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127"/>
  <workbookPr filterPrivacy="1" updateLinks="never" autoCompressPictures="0"/>
  <bookViews>
    <workbookView xWindow="0" yWindow="2880" windowWidth="28800" windowHeight="16545" tabRatio="798" activeTab="5"/>
  </bookViews>
  <sheets>
    <sheet name="Instructions" sheetId="10" r:id="rId1"/>
    <sheet name="Your Data" sheetId="1" r:id="rId2"/>
    <sheet name="Settings" sheetId="3" r:id="rId3"/>
    <sheet name="Charts" sheetId="12" r:id="rId4"/>
    <sheet name="Throughput" sheetId="2" r:id="rId5"/>
    <sheet name="Cycle Time" sheetId="9" r:id="rId6"/>
    <sheet name="Work in Progress" sheetId="11" r:id="rId7"/>
    <sheet name="Weibull" sheetId="17" r:id="rId8"/>
    <sheet name="Calculations" sheetId="6" r:id="rId9"/>
    <sheet name="Ageing" sheetId="18" state="hidden" r:id="rId10"/>
  </sheets>
  <definedNames>
    <definedName name="_xlnm._FilterDatabase" localSheetId="4" hidden="1">Throughput!$A$1:$C$252</definedName>
    <definedName name="_xlnm._FilterDatabase" localSheetId="1" hidden="1">'Your Data'!$A$1:$E$5001</definedName>
    <definedName name="CompletedDateRange">OFFSET(Calculations!$A$2,0,0,COUNTIF(Calculations!$A:$A,"&gt;0"))</definedName>
    <definedName name="CompletedDateValues">'Your Data'!$A:$A</definedName>
    <definedName name="CycleTime25thRange">OFFSET('Cycle Time'!$Q$2,0,0,COUNTIF('Cycle Time'!$K:$K,"&gt;0"))</definedName>
    <definedName name="CycleTime75thRange">OFFSET('Cycle Time'!$U$2,0,0,COUNTIF('Cycle Time'!$K:$K,"&gt;0"))</definedName>
    <definedName name="CycleTimeCompleteWeekRange">OFFSET('Cycle Time'!$M$2,0,0,COUNTIF('Cycle Time'!$K:$K,"&gt;0"))</definedName>
    <definedName name="CycleTimeCSV">'Cycle Time'!#REF!</definedName>
    <definedName name="CycleTimeLabel">Settings!$C$9</definedName>
    <definedName name="CycleTimeMaximumRange">OFFSET('Cycle Time'!$P$2,0,0,COUNTIF('Cycle Time'!$K:$K,"&gt;0"))</definedName>
    <definedName name="CycleTimeMedianRange">OFFSET('Cycle Time'!$S$2,0,0,COUNTIF('Cycle Time'!$K:$K,"&gt;0"))</definedName>
    <definedName name="CycleTimeMinimumRange">OFFSET('Cycle Time'!$N$2,0,0,COUNTIF('Cycle Time'!$K:$K,"&gt;0"))</definedName>
    <definedName name="CycleTimePercentile">Charts!$AC$29</definedName>
    <definedName name="CycleTimeRange">OFFSET(Calculations!$I$2,0,0,COUNTIF(Calculations!$A:$A,"&gt;0"))</definedName>
    <definedName name="CycleTimeValues">'Cycle Time'!$C:$C</definedName>
    <definedName name="DefectTypeString">Settings!$C$6</definedName>
    <definedName name="FinishHour">Settings!$C$21</definedName>
    <definedName name="IndirectCompletedDates">Calculations!$A:$A</definedName>
    <definedName name="IndirectStartDates">Calculations!$B:$B</definedName>
    <definedName name="IndirectWorkType">Calculations!$C:$C</definedName>
    <definedName name="PlannedLegendLabel">Settings!$G$5</definedName>
    <definedName name="PlannedThroughputValues">Throughput!$D:$D</definedName>
    <definedName name="PriorSundays">Calculations!#REF!</definedName>
    <definedName name="PriorSundaysStart">Calculations!#REF!</definedName>
    <definedName name="SameDayCycleTimeSettingValue">Settings!$A$3</definedName>
    <definedName name="StartDateValues">'Your Data'!$B:$B</definedName>
    <definedName name="StartedDateRange">OFFSET(Calculations!$B$2,0,0,COUNTIF(Calculations!$B:$B,"&gt;0"))</definedName>
    <definedName name="StartHour">Settings!$C$20</definedName>
    <definedName name="ThroughputCSV">Throughput!#REF!</definedName>
    <definedName name="ThroughputValues">Throughput!$C:$C</definedName>
    <definedName name="ThroughputValuesNormalized">Throughput!#REF!</definedName>
    <definedName name="TotalThroughputSampleCount">#REF!</definedName>
    <definedName name="UnplannedLegendLabel">Settings!$G$6</definedName>
    <definedName name="UnplannedThroughputValues">Throughput!$E:$E</definedName>
    <definedName name="WeekGroupRange">OFFSET(Throughput!$B$2,0,0,COUNTIF(Throughput!$A:$A,"&gt;0"))</definedName>
    <definedName name="WeekPlannedThroughputRange">OFFSET(Throughput!$D$2,0,0,COUNTIF(Throughput!$A:$A,"&gt;0"))</definedName>
    <definedName name="WeekThroughputRange">OFFSET(Throughput!$C$2,0,0,COUNTIF(Throughput!$A:$A,"&gt;0"))</definedName>
    <definedName name="WeekUnplannedRateRange">OFFSET(Throughput!$F$2,0,0,COUNTIF(Throughput!$A:$A,"&gt;0"))</definedName>
    <definedName name="WeekUnplannedThroughputRange">OFFSET(Throughput!$E$2,0,0,COUNTIF(Throughput!$A:$A,"&gt;0"))</definedName>
    <definedName name="WipAvgRange">OFFSET('Work in Progress'!$L$2,0,0,COUNTIF('Work in Progress'!$I:$I,"&gt;0"))</definedName>
    <definedName name="WipCompletedThisWeekRange">OFFSET('Work in Progress'!$P$2,0,0,COUNTIF('Work in Progress'!$I:$I,"&gt;0"))</definedName>
    <definedName name="WipDayCumulativeComplatedRange">OFFSET('Work in Progress'!$G$2,0,0,COUNTIF('Work in Progress'!$A:$A,"&gt;0"))</definedName>
    <definedName name="WipDayDateRange">OFFSET('Work in Progress'!$A$2,0,0,COUNTIF('Work in Progress'!$A:$A,"&gt;0"))</definedName>
    <definedName name="WipDayWIPRange">OFFSET('Work in Progress'!$C$2,0,0,COUNTIF('Work in Progress'!$A:$A,"&gt;0"))</definedName>
    <definedName name="WipDeltaRange">OFFSET('Work in Progress'!$Q$2,0,0,COUNTIF('Work in Progress'!$I:$I,"&gt;0"))</definedName>
    <definedName name="WipMaxRange">OFFSET('Work in Progress'!$M$2,0,0,COUNTIF('Work in Progress'!$I:$I,"&gt;0"))</definedName>
    <definedName name="WipMinRange">OFFSET('Work in Progress'!$K$2,0,0,COUNTIF('Work in Progress'!$I:$I,"&gt;0"))</definedName>
    <definedName name="WipStartedThisWeekRange">OFFSET('Work in Progress'!$O$2,0,0,COUNTIF('Work in Progress'!$I:$I,"&gt;0"))</definedName>
    <definedName name="WipWeekRange">OFFSET('Work in Progress'!$J$2,0,0,COUNTIF('Work in Progress'!$I:$I,"&gt;0"))</definedName>
    <definedName name="WorkTypeString">Settings!$C$5</definedName>
    <definedName name="WorkTypeValues">'Your Data'!$C:$C</definedName>
    <definedName name="YearWeekValuesStart">Calculations!#REF!</definedName>
    <definedName name="YMDH_Complete">Calculations!$H:$H</definedName>
  </definedNames>
  <calcPr calcId="162913" concurrentCalc="0"/>
  <extLs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X34" i="9" l="1"/>
  <c r="X32" i="9"/>
  <c r="X28"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D681" i="9"/>
  <c r="D682" i="9"/>
  <c r="D683" i="9"/>
  <c r="D684" i="9"/>
  <c r="D685" i="9"/>
  <c r="D686" i="9"/>
  <c r="D687" i="9"/>
  <c r="D688" i="9"/>
  <c r="D689" i="9"/>
  <c r="D690" i="9"/>
  <c r="D691" i="9"/>
  <c r="D692" i="9"/>
  <c r="D693" i="9"/>
  <c r="D694" i="9"/>
  <c r="D695" i="9"/>
  <c r="D696" i="9"/>
  <c r="D697" i="9"/>
  <c r="D698" i="9"/>
  <c r="D699" i="9"/>
  <c r="D700" i="9"/>
  <c r="D701" i="9"/>
  <c r="D702" i="9"/>
  <c r="D703" i="9"/>
  <c r="D704" i="9"/>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D799" i="9"/>
  <c r="D800" i="9"/>
  <c r="D801" i="9"/>
  <c r="D802" i="9"/>
  <c r="D803" i="9"/>
  <c r="D804" i="9"/>
  <c r="D805" i="9"/>
  <c r="D806" i="9"/>
  <c r="D807" i="9"/>
  <c r="D808" i="9"/>
  <c r="D809" i="9"/>
  <c r="D810" i="9"/>
  <c r="D811" i="9"/>
  <c r="D812" i="9"/>
  <c r="D813" i="9"/>
  <c r="D814" i="9"/>
  <c r="D815" i="9"/>
  <c r="D816" i="9"/>
  <c r="D817" i="9"/>
  <c r="D818" i="9"/>
  <c r="D819" i="9"/>
  <c r="D820" i="9"/>
  <c r="D821" i="9"/>
  <c r="D822" i="9"/>
  <c r="D823" i="9"/>
  <c r="D824" i="9"/>
  <c r="D825" i="9"/>
  <c r="D826" i="9"/>
  <c r="D827" i="9"/>
  <c r="D828" i="9"/>
  <c r="D829" i="9"/>
  <c r="D830" i="9"/>
  <c r="D831" i="9"/>
  <c r="D832" i="9"/>
  <c r="D833" i="9"/>
  <c r="D834" i="9"/>
  <c r="D835" i="9"/>
  <c r="D836" i="9"/>
  <c r="D837" i="9"/>
  <c r="D838" i="9"/>
  <c r="D839" i="9"/>
  <c r="D840" i="9"/>
  <c r="D841" i="9"/>
  <c r="D842" i="9"/>
  <c r="D843" i="9"/>
  <c r="D844" i="9"/>
  <c r="D845" i="9"/>
  <c r="D846" i="9"/>
  <c r="D847" i="9"/>
  <c r="D848" i="9"/>
  <c r="D849" i="9"/>
  <c r="D850" i="9"/>
  <c r="D851" i="9"/>
  <c r="D852" i="9"/>
  <c r="D853" i="9"/>
  <c r="D854" i="9"/>
  <c r="D855" i="9"/>
  <c r="D856" i="9"/>
  <c r="D857" i="9"/>
  <c r="D858" i="9"/>
  <c r="D859" i="9"/>
  <c r="D860" i="9"/>
  <c r="D861" i="9"/>
  <c r="D862" i="9"/>
  <c r="D863" i="9"/>
  <c r="D864" i="9"/>
  <c r="D865" i="9"/>
  <c r="D866" i="9"/>
  <c r="D867" i="9"/>
  <c r="D868" i="9"/>
  <c r="D869" i="9"/>
  <c r="D870" i="9"/>
  <c r="D871" i="9"/>
  <c r="D872" i="9"/>
  <c r="D873" i="9"/>
  <c r="D874" i="9"/>
  <c r="D875" i="9"/>
  <c r="D876" i="9"/>
  <c r="D877" i="9"/>
  <c r="D878" i="9"/>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D989" i="9"/>
  <c r="D990" i="9"/>
  <c r="D991" i="9"/>
  <c r="D992" i="9"/>
  <c r="D993" i="9"/>
  <c r="D994" i="9"/>
  <c r="D995" i="9"/>
  <c r="D996" i="9"/>
  <c r="D997" i="9"/>
  <c r="D998" i="9"/>
  <c r="D999" i="9"/>
  <c r="D1000" i="9"/>
  <c r="D1001" i="9"/>
  <c r="D1002" i="9"/>
  <c r="D1003" i="9"/>
  <c r="D1004" i="9"/>
  <c r="D1005" i="9"/>
  <c r="D1006" i="9"/>
  <c r="D1007" i="9"/>
  <c r="D1008" i="9"/>
  <c r="D1009" i="9"/>
  <c r="D1010" i="9"/>
  <c r="D1011" i="9"/>
  <c r="D1012" i="9"/>
  <c r="D1013" i="9"/>
  <c r="D1014" i="9"/>
  <c r="D1015" i="9"/>
  <c r="D1016" i="9"/>
  <c r="D1017" i="9"/>
  <c r="D1018" i="9"/>
  <c r="D1019" i="9"/>
  <c r="D1020" i="9"/>
  <c r="D1021" i="9"/>
  <c r="D1022" i="9"/>
  <c r="D1023" i="9"/>
  <c r="D1024" i="9"/>
  <c r="D1025" i="9"/>
  <c r="D1026" i="9"/>
  <c r="D1027" i="9"/>
  <c r="D1028" i="9"/>
  <c r="D1029" i="9"/>
  <c r="D1030" i="9"/>
  <c r="D1031" i="9"/>
  <c r="D1032" i="9"/>
  <c r="D1033" i="9"/>
  <c r="D1034" i="9"/>
  <c r="D1035" i="9"/>
  <c r="D1036" i="9"/>
  <c r="D1037" i="9"/>
  <c r="D1038" i="9"/>
  <c r="D1039" i="9"/>
  <c r="D1040" i="9"/>
  <c r="D1041" i="9"/>
  <c r="D1042" i="9"/>
  <c r="D1043" i="9"/>
  <c r="D1044" i="9"/>
  <c r="D1045" i="9"/>
  <c r="D1046" i="9"/>
  <c r="D1047" i="9"/>
  <c r="D1048" i="9"/>
  <c r="D1049" i="9"/>
  <c r="D1050" i="9"/>
  <c r="D1051" i="9"/>
  <c r="D1052" i="9"/>
  <c r="D1053" i="9"/>
  <c r="D1054" i="9"/>
  <c r="D1055" i="9"/>
  <c r="D1056" i="9"/>
  <c r="D1057" i="9"/>
  <c r="D1058" i="9"/>
  <c r="D1059" i="9"/>
  <c r="D1060" i="9"/>
  <c r="D1061" i="9"/>
  <c r="D1062" i="9"/>
  <c r="D1063" i="9"/>
  <c r="D1064" i="9"/>
  <c r="D1065" i="9"/>
  <c r="D1066" i="9"/>
  <c r="D1067" i="9"/>
  <c r="D1068" i="9"/>
  <c r="D1069" i="9"/>
  <c r="D1070" i="9"/>
  <c r="D1071" i="9"/>
  <c r="D1072" i="9"/>
  <c r="D1073" i="9"/>
  <c r="D1074" i="9"/>
  <c r="D1075" i="9"/>
  <c r="D1076" i="9"/>
  <c r="D1077" i="9"/>
  <c r="D1078" i="9"/>
  <c r="D1079" i="9"/>
  <c r="D1080" i="9"/>
  <c r="D1081" i="9"/>
  <c r="D1082" i="9"/>
  <c r="D1083" i="9"/>
  <c r="D1084" i="9"/>
  <c r="D1085" i="9"/>
  <c r="D1086" i="9"/>
  <c r="D1087" i="9"/>
  <c r="D1088" i="9"/>
  <c r="D1089" i="9"/>
  <c r="D1090" i="9"/>
  <c r="D1091" i="9"/>
  <c r="D1092" i="9"/>
  <c r="D1093" i="9"/>
  <c r="D1094" i="9"/>
  <c r="D1095" i="9"/>
  <c r="D1096" i="9"/>
  <c r="D1097" i="9"/>
  <c r="D1098" i="9"/>
  <c r="D1099" i="9"/>
  <c r="D1100" i="9"/>
  <c r="D1101" i="9"/>
  <c r="D1102" i="9"/>
  <c r="D1103" i="9"/>
  <c r="D1104" i="9"/>
  <c r="D1105" i="9"/>
  <c r="D1106" i="9"/>
  <c r="D1107" i="9"/>
  <c r="D1108" i="9"/>
  <c r="D1109" i="9"/>
  <c r="D1110" i="9"/>
  <c r="D1111" i="9"/>
  <c r="D1112" i="9"/>
  <c r="D1113" i="9"/>
  <c r="D1114" i="9"/>
  <c r="D1115" i="9"/>
  <c r="D1116" i="9"/>
  <c r="D1117" i="9"/>
  <c r="D1118" i="9"/>
  <c r="D1119" i="9"/>
  <c r="D1120" i="9"/>
  <c r="D1121" i="9"/>
  <c r="D1122" i="9"/>
  <c r="D1123" i="9"/>
  <c r="D1124" i="9"/>
  <c r="D1125" i="9"/>
  <c r="D1126" i="9"/>
  <c r="D1127" i="9"/>
  <c r="D1128" i="9"/>
  <c r="D1129" i="9"/>
  <c r="D1130" i="9"/>
  <c r="D1131" i="9"/>
  <c r="D1132" i="9"/>
  <c r="D1133" i="9"/>
  <c r="D1134" i="9"/>
  <c r="D1135" i="9"/>
  <c r="D1136" i="9"/>
  <c r="D1137" i="9"/>
  <c r="D1138" i="9"/>
  <c r="D1139" i="9"/>
  <c r="D1140" i="9"/>
  <c r="D1141" i="9"/>
  <c r="D1142" i="9"/>
  <c r="D1143" i="9"/>
  <c r="D1144" i="9"/>
  <c r="D1145" i="9"/>
  <c r="D1146" i="9"/>
  <c r="D1147" i="9"/>
  <c r="D1148" i="9"/>
  <c r="D1149" i="9"/>
  <c r="D1150" i="9"/>
  <c r="D1151" i="9"/>
  <c r="D1152" i="9"/>
  <c r="D1153" i="9"/>
  <c r="D1154" i="9"/>
  <c r="D1155" i="9"/>
  <c r="D1156" i="9"/>
  <c r="D1157" i="9"/>
  <c r="D1158" i="9"/>
  <c r="D1159" i="9"/>
  <c r="D1160" i="9"/>
  <c r="D1161" i="9"/>
  <c r="D1162" i="9"/>
  <c r="D1163" i="9"/>
  <c r="D1164" i="9"/>
  <c r="D1165" i="9"/>
  <c r="D1166" i="9"/>
  <c r="D1167" i="9"/>
  <c r="D1168" i="9"/>
  <c r="D1169" i="9"/>
  <c r="D1170" i="9"/>
  <c r="D1171" i="9"/>
  <c r="D1172" i="9"/>
  <c r="D1173" i="9"/>
  <c r="D1174" i="9"/>
  <c r="D1175" i="9"/>
  <c r="D1176" i="9"/>
  <c r="D1177" i="9"/>
  <c r="D1178" i="9"/>
  <c r="D1179" i="9"/>
  <c r="D1180" i="9"/>
  <c r="D1181" i="9"/>
  <c r="D1182" i="9"/>
  <c r="D1183" i="9"/>
  <c r="D1184" i="9"/>
  <c r="D1185" i="9"/>
  <c r="D1186" i="9"/>
  <c r="D1187" i="9"/>
  <c r="D1188" i="9"/>
  <c r="D1189" i="9"/>
  <c r="D1190" i="9"/>
  <c r="D1191" i="9"/>
  <c r="D1192" i="9"/>
  <c r="D1193" i="9"/>
  <c r="D1194" i="9"/>
  <c r="D1195" i="9"/>
  <c r="D1196" i="9"/>
  <c r="D1197" i="9"/>
  <c r="D1198" i="9"/>
  <c r="D1199" i="9"/>
  <c r="D1200" i="9"/>
  <c r="D1201" i="9"/>
  <c r="D1202" i="9"/>
  <c r="D1203" i="9"/>
  <c r="D1204" i="9"/>
  <c r="D1205" i="9"/>
  <c r="D1206" i="9"/>
  <c r="D1207" i="9"/>
  <c r="D1208" i="9"/>
  <c r="D1209" i="9"/>
  <c r="D1210" i="9"/>
  <c r="D1211" i="9"/>
  <c r="D1212" i="9"/>
  <c r="D1213" i="9"/>
  <c r="D1214" i="9"/>
  <c r="D1215" i="9"/>
  <c r="D1216" i="9"/>
  <c r="D1217" i="9"/>
  <c r="D1218" i="9"/>
  <c r="D1219" i="9"/>
  <c r="D1220" i="9"/>
  <c r="D1221" i="9"/>
  <c r="D1222" i="9"/>
  <c r="D1223" i="9"/>
  <c r="D1224" i="9"/>
  <c r="D1225" i="9"/>
  <c r="D1226" i="9"/>
  <c r="D1227" i="9"/>
  <c r="D1228" i="9"/>
  <c r="D1229" i="9"/>
  <c r="D1230" i="9"/>
  <c r="D1231" i="9"/>
  <c r="D1232" i="9"/>
  <c r="D1233" i="9"/>
  <c r="D1234" i="9"/>
  <c r="D1235" i="9"/>
  <c r="D1236" i="9"/>
  <c r="D1237" i="9"/>
  <c r="D1238" i="9"/>
  <c r="D1239" i="9"/>
  <c r="D1240" i="9"/>
  <c r="D1241" i="9"/>
  <c r="D1242" i="9"/>
  <c r="D1243" i="9"/>
  <c r="D1244" i="9"/>
  <c r="D1245" i="9"/>
  <c r="D1246" i="9"/>
  <c r="D1247" i="9"/>
  <c r="D1248" i="9"/>
  <c r="D1249" i="9"/>
  <c r="D1250" i="9"/>
  <c r="D1251" i="9"/>
  <c r="D1252" i="9"/>
  <c r="D1253" i="9"/>
  <c r="D1254" i="9"/>
  <c r="D1255" i="9"/>
  <c r="D1256" i="9"/>
  <c r="D1257" i="9"/>
  <c r="D1258" i="9"/>
  <c r="D1259" i="9"/>
  <c r="D1260" i="9"/>
  <c r="D1261" i="9"/>
  <c r="D1262" i="9"/>
  <c r="D1263" i="9"/>
  <c r="D1264" i="9"/>
  <c r="D1265" i="9"/>
  <c r="D1266" i="9"/>
  <c r="D1267" i="9"/>
  <c r="D1268" i="9"/>
  <c r="D1269" i="9"/>
  <c r="D1270" i="9"/>
  <c r="D1271" i="9"/>
  <c r="D1272" i="9"/>
  <c r="D1273" i="9"/>
  <c r="D1274" i="9"/>
  <c r="D1275" i="9"/>
  <c r="D1276" i="9"/>
  <c r="D1277" i="9"/>
  <c r="D1278" i="9"/>
  <c r="D1279" i="9"/>
  <c r="D1280" i="9"/>
  <c r="D1281" i="9"/>
  <c r="D1282" i="9"/>
  <c r="D1283" i="9"/>
  <c r="D1284" i="9"/>
  <c r="D1285" i="9"/>
  <c r="D1286" i="9"/>
  <c r="D1287" i="9"/>
  <c r="D1288" i="9"/>
  <c r="D1289" i="9"/>
  <c r="D1290" i="9"/>
  <c r="D1291" i="9"/>
  <c r="D1292" i="9"/>
  <c r="D1293" i="9"/>
  <c r="D1294" i="9"/>
  <c r="D1295" i="9"/>
  <c r="D1296" i="9"/>
  <c r="D1297" i="9"/>
  <c r="D1298" i="9"/>
  <c r="D1299" i="9"/>
  <c r="D1300" i="9"/>
  <c r="D1301" i="9"/>
  <c r="D1302" i="9"/>
  <c r="D1303" i="9"/>
  <c r="D1304" i="9"/>
  <c r="D1305" i="9"/>
  <c r="D1306" i="9"/>
  <c r="D1307" i="9"/>
  <c r="D1308" i="9"/>
  <c r="D1309" i="9"/>
  <c r="D1310" i="9"/>
  <c r="D1311" i="9"/>
  <c r="D1312" i="9"/>
  <c r="D1313" i="9"/>
  <c r="D1314" i="9"/>
  <c r="D1315" i="9"/>
  <c r="D1316" i="9"/>
  <c r="D1317" i="9"/>
  <c r="D1318" i="9"/>
  <c r="D1319" i="9"/>
  <c r="D1320" i="9"/>
  <c r="D1321" i="9"/>
  <c r="D1322" i="9"/>
  <c r="D1323" i="9"/>
  <c r="D1324" i="9"/>
  <c r="D1325" i="9"/>
  <c r="D1326" i="9"/>
  <c r="D1327" i="9"/>
  <c r="D1328" i="9"/>
  <c r="D1329" i="9"/>
  <c r="D1330" i="9"/>
  <c r="D1331" i="9"/>
  <c r="D1332" i="9"/>
  <c r="D1333" i="9"/>
  <c r="D1334" i="9"/>
  <c r="D1335" i="9"/>
  <c r="D1336" i="9"/>
  <c r="D1337" i="9"/>
  <c r="D1338" i="9"/>
  <c r="D1339" i="9"/>
  <c r="D1340" i="9"/>
  <c r="D1341" i="9"/>
  <c r="D1342" i="9"/>
  <c r="D1343" i="9"/>
  <c r="D1344" i="9"/>
  <c r="D1345" i="9"/>
  <c r="D1346" i="9"/>
  <c r="D1347" i="9"/>
  <c r="D1348" i="9"/>
  <c r="D1349" i="9"/>
  <c r="D1350" i="9"/>
  <c r="D1351" i="9"/>
  <c r="D1352" i="9"/>
  <c r="D1353" i="9"/>
  <c r="D1354" i="9"/>
  <c r="D1355" i="9"/>
  <c r="D1356" i="9"/>
  <c r="D1357" i="9"/>
  <c r="D1358" i="9"/>
  <c r="D1359" i="9"/>
  <c r="D1360" i="9"/>
  <c r="D1361" i="9"/>
  <c r="D1362" i="9"/>
  <c r="D1363" i="9"/>
  <c r="D1364" i="9"/>
  <c r="D1365" i="9"/>
  <c r="D1366" i="9"/>
  <c r="D1367" i="9"/>
  <c r="D1368" i="9"/>
  <c r="D1369" i="9"/>
  <c r="D1370" i="9"/>
  <c r="D1371" i="9"/>
  <c r="D1372" i="9"/>
  <c r="D1373" i="9"/>
  <c r="D1374" i="9"/>
  <c r="D1375" i="9"/>
  <c r="D1376" i="9"/>
  <c r="D1377" i="9"/>
  <c r="D1378" i="9"/>
  <c r="D1379" i="9"/>
  <c r="D1380" i="9"/>
  <c r="D1381" i="9"/>
  <c r="D1382" i="9"/>
  <c r="D1383" i="9"/>
  <c r="D1384" i="9"/>
  <c r="D1385" i="9"/>
  <c r="D1386" i="9"/>
  <c r="D1387" i="9"/>
  <c r="D1388" i="9"/>
  <c r="D1389" i="9"/>
  <c r="D1390" i="9"/>
  <c r="D1391" i="9"/>
  <c r="D1392" i="9"/>
  <c r="D1393" i="9"/>
  <c r="D1394" i="9"/>
  <c r="D1395" i="9"/>
  <c r="D1396" i="9"/>
  <c r="D1397" i="9"/>
  <c r="D1398" i="9"/>
  <c r="D1399" i="9"/>
  <c r="D1400" i="9"/>
  <c r="D1401" i="9"/>
  <c r="D1402" i="9"/>
  <c r="D1403" i="9"/>
  <c r="D1404" i="9"/>
  <c r="D1405" i="9"/>
  <c r="D1406" i="9"/>
  <c r="D1407" i="9"/>
  <c r="D1408" i="9"/>
  <c r="D1409" i="9"/>
  <c r="D1410" i="9"/>
  <c r="D1411" i="9"/>
  <c r="D1412" i="9"/>
  <c r="D1413" i="9"/>
  <c r="D1414" i="9"/>
  <c r="D1415" i="9"/>
  <c r="D1416" i="9"/>
  <c r="D1417" i="9"/>
  <c r="D1418" i="9"/>
  <c r="D1419" i="9"/>
  <c r="D1420" i="9"/>
  <c r="D1421" i="9"/>
  <c r="D1422" i="9"/>
  <c r="D1423" i="9"/>
  <c r="D1424" i="9"/>
  <c r="D1425" i="9"/>
  <c r="D1426" i="9"/>
  <c r="D1427" i="9"/>
  <c r="D1428" i="9"/>
  <c r="D1429" i="9"/>
  <c r="D1430" i="9"/>
  <c r="D1431" i="9"/>
  <c r="D1432" i="9"/>
  <c r="D1433" i="9"/>
  <c r="D1434" i="9"/>
  <c r="D1435" i="9"/>
  <c r="D1436" i="9"/>
  <c r="D1437" i="9"/>
  <c r="D1438" i="9"/>
  <c r="D1439" i="9"/>
  <c r="D1440" i="9"/>
  <c r="D1441" i="9"/>
  <c r="D1442" i="9"/>
  <c r="D1443" i="9"/>
  <c r="D1444" i="9"/>
  <c r="D1445" i="9"/>
  <c r="D1446" i="9"/>
  <c r="D1447" i="9"/>
  <c r="D1448" i="9"/>
  <c r="D1449" i="9"/>
  <c r="D1450" i="9"/>
  <c r="D1451" i="9"/>
  <c r="D1452" i="9"/>
  <c r="D1453" i="9"/>
  <c r="D1454" i="9"/>
  <c r="D1455" i="9"/>
  <c r="D1456" i="9"/>
  <c r="D1457" i="9"/>
  <c r="D1458" i="9"/>
  <c r="D1459" i="9"/>
  <c r="D1460" i="9"/>
  <c r="D1461" i="9"/>
  <c r="D1462" i="9"/>
  <c r="D1463" i="9"/>
  <c r="D1464" i="9"/>
  <c r="D1465" i="9"/>
  <c r="D1466" i="9"/>
  <c r="D1467" i="9"/>
  <c r="D1468" i="9"/>
  <c r="D1469" i="9"/>
  <c r="D1470" i="9"/>
  <c r="D1471" i="9"/>
  <c r="D1472" i="9"/>
  <c r="D1473" i="9"/>
  <c r="D1474" i="9"/>
  <c r="D1475" i="9"/>
  <c r="D1476" i="9"/>
  <c r="D1477" i="9"/>
  <c r="D1478" i="9"/>
  <c r="D1479" i="9"/>
  <c r="D1480" i="9"/>
  <c r="D1481" i="9"/>
  <c r="D1482" i="9"/>
  <c r="D1483" i="9"/>
  <c r="D1484" i="9"/>
  <c r="D1485" i="9"/>
  <c r="D1486" i="9"/>
  <c r="D1487" i="9"/>
  <c r="D1488" i="9"/>
  <c r="D1489" i="9"/>
  <c r="D1490" i="9"/>
  <c r="D1491" i="9"/>
  <c r="D1492" i="9"/>
  <c r="D1493" i="9"/>
  <c r="D1494" i="9"/>
  <c r="D1495" i="9"/>
  <c r="D1496" i="9"/>
  <c r="D1497" i="9"/>
  <c r="D1498" i="9"/>
  <c r="D1499" i="9"/>
  <c r="D1500" i="9"/>
  <c r="D1501" i="9"/>
  <c r="D1502" i="9"/>
  <c r="D1503" i="9"/>
  <c r="D1504" i="9"/>
  <c r="D1505" i="9"/>
  <c r="D1506" i="9"/>
  <c r="D1507" i="9"/>
  <c r="D1508" i="9"/>
  <c r="D1509" i="9"/>
  <c r="D1510" i="9"/>
  <c r="D1511" i="9"/>
  <c r="D1512" i="9"/>
  <c r="D1513" i="9"/>
  <c r="D1514" i="9"/>
  <c r="D1515" i="9"/>
  <c r="D1516" i="9"/>
  <c r="D1517" i="9"/>
  <c r="D1518" i="9"/>
  <c r="D1519" i="9"/>
  <c r="D1520" i="9"/>
  <c r="D1521" i="9"/>
  <c r="D1522" i="9"/>
  <c r="D1523" i="9"/>
  <c r="D1524" i="9"/>
  <c r="D1525" i="9"/>
  <c r="D1526" i="9"/>
  <c r="D1527" i="9"/>
  <c r="D1528" i="9"/>
  <c r="D1529" i="9"/>
  <c r="D1530" i="9"/>
  <c r="D1531" i="9"/>
  <c r="D1532" i="9"/>
  <c r="D1533" i="9"/>
  <c r="D1534" i="9"/>
  <c r="D1535" i="9"/>
  <c r="D1536" i="9"/>
  <c r="D1537" i="9"/>
  <c r="D1538" i="9"/>
  <c r="D1539" i="9"/>
  <c r="D1540" i="9"/>
  <c r="D1541" i="9"/>
  <c r="D1542" i="9"/>
  <c r="D1543" i="9"/>
  <c r="D1544" i="9"/>
  <c r="D1545" i="9"/>
  <c r="D1546" i="9"/>
  <c r="D1547" i="9"/>
  <c r="D1548" i="9"/>
  <c r="D1549" i="9"/>
  <c r="D1550" i="9"/>
  <c r="D1551" i="9"/>
  <c r="D1552" i="9"/>
  <c r="D1553" i="9"/>
  <c r="D1554" i="9"/>
  <c r="D1555" i="9"/>
  <c r="D1556" i="9"/>
  <c r="D1557" i="9"/>
  <c r="D1558" i="9"/>
  <c r="D1559" i="9"/>
  <c r="D1560" i="9"/>
  <c r="D1561" i="9"/>
  <c r="D1562" i="9"/>
  <c r="D1563" i="9"/>
  <c r="D1564" i="9"/>
  <c r="D1565" i="9"/>
  <c r="D1566" i="9"/>
  <c r="D1567" i="9"/>
  <c r="D1568" i="9"/>
  <c r="D1569" i="9"/>
  <c r="D1570" i="9"/>
  <c r="D1571" i="9"/>
  <c r="D1572" i="9"/>
  <c r="D1573" i="9"/>
  <c r="D1574" i="9"/>
  <c r="D1575" i="9"/>
  <c r="D1576" i="9"/>
  <c r="D1577" i="9"/>
  <c r="D1578" i="9"/>
  <c r="D1579" i="9"/>
  <c r="D1580" i="9"/>
  <c r="D1581" i="9"/>
  <c r="D1582" i="9"/>
  <c r="D1583" i="9"/>
  <c r="D1584" i="9"/>
  <c r="D1585" i="9"/>
  <c r="D1586" i="9"/>
  <c r="D1587" i="9"/>
  <c r="D1588" i="9"/>
  <c r="D1589" i="9"/>
  <c r="D1590" i="9"/>
  <c r="D1591" i="9"/>
  <c r="D1592" i="9"/>
  <c r="D1593" i="9"/>
  <c r="D1594" i="9"/>
  <c r="D1595" i="9"/>
  <c r="D1596" i="9"/>
  <c r="D1597" i="9"/>
  <c r="D1598" i="9"/>
  <c r="D1599" i="9"/>
  <c r="D1600" i="9"/>
  <c r="D1601" i="9"/>
  <c r="D1602" i="9"/>
  <c r="D1603" i="9"/>
  <c r="D1604" i="9"/>
  <c r="D1605" i="9"/>
  <c r="D1606" i="9"/>
  <c r="D1607" i="9"/>
  <c r="D1608" i="9"/>
  <c r="D1609" i="9"/>
  <c r="D1610" i="9"/>
  <c r="D1611" i="9"/>
  <c r="D1612" i="9"/>
  <c r="D1613" i="9"/>
  <c r="D1614" i="9"/>
  <c r="D1615" i="9"/>
  <c r="D1616" i="9"/>
  <c r="D1617" i="9"/>
  <c r="D1618" i="9"/>
  <c r="D1619" i="9"/>
  <c r="D1620" i="9"/>
  <c r="D1621" i="9"/>
  <c r="D1622" i="9"/>
  <c r="D1623" i="9"/>
  <c r="D1624" i="9"/>
  <c r="D1625" i="9"/>
  <c r="D1626" i="9"/>
  <c r="D1627" i="9"/>
  <c r="D1628" i="9"/>
  <c r="D1629" i="9"/>
  <c r="D1630" i="9"/>
  <c r="D1631" i="9"/>
  <c r="D1632" i="9"/>
  <c r="D1633" i="9"/>
  <c r="D1634" i="9"/>
  <c r="D1635" i="9"/>
  <c r="D1636" i="9"/>
  <c r="D1637" i="9"/>
  <c r="D1638" i="9"/>
  <c r="D1639" i="9"/>
  <c r="D1640" i="9"/>
  <c r="D1641" i="9"/>
  <c r="D1642" i="9"/>
  <c r="D1643" i="9"/>
  <c r="D1644" i="9"/>
  <c r="D1645" i="9"/>
  <c r="D1646" i="9"/>
  <c r="D1647" i="9"/>
  <c r="D1648" i="9"/>
  <c r="D1649" i="9"/>
  <c r="D1650" i="9"/>
  <c r="D1651" i="9"/>
  <c r="D1652" i="9"/>
  <c r="D1653" i="9"/>
  <c r="D1654" i="9"/>
  <c r="D1655" i="9"/>
  <c r="D1656" i="9"/>
  <c r="D1657" i="9"/>
  <c r="D1658" i="9"/>
  <c r="D1659" i="9"/>
  <c r="D1660" i="9"/>
  <c r="D1661" i="9"/>
  <c r="D1662" i="9"/>
  <c r="D1663" i="9"/>
  <c r="D1664" i="9"/>
  <c r="D1665" i="9"/>
  <c r="D1666" i="9"/>
  <c r="D1667" i="9"/>
  <c r="D1668" i="9"/>
  <c r="D1669" i="9"/>
  <c r="D1670" i="9"/>
  <c r="D1671" i="9"/>
  <c r="D1672" i="9"/>
  <c r="D1673" i="9"/>
  <c r="D1674" i="9"/>
  <c r="D1675" i="9"/>
  <c r="D1676" i="9"/>
  <c r="D1677" i="9"/>
  <c r="D1678" i="9"/>
  <c r="D1679" i="9"/>
  <c r="D1680" i="9"/>
  <c r="D1681" i="9"/>
  <c r="D1682" i="9"/>
  <c r="D1683" i="9"/>
  <c r="D1684" i="9"/>
  <c r="D1685" i="9"/>
  <c r="D1686" i="9"/>
  <c r="D1687" i="9"/>
  <c r="D1688" i="9"/>
  <c r="D1689" i="9"/>
  <c r="D1690" i="9"/>
  <c r="D1691" i="9"/>
  <c r="D1692" i="9"/>
  <c r="D1693" i="9"/>
  <c r="D1694" i="9"/>
  <c r="D1695" i="9"/>
  <c r="D1696" i="9"/>
  <c r="D1697" i="9"/>
  <c r="D1698" i="9"/>
  <c r="D1699" i="9"/>
  <c r="D1700" i="9"/>
  <c r="D1701" i="9"/>
  <c r="D1702" i="9"/>
  <c r="D1703" i="9"/>
  <c r="D1704" i="9"/>
  <c r="D1705" i="9"/>
  <c r="D1706" i="9"/>
  <c r="D1707" i="9"/>
  <c r="D1708" i="9"/>
  <c r="D1709" i="9"/>
  <c r="D1710" i="9"/>
  <c r="D1711" i="9"/>
  <c r="D1712" i="9"/>
  <c r="D1713" i="9"/>
  <c r="D1714" i="9"/>
  <c r="D1715" i="9"/>
  <c r="D1716" i="9"/>
  <c r="D1717" i="9"/>
  <c r="D1718" i="9"/>
  <c r="D1719" i="9"/>
  <c r="D1720" i="9"/>
  <c r="D1721" i="9"/>
  <c r="D1722" i="9"/>
  <c r="D1723" i="9"/>
  <c r="D1724" i="9"/>
  <c r="D1725" i="9"/>
  <c r="D1726" i="9"/>
  <c r="D1727" i="9"/>
  <c r="D1728" i="9"/>
  <c r="D1729" i="9"/>
  <c r="D1730" i="9"/>
  <c r="D1731" i="9"/>
  <c r="D1732" i="9"/>
  <c r="D1733" i="9"/>
  <c r="D1734" i="9"/>
  <c r="D1735" i="9"/>
  <c r="D1736" i="9"/>
  <c r="D1737" i="9"/>
  <c r="D1738" i="9"/>
  <c r="D1739" i="9"/>
  <c r="D1740" i="9"/>
  <c r="D1741" i="9"/>
  <c r="D1742" i="9"/>
  <c r="D1743" i="9"/>
  <c r="D1744" i="9"/>
  <c r="D1745" i="9"/>
  <c r="D1746" i="9"/>
  <c r="D1747" i="9"/>
  <c r="D1748" i="9"/>
  <c r="D1749" i="9"/>
  <c r="D1750" i="9"/>
  <c r="D1751" i="9"/>
  <c r="D1752" i="9"/>
  <c r="D1753" i="9"/>
  <c r="D1754" i="9"/>
  <c r="D1755" i="9"/>
  <c r="D1756" i="9"/>
  <c r="D1757" i="9"/>
  <c r="D1758" i="9"/>
  <c r="D1759" i="9"/>
  <c r="D1760" i="9"/>
  <c r="D1761" i="9"/>
  <c r="D1762" i="9"/>
  <c r="D1763" i="9"/>
  <c r="D1764" i="9"/>
  <c r="D1765" i="9"/>
  <c r="D1766" i="9"/>
  <c r="D1767" i="9"/>
  <c r="D1768" i="9"/>
  <c r="D1769" i="9"/>
  <c r="D1770" i="9"/>
  <c r="D1771" i="9"/>
  <c r="D1772" i="9"/>
  <c r="D1773" i="9"/>
  <c r="D1774" i="9"/>
  <c r="D1775" i="9"/>
  <c r="D1776" i="9"/>
  <c r="D1777" i="9"/>
  <c r="D1778" i="9"/>
  <c r="D1779" i="9"/>
  <c r="D1780" i="9"/>
  <c r="D1781" i="9"/>
  <c r="D1782" i="9"/>
  <c r="D1783" i="9"/>
  <c r="D1784" i="9"/>
  <c r="D1785" i="9"/>
  <c r="D1786" i="9"/>
  <c r="D1787" i="9"/>
  <c r="D1788" i="9"/>
  <c r="D1789" i="9"/>
  <c r="D1790" i="9"/>
  <c r="D1791" i="9"/>
  <c r="D1792" i="9"/>
  <c r="D1793" i="9"/>
  <c r="D1794" i="9"/>
  <c r="D1795" i="9"/>
  <c r="D1796" i="9"/>
  <c r="D1797" i="9"/>
  <c r="D1798" i="9"/>
  <c r="D1799" i="9"/>
  <c r="D1800" i="9"/>
  <c r="D1801" i="9"/>
  <c r="D1802" i="9"/>
  <c r="D1803" i="9"/>
  <c r="D1804" i="9"/>
  <c r="D1805" i="9"/>
  <c r="D1806" i="9"/>
  <c r="D1807" i="9"/>
  <c r="D1808" i="9"/>
  <c r="D1809" i="9"/>
  <c r="D1810" i="9"/>
  <c r="D1811" i="9"/>
  <c r="D1812" i="9"/>
  <c r="D1813" i="9"/>
  <c r="D1814" i="9"/>
  <c r="D1815" i="9"/>
  <c r="D1816" i="9"/>
  <c r="D1817" i="9"/>
  <c r="D1818" i="9"/>
  <c r="D1819" i="9"/>
  <c r="D1820" i="9"/>
  <c r="D1821" i="9"/>
  <c r="D1822" i="9"/>
  <c r="D1823" i="9"/>
  <c r="D1824" i="9"/>
  <c r="D1825" i="9"/>
  <c r="D1826" i="9"/>
  <c r="D1827" i="9"/>
  <c r="D1828" i="9"/>
  <c r="D1829" i="9"/>
  <c r="D1830" i="9"/>
  <c r="D1831" i="9"/>
  <c r="D1832" i="9"/>
  <c r="D1833" i="9"/>
  <c r="D1834" i="9"/>
  <c r="D1835" i="9"/>
  <c r="D1836" i="9"/>
  <c r="D1837" i="9"/>
  <c r="D1838" i="9"/>
  <c r="D1839" i="9"/>
  <c r="D1840" i="9"/>
  <c r="D1841" i="9"/>
  <c r="D1842" i="9"/>
  <c r="D1843" i="9"/>
  <c r="D1844" i="9"/>
  <c r="D1845" i="9"/>
  <c r="D1846" i="9"/>
  <c r="D1847" i="9"/>
  <c r="D1848" i="9"/>
  <c r="D1849" i="9"/>
  <c r="D1850" i="9"/>
  <c r="D1851" i="9"/>
  <c r="D1852" i="9"/>
  <c r="D1853" i="9"/>
  <c r="D1854" i="9"/>
  <c r="D1855" i="9"/>
  <c r="D1856" i="9"/>
  <c r="D1857" i="9"/>
  <c r="D1858" i="9"/>
  <c r="D1859" i="9"/>
  <c r="D1860" i="9"/>
  <c r="D1861" i="9"/>
  <c r="D1862" i="9"/>
  <c r="D1863" i="9"/>
  <c r="D1864" i="9"/>
  <c r="D1865" i="9"/>
  <c r="D1866" i="9"/>
  <c r="D1867" i="9"/>
  <c r="D1868" i="9"/>
  <c r="D1869" i="9"/>
  <c r="D1870" i="9"/>
  <c r="D1871" i="9"/>
  <c r="D1872" i="9"/>
  <c r="D1873" i="9"/>
  <c r="D1874" i="9"/>
  <c r="D1875" i="9"/>
  <c r="D1876" i="9"/>
  <c r="D1877" i="9"/>
  <c r="D1878" i="9"/>
  <c r="D1879" i="9"/>
  <c r="D1880" i="9"/>
  <c r="D1881" i="9"/>
  <c r="D1882" i="9"/>
  <c r="D1883" i="9"/>
  <c r="D1884" i="9"/>
  <c r="D1885" i="9"/>
  <c r="D1886" i="9"/>
  <c r="D1887" i="9"/>
  <c r="D1888" i="9"/>
  <c r="D1889" i="9"/>
  <c r="D1890" i="9"/>
  <c r="D1891" i="9"/>
  <c r="D1892" i="9"/>
  <c r="D1893" i="9"/>
  <c r="D1894" i="9"/>
  <c r="D1895" i="9"/>
  <c r="D1896" i="9"/>
  <c r="D1897" i="9"/>
  <c r="D1898" i="9"/>
  <c r="D1899" i="9"/>
  <c r="D1900" i="9"/>
  <c r="D1901" i="9"/>
  <c r="D1902" i="9"/>
  <c r="D1903" i="9"/>
  <c r="D1904" i="9"/>
  <c r="D1905" i="9"/>
  <c r="D1906" i="9"/>
  <c r="D1907" i="9"/>
  <c r="D1908" i="9"/>
  <c r="D1909" i="9"/>
  <c r="D1910" i="9"/>
  <c r="D1911" i="9"/>
  <c r="D1912" i="9"/>
  <c r="D1913" i="9"/>
  <c r="D1914" i="9"/>
  <c r="D1915" i="9"/>
  <c r="D1916" i="9"/>
  <c r="D1917" i="9"/>
  <c r="D1918" i="9"/>
  <c r="D1919" i="9"/>
  <c r="D1920" i="9"/>
  <c r="D1921" i="9"/>
  <c r="D1922" i="9"/>
  <c r="D1923" i="9"/>
  <c r="D1924" i="9"/>
  <c r="D1925" i="9"/>
  <c r="D1926" i="9"/>
  <c r="D1927" i="9"/>
  <c r="D1928" i="9"/>
  <c r="D1929" i="9"/>
  <c r="D1930" i="9"/>
  <c r="D1931" i="9"/>
  <c r="D1932" i="9"/>
  <c r="D1933" i="9"/>
  <c r="D1934" i="9"/>
  <c r="D1935" i="9"/>
  <c r="D1936" i="9"/>
  <c r="D1937" i="9"/>
  <c r="D1938" i="9"/>
  <c r="D1939" i="9"/>
  <c r="D1940" i="9"/>
  <c r="D1941" i="9"/>
  <c r="D1942" i="9"/>
  <c r="D1943" i="9"/>
  <c r="D1944" i="9"/>
  <c r="D1945" i="9"/>
  <c r="D1946" i="9"/>
  <c r="D1947" i="9"/>
  <c r="D1948" i="9"/>
  <c r="D1949" i="9"/>
  <c r="D1950" i="9"/>
  <c r="D1951" i="9"/>
  <c r="D1952" i="9"/>
  <c r="D1953" i="9"/>
  <c r="D1954" i="9"/>
  <c r="D1955" i="9"/>
  <c r="D1956" i="9"/>
  <c r="D1957" i="9"/>
  <c r="D1958" i="9"/>
  <c r="D1959" i="9"/>
  <c r="D1960" i="9"/>
  <c r="D1961" i="9"/>
  <c r="D1962" i="9"/>
  <c r="D1963" i="9"/>
  <c r="D1964" i="9"/>
  <c r="D1965" i="9"/>
  <c r="D1966" i="9"/>
  <c r="D1967" i="9"/>
  <c r="D1968" i="9"/>
  <c r="D1969" i="9"/>
  <c r="D1970" i="9"/>
  <c r="D1971" i="9"/>
  <c r="D1972" i="9"/>
  <c r="D1973" i="9"/>
  <c r="D1974" i="9"/>
  <c r="D1975" i="9"/>
  <c r="D1976" i="9"/>
  <c r="D1977" i="9"/>
  <c r="D1978" i="9"/>
  <c r="D1979" i="9"/>
  <c r="D1980" i="9"/>
  <c r="D1981" i="9"/>
  <c r="D1982" i="9"/>
  <c r="D1983" i="9"/>
  <c r="D1984" i="9"/>
  <c r="D1985" i="9"/>
  <c r="D1986" i="9"/>
  <c r="D1987" i="9"/>
  <c r="D1988" i="9"/>
  <c r="D1989" i="9"/>
  <c r="D1990" i="9"/>
  <c r="D1991" i="9"/>
  <c r="D1992" i="9"/>
  <c r="D1993" i="9"/>
  <c r="D1994" i="9"/>
  <c r="D1995" i="9"/>
  <c r="D1996" i="9"/>
  <c r="D1997" i="9"/>
  <c r="D1998" i="9"/>
  <c r="D1999" i="9"/>
  <c r="D2000" i="9"/>
  <c r="D2001" i="9"/>
  <c r="D2002" i="9"/>
  <c r="D2003" i="9"/>
  <c r="D2004" i="9"/>
  <c r="D2005" i="9"/>
  <c r="D2006" i="9"/>
  <c r="D2007" i="9"/>
  <c r="D2008" i="9"/>
  <c r="D2009" i="9"/>
  <c r="D2010" i="9"/>
  <c r="D2011" i="9"/>
  <c r="D2012" i="9"/>
  <c r="D2013" i="9"/>
  <c r="D2014" i="9"/>
  <c r="D2015" i="9"/>
  <c r="D2016" i="9"/>
  <c r="D2017" i="9"/>
  <c r="D2018" i="9"/>
  <c r="D2019" i="9"/>
  <c r="D2020" i="9"/>
  <c r="D2021" i="9"/>
  <c r="D2022" i="9"/>
  <c r="D2023" i="9"/>
  <c r="D2024" i="9"/>
  <c r="D2025" i="9"/>
  <c r="D2026" i="9"/>
  <c r="D2027" i="9"/>
  <c r="D2028" i="9"/>
  <c r="D2029" i="9"/>
  <c r="D2030" i="9"/>
  <c r="D2031" i="9"/>
  <c r="D2032" i="9"/>
  <c r="D2033" i="9"/>
  <c r="D2034" i="9"/>
  <c r="D2035" i="9"/>
  <c r="D2036" i="9"/>
  <c r="D2037" i="9"/>
  <c r="D2038" i="9"/>
  <c r="D2039" i="9"/>
  <c r="D2040" i="9"/>
  <c r="D2041" i="9"/>
  <c r="D2042" i="9"/>
  <c r="D2043" i="9"/>
  <c r="D2044" i="9"/>
  <c r="D2045" i="9"/>
  <c r="D2046" i="9"/>
  <c r="D2047" i="9"/>
  <c r="D2048" i="9"/>
  <c r="D2049" i="9"/>
  <c r="D2050" i="9"/>
  <c r="D2051" i="9"/>
  <c r="D2052" i="9"/>
  <c r="D2053" i="9"/>
  <c r="D2054" i="9"/>
  <c r="D2055" i="9"/>
  <c r="D2056" i="9"/>
  <c r="D2057" i="9"/>
  <c r="D2058" i="9"/>
  <c r="D2059" i="9"/>
  <c r="D2060" i="9"/>
  <c r="D2061" i="9"/>
  <c r="D2062" i="9"/>
  <c r="D2063" i="9"/>
  <c r="D2064" i="9"/>
  <c r="D2065" i="9"/>
  <c r="D2066" i="9"/>
  <c r="D2067" i="9"/>
  <c r="D2068" i="9"/>
  <c r="D2069" i="9"/>
  <c r="D2070" i="9"/>
  <c r="D2071" i="9"/>
  <c r="D2072" i="9"/>
  <c r="D2073" i="9"/>
  <c r="D2074" i="9"/>
  <c r="D2075" i="9"/>
  <c r="D2076" i="9"/>
  <c r="D2077" i="9"/>
  <c r="D2078" i="9"/>
  <c r="D2079" i="9"/>
  <c r="D2080" i="9"/>
  <c r="D2081" i="9"/>
  <c r="D2082" i="9"/>
  <c r="D2083" i="9"/>
  <c r="D2084" i="9"/>
  <c r="D2085" i="9"/>
  <c r="D2086" i="9"/>
  <c r="D2087" i="9"/>
  <c r="D2088" i="9"/>
  <c r="D2089" i="9"/>
  <c r="D2090" i="9"/>
  <c r="D2091" i="9"/>
  <c r="D2092" i="9"/>
  <c r="D2093" i="9"/>
  <c r="D2094" i="9"/>
  <c r="D2095" i="9"/>
  <c r="D2096" i="9"/>
  <c r="D2097" i="9"/>
  <c r="D2098" i="9"/>
  <c r="D2099" i="9"/>
  <c r="D2100" i="9"/>
  <c r="D2101" i="9"/>
  <c r="D2102" i="9"/>
  <c r="D2103" i="9"/>
  <c r="D2104" i="9"/>
  <c r="D2105" i="9"/>
  <c r="D2106" i="9"/>
  <c r="D2107" i="9"/>
  <c r="D2108" i="9"/>
  <c r="D2109" i="9"/>
  <c r="D2110" i="9"/>
  <c r="D2111" i="9"/>
  <c r="D2112" i="9"/>
  <c r="D2113" i="9"/>
  <c r="D2114" i="9"/>
  <c r="D2115" i="9"/>
  <c r="D2116" i="9"/>
  <c r="D2117" i="9"/>
  <c r="D2118" i="9"/>
  <c r="D2119" i="9"/>
  <c r="D2120" i="9"/>
  <c r="D2121" i="9"/>
  <c r="D2122" i="9"/>
  <c r="D2123" i="9"/>
  <c r="D2124" i="9"/>
  <c r="D2125" i="9"/>
  <c r="D2126" i="9"/>
  <c r="D2127" i="9"/>
  <c r="D2128" i="9"/>
  <c r="D2129" i="9"/>
  <c r="D2130" i="9"/>
  <c r="D2131" i="9"/>
  <c r="D2132" i="9"/>
  <c r="D2133" i="9"/>
  <c r="D2134" i="9"/>
  <c r="D2135" i="9"/>
  <c r="D2136" i="9"/>
  <c r="D2137" i="9"/>
  <c r="D2138" i="9"/>
  <c r="D2139" i="9"/>
  <c r="D2140" i="9"/>
  <c r="D2141" i="9"/>
  <c r="D2142" i="9"/>
  <c r="D2143" i="9"/>
  <c r="D2144" i="9"/>
  <c r="D2145" i="9"/>
  <c r="D2146" i="9"/>
  <c r="D2147" i="9"/>
  <c r="D2148" i="9"/>
  <c r="D2149" i="9"/>
  <c r="D2150" i="9"/>
  <c r="D2151" i="9"/>
  <c r="D2152" i="9"/>
  <c r="D2153" i="9"/>
  <c r="D2154" i="9"/>
  <c r="D2155" i="9"/>
  <c r="D2156" i="9"/>
  <c r="D2157" i="9"/>
  <c r="D2158" i="9"/>
  <c r="D2159" i="9"/>
  <c r="D2160" i="9"/>
  <c r="D2161" i="9"/>
  <c r="D2162" i="9"/>
  <c r="D2163" i="9"/>
  <c r="D2164" i="9"/>
  <c r="D2165" i="9"/>
  <c r="D2166" i="9"/>
  <c r="D2167" i="9"/>
  <c r="D2168" i="9"/>
  <c r="D2169" i="9"/>
  <c r="D2170" i="9"/>
  <c r="D2171" i="9"/>
  <c r="D2172" i="9"/>
  <c r="D2173" i="9"/>
  <c r="D2174" i="9"/>
  <c r="D2175" i="9"/>
  <c r="D2176" i="9"/>
  <c r="D2177" i="9"/>
  <c r="D2178" i="9"/>
  <c r="D2179" i="9"/>
  <c r="D2180" i="9"/>
  <c r="D2181" i="9"/>
  <c r="D2182" i="9"/>
  <c r="D2183" i="9"/>
  <c r="D2184" i="9"/>
  <c r="D2185" i="9"/>
  <c r="D2186" i="9"/>
  <c r="D2187" i="9"/>
  <c r="D2188" i="9"/>
  <c r="D2189" i="9"/>
  <c r="D2190" i="9"/>
  <c r="D2191" i="9"/>
  <c r="D2192" i="9"/>
  <c r="D2193" i="9"/>
  <c r="D2194" i="9"/>
  <c r="D2195" i="9"/>
  <c r="D2196" i="9"/>
  <c r="D2197" i="9"/>
  <c r="D2198" i="9"/>
  <c r="D2199" i="9"/>
  <c r="D2200" i="9"/>
  <c r="D2201" i="9"/>
  <c r="D2202" i="9"/>
  <c r="D2203" i="9"/>
  <c r="D2204" i="9"/>
  <c r="D2205" i="9"/>
  <c r="D2206" i="9"/>
  <c r="D2207" i="9"/>
  <c r="D2208" i="9"/>
  <c r="D2209" i="9"/>
  <c r="D2210" i="9"/>
  <c r="D2211" i="9"/>
  <c r="D2212" i="9"/>
  <c r="D2213" i="9"/>
  <c r="D2214" i="9"/>
  <c r="D2215" i="9"/>
  <c r="D2216" i="9"/>
  <c r="D2217" i="9"/>
  <c r="D2218" i="9"/>
  <c r="D2219" i="9"/>
  <c r="D2220" i="9"/>
  <c r="D2221" i="9"/>
  <c r="D2222" i="9"/>
  <c r="D2223" i="9"/>
  <c r="D2224" i="9"/>
  <c r="D2225" i="9"/>
  <c r="D2226" i="9"/>
  <c r="D2227" i="9"/>
  <c r="D2228" i="9"/>
  <c r="D2229" i="9"/>
  <c r="D2230" i="9"/>
  <c r="D2231" i="9"/>
  <c r="D2232" i="9"/>
  <c r="D2233" i="9"/>
  <c r="D2234" i="9"/>
  <c r="D2235" i="9"/>
  <c r="D2236" i="9"/>
  <c r="D2237" i="9"/>
  <c r="D2238" i="9"/>
  <c r="D2239" i="9"/>
  <c r="D2240" i="9"/>
  <c r="D2241" i="9"/>
  <c r="D2242" i="9"/>
  <c r="D2243" i="9"/>
  <c r="D2244" i="9"/>
  <c r="D2245" i="9"/>
  <c r="D2246" i="9"/>
  <c r="D2247" i="9"/>
  <c r="D2248" i="9"/>
  <c r="D2249" i="9"/>
  <c r="D2250" i="9"/>
  <c r="D2251" i="9"/>
  <c r="D2252" i="9"/>
  <c r="D2253" i="9"/>
  <c r="D2254" i="9"/>
  <c r="D2255" i="9"/>
  <c r="D2256" i="9"/>
  <c r="D2257" i="9"/>
  <c r="D2258" i="9"/>
  <c r="D2259" i="9"/>
  <c r="D2260" i="9"/>
  <c r="D2261" i="9"/>
  <c r="D2262" i="9"/>
  <c r="D2263" i="9"/>
  <c r="D2264" i="9"/>
  <c r="D2265" i="9"/>
  <c r="D2266" i="9"/>
  <c r="D2267" i="9"/>
  <c r="D2268" i="9"/>
  <c r="D2269" i="9"/>
  <c r="D2270" i="9"/>
  <c r="D2271" i="9"/>
  <c r="D2272" i="9"/>
  <c r="D2273" i="9"/>
  <c r="D2274" i="9"/>
  <c r="D2275" i="9"/>
  <c r="D2276" i="9"/>
  <c r="D2277" i="9"/>
  <c r="D2278" i="9"/>
  <c r="D2279" i="9"/>
  <c r="D2280" i="9"/>
  <c r="D2281" i="9"/>
  <c r="D2282" i="9"/>
  <c r="D2283" i="9"/>
  <c r="D2284" i="9"/>
  <c r="D2285" i="9"/>
  <c r="D2286" i="9"/>
  <c r="D2287" i="9"/>
  <c r="D2288" i="9"/>
  <c r="D2289" i="9"/>
  <c r="D2290" i="9"/>
  <c r="D2291" i="9"/>
  <c r="D2292" i="9"/>
  <c r="D2293" i="9"/>
  <c r="D2294" i="9"/>
  <c r="D2295" i="9"/>
  <c r="D2296" i="9"/>
  <c r="D2297" i="9"/>
  <c r="D2298" i="9"/>
  <c r="D2299" i="9"/>
  <c r="D2300" i="9"/>
  <c r="D2301" i="9"/>
  <c r="D2302" i="9"/>
  <c r="D2303" i="9"/>
  <c r="D2304" i="9"/>
  <c r="D2305" i="9"/>
  <c r="D2306" i="9"/>
  <c r="D2307" i="9"/>
  <c r="D2308" i="9"/>
  <c r="D2309" i="9"/>
  <c r="D2310" i="9"/>
  <c r="D2311" i="9"/>
  <c r="D2312" i="9"/>
  <c r="D2313" i="9"/>
  <c r="D2314" i="9"/>
  <c r="D2315" i="9"/>
  <c r="D2316" i="9"/>
  <c r="D2317" i="9"/>
  <c r="D2318" i="9"/>
  <c r="D2319" i="9"/>
  <c r="D2320" i="9"/>
  <c r="D2321" i="9"/>
  <c r="D2322" i="9"/>
  <c r="D2323" i="9"/>
  <c r="D2324" i="9"/>
  <c r="D2325" i="9"/>
  <c r="D2326" i="9"/>
  <c r="D2327" i="9"/>
  <c r="D2328" i="9"/>
  <c r="D2329" i="9"/>
  <c r="D2330" i="9"/>
  <c r="D2331" i="9"/>
  <c r="D2332" i="9"/>
  <c r="D2333" i="9"/>
  <c r="D2334" i="9"/>
  <c r="D2335" i="9"/>
  <c r="D2336" i="9"/>
  <c r="D2337" i="9"/>
  <c r="D2338" i="9"/>
  <c r="D2339" i="9"/>
  <c r="D2340" i="9"/>
  <c r="D2341" i="9"/>
  <c r="D2342" i="9"/>
  <c r="D2343" i="9"/>
  <c r="D2344" i="9"/>
  <c r="D2345" i="9"/>
  <c r="D2346" i="9"/>
  <c r="D2347" i="9"/>
  <c r="D2348" i="9"/>
  <c r="D2349" i="9"/>
  <c r="D2350" i="9"/>
  <c r="D2351" i="9"/>
  <c r="D2352" i="9"/>
  <c r="D2353" i="9"/>
  <c r="D2354" i="9"/>
  <c r="D2355" i="9"/>
  <c r="D2356" i="9"/>
  <c r="D2357" i="9"/>
  <c r="D2358" i="9"/>
  <c r="D2359" i="9"/>
  <c r="D2360" i="9"/>
  <c r="D2361" i="9"/>
  <c r="D2362" i="9"/>
  <c r="D2363" i="9"/>
  <c r="D2364" i="9"/>
  <c r="D2365" i="9"/>
  <c r="D2366" i="9"/>
  <c r="D2367" i="9"/>
  <c r="D2368" i="9"/>
  <c r="D2369" i="9"/>
  <c r="D2370" i="9"/>
  <c r="D2371" i="9"/>
  <c r="D2372" i="9"/>
  <c r="D2373" i="9"/>
  <c r="D2374" i="9"/>
  <c r="D2375" i="9"/>
  <c r="D2376" i="9"/>
  <c r="D2377" i="9"/>
  <c r="D2378" i="9"/>
  <c r="D2379" i="9"/>
  <c r="D2380" i="9"/>
  <c r="D2381" i="9"/>
  <c r="D2382" i="9"/>
  <c r="D2383" i="9"/>
  <c r="D2384" i="9"/>
  <c r="D2385" i="9"/>
  <c r="D2386" i="9"/>
  <c r="D2387" i="9"/>
  <c r="D2388" i="9"/>
  <c r="D2389" i="9"/>
  <c r="D2390" i="9"/>
  <c r="D2391" i="9"/>
  <c r="D2392" i="9"/>
  <c r="D2393" i="9"/>
  <c r="D2394" i="9"/>
  <c r="D2395" i="9"/>
  <c r="D2396" i="9"/>
  <c r="D2397" i="9"/>
  <c r="D2398" i="9"/>
  <c r="D2399" i="9"/>
  <c r="D2400" i="9"/>
  <c r="D2401" i="9"/>
  <c r="D2402" i="9"/>
  <c r="D2403" i="9"/>
  <c r="D2404" i="9"/>
  <c r="D2405" i="9"/>
  <c r="D2406" i="9"/>
  <c r="D2407" i="9"/>
  <c r="D2408" i="9"/>
  <c r="D2409" i="9"/>
  <c r="D2410" i="9"/>
  <c r="D2411" i="9"/>
  <c r="D2412" i="9"/>
  <c r="D2413" i="9"/>
  <c r="D2414" i="9"/>
  <c r="D2415" i="9"/>
  <c r="D2416" i="9"/>
  <c r="D2417" i="9"/>
  <c r="D2418" i="9"/>
  <c r="D2419" i="9"/>
  <c r="D2420" i="9"/>
  <c r="D2421" i="9"/>
  <c r="D2422" i="9"/>
  <c r="D2423" i="9"/>
  <c r="D2424" i="9"/>
  <c r="D2425" i="9"/>
  <c r="D2426" i="9"/>
  <c r="D2427" i="9"/>
  <c r="D2428" i="9"/>
  <c r="D2429" i="9"/>
  <c r="D2430" i="9"/>
  <c r="D2431" i="9"/>
  <c r="D2432" i="9"/>
  <c r="D2433" i="9"/>
  <c r="D2434" i="9"/>
  <c r="D2435" i="9"/>
  <c r="D2436" i="9"/>
  <c r="D2437" i="9"/>
  <c r="D2438" i="9"/>
  <c r="D2439" i="9"/>
  <c r="D2440" i="9"/>
  <c r="D2441" i="9"/>
  <c r="D2442" i="9"/>
  <c r="D2443" i="9"/>
  <c r="D2444" i="9"/>
  <c r="D2445" i="9"/>
  <c r="D2446" i="9"/>
  <c r="D2447" i="9"/>
  <c r="D2448" i="9"/>
  <c r="D2449" i="9"/>
  <c r="D2450" i="9"/>
  <c r="D2451" i="9"/>
  <c r="D2452" i="9"/>
  <c r="D2453" i="9"/>
  <c r="D2454" i="9"/>
  <c r="D2455" i="9"/>
  <c r="D2456" i="9"/>
  <c r="D2457" i="9"/>
  <c r="D2458" i="9"/>
  <c r="D2459" i="9"/>
  <c r="D2460" i="9"/>
  <c r="D2461" i="9"/>
  <c r="D2462" i="9"/>
  <c r="D2463" i="9"/>
  <c r="D2464" i="9"/>
  <c r="D2465" i="9"/>
  <c r="D2466" i="9"/>
  <c r="D2467" i="9"/>
  <c r="D2468" i="9"/>
  <c r="D2469" i="9"/>
  <c r="D2470" i="9"/>
  <c r="D2471" i="9"/>
  <c r="D2472" i="9"/>
  <c r="D2473" i="9"/>
  <c r="D2474" i="9"/>
  <c r="D2475" i="9"/>
  <c r="D2476" i="9"/>
  <c r="D2477" i="9"/>
  <c r="D2478" i="9"/>
  <c r="D2479" i="9"/>
  <c r="D2480" i="9"/>
  <c r="D2481" i="9"/>
  <c r="D2482" i="9"/>
  <c r="D2483" i="9"/>
  <c r="D2484" i="9"/>
  <c r="D2485" i="9"/>
  <c r="D2486" i="9"/>
  <c r="D2487" i="9"/>
  <c r="D2488" i="9"/>
  <c r="D2489" i="9"/>
  <c r="D2490" i="9"/>
  <c r="D2491" i="9"/>
  <c r="D2492" i="9"/>
  <c r="D2493" i="9"/>
  <c r="D2494" i="9"/>
  <c r="D2495" i="9"/>
  <c r="D2496" i="9"/>
  <c r="D2497" i="9"/>
  <c r="D2498" i="9"/>
  <c r="D2499" i="9"/>
  <c r="D2500" i="9"/>
  <c r="D2501" i="9"/>
  <c r="D2502" i="9"/>
  <c r="D2503" i="9"/>
  <c r="D2504" i="9"/>
  <c r="D2505" i="9"/>
  <c r="D2506" i="9"/>
  <c r="D2507" i="9"/>
  <c r="D2508" i="9"/>
  <c r="D2509" i="9"/>
  <c r="D2510" i="9"/>
  <c r="D2511" i="9"/>
  <c r="D2512" i="9"/>
  <c r="D2513" i="9"/>
  <c r="D2514" i="9"/>
  <c r="D2515" i="9"/>
  <c r="D2516" i="9"/>
  <c r="D2517" i="9"/>
  <c r="D2518" i="9"/>
  <c r="D2519" i="9"/>
  <c r="D2520" i="9"/>
  <c r="D2521" i="9"/>
  <c r="D2522" i="9"/>
  <c r="D2523" i="9"/>
  <c r="D2524" i="9"/>
  <c r="D2525" i="9"/>
  <c r="D2526" i="9"/>
  <c r="D2527" i="9"/>
  <c r="D2528" i="9"/>
  <c r="D2529" i="9"/>
  <c r="D2530" i="9"/>
  <c r="D2531" i="9"/>
  <c r="D2532" i="9"/>
  <c r="D2533" i="9"/>
  <c r="D2534" i="9"/>
  <c r="D2535" i="9"/>
  <c r="D2536" i="9"/>
  <c r="D2537" i="9"/>
  <c r="D2538" i="9"/>
  <c r="D2539" i="9"/>
  <c r="D2540" i="9"/>
  <c r="D2541" i="9"/>
  <c r="D2542" i="9"/>
  <c r="D2543" i="9"/>
  <c r="D2544" i="9"/>
  <c r="D2545" i="9"/>
  <c r="D2546" i="9"/>
  <c r="D2547" i="9"/>
  <c r="D2548" i="9"/>
  <c r="D2549" i="9"/>
  <c r="D2550" i="9"/>
  <c r="D2551" i="9"/>
  <c r="D2552" i="9"/>
  <c r="D2553" i="9"/>
  <c r="D2554" i="9"/>
  <c r="D2555" i="9"/>
  <c r="D2556" i="9"/>
  <c r="D2557" i="9"/>
  <c r="D2558" i="9"/>
  <c r="D2559" i="9"/>
  <c r="D2560" i="9"/>
  <c r="D2561" i="9"/>
  <c r="D2562" i="9"/>
  <c r="D2563" i="9"/>
  <c r="D2564" i="9"/>
  <c r="D2565" i="9"/>
  <c r="D2566" i="9"/>
  <c r="D2567" i="9"/>
  <c r="D2568" i="9"/>
  <c r="D2569" i="9"/>
  <c r="D2570" i="9"/>
  <c r="D2571" i="9"/>
  <c r="D2572" i="9"/>
  <c r="D2573" i="9"/>
  <c r="D2574" i="9"/>
  <c r="D2575" i="9"/>
  <c r="D2576" i="9"/>
  <c r="D2577" i="9"/>
  <c r="D2578" i="9"/>
  <c r="D2579" i="9"/>
  <c r="D2580" i="9"/>
  <c r="D2581" i="9"/>
  <c r="D2582" i="9"/>
  <c r="D2583" i="9"/>
  <c r="D2584" i="9"/>
  <c r="D2585" i="9"/>
  <c r="D2586" i="9"/>
  <c r="D2587" i="9"/>
  <c r="D2588" i="9"/>
  <c r="D2589" i="9"/>
  <c r="D2590" i="9"/>
  <c r="D2591" i="9"/>
  <c r="D2592" i="9"/>
  <c r="D2593" i="9"/>
  <c r="D2594" i="9"/>
  <c r="D2595" i="9"/>
  <c r="D2596" i="9"/>
  <c r="D2597" i="9"/>
  <c r="D2598" i="9"/>
  <c r="D2599" i="9"/>
  <c r="D2600" i="9"/>
  <c r="D2601" i="9"/>
  <c r="D2602" i="9"/>
  <c r="D2603" i="9"/>
  <c r="D2604" i="9"/>
  <c r="D2605" i="9"/>
  <c r="D2606" i="9"/>
  <c r="D2607" i="9"/>
  <c r="D2608" i="9"/>
  <c r="D2609" i="9"/>
  <c r="D2610" i="9"/>
  <c r="D2611" i="9"/>
  <c r="D2612" i="9"/>
  <c r="D2613" i="9"/>
  <c r="D2614" i="9"/>
  <c r="D2615" i="9"/>
  <c r="D2616" i="9"/>
  <c r="D2617" i="9"/>
  <c r="D2618" i="9"/>
  <c r="D2619" i="9"/>
  <c r="D2620" i="9"/>
  <c r="D2621" i="9"/>
  <c r="D2622" i="9"/>
  <c r="D2623" i="9"/>
  <c r="D2624" i="9"/>
  <c r="D2625" i="9"/>
  <c r="D2626" i="9"/>
  <c r="D2627" i="9"/>
  <c r="D2628" i="9"/>
  <c r="D2629" i="9"/>
  <c r="D2630" i="9"/>
  <c r="D2631" i="9"/>
  <c r="D2632" i="9"/>
  <c r="D2633" i="9"/>
  <c r="D2634" i="9"/>
  <c r="D2635" i="9"/>
  <c r="D2636" i="9"/>
  <c r="D2637" i="9"/>
  <c r="D2638" i="9"/>
  <c r="D2639" i="9"/>
  <c r="D2640" i="9"/>
  <c r="D2641" i="9"/>
  <c r="D2642" i="9"/>
  <c r="D2643" i="9"/>
  <c r="D2644" i="9"/>
  <c r="D2645" i="9"/>
  <c r="D2646" i="9"/>
  <c r="D2647" i="9"/>
  <c r="D2648" i="9"/>
  <c r="D2649" i="9"/>
  <c r="D2650" i="9"/>
  <c r="D2651" i="9"/>
  <c r="D2652" i="9"/>
  <c r="D2653" i="9"/>
  <c r="D2654" i="9"/>
  <c r="D2655" i="9"/>
  <c r="D2656" i="9"/>
  <c r="D2657" i="9"/>
  <c r="D2658" i="9"/>
  <c r="D2659" i="9"/>
  <c r="D2660" i="9"/>
  <c r="D2661" i="9"/>
  <c r="D2662" i="9"/>
  <c r="D2663" i="9"/>
  <c r="D2664" i="9"/>
  <c r="D2665" i="9"/>
  <c r="D2666" i="9"/>
  <c r="D2667" i="9"/>
  <c r="D2668" i="9"/>
  <c r="D2669" i="9"/>
  <c r="D2670" i="9"/>
  <c r="D2671" i="9"/>
  <c r="D2672" i="9"/>
  <c r="D2673" i="9"/>
  <c r="D2674" i="9"/>
  <c r="D2675" i="9"/>
  <c r="D2676" i="9"/>
  <c r="D2677" i="9"/>
  <c r="D2678" i="9"/>
  <c r="D2679" i="9"/>
  <c r="D2680" i="9"/>
  <c r="D2681" i="9"/>
  <c r="D2682" i="9"/>
  <c r="D2683" i="9"/>
  <c r="D2684" i="9"/>
  <c r="D2685" i="9"/>
  <c r="D2686" i="9"/>
  <c r="D2687" i="9"/>
  <c r="D2688" i="9"/>
  <c r="D2689" i="9"/>
  <c r="D2690" i="9"/>
  <c r="D2691" i="9"/>
  <c r="D2692" i="9"/>
  <c r="D2693" i="9"/>
  <c r="D2694" i="9"/>
  <c r="D2695" i="9"/>
  <c r="D2696" i="9"/>
  <c r="D2697" i="9"/>
  <c r="D2698" i="9"/>
  <c r="D2699" i="9"/>
  <c r="D2700" i="9"/>
  <c r="D2701" i="9"/>
  <c r="D2702" i="9"/>
  <c r="D2703" i="9"/>
  <c r="D2704" i="9"/>
  <c r="D2705" i="9"/>
  <c r="D2706" i="9"/>
  <c r="D2707" i="9"/>
  <c r="D2708" i="9"/>
  <c r="D2709" i="9"/>
  <c r="D2710" i="9"/>
  <c r="D2711" i="9"/>
  <c r="D2712" i="9"/>
  <c r="D2713" i="9"/>
  <c r="D2714" i="9"/>
  <c r="D2715" i="9"/>
  <c r="D2716" i="9"/>
  <c r="D2717" i="9"/>
  <c r="D2718" i="9"/>
  <c r="D2719" i="9"/>
  <c r="D2720" i="9"/>
  <c r="D2721" i="9"/>
  <c r="D2722" i="9"/>
  <c r="D2723" i="9"/>
  <c r="D2724" i="9"/>
  <c r="D2725" i="9"/>
  <c r="D2726" i="9"/>
  <c r="D2727" i="9"/>
  <c r="D2728" i="9"/>
  <c r="D2729" i="9"/>
  <c r="D2730" i="9"/>
  <c r="D2731" i="9"/>
  <c r="D2732" i="9"/>
  <c r="D2733" i="9"/>
  <c r="D2734" i="9"/>
  <c r="D2735" i="9"/>
  <c r="D2736" i="9"/>
  <c r="D2737" i="9"/>
  <c r="D2738" i="9"/>
  <c r="D2739" i="9"/>
  <c r="D2740" i="9"/>
  <c r="D2741" i="9"/>
  <c r="D2742" i="9"/>
  <c r="D2743" i="9"/>
  <c r="D2744" i="9"/>
  <c r="D2745" i="9"/>
  <c r="D2746" i="9"/>
  <c r="D2747" i="9"/>
  <c r="D2748" i="9"/>
  <c r="D2749" i="9"/>
  <c r="D2750" i="9"/>
  <c r="D2751" i="9"/>
  <c r="D2752" i="9"/>
  <c r="D2753" i="9"/>
  <c r="D2754" i="9"/>
  <c r="D2755" i="9"/>
  <c r="D2756" i="9"/>
  <c r="D2757" i="9"/>
  <c r="D2758" i="9"/>
  <c r="D2759" i="9"/>
  <c r="D2760" i="9"/>
  <c r="D2761" i="9"/>
  <c r="D2762" i="9"/>
  <c r="D2763" i="9"/>
  <c r="D2764" i="9"/>
  <c r="D2765" i="9"/>
  <c r="D2766" i="9"/>
  <c r="D2767" i="9"/>
  <c r="D2768" i="9"/>
  <c r="D2769" i="9"/>
  <c r="D2770" i="9"/>
  <c r="D2771" i="9"/>
  <c r="D2772" i="9"/>
  <c r="D2773" i="9"/>
  <c r="D2774" i="9"/>
  <c r="D2775" i="9"/>
  <c r="D2776" i="9"/>
  <c r="D2777" i="9"/>
  <c r="D2778" i="9"/>
  <c r="D2779" i="9"/>
  <c r="D2780" i="9"/>
  <c r="D2781" i="9"/>
  <c r="D2782" i="9"/>
  <c r="D2783" i="9"/>
  <c r="D2784" i="9"/>
  <c r="D2785" i="9"/>
  <c r="D2786" i="9"/>
  <c r="D2787" i="9"/>
  <c r="D2788" i="9"/>
  <c r="D2789" i="9"/>
  <c r="D2790" i="9"/>
  <c r="D2791" i="9"/>
  <c r="D2792" i="9"/>
  <c r="D2793" i="9"/>
  <c r="D2794" i="9"/>
  <c r="D2795" i="9"/>
  <c r="D2796" i="9"/>
  <c r="D2797" i="9"/>
  <c r="D2798" i="9"/>
  <c r="D2799" i="9"/>
  <c r="D2800" i="9"/>
  <c r="D2801" i="9"/>
  <c r="D2802" i="9"/>
  <c r="D2803" i="9"/>
  <c r="D2804" i="9"/>
  <c r="D2805" i="9"/>
  <c r="D2806" i="9"/>
  <c r="D2807" i="9"/>
  <c r="D2808" i="9"/>
  <c r="D2809" i="9"/>
  <c r="D2810" i="9"/>
  <c r="D2811" i="9"/>
  <c r="D2812" i="9"/>
  <c r="D2813" i="9"/>
  <c r="D2814" i="9"/>
  <c r="D2815" i="9"/>
  <c r="D2816" i="9"/>
  <c r="D2817" i="9"/>
  <c r="D2818" i="9"/>
  <c r="D2819" i="9"/>
  <c r="D2820" i="9"/>
  <c r="D2821" i="9"/>
  <c r="D2822" i="9"/>
  <c r="D2823" i="9"/>
  <c r="D2824" i="9"/>
  <c r="D2825" i="9"/>
  <c r="D2826" i="9"/>
  <c r="D2827" i="9"/>
  <c r="D2828" i="9"/>
  <c r="D2829" i="9"/>
  <c r="D2830" i="9"/>
  <c r="D2831" i="9"/>
  <c r="D2832" i="9"/>
  <c r="D2833" i="9"/>
  <c r="D2834" i="9"/>
  <c r="D2835" i="9"/>
  <c r="D2836" i="9"/>
  <c r="D2837" i="9"/>
  <c r="D2838" i="9"/>
  <c r="D2839" i="9"/>
  <c r="D2840" i="9"/>
  <c r="D2841" i="9"/>
  <c r="D2842" i="9"/>
  <c r="D2843" i="9"/>
  <c r="D2844" i="9"/>
  <c r="D2845" i="9"/>
  <c r="D2846" i="9"/>
  <c r="D2847" i="9"/>
  <c r="D2848" i="9"/>
  <c r="D2849" i="9"/>
  <c r="D2850" i="9"/>
  <c r="D2851" i="9"/>
  <c r="D2852" i="9"/>
  <c r="D2853" i="9"/>
  <c r="D2854" i="9"/>
  <c r="D2855" i="9"/>
  <c r="D2856" i="9"/>
  <c r="D2857" i="9"/>
  <c r="D2858" i="9"/>
  <c r="D2859" i="9"/>
  <c r="D2860" i="9"/>
  <c r="D2861" i="9"/>
  <c r="D2862" i="9"/>
  <c r="D2863" i="9"/>
  <c r="D2864" i="9"/>
  <c r="D2865" i="9"/>
  <c r="D2866" i="9"/>
  <c r="D2867" i="9"/>
  <c r="D2868" i="9"/>
  <c r="D2869" i="9"/>
  <c r="D2870" i="9"/>
  <c r="D2871" i="9"/>
  <c r="D2872" i="9"/>
  <c r="D2873" i="9"/>
  <c r="D2874" i="9"/>
  <c r="D2875" i="9"/>
  <c r="D2876" i="9"/>
  <c r="D2877" i="9"/>
  <c r="D2878" i="9"/>
  <c r="D2879" i="9"/>
  <c r="D2880" i="9"/>
  <c r="D2881" i="9"/>
  <c r="D2882" i="9"/>
  <c r="D2883" i="9"/>
  <c r="D2884" i="9"/>
  <c r="D2885" i="9"/>
  <c r="D2886" i="9"/>
  <c r="D2887" i="9"/>
  <c r="D2888" i="9"/>
  <c r="D2889" i="9"/>
  <c r="D2890" i="9"/>
  <c r="D2891" i="9"/>
  <c r="D2892" i="9"/>
  <c r="D2893" i="9"/>
  <c r="D2894" i="9"/>
  <c r="D2895" i="9"/>
  <c r="D2896" i="9"/>
  <c r="D2897" i="9"/>
  <c r="D2898" i="9"/>
  <c r="D2899" i="9"/>
  <c r="D2900" i="9"/>
  <c r="D2901" i="9"/>
  <c r="D2902" i="9"/>
  <c r="D2903" i="9"/>
  <c r="D2904" i="9"/>
  <c r="D2905" i="9"/>
  <c r="D2906" i="9"/>
  <c r="D2907" i="9"/>
  <c r="D2908" i="9"/>
  <c r="D2909" i="9"/>
  <c r="D2910" i="9"/>
  <c r="D2911" i="9"/>
  <c r="D2912" i="9"/>
  <c r="D2913" i="9"/>
  <c r="D2914" i="9"/>
  <c r="D2915" i="9"/>
  <c r="D2916" i="9"/>
  <c r="D2917" i="9"/>
  <c r="D2918" i="9"/>
  <c r="D2919" i="9"/>
  <c r="D2920" i="9"/>
  <c r="D2921" i="9"/>
  <c r="D2922" i="9"/>
  <c r="D2923" i="9"/>
  <c r="D2924" i="9"/>
  <c r="D2925" i="9"/>
  <c r="D2926" i="9"/>
  <c r="D2927" i="9"/>
  <c r="D2928" i="9"/>
  <c r="D2929" i="9"/>
  <c r="D2930" i="9"/>
  <c r="D2931" i="9"/>
  <c r="D2932" i="9"/>
  <c r="D2933" i="9"/>
  <c r="D2934" i="9"/>
  <c r="D2935" i="9"/>
  <c r="D2936" i="9"/>
  <c r="D2937" i="9"/>
  <c r="D2938" i="9"/>
  <c r="D2939" i="9"/>
  <c r="D2940" i="9"/>
  <c r="D2941" i="9"/>
  <c r="D2942" i="9"/>
  <c r="D2943" i="9"/>
  <c r="D2944" i="9"/>
  <c r="D2945" i="9"/>
  <c r="D2946" i="9"/>
  <c r="D2947" i="9"/>
  <c r="D2948" i="9"/>
  <c r="D2949" i="9"/>
  <c r="D2950" i="9"/>
  <c r="D2951" i="9"/>
  <c r="D2952" i="9"/>
  <c r="D2953" i="9"/>
  <c r="D2954" i="9"/>
  <c r="D2955" i="9"/>
  <c r="D2956" i="9"/>
  <c r="D2957" i="9"/>
  <c r="D2958" i="9"/>
  <c r="D2959" i="9"/>
  <c r="D2960" i="9"/>
  <c r="D2961" i="9"/>
  <c r="D2962" i="9"/>
  <c r="D2963" i="9"/>
  <c r="D2964" i="9"/>
  <c r="D2965" i="9"/>
  <c r="D2966" i="9"/>
  <c r="D2967" i="9"/>
  <c r="D2968" i="9"/>
  <c r="D2969" i="9"/>
  <c r="D2970" i="9"/>
  <c r="D2971" i="9"/>
  <c r="D2972" i="9"/>
  <c r="D2973" i="9"/>
  <c r="D2974" i="9"/>
  <c r="D2975" i="9"/>
  <c r="D2976" i="9"/>
  <c r="D2977" i="9"/>
  <c r="D2978" i="9"/>
  <c r="D2979" i="9"/>
  <c r="D2980" i="9"/>
  <c r="D2981" i="9"/>
  <c r="D2982" i="9"/>
  <c r="D2983" i="9"/>
  <c r="D2984" i="9"/>
  <c r="D2985" i="9"/>
  <c r="D2986" i="9"/>
  <c r="D2987" i="9"/>
  <c r="D2988" i="9"/>
  <c r="D2989" i="9"/>
  <c r="D2990" i="9"/>
  <c r="D2991" i="9"/>
  <c r="D2992" i="9"/>
  <c r="D2993" i="9"/>
  <c r="D2994" i="9"/>
  <c r="D2995" i="9"/>
  <c r="D2996" i="9"/>
  <c r="D2997" i="9"/>
  <c r="D2998" i="9"/>
  <c r="D2999" i="9"/>
  <c r="D3000" i="9"/>
  <c r="D3001" i="9"/>
  <c r="D3002" i="9"/>
  <c r="D3003" i="9"/>
  <c r="D3004" i="9"/>
  <c r="D3005" i="9"/>
  <c r="D3006" i="9"/>
  <c r="D3007" i="9"/>
  <c r="D3008" i="9"/>
  <c r="D3009" i="9"/>
  <c r="D3010" i="9"/>
  <c r="D3011" i="9"/>
  <c r="D3012" i="9"/>
  <c r="D3013" i="9"/>
  <c r="D3014" i="9"/>
  <c r="D3015" i="9"/>
  <c r="D3016" i="9"/>
  <c r="D3017" i="9"/>
  <c r="D3018" i="9"/>
  <c r="D3019" i="9"/>
  <c r="D3020" i="9"/>
  <c r="D3021" i="9"/>
  <c r="D3022" i="9"/>
  <c r="D3023" i="9"/>
  <c r="D3024" i="9"/>
  <c r="D3025" i="9"/>
  <c r="D3026" i="9"/>
  <c r="D3027" i="9"/>
  <c r="D3028" i="9"/>
  <c r="D3029" i="9"/>
  <c r="D3030" i="9"/>
  <c r="D3031" i="9"/>
  <c r="D3032" i="9"/>
  <c r="D3033" i="9"/>
  <c r="D3034" i="9"/>
  <c r="D3035" i="9"/>
  <c r="D3036" i="9"/>
  <c r="D3037" i="9"/>
  <c r="D3038" i="9"/>
  <c r="D3039" i="9"/>
  <c r="D3040" i="9"/>
  <c r="D3041" i="9"/>
  <c r="D3042" i="9"/>
  <c r="D3043" i="9"/>
  <c r="D3044" i="9"/>
  <c r="D3045" i="9"/>
  <c r="D3046" i="9"/>
  <c r="D3047" i="9"/>
  <c r="D3048" i="9"/>
  <c r="D3049" i="9"/>
  <c r="D3050" i="9"/>
  <c r="D3051" i="9"/>
  <c r="D3052" i="9"/>
  <c r="D3053" i="9"/>
  <c r="D3054" i="9"/>
  <c r="D3055" i="9"/>
  <c r="D3056" i="9"/>
  <c r="D3057" i="9"/>
  <c r="D3058" i="9"/>
  <c r="D3059" i="9"/>
  <c r="D3060" i="9"/>
  <c r="D3061" i="9"/>
  <c r="D3062" i="9"/>
  <c r="D3063" i="9"/>
  <c r="D3064" i="9"/>
  <c r="D3065" i="9"/>
  <c r="D3066" i="9"/>
  <c r="D3067" i="9"/>
  <c r="D3068" i="9"/>
  <c r="D3069" i="9"/>
  <c r="D3070" i="9"/>
  <c r="D3071" i="9"/>
  <c r="D3072" i="9"/>
  <c r="D3073" i="9"/>
  <c r="D3074" i="9"/>
  <c r="D3075" i="9"/>
  <c r="D3076" i="9"/>
  <c r="D3077" i="9"/>
  <c r="D3078" i="9"/>
  <c r="D3079" i="9"/>
  <c r="D3080" i="9"/>
  <c r="D3081" i="9"/>
  <c r="D3082" i="9"/>
  <c r="D3083" i="9"/>
  <c r="D3084" i="9"/>
  <c r="D3085" i="9"/>
  <c r="D3086" i="9"/>
  <c r="D3087" i="9"/>
  <c r="D3088" i="9"/>
  <c r="D3089" i="9"/>
  <c r="D3090" i="9"/>
  <c r="D3091" i="9"/>
  <c r="D3092" i="9"/>
  <c r="D3093" i="9"/>
  <c r="D3094" i="9"/>
  <c r="D3095" i="9"/>
  <c r="D3096" i="9"/>
  <c r="D3097" i="9"/>
  <c r="D3098" i="9"/>
  <c r="D3099" i="9"/>
  <c r="D3100" i="9"/>
  <c r="D3101" i="9"/>
  <c r="D3102" i="9"/>
  <c r="D3103" i="9"/>
  <c r="D3104" i="9"/>
  <c r="D3105" i="9"/>
  <c r="D3106" i="9"/>
  <c r="D3107" i="9"/>
  <c r="D3108" i="9"/>
  <c r="D3109" i="9"/>
  <c r="D3110" i="9"/>
  <c r="D3111" i="9"/>
  <c r="D3112" i="9"/>
  <c r="D3113" i="9"/>
  <c r="D3114" i="9"/>
  <c r="D3115" i="9"/>
  <c r="D3116" i="9"/>
  <c r="D3117" i="9"/>
  <c r="D3118" i="9"/>
  <c r="D3119" i="9"/>
  <c r="D3120" i="9"/>
  <c r="D3121" i="9"/>
  <c r="D3122" i="9"/>
  <c r="D3123" i="9"/>
  <c r="D3124" i="9"/>
  <c r="D3125" i="9"/>
  <c r="D3126" i="9"/>
  <c r="D3127" i="9"/>
  <c r="D3128" i="9"/>
  <c r="D3129" i="9"/>
  <c r="D3130" i="9"/>
  <c r="D3131" i="9"/>
  <c r="D3132" i="9"/>
  <c r="D3133" i="9"/>
  <c r="D3134" i="9"/>
  <c r="D3135" i="9"/>
  <c r="D3136" i="9"/>
  <c r="D3137" i="9"/>
  <c r="D3138" i="9"/>
  <c r="D3139" i="9"/>
  <c r="D3140" i="9"/>
  <c r="D3141" i="9"/>
  <c r="D3142" i="9"/>
  <c r="D3143" i="9"/>
  <c r="D3144" i="9"/>
  <c r="D3145" i="9"/>
  <c r="D3146" i="9"/>
  <c r="D3147" i="9"/>
  <c r="D3148" i="9"/>
  <c r="D3149" i="9"/>
  <c r="D3150" i="9"/>
  <c r="D3151" i="9"/>
  <c r="D3152" i="9"/>
  <c r="D3153" i="9"/>
  <c r="D3154" i="9"/>
  <c r="D3155" i="9"/>
  <c r="D3156" i="9"/>
  <c r="D3157" i="9"/>
  <c r="D3158" i="9"/>
  <c r="D3159" i="9"/>
  <c r="D3160" i="9"/>
  <c r="D3161" i="9"/>
  <c r="D3162" i="9"/>
  <c r="D3163" i="9"/>
  <c r="D3164" i="9"/>
  <c r="D3165" i="9"/>
  <c r="D3166" i="9"/>
  <c r="D3167" i="9"/>
  <c r="D3168" i="9"/>
  <c r="D3169" i="9"/>
  <c r="D3170" i="9"/>
  <c r="D3171" i="9"/>
  <c r="D3172" i="9"/>
  <c r="D3173" i="9"/>
  <c r="D3174" i="9"/>
  <c r="D3175" i="9"/>
  <c r="D3176" i="9"/>
  <c r="D3177" i="9"/>
  <c r="D3178" i="9"/>
  <c r="D3179" i="9"/>
  <c r="D3180" i="9"/>
  <c r="D3181" i="9"/>
  <c r="D3182" i="9"/>
  <c r="D3183" i="9"/>
  <c r="D3184" i="9"/>
  <c r="D3185" i="9"/>
  <c r="D3186" i="9"/>
  <c r="D3187" i="9"/>
  <c r="D3188" i="9"/>
  <c r="D3189" i="9"/>
  <c r="D3190" i="9"/>
  <c r="D3191" i="9"/>
  <c r="D3192" i="9"/>
  <c r="D3193" i="9"/>
  <c r="D3194" i="9"/>
  <c r="D3195" i="9"/>
  <c r="D3196" i="9"/>
  <c r="D3197" i="9"/>
  <c r="D3198" i="9"/>
  <c r="D3199" i="9"/>
  <c r="D3200" i="9"/>
  <c r="D3201" i="9"/>
  <c r="D3202" i="9"/>
  <c r="D3203" i="9"/>
  <c r="D3204" i="9"/>
  <c r="D3205" i="9"/>
  <c r="D3206" i="9"/>
  <c r="D3207" i="9"/>
  <c r="D3208" i="9"/>
  <c r="D3209" i="9"/>
  <c r="D3210" i="9"/>
  <c r="D3211" i="9"/>
  <c r="D3212" i="9"/>
  <c r="D3213" i="9"/>
  <c r="D3214" i="9"/>
  <c r="D3215" i="9"/>
  <c r="D3216" i="9"/>
  <c r="D3217" i="9"/>
  <c r="D3218" i="9"/>
  <c r="D3219" i="9"/>
  <c r="D3220" i="9"/>
  <c r="D3221" i="9"/>
  <c r="D3222" i="9"/>
  <c r="D3223" i="9"/>
  <c r="D3224" i="9"/>
  <c r="D3225" i="9"/>
  <c r="D3226" i="9"/>
  <c r="D3227" i="9"/>
  <c r="D3228" i="9"/>
  <c r="D3229" i="9"/>
  <c r="D3230" i="9"/>
  <c r="D3231" i="9"/>
  <c r="D3232" i="9"/>
  <c r="D3233" i="9"/>
  <c r="D3234" i="9"/>
  <c r="D3235" i="9"/>
  <c r="D3236" i="9"/>
  <c r="D3237" i="9"/>
  <c r="D3238" i="9"/>
  <c r="D3239" i="9"/>
  <c r="D3240" i="9"/>
  <c r="D3241" i="9"/>
  <c r="D3242" i="9"/>
  <c r="D3243" i="9"/>
  <c r="D3244" i="9"/>
  <c r="D3245" i="9"/>
  <c r="D3246" i="9"/>
  <c r="D3247" i="9"/>
  <c r="D3248" i="9"/>
  <c r="D3249" i="9"/>
  <c r="D3250" i="9"/>
  <c r="D3251" i="9"/>
  <c r="D3252" i="9"/>
  <c r="D3253" i="9"/>
  <c r="D3254" i="9"/>
  <c r="D3255" i="9"/>
  <c r="D3256" i="9"/>
  <c r="D3257" i="9"/>
  <c r="D3258" i="9"/>
  <c r="D3259" i="9"/>
  <c r="D3260" i="9"/>
  <c r="D3261" i="9"/>
  <c r="D3262" i="9"/>
  <c r="D3263" i="9"/>
  <c r="D3264" i="9"/>
  <c r="D3265" i="9"/>
  <c r="D3266" i="9"/>
  <c r="D3267" i="9"/>
  <c r="D3268" i="9"/>
  <c r="D3269" i="9"/>
  <c r="D3270" i="9"/>
  <c r="D3271" i="9"/>
  <c r="D3272" i="9"/>
  <c r="D3273" i="9"/>
  <c r="D3274" i="9"/>
  <c r="D3275" i="9"/>
  <c r="D3276" i="9"/>
  <c r="D3277" i="9"/>
  <c r="D3278" i="9"/>
  <c r="D3279" i="9"/>
  <c r="D3280" i="9"/>
  <c r="D3281" i="9"/>
  <c r="D3282" i="9"/>
  <c r="D3283" i="9"/>
  <c r="D3284" i="9"/>
  <c r="D3285" i="9"/>
  <c r="D3286" i="9"/>
  <c r="D3287" i="9"/>
  <c r="D3288" i="9"/>
  <c r="D3289" i="9"/>
  <c r="D3290" i="9"/>
  <c r="D3291" i="9"/>
  <c r="D3292" i="9"/>
  <c r="D3293" i="9"/>
  <c r="D3294" i="9"/>
  <c r="D3295" i="9"/>
  <c r="D3296" i="9"/>
  <c r="D3297" i="9"/>
  <c r="D3298" i="9"/>
  <c r="D3299" i="9"/>
  <c r="D3300" i="9"/>
  <c r="D3301" i="9"/>
  <c r="D3302" i="9"/>
  <c r="D3303" i="9"/>
  <c r="D3304" i="9"/>
  <c r="D3305" i="9"/>
  <c r="D3306" i="9"/>
  <c r="D3307" i="9"/>
  <c r="D3308" i="9"/>
  <c r="D3309" i="9"/>
  <c r="D3310" i="9"/>
  <c r="D3311" i="9"/>
  <c r="D3312" i="9"/>
  <c r="D3313" i="9"/>
  <c r="D3314" i="9"/>
  <c r="D3315" i="9"/>
  <c r="D3316" i="9"/>
  <c r="D3317" i="9"/>
  <c r="D3318" i="9"/>
  <c r="D3319" i="9"/>
  <c r="D3320" i="9"/>
  <c r="D3321" i="9"/>
  <c r="D3322" i="9"/>
  <c r="D3323" i="9"/>
  <c r="D3324" i="9"/>
  <c r="D3325" i="9"/>
  <c r="D3326" i="9"/>
  <c r="D3327" i="9"/>
  <c r="D3328" i="9"/>
  <c r="D3329" i="9"/>
  <c r="D3330" i="9"/>
  <c r="D3331" i="9"/>
  <c r="D3332" i="9"/>
  <c r="D3333" i="9"/>
  <c r="D3334" i="9"/>
  <c r="D3335" i="9"/>
  <c r="D3336" i="9"/>
  <c r="D3337" i="9"/>
  <c r="D3338" i="9"/>
  <c r="D3339" i="9"/>
  <c r="D3340" i="9"/>
  <c r="D3341" i="9"/>
  <c r="D3342" i="9"/>
  <c r="D3343" i="9"/>
  <c r="D3344" i="9"/>
  <c r="D3345" i="9"/>
  <c r="D3346" i="9"/>
  <c r="D3347" i="9"/>
  <c r="D3348" i="9"/>
  <c r="D3349" i="9"/>
  <c r="D3350" i="9"/>
  <c r="D3351" i="9"/>
  <c r="D3352" i="9"/>
  <c r="D3353" i="9"/>
  <c r="D3354" i="9"/>
  <c r="D3355" i="9"/>
  <c r="D3356" i="9"/>
  <c r="D3357" i="9"/>
  <c r="D3358" i="9"/>
  <c r="D3359" i="9"/>
  <c r="D3360" i="9"/>
  <c r="D3361" i="9"/>
  <c r="D3362" i="9"/>
  <c r="D3363" i="9"/>
  <c r="D3364" i="9"/>
  <c r="D3365" i="9"/>
  <c r="D3366" i="9"/>
  <c r="D3367" i="9"/>
  <c r="D3368" i="9"/>
  <c r="D3369" i="9"/>
  <c r="D3370" i="9"/>
  <c r="D3371" i="9"/>
  <c r="D3372" i="9"/>
  <c r="D3373" i="9"/>
  <c r="D3374" i="9"/>
  <c r="D3375" i="9"/>
  <c r="D3376" i="9"/>
  <c r="D3377" i="9"/>
  <c r="D3378" i="9"/>
  <c r="D3379" i="9"/>
  <c r="D3380" i="9"/>
  <c r="D3381" i="9"/>
  <c r="D3382" i="9"/>
  <c r="D3383" i="9"/>
  <c r="D3384" i="9"/>
  <c r="D3385" i="9"/>
  <c r="D3386" i="9"/>
  <c r="D3387" i="9"/>
  <c r="D3388" i="9"/>
  <c r="D3389" i="9"/>
  <c r="D3390" i="9"/>
  <c r="D3391" i="9"/>
  <c r="D3392" i="9"/>
  <c r="D3393" i="9"/>
  <c r="D3394" i="9"/>
  <c r="D3395" i="9"/>
  <c r="D3396" i="9"/>
  <c r="D3397" i="9"/>
  <c r="D3398" i="9"/>
  <c r="D3399" i="9"/>
  <c r="D3400" i="9"/>
  <c r="D3401" i="9"/>
  <c r="D3402" i="9"/>
  <c r="D3403" i="9"/>
  <c r="D3404" i="9"/>
  <c r="D3405" i="9"/>
  <c r="D3406" i="9"/>
  <c r="D3407" i="9"/>
  <c r="D3408" i="9"/>
  <c r="D3409" i="9"/>
  <c r="D3410" i="9"/>
  <c r="D3411" i="9"/>
  <c r="D3412" i="9"/>
  <c r="D3413" i="9"/>
  <c r="D3414" i="9"/>
  <c r="D3415" i="9"/>
  <c r="D3416" i="9"/>
  <c r="D3417" i="9"/>
  <c r="D3418" i="9"/>
  <c r="D3419" i="9"/>
  <c r="D3420" i="9"/>
  <c r="D3421" i="9"/>
  <c r="D3422" i="9"/>
  <c r="D3423" i="9"/>
  <c r="D3424" i="9"/>
  <c r="D3425" i="9"/>
  <c r="D3426" i="9"/>
  <c r="D3427" i="9"/>
  <c r="D3428" i="9"/>
  <c r="D3429" i="9"/>
  <c r="D3430" i="9"/>
  <c r="D3431" i="9"/>
  <c r="D3432" i="9"/>
  <c r="D3433" i="9"/>
  <c r="D3434" i="9"/>
  <c r="D3435" i="9"/>
  <c r="D3436" i="9"/>
  <c r="D3437" i="9"/>
  <c r="D3438" i="9"/>
  <c r="D3439" i="9"/>
  <c r="D3440" i="9"/>
  <c r="D3441" i="9"/>
  <c r="D3442" i="9"/>
  <c r="D3443" i="9"/>
  <c r="D3444" i="9"/>
  <c r="D3445" i="9"/>
  <c r="D3446" i="9"/>
  <c r="D3447" i="9"/>
  <c r="D3448" i="9"/>
  <c r="D3449" i="9"/>
  <c r="D3450" i="9"/>
  <c r="D3451" i="9"/>
  <c r="D3452" i="9"/>
  <c r="D3453" i="9"/>
  <c r="D3454" i="9"/>
  <c r="D3455" i="9"/>
  <c r="D3456" i="9"/>
  <c r="D3457" i="9"/>
  <c r="D3458" i="9"/>
  <c r="D3459" i="9"/>
  <c r="D3460" i="9"/>
  <c r="D3461" i="9"/>
  <c r="D3462" i="9"/>
  <c r="D3463" i="9"/>
  <c r="D3464" i="9"/>
  <c r="D3465" i="9"/>
  <c r="D3466" i="9"/>
  <c r="D3467" i="9"/>
  <c r="D3468" i="9"/>
  <c r="D3469" i="9"/>
  <c r="D3470" i="9"/>
  <c r="D3471" i="9"/>
  <c r="D3472" i="9"/>
  <c r="D3473" i="9"/>
  <c r="D3474" i="9"/>
  <c r="D3475" i="9"/>
  <c r="D3476" i="9"/>
  <c r="D3477" i="9"/>
  <c r="D3478" i="9"/>
  <c r="D3479" i="9"/>
  <c r="D3480" i="9"/>
  <c r="D3481" i="9"/>
  <c r="D3482" i="9"/>
  <c r="D3483" i="9"/>
  <c r="D3484" i="9"/>
  <c r="D3485" i="9"/>
  <c r="D3486" i="9"/>
  <c r="D3487" i="9"/>
  <c r="D3488" i="9"/>
  <c r="D3489" i="9"/>
  <c r="D3490" i="9"/>
  <c r="D3491" i="9"/>
  <c r="D3492" i="9"/>
  <c r="D3493" i="9"/>
  <c r="D3494" i="9"/>
  <c r="D3495" i="9"/>
  <c r="D3496" i="9"/>
  <c r="D3497" i="9"/>
  <c r="D3498" i="9"/>
  <c r="D3499" i="9"/>
  <c r="D3500" i="9"/>
  <c r="D3501" i="9"/>
  <c r="D3502" i="9"/>
  <c r="D3503" i="9"/>
  <c r="D3504" i="9"/>
  <c r="D3505" i="9"/>
  <c r="D3506" i="9"/>
  <c r="D3507" i="9"/>
  <c r="D3508" i="9"/>
  <c r="D3509" i="9"/>
  <c r="D3510" i="9"/>
  <c r="D3511" i="9"/>
  <c r="D3512" i="9"/>
  <c r="D3513" i="9"/>
  <c r="D3514" i="9"/>
  <c r="D3515" i="9"/>
  <c r="D3516" i="9"/>
  <c r="D3517" i="9"/>
  <c r="D3518" i="9"/>
  <c r="D3519" i="9"/>
  <c r="D3520" i="9"/>
  <c r="D3521" i="9"/>
  <c r="D3522" i="9"/>
  <c r="D3523" i="9"/>
  <c r="D3524" i="9"/>
  <c r="D3525" i="9"/>
  <c r="D3526" i="9"/>
  <c r="D3527" i="9"/>
  <c r="D3528" i="9"/>
  <c r="D3529" i="9"/>
  <c r="D3530" i="9"/>
  <c r="D3531" i="9"/>
  <c r="D3532" i="9"/>
  <c r="D3533" i="9"/>
  <c r="D3534" i="9"/>
  <c r="D3535" i="9"/>
  <c r="D3536" i="9"/>
  <c r="D3537" i="9"/>
  <c r="D3538" i="9"/>
  <c r="D3539" i="9"/>
  <c r="D3540" i="9"/>
  <c r="D3541" i="9"/>
  <c r="D3542" i="9"/>
  <c r="D3543" i="9"/>
  <c r="D3544" i="9"/>
  <c r="D3545" i="9"/>
  <c r="D3546" i="9"/>
  <c r="D3547" i="9"/>
  <c r="D3548" i="9"/>
  <c r="D3549" i="9"/>
  <c r="D3550" i="9"/>
  <c r="D3551" i="9"/>
  <c r="D3552" i="9"/>
  <c r="D3553" i="9"/>
  <c r="D3554" i="9"/>
  <c r="D3555" i="9"/>
  <c r="D3556" i="9"/>
  <c r="D3557" i="9"/>
  <c r="D3558" i="9"/>
  <c r="D3559" i="9"/>
  <c r="D3560" i="9"/>
  <c r="D3561" i="9"/>
  <c r="D3562" i="9"/>
  <c r="D3563" i="9"/>
  <c r="D3564" i="9"/>
  <c r="D3565" i="9"/>
  <c r="D3566" i="9"/>
  <c r="D3567" i="9"/>
  <c r="D3568" i="9"/>
  <c r="D3569" i="9"/>
  <c r="D3570" i="9"/>
  <c r="D3571" i="9"/>
  <c r="D3572" i="9"/>
  <c r="D3573" i="9"/>
  <c r="D3574" i="9"/>
  <c r="D3575" i="9"/>
  <c r="D3576" i="9"/>
  <c r="D3577" i="9"/>
  <c r="D3578" i="9"/>
  <c r="D3579" i="9"/>
  <c r="D3580" i="9"/>
  <c r="D3581" i="9"/>
  <c r="D3582" i="9"/>
  <c r="D3583" i="9"/>
  <c r="D3584" i="9"/>
  <c r="D3585" i="9"/>
  <c r="D3586" i="9"/>
  <c r="D3587" i="9"/>
  <c r="D3588" i="9"/>
  <c r="D3589" i="9"/>
  <c r="D3590" i="9"/>
  <c r="D3591" i="9"/>
  <c r="D3592" i="9"/>
  <c r="D3593" i="9"/>
  <c r="D3594" i="9"/>
  <c r="D3595" i="9"/>
  <c r="D3596" i="9"/>
  <c r="D3597" i="9"/>
  <c r="D3598" i="9"/>
  <c r="D3599" i="9"/>
  <c r="D3600" i="9"/>
  <c r="D3601" i="9"/>
  <c r="D3602" i="9"/>
  <c r="D3603" i="9"/>
  <c r="D3604" i="9"/>
  <c r="D3605" i="9"/>
  <c r="D3606" i="9"/>
  <c r="D3607" i="9"/>
  <c r="D3608" i="9"/>
  <c r="D3609" i="9"/>
  <c r="D3610" i="9"/>
  <c r="D3611" i="9"/>
  <c r="D3612" i="9"/>
  <c r="D3613" i="9"/>
  <c r="D3614" i="9"/>
  <c r="D3615" i="9"/>
  <c r="D3616" i="9"/>
  <c r="D3617" i="9"/>
  <c r="D3618" i="9"/>
  <c r="D3619" i="9"/>
  <c r="D3620" i="9"/>
  <c r="D3621" i="9"/>
  <c r="D3622" i="9"/>
  <c r="D3623" i="9"/>
  <c r="D3624" i="9"/>
  <c r="D3625" i="9"/>
  <c r="D3626" i="9"/>
  <c r="D3627" i="9"/>
  <c r="D3628" i="9"/>
  <c r="D3629" i="9"/>
  <c r="D3630" i="9"/>
  <c r="D3631" i="9"/>
  <c r="D3632" i="9"/>
  <c r="D3633" i="9"/>
  <c r="D3634" i="9"/>
  <c r="D3635" i="9"/>
  <c r="D3636" i="9"/>
  <c r="D3637" i="9"/>
  <c r="D3638" i="9"/>
  <c r="D3639" i="9"/>
  <c r="D3640" i="9"/>
  <c r="D3641" i="9"/>
  <c r="D3642" i="9"/>
  <c r="D3643" i="9"/>
  <c r="D3644" i="9"/>
  <c r="D3645" i="9"/>
  <c r="D3646" i="9"/>
  <c r="D3647" i="9"/>
  <c r="D3648" i="9"/>
  <c r="D3649" i="9"/>
  <c r="D3650" i="9"/>
  <c r="D3651" i="9"/>
  <c r="D3652" i="9"/>
  <c r="D3653" i="9"/>
  <c r="D3654" i="9"/>
  <c r="D3655" i="9"/>
  <c r="D3656" i="9"/>
  <c r="D3657" i="9"/>
  <c r="D3658" i="9"/>
  <c r="D3659" i="9"/>
  <c r="D3660" i="9"/>
  <c r="D3661" i="9"/>
  <c r="D3662" i="9"/>
  <c r="D3663" i="9"/>
  <c r="D3664" i="9"/>
  <c r="D3665" i="9"/>
  <c r="D3666" i="9"/>
  <c r="D3667" i="9"/>
  <c r="D3668" i="9"/>
  <c r="D3669" i="9"/>
  <c r="D3670" i="9"/>
  <c r="D3671" i="9"/>
  <c r="D3672" i="9"/>
  <c r="D3673" i="9"/>
  <c r="D3674" i="9"/>
  <c r="D3675" i="9"/>
  <c r="D3676" i="9"/>
  <c r="D3677" i="9"/>
  <c r="D3678" i="9"/>
  <c r="D3679" i="9"/>
  <c r="D3680" i="9"/>
  <c r="D3681" i="9"/>
  <c r="D3682" i="9"/>
  <c r="D3683" i="9"/>
  <c r="D3684" i="9"/>
  <c r="D3685" i="9"/>
  <c r="D3686" i="9"/>
  <c r="D3687" i="9"/>
  <c r="D3688" i="9"/>
  <c r="D3689" i="9"/>
  <c r="D3690" i="9"/>
  <c r="D3691" i="9"/>
  <c r="D3692" i="9"/>
  <c r="D3693" i="9"/>
  <c r="D3694" i="9"/>
  <c r="D3695" i="9"/>
  <c r="D3696" i="9"/>
  <c r="D3697" i="9"/>
  <c r="D3698" i="9"/>
  <c r="D3699" i="9"/>
  <c r="D3700" i="9"/>
  <c r="D3701" i="9"/>
  <c r="D3702" i="9"/>
  <c r="D3703" i="9"/>
  <c r="D3704" i="9"/>
  <c r="D3705" i="9"/>
  <c r="D3706" i="9"/>
  <c r="D3707" i="9"/>
  <c r="D3708" i="9"/>
  <c r="D3709" i="9"/>
  <c r="D3710" i="9"/>
  <c r="D3711" i="9"/>
  <c r="D3712" i="9"/>
  <c r="D3713" i="9"/>
  <c r="D3714" i="9"/>
  <c r="D3715" i="9"/>
  <c r="D3716" i="9"/>
  <c r="D3717" i="9"/>
  <c r="D3718" i="9"/>
  <c r="D3719" i="9"/>
  <c r="D3720" i="9"/>
  <c r="D3721" i="9"/>
  <c r="D3722" i="9"/>
  <c r="D3723" i="9"/>
  <c r="D3724" i="9"/>
  <c r="D3725" i="9"/>
  <c r="D3726" i="9"/>
  <c r="D3727" i="9"/>
  <c r="D3728" i="9"/>
  <c r="D3729" i="9"/>
  <c r="D3730" i="9"/>
  <c r="D3731" i="9"/>
  <c r="D3732" i="9"/>
  <c r="D3733" i="9"/>
  <c r="D3734" i="9"/>
  <c r="D3735" i="9"/>
  <c r="D3736" i="9"/>
  <c r="D3737" i="9"/>
  <c r="D3738" i="9"/>
  <c r="D3739" i="9"/>
  <c r="D3740" i="9"/>
  <c r="D3741" i="9"/>
  <c r="D3742" i="9"/>
  <c r="D3743" i="9"/>
  <c r="D3744" i="9"/>
  <c r="D3745" i="9"/>
  <c r="D3746" i="9"/>
  <c r="D3747" i="9"/>
  <c r="D3748" i="9"/>
  <c r="D3749" i="9"/>
  <c r="D3750" i="9"/>
  <c r="D3751" i="9"/>
  <c r="D3752" i="9"/>
  <c r="D3753" i="9"/>
  <c r="D3754" i="9"/>
  <c r="D3755" i="9"/>
  <c r="D3756" i="9"/>
  <c r="D3757" i="9"/>
  <c r="D3758" i="9"/>
  <c r="D3759" i="9"/>
  <c r="D3760" i="9"/>
  <c r="D3761" i="9"/>
  <c r="D3762" i="9"/>
  <c r="D3763" i="9"/>
  <c r="D3764" i="9"/>
  <c r="D3765" i="9"/>
  <c r="D3766" i="9"/>
  <c r="D3767" i="9"/>
  <c r="D3768" i="9"/>
  <c r="D3769" i="9"/>
  <c r="D3770" i="9"/>
  <c r="D3771" i="9"/>
  <c r="D3772" i="9"/>
  <c r="D3773" i="9"/>
  <c r="D3774" i="9"/>
  <c r="D3775" i="9"/>
  <c r="D3776" i="9"/>
  <c r="D3777" i="9"/>
  <c r="D3778" i="9"/>
  <c r="D3779" i="9"/>
  <c r="D3780" i="9"/>
  <c r="D3781" i="9"/>
  <c r="D3782" i="9"/>
  <c r="D3783" i="9"/>
  <c r="D3784" i="9"/>
  <c r="D3785" i="9"/>
  <c r="D3786" i="9"/>
  <c r="D3787" i="9"/>
  <c r="D3788" i="9"/>
  <c r="D3789" i="9"/>
  <c r="D3790" i="9"/>
  <c r="D3791" i="9"/>
  <c r="D3792" i="9"/>
  <c r="D3793" i="9"/>
  <c r="D3794" i="9"/>
  <c r="D3795" i="9"/>
  <c r="D3796" i="9"/>
  <c r="D3797" i="9"/>
  <c r="D3798" i="9"/>
  <c r="D3799" i="9"/>
  <c r="D3800" i="9"/>
  <c r="D3801" i="9"/>
  <c r="D3802" i="9"/>
  <c r="D3803" i="9"/>
  <c r="D3804" i="9"/>
  <c r="D3805" i="9"/>
  <c r="D3806" i="9"/>
  <c r="D3807" i="9"/>
  <c r="D3808" i="9"/>
  <c r="D3809" i="9"/>
  <c r="D3810" i="9"/>
  <c r="D3811" i="9"/>
  <c r="D3812" i="9"/>
  <c r="D3813" i="9"/>
  <c r="D3814" i="9"/>
  <c r="D3815" i="9"/>
  <c r="D3816" i="9"/>
  <c r="D3817" i="9"/>
  <c r="D3818" i="9"/>
  <c r="D3819" i="9"/>
  <c r="D3820" i="9"/>
  <c r="D3821" i="9"/>
  <c r="D3822" i="9"/>
  <c r="D3823" i="9"/>
  <c r="D3824" i="9"/>
  <c r="D3825" i="9"/>
  <c r="D3826" i="9"/>
  <c r="D3827" i="9"/>
  <c r="D3828" i="9"/>
  <c r="D3829" i="9"/>
  <c r="D3830" i="9"/>
  <c r="D3831" i="9"/>
  <c r="D3832" i="9"/>
  <c r="D3833" i="9"/>
  <c r="D3834" i="9"/>
  <c r="D3835" i="9"/>
  <c r="D3836" i="9"/>
  <c r="D3837" i="9"/>
  <c r="D3838" i="9"/>
  <c r="D3839" i="9"/>
  <c r="D3840" i="9"/>
  <c r="D3841" i="9"/>
  <c r="D3842" i="9"/>
  <c r="D3843" i="9"/>
  <c r="D3844" i="9"/>
  <c r="D3845" i="9"/>
  <c r="D3846" i="9"/>
  <c r="D3847" i="9"/>
  <c r="D3848" i="9"/>
  <c r="D3849" i="9"/>
  <c r="D3850" i="9"/>
  <c r="D3851" i="9"/>
  <c r="D3852" i="9"/>
  <c r="D3853" i="9"/>
  <c r="D3854" i="9"/>
  <c r="D3855" i="9"/>
  <c r="D3856" i="9"/>
  <c r="D3857" i="9"/>
  <c r="D3858" i="9"/>
  <c r="D3859" i="9"/>
  <c r="D3860" i="9"/>
  <c r="D3861" i="9"/>
  <c r="D3862" i="9"/>
  <c r="D3863" i="9"/>
  <c r="D3864" i="9"/>
  <c r="D3865" i="9"/>
  <c r="D3866" i="9"/>
  <c r="D3867" i="9"/>
  <c r="D3868" i="9"/>
  <c r="D3869" i="9"/>
  <c r="D3870" i="9"/>
  <c r="D3871" i="9"/>
  <c r="D3872" i="9"/>
  <c r="D3873" i="9"/>
  <c r="D3874" i="9"/>
  <c r="D3875" i="9"/>
  <c r="D3876" i="9"/>
  <c r="D3877" i="9"/>
  <c r="D3878" i="9"/>
  <c r="D3879" i="9"/>
  <c r="D3880" i="9"/>
  <c r="D3881" i="9"/>
  <c r="D3882" i="9"/>
  <c r="D3883" i="9"/>
  <c r="D3884" i="9"/>
  <c r="D3885" i="9"/>
  <c r="D3886" i="9"/>
  <c r="D3887" i="9"/>
  <c r="D3888" i="9"/>
  <c r="D3889" i="9"/>
  <c r="D3890" i="9"/>
  <c r="D3891" i="9"/>
  <c r="D3892" i="9"/>
  <c r="D3893" i="9"/>
  <c r="D3894" i="9"/>
  <c r="D3895" i="9"/>
  <c r="D3896" i="9"/>
  <c r="D3897" i="9"/>
  <c r="D3898" i="9"/>
  <c r="D3899" i="9"/>
  <c r="D3900" i="9"/>
  <c r="D3901" i="9"/>
  <c r="D3902" i="9"/>
  <c r="D3903" i="9"/>
  <c r="D3904" i="9"/>
  <c r="D3905" i="9"/>
  <c r="D3906" i="9"/>
  <c r="D3907" i="9"/>
  <c r="D3908" i="9"/>
  <c r="D3909" i="9"/>
  <c r="D3910" i="9"/>
  <c r="D3911" i="9"/>
  <c r="D3912" i="9"/>
  <c r="D3913" i="9"/>
  <c r="D3914" i="9"/>
  <c r="D3915" i="9"/>
  <c r="D3916" i="9"/>
  <c r="D3917" i="9"/>
  <c r="D3918" i="9"/>
  <c r="D3919" i="9"/>
  <c r="D3920" i="9"/>
  <c r="D3921" i="9"/>
  <c r="D3922" i="9"/>
  <c r="D3923" i="9"/>
  <c r="D3924" i="9"/>
  <c r="D3925" i="9"/>
  <c r="D3926" i="9"/>
  <c r="D3927" i="9"/>
  <c r="D3928" i="9"/>
  <c r="D3929" i="9"/>
  <c r="D3930" i="9"/>
  <c r="D3931" i="9"/>
  <c r="D3932" i="9"/>
  <c r="D3933" i="9"/>
  <c r="D3934" i="9"/>
  <c r="D3935" i="9"/>
  <c r="D3936" i="9"/>
  <c r="D3937" i="9"/>
  <c r="D3938" i="9"/>
  <c r="D3939" i="9"/>
  <c r="D3940" i="9"/>
  <c r="D3941" i="9"/>
  <c r="D3942" i="9"/>
  <c r="D3943" i="9"/>
  <c r="D3944" i="9"/>
  <c r="D3945" i="9"/>
  <c r="D3946" i="9"/>
  <c r="D3947" i="9"/>
  <c r="D3948" i="9"/>
  <c r="D3949" i="9"/>
  <c r="D3950" i="9"/>
  <c r="D3951" i="9"/>
  <c r="D3952" i="9"/>
  <c r="D3953" i="9"/>
  <c r="D3954" i="9"/>
  <c r="D3955" i="9"/>
  <c r="D3956" i="9"/>
  <c r="D3957" i="9"/>
  <c r="D3958" i="9"/>
  <c r="D3959" i="9"/>
  <c r="D3960" i="9"/>
  <c r="D3961" i="9"/>
  <c r="D3962" i="9"/>
  <c r="D3963" i="9"/>
  <c r="D3964" i="9"/>
  <c r="D3965" i="9"/>
  <c r="D3966" i="9"/>
  <c r="D3967" i="9"/>
  <c r="D3968" i="9"/>
  <c r="D3969" i="9"/>
  <c r="D3970" i="9"/>
  <c r="D3971" i="9"/>
  <c r="D3972" i="9"/>
  <c r="D3973" i="9"/>
  <c r="D3974" i="9"/>
  <c r="D3975" i="9"/>
  <c r="D3976" i="9"/>
  <c r="D3977" i="9"/>
  <c r="D3978" i="9"/>
  <c r="D3979" i="9"/>
  <c r="D3980" i="9"/>
  <c r="D3981" i="9"/>
  <c r="D3982" i="9"/>
  <c r="D3983" i="9"/>
  <c r="D3984" i="9"/>
  <c r="D3985" i="9"/>
  <c r="D3986" i="9"/>
  <c r="D3987" i="9"/>
  <c r="D3988" i="9"/>
  <c r="D3989" i="9"/>
  <c r="D3990" i="9"/>
  <c r="D3991" i="9"/>
  <c r="D3992" i="9"/>
  <c r="D3993" i="9"/>
  <c r="D3994" i="9"/>
  <c r="D3995" i="9"/>
  <c r="D3996" i="9"/>
  <c r="D3997" i="9"/>
  <c r="D3998" i="9"/>
  <c r="D3999" i="9"/>
  <c r="D4000" i="9"/>
  <c r="D4001" i="9"/>
  <c r="D4002" i="9"/>
  <c r="D4003" i="9"/>
  <c r="D4004" i="9"/>
  <c r="D4005" i="9"/>
  <c r="D4006" i="9"/>
  <c r="D4007" i="9"/>
  <c r="D4008" i="9"/>
  <c r="D4009" i="9"/>
  <c r="D4010" i="9"/>
  <c r="D4011" i="9"/>
  <c r="D4012" i="9"/>
  <c r="D4013" i="9"/>
  <c r="D4014" i="9"/>
  <c r="D4015" i="9"/>
  <c r="D4016" i="9"/>
  <c r="D4017" i="9"/>
  <c r="D4018" i="9"/>
  <c r="D4019" i="9"/>
  <c r="D4020" i="9"/>
  <c r="D4021" i="9"/>
  <c r="D4022" i="9"/>
  <c r="D4023" i="9"/>
  <c r="D4024" i="9"/>
  <c r="D4025" i="9"/>
  <c r="D4026" i="9"/>
  <c r="D4027" i="9"/>
  <c r="D4028" i="9"/>
  <c r="D4029" i="9"/>
  <c r="D4030" i="9"/>
  <c r="D4031" i="9"/>
  <c r="D4032" i="9"/>
  <c r="D4033" i="9"/>
  <c r="D4034" i="9"/>
  <c r="D4035" i="9"/>
  <c r="D4036" i="9"/>
  <c r="D4037" i="9"/>
  <c r="D4038" i="9"/>
  <c r="D4039" i="9"/>
  <c r="D4040" i="9"/>
  <c r="D4041" i="9"/>
  <c r="D4042" i="9"/>
  <c r="D4043" i="9"/>
  <c r="D4044" i="9"/>
  <c r="D4045" i="9"/>
  <c r="D4046" i="9"/>
  <c r="D4047" i="9"/>
  <c r="D4048" i="9"/>
  <c r="D4049" i="9"/>
  <c r="D4050" i="9"/>
  <c r="D4051" i="9"/>
  <c r="D4052" i="9"/>
  <c r="D4053" i="9"/>
  <c r="D4054" i="9"/>
  <c r="D4055" i="9"/>
  <c r="D4056" i="9"/>
  <c r="D4057" i="9"/>
  <c r="D4058" i="9"/>
  <c r="D4059" i="9"/>
  <c r="D4060" i="9"/>
  <c r="D4061" i="9"/>
  <c r="D4062" i="9"/>
  <c r="D4063" i="9"/>
  <c r="D4064" i="9"/>
  <c r="D4065" i="9"/>
  <c r="D4066" i="9"/>
  <c r="D4067" i="9"/>
  <c r="D4068" i="9"/>
  <c r="D4069" i="9"/>
  <c r="D4070" i="9"/>
  <c r="D4071" i="9"/>
  <c r="D4072" i="9"/>
  <c r="D4073" i="9"/>
  <c r="D4074" i="9"/>
  <c r="D4075" i="9"/>
  <c r="D4076" i="9"/>
  <c r="D4077" i="9"/>
  <c r="D4078" i="9"/>
  <c r="D4079" i="9"/>
  <c r="D4080" i="9"/>
  <c r="D4081" i="9"/>
  <c r="D4082" i="9"/>
  <c r="D4083" i="9"/>
  <c r="D4084" i="9"/>
  <c r="D4085" i="9"/>
  <c r="D4086" i="9"/>
  <c r="D4087" i="9"/>
  <c r="D4088" i="9"/>
  <c r="D4089" i="9"/>
  <c r="D4090" i="9"/>
  <c r="D4091" i="9"/>
  <c r="D4092" i="9"/>
  <c r="D4093" i="9"/>
  <c r="D4094" i="9"/>
  <c r="D4095" i="9"/>
  <c r="D4096" i="9"/>
  <c r="D4097" i="9"/>
  <c r="D4098" i="9"/>
  <c r="D4099" i="9"/>
  <c r="D4100" i="9"/>
  <c r="D4101" i="9"/>
  <c r="D4102" i="9"/>
  <c r="D4103" i="9"/>
  <c r="D4104" i="9"/>
  <c r="D4105" i="9"/>
  <c r="D4106" i="9"/>
  <c r="D4107" i="9"/>
  <c r="D4108" i="9"/>
  <c r="D4109" i="9"/>
  <c r="D4110" i="9"/>
  <c r="D4111" i="9"/>
  <c r="D4112" i="9"/>
  <c r="D4113" i="9"/>
  <c r="D4114" i="9"/>
  <c r="D4115" i="9"/>
  <c r="D4116" i="9"/>
  <c r="D4117" i="9"/>
  <c r="D4118" i="9"/>
  <c r="D4119" i="9"/>
  <c r="D4120" i="9"/>
  <c r="D4121" i="9"/>
  <c r="D4122" i="9"/>
  <c r="D4123" i="9"/>
  <c r="D4124" i="9"/>
  <c r="D4125" i="9"/>
  <c r="D4126" i="9"/>
  <c r="D4127" i="9"/>
  <c r="D4128" i="9"/>
  <c r="D4129" i="9"/>
  <c r="D4130" i="9"/>
  <c r="D4131" i="9"/>
  <c r="D4132" i="9"/>
  <c r="D4133" i="9"/>
  <c r="D4134" i="9"/>
  <c r="D4135" i="9"/>
  <c r="D4136" i="9"/>
  <c r="D4137" i="9"/>
  <c r="D4138" i="9"/>
  <c r="D4139" i="9"/>
  <c r="D4140" i="9"/>
  <c r="D4141" i="9"/>
  <c r="D4142" i="9"/>
  <c r="D4143" i="9"/>
  <c r="D4144" i="9"/>
  <c r="D4145" i="9"/>
  <c r="D4146" i="9"/>
  <c r="D4147" i="9"/>
  <c r="D4148" i="9"/>
  <c r="D4149" i="9"/>
  <c r="D4150" i="9"/>
  <c r="D4151" i="9"/>
  <c r="D4152" i="9"/>
  <c r="D4153" i="9"/>
  <c r="D4154" i="9"/>
  <c r="D4155" i="9"/>
  <c r="D4156" i="9"/>
  <c r="D4157" i="9"/>
  <c r="D4158" i="9"/>
  <c r="D4159" i="9"/>
  <c r="D4160" i="9"/>
  <c r="D4161" i="9"/>
  <c r="D4162" i="9"/>
  <c r="D4163" i="9"/>
  <c r="D4164" i="9"/>
  <c r="D4165" i="9"/>
  <c r="D4166" i="9"/>
  <c r="D4167" i="9"/>
  <c r="D4168" i="9"/>
  <c r="D4169" i="9"/>
  <c r="D4170" i="9"/>
  <c r="D4171" i="9"/>
  <c r="D4172" i="9"/>
  <c r="D4173" i="9"/>
  <c r="D4174" i="9"/>
  <c r="D4175" i="9"/>
  <c r="D4176" i="9"/>
  <c r="D4177" i="9"/>
  <c r="D4178" i="9"/>
  <c r="D4179" i="9"/>
  <c r="D4180" i="9"/>
  <c r="D4181" i="9"/>
  <c r="D4182" i="9"/>
  <c r="D4183" i="9"/>
  <c r="D4184" i="9"/>
  <c r="D4185" i="9"/>
  <c r="D4186" i="9"/>
  <c r="D4187" i="9"/>
  <c r="D4188" i="9"/>
  <c r="D4189" i="9"/>
  <c r="D4190" i="9"/>
  <c r="D4191" i="9"/>
  <c r="D4192" i="9"/>
  <c r="D4193" i="9"/>
  <c r="D4194" i="9"/>
  <c r="D4195" i="9"/>
  <c r="D4196" i="9"/>
  <c r="D4197" i="9"/>
  <c r="D4198" i="9"/>
  <c r="D4199" i="9"/>
  <c r="D4200" i="9"/>
  <c r="D4201" i="9"/>
  <c r="D4202" i="9"/>
  <c r="D4203" i="9"/>
  <c r="D4204" i="9"/>
  <c r="D4205" i="9"/>
  <c r="D4206" i="9"/>
  <c r="D4207" i="9"/>
  <c r="D4208" i="9"/>
  <c r="D4209" i="9"/>
  <c r="D4210" i="9"/>
  <c r="D4211" i="9"/>
  <c r="D4212" i="9"/>
  <c r="D4213" i="9"/>
  <c r="D4214" i="9"/>
  <c r="D4215" i="9"/>
  <c r="D4216" i="9"/>
  <c r="D4217" i="9"/>
  <c r="D4218" i="9"/>
  <c r="D4219" i="9"/>
  <c r="D4220" i="9"/>
  <c r="D4221" i="9"/>
  <c r="D4222" i="9"/>
  <c r="D4223" i="9"/>
  <c r="D4224" i="9"/>
  <c r="D4225" i="9"/>
  <c r="D4226" i="9"/>
  <c r="D4227" i="9"/>
  <c r="D4228" i="9"/>
  <c r="D4229" i="9"/>
  <c r="D4230" i="9"/>
  <c r="D4231" i="9"/>
  <c r="D4232" i="9"/>
  <c r="D4233" i="9"/>
  <c r="D4234" i="9"/>
  <c r="D4235" i="9"/>
  <c r="D4236" i="9"/>
  <c r="D4237" i="9"/>
  <c r="D4238" i="9"/>
  <c r="D4239" i="9"/>
  <c r="D4240" i="9"/>
  <c r="D4241" i="9"/>
  <c r="D4242" i="9"/>
  <c r="D4243" i="9"/>
  <c r="D4244" i="9"/>
  <c r="D4245" i="9"/>
  <c r="D4246" i="9"/>
  <c r="D4247" i="9"/>
  <c r="D4248" i="9"/>
  <c r="D4249" i="9"/>
  <c r="D4250" i="9"/>
  <c r="D4251" i="9"/>
  <c r="D4252" i="9"/>
  <c r="D4253" i="9"/>
  <c r="D4254" i="9"/>
  <c r="D4255" i="9"/>
  <c r="D4256" i="9"/>
  <c r="D4257" i="9"/>
  <c r="D4258" i="9"/>
  <c r="D4259" i="9"/>
  <c r="D4260" i="9"/>
  <c r="D4261" i="9"/>
  <c r="D4262" i="9"/>
  <c r="D4263" i="9"/>
  <c r="D4264" i="9"/>
  <c r="D4265" i="9"/>
  <c r="D4266" i="9"/>
  <c r="D4267" i="9"/>
  <c r="D4268" i="9"/>
  <c r="D4269" i="9"/>
  <c r="D4270" i="9"/>
  <c r="D4271" i="9"/>
  <c r="D4272" i="9"/>
  <c r="D4273" i="9"/>
  <c r="D4274" i="9"/>
  <c r="D4275" i="9"/>
  <c r="D4276" i="9"/>
  <c r="D4277" i="9"/>
  <c r="D4278" i="9"/>
  <c r="D4279" i="9"/>
  <c r="D4280" i="9"/>
  <c r="D4281" i="9"/>
  <c r="D4282" i="9"/>
  <c r="D4283" i="9"/>
  <c r="D4284" i="9"/>
  <c r="D4285" i="9"/>
  <c r="D4286" i="9"/>
  <c r="D4287" i="9"/>
  <c r="D4288" i="9"/>
  <c r="D4289" i="9"/>
  <c r="D4290" i="9"/>
  <c r="D4291" i="9"/>
  <c r="D4292" i="9"/>
  <c r="D4293" i="9"/>
  <c r="D4294" i="9"/>
  <c r="D4295" i="9"/>
  <c r="D4296" i="9"/>
  <c r="D4297" i="9"/>
  <c r="D4298" i="9"/>
  <c r="D4299" i="9"/>
  <c r="D4300" i="9"/>
  <c r="D4301" i="9"/>
  <c r="D4302" i="9"/>
  <c r="D4303" i="9"/>
  <c r="D4304" i="9"/>
  <c r="D4305" i="9"/>
  <c r="D4306" i="9"/>
  <c r="D4307" i="9"/>
  <c r="D4308" i="9"/>
  <c r="D4309" i="9"/>
  <c r="D4310" i="9"/>
  <c r="D4311" i="9"/>
  <c r="D4312" i="9"/>
  <c r="D4313" i="9"/>
  <c r="D4314" i="9"/>
  <c r="D4315" i="9"/>
  <c r="D4316" i="9"/>
  <c r="D4317" i="9"/>
  <c r="D4318" i="9"/>
  <c r="D4319" i="9"/>
  <c r="D4320" i="9"/>
  <c r="D4321" i="9"/>
  <c r="D4322" i="9"/>
  <c r="D4323" i="9"/>
  <c r="D4324" i="9"/>
  <c r="D4325" i="9"/>
  <c r="D4326" i="9"/>
  <c r="D4327" i="9"/>
  <c r="D4328" i="9"/>
  <c r="D4329" i="9"/>
  <c r="D4330" i="9"/>
  <c r="D4331" i="9"/>
  <c r="D4332" i="9"/>
  <c r="D4333" i="9"/>
  <c r="D4334" i="9"/>
  <c r="D4335" i="9"/>
  <c r="D4336" i="9"/>
  <c r="D4337" i="9"/>
  <c r="D4338" i="9"/>
  <c r="D4339" i="9"/>
  <c r="D4340" i="9"/>
  <c r="D4341" i="9"/>
  <c r="D4342" i="9"/>
  <c r="D4343" i="9"/>
  <c r="D4344" i="9"/>
  <c r="D4345" i="9"/>
  <c r="D4346" i="9"/>
  <c r="D4347" i="9"/>
  <c r="D4348" i="9"/>
  <c r="D4349" i="9"/>
  <c r="D4350" i="9"/>
  <c r="D4351" i="9"/>
  <c r="D4352" i="9"/>
  <c r="D4353" i="9"/>
  <c r="D4354" i="9"/>
  <c r="D4355" i="9"/>
  <c r="D4356" i="9"/>
  <c r="D4357" i="9"/>
  <c r="D4358" i="9"/>
  <c r="D4359" i="9"/>
  <c r="D4360" i="9"/>
  <c r="D4361" i="9"/>
  <c r="D4362" i="9"/>
  <c r="D4363" i="9"/>
  <c r="D4364" i="9"/>
  <c r="D4365" i="9"/>
  <c r="D4366" i="9"/>
  <c r="D4367" i="9"/>
  <c r="D4368" i="9"/>
  <c r="D4369" i="9"/>
  <c r="D4370" i="9"/>
  <c r="D4371" i="9"/>
  <c r="D4372" i="9"/>
  <c r="D4373" i="9"/>
  <c r="D4374" i="9"/>
  <c r="D4375" i="9"/>
  <c r="D4376" i="9"/>
  <c r="D4377" i="9"/>
  <c r="D4378" i="9"/>
  <c r="D4379" i="9"/>
  <c r="D4380" i="9"/>
  <c r="D4381" i="9"/>
  <c r="D4382" i="9"/>
  <c r="D4383" i="9"/>
  <c r="D4384" i="9"/>
  <c r="D4385" i="9"/>
  <c r="D4386" i="9"/>
  <c r="D4387" i="9"/>
  <c r="D4388" i="9"/>
  <c r="D4389" i="9"/>
  <c r="D4390" i="9"/>
  <c r="D4391" i="9"/>
  <c r="D4392" i="9"/>
  <c r="D4393" i="9"/>
  <c r="D4394" i="9"/>
  <c r="D4395" i="9"/>
  <c r="D4396" i="9"/>
  <c r="D4397" i="9"/>
  <c r="D4398" i="9"/>
  <c r="D4399" i="9"/>
  <c r="D4400" i="9"/>
  <c r="D4401" i="9"/>
  <c r="D4402" i="9"/>
  <c r="D4403" i="9"/>
  <c r="D4404" i="9"/>
  <c r="D4405" i="9"/>
  <c r="D4406" i="9"/>
  <c r="D4407" i="9"/>
  <c r="D4408" i="9"/>
  <c r="D4409" i="9"/>
  <c r="D4410" i="9"/>
  <c r="D4411" i="9"/>
  <c r="D4412" i="9"/>
  <c r="D4413" i="9"/>
  <c r="D4414" i="9"/>
  <c r="D4415" i="9"/>
  <c r="D4416" i="9"/>
  <c r="D4417" i="9"/>
  <c r="D4418" i="9"/>
  <c r="D4419" i="9"/>
  <c r="D4420" i="9"/>
  <c r="D4421" i="9"/>
  <c r="D4422" i="9"/>
  <c r="D4423" i="9"/>
  <c r="D4424" i="9"/>
  <c r="D4425" i="9"/>
  <c r="D4426" i="9"/>
  <c r="D4427" i="9"/>
  <c r="D4428" i="9"/>
  <c r="D4429" i="9"/>
  <c r="D4430" i="9"/>
  <c r="D4431" i="9"/>
  <c r="D4432" i="9"/>
  <c r="D4433" i="9"/>
  <c r="D4434" i="9"/>
  <c r="D4435" i="9"/>
  <c r="D4436" i="9"/>
  <c r="D4437" i="9"/>
  <c r="D4438" i="9"/>
  <c r="D4439" i="9"/>
  <c r="D4440" i="9"/>
  <c r="D4441" i="9"/>
  <c r="D4442" i="9"/>
  <c r="D4443" i="9"/>
  <c r="D4444" i="9"/>
  <c r="D4445" i="9"/>
  <c r="D4446" i="9"/>
  <c r="D4447" i="9"/>
  <c r="D4448" i="9"/>
  <c r="D4449" i="9"/>
  <c r="D4450" i="9"/>
  <c r="D4451" i="9"/>
  <c r="D4452" i="9"/>
  <c r="D4453" i="9"/>
  <c r="D4454" i="9"/>
  <c r="D4455" i="9"/>
  <c r="D4456" i="9"/>
  <c r="D4457" i="9"/>
  <c r="D4458" i="9"/>
  <c r="D4459" i="9"/>
  <c r="D4460" i="9"/>
  <c r="D4461" i="9"/>
  <c r="D4462" i="9"/>
  <c r="D4463" i="9"/>
  <c r="D4464" i="9"/>
  <c r="D4465" i="9"/>
  <c r="D4466" i="9"/>
  <c r="D4467" i="9"/>
  <c r="D4468" i="9"/>
  <c r="D4469" i="9"/>
  <c r="D4470" i="9"/>
  <c r="D4471" i="9"/>
  <c r="D4472" i="9"/>
  <c r="D4473" i="9"/>
  <c r="D4474" i="9"/>
  <c r="D4475" i="9"/>
  <c r="D4476" i="9"/>
  <c r="D4477" i="9"/>
  <c r="D4478" i="9"/>
  <c r="D4479" i="9"/>
  <c r="D4480" i="9"/>
  <c r="D4481" i="9"/>
  <c r="D4482" i="9"/>
  <c r="D4483" i="9"/>
  <c r="D4484" i="9"/>
  <c r="D4485" i="9"/>
  <c r="D4486" i="9"/>
  <c r="D4487" i="9"/>
  <c r="D4488" i="9"/>
  <c r="D4489" i="9"/>
  <c r="D4490" i="9"/>
  <c r="D4491" i="9"/>
  <c r="D4492" i="9"/>
  <c r="D4493" i="9"/>
  <c r="D4494" i="9"/>
  <c r="D4495" i="9"/>
  <c r="D4496" i="9"/>
  <c r="D4497" i="9"/>
  <c r="D4498" i="9"/>
  <c r="D4499" i="9"/>
  <c r="D4500" i="9"/>
  <c r="D4501" i="9"/>
  <c r="D4502" i="9"/>
  <c r="D4503" i="9"/>
  <c r="D4504" i="9"/>
  <c r="D4505" i="9"/>
  <c r="D4506" i="9"/>
  <c r="D4507" i="9"/>
  <c r="D4508" i="9"/>
  <c r="D4509" i="9"/>
  <c r="D4510" i="9"/>
  <c r="D4511" i="9"/>
  <c r="D4512" i="9"/>
  <c r="D4513" i="9"/>
  <c r="D4514" i="9"/>
  <c r="D4515" i="9"/>
  <c r="D4516" i="9"/>
  <c r="D4517" i="9"/>
  <c r="D4518" i="9"/>
  <c r="D4519" i="9"/>
  <c r="D4520" i="9"/>
  <c r="D4521" i="9"/>
  <c r="D4522" i="9"/>
  <c r="D4523" i="9"/>
  <c r="D4524" i="9"/>
  <c r="D4525" i="9"/>
  <c r="D4526" i="9"/>
  <c r="D4527" i="9"/>
  <c r="D4528" i="9"/>
  <c r="D4529" i="9"/>
  <c r="D4530" i="9"/>
  <c r="D4531" i="9"/>
  <c r="D4532" i="9"/>
  <c r="D4533" i="9"/>
  <c r="D4534" i="9"/>
  <c r="D4535" i="9"/>
  <c r="D4536" i="9"/>
  <c r="D4537" i="9"/>
  <c r="D4538" i="9"/>
  <c r="D4539" i="9"/>
  <c r="D4540" i="9"/>
  <c r="D4541" i="9"/>
  <c r="D4542" i="9"/>
  <c r="D4543" i="9"/>
  <c r="D4544" i="9"/>
  <c r="D4545" i="9"/>
  <c r="D4546" i="9"/>
  <c r="D4547" i="9"/>
  <c r="D4548" i="9"/>
  <c r="D4549" i="9"/>
  <c r="D4550" i="9"/>
  <c r="D4551" i="9"/>
  <c r="D4552" i="9"/>
  <c r="D4553" i="9"/>
  <c r="D4554" i="9"/>
  <c r="D4555" i="9"/>
  <c r="D4556" i="9"/>
  <c r="D4557" i="9"/>
  <c r="D4558" i="9"/>
  <c r="D4559" i="9"/>
  <c r="D4560" i="9"/>
  <c r="D4561" i="9"/>
  <c r="D4562" i="9"/>
  <c r="D4563" i="9"/>
  <c r="D4564" i="9"/>
  <c r="D4565" i="9"/>
  <c r="D4566" i="9"/>
  <c r="D4567" i="9"/>
  <c r="D4568" i="9"/>
  <c r="D4569" i="9"/>
  <c r="D4570" i="9"/>
  <c r="D4571" i="9"/>
  <c r="D4572" i="9"/>
  <c r="D4573" i="9"/>
  <c r="D4574" i="9"/>
  <c r="D4575" i="9"/>
  <c r="D4576" i="9"/>
  <c r="D4577" i="9"/>
  <c r="D4578" i="9"/>
  <c r="D4579" i="9"/>
  <c r="D4580" i="9"/>
  <c r="D4581" i="9"/>
  <c r="D4582" i="9"/>
  <c r="D4583" i="9"/>
  <c r="D4584" i="9"/>
  <c r="D4585" i="9"/>
  <c r="D4586" i="9"/>
  <c r="D4587" i="9"/>
  <c r="D4588" i="9"/>
  <c r="D4589" i="9"/>
  <c r="D4590" i="9"/>
  <c r="D4591" i="9"/>
  <c r="D4592" i="9"/>
  <c r="D4593" i="9"/>
  <c r="D4594" i="9"/>
  <c r="D4595" i="9"/>
  <c r="D4596" i="9"/>
  <c r="D4597" i="9"/>
  <c r="D4598" i="9"/>
  <c r="D4599" i="9"/>
  <c r="D4600" i="9"/>
  <c r="D4601" i="9"/>
  <c r="D4602" i="9"/>
  <c r="D4603" i="9"/>
  <c r="D4604" i="9"/>
  <c r="D4605" i="9"/>
  <c r="D4606" i="9"/>
  <c r="D4607" i="9"/>
  <c r="D4608" i="9"/>
  <c r="D4609" i="9"/>
  <c r="D4610" i="9"/>
  <c r="D4611" i="9"/>
  <c r="D4612" i="9"/>
  <c r="D4613" i="9"/>
  <c r="D4614" i="9"/>
  <c r="D4615" i="9"/>
  <c r="D4616" i="9"/>
  <c r="D4617" i="9"/>
  <c r="D4618" i="9"/>
  <c r="D4619" i="9"/>
  <c r="D4620" i="9"/>
  <c r="D4621" i="9"/>
  <c r="D4622" i="9"/>
  <c r="D4623" i="9"/>
  <c r="D4624" i="9"/>
  <c r="D4625" i="9"/>
  <c r="D4626" i="9"/>
  <c r="D4627" i="9"/>
  <c r="D4628" i="9"/>
  <c r="D4629" i="9"/>
  <c r="D4630" i="9"/>
  <c r="D4631" i="9"/>
  <c r="D4632" i="9"/>
  <c r="D4633" i="9"/>
  <c r="D4634" i="9"/>
  <c r="D4635" i="9"/>
  <c r="D4636" i="9"/>
  <c r="D4637" i="9"/>
  <c r="D4638" i="9"/>
  <c r="D4639" i="9"/>
  <c r="D4640" i="9"/>
  <c r="D4641" i="9"/>
  <c r="D4642" i="9"/>
  <c r="D4643" i="9"/>
  <c r="D4644" i="9"/>
  <c r="D4645" i="9"/>
  <c r="D4646" i="9"/>
  <c r="D4647" i="9"/>
  <c r="D4648" i="9"/>
  <c r="D4649" i="9"/>
  <c r="D4650" i="9"/>
  <c r="D4651" i="9"/>
  <c r="D4652" i="9"/>
  <c r="D4653" i="9"/>
  <c r="D4654" i="9"/>
  <c r="D4655" i="9"/>
  <c r="D4656" i="9"/>
  <c r="D4657" i="9"/>
  <c r="D4658" i="9"/>
  <c r="D4659" i="9"/>
  <c r="D4660" i="9"/>
  <c r="D4661" i="9"/>
  <c r="D4662" i="9"/>
  <c r="D4663" i="9"/>
  <c r="D4664" i="9"/>
  <c r="D4665" i="9"/>
  <c r="D4666" i="9"/>
  <c r="D4667" i="9"/>
  <c r="D4668" i="9"/>
  <c r="D4669" i="9"/>
  <c r="D4670" i="9"/>
  <c r="D4671" i="9"/>
  <c r="D4672" i="9"/>
  <c r="D4673" i="9"/>
  <c r="D4674" i="9"/>
  <c r="D4675" i="9"/>
  <c r="D4676" i="9"/>
  <c r="D4677" i="9"/>
  <c r="D4678" i="9"/>
  <c r="D4679" i="9"/>
  <c r="D4680" i="9"/>
  <c r="D4681" i="9"/>
  <c r="D4682" i="9"/>
  <c r="D4683" i="9"/>
  <c r="D4684" i="9"/>
  <c r="D4685" i="9"/>
  <c r="D4686" i="9"/>
  <c r="D4687" i="9"/>
  <c r="D4688" i="9"/>
  <c r="D4689" i="9"/>
  <c r="D4690" i="9"/>
  <c r="D4691" i="9"/>
  <c r="D4692" i="9"/>
  <c r="D4693" i="9"/>
  <c r="D4694" i="9"/>
  <c r="D4695" i="9"/>
  <c r="D4696" i="9"/>
  <c r="D4697" i="9"/>
  <c r="D4698" i="9"/>
  <c r="D4699" i="9"/>
  <c r="D4700" i="9"/>
  <c r="D4701" i="9"/>
  <c r="D4702" i="9"/>
  <c r="D4703" i="9"/>
  <c r="D4704" i="9"/>
  <c r="D4705" i="9"/>
  <c r="D4706" i="9"/>
  <c r="D4707" i="9"/>
  <c r="D4708" i="9"/>
  <c r="D4709" i="9"/>
  <c r="D4710" i="9"/>
  <c r="D4711" i="9"/>
  <c r="D4712" i="9"/>
  <c r="D4713" i="9"/>
  <c r="D4714" i="9"/>
  <c r="D4715" i="9"/>
  <c r="D4716" i="9"/>
  <c r="D4717" i="9"/>
  <c r="D4718" i="9"/>
  <c r="D4719" i="9"/>
  <c r="D4720" i="9"/>
  <c r="D4721" i="9"/>
  <c r="D4722" i="9"/>
  <c r="D4723" i="9"/>
  <c r="D4724" i="9"/>
  <c r="D4725" i="9"/>
  <c r="D4726" i="9"/>
  <c r="D4727" i="9"/>
  <c r="D4728" i="9"/>
  <c r="D4729" i="9"/>
  <c r="D4730" i="9"/>
  <c r="D4731" i="9"/>
  <c r="D4732" i="9"/>
  <c r="D4733" i="9"/>
  <c r="D4734" i="9"/>
  <c r="D4735" i="9"/>
  <c r="D4736" i="9"/>
  <c r="D4737" i="9"/>
  <c r="D4738" i="9"/>
  <c r="D4739" i="9"/>
  <c r="D4740" i="9"/>
  <c r="D4741" i="9"/>
  <c r="D4742" i="9"/>
  <c r="D4743" i="9"/>
  <c r="D4744" i="9"/>
  <c r="D4745" i="9"/>
  <c r="D4746" i="9"/>
  <c r="D4747" i="9"/>
  <c r="D4748" i="9"/>
  <c r="D4749" i="9"/>
  <c r="D4750" i="9"/>
  <c r="D4751" i="9"/>
  <c r="D4752" i="9"/>
  <c r="D4753" i="9"/>
  <c r="D4754" i="9"/>
  <c r="D4755" i="9"/>
  <c r="D4756" i="9"/>
  <c r="D4757" i="9"/>
  <c r="D4758" i="9"/>
  <c r="D4759" i="9"/>
  <c r="D4760" i="9"/>
  <c r="D4761" i="9"/>
  <c r="D4762" i="9"/>
  <c r="D4763" i="9"/>
  <c r="D4764" i="9"/>
  <c r="D4765" i="9"/>
  <c r="D4766" i="9"/>
  <c r="D4767" i="9"/>
  <c r="D4768" i="9"/>
  <c r="D4769" i="9"/>
  <c r="D4770" i="9"/>
  <c r="D4771" i="9"/>
  <c r="D4772" i="9"/>
  <c r="D4773" i="9"/>
  <c r="D4774" i="9"/>
  <c r="D4775" i="9"/>
  <c r="D4776" i="9"/>
  <c r="D4777" i="9"/>
  <c r="D4778" i="9"/>
  <c r="D4779" i="9"/>
  <c r="D4780" i="9"/>
  <c r="D4781" i="9"/>
  <c r="D4782" i="9"/>
  <c r="D4783" i="9"/>
  <c r="D4784" i="9"/>
  <c r="D4785" i="9"/>
  <c r="D4786" i="9"/>
  <c r="D4787" i="9"/>
  <c r="D4788" i="9"/>
  <c r="D4789" i="9"/>
  <c r="D4790" i="9"/>
  <c r="D4791" i="9"/>
  <c r="D4792" i="9"/>
  <c r="D4793" i="9"/>
  <c r="D4794" i="9"/>
  <c r="D4795" i="9"/>
  <c r="D4796" i="9"/>
  <c r="D4797" i="9"/>
  <c r="D4798" i="9"/>
  <c r="D4799" i="9"/>
  <c r="D4800" i="9"/>
  <c r="D4801" i="9"/>
  <c r="D4802" i="9"/>
  <c r="D4803" i="9"/>
  <c r="D4804" i="9"/>
  <c r="D4805" i="9"/>
  <c r="D4806" i="9"/>
  <c r="D4807" i="9"/>
  <c r="D4808" i="9"/>
  <c r="D4809" i="9"/>
  <c r="D4810" i="9"/>
  <c r="D4811" i="9"/>
  <c r="D4812" i="9"/>
  <c r="D4813" i="9"/>
  <c r="D4814" i="9"/>
  <c r="D4815" i="9"/>
  <c r="D4816" i="9"/>
  <c r="D4817" i="9"/>
  <c r="D4818" i="9"/>
  <c r="D4819" i="9"/>
  <c r="D4820" i="9"/>
  <c r="D4821" i="9"/>
  <c r="D4822" i="9"/>
  <c r="D4823" i="9"/>
  <c r="D4824" i="9"/>
  <c r="D4825" i="9"/>
  <c r="D4826" i="9"/>
  <c r="D4827" i="9"/>
  <c r="D4828" i="9"/>
  <c r="D4829" i="9"/>
  <c r="D4830" i="9"/>
  <c r="D4831" i="9"/>
  <c r="D4832" i="9"/>
  <c r="D4833" i="9"/>
  <c r="D4834" i="9"/>
  <c r="D4835" i="9"/>
  <c r="D4836" i="9"/>
  <c r="D4837" i="9"/>
  <c r="D4838" i="9"/>
  <c r="D4839" i="9"/>
  <c r="D4840" i="9"/>
  <c r="D4841" i="9"/>
  <c r="D4842" i="9"/>
  <c r="D4843" i="9"/>
  <c r="D4844" i="9"/>
  <c r="D4845" i="9"/>
  <c r="D4846" i="9"/>
  <c r="D4847" i="9"/>
  <c r="D4848" i="9"/>
  <c r="D4849" i="9"/>
  <c r="D4850" i="9"/>
  <c r="D4851" i="9"/>
  <c r="D4852" i="9"/>
  <c r="D4853" i="9"/>
  <c r="D4854" i="9"/>
  <c r="D4855" i="9"/>
  <c r="D4856" i="9"/>
  <c r="D4857" i="9"/>
  <c r="D4858" i="9"/>
  <c r="D4859" i="9"/>
  <c r="D4860" i="9"/>
  <c r="D4861" i="9"/>
  <c r="D4862" i="9"/>
  <c r="D4863" i="9"/>
  <c r="D4864" i="9"/>
  <c r="D4865" i="9"/>
  <c r="D4866" i="9"/>
  <c r="D4867" i="9"/>
  <c r="D4868" i="9"/>
  <c r="D4869" i="9"/>
  <c r="D4870" i="9"/>
  <c r="D4871" i="9"/>
  <c r="D4872" i="9"/>
  <c r="D4873" i="9"/>
  <c r="D4874" i="9"/>
  <c r="D4875" i="9"/>
  <c r="D4876" i="9"/>
  <c r="D4877" i="9"/>
  <c r="D4878" i="9"/>
  <c r="D4879" i="9"/>
  <c r="D4880" i="9"/>
  <c r="D4881" i="9"/>
  <c r="D4882" i="9"/>
  <c r="D4883" i="9"/>
  <c r="D4884" i="9"/>
  <c r="D4885" i="9"/>
  <c r="D4886" i="9"/>
  <c r="D4887" i="9"/>
  <c r="D4888" i="9"/>
  <c r="D4889" i="9"/>
  <c r="D4890" i="9"/>
  <c r="D4891" i="9"/>
  <c r="D4892" i="9"/>
  <c r="D4893" i="9"/>
  <c r="D4894" i="9"/>
  <c r="D4895" i="9"/>
  <c r="D4896" i="9"/>
  <c r="D4897" i="9"/>
  <c r="D4898" i="9"/>
  <c r="D4899" i="9"/>
  <c r="D4900" i="9"/>
  <c r="D4901" i="9"/>
  <c r="D4902" i="9"/>
  <c r="D4903" i="9"/>
  <c r="D4904" i="9"/>
  <c r="D4905" i="9"/>
  <c r="D4906" i="9"/>
  <c r="D4907" i="9"/>
  <c r="D4908" i="9"/>
  <c r="D4909" i="9"/>
  <c r="D4910" i="9"/>
  <c r="D4911" i="9"/>
  <c r="D4912" i="9"/>
  <c r="D4913" i="9"/>
  <c r="D4914" i="9"/>
  <c r="D4915" i="9"/>
  <c r="D4916" i="9"/>
  <c r="D4917" i="9"/>
  <c r="D4918" i="9"/>
  <c r="D4919" i="9"/>
  <c r="D4920" i="9"/>
  <c r="D4921" i="9"/>
  <c r="D4922" i="9"/>
  <c r="D4923" i="9"/>
  <c r="D4924" i="9"/>
  <c r="D4925" i="9"/>
  <c r="D4926" i="9"/>
  <c r="D4927" i="9"/>
  <c r="D4928" i="9"/>
  <c r="D4929" i="9"/>
  <c r="D4930" i="9"/>
  <c r="D4931" i="9"/>
  <c r="D4932" i="9"/>
  <c r="D4933" i="9"/>
  <c r="D4934" i="9"/>
  <c r="D4935" i="9"/>
  <c r="D4936" i="9"/>
  <c r="D4937" i="9"/>
  <c r="D4938" i="9"/>
  <c r="D4939" i="9"/>
  <c r="D4940" i="9"/>
  <c r="D4941" i="9"/>
  <c r="D4942" i="9"/>
  <c r="D4943" i="9"/>
  <c r="D4944" i="9"/>
  <c r="D4945" i="9"/>
  <c r="D4946" i="9"/>
  <c r="D4947" i="9"/>
  <c r="D4948" i="9"/>
  <c r="D4949" i="9"/>
  <c r="D4950" i="9"/>
  <c r="D4951" i="9"/>
  <c r="D4952" i="9"/>
  <c r="D4953" i="9"/>
  <c r="D4954" i="9"/>
  <c r="D4955" i="9"/>
  <c r="D4956" i="9"/>
  <c r="D4957" i="9"/>
  <c r="D4958" i="9"/>
  <c r="D4959" i="9"/>
  <c r="D4960" i="9"/>
  <c r="D4961" i="9"/>
  <c r="D4962" i="9"/>
  <c r="D4963" i="9"/>
  <c r="D4964" i="9"/>
  <c r="D4965" i="9"/>
  <c r="D4966" i="9"/>
  <c r="D4967" i="9"/>
  <c r="D4968" i="9"/>
  <c r="D4969" i="9"/>
  <c r="D4970" i="9"/>
  <c r="D4971" i="9"/>
  <c r="D4972" i="9"/>
  <c r="D4973" i="9"/>
  <c r="D4974" i="9"/>
  <c r="D4975" i="9"/>
  <c r="D4976" i="9"/>
  <c r="D4977" i="9"/>
  <c r="D4978" i="9"/>
  <c r="D4979" i="9"/>
  <c r="D4980" i="9"/>
  <c r="D4981" i="9"/>
  <c r="D4982" i="9"/>
  <c r="D4983" i="9"/>
  <c r="D4984" i="9"/>
  <c r="D4985" i="9"/>
  <c r="D4986" i="9"/>
  <c r="D4987" i="9"/>
  <c r="D4988" i="9"/>
  <c r="D4989" i="9"/>
  <c r="D4990" i="9"/>
  <c r="D4991" i="9"/>
  <c r="D4992" i="9"/>
  <c r="D4993" i="9"/>
  <c r="D4994" i="9"/>
  <c r="D4995" i="9"/>
  <c r="D4996" i="9"/>
  <c r="D4997" i="9"/>
  <c r="D4998" i="9"/>
  <c r="D4999" i="9"/>
  <c r="D5000" i="9"/>
  <c r="D5001" i="9"/>
  <c r="E3" i="9" a="1"/>
  <c r="E3" i="9"/>
  <c r="F3" i="9"/>
  <c r="F4" i="9"/>
  <c r="F5" i="9"/>
  <c r="F6" i="9"/>
  <c r="F7" i="9"/>
  <c r="F8" i="9"/>
  <c r="F9" i="9"/>
  <c r="F10" i="9"/>
  <c r="F11" i="9"/>
  <c r="F12" i="9"/>
  <c r="F13" i="9"/>
  <c r="F14" i="9"/>
  <c r="F15" i="9"/>
  <c r="F16" i="9"/>
  <c r="F17" i="9"/>
  <c r="F18" i="9"/>
  <c r="F19" i="9"/>
  <c r="F20" i="9"/>
  <c r="F21" i="9"/>
  <c r="F22" i="9"/>
  <c r="F23" i="9"/>
  <c r="F24" i="9"/>
  <c r="F25" i="9"/>
  <c r="F26" i="9"/>
  <c r="F27" i="9"/>
  <c r="F28" i="9"/>
  <c r="F29" i="9"/>
  <c r="F30" i="9"/>
  <c r="F31" i="9"/>
  <c r="F32" i="9"/>
  <c r="F33" i="9"/>
  <c r="F34" i="9"/>
  <c r="F35" i="9"/>
  <c r="F36" i="9"/>
  <c r="F37" i="9"/>
  <c r="F38" i="9"/>
  <c r="F39" i="9"/>
  <c r="F40" i="9"/>
  <c r="F41" i="9"/>
  <c r="F42" i="9"/>
  <c r="F43" i="9"/>
  <c r="F44" i="9"/>
  <c r="F45" i="9"/>
  <c r="F46" i="9"/>
  <c r="F47" i="9"/>
  <c r="F48" i="9"/>
  <c r="F49" i="9"/>
  <c r="F50" i="9"/>
  <c r="F51" i="9"/>
  <c r="F52" i="9"/>
  <c r="F53" i="9"/>
  <c r="F54" i="9"/>
  <c r="F55" i="9"/>
  <c r="F56" i="9"/>
  <c r="F57" i="9"/>
  <c r="F58" i="9"/>
  <c r="F59" i="9"/>
  <c r="F60" i="9"/>
  <c r="F61" i="9"/>
  <c r="F62" i="9"/>
  <c r="F63" i="9"/>
  <c r="F64" i="9"/>
  <c r="F65" i="9"/>
  <c r="F66" i="9"/>
  <c r="F67" i="9"/>
  <c r="F68" i="9"/>
  <c r="F69" i="9"/>
  <c r="F70" i="9"/>
  <c r="F71" i="9"/>
  <c r="F72" i="9"/>
  <c r="F73" i="9"/>
  <c r="F74" i="9"/>
  <c r="F75" i="9"/>
  <c r="F76" i="9"/>
  <c r="F77" i="9"/>
  <c r="F78" i="9"/>
  <c r="F79" i="9"/>
  <c r="F80" i="9"/>
  <c r="F81" i="9"/>
  <c r="F82" i="9"/>
  <c r="F83" i="9"/>
  <c r="F84" i="9"/>
  <c r="F85" i="9"/>
  <c r="F86" i="9"/>
  <c r="F87" i="9"/>
  <c r="F88" i="9"/>
  <c r="F89" i="9"/>
  <c r="F90" i="9"/>
  <c r="F91" i="9"/>
  <c r="F92" i="9"/>
  <c r="F93" i="9"/>
  <c r="F94" i="9"/>
  <c r="F95" i="9"/>
  <c r="F96" i="9"/>
  <c r="F97" i="9"/>
  <c r="F98" i="9"/>
  <c r="F99" i="9"/>
  <c r="F100" i="9"/>
  <c r="F101" i="9"/>
  <c r="F102" i="9"/>
  <c r="F103" i="9"/>
  <c r="F104" i="9"/>
  <c r="F105" i="9"/>
  <c r="F106" i="9"/>
  <c r="F107" i="9"/>
  <c r="F108" i="9"/>
  <c r="F109" i="9"/>
  <c r="F110" i="9"/>
  <c r="F111" i="9"/>
  <c r="F112" i="9"/>
  <c r="F113" i="9"/>
  <c r="F114" i="9"/>
  <c r="F115" i="9"/>
  <c r="F116" i="9"/>
  <c r="F117" i="9"/>
  <c r="F118" i="9"/>
  <c r="F119" i="9"/>
  <c r="F120" i="9"/>
  <c r="F121" i="9"/>
  <c r="F122" i="9"/>
  <c r="F123" i="9"/>
  <c r="F124" i="9"/>
  <c r="F125" i="9"/>
  <c r="F126" i="9"/>
  <c r="F127" i="9"/>
  <c r="F128" i="9"/>
  <c r="F129" i="9"/>
  <c r="F130" i="9"/>
  <c r="F131" i="9"/>
  <c r="F132" i="9"/>
  <c r="F133" i="9"/>
  <c r="F134" i="9"/>
  <c r="F135" i="9"/>
  <c r="F136" i="9"/>
  <c r="F137" i="9"/>
  <c r="F138" i="9"/>
  <c r="F139" i="9"/>
  <c r="F140" i="9"/>
  <c r="F141" i="9"/>
  <c r="F142" i="9"/>
  <c r="F143" i="9"/>
  <c r="F144" i="9"/>
  <c r="F145" i="9"/>
  <c r="F146" i="9"/>
  <c r="F147" i="9"/>
  <c r="F148" i="9"/>
  <c r="F149" i="9"/>
  <c r="F150" i="9"/>
  <c r="F151" i="9"/>
  <c r="F152" i="9"/>
  <c r="F153" i="9"/>
  <c r="F154" i="9"/>
  <c r="F155" i="9"/>
  <c r="F156" i="9"/>
  <c r="F157" i="9"/>
  <c r="F158" i="9"/>
  <c r="F159" i="9"/>
  <c r="F160" i="9"/>
  <c r="F161" i="9"/>
  <c r="F162" i="9"/>
  <c r="F163" i="9"/>
  <c r="F164" i="9"/>
  <c r="F165" i="9"/>
  <c r="F166" i="9"/>
  <c r="F167" i="9"/>
  <c r="F168" i="9"/>
  <c r="F169" i="9"/>
  <c r="F170" i="9"/>
  <c r="F171" i="9"/>
  <c r="F172" i="9"/>
  <c r="F173" i="9"/>
  <c r="F174" i="9"/>
  <c r="F175" i="9"/>
  <c r="F176" i="9"/>
  <c r="F177" i="9"/>
  <c r="F178" i="9"/>
  <c r="F179" i="9"/>
  <c r="F180" i="9"/>
  <c r="F181" i="9"/>
  <c r="F182" i="9"/>
  <c r="F183" i="9"/>
  <c r="F184" i="9"/>
  <c r="F185" i="9"/>
  <c r="F186" i="9"/>
  <c r="F187" i="9"/>
  <c r="F188" i="9"/>
  <c r="F189" i="9"/>
  <c r="F190" i="9"/>
  <c r="F191" i="9"/>
  <c r="F192" i="9"/>
  <c r="F193" i="9"/>
  <c r="F194" i="9"/>
  <c r="F195" i="9"/>
  <c r="F196" i="9"/>
  <c r="F197" i="9"/>
  <c r="F198" i="9"/>
  <c r="F199" i="9"/>
  <c r="F200" i="9"/>
  <c r="F201" i="9"/>
  <c r="F202" i="9"/>
  <c r="F203" i="9"/>
  <c r="F204" i="9"/>
  <c r="F205" i="9"/>
  <c r="F206" i="9"/>
  <c r="F207" i="9"/>
  <c r="F208" i="9"/>
  <c r="F209" i="9"/>
  <c r="F210" i="9"/>
  <c r="F211" i="9"/>
  <c r="F212" i="9"/>
  <c r="F213" i="9"/>
  <c r="F214" i="9"/>
  <c r="F215" i="9"/>
  <c r="F216" i="9"/>
  <c r="F217" i="9"/>
  <c r="F218" i="9"/>
  <c r="F219" i="9"/>
  <c r="F220" i="9"/>
  <c r="F221" i="9"/>
  <c r="F222" i="9"/>
  <c r="F223" i="9"/>
  <c r="F224" i="9"/>
  <c r="F225" i="9"/>
  <c r="F226" i="9"/>
  <c r="F227" i="9"/>
  <c r="F228" i="9"/>
  <c r="F229" i="9"/>
  <c r="F230" i="9"/>
  <c r="F231" i="9"/>
  <c r="F232" i="9"/>
  <c r="F233" i="9"/>
  <c r="F234" i="9"/>
  <c r="F235" i="9"/>
  <c r="F236" i="9"/>
  <c r="F237" i="9"/>
  <c r="F238" i="9"/>
  <c r="F239" i="9"/>
  <c r="F240" i="9"/>
  <c r="F241" i="9"/>
  <c r="F242" i="9"/>
  <c r="F243" i="9"/>
  <c r="F244" i="9"/>
  <c r="F245" i="9"/>
  <c r="F246" i="9"/>
  <c r="F247" i="9"/>
  <c r="F248" i="9"/>
  <c r="F249" i="9"/>
  <c r="F250" i="9"/>
  <c r="F251" i="9"/>
  <c r="F252" i="9"/>
  <c r="F253" i="9"/>
  <c r="F254" i="9"/>
  <c r="F255" i="9"/>
  <c r="F256" i="9"/>
  <c r="F257" i="9"/>
  <c r="F258" i="9"/>
  <c r="F259" i="9"/>
  <c r="F260" i="9"/>
  <c r="F261" i="9"/>
  <c r="F262" i="9"/>
  <c r="F263" i="9"/>
  <c r="F264" i="9"/>
  <c r="F265" i="9"/>
  <c r="F266" i="9"/>
  <c r="F267" i="9"/>
  <c r="F268" i="9"/>
  <c r="F269" i="9"/>
  <c r="F270" i="9"/>
  <c r="F271" i="9"/>
  <c r="F272" i="9"/>
  <c r="F273" i="9"/>
  <c r="F274" i="9"/>
  <c r="F275" i="9"/>
  <c r="F276" i="9"/>
  <c r="F277" i="9"/>
  <c r="F278" i="9"/>
  <c r="F279" i="9"/>
  <c r="F280" i="9"/>
  <c r="F281" i="9"/>
  <c r="F282" i="9"/>
  <c r="F283" i="9"/>
  <c r="F284" i="9"/>
  <c r="F285" i="9"/>
  <c r="F286" i="9"/>
  <c r="F287" i="9"/>
  <c r="F288" i="9"/>
  <c r="F289" i="9"/>
  <c r="F290" i="9"/>
  <c r="F291" i="9"/>
  <c r="F292" i="9"/>
  <c r="F293" i="9"/>
  <c r="F294" i="9"/>
  <c r="F295" i="9"/>
  <c r="F296" i="9"/>
  <c r="F297" i="9"/>
  <c r="F298" i="9"/>
  <c r="F299" i="9"/>
  <c r="F300" i="9"/>
  <c r="F301" i="9"/>
  <c r="F302" i="9"/>
  <c r="F303" i="9"/>
  <c r="F304" i="9"/>
  <c r="F305" i="9"/>
  <c r="F306" i="9"/>
  <c r="F307" i="9"/>
  <c r="F308" i="9"/>
  <c r="F309" i="9"/>
  <c r="F310" i="9"/>
  <c r="F311" i="9"/>
  <c r="F312" i="9"/>
  <c r="F313" i="9"/>
  <c r="F314" i="9"/>
  <c r="F315" i="9"/>
  <c r="F316" i="9"/>
  <c r="F317" i="9"/>
  <c r="F318" i="9"/>
  <c r="F319" i="9"/>
  <c r="F320" i="9"/>
  <c r="F321" i="9"/>
  <c r="F322" i="9"/>
  <c r="F323" i="9"/>
  <c r="F324" i="9"/>
  <c r="F325" i="9"/>
  <c r="F326" i="9"/>
  <c r="F327" i="9"/>
  <c r="F328" i="9"/>
  <c r="F329" i="9"/>
  <c r="F330" i="9"/>
  <c r="F331" i="9"/>
  <c r="F332" i="9"/>
  <c r="F333" i="9"/>
  <c r="F334" i="9"/>
  <c r="F335" i="9"/>
  <c r="F336" i="9"/>
  <c r="F337" i="9"/>
  <c r="F338" i="9"/>
  <c r="F339" i="9"/>
  <c r="F340" i="9"/>
  <c r="F341" i="9"/>
  <c r="F342" i="9"/>
  <c r="F343" i="9"/>
  <c r="F344" i="9"/>
  <c r="F345" i="9"/>
  <c r="F346" i="9"/>
  <c r="F347" i="9"/>
  <c r="F348" i="9"/>
  <c r="F349" i="9"/>
  <c r="F350" i="9"/>
  <c r="F351" i="9"/>
  <c r="F352" i="9"/>
  <c r="F353" i="9"/>
  <c r="F354" i="9"/>
  <c r="F355" i="9"/>
  <c r="F356" i="9"/>
  <c r="F357" i="9"/>
  <c r="F358" i="9"/>
  <c r="F359" i="9"/>
  <c r="F360" i="9"/>
  <c r="F361" i="9"/>
  <c r="F362" i="9"/>
  <c r="F363" i="9"/>
  <c r="F364" i="9"/>
  <c r="F365" i="9"/>
  <c r="F366" i="9"/>
  <c r="F367" i="9"/>
  <c r="F368" i="9"/>
  <c r="F369" i="9"/>
  <c r="F370" i="9"/>
  <c r="F371" i="9"/>
  <c r="F372" i="9"/>
  <c r="F373" i="9"/>
  <c r="F374" i="9"/>
  <c r="F375" i="9"/>
  <c r="F376" i="9"/>
  <c r="F377" i="9"/>
  <c r="F378" i="9"/>
  <c r="F379" i="9"/>
  <c r="F380" i="9"/>
  <c r="F381" i="9"/>
  <c r="F382" i="9"/>
  <c r="F383" i="9"/>
  <c r="F384" i="9"/>
  <c r="F385" i="9"/>
  <c r="F386" i="9"/>
  <c r="F387" i="9"/>
  <c r="F388" i="9"/>
  <c r="F389" i="9"/>
  <c r="F390" i="9"/>
  <c r="F391" i="9"/>
  <c r="F392" i="9"/>
  <c r="F393" i="9"/>
  <c r="F394" i="9"/>
  <c r="F395" i="9"/>
  <c r="F396" i="9"/>
  <c r="F397" i="9"/>
  <c r="F398" i="9"/>
  <c r="F399" i="9"/>
  <c r="F400" i="9"/>
  <c r="F401" i="9"/>
  <c r="F402" i="9"/>
  <c r="F403" i="9"/>
  <c r="F404" i="9"/>
  <c r="F405" i="9"/>
  <c r="F406" i="9"/>
  <c r="F407" i="9"/>
  <c r="F408" i="9"/>
  <c r="F409" i="9"/>
  <c r="F410" i="9"/>
  <c r="F411" i="9"/>
  <c r="F412" i="9"/>
  <c r="F413" i="9"/>
  <c r="F414" i="9"/>
  <c r="F415" i="9"/>
  <c r="F416" i="9"/>
  <c r="F417" i="9"/>
  <c r="F418" i="9"/>
  <c r="F419" i="9"/>
  <c r="F420" i="9"/>
  <c r="F421" i="9"/>
  <c r="F422" i="9"/>
  <c r="F423" i="9"/>
  <c r="F424" i="9"/>
  <c r="F425" i="9"/>
  <c r="F426" i="9"/>
  <c r="F427" i="9"/>
  <c r="F428" i="9"/>
  <c r="F429" i="9"/>
  <c r="F430" i="9"/>
  <c r="F431" i="9"/>
  <c r="F432" i="9"/>
  <c r="F433" i="9"/>
  <c r="F434" i="9"/>
  <c r="F435" i="9"/>
  <c r="F436" i="9"/>
  <c r="F437" i="9"/>
  <c r="F438" i="9"/>
  <c r="F439" i="9"/>
  <c r="F440" i="9"/>
  <c r="F441" i="9"/>
  <c r="F442" i="9"/>
  <c r="F443" i="9"/>
  <c r="F444" i="9"/>
  <c r="F445" i="9"/>
  <c r="F446" i="9"/>
  <c r="F447" i="9"/>
  <c r="F448" i="9"/>
  <c r="F449" i="9"/>
  <c r="F450" i="9"/>
  <c r="F451" i="9"/>
  <c r="F452" i="9"/>
  <c r="F453" i="9"/>
  <c r="F454" i="9"/>
  <c r="F455" i="9"/>
  <c r="F456" i="9"/>
  <c r="F457" i="9"/>
  <c r="F458" i="9"/>
  <c r="F459" i="9"/>
  <c r="F460" i="9"/>
  <c r="F461" i="9"/>
  <c r="F462" i="9"/>
  <c r="F463" i="9"/>
  <c r="F464" i="9"/>
  <c r="F465" i="9"/>
  <c r="F466" i="9"/>
  <c r="F467" i="9"/>
  <c r="F468" i="9"/>
  <c r="F469" i="9"/>
  <c r="F470" i="9"/>
  <c r="F471" i="9"/>
  <c r="F472" i="9"/>
  <c r="F473" i="9"/>
  <c r="F474" i="9"/>
  <c r="F475" i="9"/>
  <c r="F476" i="9"/>
  <c r="F477" i="9"/>
  <c r="F478" i="9"/>
  <c r="F479" i="9"/>
  <c r="F480" i="9"/>
  <c r="F481" i="9"/>
  <c r="F482" i="9"/>
  <c r="F483" i="9"/>
  <c r="F484" i="9"/>
  <c r="F485" i="9"/>
  <c r="F486" i="9"/>
  <c r="F487" i="9"/>
  <c r="F488" i="9"/>
  <c r="F489" i="9"/>
  <c r="F490" i="9"/>
  <c r="F491" i="9"/>
  <c r="F492" i="9"/>
  <c r="F493" i="9"/>
  <c r="F494" i="9"/>
  <c r="F495" i="9"/>
  <c r="F496" i="9"/>
  <c r="F497" i="9"/>
  <c r="F498" i="9"/>
  <c r="F499" i="9"/>
  <c r="F500" i="9"/>
  <c r="F501" i="9"/>
  <c r="F502" i="9"/>
  <c r="F503" i="9"/>
  <c r="F504" i="9"/>
  <c r="F505" i="9"/>
  <c r="F506" i="9"/>
  <c r="F507" i="9"/>
  <c r="F508" i="9"/>
  <c r="F509" i="9"/>
  <c r="F510" i="9"/>
  <c r="F511" i="9"/>
  <c r="F512" i="9"/>
  <c r="F513" i="9"/>
  <c r="F514" i="9"/>
  <c r="F515" i="9"/>
  <c r="F516" i="9"/>
  <c r="F517" i="9"/>
  <c r="F518" i="9"/>
  <c r="F519" i="9"/>
  <c r="F520" i="9"/>
  <c r="F521" i="9"/>
  <c r="F522" i="9"/>
  <c r="F523" i="9"/>
  <c r="F524" i="9"/>
  <c r="F525" i="9"/>
  <c r="F526" i="9"/>
  <c r="F527" i="9"/>
  <c r="F528" i="9"/>
  <c r="F529" i="9"/>
  <c r="F530" i="9"/>
  <c r="F531" i="9"/>
  <c r="F532" i="9"/>
  <c r="F533" i="9"/>
  <c r="F534" i="9"/>
  <c r="F535" i="9"/>
  <c r="F536" i="9"/>
  <c r="F537" i="9"/>
  <c r="F538" i="9"/>
  <c r="F539" i="9"/>
  <c r="F540" i="9"/>
  <c r="F541" i="9"/>
  <c r="F542" i="9"/>
  <c r="F543" i="9"/>
  <c r="F544" i="9"/>
  <c r="F545" i="9"/>
  <c r="F546" i="9"/>
  <c r="F547" i="9"/>
  <c r="F548" i="9"/>
  <c r="F549" i="9"/>
  <c r="F550" i="9"/>
  <c r="F551" i="9"/>
  <c r="F552" i="9"/>
  <c r="F553" i="9"/>
  <c r="F554" i="9"/>
  <c r="F555" i="9"/>
  <c r="F556" i="9"/>
  <c r="F557" i="9"/>
  <c r="F558" i="9"/>
  <c r="F559" i="9"/>
  <c r="F560" i="9"/>
  <c r="F561" i="9"/>
  <c r="F562" i="9"/>
  <c r="F563" i="9"/>
  <c r="F564" i="9"/>
  <c r="F565" i="9"/>
  <c r="F566" i="9"/>
  <c r="F567" i="9"/>
  <c r="F568" i="9"/>
  <c r="F569" i="9"/>
  <c r="F570" i="9"/>
  <c r="F571" i="9"/>
  <c r="F572" i="9"/>
  <c r="F573" i="9"/>
  <c r="F574" i="9"/>
  <c r="F575" i="9"/>
  <c r="F576" i="9"/>
  <c r="F577" i="9"/>
  <c r="F578" i="9"/>
  <c r="F579" i="9"/>
  <c r="F580" i="9"/>
  <c r="F581" i="9"/>
  <c r="F582" i="9"/>
  <c r="F583" i="9"/>
  <c r="F584" i="9"/>
  <c r="F585" i="9"/>
  <c r="F586" i="9"/>
  <c r="F587" i="9"/>
  <c r="F588" i="9"/>
  <c r="F589" i="9"/>
  <c r="F590" i="9"/>
  <c r="F591" i="9"/>
  <c r="F592" i="9"/>
  <c r="F593" i="9"/>
  <c r="F594" i="9"/>
  <c r="F595" i="9"/>
  <c r="F596" i="9"/>
  <c r="F597" i="9"/>
  <c r="F598" i="9"/>
  <c r="F599" i="9"/>
  <c r="F600" i="9"/>
  <c r="F601" i="9"/>
  <c r="F602" i="9"/>
  <c r="F603" i="9"/>
  <c r="F604" i="9"/>
  <c r="F605" i="9"/>
  <c r="F606" i="9"/>
  <c r="F607" i="9"/>
  <c r="F608" i="9"/>
  <c r="F609" i="9"/>
  <c r="F610" i="9"/>
  <c r="F611" i="9"/>
  <c r="F612" i="9"/>
  <c r="F613" i="9"/>
  <c r="F614" i="9"/>
  <c r="F615" i="9"/>
  <c r="F616" i="9"/>
  <c r="F617" i="9"/>
  <c r="F618" i="9"/>
  <c r="F619" i="9"/>
  <c r="F620" i="9"/>
  <c r="F621" i="9"/>
  <c r="F622" i="9"/>
  <c r="F623" i="9"/>
  <c r="F624" i="9"/>
  <c r="F625" i="9"/>
  <c r="F626" i="9"/>
  <c r="F627" i="9"/>
  <c r="F628" i="9"/>
  <c r="F629" i="9"/>
  <c r="F630" i="9"/>
  <c r="F631" i="9"/>
  <c r="F632" i="9"/>
  <c r="F633" i="9"/>
  <c r="F634" i="9"/>
  <c r="F635" i="9"/>
  <c r="F636" i="9"/>
  <c r="F637" i="9"/>
  <c r="F638" i="9"/>
  <c r="F639" i="9"/>
  <c r="F640" i="9"/>
  <c r="F641" i="9"/>
  <c r="F642" i="9"/>
  <c r="F643" i="9"/>
  <c r="F644" i="9"/>
  <c r="F645" i="9"/>
  <c r="F646" i="9"/>
  <c r="F647" i="9"/>
  <c r="F648" i="9"/>
  <c r="F649" i="9"/>
  <c r="F650" i="9"/>
  <c r="F651" i="9"/>
  <c r="F652" i="9"/>
  <c r="F653" i="9"/>
  <c r="F654" i="9"/>
  <c r="F655" i="9"/>
  <c r="F656" i="9"/>
  <c r="F657" i="9"/>
  <c r="F658" i="9"/>
  <c r="F659" i="9"/>
  <c r="F660" i="9"/>
  <c r="F661" i="9"/>
  <c r="F662" i="9"/>
  <c r="F663" i="9"/>
  <c r="F664" i="9"/>
  <c r="F665" i="9"/>
  <c r="F666" i="9"/>
  <c r="F667" i="9"/>
  <c r="F668" i="9"/>
  <c r="F669" i="9"/>
  <c r="F670" i="9"/>
  <c r="F671" i="9"/>
  <c r="F672" i="9"/>
  <c r="F673" i="9"/>
  <c r="F674" i="9"/>
  <c r="F675" i="9"/>
  <c r="F676" i="9"/>
  <c r="F677" i="9"/>
  <c r="F678" i="9"/>
  <c r="F679" i="9"/>
  <c r="F680" i="9"/>
  <c r="F681" i="9"/>
  <c r="F682" i="9"/>
  <c r="F683" i="9"/>
  <c r="F684" i="9"/>
  <c r="F685" i="9"/>
  <c r="F686" i="9"/>
  <c r="F687" i="9"/>
  <c r="F688" i="9"/>
  <c r="F689" i="9"/>
  <c r="F690" i="9"/>
  <c r="F691" i="9"/>
  <c r="F692" i="9"/>
  <c r="F693" i="9"/>
  <c r="F694" i="9"/>
  <c r="F695" i="9"/>
  <c r="F696" i="9"/>
  <c r="F697" i="9"/>
  <c r="F698" i="9"/>
  <c r="F699" i="9"/>
  <c r="F700" i="9"/>
  <c r="F701" i="9"/>
  <c r="F702" i="9"/>
  <c r="F703" i="9"/>
  <c r="F704" i="9"/>
  <c r="F705" i="9"/>
  <c r="F706" i="9"/>
  <c r="F707" i="9"/>
  <c r="F708" i="9"/>
  <c r="F709" i="9"/>
  <c r="F710" i="9"/>
  <c r="F711" i="9"/>
  <c r="F712" i="9"/>
  <c r="F713" i="9"/>
  <c r="F714" i="9"/>
  <c r="F715" i="9"/>
  <c r="F716" i="9"/>
  <c r="F717" i="9"/>
  <c r="F718" i="9"/>
  <c r="F719" i="9"/>
  <c r="F720" i="9"/>
  <c r="F721" i="9"/>
  <c r="F722" i="9"/>
  <c r="F723" i="9"/>
  <c r="F724" i="9"/>
  <c r="F725" i="9"/>
  <c r="F726" i="9"/>
  <c r="F727" i="9"/>
  <c r="F728" i="9"/>
  <c r="F729" i="9"/>
  <c r="F730" i="9"/>
  <c r="F731" i="9"/>
  <c r="F732" i="9"/>
  <c r="F733" i="9"/>
  <c r="F734" i="9"/>
  <c r="F735" i="9"/>
  <c r="F736" i="9"/>
  <c r="F737" i="9"/>
  <c r="F738" i="9"/>
  <c r="F739" i="9"/>
  <c r="F740" i="9"/>
  <c r="F741" i="9"/>
  <c r="F742" i="9"/>
  <c r="F743" i="9"/>
  <c r="F744" i="9"/>
  <c r="F745" i="9"/>
  <c r="F746" i="9"/>
  <c r="F747" i="9"/>
  <c r="F748" i="9"/>
  <c r="F749" i="9"/>
  <c r="F750" i="9"/>
  <c r="F751" i="9"/>
  <c r="F752" i="9"/>
  <c r="F753" i="9"/>
  <c r="F754" i="9"/>
  <c r="F755" i="9"/>
  <c r="F756" i="9"/>
  <c r="F757" i="9"/>
  <c r="F758" i="9"/>
  <c r="F759" i="9"/>
  <c r="F760" i="9"/>
  <c r="F761" i="9"/>
  <c r="F762" i="9"/>
  <c r="F763" i="9"/>
  <c r="F764" i="9"/>
  <c r="F765" i="9"/>
  <c r="F766" i="9"/>
  <c r="F767" i="9"/>
  <c r="F768" i="9"/>
  <c r="F769" i="9"/>
  <c r="F770" i="9"/>
  <c r="F771" i="9"/>
  <c r="F772" i="9"/>
  <c r="F773" i="9"/>
  <c r="F774" i="9"/>
  <c r="F775" i="9"/>
  <c r="F776" i="9"/>
  <c r="F777" i="9"/>
  <c r="F778" i="9"/>
  <c r="F779" i="9"/>
  <c r="F780" i="9"/>
  <c r="F781" i="9"/>
  <c r="F782" i="9"/>
  <c r="F783" i="9"/>
  <c r="F784" i="9"/>
  <c r="F785" i="9"/>
  <c r="F786" i="9"/>
  <c r="F787" i="9"/>
  <c r="F788" i="9"/>
  <c r="F789" i="9"/>
  <c r="F790" i="9"/>
  <c r="F791" i="9"/>
  <c r="F792" i="9"/>
  <c r="F793" i="9"/>
  <c r="F794" i="9"/>
  <c r="F795" i="9"/>
  <c r="F796" i="9"/>
  <c r="F797" i="9"/>
  <c r="F798" i="9"/>
  <c r="F799" i="9"/>
  <c r="F800" i="9"/>
  <c r="F801" i="9"/>
  <c r="F802" i="9"/>
  <c r="F803" i="9"/>
  <c r="F804" i="9"/>
  <c r="F805" i="9"/>
  <c r="F806" i="9"/>
  <c r="F807" i="9"/>
  <c r="F808" i="9"/>
  <c r="F809" i="9"/>
  <c r="F810" i="9"/>
  <c r="F811" i="9"/>
  <c r="F812" i="9"/>
  <c r="F813" i="9"/>
  <c r="F814" i="9"/>
  <c r="F815" i="9"/>
  <c r="F816" i="9"/>
  <c r="F817" i="9"/>
  <c r="F818" i="9"/>
  <c r="F819" i="9"/>
  <c r="F820" i="9"/>
  <c r="F821" i="9"/>
  <c r="F822" i="9"/>
  <c r="F823" i="9"/>
  <c r="F824" i="9"/>
  <c r="F825" i="9"/>
  <c r="F826" i="9"/>
  <c r="F827" i="9"/>
  <c r="F828" i="9"/>
  <c r="F829" i="9"/>
  <c r="F830" i="9"/>
  <c r="F831" i="9"/>
  <c r="F832" i="9"/>
  <c r="F833" i="9"/>
  <c r="F834" i="9"/>
  <c r="F835" i="9"/>
  <c r="F836" i="9"/>
  <c r="F837" i="9"/>
  <c r="F838" i="9"/>
  <c r="F839" i="9"/>
  <c r="F840" i="9"/>
  <c r="F841" i="9"/>
  <c r="F842" i="9"/>
  <c r="F843" i="9"/>
  <c r="F844" i="9"/>
  <c r="F845" i="9"/>
  <c r="F846" i="9"/>
  <c r="F847" i="9"/>
  <c r="F848" i="9"/>
  <c r="F849" i="9"/>
  <c r="F850" i="9"/>
  <c r="F851" i="9"/>
  <c r="F852" i="9"/>
  <c r="F853" i="9"/>
  <c r="F854" i="9"/>
  <c r="F855" i="9"/>
  <c r="F856" i="9"/>
  <c r="F857" i="9"/>
  <c r="F858" i="9"/>
  <c r="F859" i="9"/>
  <c r="F860" i="9"/>
  <c r="F861" i="9"/>
  <c r="F862" i="9"/>
  <c r="F863" i="9"/>
  <c r="F864" i="9"/>
  <c r="F865" i="9"/>
  <c r="F866" i="9"/>
  <c r="F867" i="9"/>
  <c r="F868" i="9"/>
  <c r="F869" i="9"/>
  <c r="F870" i="9"/>
  <c r="F871" i="9"/>
  <c r="F872" i="9"/>
  <c r="F873" i="9"/>
  <c r="F874" i="9"/>
  <c r="F875" i="9"/>
  <c r="F876" i="9"/>
  <c r="F877" i="9"/>
  <c r="F878" i="9"/>
  <c r="F879" i="9"/>
  <c r="F880" i="9"/>
  <c r="F881" i="9"/>
  <c r="F882" i="9"/>
  <c r="F883" i="9"/>
  <c r="F884" i="9"/>
  <c r="F885" i="9"/>
  <c r="F886" i="9"/>
  <c r="F887" i="9"/>
  <c r="F888" i="9"/>
  <c r="F889" i="9"/>
  <c r="F890" i="9"/>
  <c r="F891" i="9"/>
  <c r="F892" i="9"/>
  <c r="F893" i="9"/>
  <c r="F894" i="9"/>
  <c r="F895" i="9"/>
  <c r="F896" i="9"/>
  <c r="F897" i="9"/>
  <c r="F898" i="9"/>
  <c r="F899" i="9"/>
  <c r="F900" i="9"/>
  <c r="F901" i="9"/>
  <c r="F902" i="9"/>
  <c r="F903" i="9"/>
  <c r="F904" i="9"/>
  <c r="F905" i="9"/>
  <c r="F906" i="9"/>
  <c r="F907" i="9"/>
  <c r="F908" i="9"/>
  <c r="F909" i="9"/>
  <c r="F910" i="9"/>
  <c r="F911" i="9"/>
  <c r="F912" i="9"/>
  <c r="F913" i="9"/>
  <c r="F914" i="9"/>
  <c r="F915" i="9"/>
  <c r="F916" i="9"/>
  <c r="F917" i="9"/>
  <c r="F918" i="9"/>
  <c r="F919" i="9"/>
  <c r="F920" i="9"/>
  <c r="F921" i="9"/>
  <c r="F922" i="9"/>
  <c r="F923" i="9"/>
  <c r="F924" i="9"/>
  <c r="F925" i="9"/>
  <c r="F926" i="9"/>
  <c r="F927" i="9"/>
  <c r="F928" i="9"/>
  <c r="F929" i="9"/>
  <c r="F930" i="9"/>
  <c r="F931" i="9"/>
  <c r="F932" i="9"/>
  <c r="F933" i="9"/>
  <c r="F934" i="9"/>
  <c r="F935" i="9"/>
  <c r="F936" i="9"/>
  <c r="F937" i="9"/>
  <c r="F938" i="9"/>
  <c r="F939" i="9"/>
  <c r="F940" i="9"/>
  <c r="F941" i="9"/>
  <c r="F942" i="9"/>
  <c r="F943" i="9"/>
  <c r="F944" i="9"/>
  <c r="F945" i="9"/>
  <c r="F946" i="9"/>
  <c r="F947" i="9"/>
  <c r="F948" i="9"/>
  <c r="F949" i="9"/>
  <c r="F950" i="9"/>
  <c r="F951" i="9"/>
  <c r="F952" i="9"/>
  <c r="F953" i="9"/>
  <c r="F954" i="9"/>
  <c r="F955" i="9"/>
  <c r="F956" i="9"/>
  <c r="F957" i="9"/>
  <c r="F958" i="9"/>
  <c r="F959" i="9"/>
  <c r="F960" i="9"/>
  <c r="F961" i="9"/>
  <c r="F962" i="9"/>
  <c r="F963" i="9"/>
  <c r="F964" i="9"/>
  <c r="F965" i="9"/>
  <c r="F966" i="9"/>
  <c r="F967" i="9"/>
  <c r="F968" i="9"/>
  <c r="F969" i="9"/>
  <c r="F970" i="9"/>
  <c r="F971" i="9"/>
  <c r="F972" i="9"/>
  <c r="F973" i="9"/>
  <c r="F974" i="9"/>
  <c r="F975" i="9"/>
  <c r="F976" i="9"/>
  <c r="F977" i="9"/>
  <c r="F978" i="9"/>
  <c r="F979" i="9"/>
  <c r="F980" i="9"/>
  <c r="F981" i="9"/>
  <c r="F982" i="9"/>
  <c r="F983" i="9"/>
  <c r="F984" i="9"/>
  <c r="F985" i="9"/>
  <c r="F986" i="9"/>
  <c r="F987" i="9"/>
  <c r="F988" i="9"/>
  <c r="F989" i="9"/>
  <c r="F990" i="9"/>
  <c r="F991" i="9"/>
  <c r="F992" i="9"/>
  <c r="F993" i="9"/>
  <c r="F994" i="9"/>
  <c r="F995" i="9"/>
  <c r="F996" i="9"/>
  <c r="F997" i="9"/>
  <c r="F998" i="9"/>
  <c r="F999" i="9"/>
  <c r="F1000" i="9"/>
  <c r="F1001" i="9"/>
  <c r="F1002" i="9"/>
  <c r="F1003" i="9"/>
  <c r="F1004" i="9"/>
  <c r="F1005" i="9"/>
  <c r="F1006" i="9"/>
  <c r="F1007" i="9"/>
  <c r="F1008" i="9"/>
  <c r="F1009" i="9"/>
  <c r="F1010" i="9"/>
  <c r="F1011" i="9"/>
  <c r="F1012" i="9"/>
  <c r="F1013" i="9"/>
  <c r="F1014" i="9"/>
  <c r="F1015" i="9"/>
  <c r="F1016" i="9"/>
  <c r="F1017" i="9"/>
  <c r="F1018" i="9"/>
  <c r="F1019" i="9"/>
  <c r="F1020" i="9"/>
  <c r="F1021" i="9"/>
  <c r="F1022" i="9"/>
  <c r="F1023" i="9"/>
  <c r="F1024" i="9"/>
  <c r="F1025" i="9"/>
  <c r="F1026" i="9"/>
  <c r="F1027" i="9"/>
  <c r="F1028" i="9"/>
  <c r="F1029" i="9"/>
  <c r="F1030" i="9"/>
  <c r="F1031" i="9"/>
  <c r="F1032" i="9"/>
  <c r="F1033" i="9"/>
  <c r="F1034" i="9"/>
  <c r="F1035" i="9"/>
  <c r="F1036" i="9"/>
  <c r="F1037" i="9"/>
  <c r="F1038" i="9"/>
  <c r="F1039" i="9"/>
  <c r="F1040" i="9"/>
  <c r="F1041" i="9"/>
  <c r="F1042" i="9"/>
  <c r="F1043" i="9"/>
  <c r="F1044" i="9"/>
  <c r="F1045" i="9"/>
  <c r="F1046" i="9"/>
  <c r="F1047" i="9"/>
  <c r="F1048" i="9"/>
  <c r="F1049" i="9"/>
  <c r="F1050" i="9"/>
  <c r="F1051" i="9"/>
  <c r="F1052" i="9"/>
  <c r="F1053" i="9"/>
  <c r="F1054" i="9"/>
  <c r="F1055" i="9"/>
  <c r="F1056" i="9"/>
  <c r="F1057" i="9"/>
  <c r="F1058" i="9"/>
  <c r="F1059" i="9"/>
  <c r="F1060" i="9"/>
  <c r="F1061" i="9"/>
  <c r="F1062" i="9"/>
  <c r="F1063" i="9"/>
  <c r="F1064" i="9"/>
  <c r="F1065" i="9"/>
  <c r="F1066" i="9"/>
  <c r="F1067" i="9"/>
  <c r="F1068" i="9"/>
  <c r="F1069" i="9"/>
  <c r="F1070" i="9"/>
  <c r="F1071" i="9"/>
  <c r="F1072" i="9"/>
  <c r="F1073" i="9"/>
  <c r="F1074" i="9"/>
  <c r="F1075" i="9"/>
  <c r="F1076" i="9"/>
  <c r="F1077" i="9"/>
  <c r="F1078" i="9"/>
  <c r="F1079" i="9"/>
  <c r="F1080" i="9"/>
  <c r="F1081" i="9"/>
  <c r="F1082" i="9"/>
  <c r="F1083" i="9"/>
  <c r="F1084" i="9"/>
  <c r="F1085" i="9"/>
  <c r="F1086" i="9"/>
  <c r="F1087" i="9"/>
  <c r="F1088" i="9"/>
  <c r="F1089" i="9"/>
  <c r="F1090" i="9"/>
  <c r="F1091" i="9"/>
  <c r="F1092" i="9"/>
  <c r="F1093" i="9"/>
  <c r="F1094" i="9"/>
  <c r="F1095" i="9"/>
  <c r="F1096" i="9"/>
  <c r="F1097" i="9"/>
  <c r="F1098" i="9"/>
  <c r="F1099" i="9"/>
  <c r="F1100" i="9"/>
  <c r="F1101" i="9"/>
  <c r="F1102" i="9"/>
  <c r="F1103" i="9"/>
  <c r="F1104" i="9"/>
  <c r="F1105" i="9"/>
  <c r="F1106" i="9"/>
  <c r="F1107" i="9"/>
  <c r="F1108" i="9"/>
  <c r="F1109" i="9"/>
  <c r="F1110" i="9"/>
  <c r="F1111" i="9"/>
  <c r="F1112" i="9"/>
  <c r="F1113" i="9"/>
  <c r="F1114" i="9"/>
  <c r="F1115" i="9"/>
  <c r="F1116" i="9"/>
  <c r="F1117" i="9"/>
  <c r="F1118" i="9"/>
  <c r="F1119" i="9"/>
  <c r="F1120" i="9"/>
  <c r="F1121" i="9"/>
  <c r="F1122" i="9"/>
  <c r="F1123" i="9"/>
  <c r="F1124" i="9"/>
  <c r="F1125" i="9"/>
  <c r="F1126" i="9"/>
  <c r="F1127" i="9"/>
  <c r="F1128" i="9"/>
  <c r="F1129" i="9"/>
  <c r="F1130" i="9"/>
  <c r="F1131" i="9"/>
  <c r="F1132" i="9"/>
  <c r="F1133" i="9"/>
  <c r="F1134" i="9"/>
  <c r="F1135" i="9"/>
  <c r="F1136" i="9"/>
  <c r="F1137" i="9"/>
  <c r="F1138" i="9"/>
  <c r="F1139" i="9"/>
  <c r="F1140" i="9"/>
  <c r="F1141" i="9"/>
  <c r="F1142" i="9"/>
  <c r="F1143" i="9"/>
  <c r="F1144" i="9"/>
  <c r="F1145" i="9"/>
  <c r="F1146" i="9"/>
  <c r="F1147" i="9"/>
  <c r="F1148" i="9"/>
  <c r="F1149" i="9"/>
  <c r="F1150" i="9"/>
  <c r="F1151" i="9"/>
  <c r="F1152" i="9"/>
  <c r="F1153" i="9"/>
  <c r="F1154" i="9"/>
  <c r="F1155" i="9"/>
  <c r="F1156" i="9"/>
  <c r="F1157" i="9"/>
  <c r="F1158" i="9"/>
  <c r="F1159" i="9"/>
  <c r="F1160" i="9"/>
  <c r="F1161" i="9"/>
  <c r="F1162" i="9"/>
  <c r="F1163" i="9"/>
  <c r="F1164" i="9"/>
  <c r="F1165" i="9"/>
  <c r="F1166" i="9"/>
  <c r="F1167" i="9"/>
  <c r="F1168" i="9"/>
  <c r="F1169" i="9"/>
  <c r="F1170" i="9"/>
  <c r="F1171" i="9"/>
  <c r="F1172" i="9"/>
  <c r="F1173" i="9"/>
  <c r="F1174" i="9"/>
  <c r="F1175" i="9"/>
  <c r="F1176" i="9"/>
  <c r="F1177" i="9"/>
  <c r="F1178" i="9"/>
  <c r="F1179" i="9"/>
  <c r="F1180" i="9"/>
  <c r="F1181" i="9"/>
  <c r="F1182" i="9"/>
  <c r="F1183" i="9"/>
  <c r="F1184" i="9"/>
  <c r="F1185" i="9"/>
  <c r="F1186" i="9"/>
  <c r="F1187" i="9"/>
  <c r="F1188" i="9"/>
  <c r="F1189" i="9"/>
  <c r="F1190" i="9"/>
  <c r="F1191" i="9"/>
  <c r="F1192" i="9"/>
  <c r="F1193" i="9"/>
  <c r="F1194" i="9"/>
  <c r="F1195" i="9"/>
  <c r="F1196" i="9"/>
  <c r="F1197" i="9"/>
  <c r="F1198" i="9"/>
  <c r="F1199" i="9"/>
  <c r="F1200" i="9"/>
  <c r="F1201" i="9"/>
  <c r="F1202" i="9"/>
  <c r="F1203" i="9"/>
  <c r="F1204" i="9"/>
  <c r="F1205" i="9"/>
  <c r="F1206" i="9"/>
  <c r="F1207" i="9"/>
  <c r="F1208" i="9"/>
  <c r="F1209" i="9"/>
  <c r="F1210" i="9"/>
  <c r="F1211" i="9"/>
  <c r="F1212" i="9"/>
  <c r="F1213" i="9"/>
  <c r="F1214" i="9"/>
  <c r="F1215" i="9"/>
  <c r="F1216" i="9"/>
  <c r="F1217" i="9"/>
  <c r="F1218" i="9"/>
  <c r="F1219" i="9"/>
  <c r="F1220" i="9"/>
  <c r="F1221" i="9"/>
  <c r="F1222" i="9"/>
  <c r="F1223" i="9"/>
  <c r="F1224" i="9"/>
  <c r="F1225" i="9"/>
  <c r="F1226" i="9"/>
  <c r="F1227" i="9"/>
  <c r="F1228" i="9"/>
  <c r="F1229" i="9"/>
  <c r="F1230" i="9"/>
  <c r="F1231" i="9"/>
  <c r="F1232" i="9"/>
  <c r="F1233" i="9"/>
  <c r="F1234" i="9"/>
  <c r="F1235" i="9"/>
  <c r="F1236" i="9"/>
  <c r="F1237" i="9"/>
  <c r="F1238" i="9"/>
  <c r="F1239" i="9"/>
  <c r="F1240" i="9"/>
  <c r="F1241" i="9"/>
  <c r="F1242" i="9"/>
  <c r="F1243" i="9"/>
  <c r="F1244" i="9"/>
  <c r="F1245" i="9"/>
  <c r="F1246" i="9"/>
  <c r="F1247" i="9"/>
  <c r="F1248" i="9"/>
  <c r="F1249" i="9"/>
  <c r="F1250" i="9"/>
  <c r="F1251" i="9"/>
  <c r="F1252" i="9"/>
  <c r="F1253" i="9"/>
  <c r="F1254" i="9"/>
  <c r="F1255" i="9"/>
  <c r="F1256" i="9"/>
  <c r="F1257" i="9"/>
  <c r="F1258" i="9"/>
  <c r="F1259" i="9"/>
  <c r="F1260" i="9"/>
  <c r="F1261" i="9"/>
  <c r="F1262" i="9"/>
  <c r="F1263" i="9"/>
  <c r="F1264" i="9"/>
  <c r="F1265" i="9"/>
  <c r="F1266" i="9"/>
  <c r="F1267" i="9"/>
  <c r="F1268" i="9"/>
  <c r="F1269" i="9"/>
  <c r="F1270" i="9"/>
  <c r="F1271" i="9"/>
  <c r="F1272" i="9"/>
  <c r="F1273" i="9"/>
  <c r="F1274" i="9"/>
  <c r="F1275" i="9"/>
  <c r="F1276" i="9"/>
  <c r="F1277" i="9"/>
  <c r="F1278" i="9"/>
  <c r="F1279" i="9"/>
  <c r="F1280" i="9"/>
  <c r="F1281" i="9"/>
  <c r="F1282" i="9"/>
  <c r="F1283" i="9"/>
  <c r="F1284" i="9"/>
  <c r="F1285" i="9"/>
  <c r="F1286" i="9"/>
  <c r="F1287" i="9"/>
  <c r="F1288" i="9"/>
  <c r="F1289" i="9"/>
  <c r="F1290" i="9"/>
  <c r="F1291" i="9"/>
  <c r="F1292" i="9"/>
  <c r="F1293" i="9"/>
  <c r="F1294" i="9"/>
  <c r="F1295" i="9"/>
  <c r="F1296" i="9"/>
  <c r="F1297" i="9"/>
  <c r="F1298" i="9"/>
  <c r="F1299" i="9"/>
  <c r="F1300" i="9"/>
  <c r="F1301" i="9"/>
  <c r="F1302" i="9"/>
  <c r="F1303" i="9"/>
  <c r="F1304" i="9"/>
  <c r="F1305" i="9"/>
  <c r="F1306" i="9"/>
  <c r="F1307" i="9"/>
  <c r="F1308" i="9"/>
  <c r="F1309" i="9"/>
  <c r="F1310" i="9"/>
  <c r="F1311" i="9"/>
  <c r="F1312" i="9"/>
  <c r="F1313" i="9"/>
  <c r="F1314" i="9"/>
  <c r="F1315" i="9"/>
  <c r="F1316" i="9"/>
  <c r="F1317" i="9"/>
  <c r="F1318" i="9"/>
  <c r="F1319" i="9"/>
  <c r="F1320" i="9"/>
  <c r="F1321" i="9"/>
  <c r="F1322" i="9"/>
  <c r="F1323" i="9"/>
  <c r="F1324" i="9"/>
  <c r="F1325" i="9"/>
  <c r="F1326" i="9"/>
  <c r="F1327" i="9"/>
  <c r="F1328" i="9"/>
  <c r="F1329" i="9"/>
  <c r="F1330" i="9"/>
  <c r="F1331" i="9"/>
  <c r="F1332" i="9"/>
  <c r="F1333" i="9"/>
  <c r="F1334" i="9"/>
  <c r="F1335" i="9"/>
  <c r="F1336" i="9"/>
  <c r="F1337" i="9"/>
  <c r="F1338" i="9"/>
  <c r="F1339" i="9"/>
  <c r="F1340" i="9"/>
  <c r="F1341" i="9"/>
  <c r="F1342" i="9"/>
  <c r="F1343" i="9"/>
  <c r="F1344" i="9"/>
  <c r="F1345" i="9"/>
  <c r="F1346" i="9"/>
  <c r="F1347" i="9"/>
  <c r="F1348" i="9"/>
  <c r="F1349" i="9"/>
  <c r="F1350" i="9"/>
  <c r="F1351" i="9"/>
  <c r="F1352" i="9"/>
  <c r="F1353" i="9"/>
  <c r="F1354" i="9"/>
  <c r="F1355" i="9"/>
  <c r="F1356" i="9"/>
  <c r="F1357" i="9"/>
  <c r="F1358" i="9"/>
  <c r="F1359" i="9"/>
  <c r="F1360" i="9"/>
  <c r="F1361" i="9"/>
  <c r="F1362" i="9"/>
  <c r="F1363" i="9"/>
  <c r="F1364" i="9"/>
  <c r="F1365" i="9"/>
  <c r="F1366" i="9"/>
  <c r="F1367" i="9"/>
  <c r="F1368" i="9"/>
  <c r="F1369" i="9"/>
  <c r="F1370" i="9"/>
  <c r="F1371" i="9"/>
  <c r="F1372" i="9"/>
  <c r="F1373" i="9"/>
  <c r="F1374" i="9"/>
  <c r="F1375" i="9"/>
  <c r="F1376" i="9"/>
  <c r="F1377" i="9"/>
  <c r="F1378" i="9"/>
  <c r="F1379" i="9"/>
  <c r="F1380" i="9"/>
  <c r="F1381" i="9"/>
  <c r="F1382" i="9"/>
  <c r="F1383" i="9"/>
  <c r="F1384" i="9"/>
  <c r="F1385" i="9"/>
  <c r="F1386" i="9"/>
  <c r="F1387" i="9"/>
  <c r="F1388" i="9"/>
  <c r="F1389" i="9"/>
  <c r="F1390" i="9"/>
  <c r="F1391" i="9"/>
  <c r="F1392" i="9"/>
  <c r="F1393" i="9"/>
  <c r="F1394" i="9"/>
  <c r="F1395" i="9"/>
  <c r="F1396" i="9"/>
  <c r="F1397" i="9"/>
  <c r="F1398" i="9"/>
  <c r="F1399" i="9"/>
  <c r="F1400" i="9"/>
  <c r="F1401" i="9"/>
  <c r="F1402" i="9"/>
  <c r="F1403" i="9"/>
  <c r="F1404" i="9"/>
  <c r="F1405" i="9"/>
  <c r="F1406" i="9"/>
  <c r="F1407" i="9"/>
  <c r="F1408" i="9"/>
  <c r="F1409" i="9"/>
  <c r="F1410" i="9"/>
  <c r="F1411" i="9"/>
  <c r="F1412" i="9"/>
  <c r="F1413" i="9"/>
  <c r="F1414" i="9"/>
  <c r="F1415" i="9"/>
  <c r="F1416" i="9"/>
  <c r="F1417" i="9"/>
  <c r="F1418" i="9"/>
  <c r="F1419" i="9"/>
  <c r="F1420" i="9"/>
  <c r="F1421" i="9"/>
  <c r="F1422" i="9"/>
  <c r="F1423" i="9"/>
  <c r="F1424" i="9"/>
  <c r="F1425" i="9"/>
  <c r="F1426" i="9"/>
  <c r="F1427" i="9"/>
  <c r="F1428" i="9"/>
  <c r="F1429" i="9"/>
  <c r="F1430" i="9"/>
  <c r="F1431" i="9"/>
  <c r="F1432" i="9"/>
  <c r="F1433" i="9"/>
  <c r="F1434" i="9"/>
  <c r="F1435" i="9"/>
  <c r="F1436" i="9"/>
  <c r="F1437" i="9"/>
  <c r="F1438" i="9"/>
  <c r="F1439" i="9"/>
  <c r="F1440" i="9"/>
  <c r="F1441" i="9"/>
  <c r="F1442" i="9"/>
  <c r="F1443" i="9"/>
  <c r="F1444" i="9"/>
  <c r="F1445" i="9"/>
  <c r="F1446" i="9"/>
  <c r="F1447" i="9"/>
  <c r="F1448" i="9"/>
  <c r="F1449" i="9"/>
  <c r="F1450" i="9"/>
  <c r="F1451" i="9"/>
  <c r="F1452" i="9"/>
  <c r="F1453" i="9"/>
  <c r="F1454" i="9"/>
  <c r="F1455" i="9"/>
  <c r="F1456" i="9"/>
  <c r="F1457" i="9"/>
  <c r="F1458" i="9"/>
  <c r="F1459" i="9"/>
  <c r="F1460" i="9"/>
  <c r="F1461" i="9"/>
  <c r="F1462" i="9"/>
  <c r="F1463" i="9"/>
  <c r="F1464" i="9"/>
  <c r="F1465" i="9"/>
  <c r="F1466" i="9"/>
  <c r="F1467" i="9"/>
  <c r="F1468" i="9"/>
  <c r="F1469" i="9"/>
  <c r="F1470" i="9"/>
  <c r="F1471" i="9"/>
  <c r="F1472" i="9"/>
  <c r="F1473" i="9"/>
  <c r="F1474" i="9"/>
  <c r="F1475" i="9"/>
  <c r="F1476" i="9"/>
  <c r="F1477" i="9"/>
  <c r="F1478" i="9"/>
  <c r="F1479" i="9"/>
  <c r="F1480" i="9"/>
  <c r="F1481" i="9"/>
  <c r="F1482" i="9"/>
  <c r="F1483" i="9"/>
  <c r="F1484" i="9"/>
  <c r="F1485" i="9"/>
  <c r="F1486" i="9"/>
  <c r="F1487" i="9"/>
  <c r="F1488" i="9"/>
  <c r="F1489" i="9"/>
  <c r="F1490" i="9"/>
  <c r="F1491" i="9"/>
  <c r="F1492" i="9"/>
  <c r="F1493" i="9"/>
  <c r="F1494" i="9"/>
  <c r="F1495" i="9"/>
  <c r="F1496" i="9"/>
  <c r="F1497" i="9"/>
  <c r="F1498" i="9"/>
  <c r="F1499" i="9"/>
  <c r="F1500" i="9"/>
  <c r="F1501" i="9"/>
  <c r="F1502" i="9"/>
  <c r="F1503" i="9"/>
  <c r="F1504" i="9"/>
  <c r="F1505" i="9"/>
  <c r="F1506" i="9"/>
  <c r="F1507" i="9"/>
  <c r="F1508" i="9"/>
  <c r="F1509" i="9"/>
  <c r="F1510" i="9"/>
  <c r="F1511" i="9"/>
  <c r="F1512" i="9"/>
  <c r="F1513" i="9"/>
  <c r="F1514" i="9"/>
  <c r="F1515" i="9"/>
  <c r="F1516" i="9"/>
  <c r="F1517" i="9"/>
  <c r="F1518" i="9"/>
  <c r="F1519" i="9"/>
  <c r="F1520" i="9"/>
  <c r="F1521" i="9"/>
  <c r="F1522" i="9"/>
  <c r="F1523" i="9"/>
  <c r="F1524" i="9"/>
  <c r="F1525" i="9"/>
  <c r="F1526" i="9"/>
  <c r="F1527" i="9"/>
  <c r="F1528" i="9"/>
  <c r="F1529" i="9"/>
  <c r="F1530" i="9"/>
  <c r="F1531" i="9"/>
  <c r="F1532" i="9"/>
  <c r="F1533" i="9"/>
  <c r="F1534" i="9"/>
  <c r="F1535" i="9"/>
  <c r="F1536" i="9"/>
  <c r="F1537" i="9"/>
  <c r="F1538" i="9"/>
  <c r="F1539" i="9"/>
  <c r="F1540" i="9"/>
  <c r="F1541" i="9"/>
  <c r="F1542" i="9"/>
  <c r="F1543" i="9"/>
  <c r="F1544" i="9"/>
  <c r="F1545" i="9"/>
  <c r="F1546" i="9"/>
  <c r="F1547" i="9"/>
  <c r="F1548" i="9"/>
  <c r="F1549" i="9"/>
  <c r="F1550" i="9"/>
  <c r="F1551" i="9"/>
  <c r="F1552" i="9"/>
  <c r="F1553" i="9"/>
  <c r="F1554" i="9"/>
  <c r="F1555" i="9"/>
  <c r="F1556" i="9"/>
  <c r="F1557" i="9"/>
  <c r="F1558" i="9"/>
  <c r="F1559" i="9"/>
  <c r="F1560" i="9"/>
  <c r="F1561" i="9"/>
  <c r="F1562" i="9"/>
  <c r="F1563" i="9"/>
  <c r="F1564" i="9"/>
  <c r="F1565" i="9"/>
  <c r="F1566" i="9"/>
  <c r="F1567" i="9"/>
  <c r="F1568" i="9"/>
  <c r="F1569" i="9"/>
  <c r="F1570" i="9"/>
  <c r="F1571" i="9"/>
  <c r="F1572" i="9"/>
  <c r="F1573" i="9"/>
  <c r="F1574" i="9"/>
  <c r="F1575" i="9"/>
  <c r="F1576" i="9"/>
  <c r="F1577" i="9"/>
  <c r="F1578" i="9"/>
  <c r="F1579" i="9"/>
  <c r="F1580" i="9"/>
  <c r="F1581" i="9"/>
  <c r="F1582" i="9"/>
  <c r="F1583" i="9"/>
  <c r="F1584" i="9"/>
  <c r="F1585" i="9"/>
  <c r="F1586" i="9"/>
  <c r="F1587" i="9"/>
  <c r="F1588" i="9"/>
  <c r="F1589" i="9"/>
  <c r="F1590" i="9"/>
  <c r="F1591" i="9"/>
  <c r="F1592" i="9"/>
  <c r="F1593" i="9"/>
  <c r="F1594" i="9"/>
  <c r="F1595" i="9"/>
  <c r="F1596" i="9"/>
  <c r="F1597" i="9"/>
  <c r="F1598" i="9"/>
  <c r="F1599" i="9"/>
  <c r="F1600" i="9"/>
  <c r="F1601" i="9"/>
  <c r="F1602" i="9"/>
  <c r="F1603" i="9"/>
  <c r="F1604" i="9"/>
  <c r="F1605" i="9"/>
  <c r="F1606" i="9"/>
  <c r="F1607" i="9"/>
  <c r="F1608" i="9"/>
  <c r="F1609" i="9"/>
  <c r="F1610" i="9"/>
  <c r="F1611" i="9"/>
  <c r="F1612" i="9"/>
  <c r="F1613" i="9"/>
  <c r="F1614" i="9"/>
  <c r="F1615" i="9"/>
  <c r="F1616" i="9"/>
  <c r="F1617" i="9"/>
  <c r="F1618" i="9"/>
  <c r="F1619" i="9"/>
  <c r="F1620" i="9"/>
  <c r="F1621" i="9"/>
  <c r="F1622" i="9"/>
  <c r="F1623" i="9"/>
  <c r="F1624" i="9"/>
  <c r="F1625" i="9"/>
  <c r="F1626" i="9"/>
  <c r="F1627" i="9"/>
  <c r="F1628" i="9"/>
  <c r="F1629" i="9"/>
  <c r="F1630" i="9"/>
  <c r="F1631" i="9"/>
  <c r="F1632" i="9"/>
  <c r="F1633" i="9"/>
  <c r="F1634" i="9"/>
  <c r="F1635" i="9"/>
  <c r="F1636" i="9"/>
  <c r="F1637" i="9"/>
  <c r="F1638" i="9"/>
  <c r="F1639" i="9"/>
  <c r="F1640" i="9"/>
  <c r="F1641" i="9"/>
  <c r="F1642" i="9"/>
  <c r="F1643" i="9"/>
  <c r="F1644" i="9"/>
  <c r="F1645" i="9"/>
  <c r="F1646" i="9"/>
  <c r="F1647" i="9"/>
  <c r="F1648" i="9"/>
  <c r="F1649" i="9"/>
  <c r="F1650" i="9"/>
  <c r="F1651" i="9"/>
  <c r="F1652" i="9"/>
  <c r="F1653" i="9"/>
  <c r="F1654" i="9"/>
  <c r="F1655" i="9"/>
  <c r="F1656" i="9"/>
  <c r="F1657" i="9"/>
  <c r="F1658" i="9"/>
  <c r="F1659" i="9"/>
  <c r="F1660" i="9"/>
  <c r="F1661" i="9"/>
  <c r="F1662" i="9"/>
  <c r="F1663" i="9"/>
  <c r="F1664" i="9"/>
  <c r="F1665" i="9"/>
  <c r="F1666" i="9"/>
  <c r="F1667" i="9"/>
  <c r="F1668" i="9"/>
  <c r="F1669" i="9"/>
  <c r="F1670" i="9"/>
  <c r="F1671" i="9"/>
  <c r="F1672" i="9"/>
  <c r="F1673" i="9"/>
  <c r="F1674" i="9"/>
  <c r="F1675" i="9"/>
  <c r="F1676" i="9"/>
  <c r="F1677" i="9"/>
  <c r="F1678" i="9"/>
  <c r="F1679" i="9"/>
  <c r="F1680" i="9"/>
  <c r="F1681" i="9"/>
  <c r="F1682" i="9"/>
  <c r="F1683" i="9"/>
  <c r="F1684" i="9"/>
  <c r="F1685" i="9"/>
  <c r="F1686" i="9"/>
  <c r="F1687" i="9"/>
  <c r="F1688" i="9"/>
  <c r="F1689" i="9"/>
  <c r="F1690" i="9"/>
  <c r="F1691" i="9"/>
  <c r="F1692" i="9"/>
  <c r="F1693" i="9"/>
  <c r="F1694" i="9"/>
  <c r="F1695" i="9"/>
  <c r="F1696" i="9"/>
  <c r="F1697" i="9"/>
  <c r="F1698" i="9"/>
  <c r="F1699" i="9"/>
  <c r="F1700" i="9"/>
  <c r="F1701" i="9"/>
  <c r="F1702" i="9"/>
  <c r="F1703" i="9"/>
  <c r="F1704" i="9"/>
  <c r="F1705" i="9"/>
  <c r="F1706" i="9"/>
  <c r="F1707" i="9"/>
  <c r="F1708" i="9"/>
  <c r="F1709" i="9"/>
  <c r="F1710" i="9"/>
  <c r="F1711" i="9"/>
  <c r="F1712" i="9"/>
  <c r="F1713" i="9"/>
  <c r="F1714" i="9"/>
  <c r="F1715" i="9"/>
  <c r="F1716" i="9"/>
  <c r="F1717" i="9"/>
  <c r="F1718" i="9"/>
  <c r="F1719" i="9"/>
  <c r="F1720" i="9"/>
  <c r="F1721" i="9"/>
  <c r="F1722" i="9"/>
  <c r="F1723" i="9"/>
  <c r="F1724" i="9"/>
  <c r="F1725" i="9"/>
  <c r="F1726" i="9"/>
  <c r="F1727" i="9"/>
  <c r="F1728" i="9"/>
  <c r="F1729" i="9"/>
  <c r="F1730" i="9"/>
  <c r="F1731" i="9"/>
  <c r="F1732" i="9"/>
  <c r="F1733" i="9"/>
  <c r="F1734" i="9"/>
  <c r="F1735" i="9"/>
  <c r="F1736" i="9"/>
  <c r="F1737" i="9"/>
  <c r="F1738" i="9"/>
  <c r="F1739" i="9"/>
  <c r="F1740" i="9"/>
  <c r="F1741" i="9"/>
  <c r="F1742" i="9"/>
  <c r="F1743" i="9"/>
  <c r="F1744" i="9"/>
  <c r="F1745" i="9"/>
  <c r="F1746" i="9"/>
  <c r="F1747" i="9"/>
  <c r="F1748" i="9"/>
  <c r="F1749" i="9"/>
  <c r="F1750" i="9"/>
  <c r="F1751" i="9"/>
  <c r="F1752" i="9"/>
  <c r="F1753" i="9"/>
  <c r="F1754" i="9"/>
  <c r="F1755" i="9"/>
  <c r="F1756" i="9"/>
  <c r="F1757" i="9"/>
  <c r="F1758" i="9"/>
  <c r="F1759" i="9"/>
  <c r="F1760" i="9"/>
  <c r="F1761" i="9"/>
  <c r="F1762" i="9"/>
  <c r="F1763" i="9"/>
  <c r="F1764" i="9"/>
  <c r="F1765" i="9"/>
  <c r="F1766" i="9"/>
  <c r="F1767" i="9"/>
  <c r="F1768" i="9"/>
  <c r="F1769" i="9"/>
  <c r="F1770" i="9"/>
  <c r="F1771" i="9"/>
  <c r="F1772" i="9"/>
  <c r="F1773" i="9"/>
  <c r="F1774" i="9"/>
  <c r="F1775" i="9"/>
  <c r="F1776" i="9"/>
  <c r="F1777" i="9"/>
  <c r="F1778" i="9"/>
  <c r="F1779" i="9"/>
  <c r="F1780" i="9"/>
  <c r="F1781" i="9"/>
  <c r="F1782" i="9"/>
  <c r="F1783" i="9"/>
  <c r="F1784" i="9"/>
  <c r="F1785" i="9"/>
  <c r="F1786" i="9"/>
  <c r="F1787" i="9"/>
  <c r="F1788" i="9"/>
  <c r="F1789" i="9"/>
  <c r="F1790" i="9"/>
  <c r="F1791" i="9"/>
  <c r="F1792" i="9"/>
  <c r="F1793" i="9"/>
  <c r="F1794" i="9"/>
  <c r="F1795" i="9"/>
  <c r="F1796" i="9"/>
  <c r="F1797" i="9"/>
  <c r="F1798" i="9"/>
  <c r="F1799" i="9"/>
  <c r="F1800" i="9"/>
  <c r="F1801" i="9"/>
  <c r="F1802" i="9"/>
  <c r="F1803" i="9"/>
  <c r="F1804" i="9"/>
  <c r="F1805" i="9"/>
  <c r="F1806" i="9"/>
  <c r="F1807" i="9"/>
  <c r="F1808" i="9"/>
  <c r="F1809" i="9"/>
  <c r="F1810" i="9"/>
  <c r="F1811" i="9"/>
  <c r="F1812" i="9"/>
  <c r="F1813" i="9"/>
  <c r="F1814" i="9"/>
  <c r="F1815" i="9"/>
  <c r="F1816" i="9"/>
  <c r="F1817" i="9"/>
  <c r="F1818" i="9"/>
  <c r="F1819" i="9"/>
  <c r="F1820" i="9"/>
  <c r="F1821" i="9"/>
  <c r="F1822" i="9"/>
  <c r="F1823" i="9"/>
  <c r="F1824" i="9"/>
  <c r="F1825" i="9"/>
  <c r="F1826" i="9"/>
  <c r="F1827" i="9"/>
  <c r="F1828" i="9"/>
  <c r="F1829" i="9"/>
  <c r="F1830" i="9"/>
  <c r="F1831" i="9"/>
  <c r="F1832" i="9"/>
  <c r="F1833" i="9"/>
  <c r="F1834" i="9"/>
  <c r="F1835" i="9"/>
  <c r="F1836" i="9"/>
  <c r="F1837" i="9"/>
  <c r="F1838" i="9"/>
  <c r="F1839" i="9"/>
  <c r="F1840" i="9"/>
  <c r="F1841" i="9"/>
  <c r="F1842" i="9"/>
  <c r="F1843" i="9"/>
  <c r="F1844" i="9"/>
  <c r="F1845" i="9"/>
  <c r="F1846" i="9"/>
  <c r="F1847" i="9"/>
  <c r="F1848" i="9"/>
  <c r="F1849" i="9"/>
  <c r="F1850" i="9"/>
  <c r="F1851" i="9"/>
  <c r="F1852" i="9"/>
  <c r="F1853" i="9"/>
  <c r="F1854" i="9"/>
  <c r="F1855" i="9"/>
  <c r="F1856" i="9"/>
  <c r="F1857" i="9"/>
  <c r="F1858" i="9"/>
  <c r="F1859" i="9"/>
  <c r="F1860" i="9"/>
  <c r="F1861" i="9"/>
  <c r="F1862" i="9"/>
  <c r="F1863" i="9"/>
  <c r="F1864" i="9"/>
  <c r="F1865" i="9"/>
  <c r="F1866" i="9"/>
  <c r="F1867" i="9"/>
  <c r="F1868" i="9"/>
  <c r="F1869" i="9"/>
  <c r="F1870" i="9"/>
  <c r="F1871" i="9"/>
  <c r="F1872" i="9"/>
  <c r="F1873" i="9"/>
  <c r="F1874" i="9"/>
  <c r="F1875" i="9"/>
  <c r="F1876" i="9"/>
  <c r="F1877" i="9"/>
  <c r="F1878" i="9"/>
  <c r="F1879" i="9"/>
  <c r="F1880" i="9"/>
  <c r="F1881" i="9"/>
  <c r="F1882" i="9"/>
  <c r="F1883" i="9"/>
  <c r="F1884" i="9"/>
  <c r="F1885" i="9"/>
  <c r="F1886" i="9"/>
  <c r="F1887" i="9"/>
  <c r="F1888" i="9"/>
  <c r="F1889" i="9"/>
  <c r="F1890" i="9"/>
  <c r="F1891" i="9"/>
  <c r="F1892" i="9"/>
  <c r="F1893" i="9"/>
  <c r="F1894" i="9"/>
  <c r="F1895" i="9"/>
  <c r="F1896" i="9"/>
  <c r="F1897" i="9"/>
  <c r="F1898" i="9"/>
  <c r="F1899" i="9"/>
  <c r="F1900" i="9"/>
  <c r="F1901" i="9"/>
  <c r="F1902" i="9"/>
  <c r="F1903" i="9"/>
  <c r="F1904" i="9"/>
  <c r="F1905" i="9"/>
  <c r="F1906" i="9"/>
  <c r="F1907" i="9"/>
  <c r="F1908" i="9"/>
  <c r="F1909" i="9"/>
  <c r="F1910" i="9"/>
  <c r="F1911" i="9"/>
  <c r="F1912" i="9"/>
  <c r="F1913" i="9"/>
  <c r="F1914" i="9"/>
  <c r="F1915" i="9"/>
  <c r="F1916" i="9"/>
  <c r="F1917" i="9"/>
  <c r="F1918" i="9"/>
  <c r="F1919" i="9"/>
  <c r="F1920" i="9"/>
  <c r="F1921" i="9"/>
  <c r="F1922" i="9"/>
  <c r="F1923" i="9"/>
  <c r="F1924" i="9"/>
  <c r="F1925" i="9"/>
  <c r="F1926" i="9"/>
  <c r="F1927" i="9"/>
  <c r="F1928" i="9"/>
  <c r="F1929" i="9"/>
  <c r="F1930" i="9"/>
  <c r="F1931" i="9"/>
  <c r="F1932" i="9"/>
  <c r="F1933" i="9"/>
  <c r="F1934" i="9"/>
  <c r="F1935" i="9"/>
  <c r="F1936" i="9"/>
  <c r="F1937" i="9"/>
  <c r="F1938" i="9"/>
  <c r="F1939" i="9"/>
  <c r="F1940" i="9"/>
  <c r="F1941" i="9"/>
  <c r="F1942" i="9"/>
  <c r="F1943" i="9"/>
  <c r="F1944" i="9"/>
  <c r="F1945" i="9"/>
  <c r="F1946" i="9"/>
  <c r="F1947" i="9"/>
  <c r="F1948" i="9"/>
  <c r="F1949" i="9"/>
  <c r="F1950" i="9"/>
  <c r="F1951" i="9"/>
  <c r="F1952" i="9"/>
  <c r="F1953" i="9"/>
  <c r="F1954" i="9"/>
  <c r="F1955" i="9"/>
  <c r="F1956" i="9"/>
  <c r="F1957" i="9"/>
  <c r="F1958" i="9"/>
  <c r="F1959" i="9"/>
  <c r="F1960" i="9"/>
  <c r="F1961" i="9"/>
  <c r="F1962" i="9"/>
  <c r="F1963" i="9"/>
  <c r="F1964" i="9"/>
  <c r="F1965" i="9"/>
  <c r="F1966" i="9"/>
  <c r="F1967" i="9"/>
  <c r="F1968" i="9"/>
  <c r="F1969" i="9"/>
  <c r="F1970" i="9"/>
  <c r="F1971" i="9"/>
  <c r="F1972" i="9"/>
  <c r="F1973" i="9"/>
  <c r="F1974" i="9"/>
  <c r="F1975" i="9"/>
  <c r="F1976" i="9"/>
  <c r="F1977" i="9"/>
  <c r="F1978" i="9"/>
  <c r="F1979" i="9"/>
  <c r="F1980" i="9"/>
  <c r="F1981" i="9"/>
  <c r="F1982" i="9"/>
  <c r="F1983" i="9"/>
  <c r="F1984" i="9"/>
  <c r="F1985" i="9"/>
  <c r="F1986" i="9"/>
  <c r="F1987" i="9"/>
  <c r="F1988" i="9"/>
  <c r="F1989" i="9"/>
  <c r="F1990" i="9"/>
  <c r="F1991" i="9"/>
  <c r="F1992" i="9"/>
  <c r="F1993" i="9"/>
  <c r="F1994" i="9"/>
  <c r="F1995" i="9"/>
  <c r="F1996" i="9"/>
  <c r="F1997" i="9"/>
  <c r="F1998" i="9"/>
  <c r="F1999" i="9"/>
  <c r="F2000" i="9"/>
  <c r="F2001" i="9"/>
  <c r="F2002" i="9"/>
  <c r="F2003" i="9"/>
  <c r="F2004" i="9"/>
  <c r="F2005" i="9"/>
  <c r="F2006" i="9"/>
  <c r="F2007" i="9"/>
  <c r="F2008" i="9"/>
  <c r="F2009" i="9"/>
  <c r="F2010" i="9"/>
  <c r="F2011" i="9"/>
  <c r="F2012" i="9"/>
  <c r="F2013" i="9"/>
  <c r="F2014" i="9"/>
  <c r="F2015" i="9"/>
  <c r="F2016" i="9"/>
  <c r="F2017" i="9"/>
  <c r="F2018" i="9"/>
  <c r="F2019" i="9"/>
  <c r="F2020" i="9"/>
  <c r="F2021" i="9"/>
  <c r="F2022" i="9"/>
  <c r="F2023" i="9"/>
  <c r="F2024" i="9"/>
  <c r="F2025" i="9"/>
  <c r="F2026" i="9"/>
  <c r="F2027" i="9"/>
  <c r="F2028" i="9"/>
  <c r="F2029" i="9"/>
  <c r="F2030" i="9"/>
  <c r="F2031" i="9"/>
  <c r="F2032" i="9"/>
  <c r="F2033" i="9"/>
  <c r="F2034" i="9"/>
  <c r="F2035" i="9"/>
  <c r="F2036" i="9"/>
  <c r="F2037" i="9"/>
  <c r="F2038" i="9"/>
  <c r="F2039" i="9"/>
  <c r="F2040" i="9"/>
  <c r="F2041" i="9"/>
  <c r="F2042" i="9"/>
  <c r="F2043" i="9"/>
  <c r="F2044" i="9"/>
  <c r="F2045" i="9"/>
  <c r="F2046" i="9"/>
  <c r="F2047" i="9"/>
  <c r="F2048" i="9"/>
  <c r="F2049" i="9"/>
  <c r="F2050" i="9"/>
  <c r="F2051" i="9"/>
  <c r="F2052" i="9"/>
  <c r="F2053" i="9"/>
  <c r="F2054" i="9"/>
  <c r="F2055" i="9"/>
  <c r="F2056" i="9"/>
  <c r="F2057" i="9"/>
  <c r="F2058" i="9"/>
  <c r="F2059" i="9"/>
  <c r="F2060" i="9"/>
  <c r="F2061" i="9"/>
  <c r="F2062" i="9"/>
  <c r="F2063" i="9"/>
  <c r="F2064" i="9"/>
  <c r="F2065" i="9"/>
  <c r="F2066" i="9"/>
  <c r="F2067" i="9"/>
  <c r="F2068" i="9"/>
  <c r="F2069" i="9"/>
  <c r="F2070" i="9"/>
  <c r="F2071" i="9"/>
  <c r="F2072" i="9"/>
  <c r="F2073" i="9"/>
  <c r="F2074" i="9"/>
  <c r="F2075" i="9"/>
  <c r="F2076" i="9"/>
  <c r="F2077" i="9"/>
  <c r="F2078" i="9"/>
  <c r="F2079" i="9"/>
  <c r="F2080" i="9"/>
  <c r="F2081" i="9"/>
  <c r="F2082" i="9"/>
  <c r="F2083" i="9"/>
  <c r="F2084" i="9"/>
  <c r="F2085" i="9"/>
  <c r="F2086" i="9"/>
  <c r="F2087" i="9"/>
  <c r="F2088" i="9"/>
  <c r="F2089" i="9"/>
  <c r="F2090" i="9"/>
  <c r="F2091" i="9"/>
  <c r="F2092" i="9"/>
  <c r="F2093" i="9"/>
  <c r="F2094" i="9"/>
  <c r="F2095" i="9"/>
  <c r="F2096" i="9"/>
  <c r="F2097" i="9"/>
  <c r="F2098" i="9"/>
  <c r="F2099" i="9"/>
  <c r="F2100" i="9"/>
  <c r="F2101" i="9"/>
  <c r="F2102" i="9"/>
  <c r="F2103" i="9"/>
  <c r="F2104" i="9"/>
  <c r="F2105" i="9"/>
  <c r="F2106" i="9"/>
  <c r="F2107" i="9"/>
  <c r="F2108" i="9"/>
  <c r="F2109" i="9"/>
  <c r="F2110" i="9"/>
  <c r="F2111" i="9"/>
  <c r="F2112" i="9"/>
  <c r="F2113" i="9"/>
  <c r="F2114" i="9"/>
  <c r="F2115" i="9"/>
  <c r="F2116" i="9"/>
  <c r="F2117" i="9"/>
  <c r="F2118" i="9"/>
  <c r="F2119" i="9"/>
  <c r="F2120" i="9"/>
  <c r="F2121" i="9"/>
  <c r="F2122" i="9"/>
  <c r="F2123" i="9"/>
  <c r="F2124" i="9"/>
  <c r="F2125" i="9"/>
  <c r="F2126" i="9"/>
  <c r="F2127" i="9"/>
  <c r="F2128" i="9"/>
  <c r="F2129" i="9"/>
  <c r="F2130" i="9"/>
  <c r="F2131" i="9"/>
  <c r="F2132" i="9"/>
  <c r="F2133" i="9"/>
  <c r="F2134" i="9"/>
  <c r="F2135" i="9"/>
  <c r="F2136" i="9"/>
  <c r="F2137" i="9"/>
  <c r="F2138" i="9"/>
  <c r="F2139" i="9"/>
  <c r="F2140" i="9"/>
  <c r="F2141" i="9"/>
  <c r="F2142" i="9"/>
  <c r="F2143" i="9"/>
  <c r="F2144" i="9"/>
  <c r="F2145" i="9"/>
  <c r="F2146" i="9"/>
  <c r="F2147" i="9"/>
  <c r="F2148" i="9"/>
  <c r="F2149" i="9"/>
  <c r="F2150" i="9"/>
  <c r="F2151" i="9"/>
  <c r="F2152" i="9"/>
  <c r="F2153" i="9"/>
  <c r="F2154" i="9"/>
  <c r="F2155" i="9"/>
  <c r="F2156" i="9"/>
  <c r="F2157" i="9"/>
  <c r="F2158" i="9"/>
  <c r="F2159" i="9"/>
  <c r="F2160" i="9"/>
  <c r="F2161" i="9"/>
  <c r="F2162" i="9"/>
  <c r="F2163" i="9"/>
  <c r="F2164" i="9"/>
  <c r="F2165" i="9"/>
  <c r="F2166" i="9"/>
  <c r="F2167" i="9"/>
  <c r="F2168" i="9"/>
  <c r="F2169" i="9"/>
  <c r="F2170" i="9"/>
  <c r="F2171" i="9"/>
  <c r="F2172" i="9"/>
  <c r="F2173" i="9"/>
  <c r="F2174" i="9"/>
  <c r="F2175" i="9"/>
  <c r="F2176" i="9"/>
  <c r="F2177" i="9"/>
  <c r="F2178" i="9"/>
  <c r="F2179" i="9"/>
  <c r="F2180" i="9"/>
  <c r="F2181" i="9"/>
  <c r="F2182" i="9"/>
  <c r="F2183" i="9"/>
  <c r="F2184" i="9"/>
  <c r="F2185" i="9"/>
  <c r="F2186" i="9"/>
  <c r="F2187" i="9"/>
  <c r="F2188" i="9"/>
  <c r="F2189" i="9"/>
  <c r="F2190" i="9"/>
  <c r="F2191" i="9"/>
  <c r="F2192" i="9"/>
  <c r="F2193" i="9"/>
  <c r="F2194" i="9"/>
  <c r="F2195" i="9"/>
  <c r="F2196" i="9"/>
  <c r="F2197" i="9"/>
  <c r="F2198" i="9"/>
  <c r="F2199" i="9"/>
  <c r="F2200" i="9"/>
  <c r="F2201" i="9"/>
  <c r="F2202" i="9"/>
  <c r="F2203" i="9"/>
  <c r="F2204" i="9"/>
  <c r="F2205" i="9"/>
  <c r="F2206" i="9"/>
  <c r="F2207" i="9"/>
  <c r="F2208" i="9"/>
  <c r="F2209" i="9"/>
  <c r="F2210" i="9"/>
  <c r="F2211" i="9"/>
  <c r="F2212" i="9"/>
  <c r="F2213" i="9"/>
  <c r="F2214" i="9"/>
  <c r="F2215" i="9"/>
  <c r="F2216" i="9"/>
  <c r="F2217" i="9"/>
  <c r="F2218" i="9"/>
  <c r="F2219" i="9"/>
  <c r="F2220" i="9"/>
  <c r="F2221" i="9"/>
  <c r="F2222" i="9"/>
  <c r="F2223" i="9"/>
  <c r="F2224" i="9"/>
  <c r="F2225" i="9"/>
  <c r="F2226" i="9"/>
  <c r="F2227" i="9"/>
  <c r="F2228" i="9"/>
  <c r="F2229" i="9"/>
  <c r="F2230" i="9"/>
  <c r="F2231" i="9"/>
  <c r="F2232" i="9"/>
  <c r="F2233" i="9"/>
  <c r="F2234" i="9"/>
  <c r="F2235" i="9"/>
  <c r="F2236" i="9"/>
  <c r="F2237" i="9"/>
  <c r="F2238" i="9"/>
  <c r="F2239" i="9"/>
  <c r="F2240" i="9"/>
  <c r="F2241" i="9"/>
  <c r="F2242" i="9"/>
  <c r="F2243" i="9"/>
  <c r="F2244" i="9"/>
  <c r="F2245" i="9"/>
  <c r="F2246" i="9"/>
  <c r="F2247" i="9"/>
  <c r="F2248" i="9"/>
  <c r="F2249" i="9"/>
  <c r="F2250" i="9"/>
  <c r="F2251" i="9"/>
  <c r="F2252" i="9"/>
  <c r="F2253" i="9"/>
  <c r="F2254" i="9"/>
  <c r="F2255" i="9"/>
  <c r="F2256" i="9"/>
  <c r="F2257" i="9"/>
  <c r="F2258" i="9"/>
  <c r="F2259" i="9"/>
  <c r="F2260" i="9"/>
  <c r="F2261" i="9"/>
  <c r="F2262" i="9"/>
  <c r="F2263" i="9"/>
  <c r="F2264" i="9"/>
  <c r="F2265" i="9"/>
  <c r="F2266" i="9"/>
  <c r="F2267" i="9"/>
  <c r="F2268" i="9"/>
  <c r="F2269" i="9"/>
  <c r="F2270" i="9"/>
  <c r="F2271" i="9"/>
  <c r="F2272" i="9"/>
  <c r="F2273" i="9"/>
  <c r="F2274" i="9"/>
  <c r="F2275" i="9"/>
  <c r="F2276" i="9"/>
  <c r="F2277" i="9"/>
  <c r="F2278" i="9"/>
  <c r="F2279" i="9"/>
  <c r="F2280" i="9"/>
  <c r="F2281" i="9"/>
  <c r="F2282" i="9"/>
  <c r="F2283" i="9"/>
  <c r="F2284" i="9"/>
  <c r="F2285" i="9"/>
  <c r="F2286" i="9"/>
  <c r="F2287" i="9"/>
  <c r="F2288" i="9"/>
  <c r="F2289" i="9"/>
  <c r="F2290" i="9"/>
  <c r="F2291" i="9"/>
  <c r="F2292" i="9"/>
  <c r="F2293" i="9"/>
  <c r="F2294" i="9"/>
  <c r="F2295" i="9"/>
  <c r="F2296" i="9"/>
  <c r="F2297" i="9"/>
  <c r="F2298" i="9"/>
  <c r="F2299" i="9"/>
  <c r="F2300" i="9"/>
  <c r="F2301" i="9"/>
  <c r="F2302" i="9"/>
  <c r="F2303" i="9"/>
  <c r="F2304" i="9"/>
  <c r="F2305" i="9"/>
  <c r="F2306" i="9"/>
  <c r="F2307" i="9"/>
  <c r="F2308" i="9"/>
  <c r="F2309" i="9"/>
  <c r="F2310" i="9"/>
  <c r="F2311" i="9"/>
  <c r="F2312" i="9"/>
  <c r="F2313" i="9"/>
  <c r="F2314" i="9"/>
  <c r="F2315" i="9"/>
  <c r="F2316" i="9"/>
  <c r="F2317" i="9"/>
  <c r="F2318" i="9"/>
  <c r="F2319" i="9"/>
  <c r="F2320" i="9"/>
  <c r="F2321" i="9"/>
  <c r="F2322" i="9"/>
  <c r="F2323" i="9"/>
  <c r="F2324" i="9"/>
  <c r="F2325" i="9"/>
  <c r="F2326" i="9"/>
  <c r="F2327" i="9"/>
  <c r="F2328" i="9"/>
  <c r="F2329" i="9"/>
  <c r="F2330" i="9"/>
  <c r="F2331" i="9"/>
  <c r="F2332" i="9"/>
  <c r="F2333" i="9"/>
  <c r="F2334" i="9"/>
  <c r="F2335" i="9"/>
  <c r="F2336" i="9"/>
  <c r="F2337" i="9"/>
  <c r="F2338" i="9"/>
  <c r="F2339" i="9"/>
  <c r="F2340" i="9"/>
  <c r="F2341" i="9"/>
  <c r="F2342" i="9"/>
  <c r="F2343" i="9"/>
  <c r="F2344" i="9"/>
  <c r="F2345" i="9"/>
  <c r="F2346" i="9"/>
  <c r="F2347" i="9"/>
  <c r="F2348" i="9"/>
  <c r="F2349" i="9"/>
  <c r="F2350" i="9"/>
  <c r="F2351" i="9"/>
  <c r="F2352" i="9"/>
  <c r="F2353" i="9"/>
  <c r="F2354" i="9"/>
  <c r="F2355" i="9"/>
  <c r="F2356" i="9"/>
  <c r="F2357" i="9"/>
  <c r="F2358" i="9"/>
  <c r="F2359" i="9"/>
  <c r="F2360" i="9"/>
  <c r="F2361" i="9"/>
  <c r="F2362" i="9"/>
  <c r="F2363" i="9"/>
  <c r="F2364" i="9"/>
  <c r="F2365" i="9"/>
  <c r="F2366" i="9"/>
  <c r="F2367" i="9"/>
  <c r="F2368" i="9"/>
  <c r="F2369" i="9"/>
  <c r="F2370" i="9"/>
  <c r="F2371" i="9"/>
  <c r="F2372" i="9"/>
  <c r="F2373" i="9"/>
  <c r="F2374" i="9"/>
  <c r="F2375" i="9"/>
  <c r="F2376" i="9"/>
  <c r="F2377" i="9"/>
  <c r="F2378" i="9"/>
  <c r="F2379" i="9"/>
  <c r="F2380" i="9"/>
  <c r="F2381" i="9"/>
  <c r="F2382" i="9"/>
  <c r="F2383" i="9"/>
  <c r="F2384" i="9"/>
  <c r="F2385" i="9"/>
  <c r="F2386" i="9"/>
  <c r="F2387" i="9"/>
  <c r="F2388" i="9"/>
  <c r="F2389" i="9"/>
  <c r="F2390" i="9"/>
  <c r="F2391" i="9"/>
  <c r="F2392" i="9"/>
  <c r="F2393" i="9"/>
  <c r="F2394" i="9"/>
  <c r="F2395" i="9"/>
  <c r="F2396" i="9"/>
  <c r="F2397" i="9"/>
  <c r="F2398" i="9"/>
  <c r="F2399" i="9"/>
  <c r="F2400" i="9"/>
  <c r="F2401" i="9"/>
  <c r="F2402" i="9"/>
  <c r="F2403" i="9"/>
  <c r="F2404" i="9"/>
  <c r="F2405" i="9"/>
  <c r="F2406" i="9"/>
  <c r="F2407" i="9"/>
  <c r="F2408" i="9"/>
  <c r="F2409" i="9"/>
  <c r="F2410" i="9"/>
  <c r="F2411" i="9"/>
  <c r="F2412" i="9"/>
  <c r="F2413" i="9"/>
  <c r="F2414" i="9"/>
  <c r="F2415" i="9"/>
  <c r="F2416" i="9"/>
  <c r="F2417" i="9"/>
  <c r="F2418" i="9"/>
  <c r="F2419" i="9"/>
  <c r="F2420" i="9"/>
  <c r="F2421" i="9"/>
  <c r="F2422" i="9"/>
  <c r="F2423" i="9"/>
  <c r="F2424" i="9"/>
  <c r="F2425" i="9"/>
  <c r="F2426" i="9"/>
  <c r="F2427" i="9"/>
  <c r="F2428" i="9"/>
  <c r="F2429" i="9"/>
  <c r="F2430" i="9"/>
  <c r="F2431" i="9"/>
  <c r="F2432" i="9"/>
  <c r="F2433" i="9"/>
  <c r="F2434" i="9"/>
  <c r="F2435" i="9"/>
  <c r="F2436" i="9"/>
  <c r="F2437" i="9"/>
  <c r="F2438" i="9"/>
  <c r="F2439" i="9"/>
  <c r="F2440" i="9"/>
  <c r="F2441" i="9"/>
  <c r="F2442" i="9"/>
  <c r="F2443" i="9"/>
  <c r="F2444" i="9"/>
  <c r="F2445" i="9"/>
  <c r="F2446" i="9"/>
  <c r="F2447" i="9"/>
  <c r="F2448" i="9"/>
  <c r="F2449" i="9"/>
  <c r="F2450" i="9"/>
  <c r="F2451" i="9"/>
  <c r="F2452" i="9"/>
  <c r="F2453" i="9"/>
  <c r="F2454" i="9"/>
  <c r="F2455" i="9"/>
  <c r="F2456" i="9"/>
  <c r="F2457" i="9"/>
  <c r="F2458" i="9"/>
  <c r="F2459" i="9"/>
  <c r="F2460" i="9"/>
  <c r="F2461" i="9"/>
  <c r="F2462" i="9"/>
  <c r="F2463" i="9"/>
  <c r="F2464" i="9"/>
  <c r="F2465" i="9"/>
  <c r="F2466" i="9"/>
  <c r="F2467" i="9"/>
  <c r="F2468" i="9"/>
  <c r="F2469" i="9"/>
  <c r="F2470" i="9"/>
  <c r="F2471" i="9"/>
  <c r="F2472" i="9"/>
  <c r="F2473" i="9"/>
  <c r="F2474" i="9"/>
  <c r="F2475" i="9"/>
  <c r="F2476" i="9"/>
  <c r="F2477" i="9"/>
  <c r="F2478" i="9"/>
  <c r="F2479" i="9"/>
  <c r="F2480" i="9"/>
  <c r="F2481" i="9"/>
  <c r="F2482" i="9"/>
  <c r="F2483" i="9"/>
  <c r="F2484" i="9"/>
  <c r="F2485" i="9"/>
  <c r="F2486" i="9"/>
  <c r="F2487" i="9"/>
  <c r="F2488" i="9"/>
  <c r="F2489" i="9"/>
  <c r="F2490" i="9"/>
  <c r="F2491" i="9"/>
  <c r="F2492" i="9"/>
  <c r="F2493" i="9"/>
  <c r="F2494" i="9"/>
  <c r="F2495" i="9"/>
  <c r="F2496" i="9"/>
  <c r="F2497" i="9"/>
  <c r="F2498" i="9"/>
  <c r="F2499" i="9"/>
  <c r="F2500" i="9"/>
  <c r="F2501" i="9"/>
  <c r="F2502" i="9"/>
  <c r="F2503" i="9"/>
  <c r="F2504" i="9"/>
  <c r="F2505" i="9"/>
  <c r="F2506" i="9"/>
  <c r="F2507" i="9"/>
  <c r="F2508" i="9"/>
  <c r="F2509" i="9"/>
  <c r="F2510" i="9"/>
  <c r="F2511" i="9"/>
  <c r="F2512" i="9"/>
  <c r="F2513" i="9"/>
  <c r="F2514" i="9"/>
  <c r="F2515" i="9"/>
  <c r="F2516" i="9"/>
  <c r="F2517" i="9"/>
  <c r="F2518" i="9"/>
  <c r="F2519" i="9"/>
  <c r="F2520" i="9"/>
  <c r="F2521" i="9"/>
  <c r="F2522" i="9"/>
  <c r="F2523" i="9"/>
  <c r="F2524" i="9"/>
  <c r="F2525" i="9"/>
  <c r="F2526" i="9"/>
  <c r="F2527" i="9"/>
  <c r="F2528" i="9"/>
  <c r="F2529" i="9"/>
  <c r="F2530" i="9"/>
  <c r="F2531" i="9"/>
  <c r="F2532" i="9"/>
  <c r="F2533" i="9"/>
  <c r="F2534" i="9"/>
  <c r="F2535" i="9"/>
  <c r="F2536" i="9"/>
  <c r="F2537" i="9"/>
  <c r="F2538" i="9"/>
  <c r="F2539" i="9"/>
  <c r="F2540" i="9"/>
  <c r="F2541" i="9"/>
  <c r="F2542" i="9"/>
  <c r="F2543" i="9"/>
  <c r="F2544" i="9"/>
  <c r="F2545" i="9"/>
  <c r="F2546" i="9"/>
  <c r="F2547" i="9"/>
  <c r="F2548" i="9"/>
  <c r="F2549" i="9"/>
  <c r="F2550" i="9"/>
  <c r="F2551" i="9"/>
  <c r="F2552" i="9"/>
  <c r="F2553" i="9"/>
  <c r="F2554" i="9"/>
  <c r="F2555" i="9"/>
  <c r="F2556" i="9"/>
  <c r="F2557" i="9"/>
  <c r="F2558" i="9"/>
  <c r="F2559" i="9"/>
  <c r="F2560" i="9"/>
  <c r="F2561" i="9"/>
  <c r="F2562" i="9"/>
  <c r="F2563" i="9"/>
  <c r="F2564" i="9"/>
  <c r="F2565" i="9"/>
  <c r="F2566" i="9"/>
  <c r="F2567" i="9"/>
  <c r="F2568" i="9"/>
  <c r="F2569" i="9"/>
  <c r="F2570" i="9"/>
  <c r="F2571" i="9"/>
  <c r="F2572" i="9"/>
  <c r="F2573" i="9"/>
  <c r="F2574" i="9"/>
  <c r="F2575" i="9"/>
  <c r="F2576" i="9"/>
  <c r="F2577" i="9"/>
  <c r="F2578" i="9"/>
  <c r="F2579" i="9"/>
  <c r="F2580" i="9"/>
  <c r="F2581" i="9"/>
  <c r="F2582" i="9"/>
  <c r="F2583" i="9"/>
  <c r="F2584" i="9"/>
  <c r="F2585" i="9"/>
  <c r="F2586" i="9"/>
  <c r="F2587" i="9"/>
  <c r="F2588" i="9"/>
  <c r="F2589" i="9"/>
  <c r="F2590" i="9"/>
  <c r="F2591" i="9"/>
  <c r="F2592" i="9"/>
  <c r="F2593" i="9"/>
  <c r="F2594" i="9"/>
  <c r="F2595" i="9"/>
  <c r="F2596" i="9"/>
  <c r="F2597" i="9"/>
  <c r="F2598" i="9"/>
  <c r="F2599" i="9"/>
  <c r="F2600" i="9"/>
  <c r="F2601" i="9"/>
  <c r="F2602" i="9"/>
  <c r="F2603" i="9"/>
  <c r="F2604" i="9"/>
  <c r="F2605" i="9"/>
  <c r="F2606" i="9"/>
  <c r="F2607" i="9"/>
  <c r="F2608" i="9"/>
  <c r="F2609" i="9"/>
  <c r="F2610" i="9"/>
  <c r="F2611" i="9"/>
  <c r="F2612" i="9"/>
  <c r="F2613" i="9"/>
  <c r="F2614" i="9"/>
  <c r="F2615" i="9"/>
  <c r="F2616" i="9"/>
  <c r="F2617" i="9"/>
  <c r="F2618" i="9"/>
  <c r="F2619" i="9"/>
  <c r="F2620" i="9"/>
  <c r="F2621" i="9"/>
  <c r="F2622" i="9"/>
  <c r="F2623" i="9"/>
  <c r="F2624" i="9"/>
  <c r="F2625" i="9"/>
  <c r="F2626" i="9"/>
  <c r="F2627" i="9"/>
  <c r="F2628" i="9"/>
  <c r="F2629" i="9"/>
  <c r="F2630" i="9"/>
  <c r="F2631" i="9"/>
  <c r="F2632" i="9"/>
  <c r="F2633" i="9"/>
  <c r="F2634" i="9"/>
  <c r="F2635" i="9"/>
  <c r="F2636" i="9"/>
  <c r="F2637" i="9"/>
  <c r="F2638" i="9"/>
  <c r="F2639" i="9"/>
  <c r="F2640" i="9"/>
  <c r="F2641" i="9"/>
  <c r="F2642" i="9"/>
  <c r="F2643" i="9"/>
  <c r="F2644" i="9"/>
  <c r="F2645" i="9"/>
  <c r="F2646" i="9"/>
  <c r="F2647" i="9"/>
  <c r="F2648" i="9"/>
  <c r="F2649" i="9"/>
  <c r="F2650" i="9"/>
  <c r="F2651" i="9"/>
  <c r="F2652" i="9"/>
  <c r="F2653" i="9"/>
  <c r="F2654" i="9"/>
  <c r="F2655" i="9"/>
  <c r="F2656" i="9"/>
  <c r="F2657" i="9"/>
  <c r="F2658" i="9"/>
  <c r="F2659" i="9"/>
  <c r="F2660" i="9"/>
  <c r="F2661" i="9"/>
  <c r="F2662" i="9"/>
  <c r="F2663" i="9"/>
  <c r="F2664" i="9"/>
  <c r="F2665" i="9"/>
  <c r="F2666" i="9"/>
  <c r="F2667" i="9"/>
  <c r="F2668" i="9"/>
  <c r="F2669" i="9"/>
  <c r="F2670" i="9"/>
  <c r="F2671" i="9"/>
  <c r="F2672" i="9"/>
  <c r="F2673" i="9"/>
  <c r="F2674" i="9"/>
  <c r="F2675" i="9"/>
  <c r="F2676" i="9"/>
  <c r="F2677" i="9"/>
  <c r="F2678" i="9"/>
  <c r="F2679" i="9"/>
  <c r="F2680" i="9"/>
  <c r="F2681" i="9"/>
  <c r="F2682" i="9"/>
  <c r="F2683" i="9"/>
  <c r="F2684" i="9"/>
  <c r="F2685" i="9"/>
  <c r="F2686" i="9"/>
  <c r="F2687" i="9"/>
  <c r="F2688" i="9"/>
  <c r="F2689" i="9"/>
  <c r="F2690" i="9"/>
  <c r="F2691" i="9"/>
  <c r="F2692" i="9"/>
  <c r="F2693" i="9"/>
  <c r="F2694" i="9"/>
  <c r="F2695" i="9"/>
  <c r="F2696" i="9"/>
  <c r="F2697" i="9"/>
  <c r="F2698" i="9"/>
  <c r="F2699" i="9"/>
  <c r="F2700" i="9"/>
  <c r="F2701" i="9"/>
  <c r="F2702" i="9"/>
  <c r="F2703" i="9"/>
  <c r="F2704" i="9"/>
  <c r="F2705" i="9"/>
  <c r="F2706" i="9"/>
  <c r="F2707" i="9"/>
  <c r="F2708" i="9"/>
  <c r="F2709" i="9"/>
  <c r="F2710" i="9"/>
  <c r="F2711" i="9"/>
  <c r="F2712" i="9"/>
  <c r="F2713" i="9"/>
  <c r="F2714" i="9"/>
  <c r="F2715" i="9"/>
  <c r="F2716" i="9"/>
  <c r="F2717" i="9"/>
  <c r="F2718" i="9"/>
  <c r="F2719" i="9"/>
  <c r="F2720" i="9"/>
  <c r="F2721" i="9"/>
  <c r="F2722" i="9"/>
  <c r="F2723" i="9"/>
  <c r="F2724" i="9"/>
  <c r="F2725" i="9"/>
  <c r="F2726" i="9"/>
  <c r="F2727" i="9"/>
  <c r="F2728" i="9"/>
  <c r="F2729" i="9"/>
  <c r="F2730" i="9"/>
  <c r="F2731" i="9"/>
  <c r="F2732" i="9"/>
  <c r="F2733" i="9"/>
  <c r="F2734" i="9"/>
  <c r="F2735" i="9"/>
  <c r="F2736" i="9"/>
  <c r="F2737" i="9"/>
  <c r="F2738" i="9"/>
  <c r="F2739" i="9"/>
  <c r="F2740" i="9"/>
  <c r="F2741" i="9"/>
  <c r="F2742" i="9"/>
  <c r="F2743" i="9"/>
  <c r="F2744" i="9"/>
  <c r="F2745" i="9"/>
  <c r="F2746" i="9"/>
  <c r="F2747" i="9"/>
  <c r="F2748" i="9"/>
  <c r="F2749" i="9"/>
  <c r="F2750" i="9"/>
  <c r="F2751" i="9"/>
  <c r="F2752" i="9"/>
  <c r="F2753" i="9"/>
  <c r="F2754" i="9"/>
  <c r="F2755" i="9"/>
  <c r="F2756" i="9"/>
  <c r="F2757" i="9"/>
  <c r="F2758" i="9"/>
  <c r="F2759" i="9"/>
  <c r="F2760" i="9"/>
  <c r="F2761" i="9"/>
  <c r="F2762" i="9"/>
  <c r="F2763" i="9"/>
  <c r="F2764" i="9"/>
  <c r="F2765" i="9"/>
  <c r="F2766" i="9"/>
  <c r="F2767" i="9"/>
  <c r="F2768" i="9"/>
  <c r="F2769" i="9"/>
  <c r="F2770" i="9"/>
  <c r="F2771" i="9"/>
  <c r="F2772" i="9"/>
  <c r="F2773" i="9"/>
  <c r="F2774" i="9"/>
  <c r="F2775" i="9"/>
  <c r="F2776" i="9"/>
  <c r="F2777" i="9"/>
  <c r="F2778" i="9"/>
  <c r="F2779" i="9"/>
  <c r="F2780" i="9"/>
  <c r="F2781" i="9"/>
  <c r="F2782" i="9"/>
  <c r="F2783" i="9"/>
  <c r="F2784" i="9"/>
  <c r="F2785" i="9"/>
  <c r="F2786" i="9"/>
  <c r="F2787" i="9"/>
  <c r="F2788" i="9"/>
  <c r="F2789" i="9"/>
  <c r="F2790" i="9"/>
  <c r="F2791" i="9"/>
  <c r="F2792" i="9"/>
  <c r="F2793" i="9"/>
  <c r="F2794" i="9"/>
  <c r="F2795" i="9"/>
  <c r="F2796" i="9"/>
  <c r="F2797" i="9"/>
  <c r="F2798" i="9"/>
  <c r="F2799" i="9"/>
  <c r="F2800" i="9"/>
  <c r="F2801" i="9"/>
  <c r="F2802" i="9"/>
  <c r="F2803" i="9"/>
  <c r="F2804" i="9"/>
  <c r="F2805" i="9"/>
  <c r="F2806" i="9"/>
  <c r="F2807" i="9"/>
  <c r="F2808" i="9"/>
  <c r="F2809" i="9"/>
  <c r="F2810" i="9"/>
  <c r="F2811" i="9"/>
  <c r="F2812" i="9"/>
  <c r="F2813" i="9"/>
  <c r="F2814" i="9"/>
  <c r="F2815" i="9"/>
  <c r="F2816" i="9"/>
  <c r="F2817" i="9"/>
  <c r="F2818" i="9"/>
  <c r="F2819" i="9"/>
  <c r="F2820" i="9"/>
  <c r="F2821" i="9"/>
  <c r="F2822" i="9"/>
  <c r="F2823" i="9"/>
  <c r="F2824" i="9"/>
  <c r="F2825" i="9"/>
  <c r="F2826" i="9"/>
  <c r="F2827" i="9"/>
  <c r="F2828" i="9"/>
  <c r="F2829" i="9"/>
  <c r="F2830" i="9"/>
  <c r="F2831" i="9"/>
  <c r="F2832" i="9"/>
  <c r="F2833" i="9"/>
  <c r="F2834" i="9"/>
  <c r="F2835" i="9"/>
  <c r="F2836" i="9"/>
  <c r="F2837" i="9"/>
  <c r="F2838" i="9"/>
  <c r="F2839" i="9"/>
  <c r="F2840" i="9"/>
  <c r="F2841" i="9"/>
  <c r="F2842" i="9"/>
  <c r="F2843" i="9"/>
  <c r="F2844" i="9"/>
  <c r="F2845" i="9"/>
  <c r="F2846" i="9"/>
  <c r="F2847" i="9"/>
  <c r="F2848" i="9"/>
  <c r="F2849" i="9"/>
  <c r="F2850" i="9"/>
  <c r="F2851" i="9"/>
  <c r="F2852" i="9"/>
  <c r="F2853" i="9"/>
  <c r="F2854" i="9"/>
  <c r="F2855" i="9"/>
  <c r="F2856" i="9"/>
  <c r="F2857" i="9"/>
  <c r="F2858" i="9"/>
  <c r="F2859" i="9"/>
  <c r="F2860" i="9"/>
  <c r="F2861" i="9"/>
  <c r="F2862" i="9"/>
  <c r="F2863" i="9"/>
  <c r="F2864" i="9"/>
  <c r="F2865" i="9"/>
  <c r="F2866" i="9"/>
  <c r="F2867" i="9"/>
  <c r="F2868" i="9"/>
  <c r="F2869" i="9"/>
  <c r="F2870" i="9"/>
  <c r="F2871" i="9"/>
  <c r="F2872" i="9"/>
  <c r="F2873" i="9"/>
  <c r="F2874" i="9"/>
  <c r="F2875" i="9"/>
  <c r="F2876" i="9"/>
  <c r="F2877" i="9"/>
  <c r="F2878" i="9"/>
  <c r="F2879" i="9"/>
  <c r="F2880" i="9"/>
  <c r="F2881" i="9"/>
  <c r="F2882" i="9"/>
  <c r="F2883" i="9"/>
  <c r="F2884" i="9"/>
  <c r="F2885" i="9"/>
  <c r="F2886" i="9"/>
  <c r="F2887" i="9"/>
  <c r="F2888" i="9"/>
  <c r="F2889" i="9"/>
  <c r="F2890" i="9"/>
  <c r="F2891" i="9"/>
  <c r="F2892" i="9"/>
  <c r="F2893" i="9"/>
  <c r="F2894" i="9"/>
  <c r="F2895" i="9"/>
  <c r="F2896" i="9"/>
  <c r="F2897" i="9"/>
  <c r="F2898" i="9"/>
  <c r="F2899" i="9"/>
  <c r="F2900" i="9"/>
  <c r="F2901" i="9"/>
  <c r="F2902" i="9"/>
  <c r="F2903" i="9"/>
  <c r="F2904" i="9"/>
  <c r="F2905" i="9"/>
  <c r="F2906" i="9"/>
  <c r="F2907" i="9"/>
  <c r="F2908" i="9"/>
  <c r="F2909" i="9"/>
  <c r="F2910" i="9"/>
  <c r="F2911" i="9"/>
  <c r="F2912" i="9"/>
  <c r="F2913" i="9"/>
  <c r="F2914" i="9"/>
  <c r="F2915" i="9"/>
  <c r="F2916" i="9"/>
  <c r="F2917" i="9"/>
  <c r="F2918" i="9"/>
  <c r="F2919" i="9"/>
  <c r="F2920" i="9"/>
  <c r="F2921" i="9"/>
  <c r="F2922" i="9"/>
  <c r="F2923" i="9"/>
  <c r="F2924" i="9"/>
  <c r="F2925" i="9"/>
  <c r="F2926" i="9"/>
  <c r="F2927" i="9"/>
  <c r="F2928" i="9"/>
  <c r="F2929" i="9"/>
  <c r="F2930" i="9"/>
  <c r="F2931" i="9"/>
  <c r="F2932" i="9"/>
  <c r="F2933" i="9"/>
  <c r="F2934" i="9"/>
  <c r="F2935" i="9"/>
  <c r="F2936" i="9"/>
  <c r="F2937" i="9"/>
  <c r="F2938" i="9"/>
  <c r="F2939" i="9"/>
  <c r="F2940" i="9"/>
  <c r="F2941" i="9"/>
  <c r="F2942" i="9"/>
  <c r="F2943" i="9"/>
  <c r="F2944" i="9"/>
  <c r="F2945" i="9"/>
  <c r="F2946" i="9"/>
  <c r="F2947" i="9"/>
  <c r="F2948" i="9"/>
  <c r="F2949" i="9"/>
  <c r="F2950" i="9"/>
  <c r="F2951" i="9"/>
  <c r="F2952" i="9"/>
  <c r="F2953" i="9"/>
  <c r="F2954" i="9"/>
  <c r="F2955" i="9"/>
  <c r="F2956" i="9"/>
  <c r="F2957" i="9"/>
  <c r="F2958" i="9"/>
  <c r="F2959" i="9"/>
  <c r="F2960" i="9"/>
  <c r="F2961" i="9"/>
  <c r="F2962" i="9"/>
  <c r="F2963" i="9"/>
  <c r="F2964" i="9"/>
  <c r="F2965" i="9"/>
  <c r="F2966" i="9"/>
  <c r="F2967" i="9"/>
  <c r="F2968" i="9"/>
  <c r="F2969" i="9"/>
  <c r="F2970" i="9"/>
  <c r="F2971" i="9"/>
  <c r="F2972" i="9"/>
  <c r="F2973" i="9"/>
  <c r="F2974" i="9"/>
  <c r="F2975" i="9"/>
  <c r="F2976" i="9"/>
  <c r="F2977" i="9"/>
  <c r="F2978" i="9"/>
  <c r="F2979" i="9"/>
  <c r="F2980" i="9"/>
  <c r="F2981" i="9"/>
  <c r="F2982" i="9"/>
  <c r="F2983" i="9"/>
  <c r="F2984" i="9"/>
  <c r="F2985" i="9"/>
  <c r="F2986" i="9"/>
  <c r="F2987" i="9"/>
  <c r="F2988" i="9"/>
  <c r="F2989" i="9"/>
  <c r="F2990" i="9"/>
  <c r="F2991" i="9"/>
  <c r="F2992" i="9"/>
  <c r="F2993" i="9"/>
  <c r="F2994" i="9"/>
  <c r="F2995" i="9"/>
  <c r="F2996" i="9"/>
  <c r="F2997" i="9"/>
  <c r="F2998" i="9"/>
  <c r="F2999" i="9"/>
  <c r="F3000" i="9"/>
  <c r="F3001" i="9"/>
  <c r="F3002" i="9"/>
  <c r="F3003" i="9"/>
  <c r="F3004" i="9"/>
  <c r="F3005" i="9"/>
  <c r="F3006" i="9"/>
  <c r="F3007" i="9"/>
  <c r="F3008" i="9"/>
  <c r="F3009" i="9"/>
  <c r="F3010" i="9"/>
  <c r="F3011" i="9"/>
  <c r="F3012" i="9"/>
  <c r="F3013" i="9"/>
  <c r="F3014" i="9"/>
  <c r="F3015" i="9"/>
  <c r="F3016" i="9"/>
  <c r="F3017" i="9"/>
  <c r="F3018" i="9"/>
  <c r="F3019" i="9"/>
  <c r="F3020" i="9"/>
  <c r="F3021" i="9"/>
  <c r="F3022" i="9"/>
  <c r="F3023" i="9"/>
  <c r="F3024" i="9"/>
  <c r="F3025" i="9"/>
  <c r="F3026" i="9"/>
  <c r="F3027" i="9"/>
  <c r="F3028" i="9"/>
  <c r="F3029" i="9"/>
  <c r="F3030" i="9"/>
  <c r="F3031" i="9"/>
  <c r="F3032" i="9"/>
  <c r="F3033" i="9"/>
  <c r="F3034" i="9"/>
  <c r="F3035" i="9"/>
  <c r="F3036" i="9"/>
  <c r="F3037" i="9"/>
  <c r="F3038" i="9"/>
  <c r="F3039" i="9"/>
  <c r="F3040" i="9"/>
  <c r="F3041" i="9"/>
  <c r="F3042" i="9"/>
  <c r="F3043" i="9"/>
  <c r="F3044" i="9"/>
  <c r="F3045" i="9"/>
  <c r="F3046" i="9"/>
  <c r="F3047" i="9"/>
  <c r="F3048" i="9"/>
  <c r="F3049" i="9"/>
  <c r="F3050" i="9"/>
  <c r="F3051" i="9"/>
  <c r="F3052" i="9"/>
  <c r="F3053" i="9"/>
  <c r="F3054" i="9"/>
  <c r="F3055" i="9"/>
  <c r="F3056" i="9"/>
  <c r="F3057" i="9"/>
  <c r="F3058" i="9"/>
  <c r="F3059" i="9"/>
  <c r="F3060" i="9"/>
  <c r="F3061" i="9"/>
  <c r="F3062" i="9"/>
  <c r="F3063" i="9"/>
  <c r="F3064" i="9"/>
  <c r="F3065" i="9"/>
  <c r="F3066" i="9"/>
  <c r="F3067" i="9"/>
  <c r="F3068" i="9"/>
  <c r="F3069" i="9"/>
  <c r="F3070" i="9"/>
  <c r="F3071" i="9"/>
  <c r="F3072" i="9"/>
  <c r="F3073" i="9"/>
  <c r="F3074" i="9"/>
  <c r="F3075" i="9"/>
  <c r="F3076" i="9"/>
  <c r="F3077" i="9"/>
  <c r="F3078" i="9"/>
  <c r="F3079" i="9"/>
  <c r="F3080" i="9"/>
  <c r="F3081" i="9"/>
  <c r="F3082" i="9"/>
  <c r="F3083" i="9"/>
  <c r="F3084" i="9"/>
  <c r="F3085" i="9"/>
  <c r="F3086" i="9"/>
  <c r="F3087" i="9"/>
  <c r="F3088" i="9"/>
  <c r="F3089" i="9"/>
  <c r="F3090" i="9"/>
  <c r="F3091" i="9"/>
  <c r="F3092" i="9"/>
  <c r="F3093" i="9"/>
  <c r="F3094" i="9"/>
  <c r="F3095" i="9"/>
  <c r="F3096" i="9"/>
  <c r="F3097" i="9"/>
  <c r="F3098" i="9"/>
  <c r="F3099" i="9"/>
  <c r="F3100" i="9"/>
  <c r="F3101" i="9"/>
  <c r="F3102" i="9"/>
  <c r="F3103" i="9"/>
  <c r="F3104" i="9"/>
  <c r="F3105" i="9"/>
  <c r="F3106" i="9"/>
  <c r="F3107" i="9"/>
  <c r="F3108" i="9"/>
  <c r="F3109" i="9"/>
  <c r="F3110" i="9"/>
  <c r="F3111" i="9"/>
  <c r="F3112" i="9"/>
  <c r="F3113" i="9"/>
  <c r="F3114" i="9"/>
  <c r="F3115" i="9"/>
  <c r="F3116" i="9"/>
  <c r="F3117" i="9"/>
  <c r="F3118" i="9"/>
  <c r="F3119" i="9"/>
  <c r="F3120" i="9"/>
  <c r="F3121" i="9"/>
  <c r="F3122" i="9"/>
  <c r="F3123" i="9"/>
  <c r="F3124" i="9"/>
  <c r="F3125" i="9"/>
  <c r="F3126" i="9"/>
  <c r="F3127" i="9"/>
  <c r="F3128" i="9"/>
  <c r="F3129" i="9"/>
  <c r="F3130" i="9"/>
  <c r="F3131" i="9"/>
  <c r="F3132" i="9"/>
  <c r="F3133" i="9"/>
  <c r="F3134" i="9"/>
  <c r="F3135" i="9"/>
  <c r="F3136" i="9"/>
  <c r="F3137" i="9"/>
  <c r="F3138" i="9"/>
  <c r="F3139" i="9"/>
  <c r="F3140" i="9"/>
  <c r="F3141" i="9"/>
  <c r="F3142" i="9"/>
  <c r="F3143" i="9"/>
  <c r="F3144" i="9"/>
  <c r="F3145" i="9"/>
  <c r="F3146" i="9"/>
  <c r="F3147" i="9"/>
  <c r="F3148" i="9"/>
  <c r="F3149" i="9"/>
  <c r="F3150" i="9"/>
  <c r="F3151" i="9"/>
  <c r="F3152" i="9"/>
  <c r="F3153" i="9"/>
  <c r="F3154" i="9"/>
  <c r="F3155" i="9"/>
  <c r="F3156" i="9"/>
  <c r="F3157" i="9"/>
  <c r="F3158" i="9"/>
  <c r="F3159" i="9"/>
  <c r="F3160" i="9"/>
  <c r="F3161" i="9"/>
  <c r="F3162" i="9"/>
  <c r="F3163" i="9"/>
  <c r="F3164" i="9"/>
  <c r="F3165" i="9"/>
  <c r="F3166" i="9"/>
  <c r="F3167" i="9"/>
  <c r="F3168" i="9"/>
  <c r="F3169" i="9"/>
  <c r="F3170" i="9"/>
  <c r="F3171" i="9"/>
  <c r="F3172" i="9"/>
  <c r="F3173" i="9"/>
  <c r="F3174" i="9"/>
  <c r="F3175" i="9"/>
  <c r="F3176" i="9"/>
  <c r="F3177" i="9"/>
  <c r="F3178" i="9"/>
  <c r="F3179" i="9"/>
  <c r="F3180" i="9"/>
  <c r="F3181" i="9"/>
  <c r="F3182" i="9"/>
  <c r="F3183" i="9"/>
  <c r="F3184" i="9"/>
  <c r="F3185" i="9"/>
  <c r="F3186" i="9"/>
  <c r="F3187" i="9"/>
  <c r="F3188" i="9"/>
  <c r="F3189" i="9"/>
  <c r="F3190" i="9"/>
  <c r="F3191" i="9"/>
  <c r="F3192" i="9"/>
  <c r="F3193" i="9"/>
  <c r="F3194" i="9"/>
  <c r="F3195" i="9"/>
  <c r="F3196" i="9"/>
  <c r="F3197" i="9"/>
  <c r="F3198" i="9"/>
  <c r="F3199" i="9"/>
  <c r="F3200" i="9"/>
  <c r="F3201" i="9"/>
  <c r="F3202" i="9"/>
  <c r="F3203" i="9"/>
  <c r="F3204" i="9"/>
  <c r="F3205" i="9"/>
  <c r="F3206" i="9"/>
  <c r="F3207" i="9"/>
  <c r="F3208" i="9"/>
  <c r="F3209" i="9"/>
  <c r="F3210" i="9"/>
  <c r="F3211" i="9"/>
  <c r="F3212" i="9"/>
  <c r="F3213" i="9"/>
  <c r="F3214" i="9"/>
  <c r="F3215" i="9"/>
  <c r="F3216" i="9"/>
  <c r="F3217" i="9"/>
  <c r="F3218" i="9"/>
  <c r="F3219" i="9"/>
  <c r="F3220" i="9"/>
  <c r="F3221" i="9"/>
  <c r="F3222" i="9"/>
  <c r="F3223" i="9"/>
  <c r="F3224" i="9"/>
  <c r="F3225" i="9"/>
  <c r="F3226" i="9"/>
  <c r="F3227" i="9"/>
  <c r="F3228" i="9"/>
  <c r="F3229" i="9"/>
  <c r="F3230" i="9"/>
  <c r="F3231" i="9"/>
  <c r="F3232" i="9"/>
  <c r="F3233" i="9"/>
  <c r="F3234" i="9"/>
  <c r="F3235" i="9"/>
  <c r="F3236" i="9"/>
  <c r="F3237" i="9"/>
  <c r="F3238" i="9"/>
  <c r="F3239" i="9"/>
  <c r="F3240" i="9"/>
  <c r="F3241" i="9"/>
  <c r="F3242" i="9"/>
  <c r="F3243" i="9"/>
  <c r="F3244" i="9"/>
  <c r="F3245" i="9"/>
  <c r="F3246" i="9"/>
  <c r="F3247" i="9"/>
  <c r="F3248" i="9"/>
  <c r="F3249" i="9"/>
  <c r="F3250" i="9"/>
  <c r="F3251" i="9"/>
  <c r="F3252" i="9"/>
  <c r="F3253" i="9"/>
  <c r="F3254" i="9"/>
  <c r="F3255" i="9"/>
  <c r="F3256" i="9"/>
  <c r="F3257" i="9"/>
  <c r="F3258" i="9"/>
  <c r="F3259" i="9"/>
  <c r="F3260" i="9"/>
  <c r="F3261" i="9"/>
  <c r="F3262" i="9"/>
  <c r="F3263" i="9"/>
  <c r="F3264" i="9"/>
  <c r="F3265" i="9"/>
  <c r="F3266" i="9"/>
  <c r="F3267" i="9"/>
  <c r="F3268" i="9"/>
  <c r="F3269" i="9"/>
  <c r="F3270" i="9"/>
  <c r="F3271" i="9"/>
  <c r="F3272" i="9"/>
  <c r="F3273" i="9"/>
  <c r="F3274" i="9"/>
  <c r="F3275" i="9"/>
  <c r="F3276" i="9"/>
  <c r="F3277" i="9"/>
  <c r="F3278" i="9"/>
  <c r="F3279" i="9"/>
  <c r="F3280" i="9"/>
  <c r="F3281" i="9"/>
  <c r="F3282" i="9"/>
  <c r="F3283" i="9"/>
  <c r="F3284" i="9"/>
  <c r="F3285" i="9"/>
  <c r="F3286" i="9"/>
  <c r="F3287" i="9"/>
  <c r="F3288" i="9"/>
  <c r="F3289" i="9"/>
  <c r="F3290" i="9"/>
  <c r="F3291" i="9"/>
  <c r="F3292" i="9"/>
  <c r="F3293" i="9"/>
  <c r="F3294" i="9"/>
  <c r="F3295" i="9"/>
  <c r="F3296" i="9"/>
  <c r="F3297" i="9"/>
  <c r="F3298" i="9"/>
  <c r="F3299" i="9"/>
  <c r="F3300" i="9"/>
  <c r="F3301" i="9"/>
  <c r="F3302" i="9"/>
  <c r="F3303" i="9"/>
  <c r="F3304" i="9"/>
  <c r="F3305" i="9"/>
  <c r="F3306" i="9"/>
  <c r="F3307" i="9"/>
  <c r="F3308" i="9"/>
  <c r="F3309" i="9"/>
  <c r="F3310" i="9"/>
  <c r="F3311" i="9"/>
  <c r="F3312" i="9"/>
  <c r="F3313" i="9"/>
  <c r="F3314" i="9"/>
  <c r="F3315" i="9"/>
  <c r="F3316" i="9"/>
  <c r="F3317" i="9"/>
  <c r="F3318" i="9"/>
  <c r="F3319" i="9"/>
  <c r="F3320" i="9"/>
  <c r="F3321" i="9"/>
  <c r="F3322" i="9"/>
  <c r="F3323" i="9"/>
  <c r="F3324" i="9"/>
  <c r="F3325" i="9"/>
  <c r="F3326" i="9"/>
  <c r="F3327" i="9"/>
  <c r="F3328" i="9"/>
  <c r="F3329" i="9"/>
  <c r="F3330" i="9"/>
  <c r="F3331" i="9"/>
  <c r="F3332" i="9"/>
  <c r="F3333" i="9"/>
  <c r="F3334" i="9"/>
  <c r="F3335" i="9"/>
  <c r="F3336" i="9"/>
  <c r="F3337" i="9"/>
  <c r="F3338" i="9"/>
  <c r="F3339" i="9"/>
  <c r="F3340" i="9"/>
  <c r="F3341" i="9"/>
  <c r="F3342" i="9"/>
  <c r="F3343" i="9"/>
  <c r="F3344" i="9"/>
  <c r="F3345" i="9"/>
  <c r="F3346" i="9"/>
  <c r="F3347" i="9"/>
  <c r="F3348" i="9"/>
  <c r="F3349" i="9"/>
  <c r="F3350" i="9"/>
  <c r="F3351" i="9"/>
  <c r="F3352" i="9"/>
  <c r="F3353" i="9"/>
  <c r="F3354" i="9"/>
  <c r="F3355" i="9"/>
  <c r="F3356" i="9"/>
  <c r="F3357" i="9"/>
  <c r="F3358" i="9"/>
  <c r="F3359" i="9"/>
  <c r="F3360" i="9"/>
  <c r="F3361" i="9"/>
  <c r="F3362" i="9"/>
  <c r="F3363" i="9"/>
  <c r="F3364" i="9"/>
  <c r="F3365" i="9"/>
  <c r="F3366" i="9"/>
  <c r="F3367" i="9"/>
  <c r="F3368" i="9"/>
  <c r="F3369" i="9"/>
  <c r="F3370" i="9"/>
  <c r="F3371" i="9"/>
  <c r="F3372" i="9"/>
  <c r="F3373" i="9"/>
  <c r="F3374" i="9"/>
  <c r="F3375" i="9"/>
  <c r="F3376" i="9"/>
  <c r="F3377" i="9"/>
  <c r="F3378" i="9"/>
  <c r="F3379" i="9"/>
  <c r="F3380" i="9"/>
  <c r="F3381" i="9"/>
  <c r="F3382" i="9"/>
  <c r="F3383" i="9"/>
  <c r="F3384" i="9"/>
  <c r="F3385" i="9"/>
  <c r="F3386" i="9"/>
  <c r="F3387" i="9"/>
  <c r="F3388" i="9"/>
  <c r="F3389" i="9"/>
  <c r="F3390" i="9"/>
  <c r="F3391" i="9"/>
  <c r="F3392" i="9"/>
  <c r="F3393" i="9"/>
  <c r="F3394" i="9"/>
  <c r="F3395" i="9"/>
  <c r="F3396" i="9"/>
  <c r="F3397" i="9"/>
  <c r="F3398" i="9"/>
  <c r="F3399" i="9"/>
  <c r="F3400" i="9"/>
  <c r="F3401" i="9"/>
  <c r="F3402" i="9"/>
  <c r="F3403" i="9"/>
  <c r="F3404" i="9"/>
  <c r="F3405" i="9"/>
  <c r="F3406" i="9"/>
  <c r="F3407" i="9"/>
  <c r="F3408" i="9"/>
  <c r="F3409" i="9"/>
  <c r="F3410" i="9"/>
  <c r="F3411" i="9"/>
  <c r="F3412" i="9"/>
  <c r="F3413" i="9"/>
  <c r="F3414" i="9"/>
  <c r="F3415" i="9"/>
  <c r="F3416" i="9"/>
  <c r="F3417" i="9"/>
  <c r="F3418" i="9"/>
  <c r="F3419" i="9"/>
  <c r="F3420" i="9"/>
  <c r="F3421" i="9"/>
  <c r="F3422" i="9"/>
  <c r="F3423" i="9"/>
  <c r="F3424" i="9"/>
  <c r="F3425" i="9"/>
  <c r="F3426" i="9"/>
  <c r="F3427" i="9"/>
  <c r="F3428" i="9"/>
  <c r="F3429" i="9"/>
  <c r="F3430" i="9"/>
  <c r="F3431" i="9"/>
  <c r="F3432" i="9"/>
  <c r="F3433" i="9"/>
  <c r="F3434" i="9"/>
  <c r="F3435" i="9"/>
  <c r="F3436" i="9"/>
  <c r="F3437" i="9"/>
  <c r="F3438" i="9"/>
  <c r="F3439" i="9"/>
  <c r="F3440" i="9"/>
  <c r="F3441" i="9"/>
  <c r="F3442" i="9"/>
  <c r="F3443" i="9"/>
  <c r="F3444" i="9"/>
  <c r="F3445" i="9"/>
  <c r="F3446" i="9"/>
  <c r="F3447" i="9"/>
  <c r="F3448" i="9"/>
  <c r="F3449" i="9"/>
  <c r="F3450" i="9"/>
  <c r="F3451" i="9"/>
  <c r="F3452" i="9"/>
  <c r="F3453" i="9"/>
  <c r="F3454" i="9"/>
  <c r="F3455" i="9"/>
  <c r="F3456" i="9"/>
  <c r="F3457" i="9"/>
  <c r="F3458" i="9"/>
  <c r="F3459" i="9"/>
  <c r="F3460" i="9"/>
  <c r="F3461" i="9"/>
  <c r="F3462" i="9"/>
  <c r="F3463" i="9"/>
  <c r="F3464" i="9"/>
  <c r="F3465" i="9"/>
  <c r="F3466" i="9"/>
  <c r="F3467" i="9"/>
  <c r="F3468" i="9"/>
  <c r="F3469" i="9"/>
  <c r="F3470" i="9"/>
  <c r="F3471" i="9"/>
  <c r="F3472" i="9"/>
  <c r="F3473" i="9"/>
  <c r="F3474" i="9"/>
  <c r="F3475" i="9"/>
  <c r="F3476" i="9"/>
  <c r="F3477" i="9"/>
  <c r="F3478" i="9"/>
  <c r="F3479" i="9"/>
  <c r="F3480" i="9"/>
  <c r="F3481" i="9"/>
  <c r="F3482" i="9"/>
  <c r="F3483" i="9"/>
  <c r="F3484" i="9"/>
  <c r="F3485" i="9"/>
  <c r="F3486" i="9"/>
  <c r="F3487" i="9"/>
  <c r="F3488" i="9"/>
  <c r="F3489" i="9"/>
  <c r="F3490" i="9"/>
  <c r="F3491" i="9"/>
  <c r="F3492" i="9"/>
  <c r="F3493" i="9"/>
  <c r="F3494" i="9"/>
  <c r="F3495" i="9"/>
  <c r="F3496" i="9"/>
  <c r="F3497" i="9"/>
  <c r="F3498" i="9"/>
  <c r="F3499" i="9"/>
  <c r="F3500" i="9"/>
  <c r="F3501" i="9"/>
  <c r="F3502" i="9"/>
  <c r="F3503" i="9"/>
  <c r="F3504" i="9"/>
  <c r="F3505" i="9"/>
  <c r="F3506" i="9"/>
  <c r="F3507" i="9"/>
  <c r="F3508" i="9"/>
  <c r="F3509" i="9"/>
  <c r="F3510" i="9"/>
  <c r="F3511" i="9"/>
  <c r="F3512" i="9"/>
  <c r="F3513" i="9"/>
  <c r="F3514" i="9"/>
  <c r="F3515" i="9"/>
  <c r="F3516" i="9"/>
  <c r="F3517" i="9"/>
  <c r="F3518" i="9"/>
  <c r="F3519" i="9"/>
  <c r="F3520" i="9"/>
  <c r="F3521" i="9"/>
  <c r="F3522" i="9"/>
  <c r="F3523" i="9"/>
  <c r="F3524" i="9"/>
  <c r="F3525" i="9"/>
  <c r="F3526" i="9"/>
  <c r="F3527" i="9"/>
  <c r="F3528" i="9"/>
  <c r="F3529" i="9"/>
  <c r="F3530" i="9"/>
  <c r="F3531" i="9"/>
  <c r="F3532" i="9"/>
  <c r="F3533" i="9"/>
  <c r="F3534" i="9"/>
  <c r="F3535" i="9"/>
  <c r="F3536" i="9"/>
  <c r="F3537" i="9"/>
  <c r="F3538" i="9"/>
  <c r="F3539" i="9"/>
  <c r="F3540" i="9"/>
  <c r="F3541" i="9"/>
  <c r="F3542" i="9"/>
  <c r="F3543" i="9"/>
  <c r="F3544" i="9"/>
  <c r="F3545" i="9"/>
  <c r="F3546" i="9"/>
  <c r="F3547" i="9"/>
  <c r="F3548" i="9"/>
  <c r="F3549" i="9"/>
  <c r="F3550" i="9"/>
  <c r="F3551" i="9"/>
  <c r="F3552" i="9"/>
  <c r="F3553" i="9"/>
  <c r="F3554" i="9"/>
  <c r="F3555" i="9"/>
  <c r="F3556" i="9"/>
  <c r="F3557" i="9"/>
  <c r="F3558" i="9"/>
  <c r="F3559" i="9"/>
  <c r="F3560" i="9"/>
  <c r="F3561" i="9"/>
  <c r="F3562" i="9"/>
  <c r="F3563" i="9"/>
  <c r="F3564" i="9"/>
  <c r="F3565" i="9"/>
  <c r="F3566" i="9"/>
  <c r="F3567" i="9"/>
  <c r="F3568" i="9"/>
  <c r="F3569" i="9"/>
  <c r="F3570" i="9"/>
  <c r="F3571" i="9"/>
  <c r="F3572" i="9"/>
  <c r="F3573" i="9"/>
  <c r="F3574" i="9"/>
  <c r="F3575" i="9"/>
  <c r="F3576" i="9"/>
  <c r="F3577" i="9"/>
  <c r="F3578" i="9"/>
  <c r="F3579" i="9"/>
  <c r="F3580" i="9"/>
  <c r="F3581" i="9"/>
  <c r="F3582" i="9"/>
  <c r="F3583" i="9"/>
  <c r="F3584" i="9"/>
  <c r="F3585" i="9"/>
  <c r="F3586" i="9"/>
  <c r="F3587" i="9"/>
  <c r="F3588" i="9"/>
  <c r="F3589" i="9"/>
  <c r="F3590" i="9"/>
  <c r="F3591" i="9"/>
  <c r="F3592" i="9"/>
  <c r="F3593" i="9"/>
  <c r="F3594" i="9"/>
  <c r="F3595" i="9"/>
  <c r="F3596" i="9"/>
  <c r="F3597" i="9"/>
  <c r="F3598" i="9"/>
  <c r="F3599" i="9"/>
  <c r="F3600" i="9"/>
  <c r="F3601" i="9"/>
  <c r="F3602" i="9"/>
  <c r="F3603" i="9"/>
  <c r="F3604" i="9"/>
  <c r="F3605" i="9"/>
  <c r="F3606" i="9"/>
  <c r="F3607" i="9"/>
  <c r="F3608" i="9"/>
  <c r="F3609" i="9"/>
  <c r="F3610" i="9"/>
  <c r="F3611" i="9"/>
  <c r="F3612" i="9"/>
  <c r="F3613" i="9"/>
  <c r="F3614" i="9"/>
  <c r="F3615" i="9"/>
  <c r="F3616" i="9"/>
  <c r="F3617" i="9"/>
  <c r="F3618" i="9"/>
  <c r="F3619" i="9"/>
  <c r="F3620" i="9"/>
  <c r="F3621" i="9"/>
  <c r="F3622" i="9"/>
  <c r="F3623" i="9"/>
  <c r="F3624" i="9"/>
  <c r="F3625" i="9"/>
  <c r="F3626" i="9"/>
  <c r="F3627" i="9"/>
  <c r="F3628" i="9"/>
  <c r="F3629" i="9"/>
  <c r="F3630" i="9"/>
  <c r="F3631" i="9"/>
  <c r="F3632" i="9"/>
  <c r="F3633" i="9"/>
  <c r="F3634" i="9"/>
  <c r="F3635" i="9"/>
  <c r="F3636" i="9"/>
  <c r="F3637" i="9"/>
  <c r="F3638" i="9"/>
  <c r="F3639" i="9"/>
  <c r="F3640" i="9"/>
  <c r="F3641" i="9"/>
  <c r="F3642" i="9"/>
  <c r="F3643" i="9"/>
  <c r="F3644" i="9"/>
  <c r="F3645" i="9"/>
  <c r="F3646" i="9"/>
  <c r="F3647" i="9"/>
  <c r="F3648" i="9"/>
  <c r="F3649" i="9"/>
  <c r="F3650" i="9"/>
  <c r="F3651" i="9"/>
  <c r="F3652" i="9"/>
  <c r="F3653" i="9"/>
  <c r="F3654" i="9"/>
  <c r="F3655" i="9"/>
  <c r="F3656" i="9"/>
  <c r="F3657" i="9"/>
  <c r="F3658" i="9"/>
  <c r="F3659" i="9"/>
  <c r="F3660" i="9"/>
  <c r="F3661" i="9"/>
  <c r="F3662" i="9"/>
  <c r="F3663" i="9"/>
  <c r="F3664" i="9"/>
  <c r="F3665" i="9"/>
  <c r="F3666" i="9"/>
  <c r="F3667" i="9"/>
  <c r="F3668" i="9"/>
  <c r="F3669" i="9"/>
  <c r="F3670" i="9"/>
  <c r="F3671" i="9"/>
  <c r="F3672" i="9"/>
  <c r="F3673" i="9"/>
  <c r="F3674" i="9"/>
  <c r="F3675" i="9"/>
  <c r="F3676" i="9"/>
  <c r="F3677" i="9"/>
  <c r="F3678" i="9"/>
  <c r="F3679" i="9"/>
  <c r="F3680" i="9"/>
  <c r="F3681" i="9"/>
  <c r="F3682" i="9"/>
  <c r="F3683" i="9"/>
  <c r="F3684" i="9"/>
  <c r="F3685" i="9"/>
  <c r="F3686" i="9"/>
  <c r="F3687" i="9"/>
  <c r="F3688" i="9"/>
  <c r="F3689" i="9"/>
  <c r="F3690" i="9"/>
  <c r="F3691" i="9"/>
  <c r="F3692" i="9"/>
  <c r="F3693" i="9"/>
  <c r="F3694" i="9"/>
  <c r="F3695" i="9"/>
  <c r="F3696" i="9"/>
  <c r="F3697" i="9"/>
  <c r="F3698" i="9"/>
  <c r="F3699" i="9"/>
  <c r="F3700" i="9"/>
  <c r="F3701" i="9"/>
  <c r="F3702" i="9"/>
  <c r="F3703" i="9"/>
  <c r="F3704" i="9"/>
  <c r="F3705" i="9"/>
  <c r="F3706" i="9"/>
  <c r="F3707" i="9"/>
  <c r="F3708" i="9"/>
  <c r="F3709" i="9"/>
  <c r="F3710" i="9"/>
  <c r="F3711" i="9"/>
  <c r="F3712" i="9"/>
  <c r="F3713" i="9"/>
  <c r="F3714" i="9"/>
  <c r="F3715" i="9"/>
  <c r="F3716" i="9"/>
  <c r="F3717" i="9"/>
  <c r="F3718" i="9"/>
  <c r="F3719" i="9"/>
  <c r="F3720" i="9"/>
  <c r="F3721" i="9"/>
  <c r="F3722" i="9"/>
  <c r="F3723" i="9"/>
  <c r="F3724" i="9"/>
  <c r="F3725" i="9"/>
  <c r="F3726" i="9"/>
  <c r="F3727" i="9"/>
  <c r="F3728" i="9"/>
  <c r="F3729" i="9"/>
  <c r="F3730" i="9"/>
  <c r="F3731" i="9"/>
  <c r="F3732" i="9"/>
  <c r="F3733" i="9"/>
  <c r="F3734" i="9"/>
  <c r="F3735" i="9"/>
  <c r="F3736" i="9"/>
  <c r="F3737" i="9"/>
  <c r="F3738" i="9"/>
  <c r="F3739" i="9"/>
  <c r="F3740" i="9"/>
  <c r="F3741" i="9"/>
  <c r="F3742" i="9"/>
  <c r="F3743" i="9"/>
  <c r="F3744" i="9"/>
  <c r="F3745" i="9"/>
  <c r="F3746" i="9"/>
  <c r="F3747" i="9"/>
  <c r="F3748" i="9"/>
  <c r="F3749" i="9"/>
  <c r="F3750" i="9"/>
  <c r="F3751" i="9"/>
  <c r="F3752" i="9"/>
  <c r="F3753" i="9"/>
  <c r="F3754" i="9"/>
  <c r="F3755" i="9"/>
  <c r="F3756" i="9"/>
  <c r="F3757" i="9"/>
  <c r="F3758" i="9"/>
  <c r="F3759" i="9"/>
  <c r="F3760" i="9"/>
  <c r="F3761" i="9"/>
  <c r="F3762" i="9"/>
  <c r="F3763" i="9"/>
  <c r="F3764" i="9"/>
  <c r="F3765" i="9"/>
  <c r="F3766" i="9"/>
  <c r="F3767" i="9"/>
  <c r="F3768" i="9"/>
  <c r="F3769" i="9"/>
  <c r="F3770" i="9"/>
  <c r="F3771" i="9"/>
  <c r="F3772" i="9"/>
  <c r="F3773" i="9"/>
  <c r="F3774" i="9"/>
  <c r="F3775" i="9"/>
  <c r="F3776" i="9"/>
  <c r="F3777" i="9"/>
  <c r="F3778" i="9"/>
  <c r="F3779" i="9"/>
  <c r="F3780" i="9"/>
  <c r="F3781" i="9"/>
  <c r="F3782" i="9"/>
  <c r="F3783" i="9"/>
  <c r="F3784" i="9"/>
  <c r="F3785" i="9"/>
  <c r="F3786" i="9"/>
  <c r="F3787" i="9"/>
  <c r="F3788" i="9"/>
  <c r="F3789" i="9"/>
  <c r="F3790" i="9"/>
  <c r="F3791" i="9"/>
  <c r="F3792" i="9"/>
  <c r="F3793" i="9"/>
  <c r="F3794" i="9"/>
  <c r="F3795" i="9"/>
  <c r="F3796" i="9"/>
  <c r="F3797" i="9"/>
  <c r="F3798" i="9"/>
  <c r="F3799" i="9"/>
  <c r="F3800" i="9"/>
  <c r="F3801" i="9"/>
  <c r="F3802" i="9"/>
  <c r="F3803" i="9"/>
  <c r="F3804" i="9"/>
  <c r="F3805" i="9"/>
  <c r="F3806" i="9"/>
  <c r="F3807" i="9"/>
  <c r="F3808" i="9"/>
  <c r="F3809" i="9"/>
  <c r="F3810" i="9"/>
  <c r="F3811" i="9"/>
  <c r="F3812" i="9"/>
  <c r="F3813" i="9"/>
  <c r="F3814" i="9"/>
  <c r="F3815" i="9"/>
  <c r="F3816" i="9"/>
  <c r="F3817" i="9"/>
  <c r="F3818" i="9"/>
  <c r="F3819" i="9"/>
  <c r="F3820" i="9"/>
  <c r="F3821" i="9"/>
  <c r="F3822" i="9"/>
  <c r="F3823" i="9"/>
  <c r="F3824" i="9"/>
  <c r="F3825" i="9"/>
  <c r="F3826" i="9"/>
  <c r="F3827" i="9"/>
  <c r="F3828" i="9"/>
  <c r="F3829" i="9"/>
  <c r="F3830" i="9"/>
  <c r="F3831" i="9"/>
  <c r="F3832" i="9"/>
  <c r="F3833" i="9"/>
  <c r="F3834" i="9"/>
  <c r="F3835" i="9"/>
  <c r="F3836" i="9"/>
  <c r="F3837" i="9"/>
  <c r="F3838" i="9"/>
  <c r="F3839" i="9"/>
  <c r="F3840" i="9"/>
  <c r="F3841" i="9"/>
  <c r="F3842" i="9"/>
  <c r="F3843" i="9"/>
  <c r="F3844" i="9"/>
  <c r="F3845" i="9"/>
  <c r="F3846" i="9"/>
  <c r="F3847" i="9"/>
  <c r="F3848" i="9"/>
  <c r="F3849" i="9"/>
  <c r="F3850" i="9"/>
  <c r="F3851" i="9"/>
  <c r="F3852" i="9"/>
  <c r="F3853" i="9"/>
  <c r="F3854" i="9"/>
  <c r="F3855" i="9"/>
  <c r="F3856" i="9"/>
  <c r="F3857" i="9"/>
  <c r="F3858" i="9"/>
  <c r="F3859" i="9"/>
  <c r="F3860" i="9"/>
  <c r="F3861" i="9"/>
  <c r="F3862" i="9"/>
  <c r="F3863" i="9"/>
  <c r="F3864" i="9"/>
  <c r="F3865" i="9"/>
  <c r="F3866" i="9"/>
  <c r="F3867" i="9"/>
  <c r="F3868" i="9"/>
  <c r="F3869" i="9"/>
  <c r="F3870" i="9"/>
  <c r="F3871" i="9"/>
  <c r="F3872" i="9"/>
  <c r="F3873" i="9"/>
  <c r="F3874" i="9"/>
  <c r="F3875" i="9"/>
  <c r="F3876" i="9"/>
  <c r="F3877" i="9"/>
  <c r="F3878" i="9"/>
  <c r="F3879" i="9"/>
  <c r="F3880" i="9"/>
  <c r="F3881" i="9"/>
  <c r="F3882" i="9"/>
  <c r="F3883" i="9"/>
  <c r="F3884" i="9"/>
  <c r="F3885" i="9"/>
  <c r="F3886" i="9"/>
  <c r="F3887" i="9"/>
  <c r="F3888" i="9"/>
  <c r="F3889" i="9"/>
  <c r="F3890" i="9"/>
  <c r="F3891" i="9"/>
  <c r="F3892" i="9"/>
  <c r="F3893" i="9"/>
  <c r="F3894" i="9"/>
  <c r="F3895" i="9"/>
  <c r="F3896" i="9"/>
  <c r="F3897" i="9"/>
  <c r="F3898" i="9"/>
  <c r="F3899" i="9"/>
  <c r="F3900" i="9"/>
  <c r="F3901" i="9"/>
  <c r="F3902" i="9"/>
  <c r="F3903" i="9"/>
  <c r="F3904" i="9"/>
  <c r="F3905" i="9"/>
  <c r="F3906" i="9"/>
  <c r="F3907" i="9"/>
  <c r="F3908" i="9"/>
  <c r="F3909" i="9"/>
  <c r="F3910" i="9"/>
  <c r="F3911" i="9"/>
  <c r="F3912" i="9"/>
  <c r="F3913" i="9"/>
  <c r="F3914" i="9"/>
  <c r="F3915" i="9"/>
  <c r="F3916" i="9"/>
  <c r="F3917" i="9"/>
  <c r="F3918" i="9"/>
  <c r="F3919" i="9"/>
  <c r="F3920" i="9"/>
  <c r="F3921" i="9"/>
  <c r="F3922" i="9"/>
  <c r="F3923" i="9"/>
  <c r="F3924" i="9"/>
  <c r="F3925" i="9"/>
  <c r="F3926" i="9"/>
  <c r="F3927" i="9"/>
  <c r="F3928" i="9"/>
  <c r="F3929" i="9"/>
  <c r="F3930" i="9"/>
  <c r="F3931" i="9"/>
  <c r="F3932" i="9"/>
  <c r="F3933" i="9"/>
  <c r="F3934" i="9"/>
  <c r="F3935" i="9"/>
  <c r="F3936" i="9"/>
  <c r="F3937" i="9"/>
  <c r="F3938" i="9"/>
  <c r="F3939" i="9"/>
  <c r="F3940" i="9"/>
  <c r="F3941" i="9"/>
  <c r="F3942" i="9"/>
  <c r="F3943" i="9"/>
  <c r="F3944" i="9"/>
  <c r="F3945" i="9"/>
  <c r="F3946" i="9"/>
  <c r="F3947" i="9"/>
  <c r="F3948" i="9"/>
  <c r="F3949" i="9"/>
  <c r="F3950" i="9"/>
  <c r="F3951" i="9"/>
  <c r="F3952" i="9"/>
  <c r="F3953" i="9"/>
  <c r="F3954" i="9"/>
  <c r="F3955" i="9"/>
  <c r="F3956" i="9"/>
  <c r="F3957" i="9"/>
  <c r="F3958" i="9"/>
  <c r="F3959" i="9"/>
  <c r="F3960" i="9"/>
  <c r="F3961" i="9"/>
  <c r="F3962" i="9"/>
  <c r="F3963" i="9"/>
  <c r="F3964" i="9"/>
  <c r="F3965" i="9"/>
  <c r="F3966" i="9"/>
  <c r="F3967" i="9"/>
  <c r="F3968" i="9"/>
  <c r="F3969" i="9"/>
  <c r="F3970" i="9"/>
  <c r="F3971" i="9"/>
  <c r="F3972" i="9"/>
  <c r="F3973" i="9"/>
  <c r="F3974" i="9"/>
  <c r="F3975" i="9"/>
  <c r="F3976" i="9"/>
  <c r="F3977" i="9"/>
  <c r="F3978" i="9"/>
  <c r="F3979" i="9"/>
  <c r="F3980" i="9"/>
  <c r="F3981" i="9"/>
  <c r="F3982" i="9"/>
  <c r="F3983" i="9"/>
  <c r="F3984" i="9"/>
  <c r="F3985" i="9"/>
  <c r="F3986" i="9"/>
  <c r="F3987" i="9"/>
  <c r="F3988" i="9"/>
  <c r="F3989" i="9"/>
  <c r="F3990" i="9"/>
  <c r="F3991" i="9"/>
  <c r="F3992" i="9"/>
  <c r="F3993" i="9"/>
  <c r="F3994" i="9"/>
  <c r="F3995" i="9"/>
  <c r="F3996" i="9"/>
  <c r="F3997" i="9"/>
  <c r="F3998" i="9"/>
  <c r="F3999" i="9"/>
  <c r="F4000" i="9"/>
  <c r="F4001" i="9"/>
  <c r="F4002" i="9"/>
  <c r="F4003" i="9"/>
  <c r="F4004" i="9"/>
  <c r="F4005" i="9"/>
  <c r="F4006" i="9"/>
  <c r="F4007" i="9"/>
  <c r="F4008" i="9"/>
  <c r="F4009" i="9"/>
  <c r="F4010" i="9"/>
  <c r="F4011" i="9"/>
  <c r="F4012" i="9"/>
  <c r="F4013" i="9"/>
  <c r="F4014" i="9"/>
  <c r="F4015" i="9"/>
  <c r="F4016" i="9"/>
  <c r="F4017" i="9"/>
  <c r="F4018" i="9"/>
  <c r="F4019" i="9"/>
  <c r="F4020" i="9"/>
  <c r="F4021" i="9"/>
  <c r="F4022" i="9"/>
  <c r="F4023" i="9"/>
  <c r="F4024" i="9"/>
  <c r="F4025" i="9"/>
  <c r="F4026" i="9"/>
  <c r="F4027" i="9"/>
  <c r="F4028" i="9"/>
  <c r="F4029" i="9"/>
  <c r="F4030" i="9"/>
  <c r="F4031" i="9"/>
  <c r="F4032" i="9"/>
  <c r="F4033" i="9"/>
  <c r="F4034" i="9"/>
  <c r="F4035" i="9"/>
  <c r="F4036" i="9"/>
  <c r="F4037" i="9"/>
  <c r="F4038" i="9"/>
  <c r="F4039" i="9"/>
  <c r="F4040" i="9"/>
  <c r="F4041" i="9"/>
  <c r="F4042" i="9"/>
  <c r="F4043" i="9"/>
  <c r="F4044" i="9"/>
  <c r="F4045" i="9"/>
  <c r="F4046" i="9"/>
  <c r="F4047" i="9"/>
  <c r="F4048" i="9"/>
  <c r="F4049" i="9"/>
  <c r="F4050" i="9"/>
  <c r="F4051" i="9"/>
  <c r="F4052" i="9"/>
  <c r="F4053" i="9"/>
  <c r="F4054" i="9"/>
  <c r="F4055" i="9"/>
  <c r="F4056" i="9"/>
  <c r="F4057" i="9"/>
  <c r="F4058" i="9"/>
  <c r="F4059" i="9"/>
  <c r="F4060" i="9"/>
  <c r="F4061" i="9"/>
  <c r="F4062" i="9"/>
  <c r="F4063" i="9"/>
  <c r="F4064" i="9"/>
  <c r="F4065" i="9"/>
  <c r="F4066" i="9"/>
  <c r="F4067" i="9"/>
  <c r="F4068" i="9"/>
  <c r="F4069" i="9"/>
  <c r="F4070" i="9"/>
  <c r="F4071" i="9"/>
  <c r="F4072" i="9"/>
  <c r="F4073" i="9"/>
  <c r="F4074" i="9"/>
  <c r="F4075" i="9"/>
  <c r="F4076" i="9"/>
  <c r="F4077" i="9"/>
  <c r="F4078" i="9"/>
  <c r="F4079" i="9"/>
  <c r="F4080" i="9"/>
  <c r="F4081" i="9"/>
  <c r="F4082" i="9"/>
  <c r="F4083" i="9"/>
  <c r="F4084" i="9"/>
  <c r="F4085" i="9"/>
  <c r="F4086" i="9"/>
  <c r="F4087" i="9"/>
  <c r="F4088" i="9"/>
  <c r="F4089" i="9"/>
  <c r="F4090" i="9"/>
  <c r="F4091" i="9"/>
  <c r="F4092" i="9"/>
  <c r="F4093" i="9"/>
  <c r="F4094" i="9"/>
  <c r="F4095" i="9"/>
  <c r="F4096" i="9"/>
  <c r="F4097" i="9"/>
  <c r="F4098" i="9"/>
  <c r="F4099" i="9"/>
  <c r="F4100" i="9"/>
  <c r="F4101" i="9"/>
  <c r="F4102" i="9"/>
  <c r="F4103" i="9"/>
  <c r="F4104" i="9"/>
  <c r="F4105" i="9"/>
  <c r="F4106" i="9"/>
  <c r="F4107" i="9"/>
  <c r="F4108" i="9"/>
  <c r="F4109" i="9"/>
  <c r="F4110" i="9"/>
  <c r="F4111" i="9"/>
  <c r="F4112" i="9"/>
  <c r="F4113" i="9"/>
  <c r="F4114" i="9"/>
  <c r="F4115" i="9"/>
  <c r="F4116" i="9"/>
  <c r="F4117" i="9"/>
  <c r="F4118" i="9"/>
  <c r="F4119" i="9"/>
  <c r="F4120" i="9"/>
  <c r="F4121" i="9"/>
  <c r="F4122" i="9"/>
  <c r="F4123" i="9"/>
  <c r="F4124" i="9"/>
  <c r="F4125" i="9"/>
  <c r="F4126" i="9"/>
  <c r="F4127" i="9"/>
  <c r="F4128" i="9"/>
  <c r="F4129" i="9"/>
  <c r="F4130" i="9"/>
  <c r="F4131" i="9"/>
  <c r="F4132" i="9"/>
  <c r="F4133" i="9"/>
  <c r="F4134" i="9"/>
  <c r="F4135" i="9"/>
  <c r="F4136" i="9"/>
  <c r="F4137" i="9"/>
  <c r="F4138" i="9"/>
  <c r="F4139" i="9"/>
  <c r="F4140" i="9"/>
  <c r="F4141" i="9"/>
  <c r="F4142" i="9"/>
  <c r="F4143" i="9"/>
  <c r="F4144" i="9"/>
  <c r="F4145" i="9"/>
  <c r="F4146" i="9"/>
  <c r="F4147" i="9"/>
  <c r="F4148" i="9"/>
  <c r="F4149" i="9"/>
  <c r="F4150" i="9"/>
  <c r="F4151" i="9"/>
  <c r="F4152" i="9"/>
  <c r="F4153" i="9"/>
  <c r="F4154" i="9"/>
  <c r="F4155" i="9"/>
  <c r="F4156" i="9"/>
  <c r="F4157" i="9"/>
  <c r="F4158" i="9"/>
  <c r="F4159" i="9"/>
  <c r="F4160" i="9"/>
  <c r="F4161" i="9"/>
  <c r="F4162" i="9"/>
  <c r="F4163" i="9"/>
  <c r="F4164" i="9"/>
  <c r="F4165" i="9"/>
  <c r="F4166" i="9"/>
  <c r="F4167" i="9"/>
  <c r="F4168" i="9"/>
  <c r="F4169" i="9"/>
  <c r="F4170" i="9"/>
  <c r="F4171" i="9"/>
  <c r="F4172" i="9"/>
  <c r="F4173" i="9"/>
  <c r="F4174" i="9"/>
  <c r="F4175" i="9"/>
  <c r="F4176" i="9"/>
  <c r="F4177" i="9"/>
  <c r="F4178" i="9"/>
  <c r="F4179" i="9"/>
  <c r="F4180" i="9"/>
  <c r="F4181" i="9"/>
  <c r="F4182" i="9"/>
  <c r="F4183" i="9"/>
  <c r="F4184" i="9"/>
  <c r="F4185" i="9"/>
  <c r="F4186" i="9"/>
  <c r="F4187" i="9"/>
  <c r="F4188" i="9"/>
  <c r="F4189" i="9"/>
  <c r="F4190" i="9"/>
  <c r="F4191" i="9"/>
  <c r="F4192" i="9"/>
  <c r="F4193" i="9"/>
  <c r="F4194" i="9"/>
  <c r="F4195" i="9"/>
  <c r="F4196" i="9"/>
  <c r="F4197" i="9"/>
  <c r="F4198" i="9"/>
  <c r="F4199" i="9"/>
  <c r="F4200" i="9"/>
  <c r="F4201" i="9"/>
  <c r="F4202" i="9"/>
  <c r="F4203" i="9"/>
  <c r="F4204" i="9"/>
  <c r="F4205" i="9"/>
  <c r="F4206" i="9"/>
  <c r="F4207" i="9"/>
  <c r="F4208" i="9"/>
  <c r="F4209" i="9"/>
  <c r="F4210" i="9"/>
  <c r="F4211" i="9"/>
  <c r="F4212" i="9"/>
  <c r="F4213" i="9"/>
  <c r="F4214" i="9"/>
  <c r="F4215" i="9"/>
  <c r="F4216" i="9"/>
  <c r="F4217" i="9"/>
  <c r="F4218" i="9"/>
  <c r="F4219" i="9"/>
  <c r="F4220" i="9"/>
  <c r="F4221" i="9"/>
  <c r="F4222" i="9"/>
  <c r="F4223" i="9"/>
  <c r="F4224" i="9"/>
  <c r="F4225" i="9"/>
  <c r="F4226" i="9"/>
  <c r="F4227" i="9"/>
  <c r="F4228" i="9"/>
  <c r="F4229" i="9"/>
  <c r="F4230" i="9"/>
  <c r="F4231" i="9"/>
  <c r="F4232" i="9"/>
  <c r="F4233" i="9"/>
  <c r="F4234" i="9"/>
  <c r="F4235" i="9"/>
  <c r="F4236" i="9"/>
  <c r="F4237" i="9"/>
  <c r="F4238" i="9"/>
  <c r="F4239" i="9"/>
  <c r="F4240" i="9"/>
  <c r="F4241" i="9"/>
  <c r="F4242" i="9"/>
  <c r="F4243" i="9"/>
  <c r="F4244" i="9"/>
  <c r="F4245" i="9"/>
  <c r="F4246" i="9"/>
  <c r="F4247" i="9"/>
  <c r="F4248" i="9"/>
  <c r="F4249" i="9"/>
  <c r="F4250" i="9"/>
  <c r="F4251" i="9"/>
  <c r="F4252" i="9"/>
  <c r="F4253" i="9"/>
  <c r="F4254" i="9"/>
  <c r="F4255" i="9"/>
  <c r="F4256" i="9"/>
  <c r="F4257" i="9"/>
  <c r="F4258" i="9"/>
  <c r="F4259" i="9"/>
  <c r="F4260" i="9"/>
  <c r="F4261" i="9"/>
  <c r="F4262" i="9"/>
  <c r="F4263" i="9"/>
  <c r="F4264" i="9"/>
  <c r="F4265" i="9"/>
  <c r="F4266" i="9"/>
  <c r="F4267" i="9"/>
  <c r="F4268" i="9"/>
  <c r="F4269" i="9"/>
  <c r="F4270" i="9"/>
  <c r="F4271" i="9"/>
  <c r="F4272" i="9"/>
  <c r="F4273" i="9"/>
  <c r="F4274" i="9"/>
  <c r="F4275" i="9"/>
  <c r="F4276" i="9"/>
  <c r="F4277" i="9"/>
  <c r="F4278" i="9"/>
  <c r="F4279" i="9"/>
  <c r="F4280" i="9"/>
  <c r="F4281" i="9"/>
  <c r="F4282" i="9"/>
  <c r="F4283" i="9"/>
  <c r="F4284" i="9"/>
  <c r="F4285" i="9"/>
  <c r="F4286" i="9"/>
  <c r="F4287" i="9"/>
  <c r="F4288" i="9"/>
  <c r="F4289" i="9"/>
  <c r="F4290" i="9"/>
  <c r="F4291" i="9"/>
  <c r="F4292" i="9"/>
  <c r="F4293" i="9"/>
  <c r="F4294" i="9"/>
  <c r="F4295" i="9"/>
  <c r="F4296" i="9"/>
  <c r="F4297" i="9"/>
  <c r="F4298" i="9"/>
  <c r="F4299" i="9"/>
  <c r="F4300" i="9"/>
  <c r="F4301" i="9"/>
  <c r="F4302" i="9"/>
  <c r="F4303" i="9"/>
  <c r="F4304" i="9"/>
  <c r="F4305" i="9"/>
  <c r="F4306" i="9"/>
  <c r="F4307" i="9"/>
  <c r="F4308" i="9"/>
  <c r="F4309" i="9"/>
  <c r="F4310" i="9"/>
  <c r="F4311" i="9"/>
  <c r="F4312" i="9"/>
  <c r="F4313" i="9"/>
  <c r="F4314" i="9"/>
  <c r="F4315" i="9"/>
  <c r="F4316" i="9"/>
  <c r="F4317" i="9"/>
  <c r="F4318" i="9"/>
  <c r="F4319" i="9"/>
  <c r="F4320" i="9"/>
  <c r="F4321" i="9"/>
  <c r="F4322" i="9"/>
  <c r="F4323" i="9"/>
  <c r="F4324" i="9"/>
  <c r="F4325" i="9"/>
  <c r="F4326" i="9"/>
  <c r="F4327" i="9"/>
  <c r="F4328" i="9"/>
  <c r="F4329" i="9"/>
  <c r="F4330" i="9"/>
  <c r="F4331" i="9"/>
  <c r="F4332" i="9"/>
  <c r="F4333" i="9"/>
  <c r="F4334" i="9"/>
  <c r="F4335" i="9"/>
  <c r="F4336" i="9"/>
  <c r="F4337" i="9"/>
  <c r="F4338" i="9"/>
  <c r="F4339" i="9"/>
  <c r="F4340" i="9"/>
  <c r="F4341" i="9"/>
  <c r="F4342" i="9"/>
  <c r="F4343" i="9"/>
  <c r="F4344" i="9"/>
  <c r="F4345" i="9"/>
  <c r="F4346" i="9"/>
  <c r="F4347" i="9"/>
  <c r="F4348" i="9"/>
  <c r="F4349" i="9"/>
  <c r="F4350" i="9"/>
  <c r="F4351" i="9"/>
  <c r="F4352" i="9"/>
  <c r="F4353" i="9"/>
  <c r="F4354" i="9"/>
  <c r="F4355" i="9"/>
  <c r="F4356" i="9"/>
  <c r="F4357" i="9"/>
  <c r="F4358" i="9"/>
  <c r="F4359" i="9"/>
  <c r="F4360" i="9"/>
  <c r="F4361" i="9"/>
  <c r="F4362" i="9"/>
  <c r="F4363" i="9"/>
  <c r="F4364" i="9"/>
  <c r="F4365" i="9"/>
  <c r="F4366" i="9"/>
  <c r="F4367" i="9"/>
  <c r="F4368" i="9"/>
  <c r="F4369" i="9"/>
  <c r="F4370" i="9"/>
  <c r="F4371" i="9"/>
  <c r="F4372" i="9"/>
  <c r="F4373" i="9"/>
  <c r="F4374" i="9"/>
  <c r="F4375" i="9"/>
  <c r="F4376" i="9"/>
  <c r="F4377" i="9"/>
  <c r="F4378" i="9"/>
  <c r="F4379" i="9"/>
  <c r="F4380" i="9"/>
  <c r="F4381" i="9"/>
  <c r="F4382" i="9"/>
  <c r="F4383" i="9"/>
  <c r="F4384" i="9"/>
  <c r="F4385" i="9"/>
  <c r="F4386" i="9"/>
  <c r="F4387" i="9"/>
  <c r="F4388" i="9"/>
  <c r="F4389" i="9"/>
  <c r="F4390" i="9"/>
  <c r="F4391" i="9"/>
  <c r="F4392" i="9"/>
  <c r="F4393" i="9"/>
  <c r="F4394" i="9"/>
  <c r="F4395" i="9"/>
  <c r="F4396" i="9"/>
  <c r="F4397" i="9"/>
  <c r="F4398" i="9"/>
  <c r="F4399" i="9"/>
  <c r="F4400" i="9"/>
  <c r="F4401" i="9"/>
  <c r="F4402" i="9"/>
  <c r="F4403" i="9"/>
  <c r="F4404" i="9"/>
  <c r="F4405" i="9"/>
  <c r="F4406" i="9"/>
  <c r="F4407" i="9"/>
  <c r="F4408" i="9"/>
  <c r="F4409" i="9"/>
  <c r="F4410" i="9"/>
  <c r="F4411" i="9"/>
  <c r="F4412" i="9"/>
  <c r="F4413" i="9"/>
  <c r="F4414" i="9"/>
  <c r="F4415" i="9"/>
  <c r="F4416" i="9"/>
  <c r="F4417" i="9"/>
  <c r="F4418" i="9"/>
  <c r="F4419" i="9"/>
  <c r="F4420" i="9"/>
  <c r="F4421" i="9"/>
  <c r="F4422" i="9"/>
  <c r="F4423" i="9"/>
  <c r="F4424" i="9"/>
  <c r="F4425" i="9"/>
  <c r="F4426" i="9"/>
  <c r="F4427" i="9"/>
  <c r="F4428" i="9"/>
  <c r="F4429" i="9"/>
  <c r="F4430" i="9"/>
  <c r="F4431" i="9"/>
  <c r="F4432" i="9"/>
  <c r="F4433" i="9"/>
  <c r="F4434" i="9"/>
  <c r="F4435" i="9"/>
  <c r="F4436" i="9"/>
  <c r="F4437" i="9"/>
  <c r="F4438" i="9"/>
  <c r="F4439" i="9"/>
  <c r="F4440" i="9"/>
  <c r="F4441" i="9"/>
  <c r="F4442" i="9"/>
  <c r="F4443" i="9"/>
  <c r="F4444" i="9"/>
  <c r="F4445" i="9"/>
  <c r="F4446" i="9"/>
  <c r="F4447" i="9"/>
  <c r="F4448" i="9"/>
  <c r="F4449" i="9"/>
  <c r="F4450" i="9"/>
  <c r="F4451" i="9"/>
  <c r="F4452" i="9"/>
  <c r="F4453" i="9"/>
  <c r="F4454" i="9"/>
  <c r="F4455" i="9"/>
  <c r="F4456" i="9"/>
  <c r="F4457" i="9"/>
  <c r="F4458" i="9"/>
  <c r="F4459" i="9"/>
  <c r="F4460" i="9"/>
  <c r="F4461" i="9"/>
  <c r="F4462" i="9"/>
  <c r="F4463" i="9"/>
  <c r="F4464" i="9"/>
  <c r="F4465" i="9"/>
  <c r="F4466" i="9"/>
  <c r="F4467" i="9"/>
  <c r="F4468" i="9"/>
  <c r="F4469" i="9"/>
  <c r="F4470" i="9"/>
  <c r="F4471" i="9"/>
  <c r="F4472" i="9"/>
  <c r="F4473" i="9"/>
  <c r="F4474" i="9"/>
  <c r="F4475" i="9"/>
  <c r="F4476" i="9"/>
  <c r="F4477" i="9"/>
  <c r="F4478" i="9"/>
  <c r="F4479" i="9"/>
  <c r="F4480" i="9"/>
  <c r="F4481" i="9"/>
  <c r="F4482" i="9"/>
  <c r="F4483" i="9"/>
  <c r="F4484" i="9"/>
  <c r="F4485" i="9"/>
  <c r="F4486" i="9"/>
  <c r="F4487" i="9"/>
  <c r="F4488" i="9"/>
  <c r="F4489" i="9"/>
  <c r="F4490" i="9"/>
  <c r="F4491" i="9"/>
  <c r="F4492" i="9"/>
  <c r="F4493" i="9"/>
  <c r="F4494" i="9"/>
  <c r="F4495" i="9"/>
  <c r="F4496" i="9"/>
  <c r="F4497" i="9"/>
  <c r="F4498" i="9"/>
  <c r="F4499" i="9"/>
  <c r="F4500" i="9"/>
  <c r="F4501" i="9"/>
  <c r="F4502" i="9"/>
  <c r="F4503" i="9"/>
  <c r="F4504" i="9"/>
  <c r="F4505" i="9"/>
  <c r="F4506" i="9"/>
  <c r="F4507" i="9"/>
  <c r="F4508" i="9"/>
  <c r="F4509" i="9"/>
  <c r="F4510" i="9"/>
  <c r="F4511" i="9"/>
  <c r="F4512" i="9"/>
  <c r="F4513" i="9"/>
  <c r="F4514" i="9"/>
  <c r="F4515" i="9"/>
  <c r="F4516" i="9"/>
  <c r="F4517" i="9"/>
  <c r="F4518" i="9"/>
  <c r="F4519" i="9"/>
  <c r="F4520" i="9"/>
  <c r="F4521" i="9"/>
  <c r="F4522" i="9"/>
  <c r="F4523" i="9"/>
  <c r="F4524" i="9"/>
  <c r="F4525" i="9"/>
  <c r="F4526" i="9"/>
  <c r="F4527" i="9"/>
  <c r="F4528" i="9"/>
  <c r="F4529" i="9"/>
  <c r="F4530" i="9"/>
  <c r="F4531" i="9"/>
  <c r="F4532" i="9"/>
  <c r="F4533" i="9"/>
  <c r="F4534" i="9"/>
  <c r="F4535" i="9"/>
  <c r="F4536" i="9"/>
  <c r="F4537" i="9"/>
  <c r="F4538" i="9"/>
  <c r="F4539" i="9"/>
  <c r="F4540" i="9"/>
  <c r="F4541" i="9"/>
  <c r="F4542" i="9"/>
  <c r="F4543" i="9"/>
  <c r="F4544" i="9"/>
  <c r="F4545" i="9"/>
  <c r="F4546" i="9"/>
  <c r="F4547" i="9"/>
  <c r="F4548" i="9"/>
  <c r="F4549" i="9"/>
  <c r="F4550" i="9"/>
  <c r="F4551" i="9"/>
  <c r="F4552" i="9"/>
  <c r="F4553" i="9"/>
  <c r="F4554" i="9"/>
  <c r="F4555" i="9"/>
  <c r="F4556" i="9"/>
  <c r="F4557" i="9"/>
  <c r="F4558" i="9"/>
  <c r="F4559" i="9"/>
  <c r="F4560" i="9"/>
  <c r="F4561" i="9"/>
  <c r="F4562" i="9"/>
  <c r="F4563" i="9"/>
  <c r="F4564" i="9"/>
  <c r="F4565" i="9"/>
  <c r="F4566" i="9"/>
  <c r="F4567" i="9"/>
  <c r="F4568" i="9"/>
  <c r="F4569" i="9"/>
  <c r="F4570" i="9"/>
  <c r="F4571" i="9"/>
  <c r="F4572" i="9"/>
  <c r="F4573" i="9"/>
  <c r="F4574" i="9"/>
  <c r="F4575" i="9"/>
  <c r="F4576" i="9"/>
  <c r="F4577" i="9"/>
  <c r="F4578" i="9"/>
  <c r="F4579" i="9"/>
  <c r="F4580" i="9"/>
  <c r="F4581" i="9"/>
  <c r="F4582" i="9"/>
  <c r="F4583" i="9"/>
  <c r="F4584" i="9"/>
  <c r="F4585" i="9"/>
  <c r="F4586" i="9"/>
  <c r="F4587" i="9"/>
  <c r="F4588" i="9"/>
  <c r="F4589" i="9"/>
  <c r="F4590" i="9"/>
  <c r="F4591" i="9"/>
  <c r="F4592" i="9"/>
  <c r="F4593" i="9"/>
  <c r="F4594" i="9"/>
  <c r="F4595" i="9"/>
  <c r="F4596" i="9"/>
  <c r="F4597" i="9"/>
  <c r="F4598" i="9"/>
  <c r="F4599" i="9"/>
  <c r="F4600" i="9"/>
  <c r="F4601" i="9"/>
  <c r="F4602" i="9"/>
  <c r="F4603" i="9"/>
  <c r="F4604" i="9"/>
  <c r="F4605" i="9"/>
  <c r="F4606" i="9"/>
  <c r="F4607" i="9"/>
  <c r="F4608" i="9"/>
  <c r="F4609" i="9"/>
  <c r="F4610" i="9"/>
  <c r="F4611" i="9"/>
  <c r="F4612" i="9"/>
  <c r="F4613" i="9"/>
  <c r="F4614" i="9"/>
  <c r="F4615" i="9"/>
  <c r="F4616" i="9"/>
  <c r="F4617" i="9"/>
  <c r="F4618" i="9"/>
  <c r="F4619" i="9"/>
  <c r="F4620" i="9"/>
  <c r="F4621" i="9"/>
  <c r="F4622" i="9"/>
  <c r="F4623" i="9"/>
  <c r="F4624" i="9"/>
  <c r="F4625" i="9"/>
  <c r="F4626" i="9"/>
  <c r="F4627" i="9"/>
  <c r="F4628" i="9"/>
  <c r="F4629" i="9"/>
  <c r="F4630" i="9"/>
  <c r="F4631" i="9"/>
  <c r="F4632" i="9"/>
  <c r="F4633" i="9"/>
  <c r="F4634" i="9"/>
  <c r="F4635" i="9"/>
  <c r="F4636" i="9"/>
  <c r="F4637" i="9"/>
  <c r="F4638" i="9"/>
  <c r="F4639" i="9"/>
  <c r="F4640" i="9"/>
  <c r="F4641" i="9"/>
  <c r="F4642" i="9"/>
  <c r="F4643" i="9"/>
  <c r="F4644" i="9"/>
  <c r="F4645" i="9"/>
  <c r="F4646" i="9"/>
  <c r="F4647" i="9"/>
  <c r="F4648" i="9"/>
  <c r="F4649" i="9"/>
  <c r="F4650" i="9"/>
  <c r="F4651" i="9"/>
  <c r="F4652" i="9"/>
  <c r="F4653" i="9"/>
  <c r="F4654" i="9"/>
  <c r="F4655" i="9"/>
  <c r="F4656" i="9"/>
  <c r="F4657" i="9"/>
  <c r="F4658" i="9"/>
  <c r="F4659" i="9"/>
  <c r="F4660" i="9"/>
  <c r="F4661" i="9"/>
  <c r="F4662" i="9"/>
  <c r="F4663" i="9"/>
  <c r="F4664" i="9"/>
  <c r="F4665" i="9"/>
  <c r="F4666" i="9"/>
  <c r="F4667" i="9"/>
  <c r="F4668" i="9"/>
  <c r="F4669" i="9"/>
  <c r="F4670" i="9"/>
  <c r="F4671" i="9"/>
  <c r="F4672" i="9"/>
  <c r="F4673" i="9"/>
  <c r="F4674" i="9"/>
  <c r="F4675" i="9"/>
  <c r="F4676" i="9"/>
  <c r="F4677" i="9"/>
  <c r="F4678" i="9"/>
  <c r="F4679" i="9"/>
  <c r="F4680" i="9"/>
  <c r="F4681" i="9"/>
  <c r="F4682" i="9"/>
  <c r="F4683" i="9"/>
  <c r="F4684" i="9"/>
  <c r="F4685" i="9"/>
  <c r="F4686" i="9"/>
  <c r="F4687" i="9"/>
  <c r="F4688" i="9"/>
  <c r="F4689" i="9"/>
  <c r="F4690" i="9"/>
  <c r="F4691" i="9"/>
  <c r="F4692" i="9"/>
  <c r="F4693" i="9"/>
  <c r="F4694" i="9"/>
  <c r="F4695" i="9"/>
  <c r="F4696" i="9"/>
  <c r="F4697" i="9"/>
  <c r="F4698" i="9"/>
  <c r="F4699" i="9"/>
  <c r="F4700" i="9"/>
  <c r="F4701" i="9"/>
  <c r="F4702" i="9"/>
  <c r="F4703" i="9"/>
  <c r="F4704" i="9"/>
  <c r="F4705" i="9"/>
  <c r="F4706" i="9"/>
  <c r="F4707" i="9"/>
  <c r="F4708" i="9"/>
  <c r="F4709" i="9"/>
  <c r="F4710" i="9"/>
  <c r="F4711" i="9"/>
  <c r="F4712" i="9"/>
  <c r="F4713" i="9"/>
  <c r="F4714" i="9"/>
  <c r="F4715" i="9"/>
  <c r="F4716" i="9"/>
  <c r="F4717" i="9"/>
  <c r="F4718" i="9"/>
  <c r="F4719" i="9"/>
  <c r="F4720" i="9"/>
  <c r="F4721" i="9"/>
  <c r="F4722" i="9"/>
  <c r="F4723" i="9"/>
  <c r="F4724" i="9"/>
  <c r="F4725" i="9"/>
  <c r="F4726" i="9"/>
  <c r="F4727" i="9"/>
  <c r="F4728" i="9"/>
  <c r="F4729" i="9"/>
  <c r="F4730" i="9"/>
  <c r="F4731" i="9"/>
  <c r="F4732" i="9"/>
  <c r="F4733" i="9"/>
  <c r="F4734" i="9"/>
  <c r="F4735" i="9"/>
  <c r="F4736" i="9"/>
  <c r="F4737" i="9"/>
  <c r="F4738" i="9"/>
  <c r="F4739" i="9"/>
  <c r="F4740" i="9"/>
  <c r="F4741" i="9"/>
  <c r="F4742" i="9"/>
  <c r="F4743" i="9"/>
  <c r="F4744" i="9"/>
  <c r="F4745" i="9"/>
  <c r="F4746" i="9"/>
  <c r="F4747" i="9"/>
  <c r="F4748" i="9"/>
  <c r="F4749" i="9"/>
  <c r="F4750" i="9"/>
  <c r="F4751" i="9"/>
  <c r="F4752" i="9"/>
  <c r="F4753" i="9"/>
  <c r="F4754" i="9"/>
  <c r="F4755" i="9"/>
  <c r="F4756" i="9"/>
  <c r="F4757" i="9"/>
  <c r="F4758" i="9"/>
  <c r="F4759" i="9"/>
  <c r="F4760" i="9"/>
  <c r="F4761" i="9"/>
  <c r="F4762" i="9"/>
  <c r="F4763" i="9"/>
  <c r="F4764" i="9"/>
  <c r="F4765" i="9"/>
  <c r="F4766" i="9"/>
  <c r="F4767" i="9"/>
  <c r="F4768" i="9"/>
  <c r="F4769" i="9"/>
  <c r="F4770" i="9"/>
  <c r="F4771" i="9"/>
  <c r="F4772" i="9"/>
  <c r="F4773" i="9"/>
  <c r="F4774" i="9"/>
  <c r="F4775" i="9"/>
  <c r="F4776" i="9"/>
  <c r="F4777" i="9"/>
  <c r="F4778" i="9"/>
  <c r="F4779" i="9"/>
  <c r="F4780" i="9"/>
  <c r="F4781" i="9"/>
  <c r="F4782" i="9"/>
  <c r="F4783" i="9"/>
  <c r="F4784" i="9"/>
  <c r="F4785" i="9"/>
  <c r="F4786" i="9"/>
  <c r="F4787" i="9"/>
  <c r="F4788" i="9"/>
  <c r="F4789" i="9"/>
  <c r="F4790" i="9"/>
  <c r="F4791" i="9"/>
  <c r="F4792" i="9"/>
  <c r="F4793" i="9"/>
  <c r="F4794" i="9"/>
  <c r="F4795" i="9"/>
  <c r="F4796" i="9"/>
  <c r="F4797" i="9"/>
  <c r="F4798" i="9"/>
  <c r="F4799" i="9"/>
  <c r="F4800" i="9"/>
  <c r="F4801" i="9"/>
  <c r="F4802" i="9"/>
  <c r="F4803" i="9"/>
  <c r="F4804" i="9"/>
  <c r="F4805" i="9"/>
  <c r="F4806" i="9"/>
  <c r="F4807" i="9"/>
  <c r="F4808" i="9"/>
  <c r="F4809" i="9"/>
  <c r="F4810" i="9"/>
  <c r="F4811" i="9"/>
  <c r="F4812" i="9"/>
  <c r="F4813" i="9"/>
  <c r="F4814" i="9"/>
  <c r="F4815" i="9"/>
  <c r="F4816" i="9"/>
  <c r="F4817" i="9"/>
  <c r="F4818" i="9"/>
  <c r="F4819" i="9"/>
  <c r="F4820" i="9"/>
  <c r="F4821" i="9"/>
  <c r="F4822" i="9"/>
  <c r="F4823" i="9"/>
  <c r="F4824" i="9"/>
  <c r="F4825" i="9"/>
  <c r="F4826" i="9"/>
  <c r="F4827" i="9"/>
  <c r="F4828" i="9"/>
  <c r="F4829" i="9"/>
  <c r="F4830" i="9"/>
  <c r="F4831" i="9"/>
  <c r="F4832" i="9"/>
  <c r="F4833" i="9"/>
  <c r="F4834" i="9"/>
  <c r="F4835" i="9"/>
  <c r="F4836" i="9"/>
  <c r="F4837" i="9"/>
  <c r="F4838" i="9"/>
  <c r="F4839" i="9"/>
  <c r="F4840" i="9"/>
  <c r="F4841" i="9"/>
  <c r="F4842" i="9"/>
  <c r="F4843" i="9"/>
  <c r="F4844" i="9"/>
  <c r="F4845" i="9"/>
  <c r="F4846" i="9"/>
  <c r="F4847" i="9"/>
  <c r="F4848" i="9"/>
  <c r="F4849" i="9"/>
  <c r="F4850" i="9"/>
  <c r="F4851" i="9"/>
  <c r="F4852" i="9"/>
  <c r="F4853" i="9"/>
  <c r="F4854" i="9"/>
  <c r="F4855" i="9"/>
  <c r="F4856" i="9"/>
  <c r="F4857" i="9"/>
  <c r="F4858" i="9"/>
  <c r="F4859" i="9"/>
  <c r="F4860" i="9"/>
  <c r="F4861" i="9"/>
  <c r="F4862" i="9"/>
  <c r="F4863" i="9"/>
  <c r="F4864" i="9"/>
  <c r="F4865" i="9"/>
  <c r="F4866" i="9"/>
  <c r="F4867" i="9"/>
  <c r="F4868" i="9"/>
  <c r="F4869" i="9"/>
  <c r="F4870" i="9"/>
  <c r="F4871" i="9"/>
  <c r="F4872" i="9"/>
  <c r="F4873" i="9"/>
  <c r="F4874" i="9"/>
  <c r="F4875" i="9"/>
  <c r="F4876" i="9"/>
  <c r="F4877" i="9"/>
  <c r="F4878" i="9"/>
  <c r="F4879" i="9"/>
  <c r="F4880" i="9"/>
  <c r="F4881" i="9"/>
  <c r="F4882" i="9"/>
  <c r="F4883" i="9"/>
  <c r="F4884" i="9"/>
  <c r="F4885" i="9"/>
  <c r="F4886" i="9"/>
  <c r="F4887" i="9"/>
  <c r="F4888" i="9"/>
  <c r="F4889" i="9"/>
  <c r="F4890" i="9"/>
  <c r="F4891" i="9"/>
  <c r="F4892" i="9"/>
  <c r="F4893" i="9"/>
  <c r="F4894" i="9"/>
  <c r="F4895" i="9"/>
  <c r="F4896" i="9"/>
  <c r="F4897" i="9"/>
  <c r="F4898" i="9"/>
  <c r="F4899" i="9"/>
  <c r="F4900" i="9"/>
  <c r="F4901" i="9"/>
  <c r="F4902" i="9"/>
  <c r="F4903" i="9"/>
  <c r="F4904" i="9"/>
  <c r="F4905" i="9"/>
  <c r="F4906" i="9"/>
  <c r="F4907" i="9"/>
  <c r="F4908" i="9"/>
  <c r="F4909" i="9"/>
  <c r="F4910" i="9"/>
  <c r="F4911" i="9"/>
  <c r="F4912" i="9"/>
  <c r="F4913" i="9"/>
  <c r="F4914" i="9"/>
  <c r="F4915" i="9"/>
  <c r="F4916" i="9"/>
  <c r="F4917" i="9"/>
  <c r="F4918" i="9"/>
  <c r="F4919" i="9"/>
  <c r="F4920" i="9"/>
  <c r="F4921" i="9"/>
  <c r="F4922" i="9"/>
  <c r="F4923" i="9"/>
  <c r="F4924" i="9"/>
  <c r="F4925" i="9"/>
  <c r="F4926" i="9"/>
  <c r="F4927" i="9"/>
  <c r="F4928" i="9"/>
  <c r="F4929" i="9"/>
  <c r="F4930" i="9"/>
  <c r="F4931" i="9"/>
  <c r="F4932" i="9"/>
  <c r="F4933" i="9"/>
  <c r="F4934" i="9"/>
  <c r="F4935" i="9"/>
  <c r="F4936" i="9"/>
  <c r="F4937" i="9"/>
  <c r="F4938" i="9"/>
  <c r="F4939" i="9"/>
  <c r="F4940" i="9"/>
  <c r="F4941" i="9"/>
  <c r="F4942" i="9"/>
  <c r="F4943" i="9"/>
  <c r="F4944" i="9"/>
  <c r="F4945" i="9"/>
  <c r="F4946" i="9"/>
  <c r="F4947" i="9"/>
  <c r="F4948" i="9"/>
  <c r="F4949" i="9"/>
  <c r="F4950" i="9"/>
  <c r="F4951" i="9"/>
  <c r="F4952" i="9"/>
  <c r="F4953" i="9"/>
  <c r="F4954" i="9"/>
  <c r="F4955" i="9"/>
  <c r="F4956" i="9"/>
  <c r="F4957" i="9"/>
  <c r="F4958" i="9"/>
  <c r="F4959" i="9"/>
  <c r="F4960" i="9"/>
  <c r="F4961" i="9"/>
  <c r="F4962" i="9"/>
  <c r="F4963" i="9"/>
  <c r="F4964" i="9"/>
  <c r="F4965" i="9"/>
  <c r="F4966" i="9"/>
  <c r="F4967" i="9"/>
  <c r="F4968" i="9"/>
  <c r="F4969" i="9"/>
  <c r="F4970" i="9"/>
  <c r="F4971" i="9"/>
  <c r="F4972" i="9"/>
  <c r="F4973" i="9"/>
  <c r="F4974" i="9"/>
  <c r="F4975" i="9"/>
  <c r="F4976" i="9"/>
  <c r="F4977" i="9"/>
  <c r="F4978" i="9"/>
  <c r="F4979" i="9"/>
  <c r="F4980" i="9"/>
  <c r="F4981" i="9"/>
  <c r="F4982" i="9"/>
  <c r="F4983" i="9"/>
  <c r="F4984" i="9"/>
  <c r="F4985" i="9"/>
  <c r="F4986" i="9"/>
  <c r="F4987" i="9"/>
  <c r="F4988" i="9"/>
  <c r="F4989" i="9"/>
  <c r="F4990" i="9"/>
  <c r="F4991" i="9"/>
  <c r="F4992" i="9"/>
  <c r="F4993" i="9"/>
  <c r="F4994" i="9"/>
  <c r="F4995" i="9"/>
  <c r="F4996" i="9"/>
  <c r="F4997" i="9"/>
  <c r="F4998" i="9"/>
  <c r="F4999" i="9"/>
  <c r="F5000" i="9"/>
  <c r="F5001" i="9"/>
  <c r="G3" i="9" a="1"/>
  <c r="G3" i="9"/>
  <c r="E4" i="9" a="1"/>
  <c r="E4" i="9"/>
  <c r="G4" i="9" a="1"/>
  <c r="G4" i="9"/>
  <c r="E5" i="9" a="1"/>
  <c r="E5" i="9"/>
  <c r="G5" i="9" a="1"/>
  <c r="G5" i="9"/>
  <c r="E6" i="9" a="1"/>
  <c r="E6" i="9"/>
  <c r="G6" i="9" a="1"/>
  <c r="G6" i="9"/>
  <c r="E7" i="9" a="1"/>
  <c r="E7" i="9"/>
  <c r="G7" i="9" a="1"/>
  <c r="G7" i="9"/>
  <c r="E8" i="9" a="1"/>
  <c r="E8" i="9"/>
  <c r="G8" i="9" a="1"/>
  <c r="G8" i="9"/>
  <c r="E9" i="9" a="1"/>
  <c r="E9" i="9"/>
  <c r="G9" i="9" a="1"/>
  <c r="G9" i="9"/>
  <c r="E10" i="9" a="1"/>
  <c r="E10" i="9"/>
  <c r="G10" i="9" a="1"/>
  <c r="G10" i="9"/>
  <c r="E11" i="9" a="1"/>
  <c r="E11" i="9"/>
  <c r="G11" i="9" a="1"/>
  <c r="G11" i="9"/>
  <c r="E12" i="9" a="1"/>
  <c r="E12" i="9"/>
  <c r="G12" i="9" a="1"/>
  <c r="G12" i="9"/>
  <c r="E13" i="9" a="1"/>
  <c r="E13" i="9"/>
  <c r="G13" i="9" a="1"/>
  <c r="G13" i="9"/>
  <c r="E14" i="9" a="1"/>
  <c r="E14" i="9"/>
  <c r="G14" i="9" a="1"/>
  <c r="G14" i="9"/>
  <c r="E15" i="9" a="1"/>
  <c r="E15" i="9"/>
  <c r="G15" i="9" a="1"/>
  <c r="G15" i="9"/>
  <c r="E16" i="9" a="1"/>
  <c r="E16" i="9"/>
  <c r="G16" i="9" a="1"/>
  <c r="G16" i="9"/>
  <c r="E17" i="9" a="1"/>
  <c r="E17" i="9"/>
  <c r="G17" i="9" a="1"/>
  <c r="G17" i="9"/>
  <c r="E18" i="9" a="1"/>
  <c r="E18" i="9"/>
  <c r="G18" i="9" a="1"/>
  <c r="G18" i="9"/>
  <c r="E19" i="9" a="1"/>
  <c r="E19" i="9"/>
  <c r="G19" i="9" a="1"/>
  <c r="G19" i="9"/>
  <c r="E20" i="9" a="1"/>
  <c r="E20" i="9"/>
  <c r="G20" i="9" a="1"/>
  <c r="G20" i="9"/>
  <c r="E21" i="9" a="1"/>
  <c r="E21" i="9"/>
  <c r="G21" i="9" a="1"/>
  <c r="G21" i="9"/>
  <c r="E22" i="9" a="1"/>
  <c r="E22" i="9"/>
  <c r="G22" i="9" a="1"/>
  <c r="G22" i="9"/>
  <c r="E23" i="9" a="1"/>
  <c r="E23" i="9"/>
  <c r="G23" i="9" a="1"/>
  <c r="G23" i="9"/>
  <c r="E24" i="9" a="1"/>
  <c r="E24" i="9"/>
  <c r="G24" i="9" a="1"/>
  <c r="G24" i="9"/>
  <c r="E25" i="9" a="1"/>
  <c r="E25" i="9"/>
  <c r="G25" i="9" a="1"/>
  <c r="G25" i="9"/>
  <c r="E26" i="9" a="1"/>
  <c r="E26" i="9"/>
  <c r="G26" i="9" a="1"/>
  <c r="G26" i="9"/>
  <c r="E27" i="9" a="1"/>
  <c r="E27" i="9"/>
  <c r="G27" i="9" a="1"/>
  <c r="G27" i="9"/>
  <c r="E28" i="9" a="1"/>
  <c r="E28" i="9"/>
  <c r="G28" i="9" a="1"/>
  <c r="G28" i="9"/>
  <c r="E29" i="9" a="1"/>
  <c r="E29" i="9"/>
  <c r="G29" i="9" a="1"/>
  <c r="G29" i="9"/>
  <c r="E30" i="9" a="1"/>
  <c r="E30" i="9"/>
  <c r="G30" i="9" a="1"/>
  <c r="G30" i="9"/>
  <c r="E31" i="9" a="1"/>
  <c r="E31" i="9"/>
  <c r="G31" i="9" a="1"/>
  <c r="G31" i="9"/>
  <c r="E32" i="9" a="1"/>
  <c r="E32" i="9"/>
  <c r="G32" i="9" a="1"/>
  <c r="G32" i="9"/>
  <c r="E33" i="9" a="1"/>
  <c r="E33" i="9"/>
  <c r="G33" i="9" a="1"/>
  <c r="G33" i="9"/>
  <c r="E34" i="9" a="1"/>
  <c r="E34" i="9"/>
  <c r="G34" i="9" a="1"/>
  <c r="G34" i="9"/>
  <c r="E35" i="9" a="1"/>
  <c r="E35" i="9"/>
  <c r="G35" i="9" a="1"/>
  <c r="G35" i="9"/>
  <c r="E36" i="9" a="1"/>
  <c r="E36" i="9"/>
  <c r="G36" i="9" a="1"/>
  <c r="G36" i="9"/>
  <c r="E37" i="9" a="1"/>
  <c r="E37" i="9"/>
  <c r="G37" i="9" a="1"/>
  <c r="G37" i="9"/>
  <c r="E38" i="9" a="1"/>
  <c r="E38" i="9"/>
  <c r="G38" i="9" a="1"/>
  <c r="G38" i="9"/>
  <c r="E39" i="9" a="1"/>
  <c r="E39" i="9"/>
  <c r="G39" i="9" a="1"/>
  <c r="G39" i="9"/>
  <c r="E40" i="9" a="1"/>
  <c r="E40" i="9"/>
  <c r="G40" i="9" a="1"/>
  <c r="G40" i="9"/>
  <c r="E41" i="9" a="1"/>
  <c r="E41" i="9"/>
  <c r="G41" i="9" a="1"/>
  <c r="G41" i="9"/>
  <c r="E42" i="9" a="1"/>
  <c r="E42" i="9"/>
  <c r="G42" i="9" a="1"/>
  <c r="G42" i="9"/>
  <c r="E43" i="9" a="1"/>
  <c r="E43" i="9"/>
  <c r="G43" i="9" a="1"/>
  <c r="G43" i="9"/>
  <c r="E44" i="9" a="1"/>
  <c r="E44" i="9"/>
  <c r="G44" i="9" a="1"/>
  <c r="G44" i="9"/>
  <c r="E45" i="9" a="1"/>
  <c r="E45" i="9"/>
  <c r="G45" i="9" a="1"/>
  <c r="G45" i="9"/>
  <c r="E46" i="9" a="1"/>
  <c r="E46" i="9"/>
  <c r="G46" i="9" a="1"/>
  <c r="G46" i="9"/>
  <c r="E47" i="9" a="1"/>
  <c r="E47" i="9"/>
  <c r="G47" i="9" a="1"/>
  <c r="G47" i="9"/>
  <c r="E48" i="9" a="1"/>
  <c r="E48" i="9"/>
  <c r="G48" i="9" a="1"/>
  <c r="G48" i="9"/>
  <c r="E49" i="9" a="1"/>
  <c r="E49" i="9"/>
  <c r="G49" i="9" a="1"/>
  <c r="G49" i="9"/>
  <c r="E50" i="9" a="1"/>
  <c r="E50" i="9"/>
  <c r="G50" i="9" a="1"/>
  <c r="G50" i="9"/>
  <c r="E51" i="9" a="1"/>
  <c r="E51" i="9"/>
  <c r="G51" i="9" a="1"/>
  <c r="G51" i="9"/>
  <c r="E52" i="9" a="1"/>
  <c r="E52" i="9"/>
  <c r="G52" i="9" a="1"/>
  <c r="G52" i="9"/>
  <c r="E53" i="9" a="1"/>
  <c r="E53" i="9"/>
  <c r="G53" i="9" a="1"/>
  <c r="G53" i="9"/>
  <c r="E54" i="9" a="1"/>
  <c r="E54" i="9"/>
  <c r="G54" i="9" a="1"/>
  <c r="G54" i="9"/>
  <c r="E55" i="9" a="1"/>
  <c r="E55" i="9"/>
  <c r="G55" i="9" a="1"/>
  <c r="G55" i="9"/>
  <c r="E56" i="9" a="1"/>
  <c r="E56" i="9"/>
  <c r="G56" i="9" a="1"/>
  <c r="G56" i="9"/>
  <c r="E57" i="9" a="1"/>
  <c r="E57" i="9"/>
  <c r="G57" i="9" a="1"/>
  <c r="G57" i="9"/>
  <c r="E58" i="9" a="1"/>
  <c r="E58" i="9"/>
  <c r="G58" i="9" a="1"/>
  <c r="G58" i="9"/>
  <c r="E59" i="9" a="1"/>
  <c r="E59" i="9"/>
  <c r="G59" i="9" a="1"/>
  <c r="G59" i="9"/>
  <c r="E60" i="9" a="1"/>
  <c r="E60" i="9"/>
  <c r="G60" i="9" a="1"/>
  <c r="G60" i="9"/>
  <c r="E61" i="9" a="1"/>
  <c r="E61" i="9"/>
  <c r="G61" i="9" a="1"/>
  <c r="G61" i="9"/>
  <c r="E62" i="9" a="1"/>
  <c r="E62" i="9"/>
  <c r="G62" i="9" a="1"/>
  <c r="G62" i="9"/>
  <c r="E63" i="9" a="1"/>
  <c r="E63" i="9"/>
  <c r="G63" i="9" a="1"/>
  <c r="G63" i="9"/>
  <c r="E64" i="9" a="1"/>
  <c r="E64" i="9"/>
  <c r="G64" i="9" a="1"/>
  <c r="G64" i="9"/>
  <c r="E65" i="9" a="1"/>
  <c r="E65" i="9"/>
  <c r="G65" i="9" a="1"/>
  <c r="G65" i="9"/>
  <c r="E66" i="9" a="1"/>
  <c r="E66" i="9"/>
  <c r="G66" i="9" a="1"/>
  <c r="G66" i="9"/>
  <c r="E67" i="9" a="1"/>
  <c r="E67" i="9"/>
  <c r="G67" i="9" a="1"/>
  <c r="G67" i="9"/>
  <c r="E68" i="9" a="1"/>
  <c r="E68" i="9"/>
  <c r="G68" i="9" a="1"/>
  <c r="G68" i="9"/>
  <c r="E69" i="9" a="1"/>
  <c r="E69" i="9"/>
  <c r="G69" i="9" a="1"/>
  <c r="G69" i="9"/>
  <c r="E70" i="9" a="1"/>
  <c r="E70" i="9"/>
  <c r="G70" i="9" a="1"/>
  <c r="G70" i="9"/>
  <c r="E71" i="9" a="1"/>
  <c r="E71" i="9"/>
  <c r="G71" i="9" a="1"/>
  <c r="G71" i="9"/>
  <c r="E72" i="9" a="1"/>
  <c r="E72" i="9"/>
  <c r="G72" i="9" a="1"/>
  <c r="G72" i="9"/>
  <c r="E73" i="9" a="1"/>
  <c r="E73" i="9"/>
  <c r="G73" i="9" a="1"/>
  <c r="G73" i="9"/>
  <c r="E74" i="9" a="1"/>
  <c r="E74" i="9"/>
  <c r="G74" i="9" a="1"/>
  <c r="G74" i="9"/>
  <c r="E75" i="9" a="1"/>
  <c r="E75" i="9"/>
  <c r="G75" i="9" a="1"/>
  <c r="G75" i="9"/>
  <c r="E76" i="9" a="1"/>
  <c r="E76" i="9"/>
  <c r="G76" i="9" a="1"/>
  <c r="G76" i="9"/>
  <c r="E77" i="9" a="1"/>
  <c r="E77" i="9"/>
  <c r="G77" i="9" a="1"/>
  <c r="G77" i="9"/>
  <c r="E78" i="9" a="1"/>
  <c r="E78" i="9"/>
  <c r="G78" i="9" a="1"/>
  <c r="G78" i="9"/>
  <c r="E79" i="9" a="1"/>
  <c r="E79" i="9"/>
  <c r="G79" i="9" a="1"/>
  <c r="G79" i="9"/>
  <c r="E80" i="9" a="1"/>
  <c r="E80" i="9"/>
  <c r="G80" i="9" a="1"/>
  <c r="G80" i="9"/>
  <c r="E81" i="9" a="1"/>
  <c r="E81" i="9"/>
  <c r="G81" i="9" a="1"/>
  <c r="G81" i="9"/>
  <c r="E82" i="9" a="1"/>
  <c r="E82" i="9"/>
  <c r="G82" i="9" a="1"/>
  <c r="G82" i="9"/>
  <c r="E83" i="9" a="1"/>
  <c r="E83" i="9"/>
  <c r="G83" i="9" a="1"/>
  <c r="G83" i="9"/>
  <c r="E84" i="9" a="1"/>
  <c r="E84" i="9"/>
  <c r="G84" i="9" a="1"/>
  <c r="G84" i="9"/>
  <c r="E85" i="9" a="1"/>
  <c r="E85" i="9"/>
  <c r="G85" i="9" a="1"/>
  <c r="G85" i="9"/>
  <c r="E86" i="9" a="1"/>
  <c r="E86" i="9"/>
  <c r="G86" i="9" a="1"/>
  <c r="G86" i="9"/>
  <c r="E87" i="9" a="1"/>
  <c r="E87" i="9"/>
  <c r="G87" i="9" a="1"/>
  <c r="G87" i="9"/>
  <c r="E88" i="9" a="1"/>
  <c r="E88" i="9"/>
  <c r="G88" i="9" a="1"/>
  <c r="G88" i="9"/>
  <c r="E89" i="9" a="1"/>
  <c r="E89" i="9"/>
  <c r="G89" i="9" a="1"/>
  <c r="G89" i="9"/>
  <c r="E90" i="9" a="1"/>
  <c r="E90" i="9"/>
  <c r="G90" i="9" a="1"/>
  <c r="G90" i="9"/>
  <c r="E91" i="9" a="1"/>
  <c r="E91" i="9"/>
  <c r="G91" i="9" a="1"/>
  <c r="G91" i="9"/>
  <c r="E92" i="9" a="1"/>
  <c r="E92" i="9"/>
  <c r="G92" i="9" a="1"/>
  <c r="G92" i="9"/>
  <c r="E93" i="9" a="1"/>
  <c r="E93" i="9"/>
  <c r="G93" i="9" a="1"/>
  <c r="G93" i="9"/>
  <c r="E94" i="9" a="1"/>
  <c r="E94" i="9"/>
  <c r="G94" i="9" a="1"/>
  <c r="G94" i="9"/>
  <c r="E95" i="9" a="1"/>
  <c r="E95" i="9"/>
  <c r="G95" i="9" a="1"/>
  <c r="G95" i="9"/>
  <c r="E96" i="9" a="1"/>
  <c r="E96" i="9"/>
  <c r="G96" i="9" a="1"/>
  <c r="G96" i="9"/>
  <c r="E97" i="9" a="1"/>
  <c r="E97" i="9"/>
  <c r="G97" i="9" a="1"/>
  <c r="G97" i="9"/>
  <c r="E98" i="9" a="1"/>
  <c r="E98" i="9"/>
  <c r="G98" i="9" a="1"/>
  <c r="G98" i="9"/>
  <c r="E99" i="9" a="1"/>
  <c r="E99" i="9"/>
  <c r="G99" i="9" a="1"/>
  <c r="G99" i="9"/>
  <c r="E100" i="9" a="1"/>
  <c r="E100" i="9"/>
  <c r="G100" i="9" a="1"/>
  <c r="G100" i="9"/>
  <c r="E101" i="9" a="1"/>
  <c r="E101" i="9"/>
  <c r="G101" i="9" a="1"/>
  <c r="G101" i="9"/>
  <c r="E102" i="9" a="1"/>
  <c r="E102" i="9"/>
  <c r="G102" i="9" a="1"/>
  <c r="G102" i="9"/>
  <c r="E103" i="9" a="1"/>
  <c r="E103" i="9"/>
  <c r="G103" i="9" a="1"/>
  <c r="G103" i="9"/>
  <c r="E104" i="9" a="1"/>
  <c r="E104" i="9"/>
  <c r="G104" i="9" a="1"/>
  <c r="G104" i="9"/>
  <c r="E105" i="9" a="1"/>
  <c r="E105" i="9"/>
  <c r="G105" i="9" a="1"/>
  <c r="G105" i="9"/>
  <c r="E106" i="9" a="1"/>
  <c r="E106" i="9"/>
  <c r="G106" i="9" a="1"/>
  <c r="G106" i="9"/>
  <c r="E107" i="9" a="1"/>
  <c r="E107" i="9"/>
  <c r="G107" i="9" a="1"/>
  <c r="G107" i="9"/>
  <c r="E108" i="9" a="1"/>
  <c r="E108" i="9"/>
  <c r="G108" i="9" a="1"/>
  <c r="G108" i="9"/>
  <c r="E109" i="9" a="1"/>
  <c r="E109" i="9"/>
  <c r="G109" i="9" a="1"/>
  <c r="G109" i="9"/>
  <c r="E110" i="9" a="1"/>
  <c r="E110" i="9"/>
  <c r="G110" i="9" a="1"/>
  <c r="G110" i="9"/>
  <c r="E111" i="9" a="1"/>
  <c r="E111" i="9"/>
  <c r="G111" i="9" a="1"/>
  <c r="G111" i="9"/>
  <c r="E112" i="9" a="1"/>
  <c r="E112" i="9"/>
  <c r="G112" i="9" a="1"/>
  <c r="G112" i="9"/>
  <c r="E113" i="9" a="1"/>
  <c r="E113" i="9"/>
  <c r="G113" i="9" a="1"/>
  <c r="G113" i="9"/>
  <c r="E114" i="9" a="1"/>
  <c r="E114" i="9"/>
  <c r="G114" i="9" a="1"/>
  <c r="G114" i="9"/>
  <c r="E115" i="9" a="1"/>
  <c r="E115" i="9"/>
  <c r="G115" i="9" a="1"/>
  <c r="G115" i="9"/>
  <c r="E116" i="9" a="1"/>
  <c r="E116" i="9"/>
  <c r="G116" i="9" a="1"/>
  <c r="G116" i="9"/>
  <c r="E117" i="9" a="1"/>
  <c r="E117" i="9"/>
  <c r="G117" i="9" a="1"/>
  <c r="G117" i="9"/>
  <c r="E118" i="9" a="1"/>
  <c r="E118" i="9"/>
  <c r="G118" i="9" a="1"/>
  <c r="G118" i="9"/>
  <c r="E119" i="9" a="1"/>
  <c r="E119" i="9"/>
  <c r="G119" i="9" a="1"/>
  <c r="G119" i="9"/>
  <c r="E120" i="9" a="1"/>
  <c r="E120" i="9"/>
  <c r="G120" i="9" a="1"/>
  <c r="G120" i="9"/>
  <c r="E121" i="9" a="1"/>
  <c r="E121" i="9"/>
  <c r="G121" i="9" a="1"/>
  <c r="G121" i="9"/>
  <c r="E122" i="9" a="1"/>
  <c r="E122" i="9"/>
  <c r="G122" i="9" a="1"/>
  <c r="G122" i="9"/>
  <c r="E123" i="9" a="1"/>
  <c r="E123" i="9"/>
  <c r="G123" i="9" a="1"/>
  <c r="G123" i="9"/>
  <c r="E124" i="9" a="1"/>
  <c r="E124" i="9"/>
  <c r="G124" i="9" a="1"/>
  <c r="G124" i="9"/>
  <c r="E125" i="9" a="1"/>
  <c r="E125" i="9"/>
  <c r="G125" i="9" a="1"/>
  <c r="G125" i="9"/>
  <c r="E126" i="9" a="1"/>
  <c r="E126" i="9"/>
  <c r="G126" i="9" a="1"/>
  <c r="G126" i="9"/>
  <c r="E127" i="9" a="1"/>
  <c r="E127" i="9"/>
  <c r="G127" i="9" a="1"/>
  <c r="G127" i="9"/>
  <c r="E128" i="9" a="1"/>
  <c r="E128" i="9"/>
  <c r="G128" i="9" a="1"/>
  <c r="G128" i="9"/>
  <c r="E129" i="9" a="1"/>
  <c r="E129" i="9"/>
  <c r="G129" i="9" a="1"/>
  <c r="G129" i="9"/>
  <c r="E130" i="9" a="1"/>
  <c r="E130" i="9"/>
  <c r="G130" i="9" a="1"/>
  <c r="G130" i="9"/>
  <c r="E131" i="9" a="1"/>
  <c r="E131" i="9"/>
  <c r="G131" i="9" a="1"/>
  <c r="G131" i="9"/>
  <c r="E132" i="9" a="1"/>
  <c r="E132" i="9"/>
  <c r="G132" i="9" a="1"/>
  <c r="G132" i="9"/>
  <c r="E133" i="9" a="1"/>
  <c r="E133" i="9"/>
  <c r="G133" i="9" a="1"/>
  <c r="G133" i="9"/>
  <c r="E134" i="9" a="1"/>
  <c r="E134" i="9"/>
  <c r="G134" i="9" a="1"/>
  <c r="G134" i="9"/>
  <c r="E135" i="9" a="1"/>
  <c r="E135" i="9"/>
  <c r="G135" i="9" a="1"/>
  <c r="G135" i="9"/>
  <c r="E136" i="9" a="1"/>
  <c r="E136" i="9"/>
  <c r="G136" i="9" a="1"/>
  <c r="G136" i="9"/>
  <c r="E137" i="9" a="1"/>
  <c r="E137" i="9"/>
  <c r="G137" i="9" a="1"/>
  <c r="G137" i="9"/>
  <c r="E138" i="9" a="1"/>
  <c r="E138" i="9"/>
  <c r="G138" i="9" a="1"/>
  <c r="G138" i="9"/>
  <c r="E139" i="9" a="1"/>
  <c r="E139" i="9"/>
  <c r="G139" i="9" a="1"/>
  <c r="G139" i="9"/>
  <c r="E140" i="9" a="1"/>
  <c r="E140" i="9"/>
  <c r="G140" i="9" a="1"/>
  <c r="G140" i="9"/>
  <c r="E141" i="9" a="1"/>
  <c r="E141" i="9"/>
  <c r="G141" i="9" a="1"/>
  <c r="G141" i="9"/>
  <c r="E142" i="9" a="1"/>
  <c r="E142" i="9"/>
  <c r="G142" i="9" a="1"/>
  <c r="G142" i="9"/>
  <c r="E143" i="9" a="1"/>
  <c r="E143" i="9"/>
  <c r="G143" i="9" a="1"/>
  <c r="G143" i="9"/>
  <c r="E144" i="9" a="1"/>
  <c r="E144" i="9"/>
  <c r="G144" i="9" a="1"/>
  <c r="G144" i="9"/>
  <c r="E145" i="9" a="1"/>
  <c r="E145" i="9"/>
  <c r="G145" i="9" a="1"/>
  <c r="G145" i="9"/>
  <c r="E146" i="9" a="1"/>
  <c r="E146" i="9"/>
  <c r="G146" i="9" a="1"/>
  <c r="G146" i="9"/>
  <c r="E147" i="9" a="1"/>
  <c r="E147" i="9"/>
  <c r="G147" i="9" a="1"/>
  <c r="G147" i="9"/>
  <c r="E148" i="9" a="1"/>
  <c r="E148" i="9"/>
  <c r="G148" i="9" a="1"/>
  <c r="G148" i="9"/>
  <c r="E149" i="9" a="1"/>
  <c r="E149" i="9"/>
  <c r="G149" i="9" a="1"/>
  <c r="G149" i="9"/>
  <c r="E150" i="9" a="1"/>
  <c r="E150" i="9"/>
  <c r="G150" i="9" a="1"/>
  <c r="G150" i="9"/>
  <c r="E151" i="9" a="1"/>
  <c r="E151" i="9"/>
  <c r="G151" i="9" a="1"/>
  <c r="G151" i="9"/>
  <c r="E152" i="9" a="1"/>
  <c r="E152" i="9"/>
  <c r="G152" i="9" a="1"/>
  <c r="G152" i="9"/>
  <c r="E153" i="9" a="1"/>
  <c r="E153" i="9"/>
  <c r="G153" i="9" a="1"/>
  <c r="G153" i="9"/>
  <c r="E154" i="9" a="1"/>
  <c r="E154" i="9"/>
  <c r="G154" i="9" a="1"/>
  <c r="G154" i="9"/>
  <c r="E155" i="9" a="1"/>
  <c r="E155" i="9"/>
  <c r="G155" i="9" a="1"/>
  <c r="G155" i="9"/>
  <c r="E156" i="9" a="1"/>
  <c r="E156" i="9"/>
  <c r="G156" i="9" a="1"/>
  <c r="G156" i="9"/>
  <c r="E157" i="9" a="1"/>
  <c r="E157" i="9"/>
  <c r="G157" i="9" a="1"/>
  <c r="G157" i="9"/>
  <c r="E158" i="9" a="1"/>
  <c r="E158" i="9"/>
  <c r="G158" i="9" a="1"/>
  <c r="G158" i="9"/>
  <c r="E159" i="9" a="1"/>
  <c r="E159" i="9"/>
  <c r="G159" i="9" a="1"/>
  <c r="G159" i="9"/>
  <c r="E160" i="9" a="1"/>
  <c r="E160" i="9"/>
  <c r="G160" i="9" a="1"/>
  <c r="G160" i="9"/>
  <c r="E161" i="9" a="1"/>
  <c r="E161" i="9"/>
  <c r="G161" i="9" a="1"/>
  <c r="G161" i="9"/>
  <c r="E162" i="9" a="1"/>
  <c r="E162" i="9"/>
  <c r="G162" i="9" a="1"/>
  <c r="G162" i="9"/>
  <c r="E163" i="9" a="1"/>
  <c r="E163" i="9"/>
  <c r="G163" i="9" a="1"/>
  <c r="G163" i="9"/>
  <c r="E164" i="9" a="1"/>
  <c r="E164" i="9"/>
  <c r="G164" i="9" a="1"/>
  <c r="G164" i="9"/>
  <c r="E165" i="9" a="1"/>
  <c r="E165" i="9"/>
  <c r="G165" i="9" a="1"/>
  <c r="G165" i="9"/>
  <c r="E166" i="9" a="1"/>
  <c r="E166" i="9"/>
  <c r="G166" i="9" a="1"/>
  <c r="G166" i="9"/>
  <c r="E167" i="9" a="1"/>
  <c r="E167" i="9"/>
  <c r="G167" i="9" a="1"/>
  <c r="G167" i="9"/>
  <c r="E168" i="9" a="1"/>
  <c r="E168" i="9"/>
  <c r="G168" i="9" a="1"/>
  <c r="G168" i="9"/>
  <c r="E169" i="9" a="1"/>
  <c r="E169" i="9"/>
  <c r="G169" i="9" a="1"/>
  <c r="G169" i="9"/>
  <c r="E170" i="9" a="1"/>
  <c r="E170" i="9"/>
  <c r="G170" i="9" a="1"/>
  <c r="G170" i="9"/>
  <c r="E171" i="9" a="1"/>
  <c r="E171" i="9"/>
  <c r="G171" i="9" a="1"/>
  <c r="G171" i="9"/>
  <c r="E172" i="9" a="1"/>
  <c r="E172" i="9"/>
  <c r="G172" i="9" a="1"/>
  <c r="G172" i="9"/>
  <c r="E173" i="9" a="1"/>
  <c r="E173" i="9"/>
  <c r="G173" i="9" a="1"/>
  <c r="G173" i="9"/>
  <c r="E174" i="9" a="1"/>
  <c r="E174" i="9"/>
  <c r="G174" i="9" a="1"/>
  <c r="G174" i="9"/>
  <c r="E175" i="9" a="1"/>
  <c r="E175" i="9"/>
  <c r="G175" i="9" a="1"/>
  <c r="G175" i="9"/>
  <c r="E176" i="9" a="1"/>
  <c r="E176" i="9"/>
  <c r="G176" i="9" a="1"/>
  <c r="G176" i="9"/>
  <c r="E177" i="9" a="1"/>
  <c r="E177" i="9"/>
  <c r="G177" i="9" a="1"/>
  <c r="G177" i="9"/>
  <c r="E178" i="9" a="1"/>
  <c r="E178" i="9"/>
  <c r="G178" i="9" a="1"/>
  <c r="G178" i="9"/>
  <c r="E179" i="9" a="1"/>
  <c r="E179" i="9"/>
  <c r="G179" i="9" a="1"/>
  <c r="G179" i="9"/>
  <c r="E180" i="9" a="1"/>
  <c r="E180" i="9"/>
  <c r="G180" i="9" a="1"/>
  <c r="G180" i="9"/>
  <c r="E181" i="9" a="1"/>
  <c r="E181" i="9"/>
  <c r="G181" i="9" a="1"/>
  <c r="G181" i="9"/>
  <c r="E182" i="9" a="1"/>
  <c r="E182" i="9"/>
  <c r="G182" i="9" a="1"/>
  <c r="G182" i="9"/>
  <c r="E183" i="9" a="1"/>
  <c r="E183" i="9"/>
  <c r="G183" i="9" a="1"/>
  <c r="G183" i="9"/>
  <c r="E184" i="9" a="1"/>
  <c r="E184" i="9"/>
  <c r="G184" i="9" a="1"/>
  <c r="G184" i="9"/>
  <c r="E185" i="9" a="1"/>
  <c r="E185" i="9"/>
  <c r="G185" i="9" a="1"/>
  <c r="G185" i="9"/>
  <c r="E186" i="9" a="1"/>
  <c r="E186" i="9"/>
  <c r="G186" i="9" a="1"/>
  <c r="G186" i="9"/>
  <c r="E187" i="9" a="1"/>
  <c r="E187" i="9"/>
  <c r="G187" i="9" a="1"/>
  <c r="G187" i="9"/>
  <c r="E188" i="9" a="1"/>
  <c r="E188" i="9"/>
  <c r="G188" i="9" a="1"/>
  <c r="G188" i="9"/>
  <c r="E189" i="9" a="1"/>
  <c r="E189" i="9"/>
  <c r="G189" i="9" a="1"/>
  <c r="G189" i="9"/>
  <c r="E190" i="9" a="1"/>
  <c r="E190" i="9"/>
  <c r="G190" i="9" a="1"/>
  <c r="G190" i="9"/>
  <c r="E191" i="9" a="1"/>
  <c r="E191" i="9"/>
  <c r="G191" i="9" a="1"/>
  <c r="G191" i="9"/>
  <c r="E192" i="9" a="1"/>
  <c r="E192" i="9"/>
  <c r="G192" i="9" a="1"/>
  <c r="G192" i="9"/>
  <c r="E193" i="9" a="1"/>
  <c r="E193" i="9"/>
  <c r="G193" i="9" a="1"/>
  <c r="G193" i="9"/>
  <c r="E194" i="9" a="1"/>
  <c r="E194" i="9"/>
  <c r="G194" i="9" a="1"/>
  <c r="G194" i="9"/>
  <c r="E195" i="9" a="1"/>
  <c r="E195" i="9"/>
  <c r="G195" i="9" a="1"/>
  <c r="G195" i="9"/>
  <c r="E196" i="9" a="1"/>
  <c r="E196" i="9"/>
  <c r="G196" i="9" a="1"/>
  <c r="G196" i="9"/>
  <c r="E197" i="9" a="1"/>
  <c r="E197" i="9"/>
  <c r="G197" i="9" a="1"/>
  <c r="G197" i="9"/>
  <c r="E198" i="9" a="1"/>
  <c r="E198" i="9"/>
  <c r="G198" i="9" a="1"/>
  <c r="G198" i="9"/>
  <c r="E199" i="9" a="1"/>
  <c r="E199" i="9"/>
  <c r="G199" i="9" a="1"/>
  <c r="G199" i="9"/>
  <c r="E200" i="9" a="1"/>
  <c r="E200" i="9"/>
  <c r="G200" i="9" a="1"/>
  <c r="G200" i="9"/>
  <c r="E201" i="9" a="1"/>
  <c r="E201" i="9"/>
  <c r="G201" i="9" a="1"/>
  <c r="G201" i="9"/>
  <c r="E202" i="9" a="1"/>
  <c r="E202" i="9"/>
  <c r="G202" i="9" a="1"/>
  <c r="G202" i="9"/>
  <c r="E203" i="9" a="1"/>
  <c r="E203" i="9"/>
  <c r="G203" i="9" a="1"/>
  <c r="G203" i="9"/>
  <c r="E204" i="9" a="1"/>
  <c r="E204" i="9"/>
  <c r="G204" i="9" a="1"/>
  <c r="G204" i="9"/>
  <c r="E205" i="9" a="1"/>
  <c r="E205" i="9"/>
  <c r="G205" i="9" a="1"/>
  <c r="G205" i="9"/>
  <c r="E206" i="9" a="1"/>
  <c r="E206" i="9"/>
  <c r="G206" i="9" a="1"/>
  <c r="G206" i="9"/>
  <c r="E207" i="9" a="1"/>
  <c r="E207" i="9"/>
  <c r="G207" i="9" a="1"/>
  <c r="G207" i="9"/>
  <c r="E208" i="9" a="1"/>
  <c r="E208" i="9"/>
  <c r="G208" i="9" a="1"/>
  <c r="G208" i="9"/>
  <c r="E209" i="9" a="1"/>
  <c r="E209" i="9"/>
  <c r="G209" i="9" a="1"/>
  <c r="G209" i="9"/>
  <c r="E210" i="9" a="1"/>
  <c r="E210" i="9"/>
  <c r="G210" i="9" a="1"/>
  <c r="G210" i="9"/>
  <c r="E211" i="9" a="1"/>
  <c r="E211" i="9"/>
  <c r="G211" i="9" a="1"/>
  <c r="G211" i="9"/>
  <c r="E212" i="9" a="1"/>
  <c r="E212" i="9"/>
  <c r="G212" i="9" a="1"/>
  <c r="G212" i="9"/>
  <c r="E213" i="9" a="1"/>
  <c r="E213" i="9"/>
  <c r="G213" i="9" a="1"/>
  <c r="G213" i="9"/>
  <c r="E214" i="9" a="1"/>
  <c r="E214" i="9"/>
  <c r="G214" i="9" a="1"/>
  <c r="G214" i="9"/>
  <c r="E215" i="9" a="1"/>
  <c r="E215" i="9"/>
  <c r="G215" i="9" a="1"/>
  <c r="G215" i="9"/>
  <c r="E216" i="9" a="1"/>
  <c r="E216" i="9"/>
  <c r="G216" i="9" a="1"/>
  <c r="G216" i="9"/>
  <c r="E217" i="9" a="1"/>
  <c r="E217" i="9"/>
  <c r="G217" i="9" a="1"/>
  <c r="G217" i="9"/>
  <c r="E218" i="9" a="1"/>
  <c r="E218" i="9"/>
  <c r="G218" i="9" a="1"/>
  <c r="G218" i="9"/>
  <c r="E219" i="9" a="1"/>
  <c r="E219" i="9"/>
  <c r="G219" i="9" a="1"/>
  <c r="G219" i="9"/>
  <c r="E220" i="9" a="1"/>
  <c r="E220" i="9"/>
  <c r="G220" i="9" a="1"/>
  <c r="G220" i="9"/>
  <c r="E221" i="9" a="1"/>
  <c r="E221" i="9"/>
  <c r="G221" i="9" a="1"/>
  <c r="G221" i="9"/>
  <c r="E222" i="9" a="1"/>
  <c r="E222" i="9"/>
  <c r="G222" i="9" a="1"/>
  <c r="G222" i="9"/>
  <c r="E223" i="9" a="1"/>
  <c r="E223" i="9"/>
  <c r="G223" i="9" a="1"/>
  <c r="G223" i="9"/>
  <c r="E224" i="9" a="1"/>
  <c r="E224" i="9"/>
  <c r="G224" i="9" a="1"/>
  <c r="G224" i="9"/>
  <c r="E225" i="9" a="1"/>
  <c r="E225" i="9"/>
  <c r="G225" i="9" a="1"/>
  <c r="G225" i="9"/>
  <c r="E226" i="9" a="1"/>
  <c r="E226" i="9"/>
  <c r="G226" i="9" a="1"/>
  <c r="G226" i="9"/>
  <c r="E227" i="9" a="1"/>
  <c r="E227" i="9"/>
  <c r="G227" i="9" a="1"/>
  <c r="G227" i="9"/>
  <c r="E228" i="9" a="1"/>
  <c r="E228" i="9"/>
  <c r="G228" i="9" a="1"/>
  <c r="G228" i="9"/>
  <c r="E229" i="9" a="1"/>
  <c r="E229" i="9"/>
  <c r="G229" i="9" a="1"/>
  <c r="G229" i="9"/>
  <c r="E230" i="9" a="1"/>
  <c r="E230" i="9"/>
  <c r="G230" i="9" a="1"/>
  <c r="G230" i="9"/>
  <c r="E231" i="9" a="1"/>
  <c r="E231" i="9"/>
  <c r="G231" i="9" a="1"/>
  <c r="G231" i="9"/>
  <c r="E232" i="9" a="1"/>
  <c r="E232" i="9"/>
  <c r="G232" i="9" a="1"/>
  <c r="G232" i="9"/>
  <c r="E233" i="9" a="1"/>
  <c r="E233" i="9"/>
  <c r="G233" i="9" a="1"/>
  <c r="G233" i="9"/>
  <c r="E234" i="9" a="1"/>
  <c r="E234" i="9"/>
  <c r="G234" i="9" a="1"/>
  <c r="G234" i="9"/>
  <c r="E235" i="9" a="1"/>
  <c r="E235" i="9"/>
  <c r="G235" i="9" a="1"/>
  <c r="G235" i="9"/>
  <c r="E236" i="9" a="1"/>
  <c r="E236" i="9"/>
  <c r="G236" i="9" a="1"/>
  <c r="G236" i="9"/>
  <c r="E237" i="9" a="1"/>
  <c r="E237" i="9"/>
  <c r="G237" i="9" a="1"/>
  <c r="G237" i="9"/>
  <c r="E238" i="9" a="1"/>
  <c r="E238" i="9"/>
  <c r="G238" i="9" a="1"/>
  <c r="G238" i="9"/>
  <c r="E239" i="9" a="1"/>
  <c r="E239" i="9"/>
  <c r="G239" i="9" a="1"/>
  <c r="G239" i="9"/>
  <c r="E240" i="9" a="1"/>
  <c r="E240" i="9"/>
  <c r="G240" i="9" a="1"/>
  <c r="G240" i="9"/>
  <c r="E241" i="9" a="1"/>
  <c r="E241" i="9"/>
  <c r="G241" i="9" a="1"/>
  <c r="G241" i="9"/>
  <c r="E242" i="9" a="1"/>
  <c r="E242" i="9"/>
  <c r="G242" i="9" a="1"/>
  <c r="G242" i="9"/>
  <c r="E243" i="9" a="1"/>
  <c r="E243" i="9"/>
  <c r="G243" i="9" a="1"/>
  <c r="G243" i="9"/>
  <c r="E244" i="9" a="1"/>
  <c r="E244" i="9"/>
  <c r="G244" i="9" a="1"/>
  <c r="G244" i="9"/>
  <c r="E245" i="9" a="1"/>
  <c r="E245" i="9"/>
  <c r="G245" i="9" a="1"/>
  <c r="G245" i="9"/>
  <c r="E246" i="9" a="1"/>
  <c r="E246" i="9"/>
  <c r="G246" i="9" a="1"/>
  <c r="G246" i="9"/>
  <c r="E247" i="9" a="1"/>
  <c r="E247" i="9"/>
  <c r="G247" i="9" a="1"/>
  <c r="G247" i="9"/>
  <c r="E248" i="9" a="1"/>
  <c r="E248" i="9"/>
  <c r="G248" i="9" a="1"/>
  <c r="G248" i="9"/>
  <c r="E249" i="9" a="1"/>
  <c r="E249" i="9"/>
  <c r="G249" i="9" a="1"/>
  <c r="G249" i="9"/>
  <c r="E250" i="9" a="1"/>
  <c r="E250" i="9"/>
  <c r="G250" i="9" a="1"/>
  <c r="G250" i="9"/>
  <c r="E251" i="9" a="1"/>
  <c r="E251" i="9"/>
  <c r="G251" i="9" a="1"/>
  <c r="G251" i="9"/>
  <c r="E252" i="9" a="1"/>
  <c r="E252" i="9"/>
  <c r="G252" i="9" a="1"/>
  <c r="G252" i="9"/>
  <c r="E253" i="9" a="1"/>
  <c r="E253" i="9"/>
  <c r="G253" i="9" a="1"/>
  <c r="G253" i="9"/>
  <c r="E254" i="9" a="1"/>
  <c r="E254" i="9"/>
  <c r="G254" i="9" a="1"/>
  <c r="G254" i="9"/>
  <c r="E255" i="9" a="1"/>
  <c r="E255" i="9"/>
  <c r="G255" i="9" a="1"/>
  <c r="G255" i="9"/>
  <c r="E256" i="9" a="1"/>
  <c r="E256" i="9"/>
  <c r="G256" i="9" a="1"/>
  <c r="G256" i="9"/>
  <c r="E257" i="9" a="1"/>
  <c r="E257" i="9"/>
  <c r="G257" i="9" a="1"/>
  <c r="G257" i="9"/>
  <c r="E258" i="9" a="1"/>
  <c r="E258" i="9"/>
  <c r="G258" i="9" a="1"/>
  <c r="G258" i="9"/>
  <c r="E259" i="9" a="1"/>
  <c r="E259" i="9"/>
  <c r="G259" i="9" a="1"/>
  <c r="G259" i="9"/>
  <c r="E260" i="9" a="1"/>
  <c r="E260" i="9"/>
  <c r="G260" i="9" a="1"/>
  <c r="G260" i="9"/>
  <c r="E261" i="9" a="1"/>
  <c r="E261" i="9"/>
  <c r="G261" i="9" a="1"/>
  <c r="G261" i="9"/>
  <c r="E262" i="9" a="1"/>
  <c r="E262" i="9"/>
  <c r="G262" i="9" a="1"/>
  <c r="G262" i="9"/>
  <c r="E263" i="9" a="1"/>
  <c r="E263" i="9"/>
  <c r="G263" i="9" a="1"/>
  <c r="G263" i="9"/>
  <c r="E264" i="9" a="1"/>
  <c r="E264" i="9"/>
  <c r="G264" i="9" a="1"/>
  <c r="G264" i="9"/>
  <c r="E265" i="9" a="1"/>
  <c r="E265" i="9"/>
  <c r="G265" i="9" a="1"/>
  <c r="G265" i="9"/>
  <c r="E266" i="9" a="1"/>
  <c r="E266" i="9"/>
  <c r="G266" i="9" a="1"/>
  <c r="G266" i="9"/>
  <c r="E267" i="9" a="1"/>
  <c r="E267" i="9"/>
  <c r="G267" i="9" a="1"/>
  <c r="G267" i="9"/>
  <c r="E268" i="9" a="1"/>
  <c r="E268" i="9"/>
  <c r="G268" i="9" a="1"/>
  <c r="G268" i="9"/>
  <c r="E269" i="9" a="1"/>
  <c r="E269" i="9"/>
  <c r="G269" i="9" a="1"/>
  <c r="G269" i="9"/>
  <c r="E270" i="9" a="1"/>
  <c r="E270" i="9"/>
  <c r="G270" i="9" a="1"/>
  <c r="G270" i="9"/>
  <c r="E271" i="9" a="1"/>
  <c r="E271" i="9"/>
  <c r="G271" i="9" a="1"/>
  <c r="G271" i="9"/>
  <c r="E272" i="9" a="1"/>
  <c r="E272" i="9"/>
  <c r="G272" i="9" a="1"/>
  <c r="G272" i="9"/>
  <c r="E273" i="9" a="1"/>
  <c r="E273" i="9"/>
  <c r="G273" i="9" a="1"/>
  <c r="G273" i="9"/>
  <c r="E274" i="9" a="1"/>
  <c r="E274" i="9"/>
  <c r="G274" i="9" a="1"/>
  <c r="G274" i="9"/>
  <c r="E275" i="9" a="1"/>
  <c r="E275" i="9"/>
  <c r="G275" i="9" a="1"/>
  <c r="G275" i="9"/>
  <c r="E276" i="9" a="1"/>
  <c r="E276" i="9"/>
  <c r="G276" i="9" a="1"/>
  <c r="G276" i="9"/>
  <c r="E277" i="9" a="1"/>
  <c r="E277" i="9"/>
  <c r="G277" i="9" a="1"/>
  <c r="G277" i="9"/>
  <c r="E278" i="9" a="1"/>
  <c r="E278" i="9"/>
  <c r="G278" i="9" a="1"/>
  <c r="G278" i="9"/>
  <c r="E279" i="9" a="1"/>
  <c r="E279" i="9"/>
  <c r="G279" i="9" a="1"/>
  <c r="G279" i="9"/>
  <c r="E280" i="9" a="1"/>
  <c r="E280" i="9"/>
  <c r="G280" i="9" a="1"/>
  <c r="G280" i="9"/>
  <c r="E281" i="9" a="1"/>
  <c r="E281" i="9"/>
  <c r="G281" i="9" a="1"/>
  <c r="G281" i="9"/>
  <c r="E282" i="9" a="1"/>
  <c r="E282" i="9"/>
  <c r="G282" i="9" a="1"/>
  <c r="G282" i="9"/>
  <c r="E283" i="9" a="1"/>
  <c r="E283" i="9"/>
  <c r="G283" i="9" a="1"/>
  <c r="G283" i="9"/>
  <c r="E284" i="9" a="1"/>
  <c r="E284" i="9"/>
  <c r="G284" i="9" a="1"/>
  <c r="G284" i="9"/>
  <c r="E285" i="9" a="1"/>
  <c r="E285" i="9"/>
  <c r="G285" i="9" a="1"/>
  <c r="G285" i="9"/>
  <c r="E286" i="9" a="1"/>
  <c r="E286" i="9"/>
  <c r="G286" i="9" a="1"/>
  <c r="G286" i="9"/>
  <c r="E287" i="9" a="1"/>
  <c r="E287" i="9"/>
  <c r="G287" i="9" a="1"/>
  <c r="G287" i="9"/>
  <c r="E288" i="9" a="1"/>
  <c r="E288" i="9"/>
  <c r="G288" i="9" a="1"/>
  <c r="G288" i="9"/>
  <c r="E289" i="9" a="1"/>
  <c r="E289" i="9"/>
  <c r="G289" i="9" a="1"/>
  <c r="G289" i="9"/>
  <c r="E290" i="9" a="1"/>
  <c r="E290" i="9"/>
  <c r="G290" i="9" a="1"/>
  <c r="G290" i="9"/>
  <c r="E291" i="9" a="1"/>
  <c r="E291" i="9"/>
  <c r="G291" i="9" a="1"/>
  <c r="G291" i="9"/>
  <c r="E292" i="9" a="1"/>
  <c r="E292" i="9"/>
  <c r="G292" i="9" a="1"/>
  <c r="G292" i="9"/>
  <c r="E293" i="9" a="1"/>
  <c r="E293" i="9"/>
  <c r="G293" i="9" a="1"/>
  <c r="G293" i="9"/>
  <c r="E294" i="9" a="1"/>
  <c r="E294" i="9"/>
  <c r="G294" i="9" a="1"/>
  <c r="G294" i="9"/>
  <c r="E295" i="9" a="1"/>
  <c r="E295" i="9"/>
  <c r="G295" i="9" a="1"/>
  <c r="G295" i="9"/>
  <c r="E296" i="9" a="1"/>
  <c r="E296" i="9"/>
  <c r="G296" i="9" a="1"/>
  <c r="G296" i="9"/>
  <c r="E297" i="9" a="1"/>
  <c r="E297" i="9"/>
  <c r="G297" i="9" a="1"/>
  <c r="G297" i="9"/>
  <c r="E298" i="9" a="1"/>
  <c r="E298" i="9"/>
  <c r="G298" i="9" a="1"/>
  <c r="G298" i="9"/>
  <c r="E299" i="9" a="1"/>
  <c r="E299" i="9"/>
  <c r="G299" i="9" a="1"/>
  <c r="G299" i="9"/>
  <c r="E300" i="9" a="1"/>
  <c r="E300" i="9"/>
  <c r="G300" i="9" a="1"/>
  <c r="G300" i="9"/>
  <c r="E301" i="9" a="1"/>
  <c r="E301" i="9"/>
  <c r="G301" i="9" a="1"/>
  <c r="G301" i="9"/>
  <c r="E302" i="9" a="1"/>
  <c r="E302" i="9"/>
  <c r="G302" i="9" a="1"/>
  <c r="G302" i="9"/>
  <c r="E303" i="9" a="1"/>
  <c r="E303" i="9"/>
  <c r="G303" i="9" a="1"/>
  <c r="G303" i="9"/>
  <c r="E304" i="9" a="1"/>
  <c r="E304" i="9"/>
  <c r="G304" i="9" a="1"/>
  <c r="G304" i="9"/>
  <c r="E305" i="9" a="1"/>
  <c r="E305" i="9"/>
  <c r="G305" i="9" a="1"/>
  <c r="G305" i="9"/>
  <c r="E306" i="9" a="1"/>
  <c r="E306" i="9"/>
  <c r="G306" i="9" a="1"/>
  <c r="G306" i="9"/>
  <c r="E307" i="9" a="1"/>
  <c r="E307" i="9"/>
  <c r="G307" i="9" a="1"/>
  <c r="G307" i="9"/>
  <c r="E308" i="9" a="1"/>
  <c r="E308" i="9"/>
  <c r="G308" i="9" a="1"/>
  <c r="G308" i="9"/>
  <c r="E309" i="9" a="1"/>
  <c r="E309" i="9"/>
  <c r="G309" i="9" a="1"/>
  <c r="G309" i="9"/>
  <c r="E310" i="9" a="1"/>
  <c r="E310" i="9"/>
  <c r="G310" i="9" a="1"/>
  <c r="G310" i="9"/>
  <c r="E311" i="9" a="1"/>
  <c r="E311" i="9"/>
  <c r="G311" i="9" a="1"/>
  <c r="G311" i="9"/>
  <c r="E312" i="9" a="1"/>
  <c r="E312" i="9"/>
  <c r="G312" i="9" a="1"/>
  <c r="G312" i="9"/>
  <c r="E313" i="9" a="1"/>
  <c r="E313" i="9"/>
  <c r="G313" i="9" a="1"/>
  <c r="G313" i="9"/>
  <c r="E314" i="9" a="1"/>
  <c r="E314" i="9"/>
  <c r="G314" i="9" a="1"/>
  <c r="G314" i="9"/>
  <c r="E315" i="9" a="1"/>
  <c r="E315" i="9"/>
  <c r="G315" i="9" a="1"/>
  <c r="G315" i="9"/>
  <c r="E316" i="9" a="1"/>
  <c r="E316" i="9"/>
  <c r="G316" i="9" a="1"/>
  <c r="G316" i="9"/>
  <c r="E317" i="9" a="1"/>
  <c r="E317" i="9"/>
  <c r="G317" i="9" a="1"/>
  <c r="G317" i="9"/>
  <c r="E318" i="9" a="1"/>
  <c r="E318" i="9"/>
  <c r="G318" i="9" a="1"/>
  <c r="G318" i="9"/>
  <c r="E319" i="9" a="1"/>
  <c r="E319" i="9"/>
  <c r="G319" i="9" a="1"/>
  <c r="G319" i="9"/>
  <c r="E320" i="9" a="1"/>
  <c r="E320" i="9"/>
  <c r="G320" i="9" a="1"/>
  <c r="G320" i="9"/>
  <c r="E321" i="9" a="1"/>
  <c r="E321" i="9"/>
  <c r="G321" i="9" a="1"/>
  <c r="G321" i="9"/>
  <c r="E322" i="9" a="1"/>
  <c r="E322" i="9"/>
  <c r="G322" i="9" a="1"/>
  <c r="G322" i="9"/>
  <c r="E323" i="9" a="1"/>
  <c r="E323" i="9"/>
  <c r="G323" i="9" a="1"/>
  <c r="G323" i="9"/>
  <c r="E324" i="9" a="1"/>
  <c r="E324" i="9"/>
  <c r="G324" i="9" a="1"/>
  <c r="G324" i="9"/>
  <c r="E325" i="9" a="1"/>
  <c r="E325" i="9"/>
  <c r="G325" i="9" a="1"/>
  <c r="G325" i="9"/>
  <c r="E326" i="9" a="1"/>
  <c r="E326" i="9"/>
  <c r="G326" i="9" a="1"/>
  <c r="G326" i="9"/>
  <c r="E327" i="9" a="1"/>
  <c r="E327" i="9"/>
  <c r="G327" i="9" a="1"/>
  <c r="G327" i="9"/>
  <c r="E328" i="9" a="1"/>
  <c r="E328" i="9"/>
  <c r="G328" i="9" a="1"/>
  <c r="G328" i="9"/>
  <c r="E329" i="9" a="1"/>
  <c r="E329" i="9"/>
  <c r="G329" i="9" a="1"/>
  <c r="G329" i="9"/>
  <c r="E330" i="9" a="1"/>
  <c r="E330" i="9"/>
  <c r="G330" i="9" a="1"/>
  <c r="G330" i="9"/>
  <c r="E331" i="9" a="1"/>
  <c r="E331" i="9"/>
  <c r="G331" i="9" a="1"/>
  <c r="G331" i="9"/>
  <c r="E332" i="9" a="1"/>
  <c r="E332" i="9"/>
  <c r="G332" i="9" a="1"/>
  <c r="G332" i="9"/>
  <c r="E333" i="9" a="1"/>
  <c r="E333" i="9"/>
  <c r="G333" i="9" a="1"/>
  <c r="G333" i="9"/>
  <c r="E334" i="9" a="1"/>
  <c r="E334" i="9"/>
  <c r="G334" i="9" a="1"/>
  <c r="G334" i="9"/>
  <c r="E335" i="9" a="1"/>
  <c r="E335" i="9"/>
  <c r="G335" i="9" a="1"/>
  <c r="G335" i="9"/>
  <c r="E336" i="9" a="1"/>
  <c r="E336" i="9"/>
  <c r="G336" i="9" a="1"/>
  <c r="G336" i="9"/>
  <c r="E337" i="9" a="1"/>
  <c r="E337" i="9"/>
  <c r="G337" i="9" a="1"/>
  <c r="G337" i="9"/>
  <c r="E338" i="9" a="1"/>
  <c r="E338" i="9"/>
  <c r="G338" i="9" a="1"/>
  <c r="G338" i="9"/>
  <c r="E339" i="9" a="1"/>
  <c r="E339" i="9"/>
  <c r="G339" i="9" a="1"/>
  <c r="G339" i="9"/>
  <c r="E340" i="9" a="1"/>
  <c r="E340" i="9"/>
  <c r="G340" i="9" a="1"/>
  <c r="G340" i="9"/>
  <c r="E341" i="9" a="1"/>
  <c r="E341" i="9"/>
  <c r="G341" i="9" a="1"/>
  <c r="G341" i="9"/>
  <c r="E342" i="9" a="1"/>
  <c r="E342" i="9"/>
  <c r="G342" i="9" a="1"/>
  <c r="G342" i="9"/>
  <c r="E343" i="9" a="1"/>
  <c r="E343" i="9"/>
  <c r="G343" i="9" a="1"/>
  <c r="G343" i="9"/>
  <c r="E344" i="9" a="1"/>
  <c r="E344" i="9"/>
  <c r="G344" i="9" a="1"/>
  <c r="G344" i="9"/>
  <c r="E345" i="9" a="1"/>
  <c r="E345" i="9"/>
  <c r="G345" i="9" a="1"/>
  <c r="G345" i="9"/>
  <c r="E346" i="9" a="1"/>
  <c r="E346" i="9"/>
  <c r="G346" i="9" a="1"/>
  <c r="G346" i="9"/>
  <c r="E347" i="9" a="1"/>
  <c r="E347" i="9"/>
  <c r="G347" i="9" a="1"/>
  <c r="G347" i="9"/>
  <c r="E348" i="9" a="1"/>
  <c r="E348" i="9"/>
  <c r="G348" i="9" a="1"/>
  <c r="G348" i="9"/>
  <c r="E349" i="9" a="1"/>
  <c r="E349" i="9"/>
  <c r="G349" i="9" a="1"/>
  <c r="G349" i="9"/>
  <c r="E350" i="9" a="1"/>
  <c r="E350" i="9"/>
  <c r="G350" i="9" a="1"/>
  <c r="G350" i="9"/>
  <c r="E351" i="9" a="1"/>
  <c r="E351" i="9"/>
  <c r="G351" i="9" a="1"/>
  <c r="G351" i="9"/>
  <c r="E352" i="9" a="1"/>
  <c r="E352" i="9"/>
  <c r="G352" i="9" a="1"/>
  <c r="G352" i="9"/>
  <c r="E353" i="9" a="1"/>
  <c r="E353" i="9"/>
  <c r="G353" i="9" a="1"/>
  <c r="G353" i="9"/>
  <c r="E354" i="9" a="1"/>
  <c r="E354" i="9"/>
  <c r="G354" i="9" a="1"/>
  <c r="G354" i="9"/>
  <c r="E355" i="9" a="1"/>
  <c r="E355" i="9"/>
  <c r="G355" i="9" a="1"/>
  <c r="G355" i="9"/>
  <c r="E356" i="9" a="1"/>
  <c r="E356" i="9"/>
  <c r="G356" i="9" a="1"/>
  <c r="G356" i="9"/>
  <c r="E357" i="9" a="1"/>
  <c r="E357" i="9"/>
  <c r="G357" i="9" a="1"/>
  <c r="G357" i="9"/>
  <c r="E358" i="9" a="1"/>
  <c r="E358" i="9"/>
  <c r="G358" i="9" a="1"/>
  <c r="G358" i="9"/>
  <c r="E359" i="9" a="1"/>
  <c r="E359" i="9"/>
  <c r="G359" i="9" a="1"/>
  <c r="G359" i="9"/>
  <c r="E360" i="9" a="1"/>
  <c r="E360" i="9"/>
  <c r="G360" i="9" a="1"/>
  <c r="G360" i="9"/>
  <c r="E361" i="9" a="1"/>
  <c r="E361" i="9"/>
  <c r="G361" i="9" a="1"/>
  <c r="G361" i="9"/>
  <c r="E362" i="9" a="1"/>
  <c r="E362" i="9"/>
  <c r="G362" i="9" a="1"/>
  <c r="G362" i="9"/>
  <c r="E363" i="9" a="1"/>
  <c r="E363" i="9"/>
  <c r="G363" i="9" a="1"/>
  <c r="G363" i="9"/>
  <c r="E364" i="9" a="1"/>
  <c r="E364" i="9"/>
  <c r="G364" i="9" a="1"/>
  <c r="G364" i="9"/>
  <c r="E365" i="9" a="1"/>
  <c r="E365" i="9"/>
  <c r="G365" i="9" a="1"/>
  <c r="G365" i="9"/>
  <c r="E366" i="9" a="1"/>
  <c r="E366" i="9"/>
  <c r="G366" i="9" a="1"/>
  <c r="G366" i="9"/>
  <c r="E367" i="9" a="1"/>
  <c r="E367" i="9"/>
  <c r="G367" i="9" a="1"/>
  <c r="G367" i="9"/>
  <c r="E368" i="9" a="1"/>
  <c r="E368" i="9"/>
  <c r="G368" i="9" a="1"/>
  <c r="G368" i="9"/>
  <c r="E369" i="9" a="1"/>
  <c r="E369" i="9"/>
  <c r="G369" i="9" a="1"/>
  <c r="G369" i="9"/>
  <c r="E370" i="9" a="1"/>
  <c r="E370" i="9"/>
  <c r="G370" i="9" a="1"/>
  <c r="G370" i="9"/>
  <c r="E371" i="9" a="1"/>
  <c r="E371" i="9"/>
  <c r="G371" i="9" a="1"/>
  <c r="G371" i="9"/>
  <c r="E372" i="9" a="1"/>
  <c r="E372" i="9"/>
  <c r="G372" i="9" a="1"/>
  <c r="G372" i="9"/>
  <c r="E373" i="9" a="1"/>
  <c r="E373" i="9"/>
  <c r="G373" i="9" a="1"/>
  <c r="G373" i="9"/>
  <c r="E374" i="9" a="1"/>
  <c r="E374" i="9"/>
  <c r="G374" i="9" a="1"/>
  <c r="G374" i="9"/>
  <c r="E375" i="9" a="1"/>
  <c r="E375" i="9"/>
  <c r="G375" i="9" a="1"/>
  <c r="G375" i="9"/>
  <c r="E376" i="9" a="1"/>
  <c r="E376" i="9"/>
  <c r="G376" i="9" a="1"/>
  <c r="G376" i="9"/>
  <c r="E377" i="9" a="1"/>
  <c r="E377" i="9"/>
  <c r="G377" i="9" a="1"/>
  <c r="G377" i="9"/>
  <c r="E378" i="9" a="1"/>
  <c r="E378" i="9"/>
  <c r="G378" i="9" a="1"/>
  <c r="G378" i="9"/>
  <c r="E379" i="9" a="1"/>
  <c r="E379" i="9"/>
  <c r="G379" i="9" a="1"/>
  <c r="G379" i="9"/>
  <c r="E380" i="9" a="1"/>
  <c r="E380" i="9"/>
  <c r="G380" i="9" a="1"/>
  <c r="G380" i="9"/>
  <c r="E381" i="9" a="1"/>
  <c r="E381" i="9"/>
  <c r="G381" i="9" a="1"/>
  <c r="G381" i="9"/>
  <c r="E382" i="9" a="1"/>
  <c r="E382" i="9"/>
  <c r="G382" i="9" a="1"/>
  <c r="G382" i="9"/>
  <c r="E383" i="9" a="1"/>
  <c r="E383" i="9"/>
  <c r="G383" i="9" a="1"/>
  <c r="G383" i="9"/>
  <c r="E384" i="9" a="1"/>
  <c r="E384" i="9"/>
  <c r="G384" i="9" a="1"/>
  <c r="G384" i="9"/>
  <c r="E385" i="9" a="1"/>
  <c r="E385" i="9"/>
  <c r="G385" i="9" a="1"/>
  <c r="G385" i="9"/>
  <c r="E386" i="9" a="1"/>
  <c r="E386" i="9"/>
  <c r="G386" i="9" a="1"/>
  <c r="G386" i="9"/>
  <c r="E387" i="9" a="1"/>
  <c r="E387" i="9"/>
  <c r="G387" i="9" a="1"/>
  <c r="G387" i="9"/>
  <c r="E388" i="9" a="1"/>
  <c r="E388" i="9"/>
  <c r="G388" i="9" a="1"/>
  <c r="G388" i="9"/>
  <c r="E389" i="9" a="1"/>
  <c r="E389" i="9"/>
  <c r="G389" i="9" a="1"/>
  <c r="G389" i="9"/>
  <c r="E390" i="9" a="1"/>
  <c r="E390" i="9"/>
  <c r="G390" i="9" a="1"/>
  <c r="G390" i="9"/>
  <c r="E391" i="9" a="1"/>
  <c r="E391" i="9"/>
  <c r="G391" i="9" a="1"/>
  <c r="G391" i="9"/>
  <c r="E392" i="9" a="1"/>
  <c r="E392" i="9"/>
  <c r="G392" i="9" a="1"/>
  <c r="G392" i="9"/>
  <c r="E393" i="9" a="1"/>
  <c r="E393" i="9"/>
  <c r="G393" i="9" a="1"/>
  <c r="G393" i="9"/>
  <c r="E394" i="9" a="1"/>
  <c r="E394" i="9"/>
  <c r="G394" i="9" a="1"/>
  <c r="G394" i="9"/>
  <c r="E395" i="9" a="1"/>
  <c r="E395" i="9"/>
  <c r="G395" i="9" a="1"/>
  <c r="G395" i="9"/>
  <c r="E396" i="9" a="1"/>
  <c r="E396" i="9"/>
  <c r="G396" i="9" a="1"/>
  <c r="G396" i="9"/>
  <c r="E397" i="9" a="1"/>
  <c r="E397" i="9"/>
  <c r="G397" i="9" a="1"/>
  <c r="G397" i="9"/>
  <c r="E398" i="9" a="1"/>
  <c r="E398" i="9"/>
  <c r="G398" i="9" a="1"/>
  <c r="G398" i="9"/>
  <c r="E399" i="9" a="1"/>
  <c r="E399" i="9"/>
  <c r="G399" i="9" a="1"/>
  <c r="G399" i="9"/>
  <c r="E400" i="9" a="1"/>
  <c r="E400" i="9"/>
  <c r="G400" i="9" a="1"/>
  <c r="G400" i="9"/>
  <c r="E401" i="9" a="1"/>
  <c r="E401" i="9"/>
  <c r="G401" i="9" a="1"/>
  <c r="G401" i="9"/>
  <c r="E402" i="9" a="1"/>
  <c r="E402" i="9"/>
  <c r="G402" i="9" a="1"/>
  <c r="G402" i="9"/>
  <c r="E403" i="9" a="1"/>
  <c r="E403" i="9"/>
  <c r="G403" i="9" a="1"/>
  <c r="G403" i="9"/>
  <c r="E404" i="9" a="1"/>
  <c r="E404" i="9"/>
  <c r="G404" i="9" a="1"/>
  <c r="G404" i="9"/>
  <c r="E405" i="9" a="1"/>
  <c r="E405" i="9"/>
  <c r="G405" i="9" a="1"/>
  <c r="G405" i="9"/>
  <c r="E406" i="9" a="1"/>
  <c r="E406" i="9"/>
  <c r="G406" i="9" a="1"/>
  <c r="G406" i="9"/>
  <c r="E407" i="9" a="1"/>
  <c r="E407" i="9"/>
  <c r="G407" i="9" a="1"/>
  <c r="G407" i="9"/>
  <c r="E408" i="9" a="1"/>
  <c r="E408" i="9"/>
  <c r="G408" i="9" a="1"/>
  <c r="G408" i="9"/>
  <c r="E409" i="9" a="1"/>
  <c r="E409" i="9"/>
  <c r="G409" i="9" a="1"/>
  <c r="G409" i="9"/>
  <c r="E410" i="9" a="1"/>
  <c r="E410" i="9"/>
  <c r="G410" i="9" a="1"/>
  <c r="G410" i="9"/>
  <c r="E411" i="9" a="1"/>
  <c r="E411" i="9"/>
  <c r="G411" i="9" a="1"/>
  <c r="G411" i="9"/>
  <c r="E412" i="9" a="1"/>
  <c r="E412" i="9"/>
  <c r="G412" i="9" a="1"/>
  <c r="G412" i="9"/>
  <c r="E413" i="9" a="1"/>
  <c r="E413" i="9"/>
  <c r="G413" i="9" a="1"/>
  <c r="G413" i="9"/>
  <c r="E414" i="9" a="1"/>
  <c r="E414" i="9"/>
  <c r="G414" i="9" a="1"/>
  <c r="G414" i="9"/>
  <c r="E415" i="9" a="1"/>
  <c r="E415" i="9"/>
  <c r="G415" i="9" a="1"/>
  <c r="G415" i="9"/>
  <c r="E416" i="9" a="1"/>
  <c r="E416" i="9"/>
  <c r="G416" i="9" a="1"/>
  <c r="G416" i="9"/>
  <c r="E417" i="9" a="1"/>
  <c r="E417" i="9"/>
  <c r="G417" i="9" a="1"/>
  <c r="G417" i="9"/>
  <c r="E418" i="9" a="1"/>
  <c r="E418" i="9"/>
  <c r="G418" i="9" a="1"/>
  <c r="G418" i="9"/>
  <c r="E419" i="9" a="1"/>
  <c r="E419" i="9"/>
  <c r="G419" i="9" a="1"/>
  <c r="G419" i="9"/>
  <c r="E420" i="9" a="1"/>
  <c r="E420" i="9"/>
  <c r="G420" i="9" a="1"/>
  <c r="G420" i="9"/>
  <c r="E421" i="9" a="1"/>
  <c r="E421" i="9"/>
  <c r="G421" i="9" a="1"/>
  <c r="G421" i="9"/>
  <c r="E422" i="9" a="1"/>
  <c r="E422" i="9"/>
  <c r="G422" i="9" a="1"/>
  <c r="G422" i="9"/>
  <c r="E423" i="9" a="1"/>
  <c r="E423" i="9"/>
  <c r="G423" i="9" a="1"/>
  <c r="G423" i="9"/>
  <c r="E424" i="9" a="1"/>
  <c r="E424" i="9"/>
  <c r="G424" i="9" a="1"/>
  <c r="G424" i="9"/>
  <c r="E425" i="9" a="1"/>
  <c r="E425" i="9"/>
  <c r="G425" i="9" a="1"/>
  <c r="G425" i="9"/>
  <c r="E426" i="9" a="1"/>
  <c r="E426" i="9"/>
  <c r="G426" i="9" a="1"/>
  <c r="G426" i="9"/>
  <c r="E427" i="9" a="1"/>
  <c r="E427" i="9"/>
  <c r="G427" i="9" a="1"/>
  <c r="G427" i="9"/>
  <c r="E428" i="9" a="1"/>
  <c r="E428" i="9"/>
  <c r="G428" i="9" a="1"/>
  <c r="G428" i="9"/>
  <c r="E429" i="9" a="1"/>
  <c r="E429" i="9"/>
  <c r="G429" i="9" a="1"/>
  <c r="G429" i="9"/>
  <c r="E430" i="9" a="1"/>
  <c r="E430" i="9"/>
  <c r="G430" i="9" a="1"/>
  <c r="G430" i="9"/>
  <c r="E431" i="9" a="1"/>
  <c r="E431" i="9"/>
  <c r="G431" i="9" a="1"/>
  <c r="G431" i="9"/>
  <c r="E432" i="9" a="1"/>
  <c r="E432" i="9"/>
  <c r="G432" i="9" a="1"/>
  <c r="G432" i="9"/>
  <c r="E433" i="9" a="1"/>
  <c r="E433" i="9"/>
  <c r="G433" i="9" a="1"/>
  <c r="G433" i="9"/>
  <c r="E434" i="9" a="1"/>
  <c r="E434" i="9"/>
  <c r="G434" i="9" a="1"/>
  <c r="G434" i="9"/>
  <c r="E435" i="9" a="1"/>
  <c r="E435" i="9"/>
  <c r="G435" i="9" a="1"/>
  <c r="G435" i="9"/>
  <c r="E436" i="9" a="1"/>
  <c r="E436" i="9"/>
  <c r="G436" i="9" a="1"/>
  <c r="G436" i="9"/>
  <c r="E437" i="9" a="1"/>
  <c r="E437" i="9"/>
  <c r="G437" i="9" a="1"/>
  <c r="G437" i="9"/>
  <c r="E438" i="9" a="1"/>
  <c r="E438" i="9"/>
  <c r="G438" i="9" a="1"/>
  <c r="G438" i="9"/>
  <c r="E439" i="9" a="1"/>
  <c r="E439" i="9"/>
  <c r="G439" i="9" a="1"/>
  <c r="G439" i="9"/>
  <c r="E440" i="9" a="1"/>
  <c r="E440" i="9"/>
  <c r="G440" i="9" a="1"/>
  <c r="G440" i="9"/>
  <c r="E441" i="9" a="1"/>
  <c r="E441" i="9"/>
  <c r="G441" i="9" a="1"/>
  <c r="G441" i="9"/>
  <c r="E442" i="9" a="1"/>
  <c r="E442" i="9"/>
  <c r="G442" i="9" a="1"/>
  <c r="G442" i="9"/>
  <c r="E443" i="9" a="1"/>
  <c r="E443" i="9"/>
  <c r="G443" i="9" a="1"/>
  <c r="G443" i="9"/>
  <c r="E444" i="9" a="1"/>
  <c r="E444" i="9"/>
  <c r="G444" i="9" a="1"/>
  <c r="G444" i="9"/>
  <c r="E445" i="9" a="1"/>
  <c r="E445" i="9"/>
  <c r="G445" i="9" a="1"/>
  <c r="G445" i="9"/>
  <c r="E446" i="9" a="1"/>
  <c r="E446" i="9"/>
  <c r="G446" i="9" a="1"/>
  <c r="G446" i="9"/>
  <c r="E447" i="9" a="1"/>
  <c r="E447" i="9"/>
  <c r="G447" i="9" a="1"/>
  <c r="G447" i="9"/>
  <c r="E448" i="9" a="1"/>
  <c r="E448" i="9"/>
  <c r="G448" i="9" a="1"/>
  <c r="G448" i="9"/>
  <c r="E449" i="9" a="1"/>
  <c r="E449" i="9"/>
  <c r="G449" i="9" a="1"/>
  <c r="G449" i="9"/>
  <c r="E450" i="9" a="1"/>
  <c r="E450" i="9"/>
  <c r="G450" i="9" a="1"/>
  <c r="G450" i="9"/>
  <c r="E451" i="9" a="1"/>
  <c r="E451" i="9"/>
  <c r="G451" i="9" a="1"/>
  <c r="G451" i="9"/>
  <c r="E452" i="9" a="1"/>
  <c r="E452" i="9"/>
  <c r="G452" i="9" a="1"/>
  <c r="G452" i="9"/>
  <c r="E453" i="9" a="1"/>
  <c r="E453" i="9"/>
  <c r="G453" i="9" a="1"/>
  <c r="G453" i="9"/>
  <c r="E454" i="9" a="1"/>
  <c r="E454" i="9"/>
  <c r="G454" i="9" a="1"/>
  <c r="G454" i="9"/>
  <c r="E455" i="9" a="1"/>
  <c r="E455" i="9"/>
  <c r="G455" i="9" a="1"/>
  <c r="G455" i="9"/>
  <c r="E456" i="9" a="1"/>
  <c r="E456" i="9"/>
  <c r="G456" i="9" a="1"/>
  <c r="G456" i="9"/>
  <c r="E457" i="9" a="1"/>
  <c r="E457" i="9"/>
  <c r="G457" i="9" a="1"/>
  <c r="G457" i="9"/>
  <c r="E458" i="9" a="1"/>
  <c r="E458" i="9"/>
  <c r="G458" i="9" a="1"/>
  <c r="G458" i="9"/>
  <c r="E459" i="9" a="1"/>
  <c r="E459" i="9"/>
  <c r="G459" i="9" a="1"/>
  <c r="G459" i="9"/>
  <c r="E460" i="9" a="1"/>
  <c r="E460" i="9"/>
  <c r="G460" i="9" a="1"/>
  <c r="G460" i="9"/>
  <c r="E461" i="9" a="1"/>
  <c r="E461" i="9"/>
  <c r="G461" i="9" a="1"/>
  <c r="G461" i="9"/>
  <c r="E462" i="9" a="1"/>
  <c r="E462" i="9"/>
  <c r="G462" i="9" a="1"/>
  <c r="G462" i="9"/>
  <c r="E463" i="9" a="1"/>
  <c r="E463" i="9"/>
  <c r="G463" i="9" a="1"/>
  <c r="G463" i="9"/>
  <c r="E464" i="9" a="1"/>
  <c r="E464" i="9"/>
  <c r="G464" i="9" a="1"/>
  <c r="G464" i="9"/>
  <c r="E465" i="9" a="1"/>
  <c r="E465" i="9"/>
  <c r="G465" i="9" a="1"/>
  <c r="G465" i="9"/>
  <c r="E466" i="9" a="1"/>
  <c r="E466" i="9"/>
  <c r="G466" i="9" a="1"/>
  <c r="G466" i="9"/>
  <c r="E467" i="9" a="1"/>
  <c r="E467" i="9"/>
  <c r="G467" i="9" a="1"/>
  <c r="G467" i="9"/>
  <c r="E468" i="9" a="1"/>
  <c r="E468" i="9"/>
  <c r="G468" i="9" a="1"/>
  <c r="G468" i="9"/>
  <c r="E469" i="9" a="1"/>
  <c r="E469" i="9"/>
  <c r="G469" i="9" a="1"/>
  <c r="G469" i="9"/>
  <c r="E470" i="9" a="1"/>
  <c r="E470" i="9"/>
  <c r="G470" i="9" a="1"/>
  <c r="G470" i="9"/>
  <c r="E471" i="9" a="1"/>
  <c r="E471" i="9"/>
  <c r="G471" i="9" a="1"/>
  <c r="G471" i="9"/>
  <c r="E472" i="9" a="1"/>
  <c r="E472" i="9"/>
  <c r="G472" i="9" a="1"/>
  <c r="G472" i="9"/>
  <c r="E473" i="9" a="1"/>
  <c r="E473" i="9"/>
  <c r="G473" i="9" a="1"/>
  <c r="G473" i="9"/>
  <c r="E474" i="9" a="1"/>
  <c r="E474" i="9"/>
  <c r="G474" i="9" a="1"/>
  <c r="G474" i="9"/>
  <c r="E475" i="9" a="1"/>
  <c r="E475" i="9"/>
  <c r="G475" i="9" a="1"/>
  <c r="G475" i="9"/>
  <c r="E476" i="9" a="1"/>
  <c r="E476" i="9"/>
  <c r="G476" i="9" a="1"/>
  <c r="G476" i="9"/>
  <c r="E477" i="9" a="1"/>
  <c r="E477" i="9"/>
  <c r="G477" i="9" a="1"/>
  <c r="G477" i="9"/>
  <c r="E478" i="9" a="1"/>
  <c r="E478" i="9"/>
  <c r="G478" i="9" a="1"/>
  <c r="G478" i="9"/>
  <c r="E479" i="9" a="1"/>
  <c r="E479" i="9"/>
  <c r="G479" i="9" a="1"/>
  <c r="G479" i="9"/>
  <c r="E480" i="9" a="1"/>
  <c r="E480" i="9"/>
  <c r="G480" i="9" a="1"/>
  <c r="G480" i="9"/>
  <c r="E481" i="9" a="1"/>
  <c r="E481" i="9"/>
  <c r="G481" i="9" a="1"/>
  <c r="G481" i="9"/>
  <c r="E482" i="9" a="1"/>
  <c r="E482" i="9"/>
  <c r="G482" i="9" a="1"/>
  <c r="G482" i="9"/>
  <c r="E483" i="9" a="1"/>
  <c r="E483" i="9"/>
  <c r="G483" i="9" a="1"/>
  <c r="G483" i="9"/>
  <c r="E484" i="9" a="1"/>
  <c r="E484" i="9"/>
  <c r="G484" i="9" a="1"/>
  <c r="G484" i="9"/>
  <c r="E485" i="9" a="1"/>
  <c r="E485" i="9"/>
  <c r="G485" i="9" a="1"/>
  <c r="G485" i="9"/>
  <c r="E486" i="9" a="1"/>
  <c r="E486" i="9"/>
  <c r="G486" i="9" a="1"/>
  <c r="G486" i="9"/>
  <c r="E487" i="9" a="1"/>
  <c r="E487" i="9"/>
  <c r="G487" i="9" a="1"/>
  <c r="G487" i="9"/>
  <c r="E488" i="9" a="1"/>
  <c r="E488" i="9"/>
  <c r="G488" i="9" a="1"/>
  <c r="G488" i="9"/>
  <c r="E489" i="9" a="1"/>
  <c r="E489" i="9"/>
  <c r="G489" i="9" a="1"/>
  <c r="G489" i="9"/>
  <c r="E490" i="9" a="1"/>
  <c r="E490" i="9"/>
  <c r="G490" i="9" a="1"/>
  <c r="G490" i="9"/>
  <c r="E491" i="9" a="1"/>
  <c r="E491" i="9"/>
  <c r="G491" i="9" a="1"/>
  <c r="G491" i="9"/>
  <c r="E492" i="9" a="1"/>
  <c r="E492" i="9"/>
  <c r="G492" i="9" a="1"/>
  <c r="G492" i="9"/>
  <c r="E493" i="9" a="1"/>
  <c r="E493" i="9"/>
  <c r="G493" i="9" a="1"/>
  <c r="G493" i="9"/>
  <c r="E494" i="9" a="1"/>
  <c r="E494" i="9"/>
  <c r="G494" i="9" a="1"/>
  <c r="G494" i="9"/>
  <c r="E495" i="9" a="1"/>
  <c r="E495" i="9"/>
  <c r="G495" i="9" a="1"/>
  <c r="G495" i="9"/>
  <c r="E496" i="9" a="1"/>
  <c r="E496" i="9"/>
  <c r="G496" i="9" a="1"/>
  <c r="G496" i="9"/>
  <c r="E497" i="9" a="1"/>
  <c r="E497" i="9"/>
  <c r="G497" i="9" a="1"/>
  <c r="G497" i="9"/>
  <c r="E498" i="9" a="1"/>
  <c r="E498" i="9"/>
  <c r="G498" i="9" a="1"/>
  <c r="G498" i="9"/>
  <c r="E499" i="9" a="1"/>
  <c r="E499" i="9"/>
  <c r="G499" i="9" a="1"/>
  <c r="G499" i="9"/>
  <c r="E500" i="9" a="1"/>
  <c r="E500" i="9"/>
  <c r="G500" i="9" a="1"/>
  <c r="G500" i="9"/>
  <c r="E501" i="9" a="1"/>
  <c r="E501" i="9"/>
  <c r="G501" i="9" a="1"/>
  <c r="G501" i="9"/>
  <c r="E502" i="9" a="1"/>
  <c r="E502" i="9"/>
  <c r="G502" i="9" a="1"/>
  <c r="G502" i="9"/>
  <c r="E503" i="9" a="1"/>
  <c r="E503" i="9"/>
  <c r="G503" i="9" a="1"/>
  <c r="G503" i="9"/>
  <c r="E504" i="9" a="1"/>
  <c r="E504" i="9"/>
  <c r="G504" i="9" a="1"/>
  <c r="G504" i="9"/>
  <c r="E505" i="9" a="1"/>
  <c r="E505" i="9"/>
  <c r="G505" i="9" a="1"/>
  <c r="G505" i="9"/>
  <c r="E506" i="9" a="1"/>
  <c r="E506" i="9"/>
  <c r="G506" i="9" a="1"/>
  <c r="G506" i="9"/>
  <c r="E507" i="9" a="1"/>
  <c r="E507" i="9"/>
  <c r="G507" i="9" a="1"/>
  <c r="G507" i="9"/>
  <c r="E508" i="9" a="1"/>
  <c r="E508" i="9"/>
  <c r="G508" i="9" a="1"/>
  <c r="G508" i="9"/>
  <c r="E509" i="9" a="1"/>
  <c r="E509" i="9"/>
  <c r="G509" i="9" a="1"/>
  <c r="G509" i="9"/>
  <c r="E510" i="9" a="1"/>
  <c r="E510" i="9"/>
  <c r="G510" i="9" a="1"/>
  <c r="G510" i="9"/>
  <c r="E511" i="9" a="1"/>
  <c r="E511" i="9"/>
  <c r="G511" i="9" a="1"/>
  <c r="G511" i="9"/>
  <c r="E512" i="9" a="1"/>
  <c r="E512" i="9"/>
  <c r="G512" i="9" a="1"/>
  <c r="G512" i="9"/>
  <c r="E513" i="9" a="1"/>
  <c r="E513" i="9"/>
  <c r="G513" i="9" a="1"/>
  <c r="G513" i="9"/>
  <c r="E514" i="9" a="1"/>
  <c r="E514" i="9"/>
  <c r="G514" i="9" a="1"/>
  <c r="G514" i="9"/>
  <c r="E515" i="9" a="1"/>
  <c r="E515" i="9"/>
  <c r="G515" i="9" a="1"/>
  <c r="G515" i="9"/>
  <c r="E516" i="9" a="1"/>
  <c r="E516" i="9"/>
  <c r="G516" i="9" a="1"/>
  <c r="G516" i="9"/>
  <c r="E517" i="9" a="1"/>
  <c r="E517" i="9"/>
  <c r="G517" i="9" a="1"/>
  <c r="G517" i="9"/>
  <c r="E518" i="9" a="1"/>
  <c r="E518" i="9"/>
  <c r="G518" i="9" a="1"/>
  <c r="G518" i="9"/>
  <c r="E519" i="9" a="1"/>
  <c r="E519" i="9"/>
  <c r="G519" i="9" a="1"/>
  <c r="G519" i="9"/>
  <c r="E520" i="9" a="1"/>
  <c r="E520" i="9"/>
  <c r="G520" i="9" a="1"/>
  <c r="G520" i="9"/>
  <c r="E521" i="9" a="1"/>
  <c r="E521" i="9"/>
  <c r="G521" i="9" a="1"/>
  <c r="G521" i="9"/>
  <c r="E522" i="9" a="1"/>
  <c r="E522" i="9"/>
  <c r="G522" i="9" a="1"/>
  <c r="G522" i="9"/>
  <c r="E523" i="9" a="1"/>
  <c r="E523" i="9"/>
  <c r="G523" i="9" a="1"/>
  <c r="G523" i="9"/>
  <c r="E524" i="9" a="1"/>
  <c r="E524" i="9"/>
  <c r="G524" i="9" a="1"/>
  <c r="G524" i="9"/>
  <c r="E525" i="9" a="1"/>
  <c r="E525" i="9"/>
  <c r="G525" i="9" a="1"/>
  <c r="G525" i="9"/>
  <c r="E526" i="9" a="1"/>
  <c r="E526" i="9"/>
  <c r="G526" i="9" a="1"/>
  <c r="G526" i="9"/>
  <c r="E527" i="9" a="1"/>
  <c r="E527" i="9"/>
  <c r="G527" i="9" a="1"/>
  <c r="G527" i="9"/>
  <c r="E528" i="9" a="1"/>
  <c r="E528" i="9"/>
  <c r="G528" i="9" a="1"/>
  <c r="G528" i="9"/>
  <c r="E529" i="9" a="1"/>
  <c r="E529" i="9"/>
  <c r="G529" i="9" a="1"/>
  <c r="G529" i="9"/>
  <c r="E530" i="9" a="1"/>
  <c r="E530" i="9"/>
  <c r="G530" i="9" a="1"/>
  <c r="G530" i="9"/>
  <c r="E531" i="9" a="1"/>
  <c r="E531" i="9"/>
  <c r="G531" i="9" a="1"/>
  <c r="G531" i="9"/>
  <c r="E532" i="9" a="1"/>
  <c r="E532" i="9"/>
  <c r="G532" i="9" a="1"/>
  <c r="G532" i="9"/>
  <c r="E533" i="9" a="1"/>
  <c r="E533" i="9"/>
  <c r="G533" i="9" a="1"/>
  <c r="G533" i="9"/>
  <c r="E534" i="9" a="1"/>
  <c r="E534" i="9"/>
  <c r="G534" i="9" a="1"/>
  <c r="G534" i="9"/>
  <c r="E535" i="9" a="1"/>
  <c r="E535" i="9"/>
  <c r="G535" i="9" a="1"/>
  <c r="G535" i="9"/>
  <c r="E536" i="9" a="1"/>
  <c r="E536" i="9"/>
  <c r="G536" i="9" a="1"/>
  <c r="G536" i="9"/>
  <c r="E537" i="9" a="1"/>
  <c r="E537" i="9"/>
  <c r="G537" i="9" a="1"/>
  <c r="G537" i="9"/>
  <c r="E538" i="9" a="1"/>
  <c r="E538" i="9"/>
  <c r="G538" i="9" a="1"/>
  <c r="G538" i="9"/>
  <c r="E539" i="9" a="1"/>
  <c r="E539" i="9"/>
  <c r="G539" i="9" a="1"/>
  <c r="G539" i="9"/>
  <c r="E540" i="9" a="1"/>
  <c r="E540" i="9"/>
  <c r="G540" i="9" a="1"/>
  <c r="G540" i="9"/>
  <c r="E541" i="9" a="1"/>
  <c r="E541" i="9"/>
  <c r="G541" i="9" a="1"/>
  <c r="G541" i="9"/>
  <c r="E542" i="9" a="1"/>
  <c r="E542" i="9"/>
  <c r="G542" i="9" a="1"/>
  <c r="G542" i="9"/>
  <c r="E543" i="9" a="1"/>
  <c r="E543" i="9"/>
  <c r="G543" i="9" a="1"/>
  <c r="G543" i="9"/>
  <c r="E544" i="9" a="1"/>
  <c r="E544" i="9"/>
  <c r="G544" i="9" a="1"/>
  <c r="G544" i="9"/>
  <c r="E545" i="9" a="1"/>
  <c r="E545" i="9"/>
  <c r="G545" i="9" a="1"/>
  <c r="G545" i="9"/>
  <c r="E546" i="9" a="1"/>
  <c r="E546" i="9"/>
  <c r="G546" i="9" a="1"/>
  <c r="G546" i="9"/>
  <c r="E547" i="9" a="1"/>
  <c r="E547" i="9"/>
  <c r="G547" i="9" a="1"/>
  <c r="G547" i="9"/>
  <c r="E548" i="9" a="1"/>
  <c r="E548" i="9"/>
  <c r="G548" i="9" a="1"/>
  <c r="G548" i="9"/>
  <c r="E549" i="9" a="1"/>
  <c r="E549" i="9"/>
  <c r="G549" i="9" a="1"/>
  <c r="G549" i="9"/>
  <c r="E550" i="9" a="1"/>
  <c r="E550" i="9"/>
  <c r="G550" i="9" a="1"/>
  <c r="G550" i="9"/>
  <c r="E551" i="9" a="1"/>
  <c r="E551" i="9"/>
  <c r="G551" i="9" a="1"/>
  <c r="G551" i="9"/>
  <c r="E552" i="9" a="1"/>
  <c r="E552" i="9"/>
  <c r="G552" i="9" a="1"/>
  <c r="G552" i="9"/>
  <c r="E553" i="9" a="1"/>
  <c r="E553" i="9"/>
  <c r="G553" i="9" a="1"/>
  <c r="G553" i="9"/>
  <c r="E554" i="9" a="1"/>
  <c r="E554" i="9"/>
  <c r="G554" i="9" a="1"/>
  <c r="G554" i="9"/>
  <c r="E555" i="9" a="1"/>
  <c r="E555" i="9"/>
  <c r="G555" i="9" a="1"/>
  <c r="G555" i="9"/>
  <c r="E556" i="9" a="1"/>
  <c r="E556" i="9"/>
  <c r="G556" i="9" a="1"/>
  <c r="G556" i="9"/>
  <c r="E557" i="9" a="1"/>
  <c r="E557" i="9"/>
  <c r="G557" i="9" a="1"/>
  <c r="G557" i="9"/>
  <c r="E558" i="9" a="1"/>
  <c r="E558" i="9"/>
  <c r="G558" i="9" a="1"/>
  <c r="G558" i="9"/>
  <c r="E559" i="9" a="1"/>
  <c r="E559" i="9"/>
  <c r="G559" i="9" a="1"/>
  <c r="G559" i="9"/>
  <c r="E560" i="9" a="1"/>
  <c r="E560" i="9"/>
  <c r="G560" i="9" a="1"/>
  <c r="G560" i="9"/>
  <c r="E561" i="9" a="1"/>
  <c r="E561" i="9"/>
  <c r="G561" i="9" a="1"/>
  <c r="G561" i="9"/>
  <c r="E562" i="9" a="1"/>
  <c r="E562" i="9"/>
  <c r="G562" i="9" a="1"/>
  <c r="G562" i="9"/>
  <c r="E563" i="9" a="1"/>
  <c r="E563" i="9"/>
  <c r="G563" i="9" a="1"/>
  <c r="G563" i="9"/>
  <c r="E564" i="9" a="1"/>
  <c r="E564" i="9"/>
  <c r="G564" i="9" a="1"/>
  <c r="G564" i="9"/>
  <c r="E565" i="9" a="1"/>
  <c r="E565" i="9"/>
  <c r="G565" i="9" a="1"/>
  <c r="G565" i="9"/>
  <c r="E566" i="9" a="1"/>
  <c r="E566" i="9"/>
  <c r="G566" i="9" a="1"/>
  <c r="G566" i="9"/>
  <c r="E567" i="9" a="1"/>
  <c r="E567" i="9"/>
  <c r="G567" i="9" a="1"/>
  <c r="G567" i="9"/>
  <c r="E568" i="9" a="1"/>
  <c r="E568" i="9"/>
  <c r="G568" i="9" a="1"/>
  <c r="G568" i="9"/>
  <c r="E569" i="9" a="1"/>
  <c r="E569" i="9"/>
  <c r="G569" i="9" a="1"/>
  <c r="G569" i="9"/>
  <c r="E570" i="9" a="1"/>
  <c r="E570" i="9"/>
  <c r="G570" i="9" a="1"/>
  <c r="G570" i="9"/>
  <c r="E571" i="9" a="1"/>
  <c r="E571" i="9"/>
  <c r="G571" i="9" a="1"/>
  <c r="G571" i="9"/>
  <c r="E572" i="9" a="1"/>
  <c r="E572" i="9"/>
  <c r="G572" i="9" a="1"/>
  <c r="G572" i="9"/>
  <c r="E573" i="9" a="1"/>
  <c r="E573" i="9"/>
  <c r="G573" i="9" a="1"/>
  <c r="G573" i="9"/>
  <c r="E574" i="9" a="1"/>
  <c r="E574" i="9"/>
  <c r="G574" i="9" a="1"/>
  <c r="G574" i="9"/>
  <c r="E575" i="9" a="1"/>
  <c r="E575" i="9"/>
  <c r="G575" i="9" a="1"/>
  <c r="G575" i="9"/>
  <c r="E576" i="9" a="1"/>
  <c r="E576" i="9"/>
  <c r="G576" i="9" a="1"/>
  <c r="G576" i="9"/>
  <c r="E577" i="9" a="1"/>
  <c r="E577" i="9"/>
  <c r="G577" i="9" a="1"/>
  <c r="G577" i="9"/>
  <c r="E578" i="9" a="1"/>
  <c r="E578" i="9"/>
  <c r="G578" i="9" a="1"/>
  <c r="G578" i="9"/>
  <c r="E579" i="9" a="1"/>
  <c r="E579" i="9"/>
  <c r="G579" i="9" a="1"/>
  <c r="G579" i="9"/>
  <c r="E580" i="9" a="1"/>
  <c r="E580" i="9"/>
  <c r="G580" i="9" a="1"/>
  <c r="G580" i="9"/>
  <c r="E581" i="9" a="1"/>
  <c r="E581" i="9"/>
  <c r="G581" i="9" a="1"/>
  <c r="G581" i="9"/>
  <c r="E582" i="9" a="1"/>
  <c r="E582" i="9"/>
  <c r="G582" i="9" a="1"/>
  <c r="G582" i="9"/>
  <c r="E583" i="9" a="1"/>
  <c r="E583" i="9"/>
  <c r="G583" i="9" a="1"/>
  <c r="G583" i="9"/>
  <c r="E584" i="9" a="1"/>
  <c r="E584" i="9"/>
  <c r="G584" i="9" a="1"/>
  <c r="G584" i="9"/>
  <c r="E585" i="9" a="1"/>
  <c r="E585" i="9"/>
  <c r="G585" i="9" a="1"/>
  <c r="G585" i="9"/>
  <c r="E586" i="9" a="1"/>
  <c r="E586" i="9"/>
  <c r="G586" i="9" a="1"/>
  <c r="G586" i="9"/>
  <c r="E587" i="9" a="1"/>
  <c r="E587" i="9"/>
  <c r="G587" i="9" a="1"/>
  <c r="G587" i="9"/>
  <c r="E588" i="9" a="1"/>
  <c r="E588" i="9"/>
  <c r="G588" i="9" a="1"/>
  <c r="G588" i="9"/>
  <c r="E589" i="9" a="1"/>
  <c r="E589" i="9"/>
  <c r="G589" i="9" a="1"/>
  <c r="G589" i="9"/>
  <c r="E590" i="9" a="1"/>
  <c r="E590" i="9"/>
  <c r="G590" i="9" a="1"/>
  <c r="G590" i="9"/>
  <c r="E591" i="9" a="1"/>
  <c r="E591" i="9"/>
  <c r="G591" i="9" a="1"/>
  <c r="G591" i="9"/>
  <c r="E592" i="9" a="1"/>
  <c r="E592" i="9"/>
  <c r="G592" i="9" a="1"/>
  <c r="G592" i="9"/>
  <c r="E593" i="9" a="1"/>
  <c r="E593" i="9"/>
  <c r="G593" i="9" a="1"/>
  <c r="G593" i="9"/>
  <c r="E594" i="9" a="1"/>
  <c r="E594" i="9"/>
  <c r="G594" i="9" a="1"/>
  <c r="G594" i="9"/>
  <c r="E595" i="9" a="1"/>
  <c r="E595" i="9"/>
  <c r="G595" i="9" a="1"/>
  <c r="G595" i="9"/>
  <c r="E596" i="9" a="1"/>
  <c r="E596" i="9"/>
  <c r="G596" i="9" a="1"/>
  <c r="G596" i="9"/>
  <c r="E597" i="9" a="1"/>
  <c r="E597" i="9"/>
  <c r="G597" i="9" a="1"/>
  <c r="G597" i="9"/>
  <c r="E598" i="9" a="1"/>
  <c r="E598" i="9"/>
  <c r="G598" i="9" a="1"/>
  <c r="G598" i="9"/>
  <c r="E599" i="9" a="1"/>
  <c r="E599" i="9"/>
  <c r="G599" i="9" a="1"/>
  <c r="G599" i="9"/>
  <c r="E600" i="9" a="1"/>
  <c r="E600" i="9"/>
  <c r="G600" i="9" a="1"/>
  <c r="G600" i="9"/>
  <c r="E601" i="9" a="1"/>
  <c r="E601" i="9"/>
  <c r="G601" i="9" a="1"/>
  <c r="G601" i="9"/>
  <c r="E602" i="9" a="1"/>
  <c r="E602" i="9"/>
  <c r="G602" i="9" a="1"/>
  <c r="G602" i="9"/>
  <c r="E603" i="9" a="1"/>
  <c r="E603" i="9"/>
  <c r="G603" i="9" a="1"/>
  <c r="G603" i="9"/>
  <c r="E604" i="9" a="1"/>
  <c r="E604" i="9"/>
  <c r="G604" i="9" a="1"/>
  <c r="G604" i="9"/>
  <c r="E605" i="9" a="1"/>
  <c r="E605" i="9"/>
  <c r="G605" i="9" a="1"/>
  <c r="G605" i="9"/>
  <c r="E606" i="9" a="1"/>
  <c r="E606" i="9"/>
  <c r="G606" i="9" a="1"/>
  <c r="G606" i="9"/>
  <c r="E607" i="9" a="1"/>
  <c r="E607" i="9"/>
  <c r="G607" i="9" a="1"/>
  <c r="G607" i="9"/>
  <c r="E608" i="9" a="1"/>
  <c r="E608" i="9"/>
  <c r="G608" i="9" a="1"/>
  <c r="G608" i="9"/>
  <c r="E609" i="9" a="1"/>
  <c r="E609" i="9"/>
  <c r="G609" i="9" a="1"/>
  <c r="G609" i="9"/>
  <c r="E610" i="9" a="1"/>
  <c r="E610" i="9"/>
  <c r="G610" i="9" a="1"/>
  <c r="G610" i="9"/>
  <c r="E611" i="9" a="1"/>
  <c r="E611" i="9"/>
  <c r="G611" i="9" a="1"/>
  <c r="G611" i="9"/>
  <c r="E612" i="9" a="1"/>
  <c r="E612" i="9"/>
  <c r="G612" i="9" a="1"/>
  <c r="G612" i="9"/>
  <c r="E613" i="9" a="1"/>
  <c r="E613" i="9"/>
  <c r="G613" i="9" a="1"/>
  <c r="G613" i="9"/>
  <c r="E614" i="9" a="1"/>
  <c r="E614" i="9"/>
  <c r="G614" i="9" a="1"/>
  <c r="G614" i="9"/>
  <c r="E615" i="9" a="1"/>
  <c r="E615" i="9"/>
  <c r="G615" i="9" a="1"/>
  <c r="G615" i="9"/>
  <c r="E616" i="9" a="1"/>
  <c r="E616" i="9"/>
  <c r="G616" i="9" a="1"/>
  <c r="G616" i="9"/>
  <c r="E617" i="9" a="1"/>
  <c r="E617" i="9"/>
  <c r="G617" i="9" a="1"/>
  <c r="G617" i="9"/>
  <c r="E618" i="9" a="1"/>
  <c r="E618" i="9"/>
  <c r="G618" i="9" a="1"/>
  <c r="G618" i="9"/>
  <c r="E619" i="9" a="1"/>
  <c r="E619" i="9"/>
  <c r="G619" i="9" a="1"/>
  <c r="G619" i="9"/>
  <c r="E620" i="9" a="1"/>
  <c r="E620" i="9"/>
  <c r="G620" i="9" a="1"/>
  <c r="G620" i="9"/>
  <c r="E621" i="9" a="1"/>
  <c r="E621" i="9"/>
  <c r="G621" i="9" a="1"/>
  <c r="G621" i="9"/>
  <c r="E622" i="9" a="1"/>
  <c r="E622" i="9"/>
  <c r="G622" i="9" a="1"/>
  <c r="G622" i="9"/>
  <c r="E623" i="9" a="1"/>
  <c r="E623" i="9"/>
  <c r="G623" i="9" a="1"/>
  <c r="G623" i="9"/>
  <c r="E624" i="9" a="1"/>
  <c r="E624" i="9"/>
  <c r="G624" i="9" a="1"/>
  <c r="G624" i="9"/>
  <c r="E625" i="9" a="1"/>
  <c r="E625" i="9"/>
  <c r="G625" i="9" a="1"/>
  <c r="G625" i="9"/>
  <c r="E626" i="9" a="1"/>
  <c r="E626" i="9"/>
  <c r="G626" i="9" a="1"/>
  <c r="G626" i="9"/>
  <c r="E627" i="9" a="1"/>
  <c r="E627" i="9"/>
  <c r="G627" i="9" a="1"/>
  <c r="G627" i="9"/>
  <c r="E628" i="9" a="1"/>
  <c r="E628" i="9"/>
  <c r="G628" i="9" a="1"/>
  <c r="G628" i="9"/>
  <c r="E629" i="9" a="1"/>
  <c r="E629" i="9"/>
  <c r="G629" i="9" a="1"/>
  <c r="G629" i="9"/>
  <c r="E630" i="9" a="1"/>
  <c r="E630" i="9"/>
  <c r="G630" i="9" a="1"/>
  <c r="G630" i="9"/>
  <c r="E631" i="9" a="1"/>
  <c r="E631" i="9"/>
  <c r="G631" i="9" a="1"/>
  <c r="G631" i="9"/>
  <c r="E632" i="9" a="1"/>
  <c r="E632" i="9"/>
  <c r="G632" i="9" a="1"/>
  <c r="G632" i="9"/>
  <c r="E633" i="9" a="1"/>
  <c r="E633" i="9"/>
  <c r="G633" i="9" a="1"/>
  <c r="G633" i="9"/>
  <c r="E634" i="9" a="1"/>
  <c r="E634" i="9"/>
  <c r="G634" i="9" a="1"/>
  <c r="G634" i="9"/>
  <c r="E635" i="9" a="1"/>
  <c r="E635" i="9"/>
  <c r="G635" i="9" a="1"/>
  <c r="G635" i="9"/>
  <c r="E636" i="9" a="1"/>
  <c r="E636" i="9"/>
  <c r="G636" i="9" a="1"/>
  <c r="G636" i="9"/>
  <c r="E637" i="9" a="1"/>
  <c r="E637" i="9"/>
  <c r="G637" i="9" a="1"/>
  <c r="G637" i="9"/>
  <c r="E638" i="9" a="1"/>
  <c r="E638" i="9"/>
  <c r="G638" i="9" a="1"/>
  <c r="G638" i="9"/>
  <c r="E639" i="9" a="1"/>
  <c r="E639" i="9"/>
  <c r="G639" i="9" a="1"/>
  <c r="G639" i="9"/>
  <c r="E640" i="9" a="1"/>
  <c r="E640" i="9"/>
  <c r="G640" i="9" a="1"/>
  <c r="G640" i="9"/>
  <c r="E641" i="9" a="1"/>
  <c r="E641" i="9"/>
  <c r="G641" i="9" a="1"/>
  <c r="G641" i="9"/>
  <c r="E642" i="9" a="1"/>
  <c r="E642" i="9"/>
  <c r="G642" i="9" a="1"/>
  <c r="G642" i="9"/>
  <c r="E643" i="9" a="1"/>
  <c r="E643" i="9"/>
  <c r="G643" i="9" a="1"/>
  <c r="G643" i="9"/>
  <c r="E644" i="9" a="1"/>
  <c r="E644" i="9"/>
  <c r="G644" i="9" a="1"/>
  <c r="G644" i="9"/>
  <c r="E645" i="9" a="1"/>
  <c r="E645" i="9"/>
  <c r="G645" i="9" a="1"/>
  <c r="G645" i="9"/>
  <c r="E646" i="9" a="1"/>
  <c r="E646" i="9"/>
  <c r="G646" i="9" a="1"/>
  <c r="G646" i="9"/>
  <c r="E647" i="9" a="1"/>
  <c r="E647" i="9"/>
  <c r="G647" i="9" a="1"/>
  <c r="G647" i="9"/>
  <c r="E648" i="9" a="1"/>
  <c r="E648" i="9"/>
  <c r="G648" i="9" a="1"/>
  <c r="G648" i="9"/>
  <c r="E649" i="9" a="1"/>
  <c r="E649" i="9"/>
  <c r="G649" i="9" a="1"/>
  <c r="G649" i="9"/>
  <c r="E650" i="9" a="1"/>
  <c r="E650" i="9"/>
  <c r="G650" i="9" a="1"/>
  <c r="G650" i="9"/>
  <c r="E651" i="9" a="1"/>
  <c r="E651" i="9"/>
  <c r="G651" i="9" a="1"/>
  <c r="G651" i="9"/>
  <c r="E652" i="9" a="1"/>
  <c r="E652" i="9"/>
  <c r="G652" i="9" a="1"/>
  <c r="G652" i="9"/>
  <c r="E653" i="9" a="1"/>
  <c r="E653" i="9"/>
  <c r="G653" i="9" a="1"/>
  <c r="G653" i="9"/>
  <c r="E654" i="9" a="1"/>
  <c r="E654" i="9"/>
  <c r="G654" i="9" a="1"/>
  <c r="G654" i="9"/>
  <c r="E655" i="9" a="1"/>
  <c r="E655" i="9"/>
  <c r="G655" i="9" a="1"/>
  <c r="G655" i="9"/>
  <c r="E656" i="9" a="1"/>
  <c r="E656" i="9"/>
  <c r="G656" i="9" a="1"/>
  <c r="G656" i="9"/>
  <c r="E657" i="9" a="1"/>
  <c r="E657" i="9"/>
  <c r="G657" i="9" a="1"/>
  <c r="G657" i="9"/>
  <c r="E658" i="9" a="1"/>
  <c r="E658" i="9"/>
  <c r="G658" i="9" a="1"/>
  <c r="G658" i="9"/>
  <c r="E659" i="9" a="1"/>
  <c r="E659" i="9"/>
  <c r="G659" i="9" a="1"/>
  <c r="G659" i="9"/>
  <c r="E660" i="9" a="1"/>
  <c r="E660" i="9"/>
  <c r="G660" i="9" a="1"/>
  <c r="G660" i="9"/>
  <c r="E661" i="9" a="1"/>
  <c r="E661" i="9"/>
  <c r="G661" i="9" a="1"/>
  <c r="G661" i="9"/>
  <c r="E662" i="9" a="1"/>
  <c r="E662" i="9"/>
  <c r="G662" i="9" a="1"/>
  <c r="G662" i="9"/>
  <c r="E663" i="9" a="1"/>
  <c r="E663" i="9"/>
  <c r="G663" i="9" a="1"/>
  <c r="G663" i="9"/>
  <c r="E664" i="9" a="1"/>
  <c r="E664" i="9"/>
  <c r="G664" i="9" a="1"/>
  <c r="G664" i="9"/>
  <c r="E665" i="9" a="1"/>
  <c r="E665" i="9"/>
  <c r="G665" i="9" a="1"/>
  <c r="G665" i="9"/>
  <c r="E666" i="9" a="1"/>
  <c r="E666" i="9"/>
  <c r="G666" i="9" a="1"/>
  <c r="G666" i="9"/>
  <c r="E667" i="9" a="1"/>
  <c r="E667" i="9"/>
  <c r="G667" i="9" a="1"/>
  <c r="G667" i="9"/>
  <c r="E668" i="9" a="1"/>
  <c r="E668" i="9"/>
  <c r="G668" i="9" a="1"/>
  <c r="G668" i="9"/>
  <c r="E669" i="9" a="1"/>
  <c r="E669" i="9"/>
  <c r="G669" i="9" a="1"/>
  <c r="G669" i="9"/>
  <c r="E670" i="9" a="1"/>
  <c r="E670" i="9"/>
  <c r="G670" i="9" a="1"/>
  <c r="G670" i="9"/>
  <c r="E671" i="9" a="1"/>
  <c r="E671" i="9"/>
  <c r="G671" i="9" a="1"/>
  <c r="G671" i="9"/>
  <c r="E672" i="9" a="1"/>
  <c r="E672" i="9"/>
  <c r="G672" i="9" a="1"/>
  <c r="G672" i="9"/>
  <c r="E673" i="9" a="1"/>
  <c r="E673" i="9"/>
  <c r="G673" i="9" a="1"/>
  <c r="G673" i="9"/>
  <c r="E674" i="9" a="1"/>
  <c r="E674" i="9"/>
  <c r="G674" i="9" a="1"/>
  <c r="G674" i="9"/>
  <c r="E675" i="9" a="1"/>
  <c r="E675" i="9"/>
  <c r="G675" i="9" a="1"/>
  <c r="G675" i="9"/>
  <c r="E676" i="9" a="1"/>
  <c r="E676" i="9"/>
  <c r="G676" i="9" a="1"/>
  <c r="G676" i="9"/>
  <c r="E677" i="9" a="1"/>
  <c r="E677" i="9"/>
  <c r="G677" i="9" a="1"/>
  <c r="G677" i="9"/>
  <c r="E678" i="9" a="1"/>
  <c r="E678" i="9"/>
  <c r="G678" i="9" a="1"/>
  <c r="G678" i="9"/>
  <c r="E679" i="9" a="1"/>
  <c r="E679" i="9"/>
  <c r="G679" i="9" a="1"/>
  <c r="G679" i="9"/>
  <c r="E680" i="9" a="1"/>
  <c r="E680" i="9"/>
  <c r="G680" i="9" a="1"/>
  <c r="G680" i="9"/>
  <c r="E681" i="9" a="1"/>
  <c r="E681" i="9"/>
  <c r="G681" i="9" a="1"/>
  <c r="G681" i="9"/>
  <c r="E682" i="9" a="1"/>
  <c r="E682" i="9"/>
  <c r="G682" i="9" a="1"/>
  <c r="G682" i="9"/>
  <c r="E683" i="9" a="1"/>
  <c r="E683" i="9"/>
  <c r="G683" i="9" a="1"/>
  <c r="G683" i="9"/>
  <c r="E684" i="9" a="1"/>
  <c r="E684" i="9"/>
  <c r="G684" i="9" a="1"/>
  <c r="G684" i="9"/>
  <c r="E685" i="9" a="1"/>
  <c r="E685" i="9"/>
  <c r="G685" i="9" a="1"/>
  <c r="G685" i="9"/>
  <c r="E686" i="9" a="1"/>
  <c r="E686" i="9"/>
  <c r="G686" i="9" a="1"/>
  <c r="G686" i="9"/>
  <c r="E687" i="9" a="1"/>
  <c r="E687" i="9"/>
  <c r="G687" i="9" a="1"/>
  <c r="G687" i="9"/>
  <c r="E688" i="9" a="1"/>
  <c r="E688" i="9"/>
  <c r="G688" i="9" a="1"/>
  <c r="G688" i="9"/>
  <c r="E689" i="9" a="1"/>
  <c r="E689" i="9"/>
  <c r="G689" i="9" a="1"/>
  <c r="G689" i="9"/>
  <c r="E690" i="9" a="1"/>
  <c r="E690" i="9"/>
  <c r="G690" i="9" a="1"/>
  <c r="G690" i="9"/>
  <c r="E691" i="9" a="1"/>
  <c r="E691" i="9"/>
  <c r="G691" i="9" a="1"/>
  <c r="G691" i="9"/>
  <c r="E692" i="9" a="1"/>
  <c r="E692" i="9"/>
  <c r="G692" i="9" a="1"/>
  <c r="G692" i="9"/>
  <c r="E693" i="9" a="1"/>
  <c r="E693" i="9"/>
  <c r="G693" i="9" a="1"/>
  <c r="G693" i="9"/>
  <c r="E694" i="9" a="1"/>
  <c r="E694" i="9"/>
  <c r="G694" i="9" a="1"/>
  <c r="G694" i="9"/>
  <c r="E695" i="9" a="1"/>
  <c r="E695" i="9"/>
  <c r="G695" i="9" a="1"/>
  <c r="G695" i="9"/>
  <c r="E696" i="9" a="1"/>
  <c r="E696" i="9"/>
  <c r="G696" i="9" a="1"/>
  <c r="G696" i="9"/>
  <c r="E697" i="9" a="1"/>
  <c r="E697" i="9"/>
  <c r="G697" i="9" a="1"/>
  <c r="G697" i="9"/>
  <c r="E698" i="9" a="1"/>
  <c r="E698" i="9"/>
  <c r="G698" i="9" a="1"/>
  <c r="G698" i="9"/>
  <c r="E699" i="9" a="1"/>
  <c r="E699" i="9"/>
  <c r="G699" i="9" a="1"/>
  <c r="G699" i="9"/>
  <c r="E700" i="9" a="1"/>
  <c r="E700" i="9"/>
  <c r="G700" i="9" a="1"/>
  <c r="G700" i="9"/>
  <c r="E701" i="9" a="1"/>
  <c r="E701" i="9"/>
  <c r="G701" i="9" a="1"/>
  <c r="G701" i="9"/>
  <c r="E702" i="9" a="1"/>
  <c r="E702" i="9"/>
  <c r="G702" i="9" a="1"/>
  <c r="G702" i="9"/>
  <c r="E703" i="9" a="1"/>
  <c r="E703" i="9"/>
  <c r="G703" i="9" a="1"/>
  <c r="G703" i="9"/>
  <c r="E704" i="9" a="1"/>
  <c r="E704" i="9"/>
  <c r="G704" i="9" a="1"/>
  <c r="G704" i="9"/>
  <c r="E705" i="9" a="1"/>
  <c r="E705" i="9"/>
  <c r="G705" i="9" a="1"/>
  <c r="G705" i="9"/>
  <c r="E706" i="9" a="1"/>
  <c r="E706" i="9"/>
  <c r="G706" i="9" a="1"/>
  <c r="G706" i="9"/>
  <c r="E707" i="9" a="1"/>
  <c r="E707" i="9"/>
  <c r="G707" i="9" a="1"/>
  <c r="G707" i="9"/>
  <c r="E708" i="9" a="1"/>
  <c r="E708" i="9"/>
  <c r="G708" i="9" a="1"/>
  <c r="G708" i="9"/>
  <c r="E709" i="9" a="1"/>
  <c r="E709" i="9"/>
  <c r="G709" i="9" a="1"/>
  <c r="G709" i="9"/>
  <c r="E710" i="9" a="1"/>
  <c r="E710" i="9"/>
  <c r="G710" i="9" a="1"/>
  <c r="G710" i="9"/>
  <c r="E711" i="9" a="1"/>
  <c r="E711" i="9"/>
  <c r="G711" i="9" a="1"/>
  <c r="G711" i="9"/>
  <c r="E712" i="9" a="1"/>
  <c r="E712" i="9"/>
  <c r="G712" i="9" a="1"/>
  <c r="G712" i="9"/>
  <c r="E713" i="9" a="1"/>
  <c r="E713" i="9"/>
  <c r="G713" i="9" a="1"/>
  <c r="G713" i="9"/>
  <c r="E714" i="9" a="1"/>
  <c r="E714" i="9"/>
  <c r="G714" i="9" a="1"/>
  <c r="G714" i="9"/>
  <c r="E715" i="9" a="1"/>
  <c r="E715" i="9"/>
  <c r="G715" i="9" a="1"/>
  <c r="G715" i="9"/>
  <c r="E716" i="9" a="1"/>
  <c r="E716" i="9"/>
  <c r="G716" i="9" a="1"/>
  <c r="G716" i="9"/>
  <c r="E717" i="9" a="1"/>
  <c r="E717" i="9"/>
  <c r="G717" i="9" a="1"/>
  <c r="G717" i="9"/>
  <c r="E718" i="9" a="1"/>
  <c r="E718" i="9"/>
  <c r="G718" i="9" a="1"/>
  <c r="G718" i="9"/>
  <c r="E719" i="9" a="1"/>
  <c r="E719" i="9"/>
  <c r="G719" i="9" a="1"/>
  <c r="G719" i="9"/>
  <c r="E720" i="9" a="1"/>
  <c r="E720" i="9"/>
  <c r="G720" i="9" a="1"/>
  <c r="G720" i="9"/>
  <c r="E721" i="9" a="1"/>
  <c r="E721" i="9"/>
  <c r="G721" i="9" a="1"/>
  <c r="G721" i="9"/>
  <c r="E722" i="9" a="1"/>
  <c r="E722" i="9"/>
  <c r="G722" i="9" a="1"/>
  <c r="G722" i="9"/>
  <c r="E723" i="9" a="1"/>
  <c r="E723" i="9"/>
  <c r="G723" i="9" a="1"/>
  <c r="G723" i="9"/>
  <c r="E724" i="9" a="1"/>
  <c r="E724" i="9"/>
  <c r="G724" i="9" a="1"/>
  <c r="G724" i="9"/>
  <c r="E725" i="9" a="1"/>
  <c r="E725" i="9"/>
  <c r="G725" i="9" a="1"/>
  <c r="G725" i="9"/>
  <c r="E726" i="9" a="1"/>
  <c r="E726" i="9"/>
  <c r="G726" i="9" a="1"/>
  <c r="G726" i="9"/>
  <c r="E727" i="9" a="1"/>
  <c r="E727" i="9"/>
  <c r="G727" i="9" a="1"/>
  <c r="G727" i="9"/>
  <c r="E728" i="9" a="1"/>
  <c r="E728" i="9"/>
  <c r="G728" i="9" a="1"/>
  <c r="G728" i="9"/>
  <c r="E729" i="9" a="1"/>
  <c r="E729" i="9"/>
  <c r="G729" i="9" a="1"/>
  <c r="G729" i="9"/>
  <c r="E730" i="9" a="1"/>
  <c r="E730" i="9"/>
  <c r="G730" i="9" a="1"/>
  <c r="G730" i="9"/>
  <c r="E731" i="9" a="1"/>
  <c r="E731" i="9"/>
  <c r="G731" i="9" a="1"/>
  <c r="G731" i="9"/>
  <c r="E732" i="9" a="1"/>
  <c r="E732" i="9"/>
  <c r="G732" i="9" a="1"/>
  <c r="G732" i="9"/>
  <c r="E733" i="9" a="1"/>
  <c r="E733" i="9"/>
  <c r="G733" i="9" a="1"/>
  <c r="G733" i="9"/>
  <c r="E734" i="9" a="1"/>
  <c r="E734" i="9"/>
  <c r="G734" i="9" a="1"/>
  <c r="G734" i="9"/>
  <c r="E735" i="9" a="1"/>
  <c r="E735" i="9"/>
  <c r="G735" i="9" a="1"/>
  <c r="G735" i="9"/>
  <c r="E736" i="9" a="1"/>
  <c r="E736" i="9"/>
  <c r="G736" i="9" a="1"/>
  <c r="G736" i="9"/>
  <c r="E737" i="9" a="1"/>
  <c r="E737" i="9"/>
  <c r="G737" i="9" a="1"/>
  <c r="G737" i="9"/>
  <c r="E738" i="9" a="1"/>
  <c r="E738" i="9"/>
  <c r="G738" i="9" a="1"/>
  <c r="G738" i="9"/>
  <c r="E739" i="9" a="1"/>
  <c r="E739" i="9"/>
  <c r="G739" i="9" a="1"/>
  <c r="G739" i="9"/>
  <c r="E740" i="9" a="1"/>
  <c r="E740" i="9"/>
  <c r="G740" i="9" a="1"/>
  <c r="G740" i="9"/>
  <c r="E741" i="9" a="1"/>
  <c r="E741" i="9"/>
  <c r="G741" i="9" a="1"/>
  <c r="G741" i="9"/>
  <c r="E742" i="9" a="1"/>
  <c r="E742" i="9"/>
  <c r="G742" i="9" a="1"/>
  <c r="G742" i="9"/>
  <c r="E743" i="9" a="1"/>
  <c r="E743" i="9"/>
  <c r="G743" i="9" a="1"/>
  <c r="G743" i="9"/>
  <c r="E744" i="9" a="1"/>
  <c r="E744" i="9"/>
  <c r="G744" i="9" a="1"/>
  <c r="G744" i="9"/>
  <c r="E745" i="9" a="1"/>
  <c r="E745" i="9"/>
  <c r="G745" i="9" a="1"/>
  <c r="G745" i="9"/>
  <c r="E746" i="9" a="1"/>
  <c r="E746" i="9"/>
  <c r="G746" i="9" a="1"/>
  <c r="G746" i="9"/>
  <c r="E747" i="9" a="1"/>
  <c r="E747" i="9"/>
  <c r="G747" i="9" a="1"/>
  <c r="G747" i="9"/>
  <c r="E748" i="9" a="1"/>
  <c r="E748" i="9"/>
  <c r="G748" i="9" a="1"/>
  <c r="G748" i="9"/>
  <c r="E749" i="9" a="1"/>
  <c r="E749" i="9"/>
  <c r="G749" i="9" a="1"/>
  <c r="G749" i="9"/>
  <c r="E750" i="9" a="1"/>
  <c r="E750" i="9"/>
  <c r="G750" i="9" a="1"/>
  <c r="G750" i="9"/>
  <c r="E751" i="9" a="1"/>
  <c r="E751" i="9"/>
  <c r="G751" i="9" a="1"/>
  <c r="G751" i="9"/>
  <c r="E752" i="9" a="1"/>
  <c r="E752" i="9"/>
  <c r="G752" i="9" a="1"/>
  <c r="G752" i="9"/>
  <c r="E753" i="9" a="1"/>
  <c r="E753" i="9"/>
  <c r="G753" i="9" a="1"/>
  <c r="G753" i="9"/>
  <c r="E754" i="9" a="1"/>
  <c r="E754" i="9"/>
  <c r="G754" i="9" a="1"/>
  <c r="G754" i="9"/>
  <c r="E755" i="9" a="1"/>
  <c r="E755" i="9"/>
  <c r="G755" i="9" a="1"/>
  <c r="G755" i="9"/>
  <c r="E756" i="9" a="1"/>
  <c r="E756" i="9"/>
  <c r="G756" i="9" a="1"/>
  <c r="G756" i="9"/>
  <c r="E757" i="9" a="1"/>
  <c r="E757" i="9"/>
  <c r="G757" i="9" a="1"/>
  <c r="G757" i="9"/>
  <c r="E758" i="9" a="1"/>
  <c r="E758" i="9"/>
  <c r="G758" i="9" a="1"/>
  <c r="G758" i="9"/>
  <c r="E759" i="9" a="1"/>
  <c r="E759" i="9"/>
  <c r="G759" i="9" a="1"/>
  <c r="G759" i="9"/>
  <c r="E760" i="9" a="1"/>
  <c r="E760" i="9"/>
  <c r="G760" i="9" a="1"/>
  <c r="G760" i="9"/>
  <c r="E761" i="9" a="1"/>
  <c r="E761" i="9"/>
  <c r="G761" i="9" a="1"/>
  <c r="G761" i="9"/>
  <c r="E762" i="9" a="1"/>
  <c r="E762" i="9"/>
  <c r="G762" i="9" a="1"/>
  <c r="G762" i="9"/>
  <c r="E763" i="9" a="1"/>
  <c r="E763" i="9"/>
  <c r="G763" i="9" a="1"/>
  <c r="G763" i="9"/>
  <c r="E764" i="9" a="1"/>
  <c r="E764" i="9"/>
  <c r="G764" i="9" a="1"/>
  <c r="G764" i="9"/>
  <c r="E765" i="9" a="1"/>
  <c r="E765" i="9"/>
  <c r="G765" i="9" a="1"/>
  <c r="G765" i="9"/>
  <c r="E766" i="9" a="1"/>
  <c r="E766" i="9"/>
  <c r="G766" i="9" a="1"/>
  <c r="G766" i="9"/>
  <c r="E767" i="9" a="1"/>
  <c r="E767" i="9"/>
  <c r="G767" i="9" a="1"/>
  <c r="G767" i="9"/>
  <c r="E768" i="9" a="1"/>
  <c r="E768" i="9"/>
  <c r="G768" i="9" a="1"/>
  <c r="G768" i="9"/>
  <c r="E769" i="9" a="1"/>
  <c r="E769" i="9"/>
  <c r="G769" i="9" a="1"/>
  <c r="G769" i="9"/>
  <c r="E770" i="9" a="1"/>
  <c r="E770" i="9"/>
  <c r="G770" i="9" a="1"/>
  <c r="G770" i="9"/>
  <c r="E771" i="9" a="1"/>
  <c r="E771" i="9"/>
  <c r="G771" i="9" a="1"/>
  <c r="G771" i="9"/>
  <c r="E772" i="9" a="1"/>
  <c r="E772" i="9"/>
  <c r="G772" i="9" a="1"/>
  <c r="G772" i="9"/>
  <c r="E773" i="9" a="1"/>
  <c r="E773" i="9"/>
  <c r="G773" i="9" a="1"/>
  <c r="G773" i="9"/>
  <c r="E774" i="9" a="1"/>
  <c r="E774" i="9"/>
  <c r="G774" i="9" a="1"/>
  <c r="G774" i="9"/>
  <c r="E775" i="9" a="1"/>
  <c r="E775" i="9"/>
  <c r="G775" i="9" a="1"/>
  <c r="G775" i="9"/>
  <c r="E776" i="9" a="1"/>
  <c r="E776" i="9"/>
  <c r="G776" i="9" a="1"/>
  <c r="G776" i="9"/>
  <c r="E777" i="9" a="1"/>
  <c r="E777" i="9"/>
  <c r="G777" i="9" a="1"/>
  <c r="G777" i="9"/>
  <c r="E778" i="9" a="1"/>
  <c r="E778" i="9"/>
  <c r="G778" i="9" a="1"/>
  <c r="G778" i="9"/>
  <c r="E779" i="9" a="1"/>
  <c r="E779" i="9"/>
  <c r="G779" i="9" a="1"/>
  <c r="G779" i="9"/>
  <c r="E780" i="9" a="1"/>
  <c r="E780" i="9"/>
  <c r="G780" i="9" a="1"/>
  <c r="G780" i="9"/>
  <c r="E781" i="9" a="1"/>
  <c r="E781" i="9"/>
  <c r="G781" i="9" a="1"/>
  <c r="G781" i="9"/>
  <c r="E782" i="9" a="1"/>
  <c r="E782" i="9"/>
  <c r="G782" i="9" a="1"/>
  <c r="G782" i="9"/>
  <c r="E783" i="9" a="1"/>
  <c r="E783" i="9"/>
  <c r="G783" i="9" a="1"/>
  <c r="G783" i="9"/>
  <c r="E784" i="9" a="1"/>
  <c r="E784" i="9"/>
  <c r="G784" i="9" a="1"/>
  <c r="G784" i="9"/>
  <c r="E785" i="9" a="1"/>
  <c r="E785" i="9"/>
  <c r="G785" i="9" a="1"/>
  <c r="G785" i="9"/>
  <c r="E786" i="9" a="1"/>
  <c r="E786" i="9"/>
  <c r="G786" i="9" a="1"/>
  <c r="G786" i="9"/>
  <c r="E787" i="9" a="1"/>
  <c r="E787" i="9"/>
  <c r="G787" i="9" a="1"/>
  <c r="G787" i="9"/>
  <c r="E788" i="9" a="1"/>
  <c r="E788" i="9"/>
  <c r="G788" i="9" a="1"/>
  <c r="G788" i="9"/>
  <c r="E789" i="9" a="1"/>
  <c r="E789" i="9"/>
  <c r="G789" i="9" a="1"/>
  <c r="G789" i="9"/>
  <c r="E790" i="9" a="1"/>
  <c r="E790" i="9"/>
  <c r="G790" i="9" a="1"/>
  <c r="G790" i="9"/>
  <c r="E791" i="9" a="1"/>
  <c r="E791" i="9"/>
  <c r="G791" i="9" a="1"/>
  <c r="G791" i="9"/>
  <c r="E792" i="9" a="1"/>
  <c r="E792" i="9"/>
  <c r="G792" i="9" a="1"/>
  <c r="G792" i="9"/>
  <c r="E793" i="9" a="1"/>
  <c r="E793" i="9"/>
  <c r="G793" i="9" a="1"/>
  <c r="G793" i="9"/>
  <c r="E794" i="9" a="1"/>
  <c r="E794" i="9"/>
  <c r="G794" i="9" a="1"/>
  <c r="G794" i="9"/>
  <c r="E795" i="9" a="1"/>
  <c r="E795" i="9"/>
  <c r="G795" i="9" a="1"/>
  <c r="G795" i="9"/>
  <c r="E796" i="9" a="1"/>
  <c r="E796" i="9"/>
  <c r="G796" i="9" a="1"/>
  <c r="G796" i="9"/>
  <c r="E797" i="9" a="1"/>
  <c r="E797" i="9"/>
  <c r="G797" i="9" a="1"/>
  <c r="G797" i="9"/>
  <c r="E798" i="9" a="1"/>
  <c r="E798" i="9"/>
  <c r="G798" i="9" a="1"/>
  <c r="G798" i="9"/>
  <c r="E799" i="9" a="1"/>
  <c r="E799" i="9"/>
  <c r="G799" i="9" a="1"/>
  <c r="G799" i="9"/>
  <c r="E800" i="9" a="1"/>
  <c r="E800" i="9"/>
  <c r="G800" i="9" a="1"/>
  <c r="G800" i="9"/>
  <c r="E801" i="9" a="1"/>
  <c r="E801" i="9"/>
  <c r="G801" i="9" a="1"/>
  <c r="G801" i="9"/>
  <c r="E802" i="9" a="1"/>
  <c r="E802" i="9"/>
  <c r="G802" i="9" a="1"/>
  <c r="G802" i="9"/>
  <c r="E803" i="9" a="1"/>
  <c r="E803" i="9"/>
  <c r="G803" i="9" a="1"/>
  <c r="G803" i="9"/>
  <c r="E804" i="9" a="1"/>
  <c r="E804" i="9"/>
  <c r="G804" i="9" a="1"/>
  <c r="G804" i="9"/>
  <c r="E805" i="9" a="1"/>
  <c r="E805" i="9"/>
  <c r="G805" i="9" a="1"/>
  <c r="G805" i="9"/>
  <c r="E806" i="9" a="1"/>
  <c r="E806" i="9"/>
  <c r="G806" i="9" a="1"/>
  <c r="G806" i="9"/>
  <c r="E807" i="9" a="1"/>
  <c r="E807" i="9"/>
  <c r="G807" i="9" a="1"/>
  <c r="G807" i="9"/>
  <c r="E808" i="9" a="1"/>
  <c r="E808" i="9"/>
  <c r="G808" i="9" a="1"/>
  <c r="G808" i="9"/>
  <c r="E809" i="9" a="1"/>
  <c r="E809" i="9"/>
  <c r="G809" i="9" a="1"/>
  <c r="G809" i="9"/>
  <c r="E810" i="9" a="1"/>
  <c r="E810" i="9"/>
  <c r="G810" i="9" a="1"/>
  <c r="G810" i="9"/>
  <c r="E811" i="9" a="1"/>
  <c r="E811" i="9"/>
  <c r="G811" i="9" a="1"/>
  <c r="G811" i="9"/>
  <c r="E812" i="9" a="1"/>
  <c r="E812" i="9"/>
  <c r="G812" i="9" a="1"/>
  <c r="G812" i="9"/>
  <c r="E813" i="9" a="1"/>
  <c r="E813" i="9"/>
  <c r="G813" i="9" a="1"/>
  <c r="G813" i="9"/>
  <c r="E814" i="9" a="1"/>
  <c r="E814" i="9"/>
  <c r="G814" i="9" a="1"/>
  <c r="G814" i="9"/>
  <c r="E815" i="9" a="1"/>
  <c r="E815" i="9"/>
  <c r="G815" i="9" a="1"/>
  <c r="G815" i="9"/>
  <c r="E816" i="9" a="1"/>
  <c r="E816" i="9"/>
  <c r="G816" i="9" a="1"/>
  <c r="G816" i="9"/>
  <c r="E817" i="9" a="1"/>
  <c r="E817" i="9"/>
  <c r="G817" i="9" a="1"/>
  <c r="G817" i="9"/>
  <c r="E818" i="9" a="1"/>
  <c r="E818" i="9"/>
  <c r="G818" i="9" a="1"/>
  <c r="G818" i="9"/>
  <c r="E819" i="9" a="1"/>
  <c r="E819" i="9"/>
  <c r="G819" i="9" a="1"/>
  <c r="G819" i="9"/>
  <c r="E820" i="9" a="1"/>
  <c r="E820" i="9"/>
  <c r="G820" i="9" a="1"/>
  <c r="G820" i="9"/>
  <c r="E821" i="9" a="1"/>
  <c r="E821" i="9"/>
  <c r="G821" i="9" a="1"/>
  <c r="G821" i="9"/>
  <c r="E822" i="9" a="1"/>
  <c r="E822" i="9"/>
  <c r="G822" i="9" a="1"/>
  <c r="G822" i="9"/>
  <c r="E823" i="9" a="1"/>
  <c r="E823" i="9"/>
  <c r="G823" i="9" a="1"/>
  <c r="G823" i="9"/>
  <c r="E824" i="9" a="1"/>
  <c r="E824" i="9"/>
  <c r="G824" i="9" a="1"/>
  <c r="G824" i="9"/>
  <c r="E825" i="9" a="1"/>
  <c r="E825" i="9"/>
  <c r="G825" i="9" a="1"/>
  <c r="G825" i="9"/>
  <c r="E826" i="9" a="1"/>
  <c r="E826" i="9"/>
  <c r="G826" i="9" a="1"/>
  <c r="G826" i="9"/>
  <c r="E827" i="9" a="1"/>
  <c r="E827" i="9"/>
  <c r="G827" i="9" a="1"/>
  <c r="G827" i="9"/>
  <c r="E828" i="9" a="1"/>
  <c r="E828" i="9"/>
  <c r="G828" i="9" a="1"/>
  <c r="G828" i="9"/>
  <c r="E829" i="9" a="1"/>
  <c r="E829" i="9"/>
  <c r="G829" i="9" a="1"/>
  <c r="G829" i="9"/>
  <c r="E830" i="9" a="1"/>
  <c r="E830" i="9"/>
  <c r="G830" i="9" a="1"/>
  <c r="G830" i="9"/>
  <c r="E831" i="9" a="1"/>
  <c r="E831" i="9"/>
  <c r="G831" i="9" a="1"/>
  <c r="G831" i="9"/>
  <c r="E832" i="9" a="1"/>
  <c r="E832" i="9"/>
  <c r="G832" i="9" a="1"/>
  <c r="G832" i="9"/>
  <c r="E833" i="9" a="1"/>
  <c r="E833" i="9"/>
  <c r="G833" i="9" a="1"/>
  <c r="G833" i="9"/>
  <c r="E834" i="9" a="1"/>
  <c r="E834" i="9"/>
  <c r="G834" i="9" a="1"/>
  <c r="G834" i="9"/>
  <c r="E835" i="9" a="1"/>
  <c r="E835" i="9"/>
  <c r="G835" i="9" a="1"/>
  <c r="G835" i="9"/>
  <c r="E836" i="9" a="1"/>
  <c r="E836" i="9"/>
  <c r="G836" i="9" a="1"/>
  <c r="G836" i="9"/>
  <c r="E837" i="9" a="1"/>
  <c r="E837" i="9"/>
  <c r="G837" i="9" a="1"/>
  <c r="G837" i="9"/>
  <c r="E838" i="9" a="1"/>
  <c r="E838" i="9"/>
  <c r="G838" i="9" a="1"/>
  <c r="G838" i="9"/>
  <c r="E839" i="9" a="1"/>
  <c r="E839" i="9"/>
  <c r="G839" i="9" a="1"/>
  <c r="G839" i="9"/>
  <c r="E840" i="9" a="1"/>
  <c r="E840" i="9"/>
  <c r="G840" i="9" a="1"/>
  <c r="G840" i="9"/>
  <c r="E841" i="9" a="1"/>
  <c r="E841" i="9"/>
  <c r="G841" i="9" a="1"/>
  <c r="G841" i="9"/>
  <c r="E842" i="9" a="1"/>
  <c r="E842" i="9"/>
  <c r="G842" i="9" a="1"/>
  <c r="G842" i="9"/>
  <c r="E843" i="9" a="1"/>
  <c r="E843" i="9"/>
  <c r="G843" i="9" a="1"/>
  <c r="G843" i="9"/>
  <c r="E844" i="9" a="1"/>
  <c r="E844" i="9"/>
  <c r="G844" i="9" a="1"/>
  <c r="G844" i="9"/>
  <c r="E845" i="9" a="1"/>
  <c r="E845" i="9"/>
  <c r="G845" i="9" a="1"/>
  <c r="G845" i="9"/>
  <c r="E846" i="9" a="1"/>
  <c r="E846" i="9"/>
  <c r="G846" i="9" a="1"/>
  <c r="G846" i="9"/>
  <c r="E847" i="9" a="1"/>
  <c r="E847" i="9"/>
  <c r="G847" i="9" a="1"/>
  <c r="G847" i="9"/>
  <c r="E848" i="9" a="1"/>
  <c r="E848" i="9"/>
  <c r="G848" i="9" a="1"/>
  <c r="G848" i="9"/>
  <c r="E849" i="9" a="1"/>
  <c r="E849" i="9"/>
  <c r="G849" i="9" a="1"/>
  <c r="G849" i="9"/>
  <c r="E850" i="9" a="1"/>
  <c r="E850" i="9"/>
  <c r="G850" i="9" a="1"/>
  <c r="G850" i="9"/>
  <c r="E851" i="9" a="1"/>
  <c r="E851" i="9"/>
  <c r="G851" i="9" a="1"/>
  <c r="G851" i="9"/>
  <c r="E852" i="9" a="1"/>
  <c r="E852" i="9"/>
  <c r="G852" i="9" a="1"/>
  <c r="G852" i="9"/>
  <c r="E853" i="9" a="1"/>
  <c r="E853" i="9"/>
  <c r="G853" i="9" a="1"/>
  <c r="G853" i="9"/>
  <c r="E854" i="9" a="1"/>
  <c r="E854" i="9"/>
  <c r="G854" i="9" a="1"/>
  <c r="G854" i="9"/>
  <c r="E855" i="9" a="1"/>
  <c r="E855" i="9"/>
  <c r="G855" i="9" a="1"/>
  <c r="G855" i="9"/>
  <c r="E856" i="9" a="1"/>
  <c r="E856" i="9"/>
  <c r="G856" i="9" a="1"/>
  <c r="G856" i="9"/>
  <c r="E857" i="9" a="1"/>
  <c r="E857" i="9"/>
  <c r="G857" i="9" a="1"/>
  <c r="G857" i="9"/>
  <c r="E858" i="9" a="1"/>
  <c r="E858" i="9"/>
  <c r="G858" i="9" a="1"/>
  <c r="G858" i="9"/>
  <c r="E859" i="9" a="1"/>
  <c r="E859" i="9"/>
  <c r="G859" i="9" a="1"/>
  <c r="G859" i="9"/>
  <c r="E860" i="9" a="1"/>
  <c r="E860" i="9"/>
  <c r="G860" i="9" a="1"/>
  <c r="G860" i="9"/>
  <c r="E861" i="9" a="1"/>
  <c r="E861" i="9"/>
  <c r="G861" i="9" a="1"/>
  <c r="G861" i="9"/>
  <c r="E862" i="9" a="1"/>
  <c r="E862" i="9"/>
  <c r="G862" i="9" a="1"/>
  <c r="G862" i="9"/>
  <c r="E863" i="9" a="1"/>
  <c r="E863" i="9"/>
  <c r="G863" i="9" a="1"/>
  <c r="G863" i="9"/>
  <c r="E864" i="9" a="1"/>
  <c r="E864" i="9"/>
  <c r="G864" i="9" a="1"/>
  <c r="G864" i="9"/>
  <c r="E865" i="9" a="1"/>
  <c r="E865" i="9"/>
  <c r="G865" i="9" a="1"/>
  <c r="G865" i="9"/>
  <c r="E866" i="9" a="1"/>
  <c r="E866" i="9"/>
  <c r="G866" i="9" a="1"/>
  <c r="G866" i="9"/>
  <c r="E867" i="9" a="1"/>
  <c r="E867" i="9"/>
  <c r="G867" i="9" a="1"/>
  <c r="G867" i="9"/>
  <c r="E868" i="9" a="1"/>
  <c r="E868" i="9"/>
  <c r="G868" i="9" a="1"/>
  <c r="G868" i="9"/>
  <c r="E869" i="9" a="1"/>
  <c r="E869" i="9"/>
  <c r="G869" i="9" a="1"/>
  <c r="G869" i="9"/>
  <c r="E870" i="9" a="1"/>
  <c r="E870" i="9"/>
  <c r="G870" i="9" a="1"/>
  <c r="G870" i="9"/>
  <c r="E871" i="9" a="1"/>
  <c r="E871" i="9"/>
  <c r="G871" i="9" a="1"/>
  <c r="G871" i="9"/>
  <c r="E872" i="9" a="1"/>
  <c r="E872" i="9"/>
  <c r="G872" i="9" a="1"/>
  <c r="G872" i="9"/>
  <c r="E873" i="9" a="1"/>
  <c r="E873" i="9"/>
  <c r="G873" i="9" a="1"/>
  <c r="G873" i="9"/>
  <c r="E874" i="9" a="1"/>
  <c r="E874" i="9"/>
  <c r="G874" i="9" a="1"/>
  <c r="G874" i="9"/>
  <c r="E875" i="9" a="1"/>
  <c r="E875" i="9"/>
  <c r="G875" i="9" a="1"/>
  <c r="G875" i="9"/>
  <c r="E876" i="9" a="1"/>
  <c r="E876" i="9"/>
  <c r="G876" i="9" a="1"/>
  <c r="G876" i="9"/>
  <c r="E877" i="9" a="1"/>
  <c r="E877" i="9"/>
  <c r="G877" i="9" a="1"/>
  <c r="G877" i="9"/>
  <c r="E878" i="9" a="1"/>
  <c r="E878" i="9"/>
  <c r="G878" i="9" a="1"/>
  <c r="G878" i="9"/>
  <c r="E879" i="9" a="1"/>
  <c r="E879" i="9"/>
  <c r="G879" i="9" a="1"/>
  <c r="G879" i="9"/>
  <c r="E880" i="9" a="1"/>
  <c r="E880" i="9"/>
  <c r="G880" i="9" a="1"/>
  <c r="G880" i="9"/>
  <c r="E881" i="9" a="1"/>
  <c r="E881" i="9"/>
  <c r="G881" i="9" a="1"/>
  <c r="G881" i="9"/>
  <c r="E882" i="9" a="1"/>
  <c r="E882" i="9"/>
  <c r="G882" i="9" a="1"/>
  <c r="G882" i="9"/>
  <c r="E883" i="9" a="1"/>
  <c r="E883" i="9"/>
  <c r="G883" i="9" a="1"/>
  <c r="G883" i="9"/>
  <c r="E884" i="9" a="1"/>
  <c r="E884" i="9"/>
  <c r="G884" i="9" a="1"/>
  <c r="G884" i="9"/>
  <c r="E885" i="9" a="1"/>
  <c r="E885" i="9"/>
  <c r="G885" i="9" a="1"/>
  <c r="G885" i="9"/>
  <c r="E886" i="9" a="1"/>
  <c r="E886" i="9"/>
  <c r="G886" i="9" a="1"/>
  <c r="G886" i="9"/>
  <c r="E887" i="9" a="1"/>
  <c r="E887" i="9"/>
  <c r="G887" i="9" a="1"/>
  <c r="G887" i="9"/>
  <c r="E888" i="9" a="1"/>
  <c r="E888" i="9"/>
  <c r="G888" i="9" a="1"/>
  <c r="G888" i="9"/>
  <c r="E889" i="9" a="1"/>
  <c r="E889" i="9"/>
  <c r="G889" i="9" a="1"/>
  <c r="G889" i="9"/>
  <c r="E890" i="9" a="1"/>
  <c r="E890" i="9"/>
  <c r="G890" i="9" a="1"/>
  <c r="G890" i="9"/>
  <c r="E891" i="9" a="1"/>
  <c r="E891" i="9"/>
  <c r="G891" i="9" a="1"/>
  <c r="G891" i="9"/>
  <c r="E892" i="9" a="1"/>
  <c r="E892" i="9"/>
  <c r="G892" i="9" a="1"/>
  <c r="G892" i="9"/>
  <c r="E893" i="9" a="1"/>
  <c r="E893" i="9"/>
  <c r="G893" i="9" a="1"/>
  <c r="G893" i="9"/>
  <c r="E894" i="9" a="1"/>
  <c r="E894" i="9"/>
  <c r="G894" i="9" a="1"/>
  <c r="G894" i="9"/>
  <c r="E895" i="9" a="1"/>
  <c r="E895" i="9"/>
  <c r="G895" i="9" a="1"/>
  <c r="G895" i="9"/>
  <c r="E896" i="9" a="1"/>
  <c r="E896" i="9"/>
  <c r="G896" i="9" a="1"/>
  <c r="G896" i="9"/>
  <c r="E897" i="9" a="1"/>
  <c r="E897" i="9"/>
  <c r="G897" i="9" a="1"/>
  <c r="G897" i="9"/>
  <c r="E898" i="9" a="1"/>
  <c r="E898" i="9"/>
  <c r="G898" i="9" a="1"/>
  <c r="G898" i="9"/>
  <c r="E899" i="9" a="1"/>
  <c r="E899" i="9"/>
  <c r="G899" i="9" a="1"/>
  <c r="G899" i="9"/>
  <c r="E900" i="9" a="1"/>
  <c r="E900" i="9"/>
  <c r="G900" i="9" a="1"/>
  <c r="G900" i="9"/>
  <c r="E901" i="9" a="1"/>
  <c r="E901" i="9"/>
  <c r="G901" i="9" a="1"/>
  <c r="G901" i="9"/>
  <c r="E902" i="9" a="1"/>
  <c r="E902" i="9"/>
  <c r="G902" i="9" a="1"/>
  <c r="G902" i="9"/>
  <c r="E903" i="9" a="1"/>
  <c r="E903" i="9"/>
  <c r="G903" i="9" a="1"/>
  <c r="G903" i="9"/>
  <c r="E904" i="9" a="1"/>
  <c r="E904" i="9"/>
  <c r="G904" i="9" a="1"/>
  <c r="G904" i="9"/>
  <c r="E905" i="9" a="1"/>
  <c r="E905" i="9"/>
  <c r="G905" i="9" a="1"/>
  <c r="G905" i="9"/>
  <c r="E906" i="9" a="1"/>
  <c r="E906" i="9"/>
  <c r="G906" i="9" a="1"/>
  <c r="G906" i="9"/>
  <c r="E907" i="9" a="1"/>
  <c r="E907" i="9"/>
  <c r="G907" i="9" a="1"/>
  <c r="G907" i="9"/>
  <c r="E908" i="9" a="1"/>
  <c r="E908" i="9"/>
  <c r="G908" i="9" a="1"/>
  <c r="G908" i="9"/>
  <c r="E909" i="9" a="1"/>
  <c r="E909" i="9"/>
  <c r="G909" i="9" a="1"/>
  <c r="G909" i="9"/>
  <c r="E910" i="9" a="1"/>
  <c r="E910" i="9"/>
  <c r="G910" i="9" a="1"/>
  <c r="G910" i="9"/>
  <c r="E911" i="9" a="1"/>
  <c r="E911" i="9"/>
  <c r="G911" i="9" a="1"/>
  <c r="G911" i="9"/>
  <c r="E912" i="9" a="1"/>
  <c r="E912" i="9"/>
  <c r="G912" i="9" a="1"/>
  <c r="G912" i="9"/>
  <c r="E913" i="9" a="1"/>
  <c r="E913" i="9"/>
  <c r="G913" i="9" a="1"/>
  <c r="G913" i="9"/>
  <c r="E914" i="9" a="1"/>
  <c r="E914" i="9"/>
  <c r="G914" i="9" a="1"/>
  <c r="G914" i="9"/>
  <c r="E915" i="9" a="1"/>
  <c r="E915" i="9"/>
  <c r="G915" i="9" a="1"/>
  <c r="G915" i="9"/>
  <c r="E916" i="9" a="1"/>
  <c r="E916" i="9"/>
  <c r="G916" i="9" a="1"/>
  <c r="G916" i="9"/>
  <c r="E917" i="9" a="1"/>
  <c r="E917" i="9"/>
  <c r="G917" i="9" a="1"/>
  <c r="G917" i="9"/>
  <c r="E918" i="9" a="1"/>
  <c r="E918" i="9"/>
  <c r="G918" i="9" a="1"/>
  <c r="G918" i="9"/>
  <c r="E919" i="9" a="1"/>
  <c r="E919" i="9"/>
  <c r="G919" i="9" a="1"/>
  <c r="G919" i="9"/>
  <c r="E920" i="9" a="1"/>
  <c r="E920" i="9"/>
  <c r="G920" i="9" a="1"/>
  <c r="G920" i="9"/>
  <c r="E921" i="9" a="1"/>
  <c r="E921" i="9"/>
  <c r="G921" i="9" a="1"/>
  <c r="G921" i="9"/>
  <c r="E922" i="9" a="1"/>
  <c r="E922" i="9"/>
  <c r="G922" i="9" a="1"/>
  <c r="G922" i="9"/>
  <c r="E923" i="9" a="1"/>
  <c r="E923" i="9"/>
  <c r="G923" i="9" a="1"/>
  <c r="G923" i="9"/>
  <c r="E924" i="9" a="1"/>
  <c r="E924" i="9"/>
  <c r="G924" i="9" a="1"/>
  <c r="G924" i="9"/>
  <c r="E925" i="9" a="1"/>
  <c r="E925" i="9"/>
  <c r="G925" i="9" a="1"/>
  <c r="G925" i="9"/>
  <c r="E926" i="9" a="1"/>
  <c r="E926" i="9"/>
  <c r="G926" i="9" a="1"/>
  <c r="G926" i="9"/>
  <c r="E927" i="9" a="1"/>
  <c r="E927" i="9"/>
  <c r="G927" i="9" a="1"/>
  <c r="G927" i="9"/>
  <c r="E928" i="9" a="1"/>
  <c r="E928" i="9"/>
  <c r="G928" i="9" a="1"/>
  <c r="G928" i="9"/>
  <c r="E929" i="9" a="1"/>
  <c r="E929" i="9"/>
  <c r="G929" i="9" a="1"/>
  <c r="G929" i="9"/>
  <c r="E930" i="9" a="1"/>
  <c r="E930" i="9"/>
  <c r="G930" i="9" a="1"/>
  <c r="G930" i="9"/>
  <c r="E931" i="9" a="1"/>
  <c r="E931" i="9"/>
  <c r="G931" i="9" a="1"/>
  <c r="G931" i="9"/>
  <c r="E932" i="9" a="1"/>
  <c r="E932" i="9"/>
  <c r="G932" i="9" a="1"/>
  <c r="G932" i="9"/>
  <c r="E933" i="9" a="1"/>
  <c r="E933" i="9"/>
  <c r="G933" i="9" a="1"/>
  <c r="G933" i="9"/>
  <c r="E934" i="9" a="1"/>
  <c r="E934" i="9"/>
  <c r="G934" i="9" a="1"/>
  <c r="G934" i="9"/>
  <c r="E935" i="9" a="1"/>
  <c r="E935" i="9"/>
  <c r="G935" i="9" a="1"/>
  <c r="G935" i="9"/>
  <c r="E936" i="9" a="1"/>
  <c r="E936" i="9"/>
  <c r="G936" i="9" a="1"/>
  <c r="G936" i="9"/>
  <c r="E937" i="9" a="1"/>
  <c r="E937" i="9"/>
  <c r="G937" i="9" a="1"/>
  <c r="G937" i="9"/>
  <c r="E938" i="9" a="1"/>
  <c r="E938" i="9"/>
  <c r="G938" i="9" a="1"/>
  <c r="G938" i="9"/>
  <c r="E939" i="9" a="1"/>
  <c r="E939" i="9"/>
  <c r="G939" i="9" a="1"/>
  <c r="G939" i="9"/>
  <c r="E940" i="9" a="1"/>
  <c r="E940" i="9"/>
  <c r="G940" i="9" a="1"/>
  <c r="G940" i="9"/>
  <c r="E941" i="9" a="1"/>
  <c r="E941" i="9"/>
  <c r="G941" i="9" a="1"/>
  <c r="G941" i="9"/>
  <c r="E942" i="9" a="1"/>
  <c r="E942" i="9"/>
  <c r="G942" i="9" a="1"/>
  <c r="G942" i="9"/>
  <c r="E943" i="9" a="1"/>
  <c r="E943" i="9"/>
  <c r="G943" i="9" a="1"/>
  <c r="G943" i="9"/>
  <c r="E944" i="9" a="1"/>
  <c r="E944" i="9"/>
  <c r="G944" i="9" a="1"/>
  <c r="G944" i="9"/>
  <c r="E945" i="9" a="1"/>
  <c r="E945" i="9"/>
  <c r="G945" i="9" a="1"/>
  <c r="G945" i="9"/>
  <c r="E946" i="9" a="1"/>
  <c r="E946" i="9"/>
  <c r="G946" i="9" a="1"/>
  <c r="G946" i="9"/>
  <c r="E947" i="9" a="1"/>
  <c r="E947" i="9"/>
  <c r="G947" i="9" a="1"/>
  <c r="G947" i="9"/>
  <c r="E948" i="9" a="1"/>
  <c r="E948" i="9"/>
  <c r="G948" i="9" a="1"/>
  <c r="G948" i="9"/>
  <c r="E949" i="9" a="1"/>
  <c r="E949" i="9"/>
  <c r="G949" i="9" a="1"/>
  <c r="G949" i="9"/>
  <c r="E950" i="9" a="1"/>
  <c r="E950" i="9"/>
  <c r="G950" i="9" a="1"/>
  <c r="G950" i="9"/>
  <c r="E951" i="9" a="1"/>
  <c r="E951" i="9"/>
  <c r="G951" i="9" a="1"/>
  <c r="G951" i="9"/>
  <c r="E952" i="9" a="1"/>
  <c r="E952" i="9"/>
  <c r="G952" i="9" a="1"/>
  <c r="G952" i="9"/>
  <c r="E953" i="9" a="1"/>
  <c r="E953" i="9"/>
  <c r="G953" i="9" a="1"/>
  <c r="G953" i="9"/>
  <c r="E954" i="9" a="1"/>
  <c r="E954" i="9"/>
  <c r="G954" i="9" a="1"/>
  <c r="G954" i="9"/>
  <c r="E955" i="9" a="1"/>
  <c r="E955" i="9"/>
  <c r="G955" i="9" a="1"/>
  <c r="G955" i="9"/>
  <c r="E956" i="9" a="1"/>
  <c r="E956" i="9"/>
  <c r="G956" i="9" a="1"/>
  <c r="G956" i="9"/>
  <c r="E957" i="9" a="1"/>
  <c r="E957" i="9"/>
  <c r="G957" i="9" a="1"/>
  <c r="G957" i="9"/>
  <c r="E958" i="9" a="1"/>
  <c r="E958" i="9"/>
  <c r="G958" i="9" a="1"/>
  <c r="G958" i="9"/>
  <c r="E959" i="9" a="1"/>
  <c r="E959" i="9"/>
  <c r="G959" i="9" a="1"/>
  <c r="G959" i="9"/>
  <c r="E960" i="9" a="1"/>
  <c r="E960" i="9"/>
  <c r="G960" i="9" a="1"/>
  <c r="G960" i="9"/>
  <c r="E961" i="9" a="1"/>
  <c r="E961" i="9"/>
  <c r="G961" i="9" a="1"/>
  <c r="G961" i="9"/>
  <c r="E962" i="9" a="1"/>
  <c r="E962" i="9"/>
  <c r="G962" i="9" a="1"/>
  <c r="G962" i="9"/>
  <c r="E963" i="9" a="1"/>
  <c r="E963" i="9"/>
  <c r="G963" i="9" a="1"/>
  <c r="G963" i="9"/>
  <c r="E964" i="9" a="1"/>
  <c r="E964" i="9"/>
  <c r="G964" i="9" a="1"/>
  <c r="G964" i="9"/>
  <c r="E965" i="9" a="1"/>
  <c r="E965" i="9"/>
  <c r="G965" i="9" a="1"/>
  <c r="G965" i="9"/>
  <c r="E966" i="9" a="1"/>
  <c r="E966" i="9"/>
  <c r="G966" i="9" a="1"/>
  <c r="G966" i="9"/>
  <c r="E967" i="9" a="1"/>
  <c r="E967" i="9"/>
  <c r="G967" i="9" a="1"/>
  <c r="G967" i="9"/>
  <c r="E968" i="9" a="1"/>
  <c r="E968" i="9"/>
  <c r="G968" i="9" a="1"/>
  <c r="G968" i="9"/>
  <c r="E969" i="9" a="1"/>
  <c r="E969" i="9"/>
  <c r="G969" i="9" a="1"/>
  <c r="G969" i="9"/>
  <c r="E970" i="9" a="1"/>
  <c r="E970" i="9"/>
  <c r="G970" i="9" a="1"/>
  <c r="G970" i="9"/>
  <c r="E971" i="9" a="1"/>
  <c r="E971" i="9"/>
  <c r="G971" i="9" a="1"/>
  <c r="G971" i="9"/>
  <c r="E972" i="9" a="1"/>
  <c r="E972" i="9"/>
  <c r="G972" i="9" a="1"/>
  <c r="G972" i="9"/>
  <c r="E973" i="9" a="1"/>
  <c r="E973" i="9"/>
  <c r="G973" i="9" a="1"/>
  <c r="G973" i="9"/>
  <c r="E974" i="9" a="1"/>
  <c r="E974" i="9"/>
  <c r="G974" i="9" a="1"/>
  <c r="G974" i="9"/>
  <c r="E975" i="9" a="1"/>
  <c r="E975" i="9"/>
  <c r="G975" i="9" a="1"/>
  <c r="G975" i="9"/>
  <c r="E976" i="9" a="1"/>
  <c r="E976" i="9"/>
  <c r="G976" i="9" a="1"/>
  <c r="G976" i="9"/>
  <c r="E977" i="9" a="1"/>
  <c r="E977" i="9"/>
  <c r="G977" i="9" a="1"/>
  <c r="G977" i="9"/>
  <c r="E978" i="9" a="1"/>
  <c r="E978" i="9"/>
  <c r="G978" i="9" a="1"/>
  <c r="G978" i="9"/>
  <c r="E979" i="9" a="1"/>
  <c r="E979" i="9"/>
  <c r="G979" i="9" a="1"/>
  <c r="G979" i="9"/>
  <c r="E980" i="9" a="1"/>
  <c r="E980" i="9"/>
  <c r="G980" i="9" a="1"/>
  <c r="G980" i="9"/>
  <c r="E981" i="9" a="1"/>
  <c r="E981" i="9"/>
  <c r="G981" i="9" a="1"/>
  <c r="G981" i="9"/>
  <c r="E982" i="9" a="1"/>
  <c r="E982" i="9"/>
  <c r="G982" i="9" a="1"/>
  <c r="G982" i="9"/>
  <c r="E983" i="9" a="1"/>
  <c r="E983" i="9"/>
  <c r="G983" i="9" a="1"/>
  <c r="G983" i="9"/>
  <c r="E984" i="9" a="1"/>
  <c r="E984" i="9"/>
  <c r="G984" i="9" a="1"/>
  <c r="G984" i="9"/>
  <c r="E985" i="9" a="1"/>
  <c r="E985" i="9"/>
  <c r="G985" i="9" a="1"/>
  <c r="G985" i="9"/>
  <c r="E986" i="9" a="1"/>
  <c r="E986" i="9"/>
  <c r="G986" i="9" a="1"/>
  <c r="G986" i="9"/>
  <c r="E987" i="9" a="1"/>
  <c r="E987" i="9"/>
  <c r="G987" i="9" a="1"/>
  <c r="G987" i="9"/>
  <c r="E988" i="9" a="1"/>
  <c r="E988" i="9"/>
  <c r="G988" i="9" a="1"/>
  <c r="G988" i="9"/>
  <c r="E989" i="9" a="1"/>
  <c r="E989" i="9"/>
  <c r="G989" i="9" a="1"/>
  <c r="G989" i="9"/>
  <c r="E990" i="9" a="1"/>
  <c r="E990" i="9"/>
  <c r="G990" i="9" a="1"/>
  <c r="G990" i="9"/>
  <c r="E991" i="9" a="1"/>
  <c r="E991" i="9"/>
  <c r="G991" i="9" a="1"/>
  <c r="G991" i="9"/>
  <c r="E992" i="9" a="1"/>
  <c r="E992" i="9"/>
  <c r="G992" i="9" a="1"/>
  <c r="G992" i="9"/>
  <c r="E993" i="9" a="1"/>
  <c r="E993" i="9"/>
  <c r="G993" i="9" a="1"/>
  <c r="G993" i="9"/>
  <c r="E994" i="9" a="1"/>
  <c r="E994" i="9"/>
  <c r="G994" i="9" a="1"/>
  <c r="G994" i="9"/>
  <c r="E995" i="9" a="1"/>
  <c r="E995" i="9"/>
  <c r="G995" i="9" a="1"/>
  <c r="G995" i="9"/>
  <c r="E996" i="9" a="1"/>
  <c r="E996" i="9"/>
  <c r="G996" i="9" a="1"/>
  <c r="G996" i="9"/>
  <c r="E997" i="9" a="1"/>
  <c r="E997" i="9"/>
  <c r="G997" i="9" a="1"/>
  <c r="G997" i="9"/>
  <c r="E998" i="9" a="1"/>
  <c r="E998" i="9"/>
  <c r="G998" i="9" a="1"/>
  <c r="G998" i="9"/>
  <c r="E999" i="9" a="1"/>
  <c r="E999" i="9"/>
  <c r="G999" i="9" a="1"/>
  <c r="G999" i="9"/>
  <c r="E1000" i="9" a="1"/>
  <c r="E1000" i="9"/>
  <c r="G1000" i="9" a="1"/>
  <c r="G1000" i="9"/>
  <c r="E1001" i="9" a="1"/>
  <c r="E1001" i="9"/>
  <c r="G1001" i="9" a="1"/>
  <c r="G1001" i="9"/>
  <c r="E1002" i="9" a="1"/>
  <c r="E1002" i="9"/>
  <c r="G1002" i="9" a="1"/>
  <c r="G1002" i="9"/>
  <c r="E1003" i="9" a="1"/>
  <c r="E1003" i="9"/>
  <c r="G1003" i="9" a="1"/>
  <c r="G1003" i="9"/>
  <c r="E1004" i="9" a="1"/>
  <c r="E1004" i="9"/>
  <c r="G1004" i="9" a="1"/>
  <c r="G1004" i="9"/>
  <c r="E1005" i="9" a="1"/>
  <c r="E1005" i="9"/>
  <c r="G1005" i="9" a="1"/>
  <c r="G1005" i="9"/>
  <c r="E1006" i="9" a="1"/>
  <c r="E1006" i="9"/>
  <c r="G1006" i="9" a="1"/>
  <c r="G1006" i="9"/>
  <c r="E1007" i="9" a="1"/>
  <c r="E1007" i="9"/>
  <c r="G1007" i="9" a="1"/>
  <c r="G1007" i="9"/>
  <c r="E1008" i="9" a="1"/>
  <c r="E1008" i="9"/>
  <c r="G1008" i="9" a="1"/>
  <c r="G1008" i="9"/>
  <c r="E1009" i="9" a="1"/>
  <c r="E1009" i="9"/>
  <c r="G1009" i="9" a="1"/>
  <c r="G1009" i="9"/>
  <c r="E1010" i="9" a="1"/>
  <c r="E1010" i="9"/>
  <c r="G1010" i="9" a="1"/>
  <c r="G1010" i="9"/>
  <c r="E1011" i="9" a="1"/>
  <c r="E1011" i="9"/>
  <c r="G1011" i="9" a="1"/>
  <c r="G1011" i="9"/>
  <c r="E1012" i="9" a="1"/>
  <c r="E1012" i="9"/>
  <c r="G1012" i="9" a="1"/>
  <c r="G1012" i="9"/>
  <c r="E1013" i="9" a="1"/>
  <c r="E1013" i="9"/>
  <c r="G1013" i="9" a="1"/>
  <c r="G1013" i="9"/>
  <c r="E1014" i="9" a="1"/>
  <c r="E1014" i="9"/>
  <c r="G1014" i="9" a="1"/>
  <c r="G1014" i="9"/>
  <c r="E1015" i="9" a="1"/>
  <c r="E1015" i="9"/>
  <c r="G1015" i="9" a="1"/>
  <c r="G1015" i="9"/>
  <c r="E1016" i="9" a="1"/>
  <c r="E1016" i="9"/>
  <c r="G1016" i="9" a="1"/>
  <c r="G1016" i="9"/>
  <c r="E1017" i="9" a="1"/>
  <c r="E1017" i="9"/>
  <c r="G1017" i="9" a="1"/>
  <c r="G1017" i="9"/>
  <c r="E1018" i="9" a="1"/>
  <c r="E1018" i="9"/>
  <c r="G1018" i="9" a="1"/>
  <c r="G1018" i="9"/>
  <c r="E1019" i="9" a="1"/>
  <c r="E1019" i="9"/>
  <c r="G1019" i="9" a="1"/>
  <c r="G1019" i="9"/>
  <c r="E1020" i="9" a="1"/>
  <c r="E1020" i="9"/>
  <c r="G1020" i="9" a="1"/>
  <c r="G1020" i="9"/>
  <c r="E1021" i="9" a="1"/>
  <c r="E1021" i="9"/>
  <c r="G1021" i="9" a="1"/>
  <c r="G1021" i="9"/>
  <c r="E1022" i="9" a="1"/>
  <c r="E1022" i="9"/>
  <c r="G1022" i="9" a="1"/>
  <c r="G1022" i="9"/>
  <c r="E1023" i="9" a="1"/>
  <c r="E1023" i="9"/>
  <c r="G1023" i="9" a="1"/>
  <c r="G1023" i="9"/>
  <c r="E1024" i="9" a="1"/>
  <c r="E1024" i="9"/>
  <c r="G1024" i="9" a="1"/>
  <c r="G1024" i="9"/>
  <c r="E1025" i="9" a="1"/>
  <c r="E1025" i="9"/>
  <c r="G1025" i="9" a="1"/>
  <c r="G1025" i="9"/>
  <c r="E1026" i="9" a="1"/>
  <c r="E1026" i="9"/>
  <c r="G1026" i="9" a="1"/>
  <c r="G1026" i="9"/>
  <c r="E1027" i="9" a="1"/>
  <c r="E1027" i="9"/>
  <c r="G1027" i="9" a="1"/>
  <c r="G1027" i="9"/>
  <c r="E1028" i="9" a="1"/>
  <c r="E1028" i="9"/>
  <c r="G1028" i="9" a="1"/>
  <c r="G1028" i="9"/>
  <c r="E1029" i="9" a="1"/>
  <c r="E1029" i="9"/>
  <c r="G1029" i="9" a="1"/>
  <c r="G1029" i="9"/>
  <c r="E1030" i="9" a="1"/>
  <c r="E1030" i="9"/>
  <c r="G1030" i="9" a="1"/>
  <c r="G1030" i="9"/>
  <c r="E1031" i="9" a="1"/>
  <c r="E1031" i="9"/>
  <c r="G1031" i="9" a="1"/>
  <c r="G1031" i="9"/>
  <c r="E1032" i="9" a="1"/>
  <c r="E1032" i="9"/>
  <c r="G1032" i="9" a="1"/>
  <c r="G1032" i="9"/>
  <c r="E1033" i="9" a="1"/>
  <c r="E1033" i="9"/>
  <c r="G1033" i="9" a="1"/>
  <c r="G1033" i="9"/>
  <c r="E1034" i="9" a="1"/>
  <c r="E1034" i="9"/>
  <c r="G1034" i="9" a="1"/>
  <c r="G1034" i="9"/>
  <c r="E1035" i="9" a="1"/>
  <c r="E1035" i="9"/>
  <c r="G1035" i="9" a="1"/>
  <c r="G1035" i="9"/>
  <c r="E1036" i="9" a="1"/>
  <c r="E1036" i="9"/>
  <c r="G1036" i="9" a="1"/>
  <c r="G1036" i="9"/>
  <c r="E1037" i="9" a="1"/>
  <c r="E1037" i="9"/>
  <c r="G1037" i="9" a="1"/>
  <c r="G1037" i="9"/>
  <c r="E1038" i="9" a="1"/>
  <c r="E1038" i="9"/>
  <c r="G1038" i="9" a="1"/>
  <c r="G1038" i="9"/>
  <c r="E1039" i="9" a="1"/>
  <c r="E1039" i="9"/>
  <c r="G1039" i="9" a="1"/>
  <c r="G1039" i="9"/>
  <c r="E1040" i="9" a="1"/>
  <c r="E1040" i="9"/>
  <c r="G1040" i="9" a="1"/>
  <c r="G1040" i="9"/>
  <c r="E1041" i="9" a="1"/>
  <c r="E1041" i="9"/>
  <c r="G1041" i="9" a="1"/>
  <c r="G1041" i="9"/>
  <c r="E1042" i="9" a="1"/>
  <c r="E1042" i="9"/>
  <c r="G1042" i="9" a="1"/>
  <c r="G1042" i="9"/>
  <c r="E1043" i="9" a="1"/>
  <c r="E1043" i="9"/>
  <c r="G1043" i="9" a="1"/>
  <c r="G1043" i="9"/>
  <c r="E1044" i="9" a="1"/>
  <c r="E1044" i="9"/>
  <c r="G1044" i="9" a="1"/>
  <c r="G1044" i="9"/>
  <c r="E1045" i="9" a="1"/>
  <c r="E1045" i="9"/>
  <c r="G1045" i="9" a="1"/>
  <c r="G1045" i="9"/>
  <c r="E1046" i="9" a="1"/>
  <c r="E1046" i="9"/>
  <c r="G1046" i="9" a="1"/>
  <c r="G1046" i="9"/>
  <c r="E1047" i="9" a="1"/>
  <c r="E1047" i="9"/>
  <c r="G1047" i="9" a="1"/>
  <c r="G1047" i="9"/>
  <c r="E1048" i="9" a="1"/>
  <c r="E1048" i="9"/>
  <c r="G1048" i="9" a="1"/>
  <c r="G1048" i="9"/>
  <c r="E1049" i="9" a="1"/>
  <c r="E1049" i="9"/>
  <c r="G1049" i="9" a="1"/>
  <c r="G1049" i="9"/>
  <c r="E1050" i="9" a="1"/>
  <c r="E1050" i="9"/>
  <c r="G1050" i="9" a="1"/>
  <c r="G1050" i="9"/>
  <c r="E1051" i="9" a="1"/>
  <c r="E1051" i="9"/>
  <c r="G1051" i="9" a="1"/>
  <c r="G1051" i="9"/>
  <c r="E1052" i="9" a="1"/>
  <c r="E1052" i="9"/>
  <c r="G1052" i="9" a="1"/>
  <c r="G1052" i="9"/>
  <c r="E1053" i="9" a="1"/>
  <c r="E1053" i="9"/>
  <c r="G1053" i="9" a="1"/>
  <c r="G1053" i="9"/>
  <c r="E1054" i="9" a="1"/>
  <c r="E1054" i="9"/>
  <c r="G1054" i="9" a="1"/>
  <c r="G1054" i="9"/>
  <c r="E1055" i="9" a="1"/>
  <c r="E1055" i="9"/>
  <c r="G1055" i="9" a="1"/>
  <c r="G1055" i="9"/>
  <c r="E1056" i="9" a="1"/>
  <c r="E1056" i="9"/>
  <c r="G1056" i="9" a="1"/>
  <c r="G1056" i="9"/>
  <c r="E1057" i="9" a="1"/>
  <c r="E1057" i="9"/>
  <c r="G1057" i="9" a="1"/>
  <c r="G1057" i="9"/>
  <c r="E1058" i="9" a="1"/>
  <c r="E1058" i="9"/>
  <c r="G1058" i="9" a="1"/>
  <c r="G1058" i="9"/>
  <c r="E1059" i="9" a="1"/>
  <c r="E1059" i="9"/>
  <c r="G1059" i="9" a="1"/>
  <c r="G1059" i="9"/>
  <c r="E1060" i="9" a="1"/>
  <c r="E1060" i="9"/>
  <c r="G1060" i="9" a="1"/>
  <c r="G1060" i="9"/>
  <c r="E1061" i="9" a="1"/>
  <c r="E1061" i="9"/>
  <c r="G1061" i="9" a="1"/>
  <c r="G1061" i="9"/>
  <c r="E1062" i="9" a="1"/>
  <c r="E1062" i="9"/>
  <c r="G1062" i="9" a="1"/>
  <c r="G1062" i="9"/>
  <c r="E1063" i="9" a="1"/>
  <c r="E1063" i="9"/>
  <c r="G1063" i="9" a="1"/>
  <c r="G1063" i="9"/>
  <c r="E1064" i="9" a="1"/>
  <c r="E1064" i="9"/>
  <c r="G1064" i="9" a="1"/>
  <c r="G1064" i="9"/>
  <c r="E1065" i="9" a="1"/>
  <c r="E1065" i="9"/>
  <c r="G1065" i="9" a="1"/>
  <c r="G1065" i="9"/>
  <c r="E1066" i="9" a="1"/>
  <c r="E1066" i="9"/>
  <c r="G1066" i="9" a="1"/>
  <c r="G1066" i="9"/>
  <c r="E1067" i="9" a="1"/>
  <c r="E1067" i="9"/>
  <c r="G1067" i="9" a="1"/>
  <c r="G1067" i="9"/>
  <c r="E1068" i="9" a="1"/>
  <c r="E1068" i="9"/>
  <c r="G1068" i="9" a="1"/>
  <c r="G1068" i="9"/>
  <c r="E1069" i="9" a="1"/>
  <c r="E1069" i="9"/>
  <c r="G1069" i="9" a="1"/>
  <c r="G1069" i="9"/>
  <c r="E1070" i="9" a="1"/>
  <c r="E1070" i="9"/>
  <c r="G1070" i="9" a="1"/>
  <c r="G1070" i="9"/>
  <c r="E1071" i="9" a="1"/>
  <c r="E1071" i="9"/>
  <c r="G1071" i="9" a="1"/>
  <c r="G1071" i="9"/>
  <c r="E1072" i="9" a="1"/>
  <c r="E1072" i="9"/>
  <c r="G1072" i="9" a="1"/>
  <c r="G1072" i="9"/>
  <c r="E1073" i="9" a="1"/>
  <c r="E1073" i="9"/>
  <c r="G1073" i="9" a="1"/>
  <c r="G1073" i="9"/>
  <c r="E1074" i="9" a="1"/>
  <c r="E1074" i="9"/>
  <c r="G1074" i="9" a="1"/>
  <c r="G1074" i="9"/>
  <c r="E1075" i="9" a="1"/>
  <c r="E1075" i="9"/>
  <c r="G1075" i="9" a="1"/>
  <c r="G1075" i="9"/>
  <c r="E1076" i="9" a="1"/>
  <c r="E1076" i="9"/>
  <c r="G1076" i="9" a="1"/>
  <c r="G1076" i="9"/>
  <c r="E1077" i="9" a="1"/>
  <c r="E1077" i="9"/>
  <c r="G1077" i="9" a="1"/>
  <c r="G1077" i="9"/>
  <c r="E1078" i="9" a="1"/>
  <c r="E1078" i="9"/>
  <c r="G1078" i="9" a="1"/>
  <c r="G1078" i="9"/>
  <c r="E1079" i="9" a="1"/>
  <c r="E1079" i="9"/>
  <c r="G1079" i="9" a="1"/>
  <c r="G1079" i="9"/>
  <c r="E1080" i="9" a="1"/>
  <c r="E1080" i="9"/>
  <c r="G1080" i="9" a="1"/>
  <c r="G1080" i="9"/>
  <c r="E1081" i="9" a="1"/>
  <c r="E1081" i="9"/>
  <c r="G1081" i="9" a="1"/>
  <c r="G1081" i="9"/>
  <c r="E1082" i="9" a="1"/>
  <c r="E1082" i="9"/>
  <c r="G1082" i="9" a="1"/>
  <c r="G1082" i="9"/>
  <c r="E1083" i="9" a="1"/>
  <c r="E1083" i="9"/>
  <c r="G1083" i="9" a="1"/>
  <c r="G1083" i="9"/>
  <c r="E1084" i="9" a="1"/>
  <c r="E1084" i="9"/>
  <c r="G1084" i="9" a="1"/>
  <c r="G1084" i="9"/>
  <c r="E1085" i="9" a="1"/>
  <c r="E1085" i="9"/>
  <c r="G1085" i="9" a="1"/>
  <c r="G1085" i="9"/>
  <c r="E1086" i="9" a="1"/>
  <c r="E1086" i="9"/>
  <c r="G1086" i="9" a="1"/>
  <c r="G1086" i="9"/>
  <c r="E1087" i="9" a="1"/>
  <c r="E1087" i="9"/>
  <c r="G1087" i="9" a="1"/>
  <c r="G1087" i="9"/>
  <c r="E1088" i="9" a="1"/>
  <c r="E1088" i="9"/>
  <c r="G1088" i="9" a="1"/>
  <c r="G1088" i="9"/>
  <c r="E1089" i="9" a="1"/>
  <c r="E1089" i="9"/>
  <c r="G1089" i="9" a="1"/>
  <c r="G1089" i="9"/>
  <c r="E1090" i="9" a="1"/>
  <c r="E1090" i="9"/>
  <c r="G1090" i="9" a="1"/>
  <c r="G1090" i="9"/>
  <c r="E1091" i="9" a="1"/>
  <c r="E1091" i="9"/>
  <c r="G1091" i="9" a="1"/>
  <c r="G1091" i="9"/>
  <c r="E1092" i="9" a="1"/>
  <c r="E1092" i="9"/>
  <c r="G1092" i="9" a="1"/>
  <c r="G1092" i="9"/>
  <c r="E1093" i="9" a="1"/>
  <c r="E1093" i="9"/>
  <c r="G1093" i="9" a="1"/>
  <c r="G1093" i="9"/>
  <c r="E1094" i="9" a="1"/>
  <c r="E1094" i="9"/>
  <c r="G1094" i="9" a="1"/>
  <c r="G1094" i="9"/>
  <c r="E1095" i="9" a="1"/>
  <c r="E1095" i="9"/>
  <c r="G1095" i="9" a="1"/>
  <c r="G1095" i="9"/>
  <c r="E1096" i="9" a="1"/>
  <c r="E1096" i="9"/>
  <c r="G1096" i="9" a="1"/>
  <c r="G1096" i="9"/>
  <c r="E1097" i="9" a="1"/>
  <c r="E1097" i="9"/>
  <c r="G1097" i="9" a="1"/>
  <c r="G1097" i="9"/>
  <c r="E1098" i="9" a="1"/>
  <c r="E1098" i="9"/>
  <c r="G1098" i="9" a="1"/>
  <c r="G1098" i="9"/>
  <c r="E1099" i="9" a="1"/>
  <c r="E1099" i="9"/>
  <c r="G1099" i="9" a="1"/>
  <c r="G1099" i="9"/>
  <c r="E1100" i="9" a="1"/>
  <c r="E1100" i="9"/>
  <c r="G1100" i="9" a="1"/>
  <c r="G1100" i="9"/>
  <c r="E1101" i="9" a="1"/>
  <c r="E1101" i="9"/>
  <c r="G1101" i="9" a="1"/>
  <c r="G1101" i="9"/>
  <c r="E1102" i="9" a="1"/>
  <c r="E1102" i="9"/>
  <c r="G1102" i="9" a="1"/>
  <c r="G1102" i="9"/>
  <c r="E1103" i="9" a="1"/>
  <c r="E1103" i="9"/>
  <c r="G1103" i="9" a="1"/>
  <c r="G1103" i="9"/>
  <c r="E1104" i="9" a="1"/>
  <c r="E1104" i="9"/>
  <c r="G1104" i="9" a="1"/>
  <c r="G1104" i="9"/>
  <c r="E1105" i="9" a="1"/>
  <c r="E1105" i="9"/>
  <c r="G1105" i="9" a="1"/>
  <c r="G1105" i="9"/>
  <c r="E1106" i="9" a="1"/>
  <c r="E1106" i="9"/>
  <c r="G1106" i="9" a="1"/>
  <c r="G1106" i="9"/>
  <c r="E1107" i="9" a="1"/>
  <c r="E1107" i="9"/>
  <c r="G1107" i="9" a="1"/>
  <c r="G1107" i="9"/>
  <c r="E1108" i="9" a="1"/>
  <c r="E1108" i="9"/>
  <c r="G1108" i="9" a="1"/>
  <c r="G1108" i="9"/>
  <c r="E1109" i="9" a="1"/>
  <c r="E1109" i="9"/>
  <c r="G1109" i="9" a="1"/>
  <c r="G1109" i="9"/>
  <c r="E1110" i="9" a="1"/>
  <c r="E1110" i="9"/>
  <c r="G1110" i="9" a="1"/>
  <c r="G1110" i="9"/>
  <c r="E1111" i="9" a="1"/>
  <c r="E1111" i="9"/>
  <c r="G1111" i="9" a="1"/>
  <c r="G1111" i="9"/>
  <c r="E1112" i="9" a="1"/>
  <c r="E1112" i="9"/>
  <c r="G1112" i="9" a="1"/>
  <c r="G1112" i="9"/>
  <c r="E1113" i="9" a="1"/>
  <c r="E1113" i="9"/>
  <c r="G1113" i="9" a="1"/>
  <c r="G1113" i="9"/>
  <c r="E1114" i="9" a="1"/>
  <c r="E1114" i="9"/>
  <c r="G1114" i="9" a="1"/>
  <c r="G1114" i="9"/>
  <c r="E1115" i="9" a="1"/>
  <c r="E1115" i="9"/>
  <c r="G1115" i="9" a="1"/>
  <c r="G1115" i="9"/>
  <c r="E1116" i="9" a="1"/>
  <c r="E1116" i="9"/>
  <c r="G1116" i="9" a="1"/>
  <c r="G1116" i="9"/>
  <c r="E1117" i="9" a="1"/>
  <c r="E1117" i="9"/>
  <c r="G1117" i="9" a="1"/>
  <c r="G1117" i="9"/>
  <c r="E1118" i="9" a="1"/>
  <c r="E1118" i="9"/>
  <c r="G1118" i="9" a="1"/>
  <c r="G1118" i="9"/>
  <c r="E1119" i="9" a="1"/>
  <c r="E1119" i="9"/>
  <c r="G1119" i="9" a="1"/>
  <c r="G1119" i="9"/>
  <c r="E1120" i="9" a="1"/>
  <c r="E1120" i="9"/>
  <c r="G1120" i="9" a="1"/>
  <c r="G1120" i="9"/>
  <c r="E1121" i="9" a="1"/>
  <c r="E1121" i="9"/>
  <c r="G1121" i="9" a="1"/>
  <c r="G1121" i="9"/>
  <c r="E1122" i="9" a="1"/>
  <c r="E1122" i="9"/>
  <c r="G1122" i="9" a="1"/>
  <c r="G1122" i="9"/>
  <c r="E1123" i="9" a="1"/>
  <c r="E1123" i="9"/>
  <c r="G1123" i="9" a="1"/>
  <c r="G1123" i="9"/>
  <c r="E1124" i="9" a="1"/>
  <c r="E1124" i="9"/>
  <c r="G1124" i="9" a="1"/>
  <c r="G1124" i="9"/>
  <c r="E1125" i="9" a="1"/>
  <c r="E1125" i="9"/>
  <c r="G1125" i="9" a="1"/>
  <c r="G1125" i="9"/>
  <c r="E1126" i="9" a="1"/>
  <c r="E1126" i="9"/>
  <c r="G1126" i="9" a="1"/>
  <c r="G1126" i="9"/>
  <c r="E1127" i="9" a="1"/>
  <c r="E1127" i="9"/>
  <c r="G1127" i="9" a="1"/>
  <c r="G1127" i="9"/>
  <c r="E1128" i="9" a="1"/>
  <c r="E1128" i="9"/>
  <c r="G1128" i="9" a="1"/>
  <c r="G1128" i="9"/>
  <c r="E1129" i="9" a="1"/>
  <c r="E1129" i="9"/>
  <c r="G1129" i="9" a="1"/>
  <c r="G1129" i="9"/>
  <c r="E1130" i="9" a="1"/>
  <c r="E1130" i="9"/>
  <c r="G1130" i="9" a="1"/>
  <c r="G1130" i="9"/>
  <c r="E1131" i="9" a="1"/>
  <c r="E1131" i="9"/>
  <c r="G1131" i="9" a="1"/>
  <c r="G1131" i="9"/>
  <c r="E1132" i="9" a="1"/>
  <c r="E1132" i="9"/>
  <c r="G1132" i="9" a="1"/>
  <c r="G1132" i="9"/>
  <c r="E1133" i="9" a="1"/>
  <c r="E1133" i="9"/>
  <c r="G1133" i="9" a="1"/>
  <c r="G1133" i="9"/>
  <c r="E1134" i="9" a="1"/>
  <c r="E1134" i="9"/>
  <c r="G1134" i="9" a="1"/>
  <c r="G1134" i="9"/>
  <c r="E1135" i="9" a="1"/>
  <c r="E1135" i="9"/>
  <c r="G1135" i="9" a="1"/>
  <c r="G1135" i="9"/>
  <c r="E1136" i="9" a="1"/>
  <c r="E1136" i="9"/>
  <c r="G1136" i="9" a="1"/>
  <c r="G1136" i="9"/>
  <c r="E1137" i="9" a="1"/>
  <c r="E1137" i="9"/>
  <c r="G1137" i="9" a="1"/>
  <c r="G1137" i="9"/>
  <c r="E1138" i="9" a="1"/>
  <c r="E1138" i="9"/>
  <c r="G1138" i="9" a="1"/>
  <c r="G1138" i="9"/>
  <c r="E1139" i="9" a="1"/>
  <c r="E1139" i="9"/>
  <c r="G1139" i="9" a="1"/>
  <c r="G1139" i="9"/>
  <c r="E1140" i="9" a="1"/>
  <c r="E1140" i="9"/>
  <c r="G1140" i="9" a="1"/>
  <c r="G1140" i="9"/>
  <c r="E1141" i="9" a="1"/>
  <c r="E1141" i="9"/>
  <c r="G1141" i="9" a="1"/>
  <c r="G1141" i="9"/>
  <c r="E1142" i="9" a="1"/>
  <c r="E1142" i="9"/>
  <c r="G1142" i="9" a="1"/>
  <c r="G1142" i="9"/>
  <c r="E1143" i="9" a="1"/>
  <c r="E1143" i="9"/>
  <c r="G1143" i="9" a="1"/>
  <c r="G1143" i="9"/>
  <c r="E1144" i="9" a="1"/>
  <c r="E1144" i="9"/>
  <c r="G1144" i="9" a="1"/>
  <c r="G1144" i="9"/>
  <c r="E1145" i="9" a="1"/>
  <c r="E1145" i="9"/>
  <c r="G1145" i="9" a="1"/>
  <c r="G1145" i="9"/>
  <c r="E1146" i="9" a="1"/>
  <c r="E1146" i="9"/>
  <c r="G1146" i="9" a="1"/>
  <c r="G1146" i="9"/>
  <c r="E1147" i="9" a="1"/>
  <c r="E1147" i="9"/>
  <c r="G1147" i="9" a="1"/>
  <c r="G1147" i="9"/>
  <c r="E1148" i="9" a="1"/>
  <c r="E1148" i="9"/>
  <c r="G1148" i="9" a="1"/>
  <c r="G1148" i="9"/>
  <c r="E1149" i="9" a="1"/>
  <c r="E1149" i="9"/>
  <c r="G1149" i="9" a="1"/>
  <c r="G1149" i="9"/>
  <c r="E1150" i="9" a="1"/>
  <c r="E1150" i="9"/>
  <c r="G1150" i="9" a="1"/>
  <c r="G1150" i="9"/>
  <c r="E1151" i="9" a="1"/>
  <c r="E1151" i="9"/>
  <c r="G1151" i="9" a="1"/>
  <c r="G1151" i="9"/>
  <c r="E1152" i="9" a="1"/>
  <c r="E1152" i="9"/>
  <c r="G1152" i="9" a="1"/>
  <c r="G1152" i="9"/>
  <c r="E1153" i="9" a="1"/>
  <c r="E1153" i="9"/>
  <c r="G1153" i="9" a="1"/>
  <c r="G1153" i="9"/>
  <c r="E1154" i="9" a="1"/>
  <c r="E1154" i="9"/>
  <c r="G1154" i="9" a="1"/>
  <c r="G1154" i="9"/>
  <c r="E1155" i="9" a="1"/>
  <c r="E1155" i="9"/>
  <c r="G1155" i="9" a="1"/>
  <c r="G1155" i="9"/>
  <c r="E1156" i="9" a="1"/>
  <c r="E1156" i="9"/>
  <c r="G1156" i="9" a="1"/>
  <c r="G1156" i="9"/>
  <c r="E1157" i="9" a="1"/>
  <c r="E1157" i="9"/>
  <c r="G1157" i="9" a="1"/>
  <c r="G1157" i="9"/>
  <c r="E1158" i="9" a="1"/>
  <c r="E1158" i="9"/>
  <c r="G1158" i="9" a="1"/>
  <c r="G1158" i="9"/>
  <c r="E1159" i="9" a="1"/>
  <c r="E1159" i="9"/>
  <c r="G1159" i="9" a="1"/>
  <c r="G1159" i="9"/>
  <c r="E1160" i="9" a="1"/>
  <c r="E1160" i="9"/>
  <c r="G1160" i="9" a="1"/>
  <c r="G1160" i="9"/>
  <c r="E1161" i="9" a="1"/>
  <c r="E1161" i="9"/>
  <c r="G1161" i="9" a="1"/>
  <c r="G1161" i="9"/>
  <c r="E1162" i="9" a="1"/>
  <c r="E1162" i="9"/>
  <c r="G1162" i="9" a="1"/>
  <c r="G1162" i="9"/>
  <c r="E1163" i="9" a="1"/>
  <c r="E1163" i="9"/>
  <c r="G1163" i="9" a="1"/>
  <c r="G1163" i="9"/>
  <c r="E1164" i="9" a="1"/>
  <c r="E1164" i="9"/>
  <c r="G1164" i="9" a="1"/>
  <c r="G1164" i="9"/>
  <c r="E1165" i="9" a="1"/>
  <c r="E1165" i="9"/>
  <c r="G1165" i="9" a="1"/>
  <c r="G1165" i="9"/>
  <c r="E1166" i="9" a="1"/>
  <c r="E1166" i="9"/>
  <c r="G1166" i="9" a="1"/>
  <c r="G1166" i="9"/>
  <c r="E1167" i="9" a="1"/>
  <c r="E1167" i="9"/>
  <c r="G1167" i="9" a="1"/>
  <c r="G1167" i="9"/>
  <c r="E1168" i="9" a="1"/>
  <c r="E1168" i="9"/>
  <c r="G1168" i="9" a="1"/>
  <c r="G1168" i="9"/>
  <c r="E1169" i="9" a="1"/>
  <c r="E1169" i="9"/>
  <c r="G1169" i="9" a="1"/>
  <c r="G1169" i="9"/>
  <c r="E1170" i="9" a="1"/>
  <c r="E1170" i="9"/>
  <c r="G1170" i="9" a="1"/>
  <c r="G1170" i="9"/>
  <c r="E1171" i="9" a="1"/>
  <c r="E1171" i="9"/>
  <c r="G1171" i="9" a="1"/>
  <c r="G1171" i="9"/>
  <c r="E1172" i="9" a="1"/>
  <c r="E1172" i="9"/>
  <c r="G1172" i="9" a="1"/>
  <c r="G1172" i="9"/>
  <c r="E1173" i="9" a="1"/>
  <c r="E1173" i="9"/>
  <c r="G1173" i="9" a="1"/>
  <c r="G1173" i="9"/>
  <c r="E1174" i="9" a="1"/>
  <c r="E1174" i="9"/>
  <c r="G1174" i="9" a="1"/>
  <c r="G1174" i="9"/>
  <c r="E1175" i="9" a="1"/>
  <c r="E1175" i="9"/>
  <c r="G1175" i="9" a="1"/>
  <c r="G1175" i="9"/>
  <c r="E1176" i="9" a="1"/>
  <c r="E1176" i="9"/>
  <c r="G1176" i="9" a="1"/>
  <c r="G1176" i="9"/>
  <c r="E1177" i="9" a="1"/>
  <c r="E1177" i="9"/>
  <c r="G1177" i="9" a="1"/>
  <c r="G1177" i="9"/>
  <c r="E1178" i="9" a="1"/>
  <c r="E1178" i="9"/>
  <c r="G1178" i="9" a="1"/>
  <c r="G1178" i="9"/>
  <c r="E1179" i="9" a="1"/>
  <c r="E1179" i="9"/>
  <c r="G1179" i="9" a="1"/>
  <c r="G1179" i="9"/>
  <c r="E1180" i="9" a="1"/>
  <c r="E1180" i="9"/>
  <c r="G1180" i="9" a="1"/>
  <c r="G1180" i="9"/>
  <c r="E1181" i="9" a="1"/>
  <c r="E1181" i="9"/>
  <c r="G1181" i="9" a="1"/>
  <c r="G1181" i="9"/>
  <c r="E1182" i="9" a="1"/>
  <c r="E1182" i="9"/>
  <c r="G1182" i="9" a="1"/>
  <c r="G1182" i="9"/>
  <c r="E1183" i="9" a="1"/>
  <c r="E1183" i="9"/>
  <c r="G1183" i="9" a="1"/>
  <c r="G1183" i="9"/>
  <c r="E1184" i="9" a="1"/>
  <c r="E1184" i="9"/>
  <c r="G1184" i="9" a="1"/>
  <c r="G1184" i="9"/>
  <c r="E1185" i="9" a="1"/>
  <c r="E1185" i="9"/>
  <c r="G1185" i="9" a="1"/>
  <c r="G1185" i="9"/>
  <c r="E1186" i="9" a="1"/>
  <c r="E1186" i="9"/>
  <c r="G1186" i="9" a="1"/>
  <c r="G1186" i="9"/>
  <c r="E1187" i="9" a="1"/>
  <c r="E1187" i="9"/>
  <c r="G1187" i="9" a="1"/>
  <c r="G1187" i="9"/>
  <c r="E1188" i="9" a="1"/>
  <c r="E1188" i="9"/>
  <c r="G1188" i="9" a="1"/>
  <c r="G1188" i="9"/>
  <c r="E1189" i="9" a="1"/>
  <c r="E1189" i="9"/>
  <c r="G1189" i="9" a="1"/>
  <c r="G1189" i="9"/>
  <c r="E1190" i="9" a="1"/>
  <c r="E1190" i="9"/>
  <c r="G1190" i="9" a="1"/>
  <c r="G1190" i="9"/>
  <c r="E1191" i="9" a="1"/>
  <c r="E1191" i="9"/>
  <c r="G1191" i="9" a="1"/>
  <c r="G1191" i="9"/>
  <c r="E1192" i="9" a="1"/>
  <c r="E1192" i="9"/>
  <c r="G1192" i="9" a="1"/>
  <c r="G1192" i="9"/>
  <c r="E1193" i="9" a="1"/>
  <c r="E1193" i="9"/>
  <c r="G1193" i="9" a="1"/>
  <c r="G1193" i="9"/>
  <c r="E1194" i="9" a="1"/>
  <c r="E1194" i="9"/>
  <c r="G1194" i="9" a="1"/>
  <c r="G1194" i="9"/>
  <c r="E1195" i="9" a="1"/>
  <c r="E1195" i="9"/>
  <c r="G1195" i="9" a="1"/>
  <c r="G1195" i="9"/>
  <c r="E1196" i="9" a="1"/>
  <c r="E1196" i="9"/>
  <c r="G1196" i="9" a="1"/>
  <c r="G1196" i="9"/>
  <c r="E1197" i="9" a="1"/>
  <c r="E1197" i="9"/>
  <c r="G1197" i="9" a="1"/>
  <c r="G1197" i="9"/>
  <c r="E1198" i="9" a="1"/>
  <c r="E1198" i="9"/>
  <c r="G1198" i="9" a="1"/>
  <c r="G1198" i="9"/>
  <c r="E1199" i="9" a="1"/>
  <c r="E1199" i="9"/>
  <c r="G1199" i="9" a="1"/>
  <c r="G1199" i="9"/>
  <c r="E1200" i="9" a="1"/>
  <c r="E1200" i="9"/>
  <c r="G1200" i="9" a="1"/>
  <c r="G1200" i="9"/>
  <c r="E1201" i="9" a="1"/>
  <c r="E1201" i="9"/>
  <c r="G1201" i="9" a="1"/>
  <c r="G1201" i="9"/>
  <c r="E1202" i="9" a="1"/>
  <c r="E1202" i="9"/>
  <c r="G1202" i="9" a="1"/>
  <c r="G1202" i="9"/>
  <c r="E1203" i="9" a="1"/>
  <c r="E1203" i="9"/>
  <c r="G1203" i="9" a="1"/>
  <c r="G1203" i="9"/>
  <c r="E1204" i="9" a="1"/>
  <c r="E1204" i="9"/>
  <c r="G1204" i="9" a="1"/>
  <c r="G1204" i="9"/>
  <c r="E1205" i="9" a="1"/>
  <c r="E1205" i="9"/>
  <c r="G1205" i="9" a="1"/>
  <c r="G1205" i="9"/>
  <c r="E1206" i="9" a="1"/>
  <c r="E1206" i="9"/>
  <c r="G1206" i="9" a="1"/>
  <c r="G1206" i="9"/>
  <c r="E1207" i="9" a="1"/>
  <c r="E1207" i="9"/>
  <c r="G1207" i="9" a="1"/>
  <c r="G1207" i="9"/>
  <c r="E1208" i="9" a="1"/>
  <c r="E1208" i="9"/>
  <c r="G1208" i="9" a="1"/>
  <c r="G1208" i="9"/>
  <c r="E1209" i="9" a="1"/>
  <c r="E1209" i="9"/>
  <c r="G1209" i="9" a="1"/>
  <c r="G1209" i="9"/>
  <c r="E1210" i="9" a="1"/>
  <c r="E1210" i="9"/>
  <c r="G1210" i="9" a="1"/>
  <c r="G1210" i="9"/>
  <c r="E1211" i="9" a="1"/>
  <c r="E1211" i="9"/>
  <c r="G1211" i="9" a="1"/>
  <c r="G1211" i="9"/>
  <c r="E1212" i="9" a="1"/>
  <c r="E1212" i="9"/>
  <c r="G1212" i="9" a="1"/>
  <c r="G1212" i="9"/>
  <c r="E1213" i="9" a="1"/>
  <c r="E1213" i="9"/>
  <c r="G1213" i="9" a="1"/>
  <c r="G1213" i="9"/>
  <c r="E1214" i="9" a="1"/>
  <c r="E1214" i="9"/>
  <c r="G1214" i="9" a="1"/>
  <c r="G1214" i="9"/>
  <c r="E1215" i="9" a="1"/>
  <c r="E1215" i="9"/>
  <c r="G1215" i="9" a="1"/>
  <c r="G1215" i="9"/>
  <c r="E1216" i="9" a="1"/>
  <c r="E1216" i="9"/>
  <c r="G1216" i="9" a="1"/>
  <c r="G1216" i="9"/>
  <c r="E1217" i="9" a="1"/>
  <c r="E1217" i="9"/>
  <c r="G1217" i="9" a="1"/>
  <c r="G1217" i="9"/>
  <c r="E1218" i="9" a="1"/>
  <c r="E1218" i="9"/>
  <c r="G1218" i="9" a="1"/>
  <c r="G1218" i="9"/>
  <c r="E1219" i="9" a="1"/>
  <c r="E1219" i="9"/>
  <c r="G1219" i="9" a="1"/>
  <c r="G1219" i="9"/>
  <c r="E1220" i="9" a="1"/>
  <c r="E1220" i="9"/>
  <c r="G1220" i="9" a="1"/>
  <c r="G1220" i="9"/>
  <c r="E1221" i="9" a="1"/>
  <c r="E1221" i="9"/>
  <c r="G1221" i="9" a="1"/>
  <c r="G1221" i="9"/>
  <c r="E1222" i="9" a="1"/>
  <c r="E1222" i="9"/>
  <c r="G1222" i="9" a="1"/>
  <c r="G1222" i="9"/>
  <c r="E1223" i="9" a="1"/>
  <c r="E1223" i="9"/>
  <c r="G1223" i="9" a="1"/>
  <c r="G1223" i="9"/>
  <c r="E1224" i="9" a="1"/>
  <c r="E1224" i="9"/>
  <c r="G1224" i="9" a="1"/>
  <c r="G1224" i="9"/>
  <c r="E1225" i="9" a="1"/>
  <c r="E1225" i="9"/>
  <c r="G1225" i="9" a="1"/>
  <c r="G1225" i="9"/>
  <c r="E1226" i="9" a="1"/>
  <c r="E1226" i="9"/>
  <c r="G1226" i="9" a="1"/>
  <c r="G1226" i="9"/>
  <c r="E1227" i="9" a="1"/>
  <c r="E1227" i="9"/>
  <c r="G1227" i="9" a="1"/>
  <c r="G1227" i="9"/>
  <c r="E1228" i="9" a="1"/>
  <c r="E1228" i="9"/>
  <c r="G1228" i="9" a="1"/>
  <c r="G1228" i="9"/>
  <c r="E1229" i="9" a="1"/>
  <c r="E1229" i="9"/>
  <c r="G1229" i="9" a="1"/>
  <c r="G1229" i="9"/>
  <c r="E1230" i="9" a="1"/>
  <c r="E1230" i="9"/>
  <c r="G1230" i="9" a="1"/>
  <c r="G1230" i="9"/>
  <c r="E1231" i="9" a="1"/>
  <c r="E1231" i="9"/>
  <c r="G1231" i="9" a="1"/>
  <c r="G1231" i="9"/>
  <c r="E1232" i="9" a="1"/>
  <c r="E1232" i="9"/>
  <c r="G1232" i="9" a="1"/>
  <c r="G1232" i="9"/>
  <c r="E1233" i="9" a="1"/>
  <c r="E1233" i="9"/>
  <c r="G1233" i="9" a="1"/>
  <c r="G1233" i="9"/>
  <c r="E1234" i="9" a="1"/>
  <c r="E1234" i="9"/>
  <c r="G1234" i="9" a="1"/>
  <c r="G1234" i="9"/>
  <c r="E1235" i="9" a="1"/>
  <c r="E1235" i="9"/>
  <c r="G1235" i="9" a="1"/>
  <c r="G1235" i="9"/>
  <c r="E1236" i="9" a="1"/>
  <c r="E1236" i="9"/>
  <c r="G1236" i="9" a="1"/>
  <c r="G1236" i="9"/>
  <c r="E1237" i="9" a="1"/>
  <c r="E1237" i="9"/>
  <c r="G1237" i="9" a="1"/>
  <c r="G1237" i="9"/>
  <c r="E1238" i="9" a="1"/>
  <c r="E1238" i="9"/>
  <c r="G1238" i="9" a="1"/>
  <c r="G1238" i="9"/>
  <c r="E1239" i="9" a="1"/>
  <c r="E1239" i="9"/>
  <c r="G1239" i="9" a="1"/>
  <c r="G1239" i="9"/>
  <c r="E1240" i="9" a="1"/>
  <c r="E1240" i="9"/>
  <c r="G1240" i="9" a="1"/>
  <c r="G1240" i="9"/>
  <c r="E1241" i="9" a="1"/>
  <c r="E1241" i="9"/>
  <c r="G1241" i="9" a="1"/>
  <c r="G1241" i="9"/>
  <c r="E1242" i="9" a="1"/>
  <c r="E1242" i="9"/>
  <c r="G1242" i="9" a="1"/>
  <c r="G1242" i="9"/>
  <c r="E1243" i="9" a="1"/>
  <c r="E1243" i="9"/>
  <c r="G1243" i="9" a="1"/>
  <c r="G1243" i="9"/>
  <c r="E1244" i="9" a="1"/>
  <c r="E1244" i="9"/>
  <c r="G1244" i="9" a="1"/>
  <c r="G1244" i="9"/>
  <c r="E1245" i="9" a="1"/>
  <c r="E1245" i="9"/>
  <c r="G1245" i="9" a="1"/>
  <c r="G1245" i="9"/>
  <c r="E1246" i="9" a="1"/>
  <c r="E1246" i="9"/>
  <c r="G1246" i="9" a="1"/>
  <c r="G1246" i="9"/>
  <c r="E1247" i="9" a="1"/>
  <c r="E1247" i="9"/>
  <c r="G1247" i="9" a="1"/>
  <c r="G1247" i="9"/>
  <c r="E1248" i="9" a="1"/>
  <c r="E1248" i="9"/>
  <c r="G1248" i="9" a="1"/>
  <c r="G1248" i="9"/>
  <c r="E1249" i="9" a="1"/>
  <c r="E1249" i="9"/>
  <c r="G1249" i="9" a="1"/>
  <c r="G1249" i="9"/>
  <c r="E1250" i="9" a="1"/>
  <c r="E1250" i="9"/>
  <c r="G1250" i="9" a="1"/>
  <c r="G1250" i="9"/>
  <c r="E1251" i="9" a="1"/>
  <c r="E1251" i="9"/>
  <c r="G1251" i="9" a="1"/>
  <c r="G1251" i="9"/>
  <c r="E1252" i="9" a="1"/>
  <c r="E1252" i="9"/>
  <c r="G1252" i="9" a="1"/>
  <c r="G1252" i="9"/>
  <c r="E1253" i="9" a="1"/>
  <c r="E1253" i="9"/>
  <c r="G1253" i="9" a="1"/>
  <c r="G1253" i="9"/>
  <c r="E1254" i="9" a="1"/>
  <c r="E1254" i="9"/>
  <c r="G1254" i="9" a="1"/>
  <c r="G1254" i="9"/>
  <c r="E1255" i="9" a="1"/>
  <c r="E1255" i="9"/>
  <c r="G1255" i="9" a="1"/>
  <c r="G1255" i="9"/>
  <c r="E1256" i="9" a="1"/>
  <c r="E1256" i="9"/>
  <c r="G1256" i="9" a="1"/>
  <c r="G1256" i="9"/>
  <c r="E1257" i="9" a="1"/>
  <c r="E1257" i="9"/>
  <c r="G1257" i="9" a="1"/>
  <c r="G1257" i="9"/>
  <c r="E1258" i="9" a="1"/>
  <c r="E1258" i="9"/>
  <c r="G1258" i="9" a="1"/>
  <c r="G1258" i="9"/>
  <c r="E1259" i="9" a="1"/>
  <c r="E1259" i="9"/>
  <c r="G1259" i="9" a="1"/>
  <c r="G1259" i="9"/>
  <c r="E1260" i="9" a="1"/>
  <c r="E1260" i="9"/>
  <c r="G1260" i="9" a="1"/>
  <c r="G1260" i="9"/>
  <c r="E1261" i="9" a="1"/>
  <c r="E1261" i="9"/>
  <c r="G1261" i="9" a="1"/>
  <c r="G1261" i="9"/>
  <c r="E1262" i="9" a="1"/>
  <c r="E1262" i="9"/>
  <c r="G1262" i="9" a="1"/>
  <c r="G1262" i="9"/>
  <c r="E1263" i="9" a="1"/>
  <c r="E1263" i="9"/>
  <c r="G1263" i="9" a="1"/>
  <c r="G1263" i="9"/>
  <c r="E1264" i="9" a="1"/>
  <c r="E1264" i="9"/>
  <c r="G1264" i="9" a="1"/>
  <c r="G1264" i="9"/>
  <c r="E1265" i="9" a="1"/>
  <c r="E1265" i="9"/>
  <c r="G1265" i="9" a="1"/>
  <c r="G1265" i="9"/>
  <c r="E1266" i="9" a="1"/>
  <c r="E1266" i="9"/>
  <c r="G1266" i="9" a="1"/>
  <c r="G1266" i="9"/>
  <c r="E1267" i="9" a="1"/>
  <c r="E1267" i="9"/>
  <c r="G1267" i="9" a="1"/>
  <c r="G1267" i="9"/>
  <c r="E1268" i="9" a="1"/>
  <c r="E1268" i="9"/>
  <c r="G1268" i="9" a="1"/>
  <c r="G1268" i="9"/>
  <c r="E1269" i="9" a="1"/>
  <c r="E1269" i="9"/>
  <c r="G1269" i="9" a="1"/>
  <c r="G1269" i="9"/>
  <c r="E1270" i="9" a="1"/>
  <c r="E1270" i="9"/>
  <c r="G1270" i="9" a="1"/>
  <c r="G1270" i="9"/>
  <c r="E1271" i="9" a="1"/>
  <c r="E1271" i="9"/>
  <c r="G1271" i="9" a="1"/>
  <c r="G1271" i="9"/>
  <c r="E1272" i="9" a="1"/>
  <c r="E1272" i="9"/>
  <c r="G1272" i="9" a="1"/>
  <c r="G1272" i="9"/>
  <c r="E1273" i="9" a="1"/>
  <c r="E1273" i="9"/>
  <c r="G1273" i="9" a="1"/>
  <c r="G1273" i="9"/>
  <c r="E1274" i="9" a="1"/>
  <c r="E1274" i="9"/>
  <c r="G1274" i="9" a="1"/>
  <c r="G1274" i="9"/>
  <c r="E1275" i="9" a="1"/>
  <c r="E1275" i="9"/>
  <c r="G1275" i="9" a="1"/>
  <c r="G1275" i="9"/>
  <c r="E1276" i="9" a="1"/>
  <c r="E1276" i="9"/>
  <c r="G1276" i="9" a="1"/>
  <c r="G1276" i="9"/>
  <c r="E1277" i="9" a="1"/>
  <c r="E1277" i="9"/>
  <c r="G1277" i="9" a="1"/>
  <c r="G1277" i="9"/>
  <c r="E1278" i="9" a="1"/>
  <c r="E1278" i="9"/>
  <c r="G1278" i="9" a="1"/>
  <c r="G1278" i="9"/>
  <c r="E1279" i="9" a="1"/>
  <c r="E1279" i="9"/>
  <c r="G1279" i="9" a="1"/>
  <c r="G1279" i="9"/>
  <c r="E1280" i="9" a="1"/>
  <c r="E1280" i="9"/>
  <c r="G1280" i="9" a="1"/>
  <c r="G1280" i="9"/>
  <c r="E1281" i="9" a="1"/>
  <c r="E1281" i="9"/>
  <c r="G1281" i="9" a="1"/>
  <c r="G1281" i="9"/>
  <c r="E1282" i="9" a="1"/>
  <c r="E1282" i="9"/>
  <c r="G1282" i="9" a="1"/>
  <c r="G1282" i="9"/>
  <c r="E1283" i="9" a="1"/>
  <c r="E1283" i="9"/>
  <c r="G1283" i="9" a="1"/>
  <c r="G1283" i="9"/>
  <c r="E1284" i="9" a="1"/>
  <c r="E1284" i="9"/>
  <c r="G1284" i="9" a="1"/>
  <c r="G1284" i="9"/>
  <c r="E1285" i="9" a="1"/>
  <c r="E1285" i="9"/>
  <c r="G1285" i="9" a="1"/>
  <c r="G1285" i="9"/>
  <c r="E1286" i="9" a="1"/>
  <c r="E1286" i="9"/>
  <c r="G1286" i="9" a="1"/>
  <c r="G1286" i="9"/>
  <c r="E1287" i="9" a="1"/>
  <c r="E1287" i="9"/>
  <c r="G1287" i="9" a="1"/>
  <c r="G1287" i="9"/>
  <c r="E1288" i="9" a="1"/>
  <c r="E1288" i="9"/>
  <c r="G1288" i="9" a="1"/>
  <c r="G1288" i="9"/>
  <c r="E1289" i="9" a="1"/>
  <c r="E1289" i="9"/>
  <c r="G1289" i="9" a="1"/>
  <c r="G1289" i="9"/>
  <c r="E1290" i="9" a="1"/>
  <c r="E1290" i="9"/>
  <c r="G1290" i="9" a="1"/>
  <c r="G1290" i="9"/>
  <c r="E1291" i="9" a="1"/>
  <c r="E1291" i="9"/>
  <c r="G1291" i="9" a="1"/>
  <c r="G1291" i="9"/>
  <c r="E1292" i="9" a="1"/>
  <c r="E1292" i="9"/>
  <c r="G1292" i="9" a="1"/>
  <c r="G1292" i="9"/>
  <c r="E1293" i="9" a="1"/>
  <c r="E1293" i="9"/>
  <c r="G1293" i="9" a="1"/>
  <c r="G1293" i="9"/>
  <c r="E1294" i="9" a="1"/>
  <c r="E1294" i="9"/>
  <c r="G1294" i="9" a="1"/>
  <c r="G1294" i="9"/>
  <c r="E1295" i="9" a="1"/>
  <c r="E1295" i="9"/>
  <c r="G1295" i="9" a="1"/>
  <c r="G1295" i="9"/>
  <c r="E1296" i="9" a="1"/>
  <c r="E1296" i="9"/>
  <c r="G1296" i="9" a="1"/>
  <c r="G1296" i="9"/>
  <c r="E1297" i="9" a="1"/>
  <c r="E1297" i="9"/>
  <c r="G1297" i="9" a="1"/>
  <c r="G1297" i="9"/>
  <c r="E1298" i="9" a="1"/>
  <c r="E1298" i="9"/>
  <c r="G1298" i="9" a="1"/>
  <c r="G1298" i="9"/>
  <c r="E1299" i="9" a="1"/>
  <c r="E1299" i="9"/>
  <c r="G1299" i="9" a="1"/>
  <c r="G1299" i="9"/>
  <c r="E1300" i="9" a="1"/>
  <c r="E1300" i="9"/>
  <c r="G1300" i="9" a="1"/>
  <c r="G1300" i="9"/>
  <c r="E1301" i="9" a="1"/>
  <c r="E1301" i="9"/>
  <c r="G1301" i="9" a="1"/>
  <c r="G1301" i="9"/>
  <c r="E1302" i="9" a="1"/>
  <c r="E1302" i="9"/>
  <c r="G1302" i="9" a="1"/>
  <c r="G1302" i="9"/>
  <c r="E1303" i="9" a="1"/>
  <c r="E1303" i="9"/>
  <c r="G1303" i="9" a="1"/>
  <c r="G1303" i="9"/>
  <c r="E1304" i="9" a="1"/>
  <c r="E1304" i="9"/>
  <c r="G1304" i="9" a="1"/>
  <c r="G1304" i="9"/>
  <c r="E1305" i="9" a="1"/>
  <c r="E1305" i="9"/>
  <c r="G1305" i="9" a="1"/>
  <c r="G1305" i="9"/>
  <c r="E1306" i="9" a="1"/>
  <c r="E1306" i="9"/>
  <c r="G1306" i="9" a="1"/>
  <c r="G1306" i="9"/>
  <c r="E1307" i="9" a="1"/>
  <c r="E1307" i="9"/>
  <c r="G1307" i="9" a="1"/>
  <c r="G1307" i="9"/>
  <c r="E1308" i="9" a="1"/>
  <c r="E1308" i="9"/>
  <c r="G1308" i="9" a="1"/>
  <c r="G1308" i="9"/>
  <c r="E1309" i="9" a="1"/>
  <c r="E1309" i="9"/>
  <c r="G1309" i="9" a="1"/>
  <c r="G1309" i="9"/>
  <c r="E1310" i="9" a="1"/>
  <c r="E1310" i="9"/>
  <c r="G1310" i="9" a="1"/>
  <c r="G1310" i="9"/>
  <c r="E1311" i="9" a="1"/>
  <c r="E1311" i="9"/>
  <c r="G1311" i="9" a="1"/>
  <c r="G1311" i="9"/>
  <c r="E1312" i="9" a="1"/>
  <c r="E1312" i="9"/>
  <c r="G1312" i="9" a="1"/>
  <c r="G1312" i="9"/>
  <c r="E1313" i="9" a="1"/>
  <c r="E1313" i="9"/>
  <c r="G1313" i="9" a="1"/>
  <c r="G1313" i="9"/>
  <c r="E1314" i="9" a="1"/>
  <c r="E1314" i="9"/>
  <c r="G1314" i="9" a="1"/>
  <c r="G1314" i="9"/>
  <c r="E1315" i="9" a="1"/>
  <c r="E1315" i="9"/>
  <c r="G1315" i="9" a="1"/>
  <c r="G1315" i="9"/>
  <c r="E1316" i="9" a="1"/>
  <c r="E1316" i="9"/>
  <c r="G1316" i="9" a="1"/>
  <c r="G1316" i="9"/>
  <c r="E1317" i="9" a="1"/>
  <c r="E1317" i="9"/>
  <c r="G1317" i="9" a="1"/>
  <c r="G1317" i="9"/>
  <c r="E1318" i="9" a="1"/>
  <c r="E1318" i="9"/>
  <c r="G1318" i="9" a="1"/>
  <c r="G1318" i="9"/>
  <c r="E1319" i="9" a="1"/>
  <c r="E1319" i="9"/>
  <c r="G1319" i="9" a="1"/>
  <c r="G1319" i="9"/>
  <c r="E1320" i="9" a="1"/>
  <c r="E1320" i="9"/>
  <c r="G1320" i="9" a="1"/>
  <c r="G1320" i="9"/>
  <c r="E1321" i="9" a="1"/>
  <c r="E1321" i="9"/>
  <c r="G1321" i="9" a="1"/>
  <c r="G1321" i="9"/>
  <c r="E1322" i="9" a="1"/>
  <c r="E1322" i="9"/>
  <c r="G1322" i="9" a="1"/>
  <c r="G1322" i="9"/>
  <c r="E1323" i="9" a="1"/>
  <c r="E1323" i="9"/>
  <c r="G1323" i="9" a="1"/>
  <c r="G1323" i="9"/>
  <c r="E1324" i="9" a="1"/>
  <c r="E1324" i="9"/>
  <c r="G1324" i="9" a="1"/>
  <c r="G1324" i="9"/>
  <c r="E1325" i="9" a="1"/>
  <c r="E1325" i="9"/>
  <c r="G1325" i="9" a="1"/>
  <c r="G1325" i="9"/>
  <c r="E1326" i="9" a="1"/>
  <c r="E1326" i="9"/>
  <c r="G1326" i="9" a="1"/>
  <c r="G1326" i="9"/>
  <c r="E1327" i="9" a="1"/>
  <c r="E1327" i="9"/>
  <c r="G1327" i="9" a="1"/>
  <c r="G1327" i="9"/>
  <c r="E1328" i="9" a="1"/>
  <c r="E1328" i="9"/>
  <c r="G1328" i="9" a="1"/>
  <c r="G1328" i="9"/>
  <c r="E1329" i="9" a="1"/>
  <c r="E1329" i="9"/>
  <c r="G1329" i="9" a="1"/>
  <c r="G1329" i="9"/>
  <c r="E1330" i="9" a="1"/>
  <c r="E1330" i="9"/>
  <c r="G1330" i="9" a="1"/>
  <c r="G1330" i="9"/>
  <c r="E1331" i="9" a="1"/>
  <c r="E1331" i="9"/>
  <c r="G1331" i="9" a="1"/>
  <c r="G1331" i="9"/>
  <c r="E1332" i="9" a="1"/>
  <c r="E1332" i="9"/>
  <c r="G1332" i="9" a="1"/>
  <c r="G1332" i="9"/>
  <c r="E1333" i="9" a="1"/>
  <c r="E1333" i="9"/>
  <c r="G1333" i="9" a="1"/>
  <c r="G1333" i="9"/>
  <c r="E1334" i="9" a="1"/>
  <c r="E1334" i="9"/>
  <c r="G1334" i="9" a="1"/>
  <c r="G1334" i="9"/>
  <c r="E1335" i="9" a="1"/>
  <c r="E1335" i="9"/>
  <c r="G1335" i="9" a="1"/>
  <c r="G1335" i="9"/>
  <c r="E1336" i="9" a="1"/>
  <c r="E1336" i="9"/>
  <c r="G1336" i="9" a="1"/>
  <c r="G1336" i="9"/>
  <c r="E1337" i="9" a="1"/>
  <c r="E1337" i="9"/>
  <c r="G1337" i="9" a="1"/>
  <c r="G1337" i="9"/>
  <c r="E1338" i="9" a="1"/>
  <c r="E1338" i="9"/>
  <c r="G1338" i="9" a="1"/>
  <c r="G1338" i="9"/>
  <c r="E1339" i="9" a="1"/>
  <c r="E1339" i="9"/>
  <c r="G1339" i="9" a="1"/>
  <c r="G1339" i="9"/>
  <c r="E1340" i="9" a="1"/>
  <c r="E1340" i="9"/>
  <c r="G1340" i="9" a="1"/>
  <c r="G1340" i="9"/>
  <c r="E1341" i="9" a="1"/>
  <c r="E1341" i="9"/>
  <c r="G1341" i="9" a="1"/>
  <c r="G1341" i="9"/>
  <c r="E1342" i="9" a="1"/>
  <c r="E1342" i="9"/>
  <c r="G1342" i="9" a="1"/>
  <c r="G1342" i="9"/>
  <c r="E1343" i="9" a="1"/>
  <c r="E1343" i="9"/>
  <c r="G1343" i="9" a="1"/>
  <c r="G1343" i="9"/>
  <c r="E1344" i="9" a="1"/>
  <c r="E1344" i="9"/>
  <c r="G1344" i="9" a="1"/>
  <c r="G1344" i="9"/>
  <c r="E1345" i="9" a="1"/>
  <c r="E1345" i="9"/>
  <c r="G1345" i="9" a="1"/>
  <c r="G1345" i="9"/>
  <c r="E1346" i="9" a="1"/>
  <c r="E1346" i="9"/>
  <c r="G1346" i="9" a="1"/>
  <c r="G1346" i="9"/>
  <c r="E1347" i="9" a="1"/>
  <c r="E1347" i="9"/>
  <c r="G1347" i="9" a="1"/>
  <c r="G1347" i="9"/>
  <c r="E1348" i="9" a="1"/>
  <c r="E1348" i="9"/>
  <c r="G1348" i="9" a="1"/>
  <c r="G1348" i="9"/>
  <c r="E1349" i="9" a="1"/>
  <c r="E1349" i="9"/>
  <c r="G1349" i="9" a="1"/>
  <c r="G1349" i="9"/>
  <c r="E1350" i="9" a="1"/>
  <c r="E1350" i="9"/>
  <c r="G1350" i="9" a="1"/>
  <c r="G1350" i="9"/>
  <c r="E1351" i="9" a="1"/>
  <c r="E1351" i="9"/>
  <c r="G1351" i="9" a="1"/>
  <c r="G1351" i="9"/>
  <c r="E1352" i="9" a="1"/>
  <c r="E1352" i="9"/>
  <c r="G1352" i="9" a="1"/>
  <c r="G1352" i="9"/>
  <c r="E1353" i="9" a="1"/>
  <c r="E1353" i="9"/>
  <c r="G1353" i="9" a="1"/>
  <c r="G1353" i="9"/>
  <c r="E1354" i="9" a="1"/>
  <c r="E1354" i="9"/>
  <c r="G1354" i="9" a="1"/>
  <c r="G1354" i="9"/>
  <c r="E1355" i="9" a="1"/>
  <c r="E1355" i="9"/>
  <c r="G1355" i="9" a="1"/>
  <c r="G1355" i="9"/>
  <c r="E1356" i="9" a="1"/>
  <c r="E1356" i="9"/>
  <c r="G1356" i="9" a="1"/>
  <c r="G1356" i="9"/>
  <c r="E1357" i="9" a="1"/>
  <c r="E1357" i="9"/>
  <c r="G1357" i="9" a="1"/>
  <c r="G1357" i="9"/>
  <c r="E1358" i="9" a="1"/>
  <c r="E1358" i="9"/>
  <c r="G1358" i="9" a="1"/>
  <c r="G1358" i="9"/>
  <c r="E1359" i="9" a="1"/>
  <c r="E1359" i="9"/>
  <c r="G1359" i="9" a="1"/>
  <c r="G1359" i="9"/>
  <c r="E1360" i="9" a="1"/>
  <c r="E1360" i="9"/>
  <c r="G1360" i="9" a="1"/>
  <c r="G1360" i="9"/>
  <c r="E1361" i="9" a="1"/>
  <c r="E1361" i="9"/>
  <c r="G1361" i="9" a="1"/>
  <c r="G1361" i="9"/>
  <c r="E1362" i="9" a="1"/>
  <c r="E1362" i="9"/>
  <c r="G1362" i="9" a="1"/>
  <c r="G1362" i="9"/>
  <c r="E1363" i="9" a="1"/>
  <c r="E1363" i="9"/>
  <c r="G1363" i="9" a="1"/>
  <c r="G1363" i="9"/>
  <c r="E1364" i="9" a="1"/>
  <c r="E1364" i="9"/>
  <c r="G1364" i="9" a="1"/>
  <c r="G1364" i="9"/>
  <c r="E1365" i="9" a="1"/>
  <c r="E1365" i="9"/>
  <c r="G1365" i="9" a="1"/>
  <c r="G1365" i="9"/>
  <c r="E1366" i="9" a="1"/>
  <c r="E1366" i="9"/>
  <c r="G1366" i="9" a="1"/>
  <c r="G1366" i="9"/>
  <c r="E1367" i="9" a="1"/>
  <c r="E1367" i="9"/>
  <c r="G1367" i="9" a="1"/>
  <c r="G1367" i="9"/>
  <c r="E1368" i="9" a="1"/>
  <c r="E1368" i="9"/>
  <c r="G1368" i="9" a="1"/>
  <c r="G1368" i="9"/>
  <c r="E1369" i="9" a="1"/>
  <c r="E1369" i="9"/>
  <c r="G1369" i="9" a="1"/>
  <c r="G1369" i="9"/>
  <c r="E1370" i="9" a="1"/>
  <c r="E1370" i="9"/>
  <c r="G1370" i="9" a="1"/>
  <c r="G1370" i="9"/>
  <c r="E1371" i="9" a="1"/>
  <c r="E1371" i="9"/>
  <c r="G1371" i="9" a="1"/>
  <c r="G1371" i="9"/>
  <c r="E1372" i="9" a="1"/>
  <c r="E1372" i="9"/>
  <c r="G1372" i="9" a="1"/>
  <c r="G1372" i="9"/>
  <c r="E1373" i="9" a="1"/>
  <c r="E1373" i="9"/>
  <c r="G1373" i="9" a="1"/>
  <c r="G1373" i="9"/>
  <c r="E1374" i="9" a="1"/>
  <c r="E1374" i="9"/>
  <c r="G1374" i="9" a="1"/>
  <c r="G1374" i="9"/>
  <c r="E1375" i="9" a="1"/>
  <c r="E1375" i="9"/>
  <c r="G1375" i="9" a="1"/>
  <c r="G1375" i="9"/>
  <c r="E1376" i="9" a="1"/>
  <c r="E1376" i="9"/>
  <c r="G1376" i="9" a="1"/>
  <c r="G1376" i="9"/>
  <c r="E1377" i="9" a="1"/>
  <c r="E1377" i="9"/>
  <c r="G1377" i="9" a="1"/>
  <c r="G1377" i="9"/>
  <c r="E1378" i="9" a="1"/>
  <c r="E1378" i="9"/>
  <c r="G1378" i="9" a="1"/>
  <c r="G1378" i="9"/>
  <c r="E1379" i="9" a="1"/>
  <c r="E1379" i="9"/>
  <c r="G1379" i="9" a="1"/>
  <c r="G1379" i="9"/>
  <c r="E1380" i="9" a="1"/>
  <c r="E1380" i="9"/>
  <c r="G1380" i="9" a="1"/>
  <c r="G1380" i="9"/>
  <c r="E1381" i="9" a="1"/>
  <c r="E1381" i="9"/>
  <c r="G1381" i="9" a="1"/>
  <c r="G1381" i="9"/>
  <c r="E1382" i="9" a="1"/>
  <c r="E1382" i="9"/>
  <c r="G1382" i="9" a="1"/>
  <c r="G1382" i="9"/>
  <c r="E1383" i="9" a="1"/>
  <c r="E1383" i="9"/>
  <c r="G1383" i="9" a="1"/>
  <c r="G1383" i="9"/>
  <c r="E1384" i="9" a="1"/>
  <c r="E1384" i="9"/>
  <c r="G1384" i="9" a="1"/>
  <c r="G1384" i="9"/>
  <c r="E1385" i="9" a="1"/>
  <c r="E1385" i="9"/>
  <c r="G1385" i="9" a="1"/>
  <c r="G1385" i="9"/>
  <c r="E1386" i="9" a="1"/>
  <c r="E1386" i="9"/>
  <c r="G1386" i="9" a="1"/>
  <c r="G1386" i="9"/>
  <c r="E1387" i="9" a="1"/>
  <c r="E1387" i="9"/>
  <c r="G1387" i="9" a="1"/>
  <c r="G1387" i="9"/>
  <c r="E1388" i="9" a="1"/>
  <c r="E1388" i="9"/>
  <c r="G1388" i="9" a="1"/>
  <c r="G1388" i="9"/>
  <c r="E1389" i="9" a="1"/>
  <c r="E1389" i="9"/>
  <c r="G1389" i="9" a="1"/>
  <c r="G1389" i="9"/>
  <c r="E1390" i="9" a="1"/>
  <c r="E1390" i="9"/>
  <c r="G1390" i="9" a="1"/>
  <c r="G1390" i="9"/>
  <c r="E1391" i="9" a="1"/>
  <c r="E1391" i="9"/>
  <c r="G1391" i="9" a="1"/>
  <c r="G1391" i="9"/>
  <c r="E1392" i="9" a="1"/>
  <c r="E1392" i="9"/>
  <c r="G1392" i="9" a="1"/>
  <c r="G1392" i="9"/>
  <c r="E1393" i="9" a="1"/>
  <c r="E1393" i="9"/>
  <c r="G1393" i="9" a="1"/>
  <c r="G1393" i="9"/>
  <c r="E1394" i="9" a="1"/>
  <c r="E1394" i="9"/>
  <c r="G1394" i="9" a="1"/>
  <c r="G1394" i="9"/>
  <c r="E1395" i="9" a="1"/>
  <c r="E1395" i="9"/>
  <c r="G1395" i="9" a="1"/>
  <c r="G1395" i="9"/>
  <c r="E1396" i="9" a="1"/>
  <c r="E1396" i="9"/>
  <c r="G1396" i="9" a="1"/>
  <c r="G1396" i="9"/>
  <c r="E1397" i="9" a="1"/>
  <c r="E1397" i="9"/>
  <c r="G1397" i="9" a="1"/>
  <c r="G1397" i="9"/>
  <c r="E1398" i="9" a="1"/>
  <c r="E1398" i="9"/>
  <c r="G1398" i="9" a="1"/>
  <c r="G1398" i="9"/>
  <c r="E1399" i="9" a="1"/>
  <c r="E1399" i="9"/>
  <c r="G1399" i="9" a="1"/>
  <c r="G1399" i="9"/>
  <c r="E1400" i="9" a="1"/>
  <c r="E1400" i="9"/>
  <c r="G1400" i="9" a="1"/>
  <c r="G1400" i="9"/>
  <c r="E1401" i="9" a="1"/>
  <c r="E1401" i="9"/>
  <c r="G1401" i="9" a="1"/>
  <c r="G1401" i="9"/>
  <c r="E1402" i="9" a="1"/>
  <c r="E1402" i="9"/>
  <c r="G1402" i="9" a="1"/>
  <c r="G1402" i="9"/>
  <c r="E1403" i="9" a="1"/>
  <c r="E1403" i="9"/>
  <c r="G1403" i="9" a="1"/>
  <c r="G1403" i="9"/>
  <c r="E1404" i="9" a="1"/>
  <c r="E1404" i="9"/>
  <c r="G1404" i="9" a="1"/>
  <c r="G1404" i="9"/>
  <c r="E1405" i="9" a="1"/>
  <c r="E1405" i="9"/>
  <c r="G1405" i="9" a="1"/>
  <c r="G1405" i="9"/>
  <c r="E1406" i="9" a="1"/>
  <c r="E1406" i="9"/>
  <c r="G1406" i="9" a="1"/>
  <c r="G1406" i="9"/>
  <c r="E1407" i="9" a="1"/>
  <c r="E1407" i="9"/>
  <c r="G1407" i="9" a="1"/>
  <c r="G1407" i="9"/>
  <c r="E1408" i="9" a="1"/>
  <c r="E1408" i="9"/>
  <c r="G1408" i="9" a="1"/>
  <c r="G1408" i="9"/>
  <c r="E1409" i="9" a="1"/>
  <c r="E1409" i="9"/>
  <c r="G1409" i="9" a="1"/>
  <c r="G1409" i="9"/>
  <c r="E1410" i="9" a="1"/>
  <c r="E1410" i="9"/>
  <c r="G1410" i="9" a="1"/>
  <c r="G1410" i="9"/>
  <c r="E1411" i="9" a="1"/>
  <c r="E1411" i="9"/>
  <c r="G1411" i="9" a="1"/>
  <c r="G1411" i="9"/>
  <c r="E1412" i="9" a="1"/>
  <c r="E1412" i="9"/>
  <c r="G1412" i="9" a="1"/>
  <c r="G1412" i="9"/>
  <c r="E1413" i="9" a="1"/>
  <c r="E1413" i="9"/>
  <c r="G1413" i="9" a="1"/>
  <c r="G1413" i="9"/>
  <c r="E1414" i="9" a="1"/>
  <c r="E1414" i="9"/>
  <c r="G1414" i="9" a="1"/>
  <c r="G1414" i="9"/>
  <c r="E1415" i="9" a="1"/>
  <c r="E1415" i="9"/>
  <c r="G1415" i="9" a="1"/>
  <c r="G1415" i="9"/>
  <c r="E1416" i="9" a="1"/>
  <c r="E1416" i="9"/>
  <c r="G1416" i="9" a="1"/>
  <c r="G1416" i="9"/>
  <c r="E1417" i="9" a="1"/>
  <c r="E1417" i="9"/>
  <c r="G1417" i="9" a="1"/>
  <c r="G1417" i="9"/>
  <c r="E1418" i="9" a="1"/>
  <c r="E1418" i="9"/>
  <c r="G1418" i="9" a="1"/>
  <c r="G1418" i="9"/>
  <c r="E1419" i="9" a="1"/>
  <c r="E1419" i="9"/>
  <c r="G1419" i="9" a="1"/>
  <c r="G1419" i="9"/>
  <c r="E1420" i="9" a="1"/>
  <c r="E1420" i="9"/>
  <c r="G1420" i="9" a="1"/>
  <c r="G1420" i="9"/>
  <c r="E1421" i="9" a="1"/>
  <c r="E1421" i="9"/>
  <c r="G1421" i="9" a="1"/>
  <c r="G1421" i="9"/>
  <c r="E1422" i="9" a="1"/>
  <c r="E1422" i="9"/>
  <c r="G1422" i="9" a="1"/>
  <c r="G1422" i="9"/>
  <c r="E1423" i="9" a="1"/>
  <c r="E1423" i="9"/>
  <c r="G1423" i="9" a="1"/>
  <c r="G1423" i="9"/>
  <c r="E1424" i="9" a="1"/>
  <c r="E1424" i="9"/>
  <c r="G1424" i="9" a="1"/>
  <c r="G1424" i="9"/>
  <c r="E1425" i="9" a="1"/>
  <c r="E1425" i="9"/>
  <c r="G1425" i="9" a="1"/>
  <c r="G1425" i="9"/>
  <c r="E1426" i="9" a="1"/>
  <c r="E1426" i="9"/>
  <c r="G1426" i="9" a="1"/>
  <c r="G1426" i="9"/>
  <c r="E1427" i="9" a="1"/>
  <c r="E1427" i="9"/>
  <c r="G1427" i="9" a="1"/>
  <c r="G1427" i="9"/>
  <c r="E1428" i="9" a="1"/>
  <c r="E1428" i="9"/>
  <c r="G1428" i="9" a="1"/>
  <c r="G1428" i="9"/>
  <c r="E1429" i="9" a="1"/>
  <c r="E1429" i="9"/>
  <c r="G1429" i="9" a="1"/>
  <c r="G1429" i="9"/>
  <c r="E1430" i="9" a="1"/>
  <c r="E1430" i="9"/>
  <c r="G1430" i="9" a="1"/>
  <c r="G1430" i="9"/>
  <c r="E1431" i="9" a="1"/>
  <c r="E1431" i="9"/>
  <c r="G1431" i="9" a="1"/>
  <c r="G1431" i="9"/>
  <c r="E1432" i="9" a="1"/>
  <c r="E1432" i="9"/>
  <c r="G1432" i="9" a="1"/>
  <c r="G1432" i="9"/>
  <c r="E1433" i="9" a="1"/>
  <c r="E1433" i="9"/>
  <c r="G1433" i="9" a="1"/>
  <c r="G1433" i="9"/>
  <c r="E1434" i="9" a="1"/>
  <c r="E1434" i="9"/>
  <c r="G1434" i="9" a="1"/>
  <c r="G1434" i="9"/>
  <c r="E1435" i="9" a="1"/>
  <c r="E1435" i="9"/>
  <c r="G1435" i="9" a="1"/>
  <c r="G1435" i="9"/>
  <c r="E1436" i="9" a="1"/>
  <c r="E1436" i="9"/>
  <c r="G1436" i="9" a="1"/>
  <c r="G1436" i="9"/>
  <c r="E1437" i="9" a="1"/>
  <c r="E1437" i="9"/>
  <c r="G1437" i="9" a="1"/>
  <c r="G1437" i="9"/>
  <c r="E1438" i="9" a="1"/>
  <c r="E1438" i="9"/>
  <c r="G1438" i="9" a="1"/>
  <c r="G1438" i="9"/>
  <c r="E1439" i="9" a="1"/>
  <c r="E1439" i="9"/>
  <c r="G1439" i="9" a="1"/>
  <c r="G1439" i="9"/>
  <c r="E1440" i="9" a="1"/>
  <c r="E1440" i="9"/>
  <c r="G1440" i="9" a="1"/>
  <c r="G1440" i="9"/>
  <c r="E1441" i="9" a="1"/>
  <c r="E1441" i="9"/>
  <c r="G1441" i="9" a="1"/>
  <c r="G1441" i="9"/>
  <c r="E1442" i="9" a="1"/>
  <c r="E1442" i="9"/>
  <c r="G1442" i="9" a="1"/>
  <c r="G1442" i="9"/>
  <c r="E1443" i="9" a="1"/>
  <c r="E1443" i="9"/>
  <c r="G1443" i="9" a="1"/>
  <c r="G1443" i="9"/>
  <c r="E1444" i="9" a="1"/>
  <c r="E1444" i="9"/>
  <c r="G1444" i="9" a="1"/>
  <c r="G1444" i="9"/>
  <c r="E1445" i="9" a="1"/>
  <c r="E1445" i="9"/>
  <c r="G1445" i="9" a="1"/>
  <c r="G1445" i="9"/>
  <c r="E1446" i="9" a="1"/>
  <c r="E1446" i="9"/>
  <c r="G1446" i="9" a="1"/>
  <c r="G1446" i="9"/>
  <c r="E1447" i="9" a="1"/>
  <c r="E1447" i="9"/>
  <c r="G1447" i="9" a="1"/>
  <c r="G1447" i="9"/>
  <c r="E1448" i="9" a="1"/>
  <c r="E1448" i="9"/>
  <c r="G1448" i="9" a="1"/>
  <c r="G1448" i="9"/>
  <c r="E1449" i="9" a="1"/>
  <c r="E1449" i="9"/>
  <c r="G1449" i="9" a="1"/>
  <c r="G1449" i="9"/>
  <c r="E1450" i="9" a="1"/>
  <c r="E1450" i="9"/>
  <c r="G1450" i="9" a="1"/>
  <c r="G1450" i="9"/>
  <c r="E1451" i="9" a="1"/>
  <c r="E1451" i="9"/>
  <c r="G1451" i="9" a="1"/>
  <c r="G1451" i="9"/>
  <c r="E1452" i="9" a="1"/>
  <c r="E1452" i="9"/>
  <c r="G1452" i="9" a="1"/>
  <c r="G1452" i="9"/>
  <c r="E1453" i="9" a="1"/>
  <c r="E1453" i="9"/>
  <c r="G1453" i="9" a="1"/>
  <c r="G1453" i="9"/>
  <c r="E1454" i="9" a="1"/>
  <c r="E1454" i="9"/>
  <c r="G1454" i="9" a="1"/>
  <c r="G1454" i="9"/>
  <c r="E1455" i="9" a="1"/>
  <c r="E1455" i="9"/>
  <c r="G1455" i="9" a="1"/>
  <c r="G1455" i="9"/>
  <c r="E1456" i="9" a="1"/>
  <c r="E1456" i="9"/>
  <c r="G1456" i="9" a="1"/>
  <c r="G1456" i="9"/>
  <c r="E1457" i="9" a="1"/>
  <c r="E1457" i="9"/>
  <c r="G1457" i="9" a="1"/>
  <c r="G1457" i="9"/>
  <c r="E1458" i="9" a="1"/>
  <c r="E1458" i="9"/>
  <c r="G1458" i="9" a="1"/>
  <c r="G1458" i="9"/>
  <c r="E1459" i="9" a="1"/>
  <c r="E1459" i="9"/>
  <c r="G1459" i="9" a="1"/>
  <c r="G1459" i="9"/>
  <c r="E1460" i="9" a="1"/>
  <c r="E1460" i="9"/>
  <c r="G1460" i="9" a="1"/>
  <c r="G1460" i="9"/>
  <c r="E1461" i="9" a="1"/>
  <c r="E1461" i="9"/>
  <c r="G1461" i="9" a="1"/>
  <c r="G1461" i="9"/>
  <c r="E1462" i="9" a="1"/>
  <c r="E1462" i="9"/>
  <c r="G1462" i="9" a="1"/>
  <c r="G1462" i="9"/>
  <c r="E1463" i="9" a="1"/>
  <c r="E1463" i="9"/>
  <c r="G1463" i="9" a="1"/>
  <c r="G1463" i="9"/>
  <c r="E1464" i="9" a="1"/>
  <c r="E1464" i="9"/>
  <c r="G1464" i="9" a="1"/>
  <c r="G1464" i="9"/>
  <c r="E1465" i="9" a="1"/>
  <c r="E1465" i="9"/>
  <c r="G1465" i="9" a="1"/>
  <c r="G1465" i="9"/>
  <c r="E1466" i="9" a="1"/>
  <c r="E1466" i="9"/>
  <c r="G1466" i="9" a="1"/>
  <c r="G1466" i="9"/>
  <c r="E1467" i="9" a="1"/>
  <c r="E1467" i="9"/>
  <c r="G1467" i="9" a="1"/>
  <c r="G1467" i="9"/>
  <c r="E1468" i="9" a="1"/>
  <c r="E1468" i="9"/>
  <c r="G1468" i="9" a="1"/>
  <c r="G1468" i="9"/>
  <c r="E1469" i="9" a="1"/>
  <c r="E1469" i="9"/>
  <c r="G1469" i="9" a="1"/>
  <c r="G1469" i="9"/>
  <c r="E1470" i="9" a="1"/>
  <c r="E1470" i="9"/>
  <c r="G1470" i="9" a="1"/>
  <c r="G1470" i="9"/>
  <c r="E1471" i="9" a="1"/>
  <c r="E1471" i="9"/>
  <c r="G1471" i="9" a="1"/>
  <c r="G1471" i="9"/>
  <c r="E1472" i="9" a="1"/>
  <c r="E1472" i="9"/>
  <c r="G1472" i="9" a="1"/>
  <c r="G1472" i="9"/>
  <c r="E1473" i="9" a="1"/>
  <c r="E1473" i="9"/>
  <c r="G1473" i="9" a="1"/>
  <c r="G1473" i="9"/>
  <c r="E1474" i="9" a="1"/>
  <c r="E1474" i="9"/>
  <c r="G1474" i="9" a="1"/>
  <c r="G1474" i="9"/>
  <c r="E1475" i="9" a="1"/>
  <c r="E1475" i="9"/>
  <c r="G1475" i="9" a="1"/>
  <c r="G1475" i="9"/>
  <c r="E1476" i="9" a="1"/>
  <c r="E1476" i="9"/>
  <c r="G1476" i="9" a="1"/>
  <c r="G1476" i="9"/>
  <c r="E1477" i="9" a="1"/>
  <c r="E1477" i="9"/>
  <c r="G1477" i="9" a="1"/>
  <c r="G1477" i="9"/>
  <c r="E1478" i="9" a="1"/>
  <c r="E1478" i="9"/>
  <c r="G1478" i="9" a="1"/>
  <c r="G1478" i="9"/>
  <c r="E1479" i="9" a="1"/>
  <c r="E1479" i="9"/>
  <c r="G1479" i="9" a="1"/>
  <c r="G1479" i="9"/>
  <c r="E1480" i="9" a="1"/>
  <c r="E1480" i="9"/>
  <c r="G1480" i="9" a="1"/>
  <c r="G1480" i="9"/>
  <c r="E1481" i="9" a="1"/>
  <c r="E1481" i="9"/>
  <c r="G1481" i="9" a="1"/>
  <c r="G1481" i="9"/>
  <c r="E1482" i="9" a="1"/>
  <c r="E1482" i="9"/>
  <c r="G1482" i="9" a="1"/>
  <c r="G1482" i="9"/>
  <c r="E1483" i="9" a="1"/>
  <c r="E1483" i="9"/>
  <c r="G1483" i="9" a="1"/>
  <c r="G1483" i="9"/>
  <c r="E1484" i="9" a="1"/>
  <c r="E1484" i="9"/>
  <c r="G1484" i="9" a="1"/>
  <c r="G1484" i="9"/>
  <c r="E1485" i="9" a="1"/>
  <c r="E1485" i="9"/>
  <c r="G1485" i="9" a="1"/>
  <c r="G1485" i="9"/>
  <c r="E1486" i="9" a="1"/>
  <c r="E1486" i="9"/>
  <c r="G1486" i="9" a="1"/>
  <c r="G1486" i="9"/>
  <c r="E1487" i="9" a="1"/>
  <c r="E1487" i="9"/>
  <c r="G1487" i="9" a="1"/>
  <c r="G1487" i="9"/>
  <c r="E1488" i="9" a="1"/>
  <c r="E1488" i="9"/>
  <c r="G1488" i="9" a="1"/>
  <c r="G1488" i="9"/>
  <c r="E1489" i="9" a="1"/>
  <c r="E1489" i="9"/>
  <c r="G1489" i="9" a="1"/>
  <c r="G1489" i="9"/>
  <c r="E1490" i="9" a="1"/>
  <c r="E1490" i="9"/>
  <c r="G1490" i="9" a="1"/>
  <c r="G1490" i="9"/>
  <c r="E1491" i="9" a="1"/>
  <c r="E1491" i="9"/>
  <c r="G1491" i="9" a="1"/>
  <c r="G1491" i="9"/>
  <c r="E1492" i="9" a="1"/>
  <c r="E1492" i="9"/>
  <c r="G1492" i="9" a="1"/>
  <c r="G1492" i="9"/>
  <c r="E1493" i="9" a="1"/>
  <c r="E1493" i="9"/>
  <c r="G1493" i="9" a="1"/>
  <c r="G1493" i="9"/>
  <c r="E1494" i="9" a="1"/>
  <c r="E1494" i="9"/>
  <c r="G1494" i="9" a="1"/>
  <c r="G1494" i="9"/>
  <c r="E1495" i="9" a="1"/>
  <c r="E1495" i="9"/>
  <c r="G1495" i="9" a="1"/>
  <c r="G1495" i="9"/>
  <c r="E1496" i="9" a="1"/>
  <c r="E1496" i="9"/>
  <c r="G1496" i="9" a="1"/>
  <c r="G1496" i="9"/>
  <c r="E1497" i="9" a="1"/>
  <c r="E1497" i="9"/>
  <c r="G1497" i="9" a="1"/>
  <c r="G1497" i="9"/>
  <c r="E1498" i="9" a="1"/>
  <c r="E1498" i="9"/>
  <c r="G1498" i="9" a="1"/>
  <c r="G1498" i="9"/>
  <c r="E1499" i="9" a="1"/>
  <c r="E1499" i="9"/>
  <c r="G1499" i="9" a="1"/>
  <c r="G1499" i="9"/>
  <c r="E1500" i="9" a="1"/>
  <c r="E1500" i="9"/>
  <c r="G1500" i="9" a="1"/>
  <c r="G1500" i="9"/>
  <c r="E1501" i="9" a="1"/>
  <c r="E1501" i="9"/>
  <c r="G1501" i="9" a="1"/>
  <c r="G1501" i="9"/>
  <c r="E1502" i="9" a="1"/>
  <c r="E1502" i="9"/>
  <c r="G1502" i="9" a="1"/>
  <c r="G1502" i="9"/>
  <c r="E1503" i="9" a="1"/>
  <c r="E1503" i="9"/>
  <c r="G1503" i="9" a="1"/>
  <c r="G1503" i="9"/>
  <c r="E1504" i="9" a="1"/>
  <c r="E1504" i="9"/>
  <c r="G1504" i="9" a="1"/>
  <c r="G1504" i="9"/>
  <c r="E1505" i="9" a="1"/>
  <c r="E1505" i="9"/>
  <c r="G1505" i="9" a="1"/>
  <c r="G1505" i="9"/>
  <c r="E1506" i="9" a="1"/>
  <c r="E1506" i="9"/>
  <c r="G1506" i="9" a="1"/>
  <c r="G1506" i="9"/>
  <c r="E1507" i="9" a="1"/>
  <c r="E1507" i="9"/>
  <c r="G1507" i="9" a="1"/>
  <c r="G1507" i="9"/>
  <c r="E1508" i="9" a="1"/>
  <c r="E1508" i="9"/>
  <c r="G1508" i="9" a="1"/>
  <c r="G1508" i="9"/>
  <c r="E1509" i="9" a="1"/>
  <c r="E1509" i="9"/>
  <c r="G1509" i="9" a="1"/>
  <c r="G1509" i="9"/>
  <c r="E1510" i="9" a="1"/>
  <c r="E1510" i="9"/>
  <c r="G1510" i="9" a="1"/>
  <c r="G1510" i="9"/>
  <c r="E1511" i="9" a="1"/>
  <c r="E1511" i="9"/>
  <c r="G1511" i="9" a="1"/>
  <c r="G1511" i="9"/>
  <c r="E1512" i="9" a="1"/>
  <c r="E1512" i="9"/>
  <c r="G1512" i="9" a="1"/>
  <c r="G1512" i="9"/>
  <c r="E1513" i="9" a="1"/>
  <c r="E1513" i="9"/>
  <c r="G1513" i="9" a="1"/>
  <c r="G1513" i="9"/>
  <c r="E1514" i="9" a="1"/>
  <c r="E1514" i="9"/>
  <c r="G1514" i="9" a="1"/>
  <c r="G1514" i="9"/>
  <c r="E1515" i="9" a="1"/>
  <c r="E1515" i="9"/>
  <c r="G1515" i="9" a="1"/>
  <c r="G1515" i="9"/>
  <c r="E1516" i="9" a="1"/>
  <c r="E1516" i="9"/>
  <c r="G1516" i="9" a="1"/>
  <c r="G1516" i="9"/>
  <c r="E1517" i="9" a="1"/>
  <c r="E1517" i="9"/>
  <c r="G1517" i="9" a="1"/>
  <c r="G1517" i="9"/>
  <c r="E1518" i="9" a="1"/>
  <c r="E1518" i="9"/>
  <c r="G1518" i="9" a="1"/>
  <c r="G1518" i="9"/>
  <c r="E1519" i="9" a="1"/>
  <c r="E1519" i="9"/>
  <c r="G1519" i="9" a="1"/>
  <c r="G1519" i="9"/>
  <c r="E1520" i="9" a="1"/>
  <c r="E1520" i="9"/>
  <c r="G1520" i="9" a="1"/>
  <c r="G1520" i="9"/>
  <c r="E1521" i="9" a="1"/>
  <c r="E1521" i="9"/>
  <c r="G1521" i="9" a="1"/>
  <c r="G1521" i="9"/>
  <c r="E1522" i="9" a="1"/>
  <c r="E1522" i="9"/>
  <c r="G1522" i="9" a="1"/>
  <c r="G1522" i="9"/>
  <c r="E1523" i="9" a="1"/>
  <c r="E1523" i="9"/>
  <c r="G1523" i="9" a="1"/>
  <c r="G1523" i="9"/>
  <c r="E1524" i="9" a="1"/>
  <c r="E1524" i="9"/>
  <c r="G1524" i="9" a="1"/>
  <c r="G1524" i="9"/>
  <c r="E1525" i="9" a="1"/>
  <c r="E1525" i="9"/>
  <c r="G1525" i="9" a="1"/>
  <c r="G1525" i="9"/>
  <c r="E1526" i="9" a="1"/>
  <c r="E1526" i="9"/>
  <c r="G1526" i="9" a="1"/>
  <c r="G1526" i="9"/>
  <c r="E1527" i="9" a="1"/>
  <c r="E1527" i="9"/>
  <c r="G1527" i="9" a="1"/>
  <c r="G1527" i="9"/>
  <c r="E1528" i="9" a="1"/>
  <c r="E1528" i="9"/>
  <c r="G1528" i="9" a="1"/>
  <c r="G1528" i="9"/>
  <c r="E1529" i="9" a="1"/>
  <c r="E1529" i="9"/>
  <c r="G1529" i="9" a="1"/>
  <c r="G1529" i="9"/>
  <c r="E1530" i="9" a="1"/>
  <c r="E1530" i="9"/>
  <c r="G1530" i="9" a="1"/>
  <c r="G1530" i="9"/>
  <c r="E1531" i="9" a="1"/>
  <c r="E1531" i="9"/>
  <c r="G1531" i="9" a="1"/>
  <c r="G1531" i="9"/>
  <c r="E1532" i="9" a="1"/>
  <c r="E1532" i="9"/>
  <c r="G1532" i="9" a="1"/>
  <c r="G1532" i="9"/>
  <c r="E1533" i="9" a="1"/>
  <c r="E1533" i="9"/>
  <c r="G1533" i="9" a="1"/>
  <c r="G1533" i="9"/>
  <c r="E1534" i="9" a="1"/>
  <c r="E1534" i="9"/>
  <c r="G1534" i="9" a="1"/>
  <c r="G1534" i="9"/>
  <c r="E1535" i="9" a="1"/>
  <c r="E1535" i="9"/>
  <c r="G1535" i="9" a="1"/>
  <c r="G1535" i="9"/>
  <c r="E1536" i="9" a="1"/>
  <c r="E1536" i="9"/>
  <c r="G1536" i="9" a="1"/>
  <c r="G1536" i="9"/>
  <c r="E1537" i="9" a="1"/>
  <c r="E1537" i="9"/>
  <c r="G1537" i="9" a="1"/>
  <c r="G1537" i="9"/>
  <c r="E1538" i="9" a="1"/>
  <c r="E1538" i="9"/>
  <c r="G1538" i="9" a="1"/>
  <c r="G1538" i="9"/>
  <c r="E1539" i="9" a="1"/>
  <c r="E1539" i="9"/>
  <c r="G1539" i="9" a="1"/>
  <c r="G1539" i="9"/>
  <c r="E1540" i="9" a="1"/>
  <c r="E1540" i="9"/>
  <c r="G1540" i="9" a="1"/>
  <c r="G1540" i="9"/>
  <c r="E1541" i="9" a="1"/>
  <c r="E1541" i="9"/>
  <c r="G1541" i="9" a="1"/>
  <c r="G1541" i="9"/>
  <c r="E1542" i="9" a="1"/>
  <c r="E1542" i="9"/>
  <c r="G1542" i="9" a="1"/>
  <c r="G1542" i="9"/>
  <c r="E1543" i="9" a="1"/>
  <c r="E1543" i="9"/>
  <c r="G1543" i="9" a="1"/>
  <c r="G1543" i="9"/>
  <c r="E1544" i="9" a="1"/>
  <c r="E1544" i="9"/>
  <c r="G1544" i="9" a="1"/>
  <c r="G1544" i="9"/>
  <c r="E1545" i="9" a="1"/>
  <c r="E1545" i="9"/>
  <c r="G1545" i="9" a="1"/>
  <c r="G1545" i="9"/>
  <c r="E1546" i="9" a="1"/>
  <c r="E1546" i="9"/>
  <c r="G1546" i="9" a="1"/>
  <c r="G1546" i="9"/>
  <c r="E1547" i="9" a="1"/>
  <c r="E1547" i="9"/>
  <c r="G1547" i="9" a="1"/>
  <c r="G1547" i="9"/>
  <c r="E1548" i="9" a="1"/>
  <c r="E1548" i="9"/>
  <c r="G1548" i="9" a="1"/>
  <c r="G1548" i="9"/>
  <c r="E1549" i="9" a="1"/>
  <c r="E1549" i="9"/>
  <c r="G1549" i="9" a="1"/>
  <c r="G1549" i="9"/>
  <c r="E1550" i="9" a="1"/>
  <c r="E1550" i="9"/>
  <c r="G1550" i="9" a="1"/>
  <c r="G1550" i="9"/>
  <c r="E1551" i="9" a="1"/>
  <c r="E1551" i="9"/>
  <c r="G1551" i="9" a="1"/>
  <c r="G1551" i="9"/>
  <c r="E1552" i="9" a="1"/>
  <c r="E1552" i="9"/>
  <c r="G1552" i="9" a="1"/>
  <c r="G1552" i="9"/>
  <c r="E1553" i="9" a="1"/>
  <c r="E1553" i="9"/>
  <c r="G1553" i="9" a="1"/>
  <c r="G1553" i="9"/>
  <c r="E1554" i="9" a="1"/>
  <c r="E1554" i="9"/>
  <c r="G1554" i="9" a="1"/>
  <c r="G1554" i="9"/>
  <c r="E1555" i="9" a="1"/>
  <c r="E1555" i="9"/>
  <c r="G1555" i="9" a="1"/>
  <c r="G1555" i="9"/>
  <c r="E1556" i="9" a="1"/>
  <c r="E1556" i="9"/>
  <c r="G1556" i="9" a="1"/>
  <c r="G1556" i="9"/>
  <c r="E1557" i="9" a="1"/>
  <c r="E1557" i="9"/>
  <c r="G1557" i="9" a="1"/>
  <c r="G1557" i="9"/>
  <c r="E1558" i="9" a="1"/>
  <c r="E1558" i="9"/>
  <c r="G1558" i="9" a="1"/>
  <c r="G1558" i="9"/>
  <c r="E1559" i="9" a="1"/>
  <c r="E1559" i="9"/>
  <c r="G1559" i="9" a="1"/>
  <c r="G1559" i="9"/>
  <c r="E1560" i="9" a="1"/>
  <c r="E1560" i="9"/>
  <c r="G1560" i="9" a="1"/>
  <c r="G1560" i="9"/>
  <c r="E1561" i="9" a="1"/>
  <c r="E1561" i="9"/>
  <c r="G1561" i="9" a="1"/>
  <c r="G1561" i="9"/>
  <c r="E1562" i="9" a="1"/>
  <c r="E1562" i="9"/>
  <c r="G1562" i="9" a="1"/>
  <c r="G1562" i="9"/>
  <c r="E1563" i="9" a="1"/>
  <c r="E1563" i="9"/>
  <c r="G1563" i="9" a="1"/>
  <c r="G1563" i="9"/>
  <c r="E1564" i="9" a="1"/>
  <c r="E1564" i="9"/>
  <c r="G1564" i="9" a="1"/>
  <c r="G1564" i="9"/>
  <c r="E1565" i="9" a="1"/>
  <c r="E1565" i="9"/>
  <c r="G1565" i="9" a="1"/>
  <c r="G1565" i="9"/>
  <c r="E1566" i="9" a="1"/>
  <c r="E1566" i="9"/>
  <c r="G1566" i="9" a="1"/>
  <c r="G1566" i="9"/>
  <c r="E1567" i="9" a="1"/>
  <c r="E1567" i="9"/>
  <c r="G1567" i="9" a="1"/>
  <c r="G1567" i="9"/>
  <c r="E1568" i="9" a="1"/>
  <c r="E1568" i="9"/>
  <c r="G1568" i="9" a="1"/>
  <c r="G1568" i="9"/>
  <c r="E1569" i="9" a="1"/>
  <c r="E1569" i="9"/>
  <c r="G1569" i="9" a="1"/>
  <c r="G1569" i="9"/>
  <c r="E1570" i="9" a="1"/>
  <c r="E1570" i="9"/>
  <c r="G1570" i="9" a="1"/>
  <c r="G1570" i="9"/>
  <c r="E1571" i="9" a="1"/>
  <c r="E1571" i="9"/>
  <c r="G1571" i="9" a="1"/>
  <c r="G1571" i="9"/>
  <c r="E1572" i="9" a="1"/>
  <c r="E1572" i="9"/>
  <c r="G1572" i="9" a="1"/>
  <c r="G1572" i="9"/>
  <c r="E1573" i="9" a="1"/>
  <c r="E1573" i="9"/>
  <c r="G1573" i="9" a="1"/>
  <c r="G1573" i="9"/>
  <c r="E1574" i="9" a="1"/>
  <c r="E1574" i="9"/>
  <c r="G1574" i="9" a="1"/>
  <c r="G1574" i="9"/>
  <c r="E1575" i="9" a="1"/>
  <c r="E1575" i="9"/>
  <c r="G1575" i="9" a="1"/>
  <c r="G1575" i="9"/>
  <c r="E1576" i="9" a="1"/>
  <c r="E1576" i="9"/>
  <c r="G1576" i="9" a="1"/>
  <c r="G1576" i="9"/>
  <c r="E1577" i="9" a="1"/>
  <c r="E1577" i="9"/>
  <c r="G1577" i="9" a="1"/>
  <c r="G1577" i="9"/>
  <c r="E1578" i="9" a="1"/>
  <c r="E1578" i="9"/>
  <c r="G1578" i="9" a="1"/>
  <c r="G1578" i="9"/>
  <c r="E1579" i="9" a="1"/>
  <c r="E1579" i="9"/>
  <c r="G1579" i="9" a="1"/>
  <c r="G1579" i="9"/>
  <c r="E1580" i="9" a="1"/>
  <c r="E1580" i="9"/>
  <c r="G1580" i="9" a="1"/>
  <c r="G1580" i="9"/>
  <c r="E1581" i="9" a="1"/>
  <c r="E1581" i="9"/>
  <c r="G1581" i="9" a="1"/>
  <c r="G1581" i="9"/>
  <c r="E1582" i="9" a="1"/>
  <c r="E1582" i="9"/>
  <c r="G1582" i="9" a="1"/>
  <c r="G1582" i="9"/>
  <c r="E1583" i="9" a="1"/>
  <c r="E1583" i="9"/>
  <c r="G1583" i="9" a="1"/>
  <c r="G1583" i="9"/>
  <c r="E1584" i="9" a="1"/>
  <c r="E1584" i="9"/>
  <c r="G1584" i="9" a="1"/>
  <c r="G1584" i="9"/>
  <c r="E1585" i="9" a="1"/>
  <c r="E1585" i="9"/>
  <c r="G1585" i="9" a="1"/>
  <c r="G1585" i="9"/>
  <c r="E1586" i="9" a="1"/>
  <c r="E1586" i="9"/>
  <c r="G1586" i="9" a="1"/>
  <c r="G1586" i="9"/>
  <c r="E1587" i="9" a="1"/>
  <c r="E1587" i="9"/>
  <c r="G1587" i="9" a="1"/>
  <c r="G1587" i="9"/>
  <c r="E1588" i="9" a="1"/>
  <c r="E1588" i="9"/>
  <c r="G1588" i="9" a="1"/>
  <c r="G1588" i="9"/>
  <c r="E1589" i="9" a="1"/>
  <c r="E1589" i="9"/>
  <c r="G1589" i="9" a="1"/>
  <c r="G1589" i="9"/>
  <c r="E1590" i="9" a="1"/>
  <c r="E1590" i="9"/>
  <c r="G1590" i="9" a="1"/>
  <c r="G1590" i="9"/>
  <c r="E1591" i="9" a="1"/>
  <c r="E1591" i="9"/>
  <c r="G1591" i="9" a="1"/>
  <c r="G1591" i="9"/>
  <c r="E1592" i="9" a="1"/>
  <c r="E1592" i="9"/>
  <c r="G1592" i="9" a="1"/>
  <c r="G1592" i="9"/>
  <c r="E1593" i="9" a="1"/>
  <c r="E1593" i="9"/>
  <c r="G1593" i="9" a="1"/>
  <c r="G1593" i="9"/>
  <c r="E1594" i="9" a="1"/>
  <c r="E1594" i="9"/>
  <c r="G1594" i="9" a="1"/>
  <c r="G1594" i="9"/>
  <c r="E1595" i="9" a="1"/>
  <c r="E1595" i="9"/>
  <c r="G1595" i="9" a="1"/>
  <c r="G1595" i="9"/>
  <c r="E1596" i="9" a="1"/>
  <c r="E1596" i="9"/>
  <c r="G1596" i="9" a="1"/>
  <c r="G1596" i="9"/>
  <c r="E1597" i="9" a="1"/>
  <c r="E1597" i="9"/>
  <c r="G1597" i="9" a="1"/>
  <c r="G1597" i="9"/>
  <c r="E1598" i="9" a="1"/>
  <c r="E1598" i="9"/>
  <c r="G1598" i="9" a="1"/>
  <c r="G1598" i="9"/>
  <c r="E1599" i="9" a="1"/>
  <c r="E1599" i="9"/>
  <c r="G1599" i="9" a="1"/>
  <c r="G1599" i="9"/>
  <c r="E1600" i="9" a="1"/>
  <c r="E1600" i="9"/>
  <c r="G1600" i="9" a="1"/>
  <c r="G1600" i="9"/>
  <c r="E1601" i="9" a="1"/>
  <c r="E1601" i="9"/>
  <c r="G1601" i="9" a="1"/>
  <c r="G1601" i="9"/>
  <c r="E1602" i="9" a="1"/>
  <c r="E1602" i="9"/>
  <c r="G1602" i="9" a="1"/>
  <c r="G1602" i="9"/>
  <c r="E1603" i="9" a="1"/>
  <c r="E1603" i="9"/>
  <c r="G1603" i="9" a="1"/>
  <c r="G1603" i="9"/>
  <c r="E1604" i="9" a="1"/>
  <c r="E1604" i="9"/>
  <c r="G1604" i="9" a="1"/>
  <c r="G1604" i="9"/>
  <c r="E1605" i="9" a="1"/>
  <c r="E1605" i="9"/>
  <c r="G1605" i="9" a="1"/>
  <c r="G1605" i="9"/>
  <c r="E1606" i="9" a="1"/>
  <c r="E1606" i="9"/>
  <c r="G1606" i="9" a="1"/>
  <c r="G1606" i="9"/>
  <c r="E1607" i="9" a="1"/>
  <c r="E1607" i="9"/>
  <c r="G1607" i="9" a="1"/>
  <c r="G1607" i="9"/>
  <c r="E1608" i="9" a="1"/>
  <c r="E1608" i="9"/>
  <c r="G1608" i="9" a="1"/>
  <c r="G1608" i="9"/>
  <c r="E1609" i="9" a="1"/>
  <c r="E1609" i="9"/>
  <c r="G1609" i="9" a="1"/>
  <c r="G1609" i="9"/>
  <c r="E1610" i="9" a="1"/>
  <c r="E1610" i="9"/>
  <c r="G1610" i="9" a="1"/>
  <c r="G1610" i="9"/>
  <c r="E1611" i="9" a="1"/>
  <c r="E1611" i="9"/>
  <c r="G1611" i="9" a="1"/>
  <c r="G1611" i="9"/>
  <c r="E1612" i="9" a="1"/>
  <c r="E1612" i="9"/>
  <c r="G1612" i="9" a="1"/>
  <c r="G1612" i="9"/>
  <c r="E1613" i="9" a="1"/>
  <c r="E1613" i="9"/>
  <c r="G1613" i="9" a="1"/>
  <c r="G1613" i="9"/>
  <c r="E1614" i="9" a="1"/>
  <c r="E1614" i="9"/>
  <c r="G1614" i="9" a="1"/>
  <c r="G1614" i="9"/>
  <c r="E1615" i="9" a="1"/>
  <c r="E1615" i="9"/>
  <c r="G1615" i="9" a="1"/>
  <c r="G1615" i="9"/>
  <c r="E1616" i="9" a="1"/>
  <c r="E1616" i="9"/>
  <c r="G1616" i="9" a="1"/>
  <c r="G1616" i="9"/>
  <c r="E1617" i="9" a="1"/>
  <c r="E1617" i="9"/>
  <c r="G1617" i="9" a="1"/>
  <c r="G1617" i="9"/>
  <c r="E1618" i="9" a="1"/>
  <c r="E1618" i="9"/>
  <c r="G1618" i="9" a="1"/>
  <c r="G1618" i="9"/>
  <c r="E1619" i="9" a="1"/>
  <c r="E1619" i="9"/>
  <c r="G1619" i="9" a="1"/>
  <c r="G1619" i="9"/>
  <c r="E1620" i="9" a="1"/>
  <c r="E1620" i="9"/>
  <c r="G1620" i="9" a="1"/>
  <c r="G1620" i="9"/>
  <c r="E1621" i="9" a="1"/>
  <c r="E1621" i="9"/>
  <c r="G1621" i="9" a="1"/>
  <c r="G1621" i="9"/>
  <c r="E1622" i="9" a="1"/>
  <c r="E1622" i="9"/>
  <c r="G1622" i="9" a="1"/>
  <c r="G1622" i="9"/>
  <c r="E1623" i="9" a="1"/>
  <c r="E1623" i="9"/>
  <c r="G1623" i="9" a="1"/>
  <c r="G1623" i="9"/>
  <c r="E1624" i="9" a="1"/>
  <c r="E1624" i="9"/>
  <c r="G1624" i="9" a="1"/>
  <c r="G1624" i="9"/>
  <c r="E1625" i="9" a="1"/>
  <c r="E1625" i="9"/>
  <c r="G1625" i="9" a="1"/>
  <c r="G1625" i="9"/>
  <c r="E1626" i="9" a="1"/>
  <c r="E1626" i="9"/>
  <c r="G1626" i="9" a="1"/>
  <c r="G1626" i="9"/>
  <c r="E1627" i="9" a="1"/>
  <c r="E1627" i="9"/>
  <c r="G1627" i="9" a="1"/>
  <c r="G1627" i="9"/>
  <c r="E1628" i="9" a="1"/>
  <c r="E1628" i="9"/>
  <c r="G1628" i="9" a="1"/>
  <c r="G1628" i="9"/>
  <c r="E1629" i="9" a="1"/>
  <c r="E1629" i="9"/>
  <c r="G1629" i="9" a="1"/>
  <c r="G1629" i="9"/>
  <c r="E1630" i="9" a="1"/>
  <c r="E1630" i="9"/>
  <c r="G1630" i="9" a="1"/>
  <c r="G1630" i="9"/>
  <c r="E1631" i="9" a="1"/>
  <c r="E1631" i="9"/>
  <c r="G1631" i="9" a="1"/>
  <c r="G1631" i="9"/>
  <c r="E1632" i="9" a="1"/>
  <c r="E1632" i="9"/>
  <c r="G1632" i="9" a="1"/>
  <c r="G1632" i="9"/>
  <c r="E1633" i="9" a="1"/>
  <c r="E1633" i="9"/>
  <c r="G1633" i="9" a="1"/>
  <c r="G1633" i="9"/>
  <c r="E1634" i="9" a="1"/>
  <c r="E1634" i="9"/>
  <c r="G1634" i="9" a="1"/>
  <c r="G1634" i="9"/>
  <c r="E1635" i="9" a="1"/>
  <c r="E1635" i="9"/>
  <c r="G1635" i="9" a="1"/>
  <c r="G1635" i="9"/>
  <c r="E1636" i="9" a="1"/>
  <c r="E1636" i="9"/>
  <c r="G1636" i="9" a="1"/>
  <c r="G1636" i="9"/>
  <c r="E1637" i="9" a="1"/>
  <c r="E1637" i="9"/>
  <c r="G1637" i="9" a="1"/>
  <c r="G1637" i="9"/>
  <c r="E1638" i="9" a="1"/>
  <c r="E1638" i="9"/>
  <c r="G1638" i="9" a="1"/>
  <c r="G1638" i="9"/>
  <c r="E1639" i="9" a="1"/>
  <c r="E1639" i="9"/>
  <c r="G1639" i="9" a="1"/>
  <c r="G1639" i="9"/>
  <c r="E1640" i="9" a="1"/>
  <c r="E1640" i="9"/>
  <c r="G1640" i="9" a="1"/>
  <c r="G1640" i="9"/>
  <c r="E1641" i="9" a="1"/>
  <c r="E1641" i="9"/>
  <c r="G1641" i="9" a="1"/>
  <c r="G1641" i="9"/>
  <c r="E1642" i="9" a="1"/>
  <c r="E1642" i="9"/>
  <c r="G1642" i="9" a="1"/>
  <c r="G1642" i="9"/>
  <c r="E1643" i="9" a="1"/>
  <c r="E1643" i="9"/>
  <c r="G1643" i="9" a="1"/>
  <c r="G1643" i="9"/>
  <c r="E1644" i="9" a="1"/>
  <c r="E1644" i="9"/>
  <c r="G1644" i="9" a="1"/>
  <c r="G1644" i="9"/>
  <c r="E1645" i="9" a="1"/>
  <c r="E1645" i="9"/>
  <c r="G1645" i="9" a="1"/>
  <c r="G1645" i="9"/>
  <c r="E1646" i="9" a="1"/>
  <c r="E1646" i="9"/>
  <c r="G1646" i="9" a="1"/>
  <c r="G1646" i="9"/>
  <c r="E1647" i="9" a="1"/>
  <c r="E1647" i="9"/>
  <c r="G1647" i="9" a="1"/>
  <c r="G1647" i="9"/>
  <c r="E1648" i="9" a="1"/>
  <c r="E1648" i="9"/>
  <c r="G1648" i="9" a="1"/>
  <c r="G1648" i="9"/>
  <c r="E1649" i="9" a="1"/>
  <c r="E1649" i="9"/>
  <c r="G1649" i="9" a="1"/>
  <c r="G1649" i="9"/>
  <c r="E1650" i="9" a="1"/>
  <c r="E1650" i="9"/>
  <c r="G1650" i="9" a="1"/>
  <c r="G1650" i="9"/>
  <c r="E1651" i="9" a="1"/>
  <c r="E1651" i="9"/>
  <c r="G1651" i="9" a="1"/>
  <c r="G1651" i="9"/>
  <c r="E1652" i="9" a="1"/>
  <c r="E1652" i="9"/>
  <c r="G1652" i="9" a="1"/>
  <c r="G1652" i="9"/>
  <c r="E1653" i="9" a="1"/>
  <c r="E1653" i="9"/>
  <c r="G1653" i="9" a="1"/>
  <c r="G1653" i="9"/>
  <c r="E1654" i="9" a="1"/>
  <c r="E1654" i="9"/>
  <c r="G1654" i="9" a="1"/>
  <c r="G1654" i="9"/>
  <c r="E1655" i="9" a="1"/>
  <c r="E1655" i="9"/>
  <c r="G1655" i="9" a="1"/>
  <c r="G1655" i="9"/>
  <c r="E1656" i="9" a="1"/>
  <c r="E1656" i="9"/>
  <c r="G1656" i="9" a="1"/>
  <c r="G1656" i="9"/>
  <c r="E1657" i="9" a="1"/>
  <c r="E1657" i="9"/>
  <c r="G1657" i="9" a="1"/>
  <c r="G1657" i="9"/>
  <c r="E1658" i="9" a="1"/>
  <c r="E1658" i="9"/>
  <c r="G1658" i="9" a="1"/>
  <c r="G1658" i="9"/>
  <c r="E1659" i="9" a="1"/>
  <c r="E1659" i="9"/>
  <c r="G1659" i="9" a="1"/>
  <c r="G1659" i="9"/>
  <c r="E1660" i="9" a="1"/>
  <c r="E1660" i="9"/>
  <c r="G1660" i="9" a="1"/>
  <c r="G1660" i="9"/>
  <c r="E1661" i="9" a="1"/>
  <c r="E1661" i="9"/>
  <c r="G1661" i="9" a="1"/>
  <c r="G1661" i="9"/>
  <c r="E1662" i="9" a="1"/>
  <c r="E1662" i="9"/>
  <c r="G1662" i="9" a="1"/>
  <c r="G1662" i="9"/>
  <c r="E1663" i="9" a="1"/>
  <c r="E1663" i="9"/>
  <c r="G1663" i="9" a="1"/>
  <c r="G1663" i="9"/>
  <c r="E1664" i="9" a="1"/>
  <c r="E1664" i="9"/>
  <c r="G1664" i="9" a="1"/>
  <c r="G1664" i="9"/>
  <c r="E1665" i="9" a="1"/>
  <c r="E1665" i="9"/>
  <c r="G1665" i="9" a="1"/>
  <c r="G1665" i="9"/>
  <c r="E1666" i="9" a="1"/>
  <c r="E1666" i="9"/>
  <c r="G1666" i="9" a="1"/>
  <c r="G1666" i="9"/>
  <c r="E1667" i="9" a="1"/>
  <c r="E1667" i="9"/>
  <c r="G1667" i="9" a="1"/>
  <c r="G1667" i="9"/>
  <c r="E1668" i="9" a="1"/>
  <c r="E1668" i="9"/>
  <c r="G1668" i="9" a="1"/>
  <c r="G1668" i="9"/>
  <c r="E1669" i="9" a="1"/>
  <c r="E1669" i="9"/>
  <c r="G1669" i="9" a="1"/>
  <c r="G1669" i="9"/>
  <c r="E1670" i="9" a="1"/>
  <c r="E1670" i="9"/>
  <c r="G1670" i="9" a="1"/>
  <c r="G1670" i="9"/>
  <c r="E1671" i="9" a="1"/>
  <c r="E1671" i="9"/>
  <c r="G1671" i="9" a="1"/>
  <c r="G1671" i="9"/>
  <c r="E1672" i="9" a="1"/>
  <c r="E1672" i="9"/>
  <c r="G1672" i="9" a="1"/>
  <c r="G1672" i="9"/>
  <c r="E1673" i="9" a="1"/>
  <c r="E1673" i="9"/>
  <c r="G1673" i="9" a="1"/>
  <c r="G1673" i="9"/>
  <c r="E1674" i="9" a="1"/>
  <c r="E1674" i="9"/>
  <c r="G1674" i="9" a="1"/>
  <c r="G1674" i="9"/>
  <c r="E1675" i="9" a="1"/>
  <c r="E1675" i="9"/>
  <c r="G1675" i="9" a="1"/>
  <c r="G1675" i="9"/>
  <c r="E1676" i="9" a="1"/>
  <c r="E1676" i="9"/>
  <c r="G1676" i="9" a="1"/>
  <c r="G1676" i="9"/>
  <c r="E1677" i="9" a="1"/>
  <c r="E1677" i="9"/>
  <c r="G1677" i="9" a="1"/>
  <c r="G1677" i="9"/>
  <c r="E1678" i="9" a="1"/>
  <c r="E1678" i="9"/>
  <c r="G1678" i="9" a="1"/>
  <c r="G1678" i="9"/>
  <c r="E1679" i="9" a="1"/>
  <c r="E1679" i="9"/>
  <c r="G1679" i="9" a="1"/>
  <c r="G1679" i="9"/>
  <c r="E1680" i="9" a="1"/>
  <c r="E1680" i="9"/>
  <c r="G1680" i="9" a="1"/>
  <c r="G1680" i="9"/>
  <c r="E1681" i="9" a="1"/>
  <c r="E1681" i="9"/>
  <c r="G1681" i="9" a="1"/>
  <c r="G1681" i="9"/>
  <c r="E1682" i="9" a="1"/>
  <c r="E1682" i="9"/>
  <c r="G1682" i="9" a="1"/>
  <c r="G1682" i="9"/>
  <c r="E1683" i="9" a="1"/>
  <c r="E1683" i="9"/>
  <c r="G1683" i="9" a="1"/>
  <c r="G1683" i="9"/>
  <c r="E1684" i="9" a="1"/>
  <c r="E1684" i="9"/>
  <c r="G1684" i="9" a="1"/>
  <c r="G1684" i="9"/>
  <c r="E1685" i="9" a="1"/>
  <c r="E1685" i="9"/>
  <c r="G1685" i="9" a="1"/>
  <c r="G1685" i="9"/>
  <c r="E1686" i="9" a="1"/>
  <c r="E1686" i="9"/>
  <c r="G1686" i="9" a="1"/>
  <c r="G1686" i="9"/>
  <c r="E1687" i="9" a="1"/>
  <c r="E1687" i="9"/>
  <c r="G1687" i="9" a="1"/>
  <c r="G1687" i="9"/>
  <c r="E1688" i="9" a="1"/>
  <c r="E1688" i="9"/>
  <c r="G1688" i="9" a="1"/>
  <c r="G1688" i="9"/>
  <c r="E1689" i="9" a="1"/>
  <c r="E1689" i="9"/>
  <c r="G1689" i="9" a="1"/>
  <c r="G1689" i="9"/>
  <c r="E1690" i="9" a="1"/>
  <c r="E1690" i="9"/>
  <c r="G1690" i="9" a="1"/>
  <c r="G1690" i="9"/>
  <c r="E1691" i="9" a="1"/>
  <c r="E1691" i="9"/>
  <c r="G1691" i="9" a="1"/>
  <c r="G1691" i="9"/>
  <c r="E1692" i="9" a="1"/>
  <c r="E1692" i="9"/>
  <c r="G1692" i="9" a="1"/>
  <c r="G1692" i="9"/>
  <c r="E1693" i="9" a="1"/>
  <c r="E1693" i="9"/>
  <c r="G1693" i="9" a="1"/>
  <c r="G1693" i="9"/>
  <c r="E1694" i="9" a="1"/>
  <c r="E1694" i="9"/>
  <c r="G1694" i="9" a="1"/>
  <c r="G1694" i="9"/>
  <c r="E1695" i="9" a="1"/>
  <c r="E1695" i="9"/>
  <c r="G1695" i="9" a="1"/>
  <c r="G1695" i="9"/>
  <c r="E1696" i="9" a="1"/>
  <c r="E1696" i="9"/>
  <c r="G1696" i="9" a="1"/>
  <c r="G1696" i="9"/>
  <c r="E1697" i="9" a="1"/>
  <c r="E1697" i="9"/>
  <c r="G1697" i="9" a="1"/>
  <c r="G1697" i="9"/>
  <c r="E1698" i="9" a="1"/>
  <c r="E1698" i="9"/>
  <c r="G1698" i="9" a="1"/>
  <c r="G1698" i="9"/>
  <c r="E1699" i="9" a="1"/>
  <c r="E1699" i="9"/>
  <c r="G1699" i="9" a="1"/>
  <c r="G1699" i="9"/>
  <c r="E1700" i="9" a="1"/>
  <c r="E1700" i="9"/>
  <c r="G1700" i="9" a="1"/>
  <c r="G1700" i="9"/>
  <c r="E1701" i="9" a="1"/>
  <c r="E1701" i="9"/>
  <c r="G1701" i="9" a="1"/>
  <c r="G1701" i="9"/>
  <c r="E1702" i="9" a="1"/>
  <c r="E1702" i="9"/>
  <c r="G1702" i="9" a="1"/>
  <c r="G1702" i="9"/>
  <c r="E1703" i="9" a="1"/>
  <c r="E1703" i="9"/>
  <c r="G1703" i="9" a="1"/>
  <c r="G1703" i="9"/>
  <c r="E1704" i="9" a="1"/>
  <c r="E1704" i="9"/>
  <c r="G1704" i="9" a="1"/>
  <c r="G1704" i="9"/>
  <c r="E1705" i="9" a="1"/>
  <c r="E1705" i="9"/>
  <c r="G1705" i="9" a="1"/>
  <c r="G1705" i="9"/>
  <c r="E1706" i="9" a="1"/>
  <c r="E1706" i="9"/>
  <c r="G1706" i="9" a="1"/>
  <c r="G1706" i="9"/>
  <c r="E1707" i="9" a="1"/>
  <c r="E1707" i="9"/>
  <c r="G1707" i="9" a="1"/>
  <c r="G1707" i="9"/>
  <c r="E1708" i="9" a="1"/>
  <c r="E1708" i="9"/>
  <c r="G1708" i="9" a="1"/>
  <c r="G1708" i="9"/>
  <c r="E1709" i="9" a="1"/>
  <c r="E1709" i="9"/>
  <c r="G1709" i="9" a="1"/>
  <c r="G1709" i="9"/>
  <c r="E1710" i="9" a="1"/>
  <c r="E1710" i="9"/>
  <c r="G1710" i="9" a="1"/>
  <c r="G1710" i="9"/>
  <c r="E1711" i="9" a="1"/>
  <c r="E1711" i="9"/>
  <c r="G1711" i="9" a="1"/>
  <c r="G1711" i="9"/>
  <c r="E1712" i="9" a="1"/>
  <c r="E1712" i="9"/>
  <c r="G1712" i="9" a="1"/>
  <c r="G1712" i="9"/>
  <c r="E1713" i="9" a="1"/>
  <c r="E1713" i="9"/>
  <c r="G1713" i="9" a="1"/>
  <c r="G1713" i="9"/>
  <c r="E1714" i="9" a="1"/>
  <c r="E1714" i="9"/>
  <c r="G1714" i="9" a="1"/>
  <c r="G1714" i="9"/>
  <c r="E1715" i="9" a="1"/>
  <c r="E1715" i="9"/>
  <c r="G1715" i="9" a="1"/>
  <c r="G1715" i="9"/>
  <c r="E1716" i="9" a="1"/>
  <c r="E1716" i="9"/>
  <c r="G1716" i="9" a="1"/>
  <c r="G1716" i="9"/>
  <c r="E1717" i="9" a="1"/>
  <c r="E1717" i="9"/>
  <c r="G1717" i="9" a="1"/>
  <c r="G1717" i="9"/>
  <c r="E1718" i="9" a="1"/>
  <c r="E1718" i="9"/>
  <c r="G1718" i="9" a="1"/>
  <c r="G1718" i="9"/>
  <c r="E1719" i="9" a="1"/>
  <c r="E1719" i="9"/>
  <c r="G1719" i="9" a="1"/>
  <c r="G1719" i="9"/>
  <c r="E1720" i="9" a="1"/>
  <c r="E1720" i="9"/>
  <c r="G1720" i="9" a="1"/>
  <c r="G1720" i="9"/>
  <c r="E1721" i="9" a="1"/>
  <c r="E1721" i="9"/>
  <c r="G1721" i="9" a="1"/>
  <c r="G1721" i="9"/>
  <c r="E1722" i="9" a="1"/>
  <c r="E1722" i="9"/>
  <c r="G1722" i="9" a="1"/>
  <c r="G1722" i="9"/>
  <c r="E1723" i="9" a="1"/>
  <c r="E1723" i="9"/>
  <c r="G1723" i="9" a="1"/>
  <c r="G1723" i="9"/>
  <c r="E1724" i="9" a="1"/>
  <c r="E1724" i="9"/>
  <c r="G1724" i="9" a="1"/>
  <c r="G1724" i="9"/>
  <c r="E1725" i="9" a="1"/>
  <c r="E1725" i="9"/>
  <c r="G1725" i="9" a="1"/>
  <c r="G1725" i="9"/>
  <c r="E1726" i="9" a="1"/>
  <c r="E1726" i="9"/>
  <c r="G1726" i="9" a="1"/>
  <c r="G1726" i="9"/>
  <c r="E1727" i="9" a="1"/>
  <c r="E1727" i="9"/>
  <c r="G1727" i="9" a="1"/>
  <c r="G1727" i="9"/>
  <c r="E1728" i="9" a="1"/>
  <c r="E1728" i="9"/>
  <c r="G1728" i="9" a="1"/>
  <c r="G1728" i="9"/>
  <c r="E1729" i="9" a="1"/>
  <c r="E1729" i="9"/>
  <c r="G1729" i="9" a="1"/>
  <c r="G1729" i="9"/>
  <c r="E1730" i="9" a="1"/>
  <c r="E1730" i="9"/>
  <c r="G1730" i="9" a="1"/>
  <c r="G1730" i="9"/>
  <c r="E1731" i="9" a="1"/>
  <c r="E1731" i="9"/>
  <c r="G1731" i="9" a="1"/>
  <c r="G1731" i="9"/>
  <c r="E1732" i="9" a="1"/>
  <c r="E1732" i="9"/>
  <c r="G1732" i="9" a="1"/>
  <c r="G1732" i="9"/>
  <c r="E1733" i="9" a="1"/>
  <c r="E1733" i="9"/>
  <c r="G1733" i="9" a="1"/>
  <c r="G1733" i="9"/>
  <c r="E1734" i="9" a="1"/>
  <c r="E1734" i="9"/>
  <c r="G1734" i="9" a="1"/>
  <c r="G1734" i="9"/>
  <c r="E1735" i="9" a="1"/>
  <c r="E1735" i="9"/>
  <c r="G1735" i="9" a="1"/>
  <c r="G1735" i="9"/>
  <c r="E1736" i="9" a="1"/>
  <c r="E1736" i="9"/>
  <c r="G1736" i="9" a="1"/>
  <c r="G1736" i="9"/>
  <c r="E1737" i="9" a="1"/>
  <c r="E1737" i="9"/>
  <c r="G1737" i="9" a="1"/>
  <c r="G1737" i="9"/>
  <c r="E1738" i="9" a="1"/>
  <c r="E1738" i="9"/>
  <c r="G1738" i="9" a="1"/>
  <c r="G1738" i="9"/>
  <c r="E1739" i="9" a="1"/>
  <c r="E1739" i="9"/>
  <c r="G1739" i="9" a="1"/>
  <c r="G1739" i="9"/>
  <c r="E1740" i="9" a="1"/>
  <c r="E1740" i="9"/>
  <c r="G1740" i="9" a="1"/>
  <c r="G1740" i="9"/>
  <c r="E1741" i="9" a="1"/>
  <c r="E1741" i="9"/>
  <c r="G1741" i="9" a="1"/>
  <c r="G1741" i="9"/>
  <c r="E1742" i="9" a="1"/>
  <c r="E1742" i="9"/>
  <c r="G1742" i="9" a="1"/>
  <c r="G1742" i="9"/>
  <c r="E1743" i="9" a="1"/>
  <c r="E1743" i="9"/>
  <c r="G1743" i="9" a="1"/>
  <c r="G1743" i="9"/>
  <c r="E1744" i="9" a="1"/>
  <c r="E1744" i="9"/>
  <c r="G1744" i="9" a="1"/>
  <c r="G1744" i="9"/>
  <c r="E1745" i="9" a="1"/>
  <c r="E1745" i="9"/>
  <c r="G1745" i="9" a="1"/>
  <c r="G1745" i="9"/>
  <c r="E1746" i="9" a="1"/>
  <c r="E1746" i="9"/>
  <c r="G1746" i="9" a="1"/>
  <c r="G1746" i="9"/>
  <c r="E1747" i="9" a="1"/>
  <c r="E1747" i="9"/>
  <c r="G1747" i="9" a="1"/>
  <c r="G1747" i="9"/>
  <c r="E1748" i="9" a="1"/>
  <c r="E1748" i="9"/>
  <c r="G1748" i="9" a="1"/>
  <c r="G1748" i="9"/>
  <c r="E1749" i="9" a="1"/>
  <c r="E1749" i="9"/>
  <c r="G1749" i="9" a="1"/>
  <c r="G1749" i="9"/>
  <c r="E1750" i="9" a="1"/>
  <c r="E1750" i="9"/>
  <c r="G1750" i="9" a="1"/>
  <c r="G1750" i="9"/>
  <c r="E1751" i="9" a="1"/>
  <c r="E1751" i="9"/>
  <c r="G1751" i="9" a="1"/>
  <c r="G1751" i="9"/>
  <c r="E1752" i="9" a="1"/>
  <c r="E1752" i="9"/>
  <c r="G1752" i="9" a="1"/>
  <c r="G1752" i="9"/>
  <c r="E1753" i="9" a="1"/>
  <c r="E1753" i="9"/>
  <c r="G1753" i="9" a="1"/>
  <c r="G1753" i="9"/>
  <c r="E1754" i="9" a="1"/>
  <c r="E1754" i="9"/>
  <c r="G1754" i="9" a="1"/>
  <c r="G1754" i="9"/>
  <c r="E1755" i="9" a="1"/>
  <c r="E1755" i="9"/>
  <c r="G1755" i="9" a="1"/>
  <c r="G1755" i="9"/>
  <c r="E1756" i="9" a="1"/>
  <c r="E1756" i="9"/>
  <c r="G1756" i="9" a="1"/>
  <c r="G1756" i="9"/>
  <c r="E1757" i="9" a="1"/>
  <c r="E1757" i="9"/>
  <c r="G1757" i="9" a="1"/>
  <c r="G1757" i="9"/>
  <c r="E1758" i="9" a="1"/>
  <c r="E1758" i="9"/>
  <c r="G1758" i="9" a="1"/>
  <c r="G1758" i="9"/>
  <c r="E1759" i="9" a="1"/>
  <c r="E1759" i="9"/>
  <c r="G1759" i="9" a="1"/>
  <c r="G1759" i="9"/>
  <c r="E1760" i="9" a="1"/>
  <c r="E1760" i="9"/>
  <c r="G1760" i="9" a="1"/>
  <c r="G1760" i="9"/>
  <c r="E1761" i="9" a="1"/>
  <c r="E1761" i="9"/>
  <c r="G1761" i="9" a="1"/>
  <c r="G1761" i="9"/>
  <c r="E1762" i="9" a="1"/>
  <c r="E1762" i="9"/>
  <c r="G1762" i="9" a="1"/>
  <c r="G1762" i="9"/>
  <c r="E1763" i="9" a="1"/>
  <c r="E1763" i="9"/>
  <c r="G1763" i="9" a="1"/>
  <c r="G1763" i="9"/>
  <c r="E1764" i="9" a="1"/>
  <c r="E1764" i="9"/>
  <c r="G1764" i="9" a="1"/>
  <c r="G1764" i="9"/>
  <c r="E1765" i="9" a="1"/>
  <c r="E1765" i="9"/>
  <c r="G1765" i="9" a="1"/>
  <c r="G1765" i="9"/>
  <c r="E1766" i="9" a="1"/>
  <c r="E1766" i="9"/>
  <c r="G1766" i="9" a="1"/>
  <c r="G1766" i="9"/>
  <c r="E1767" i="9" a="1"/>
  <c r="E1767" i="9"/>
  <c r="G1767" i="9" a="1"/>
  <c r="G1767" i="9"/>
  <c r="E1768" i="9" a="1"/>
  <c r="E1768" i="9"/>
  <c r="G1768" i="9" a="1"/>
  <c r="G1768" i="9"/>
  <c r="E1769" i="9" a="1"/>
  <c r="E1769" i="9"/>
  <c r="G1769" i="9" a="1"/>
  <c r="G1769" i="9"/>
  <c r="E1770" i="9" a="1"/>
  <c r="E1770" i="9"/>
  <c r="G1770" i="9" a="1"/>
  <c r="G1770" i="9"/>
  <c r="E1771" i="9" a="1"/>
  <c r="E1771" i="9"/>
  <c r="G1771" i="9" a="1"/>
  <c r="G1771" i="9"/>
  <c r="E1772" i="9" a="1"/>
  <c r="E1772" i="9"/>
  <c r="G1772" i="9" a="1"/>
  <c r="G1772" i="9"/>
  <c r="E1773" i="9" a="1"/>
  <c r="E1773" i="9"/>
  <c r="G1773" i="9" a="1"/>
  <c r="G1773" i="9"/>
  <c r="E1774" i="9" a="1"/>
  <c r="E1774" i="9"/>
  <c r="G1774" i="9" a="1"/>
  <c r="G1774" i="9"/>
  <c r="E1775" i="9" a="1"/>
  <c r="E1775" i="9"/>
  <c r="G1775" i="9" a="1"/>
  <c r="G1775" i="9"/>
  <c r="E1776" i="9" a="1"/>
  <c r="E1776" i="9"/>
  <c r="G1776" i="9" a="1"/>
  <c r="G1776" i="9"/>
  <c r="E1777" i="9" a="1"/>
  <c r="E1777" i="9"/>
  <c r="G1777" i="9" a="1"/>
  <c r="G1777" i="9"/>
  <c r="E1778" i="9" a="1"/>
  <c r="E1778" i="9"/>
  <c r="G1778" i="9" a="1"/>
  <c r="G1778" i="9"/>
  <c r="E1779" i="9" a="1"/>
  <c r="E1779" i="9"/>
  <c r="G1779" i="9" a="1"/>
  <c r="G1779" i="9"/>
  <c r="E1780" i="9" a="1"/>
  <c r="E1780" i="9"/>
  <c r="G1780" i="9" a="1"/>
  <c r="G1780" i="9"/>
  <c r="E1781" i="9" a="1"/>
  <c r="E1781" i="9"/>
  <c r="G1781" i="9" a="1"/>
  <c r="G1781" i="9"/>
  <c r="E1782" i="9" a="1"/>
  <c r="E1782" i="9"/>
  <c r="G1782" i="9" a="1"/>
  <c r="G1782" i="9"/>
  <c r="E1783" i="9" a="1"/>
  <c r="E1783" i="9"/>
  <c r="G1783" i="9" a="1"/>
  <c r="G1783" i="9"/>
  <c r="E1784" i="9" a="1"/>
  <c r="E1784" i="9"/>
  <c r="G1784" i="9" a="1"/>
  <c r="G1784" i="9"/>
  <c r="E1785" i="9" a="1"/>
  <c r="E1785" i="9"/>
  <c r="G1785" i="9" a="1"/>
  <c r="G1785" i="9"/>
  <c r="E1786" i="9" a="1"/>
  <c r="E1786" i="9"/>
  <c r="G1786" i="9" a="1"/>
  <c r="G1786" i="9"/>
  <c r="E1787" i="9" a="1"/>
  <c r="E1787" i="9"/>
  <c r="G1787" i="9" a="1"/>
  <c r="G1787" i="9"/>
  <c r="E1788" i="9" a="1"/>
  <c r="E1788" i="9"/>
  <c r="G1788" i="9" a="1"/>
  <c r="G1788" i="9"/>
  <c r="E1789" i="9" a="1"/>
  <c r="E1789" i="9"/>
  <c r="G1789" i="9" a="1"/>
  <c r="G1789" i="9"/>
  <c r="E1790" i="9" a="1"/>
  <c r="E1790" i="9"/>
  <c r="G1790" i="9" a="1"/>
  <c r="G1790" i="9"/>
  <c r="E1791" i="9" a="1"/>
  <c r="E1791" i="9"/>
  <c r="G1791" i="9" a="1"/>
  <c r="G1791" i="9"/>
  <c r="E1792" i="9" a="1"/>
  <c r="E1792" i="9"/>
  <c r="G1792" i="9" a="1"/>
  <c r="G1792" i="9"/>
  <c r="E1793" i="9" a="1"/>
  <c r="E1793" i="9"/>
  <c r="G1793" i="9" a="1"/>
  <c r="G1793" i="9"/>
  <c r="E1794" i="9" a="1"/>
  <c r="E1794" i="9"/>
  <c r="G1794" i="9" a="1"/>
  <c r="G1794" i="9"/>
  <c r="E1795" i="9" a="1"/>
  <c r="E1795" i="9"/>
  <c r="G1795" i="9" a="1"/>
  <c r="G1795" i="9"/>
  <c r="E1796" i="9" a="1"/>
  <c r="E1796" i="9"/>
  <c r="G1796" i="9" a="1"/>
  <c r="G1796" i="9"/>
  <c r="E1797" i="9" a="1"/>
  <c r="E1797" i="9"/>
  <c r="G1797" i="9" a="1"/>
  <c r="G1797" i="9"/>
  <c r="E1798" i="9" a="1"/>
  <c r="E1798" i="9"/>
  <c r="G1798" i="9" a="1"/>
  <c r="G1798" i="9"/>
  <c r="E1799" i="9" a="1"/>
  <c r="E1799" i="9"/>
  <c r="G1799" i="9" a="1"/>
  <c r="G1799" i="9"/>
  <c r="E1800" i="9" a="1"/>
  <c r="E1800" i="9"/>
  <c r="G1800" i="9" a="1"/>
  <c r="G1800" i="9"/>
  <c r="E1801" i="9" a="1"/>
  <c r="E1801" i="9"/>
  <c r="G1801" i="9" a="1"/>
  <c r="G1801" i="9"/>
  <c r="E1802" i="9" a="1"/>
  <c r="E1802" i="9"/>
  <c r="G1802" i="9" a="1"/>
  <c r="G1802" i="9"/>
  <c r="E1803" i="9" a="1"/>
  <c r="E1803" i="9"/>
  <c r="G1803" i="9" a="1"/>
  <c r="G1803" i="9"/>
  <c r="E1804" i="9" a="1"/>
  <c r="E1804" i="9"/>
  <c r="G1804" i="9" a="1"/>
  <c r="G1804" i="9"/>
  <c r="E1805" i="9" a="1"/>
  <c r="E1805" i="9"/>
  <c r="G1805" i="9" a="1"/>
  <c r="G1805" i="9"/>
  <c r="E1806" i="9" a="1"/>
  <c r="E1806" i="9"/>
  <c r="G1806" i="9" a="1"/>
  <c r="G1806" i="9"/>
  <c r="E1807" i="9" a="1"/>
  <c r="E1807" i="9"/>
  <c r="G1807" i="9" a="1"/>
  <c r="G1807" i="9"/>
  <c r="E1808" i="9" a="1"/>
  <c r="E1808" i="9"/>
  <c r="G1808" i="9" a="1"/>
  <c r="G1808" i="9"/>
  <c r="E1809" i="9" a="1"/>
  <c r="E1809" i="9"/>
  <c r="G1809" i="9" a="1"/>
  <c r="G1809" i="9"/>
  <c r="E1810" i="9" a="1"/>
  <c r="E1810" i="9"/>
  <c r="G1810" i="9" a="1"/>
  <c r="G1810" i="9"/>
  <c r="E1811" i="9" a="1"/>
  <c r="E1811" i="9"/>
  <c r="G1811" i="9" a="1"/>
  <c r="G1811" i="9"/>
  <c r="E1812" i="9" a="1"/>
  <c r="E1812" i="9"/>
  <c r="G1812" i="9" a="1"/>
  <c r="G1812" i="9"/>
  <c r="E1813" i="9" a="1"/>
  <c r="E1813" i="9"/>
  <c r="G1813" i="9" a="1"/>
  <c r="G1813" i="9"/>
  <c r="E1814" i="9" a="1"/>
  <c r="E1814" i="9"/>
  <c r="G1814" i="9" a="1"/>
  <c r="G1814" i="9"/>
  <c r="E1815" i="9" a="1"/>
  <c r="E1815" i="9"/>
  <c r="G1815" i="9" a="1"/>
  <c r="G1815" i="9"/>
  <c r="E1816" i="9" a="1"/>
  <c r="E1816" i="9"/>
  <c r="G1816" i="9" a="1"/>
  <c r="G1816" i="9"/>
  <c r="E1817" i="9" a="1"/>
  <c r="E1817" i="9"/>
  <c r="G1817" i="9" a="1"/>
  <c r="G1817" i="9"/>
  <c r="E1818" i="9" a="1"/>
  <c r="E1818" i="9"/>
  <c r="G1818" i="9" a="1"/>
  <c r="G1818" i="9"/>
  <c r="E1819" i="9" a="1"/>
  <c r="E1819" i="9"/>
  <c r="G1819" i="9" a="1"/>
  <c r="G1819" i="9"/>
  <c r="E1820" i="9" a="1"/>
  <c r="E1820" i="9"/>
  <c r="G1820" i="9" a="1"/>
  <c r="G1820" i="9"/>
  <c r="E1821" i="9" a="1"/>
  <c r="E1821" i="9"/>
  <c r="G1821" i="9" a="1"/>
  <c r="G1821" i="9"/>
  <c r="E1822" i="9" a="1"/>
  <c r="E1822" i="9"/>
  <c r="G1822" i="9" a="1"/>
  <c r="G1822" i="9"/>
  <c r="E1823" i="9" a="1"/>
  <c r="E1823" i="9"/>
  <c r="G1823" i="9" a="1"/>
  <c r="G1823" i="9"/>
  <c r="E1824" i="9" a="1"/>
  <c r="E1824" i="9"/>
  <c r="G1824" i="9" a="1"/>
  <c r="G1824" i="9"/>
  <c r="E1825" i="9" a="1"/>
  <c r="E1825" i="9"/>
  <c r="G1825" i="9" a="1"/>
  <c r="G1825" i="9"/>
  <c r="E1826" i="9" a="1"/>
  <c r="E1826" i="9"/>
  <c r="G1826" i="9" a="1"/>
  <c r="G1826" i="9"/>
  <c r="E1827" i="9" a="1"/>
  <c r="E1827" i="9"/>
  <c r="G1827" i="9" a="1"/>
  <c r="G1827" i="9"/>
  <c r="E1828" i="9" a="1"/>
  <c r="E1828" i="9"/>
  <c r="G1828" i="9" a="1"/>
  <c r="G1828" i="9"/>
  <c r="E1829" i="9" a="1"/>
  <c r="E1829" i="9"/>
  <c r="G1829" i="9" a="1"/>
  <c r="G1829" i="9"/>
  <c r="E1830" i="9" a="1"/>
  <c r="E1830" i="9"/>
  <c r="G1830" i="9" a="1"/>
  <c r="G1830" i="9"/>
  <c r="E1831" i="9" a="1"/>
  <c r="E1831" i="9"/>
  <c r="G1831" i="9" a="1"/>
  <c r="G1831" i="9"/>
  <c r="E1832" i="9" a="1"/>
  <c r="E1832" i="9"/>
  <c r="G1832" i="9" a="1"/>
  <c r="G1832" i="9"/>
  <c r="E1833" i="9" a="1"/>
  <c r="E1833" i="9"/>
  <c r="G1833" i="9" a="1"/>
  <c r="G1833" i="9"/>
  <c r="E1834" i="9" a="1"/>
  <c r="E1834" i="9"/>
  <c r="G1834" i="9" a="1"/>
  <c r="G1834" i="9"/>
  <c r="E1835" i="9" a="1"/>
  <c r="E1835" i="9"/>
  <c r="G1835" i="9" a="1"/>
  <c r="G1835" i="9"/>
  <c r="E1836" i="9" a="1"/>
  <c r="E1836" i="9"/>
  <c r="G1836" i="9" a="1"/>
  <c r="G1836" i="9"/>
  <c r="E1837" i="9" a="1"/>
  <c r="E1837" i="9"/>
  <c r="G1837" i="9" a="1"/>
  <c r="G1837" i="9"/>
  <c r="E1838" i="9" a="1"/>
  <c r="E1838" i="9"/>
  <c r="G1838" i="9" a="1"/>
  <c r="G1838" i="9"/>
  <c r="E1839" i="9" a="1"/>
  <c r="E1839" i="9"/>
  <c r="G1839" i="9" a="1"/>
  <c r="G1839" i="9"/>
  <c r="E1840" i="9" a="1"/>
  <c r="E1840" i="9"/>
  <c r="G1840" i="9" a="1"/>
  <c r="G1840" i="9"/>
  <c r="E1841" i="9" a="1"/>
  <c r="E1841" i="9"/>
  <c r="G1841" i="9" a="1"/>
  <c r="G1841" i="9"/>
  <c r="E1842" i="9" a="1"/>
  <c r="E1842" i="9"/>
  <c r="G1842" i="9" a="1"/>
  <c r="G1842" i="9"/>
  <c r="E1843" i="9" a="1"/>
  <c r="E1843" i="9"/>
  <c r="G1843" i="9" a="1"/>
  <c r="G1843" i="9"/>
  <c r="E1844" i="9" a="1"/>
  <c r="E1844" i="9"/>
  <c r="G1844" i="9" a="1"/>
  <c r="G1844" i="9"/>
  <c r="E1845" i="9" a="1"/>
  <c r="E1845" i="9"/>
  <c r="G1845" i="9" a="1"/>
  <c r="G1845" i="9"/>
  <c r="E1846" i="9" a="1"/>
  <c r="E1846" i="9"/>
  <c r="G1846" i="9" a="1"/>
  <c r="G1846" i="9"/>
  <c r="E1847" i="9" a="1"/>
  <c r="E1847" i="9"/>
  <c r="G1847" i="9" a="1"/>
  <c r="G1847" i="9"/>
  <c r="E1848" i="9" a="1"/>
  <c r="E1848" i="9"/>
  <c r="G1848" i="9" a="1"/>
  <c r="G1848" i="9"/>
  <c r="E1849" i="9" a="1"/>
  <c r="E1849" i="9"/>
  <c r="G1849" i="9" a="1"/>
  <c r="G1849" i="9"/>
  <c r="E1850" i="9" a="1"/>
  <c r="E1850" i="9"/>
  <c r="G1850" i="9" a="1"/>
  <c r="G1850" i="9"/>
  <c r="E1851" i="9" a="1"/>
  <c r="E1851" i="9"/>
  <c r="G1851" i="9" a="1"/>
  <c r="G1851" i="9"/>
  <c r="E1852" i="9" a="1"/>
  <c r="E1852" i="9"/>
  <c r="G1852" i="9" a="1"/>
  <c r="G1852" i="9"/>
  <c r="E1853" i="9" a="1"/>
  <c r="E1853" i="9"/>
  <c r="G1853" i="9" a="1"/>
  <c r="G1853" i="9"/>
  <c r="E1854" i="9" a="1"/>
  <c r="E1854" i="9"/>
  <c r="G1854" i="9" a="1"/>
  <c r="G1854" i="9"/>
  <c r="E1855" i="9" a="1"/>
  <c r="E1855" i="9"/>
  <c r="G1855" i="9" a="1"/>
  <c r="G1855" i="9"/>
  <c r="E1856" i="9" a="1"/>
  <c r="E1856" i="9"/>
  <c r="G1856" i="9" a="1"/>
  <c r="G1856" i="9"/>
  <c r="E1857" i="9" a="1"/>
  <c r="E1857" i="9"/>
  <c r="G1857" i="9" a="1"/>
  <c r="G1857" i="9"/>
  <c r="E1858" i="9" a="1"/>
  <c r="E1858" i="9"/>
  <c r="G1858" i="9" a="1"/>
  <c r="G1858" i="9"/>
  <c r="E1859" i="9" a="1"/>
  <c r="E1859" i="9"/>
  <c r="G1859" i="9" a="1"/>
  <c r="G1859" i="9"/>
  <c r="E1860" i="9" a="1"/>
  <c r="E1860" i="9"/>
  <c r="G1860" i="9" a="1"/>
  <c r="G1860" i="9"/>
  <c r="E1861" i="9" a="1"/>
  <c r="E1861" i="9"/>
  <c r="G1861" i="9" a="1"/>
  <c r="G1861" i="9"/>
  <c r="E1862" i="9" a="1"/>
  <c r="E1862" i="9"/>
  <c r="G1862" i="9" a="1"/>
  <c r="G1862" i="9"/>
  <c r="E1863" i="9" a="1"/>
  <c r="E1863" i="9"/>
  <c r="G1863" i="9" a="1"/>
  <c r="G1863" i="9"/>
  <c r="E1864" i="9" a="1"/>
  <c r="E1864" i="9"/>
  <c r="G1864" i="9" a="1"/>
  <c r="G1864" i="9"/>
  <c r="E1865" i="9" a="1"/>
  <c r="E1865" i="9"/>
  <c r="G1865" i="9" a="1"/>
  <c r="G1865" i="9"/>
  <c r="E1866" i="9" a="1"/>
  <c r="E1866" i="9"/>
  <c r="G1866" i="9" a="1"/>
  <c r="G1866" i="9"/>
  <c r="E1867" i="9" a="1"/>
  <c r="E1867" i="9"/>
  <c r="G1867" i="9" a="1"/>
  <c r="G1867" i="9"/>
  <c r="E1868" i="9" a="1"/>
  <c r="E1868" i="9"/>
  <c r="G1868" i="9" a="1"/>
  <c r="G1868" i="9"/>
  <c r="E1869" i="9" a="1"/>
  <c r="E1869" i="9"/>
  <c r="G1869" i="9" a="1"/>
  <c r="G1869" i="9"/>
  <c r="E1870" i="9" a="1"/>
  <c r="E1870" i="9"/>
  <c r="G1870" i="9" a="1"/>
  <c r="G1870" i="9"/>
  <c r="E1871" i="9" a="1"/>
  <c r="E1871" i="9"/>
  <c r="G1871" i="9" a="1"/>
  <c r="G1871" i="9"/>
  <c r="E1872" i="9" a="1"/>
  <c r="E1872" i="9"/>
  <c r="G1872" i="9" a="1"/>
  <c r="G1872" i="9"/>
  <c r="E1873" i="9" a="1"/>
  <c r="E1873" i="9"/>
  <c r="G1873" i="9" a="1"/>
  <c r="G1873" i="9"/>
  <c r="E1874" i="9" a="1"/>
  <c r="E1874" i="9"/>
  <c r="G1874" i="9" a="1"/>
  <c r="G1874" i="9"/>
  <c r="E1875" i="9" a="1"/>
  <c r="E1875" i="9"/>
  <c r="G1875" i="9" a="1"/>
  <c r="G1875" i="9"/>
  <c r="E1876" i="9" a="1"/>
  <c r="E1876" i="9"/>
  <c r="G1876" i="9" a="1"/>
  <c r="G1876" i="9"/>
  <c r="E1877" i="9" a="1"/>
  <c r="E1877" i="9"/>
  <c r="G1877" i="9" a="1"/>
  <c r="G1877" i="9"/>
  <c r="E1878" i="9" a="1"/>
  <c r="E1878" i="9"/>
  <c r="G1878" i="9" a="1"/>
  <c r="G1878" i="9"/>
  <c r="E1879" i="9" a="1"/>
  <c r="E1879" i="9"/>
  <c r="G1879" i="9" a="1"/>
  <c r="G1879" i="9"/>
  <c r="E1880" i="9" a="1"/>
  <c r="E1880" i="9"/>
  <c r="G1880" i="9" a="1"/>
  <c r="G1880" i="9"/>
  <c r="E1881" i="9" a="1"/>
  <c r="E1881" i="9"/>
  <c r="G1881" i="9" a="1"/>
  <c r="G1881" i="9"/>
  <c r="E1882" i="9" a="1"/>
  <c r="E1882" i="9"/>
  <c r="G1882" i="9" a="1"/>
  <c r="G1882" i="9"/>
  <c r="E1883" i="9" a="1"/>
  <c r="E1883" i="9"/>
  <c r="G1883" i="9" a="1"/>
  <c r="G1883" i="9"/>
  <c r="E1884" i="9" a="1"/>
  <c r="E1884" i="9"/>
  <c r="G1884" i="9" a="1"/>
  <c r="G1884" i="9"/>
  <c r="E1885" i="9" a="1"/>
  <c r="E1885" i="9"/>
  <c r="G1885" i="9" a="1"/>
  <c r="G1885" i="9"/>
  <c r="E1886" i="9" a="1"/>
  <c r="E1886" i="9"/>
  <c r="G1886" i="9" a="1"/>
  <c r="G1886" i="9"/>
  <c r="E1887" i="9" a="1"/>
  <c r="E1887" i="9"/>
  <c r="G1887" i="9" a="1"/>
  <c r="G1887" i="9"/>
  <c r="E1888" i="9" a="1"/>
  <c r="E1888" i="9"/>
  <c r="G1888" i="9" a="1"/>
  <c r="G1888" i="9"/>
  <c r="E1889" i="9" a="1"/>
  <c r="E1889" i="9"/>
  <c r="G1889" i="9" a="1"/>
  <c r="G1889" i="9"/>
  <c r="E1890" i="9" a="1"/>
  <c r="E1890" i="9"/>
  <c r="G1890" i="9" a="1"/>
  <c r="G1890" i="9"/>
  <c r="E1891" i="9" a="1"/>
  <c r="E1891" i="9"/>
  <c r="G1891" i="9" a="1"/>
  <c r="G1891" i="9"/>
  <c r="E1892" i="9" a="1"/>
  <c r="E1892" i="9"/>
  <c r="G1892" i="9" a="1"/>
  <c r="G1892" i="9"/>
  <c r="E1893" i="9" a="1"/>
  <c r="E1893" i="9"/>
  <c r="G1893" i="9" a="1"/>
  <c r="G1893" i="9"/>
  <c r="E1894" i="9" a="1"/>
  <c r="E1894" i="9"/>
  <c r="G1894" i="9" a="1"/>
  <c r="G1894" i="9"/>
  <c r="E1895" i="9" a="1"/>
  <c r="E1895" i="9"/>
  <c r="G1895" i="9" a="1"/>
  <c r="G1895" i="9"/>
  <c r="E1896" i="9" a="1"/>
  <c r="E1896" i="9"/>
  <c r="G1896" i="9" a="1"/>
  <c r="G1896" i="9"/>
  <c r="E1897" i="9" a="1"/>
  <c r="E1897" i="9"/>
  <c r="G1897" i="9" a="1"/>
  <c r="G1897" i="9"/>
  <c r="E1898" i="9" a="1"/>
  <c r="E1898" i="9"/>
  <c r="G1898" i="9" a="1"/>
  <c r="G1898" i="9"/>
  <c r="E1899" i="9" a="1"/>
  <c r="E1899" i="9"/>
  <c r="G1899" i="9" a="1"/>
  <c r="G1899" i="9"/>
  <c r="E1900" i="9" a="1"/>
  <c r="E1900" i="9"/>
  <c r="G1900" i="9" a="1"/>
  <c r="G1900" i="9"/>
  <c r="E1901" i="9" a="1"/>
  <c r="E1901" i="9"/>
  <c r="G1901" i="9" a="1"/>
  <c r="G1901" i="9"/>
  <c r="E1902" i="9" a="1"/>
  <c r="E1902" i="9"/>
  <c r="G1902" i="9" a="1"/>
  <c r="G1902" i="9"/>
  <c r="E1903" i="9" a="1"/>
  <c r="E1903" i="9"/>
  <c r="G1903" i="9" a="1"/>
  <c r="G1903" i="9"/>
  <c r="E1904" i="9" a="1"/>
  <c r="E1904" i="9"/>
  <c r="G1904" i="9" a="1"/>
  <c r="G1904" i="9"/>
  <c r="E1905" i="9" a="1"/>
  <c r="E1905" i="9"/>
  <c r="G1905" i="9" a="1"/>
  <c r="G1905" i="9"/>
  <c r="E1906" i="9" a="1"/>
  <c r="E1906" i="9"/>
  <c r="G1906" i="9" a="1"/>
  <c r="G1906" i="9"/>
  <c r="E1907" i="9" a="1"/>
  <c r="E1907" i="9"/>
  <c r="G1907" i="9" a="1"/>
  <c r="G1907" i="9"/>
  <c r="E1908" i="9" a="1"/>
  <c r="E1908" i="9"/>
  <c r="G1908" i="9" a="1"/>
  <c r="G1908" i="9"/>
  <c r="E1909" i="9" a="1"/>
  <c r="E1909" i="9"/>
  <c r="G1909" i="9" a="1"/>
  <c r="G1909" i="9"/>
  <c r="E1910" i="9" a="1"/>
  <c r="E1910" i="9"/>
  <c r="G1910" i="9" a="1"/>
  <c r="G1910" i="9"/>
  <c r="E1911" i="9" a="1"/>
  <c r="E1911" i="9"/>
  <c r="G1911" i="9" a="1"/>
  <c r="G1911" i="9"/>
  <c r="E1912" i="9" a="1"/>
  <c r="E1912" i="9"/>
  <c r="G1912" i="9" a="1"/>
  <c r="G1912" i="9"/>
  <c r="E1913" i="9" a="1"/>
  <c r="E1913" i="9"/>
  <c r="G1913" i="9" a="1"/>
  <c r="G1913" i="9"/>
  <c r="E1914" i="9" a="1"/>
  <c r="E1914" i="9"/>
  <c r="G1914" i="9" a="1"/>
  <c r="G1914" i="9"/>
  <c r="E1915" i="9" a="1"/>
  <c r="E1915" i="9"/>
  <c r="G1915" i="9" a="1"/>
  <c r="G1915" i="9"/>
  <c r="E1916" i="9" a="1"/>
  <c r="E1916" i="9"/>
  <c r="G1916" i="9" a="1"/>
  <c r="G1916" i="9"/>
  <c r="E1917" i="9" a="1"/>
  <c r="E1917" i="9"/>
  <c r="G1917" i="9" a="1"/>
  <c r="G1917" i="9"/>
  <c r="E1918" i="9" a="1"/>
  <c r="E1918" i="9"/>
  <c r="G1918" i="9" a="1"/>
  <c r="G1918" i="9"/>
  <c r="E1919" i="9" a="1"/>
  <c r="E1919" i="9"/>
  <c r="G1919" i="9" a="1"/>
  <c r="G1919" i="9"/>
  <c r="E1920" i="9" a="1"/>
  <c r="E1920" i="9"/>
  <c r="G1920" i="9" a="1"/>
  <c r="G1920" i="9"/>
  <c r="E1921" i="9" a="1"/>
  <c r="E1921" i="9"/>
  <c r="G1921" i="9" a="1"/>
  <c r="G1921" i="9"/>
  <c r="E1922" i="9" a="1"/>
  <c r="E1922" i="9"/>
  <c r="G1922" i="9" a="1"/>
  <c r="G1922" i="9"/>
  <c r="E1923" i="9" a="1"/>
  <c r="E1923" i="9"/>
  <c r="G1923" i="9" a="1"/>
  <c r="G1923" i="9"/>
  <c r="E1924" i="9" a="1"/>
  <c r="E1924" i="9"/>
  <c r="G1924" i="9" a="1"/>
  <c r="G1924" i="9"/>
  <c r="E1925" i="9" a="1"/>
  <c r="E1925" i="9"/>
  <c r="G1925" i="9" a="1"/>
  <c r="G1925" i="9"/>
  <c r="E1926" i="9" a="1"/>
  <c r="E1926" i="9"/>
  <c r="G1926" i="9" a="1"/>
  <c r="G1926" i="9"/>
  <c r="E1927" i="9" a="1"/>
  <c r="E1927" i="9"/>
  <c r="G1927" i="9" a="1"/>
  <c r="G1927" i="9"/>
  <c r="E1928" i="9" a="1"/>
  <c r="E1928" i="9"/>
  <c r="G1928" i="9" a="1"/>
  <c r="G1928" i="9"/>
  <c r="E1929" i="9" a="1"/>
  <c r="E1929" i="9"/>
  <c r="G1929" i="9" a="1"/>
  <c r="G1929" i="9"/>
  <c r="E1930" i="9" a="1"/>
  <c r="E1930" i="9"/>
  <c r="G1930" i="9" a="1"/>
  <c r="G1930" i="9"/>
  <c r="E1931" i="9" a="1"/>
  <c r="E1931" i="9"/>
  <c r="G1931" i="9" a="1"/>
  <c r="G1931" i="9"/>
  <c r="E1932" i="9" a="1"/>
  <c r="E1932" i="9"/>
  <c r="G1932" i="9" a="1"/>
  <c r="G1932" i="9"/>
  <c r="E1933" i="9" a="1"/>
  <c r="E1933" i="9"/>
  <c r="G1933" i="9" a="1"/>
  <c r="G1933" i="9"/>
  <c r="E1934" i="9" a="1"/>
  <c r="E1934" i="9"/>
  <c r="G1934" i="9" a="1"/>
  <c r="G1934" i="9"/>
  <c r="E1935" i="9" a="1"/>
  <c r="E1935" i="9"/>
  <c r="G1935" i="9" a="1"/>
  <c r="G1935" i="9"/>
  <c r="E1936" i="9" a="1"/>
  <c r="E1936" i="9"/>
  <c r="G1936" i="9" a="1"/>
  <c r="G1936" i="9"/>
  <c r="E1937" i="9" a="1"/>
  <c r="E1937" i="9"/>
  <c r="G1937" i="9" a="1"/>
  <c r="G1937" i="9"/>
  <c r="E1938" i="9" a="1"/>
  <c r="E1938" i="9"/>
  <c r="G1938" i="9" a="1"/>
  <c r="G1938" i="9"/>
  <c r="E1939" i="9" a="1"/>
  <c r="E1939" i="9"/>
  <c r="G1939" i="9" a="1"/>
  <c r="G1939" i="9"/>
  <c r="E1940" i="9" a="1"/>
  <c r="E1940" i="9"/>
  <c r="G1940" i="9" a="1"/>
  <c r="G1940" i="9"/>
  <c r="E1941" i="9" a="1"/>
  <c r="E1941" i="9"/>
  <c r="G1941" i="9" a="1"/>
  <c r="G1941" i="9"/>
  <c r="E1942" i="9" a="1"/>
  <c r="E1942" i="9"/>
  <c r="G1942" i="9" a="1"/>
  <c r="G1942" i="9"/>
  <c r="E1943" i="9" a="1"/>
  <c r="E1943" i="9"/>
  <c r="G1943" i="9" a="1"/>
  <c r="G1943" i="9"/>
  <c r="E1944" i="9" a="1"/>
  <c r="E1944" i="9"/>
  <c r="G1944" i="9" a="1"/>
  <c r="G1944" i="9"/>
  <c r="E1945" i="9" a="1"/>
  <c r="E1945" i="9"/>
  <c r="G1945" i="9" a="1"/>
  <c r="G1945" i="9"/>
  <c r="E1946" i="9" a="1"/>
  <c r="E1946" i="9"/>
  <c r="G1946" i="9" a="1"/>
  <c r="G1946" i="9"/>
  <c r="E1947" i="9" a="1"/>
  <c r="E1947" i="9"/>
  <c r="G1947" i="9" a="1"/>
  <c r="G1947" i="9"/>
  <c r="E1948" i="9" a="1"/>
  <c r="E1948" i="9"/>
  <c r="G1948" i="9" a="1"/>
  <c r="G1948" i="9"/>
  <c r="E1949" i="9" a="1"/>
  <c r="E1949" i="9"/>
  <c r="G1949" i="9" a="1"/>
  <c r="G1949" i="9"/>
  <c r="E1950" i="9" a="1"/>
  <c r="E1950" i="9"/>
  <c r="G1950" i="9" a="1"/>
  <c r="G1950" i="9"/>
  <c r="E1951" i="9" a="1"/>
  <c r="E1951" i="9"/>
  <c r="G1951" i="9" a="1"/>
  <c r="G1951" i="9"/>
  <c r="E1952" i="9" a="1"/>
  <c r="E1952" i="9"/>
  <c r="G1952" i="9" a="1"/>
  <c r="G1952" i="9"/>
  <c r="E1953" i="9" a="1"/>
  <c r="E1953" i="9"/>
  <c r="G1953" i="9" a="1"/>
  <c r="G1953" i="9"/>
  <c r="E1954" i="9" a="1"/>
  <c r="E1954" i="9"/>
  <c r="G1954" i="9" a="1"/>
  <c r="G1954" i="9"/>
  <c r="E1955" i="9" a="1"/>
  <c r="E1955" i="9"/>
  <c r="G1955" i="9" a="1"/>
  <c r="G1955" i="9"/>
  <c r="E1956" i="9" a="1"/>
  <c r="E1956" i="9"/>
  <c r="G1956" i="9" a="1"/>
  <c r="G1956" i="9"/>
  <c r="E1957" i="9" a="1"/>
  <c r="E1957" i="9"/>
  <c r="G1957" i="9" a="1"/>
  <c r="G1957" i="9"/>
  <c r="E1958" i="9" a="1"/>
  <c r="E1958" i="9"/>
  <c r="G1958" i="9" a="1"/>
  <c r="G1958" i="9"/>
  <c r="E1959" i="9" a="1"/>
  <c r="E1959" i="9"/>
  <c r="G1959" i="9" a="1"/>
  <c r="G1959" i="9"/>
  <c r="E1960" i="9" a="1"/>
  <c r="E1960" i="9"/>
  <c r="G1960" i="9" a="1"/>
  <c r="G1960" i="9"/>
  <c r="E1961" i="9" a="1"/>
  <c r="E1961" i="9"/>
  <c r="G1961" i="9" a="1"/>
  <c r="G1961" i="9"/>
  <c r="E1962" i="9" a="1"/>
  <c r="E1962" i="9"/>
  <c r="G1962" i="9" a="1"/>
  <c r="G1962" i="9"/>
  <c r="E1963" i="9" a="1"/>
  <c r="E1963" i="9"/>
  <c r="G1963" i="9" a="1"/>
  <c r="G1963" i="9"/>
  <c r="E1964" i="9" a="1"/>
  <c r="E1964" i="9"/>
  <c r="G1964" i="9" a="1"/>
  <c r="G1964" i="9"/>
  <c r="E1965" i="9" a="1"/>
  <c r="E1965" i="9"/>
  <c r="G1965" i="9" a="1"/>
  <c r="G1965" i="9"/>
  <c r="E1966" i="9" a="1"/>
  <c r="E1966" i="9"/>
  <c r="G1966" i="9" a="1"/>
  <c r="G1966" i="9"/>
  <c r="E1967" i="9" a="1"/>
  <c r="E1967" i="9"/>
  <c r="G1967" i="9" a="1"/>
  <c r="G1967" i="9"/>
  <c r="E1968" i="9" a="1"/>
  <c r="E1968" i="9"/>
  <c r="G1968" i="9" a="1"/>
  <c r="G1968" i="9"/>
  <c r="E1969" i="9" a="1"/>
  <c r="E1969" i="9"/>
  <c r="G1969" i="9" a="1"/>
  <c r="G1969" i="9"/>
  <c r="E1970" i="9" a="1"/>
  <c r="E1970" i="9"/>
  <c r="G1970" i="9" a="1"/>
  <c r="G1970" i="9"/>
  <c r="E1971" i="9" a="1"/>
  <c r="E1971" i="9"/>
  <c r="G1971" i="9" a="1"/>
  <c r="G1971" i="9"/>
  <c r="E1972" i="9" a="1"/>
  <c r="E1972" i="9"/>
  <c r="G1972" i="9" a="1"/>
  <c r="G1972" i="9"/>
  <c r="E1973" i="9" a="1"/>
  <c r="E1973" i="9"/>
  <c r="G1973" i="9" a="1"/>
  <c r="G1973" i="9"/>
  <c r="E1974" i="9" a="1"/>
  <c r="E1974" i="9"/>
  <c r="G1974" i="9" a="1"/>
  <c r="G1974" i="9"/>
  <c r="E1975" i="9" a="1"/>
  <c r="E1975" i="9"/>
  <c r="G1975" i="9" a="1"/>
  <c r="G1975" i="9"/>
  <c r="E1976" i="9" a="1"/>
  <c r="E1976" i="9"/>
  <c r="G1976" i="9" a="1"/>
  <c r="G1976" i="9"/>
  <c r="E1977" i="9" a="1"/>
  <c r="E1977" i="9"/>
  <c r="G1977" i="9" a="1"/>
  <c r="G1977" i="9"/>
  <c r="E1978" i="9" a="1"/>
  <c r="E1978" i="9"/>
  <c r="G1978" i="9" a="1"/>
  <c r="G1978" i="9"/>
  <c r="E1979" i="9" a="1"/>
  <c r="E1979" i="9"/>
  <c r="G1979" i="9" a="1"/>
  <c r="G1979" i="9"/>
  <c r="E1980" i="9" a="1"/>
  <c r="E1980" i="9"/>
  <c r="G1980" i="9" a="1"/>
  <c r="G1980" i="9"/>
  <c r="E1981" i="9" a="1"/>
  <c r="E1981" i="9"/>
  <c r="G1981" i="9" a="1"/>
  <c r="G1981" i="9"/>
  <c r="E1982" i="9" a="1"/>
  <c r="E1982" i="9"/>
  <c r="G1982" i="9" a="1"/>
  <c r="G1982" i="9"/>
  <c r="E1983" i="9" a="1"/>
  <c r="E1983" i="9"/>
  <c r="G1983" i="9" a="1"/>
  <c r="G1983" i="9"/>
  <c r="E1984" i="9" a="1"/>
  <c r="E1984" i="9"/>
  <c r="G1984" i="9" a="1"/>
  <c r="G1984" i="9"/>
  <c r="E1985" i="9" a="1"/>
  <c r="E1985" i="9"/>
  <c r="G1985" i="9" a="1"/>
  <c r="G1985" i="9"/>
  <c r="E1986" i="9" a="1"/>
  <c r="E1986" i="9"/>
  <c r="G1986" i="9" a="1"/>
  <c r="G1986" i="9"/>
  <c r="E1987" i="9" a="1"/>
  <c r="E1987" i="9"/>
  <c r="G1987" i="9" a="1"/>
  <c r="G1987" i="9"/>
  <c r="E1988" i="9" a="1"/>
  <c r="E1988" i="9"/>
  <c r="G1988" i="9" a="1"/>
  <c r="G1988" i="9"/>
  <c r="E1989" i="9" a="1"/>
  <c r="E1989" i="9"/>
  <c r="G1989" i="9" a="1"/>
  <c r="G1989" i="9"/>
  <c r="E1990" i="9" a="1"/>
  <c r="E1990" i="9"/>
  <c r="G1990" i="9" a="1"/>
  <c r="G1990" i="9"/>
  <c r="E1991" i="9" a="1"/>
  <c r="E1991" i="9"/>
  <c r="G1991" i="9" a="1"/>
  <c r="G1991" i="9"/>
  <c r="E1992" i="9" a="1"/>
  <c r="E1992" i="9"/>
  <c r="G1992" i="9" a="1"/>
  <c r="G1992" i="9"/>
  <c r="E1993" i="9" a="1"/>
  <c r="E1993" i="9"/>
  <c r="G1993" i="9" a="1"/>
  <c r="G1993" i="9"/>
  <c r="E1994" i="9" a="1"/>
  <c r="E1994" i="9"/>
  <c r="G1994" i="9" a="1"/>
  <c r="G1994" i="9"/>
  <c r="E1995" i="9" a="1"/>
  <c r="E1995" i="9"/>
  <c r="G1995" i="9" a="1"/>
  <c r="G1995" i="9"/>
  <c r="E1996" i="9" a="1"/>
  <c r="E1996" i="9"/>
  <c r="G1996" i="9" a="1"/>
  <c r="G1996" i="9"/>
  <c r="E1997" i="9" a="1"/>
  <c r="E1997" i="9"/>
  <c r="G1997" i="9" a="1"/>
  <c r="G1997" i="9"/>
  <c r="E1998" i="9" a="1"/>
  <c r="E1998" i="9"/>
  <c r="G1998" i="9" a="1"/>
  <c r="G1998" i="9"/>
  <c r="E1999" i="9" a="1"/>
  <c r="E1999" i="9"/>
  <c r="G1999" i="9" a="1"/>
  <c r="G1999" i="9"/>
  <c r="E2000" i="9" a="1"/>
  <c r="E2000" i="9"/>
  <c r="G2000" i="9" a="1"/>
  <c r="G2000" i="9"/>
  <c r="E2001" i="9" a="1"/>
  <c r="E2001" i="9"/>
  <c r="G2001" i="9" a="1"/>
  <c r="G2001" i="9"/>
  <c r="E2002" i="9" a="1"/>
  <c r="E2002" i="9"/>
  <c r="G2002" i="9" a="1"/>
  <c r="G2002" i="9"/>
  <c r="E2003" i="9" a="1"/>
  <c r="E2003" i="9"/>
  <c r="G2003" i="9" a="1"/>
  <c r="G2003" i="9"/>
  <c r="E2004" i="9" a="1"/>
  <c r="E2004" i="9"/>
  <c r="G2004" i="9" a="1"/>
  <c r="G2004" i="9"/>
  <c r="E2005" i="9" a="1"/>
  <c r="E2005" i="9"/>
  <c r="G2005" i="9" a="1"/>
  <c r="G2005" i="9"/>
  <c r="E2006" i="9" a="1"/>
  <c r="E2006" i="9"/>
  <c r="G2006" i="9" a="1"/>
  <c r="G2006" i="9"/>
  <c r="E2007" i="9" a="1"/>
  <c r="E2007" i="9"/>
  <c r="G2007" i="9" a="1"/>
  <c r="G2007" i="9"/>
  <c r="E2008" i="9" a="1"/>
  <c r="E2008" i="9"/>
  <c r="G2008" i="9" a="1"/>
  <c r="G2008" i="9"/>
  <c r="E2009" i="9" a="1"/>
  <c r="E2009" i="9"/>
  <c r="G2009" i="9" a="1"/>
  <c r="G2009" i="9"/>
  <c r="E2010" i="9" a="1"/>
  <c r="E2010" i="9"/>
  <c r="G2010" i="9" a="1"/>
  <c r="G2010" i="9"/>
  <c r="E2011" i="9" a="1"/>
  <c r="E2011" i="9"/>
  <c r="G2011" i="9" a="1"/>
  <c r="G2011" i="9"/>
  <c r="E2012" i="9" a="1"/>
  <c r="E2012" i="9"/>
  <c r="G2012" i="9" a="1"/>
  <c r="G2012" i="9"/>
  <c r="E2013" i="9" a="1"/>
  <c r="E2013" i="9"/>
  <c r="G2013" i="9" a="1"/>
  <c r="G2013" i="9"/>
  <c r="E2014" i="9" a="1"/>
  <c r="E2014" i="9"/>
  <c r="G2014" i="9" a="1"/>
  <c r="G2014" i="9"/>
  <c r="E2015" i="9" a="1"/>
  <c r="E2015" i="9"/>
  <c r="G2015" i="9" a="1"/>
  <c r="G2015" i="9"/>
  <c r="E2016" i="9" a="1"/>
  <c r="E2016" i="9"/>
  <c r="G2016" i="9" a="1"/>
  <c r="G2016" i="9"/>
  <c r="E2017" i="9" a="1"/>
  <c r="E2017" i="9"/>
  <c r="G2017" i="9" a="1"/>
  <c r="G2017" i="9"/>
  <c r="E2018" i="9" a="1"/>
  <c r="E2018" i="9"/>
  <c r="G2018" i="9" a="1"/>
  <c r="G2018" i="9"/>
  <c r="E2019" i="9" a="1"/>
  <c r="E2019" i="9"/>
  <c r="G2019" i="9" a="1"/>
  <c r="G2019" i="9"/>
  <c r="E2020" i="9" a="1"/>
  <c r="E2020" i="9"/>
  <c r="G2020" i="9" a="1"/>
  <c r="G2020" i="9"/>
  <c r="E2021" i="9" a="1"/>
  <c r="E2021" i="9"/>
  <c r="G2021" i="9" a="1"/>
  <c r="G2021" i="9"/>
  <c r="E2022" i="9" a="1"/>
  <c r="E2022" i="9"/>
  <c r="G2022" i="9" a="1"/>
  <c r="G2022" i="9"/>
  <c r="E2023" i="9" a="1"/>
  <c r="E2023" i="9"/>
  <c r="G2023" i="9" a="1"/>
  <c r="G2023" i="9"/>
  <c r="E2024" i="9" a="1"/>
  <c r="E2024" i="9"/>
  <c r="G2024" i="9" a="1"/>
  <c r="G2024" i="9"/>
  <c r="E2025" i="9" a="1"/>
  <c r="E2025" i="9"/>
  <c r="G2025" i="9" a="1"/>
  <c r="G2025" i="9"/>
  <c r="E2026" i="9" a="1"/>
  <c r="E2026" i="9"/>
  <c r="G2026" i="9" a="1"/>
  <c r="G2026" i="9"/>
  <c r="E2027" i="9" a="1"/>
  <c r="E2027" i="9"/>
  <c r="G2027" i="9" a="1"/>
  <c r="G2027" i="9"/>
  <c r="E2028" i="9" a="1"/>
  <c r="E2028" i="9"/>
  <c r="G2028" i="9" a="1"/>
  <c r="G2028" i="9"/>
  <c r="E2029" i="9" a="1"/>
  <c r="E2029" i="9"/>
  <c r="G2029" i="9" a="1"/>
  <c r="G2029" i="9"/>
  <c r="E2030" i="9" a="1"/>
  <c r="E2030" i="9"/>
  <c r="G2030" i="9" a="1"/>
  <c r="G2030" i="9"/>
  <c r="E2031" i="9" a="1"/>
  <c r="E2031" i="9"/>
  <c r="G2031" i="9" a="1"/>
  <c r="G2031" i="9"/>
  <c r="E2032" i="9" a="1"/>
  <c r="E2032" i="9"/>
  <c r="G2032" i="9" a="1"/>
  <c r="G2032" i="9"/>
  <c r="E2033" i="9" a="1"/>
  <c r="E2033" i="9"/>
  <c r="G2033" i="9" a="1"/>
  <c r="G2033" i="9"/>
  <c r="E2034" i="9" a="1"/>
  <c r="E2034" i="9"/>
  <c r="G2034" i="9" a="1"/>
  <c r="G2034" i="9"/>
  <c r="E2035" i="9" a="1"/>
  <c r="E2035" i="9"/>
  <c r="G2035" i="9" a="1"/>
  <c r="G2035" i="9"/>
  <c r="E2036" i="9" a="1"/>
  <c r="E2036" i="9"/>
  <c r="G2036" i="9" a="1"/>
  <c r="G2036" i="9"/>
  <c r="E2037" i="9" a="1"/>
  <c r="E2037" i="9"/>
  <c r="G2037" i="9" a="1"/>
  <c r="G2037" i="9"/>
  <c r="E2038" i="9" a="1"/>
  <c r="E2038" i="9"/>
  <c r="G2038" i="9" a="1"/>
  <c r="G2038" i="9"/>
  <c r="E2039" i="9" a="1"/>
  <c r="E2039" i="9"/>
  <c r="G2039" i="9" a="1"/>
  <c r="G2039" i="9"/>
  <c r="E2040" i="9" a="1"/>
  <c r="E2040" i="9"/>
  <c r="G2040" i="9" a="1"/>
  <c r="G2040" i="9"/>
  <c r="E2041" i="9" a="1"/>
  <c r="E2041" i="9"/>
  <c r="G2041" i="9" a="1"/>
  <c r="G2041" i="9"/>
  <c r="E2042" i="9" a="1"/>
  <c r="E2042" i="9"/>
  <c r="G2042" i="9" a="1"/>
  <c r="G2042" i="9"/>
  <c r="E2043" i="9" a="1"/>
  <c r="E2043" i="9"/>
  <c r="G2043" i="9" a="1"/>
  <c r="G2043" i="9"/>
  <c r="E2044" i="9" a="1"/>
  <c r="E2044" i="9"/>
  <c r="G2044" i="9" a="1"/>
  <c r="G2044" i="9"/>
  <c r="E2045" i="9" a="1"/>
  <c r="E2045" i="9"/>
  <c r="G2045" i="9" a="1"/>
  <c r="G2045" i="9"/>
  <c r="E2046" i="9" a="1"/>
  <c r="E2046" i="9"/>
  <c r="G2046" i="9" a="1"/>
  <c r="G2046" i="9"/>
  <c r="E2047" i="9" a="1"/>
  <c r="E2047" i="9"/>
  <c r="G2047" i="9" a="1"/>
  <c r="G2047" i="9"/>
  <c r="E2048" i="9" a="1"/>
  <c r="E2048" i="9"/>
  <c r="G2048" i="9" a="1"/>
  <c r="G2048" i="9"/>
  <c r="E2049" i="9" a="1"/>
  <c r="E2049" i="9"/>
  <c r="G2049" i="9" a="1"/>
  <c r="G2049" i="9"/>
  <c r="E2050" i="9" a="1"/>
  <c r="E2050" i="9"/>
  <c r="G2050" i="9" a="1"/>
  <c r="G2050" i="9"/>
  <c r="E2051" i="9" a="1"/>
  <c r="E2051" i="9"/>
  <c r="G2051" i="9" a="1"/>
  <c r="G2051" i="9"/>
  <c r="E2052" i="9" a="1"/>
  <c r="E2052" i="9"/>
  <c r="G2052" i="9" a="1"/>
  <c r="G2052" i="9"/>
  <c r="E2053" i="9" a="1"/>
  <c r="E2053" i="9"/>
  <c r="G2053" i="9" a="1"/>
  <c r="G2053" i="9"/>
  <c r="E2054" i="9" a="1"/>
  <c r="E2054" i="9"/>
  <c r="G2054" i="9" a="1"/>
  <c r="G2054" i="9"/>
  <c r="E2055" i="9" a="1"/>
  <c r="E2055" i="9"/>
  <c r="G2055" i="9" a="1"/>
  <c r="G2055" i="9"/>
  <c r="E2056" i="9" a="1"/>
  <c r="E2056" i="9"/>
  <c r="G2056" i="9" a="1"/>
  <c r="G2056" i="9"/>
  <c r="E2057" i="9" a="1"/>
  <c r="E2057" i="9"/>
  <c r="G2057" i="9" a="1"/>
  <c r="G2057" i="9"/>
  <c r="E2058" i="9" a="1"/>
  <c r="E2058" i="9"/>
  <c r="G2058" i="9" a="1"/>
  <c r="G2058" i="9"/>
  <c r="E2059" i="9" a="1"/>
  <c r="E2059" i="9"/>
  <c r="G2059" i="9" a="1"/>
  <c r="G2059" i="9"/>
  <c r="E2060" i="9" a="1"/>
  <c r="E2060" i="9"/>
  <c r="G2060" i="9" a="1"/>
  <c r="G2060" i="9"/>
  <c r="E2061" i="9" a="1"/>
  <c r="E2061" i="9"/>
  <c r="G2061" i="9" a="1"/>
  <c r="G2061" i="9"/>
  <c r="E2062" i="9" a="1"/>
  <c r="E2062" i="9"/>
  <c r="G2062" i="9" a="1"/>
  <c r="G2062" i="9"/>
  <c r="E2063" i="9" a="1"/>
  <c r="E2063" i="9"/>
  <c r="G2063" i="9" a="1"/>
  <c r="G2063" i="9"/>
  <c r="E2064" i="9" a="1"/>
  <c r="E2064" i="9"/>
  <c r="G2064" i="9" a="1"/>
  <c r="G2064" i="9"/>
  <c r="E2065" i="9" a="1"/>
  <c r="E2065" i="9"/>
  <c r="G2065" i="9" a="1"/>
  <c r="G2065" i="9"/>
  <c r="E2066" i="9" a="1"/>
  <c r="E2066" i="9"/>
  <c r="G2066" i="9" a="1"/>
  <c r="G2066" i="9"/>
  <c r="E2067" i="9" a="1"/>
  <c r="E2067" i="9"/>
  <c r="G2067" i="9" a="1"/>
  <c r="G2067" i="9"/>
  <c r="E2068" i="9" a="1"/>
  <c r="E2068" i="9"/>
  <c r="G2068" i="9" a="1"/>
  <c r="G2068" i="9"/>
  <c r="E2069" i="9" a="1"/>
  <c r="E2069" i="9"/>
  <c r="G2069" i="9" a="1"/>
  <c r="G2069" i="9"/>
  <c r="E2070" i="9" a="1"/>
  <c r="E2070" i="9"/>
  <c r="G2070" i="9" a="1"/>
  <c r="G2070" i="9"/>
  <c r="E2071" i="9" a="1"/>
  <c r="E2071" i="9"/>
  <c r="G2071" i="9" a="1"/>
  <c r="G2071" i="9"/>
  <c r="E2072" i="9" a="1"/>
  <c r="E2072" i="9"/>
  <c r="G2072" i="9" a="1"/>
  <c r="G2072" i="9"/>
  <c r="E2073" i="9" a="1"/>
  <c r="E2073" i="9"/>
  <c r="G2073" i="9" a="1"/>
  <c r="G2073" i="9"/>
  <c r="E2074" i="9" a="1"/>
  <c r="E2074" i="9"/>
  <c r="G2074" i="9" a="1"/>
  <c r="G2074" i="9"/>
  <c r="E2075" i="9" a="1"/>
  <c r="E2075" i="9"/>
  <c r="G2075" i="9" a="1"/>
  <c r="G2075" i="9"/>
  <c r="E2076" i="9" a="1"/>
  <c r="E2076" i="9"/>
  <c r="G2076" i="9" a="1"/>
  <c r="G2076" i="9"/>
  <c r="E2077" i="9" a="1"/>
  <c r="E2077" i="9"/>
  <c r="G2077" i="9" a="1"/>
  <c r="G2077" i="9"/>
  <c r="E2078" i="9" a="1"/>
  <c r="E2078" i="9"/>
  <c r="G2078" i="9" a="1"/>
  <c r="G2078" i="9"/>
  <c r="E2079" i="9" a="1"/>
  <c r="E2079" i="9"/>
  <c r="G2079" i="9" a="1"/>
  <c r="G2079" i="9"/>
  <c r="E2080" i="9" a="1"/>
  <c r="E2080" i="9"/>
  <c r="G2080" i="9" a="1"/>
  <c r="G2080" i="9"/>
  <c r="E2081" i="9" a="1"/>
  <c r="E2081" i="9"/>
  <c r="G2081" i="9" a="1"/>
  <c r="G2081" i="9"/>
  <c r="E2082" i="9" a="1"/>
  <c r="E2082" i="9"/>
  <c r="G2082" i="9" a="1"/>
  <c r="G2082" i="9"/>
  <c r="E2083" i="9" a="1"/>
  <c r="E2083" i="9"/>
  <c r="G2083" i="9" a="1"/>
  <c r="G2083" i="9"/>
  <c r="E2084" i="9" a="1"/>
  <c r="E2084" i="9"/>
  <c r="G2084" i="9" a="1"/>
  <c r="G2084" i="9"/>
  <c r="E2085" i="9" a="1"/>
  <c r="E2085" i="9"/>
  <c r="G2085" i="9" a="1"/>
  <c r="G2085" i="9"/>
  <c r="E2086" i="9" a="1"/>
  <c r="E2086" i="9"/>
  <c r="G2086" i="9" a="1"/>
  <c r="G2086" i="9"/>
  <c r="E2087" i="9" a="1"/>
  <c r="E2087" i="9"/>
  <c r="G2087" i="9" a="1"/>
  <c r="G2087" i="9"/>
  <c r="E2088" i="9" a="1"/>
  <c r="E2088" i="9"/>
  <c r="G2088" i="9" a="1"/>
  <c r="G2088" i="9"/>
  <c r="E2089" i="9" a="1"/>
  <c r="E2089" i="9"/>
  <c r="G2089" i="9" a="1"/>
  <c r="G2089" i="9"/>
  <c r="E2090" i="9" a="1"/>
  <c r="E2090" i="9"/>
  <c r="G2090" i="9" a="1"/>
  <c r="G2090" i="9"/>
  <c r="E2091" i="9" a="1"/>
  <c r="E2091" i="9"/>
  <c r="G2091" i="9" a="1"/>
  <c r="G2091" i="9"/>
  <c r="E2092" i="9" a="1"/>
  <c r="E2092" i="9"/>
  <c r="G2092" i="9" a="1"/>
  <c r="G2092" i="9"/>
  <c r="E2093" i="9" a="1"/>
  <c r="E2093" i="9"/>
  <c r="G2093" i="9" a="1"/>
  <c r="G2093" i="9"/>
  <c r="E2094" i="9" a="1"/>
  <c r="E2094" i="9"/>
  <c r="G2094" i="9" a="1"/>
  <c r="G2094" i="9"/>
  <c r="E2095" i="9" a="1"/>
  <c r="E2095" i="9"/>
  <c r="G2095" i="9" a="1"/>
  <c r="G2095" i="9"/>
  <c r="E2096" i="9" a="1"/>
  <c r="E2096" i="9"/>
  <c r="G2096" i="9" a="1"/>
  <c r="G2096" i="9"/>
  <c r="E2097" i="9" a="1"/>
  <c r="E2097" i="9"/>
  <c r="G2097" i="9" a="1"/>
  <c r="G2097" i="9"/>
  <c r="E2098" i="9" a="1"/>
  <c r="E2098" i="9"/>
  <c r="G2098" i="9" a="1"/>
  <c r="G2098" i="9"/>
  <c r="E2099" i="9" a="1"/>
  <c r="E2099" i="9"/>
  <c r="G2099" i="9" a="1"/>
  <c r="G2099" i="9"/>
  <c r="E2100" i="9" a="1"/>
  <c r="E2100" i="9"/>
  <c r="G2100" i="9" a="1"/>
  <c r="G2100" i="9"/>
  <c r="E2101" i="9" a="1"/>
  <c r="E2101" i="9"/>
  <c r="G2101" i="9" a="1"/>
  <c r="G2101" i="9"/>
  <c r="E2102" i="9" a="1"/>
  <c r="E2102" i="9"/>
  <c r="G2102" i="9" a="1"/>
  <c r="G2102" i="9"/>
  <c r="E2103" i="9" a="1"/>
  <c r="E2103" i="9"/>
  <c r="G2103" i="9" a="1"/>
  <c r="G2103" i="9"/>
  <c r="E2104" i="9" a="1"/>
  <c r="E2104" i="9"/>
  <c r="G2104" i="9" a="1"/>
  <c r="G2104" i="9"/>
  <c r="E2105" i="9" a="1"/>
  <c r="E2105" i="9"/>
  <c r="G2105" i="9" a="1"/>
  <c r="G2105" i="9"/>
  <c r="E2106" i="9" a="1"/>
  <c r="E2106" i="9"/>
  <c r="G2106" i="9" a="1"/>
  <c r="G2106" i="9"/>
  <c r="E2107" i="9" a="1"/>
  <c r="E2107" i="9"/>
  <c r="G2107" i="9" a="1"/>
  <c r="G2107" i="9"/>
  <c r="E2108" i="9" a="1"/>
  <c r="E2108" i="9"/>
  <c r="G2108" i="9" a="1"/>
  <c r="G2108" i="9"/>
  <c r="E2109" i="9" a="1"/>
  <c r="E2109" i="9"/>
  <c r="G2109" i="9" a="1"/>
  <c r="G2109" i="9"/>
  <c r="E2110" i="9" a="1"/>
  <c r="E2110" i="9"/>
  <c r="G2110" i="9" a="1"/>
  <c r="G2110" i="9"/>
  <c r="E2111" i="9" a="1"/>
  <c r="E2111" i="9"/>
  <c r="G2111" i="9" a="1"/>
  <c r="G2111" i="9"/>
  <c r="E2112" i="9" a="1"/>
  <c r="E2112" i="9"/>
  <c r="G2112" i="9" a="1"/>
  <c r="G2112" i="9"/>
  <c r="E2113" i="9" a="1"/>
  <c r="E2113" i="9"/>
  <c r="G2113" i="9" a="1"/>
  <c r="G2113" i="9"/>
  <c r="E2114" i="9" a="1"/>
  <c r="E2114" i="9"/>
  <c r="G2114" i="9" a="1"/>
  <c r="G2114" i="9"/>
  <c r="E2115" i="9" a="1"/>
  <c r="E2115" i="9"/>
  <c r="G2115" i="9" a="1"/>
  <c r="G2115" i="9"/>
  <c r="E2116" i="9" a="1"/>
  <c r="E2116" i="9"/>
  <c r="G2116" i="9" a="1"/>
  <c r="G2116" i="9"/>
  <c r="E2117" i="9" a="1"/>
  <c r="E2117" i="9"/>
  <c r="G2117" i="9" a="1"/>
  <c r="G2117" i="9"/>
  <c r="E2118" i="9" a="1"/>
  <c r="E2118" i="9"/>
  <c r="G2118" i="9" a="1"/>
  <c r="G2118" i="9"/>
  <c r="E2119" i="9" a="1"/>
  <c r="E2119" i="9"/>
  <c r="G2119" i="9" a="1"/>
  <c r="G2119" i="9"/>
  <c r="E2120" i="9" a="1"/>
  <c r="E2120" i="9"/>
  <c r="G2120" i="9" a="1"/>
  <c r="G2120" i="9"/>
  <c r="E2121" i="9" a="1"/>
  <c r="E2121" i="9"/>
  <c r="G2121" i="9" a="1"/>
  <c r="G2121" i="9"/>
  <c r="E2122" i="9" a="1"/>
  <c r="E2122" i="9"/>
  <c r="G2122" i="9" a="1"/>
  <c r="G2122" i="9"/>
  <c r="E2123" i="9" a="1"/>
  <c r="E2123" i="9"/>
  <c r="G2123" i="9" a="1"/>
  <c r="G2123" i="9"/>
  <c r="E2124" i="9" a="1"/>
  <c r="E2124" i="9"/>
  <c r="G2124" i="9" a="1"/>
  <c r="G2124" i="9"/>
  <c r="E2125" i="9" a="1"/>
  <c r="E2125" i="9"/>
  <c r="G2125" i="9" a="1"/>
  <c r="G2125" i="9"/>
  <c r="E2126" i="9" a="1"/>
  <c r="E2126" i="9"/>
  <c r="G2126" i="9" a="1"/>
  <c r="G2126" i="9"/>
  <c r="E2127" i="9" a="1"/>
  <c r="E2127" i="9"/>
  <c r="G2127" i="9" a="1"/>
  <c r="G2127" i="9"/>
  <c r="E2128" i="9" a="1"/>
  <c r="E2128" i="9"/>
  <c r="G2128" i="9" a="1"/>
  <c r="G2128" i="9"/>
  <c r="E2129" i="9" a="1"/>
  <c r="E2129" i="9"/>
  <c r="G2129" i="9" a="1"/>
  <c r="G2129" i="9"/>
  <c r="E2130" i="9" a="1"/>
  <c r="E2130" i="9"/>
  <c r="G2130" i="9" a="1"/>
  <c r="G2130" i="9"/>
  <c r="E2131" i="9" a="1"/>
  <c r="E2131" i="9"/>
  <c r="G2131" i="9" a="1"/>
  <c r="G2131" i="9"/>
  <c r="E2132" i="9" a="1"/>
  <c r="E2132" i="9"/>
  <c r="G2132" i="9" a="1"/>
  <c r="G2132" i="9"/>
  <c r="E2133" i="9" a="1"/>
  <c r="E2133" i="9"/>
  <c r="G2133" i="9" a="1"/>
  <c r="G2133" i="9"/>
  <c r="E2134" i="9" a="1"/>
  <c r="E2134" i="9"/>
  <c r="G2134" i="9" a="1"/>
  <c r="G2134" i="9"/>
  <c r="E2135" i="9" a="1"/>
  <c r="E2135" i="9"/>
  <c r="G2135" i="9" a="1"/>
  <c r="G2135" i="9"/>
  <c r="E2136" i="9" a="1"/>
  <c r="E2136" i="9"/>
  <c r="G2136" i="9" a="1"/>
  <c r="G2136" i="9"/>
  <c r="E2137" i="9" a="1"/>
  <c r="E2137" i="9"/>
  <c r="G2137" i="9" a="1"/>
  <c r="G2137" i="9"/>
  <c r="E2138" i="9" a="1"/>
  <c r="E2138" i="9"/>
  <c r="G2138" i="9" a="1"/>
  <c r="G2138" i="9"/>
  <c r="E2139" i="9" a="1"/>
  <c r="E2139" i="9"/>
  <c r="G2139" i="9" a="1"/>
  <c r="G2139" i="9"/>
  <c r="E2140" i="9" a="1"/>
  <c r="E2140" i="9"/>
  <c r="G2140" i="9" a="1"/>
  <c r="G2140" i="9"/>
  <c r="E2141" i="9" a="1"/>
  <c r="E2141" i="9"/>
  <c r="G2141" i="9" a="1"/>
  <c r="G2141" i="9"/>
  <c r="E2142" i="9" a="1"/>
  <c r="E2142" i="9"/>
  <c r="G2142" i="9" a="1"/>
  <c r="G2142" i="9"/>
  <c r="E2143" i="9" a="1"/>
  <c r="E2143" i="9"/>
  <c r="G2143" i="9" a="1"/>
  <c r="G2143" i="9"/>
  <c r="E2144" i="9" a="1"/>
  <c r="E2144" i="9"/>
  <c r="G2144" i="9" a="1"/>
  <c r="G2144" i="9"/>
  <c r="E2145" i="9" a="1"/>
  <c r="E2145" i="9"/>
  <c r="G2145" i="9" a="1"/>
  <c r="G2145" i="9"/>
  <c r="E2146" i="9" a="1"/>
  <c r="E2146" i="9"/>
  <c r="G2146" i="9" a="1"/>
  <c r="G2146" i="9"/>
  <c r="E2147" i="9" a="1"/>
  <c r="E2147" i="9"/>
  <c r="G2147" i="9" a="1"/>
  <c r="G2147" i="9"/>
  <c r="E2148" i="9" a="1"/>
  <c r="E2148" i="9"/>
  <c r="G2148" i="9" a="1"/>
  <c r="G2148" i="9"/>
  <c r="E2149" i="9" a="1"/>
  <c r="E2149" i="9"/>
  <c r="G2149" i="9" a="1"/>
  <c r="G2149" i="9"/>
  <c r="E2150" i="9" a="1"/>
  <c r="E2150" i="9"/>
  <c r="G2150" i="9" a="1"/>
  <c r="G2150" i="9"/>
  <c r="E2151" i="9" a="1"/>
  <c r="E2151" i="9"/>
  <c r="G2151" i="9" a="1"/>
  <c r="G2151" i="9"/>
  <c r="E2152" i="9" a="1"/>
  <c r="E2152" i="9"/>
  <c r="G2152" i="9" a="1"/>
  <c r="G2152" i="9"/>
  <c r="E2153" i="9" a="1"/>
  <c r="E2153" i="9"/>
  <c r="G2153" i="9" a="1"/>
  <c r="G2153" i="9"/>
  <c r="E2154" i="9" a="1"/>
  <c r="E2154" i="9"/>
  <c r="G2154" i="9" a="1"/>
  <c r="G2154" i="9"/>
  <c r="E2155" i="9" a="1"/>
  <c r="E2155" i="9"/>
  <c r="G2155" i="9" a="1"/>
  <c r="G2155" i="9"/>
  <c r="E2156" i="9" a="1"/>
  <c r="E2156" i="9"/>
  <c r="G2156" i="9" a="1"/>
  <c r="G2156" i="9"/>
  <c r="E2157" i="9" a="1"/>
  <c r="E2157" i="9"/>
  <c r="G2157" i="9" a="1"/>
  <c r="G2157" i="9"/>
  <c r="E2158" i="9" a="1"/>
  <c r="E2158" i="9"/>
  <c r="G2158" i="9" a="1"/>
  <c r="G2158" i="9"/>
  <c r="E2159" i="9" a="1"/>
  <c r="E2159" i="9"/>
  <c r="G2159" i="9" a="1"/>
  <c r="G2159" i="9"/>
  <c r="E2160" i="9" a="1"/>
  <c r="E2160" i="9"/>
  <c r="G2160" i="9" a="1"/>
  <c r="G2160" i="9"/>
  <c r="E2161" i="9" a="1"/>
  <c r="E2161" i="9"/>
  <c r="G2161" i="9" a="1"/>
  <c r="G2161" i="9"/>
  <c r="E2162" i="9" a="1"/>
  <c r="E2162" i="9"/>
  <c r="G2162" i="9" a="1"/>
  <c r="G2162" i="9"/>
  <c r="E2163" i="9" a="1"/>
  <c r="E2163" i="9"/>
  <c r="G2163" i="9" a="1"/>
  <c r="G2163" i="9"/>
  <c r="E2164" i="9" a="1"/>
  <c r="E2164" i="9"/>
  <c r="G2164" i="9" a="1"/>
  <c r="G2164" i="9"/>
  <c r="E2165" i="9" a="1"/>
  <c r="E2165" i="9"/>
  <c r="G2165" i="9" a="1"/>
  <c r="G2165" i="9"/>
  <c r="E2166" i="9" a="1"/>
  <c r="E2166" i="9"/>
  <c r="G2166" i="9" a="1"/>
  <c r="G2166" i="9"/>
  <c r="E2167" i="9" a="1"/>
  <c r="E2167" i="9"/>
  <c r="G2167" i="9" a="1"/>
  <c r="G2167" i="9"/>
  <c r="E2168" i="9" a="1"/>
  <c r="E2168" i="9"/>
  <c r="G2168" i="9" a="1"/>
  <c r="G2168" i="9"/>
  <c r="E2169" i="9" a="1"/>
  <c r="E2169" i="9"/>
  <c r="G2169" i="9" a="1"/>
  <c r="G2169" i="9"/>
  <c r="E2170" i="9" a="1"/>
  <c r="E2170" i="9"/>
  <c r="G2170" i="9" a="1"/>
  <c r="G2170" i="9"/>
  <c r="E2171" i="9" a="1"/>
  <c r="E2171" i="9"/>
  <c r="G2171" i="9" a="1"/>
  <c r="G2171" i="9"/>
  <c r="E2172" i="9" a="1"/>
  <c r="E2172" i="9"/>
  <c r="G2172" i="9" a="1"/>
  <c r="G2172" i="9"/>
  <c r="E2173" i="9" a="1"/>
  <c r="E2173" i="9"/>
  <c r="G2173" i="9" a="1"/>
  <c r="G2173" i="9"/>
  <c r="E2174" i="9" a="1"/>
  <c r="E2174" i="9"/>
  <c r="G2174" i="9" a="1"/>
  <c r="G2174" i="9"/>
  <c r="E2175" i="9" a="1"/>
  <c r="E2175" i="9"/>
  <c r="G2175" i="9" a="1"/>
  <c r="G2175" i="9"/>
  <c r="E2176" i="9" a="1"/>
  <c r="E2176" i="9"/>
  <c r="G2176" i="9" a="1"/>
  <c r="G2176" i="9"/>
  <c r="E2177" i="9" a="1"/>
  <c r="E2177" i="9"/>
  <c r="G2177" i="9" a="1"/>
  <c r="G2177" i="9"/>
  <c r="E2178" i="9" a="1"/>
  <c r="E2178" i="9"/>
  <c r="G2178" i="9" a="1"/>
  <c r="G2178" i="9"/>
  <c r="E2179" i="9" a="1"/>
  <c r="E2179" i="9"/>
  <c r="G2179" i="9" a="1"/>
  <c r="G2179" i="9"/>
  <c r="E2180" i="9" a="1"/>
  <c r="E2180" i="9"/>
  <c r="G2180" i="9" a="1"/>
  <c r="G2180" i="9"/>
  <c r="E2181" i="9" a="1"/>
  <c r="E2181" i="9"/>
  <c r="G2181" i="9" a="1"/>
  <c r="G2181" i="9"/>
  <c r="E2182" i="9" a="1"/>
  <c r="E2182" i="9"/>
  <c r="G2182" i="9" a="1"/>
  <c r="G2182" i="9"/>
  <c r="E2183" i="9" a="1"/>
  <c r="E2183" i="9"/>
  <c r="G2183" i="9" a="1"/>
  <c r="G2183" i="9"/>
  <c r="E2184" i="9" a="1"/>
  <c r="E2184" i="9"/>
  <c r="G2184" i="9" a="1"/>
  <c r="G2184" i="9"/>
  <c r="E2185" i="9" a="1"/>
  <c r="E2185" i="9"/>
  <c r="G2185" i="9" a="1"/>
  <c r="G2185" i="9"/>
  <c r="E2186" i="9" a="1"/>
  <c r="E2186" i="9"/>
  <c r="G2186" i="9" a="1"/>
  <c r="G2186" i="9"/>
  <c r="E2187" i="9" a="1"/>
  <c r="E2187" i="9"/>
  <c r="G2187" i="9" a="1"/>
  <c r="G2187" i="9"/>
  <c r="E2188" i="9" a="1"/>
  <c r="E2188" i="9"/>
  <c r="G2188" i="9" a="1"/>
  <c r="G2188" i="9"/>
  <c r="E2189" i="9" a="1"/>
  <c r="E2189" i="9"/>
  <c r="G2189" i="9" a="1"/>
  <c r="G2189" i="9"/>
  <c r="E2190" i="9" a="1"/>
  <c r="E2190" i="9"/>
  <c r="G2190" i="9" a="1"/>
  <c r="G2190" i="9"/>
  <c r="E2191" i="9" a="1"/>
  <c r="E2191" i="9"/>
  <c r="G2191" i="9" a="1"/>
  <c r="G2191" i="9"/>
  <c r="E2192" i="9" a="1"/>
  <c r="E2192" i="9"/>
  <c r="G2192" i="9" a="1"/>
  <c r="G2192" i="9"/>
  <c r="E2193" i="9" a="1"/>
  <c r="E2193" i="9"/>
  <c r="G2193" i="9" a="1"/>
  <c r="G2193" i="9"/>
  <c r="E2194" i="9" a="1"/>
  <c r="E2194" i="9"/>
  <c r="G2194" i="9" a="1"/>
  <c r="G2194" i="9"/>
  <c r="E2195" i="9" a="1"/>
  <c r="E2195" i="9"/>
  <c r="G2195" i="9" a="1"/>
  <c r="G2195" i="9"/>
  <c r="E2196" i="9" a="1"/>
  <c r="E2196" i="9"/>
  <c r="G2196" i="9" a="1"/>
  <c r="G2196" i="9"/>
  <c r="E2197" i="9" a="1"/>
  <c r="E2197" i="9"/>
  <c r="G2197" i="9" a="1"/>
  <c r="G2197" i="9"/>
  <c r="E2198" i="9" a="1"/>
  <c r="E2198" i="9"/>
  <c r="G2198" i="9" a="1"/>
  <c r="G2198" i="9"/>
  <c r="E2199" i="9" a="1"/>
  <c r="E2199" i="9"/>
  <c r="G2199" i="9" a="1"/>
  <c r="G2199" i="9"/>
  <c r="E2200" i="9" a="1"/>
  <c r="E2200" i="9"/>
  <c r="G2200" i="9" a="1"/>
  <c r="G2200" i="9"/>
  <c r="E2201" i="9" a="1"/>
  <c r="E2201" i="9"/>
  <c r="G2201" i="9" a="1"/>
  <c r="G2201" i="9"/>
  <c r="E2202" i="9" a="1"/>
  <c r="E2202" i="9"/>
  <c r="G2202" i="9" a="1"/>
  <c r="G2202" i="9"/>
  <c r="E2203" i="9" a="1"/>
  <c r="E2203" i="9"/>
  <c r="G2203" i="9" a="1"/>
  <c r="G2203" i="9"/>
  <c r="E2204" i="9" a="1"/>
  <c r="E2204" i="9"/>
  <c r="G2204" i="9" a="1"/>
  <c r="G2204" i="9"/>
  <c r="E2205" i="9" a="1"/>
  <c r="E2205" i="9"/>
  <c r="G2205" i="9" a="1"/>
  <c r="G2205" i="9"/>
  <c r="E2206" i="9" a="1"/>
  <c r="E2206" i="9"/>
  <c r="G2206" i="9" a="1"/>
  <c r="G2206" i="9"/>
  <c r="E2207" i="9" a="1"/>
  <c r="E2207" i="9"/>
  <c r="G2207" i="9" a="1"/>
  <c r="G2207" i="9"/>
  <c r="E2208" i="9" a="1"/>
  <c r="E2208" i="9"/>
  <c r="G2208" i="9" a="1"/>
  <c r="G2208" i="9"/>
  <c r="E2209" i="9" a="1"/>
  <c r="E2209" i="9"/>
  <c r="G2209" i="9" a="1"/>
  <c r="G2209" i="9"/>
  <c r="E2210" i="9" a="1"/>
  <c r="E2210" i="9"/>
  <c r="G2210" i="9" a="1"/>
  <c r="G2210" i="9"/>
  <c r="E2211" i="9" a="1"/>
  <c r="E2211" i="9"/>
  <c r="G2211" i="9" a="1"/>
  <c r="G2211" i="9"/>
  <c r="E2212" i="9" a="1"/>
  <c r="E2212" i="9"/>
  <c r="G2212" i="9" a="1"/>
  <c r="G2212" i="9"/>
  <c r="E2213" i="9" a="1"/>
  <c r="E2213" i="9"/>
  <c r="G2213" i="9" a="1"/>
  <c r="G2213" i="9"/>
  <c r="E2214" i="9" a="1"/>
  <c r="E2214" i="9"/>
  <c r="G2214" i="9" a="1"/>
  <c r="G2214" i="9"/>
  <c r="E2215" i="9" a="1"/>
  <c r="E2215" i="9"/>
  <c r="G2215" i="9" a="1"/>
  <c r="G2215" i="9"/>
  <c r="E2216" i="9" a="1"/>
  <c r="E2216" i="9"/>
  <c r="G2216" i="9" a="1"/>
  <c r="G2216" i="9"/>
  <c r="E2217" i="9" a="1"/>
  <c r="E2217" i="9"/>
  <c r="G2217" i="9" a="1"/>
  <c r="G2217" i="9"/>
  <c r="E2218" i="9" a="1"/>
  <c r="E2218" i="9"/>
  <c r="G2218" i="9" a="1"/>
  <c r="G2218" i="9"/>
  <c r="E2219" i="9" a="1"/>
  <c r="E2219" i="9"/>
  <c r="G2219" i="9" a="1"/>
  <c r="G2219" i="9"/>
  <c r="E2220" i="9" a="1"/>
  <c r="E2220" i="9"/>
  <c r="G2220" i="9" a="1"/>
  <c r="G2220" i="9"/>
  <c r="E2221" i="9" a="1"/>
  <c r="E2221" i="9"/>
  <c r="G2221" i="9" a="1"/>
  <c r="G2221" i="9"/>
  <c r="E2222" i="9" a="1"/>
  <c r="E2222" i="9"/>
  <c r="G2222" i="9" a="1"/>
  <c r="G2222" i="9"/>
  <c r="E2223" i="9" a="1"/>
  <c r="E2223" i="9"/>
  <c r="G2223" i="9" a="1"/>
  <c r="G2223" i="9"/>
  <c r="E2224" i="9" a="1"/>
  <c r="E2224" i="9"/>
  <c r="G2224" i="9" a="1"/>
  <c r="G2224" i="9"/>
  <c r="E2225" i="9" a="1"/>
  <c r="E2225" i="9"/>
  <c r="G2225" i="9" a="1"/>
  <c r="G2225" i="9"/>
  <c r="E2226" i="9" a="1"/>
  <c r="E2226" i="9"/>
  <c r="G2226" i="9" a="1"/>
  <c r="G2226" i="9"/>
  <c r="E2227" i="9" a="1"/>
  <c r="E2227" i="9"/>
  <c r="G2227" i="9" a="1"/>
  <c r="G2227" i="9"/>
  <c r="E2228" i="9" a="1"/>
  <c r="E2228" i="9"/>
  <c r="G2228" i="9" a="1"/>
  <c r="G2228" i="9"/>
  <c r="E2229" i="9" a="1"/>
  <c r="E2229" i="9"/>
  <c r="G2229" i="9" a="1"/>
  <c r="G2229" i="9"/>
  <c r="E2230" i="9" a="1"/>
  <c r="E2230" i="9"/>
  <c r="G2230" i="9" a="1"/>
  <c r="G2230" i="9"/>
  <c r="E2231" i="9" a="1"/>
  <c r="E2231" i="9"/>
  <c r="G2231" i="9" a="1"/>
  <c r="G2231" i="9"/>
  <c r="E2232" i="9" a="1"/>
  <c r="E2232" i="9"/>
  <c r="G2232" i="9" a="1"/>
  <c r="G2232" i="9"/>
  <c r="E2233" i="9" a="1"/>
  <c r="E2233" i="9"/>
  <c r="G2233" i="9" a="1"/>
  <c r="G2233" i="9"/>
  <c r="E2234" i="9" a="1"/>
  <c r="E2234" i="9"/>
  <c r="G2234" i="9" a="1"/>
  <c r="G2234" i="9"/>
  <c r="E2235" i="9" a="1"/>
  <c r="E2235" i="9"/>
  <c r="G2235" i="9" a="1"/>
  <c r="G2235" i="9"/>
  <c r="E2236" i="9" a="1"/>
  <c r="E2236" i="9"/>
  <c r="G2236" i="9" a="1"/>
  <c r="G2236" i="9"/>
  <c r="E2237" i="9" a="1"/>
  <c r="E2237" i="9"/>
  <c r="G2237" i="9" a="1"/>
  <c r="G2237" i="9"/>
  <c r="E2238" i="9" a="1"/>
  <c r="E2238" i="9"/>
  <c r="G2238" i="9" a="1"/>
  <c r="G2238" i="9"/>
  <c r="E2239" i="9" a="1"/>
  <c r="E2239" i="9"/>
  <c r="G2239" i="9" a="1"/>
  <c r="G2239" i="9"/>
  <c r="E2240" i="9" a="1"/>
  <c r="E2240" i="9"/>
  <c r="G2240" i="9" a="1"/>
  <c r="G2240" i="9"/>
  <c r="E2241" i="9" a="1"/>
  <c r="E2241" i="9"/>
  <c r="G2241" i="9" a="1"/>
  <c r="G2241" i="9"/>
  <c r="E2242" i="9" a="1"/>
  <c r="E2242" i="9"/>
  <c r="G2242" i="9" a="1"/>
  <c r="G2242" i="9"/>
  <c r="E2243" i="9" a="1"/>
  <c r="E2243" i="9"/>
  <c r="G2243" i="9" a="1"/>
  <c r="G2243" i="9"/>
  <c r="E2244" i="9" a="1"/>
  <c r="E2244" i="9"/>
  <c r="G2244" i="9" a="1"/>
  <c r="G2244" i="9"/>
  <c r="E2245" i="9" a="1"/>
  <c r="E2245" i="9"/>
  <c r="G2245" i="9" a="1"/>
  <c r="G2245" i="9"/>
  <c r="E2246" i="9" a="1"/>
  <c r="E2246" i="9"/>
  <c r="G2246" i="9" a="1"/>
  <c r="G2246" i="9"/>
  <c r="E2247" i="9" a="1"/>
  <c r="E2247" i="9"/>
  <c r="G2247" i="9" a="1"/>
  <c r="G2247" i="9"/>
  <c r="E2248" i="9" a="1"/>
  <c r="E2248" i="9"/>
  <c r="G2248" i="9" a="1"/>
  <c r="G2248" i="9"/>
  <c r="E2249" i="9" a="1"/>
  <c r="E2249" i="9"/>
  <c r="G2249" i="9" a="1"/>
  <c r="G2249" i="9"/>
  <c r="E2250" i="9" a="1"/>
  <c r="E2250" i="9"/>
  <c r="G2250" i="9" a="1"/>
  <c r="G2250" i="9"/>
  <c r="E2251" i="9" a="1"/>
  <c r="E2251" i="9"/>
  <c r="G2251" i="9" a="1"/>
  <c r="G2251" i="9"/>
  <c r="E2252" i="9" a="1"/>
  <c r="E2252" i="9"/>
  <c r="G2252" i="9" a="1"/>
  <c r="G2252" i="9"/>
  <c r="E2253" i="9" a="1"/>
  <c r="E2253" i="9"/>
  <c r="G2253" i="9" a="1"/>
  <c r="G2253" i="9"/>
  <c r="E2254" i="9" a="1"/>
  <c r="E2254" i="9"/>
  <c r="G2254" i="9" a="1"/>
  <c r="G2254" i="9"/>
  <c r="E2255" i="9" a="1"/>
  <c r="E2255" i="9"/>
  <c r="G2255" i="9" a="1"/>
  <c r="G2255" i="9"/>
  <c r="E2256" i="9" a="1"/>
  <c r="E2256" i="9"/>
  <c r="G2256" i="9" a="1"/>
  <c r="G2256" i="9"/>
  <c r="E2257" i="9" a="1"/>
  <c r="E2257" i="9"/>
  <c r="G2257" i="9" a="1"/>
  <c r="G2257" i="9"/>
  <c r="E2258" i="9" a="1"/>
  <c r="E2258" i="9"/>
  <c r="G2258" i="9" a="1"/>
  <c r="G2258" i="9"/>
  <c r="E2259" i="9" a="1"/>
  <c r="E2259" i="9"/>
  <c r="G2259" i="9" a="1"/>
  <c r="G2259" i="9"/>
  <c r="E2260" i="9" a="1"/>
  <c r="E2260" i="9"/>
  <c r="G2260" i="9" a="1"/>
  <c r="G2260" i="9"/>
  <c r="E2261" i="9" a="1"/>
  <c r="E2261" i="9"/>
  <c r="G2261" i="9" a="1"/>
  <c r="G2261" i="9"/>
  <c r="E2262" i="9" a="1"/>
  <c r="E2262" i="9"/>
  <c r="G2262" i="9" a="1"/>
  <c r="G2262" i="9"/>
  <c r="E2263" i="9" a="1"/>
  <c r="E2263" i="9"/>
  <c r="G2263" i="9" a="1"/>
  <c r="G2263" i="9"/>
  <c r="E2264" i="9" a="1"/>
  <c r="E2264" i="9"/>
  <c r="G2264" i="9" a="1"/>
  <c r="G2264" i="9"/>
  <c r="E2265" i="9" a="1"/>
  <c r="E2265" i="9"/>
  <c r="G2265" i="9" a="1"/>
  <c r="G2265" i="9"/>
  <c r="E2266" i="9" a="1"/>
  <c r="E2266" i="9"/>
  <c r="G2266" i="9" a="1"/>
  <c r="G2266" i="9"/>
  <c r="E2267" i="9" a="1"/>
  <c r="E2267" i="9"/>
  <c r="G2267" i="9" a="1"/>
  <c r="G2267" i="9"/>
  <c r="E2268" i="9" a="1"/>
  <c r="E2268" i="9"/>
  <c r="G2268" i="9" a="1"/>
  <c r="G2268" i="9"/>
  <c r="E2269" i="9" a="1"/>
  <c r="E2269" i="9"/>
  <c r="G2269" i="9" a="1"/>
  <c r="G2269" i="9"/>
  <c r="E2270" i="9" a="1"/>
  <c r="E2270" i="9"/>
  <c r="G2270" i="9" a="1"/>
  <c r="G2270" i="9"/>
  <c r="E2271" i="9" a="1"/>
  <c r="E2271" i="9"/>
  <c r="G2271" i="9" a="1"/>
  <c r="G2271" i="9"/>
  <c r="E2272" i="9" a="1"/>
  <c r="E2272" i="9"/>
  <c r="G2272" i="9" a="1"/>
  <c r="G2272" i="9"/>
  <c r="E2273" i="9" a="1"/>
  <c r="E2273" i="9"/>
  <c r="G2273" i="9" a="1"/>
  <c r="G2273" i="9"/>
  <c r="E2274" i="9" a="1"/>
  <c r="E2274" i="9"/>
  <c r="G2274" i="9" a="1"/>
  <c r="G2274" i="9"/>
  <c r="E2275" i="9" a="1"/>
  <c r="E2275" i="9"/>
  <c r="G2275" i="9" a="1"/>
  <c r="G2275" i="9"/>
  <c r="E2276" i="9" a="1"/>
  <c r="E2276" i="9"/>
  <c r="G2276" i="9" a="1"/>
  <c r="G2276" i="9"/>
  <c r="E2277" i="9" a="1"/>
  <c r="E2277" i="9"/>
  <c r="G2277" i="9" a="1"/>
  <c r="G2277" i="9"/>
  <c r="E2278" i="9" a="1"/>
  <c r="E2278" i="9"/>
  <c r="G2278" i="9" a="1"/>
  <c r="G2278" i="9"/>
  <c r="E2279" i="9" a="1"/>
  <c r="E2279" i="9"/>
  <c r="G2279" i="9" a="1"/>
  <c r="G2279" i="9"/>
  <c r="E2280" i="9" a="1"/>
  <c r="E2280" i="9"/>
  <c r="G2280" i="9" a="1"/>
  <c r="G2280" i="9"/>
  <c r="E2281" i="9" a="1"/>
  <c r="E2281" i="9"/>
  <c r="G2281" i="9" a="1"/>
  <c r="G2281" i="9"/>
  <c r="E2282" i="9" a="1"/>
  <c r="E2282" i="9"/>
  <c r="G2282" i="9" a="1"/>
  <c r="G2282" i="9"/>
  <c r="E2283" i="9" a="1"/>
  <c r="E2283" i="9"/>
  <c r="G2283" i="9" a="1"/>
  <c r="G2283" i="9"/>
  <c r="E2284" i="9" a="1"/>
  <c r="E2284" i="9"/>
  <c r="G2284" i="9" a="1"/>
  <c r="G2284" i="9"/>
  <c r="E2285" i="9" a="1"/>
  <c r="E2285" i="9"/>
  <c r="G2285" i="9" a="1"/>
  <c r="G2285" i="9"/>
  <c r="E2286" i="9" a="1"/>
  <c r="E2286" i="9"/>
  <c r="G2286" i="9" a="1"/>
  <c r="G2286" i="9"/>
  <c r="E2287" i="9" a="1"/>
  <c r="E2287" i="9"/>
  <c r="G2287" i="9" a="1"/>
  <c r="G2287" i="9"/>
  <c r="E2288" i="9" a="1"/>
  <c r="E2288" i="9"/>
  <c r="G2288" i="9" a="1"/>
  <c r="G2288" i="9"/>
  <c r="E2289" i="9" a="1"/>
  <c r="E2289" i="9"/>
  <c r="G2289" i="9" a="1"/>
  <c r="G2289" i="9"/>
  <c r="E2290" i="9" a="1"/>
  <c r="E2290" i="9"/>
  <c r="G2290" i="9" a="1"/>
  <c r="G2290" i="9"/>
  <c r="E2291" i="9" a="1"/>
  <c r="E2291" i="9"/>
  <c r="G2291" i="9" a="1"/>
  <c r="G2291" i="9"/>
  <c r="E2292" i="9" a="1"/>
  <c r="E2292" i="9"/>
  <c r="G2292" i="9" a="1"/>
  <c r="G2292" i="9"/>
  <c r="E2293" i="9" a="1"/>
  <c r="E2293" i="9"/>
  <c r="G2293" i="9" a="1"/>
  <c r="G2293" i="9"/>
  <c r="E2294" i="9" a="1"/>
  <c r="E2294" i="9"/>
  <c r="G2294" i="9" a="1"/>
  <c r="G2294" i="9"/>
  <c r="E2295" i="9" a="1"/>
  <c r="E2295" i="9"/>
  <c r="G2295" i="9" a="1"/>
  <c r="G2295" i="9"/>
  <c r="E2296" i="9" a="1"/>
  <c r="E2296" i="9"/>
  <c r="G2296" i="9" a="1"/>
  <c r="G2296" i="9"/>
  <c r="E2297" i="9" a="1"/>
  <c r="E2297" i="9"/>
  <c r="G2297" i="9" a="1"/>
  <c r="G2297" i="9"/>
  <c r="E2298" i="9" a="1"/>
  <c r="E2298" i="9"/>
  <c r="G2298" i="9" a="1"/>
  <c r="G2298" i="9"/>
  <c r="E2299" i="9" a="1"/>
  <c r="E2299" i="9"/>
  <c r="G2299" i="9" a="1"/>
  <c r="G2299" i="9"/>
  <c r="E2300" i="9" a="1"/>
  <c r="E2300" i="9"/>
  <c r="G2300" i="9" a="1"/>
  <c r="G2300" i="9"/>
  <c r="E2301" i="9" a="1"/>
  <c r="E2301" i="9"/>
  <c r="G2301" i="9" a="1"/>
  <c r="G2301" i="9"/>
  <c r="E2302" i="9" a="1"/>
  <c r="E2302" i="9"/>
  <c r="G2302" i="9" a="1"/>
  <c r="G2302" i="9"/>
  <c r="E2303" i="9" a="1"/>
  <c r="E2303" i="9"/>
  <c r="G2303" i="9" a="1"/>
  <c r="G2303" i="9"/>
  <c r="E2304" i="9" a="1"/>
  <c r="E2304" i="9"/>
  <c r="G2304" i="9" a="1"/>
  <c r="G2304" i="9"/>
  <c r="E2305" i="9" a="1"/>
  <c r="E2305" i="9"/>
  <c r="G2305" i="9" a="1"/>
  <c r="G2305" i="9"/>
  <c r="E2306" i="9" a="1"/>
  <c r="E2306" i="9"/>
  <c r="G2306" i="9" a="1"/>
  <c r="G2306" i="9"/>
  <c r="E2307" i="9" a="1"/>
  <c r="E2307" i="9"/>
  <c r="G2307" i="9" a="1"/>
  <c r="G2307" i="9"/>
  <c r="E2308" i="9" a="1"/>
  <c r="E2308" i="9"/>
  <c r="G2308" i="9" a="1"/>
  <c r="G2308" i="9"/>
  <c r="E2309" i="9" a="1"/>
  <c r="E2309" i="9"/>
  <c r="G2309" i="9" a="1"/>
  <c r="G2309" i="9"/>
  <c r="E2310" i="9" a="1"/>
  <c r="E2310" i="9"/>
  <c r="G2310" i="9" a="1"/>
  <c r="G2310" i="9"/>
  <c r="E2311" i="9" a="1"/>
  <c r="E2311" i="9"/>
  <c r="G2311" i="9" a="1"/>
  <c r="G2311" i="9"/>
  <c r="E2312" i="9" a="1"/>
  <c r="E2312" i="9"/>
  <c r="G2312" i="9" a="1"/>
  <c r="G2312" i="9"/>
  <c r="E2313" i="9" a="1"/>
  <c r="E2313" i="9"/>
  <c r="G2313" i="9" a="1"/>
  <c r="G2313" i="9"/>
  <c r="E2314" i="9" a="1"/>
  <c r="E2314" i="9"/>
  <c r="G2314" i="9" a="1"/>
  <c r="G2314" i="9"/>
  <c r="E2315" i="9" a="1"/>
  <c r="E2315" i="9"/>
  <c r="G2315" i="9" a="1"/>
  <c r="G2315" i="9"/>
  <c r="E2316" i="9" a="1"/>
  <c r="E2316" i="9"/>
  <c r="G2316" i="9" a="1"/>
  <c r="G2316" i="9"/>
  <c r="E2317" i="9" a="1"/>
  <c r="E2317" i="9"/>
  <c r="G2317" i="9" a="1"/>
  <c r="G2317" i="9"/>
  <c r="E2318" i="9" a="1"/>
  <c r="E2318" i="9"/>
  <c r="G2318" i="9" a="1"/>
  <c r="G2318" i="9"/>
  <c r="E2319" i="9" a="1"/>
  <c r="E2319" i="9"/>
  <c r="G2319" i="9" a="1"/>
  <c r="G2319" i="9"/>
  <c r="E2320" i="9" a="1"/>
  <c r="E2320" i="9"/>
  <c r="G2320" i="9" a="1"/>
  <c r="G2320" i="9"/>
  <c r="E2321" i="9" a="1"/>
  <c r="E2321" i="9"/>
  <c r="G2321" i="9" a="1"/>
  <c r="G2321" i="9"/>
  <c r="E2322" i="9" a="1"/>
  <c r="E2322" i="9"/>
  <c r="G2322" i="9" a="1"/>
  <c r="G2322" i="9"/>
  <c r="E2323" i="9" a="1"/>
  <c r="E2323" i="9"/>
  <c r="G2323" i="9" a="1"/>
  <c r="G2323" i="9"/>
  <c r="E2324" i="9" a="1"/>
  <c r="E2324" i="9"/>
  <c r="G2324" i="9" a="1"/>
  <c r="G2324" i="9"/>
  <c r="E2325" i="9" a="1"/>
  <c r="E2325" i="9"/>
  <c r="G2325" i="9" a="1"/>
  <c r="G2325" i="9"/>
  <c r="E2326" i="9" a="1"/>
  <c r="E2326" i="9"/>
  <c r="G2326" i="9" a="1"/>
  <c r="G2326" i="9"/>
  <c r="E2327" i="9" a="1"/>
  <c r="E2327" i="9"/>
  <c r="G2327" i="9" a="1"/>
  <c r="G2327" i="9"/>
  <c r="E2328" i="9" a="1"/>
  <c r="E2328" i="9"/>
  <c r="G2328" i="9" a="1"/>
  <c r="G2328" i="9"/>
  <c r="E2329" i="9" a="1"/>
  <c r="E2329" i="9"/>
  <c r="G2329" i="9" a="1"/>
  <c r="G2329" i="9"/>
  <c r="E2330" i="9" a="1"/>
  <c r="E2330" i="9"/>
  <c r="G2330" i="9" a="1"/>
  <c r="G2330" i="9"/>
  <c r="E2331" i="9" a="1"/>
  <c r="E2331" i="9"/>
  <c r="G2331" i="9" a="1"/>
  <c r="G2331" i="9"/>
  <c r="E2332" i="9" a="1"/>
  <c r="E2332" i="9"/>
  <c r="G2332" i="9" a="1"/>
  <c r="G2332" i="9"/>
  <c r="E2333" i="9" a="1"/>
  <c r="E2333" i="9"/>
  <c r="G2333" i="9" a="1"/>
  <c r="G2333" i="9"/>
  <c r="E2334" i="9" a="1"/>
  <c r="E2334" i="9"/>
  <c r="G2334" i="9" a="1"/>
  <c r="G2334" i="9"/>
  <c r="E2335" i="9" a="1"/>
  <c r="E2335" i="9"/>
  <c r="G2335" i="9" a="1"/>
  <c r="G2335" i="9"/>
  <c r="E2336" i="9" a="1"/>
  <c r="E2336" i="9"/>
  <c r="G2336" i="9" a="1"/>
  <c r="G2336" i="9"/>
  <c r="E2337" i="9" a="1"/>
  <c r="E2337" i="9"/>
  <c r="G2337" i="9" a="1"/>
  <c r="G2337" i="9"/>
  <c r="E2338" i="9" a="1"/>
  <c r="E2338" i="9"/>
  <c r="G2338" i="9" a="1"/>
  <c r="G2338" i="9"/>
  <c r="E2339" i="9" a="1"/>
  <c r="E2339" i="9"/>
  <c r="G2339" i="9" a="1"/>
  <c r="G2339" i="9"/>
  <c r="E2340" i="9" a="1"/>
  <c r="E2340" i="9"/>
  <c r="G2340" i="9" a="1"/>
  <c r="G2340" i="9"/>
  <c r="E2341" i="9" a="1"/>
  <c r="E2341" i="9"/>
  <c r="G2341" i="9" a="1"/>
  <c r="G2341" i="9"/>
  <c r="E2342" i="9" a="1"/>
  <c r="E2342" i="9"/>
  <c r="G2342" i="9" a="1"/>
  <c r="G2342" i="9"/>
  <c r="E2343" i="9" a="1"/>
  <c r="E2343" i="9"/>
  <c r="G2343" i="9" a="1"/>
  <c r="G2343" i="9"/>
  <c r="E2344" i="9" a="1"/>
  <c r="E2344" i="9"/>
  <c r="G2344" i="9" a="1"/>
  <c r="G2344" i="9"/>
  <c r="E2345" i="9" a="1"/>
  <c r="E2345" i="9"/>
  <c r="G2345" i="9" a="1"/>
  <c r="G2345" i="9"/>
  <c r="E2346" i="9" a="1"/>
  <c r="E2346" i="9"/>
  <c r="G2346" i="9" a="1"/>
  <c r="G2346" i="9"/>
  <c r="E2347" i="9" a="1"/>
  <c r="E2347" i="9"/>
  <c r="G2347" i="9" a="1"/>
  <c r="G2347" i="9"/>
  <c r="E2348" i="9" a="1"/>
  <c r="E2348" i="9"/>
  <c r="G2348" i="9" a="1"/>
  <c r="G2348" i="9"/>
  <c r="E2349" i="9" a="1"/>
  <c r="E2349" i="9"/>
  <c r="G2349" i="9" a="1"/>
  <c r="G2349" i="9"/>
  <c r="E2350" i="9" a="1"/>
  <c r="E2350" i="9"/>
  <c r="G2350" i="9" a="1"/>
  <c r="G2350" i="9"/>
  <c r="E2351" i="9" a="1"/>
  <c r="E2351" i="9"/>
  <c r="G2351" i="9" a="1"/>
  <c r="G2351" i="9"/>
  <c r="E2352" i="9" a="1"/>
  <c r="E2352" i="9"/>
  <c r="G2352" i="9" a="1"/>
  <c r="G2352" i="9"/>
  <c r="E2353" i="9" a="1"/>
  <c r="E2353" i="9"/>
  <c r="G2353" i="9" a="1"/>
  <c r="G2353" i="9"/>
  <c r="E2354" i="9" a="1"/>
  <c r="E2354" i="9"/>
  <c r="G2354" i="9" a="1"/>
  <c r="G2354" i="9"/>
  <c r="E2355" i="9" a="1"/>
  <c r="E2355" i="9"/>
  <c r="G2355" i="9" a="1"/>
  <c r="G2355" i="9"/>
  <c r="E2356" i="9" a="1"/>
  <c r="E2356" i="9"/>
  <c r="G2356" i="9" a="1"/>
  <c r="G2356" i="9"/>
  <c r="E2357" i="9" a="1"/>
  <c r="E2357" i="9"/>
  <c r="G2357" i="9" a="1"/>
  <c r="G2357" i="9"/>
  <c r="E2358" i="9" a="1"/>
  <c r="E2358" i="9"/>
  <c r="G2358" i="9" a="1"/>
  <c r="G2358" i="9"/>
  <c r="E2359" i="9" a="1"/>
  <c r="E2359" i="9"/>
  <c r="G2359" i="9" a="1"/>
  <c r="G2359" i="9"/>
  <c r="E2360" i="9" a="1"/>
  <c r="E2360" i="9"/>
  <c r="G2360" i="9" a="1"/>
  <c r="G2360" i="9"/>
  <c r="E2361" i="9" a="1"/>
  <c r="E2361" i="9"/>
  <c r="G2361" i="9" a="1"/>
  <c r="G2361" i="9"/>
  <c r="E2362" i="9" a="1"/>
  <c r="E2362" i="9"/>
  <c r="G2362" i="9" a="1"/>
  <c r="G2362" i="9"/>
  <c r="E2363" i="9" a="1"/>
  <c r="E2363" i="9"/>
  <c r="G2363" i="9" a="1"/>
  <c r="G2363" i="9"/>
  <c r="E2364" i="9" a="1"/>
  <c r="E2364" i="9"/>
  <c r="G2364" i="9" a="1"/>
  <c r="G2364" i="9"/>
  <c r="E2365" i="9" a="1"/>
  <c r="E2365" i="9"/>
  <c r="G2365" i="9" a="1"/>
  <c r="G2365" i="9"/>
  <c r="E2366" i="9" a="1"/>
  <c r="E2366" i="9"/>
  <c r="G2366" i="9" a="1"/>
  <c r="G2366" i="9"/>
  <c r="E2367" i="9" a="1"/>
  <c r="E2367" i="9"/>
  <c r="G2367" i="9" a="1"/>
  <c r="G2367" i="9"/>
  <c r="E2368" i="9" a="1"/>
  <c r="E2368" i="9"/>
  <c r="G2368" i="9" a="1"/>
  <c r="G2368" i="9"/>
  <c r="E2369" i="9" a="1"/>
  <c r="E2369" i="9"/>
  <c r="G2369" i="9" a="1"/>
  <c r="G2369" i="9"/>
  <c r="E2370" i="9" a="1"/>
  <c r="E2370" i="9"/>
  <c r="G2370" i="9" a="1"/>
  <c r="G2370" i="9"/>
  <c r="E2371" i="9" a="1"/>
  <c r="E2371" i="9"/>
  <c r="G2371" i="9" a="1"/>
  <c r="G2371" i="9"/>
  <c r="E2372" i="9" a="1"/>
  <c r="E2372" i="9"/>
  <c r="G2372" i="9" a="1"/>
  <c r="G2372" i="9"/>
  <c r="E2373" i="9" a="1"/>
  <c r="E2373" i="9"/>
  <c r="G2373" i="9" a="1"/>
  <c r="G2373" i="9"/>
  <c r="E2374" i="9" a="1"/>
  <c r="E2374" i="9"/>
  <c r="G2374" i="9" a="1"/>
  <c r="G2374" i="9"/>
  <c r="E2375" i="9" a="1"/>
  <c r="E2375" i="9"/>
  <c r="G2375" i="9" a="1"/>
  <c r="G2375" i="9"/>
  <c r="E2376" i="9" a="1"/>
  <c r="E2376" i="9"/>
  <c r="G2376" i="9" a="1"/>
  <c r="G2376" i="9"/>
  <c r="E2377" i="9" a="1"/>
  <c r="E2377" i="9"/>
  <c r="G2377" i="9" a="1"/>
  <c r="G2377" i="9"/>
  <c r="E2378" i="9" a="1"/>
  <c r="E2378" i="9"/>
  <c r="G2378" i="9" a="1"/>
  <c r="G2378" i="9"/>
  <c r="E2379" i="9" a="1"/>
  <c r="E2379" i="9"/>
  <c r="G2379" i="9" a="1"/>
  <c r="G2379" i="9"/>
  <c r="E2380" i="9" a="1"/>
  <c r="E2380" i="9"/>
  <c r="G2380" i="9" a="1"/>
  <c r="G2380" i="9"/>
  <c r="E2381" i="9" a="1"/>
  <c r="E2381" i="9"/>
  <c r="G2381" i="9" a="1"/>
  <c r="G2381" i="9"/>
  <c r="E2382" i="9" a="1"/>
  <c r="E2382" i="9"/>
  <c r="G2382" i="9" a="1"/>
  <c r="G2382" i="9"/>
  <c r="E2383" i="9" a="1"/>
  <c r="E2383" i="9"/>
  <c r="G2383" i="9" a="1"/>
  <c r="G2383" i="9"/>
  <c r="E2384" i="9" a="1"/>
  <c r="E2384" i="9"/>
  <c r="G2384" i="9" a="1"/>
  <c r="G2384" i="9"/>
  <c r="E2385" i="9" a="1"/>
  <c r="E2385" i="9"/>
  <c r="G2385" i="9" a="1"/>
  <c r="G2385" i="9"/>
  <c r="E2386" i="9" a="1"/>
  <c r="E2386" i="9"/>
  <c r="G2386" i="9" a="1"/>
  <c r="G2386" i="9"/>
  <c r="E2387" i="9" a="1"/>
  <c r="E2387" i="9"/>
  <c r="G2387" i="9" a="1"/>
  <c r="G2387" i="9"/>
  <c r="E2388" i="9" a="1"/>
  <c r="E2388" i="9"/>
  <c r="G2388" i="9" a="1"/>
  <c r="G2388" i="9"/>
  <c r="E2389" i="9" a="1"/>
  <c r="E2389" i="9"/>
  <c r="G2389" i="9" a="1"/>
  <c r="G2389" i="9"/>
  <c r="E2390" i="9" a="1"/>
  <c r="E2390" i="9"/>
  <c r="G2390" i="9" a="1"/>
  <c r="G2390" i="9"/>
  <c r="E2391" i="9" a="1"/>
  <c r="E2391" i="9"/>
  <c r="G2391" i="9" a="1"/>
  <c r="G2391" i="9"/>
  <c r="E2392" i="9" a="1"/>
  <c r="E2392" i="9"/>
  <c r="G2392" i="9" a="1"/>
  <c r="G2392" i="9"/>
  <c r="E2393" i="9" a="1"/>
  <c r="E2393" i="9"/>
  <c r="G2393" i="9" a="1"/>
  <c r="G2393" i="9"/>
  <c r="E2394" i="9" a="1"/>
  <c r="E2394" i="9"/>
  <c r="G2394" i="9" a="1"/>
  <c r="G2394" i="9"/>
  <c r="E2395" i="9" a="1"/>
  <c r="E2395" i="9"/>
  <c r="G2395" i="9" a="1"/>
  <c r="G2395" i="9"/>
  <c r="E2396" i="9" a="1"/>
  <c r="E2396" i="9"/>
  <c r="G2396" i="9" a="1"/>
  <c r="G2396" i="9"/>
  <c r="E2397" i="9" a="1"/>
  <c r="E2397" i="9"/>
  <c r="G2397" i="9" a="1"/>
  <c r="G2397" i="9"/>
  <c r="E2398" i="9" a="1"/>
  <c r="E2398" i="9"/>
  <c r="G2398" i="9" a="1"/>
  <c r="G2398" i="9"/>
  <c r="E2399" i="9" a="1"/>
  <c r="E2399" i="9"/>
  <c r="G2399" i="9" a="1"/>
  <c r="G2399" i="9"/>
  <c r="E2400" i="9" a="1"/>
  <c r="E2400" i="9"/>
  <c r="G2400" i="9" a="1"/>
  <c r="G2400" i="9"/>
  <c r="E2401" i="9" a="1"/>
  <c r="E2401" i="9"/>
  <c r="G2401" i="9" a="1"/>
  <c r="G2401" i="9"/>
  <c r="E2402" i="9" a="1"/>
  <c r="E2402" i="9"/>
  <c r="G2402" i="9" a="1"/>
  <c r="G2402" i="9"/>
  <c r="E2403" i="9" a="1"/>
  <c r="E2403" i="9"/>
  <c r="G2403" i="9" a="1"/>
  <c r="G2403" i="9"/>
  <c r="E2404" i="9" a="1"/>
  <c r="E2404" i="9"/>
  <c r="G2404" i="9" a="1"/>
  <c r="G2404" i="9"/>
  <c r="E2405" i="9" a="1"/>
  <c r="E2405" i="9"/>
  <c r="G2405" i="9" a="1"/>
  <c r="G2405" i="9"/>
  <c r="E2406" i="9" a="1"/>
  <c r="E2406" i="9"/>
  <c r="G2406" i="9" a="1"/>
  <c r="G2406" i="9"/>
  <c r="E2407" i="9" a="1"/>
  <c r="E2407" i="9"/>
  <c r="G2407" i="9" a="1"/>
  <c r="G2407" i="9"/>
  <c r="E2408" i="9" a="1"/>
  <c r="E2408" i="9"/>
  <c r="G2408" i="9" a="1"/>
  <c r="G2408" i="9"/>
  <c r="E2409" i="9" a="1"/>
  <c r="E2409" i="9"/>
  <c r="G2409" i="9" a="1"/>
  <c r="G2409" i="9"/>
  <c r="E2410" i="9" a="1"/>
  <c r="E2410" i="9"/>
  <c r="G2410" i="9" a="1"/>
  <c r="G2410" i="9"/>
  <c r="E2411" i="9" a="1"/>
  <c r="E2411" i="9"/>
  <c r="G2411" i="9" a="1"/>
  <c r="G2411" i="9"/>
  <c r="E2412" i="9" a="1"/>
  <c r="E2412" i="9"/>
  <c r="G2412" i="9" a="1"/>
  <c r="G2412" i="9"/>
  <c r="E2413" i="9" a="1"/>
  <c r="E2413" i="9"/>
  <c r="G2413" i="9" a="1"/>
  <c r="G2413" i="9"/>
  <c r="E2414" i="9" a="1"/>
  <c r="E2414" i="9"/>
  <c r="G2414" i="9" a="1"/>
  <c r="G2414" i="9"/>
  <c r="E2415" i="9" a="1"/>
  <c r="E2415" i="9"/>
  <c r="G2415" i="9" a="1"/>
  <c r="G2415" i="9"/>
  <c r="E2416" i="9" a="1"/>
  <c r="E2416" i="9"/>
  <c r="G2416" i="9" a="1"/>
  <c r="G2416" i="9"/>
  <c r="E2417" i="9" a="1"/>
  <c r="E2417" i="9"/>
  <c r="G2417" i="9" a="1"/>
  <c r="G2417" i="9"/>
  <c r="E2418" i="9" a="1"/>
  <c r="E2418" i="9"/>
  <c r="G2418" i="9" a="1"/>
  <c r="G2418" i="9"/>
  <c r="E2419" i="9" a="1"/>
  <c r="E2419" i="9"/>
  <c r="G2419" i="9" a="1"/>
  <c r="G2419" i="9"/>
  <c r="E2420" i="9" a="1"/>
  <c r="E2420" i="9"/>
  <c r="G2420" i="9" a="1"/>
  <c r="G2420" i="9"/>
  <c r="E2421" i="9" a="1"/>
  <c r="E2421" i="9"/>
  <c r="G2421" i="9" a="1"/>
  <c r="G2421" i="9"/>
  <c r="E2422" i="9" a="1"/>
  <c r="E2422" i="9"/>
  <c r="G2422" i="9" a="1"/>
  <c r="G2422" i="9"/>
  <c r="E2423" i="9" a="1"/>
  <c r="E2423" i="9"/>
  <c r="G2423" i="9" a="1"/>
  <c r="G2423" i="9"/>
  <c r="E2424" i="9" a="1"/>
  <c r="E2424" i="9"/>
  <c r="G2424" i="9" a="1"/>
  <c r="G2424" i="9"/>
  <c r="E2425" i="9" a="1"/>
  <c r="E2425" i="9"/>
  <c r="G2425" i="9" a="1"/>
  <c r="G2425" i="9"/>
  <c r="E2426" i="9" a="1"/>
  <c r="E2426" i="9"/>
  <c r="G2426" i="9" a="1"/>
  <c r="G2426" i="9"/>
  <c r="E2427" i="9" a="1"/>
  <c r="E2427" i="9"/>
  <c r="G2427" i="9" a="1"/>
  <c r="G2427" i="9"/>
  <c r="E2428" i="9" a="1"/>
  <c r="E2428" i="9"/>
  <c r="G2428" i="9" a="1"/>
  <c r="G2428" i="9"/>
  <c r="E2429" i="9" a="1"/>
  <c r="E2429" i="9"/>
  <c r="G2429" i="9" a="1"/>
  <c r="G2429" i="9"/>
  <c r="E2430" i="9" a="1"/>
  <c r="E2430" i="9"/>
  <c r="G2430" i="9" a="1"/>
  <c r="G2430" i="9"/>
  <c r="E2431" i="9" a="1"/>
  <c r="E2431" i="9"/>
  <c r="G2431" i="9" a="1"/>
  <c r="G2431" i="9"/>
  <c r="E2432" i="9" a="1"/>
  <c r="E2432" i="9"/>
  <c r="G2432" i="9" a="1"/>
  <c r="G2432" i="9"/>
  <c r="E2433" i="9" a="1"/>
  <c r="E2433" i="9"/>
  <c r="G2433" i="9" a="1"/>
  <c r="G2433" i="9"/>
  <c r="E2434" i="9" a="1"/>
  <c r="E2434" i="9"/>
  <c r="G2434" i="9" a="1"/>
  <c r="G2434" i="9"/>
  <c r="E2435" i="9" a="1"/>
  <c r="E2435" i="9"/>
  <c r="G2435" i="9" a="1"/>
  <c r="G2435" i="9"/>
  <c r="E2436" i="9" a="1"/>
  <c r="E2436" i="9"/>
  <c r="G2436" i="9" a="1"/>
  <c r="G2436" i="9"/>
  <c r="E2437" i="9" a="1"/>
  <c r="E2437" i="9"/>
  <c r="G2437" i="9" a="1"/>
  <c r="G2437" i="9"/>
  <c r="E2438" i="9" a="1"/>
  <c r="E2438" i="9"/>
  <c r="G2438" i="9" a="1"/>
  <c r="G2438" i="9"/>
  <c r="E2439" i="9" a="1"/>
  <c r="E2439" i="9"/>
  <c r="G2439" i="9" a="1"/>
  <c r="G2439" i="9"/>
  <c r="E2440" i="9" a="1"/>
  <c r="E2440" i="9"/>
  <c r="G2440" i="9" a="1"/>
  <c r="G2440" i="9"/>
  <c r="E2441" i="9" a="1"/>
  <c r="E2441" i="9"/>
  <c r="G2441" i="9" a="1"/>
  <c r="G2441" i="9"/>
  <c r="E2442" i="9" a="1"/>
  <c r="E2442" i="9"/>
  <c r="G2442" i="9" a="1"/>
  <c r="G2442" i="9"/>
  <c r="E2443" i="9" a="1"/>
  <c r="E2443" i="9"/>
  <c r="G2443" i="9" a="1"/>
  <c r="G2443" i="9"/>
  <c r="E2444" i="9" a="1"/>
  <c r="E2444" i="9"/>
  <c r="G2444" i="9" a="1"/>
  <c r="G2444" i="9"/>
  <c r="E2445" i="9" a="1"/>
  <c r="E2445" i="9"/>
  <c r="G2445" i="9" a="1"/>
  <c r="G2445" i="9"/>
  <c r="E2446" i="9" a="1"/>
  <c r="E2446" i="9"/>
  <c r="G2446" i="9" a="1"/>
  <c r="G2446" i="9"/>
  <c r="E2447" i="9" a="1"/>
  <c r="E2447" i="9"/>
  <c r="G2447" i="9" a="1"/>
  <c r="G2447" i="9"/>
  <c r="E2448" i="9" a="1"/>
  <c r="E2448" i="9"/>
  <c r="G2448" i="9" a="1"/>
  <c r="G2448" i="9"/>
  <c r="E2449" i="9" a="1"/>
  <c r="E2449" i="9"/>
  <c r="G2449" i="9" a="1"/>
  <c r="G2449" i="9"/>
  <c r="E2450" i="9" a="1"/>
  <c r="E2450" i="9"/>
  <c r="G2450" i="9" a="1"/>
  <c r="G2450" i="9"/>
  <c r="E2451" i="9" a="1"/>
  <c r="E2451" i="9"/>
  <c r="G2451" i="9" a="1"/>
  <c r="G2451" i="9"/>
  <c r="E2452" i="9" a="1"/>
  <c r="E2452" i="9"/>
  <c r="G2452" i="9" a="1"/>
  <c r="G2452" i="9"/>
  <c r="E2453" i="9" a="1"/>
  <c r="E2453" i="9"/>
  <c r="G2453" i="9" a="1"/>
  <c r="G2453" i="9"/>
  <c r="E2454" i="9" a="1"/>
  <c r="E2454" i="9"/>
  <c r="G2454" i="9" a="1"/>
  <c r="G2454" i="9"/>
  <c r="E2455" i="9" a="1"/>
  <c r="E2455" i="9"/>
  <c r="G2455" i="9" a="1"/>
  <c r="G2455" i="9"/>
  <c r="E2456" i="9" a="1"/>
  <c r="E2456" i="9"/>
  <c r="G2456" i="9" a="1"/>
  <c r="G2456" i="9"/>
  <c r="E2457" i="9" a="1"/>
  <c r="E2457" i="9"/>
  <c r="G2457" i="9" a="1"/>
  <c r="G2457" i="9"/>
  <c r="E2458" i="9" a="1"/>
  <c r="E2458" i="9"/>
  <c r="G2458" i="9" a="1"/>
  <c r="G2458" i="9"/>
  <c r="E2459" i="9" a="1"/>
  <c r="E2459" i="9"/>
  <c r="G2459" i="9" a="1"/>
  <c r="G2459" i="9"/>
  <c r="E2460" i="9" a="1"/>
  <c r="E2460" i="9"/>
  <c r="G2460" i="9" a="1"/>
  <c r="G2460" i="9"/>
  <c r="E2461" i="9" a="1"/>
  <c r="E2461" i="9"/>
  <c r="G2461" i="9" a="1"/>
  <c r="G2461" i="9"/>
  <c r="E2462" i="9" a="1"/>
  <c r="E2462" i="9"/>
  <c r="G2462" i="9" a="1"/>
  <c r="G2462" i="9"/>
  <c r="E2463" i="9" a="1"/>
  <c r="E2463" i="9"/>
  <c r="G2463" i="9" a="1"/>
  <c r="G2463" i="9"/>
  <c r="E2464" i="9" a="1"/>
  <c r="E2464" i="9"/>
  <c r="G2464" i="9" a="1"/>
  <c r="G2464" i="9"/>
  <c r="E2465" i="9" a="1"/>
  <c r="E2465" i="9"/>
  <c r="G2465" i="9" a="1"/>
  <c r="G2465" i="9"/>
  <c r="E2466" i="9" a="1"/>
  <c r="E2466" i="9"/>
  <c r="G2466" i="9" a="1"/>
  <c r="G2466" i="9"/>
  <c r="E2467" i="9" a="1"/>
  <c r="E2467" i="9"/>
  <c r="G2467" i="9" a="1"/>
  <c r="G2467" i="9"/>
  <c r="E2468" i="9" a="1"/>
  <c r="E2468" i="9"/>
  <c r="G2468" i="9" a="1"/>
  <c r="G2468" i="9"/>
  <c r="E2469" i="9" a="1"/>
  <c r="E2469" i="9"/>
  <c r="G2469" i="9" a="1"/>
  <c r="G2469" i="9"/>
  <c r="E2470" i="9" a="1"/>
  <c r="E2470" i="9"/>
  <c r="G2470" i="9" a="1"/>
  <c r="G2470" i="9"/>
  <c r="E2471" i="9" a="1"/>
  <c r="E2471" i="9"/>
  <c r="G2471" i="9" a="1"/>
  <c r="G2471" i="9"/>
  <c r="E2472" i="9" a="1"/>
  <c r="E2472" i="9"/>
  <c r="G2472" i="9" a="1"/>
  <c r="G2472" i="9"/>
  <c r="E2473" i="9" a="1"/>
  <c r="E2473" i="9"/>
  <c r="G2473" i="9" a="1"/>
  <c r="G2473" i="9"/>
  <c r="E2474" i="9" a="1"/>
  <c r="E2474" i="9"/>
  <c r="G2474" i="9" a="1"/>
  <c r="G2474" i="9"/>
  <c r="E2475" i="9" a="1"/>
  <c r="E2475" i="9"/>
  <c r="G2475" i="9" a="1"/>
  <c r="G2475" i="9"/>
  <c r="E2476" i="9" a="1"/>
  <c r="E2476" i="9"/>
  <c r="G2476" i="9" a="1"/>
  <c r="G2476" i="9"/>
  <c r="E2477" i="9" a="1"/>
  <c r="E2477" i="9"/>
  <c r="G2477" i="9" a="1"/>
  <c r="G2477" i="9"/>
  <c r="E2478" i="9" a="1"/>
  <c r="E2478" i="9"/>
  <c r="G2478" i="9" a="1"/>
  <c r="G2478" i="9"/>
  <c r="E2479" i="9" a="1"/>
  <c r="E2479" i="9"/>
  <c r="G2479" i="9" a="1"/>
  <c r="G2479" i="9"/>
  <c r="E2480" i="9" a="1"/>
  <c r="E2480" i="9"/>
  <c r="G2480" i="9" a="1"/>
  <c r="G2480" i="9"/>
  <c r="E2481" i="9" a="1"/>
  <c r="E2481" i="9"/>
  <c r="G2481" i="9" a="1"/>
  <c r="G2481" i="9"/>
  <c r="E2482" i="9" a="1"/>
  <c r="E2482" i="9"/>
  <c r="G2482" i="9" a="1"/>
  <c r="G2482" i="9"/>
  <c r="E2483" i="9" a="1"/>
  <c r="E2483" i="9"/>
  <c r="G2483" i="9" a="1"/>
  <c r="G2483" i="9"/>
  <c r="E2484" i="9" a="1"/>
  <c r="E2484" i="9"/>
  <c r="G2484" i="9" a="1"/>
  <c r="G2484" i="9"/>
  <c r="E2485" i="9" a="1"/>
  <c r="E2485" i="9"/>
  <c r="G2485" i="9" a="1"/>
  <c r="G2485" i="9"/>
  <c r="E2486" i="9" a="1"/>
  <c r="E2486" i="9"/>
  <c r="G2486" i="9" a="1"/>
  <c r="G2486" i="9"/>
  <c r="E2487" i="9" a="1"/>
  <c r="E2487" i="9"/>
  <c r="G2487" i="9" a="1"/>
  <c r="G2487" i="9"/>
  <c r="E2488" i="9" a="1"/>
  <c r="E2488" i="9"/>
  <c r="G2488" i="9" a="1"/>
  <c r="G2488" i="9"/>
  <c r="E2489" i="9" a="1"/>
  <c r="E2489" i="9"/>
  <c r="G2489" i="9" a="1"/>
  <c r="G2489" i="9"/>
  <c r="E2490" i="9" a="1"/>
  <c r="E2490" i="9"/>
  <c r="G2490" i="9" a="1"/>
  <c r="G2490" i="9"/>
  <c r="E2491" i="9" a="1"/>
  <c r="E2491" i="9"/>
  <c r="G2491" i="9" a="1"/>
  <c r="G2491" i="9"/>
  <c r="E2492" i="9" a="1"/>
  <c r="E2492" i="9"/>
  <c r="G2492" i="9" a="1"/>
  <c r="G2492" i="9"/>
  <c r="E2493" i="9" a="1"/>
  <c r="E2493" i="9"/>
  <c r="G2493" i="9" a="1"/>
  <c r="G2493" i="9"/>
  <c r="E2494" i="9" a="1"/>
  <c r="E2494" i="9"/>
  <c r="G2494" i="9" a="1"/>
  <c r="G2494" i="9"/>
  <c r="E2495" i="9" a="1"/>
  <c r="E2495" i="9"/>
  <c r="G2495" i="9" a="1"/>
  <c r="G2495" i="9"/>
  <c r="E2496" i="9" a="1"/>
  <c r="E2496" i="9"/>
  <c r="G2496" i="9" a="1"/>
  <c r="G2496" i="9"/>
  <c r="E2497" i="9" a="1"/>
  <c r="E2497" i="9"/>
  <c r="G2497" i="9" a="1"/>
  <c r="G2497" i="9"/>
  <c r="E2498" i="9" a="1"/>
  <c r="E2498" i="9"/>
  <c r="G2498" i="9" a="1"/>
  <c r="G2498" i="9"/>
  <c r="E2499" i="9" a="1"/>
  <c r="E2499" i="9"/>
  <c r="G2499" i="9" a="1"/>
  <c r="G2499" i="9"/>
  <c r="E2500" i="9" a="1"/>
  <c r="E2500" i="9"/>
  <c r="G2500" i="9" a="1"/>
  <c r="G2500" i="9"/>
  <c r="E2501" i="9" a="1"/>
  <c r="E2501" i="9"/>
  <c r="G2501" i="9" a="1"/>
  <c r="G2501" i="9"/>
  <c r="E2502" i="9" a="1"/>
  <c r="E2502" i="9"/>
  <c r="G2502" i="9" a="1"/>
  <c r="G2502" i="9"/>
  <c r="E2503" i="9" a="1"/>
  <c r="E2503" i="9"/>
  <c r="G2503" i="9" a="1"/>
  <c r="G2503" i="9"/>
  <c r="E2504" i="9" a="1"/>
  <c r="E2504" i="9"/>
  <c r="G2504" i="9" a="1"/>
  <c r="G2504" i="9"/>
  <c r="E2505" i="9" a="1"/>
  <c r="E2505" i="9"/>
  <c r="G2505" i="9" a="1"/>
  <c r="G2505" i="9"/>
  <c r="E2506" i="9" a="1"/>
  <c r="E2506" i="9"/>
  <c r="G2506" i="9" a="1"/>
  <c r="G2506" i="9"/>
  <c r="E2507" i="9" a="1"/>
  <c r="E2507" i="9"/>
  <c r="G2507" i="9" a="1"/>
  <c r="G2507" i="9"/>
  <c r="E2508" i="9" a="1"/>
  <c r="E2508" i="9"/>
  <c r="G2508" i="9" a="1"/>
  <c r="G2508" i="9"/>
  <c r="E2509" i="9" a="1"/>
  <c r="E2509" i="9"/>
  <c r="G2509" i="9" a="1"/>
  <c r="G2509" i="9"/>
  <c r="E2510" i="9" a="1"/>
  <c r="E2510" i="9"/>
  <c r="G2510" i="9" a="1"/>
  <c r="G2510" i="9"/>
  <c r="E2511" i="9" a="1"/>
  <c r="E2511" i="9"/>
  <c r="G2511" i="9" a="1"/>
  <c r="G2511" i="9"/>
  <c r="E2512" i="9" a="1"/>
  <c r="E2512" i="9"/>
  <c r="G2512" i="9" a="1"/>
  <c r="G2512" i="9"/>
  <c r="E2513" i="9" a="1"/>
  <c r="E2513" i="9"/>
  <c r="G2513" i="9" a="1"/>
  <c r="G2513" i="9"/>
  <c r="E2514" i="9" a="1"/>
  <c r="E2514" i="9"/>
  <c r="G2514" i="9" a="1"/>
  <c r="G2514" i="9"/>
  <c r="E2515" i="9" a="1"/>
  <c r="E2515" i="9"/>
  <c r="G2515" i="9" a="1"/>
  <c r="G2515" i="9"/>
  <c r="E2516" i="9" a="1"/>
  <c r="E2516" i="9"/>
  <c r="G2516" i="9" a="1"/>
  <c r="G2516" i="9"/>
  <c r="E2517" i="9" a="1"/>
  <c r="E2517" i="9"/>
  <c r="G2517" i="9" a="1"/>
  <c r="G2517" i="9"/>
  <c r="E2518" i="9" a="1"/>
  <c r="E2518" i="9"/>
  <c r="G2518" i="9" a="1"/>
  <c r="G2518" i="9"/>
  <c r="E2519" i="9" a="1"/>
  <c r="E2519" i="9"/>
  <c r="G2519" i="9" a="1"/>
  <c r="G2519" i="9"/>
  <c r="E2520" i="9" a="1"/>
  <c r="E2520" i="9"/>
  <c r="G2520" i="9" a="1"/>
  <c r="G2520" i="9"/>
  <c r="E2521" i="9" a="1"/>
  <c r="E2521" i="9"/>
  <c r="G2521" i="9" a="1"/>
  <c r="G2521" i="9"/>
  <c r="E2522" i="9" a="1"/>
  <c r="E2522" i="9"/>
  <c r="G2522" i="9" a="1"/>
  <c r="G2522" i="9"/>
  <c r="E2523" i="9" a="1"/>
  <c r="E2523" i="9"/>
  <c r="G2523" i="9" a="1"/>
  <c r="G2523" i="9"/>
  <c r="E2524" i="9" a="1"/>
  <c r="E2524" i="9"/>
  <c r="G2524" i="9" a="1"/>
  <c r="G2524" i="9"/>
  <c r="E2525" i="9" a="1"/>
  <c r="E2525" i="9"/>
  <c r="G2525" i="9" a="1"/>
  <c r="G2525" i="9"/>
  <c r="E2526" i="9" a="1"/>
  <c r="E2526" i="9"/>
  <c r="G2526" i="9" a="1"/>
  <c r="G2526" i="9"/>
  <c r="E2527" i="9" a="1"/>
  <c r="E2527" i="9"/>
  <c r="G2527" i="9" a="1"/>
  <c r="G2527" i="9"/>
  <c r="E2528" i="9" a="1"/>
  <c r="E2528" i="9"/>
  <c r="G2528" i="9" a="1"/>
  <c r="G2528" i="9"/>
  <c r="E2529" i="9" a="1"/>
  <c r="E2529" i="9"/>
  <c r="G2529" i="9" a="1"/>
  <c r="G2529" i="9"/>
  <c r="E2530" i="9" a="1"/>
  <c r="E2530" i="9"/>
  <c r="G2530" i="9" a="1"/>
  <c r="G2530" i="9"/>
  <c r="E2531" i="9" a="1"/>
  <c r="E2531" i="9"/>
  <c r="G2531" i="9" a="1"/>
  <c r="G2531" i="9"/>
  <c r="E2532" i="9" a="1"/>
  <c r="E2532" i="9"/>
  <c r="G2532" i="9" a="1"/>
  <c r="G2532" i="9"/>
  <c r="E2533" i="9" a="1"/>
  <c r="E2533" i="9"/>
  <c r="G2533" i="9" a="1"/>
  <c r="G2533" i="9"/>
  <c r="E2534" i="9" a="1"/>
  <c r="E2534" i="9"/>
  <c r="G2534" i="9" a="1"/>
  <c r="G2534" i="9"/>
  <c r="E2535" i="9" a="1"/>
  <c r="E2535" i="9"/>
  <c r="G2535" i="9" a="1"/>
  <c r="G2535" i="9"/>
  <c r="E2536" i="9" a="1"/>
  <c r="E2536" i="9"/>
  <c r="G2536" i="9" a="1"/>
  <c r="G2536" i="9"/>
  <c r="E2537" i="9" a="1"/>
  <c r="E2537" i="9"/>
  <c r="G2537" i="9" a="1"/>
  <c r="G2537" i="9"/>
  <c r="E2538" i="9" a="1"/>
  <c r="E2538" i="9"/>
  <c r="G2538" i="9" a="1"/>
  <c r="G2538" i="9"/>
  <c r="E2539" i="9" a="1"/>
  <c r="E2539" i="9"/>
  <c r="G2539" i="9" a="1"/>
  <c r="G2539" i="9"/>
  <c r="E2540" i="9" a="1"/>
  <c r="E2540" i="9"/>
  <c r="G2540" i="9" a="1"/>
  <c r="G2540" i="9"/>
  <c r="E2541" i="9" a="1"/>
  <c r="E2541" i="9"/>
  <c r="G2541" i="9" a="1"/>
  <c r="G2541" i="9"/>
  <c r="E2542" i="9" a="1"/>
  <c r="E2542" i="9"/>
  <c r="G2542" i="9" a="1"/>
  <c r="G2542" i="9"/>
  <c r="E2543" i="9" a="1"/>
  <c r="E2543" i="9"/>
  <c r="G2543" i="9" a="1"/>
  <c r="G2543" i="9"/>
  <c r="E2544" i="9" a="1"/>
  <c r="E2544" i="9"/>
  <c r="G2544" i="9" a="1"/>
  <c r="G2544" i="9"/>
  <c r="E2545" i="9" a="1"/>
  <c r="E2545" i="9"/>
  <c r="G2545" i="9" a="1"/>
  <c r="G2545" i="9"/>
  <c r="E2546" i="9" a="1"/>
  <c r="E2546" i="9"/>
  <c r="G2546" i="9" a="1"/>
  <c r="G2546" i="9"/>
  <c r="E2547" i="9" a="1"/>
  <c r="E2547" i="9"/>
  <c r="G2547" i="9" a="1"/>
  <c r="G2547" i="9"/>
  <c r="E2548" i="9" a="1"/>
  <c r="E2548" i="9"/>
  <c r="G2548" i="9" a="1"/>
  <c r="G2548" i="9"/>
  <c r="E2549" i="9" a="1"/>
  <c r="E2549" i="9"/>
  <c r="G2549" i="9" a="1"/>
  <c r="G2549" i="9"/>
  <c r="E2550" i="9" a="1"/>
  <c r="E2550" i="9"/>
  <c r="G2550" i="9" a="1"/>
  <c r="G2550" i="9"/>
  <c r="E2551" i="9" a="1"/>
  <c r="E2551" i="9"/>
  <c r="G2551" i="9" a="1"/>
  <c r="G2551" i="9"/>
  <c r="E2552" i="9" a="1"/>
  <c r="E2552" i="9"/>
  <c r="G2552" i="9" a="1"/>
  <c r="G2552" i="9"/>
  <c r="E2553" i="9" a="1"/>
  <c r="E2553" i="9"/>
  <c r="G2553" i="9" a="1"/>
  <c r="G2553" i="9"/>
  <c r="E2554" i="9" a="1"/>
  <c r="E2554" i="9"/>
  <c r="G2554" i="9" a="1"/>
  <c r="G2554" i="9"/>
  <c r="E2555" i="9" a="1"/>
  <c r="E2555" i="9"/>
  <c r="G2555" i="9" a="1"/>
  <c r="G2555" i="9"/>
  <c r="E2556" i="9" a="1"/>
  <c r="E2556" i="9"/>
  <c r="G2556" i="9" a="1"/>
  <c r="G2556" i="9"/>
  <c r="E2557" i="9" a="1"/>
  <c r="E2557" i="9"/>
  <c r="G2557" i="9" a="1"/>
  <c r="G2557" i="9"/>
  <c r="E2558" i="9" a="1"/>
  <c r="E2558" i="9"/>
  <c r="G2558" i="9" a="1"/>
  <c r="G2558" i="9"/>
  <c r="E2559" i="9" a="1"/>
  <c r="E2559" i="9"/>
  <c r="G2559" i="9" a="1"/>
  <c r="G2559" i="9"/>
  <c r="E2560" i="9" a="1"/>
  <c r="E2560" i="9"/>
  <c r="G2560" i="9" a="1"/>
  <c r="G2560" i="9"/>
  <c r="E2561" i="9" a="1"/>
  <c r="E2561" i="9"/>
  <c r="G2561" i="9" a="1"/>
  <c r="G2561" i="9"/>
  <c r="E2562" i="9" a="1"/>
  <c r="E2562" i="9"/>
  <c r="G2562" i="9" a="1"/>
  <c r="G2562" i="9"/>
  <c r="E2563" i="9" a="1"/>
  <c r="E2563" i="9"/>
  <c r="G2563" i="9" a="1"/>
  <c r="G2563" i="9"/>
  <c r="E2564" i="9" a="1"/>
  <c r="E2564" i="9"/>
  <c r="G2564" i="9" a="1"/>
  <c r="G2564" i="9"/>
  <c r="E2565" i="9" a="1"/>
  <c r="E2565" i="9"/>
  <c r="G2565" i="9" a="1"/>
  <c r="G2565" i="9"/>
  <c r="E2566" i="9" a="1"/>
  <c r="E2566" i="9"/>
  <c r="G2566" i="9" a="1"/>
  <c r="G2566" i="9"/>
  <c r="E2567" i="9" a="1"/>
  <c r="E2567" i="9"/>
  <c r="G2567" i="9" a="1"/>
  <c r="G2567" i="9"/>
  <c r="E2568" i="9" a="1"/>
  <c r="E2568" i="9"/>
  <c r="G2568" i="9" a="1"/>
  <c r="G2568" i="9"/>
  <c r="E2569" i="9" a="1"/>
  <c r="E2569" i="9"/>
  <c r="G2569" i="9" a="1"/>
  <c r="G2569" i="9"/>
  <c r="E2570" i="9" a="1"/>
  <c r="E2570" i="9"/>
  <c r="G2570" i="9" a="1"/>
  <c r="G2570" i="9"/>
  <c r="E2571" i="9" a="1"/>
  <c r="E2571" i="9"/>
  <c r="G2571" i="9" a="1"/>
  <c r="G2571" i="9"/>
  <c r="E2572" i="9" a="1"/>
  <c r="E2572" i="9"/>
  <c r="G2572" i="9" a="1"/>
  <c r="G2572" i="9"/>
  <c r="E2573" i="9" a="1"/>
  <c r="E2573" i="9"/>
  <c r="G2573" i="9" a="1"/>
  <c r="G2573" i="9"/>
  <c r="E2574" i="9" a="1"/>
  <c r="E2574" i="9"/>
  <c r="G2574" i="9" a="1"/>
  <c r="G2574" i="9"/>
  <c r="E2575" i="9" a="1"/>
  <c r="E2575" i="9"/>
  <c r="G2575" i="9" a="1"/>
  <c r="G2575" i="9"/>
  <c r="E2576" i="9" a="1"/>
  <c r="E2576" i="9"/>
  <c r="G2576" i="9" a="1"/>
  <c r="G2576" i="9"/>
  <c r="E2577" i="9" a="1"/>
  <c r="E2577" i="9"/>
  <c r="G2577" i="9" a="1"/>
  <c r="G2577" i="9"/>
  <c r="E2578" i="9" a="1"/>
  <c r="E2578" i="9"/>
  <c r="G2578" i="9" a="1"/>
  <c r="G2578" i="9"/>
  <c r="E2579" i="9" a="1"/>
  <c r="E2579" i="9"/>
  <c r="G2579" i="9" a="1"/>
  <c r="G2579" i="9"/>
  <c r="E2580" i="9" a="1"/>
  <c r="E2580" i="9"/>
  <c r="G2580" i="9" a="1"/>
  <c r="G2580" i="9"/>
  <c r="E2581" i="9" a="1"/>
  <c r="E2581" i="9"/>
  <c r="G2581" i="9" a="1"/>
  <c r="G2581" i="9"/>
  <c r="E2582" i="9" a="1"/>
  <c r="E2582" i="9"/>
  <c r="G2582" i="9" a="1"/>
  <c r="G2582" i="9"/>
  <c r="E2583" i="9" a="1"/>
  <c r="E2583" i="9"/>
  <c r="G2583" i="9" a="1"/>
  <c r="G2583" i="9"/>
  <c r="E2584" i="9" a="1"/>
  <c r="E2584" i="9"/>
  <c r="G2584" i="9" a="1"/>
  <c r="G2584" i="9"/>
  <c r="E2585" i="9" a="1"/>
  <c r="E2585" i="9"/>
  <c r="G2585" i="9" a="1"/>
  <c r="G2585" i="9"/>
  <c r="E2586" i="9" a="1"/>
  <c r="E2586" i="9"/>
  <c r="G2586" i="9" a="1"/>
  <c r="G2586" i="9"/>
  <c r="E2587" i="9" a="1"/>
  <c r="E2587" i="9"/>
  <c r="G2587" i="9" a="1"/>
  <c r="G2587" i="9"/>
  <c r="E2588" i="9" a="1"/>
  <c r="E2588" i="9"/>
  <c r="G2588" i="9" a="1"/>
  <c r="G2588" i="9"/>
  <c r="E2589" i="9" a="1"/>
  <c r="E2589" i="9"/>
  <c r="G2589" i="9" a="1"/>
  <c r="G2589" i="9"/>
  <c r="E2590" i="9" a="1"/>
  <c r="E2590" i="9"/>
  <c r="G2590" i="9" a="1"/>
  <c r="G2590" i="9"/>
  <c r="E2591" i="9" a="1"/>
  <c r="E2591" i="9"/>
  <c r="G2591" i="9" a="1"/>
  <c r="G2591" i="9"/>
  <c r="E2592" i="9" a="1"/>
  <c r="E2592" i="9"/>
  <c r="G2592" i="9" a="1"/>
  <c r="G2592" i="9"/>
  <c r="E2593" i="9" a="1"/>
  <c r="E2593" i="9"/>
  <c r="G2593" i="9" a="1"/>
  <c r="G2593" i="9"/>
  <c r="E2594" i="9" a="1"/>
  <c r="E2594" i="9"/>
  <c r="G2594" i="9" a="1"/>
  <c r="G2594" i="9"/>
  <c r="E2595" i="9" a="1"/>
  <c r="E2595" i="9"/>
  <c r="G2595" i="9" a="1"/>
  <c r="G2595" i="9"/>
  <c r="E2596" i="9" a="1"/>
  <c r="E2596" i="9"/>
  <c r="G2596" i="9" a="1"/>
  <c r="G2596" i="9"/>
  <c r="E2597" i="9" a="1"/>
  <c r="E2597" i="9"/>
  <c r="G2597" i="9" a="1"/>
  <c r="G2597" i="9"/>
  <c r="E2598" i="9" a="1"/>
  <c r="E2598" i="9"/>
  <c r="G2598" i="9" a="1"/>
  <c r="G2598" i="9"/>
  <c r="E2599" i="9" a="1"/>
  <c r="E2599" i="9"/>
  <c r="G2599" i="9" a="1"/>
  <c r="G2599" i="9"/>
  <c r="E2600" i="9" a="1"/>
  <c r="E2600" i="9"/>
  <c r="G2600" i="9" a="1"/>
  <c r="G2600" i="9"/>
  <c r="E2601" i="9" a="1"/>
  <c r="E2601" i="9"/>
  <c r="G2601" i="9" a="1"/>
  <c r="G2601" i="9"/>
  <c r="E2602" i="9" a="1"/>
  <c r="E2602" i="9"/>
  <c r="G2602" i="9" a="1"/>
  <c r="G2602" i="9"/>
  <c r="E2603" i="9" a="1"/>
  <c r="E2603" i="9"/>
  <c r="G2603" i="9" a="1"/>
  <c r="G2603" i="9"/>
  <c r="E2604" i="9" a="1"/>
  <c r="E2604" i="9"/>
  <c r="G2604" i="9" a="1"/>
  <c r="G2604" i="9"/>
  <c r="E2605" i="9" a="1"/>
  <c r="E2605" i="9"/>
  <c r="G2605" i="9" a="1"/>
  <c r="G2605" i="9"/>
  <c r="E2606" i="9" a="1"/>
  <c r="E2606" i="9"/>
  <c r="G2606" i="9" a="1"/>
  <c r="G2606" i="9"/>
  <c r="E2607" i="9" a="1"/>
  <c r="E2607" i="9"/>
  <c r="G2607" i="9" a="1"/>
  <c r="G2607" i="9"/>
  <c r="E2608" i="9" a="1"/>
  <c r="E2608" i="9"/>
  <c r="G2608" i="9" a="1"/>
  <c r="G2608" i="9"/>
  <c r="E2609" i="9" a="1"/>
  <c r="E2609" i="9"/>
  <c r="G2609" i="9" a="1"/>
  <c r="G2609" i="9"/>
  <c r="E2610" i="9" a="1"/>
  <c r="E2610" i="9"/>
  <c r="G2610" i="9" a="1"/>
  <c r="G2610" i="9"/>
  <c r="E2611" i="9" a="1"/>
  <c r="E2611" i="9"/>
  <c r="G2611" i="9" a="1"/>
  <c r="G2611" i="9"/>
  <c r="E2612" i="9" a="1"/>
  <c r="E2612" i="9"/>
  <c r="G2612" i="9" a="1"/>
  <c r="G2612" i="9"/>
  <c r="E2613" i="9" a="1"/>
  <c r="E2613" i="9"/>
  <c r="G2613" i="9" a="1"/>
  <c r="G2613" i="9"/>
  <c r="E2614" i="9" a="1"/>
  <c r="E2614" i="9"/>
  <c r="G2614" i="9" a="1"/>
  <c r="G2614" i="9"/>
  <c r="E2615" i="9" a="1"/>
  <c r="E2615" i="9"/>
  <c r="G2615" i="9" a="1"/>
  <c r="G2615" i="9"/>
  <c r="E2616" i="9" a="1"/>
  <c r="E2616" i="9"/>
  <c r="G2616" i="9" a="1"/>
  <c r="G2616" i="9"/>
  <c r="E2617" i="9" a="1"/>
  <c r="E2617" i="9"/>
  <c r="G2617" i="9" a="1"/>
  <c r="G2617" i="9"/>
  <c r="E2618" i="9" a="1"/>
  <c r="E2618" i="9"/>
  <c r="G2618" i="9" a="1"/>
  <c r="G2618" i="9"/>
  <c r="E2619" i="9" a="1"/>
  <c r="E2619" i="9"/>
  <c r="G2619" i="9" a="1"/>
  <c r="G2619" i="9"/>
  <c r="E2620" i="9" a="1"/>
  <c r="E2620" i="9"/>
  <c r="G2620" i="9" a="1"/>
  <c r="G2620" i="9"/>
  <c r="E2621" i="9" a="1"/>
  <c r="E2621" i="9"/>
  <c r="G2621" i="9" a="1"/>
  <c r="G2621" i="9"/>
  <c r="E2622" i="9" a="1"/>
  <c r="E2622" i="9"/>
  <c r="G2622" i="9" a="1"/>
  <c r="G2622" i="9"/>
  <c r="E2623" i="9" a="1"/>
  <c r="E2623" i="9"/>
  <c r="G2623" i="9" a="1"/>
  <c r="G2623" i="9"/>
  <c r="E2624" i="9" a="1"/>
  <c r="E2624" i="9"/>
  <c r="G2624" i="9" a="1"/>
  <c r="G2624" i="9"/>
  <c r="E2625" i="9" a="1"/>
  <c r="E2625" i="9"/>
  <c r="G2625" i="9" a="1"/>
  <c r="G2625" i="9"/>
  <c r="E2626" i="9" a="1"/>
  <c r="E2626" i="9"/>
  <c r="G2626" i="9" a="1"/>
  <c r="G2626" i="9"/>
  <c r="E2627" i="9" a="1"/>
  <c r="E2627" i="9"/>
  <c r="G2627" i="9" a="1"/>
  <c r="G2627" i="9"/>
  <c r="E2628" i="9" a="1"/>
  <c r="E2628" i="9"/>
  <c r="G2628" i="9" a="1"/>
  <c r="G2628" i="9"/>
  <c r="E2629" i="9" a="1"/>
  <c r="E2629" i="9"/>
  <c r="G2629" i="9" a="1"/>
  <c r="G2629" i="9"/>
  <c r="E2630" i="9" a="1"/>
  <c r="E2630" i="9"/>
  <c r="G2630" i="9" a="1"/>
  <c r="G2630" i="9"/>
  <c r="E2631" i="9" a="1"/>
  <c r="E2631" i="9"/>
  <c r="G2631" i="9" a="1"/>
  <c r="G2631" i="9"/>
  <c r="E2632" i="9" a="1"/>
  <c r="E2632" i="9"/>
  <c r="G2632" i="9" a="1"/>
  <c r="G2632" i="9"/>
  <c r="E2633" i="9" a="1"/>
  <c r="E2633" i="9"/>
  <c r="G2633" i="9" a="1"/>
  <c r="G2633" i="9"/>
  <c r="E2634" i="9" a="1"/>
  <c r="E2634" i="9"/>
  <c r="G2634" i="9" a="1"/>
  <c r="G2634" i="9"/>
  <c r="E2635" i="9" a="1"/>
  <c r="E2635" i="9"/>
  <c r="G2635" i="9" a="1"/>
  <c r="G2635" i="9"/>
  <c r="E2636" i="9" a="1"/>
  <c r="E2636" i="9"/>
  <c r="G2636" i="9" a="1"/>
  <c r="G2636" i="9"/>
  <c r="E2637" i="9" a="1"/>
  <c r="E2637" i="9"/>
  <c r="G2637" i="9" a="1"/>
  <c r="G2637" i="9"/>
  <c r="E2638" i="9" a="1"/>
  <c r="E2638" i="9"/>
  <c r="G2638" i="9" a="1"/>
  <c r="G2638" i="9"/>
  <c r="E2639" i="9" a="1"/>
  <c r="E2639" i="9"/>
  <c r="G2639" i="9" a="1"/>
  <c r="G2639" i="9"/>
  <c r="E2640" i="9" a="1"/>
  <c r="E2640" i="9"/>
  <c r="G2640" i="9" a="1"/>
  <c r="G2640" i="9"/>
  <c r="E2641" i="9" a="1"/>
  <c r="E2641" i="9"/>
  <c r="G2641" i="9" a="1"/>
  <c r="G2641" i="9"/>
  <c r="E2642" i="9" a="1"/>
  <c r="E2642" i="9"/>
  <c r="G2642" i="9" a="1"/>
  <c r="G2642" i="9"/>
  <c r="E2643" i="9" a="1"/>
  <c r="E2643" i="9"/>
  <c r="G2643" i="9" a="1"/>
  <c r="G2643" i="9"/>
  <c r="E2644" i="9" a="1"/>
  <c r="E2644" i="9"/>
  <c r="G2644" i="9" a="1"/>
  <c r="G2644" i="9"/>
  <c r="E2645" i="9" a="1"/>
  <c r="E2645" i="9"/>
  <c r="G2645" i="9" a="1"/>
  <c r="G2645" i="9"/>
  <c r="E2646" i="9" a="1"/>
  <c r="E2646" i="9"/>
  <c r="G2646" i="9" a="1"/>
  <c r="G2646" i="9"/>
  <c r="E2647" i="9" a="1"/>
  <c r="E2647" i="9"/>
  <c r="G2647" i="9" a="1"/>
  <c r="G2647" i="9"/>
  <c r="E2648" i="9" a="1"/>
  <c r="E2648" i="9"/>
  <c r="G2648" i="9" a="1"/>
  <c r="G2648" i="9"/>
  <c r="E2649" i="9" a="1"/>
  <c r="E2649" i="9"/>
  <c r="G2649" i="9" a="1"/>
  <c r="G2649" i="9"/>
  <c r="E2650" i="9" a="1"/>
  <c r="E2650" i="9"/>
  <c r="G2650" i="9" a="1"/>
  <c r="G2650" i="9"/>
  <c r="E2651" i="9" a="1"/>
  <c r="E2651" i="9"/>
  <c r="G2651" i="9" a="1"/>
  <c r="G2651" i="9"/>
  <c r="E2652" i="9" a="1"/>
  <c r="E2652" i="9"/>
  <c r="G2652" i="9" a="1"/>
  <c r="G2652" i="9"/>
  <c r="E2653" i="9" a="1"/>
  <c r="E2653" i="9"/>
  <c r="G2653" i="9" a="1"/>
  <c r="G2653" i="9"/>
  <c r="E2654" i="9" a="1"/>
  <c r="E2654" i="9"/>
  <c r="G2654" i="9" a="1"/>
  <c r="G2654" i="9"/>
  <c r="E2655" i="9" a="1"/>
  <c r="E2655" i="9"/>
  <c r="G2655" i="9" a="1"/>
  <c r="G2655" i="9"/>
  <c r="E2656" i="9" a="1"/>
  <c r="E2656" i="9"/>
  <c r="G2656" i="9" a="1"/>
  <c r="G2656" i="9"/>
  <c r="E2657" i="9" a="1"/>
  <c r="E2657" i="9"/>
  <c r="G2657" i="9" a="1"/>
  <c r="G2657" i="9"/>
  <c r="E2658" i="9" a="1"/>
  <c r="E2658" i="9"/>
  <c r="G2658" i="9" a="1"/>
  <c r="G2658" i="9"/>
  <c r="E2659" i="9" a="1"/>
  <c r="E2659" i="9"/>
  <c r="G2659" i="9" a="1"/>
  <c r="G2659" i="9"/>
  <c r="E2660" i="9" a="1"/>
  <c r="E2660" i="9"/>
  <c r="G2660" i="9" a="1"/>
  <c r="G2660" i="9"/>
  <c r="E2661" i="9" a="1"/>
  <c r="E2661" i="9"/>
  <c r="G2661" i="9" a="1"/>
  <c r="G2661" i="9"/>
  <c r="E2662" i="9" a="1"/>
  <c r="E2662" i="9"/>
  <c r="G2662" i="9" a="1"/>
  <c r="G2662" i="9"/>
  <c r="E2663" i="9" a="1"/>
  <c r="E2663" i="9"/>
  <c r="G2663" i="9" a="1"/>
  <c r="G2663" i="9"/>
  <c r="E2664" i="9" a="1"/>
  <c r="E2664" i="9"/>
  <c r="G2664" i="9" a="1"/>
  <c r="G2664" i="9"/>
  <c r="E2665" i="9" a="1"/>
  <c r="E2665" i="9"/>
  <c r="G2665" i="9" a="1"/>
  <c r="G2665" i="9"/>
  <c r="E2666" i="9" a="1"/>
  <c r="E2666" i="9"/>
  <c r="G2666" i="9" a="1"/>
  <c r="G2666" i="9"/>
  <c r="E2667" i="9" a="1"/>
  <c r="E2667" i="9"/>
  <c r="G2667" i="9" a="1"/>
  <c r="G2667" i="9"/>
  <c r="E2668" i="9" a="1"/>
  <c r="E2668" i="9"/>
  <c r="G2668" i="9" a="1"/>
  <c r="G2668" i="9"/>
  <c r="E2669" i="9" a="1"/>
  <c r="E2669" i="9"/>
  <c r="G2669" i="9" a="1"/>
  <c r="G2669" i="9"/>
  <c r="E2670" i="9" a="1"/>
  <c r="E2670" i="9"/>
  <c r="G2670" i="9" a="1"/>
  <c r="G2670" i="9"/>
  <c r="E2671" i="9" a="1"/>
  <c r="E2671" i="9"/>
  <c r="G2671" i="9" a="1"/>
  <c r="G2671" i="9"/>
  <c r="E2672" i="9" a="1"/>
  <c r="E2672" i="9"/>
  <c r="G2672" i="9" a="1"/>
  <c r="G2672" i="9"/>
  <c r="E2673" i="9" a="1"/>
  <c r="E2673" i="9"/>
  <c r="G2673" i="9" a="1"/>
  <c r="G2673" i="9"/>
  <c r="E2674" i="9" a="1"/>
  <c r="E2674" i="9"/>
  <c r="G2674" i="9" a="1"/>
  <c r="G2674" i="9"/>
  <c r="E2675" i="9" a="1"/>
  <c r="E2675" i="9"/>
  <c r="G2675" i="9" a="1"/>
  <c r="G2675" i="9"/>
  <c r="E2676" i="9" a="1"/>
  <c r="E2676" i="9"/>
  <c r="G2676" i="9" a="1"/>
  <c r="G2676" i="9"/>
  <c r="E2677" i="9" a="1"/>
  <c r="E2677" i="9"/>
  <c r="G2677" i="9" a="1"/>
  <c r="G2677" i="9"/>
  <c r="E2678" i="9" a="1"/>
  <c r="E2678" i="9"/>
  <c r="G2678" i="9" a="1"/>
  <c r="G2678" i="9"/>
  <c r="E2679" i="9" a="1"/>
  <c r="E2679" i="9"/>
  <c r="G2679" i="9" a="1"/>
  <c r="G2679" i="9"/>
  <c r="E2680" i="9" a="1"/>
  <c r="E2680" i="9"/>
  <c r="G2680" i="9" a="1"/>
  <c r="G2680" i="9"/>
  <c r="E2681" i="9" a="1"/>
  <c r="E2681" i="9"/>
  <c r="G2681" i="9" a="1"/>
  <c r="G2681" i="9"/>
  <c r="E2682" i="9" a="1"/>
  <c r="E2682" i="9"/>
  <c r="G2682" i="9" a="1"/>
  <c r="G2682" i="9"/>
  <c r="E2683" i="9" a="1"/>
  <c r="E2683" i="9"/>
  <c r="G2683" i="9" a="1"/>
  <c r="G2683" i="9"/>
  <c r="E2684" i="9" a="1"/>
  <c r="E2684" i="9"/>
  <c r="G2684" i="9" a="1"/>
  <c r="G2684" i="9"/>
  <c r="E2685" i="9" a="1"/>
  <c r="E2685" i="9"/>
  <c r="G2685" i="9" a="1"/>
  <c r="G2685" i="9"/>
  <c r="E2686" i="9" a="1"/>
  <c r="E2686" i="9"/>
  <c r="G2686" i="9" a="1"/>
  <c r="G2686" i="9"/>
  <c r="E2687" i="9" a="1"/>
  <c r="E2687" i="9"/>
  <c r="G2687" i="9" a="1"/>
  <c r="G2687" i="9"/>
  <c r="E2688" i="9" a="1"/>
  <c r="E2688" i="9"/>
  <c r="G2688" i="9" a="1"/>
  <c r="G2688" i="9"/>
  <c r="E2689" i="9" a="1"/>
  <c r="E2689" i="9"/>
  <c r="G2689" i="9" a="1"/>
  <c r="G2689" i="9"/>
  <c r="E2690" i="9" a="1"/>
  <c r="E2690" i="9"/>
  <c r="G2690" i="9" a="1"/>
  <c r="G2690" i="9"/>
  <c r="E2691" i="9" a="1"/>
  <c r="E2691" i="9"/>
  <c r="G2691" i="9" a="1"/>
  <c r="G2691" i="9"/>
  <c r="E2692" i="9" a="1"/>
  <c r="E2692" i="9"/>
  <c r="G2692" i="9" a="1"/>
  <c r="G2692" i="9"/>
  <c r="E2693" i="9" a="1"/>
  <c r="E2693" i="9"/>
  <c r="G2693" i="9" a="1"/>
  <c r="G2693" i="9"/>
  <c r="E2694" i="9" a="1"/>
  <c r="E2694" i="9"/>
  <c r="G2694" i="9" a="1"/>
  <c r="G2694" i="9"/>
  <c r="E2695" i="9" a="1"/>
  <c r="E2695" i="9"/>
  <c r="G2695" i="9" a="1"/>
  <c r="G2695" i="9"/>
  <c r="E2696" i="9" a="1"/>
  <c r="E2696" i="9"/>
  <c r="G2696" i="9" a="1"/>
  <c r="G2696" i="9"/>
  <c r="E2697" i="9" a="1"/>
  <c r="E2697" i="9"/>
  <c r="G2697" i="9" a="1"/>
  <c r="G2697" i="9"/>
  <c r="E2698" i="9" a="1"/>
  <c r="E2698" i="9"/>
  <c r="G2698" i="9" a="1"/>
  <c r="G2698" i="9"/>
  <c r="E2699" i="9" a="1"/>
  <c r="E2699" i="9"/>
  <c r="G2699" i="9" a="1"/>
  <c r="G2699" i="9"/>
  <c r="E2700" i="9" a="1"/>
  <c r="E2700" i="9"/>
  <c r="G2700" i="9" a="1"/>
  <c r="G2700" i="9"/>
  <c r="E2701" i="9" a="1"/>
  <c r="E2701" i="9"/>
  <c r="G2701" i="9" a="1"/>
  <c r="G2701" i="9"/>
  <c r="E2702" i="9" a="1"/>
  <c r="E2702" i="9"/>
  <c r="G2702" i="9" a="1"/>
  <c r="G2702" i="9"/>
  <c r="E2703" i="9" a="1"/>
  <c r="E2703" i="9"/>
  <c r="G2703" i="9" a="1"/>
  <c r="G2703" i="9"/>
  <c r="E2704" i="9" a="1"/>
  <c r="E2704" i="9"/>
  <c r="G2704" i="9" a="1"/>
  <c r="G2704" i="9"/>
  <c r="E2705" i="9" a="1"/>
  <c r="E2705" i="9"/>
  <c r="G2705" i="9" a="1"/>
  <c r="G2705" i="9"/>
  <c r="E2706" i="9" a="1"/>
  <c r="E2706" i="9"/>
  <c r="G2706" i="9" a="1"/>
  <c r="G2706" i="9"/>
  <c r="E2707" i="9" a="1"/>
  <c r="E2707" i="9"/>
  <c r="G2707" i="9" a="1"/>
  <c r="G2707" i="9"/>
  <c r="E2708" i="9" a="1"/>
  <c r="E2708" i="9"/>
  <c r="G2708" i="9" a="1"/>
  <c r="G2708" i="9"/>
  <c r="E2709" i="9" a="1"/>
  <c r="E2709" i="9"/>
  <c r="G2709" i="9" a="1"/>
  <c r="G2709" i="9"/>
  <c r="E2710" i="9" a="1"/>
  <c r="E2710" i="9"/>
  <c r="G2710" i="9" a="1"/>
  <c r="G2710" i="9"/>
  <c r="E2711" i="9" a="1"/>
  <c r="E2711" i="9"/>
  <c r="G2711" i="9" a="1"/>
  <c r="G2711" i="9"/>
  <c r="E2712" i="9" a="1"/>
  <c r="E2712" i="9"/>
  <c r="G2712" i="9" a="1"/>
  <c r="G2712" i="9"/>
  <c r="E2713" i="9" a="1"/>
  <c r="E2713" i="9"/>
  <c r="G2713" i="9" a="1"/>
  <c r="G2713" i="9"/>
  <c r="E2714" i="9" a="1"/>
  <c r="E2714" i="9"/>
  <c r="G2714" i="9" a="1"/>
  <c r="G2714" i="9"/>
  <c r="E2715" i="9" a="1"/>
  <c r="E2715" i="9"/>
  <c r="G2715" i="9" a="1"/>
  <c r="G2715" i="9"/>
  <c r="E2716" i="9" a="1"/>
  <c r="E2716" i="9"/>
  <c r="G2716" i="9" a="1"/>
  <c r="G2716" i="9"/>
  <c r="E2717" i="9" a="1"/>
  <c r="E2717" i="9"/>
  <c r="G2717" i="9" a="1"/>
  <c r="G2717" i="9"/>
  <c r="E2718" i="9" a="1"/>
  <c r="E2718" i="9"/>
  <c r="G2718" i="9" a="1"/>
  <c r="G2718" i="9"/>
  <c r="E2719" i="9" a="1"/>
  <c r="E2719" i="9"/>
  <c r="G2719" i="9" a="1"/>
  <c r="G2719" i="9"/>
  <c r="E2720" i="9" a="1"/>
  <c r="E2720" i="9"/>
  <c r="G2720" i="9" a="1"/>
  <c r="G2720" i="9"/>
  <c r="E2721" i="9" a="1"/>
  <c r="E2721" i="9"/>
  <c r="G2721" i="9" a="1"/>
  <c r="G2721" i="9"/>
  <c r="E2722" i="9" a="1"/>
  <c r="E2722" i="9"/>
  <c r="G2722" i="9" a="1"/>
  <c r="G2722" i="9"/>
  <c r="E2723" i="9" a="1"/>
  <c r="E2723" i="9"/>
  <c r="G2723" i="9" a="1"/>
  <c r="G2723" i="9"/>
  <c r="E2724" i="9" a="1"/>
  <c r="E2724" i="9"/>
  <c r="G2724" i="9" a="1"/>
  <c r="G2724" i="9"/>
  <c r="E2725" i="9" a="1"/>
  <c r="E2725" i="9"/>
  <c r="G2725" i="9" a="1"/>
  <c r="G2725" i="9"/>
  <c r="E2726" i="9" a="1"/>
  <c r="E2726" i="9"/>
  <c r="G2726" i="9" a="1"/>
  <c r="G2726" i="9"/>
  <c r="E2727" i="9" a="1"/>
  <c r="E2727" i="9"/>
  <c r="G2727" i="9" a="1"/>
  <c r="G2727" i="9"/>
  <c r="E2728" i="9" a="1"/>
  <c r="E2728" i="9"/>
  <c r="G2728" i="9" a="1"/>
  <c r="G2728" i="9"/>
  <c r="E2729" i="9" a="1"/>
  <c r="E2729" i="9"/>
  <c r="G2729" i="9" a="1"/>
  <c r="G2729" i="9"/>
  <c r="E2730" i="9" a="1"/>
  <c r="E2730" i="9"/>
  <c r="G2730" i="9" a="1"/>
  <c r="G2730" i="9"/>
  <c r="E2731" i="9" a="1"/>
  <c r="E2731" i="9"/>
  <c r="G2731" i="9" a="1"/>
  <c r="G2731" i="9"/>
  <c r="E2732" i="9" a="1"/>
  <c r="E2732" i="9"/>
  <c r="G2732" i="9" a="1"/>
  <c r="G2732" i="9"/>
  <c r="E2733" i="9" a="1"/>
  <c r="E2733" i="9"/>
  <c r="G2733" i="9" a="1"/>
  <c r="G2733" i="9"/>
  <c r="E2734" i="9" a="1"/>
  <c r="E2734" i="9"/>
  <c r="G2734" i="9" a="1"/>
  <c r="G2734" i="9"/>
  <c r="E2735" i="9" a="1"/>
  <c r="E2735" i="9"/>
  <c r="G2735" i="9" a="1"/>
  <c r="G2735" i="9"/>
  <c r="E2736" i="9" a="1"/>
  <c r="E2736" i="9"/>
  <c r="G2736" i="9" a="1"/>
  <c r="G2736" i="9"/>
  <c r="E2737" i="9" a="1"/>
  <c r="E2737" i="9"/>
  <c r="G2737" i="9" a="1"/>
  <c r="G2737" i="9"/>
  <c r="E2738" i="9" a="1"/>
  <c r="E2738" i="9"/>
  <c r="G2738" i="9" a="1"/>
  <c r="G2738" i="9"/>
  <c r="E2739" i="9" a="1"/>
  <c r="E2739" i="9"/>
  <c r="G2739" i="9" a="1"/>
  <c r="G2739" i="9"/>
  <c r="E2740" i="9" a="1"/>
  <c r="E2740" i="9"/>
  <c r="G2740" i="9" a="1"/>
  <c r="G2740" i="9"/>
  <c r="E2741" i="9" a="1"/>
  <c r="E2741" i="9"/>
  <c r="G2741" i="9" a="1"/>
  <c r="G2741" i="9"/>
  <c r="E2742" i="9" a="1"/>
  <c r="E2742" i="9"/>
  <c r="G2742" i="9" a="1"/>
  <c r="G2742" i="9"/>
  <c r="E2743" i="9" a="1"/>
  <c r="E2743" i="9"/>
  <c r="G2743" i="9" a="1"/>
  <c r="G2743" i="9"/>
  <c r="E2744" i="9" a="1"/>
  <c r="E2744" i="9"/>
  <c r="G2744" i="9" a="1"/>
  <c r="G2744" i="9"/>
  <c r="E2745" i="9" a="1"/>
  <c r="E2745" i="9"/>
  <c r="G2745" i="9" a="1"/>
  <c r="G2745" i="9"/>
  <c r="E2746" i="9" a="1"/>
  <c r="E2746" i="9"/>
  <c r="G2746" i="9" a="1"/>
  <c r="G2746" i="9"/>
  <c r="E2747" i="9" a="1"/>
  <c r="E2747" i="9"/>
  <c r="G2747" i="9" a="1"/>
  <c r="G2747" i="9"/>
  <c r="E2748" i="9" a="1"/>
  <c r="E2748" i="9"/>
  <c r="G2748" i="9" a="1"/>
  <c r="G2748" i="9"/>
  <c r="E2749" i="9" a="1"/>
  <c r="E2749" i="9"/>
  <c r="G2749" i="9" a="1"/>
  <c r="G2749" i="9"/>
  <c r="E2750" i="9" a="1"/>
  <c r="E2750" i="9"/>
  <c r="G2750" i="9" a="1"/>
  <c r="G2750" i="9"/>
  <c r="E2751" i="9" a="1"/>
  <c r="E2751" i="9"/>
  <c r="G2751" i="9" a="1"/>
  <c r="G2751" i="9"/>
  <c r="E2752" i="9" a="1"/>
  <c r="E2752" i="9"/>
  <c r="G2752" i="9" a="1"/>
  <c r="G2752" i="9"/>
  <c r="E2753" i="9" a="1"/>
  <c r="E2753" i="9"/>
  <c r="G2753" i="9" a="1"/>
  <c r="G2753" i="9"/>
  <c r="E2754" i="9" a="1"/>
  <c r="E2754" i="9"/>
  <c r="G2754" i="9" a="1"/>
  <c r="G2754" i="9"/>
  <c r="E2755" i="9" a="1"/>
  <c r="E2755" i="9"/>
  <c r="G2755" i="9" a="1"/>
  <c r="G2755" i="9"/>
  <c r="E2756" i="9" a="1"/>
  <c r="E2756" i="9"/>
  <c r="G2756" i="9" a="1"/>
  <c r="G2756" i="9"/>
  <c r="E2757" i="9" a="1"/>
  <c r="E2757" i="9"/>
  <c r="G2757" i="9" a="1"/>
  <c r="G2757" i="9"/>
  <c r="E2758" i="9" a="1"/>
  <c r="E2758" i="9"/>
  <c r="G2758" i="9" a="1"/>
  <c r="G2758" i="9"/>
  <c r="E2759" i="9" a="1"/>
  <c r="E2759" i="9"/>
  <c r="G2759" i="9" a="1"/>
  <c r="G2759" i="9"/>
  <c r="E2760" i="9" a="1"/>
  <c r="E2760" i="9"/>
  <c r="G2760" i="9" a="1"/>
  <c r="G2760" i="9"/>
  <c r="E2761" i="9" a="1"/>
  <c r="E2761" i="9"/>
  <c r="G2761" i="9" a="1"/>
  <c r="G2761" i="9"/>
  <c r="E2762" i="9" a="1"/>
  <c r="E2762" i="9"/>
  <c r="G2762" i="9" a="1"/>
  <c r="G2762" i="9"/>
  <c r="E2763" i="9" a="1"/>
  <c r="E2763" i="9"/>
  <c r="G2763" i="9" a="1"/>
  <c r="G2763" i="9"/>
  <c r="E2764" i="9" a="1"/>
  <c r="E2764" i="9"/>
  <c r="G2764" i="9" a="1"/>
  <c r="G2764" i="9"/>
  <c r="E2765" i="9" a="1"/>
  <c r="E2765" i="9"/>
  <c r="G2765" i="9" a="1"/>
  <c r="G2765" i="9"/>
  <c r="E2766" i="9" a="1"/>
  <c r="E2766" i="9"/>
  <c r="G2766" i="9" a="1"/>
  <c r="G2766" i="9"/>
  <c r="E2767" i="9" a="1"/>
  <c r="E2767" i="9"/>
  <c r="G2767" i="9" a="1"/>
  <c r="G2767" i="9"/>
  <c r="E2768" i="9" a="1"/>
  <c r="E2768" i="9"/>
  <c r="G2768" i="9" a="1"/>
  <c r="G2768" i="9"/>
  <c r="E2769" i="9" a="1"/>
  <c r="E2769" i="9"/>
  <c r="G2769" i="9" a="1"/>
  <c r="G2769" i="9"/>
  <c r="E2770" i="9" a="1"/>
  <c r="E2770" i="9"/>
  <c r="G2770" i="9" a="1"/>
  <c r="G2770" i="9"/>
  <c r="E2771" i="9" a="1"/>
  <c r="E2771" i="9"/>
  <c r="G2771" i="9" a="1"/>
  <c r="G2771" i="9"/>
  <c r="E2772" i="9" a="1"/>
  <c r="E2772" i="9"/>
  <c r="G2772" i="9" a="1"/>
  <c r="G2772" i="9"/>
  <c r="E2773" i="9" a="1"/>
  <c r="E2773" i="9"/>
  <c r="G2773" i="9" a="1"/>
  <c r="G2773" i="9"/>
  <c r="E2774" i="9" a="1"/>
  <c r="E2774" i="9"/>
  <c r="G2774" i="9" a="1"/>
  <c r="G2774" i="9"/>
  <c r="E2775" i="9" a="1"/>
  <c r="E2775" i="9"/>
  <c r="G2775" i="9" a="1"/>
  <c r="G2775" i="9"/>
  <c r="E2776" i="9" a="1"/>
  <c r="E2776" i="9"/>
  <c r="G2776" i="9" a="1"/>
  <c r="G2776" i="9"/>
  <c r="E2777" i="9" a="1"/>
  <c r="E2777" i="9"/>
  <c r="G2777" i="9" a="1"/>
  <c r="G2777" i="9"/>
  <c r="E2778" i="9" a="1"/>
  <c r="E2778" i="9"/>
  <c r="G2778" i="9" a="1"/>
  <c r="G2778" i="9"/>
  <c r="E2779" i="9" a="1"/>
  <c r="E2779" i="9"/>
  <c r="G2779" i="9" a="1"/>
  <c r="G2779" i="9"/>
  <c r="E2780" i="9" a="1"/>
  <c r="E2780" i="9"/>
  <c r="G2780" i="9" a="1"/>
  <c r="G2780" i="9"/>
  <c r="E2781" i="9" a="1"/>
  <c r="E2781" i="9"/>
  <c r="G2781" i="9" a="1"/>
  <c r="G2781" i="9"/>
  <c r="E2782" i="9" a="1"/>
  <c r="E2782" i="9"/>
  <c r="G2782" i="9" a="1"/>
  <c r="G2782" i="9"/>
  <c r="E2783" i="9" a="1"/>
  <c r="E2783" i="9"/>
  <c r="G2783" i="9" a="1"/>
  <c r="G2783" i="9"/>
  <c r="E2784" i="9" a="1"/>
  <c r="E2784" i="9"/>
  <c r="G2784" i="9" a="1"/>
  <c r="G2784" i="9"/>
  <c r="E2785" i="9" a="1"/>
  <c r="E2785" i="9"/>
  <c r="G2785" i="9" a="1"/>
  <c r="G2785" i="9"/>
  <c r="E2786" i="9" a="1"/>
  <c r="E2786" i="9"/>
  <c r="G2786" i="9" a="1"/>
  <c r="G2786" i="9"/>
  <c r="E2787" i="9" a="1"/>
  <c r="E2787" i="9"/>
  <c r="G2787" i="9" a="1"/>
  <c r="G2787" i="9"/>
  <c r="E2788" i="9" a="1"/>
  <c r="E2788" i="9"/>
  <c r="G2788" i="9" a="1"/>
  <c r="G2788" i="9"/>
  <c r="E2789" i="9" a="1"/>
  <c r="E2789" i="9"/>
  <c r="G2789" i="9" a="1"/>
  <c r="G2789" i="9"/>
  <c r="E2790" i="9" a="1"/>
  <c r="E2790" i="9"/>
  <c r="G2790" i="9" a="1"/>
  <c r="G2790" i="9"/>
  <c r="E2791" i="9" a="1"/>
  <c r="E2791" i="9"/>
  <c r="G2791" i="9" a="1"/>
  <c r="G2791" i="9"/>
  <c r="E2792" i="9" a="1"/>
  <c r="E2792" i="9"/>
  <c r="G2792" i="9" a="1"/>
  <c r="G2792" i="9"/>
  <c r="E2793" i="9" a="1"/>
  <c r="E2793" i="9"/>
  <c r="G2793" i="9" a="1"/>
  <c r="G2793" i="9"/>
  <c r="E2794" i="9" a="1"/>
  <c r="E2794" i="9"/>
  <c r="G2794" i="9" a="1"/>
  <c r="G2794" i="9"/>
  <c r="E2795" i="9" a="1"/>
  <c r="E2795" i="9"/>
  <c r="G2795" i="9" a="1"/>
  <c r="G2795" i="9"/>
  <c r="E2796" i="9" a="1"/>
  <c r="E2796" i="9"/>
  <c r="G2796" i="9" a="1"/>
  <c r="G2796" i="9"/>
  <c r="E2797" i="9" a="1"/>
  <c r="E2797" i="9"/>
  <c r="G2797" i="9" a="1"/>
  <c r="G2797" i="9"/>
  <c r="E2798" i="9" a="1"/>
  <c r="E2798" i="9"/>
  <c r="G2798" i="9" a="1"/>
  <c r="G2798" i="9"/>
  <c r="E2799" i="9" a="1"/>
  <c r="E2799" i="9"/>
  <c r="G2799" i="9" a="1"/>
  <c r="G2799" i="9"/>
  <c r="E2800" i="9" a="1"/>
  <c r="E2800" i="9"/>
  <c r="G2800" i="9" a="1"/>
  <c r="G2800" i="9"/>
  <c r="E2801" i="9" a="1"/>
  <c r="E2801" i="9"/>
  <c r="G2801" i="9" a="1"/>
  <c r="G2801" i="9"/>
  <c r="E2802" i="9" a="1"/>
  <c r="E2802" i="9"/>
  <c r="G2802" i="9" a="1"/>
  <c r="G2802" i="9"/>
  <c r="E2803" i="9" a="1"/>
  <c r="E2803" i="9"/>
  <c r="G2803" i="9" a="1"/>
  <c r="G2803" i="9"/>
  <c r="E2804" i="9" a="1"/>
  <c r="E2804" i="9"/>
  <c r="G2804" i="9" a="1"/>
  <c r="G2804" i="9"/>
  <c r="E2805" i="9" a="1"/>
  <c r="E2805" i="9"/>
  <c r="G2805" i="9" a="1"/>
  <c r="G2805" i="9"/>
  <c r="E2806" i="9" a="1"/>
  <c r="E2806" i="9"/>
  <c r="G2806" i="9" a="1"/>
  <c r="G2806" i="9"/>
  <c r="E2807" i="9" a="1"/>
  <c r="E2807" i="9"/>
  <c r="G2807" i="9" a="1"/>
  <c r="G2807" i="9"/>
  <c r="E2808" i="9" a="1"/>
  <c r="E2808" i="9"/>
  <c r="G2808" i="9" a="1"/>
  <c r="G2808" i="9"/>
  <c r="E2809" i="9" a="1"/>
  <c r="E2809" i="9"/>
  <c r="G2809" i="9" a="1"/>
  <c r="G2809" i="9"/>
  <c r="E2810" i="9" a="1"/>
  <c r="E2810" i="9"/>
  <c r="G2810" i="9" a="1"/>
  <c r="G2810" i="9"/>
  <c r="E2811" i="9" a="1"/>
  <c r="E2811" i="9"/>
  <c r="G2811" i="9" a="1"/>
  <c r="G2811" i="9"/>
  <c r="E2812" i="9" a="1"/>
  <c r="E2812" i="9"/>
  <c r="G2812" i="9" a="1"/>
  <c r="G2812" i="9"/>
  <c r="E2813" i="9" a="1"/>
  <c r="E2813" i="9"/>
  <c r="G2813" i="9" a="1"/>
  <c r="G2813" i="9"/>
  <c r="E2814" i="9" a="1"/>
  <c r="E2814" i="9"/>
  <c r="G2814" i="9" a="1"/>
  <c r="G2814" i="9"/>
  <c r="E2815" i="9" a="1"/>
  <c r="E2815" i="9"/>
  <c r="G2815" i="9" a="1"/>
  <c r="G2815" i="9"/>
  <c r="E2816" i="9" a="1"/>
  <c r="E2816" i="9"/>
  <c r="G2816" i="9" a="1"/>
  <c r="G2816" i="9"/>
  <c r="E2817" i="9" a="1"/>
  <c r="E2817" i="9"/>
  <c r="G2817" i="9" a="1"/>
  <c r="G2817" i="9"/>
  <c r="E2818" i="9" a="1"/>
  <c r="E2818" i="9"/>
  <c r="G2818" i="9" a="1"/>
  <c r="G2818" i="9"/>
  <c r="E2819" i="9" a="1"/>
  <c r="E2819" i="9"/>
  <c r="G2819" i="9" a="1"/>
  <c r="G2819" i="9"/>
  <c r="E2820" i="9" a="1"/>
  <c r="E2820" i="9"/>
  <c r="G2820" i="9" a="1"/>
  <c r="G2820" i="9"/>
  <c r="E2821" i="9" a="1"/>
  <c r="E2821" i="9"/>
  <c r="G2821" i="9" a="1"/>
  <c r="G2821" i="9"/>
  <c r="E2822" i="9" a="1"/>
  <c r="E2822" i="9"/>
  <c r="G2822" i="9" a="1"/>
  <c r="G2822" i="9"/>
  <c r="E2823" i="9" a="1"/>
  <c r="E2823" i="9"/>
  <c r="G2823" i="9" a="1"/>
  <c r="G2823" i="9"/>
  <c r="E2824" i="9" a="1"/>
  <c r="E2824" i="9"/>
  <c r="G2824" i="9" a="1"/>
  <c r="G2824" i="9"/>
  <c r="E2825" i="9" a="1"/>
  <c r="E2825" i="9"/>
  <c r="G2825" i="9" a="1"/>
  <c r="G2825" i="9"/>
  <c r="E2826" i="9" a="1"/>
  <c r="E2826" i="9"/>
  <c r="G2826" i="9" a="1"/>
  <c r="G2826" i="9"/>
  <c r="E2827" i="9" a="1"/>
  <c r="E2827" i="9"/>
  <c r="G2827" i="9" a="1"/>
  <c r="G2827" i="9"/>
  <c r="E2828" i="9" a="1"/>
  <c r="E2828" i="9"/>
  <c r="G2828" i="9" a="1"/>
  <c r="G2828" i="9"/>
  <c r="E2829" i="9" a="1"/>
  <c r="E2829" i="9"/>
  <c r="G2829" i="9" a="1"/>
  <c r="G2829" i="9"/>
  <c r="E2830" i="9" a="1"/>
  <c r="E2830" i="9"/>
  <c r="G2830" i="9" a="1"/>
  <c r="G2830" i="9"/>
  <c r="E2831" i="9" a="1"/>
  <c r="E2831" i="9"/>
  <c r="G2831" i="9" a="1"/>
  <c r="G2831" i="9"/>
  <c r="E2832" i="9" a="1"/>
  <c r="E2832" i="9"/>
  <c r="G2832" i="9" a="1"/>
  <c r="G2832" i="9"/>
  <c r="E2833" i="9" a="1"/>
  <c r="E2833" i="9"/>
  <c r="G2833" i="9" a="1"/>
  <c r="G2833" i="9"/>
  <c r="E2834" i="9" a="1"/>
  <c r="E2834" i="9"/>
  <c r="G2834" i="9" a="1"/>
  <c r="G2834" i="9"/>
  <c r="E2835" i="9" a="1"/>
  <c r="E2835" i="9"/>
  <c r="G2835" i="9" a="1"/>
  <c r="G2835" i="9"/>
  <c r="E2836" i="9" a="1"/>
  <c r="E2836" i="9"/>
  <c r="G2836" i="9" a="1"/>
  <c r="G2836" i="9"/>
  <c r="E2837" i="9" a="1"/>
  <c r="E2837" i="9"/>
  <c r="G2837" i="9" a="1"/>
  <c r="G2837" i="9"/>
  <c r="E2838" i="9" a="1"/>
  <c r="E2838" i="9"/>
  <c r="G2838" i="9" a="1"/>
  <c r="G2838" i="9"/>
  <c r="E2839" i="9" a="1"/>
  <c r="E2839" i="9"/>
  <c r="G2839" i="9" a="1"/>
  <c r="G2839" i="9"/>
  <c r="E2840" i="9" a="1"/>
  <c r="E2840" i="9"/>
  <c r="G2840" i="9" a="1"/>
  <c r="G2840" i="9"/>
  <c r="E2841" i="9" a="1"/>
  <c r="E2841" i="9"/>
  <c r="G2841" i="9" a="1"/>
  <c r="G2841" i="9"/>
  <c r="E2842" i="9" a="1"/>
  <c r="E2842" i="9"/>
  <c r="G2842" i="9" a="1"/>
  <c r="G2842" i="9"/>
  <c r="E2843" i="9" a="1"/>
  <c r="E2843" i="9"/>
  <c r="G2843" i="9" a="1"/>
  <c r="G2843" i="9"/>
  <c r="E2844" i="9" a="1"/>
  <c r="E2844" i="9"/>
  <c r="G2844" i="9" a="1"/>
  <c r="G2844" i="9"/>
  <c r="E2845" i="9" a="1"/>
  <c r="E2845" i="9"/>
  <c r="G2845" i="9" a="1"/>
  <c r="G2845" i="9"/>
  <c r="E2846" i="9" a="1"/>
  <c r="E2846" i="9"/>
  <c r="G2846" i="9" a="1"/>
  <c r="G2846" i="9"/>
  <c r="E2847" i="9" a="1"/>
  <c r="E2847" i="9"/>
  <c r="G2847" i="9" a="1"/>
  <c r="G2847" i="9"/>
  <c r="E2848" i="9" a="1"/>
  <c r="E2848" i="9"/>
  <c r="G2848" i="9" a="1"/>
  <c r="G2848" i="9"/>
  <c r="E2849" i="9" a="1"/>
  <c r="E2849" i="9"/>
  <c r="G2849" i="9" a="1"/>
  <c r="G2849" i="9"/>
  <c r="E2850" i="9" a="1"/>
  <c r="E2850" i="9"/>
  <c r="G2850" i="9" a="1"/>
  <c r="G2850" i="9"/>
  <c r="E2851" i="9" a="1"/>
  <c r="E2851" i="9"/>
  <c r="G2851" i="9" a="1"/>
  <c r="G2851" i="9"/>
  <c r="E2852" i="9" a="1"/>
  <c r="E2852" i="9"/>
  <c r="G2852" i="9" a="1"/>
  <c r="G2852" i="9"/>
  <c r="E2853" i="9" a="1"/>
  <c r="E2853" i="9"/>
  <c r="G2853" i="9" a="1"/>
  <c r="G2853" i="9"/>
  <c r="E2854" i="9" a="1"/>
  <c r="E2854" i="9"/>
  <c r="G2854" i="9" a="1"/>
  <c r="G2854" i="9"/>
  <c r="E2855" i="9" a="1"/>
  <c r="E2855" i="9"/>
  <c r="G2855" i="9" a="1"/>
  <c r="G2855" i="9"/>
  <c r="E2856" i="9" a="1"/>
  <c r="E2856" i="9"/>
  <c r="G2856" i="9" a="1"/>
  <c r="G2856" i="9"/>
  <c r="E2857" i="9" a="1"/>
  <c r="E2857" i="9"/>
  <c r="G2857" i="9" a="1"/>
  <c r="G2857" i="9"/>
  <c r="E2858" i="9" a="1"/>
  <c r="E2858" i="9"/>
  <c r="G2858" i="9" a="1"/>
  <c r="G2858" i="9"/>
  <c r="E2859" i="9" a="1"/>
  <c r="E2859" i="9"/>
  <c r="G2859" i="9" a="1"/>
  <c r="G2859" i="9"/>
  <c r="E2860" i="9" a="1"/>
  <c r="E2860" i="9"/>
  <c r="G2860" i="9" a="1"/>
  <c r="G2860" i="9"/>
  <c r="E2861" i="9" a="1"/>
  <c r="E2861" i="9"/>
  <c r="G2861" i="9" a="1"/>
  <c r="G2861" i="9"/>
  <c r="E2862" i="9" a="1"/>
  <c r="E2862" i="9"/>
  <c r="G2862" i="9" a="1"/>
  <c r="G2862" i="9"/>
  <c r="E2863" i="9" a="1"/>
  <c r="E2863" i="9"/>
  <c r="G2863" i="9" a="1"/>
  <c r="G2863" i="9"/>
  <c r="E2864" i="9" a="1"/>
  <c r="E2864" i="9"/>
  <c r="G2864" i="9" a="1"/>
  <c r="G2864" i="9"/>
  <c r="E2865" i="9" a="1"/>
  <c r="E2865" i="9"/>
  <c r="G2865" i="9" a="1"/>
  <c r="G2865" i="9"/>
  <c r="E2866" i="9" a="1"/>
  <c r="E2866" i="9"/>
  <c r="G2866" i="9" a="1"/>
  <c r="G2866" i="9"/>
  <c r="E2867" i="9" a="1"/>
  <c r="E2867" i="9"/>
  <c r="G2867" i="9" a="1"/>
  <c r="G2867" i="9"/>
  <c r="E2868" i="9" a="1"/>
  <c r="E2868" i="9"/>
  <c r="G2868" i="9" a="1"/>
  <c r="G2868" i="9"/>
  <c r="E2869" i="9" a="1"/>
  <c r="E2869" i="9"/>
  <c r="G2869" i="9" a="1"/>
  <c r="G2869" i="9"/>
  <c r="E2870" i="9" a="1"/>
  <c r="E2870" i="9"/>
  <c r="G2870" i="9" a="1"/>
  <c r="G2870" i="9"/>
  <c r="E2871" i="9" a="1"/>
  <c r="E2871" i="9"/>
  <c r="G2871" i="9" a="1"/>
  <c r="G2871" i="9"/>
  <c r="E2872" i="9" a="1"/>
  <c r="E2872" i="9"/>
  <c r="G2872" i="9" a="1"/>
  <c r="G2872" i="9"/>
  <c r="E2873" i="9" a="1"/>
  <c r="E2873" i="9"/>
  <c r="G2873" i="9" a="1"/>
  <c r="G2873" i="9"/>
  <c r="E2874" i="9" a="1"/>
  <c r="E2874" i="9"/>
  <c r="G2874" i="9" a="1"/>
  <c r="G2874" i="9"/>
  <c r="E2875" i="9" a="1"/>
  <c r="E2875" i="9"/>
  <c r="G2875" i="9" a="1"/>
  <c r="G2875" i="9"/>
  <c r="E2876" i="9" a="1"/>
  <c r="E2876" i="9"/>
  <c r="G2876" i="9" a="1"/>
  <c r="G2876" i="9"/>
  <c r="E2877" i="9" a="1"/>
  <c r="E2877" i="9"/>
  <c r="G2877" i="9" a="1"/>
  <c r="G2877" i="9"/>
  <c r="E2878" i="9" a="1"/>
  <c r="E2878" i="9"/>
  <c r="G2878" i="9" a="1"/>
  <c r="G2878" i="9"/>
  <c r="E2879" i="9" a="1"/>
  <c r="E2879" i="9"/>
  <c r="G2879" i="9" a="1"/>
  <c r="G2879" i="9"/>
  <c r="E2880" i="9" a="1"/>
  <c r="E2880" i="9"/>
  <c r="G2880" i="9" a="1"/>
  <c r="G2880" i="9"/>
  <c r="E2881" i="9" a="1"/>
  <c r="E2881" i="9"/>
  <c r="G2881" i="9" a="1"/>
  <c r="G2881" i="9"/>
  <c r="E2882" i="9" a="1"/>
  <c r="E2882" i="9"/>
  <c r="G2882" i="9" a="1"/>
  <c r="G2882" i="9"/>
  <c r="E2883" i="9" a="1"/>
  <c r="E2883" i="9"/>
  <c r="G2883" i="9" a="1"/>
  <c r="G2883" i="9"/>
  <c r="E2884" i="9" a="1"/>
  <c r="E2884" i="9"/>
  <c r="G2884" i="9" a="1"/>
  <c r="G2884" i="9"/>
  <c r="E2885" i="9" a="1"/>
  <c r="E2885" i="9"/>
  <c r="G2885" i="9" a="1"/>
  <c r="G2885" i="9"/>
  <c r="E2886" i="9" a="1"/>
  <c r="E2886" i="9"/>
  <c r="G2886" i="9" a="1"/>
  <c r="G2886" i="9"/>
  <c r="E2887" i="9" a="1"/>
  <c r="E2887" i="9"/>
  <c r="G2887" i="9" a="1"/>
  <c r="G2887" i="9"/>
  <c r="E2888" i="9" a="1"/>
  <c r="E2888" i="9"/>
  <c r="G2888" i="9" a="1"/>
  <c r="G2888" i="9"/>
  <c r="E2889" i="9" a="1"/>
  <c r="E2889" i="9"/>
  <c r="G2889" i="9" a="1"/>
  <c r="G2889" i="9"/>
  <c r="E2890" i="9" a="1"/>
  <c r="E2890" i="9"/>
  <c r="G2890" i="9" a="1"/>
  <c r="G2890" i="9"/>
  <c r="E2891" i="9" a="1"/>
  <c r="E2891" i="9"/>
  <c r="G2891" i="9" a="1"/>
  <c r="G2891" i="9"/>
  <c r="E2892" i="9" a="1"/>
  <c r="E2892" i="9"/>
  <c r="G2892" i="9" a="1"/>
  <c r="G2892" i="9"/>
  <c r="E2893" i="9" a="1"/>
  <c r="E2893" i="9"/>
  <c r="G2893" i="9" a="1"/>
  <c r="G2893" i="9"/>
  <c r="E2894" i="9" a="1"/>
  <c r="E2894" i="9"/>
  <c r="G2894" i="9" a="1"/>
  <c r="G2894" i="9"/>
  <c r="E2895" i="9" a="1"/>
  <c r="E2895" i="9"/>
  <c r="G2895" i="9" a="1"/>
  <c r="G2895" i="9"/>
  <c r="E2896" i="9" a="1"/>
  <c r="E2896" i="9"/>
  <c r="G2896" i="9" a="1"/>
  <c r="G2896" i="9"/>
  <c r="E2897" i="9" a="1"/>
  <c r="E2897" i="9"/>
  <c r="G2897" i="9" a="1"/>
  <c r="G2897" i="9"/>
  <c r="E2898" i="9" a="1"/>
  <c r="E2898" i="9"/>
  <c r="G2898" i="9" a="1"/>
  <c r="G2898" i="9"/>
  <c r="E2899" i="9" a="1"/>
  <c r="E2899" i="9"/>
  <c r="G2899" i="9" a="1"/>
  <c r="G2899" i="9"/>
  <c r="E2900" i="9" a="1"/>
  <c r="E2900" i="9"/>
  <c r="G2900" i="9" a="1"/>
  <c r="G2900" i="9"/>
  <c r="E2901" i="9" a="1"/>
  <c r="E2901" i="9"/>
  <c r="G2901" i="9" a="1"/>
  <c r="G2901" i="9"/>
  <c r="E2902" i="9" a="1"/>
  <c r="E2902" i="9"/>
  <c r="G2902" i="9" a="1"/>
  <c r="G2902" i="9"/>
  <c r="E2903" i="9" a="1"/>
  <c r="E2903" i="9"/>
  <c r="G2903" i="9" a="1"/>
  <c r="G2903" i="9"/>
  <c r="E2904" i="9" a="1"/>
  <c r="E2904" i="9"/>
  <c r="G2904" i="9" a="1"/>
  <c r="G2904" i="9"/>
  <c r="E2905" i="9" a="1"/>
  <c r="E2905" i="9"/>
  <c r="G2905" i="9" a="1"/>
  <c r="G2905" i="9"/>
  <c r="E2906" i="9" a="1"/>
  <c r="E2906" i="9"/>
  <c r="G2906" i="9" a="1"/>
  <c r="G2906" i="9"/>
  <c r="E2907" i="9" a="1"/>
  <c r="E2907" i="9"/>
  <c r="G2907" i="9" a="1"/>
  <c r="G2907" i="9"/>
  <c r="E2908" i="9" a="1"/>
  <c r="E2908" i="9"/>
  <c r="G2908" i="9" a="1"/>
  <c r="G2908" i="9"/>
  <c r="E2909" i="9" a="1"/>
  <c r="E2909" i="9"/>
  <c r="G2909" i="9" a="1"/>
  <c r="G2909" i="9"/>
  <c r="E2910" i="9" a="1"/>
  <c r="E2910" i="9"/>
  <c r="G2910" i="9" a="1"/>
  <c r="G2910" i="9"/>
  <c r="E2911" i="9" a="1"/>
  <c r="E2911" i="9"/>
  <c r="G2911" i="9" a="1"/>
  <c r="G2911" i="9"/>
  <c r="E2912" i="9" a="1"/>
  <c r="E2912" i="9"/>
  <c r="G2912" i="9" a="1"/>
  <c r="G2912" i="9"/>
  <c r="E2913" i="9" a="1"/>
  <c r="E2913" i="9"/>
  <c r="G2913" i="9" a="1"/>
  <c r="G2913" i="9"/>
  <c r="E2914" i="9" a="1"/>
  <c r="E2914" i="9"/>
  <c r="G2914" i="9" a="1"/>
  <c r="G2914" i="9"/>
  <c r="E2915" i="9" a="1"/>
  <c r="E2915" i="9"/>
  <c r="G2915" i="9" a="1"/>
  <c r="G2915" i="9"/>
  <c r="E2916" i="9" a="1"/>
  <c r="E2916" i="9"/>
  <c r="G2916" i="9" a="1"/>
  <c r="G2916" i="9"/>
  <c r="E2917" i="9" a="1"/>
  <c r="E2917" i="9"/>
  <c r="G2917" i="9" a="1"/>
  <c r="G2917" i="9"/>
  <c r="E2918" i="9" a="1"/>
  <c r="E2918" i="9"/>
  <c r="G2918" i="9" a="1"/>
  <c r="G2918" i="9"/>
  <c r="E2919" i="9" a="1"/>
  <c r="E2919" i="9"/>
  <c r="G2919" i="9" a="1"/>
  <c r="G2919" i="9"/>
  <c r="E2920" i="9" a="1"/>
  <c r="E2920" i="9"/>
  <c r="G2920" i="9" a="1"/>
  <c r="G2920" i="9"/>
  <c r="E2921" i="9" a="1"/>
  <c r="E2921" i="9"/>
  <c r="G2921" i="9" a="1"/>
  <c r="G2921" i="9"/>
  <c r="E2922" i="9" a="1"/>
  <c r="E2922" i="9"/>
  <c r="G2922" i="9" a="1"/>
  <c r="G2922" i="9"/>
  <c r="E2923" i="9" a="1"/>
  <c r="E2923" i="9"/>
  <c r="G2923" i="9" a="1"/>
  <c r="G2923" i="9"/>
  <c r="E2924" i="9" a="1"/>
  <c r="E2924" i="9"/>
  <c r="G2924" i="9" a="1"/>
  <c r="G2924" i="9"/>
  <c r="E2925" i="9" a="1"/>
  <c r="E2925" i="9"/>
  <c r="G2925" i="9" a="1"/>
  <c r="G2925" i="9"/>
  <c r="E2926" i="9" a="1"/>
  <c r="E2926" i="9"/>
  <c r="G2926" i="9" a="1"/>
  <c r="G2926" i="9"/>
  <c r="E2927" i="9" a="1"/>
  <c r="E2927" i="9"/>
  <c r="G2927" i="9" a="1"/>
  <c r="G2927" i="9"/>
  <c r="E2928" i="9" a="1"/>
  <c r="E2928" i="9"/>
  <c r="G2928" i="9" a="1"/>
  <c r="G2928" i="9"/>
  <c r="E2929" i="9" a="1"/>
  <c r="E2929" i="9"/>
  <c r="G2929" i="9" a="1"/>
  <c r="G2929" i="9"/>
  <c r="E2930" i="9" a="1"/>
  <c r="E2930" i="9"/>
  <c r="G2930" i="9" a="1"/>
  <c r="G2930" i="9"/>
  <c r="E2931" i="9" a="1"/>
  <c r="E2931" i="9"/>
  <c r="G2931" i="9" a="1"/>
  <c r="G2931" i="9"/>
  <c r="E2932" i="9" a="1"/>
  <c r="E2932" i="9"/>
  <c r="G2932" i="9" a="1"/>
  <c r="G2932" i="9"/>
  <c r="E2933" i="9" a="1"/>
  <c r="E2933" i="9"/>
  <c r="G2933" i="9" a="1"/>
  <c r="G2933" i="9"/>
  <c r="E2934" i="9" a="1"/>
  <c r="E2934" i="9"/>
  <c r="G2934" i="9" a="1"/>
  <c r="G2934" i="9"/>
  <c r="E2935" i="9" a="1"/>
  <c r="E2935" i="9"/>
  <c r="G2935" i="9" a="1"/>
  <c r="G2935" i="9"/>
  <c r="E2936" i="9" a="1"/>
  <c r="E2936" i="9"/>
  <c r="G2936" i="9" a="1"/>
  <c r="G2936" i="9"/>
  <c r="E2937" i="9" a="1"/>
  <c r="E2937" i="9"/>
  <c r="G2937" i="9" a="1"/>
  <c r="G2937" i="9"/>
  <c r="E2938" i="9" a="1"/>
  <c r="E2938" i="9"/>
  <c r="G2938" i="9" a="1"/>
  <c r="G2938" i="9"/>
  <c r="E2939" i="9" a="1"/>
  <c r="E2939" i="9"/>
  <c r="G2939" i="9" a="1"/>
  <c r="G2939" i="9"/>
  <c r="E2940" i="9" a="1"/>
  <c r="E2940" i="9"/>
  <c r="G2940" i="9" a="1"/>
  <c r="G2940" i="9"/>
  <c r="E2941" i="9" a="1"/>
  <c r="E2941" i="9"/>
  <c r="G2941" i="9" a="1"/>
  <c r="G2941" i="9"/>
  <c r="E2942" i="9" a="1"/>
  <c r="E2942" i="9"/>
  <c r="G2942" i="9" a="1"/>
  <c r="G2942" i="9"/>
  <c r="E2943" i="9" a="1"/>
  <c r="E2943" i="9"/>
  <c r="G2943" i="9" a="1"/>
  <c r="G2943" i="9"/>
  <c r="E2944" i="9" a="1"/>
  <c r="E2944" i="9"/>
  <c r="G2944" i="9" a="1"/>
  <c r="G2944" i="9"/>
  <c r="E2945" i="9" a="1"/>
  <c r="E2945" i="9"/>
  <c r="G2945" i="9" a="1"/>
  <c r="G2945" i="9"/>
  <c r="E2946" i="9" a="1"/>
  <c r="E2946" i="9"/>
  <c r="G2946" i="9" a="1"/>
  <c r="G2946" i="9"/>
  <c r="E2947" i="9" a="1"/>
  <c r="E2947" i="9"/>
  <c r="G2947" i="9" a="1"/>
  <c r="G2947" i="9"/>
  <c r="E2948" i="9" a="1"/>
  <c r="E2948" i="9"/>
  <c r="G2948" i="9" a="1"/>
  <c r="G2948" i="9"/>
  <c r="E2949" i="9" a="1"/>
  <c r="E2949" i="9"/>
  <c r="G2949" i="9" a="1"/>
  <c r="G2949" i="9"/>
  <c r="E2950" i="9" a="1"/>
  <c r="E2950" i="9"/>
  <c r="G2950" i="9" a="1"/>
  <c r="G2950" i="9"/>
  <c r="E2951" i="9" a="1"/>
  <c r="E2951" i="9"/>
  <c r="G2951" i="9" a="1"/>
  <c r="G2951" i="9"/>
  <c r="E2952" i="9" a="1"/>
  <c r="E2952" i="9"/>
  <c r="G2952" i="9" a="1"/>
  <c r="G2952" i="9"/>
  <c r="E2953" i="9" a="1"/>
  <c r="E2953" i="9"/>
  <c r="G2953" i="9" a="1"/>
  <c r="G2953" i="9"/>
  <c r="E2954" i="9" a="1"/>
  <c r="E2954" i="9"/>
  <c r="G2954" i="9" a="1"/>
  <c r="G2954" i="9"/>
  <c r="E2955" i="9" a="1"/>
  <c r="E2955" i="9"/>
  <c r="G2955" i="9" a="1"/>
  <c r="G2955" i="9"/>
  <c r="E2956" i="9" a="1"/>
  <c r="E2956" i="9"/>
  <c r="G2956" i="9" a="1"/>
  <c r="G2956" i="9"/>
  <c r="E2957" i="9" a="1"/>
  <c r="E2957" i="9"/>
  <c r="G2957" i="9" a="1"/>
  <c r="G2957" i="9"/>
  <c r="E2958" i="9" a="1"/>
  <c r="E2958" i="9"/>
  <c r="G2958" i="9" a="1"/>
  <c r="G2958" i="9"/>
  <c r="E2959" i="9" a="1"/>
  <c r="E2959" i="9"/>
  <c r="G2959" i="9" a="1"/>
  <c r="G2959" i="9"/>
  <c r="E2960" i="9" a="1"/>
  <c r="E2960" i="9"/>
  <c r="G2960" i="9" a="1"/>
  <c r="G2960" i="9"/>
  <c r="E2961" i="9" a="1"/>
  <c r="E2961" i="9"/>
  <c r="G2961" i="9" a="1"/>
  <c r="G2961" i="9"/>
  <c r="E2962" i="9" a="1"/>
  <c r="E2962" i="9"/>
  <c r="G2962" i="9" a="1"/>
  <c r="G2962" i="9"/>
  <c r="E2963" i="9" a="1"/>
  <c r="E2963" i="9"/>
  <c r="G2963" i="9" a="1"/>
  <c r="G2963" i="9"/>
  <c r="E2964" i="9" a="1"/>
  <c r="E2964" i="9"/>
  <c r="G2964" i="9" a="1"/>
  <c r="G2964" i="9"/>
  <c r="E2965" i="9" a="1"/>
  <c r="E2965" i="9"/>
  <c r="G2965" i="9" a="1"/>
  <c r="G2965" i="9"/>
  <c r="E2966" i="9" a="1"/>
  <c r="E2966" i="9"/>
  <c r="G2966" i="9" a="1"/>
  <c r="G2966" i="9"/>
  <c r="E2967" i="9" a="1"/>
  <c r="E2967" i="9"/>
  <c r="G2967" i="9" a="1"/>
  <c r="G2967" i="9"/>
  <c r="E2968" i="9" a="1"/>
  <c r="E2968" i="9"/>
  <c r="G2968" i="9" a="1"/>
  <c r="G2968" i="9"/>
  <c r="E2969" i="9" a="1"/>
  <c r="E2969" i="9"/>
  <c r="G2969" i="9" a="1"/>
  <c r="G2969" i="9"/>
  <c r="E2970" i="9" a="1"/>
  <c r="E2970" i="9"/>
  <c r="G2970" i="9" a="1"/>
  <c r="G2970" i="9"/>
  <c r="E2971" i="9" a="1"/>
  <c r="E2971" i="9"/>
  <c r="G2971" i="9" a="1"/>
  <c r="G2971" i="9"/>
  <c r="E2972" i="9" a="1"/>
  <c r="E2972" i="9"/>
  <c r="G2972" i="9" a="1"/>
  <c r="G2972" i="9"/>
  <c r="E2973" i="9" a="1"/>
  <c r="E2973" i="9"/>
  <c r="G2973" i="9" a="1"/>
  <c r="G2973" i="9"/>
  <c r="E2974" i="9" a="1"/>
  <c r="E2974" i="9"/>
  <c r="G2974" i="9" a="1"/>
  <c r="G2974" i="9"/>
  <c r="E2975" i="9" a="1"/>
  <c r="E2975" i="9"/>
  <c r="G2975" i="9" a="1"/>
  <c r="G2975" i="9"/>
  <c r="E2976" i="9" a="1"/>
  <c r="E2976" i="9"/>
  <c r="G2976" i="9" a="1"/>
  <c r="G2976" i="9"/>
  <c r="E2977" i="9" a="1"/>
  <c r="E2977" i="9"/>
  <c r="G2977" i="9" a="1"/>
  <c r="G2977" i="9"/>
  <c r="E2978" i="9" a="1"/>
  <c r="E2978" i="9"/>
  <c r="G2978" i="9" a="1"/>
  <c r="G2978" i="9"/>
  <c r="E2979" i="9" a="1"/>
  <c r="E2979" i="9"/>
  <c r="G2979" i="9" a="1"/>
  <c r="G2979" i="9"/>
  <c r="E2980" i="9" a="1"/>
  <c r="E2980" i="9"/>
  <c r="G2980" i="9" a="1"/>
  <c r="G2980" i="9"/>
  <c r="E2981" i="9" a="1"/>
  <c r="E2981" i="9"/>
  <c r="G2981" i="9" a="1"/>
  <c r="G2981" i="9"/>
  <c r="E2982" i="9" a="1"/>
  <c r="E2982" i="9"/>
  <c r="G2982" i="9" a="1"/>
  <c r="G2982" i="9"/>
  <c r="E2983" i="9" a="1"/>
  <c r="E2983" i="9"/>
  <c r="G2983" i="9" a="1"/>
  <c r="G2983" i="9"/>
  <c r="E2984" i="9" a="1"/>
  <c r="E2984" i="9"/>
  <c r="G2984" i="9" a="1"/>
  <c r="G2984" i="9"/>
  <c r="E2985" i="9" a="1"/>
  <c r="E2985" i="9"/>
  <c r="G2985" i="9" a="1"/>
  <c r="G2985" i="9"/>
  <c r="E2986" i="9" a="1"/>
  <c r="E2986" i="9"/>
  <c r="G2986" i="9" a="1"/>
  <c r="G2986" i="9"/>
  <c r="E2987" i="9" a="1"/>
  <c r="E2987" i="9"/>
  <c r="G2987" i="9" a="1"/>
  <c r="G2987" i="9"/>
  <c r="E2988" i="9" a="1"/>
  <c r="E2988" i="9"/>
  <c r="G2988" i="9" a="1"/>
  <c r="G2988" i="9"/>
  <c r="E2989" i="9" a="1"/>
  <c r="E2989" i="9"/>
  <c r="G2989" i="9" a="1"/>
  <c r="G2989" i="9"/>
  <c r="E2990" i="9" a="1"/>
  <c r="E2990" i="9"/>
  <c r="G2990" i="9" a="1"/>
  <c r="G2990" i="9"/>
  <c r="E2991" i="9" a="1"/>
  <c r="E2991" i="9"/>
  <c r="G2991" i="9" a="1"/>
  <c r="G2991" i="9"/>
  <c r="E2992" i="9" a="1"/>
  <c r="E2992" i="9"/>
  <c r="G2992" i="9" a="1"/>
  <c r="G2992" i="9"/>
  <c r="E2993" i="9" a="1"/>
  <c r="E2993" i="9"/>
  <c r="G2993" i="9" a="1"/>
  <c r="G2993" i="9"/>
  <c r="E2994" i="9" a="1"/>
  <c r="E2994" i="9"/>
  <c r="G2994" i="9" a="1"/>
  <c r="G2994" i="9"/>
  <c r="E2995" i="9" a="1"/>
  <c r="E2995" i="9"/>
  <c r="G2995" i="9" a="1"/>
  <c r="G2995" i="9"/>
  <c r="E2996" i="9" a="1"/>
  <c r="E2996" i="9"/>
  <c r="G2996" i="9" a="1"/>
  <c r="G2996" i="9"/>
  <c r="E2997" i="9" a="1"/>
  <c r="E2997" i="9"/>
  <c r="G2997" i="9" a="1"/>
  <c r="G2997" i="9"/>
  <c r="E2998" i="9" a="1"/>
  <c r="E2998" i="9"/>
  <c r="G2998" i="9" a="1"/>
  <c r="G2998" i="9"/>
  <c r="E2999" i="9" a="1"/>
  <c r="E2999" i="9"/>
  <c r="G2999" i="9" a="1"/>
  <c r="G2999" i="9"/>
  <c r="E3000" i="9" a="1"/>
  <c r="E3000" i="9"/>
  <c r="G3000" i="9" a="1"/>
  <c r="G3000" i="9"/>
  <c r="E3001" i="9" a="1"/>
  <c r="E3001" i="9"/>
  <c r="G3001" i="9" a="1"/>
  <c r="G3001" i="9"/>
  <c r="E3002" i="9" a="1"/>
  <c r="E3002" i="9"/>
  <c r="G3002" i="9" a="1"/>
  <c r="G3002" i="9"/>
  <c r="E3003" i="9" a="1"/>
  <c r="E3003" i="9"/>
  <c r="G3003" i="9" a="1"/>
  <c r="G3003" i="9"/>
  <c r="E3004" i="9" a="1"/>
  <c r="E3004" i="9"/>
  <c r="G3004" i="9" a="1"/>
  <c r="G3004" i="9"/>
  <c r="E3005" i="9" a="1"/>
  <c r="E3005" i="9"/>
  <c r="G3005" i="9" a="1"/>
  <c r="G3005" i="9"/>
  <c r="E3006" i="9" a="1"/>
  <c r="E3006" i="9"/>
  <c r="G3006" i="9" a="1"/>
  <c r="G3006" i="9"/>
  <c r="E3007" i="9" a="1"/>
  <c r="E3007" i="9"/>
  <c r="G3007" i="9" a="1"/>
  <c r="G3007" i="9"/>
  <c r="E3008" i="9" a="1"/>
  <c r="E3008" i="9"/>
  <c r="G3008" i="9" a="1"/>
  <c r="G3008" i="9"/>
  <c r="E3009" i="9" a="1"/>
  <c r="E3009" i="9"/>
  <c r="G3009" i="9" a="1"/>
  <c r="G3009" i="9"/>
  <c r="E3010" i="9" a="1"/>
  <c r="E3010" i="9"/>
  <c r="G3010" i="9" a="1"/>
  <c r="G3010" i="9"/>
  <c r="E3011" i="9" a="1"/>
  <c r="E3011" i="9"/>
  <c r="G3011" i="9" a="1"/>
  <c r="G3011" i="9"/>
  <c r="E3012" i="9" a="1"/>
  <c r="E3012" i="9"/>
  <c r="G3012" i="9" a="1"/>
  <c r="G3012" i="9"/>
  <c r="E3013" i="9" a="1"/>
  <c r="E3013" i="9"/>
  <c r="G3013" i="9" a="1"/>
  <c r="G3013" i="9"/>
  <c r="E3014" i="9" a="1"/>
  <c r="E3014" i="9"/>
  <c r="G3014" i="9" a="1"/>
  <c r="G3014" i="9"/>
  <c r="E3015" i="9" a="1"/>
  <c r="E3015" i="9"/>
  <c r="G3015" i="9" a="1"/>
  <c r="G3015" i="9"/>
  <c r="E3016" i="9" a="1"/>
  <c r="E3016" i="9"/>
  <c r="G3016" i="9" a="1"/>
  <c r="G3016" i="9"/>
  <c r="E3017" i="9" a="1"/>
  <c r="E3017" i="9"/>
  <c r="G3017" i="9" a="1"/>
  <c r="G3017" i="9"/>
  <c r="E3018" i="9" a="1"/>
  <c r="E3018" i="9"/>
  <c r="G3018" i="9" a="1"/>
  <c r="G3018" i="9"/>
  <c r="E3019" i="9" a="1"/>
  <c r="E3019" i="9"/>
  <c r="G3019" i="9" a="1"/>
  <c r="G3019" i="9"/>
  <c r="E3020" i="9" a="1"/>
  <c r="E3020" i="9"/>
  <c r="G3020" i="9" a="1"/>
  <c r="G3020" i="9"/>
  <c r="E3021" i="9" a="1"/>
  <c r="E3021" i="9"/>
  <c r="G3021" i="9" a="1"/>
  <c r="G3021" i="9"/>
  <c r="E3022" i="9" a="1"/>
  <c r="E3022" i="9"/>
  <c r="G3022" i="9" a="1"/>
  <c r="G3022" i="9"/>
  <c r="E3023" i="9" a="1"/>
  <c r="E3023" i="9"/>
  <c r="G3023" i="9" a="1"/>
  <c r="G3023" i="9"/>
  <c r="E3024" i="9" a="1"/>
  <c r="E3024" i="9"/>
  <c r="G3024" i="9" a="1"/>
  <c r="G3024" i="9"/>
  <c r="E3025" i="9" a="1"/>
  <c r="E3025" i="9"/>
  <c r="G3025" i="9" a="1"/>
  <c r="G3025" i="9"/>
  <c r="E3026" i="9" a="1"/>
  <c r="E3026" i="9"/>
  <c r="G3026" i="9" a="1"/>
  <c r="G3026" i="9"/>
  <c r="E3027" i="9" a="1"/>
  <c r="E3027" i="9"/>
  <c r="G3027" i="9" a="1"/>
  <c r="G3027" i="9"/>
  <c r="E3028" i="9" a="1"/>
  <c r="E3028" i="9"/>
  <c r="G3028" i="9" a="1"/>
  <c r="G3028" i="9"/>
  <c r="E3029" i="9" a="1"/>
  <c r="E3029" i="9"/>
  <c r="G3029" i="9" a="1"/>
  <c r="G3029" i="9"/>
  <c r="E3030" i="9" a="1"/>
  <c r="E3030" i="9"/>
  <c r="G3030" i="9" a="1"/>
  <c r="G3030" i="9"/>
  <c r="E3031" i="9" a="1"/>
  <c r="E3031" i="9"/>
  <c r="G3031" i="9" a="1"/>
  <c r="G3031" i="9"/>
  <c r="E3032" i="9" a="1"/>
  <c r="E3032" i="9"/>
  <c r="G3032" i="9" a="1"/>
  <c r="G3032" i="9"/>
  <c r="E3033" i="9" a="1"/>
  <c r="E3033" i="9"/>
  <c r="G3033" i="9" a="1"/>
  <c r="G3033" i="9"/>
  <c r="E3034" i="9" a="1"/>
  <c r="E3034" i="9"/>
  <c r="G3034" i="9" a="1"/>
  <c r="G3034" i="9"/>
  <c r="E3035" i="9" a="1"/>
  <c r="E3035" i="9"/>
  <c r="G3035" i="9" a="1"/>
  <c r="G3035" i="9"/>
  <c r="E3036" i="9" a="1"/>
  <c r="E3036" i="9"/>
  <c r="G3036" i="9" a="1"/>
  <c r="G3036" i="9"/>
  <c r="E3037" i="9" a="1"/>
  <c r="E3037" i="9"/>
  <c r="G3037" i="9" a="1"/>
  <c r="G3037" i="9"/>
  <c r="E3038" i="9" a="1"/>
  <c r="E3038" i="9"/>
  <c r="G3038" i="9" a="1"/>
  <c r="G3038" i="9"/>
  <c r="E3039" i="9" a="1"/>
  <c r="E3039" i="9"/>
  <c r="G3039" i="9" a="1"/>
  <c r="G3039" i="9"/>
  <c r="E3040" i="9" a="1"/>
  <c r="E3040" i="9"/>
  <c r="G3040" i="9" a="1"/>
  <c r="G3040" i="9"/>
  <c r="E3041" i="9" a="1"/>
  <c r="E3041" i="9"/>
  <c r="G3041" i="9" a="1"/>
  <c r="G3041" i="9"/>
  <c r="E3042" i="9" a="1"/>
  <c r="E3042" i="9"/>
  <c r="G3042" i="9" a="1"/>
  <c r="G3042" i="9"/>
  <c r="E3043" i="9" a="1"/>
  <c r="E3043" i="9"/>
  <c r="G3043" i="9" a="1"/>
  <c r="G3043" i="9"/>
  <c r="E3044" i="9" a="1"/>
  <c r="E3044" i="9"/>
  <c r="G3044" i="9" a="1"/>
  <c r="G3044" i="9"/>
  <c r="E3045" i="9" a="1"/>
  <c r="E3045" i="9"/>
  <c r="G3045" i="9" a="1"/>
  <c r="G3045" i="9"/>
  <c r="E3046" i="9" a="1"/>
  <c r="E3046" i="9"/>
  <c r="G3046" i="9" a="1"/>
  <c r="G3046" i="9"/>
  <c r="E3047" i="9" a="1"/>
  <c r="E3047" i="9"/>
  <c r="G3047" i="9" a="1"/>
  <c r="G3047" i="9"/>
  <c r="E3048" i="9" a="1"/>
  <c r="E3048" i="9"/>
  <c r="G3048" i="9" a="1"/>
  <c r="G3048" i="9"/>
  <c r="E3049" i="9" a="1"/>
  <c r="E3049" i="9"/>
  <c r="G3049" i="9" a="1"/>
  <c r="G3049" i="9"/>
  <c r="E3050" i="9" a="1"/>
  <c r="E3050" i="9"/>
  <c r="G3050" i="9" a="1"/>
  <c r="G3050" i="9"/>
  <c r="E3051" i="9" a="1"/>
  <c r="E3051" i="9"/>
  <c r="G3051" i="9" a="1"/>
  <c r="G3051" i="9"/>
  <c r="E3052" i="9" a="1"/>
  <c r="E3052" i="9"/>
  <c r="G3052" i="9" a="1"/>
  <c r="G3052" i="9"/>
  <c r="E3053" i="9" a="1"/>
  <c r="E3053" i="9"/>
  <c r="G3053" i="9" a="1"/>
  <c r="G3053" i="9"/>
  <c r="E3054" i="9" a="1"/>
  <c r="E3054" i="9"/>
  <c r="G3054" i="9" a="1"/>
  <c r="G3054" i="9"/>
  <c r="E3055" i="9" a="1"/>
  <c r="E3055" i="9"/>
  <c r="G3055" i="9" a="1"/>
  <c r="G3055" i="9"/>
  <c r="E3056" i="9" a="1"/>
  <c r="E3056" i="9"/>
  <c r="G3056" i="9" a="1"/>
  <c r="G3056" i="9"/>
  <c r="E3057" i="9" a="1"/>
  <c r="E3057" i="9"/>
  <c r="G3057" i="9" a="1"/>
  <c r="G3057" i="9"/>
  <c r="E3058" i="9" a="1"/>
  <c r="E3058" i="9"/>
  <c r="G3058" i="9" a="1"/>
  <c r="G3058" i="9"/>
  <c r="E3059" i="9" a="1"/>
  <c r="E3059" i="9"/>
  <c r="G3059" i="9" a="1"/>
  <c r="G3059" i="9"/>
  <c r="E3060" i="9" a="1"/>
  <c r="E3060" i="9"/>
  <c r="G3060" i="9" a="1"/>
  <c r="G3060" i="9"/>
  <c r="E3061" i="9" a="1"/>
  <c r="E3061" i="9"/>
  <c r="G3061" i="9" a="1"/>
  <c r="G3061" i="9"/>
  <c r="E3062" i="9" a="1"/>
  <c r="E3062" i="9"/>
  <c r="G3062" i="9" a="1"/>
  <c r="G3062" i="9"/>
  <c r="E3063" i="9" a="1"/>
  <c r="E3063" i="9"/>
  <c r="G3063" i="9" a="1"/>
  <c r="G3063" i="9"/>
  <c r="E3064" i="9" a="1"/>
  <c r="E3064" i="9"/>
  <c r="G3064" i="9" a="1"/>
  <c r="G3064" i="9"/>
  <c r="E3065" i="9" a="1"/>
  <c r="E3065" i="9"/>
  <c r="G3065" i="9" a="1"/>
  <c r="G3065" i="9"/>
  <c r="E3066" i="9" a="1"/>
  <c r="E3066" i="9"/>
  <c r="G3066" i="9" a="1"/>
  <c r="G3066" i="9"/>
  <c r="E3067" i="9" a="1"/>
  <c r="E3067" i="9"/>
  <c r="G3067" i="9" a="1"/>
  <c r="G3067" i="9"/>
  <c r="E3068" i="9" a="1"/>
  <c r="E3068" i="9"/>
  <c r="G3068" i="9" a="1"/>
  <c r="G3068" i="9"/>
  <c r="E3069" i="9" a="1"/>
  <c r="E3069" i="9"/>
  <c r="G3069" i="9" a="1"/>
  <c r="G3069" i="9"/>
  <c r="E3070" i="9" a="1"/>
  <c r="E3070" i="9"/>
  <c r="G3070" i="9" a="1"/>
  <c r="G3070" i="9"/>
  <c r="E3071" i="9" a="1"/>
  <c r="E3071" i="9"/>
  <c r="G3071" i="9" a="1"/>
  <c r="G3071" i="9"/>
  <c r="E3072" i="9" a="1"/>
  <c r="E3072" i="9"/>
  <c r="G3072" i="9" a="1"/>
  <c r="G3072" i="9"/>
  <c r="E3073" i="9" a="1"/>
  <c r="E3073" i="9"/>
  <c r="G3073" i="9" a="1"/>
  <c r="G3073" i="9"/>
  <c r="E3074" i="9" a="1"/>
  <c r="E3074" i="9"/>
  <c r="G3074" i="9" a="1"/>
  <c r="G3074" i="9"/>
  <c r="E3075" i="9" a="1"/>
  <c r="E3075" i="9"/>
  <c r="G3075" i="9" a="1"/>
  <c r="G3075" i="9"/>
  <c r="E3076" i="9" a="1"/>
  <c r="E3076" i="9"/>
  <c r="G3076" i="9" a="1"/>
  <c r="G3076" i="9"/>
  <c r="E3077" i="9" a="1"/>
  <c r="E3077" i="9"/>
  <c r="G3077" i="9" a="1"/>
  <c r="G3077" i="9"/>
  <c r="E3078" i="9" a="1"/>
  <c r="E3078" i="9"/>
  <c r="G3078" i="9" a="1"/>
  <c r="G3078" i="9"/>
  <c r="E3079" i="9" a="1"/>
  <c r="E3079" i="9"/>
  <c r="G3079" i="9" a="1"/>
  <c r="G3079" i="9"/>
  <c r="E3080" i="9" a="1"/>
  <c r="E3080" i="9"/>
  <c r="G3080" i="9" a="1"/>
  <c r="G3080" i="9"/>
  <c r="E3081" i="9" a="1"/>
  <c r="E3081" i="9"/>
  <c r="G3081" i="9" a="1"/>
  <c r="G3081" i="9"/>
  <c r="E3082" i="9" a="1"/>
  <c r="E3082" i="9"/>
  <c r="G3082" i="9" a="1"/>
  <c r="G3082" i="9"/>
  <c r="E3083" i="9" a="1"/>
  <c r="E3083" i="9"/>
  <c r="G3083" i="9" a="1"/>
  <c r="G3083" i="9"/>
  <c r="E3084" i="9" a="1"/>
  <c r="E3084" i="9"/>
  <c r="G3084" i="9" a="1"/>
  <c r="G3084" i="9"/>
  <c r="E3085" i="9" a="1"/>
  <c r="E3085" i="9"/>
  <c r="G3085" i="9" a="1"/>
  <c r="G3085" i="9"/>
  <c r="E3086" i="9" a="1"/>
  <c r="E3086" i="9"/>
  <c r="G3086" i="9" a="1"/>
  <c r="G3086" i="9"/>
  <c r="E3087" i="9" a="1"/>
  <c r="E3087" i="9"/>
  <c r="G3087" i="9" a="1"/>
  <c r="G3087" i="9"/>
  <c r="E3088" i="9" a="1"/>
  <c r="E3088" i="9"/>
  <c r="G3088" i="9" a="1"/>
  <c r="G3088" i="9"/>
  <c r="E3089" i="9" a="1"/>
  <c r="E3089" i="9"/>
  <c r="G3089" i="9" a="1"/>
  <c r="G3089" i="9"/>
  <c r="E3090" i="9" a="1"/>
  <c r="E3090" i="9"/>
  <c r="G3090" i="9" a="1"/>
  <c r="G3090" i="9"/>
  <c r="E3091" i="9" a="1"/>
  <c r="E3091" i="9"/>
  <c r="G3091" i="9" a="1"/>
  <c r="G3091" i="9"/>
  <c r="E3092" i="9" a="1"/>
  <c r="E3092" i="9"/>
  <c r="G3092" i="9" a="1"/>
  <c r="G3092" i="9"/>
  <c r="E3093" i="9" a="1"/>
  <c r="E3093" i="9"/>
  <c r="G3093" i="9" a="1"/>
  <c r="G3093" i="9"/>
  <c r="E3094" i="9" a="1"/>
  <c r="E3094" i="9"/>
  <c r="G3094" i="9" a="1"/>
  <c r="G3094" i="9"/>
  <c r="E3095" i="9" a="1"/>
  <c r="E3095" i="9"/>
  <c r="G3095" i="9" a="1"/>
  <c r="G3095" i="9"/>
  <c r="E3096" i="9" a="1"/>
  <c r="E3096" i="9"/>
  <c r="G3096" i="9" a="1"/>
  <c r="G3096" i="9"/>
  <c r="E3097" i="9" a="1"/>
  <c r="E3097" i="9"/>
  <c r="G3097" i="9" a="1"/>
  <c r="G3097" i="9"/>
  <c r="E3098" i="9" a="1"/>
  <c r="E3098" i="9"/>
  <c r="G3098" i="9" a="1"/>
  <c r="G3098" i="9"/>
  <c r="E3099" i="9" a="1"/>
  <c r="E3099" i="9"/>
  <c r="G3099" i="9" a="1"/>
  <c r="G3099" i="9"/>
  <c r="E3100" i="9" a="1"/>
  <c r="E3100" i="9"/>
  <c r="G3100" i="9" a="1"/>
  <c r="G3100" i="9"/>
  <c r="E3101" i="9" a="1"/>
  <c r="E3101" i="9"/>
  <c r="G3101" i="9" a="1"/>
  <c r="G3101" i="9"/>
  <c r="E3102" i="9" a="1"/>
  <c r="E3102" i="9"/>
  <c r="G3102" i="9" a="1"/>
  <c r="G3102" i="9"/>
  <c r="E3103" i="9" a="1"/>
  <c r="E3103" i="9"/>
  <c r="G3103" i="9" a="1"/>
  <c r="G3103" i="9"/>
  <c r="E3104" i="9" a="1"/>
  <c r="E3104" i="9"/>
  <c r="G3104" i="9" a="1"/>
  <c r="G3104" i="9"/>
  <c r="E3105" i="9" a="1"/>
  <c r="E3105" i="9"/>
  <c r="G3105" i="9" a="1"/>
  <c r="G3105" i="9"/>
  <c r="E3106" i="9" a="1"/>
  <c r="E3106" i="9"/>
  <c r="G3106" i="9" a="1"/>
  <c r="G3106" i="9"/>
  <c r="E3107" i="9" a="1"/>
  <c r="E3107" i="9"/>
  <c r="G3107" i="9" a="1"/>
  <c r="G3107" i="9"/>
  <c r="E3108" i="9" a="1"/>
  <c r="E3108" i="9"/>
  <c r="G3108" i="9" a="1"/>
  <c r="G3108" i="9"/>
  <c r="E3109" i="9" a="1"/>
  <c r="E3109" i="9"/>
  <c r="G3109" i="9" a="1"/>
  <c r="G3109" i="9"/>
  <c r="E3110" i="9" a="1"/>
  <c r="E3110" i="9"/>
  <c r="G3110" i="9" a="1"/>
  <c r="G3110" i="9"/>
  <c r="E3111" i="9" a="1"/>
  <c r="E3111" i="9"/>
  <c r="G3111" i="9" a="1"/>
  <c r="G3111" i="9"/>
  <c r="E3112" i="9" a="1"/>
  <c r="E3112" i="9"/>
  <c r="G3112" i="9" a="1"/>
  <c r="G3112" i="9"/>
  <c r="E3113" i="9" a="1"/>
  <c r="E3113" i="9"/>
  <c r="G3113" i="9" a="1"/>
  <c r="G3113" i="9"/>
  <c r="E3114" i="9" a="1"/>
  <c r="E3114" i="9"/>
  <c r="G3114" i="9" a="1"/>
  <c r="G3114" i="9"/>
  <c r="E3115" i="9" a="1"/>
  <c r="E3115" i="9"/>
  <c r="G3115" i="9" a="1"/>
  <c r="G3115" i="9"/>
  <c r="E3116" i="9" a="1"/>
  <c r="E3116" i="9"/>
  <c r="G3116" i="9" a="1"/>
  <c r="G3116" i="9"/>
  <c r="E3117" i="9" a="1"/>
  <c r="E3117" i="9"/>
  <c r="G3117" i="9" a="1"/>
  <c r="G3117" i="9"/>
  <c r="E3118" i="9" a="1"/>
  <c r="E3118" i="9"/>
  <c r="G3118" i="9" a="1"/>
  <c r="G3118" i="9"/>
  <c r="E3119" i="9" a="1"/>
  <c r="E3119" i="9"/>
  <c r="G3119" i="9" a="1"/>
  <c r="G3119" i="9"/>
  <c r="E3120" i="9" a="1"/>
  <c r="E3120" i="9"/>
  <c r="G3120" i="9" a="1"/>
  <c r="G3120" i="9"/>
  <c r="E3121" i="9" a="1"/>
  <c r="E3121" i="9"/>
  <c r="G3121" i="9" a="1"/>
  <c r="G3121" i="9"/>
  <c r="E3122" i="9" a="1"/>
  <c r="E3122" i="9"/>
  <c r="G3122" i="9" a="1"/>
  <c r="G3122" i="9"/>
  <c r="E3123" i="9" a="1"/>
  <c r="E3123" i="9"/>
  <c r="G3123" i="9" a="1"/>
  <c r="G3123" i="9"/>
  <c r="E3124" i="9" a="1"/>
  <c r="E3124" i="9"/>
  <c r="G3124" i="9" a="1"/>
  <c r="G3124" i="9"/>
  <c r="E3125" i="9" a="1"/>
  <c r="E3125" i="9"/>
  <c r="G3125" i="9" a="1"/>
  <c r="G3125" i="9"/>
  <c r="E3126" i="9" a="1"/>
  <c r="E3126" i="9"/>
  <c r="G3126" i="9" a="1"/>
  <c r="G3126" i="9"/>
  <c r="E3127" i="9" a="1"/>
  <c r="E3127" i="9"/>
  <c r="G3127" i="9" a="1"/>
  <c r="G3127" i="9"/>
  <c r="E3128" i="9" a="1"/>
  <c r="E3128" i="9"/>
  <c r="G3128" i="9" a="1"/>
  <c r="G3128" i="9"/>
  <c r="E3129" i="9" a="1"/>
  <c r="E3129" i="9"/>
  <c r="G3129" i="9" a="1"/>
  <c r="G3129" i="9"/>
  <c r="E3130" i="9" a="1"/>
  <c r="E3130" i="9"/>
  <c r="G3130" i="9" a="1"/>
  <c r="G3130" i="9"/>
  <c r="E3131" i="9" a="1"/>
  <c r="E3131" i="9"/>
  <c r="G3131" i="9" a="1"/>
  <c r="G3131" i="9"/>
  <c r="E3132" i="9" a="1"/>
  <c r="E3132" i="9"/>
  <c r="G3132" i="9" a="1"/>
  <c r="G3132" i="9"/>
  <c r="E3133" i="9" a="1"/>
  <c r="E3133" i="9"/>
  <c r="G3133" i="9" a="1"/>
  <c r="G3133" i="9"/>
  <c r="E3134" i="9" a="1"/>
  <c r="E3134" i="9"/>
  <c r="G3134" i="9" a="1"/>
  <c r="G3134" i="9"/>
  <c r="E3135" i="9" a="1"/>
  <c r="E3135" i="9"/>
  <c r="G3135" i="9" a="1"/>
  <c r="G3135" i="9"/>
  <c r="E3136" i="9" a="1"/>
  <c r="E3136" i="9"/>
  <c r="G3136" i="9" a="1"/>
  <c r="G3136" i="9"/>
  <c r="E3137" i="9" a="1"/>
  <c r="E3137" i="9"/>
  <c r="G3137" i="9" a="1"/>
  <c r="G3137" i="9"/>
  <c r="E3138" i="9" a="1"/>
  <c r="E3138" i="9"/>
  <c r="G3138" i="9" a="1"/>
  <c r="G3138" i="9"/>
  <c r="E3139" i="9" a="1"/>
  <c r="E3139" i="9"/>
  <c r="G3139" i="9" a="1"/>
  <c r="G3139" i="9"/>
  <c r="E3140" i="9" a="1"/>
  <c r="E3140" i="9"/>
  <c r="G3140" i="9" a="1"/>
  <c r="G3140" i="9"/>
  <c r="E3141" i="9" a="1"/>
  <c r="E3141" i="9"/>
  <c r="G3141" i="9" a="1"/>
  <c r="G3141" i="9"/>
  <c r="E3142" i="9" a="1"/>
  <c r="E3142" i="9"/>
  <c r="G3142" i="9" a="1"/>
  <c r="G3142" i="9"/>
  <c r="E3143" i="9" a="1"/>
  <c r="E3143" i="9"/>
  <c r="G3143" i="9" a="1"/>
  <c r="G3143" i="9"/>
  <c r="E3144" i="9" a="1"/>
  <c r="E3144" i="9"/>
  <c r="G3144" i="9" a="1"/>
  <c r="G3144" i="9"/>
  <c r="E3145" i="9" a="1"/>
  <c r="E3145" i="9"/>
  <c r="G3145" i="9" a="1"/>
  <c r="G3145" i="9"/>
  <c r="E3146" i="9" a="1"/>
  <c r="E3146" i="9"/>
  <c r="G3146" i="9" a="1"/>
  <c r="G3146" i="9"/>
  <c r="E3147" i="9" a="1"/>
  <c r="E3147" i="9"/>
  <c r="G3147" i="9" a="1"/>
  <c r="G3147" i="9"/>
  <c r="E3148" i="9" a="1"/>
  <c r="E3148" i="9"/>
  <c r="G3148" i="9" a="1"/>
  <c r="G3148" i="9"/>
  <c r="E3149" i="9" a="1"/>
  <c r="E3149" i="9"/>
  <c r="G3149" i="9" a="1"/>
  <c r="G3149" i="9"/>
  <c r="E3150" i="9" a="1"/>
  <c r="E3150" i="9"/>
  <c r="G3150" i="9" a="1"/>
  <c r="G3150" i="9"/>
  <c r="E3151" i="9" a="1"/>
  <c r="E3151" i="9"/>
  <c r="G3151" i="9" a="1"/>
  <c r="G3151" i="9"/>
  <c r="E3152" i="9" a="1"/>
  <c r="E3152" i="9"/>
  <c r="G3152" i="9" a="1"/>
  <c r="G3152" i="9"/>
  <c r="E3153" i="9" a="1"/>
  <c r="E3153" i="9"/>
  <c r="G3153" i="9" a="1"/>
  <c r="G3153" i="9"/>
  <c r="E3154" i="9" a="1"/>
  <c r="E3154" i="9"/>
  <c r="G3154" i="9" a="1"/>
  <c r="G3154" i="9"/>
  <c r="E3155" i="9" a="1"/>
  <c r="E3155" i="9"/>
  <c r="G3155" i="9" a="1"/>
  <c r="G3155" i="9"/>
  <c r="E3156" i="9" a="1"/>
  <c r="E3156" i="9"/>
  <c r="G3156" i="9" a="1"/>
  <c r="G3156" i="9"/>
  <c r="E3157" i="9" a="1"/>
  <c r="E3157" i="9"/>
  <c r="G3157" i="9" a="1"/>
  <c r="G3157" i="9"/>
  <c r="E3158" i="9" a="1"/>
  <c r="E3158" i="9"/>
  <c r="G3158" i="9" a="1"/>
  <c r="G3158" i="9"/>
  <c r="E3159" i="9" a="1"/>
  <c r="E3159" i="9"/>
  <c r="G3159" i="9" a="1"/>
  <c r="G3159" i="9"/>
  <c r="E3160" i="9" a="1"/>
  <c r="E3160" i="9"/>
  <c r="G3160" i="9" a="1"/>
  <c r="G3160" i="9"/>
  <c r="E3161" i="9" a="1"/>
  <c r="E3161" i="9"/>
  <c r="G3161" i="9" a="1"/>
  <c r="G3161" i="9"/>
  <c r="E3162" i="9" a="1"/>
  <c r="E3162" i="9"/>
  <c r="G3162" i="9" a="1"/>
  <c r="G3162" i="9"/>
  <c r="E3163" i="9" a="1"/>
  <c r="E3163" i="9"/>
  <c r="G3163" i="9" a="1"/>
  <c r="G3163" i="9"/>
  <c r="E3164" i="9" a="1"/>
  <c r="E3164" i="9"/>
  <c r="G3164" i="9" a="1"/>
  <c r="G3164" i="9"/>
  <c r="E3165" i="9" a="1"/>
  <c r="E3165" i="9"/>
  <c r="G3165" i="9" a="1"/>
  <c r="G3165" i="9"/>
  <c r="E3166" i="9" a="1"/>
  <c r="E3166" i="9"/>
  <c r="G3166" i="9" a="1"/>
  <c r="G3166" i="9"/>
  <c r="E3167" i="9" a="1"/>
  <c r="E3167" i="9"/>
  <c r="G3167" i="9" a="1"/>
  <c r="G3167" i="9"/>
  <c r="E3168" i="9" a="1"/>
  <c r="E3168" i="9"/>
  <c r="G3168" i="9" a="1"/>
  <c r="G3168" i="9"/>
  <c r="E3169" i="9" a="1"/>
  <c r="E3169" i="9"/>
  <c r="G3169" i="9" a="1"/>
  <c r="G3169" i="9"/>
  <c r="E3170" i="9" a="1"/>
  <c r="E3170" i="9"/>
  <c r="G3170" i="9" a="1"/>
  <c r="G3170" i="9"/>
  <c r="E3171" i="9" a="1"/>
  <c r="E3171" i="9"/>
  <c r="G3171" i="9" a="1"/>
  <c r="G3171" i="9"/>
  <c r="E3172" i="9" a="1"/>
  <c r="E3172" i="9"/>
  <c r="G3172" i="9" a="1"/>
  <c r="G3172" i="9"/>
  <c r="E3173" i="9" a="1"/>
  <c r="E3173" i="9"/>
  <c r="G3173" i="9" a="1"/>
  <c r="G3173" i="9"/>
  <c r="E3174" i="9" a="1"/>
  <c r="E3174" i="9"/>
  <c r="G3174" i="9" a="1"/>
  <c r="G3174" i="9"/>
  <c r="E3175" i="9" a="1"/>
  <c r="E3175" i="9"/>
  <c r="G3175" i="9" a="1"/>
  <c r="G3175" i="9"/>
  <c r="E3176" i="9" a="1"/>
  <c r="E3176" i="9"/>
  <c r="G3176" i="9" a="1"/>
  <c r="G3176" i="9"/>
  <c r="E3177" i="9" a="1"/>
  <c r="E3177" i="9"/>
  <c r="G3177" i="9" a="1"/>
  <c r="G3177" i="9"/>
  <c r="E3178" i="9" a="1"/>
  <c r="E3178" i="9"/>
  <c r="G3178" i="9" a="1"/>
  <c r="G3178" i="9"/>
  <c r="E3179" i="9" a="1"/>
  <c r="E3179" i="9"/>
  <c r="G3179" i="9" a="1"/>
  <c r="G3179" i="9"/>
  <c r="E3180" i="9" a="1"/>
  <c r="E3180" i="9"/>
  <c r="G3180" i="9" a="1"/>
  <c r="G3180" i="9"/>
  <c r="E3181" i="9" a="1"/>
  <c r="E3181" i="9"/>
  <c r="G3181" i="9" a="1"/>
  <c r="G3181" i="9"/>
  <c r="E3182" i="9" a="1"/>
  <c r="E3182" i="9"/>
  <c r="G3182" i="9" a="1"/>
  <c r="G3182" i="9"/>
  <c r="E3183" i="9" a="1"/>
  <c r="E3183" i="9"/>
  <c r="G3183" i="9" a="1"/>
  <c r="G3183" i="9"/>
  <c r="E3184" i="9" a="1"/>
  <c r="E3184" i="9"/>
  <c r="G3184" i="9" a="1"/>
  <c r="G3184" i="9"/>
  <c r="E3185" i="9" a="1"/>
  <c r="E3185" i="9"/>
  <c r="G3185" i="9" a="1"/>
  <c r="G3185" i="9"/>
  <c r="E3186" i="9" a="1"/>
  <c r="E3186" i="9"/>
  <c r="G3186" i="9" a="1"/>
  <c r="G3186" i="9"/>
  <c r="E3187" i="9" a="1"/>
  <c r="E3187" i="9"/>
  <c r="G3187" i="9" a="1"/>
  <c r="G3187" i="9"/>
  <c r="E3188" i="9" a="1"/>
  <c r="E3188" i="9"/>
  <c r="G3188" i="9" a="1"/>
  <c r="G3188" i="9"/>
  <c r="E3189" i="9" a="1"/>
  <c r="E3189" i="9"/>
  <c r="G3189" i="9" a="1"/>
  <c r="G3189" i="9"/>
  <c r="E3190" i="9" a="1"/>
  <c r="E3190" i="9"/>
  <c r="G3190" i="9" a="1"/>
  <c r="G3190" i="9"/>
  <c r="E3191" i="9" a="1"/>
  <c r="E3191" i="9"/>
  <c r="G3191" i="9" a="1"/>
  <c r="G3191" i="9"/>
  <c r="E3192" i="9" a="1"/>
  <c r="E3192" i="9"/>
  <c r="G3192" i="9" a="1"/>
  <c r="G3192" i="9"/>
  <c r="E3193" i="9" a="1"/>
  <c r="E3193" i="9"/>
  <c r="G3193" i="9" a="1"/>
  <c r="G3193" i="9"/>
  <c r="E3194" i="9" a="1"/>
  <c r="E3194" i="9"/>
  <c r="G3194" i="9" a="1"/>
  <c r="G3194" i="9"/>
  <c r="E3195" i="9" a="1"/>
  <c r="E3195" i="9"/>
  <c r="G3195" i="9" a="1"/>
  <c r="G3195" i="9"/>
  <c r="E3196" i="9" a="1"/>
  <c r="E3196" i="9"/>
  <c r="G3196" i="9" a="1"/>
  <c r="G3196" i="9"/>
  <c r="E3197" i="9" a="1"/>
  <c r="E3197" i="9"/>
  <c r="G3197" i="9" a="1"/>
  <c r="G3197" i="9"/>
  <c r="E3198" i="9" a="1"/>
  <c r="E3198" i="9"/>
  <c r="G3198" i="9" a="1"/>
  <c r="G3198" i="9"/>
  <c r="E3199" i="9" a="1"/>
  <c r="E3199" i="9"/>
  <c r="G3199" i="9" a="1"/>
  <c r="G3199" i="9"/>
  <c r="E3200" i="9" a="1"/>
  <c r="E3200" i="9"/>
  <c r="G3200" i="9" a="1"/>
  <c r="G3200" i="9"/>
  <c r="E3201" i="9" a="1"/>
  <c r="E3201" i="9"/>
  <c r="G3201" i="9" a="1"/>
  <c r="G3201" i="9"/>
  <c r="E3202" i="9" a="1"/>
  <c r="E3202" i="9"/>
  <c r="G3202" i="9" a="1"/>
  <c r="G3202" i="9"/>
  <c r="E3203" i="9" a="1"/>
  <c r="E3203" i="9"/>
  <c r="G3203" i="9" a="1"/>
  <c r="G3203" i="9"/>
  <c r="E3204" i="9" a="1"/>
  <c r="E3204" i="9"/>
  <c r="G3204" i="9" a="1"/>
  <c r="G3204" i="9"/>
  <c r="E3205" i="9" a="1"/>
  <c r="E3205" i="9"/>
  <c r="G3205" i="9" a="1"/>
  <c r="G3205" i="9"/>
  <c r="E3206" i="9" a="1"/>
  <c r="E3206" i="9"/>
  <c r="G3206" i="9" a="1"/>
  <c r="G3206" i="9"/>
  <c r="E3207" i="9" a="1"/>
  <c r="E3207" i="9"/>
  <c r="G3207" i="9" a="1"/>
  <c r="G3207" i="9"/>
  <c r="E3208" i="9" a="1"/>
  <c r="E3208" i="9"/>
  <c r="G3208" i="9" a="1"/>
  <c r="G3208" i="9"/>
  <c r="E3209" i="9" a="1"/>
  <c r="E3209" i="9"/>
  <c r="G3209" i="9" a="1"/>
  <c r="G3209" i="9"/>
  <c r="E3210" i="9" a="1"/>
  <c r="E3210" i="9"/>
  <c r="G3210" i="9" a="1"/>
  <c r="G3210" i="9"/>
  <c r="E3211" i="9" a="1"/>
  <c r="E3211" i="9"/>
  <c r="G3211" i="9" a="1"/>
  <c r="G3211" i="9"/>
  <c r="E3212" i="9" a="1"/>
  <c r="E3212" i="9"/>
  <c r="G3212" i="9" a="1"/>
  <c r="G3212" i="9"/>
  <c r="E3213" i="9" a="1"/>
  <c r="E3213" i="9"/>
  <c r="G3213" i="9" a="1"/>
  <c r="G3213" i="9"/>
  <c r="E3214" i="9" a="1"/>
  <c r="E3214" i="9"/>
  <c r="G3214" i="9" a="1"/>
  <c r="G3214" i="9"/>
  <c r="E3215" i="9" a="1"/>
  <c r="E3215" i="9"/>
  <c r="G3215" i="9" a="1"/>
  <c r="G3215" i="9"/>
  <c r="E3216" i="9" a="1"/>
  <c r="E3216" i="9"/>
  <c r="G3216" i="9" a="1"/>
  <c r="G3216" i="9"/>
  <c r="E3217" i="9" a="1"/>
  <c r="E3217" i="9"/>
  <c r="G3217" i="9" a="1"/>
  <c r="G3217" i="9"/>
  <c r="E3218" i="9" a="1"/>
  <c r="E3218" i="9"/>
  <c r="G3218" i="9" a="1"/>
  <c r="G3218" i="9"/>
  <c r="E3219" i="9" a="1"/>
  <c r="E3219" i="9"/>
  <c r="G3219" i="9" a="1"/>
  <c r="G3219" i="9"/>
  <c r="E3220" i="9" a="1"/>
  <c r="E3220" i="9"/>
  <c r="G3220" i="9" a="1"/>
  <c r="G3220" i="9"/>
  <c r="E3221" i="9" a="1"/>
  <c r="E3221" i="9"/>
  <c r="G3221" i="9" a="1"/>
  <c r="G3221" i="9"/>
  <c r="E3222" i="9" a="1"/>
  <c r="E3222" i="9"/>
  <c r="G3222" i="9" a="1"/>
  <c r="G3222" i="9"/>
  <c r="E3223" i="9" a="1"/>
  <c r="E3223" i="9"/>
  <c r="G3223" i="9" a="1"/>
  <c r="G3223" i="9"/>
  <c r="E3224" i="9" a="1"/>
  <c r="E3224" i="9"/>
  <c r="G3224" i="9" a="1"/>
  <c r="G3224" i="9"/>
  <c r="E3225" i="9" a="1"/>
  <c r="E3225" i="9"/>
  <c r="G3225" i="9" a="1"/>
  <c r="G3225" i="9"/>
  <c r="E3226" i="9" a="1"/>
  <c r="E3226" i="9"/>
  <c r="G3226" i="9" a="1"/>
  <c r="G3226" i="9"/>
  <c r="E3227" i="9" a="1"/>
  <c r="E3227" i="9"/>
  <c r="G3227" i="9" a="1"/>
  <c r="G3227" i="9"/>
  <c r="E3228" i="9" a="1"/>
  <c r="E3228" i="9"/>
  <c r="G3228" i="9" a="1"/>
  <c r="G3228" i="9"/>
  <c r="E3229" i="9" a="1"/>
  <c r="E3229" i="9"/>
  <c r="G3229" i="9" a="1"/>
  <c r="G3229" i="9"/>
  <c r="E3230" i="9" a="1"/>
  <c r="E3230" i="9"/>
  <c r="G3230" i="9" a="1"/>
  <c r="G3230" i="9"/>
  <c r="E3231" i="9" a="1"/>
  <c r="E3231" i="9"/>
  <c r="G3231" i="9" a="1"/>
  <c r="G3231" i="9"/>
  <c r="E3232" i="9" a="1"/>
  <c r="E3232" i="9"/>
  <c r="G3232" i="9" a="1"/>
  <c r="G3232" i="9"/>
  <c r="E3233" i="9" a="1"/>
  <c r="E3233" i="9"/>
  <c r="G3233" i="9" a="1"/>
  <c r="G3233" i="9"/>
  <c r="E3234" i="9" a="1"/>
  <c r="E3234" i="9"/>
  <c r="G3234" i="9" a="1"/>
  <c r="G3234" i="9"/>
  <c r="E3235" i="9" a="1"/>
  <c r="E3235" i="9"/>
  <c r="G3235" i="9" a="1"/>
  <c r="G3235" i="9"/>
  <c r="E3236" i="9" a="1"/>
  <c r="E3236" i="9"/>
  <c r="G3236" i="9" a="1"/>
  <c r="G3236" i="9"/>
  <c r="E3237" i="9" a="1"/>
  <c r="E3237" i="9"/>
  <c r="G3237" i="9" a="1"/>
  <c r="G3237" i="9"/>
  <c r="E3238" i="9" a="1"/>
  <c r="E3238" i="9"/>
  <c r="G3238" i="9" a="1"/>
  <c r="G3238" i="9"/>
  <c r="E3239" i="9" a="1"/>
  <c r="E3239" i="9"/>
  <c r="G3239" i="9" a="1"/>
  <c r="G3239" i="9"/>
  <c r="E3240" i="9" a="1"/>
  <c r="E3240" i="9"/>
  <c r="G3240" i="9" a="1"/>
  <c r="G3240" i="9"/>
  <c r="E3241" i="9" a="1"/>
  <c r="E3241" i="9"/>
  <c r="G3241" i="9" a="1"/>
  <c r="G3241" i="9"/>
  <c r="E3242" i="9" a="1"/>
  <c r="E3242" i="9"/>
  <c r="G3242" i="9" a="1"/>
  <c r="G3242" i="9"/>
  <c r="E3243" i="9" a="1"/>
  <c r="E3243" i="9"/>
  <c r="G3243" i="9" a="1"/>
  <c r="G3243" i="9"/>
  <c r="E3244" i="9" a="1"/>
  <c r="E3244" i="9"/>
  <c r="G3244" i="9" a="1"/>
  <c r="G3244" i="9"/>
  <c r="E3245" i="9" a="1"/>
  <c r="E3245" i="9"/>
  <c r="G3245" i="9" a="1"/>
  <c r="G3245" i="9"/>
  <c r="E3246" i="9" a="1"/>
  <c r="E3246" i="9"/>
  <c r="G3246" i="9" a="1"/>
  <c r="G3246" i="9"/>
  <c r="E3247" i="9" a="1"/>
  <c r="E3247" i="9"/>
  <c r="G3247" i="9" a="1"/>
  <c r="G3247" i="9"/>
  <c r="E3248" i="9" a="1"/>
  <c r="E3248" i="9"/>
  <c r="G3248" i="9" a="1"/>
  <c r="G3248" i="9"/>
  <c r="E3249" i="9" a="1"/>
  <c r="E3249" i="9"/>
  <c r="G3249" i="9" a="1"/>
  <c r="G3249" i="9"/>
  <c r="E3250" i="9" a="1"/>
  <c r="E3250" i="9"/>
  <c r="G3250" i="9" a="1"/>
  <c r="G3250" i="9"/>
  <c r="E3251" i="9" a="1"/>
  <c r="E3251" i="9"/>
  <c r="G3251" i="9" a="1"/>
  <c r="G3251" i="9"/>
  <c r="E3252" i="9" a="1"/>
  <c r="E3252" i="9"/>
  <c r="G3252" i="9" a="1"/>
  <c r="G3252" i="9"/>
  <c r="E3253" i="9" a="1"/>
  <c r="E3253" i="9"/>
  <c r="G3253" i="9" a="1"/>
  <c r="G3253" i="9"/>
  <c r="E3254" i="9" a="1"/>
  <c r="E3254" i="9"/>
  <c r="G3254" i="9" a="1"/>
  <c r="G3254" i="9"/>
  <c r="E3255" i="9" a="1"/>
  <c r="E3255" i="9"/>
  <c r="G3255" i="9" a="1"/>
  <c r="G3255" i="9"/>
  <c r="E3256" i="9" a="1"/>
  <c r="E3256" i="9"/>
  <c r="G3256" i="9" a="1"/>
  <c r="G3256" i="9"/>
  <c r="E3257" i="9" a="1"/>
  <c r="E3257" i="9"/>
  <c r="G3257" i="9" a="1"/>
  <c r="G3257" i="9"/>
  <c r="E3258" i="9" a="1"/>
  <c r="E3258" i="9"/>
  <c r="G3258" i="9" a="1"/>
  <c r="G3258" i="9"/>
  <c r="E3259" i="9" a="1"/>
  <c r="E3259" i="9"/>
  <c r="G3259" i="9" a="1"/>
  <c r="G3259" i="9"/>
  <c r="E3260" i="9" a="1"/>
  <c r="E3260" i="9"/>
  <c r="G3260" i="9" a="1"/>
  <c r="G3260" i="9"/>
  <c r="E3261" i="9" a="1"/>
  <c r="E3261" i="9"/>
  <c r="G3261" i="9" a="1"/>
  <c r="G3261" i="9"/>
  <c r="E3262" i="9" a="1"/>
  <c r="E3262" i="9"/>
  <c r="G3262" i="9" a="1"/>
  <c r="G3262" i="9"/>
  <c r="E3263" i="9" a="1"/>
  <c r="E3263" i="9"/>
  <c r="G3263" i="9" a="1"/>
  <c r="G3263" i="9"/>
  <c r="E3264" i="9" a="1"/>
  <c r="E3264" i="9"/>
  <c r="G3264" i="9" a="1"/>
  <c r="G3264" i="9"/>
  <c r="E3265" i="9" a="1"/>
  <c r="E3265" i="9"/>
  <c r="G3265" i="9" a="1"/>
  <c r="G3265" i="9"/>
  <c r="E3266" i="9" a="1"/>
  <c r="E3266" i="9"/>
  <c r="G3266" i="9" a="1"/>
  <c r="G3266" i="9"/>
  <c r="E3267" i="9" a="1"/>
  <c r="E3267" i="9"/>
  <c r="G3267" i="9" a="1"/>
  <c r="G3267" i="9"/>
  <c r="E3268" i="9" a="1"/>
  <c r="E3268" i="9"/>
  <c r="G3268" i="9" a="1"/>
  <c r="G3268" i="9"/>
  <c r="E3269" i="9" a="1"/>
  <c r="E3269" i="9"/>
  <c r="G3269" i="9" a="1"/>
  <c r="G3269" i="9"/>
  <c r="E3270" i="9" a="1"/>
  <c r="E3270" i="9"/>
  <c r="G3270" i="9" a="1"/>
  <c r="G3270" i="9"/>
  <c r="E3271" i="9" a="1"/>
  <c r="E3271" i="9"/>
  <c r="G3271" i="9" a="1"/>
  <c r="G3271" i="9"/>
  <c r="E3272" i="9" a="1"/>
  <c r="E3272" i="9"/>
  <c r="G3272" i="9" a="1"/>
  <c r="G3272" i="9"/>
  <c r="E3273" i="9" a="1"/>
  <c r="E3273" i="9"/>
  <c r="G3273" i="9" a="1"/>
  <c r="G3273" i="9"/>
  <c r="E3274" i="9" a="1"/>
  <c r="E3274" i="9"/>
  <c r="G3274" i="9" a="1"/>
  <c r="G3274" i="9"/>
  <c r="E3275" i="9" a="1"/>
  <c r="E3275" i="9"/>
  <c r="G3275" i="9" a="1"/>
  <c r="G3275" i="9"/>
  <c r="E3276" i="9" a="1"/>
  <c r="E3276" i="9"/>
  <c r="G3276" i="9" a="1"/>
  <c r="G3276" i="9"/>
  <c r="E3277" i="9" a="1"/>
  <c r="E3277" i="9"/>
  <c r="G3277" i="9" a="1"/>
  <c r="G3277" i="9"/>
  <c r="E3278" i="9" a="1"/>
  <c r="E3278" i="9"/>
  <c r="G3278" i="9" a="1"/>
  <c r="G3278" i="9"/>
  <c r="E3279" i="9" a="1"/>
  <c r="E3279" i="9"/>
  <c r="G3279" i="9" a="1"/>
  <c r="G3279" i="9"/>
  <c r="E3280" i="9" a="1"/>
  <c r="E3280" i="9"/>
  <c r="G3280" i="9" a="1"/>
  <c r="G3280" i="9"/>
  <c r="E3281" i="9" a="1"/>
  <c r="E3281" i="9"/>
  <c r="G3281" i="9" a="1"/>
  <c r="G3281" i="9"/>
  <c r="E3282" i="9" a="1"/>
  <c r="E3282" i="9"/>
  <c r="G3282" i="9" a="1"/>
  <c r="G3282" i="9"/>
  <c r="E3283" i="9" a="1"/>
  <c r="E3283" i="9"/>
  <c r="G3283" i="9" a="1"/>
  <c r="G3283" i="9"/>
  <c r="E3284" i="9" a="1"/>
  <c r="E3284" i="9"/>
  <c r="G3284" i="9" a="1"/>
  <c r="G3284" i="9"/>
  <c r="E3285" i="9" a="1"/>
  <c r="E3285" i="9"/>
  <c r="G3285" i="9" a="1"/>
  <c r="G3285" i="9"/>
  <c r="E3286" i="9" a="1"/>
  <c r="E3286" i="9"/>
  <c r="G3286" i="9" a="1"/>
  <c r="G3286" i="9"/>
  <c r="E3287" i="9" a="1"/>
  <c r="E3287" i="9"/>
  <c r="G3287" i="9" a="1"/>
  <c r="G3287" i="9"/>
  <c r="E3288" i="9" a="1"/>
  <c r="E3288" i="9"/>
  <c r="G3288" i="9" a="1"/>
  <c r="G3288" i="9"/>
  <c r="E3289" i="9" a="1"/>
  <c r="E3289" i="9"/>
  <c r="G3289" i="9" a="1"/>
  <c r="G3289" i="9"/>
  <c r="E3290" i="9" a="1"/>
  <c r="E3290" i="9"/>
  <c r="G3290" i="9" a="1"/>
  <c r="G3290" i="9"/>
  <c r="E3291" i="9" a="1"/>
  <c r="E3291" i="9"/>
  <c r="G3291" i="9" a="1"/>
  <c r="G3291" i="9"/>
  <c r="E3292" i="9" a="1"/>
  <c r="E3292" i="9"/>
  <c r="G3292" i="9" a="1"/>
  <c r="G3292" i="9"/>
  <c r="E3293" i="9" a="1"/>
  <c r="E3293" i="9"/>
  <c r="G3293" i="9" a="1"/>
  <c r="G3293" i="9"/>
  <c r="E3294" i="9" a="1"/>
  <c r="E3294" i="9"/>
  <c r="G3294" i="9" a="1"/>
  <c r="G3294" i="9"/>
  <c r="E3295" i="9" a="1"/>
  <c r="E3295" i="9"/>
  <c r="G3295" i="9" a="1"/>
  <c r="G3295" i="9"/>
  <c r="E3296" i="9" a="1"/>
  <c r="E3296" i="9"/>
  <c r="G3296" i="9" a="1"/>
  <c r="G3296" i="9"/>
  <c r="E3297" i="9" a="1"/>
  <c r="E3297" i="9"/>
  <c r="G3297" i="9" a="1"/>
  <c r="G3297" i="9"/>
  <c r="E3298" i="9" a="1"/>
  <c r="E3298" i="9"/>
  <c r="G3298" i="9" a="1"/>
  <c r="G3298" i="9"/>
  <c r="E3299" i="9" a="1"/>
  <c r="E3299" i="9"/>
  <c r="G3299" i="9" a="1"/>
  <c r="G3299" i="9"/>
  <c r="E3300" i="9" a="1"/>
  <c r="E3300" i="9"/>
  <c r="G3300" i="9" a="1"/>
  <c r="G3300" i="9"/>
  <c r="E3301" i="9" a="1"/>
  <c r="E3301" i="9"/>
  <c r="G3301" i="9" a="1"/>
  <c r="G3301" i="9"/>
  <c r="E3302" i="9" a="1"/>
  <c r="E3302" i="9"/>
  <c r="G3302" i="9" a="1"/>
  <c r="G3302" i="9"/>
  <c r="E3303" i="9" a="1"/>
  <c r="E3303" i="9"/>
  <c r="G3303" i="9" a="1"/>
  <c r="G3303" i="9"/>
  <c r="E3304" i="9" a="1"/>
  <c r="E3304" i="9"/>
  <c r="G3304" i="9" a="1"/>
  <c r="G3304" i="9"/>
  <c r="E3305" i="9" a="1"/>
  <c r="E3305" i="9"/>
  <c r="G3305" i="9" a="1"/>
  <c r="G3305" i="9"/>
  <c r="E3306" i="9" a="1"/>
  <c r="E3306" i="9"/>
  <c r="G3306" i="9" a="1"/>
  <c r="G3306" i="9"/>
  <c r="E3307" i="9" a="1"/>
  <c r="E3307" i="9"/>
  <c r="G3307" i="9" a="1"/>
  <c r="G3307" i="9"/>
  <c r="E3308" i="9" a="1"/>
  <c r="E3308" i="9"/>
  <c r="G3308" i="9" a="1"/>
  <c r="G3308" i="9"/>
  <c r="E3309" i="9" a="1"/>
  <c r="E3309" i="9"/>
  <c r="G3309" i="9" a="1"/>
  <c r="G3309" i="9"/>
  <c r="E3310" i="9" a="1"/>
  <c r="E3310" i="9"/>
  <c r="G3310" i="9" a="1"/>
  <c r="G3310" i="9"/>
  <c r="E3311" i="9" a="1"/>
  <c r="E3311" i="9"/>
  <c r="G3311" i="9" a="1"/>
  <c r="G3311" i="9"/>
  <c r="E3312" i="9" a="1"/>
  <c r="E3312" i="9"/>
  <c r="G3312" i="9" a="1"/>
  <c r="G3312" i="9"/>
  <c r="E3313" i="9" a="1"/>
  <c r="E3313" i="9"/>
  <c r="G3313" i="9" a="1"/>
  <c r="G3313" i="9"/>
  <c r="E3314" i="9" a="1"/>
  <c r="E3314" i="9"/>
  <c r="G3314" i="9" a="1"/>
  <c r="G3314" i="9"/>
  <c r="E3315" i="9" a="1"/>
  <c r="E3315" i="9"/>
  <c r="G3315" i="9" a="1"/>
  <c r="G3315" i="9"/>
  <c r="E3316" i="9" a="1"/>
  <c r="E3316" i="9"/>
  <c r="G3316" i="9" a="1"/>
  <c r="G3316" i="9"/>
  <c r="E3317" i="9" a="1"/>
  <c r="E3317" i="9"/>
  <c r="G3317" i="9" a="1"/>
  <c r="G3317" i="9"/>
  <c r="E3318" i="9" a="1"/>
  <c r="E3318" i="9"/>
  <c r="G3318" i="9" a="1"/>
  <c r="G3318" i="9"/>
  <c r="E3319" i="9" a="1"/>
  <c r="E3319" i="9"/>
  <c r="G3319" i="9" a="1"/>
  <c r="G3319" i="9"/>
  <c r="E3320" i="9" a="1"/>
  <c r="E3320" i="9"/>
  <c r="G3320" i="9" a="1"/>
  <c r="G3320" i="9"/>
  <c r="E3321" i="9" a="1"/>
  <c r="E3321" i="9"/>
  <c r="G3321" i="9" a="1"/>
  <c r="G3321" i="9"/>
  <c r="E3322" i="9" a="1"/>
  <c r="E3322" i="9"/>
  <c r="G3322" i="9" a="1"/>
  <c r="G3322" i="9"/>
  <c r="E3323" i="9" a="1"/>
  <c r="E3323" i="9"/>
  <c r="G3323" i="9" a="1"/>
  <c r="G3323" i="9"/>
  <c r="E3324" i="9" a="1"/>
  <c r="E3324" i="9"/>
  <c r="G3324" i="9" a="1"/>
  <c r="G3324" i="9"/>
  <c r="E3325" i="9" a="1"/>
  <c r="E3325" i="9"/>
  <c r="G3325" i="9" a="1"/>
  <c r="G3325" i="9"/>
  <c r="E3326" i="9" a="1"/>
  <c r="E3326" i="9"/>
  <c r="G3326" i="9" a="1"/>
  <c r="G3326" i="9"/>
  <c r="E3327" i="9" a="1"/>
  <c r="E3327" i="9"/>
  <c r="G3327" i="9" a="1"/>
  <c r="G3327" i="9"/>
  <c r="E3328" i="9" a="1"/>
  <c r="E3328" i="9"/>
  <c r="G3328" i="9" a="1"/>
  <c r="G3328" i="9"/>
  <c r="E3329" i="9" a="1"/>
  <c r="E3329" i="9"/>
  <c r="G3329" i="9" a="1"/>
  <c r="G3329" i="9"/>
  <c r="E3330" i="9" a="1"/>
  <c r="E3330" i="9"/>
  <c r="G3330" i="9" a="1"/>
  <c r="G3330" i="9"/>
  <c r="E3331" i="9" a="1"/>
  <c r="E3331" i="9"/>
  <c r="G3331" i="9" a="1"/>
  <c r="G3331" i="9"/>
  <c r="E3332" i="9" a="1"/>
  <c r="E3332" i="9"/>
  <c r="G3332" i="9" a="1"/>
  <c r="G3332" i="9"/>
  <c r="E3333" i="9" a="1"/>
  <c r="E3333" i="9"/>
  <c r="G3333" i="9" a="1"/>
  <c r="G3333" i="9"/>
  <c r="E3334" i="9" a="1"/>
  <c r="E3334" i="9"/>
  <c r="G3334" i="9" a="1"/>
  <c r="G3334" i="9"/>
  <c r="E3335" i="9" a="1"/>
  <c r="E3335" i="9"/>
  <c r="G3335" i="9" a="1"/>
  <c r="G3335" i="9"/>
  <c r="E3336" i="9" a="1"/>
  <c r="E3336" i="9"/>
  <c r="G3336" i="9" a="1"/>
  <c r="G3336" i="9"/>
  <c r="E3337" i="9" a="1"/>
  <c r="E3337" i="9"/>
  <c r="G3337" i="9" a="1"/>
  <c r="G3337" i="9"/>
  <c r="E3338" i="9" a="1"/>
  <c r="E3338" i="9"/>
  <c r="G3338" i="9" a="1"/>
  <c r="G3338" i="9"/>
  <c r="E3339" i="9" a="1"/>
  <c r="E3339" i="9"/>
  <c r="G3339" i="9" a="1"/>
  <c r="G3339" i="9"/>
  <c r="E3340" i="9" a="1"/>
  <c r="E3340" i="9"/>
  <c r="G3340" i="9" a="1"/>
  <c r="G3340" i="9"/>
  <c r="E3341" i="9" a="1"/>
  <c r="E3341" i="9"/>
  <c r="G3341" i="9" a="1"/>
  <c r="G3341" i="9"/>
  <c r="E3342" i="9" a="1"/>
  <c r="E3342" i="9"/>
  <c r="G3342" i="9" a="1"/>
  <c r="G3342" i="9"/>
  <c r="E3343" i="9" a="1"/>
  <c r="E3343" i="9"/>
  <c r="G3343" i="9" a="1"/>
  <c r="G3343" i="9"/>
  <c r="E3344" i="9" a="1"/>
  <c r="E3344" i="9"/>
  <c r="G3344" i="9" a="1"/>
  <c r="G3344" i="9"/>
  <c r="E3345" i="9" a="1"/>
  <c r="E3345" i="9"/>
  <c r="G3345" i="9" a="1"/>
  <c r="G3345" i="9"/>
  <c r="E3346" i="9" a="1"/>
  <c r="E3346" i="9"/>
  <c r="G3346" i="9" a="1"/>
  <c r="G3346" i="9"/>
  <c r="E3347" i="9" a="1"/>
  <c r="E3347" i="9"/>
  <c r="G3347" i="9" a="1"/>
  <c r="G3347" i="9"/>
  <c r="E3348" i="9" a="1"/>
  <c r="E3348" i="9"/>
  <c r="G3348" i="9" a="1"/>
  <c r="G3348" i="9"/>
  <c r="E3349" i="9" a="1"/>
  <c r="E3349" i="9"/>
  <c r="G3349" i="9" a="1"/>
  <c r="G3349" i="9"/>
  <c r="E3350" i="9" a="1"/>
  <c r="E3350" i="9"/>
  <c r="G3350" i="9" a="1"/>
  <c r="G3350" i="9"/>
  <c r="E3351" i="9" a="1"/>
  <c r="E3351" i="9"/>
  <c r="G3351" i="9" a="1"/>
  <c r="G3351" i="9"/>
  <c r="E3352" i="9" a="1"/>
  <c r="E3352" i="9"/>
  <c r="G3352" i="9" a="1"/>
  <c r="G3352" i="9"/>
  <c r="E3353" i="9" a="1"/>
  <c r="E3353" i="9"/>
  <c r="G3353" i="9" a="1"/>
  <c r="G3353" i="9"/>
  <c r="E3354" i="9" a="1"/>
  <c r="E3354" i="9"/>
  <c r="G3354" i="9" a="1"/>
  <c r="G3354" i="9"/>
  <c r="E3355" i="9" a="1"/>
  <c r="E3355" i="9"/>
  <c r="G3355" i="9" a="1"/>
  <c r="G3355" i="9"/>
  <c r="E3356" i="9" a="1"/>
  <c r="E3356" i="9"/>
  <c r="G3356" i="9" a="1"/>
  <c r="G3356" i="9"/>
  <c r="E3357" i="9" a="1"/>
  <c r="E3357" i="9"/>
  <c r="G3357" i="9" a="1"/>
  <c r="G3357" i="9"/>
  <c r="E3358" i="9" a="1"/>
  <c r="E3358" i="9"/>
  <c r="G3358" i="9" a="1"/>
  <c r="G3358" i="9"/>
  <c r="E3359" i="9" a="1"/>
  <c r="E3359" i="9"/>
  <c r="G3359" i="9" a="1"/>
  <c r="G3359" i="9"/>
  <c r="E3360" i="9" a="1"/>
  <c r="E3360" i="9"/>
  <c r="G3360" i="9" a="1"/>
  <c r="G3360" i="9"/>
  <c r="E3361" i="9" a="1"/>
  <c r="E3361" i="9"/>
  <c r="G3361" i="9" a="1"/>
  <c r="G3361" i="9"/>
  <c r="E3362" i="9" a="1"/>
  <c r="E3362" i="9"/>
  <c r="G3362" i="9" a="1"/>
  <c r="G3362" i="9"/>
  <c r="E3363" i="9" a="1"/>
  <c r="E3363" i="9"/>
  <c r="G3363" i="9" a="1"/>
  <c r="G3363" i="9"/>
  <c r="E3364" i="9" a="1"/>
  <c r="E3364" i="9"/>
  <c r="G3364" i="9" a="1"/>
  <c r="G3364" i="9"/>
  <c r="E3365" i="9" a="1"/>
  <c r="E3365" i="9"/>
  <c r="G3365" i="9" a="1"/>
  <c r="G3365" i="9"/>
  <c r="E3366" i="9" a="1"/>
  <c r="E3366" i="9"/>
  <c r="G3366" i="9" a="1"/>
  <c r="G3366" i="9"/>
  <c r="E3367" i="9" a="1"/>
  <c r="E3367" i="9"/>
  <c r="G3367" i="9" a="1"/>
  <c r="G3367" i="9"/>
  <c r="E3368" i="9" a="1"/>
  <c r="E3368" i="9"/>
  <c r="G3368" i="9" a="1"/>
  <c r="G3368" i="9"/>
  <c r="E3369" i="9" a="1"/>
  <c r="E3369" i="9"/>
  <c r="G3369" i="9" a="1"/>
  <c r="G3369" i="9"/>
  <c r="E3370" i="9" a="1"/>
  <c r="E3370" i="9"/>
  <c r="G3370" i="9" a="1"/>
  <c r="G3370" i="9"/>
  <c r="E3371" i="9" a="1"/>
  <c r="E3371" i="9"/>
  <c r="G3371" i="9" a="1"/>
  <c r="G3371" i="9"/>
  <c r="E3372" i="9" a="1"/>
  <c r="E3372" i="9"/>
  <c r="G3372" i="9" a="1"/>
  <c r="G3372" i="9"/>
  <c r="E3373" i="9" a="1"/>
  <c r="E3373" i="9"/>
  <c r="G3373" i="9" a="1"/>
  <c r="G3373" i="9"/>
  <c r="E3374" i="9" a="1"/>
  <c r="E3374" i="9"/>
  <c r="G3374" i="9" a="1"/>
  <c r="G3374" i="9"/>
  <c r="E3375" i="9" a="1"/>
  <c r="E3375" i="9"/>
  <c r="G3375" i="9" a="1"/>
  <c r="G3375" i="9"/>
  <c r="E3376" i="9" a="1"/>
  <c r="E3376" i="9"/>
  <c r="G3376" i="9" a="1"/>
  <c r="G3376" i="9"/>
  <c r="E3377" i="9" a="1"/>
  <c r="E3377" i="9"/>
  <c r="G3377" i="9" a="1"/>
  <c r="G3377" i="9"/>
  <c r="E3378" i="9" a="1"/>
  <c r="E3378" i="9"/>
  <c r="G3378" i="9" a="1"/>
  <c r="G3378" i="9"/>
  <c r="E3379" i="9" a="1"/>
  <c r="E3379" i="9"/>
  <c r="G3379" i="9" a="1"/>
  <c r="G3379" i="9"/>
  <c r="E3380" i="9" a="1"/>
  <c r="E3380" i="9"/>
  <c r="G3380" i="9" a="1"/>
  <c r="G3380" i="9"/>
  <c r="E3381" i="9" a="1"/>
  <c r="E3381" i="9"/>
  <c r="G3381" i="9" a="1"/>
  <c r="G3381" i="9"/>
  <c r="E3382" i="9" a="1"/>
  <c r="E3382" i="9"/>
  <c r="G3382" i="9" a="1"/>
  <c r="G3382" i="9"/>
  <c r="E3383" i="9" a="1"/>
  <c r="E3383" i="9"/>
  <c r="G3383" i="9" a="1"/>
  <c r="G3383" i="9"/>
  <c r="E3384" i="9" a="1"/>
  <c r="E3384" i="9"/>
  <c r="G3384" i="9" a="1"/>
  <c r="G3384" i="9"/>
  <c r="E3385" i="9" a="1"/>
  <c r="E3385" i="9"/>
  <c r="G3385" i="9" a="1"/>
  <c r="G3385" i="9"/>
  <c r="E3386" i="9" a="1"/>
  <c r="E3386" i="9"/>
  <c r="G3386" i="9" a="1"/>
  <c r="G3386" i="9"/>
  <c r="E3387" i="9" a="1"/>
  <c r="E3387" i="9"/>
  <c r="G3387" i="9" a="1"/>
  <c r="G3387" i="9"/>
  <c r="E3388" i="9" a="1"/>
  <c r="E3388" i="9"/>
  <c r="G3388" i="9" a="1"/>
  <c r="G3388" i="9"/>
  <c r="E3389" i="9" a="1"/>
  <c r="E3389" i="9"/>
  <c r="G3389" i="9" a="1"/>
  <c r="G3389" i="9"/>
  <c r="E3390" i="9" a="1"/>
  <c r="E3390" i="9"/>
  <c r="G3390" i="9" a="1"/>
  <c r="G3390" i="9"/>
  <c r="E3391" i="9" a="1"/>
  <c r="E3391" i="9"/>
  <c r="G3391" i="9" a="1"/>
  <c r="G3391" i="9"/>
  <c r="E3392" i="9" a="1"/>
  <c r="E3392" i="9"/>
  <c r="G3392" i="9" a="1"/>
  <c r="G3392" i="9"/>
  <c r="E3393" i="9" a="1"/>
  <c r="E3393" i="9"/>
  <c r="G3393" i="9" a="1"/>
  <c r="G3393" i="9"/>
  <c r="E3394" i="9" a="1"/>
  <c r="E3394" i="9"/>
  <c r="G3394" i="9" a="1"/>
  <c r="G3394" i="9"/>
  <c r="E3395" i="9" a="1"/>
  <c r="E3395" i="9"/>
  <c r="G3395" i="9" a="1"/>
  <c r="G3395" i="9"/>
  <c r="E3396" i="9" a="1"/>
  <c r="E3396" i="9"/>
  <c r="G3396" i="9" a="1"/>
  <c r="G3396" i="9"/>
  <c r="E3397" i="9" a="1"/>
  <c r="E3397" i="9"/>
  <c r="G3397" i="9" a="1"/>
  <c r="G3397" i="9"/>
  <c r="E3398" i="9" a="1"/>
  <c r="E3398" i="9"/>
  <c r="G3398" i="9" a="1"/>
  <c r="G3398" i="9"/>
  <c r="E3399" i="9" a="1"/>
  <c r="E3399" i="9"/>
  <c r="G3399" i="9" a="1"/>
  <c r="G3399" i="9"/>
  <c r="E3400" i="9" a="1"/>
  <c r="E3400" i="9"/>
  <c r="G3400" i="9" a="1"/>
  <c r="G3400" i="9"/>
  <c r="E3401" i="9" a="1"/>
  <c r="E3401" i="9"/>
  <c r="G3401" i="9" a="1"/>
  <c r="G3401" i="9"/>
  <c r="E3402" i="9" a="1"/>
  <c r="E3402" i="9"/>
  <c r="G3402" i="9" a="1"/>
  <c r="G3402" i="9"/>
  <c r="E3403" i="9" a="1"/>
  <c r="E3403" i="9"/>
  <c r="G3403" i="9" a="1"/>
  <c r="G3403" i="9"/>
  <c r="E3404" i="9" a="1"/>
  <c r="E3404" i="9"/>
  <c r="G3404" i="9" a="1"/>
  <c r="G3404" i="9"/>
  <c r="E3405" i="9" a="1"/>
  <c r="E3405" i="9"/>
  <c r="G3405" i="9" a="1"/>
  <c r="G3405" i="9"/>
  <c r="E3406" i="9" a="1"/>
  <c r="E3406" i="9"/>
  <c r="G3406" i="9" a="1"/>
  <c r="G3406" i="9"/>
  <c r="E3407" i="9" a="1"/>
  <c r="E3407" i="9"/>
  <c r="G3407" i="9" a="1"/>
  <c r="G3407" i="9"/>
  <c r="E3408" i="9" a="1"/>
  <c r="E3408" i="9"/>
  <c r="G3408" i="9" a="1"/>
  <c r="G3408" i="9"/>
  <c r="E3409" i="9" a="1"/>
  <c r="E3409" i="9"/>
  <c r="G3409" i="9" a="1"/>
  <c r="G3409" i="9"/>
  <c r="E3410" i="9" a="1"/>
  <c r="E3410" i="9"/>
  <c r="G3410" i="9" a="1"/>
  <c r="G3410" i="9"/>
  <c r="E3411" i="9" a="1"/>
  <c r="E3411" i="9"/>
  <c r="G3411" i="9" a="1"/>
  <c r="G3411" i="9"/>
  <c r="E3412" i="9" a="1"/>
  <c r="E3412" i="9"/>
  <c r="G3412" i="9" a="1"/>
  <c r="G3412" i="9"/>
  <c r="E3413" i="9" a="1"/>
  <c r="E3413" i="9"/>
  <c r="G3413" i="9" a="1"/>
  <c r="G3413" i="9"/>
  <c r="E3414" i="9" a="1"/>
  <c r="E3414" i="9"/>
  <c r="G3414" i="9" a="1"/>
  <c r="G3414" i="9"/>
  <c r="E3415" i="9" a="1"/>
  <c r="E3415" i="9"/>
  <c r="G3415" i="9" a="1"/>
  <c r="G3415" i="9"/>
  <c r="E3416" i="9" a="1"/>
  <c r="E3416" i="9"/>
  <c r="G3416" i="9" a="1"/>
  <c r="G3416" i="9"/>
  <c r="E3417" i="9" a="1"/>
  <c r="E3417" i="9"/>
  <c r="G3417" i="9" a="1"/>
  <c r="G3417" i="9"/>
  <c r="E3418" i="9" a="1"/>
  <c r="E3418" i="9"/>
  <c r="G3418" i="9" a="1"/>
  <c r="G3418" i="9"/>
  <c r="E3419" i="9" a="1"/>
  <c r="E3419" i="9"/>
  <c r="G3419" i="9" a="1"/>
  <c r="G3419" i="9"/>
  <c r="E3420" i="9" a="1"/>
  <c r="E3420" i="9"/>
  <c r="G3420" i="9" a="1"/>
  <c r="G3420" i="9"/>
  <c r="E3421" i="9" a="1"/>
  <c r="E3421" i="9"/>
  <c r="G3421" i="9" a="1"/>
  <c r="G3421" i="9"/>
  <c r="E3422" i="9" a="1"/>
  <c r="E3422" i="9"/>
  <c r="G3422" i="9" a="1"/>
  <c r="G3422" i="9"/>
  <c r="E3423" i="9" a="1"/>
  <c r="E3423" i="9"/>
  <c r="G3423" i="9" a="1"/>
  <c r="G3423" i="9"/>
  <c r="E3424" i="9" a="1"/>
  <c r="E3424" i="9"/>
  <c r="G3424" i="9" a="1"/>
  <c r="G3424" i="9"/>
  <c r="E3425" i="9" a="1"/>
  <c r="E3425" i="9"/>
  <c r="G3425" i="9" a="1"/>
  <c r="G3425" i="9"/>
  <c r="E3426" i="9" a="1"/>
  <c r="E3426" i="9"/>
  <c r="G3426" i="9" a="1"/>
  <c r="G3426" i="9"/>
  <c r="E3427" i="9" a="1"/>
  <c r="E3427" i="9"/>
  <c r="G3427" i="9" a="1"/>
  <c r="G3427" i="9"/>
  <c r="E3428" i="9" a="1"/>
  <c r="E3428" i="9"/>
  <c r="G3428" i="9" a="1"/>
  <c r="G3428" i="9"/>
  <c r="E3429" i="9" a="1"/>
  <c r="E3429" i="9"/>
  <c r="G3429" i="9" a="1"/>
  <c r="G3429" i="9"/>
  <c r="E3430" i="9" a="1"/>
  <c r="E3430" i="9"/>
  <c r="G3430" i="9" a="1"/>
  <c r="G3430" i="9"/>
  <c r="E3431" i="9" a="1"/>
  <c r="E3431" i="9"/>
  <c r="G3431" i="9" a="1"/>
  <c r="G3431" i="9"/>
  <c r="E3432" i="9" a="1"/>
  <c r="E3432" i="9"/>
  <c r="G3432" i="9" a="1"/>
  <c r="G3432" i="9"/>
  <c r="E3433" i="9" a="1"/>
  <c r="E3433" i="9"/>
  <c r="G3433" i="9" a="1"/>
  <c r="G3433" i="9"/>
  <c r="E3434" i="9" a="1"/>
  <c r="E3434" i="9"/>
  <c r="G3434" i="9" a="1"/>
  <c r="G3434" i="9"/>
  <c r="E3435" i="9" a="1"/>
  <c r="E3435" i="9"/>
  <c r="G3435" i="9" a="1"/>
  <c r="G3435" i="9"/>
  <c r="E3436" i="9" a="1"/>
  <c r="E3436" i="9"/>
  <c r="G3436" i="9" a="1"/>
  <c r="G3436" i="9"/>
  <c r="E3437" i="9" a="1"/>
  <c r="E3437" i="9"/>
  <c r="G3437" i="9" a="1"/>
  <c r="G3437" i="9"/>
  <c r="E3438" i="9" a="1"/>
  <c r="E3438" i="9"/>
  <c r="G3438" i="9" a="1"/>
  <c r="G3438" i="9"/>
  <c r="E3439" i="9" a="1"/>
  <c r="E3439" i="9"/>
  <c r="G3439" i="9" a="1"/>
  <c r="G3439" i="9"/>
  <c r="E3440" i="9" a="1"/>
  <c r="E3440" i="9"/>
  <c r="G3440" i="9" a="1"/>
  <c r="G3440" i="9"/>
  <c r="E3441" i="9" a="1"/>
  <c r="E3441" i="9"/>
  <c r="G3441" i="9" a="1"/>
  <c r="G3441" i="9"/>
  <c r="E3442" i="9" a="1"/>
  <c r="E3442" i="9"/>
  <c r="G3442" i="9" a="1"/>
  <c r="G3442" i="9"/>
  <c r="E3443" i="9" a="1"/>
  <c r="E3443" i="9"/>
  <c r="G3443" i="9" a="1"/>
  <c r="G3443" i="9"/>
  <c r="E3444" i="9" a="1"/>
  <c r="E3444" i="9"/>
  <c r="G3444" i="9" a="1"/>
  <c r="G3444" i="9"/>
  <c r="E3445" i="9" a="1"/>
  <c r="E3445" i="9"/>
  <c r="G3445" i="9" a="1"/>
  <c r="G3445" i="9"/>
  <c r="E3446" i="9" a="1"/>
  <c r="E3446" i="9"/>
  <c r="G3446" i="9" a="1"/>
  <c r="G3446" i="9"/>
  <c r="E3447" i="9" a="1"/>
  <c r="E3447" i="9"/>
  <c r="G3447" i="9" a="1"/>
  <c r="G3447" i="9"/>
  <c r="E3448" i="9" a="1"/>
  <c r="E3448" i="9"/>
  <c r="G3448" i="9" a="1"/>
  <c r="G3448" i="9"/>
  <c r="E3449" i="9" a="1"/>
  <c r="E3449" i="9"/>
  <c r="G3449" i="9" a="1"/>
  <c r="G3449" i="9"/>
  <c r="E3450" i="9" a="1"/>
  <c r="E3450" i="9"/>
  <c r="G3450" i="9" a="1"/>
  <c r="G3450" i="9"/>
  <c r="E3451" i="9" a="1"/>
  <c r="E3451" i="9"/>
  <c r="G3451" i="9" a="1"/>
  <c r="G3451" i="9"/>
  <c r="E3452" i="9" a="1"/>
  <c r="E3452" i="9"/>
  <c r="G3452" i="9" a="1"/>
  <c r="G3452" i="9"/>
  <c r="E3453" i="9" a="1"/>
  <c r="E3453" i="9"/>
  <c r="G3453" i="9" a="1"/>
  <c r="G3453" i="9"/>
  <c r="E3454" i="9" a="1"/>
  <c r="E3454" i="9"/>
  <c r="G3454" i="9" a="1"/>
  <c r="G3454" i="9"/>
  <c r="E3455" i="9" a="1"/>
  <c r="E3455" i="9"/>
  <c r="G3455" i="9" a="1"/>
  <c r="G3455" i="9"/>
  <c r="E3456" i="9" a="1"/>
  <c r="E3456" i="9"/>
  <c r="G3456" i="9" a="1"/>
  <c r="G3456" i="9"/>
  <c r="E3457" i="9" a="1"/>
  <c r="E3457" i="9"/>
  <c r="G3457" i="9" a="1"/>
  <c r="G3457" i="9"/>
  <c r="E3458" i="9" a="1"/>
  <c r="E3458" i="9"/>
  <c r="G3458" i="9" a="1"/>
  <c r="G3458" i="9"/>
  <c r="E3459" i="9" a="1"/>
  <c r="E3459" i="9"/>
  <c r="G3459" i="9" a="1"/>
  <c r="G3459" i="9"/>
  <c r="E3460" i="9" a="1"/>
  <c r="E3460" i="9"/>
  <c r="G3460" i="9" a="1"/>
  <c r="G3460" i="9"/>
  <c r="E3461" i="9" a="1"/>
  <c r="E3461" i="9"/>
  <c r="G3461" i="9" a="1"/>
  <c r="G3461" i="9"/>
  <c r="E3462" i="9" a="1"/>
  <c r="E3462" i="9"/>
  <c r="G3462" i="9" a="1"/>
  <c r="G3462" i="9"/>
  <c r="E3463" i="9" a="1"/>
  <c r="E3463" i="9"/>
  <c r="G3463" i="9" a="1"/>
  <c r="G3463" i="9"/>
  <c r="E3464" i="9" a="1"/>
  <c r="E3464" i="9"/>
  <c r="G3464" i="9" a="1"/>
  <c r="G3464" i="9"/>
  <c r="E3465" i="9" a="1"/>
  <c r="E3465" i="9"/>
  <c r="G3465" i="9" a="1"/>
  <c r="G3465" i="9"/>
  <c r="E3466" i="9" a="1"/>
  <c r="E3466" i="9"/>
  <c r="G3466" i="9" a="1"/>
  <c r="G3466" i="9"/>
  <c r="E3467" i="9" a="1"/>
  <c r="E3467" i="9"/>
  <c r="G3467" i="9" a="1"/>
  <c r="G3467" i="9"/>
  <c r="E3468" i="9" a="1"/>
  <c r="E3468" i="9"/>
  <c r="G3468" i="9" a="1"/>
  <c r="G3468" i="9"/>
  <c r="E3469" i="9" a="1"/>
  <c r="E3469" i="9"/>
  <c r="G3469" i="9" a="1"/>
  <c r="G3469" i="9"/>
  <c r="E3470" i="9" a="1"/>
  <c r="E3470" i="9"/>
  <c r="G3470" i="9" a="1"/>
  <c r="G3470" i="9"/>
  <c r="E3471" i="9" a="1"/>
  <c r="E3471" i="9"/>
  <c r="G3471" i="9" a="1"/>
  <c r="G3471" i="9"/>
  <c r="E3472" i="9" a="1"/>
  <c r="E3472" i="9"/>
  <c r="G3472" i="9" a="1"/>
  <c r="G3472" i="9"/>
  <c r="E3473" i="9" a="1"/>
  <c r="E3473" i="9"/>
  <c r="G3473" i="9" a="1"/>
  <c r="G3473" i="9"/>
  <c r="E3474" i="9" a="1"/>
  <c r="E3474" i="9"/>
  <c r="G3474" i="9" a="1"/>
  <c r="G3474" i="9"/>
  <c r="E3475" i="9" a="1"/>
  <c r="E3475" i="9"/>
  <c r="G3475" i="9" a="1"/>
  <c r="G3475" i="9"/>
  <c r="E3476" i="9" a="1"/>
  <c r="E3476" i="9"/>
  <c r="G3476" i="9" a="1"/>
  <c r="G3476" i="9"/>
  <c r="E3477" i="9" a="1"/>
  <c r="E3477" i="9"/>
  <c r="G3477" i="9" a="1"/>
  <c r="G3477" i="9"/>
  <c r="E3478" i="9" a="1"/>
  <c r="E3478" i="9"/>
  <c r="G3478" i="9" a="1"/>
  <c r="G3478" i="9"/>
  <c r="E3479" i="9" a="1"/>
  <c r="E3479" i="9"/>
  <c r="G3479" i="9" a="1"/>
  <c r="G3479" i="9"/>
  <c r="E3480" i="9" a="1"/>
  <c r="E3480" i="9"/>
  <c r="G3480" i="9" a="1"/>
  <c r="G3480" i="9"/>
  <c r="E3481" i="9" a="1"/>
  <c r="E3481" i="9"/>
  <c r="G3481" i="9" a="1"/>
  <c r="G3481" i="9"/>
  <c r="E3482" i="9" a="1"/>
  <c r="E3482" i="9"/>
  <c r="G3482" i="9" a="1"/>
  <c r="G3482" i="9"/>
  <c r="E3483" i="9" a="1"/>
  <c r="E3483" i="9"/>
  <c r="G3483" i="9" a="1"/>
  <c r="G3483" i="9"/>
  <c r="E3484" i="9" a="1"/>
  <c r="E3484" i="9"/>
  <c r="G3484" i="9" a="1"/>
  <c r="G3484" i="9"/>
  <c r="E3485" i="9" a="1"/>
  <c r="E3485" i="9"/>
  <c r="G3485" i="9" a="1"/>
  <c r="G3485" i="9"/>
  <c r="E3486" i="9" a="1"/>
  <c r="E3486" i="9"/>
  <c r="G3486" i="9" a="1"/>
  <c r="G3486" i="9"/>
  <c r="E3487" i="9" a="1"/>
  <c r="E3487" i="9"/>
  <c r="G3487" i="9" a="1"/>
  <c r="G3487" i="9"/>
  <c r="E3488" i="9" a="1"/>
  <c r="E3488" i="9"/>
  <c r="G3488" i="9" a="1"/>
  <c r="G3488" i="9"/>
  <c r="E3489" i="9" a="1"/>
  <c r="E3489" i="9"/>
  <c r="G3489" i="9" a="1"/>
  <c r="G3489" i="9"/>
  <c r="E3490" i="9" a="1"/>
  <c r="E3490" i="9"/>
  <c r="G3490" i="9" a="1"/>
  <c r="G3490" i="9"/>
  <c r="E3491" i="9" a="1"/>
  <c r="E3491" i="9"/>
  <c r="G3491" i="9" a="1"/>
  <c r="G3491" i="9"/>
  <c r="E3492" i="9" a="1"/>
  <c r="E3492" i="9"/>
  <c r="G3492" i="9" a="1"/>
  <c r="G3492" i="9"/>
  <c r="E3493" i="9" a="1"/>
  <c r="E3493" i="9"/>
  <c r="G3493" i="9" a="1"/>
  <c r="G3493" i="9"/>
  <c r="E3494" i="9" a="1"/>
  <c r="E3494" i="9"/>
  <c r="G3494" i="9" a="1"/>
  <c r="G3494" i="9"/>
  <c r="E3495" i="9" a="1"/>
  <c r="E3495" i="9"/>
  <c r="G3495" i="9" a="1"/>
  <c r="G3495" i="9"/>
  <c r="E3496" i="9" a="1"/>
  <c r="E3496" i="9"/>
  <c r="G3496" i="9" a="1"/>
  <c r="G3496" i="9"/>
  <c r="E3497" i="9" a="1"/>
  <c r="E3497" i="9"/>
  <c r="G3497" i="9" a="1"/>
  <c r="G3497" i="9"/>
  <c r="E3498" i="9" a="1"/>
  <c r="E3498" i="9"/>
  <c r="G3498" i="9" a="1"/>
  <c r="G3498" i="9"/>
  <c r="E3499" i="9" a="1"/>
  <c r="E3499" i="9"/>
  <c r="G3499" i="9" a="1"/>
  <c r="G3499" i="9"/>
  <c r="E3500" i="9" a="1"/>
  <c r="E3500" i="9"/>
  <c r="G3500" i="9" a="1"/>
  <c r="G3500" i="9"/>
  <c r="E3501" i="9" a="1"/>
  <c r="E3501" i="9"/>
  <c r="G3501" i="9" a="1"/>
  <c r="G3501" i="9"/>
  <c r="E3502" i="9" a="1"/>
  <c r="E3502" i="9"/>
  <c r="G3502" i="9" a="1"/>
  <c r="G3502" i="9"/>
  <c r="E3503" i="9" a="1"/>
  <c r="E3503" i="9"/>
  <c r="G3503" i="9" a="1"/>
  <c r="G3503" i="9"/>
  <c r="E3504" i="9" a="1"/>
  <c r="E3504" i="9"/>
  <c r="G3504" i="9" a="1"/>
  <c r="G3504" i="9"/>
  <c r="E3505" i="9" a="1"/>
  <c r="E3505" i="9"/>
  <c r="G3505" i="9" a="1"/>
  <c r="G3505" i="9"/>
  <c r="E3506" i="9" a="1"/>
  <c r="E3506" i="9"/>
  <c r="G3506" i="9" a="1"/>
  <c r="G3506" i="9"/>
  <c r="E3507" i="9" a="1"/>
  <c r="E3507" i="9"/>
  <c r="G3507" i="9" a="1"/>
  <c r="G3507" i="9"/>
  <c r="E3508" i="9" a="1"/>
  <c r="E3508" i="9"/>
  <c r="G3508" i="9" a="1"/>
  <c r="G3508" i="9"/>
  <c r="E3509" i="9" a="1"/>
  <c r="E3509" i="9"/>
  <c r="G3509" i="9" a="1"/>
  <c r="G3509" i="9"/>
  <c r="E3510" i="9" a="1"/>
  <c r="E3510" i="9"/>
  <c r="G3510" i="9" a="1"/>
  <c r="G3510" i="9"/>
  <c r="E3511" i="9" a="1"/>
  <c r="E3511" i="9"/>
  <c r="G3511" i="9" a="1"/>
  <c r="G3511" i="9"/>
  <c r="E3512" i="9" a="1"/>
  <c r="E3512" i="9"/>
  <c r="G3512" i="9" a="1"/>
  <c r="G3512" i="9"/>
  <c r="E3513" i="9" a="1"/>
  <c r="E3513" i="9"/>
  <c r="G3513" i="9" a="1"/>
  <c r="G3513" i="9"/>
  <c r="E3514" i="9" a="1"/>
  <c r="E3514" i="9"/>
  <c r="G3514" i="9" a="1"/>
  <c r="G3514" i="9"/>
  <c r="E3515" i="9" a="1"/>
  <c r="E3515" i="9"/>
  <c r="G3515" i="9" a="1"/>
  <c r="G3515" i="9"/>
  <c r="E3516" i="9" a="1"/>
  <c r="E3516" i="9"/>
  <c r="G3516" i="9" a="1"/>
  <c r="G3516" i="9"/>
  <c r="E3517" i="9" a="1"/>
  <c r="E3517" i="9"/>
  <c r="G3517" i="9" a="1"/>
  <c r="G3517" i="9"/>
  <c r="E3518" i="9" a="1"/>
  <c r="E3518" i="9"/>
  <c r="G3518" i="9" a="1"/>
  <c r="G3518" i="9"/>
  <c r="E3519" i="9" a="1"/>
  <c r="E3519" i="9"/>
  <c r="G3519" i="9" a="1"/>
  <c r="G3519" i="9"/>
  <c r="E3520" i="9" a="1"/>
  <c r="E3520" i="9"/>
  <c r="G3520" i="9" a="1"/>
  <c r="G3520" i="9"/>
  <c r="E3521" i="9" a="1"/>
  <c r="E3521" i="9"/>
  <c r="G3521" i="9" a="1"/>
  <c r="G3521" i="9"/>
  <c r="E3522" i="9" a="1"/>
  <c r="E3522" i="9"/>
  <c r="G3522" i="9" a="1"/>
  <c r="G3522" i="9"/>
  <c r="E3523" i="9" a="1"/>
  <c r="E3523" i="9"/>
  <c r="G3523" i="9" a="1"/>
  <c r="G3523" i="9"/>
  <c r="E3524" i="9" a="1"/>
  <c r="E3524" i="9"/>
  <c r="G3524" i="9" a="1"/>
  <c r="G3524" i="9"/>
  <c r="E3525" i="9" a="1"/>
  <c r="E3525" i="9"/>
  <c r="G3525" i="9" a="1"/>
  <c r="G3525" i="9"/>
  <c r="E3526" i="9" a="1"/>
  <c r="E3526" i="9"/>
  <c r="G3526" i="9" a="1"/>
  <c r="G3526" i="9"/>
  <c r="E3527" i="9" a="1"/>
  <c r="E3527" i="9"/>
  <c r="G3527" i="9" a="1"/>
  <c r="G3527" i="9"/>
  <c r="E3528" i="9" a="1"/>
  <c r="E3528" i="9"/>
  <c r="G3528" i="9" a="1"/>
  <c r="G3528" i="9"/>
  <c r="E3529" i="9" a="1"/>
  <c r="E3529" i="9"/>
  <c r="G3529" i="9" a="1"/>
  <c r="G3529" i="9"/>
  <c r="E3530" i="9" a="1"/>
  <c r="E3530" i="9"/>
  <c r="G3530" i="9" a="1"/>
  <c r="G3530" i="9"/>
  <c r="E3531" i="9" a="1"/>
  <c r="E3531" i="9"/>
  <c r="G3531" i="9" a="1"/>
  <c r="G3531" i="9"/>
  <c r="E3532" i="9" a="1"/>
  <c r="E3532" i="9"/>
  <c r="G3532" i="9" a="1"/>
  <c r="G3532" i="9"/>
  <c r="E3533" i="9" a="1"/>
  <c r="E3533" i="9"/>
  <c r="G3533" i="9" a="1"/>
  <c r="G3533" i="9"/>
  <c r="E3534" i="9" a="1"/>
  <c r="E3534" i="9"/>
  <c r="G3534" i="9" a="1"/>
  <c r="G3534" i="9"/>
  <c r="E3535" i="9" a="1"/>
  <c r="E3535" i="9"/>
  <c r="G3535" i="9" a="1"/>
  <c r="G3535" i="9"/>
  <c r="E3536" i="9" a="1"/>
  <c r="E3536" i="9"/>
  <c r="G3536" i="9" a="1"/>
  <c r="G3536" i="9"/>
  <c r="E3537" i="9" a="1"/>
  <c r="E3537" i="9"/>
  <c r="G3537" i="9" a="1"/>
  <c r="G3537" i="9"/>
  <c r="E3538" i="9" a="1"/>
  <c r="E3538" i="9"/>
  <c r="G3538" i="9" a="1"/>
  <c r="G3538" i="9"/>
  <c r="E3539" i="9" a="1"/>
  <c r="E3539" i="9"/>
  <c r="G3539" i="9" a="1"/>
  <c r="G3539" i="9"/>
  <c r="E3540" i="9" a="1"/>
  <c r="E3540" i="9"/>
  <c r="G3540" i="9" a="1"/>
  <c r="G3540" i="9"/>
  <c r="E3541" i="9" a="1"/>
  <c r="E3541" i="9"/>
  <c r="G3541" i="9" a="1"/>
  <c r="G3541" i="9"/>
  <c r="E3542" i="9" a="1"/>
  <c r="E3542" i="9"/>
  <c r="G3542" i="9" a="1"/>
  <c r="G3542" i="9"/>
  <c r="E3543" i="9" a="1"/>
  <c r="E3543" i="9"/>
  <c r="G3543" i="9" a="1"/>
  <c r="G3543" i="9"/>
  <c r="E3544" i="9" a="1"/>
  <c r="E3544" i="9"/>
  <c r="G3544" i="9" a="1"/>
  <c r="G3544" i="9"/>
  <c r="E3545" i="9" a="1"/>
  <c r="E3545" i="9"/>
  <c r="G3545" i="9" a="1"/>
  <c r="G3545" i="9"/>
  <c r="E3546" i="9" a="1"/>
  <c r="E3546" i="9"/>
  <c r="G3546" i="9" a="1"/>
  <c r="G3546" i="9"/>
  <c r="E3547" i="9" a="1"/>
  <c r="E3547" i="9"/>
  <c r="G3547" i="9" a="1"/>
  <c r="G3547" i="9"/>
  <c r="E3548" i="9" a="1"/>
  <c r="E3548" i="9"/>
  <c r="G3548" i="9" a="1"/>
  <c r="G3548" i="9"/>
  <c r="E3549" i="9" a="1"/>
  <c r="E3549" i="9"/>
  <c r="G3549" i="9" a="1"/>
  <c r="G3549" i="9"/>
  <c r="E3550" i="9" a="1"/>
  <c r="E3550" i="9"/>
  <c r="G3550" i="9" a="1"/>
  <c r="G3550" i="9"/>
  <c r="E3551" i="9" a="1"/>
  <c r="E3551" i="9"/>
  <c r="G3551" i="9" a="1"/>
  <c r="G3551" i="9"/>
  <c r="E3552" i="9" a="1"/>
  <c r="E3552" i="9"/>
  <c r="G3552" i="9" a="1"/>
  <c r="G3552" i="9"/>
  <c r="E3553" i="9" a="1"/>
  <c r="E3553" i="9"/>
  <c r="G3553" i="9" a="1"/>
  <c r="G3553" i="9"/>
  <c r="E3554" i="9" a="1"/>
  <c r="E3554" i="9"/>
  <c r="G3554" i="9" a="1"/>
  <c r="G3554" i="9"/>
  <c r="E3555" i="9" a="1"/>
  <c r="E3555" i="9"/>
  <c r="G3555" i="9" a="1"/>
  <c r="G3555" i="9"/>
  <c r="E3556" i="9" a="1"/>
  <c r="E3556" i="9"/>
  <c r="G3556" i="9" a="1"/>
  <c r="G3556" i="9"/>
  <c r="E3557" i="9" a="1"/>
  <c r="E3557" i="9"/>
  <c r="G3557" i="9" a="1"/>
  <c r="G3557" i="9"/>
  <c r="E3558" i="9" a="1"/>
  <c r="E3558" i="9"/>
  <c r="G3558" i="9" a="1"/>
  <c r="G3558" i="9"/>
  <c r="E3559" i="9" a="1"/>
  <c r="E3559" i="9"/>
  <c r="G3559" i="9" a="1"/>
  <c r="G3559" i="9"/>
  <c r="E3560" i="9" a="1"/>
  <c r="E3560" i="9"/>
  <c r="G3560" i="9" a="1"/>
  <c r="G3560" i="9"/>
  <c r="E3561" i="9" a="1"/>
  <c r="E3561" i="9"/>
  <c r="G3561" i="9" a="1"/>
  <c r="G3561" i="9"/>
  <c r="E3562" i="9" a="1"/>
  <c r="E3562" i="9"/>
  <c r="G3562" i="9" a="1"/>
  <c r="G3562" i="9"/>
  <c r="E3563" i="9" a="1"/>
  <c r="E3563" i="9"/>
  <c r="G3563" i="9" a="1"/>
  <c r="G3563" i="9"/>
  <c r="E3564" i="9" a="1"/>
  <c r="E3564" i="9"/>
  <c r="G3564" i="9" a="1"/>
  <c r="G3564" i="9"/>
  <c r="E3565" i="9" a="1"/>
  <c r="E3565" i="9"/>
  <c r="G3565" i="9" a="1"/>
  <c r="G3565" i="9"/>
  <c r="E3566" i="9" a="1"/>
  <c r="E3566" i="9"/>
  <c r="G3566" i="9" a="1"/>
  <c r="G3566" i="9"/>
  <c r="E3567" i="9" a="1"/>
  <c r="E3567" i="9"/>
  <c r="G3567" i="9" a="1"/>
  <c r="G3567" i="9"/>
  <c r="E3568" i="9" a="1"/>
  <c r="E3568" i="9"/>
  <c r="G3568" i="9" a="1"/>
  <c r="G3568" i="9"/>
  <c r="E3569" i="9" a="1"/>
  <c r="E3569" i="9"/>
  <c r="G3569" i="9" a="1"/>
  <c r="G3569" i="9"/>
  <c r="E3570" i="9" a="1"/>
  <c r="E3570" i="9"/>
  <c r="G3570" i="9" a="1"/>
  <c r="G3570" i="9"/>
  <c r="E3571" i="9" a="1"/>
  <c r="E3571" i="9"/>
  <c r="G3571" i="9" a="1"/>
  <c r="G3571" i="9"/>
  <c r="E3572" i="9" a="1"/>
  <c r="E3572" i="9"/>
  <c r="G3572" i="9" a="1"/>
  <c r="G3572" i="9"/>
  <c r="E3573" i="9" a="1"/>
  <c r="E3573" i="9"/>
  <c r="G3573" i="9" a="1"/>
  <c r="G3573" i="9"/>
  <c r="E3574" i="9" a="1"/>
  <c r="E3574" i="9"/>
  <c r="G3574" i="9" a="1"/>
  <c r="G3574" i="9"/>
  <c r="E3575" i="9" a="1"/>
  <c r="E3575" i="9"/>
  <c r="G3575" i="9" a="1"/>
  <c r="G3575" i="9"/>
  <c r="E3576" i="9" a="1"/>
  <c r="E3576" i="9"/>
  <c r="G3576" i="9" a="1"/>
  <c r="G3576" i="9"/>
  <c r="E3577" i="9" a="1"/>
  <c r="E3577" i="9"/>
  <c r="G3577" i="9" a="1"/>
  <c r="G3577" i="9"/>
  <c r="E3578" i="9" a="1"/>
  <c r="E3578" i="9"/>
  <c r="G3578" i="9" a="1"/>
  <c r="G3578" i="9"/>
  <c r="E3579" i="9" a="1"/>
  <c r="E3579" i="9"/>
  <c r="G3579" i="9" a="1"/>
  <c r="G3579" i="9"/>
  <c r="E3580" i="9" a="1"/>
  <c r="E3580" i="9"/>
  <c r="G3580" i="9" a="1"/>
  <c r="G3580" i="9"/>
  <c r="E3581" i="9" a="1"/>
  <c r="E3581" i="9"/>
  <c r="G3581" i="9" a="1"/>
  <c r="G3581" i="9"/>
  <c r="E3582" i="9" a="1"/>
  <c r="E3582" i="9"/>
  <c r="G3582" i="9" a="1"/>
  <c r="G3582" i="9"/>
  <c r="E3583" i="9" a="1"/>
  <c r="E3583" i="9"/>
  <c r="G3583" i="9" a="1"/>
  <c r="G3583" i="9"/>
  <c r="E3584" i="9" a="1"/>
  <c r="E3584" i="9"/>
  <c r="G3584" i="9" a="1"/>
  <c r="G3584" i="9"/>
  <c r="E3585" i="9" a="1"/>
  <c r="E3585" i="9"/>
  <c r="G3585" i="9" a="1"/>
  <c r="G3585" i="9"/>
  <c r="E3586" i="9" a="1"/>
  <c r="E3586" i="9"/>
  <c r="G3586" i="9" a="1"/>
  <c r="G3586" i="9"/>
  <c r="E3587" i="9" a="1"/>
  <c r="E3587" i="9"/>
  <c r="G3587" i="9" a="1"/>
  <c r="G3587" i="9"/>
  <c r="E3588" i="9" a="1"/>
  <c r="E3588" i="9"/>
  <c r="G3588" i="9" a="1"/>
  <c r="G3588" i="9"/>
  <c r="E3589" i="9" a="1"/>
  <c r="E3589" i="9"/>
  <c r="G3589" i="9" a="1"/>
  <c r="G3589" i="9"/>
  <c r="E3590" i="9" a="1"/>
  <c r="E3590" i="9"/>
  <c r="G3590" i="9" a="1"/>
  <c r="G3590" i="9"/>
  <c r="E3591" i="9" a="1"/>
  <c r="E3591" i="9"/>
  <c r="G3591" i="9" a="1"/>
  <c r="G3591" i="9"/>
  <c r="E3592" i="9" a="1"/>
  <c r="E3592" i="9"/>
  <c r="G3592" i="9" a="1"/>
  <c r="G3592" i="9"/>
  <c r="E3593" i="9" a="1"/>
  <c r="E3593" i="9"/>
  <c r="G3593" i="9" a="1"/>
  <c r="G3593" i="9"/>
  <c r="E3594" i="9" a="1"/>
  <c r="E3594" i="9"/>
  <c r="G3594" i="9" a="1"/>
  <c r="G3594" i="9"/>
  <c r="E3595" i="9" a="1"/>
  <c r="E3595" i="9"/>
  <c r="G3595" i="9" a="1"/>
  <c r="G3595" i="9"/>
  <c r="E3596" i="9" a="1"/>
  <c r="E3596" i="9"/>
  <c r="G3596" i="9" a="1"/>
  <c r="G3596" i="9"/>
  <c r="E3597" i="9" a="1"/>
  <c r="E3597" i="9"/>
  <c r="G3597" i="9" a="1"/>
  <c r="G3597" i="9"/>
  <c r="E3598" i="9" a="1"/>
  <c r="E3598" i="9"/>
  <c r="G3598" i="9" a="1"/>
  <c r="G3598" i="9"/>
  <c r="E3599" i="9" a="1"/>
  <c r="E3599" i="9"/>
  <c r="G3599" i="9" a="1"/>
  <c r="G3599" i="9"/>
  <c r="E3600" i="9" a="1"/>
  <c r="E3600" i="9"/>
  <c r="G3600" i="9" a="1"/>
  <c r="G3600" i="9"/>
  <c r="E3601" i="9" a="1"/>
  <c r="E3601" i="9"/>
  <c r="G3601" i="9" a="1"/>
  <c r="G3601" i="9"/>
  <c r="E3602" i="9" a="1"/>
  <c r="E3602" i="9"/>
  <c r="G3602" i="9" a="1"/>
  <c r="G3602" i="9"/>
  <c r="E3603" i="9" a="1"/>
  <c r="E3603" i="9"/>
  <c r="G3603" i="9" a="1"/>
  <c r="G3603" i="9"/>
  <c r="E3604" i="9" a="1"/>
  <c r="E3604" i="9"/>
  <c r="G3604" i="9" a="1"/>
  <c r="G3604" i="9"/>
  <c r="E3605" i="9" a="1"/>
  <c r="E3605" i="9"/>
  <c r="G3605" i="9" a="1"/>
  <c r="G3605" i="9"/>
  <c r="E3606" i="9" a="1"/>
  <c r="E3606" i="9"/>
  <c r="G3606" i="9" a="1"/>
  <c r="G3606" i="9"/>
  <c r="E3607" i="9" a="1"/>
  <c r="E3607" i="9"/>
  <c r="G3607" i="9" a="1"/>
  <c r="G3607" i="9"/>
  <c r="E3608" i="9" a="1"/>
  <c r="E3608" i="9"/>
  <c r="G3608" i="9" a="1"/>
  <c r="G3608" i="9"/>
  <c r="E3609" i="9" a="1"/>
  <c r="E3609" i="9"/>
  <c r="G3609" i="9" a="1"/>
  <c r="G3609" i="9"/>
  <c r="E3610" i="9" a="1"/>
  <c r="E3610" i="9"/>
  <c r="G3610" i="9" a="1"/>
  <c r="G3610" i="9"/>
  <c r="E3611" i="9" a="1"/>
  <c r="E3611" i="9"/>
  <c r="G3611" i="9" a="1"/>
  <c r="G3611" i="9"/>
  <c r="E3612" i="9" a="1"/>
  <c r="E3612" i="9"/>
  <c r="G3612" i="9" a="1"/>
  <c r="G3612" i="9"/>
  <c r="E3613" i="9" a="1"/>
  <c r="E3613" i="9"/>
  <c r="G3613" i="9" a="1"/>
  <c r="G3613" i="9"/>
  <c r="E3614" i="9" a="1"/>
  <c r="E3614" i="9"/>
  <c r="G3614" i="9" a="1"/>
  <c r="G3614" i="9"/>
  <c r="E3615" i="9" a="1"/>
  <c r="E3615" i="9"/>
  <c r="G3615" i="9" a="1"/>
  <c r="G3615" i="9"/>
  <c r="E3616" i="9" a="1"/>
  <c r="E3616" i="9"/>
  <c r="G3616" i="9" a="1"/>
  <c r="G3616" i="9"/>
  <c r="E3617" i="9" a="1"/>
  <c r="E3617" i="9"/>
  <c r="G3617" i="9" a="1"/>
  <c r="G3617" i="9"/>
  <c r="E3618" i="9" a="1"/>
  <c r="E3618" i="9"/>
  <c r="G3618" i="9" a="1"/>
  <c r="G3618" i="9"/>
  <c r="E3619" i="9" a="1"/>
  <c r="E3619" i="9"/>
  <c r="G3619" i="9" a="1"/>
  <c r="G3619" i="9"/>
  <c r="E3620" i="9" a="1"/>
  <c r="E3620" i="9"/>
  <c r="G3620" i="9" a="1"/>
  <c r="G3620" i="9"/>
  <c r="E3621" i="9" a="1"/>
  <c r="E3621" i="9"/>
  <c r="G3621" i="9" a="1"/>
  <c r="G3621" i="9"/>
  <c r="E3622" i="9" a="1"/>
  <c r="E3622" i="9"/>
  <c r="G3622" i="9" a="1"/>
  <c r="G3622" i="9"/>
  <c r="E3623" i="9" a="1"/>
  <c r="E3623" i="9"/>
  <c r="G3623" i="9" a="1"/>
  <c r="G3623" i="9"/>
  <c r="E3624" i="9" a="1"/>
  <c r="E3624" i="9"/>
  <c r="G3624" i="9" a="1"/>
  <c r="G3624" i="9"/>
  <c r="E3625" i="9" a="1"/>
  <c r="E3625" i="9"/>
  <c r="G3625" i="9" a="1"/>
  <c r="G3625" i="9"/>
  <c r="E3626" i="9" a="1"/>
  <c r="E3626" i="9"/>
  <c r="G3626" i="9" a="1"/>
  <c r="G3626" i="9"/>
  <c r="E3627" i="9" a="1"/>
  <c r="E3627" i="9"/>
  <c r="G3627" i="9" a="1"/>
  <c r="G3627" i="9"/>
  <c r="E3628" i="9" a="1"/>
  <c r="E3628" i="9"/>
  <c r="G3628" i="9" a="1"/>
  <c r="G3628" i="9"/>
  <c r="E3629" i="9" a="1"/>
  <c r="E3629" i="9"/>
  <c r="G3629" i="9" a="1"/>
  <c r="G3629" i="9"/>
  <c r="E3630" i="9" a="1"/>
  <c r="E3630" i="9"/>
  <c r="G3630" i="9" a="1"/>
  <c r="G3630" i="9"/>
  <c r="E3631" i="9" a="1"/>
  <c r="E3631" i="9"/>
  <c r="G3631" i="9" a="1"/>
  <c r="G3631" i="9"/>
  <c r="E3632" i="9" a="1"/>
  <c r="E3632" i="9"/>
  <c r="G3632" i="9" a="1"/>
  <c r="G3632" i="9"/>
  <c r="E3633" i="9" a="1"/>
  <c r="E3633" i="9"/>
  <c r="G3633" i="9" a="1"/>
  <c r="G3633" i="9"/>
  <c r="E3634" i="9" a="1"/>
  <c r="E3634" i="9"/>
  <c r="G3634" i="9" a="1"/>
  <c r="G3634" i="9"/>
  <c r="E3635" i="9" a="1"/>
  <c r="E3635" i="9"/>
  <c r="G3635" i="9" a="1"/>
  <c r="G3635" i="9"/>
  <c r="E3636" i="9" a="1"/>
  <c r="E3636" i="9"/>
  <c r="G3636" i="9" a="1"/>
  <c r="G3636" i="9"/>
  <c r="E3637" i="9" a="1"/>
  <c r="E3637" i="9"/>
  <c r="G3637" i="9" a="1"/>
  <c r="G3637" i="9"/>
  <c r="E3638" i="9" a="1"/>
  <c r="E3638" i="9"/>
  <c r="G3638" i="9" a="1"/>
  <c r="G3638" i="9"/>
  <c r="E3639" i="9" a="1"/>
  <c r="E3639" i="9"/>
  <c r="G3639" i="9" a="1"/>
  <c r="G3639" i="9"/>
  <c r="E3640" i="9" a="1"/>
  <c r="E3640" i="9"/>
  <c r="G3640" i="9" a="1"/>
  <c r="G3640" i="9"/>
  <c r="E3641" i="9" a="1"/>
  <c r="E3641" i="9"/>
  <c r="G3641" i="9" a="1"/>
  <c r="G3641" i="9"/>
  <c r="E3642" i="9" a="1"/>
  <c r="E3642" i="9"/>
  <c r="G3642" i="9" a="1"/>
  <c r="G3642" i="9"/>
  <c r="E3643" i="9" a="1"/>
  <c r="E3643" i="9"/>
  <c r="G3643" i="9" a="1"/>
  <c r="G3643" i="9"/>
  <c r="E3644" i="9" a="1"/>
  <c r="E3644" i="9"/>
  <c r="G3644" i="9" a="1"/>
  <c r="G3644" i="9"/>
  <c r="E3645" i="9" a="1"/>
  <c r="E3645" i="9"/>
  <c r="G3645" i="9" a="1"/>
  <c r="G3645" i="9"/>
  <c r="E3646" i="9" a="1"/>
  <c r="E3646" i="9"/>
  <c r="G3646" i="9" a="1"/>
  <c r="G3646" i="9"/>
  <c r="E3647" i="9" a="1"/>
  <c r="E3647" i="9"/>
  <c r="G3647" i="9" a="1"/>
  <c r="G3647" i="9"/>
  <c r="E3648" i="9" a="1"/>
  <c r="E3648" i="9"/>
  <c r="G3648" i="9" a="1"/>
  <c r="G3648" i="9"/>
  <c r="E3649" i="9" a="1"/>
  <c r="E3649" i="9"/>
  <c r="G3649" i="9" a="1"/>
  <c r="G3649" i="9"/>
  <c r="E3650" i="9" a="1"/>
  <c r="E3650" i="9"/>
  <c r="G3650" i="9" a="1"/>
  <c r="G3650" i="9"/>
  <c r="E3651" i="9" a="1"/>
  <c r="E3651" i="9"/>
  <c r="G3651" i="9" a="1"/>
  <c r="G3651" i="9"/>
  <c r="E3652" i="9" a="1"/>
  <c r="E3652" i="9"/>
  <c r="G3652" i="9" a="1"/>
  <c r="G3652" i="9"/>
  <c r="E3653" i="9" a="1"/>
  <c r="E3653" i="9"/>
  <c r="G3653" i="9" a="1"/>
  <c r="G3653" i="9"/>
  <c r="E3654" i="9" a="1"/>
  <c r="E3654" i="9"/>
  <c r="G3654" i="9" a="1"/>
  <c r="G3654" i="9"/>
  <c r="E3655" i="9" a="1"/>
  <c r="E3655" i="9"/>
  <c r="G3655" i="9" a="1"/>
  <c r="G3655" i="9"/>
  <c r="E3656" i="9" a="1"/>
  <c r="E3656" i="9"/>
  <c r="G3656" i="9" a="1"/>
  <c r="G3656" i="9"/>
  <c r="E3657" i="9" a="1"/>
  <c r="E3657" i="9"/>
  <c r="G3657" i="9" a="1"/>
  <c r="G3657" i="9"/>
  <c r="E3658" i="9" a="1"/>
  <c r="E3658" i="9"/>
  <c r="G3658" i="9" a="1"/>
  <c r="G3658" i="9"/>
  <c r="E3659" i="9" a="1"/>
  <c r="E3659" i="9"/>
  <c r="G3659" i="9" a="1"/>
  <c r="G3659" i="9"/>
  <c r="E3660" i="9" a="1"/>
  <c r="E3660" i="9"/>
  <c r="G3660" i="9" a="1"/>
  <c r="G3660" i="9"/>
  <c r="E3661" i="9" a="1"/>
  <c r="E3661" i="9"/>
  <c r="G3661" i="9" a="1"/>
  <c r="G3661" i="9"/>
  <c r="E3662" i="9" a="1"/>
  <c r="E3662" i="9"/>
  <c r="G3662" i="9" a="1"/>
  <c r="G3662" i="9"/>
  <c r="E3663" i="9" a="1"/>
  <c r="E3663" i="9"/>
  <c r="G3663" i="9" a="1"/>
  <c r="G3663" i="9"/>
  <c r="E3664" i="9" a="1"/>
  <c r="E3664" i="9"/>
  <c r="G3664" i="9" a="1"/>
  <c r="G3664" i="9"/>
  <c r="E3665" i="9" a="1"/>
  <c r="E3665" i="9"/>
  <c r="G3665" i="9" a="1"/>
  <c r="G3665" i="9"/>
  <c r="E3666" i="9" a="1"/>
  <c r="E3666" i="9"/>
  <c r="G3666" i="9" a="1"/>
  <c r="G3666" i="9"/>
  <c r="E3667" i="9" a="1"/>
  <c r="E3667" i="9"/>
  <c r="G3667" i="9" a="1"/>
  <c r="G3667" i="9"/>
  <c r="E3668" i="9" a="1"/>
  <c r="E3668" i="9"/>
  <c r="G3668" i="9" a="1"/>
  <c r="G3668" i="9"/>
  <c r="E3669" i="9" a="1"/>
  <c r="E3669" i="9"/>
  <c r="G3669" i="9" a="1"/>
  <c r="G3669" i="9"/>
  <c r="E3670" i="9" a="1"/>
  <c r="E3670" i="9"/>
  <c r="G3670" i="9" a="1"/>
  <c r="G3670" i="9"/>
  <c r="E3671" i="9" a="1"/>
  <c r="E3671" i="9"/>
  <c r="G3671" i="9" a="1"/>
  <c r="G3671" i="9"/>
  <c r="E3672" i="9" a="1"/>
  <c r="E3672" i="9"/>
  <c r="G3672" i="9" a="1"/>
  <c r="G3672" i="9"/>
  <c r="E3673" i="9" a="1"/>
  <c r="E3673" i="9"/>
  <c r="G3673" i="9" a="1"/>
  <c r="G3673" i="9"/>
  <c r="E3674" i="9" a="1"/>
  <c r="E3674" i="9"/>
  <c r="G3674" i="9" a="1"/>
  <c r="G3674" i="9"/>
  <c r="E3675" i="9" a="1"/>
  <c r="E3675" i="9"/>
  <c r="G3675" i="9" a="1"/>
  <c r="G3675" i="9"/>
  <c r="E3676" i="9" a="1"/>
  <c r="E3676" i="9"/>
  <c r="G3676" i="9" a="1"/>
  <c r="G3676" i="9"/>
  <c r="E3677" i="9" a="1"/>
  <c r="E3677" i="9"/>
  <c r="G3677" i="9" a="1"/>
  <c r="G3677" i="9"/>
  <c r="E3678" i="9" a="1"/>
  <c r="E3678" i="9"/>
  <c r="G3678" i="9" a="1"/>
  <c r="G3678" i="9"/>
  <c r="E3679" i="9" a="1"/>
  <c r="E3679" i="9"/>
  <c r="G3679" i="9" a="1"/>
  <c r="G3679" i="9"/>
  <c r="E3680" i="9" a="1"/>
  <c r="E3680" i="9"/>
  <c r="G3680" i="9" a="1"/>
  <c r="G3680" i="9"/>
  <c r="E3681" i="9" a="1"/>
  <c r="E3681" i="9"/>
  <c r="G3681" i="9" a="1"/>
  <c r="G3681" i="9"/>
  <c r="E3682" i="9" a="1"/>
  <c r="E3682" i="9"/>
  <c r="G3682" i="9" a="1"/>
  <c r="G3682" i="9"/>
  <c r="E3683" i="9" a="1"/>
  <c r="E3683" i="9"/>
  <c r="G3683" i="9" a="1"/>
  <c r="G3683" i="9"/>
  <c r="E3684" i="9" a="1"/>
  <c r="E3684" i="9"/>
  <c r="G3684" i="9" a="1"/>
  <c r="G3684" i="9"/>
  <c r="E3685" i="9" a="1"/>
  <c r="E3685" i="9"/>
  <c r="G3685" i="9" a="1"/>
  <c r="G3685" i="9"/>
  <c r="E3686" i="9" a="1"/>
  <c r="E3686" i="9"/>
  <c r="G3686" i="9" a="1"/>
  <c r="G3686" i="9"/>
  <c r="E3687" i="9" a="1"/>
  <c r="E3687" i="9"/>
  <c r="G3687" i="9" a="1"/>
  <c r="G3687" i="9"/>
  <c r="E3688" i="9" a="1"/>
  <c r="E3688" i="9"/>
  <c r="G3688" i="9" a="1"/>
  <c r="G3688" i="9"/>
  <c r="E3689" i="9" a="1"/>
  <c r="E3689" i="9"/>
  <c r="G3689" i="9" a="1"/>
  <c r="G3689" i="9"/>
  <c r="E3690" i="9" a="1"/>
  <c r="E3690" i="9"/>
  <c r="G3690" i="9" a="1"/>
  <c r="G3690" i="9"/>
  <c r="E3691" i="9" a="1"/>
  <c r="E3691" i="9"/>
  <c r="G3691" i="9" a="1"/>
  <c r="G3691" i="9"/>
  <c r="E3692" i="9" a="1"/>
  <c r="E3692" i="9"/>
  <c r="G3692" i="9" a="1"/>
  <c r="G3692" i="9"/>
  <c r="E3693" i="9" a="1"/>
  <c r="E3693" i="9"/>
  <c r="G3693" i="9" a="1"/>
  <c r="G3693" i="9"/>
  <c r="E3694" i="9" a="1"/>
  <c r="E3694" i="9"/>
  <c r="G3694" i="9" a="1"/>
  <c r="G3694" i="9"/>
  <c r="E3695" i="9" a="1"/>
  <c r="E3695" i="9"/>
  <c r="G3695" i="9" a="1"/>
  <c r="G3695" i="9"/>
  <c r="E3696" i="9" a="1"/>
  <c r="E3696" i="9"/>
  <c r="G3696" i="9" a="1"/>
  <c r="G3696" i="9"/>
  <c r="E3697" i="9" a="1"/>
  <c r="E3697" i="9"/>
  <c r="G3697" i="9" a="1"/>
  <c r="G3697" i="9"/>
  <c r="E3698" i="9" a="1"/>
  <c r="E3698" i="9"/>
  <c r="G3698" i="9" a="1"/>
  <c r="G3698" i="9"/>
  <c r="E3699" i="9" a="1"/>
  <c r="E3699" i="9"/>
  <c r="G3699" i="9" a="1"/>
  <c r="G3699" i="9"/>
  <c r="E3700" i="9" a="1"/>
  <c r="E3700" i="9"/>
  <c r="G3700" i="9" a="1"/>
  <c r="G3700" i="9"/>
  <c r="E3701" i="9" a="1"/>
  <c r="E3701" i="9"/>
  <c r="G3701" i="9" a="1"/>
  <c r="G3701" i="9"/>
  <c r="E3702" i="9" a="1"/>
  <c r="E3702" i="9"/>
  <c r="G3702" i="9" a="1"/>
  <c r="G3702" i="9"/>
  <c r="E3703" i="9" a="1"/>
  <c r="E3703" i="9"/>
  <c r="G3703" i="9" a="1"/>
  <c r="G3703" i="9"/>
  <c r="E3704" i="9" a="1"/>
  <c r="E3704" i="9"/>
  <c r="G3704" i="9" a="1"/>
  <c r="G3704" i="9"/>
  <c r="E3705" i="9" a="1"/>
  <c r="E3705" i="9"/>
  <c r="G3705" i="9" a="1"/>
  <c r="G3705" i="9"/>
  <c r="E3706" i="9" a="1"/>
  <c r="E3706" i="9"/>
  <c r="G3706" i="9" a="1"/>
  <c r="G3706" i="9"/>
  <c r="E3707" i="9" a="1"/>
  <c r="E3707" i="9"/>
  <c r="G3707" i="9" a="1"/>
  <c r="G3707" i="9"/>
  <c r="E3708" i="9" a="1"/>
  <c r="E3708" i="9"/>
  <c r="G3708" i="9" a="1"/>
  <c r="G3708" i="9"/>
  <c r="E3709" i="9" a="1"/>
  <c r="E3709" i="9"/>
  <c r="G3709" i="9" a="1"/>
  <c r="G3709" i="9"/>
  <c r="E3710" i="9" a="1"/>
  <c r="E3710" i="9"/>
  <c r="G3710" i="9" a="1"/>
  <c r="G3710" i="9"/>
  <c r="E3711" i="9" a="1"/>
  <c r="E3711" i="9"/>
  <c r="G3711" i="9" a="1"/>
  <c r="G3711" i="9"/>
  <c r="E3712" i="9" a="1"/>
  <c r="E3712" i="9"/>
  <c r="G3712" i="9" a="1"/>
  <c r="G3712" i="9"/>
  <c r="E3713" i="9" a="1"/>
  <c r="E3713" i="9"/>
  <c r="G3713" i="9" a="1"/>
  <c r="G3713" i="9"/>
  <c r="E3714" i="9" a="1"/>
  <c r="E3714" i="9"/>
  <c r="G3714" i="9" a="1"/>
  <c r="G3714" i="9"/>
  <c r="E3715" i="9" a="1"/>
  <c r="E3715" i="9"/>
  <c r="G3715" i="9" a="1"/>
  <c r="G3715" i="9"/>
  <c r="E3716" i="9" a="1"/>
  <c r="E3716" i="9"/>
  <c r="G3716" i="9" a="1"/>
  <c r="G3716" i="9"/>
  <c r="E3717" i="9" a="1"/>
  <c r="E3717" i="9"/>
  <c r="G3717" i="9" a="1"/>
  <c r="G3717" i="9"/>
  <c r="E3718" i="9" a="1"/>
  <c r="E3718" i="9"/>
  <c r="G3718" i="9" a="1"/>
  <c r="G3718" i="9"/>
  <c r="E3719" i="9" a="1"/>
  <c r="E3719" i="9"/>
  <c r="G3719" i="9" a="1"/>
  <c r="G3719" i="9"/>
  <c r="E3720" i="9" a="1"/>
  <c r="E3720" i="9"/>
  <c r="G3720" i="9" a="1"/>
  <c r="G3720" i="9"/>
  <c r="E3721" i="9" a="1"/>
  <c r="E3721" i="9"/>
  <c r="G3721" i="9" a="1"/>
  <c r="G3721" i="9"/>
  <c r="E3722" i="9" a="1"/>
  <c r="E3722" i="9"/>
  <c r="G3722" i="9" a="1"/>
  <c r="G3722" i="9"/>
  <c r="E3723" i="9" a="1"/>
  <c r="E3723" i="9"/>
  <c r="G3723" i="9" a="1"/>
  <c r="G3723" i="9"/>
  <c r="E3724" i="9" a="1"/>
  <c r="E3724" i="9"/>
  <c r="G3724" i="9" a="1"/>
  <c r="G3724" i="9"/>
  <c r="E3725" i="9" a="1"/>
  <c r="E3725" i="9"/>
  <c r="G3725" i="9" a="1"/>
  <c r="G3725" i="9"/>
  <c r="E3726" i="9" a="1"/>
  <c r="E3726" i="9"/>
  <c r="G3726" i="9" a="1"/>
  <c r="G3726" i="9"/>
  <c r="E3727" i="9" a="1"/>
  <c r="E3727" i="9"/>
  <c r="G3727" i="9" a="1"/>
  <c r="G3727" i="9"/>
  <c r="E3728" i="9" a="1"/>
  <c r="E3728" i="9"/>
  <c r="G3728" i="9" a="1"/>
  <c r="G3728" i="9"/>
  <c r="E3729" i="9" a="1"/>
  <c r="E3729" i="9"/>
  <c r="G3729" i="9" a="1"/>
  <c r="G3729" i="9"/>
  <c r="E3730" i="9" a="1"/>
  <c r="E3730" i="9"/>
  <c r="G3730" i="9" a="1"/>
  <c r="G3730" i="9"/>
  <c r="E3731" i="9" a="1"/>
  <c r="E3731" i="9"/>
  <c r="G3731" i="9" a="1"/>
  <c r="G3731" i="9"/>
  <c r="E3732" i="9" a="1"/>
  <c r="E3732" i="9"/>
  <c r="G3732" i="9" a="1"/>
  <c r="G3732" i="9"/>
  <c r="E3733" i="9" a="1"/>
  <c r="E3733" i="9"/>
  <c r="G3733" i="9" a="1"/>
  <c r="G3733" i="9"/>
  <c r="E3734" i="9" a="1"/>
  <c r="E3734" i="9"/>
  <c r="G3734" i="9" a="1"/>
  <c r="G3734" i="9"/>
  <c r="E3735" i="9" a="1"/>
  <c r="E3735" i="9"/>
  <c r="G3735" i="9" a="1"/>
  <c r="G3735" i="9"/>
  <c r="E3736" i="9" a="1"/>
  <c r="E3736" i="9"/>
  <c r="G3736" i="9" a="1"/>
  <c r="G3736" i="9"/>
  <c r="E3737" i="9" a="1"/>
  <c r="E3737" i="9"/>
  <c r="G3737" i="9" a="1"/>
  <c r="G3737" i="9"/>
  <c r="E3738" i="9" a="1"/>
  <c r="E3738" i="9"/>
  <c r="G3738" i="9" a="1"/>
  <c r="G3738" i="9"/>
  <c r="E3739" i="9" a="1"/>
  <c r="E3739" i="9"/>
  <c r="G3739" i="9" a="1"/>
  <c r="G3739" i="9"/>
  <c r="E3740" i="9" a="1"/>
  <c r="E3740" i="9"/>
  <c r="G3740" i="9" a="1"/>
  <c r="G3740" i="9"/>
  <c r="E3741" i="9" a="1"/>
  <c r="E3741" i="9"/>
  <c r="G3741" i="9" a="1"/>
  <c r="G3741" i="9"/>
  <c r="E3742" i="9" a="1"/>
  <c r="E3742" i="9"/>
  <c r="G3742" i="9" a="1"/>
  <c r="G3742" i="9"/>
  <c r="E3743" i="9" a="1"/>
  <c r="E3743" i="9"/>
  <c r="G3743" i="9" a="1"/>
  <c r="G3743" i="9"/>
  <c r="E3744" i="9" a="1"/>
  <c r="E3744" i="9"/>
  <c r="G3744" i="9" a="1"/>
  <c r="G3744" i="9"/>
  <c r="E3745" i="9" a="1"/>
  <c r="E3745" i="9"/>
  <c r="G3745" i="9" a="1"/>
  <c r="G3745" i="9"/>
  <c r="E3746" i="9" a="1"/>
  <c r="E3746" i="9"/>
  <c r="G3746" i="9" a="1"/>
  <c r="G3746" i="9"/>
  <c r="E3747" i="9" a="1"/>
  <c r="E3747" i="9"/>
  <c r="G3747" i="9" a="1"/>
  <c r="G3747" i="9"/>
  <c r="E3748" i="9" a="1"/>
  <c r="E3748" i="9"/>
  <c r="G3748" i="9" a="1"/>
  <c r="G3748" i="9"/>
  <c r="E3749" i="9" a="1"/>
  <c r="E3749" i="9"/>
  <c r="G3749" i="9" a="1"/>
  <c r="G3749" i="9"/>
  <c r="E3750" i="9" a="1"/>
  <c r="E3750" i="9"/>
  <c r="G3750" i="9" a="1"/>
  <c r="G3750" i="9"/>
  <c r="E3751" i="9" a="1"/>
  <c r="E3751" i="9"/>
  <c r="G3751" i="9" a="1"/>
  <c r="G3751" i="9"/>
  <c r="E3752" i="9" a="1"/>
  <c r="E3752" i="9"/>
  <c r="G3752" i="9" a="1"/>
  <c r="G3752" i="9"/>
  <c r="E3753" i="9" a="1"/>
  <c r="E3753" i="9"/>
  <c r="G3753" i="9" a="1"/>
  <c r="G3753" i="9"/>
  <c r="E3754" i="9" a="1"/>
  <c r="E3754" i="9"/>
  <c r="G3754" i="9" a="1"/>
  <c r="G3754" i="9"/>
  <c r="E3755" i="9" a="1"/>
  <c r="E3755" i="9"/>
  <c r="G3755" i="9" a="1"/>
  <c r="G3755" i="9"/>
  <c r="E3756" i="9" a="1"/>
  <c r="E3756" i="9"/>
  <c r="G3756" i="9" a="1"/>
  <c r="G3756" i="9"/>
  <c r="E3757" i="9" a="1"/>
  <c r="E3757" i="9"/>
  <c r="G3757" i="9" a="1"/>
  <c r="G3757" i="9"/>
  <c r="E3758" i="9" a="1"/>
  <c r="E3758" i="9"/>
  <c r="G3758" i="9" a="1"/>
  <c r="G3758" i="9"/>
  <c r="E3759" i="9" a="1"/>
  <c r="E3759" i="9"/>
  <c r="G3759" i="9" a="1"/>
  <c r="G3759" i="9"/>
  <c r="E3760" i="9" a="1"/>
  <c r="E3760" i="9"/>
  <c r="G3760" i="9" a="1"/>
  <c r="G3760" i="9"/>
  <c r="E3761" i="9" a="1"/>
  <c r="E3761" i="9"/>
  <c r="G3761" i="9" a="1"/>
  <c r="G3761" i="9"/>
  <c r="E3762" i="9" a="1"/>
  <c r="E3762" i="9"/>
  <c r="G3762" i="9" a="1"/>
  <c r="G3762" i="9"/>
  <c r="E3763" i="9" a="1"/>
  <c r="E3763" i="9"/>
  <c r="G3763" i="9" a="1"/>
  <c r="G3763" i="9"/>
  <c r="E3764" i="9" a="1"/>
  <c r="E3764" i="9"/>
  <c r="G3764" i="9" a="1"/>
  <c r="G3764" i="9"/>
  <c r="E3765" i="9" a="1"/>
  <c r="E3765" i="9"/>
  <c r="G3765" i="9" a="1"/>
  <c r="G3765" i="9"/>
  <c r="E3766" i="9" a="1"/>
  <c r="E3766" i="9"/>
  <c r="G3766" i="9" a="1"/>
  <c r="G3766" i="9"/>
  <c r="E3767" i="9" a="1"/>
  <c r="E3767" i="9"/>
  <c r="G3767" i="9" a="1"/>
  <c r="G3767" i="9"/>
  <c r="E3768" i="9" a="1"/>
  <c r="E3768" i="9"/>
  <c r="G3768" i="9" a="1"/>
  <c r="G3768" i="9"/>
  <c r="E3769" i="9" a="1"/>
  <c r="E3769" i="9"/>
  <c r="G3769" i="9" a="1"/>
  <c r="G3769" i="9"/>
  <c r="E3770" i="9" a="1"/>
  <c r="E3770" i="9"/>
  <c r="G3770" i="9" a="1"/>
  <c r="G3770" i="9"/>
  <c r="E3771" i="9" a="1"/>
  <c r="E3771" i="9"/>
  <c r="G3771" i="9" a="1"/>
  <c r="G3771" i="9"/>
  <c r="E3772" i="9" a="1"/>
  <c r="E3772" i="9"/>
  <c r="G3772" i="9" a="1"/>
  <c r="G3772" i="9"/>
  <c r="E3773" i="9" a="1"/>
  <c r="E3773" i="9"/>
  <c r="G3773" i="9" a="1"/>
  <c r="G3773" i="9"/>
  <c r="E3774" i="9" a="1"/>
  <c r="E3774" i="9"/>
  <c r="G3774" i="9" a="1"/>
  <c r="G3774" i="9"/>
  <c r="E3775" i="9" a="1"/>
  <c r="E3775" i="9"/>
  <c r="G3775" i="9" a="1"/>
  <c r="G3775" i="9"/>
  <c r="E3776" i="9" a="1"/>
  <c r="E3776" i="9"/>
  <c r="G3776" i="9" a="1"/>
  <c r="G3776" i="9"/>
  <c r="E3777" i="9" a="1"/>
  <c r="E3777" i="9"/>
  <c r="G3777" i="9" a="1"/>
  <c r="G3777" i="9"/>
  <c r="E3778" i="9" a="1"/>
  <c r="E3778" i="9"/>
  <c r="G3778" i="9" a="1"/>
  <c r="G3778" i="9"/>
  <c r="E3779" i="9" a="1"/>
  <c r="E3779" i="9"/>
  <c r="G3779" i="9" a="1"/>
  <c r="G3779" i="9"/>
  <c r="E3780" i="9" a="1"/>
  <c r="E3780" i="9"/>
  <c r="G3780" i="9" a="1"/>
  <c r="G3780" i="9"/>
  <c r="E3781" i="9" a="1"/>
  <c r="E3781" i="9"/>
  <c r="G3781" i="9" a="1"/>
  <c r="G3781" i="9"/>
  <c r="E3782" i="9" a="1"/>
  <c r="E3782" i="9"/>
  <c r="G3782" i="9" a="1"/>
  <c r="G3782" i="9"/>
  <c r="E3783" i="9" a="1"/>
  <c r="E3783" i="9"/>
  <c r="G3783" i="9" a="1"/>
  <c r="G3783" i="9"/>
  <c r="E3784" i="9" a="1"/>
  <c r="E3784" i="9"/>
  <c r="G3784" i="9" a="1"/>
  <c r="G3784" i="9"/>
  <c r="E3785" i="9" a="1"/>
  <c r="E3785" i="9"/>
  <c r="G3785" i="9" a="1"/>
  <c r="G3785" i="9"/>
  <c r="E3786" i="9" a="1"/>
  <c r="E3786" i="9"/>
  <c r="G3786" i="9" a="1"/>
  <c r="G3786" i="9"/>
  <c r="E3787" i="9" a="1"/>
  <c r="E3787" i="9"/>
  <c r="G3787" i="9" a="1"/>
  <c r="G3787" i="9"/>
  <c r="E3788" i="9" a="1"/>
  <c r="E3788" i="9"/>
  <c r="G3788" i="9" a="1"/>
  <c r="G3788" i="9"/>
  <c r="E3789" i="9" a="1"/>
  <c r="E3789" i="9"/>
  <c r="G3789" i="9" a="1"/>
  <c r="G3789" i="9"/>
  <c r="E3790" i="9" a="1"/>
  <c r="E3790" i="9"/>
  <c r="G3790" i="9" a="1"/>
  <c r="G3790" i="9"/>
  <c r="E3791" i="9" a="1"/>
  <c r="E3791" i="9"/>
  <c r="G3791" i="9" a="1"/>
  <c r="G3791" i="9"/>
  <c r="E3792" i="9" a="1"/>
  <c r="E3792" i="9"/>
  <c r="G3792" i="9" a="1"/>
  <c r="G3792" i="9"/>
  <c r="E3793" i="9" a="1"/>
  <c r="E3793" i="9"/>
  <c r="G3793" i="9" a="1"/>
  <c r="G3793" i="9"/>
  <c r="E3794" i="9" a="1"/>
  <c r="E3794" i="9"/>
  <c r="G3794" i="9" a="1"/>
  <c r="G3794" i="9"/>
  <c r="E3795" i="9" a="1"/>
  <c r="E3795" i="9"/>
  <c r="G3795" i="9" a="1"/>
  <c r="G3795" i="9"/>
  <c r="E3796" i="9" a="1"/>
  <c r="E3796" i="9"/>
  <c r="G3796" i="9" a="1"/>
  <c r="G3796" i="9"/>
  <c r="E3797" i="9" a="1"/>
  <c r="E3797" i="9"/>
  <c r="G3797" i="9" a="1"/>
  <c r="G3797" i="9"/>
  <c r="E3798" i="9" a="1"/>
  <c r="E3798" i="9"/>
  <c r="G3798" i="9" a="1"/>
  <c r="G3798" i="9"/>
  <c r="E3799" i="9" a="1"/>
  <c r="E3799" i="9"/>
  <c r="G3799" i="9" a="1"/>
  <c r="G3799" i="9"/>
  <c r="E3800" i="9" a="1"/>
  <c r="E3800" i="9"/>
  <c r="G3800" i="9" a="1"/>
  <c r="G3800" i="9"/>
  <c r="E3801" i="9" a="1"/>
  <c r="E3801" i="9"/>
  <c r="G3801" i="9" a="1"/>
  <c r="G3801" i="9"/>
  <c r="E3802" i="9" a="1"/>
  <c r="E3802" i="9"/>
  <c r="G3802" i="9" a="1"/>
  <c r="G3802" i="9"/>
  <c r="E3803" i="9" a="1"/>
  <c r="E3803" i="9"/>
  <c r="G3803" i="9" a="1"/>
  <c r="G3803" i="9"/>
  <c r="E3804" i="9" a="1"/>
  <c r="E3804" i="9"/>
  <c r="G3804" i="9" a="1"/>
  <c r="G3804" i="9"/>
  <c r="E3805" i="9" a="1"/>
  <c r="E3805" i="9"/>
  <c r="G3805" i="9" a="1"/>
  <c r="G3805" i="9"/>
  <c r="E3806" i="9" a="1"/>
  <c r="E3806" i="9"/>
  <c r="G3806" i="9" a="1"/>
  <c r="G3806" i="9"/>
  <c r="E3807" i="9" a="1"/>
  <c r="E3807" i="9"/>
  <c r="G3807" i="9" a="1"/>
  <c r="G3807" i="9"/>
  <c r="E3808" i="9" a="1"/>
  <c r="E3808" i="9"/>
  <c r="G3808" i="9" a="1"/>
  <c r="G3808" i="9"/>
  <c r="E3809" i="9" a="1"/>
  <c r="E3809" i="9"/>
  <c r="G3809" i="9" a="1"/>
  <c r="G3809" i="9"/>
  <c r="E3810" i="9" a="1"/>
  <c r="E3810" i="9"/>
  <c r="G3810" i="9" a="1"/>
  <c r="G3810" i="9"/>
  <c r="E3811" i="9" a="1"/>
  <c r="E3811" i="9"/>
  <c r="G3811" i="9" a="1"/>
  <c r="G3811" i="9"/>
  <c r="E3812" i="9" a="1"/>
  <c r="E3812" i="9"/>
  <c r="G3812" i="9" a="1"/>
  <c r="G3812" i="9"/>
  <c r="E3813" i="9" a="1"/>
  <c r="E3813" i="9"/>
  <c r="G3813" i="9" a="1"/>
  <c r="G3813" i="9"/>
  <c r="E3814" i="9" a="1"/>
  <c r="E3814" i="9"/>
  <c r="G3814" i="9" a="1"/>
  <c r="G3814" i="9"/>
  <c r="E3815" i="9" a="1"/>
  <c r="E3815" i="9"/>
  <c r="G3815" i="9" a="1"/>
  <c r="G3815" i="9"/>
  <c r="E3816" i="9" a="1"/>
  <c r="E3816" i="9"/>
  <c r="G3816" i="9" a="1"/>
  <c r="G3816" i="9"/>
  <c r="E3817" i="9" a="1"/>
  <c r="E3817" i="9"/>
  <c r="G3817" i="9" a="1"/>
  <c r="G3817" i="9"/>
  <c r="E3818" i="9" a="1"/>
  <c r="E3818" i="9"/>
  <c r="G3818" i="9" a="1"/>
  <c r="G3818" i="9"/>
  <c r="E3819" i="9" a="1"/>
  <c r="E3819" i="9"/>
  <c r="G3819" i="9" a="1"/>
  <c r="G3819" i="9"/>
  <c r="E3820" i="9" a="1"/>
  <c r="E3820" i="9"/>
  <c r="G3820" i="9" a="1"/>
  <c r="G3820" i="9"/>
  <c r="E3821" i="9" a="1"/>
  <c r="E3821" i="9"/>
  <c r="G3821" i="9" a="1"/>
  <c r="G3821" i="9"/>
  <c r="E3822" i="9" a="1"/>
  <c r="E3822" i="9"/>
  <c r="G3822" i="9" a="1"/>
  <c r="G3822" i="9"/>
  <c r="E3823" i="9" a="1"/>
  <c r="E3823" i="9"/>
  <c r="G3823" i="9" a="1"/>
  <c r="G3823" i="9"/>
  <c r="E3824" i="9" a="1"/>
  <c r="E3824" i="9"/>
  <c r="G3824" i="9" a="1"/>
  <c r="G3824" i="9"/>
  <c r="E3825" i="9" a="1"/>
  <c r="E3825" i="9"/>
  <c r="G3825" i="9" a="1"/>
  <c r="G3825" i="9"/>
  <c r="E3826" i="9" a="1"/>
  <c r="E3826" i="9"/>
  <c r="G3826" i="9" a="1"/>
  <c r="G3826" i="9"/>
  <c r="E3827" i="9" a="1"/>
  <c r="E3827" i="9"/>
  <c r="G3827" i="9" a="1"/>
  <c r="G3827" i="9"/>
  <c r="E3828" i="9" a="1"/>
  <c r="E3828" i="9"/>
  <c r="G3828" i="9" a="1"/>
  <c r="G3828" i="9"/>
  <c r="E3829" i="9" a="1"/>
  <c r="E3829" i="9"/>
  <c r="G3829" i="9" a="1"/>
  <c r="G3829" i="9"/>
  <c r="E3830" i="9" a="1"/>
  <c r="E3830" i="9"/>
  <c r="G3830" i="9" a="1"/>
  <c r="G3830" i="9"/>
  <c r="E3831" i="9" a="1"/>
  <c r="E3831" i="9"/>
  <c r="G3831" i="9" a="1"/>
  <c r="G3831" i="9"/>
  <c r="E3832" i="9" a="1"/>
  <c r="E3832" i="9"/>
  <c r="G3832" i="9" a="1"/>
  <c r="G3832" i="9"/>
  <c r="E3833" i="9" a="1"/>
  <c r="E3833" i="9"/>
  <c r="G3833" i="9" a="1"/>
  <c r="G3833" i="9"/>
  <c r="E3834" i="9" a="1"/>
  <c r="E3834" i="9"/>
  <c r="G3834" i="9" a="1"/>
  <c r="G3834" i="9"/>
  <c r="E3835" i="9" a="1"/>
  <c r="E3835" i="9"/>
  <c r="G3835" i="9" a="1"/>
  <c r="G3835" i="9"/>
  <c r="E3836" i="9" a="1"/>
  <c r="E3836" i="9"/>
  <c r="G3836" i="9" a="1"/>
  <c r="G3836" i="9"/>
  <c r="E3837" i="9" a="1"/>
  <c r="E3837" i="9"/>
  <c r="G3837" i="9" a="1"/>
  <c r="G3837" i="9"/>
  <c r="E3838" i="9" a="1"/>
  <c r="E3838" i="9"/>
  <c r="G3838" i="9" a="1"/>
  <c r="G3838" i="9"/>
  <c r="E3839" i="9" a="1"/>
  <c r="E3839" i="9"/>
  <c r="G3839" i="9" a="1"/>
  <c r="G3839" i="9"/>
  <c r="E3840" i="9" a="1"/>
  <c r="E3840" i="9"/>
  <c r="G3840" i="9" a="1"/>
  <c r="G3840" i="9"/>
  <c r="E3841" i="9" a="1"/>
  <c r="E3841" i="9"/>
  <c r="G3841" i="9" a="1"/>
  <c r="G3841" i="9"/>
  <c r="E3842" i="9" a="1"/>
  <c r="E3842" i="9"/>
  <c r="G3842" i="9" a="1"/>
  <c r="G3842" i="9"/>
  <c r="E3843" i="9" a="1"/>
  <c r="E3843" i="9"/>
  <c r="G3843" i="9" a="1"/>
  <c r="G3843" i="9"/>
  <c r="E3844" i="9" a="1"/>
  <c r="E3844" i="9"/>
  <c r="G3844" i="9" a="1"/>
  <c r="G3844" i="9"/>
  <c r="E3845" i="9" a="1"/>
  <c r="E3845" i="9"/>
  <c r="G3845" i="9" a="1"/>
  <c r="G3845" i="9"/>
  <c r="E3846" i="9" a="1"/>
  <c r="E3846" i="9"/>
  <c r="G3846" i="9" a="1"/>
  <c r="G3846" i="9"/>
  <c r="E3847" i="9" a="1"/>
  <c r="E3847" i="9"/>
  <c r="G3847" i="9" a="1"/>
  <c r="G3847" i="9"/>
  <c r="E3848" i="9" a="1"/>
  <c r="E3848" i="9"/>
  <c r="G3848" i="9" a="1"/>
  <c r="G3848" i="9"/>
  <c r="E3849" i="9" a="1"/>
  <c r="E3849" i="9"/>
  <c r="G3849" i="9" a="1"/>
  <c r="G3849" i="9"/>
  <c r="E3850" i="9" a="1"/>
  <c r="E3850" i="9"/>
  <c r="G3850" i="9" a="1"/>
  <c r="G3850" i="9"/>
  <c r="E3851" i="9" a="1"/>
  <c r="E3851" i="9"/>
  <c r="G3851" i="9" a="1"/>
  <c r="G3851" i="9"/>
  <c r="E3852" i="9" a="1"/>
  <c r="E3852" i="9"/>
  <c r="G3852" i="9" a="1"/>
  <c r="G3852" i="9"/>
  <c r="E3853" i="9" a="1"/>
  <c r="E3853" i="9"/>
  <c r="G3853" i="9" a="1"/>
  <c r="G3853" i="9"/>
  <c r="E3854" i="9" a="1"/>
  <c r="E3854" i="9"/>
  <c r="G3854" i="9" a="1"/>
  <c r="G3854" i="9"/>
  <c r="E3855" i="9" a="1"/>
  <c r="E3855" i="9"/>
  <c r="G3855" i="9" a="1"/>
  <c r="G3855" i="9"/>
  <c r="E3856" i="9" a="1"/>
  <c r="E3856" i="9"/>
  <c r="G3856" i="9" a="1"/>
  <c r="G3856" i="9"/>
  <c r="E3857" i="9" a="1"/>
  <c r="E3857" i="9"/>
  <c r="G3857" i="9" a="1"/>
  <c r="G3857" i="9"/>
  <c r="E3858" i="9" a="1"/>
  <c r="E3858" i="9"/>
  <c r="G3858" i="9" a="1"/>
  <c r="G3858" i="9"/>
  <c r="E3859" i="9" a="1"/>
  <c r="E3859" i="9"/>
  <c r="G3859" i="9" a="1"/>
  <c r="G3859" i="9"/>
  <c r="E3860" i="9" a="1"/>
  <c r="E3860" i="9"/>
  <c r="G3860" i="9" a="1"/>
  <c r="G3860" i="9"/>
  <c r="E3861" i="9" a="1"/>
  <c r="E3861" i="9"/>
  <c r="G3861" i="9" a="1"/>
  <c r="G3861" i="9"/>
  <c r="E3862" i="9" a="1"/>
  <c r="E3862" i="9"/>
  <c r="G3862" i="9" a="1"/>
  <c r="G3862" i="9"/>
  <c r="E3863" i="9" a="1"/>
  <c r="E3863" i="9"/>
  <c r="G3863" i="9" a="1"/>
  <c r="G3863" i="9"/>
  <c r="E3864" i="9" a="1"/>
  <c r="E3864" i="9"/>
  <c r="G3864" i="9" a="1"/>
  <c r="G3864" i="9"/>
  <c r="E3865" i="9" a="1"/>
  <c r="E3865" i="9"/>
  <c r="G3865" i="9" a="1"/>
  <c r="G3865" i="9"/>
  <c r="E3866" i="9" a="1"/>
  <c r="E3866" i="9"/>
  <c r="G3866" i="9" a="1"/>
  <c r="G3866" i="9"/>
  <c r="E3867" i="9" a="1"/>
  <c r="E3867" i="9"/>
  <c r="G3867" i="9" a="1"/>
  <c r="G3867" i="9"/>
  <c r="E3868" i="9" a="1"/>
  <c r="E3868" i="9"/>
  <c r="G3868" i="9" a="1"/>
  <c r="G3868" i="9"/>
  <c r="E3869" i="9" a="1"/>
  <c r="E3869" i="9"/>
  <c r="G3869" i="9" a="1"/>
  <c r="G3869" i="9"/>
  <c r="E3870" i="9" a="1"/>
  <c r="E3870" i="9"/>
  <c r="G3870" i="9" a="1"/>
  <c r="G3870" i="9"/>
  <c r="E3871" i="9" a="1"/>
  <c r="E3871" i="9"/>
  <c r="G3871" i="9" a="1"/>
  <c r="G3871" i="9"/>
  <c r="E3872" i="9" a="1"/>
  <c r="E3872" i="9"/>
  <c r="G3872" i="9" a="1"/>
  <c r="G3872" i="9"/>
  <c r="E3873" i="9" a="1"/>
  <c r="E3873" i="9"/>
  <c r="G3873" i="9" a="1"/>
  <c r="G3873" i="9"/>
  <c r="E3874" i="9" a="1"/>
  <c r="E3874" i="9"/>
  <c r="G3874" i="9" a="1"/>
  <c r="G3874" i="9"/>
  <c r="E3875" i="9" a="1"/>
  <c r="E3875" i="9"/>
  <c r="G3875" i="9" a="1"/>
  <c r="G3875" i="9"/>
  <c r="E3876" i="9" a="1"/>
  <c r="E3876" i="9"/>
  <c r="G3876" i="9" a="1"/>
  <c r="G3876" i="9"/>
  <c r="E3877" i="9" a="1"/>
  <c r="E3877" i="9"/>
  <c r="G3877" i="9" a="1"/>
  <c r="G3877" i="9"/>
  <c r="E3878" i="9" a="1"/>
  <c r="E3878" i="9"/>
  <c r="G3878" i="9" a="1"/>
  <c r="G3878" i="9"/>
  <c r="E3879" i="9" a="1"/>
  <c r="E3879" i="9"/>
  <c r="G3879" i="9" a="1"/>
  <c r="G3879" i="9"/>
  <c r="E3880" i="9" a="1"/>
  <c r="E3880" i="9"/>
  <c r="G3880" i="9" a="1"/>
  <c r="G3880" i="9"/>
  <c r="E3881" i="9" a="1"/>
  <c r="E3881" i="9"/>
  <c r="G3881" i="9" a="1"/>
  <c r="G3881" i="9"/>
  <c r="E3882" i="9" a="1"/>
  <c r="E3882" i="9"/>
  <c r="G3882" i="9" a="1"/>
  <c r="G3882" i="9"/>
  <c r="E3883" i="9" a="1"/>
  <c r="E3883" i="9"/>
  <c r="G3883" i="9" a="1"/>
  <c r="G3883" i="9"/>
  <c r="E3884" i="9" a="1"/>
  <c r="E3884" i="9"/>
  <c r="G3884" i="9" a="1"/>
  <c r="G3884" i="9"/>
  <c r="E3885" i="9" a="1"/>
  <c r="E3885" i="9"/>
  <c r="G3885" i="9" a="1"/>
  <c r="G3885" i="9"/>
  <c r="E3886" i="9" a="1"/>
  <c r="E3886" i="9"/>
  <c r="G3886" i="9" a="1"/>
  <c r="G3886" i="9"/>
  <c r="E3887" i="9" a="1"/>
  <c r="E3887" i="9"/>
  <c r="G3887" i="9" a="1"/>
  <c r="G3887" i="9"/>
  <c r="E3888" i="9" a="1"/>
  <c r="E3888" i="9"/>
  <c r="G3888" i="9" a="1"/>
  <c r="G3888" i="9"/>
  <c r="E3889" i="9" a="1"/>
  <c r="E3889" i="9"/>
  <c r="G3889" i="9" a="1"/>
  <c r="G3889" i="9"/>
  <c r="E3890" i="9" a="1"/>
  <c r="E3890" i="9"/>
  <c r="G3890" i="9" a="1"/>
  <c r="G3890" i="9"/>
  <c r="E3891" i="9" a="1"/>
  <c r="E3891" i="9"/>
  <c r="G3891" i="9" a="1"/>
  <c r="G3891" i="9"/>
  <c r="E3892" i="9" a="1"/>
  <c r="E3892" i="9"/>
  <c r="G3892" i="9" a="1"/>
  <c r="G3892" i="9"/>
  <c r="E3893" i="9" a="1"/>
  <c r="E3893" i="9"/>
  <c r="G3893" i="9" a="1"/>
  <c r="G3893" i="9"/>
  <c r="E3894" i="9" a="1"/>
  <c r="E3894" i="9"/>
  <c r="G3894" i="9" a="1"/>
  <c r="G3894" i="9"/>
  <c r="E3895" i="9" a="1"/>
  <c r="E3895" i="9"/>
  <c r="G3895" i="9" a="1"/>
  <c r="G3895" i="9"/>
  <c r="E3896" i="9" a="1"/>
  <c r="E3896" i="9"/>
  <c r="G3896" i="9" a="1"/>
  <c r="G3896" i="9"/>
  <c r="E3897" i="9" a="1"/>
  <c r="E3897" i="9"/>
  <c r="G3897" i="9" a="1"/>
  <c r="G3897" i="9"/>
  <c r="E3898" i="9" a="1"/>
  <c r="E3898" i="9"/>
  <c r="G3898" i="9" a="1"/>
  <c r="G3898" i="9"/>
  <c r="E3899" i="9" a="1"/>
  <c r="E3899" i="9"/>
  <c r="G3899" i="9" a="1"/>
  <c r="G3899" i="9"/>
  <c r="E3900" i="9" a="1"/>
  <c r="E3900" i="9"/>
  <c r="G3900" i="9" a="1"/>
  <c r="G3900" i="9"/>
  <c r="E3901" i="9" a="1"/>
  <c r="E3901" i="9"/>
  <c r="G3901" i="9" a="1"/>
  <c r="G3901" i="9"/>
  <c r="E3902" i="9" a="1"/>
  <c r="E3902" i="9"/>
  <c r="G3902" i="9" a="1"/>
  <c r="G3902" i="9"/>
  <c r="E3903" i="9" a="1"/>
  <c r="E3903" i="9"/>
  <c r="G3903" i="9" a="1"/>
  <c r="G3903" i="9"/>
  <c r="E3904" i="9" a="1"/>
  <c r="E3904" i="9"/>
  <c r="G3904" i="9" a="1"/>
  <c r="G3904" i="9"/>
  <c r="E3905" i="9" a="1"/>
  <c r="E3905" i="9"/>
  <c r="G3905" i="9" a="1"/>
  <c r="G3905" i="9"/>
  <c r="E3906" i="9" a="1"/>
  <c r="E3906" i="9"/>
  <c r="G3906" i="9" a="1"/>
  <c r="G3906" i="9"/>
  <c r="E3907" i="9" a="1"/>
  <c r="E3907" i="9"/>
  <c r="G3907" i="9" a="1"/>
  <c r="G3907" i="9"/>
  <c r="E3908" i="9" a="1"/>
  <c r="E3908" i="9"/>
  <c r="G3908" i="9" a="1"/>
  <c r="G3908" i="9"/>
  <c r="E3909" i="9" a="1"/>
  <c r="E3909" i="9"/>
  <c r="G3909" i="9" a="1"/>
  <c r="G3909" i="9"/>
  <c r="E3910" i="9" a="1"/>
  <c r="E3910" i="9"/>
  <c r="G3910" i="9" a="1"/>
  <c r="G3910" i="9"/>
  <c r="E3911" i="9" a="1"/>
  <c r="E3911" i="9"/>
  <c r="G3911" i="9" a="1"/>
  <c r="G3911" i="9"/>
  <c r="E3912" i="9" a="1"/>
  <c r="E3912" i="9"/>
  <c r="G3912" i="9" a="1"/>
  <c r="G3912" i="9"/>
  <c r="E3913" i="9" a="1"/>
  <c r="E3913" i="9"/>
  <c r="G3913" i="9" a="1"/>
  <c r="G3913" i="9"/>
  <c r="E3914" i="9" a="1"/>
  <c r="E3914" i="9"/>
  <c r="G3914" i="9" a="1"/>
  <c r="G3914" i="9"/>
  <c r="E3915" i="9" a="1"/>
  <c r="E3915" i="9"/>
  <c r="G3915" i="9" a="1"/>
  <c r="G3915" i="9"/>
  <c r="E3916" i="9" a="1"/>
  <c r="E3916" i="9"/>
  <c r="G3916" i="9" a="1"/>
  <c r="G3916" i="9"/>
  <c r="E3917" i="9" a="1"/>
  <c r="E3917" i="9"/>
  <c r="G3917" i="9" a="1"/>
  <c r="G3917" i="9"/>
  <c r="E3918" i="9" a="1"/>
  <c r="E3918" i="9"/>
  <c r="G3918" i="9" a="1"/>
  <c r="G3918" i="9"/>
  <c r="E3919" i="9" a="1"/>
  <c r="E3919" i="9"/>
  <c r="G3919" i="9" a="1"/>
  <c r="G3919" i="9"/>
  <c r="E3920" i="9" a="1"/>
  <c r="E3920" i="9"/>
  <c r="G3920" i="9" a="1"/>
  <c r="G3920" i="9"/>
  <c r="E3921" i="9" a="1"/>
  <c r="E3921" i="9"/>
  <c r="G3921" i="9" a="1"/>
  <c r="G3921" i="9"/>
  <c r="E3922" i="9" a="1"/>
  <c r="E3922" i="9"/>
  <c r="G3922" i="9" a="1"/>
  <c r="G3922" i="9"/>
  <c r="E3923" i="9" a="1"/>
  <c r="E3923" i="9"/>
  <c r="G3923" i="9" a="1"/>
  <c r="G3923" i="9"/>
  <c r="E3924" i="9" a="1"/>
  <c r="E3924" i="9"/>
  <c r="G3924" i="9" a="1"/>
  <c r="G3924" i="9"/>
  <c r="E3925" i="9" a="1"/>
  <c r="E3925" i="9"/>
  <c r="G3925" i="9" a="1"/>
  <c r="G3925" i="9"/>
  <c r="E3926" i="9" a="1"/>
  <c r="E3926" i="9"/>
  <c r="G3926" i="9" a="1"/>
  <c r="G3926" i="9"/>
  <c r="E3927" i="9" a="1"/>
  <c r="E3927" i="9"/>
  <c r="G3927" i="9" a="1"/>
  <c r="G3927" i="9"/>
  <c r="E3928" i="9" a="1"/>
  <c r="E3928" i="9"/>
  <c r="G3928" i="9" a="1"/>
  <c r="G3928" i="9"/>
  <c r="E3929" i="9" a="1"/>
  <c r="E3929" i="9"/>
  <c r="G3929" i="9" a="1"/>
  <c r="G3929" i="9"/>
  <c r="E3930" i="9" a="1"/>
  <c r="E3930" i="9"/>
  <c r="G3930" i="9" a="1"/>
  <c r="G3930" i="9"/>
  <c r="E3931" i="9" a="1"/>
  <c r="E3931" i="9"/>
  <c r="G3931" i="9" a="1"/>
  <c r="G3931" i="9"/>
  <c r="E3932" i="9" a="1"/>
  <c r="E3932" i="9"/>
  <c r="G3932" i="9" a="1"/>
  <c r="G3932" i="9"/>
  <c r="E3933" i="9" a="1"/>
  <c r="E3933" i="9"/>
  <c r="G3933" i="9" a="1"/>
  <c r="G3933" i="9"/>
  <c r="E3934" i="9" a="1"/>
  <c r="E3934" i="9"/>
  <c r="G3934" i="9" a="1"/>
  <c r="G3934" i="9"/>
  <c r="E3935" i="9" a="1"/>
  <c r="E3935" i="9"/>
  <c r="G3935" i="9" a="1"/>
  <c r="G3935" i="9"/>
  <c r="E3936" i="9" a="1"/>
  <c r="E3936" i="9"/>
  <c r="G3936" i="9" a="1"/>
  <c r="G3936" i="9"/>
  <c r="E3937" i="9" a="1"/>
  <c r="E3937" i="9"/>
  <c r="G3937" i="9" a="1"/>
  <c r="G3937" i="9"/>
  <c r="E3938" i="9" a="1"/>
  <c r="E3938" i="9"/>
  <c r="G3938" i="9" a="1"/>
  <c r="G3938" i="9"/>
  <c r="E3939" i="9" a="1"/>
  <c r="E3939" i="9"/>
  <c r="G3939" i="9" a="1"/>
  <c r="G3939" i="9"/>
  <c r="E3940" i="9" a="1"/>
  <c r="E3940" i="9"/>
  <c r="G3940" i="9" a="1"/>
  <c r="G3940" i="9"/>
  <c r="E3941" i="9" a="1"/>
  <c r="E3941" i="9"/>
  <c r="G3941" i="9" a="1"/>
  <c r="G3941" i="9"/>
  <c r="E3942" i="9" a="1"/>
  <c r="E3942" i="9"/>
  <c r="G3942" i="9" a="1"/>
  <c r="G3942" i="9"/>
  <c r="E3943" i="9" a="1"/>
  <c r="E3943" i="9"/>
  <c r="G3943" i="9" a="1"/>
  <c r="G3943" i="9"/>
  <c r="E3944" i="9" a="1"/>
  <c r="E3944" i="9"/>
  <c r="G3944" i="9" a="1"/>
  <c r="G3944" i="9"/>
  <c r="E3945" i="9" a="1"/>
  <c r="E3945" i="9"/>
  <c r="G3945" i="9" a="1"/>
  <c r="G3945" i="9"/>
  <c r="E3946" i="9" a="1"/>
  <c r="E3946" i="9"/>
  <c r="G3946" i="9" a="1"/>
  <c r="G3946" i="9"/>
  <c r="E3947" i="9" a="1"/>
  <c r="E3947" i="9"/>
  <c r="G3947" i="9" a="1"/>
  <c r="G3947" i="9"/>
  <c r="E3948" i="9" a="1"/>
  <c r="E3948" i="9"/>
  <c r="G3948" i="9" a="1"/>
  <c r="G3948" i="9"/>
  <c r="E3949" i="9" a="1"/>
  <c r="E3949" i="9"/>
  <c r="G3949" i="9" a="1"/>
  <c r="G3949" i="9"/>
  <c r="E3950" i="9" a="1"/>
  <c r="E3950" i="9"/>
  <c r="G3950" i="9" a="1"/>
  <c r="G3950" i="9"/>
  <c r="E3951" i="9" a="1"/>
  <c r="E3951" i="9"/>
  <c r="G3951" i="9" a="1"/>
  <c r="G3951" i="9"/>
  <c r="E3952" i="9" a="1"/>
  <c r="E3952" i="9"/>
  <c r="G3952" i="9" a="1"/>
  <c r="G3952" i="9"/>
  <c r="E3953" i="9" a="1"/>
  <c r="E3953" i="9"/>
  <c r="G3953" i="9" a="1"/>
  <c r="G3953" i="9"/>
  <c r="E3954" i="9" a="1"/>
  <c r="E3954" i="9"/>
  <c r="G3954" i="9" a="1"/>
  <c r="G3954" i="9"/>
  <c r="E3955" i="9" a="1"/>
  <c r="E3955" i="9"/>
  <c r="G3955" i="9" a="1"/>
  <c r="G3955" i="9"/>
  <c r="E3956" i="9" a="1"/>
  <c r="E3956" i="9"/>
  <c r="G3956" i="9" a="1"/>
  <c r="G3956" i="9"/>
  <c r="E3957" i="9" a="1"/>
  <c r="E3957" i="9"/>
  <c r="G3957" i="9" a="1"/>
  <c r="G3957" i="9"/>
  <c r="E3958" i="9" a="1"/>
  <c r="E3958" i="9"/>
  <c r="G3958" i="9" a="1"/>
  <c r="G3958" i="9"/>
  <c r="E3959" i="9" a="1"/>
  <c r="E3959" i="9"/>
  <c r="G3959" i="9" a="1"/>
  <c r="G3959" i="9"/>
  <c r="E3960" i="9" a="1"/>
  <c r="E3960" i="9"/>
  <c r="G3960" i="9" a="1"/>
  <c r="G3960" i="9"/>
  <c r="E3961" i="9" a="1"/>
  <c r="E3961" i="9"/>
  <c r="G3961" i="9" a="1"/>
  <c r="G3961" i="9"/>
  <c r="E3962" i="9" a="1"/>
  <c r="E3962" i="9"/>
  <c r="G3962" i="9" a="1"/>
  <c r="G3962" i="9"/>
  <c r="E3963" i="9" a="1"/>
  <c r="E3963" i="9"/>
  <c r="G3963" i="9" a="1"/>
  <c r="G3963" i="9"/>
  <c r="E3964" i="9" a="1"/>
  <c r="E3964" i="9"/>
  <c r="G3964" i="9" a="1"/>
  <c r="G3964" i="9"/>
  <c r="E3965" i="9" a="1"/>
  <c r="E3965" i="9"/>
  <c r="G3965" i="9" a="1"/>
  <c r="G3965" i="9"/>
  <c r="E3966" i="9" a="1"/>
  <c r="E3966" i="9"/>
  <c r="G3966" i="9" a="1"/>
  <c r="G3966" i="9"/>
  <c r="E3967" i="9" a="1"/>
  <c r="E3967" i="9"/>
  <c r="G3967" i="9" a="1"/>
  <c r="G3967" i="9"/>
  <c r="E3968" i="9" a="1"/>
  <c r="E3968" i="9"/>
  <c r="G3968" i="9" a="1"/>
  <c r="G3968" i="9"/>
  <c r="E3969" i="9" a="1"/>
  <c r="E3969" i="9"/>
  <c r="G3969" i="9" a="1"/>
  <c r="G3969" i="9"/>
  <c r="E3970" i="9" a="1"/>
  <c r="E3970" i="9"/>
  <c r="G3970" i="9" a="1"/>
  <c r="G3970" i="9"/>
  <c r="E3971" i="9" a="1"/>
  <c r="E3971" i="9"/>
  <c r="G3971" i="9" a="1"/>
  <c r="G3971" i="9"/>
  <c r="E3972" i="9" a="1"/>
  <c r="E3972" i="9"/>
  <c r="G3972" i="9" a="1"/>
  <c r="G3972" i="9"/>
  <c r="E3973" i="9" a="1"/>
  <c r="E3973" i="9"/>
  <c r="G3973" i="9" a="1"/>
  <c r="G3973" i="9"/>
  <c r="E3974" i="9" a="1"/>
  <c r="E3974" i="9"/>
  <c r="G3974" i="9" a="1"/>
  <c r="G3974" i="9"/>
  <c r="E3975" i="9" a="1"/>
  <c r="E3975" i="9"/>
  <c r="G3975" i="9" a="1"/>
  <c r="G3975" i="9"/>
  <c r="E3976" i="9" a="1"/>
  <c r="E3976" i="9"/>
  <c r="G3976" i="9" a="1"/>
  <c r="G3976" i="9"/>
  <c r="E3977" i="9" a="1"/>
  <c r="E3977" i="9"/>
  <c r="G3977" i="9" a="1"/>
  <c r="G3977" i="9"/>
  <c r="E3978" i="9" a="1"/>
  <c r="E3978" i="9"/>
  <c r="G3978" i="9" a="1"/>
  <c r="G3978" i="9"/>
  <c r="E3979" i="9" a="1"/>
  <c r="E3979" i="9"/>
  <c r="G3979" i="9" a="1"/>
  <c r="G3979" i="9"/>
  <c r="E3980" i="9" a="1"/>
  <c r="E3980" i="9"/>
  <c r="G3980" i="9" a="1"/>
  <c r="G3980" i="9"/>
  <c r="E3981" i="9" a="1"/>
  <c r="E3981" i="9"/>
  <c r="G3981" i="9" a="1"/>
  <c r="G3981" i="9"/>
  <c r="E3982" i="9" a="1"/>
  <c r="E3982" i="9"/>
  <c r="G3982" i="9" a="1"/>
  <c r="G3982" i="9"/>
  <c r="E3983" i="9" a="1"/>
  <c r="E3983" i="9"/>
  <c r="G3983" i="9" a="1"/>
  <c r="G3983" i="9"/>
  <c r="E3984" i="9" a="1"/>
  <c r="E3984" i="9"/>
  <c r="G3984" i="9" a="1"/>
  <c r="G3984" i="9"/>
  <c r="E3985" i="9" a="1"/>
  <c r="E3985" i="9"/>
  <c r="G3985" i="9" a="1"/>
  <c r="G3985" i="9"/>
  <c r="E3986" i="9" a="1"/>
  <c r="E3986" i="9"/>
  <c r="G3986" i="9" a="1"/>
  <c r="G3986" i="9"/>
  <c r="E3987" i="9" a="1"/>
  <c r="E3987" i="9"/>
  <c r="G3987" i="9" a="1"/>
  <c r="G3987" i="9"/>
  <c r="E3988" i="9" a="1"/>
  <c r="E3988" i="9"/>
  <c r="G3988" i="9" a="1"/>
  <c r="G3988" i="9"/>
  <c r="E3989" i="9" a="1"/>
  <c r="E3989" i="9"/>
  <c r="G3989" i="9" a="1"/>
  <c r="G3989" i="9"/>
  <c r="E3990" i="9" a="1"/>
  <c r="E3990" i="9"/>
  <c r="G3990" i="9" a="1"/>
  <c r="G3990" i="9"/>
  <c r="E3991" i="9" a="1"/>
  <c r="E3991" i="9"/>
  <c r="G3991" i="9" a="1"/>
  <c r="G3991" i="9"/>
  <c r="E3992" i="9" a="1"/>
  <c r="E3992" i="9"/>
  <c r="G3992" i="9" a="1"/>
  <c r="G3992" i="9"/>
  <c r="E3993" i="9" a="1"/>
  <c r="E3993" i="9"/>
  <c r="G3993" i="9" a="1"/>
  <c r="G3993" i="9"/>
  <c r="E3994" i="9" a="1"/>
  <c r="E3994" i="9"/>
  <c r="G3994" i="9" a="1"/>
  <c r="G3994" i="9"/>
  <c r="E3995" i="9" a="1"/>
  <c r="E3995" i="9"/>
  <c r="G3995" i="9" a="1"/>
  <c r="G3995" i="9"/>
  <c r="E3996" i="9" a="1"/>
  <c r="E3996" i="9"/>
  <c r="G3996" i="9" a="1"/>
  <c r="G3996" i="9"/>
  <c r="E3997" i="9" a="1"/>
  <c r="E3997" i="9"/>
  <c r="G3997" i="9" a="1"/>
  <c r="G3997" i="9"/>
  <c r="E3998" i="9" a="1"/>
  <c r="E3998" i="9"/>
  <c r="G3998" i="9" a="1"/>
  <c r="G3998" i="9"/>
  <c r="E3999" i="9" a="1"/>
  <c r="E3999" i="9"/>
  <c r="G3999" i="9" a="1"/>
  <c r="G3999" i="9"/>
  <c r="E4000" i="9" a="1"/>
  <c r="E4000" i="9"/>
  <c r="G4000" i="9" a="1"/>
  <c r="G4000" i="9"/>
  <c r="E4001" i="9" a="1"/>
  <c r="E4001" i="9"/>
  <c r="G4001" i="9" a="1"/>
  <c r="G4001" i="9"/>
  <c r="E4002" i="9" a="1"/>
  <c r="E4002" i="9"/>
  <c r="G4002" i="9" a="1"/>
  <c r="G4002" i="9"/>
  <c r="E4003" i="9" a="1"/>
  <c r="E4003" i="9"/>
  <c r="G4003" i="9" a="1"/>
  <c r="G4003" i="9"/>
  <c r="E4004" i="9" a="1"/>
  <c r="E4004" i="9"/>
  <c r="G4004" i="9" a="1"/>
  <c r="G4004" i="9"/>
  <c r="E4005" i="9" a="1"/>
  <c r="E4005" i="9"/>
  <c r="G4005" i="9" a="1"/>
  <c r="G4005" i="9"/>
  <c r="E4006" i="9" a="1"/>
  <c r="E4006" i="9"/>
  <c r="G4006" i="9" a="1"/>
  <c r="G4006" i="9"/>
  <c r="E4007" i="9" a="1"/>
  <c r="E4007" i="9"/>
  <c r="G4007" i="9" a="1"/>
  <c r="G4007" i="9"/>
  <c r="E4008" i="9" a="1"/>
  <c r="E4008" i="9"/>
  <c r="G4008" i="9" a="1"/>
  <c r="G4008" i="9"/>
  <c r="E4009" i="9" a="1"/>
  <c r="E4009" i="9"/>
  <c r="G4009" i="9" a="1"/>
  <c r="G4009" i="9"/>
  <c r="E4010" i="9" a="1"/>
  <c r="E4010" i="9"/>
  <c r="G4010" i="9" a="1"/>
  <c r="G4010" i="9"/>
  <c r="E4011" i="9" a="1"/>
  <c r="E4011" i="9"/>
  <c r="G4011" i="9" a="1"/>
  <c r="G4011" i="9"/>
  <c r="E4012" i="9" a="1"/>
  <c r="E4012" i="9"/>
  <c r="G4012" i="9" a="1"/>
  <c r="G4012" i="9"/>
  <c r="E4013" i="9" a="1"/>
  <c r="E4013" i="9"/>
  <c r="G4013" i="9" a="1"/>
  <c r="G4013" i="9"/>
  <c r="E4014" i="9" a="1"/>
  <c r="E4014" i="9"/>
  <c r="G4014" i="9" a="1"/>
  <c r="G4014" i="9"/>
  <c r="E4015" i="9" a="1"/>
  <c r="E4015" i="9"/>
  <c r="G4015" i="9" a="1"/>
  <c r="G4015" i="9"/>
  <c r="E4016" i="9" a="1"/>
  <c r="E4016" i="9"/>
  <c r="G4016" i="9" a="1"/>
  <c r="G4016" i="9"/>
  <c r="E4017" i="9" a="1"/>
  <c r="E4017" i="9"/>
  <c r="G4017" i="9" a="1"/>
  <c r="G4017" i="9"/>
  <c r="E4018" i="9" a="1"/>
  <c r="E4018" i="9"/>
  <c r="G4018" i="9" a="1"/>
  <c r="G4018" i="9"/>
  <c r="E4019" i="9" a="1"/>
  <c r="E4019" i="9"/>
  <c r="G4019" i="9" a="1"/>
  <c r="G4019" i="9"/>
  <c r="E4020" i="9" a="1"/>
  <c r="E4020" i="9"/>
  <c r="G4020" i="9" a="1"/>
  <c r="G4020" i="9"/>
  <c r="E4021" i="9" a="1"/>
  <c r="E4021" i="9"/>
  <c r="G4021" i="9" a="1"/>
  <c r="G4021" i="9"/>
  <c r="E4022" i="9" a="1"/>
  <c r="E4022" i="9"/>
  <c r="G4022" i="9" a="1"/>
  <c r="G4022" i="9"/>
  <c r="E4023" i="9" a="1"/>
  <c r="E4023" i="9"/>
  <c r="G4023" i="9" a="1"/>
  <c r="G4023" i="9"/>
  <c r="E4024" i="9" a="1"/>
  <c r="E4024" i="9"/>
  <c r="G4024" i="9" a="1"/>
  <c r="G4024" i="9"/>
  <c r="E4025" i="9" a="1"/>
  <c r="E4025" i="9"/>
  <c r="G4025" i="9" a="1"/>
  <c r="G4025" i="9"/>
  <c r="E4026" i="9" a="1"/>
  <c r="E4026" i="9"/>
  <c r="G4026" i="9" a="1"/>
  <c r="G4026" i="9"/>
  <c r="E4027" i="9" a="1"/>
  <c r="E4027" i="9"/>
  <c r="G4027" i="9" a="1"/>
  <c r="G4027" i="9"/>
  <c r="E4028" i="9" a="1"/>
  <c r="E4028" i="9"/>
  <c r="G4028" i="9" a="1"/>
  <c r="G4028" i="9"/>
  <c r="E4029" i="9" a="1"/>
  <c r="E4029" i="9"/>
  <c r="G4029" i="9" a="1"/>
  <c r="G4029" i="9"/>
  <c r="E4030" i="9" a="1"/>
  <c r="E4030" i="9"/>
  <c r="G4030" i="9" a="1"/>
  <c r="G4030" i="9"/>
  <c r="E4031" i="9" a="1"/>
  <c r="E4031" i="9"/>
  <c r="G4031" i="9" a="1"/>
  <c r="G4031" i="9"/>
  <c r="E4032" i="9" a="1"/>
  <c r="E4032" i="9"/>
  <c r="G4032" i="9" a="1"/>
  <c r="G4032" i="9"/>
  <c r="E4033" i="9" a="1"/>
  <c r="E4033" i="9"/>
  <c r="G4033" i="9" a="1"/>
  <c r="G4033" i="9"/>
  <c r="E4034" i="9" a="1"/>
  <c r="E4034" i="9"/>
  <c r="G4034" i="9" a="1"/>
  <c r="G4034" i="9"/>
  <c r="E4035" i="9" a="1"/>
  <c r="E4035" i="9"/>
  <c r="G4035" i="9" a="1"/>
  <c r="G4035" i="9"/>
  <c r="E4036" i="9" a="1"/>
  <c r="E4036" i="9"/>
  <c r="G4036" i="9" a="1"/>
  <c r="G4036" i="9"/>
  <c r="E4037" i="9" a="1"/>
  <c r="E4037" i="9"/>
  <c r="G4037" i="9" a="1"/>
  <c r="G4037" i="9"/>
  <c r="E4038" i="9" a="1"/>
  <c r="E4038" i="9"/>
  <c r="G4038" i="9" a="1"/>
  <c r="G4038" i="9"/>
  <c r="E4039" i="9" a="1"/>
  <c r="E4039" i="9"/>
  <c r="G4039" i="9" a="1"/>
  <c r="G4039" i="9"/>
  <c r="E4040" i="9" a="1"/>
  <c r="E4040" i="9"/>
  <c r="G4040" i="9" a="1"/>
  <c r="G4040" i="9"/>
  <c r="E4041" i="9" a="1"/>
  <c r="E4041" i="9"/>
  <c r="G4041" i="9" a="1"/>
  <c r="G4041" i="9"/>
  <c r="E4042" i="9" a="1"/>
  <c r="E4042" i="9"/>
  <c r="G4042" i="9" a="1"/>
  <c r="G4042" i="9"/>
  <c r="E4043" i="9" a="1"/>
  <c r="E4043" i="9"/>
  <c r="G4043" i="9" a="1"/>
  <c r="G4043" i="9"/>
  <c r="E4044" i="9" a="1"/>
  <c r="E4044" i="9"/>
  <c r="G4044" i="9" a="1"/>
  <c r="G4044" i="9"/>
  <c r="E4045" i="9" a="1"/>
  <c r="E4045" i="9"/>
  <c r="G4045" i="9" a="1"/>
  <c r="G4045" i="9"/>
  <c r="E4046" i="9" a="1"/>
  <c r="E4046" i="9"/>
  <c r="G4046" i="9" a="1"/>
  <c r="G4046" i="9"/>
  <c r="E4047" i="9" a="1"/>
  <c r="E4047" i="9"/>
  <c r="G4047" i="9" a="1"/>
  <c r="G4047" i="9"/>
  <c r="E4048" i="9" a="1"/>
  <c r="E4048" i="9"/>
  <c r="G4048" i="9" a="1"/>
  <c r="G4048" i="9"/>
  <c r="E4049" i="9" a="1"/>
  <c r="E4049" i="9"/>
  <c r="G4049" i="9" a="1"/>
  <c r="G4049" i="9"/>
  <c r="E4050" i="9" a="1"/>
  <c r="E4050" i="9"/>
  <c r="G4050" i="9" a="1"/>
  <c r="G4050" i="9"/>
  <c r="E4051" i="9" a="1"/>
  <c r="E4051" i="9"/>
  <c r="G4051" i="9" a="1"/>
  <c r="G4051" i="9"/>
  <c r="E4052" i="9" a="1"/>
  <c r="E4052" i="9"/>
  <c r="G4052" i="9" a="1"/>
  <c r="G4052" i="9"/>
  <c r="E4053" i="9" a="1"/>
  <c r="E4053" i="9"/>
  <c r="G4053" i="9" a="1"/>
  <c r="G4053" i="9"/>
  <c r="E4054" i="9" a="1"/>
  <c r="E4054" i="9"/>
  <c r="G4054" i="9" a="1"/>
  <c r="G4054" i="9"/>
  <c r="E4055" i="9" a="1"/>
  <c r="E4055" i="9"/>
  <c r="G4055" i="9" a="1"/>
  <c r="G4055" i="9"/>
  <c r="E4056" i="9" a="1"/>
  <c r="E4056" i="9"/>
  <c r="G4056" i="9" a="1"/>
  <c r="G4056" i="9"/>
  <c r="E4057" i="9" a="1"/>
  <c r="E4057" i="9"/>
  <c r="G4057" i="9" a="1"/>
  <c r="G4057" i="9"/>
  <c r="E4058" i="9" a="1"/>
  <c r="E4058" i="9"/>
  <c r="G4058" i="9" a="1"/>
  <c r="G4058" i="9"/>
  <c r="E4059" i="9" a="1"/>
  <c r="E4059" i="9"/>
  <c r="G4059" i="9" a="1"/>
  <c r="G4059" i="9"/>
  <c r="E4060" i="9" a="1"/>
  <c r="E4060" i="9"/>
  <c r="G4060" i="9" a="1"/>
  <c r="G4060" i="9"/>
  <c r="E4061" i="9" a="1"/>
  <c r="E4061" i="9"/>
  <c r="G4061" i="9" a="1"/>
  <c r="G4061" i="9"/>
  <c r="E4062" i="9" a="1"/>
  <c r="E4062" i="9"/>
  <c r="G4062" i="9" a="1"/>
  <c r="G4062" i="9"/>
  <c r="E4063" i="9" a="1"/>
  <c r="E4063" i="9"/>
  <c r="G4063" i="9" a="1"/>
  <c r="G4063" i="9"/>
  <c r="E4064" i="9" a="1"/>
  <c r="E4064" i="9"/>
  <c r="G4064" i="9" a="1"/>
  <c r="G4064" i="9"/>
  <c r="E4065" i="9" a="1"/>
  <c r="E4065" i="9"/>
  <c r="G4065" i="9" a="1"/>
  <c r="G4065" i="9"/>
  <c r="E4066" i="9" a="1"/>
  <c r="E4066" i="9"/>
  <c r="G4066" i="9" a="1"/>
  <c r="G4066" i="9"/>
  <c r="E4067" i="9" a="1"/>
  <c r="E4067" i="9"/>
  <c r="G4067" i="9" a="1"/>
  <c r="G4067" i="9"/>
  <c r="E4068" i="9" a="1"/>
  <c r="E4068" i="9"/>
  <c r="G4068" i="9" a="1"/>
  <c r="G4068" i="9"/>
  <c r="E4069" i="9" a="1"/>
  <c r="E4069" i="9"/>
  <c r="G4069" i="9" a="1"/>
  <c r="G4069" i="9"/>
  <c r="E4070" i="9" a="1"/>
  <c r="E4070" i="9"/>
  <c r="G4070" i="9" a="1"/>
  <c r="G4070" i="9"/>
  <c r="E4071" i="9" a="1"/>
  <c r="E4071" i="9"/>
  <c r="G4071" i="9" a="1"/>
  <c r="G4071" i="9"/>
  <c r="E4072" i="9" a="1"/>
  <c r="E4072" i="9"/>
  <c r="G4072" i="9" a="1"/>
  <c r="G4072" i="9"/>
  <c r="E4073" i="9" a="1"/>
  <c r="E4073" i="9"/>
  <c r="G4073" i="9" a="1"/>
  <c r="G4073" i="9"/>
  <c r="E4074" i="9" a="1"/>
  <c r="E4074" i="9"/>
  <c r="G4074" i="9" a="1"/>
  <c r="G4074" i="9"/>
  <c r="E4075" i="9" a="1"/>
  <c r="E4075" i="9"/>
  <c r="G4075" i="9" a="1"/>
  <c r="G4075" i="9"/>
  <c r="E4076" i="9" a="1"/>
  <c r="E4076" i="9"/>
  <c r="G4076" i="9" a="1"/>
  <c r="G4076" i="9"/>
  <c r="E4077" i="9" a="1"/>
  <c r="E4077" i="9"/>
  <c r="G4077" i="9" a="1"/>
  <c r="G4077" i="9"/>
  <c r="E4078" i="9" a="1"/>
  <c r="E4078" i="9"/>
  <c r="G4078" i="9" a="1"/>
  <c r="G4078" i="9"/>
  <c r="E4079" i="9" a="1"/>
  <c r="E4079" i="9"/>
  <c r="G4079" i="9" a="1"/>
  <c r="G4079" i="9"/>
  <c r="E4080" i="9" a="1"/>
  <c r="E4080" i="9"/>
  <c r="G4080" i="9" a="1"/>
  <c r="G4080" i="9"/>
  <c r="E4081" i="9" a="1"/>
  <c r="E4081" i="9"/>
  <c r="G4081" i="9" a="1"/>
  <c r="G4081" i="9"/>
  <c r="E4082" i="9" a="1"/>
  <c r="E4082" i="9"/>
  <c r="G4082" i="9" a="1"/>
  <c r="G4082" i="9"/>
  <c r="E4083" i="9" a="1"/>
  <c r="E4083" i="9"/>
  <c r="G4083" i="9" a="1"/>
  <c r="G4083" i="9"/>
  <c r="E4084" i="9" a="1"/>
  <c r="E4084" i="9"/>
  <c r="G4084" i="9" a="1"/>
  <c r="G4084" i="9"/>
  <c r="E4085" i="9" a="1"/>
  <c r="E4085" i="9"/>
  <c r="G4085" i="9" a="1"/>
  <c r="G4085" i="9"/>
  <c r="E4086" i="9" a="1"/>
  <c r="E4086" i="9"/>
  <c r="G4086" i="9" a="1"/>
  <c r="G4086" i="9"/>
  <c r="E4087" i="9" a="1"/>
  <c r="E4087" i="9"/>
  <c r="G4087" i="9" a="1"/>
  <c r="G4087" i="9"/>
  <c r="E4088" i="9" a="1"/>
  <c r="E4088" i="9"/>
  <c r="G4088" i="9" a="1"/>
  <c r="G4088" i="9"/>
  <c r="E4089" i="9" a="1"/>
  <c r="E4089" i="9"/>
  <c r="G4089" i="9" a="1"/>
  <c r="G4089" i="9"/>
  <c r="E4090" i="9" a="1"/>
  <c r="E4090" i="9"/>
  <c r="G4090" i="9" a="1"/>
  <c r="G4090" i="9"/>
  <c r="E4091" i="9" a="1"/>
  <c r="E4091" i="9"/>
  <c r="G4091" i="9" a="1"/>
  <c r="G4091" i="9"/>
  <c r="E4092" i="9" a="1"/>
  <c r="E4092" i="9"/>
  <c r="G4092" i="9" a="1"/>
  <c r="G4092" i="9"/>
  <c r="E4093" i="9" a="1"/>
  <c r="E4093" i="9"/>
  <c r="G4093" i="9" a="1"/>
  <c r="G4093" i="9"/>
  <c r="E4094" i="9" a="1"/>
  <c r="E4094" i="9"/>
  <c r="G4094" i="9" a="1"/>
  <c r="G4094" i="9"/>
  <c r="E4095" i="9" a="1"/>
  <c r="E4095" i="9"/>
  <c r="G4095" i="9" a="1"/>
  <c r="G4095" i="9"/>
  <c r="E4096" i="9" a="1"/>
  <c r="E4096" i="9"/>
  <c r="G4096" i="9" a="1"/>
  <c r="G4096" i="9"/>
  <c r="E4097" i="9" a="1"/>
  <c r="E4097" i="9"/>
  <c r="G4097" i="9" a="1"/>
  <c r="G4097" i="9"/>
  <c r="E4098" i="9" a="1"/>
  <c r="E4098" i="9"/>
  <c r="G4098" i="9" a="1"/>
  <c r="G4098" i="9"/>
  <c r="E4099" i="9" a="1"/>
  <c r="E4099" i="9"/>
  <c r="G4099" i="9" a="1"/>
  <c r="G4099" i="9"/>
  <c r="E4100" i="9" a="1"/>
  <c r="E4100" i="9"/>
  <c r="G4100" i="9" a="1"/>
  <c r="G4100" i="9"/>
  <c r="E4101" i="9" a="1"/>
  <c r="E4101" i="9"/>
  <c r="G4101" i="9" a="1"/>
  <c r="G4101" i="9"/>
  <c r="E4102" i="9" a="1"/>
  <c r="E4102" i="9"/>
  <c r="G4102" i="9" a="1"/>
  <c r="G4102" i="9"/>
  <c r="E4103" i="9" a="1"/>
  <c r="E4103" i="9"/>
  <c r="G4103" i="9" a="1"/>
  <c r="G4103" i="9"/>
  <c r="E4104" i="9" a="1"/>
  <c r="E4104" i="9"/>
  <c r="G4104" i="9" a="1"/>
  <c r="G4104" i="9"/>
  <c r="E4105" i="9" a="1"/>
  <c r="E4105" i="9"/>
  <c r="G4105" i="9" a="1"/>
  <c r="G4105" i="9"/>
  <c r="E4106" i="9" a="1"/>
  <c r="E4106" i="9"/>
  <c r="G4106" i="9" a="1"/>
  <c r="G4106" i="9"/>
  <c r="E4107" i="9" a="1"/>
  <c r="E4107" i="9"/>
  <c r="G4107" i="9" a="1"/>
  <c r="G4107" i="9"/>
  <c r="E4108" i="9" a="1"/>
  <c r="E4108" i="9"/>
  <c r="G4108" i="9" a="1"/>
  <c r="G4108" i="9"/>
  <c r="E4109" i="9" a="1"/>
  <c r="E4109" i="9"/>
  <c r="G4109" i="9" a="1"/>
  <c r="G4109" i="9"/>
  <c r="E4110" i="9" a="1"/>
  <c r="E4110" i="9"/>
  <c r="G4110" i="9" a="1"/>
  <c r="G4110" i="9"/>
  <c r="E4111" i="9" a="1"/>
  <c r="E4111" i="9"/>
  <c r="G4111" i="9" a="1"/>
  <c r="G4111" i="9"/>
  <c r="E4112" i="9" a="1"/>
  <c r="E4112" i="9"/>
  <c r="G4112" i="9" a="1"/>
  <c r="G4112" i="9"/>
  <c r="E4113" i="9" a="1"/>
  <c r="E4113" i="9"/>
  <c r="G4113" i="9" a="1"/>
  <c r="G4113" i="9"/>
  <c r="E4114" i="9" a="1"/>
  <c r="E4114" i="9"/>
  <c r="G4114" i="9" a="1"/>
  <c r="G4114" i="9"/>
  <c r="E4115" i="9" a="1"/>
  <c r="E4115" i="9"/>
  <c r="G4115" i="9" a="1"/>
  <c r="G4115" i="9"/>
  <c r="E4116" i="9" a="1"/>
  <c r="E4116" i="9"/>
  <c r="G4116" i="9" a="1"/>
  <c r="G4116" i="9"/>
  <c r="E4117" i="9" a="1"/>
  <c r="E4117" i="9"/>
  <c r="G4117" i="9" a="1"/>
  <c r="G4117" i="9"/>
  <c r="E4118" i="9" a="1"/>
  <c r="E4118" i="9"/>
  <c r="G4118" i="9" a="1"/>
  <c r="G4118" i="9"/>
  <c r="E4119" i="9" a="1"/>
  <c r="E4119" i="9"/>
  <c r="G4119" i="9" a="1"/>
  <c r="G4119" i="9"/>
  <c r="E4120" i="9" a="1"/>
  <c r="E4120" i="9"/>
  <c r="G4120" i="9" a="1"/>
  <c r="G4120" i="9"/>
  <c r="E4121" i="9" a="1"/>
  <c r="E4121" i="9"/>
  <c r="G4121" i="9" a="1"/>
  <c r="G4121" i="9"/>
  <c r="E4122" i="9" a="1"/>
  <c r="E4122" i="9"/>
  <c r="G4122" i="9" a="1"/>
  <c r="G4122" i="9"/>
  <c r="E4123" i="9" a="1"/>
  <c r="E4123" i="9"/>
  <c r="G4123" i="9" a="1"/>
  <c r="G4123" i="9"/>
  <c r="E4124" i="9" a="1"/>
  <c r="E4124" i="9"/>
  <c r="G4124" i="9" a="1"/>
  <c r="G4124" i="9"/>
  <c r="E4125" i="9" a="1"/>
  <c r="E4125" i="9"/>
  <c r="G4125" i="9" a="1"/>
  <c r="G4125" i="9"/>
  <c r="E4126" i="9" a="1"/>
  <c r="E4126" i="9"/>
  <c r="G4126" i="9" a="1"/>
  <c r="G4126" i="9"/>
  <c r="E4127" i="9" a="1"/>
  <c r="E4127" i="9"/>
  <c r="G4127" i="9" a="1"/>
  <c r="G4127" i="9"/>
  <c r="E4128" i="9" a="1"/>
  <c r="E4128" i="9"/>
  <c r="G4128" i="9" a="1"/>
  <c r="G4128" i="9"/>
  <c r="E4129" i="9" a="1"/>
  <c r="E4129" i="9"/>
  <c r="G4129" i="9" a="1"/>
  <c r="G4129" i="9"/>
  <c r="E4130" i="9" a="1"/>
  <c r="E4130" i="9"/>
  <c r="G4130" i="9" a="1"/>
  <c r="G4130" i="9"/>
  <c r="E4131" i="9" a="1"/>
  <c r="E4131" i="9"/>
  <c r="G4131" i="9" a="1"/>
  <c r="G4131" i="9"/>
  <c r="E4132" i="9" a="1"/>
  <c r="E4132" i="9"/>
  <c r="G4132" i="9" a="1"/>
  <c r="G4132" i="9"/>
  <c r="E4133" i="9" a="1"/>
  <c r="E4133" i="9"/>
  <c r="G4133" i="9" a="1"/>
  <c r="G4133" i="9"/>
  <c r="E4134" i="9" a="1"/>
  <c r="E4134" i="9"/>
  <c r="G4134" i="9" a="1"/>
  <c r="G4134" i="9"/>
  <c r="E4135" i="9" a="1"/>
  <c r="E4135" i="9"/>
  <c r="G4135" i="9" a="1"/>
  <c r="G4135" i="9"/>
  <c r="E4136" i="9" a="1"/>
  <c r="E4136" i="9"/>
  <c r="G4136" i="9" a="1"/>
  <c r="G4136" i="9"/>
  <c r="E4137" i="9" a="1"/>
  <c r="E4137" i="9"/>
  <c r="G4137" i="9" a="1"/>
  <c r="G4137" i="9"/>
  <c r="E4138" i="9" a="1"/>
  <c r="E4138" i="9"/>
  <c r="G4138" i="9" a="1"/>
  <c r="G4138" i="9"/>
  <c r="E4139" i="9" a="1"/>
  <c r="E4139" i="9"/>
  <c r="G4139" i="9" a="1"/>
  <c r="G4139" i="9"/>
  <c r="E4140" i="9" a="1"/>
  <c r="E4140" i="9"/>
  <c r="G4140" i="9" a="1"/>
  <c r="G4140" i="9"/>
  <c r="E4141" i="9" a="1"/>
  <c r="E4141" i="9"/>
  <c r="G4141" i="9" a="1"/>
  <c r="G4141" i="9"/>
  <c r="E4142" i="9" a="1"/>
  <c r="E4142" i="9"/>
  <c r="G4142" i="9" a="1"/>
  <c r="G4142" i="9"/>
  <c r="E4143" i="9" a="1"/>
  <c r="E4143" i="9"/>
  <c r="G4143" i="9" a="1"/>
  <c r="G4143" i="9"/>
  <c r="E4144" i="9" a="1"/>
  <c r="E4144" i="9"/>
  <c r="G4144" i="9" a="1"/>
  <c r="G4144" i="9"/>
  <c r="E4145" i="9" a="1"/>
  <c r="E4145" i="9"/>
  <c r="G4145" i="9" a="1"/>
  <c r="G4145" i="9"/>
  <c r="E4146" i="9" a="1"/>
  <c r="E4146" i="9"/>
  <c r="G4146" i="9" a="1"/>
  <c r="G4146" i="9"/>
  <c r="E4147" i="9" a="1"/>
  <c r="E4147" i="9"/>
  <c r="G4147" i="9" a="1"/>
  <c r="G4147" i="9"/>
  <c r="E4148" i="9" a="1"/>
  <c r="E4148" i="9"/>
  <c r="G4148" i="9" a="1"/>
  <c r="G4148" i="9"/>
  <c r="E4149" i="9" a="1"/>
  <c r="E4149" i="9"/>
  <c r="G4149" i="9" a="1"/>
  <c r="G4149" i="9"/>
  <c r="E4150" i="9" a="1"/>
  <c r="E4150" i="9"/>
  <c r="G4150" i="9" a="1"/>
  <c r="G4150" i="9"/>
  <c r="E4151" i="9" a="1"/>
  <c r="E4151" i="9"/>
  <c r="G4151" i="9" a="1"/>
  <c r="G4151" i="9"/>
  <c r="E4152" i="9" a="1"/>
  <c r="E4152" i="9"/>
  <c r="G4152" i="9" a="1"/>
  <c r="G4152" i="9"/>
  <c r="E4153" i="9" a="1"/>
  <c r="E4153" i="9"/>
  <c r="G4153" i="9" a="1"/>
  <c r="G4153" i="9"/>
  <c r="E4154" i="9" a="1"/>
  <c r="E4154" i="9"/>
  <c r="G4154" i="9" a="1"/>
  <c r="G4154" i="9"/>
  <c r="E4155" i="9" a="1"/>
  <c r="E4155" i="9"/>
  <c r="G4155" i="9" a="1"/>
  <c r="G4155" i="9"/>
  <c r="E4156" i="9" a="1"/>
  <c r="E4156" i="9"/>
  <c r="G4156" i="9" a="1"/>
  <c r="G4156" i="9"/>
  <c r="E4157" i="9" a="1"/>
  <c r="E4157" i="9"/>
  <c r="G4157" i="9" a="1"/>
  <c r="G4157" i="9"/>
  <c r="E4158" i="9" a="1"/>
  <c r="E4158" i="9"/>
  <c r="G4158" i="9" a="1"/>
  <c r="G4158" i="9"/>
  <c r="E4159" i="9" a="1"/>
  <c r="E4159" i="9"/>
  <c r="G4159" i="9" a="1"/>
  <c r="G4159" i="9"/>
  <c r="E4160" i="9" a="1"/>
  <c r="E4160" i="9"/>
  <c r="G4160" i="9" a="1"/>
  <c r="G4160" i="9"/>
  <c r="E4161" i="9" a="1"/>
  <c r="E4161" i="9"/>
  <c r="G4161" i="9" a="1"/>
  <c r="G4161" i="9"/>
  <c r="E4162" i="9" a="1"/>
  <c r="E4162" i="9"/>
  <c r="G4162" i="9" a="1"/>
  <c r="G4162" i="9"/>
  <c r="E4163" i="9" a="1"/>
  <c r="E4163" i="9"/>
  <c r="G4163" i="9" a="1"/>
  <c r="G4163" i="9"/>
  <c r="E4164" i="9" a="1"/>
  <c r="E4164" i="9"/>
  <c r="G4164" i="9" a="1"/>
  <c r="G4164" i="9"/>
  <c r="E4165" i="9" a="1"/>
  <c r="E4165" i="9"/>
  <c r="G4165" i="9" a="1"/>
  <c r="G4165" i="9"/>
  <c r="E4166" i="9" a="1"/>
  <c r="E4166" i="9"/>
  <c r="G4166" i="9" a="1"/>
  <c r="G4166" i="9"/>
  <c r="E4167" i="9" a="1"/>
  <c r="E4167" i="9"/>
  <c r="G4167" i="9" a="1"/>
  <c r="G4167" i="9"/>
  <c r="E4168" i="9" a="1"/>
  <c r="E4168" i="9"/>
  <c r="G4168" i="9" a="1"/>
  <c r="G4168" i="9"/>
  <c r="E4169" i="9" a="1"/>
  <c r="E4169" i="9"/>
  <c r="G4169" i="9" a="1"/>
  <c r="G4169" i="9"/>
  <c r="E4170" i="9" a="1"/>
  <c r="E4170" i="9"/>
  <c r="G4170" i="9" a="1"/>
  <c r="G4170" i="9"/>
  <c r="E4171" i="9" a="1"/>
  <c r="E4171" i="9"/>
  <c r="G4171" i="9" a="1"/>
  <c r="G4171" i="9"/>
  <c r="E4172" i="9" a="1"/>
  <c r="E4172" i="9"/>
  <c r="G4172" i="9" a="1"/>
  <c r="G4172" i="9"/>
  <c r="E4173" i="9" a="1"/>
  <c r="E4173" i="9"/>
  <c r="G4173" i="9" a="1"/>
  <c r="G4173" i="9"/>
  <c r="E4174" i="9" a="1"/>
  <c r="E4174" i="9"/>
  <c r="G4174" i="9" a="1"/>
  <c r="G4174" i="9"/>
  <c r="E4175" i="9" a="1"/>
  <c r="E4175" i="9"/>
  <c r="G4175" i="9" a="1"/>
  <c r="G4175" i="9"/>
  <c r="E4176" i="9" a="1"/>
  <c r="E4176" i="9"/>
  <c r="G4176" i="9" a="1"/>
  <c r="G4176" i="9"/>
  <c r="E4177" i="9" a="1"/>
  <c r="E4177" i="9"/>
  <c r="G4177" i="9" a="1"/>
  <c r="G4177" i="9"/>
  <c r="E4178" i="9" a="1"/>
  <c r="E4178" i="9"/>
  <c r="G4178" i="9" a="1"/>
  <c r="G4178" i="9"/>
  <c r="E4179" i="9" a="1"/>
  <c r="E4179" i="9"/>
  <c r="G4179" i="9" a="1"/>
  <c r="G4179" i="9"/>
  <c r="E4180" i="9" a="1"/>
  <c r="E4180" i="9"/>
  <c r="G4180" i="9" a="1"/>
  <c r="G4180" i="9"/>
  <c r="E4181" i="9" a="1"/>
  <c r="E4181" i="9"/>
  <c r="G4181" i="9" a="1"/>
  <c r="G4181" i="9"/>
  <c r="E4182" i="9" a="1"/>
  <c r="E4182" i="9"/>
  <c r="G4182" i="9" a="1"/>
  <c r="G4182" i="9"/>
  <c r="E4183" i="9" a="1"/>
  <c r="E4183" i="9"/>
  <c r="G4183" i="9" a="1"/>
  <c r="G4183" i="9"/>
  <c r="E4184" i="9" a="1"/>
  <c r="E4184" i="9"/>
  <c r="G4184" i="9" a="1"/>
  <c r="G4184" i="9"/>
  <c r="E4185" i="9" a="1"/>
  <c r="E4185" i="9"/>
  <c r="G4185" i="9" a="1"/>
  <c r="G4185" i="9"/>
  <c r="E4186" i="9" a="1"/>
  <c r="E4186" i="9"/>
  <c r="G4186" i="9" a="1"/>
  <c r="G4186" i="9"/>
  <c r="E4187" i="9" a="1"/>
  <c r="E4187" i="9"/>
  <c r="G4187" i="9" a="1"/>
  <c r="G4187" i="9"/>
  <c r="E4188" i="9" a="1"/>
  <c r="E4188" i="9"/>
  <c r="G4188" i="9" a="1"/>
  <c r="G4188" i="9"/>
  <c r="E4189" i="9" a="1"/>
  <c r="E4189" i="9"/>
  <c r="G4189" i="9" a="1"/>
  <c r="G4189" i="9"/>
  <c r="E4190" i="9" a="1"/>
  <c r="E4190" i="9"/>
  <c r="G4190" i="9" a="1"/>
  <c r="G4190" i="9"/>
  <c r="E4191" i="9" a="1"/>
  <c r="E4191" i="9"/>
  <c r="G4191" i="9" a="1"/>
  <c r="G4191" i="9"/>
  <c r="E4192" i="9" a="1"/>
  <c r="E4192" i="9"/>
  <c r="G4192" i="9" a="1"/>
  <c r="G4192" i="9"/>
  <c r="E4193" i="9" a="1"/>
  <c r="E4193" i="9"/>
  <c r="G4193" i="9" a="1"/>
  <c r="G4193" i="9"/>
  <c r="E4194" i="9" a="1"/>
  <c r="E4194" i="9"/>
  <c r="G4194" i="9" a="1"/>
  <c r="G4194" i="9"/>
  <c r="E4195" i="9" a="1"/>
  <c r="E4195" i="9"/>
  <c r="G4195" i="9" a="1"/>
  <c r="G4195" i="9"/>
  <c r="E4196" i="9" a="1"/>
  <c r="E4196" i="9"/>
  <c r="G4196" i="9" a="1"/>
  <c r="G4196" i="9"/>
  <c r="E4197" i="9" a="1"/>
  <c r="E4197" i="9"/>
  <c r="G4197" i="9" a="1"/>
  <c r="G4197" i="9"/>
  <c r="E4198" i="9" a="1"/>
  <c r="E4198" i="9"/>
  <c r="G4198" i="9" a="1"/>
  <c r="G4198" i="9"/>
  <c r="E4199" i="9" a="1"/>
  <c r="E4199" i="9"/>
  <c r="G4199" i="9" a="1"/>
  <c r="G4199" i="9"/>
  <c r="E4200" i="9" a="1"/>
  <c r="E4200" i="9"/>
  <c r="G4200" i="9" a="1"/>
  <c r="G4200" i="9"/>
  <c r="E4201" i="9" a="1"/>
  <c r="E4201" i="9"/>
  <c r="G4201" i="9" a="1"/>
  <c r="G4201" i="9"/>
  <c r="E4202" i="9" a="1"/>
  <c r="E4202" i="9"/>
  <c r="G4202" i="9" a="1"/>
  <c r="G4202" i="9"/>
  <c r="E4203" i="9" a="1"/>
  <c r="E4203" i="9"/>
  <c r="G4203" i="9" a="1"/>
  <c r="G4203" i="9"/>
  <c r="E4204" i="9" a="1"/>
  <c r="E4204" i="9"/>
  <c r="G4204" i="9" a="1"/>
  <c r="G4204" i="9"/>
  <c r="E4205" i="9" a="1"/>
  <c r="E4205" i="9"/>
  <c r="G4205" i="9" a="1"/>
  <c r="G4205" i="9"/>
  <c r="E4206" i="9" a="1"/>
  <c r="E4206" i="9"/>
  <c r="G4206" i="9" a="1"/>
  <c r="G4206" i="9"/>
  <c r="E4207" i="9" a="1"/>
  <c r="E4207" i="9"/>
  <c r="G4207" i="9" a="1"/>
  <c r="G4207" i="9"/>
  <c r="E4208" i="9" a="1"/>
  <c r="E4208" i="9"/>
  <c r="G4208" i="9" a="1"/>
  <c r="G4208" i="9"/>
  <c r="E4209" i="9" a="1"/>
  <c r="E4209" i="9"/>
  <c r="G4209" i="9" a="1"/>
  <c r="G4209" i="9"/>
  <c r="E4210" i="9" a="1"/>
  <c r="E4210" i="9"/>
  <c r="G4210" i="9" a="1"/>
  <c r="G4210" i="9"/>
  <c r="E4211" i="9" a="1"/>
  <c r="E4211" i="9"/>
  <c r="G4211" i="9" a="1"/>
  <c r="G4211" i="9"/>
  <c r="E4212" i="9" a="1"/>
  <c r="E4212" i="9"/>
  <c r="G4212" i="9" a="1"/>
  <c r="G4212" i="9"/>
  <c r="E4213" i="9" a="1"/>
  <c r="E4213" i="9"/>
  <c r="G4213" i="9" a="1"/>
  <c r="G4213" i="9"/>
  <c r="E4214" i="9" a="1"/>
  <c r="E4214" i="9"/>
  <c r="G4214" i="9" a="1"/>
  <c r="G4214" i="9"/>
  <c r="E4215" i="9" a="1"/>
  <c r="E4215" i="9"/>
  <c r="G4215" i="9" a="1"/>
  <c r="G4215" i="9"/>
  <c r="E4216" i="9" a="1"/>
  <c r="E4216" i="9"/>
  <c r="G4216" i="9" a="1"/>
  <c r="G4216" i="9"/>
  <c r="E4217" i="9" a="1"/>
  <c r="E4217" i="9"/>
  <c r="G4217" i="9" a="1"/>
  <c r="G4217" i="9"/>
  <c r="E4218" i="9" a="1"/>
  <c r="E4218" i="9"/>
  <c r="G4218" i="9" a="1"/>
  <c r="G4218" i="9"/>
  <c r="E4219" i="9" a="1"/>
  <c r="E4219" i="9"/>
  <c r="G4219" i="9" a="1"/>
  <c r="G4219" i="9"/>
  <c r="E4220" i="9" a="1"/>
  <c r="E4220" i="9"/>
  <c r="G4220" i="9" a="1"/>
  <c r="G4220" i="9"/>
  <c r="E4221" i="9" a="1"/>
  <c r="E4221" i="9"/>
  <c r="G4221" i="9" a="1"/>
  <c r="G4221" i="9"/>
  <c r="E4222" i="9" a="1"/>
  <c r="E4222" i="9"/>
  <c r="G4222" i="9" a="1"/>
  <c r="G4222" i="9"/>
  <c r="E4223" i="9" a="1"/>
  <c r="E4223" i="9"/>
  <c r="G4223" i="9" a="1"/>
  <c r="G4223" i="9"/>
  <c r="E4224" i="9" a="1"/>
  <c r="E4224" i="9"/>
  <c r="G4224" i="9" a="1"/>
  <c r="G4224" i="9"/>
  <c r="E4225" i="9" a="1"/>
  <c r="E4225" i="9"/>
  <c r="G4225" i="9" a="1"/>
  <c r="G4225" i="9"/>
  <c r="E4226" i="9" a="1"/>
  <c r="E4226" i="9"/>
  <c r="G4226" i="9" a="1"/>
  <c r="G4226" i="9"/>
  <c r="E4227" i="9" a="1"/>
  <c r="E4227" i="9"/>
  <c r="G4227" i="9" a="1"/>
  <c r="G4227" i="9"/>
  <c r="E4228" i="9" a="1"/>
  <c r="E4228" i="9"/>
  <c r="G4228" i="9" a="1"/>
  <c r="G4228" i="9"/>
  <c r="E4229" i="9" a="1"/>
  <c r="E4229" i="9"/>
  <c r="G4229" i="9" a="1"/>
  <c r="G4229" i="9"/>
  <c r="E4230" i="9" a="1"/>
  <c r="E4230" i="9"/>
  <c r="G4230" i="9" a="1"/>
  <c r="G4230" i="9"/>
  <c r="E4231" i="9" a="1"/>
  <c r="E4231" i="9"/>
  <c r="G4231" i="9" a="1"/>
  <c r="G4231" i="9"/>
  <c r="E4232" i="9" a="1"/>
  <c r="E4232" i="9"/>
  <c r="G4232" i="9" a="1"/>
  <c r="G4232" i="9"/>
  <c r="E4233" i="9" a="1"/>
  <c r="E4233" i="9"/>
  <c r="G4233" i="9" a="1"/>
  <c r="G4233" i="9"/>
  <c r="E4234" i="9" a="1"/>
  <c r="E4234" i="9"/>
  <c r="G4234" i="9" a="1"/>
  <c r="G4234" i="9"/>
  <c r="E4235" i="9" a="1"/>
  <c r="E4235" i="9"/>
  <c r="G4235" i="9" a="1"/>
  <c r="G4235" i="9"/>
  <c r="E4236" i="9" a="1"/>
  <c r="E4236" i="9"/>
  <c r="G4236" i="9" a="1"/>
  <c r="G4236" i="9"/>
  <c r="E4237" i="9" a="1"/>
  <c r="E4237" i="9"/>
  <c r="G4237" i="9" a="1"/>
  <c r="G4237" i="9"/>
  <c r="E4238" i="9" a="1"/>
  <c r="E4238" i="9"/>
  <c r="G4238" i="9" a="1"/>
  <c r="G4238" i="9"/>
  <c r="E4239" i="9" a="1"/>
  <c r="E4239" i="9"/>
  <c r="G4239" i="9" a="1"/>
  <c r="G4239" i="9"/>
  <c r="E4240" i="9" a="1"/>
  <c r="E4240" i="9"/>
  <c r="G4240" i="9" a="1"/>
  <c r="G4240" i="9"/>
  <c r="E4241" i="9" a="1"/>
  <c r="E4241" i="9"/>
  <c r="G4241" i="9" a="1"/>
  <c r="G4241" i="9"/>
  <c r="E4242" i="9" a="1"/>
  <c r="E4242" i="9"/>
  <c r="G4242" i="9" a="1"/>
  <c r="G4242" i="9"/>
  <c r="E4243" i="9" a="1"/>
  <c r="E4243" i="9"/>
  <c r="G4243" i="9" a="1"/>
  <c r="G4243" i="9"/>
  <c r="E4244" i="9" a="1"/>
  <c r="E4244" i="9"/>
  <c r="G4244" i="9" a="1"/>
  <c r="G4244" i="9"/>
  <c r="E4245" i="9" a="1"/>
  <c r="E4245" i="9"/>
  <c r="G4245" i="9" a="1"/>
  <c r="G4245" i="9"/>
  <c r="E4246" i="9" a="1"/>
  <c r="E4246" i="9"/>
  <c r="G4246" i="9" a="1"/>
  <c r="G4246" i="9"/>
  <c r="E4247" i="9" a="1"/>
  <c r="E4247" i="9"/>
  <c r="G4247" i="9" a="1"/>
  <c r="G4247" i="9"/>
  <c r="E4248" i="9" a="1"/>
  <c r="E4248" i="9"/>
  <c r="G4248" i="9" a="1"/>
  <c r="G4248" i="9"/>
  <c r="E4249" i="9" a="1"/>
  <c r="E4249" i="9"/>
  <c r="G4249" i="9" a="1"/>
  <c r="G4249" i="9"/>
  <c r="E4250" i="9" a="1"/>
  <c r="E4250" i="9"/>
  <c r="G4250" i="9" a="1"/>
  <c r="G4250" i="9"/>
  <c r="E4251" i="9" a="1"/>
  <c r="E4251" i="9"/>
  <c r="G4251" i="9" a="1"/>
  <c r="G4251" i="9"/>
  <c r="E4252" i="9" a="1"/>
  <c r="E4252" i="9"/>
  <c r="G4252" i="9" a="1"/>
  <c r="G4252" i="9"/>
  <c r="E4253" i="9" a="1"/>
  <c r="E4253" i="9"/>
  <c r="G4253" i="9" a="1"/>
  <c r="G4253" i="9"/>
  <c r="E4254" i="9" a="1"/>
  <c r="E4254" i="9"/>
  <c r="G4254" i="9" a="1"/>
  <c r="G4254" i="9"/>
  <c r="E4255" i="9" a="1"/>
  <c r="E4255" i="9"/>
  <c r="G4255" i="9" a="1"/>
  <c r="G4255" i="9"/>
  <c r="E4256" i="9" a="1"/>
  <c r="E4256" i="9"/>
  <c r="G4256" i="9" a="1"/>
  <c r="G4256" i="9"/>
  <c r="E4257" i="9" a="1"/>
  <c r="E4257" i="9"/>
  <c r="G4257" i="9" a="1"/>
  <c r="G4257" i="9"/>
  <c r="E4258" i="9" a="1"/>
  <c r="E4258" i="9"/>
  <c r="G4258" i="9" a="1"/>
  <c r="G4258" i="9"/>
  <c r="E4259" i="9" a="1"/>
  <c r="E4259" i="9"/>
  <c r="G4259" i="9" a="1"/>
  <c r="G4259" i="9"/>
  <c r="E4260" i="9" a="1"/>
  <c r="E4260" i="9"/>
  <c r="G4260" i="9" a="1"/>
  <c r="G4260" i="9"/>
  <c r="E4261" i="9" a="1"/>
  <c r="E4261" i="9"/>
  <c r="G4261" i="9" a="1"/>
  <c r="G4261" i="9"/>
  <c r="E4262" i="9" a="1"/>
  <c r="E4262" i="9"/>
  <c r="G4262" i="9" a="1"/>
  <c r="G4262" i="9"/>
  <c r="E4263" i="9" a="1"/>
  <c r="E4263" i="9"/>
  <c r="G4263" i="9" a="1"/>
  <c r="G4263" i="9"/>
  <c r="E4264" i="9" a="1"/>
  <c r="E4264" i="9"/>
  <c r="G4264" i="9" a="1"/>
  <c r="G4264" i="9"/>
  <c r="E4265" i="9" a="1"/>
  <c r="E4265" i="9"/>
  <c r="G4265" i="9" a="1"/>
  <c r="G4265" i="9"/>
  <c r="E4266" i="9" a="1"/>
  <c r="E4266" i="9"/>
  <c r="G4266" i="9" a="1"/>
  <c r="G4266" i="9"/>
  <c r="E4267" i="9" a="1"/>
  <c r="E4267" i="9"/>
  <c r="G4267" i="9" a="1"/>
  <c r="G4267" i="9"/>
  <c r="E4268" i="9" a="1"/>
  <c r="E4268" i="9"/>
  <c r="G4268" i="9" a="1"/>
  <c r="G4268" i="9"/>
  <c r="E4269" i="9" a="1"/>
  <c r="E4269" i="9"/>
  <c r="G4269" i="9" a="1"/>
  <c r="G4269" i="9"/>
  <c r="E4270" i="9" a="1"/>
  <c r="E4270" i="9"/>
  <c r="G4270" i="9" a="1"/>
  <c r="G4270" i="9"/>
  <c r="E4271" i="9" a="1"/>
  <c r="E4271" i="9"/>
  <c r="G4271" i="9" a="1"/>
  <c r="G4271" i="9"/>
  <c r="E4272" i="9" a="1"/>
  <c r="E4272" i="9"/>
  <c r="G4272" i="9" a="1"/>
  <c r="G4272" i="9"/>
  <c r="E4273" i="9" a="1"/>
  <c r="E4273" i="9"/>
  <c r="G4273" i="9" a="1"/>
  <c r="G4273" i="9"/>
  <c r="E4274" i="9" a="1"/>
  <c r="E4274" i="9"/>
  <c r="G4274" i="9" a="1"/>
  <c r="G4274" i="9"/>
  <c r="E4275" i="9" a="1"/>
  <c r="E4275" i="9"/>
  <c r="G4275" i="9" a="1"/>
  <c r="G4275" i="9"/>
  <c r="E4276" i="9" a="1"/>
  <c r="E4276" i="9"/>
  <c r="G4276" i="9" a="1"/>
  <c r="G4276" i="9"/>
  <c r="E4277" i="9" a="1"/>
  <c r="E4277" i="9"/>
  <c r="G4277" i="9" a="1"/>
  <c r="G4277" i="9"/>
  <c r="E4278" i="9" a="1"/>
  <c r="E4278" i="9"/>
  <c r="G4278" i="9" a="1"/>
  <c r="G4278" i="9"/>
  <c r="E4279" i="9" a="1"/>
  <c r="E4279" i="9"/>
  <c r="G4279" i="9" a="1"/>
  <c r="G4279" i="9"/>
  <c r="E4280" i="9" a="1"/>
  <c r="E4280" i="9"/>
  <c r="G4280" i="9" a="1"/>
  <c r="G4280" i="9"/>
  <c r="E4281" i="9" a="1"/>
  <c r="E4281" i="9"/>
  <c r="G4281" i="9" a="1"/>
  <c r="G4281" i="9"/>
  <c r="E4282" i="9" a="1"/>
  <c r="E4282" i="9"/>
  <c r="G4282" i="9" a="1"/>
  <c r="G4282" i="9"/>
  <c r="E4283" i="9" a="1"/>
  <c r="E4283" i="9"/>
  <c r="G4283" i="9" a="1"/>
  <c r="G4283" i="9"/>
  <c r="E4284" i="9" a="1"/>
  <c r="E4284" i="9"/>
  <c r="G4284" i="9" a="1"/>
  <c r="G4284" i="9"/>
  <c r="E4285" i="9" a="1"/>
  <c r="E4285" i="9"/>
  <c r="G4285" i="9" a="1"/>
  <c r="G4285" i="9"/>
  <c r="E4286" i="9" a="1"/>
  <c r="E4286" i="9"/>
  <c r="G4286" i="9" a="1"/>
  <c r="G4286" i="9"/>
  <c r="E4287" i="9" a="1"/>
  <c r="E4287" i="9"/>
  <c r="G4287" i="9" a="1"/>
  <c r="G4287" i="9"/>
  <c r="E4288" i="9" a="1"/>
  <c r="E4288" i="9"/>
  <c r="G4288" i="9" a="1"/>
  <c r="G4288" i="9"/>
  <c r="E4289" i="9" a="1"/>
  <c r="E4289" i="9"/>
  <c r="G4289" i="9" a="1"/>
  <c r="G4289" i="9"/>
  <c r="E4290" i="9" a="1"/>
  <c r="E4290" i="9"/>
  <c r="G4290" i="9" a="1"/>
  <c r="G4290" i="9"/>
  <c r="E4291" i="9" a="1"/>
  <c r="E4291" i="9"/>
  <c r="G4291" i="9" a="1"/>
  <c r="G4291" i="9"/>
  <c r="E4292" i="9" a="1"/>
  <c r="E4292" i="9"/>
  <c r="G4292" i="9" a="1"/>
  <c r="G4292" i="9"/>
  <c r="E4293" i="9" a="1"/>
  <c r="E4293" i="9"/>
  <c r="G4293" i="9" a="1"/>
  <c r="G4293" i="9"/>
  <c r="E4294" i="9" a="1"/>
  <c r="E4294" i="9"/>
  <c r="G4294" i="9" a="1"/>
  <c r="G4294" i="9"/>
  <c r="E4295" i="9" a="1"/>
  <c r="E4295" i="9"/>
  <c r="G4295" i="9" a="1"/>
  <c r="G4295" i="9"/>
  <c r="E4296" i="9" a="1"/>
  <c r="E4296" i="9"/>
  <c r="G4296" i="9" a="1"/>
  <c r="G4296" i="9"/>
  <c r="E4297" i="9" a="1"/>
  <c r="E4297" i="9"/>
  <c r="G4297" i="9" a="1"/>
  <c r="G4297" i="9"/>
  <c r="E4298" i="9" a="1"/>
  <c r="E4298" i="9"/>
  <c r="G4298" i="9" a="1"/>
  <c r="G4298" i="9"/>
  <c r="E4299" i="9" a="1"/>
  <c r="E4299" i="9"/>
  <c r="G4299" i="9" a="1"/>
  <c r="G4299" i="9"/>
  <c r="E4300" i="9" a="1"/>
  <c r="E4300" i="9"/>
  <c r="G4300" i="9" a="1"/>
  <c r="G4300" i="9"/>
  <c r="E4301" i="9" a="1"/>
  <c r="E4301" i="9"/>
  <c r="G4301" i="9" a="1"/>
  <c r="G4301" i="9"/>
  <c r="E4302" i="9" a="1"/>
  <c r="E4302" i="9"/>
  <c r="G4302" i="9" a="1"/>
  <c r="G4302" i="9"/>
  <c r="E4303" i="9" a="1"/>
  <c r="E4303" i="9"/>
  <c r="G4303" i="9" a="1"/>
  <c r="G4303" i="9"/>
  <c r="E4304" i="9" a="1"/>
  <c r="E4304" i="9"/>
  <c r="G4304" i="9" a="1"/>
  <c r="G4304" i="9"/>
  <c r="E4305" i="9" a="1"/>
  <c r="E4305" i="9"/>
  <c r="G4305" i="9" a="1"/>
  <c r="G4305" i="9"/>
  <c r="E4306" i="9" a="1"/>
  <c r="E4306" i="9"/>
  <c r="G4306" i="9" a="1"/>
  <c r="G4306" i="9"/>
  <c r="E4307" i="9" a="1"/>
  <c r="E4307" i="9"/>
  <c r="G4307" i="9" a="1"/>
  <c r="G4307" i="9"/>
  <c r="E4308" i="9" a="1"/>
  <c r="E4308" i="9"/>
  <c r="G4308" i="9" a="1"/>
  <c r="G4308" i="9"/>
  <c r="E4309" i="9" a="1"/>
  <c r="E4309" i="9"/>
  <c r="G4309" i="9" a="1"/>
  <c r="G4309" i="9"/>
  <c r="E4310" i="9" a="1"/>
  <c r="E4310" i="9"/>
  <c r="G4310" i="9" a="1"/>
  <c r="G4310" i="9"/>
  <c r="E4311" i="9" a="1"/>
  <c r="E4311" i="9"/>
  <c r="G4311" i="9" a="1"/>
  <c r="G4311" i="9"/>
  <c r="E4312" i="9" a="1"/>
  <c r="E4312" i="9"/>
  <c r="G4312" i="9" a="1"/>
  <c r="G4312" i="9"/>
  <c r="E4313" i="9" a="1"/>
  <c r="E4313" i="9"/>
  <c r="G4313" i="9" a="1"/>
  <c r="G4313" i="9"/>
  <c r="E4314" i="9" a="1"/>
  <c r="E4314" i="9"/>
  <c r="G4314" i="9" a="1"/>
  <c r="G4314" i="9"/>
  <c r="E4315" i="9" a="1"/>
  <c r="E4315" i="9"/>
  <c r="G4315" i="9" a="1"/>
  <c r="G4315" i="9"/>
  <c r="E4316" i="9" a="1"/>
  <c r="E4316" i="9"/>
  <c r="G4316" i="9" a="1"/>
  <c r="G4316" i="9"/>
  <c r="E4317" i="9" a="1"/>
  <c r="E4317" i="9"/>
  <c r="G4317" i="9" a="1"/>
  <c r="G4317" i="9"/>
  <c r="E4318" i="9" a="1"/>
  <c r="E4318" i="9"/>
  <c r="G4318" i="9" a="1"/>
  <c r="G4318" i="9"/>
  <c r="E4319" i="9" a="1"/>
  <c r="E4319" i="9"/>
  <c r="G4319" i="9" a="1"/>
  <c r="G4319" i="9"/>
  <c r="E4320" i="9" a="1"/>
  <c r="E4320" i="9"/>
  <c r="G4320" i="9" a="1"/>
  <c r="G4320" i="9"/>
  <c r="E4321" i="9" a="1"/>
  <c r="E4321" i="9"/>
  <c r="G4321" i="9" a="1"/>
  <c r="G4321" i="9"/>
  <c r="E4322" i="9" a="1"/>
  <c r="E4322" i="9"/>
  <c r="G4322" i="9" a="1"/>
  <c r="G4322" i="9"/>
  <c r="E4323" i="9" a="1"/>
  <c r="E4323" i="9"/>
  <c r="G4323" i="9" a="1"/>
  <c r="G4323" i="9"/>
  <c r="E4324" i="9" a="1"/>
  <c r="E4324" i="9"/>
  <c r="G4324" i="9" a="1"/>
  <c r="G4324" i="9"/>
  <c r="E4325" i="9" a="1"/>
  <c r="E4325" i="9"/>
  <c r="G4325" i="9" a="1"/>
  <c r="G4325" i="9"/>
  <c r="E4326" i="9" a="1"/>
  <c r="E4326" i="9"/>
  <c r="G4326" i="9" a="1"/>
  <c r="G4326" i="9"/>
  <c r="E4327" i="9" a="1"/>
  <c r="E4327" i="9"/>
  <c r="G4327" i="9" a="1"/>
  <c r="G4327" i="9"/>
  <c r="E4328" i="9" a="1"/>
  <c r="E4328" i="9"/>
  <c r="G4328" i="9" a="1"/>
  <c r="G4328" i="9"/>
  <c r="E4329" i="9" a="1"/>
  <c r="E4329" i="9"/>
  <c r="G4329" i="9" a="1"/>
  <c r="G4329" i="9"/>
  <c r="E4330" i="9" a="1"/>
  <c r="E4330" i="9"/>
  <c r="G4330" i="9" a="1"/>
  <c r="G4330" i="9"/>
  <c r="E4331" i="9" a="1"/>
  <c r="E4331" i="9"/>
  <c r="G4331" i="9" a="1"/>
  <c r="G4331" i="9"/>
  <c r="E4332" i="9" a="1"/>
  <c r="E4332" i="9"/>
  <c r="G4332" i="9" a="1"/>
  <c r="G4332" i="9"/>
  <c r="E4333" i="9" a="1"/>
  <c r="E4333" i="9"/>
  <c r="G4333" i="9" a="1"/>
  <c r="G4333" i="9"/>
  <c r="E4334" i="9" a="1"/>
  <c r="E4334" i="9"/>
  <c r="G4334" i="9" a="1"/>
  <c r="G4334" i="9"/>
  <c r="E4335" i="9" a="1"/>
  <c r="E4335" i="9"/>
  <c r="G4335" i="9" a="1"/>
  <c r="G4335" i="9"/>
  <c r="E4336" i="9" a="1"/>
  <c r="E4336" i="9"/>
  <c r="G4336" i="9" a="1"/>
  <c r="G4336" i="9"/>
  <c r="E4337" i="9" a="1"/>
  <c r="E4337" i="9"/>
  <c r="G4337" i="9" a="1"/>
  <c r="G4337" i="9"/>
  <c r="E4338" i="9" a="1"/>
  <c r="E4338" i="9"/>
  <c r="G4338" i="9" a="1"/>
  <c r="G4338" i="9"/>
  <c r="E4339" i="9" a="1"/>
  <c r="E4339" i="9"/>
  <c r="G4339" i="9" a="1"/>
  <c r="G4339" i="9"/>
  <c r="E4340" i="9" a="1"/>
  <c r="E4340" i="9"/>
  <c r="G4340" i="9" a="1"/>
  <c r="G4340" i="9"/>
  <c r="E4341" i="9" a="1"/>
  <c r="E4341" i="9"/>
  <c r="G4341" i="9" a="1"/>
  <c r="G4341" i="9"/>
  <c r="E4342" i="9" a="1"/>
  <c r="E4342" i="9"/>
  <c r="G4342" i="9" a="1"/>
  <c r="G4342" i="9"/>
  <c r="E4343" i="9" a="1"/>
  <c r="E4343" i="9"/>
  <c r="G4343" i="9" a="1"/>
  <c r="G4343" i="9"/>
  <c r="E4344" i="9" a="1"/>
  <c r="E4344" i="9"/>
  <c r="G4344" i="9" a="1"/>
  <c r="G4344" i="9"/>
  <c r="E4345" i="9" a="1"/>
  <c r="E4345" i="9"/>
  <c r="G4345" i="9" a="1"/>
  <c r="G4345" i="9"/>
  <c r="E4346" i="9" a="1"/>
  <c r="E4346" i="9"/>
  <c r="G4346" i="9" a="1"/>
  <c r="G4346" i="9"/>
  <c r="E4347" i="9" a="1"/>
  <c r="E4347" i="9"/>
  <c r="G4347" i="9" a="1"/>
  <c r="G4347" i="9"/>
  <c r="E4348" i="9" a="1"/>
  <c r="E4348" i="9"/>
  <c r="G4348" i="9" a="1"/>
  <c r="G4348" i="9"/>
  <c r="E4349" i="9" a="1"/>
  <c r="E4349" i="9"/>
  <c r="G4349" i="9" a="1"/>
  <c r="G4349" i="9"/>
  <c r="E4350" i="9" a="1"/>
  <c r="E4350" i="9"/>
  <c r="G4350" i="9" a="1"/>
  <c r="G4350" i="9"/>
  <c r="E4351" i="9" a="1"/>
  <c r="E4351" i="9"/>
  <c r="G4351" i="9" a="1"/>
  <c r="G4351" i="9"/>
  <c r="E4352" i="9" a="1"/>
  <c r="E4352" i="9"/>
  <c r="G4352" i="9" a="1"/>
  <c r="G4352" i="9"/>
  <c r="E4353" i="9" a="1"/>
  <c r="E4353" i="9"/>
  <c r="G4353" i="9" a="1"/>
  <c r="G4353" i="9"/>
  <c r="E4354" i="9" a="1"/>
  <c r="E4354" i="9"/>
  <c r="G4354" i="9" a="1"/>
  <c r="G4354" i="9"/>
  <c r="E4355" i="9" a="1"/>
  <c r="E4355" i="9"/>
  <c r="G4355" i="9" a="1"/>
  <c r="G4355" i="9"/>
  <c r="E4356" i="9" a="1"/>
  <c r="E4356" i="9"/>
  <c r="G4356" i="9" a="1"/>
  <c r="G4356" i="9"/>
  <c r="E4357" i="9" a="1"/>
  <c r="E4357" i="9"/>
  <c r="G4357" i="9" a="1"/>
  <c r="G4357" i="9"/>
  <c r="E4358" i="9" a="1"/>
  <c r="E4358" i="9"/>
  <c r="G4358" i="9" a="1"/>
  <c r="G4358" i="9"/>
  <c r="E4359" i="9" a="1"/>
  <c r="E4359" i="9"/>
  <c r="G4359" i="9" a="1"/>
  <c r="G4359" i="9"/>
  <c r="E4360" i="9" a="1"/>
  <c r="E4360" i="9"/>
  <c r="G4360" i="9" a="1"/>
  <c r="G4360" i="9"/>
  <c r="E4361" i="9" a="1"/>
  <c r="E4361" i="9"/>
  <c r="G4361" i="9" a="1"/>
  <c r="G4361" i="9"/>
  <c r="E4362" i="9" a="1"/>
  <c r="E4362" i="9"/>
  <c r="G4362" i="9" a="1"/>
  <c r="G4362" i="9"/>
  <c r="E4363" i="9" a="1"/>
  <c r="E4363" i="9"/>
  <c r="G4363" i="9" a="1"/>
  <c r="G4363" i="9"/>
  <c r="E4364" i="9" a="1"/>
  <c r="E4364" i="9"/>
  <c r="G4364" i="9" a="1"/>
  <c r="G4364" i="9"/>
  <c r="E4365" i="9" a="1"/>
  <c r="E4365" i="9"/>
  <c r="G4365" i="9" a="1"/>
  <c r="G4365" i="9"/>
  <c r="E4366" i="9" a="1"/>
  <c r="E4366" i="9"/>
  <c r="G4366" i="9" a="1"/>
  <c r="G4366" i="9"/>
  <c r="E4367" i="9" a="1"/>
  <c r="E4367" i="9"/>
  <c r="G4367" i="9" a="1"/>
  <c r="G4367" i="9"/>
  <c r="E4368" i="9" a="1"/>
  <c r="E4368" i="9"/>
  <c r="G4368" i="9" a="1"/>
  <c r="G4368" i="9"/>
  <c r="E4369" i="9" a="1"/>
  <c r="E4369" i="9"/>
  <c r="G4369" i="9" a="1"/>
  <c r="G4369" i="9"/>
  <c r="E4370" i="9" a="1"/>
  <c r="E4370" i="9"/>
  <c r="G4370" i="9" a="1"/>
  <c r="G4370" i="9"/>
  <c r="E4371" i="9" a="1"/>
  <c r="E4371" i="9"/>
  <c r="G4371" i="9" a="1"/>
  <c r="G4371" i="9"/>
  <c r="E4372" i="9" a="1"/>
  <c r="E4372" i="9"/>
  <c r="G4372" i="9" a="1"/>
  <c r="G4372" i="9"/>
  <c r="E4373" i="9" a="1"/>
  <c r="E4373" i="9"/>
  <c r="G4373" i="9" a="1"/>
  <c r="G4373" i="9"/>
  <c r="E4374" i="9" a="1"/>
  <c r="E4374" i="9"/>
  <c r="G4374" i="9" a="1"/>
  <c r="G4374" i="9"/>
  <c r="E4375" i="9" a="1"/>
  <c r="E4375" i="9"/>
  <c r="G4375" i="9" a="1"/>
  <c r="G4375" i="9"/>
  <c r="E4376" i="9" a="1"/>
  <c r="E4376" i="9"/>
  <c r="G4376" i="9" a="1"/>
  <c r="G4376" i="9"/>
  <c r="E4377" i="9" a="1"/>
  <c r="E4377" i="9"/>
  <c r="G4377" i="9" a="1"/>
  <c r="G4377" i="9"/>
  <c r="E4378" i="9" a="1"/>
  <c r="E4378" i="9"/>
  <c r="G4378" i="9" a="1"/>
  <c r="G4378" i="9"/>
  <c r="E4379" i="9" a="1"/>
  <c r="E4379" i="9"/>
  <c r="G4379" i="9" a="1"/>
  <c r="G4379" i="9"/>
  <c r="E4380" i="9" a="1"/>
  <c r="E4380" i="9"/>
  <c r="G4380" i="9" a="1"/>
  <c r="G4380" i="9"/>
  <c r="E4381" i="9" a="1"/>
  <c r="E4381" i="9"/>
  <c r="G4381" i="9" a="1"/>
  <c r="G4381" i="9"/>
  <c r="E4382" i="9" a="1"/>
  <c r="E4382" i="9"/>
  <c r="G4382" i="9" a="1"/>
  <c r="G4382" i="9"/>
  <c r="E4383" i="9" a="1"/>
  <c r="E4383" i="9"/>
  <c r="G4383" i="9" a="1"/>
  <c r="G4383" i="9"/>
  <c r="E4384" i="9" a="1"/>
  <c r="E4384" i="9"/>
  <c r="G4384" i="9" a="1"/>
  <c r="G4384" i="9"/>
  <c r="E4385" i="9" a="1"/>
  <c r="E4385" i="9"/>
  <c r="G4385" i="9" a="1"/>
  <c r="G4385" i="9"/>
  <c r="E4386" i="9" a="1"/>
  <c r="E4386" i="9"/>
  <c r="G4386" i="9" a="1"/>
  <c r="G4386" i="9"/>
  <c r="E4387" i="9" a="1"/>
  <c r="E4387" i="9"/>
  <c r="G4387" i="9" a="1"/>
  <c r="G4387" i="9"/>
  <c r="E4388" i="9" a="1"/>
  <c r="E4388" i="9"/>
  <c r="G4388" i="9" a="1"/>
  <c r="G4388" i="9"/>
  <c r="E4389" i="9" a="1"/>
  <c r="E4389" i="9"/>
  <c r="G4389" i="9" a="1"/>
  <c r="G4389" i="9"/>
  <c r="E4390" i="9" a="1"/>
  <c r="E4390" i="9"/>
  <c r="G4390" i="9" a="1"/>
  <c r="G4390" i="9"/>
  <c r="E4391" i="9" a="1"/>
  <c r="E4391" i="9"/>
  <c r="G4391" i="9" a="1"/>
  <c r="G4391" i="9"/>
  <c r="E4392" i="9" a="1"/>
  <c r="E4392" i="9"/>
  <c r="G4392" i="9" a="1"/>
  <c r="G4392" i="9"/>
  <c r="E4393" i="9" a="1"/>
  <c r="E4393" i="9"/>
  <c r="G4393" i="9" a="1"/>
  <c r="G4393" i="9"/>
  <c r="E4394" i="9" a="1"/>
  <c r="E4394" i="9"/>
  <c r="G4394" i="9" a="1"/>
  <c r="G4394" i="9"/>
  <c r="E4395" i="9" a="1"/>
  <c r="E4395" i="9"/>
  <c r="G4395" i="9" a="1"/>
  <c r="G4395" i="9"/>
  <c r="E4396" i="9" a="1"/>
  <c r="E4396" i="9"/>
  <c r="G4396" i="9" a="1"/>
  <c r="G4396" i="9"/>
  <c r="E4397" i="9" a="1"/>
  <c r="E4397" i="9"/>
  <c r="G4397" i="9" a="1"/>
  <c r="G4397" i="9"/>
  <c r="E4398" i="9" a="1"/>
  <c r="E4398" i="9"/>
  <c r="G4398" i="9" a="1"/>
  <c r="G4398" i="9"/>
  <c r="E4399" i="9" a="1"/>
  <c r="E4399" i="9"/>
  <c r="G4399" i="9" a="1"/>
  <c r="G4399" i="9"/>
  <c r="E4400" i="9" a="1"/>
  <c r="E4400" i="9"/>
  <c r="G4400" i="9" a="1"/>
  <c r="G4400" i="9"/>
  <c r="E4401" i="9" a="1"/>
  <c r="E4401" i="9"/>
  <c r="G4401" i="9" a="1"/>
  <c r="G4401" i="9"/>
  <c r="E4402" i="9" a="1"/>
  <c r="E4402" i="9"/>
  <c r="G4402" i="9" a="1"/>
  <c r="G4402" i="9"/>
  <c r="E4403" i="9" a="1"/>
  <c r="E4403" i="9"/>
  <c r="G4403" i="9" a="1"/>
  <c r="G4403" i="9"/>
  <c r="E4404" i="9" a="1"/>
  <c r="E4404" i="9"/>
  <c r="G4404" i="9" a="1"/>
  <c r="G4404" i="9"/>
  <c r="E4405" i="9" a="1"/>
  <c r="E4405" i="9"/>
  <c r="G4405" i="9" a="1"/>
  <c r="G4405" i="9"/>
  <c r="E4406" i="9" a="1"/>
  <c r="E4406" i="9"/>
  <c r="G4406" i="9" a="1"/>
  <c r="G4406" i="9"/>
  <c r="E4407" i="9" a="1"/>
  <c r="E4407" i="9"/>
  <c r="G4407" i="9" a="1"/>
  <c r="G4407" i="9"/>
  <c r="E4408" i="9" a="1"/>
  <c r="E4408" i="9"/>
  <c r="G4408" i="9" a="1"/>
  <c r="G4408" i="9"/>
  <c r="E4409" i="9" a="1"/>
  <c r="E4409" i="9"/>
  <c r="G4409" i="9" a="1"/>
  <c r="G4409" i="9"/>
  <c r="E4410" i="9" a="1"/>
  <c r="E4410" i="9"/>
  <c r="G4410" i="9" a="1"/>
  <c r="G4410" i="9"/>
  <c r="E4411" i="9" a="1"/>
  <c r="E4411" i="9"/>
  <c r="G4411" i="9" a="1"/>
  <c r="G4411" i="9"/>
  <c r="E4412" i="9" a="1"/>
  <c r="E4412" i="9"/>
  <c r="G4412" i="9" a="1"/>
  <c r="G4412" i="9"/>
  <c r="E4413" i="9" a="1"/>
  <c r="E4413" i="9"/>
  <c r="G4413" i="9" a="1"/>
  <c r="G4413" i="9"/>
  <c r="E4414" i="9" a="1"/>
  <c r="E4414" i="9"/>
  <c r="G4414" i="9" a="1"/>
  <c r="G4414" i="9"/>
  <c r="E4415" i="9" a="1"/>
  <c r="E4415" i="9"/>
  <c r="G4415" i="9" a="1"/>
  <c r="G4415" i="9"/>
  <c r="E4416" i="9" a="1"/>
  <c r="E4416" i="9"/>
  <c r="G4416" i="9" a="1"/>
  <c r="G4416" i="9"/>
  <c r="E4417" i="9" a="1"/>
  <c r="E4417" i="9"/>
  <c r="G4417" i="9" a="1"/>
  <c r="G4417" i="9"/>
  <c r="E4418" i="9" a="1"/>
  <c r="E4418" i="9"/>
  <c r="G4418" i="9" a="1"/>
  <c r="G4418" i="9"/>
  <c r="E4419" i="9" a="1"/>
  <c r="E4419" i="9"/>
  <c r="G4419" i="9" a="1"/>
  <c r="G4419" i="9"/>
  <c r="E4420" i="9" a="1"/>
  <c r="E4420" i="9"/>
  <c r="G4420" i="9" a="1"/>
  <c r="G4420" i="9"/>
  <c r="E4421" i="9" a="1"/>
  <c r="E4421" i="9"/>
  <c r="G4421" i="9" a="1"/>
  <c r="G4421" i="9"/>
  <c r="E4422" i="9" a="1"/>
  <c r="E4422" i="9"/>
  <c r="G4422" i="9" a="1"/>
  <c r="G4422" i="9"/>
  <c r="E4423" i="9" a="1"/>
  <c r="E4423" i="9"/>
  <c r="G4423" i="9" a="1"/>
  <c r="G4423" i="9"/>
  <c r="E4424" i="9" a="1"/>
  <c r="E4424" i="9"/>
  <c r="G4424" i="9" a="1"/>
  <c r="G4424" i="9"/>
  <c r="E4425" i="9" a="1"/>
  <c r="E4425" i="9"/>
  <c r="G4425" i="9" a="1"/>
  <c r="G4425" i="9"/>
  <c r="E4426" i="9" a="1"/>
  <c r="E4426" i="9"/>
  <c r="G4426" i="9" a="1"/>
  <c r="G4426" i="9"/>
  <c r="E4427" i="9" a="1"/>
  <c r="E4427" i="9"/>
  <c r="G4427" i="9" a="1"/>
  <c r="G4427" i="9"/>
  <c r="E4428" i="9" a="1"/>
  <c r="E4428" i="9"/>
  <c r="G4428" i="9" a="1"/>
  <c r="G4428" i="9"/>
  <c r="E4429" i="9" a="1"/>
  <c r="E4429" i="9"/>
  <c r="G4429" i="9" a="1"/>
  <c r="G4429" i="9"/>
  <c r="E4430" i="9" a="1"/>
  <c r="E4430" i="9"/>
  <c r="G4430" i="9" a="1"/>
  <c r="G4430" i="9"/>
  <c r="E4431" i="9" a="1"/>
  <c r="E4431" i="9"/>
  <c r="G4431" i="9" a="1"/>
  <c r="G4431" i="9"/>
  <c r="E4432" i="9" a="1"/>
  <c r="E4432" i="9"/>
  <c r="G4432" i="9" a="1"/>
  <c r="G4432" i="9"/>
  <c r="E4433" i="9" a="1"/>
  <c r="E4433" i="9"/>
  <c r="G4433" i="9" a="1"/>
  <c r="G4433" i="9"/>
  <c r="E4434" i="9" a="1"/>
  <c r="E4434" i="9"/>
  <c r="G4434" i="9" a="1"/>
  <c r="G4434" i="9"/>
  <c r="E4435" i="9" a="1"/>
  <c r="E4435" i="9"/>
  <c r="G4435" i="9" a="1"/>
  <c r="G4435" i="9"/>
  <c r="E4436" i="9" a="1"/>
  <c r="E4436" i="9"/>
  <c r="G4436" i="9" a="1"/>
  <c r="G4436" i="9"/>
  <c r="E4437" i="9" a="1"/>
  <c r="E4437" i="9"/>
  <c r="G4437" i="9" a="1"/>
  <c r="G4437" i="9"/>
  <c r="E4438" i="9" a="1"/>
  <c r="E4438" i="9"/>
  <c r="G4438" i="9" a="1"/>
  <c r="G4438" i="9"/>
  <c r="E4439" i="9" a="1"/>
  <c r="E4439" i="9"/>
  <c r="G4439" i="9" a="1"/>
  <c r="G4439" i="9"/>
  <c r="E4440" i="9" a="1"/>
  <c r="E4440" i="9"/>
  <c r="G4440" i="9" a="1"/>
  <c r="G4440" i="9"/>
  <c r="E4441" i="9" a="1"/>
  <c r="E4441" i="9"/>
  <c r="G4441" i="9" a="1"/>
  <c r="G4441" i="9"/>
  <c r="E4442" i="9" a="1"/>
  <c r="E4442" i="9"/>
  <c r="G4442" i="9" a="1"/>
  <c r="G4442" i="9"/>
  <c r="E4443" i="9" a="1"/>
  <c r="E4443" i="9"/>
  <c r="G4443" i="9" a="1"/>
  <c r="G4443" i="9"/>
  <c r="E4444" i="9" a="1"/>
  <c r="E4444" i="9"/>
  <c r="G4444" i="9" a="1"/>
  <c r="G4444" i="9"/>
  <c r="E4445" i="9" a="1"/>
  <c r="E4445" i="9"/>
  <c r="G4445" i="9" a="1"/>
  <c r="G4445" i="9"/>
  <c r="E4446" i="9" a="1"/>
  <c r="E4446" i="9"/>
  <c r="G4446" i="9" a="1"/>
  <c r="G4446" i="9"/>
  <c r="E4447" i="9" a="1"/>
  <c r="E4447" i="9"/>
  <c r="G4447" i="9" a="1"/>
  <c r="G4447" i="9"/>
  <c r="E4448" i="9" a="1"/>
  <c r="E4448" i="9"/>
  <c r="G4448" i="9" a="1"/>
  <c r="G4448" i="9"/>
  <c r="E4449" i="9" a="1"/>
  <c r="E4449" i="9"/>
  <c r="G4449" i="9" a="1"/>
  <c r="G4449" i="9"/>
  <c r="E4450" i="9" a="1"/>
  <c r="E4450" i="9"/>
  <c r="G4450" i="9" a="1"/>
  <c r="G4450" i="9"/>
  <c r="E4451" i="9" a="1"/>
  <c r="E4451" i="9"/>
  <c r="G4451" i="9" a="1"/>
  <c r="G4451" i="9"/>
  <c r="E4452" i="9" a="1"/>
  <c r="E4452" i="9"/>
  <c r="G4452" i="9" a="1"/>
  <c r="G4452" i="9"/>
  <c r="E4453" i="9" a="1"/>
  <c r="E4453" i="9"/>
  <c r="G4453" i="9" a="1"/>
  <c r="G4453" i="9"/>
  <c r="E4454" i="9" a="1"/>
  <c r="E4454" i="9"/>
  <c r="G4454" i="9" a="1"/>
  <c r="G4454" i="9"/>
  <c r="E4455" i="9" a="1"/>
  <c r="E4455" i="9"/>
  <c r="G4455" i="9" a="1"/>
  <c r="G4455" i="9"/>
  <c r="E4456" i="9" a="1"/>
  <c r="E4456" i="9"/>
  <c r="G4456" i="9" a="1"/>
  <c r="G4456" i="9"/>
  <c r="E4457" i="9" a="1"/>
  <c r="E4457" i="9"/>
  <c r="G4457" i="9" a="1"/>
  <c r="G4457" i="9"/>
  <c r="E4458" i="9" a="1"/>
  <c r="E4458" i="9"/>
  <c r="G4458" i="9" a="1"/>
  <c r="G4458" i="9"/>
  <c r="E4459" i="9" a="1"/>
  <c r="E4459" i="9"/>
  <c r="G4459" i="9" a="1"/>
  <c r="G4459" i="9"/>
  <c r="E4460" i="9" a="1"/>
  <c r="E4460" i="9"/>
  <c r="G4460" i="9" a="1"/>
  <c r="G4460" i="9"/>
  <c r="E4461" i="9" a="1"/>
  <c r="E4461" i="9"/>
  <c r="G4461" i="9" a="1"/>
  <c r="G4461" i="9"/>
  <c r="E4462" i="9" a="1"/>
  <c r="E4462" i="9"/>
  <c r="G4462" i="9" a="1"/>
  <c r="G4462" i="9"/>
  <c r="E4463" i="9" a="1"/>
  <c r="E4463" i="9"/>
  <c r="G4463" i="9" a="1"/>
  <c r="G4463" i="9"/>
  <c r="E4464" i="9" a="1"/>
  <c r="E4464" i="9"/>
  <c r="G4464" i="9" a="1"/>
  <c r="G4464" i="9"/>
  <c r="E4465" i="9" a="1"/>
  <c r="E4465" i="9"/>
  <c r="G4465" i="9" a="1"/>
  <c r="G4465" i="9"/>
  <c r="E4466" i="9" a="1"/>
  <c r="E4466" i="9"/>
  <c r="G4466" i="9" a="1"/>
  <c r="G4466" i="9"/>
  <c r="E4467" i="9" a="1"/>
  <c r="E4467" i="9"/>
  <c r="G4467" i="9" a="1"/>
  <c r="G4467" i="9"/>
  <c r="E4468" i="9" a="1"/>
  <c r="E4468" i="9"/>
  <c r="G4468" i="9" a="1"/>
  <c r="G4468" i="9"/>
  <c r="E4469" i="9" a="1"/>
  <c r="E4469" i="9"/>
  <c r="G4469" i="9" a="1"/>
  <c r="G4469" i="9"/>
  <c r="E4470" i="9" a="1"/>
  <c r="E4470" i="9"/>
  <c r="G4470" i="9" a="1"/>
  <c r="G4470" i="9"/>
  <c r="E4471" i="9" a="1"/>
  <c r="E4471" i="9"/>
  <c r="G4471" i="9" a="1"/>
  <c r="G4471" i="9"/>
  <c r="E4472" i="9" a="1"/>
  <c r="E4472" i="9"/>
  <c r="G4472" i="9" a="1"/>
  <c r="G4472" i="9"/>
  <c r="E4473" i="9" a="1"/>
  <c r="E4473" i="9"/>
  <c r="G4473" i="9" a="1"/>
  <c r="G4473" i="9"/>
  <c r="E4474" i="9" a="1"/>
  <c r="E4474" i="9"/>
  <c r="G4474" i="9" a="1"/>
  <c r="G4474" i="9"/>
  <c r="E4475" i="9" a="1"/>
  <c r="E4475" i="9"/>
  <c r="G4475" i="9" a="1"/>
  <c r="G4475" i="9"/>
  <c r="E4476" i="9" a="1"/>
  <c r="E4476" i="9"/>
  <c r="G4476" i="9" a="1"/>
  <c r="G4476" i="9"/>
  <c r="E4477" i="9" a="1"/>
  <c r="E4477" i="9"/>
  <c r="G4477" i="9" a="1"/>
  <c r="G4477" i="9"/>
  <c r="E4478" i="9" a="1"/>
  <c r="E4478" i="9"/>
  <c r="G4478" i="9" a="1"/>
  <c r="G4478" i="9"/>
  <c r="E4479" i="9" a="1"/>
  <c r="E4479" i="9"/>
  <c r="G4479" i="9" a="1"/>
  <c r="G4479" i="9"/>
  <c r="E4480" i="9" a="1"/>
  <c r="E4480" i="9"/>
  <c r="G4480" i="9" a="1"/>
  <c r="G4480" i="9"/>
  <c r="E4481" i="9" a="1"/>
  <c r="E4481" i="9"/>
  <c r="G4481" i="9" a="1"/>
  <c r="G4481" i="9"/>
  <c r="E4482" i="9" a="1"/>
  <c r="E4482" i="9"/>
  <c r="G4482" i="9" a="1"/>
  <c r="G4482" i="9"/>
  <c r="E4483" i="9" a="1"/>
  <c r="E4483" i="9"/>
  <c r="G4483" i="9" a="1"/>
  <c r="G4483" i="9"/>
  <c r="E4484" i="9" a="1"/>
  <c r="E4484" i="9"/>
  <c r="G4484" i="9" a="1"/>
  <c r="G4484" i="9"/>
  <c r="E4485" i="9" a="1"/>
  <c r="E4485" i="9"/>
  <c r="G4485" i="9" a="1"/>
  <c r="G4485" i="9"/>
  <c r="E4486" i="9" a="1"/>
  <c r="E4486" i="9"/>
  <c r="G4486" i="9" a="1"/>
  <c r="G4486" i="9"/>
  <c r="E4487" i="9" a="1"/>
  <c r="E4487" i="9"/>
  <c r="G4487" i="9" a="1"/>
  <c r="G4487" i="9"/>
  <c r="E4488" i="9" a="1"/>
  <c r="E4488" i="9"/>
  <c r="G4488" i="9" a="1"/>
  <c r="G4488" i="9"/>
  <c r="E4489" i="9" a="1"/>
  <c r="E4489" i="9"/>
  <c r="G4489" i="9" a="1"/>
  <c r="G4489" i="9"/>
  <c r="E4490" i="9" a="1"/>
  <c r="E4490" i="9"/>
  <c r="G4490" i="9" a="1"/>
  <c r="G4490" i="9"/>
  <c r="E4491" i="9" a="1"/>
  <c r="E4491" i="9"/>
  <c r="G4491" i="9" a="1"/>
  <c r="G4491" i="9"/>
  <c r="E4492" i="9" a="1"/>
  <c r="E4492" i="9"/>
  <c r="G4492" i="9" a="1"/>
  <c r="G4492" i="9"/>
  <c r="E4493" i="9" a="1"/>
  <c r="E4493" i="9"/>
  <c r="G4493" i="9" a="1"/>
  <c r="G4493" i="9"/>
  <c r="E4494" i="9" a="1"/>
  <c r="E4494" i="9"/>
  <c r="G4494" i="9" a="1"/>
  <c r="G4494" i="9"/>
  <c r="E4495" i="9" a="1"/>
  <c r="E4495" i="9"/>
  <c r="G4495" i="9" a="1"/>
  <c r="G4495" i="9"/>
  <c r="E4496" i="9" a="1"/>
  <c r="E4496" i="9"/>
  <c r="G4496" i="9" a="1"/>
  <c r="G4496" i="9"/>
  <c r="E4497" i="9" a="1"/>
  <c r="E4497" i="9"/>
  <c r="G4497" i="9" a="1"/>
  <c r="G4497" i="9"/>
  <c r="E4498" i="9" a="1"/>
  <c r="E4498" i="9"/>
  <c r="G4498" i="9" a="1"/>
  <c r="G4498" i="9"/>
  <c r="E4499" i="9" a="1"/>
  <c r="E4499" i="9"/>
  <c r="G4499" i="9" a="1"/>
  <c r="G4499" i="9"/>
  <c r="E4500" i="9" a="1"/>
  <c r="E4500" i="9"/>
  <c r="G4500" i="9" a="1"/>
  <c r="G4500" i="9"/>
  <c r="E4501" i="9" a="1"/>
  <c r="E4501" i="9"/>
  <c r="G4501" i="9" a="1"/>
  <c r="G4501" i="9"/>
  <c r="E4502" i="9" a="1"/>
  <c r="E4502" i="9"/>
  <c r="G4502" i="9" a="1"/>
  <c r="G4502" i="9"/>
  <c r="E4503" i="9" a="1"/>
  <c r="E4503" i="9"/>
  <c r="G4503" i="9" a="1"/>
  <c r="G4503" i="9"/>
  <c r="E4504" i="9" a="1"/>
  <c r="E4504" i="9"/>
  <c r="G4504" i="9" a="1"/>
  <c r="G4504" i="9"/>
  <c r="E4505" i="9" a="1"/>
  <c r="E4505" i="9"/>
  <c r="G4505" i="9" a="1"/>
  <c r="G4505" i="9"/>
  <c r="E4506" i="9" a="1"/>
  <c r="E4506" i="9"/>
  <c r="G4506" i="9" a="1"/>
  <c r="G4506" i="9"/>
  <c r="E4507" i="9" a="1"/>
  <c r="E4507" i="9"/>
  <c r="G4507" i="9" a="1"/>
  <c r="G4507" i="9"/>
  <c r="E4508" i="9" a="1"/>
  <c r="E4508" i="9"/>
  <c r="G4508" i="9" a="1"/>
  <c r="G4508" i="9"/>
  <c r="E4509" i="9" a="1"/>
  <c r="E4509" i="9"/>
  <c r="G4509" i="9" a="1"/>
  <c r="G4509" i="9"/>
  <c r="E4510" i="9" a="1"/>
  <c r="E4510" i="9"/>
  <c r="G4510" i="9" a="1"/>
  <c r="G4510" i="9"/>
  <c r="E4511" i="9" a="1"/>
  <c r="E4511" i="9"/>
  <c r="G4511" i="9" a="1"/>
  <c r="G4511" i="9"/>
  <c r="E4512" i="9" a="1"/>
  <c r="E4512" i="9"/>
  <c r="G4512" i="9" a="1"/>
  <c r="G4512" i="9"/>
  <c r="E4513" i="9" a="1"/>
  <c r="E4513" i="9"/>
  <c r="G4513" i="9" a="1"/>
  <c r="G4513" i="9"/>
  <c r="E4514" i="9" a="1"/>
  <c r="E4514" i="9"/>
  <c r="G4514" i="9" a="1"/>
  <c r="G4514" i="9"/>
  <c r="E4515" i="9" a="1"/>
  <c r="E4515" i="9"/>
  <c r="G4515" i="9" a="1"/>
  <c r="G4515" i="9"/>
  <c r="E4516" i="9" a="1"/>
  <c r="E4516" i="9"/>
  <c r="G4516" i="9" a="1"/>
  <c r="G4516" i="9"/>
  <c r="E4517" i="9" a="1"/>
  <c r="E4517" i="9"/>
  <c r="G4517" i="9" a="1"/>
  <c r="G4517" i="9"/>
  <c r="E4518" i="9" a="1"/>
  <c r="E4518" i="9"/>
  <c r="G4518" i="9" a="1"/>
  <c r="G4518" i="9"/>
  <c r="E4519" i="9" a="1"/>
  <c r="E4519" i="9"/>
  <c r="G4519" i="9" a="1"/>
  <c r="G4519" i="9"/>
  <c r="E4520" i="9" a="1"/>
  <c r="E4520" i="9"/>
  <c r="G4520" i="9" a="1"/>
  <c r="G4520" i="9"/>
  <c r="E4521" i="9" a="1"/>
  <c r="E4521" i="9"/>
  <c r="G4521" i="9" a="1"/>
  <c r="G4521" i="9"/>
  <c r="E4522" i="9" a="1"/>
  <c r="E4522" i="9"/>
  <c r="G4522" i="9" a="1"/>
  <c r="G4522" i="9"/>
  <c r="E4523" i="9" a="1"/>
  <c r="E4523" i="9"/>
  <c r="G4523" i="9" a="1"/>
  <c r="G4523" i="9"/>
  <c r="E4524" i="9" a="1"/>
  <c r="E4524" i="9"/>
  <c r="G4524" i="9" a="1"/>
  <c r="G4524" i="9"/>
  <c r="E4525" i="9" a="1"/>
  <c r="E4525" i="9"/>
  <c r="G4525" i="9" a="1"/>
  <c r="G4525" i="9"/>
  <c r="E4526" i="9" a="1"/>
  <c r="E4526" i="9"/>
  <c r="G4526" i="9" a="1"/>
  <c r="G4526" i="9"/>
  <c r="E4527" i="9" a="1"/>
  <c r="E4527" i="9"/>
  <c r="G4527" i="9" a="1"/>
  <c r="G4527" i="9"/>
  <c r="E4528" i="9" a="1"/>
  <c r="E4528" i="9"/>
  <c r="G4528" i="9" a="1"/>
  <c r="G4528" i="9"/>
  <c r="E4529" i="9" a="1"/>
  <c r="E4529" i="9"/>
  <c r="G4529" i="9" a="1"/>
  <c r="G4529" i="9"/>
  <c r="E4530" i="9" a="1"/>
  <c r="E4530" i="9"/>
  <c r="G4530" i="9" a="1"/>
  <c r="G4530" i="9"/>
  <c r="E4531" i="9" a="1"/>
  <c r="E4531" i="9"/>
  <c r="G4531" i="9" a="1"/>
  <c r="G4531" i="9"/>
  <c r="E4532" i="9" a="1"/>
  <c r="E4532" i="9"/>
  <c r="G4532" i="9" a="1"/>
  <c r="G4532" i="9"/>
  <c r="E4533" i="9" a="1"/>
  <c r="E4533" i="9"/>
  <c r="G4533" i="9" a="1"/>
  <c r="G4533" i="9"/>
  <c r="E4534" i="9" a="1"/>
  <c r="E4534" i="9"/>
  <c r="G4534" i="9" a="1"/>
  <c r="G4534" i="9"/>
  <c r="E4535" i="9" a="1"/>
  <c r="E4535" i="9"/>
  <c r="G4535" i="9" a="1"/>
  <c r="G4535" i="9"/>
  <c r="E4536" i="9" a="1"/>
  <c r="E4536" i="9"/>
  <c r="G4536" i="9" a="1"/>
  <c r="G4536" i="9"/>
  <c r="E4537" i="9" a="1"/>
  <c r="E4537" i="9"/>
  <c r="G4537" i="9" a="1"/>
  <c r="G4537" i="9"/>
  <c r="E4538" i="9" a="1"/>
  <c r="E4538" i="9"/>
  <c r="G4538" i="9" a="1"/>
  <c r="G4538" i="9"/>
  <c r="E4539" i="9" a="1"/>
  <c r="E4539" i="9"/>
  <c r="G4539" i="9" a="1"/>
  <c r="G4539" i="9"/>
  <c r="E4540" i="9" a="1"/>
  <c r="E4540" i="9"/>
  <c r="G4540" i="9" a="1"/>
  <c r="G4540" i="9"/>
  <c r="E4541" i="9" a="1"/>
  <c r="E4541" i="9"/>
  <c r="G4541" i="9" a="1"/>
  <c r="G4541" i="9"/>
  <c r="E4542" i="9" a="1"/>
  <c r="E4542" i="9"/>
  <c r="G4542" i="9" a="1"/>
  <c r="G4542" i="9"/>
  <c r="E4543" i="9" a="1"/>
  <c r="E4543" i="9"/>
  <c r="G4543" i="9" a="1"/>
  <c r="G4543" i="9"/>
  <c r="E4544" i="9" a="1"/>
  <c r="E4544" i="9"/>
  <c r="G4544" i="9" a="1"/>
  <c r="G4544" i="9"/>
  <c r="E4545" i="9" a="1"/>
  <c r="E4545" i="9"/>
  <c r="G4545" i="9" a="1"/>
  <c r="G4545" i="9"/>
  <c r="E4546" i="9" a="1"/>
  <c r="E4546" i="9"/>
  <c r="G4546" i="9" a="1"/>
  <c r="G4546" i="9"/>
  <c r="E4547" i="9" a="1"/>
  <c r="E4547" i="9"/>
  <c r="G4547" i="9" a="1"/>
  <c r="G4547" i="9"/>
  <c r="E4548" i="9" a="1"/>
  <c r="E4548" i="9"/>
  <c r="G4548" i="9" a="1"/>
  <c r="G4548" i="9"/>
  <c r="E4549" i="9" a="1"/>
  <c r="E4549" i="9"/>
  <c r="G4549" i="9" a="1"/>
  <c r="G4549" i="9"/>
  <c r="E4550" i="9" a="1"/>
  <c r="E4550" i="9"/>
  <c r="G4550" i="9" a="1"/>
  <c r="G4550" i="9"/>
  <c r="E4551" i="9" a="1"/>
  <c r="E4551" i="9"/>
  <c r="G4551" i="9" a="1"/>
  <c r="G4551" i="9"/>
  <c r="E4552" i="9" a="1"/>
  <c r="E4552" i="9"/>
  <c r="G4552" i="9" a="1"/>
  <c r="G4552" i="9"/>
  <c r="E4553" i="9" a="1"/>
  <c r="E4553" i="9"/>
  <c r="G4553" i="9" a="1"/>
  <c r="G4553" i="9"/>
  <c r="E4554" i="9" a="1"/>
  <c r="E4554" i="9"/>
  <c r="G4554" i="9" a="1"/>
  <c r="G4554" i="9"/>
  <c r="E4555" i="9" a="1"/>
  <c r="E4555" i="9"/>
  <c r="G4555" i="9" a="1"/>
  <c r="G4555" i="9"/>
  <c r="E4556" i="9" a="1"/>
  <c r="E4556" i="9"/>
  <c r="G4556" i="9" a="1"/>
  <c r="G4556" i="9"/>
  <c r="E4557" i="9" a="1"/>
  <c r="E4557" i="9"/>
  <c r="G4557" i="9" a="1"/>
  <c r="G4557" i="9"/>
  <c r="E4558" i="9" a="1"/>
  <c r="E4558" i="9"/>
  <c r="G4558" i="9" a="1"/>
  <c r="G4558" i="9"/>
  <c r="E4559" i="9" a="1"/>
  <c r="E4559" i="9"/>
  <c r="G4559" i="9" a="1"/>
  <c r="G4559" i="9"/>
  <c r="E4560" i="9" a="1"/>
  <c r="E4560" i="9"/>
  <c r="G4560" i="9" a="1"/>
  <c r="G4560" i="9"/>
  <c r="E4561" i="9" a="1"/>
  <c r="E4561" i="9"/>
  <c r="G4561" i="9" a="1"/>
  <c r="G4561" i="9"/>
  <c r="E4562" i="9" a="1"/>
  <c r="E4562" i="9"/>
  <c r="G4562" i="9" a="1"/>
  <c r="G4562" i="9"/>
  <c r="E4563" i="9" a="1"/>
  <c r="E4563" i="9"/>
  <c r="G4563" i="9" a="1"/>
  <c r="G4563" i="9"/>
  <c r="E4564" i="9" a="1"/>
  <c r="E4564" i="9"/>
  <c r="G4564" i="9" a="1"/>
  <c r="G4564" i="9"/>
  <c r="E4565" i="9" a="1"/>
  <c r="E4565" i="9"/>
  <c r="G4565" i="9" a="1"/>
  <c r="G4565" i="9"/>
  <c r="E4566" i="9" a="1"/>
  <c r="E4566" i="9"/>
  <c r="G4566" i="9" a="1"/>
  <c r="G4566" i="9"/>
  <c r="E4567" i="9" a="1"/>
  <c r="E4567" i="9"/>
  <c r="G4567" i="9" a="1"/>
  <c r="G4567" i="9"/>
  <c r="E4568" i="9" a="1"/>
  <c r="E4568" i="9"/>
  <c r="G4568" i="9" a="1"/>
  <c r="G4568" i="9"/>
  <c r="E4569" i="9" a="1"/>
  <c r="E4569" i="9"/>
  <c r="G4569" i="9" a="1"/>
  <c r="G4569" i="9"/>
  <c r="E4570" i="9" a="1"/>
  <c r="E4570" i="9"/>
  <c r="G4570" i="9" a="1"/>
  <c r="G4570" i="9"/>
  <c r="E4571" i="9" a="1"/>
  <c r="E4571" i="9"/>
  <c r="G4571" i="9" a="1"/>
  <c r="G4571" i="9"/>
  <c r="E4572" i="9" a="1"/>
  <c r="E4572" i="9"/>
  <c r="G4572" i="9" a="1"/>
  <c r="G4572" i="9"/>
  <c r="E4573" i="9" a="1"/>
  <c r="E4573" i="9"/>
  <c r="G4573" i="9" a="1"/>
  <c r="G4573" i="9"/>
  <c r="E4574" i="9" a="1"/>
  <c r="E4574" i="9"/>
  <c r="G4574" i="9" a="1"/>
  <c r="G4574" i="9"/>
  <c r="E4575" i="9" a="1"/>
  <c r="E4575" i="9"/>
  <c r="G4575" i="9" a="1"/>
  <c r="G4575" i="9"/>
  <c r="E4576" i="9" a="1"/>
  <c r="E4576" i="9"/>
  <c r="G4576" i="9" a="1"/>
  <c r="G4576" i="9"/>
  <c r="E4577" i="9" a="1"/>
  <c r="E4577" i="9"/>
  <c r="G4577" i="9" a="1"/>
  <c r="G4577" i="9"/>
  <c r="E4578" i="9" a="1"/>
  <c r="E4578" i="9"/>
  <c r="G4578" i="9" a="1"/>
  <c r="G4578" i="9"/>
  <c r="E4579" i="9" a="1"/>
  <c r="E4579" i="9"/>
  <c r="G4579" i="9" a="1"/>
  <c r="G4579" i="9"/>
  <c r="E4580" i="9" a="1"/>
  <c r="E4580" i="9"/>
  <c r="G4580" i="9" a="1"/>
  <c r="G4580" i="9"/>
  <c r="E4581" i="9" a="1"/>
  <c r="E4581" i="9"/>
  <c r="G4581" i="9" a="1"/>
  <c r="G4581" i="9"/>
  <c r="E4582" i="9" a="1"/>
  <c r="E4582" i="9"/>
  <c r="G4582" i="9" a="1"/>
  <c r="G4582" i="9"/>
  <c r="E4583" i="9" a="1"/>
  <c r="E4583" i="9"/>
  <c r="G4583" i="9" a="1"/>
  <c r="G4583" i="9"/>
  <c r="E4584" i="9" a="1"/>
  <c r="E4584" i="9"/>
  <c r="G4584" i="9" a="1"/>
  <c r="G4584" i="9"/>
  <c r="E4585" i="9" a="1"/>
  <c r="E4585" i="9"/>
  <c r="G4585" i="9" a="1"/>
  <c r="G4585" i="9"/>
  <c r="E4586" i="9" a="1"/>
  <c r="E4586" i="9"/>
  <c r="G4586" i="9" a="1"/>
  <c r="G4586" i="9"/>
  <c r="E4587" i="9" a="1"/>
  <c r="E4587" i="9"/>
  <c r="G4587" i="9" a="1"/>
  <c r="G4587" i="9"/>
  <c r="E4588" i="9" a="1"/>
  <c r="E4588" i="9"/>
  <c r="G4588" i="9" a="1"/>
  <c r="G4588" i="9"/>
  <c r="E4589" i="9" a="1"/>
  <c r="E4589" i="9"/>
  <c r="G4589" i="9" a="1"/>
  <c r="G4589" i="9"/>
  <c r="E4590" i="9" a="1"/>
  <c r="E4590" i="9"/>
  <c r="G4590" i="9" a="1"/>
  <c r="G4590" i="9"/>
  <c r="E4591" i="9" a="1"/>
  <c r="E4591" i="9"/>
  <c r="G4591" i="9" a="1"/>
  <c r="G4591" i="9"/>
  <c r="E4592" i="9" a="1"/>
  <c r="E4592" i="9"/>
  <c r="G4592" i="9" a="1"/>
  <c r="G4592" i="9"/>
  <c r="E4593" i="9" a="1"/>
  <c r="E4593" i="9"/>
  <c r="G4593" i="9" a="1"/>
  <c r="G4593" i="9"/>
  <c r="E4594" i="9" a="1"/>
  <c r="E4594" i="9"/>
  <c r="G4594" i="9" a="1"/>
  <c r="G4594" i="9"/>
  <c r="E4595" i="9" a="1"/>
  <c r="E4595" i="9"/>
  <c r="G4595" i="9" a="1"/>
  <c r="G4595" i="9"/>
  <c r="E4596" i="9" a="1"/>
  <c r="E4596" i="9"/>
  <c r="G4596" i="9" a="1"/>
  <c r="G4596" i="9"/>
  <c r="E4597" i="9" a="1"/>
  <c r="E4597" i="9"/>
  <c r="G4597" i="9" a="1"/>
  <c r="G4597" i="9"/>
  <c r="E4598" i="9" a="1"/>
  <c r="E4598" i="9"/>
  <c r="G4598" i="9" a="1"/>
  <c r="G4598" i="9"/>
  <c r="E4599" i="9" a="1"/>
  <c r="E4599" i="9"/>
  <c r="G4599" i="9" a="1"/>
  <c r="G4599" i="9"/>
  <c r="E4600" i="9" a="1"/>
  <c r="E4600" i="9"/>
  <c r="G4600" i="9" a="1"/>
  <c r="G4600" i="9"/>
  <c r="E4601" i="9" a="1"/>
  <c r="E4601" i="9"/>
  <c r="G4601" i="9" a="1"/>
  <c r="G4601" i="9"/>
  <c r="E4602" i="9" a="1"/>
  <c r="E4602" i="9"/>
  <c r="G4602" i="9" a="1"/>
  <c r="G4602" i="9"/>
  <c r="E4603" i="9" a="1"/>
  <c r="E4603" i="9"/>
  <c r="G4603" i="9" a="1"/>
  <c r="G4603" i="9"/>
  <c r="E4604" i="9" a="1"/>
  <c r="E4604" i="9"/>
  <c r="G4604" i="9" a="1"/>
  <c r="G4604" i="9"/>
  <c r="E4605" i="9" a="1"/>
  <c r="E4605" i="9"/>
  <c r="G4605" i="9" a="1"/>
  <c r="G4605" i="9"/>
  <c r="E4606" i="9" a="1"/>
  <c r="E4606" i="9"/>
  <c r="G4606" i="9" a="1"/>
  <c r="G4606" i="9"/>
  <c r="E4607" i="9" a="1"/>
  <c r="E4607" i="9"/>
  <c r="G4607" i="9" a="1"/>
  <c r="G4607" i="9"/>
  <c r="E4608" i="9" a="1"/>
  <c r="E4608" i="9"/>
  <c r="G4608" i="9" a="1"/>
  <c r="G4608" i="9"/>
  <c r="E4609" i="9" a="1"/>
  <c r="E4609" i="9"/>
  <c r="G4609" i="9" a="1"/>
  <c r="G4609" i="9"/>
  <c r="E4610" i="9" a="1"/>
  <c r="E4610" i="9"/>
  <c r="G4610" i="9" a="1"/>
  <c r="G4610" i="9"/>
  <c r="E4611" i="9" a="1"/>
  <c r="E4611" i="9"/>
  <c r="G4611" i="9" a="1"/>
  <c r="G4611" i="9"/>
  <c r="E4612" i="9" a="1"/>
  <c r="E4612" i="9"/>
  <c r="G4612" i="9" a="1"/>
  <c r="G4612" i="9"/>
  <c r="E4613" i="9" a="1"/>
  <c r="E4613" i="9"/>
  <c r="G4613" i="9" a="1"/>
  <c r="G4613" i="9"/>
  <c r="E4614" i="9" a="1"/>
  <c r="E4614" i="9"/>
  <c r="G4614" i="9" a="1"/>
  <c r="G4614" i="9"/>
  <c r="E4615" i="9" a="1"/>
  <c r="E4615" i="9"/>
  <c r="G4615" i="9" a="1"/>
  <c r="G4615" i="9"/>
  <c r="E4616" i="9" a="1"/>
  <c r="E4616" i="9"/>
  <c r="G4616" i="9" a="1"/>
  <c r="G4616" i="9"/>
  <c r="E4617" i="9" a="1"/>
  <c r="E4617" i="9"/>
  <c r="G4617" i="9" a="1"/>
  <c r="G4617" i="9"/>
  <c r="E4618" i="9" a="1"/>
  <c r="E4618" i="9"/>
  <c r="G4618" i="9" a="1"/>
  <c r="G4618" i="9"/>
  <c r="E4619" i="9" a="1"/>
  <c r="E4619" i="9"/>
  <c r="G4619" i="9" a="1"/>
  <c r="G4619" i="9"/>
  <c r="E4620" i="9" a="1"/>
  <c r="E4620" i="9"/>
  <c r="G4620" i="9" a="1"/>
  <c r="G4620" i="9"/>
  <c r="E4621" i="9" a="1"/>
  <c r="E4621" i="9"/>
  <c r="G4621" i="9" a="1"/>
  <c r="G4621" i="9"/>
  <c r="E4622" i="9" a="1"/>
  <c r="E4622" i="9"/>
  <c r="G4622" i="9" a="1"/>
  <c r="G4622" i="9"/>
  <c r="E4623" i="9" a="1"/>
  <c r="E4623" i="9"/>
  <c r="G4623" i="9" a="1"/>
  <c r="G4623" i="9"/>
  <c r="E4624" i="9" a="1"/>
  <c r="E4624" i="9"/>
  <c r="G4624" i="9" a="1"/>
  <c r="G4624" i="9"/>
  <c r="E4625" i="9" a="1"/>
  <c r="E4625" i="9"/>
  <c r="G4625" i="9" a="1"/>
  <c r="G4625" i="9"/>
  <c r="E4626" i="9" a="1"/>
  <c r="E4626" i="9"/>
  <c r="G4626" i="9" a="1"/>
  <c r="G4626" i="9"/>
  <c r="E4627" i="9" a="1"/>
  <c r="E4627" i="9"/>
  <c r="G4627" i="9" a="1"/>
  <c r="G4627" i="9"/>
  <c r="E4628" i="9" a="1"/>
  <c r="E4628" i="9"/>
  <c r="G4628" i="9" a="1"/>
  <c r="G4628" i="9"/>
  <c r="E4629" i="9" a="1"/>
  <c r="E4629" i="9"/>
  <c r="G4629" i="9" a="1"/>
  <c r="G4629" i="9"/>
  <c r="E4630" i="9" a="1"/>
  <c r="E4630" i="9"/>
  <c r="G4630" i="9" a="1"/>
  <c r="G4630" i="9"/>
  <c r="E4631" i="9" a="1"/>
  <c r="E4631" i="9"/>
  <c r="G4631" i="9" a="1"/>
  <c r="G4631" i="9"/>
  <c r="E4632" i="9" a="1"/>
  <c r="E4632" i="9"/>
  <c r="G4632" i="9" a="1"/>
  <c r="G4632" i="9"/>
  <c r="E4633" i="9" a="1"/>
  <c r="E4633" i="9"/>
  <c r="G4633" i="9" a="1"/>
  <c r="G4633" i="9"/>
  <c r="E4634" i="9" a="1"/>
  <c r="E4634" i="9"/>
  <c r="G4634" i="9" a="1"/>
  <c r="G4634" i="9"/>
  <c r="E4635" i="9" a="1"/>
  <c r="E4635" i="9"/>
  <c r="G4635" i="9" a="1"/>
  <c r="G4635" i="9"/>
  <c r="E4636" i="9" a="1"/>
  <c r="E4636" i="9"/>
  <c r="G4636" i="9" a="1"/>
  <c r="G4636" i="9"/>
  <c r="E4637" i="9" a="1"/>
  <c r="E4637" i="9"/>
  <c r="G4637" i="9" a="1"/>
  <c r="G4637" i="9"/>
  <c r="E4638" i="9" a="1"/>
  <c r="E4638" i="9"/>
  <c r="G4638" i="9" a="1"/>
  <c r="G4638" i="9"/>
  <c r="E4639" i="9" a="1"/>
  <c r="E4639" i="9"/>
  <c r="G4639" i="9" a="1"/>
  <c r="G4639" i="9"/>
  <c r="E4640" i="9" a="1"/>
  <c r="E4640" i="9"/>
  <c r="G4640" i="9" a="1"/>
  <c r="G4640" i="9"/>
  <c r="E4641" i="9" a="1"/>
  <c r="E4641" i="9"/>
  <c r="G4641" i="9" a="1"/>
  <c r="G4641" i="9"/>
  <c r="E4642" i="9" a="1"/>
  <c r="E4642" i="9"/>
  <c r="G4642" i="9" a="1"/>
  <c r="G4642" i="9"/>
  <c r="E4643" i="9" a="1"/>
  <c r="E4643" i="9"/>
  <c r="G4643" i="9" a="1"/>
  <c r="G4643" i="9"/>
  <c r="E4644" i="9" a="1"/>
  <c r="E4644" i="9"/>
  <c r="G4644" i="9" a="1"/>
  <c r="G4644" i="9"/>
  <c r="E4645" i="9" a="1"/>
  <c r="E4645" i="9"/>
  <c r="G4645" i="9" a="1"/>
  <c r="G4645" i="9"/>
  <c r="E4646" i="9" a="1"/>
  <c r="E4646" i="9"/>
  <c r="G4646" i="9" a="1"/>
  <c r="G4646" i="9"/>
  <c r="E4647" i="9" a="1"/>
  <c r="E4647" i="9"/>
  <c r="G4647" i="9" a="1"/>
  <c r="G4647" i="9"/>
  <c r="E4648" i="9" a="1"/>
  <c r="E4648" i="9"/>
  <c r="G4648" i="9" a="1"/>
  <c r="G4648" i="9"/>
  <c r="E4649" i="9" a="1"/>
  <c r="E4649" i="9"/>
  <c r="G4649" i="9" a="1"/>
  <c r="G4649" i="9"/>
  <c r="E4650" i="9" a="1"/>
  <c r="E4650" i="9"/>
  <c r="G4650" i="9" a="1"/>
  <c r="G4650" i="9"/>
  <c r="E4651" i="9" a="1"/>
  <c r="E4651" i="9"/>
  <c r="G4651" i="9" a="1"/>
  <c r="G4651" i="9"/>
  <c r="E4652" i="9" a="1"/>
  <c r="E4652" i="9"/>
  <c r="G4652" i="9" a="1"/>
  <c r="G4652" i="9"/>
  <c r="E4653" i="9" a="1"/>
  <c r="E4653" i="9"/>
  <c r="G4653" i="9" a="1"/>
  <c r="G4653" i="9"/>
  <c r="E4654" i="9" a="1"/>
  <c r="E4654" i="9"/>
  <c r="G4654" i="9" a="1"/>
  <c r="G4654" i="9"/>
  <c r="E4655" i="9" a="1"/>
  <c r="E4655" i="9"/>
  <c r="G4655" i="9" a="1"/>
  <c r="G4655" i="9"/>
  <c r="E4656" i="9" a="1"/>
  <c r="E4656" i="9"/>
  <c r="G4656" i="9" a="1"/>
  <c r="G4656" i="9"/>
  <c r="E4657" i="9" a="1"/>
  <c r="E4657" i="9"/>
  <c r="G4657" i="9" a="1"/>
  <c r="G4657" i="9"/>
  <c r="E4658" i="9" a="1"/>
  <c r="E4658" i="9"/>
  <c r="G4658" i="9" a="1"/>
  <c r="G4658" i="9"/>
  <c r="E4659" i="9" a="1"/>
  <c r="E4659" i="9"/>
  <c r="G4659" i="9" a="1"/>
  <c r="G4659" i="9"/>
  <c r="E4660" i="9" a="1"/>
  <c r="E4660" i="9"/>
  <c r="G4660" i="9" a="1"/>
  <c r="G4660" i="9"/>
  <c r="E4661" i="9" a="1"/>
  <c r="E4661" i="9"/>
  <c r="G4661" i="9" a="1"/>
  <c r="G4661" i="9"/>
  <c r="E4662" i="9" a="1"/>
  <c r="E4662" i="9"/>
  <c r="G4662" i="9" a="1"/>
  <c r="G4662" i="9"/>
  <c r="E4663" i="9" a="1"/>
  <c r="E4663" i="9"/>
  <c r="G4663" i="9" a="1"/>
  <c r="G4663" i="9"/>
  <c r="E4664" i="9" a="1"/>
  <c r="E4664" i="9"/>
  <c r="G4664" i="9" a="1"/>
  <c r="G4664" i="9"/>
  <c r="E4665" i="9" a="1"/>
  <c r="E4665" i="9"/>
  <c r="G4665" i="9" a="1"/>
  <c r="G4665" i="9"/>
  <c r="E4666" i="9" a="1"/>
  <c r="E4666" i="9"/>
  <c r="G4666" i="9" a="1"/>
  <c r="G4666" i="9"/>
  <c r="E4667" i="9" a="1"/>
  <c r="E4667" i="9"/>
  <c r="G4667" i="9" a="1"/>
  <c r="G4667" i="9"/>
  <c r="E4668" i="9" a="1"/>
  <c r="E4668" i="9"/>
  <c r="G4668" i="9" a="1"/>
  <c r="G4668" i="9"/>
  <c r="E4669" i="9" a="1"/>
  <c r="E4669" i="9"/>
  <c r="G4669" i="9" a="1"/>
  <c r="G4669" i="9"/>
  <c r="E4670" i="9" a="1"/>
  <c r="E4670" i="9"/>
  <c r="G4670" i="9" a="1"/>
  <c r="G4670" i="9"/>
  <c r="E4671" i="9" a="1"/>
  <c r="E4671" i="9"/>
  <c r="G4671" i="9" a="1"/>
  <c r="G4671" i="9"/>
  <c r="E4672" i="9" a="1"/>
  <c r="E4672" i="9"/>
  <c r="G4672" i="9" a="1"/>
  <c r="G4672" i="9"/>
  <c r="E4673" i="9" a="1"/>
  <c r="E4673" i="9"/>
  <c r="G4673" i="9" a="1"/>
  <c r="G4673" i="9"/>
  <c r="E4674" i="9" a="1"/>
  <c r="E4674" i="9"/>
  <c r="G4674" i="9" a="1"/>
  <c r="G4674" i="9"/>
  <c r="E4675" i="9" a="1"/>
  <c r="E4675" i="9"/>
  <c r="G4675" i="9" a="1"/>
  <c r="G4675" i="9"/>
  <c r="E4676" i="9" a="1"/>
  <c r="E4676" i="9"/>
  <c r="G4676" i="9" a="1"/>
  <c r="G4676" i="9"/>
  <c r="E4677" i="9" a="1"/>
  <c r="E4677" i="9"/>
  <c r="G4677" i="9" a="1"/>
  <c r="G4677" i="9"/>
  <c r="E4678" i="9" a="1"/>
  <c r="E4678" i="9"/>
  <c r="G4678" i="9" a="1"/>
  <c r="G4678" i="9"/>
  <c r="E4679" i="9" a="1"/>
  <c r="E4679" i="9"/>
  <c r="G4679" i="9" a="1"/>
  <c r="G4679" i="9"/>
  <c r="E4680" i="9" a="1"/>
  <c r="E4680" i="9"/>
  <c r="G4680" i="9" a="1"/>
  <c r="G4680" i="9"/>
  <c r="E4681" i="9" a="1"/>
  <c r="E4681" i="9"/>
  <c r="G4681" i="9" a="1"/>
  <c r="G4681" i="9"/>
  <c r="E4682" i="9" a="1"/>
  <c r="E4682" i="9"/>
  <c r="G4682" i="9" a="1"/>
  <c r="G4682" i="9"/>
  <c r="E4683" i="9" a="1"/>
  <c r="E4683" i="9"/>
  <c r="G4683" i="9" a="1"/>
  <c r="G4683" i="9"/>
  <c r="E4684" i="9" a="1"/>
  <c r="E4684" i="9"/>
  <c r="G4684" i="9" a="1"/>
  <c r="G4684" i="9"/>
  <c r="E4685" i="9" a="1"/>
  <c r="E4685" i="9"/>
  <c r="G4685" i="9" a="1"/>
  <c r="G4685" i="9"/>
  <c r="E4686" i="9" a="1"/>
  <c r="E4686" i="9"/>
  <c r="G4686" i="9" a="1"/>
  <c r="G4686" i="9"/>
  <c r="E4687" i="9" a="1"/>
  <c r="E4687" i="9"/>
  <c r="G4687" i="9" a="1"/>
  <c r="G4687" i="9"/>
  <c r="E4688" i="9" a="1"/>
  <c r="E4688" i="9"/>
  <c r="G4688" i="9" a="1"/>
  <c r="G4688" i="9"/>
  <c r="E4689" i="9" a="1"/>
  <c r="E4689" i="9"/>
  <c r="G4689" i="9" a="1"/>
  <c r="G4689" i="9"/>
  <c r="E4690" i="9" a="1"/>
  <c r="E4690" i="9"/>
  <c r="G4690" i="9" a="1"/>
  <c r="G4690" i="9"/>
  <c r="E4691" i="9" a="1"/>
  <c r="E4691" i="9"/>
  <c r="G4691" i="9" a="1"/>
  <c r="G4691" i="9"/>
  <c r="E4692" i="9" a="1"/>
  <c r="E4692" i="9"/>
  <c r="G4692" i="9" a="1"/>
  <c r="G4692" i="9"/>
  <c r="E4693" i="9" a="1"/>
  <c r="E4693" i="9"/>
  <c r="G4693" i="9" a="1"/>
  <c r="G4693" i="9"/>
  <c r="E4694" i="9" a="1"/>
  <c r="E4694" i="9"/>
  <c r="G4694" i="9" a="1"/>
  <c r="G4694" i="9"/>
  <c r="E4695" i="9" a="1"/>
  <c r="E4695" i="9"/>
  <c r="G4695" i="9" a="1"/>
  <c r="G4695" i="9"/>
  <c r="E4696" i="9" a="1"/>
  <c r="E4696" i="9"/>
  <c r="G4696" i="9" a="1"/>
  <c r="G4696" i="9"/>
  <c r="E4697" i="9" a="1"/>
  <c r="E4697" i="9"/>
  <c r="G4697" i="9" a="1"/>
  <c r="G4697" i="9"/>
  <c r="E4698" i="9" a="1"/>
  <c r="E4698" i="9"/>
  <c r="G4698" i="9" a="1"/>
  <c r="G4698" i="9"/>
  <c r="E4699" i="9" a="1"/>
  <c r="E4699" i="9"/>
  <c r="G4699" i="9" a="1"/>
  <c r="G4699" i="9"/>
  <c r="E4700" i="9" a="1"/>
  <c r="E4700" i="9"/>
  <c r="G4700" i="9" a="1"/>
  <c r="G4700" i="9"/>
  <c r="E4701" i="9" a="1"/>
  <c r="E4701" i="9"/>
  <c r="G4701" i="9" a="1"/>
  <c r="G4701" i="9"/>
  <c r="E4702" i="9" a="1"/>
  <c r="E4702" i="9"/>
  <c r="G4702" i="9" a="1"/>
  <c r="G4702" i="9"/>
  <c r="E4703" i="9" a="1"/>
  <c r="E4703" i="9"/>
  <c r="G4703" i="9" a="1"/>
  <c r="G4703" i="9"/>
  <c r="E4704" i="9" a="1"/>
  <c r="E4704" i="9"/>
  <c r="G4704" i="9" a="1"/>
  <c r="G4704" i="9"/>
  <c r="E4705" i="9" a="1"/>
  <c r="E4705" i="9"/>
  <c r="G4705" i="9" a="1"/>
  <c r="G4705" i="9"/>
  <c r="E4706" i="9" a="1"/>
  <c r="E4706" i="9"/>
  <c r="G4706" i="9" a="1"/>
  <c r="G4706" i="9"/>
  <c r="E4707" i="9" a="1"/>
  <c r="E4707" i="9"/>
  <c r="G4707" i="9" a="1"/>
  <c r="G4707" i="9"/>
  <c r="E4708" i="9" a="1"/>
  <c r="E4708" i="9"/>
  <c r="G4708" i="9" a="1"/>
  <c r="G4708" i="9"/>
  <c r="E4709" i="9" a="1"/>
  <c r="E4709" i="9"/>
  <c r="G4709" i="9" a="1"/>
  <c r="G4709" i="9"/>
  <c r="E4710" i="9" a="1"/>
  <c r="E4710" i="9"/>
  <c r="G4710" i="9" a="1"/>
  <c r="G4710" i="9"/>
  <c r="E4711" i="9" a="1"/>
  <c r="E4711" i="9"/>
  <c r="G4711" i="9" a="1"/>
  <c r="G4711" i="9"/>
  <c r="E4712" i="9" a="1"/>
  <c r="E4712" i="9"/>
  <c r="G4712" i="9" a="1"/>
  <c r="G4712" i="9"/>
  <c r="E4713" i="9" a="1"/>
  <c r="E4713" i="9"/>
  <c r="G4713" i="9" a="1"/>
  <c r="G4713" i="9"/>
  <c r="E4714" i="9" a="1"/>
  <c r="E4714" i="9"/>
  <c r="G4714" i="9" a="1"/>
  <c r="G4714" i="9"/>
  <c r="E4715" i="9" a="1"/>
  <c r="E4715" i="9"/>
  <c r="G4715" i="9" a="1"/>
  <c r="G4715" i="9"/>
  <c r="E4716" i="9" a="1"/>
  <c r="E4716" i="9"/>
  <c r="G4716" i="9" a="1"/>
  <c r="G4716" i="9"/>
  <c r="E4717" i="9" a="1"/>
  <c r="E4717" i="9"/>
  <c r="G4717" i="9" a="1"/>
  <c r="G4717" i="9"/>
  <c r="E4718" i="9" a="1"/>
  <c r="E4718" i="9"/>
  <c r="G4718" i="9" a="1"/>
  <c r="G4718" i="9"/>
  <c r="E4719" i="9" a="1"/>
  <c r="E4719" i="9"/>
  <c r="G4719" i="9" a="1"/>
  <c r="G4719" i="9"/>
  <c r="E4720" i="9" a="1"/>
  <c r="E4720" i="9"/>
  <c r="G4720" i="9" a="1"/>
  <c r="G4720" i="9"/>
  <c r="E4721" i="9" a="1"/>
  <c r="E4721" i="9"/>
  <c r="G4721" i="9" a="1"/>
  <c r="G4721" i="9"/>
  <c r="E4722" i="9" a="1"/>
  <c r="E4722" i="9"/>
  <c r="G4722" i="9" a="1"/>
  <c r="G4722" i="9"/>
  <c r="E4723" i="9" a="1"/>
  <c r="E4723" i="9"/>
  <c r="G4723" i="9" a="1"/>
  <c r="G4723" i="9"/>
  <c r="E4724" i="9" a="1"/>
  <c r="E4724" i="9"/>
  <c r="G4724" i="9" a="1"/>
  <c r="G4724" i="9"/>
  <c r="E4725" i="9" a="1"/>
  <c r="E4725" i="9"/>
  <c r="G4725" i="9" a="1"/>
  <c r="G4725" i="9"/>
  <c r="E4726" i="9" a="1"/>
  <c r="E4726" i="9"/>
  <c r="G4726" i="9" a="1"/>
  <c r="G4726" i="9"/>
  <c r="E4727" i="9" a="1"/>
  <c r="E4727" i="9"/>
  <c r="G4727" i="9" a="1"/>
  <c r="G4727" i="9"/>
  <c r="E4728" i="9" a="1"/>
  <c r="E4728" i="9"/>
  <c r="G4728" i="9" a="1"/>
  <c r="G4728" i="9"/>
  <c r="E4729" i="9" a="1"/>
  <c r="E4729" i="9"/>
  <c r="G4729" i="9" a="1"/>
  <c r="G4729" i="9"/>
  <c r="E4730" i="9" a="1"/>
  <c r="E4730" i="9"/>
  <c r="G4730" i="9" a="1"/>
  <c r="G4730" i="9"/>
  <c r="E4731" i="9" a="1"/>
  <c r="E4731" i="9"/>
  <c r="G4731" i="9" a="1"/>
  <c r="G4731" i="9"/>
  <c r="E4732" i="9" a="1"/>
  <c r="E4732" i="9"/>
  <c r="G4732" i="9" a="1"/>
  <c r="G4732" i="9"/>
  <c r="E4733" i="9" a="1"/>
  <c r="E4733" i="9"/>
  <c r="G4733" i="9" a="1"/>
  <c r="G4733" i="9"/>
  <c r="E4734" i="9" a="1"/>
  <c r="E4734" i="9"/>
  <c r="G4734" i="9" a="1"/>
  <c r="G4734" i="9"/>
  <c r="E4735" i="9" a="1"/>
  <c r="E4735" i="9"/>
  <c r="G4735" i="9" a="1"/>
  <c r="G4735" i="9"/>
  <c r="E4736" i="9" a="1"/>
  <c r="E4736" i="9"/>
  <c r="G4736" i="9" a="1"/>
  <c r="G4736" i="9"/>
  <c r="E4737" i="9" a="1"/>
  <c r="E4737" i="9"/>
  <c r="G4737" i="9" a="1"/>
  <c r="G4737" i="9"/>
  <c r="E4738" i="9" a="1"/>
  <c r="E4738" i="9"/>
  <c r="G4738" i="9" a="1"/>
  <c r="G4738" i="9"/>
  <c r="E4739" i="9" a="1"/>
  <c r="E4739" i="9"/>
  <c r="G4739" i="9" a="1"/>
  <c r="G4739" i="9"/>
  <c r="E4740" i="9" a="1"/>
  <c r="E4740" i="9"/>
  <c r="G4740" i="9" a="1"/>
  <c r="G4740" i="9"/>
  <c r="E4741" i="9" a="1"/>
  <c r="E4741" i="9"/>
  <c r="G4741" i="9" a="1"/>
  <c r="G4741" i="9"/>
  <c r="E4742" i="9" a="1"/>
  <c r="E4742" i="9"/>
  <c r="G4742" i="9" a="1"/>
  <c r="G4742" i="9"/>
  <c r="E4743" i="9" a="1"/>
  <c r="E4743" i="9"/>
  <c r="G4743" i="9" a="1"/>
  <c r="G4743" i="9"/>
  <c r="E4744" i="9" a="1"/>
  <c r="E4744" i="9"/>
  <c r="G4744" i="9" a="1"/>
  <c r="G4744" i="9"/>
  <c r="E4745" i="9" a="1"/>
  <c r="E4745" i="9"/>
  <c r="G4745" i="9" a="1"/>
  <c r="G4745" i="9"/>
  <c r="E4746" i="9" a="1"/>
  <c r="E4746" i="9"/>
  <c r="G4746" i="9" a="1"/>
  <c r="G4746" i="9"/>
  <c r="E4747" i="9" a="1"/>
  <c r="E4747" i="9"/>
  <c r="G4747" i="9" a="1"/>
  <c r="G4747" i="9"/>
  <c r="E4748" i="9" a="1"/>
  <c r="E4748" i="9"/>
  <c r="G4748" i="9" a="1"/>
  <c r="G4748" i="9"/>
  <c r="E4749" i="9" a="1"/>
  <c r="E4749" i="9"/>
  <c r="G4749" i="9" a="1"/>
  <c r="G4749" i="9"/>
  <c r="E4750" i="9" a="1"/>
  <c r="E4750" i="9"/>
  <c r="G4750" i="9" a="1"/>
  <c r="G4750" i="9"/>
  <c r="E4751" i="9" a="1"/>
  <c r="E4751" i="9"/>
  <c r="G4751" i="9" a="1"/>
  <c r="G4751" i="9"/>
  <c r="E4752" i="9" a="1"/>
  <c r="E4752" i="9"/>
  <c r="G4752" i="9" a="1"/>
  <c r="G4752" i="9"/>
  <c r="E4753" i="9" a="1"/>
  <c r="E4753" i="9"/>
  <c r="G4753" i="9" a="1"/>
  <c r="G4753" i="9"/>
  <c r="E4754" i="9" a="1"/>
  <c r="E4754" i="9"/>
  <c r="G4754" i="9" a="1"/>
  <c r="G4754" i="9"/>
  <c r="E4755" i="9" a="1"/>
  <c r="E4755" i="9"/>
  <c r="G4755" i="9" a="1"/>
  <c r="G4755" i="9"/>
  <c r="E4756" i="9" a="1"/>
  <c r="E4756" i="9"/>
  <c r="G4756" i="9" a="1"/>
  <c r="G4756" i="9"/>
  <c r="E4757" i="9" a="1"/>
  <c r="E4757" i="9"/>
  <c r="G4757" i="9" a="1"/>
  <c r="G4757" i="9"/>
  <c r="E4758" i="9" a="1"/>
  <c r="E4758" i="9"/>
  <c r="G4758" i="9" a="1"/>
  <c r="G4758" i="9"/>
  <c r="E4759" i="9" a="1"/>
  <c r="E4759" i="9"/>
  <c r="G4759" i="9" a="1"/>
  <c r="G4759" i="9"/>
  <c r="E4760" i="9" a="1"/>
  <c r="E4760" i="9"/>
  <c r="G4760" i="9" a="1"/>
  <c r="G4760" i="9"/>
  <c r="E4761" i="9" a="1"/>
  <c r="E4761" i="9"/>
  <c r="G4761" i="9" a="1"/>
  <c r="G4761" i="9"/>
  <c r="E4762" i="9" a="1"/>
  <c r="E4762" i="9"/>
  <c r="G4762" i="9" a="1"/>
  <c r="G4762" i="9"/>
  <c r="E4763" i="9" a="1"/>
  <c r="E4763" i="9"/>
  <c r="G4763" i="9" a="1"/>
  <c r="G4763" i="9"/>
  <c r="E4764" i="9" a="1"/>
  <c r="E4764" i="9"/>
  <c r="G4764" i="9" a="1"/>
  <c r="G4764" i="9"/>
  <c r="E4765" i="9" a="1"/>
  <c r="E4765" i="9"/>
  <c r="G4765" i="9" a="1"/>
  <c r="G4765" i="9"/>
  <c r="E4766" i="9" a="1"/>
  <c r="E4766" i="9"/>
  <c r="G4766" i="9" a="1"/>
  <c r="G4766" i="9"/>
  <c r="E4767" i="9" a="1"/>
  <c r="E4767" i="9"/>
  <c r="G4767" i="9" a="1"/>
  <c r="G4767" i="9"/>
  <c r="E4768" i="9" a="1"/>
  <c r="E4768" i="9"/>
  <c r="G4768" i="9" a="1"/>
  <c r="G4768" i="9"/>
  <c r="E4769" i="9" a="1"/>
  <c r="E4769" i="9"/>
  <c r="G4769" i="9" a="1"/>
  <c r="G4769" i="9"/>
  <c r="E4770" i="9" a="1"/>
  <c r="E4770" i="9"/>
  <c r="G4770" i="9" a="1"/>
  <c r="G4770" i="9"/>
  <c r="E4771" i="9" a="1"/>
  <c r="E4771" i="9"/>
  <c r="G4771" i="9" a="1"/>
  <c r="G4771" i="9"/>
  <c r="E4772" i="9" a="1"/>
  <c r="E4772" i="9"/>
  <c r="G4772" i="9" a="1"/>
  <c r="G4772" i="9"/>
  <c r="E4773" i="9" a="1"/>
  <c r="E4773" i="9"/>
  <c r="G4773" i="9" a="1"/>
  <c r="G4773" i="9"/>
  <c r="E4774" i="9" a="1"/>
  <c r="E4774" i="9"/>
  <c r="G4774" i="9" a="1"/>
  <c r="G4774" i="9"/>
  <c r="E4775" i="9" a="1"/>
  <c r="E4775" i="9"/>
  <c r="G4775" i="9" a="1"/>
  <c r="G4775" i="9"/>
  <c r="E4776" i="9" a="1"/>
  <c r="E4776" i="9"/>
  <c r="G4776" i="9" a="1"/>
  <c r="G4776" i="9"/>
  <c r="E4777" i="9" a="1"/>
  <c r="E4777" i="9"/>
  <c r="G4777" i="9" a="1"/>
  <c r="G4777" i="9"/>
  <c r="E4778" i="9" a="1"/>
  <c r="E4778" i="9"/>
  <c r="G4778" i="9" a="1"/>
  <c r="G4778" i="9"/>
  <c r="E4779" i="9" a="1"/>
  <c r="E4779" i="9"/>
  <c r="G4779" i="9" a="1"/>
  <c r="G4779" i="9"/>
  <c r="E4780" i="9" a="1"/>
  <c r="E4780" i="9"/>
  <c r="G4780" i="9" a="1"/>
  <c r="G4780" i="9"/>
  <c r="E4781" i="9" a="1"/>
  <c r="E4781" i="9"/>
  <c r="G4781" i="9" a="1"/>
  <c r="G4781" i="9"/>
  <c r="E4782" i="9" a="1"/>
  <c r="E4782" i="9"/>
  <c r="G4782" i="9" a="1"/>
  <c r="G4782" i="9"/>
  <c r="E4783" i="9" a="1"/>
  <c r="E4783" i="9"/>
  <c r="G4783" i="9" a="1"/>
  <c r="G4783" i="9"/>
  <c r="E4784" i="9" a="1"/>
  <c r="E4784" i="9"/>
  <c r="G4784" i="9" a="1"/>
  <c r="G4784" i="9"/>
  <c r="E4785" i="9" a="1"/>
  <c r="E4785" i="9"/>
  <c r="G4785" i="9" a="1"/>
  <c r="G4785" i="9"/>
  <c r="E4786" i="9" a="1"/>
  <c r="E4786" i="9"/>
  <c r="G4786" i="9" a="1"/>
  <c r="G4786" i="9"/>
  <c r="E4787" i="9" a="1"/>
  <c r="E4787" i="9"/>
  <c r="G4787" i="9" a="1"/>
  <c r="G4787" i="9"/>
  <c r="E4788" i="9" a="1"/>
  <c r="E4788" i="9"/>
  <c r="G4788" i="9" a="1"/>
  <c r="G4788" i="9"/>
  <c r="E4789" i="9" a="1"/>
  <c r="E4789" i="9"/>
  <c r="G4789" i="9" a="1"/>
  <c r="G4789" i="9"/>
  <c r="E4790" i="9" a="1"/>
  <c r="E4790" i="9"/>
  <c r="G4790" i="9" a="1"/>
  <c r="G4790" i="9"/>
  <c r="E4791" i="9" a="1"/>
  <c r="E4791" i="9"/>
  <c r="G4791" i="9" a="1"/>
  <c r="G4791" i="9"/>
  <c r="E4792" i="9" a="1"/>
  <c r="E4792" i="9"/>
  <c r="G4792" i="9" a="1"/>
  <c r="G4792" i="9"/>
  <c r="E4793" i="9" a="1"/>
  <c r="E4793" i="9"/>
  <c r="G4793" i="9" a="1"/>
  <c r="G4793" i="9"/>
  <c r="E4794" i="9" a="1"/>
  <c r="E4794" i="9"/>
  <c r="G4794" i="9" a="1"/>
  <c r="G4794" i="9"/>
  <c r="E4795" i="9" a="1"/>
  <c r="E4795" i="9"/>
  <c r="G4795" i="9" a="1"/>
  <c r="G4795" i="9"/>
  <c r="E4796" i="9" a="1"/>
  <c r="E4796" i="9"/>
  <c r="G4796" i="9" a="1"/>
  <c r="G4796" i="9"/>
  <c r="E4797" i="9" a="1"/>
  <c r="E4797" i="9"/>
  <c r="G4797" i="9" a="1"/>
  <c r="G4797" i="9"/>
  <c r="E4798" i="9" a="1"/>
  <c r="E4798" i="9"/>
  <c r="G4798" i="9" a="1"/>
  <c r="G4798" i="9"/>
  <c r="E4799" i="9" a="1"/>
  <c r="E4799" i="9"/>
  <c r="G4799" i="9" a="1"/>
  <c r="G4799" i="9"/>
  <c r="E4800" i="9" a="1"/>
  <c r="E4800" i="9"/>
  <c r="G4800" i="9" a="1"/>
  <c r="G4800" i="9"/>
  <c r="E4801" i="9" a="1"/>
  <c r="E4801" i="9"/>
  <c r="G4801" i="9" a="1"/>
  <c r="G4801" i="9"/>
  <c r="E4802" i="9" a="1"/>
  <c r="E4802" i="9"/>
  <c r="G4802" i="9" a="1"/>
  <c r="G4802" i="9"/>
  <c r="E4803" i="9" a="1"/>
  <c r="E4803" i="9"/>
  <c r="G4803" i="9" a="1"/>
  <c r="G4803" i="9"/>
  <c r="E4804" i="9" a="1"/>
  <c r="E4804" i="9"/>
  <c r="G4804" i="9" a="1"/>
  <c r="G4804" i="9"/>
  <c r="E4805" i="9" a="1"/>
  <c r="E4805" i="9"/>
  <c r="G4805" i="9" a="1"/>
  <c r="G4805" i="9"/>
  <c r="E4806" i="9" a="1"/>
  <c r="E4806" i="9"/>
  <c r="G4806" i="9" a="1"/>
  <c r="G4806" i="9"/>
  <c r="E4807" i="9" a="1"/>
  <c r="E4807" i="9"/>
  <c r="G4807" i="9" a="1"/>
  <c r="G4807" i="9"/>
  <c r="E4808" i="9" a="1"/>
  <c r="E4808" i="9"/>
  <c r="G4808" i="9" a="1"/>
  <c r="G4808" i="9"/>
  <c r="E4809" i="9" a="1"/>
  <c r="E4809" i="9"/>
  <c r="G4809" i="9" a="1"/>
  <c r="G4809" i="9"/>
  <c r="E4810" i="9" a="1"/>
  <c r="E4810" i="9"/>
  <c r="G4810" i="9" a="1"/>
  <c r="G4810" i="9"/>
  <c r="E4811" i="9" a="1"/>
  <c r="E4811" i="9"/>
  <c r="G4811" i="9" a="1"/>
  <c r="G4811" i="9"/>
  <c r="E4812" i="9" a="1"/>
  <c r="E4812" i="9"/>
  <c r="G4812" i="9" a="1"/>
  <c r="G4812" i="9"/>
  <c r="E4813" i="9" a="1"/>
  <c r="E4813" i="9"/>
  <c r="G4813" i="9" a="1"/>
  <c r="G4813" i="9"/>
  <c r="E4814" i="9" a="1"/>
  <c r="E4814" i="9"/>
  <c r="G4814" i="9" a="1"/>
  <c r="G4814" i="9"/>
  <c r="E4815" i="9" a="1"/>
  <c r="E4815" i="9"/>
  <c r="G4815" i="9" a="1"/>
  <c r="G4815" i="9"/>
  <c r="E4816" i="9" a="1"/>
  <c r="E4816" i="9"/>
  <c r="G4816" i="9" a="1"/>
  <c r="G4816" i="9"/>
  <c r="E4817" i="9" a="1"/>
  <c r="E4817" i="9"/>
  <c r="G4817" i="9" a="1"/>
  <c r="G4817" i="9"/>
  <c r="E4818" i="9" a="1"/>
  <c r="E4818" i="9"/>
  <c r="G4818" i="9" a="1"/>
  <c r="G4818" i="9"/>
  <c r="E4819" i="9" a="1"/>
  <c r="E4819" i="9"/>
  <c r="G4819" i="9" a="1"/>
  <c r="G4819" i="9"/>
  <c r="E4820" i="9" a="1"/>
  <c r="E4820" i="9"/>
  <c r="G4820" i="9" a="1"/>
  <c r="G4820" i="9"/>
  <c r="E4821" i="9" a="1"/>
  <c r="E4821" i="9"/>
  <c r="G4821" i="9" a="1"/>
  <c r="G4821" i="9"/>
  <c r="E4822" i="9" a="1"/>
  <c r="E4822" i="9"/>
  <c r="G4822" i="9" a="1"/>
  <c r="G4822" i="9"/>
  <c r="E4823" i="9" a="1"/>
  <c r="E4823" i="9"/>
  <c r="G4823" i="9" a="1"/>
  <c r="G4823" i="9"/>
  <c r="E4824" i="9" a="1"/>
  <c r="E4824" i="9"/>
  <c r="G4824" i="9" a="1"/>
  <c r="G4824" i="9"/>
  <c r="E4825" i="9" a="1"/>
  <c r="E4825" i="9"/>
  <c r="G4825" i="9" a="1"/>
  <c r="G4825" i="9"/>
  <c r="E4826" i="9" a="1"/>
  <c r="E4826" i="9"/>
  <c r="G4826" i="9" a="1"/>
  <c r="G4826" i="9"/>
  <c r="E4827" i="9" a="1"/>
  <c r="E4827" i="9"/>
  <c r="G4827" i="9" a="1"/>
  <c r="G4827" i="9"/>
  <c r="E4828" i="9" a="1"/>
  <c r="E4828" i="9"/>
  <c r="G4828" i="9" a="1"/>
  <c r="G4828" i="9"/>
  <c r="E4829" i="9" a="1"/>
  <c r="E4829" i="9"/>
  <c r="G4829" i="9" a="1"/>
  <c r="G4829" i="9"/>
  <c r="E4830" i="9" a="1"/>
  <c r="E4830" i="9"/>
  <c r="G4830" i="9" a="1"/>
  <c r="G4830" i="9"/>
  <c r="E4831" i="9" a="1"/>
  <c r="E4831" i="9"/>
  <c r="G4831" i="9" a="1"/>
  <c r="G4831" i="9"/>
  <c r="E4832" i="9" a="1"/>
  <c r="E4832" i="9"/>
  <c r="G4832" i="9" a="1"/>
  <c r="G4832" i="9"/>
  <c r="E4833" i="9" a="1"/>
  <c r="E4833" i="9"/>
  <c r="G4833" i="9" a="1"/>
  <c r="G4833" i="9"/>
  <c r="E4834" i="9" a="1"/>
  <c r="E4834" i="9"/>
  <c r="G4834" i="9" a="1"/>
  <c r="G4834" i="9"/>
  <c r="E4835" i="9" a="1"/>
  <c r="E4835" i="9"/>
  <c r="G4835" i="9" a="1"/>
  <c r="G4835" i="9"/>
  <c r="E4836" i="9" a="1"/>
  <c r="E4836" i="9"/>
  <c r="G4836" i="9" a="1"/>
  <c r="G4836" i="9"/>
  <c r="E4837" i="9" a="1"/>
  <c r="E4837" i="9"/>
  <c r="G4837" i="9" a="1"/>
  <c r="G4837" i="9"/>
  <c r="E4838" i="9" a="1"/>
  <c r="E4838" i="9"/>
  <c r="G4838" i="9" a="1"/>
  <c r="G4838" i="9"/>
  <c r="E4839" i="9" a="1"/>
  <c r="E4839" i="9"/>
  <c r="G4839" i="9" a="1"/>
  <c r="G4839" i="9"/>
  <c r="E4840" i="9" a="1"/>
  <c r="E4840" i="9"/>
  <c r="G4840" i="9" a="1"/>
  <c r="G4840" i="9"/>
  <c r="E4841" i="9" a="1"/>
  <c r="E4841" i="9"/>
  <c r="G4841" i="9" a="1"/>
  <c r="G4841" i="9"/>
  <c r="E4842" i="9" a="1"/>
  <c r="E4842" i="9"/>
  <c r="G4842" i="9" a="1"/>
  <c r="G4842" i="9"/>
  <c r="E4843" i="9" a="1"/>
  <c r="E4843" i="9"/>
  <c r="G4843" i="9" a="1"/>
  <c r="G4843" i="9"/>
  <c r="E4844" i="9" a="1"/>
  <c r="E4844" i="9"/>
  <c r="G4844" i="9" a="1"/>
  <c r="G4844" i="9"/>
  <c r="E4845" i="9" a="1"/>
  <c r="E4845" i="9"/>
  <c r="G4845" i="9" a="1"/>
  <c r="G4845" i="9"/>
  <c r="E4846" i="9" a="1"/>
  <c r="E4846" i="9"/>
  <c r="G4846" i="9" a="1"/>
  <c r="G4846" i="9"/>
  <c r="E4847" i="9" a="1"/>
  <c r="E4847" i="9"/>
  <c r="G4847" i="9" a="1"/>
  <c r="G4847" i="9"/>
  <c r="E4848" i="9" a="1"/>
  <c r="E4848" i="9"/>
  <c r="G4848" i="9" a="1"/>
  <c r="G4848" i="9"/>
  <c r="E4849" i="9" a="1"/>
  <c r="E4849" i="9"/>
  <c r="G4849" i="9" a="1"/>
  <c r="G4849" i="9"/>
  <c r="E4850" i="9" a="1"/>
  <c r="E4850" i="9"/>
  <c r="G4850" i="9" a="1"/>
  <c r="G4850" i="9"/>
  <c r="E4851" i="9" a="1"/>
  <c r="E4851" i="9"/>
  <c r="G4851" i="9" a="1"/>
  <c r="G4851" i="9"/>
  <c r="E4852" i="9" a="1"/>
  <c r="E4852" i="9"/>
  <c r="G4852" i="9" a="1"/>
  <c r="G4852" i="9"/>
  <c r="E4853" i="9" a="1"/>
  <c r="E4853" i="9"/>
  <c r="G4853" i="9" a="1"/>
  <c r="G4853" i="9"/>
  <c r="E4854" i="9" a="1"/>
  <c r="E4854" i="9"/>
  <c r="G4854" i="9" a="1"/>
  <c r="G4854" i="9"/>
  <c r="E4855" i="9" a="1"/>
  <c r="E4855" i="9"/>
  <c r="G4855" i="9" a="1"/>
  <c r="G4855" i="9"/>
  <c r="E4856" i="9" a="1"/>
  <c r="E4856" i="9"/>
  <c r="G4856" i="9" a="1"/>
  <c r="G4856" i="9"/>
  <c r="E4857" i="9" a="1"/>
  <c r="E4857" i="9"/>
  <c r="G4857" i="9" a="1"/>
  <c r="G4857" i="9"/>
  <c r="E4858" i="9" a="1"/>
  <c r="E4858" i="9"/>
  <c r="G4858" i="9" a="1"/>
  <c r="G4858" i="9"/>
  <c r="E4859" i="9" a="1"/>
  <c r="E4859" i="9"/>
  <c r="G4859" i="9" a="1"/>
  <c r="G4859" i="9"/>
  <c r="E4860" i="9" a="1"/>
  <c r="E4860" i="9"/>
  <c r="G4860" i="9" a="1"/>
  <c r="G4860" i="9"/>
  <c r="E4861" i="9" a="1"/>
  <c r="E4861" i="9"/>
  <c r="G4861" i="9" a="1"/>
  <c r="G4861" i="9"/>
  <c r="E4862" i="9" a="1"/>
  <c r="E4862" i="9"/>
  <c r="G4862" i="9" a="1"/>
  <c r="G4862" i="9"/>
  <c r="E4863" i="9" a="1"/>
  <c r="E4863" i="9"/>
  <c r="G4863" i="9" a="1"/>
  <c r="G4863" i="9"/>
  <c r="E4864" i="9" a="1"/>
  <c r="E4864" i="9"/>
  <c r="G4864" i="9" a="1"/>
  <c r="G4864" i="9"/>
  <c r="E4865" i="9" a="1"/>
  <c r="E4865" i="9"/>
  <c r="G4865" i="9" a="1"/>
  <c r="G4865" i="9"/>
  <c r="E4866" i="9" a="1"/>
  <c r="E4866" i="9"/>
  <c r="G4866" i="9" a="1"/>
  <c r="G4866" i="9"/>
  <c r="E4867" i="9" a="1"/>
  <c r="E4867" i="9"/>
  <c r="G4867" i="9" a="1"/>
  <c r="G4867" i="9"/>
  <c r="E4868" i="9" a="1"/>
  <c r="E4868" i="9"/>
  <c r="G4868" i="9" a="1"/>
  <c r="G4868" i="9"/>
  <c r="E4869" i="9" a="1"/>
  <c r="E4869" i="9"/>
  <c r="G4869" i="9" a="1"/>
  <c r="G4869" i="9"/>
  <c r="E4870" i="9" a="1"/>
  <c r="E4870" i="9"/>
  <c r="G4870" i="9" a="1"/>
  <c r="G4870" i="9"/>
  <c r="E4871" i="9" a="1"/>
  <c r="E4871" i="9"/>
  <c r="G4871" i="9" a="1"/>
  <c r="G4871" i="9"/>
  <c r="E4872" i="9" a="1"/>
  <c r="E4872" i="9"/>
  <c r="G4872" i="9" a="1"/>
  <c r="G4872" i="9"/>
  <c r="E4873" i="9" a="1"/>
  <c r="E4873" i="9"/>
  <c r="G4873" i="9" a="1"/>
  <c r="G4873" i="9"/>
  <c r="E4874" i="9" a="1"/>
  <c r="E4874" i="9"/>
  <c r="G4874" i="9" a="1"/>
  <c r="G4874" i="9"/>
  <c r="E4875" i="9" a="1"/>
  <c r="E4875" i="9"/>
  <c r="G4875" i="9" a="1"/>
  <c r="G4875" i="9"/>
  <c r="E4876" i="9" a="1"/>
  <c r="E4876" i="9"/>
  <c r="G4876" i="9" a="1"/>
  <c r="G4876" i="9"/>
  <c r="E4877" i="9" a="1"/>
  <c r="E4877" i="9"/>
  <c r="G4877" i="9" a="1"/>
  <c r="G4877" i="9"/>
  <c r="E4878" i="9" a="1"/>
  <c r="E4878" i="9"/>
  <c r="G4878" i="9" a="1"/>
  <c r="G4878" i="9"/>
  <c r="E4879" i="9" a="1"/>
  <c r="E4879" i="9"/>
  <c r="G4879" i="9" a="1"/>
  <c r="G4879" i="9"/>
  <c r="E4880" i="9" a="1"/>
  <c r="E4880" i="9"/>
  <c r="G4880" i="9" a="1"/>
  <c r="G4880" i="9"/>
  <c r="E4881" i="9" a="1"/>
  <c r="E4881" i="9"/>
  <c r="G4881" i="9" a="1"/>
  <c r="G4881" i="9"/>
  <c r="E4882" i="9" a="1"/>
  <c r="E4882" i="9"/>
  <c r="G4882" i="9" a="1"/>
  <c r="G4882" i="9"/>
  <c r="E4883" i="9" a="1"/>
  <c r="E4883" i="9"/>
  <c r="G4883" i="9" a="1"/>
  <c r="G4883" i="9"/>
  <c r="E4884" i="9" a="1"/>
  <c r="E4884" i="9"/>
  <c r="G4884" i="9" a="1"/>
  <c r="G4884" i="9"/>
  <c r="E4885" i="9" a="1"/>
  <c r="E4885" i="9"/>
  <c r="G4885" i="9" a="1"/>
  <c r="G4885" i="9"/>
  <c r="E4886" i="9" a="1"/>
  <c r="E4886" i="9"/>
  <c r="G4886" i="9" a="1"/>
  <c r="G4886" i="9"/>
  <c r="E4887" i="9" a="1"/>
  <c r="E4887" i="9"/>
  <c r="G4887" i="9" a="1"/>
  <c r="G4887" i="9"/>
  <c r="E4888" i="9" a="1"/>
  <c r="E4888" i="9"/>
  <c r="G4888" i="9" a="1"/>
  <c r="G4888" i="9"/>
  <c r="E4889" i="9" a="1"/>
  <c r="E4889" i="9"/>
  <c r="G4889" i="9" a="1"/>
  <c r="G4889" i="9"/>
  <c r="E4890" i="9" a="1"/>
  <c r="E4890" i="9"/>
  <c r="G4890" i="9" a="1"/>
  <c r="G4890" i="9"/>
  <c r="E4891" i="9" a="1"/>
  <c r="E4891" i="9"/>
  <c r="G4891" i="9" a="1"/>
  <c r="G4891" i="9"/>
  <c r="E4892" i="9" a="1"/>
  <c r="E4892" i="9"/>
  <c r="G4892" i="9" a="1"/>
  <c r="G4892" i="9"/>
  <c r="E4893" i="9" a="1"/>
  <c r="E4893" i="9"/>
  <c r="G4893" i="9" a="1"/>
  <c r="G4893" i="9"/>
  <c r="E4894" i="9" a="1"/>
  <c r="E4894" i="9"/>
  <c r="G4894" i="9" a="1"/>
  <c r="G4894" i="9"/>
  <c r="E4895" i="9" a="1"/>
  <c r="E4895" i="9"/>
  <c r="G4895" i="9" a="1"/>
  <c r="G4895" i="9"/>
  <c r="E4896" i="9" a="1"/>
  <c r="E4896" i="9"/>
  <c r="G4896" i="9" a="1"/>
  <c r="G4896" i="9"/>
  <c r="E4897" i="9" a="1"/>
  <c r="E4897" i="9"/>
  <c r="G4897" i="9" a="1"/>
  <c r="G4897" i="9"/>
  <c r="E4898" i="9" a="1"/>
  <c r="E4898" i="9"/>
  <c r="G4898" i="9" a="1"/>
  <c r="G4898" i="9"/>
  <c r="E4899" i="9" a="1"/>
  <c r="E4899" i="9"/>
  <c r="G4899" i="9" a="1"/>
  <c r="G4899" i="9"/>
  <c r="E4900" i="9" a="1"/>
  <c r="E4900" i="9"/>
  <c r="G4900" i="9" a="1"/>
  <c r="G4900" i="9"/>
  <c r="E4901" i="9" a="1"/>
  <c r="E4901" i="9"/>
  <c r="G4901" i="9" a="1"/>
  <c r="G4901" i="9"/>
  <c r="E4902" i="9" a="1"/>
  <c r="E4902" i="9"/>
  <c r="G4902" i="9" a="1"/>
  <c r="G4902" i="9"/>
  <c r="E4903" i="9" a="1"/>
  <c r="E4903" i="9"/>
  <c r="G4903" i="9" a="1"/>
  <c r="G4903" i="9"/>
  <c r="E4904" i="9" a="1"/>
  <c r="E4904" i="9"/>
  <c r="G4904" i="9" a="1"/>
  <c r="G4904" i="9"/>
  <c r="E4905" i="9" a="1"/>
  <c r="E4905" i="9"/>
  <c r="G4905" i="9" a="1"/>
  <c r="G4905" i="9"/>
  <c r="E4906" i="9" a="1"/>
  <c r="E4906" i="9"/>
  <c r="G4906" i="9" a="1"/>
  <c r="G4906" i="9"/>
  <c r="E4907" i="9" a="1"/>
  <c r="E4907" i="9"/>
  <c r="G4907" i="9" a="1"/>
  <c r="G4907" i="9"/>
  <c r="E4908" i="9" a="1"/>
  <c r="E4908" i="9"/>
  <c r="G4908" i="9" a="1"/>
  <c r="G4908" i="9"/>
  <c r="E4909" i="9" a="1"/>
  <c r="E4909" i="9"/>
  <c r="G4909" i="9" a="1"/>
  <c r="G4909" i="9"/>
  <c r="E4910" i="9" a="1"/>
  <c r="E4910" i="9"/>
  <c r="G4910" i="9" a="1"/>
  <c r="G4910" i="9"/>
  <c r="E4911" i="9" a="1"/>
  <c r="E4911" i="9"/>
  <c r="G4911" i="9" a="1"/>
  <c r="G4911" i="9"/>
  <c r="E4912" i="9" a="1"/>
  <c r="E4912" i="9"/>
  <c r="G4912" i="9" a="1"/>
  <c r="G4912" i="9"/>
  <c r="E4913" i="9" a="1"/>
  <c r="E4913" i="9"/>
  <c r="G4913" i="9" a="1"/>
  <c r="G4913" i="9"/>
  <c r="E4914" i="9" a="1"/>
  <c r="E4914" i="9"/>
  <c r="G4914" i="9" a="1"/>
  <c r="G4914" i="9"/>
  <c r="E4915" i="9" a="1"/>
  <c r="E4915" i="9"/>
  <c r="G4915" i="9" a="1"/>
  <c r="G4915" i="9"/>
  <c r="E4916" i="9" a="1"/>
  <c r="E4916" i="9"/>
  <c r="G4916" i="9" a="1"/>
  <c r="G4916" i="9"/>
  <c r="E4917" i="9" a="1"/>
  <c r="E4917" i="9"/>
  <c r="G4917" i="9" a="1"/>
  <c r="G4917" i="9"/>
  <c r="E4918" i="9" a="1"/>
  <c r="E4918" i="9"/>
  <c r="G4918" i="9" a="1"/>
  <c r="G4918" i="9"/>
  <c r="E4919" i="9" a="1"/>
  <c r="E4919" i="9"/>
  <c r="G4919" i="9" a="1"/>
  <c r="G4919" i="9"/>
  <c r="E4920" i="9" a="1"/>
  <c r="E4920" i="9"/>
  <c r="G4920" i="9" a="1"/>
  <c r="G4920" i="9"/>
  <c r="E4921" i="9" a="1"/>
  <c r="E4921" i="9"/>
  <c r="G4921" i="9" a="1"/>
  <c r="G4921" i="9"/>
  <c r="E4922" i="9" a="1"/>
  <c r="E4922" i="9"/>
  <c r="G4922" i="9" a="1"/>
  <c r="G4922" i="9"/>
  <c r="E4923" i="9" a="1"/>
  <c r="E4923" i="9"/>
  <c r="G4923" i="9" a="1"/>
  <c r="G4923" i="9"/>
  <c r="E4924" i="9" a="1"/>
  <c r="E4924" i="9"/>
  <c r="G4924" i="9" a="1"/>
  <c r="G4924" i="9"/>
  <c r="E4925" i="9" a="1"/>
  <c r="E4925" i="9"/>
  <c r="G4925" i="9" a="1"/>
  <c r="G4925" i="9"/>
  <c r="E4926" i="9" a="1"/>
  <c r="E4926" i="9"/>
  <c r="G4926" i="9" a="1"/>
  <c r="G4926" i="9"/>
  <c r="E4927" i="9" a="1"/>
  <c r="E4927" i="9"/>
  <c r="G4927" i="9" a="1"/>
  <c r="G4927" i="9"/>
  <c r="E4928" i="9" a="1"/>
  <c r="E4928" i="9"/>
  <c r="G4928" i="9" a="1"/>
  <c r="G4928" i="9"/>
  <c r="E4929" i="9" a="1"/>
  <c r="E4929" i="9"/>
  <c r="G4929" i="9" a="1"/>
  <c r="G4929" i="9"/>
  <c r="E4930" i="9" a="1"/>
  <c r="E4930" i="9"/>
  <c r="G4930" i="9" a="1"/>
  <c r="G4930" i="9"/>
  <c r="E4931" i="9" a="1"/>
  <c r="E4931" i="9"/>
  <c r="G4931" i="9" a="1"/>
  <c r="G4931" i="9"/>
  <c r="E4932" i="9" a="1"/>
  <c r="E4932" i="9"/>
  <c r="G4932" i="9" a="1"/>
  <c r="G4932" i="9"/>
  <c r="E4933" i="9" a="1"/>
  <c r="E4933" i="9"/>
  <c r="G4933" i="9" a="1"/>
  <c r="G4933" i="9"/>
  <c r="E4934" i="9" a="1"/>
  <c r="E4934" i="9"/>
  <c r="G4934" i="9" a="1"/>
  <c r="G4934" i="9"/>
  <c r="E4935" i="9" a="1"/>
  <c r="E4935" i="9"/>
  <c r="G4935" i="9" a="1"/>
  <c r="G4935" i="9"/>
  <c r="E4936" i="9" a="1"/>
  <c r="E4936" i="9"/>
  <c r="G4936" i="9" a="1"/>
  <c r="G4936" i="9"/>
  <c r="E4937" i="9" a="1"/>
  <c r="E4937" i="9"/>
  <c r="G4937" i="9" a="1"/>
  <c r="G4937" i="9"/>
  <c r="E4938" i="9" a="1"/>
  <c r="E4938" i="9"/>
  <c r="G4938" i="9" a="1"/>
  <c r="G4938" i="9"/>
  <c r="E4939" i="9" a="1"/>
  <c r="E4939" i="9"/>
  <c r="G4939" i="9" a="1"/>
  <c r="G4939" i="9"/>
  <c r="E4940" i="9" a="1"/>
  <c r="E4940" i="9"/>
  <c r="G4940" i="9" a="1"/>
  <c r="G4940" i="9"/>
  <c r="E4941" i="9" a="1"/>
  <c r="E4941" i="9"/>
  <c r="G4941" i="9" a="1"/>
  <c r="G4941" i="9"/>
  <c r="E4942" i="9" a="1"/>
  <c r="E4942" i="9"/>
  <c r="G4942" i="9" a="1"/>
  <c r="G4942" i="9"/>
  <c r="E4943" i="9" a="1"/>
  <c r="E4943" i="9"/>
  <c r="G4943" i="9" a="1"/>
  <c r="G4943" i="9"/>
  <c r="E4944" i="9" a="1"/>
  <c r="E4944" i="9"/>
  <c r="G4944" i="9" a="1"/>
  <c r="G4944" i="9"/>
  <c r="E4945" i="9" a="1"/>
  <c r="E4945" i="9"/>
  <c r="G4945" i="9" a="1"/>
  <c r="G4945" i="9"/>
  <c r="E4946" i="9" a="1"/>
  <c r="E4946" i="9"/>
  <c r="G4946" i="9" a="1"/>
  <c r="G4946" i="9"/>
  <c r="E4947" i="9" a="1"/>
  <c r="E4947" i="9"/>
  <c r="G4947" i="9" a="1"/>
  <c r="G4947" i="9"/>
  <c r="E4948" i="9" a="1"/>
  <c r="E4948" i="9"/>
  <c r="G4948" i="9" a="1"/>
  <c r="G4948" i="9"/>
  <c r="E4949" i="9" a="1"/>
  <c r="E4949" i="9"/>
  <c r="G4949" i="9" a="1"/>
  <c r="G4949" i="9"/>
  <c r="E4950" i="9" a="1"/>
  <c r="E4950" i="9"/>
  <c r="G4950" i="9" a="1"/>
  <c r="G4950" i="9"/>
  <c r="E4951" i="9" a="1"/>
  <c r="E4951" i="9"/>
  <c r="G4951" i="9" a="1"/>
  <c r="G4951" i="9"/>
  <c r="E4952" i="9" a="1"/>
  <c r="E4952" i="9"/>
  <c r="G4952" i="9" a="1"/>
  <c r="G4952" i="9"/>
  <c r="E4953" i="9" a="1"/>
  <c r="E4953" i="9"/>
  <c r="G4953" i="9" a="1"/>
  <c r="G4953" i="9"/>
  <c r="E4954" i="9" a="1"/>
  <c r="E4954" i="9"/>
  <c r="G4954" i="9" a="1"/>
  <c r="G4954" i="9"/>
  <c r="E4955" i="9" a="1"/>
  <c r="E4955" i="9"/>
  <c r="G4955" i="9" a="1"/>
  <c r="G4955" i="9"/>
  <c r="E4956" i="9" a="1"/>
  <c r="E4956" i="9"/>
  <c r="G4956" i="9" a="1"/>
  <c r="G4956" i="9"/>
  <c r="E4957" i="9" a="1"/>
  <c r="E4957" i="9"/>
  <c r="G4957" i="9" a="1"/>
  <c r="G4957" i="9"/>
  <c r="E4958" i="9" a="1"/>
  <c r="E4958" i="9"/>
  <c r="G4958" i="9" a="1"/>
  <c r="G4958" i="9"/>
  <c r="E4959" i="9" a="1"/>
  <c r="E4959" i="9"/>
  <c r="G4959" i="9" a="1"/>
  <c r="G4959" i="9"/>
  <c r="E4960" i="9" a="1"/>
  <c r="E4960" i="9"/>
  <c r="G4960" i="9" a="1"/>
  <c r="G4960" i="9"/>
  <c r="E4961" i="9" a="1"/>
  <c r="E4961" i="9"/>
  <c r="G4961" i="9" a="1"/>
  <c r="G4961" i="9"/>
  <c r="E4962" i="9" a="1"/>
  <c r="E4962" i="9"/>
  <c r="G4962" i="9" a="1"/>
  <c r="G4962" i="9"/>
  <c r="E4963" i="9" a="1"/>
  <c r="E4963" i="9"/>
  <c r="G4963" i="9" a="1"/>
  <c r="G4963" i="9"/>
  <c r="E4964" i="9" a="1"/>
  <c r="E4964" i="9"/>
  <c r="G4964" i="9" a="1"/>
  <c r="G4964" i="9"/>
  <c r="E4965" i="9" a="1"/>
  <c r="E4965" i="9"/>
  <c r="G4965" i="9" a="1"/>
  <c r="G4965" i="9"/>
  <c r="E4966" i="9" a="1"/>
  <c r="E4966" i="9"/>
  <c r="G4966" i="9" a="1"/>
  <c r="G4966" i="9"/>
  <c r="E4967" i="9" a="1"/>
  <c r="E4967" i="9"/>
  <c r="G4967" i="9" a="1"/>
  <c r="G4967" i="9"/>
  <c r="E4968" i="9" a="1"/>
  <c r="E4968" i="9"/>
  <c r="G4968" i="9" a="1"/>
  <c r="G4968" i="9"/>
  <c r="E4969" i="9" a="1"/>
  <c r="E4969" i="9"/>
  <c r="G4969" i="9" a="1"/>
  <c r="G4969" i="9"/>
  <c r="E4970" i="9" a="1"/>
  <c r="E4970" i="9"/>
  <c r="G4970" i="9" a="1"/>
  <c r="G4970" i="9"/>
  <c r="E4971" i="9" a="1"/>
  <c r="E4971" i="9"/>
  <c r="G4971" i="9" a="1"/>
  <c r="G4971" i="9"/>
  <c r="E4972" i="9" a="1"/>
  <c r="E4972" i="9"/>
  <c r="G4972" i="9" a="1"/>
  <c r="G4972" i="9"/>
  <c r="E4973" i="9" a="1"/>
  <c r="E4973" i="9"/>
  <c r="G4973" i="9" a="1"/>
  <c r="G4973" i="9"/>
  <c r="E4974" i="9" a="1"/>
  <c r="E4974" i="9"/>
  <c r="G4974" i="9" a="1"/>
  <c r="G4974" i="9"/>
  <c r="E4975" i="9" a="1"/>
  <c r="E4975" i="9"/>
  <c r="G4975" i="9" a="1"/>
  <c r="G4975" i="9"/>
  <c r="E4976" i="9" a="1"/>
  <c r="E4976" i="9"/>
  <c r="G4976" i="9" a="1"/>
  <c r="G4976" i="9"/>
  <c r="E4977" i="9" a="1"/>
  <c r="E4977" i="9"/>
  <c r="G4977" i="9" a="1"/>
  <c r="G4977" i="9"/>
  <c r="E4978" i="9" a="1"/>
  <c r="E4978" i="9"/>
  <c r="G4978" i="9" a="1"/>
  <c r="G4978" i="9"/>
  <c r="E4979" i="9" a="1"/>
  <c r="E4979" i="9"/>
  <c r="G4979" i="9" a="1"/>
  <c r="G4979" i="9"/>
  <c r="E4980" i="9" a="1"/>
  <c r="E4980" i="9"/>
  <c r="G4980" i="9" a="1"/>
  <c r="G4980" i="9"/>
  <c r="E4981" i="9" a="1"/>
  <c r="E4981" i="9"/>
  <c r="G4981" i="9" a="1"/>
  <c r="G4981" i="9"/>
  <c r="E4982" i="9" a="1"/>
  <c r="E4982" i="9"/>
  <c r="G4982" i="9" a="1"/>
  <c r="G4982" i="9"/>
  <c r="E4983" i="9" a="1"/>
  <c r="E4983" i="9"/>
  <c r="G4983" i="9" a="1"/>
  <c r="G4983" i="9"/>
  <c r="E4984" i="9" a="1"/>
  <c r="E4984" i="9"/>
  <c r="G4984" i="9" a="1"/>
  <c r="G4984" i="9"/>
  <c r="E4985" i="9" a="1"/>
  <c r="E4985" i="9"/>
  <c r="G4985" i="9" a="1"/>
  <c r="G4985" i="9"/>
  <c r="E4986" i="9" a="1"/>
  <c r="E4986" i="9"/>
  <c r="G4986" i="9" a="1"/>
  <c r="G4986" i="9"/>
  <c r="E4987" i="9" a="1"/>
  <c r="E4987" i="9"/>
  <c r="G4987" i="9" a="1"/>
  <c r="G4987" i="9"/>
  <c r="E4988" i="9" a="1"/>
  <c r="E4988" i="9"/>
  <c r="G4988" i="9" a="1"/>
  <c r="G4988" i="9"/>
  <c r="E4989" i="9" a="1"/>
  <c r="E4989" i="9"/>
  <c r="G4989" i="9" a="1"/>
  <c r="G4989" i="9"/>
  <c r="E4990" i="9" a="1"/>
  <c r="E4990" i="9"/>
  <c r="G4990" i="9" a="1"/>
  <c r="G4990" i="9"/>
  <c r="E4991" i="9" a="1"/>
  <c r="E4991" i="9"/>
  <c r="G4991" i="9" a="1"/>
  <c r="G4991" i="9"/>
  <c r="E4992" i="9" a="1"/>
  <c r="E4992" i="9"/>
  <c r="G4992" i="9" a="1"/>
  <c r="G4992" i="9"/>
  <c r="E4993" i="9" a="1"/>
  <c r="E4993" i="9"/>
  <c r="G4993" i="9" a="1"/>
  <c r="G4993" i="9"/>
  <c r="E4994" i="9" a="1"/>
  <c r="E4994" i="9"/>
  <c r="G4994" i="9" a="1"/>
  <c r="G4994" i="9"/>
  <c r="E4995" i="9" a="1"/>
  <c r="E4995" i="9"/>
  <c r="G4995" i="9" a="1"/>
  <c r="G4995" i="9"/>
  <c r="E4996" i="9" a="1"/>
  <c r="E4996" i="9"/>
  <c r="G4996" i="9" a="1"/>
  <c r="G4996" i="9"/>
  <c r="E4997" i="9" a="1"/>
  <c r="E4997" i="9"/>
  <c r="G4997" i="9" a="1"/>
  <c r="G4997" i="9"/>
  <c r="E4998" i="9" a="1"/>
  <c r="E4998" i="9"/>
  <c r="G4998" i="9" a="1"/>
  <c r="G4998" i="9"/>
  <c r="E4999" i="9" a="1"/>
  <c r="E4999" i="9"/>
  <c r="G4999" i="9" a="1"/>
  <c r="G4999" i="9"/>
  <c r="E5000" i="9" a="1"/>
  <c r="E5000" i="9"/>
  <c r="G5000" i="9" a="1"/>
  <c r="G5000" i="9"/>
  <c r="E5001" i="9" a="1"/>
  <c r="E5001" i="9"/>
  <c r="G5001" i="9" a="1"/>
  <c r="G5001" i="9"/>
  <c r="G2" i="9" a="1"/>
  <c r="G2" i="9"/>
  <c r="G1" i="9"/>
  <c r="F2" i="9"/>
  <c r="D2" i="9"/>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68" i="9"/>
  <c r="C269" i="9"/>
  <c r="C270" i="9"/>
  <c r="C271" i="9"/>
  <c r="C272" i="9"/>
  <c r="C273" i="9"/>
  <c r="C274" i="9"/>
  <c r="C275" i="9"/>
  <c r="C276" i="9"/>
  <c r="C277" i="9"/>
  <c r="C278" i="9"/>
  <c r="C279" i="9"/>
  <c r="C280" i="9"/>
  <c r="C281" i="9"/>
  <c r="C282" i="9"/>
  <c r="C283" i="9"/>
  <c r="C284" i="9"/>
  <c r="C285" i="9"/>
  <c r="C286" i="9"/>
  <c r="C287" i="9"/>
  <c r="C288" i="9"/>
  <c r="C289" i="9"/>
  <c r="C290" i="9"/>
  <c r="C291" i="9"/>
  <c r="C292" i="9"/>
  <c r="C293" i="9"/>
  <c r="C294" i="9"/>
  <c r="C295" i="9"/>
  <c r="C296" i="9"/>
  <c r="C297" i="9"/>
  <c r="C298" i="9"/>
  <c r="C299" i="9"/>
  <c r="C300" i="9"/>
  <c r="C301" i="9"/>
  <c r="C302" i="9"/>
  <c r="C303" i="9"/>
  <c r="C304" i="9"/>
  <c r="C305" i="9"/>
  <c r="C306" i="9"/>
  <c r="C307" i="9"/>
  <c r="C308" i="9"/>
  <c r="C309" i="9"/>
  <c r="C310" i="9"/>
  <c r="C311" i="9"/>
  <c r="C312" i="9"/>
  <c r="C313" i="9"/>
  <c r="C314" i="9"/>
  <c r="C315" i="9"/>
  <c r="C316" i="9"/>
  <c r="C317" i="9"/>
  <c r="C318" i="9"/>
  <c r="C319" i="9"/>
  <c r="C320" i="9"/>
  <c r="C321" i="9"/>
  <c r="C322" i="9"/>
  <c r="C323" i="9"/>
  <c r="C324" i="9"/>
  <c r="C325" i="9"/>
  <c r="C326" i="9"/>
  <c r="C327" i="9"/>
  <c r="C328" i="9"/>
  <c r="C329" i="9"/>
  <c r="C330" i="9"/>
  <c r="C331" i="9"/>
  <c r="C332" i="9"/>
  <c r="C333" i="9"/>
  <c r="C334" i="9"/>
  <c r="C335" i="9"/>
  <c r="C336" i="9"/>
  <c r="C337" i="9"/>
  <c r="C338" i="9"/>
  <c r="C339" i="9"/>
  <c r="C340" i="9"/>
  <c r="C341" i="9"/>
  <c r="C342" i="9"/>
  <c r="C343" i="9"/>
  <c r="C344" i="9"/>
  <c r="C345" i="9"/>
  <c r="C346" i="9"/>
  <c r="C347" i="9"/>
  <c r="C348" i="9"/>
  <c r="C349" i="9"/>
  <c r="C350" i="9"/>
  <c r="C351" i="9"/>
  <c r="C352" i="9"/>
  <c r="C353" i="9"/>
  <c r="C354" i="9"/>
  <c r="C355" i="9"/>
  <c r="C356" i="9"/>
  <c r="C357" i="9"/>
  <c r="C358" i="9"/>
  <c r="C359" i="9"/>
  <c r="C360" i="9"/>
  <c r="C361" i="9"/>
  <c r="C362" i="9"/>
  <c r="C363" i="9"/>
  <c r="C364" i="9"/>
  <c r="C365" i="9"/>
  <c r="C366" i="9"/>
  <c r="C367" i="9"/>
  <c r="C368" i="9"/>
  <c r="C369" i="9"/>
  <c r="C370" i="9"/>
  <c r="C371" i="9"/>
  <c r="C372" i="9"/>
  <c r="C373" i="9"/>
  <c r="C374" i="9"/>
  <c r="C375" i="9"/>
  <c r="C376" i="9"/>
  <c r="C377" i="9"/>
  <c r="C378" i="9"/>
  <c r="C379" i="9"/>
  <c r="C380" i="9"/>
  <c r="C381" i="9"/>
  <c r="C382" i="9"/>
  <c r="C383" i="9"/>
  <c r="C384" i="9"/>
  <c r="C385" i="9"/>
  <c r="C386" i="9"/>
  <c r="C387" i="9"/>
  <c r="C388" i="9"/>
  <c r="C389" i="9"/>
  <c r="C390" i="9"/>
  <c r="C391" i="9"/>
  <c r="C392" i="9"/>
  <c r="C393" i="9"/>
  <c r="C394" i="9"/>
  <c r="C395" i="9"/>
  <c r="C396" i="9"/>
  <c r="C397" i="9"/>
  <c r="C398" i="9"/>
  <c r="C399" i="9"/>
  <c r="C400" i="9"/>
  <c r="C401" i="9"/>
  <c r="C402" i="9"/>
  <c r="C403" i="9"/>
  <c r="C404" i="9"/>
  <c r="C405" i="9"/>
  <c r="C406" i="9"/>
  <c r="C407" i="9"/>
  <c r="C408" i="9"/>
  <c r="C409" i="9"/>
  <c r="C410" i="9"/>
  <c r="C411" i="9"/>
  <c r="C412" i="9"/>
  <c r="C413" i="9"/>
  <c r="C414" i="9"/>
  <c r="C415" i="9"/>
  <c r="C416" i="9"/>
  <c r="C417" i="9"/>
  <c r="C418" i="9"/>
  <c r="C419" i="9"/>
  <c r="C420" i="9"/>
  <c r="C421" i="9"/>
  <c r="C422" i="9"/>
  <c r="C423" i="9"/>
  <c r="C424" i="9"/>
  <c r="C425" i="9"/>
  <c r="C426" i="9"/>
  <c r="C427" i="9"/>
  <c r="C428" i="9"/>
  <c r="C429" i="9"/>
  <c r="C430" i="9"/>
  <c r="C431" i="9"/>
  <c r="C432" i="9"/>
  <c r="C433" i="9"/>
  <c r="C434" i="9"/>
  <c r="C435" i="9"/>
  <c r="C436" i="9"/>
  <c r="C437" i="9"/>
  <c r="C438" i="9"/>
  <c r="C439" i="9"/>
  <c r="C440" i="9"/>
  <c r="C441" i="9"/>
  <c r="C442" i="9"/>
  <c r="C443" i="9"/>
  <c r="C444" i="9"/>
  <c r="C445" i="9"/>
  <c r="C446" i="9"/>
  <c r="C447" i="9"/>
  <c r="C448" i="9"/>
  <c r="C449" i="9"/>
  <c r="C450" i="9"/>
  <c r="C451" i="9"/>
  <c r="C452" i="9"/>
  <c r="C453" i="9"/>
  <c r="C454" i="9"/>
  <c r="C455" i="9"/>
  <c r="C456" i="9"/>
  <c r="C457" i="9"/>
  <c r="C458" i="9"/>
  <c r="C459" i="9"/>
  <c r="C460" i="9"/>
  <c r="C461" i="9"/>
  <c r="C462" i="9"/>
  <c r="C463" i="9"/>
  <c r="C464" i="9"/>
  <c r="C465" i="9"/>
  <c r="C466" i="9"/>
  <c r="C467" i="9"/>
  <c r="C468" i="9"/>
  <c r="C469" i="9"/>
  <c r="C470" i="9"/>
  <c r="C471" i="9"/>
  <c r="C472" i="9"/>
  <c r="C473" i="9"/>
  <c r="C474" i="9"/>
  <c r="C475" i="9"/>
  <c r="C476" i="9"/>
  <c r="C477" i="9"/>
  <c r="C478" i="9"/>
  <c r="C479" i="9"/>
  <c r="C480" i="9"/>
  <c r="C481" i="9"/>
  <c r="C482" i="9"/>
  <c r="C483" i="9"/>
  <c r="C484" i="9"/>
  <c r="C485" i="9"/>
  <c r="C486" i="9"/>
  <c r="C487" i="9"/>
  <c r="C488" i="9"/>
  <c r="C489" i="9"/>
  <c r="C490" i="9"/>
  <c r="C491" i="9"/>
  <c r="C492" i="9"/>
  <c r="C493" i="9"/>
  <c r="C494" i="9"/>
  <c r="C495" i="9"/>
  <c r="C496" i="9"/>
  <c r="C497" i="9"/>
  <c r="C498" i="9"/>
  <c r="C499" i="9"/>
  <c r="C500" i="9"/>
  <c r="C501" i="9"/>
  <c r="C502" i="9"/>
  <c r="C503" i="9"/>
  <c r="C504" i="9"/>
  <c r="C505" i="9"/>
  <c r="C506" i="9"/>
  <c r="C507" i="9"/>
  <c r="C508" i="9"/>
  <c r="C509" i="9"/>
  <c r="C510" i="9"/>
  <c r="C511" i="9"/>
  <c r="C512" i="9"/>
  <c r="C513" i="9"/>
  <c r="C514" i="9"/>
  <c r="C515" i="9"/>
  <c r="C516" i="9"/>
  <c r="C517" i="9"/>
  <c r="C518" i="9"/>
  <c r="C519" i="9"/>
  <c r="C520" i="9"/>
  <c r="C521" i="9"/>
  <c r="C522" i="9"/>
  <c r="C523" i="9"/>
  <c r="C524" i="9"/>
  <c r="C525" i="9"/>
  <c r="C526" i="9"/>
  <c r="C527" i="9"/>
  <c r="C528" i="9"/>
  <c r="C529" i="9"/>
  <c r="C530" i="9"/>
  <c r="C531" i="9"/>
  <c r="C532" i="9"/>
  <c r="C533" i="9"/>
  <c r="C534" i="9"/>
  <c r="C535" i="9"/>
  <c r="C536" i="9"/>
  <c r="C537" i="9"/>
  <c r="C538" i="9"/>
  <c r="C539" i="9"/>
  <c r="C540" i="9"/>
  <c r="C541" i="9"/>
  <c r="C542" i="9"/>
  <c r="C543" i="9"/>
  <c r="C544" i="9"/>
  <c r="C545" i="9"/>
  <c r="C546" i="9"/>
  <c r="C547" i="9"/>
  <c r="C548" i="9"/>
  <c r="C549" i="9"/>
  <c r="C550" i="9"/>
  <c r="C551" i="9"/>
  <c r="C552" i="9"/>
  <c r="C553" i="9"/>
  <c r="C554" i="9"/>
  <c r="C555" i="9"/>
  <c r="C556" i="9"/>
  <c r="C557" i="9"/>
  <c r="C558" i="9"/>
  <c r="C559" i="9"/>
  <c r="C560" i="9"/>
  <c r="C561" i="9"/>
  <c r="C562" i="9"/>
  <c r="C563" i="9"/>
  <c r="C564" i="9"/>
  <c r="C565" i="9"/>
  <c r="C566" i="9"/>
  <c r="C567" i="9"/>
  <c r="C568" i="9"/>
  <c r="C569" i="9"/>
  <c r="C570" i="9"/>
  <c r="C571" i="9"/>
  <c r="C572" i="9"/>
  <c r="C573" i="9"/>
  <c r="C574" i="9"/>
  <c r="C575" i="9"/>
  <c r="C576" i="9"/>
  <c r="C577" i="9"/>
  <c r="C578" i="9"/>
  <c r="C579" i="9"/>
  <c r="C580" i="9"/>
  <c r="C581" i="9"/>
  <c r="C582" i="9"/>
  <c r="C583" i="9"/>
  <c r="C584" i="9"/>
  <c r="C585" i="9"/>
  <c r="C586" i="9"/>
  <c r="C587" i="9"/>
  <c r="C588" i="9"/>
  <c r="C589" i="9"/>
  <c r="C590" i="9"/>
  <c r="C591" i="9"/>
  <c r="C592" i="9"/>
  <c r="C593" i="9"/>
  <c r="C594" i="9"/>
  <c r="C595" i="9"/>
  <c r="C596" i="9"/>
  <c r="C597" i="9"/>
  <c r="C598" i="9"/>
  <c r="C599" i="9"/>
  <c r="C600" i="9"/>
  <c r="C601" i="9"/>
  <c r="C602" i="9"/>
  <c r="C603" i="9"/>
  <c r="C604" i="9"/>
  <c r="C605" i="9"/>
  <c r="C606" i="9"/>
  <c r="C607" i="9"/>
  <c r="C608" i="9"/>
  <c r="C609" i="9"/>
  <c r="C610" i="9"/>
  <c r="C611" i="9"/>
  <c r="C612" i="9"/>
  <c r="C613" i="9"/>
  <c r="C614" i="9"/>
  <c r="C615" i="9"/>
  <c r="C616" i="9"/>
  <c r="C617" i="9"/>
  <c r="C618" i="9"/>
  <c r="C619" i="9"/>
  <c r="C620" i="9"/>
  <c r="C621" i="9"/>
  <c r="C622" i="9"/>
  <c r="C623" i="9"/>
  <c r="C624" i="9"/>
  <c r="C625" i="9"/>
  <c r="C626" i="9"/>
  <c r="C627" i="9"/>
  <c r="C628" i="9"/>
  <c r="C629" i="9"/>
  <c r="C630" i="9"/>
  <c r="C631" i="9"/>
  <c r="C632" i="9"/>
  <c r="C633" i="9"/>
  <c r="C634" i="9"/>
  <c r="C635" i="9"/>
  <c r="C636" i="9"/>
  <c r="C637" i="9"/>
  <c r="C638" i="9"/>
  <c r="C639" i="9"/>
  <c r="C640" i="9"/>
  <c r="C641" i="9"/>
  <c r="C642" i="9"/>
  <c r="C643" i="9"/>
  <c r="C644" i="9"/>
  <c r="C645" i="9"/>
  <c r="C646" i="9"/>
  <c r="C647" i="9"/>
  <c r="C648" i="9"/>
  <c r="C649" i="9"/>
  <c r="C650" i="9"/>
  <c r="C651" i="9"/>
  <c r="C652" i="9"/>
  <c r="C653" i="9"/>
  <c r="C654" i="9"/>
  <c r="C655" i="9"/>
  <c r="C656" i="9"/>
  <c r="C657" i="9"/>
  <c r="C658" i="9"/>
  <c r="C659" i="9"/>
  <c r="C660" i="9"/>
  <c r="C661" i="9"/>
  <c r="C662" i="9"/>
  <c r="C663" i="9"/>
  <c r="C664" i="9"/>
  <c r="C665" i="9"/>
  <c r="C666" i="9"/>
  <c r="C667" i="9"/>
  <c r="C668" i="9"/>
  <c r="C669" i="9"/>
  <c r="C670" i="9"/>
  <c r="C671" i="9"/>
  <c r="C672" i="9"/>
  <c r="C673" i="9"/>
  <c r="C674" i="9"/>
  <c r="C675" i="9"/>
  <c r="C676" i="9"/>
  <c r="C677" i="9"/>
  <c r="C678" i="9"/>
  <c r="C679" i="9"/>
  <c r="C680" i="9"/>
  <c r="C681" i="9"/>
  <c r="C682" i="9"/>
  <c r="C683" i="9"/>
  <c r="C684" i="9"/>
  <c r="C685" i="9"/>
  <c r="C686" i="9"/>
  <c r="C687" i="9"/>
  <c r="C688" i="9"/>
  <c r="C689" i="9"/>
  <c r="C690" i="9"/>
  <c r="C691" i="9"/>
  <c r="C692" i="9"/>
  <c r="C693" i="9"/>
  <c r="C694" i="9"/>
  <c r="C695" i="9"/>
  <c r="C696" i="9"/>
  <c r="C697" i="9"/>
  <c r="C698" i="9"/>
  <c r="C699" i="9"/>
  <c r="C700" i="9"/>
  <c r="C701" i="9"/>
  <c r="C702" i="9"/>
  <c r="C703" i="9"/>
  <c r="C704" i="9"/>
  <c r="C705" i="9"/>
  <c r="C706" i="9"/>
  <c r="C707" i="9"/>
  <c r="C708" i="9"/>
  <c r="C709" i="9"/>
  <c r="C710" i="9"/>
  <c r="C711" i="9"/>
  <c r="C712" i="9"/>
  <c r="C713" i="9"/>
  <c r="C714" i="9"/>
  <c r="C715" i="9"/>
  <c r="C716" i="9"/>
  <c r="C717" i="9"/>
  <c r="C718" i="9"/>
  <c r="C719" i="9"/>
  <c r="C720" i="9"/>
  <c r="C721" i="9"/>
  <c r="C722" i="9"/>
  <c r="C723" i="9"/>
  <c r="C724" i="9"/>
  <c r="C725" i="9"/>
  <c r="C726" i="9"/>
  <c r="C727" i="9"/>
  <c r="C728" i="9"/>
  <c r="C729" i="9"/>
  <c r="C730" i="9"/>
  <c r="C731" i="9"/>
  <c r="C732" i="9"/>
  <c r="C733" i="9"/>
  <c r="C734" i="9"/>
  <c r="C735" i="9"/>
  <c r="C736" i="9"/>
  <c r="C737" i="9"/>
  <c r="C738" i="9"/>
  <c r="C739" i="9"/>
  <c r="C740" i="9"/>
  <c r="C741" i="9"/>
  <c r="C742" i="9"/>
  <c r="C743" i="9"/>
  <c r="C744" i="9"/>
  <c r="C745" i="9"/>
  <c r="C746" i="9"/>
  <c r="C747" i="9"/>
  <c r="C748" i="9"/>
  <c r="C749" i="9"/>
  <c r="C750" i="9"/>
  <c r="C751" i="9"/>
  <c r="C752" i="9"/>
  <c r="C753" i="9"/>
  <c r="C754" i="9"/>
  <c r="C755" i="9"/>
  <c r="C756" i="9"/>
  <c r="C757" i="9"/>
  <c r="C758" i="9"/>
  <c r="C759" i="9"/>
  <c r="C760" i="9"/>
  <c r="C761" i="9"/>
  <c r="C762" i="9"/>
  <c r="C763" i="9"/>
  <c r="C764" i="9"/>
  <c r="C765" i="9"/>
  <c r="C766" i="9"/>
  <c r="C767" i="9"/>
  <c r="C768" i="9"/>
  <c r="C769" i="9"/>
  <c r="C770" i="9"/>
  <c r="C771" i="9"/>
  <c r="C772" i="9"/>
  <c r="C773" i="9"/>
  <c r="C774" i="9"/>
  <c r="C775" i="9"/>
  <c r="C776" i="9"/>
  <c r="C777" i="9"/>
  <c r="C778" i="9"/>
  <c r="C779" i="9"/>
  <c r="C780" i="9"/>
  <c r="C781" i="9"/>
  <c r="C782" i="9"/>
  <c r="C783" i="9"/>
  <c r="C784" i="9"/>
  <c r="C785" i="9"/>
  <c r="C786" i="9"/>
  <c r="C787" i="9"/>
  <c r="C788" i="9"/>
  <c r="C789" i="9"/>
  <c r="C790" i="9"/>
  <c r="C791" i="9"/>
  <c r="C792" i="9"/>
  <c r="C793" i="9"/>
  <c r="C794" i="9"/>
  <c r="C795" i="9"/>
  <c r="C796" i="9"/>
  <c r="C797" i="9"/>
  <c r="C798" i="9"/>
  <c r="C799" i="9"/>
  <c r="C800" i="9"/>
  <c r="C801" i="9"/>
  <c r="C802" i="9"/>
  <c r="C803" i="9"/>
  <c r="C804" i="9"/>
  <c r="C805" i="9"/>
  <c r="C806" i="9"/>
  <c r="C807" i="9"/>
  <c r="C808" i="9"/>
  <c r="C809" i="9"/>
  <c r="C810" i="9"/>
  <c r="C811" i="9"/>
  <c r="C812" i="9"/>
  <c r="C813" i="9"/>
  <c r="C814" i="9"/>
  <c r="C815" i="9"/>
  <c r="C816" i="9"/>
  <c r="C817" i="9"/>
  <c r="C818" i="9"/>
  <c r="C819" i="9"/>
  <c r="C820" i="9"/>
  <c r="C821" i="9"/>
  <c r="C822" i="9"/>
  <c r="C823" i="9"/>
  <c r="C824" i="9"/>
  <c r="C825" i="9"/>
  <c r="C826" i="9"/>
  <c r="C827" i="9"/>
  <c r="C828" i="9"/>
  <c r="C829" i="9"/>
  <c r="C830" i="9"/>
  <c r="C831" i="9"/>
  <c r="C832" i="9"/>
  <c r="C833" i="9"/>
  <c r="C834" i="9"/>
  <c r="C835" i="9"/>
  <c r="C836" i="9"/>
  <c r="C837" i="9"/>
  <c r="C838" i="9"/>
  <c r="C839" i="9"/>
  <c r="C840" i="9"/>
  <c r="C841" i="9"/>
  <c r="C842" i="9"/>
  <c r="C843" i="9"/>
  <c r="C844" i="9"/>
  <c r="C845" i="9"/>
  <c r="C846" i="9"/>
  <c r="C847" i="9"/>
  <c r="C848" i="9"/>
  <c r="C849" i="9"/>
  <c r="C850" i="9"/>
  <c r="C851" i="9"/>
  <c r="C852" i="9"/>
  <c r="C853" i="9"/>
  <c r="C854" i="9"/>
  <c r="C855" i="9"/>
  <c r="C856" i="9"/>
  <c r="C857" i="9"/>
  <c r="C858" i="9"/>
  <c r="C859" i="9"/>
  <c r="C860" i="9"/>
  <c r="C861" i="9"/>
  <c r="C862" i="9"/>
  <c r="C863" i="9"/>
  <c r="C864" i="9"/>
  <c r="C865" i="9"/>
  <c r="C866" i="9"/>
  <c r="C867" i="9"/>
  <c r="C868" i="9"/>
  <c r="C869" i="9"/>
  <c r="C870" i="9"/>
  <c r="C871" i="9"/>
  <c r="C872" i="9"/>
  <c r="C873" i="9"/>
  <c r="C874" i="9"/>
  <c r="C875" i="9"/>
  <c r="C876" i="9"/>
  <c r="C877" i="9"/>
  <c r="C878" i="9"/>
  <c r="C879" i="9"/>
  <c r="C880" i="9"/>
  <c r="C881" i="9"/>
  <c r="C882" i="9"/>
  <c r="C883" i="9"/>
  <c r="C884" i="9"/>
  <c r="C885" i="9"/>
  <c r="C886" i="9"/>
  <c r="C887" i="9"/>
  <c r="C888" i="9"/>
  <c r="C889" i="9"/>
  <c r="C890" i="9"/>
  <c r="C891" i="9"/>
  <c r="C892" i="9"/>
  <c r="C893" i="9"/>
  <c r="C894" i="9"/>
  <c r="C895" i="9"/>
  <c r="C896" i="9"/>
  <c r="C897" i="9"/>
  <c r="C898" i="9"/>
  <c r="C899" i="9"/>
  <c r="C900" i="9"/>
  <c r="C901" i="9"/>
  <c r="C902" i="9"/>
  <c r="C903" i="9"/>
  <c r="C904" i="9"/>
  <c r="C905" i="9"/>
  <c r="C906" i="9"/>
  <c r="C907" i="9"/>
  <c r="C908" i="9"/>
  <c r="C909" i="9"/>
  <c r="C910" i="9"/>
  <c r="C911" i="9"/>
  <c r="C912" i="9"/>
  <c r="C913" i="9"/>
  <c r="C914" i="9"/>
  <c r="C915" i="9"/>
  <c r="C916" i="9"/>
  <c r="C917" i="9"/>
  <c r="C918" i="9"/>
  <c r="C919" i="9"/>
  <c r="C920" i="9"/>
  <c r="C921" i="9"/>
  <c r="C922" i="9"/>
  <c r="C923" i="9"/>
  <c r="C924" i="9"/>
  <c r="C925" i="9"/>
  <c r="C926" i="9"/>
  <c r="C927" i="9"/>
  <c r="C928" i="9"/>
  <c r="C929" i="9"/>
  <c r="C930" i="9"/>
  <c r="C931" i="9"/>
  <c r="C932" i="9"/>
  <c r="C933" i="9"/>
  <c r="C934" i="9"/>
  <c r="C935" i="9"/>
  <c r="C936" i="9"/>
  <c r="C937" i="9"/>
  <c r="C938" i="9"/>
  <c r="C939" i="9"/>
  <c r="C940" i="9"/>
  <c r="C941" i="9"/>
  <c r="C942" i="9"/>
  <c r="C943" i="9"/>
  <c r="C944" i="9"/>
  <c r="C945" i="9"/>
  <c r="C946" i="9"/>
  <c r="C947" i="9"/>
  <c r="C948" i="9"/>
  <c r="C949" i="9"/>
  <c r="C950" i="9"/>
  <c r="C951" i="9"/>
  <c r="C952" i="9"/>
  <c r="C953" i="9"/>
  <c r="C954" i="9"/>
  <c r="C955" i="9"/>
  <c r="C956" i="9"/>
  <c r="C957" i="9"/>
  <c r="C958" i="9"/>
  <c r="C959" i="9"/>
  <c r="C960" i="9"/>
  <c r="C961" i="9"/>
  <c r="C962" i="9"/>
  <c r="C963" i="9"/>
  <c r="C964" i="9"/>
  <c r="C965" i="9"/>
  <c r="C966" i="9"/>
  <c r="C967" i="9"/>
  <c r="C968" i="9"/>
  <c r="C969" i="9"/>
  <c r="C970" i="9"/>
  <c r="C971" i="9"/>
  <c r="C972" i="9"/>
  <c r="C973" i="9"/>
  <c r="C974" i="9"/>
  <c r="C975" i="9"/>
  <c r="C976" i="9"/>
  <c r="C977" i="9"/>
  <c r="C978" i="9"/>
  <c r="C979" i="9"/>
  <c r="C980" i="9"/>
  <c r="C981" i="9"/>
  <c r="C982" i="9"/>
  <c r="C983" i="9"/>
  <c r="C984" i="9"/>
  <c r="C985" i="9"/>
  <c r="C986" i="9"/>
  <c r="C987" i="9"/>
  <c r="C988" i="9"/>
  <c r="C989" i="9"/>
  <c r="C990" i="9"/>
  <c r="C991" i="9"/>
  <c r="C992" i="9"/>
  <c r="C993" i="9"/>
  <c r="C994" i="9"/>
  <c r="C995" i="9"/>
  <c r="C996" i="9"/>
  <c r="C997" i="9"/>
  <c r="C998" i="9"/>
  <c r="C999" i="9"/>
  <c r="C1000" i="9"/>
  <c r="C1001" i="9"/>
  <c r="C1002" i="9"/>
  <c r="C1003" i="9"/>
  <c r="C1004" i="9"/>
  <c r="C1005" i="9"/>
  <c r="C1006" i="9"/>
  <c r="C1007" i="9"/>
  <c r="C1008" i="9"/>
  <c r="C1009" i="9"/>
  <c r="C1010" i="9"/>
  <c r="C1011" i="9"/>
  <c r="C1012" i="9"/>
  <c r="C1013" i="9"/>
  <c r="C1014" i="9"/>
  <c r="C1015" i="9"/>
  <c r="C1016" i="9"/>
  <c r="C1017" i="9"/>
  <c r="C1018" i="9"/>
  <c r="C1019" i="9"/>
  <c r="C1020" i="9"/>
  <c r="C1021" i="9"/>
  <c r="C1022" i="9"/>
  <c r="C1023" i="9"/>
  <c r="C1024" i="9"/>
  <c r="C1025" i="9"/>
  <c r="C1026" i="9"/>
  <c r="C1027" i="9"/>
  <c r="C1028" i="9"/>
  <c r="C1029" i="9"/>
  <c r="C1030" i="9"/>
  <c r="C1031" i="9"/>
  <c r="C1032" i="9"/>
  <c r="C1033" i="9"/>
  <c r="C1034" i="9"/>
  <c r="C1035" i="9"/>
  <c r="C1036" i="9"/>
  <c r="C1037" i="9"/>
  <c r="C1038" i="9"/>
  <c r="C1039" i="9"/>
  <c r="C1040" i="9"/>
  <c r="C1041" i="9"/>
  <c r="C1042" i="9"/>
  <c r="C1043" i="9"/>
  <c r="C1044" i="9"/>
  <c r="C1045" i="9"/>
  <c r="C1046" i="9"/>
  <c r="C1047" i="9"/>
  <c r="C1048" i="9"/>
  <c r="C1049" i="9"/>
  <c r="C1050" i="9"/>
  <c r="C1051" i="9"/>
  <c r="C1052" i="9"/>
  <c r="C1053" i="9"/>
  <c r="C1054" i="9"/>
  <c r="C1055" i="9"/>
  <c r="C1056" i="9"/>
  <c r="C1057" i="9"/>
  <c r="C1058" i="9"/>
  <c r="C1059" i="9"/>
  <c r="C1060" i="9"/>
  <c r="C1061" i="9"/>
  <c r="C1062" i="9"/>
  <c r="C1063" i="9"/>
  <c r="C1064" i="9"/>
  <c r="C1065" i="9"/>
  <c r="C1066" i="9"/>
  <c r="C1067" i="9"/>
  <c r="C1068" i="9"/>
  <c r="C1069" i="9"/>
  <c r="C1070" i="9"/>
  <c r="C1071" i="9"/>
  <c r="C1072" i="9"/>
  <c r="C1073" i="9"/>
  <c r="C1074" i="9"/>
  <c r="C1075" i="9"/>
  <c r="C1076" i="9"/>
  <c r="C1077" i="9"/>
  <c r="C1078" i="9"/>
  <c r="C1079" i="9"/>
  <c r="C1080" i="9"/>
  <c r="C1081" i="9"/>
  <c r="C1082" i="9"/>
  <c r="C1083" i="9"/>
  <c r="C1084" i="9"/>
  <c r="C1085" i="9"/>
  <c r="C1086" i="9"/>
  <c r="C1087" i="9"/>
  <c r="C1088" i="9"/>
  <c r="C1089" i="9"/>
  <c r="C1090" i="9"/>
  <c r="C1091" i="9"/>
  <c r="C1092" i="9"/>
  <c r="C1093" i="9"/>
  <c r="C1094" i="9"/>
  <c r="C1095" i="9"/>
  <c r="C1096" i="9"/>
  <c r="C1097" i="9"/>
  <c r="C1098" i="9"/>
  <c r="C1099" i="9"/>
  <c r="C1100" i="9"/>
  <c r="C1101" i="9"/>
  <c r="C1102" i="9"/>
  <c r="C1103" i="9"/>
  <c r="C1104" i="9"/>
  <c r="C1105" i="9"/>
  <c r="C1106" i="9"/>
  <c r="C1107" i="9"/>
  <c r="C1108" i="9"/>
  <c r="C1109" i="9"/>
  <c r="C1110" i="9"/>
  <c r="C1111" i="9"/>
  <c r="C1112" i="9"/>
  <c r="C1113" i="9"/>
  <c r="C1114" i="9"/>
  <c r="C1115" i="9"/>
  <c r="C1116" i="9"/>
  <c r="C1117" i="9"/>
  <c r="C1118" i="9"/>
  <c r="C1119" i="9"/>
  <c r="C1120" i="9"/>
  <c r="C1121" i="9"/>
  <c r="C1122" i="9"/>
  <c r="C1123" i="9"/>
  <c r="C1124" i="9"/>
  <c r="C1125" i="9"/>
  <c r="C1126" i="9"/>
  <c r="C1127" i="9"/>
  <c r="C1128" i="9"/>
  <c r="C1129" i="9"/>
  <c r="C1130" i="9"/>
  <c r="C1131" i="9"/>
  <c r="C1132" i="9"/>
  <c r="C1133" i="9"/>
  <c r="C1134" i="9"/>
  <c r="C1135" i="9"/>
  <c r="C1136" i="9"/>
  <c r="C1137" i="9"/>
  <c r="C1138" i="9"/>
  <c r="C1139" i="9"/>
  <c r="C1140" i="9"/>
  <c r="C1141" i="9"/>
  <c r="C1142" i="9"/>
  <c r="C1143" i="9"/>
  <c r="C1144" i="9"/>
  <c r="C1145" i="9"/>
  <c r="C1146" i="9"/>
  <c r="C1147" i="9"/>
  <c r="C1148" i="9"/>
  <c r="C1149" i="9"/>
  <c r="C1150" i="9"/>
  <c r="C1151" i="9"/>
  <c r="C1152" i="9"/>
  <c r="C1153" i="9"/>
  <c r="C1154" i="9"/>
  <c r="C1155" i="9"/>
  <c r="C1156" i="9"/>
  <c r="C1157" i="9"/>
  <c r="C1158" i="9"/>
  <c r="C1159" i="9"/>
  <c r="C1160" i="9"/>
  <c r="C1161" i="9"/>
  <c r="C1162" i="9"/>
  <c r="C1163" i="9"/>
  <c r="C1164" i="9"/>
  <c r="C1165" i="9"/>
  <c r="C1166" i="9"/>
  <c r="C1167" i="9"/>
  <c r="C1168" i="9"/>
  <c r="C1169" i="9"/>
  <c r="C1170" i="9"/>
  <c r="C1171" i="9"/>
  <c r="C1172" i="9"/>
  <c r="C1173" i="9"/>
  <c r="C1174" i="9"/>
  <c r="C1175" i="9"/>
  <c r="C1176" i="9"/>
  <c r="C1177" i="9"/>
  <c r="C1178" i="9"/>
  <c r="C1179" i="9"/>
  <c r="C1180" i="9"/>
  <c r="C1181" i="9"/>
  <c r="C1182" i="9"/>
  <c r="C1183" i="9"/>
  <c r="C1184" i="9"/>
  <c r="C1185" i="9"/>
  <c r="C1186" i="9"/>
  <c r="C1187" i="9"/>
  <c r="C1188" i="9"/>
  <c r="C1189" i="9"/>
  <c r="C1190" i="9"/>
  <c r="C1191" i="9"/>
  <c r="C1192" i="9"/>
  <c r="C1193" i="9"/>
  <c r="C1194" i="9"/>
  <c r="C1195" i="9"/>
  <c r="C1196" i="9"/>
  <c r="C1197" i="9"/>
  <c r="C1198" i="9"/>
  <c r="C1199" i="9"/>
  <c r="C1200" i="9"/>
  <c r="C1201" i="9"/>
  <c r="C1202" i="9"/>
  <c r="C1203" i="9"/>
  <c r="C1204" i="9"/>
  <c r="C1205" i="9"/>
  <c r="C1206" i="9"/>
  <c r="C1207" i="9"/>
  <c r="C1208" i="9"/>
  <c r="C1209" i="9"/>
  <c r="C1210" i="9"/>
  <c r="C1211" i="9"/>
  <c r="C1212" i="9"/>
  <c r="C1213" i="9"/>
  <c r="C1214" i="9"/>
  <c r="C1215" i="9"/>
  <c r="C1216" i="9"/>
  <c r="C1217" i="9"/>
  <c r="C1218" i="9"/>
  <c r="C1219" i="9"/>
  <c r="C1220" i="9"/>
  <c r="C1221" i="9"/>
  <c r="C1222" i="9"/>
  <c r="C1223" i="9"/>
  <c r="C1224" i="9"/>
  <c r="C1225" i="9"/>
  <c r="C1226" i="9"/>
  <c r="C1227" i="9"/>
  <c r="C1228" i="9"/>
  <c r="C1229" i="9"/>
  <c r="C1230" i="9"/>
  <c r="C1231" i="9"/>
  <c r="C1232" i="9"/>
  <c r="C1233" i="9"/>
  <c r="C1234" i="9"/>
  <c r="C1235" i="9"/>
  <c r="C1236" i="9"/>
  <c r="C1237" i="9"/>
  <c r="C1238" i="9"/>
  <c r="C1239" i="9"/>
  <c r="C1240" i="9"/>
  <c r="C1241" i="9"/>
  <c r="C1242" i="9"/>
  <c r="C1243" i="9"/>
  <c r="C1244" i="9"/>
  <c r="C1245" i="9"/>
  <c r="C1246" i="9"/>
  <c r="C1247" i="9"/>
  <c r="C1248" i="9"/>
  <c r="C1249" i="9"/>
  <c r="C1250" i="9"/>
  <c r="C1251" i="9"/>
  <c r="C1252" i="9"/>
  <c r="C1253" i="9"/>
  <c r="C1254" i="9"/>
  <c r="C1255" i="9"/>
  <c r="C1256" i="9"/>
  <c r="C1257" i="9"/>
  <c r="C1258" i="9"/>
  <c r="C1259" i="9"/>
  <c r="C1260" i="9"/>
  <c r="C1261" i="9"/>
  <c r="C1262" i="9"/>
  <c r="C1263" i="9"/>
  <c r="C1264" i="9"/>
  <c r="C1265" i="9"/>
  <c r="C1266" i="9"/>
  <c r="C1267" i="9"/>
  <c r="C1268" i="9"/>
  <c r="C1269" i="9"/>
  <c r="C1270" i="9"/>
  <c r="C1271" i="9"/>
  <c r="C1272" i="9"/>
  <c r="C1273" i="9"/>
  <c r="C1274" i="9"/>
  <c r="C1275" i="9"/>
  <c r="C1276" i="9"/>
  <c r="C1277" i="9"/>
  <c r="C1278" i="9"/>
  <c r="C1279" i="9"/>
  <c r="C1280" i="9"/>
  <c r="C1281" i="9"/>
  <c r="C1282" i="9"/>
  <c r="C1283" i="9"/>
  <c r="C1284" i="9"/>
  <c r="C1285" i="9"/>
  <c r="C1286" i="9"/>
  <c r="C1287" i="9"/>
  <c r="C1288" i="9"/>
  <c r="C1289" i="9"/>
  <c r="C1290" i="9"/>
  <c r="C1291" i="9"/>
  <c r="C1292" i="9"/>
  <c r="C1293" i="9"/>
  <c r="C1294" i="9"/>
  <c r="C1295" i="9"/>
  <c r="C1296" i="9"/>
  <c r="C1297" i="9"/>
  <c r="C1298" i="9"/>
  <c r="C1299" i="9"/>
  <c r="C1300" i="9"/>
  <c r="C1301" i="9"/>
  <c r="C1302" i="9"/>
  <c r="C1303" i="9"/>
  <c r="C1304" i="9"/>
  <c r="C1305" i="9"/>
  <c r="C1306" i="9"/>
  <c r="C1307" i="9"/>
  <c r="C1308" i="9"/>
  <c r="C1309" i="9"/>
  <c r="C1310" i="9"/>
  <c r="C1311" i="9"/>
  <c r="C1312" i="9"/>
  <c r="C1313" i="9"/>
  <c r="C1314" i="9"/>
  <c r="C1315" i="9"/>
  <c r="C1316" i="9"/>
  <c r="C1317" i="9"/>
  <c r="C1318" i="9"/>
  <c r="C1319" i="9"/>
  <c r="C1320" i="9"/>
  <c r="C1321" i="9"/>
  <c r="C1322" i="9"/>
  <c r="C1323" i="9"/>
  <c r="C1324" i="9"/>
  <c r="C1325" i="9"/>
  <c r="C1326" i="9"/>
  <c r="C1327" i="9"/>
  <c r="C1328" i="9"/>
  <c r="C1329" i="9"/>
  <c r="C1330" i="9"/>
  <c r="C1331" i="9"/>
  <c r="C1332" i="9"/>
  <c r="C1333" i="9"/>
  <c r="C1334" i="9"/>
  <c r="C1335" i="9"/>
  <c r="C1336" i="9"/>
  <c r="C1337" i="9"/>
  <c r="C1338" i="9"/>
  <c r="C1339" i="9"/>
  <c r="C1340" i="9"/>
  <c r="C1341" i="9"/>
  <c r="C1342" i="9"/>
  <c r="C1343" i="9"/>
  <c r="C1344" i="9"/>
  <c r="C1345" i="9"/>
  <c r="C1346" i="9"/>
  <c r="C1347" i="9"/>
  <c r="C1348" i="9"/>
  <c r="C1349" i="9"/>
  <c r="C1350" i="9"/>
  <c r="C1351" i="9"/>
  <c r="C1352" i="9"/>
  <c r="C1353" i="9"/>
  <c r="C1354" i="9"/>
  <c r="C1355" i="9"/>
  <c r="C1356" i="9"/>
  <c r="C1357" i="9"/>
  <c r="C1358" i="9"/>
  <c r="C1359" i="9"/>
  <c r="C1360" i="9"/>
  <c r="C1361" i="9"/>
  <c r="C1362" i="9"/>
  <c r="C1363" i="9"/>
  <c r="C1364" i="9"/>
  <c r="C1365" i="9"/>
  <c r="C1366" i="9"/>
  <c r="C1367" i="9"/>
  <c r="C1368" i="9"/>
  <c r="C1369" i="9"/>
  <c r="C1370" i="9"/>
  <c r="C1371" i="9"/>
  <c r="C1372" i="9"/>
  <c r="C1373" i="9"/>
  <c r="C1374" i="9"/>
  <c r="C1375" i="9"/>
  <c r="C1376" i="9"/>
  <c r="C1377" i="9"/>
  <c r="C1378" i="9"/>
  <c r="C1379" i="9"/>
  <c r="C1380" i="9"/>
  <c r="C1381" i="9"/>
  <c r="C1382" i="9"/>
  <c r="C1383" i="9"/>
  <c r="C1384" i="9"/>
  <c r="C1385" i="9"/>
  <c r="C1386" i="9"/>
  <c r="C1387" i="9"/>
  <c r="C1388" i="9"/>
  <c r="C1389" i="9"/>
  <c r="C1390" i="9"/>
  <c r="C1391" i="9"/>
  <c r="C1392" i="9"/>
  <c r="C1393" i="9"/>
  <c r="C1394" i="9"/>
  <c r="C1395" i="9"/>
  <c r="C1396" i="9"/>
  <c r="C1397" i="9"/>
  <c r="C1398" i="9"/>
  <c r="C1399" i="9"/>
  <c r="C1400" i="9"/>
  <c r="C1401" i="9"/>
  <c r="C1402" i="9"/>
  <c r="C1403" i="9"/>
  <c r="C1404" i="9"/>
  <c r="C1405" i="9"/>
  <c r="C1406" i="9"/>
  <c r="C1407" i="9"/>
  <c r="C1408" i="9"/>
  <c r="C1409" i="9"/>
  <c r="C1410" i="9"/>
  <c r="C1411" i="9"/>
  <c r="C1412" i="9"/>
  <c r="C1413" i="9"/>
  <c r="C1414" i="9"/>
  <c r="C1415" i="9"/>
  <c r="C1416" i="9"/>
  <c r="C1417" i="9"/>
  <c r="C1418" i="9"/>
  <c r="C1419" i="9"/>
  <c r="C1420" i="9"/>
  <c r="C1421" i="9"/>
  <c r="C1422" i="9"/>
  <c r="C1423" i="9"/>
  <c r="C1424" i="9"/>
  <c r="C1425" i="9"/>
  <c r="C1426" i="9"/>
  <c r="C1427" i="9"/>
  <c r="C1428" i="9"/>
  <c r="C1429" i="9"/>
  <c r="C1430" i="9"/>
  <c r="C1431" i="9"/>
  <c r="C1432" i="9"/>
  <c r="C1433" i="9"/>
  <c r="C1434" i="9"/>
  <c r="C1435" i="9"/>
  <c r="C1436" i="9"/>
  <c r="C1437" i="9"/>
  <c r="C1438" i="9"/>
  <c r="C1439" i="9"/>
  <c r="C1440" i="9"/>
  <c r="C1441" i="9"/>
  <c r="C1442" i="9"/>
  <c r="C1443" i="9"/>
  <c r="C1444" i="9"/>
  <c r="C1445" i="9"/>
  <c r="C1446" i="9"/>
  <c r="C1447" i="9"/>
  <c r="C1448" i="9"/>
  <c r="C1449" i="9"/>
  <c r="C1450" i="9"/>
  <c r="C1451" i="9"/>
  <c r="C1452" i="9"/>
  <c r="C1453" i="9"/>
  <c r="C1454" i="9"/>
  <c r="C1455" i="9"/>
  <c r="C1456" i="9"/>
  <c r="C1457" i="9"/>
  <c r="C1458" i="9"/>
  <c r="C1459" i="9"/>
  <c r="C1460" i="9"/>
  <c r="C1461" i="9"/>
  <c r="C1462" i="9"/>
  <c r="C1463" i="9"/>
  <c r="C1464" i="9"/>
  <c r="C1465" i="9"/>
  <c r="C1466" i="9"/>
  <c r="C1467" i="9"/>
  <c r="C1468" i="9"/>
  <c r="C1469" i="9"/>
  <c r="C1470" i="9"/>
  <c r="C1471" i="9"/>
  <c r="C1472" i="9"/>
  <c r="C1473" i="9"/>
  <c r="C1474" i="9"/>
  <c r="C1475" i="9"/>
  <c r="C1476" i="9"/>
  <c r="C1477" i="9"/>
  <c r="C1478" i="9"/>
  <c r="C1479" i="9"/>
  <c r="C1480" i="9"/>
  <c r="C1481" i="9"/>
  <c r="C1482" i="9"/>
  <c r="C1483" i="9"/>
  <c r="C1484" i="9"/>
  <c r="C1485" i="9"/>
  <c r="C1486" i="9"/>
  <c r="C1487" i="9"/>
  <c r="C1488" i="9"/>
  <c r="C1489" i="9"/>
  <c r="C1490" i="9"/>
  <c r="C1491" i="9"/>
  <c r="C1492" i="9"/>
  <c r="C1493" i="9"/>
  <c r="C1494" i="9"/>
  <c r="C1495" i="9"/>
  <c r="C1496" i="9"/>
  <c r="C1497" i="9"/>
  <c r="C1498" i="9"/>
  <c r="C1499" i="9"/>
  <c r="C1500" i="9"/>
  <c r="C1501" i="9"/>
  <c r="C1502" i="9"/>
  <c r="C1503" i="9"/>
  <c r="C1504" i="9"/>
  <c r="C1505" i="9"/>
  <c r="C1506" i="9"/>
  <c r="C1507" i="9"/>
  <c r="C1508" i="9"/>
  <c r="C1509" i="9"/>
  <c r="C1510" i="9"/>
  <c r="C1511" i="9"/>
  <c r="C1512" i="9"/>
  <c r="C1513" i="9"/>
  <c r="C1514" i="9"/>
  <c r="C1515" i="9"/>
  <c r="C1516" i="9"/>
  <c r="C1517" i="9"/>
  <c r="C1518" i="9"/>
  <c r="C1519" i="9"/>
  <c r="C1520" i="9"/>
  <c r="C1521" i="9"/>
  <c r="C1522" i="9"/>
  <c r="C1523" i="9"/>
  <c r="C1524" i="9"/>
  <c r="C1525" i="9"/>
  <c r="C1526" i="9"/>
  <c r="C1527" i="9"/>
  <c r="C1528" i="9"/>
  <c r="C1529" i="9"/>
  <c r="C1530" i="9"/>
  <c r="C1531" i="9"/>
  <c r="C1532" i="9"/>
  <c r="C1533" i="9"/>
  <c r="C1534" i="9"/>
  <c r="C1535" i="9"/>
  <c r="C1536" i="9"/>
  <c r="C1537" i="9"/>
  <c r="C1538" i="9"/>
  <c r="C1539" i="9"/>
  <c r="C1540" i="9"/>
  <c r="C1541" i="9"/>
  <c r="C1542" i="9"/>
  <c r="C1543" i="9"/>
  <c r="C1544" i="9"/>
  <c r="C1545" i="9"/>
  <c r="C1546" i="9"/>
  <c r="C1547" i="9"/>
  <c r="C1548" i="9"/>
  <c r="C1549" i="9"/>
  <c r="C1550" i="9"/>
  <c r="C1551" i="9"/>
  <c r="C1552" i="9"/>
  <c r="C1553" i="9"/>
  <c r="C1554" i="9"/>
  <c r="C1555" i="9"/>
  <c r="C1556" i="9"/>
  <c r="C1557" i="9"/>
  <c r="C1558" i="9"/>
  <c r="C1559" i="9"/>
  <c r="C1560" i="9"/>
  <c r="C1561" i="9"/>
  <c r="C1562" i="9"/>
  <c r="C1563" i="9"/>
  <c r="C1564" i="9"/>
  <c r="C1565" i="9"/>
  <c r="C1566" i="9"/>
  <c r="C1567" i="9"/>
  <c r="C1568" i="9"/>
  <c r="C1569" i="9"/>
  <c r="C1570" i="9"/>
  <c r="C1571" i="9"/>
  <c r="C1572" i="9"/>
  <c r="C1573" i="9"/>
  <c r="C1574" i="9"/>
  <c r="C1575" i="9"/>
  <c r="C1576" i="9"/>
  <c r="C1577" i="9"/>
  <c r="C1578" i="9"/>
  <c r="C1579" i="9"/>
  <c r="C1580" i="9"/>
  <c r="C1581" i="9"/>
  <c r="C1582" i="9"/>
  <c r="C1583" i="9"/>
  <c r="C1584" i="9"/>
  <c r="C1585" i="9"/>
  <c r="C1586" i="9"/>
  <c r="C1587" i="9"/>
  <c r="C1588" i="9"/>
  <c r="C1589" i="9"/>
  <c r="C1590" i="9"/>
  <c r="C1591" i="9"/>
  <c r="C1592" i="9"/>
  <c r="C1593" i="9"/>
  <c r="C1594" i="9"/>
  <c r="C1595" i="9"/>
  <c r="C1596" i="9"/>
  <c r="C1597" i="9"/>
  <c r="C1598" i="9"/>
  <c r="C1599" i="9"/>
  <c r="C1600" i="9"/>
  <c r="C1601" i="9"/>
  <c r="C1602" i="9"/>
  <c r="C1603" i="9"/>
  <c r="C1604" i="9"/>
  <c r="C1605" i="9"/>
  <c r="C1606" i="9"/>
  <c r="C1607" i="9"/>
  <c r="C1608" i="9"/>
  <c r="C1609" i="9"/>
  <c r="C1610" i="9"/>
  <c r="C1611" i="9"/>
  <c r="C1612" i="9"/>
  <c r="C1613" i="9"/>
  <c r="C1614" i="9"/>
  <c r="C1615" i="9"/>
  <c r="C1616" i="9"/>
  <c r="C1617" i="9"/>
  <c r="C1618" i="9"/>
  <c r="C1619" i="9"/>
  <c r="C1620" i="9"/>
  <c r="C1621" i="9"/>
  <c r="C1622" i="9"/>
  <c r="C1623" i="9"/>
  <c r="C1624" i="9"/>
  <c r="C1625" i="9"/>
  <c r="C1626" i="9"/>
  <c r="C1627" i="9"/>
  <c r="C1628" i="9"/>
  <c r="C1629" i="9"/>
  <c r="C1630" i="9"/>
  <c r="C1631" i="9"/>
  <c r="C1632" i="9"/>
  <c r="C1633" i="9"/>
  <c r="C1634" i="9"/>
  <c r="C1635" i="9"/>
  <c r="C1636" i="9"/>
  <c r="C1637" i="9"/>
  <c r="C1638" i="9"/>
  <c r="C1639" i="9"/>
  <c r="C1640" i="9"/>
  <c r="C1641" i="9"/>
  <c r="C1642" i="9"/>
  <c r="C1643" i="9"/>
  <c r="C1644" i="9"/>
  <c r="C1645" i="9"/>
  <c r="C1646" i="9"/>
  <c r="C1647" i="9"/>
  <c r="C1648" i="9"/>
  <c r="C1649" i="9"/>
  <c r="C1650" i="9"/>
  <c r="C1651" i="9"/>
  <c r="C1652" i="9"/>
  <c r="C1653" i="9"/>
  <c r="C1654" i="9"/>
  <c r="C1655" i="9"/>
  <c r="C1656" i="9"/>
  <c r="C1657" i="9"/>
  <c r="C1658" i="9"/>
  <c r="C1659" i="9"/>
  <c r="C1660" i="9"/>
  <c r="C1661" i="9"/>
  <c r="C1662" i="9"/>
  <c r="C1663" i="9"/>
  <c r="C1664" i="9"/>
  <c r="C1665" i="9"/>
  <c r="C1666" i="9"/>
  <c r="C1667" i="9"/>
  <c r="C1668" i="9"/>
  <c r="C1669" i="9"/>
  <c r="C1670" i="9"/>
  <c r="C1671" i="9"/>
  <c r="C1672" i="9"/>
  <c r="C1673" i="9"/>
  <c r="C1674" i="9"/>
  <c r="C1675" i="9"/>
  <c r="C1676" i="9"/>
  <c r="C1677" i="9"/>
  <c r="C1678" i="9"/>
  <c r="C1679" i="9"/>
  <c r="C1680" i="9"/>
  <c r="C1681" i="9"/>
  <c r="C1682" i="9"/>
  <c r="C1683" i="9"/>
  <c r="C1684" i="9"/>
  <c r="C1685" i="9"/>
  <c r="C1686" i="9"/>
  <c r="C1687" i="9"/>
  <c r="C1688" i="9"/>
  <c r="C1689" i="9"/>
  <c r="C1690" i="9"/>
  <c r="C1691" i="9"/>
  <c r="C1692" i="9"/>
  <c r="C1693" i="9"/>
  <c r="C1694" i="9"/>
  <c r="C1695" i="9"/>
  <c r="C1696" i="9"/>
  <c r="C1697" i="9"/>
  <c r="C1698" i="9"/>
  <c r="C1699" i="9"/>
  <c r="C1700" i="9"/>
  <c r="C1701" i="9"/>
  <c r="C1702" i="9"/>
  <c r="C1703" i="9"/>
  <c r="C1704" i="9"/>
  <c r="C1705" i="9"/>
  <c r="C1706" i="9"/>
  <c r="C1707" i="9"/>
  <c r="C1708" i="9"/>
  <c r="C1709" i="9"/>
  <c r="C1710" i="9"/>
  <c r="C1711" i="9"/>
  <c r="C1712" i="9"/>
  <c r="C1713" i="9"/>
  <c r="C1714" i="9"/>
  <c r="C1715" i="9"/>
  <c r="C1716" i="9"/>
  <c r="C1717" i="9"/>
  <c r="C1718" i="9"/>
  <c r="C1719" i="9"/>
  <c r="C1720" i="9"/>
  <c r="C1721" i="9"/>
  <c r="C1722" i="9"/>
  <c r="C1723" i="9"/>
  <c r="C1724" i="9"/>
  <c r="C1725" i="9"/>
  <c r="C1726" i="9"/>
  <c r="C1727" i="9"/>
  <c r="C1728" i="9"/>
  <c r="C1729" i="9"/>
  <c r="C1730" i="9"/>
  <c r="C1731" i="9"/>
  <c r="C1732" i="9"/>
  <c r="C1733" i="9"/>
  <c r="C1734" i="9"/>
  <c r="C1735" i="9"/>
  <c r="C1736" i="9"/>
  <c r="C1737" i="9"/>
  <c r="C1738" i="9"/>
  <c r="C1739" i="9"/>
  <c r="C1740" i="9"/>
  <c r="C1741" i="9"/>
  <c r="C1742" i="9"/>
  <c r="C1743" i="9"/>
  <c r="C1744" i="9"/>
  <c r="C1745" i="9"/>
  <c r="C1746" i="9"/>
  <c r="C1747" i="9"/>
  <c r="C1748" i="9"/>
  <c r="C1749" i="9"/>
  <c r="C1750" i="9"/>
  <c r="C1751" i="9"/>
  <c r="C1752" i="9"/>
  <c r="C1753" i="9"/>
  <c r="C1754" i="9"/>
  <c r="C1755" i="9"/>
  <c r="C1756" i="9"/>
  <c r="C1757" i="9"/>
  <c r="C1758" i="9"/>
  <c r="C1759" i="9"/>
  <c r="C1760" i="9"/>
  <c r="C1761" i="9"/>
  <c r="C1762" i="9"/>
  <c r="C1763" i="9"/>
  <c r="C1764" i="9"/>
  <c r="C1765" i="9"/>
  <c r="C1766" i="9"/>
  <c r="C1767" i="9"/>
  <c r="C1768" i="9"/>
  <c r="C1769" i="9"/>
  <c r="C1770" i="9"/>
  <c r="C1771" i="9"/>
  <c r="C1772" i="9"/>
  <c r="C1773" i="9"/>
  <c r="C1774" i="9"/>
  <c r="C1775" i="9"/>
  <c r="C1776" i="9"/>
  <c r="C1777" i="9"/>
  <c r="C1778" i="9"/>
  <c r="C1779" i="9"/>
  <c r="C1780" i="9"/>
  <c r="C1781" i="9"/>
  <c r="C1782" i="9"/>
  <c r="C1783" i="9"/>
  <c r="C1784" i="9"/>
  <c r="C1785" i="9"/>
  <c r="C1786" i="9"/>
  <c r="C1787" i="9"/>
  <c r="C1788" i="9"/>
  <c r="C1789" i="9"/>
  <c r="C1790" i="9"/>
  <c r="C1791" i="9"/>
  <c r="C1792" i="9"/>
  <c r="C1793" i="9"/>
  <c r="C1794" i="9"/>
  <c r="C1795" i="9"/>
  <c r="C1796" i="9"/>
  <c r="C1797" i="9"/>
  <c r="C1798" i="9"/>
  <c r="C1799" i="9"/>
  <c r="C1800" i="9"/>
  <c r="C1801" i="9"/>
  <c r="C1802" i="9"/>
  <c r="C1803" i="9"/>
  <c r="C1804" i="9"/>
  <c r="C1805" i="9"/>
  <c r="C1806" i="9"/>
  <c r="C1807" i="9"/>
  <c r="C1808" i="9"/>
  <c r="C1809" i="9"/>
  <c r="C1810" i="9"/>
  <c r="C1811" i="9"/>
  <c r="C1812" i="9"/>
  <c r="C1813" i="9"/>
  <c r="C1814" i="9"/>
  <c r="C1815" i="9"/>
  <c r="C1816" i="9"/>
  <c r="C1817" i="9"/>
  <c r="C1818" i="9"/>
  <c r="C1819" i="9"/>
  <c r="C1820" i="9"/>
  <c r="C1821" i="9"/>
  <c r="C1822" i="9"/>
  <c r="C1823" i="9"/>
  <c r="C1824" i="9"/>
  <c r="C1825" i="9"/>
  <c r="C1826" i="9"/>
  <c r="C1827" i="9"/>
  <c r="C1828" i="9"/>
  <c r="C1829" i="9"/>
  <c r="C1830" i="9"/>
  <c r="C1831" i="9"/>
  <c r="C1832" i="9"/>
  <c r="C1833" i="9"/>
  <c r="C1834" i="9"/>
  <c r="C1835" i="9"/>
  <c r="C1836" i="9"/>
  <c r="C1837" i="9"/>
  <c r="C1838" i="9"/>
  <c r="C1839" i="9"/>
  <c r="C1840" i="9"/>
  <c r="C1841" i="9"/>
  <c r="C1842" i="9"/>
  <c r="C1843" i="9"/>
  <c r="C1844" i="9"/>
  <c r="C1845" i="9"/>
  <c r="C1846" i="9"/>
  <c r="C1847" i="9"/>
  <c r="C1848" i="9"/>
  <c r="C1849" i="9"/>
  <c r="C1850" i="9"/>
  <c r="C1851" i="9"/>
  <c r="C1852" i="9"/>
  <c r="C1853" i="9"/>
  <c r="C1854" i="9"/>
  <c r="C1855" i="9"/>
  <c r="C1856" i="9"/>
  <c r="C1857" i="9"/>
  <c r="C1858" i="9"/>
  <c r="C1859" i="9"/>
  <c r="C1860" i="9"/>
  <c r="C1861" i="9"/>
  <c r="C1862" i="9"/>
  <c r="C1863" i="9"/>
  <c r="C1864" i="9"/>
  <c r="C1865" i="9"/>
  <c r="C1866" i="9"/>
  <c r="C1867" i="9"/>
  <c r="C1868" i="9"/>
  <c r="C1869" i="9"/>
  <c r="C1870" i="9"/>
  <c r="C1871" i="9"/>
  <c r="C1872" i="9"/>
  <c r="C1873" i="9"/>
  <c r="C1874" i="9"/>
  <c r="C1875" i="9"/>
  <c r="C1876" i="9"/>
  <c r="C1877" i="9"/>
  <c r="C1878" i="9"/>
  <c r="C1879" i="9"/>
  <c r="C1880" i="9"/>
  <c r="C1881" i="9"/>
  <c r="C1882" i="9"/>
  <c r="C1883" i="9"/>
  <c r="C1884" i="9"/>
  <c r="C1885" i="9"/>
  <c r="C1886" i="9"/>
  <c r="C1887" i="9"/>
  <c r="C1888" i="9"/>
  <c r="C1889" i="9"/>
  <c r="C1890" i="9"/>
  <c r="C1891" i="9"/>
  <c r="C1892" i="9"/>
  <c r="C1893" i="9"/>
  <c r="C1894" i="9"/>
  <c r="C1895" i="9"/>
  <c r="C1896" i="9"/>
  <c r="C1897" i="9"/>
  <c r="C1898" i="9"/>
  <c r="C1899" i="9"/>
  <c r="C1900" i="9"/>
  <c r="C1901" i="9"/>
  <c r="C1902" i="9"/>
  <c r="C1903" i="9"/>
  <c r="C1904" i="9"/>
  <c r="C1905" i="9"/>
  <c r="C1906" i="9"/>
  <c r="C1907" i="9"/>
  <c r="C1908" i="9"/>
  <c r="C1909" i="9"/>
  <c r="C1910" i="9"/>
  <c r="C1911" i="9"/>
  <c r="C1912" i="9"/>
  <c r="C1913" i="9"/>
  <c r="C1914" i="9"/>
  <c r="C1915" i="9"/>
  <c r="C1916" i="9"/>
  <c r="C1917" i="9"/>
  <c r="C1918" i="9"/>
  <c r="C1919" i="9"/>
  <c r="C1920" i="9"/>
  <c r="C1921" i="9"/>
  <c r="C1922" i="9"/>
  <c r="C1923" i="9"/>
  <c r="C1924" i="9"/>
  <c r="C1925" i="9"/>
  <c r="C1926" i="9"/>
  <c r="C1927" i="9"/>
  <c r="C1928" i="9"/>
  <c r="C1929" i="9"/>
  <c r="C1930" i="9"/>
  <c r="C1931" i="9"/>
  <c r="C1932" i="9"/>
  <c r="C1933" i="9"/>
  <c r="C1934" i="9"/>
  <c r="C1935" i="9"/>
  <c r="C1936" i="9"/>
  <c r="C1937" i="9"/>
  <c r="C1938" i="9"/>
  <c r="C1939" i="9"/>
  <c r="C1940" i="9"/>
  <c r="C1941" i="9"/>
  <c r="C1942" i="9"/>
  <c r="C1943" i="9"/>
  <c r="C1944" i="9"/>
  <c r="C1945" i="9"/>
  <c r="C1946" i="9"/>
  <c r="C1947" i="9"/>
  <c r="C1948" i="9"/>
  <c r="C1949" i="9"/>
  <c r="C1950" i="9"/>
  <c r="C1951" i="9"/>
  <c r="C1952" i="9"/>
  <c r="C1953" i="9"/>
  <c r="C1954" i="9"/>
  <c r="C1955" i="9"/>
  <c r="C1956" i="9"/>
  <c r="C1957" i="9"/>
  <c r="C1958" i="9"/>
  <c r="C1959" i="9"/>
  <c r="C1960" i="9"/>
  <c r="C1961" i="9"/>
  <c r="C1962" i="9"/>
  <c r="C1963" i="9"/>
  <c r="C1964" i="9"/>
  <c r="C1965" i="9"/>
  <c r="C1966" i="9"/>
  <c r="C1967" i="9"/>
  <c r="C1968" i="9"/>
  <c r="C1969" i="9"/>
  <c r="C1970" i="9"/>
  <c r="C1971" i="9"/>
  <c r="C1972" i="9"/>
  <c r="C1973" i="9"/>
  <c r="C1974" i="9"/>
  <c r="C1975" i="9"/>
  <c r="C1976" i="9"/>
  <c r="C1977" i="9"/>
  <c r="C1978" i="9"/>
  <c r="C1979" i="9"/>
  <c r="C1980" i="9"/>
  <c r="C1981" i="9"/>
  <c r="C1982" i="9"/>
  <c r="C1983" i="9"/>
  <c r="C1984" i="9"/>
  <c r="C1985" i="9"/>
  <c r="C1986" i="9"/>
  <c r="C1987" i="9"/>
  <c r="C1988" i="9"/>
  <c r="C1989" i="9"/>
  <c r="C1990" i="9"/>
  <c r="C1991" i="9"/>
  <c r="C1992" i="9"/>
  <c r="C1993" i="9"/>
  <c r="C1994" i="9"/>
  <c r="C1995" i="9"/>
  <c r="C1996" i="9"/>
  <c r="C1997" i="9"/>
  <c r="C1998" i="9"/>
  <c r="C1999" i="9"/>
  <c r="C2000" i="9"/>
  <c r="C2001" i="9"/>
  <c r="C2002" i="9"/>
  <c r="C2003" i="9"/>
  <c r="C2004" i="9"/>
  <c r="C2005" i="9"/>
  <c r="C2006" i="9"/>
  <c r="C2007" i="9"/>
  <c r="C2008" i="9"/>
  <c r="C2009" i="9"/>
  <c r="C2010" i="9"/>
  <c r="C2011" i="9"/>
  <c r="C2012" i="9"/>
  <c r="C2013" i="9"/>
  <c r="C2014" i="9"/>
  <c r="C2015" i="9"/>
  <c r="C2016" i="9"/>
  <c r="C2017" i="9"/>
  <c r="C2018" i="9"/>
  <c r="C2019" i="9"/>
  <c r="C2020" i="9"/>
  <c r="C2021" i="9"/>
  <c r="C2022" i="9"/>
  <c r="C2023" i="9"/>
  <c r="C2024" i="9"/>
  <c r="C2025" i="9"/>
  <c r="C2026" i="9"/>
  <c r="C2027" i="9"/>
  <c r="C2028" i="9"/>
  <c r="C2029" i="9"/>
  <c r="C2030" i="9"/>
  <c r="C2031" i="9"/>
  <c r="C2032" i="9"/>
  <c r="C2033" i="9"/>
  <c r="C2034" i="9"/>
  <c r="C2035" i="9"/>
  <c r="C2036" i="9"/>
  <c r="C2037" i="9"/>
  <c r="C2038" i="9"/>
  <c r="C2039" i="9"/>
  <c r="C2040" i="9"/>
  <c r="C2041" i="9"/>
  <c r="C2042" i="9"/>
  <c r="C2043" i="9"/>
  <c r="C2044" i="9"/>
  <c r="C2045" i="9"/>
  <c r="C2046" i="9"/>
  <c r="C2047" i="9"/>
  <c r="C2048" i="9"/>
  <c r="C2049" i="9"/>
  <c r="C2050" i="9"/>
  <c r="C2051" i="9"/>
  <c r="C2052" i="9"/>
  <c r="C2053" i="9"/>
  <c r="C2054" i="9"/>
  <c r="C2055" i="9"/>
  <c r="C2056" i="9"/>
  <c r="C2057" i="9"/>
  <c r="C2058" i="9"/>
  <c r="C2059" i="9"/>
  <c r="C2060" i="9"/>
  <c r="C2061" i="9"/>
  <c r="C2062" i="9"/>
  <c r="C2063" i="9"/>
  <c r="C2064" i="9"/>
  <c r="C2065" i="9"/>
  <c r="C2066" i="9"/>
  <c r="C2067" i="9"/>
  <c r="C2068" i="9"/>
  <c r="C2069" i="9"/>
  <c r="C2070" i="9"/>
  <c r="C2071" i="9"/>
  <c r="C2072" i="9"/>
  <c r="C2073" i="9"/>
  <c r="C2074" i="9"/>
  <c r="C2075" i="9"/>
  <c r="C2076" i="9"/>
  <c r="C2077" i="9"/>
  <c r="C2078" i="9"/>
  <c r="C2079" i="9"/>
  <c r="C2080" i="9"/>
  <c r="C2081" i="9"/>
  <c r="C2082" i="9"/>
  <c r="C2083" i="9"/>
  <c r="C2084" i="9"/>
  <c r="C2085" i="9"/>
  <c r="C2086" i="9"/>
  <c r="C2087" i="9"/>
  <c r="C2088" i="9"/>
  <c r="C2089" i="9"/>
  <c r="C2090" i="9"/>
  <c r="C2091" i="9"/>
  <c r="C2092" i="9"/>
  <c r="C2093" i="9"/>
  <c r="C2094" i="9"/>
  <c r="C2095" i="9"/>
  <c r="C2096" i="9"/>
  <c r="C2097" i="9"/>
  <c r="C2098" i="9"/>
  <c r="C2099" i="9"/>
  <c r="C2100" i="9"/>
  <c r="C2101" i="9"/>
  <c r="C2102" i="9"/>
  <c r="C2103" i="9"/>
  <c r="C2104" i="9"/>
  <c r="C2105" i="9"/>
  <c r="C2106" i="9"/>
  <c r="C2107" i="9"/>
  <c r="C2108" i="9"/>
  <c r="C2109" i="9"/>
  <c r="C2110" i="9"/>
  <c r="C2111" i="9"/>
  <c r="C2112" i="9"/>
  <c r="C2113" i="9"/>
  <c r="C2114" i="9"/>
  <c r="C2115" i="9"/>
  <c r="C2116" i="9"/>
  <c r="C2117" i="9"/>
  <c r="C2118" i="9"/>
  <c r="C2119" i="9"/>
  <c r="C2120" i="9"/>
  <c r="C2121" i="9"/>
  <c r="C2122" i="9"/>
  <c r="C2123" i="9"/>
  <c r="C2124" i="9"/>
  <c r="C2125" i="9"/>
  <c r="C2126" i="9"/>
  <c r="C2127" i="9"/>
  <c r="C2128" i="9"/>
  <c r="C2129" i="9"/>
  <c r="C2130" i="9"/>
  <c r="C2131" i="9"/>
  <c r="C2132" i="9"/>
  <c r="C2133" i="9"/>
  <c r="C2134" i="9"/>
  <c r="C2135" i="9"/>
  <c r="C2136" i="9"/>
  <c r="C2137" i="9"/>
  <c r="C2138" i="9"/>
  <c r="C2139" i="9"/>
  <c r="C2140" i="9"/>
  <c r="C2141" i="9"/>
  <c r="C2142" i="9"/>
  <c r="C2143" i="9"/>
  <c r="C2144" i="9"/>
  <c r="C2145" i="9"/>
  <c r="C2146" i="9"/>
  <c r="C2147" i="9"/>
  <c r="C2148" i="9"/>
  <c r="C2149" i="9"/>
  <c r="C2150" i="9"/>
  <c r="C2151" i="9"/>
  <c r="C2152" i="9"/>
  <c r="C2153" i="9"/>
  <c r="C2154" i="9"/>
  <c r="C2155" i="9"/>
  <c r="C2156" i="9"/>
  <c r="C2157" i="9"/>
  <c r="C2158" i="9"/>
  <c r="C2159" i="9"/>
  <c r="C2160" i="9"/>
  <c r="C2161" i="9"/>
  <c r="C2162" i="9"/>
  <c r="C2163" i="9"/>
  <c r="C2164" i="9"/>
  <c r="C2165" i="9"/>
  <c r="C2166" i="9"/>
  <c r="C2167" i="9"/>
  <c r="C2168" i="9"/>
  <c r="C2169" i="9"/>
  <c r="C2170" i="9"/>
  <c r="C2171" i="9"/>
  <c r="C2172" i="9"/>
  <c r="C2173" i="9"/>
  <c r="C2174" i="9"/>
  <c r="C2175" i="9"/>
  <c r="C2176" i="9"/>
  <c r="C2177" i="9"/>
  <c r="C2178" i="9"/>
  <c r="C2179" i="9"/>
  <c r="C2180" i="9"/>
  <c r="C2181" i="9"/>
  <c r="C2182" i="9"/>
  <c r="C2183" i="9"/>
  <c r="C2184" i="9"/>
  <c r="C2185" i="9"/>
  <c r="C2186" i="9"/>
  <c r="C2187" i="9"/>
  <c r="C2188" i="9"/>
  <c r="C2189" i="9"/>
  <c r="C2190" i="9"/>
  <c r="C2191" i="9"/>
  <c r="C2192" i="9"/>
  <c r="C2193" i="9"/>
  <c r="C2194" i="9"/>
  <c r="C2195" i="9"/>
  <c r="C2196" i="9"/>
  <c r="C2197" i="9"/>
  <c r="C2198" i="9"/>
  <c r="C2199" i="9"/>
  <c r="C2200" i="9"/>
  <c r="C2201" i="9"/>
  <c r="C2202" i="9"/>
  <c r="C2203" i="9"/>
  <c r="C2204" i="9"/>
  <c r="C2205" i="9"/>
  <c r="C2206" i="9"/>
  <c r="C2207" i="9"/>
  <c r="C2208" i="9"/>
  <c r="C2209" i="9"/>
  <c r="C2210" i="9"/>
  <c r="C2211" i="9"/>
  <c r="C2212" i="9"/>
  <c r="C2213" i="9"/>
  <c r="C2214" i="9"/>
  <c r="C2215" i="9"/>
  <c r="C2216" i="9"/>
  <c r="C2217" i="9"/>
  <c r="C2218" i="9"/>
  <c r="C2219" i="9"/>
  <c r="C2220" i="9"/>
  <c r="C2221" i="9"/>
  <c r="C2222" i="9"/>
  <c r="C2223" i="9"/>
  <c r="C2224" i="9"/>
  <c r="C2225" i="9"/>
  <c r="C2226" i="9"/>
  <c r="C2227" i="9"/>
  <c r="C2228" i="9"/>
  <c r="C2229" i="9"/>
  <c r="C2230" i="9"/>
  <c r="C2231" i="9"/>
  <c r="C2232" i="9"/>
  <c r="C2233" i="9"/>
  <c r="C2234" i="9"/>
  <c r="C2235" i="9"/>
  <c r="C2236" i="9"/>
  <c r="C2237" i="9"/>
  <c r="C2238" i="9"/>
  <c r="C2239" i="9"/>
  <c r="C2240" i="9"/>
  <c r="C2241" i="9"/>
  <c r="C2242" i="9"/>
  <c r="C2243" i="9"/>
  <c r="C2244" i="9"/>
  <c r="C2245" i="9"/>
  <c r="C2246" i="9"/>
  <c r="C2247" i="9"/>
  <c r="C2248" i="9"/>
  <c r="C2249" i="9"/>
  <c r="C2250" i="9"/>
  <c r="C2251" i="9"/>
  <c r="C2252" i="9"/>
  <c r="C2253" i="9"/>
  <c r="C2254" i="9"/>
  <c r="C2255" i="9"/>
  <c r="C2256" i="9"/>
  <c r="C2257" i="9"/>
  <c r="C2258" i="9"/>
  <c r="C2259" i="9"/>
  <c r="C2260" i="9"/>
  <c r="C2261" i="9"/>
  <c r="C2262" i="9"/>
  <c r="C2263" i="9"/>
  <c r="C2264" i="9"/>
  <c r="C2265" i="9"/>
  <c r="C2266" i="9"/>
  <c r="C2267" i="9"/>
  <c r="C2268" i="9"/>
  <c r="C2269" i="9"/>
  <c r="C2270" i="9"/>
  <c r="C2271" i="9"/>
  <c r="C2272" i="9"/>
  <c r="C2273" i="9"/>
  <c r="C2274" i="9"/>
  <c r="C2275" i="9"/>
  <c r="C2276" i="9"/>
  <c r="C2277" i="9"/>
  <c r="C2278" i="9"/>
  <c r="C2279" i="9"/>
  <c r="C2280" i="9"/>
  <c r="C2281" i="9"/>
  <c r="C2282" i="9"/>
  <c r="C2283" i="9"/>
  <c r="C2284" i="9"/>
  <c r="C2285" i="9"/>
  <c r="C2286" i="9"/>
  <c r="C2287" i="9"/>
  <c r="C2288" i="9"/>
  <c r="C2289" i="9"/>
  <c r="C2290" i="9"/>
  <c r="C2291" i="9"/>
  <c r="C2292" i="9"/>
  <c r="C2293" i="9"/>
  <c r="C2294" i="9"/>
  <c r="C2295" i="9"/>
  <c r="C2296" i="9"/>
  <c r="C2297" i="9"/>
  <c r="C2298" i="9"/>
  <c r="C2299" i="9"/>
  <c r="C2300" i="9"/>
  <c r="C2301" i="9"/>
  <c r="C2302" i="9"/>
  <c r="C2303" i="9"/>
  <c r="C2304" i="9"/>
  <c r="C2305" i="9"/>
  <c r="C2306" i="9"/>
  <c r="C2307" i="9"/>
  <c r="C2308" i="9"/>
  <c r="C2309" i="9"/>
  <c r="C2310" i="9"/>
  <c r="C2311" i="9"/>
  <c r="C2312" i="9"/>
  <c r="C2313" i="9"/>
  <c r="C2314" i="9"/>
  <c r="C2315" i="9"/>
  <c r="C2316" i="9"/>
  <c r="C2317" i="9"/>
  <c r="C2318" i="9"/>
  <c r="C2319" i="9"/>
  <c r="C2320" i="9"/>
  <c r="C2321" i="9"/>
  <c r="C2322" i="9"/>
  <c r="C2323" i="9"/>
  <c r="C2324" i="9"/>
  <c r="C2325" i="9"/>
  <c r="C2326" i="9"/>
  <c r="C2327" i="9"/>
  <c r="C2328" i="9"/>
  <c r="C2329" i="9"/>
  <c r="C2330" i="9"/>
  <c r="C2331" i="9"/>
  <c r="C2332" i="9"/>
  <c r="C2333" i="9"/>
  <c r="C2334" i="9"/>
  <c r="C2335" i="9"/>
  <c r="C2336" i="9"/>
  <c r="C2337" i="9"/>
  <c r="C2338" i="9"/>
  <c r="C2339" i="9"/>
  <c r="C2340" i="9"/>
  <c r="C2341" i="9"/>
  <c r="C2342" i="9"/>
  <c r="C2343" i="9"/>
  <c r="C2344" i="9"/>
  <c r="C2345" i="9"/>
  <c r="C2346" i="9"/>
  <c r="C2347" i="9"/>
  <c r="C2348" i="9"/>
  <c r="C2349" i="9"/>
  <c r="C2350" i="9"/>
  <c r="C2351" i="9"/>
  <c r="C2352" i="9"/>
  <c r="C2353" i="9"/>
  <c r="C2354" i="9"/>
  <c r="C2355" i="9"/>
  <c r="C2356" i="9"/>
  <c r="C2357" i="9"/>
  <c r="C2358" i="9"/>
  <c r="C2359" i="9"/>
  <c r="C2360" i="9"/>
  <c r="C2361" i="9"/>
  <c r="C2362" i="9"/>
  <c r="C2363" i="9"/>
  <c r="C2364" i="9"/>
  <c r="C2365" i="9"/>
  <c r="C2366" i="9"/>
  <c r="C2367" i="9"/>
  <c r="C2368" i="9"/>
  <c r="C2369" i="9"/>
  <c r="C2370" i="9"/>
  <c r="C2371" i="9"/>
  <c r="C2372" i="9"/>
  <c r="C2373" i="9"/>
  <c r="C2374" i="9"/>
  <c r="C2375" i="9"/>
  <c r="C2376" i="9"/>
  <c r="C2377" i="9"/>
  <c r="C2378" i="9"/>
  <c r="C2379" i="9"/>
  <c r="C2380" i="9"/>
  <c r="C2381" i="9"/>
  <c r="C2382" i="9"/>
  <c r="C2383" i="9"/>
  <c r="C2384" i="9"/>
  <c r="C2385" i="9"/>
  <c r="C2386" i="9"/>
  <c r="C2387" i="9"/>
  <c r="C2388" i="9"/>
  <c r="C2389" i="9"/>
  <c r="C2390" i="9"/>
  <c r="C2391" i="9"/>
  <c r="C2392" i="9"/>
  <c r="C2393" i="9"/>
  <c r="C2394" i="9"/>
  <c r="C2395" i="9"/>
  <c r="C2396" i="9"/>
  <c r="C2397" i="9"/>
  <c r="C2398" i="9"/>
  <c r="C2399" i="9"/>
  <c r="C2400" i="9"/>
  <c r="C2401" i="9"/>
  <c r="C2402" i="9"/>
  <c r="C2403" i="9"/>
  <c r="C2404" i="9"/>
  <c r="C2405" i="9"/>
  <c r="C2406" i="9"/>
  <c r="C2407" i="9"/>
  <c r="C2408" i="9"/>
  <c r="C2409" i="9"/>
  <c r="C2410" i="9"/>
  <c r="C2411" i="9"/>
  <c r="C2412" i="9"/>
  <c r="C2413" i="9"/>
  <c r="C2414" i="9"/>
  <c r="C2415" i="9"/>
  <c r="C2416" i="9"/>
  <c r="C2417" i="9"/>
  <c r="C2418" i="9"/>
  <c r="C2419" i="9"/>
  <c r="C2420" i="9"/>
  <c r="C2421" i="9"/>
  <c r="C2422" i="9"/>
  <c r="C2423" i="9"/>
  <c r="C2424" i="9"/>
  <c r="C2425" i="9"/>
  <c r="C2426" i="9"/>
  <c r="C2427" i="9"/>
  <c r="C2428" i="9"/>
  <c r="C2429" i="9"/>
  <c r="C2430" i="9"/>
  <c r="C2431" i="9"/>
  <c r="C2432" i="9"/>
  <c r="C2433" i="9"/>
  <c r="C2434" i="9"/>
  <c r="C2435" i="9"/>
  <c r="C2436" i="9"/>
  <c r="C2437" i="9"/>
  <c r="C2438" i="9"/>
  <c r="C2439" i="9"/>
  <c r="C2440" i="9"/>
  <c r="C2441" i="9"/>
  <c r="C2442" i="9"/>
  <c r="C2443" i="9"/>
  <c r="C2444" i="9"/>
  <c r="C2445" i="9"/>
  <c r="C2446" i="9"/>
  <c r="C2447" i="9"/>
  <c r="C2448" i="9"/>
  <c r="C2449" i="9"/>
  <c r="C2450" i="9"/>
  <c r="C2451" i="9"/>
  <c r="C2452" i="9"/>
  <c r="C2453" i="9"/>
  <c r="C2454" i="9"/>
  <c r="C2455" i="9"/>
  <c r="C2456" i="9"/>
  <c r="C2457" i="9"/>
  <c r="C2458" i="9"/>
  <c r="C2459" i="9"/>
  <c r="C2460" i="9"/>
  <c r="C2461" i="9"/>
  <c r="C2462" i="9"/>
  <c r="C2463" i="9"/>
  <c r="C2464" i="9"/>
  <c r="C2465" i="9"/>
  <c r="C2466" i="9"/>
  <c r="C2467" i="9"/>
  <c r="C2468" i="9"/>
  <c r="C2469" i="9"/>
  <c r="C2470" i="9"/>
  <c r="C2471" i="9"/>
  <c r="C2472" i="9"/>
  <c r="C2473" i="9"/>
  <c r="C2474" i="9"/>
  <c r="C2475" i="9"/>
  <c r="C2476" i="9"/>
  <c r="C2477" i="9"/>
  <c r="C2478" i="9"/>
  <c r="C2479" i="9"/>
  <c r="C2480" i="9"/>
  <c r="C2481" i="9"/>
  <c r="C2482" i="9"/>
  <c r="C2483" i="9"/>
  <c r="C2484" i="9"/>
  <c r="C2485" i="9"/>
  <c r="C2486" i="9"/>
  <c r="C2487" i="9"/>
  <c r="C2488" i="9"/>
  <c r="C2489" i="9"/>
  <c r="C2490" i="9"/>
  <c r="C2491" i="9"/>
  <c r="C2492" i="9"/>
  <c r="C2493" i="9"/>
  <c r="C2494" i="9"/>
  <c r="C2495" i="9"/>
  <c r="C2496" i="9"/>
  <c r="C2497" i="9"/>
  <c r="C2498" i="9"/>
  <c r="C2499" i="9"/>
  <c r="C2500" i="9"/>
  <c r="C2501" i="9"/>
  <c r="C2502" i="9"/>
  <c r="C2503" i="9"/>
  <c r="C2504" i="9"/>
  <c r="C2505" i="9"/>
  <c r="C2506" i="9"/>
  <c r="C2507" i="9"/>
  <c r="C2508" i="9"/>
  <c r="C2509" i="9"/>
  <c r="C2510" i="9"/>
  <c r="C2511" i="9"/>
  <c r="C2512" i="9"/>
  <c r="C2513" i="9"/>
  <c r="C2514" i="9"/>
  <c r="C2515" i="9"/>
  <c r="C2516" i="9"/>
  <c r="C2517" i="9"/>
  <c r="C2518" i="9"/>
  <c r="C2519" i="9"/>
  <c r="C2520" i="9"/>
  <c r="C2521" i="9"/>
  <c r="C2522" i="9"/>
  <c r="C2523" i="9"/>
  <c r="C2524" i="9"/>
  <c r="C2525" i="9"/>
  <c r="C2526" i="9"/>
  <c r="C2527" i="9"/>
  <c r="C2528" i="9"/>
  <c r="C2529" i="9"/>
  <c r="C2530" i="9"/>
  <c r="C2531" i="9"/>
  <c r="C2532" i="9"/>
  <c r="C2533" i="9"/>
  <c r="C2534" i="9"/>
  <c r="C2535" i="9"/>
  <c r="C2536" i="9"/>
  <c r="C2537" i="9"/>
  <c r="C2538" i="9"/>
  <c r="C2539" i="9"/>
  <c r="C2540" i="9"/>
  <c r="C2541" i="9"/>
  <c r="C2542" i="9"/>
  <c r="C2543" i="9"/>
  <c r="C2544" i="9"/>
  <c r="C2545" i="9"/>
  <c r="C2546" i="9"/>
  <c r="C2547" i="9"/>
  <c r="C2548" i="9"/>
  <c r="C2549" i="9"/>
  <c r="C2550" i="9"/>
  <c r="C2551" i="9"/>
  <c r="C2552" i="9"/>
  <c r="C2553" i="9"/>
  <c r="C2554" i="9"/>
  <c r="C2555" i="9"/>
  <c r="C2556" i="9"/>
  <c r="C2557" i="9"/>
  <c r="C2558" i="9"/>
  <c r="C2559" i="9"/>
  <c r="C2560" i="9"/>
  <c r="C2561" i="9"/>
  <c r="C2562" i="9"/>
  <c r="C2563" i="9"/>
  <c r="C2564" i="9"/>
  <c r="C2565" i="9"/>
  <c r="C2566" i="9"/>
  <c r="C2567" i="9"/>
  <c r="C2568" i="9"/>
  <c r="C2569" i="9"/>
  <c r="C2570" i="9"/>
  <c r="C2571" i="9"/>
  <c r="C2572" i="9"/>
  <c r="C2573" i="9"/>
  <c r="C2574" i="9"/>
  <c r="C2575" i="9"/>
  <c r="C2576" i="9"/>
  <c r="C2577" i="9"/>
  <c r="C2578" i="9"/>
  <c r="C2579" i="9"/>
  <c r="C2580" i="9"/>
  <c r="C2581" i="9"/>
  <c r="C2582" i="9"/>
  <c r="C2583" i="9"/>
  <c r="C2584" i="9"/>
  <c r="C2585" i="9"/>
  <c r="C2586" i="9"/>
  <c r="C2587" i="9"/>
  <c r="C2588" i="9"/>
  <c r="C2589" i="9"/>
  <c r="C2590" i="9"/>
  <c r="C2591" i="9"/>
  <c r="C2592" i="9"/>
  <c r="C2593" i="9"/>
  <c r="C2594" i="9"/>
  <c r="C2595" i="9"/>
  <c r="C2596" i="9"/>
  <c r="C2597" i="9"/>
  <c r="C2598" i="9"/>
  <c r="C2599" i="9"/>
  <c r="C2600" i="9"/>
  <c r="C2601" i="9"/>
  <c r="C2602" i="9"/>
  <c r="C2603" i="9"/>
  <c r="C2604" i="9"/>
  <c r="C2605" i="9"/>
  <c r="C2606" i="9"/>
  <c r="C2607" i="9"/>
  <c r="C2608" i="9"/>
  <c r="C2609" i="9"/>
  <c r="C2610" i="9"/>
  <c r="C2611" i="9"/>
  <c r="C2612" i="9"/>
  <c r="C2613" i="9"/>
  <c r="C2614" i="9"/>
  <c r="C2615" i="9"/>
  <c r="C2616" i="9"/>
  <c r="C2617" i="9"/>
  <c r="C2618" i="9"/>
  <c r="C2619" i="9"/>
  <c r="C2620" i="9"/>
  <c r="C2621" i="9"/>
  <c r="C2622" i="9"/>
  <c r="C2623" i="9"/>
  <c r="C2624" i="9"/>
  <c r="C2625" i="9"/>
  <c r="C2626" i="9"/>
  <c r="C2627" i="9"/>
  <c r="C2628" i="9"/>
  <c r="C2629" i="9"/>
  <c r="C2630" i="9"/>
  <c r="C2631" i="9"/>
  <c r="C2632" i="9"/>
  <c r="C2633" i="9"/>
  <c r="C2634" i="9"/>
  <c r="C2635" i="9"/>
  <c r="C2636" i="9"/>
  <c r="C2637" i="9"/>
  <c r="C2638" i="9"/>
  <c r="C2639" i="9"/>
  <c r="C2640" i="9"/>
  <c r="C2641" i="9"/>
  <c r="C2642" i="9"/>
  <c r="C2643" i="9"/>
  <c r="C2644" i="9"/>
  <c r="C2645" i="9"/>
  <c r="C2646" i="9"/>
  <c r="C2647" i="9"/>
  <c r="C2648" i="9"/>
  <c r="C2649" i="9"/>
  <c r="C2650" i="9"/>
  <c r="C2651" i="9"/>
  <c r="C2652" i="9"/>
  <c r="C2653" i="9"/>
  <c r="C2654" i="9"/>
  <c r="C2655" i="9"/>
  <c r="C2656" i="9"/>
  <c r="C2657" i="9"/>
  <c r="C2658" i="9"/>
  <c r="C2659" i="9"/>
  <c r="C2660" i="9"/>
  <c r="C2661" i="9"/>
  <c r="C2662" i="9"/>
  <c r="C2663" i="9"/>
  <c r="C2664" i="9"/>
  <c r="C2665" i="9"/>
  <c r="C2666" i="9"/>
  <c r="C2667" i="9"/>
  <c r="C2668" i="9"/>
  <c r="C2669" i="9"/>
  <c r="C2670" i="9"/>
  <c r="C2671" i="9"/>
  <c r="C2672" i="9"/>
  <c r="C2673" i="9"/>
  <c r="C2674" i="9"/>
  <c r="C2675" i="9"/>
  <c r="C2676" i="9"/>
  <c r="C2677" i="9"/>
  <c r="C2678" i="9"/>
  <c r="C2679" i="9"/>
  <c r="C2680" i="9"/>
  <c r="C2681" i="9"/>
  <c r="C2682" i="9"/>
  <c r="C2683" i="9"/>
  <c r="C2684" i="9"/>
  <c r="C2685" i="9"/>
  <c r="C2686" i="9"/>
  <c r="C2687" i="9"/>
  <c r="C2688" i="9"/>
  <c r="C2689" i="9"/>
  <c r="C2690" i="9"/>
  <c r="C2691" i="9"/>
  <c r="C2692" i="9"/>
  <c r="C2693" i="9"/>
  <c r="C2694" i="9"/>
  <c r="C2695" i="9"/>
  <c r="C2696" i="9"/>
  <c r="C2697" i="9"/>
  <c r="C2698" i="9"/>
  <c r="C2699" i="9"/>
  <c r="C2700" i="9"/>
  <c r="C2701" i="9"/>
  <c r="C2702" i="9"/>
  <c r="C2703" i="9"/>
  <c r="C2704" i="9"/>
  <c r="C2705" i="9"/>
  <c r="C2706" i="9"/>
  <c r="C2707" i="9"/>
  <c r="C2708" i="9"/>
  <c r="C2709" i="9"/>
  <c r="C2710" i="9"/>
  <c r="C2711" i="9"/>
  <c r="C2712" i="9"/>
  <c r="C2713" i="9"/>
  <c r="C2714" i="9"/>
  <c r="C2715" i="9"/>
  <c r="C2716" i="9"/>
  <c r="C2717" i="9"/>
  <c r="C2718" i="9"/>
  <c r="C2719" i="9"/>
  <c r="C2720" i="9"/>
  <c r="C2721" i="9"/>
  <c r="C2722" i="9"/>
  <c r="C2723" i="9"/>
  <c r="C2724" i="9"/>
  <c r="C2725" i="9"/>
  <c r="C2726" i="9"/>
  <c r="C2727" i="9"/>
  <c r="C2728" i="9"/>
  <c r="C2729" i="9"/>
  <c r="C2730" i="9"/>
  <c r="C2731" i="9"/>
  <c r="C2732" i="9"/>
  <c r="C2733" i="9"/>
  <c r="C2734" i="9"/>
  <c r="C2735" i="9"/>
  <c r="C2736" i="9"/>
  <c r="C2737" i="9"/>
  <c r="C2738" i="9"/>
  <c r="C2739" i="9"/>
  <c r="C2740" i="9"/>
  <c r="C2741" i="9"/>
  <c r="C2742" i="9"/>
  <c r="C2743" i="9"/>
  <c r="C2744" i="9"/>
  <c r="C2745" i="9"/>
  <c r="C2746" i="9"/>
  <c r="C2747" i="9"/>
  <c r="C2748" i="9"/>
  <c r="C2749" i="9"/>
  <c r="C2750" i="9"/>
  <c r="C2751" i="9"/>
  <c r="C2752" i="9"/>
  <c r="C2753" i="9"/>
  <c r="C2754" i="9"/>
  <c r="C2755" i="9"/>
  <c r="C2756" i="9"/>
  <c r="C2757" i="9"/>
  <c r="C2758" i="9"/>
  <c r="C2759" i="9"/>
  <c r="C2760" i="9"/>
  <c r="C2761" i="9"/>
  <c r="C2762" i="9"/>
  <c r="C2763" i="9"/>
  <c r="C2764" i="9"/>
  <c r="C2765" i="9"/>
  <c r="C2766" i="9"/>
  <c r="C2767" i="9"/>
  <c r="C2768" i="9"/>
  <c r="C2769" i="9"/>
  <c r="C2770" i="9"/>
  <c r="C2771" i="9"/>
  <c r="C2772" i="9"/>
  <c r="C2773" i="9"/>
  <c r="C2774" i="9"/>
  <c r="C2775" i="9"/>
  <c r="C2776" i="9"/>
  <c r="C2777" i="9"/>
  <c r="C2778" i="9"/>
  <c r="C2779" i="9"/>
  <c r="C2780" i="9"/>
  <c r="C2781" i="9"/>
  <c r="C2782" i="9"/>
  <c r="C2783" i="9"/>
  <c r="C2784" i="9"/>
  <c r="C2785" i="9"/>
  <c r="C2786" i="9"/>
  <c r="C2787" i="9"/>
  <c r="C2788" i="9"/>
  <c r="C2789" i="9"/>
  <c r="C2790" i="9"/>
  <c r="C2791" i="9"/>
  <c r="C2792" i="9"/>
  <c r="C2793" i="9"/>
  <c r="C2794" i="9"/>
  <c r="C2795" i="9"/>
  <c r="C2796" i="9"/>
  <c r="C2797" i="9"/>
  <c r="C2798" i="9"/>
  <c r="C2799" i="9"/>
  <c r="C2800" i="9"/>
  <c r="C2801" i="9"/>
  <c r="C2802" i="9"/>
  <c r="C2803" i="9"/>
  <c r="C2804" i="9"/>
  <c r="C2805" i="9"/>
  <c r="C2806" i="9"/>
  <c r="C2807" i="9"/>
  <c r="C2808" i="9"/>
  <c r="C2809" i="9"/>
  <c r="C2810" i="9"/>
  <c r="C2811" i="9"/>
  <c r="C2812" i="9"/>
  <c r="C2813" i="9"/>
  <c r="C2814" i="9"/>
  <c r="C2815" i="9"/>
  <c r="C2816" i="9"/>
  <c r="C2817" i="9"/>
  <c r="C2818" i="9"/>
  <c r="C2819" i="9"/>
  <c r="C2820" i="9"/>
  <c r="C2821" i="9"/>
  <c r="C2822" i="9"/>
  <c r="C2823" i="9"/>
  <c r="C2824" i="9"/>
  <c r="C2825" i="9"/>
  <c r="C2826" i="9"/>
  <c r="C2827" i="9"/>
  <c r="C2828" i="9"/>
  <c r="C2829" i="9"/>
  <c r="C2830" i="9"/>
  <c r="C2831" i="9"/>
  <c r="C2832" i="9"/>
  <c r="C2833" i="9"/>
  <c r="C2834" i="9"/>
  <c r="C2835" i="9"/>
  <c r="C2836" i="9"/>
  <c r="C2837" i="9"/>
  <c r="C2838" i="9"/>
  <c r="C2839" i="9"/>
  <c r="C2840" i="9"/>
  <c r="C2841" i="9"/>
  <c r="C2842" i="9"/>
  <c r="C2843" i="9"/>
  <c r="C2844" i="9"/>
  <c r="C2845" i="9"/>
  <c r="C2846" i="9"/>
  <c r="C2847" i="9"/>
  <c r="C2848" i="9"/>
  <c r="C2849" i="9"/>
  <c r="C2850" i="9"/>
  <c r="C2851" i="9"/>
  <c r="C2852" i="9"/>
  <c r="C2853" i="9"/>
  <c r="C2854" i="9"/>
  <c r="C2855" i="9"/>
  <c r="C2856" i="9"/>
  <c r="C2857" i="9"/>
  <c r="C2858" i="9"/>
  <c r="C2859" i="9"/>
  <c r="C2860" i="9"/>
  <c r="C2861" i="9"/>
  <c r="C2862" i="9"/>
  <c r="C2863" i="9"/>
  <c r="C2864" i="9"/>
  <c r="C2865" i="9"/>
  <c r="C2866" i="9"/>
  <c r="C2867" i="9"/>
  <c r="C2868" i="9"/>
  <c r="C2869" i="9"/>
  <c r="C2870" i="9"/>
  <c r="C2871" i="9"/>
  <c r="C2872" i="9"/>
  <c r="C2873" i="9"/>
  <c r="C2874" i="9"/>
  <c r="C2875" i="9"/>
  <c r="C2876" i="9"/>
  <c r="C2877" i="9"/>
  <c r="C2878" i="9"/>
  <c r="C2879" i="9"/>
  <c r="C2880" i="9"/>
  <c r="C2881" i="9"/>
  <c r="C2882" i="9"/>
  <c r="C2883" i="9"/>
  <c r="C2884" i="9"/>
  <c r="C2885" i="9"/>
  <c r="C2886" i="9"/>
  <c r="C2887" i="9"/>
  <c r="C2888" i="9"/>
  <c r="C2889" i="9"/>
  <c r="C2890" i="9"/>
  <c r="C2891" i="9"/>
  <c r="C2892" i="9"/>
  <c r="C2893" i="9"/>
  <c r="C2894" i="9"/>
  <c r="C2895" i="9"/>
  <c r="C2896" i="9"/>
  <c r="C2897" i="9"/>
  <c r="C2898" i="9"/>
  <c r="C2899" i="9"/>
  <c r="C2900" i="9"/>
  <c r="C2901" i="9"/>
  <c r="C2902" i="9"/>
  <c r="C2903" i="9"/>
  <c r="C2904" i="9"/>
  <c r="C2905" i="9"/>
  <c r="C2906" i="9"/>
  <c r="C2907" i="9"/>
  <c r="C2908" i="9"/>
  <c r="C2909" i="9"/>
  <c r="C2910" i="9"/>
  <c r="C2911" i="9"/>
  <c r="C2912" i="9"/>
  <c r="C2913" i="9"/>
  <c r="C2914" i="9"/>
  <c r="C2915" i="9"/>
  <c r="C2916" i="9"/>
  <c r="C2917" i="9"/>
  <c r="C2918" i="9"/>
  <c r="C2919" i="9"/>
  <c r="C2920" i="9"/>
  <c r="C2921" i="9"/>
  <c r="C2922" i="9"/>
  <c r="C2923" i="9"/>
  <c r="C2924" i="9"/>
  <c r="C2925" i="9"/>
  <c r="C2926" i="9"/>
  <c r="C2927" i="9"/>
  <c r="C2928" i="9"/>
  <c r="C2929" i="9"/>
  <c r="C2930" i="9"/>
  <c r="C2931" i="9"/>
  <c r="C2932" i="9"/>
  <c r="C2933" i="9"/>
  <c r="C2934" i="9"/>
  <c r="C2935" i="9"/>
  <c r="C2936" i="9"/>
  <c r="C2937" i="9"/>
  <c r="C2938" i="9"/>
  <c r="C2939" i="9"/>
  <c r="C2940" i="9"/>
  <c r="C2941" i="9"/>
  <c r="C2942" i="9"/>
  <c r="C2943" i="9"/>
  <c r="C2944" i="9"/>
  <c r="C2945" i="9"/>
  <c r="C2946" i="9"/>
  <c r="C2947" i="9"/>
  <c r="C2948" i="9"/>
  <c r="C2949" i="9"/>
  <c r="C2950" i="9"/>
  <c r="C2951" i="9"/>
  <c r="C2952" i="9"/>
  <c r="C2953" i="9"/>
  <c r="C2954" i="9"/>
  <c r="C2955" i="9"/>
  <c r="C2956" i="9"/>
  <c r="C2957" i="9"/>
  <c r="C2958" i="9"/>
  <c r="C2959" i="9"/>
  <c r="C2960" i="9"/>
  <c r="C2961" i="9"/>
  <c r="C2962" i="9"/>
  <c r="C2963" i="9"/>
  <c r="C2964" i="9"/>
  <c r="C2965" i="9"/>
  <c r="C2966" i="9"/>
  <c r="C2967" i="9"/>
  <c r="C2968" i="9"/>
  <c r="C2969" i="9"/>
  <c r="C2970" i="9"/>
  <c r="C2971" i="9"/>
  <c r="C2972" i="9"/>
  <c r="C2973" i="9"/>
  <c r="C2974" i="9"/>
  <c r="C2975" i="9"/>
  <c r="C2976" i="9"/>
  <c r="C2977" i="9"/>
  <c r="C2978" i="9"/>
  <c r="C2979" i="9"/>
  <c r="C2980" i="9"/>
  <c r="C2981" i="9"/>
  <c r="C2982" i="9"/>
  <c r="C2983" i="9"/>
  <c r="C2984" i="9"/>
  <c r="C2985" i="9"/>
  <c r="C2986" i="9"/>
  <c r="C2987" i="9"/>
  <c r="C2988" i="9"/>
  <c r="C2989" i="9"/>
  <c r="C2990" i="9"/>
  <c r="C2991" i="9"/>
  <c r="C2992" i="9"/>
  <c r="C2993" i="9"/>
  <c r="C2994" i="9"/>
  <c r="C2995" i="9"/>
  <c r="C2996" i="9"/>
  <c r="C2997" i="9"/>
  <c r="C2998" i="9"/>
  <c r="C2999" i="9"/>
  <c r="C3000" i="9"/>
  <c r="C3001" i="9"/>
  <c r="C3002" i="9"/>
  <c r="C3003" i="9"/>
  <c r="C3004" i="9"/>
  <c r="C3005" i="9"/>
  <c r="C3006" i="9"/>
  <c r="C3007" i="9"/>
  <c r="C3008" i="9"/>
  <c r="C3009" i="9"/>
  <c r="C3010" i="9"/>
  <c r="C3011" i="9"/>
  <c r="C3012" i="9"/>
  <c r="C3013" i="9"/>
  <c r="C3014" i="9"/>
  <c r="C3015" i="9"/>
  <c r="C3016" i="9"/>
  <c r="C3017" i="9"/>
  <c r="C3018" i="9"/>
  <c r="C3019" i="9"/>
  <c r="C3020" i="9"/>
  <c r="C3021" i="9"/>
  <c r="C3022" i="9"/>
  <c r="C3023" i="9"/>
  <c r="C3024" i="9"/>
  <c r="C3025" i="9"/>
  <c r="C3026" i="9"/>
  <c r="C3027" i="9"/>
  <c r="C3028" i="9"/>
  <c r="C3029" i="9"/>
  <c r="C3030" i="9"/>
  <c r="C3031" i="9"/>
  <c r="C3032" i="9"/>
  <c r="C3033" i="9"/>
  <c r="C3034" i="9"/>
  <c r="C3035" i="9"/>
  <c r="C3036" i="9"/>
  <c r="C3037" i="9"/>
  <c r="C3038" i="9"/>
  <c r="C3039" i="9"/>
  <c r="C3040" i="9"/>
  <c r="C3041" i="9"/>
  <c r="C3042" i="9"/>
  <c r="C3043" i="9"/>
  <c r="C3044" i="9"/>
  <c r="C3045" i="9"/>
  <c r="C3046" i="9"/>
  <c r="C3047" i="9"/>
  <c r="C3048" i="9"/>
  <c r="C3049" i="9"/>
  <c r="C3050" i="9"/>
  <c r="C3051" i="9"/>
  <c r="C3052" i="9"/>
  <c r="C3053" i="9"/>
  <c r="C3054" i="9"/>
  <c r="C3055" i="9"/>
  <c r="C3056" i="9"/>
  <c r="C3057" i="9"/>
  <c r="C3058" i="9"/>
  <c r="C3059" i="9"/>
  <c r="C3060" i="9"/>
  <c r="C3061" i="9"/>
  <c r="C3062" i="9"/>
  <c r="C3063" i="9"/>
  <c r="C3064" i="9"/>
  <c r="C3065" i="9"/>
  <c r="C3066" i="9"/>
  <c r="C3067" i="9"/>
  <c r="C3068" i="9"/>
  <c r="C3069" i="9"/>
  <c r="C3070" i="9"/>
  <c r="C3071" i="9"/>
  <c r="C3072" i="9"/>
  <c r="C3073" i="9"/>
  <c r="C3074" i="9"/>
  <c r="C3075" i="9"/>
  <c r="C3076" i="9"/>
  <c r="C3077" i="9"/>
  <c r="C3078" i="9"/>
  <c r="C3079" i="9"/>
  <c r="C3080" i="9"/>
  <c r="C3081" i="9"/>
  <c r="C3082" i="9"/>
  <c r="C3083" i="9"/>
  <c r="C3084" i="9"/>
  <c r="C3085" i="9"/>
  <c r="C3086" i="9"/>
  <c r="C3087" i="9"/>
  <c r="C3088" i="9"/>
  <c r="C3089" i="9"/>
  <c r="C3090" i="9"/>
  <c r="C3091" i="9"/>
  <c r="C3092" i="9"/>
  <c r="C3093" i="9"/>
  <c r="C3094" i="9"/>
  <c r="C3095" i="9"/>
  <c r="C3096" i="9"/>
  <c r="C3097" i="9"/>
  <c r="C3098" i="9"/>
  <c r="C3099" i="9"/>
  <c r="C3100" i="9"/>
  <c r="C3101" i="9"/>
  <c r="C3102" i="9"/>
  <c r="C3103" i="9"/>
  <c r="C3104" i="9"/>
  <c r="C3105" i="9"/>
  <c r="C3106" i="9"/>
  <c r="C3107" i="9"/>
  <c r="C3108" i="9"/>
  <c r="C3109" i="9"/>
  <c r="C3110" i="9"/>
  <c r="C3111" i="9"/>
  <c r="C3112" i="9"/>
  <c r="C3113" i="9"/>
  <c r="C3114" i="9"/>
  <c r="C3115" i="9"/>
  <c r="C3116" i="9"/>
  <c r="C3117" i="9"/>
  <c r="C3118" i="9"/>
  <c r="C3119" i="9"/>
  <c r="C3120" i="9"/>
  <c r="C3121" i="9"/>
  <c r="C3122" i="9"/>
  <c r="C3123" i="9"/>
  <c r="C3124" i="9"/>
  <c r="C3125" i="9"/>
  <c r="C3126" i="9"/>
  <c r="C3127" i="9"/>
  <c r="C3128" i="9"/>
  <c r="C3129" i="9"/>
  <c r="C3130" i="9"/>
  <c r="C3131" i="9"/>
  <c r="C3132" i="9"/>
  <c r="C3133" i="9"/>
  <c r="C3134" i="9"/>
  <c r="C3135" i="9"/>
  <c r="C3136" i="9"/>
  <c r="C3137" i="9"/>
  <c r="C3138" i="9"/>
  <c r="C3139" i="9"/>
  <c r="C3140" i="9"/>
  <c r="C3141" i="9"/>
  <c r="C3142" i="9"/>
  <c r="C3143" i="9"/>
  <c r="C3144" i="9"/>
  <c r="C3145" i="9"/>
  <c r="C3146" i="9"/>
  <c r="C3147" i="9"/>
  <c r="C3148" i="9"/>
  <c r="C3149" i="9"/>
  <c r="C3150" i="9"/>
  <c r="C3151" i="9"/>
  <c r="C3152" i="9"/>
  <c r="C3153" i="9"/>
  <c r="C3154" i="9"/>
  <c r="C3155" i="9"/>
  <c r="C3156" i="9"/>
  <c r="C3157" i="9"/>
  <c r="C3158" i="9"/>
  <c r="C3159" i="9"/>
  <c r="C3160" i="9"/>
  <c r="C3161" i="9"/>
  <c r="C3162" i="9"/>
  <c r="C3163" i="9"/>
  <c r="C3164" i="9"/>
  <c r="C3165" i="9"/>
  <c r="C3166" i="9"/>
  <c r="C3167" i="9"/>
  <c r="C3168" i="9"/>
  <c r="C3169" i="9"/>
  <c r="C3170" i="9"/>
  <c r="C3171" i="9"/>
  <c r="C3172" i="9"/>
  <c r="C3173" i="9"/>
  <c r="C3174" i="9"/>
  <c r="C3175" i="9"/>
  <c r="C3176" i="9"/>
  <c r="C3177" i="9"/>
  <c r="C3178" i="9"/>
  <c r="C3179" i="9"/>
  <c r="C3180" i="9"/>
  <c r="C3181" i="9"/>
  <c r="C3182" i="9"/>
  <c r="C3183" i="9"/>
  <c r="C3184" i="9"/>
  <c r="C3185" i="9"/>
  <c r="C3186" i="9"/>
  <c r="C3187" i="9"/>
  <c r="C3188" i="9"/>
  <c r="C3189" i="9"/>
  <c r="C3190" i="9"/>
  <c r="C3191" i="9"/>
  <c r="C3192" i="9"/>
  <c r="C3193" i="9"/>
  <c r="C3194" i="9"/>
  <c r="C3195" i="9"/>
  <c r="C3196" i="9"/>
  <c r="C3197" i="9"/>
  <c r="C3198" i="9"/>
  <c r="C3199" i="9"/>
  <c r="C3200" i="9"/>
  <c r="C3201" i="9"/>
  <c r="C3202" i="9"/>
  <c r="C3203" i="9"/>
  <c r="C3204" i="9"/>
  <c r="C3205" i="9"/>
  <c r="C3206" i="9"/>
  <c r="C3207" i="9"/>
  <c r="C3208" i="9"/>
  <c r="C3209" i="9"/>
  <c r="C3210" i="9"/>
  <c r="C3211" i="9"/>
  <c r="C3212" i="9"/>
  <c r="C3213" i="9"/>
  <c r="C3214" i="9"/>
  <c r="C3215" i="9"/>
  <c r="C3216" i="9"/>
  <c r="C3217" i="9"/>
  <c r="C3218" i="9"/>
  <c r="C3219" i="9"/>
  <c r="C3220" i="9"/>
  <c r="C3221" i="9"/>
  <c r="C3222" i="9"/>
  <c r="C3223" i="9"/>
  <c r="C3224" i="9"/>
  <c r="C3225" i="9"/>
  <c r="C3226" i="9"/>
  <c r="C3227" i="9"/>
  <c r="C3228" i="9"/>
  <c r="C3229" i="9"/>
  <c r="C3230" i="9"/>
  <c r="C3231" i="9"/>
  <c r="C3232" i="9"/>
  <c r="C3233" i="9"/>
  <c r="C3234" i="9"/>
  <c r="C3235" i="9"/>
  <c r="C3236" i="9"/>
  <c r="C3237" i="9"/>
  <c r="C3238" i="9"/>
  <c r="C3239" i="9"/>
  <c r="C3240" i="9"/>
  <c r="C3241" i="9"/>
  <c r="C3242" i="9"/>
  <c r="C3243" i="9"/>
  <c r="C3244" i="9"/>
  <c r="C3245" i="9"/>
  <c r="C3246" i="9"/>
  <c r="C3247" i="9"/>
  <c r="C3248" i="9"/>
  <c r="C3249" i="9"/>
  <c r="C3250" i="9"/>
  <c r="C3251" i="9"/>
  <c r="C3252" i="9"/>
  <c r="C3253" i="9"/>
  <c r="C3254" i="9"/>
  <c r="C3255" i="9"/>
  <c r="C3256" i="9"/>
  <c r="C3257" i="9"/>
  <c r="C3258" i="9"/>
  <c r="C3259" i="9"/>
  <c r="C3260" i="9"/>
  <c r="C3261" i="9"/>
  <c r="C3262" i="9"/>
  <c r="C3263" i="9"/>
  <c r="C3264" i="9"/>
  <c r="C3265" i="9"/>
  <c r="C3266" i="9"/>
  <c r="C3267" i="9"/>
  <c r="C3268" i="9"/>
  <c r="C3269" i="9"/>
  <c r="C3270" i="9"/>
  <c r="C3271" i="9"/>
  <c r="C3272" i="9"/>
  <c r="C3273" i="9"/>
  <c r="C3274" i="9"/>
  <c r="C3275" i="9"/>
  <c r="C3276" i="9"/>
  <c r="C3277" i="9"/>
  <c r="C3278" i="9"/>
  <c r="C3279" i="9"/>
  <c r="C3280" i="9"/>
  <c r="C3281" i="9"/>
  <c r="C3282" i="9"/>
  <c r="C3283" i="9"/>
  <c r="C3284" i="9"/>
  <c r="C3285" i="9"/>
  <c r="C3286" i="9"/>
  <c r="C3287" i="9"/>
  <c r="C3288" i="9"/>
  <c r="C3289" i="9"/>
  <c r="C3290" i="9"/>
  <c r="C3291" i="9"/>
  <c r="C3292" i="9"/>
  <c r="C3293" i="9"/>
  <c r="C3294" i="9"/>
  <c r="C3295" i="9"/>
  <c r="C3296" i="9"/>
  <c r="C3297" i="9"/>
  <c r="C3298" i="9"/>
  <c r="C3299" i="9"/>
  <c r="C3300" i="9"/>
  <c r="C3301" i="9"/>
  <c r="C3302" i="9"/>
  <c r="C3303" i="9"/>
  <c r="C3304" i="9"/>
  <c r="C3305" i="9"/>
  <c r="C3306" i="9"/>
  <c r="C3307" i="9"/>
  <c r="C3308" i="9"/>
  <c r="C3309" i="9"/>
  <c r="C3310" i="9"/>
  <c r="C3311" i="9"/>
  <c r="C3312" i="9"/>
  <c r="C3313" i="9"/>
  <c r="C3314" i="9"/>
  <c r="C3315" i="9"/>
  <c r="C3316" i="9"/>
  <c r="C3317" i="9"/>
  <c r="C3318" i="9"/>
  <c r="C3319" i="9"/>
  <c r="C3320" i="9"/>
  <c r="C3321" i="9"/>
  <c r="C3322" i="9"/>
  <c r="C3323" i="9"/>
  <c r="C3324" i="9"/>
  <c r="C3325" i="9"/>
  <c r="C3326" i="9"/>
  <c r="C3327" i="9"/>
  <c r="C3328" i="9"/>
  <c r="C3329" i="9"/>
  <c r="C3330" i="9"/>
  <c r="C3331" i="9"/>
  <c r="C3332" i="9"/>
  <c r="C3333" i="9"/>
  <c r="C3334" i="9"/>
  <c r="C3335" i="9"/>
  <c r="C3336" i="9"/>
  <c r="C3337" i="9"/>
  <c r="C3338" i="9"/>
  <c r="C3339" i="9"/>
  <c r="C3340" i="9"/>
  <c r="C3341" i="9"/>
  <c r="C3342" i="9"/>
  <c r="C3343" i="9"/>
  <c r="C3344" i="9"/>
  <c r="C3345" i="9"/>
  <c r="C3346" i="9"/>
  <c r="C3347" i="9"/>
  <c r="C3348" i="9"/>
  <c r="C3349" i="9"/>
  <c r="C3350" i="9"/>
  <c r="C3351" i="9"/>
  <c r="C3352" i="9"/>
  <c r="C3353" i="9"/>
  <c r="C3354" i="9"/>
  <c r="C3355" i="9"/>
  <c r="C3356" i="9"/>
  <c r="C3357" i="9"/>
  <c r="C3358" i="9"/>
  <c r="C3359" i="9"/>
  <c r="C3360" i="9"/>
  <c r="C3361" i="9"/>
  <c r="C3362" i="9"/>
  <c r="C3363" i="9"/>
  <c r="C3364" i="9"/>
  <c r="C3365" i="9"/>
  <c r="C3366" i="9"/>
  <c r="C3367" i="9"/>
  <c r="C3368" i="9"/>
  <c r="C3369" i="9"/>
  <c r="C3370" i="9"/>
  <c r="C3371" i="9"/>
  <c r="C3372" i="9"/>
  <c r="C3373" i="9"/>
  <c r="C3374" i="9"/>
  <c r="C3375" i="9"/>
  <c r="C3376" i="9"/>
  <c r="C3377" i="9"/>
  <c r="C3378" i="9"/>
  <c r="C3379" i="9"/>
  <c r="C3380" i="9"/>
  <c r="C3381" i="9"/>
  <c r="C3382" i="9"/>
  <c r="C3383" i="9"/>
  <c r="C3384" i="9"/>
  <c r="C3385" i="9"/>
  <c r="C3386" i="9"/>
  <c r="C3387" i="9"/>
  <c r="C3388" i="9"/>
  <c r="C3389" i="9"/>
  <c r="C3390" i="9"/>
  <c r="C3391" i="9"/>
  <c r="C3392" i="9"/>
  <c r="C3393" i="9"/>
  <c r="C3394" i="9"/>
  <c r="C3395" i="9"/>
  <c r="C3396" i="9"/>
  <c r="C3397" i="9"/>
  <c r="C3398" i="9"/>
  <c r="C3399" i="9"/>
  <c r="C3400" i="9"/>
  <c r="C3401" i="9"/>
  <c r="C3402" i="9"/>
  <c r="C3403" i="9"/>
  <c r="C3404" i="9"/>
  <c r="C3405" i="9"/>
  <c r="C3406" i="9"/>
  <c r="C3407" i="9"/>
  <c r="C3408" i="9"/>
  <c r="C3409" i="9"/>
  <c r="C3410" i="9"/>
  <c r="C3411" i="9"/>
  <c r="C3412" i="9"/>
  <c r="C3413" i="9"/>
  <c r="C3414" i="9"/>
  <c r="C3415" i="9"/>
  <c r="C3416" i="9"/>
  <c r="C3417" i="9"/>
  <c r="C3418" i="9"/>
  <c r="C3419" i="9"/>
  <c r="C3420" i="9"/>
  <c r="C3421" i="9"/>
  <c r="C3422" i="9"/>
  <c r="C3423" i="9"/>
  <c r="C3424" i="9"/>
  <c r="C3425" i="9"/>
  <c r="C3426" i="9"/>
  <c r="C3427" i="9"/>
  <c r="C3428" i="9"/>
  <c r="C3429" i="9"/>
  <c r="C3430" i="9"/>
  <c r="C3431" i="9"/>
  <c r="C3432" i="9"/>
  <c r="C3433" i="9"/>
  <c r="C3434" i="9"/>
  <c r="C3435" i="9"/>
  <c r="C3436" i="9"/>
  <c r="C3437" i="9"/>
  <c r="C3438" i="9"/>
  <c r="C3439" i="9"/>
  <c r="C3440" i="9"/>
  <c r="C3441" i="9"/>
  <c r="C3442" i="9"/>
  <c r="C3443" i="9"/>
  <c r="C3444" i="9"/>
  <c r="C3445" i="9"/>
  <c r="C3446" i="9"/>
  <c r="C3447" i="9"/>
  <c r="C3448" i="9"/>
  <c r="C3449" i="9"/>
  <c r="C3450" i="9"/>
  <c r="C3451" i="9"/>
  <c r="C3452" i="9"/>
  <c r="C3453" i="9"/>
  <c r="C3454" i="9"/>
  <c r="C3455" i="9"/>
  <c r="C3456" i="9"/>
  <c r="C3457" i="9"/>
  <c r="C3458" i="9"/>
  <c r="C3459" i="9"/>
  <c r="C3460" i="9"/>
  <c r="C3461" i="9"/>
  <c r="C3462" i="9"/>
  <c r="C3463" i="9"/>
  <c r="C3464" i="9"/>
  <c r="C3465" i="9"/>
  <c r="C3466" i="9"/>
  <c r="C3467" i="9"/>
  <c r="C3468" i="9"/>
  <c r="C3469" i="9"/>
  <c r="C3470" i="9"/>
  <c r="C3471" i="9"/>
  <c r="C3472" i="9"/>
  <c r="C3473" i="9"/>
  <c r="C3474" i="9"/>
  <c r="C3475" i="9"/>
  <c r="C3476" i="9"/>
  <c r="C3477" i="9"/>
  <c r="C3478" i="9"/>
  <c r="C3479" i="9"/>
  <c r="C3480" i="9"/>
  <c r="C3481" i="9"/>
  <c r="C3482" i="9"/>
  <c r="C3483" i="9"/>
  <c r="C3484" i="9"/>
  <c r="C3485" i="9"/>
  <c r="C3486" i="9"/>
  <c r="C3487" i="9"/>
  <c r="C3488" i="9"/>
  <c r="C3489" i="9"/>
  <c r="C3490" i="9"/>
  <c r="C3491" i="9"/>
  <c r="C3492" i="9"/>
  <c r="C3493" i="9"/>
  <c r="C3494" i="9"/>
  <c r="C3495" i="9"/>
  <c r="C3496" i="9"/>
  <c r="C3497" i="9"/>
  <c r="C3498" i="9"/>
  <c r="C3499" i="9"/>
  <c r="C3500" i="9"/>
  <c r="C3501" i="9"/>
  <c r="C3502" i="9"/>
  <c r="C3503" i="9"/>
  <c r="C3504" i="9"/>
  <c r="C3505" i="9"/>
  <c r="C3506" i="9"/>
  <c r="C3507" i="9"/>
  <c r="C3508" i="9"/>
  <c r="C3509" i="9"/>
  <c r="C3510" i="9"/>
  <c r="C3511" i="9"/>
  <c r="C3512" i="9"/>
  <c r="C3513" i="9"/>
  <c r="C3514" i="9"/>
  <c r="C3515" i="9"/>
  <c r="C3516" i="9"/>
  <c r="C3517" i="9"/>
  <c r="C3518" i="9"/>
  <c r="C3519" i="9"/>
  <c r="C3520" i="9"/>
  <c r="C3521" i="9"/>
  <c r="C3522" i="9"/>
  <c r="C3523" i="9"/>
  <c r="C3524" i="9"/>
  <c r="C3525" i="9"/>
  <c r="C3526" i="9"/>
  <c r="C3527" i="9"/>
  <c r="C3528" i="9"/>
  <c r="C3529" i="9"/>
  <c r="C3530" i="9"/>
  <c r="C3531" i="9"/>
  <c r="C3532" i="9"/>
  <c r="C3533" i="9"/>
  <c r="C3534" i="9"/>
  <c r="C3535" i="9"/>
  <c r="C3536" i="9"/>
  <c r="C3537" i="9"/>
  <c r="C3538" i="9"/>
  <c r="C3539" i="9"/>
  <c r="C3540" i="9"/>
  <c r="C3541" i="9"/>
  <c r="C3542" i="9"/>
  <c r="C3543" i="9"/>
  <c r="C3544" i="9"/>
  <c r="C3545" i="9"/>
  <c r="C3546" i="9"/>
  <c r="C3547" i="9"/>
  <c r="C3548" i="9"/>
  <c r="C3549" i="9"/>
  <c r="C3550" i="9"/>
  <c r="C3551" i="9"/>
  <c r="C3552" i="9"/>
  <c r="C3553" i="9"/>
  <c r="C3554" i="9"/>
  <c r="C3555" i="9"/>
  <c r="C3556" i="9"/>
  <c r="C3557" i="9"/>
  <c r="C3558" i="9"/>
  <c r="C3559" i="9"/>
  <c r="C3560" i="9"/>
  <c r="C3561" i="9"/>
  <c r="C3562" i="9"/>
  <c r="C3563" i="9"/>
  <c r="C3564" i="9"/>
  <c r="C3565" i="9"/>
  <c r="C3566" i="9"/>
  <c r="C3567" i="9"/>
  <c r="C3568" i="9"/>
  <c r="C3569" i="9"/>
  <c r="C3570" i="9"/>
  <c r="C3571" i="9"/>
  <c r="C3572" i="9"/>
  <c r="C3573" i="9"/>
  <c r="C3574" i="9"/>
  <c r="C3575" i="9"/>
  <c r="C3576" i="9"/>
  <c r="C3577" i="9"/>
  <c r="C3578" i="9"/>
  <c r="C3579" i="9"/>
  <c r="C3580" i="9"/>
  <c r="C3581" i="9"/>
  <c r="C3582" i="9"/>
  <c r="C3583" i="9"/>
  <c r="C3584" i="9"/>
  <c r="C3585" i="9"/>
  <c r="C3586" i="9"/>
  <c r="C3587" i="9"/>
  <c r="C3588" i="9"/>
  <c r="C3589" i="9"/>
  <c r="C3590" i="9"/>
  <c r="C3591" i="9"/>
  <c r="C3592" i="9"/>
  <c r="C3593" i="9"/>
  <c r="C3594" i="9"/>
  <c r="C3595" i="9"/>
  <c r="C3596" i="9"/>
  <c r="C3597" i="9"/>
  <c r="C3598" i="9"/>
  <c r="C3599" i="9"/>
  <c r="C3600" i="9"/>
  <c r="C3601" i="9"/>
  <c r="C3602" i="9"/>
  <c r="C3603" i="9"/>
  <c r="C3604" i="9"/>
  <c r="C3605" i="9"/>
  <c r="C3606" i="9"/>
  <c r="C3607" i="9"/>
  <c r="C3608" i="9"/>
  <c r="C3609" i="9"/>
  <c r="C3610" i="9"/>
  <c r="C3611" i="9"/>
  <c r="C3612" i="9"/>
  <c r="C3613" i="9"/>
  <c r="C3614" i="9"/>
  <c r="C3615" i="9"/>
  <c r="C3616" i="9"/>
  <c r="C3617" i="9"/>
  <c r="C3618" i="9"/>
  <c r="C3619" i="9"/>
  <c r="C3620" i="9"/>
  <c r="C3621" i="9"/>
  <c r="C3622" i="9"/>
  <c r="C3623" i="9"/>
  <c r="C3624" i="9"/>
  <c r="C3625" i="9"/>
  <c r="C3626" i="9"/>
  <c r="C3627" i="9"/>
  <c r="C3628" i="9"/>
  <c r="C3629" i="9"/>
  <c r="C3630" i="9"/>
  <c r="C3631" i="9"/>
  <c r="C3632" i="9"/>
  <c r="C3633" i="9"/>
  <c r="C3634" i="9"/>
  <c r="C3635" i="9"/>
  <c r="C3636" i="9"/>
  <c r="C3637" i="9"/>
  <c r="C3638" i="9"/>
  <c r="C3639" i="9"/>
  <c r="C3640" i="9"/>
  <c r="C3641" i="9"/>
  <c r="C3642" i="9"/>
  <c r="C3643" i="9"/>
  <c r="C3644" i="9"/>
  <c r="C3645" i="9"/>
  <c r="C3646" i="9"/>
  <c r="C3647" i="9"/>
  <c r="C3648" i="9"/>
  <c r="C3649" i="9"/>
  <c r="C3650" i="9"/>
  <c r="C3651" i="9"/>
  <c r="C3652" i="9"/>
  <c r="C3653" i="9"/>
  <c r="C3654" i="9"/>
  <c r="C3655" i="9"/>
  <c r="C3656" i="9"/>
  <c r="C3657" i="9"/>
  <c r="C3658" i="9"/>
  <c r="C3659" i="9"/>
  <c r="C3660" i="9"/>
  <c r="C3661" i="9"/>
  <c r="C3662" i="9"/>
  <c r="C3663" i="9"/>
  <c r="C3664" i="9"/>
  <c r="C3665" i="9"/>
  <c r="C3666" i="9"/>
  <c r="C3667" i="9"/>
  <c r="C3668" i="9"/>
  <c r="C3669" i="9"/>
  <c r="C3670" i="9"/>
  <c r="C3671" i="9"/>
  <c r="C3672" i="9"/>
  <c r="C3673" i="9"/>
  <c r="C3674" i="9"/>
  <c r="C3675" i="9"/>
  <c r="C3676" i="9"/>
  <c r="C3677" i="9"/>
  <c r="C3678" i="9"/>
  <c r="C3679" i="9"/>
  <c r="C3680" i="9"/>
  <c r="C3681" i="9"/>
  <c r="C3682" i="9"/>
  <c r="C3683" i="9"/>
  <c r="C3684" i="9"/>
  <c r="C3685" i="9"/>
  <c r="C3686" i="9"/>
  <c r="C3687" i="9"/>
  <c r="C3688" i="9"/>
  <c r="C3689" i="9"/>
  <c r="C3690" i="9"/>
  <c r="C3691" i="9"/>
  <c r="C3692" i="9"/>
  <c r="C3693" i="9"/>
  <c r="C3694" i="9"/>
  <c r="C3695" i="9"/>
  <c r="C3696" i="9"/>
  <c r="C3697" i="9"/>
  <c r="C3698" i="9"/>
  <c r="C3699" i="9"/>
  <c r="C3700" i="9"/>
  <c r="C3701" i="9"/>
  <c r="C3702" i="9"/>
  <c r="C3703" i="9"/>
  <c r="C3704" i="9"/>
  <c r="C3705" i="9"/>
  <c r="C3706" i="9"/>
  <c r="C3707" i="9"/>
  <c r="C3708" i="9"/>
  <c r="C3709" i="9"/>
  <c r="C3710" i="9"/>
  <c r="C3711" i="9"/>
  <c r="C3712" i="9"/>
  <c r="C3713" i="9"/>
  <c r="C3714" i="9"/>
  <c r="C3715" i="9"/>
  <c r="C3716" i="9"/>
  <c r="C3717" i="9"/>
  <c r="C3718" i="9"/>
  <c r="C3719" i="9"/>
  <c r="C3720" i="9"/>
  <c r="C3721" i="9"/>
  <c r="C3722" i="9"/>
  <c r="C3723" i="9"/>
  <c r="C3724" i="9"/>
  <c r="C3725" i="9"/>
  <c r="C3726" i="9"/>
  <c r="C3727" i="9"/>
  <c r="C3728" i="9"/>
  <c r="C3729" i="9"/>
  <c r="C3730" i="9"/>
  <c r="C3731" i="9"/>
  <c r="C3732" i="9"/>
  <c r="C3733" i="9"/>
  <c r="C3734" i="9"/>
  <c r="C3735" i="9"/>
  <c r="C3736" i="9"/>
  <c r="C3737" i="9"/>
  <c r="C3738" i="9"/>
  <c r="C3739" i="9"/>
  <c r="C3740" i="9"/>
  <c r="C3741" i="9"/>
  <c r="C3742" i="9"/>
  <c r="C3743" i="9"/>
  <c r="C3744" i="9"/>
  <c r="C3745" i="9"/>
  <c r="C3746" i="9"/>
  <c r="C3747" i="9"/>
  <c r="C3748" i="9"/>
  <c r="C3749" i="9"/>
  <c r="C3750" i="9"/>
  <c r="C3751" i="9"/>
  <c r="C3752" i="9"/>
  <c r="C3753" i="9"/>
  <c r="C3754" i="9"/>
  <c r="C3755" i="9"/>
  <c r="C3756" i="9"/>
  <c r="C3757" i="9"/>
  <c r="C3758" i="9"/>
  <c r="C3759" i="9"/>
  <c r="C3760" i="9"/>
  <c r="C3761" i="9"/>
  <c r="C3762" i="9"/>
  <c r="C3763" i="9"/>
  <c r="C3764" i="9"/>
  <c r="C3765" i="9"/>
  <c r="C3766" i="9"/>
  <c r="C3767" i="9"/>
  <c r="C3768" i="9"/>
  <c r="C3769" i="9"/>
  <c r="C3770" i="9"/>
  <c r="C3771" i="9"/>
  <c r="C3772" i="9"/>
  <c r="C3773" i="9"/>
  <c r="C3774" i="9"/>
  <c r="C3775" i="9"/>
  <c r="C3776" i="9"/>
  <c r="C3777" i="9"/>
  <c r="C3778" i="9"/>
  <c r="C3779" i="9"/>
  <c r="C3780" i="9"/>
  <c r="C3781" i="9"/>
  <c r="C3782" i="9"/>
  <c r="C3783" i="9"/>
  <c r="C3784" i="9"/>
  <c r="C3785" i="9"/>
  <c r="C3786" i="9"/>
  <c r="C3787" i="9"/>
  <c r="C3788" i="9"/>
  <c r="C3789" i="9"/>
  <c r="C3790" i="9"/>
  <c r="C3791" i="9"/>
  <c r="C3792" i="9"/>
  <c r="C3793" i="9"/>
  <c r="C3794" i="9"/>
  <c r="C3795" i="9"/>
  <c r="C3796" i="9"/>
  <c r="C3797" i="9"/>
  <c r="C3798" i="9"/>
  <c r="C3799" i="9"/>
  <c r="C3800" i="9"/>
  <c r="C3801" i="9"/>
  <c r="C3802" i="9"/>
  <c r="C3803" i="9"/>
  <c r="C3804" i="9"/>
  <c r="C3805" i="9"/>
  <c r="C3806" i="9"/>
  <c r="C3807" i="9"/>
  <c r="C3808" i="9"/>
  <c r="C3809" i="9"/>
  <c r="C3810" i="9"/>
  <c r="C3811" i="9"/>
  <c r="C3812" i="9"/>
  <c r="C3813" i="9"/>
  <c r="C3814" i="9"/>
  <c r="C3815" i="9"/>
  <c r="C3816" i="9"/>
  <c r="C3817" i="9"/>
  <c r="C3818" i="9"/>
  <c r="C3819" i="9"/>
  <c r="C3820" i="9"/>
  <c r="C3821" i="9"/>
  <c r="C3822" i="9"/>
  <c r="C3823" i="9"/>
  <c r="C3824" i="9"/>
  <c r="C3825" i="9"/>
  <c r="C3826" i="9"/>
  <c r="C3827" i="9"/>
  <c r="C3828" i="9"/>
  <c r="C3829" i="9"/>
  <c r="C3830" i="9"/>
  <c r="C3831" i="9"/>
  <c r="C3832" i="9"/>
  <c r="C3833" i="9"/>
  <c r="C3834" i="9"/>
  <c r="C3835" i="9"/>
  <c r="C3836" i="9"/>
  <c r="C3837" i="9"/>
  <c r="C3838" i="9"/>
  <c r="C3839" i="9"/>
  <c r="C3840" i="9"/>
  <c r="C3841" i="9"/>
  <c r="C3842" i="9"/>
  <c r="C3843" i="9"/>
  <c r="C3844" i="9"/>
  <c r="C3845" i="9"/>
  <c r="C3846" i="9"/>
  <c r="C3847" i="9"/>
  <c r="C3848" i="9"/>
  <c r="C3849" i="9"/>
  <c r="C3850" i="9"/>
  <c r="C3851" i="9"/>
  <c r="C3852" i="9"/>
  <c r="C3853" i="9"/>
  <c r="C3854" i="9"/>
  <c r="C3855" i="9"/>
  <c r="C3856" i="9"/>
  <c r="C3857" i="9"/>
  <c r="C3858" i="9"/>
  <c r="C3859" i="9"/>
  <c r="C3860" i="9"/>
  <c r="C3861" i="9"/>
  <c r="C3862" i="9"/>
  <c r="C3863" i="9"/>
  <c r="C3864" i="9"/>
  <c r="C3865" i="9"/>
  <c r="C3866" i="9"/>
  <c r="C3867" i="9"/>
  <c r="C3868" i="9"/>
  <c r="C3869" i="9"/>
  <c r="C3870" i="9"/>
  <c r="C3871" i="9"/>
  <c r="C3872" i="9"/>
  <c r="C3873" i="9"/>
  <c r="C3874" i="9"/>
  <c r="C3875" i="9"/>
  <c r="C3876" i="9"/>
  <c r="C3877" i="9"/>
  <c r="C3878" i="9"/>
  <c r="C3879" i="9"/>
  <c r="C3880" i="9"/>
  <c r="C3881" i="9"/>
  <c r="C3882" i="9"/>
  <c r="C3883" i="9"/>
  <c r="C3884" i="9"/>
  <c r="C3885" i="9"/>
  <c r="C3886" i="9"/>
  <c r="C3887" i="9"/>
  <c r="C3888" i="9"/>
  <c r="C3889" i="9"/>
  <c r="C3890" i="9"/>
  <c r="C3891" i="9"/>
  <c r="C3892" i="9"/>
  <c r="C3893" i="9"/>
  <c r="C3894" i="9"/>
  <c r="C3895" i="9"/>
  <c r="C3896" i="9"/>
  <c r="C3897" i="9"/>
  <c r="C3898" i="9"/>
  <c r="C3899" i="9"/>
  <c r="C3900" i="9"/>
  <c r="C3901" i="9"/>
  <c r="C3902" i="9"/>
  <c r="C3903" i="9"/>
  <c r="C3904" i="9"/>
  <c r="C3905" i="9"/>
  <c r="C3906" i="9"/>
  <c r="C3907" i="9"/>
  <c r="C3908" i="9"/>
  <c r="C3909" i="9"/>
  <c r="C3910" i="9"/>
  <c r="C3911" i="9"/>
  <c r="C3912" i="9"/>
  <c r="C3913" i="9"/>
  <c r="C3914" i="9"/>
  <c r="C3915" i="9"/>
  <c r="C3916" i="9"/>
  <c r="C3917" i="9"/>
  <c r="C3918" i="9"/>
  <c r="C3919" i="9"/>
  <c r="C3920" i="9"/>
  <c r="C3921" i="9"/>
  <c r="C3922" i="9"/>
  <c r="C3923" i="9"/>
  <c r="C3924" i="9"/>
  <c r="C3925" i="9"/>
  <c r="C3926" i="9"/>
  <c r="C3927" i="9"/>
  <c r="C3928" i="9"/>
  <c r="C3929" i="9"/>
  <c r="C3930" i="9"/>
  <c r="C3931" i="9"/>
  <c r="C3932" i="9"/>
  <c r="C3933" i="9"/>
  <c r="C3934" i="9"/>
  <c r="C3935" i="9"/>
  <c r="C3936" i="9"/>
  <c r="C3937" i="9"/>
  <c r="C3938" i="9"/>
  <c r="C3939" i="9"/>
  <c r="C3940" i="9"/>
  <c r="C3941" i="9"/>
  <c r="C3942" i="9"/>
  <c r="C3943" i="9"/>
  <c r="C3944" i="9"/>
  <c r="C3945" i="9"/>
  <c r="C3946" i="9"/>
  <c r="C3947" i="9"/>
  <c r="C3948" i="9"/>
  <c r="C3949" i="9"/>
  <c r="C3950" i="9"/>
  <c r="C3951" i="9"/>
  <c r="C3952" i="9"/>
  <c r="C3953" i="9"/>
  <c r="C3954" i="9"/>
  <c r="C3955" i="9"/>
  <c r="C3956" i="9"/>
  <c r="C3957" i="9"/>
  <c r="C3958" i="9"/>
  <c r="C3959" i="9"/>
  <c r="C3960" i="9"/>
  <c r="C3961" i="9"/>
  <c r="C3962" i="9"/>
  <c r="C3963" i="9"/>
  <c r="C3964" i="9"/>
  <c r="C3965" i="9"/>
  <c r="C3966" i="9"/>
  <c r="C3967" i="9"/>
  <c r="C3968" i="9"/>
  <c r="C3969" i="9"/>
  <c r="C3970" i="9"/>
  <c r="C3971" i="9"/>
  <c r="C3972" i="9"/>
  <c r="C3973" i="9"/>
  <c r="C3974" i="9"/>
  <c r="C3975" i="9"/>
  <c r="C3976" i="9"/>
  <c r="C3977" i="9"/>
  <c r="C3978" i="9"/>
  <c r="C3979" i="9"/>
  <c r="C3980" i="9"/>
  <c r="C3981" i="9"/>
  <c r="C3982" i="9"/>
  <c r="C3983" i="9"/>
  <c r="C3984" i="9"/>
  <c r="C3985" i="9"/>
  <c r="C3986" i="9"/>
  <c r="C3987" i="9"/>
  <c r="C3988" i="9"/>
  <c r="C3989" i="9"/>
  <c r="C3990" i="9"/>
  <c r="C3991" i="9"/>
  <c r="C3992" i="9"/>
  <c r="C3993" i="9"/>
  <c r="C3994" i="9"/>
  <c r="C3995" i="9"/>
  <c r="C3996" i="9"/>
  <c r="C3997" i="9"/>
  <c r="C3998" i="9"/>
  <c r="C3999" i="9"/>
  <c r="C4000" i="9"/>
  <c r="C4001" i="9"/>
  <c r="C4002" i="9"/>
  <c r="C4003" i="9"/>
  <c r="C4004" i="9"/>
  <c r="C4005" i="9"/>
  <c r="C4006" i="9"/>
  <c r="C4007" i="9"/>
  <c r="C4008" i="9"/>
  <c r="C4009" i="9"/>
  <c r="C4010" i="9"/>
  <c r="C4011" i="9"/>
  <c r="C4012" i="9"/>
  <c r="C4013" i="9"/>
  <c r="C4014" i="9"/>
  <c r="C4015" i="9"/>
  <c r="C4016" i="9"/>
  <c r="C4017" i="9"/>
  <c r="C4018" i="9"/>
  <c r="C4019" i="9"/>
  <c r="C4020" i="9"/>
  <c r="C4021" i="9"/>
  <c r="C4022" i="9"/>
  <c r="C4023" i="9"/>
  <c r="C4024" i="9"/>
  <c r="C4025" i="9"/>
  <c r="C4026" i="9"/>
  <c r="C4027" i="9"/>
  <c r="C4028" i="9"/>
  <c r="C4029" i="9"/>
  <c r="C4030" i="9"/>
  <c r="C4031" i="9"/>
  <c r="C4032" i="9"/>
  <c r="C4033" i="9"/>
  <c r="C4034" i="9"/>
  <c r="C4035" i="9"/>
  <c r="C4036" i="9"/>
  <c r="C4037" i="9"/>
  <c r="C4038" i="9"/>
  <c r="C4039" i="9"/>
  <c r="C4040" i="9"/>
  <c r="C4041" i="9"/>
  <c r="C4042" i="9"/>
  <c r="C4043" i="9"/>
  <c r="C4044" i="9"/>
  <c r="C4045" i="9"/>
  <c r="C4046" i="9"/>
  <c r="C4047" i="9"/>
  <c r="C4048" i="9"/>
  <c r="C4049" i="9"/>
  <c r="C4050" i="9"/>
  <c r="C4051" i="9"/>
  <c r="C4052" i="9"/>
  <c r="C4053" i="9"/>
  <c r="C4054" i="9"/>
  <c r="C4055" i="9"/>
  <c r="C4056" i="9"/>
  <c r="C4057" i="9"/>
  <c r="C4058" i="9"/>
  <c r="C4059" i="9"/>
  <c r="C4060" i="9"/>
  <c r="C4061" i="9"/>
  <c r="C4062" i="9"/>
  <c r="C4063" i="9"/>
  <c r="C4064" i="9"/>
  <c r="C4065" i="9"/>
  <c r="C4066" i="9"/>
  <c r="C4067" i="9"/>
  <c r="C4068" i="9"/>
  <c r="C4069" i="9"/>
  <c r="C4070" i="9"/>
  <c r="C4071" i="9"/>
  <c r="C4072" i="9"/>
  <c r="C4073" i="9"/>
  <c r="C4074" i="9"/>
  <c r="C4075" i="9"/>
  <c r="C4076" i="9"/>
  <c r="C4077" i="9"/>
  <c r="C4078" i="9"/>
  <c r="C4079" i="9"/>
  <c r="C4080" i="9"/>
  <c r="C4081" i="9"/>
  <c r="C4082" i="9"/>
  <c r="C4083" i="9"/>
  <c r="C4084" i="9"/>
  <c r="C4085" i="9"/>
  <c r="C4086" i="9"/>
  <c r="C4087" i="9"/>
  <c r="C4088" i="9"/>
  <c r="C4089" i="9"/>
  <c r="C4090" i="9"/>
  <c r="C4091" i="9"/>
  <c r="C4092" i="9"/>
  <c r="C4093" i="9"/>
  <c r="C4094" i="9"/>
  <c r="C4095" i="9"/>
  <c r="C4096" i="9"/>
  <c r="C4097" i="9"/>
  <c r="C4098" i="9"/>
  <c r="C4099" i="9"/>
  <c r="C4100" i="9"/>
  <c r="C4101" i="9"/>
  <c r="C4102" i="9"/>
  <c r="C4103" i="9"/>
  <c r="C4104" i="9"/>
  <c r="C4105" i="9"/>
  <c r="C4106" i="9"/>
  <c r="C4107" i="9"/>
  <c r="C4108" i="9"/>
  <c r="C4109" i="9"/>
  <c r="C4110" i="9"/>
  <c r="C4111" i="9"/>
  <c r="C4112" i="9"/>
  <c r="C4113" i="9"/>
  <c r="C4114" i="9"/>
  <c r="C4115" i="9"/>
  <c r="C4116" i="9"/>
  <c r="C4117" i="9"/>
  <c r="C4118" i="9"/>
  <c r="C4119" i="9"/>
  <c r="C4120" i="9"/>
  <c r="C4121" i="9"/>
  <c r="C4122" i="9"/>
  <c r="C4123" i="9"/>
  <c r="C4124" i="9"/>
  <c r="C4125" i="9"/>
  <c r="C4126" i="9"/>
  <c r="C4127" i="9"/>
  <c r="C4128" i="9"/>
  <c r="C4129" i="9"/>
  <c r="C4130" i="9"/>
  <c r="C4131" i="9"/>
  <c r="C4132" i="9"/>
  <c r="C4133" i="9"/>
  <c r="C4134" i="9"/>
  <c r="C4135" i="9"/>
  <c r="C4136" i="9"/>
  <c r="C4137" i="9"/>
  <c r="C4138" i="9"/>
  <c r="C4139" i="9"/>
  <c r="C4140" i="9"/>
  <c r="C4141" i="9"/>
  <c r="C4142" i="9"/>
  <c r="C4143" i="9"/>
  <c r="C4144" i="9"/>
  <c r="C4145" i="9"/>
  <c r="C4146" i="9"/>
  <c r="C4147" i="9"/>
  <c r="C4148" i="9"/>
  <c r="C4149" i="9"/>
  <c r="C4150" i="9"/>
  <c r="C4151" i="9"/>
  <c r="C4152" i="9"/>
  <c r="C4153" i="9"/>
  <c r="C4154" i="9"/>
  <c r="C4155" i="9"/>
  <c r="C4156" i="9"/>
  <c r="C4157" i="9"/>
  <c r="C4158" i="9"/>
  <c r="C4159" i="9"/>
  <c r="C4160" i="9"/>
  <c r="C4161" i="9"/>
  <c r="C4162" i="9"/>
  <c r="C4163" i="9"/>
  <c r="C4164" i="9"/>
  <c r="C4165" i="9"/>
  <c r="C4166" i="9"/>
  <c r="C4167" i="9"/>
  <c r="C4168" i="9"/>
  <c r="C4169" i="9"/>
  <c r="C4170" i="9"/>
  <c r="C4171" i="9"/>
  <c r="C4172" i="9"/>
  <c r="C4173" i="9"/>
  <c r="C4174" i="9"/>
  <c r="C4175" i="9"/>
  <c r="C4176" i="9"/>
  <c r="C4177" i="9"/>
  <c r="C4178" i="9"/>
  <c r="C4179" i="9"/>
  <c r="C4180" i="9"/>
  <c r="C4181" i="9"/>
  <c r="C4182" i="9"/>
  <c r="C4183" i="9"/>
  <c r="C4184" i="9"/>
  <c r="C4185" i="9"/>
  <c r="C4186" i="9"/>
  <c r="C4187" i="9"/>
  <c r="C4188" i="9"/>
  <c r="C4189" i="9"/>
  <c r="C4190" i="9"/>
  <c r="C4191" i="9"/>
  <c r="C4192" i="9"/>
  <c r="C4193" i="9"/>
  <c r="C4194" i="9"/>
  <c r="C4195" i="9"/>
  <c r="C4196" i="9"/>
  <c r="C4197" i="9"/>
  <c r="C4198" i="9"/>
  <c r="C4199" i="9"/>
  <c r="C4200" i="9"/>
  <c r="C4201" i="9"/>
  <c r="C4202" i="9"/>
  <c r="C4203" i="9"/>
  <c r="C4204" i="9"/>
  <c r="C4205" i="9"/>
  <c r="C4206" i="9"/>
  <c r="C4207" i="9"/>
  <c r="C4208" i="9"/>
  <c r="C4209" i="9"/>
  <c r="C4210" i="9"/>
  <c r="C4211" i="9"/>
  <c r="C4212" i="9"/>
  <c r="C4213" i="9"/>
  <c r="C4214" i="9"/>
  <c r="C4215" i="9"/>
  <c r="C4216" i="9"/>
  <c r="C4217" i="9"/>
  <c r="C4218" i="9"/>
  <c r="C4219" i="9"/>
  <c r="C4220" i="9"/>
  <c r="C4221" i="9"/>
  <c r="C4222" i="9"/>
  <c r="C4223" i="9"/>
  <c r="C4224" i="9"/>
  <c r="C4225" i="9"/>
  <c r="C4226" i="9"/>
  <c r="C4227" i="9"/>
  <c r="C4228" i="9"/>
  <c r="C4229" i="9"/>
  <c r="C4230" i="9"/>
  <c r="C4231" i="9"/>
  <c r="C4232" i="9"/>
  <c r="C4233" i="9"/>
  <c r="C4234" i="9"/>
  <c r="C4235" i="9"/>
  <c r="C4236" i="9"/>
  <c r="C4237" i="9"/>
  <c r="C4238" i="9"/>
  <c r="C4239" i="9"/>
  <c r="C4240" i="9"/>
  <c r="C4241" i="9"/>
  <c r="C4242" i="9"/>
  <c r="C4243" i="9"/>
  <c r="C4244" i="9"/>
  <c r="C4245" i="9"/>
  <c r="C4246" i="9"/>
  <c r="C4247" i="9"/>
  <c r="C4248" i="9"/>
  <c r="C4249" i="9"/>
  <c r="C4250" i="9"/>
  <c r="C4251" i="9"/>
  <c r="C4252" i="9"/>
  <c r="C4253" i="9"/>
  <c r="C4254" i="9"/>
  <c r="C4255" i="9"/>
  <c r="C4256" i="9"/>
  <c r="C4257" i="9"/>
  <c r="C4258" i="9"/>
  <c r="C4259" i="9"/>
  <c r="C4260" i="9"/>
  <c r="C4261" i="9"/>
  <c r="C4262" i="9"/>
  <c r="C4263" i="9"/>
  <c r="C4264" i="9"/>
  <c r="C4265" i="9"/>
  <c r="C4266" i="9"/>
  <c r="C4267" i="9"/>
  <c r="C4268" i="9"/>
  <c r="C4269" i="9"/>
  <c r="C4270" i="9"/>
  <c r="C4271" i="9"/>
  <c r="C4272" i="9"/>
  <c r="C4273" i="9"/>
  <c r="C4274" i="9"/>
  <c r="C4275" i="9"/>
  <c r="C4276" i="9"/>
  <c r="C4277" i="9"/>
  <c r="C4278" i="9"/>
  <c r="C4279" i="9"/>
  <c r="C4280" i="9"/>
  <c r="C4281" i="9"/>
  <c r="C4282" i="9"/>
  <c r="C4283" i="9"/>
  <c r="C4284" i="9"/>
  <c r="C4285" i="9"/>
  <c r="C4286" i="9"/>
  <c r="C4287" i="9"/>
  <c r="C4288" i="9"/>
  <c r="C4289" i="9"/>
  <c r="C4290" i="9"/>
  <c r="C4291" i="9"/>
  <c r="C4292" i="9"/>
  <c r="C4293" i="9"/>
  <c r="C4294" i="9"/>
  <c r="C4295" i="9"/>
  <c r="C4296" i="9"/>
  <c r="C4297" i="9"/>
  <c r="C4298" i="9"/>
  <c r="C4299" i="9"/>
  <c r="C4300" i="9"/>
  <c r="C4301" i="9"/>
  <c r="C4302" i="9"/>
  <c r="C4303" i="9"/>
  <c r="C4304" i="9"/>
  <c r="C4305" i="9"/>
  <c r="C4306" i="9"/>
  <c r="C4307" i="9"/>
  <c r="C4308" i="9"/>
  <c r="C4309" i="9"/>
  <c r="C4310" i="9"/>
  <c r="C4311" i="9"/>
  <c r="C4312" i="9"/>
  <c r="C4313" i="9"/>
  <c r="C4314" i="9"/>
  <c r="C4315" i="9"/>
  <c r="C4316" i="9"/>
  <c r="C4317" i="9"/>
  <c r="C4318" i="9"/>
  <c r="C4319" i="9"/>
  <c r="C4320" i="9"/>
  <c r="C4321" i="9"/>
  <c r="C4322" i="9"/>
  <c r="C4323" i="9"/>
  <c r="C4324" i="9"/>
  <c r="C4325" i="9"/>
  <c r="C4326" i="9"/>
  <c r="C4327" i="9"/>
  <c r="C4328" i="9"/>
  <c r="C4329" i="9"/>
  <c r="C4330" i="9"/>
  <c r="C4331" i="9"/>
  <c r="C4332" i="9"/>
  <c r="C4333" i="9"/>
  <c r="C4334" i="9"/>
  <c r="C4335" i="9"/>
  <c r="C4336" i="9"/>
  <c r="C4337" i="9"/>
  <c r="C4338" i="9"/>
  <c r="C4339" i="9"/>
  <c r="C4340" i="9"/>
  <c r="C4341" i="9"/>
  <c r="C4342" i="9"/>
  <c r="C4343" i="9"/>
  <c r="C4344" i="9"/>
  <c r="C4345" i="9"/>
  <c r="C4346" i="9"/>
  <c r="C4347" i="9"/>
  <c r="C4348" i="9"/>
  <c r="C4349" i="9"/>
  <c r="C4350" i="9"/>
  <c r="C4351" i="9"/>
  <c r="C4352" i="9"/>
  <c r="C4353" i="9"/>
  <c r="C4354" i="9"/>
  <c r="C4355" i="9"/>
  <c r="C4356" i="9"/>
  <c r="C4357" i="9"/>
  <c r="C4358" i="9"/>
  <c r="C4359" i="9"/>
  <c r="C4360" i="9"/>
  <c r="C4361" i="9"/>
  <c r="C4362" i="9"/>
  <c r="C4363" i="9"/>
  <c r="C4364" i="9"/>
  <c r="C4365" i="9"/>
  <c r="C4366" i="9"/>
  <c r="C4367" i="9"/>
  <c r="C4368" i="9"/>
  <c r="C4369" i="9"/>
  <c r="C4370" i="9"/>
  <c r="C4371" i="9"/>
  <c r="C4372" i="9"/>
  <c r="C4373" i="9"/>
  <c r="C4374" i="9"/>
  <c r="C4375" i="9"/>
  <c r="C4376" i="9"/>
  <c r="C4377" i="9"/>
  <c r="C4378" i="9"/>
  <c r="C4379" i="9"/>
  <c r="C4380" i="9"/>
  <c r="C4381" i="9"/>
  <c r="C4382" i="9"/>
  <c r="C4383" i="9"/>
  <c r="C4384" i="9"/>
  <c r="C4385" i="9"/>
  <c r="C4386" i="9"/>
  <c r="C4387" i="9"/>
  <c r="C4388" i="9"/>
  <c r="C4389" i="9"/>
  <c r="C4390" i="9"/>
  <c r="C4391" i="9"/>
  <c r="C4392" i="9"/>
  <c r="C4393" i="9"/>
  <c r="C4394" i="9"/>
  <c r="C4395" i="9"/>
  <c r="C4396" i="9"/>
  <c r="C4397" i="9"/>
  <c r="C4398" i="9"/>
  <c r="C4399" i="9"/>
  <c r="C4400" i="9"/>
  <c r="C4401" i="9"/>
  <c r="C4402" i="9"/>
  <c r="C4403" i="9"/>
  <c r="C4404" i="9"/>
  <c r="C4405" i="9"/>
  <c r="C4406" i="9"/>
  <c r="C4407" i="9"/>
  <c r="C4408" i="9"/>
  <c r="C4409" i="9"/>
  <c r="C4410" i="9"/>
  <c r="C4411" i="9"/>
  <c r="C4412" i="9"/>
  <c r="C4413" i="9"/>
  <c r="C4414" i="9"/>
  <c r="C4415" i="9"/>
  <c r="C4416" i="9"/>
  <c r="C4417" i="9"/>
  <c r="C4418" i="9"/>
  <c r="C4419" i="9"/>
  <c r="C4420" i="9"/>
  <c r="C4421" i="9"/>
  <c r="C4422" i="9"/>
  <c r="C4423" i="9"/>
  <c r="C4424" i="9"/>
  <c r="C4425" i="9"/>
  <c r="C4426" i="9"/>
  <c r="C4427" i="9"/>
  <c r="C4428" i="9"/>
  <c r="C4429" i="9"/>
  <c r="C4430" i="9"/>
  <c r="C4431" i="9"/>
  <c r="C4432" i="9"/>
  <c r="C4433" i="9"/>
  <c r="C4434" i="9"/>
  <c r="C4435" i="9"/>
  <c r="C4436" i="9"/>
  <c r="C4437" i="9"/>
  <c r="C4438" i="9"/>
  <c r="C4439" i="9"/>
  <c r="C4440" i="9"/>
  <c r="C4441" i="9"/>
  <c r="C4442" i="9"/>
  <c r="C4443" i="9"/>
  <c r="C4444" i="9"/>
  <c r="C4445" i="9"/>
  <c r="C4446" i="9"/>
  <c r="C4447" i="9"/>
  <c r="C4448" i="9"/>
  <c r="C4449" i="9"/>
  <c r="C4450" i="9"/>
  <c r="C4451" i="9"/>
  <c r="C4452" i="9"/>
  <c r="C4453" i="9"/>
  <c r="C4454" i="9"/>
  <c r="C4455" i="9"/>
  <c r="C4456" i="9"/>
  <c r="C4457" i="9"/>
  <c r="C4458" i="9"/>
  <c r="C4459" i="9"/>
  <c r="C4460" i="9"/>
  <c r="C4461" i="9"/>
  <c r="C4462" i="9"/>
  <c r="C4463" i="9"/>
  <c r="C4464" i="9"/>
  <c r="C4465" i="9"/>
  <c r="C4466" i="9"/>
  <c r="C4467" i="9"/>
  <c r="C4468" i="9"/>
  <c r="C4469" i="9"/>
  <c r="C4470" i="9"/>
  <c r="C4471" i="9"/>
  <c r="C4472" i="9"/>
  <c r="C4473" i="9"/>
  <c r="C4474" i="9"/>
  <c r="C4475" i="9"/>
  <c r="C4476" i="9"/>
  <c r="C4477" i="9"/>
  <c r="C4478" i="9"/>
  <c r="C4479" i="9"/>
  <c r="C4480" i="9"/>
  <c r="C4481" i="9"/>
  <c r="C4482" i="9"/>
  <c r="C4483" i="9"/>
  <c r="C4484" i="9"/>
  <c r="C4485" i="9"/>
  <c r="C4486" i="9"/>
  <c r="C4487" i="9"/>
  <c r="C4488" i="9"/>
  <c r="C4489" i="9"/>
  <c r="C4490" i="9"/>
  <c r="C4491" i="9"/>
  <c r="C4492" i="9"/>
  <c r="C4493" i="9"/>
  <c r="C4494" i="9"/>
  <c r="C4495" i="9"/>
  <c r="C4496" i="9"/>
  <c r="C4497" i="9"/>
  <c r="C4498" i="9"/>
  <c r="C4499" i="9"/>
  <c r="C4500" i="9"/>
  <c r="C4501" i="9"/>
  <c r="C4502" i="9"/>
  <c r="C4503" i="9"/>
  <c r="C4504" i="9"/>
  <c r="C4505" i="9"/>
  <c r="C4506" i="9"/>
  <c r="C4507" i="9"/>
  <c r="C4508" i="9"/>
  <c r="C4509" i="9"/>
  <c r="C4510" i="9"/>
  <c r="C4511" i="9"/>
  <c r="C4512" i="9"/>
  <c r="C4513" i="9"/>
  <c r="C4514" i="9"/>
  <c r="C4515" i="9"/>
  <c r="C4516" i="9"/>
  <c r="C4517" i="9"/>
  <c r="C4518" i="9"/>
  <c r="C4519" i="9"/>
  <c r="C4520" i="9"/>
  <c r="C4521" i="9"/>
  <c r="C4522" i="9"/>
  <c r="C4523" i="9"/>
  <c r="C4524" i="9"/>
  <c r="C4525" i="9"/>
  <c r="C4526" i="9"/>
  <c r="C4527" i="9"/>
  <c r="C4528" i="9"/>
  <c r="C4529" i="9"/>
  <c r="C4530" i="9"/>
  <c r="C4531" i="9"/>
  <c r="C4532" i="9"/>
  <c r="C4533" i="9"/>
  <c r="C4534" i="9"/>
  <c r="C4535" i="9"/>
  <c r="C4536" i="9"/>
  <c r="C4537" i="9"/>
  <c r="C4538" i="9"/>
  <c r="C4539" i="9"/>
  <c r="C4540" i="9"/>
  <c r="C4541" i="9"/>
  <c r="C4542" i="9"/>
  <c r="C4543" i="9"/>
  <c r="C4544" i="9"/>
  <c r="C4545" i="9"/>
  <c r="C4546" i="9"/>
  <c r="C4547" i="9"/>
  <c r="C4548" i="9"/>
  <c r="C4549" i="9"/>
  <c r="C4550" i="9"/>
  <c r="C4551" i="9"/>
  <c r="C4552" i="9"/>
  <c r="C4553" i="9"/>
  <c r="C4554" i="9"/>
  <c r="C4555" i="9"/>
  <c r="C4556" i="9"/>
  <c r="C4557" i="9"/>
  <c r="C4558" i="9"/>
  <c r="C4559" i="9"/>
  <c r="C4560" i="9"/>
  <c r="C4561" i="9"/>
  <c r="C4562" i="9"/>
  <c r="C4563" i="9"/>
  <c r="C4564" i="9"/>
  <c r="C4565" i="9"/>
  <c r="C4566" i="9"/>
  <c r="C4567" i="9"/>
  <c r="C4568" i="9"/>
  <c r="C4569" i="9"/>
  <c r="C4570" i="9"/>
  <c r="C4571" i="9"/>
  <c r="C4572" i="9"/>
  <c r="C4573" i="9"/>
  <c r="C4574" i="9"/>
  <c r="C4575" i="9"/>
  <c r="C4576" i="9"/>
  <c r="C4577" i="9"/>
  <c r="C4578" i="9"/>
  <c r="C4579" i="9"/>
  <c r="C4580" i="9"/>
  <c r="C4581" i="9"/>
  <c r="C4582" i="9"/>
  <c r="C4583" i="9"/>
  <c r="C4584" i="9"/>
  <c r="C4585" i="9"/>
  <c r="C4586" i="9"/>
  <c r="C4587" i="9"/>
  <c r="C4588" i="9"/>
  <c r="C4589" i="9"/>
  <c r="C4590" i="9"/>
  <c r="C4591" i="9"/>
  <c r="C4592" i="9"/>
  <c r="C4593" i="9"/>
  <c r="C4594" i="9"/>
  <c r="C4595" i="9"/>
  <c r="C4596" i="9"/>
  <c r="C4597" i="9"/>
  <c r="C4598" i="9"/>
  <c r="C4599" i="9"/>
  <c r="C4600" i="9"/>
  <c r="C4601" i="9"/>
  <c r="C4602" i="9"/>
  <c r="C4603" i="9"/>
  <c r="C4604" i="9"/>
  <c r="C4605" i="9"/>
  <c r="C4606" i="9"/>
  <c r="C4607" i="9"/>
  <c r="C4608" i="9"/>
  <c r="C4609" i="9"/>
  <c r="C4610" i="9"/>
  <c r="C4611" i="9"/>
  <c r="C4612" i="9"/>
  <c r="C4613" i="9"/>
  <c r="C4614" i="9"/>
  <c r="C4615" i="9"/>
  <c r="C4616" i="9"/>
  <c r="C4617" i="9"/>
  <c r="C4618" i="9"/>
  <c r="C4619" i="9"/>
  <c r="C4620" i="9"/>
  <c r="C4621" i="9"/>
  <c r="C4622" i="9"/>
  <c r="C4623" i="9"/>
  <c r="C4624" i="9"/>
  <c r="C4625" i="9"/>
  <c r="C4626" i="9"/>
  <c r="C4627" i="9"/>
  <c r="C4628" i="9"/>
  <c r="C4629" i="9"/>
  <c r="C4630" i="9"/>
  <c r="C4631" i="9"/>
  <c r="C4632" i="9"/>
  <c r="C4633" i="9"/>
  <c r="C4634" i="9"/>
  <c r="C4635" i="9"/>
  <c r="C4636" i="9"/>
  <c r="C4637" i="9"/>
  <c r="C4638" i="9"/>
  <c r="C4639" i="9"/>
  <c r="C4640" i="9"/>
  <c r="C4641" i="9"/>
  <c r="C4642" i="9"/>
  <c r="C4643" i="9"/>
  <c r="C4644" i="9"/>
  <c r="C4645" i="9"/>
  <c r="C4646" i="9"/>
  <c r="C4647" i="9"/>
  <c r="C4648" i="9"/>
  <c r="C4649" i="9"/>
  <c r="C4650" i="9"/>
  <c r="C4651" i="9"/>
  <c r="C4652" i="9"/>
  <c r="C4653" i="9"/>
  <c r="C4654" i="9"/>
  <c r="C4655" i="9"/>
  <c r="C4656" i="9"/>
  <c r="C4657" i="9"/>
  <c r="C4658" i="9"/>
  <c r="C4659" i="9"/>
  <c r="C4660" i="9"/>
  <c r="C4661" i="9"/>
  <c r="C4662" i="9"/>
  <c r="C4663" i="9"/>
  <c r="C4664" i="9"/>
  <c r="C4665" i="9"/>
  <c r="C4666" i="9"/>
  <c r="C4667" i="9"/>
  <c r="C4668" i="9"/>
  <c r="C4669" i="9"/>
  <c r="C4670" i="9"/>
  <c r="C4671" i="9"/>
  <c r="C4672" i="9"/>
  <c r="C4673" i="9"/>
  <c r="C4674" i="9"/>
  <c r="C4675" i="9"/>
  <c r="C4676" i="9"/>
  <c r="C4677" i="9"/>
  <c r="C4678" i="9"/>
  <c r="C4679" i="9"/>
  <c r="C4680" i="9"/>
  <c r="C4681" i="9"/>
  <c r="C4682" i="9"/>
  <c r="C4683" i="9"/>
  <c r="C4684" i="9"/>
  <c r="C4685" i="9"/>
  <c r="C4686" i="9"/>
  <c r="C4687" i="9"/>
  <c r="C4688" i="9"/>
  <c r="C4689" i="9"/>
  <c r="C4690" i="9"/>
  <c r="C4691" i="9"/>
  <c r="C4692" i="9"/>
  <c r="C4693" i="9"/>
  <c r="C4694" i="9"/>
  <c r="C4695" i="9"/>
  <c r="C4696" i="9"/>
  <c r="C4697" i="9"/>
  <c r="C4698" i="9"/>
  <c r="C4699" i="9"/>
  <c r="C4700" i="9"/>
  <c r="C4701" i="9"/>
  <c r="C4702" i="9"/>
  <c r="C4703" i="9"/>
  <c r="C4704" i="9"/>
  <c r="C4705" i="9"/>
  <c r="C4706" i="9"/>
  <c r="C4707" i="9"/>
  <c r="C4708" i="9"/>
  <c r="C4709" i="9"/>
  <c r="C4710" i="9"/>
  <c r="C4711" i="9"/>
  <c r="C4712" i="9"/>
  <c r="C4713" i="9"/>
  <c r="C4714" i="9"/>
  <c r="C4715" i="9"/>
  <c r="C4716" i="9"/>
  <c r="C4717" i="9"/>
  <c r="C4718" i="9"/>
  <c r="C4719" i="9"/>
  <c r="C4720" i="9"/>
  <c r="C4721" i="9"/>
  <c r="C4722" i="9"/>
  <c r="C4723" i="9"/>
  <c r="C4724" i="9"/>
  <c r="C4725" i="9"/>
  <c r="C4726" i="9"/>
  <c r="C4727" i="9"/>
  <c r="C4728" i="9"/>
  <c r="C4729" i="9"/>
  <c r="C4730" i="9"/>
  <c r="C4731" i="9"/>
  <c r="C4732" i="9"/>
  <c r="C4733" i="9"/>
  <c r="C4734" i="9"/>
  <c r="C4735" i="9"/>
  <c r="C4736" i="9"/>
  <c r="C4737" i="9"/>
  <c r="C4738" i="9"/>
  <c r="C4739" i="9"/>
  <c r="C4740" i="9"/>
  <c r="C4741" i="9"/>
  <c r="C4742" i="9"/>
  <c r="C4743" i="9"/>
  <c r="C4744" i="9"/>
  <c r="C4745" i="9"/>
  <c r="C4746" i="9"/>
  <c r="C4747" i="9"/>
  <c r="C4748" i="9"/>
  <c r="C4749" i="9"/>
  <c r="C4750" i="9"/>
  <c r="C4751" i="9"/>
  <c r="C4752" i="9"/>
  <c r="C4753" i="9"/>
  <c r="C4754" i="9"/>
  <c r="C4755" i="9"/>
  <c r="C4756" i="9"/>
  <c r="C4757" i="9"/>
  <c r="C4758" i="9"/>
  <c r="C4759" i="9"/>
  <c r="C4760" i="9"/>
  <c r="C4761" i="9"/>
  <c r="C4762" i="9"/>
  <c r="C4763" i="9"/>
  <c r="C4764" i="9"/>
  <c r="C4765" i="9"/>
  <c r="C4766" i="9"/>
  <c r="C4767" i="9"/>
  <c r="C4768" i="9"/>
  <c r="C4769" i="9"/>
  <c r="C4770" i="9"/>
  <c r="C4771" i="9"/>
  <c r="C4772" i="9"/>
  <c r="C4773" i="9"/>
  <c r="C4774" i="9"/>
  <c r="C4775" i="9"/>
  <c r="C4776" i="9"/>
  <c r="C4777" i="9"/>
  <c r="C4778" i="9"/>
  <c r="C4779" i="9"/>
  <c r="C4780" i="9"/>
  <c r="C4781" i="9"/>
  <c r="C4782" i="9"/>
  <c r="C4783" i="9"/>
  <c r="C4784" i="9"/>
  <c r="C4785" i="9"/>
  <c r="C4786" i="9"/>
  <c r="C4787" i="9"/>
  <c r="C4788" i="9"/>
  <c r="C4789" i="9"/>
  <c r="C4790" i="9"/>
  <c r="C4791" i="9"/>
  <c r="C4792" i="9"/>
  <c r="C4793" i="9"/>
  <c r="C4794" i="9"/>
  <c r="C4795" i="9"/>
  <c r="C4796" i="9"/>
  <c r="C4797" i="9"/>
  <c r="C4798" i="9"/>
  <c r="C4799" i="9"/>
  <c r="C4800" i="9"/>
  <c r="C4801" i="9"/>
  <c r="C4802" i="9"/>
  <c r="C4803" i="9"/>
  <c r="C4804" i="9"/>
  <c r="C4805" i="9"/>
  <c r="C4806" i="9"/>
  <c r="C4807" i="9"/>
  <c r="C4808" i="9"/>
  <c r="C4809" i="9"/>
  <c r="C4810" i="9"/>
  <c r="C4811" i="9"/>
  <c r="C4812" i="9"/>
  <c r="C4813" i="9"/>
  <c r="C4814" i="9"/>
  <c r="C4815" i="9"/>
  <c r="C4816" i="9"/>
  <c r="C4817" i="9"/>
  <c r="C4818" i="9"/>
  <c r="C4819" i="9"/>
  <c r="C4820" i="9"/>
  <c r="C4821" i="9"/>
  <c r="C4822" i="9"/>
  <c r="C4823" i="9"/>
  <c r="C4824" i="9"/>
  <c r="C4825" i="9"/>
  <c r="C4826" i="9"/>
  <c r="C4827" i="9"/>
  <c r="C4828" i="9"/>
  <c r="C4829" i="9"/>
  <c r="C4830" i="9"/>
  <c r="C4831" i="9"/>
  <c r="C4832" i="9"/>
  <c r="C4833" i="9"/>
  <c r="C4834" i="9"/>
  <c r="C4835" i="9"/>
  <c r="C4836" i="9"/>
  <c r="C4837" i="9"/>
  <c r="C4838" i="9"/>
  <c r="C4839" i="9"/>
  <c r="C4840" i="9"/>
  <c r="C4841" i="9"/>
  <c r="C4842" i="9"/>
  <c r="C4843" i="9"/>
  <c r="C4844" i="9"/>
  <c r="C4845" i="9"/>
  <c r="C4846" i="9"/>
  <c r="C4847" i="9"/>
  <c r="C4848" i="9"/>
  <c r="C4849" i="9"/>
  <c r="C4850" i="9"/>
  <c r="C4851" i="9"/>
  <c r="C4852" i="9"/>
  <c r="C4853" i="9"/>
  <c r="C4854" i="9"/>
  <c r="C4855" i="9"/>
  <c r="C4856" i="9"/>
  <c r="C4857" i="9"/>
  <c r="C4858" i="9"/>
  <c r="C4859" i="9"/>
  <c r="C4860" i="9"/>
  <c r="C4861" i="9"/>
  <c r="C4862" i="9"/>
  <c r="C4863" i="9"/>
  <c r="C4864" i="9"/>
  <c r="C4865" i="9"/>
  <c r="C4866" i="9"/>
  <c r="C4867" i="9"/>
  <c r="C4868" i="9"/>
  <c r="C4869" i="9"/>
  <c r="C4870" i="9"/>
  <c r="C4871" i="9"/>
  <c r="C4872" i="9"/>
  <c r="C4873" i="9"/>
  <c r="C4874" i="9"/>
  <c r="C4875" i="9"/>
  <c r="C4876" i="9"/>
  <c r="C4877" i="9"/>
  <c r="C4878" i="9"/>
  <c r="C4879" i="9"/>
  <c r="C4880" i="9"/>
  <c r="C4881" i="9"/>
  <c r="C4882" i="9"/>
  <c r="C4883" i="9"/>
  <c r="C4884" i="9"/>
  <c r="C4885" i="9"/>
  <c r="C4886" i="9"/>
  <c r="C4887" i="9"/>
  <c r="C4888" i="9"/>
  <c r="C4889" i="9"/>
  <c r="C4890" i="9"/>
  <c r="C4891" i="9"/>
  <c r="C4892" i="9"/>
  <c r="C4893" i="9"/>
  <c r="C4894" i="9"/>
  <c r="C4895" i="9"/>
  <c r="C4896" i="9"/>
  <c r="C4897" i="9"/>
  <c r="C4898" i="9"/>
  <c r="C4899" i="9"/>
  <c r="C4900" i="9"/>
  <c r="C4901" i="9"/>
  <c r="C4902" i="9"/>
  <c r="C4903" i="9"/>
  <c r="C4904" i="9"/>
  <c r="C4905" i="9"/>
  <c r="C4906" i="9"/>
  <c r="C4907" i="9"/>
  <c r="C4908" i="9"/>
  <c r="C4909" i="9"/>
  <c r="C4910" i="9"/>
  <c r="C4911" i="9"/>
  <c r="C4912" i="9"/>
  <c r="C4913" i="9"/>
  <c r="C4914" i="9"/>
  <c r="C4915" i="9"/>
  <c r="C4916" i="9"/>
  <c r="C4917" i="9"/>
  <c r="C4918" i="9"/>
  <c r="C4919" i="9"/>
  <c r="C4920" i="9"/>
  <c r="C4921" i="9"/>
  <c r="C4922" i="9"/>
  <c r="C4923" i="9"/>
  <c r="C4924" i="9"/>
  <c r="C4925" i="9"/>
  <c r="C4926" i="9"/>
  <c r="C4927" i="9"/>
  <c r="C4928" i="9"/>
  <c r="C4929" i="9"/>
  <c r="C4930" i="9"/>
  <c r="C4931" i="9"/>
  <c r="C4932" i="9"/>
  <c r="C4933" i="9"/>
  <c r="C4934" i="9"/>
  <c r="C4935" i="9"/>
  <c r="C4936" i="9"/>
  <c r="C4937" i="9"/>
  <c r="C4938" i="9"/>
  <c r="C4939" i="9"/>
  <c r="C4940" i="9"/>
  <c r="C4941" i="9"/>
  <c r="C4942" i="9"/>
  <c r="C4943" i="9"/>
  <c r="C4944" i="9"/>
  <c r="C4945" i="9"/>
  <c r="C4946" i="9"/>
  <c r="C4947" i="9"/>
  <c r="C4948" i="9"/>
  <c r="C4949" i="9"/>
  <c r="C4950" i="9"/>
  <c r="C4951" i="9"/>
  <c r="C4952" i="9"/>
  <c r="C4953" i="9"/>
  <c r="C4954" i="9"/>
  <c r="C4955" i="9"/>
  <c r="C4956" i="9"/>
  <c r="C4957" i="9"/>
  <c r="C4958" i="9"/>
  <c r="C4959" i="9"/>
  <c r="C4960" i="9"/>
  <c r="C4961" i="9"/>
  <c r="C4962" i="9"/>
  <c r="C4963" i="9"/>
  <c r="C4964" i="9"/>
  <c r="C4965" i="9"/>
  <c r="C4966" i="9"/>
  <c r="C4967" i="9"/>
  <c r="C4968" i="9"/>
  <c r="C4969" i="9"/>
  <c r="C4970" i="9"/>
  <c r="C4971" i="9"/>
  <c r="C4972" i="9"/>
  <c r="C4973" i="9"/>
  <c r="C4974" i="9"/>
  <c r="C4975" i="9"/>
  <c r="C4976" i="9"/>
  <c r="C4977" i="9"/>
  <c r="C4978" i="9"/>
  <c r="C4979" i="9"/>
  <c r="C4980" i="9"/>
  <c r="C4981" i="9"/>
  <c r="C4982" i="9"/>
  <c r="C4983" i="9"/>
  <c r="C4984" i="9"/>
  <c r="C4985" i="9"/>
  <c r="C4986" i="9"/>
  <c r="C4987" i="9"/>
  <c r="C4988" i="9"/>
  <c r="C4989" i="9"/>
  <c r="C4990" i="9"/>
  <c r="C4991" i="9"/>
  <c r="C4992" i="9"/>
  <c r="C4993" i="9"/>
  <c r="C4994" i="9"/>
  <c r="C4995" i="9"/>
  <c r="C4996" i="9"/>
  <c r="C4997" i="9"/>
  <c r="C4998" i="9"/>
  <c r="C4999" i="9"/>
  <c r="C5000" i="9"/>
  <c r="C5001" i="9"/>
  <c r="C2" i="9"/>
  <c r="X31" i="9"/>
  <c r="X30" i="9"/>
  <c r="E2" i="9" a="1"/>
  <c r="E2" i="9"/>
  <c r="E1" i="9"/>
  <c r="B3" i="9"/>
  <c r="B4" i="9"/>
  <c r="B5" i="9"/>
  <c r="B6" i="9"/>
  <c r="B7" i="9"/>
  <c r="B8" i="9"/>
  <c r="B9" i="9"/>
  <c r="B10" i="9"/>
  <c r="B11" i="9"/>
  <c r="B12" i="9"/>
  <c r="B13" i="9"/>
  <c r="B14" i="9"/>
  <c r="B15" i="9"/>
  <c r="B16" i="9"/>
  <c r="B17" i="9"/>
  <c r="B18" i="9"/>
  <c r="B19" i="9"/>
  <c r="B20" i="9"/>
  <c r="B21" i="9"/>
  <c r="B22" i="9"/>
  <c r="B23" i="9"/>
  <c r="B24" i="9"/>
  <c r="B25" i="9"/>
  <c r="B26" i="9"/>
  <c r="B27" i="9"/>
  <c r="B28" i="9"/>
  <c r="B29" i="9"/>
  <c r="B30" i="9"/>
  <c r="B31" i="9"/>
  <c r="B32" i="9"/>
  <c r="B33" i="9"/>
  <c r="B34" i="9"/>
  <c r="B35" i="9"/>
  <c r="B36" i="9"/>
  <c r="B37" i="9"/>
  <c r="B38" i="9"/>
  <c r="B39" i="9"/>
  <c r="B40" i="9"/>
  <c r="B41" i="9"/>
  <c r="B42" i="9"/>
  <c r="B43" i="9"/>
  <c r="B44" i="9"/>
  <c r="B45" i="9"/>
  <c r="B46" i="9"/>
  <c r="B47" i="9"/>
  <c r="B48" i="9"/>
  <c r="B49" i="9"/>
  <c r="B50" i="9"/>
  <c r="B51" i="9"/>
  <c r="B52" i="9"/>
  <c r="B53" i="9"/>
  <c r="B54" i="9"/>
  <c r="B55" i="9"/>
  <c r="B56" i="9"/>
  <c r="B57" i="9"/>
  <c r="B58" i="9"/>
  <c r="B59" i="9"/>
  <c r="B60" i="9"/>
  <c r="B61" i="9"/>
  <c r="B62" i="9"/>
  <c r="B63" i="9"/>
  <c r="B64" i="9"/>
  <c r="B65" i="9"/>
  <c r="B66" i="9"/>
  <c r="B67" i="9"/>
  <c r="B68" i="9"/>
  <c r="B69" i="9"/>
  <c r="B70" i="9"/>
  <c r="B71" i="9"/>
  <c r="B72" i="9"/>
  <c r="B73" i="9"/>
  <c r="B74" i="9"/>
  <c r="B75" i="9"/>
  <c r="B76" i="9"/>
  <c r="B77" i="9"/>
  <c r="B78" i="9"/>
  <c r="B79" i="9"/>
  <c r="B80" i="9"/>
  <c r="B81" i="9"/>
  <c r="B82" i="9"/>
  <c r="B83" i="9"/>
  <c r="B84" i="9"/>
  <c r="B85" i="9"/>
  <c r="B86" i="9"/>
  <c r="B87" i="9"/>
  <c r="B88" i="9"/>
  <c r="B89" i="9"/>
  <c r="B90" i="9"/>
  <c r="B91" i="9"/>
  <c r="B92" i="9"/>
  <c r="B93" i="9"/>
  <c r="B94" i="9"/>
  <c r="B95" i="9"/>
  <c r="B96" i="9"/>
  <c r="B97" i="9"/>
  <c r="B98" i="9"/>
  <c r="B99" i="9"/>
  <c r="B100" i="9"/>
  <c r="B101" i="9"/>
  <c r="B102" i="9"/>
  <c r="B103" i="9"/>
  <c r="B104" i="9"/>
  <c r="B105" i="9"/>
  <c r="B106" i="9"/>
  <c r="B107" i="9"/>
  <c r="B108" i="9"/>
  <c r="B109" i="9"/>
  <c r="B110" i="9"/>
  <c r="B111" i="9"/>
  <c r="B112" i="9"/>
  <c r="B113" i="9"/>
  <c r="B114" i="9"/>
  <c r="B115" i="9"/>
  <c r="B116" i="9"/>
  <c r="B117" i="9"/>
  <c r="B118" i="9"/>
  <c r="B119" i="9"/>
  <c r="B120" i="9"/>
  <c r="B121" i="9"/>
  <c r="B122" i="9"/>
  <c r="B123" i="9"/>
  <c r="B124" i="9"/>
  <c r="B125" i="9"/>
  <c r="B126" i="9"/>
  <c r="B127" i="9"/>
  <c r="B128" i="9"/>
  <c r="B129" i="9"/>
  <c r="B130" i="9"/>
  <c r="B131" i="9"/>
  <c r="B132" i="9"/>
  <c r="B133" i="9"/>
  <c r="B134" i="9"/>
  <c r="B135" i="9"/>
  <c r="B136" i="9"/>
  <c r="B137" i="9"/>
  <c r="B138" i="9"/>
  <c r="B139" i="9"/>
  <c r="B140" i="9"/>
  <c r="B141" i="9"/>
  <c r="B142" i="9"/>
  <c r="B143" i="9"/>
  <c r="B144" i="9"/>
  <c r="B145" i="9"/>
  <c r="B146" i="9"/>
  <c r="B147" i="9"/>
  <c r="B148" i="9"/>
  <c r="B149" i="9"/>
  <c r="B150" i="9"/>
  <c r="B151" i="9"/>
  <c r="B152" i="9"/>
  <c r="B153" i="9"/>
  <c r="B154" i="9"/>
  <c r="B155" i="9"/>
  <c r="B156" i="9"/>
  <c r="B157" i="9"/>
  <c r="B158" i="9"/>
  <c r="B159" i="9"/>
  <c r="B160" i="9"/>
  <c r="B161" i="9"/>
  <c r="B162" i="9"/>
  <c r="B163" i="9"/>
  <c r="B164" i="9"/>
  <c r="B165" i="9"/>
  <c r="B166" i="9"/>
  <c r="B167" i="9"/>
  <c r="B168" i="9"/>
  <c r="B169" i="9"/>
  <c r="B170" i="9"/>
  <c r="B171" i="9"/>
  <c r="B172" i="9"/>
  <c r="B173" i="9"/>
  <c r="B174" i="9"/>
  <c r="B175" i="9"/>
  <c r="B176" i="9"/>
  <c r="B177" i="9"/>
  <c r="B178" i="9"/>
  <c r="B179" i="9"/>
  <c r="B180" i="9"/>
  <c r="B181" i="9"/>
  <c r="B182" i="9"/>
  <c r="B183" i="9"/>
  <c r="B184" i="9"/>
  <c r="B185" i="9"/>
  <c r="B186" i="9"/>
  <c r="B187" i="9"/>
  <c r="B188" i="9"/>
  <c r="B189" i="9"/>
  <c r="B190" i="9"/>
  <c r="B191" i="9"/>
  <c r="B192" i="9"/>
  <c r="B193" i="9"/>
  <c r="B194" i="9"/>
  <c r="B195" i="9"/>
  <c r="B196" i="9"/>
  <c r="B197" i="9"/>
  <c r="B198" i="9"/>
  <c r="B199" i="9"/>
  <c r="B200" i="9"/>
  <c r="B201" i="9"/>
  <c r="B202" i="9"/>
  <c r="B203" i="9"/>
  <c r="B204" i="9"/>
  <c r="B205" i="9"/>
  <c r="B206" i="9"/>
  <c r="B207" i="9"/>
  <c r="B208" i="9"/>
  <c r="B209" i="9"/>
  <c r="B210" i="9"/>
  <c r="B211" i="9"/>
  <c r="B212" i="9"/>
  <c r="B213" i="9"/>
  <c r="B214" i="9"/>
  <c r="B215" i="9"/>
  <c r="B216" i="9"/>
  <c r="B217" i="9"/>
  <c r="B218" i="9"/>
  <c r="B219" i="9"/>
  <c r="B220" i="9"/>
  <c r="B221" i="9"/>
  <c r="B222" i="9"/>
  <c r="B223" i="9"/>
  <c r="B224" i="9"/>
  <c r="B225" i="9"/>
  <c r="B226" i="9"/>
  <c r="B227" i="9"/>
  <c r="B228" i="9"/>
  <c r="B229" i="9"/>
  <c r="B230" i="9"/>
  <c r="B231" i="9"/>
  <c r="B232" i="9"/>
  <c r="B233" i="9"/>
  <c r="B234" i="9"/>
  <c r="B235" i="9"/>
  <c r="B236" i="9"/>
  <c r="B237" i="9"/>
  <c r="B238" i="9"/>
  <c r="B239" i="9"/>
  <c r="B240" i="9"/>
  <c r="B241" i="9"/>
  <c r="B242" i="9"/>
  <c r="B243" i="9"/>
  <c r="B244" i="9"/>
  <c r="B245" i="9"/>
  <c r="B246" i="9"/>
  <c r="B247" i="9"/>
  <c r="B248" i="9"/>
  <c r="B249" i="9"/>
  <c r="B250" i="9"/>
  <c r="B251" i="9"/>
  <c r="B252" i="9"/>
  <c r="B253" i="9"/>
  <c r="B254" i="9"/>
  <c r="B255" i="9"/>
  <c r="B256" i="9"/>
  <c r="B257" i="9"/>
  <c r="B258" i="9"/>
  <c r="B259" i="9"/>
  <c r="B260" i="9"/>
  <c r="B261" i="9"/>
  <c r="B262" i="9"/>
  <c r="B263" i="9"/>
  <c r="B264" i="9"/>
  <c r="B265" i="9"/>
  <c r="B266" i="9"/>
  <c r="B267" i="9"/>
  <c r="B268" i="9"/>
  <c r="B269" i="9"/>
  <c r="B270" i="9"/>
  <c r="B271" i="9"/>
  <c r="B272" i="9"/>
  <c r="B273" i="9"/>
  <c r="B274" i="9"/>
  <c r="B275" i="9"/>
  <c r="B276" i="9"/>
  <c r="B277" i="9"/>
  <c r="B278" i="9"/>
  <c r="B279" i="9"/>
  <c r="B280" i="9"/>
  <c r="B281" i="9"/>
  <c r="B282" i="9"/>
  <c r="B283" i="9"/>
  <c r="B284" i="9"/>
  <c r="B285" i="9"/>
  <c r="B286" i="9"/>
  <c r="B287" i="9"/>
  <c r="B288" i="9"/>
  <c r="B289" i="9"/>
  <c r="B290" i="9"/>
  <c r="B291" i="9"/>
  <c r="B292" i="9"/>
  <c r="B293" i="9"/>
  <c r="B294" i="9"/>
  <c r="B295" i="9"/>
  <c r="B296" i="9"/>
  <c r="B297" i="9"/>
  <c r="B298" i="9"/>
  <c r="B299" i="9"/>
  <c r="B300" i="9"/>
  <c r="B301" i="9"/>
  <c r="B302" i="9"/>
  <c r="B303" i="9"/>
  <c r="B304" i="9"/>
  <c r="B305" i="9"/>
  <c r="B306" i="9"/>
  <c r="B307" i="9"/>
  <c r="B308" i="9"/>
  <c r="B309" i="9"/>
  <c r="B310" i="9"/>
  <c r="B311" i="9"/>
  <c r="B312" i="9"/>
  <c r="B313" i="9"/>
  <c r="B314" i="9"/>
  <c r="B315" i="9"/>
  <c r="B316" i="9"/>
  <c r="B317" i="9"/>
  <c r="B318" i="9"/>
  <c r="B319" i="9"/>
  <c r="B320" i="9"/>
  <c r="B321" i="9"/>
  <c r="B322" i="9"/>
  <c r="B323" i="9"/>
  <c r="B324" i="9"/>
  <c r="B325" i="9"/>
  <c r="B326" i="9"/>
  <c r="B327" i="9"/>
  <c r="B328" i="9"/>
  <c r="B329" i="9"/>
  <c r="B330" i="9"/>
  <c r="B331" i="9"/>
  <c r="B332" i="9"/>
  <c r="B333" i="9"/>
  <c r="B334" i="9"/>
  <c r="B335" i="9"/>
  <c r="B336" i="9"/>
  <c r="B337" i="9"/>
  <c r="B338" i="9"/>
  <c r="B339" i="9"/>
  <c r="B340" i="9"/>
  <c r="B341" i="9"/>
  <c r="B342" i="9"/>
  <c r="B343" i="9"/>
  <c r="B344" i="9"/>
  <c r="B345" i="9"/>
  <c r="B346" i="9"/>
  <c r="B347" i="9"/>
  <c r="B348" i="9"/>
  <c r="B349" i="9"/>
  <c r="B350" i="9"/>
  <c r="B351" i="9"/>
  <c r="B352" i="9"/>
  <c r="B353" i="9"/>
  <c r="B354" i="9"/>
  <c r="B355" i="9"/>
  <c r="B356" i="9"/>
  <c r="B357" i="9"/>
  <c r="B358" i="9"/>
  <c r="B359" i="9"/>
  <c r="B360" i="9"/>
  <c r="B361" i="9"/>
  <c r="B362" i="9"/>
  <c r="B363" i="9"/>
  <c r="B364" i="9"/>
  <c r="B365" i="9"/>
  <c r="B366" i="9"/>
  <c r="B367" i="9"/>
  <c r="B368" i="9"/>
  <c r="B369" i="9"/>
  <c r="B370" i="9"/>
  <c r="B371" i="9"/>
  <c r="B372" i="9"/>
  <c r="B373" i="9"/>
  <c r="B374" i="9"/>
  <c r="B375" i="9"/>
  <c r="B376" i="9"/>
  <c r="B377" i="9"/>
  <c r="B378" i="9"/>
  <c r="B379" i="9"/>
  <c r="B380" i="9"/>
  <c r="B381" i="9"/>
  <c r="B382" i="9"/>
  <c r="B383" i="9"/>
  <c r="B384" i="9"/>
  <c r="B385" i="9"/>
  <c r="B386" i="9"/>
  <c r="B387" i="9"/>
  <c r="B388" i="9"/>
  <c r="B389" i="9"/>
  <c r="B390" i="9"/>
  <c r="B391" i="9"/>
  <c r="B392" i="9"/>
  <c r="B393" i="9"/>
  <c r="B394" i="9"/>
  <c r="B395" i="9"/>
  <c r="B396" i="9"/>
  <c r="B397" i="9"/>
  <c r="B398" i="9"/>
  <c r="B399" i="9"/>
  <c r="B400" i="9"/>
  <c r="B401" i="9"/>
  <c r="B402" i="9"/>
  <c r="B403" i="9"/>
  <c r="B404" i="9"/>
  <c r="B405" i="9"/>
  <c r="B406" i="9"/>
  <c r="B407" i="9"/>
  <c r="B408" i="9"/>
  <c r="B409" i="9"/>
  <c r="B410" i="9"/>
  <c r="B411" i="9"/>
  <c r="B412" i="9"/>
  <c r="B413" i="9"/>
  <c r="B414" i="9"/>
  <c r="B415" i="9"/>
  <c r="B416" i="9"/>
  <c r="B417" i="9"/>
  <c r="B418" i="9"/>
  <c r="B419" i="9"/>
  <c r="B420" i="9"/>
  <c r="B421" i="9"/>
  <c r="B422" i="9"/>
  <c r="B423" i="9"/>
  <c r="B424" i="9"/>
  <c r="B425" i="9"/>
  <c r="B426" i="9"/>
  <c r="B427" i="9"/>
  <c r="B428" i="9"/>
  <c r="B429" i="9"/>
  <c r="B430" i="9"/>
  <c r="B431" i="9"/>
  <c r="B432" i="9"/>
  <c r="B433" i="9"/>
  <c r="B434" i="9"/>
  <c r="B435" i="9"/>
  <c r="B436" i="9"/>
  <c r="B437" i="9"/>
  <c r="B438" i="9"/>
  <c r="B439" i="9"/>
  <c r="B440" i="9"/>
  <c r="B441" i="9"/>
  <c r="B442" i="9"/>
  <c r="B443" i="9"/>
  <c r="B444" i="9"/>
  <c r="B445" i="9"/>
  <c r="B446" i="9"/>
  <c r="B447" i="9"/>
  <c r="B448" i="9"/>
  <c r="B449" i="9"/>
  <c r="B450" i="9"/>
  <c r="B451" i="9"/>
  <c r="B452" i="9"/>
  <c r="B453" i="9"/>
  <c r="B454" i="9"/>
  <c r="B455" i="9"/>
  <c r="B456" i="9"/>
  <c r="B457" i="9"/>
  <c r="B458" i="9"/>
  <c r="B459" i="9"/>
  <c r="B460" i="9"/>
  <c r="B461" i="9"/>
  <c r="B462" i="9"/>
  <c r="B463" i="9"/>
  <c r="B464" i="9"/>
  <c r="B465" i="9"/>
  <c r="B466" i="9"/>
  <c r="B467" i="9"/>
  <c r="B468" i="9"/>
  <c r="B469" i="9"/>
  <c r="B470" i="9"/>
  <c r="B471" i="9"/>
  <c r="B472" i="9"/>
  <c r="B473" i="9"/>
  <c r="B474" i="9"/>
  <c r="B475" i="9"/>
  <c r="B476" i="9"/>
  <c r="B477" i="9"/>
  <c r="B478" i="9"/>
  <c r="B479" i="9"/>
  <c r="B480" i="9"/>
  <c r="B481" i="9"/>
  <c r="B482" i="9"/>
  <c r="B483" i="9"/>
  <c r="B484" i="9"/>
  <c r="B485" i="9"/>
  <c r="B486" i="9"/>
  <c r="B487" i="9"/>
  <c r="B488" i="9"/>
  <c r="B489" i="9"/>
  <c r="B490" i="9"/>
  <c r="B491" i="9"/>
  <c r="B492" i="9"/>
  <c r="B493" i="9"/>
  <c r="B494" i="9"/>
  <c r="B495" i="9"/>
  <c r="B496" i="9"/>
  <c r="B497" i="9"/>
  <c r="B498" i="9"/>
  <c r="B499" i="9"/>
  <c r="B500" i="9"/>
  <c r="B501" i="9"/>
  <c r="B502" i="9"/>
  <c r="B503" i="9"/>
  <c r="B504" i="9"/>
  <c r="B505" i="9"/>
  <c r="B506" i="9"/>
  <c r="B507" i="9"/>
  <c r="B508" i="9"/>
  <c r="B509" i="9"/>
  <c r="B510" i="9"/>
  <c r="B511" i="9"/>
  <c r="B512" i="9"/>
  <c r="B513" i="9"/>
  <c r="B514" i="9"/>
  <c r="B515" i="9"/>
  <c r="B516" i="9"/>
  <c r="B517" i="9"/>
  <c r="B518" i="9"/>
  <c r="B519" i="9"/>
  <c r="B520" i="9"/>
  <c r="B521" i="9"/>
  <c r="B522" i="9"/>
  <c r="B523" i="9"/>
  <c r="B524" i="9"/>
  <c r="B525" i="9"/>
  <c r="B526" i="9"/>
  <c r="B527" i="9"/>
  <c r="B528" i="9"/>
  <c r="B529" i="9"/>
  <c r="B530" i="9"/>
  <c r="B531" i="9"/>
  <c r="B532" i="9"/>
  <c r="B533" i="9"/>
  <c r="B534" i="9"/>
  <c r="B535" i="9"/>
  <c r="B536" i="9"/>
  <c r="B537" i="9"/>
  <c r="B538" i="9"/>
  <c r="B539" i="9"/>
  <c r="B540" i="9"/>
  <c r="B541" i="9"/>
  <c r="B542" i="9"/>
  <c r="B543" i="9"/>
  <c r="B544" i="9"/>
  <c r="B545" i="9"/>
  <c r="B546" i="9"/>
  <c r="B547" i="9"/>
  <c r="B548" i="9"/>
  <c r="B549" i="9"/>
  <c r="B550" i="9"/>
  <c r="B551" i="9"/>
  <c r="B552" i="9"/>
  <c r="B553" i="9"/>
  <c r="B554" i="9"/>
  <c r="B555" i="9"/>
  <c r="B556" i="9"/>
  <c r="B557" i="9"/>
  <c r="B558" i="9"/>
  <c r="B559" i="9"/>
  <c r="B560" i="9"/>
  <c r="B561" i="9"/>
  <c r="B562" i="9"/>
  <c r="B563" i="9"/>
  <c r="B564" i="9"/>
  <c r="B565" i="9"/>
  <c r="B566" i="9"/>
  <c r="B567" i="9"/>
  <c r="B568" i="9"/>
  <c r="B569" i="9"/>
  <c r="B570" i="9"/>
  <c r="B571" i="9"/>
  <c r="B572" i="9"/>
  <c r="B573" i="9"/>
  <c r="B574" i="9"/>
  <c r="B575" i="9"/>
  <c r="B576" i="9"/>
  <c r="B577" i="9"/>
  <c r="B578" i="9"/>
  <c r="B579" i="9"/>
  <c r="B580" i="9"/>
  <c r="B581" i="9"/>
  <c r="B582" i="9"/>
  <c r="B583" i="9"/>
  <c r="B584" i="9"/>
  <c r="B585" i="9"/>
  <c r="B586" i="9"/>
  <c r="B587" i="9"/>
  <c r="B588" i="9"/>
  <c r="B589" i="9"/>
  <c r="B590" i="9"/>
  <c r="B591" i="9"/>
  <c r="B592" i="9"/>
  <c r="B593" i="9"/>
  <c r="B594" i="9"/>
  <c r="B595" i="9"/>
  <c r="B596" i="9"/>
  <c r="B597" i="9"/>
  <c r="B598" i="9"/>
  <c r="B599" i="9"/>
  <c r="B600" i="9"/>
  <c r="B601" i="9"/>
  <c r="B602" i="9"/>
  <c r="B603" i="9"/>
  <c r="B604" i="9"/>
  <c r="B605" i="9"/>
  <c r="B606" i="9"/>
  <c r="B607" i="9"/>
  <c r="B608" i="9"/>
  <c r="B609" i="9"/>
  <c r="B610" i="9"/>
  <c r="B611" i="9"/>
  <c r="B612" i="9"/>
  <c r="B613" i="9"/>
  <c r="B614" i="9"/>
  <c r="B615" i="9"/>
  <c r="B616" i="9"/>
  <c r="B617" i="9"/>
  <c r="B618" i="9"/>
  <c r="B619" i="9"/>
  <c r="B620" i="9"/>
  <c r="B621" i="9"/>
  <c r="B622" i="9"/>
  <c r="B623" i="9"/>
  <c r="B624" i="9"/>
  <c r="B625" i="9"/>
  <c r="B626" i="9"/>
  <c r="B627" i="9"/>
  <c r="B628" i="9"/>
  <c r="B629" i="9"/>
  <c r="B630" i="9"/>
  <c r="B631" i="9"/>
  <c r="B632" i="9"/>
  <c r="B633" i="9"/>
  <c r="B634" i="9"/>
  <c r="B635" i="9"/>
  <c r="B636" i="9"/>
  <c r="B637" i="9"/>
  <c r="B638" i="9"/>
  <c r="B639" i="9"/>
  <c r="B640" i="9"/>
  <c r="B641" i="9"/>
  <c r="B642" i="9"/>
  <c r="B643" i="9"/>
  <c r="B644" i="9"/>
  <c r="B645" i="9"/>
  <c r="B646" i="9"/>
  <c r="B647" i="9"/>
  <c r="B648" i="9"/>
  <c r="B649" i="9"/>
  <c r="B650" i="9"/>
  <c r="B651" i="9"/>
  <c r="B652" i="9"/>
  <c r="B653" i="9"/>
  <c r="B654" i="9"/>
  <c r="B655" i="9"/>
  <c r="B656" i="9"/>
  <c r="B657" i="9"/>
  <c r="B658" i="9"/>
  <c r="B659" i="9"/>
  <c r="B660" i="9"/>
  <c r="B661" i="9"/>
  <c r="B662" i="9"/>
  <c r="B663" i="9"/>
  <c r="B664" i="9"/>
  <c r="B665" i="9"/>
  <c r="B666" i="9"/>
  <c r="B667" i="9"/>
  <c r="B668" i="9"/>
  <c r="B669" i="9"/>
  <c r="B670" i="9"/>
  <c r="B671" i="9"/>
  <c r="B672" i="9"/>
  <c r="B673" i="9"/>
  <c r="B674" i="9"/>
  <c r="B675" i="9"/>
  <c r="B676" i="9"/>
  <c r="B677" i="9"/>
  <c r="B678" i="9"/>
  <c r="B679" i="9"/>
  <c r="B680" i="9"/>
  <c r="B681" i="9"/>
  <c r="B682" i="9"/>
  <c r="B683" i="9"/>
  <c r="B684" i="9"/>
  <c r="B685" i="9"/>
  <c r="B686" i="9"/>
  <c r="B687" i="9"/>
  <c r="B688" i="9"/>
  <c r="B689" i="9"/>
  <c r="B690" i="9"/>
  <c r="B691" i="9"/>
  <c r="B692" i="9"/>
  <c r="B693" i="9"/>
  <c r="B694" i="9"/>
  <c r="B695" i="9"/>
  <c r="B696" i="9"/>
  <c r="B697" i="9"/>
  <c r="B698" i="9"/>
  <c r="B699" i="9"/>
  <c r="B700" i="9"/>
  <c r="B701" i="9"/>
  <c r="B702" i="9"/>
  <c r="B703" i="9"/>
  <c r="B704" i="9"/>
  <c r="B705" i="9"/>
  <c r="B706" i="9"/>
  <c r="B707" i="9"/>
  <c r="B708" i="9"/>
  <c r="B709" i="9"/>
  <c r="B710" i="9"/>
  <c r="B711" i="9"/>
  <c r="B712" i="9"/>
  <c r="B713" i="9"/>
  <c r="B714" i="9"/>
  <c r="B715" i="9"/>
  <c r="B716" i="9"/>
  <c r="B717" i="9"/>
  <c r="B718" i="9"/>
  <c r="B719" i="9"/>
  <c r="B720" i="9"/>
  <c r="B721" i="9"/>
  <c r="B722" i="9"/>
  <c r="B723" i="9"/>
  <c r="B724" i="9"/>
  <c r="B725" i="9"/>
  <c r="B726" i="9"/>
  <c r="B727" i="9"/>
  <c r="B728" i="9"/>
  <c r="B729" i="9"/>
  <c r="B730" i="9"/>
  <c r="B731" i="9"/>
  <c r="B732" i="9"/>
  <c r="B733" i="9"/>
  <c r="B734" i="9"/>
  <c r="B735" i="9"/>
  <c r="B736" i="9"/>
  <c r="B737" i="9"/>
  <c r="B738" i="9"/>
  <c r="B739" i="9"/>
  <c r="B740" i="9"/>
  <c r="B741" i="9"/>
  <c r="B742" i="9"/>
  <c r="B743" i="9"/>
  <c r="B744" i="9"/>
  <c r="B745" i="9"/>
  <c r="B746" i="9"/>
  <c r="B747" i="9"/>
  <c r="B748" i="9"/>
  <c r="B749" i="9"/>
  <c r="B750" i="9"/>
  <c r="B751" i="9"/>
  <c r="B752" i="9"/>
  <c r="B753" i="9"/>
  <c r="B754" i="9"/>
  <c r="B755" i="9"/>
  <c r="B756" i="9"/>
  <c r="B757" i="9"/>
  <c r="B758" i="9"/>
  <c r="B759" i="9"/>
  <c r="B760" i="9"/>
  <c r="B761" i="9"/>
  <c r="B762" i="9"/>
  <c r="B763" i="9"/>
  <c r="B764" i="9"/>
  <c r="B765" i="9"/>
  <c r="B766" i="9"/>
  <c r="B767" i="9"/>
  <c r="B768" i="9"/>
  <c r="B769" i="9"/>
  <c r="B770" i="9"/>
  <c r="B771" i="9"/>
  <c r="B772" i="9"/>
  <c r="B773" i="9"/>
  <c r="B774" i="9"/>
  <c r="B775" i="9"/>
  <c r="B776" i="9"/>
  <c r="B777" i="9"/>
  <c r="B778" i="9"/>
  <c r="B779" i="9"/>
  <c r="B780" i="9"/>
  <c r="B781" i="9"/>
  <c r="B782" i="9"/>
  <c r="B783" i="9"/>
  <c r="B784" i="9"/>
  <c r="B785" i="9"/>
  <c r="B786" i="9"/>
  <c r="B787" i="9"/>
  <c r="B788" i="9"/>
  <c r="B789" i="9"/>
  <c r="B790" i="9"/>
  <c r="B791" i="9"/>
  <c r="B792" i="9"/>
  <c r="B793" i="9"/>
  <c r="B794" i="9"/>
  <c r="B795" i="9"/>
  <c r="B796" i="9"/>
  <c r="B797" i="9"/>
  <c r="B798" i="9"/>
  <c r="B799" i="9"/>
  <c r="B800" i="9"/>
  <c r="B801" i="9"/>
  <c r="B802" i="9"/>
  <c r="B803" i="9"/>
  <c r="B804" i="9"/>
  <c r="B805" i="9"/>
  <c r="B806" i="9"/>
  <c r="B807" i="9"/>
  <c r="B808" i="9"/>
  <c r="B809" i="9"/>
  <c r="B810" i="9"/>
  <c r="B811" i="9"/>
  <c r="B812" i="9"/>
  <c r="B813" i="9"/>
  <c r="B814" i="9"/>
  <c r="B815" i="9"/>
  <c r="B816" i="9"/>
  <c r="B817" i="9"/>
  <c r="B818" i="9"/>
  <c r="B819" i="9"/>
  <c r="B820" i="9"/>
  <c r="B821" i="9"/>
  <c r="B822" i="9"/>
  <c r="B823" i="9"/>
  <c r="B824" i="9"/>
  <c r="B825" i="9"/>
  <c r="B826" i="9"/>
  <c r="B827" i="9"/>
  <c r="B828" i="9"/>
  <c r="B829" i="9"/>
  <c r="B830" i="9"/>
  <c r="B831" i="9"/>
  <c r="B832" i="9"/>
  <c r="B833" i="9"/>
  <c r="B834" i="9"/>
  <c r="B835" i="9"/>
  <c r="B836" i="9"/>
  <c r="B837" i="9"/>
  <c r="B838" i="9"/>
  <c r="B839" i="9"/>
  <c r="B840" i="9"/>
  <c r="B841" i="9"/>
  <c r="B842" i="9"/>
  <c r="B843" i="9"/>
  <c r="B844" i="9"/>
  <c r="B845" i="9"/>
  <c r="B846" i="9"/>
  <c r="B847" i="9"/>
  <c r="B848" i="9"/>
  <c r="B849" i="9"/>
  <c r="B850" i="9"/>
  <c r="B851" i="9"/>
  <c r="B852" i="9"/>
  <c r="B853" i="9"/>
  <c r="B854" i="9"/>
  <c r="B855" i="9"/>
  <c r="B856" i="9"/>
  <c r="B857" i="9"/>
  <c r="B858" i="9"/>
  <c r="B859" i="9"/>
  <c r="B860" i="9"/>
  <c r="B861" i="9"/>
  <c r="B862" i="9"/>
  <c r="B863" i="9"/>
  <c r="B864" i="9"/>
  <c r="B865" i="9"/>
  <c r="B866" i="9"/>
  <c r="B867" i="9"/>
  <c r="B868" i="9"/>
  <c r="B869" i="9"/>
  <c r="B870" i="9"/>
  <c r="B871" i="9"/>
  <c r="B872" i="9"/>
  <c r="B873" i="9"/>
  <c r="B874" i="9"/>
  <c r="B875" i="9"/>
  <c r="B876" i="9"/>
  <c r="B877" i="9"/>
  <c r="B878" i="9"/>
  <c r="B879" i="9"/>
  <c r="B880" i="9"/>
  <c r="B881" i="9"/>
  <c r="B882" i="9"/>
  <c r="B883" i="9"/>
  <c r="B884" i="9"/>
  <c r="B885" i="9"/>
  <c r="B886" i="9"/>
  <c r="B887" i="9"/>
  <c r="B888" i="9"/>
  <c r="B889" i="9"/>
  <c r="B890" i="9"/>
  <c r="B891" i="9"/>
  <c r="B892" i="9"/>
  <c r="B893" i="9"/>
  <c r="B894" i="9"/>
  <c r="B895" i="9"/>
  <c r="B896" i="9"/>
  <c r="B897" i="9"/>
  <c r="B898" i="9"/>
  <c r="B899" i="9"/>
  <c r="B900" i="9"/>
  <c r="B901" i="9"/>
  <c r="B902" i="9"/>
  <c r="B903" i="9"/>
  <c r="B904" i="9"/>
  <c r="B905" i="9"/>
  <c r="B906" i="9"/>
  <c r="B907" i="9"/>
  <c r="B908" i="9"/>
  <c r="B909" i="9"/>
  <c r="B910" i="9"/>
  <c r="B911" i="9"/>
  <c r="B912" i="9"/>
  <c r="B913" i="9"/>
  <c r="B914" i="9"/>
  <c r="B915" i="9"/>
  <c r="B916" i="9"/>
  <c r="B917" i="9"/>
  <c r="B918" i="9"/>
  <c r="B919" i="9"/>
  <c r="B920" i="9"/>
  <c r="B921" i="9"/>
  <c r="B922" i="9"/>
  <c r="B923" i="9"/>
  <c r="B924" i="9"/>
  <c r="B925" i="9"/>
  <c r="B926" i="9"/>
  <c r="B927" i="9"/>
  <c r="B928" i="9"/>
  <c r="B929" i="9"/>
  <c r="B930" i="9"/>
  <c r="B931" i="9"/>
  <c r="B932" i="9"/>
  <c r="B933" i="9"/>
  <c r="B934" i="9"/>
  <c r="B935" i="9"/>
  <c r="B936" i="9"/>
  <c r="B937" i="9"/>
  <c r="B938" i="9"/>
  <c r="B939" i="9"/>
  <c r="B940" i="9"/>
  <c r="B941" i="9"/>
  <c r="B942" i="9"/>
  <c r="B943" i="9"/>
  <c r="B944" i="9"/>
  <c r="B945" i="9"/>
  <c r="B946" i="9"/>
  <c r="B947" i="9"/>
  <c r="B948" i="9"/>
  <c r="B949" i="9"/>
  <c r="B950" i="9"/>
  <c r="B951" i="9"/>
  <c r="B952" i="9"/>
  <c r="B953" i="9"/>
  <c r="B954" i="9"/>
  <c r="B955" i="9"/>
  <c r="B956" i="9"/>
  <c r="B957" i="9"/>
  <c r="B958" i="9"/>
  <c r="B959" i="9"/>
  <c r="B960" i="9"/>
  <c r="B961" i="9"/>
  <c r="B962" i="9"/>
  <c r="B963" i="9"/>
  <c r="B964" i="9"/>
  <c r="B965" i="9"/>
  <c r="B966" i="9"/>
  <c r="B967" i="9"/>
  <c r="B968" i="9"/>
  <c r="B969" i="9"/>
  <c r="B970" i="9"/>
  <c r="B971" i="9"/>
  <c r="B972" i="9"/>
  <c r="B973" i="9"/>
  <c r="B974" i="9"/>
  <c r="B975" i="9"/>
  <c r="B976" i="9"/>
  <c r="B977" i="9"/>
  <c r="B978" i="9"/>
  <c r="B979" i="9"/>
  <c r="B980" i="9"/>
  <c r="B981" i="9"/>
  <c r="B982" i="9"/>
  <c r="B983" i="9"/>
  <c r="B984" i="9"/>
  <c r="B985" i="9"/>
  <c r="B986" i="9"/>
  <c r="B987" i="9"/>
  <c r="B988" i="9"/>
  <c r="B989" i="9"/>
  <c r="B990" i="9"/>
  <c r="B991" i="9"/>
  <c r="B992" i="9"/>
  <c r="B993" i="9"/>
  <c r="B994" i="9"/>
  <c r="B995" i="9"/>
  <c r="B996" i="9"/>
  <c r="B997" i="9"/>
  <c r="B998" i="9"/>
  <c r="B999" i="9"/>
  <c r="B1000" i="9"/>
  <c r="B1001" i="9"/>
  <c r="B1002" i="9"/>
  <c r="B1003" i="9"/>
  <c r="B1004" i="9"/>
  <c r="B1005" i="9"/>
  <c r="B1006" i="9"/>
  <c r="B1007" i="9"/>
  <c r="B1008" i="9"/>
  <c r="B1009" i="9"/>
  <c r="B1010" i="9"/>
  <c r="B1011" i="9"/>
  <c r="B1012" i="9"/>
  <c r="B1013" i="9"/>
  <c r="B1014" i="9"/>
  <c r="B1015" i="9"/>
  <c r="B1016" i="9"/>
  <c r="B1017" i="9"/>
  <c r="B1018" i="9"/>
  <c r="B1019" i="9"/>
  <c r="B1020" i="9"/>
  <c r="B1021" i="9"/>
  <c r="B1022" i="9"/>
  <c r="B1023" i="9"/>
  <c r="B1024" i="9"/>
  <c r="B1025" i="9"/>
  <c r="B1026" i="9"/>
  <c r="B1027" i="9"/>
  <c r="B1028" i="9"/>
  <c r="B1029" i="9"/>
  <c r="B1030" i="9"/>
  <c r="B1031" i="9"/>
  <c r="B1032" i="9"/>
  <c r="B1033" i="9"/>
  <c r="B1034" i="9"/>
  <c r="B1035" i="9"/>
  <c r="B1036" i="9"/>
  <c r="B1037" i="9"/>
  <c r="B1038" i="9"/>
  <c r="B1039" i="9"/>
  <c r="B1040" i="9"/>
  <c r="B1041" i="9"/>
  <c r="B1042" i="9"/>
  <c r="B1043" i="9"/>
  <c r="B1044" i="9"/>
  <c r="B1045" i="9"/>
  <c r="B1046" i="9"/>
  <c r="B1047" i="9"/>
  <c r="B1048" i="9"/>
  <c r="B1049" i="9"/>
  <c r="B1050" i="9"/>
  <c r="B1051" i="9"/>
  <c r="B1052" i="9"/>
  <c r="B1053" i="9"/>
  <c r="B1054" i="9"/>
  <c r="B1055" i="9"/>
  <c r="B1056" i="9"/>
  <c r="B1057" i="9"/>
  <c r="B1058" i="9"/>
  <c r="B1059" i="9"/>
  <c r="B1060" i="9"/>
  <c r="B1061" i="9"/>
  <c r="B1062" i="9"/>
  <c r="B1063" i="9"/>
  <c r="B1064" i="9"/>
  <c r="B1065" i="9"/>
  <c r="B1066" i="9"/>
  <c r="B1067" i="9"/>
  <c r="B1068" i="9"/>
  <c r="B1069" i="9"/>
  <c r="B1070" i="9"/>
  <c r="B1071" i="9"/>
  <c r="B1072" i="9"/>
  <c r="B1073" i="9"/>
  <c r="B1074" i="9"/>
  <c r="B1075" i="9"/>
  <c r="B1076" i="9"/>
  <c r="B1077" i="9"/>
  <c r="B1078" i="9"/>
  <c r="B1079" i="9"/>
  <c r="B1080" i="9"/>
  <c r="B1081" i="9"/>
  <c r="B1082" i="9"/>
  <c r="B1083" i="9"/>
  <c r="B1084" i="9"/>
  <c r="B1085" i="9"/>
  <c r="B1086" i="9"/>
  <c r="B1087" i="9"/>
  <c r="B1088" i="9"/>
  <c r="B1089" i="9"/>
  <c r="B1090" i="9"/>
  <c r="B1091" i="9"/>
  <c r="B1092" i="9"/>
  <c r="B1093" i="9"/>
  <c r="B1094" i="9"/>
  <c r="B1095" i="9"/>
  <c r="B1096" i="9"/>
  <c r="B1097" i="9"/>
  <c r="B1098" i="9"/>
  <c r="B1099" i="9"/>
  <c r="B1100" i="9"/>
  <c r="B1101" i="9"/>
  <c r="B1102" i="9"/>
  <c r="B1103" i="9"/>
  <c r="B1104" i="9"/>
  <c r="B1105" i="9"/>
  <c r="B1106" i="9"/>
  <c r="B1107" i="9"/>
  <c r="B1108" i="9"/>
  <c r="B1109" i="9"/>
  <c r="B1110" i="9"/>
  <c r="B1111" i="9"/>
  <c r="B1112" i="9"/>
  <c r="B1113" i="9"/>
  <c r="B1114" i="9"/>
  <c r="B1115" i="9"/>
  <c r="B1116" i="9"/>
  <c r="B1117" i="9"/>
  <c r="B1118" i="9"/>
  <c r="B1119" i="9"/>
  <c r="B1120" i="9"/>
  <c r="B1121" i="9"/>
  <c r="B1122" i="9"/>
  <c r="B1123" i="9"/>
  <c r="B1124" i="9"/>
  <c r="B1125" i="9"/>
  <c r="B1126" i="9"/>
  <c r="B1127" i="9"/>
  <c r="B1128" i="9"/>
  <c r="B1129" i="9"/>
  <c r="B1130" i="9"/>
  <c r="B1131" i="9"/>
  <c r="B1132" i="9"/>
  <c r="B1133" i="9"/>
  <c r="B1134" i="9"/>
  <c r="B1135" i="9"/>
  <c r="B1136" i="9"/>
  <c r="B1137" i="9"/>
  <c r="B1138" i="9"/>
  <c r="B1139" i="9"/>
  <c r="B1140" i="9"/>
  <c r="B1141" i="9"/>
  <c r="B1142" i="9"/>
  <c r="B1143" i="9"/>
  <c r="B1144" i="9"/>
  <c r="B1145" i="9"/>
  <c r="B1146" i="9"/>
  <c r="B1147" i="9"/>
  <c r="B1148" i="9"/>
  <c r="B1149" i="9"/>
  <c r="B1150" i="9"/>
  <c r="B1151" i="9"/>
  <c r="B1152" i="9"/>
  <c r="B1153" i="9"/>
  <c r="B1154" i="9"/>
  <c r="B1155" i="9"/>
  <c r="B1156" i="9"/>
  <c r="B1157" i="9"/>
  <c r="B1158" i="9"/>
  <c r="B1159" i="9"/>
  <c r="B1160" i="9"/>
  <c r="B1161" i="9"/>
  <c r="B1162" i="9"/>
  <c r="B1163" i="9"/>
  <c r="B1164" i="9"/>
  <c r="B1165" i="9"/>
  <c r="B1166" i="9"/>
  <c r="B1167" i="9"/>
  <c r="B1168" i="9"/>
  <c r="B1169" i="9"/>
  <c r="B1170" i="9"/>
  <c r="B1171" i="9"/>
  <c r="B1172" i="9"/>
  <c r="B1173" i="9"/>
  <c r="B1174" i="9"/>
  <c r="B1175" i="9"/>
  <c r="B1176" i="9"/>
  <c r="B1177" i="9"/>
  <c r="B1178" i="9"/>
  <c r="B1179" i="9"/>
  <c r="B1180" i="9"/>
  <c r="B1181" i="9"/>
  <c r="B1182" i="9"/>
  <c r="B1183" i="9"/>
  <c r="B1184" i="9"/>
  <c r="B1185" i="9"/>
  <c r="B1186" i="9"/>
  <c r="B1187" i="9"/>
  <c r="B1188" i="9"/>
  <c r="B1189" i="9"/>
  <c r="B1190" i="9"/>
  <c r="B1191" i="9"/>
  <c r="B1192" i="9"/>
  <c r="B1193" i="9"/>
  <c r="B1194" i="9"/>
  <c r="B1195" i="9"/>
  <c r="B1196" i="9"/>
  <c r="B1197" i="9"/>
  <c r="B1198" i="9"/>
  <c r="B1199" i="9"/>
  <c r="B1200" i="9"/>
  <c r="B1201" i="9"/>
  <c r="B1202" i="9"/>
  <c r="B1203" i="9"/>
  <c r="B1204" i="9"/>
  <c r="B1205" i="9"/>
  <c r="B1206" i="9"/>
  <c r="B1207" i="9"/>
  <c r="B1208" i="9"/>
  <c r="B1209" i="9"/>
  <c r="B1210" i="9"/>
  <c r="B1211" i="9"/>
  <c r="B1212" i="9"/>
  <c r="B1213" i="9"/>
  <c r="B1214" i="9"/>
  <c r="B1215" i="9"/>
  <c r="B1216" i="9"/>
  <c r="B1217" i="9"/>
  <c r="B1218" i="9"/>
  <c r="B1219" i="9"/>
  <c r="B1220" i="9"/>
  <c r="B1221" i="9"/>
  <c r="B1222" i="9"/>
  <c r="B1223" i="9"/>
  <c r="B1224" i="9"/>
  <c r="B1225" i="9"/>
  <c r="B1226" i="9"/>
  <c r="B1227" i="9"/>
  <c r="B1228" i="9"/>
  <c r="B1229" i="9"/>
  <c r="B1230" i="9"/>
  <c r="B1231" i="9"/>
  <c r="B1232" i="9"/>
  <c r="B1233" i="9"/>
  <c r="B1234" i="9"/>
  <c r="B1235" i="9"/>
  <c r="B1236" i="9"/>
  <c r="B1237" i="9"/>
  <c r="B1238" i="9"/>
  <c r="B1239" i="9"/>
  <c r="B1240" i="9"/>
  <c r="B1241" i="9"/>
  <c r="B1242" i="9"/>
  <c r="B1243" i="9"/>
  <c r="B1244" i="9"/>
  <c r="B1245" i="9"/>
  <c r="B1246" i="9"/>
  <c r="B1247" i="9"/>
  <c r="B1248" i="9"/>
  <c r="B1249" i="9"/>
  <c r="B1250" i="9"/>
  <c r="B1251" i="9"/>
  <c r="B1252" i="9"/>
  <c r="B1253" i="9"/>
  <c r="B1254" i="9"/>
  <c r="B1255" i="9"/>
  <c r="B1256" i="9"/>
  <c r="B1257" i="9"/>
  <c r="B1258" i="9"/>
  <c r="B1259" i="9"/>
  <c r="B1260" i="9"/>
  <c r="B1261" i="9"/>
  <c r="B1262" i="9"/>
  <c r="B1263" i="9"/>
  <c r="B1264" i="9"/>
  <c r="B1265" i="9"/>
  <c r="B1266" i="9"/>
  <c r="B1267" i="9"/>
  <c r="B1268" i="9"/>
  <c r="B1269" i="9"/>
  <c r="B1270" i="9"/>
  <c r="B1271" i="9"/>
  <c r="B1272" i="9"/>
  <c r="B1273" i="9"/>
  <c r="B1274" i="9"/>
  <c r="B1275" i="9"/>
  <c r="B1276" i="9"/>
  <c r="B1277" i="9"/>
  <c r="B1278" i="9"/>
  <c r="B1279" i="9"/>
  <c r="B1280" i="9"/>
  <c r="B1281" i="9"/>
  <c r="B1282" i="9"/>
  <c r="B1283" i="9"/>
  <c r="B1284" i="9"/>
  <c r="B1285" i="9"/>
  <c r="B1286" i="9"/>
  <c r="B1287" i="9"/>
  <c r="B1288" i="9"/>
  <c r="B1289" i="9"/>
  <c r="B1290" i="9"/>
  <c r="B1291" i="9"/>
  <c r="B1292" i="9"/>
  <c r="B1293" i="9"/>
  <c r="B1294" i="9"/>
  <c r="B1295" i="9"/>
  <c r="B1296" i="9"/>
  <c r="B1297" i="9"/>
  <c r="B1298" i="9"/>
  <c r="B1299" i="9"/>
  <c r="B1300" i="9"/>
  <c r="B1301" i="9"/>
  <c r="B1302" i="9"/>
  <c r="B1303" i="9"/>
  <c r="B1304" i="9"/>
  <c r="B1305" i="9"/>
  <c r="B1306" i="9"/>
  <c r="B1307" i="9"/>
  <c r="B1308" i="9"/>
  <c r="B1309" i="9"/>
  <c r="B1310" i="9"/>
  <c r="B1311" i="9"/>
  <c r="B1312" i="9"/>
  <c r="B1313" i="9"/>
  <c r="B1314" i="9"/>
  <c r="B1315" i="9"/>
  <c r="B1316" i="9"/>
  <c r="B1317" i="9"/>
  <c r="B1318" i="9"/>
  <c r="B1319" i="9"/>
  <c r="B1320" i="9"/>
  <c r="B1321" i="9"/>
  <c r="B1322" i="9"/>
  <c r="B1323" i="9"/>
  <c r="B1324" i="9"/>
  <c r="B1325" i="9"/>
  <c r="B1326" i="9"/>
  <c r="B1327" i="9"/>
  <c r="B1328" i="9"/>
  <c r="B1329" i="9"/>
  <c r="B1330" i="9"/>
  <c r="B1331" i="9"/>
  <c r="B1332" i="9"/>
  <c r="B1333" i="9"/>
  <c r="B1334" i="9"/>
  <c r="B1335" i="9"/>
  <c r="B1336" i="9"/>
  <c r="B1337" i="9"/>
  <c r="B1338" i="9"/>
  <c r="B1339" i="9"/>
  <c r="B1340" i="9"/>
  <c r="B1341" i="9"/>
  <c r="B1342" i="9"/>
  <c r="B1343" i="9"/>
  <c r="B1344" i="9"/>
  <c r="B1345" i="9"/>
  <c r="B1346" i="9"/>
  <c r="B1347" i="9"/>
  <c r="B1348" i="9"/>
  <c r="B1349" i="9"/>
  <c r="B1350" i="9"/>
  <c r="B1351" i="9"/>
  <c r="B1352" i="9"/>
  <c r="B1353" i="9"/>
  <c r="B1354" i="9"/>
  <c r="B1355" i="9"/>
  <c r="B1356" i="9"/>
  <c r="B1357" i="9"/>
  <c r="B1358" i="9"/>
  <c r="B1359" i="9"/>
  <c r="B1360" i="9"/>
  <c r="B1361" i="9"/>
  <c r="B1362" i="9"/>
  <c r="B1363" i="9"/>
  <c r="B1364" i="9"/>
  <c r="B1365" i="9"/>
  <c r="B1366" i="9"/>
  <c r="B1367" i="9"/>
  <c r="B1368" i="9"/>
  <c r="B1369" i="9"/>
  <c r="B1370" i="9"/>
  <c r="B1371" i="9"/>
  <c r="B1372" i="9"/>
  <c r="B1373" i="9"/>
  <c r="B1374" i="9"/>
  <c r="B1375" i="9"/>
  <c r="B1376" i="9"/>
  <c r="B1377" i="9"/>
  <c r="B1378" i="9"/>
  <c r="B1379" i="9"/>
  <c r="B1380" i="9"/>
  <c r="B1381" i="9"/>
  <c r="B1382" i="9"/>
  <c r="B1383" i="9"/>
  <c r="B1384" i="9"/>
  <c r="B1385" i="9"/>
  <c r="B1386" i="9"/>
  <c r="B1387" i="9"/>
  <c r="B1388" i="9"/>
  <c r="B1389" i="9"/>
  <c r="B1390" i="9"/>
  <c r="B1391" i="9"/>
  <c r="B1392" i="9"/>
  <c r="B1393" i="9"/>
  <c r="B1394" i="9"/>
  <c r="B1395" i="9"/>
  <c r="B1396" i="9"/>
  <c r="B1397" i="9"/>
  <c r="B1398" i="9"/>
  <c r="B1399" i="9"/>
  <c r="B1400" i="9"/>
  <c r="B1401" i="9"/>
  <c r="B1402" i="9"/>
  <c r="B1403" i="9"/>
  <c r="B1404" i="9"/>
  <c r="B1405" i="9"/>
  <c r="B1406" i="9"/>
  <c r="B1407" i="9"/>
  <c r="B1408" i="9"/>
  <c r="B1409" i="9"/>
  <c r="B1410" i="9"/>
  <c r="B1411" i="9"/>
  <c r="B1412" i="9"/>
  <c r="B1413" i="9"/>
  <c r="B1414" i="9"/>
  <c r="B1415" i="9"/>
  <c r="B1416" i="9"/>
  <c r="B1417" i="9"/>
  <c r="B1418" i="9"/>
  <c r="B1419" i="9"/>
  <c r="B1420" i="9"/>
  <c r="B1421" i="9"/>
  <c r="B1422" i="9"/>
  <c r="B1423" i="9"/>
  <c r="B1424" i="9"/>
  <c r="B1425" i="9"/>
  <c r="B1426" i="9"/>
  <c r="B1427" i="9"/>
  <c r="B1428" i="9"/>
  <c r="B1429" i="9"/>
  <c r="B1430" i="9"/>
  <c r="B1431" i="9"/>
  <c r="B1432" i="9"/>
  <c r="B1433" i="9"/>
  <c r="B1434" i="9"/>
  <c r="B1435" i="9"/>
  <c r="B1436" i="9"/>
  <c r="B1437" i="9"/>
  <c r="B1438" i="9"/>
  <c r="B1439" i="9"/>
  <c r="B1440" i="9"/>
  <c r="B1441" i="9"/>
  <c r="B1442" i="9"/>
  <c r="B1443" i="9"/>
  <c r="B1444" i="9"/>
  <c r="B1445" i="9"/>
  <c r="B1446" i="9"/>
  <c r="B1447" i="9"/>
  <c r="B1448" i="9"/>
  <c r="B1449" i="9"/>
  <c r="B1450" i="9"/>
  <c r="B1451" i="9"/>
  <c r="B1452" i="9"/>
  <c r="B1453" i="9"/>
  <c r="B1454" i="9"/>
  <c r="B1455" i="9"/>
  <c r="B1456" i="9"/>
  <c r="B1457" i="9"/>
  <c r="B1458" i="9"/>
  <c r="B1459" i="9"/>
  <c r="B1460" i="9"/>
  <c r="B1461" i="9"/>
  <c r="B1462" i="9"/>
  <c r="B1463" i="9"/>
  <c r="B1464" i="9"/>
  <c r="B1465" i="9"/>
  <c r="B1466" i="9"/>
  <c r="B1467" i="9"/>
  <c r="B1468" i="9"/>
  <c r="B1469" i="9"/>
  <c r="B1470" i="9"/>
  <c r="B1471" i="9"/>
  <c r="B1472" i="9"/>
  <c r="B1473" i="9"/>
  <c r="B1474" i="9"/>
  <c r="B1475" i="9"/>
  <c r="B1476" i="9"/>
  <c r="B1477" i="9"/>
  <c r="B1478" i="9"/>
  <c r="B1479" i="9"/>
  <c r="B1480" i="9"/>
  <c r="B1481" i="9"/>
  <c r="B1482" i="9"/>
  <c r="B1483" i="9"/>
  <c r="B1484" i="9"/>
  <c r="B1485" i="9"/>
  <c r="B1486" i="9"/>
  <c r="B1487" i="9"/>
  <c r="B1488" i="9"/>
  <c r="B1489" i="9"/>
  <c r="B1490" i="9"/>
  <c r="B1491" i="9"/>
  <c r="B1492" i="9"/>
  <c r="B1493" i="9"/>
  <c r="B1494" i="9"/>
  <c r="B1495" i="9"/>
  <c r="B1496" i="9"/>
  <c r="B1497" i="9"/>
  <c r="B1498" i="9"/>
  <c r="B1499" i="9"/>
  <c r="B1500" i="9"/>
  <c r="B1501" i="9"/>
  <c r="B1502" i="9"/>
  <c r="B1503" i="9"/>
  <c r="B1504" i="9"/>
  <c r="B1505" i="9"/>
  <c r="B1506" i="9"/>
  <c r="B1507" i="9"/>
  <c r="B1508" i="9"/>
  <c r="B1509" i="9"/>
  <c r="B1510" i="9"/>
  <c r="B1511" i="9"/>
  <c r="B1512" i="9"/>
  <c r="B1513" i="9"/>
  <c r="B1514" i="9"/>
  <c r="B1515" i="9"/>
  <c r="B1516" i="9"/>
  <c r="B1517" i="9"/>
  <c r="B1518" i="9"/>
  <c r="B1519" i="9"/>
  <c r="B1520" i="9"/>
  <c r="B1521" i="9"/>
  <c r="B1522" i="9"/>
  <c r="B1523" i="9"/>
  <c r="B1524" i="9"/>
  <c r="B1525" i="9"/>
  <c r="B1526" i="9"/>
  <c r="B1527" i="9"/>
  <c r="B1528" i="9"/>
  <c r="B1529" i="9"/>
  <c r="B1530" i="9"/>
  <c r="B1531" i="9"/>
  <c r="B1532" i="9"/>
  <c r="B1533" i="9"/>
  <c r="B1534" i="9"/>
  <c r="B1535" i="9"/>
  <c r="B1536" i="9"/>
  <c r="B1537" i="9"/>
  <c r="B1538" i="9"/>
  <c r="B1539" i="9"/>
  <c r="B1540" i="9"/>
  <c r="B1541" i="9"/>
  <c r="B1542" i="9"/>
  <c r="B1543" i="9"/>
  <c r="B1544" i="9"/>
  <c r="B1545" i="9"/>
  <c r="B1546" i="9"/>
  <c r="B1547" i="9"/>
  <c r="B1548" i="9"/>
  <c r="B1549" i="9"/>
  <c r="B1550" i="9"/>
  <c r="B1551" i="9"/>
  <c r="B1552" i="9"/>
  <c r="B1553" i="9"/>
  <c r="B1554" i="9"/>
  <c r="B1555" i="9"/>
  <c r="B1556" i="9"/>
  <c r="B1557" i="9"/>
  <c r="B1558" i="9"/>
  <c r="B1559" i="9"/>
  <c r="B1560" i="9"/>
  <c r="B1561" i="9"/>
  <c r="B1562" i="9"/>
  <c r="B1563" i="9"/>
  <c r="B1564" i="9"/>
  <c r="B1565" i="9"/>
  <c r="B1566" i="9"/>
  <c r="B1567" i="9"/>
  <c r="B1568" i="9"/>
  <c r="B1569" i="9"/>
  <c r="B1570" i="9"/>
  <c r="B1571" i="9"/>
  <c r="B1572" i="9"/>
  <c r="B1573" i="9"/>
  <c r="B1574" i="9"/>
  <c r="B1575" i="9"/>
  <c r="B1576" i="9"/>
  <c r="B1577" i="9"/>
  <c r="B1578" i="9"/>
  <c r="B1579" i="9"/>
  <c r="B1580" i="9"/>
  <c r="B1581" i="9"/>
  <c r="B1582" i="9"/>
  <c r="B1583" i="9"/>
  <c r="B1584" i="9"/>
  <c r="B1585" i="9"/>
  <c r="B1586" i="9"/>
  <c r="B1587" i="9"/>
  <c r="B1588" i="9"/>
  <c r="B1589" i="9"/>
  <c r="B1590" i="9"/>
  <c r="B1591" i="9"/>
  <c r="B1592" i="9"/>
  <c r="B1593" i="9"/>
  <c r="B1594" i="9"/>
  <c r="B1595" i="9"/>
  <c r="B1596" i="9"/>
  <c r="B1597" i="9"/>
  <c r="B1598" i="9"/>
  <c r="B1599" i="9"/>
  <c r="B1600" i="9"/>
  <c r="B1601" i="9"/>
  <c r="B1602" i="9"/>
  <c r="B1603" i="9"/>
  <c r="B1604" i="9"/>
  <c r="B1605" i="9"/>
  <c r="B1606" i="9"/>
  <c r="B1607" i="9"/>
  <c r="B1608" i="9"/>
  <c r="B1609" i="9"/>
  <c r="B1610" i="9"/>
  <c r="B1611" i="9"/>
  <c r="B1612" i="9"/>
  <c r="B1613" i="9"/>
  <c r="B1614" i="9"/>
  <c r="B1615" i="9"/>
  <c r="B1616" i="9"/>
  <c r="B1617" i="9"/>
  <c r="B1618" i="9"/>
  <c r="B1619" i="9"/>
  <c r="B1620" i="9"/>
  <c r="B1621" i="9"/>
  <c r="B1622" i="9"/>
  <c r="B1623" i="9"/>
  <c r="B1624" i="9"/>
  <c r="B1625" i="9"/>
  <c r="B1626" i="9"/>
  <c r="B1627" i="9"/>
  <c r="B1628" i="9"/>
  <c r="B1629" i="9"/>
  <c r="B1630" i="9"/>
  <c r="B1631" i="9"/>
  <c r="B1632" i="9"/>
  <c r="B1633" i="9"/>
  <c r="B1634" i="9"/>
  <c r="B1635" i="9"/>
  <c r="B1636" i="9"/>
  <c r="B1637" i="9"/>
  <c r="B1638" i="9"/>
  <c r="B1639" i="9"/>
  <c r="B1640" i="9"/>
  <c r="B1641" i="9"/>
  <c r="B1642" i="9"/>
  <c r="B1643" i="9"/>
  <c r="B1644" i="9"/>
  <c r="B1645" i="9"/>
  <c r="B1646" i="9"/>
  <c r="B1647" i="9"/>
  <c r="B1648" i="9"/>
  <c r="B1649" i="9"/>
  <c r="B1650" i="9"/>
  <c r="B1651" i="9"/>
  <c r="B1652" i="9"/>
  <c r="B1653" i="9"/>
  <c r="B1654" i="9"/>
  <c r="B1655" i="9"/>
  <c r="B1656" i="9"/>
  <c r="B1657" i="9"/>
  <c r="B1658" i="9"/>
  <c r="B1659" i="9"/>
  <c r="B1660" i="9"/>
  <c r="B1661" i="9"/>
  <c r="B1662" i="9"/>
  <c r="B1663" i="9"/>
  <c r="B1664" i="9"/>
  <c r="B1665" i="9"/>
  <c r="B1666" i="9"/>
  <c r="B1667" i="9"/>
  <c r="B1668" i="9"/>
  <c r="B1669" i="9"/>
  <c r="B1670" i="9"/>
  <c r="B1671" i="9"/>
  <c r="B1672" i="9"/>
  <c r="B1673" i="9"/>
  <c r="B1674" i="9"/>
  <c r="B1675" i="9"/>
  <c r="B1676" i="9"/>
  <c r="B1677" i="9"/>
  <c r="B1678" i="9"/>
  <c r="B1679" i="9"/>
  <c r="B1680" i="9"/>
  <c r="B1681" i="9"/>
  <c r="B1682" i="9"/>
  <c r="B1683" i="9"/>
  <c r="B1684" i="9"/>
  <c r="B1685" i="9"/>
  <c r="B1686" i="9"/>
  <c r="B1687" i="9"/>
  <c r="B1688" i="9"/>
  <c r="B1689" i="9"/>
  <c r="B1690" i="9"/>
  <c r="B1691" i="9"/>
  <c r="B1692" i="9"/>
  <c r="B1693" i="9"/>
  <c r="B1694" i="9"/>
  <c r="B1695" i="9"/>
  <c r="B1696" i="9"/>
  <c r="B1697" i="9"/>
  <c r="B1698" i="9"/>
  <c r="B1699" i="9"/>
  <c r="B1700" i="9"/>
  <c r="B1701" i="9"/>
  <c r="B1702" i="9"/>
  <c r="B1703" i="9"/>
  <c r="B1704" i="9"/>
  <c r="B1705" i="9"/>
  <c r="B1706" i="9"/>
  <c r="B1707" i="9"/>
  <c r="B1708" i="9"/>
  <c r="B1709" i="9"/>
  <c r="B1710" i="9"/>
  <c r="B1711" i="9"/>
  <c r="B1712" i="9"/>
  <c r="B1713" i="9"/>
  <c r="B1714" i="9"/>
  <c r="B1715" i="9"/>
  <c r="B1716" i="9"/>
  <c r="B1717" i="9"/>
  <c r="B1718" i="9"/>
  <c r="B1719" i="9"/>
  <c r="B1720" i="9"/>
  <c r="B1721" i="9"/>
  <c r="B1722" i="9"/>
  <c r="B1723" i="9"/>
  <c r="B1724" i="9"/>
  <c r="B1725" i="9"/>
  <c r="B1726" i="9"/>
  <c r="B1727" i="9"/>
  <c r="B1728" i="9"/>
  <c r="B1729" i="9"/>
  <c r="B1730" i="9"/>
  <c r="B1731" i="9"/>
  <c r="B1732" i="9"/>
  <c r="B1733" i="9"/>
  <c r="B1734" i="9"/>
  <c r="B1735" i="9"/>
  <c r="B1736" i="9"/>
  <c r="B1737" i="9"/>
  <c r="B1738" i="9"/>
  <c r="B1739" i="9"/>
  <c r="B1740" i="9"/>
  <c r="B1741" i="9"/>
  <c r="B1742" i="9"/>
  <c r="B1743" i="9"/>
  <c r="B1744" i="9"/>
  <c r="B1745" i="9"/>
  <c r="B1746" i="9"/>
  <c r="B1747" i="9"/>
  <c r="B1748" i="9"/>
  <c r="B1749" i="9"/>
  <c r="B1750" i="9"/>
  <c r="B1751" i="9"/>
  <c r="B1752" i="9"/>
  <c r="B1753" i="9"/>
  <c r="B1754" i="9"/>
  <c r="B1755" i="9"/>
  <c r="B1756" i="9"/>
  <c r="B1757" i="9"/>
  <c r="B1758" i="9"/>
  <c r="B1759" i="9"/>
  <c r="B1760" i="9"/>
  <c r="B1761" i="9"/>
  <c r="B1762" i="9"/>
  <c r="B1763" i="9"/>
  <c r="B1764" i="9"/>
  <c r="B1765" i="9"/>
  <c r="B1766" i="9"/>
  <c r="B1767" i="9"/>
  <c r="B1768" i="9"/>
  <c r="B1769" i="9"/>
  <c r="B1770" i="9"/>
  <c r="B1771" i="9"/>
  <c r="B1772" i="9"/>
  <c r="B1773" i="9"/>
  <c r="B1774" i="9"/>
  <c r="B1775" i="9"/>
  <c r="B1776" i="9"/>
  <c r="B1777" i="9"/>
  <c r="B1778" i="9"/>
  <c r="B1779" i="9"/>
  <c r="B1780" i="9"/>
  <c r="B1781" i="9"/>
  <c r="B1782" i="9"/>
  <c r="B1783" i="9"/>
  <c r="B1784" i="9"/>
  <c r="B1785" i="9"/>
  <c r="B1786" i="9"/>
  <c r="B1787" i="9"/>
  <c r="B1788" i="9"/>
  <c r="B1789" i="9"/>
  <c r="B1790" i="9"/>
  <c r="B1791" i="9"/>
  <c r="B1792" i="9"/>
  <c r="B1793" i="9"/>
  <c r="B1794" i="9"/>
  <c r="B1795" i="9"/>
  <c r="B1796" i="9"/>
  <c r="B1797" i="9"/>
  <c r="B1798" i="9"/>
  <c r="B1799" i="9"/>
  <c r="B1800" i="9"/>
  <c r="B1801" i="9"/>
  <c r="B1802" i="9"/>
  <c r="B1803" i="9"/>
  <c r="B1804" i="9"/>
  <c r="B1805" i="9"/>
  <c r="B1806" i="9"/>
  <c r="B1807" i="9"/>
  <c r="B1808" i="9"/>
  <c r="B1809" i="9"/>
  <c r="B1810" i="9"/>
  <c r="B1811" i="9"/>
  <c r="B1812" i="9"/>
  <c r="B1813" i="9"/>
  <c r="B1814" i="9"/>
  <c r="B1815" i="9"/>
  <c r="B1816" i="9"/>
  <c r="B1817" i="9"/>
  <c r="B1818" i="9"/>
  <c r="B1819" i="9"/>
  <c r="B1820" i="9"/>
  <c r="B1821" i="9"/>
  <c r="B1822" i="9"/>
  <c r="B1823" i="9"/>
  <c r="B1824" i="9"/>
  <c r="B1825" i="9"/>
  <c r="B1826" i="9"/>
  <c r="B1827" i="9"/>
  <c r="B1828" i="9"/>
  <c r="B1829" i="9"/>
  <c r="B1830" i="9"/>
  <c r="B1831" i="9"/>
  <c r="B1832" i="9"/>
  <c r="B1833" i="9"/>
  <c r="B1834" i="9"/>
  <c r="B1835" i="9"/>
  <c r="B1836" i="9"/>
  <c r="B1837" i="9"/>
  <c r="B1838" i="9"/>
  <c r="B1839" i="9"/>
  <c r="B1840" i="9"/>
  <c r="B1841" i="9"/>
  <c r="B1842" i="9"/>
  <c r="B1843" i="9"/>
  <c r="B1844" i="9"/>
  <c r="B1845" i="9"/>
  <c r="B1846" i="9"/>
  <c r="B1847" i="9"/>
  <c r="B1848" i="9"/>
  <c r="B1849" i="9"/>
  <c r="B1850" i="9"/>
  <c r="B1851" i="9"/>
  <c r="B1852" i="9"/>
  <c r="B1853" i="9"/>
  <c r="B1854" i="9"/>
  <c r="B1855" i="9"/>
  <c r="B1856" i="9"/>
  <c r="B1857" i="9"/>
  <c r="B1858" i="9"/>
  <c r="B1859" i="9"/>
  <c r="B1860" i="9"/>
  <c r="B1861" i="9"/>
  <c r="B1862" i="9"/>
  <c r="B1863" i="9"/>
  <c r="B1864" i="9"/>
  <c r="B1865" i="9"/>
  <c r="B1866" i="9"/>
  <c r="B1867" i="9"/>
  <c r="B1868" i="9"/>
  <c r="B1869" i="9"/>
  <c r="B1870" i="9"/>
  <c r="B1871" i="9"/>
  <c r="B1872" i="9"/>
  <c r="B1873" i="9"/>
  <c r="B1874" i="9"/>
  <c r="B1875" i="9"/>
  <c r="B1876" i="9"/>
  <c r="B1877" i="9"/>
  <c r="B1878" i="9"/>
  <c r="B1879" i="9"/>
  <c r="B1880" i="9"/>
  <c r="B1881" i="9"/>
  <c r="B1882" i="9"/>
  <c r="B1883" i="9"/>
  <c r="B1884" i="9"/>
  <c r="B1885" i="9"/>
  <c r="B1886" i="9"/>
  <c r="B1887" i="9"/>
  <c r="B1888" i="9"/>
  <c r="B1889" i="9"/>
  <c r="B1890" i="9"/>
  <c r="B1891" i="9"/>
  <c r="B1892" i="9"/>
  <c r="B1893" i="9"/>
  <c r="B1894" i="9"/>
  <c r="B1895" i="9"/>
  <c r="B1896" i="9"/>
  <c r="B1897" i="9"/>
  <c r="B1898" i="9"/>
  <c r="B1899" i="9"/>
  <c r="B1900" i="9"/>
  <c r="B1901" i="9"/>
  <c r="B1902" i="9"/>
  <c r="B1903" i="9"/>
  <c r="B1904" i="9"/>
  <c r="B1905" i="9"/>
  <c r="B1906" i="9"/>
  <c r="B1907" i="9"/>
  <c r="B1908" i="9"/>
  <c r="B1909" i="9"/>
  <c r="B1910" i="9"/>
  <c r="B1911" i="9"/>
  <c r="B1912" i="9"/>
  <c r="B1913" i="9"/>
  <c r="B1914" i="9"/>
  <c r="B1915" i="9"/>
  <c r="B1916" i="9"/>
  <c r="B1917" i="9"/>
  <c r="B1918" i="9"/>
  <c r="B1919" i="9"/>
  <c r="B1920" i="9"/>
  <c r="B1921" i="9"/>
  <c r="B1922" i="9"/>
  <c r="B1923" i="9"/>
  <c r="B1924" i="9"/>
  <c r="B1925" i="9"/>
  <c r="B1926" i="9"/>
  <c r="B1927" i="9"/>
  <c r="B1928" i="9"/>
  <c r="B1929" i="9"/>
  <c r="B1930" i="9"/>
  <c r="B1931" i="9"/>
  <c r="B1932" i="9"/>
  <c r="B1933" i="9"/>
  <c r="B1934" i="9"/>
  <c r="B1935" i="9"/>
  <c r="B1936" i="9"/>
  <c r="B1937" i="9"/>
  <c r="B1938" i="9"/>
  <c r="B1939" i="9"/>
  <c r="B1940" i="9"/>
  <c r="B1941" i="9"/>
  <c r="B1942" i="9"/>
  <c r="B1943" i="9"/>
  <c r="B1944" i="9"/>
  <c r="B1945" i="9"/>
  <c r="B1946" i="9"/>
  <c r="B1947" i="9"/>
  <c r="B1948" i="9"/>
  <c r="B1949" i="9"/>
  <c r="B1950" i="9"/>
  <c r="B1951" i="9"/>
  <c r="B1952" i="9"/>
  <c r="B1953" i="9"/>
  <c r="B1954" i="9"/>
  <c r="B1955" i="9"/>
  <c r="B1956" i="9"/>
  <c r="B1957" i="9"/>
  <c r="B1958" i="9"/>
  <c r="B1959" i="9"/>
  <c r="B1960" i="9"/>
  <c r="B1961" i="9"/>
  <c r="B1962" i="9"/>
  <c r="B1963" i="9"/>
  <c r="B1964" i="9"/>
  <c r="B1965" i="9"/>
  <c r="B1966" i="9"/>
  <c r="B1967" i="9"/>
  <c r="B1968" i="9"/>
  <c r="B1969" i="9"/>
  <c r="B1970" i="9"/>
  <c r="B1971" i="9"/>
  <c r="B1972" i="9"/>
  <c r="B1973" i="9"/>
  <c r="B1974" i="9"/>
  <c r="B1975" i="9"/>
  <c r="B1976" i="9"/>
  <c r="B1977" i="9"/>
  <c r="B1978" i="9"/>
  <c r="B1979" i="9"/>
  <c r="B1980" i="9"/>
  <c r="B1981" i="9"/>
  <c r="B1982" i="9"/>
  <c r="B1983" i="9"/>
  <c r="B1984" i="9"/>
  <c r="B1985" i="9"/>
  <c r="B1986" i="9"/>
  <c r="B1987" i="9"/>
  <c r="B1988" i="9"/>
  <c r="B1989" i="9"/>
  <c r="B1990" i="9"/>
  <c r="B1991" i="9"/>
  <c r="B1992" i="9"/>
  <c r="B1993" i="9"/>
  <c r="B1994" i="9"/>
  <c r="B1995" i="9"/>
  <c r="B1996" i="9"/>
  <c r="B1997" i="9"/>
  <c r="B1998" i="9"/>
  <c r="B1999" i="9"/>
  <c r="B2000" i="9"/>
  <c r="B2001" i="9"/>
  <c r="B2002" i="9"/>
  <c r="B2003" i="9"/>
  <c r="B2004" i="9"/>
  <c r="B2005" i="9"/>
  <c r="B2006" i="9"/>
  <c r="B2007" i="9"/>
  <c r="B2008" i="9"/>
  <c r="B2009" i="9"/>
  <c r="B2010" i="9"/>
  <c r="B2011" i="9"/>
  <c r="B2012" i="9"/>
  <c r="B2013" i="9"/>
  <c r="B2014" i="9"/>
  <c r="B2015" i="9"/>
  <c r="B2016" i="9"/>
  <c r="B2017" i="9"/>
  <c r="B2018" i="9"/>
  <c r="B2019" i="9"/>
  <c r="B2020" i="9"/>
  <c r="B2021" i="9"/>
  <c r="B2022" i="9"/>
  <c r="B2023" i="9"/>
  <c r="B2024" i="9"/>
  <c r="B2025" i="9"/>
  <c r="B2026" i="9"/>
  <c r="B2027" i="9"/>
  <c r="B2028" i="9"/>
  <c r="B2029" i="9"/>
  <c r="B2030" i="9"/>
  <c r="B2031" i="9"/>
  <c r="B2032" i="9"/>
  <c r="B2033" i="9"/>
  <c r="B2034" i="9"/>
  <c r="B2035" i="9"/>
  <c r="B2036" i="9"/>
  <c r="B2037" i="9"/>
  <c r="B2038" i="9"/>
  <c r="B2039" i="9"/>
  <c r="B2040" i="9"/>
  <c r="B2041" i="9"/>
  <c r="B2042" i="9"/>
  <c r="B2043" i="9"/>
  <c r="B2044" i="9"/>
  <c r="B2045" i="9"/>
  <c r="B2046" i="9"/>
  <c r="B2047" i="9"/>
  <c r="B2048" i="9"/>
  <c r="B2049" i="9"/>
  <c r="B2050" i="9"/>
  <c r="B2051" i="9"/>
  <c r="B2052" i="9"/>
  <c r="B2053" i="9"/>
  <c r="B2054" i="9"/>
  <c r="B2055" i="9"/>
  <c r="B2056" i="9"/>
  <c r="B2057" i="9"/>
  <c r="B2058" i="9"/>
  <c r="B2059" i="9"/>
  <c r="B2060" i="9"/>
  <c r="B2061" i="9"/>
  <c r="B2062" i="9"/>
  <c r="B2063" i="9"/>
  <c r="B2064" i="9"/>
  <c r="B2065" i="9"/>
  <c r="B2066" i="9"/>
  <c r="B2067" i="9"/>
  <c r="B2068" i="9"/>
  <c r="B2069" i="9"/>
  <c r="B2070" i="9"/>
  <c r="B2071" i="9"/>
  <c r="B2072" i="9"/>
  <c r="B2073" i="9"/>
  <c r="B2074" i="9"/>
  <c r="B2075" i="9"/>
  <c r="B2076" i="9"/>
  <c r="B2077" i="9"/>
  <c r="B2078" i="9"/>
  <c r="B2079" i="9"/>
  <c r="B2080" i="9"/>
  <c r="B2081" i="9"/>
  <c r="B2082" i="9"/>
  <c r="B2083" i="9"/>
  <c r="B2084" i="9"/>
  <c r="B2085" i="9"/>
  <c r="B2086" i="9"/>
  <c r="B2087" i="9"/>
  <c r="B2088" i="9"/>
  <c r="B2089" i="9"/>
  <c r="B2090" i="9"/>
  <c r="B2091" i="9"/>
  <c r="B2092" i="9"/>
  <c r="B2093" i="9"/>
  <c r="B2094" i="9"/>
  <c r="B2095" i="9"/>
  <c r="B2096" i="9"/>
  <c r="B2097" i="9"/>
  <c r="B2098" i="9"/>
  <c r="B2099" i="9"/>
  <c r="B2100" i="9"/>
  <c r="B2101" i="9"/>
  <c r="B2102" i="9"/>
  <c r="B2103" i="9"/>
  <c r="B2104" i="9"/>
  <c r="B2105" i="9"/>
  <c r="B2106" i="9"/>
  <c r="B2107" i="9"/>
  <c r="B2108" i="9"/>
  <c r="B2109" i="9"/>
  <c r="B2110" i="9"/>
  <c r="B2111" i="9"/>
  <c r="B2112" i="9"/>
  <c r="B2113" i="9"/>
  <c r="B2114" i="9"/>
  <c r="B2115" i="9"/>
  <c r="B2116" i="9"/>
  <c r="B2117" i="9"/>
  <c r="B2118" i="9"/>
  <c r="B2119" i="9"/>
  <c r="B2120" i="9"/>
  <c r="B2121" i="9"/>
  <c r="B2122" i="9"/>
  <c r="B2123" i="9"/>
  <c r="B2124" i="9"/>
  <c r="B2125" i="9"/>
  <c r="B2126" i="9"/>
  <c r="B2127" i="9"/>
  <c r="B2128" i="9"/>
  <c r="B2129" i="9"/>
  <c r="B2130" i="9"/>
  <c r="B2131" i="9"/>
  <c r="B2132" i="9"/>
  <c r="B2133" i="9"/>
  <c r="B2134" i="9"/>
  <c r="B2135" i="9"/>
  <c r="B2136" i="9"/>
  <c r="B2137" i="9"/>
  <c r="B2138" i="9"/>
  <c r="B2139" i="9"/>
  <c r="B2140" i="9"/>
  <c r="B2141" i="9"/>
  <c r="B2142" i="9"/>
  <c r="B2143" i="9"/>
  <c r="B2144" i="9"/>
  <c r="B2145" i="9"/>
  <c r="B2146" i="9"/>
  <c r="B2147" i="9"/>
  <c r="B2148" i="9"/>
  <c r="B2149" i="9"/>
  <c r="B2150" i="9"/>
  <c r="B2151" i="9"/>
  <c r="B2152" i="9"/>
  <c r="B2153" i="9"/>
  <c r="B2154" i="9"/>
  <c r="B2155" i="9"/>
  <c r="B2156" i="9"/>
  <c r="B2157" i="9"/>
  <c r="B2158" i="9"/>
  <c r="B2159" i="9"/>
  <c r="B2160" i="9"/>
  <c r="B2161" i="9"/>
  <c r="B2162" i="9"/>
  <c r="B2163" i="9"/>
  <c r="B2164" i="9"/>
  <c r="B2165" i="9"/>
  <c r="B2166" i="9"/>
  <c r="B2167" i="9"/>
  <c r="B2168" i="9"/>
  <c r="B2169" i="9"/>
  <c r="B2170" i="9"/>
  <c r="B2171" i="9"/>
  <c r="B2172" i="9"/>
  <c r="B2173" i="9"/>
  <c r="B2174" i="9"/>
  <c r="B2175" i="9"/>
  <c r="B2176" i="9"/>
  <c r="B2177" i="9"/>
  <c r="B2178" i="9"/>
  <c r="B2179" i="9"/>
  <c r="B2180" i="9"/>
  <c r="B2181" i="9"/>
  <c r="B2182" i="9"/>
  <c r="B2183" i="9"/>
  <c r="B2184" i="9"/>
  <c r="B2185" i="9"/>
  <c r="B2186" i="9"/>
  <c r="B2187" i="9"/>
  <c r="B2188" i="9"/>
  <c r="B2189" i="9"/>
  <c r="B2190" i="9"/>
  <c r="B2191" i="9"/>
  <c r="B2192" i="9"/>
  <c r="B2193" i="9"/>
  <c r="B2194" i="9"/>
  <c r="B2195" i="9"/>
  <c r="B2196" i="9"/>
  <c r="B2197" i="9"/>
  <c r="B2198" i="9"/>
  <c r="B2199" i="9"/>
  <c r="B2200" i="9"/>
  <c r="B2201" i="9"/>
  <c r="B2202" i="9"/>
  <c r="B2203" i="9"/>
  <c r="B2204" i="9"/>
  <c r="B2205" i="9"/>
  <c r="B2206" i="9"/>
  <c r="B2207" i="9"/>
  <c r="B2208" i="9"/>
  <c r="B2209" i="9"/>
  <c r="B2210" i="9"/>
  <c r="B2211" i="9"/>
  <c r="B2212" i="9"/>
  <c r="B2213" i="9"/>
  <c r="B2214" i="9"/>
  <c r="B2215" i="9"/>
  <c r="B2216" i="9"/>
  <c r="B2217" i="9"/>
  <c r="B2218" i="9"/>
  <c r="B2219" i="9"/>
  <c r="B2220" i="9"/>
  <c r="B2221" i="9"/>
  <c r="B2222" i="9"/>
  <c r="B2223" i="9"/>
  <c r="B2224" i="9"/>
  <c r="B2225" i="9"/>
  <c r="B2226" i="9"/>
  <c r="B2227" i="9"/>
  <c r="B2228" i="9"/>
  <c r="B2229" i="9"/>
  <c r="B2230" i="9"/>
  <c r="B2231" i="9"/>
  <c r="B2232" i="9"/>
  <c r="B2233" i="9"/>
  <c r="B2234" i="9"/>
  <c r="B2235" i="9"/>
  <c r="B2236" i="9"/>
  <c r="B2237" i="9"/>
  <c r="B2238" i="9"/>
  <c r="B2239" i="9"/>
  <c r="B2240" i="9"/>
  <c r="B2241" i="9"/>
  <c r="B2242" i="9"/>
  <c r="B2243" i="9"/>
  <c r="B2244" i="9"/>
  <c r="B2245" i="9"/>
  <c r="B2246" i="9"/>
  <c r="B2247" i="9"/>
  <c r="B2248" i="9"/>
  <c r="B2249" i="9"/>
  <c r="B2250" i="9"/>
  <c r="B2251" i="9"/>
  <c r="B2252" i="9"/>
  <c r="B2253" i="9"/>
  <c r="B2254" i="9"/>
  <c r="B2255" i="9"/>
  <c r="B2256" i="9"/>
  <c r="B2257" i="9"/>
  <c r="B2258" i="9"/>
  <c r="B2259" i="9"/>
  <c r="B2260" i="9"/>
  <c r="B2261" i="9"/>
  <c r="B2262" i="9"/>
  <c r="B2263" i="9"/>
  <c r="B2264" i="9"/>
  <c r="B2265" i="9"/>
  <c r="B2266" i="9"/>
  <c r="B2267" i="9"/>
  <c r="B2268" i="9"/>
  <c r="B2269" i="9"/>
  <c r="B2270" i="9"/>
  <c r="B2271" i="9"/>
  <c r="B2272" i="9"/>
  <c r="B2273" i="9"/>
  <c r="B2274" i="9"/>
  <c r="B2275" i="9"/>
  <c r="B2276" i="9"/>
  <c r="B2277" i="9"/>
  <c r="B2278" i="9"/>
  <c r="B2279" i="9"/>
  <c r="B2280" i="9"/>
  <c r="B2281" i="9"/>
  <c r="B2282" i="9"/>
  <c r="B2283" i="9"/>
  <c r="B2284" i="9"/>
  <c r="B2285" i="9"/>
  <c r="B2286" i="9"/>
  <c r="B2287" i="9"/>
  <c r="B2288" i="9"/>
  <c r="B2289" i="9"/>
  <c r="B2290" i="9"/>
  <c r="B2291" i="9"/>
  <c r="B2292" i="9"/>
  <c r="B2293" i="9"/>
  <c r="B2294" i="9"/>
  <c r="B2295" i="9"/>
  <c r="B2296" i="9"/>
  <c r="B2297" i="9"/>
  <c r="B2298" i="9"/>
  <c r="B2299" i="9"/>
  <c r="B2300" i="9"/>
  <c r="B2301" i="9"/>
  <c r="B2302" i="9"/>
  <c r="B2303" i="9"/>
  <c r="B2304" i="9"/>
  <c r="B2305" i="9"/>
  <c r="B2306" i="9"/>
  <c r="B2307" i="9"/>
  <c r="B2308" i="9"/>
  <c r="B2309" i="9"/>
  <c r="B2310" i="9"/>
  <c r="B2311" i="9"/>
  <c r="B2312" i="9"/>
  <c r="B2313" i="9"/>
  <c r="B2314" i="9"/>
  <c r="B2315" i="9"/>
  <c r="B2316" i="9"/>
  <c r="B2317" i="9"/>
  <c r="B2318" i="9"/>
  <c r="B2319" i="9"/>
  <c r="B2320" i="9"/>
  <c r="B2321" i="9"/>
  <c r="B2322" i="9"/>
  <c r="B2323" i="9"/>
  <c r="B2324" i="9"/>
  <c r="B2325" i="9"/>
  <c r="B2326" i="9"/>
  <c r="B2327" i="9"/>
  <c r="B2328" i="9"/>
  <c r="B2329" i="9"/>
  <c r="B2330" i="9"/>
  <c r="B2331" i="9"/>
  <c r="B2332" i="9"/>
  <c r="B2333" i="9"/>
  <c r="B2334" i="9"/>
  <c r="B2335" i="9"/>
  <c r="B2336" i="9"/>
  <c r="B2337" i="9"/>
  <c r="B2338" i="9"/>
  <c r="B2339" i="9"/>
  <c r="B2340" i="9"/>
  <c r="B2341" i="9"/>
  <c r="B2342" i="9"/>
  <c r="B2343" i="9"/>
  <c r="B2344" i="9"/>
  <c r="B2345" i="9"/>
  <c r="B2346" i="9"/>
  <c r="B2347" i="9"/>
  <c r="B2348" i="9"/>
  <c r="B2349" i="9"/>
  <c r="B2350" i="9"/>
  <c r="B2351" i="9"/>
  <c r="B2352" i="9"/>
  <c r="B2353" i="9"/>
  <c r="B2354" i="9"/>
  <c r="B2355" i="9"/>
  <c r="B2356" i="9"/>
  <c r="B2357" i="9"/>
  <c r="B2358" i="9"/>
  <c r="B2359" i="9"/>
  <c r="B2360" i="9"/>
  <c r="B2361" i="9"/>
  <c r="B2362" i="9"/>
  <c r="B2363" i="9"/>
  <c r="B2364" i="9"/>
  <c r="B2365" i="9"/>
  <c r="B2366" i="9"/>
  <c r="B2367" i="9"/>
  <c r="B2368" i="9"/>
  <c r="B2369" i="9"/>
  <c r="B2370" i="9"/>
  <c r="B2371" i="9"/>
  <c r="B2372" i="9"/>
  <c r="B2373" i="9"/>
  <c r="B2374" i="9"/>
  <c r="B2375" i="9"/>
  <c r="B2376" i="9"/>
  <c r="B2377" i="9"/>
  <c r="B2378" i="9"/>
  <c r="B2379" i="9"/>
  <c r="B2380" i="9"/>
  <c r="B2381" i="9"/>
  <c r="B2382" i="9"/>
  <c r="B2383" i="9"/>
  <c r="B2384" i="9"/>
  <c r="B2385" i="9"/>
  <c r="B2386" i="9"/>
  <c r="B2387" i="9"/>
  <c r="B2388" i="9"/>
  <c r="B2389" i="9"/>
  <c r="B2390" i="9"/>
  <c r="B2391" i="9"/>
  <c r="B2392" i="9"/>
  <c r="B2393" i="9"/>
  <c r="B2394" i="9"/>
  <c r="B2395" i="9"/>
  <c r="B2396" i="9"/>
  <c r="B2397" i="9"/>
  <c r="B2398" i="9"/>
  <c r="B2399" i="9"/>
  <c r="B2400" i="9"/>
  <c r="B2401" i="9"/>
  <c r="B2402" i="9"/>
  <c r="B2403" i="9"/>
  <c r="B2404" i="9"/>
  <c r="B2405" i="9"/>
  <c r="B2406" i="9"/>
  <c r="B2407" i="9"/>
  <c r="B2408" i="9"/>
  <c r="B2409" i="9"/>
  <c r="B2410" i="9"/>
  <c r="B2411" i="9"/>
  <c r="B2412" i="9"/>
  <c r="B2413" i="9"/>
  <c r="B2414" i="9"/>
  <c r="B2415" i="9"/>
  <c r="B2416" i="9"/>
  <c r="B2417" i="9"/>
  <c r="B2418" i="9"/>
  <c r="B2419" i="9"/>
  <c r="B2420" i="9"/>
  <c r="B2421" i="9"/>
  <c r="B2422" i="9"/>
  <c r="B2423" i="9"/>
  <c r="B2424" i="9"/>
  <c r="B2425" i="9"/>
  <c r="B2426" i="9"/>
  <c r="B2427" i="9"/>
  <c r="B2428" i="9"/>
  <c r="B2429" i="9"/>
  <c r="B2430" i="9"/>
  <c r="B2431" i="9"/>
  <c r="B2432" i="9"/>
  <c r="B2433" i="9"/>
  <c r="B2434" i="9"/>
  <c r="B2435" i="9"/>
  <c r="B2436" i="9"/>
  <c r="B2437" i="9"/>
  <c r="B2438" i="9"/>
  <c r="B2439" i="9"/>
  <c r="B2440" i="9"/>
  <c r="B2441" i="9"/>
  <c r="B2442" i="9"/>
  <c r="B2443" i="9"/>
  <c r="B2444" i="9"/>
  <c r="B2445" i="9"/>
  <c r="B2446" i="9"/>
  <c r="B2447" i="9"/>
  <c r="B2448" i="9"/>
  <c r="B2449" i="9"/>
  <c r="B2450" i="9"/>
  <c r="B2451" i="9"/>
  <c r="B2452" i="9"/>
  <c r="B2453" i="9"/>
  <c r="B2454" i="9"/>
  <c r="B2455" i="9"/>
  <c r="B2456" i="9"/>
  <c r="B2457" i="9"/>
  <c r="B2458" i="9"/>
  <c r="B2459" i="9"/>
  <c r="B2460" i="9"/>
  <c r="B2461" i="9"/>
  <c r="B2462" i="9"/>
  <c r="B2463" i="9"/>
  <c r="B2464" i="9"/>
  <c r="B2465" i="9"/>
  <c r="B2466" i="9"/>
  <c r="B2467" i="9"/>
  <c r="B2468" i="9"/>
  <c r="B2469" i="9"/>
  <c r="B2470" i="9"/>
  <c r="B2471" i="9"/>
  <c r="B2472" i="9"/>
  <c r="B2473" i="9"/>
  <c r="B2474" i="9"/>
  <c r="B2475" i="9"/>
  <c r="B2476" i="9"/>
  <c r="B2477" i="9"/>
  <c r="B2478" i="9"/>
  <c r="B2479" i="9"/>
  <c r="B2480" i="9"/>
  <c r="B2481" i="9"/>
  <c r="B2482" i="9"/>
  <c r="B2483" i="9"/>
  <c r="B2484" i="9"/>
  <c r="B2485" i="9"/>
  <c r="B2486" i="9"/>
  <c r="B2487" i="9"/>
  <c r="B2488" i="9"/>
  <c r="B2489" i="9"/>
  <c r="B2490" i="9"/>
  <c r="B2491" i="9"/>
  <c r="B2492" i="9"/>
  <c r="B2493" i="9"/>
  <c r="B2494" i="9"/>
  <c r="B2495" i="9"/>
  <c r="B2496" i="9"/>
  <c r="B2497" i="9"/>
  <c r="B2498" i="9"/>
  <c r="B2499" i="9"/>
  <c r="B2500" i="9"/>
  <c r="B2501" i="9"/>
  <c r="B2502" i="9"/>
  <c r="B2503" i="9"/>
  <c r="B2504" i="9"/>
  <c r="B2505" i="9"/>
  <c r="B2506" i="9"/>
  <c r="B2507" i="9"/>
  <c r="B2508" i="9"/>
  <c r="B2509" i="9"/>
  <c r="B2510" i="9"/>
  <c r="B2511" i="9"/>
  <c r="B2512" i="9"/>
  <c r="B2513" i="9"/>
  <c r="B2514" i="9"/>
  <c r="B2515" i="9"/>
  <c r="B2516" i="9"/>
  <c r="B2517" i="9"/>
  <c r="B2518" i="9"/>
  <c r="B2519" i="9"/>
  <c r="B2520" i="9"/>
  <c r="B2521" i="9"/>
  <c r="B2522" i="9"/>
  <c r="B2523" i="9"/>
  <c r="B2524" i="9"/>
  <c r="B2525" i="9"/>
  <c r="B2526" i="9"/>
  <c r="B2527" i="9"/>
  <c r="B2528" i="9"/>
  <c r="B2529" i="9"/>
  <c r="B2530" i="9"/>
  <c r="B2531" i="9"/>
  <c r="B2532" i="9"/>
  <c r="B2533" i="9"/>
  <c r="B2534" i="9"/>
  <c r="B2535" i="9"/>
  <c r="B2536" i="9"/>
  <c r="B2537" i="9"/>
  <c r="B2538" i="9"/>
  <c r="B2539" i="9"/>
  <c r="B2540" i="9"/>
  <c r="B2541" i="9"/>
  <c r="B2542" i="9"/>
  <c r="B2543" i="9"/>
  <c r="B2544" i="9"/>
  <c r="B2545" i="9"/>
  <c r="B2546" i="9"/>
  <c r="B2547" i="9"/>
  <c r="B2548" i="9"/>
  <c r="B2549" i="9"/>
  <c r="B2550" i="9"/>
  <c r="B2551" i="9"/>
  <c r="B2552" i="9"/>
  <c r="B2553" i="9"/>
  <c r="B2554" i="9"/>
  <c r="B2555" i="9"/>
  <c r="B2556" i="9"/>
  <c r="B2557" i="9"/>
  <c r="B2558" i="9"/>
  <c r="B2559" i="9"/>
  <c r="B2560" i="9"/>
  <c r="B2561" i="9"/>
  <c r="B2562" i="9"/>
  <c r="B2563" i="9"/>
  <c r="B2564" i="9"/>
  <c r="B2565" i="9"/>
  <c r="B2566" i="9"/>
  <c r="B2567" i="9"/>
  <c r="B2568" i="9"/>
  <c r="B2569" i="9"/>
  <c r="B2570" i="9"/>
  <c r="B2571" i="9"/>
  <c r="B2572" i="9"/>
  <c r="B2573" i="9"/>
  <c r="B2574" i="9"/>
  <c r="B2575" i="9"/>
  <c r="B2576" i="9"/>
  <c r="B2577" i="9"/>
  <c r="B2578" i="9"/>
  <c r="B2579" i="9"/>
  <c r="B2580" i="9"/>
  <c r="B2581" i="9"/>
  <c r="B2582" i="9"/>
  <c r="B2583" i="9"/>
  <c r="B2584" i="9"/>
  <c r="B2585" i="9"/>
  <c r="B2586" i="9"/>
  <c r="B2587" i="9"/>
  <c r="B2588" i="9"/>
  <c r="B2589" i="9"/>
  <c r="B2590" i="9"/>
  <c r="B2591" i="9"/>
  <c r="B2592" i="9"/>
  <c r="B2593" i="9"/>
  <c r="B2594" i="9"/>
  <c r="B2595" i="9"/>
  <c r="B2596" i="9"/>
  <c r="B2597" i="9"/>
  <c r="B2598" i="9"/>
  <c r="B2599" i="9"/>
  <c r="B2600" i="9"/>
  <c r="B2601" i="9"/>
  <c r="B2602" i="9"/>
  <c r="B2603" i="9"/>
  <c r="B2604" i="9"/>
  <c r="B2605" i="9"/>
  <c r="B2606" i="9"/>
  <c r="B2607" i="9"/>
  <c r="B2608" i="9"/>
  <c r="B2609" i="9"/>
  <c r="B2610" i="9"/>
  <c r="B2611" i="9"/>
  <c r="B2612" i="9"/>
  <c r="B2613" i="9"/>
  <c r="B2614" i="9"/>
  <c r="B2615" i="9"/>
  <c r="B2616" i="9"/>
  <c r="B2617" i="9"/>
  <c r="B2618" i="9"/>
  <c r="B2619" i="9"/>
  <c r="B2620" i="9"/>
  <c r="B2621" i="9"/>
  <c r="B2622" i="9"/>
  <c r="B2623" i="9"/>
  <c r="B2624" i="9"/>
  <c r="B2625" i="9"/>
  <c r="B2626" i="9"/>
  <c r="B2627" i="9"/>
  <c r="B2628" i="9"/>
  <c r="B2629" i="9"/>
  <c r="B2630" i="9"/>
  <c r="B2631" i="9"/>
  <c r="B2632" i="9"/>
  <c r="B2633" i="9"/>
  <c r="B2634" i="9"/>
  <c r="B2635" i="9"/>
  <c r="B2636" i="9"/>
  <c r="B2637" i="9"/>
  <c r="B2638" i="9"/>
  <c r="B2639" i="9"/>
  <c r="B2640" i="9"/>
  <c r="B2641" i="9"/>
  <c r="B2642" i="9"/>
  <c r="B2643" i="9"/>
  <c r="B2644" i="9"/>
  <c r="B2645" i="9"/>
  <c r="B2646" i="9"/>
  <c r="B2647" i="9"/>
  <c r="B2648" i="9"/>
  <c r="B2649" i="9"/>
  <c r="B2650" i="9"/>
  <c r="B2651" i="9"/>
  <c r="B2652" i="9"/>
  <c r="B2653" i="9"/>
  <c r="B2654" i="9"/>
  <c r="B2655" i="9"/>
  <c r="B2656" i="9"/>
  <c r="B2657" i="9"/>
  <c r="B2658" i="9"/>
  <c r="B2659" i="9"/>
  <c r="B2660" i="9"/>
  <c r="B2661" i="9"/>
  <c r="B2662" i="9"/>
  <c r="B2663" i="9"/>
  <c r="B2664" i="9"/>
  <c r="B2665" i="9"/>
  <c r="B2666" i="9"/>
  <c r="B2667" i="9"/>
  <c r="B2668" i="9"/>
  <c r="B2669" i="9"/>
  <c r="B2670" i="9"/>
  <c r="B2671" i="9"/>
  <c r="B2672" i="9"/>
  <c r="B2673" i="9"/>
  <c r="B2674" i="9"/>
  <c r="B2675" i="9"/>
  <c r="B2676" i="9"/>
  <c r="B2677" i="9"/>
  <c r="B2678" i="9"/>
  <c r="B2679" i="9"/>
  <c r="B2680" i="9"/>
  <c r="B2681" i="9"/>
  <c r="B2682" i="9"/>
  <c r="B2683" i="9"/>
  <c r="B2684" i="9"/>
  <c r="B2685" i="9"/>
  <c r="B2686" i="9"/>
  <c r="B2687" i="9"/>
  <c r="B2688" i="9"/>
  <c r="B2689" i="9"/>
  <c r="B2690" i="9"/>
  <c r="B2691" i="9"/>
  <c r="B2692" i="9"/>
  <c r="B2693" i="9"/>
  <c r="B2694" i="9"/>
  <c r="B2695" i="9"/>
  <c r="B2696" i="9"/>
  <c r="B2697" i="9"/>
  <c r="B2698" i="9"/>
  <c r="B2699" i="9"/>
  <c r="B2700" i="9"/>
  <c r="B2701" i="9"/>
  <c r="B2702" i="9"/>
  <c r="B2703" i="9"/>
  <c r="B2704" i="9"/>
  <c r="B2705" i="9"/>
  <c r="B2706" i="9"/>
  <c r="B2707" i="9"/>
  <c r="B2708" i="9"/>
  <c r="B2709" i="9"/>
  <c r="B2710" i="9"/>
  <c r="B2711" i="9"/>
  <c r="B2712" i="9"/>
  <c r="B2713" i="9"/>
  <c r="B2714" i="9"/>
  <c r="B2715" i="9"/>
  <c r="B2716" i="9"/>
  <c r="B2717" i="9"/>
  <c r="B2718" i="9"/>
  <c r="B2719" i="9"/>
  <c r="B2720" i="9"/>
  <c r="B2721" i="9"/>
  <c r="B2722" i="9"/>
  <c r="B2723" i="9"/>
  <c r="B2724" i="9"/>
  <c r="B2725" i="9"/>
  <c r="B2726" i="9"/>
  <c r="B2727" i="9"/>
  <c r="B2728" i="9"/>
  <c r="B2729" i="9"/>
  <c r="B2730" i="9"/>
  <c r="B2731" i="9"/>
  <c r="B2732" i="9"/>
  <c r="B2733" i="9"/>
  <c r="B2734" i="9"/>
  <c r="B2735" i="9"/>
  <c r="B2736" i="9"/>
  <c r="B2737" i="9"/>
  <c r="B2738" i="9"/>
  <c r="B2739" i="9"/>
  <c r="B2740" i="9"/>
  <c r="B2741" i="9"/>
  <c r="B2742" i="9"/>
  <c r="B2743" i="9"/>
  <c r="B2744" i="9"/>
  <c r="B2745" i="9"/>
  <c r="B2746" i="9"/>
  <c r="B2747" i="9"/>
  <c r="B2748" i="9"/>
  <c r="B2749" i="9"/>
  <c r="B2750" i="9"/>
  <c r="B2751" i="9"/>
  <c r="B2752" i="9"/>
  <c r="B2753" i="9"/>
  <c r="B2754" i="9"/>
  <c r="B2755" i="9"/>
  <c r="B2756" i="9"/>
  <c r="B2757" i="9"/>
  <c r="B2758" i="9"/>
  <c r="B2759" i="9"/>
  <c r="B2760" i="9"/>
  <c r="B2761" i="9"/>
  <c r="B2762" i="9"/>
  <c r="B2763" i="9"/>
  <c r="B2764" i="9"/>
  <c r="B2765" i="9"/>
  <c r="B2766" i="9"/>
  <c r="B2767" i="9"/>
  <c r="B2768" i="9"/>
  <c r="B2769" i="9"/>
  <c r="B2770" i="9"/>
  <c r="B2771" i="9"/>
  <c r="B2772" i="9"/>
  <c r="B2773" i="9"/>
  <c r="B2774" i="9"/>
  <c r="B2775" i="9"/>
  <c r="B2776" i="9"/>
  <c r="B2777" i="9"/>
  <c r="B2778" i="9"/>
  <c r="B2779" i="9"/>
  <c r="B2780" i="9"/>
  <c r="B2781" i="9"/>
  <c r="B2782" i="9"/>
  <c r="B2783" i="9"/>
  <c r="B2784" i="9"/>
  <c r="B2785" i="9"/>
  <c r="B2786" i="9"/>
  <c r="B2787" i="9"/>
  <c r="B2788" i="9"/>
  <c r="B2789" i="9"/>
  <c r="B2790" i="9"/>
  <c r="B2791" i="9"/>
  <c r="B2792" i="9"/>
  <c r="B2793" i="9"/>
  <c r="B2794" i="9"/>
  <c r="B2795" i="9"/>
  <c r="B2796" i="9"/>
  <c r="B2797" i="9"/>
  <c r="B2798" i="9"/>
  <c r="B2799" i="9"/>
  <c r="B2800" i="9"/>
  <c r="B2801" i="9"/>
  <c r="B2802" i="9"/>
  <c r="B2803" i="9"/>
  <c r="B2804" i="9"/>
  <c r="B2805" i="9"/>
  <c r="B2806" i="9"/>
  <c r="B2807" i="9"/>
  <c r="B2808" i="9"/>
  <c r="B2809" i="9"/>
  <c r="B2810" i="9"/>
  <c r="B2811" i="9"/>
  <c r="B2812" i="9"/>
  <c r="B2813" i="9"/>
  <c r="B2814" i="9"/>
  <c r="B2815" i="9"/>
  <c r="B2816" i="9"/>
  <c r="B2817" i="9"/>
  <c r="B2818" i="9"/>
  <c r="B2819" i="9"/>
  <c r="B2820" i="9"/>
  <c r="B2821" i="9"/>
  <c r="B2822" i="9"/>
  <c r="B2823" i="9"/>
  <c r="B2824" i="9"/>
  <c r="B2825" i="9"/>
  <c r="B2826" i="9"/>
  <c r="B2827" i="9"/>
  <c r="B2828" i="9"/>
  <c r="B2829" i="9"/>
  <c r="B2830" i="9"/>
  <c r="B2831" i="9"/>
  <c r="B2832" i="9"/>
  <c r="B2833" i="9"/>
  <c r="B2834" i="9"/>
  <c r="B2835" i="9"/>
  <c r="B2836" i="9"/>
  <c r="B2837" i="9"/>
  <c r="B2838" i="9"/>
  <c r="B2839" i="9"/>
  <c r="B2840" i="9"/>
  <c r="B2841" i="9"/>
  <c r="B2842" i="9"/>
  <c r="B2843" i="9"/>
  <c r="B2844" i="9"/>
  <c r="B2845" i="9"/>
  <c r="B2846" i="9"/>
  <c r="B2847" i="9"/>
  <c r="B2848" i="9"/>
  <c r="B2849" i="9"/>
  <c r="B2850" i="9"/>
  <c r="B2851" i="9"/>
  <c r="B2852" i="9"/>
  <c r="B2853" i="9"/>
  <c r="B2854" i="9"/>
  <c r="B2855" i="9"/>
  <c r="B2856" i="9"/>
  <c r="B2857" i="9"/>
  <c r="B2858" i="9"/>
  <c r="B2859" i="9"/>
  <c r="B2860" i="9"/>
  <c r="B2861" i="9"/>
  <c r="B2862" i="9"/>
  <c r="B2863" i="9"/>
  <c r="B2864" i="9"/>
  <c r="B2865" i="9"/>
  <c r="B2866" i="9"/>
  <c r="B2867" i="9"/>
  <c r="B2868" i="9"/>
  <c r="B2869" i="9"/>
  <c r="B2870" i="9"/>
  <c r="B2871" i="9"/>
  <c r="B2872" i="9"/>
  <c r="B2873" i="9"/>
  <c r="B2874" i="9"/>
  <c r="B2875" i="9"/>
  <c r="B2876" i="9"/>
  <c r="B2877" i="9"/>
  <c r="B2878" i="9"/>
  <c r="B2879" i="9"/>
  <c r="B2880" i="9"/>
  <c r="B2881" i="9"/>
  <c r="B2882" i="9"/>
  <c r="B2883" i="9"/>
  <c r="B2884" i="9"/>
  <c r="B2885" i="9"/>
  <c r="B2886" i="9"/>
  <c r="B2887" i="9"/>
  <c r="B2888" i="9"/>
  <c r="B2889" i="9"/>
  <c r="B2890" i="9"/>
  <c r="B2891" i="9"/>
  <c r="B2892" i="9"/>
  <c r="B2893" i="9"/>
  <c r="B2894" i="9"/>
  <c r="B2895" i="9"/>
  <c r="B2896" i="9"/>
  <c r="B2897" i="9"/>
  <c r="B2898" i="9"/>
  <c r="B2899" i="9"/>
  <c r="B2900" i="9"/>
  <c r="B2901" i="9"/>
  <c r="B2902" i="9"/>
  <c r="B2903" i="9"/>
  <c r="B2904" i="9"/>
  <c r="B2905" i="9"/>
  <c r="B2906" i="9"/>
  <c r="B2907" i="9"/>
  <c r="B2908" i="9"/>
  <c r="B2909" i="9"/>
  <c r="B2910" i="9"/>
  <c r="B2911" i="9"/>
  <c r="B2912" i="9"/>
  <c r="B2913" i="9"/>
  <c r="B2914" i="9"/>
  <c r="B2915" i="9"/>
  <c r="B2916" i="9"/>
  <c r="B2917" i="9"/>
  <c r="B2918" i="9"/>
  <c r="B2919" i="9"/>
  <c r="B2920" i="9"/>
  <c r="B2921" i="9"/>
  <c r="B2922" i="9"/>
  <c r="B2923" i="9"/>
  <c r="B2924" i="9"/>
  <c r="B2925" i="9"/>
  <c r="B2926" i="9"/>
  <c r="B2927" i="9"/>
  <c r="B2928" i="9"/>
  <c r="B2929" i="9"/>
  <c r="B2930" i="9"/>
  <c r="B2931" i="9"/>
  <c r="B2932" i="9"/>
  <c r="B2933" i="9"/>
  <c r="B2934" i="9"/>
  <c r="B2935" i="9"/>
  <c r="B2936" i="9"/>
  <c r="B2937" i="9"/>
  <c r="B2938" i="9"/>
  <c r="B2939" i="9"/>
  <c r="B2940" i="9"/>
  <c r="B2941" i="9"/>
  <c r="B2942" i="9"/>
  <c r="B2943" i="9"/>
  <c r="B2944" i="9"/>
  <c r="B2945" i="9"/>
  <c r="B2946" i="9"/>
  <c r="B2947" i="9"/>
  <c r="B2948" i="9"/>
  <c r="B2949" i="9"/>
  <c r="B2950" i="9"/>
  <c r="B2951" i="9"/>
  <c r="B2952" i="9"/>
  <c r="B2953" i="9"/>
  <c r="B2954" i="9"/>
  <c r="B2955" i="9"/>
  <c r="B2956" i="9"/>
  <c r="B2957" i="9"/>
  <c r="B2958" i="9"/>
  <c r="B2959" i="9"/>
  <c r="B2960" i="9"/>
  <c r="B2961" i="9"/>
  <c r="B2962" i="9"/>
  <c r="B2963" i="9"/>
  <c r="B2964" i="9"/>
  <c r="B2965" i="9"/>
  <c r="B2966" i="9"/>
  <c r="B2967" i="9"/>
  <c r="B2968" i="9"/>
  <c r="B2969" i="9"/>
  <c r="B2970" i="9"/>
  <c r="B2971" i="9"/>
  <c r="B2972" i="9"/>
  <c r="B2973" i="9"/>
  <c r="B2974" i="9"/>
  <c r="B2975" i="9"/>
  <c r="B2976" i="9"/>
  <c r="B2977" i="9"/>
  <c r="B2978" i="9"/>
  <c r="B2979" i="9"/>
  <c r="B2980" i="9"/>
  <c r="B2981" i="9"/>
  <c r="B2982" i="9"/>
  <c r="B2983" i="9"/>
  <c r="B2984" i="9"/>
  <c r="B2985" i="9"/>
  <c r="B2986" i="9"/>
  <c r="B2987" i="9"/>
  <c r="B2988" i="9"/>
  <c r="B2989" i="9"/>
  <c r="B2990" i="9"/>
  <c r="B2991" i="9"/>
  <c r="B2992" i="9"/>
  <c r="B2993" i="9"/>
  <c r="B2994" i="9"/>
  <c r="B2995" i="9"/>
  <c r="B2996" i="9"/>
  <c r="B2997" i="9"/>
  <c r="B2998" i="9"/>
  <c r="B2999" i="9"/>
  <c r="B3000" i="9"/>
  <c r="B3001" i="9"/>
  <c r="B3002" i="9"/>
  <c r="B3003" i="9"/>
  <c r="B3004" i="9"/>
  <c r="B3005" i="9"/>
  <c r="B3006" i="9"/>
  <c r="B3007" i="9"/>
  <c r="B3008" i="9"/>
  <c r="B3009" i="9"/>
  <c r="B3010" i="9"/>
  <c r="B3011" i="9"/>
  <c r="B3012" i="9"/>
  <c r="B3013" i="9"/>
  <c r="B3014" i="9"/>
  <c r="B3015" i="9"/>
  <c r="B3016" i="9"/>
  <c r="B3017" i="9"/>
  <c r="B3018" i="9"/>
  <c r="B3019" i="9"/>
  <c r="B3020" i="9"/>
  <c r="B3021" i="9"/>
  <c r="B3022" i="9"/>
  <c r="B3023" i="9"/>
  <c r="B3024" i="9"/>
  <c r="B3025" i="9"/>
  <c r="B3026" i="9"/>
  <c r="B3027" i="9"/>
  <c r="B3028" i="9"/>
  <c r="B3029" i="9"/>
  <c r="B3030" i="9"/>
  <c r="B3031" i="9"/>
  <c r="B3032" i="9"/>
  <c r="B3033" i="9"/>
  <c r="B3034" i="9"/>
  <c r="B3035" i="9"/>
  <c r="B3036" i="9"/>
  <c r="B3037" i="9"/>
  <c r="B3038" i="9"/>
  <c r="B3039" i="9"/>
  <c r="B3040" i="9"/>
  <c r="B3041" i="9"/>
  <c r="B3042" i="9"/>
  <c r="B3043" i="9"/>
  <c r="B3044" i="9"/>
  <c r="B3045" i="9"/>
  <c r="B3046" i="9"/>
  <c r="B3047" i="9"/>
  <c r="B3048" i="9"/>
  <c r="B3049" i="9"/>
  <c r="B3050" i="9"/>
  <c r="B3051" i="9"/>
  <c r="B3052" i="9"/>
  <c r="B3053" i="9"/>
  <c r="B3054" i="9"/>
  <c r="B3055" i="9"/>
  <c r="B3056" i="9"/>
  <c r="B3057" i="9"/>
  <c r="B3058" i="9"/>
  <c r="B3059" i="9"/>
  <c r="B3060" i="9"/>
  <c r="B3061" i="9"/>
  <c r="B3062" i="9"/>
  <c r="B3063" i="9"/>
  <c r="B3064" i="9"/>
  <c r="B3065" i="9"/>
  <c r="B3066" i="9"/>
  <c r="B3067" i="9"/>
  <c r="B3068" i="9"/>
  <c r="B3069" i="9"/>
  <c r="B3070" i="9"/>
  <c r="B3071" i="9"/>
  <c r="B3072" i="9"/>
  <c r="B3073" i="9"/>
  <c r="B3074" i="9"/>
  <c r="B3075" i="9"/>
  <c r="B3076" i="9"/>
  <c r="B3077" i="9"/>
  <c r="B3078" i="9"/>
  <c r="B3079" i="9"/>
  <c r="B3080" i="9"/>
  <c r="B3081" i="9"/>
  <c r="B3082" i="9"/>
  <c r="B3083" i="9"/>
  <c r="B3084" i="9"/>
  <c r="B3085" i="9"/>
  <c r="B3086" i="9"/>
  <c r="B3087" i="9"/>
  <c r="B3088" i="9"/>
  <c r="B3089" i="9"/>
  <c r="B3090" i="9"/>
  <c r="B3091" i="9"/>
  <c r="B3092" i="9"/>
  <c r="B3093" i="9"/>
  <c r="B3094" i="9"/>
  <c r="B3095" i="9"/>
  <c r="B3096" i="9"/>
  <c r="B3097" i="9"/>
  <c r="B3098" i="9"/>
  <c r="B3099" i="9"/>
  <c r="B3100" i="9"/>
  <c r="B3101" i="9"/>
  <c r="B3102" i="9"/>
  <c r="B3103" i="9"/>
  <c r="B3104" i="9"/>
  <c r="B3105" i="9"/>
  <c r="B3106" i="9"/>
  <c r="B3107" i="9"/>
  <c r="B3108" i="9"/>
  <c r="B3109" i="9"/>
  <c r="B3110" i="9"/>
  <c r="B3111" i="9"/>
  <c r="B3112" i="9"/>
  <c r="B3113" i="9"/>
  <c r="B3114" i="9"/>
  <c r="B3115" i="9"/>
  <c r="B3116" i="9"/>
  <c r="B3117" i="9"/>
  <c r="B3118" i="9"/>
  <c r="B3119" i="9"/>
  <c r="B3120" i="9"/>
  <c r="B3121" i="9"/>
  <c r="B3122" i="9"/>
  <c r="B3123" i="9"/>
  <c r="B3124" i="9"/>
  <c r="B3125" i="9"/>
  <c r="B3126" i="9"/>
  <c r="B3127" i="9"/>
  <c r="B3128" i="9"/>
  <c r="B3129" i="9"/>
  <c r="B3130" i="9"/>
  <c r="B3131" i="9"/>
  <c r="B3132" i="9"/>
  <c r="B3133" i="9"/>
  <c r="B3134" i="9"/>
  <c r="B3135" i="9"/>
  <c r="B3136" i="9"/>
  <c r="B3137" i="9"/>
  <c r="B3138" i="9"/>
  <c r="B3139" i="9"/>
  <c r="B3140" i="9"/>
  <c r="B3141" i="9"/>
  <c r="B3142" i="9"/>
  <c r="B3143" i="9"/>
  <c r="B3144" i="9"/>
  <c r="B3145" i="9"/>
  <c r="B3146" i="9"/>
  <c r="B3147" i="9"/>
  <c r="B3148" i="9"/>
  <c r="B3149" i="9"/>
  <c r="B3150" i="9"/>
  <c r="B3151" i="9"/>
  <c r="B3152" i="9"/>
  <c r="B3153" i="9"/>
  <c r="B3154" i="9"/>
  <c r="B3155" i="9"/>
  <c r="B3156" i="9"/>
  <c r="B3157" i="9"/>
  <c r="B3158" i="9"/>
  <c r="B3159" i="9"/>
  <c r="B3160" i="9"/>
  <c r="B3161" i="9"/>
  <c r="B3162" i="9"/>
  <c r="B3163" i="9"/>
  <c r="B3164" i="9"/>
  <c r="B3165" i="9"/>
  <c r="B3166" i="9"/>
  <c r="B3167" i="9"/>
  <c r="B3168" i="9"/>
  <c r="B3169" i="9"/>
  <c r="B3170" i="9"/>
  <c r="B3171" i="9"/>
  <c r="B3172" i="9"/>
  <c r="B3173" i="9"/>
  <c r="B3174" i="9"/>
  <c r="B3175" i="9"/>
  <c r="B3176" i="9"/>
  <c r="B3177" i="9"/>
  <c r="B3178" i="9"/>
  <c r="B3179" i="9"/>
  <c r="B3180" i="9"/>
  <c r="B3181" i="9"/>
  <c r="B3182" i="9"/>
  <c r="B3183" i="9"/>
  <c r="B3184" i="9"/>
  <c r="B3185" i="9"/>
  <c r="B3186" i="9"/>
  <c r="B3187" i="9"/>
  <c r="B3188" i="9"/>
  <c r="B3189" i="9"/>
  <c r="B3190" i="9"/>
  <c r="B3191" i="9"/>
  <c r="B3192" i="9"/>
  <c r="B3193" i="9"/>
  <c r="B3194" i="9"/>
  <c r="B3195" i="9"/>
  <c r="B3196" i="9"/>
  <c r="B3197" i="9"/>
  <c r="B3198" i="9"/>
  <c r="B3199" i="9"/>
  <c r="B3200" i="9"/>
  <c r="B3201" i="9"/>
  <c r="B3202" i="9"/>
  <c r="B3203" i="9"/>
  <c r="B3204" i="9"/>
  <c r="B3205" i="9"/>
  <c r="B3206" i="9"/>
  <c r="B3207" i="9"/>
  <c r="B3208" i="9"/>
  <c r="B3209" i="9"/>
  <c r="B3210" i="9"/>
  <c r="B3211" i="9"/>
  <c r="B3212" i="9"/>
  <c r="B3213" i="9"/>
  <c r="B3214" i="9"/>
  <c r="B3215" i="9"/>
  <c r="B3216" i="9"/>
  <c r="B3217" i="9"/>
  <c r="B3218" i="9"/>
  <c r="B3219" i="9"/>
  <c r="B3220" i="9"/>
  <c r="B3221" i="9"/>
  <c r="B3222" i="9"/>
  <c r="B3223" i="9"/>
  <c r="B3224" i="9"/>
  <c r="B3225" i="9"/>
  <c r="B3226" i="9"/>
  <c r="B3227" i="9"/>
  <c r="B3228" i="9"/>
  <c r="B3229" i="9"/>
  <c r="B3230" i="9"/>
  <c r="B3231" i="9"/>
  <c r="B3232" i="9"/>
  <c r="B3233" i="9"/>
  <c r="B3234" i="9"/>
  <c r="B3235" i="9"/>
  <c r="B3236" i="9"/>
  <c r="B3237" i="9"/>
  <c r="B3238" i="9"/>
  <c r="B3239" i="9"/>
  <c r="B3240" i="9"/>
  <c r="B3241" i="9"/>
  <c r="B3242" i="9"/>
  <c r="B3243" i="9"/>
  <c r="B3244" i="9"/>
  <c r="B3245" i="9"/>
  <c r="B3246" i="9"/>
  <c r="B3247" i="9"/>
  <c r="B3248" i="9"/>
  <c r="B3249" i="9"/>
  <c r="B3250" i="9"/>
  <c r="B3251" i="9"/>
  <c r="B3252" i="9"/>
  <c r="B3253" i="9"/>
  <c r="B3254" i="9"/>
  <c r="B3255" i="9"/>
  <c r="B3256" i="9"/>
  <c r="B3257" i="9"/>
  <c r="B3258" i="9"/>
  <c r="B3259" i="9"/>
  <c r="B3260" i="9"/>
  <c r="B3261" i="9"/>
  <c r="B3262" i="9"/>
  <c r="B3263" i="9"/>
  <c r="B3264" i="9"/>
  <c r="B3265" i="9"/>
  <c r="B3266" i="9"/>
  <c r="B3267" i="9"/>
  <c r="B3268" i="9"/>
  <c r="B3269" i="9"/>
  <c r="B3270" i="9"/>
  <c r="B3271" i="9"/>
  <c r="B3272" i="9"/>
  <c r="B3273" i="9"/>
  <c r="B3274" i="9"/>
  <c r="B3275" i="9"/>
  <c r="B3276" i="9"/>
  <c r="B3277" i="9"/>
  <c r="B3278" i="9"/>
  <c r="B3279" i="9"/>
  <c r="B3280" i="9"/>
  <c r="B3281" i="9"/>
  <c r="B3282" i="9"/>
  <c r="B3283" i="9"/>
  <c r="B3284" i="9"/>
  <c r="B3285" i="9"/>
  <c r="B3286" i="9"/>
  <c r="B3287" i="9"/>
  <c r="B3288" i="9"/>
  <c r="B3289" i="9"/>
  <c r="B3290" i="9"/>
  <c r="B3291" i="9"/>
  <c r="B3292" i="9"/>
  <c r="B3293" i="9"/>
  <c r="B3294" i="9"/>
  <c r="B3295" i="9"/>
  <c r="B3296" i="9"/>
  <c r="B3297" i="9"/>
  <c r="B3298" i="9"/>
  <c r="B3299" i="9"/>
  <c r="B3300" i="9"/>
  <c r="B3301" i="9"/>
  <c r="B3302" i="9"/>
  <c r="B3303" i="9"/>
  <c r="B3304" i="9"/>
  <c r="B3305" i="9"/>
  <c r="B3306" i="9"/>
  <c r="B3307" i="9"/>
  <c r="B3308" i="9"/>
  <c r="B3309" i="9"/>
  <c r="B3310" i="9"/>
  <c r="B3311" i="9"/>
  <c r="B3312" i="9"/>
  <c r="B3313" i="9"/>
  <c r="B3314" i="9"/>
  <c r="B3315" i="9"/>
  <c r="B3316" i="9"/>
  <c r="B3317" i="9"/>
  <c r="B3318" i="9"/>
  <c r="B3319" i="9"/>
  <c r="B3320" i="9"/>
  <c r="B3321" i="9"/>
  <c r="B3322" i="9"/>
  <c r="B3323" i="9"/>
  <c r="B3324" i="9"/>
  <c r="B3325" i="9"/>
  <c r="B3326" i="9"/>
  <c r="B3327" i="9"/>
  <c r="B3328" i="9"/>
  <c r="B3329" i="9"/>
  <c r="B3330" i="9"/>
  <c r="B3331" i="9"/>
  <c r="B3332" i="9"/>
  <c r="B3333" i="9"/>
  <c r="B3334" i="9"/>
  <c r="B3335" i="9"/>
  <c r="B3336" i="9"/>
  <c r="B3337" i="9"/>
  <c r="B3338" i="9"/>
  <c r="B3339" i="9"/>
  <c r="B3340" i="9"/>
  <c r="B3341" i="9"/>
  <c r="B3342" i="9"/>
  <c r="B3343" i="9"/>
  <c r="B3344" i="9"/>
  <c r="B3345" i="9"/>
  <c r="B3346" i="9"/>
  <c r="B3347" i="9"/>
  <c r="B3348" i="9"/>
  <c r="B3349" i="9"/>
  <c r="B3350" i="9"/>
  <c r="B3351" i="9"/>
  <c r="B3352" i="9"/>
  <c r="B3353" i="9"/>
  <c r="B3354" i="9"/>
  <c r="B3355" i="9"/>
  <c r="B3356" i="9"/>
  <c r="B3357" i="9"/>
  <c r="B3358" i="9"/>
  <c r="B3359" i="9"/>
  <c r="B3360" i="9"/>
  <c r="B3361" i="9"/>
  <c r="B3362" i="9"/>
  <c r="B3363" i="9"/>
  <c r="B3364" i="9"/>
  <c r="B3365" i="9"/>
  <c r="B3366" i="9"/>
  <c r="B3367" i="9"/>
  <c r="B3368" i="9"/>
  <c r="B3369" i="9"/>
  <c r="B3370" i="9"/>
  <c r="B3371" i="9"/>
  <c r="B3372" i="9"/>
  <c r="B3373" i="9"/>
  <c r="B3374" i="9"/>
  <c r="B3375" i="9"/>
  <c r="B3376" i="9"/>
  <c r="B3377" i="9"/>
  <c r="B3378" i="9"/>
  <c r="B3379" i="9"/>
  <c r="B3380" i="9"/>
  <c r="B3381" i="9"/>
  <c r="B3382" i="9"/>
  <c r="B3383" i="9"/>
  <c r="B3384" i="9"/>
  <c r="B3385" i="9"/>
  <c r="B3386" i="9"/>
  <c r="B3387" i="9"/>
  <c r="B3388" i="9"/>
  <c r="B3389" i="9"/>
  <c r="B3390" i="9"/>
  <c r="B3391" i="9"/>
  <c r="B3392" i="9"/>
  <c r="B3393" i="9"/>
  <c r="B3394" i="9"/>
  <c r="B3395" i="9"/>
  <c r="B3396" i="9"/>
  <c r="B3397" i="9"/>
  <c r="B3398" i="9"/>
  <c r="B3399" i="9"/>
  <c r="B3400" i="9"/>
  <c r="B3401" i="9"/>
  <c r="B3402" i="9"/>
  <c r="B3403" i="9"/>
  <c r="B3404" i="9"/>
  <c r="B3405" i="9"/>
  <c r="B3406" i="9"/>
  <c r="B3407" i="9"/>
  <c r="B3408" i="9"/>
  <c r="B3409" i="9"/>
  <c r="B3410" i="9"/>
  <c r="B3411" i="9"/>
  <c r="B3412" i="9"/>
  <c r="B3413" i="9"/>
  <c r="B3414" i="9"/>
  <c r="B3415" i="9"/>
  <c r="B3416" i="9"/>
  <c r="B3417" i="9"/>
  <c r="B3418" i="9"/>
  <c r="B3419" i="9"/>
  <c r="B3420" i="9"/>
  <c r="B3421" i="9"/>
  <c r="B3422" i="9"/>
  <c r="B3423" i="9"/>
  <c r="B3424" i="9"/>
  <c r="B3425" i="9"/>
  <c r="B3426" i="9"/>
  <c r="B3427" i="9"/>
  <c r="B3428" i="9"/>
  <c r="B3429" i="9"/>
  <c r="B3430" i="9"/>
  <c r="B3431" i="9"/>
  <c r="B3432" i="9"/>
  <c r="B3433" i="9"/>
  <c r="B3434" i="9"/>
  <c r="B3435" i="9"/>
  <c r="B3436" i="9"/>
  <c r="B3437" i="9"/>
  <c r="B3438" i="9"/>
  <c r="B3439" i="9"/>
  <c r="B3440" i="9"/>
  <c r="B3441" i="9"/>
  <c r="B3442" i="9"/>
  <c r="B3443" i="9"/>
  <c r="B3444" i="9"/>
  <c r="B3445" i="9"/>
  <c r="B3446" i="9"/>
  <c r="B3447" i="9"/>
  <c r="B3448" i="9"/>
  <c r="B3449" i="9"/>
  <c r="B3450" i="9"/>
  <c r="B3451" i="9"/>
  <c r="B3452" i="9"/>
  <c r="B3453" i="9"/>
  <c r="B3454" i="9"/>
  <c r="B3455" i="9"/>
  <c r="B3456" i="9"/>
  <c r="B3457" i="9"/>
  <c r="B3458" i="9"/>
  <c r="B3459" i="9"/>
  <c r="B3460" i="9"/>
  <c r="B3461" i="9"/>
  <c r="B3462" i="9"/>
  <c r="B3463" i="9"/>
  <c r="B3464" i="9"/>
  <c r="B3465" i="9"/>
  <c r="B3466" i="9"/>
  <c r="B3467" i="9"/>
  <c r="B3468" i="9"/>
  <c r="B3469" i="9"/>
  <c r="B3470" i="9"/>
  <c r="B3471" i="9"/>
  <c r="B3472" i="9"/>
  <c r="B3473" i="9"/>
  <c r="B3474" i="9"/>
  <c r="B3475" i="9"/>
  <c r="B3476" i="9"/>
  <c r="B3477" i="9"/>
  <c r="B3478" i="9"/>
  <c r="B3479" i="9"/>
  <c r="B3480" i="9"/>
  <c r="B3481" i="9"/>
  <c r="B3482" i="9"/>
  <c r="B3483" i="9"/>
  <c r="B3484" i="9"/>
  <c r="B3485" i="9"/>
  <c r="B3486" i="9"/>
  <c r="B3487" i="9"/>
  <c r="B3488" i="9"/>
  <c r="B3489" i="9"/>
  <c r="B3490" i="9"/>
  <c r="B3491" i="9"/>
  <c r="B3492" i="9"/>
  <c r="B3493" i="9"/>
  <c r="B3494" i="9"/>
  <c r="B3495" i="9"/>
  <c r="B3496" i="9"/>
  <c r="B3497" i="9"/>
  <c r="B3498" i="9"/>
  <c r="B3499" i="9"/>
  <c r="B3500" i="9"/>
  <c r="B3501" i="9"/>
  <c r="B3502" i="9"/>
  <c r="B3503" i="9"/>
  <c r="B3504" i="9"/>
  <c r="B3505" i="9"/>
  <c r="B3506" i="9"/>
  <c r="B3507" i="9"/>
  <c r="B3508" i="9"/>
  <c r="B3509" i="9"/>
  <c r="B3510" i="9"/>
  <c r="B3511" i="9"/>
  <c r="B3512" i="9"/>
  <c r="B3513" i="9"/>
  <c r="B3514" i="9"/>
  <c r="B3515" i="9"/>
  <c r="B3516" i="9"/>
  <c r="B3517" i="9"/>
  <c r="B3518" i="9"/>
  <c r="B3519" i="9"/>
  <c r="B3520" i="9"/>
  <c r="B3521" i="9"/>
  <c r="B3522" i="9"/>
  <c r="B3523" i="9"/>
  <c r="B3524" i="9"/>
  <c r="B3525" i="9"/>
  <c r="B3526" i="9"/>
  <c r="B3527" i="9"/>
  <c r="B3528" i="9"/>
  <c r="B3529" i="9"/>
  <c r="B3530" i="9"/>
  <c r="B3531" i="9"/>
  <c r="B3532" i="9"/>
  <c r="B3533" i="9"/>
  <c r="B3534" i="9"/>
  <c r="B3535" i="9"/>
  <c r="B3536" i="9"/>
  <c r="B3537" i="9"/>
  <c r="B3538" i="9"/>
  <c r="B3539" i="9"/>
  <c r="B3540" i="9"/>
  <c r="B3541" i="9"/>
  <c r="B3542" i="9"/>
  <c r="B3543" i="9"/>
  <c r="B3544" i="9"/>
  <c r="B3545" i="9"/>
  <c r="B3546" i="9"/>
  <c r="B3547" i="9"/>
  <c r="B3548" i="9"/>
  <c r="B3549" i="9"/>
  <c r="B3550" i="9"/>
  <c r="B3551" i="9"/>
  <c r="B3552" i="9"/>
  <c r="B3553" i="9"/>
  <c r="B3554" i="9"/>
  <c r="B3555" i="9"/>
  <c r="B3556" i="9"/>
  <c r="B3557" i="9"/>
  <c r="B3558" i="9"/>
  <c r="B3559" i="9"/>
  <c r="B3560" i="9"/>
  <c r="B3561" i="9"/>
  <c r="B3562" i="9"/>
  <c r="B3563" i="9"/>
  <c r="B3564" i="9"/>
  <c r="B3565" i="9"/>
  <c r="B3566" i="9"/>
  <c r="B3567" i="9"/>
  <c r="B3568" i="9"/>
  <c r="B3569" i="9"/>
  <c r="B3570" i="9"/>
  <c r="B3571" i="9"/>
  <c r="B3572" i="9"/>
  <c r="B3573" i="9"/>
  <c r="B3574" i="9"/>
  <c r="B3575" i="9"/>
  <c r="B3576" i="9"/>
  <c r="B3577" i="9"/>
  <c r="B3578" i="9"/>
  <c r="B3579" i="9"/>
  <c r="B3580" i="9"/>
  <c r="B3581" i="9"/>
  <c r="B3582" i="9"/>
  <c r="B3583" i="9"/>
  <c r="B3584" i="9"/>
  <c r="B3585" i="9"/>
  <c r="B3586" i="9"/>
  <c r="B3587" i="9"/>
  <c r="B3588" i="9"/>
  <c r="B3589" i="9"/>
  <c r="B3590" i="9"/>
  <c r="B3591" i="9"/>
  <c r="B3592" i="9"/>
  <c r="B3593" i="9"/>
  <c r="B3594" i="9"/>
  <c r="B3595" i="9"/>
  <c r="B3596" i="9"/>
  <c r="B3597" i="9"/>
  <c r="B3598" i="9"/>
  <c r="B3599" i="9"/>
  <c r="B3600" i="9"/>
  <c r="B3601" i="9"/>
  <c r="B3602" i="9"/>
  <c r="B3603" i="9"/>
  <c r="B3604" i="9"/>
  <c r="B3605" i="9"/>
  <c r="B3606" i="9"/>
  <c r="B3607" i="9"/>
  <c r="B3608" i="9"/>
  <c r="B3609" i="9"/>
  <c r="B3610" i="9"/>
  <c r="B3611" i="9"/>
  <c r="B3612" i="9"/>
  <c r="B3613" i="9"/>
  <c r="B3614" i="9"/>
  <c r="B3615" i="9"/>
  <c r="B3616" i="9"/>
  <c r="B3617" i="9"/>
  <c r="B3618" i="9"/>
  <c r="B3619" i="9"/>
  <c r="B3620" i="9"/>
  <c r="B3621" i="9"/>
  <c r="B3622" i="9"/>
  <c r="B3623" i="9"/>
  <c r="B3624" i="9"/>
  <c r="B3625" i="9"/>
  <c r="B3626" i="9"/>
  <c r="B3627" i="9"/>
  <c r="B3628" i="9"/>
  <c r="B3629" i="9"/>
  <c r="B3630" i="9"/>
  <c r="B3631" i="9"/>
  <c r="B3632" i="9"/>
  <c r="B3633" i="9"/>
  <c r="B3634" i="9"/>
  <c r="B3635" i="9"/>
  <c r="B3636" i="9"/>
  <c r="B3637" i="9"/>
  <c r="B3638" i="9"/>
  <c r="B3639" i="9"/>
  <c r="B3640" i="9"/>
  <c r="B3641" i="9"/>
  <c r="B3642" i="9"/>
  <c r="B3643" i="9"/>
  <c r="B3644" i="9"/>
  <c r="B3645" i="9"/>
  <c r="B3646" i="9"/>
  <c r="B3647" i="9"/>
  <c r="B3648" i="9"/>
  <c r="B3649" i="9"/>
  <c r="B3650" i="9"/>
  <c r="B3651" i="9"/>
  <c r="B3652" i="9"/>
  <c r="B3653" i="9"/>
  <c r="B3654" i="9"/>
  <c r="B3655" i="9"/>
  <c r="B3656" i="9"/>
  <c r="B3657" i="9"/>
  <c r="B3658" i="9"/>
  <c r="B3659" i="9"/>
  <c r="B3660" i="9"/>
  <c r="B3661" i="9"/>
  <c r="B3662" i="9"/>
  <c r="B3663" i="9"/>
  <c r="B3664" i="9"/>
  <c r="B3665" i="9"/>
  <c r="B3666" i="9"/>
  <c r="B3667" i="9"/>
  <c r="B3668" i="9"/>
  <c r="B3669" i="9"/>
  <c r="B3670" i="9"/>
  <c r="B3671" i="9"/>
  <c r="B3672" i="9"/>
  <c r="B3673" i="9"/>
  <c r="B3674" i="9"/>
  <c r="B3675" i="9"/>
  <c r="B3676" i="9"/>
  <c r="B3677" i="9"/>
  <c r="B3678" i="9"/>
  <c r="B3679" i="9"/>
  <c r="B3680" i="9"/>
  <c r="B3681" i="9"/>
  <c r="B3682" i="9"/>
  <c r="B3683" i="9"/>
  <c r="B3684" i="9"/>
  <c r="B3685" i="9"/>
  <c r="B3686" i="9"/>
  <c r="B3687" i="9"/>
  <c r="B3688" i="9"/>
  <c r="B3689" i="9"/>
  <c r="B3690" i="9"/>
  <c r="B3691" i="9"/>
  <c r="B3692" i="9"/>
  <c r="B3693" i="9"/>
  <c r="B3694" i="9"/>
  <c r="B3695" i="9"/>
  <c r="B3696" i="9"/>
  <c r="B3697" i="9"/>
  <c r="B3698" i="9"/>
  <c r="B3699" i="9"/>
  <c r="B3700" i="9"/>
  <c r="B3701" i="9"/>
  <c r="B3702" i="9"/>
  <c r="B3703" i="9"/>
  <c r="B3704" i="9"/>
  <c r="B3705" i="9"/>
  <c r="B3706" i="9"/>
  <c r="B3707" i="9"/>
  <c r="B3708" i="9"/>
  <c r="B3709" i="9"/>
  <c r="B3710" i="9"/>
  <c r="B3711" i="9"/>
  <c r="B3712" i="9"/>
  <c r="B3713" i="9"/>
  <c r="B3714" i="9"/>
  <c r="B3715" i="9"/>
  <c r="B3716" i="9"/>
  <c r="B3717" i="9"/>
  <c r="B3718" i="9"/>
  <c r="B3719" i="9"/>
  <c r="B3720" i="9"/>
  <c r="B3721" i="9"/>
  <c r="B3722" i="9"/>
  <c r="B3723" i="9"/>
  <c r="B3724" i="9"/>
  <c r="B3725" i="9"/>
  <c r="B3726" i="9"/>
  <c r="B3727" i="9"/>
  <c r="B3728" i="9"/>
  <c r="B3729" i="9"/>
  <c r="B3730" i="9"/>
  <c r="B3731" i="9"/>
  <c r="B3732" i="9"/>
  <c r="B3733" i="9"/>
  <c r="B3734" i="9"/>
  <c r="B3735" i="9"/>
  <c r="B3736" i="9"/>
  <c r="B3737" i="9"/>
  <c r="B3738" i="9"/>
  <c r="B3739" i="9"/>
  <c r="B3740" i="9"/>
  <c r="B3741" i="9"/>
  <c r="B3742" i="9"/>
  <c r="B3743" i="9"/>
  <c r="B3744" i="9"/>
  <c r="B3745" i="9"/>
  <c r="B3746" i="9"/>
  <c r="B3747" i="9"/>
  <c r="B3748" i="9"/>
  <c r="B3749" i="9"/>
  <c r="B3750" i="9"/>
  <c r="B3751" i="9"/>
  <c r="B3752" i="9"/>
  <c r="B3753" i="9"/>
  <c r="B3754" i="9"/>
  <c r="B3755" i="9"/>
  <c r="B3756" i="9"/>
  <c r="B3757" i="9"/>
  <c r="B3758" i="9"/>
  <c r="B3759" i="9"/>
  <c r="B3760" i="9"/>
  <c r="B3761" i="9"/>
  <c r="B3762" i="9"/>
  <c r="B3763" i="9"/>
  <c r="B3764" i="9"/>
  <c r="B3765" i="9"/>
  <c r="B3766" i="9"/>
  <c r="B3767" i="9"/>
  <c r="B3768" i="9"/>
  <c r="B3769" i="9"/>
  <c r="B3770" i="9"/>
  <c r="B3771" i="9"/>
  <c r="B3772" i="9"/>
  <c r="B3773" i="9"/>
  <c r="B3774" i="9"/>
  <c r="B3775" i="9"/>
  <c r="B3776" i="9"/>
  <c r="B3777" i="9"/>
  <c r="B3778" i="9"/>
  <c r="B3779" i="9"/>
  <c r="B3780" i="9"/>
  <c r="B3781" i="9"/>
  <c r="B3782" i="9"/>
  <c r="B3783" i="9"/>
  <c r="B3784" i="9"/>
  <c r="B3785" i="9"/>
  <c r="B3786" i="9"/>
  <c r="B3787" i="9"/>
  <c r="B3788" i="9"/>
  <c r="B3789" i="9"/>
  <c r="B3790" i="9"/>
  <c r="B3791" i="9"/>
  <c r="B3792" i="9"/>
  <c r="B3793" i="9"/>
  <c r="B3794" i="9"/>
  <c r="B3795" i="9"/>
  <c r="B3796" i="9"/>
  <c r="B3797" i="9"/>
  <c r="B3798" i="9"/>
  <c r="B3799" i="9"/>
  <c r="B3800" i="9"/>
  <c r="B3801" i="9"/>
  <c r="B3802" i="9"/>
  <c r="B3803" i="9"/>
  <c r="B3804" i="9"/>
  <c r="B3805" i="9"/>
  <c r="B3806" i="9"/>
  <c r="B3807" i="9"/>
  <c r="B3808" i="9"/>
  <c r="B3809" i="9"/>
  <c r="B3810" i="9"/>
  <c r="B3811" i="9"/>
  <c r="B3812" i="9"/>
  <c r="B3813" i="9"/>
  <c r="B3814" i="9"/>
  <c r="B3815" i="9"/>
  <c r="B3816" i="9"/>
  <c r="B3817" i="9"/>
  <c r="B3818" i="9"/>
  <c r="B3819" i="9"/>
  <c r="B3820" i="9"/>
  <c r="B3821" i="9"/>
  <c r="B3822" i="9"/>
  <c r="B3823" i="9"/>
  <c r="B3824" i="9"/>
  <c r="B3825" i="9"/>
  <c r="B3826" i="9"/>
  <c r="B3827" i="9"/>
  <c r="B3828" i="9"/>
  <c r="B3829" i="9"/>
  <c r="B3830" i="9"/>
  <c r="B3831" i="9"/>
  <c r="B3832" i="9"/>
  <c r="B3833" i="9"/>
  <c r="B3834" i="9"/>
  <c r="B3835" i="9"/>
  <c r="B3836" i="9"/>
  <c r="B3837" i="9"/>
  <c r="B3838" i="9"/>
  <c r="B3839" i="9"/>
  <c r="B3840" i="9"/>
  <c r="B3841" i="9"/>
  <c r="B3842" i="9"/>
  <c r="B3843" i="9"/>
  <c r="B3844" i="9"/>
  <c r="B3845" i="9"/>
  <c r="B3846" i="9"/>
  <c r="B3847" i="9"/>
  <c r="B3848" i="9"/>
  <c r="B3849" i="9"/>
  <c r="B3850" i="9"/>
  <c r="B3851" i="9"/>
  <c r="B3852" i="9"/>
  <c r="B3853" i="9"/>
  <c r="B3854" i="9"/>
  <c r="B3855" i="9"/>
  <c r="B3856" i="9"/>
  <c r="B3857" i="9"/>
  <c r="B3858" i="9"/>
  <c r="B3859" i="9"/>
  <c r="B3860" i="9"/>
  <c r="B3861" i="9"/>
  <c r="B3862" i="9"/>
  <c r="B3863" i="9"/>
  <c r="B3864" i="9"/>
  <c r="B3865" i="9"/>
  <c r="B3866" i="9"/>
  <c r="B3867" i="9"/>
  <c r="B3868" i="9"/>
  <c r="B3869" i="9"/>
  <c r="B3870" i="9"/>
  <c r="B3871" i="9"/>
  <c r="B3872" i="9"/>
  <c r="B3873" i="9"/>
  <c r="B3874" i="9"/>
  <c r="B3875" i="9"/>
  <c r="B3876" i="9"/>
  <c r="B3877" i="9"/>
  <c r="B3878" i="9"/>
  <c r="B3879" i="9"/>
  <c r="B3880" i="9"/>
  <c r="B3881" i="9"/>
  <c r="B3882" i="9"/>
  <c r="B3883" i="9"/>
  <c r="B3884" i="9"/>
  <c r="B3885" i="9"/>
  <c r="B3886" i="9"/>
  <c r="B3887" i="9"/>
  <c r="B3888" i="9"/>
  <c r="B3889" i="9"/>
  <c r="B3890" i="9"/>
  <c r="B3891" i="9"/>
  <c r="B3892" i="9"/>
  <c r="B3893" i="9"/>
  <c r="B3894" i="9"/>
  <c r="B3895" i="9"/>
  <c r="B3896" i="9"/>
  <c r="B3897" i="9"/>
  <c r="B3898" i="9"/>
  <c r="B3899" i="9"/>
  <c r="B3900" i="9"/>
  <c r="B3901" i="9"/>
  <c r="B3902" i="9"/>
  <c r="B3903" i="9"/>
  <c r="B3904" i="9"/>
  <c r="B3905" i="9"/>
  <c r="B3906" i="9"/>
  <c r="B3907" i="9"/>
  <c r="B3908" i="9"/>
  <c r="B3909" i="9"/>
  <c r="B3910" i="9"/>
  <c r="B3911" i="9"/>
  <c r="B3912" i="9"/>
  <c r="B3913" i="9"/>
  <c r="B3914" i="9"/>
  <c r="B3915" i="9"/>
  <c r="B3916" i="9"/>
  <c r="B3917" i="9"/>
  <c r="B3918" i="9"/>
  <c r="B3919" i="9"/>
  <c r="B3920" i="9"/>
  <c r="B3921" i="9"/>
  <c r="B3922" i="9"/>
  <c r="B3923" i="9"/>
  <c r="B3924" i="9"/>
  <c r="B3925" i="9"/>
  <c r="B3926" i="9"/>
  <c r="B3927" i="9"/>
  <c r="B3928" i="9"/>
  <c r="B3929" i="9"/>
  <c r="B3930" i="9"/>
  <c r="B3931" i="9"/>
  <c r="B3932" i="9"/>
  <c r="B3933" i="9"/>
  <c r="B3934" i="9"/>
  <c r="B3935" i="9"/>
  <c r="B3936" i="9"/>
  <c r="B3937" i="9"/>
  <c r="B3938" i="9"/>
  <c r="B3939" i="9"/>
  <c r="B3940" i="9"/>
  <c r="B3941" i="9"/>
  <c r="B3942" i="9"/>
  <c r="B3943" i="9"/>
  <c r="B3944" i="9"/>
  <c r="B3945" i="9"/>
  <c r="B3946" i="9"/>
  <c r="B3947" i="9"/>
  <c r="B3948" i="9"/>
  <c r="B3949" i="9"/>
  <c r="B3950" i="9"/>
  <c r="B3951" i="9"/>
  <c r="B3952" i="9"/>
  <c r="B3953" i="9"/>
  <c r="B3954" i="9"/>
  <c r="B3955" i="9"/>
  <c r="B3956" i="9"/>
  <c r="B3957" i="9"/>
  <c r="B3958" i="9"/>
  <c r="B3959" i="9"/>
  <c r="B3960" i="9"/>
  <c r="B3961" i="9"/>
  <c r="B3962" i="9"/>
  <c r="B3963" i="9"/>
  <c r="B3964" i="9"/>
  <c r="B3965" i="9"/>
  <c r="B3966" i="9"/>
  <c r="B3967" i="9"/>
  <c r="B3968" i="9"/>
  <c r="B3969" i="9"/>
  <c r="B3970" i="9"/>
  <c r="B3971" i="9"/>
  <c r="B3972" i="9"/>
  <c r="B3973" i="9"/>
  <c r="B3974" i="9"/>
  <c r="B3975" i="9"/>
  <c r="B3976" i="9"/>
  <c r="B3977" i="9"/>
  <c r="B3978" i="9"/>
  <c r="B3979" i="9"/>
  <c r="B3980" i="9"/>
  <c r="B3981" i="9"/>
  <c r="B3982" i="9"/>
  <c r="B3983" i="9"/>
  <c r="B3984" i="9"/>
  <c r="B3985" i="9"/>
  <c r="B3986" i="9"/>
  <c r="B3987" i="9"/>
  <c r="B3988" i="9"/>
  <c r="B3989" i="9"/>
  <c r="B3990" i="9"/>
  <c r="B3991" i="9"/>
  <c r="B3992" i="9"/>
  <c r="B3993" i="9"/>
  <c r="B3994" i="9"/>
  <c r="B3995" i="9"/>
  <c r="B3996" i="9"/>
  <c r="B3997" i="9"/>
  <c r="B3998" i="9"/>
  <c r="B3999" i="9"/>
  <c r="B4000" i="9"/>
  <c r="B4001" i="9"/>
  <c r="B4002" i="9"/>
  <c r="B4003" i="9"/>
  <c r="B4004" i="9"/>
  <c r="B4005" i="9"/>
  <c r="B4006" i="9"/>
  <c r="B4007" i="9"/>
  <c r="B4008" i="9"/>
  <c r="B4009" i="9"/>
  <c r="B4010" i="9"/>
  <c r="B4011" i="9"/>
  <c r="B4012" i="9"/>
  <c r="B4013" i="9"/>
  <c r="B4014" i="9"/>
  <c r="B4015" i="9"/>
  <c r="B4016" i="9"/>
  <c r="B4017" i="9"/>
  <c r="B4018" i="9"/>
  <c r="B4019" i="9"/>
  <c r="B4020" i="9"/>
  <c r="B4021" i="9"/>
  <c r="B4022" i="9"/>
  <c r="B4023" i="9"/>
  <c r="B4024" i="9"/>
  <c r="B4025" i="9"/>
  <c r="B4026" i="9"/>
  <c r="B4027" i="9"/>
  <c r="B4028" i="9"/>
  <c r="B4029" i="9"/>
  <c r="B4030" i="9"/>
  <c r="B4031" i="9"/>
  <c r="B4032" i="9"/>
  <c r="B4033" i="9"/>
  <c r="B4034" i="9"/>
  <c r="B4035" i="9"/>
  <c r="B4036" i="9"/>
  <c r="B4037" i="9"/>
  <c r="B4038" i="9"/>
  <c r="B4039" i="9"/>
  <c r="B4040" i="9"/>
  <c r="B4041" i="9"/>
  <c r="B4042" i="9"/>
  <c r="B4043" i="9"/>
  <c r="B4044" i="9"/>
  <c r="B4045" i="9"/>
  <c r="B4046" i="9"/>
  <c r="B4047" i="9"/>
  <c r="B4048" i="9"/>
  <c r="B4049" i="9"/>
  <c r="B4050" i="9"/>
  <c r="B4051" i="9"/>
  <c r="B4052" i="9"/>
  <c r="B4053" i="9"/>
  <c r="B4054" i="9"/>
  <c r="B4055" i="9"/>
  <c r="B4056" i="9"/>
  <c r="B4057" i="9"/>
  <c r="B4058" i="9"/>
  <c r="B4059" i="9"/>
  <c r="B4060" i="9"/>
  <c r="B4061" i="9"/>
  <c r="B4062" i="9"/>
  <c r="B4063" i="9"/>
  <c r="B4064" i="9"/>
  <c r="B4065" i="9"/>
  <c r="B4066" i="9"/>
  <c r="B4067" i="9"/>
  <c r="B4068" i="9"/>
  <c r="B4069" i="9"/>
  <c r="B4070" i="9"/>
  <c r="B4071" i="9"/>
  <c r="B4072" i="9"/>
  <c r="B4073" i="9"/>
  <c r="B4074" i="9"/>
  <c r="B4075" i="9"/>
  <c r="B4076" i="9"/>
  <c r="B4077" i="9"/>
  <c r="B4078" i="9"/>
  <c r="B4079" i="9"/>
  <c r="B4080" i="9"/>
  <c r="B4081" i="9"/>
  <c r="B4082" i="9"/>
  <c r="B4083" i="9"/>
  <c r="B4084" i="9"/>
  <c r="B4085" i="9"/>
  <c r="B4086" i="9"/>
  <c r="B4087" i="9"/>
  <c r="B4088" i="9"/>
  <c r="B4089" i="9"/>
  <c r="B4090" i="9"/>
  <c r="B4091" i="9"/>
  <c r="B4092" i="9"/>
  <c r="B4093" i="9"/>
  <c r="B4094" i="9"/>
  <c r="B4095" i="9"/>
  <c r="B4096" i="9"/>
  <c r="B4097" i="9"/>
  <c r="B4098" i="9"/>
  <c r="B4099" i="9"/>
  <c r="B4100" i="9"/>
  <c r="B4101" i="9"/>
  <c r="B4102" i="9"/>
  <c r="B4103" i="9"/>
  <c r="B4104" i="9"/>
  <c r="B4105" i="9"/>
  <c r="B4106" i="9"/>
  <c r="B4107" i="9"/>
  <c r="B4108" i="9"/>
  <c r="B4109" i="9"/>
  <c r="B4110" i="9"/>
  <c r="B4111" i="9"/>
  <c r="B4112" i="9"/>
  <c r="B4113" i="9"/>
  <c r="B4114" i="9"/>
  <c r="B4115" i="9"/>
  <c r="B4116" i="9"/>
  <c r="B4117" i="9"/>
  <c r="B4118" i="9"/>
  <c r="B4119" i="9"/>
  <c r="B4120" i="9"/>
  <c r="B4121" i="9"/>
  <c r="B4122" i="9"/>
  <c r="B4123" i="9"/>
  <c r="B4124" i="9"/>
  <c r="B4125" i="9"/>
  <c r="B4126" i="9"/>
  <c r="B4127" i="9"/>
  <c r="B4128" i="9"/>
  <c r="B4129" i="9"/>
  <c r="B4130" i="9"/>
  <c r="B4131" i="9"/>
  <c r="B4132" i="9"/>
  <c r="B4133" i="9"/>
  <c r="B4134" i="9"/>
  <c r="B4135" i="9"/>
  <c r="B4136" i="9"/>
  <c r="B4137" i="9"/>
  <c r="B4138" i="9"/>
  <c r="B4139" i="9"/>
  <c r="B4140" i="9"/>
  <c r="B4141" i="9"/>
  <c r="B4142" i="9"/>
  <c r="B4143" i="9"/>
  <c r="B4144" i="9"/>
  <c r="B4145" i="9"/>
  <c r="B4146" i="9"/>
  <c r="B4147" i="9"/>
  <c r="B4148" i="9"/>
  <c r="B4149" i="9"/>
  <c r="B4150" i="9"/>
  <c r="B4151" i="9"/>
  <c r="B4152" i="9"/>
  <c r="B4153" i="9"/>
  <c r="B4154" i="9"/>
  <c r="B4155" i="9"/>
  <c r="B4156" i="9"/>
  <c r="B4157" i="9"/>
  <c r="B4158" i="9"/>
  <c r="B4159" i="9"/>
  <c r="B4160" i="9"/>
  <c r="B4161" i="9"/>
  <c r="B4162" i="9"/>
  <c r="B4163" i="9"/>
  <c r="B4164" i="9"/>
  <c r="B4165" i="9"/>
  <c r="B4166" i="9"/>
  <c r="B4167" i="9"/>
  <c r="B4168" i="9"/>
  <c r="B4169" i="9"/>
  <c r="B4170" i="9"/>
  <c r="B4171" i="9"/>
  <c r="B4172" i="9"/>
  <c r="B4173" i="9"/>
  <c r="B4174" i="9"/>
  <c r="B4175" i="9"/>
  <c r="B4176" i="9"/>
  <c r="B4177" i="9"/>
  <c r="B4178" i="9"/>
  <c r="B4179" i="9"/>
  <c r="B4180" i="9"/>
  <c r="B4181" i="9"/>
  <c r="B4182" i="9"/>
  <c r="B4183" i="9"/>
  <c r="B4184" i="9"/>
  <c r="B4185" i="9"/>
  <c r="B4186" i="9"/>
  <c r="B4187" i="9"/>
  <c r="B4188" i="9"/>
  <c r="B4189" i="9"/>
  <c r="B4190" i="9"/>
  <c r="B4191" i="9"/>
  <c r="B4192" i="9"/>
  <c r="B4193" i="9"/>
  <c r="B4194" i="9"/>
  <c r="B4195" i="9"/>
  <c r="B4196" i="9"/>
  <c r="B4197" i="9"/>
  <c r="B4198" i="9"/>
  <c r="B4199" i="9"/>
  <c r="B4200" i="9"/>
  <c r="B4201" i="9"/>
  <c r="B4202" i="9"/>
  <c r="B4203" i="9"/>
  <c r="B4204" i="9"/>
  <c r="B4205" i="9"/>
  <c r="B4206" i="9"/>
  <c r="B4207" i="9"/>
  <c r="B4208" i="9"/>
  <c r="B4209" i="9"/>
  <c r="B4210" i="9"/>
  <c r="B4211" i="9"/>
  <c r="B4212" i="9"/>
  <c r="B4213" i="9"/>
  <c r="B4214" i="9"/>
  <c r="B4215" i="9"/>
  <c r="B4216" i="9"/>
  <c r="B4217" i="9"/>
  <c r="B4218" i="9"/>
  <c r="B4219" i="9"/>
  <c r="B4220" i="9"/>
  <c r="B4221" i="9"/>
  <c r="B4222" i="9"/>
  <c r="B4223" i="9"/>
  <c r="B4224" i="9"/>
  <c r="B4225" i="9"/>
  <c r="B4226" i="9"/>
  <c r="B4227" i="9"/>
  <c r="B4228" i="9"/>
  <c r="B4229" i="9"/>
  <c r="B4230" i="9"/>
  <c r="B4231" i="9"/>
  <c r="B4232" i="9"/>
  <c r="B4233" i="9"/>
  <c r="B4234" i="9"/>
  <c r="B4235" i="9"/>
  <c r="B4236" i="9"/>
  <c r="B4237" i="9"/>
  <c r="B4238" i="9"/>
  <c r="B4239" i="9"/>
  <c r="B4240" i="9"/>
  <c r="B4241" i="9"/>
  <c r="B4242" i="9"/>
  <c r="B4243" i="9"/>
  <c r="B4244" i="9"/>
  <c r="B4245" i="9"/>
  <c r="B4246" i="9"/>
  <c r="B4247" i="9"/>
  <c r="B4248" i="9"/>
  <c r="B4249" i="9"/>
  <c r="B4250" i="9"/>
  <c r="B4251" i="9"/>
  <c r="B4252" i="9"/>
  <c r="B4253" i="9"/>
  <c r="B4254" i="9"/>
  <c r="B4255" i="9"/>
  <c r="B4256" i="9"/>
  <c r="B4257" i="9"/>
  <c r="B4258" i="9"/>
  <c r="B4259" i="9"/>
  <c r="B4260" i="9"/>
  <c r="B4261" i="9"/>
  <c r="B4262" i="9"/>
  <c r="B4263" i="9"/>
  <c r="B4264" i="9"/>
  <c r="B4265" i="9"/>
  <c r="B4266" i="9"/>
  <c r="B4267" i="9"/>
  <c r="B4268" i="9"/>
  <c r="B4269" i="9"/>
  <c r="B4270" i="9"/>
  <c r="B4271" i="9"/>
  <c r="B4272" i="9"/>
  <c r="B4273" i="9"/>
  <c r="B4274" i="9"/>
  <c r="B4275" i="9"/>
  <c r="B4276" i="9"/>
  <c r="B4277" i="9"/>
  <c r="B4278" i="9"/>
  <c r="B4279" i="9"/>
  <c r="B4280" i="9"/>
  <c r="B4281" i="9"/>
  <c r="B4282" i="9"/>
  <c r="B4283" i="9"/>
  <c r="B4284" i="9"/>
  <c r="B4285" i="9"/>
  <c r="B4286" i="9"/>
  <c r="B4287" i="9"/>
  <c r="B4288" i="9"/>
  <c r="B4289" i="9"/>
  <c r="B4290" i="9"/>
  <c r="B4291" i="9"/>
  <c r="B4292" i="9"/>
  <c r="B4293" i="9"/>
  <c r="B4294" i="9"/>
  <c r="B4295" i="9"/>
  <c r="B4296" i="9"/>
  <c r="B4297" i="9"/>
  <c r="B4298" i="9"/>
  <c r="B4299" i="9"/>
  <c r="B4300" i="9"/>
  <c r="B4301" i="9"/>
  <c r="B4302" i="9"/>
  <c r="B4303" i="9"/>
  <c r="B4304" i="9"/>
  <c r="B4305" i="9"/>
  <c r="B4306" i="9"/>
  <c r="B4307" i="9"/>
  <c r="B4308" i="9"/>
  <c r="B4309" i="9"/>
  <c r="B4310" i="9"/>
  <c r="B4311" i="9"/>
  <c r="B4312" i="9"/>
  <c r="B4313" i="9"/>
  <c r="B4314" i="9"/>
  <c r="B4315" i="9"/>
  <c r="B4316" i="9"/>
  <c r="B4317" i="9"/>
  <c r="B4318" i="9"/>
  <c r="B4319" i="9"/>
  <c r="B4320" i="9"/>
  <c r="B4321" i="9"/>
  <c r="B4322" i="9"/>
  <c r="B4323" i="9"/>
  <c r="B4324" i="9"/>
  <c r="B4325" i="9"/>
  <c r="B4326" i="9"/>
  <c r="B4327" i="9"/>
  <c r="B4328" i="9"/>
  <c r="B4329" i="9"/>
  <c r="B4330" i="9"/>
  <c r="B4331" i="9"/>
  <c r="B4332" i="9"/>
  <c r="B4333" i="9"/>
  <c r="B4334" i="9"/>
  <c r="B4335" i="9"/>
  <c r="B4336" i="9"/>
  <c r="B4337" i="9"/>
  <c r="B4338" i="9"/>
  <c r="B4339" i="9"/>
  <c r="B4340" i="9"/>
  <c r="B4341" i="9"/>
  <c r="B4342" i="9"/>
  <c r="B4343" i="9"/>
  <c r="B4344" i="9"/>
  <c r="B4345" i="9"/>
  <c r="B4346" i="9"/>
  <c r="B4347" i="9"/>
  <c r="B4348" i="9"/>
  <c r="B4349" i="9"/>
  <c r="B4350" i="9"/>
  <c r="B4351" i="9"/>
  <c r="B4352" i="9"/>
  <c r="B4353" i="9"/>
  <c r="B4354" i="9"/>
  <c r="B4355" i="9"/>
  <c r="B4356" i="9"/>
  <c r="B4357" i="9"/>
  <c r="B4358" i="9"/>
  <c r="B4359" i="9"/>
  <c r="B4360" i="9"/>
  <c r="B4361" i="9"/>
  <c r="B4362" i="9"/>
  <c r="B4363" i="9"/>
  <c r="B4364" i="9"/>
  <c r="B4365" i="9"/>
  <c r="B4366" i="9"/>
  <c r="B4367" i="9"/>
  <c r="B4368" i="9"/>
  <c r="B4369" i="9"/>
  <c r="B4370" i="9"/>
  <c r="B4371" i="9"/>
  <c r="B4372" i="9"/>
  <c r="B4373" i="9"/>
  <c r="B4374" i="9"/>
  <c r="B4375" i="9"/>
  <c r="B4376" i="9"/>
  <c r="B4377" i="9"/>
  <c r="B4378" i="9"/>
  <c r="B4379" i="9"/>
  <c r="B4380" i="9"/>
  <c r="B4381" i="9"/>
  <c r="B4382" i="9"/>
  <c r="B4383" i="9"/>
  <c r="B4384" i="9"/>
  <c r="B4385" i="9"/>
  <c r="B4386" i="9"/>
  <c r="B4387" i="9"/>
  <c r="B4388" i="9"/>
  <c r="B4389" i="9"/>
  <c r="B4390" i="9"/>
  <c r="B4391" i="9"/>
  <c r="B4392" i="9"/>
  <c r="B4393" i="9"/>
  <c r="B4394" i="9"/>
  <c r="B4395" i="9"/>
  <c r="B4396" i="9"/>
  <c r="B4397" i="9"/>
  <c r="B4398" i="9"/>
  <c r="B4399" i="9"/>
  <c r="B4400" i="9"/>
  <c r="B4401" i="9"/>
  <c r="B4402" i="9"/>
  <c r="B4403" i="9"/>
  <c r="B4404" i="9"/>
  <c r="B4405" i="9"/>
  <c r="B4406" i="9"/>
  <c r="B4407" i="9"/>
  <c r="B4408" i="9"/>
  <c r="B4409" i="9"/>
  <c r="B4410" i="9"/>
  <c r="B4411" i="9"/>
  <c r="B4412" i="9"/>
  <c r="B4413" i="9"/>
  <c r="B4414" i="9"/>
  <c r="B4415" i="9"/>
  <c r="B4416" i="9"/>
  <c r="B4417" i="9"/>
  <c r="B4418" i="9"/>
  <c r="B4419" i="9"/>
  <c r="B4420" i="9"/>
  <c r="B4421" i="9"/>
  <c r="B4422" i="9"/>
  <c r="B4423" i="9"/>
  <c r="B4424" i="9"/>
  <c r="B4425" i="9"/>
  <c r="B4426" i="9"/>
  <c r="B4427" i="9"/>
  <c r="B4428" i="9"/>
  <c r="B4429" i="9"/>
  <c r="B4430" i="9"/>
  <c r="B4431" i="9"/>
  <c r="B4432" i="9"/>
  <c r="B4433" i="9"/>
  <c r="B4434" i="9"/>
  <c r="B4435" i="9"/>
  <c r="B4436" i="9"/>
  <c r="B4437" i="9"/>
  <c r="B4438" i="9"/>
  <c r="B4439" i="9"/>
  <c r="B4440" i="9"/>
  <c r="B4441" i="9"/>
  <c r="B4442" i="9"/>
  <c r="B4443" i="9"/>
  <c r="B4444" i="9"/>
  <c r="B4445" i="9"/>
  <c r="B4446" i="9"/>
  <c r="B4447" i="9"/>
  <c r="B4448" i="9"/>
  <c r="B4449" i="9"/>
  <c r="B4450" i="9"/>
  <c r="B4451" i="9"/>
  <c r="B4452" i="9"/>
  <c r="B4453" i="9"/>
  <c r="B4454" i="9"/>
  <c r="B4455" i="9"/>
  <c r="B4456" i="9"/>
  <c r="B4457" i="9"/>
  <c r="B4458" i="9"/>
  <c r="B4459" i="9"/>
  <c r="B4460" i="9"/>
  <c r="B4461" i="9"/>
  <c r="B4462" i="9"/>
  <c r="B4463" i="9"/>
  <c r="B4464" i="9"/>
  <c r="B4465" i="9"/>
  <c r="B4466" i="9"/>
  <c r="B4467" i="9"/>
  <c r="B4468" i="9"/>
  <c r="B4469" i="9"/>
  <c r="B4470" i="9"/>
  <c r="B4471" i="9"/>
  <c r="B4472" i="9"/>
  <c r="B4473" i="9"/>
  <c r="B4474" i="9"/>
  <c r="B4475" i="9"/>
  <c r="B4476" i="9"/>
  <c r="B4477" i="9"/>
  <c r="B4478" i="9"/>
  <c r="B4479" i="9"/>
  <c r="B4480" i="9"/>
  <c r="B4481" i="9"/>
  <c r="B4482" i="9"/>
  <c r="B4483" i="9"/>
  <c r="B4484" i="9"/>
  <c r="B4485" i="9"/>
  <c r="B4486" i="9"/>
  <c r="B4487" i="9"/>
  <c r="B4488" i="9"/>
  <c r="B4489" i="9"/>
  <c r="B4490" i="9"/>
  <c r="B4491" i="9"/>
  <c r="B4492" i="9"/>
  <c r="B4493" i="9"/>
  <c r="B4494" i="9"/>
  <c r="B4495" i="9"/>
  <c r="B4496" i="9"/>
  <c r="B4497" i="9"/>
  <c r="B4498" i="9"/>
  <c r="B4499" i="9"/>
  <c r="B4500" i="9"/>
  <c r="B4501" i="9"/>
  <c r="B4502" i="9"/>
  <c r="B4503" i="9"/>
  <c r="B4504" i="9"/>
  <c r="B4505" i="9"/>
  <c r="B4506" i="9"/>
  <c r="B4507" i="9"/>
  <c r="B4508" i="9"/>
  <c r="B4509" i="9"/>
  <c r="B4510" i="9"/>
  <c r="B4511" i="9"/>
  <c r="B4512" i="9"/>
  <c r="B4513" i="9"/>
  <c r="B4514" i="9"/>
  <c r="B4515" i="9"/>
  <c r="B4516" i="9"/>
  <c r="B4517" i="9"/>
  <c r="B4518" i="9"/>
  <c r="B4519" i="9"/>
  <c r="B4520" i="9"/>
  <c r="B4521" i="9"/>
  <c r="B4522" i="9"/>
  <c r="B4523" i="9"/>
  <c r="B4524" i="9"/>
  <c r="B4525" i="9"/>
  <c r="B4526" i="9"/>
  <c r="B4527" i="9"/>
  <c r="B4528" i="9"/>
  <c r="B4529" i="9"/>
  <c r="B4530" i="9"/>
  <c r="B4531" i="9"/>
  <c r="B4532" i="9"/>
  <c r="B4533" i="9"/>
  <c r="B4534" i="9"/>
  <c r="B4535" i="9"/>
  <c r="B4536" i="9"/>
  <c r="B4537" i="9"/>
  <c r="B4538" i="9"/>
  <c r="B4539" i="9"/>
  <c r="B4540" i="9"/>
  <c r="B4541" i="9"/>
  <c r="B4542" i="9"/>
  <c r="B4543" i="9"/>
  <c r="B4544" i="9"/>
  <c r="B4545" i="9"/>
  <c r="B4546" i="9"/>
  <c r="B4547" i="9"/>
  <c r="B4548" i="9"/>
  <c r="B4549" i="9"/>
  <c r="B4550" i="9"/>
  <c r="B4551" i="9"/>
  <c r="B4552" i="9"/>
  <c r="B4553" i="9"/>
  <c r="B4554" i="9"/>
  <c r="B4555" i="9"/>
  <c r="B4556" i="9"/>
  <c r="B4557" i="9"/>
  <c r="B4558" i="9"/>
  <c r="B4559" i="9"/>
  <c r="B4560" i="9"/>
  <c r="B4561" i="9"/>
  <c r="B4562" i="9"/>
  <c r="B4563" i="9"/>
  <c r="B4564" i="9"/>
  <c r="B4565" i="9"/>
  <c r="B4566" i="9"/>
  <c r="B4567" i="9"/>
  <c r="B4568" i="9"/>
  <c r="B4569" i="9"/>
  <c r="B4570" i="9"/>
  <c r="B4571" i="9"/>
  <c r="B4572" i="9"/>
  <c r="B4573" i="9"/>
  <c r="B4574" i="9"/>
  <c r="B4575" i="9"/>
  <c r="B4576" i="9"/>
  <c r="B4577" i="9"/>
  <c r="B4578" i="9"/>
  <c r="B4579" i="9"/>
  <c r="B4580" i="9"/>
  <c r="B4581" i="9"/>
  <c r="B4582" i="9"/>
  <c r="B4583" i="9"/>
  <c r="B4584" i="9"/>
  <c r="B4585" i="9"/>
  <c r="B4586" i="9"/>
  <c r="B4587" i="9"/>
  <c r="B4588" i="9"/>
  <c r="B4589" i="9"/>
  <c r="B4590" i="9"/>
  <c r="B4591" i="9"/>
  <c r="B4592" i="9"/>
  <c r="B4593" i="9"/>
  <c r="B4594" i="9"/>
  <c r="B4595" i="9"/>
  <c r="B4596" i="9"/>
  <c r="B4597" i="9"/>
  <c r="B4598" i="9"/>
  <c r="B4599" i="9"/>
  <c r="B4600" i="9"/>
  <c r="B4601" i="9"/>
  <c r="B4602" i="9"/>
  <c r="B4603" i="9"/>
  <c r="B4604" i="9"/>
  <c r="B4605" i="9"/>
  <c r="B4606" i="9"/>
  <c r="B4607" i="9"/>
  <c r="B4608" i="9"/>
  <c r="B4609" i="9"/>
  <c r="B4610" i="9"/>
  <c r="B4611" i="9"/>
  <c r="B4612" i="9"/>
  <c r="B4613" i="9"/>
  <c r="B4614" i="9"/>
  <c r="B4615" i="9"/>
  <c r="B4616" i="9"/>
  <c r="B4617" i="9"/>
  <c r="B4618" i="9"/>
  <c r="B4619" i="9"/>
  <c r="B4620" i="9"/>
  <c r="B4621" i="9"/>
  <c r="B4622" i="9"/>
  <c r="B4623" i="9"/>
  <c r="B4624" i="9"/>
  <c r="B4625" i="9"/>
  <c r="B4626" i="9"/>
  <c r="B4627" i="9"/>
  <c r="B4628" i="9"/>
  <c r="B4629" i="9"/>
  <c r="B4630" i="9"/>
  <c r="B4631" i="9"/>
  <c r="B4632" i="9"/>
  <c r="B4633" i="9"/>
  <c r="B4634" i="9"/>
  <c r="B4635" i="9"/>
  <c r="B4636" i="9"/>
  <c r="B4637" i="9"/>
  <c r="B4638" i="9"/>
  <c r="B4639" i="9"/>
  <c r="B4640" i="9"/>
  <c r="B4641" i="9"/>
  <c r="B4642" i="9"/>
  <c r="B4643" i="9"/>
  <c r="B4644" i="9"/>
  <c r="B4645" i="9"/>
  <c r="B4646" i="9"/>
  <c r="B4647" i="9"/>
  <c r="B4648" i="9"/>
  <c r="B4649" i="9"/>
  <c r="B4650" i="9"/>
  <c r="B4651" i="9"/>
  <c r="B4652" i="9"/>
  <c r="B4653" i="9"/>
  <c r="B4654" i="9"/>
  <c r="B4655" i="9"/>
  <c r="B4656" i="9"/>
  <c r="B4657" i="9"/>
  <c r="B4658" i="9"/>
  <c r="B4659" i="9"/>
  <c r="B4660" i="9"/>
  <c r="B4661" i="9"/>
  <c r="B4662" i="9"/>
  <c r="B4663" i="9"/>
  <c r="B4664" i="9"/>
  <c r="B4665" i="9"/>
  <c r="B4666" i="9"/>
  <c r="B4667" i="9"/>
  <c r="B4668" i="9"/>
  <c r="B4669" i="9"/>
  <c r="B4670" i="9"/>
  <c r="B4671" i="9"/>
  <c r="B4672" i="9"/>
  <c r="B4673" i="9"/>
  <c r="B4674" i="9"/>
  <c r="B4675" i="9"/>
  <c r="B4676" i="9"/>
  <c r="B4677" i="9"/>
  <c r="B4678" i="9"/>
  <c r="B4679" i="9"/>
  <c r="B4680" i="9"/>
  <c r="B4681" i="9"/>
  <c r="B4682" i="9"/>
  <c r="B4683" i="9"/>
  <c r="B4684" i="9"/>
  <c r="B4685" i="9"/>
  <c r="B4686" i="9"/>
  <c r="B4687" i="9"/>
  <c r="B4688" i="9"/>
  <c r="B4689" i="9"/>
  <c r="B4690" i="9"/>
  <c r="B4691" i="9"/>
  <c r="B4692" i="9"/>
  <c r="B4693" i="9"/>
  <c r="B4694" i="9"/>
  <c r="B4695" i="9"/>
  <c r="B4696" i="9"/>
  <c r="B4697" i="9"/>
  <c r="B4698" i="9"/>
  <c r="B4699" i="9"/>
  <c r="B4700" i="9"/>
  <c r="B4701" i="9"/>
  <c r="B4702" i="9"/>
  <c r="B4703" i="9"/>
  <c r="B4704" i="9"/>
  <c r="B4705" i="9"/>
  <c r="B4706" i="9"/>
  <c r="B4707" i="9"/>
  <c r="B4708" i="9"/>
  <c r="B4709" i="9"/>
  <c r="B4710" i="9"/>
  <c r="B4711" i="9"/>
  <c r="B4712" i="9"/>
  <c r="B4713" i="9"/>
  <c r="B4714" i="9"/>
  <c r="B4715" i="9"/>
  <c r="B4716" i="9"/>
  <c r="B4717" i="9"/>
  <c r="B4718" i="9"/>
  <c r="B4719" i="9"/>
  <c r="B4720" i="9"/>
  <c r="B4721" i="9"/>
  <c r="B4722" i="9"/>
  <c r="B4723" i="9"/>
  <c r="B4724" i="9"/>
  <c r="B4725" i="9"/>
  <c r="B4726" i="9"/>
  <c r="B4727" i="9"/>
  <c r="B4728" i="9"/>
  <c r="B4729" i="9"/>
  <c r="B4730" i="9"/>
  <c r="B4731" i="9"/>
  <c r="B4732" i="9"/>
  <c r="B4733" i="9"/>
  <c r="B4734" i="9"/>
  <c r="B4735" i="9"/>
  <c r="B4736" i="9"/>
  <c r="B4737" i="9"/>
  <c r="B4738" i="9"/>
  <c r="B4739" i="9"/>
  <c r="B4740" i="9"/>
  <c r="B4741" i="9"/>
  <c r="B4742" i="9"/>
  <c r="B4743" i="9"/>
  <c r="B4744" i="9"/>
  <c r="B4745" i="9"/>
  <c r="B4746" i="9"/>
  <c r="B4747" i="9"/>
  <c r="B4748" i="9"/>
  <c r="B4749" i="9"/>
  <c r="B4750" i="9"/>
  <c r="B4751" i="9"/>
  <c r="B4752" i="9"/>
  <c r="B4753" i="9"/>
  <c r="B4754" i="9"/>
  <c r="B4755" i="9"/>
  <c r="B4756" i="9"/>
  <c r="B4757" i="9"/>
  <c r="B4758" i="9"/>
  <c r="B4759" i="9"/>
  <c r="B4760" i="9"/>
  <c r="B4761" i="9"/>
  <c r="B4762" i="9"/>
  <c r="B4763" i="9"/>
  <c r="B4764" i="9"/>
  <c r="B4765" i="9"/>
  <c r="B4766" i="9"/>
  <c r="B4767" i="9"/>
  <c r="B4768" i="9"/>
  <c r="B4769" i="9"/>
  <c r="B4770" i="9"/>
  <c r="B4771" i="9"/>
  <c r="B4772" i="9"/>
  <c r="B4773" i="9"/>
  <c r="B4774" i="9"/>
  <c r="B4775" i="9"/>
  <c r="B4776" i="9"/>
  <c r="B4777" i="9"/>
  <c r="B4778" i="9"/>
  <c r="B4779" i="9"/>
  <c r="B4780" i="9"/>
  <c r="B4781" i="9"/>
  <c r="B4782" i="9"/>
  <c r="B4783" i="9"/>
  <c r="B4784" i="9"/>
  <c r="B4785" i="9"/>
  <c r="B4786" i="9"/>
  <c r="B4787" i="9"/>
  <c r="B4788" i="9"/>
  <c r="B4789" i="9"/>
  <c r="B4790" i="9"/>
  <c r="B4791" i="9"/>
  <c r="B4792" i="9"/>
  <c r="B4793" i="9"/>
  <c r="B4794" i="9"/>
  <c r="B4795" i="9"/>
  <c r="B4796" i="9"/>
  <c r="B4797" i="9"/>
  <c r="B4798" i="9"/>
  <c r="B4799" i="9"/>
  <c r="B4800" i="9"/>
  <c r="B4801" i="9"/>
  <c r="B4802" i="9"/>
  <c r="B4803" i="9"/>
  <c r="B4804" i="9"/>
  <c r="B4805" i="9"/>
  <c r="B4806" i="9"/>
  <c r="B4807" i="9"/>
  <c r="B4808" i="9"/>
  <c r="B4809" i="9"/>
  <c r="B4810" i="9"/>
  <c r="B4811" i="9"/>
  <c r="B4812" i="9"/>
  <c r="B4813" i="9"/>
  <c r="B4814" i="9"/>
  <c r="B4815" i="9"/>
  <c r="B4816" i="9"/>
  <c r="B4817" i="9"/>
  <c r="B4818" i="9"/>
  <c r="B4819" i="9"/>
  <c r="B4820" i="9"/>
  <c r="B4821" i="9"/>
  <c r="B4822" i="9"/>
  <c r="B4823" i="9"/>
  <c r="B4824" i="9"/>
  <c r="B4825" i="9"/>
  <c r="B4826" i="9"/>
  <c r="B4827" i="9"/>
  <c r="B4828" i="9"/>
  <c r="B4829" i="9"/>
  <c r="B4830" i="9"/>
  <c r="B4831" i="9"/>
  <c r="B4832" i="9"/>
  <c r="B4833" i="9"/>
  <c r="B4834" i="9"/>
  <c r="B4835" i="9"/>
  <c r="B4836" i="9"/>
  <c r="B4837" i="9"/>
  <c r="B4838" i="9"/>
  <c r="B4839" i="9"/>
  <c r="B4840" i="9"/>
  <c r="B4841" i="9"/>
  <c r="B4842" i="9"/>
  <c r="B4843" i="9"/>
  <c r="B4844" i="9"/>
  <c r="B4845" i="9"/>
  <c r="B4846" i="9"/>
  <c r="B4847" i="9"/>
  <c r="B4848" i="9"/>
  <c r="B4849" i="9"/>
  <c r="B4850" i="9"/>
  <c r="B4851" i="9"/>
  <c r="B4852" i="9"/>
  <c r="B4853" i="9"/>
  <c r="B4854" i="9"/>
  <c r="B4855" i="9"/>
  <c r="B4856" i="9"/>
  <c r="B4857" i="9"/>
  <c r="B4858" i="9"/>
  <c r="B4859" i="9"/>
  <c r="B4860" i="9"/>
  <c r="B4861" i="9"/>
  <c r="B4862" i="9"/>
  <c r="B4863" i="9"/>
  <c r="B4864" i="9"/>
  <c r="B4865" i="9"/>
  <c r="B4866" i="9"/>
  <c r="B4867" i="9"/>
  <c r="B4868" i="9"/>
  <c r="B4869" i="9"/>
  <c r="B4870" i="9"/>
  <c r="B4871" i="9"/>
  <c r="B4872" i="9"/>
  <c r="B4873" i="9"/>
  <c r="B4874" i="9"/>
  <c r="B4875" i="9"/>
  <c r="B4876" i="9"/>
  <c r="B4877" i="9"/>
  <c r="B4878" i="9"/>
  <c r="B4879" i="9"/>
  <c r="B4880" i="9"/>
  <c r="B4881" i="9"/>
  <c r="B4882" i="9"/>
  <c r="B4883" i="9"/>
  <c r="B4884" i="9"/>
  <c r="B4885" i="9"/>
  <c r="B4886" i="9"/>
  <c r="B4887" i="9"/>
  <c r="B4888" i="9"/>
  <c r="B4889" i="9"/>
  <c r="B4890" i="9"/>
  <c r="B4891" i="9"/>
  <c r="B4892" i="9"/>
  <c r="B4893" i="9"/>
  <c r="B4894" i="9"/>
  <c r="B4895" i="9"/>
  <c r="B4896" i="9"/>
  <c r="B4897" i="9"/>
  <c r="B4898" i="9"/>
  <c r="B4899" i="9"/>
  <c r="B4900" i="9"/>
  <c r="B4901" i="9"/>
  <c r="B4902" i="9"/>
  <c r="B4903" i="9"/>
  <c r="B4904" i="9"/>
  <c r="B4905" i="9"/>
  <c r="B4906" i="9"/>
  <c r="B4907" i="9"/>
  <c r="B4908" i="9"/>
  <c r="B4909" i="9"/>
  <c r="B4910" i="9"/>
  <c r="B4911" i="9"/>
  <c r="B4912" i="9"/>
  <c r="B4913" i="9"/>
  <c r="B4914" i="9"/>
  <c r="B4915" i="9"/>
  <c r="B4916" i="9"/>
  <c r="B4917" i="9"/>
  <c r="B4918" i="9"/>
  <c r="B4919" i="9"/>
  <c r="B4920" i="9"/>
  <c r="B4921" i="9"/>
  <c r="B4922" i="9"/>
  <c r="B4923" i="9"/>
  <c r="B4924" i="9"/>
  <c r="B4925" i="9"/>
  <c r="B4926" i="9"/>
  <c r="B4927" i="9"/>
  <c r="B4928" i="9"/>
  <c r="B4929" i="9"/>
  <c r="B4930" i="9"/>
  <c r="B4931" i="9"/>
  <c r="B4932" i="9"/>
  <c r="B4933" i="9"/>
  <c r="B4934" i="9"/>
  <c r="B4935" i="9"/>
  <c r="B4936" i="9"/>
  <c r="B4937" i="9"/>
  <c r="B4938" i="9"/>
  <c r="B4939" i="9"/>
  <c r="B4940" i="9"/>
  <c r="B4941" i="9"/>
  <c r="B4942" i="9"/>
  <c r="B4943" i="9"/>
  <c r="B4944" i="9"/>
  <c r="B4945" i="9"/>
  <c r="B4946" i="9"/>
  <c r="B4947" i="9"/>
  <c r="B4948" i="9"/>
  <c r="B4949" i="9"/>
  <c r="B4950" i="9"/>
  <c r="B4951" i="9"/>
  <c r="B4952" i="9"/>
  <c r="B4953" i="9"/>
  <c r="B4954" i="9"/>
  <c r="B4955" i="9"/>
  <c r="B4956" i="9"/>
  <c r="B4957" i="9"/>
  <c r="B4958" i="9"/>
  <c r="B4959" i="9"/>
  <c r="B4960" i="9"/>
  <c r="B4961" i="9"/>
  <c r="B4962" i="9"/>
  <c r="B4963" i="9"/>
  <c r="B4964" i="9"/>
  <c r="B4965" i="9"/>
  <c r="B4966" i="9"/>
  <c r="B4967" i="9"/>
  <c r="B4968" i="9"/>
  <c r="B4969" i="9"/>
  <c r="B4970" i="9"/>
  <c r="B4971" i="9"/>
  <c r="B4972" i="9"/>
  <c r="B4973" i="9"/>
  <c r="B4974" i="9"/>
  <c r="B4975" i="9"/>
  <c r="B4976" i="9"/>
  <c r="B4977" i="9"/>
  <c r="B4978" i="9"/>
  <c r="B4979" i="9"/>
  <c r="B4980" i="9"/>
  <c r="B4981" i="9"/>
  <c r="B4982" i="9"/>
  <c r="B4983" i="9"/>
  <c r="B4984" i="9"/>
  <c r="B4985" i="9"/>
  <c r="B4986" i="9"/>
  <c r="B4987" i="9"/>
  <c r="B4988" i="9"/>
  <c r="B4989" i="9"/>
  <c r="B4990" i="9"/>
  <c r="B4991" i="9"/>
  <c r="B4992" i="9"/>
  <c r="B4993" i="9"/>
  <c r="B4994" i="9"/>
  <c r="B4995" i="9"/>
  <c r="B4996" i="9"/>
  <c r="B4997" i="9"/>
  <c r="B4998" i="9"/>
  <c r="B4999" i="9"/>
  <c r="B5000" i="9"/>
  <c r="B5001" i="9"/>
  <c r="B2" i="9"/>
  <c r="M3" i="9"/>
  <c r="M4" i="9"/>
  <c r="M5" i="9"/>
  <c r="M6" i="9"/>
  <c r="M7" i="9"/>
  <c r="M8" i="9"/>
  <c r="M9" i="9"/>
  <c r="M10" i="9"/>
  <c r="M11" i="9"/>
  <c r="M12" i="9"/>
  <c r="M13" i="9"/>
  <c r="M14" i="9"/>
  <c r="M15" i="9"/>
  <c r="M16" i="9"/>
  <c r="M17" i="9"/>
  <c r="M18" i="9"/>
  <c r="M19" i="9"/>
  <c r="M20" i="9"/>
  <c r="M21" i="9"/>
  <c r="M22" i="9"/>
  <c r="M23" i="9"/>
  <c r="M24" i="9"/>
  <c r="M25" i="9"/>
  <c r="M26" i="9"/>
  <c r="M27" i="9"/>
  <c r="M28" i="9"/>
  <c r="M29" i="9"/>
  <c r="M30" i="9"/>
  <c r="M31" i="9"/>
  <c r="M32" i="9"/>
  <c r="M33" i="9"/>
  <c r="M34" i="9"/>
  <c r="M35" i="9"/>
  <c r="M36" i="9"/>
  <c r="M37" i="9"/>
  <c r="M38" i="9"/>
  <c r="M39" i="9"/>
  <c r="M40" i="9"/>
  <c r="M41" i="9"/>
  <c r="M42" i="9"/>
  <c r="M43" i="9"/>
  <c r="M44" i="9"/>
  <c r="M45" i="9"/>
  <c r="M46" i="9"/>
  <c r="M47" i="9"/>
  <c r="M48" i="9"/>
  <c r="M49" i="9"/>
  <c r="M50" i="9"/>
  <c r="M51" i="9"/>
  <c r="M52" i="9"/>
  <c r="M53" i="9"/>
  <c r="M54" i="9"/>
  <c r="M55" i="9"/>
  <c r="M56" i="9"/>
  <c r="M57" i="9"/>
  <c r="M58" i="9"/>
  <c r="M59" i="9"/>
  <c r="M60" i="9"/>
  <c r="M61" i="9"/>
  <c r="M62" i="9"/>
  <c r="M63" i="9"/>
  <c r="M64" i="9"/>
  <c r="M65" i="9"/>
  <c r="M66" i="9"/>
  <c r="M67" i="9"/>
  <c r="M68" i="9"/>
  <c r="M69" i="9"/>
  <c r="M70" i="9"/>
  <c r="M71" i="9"/>
  <c r="M72" i="9"/>
  <c r="M73" i="9"/>
  <c r="M74" i="9"/>
  <c r="M75" i="9"/>
  <c r="M76" i="9"/>
  <c r="M77" i="9"/>
  <c r="M78" i="9"/>
  <c r="M79" i="9"/>
  <c r="M80" i="9"/>
  <c r="M81" i="9"/>
  <c r="M82" i="9"/>
  <c r="M83" i="9"/>
  <c r="M84" i="9"/>
  <c r="M85" i="9"/>
  <c r="M86" i="9"/>
  <c r="M87" i="9"/>
  <c r="M88" i="9"/>
  <c r="M89" i="9"/>
  <c r="M90" i="9"/>
  <c r="M91" i="9"/>
  <c r="M92" i="9"/>
  <c r="M93" i="9"/>
  <c r="M94" i="9"/>
  <c r="M95" i="9"/>
  <c r="M96" i="9"/>
  <c r="M97" i="9"/>
  <c r="M98" i="9"/>
  <c r="M99" i="9"/>
  <c r="M100" i="9"/>
  <c r="M101" i="9"/>
  <c r="M102" i="9"/>
  <c r="M103" i="9"/>
  <c r="M104" i="9"/>
  <c r="M105" i="9"/>
  <c r="M106" i="9"/>
  <c r="M107" i="9"/>
  <c r="M108" i="9"/>
  <c r="M109" i="9"/>
  <c r="M110" i="9"/>
  <c r="M111" i="9"/>
  <c r="M112" i="9"/>
  <c r="M113" i="9"/>
  <c r="M114" i="9"/>
  <c r="M115" i="9"/>
  <c r="M116" i="9"/>
  <c r="M117" i="9"/>
  <c r="M118" i="9"/>
  <c r="M119" i="9"/>
  <c r="M120" i="9"/>
  <c r="M121" i="9"/>
  <c r="M122" i="9"/>
  <c r="M123" i="9"/>
  <c r="M124" i="9"/>
  <c r="M125" i="9"/>
  <c r="M126" i="9"/>
  <c r="M127" i="9"/>
  <c r="M128" i="9"/>
  <c r="M129" i="9"/>
  <c r="M130" i="9"/>
  <c r="M131" i="9"/>
  <c r="M132" i="9"/>
  <c r="M133" i="9"/>
  <c r="M134" i="9"/>
  <c r="M135" i="9"/>
  <c r="M136" i="9"/>
  <c r="M137" i="9"/>
  <c r="M138" i="9"/>
  <c r="M139" i="9"/>
  <c r="M140" i="9"/>
  <c r="M141" i="9"/>
  <c r="M142" i="9"/>
  <c r="M143" i="9"/>
  <c r="M144" i="9"/>
  <c r="M145" i="9"/>
  <c r="M146" i="9"/>
  <c r="M147" i="9"/>
  <c r="M148" i="9"/>
  <c r="M149" i="9"/>
  <c r="M150" i="9"/>
  <c r="M151" i="9"/>
  <c r="M152" i="9"/>
  <c r="M153" i="9"/>
  <c r="M154" i="9"/>
  <c r="M155" i="9"/>
  <c r="M156" i="9"/>
  <c r="M157" i="9"/>
  <c r="M158" i="9"/>
  <c r="M159" i="9"/>
  <c r="M160" i="9"/>
  <c r="M161" i="9"/>
  <c r="M162" i="9"/>
  <c r="M163" i="9"/>
  <c r="M164" i="9"/>
  <c r="M165" i="9"/>
  <c r="M166" i="9"/>
  <c r="M167" i="9"/>
  <c r="M168" i="9"/>
  <c r="M169" i="9"/>
  <c r="M170" i="9"/>
  <c r="M171" i="9"/>
  <c r="M172" i="9"/>
  <c r="M173" i="9"/>
  <c r="M174" i="9"/>
  <c r="M175" i="9"/>
  <c r="M176" i="9"/>
  <c r="M177" i="9"/>
  <c r="M178" i="9"/>
  <c r="M179" i="9"/>
  <c r="M180" i="9"/>
  <c r="M181" i="9"/>
  <c r="M182" i="9"/>
  <c r="M183" i="9"/>
  <c r="M184" i="9"/>
  <c r="M185" i="9"/>
  <c r="M186" i="9"/>
  <c r="M187" i="9"/>
  <c r="M188" i="9"/>
  <c r="M189" i="9"/>
  <c r="M190" i="9"/>
  <c r="M191" i="9"/>
  <c r="M192" i="9"/>
  <c r="M193" i="9"/>
  <c r="M194" i="9"/>
  <c r="M195" i="9"/>
  <c r="M196" i="9"/>
  <c r="M197" i="9"/>
  <c r="M198" i="9"/>
  <c r="M199" i="9"/>
  <c r="M200" i="9"/>
  <c r="M201" i="9"/>
  <c r="M202" i="9"/>
  <c r="M203" i="9"/>
  <c r="M204" i="9"/>
  <c r="M205" i="9"/>
  <c r="M206" i="9"/>
  <c r="M207" i="9"/>
  <c r="M208" i="9"/>
  <c r="M209" i="9"/>
  <c r="M210" i="9"/>
  <c r="M211" i="9"/>
  <c r="M212" i="9"/>
  <c r="M213" i="9"/>
  <c r="M214" i="9"/>
  <c r="M215" i="9"/>
  <c r="M216" i="9"/>
  <c r="M217" i="9"/>
  <c r="M218" i="9"/>
  <c r="M219" i="9"/>
  <c r="M220" i="9"/>
  <c r="M221" i="9"/>
  <c r="M222" i="9"/>
  <c r="M223" i="9"/>
  <c r="M224" i="9"/>
  <c r="M225" i="9"/>
  <c r="M226" i="9"/>
  <c r="M227" i="9"/>
  <c r="M228" i="9"/>
  <c r="M229" i="9"/>
  <c r="M230" i="9"/>
  <c r="M231" i="9"/>
  <c r="M232" i="9"/>
  <c r="M233" i="9"/>
  <c r="M234" i="9"/>
  <c r="M235" i="9"/>
  <c r="M236" i="9"/>
  <c r="M237" i="9"/>
  <c r="M238" i="9"/>
  <c r="M239" i="9"/>
  <c r="M240" i="9"/>
  <c r="M241" i="9"/>
  <c r="M242" i="9"/>
  <c r="M243" i="9"/>
  <c r="M244" i="9"/>
  <c r="M245" i="9"/>
  <c r="M246" i="9"/>
  <c r="M247" i="9"/>
  <c r="M248" i="9"/>
  <c r="M249" i="9"/>
  <c r="M250" i="9"/>
  <c r="M2" i="9"/>
  <c r="K4" i="9"/>
  <c r="K5" i="9"/>
  <c r="K6" i="9"/>
  <c r="K7" i="9"/>
  <c r="K8" i="9"/>
  <c r="K9" i="9"/>
  <c r="K10" i="9"/>
  <c r="K11" i="9"/>
  <c r="K12" i="9"/>
  <c r="K13" i="9"/>
  <c r="K14" i="9"/>
  <c r="K15" i="9"/>
  <c r="K16" i="9"/>
  <c r="K17" i="9"/>
  <c r="K18" i="9"/>
  <c r="K19" i="9"/>
  <c r="K20" i="9"/>
  <c r="K21" i="9"/>
  <c r="K22" i="9"/>
  <c r="K23" i="9"/>
  <c r="K24" i="9"/>
  <c r="K25" i="9"/>
  <c r="K26" i="9"/>
  <c r="K27" i="9"/>
  <c r="K28" i="9"/>
  <c r="K29" i="9"/>
  <c r="K30" i="9"/>
  <c r="K31" i="9"/>
  <c r="K32" i="9"/>
  <c r="K33" i="9"/>
  <c r="K34" i="9"/>
  <c r="K35" i="9"/>
  <c r="K36" i="9"/>
  <c r="K37" i="9"/>
  <c r="K38" i="9"/>
  <c r="K39" i="9"/>
  <c r="K40" i="9"/>
  <c r="K41" i="9"/>
  <c r="K42" i="9"/>
  <c r="K43" i="9"/>
  <c r="K44" i="9"/>
  <c r="K45" i="9"/>
  <c r="K46" i="9"/>
  <c r="K47" i="9"/>
  <c r="K48" i="9"/>
  <c r="K49" i="9"/>
  <c r="K50" i="9"/>
  <c r="K51" i="9"/>
  <c r="K52" i="9"/>
  <c r="K53" i="9"/>
  <c r="K54" i="9"/>
  <c r="K55" i="9"/>
  <c r="K56" i="9"/>
  <c r="K57" i="9"/>
  <c r="K58" i="9"/>
  <c r="K59" i="9"/>
  <c r="K60" i="9"/>
  <c r="K61" i="9"/>
  <c r="K62" i="9"/>
  <c r="K63" i="9"/>
  <c r="K64" i="9"/>
  <c r="K65" i="9"/>
  <c r="K66" i="9"/>
  <c r="K67" i="9"/>
  <c r="K68" i="9"/>
  <c r="K69" i="9"/>
  <c r="K70" i="9"/>
  <c r="K71" i="9"/>
  <c r="K72" i="9"/>
  <c r="K73" i="9"/>
  <c r="K74" i="9"/>
  <c r="K75" i="9"/>
  <c r="K76" i="9"/>
  <c r="K77" i="9"/>
  <c r="K78" i="9"/>
  <c r="K79" i="9"/>
  <c r="K80" i="9"/>
  <c r="K81" i="9"/>
  <c r="K82" i="9"/>
  <c r="K83" i="9"/>
  <c r="K84" i="9"/>
  <c r="K85" i="9"/>
  <c r="K86" i="9"/>
  <c r="K87" i="9"/>
  <c r="K88" i="9"/>
  <c r="K89" i="9"/>
  <c r="K90" i="9"/>
  <c r="K91" i="9"/>
  <c r="K92" i="9"/>
  <c r="K93" i="9"/>
  <c r="K94" i="9"/>
  <c r="K95" i="9"/>
  <c r="K96" i="9"/>
  <c r="K97" i="9"/>
  <c r="K98" i="9"/>
  <c r="K99" i="9"/>
  <c r="K100" i="9"/>
  <c r="K101" i="9"/>
  <c r="K102" i="9"/>
  <c r="K103" i="9"/>
  <c r="K104" i="9"/>
  <c r="K105" i="9"/>
  <c r="K106" i="9"/>
  <c r="K107" i="9"/>
  <c r="K108" i="9"/>
  <c r="K109" i="9"/>
  <c r="K110" i="9"/>
  <c r="K111" i="9"/>
  <c r="K112" i="9"/>
  <c r="K113" i="9"/>
  <c r="K114" i="9"/>
  <c r="K115" i="9"/>
  <c r="K116" i="9"/>
  <c r="K117" i="9"/>
  <c r="K118" i="9"/>
  <c r="K119" i="9"/>
  <c r="K120" i="9"/>
  <c r="K121" i="9"/>
  <c r="K122" i="9"/>
  <c r="K123" i="9"/>
  <c r="K124" i="9"/>
  <c r="K125" i="9"/>
  <c r="K126" i="9"/>
  <c r="K127" i="9"/>
  <c r="K128" i="9"/>
  <c r="K129" i="9"/>
  <c r="K130" i="9"/>
  <c r="K131" i="9"/>
  <c r="K132" i="9"/>
  <c r="K133" i="9"/>
  <c r="K134" i="9"/>
  <c r="K135" i="9"/>
  <c r="K136" i="9"/>
  <c r="K137" i="9"/>
  <c r="K138" i="9"/>
  <c r="K139" i="9"/>
  <c r="K140" i="9"/>
  <c r="K141" i="9"/>
  <c r="K142" i="9"/>
  <c r="K143" i="9"/>
  <c r="K144" i="9"/>
  <c r="K145" i="9"/>
  <c r="K146" i="9"/>
  <c r="K147" i="9"/>
  <c r="K148" i="9"/>
  <c r="K149" i="9"/>
  <c r="K150" i="9"/>
  <c r="K151" i="9"/>
  <c r="K152" i="9"/>
  <c r="K153" i="9"/>
  <c r="K154" i="9"/>
  <c r="K155" i="9"/>
  <c r="K156" i="9"/>
  <c r="K157" i="9"/>
  <c r="K158" i="9"/>
  <c r="K159" i="9"/>
  <c r="K160" i="9"/>
  <c r="K161" i="9"/>
  <c r="K162" i="9"/>
  <c r="K163" i="9"/>
  <c r="K164" i="9"/>
  <c r="K165" i="9"/>
  <c r="K166" i="9"/>
  <c r="K167" i="9"/>
  <c r="K168" i="9"/>
  <c r="K169" i="9"/>
  <c r="K170" i="9"/>
  <c r="K171" i="9"/>
  <c r="K172" i="9"/>
  <c r="K173" i="9"/>
  <c r="K174" i="9"/>
  <c r="K175" i="9"/>
  <c r="K176" i="9"/>
  <c r="K177" i="9"/>
  <c r="K178" i="9"/>
  <c r="K179" i="9"/>
  <c r="K180" i="9"/>
  <c r="K181" i="9"/>
  <c r="K182" i="9"/>
  <c r="K183" i="9"/>
  <c r="K184" i="9"/>
  <c r="K185" i="9"/>
  <c r="K186" i="9"/>
  <c r="K187" i="9"/>
  <c r="K188" i="9"/>
  <c r="K189" i="9"/>
  <c r="K190" i="9"/>
  <c r="K191" i="9"/>
  <c r="K192" i="9"/>
  <c r="K193" i="9"/>
  <c r="K194" i="9"/>
  <c r="K195" i="9"/>
  <c r="K196" i="9"/>
  <c r="K197" i="9"/>
  <c r="K198" i="9"/>
  <c r="K199" i="9"/>
  <c r="K200" i="9"/>
  <c r="K201" i="9"/>
  <c r="K202" i="9"/>
  <c r="K203" i="9"/>
  <c r="K204" i="9"/>
  <c r="K205" i="9"/>
  <c r="K206" i="9"/>
  <c r="K207" i="9"/>
  <c r="K208" i="9"/>
  <c r="K209" i="9"/>
  <c r="K210" i="9"/>
  <c r="K211" i="9"/>
  <c r="K212" i="9"/>
  <c r="K213" i="9"/>
  <c r="K214" i="9"/>
  <c r="K215" i="9"/>
  <c r="K216" i="9"/>
  <c r="K217" i="9"/>
  <c r="K218" i="9"/>
  <c r="K219" i="9"/>
  <c r="K220" i="9"/>
  <c r="K221" i="9"/>
  <c r="K222" i="9"/>
  <c r="K223" i="9"/>
  <c r="K224" i="9"/>
  <c r="K225" i="9"/>
  <c r="K226" i="9"/>
  <c r="K227" i="9"/>
  <c r="K228" i="9"/>
  <c r="K229" i="9"/>
  <c r="K230" i="9"/>
  <c r="K231" i="9"/>
  <c r="K232" i="9"/>
  <c r="K233" i="9"/>
  <c r="K234" i="9"/>
  <c r="K235" i="9"/>
  <c r="K236" i="9"/>
  <c r="K237" i="9"/>
  <c r="K238" i="9"/>
  <c r="K239" i="9"/>
  <c r="K240" i="9"/>
  <c r="K241" i="9"/>
  <c r="K242" i="9"/>
  <c r="K243" i="9"/>
  <c r="K244" i="9"/>
  <c r="K245" i="9"/>
  <c r="K246" i="9"/>
  <c r="K247" i="9"/>
  <c r="K248" i="9"/>
  <c r="K249" i="9"/>
  <c r="K250" i="9"/>
  <c r="K3" i="9"/>
  <c r="K2" i="9"/>
  <c r="J9" i="6"/>
  <c r="J10" i="6"/>
  <c r="J11" i="6"/>
  <c r="J12" i="6"/>
  <c r="J13" i="6"/>
  <c r="J14" i="6"/>
  <c r="J15" i="6"/>
  <c r="J16" i="6"/>
  <c r="J17" i="6"/>
  <c r="J18" i="6"/>
  <c r="J19" i="6"/>
  <c r="J20" i="6"/>
  <c r="J21" i="6"/>
  <c r="J22" i="6"/>
  <c r="J23" i="6"/>
  <c r="J24" i="6"/>
  <c r="J25" i="6"/>
  <c r="J26" i="6"/>
  <c r="J27" i="6"/>
  <c r="J28" i="6"/>
  <c r="J29" i="6"/>
  <c r="J30" i="6"/>
  <c r="J31" i="6"/>
  <c r="J32" i="6"/>
  <c r="J33" i="6"/>
  <c r="J34" i="6"/>
  <c r="J35" i="6"/>
  <c r="J36" i="6"/>
  <c r="J37" i="6"/>
  <c r="J38" i="6"/>
  <c r="J39" i="6"/>
  <c r="J40" i="6"/>
  <c r="J41" i="6"/>
  <c r="J42" i="6"/>
  <c r="J43" i="6"/>
  <c r="J44" i="6"/>
  <c r="J45" i="6"/>
  <c r="J46" i="6"/>
  <c r="J47" i="6"/>
  <c r="J48" i="6"/>
  <c r="J49" i="6"/>
  <c r="J50" i="6"/>
  <c r="J51" i="6"/>
  <c r="J52" i="6"/>
  <c r="J53" i="6"/>
  <c r="J54" i="6"/>
  <c r="J55" i="6"/>
  <c r="J56" i="6"/>
  <c r="J57" i="6"/>
  <c r="J58" i="6"/>
  <c r="J59" i="6"/>
  <c r="J60" i="6"/>
  <c r="J61" i="6"/>
  <c r="J62" i="6"/>
  <c r="J63" i="6"/>
  <c r="J64" i="6"/>
  <c r="J65" i="6"/>
  <c r="J66" i="6"/>
  <c r="J67" i="6"/>
  <c r="J68" i="6"/>
  <c r="J69" i="6"/>
  <c r="J70" i="6"/>
  <c r="J71" i="6"/>
  <c r="J72" i="6"/>
  <c r="J73" i="6"/>
  <c r="J74" i="6"/>
  <c r="J75" i="6"/>
  <c r="J76" i="6"/>
  <c r="J77" i="6"/>
  <c r="J78" i="6"/>
  <c r="J79" i="6"/>
  <c r="J80" i="6"/>
  <c r="J81" i="6"/>
  <c r="J82" i="6"/>
  <c r="J83" i="6"/>
  <c r="J84" i="6"/>
  <c r="J85" i="6"/>
  <c r="J86" i="6"/>
  <c r="J87" i="6"/>
  <c r="J88" i="6"/>
  <c r="J89" i="6"/>
  <c r="J90" i="6"/>
  <c r="J91" i="6"/>
  <c r="J92" i="6"/>
  <c r="J93" i="6"/>
  <c r="J94" i="6"/>
  <c r="J95" i="6"/>
  <c r="J96" i="6"/>
  <c r="J97" i="6"/>
  <c r="J98" i="6"/>
  <c r="J99" i="6"/>
  <c r="J100" i="6"/>
  <c r="J101" i="6"/>
  <c r="J102" i="6"/>
  <c r="J103" i="6"/>
  <c r="J104" i="6"/>
  <c r="J105" i="6"/>
  <c r="J106" i="6"/>
  <c r="J107" i="6"/>
  <c r="J108" i="6"/>
  <c r="J109" i="6"/>
  <c r="J110" i="6"/>
  <c r="J111" i="6"/>
  <c r="J112" i="6"/>
  <c r="J113" i="6"/>
  <c r="J114" i="6"/>
  <c r="J115" i="6"/>
  <c r="J116" i="6"/>
  <c r="J117" i="6"/>
  <c r="J118" i="6"/>
  <c r="J119" i="6"/>
  <c r="J120" i="6"/>
  <c r="J121" i="6"/>
  <c r="J122" i="6"/>
  <c r="J123" i="6"/>
  <c r="J124" i="6"/>
  <c r="J125" i="6"/>
  <c r="J126" i="6"/>
  <c r="J127" i="6"/>
  <c r="J128" i="6"/>
  <c r="J129" i="6"/>
  <c r="J130" i="6"/>
  <c r="J131" i="6"/>
  <c r="J132" i="6"/>
  <c r="J133" i="6"/>
  <c r="J134" i="6"/>
  <c r="J135" i="6"/>
  <c r="J136" i="6"/>
  <c r="J137" i="6"/>
  <c r="J138" i="6"/>
  <c r="J139" i="6"/>
  <c r="J140" i="6"/>
  <c r="J141" i="6"/>
  <c r="J142" i="6"/>
  <c r="J143" i="6"/>
  <c r="J144" i="6"/>
  <c r="J145" i="6"/>
  <c r="J146" i="6"/>
  <c r="J147" i="6"/>
  <c r="J148" i="6"/>
  <c r="J149" i="6"/>
  <c r="J150" i="6"/>
  <c r="J151" i="6"/>
  <c r="J152" i="6"/>
  <c r="J153" i="6"/>
  <c r="J154" i="6"/>
  <c r="J155" i="6"/>
  <c r="J156" i="6"/>
  <c r="J157" i="6"/>
  <c r="J158" i="6"/>
  <c r="J159" i="6"/>
  <c r="J160" i="6"/>
  <c r="J161" i="6"/>
  <c r="J162" i="6"/>
  <c r="J163" i="6"/>
  <c r="J164" i="6"/>
  <c r="J165" i="6"/>
  <c r="J166" i="6"/>
  <c r="J167" i="6"/>
  <c r="J168" i="6"/>
  <c r="J169" i="6"/>
  <c r="J170" i="6"/>
  <c r="J171" i="6"/>
  <c r="J172" i="6"/>
  <c r="J173" i="6"/>
  <c r="J174" i="6"/>
  <c r="J175" i="6"/>
  <c r="J176" i="6"/>
  <c r="J177" i="6"/>
  <c r="J178" i="6"/>
  <c r="J179" i="6"/>
  <c r="J180" i="6"/>
  <c r="J181" i="6"/>
  <c r="J182" i="6"/>
  <c r="J183" i="6"/>
  <c r="J184" i="6"/>
  <c r="J185" i="6"/>
  <c r="J186" i="6"/>
  <c r="J187" i="6"/>
  <c r="J188" i="6"/>
  <c r="J189" i="6"/>
  <c r="J190" i="6"/>
  <c r="J191" i="6"/>
  <c r="J192" i="6"/>
  <c r="J193" i="6"/>
  <c r="J194" i="6"/>
  <c r="J195" i="6"/>
  <c r="J196" i="6"/>
  <c r="J197" i="6"/>
  <c r="J198" i="6"/>
  <c r="J199" i="6"/>
  <c r="J200" i="6"/>
  <c r="J201" i="6"/>
  <c r="J202" i="6"/>
  <c r="J203" i="6"/>
  <c r="J204" i="6"/>
  <c r="J205" i="6"/>
  <c r="J206" i="6"/>
  <c r="J207" i="6"/>
  <c r="J208" i="6"/>
  <c r="J209" i="6"/>
  <c r="J210" i="6"/>
  <c r="J211" i="6"/>
  <c r="J212" i="6"/>
  <c r="J213" i="6"/>
  <c r="J214" i="6"/>
  <c r="J215" i="6"/>
  <c r="J216" i="6"/>
  <c r="J217" i="6"/>
  <c r="J218" i="6"/>
  <c r="J219" i="6"/>
  <c r="J220" i="6"/>
  <c r="J221" i="6"/>
  <c r="J222" i="6"/>
  <c r="J223" i="6"/>
  <c r="J224" i="6"/>
  <c r="J225" i="6"/>
  <c r="J226" i="6"/>
  <c r="J227" i="6"/>
  <c r="J228" i="6"/>
  <c r="J229" i="6"/>
  <c r="J230" i="6"/>
  <c r="J231" i="6"/>
  <c r="J232" i="6"/>
  <c r="J233" i="6"/>
  <c r="J234" i="6"/>
  <c r="J235" i="6"/>
  <c r="J236" i="6"/>
  <c r="J237" i="6"/>
  <c r="J238" i="6"/>
  <c r="J239" i="6"/>
  <c r="J240" i="6"/>
  <c r="J241" i="6"/>
  <c r="J242" i="6"/>
  <c r="J243" i="6"/>
  <c r="J244" i="6"/>
  <c r="J245" i="6"/>
  <c r="J246" i="6"/>
  <c r="J247" i="6"/>
  <c r="J248" i="6"/>
  <c r="J249" i="6"/>
  <c r="J250" i="6"/>
  <c r="J251" i="6"/>
  <c r="J252" i="6"/>
  <c r="J253" i="6"/>
  <c r="J254" i="6"/>
  <c r="J255" i="6"/>
  <c r="J256" i="6"/>
  <c r="J257" i="6"/>
  <c r="J258" i="6"/>
  <c r="J259" i="6"/>
  <c r="J260" i="6"/>
  <c r="J261" i="6"/>
  <c r="J262" i="6"/>
  <c r="J263" i="6"/>
  <c r="J264" i="6"/>
  <c r="J265" i="6"/>
  <c r="J266" i="6"/>
  <c r="J267" i="6"/>
  <c r="J268" i="6"/>
  <c r="J269" i="6"/>
  <c r="J270" i="6"/>
  <c r="J271" i="6"/>
  <c r="J272" i="6"/>
  <c r="J273" i="6"/>
  <c r="J274" i="6"/>
  <c r="J275" i="6"/>
  <c r="J276" i="6"/>
  <c r="J277" i="6"/>
  <c r="J278" i="6"/>
  <c r="J279" i="6"/>
  <c r="J280" i="6"/>
  <c r="J281" i="6"/>
  <c r="J282" i="6"/>
  <c r="J283" i="6"/>
  <c r="J284" i="6"/>
  <c r="J285" i="6"/>
  <c r="J286" i="6"/>
  <c r="J287" i="6"/>
  <c r="J288" i="6"/>
  <c r="J289" i="6"/>
  <c r="J290" i="6"/>
  <c r="J291" i="6"/>
  <c r="J292" i="6"/>
  <c r="J293" i="6"/>
  <c r="J294" i="6"/>
  <c r="J295" i="6"/>
  <c r="J296" i="6"/>
  <c r="J297" i="6"/>
  <c r="J298" i="6"/>
  <c r="J299" i="6"/>
  <c r="J300" i="6"/>
  <c r="J301" i="6"/>
  <c r="J302" i="6"/>
  <c r="J303" i="6"/>
  <c r="J304" i="6"/>
  <c r="J305" i="6"/>
  <c r="J306" i="6"/>
  <c r="J307" i="6"/>
  <c r="J308" i="6"/>
  <c r="J309" i="6"/>
  <c r="J310" i="6"/>
  <c r="J311" i="6"/>
  <c r="J312" i="6"/>
  <c r="J313" i="6"/>
  <c r="J314" i="6"/>
  <c r="J315" i="6"/>
  <c r="J316" i="6"/>
  <c r="J317" i="6"/>
  <c r="J318" i="6"/>
  <c r="J319" i="6"/>
  <c r="J320" i="6"/>
  <c r="J321" i="6"/>
  <c r="J322" i="6"/>
  <c r="J323" i="6"/>
  <c r="J324" i="6"/>
  <c r="J325" i="6"/>
  <c r="J326" i="6"/>
  <c r="J327" i="6"/>
  <c r="J328" i="6"/>
  <c r="J329" i="6"/>
  <c r="J330" i="6"/>
  <c r="J331" i="6"/>
  <c r="J332" i="6"/>
  <c r="J333" i="6"/>
  <c r="J334" i="6"/>
  <c r="J335" i="6"/>
  <c r="J336" i="6"/>
  <c r="J337" i="6"/>
  <c r="J338" i="6"/>
  <c r="J339" i="6"/>
  <c r="J340" i="6"/>
  <c r="J341" i="6"/>
  <c r="J342" i="6"/>
  <c r="J343" i="6"/>
  <c r="J344" i="6"/>
  <c r="J345" i="6"/>
  <c r="J346" i="6"/>
  <c r="J347" i="6"/>
  <c r="J348" i="6"/>
  <c r="J349" i="6"/>
  <c r="J350" i="6"/>
  <c r="J351" i="6"/>
  <c r="J352" i="6"/>
  <c r="J353" i="6"/>
  <c r="J354" i="6"/>
  <c r="J355" i="6"/>
  <c r="J356" i="6"/>
  <c r="J357" i="6"/>
  <c r="J358" i="6"/>
  <c r="J359" i="6"/>
  <c r="J360" i="6"/>
  <c r="J361" i="6"/>
  <c r="J362" i="6"/>
  <c r="J363" i="6"/>
  <c r="J364" i="6"/>
  <c r="J365" i="6"/>
  <c r="J366" i="6"/>
  <c r="J367" i="6"/>
  <c r="J368" i="6"/>
  <c r="J369" i="6"/>
  <c r="J370" i="6"/>
  <c r="J371" i="6"/>
  <c r="J372" i="6"/>
  <c r="J373" i="6"/>
  <c r="J374" i="6"/>
  <c r="J375" i="6"/>
  <c r="J376" i="6"/>
  <c r="J377" i="6"/>
  <c r="J378" i="6"/>
  <c r="J379" i="6"/>
  <c r="J380" i="6"/>
  <c r="J381" i="6"/>
  <c r="J382" i="6"/>
  <c r="J383" i="6"/>
  <c r="J384" i="6"/>
  <c r="J385" i="6"/>
  <c r="J386" i="6"/>
  <c r="J387" i="6"/>
  <c r="J388" i="6"/>
  <c r="J389" i="6"/>
  <c r="J390" i="6"/>
  <c r="J391" i="6"/>
  <c r="J392" i="6"/>
  <c r="J393" i="6"/>
  <c r="J394" i="6"/>
  <c r="J395" i="6"/>
  <c r="J396" i="6"/>
  <c r="J397" i="6"/>
  <c r="J398" i="6"/>
  <c r="J399" i="6"/>
  <c r="J400" i="6"/>
  <c r="J401" i="6"/>
  <c r="J402" i="6"/>
  <c r="J403" i="6"/>
  <c r="J404" i="6"/>
  <c r="J405" i="6"/>
  <c r="J406" i="6"/>
  <c r="J407" i="6"/>
  <c r="J408" i="6"/>
  <c r="J409" i="6"/>
  <c r="J410" i="6"/>
  <c r="J411" i="6"/>
  <c r="J412" i="6"/>
  <c r="J413" i="6"/>
  <c r="J414" i="6"/>
  <c r="J415" i="6"/>
  <c r="J416" i="6"/>
  <c r="J417" i="6"/>
  <c r="J418" i="6"/>
  <c r="J419" i="6"/>
  <c r="J420" i="6"/>
  <c r="J421" i="6"/>
  <c r="J422" i="6"/>
  <c r="J423" i="6"/>
  <c r="J424" i="6"/>
  <c r="J425" i="6"/>
  <c r="J426" i="6"/>
  <c r="J427" i="6"/>
  <c r="J428" i="6"/>
  <c r="J429" i="6"/>
  <c r="J430" i="6"/>
  <c r="J431" i="6"/>
  <c r="J432" i="6"/>
  <c r="J433" i="6"/>
  <c r="J434" i="6"/>
  <c r="J435" i="6"/>
  <c r="J436" i="6"/>
  <c r="J437" i="6"/>
  <c r="J438" i="6"/>
  <c r="J439" i="6"/>
  <c r="J440" i="6"/>
  <c r="J441" i="6"/>
  <c r="J442" i="6"/>
  <c r="J443" i="6"/>
  <c r="J444" i="6"/>
  <c r="J445" i="6"/>
  <c r="J446" i="6"/>
  <c r="J447" i="6"/>
  <c r="J448" i="6"/>
  <c r="J449" i="6"/>
  <c r="J450" i="6"/>
  <c r="J451" i="6"/>
  <c r="J452" i="6"/>
  <c r="J453" i="6"/>
  <c r="J454" i="6"/>
  <c r="J455" i="6"/>
  <c r="J456" i="6"/>
  <c r="J457" i="6"/>
  <c r="J458" i="6"/>
  <c r="J459" i="6"/>
  <c r="J460" i="6"/>
  <c r="J461" i="6"/>
  <c r="J462" i="6"/>
  <c r="J463" i="6"/>
  <c r="J464" i="6"/>
  <c r="J465" i="6"/>
  <c r="J466" i="6"/>
  <c r="J467" i="6"/>
  <c r="J468" i="6"/>
  <c r="J469" i="6"/>
  <c r="J470" i="6"/>
  <c r="J471" i="6"/>
  <c r="J472" i="6"/>
  <c r="J473" i="6"/>
  <c r="J474" i="6"/>
  <c r="J475" i="6"/>
  <c r="J476" i="6"/>
  <c r="J477" i="6"/>
  <c r="J478" i="6"/>
  <c r="J479" i="6"/>
  <c r="J480" i="6"/>
  <c r="J481" i="6"/>
  <c r="J482" i="6"/>
  <c r="J483" i="6"/>
  <c r="J484" i="6"/>
  <c r="J485" i="6"/>
  <c r="J486" i="6"/>
  <c r="J487" i="6"/>
  <c r="J488" i="6"/>
  <c r="J489" i="6"/>
  <c r="J490" i="6"/>
  <c r="J491" i="6"/>
  <c r="J492" i="6"/>
  <c r="J493" i="6"/>
  <c r="J494" i="6"/>
  <c r="J495" i="6"/>
  <c r="J496" i="6"/>
  <c r="J497" i="6"/>
  <c r="J498" i="6"/>
  <c r="J499" i="6"/>
  <c r="J500" i="6"/>
  <c r="J501" i="6"/>
  <c r="J502" i="6"/>
  <c r="J503" i="6"/>
  <c r="J504" i="6"/>
  <c r="J505" i="6"/>
  <c r="J506" i="6"/>
  <c r="J507" i="6"/>
  <c r="J508" i="6"/>
  <c r="J509" i="6"/>
  <c r="J510" i="6"/>
  <c r="J511" i="6"/>
  <c r="J512" i="6"/>
  <c r="J513" i="6"/>
  <c r="J514" i="6"/>
  <c r="J515" i="6"/>
  <c r="J516" i="6"/>
  <c r="J517" i="6"/>
  <c r="J518" i="6"/>
  <c r="J519" i="6"/>
  <c r="J520" i="6"/>
  <c r="J521" i="6"/>
  <c r="J522" i="6"/>
  <c r="J523" i="6"/>
  <c r="J524" i="6"/>
  <c r="J525" i="6"/>
  <c r="J526" i="6"/>
  <c r="J527" i="6"/>
  <c r="J528" i="6"/>
  <c r="J529" i="6"/>
  <c r="J530" i="6"/>
  <c r="J531" i="6"/>
  <c r="J532" i="6"/>
  <c r="J533" i="6"/>
  <c r="J534" i="6"/>
  <c r="J535" i="6"/>
  <c r="J536" i="6"/>
  <c r="J537" i="6"/>
  <c r="J538" i="6"/>
  <c r="J539" i="6"/>
  <c r="J540" i="6"/>
  <c r="J541" i="6"/>
  <c r="J542" i="6"/>
  <c r="J543" i="6"/>
  <c r="J544" i="6"/>
  <c r="J545" i="6"/>
  <c r="J546" i="6"/>
  <c r="J547" i="6"/>
  <c r="J548" i="6"/>
  <c r="J549" i="6"/>
  <c r="J550" i="6"/>
  <c r="J551" i="6"/>
  <c r="J552" i="6"/>
  <c r="J553" i="6"/>
  <c r="J554" i="6"/>
  <c r="J555" i="6"/>
  <c r="J556" i="6"/>
  <c r="J557" i="6"/>
  <c r="J558" i="6"/>
  <c r="J559" i="6"/>
  <c r="J560" i="6"/>
  <c r="J561" i="6"/>
  <c r="J562" i="6"/>
  <c r="J563" i="6"/>
  <c r="J564" i="6"/>
  <c r="J565" i="6"/>
  <c r="J566" i="6"/>
  <c r="J567" i="6"/>
  <c r="J568" i="6"/>
  <c r="J569" i="6"/>
  <c r="J570" i="6"/>
  <c r="J571" i="6"/>
  <c r="J572" i="6"/>
  <c r="J573" i="6"/>
  <c r="J574" i="6"/>
  <c r="J575" i="6"/>
  <c r="J576" i="6"/>
  <c r="J577" i="6"/>
  <c r="J578" i="6"/>
  <c r="J579" i="6"/>
  <c r="J580" i="6"/>
  <c r="J581" i="6"/>
  <c r="J582" i="6"/>
  <c r="J583" i="6"/>
  <c r="J584" i="6"/>
  <c r="J585" i="6"/>
  <c r="J586" i="6"/>
  <c r="J587" i="6"/>
  <c r="J588" i="6"/>
  <c r="J589" i="6"/>
  <c r="J590" i="6"/>
  <c r="J591" i="6"/>
  <c r="J592" i="6"/>
  <c r="J593" i="6"/>
  <c r="J594" i="6"/>
  <c r="J595" i="6"/>
  <c r="J596" i="6"/>
  <c r="J597" i="6"/>
  <c r="J598" i="6"/>
  <c r="J599" i="6"/>
  <c r="J600" i="6"/>
  <c r="J601" i="6"/>
  <c r="J602" i="6"/>
  <c r="J603" i="6"/>
  <c r="J604" i="6"/>
  <c r="J605" i="6"/>
  <c r="J606" i="6"/>
  <c r="J607" i="6"/>
  <c r="J608" i="6"/>
  <c r="J609" i="6"/>
  <c r="J610" i="6"/>
  <c r="J611" i="6"/>
  <c r="J612" i="6"/>
  <c r="J613" i="6"/>
  <c r="J614" i="6"/>
  <c r="J615" i="6"/>
  <c r="J616" i="6"/>
  <c r="J617" i="6"/>
  <c r="J618" i="6"/>
  <c r="J619" i="6"/>
  <c r="J620" i="6"/>
  <c r="J621" i="6"/>
  <c r="J622" i="6"/>
  <c r="J623" i="6"/>
  <c r="J624" i="6"/>
  <c r="J625" i="6"/>
  <c r="J626" i="6"/>
  <c r="J627" i="6"/>
  <c r="J628" i="6"/>
  <c r="J629" i="6"/>
  <c r="J630" i="6"/>
  <c r="J631" i="6"/>
  <c r="J632" i="6"/>
  <c r="J633" i="6"/>
  <c r="J634" i="6"/>
  <c r="J635" i="6"/>
  <c r="J636" i="6"/>
  <c r="J637" i="6"/>
  <c r="J638" i="6"/>
  <c r="J639" i="6"/>
  <c r="J640" i="6"/>
  <c r="J641" i="6"/>
  <c r="J642" i="6"/>
  <c r="J643" i="6"/>
  <c r="J644" i="6"/>
  <c r="J645" i="6"/>
  <c r="J646" i="6"/>
  <c r="J647" i="6"/>
  <c r="J648" i="6"/>
  <c r="J649" i="6"/>
  <c r="J650" i="6"/>
  <c r="J651" i="6"/>
  <c r="J652" i="6"/>
  <c r="J653" i="6"/>
  <c r="J654" i="6"/>
  <c r="J655" i="6"/>
  <c r="J656" i="6"/>
  <c r="J657" i="6"/>
  <c r="J658" i="6"/>
  <c r="J659" i="6"/>
  <c r="J660" i="6"/>
  <c r="J661" i="6"/>
  <c r="J662" i="6"/>
  <c r="J663" i="6"/>
  <c r="J664" i="6"/>
  <c r="J665" i="6"/>
  <c r="J666" i="6"/>
  <c r="J667" i="6"/>
  <c r="J668" i="6"/>
  <c r="J669" i="6"/>
  <c r="J670" i="6"/>
  <c r="J671" i="6"/>
  <c r="J672" i="6"/>
  <c r="J673" i="6"/>
  <c r="J674" i="6"/>
  <c r="J675" i="6"/>
  <c r="J676" i="6"/>
  <c r="J677" i="6"/>
  <c r="J678" i="6"/>
  <c r="J679" i="6"/>
  <c r="J680" i="6"/>
  <c r="J681" i="6"/>
  <c r="J682" i="6"/>
  <c r="J683" i="6"/>
  <c r="J684" i="6"/>
  <c r="J685" i="6"/>
  <c r="J686" i="6"/>
  <c r="J687" i="6"/>
  <c r="J688" i="6"/>
  <c r="J689" i="6"/>
  <c r="J690" i="6"/>
  <c r="J691" i="6"/>
  <c r="J692" i="6"/>
  <c r="J693" i="6"/>
  <c r="J694" i="6"/>
  <c r="J695" i="6"/>
  <c r="J696" i="6"/>
  <c r="J697" i="6"/>
  <c r="J698" i="6"/>
  <c r="J699" i="6"/>
  <c r="J700" i="6"/>
  <c r="J701" i="6"/>
  <c r="J702" i="6"/>
  <c r="J703" i="6"/>
  <c r="J704" i="6"/>
  <c r="J705" i="6"/>
  <c r="J706" i="6"/>
  <c r="J707" i="6"/>
  <c r="J708" i="6"/>
  <c r="J709" i="6"/>
  <c r="J710" i="6"/>
  <c r="J711" i="6"/>
  <c r="J712" i="6"/>
  <c r="J713" i="6"/>
  <c r="J714" i="6"/>
  <c r="J715" i="6"/>
  <c r="J716" i="6"/>
  <c r="J717" i="6"/>
  <c r="J718" i="6"/>
  <c r="J719" i="6"/>
  <c r="J720" i="6"/>
  <c r="J721" i="6"/>
  <c r="J722" i="6"/>
  <c r="J723" i="6"/>
  <c r="J724" i="6"/>
  <c r="J725" i="6"/>
  <c r="J726" i="6"/>
  <c r="J727" i="6"/>
  <c r="J728" i="6"/>
  <c r="J729" i="6"/>
  <c r="J730" i="6"/>
  <c r="J731" i="6"/>
  <c r="J732" i="6"/>
  <c r="J733" i="6"/>
  <c r="J734" i="6"/>
  <c r="J735" i="6"/>
  <c r="J736" i="6"/>
  <c r="J737" i="6"/>
  <c r="J738" i="6"/>
  <c r="J739" i="6"/>
  <c r="J740" i="6"/>
  <c r="J741" i="6"/>
  <c r="J742" i="6"/>
  <c r="J743" i="6"/>
  <c r="J744" i="6"/>
  <c r="J745" i="6"/>
  <c r="J746" i="6"/>
  <c r="J747" i="6"/>
  <c r="J748" i="6"/>
  <c r="J749" i="6"/>
  <c r="J750" i="6"/>
  <c r="J751" i="6"/>
  <c r="J752" i="6"/>
  <c r="J753" i="6"/>
  <c r="J754" i="6"/>
  <c r="J755" i="6"/>
  <c r="J756" i="6"/>
  <c r="J757" i="6"/>
  <c r="J758" i="6"/>
  <c r="J759" i="6"/>
  <c r="J760" i="6"/>
  <c r="J761" i="6"/>
  <c r="J762" i="6"/>
  <c r="J763" i="6"/>
  <c r="J764" i="6"/>
  <c r="J765" i="6"/>
  <c r="J766" i="6"/>
  <c r="J767" i="6"/>
  <c r="J768" i="6"/>
  <c r="J769" i="6"/>
  <c r="J770" i="6"/>
  <c r="J771" i="6"/>
  <c r="J772" i="6"/>
  <c r="J773" i="6"/>
  <c r="J774" i="6"/>
  <c r="J775" i="6"/>
  <c r="J776" i="6"/>
  <c r="J777" i="6"/>
  <c r="J778" i="6"/>
  <c r="J779" i="6"/>
  <c r="J780" i="6"/>
  <c r="J781" i="6"/>
  <c r="J782" i="6"/>
  <c r="J783" i="6"/>
  <c r="J784" i="6"/>
  <c r="J785" i="6"/>
  <c r="J786" i="6"/>
  <c r="J787" i="6"/>
  <c r="J788" i="6"/>
  <c r="J789" i="6"/>
  <c r="J790" i="6"/>
  <c r="J791" i="6"/>
  <c r="J792" i="6"/>
  <c r="J793" i="6"/>
  <c r="J794" i="6"/>
  <c r="J795" i="6"/>
  <c r="J796" i="6"/>
  <c r="J797" i="6"/>
  <c r="J798" i="6"/>
  <c r="J799" i="6"/>
  <c r="J800" i="6"/>
  <c r="J801" i="6"/>
  <c r="J802" i="6"/>
  <c r="J803" i="6"/>
  <c r="J804" i="6"/>
  <c r="J805" i="6"/>
  <c r="J806" i="6"/>
  <c r="J807" i="6"/>
  <c r="J808" i="6"/>
  <c r="J809" i="6"/>
  <c r="J810" i="6"/>
  <c r="J811" i="6"/>
  <c r="J812" i="6"/>
  <c r="J813" i="6"/>
  <c r="J814" i="6"/>
  <c r="J815" i="6"/>
  <c r="J816" i="6"/>
  <c r="J817" i="6"/>
  <c r="J818" i="6"/>
  <c r="J819" i="6"/>
  <c r="J820" i="6"/>
  <c r="J821" i="6"/>
  <c r="J822" i="6"/>
  <c r="J823" i="6"/>
  <c r="J824" i="6"/>
  <c r="J825" i="6"/>
  <c r="J826" i="6"/>
  <c r="J827" i="6"/>
  <c r="J828" i="6"/>
  <c r="J829" i="6"/>
  <c r="J830" i="6"/>
  <c r="J831" i="6"/>
  <c r="J832" i="6"/>
  <c r="J833" i="6"/>
  <c r="J834" i="6"/>
  <c r="J835" i="6"/>
  <c r="J836" i="6"/>
  <c r="J837" i="6"/>
  <c r="J838" i="6"/>
  <c r="J839" i="6"/>
  <c r="J840" i="6"/>
  <c r="J841" i="6"/>
  <c r="J842" i="6"/>
  <c r="J843" i="6"/>
  <c r="J844" i="6"/>
  <c r="J845" i="6"/>
  <c r="J846" i="6"/>
  <c r="J847" i="6"/>
  <c r="J848" i="6"/>
  <c r="J849" i="6"/>
  <c r="J850" i="6"/>
  <c r="J851" i="6"/>
  <c r="J852" i="6"/>
  <c r="J853" i="6"/>
  <c r="J854" i="6"/>
  <c r="J855" i="6"/>
  <c r="J856" i="6"/>
  <c r="J857" i="6"/>
  <c r="J858" i="6"/>
  <c r="J859" i="6"/>
  <c r="J860" i="6"/>
  <c r="J861" i="6"/>
  <c r="J862" i="6"/>
  <c r="J863" i="6"/>
  <c r="J864" i="6"/>
  <c r="J865" i="6"/>
  <c r="J866" i="6"/>
  <c r="J867" i="6"/>
  <c r="J868" i="6"/>
  <c r="J869" i="6"/>
  <c r="J870" i="6"/>
  <c r="J871" i="6"/>
  <c r="J872" i="6"/>
  <c r="J873" i="6"/>
  <c r="J874" i="6"/>
  <c r="J875" i="6"/>
  <c r="J876" i="6"/>
  <c r="J877" i="6"/>
  <c r="J878" i="6"/>
  <c r="J879" i="6"/>
  <c r="J880" i="6"/>
  <c r="J881" i="6"/>
  <c r="J882" i="6"/>
  <c r="J883" i="6"/>
  <c r="J884" i="6"/>
  <c r="J885" i="6"/>
  <c r="J886" i="6"/>
  <c r="J887" i="6"/>
  <c r="J888" i="6"/>
  <c r="J889" i="6"/>
  <c r="J890" i="6"/>
  <c r="J891" i="6"/>
  <c r="J892" i="6"/>
  <c r="J893" i="6"/>
  <c r="J894" i="6"/>
  <c r="J895" i="6"/>
  <c r="J896" i="6"/>
  <c r="J897" i="6"/>
  <c r="J898" i="6"/>
  <c r="J899" i="6"/>
  <c r="J900" i="6"/>
  <c r="J901" i="6"/>
  <c r="J902" i="6"/>
  <c r="J903" i="6"/>
  <c r="J904" i="6"/>
  <c r="J905" i="6"/>
  <c r="J906" i="6"/>
  <c r="J907" i="6"/>
  <c r="J908" i="6"/>
  <c r="J909" i="6"/>
  <c r="J910" i="6"/>
  <c r="J911" i="6"/>
  <c r="J912" i="6"/>
  <c r="J913" i="6"/>
  <c r="J914" i="6"/>
  <c r="J915" i="6"/>
  <c r="J916" i="6"/>
  <c r="J917" i="6"/>
  <c r="J918" i="6"/>
  <c r="J919" i="6"/>
  <c r="J920" i="6"/>
  <c r="J921" i="6"/>
  <c r="J922" i="6"/>
  <c r="J923" i="6"/>
  <c r="J924" i="6"/>
  <c r="J925" i="6"/>
  <c r="J926" i="6"/>
  <c r="J927" i="6"/>
  <c r="J928" i="6"/>
  <c r="J929" i="6"/>
  <c r="J930" i="6"/>
  <c r="J931" i="6"/>
  <c r="J932" i="6"/>
  <c r="J933" i="6"/>
  <c r="J934" i="6"/>
  <c r="J935" i="6"/>
  <c r="J936" i="6"/>
  <c r="J937" i="6"/>
  <c r="J938" i="6"/>
  <c r="J939" i="6"/>
  <c r="J940" i="6"/>
  <c r="J941" i="6"/>
  <c r="J942" i="6"/>
  <c r="J943" i="6"/>
  <c r="J944" i="6"/>
  <c r="J945" i="6"/>
  <c r="J946" i="6"/>
  <c r="J947" i="6"/>
  <c r="J948" i="6"/>
  <c r="J949" i="6"/>
  <c r="J950" i="6"/>
  <c r="J951" i="6"/>
  <c r="J952" i="6"/>
  <c r="J953" i="6"/>
  <c r="J954" i="6"/>
  <c r="J955" i="6"/>
  <c r="J956" i="6"/>
  <c r="J957" i="6"/>
  <c r="J958" i="6"/>
  <c r="J959" i="6"/>
  <c r="J960" i="6"/>
  <c r="J961" i="6"/>
  <c r="J962" i="6"/>
  <c r="J963" i="6"/>
  <c r="J964" i="6"/>
  <c r="J965" i="6"/>
  <c r="J966" i="6"/>
  <c r="J967" i="6"/>
  <c r="J968" i="6"/>
  <c r="J969" i="6"/>
  <c r="J970" i="6"/>
  <c r="J971" i="6"/>
  <c r="J972" i="6"/>
  <c r="J973" i="6"/>
  <c r="J974" i="6"/>
  <c r="J975" i="6"/>
  <c r="J976" i="6"/>
  <c r="J977" i="6"/>
  <c r="J978" i="6"/>
  <c r="J979" i="6"/>
  <c r="J980" i="6"/>
  <c r="J981" i="6"/>
  <c r="J982" i="6"/>
  <c r="J983" i="6"/>
  <c r="J984" i="6"/>
  <c r="J985" i="6"/>
  <c r="J986" i="6"/>
  <c r="J987" i="6"/>
  <c r="J988" i="6"/>
  <c r="J989" i="6"/>
  <c r="J990" i="6"/>
  <c r="J991" i="6"/>
  <c r="J992" i="6"/>
  <c r="J993" i="6"/>
  <c r="J994" i="6"/>
  <c r="J995" i="6"/>
  <c r="J996" i="6"/>
  <c r="J997" i="6"/>
  <c r="J998" i="6"/>
  <c r="J999" i="6"/>
  <c r="J1000" i="6"/>
  <c r="J1001" i="6"/>
  <c r="J1002" i="6"/>
  <c r="J1003" i="6"/>
  <c r="J1004" i="6"/>
  <c r="J1005" i="6"/>
  <c r="J1006" i="6"/>
  <c r="J1007" i="6"/>
  <c r="J1008" i="6"/>
  <c r="J1009" i="6"/>
  <c r="J1010" i="6"/>
  <c r="J1011" i="6"/>
  <c r="J1012" i="6"/>
  <c r="J1013" i="6"/>
  <c r="J1014" i="6"/>
  <c r="J1015" i="6"/>
  <c r="J1016" i="6"/>
  <c r="J1017" i="6"/>
  <c r="J1018" i="6"/>
  <c r="J1019" i="6"/>
  <c r="J1020" i="6"/>
  <c r="J1021" i="6"/>
  <c r="J1022" i="6"/>
  <c r="J1023" i="6"/>
  <c r="J1024" i="6"/>
  <c r="J1025" i="6"/>
  <c r="J1026" i="6"/>
  <c r="J1027" i="6"/>
  <c r="J1028" i="6"/>
  <c r="J1029" i="6"/>
  <c r="J1030" i="6"/>
  <c r="J1031" i="6"/>
  <c r="J1032" i="6"/>
  <c r="J1033" i="6"/>
  <c r="J1034" i="6"/>
  <c r="J1035" i="6"/>
  <c r="J1036" i="6"/>
  <c r="J1037" i="6"/>
  <c r="J1038" i="6"/>
  <c r="J1039" i="6"/>
  <c r="J1040" i="6"/>
  <c r="J1041" i="6"/>
  <c r="J1042" i="6"/>
  <c r="J1043" i="6"/>
  <c r="J1044" i="6"/>
  <c r="J1045" i="6"/>
  <c r="J1046" i="6"/>
  <c r="J1047" i="6"/>
  <c r="J1048" i="6"/>
  <c r="J1049" i="6"/>
  <c r="J1050" i="6"/>
  <c r="J1051" i="6"/>
  <c r="J1052" i="6"/>
  <c r="J1053" i="6"/>
  <c r="J1054" i="6"/>
  <c r="J1055" i="6"/>
  <c r="J1056" i="6"/>
  <c r="J1057" i="6"/>
  <c r="J1058" i="6"/>
  <c r="J1059" i="6"/>
  <c r="J1060" i="6"/>
  <c r="J1061" i="6"/>
  <c r="J1062" i="6"/>
  <c r="J1063" i="6"/>
  <c r="J1064" i="6"/>
  <c r="J1065" i="6"/>
  <c r="J1066" i="6"/>
  <c r="J1067" i="6"/>
  <c r="J1068" i="6"/>
  <c r="J1069" i="6"/>
  <c r="J1070" i="6"/>
  <c r="J1071" i="6"/>
  <c r="J1072" i="6"/>
  <c r="J1073" i="6"/>
  <c r="J1074" i="6"/>
  <c r="J1075" i="6"/>
  <c r="J1076" i="6"/>
  <c r="J1077" i="6"/>
  <c r="J1078" i="6"/>
  <c r="J1079" i="6"/>
  <c r="J1080" i="6"/>
  <c r="J1081" i="6"/>
  <c r="J1082" i="6"/>
  <c r="J1083" i="6"/>
  <c r="J1084" i="6"/>
  <c r="J1085" i="6"/>
  <c r="J1086" i="6"/>
  <c r="J1087" i="6"/>
  <c r="J1088" i="6"/>
  <c r="J1089" i="6"/>
  <c r="J1090" i="6"/>
  <c r="J1091" i="6"/>
  <c r="J1092" i="6"/>
  <c r="J1093" i="6"/>
  <c r="J1094" i="6"/>
  <c r="J1095" i="6"/>
  <c r="J1096" i="6"/>
  <c r="J1097" i="6"/>
  <c r="J1098" i="6"/>
  <c r="J1099" i="6"/>
  <c r="J1100" i="6"/>
  <c r="J1101" i="6"/>
  <c r="J1102" i="6"/>
  <c r="J1103" i="6"/>
  <c r="J1104" i="6"/>
  <c r="J1105" i="6"/>
  <c r="J1106" i="6"/>
  <c r="J1107" i="6"/>
  <c r="J1108" i="6"/>
  <c r="J1109" i="6"/>
  <c r="J1110" i="6"/>
  <c r="J1111" i="6"/>
  <c r="J1112" i="6"/>
  <c r="J1113" i="6"/>
  <c r="J1114" i="6"/>
  <c r="J1115" i="6"/>
  <c r="J1116" i="6"/>
  <c r="J1117" i="6"/>
  <c r="J1118" i="6"/>
  <c r="J1119" i="6"/>
  <c r="J1120" i="6"/>
  <c r="J1121" i="6"/>
  <c r="J1122" i="6"/>
  <c r="J1123" i="6"/>
  <c r="J1124" i="6"/>
  <c r="J1125" i="6"/>
  <c r="J1126" i="6"/>
  <c r="J1127" i="6"/>
  <c r="J1128" i="6"/>
  <c r="J1129" i="6"/>
  <c r="J1130" i="6"/>
  <c r="J1131" i="6"/>
  <c r="J1132" i="6"/>
  <c r="J1133" i="6"/>
  <c r="J1134" i="6"/>
  <c r="J1135" i="6"/>
  <c r="J1136" i="6"/>
  <c r="J1137" i="6"/>
  <c r="J1138" i="6"/>
  <c r="J1139" i="6"/>
  <c r="J1140" i="6"/>
  <c r="J1141" i="6"/>
  <c r="J1142" i="6"/>
  <c r="J1143" i="6"/>
  <c r="J1144" i="6"/>
  <c r="J1145" i="6"/>
  <c r="J1146" i="6"/>
  <c r="J1147" i="6"/>
  <c r="J1148" i="6"/>
  <c r="J1149" i="6"/>
  <c r="J1150" i="6"/>
  <c r="J1151" i="6"/>
  <c r="J1152" i="6"/>
  <c r="J1153" i="6"/>
  <c r="J1154" i="6"/>
  <c r="J1155" i="6"/>
  <c r="J1156" i="6"/>
  <c r="J1157" i="6"/>
  <c r="J1158" i="6"/>
  <c r="J1159" i="6"/>
  <c r="J1160" i="6"/>
  <c r="J1161" i="6"/>
  <c r="J1162" i="6"/>
  <c r="J1163" i="6"/>
  <c r="J1164" i="6"/>
  <c r="J1165" i="6"/>
  <c r="J1166" i="6"/>
  <c r="J1167" i="6"/>
  <c r="J1168" i="6"/>
  <c r="J1169" i="6"/>
  <c r="J1170" i="6"/>
  <c r="J1171" i="6"/>
  <c r="J1172" i="6"/>
  <c r="J1173" i="6"/>
  <c r="J1174" i="6"/>
  <c r="J1175" i="6"/>
  <c r="J1176" i="6"/>
  <c r="J1177" i="6"/>
  <c r="J1178" i="6"/>
  <c r="J1179" i="6"/>
  <c r="J1180" i="6"/>
  <c r="J1181" i="6"/>
  <c r="J1182" i="6"/>
  <c r="J1183" i="6"/>
  <c r="J1184" i="6"/>
  <c r="J1185" i="6"/>
  <c r="J1186" i="6"/>
  <c r="J1187" i="6"/>
  <c r="J1188" i="6"/>
  <c r="J1189" i="6"/>
  <c r="J1190" i="6"/>
  <c r="J1191" i="6"/>
  <c r="J1192" i="6"/>
  <c r="J1193" i="6"/>
  <c r="J1194" i="6"/>
  <c r="J1195" i="6"/>
  <c r="J1196" i="6"/>
  <c r="J1197" i="6"/>
  <c r="J1198" i="6"/>
  <c r="J1199" i="6"/>
  <c r="J1200" i="6"/>
  <c r="J1201" i="6"/>
  <c r="J1202" i="6"/>
  <c r="J1203" i="6"/>
  <c r="J1204" i="6"/>
  <c r="J1205" i="6"/>
  <c r="J1206" i="6"/>
  <c r="J1207" i="6"/>
  <c r="J1208" i="6"/>
  <c r="J1209" i="6"/>
  <c r="J1210" i="6"/>
  <c r="J1211" i="6"/>
  <c r="J1212" i="6"/>
  <c r="J1213" i="6"/>
  <c r="J1214" i="6"/>
  <c r="J1215" i="6"/>
  <c r="J1216" i="6"/>
  <c r="J1217" i="6"/>
  <c r="J1218" i="6"/>
  <c r="J1219" i="6"/>
  <c r="J1220" i="6"/>
  <c r="J1221" i="6"/>
  <c r="J1222" i="6"/>
  <c r="J1223" i="6"/>
  <c r="J1224" i="6"/>
  <c r="J1225" i="6"/>
  <c r="J1226" i="6"/>
  <c r="J1227" i="6"/>
  <c r="J1228" i="6"/>
  <c r="J1229" i="6"/>
  <c r="J1230" i="6"/>
  <c r="J1231" i="6"/>
  <c r="J1232" i="6"/>
  <c r="J1233" i="6"/>
  <c r="J1234" i="6"/>
  <c r="J1235" i="6"/>
  <c r="J1236" i="6"/>
  <c r="J1237" i="6"/>
  <c r="J1238" i="6"/>
  <c r="J1239" i="6"/>
  <c r="J1240" i="6"/>
  <c r="J1241" i="6"/>
  <c r="J1242" i="6"/>
  <c r="J1243" i="6"/>
  <c r="J1244" i="6"/>
  <c r="J1245" i="6"/>
  <c r="J1246" i="6"/>
  <c r="J1247" i="6"/>
  <c r="J1248" i="6"/>
  <c r="J1249" i="6"/>
  <c r="J1250" i="6"/>
  <c r="J1251" i="6"/>
  <c r="J1252" i="6"/>
  <c r="J1253" i="6"/>
  <c r="J1254" i="6"/>
  <c r="J1255" i="6"/>
  <c r="J1256" i="6"/>
  <c r="J1257" i="6"/>
  <c r="J1258" i="6"/>
  <c r="J1259" i="6"/>
  <c r="J1260" i="6"/>
  <c r="J1261" i="6"/>
  <c r="J1262" i="6"/>
  <c r="J1263" i="6"/>
  <c r="J1264" i="6"/>
  <c r="J1265" i="6"/>
  <c r="J1266" i="6"/>
  <c r="J1267" i="6"/>
  <c r="J1268" i="6"/>
  <c r="J1269" i="6"/>
  <c r="J1270" i="6"/>
  <c r="J1271" i="6"/>
  <c r="J1272" i="6"/>
  <c r="J1273" i="6"/>
  <c r="J1274" i="6"/>
  <c r="J1275" i="6"/>
  <c r="J1276" i="6"/>
  <c r="J1277" i="6"/>
  <c r="J1278" i="6"/>
  <c r="J1279" i="6"/>
  <c r="J1280" i="6"/>
  <c r="J1281" i="6"/>
  <c r="J1282" i="6"/>
  <c r="J1283" i="6"/>
  <c r="J1284" i="6"/>
  <c r="J1285" i="6"/>
  <c r="J1286" i="6"/>
  <c r="J1287" i="6"/>
  <c r="J1288" i="6"/>
  <c r="J1289" i="6"/>
  <c r="J1290" i="6"/>
  <c r="J1291" i="6"/>
  <c r="J1292" i="6"/>
  <c r="J1293" i="6"/>
  <c r="J1294" i="6"/>
  <c r="J1295" i="6"/>
  <c r="J1296" i="6"/>
  <c r="J1297" i="6"/>
  <c r="J1298" i="6"/>
  <c r="J1299" i="6"/>
  <c r="J1300" i="6"/>
  <c r="J1301" i="6"/>
  <c r="J1302" i="6"/>
  <c r="J1303" i="6"/>
  <c r="J1304" i="6"/>
  <c r="J1305" i="6"/>
  <c r="J1306" i="6"/>
  <c r="J1307" i="6"/>
  <c r="J1308" i="6"/>
  <c r="J1309" i="6"/>
  <c r="J1310" i="6"/>
  <c r="J1311" i="6"/>
  <c r="J1312" i="6"/>
  <c r="J1313" i="6"/>
  <c r="J1314" i="6"/>
  <c r="J1315" i="6"/>
  <c r="J1316" i="6"/>
  <c r="J1317" i="6"/>
  <c r="J1318" i="6"/>
  <c r="J1319" i="6"/>
  <c r="J1320" i="6"/>
  <c r="J1321" i="6"/>
  <c r="J1322" i="6"/>
  <c r="J1323" i="6"/>
  <c r="J1324" i="6"/>
  <c r="J1325" i="6"/>
  <c r="J1326" i="6"/>
  <c r="J1327" i="6"/>
  <c r="J1328" i="6"/>
  <c r="J1329" i="6"/>
  <c r="J1330" i="6"/>
  <c r="J1331" i="6"/>
  <c r="J1332" i="6"/>
  <c r="J1333" i="6"/>
  <c r="J1334" i="6"/>
  <c r="J1335" i="6"/>
  <c r="J1336" i="6"/>
  <c r="J1337" i="6"/>
  <c r="J1338" i="6"/>
  <c r="J1339" i="6"/>
  <c r="J1340" i="6"/>
  <c r="J1341" i="6"/>
  <c r="J1342" i="6"/>
  <c r="J1343" i="6"/>
  <c r="J1344" i="6"/>
  <c r="J1345" i="6"/>
  <c r="J1346" i="6"/>
  <c r="J1347" i="6"/>
  <c r="J1348" i="6"/>
  <c r="J1349" i="6"/>
  <c r="J1350" i="6"/>
  <c r="J1351" i="6"/>
  <c r="J1352" i="6"/>
  <c r="J1353" i="6"/>
  <c r="J1354" i="6"/>
  <c r="J1355" i="6"/>
  <c r="J1356" i="6"/>
  <c r="J1357" i="6"/>
  <c r="J1358" i="6"/>
  <c r="J1359" i="6"/>
  <c r="J1360" i="6"/>
  <c r="J1361" i="6"/>
  <c r="J1362" i="6"/>
  <c r="J1363" i="6"/>
  <c r="J1364" i="6"/>
  <c r="J1365" i="6"/>
  <c r="J1366" i="6"/>
  <c r="J1367" i="6"/>
  <c r="J1368" i="6"/>
  <c r="J1369" i="6"/>
  <c r="J1370" i="6"/>
  <c r="J1371" i="6"/>
  <c r="J1372" i="6"/>
  <c r="J1373" i="6"/>
  <c r="J1374" i="6"/>
  <c r="J1375" i="6"/>
  <c r="J1376" i="6"/>
  <c r="J1377" i="6"/>
  <c r="J1378" i="6"/>
  <c r="J1379" i="6"/>
  <c r="J1380" i="6"/>
  <c r="J1381" i="6"/>
  <c r="J1382" i="6"/>
  <c r="J1383" i="6"/>
  <c r="J1384" i="6"/>
  <c r="J1385" i="6"/>
  <c r="J1386" i="6"/>
  <c r="J1387" i="6"/>
  <c r="J1388" i="6"/>
  <c r="J1389" i="6"/>
  <c r="J1390" i="6"/>
  <c r="J1391" i="6"/>
  <c r="J1392" i="6"/>
  <c r="J1393" i="6"/>
  <c r="J1394" i="6"/>
  <c r="J1395" i="6"/>
  <c r="J1396" i="6"/>
  <c r="J1397" i="6"/>
  <c r="J1398" i="6"/>
  <c r="J1399" i="6"/>
  <c r="J1400" i="6"/>
  <c r="J1401" i="6"/>
  <c r="J1402" i="6"/>
  <c r="J1403" i="6"/>
  <c r="J1404" i="6"/>
  <c r="J1405" i="6"/>
  <c r="J1406" i="6"/>
  <c r="J1407" i="6"/>
  <c r="J1408" i="6"/>
  <c r="J1409" i="6"/>
  <c r="J1410" i="6"/>
  <c r="J1411" i="6"/>
  <c r="J1412" i="6"/>
  <c r="J1413" i="6"/>
  <c r="J1414" i="6"/>
  <c r="J1415" i="6"/>
  <c r="J1416" i="6"/>
  <c r="J1417" i="6"/>
  <c r="J1418" i="6"/>
  <c r="J1419" i="6"/>
  <c r="J1420" i="6"/>
  <c r="J1421" i="6"/>
  <c r="J1422" i="6"/>
  <c r="J1423" i="6"/>
  <c r="J1424" i="6"/>
  <c r="J1425" i="6"/>
  <c r="J1426" i="6"/>
  <c r="J1427" i="6"/>
  <c r="J1428" i="6"/>
  <c r="J1429" i="6"/>
  <c r="J1430" i="6"/>
  <c r="J1431" i="6"/>
  <c r="J1432" i="6"/>
  <c r="J1433" i="6"/>
  <c r="J1434" i="6"/>
  <c r="J1435" i="6"/>
  <c r="J1436" i="6"/>
  <c r="J1437" i="6"/>
  <c r="J1438" i="6"/>
  <c r="J1439" i="6"/>
  <c r="J1440" i="6"/>
  <c r="J1441" i="6"/>
  <c r="J1442" i="6"/>
  <c r="J1443" i="6"/>
  <c r="J1444" i="6"/>
  <c r="J1445" i="6"/>
  <c r="J1446" i="6"/>
  <c r="J1447" i="6"/>
  <c r="J1448" i="6"/>
  <c r="J1449" i="6"/>
  <c r="J1450" i="6"/>
  <c r="J1451" i="6"/>
  <c r="J1452" i="6"/>
  <c r="J1453" i="6"/>
  <c r="J1454" i="6"/>
  <c r="J1455" i="6"/>
  <c r="J1456" i="6"/>
  <c r="J1457" i="6"/>
  <c r="J1458" i="6"/>
  <c r="J1459" i="6"/>
  <c r="J1460" i="6"/>
  <c r="J1461" i="6"/>
  <c r="J1462" i="6"/>
  <c r="J1463" i="6"/>
  <c r="J1464" i="6"/>
  <c r="J1465" i="6"/>
  <c r="J1466" i="6"/>
  <c r="J1467" i="6"/>
  <c r="J1468" i="6"/>
  <c r="J1469" i="6"/>
  <c r="J1470" i="6"/>
  <c r="J1471" i="6"/>
  <c r="J1472" i="6"/>
  <c r="J1473" i="6"/>
  <c r="J1474" i="6"/>
  <c r="J1475" i="6"/>
  <c r="J1476" i="6"/>
  <c r="J1477" i="6"/>
  <c r="J1478" i="6"/>
  <c r="J1479" i="6"/>
  <c r="J1480" i="6"/>
  <c r="J1481" i="6"/>
  <c r="J1482" i="6"/>
  <c r="J1483" i="6"/>
  <c r="J1484" i="6"/>
  <c r="J1485" i="6"/>
  <c r="J1486" i="6"/>
  <c r="J1487" i="6"/>
  <c r="J1488" i="6"/>
  <c r="J1489" i="6"/>
  <c r="J1490" i="6"/>
  <c r="J1491" i="6"/>
  <c r="J1492" i="6"/>
  <c r="J1493" i="6"/>
  <c r="J1494" i="6"/>
  <c r="J1495" i="6"/>
  <c r="J1496" i="6"/>
  <c r="J1497" i="6"/>
  <c r="J1498" i="6"/>
  <c r="J1499" i="6"/>
  <c r="J1500" i="6"/>
  <c r="J1501" i="6"/>
  <c r="J1502" i="6"/>
  <c r="J1503" i="6"/>
  <c r="J1504" i="6"/>
  <c r="J1505" i="6"/>
  <c r="J1506" i="6"/>
  <c r="J1507" i="6"/>
  <c r="J1508" i="6"/>
  <c r="J1509" i="6"/>
  <c r="J1510" i="6"/>
  <c r="J1511" i="6"/>
  <c r="J1512" i="6"/>
  <c r="J1513" i="6"/>
  <c r="J1514" i="6"/>
  <c r="J1515" i="6"/>
  <c r="J1516" i="6"/>
  <c r="J1517" i="6"/>
  <c r="J1518" i="6"/>
  <c r="J1519" i="6"/>
  <c r="J1520" i="6"/>
  <c r="J1521" i="6"/>
  <c r="J1522" i="6"/>
  <c r="J1523" i="6"/>
  <c r="J1524" i="6"/>
  <c r="J1525" i="6"/>
  <c r="J1526" i="6"/>
  <c r="J1527" i="6"/>
  <c r="J1528" i="6"/>
  <c r="J1529" i="6"/>
  <c r="J1530" i="6"/>
  <c r="J1531" i="6"/>
  <c r="J1532" i="6"/>
  <c r="J1533" i="6"/>
  <c r="J1534" i="6"/>
  <c r="J1535" i="6"/>
  <c r="J1536" i="6"/>
  <c r="J1537" i="6"/>
  <c r="J1538" i="6"/>
  <c r="J1539" i="6"/>
  <c r="J1540" i="6"/>
  <c r="J1541" i="6"/>
  <c r="J1542" i="6"/>
  <c r="J1543" i="6"/>
  <c r="J1544" i="6"/>
  <c r="J1545" i="6"/>
  <c r="J1546" i="6"/>
  <c r="J1547" i="6"/>
  <c r="J1548" i="6"/>
  <c r="J1549" i="6"/>
  <c r="J1550" i="6"/>
  <c r="J1551" i="6"/>
  <c r="J1552" i="6"/>
  <c r="J1553" i="6"/>
  <c r="J1554" i="6"/>
  <c r="J1555" i="6"/>
  <c r="J1556" i="6"/>
  <c r="J1557" i="6"/>
  <c r="J1558" i="6"/>
  <c r="J1559" i="6"/>
  <c r="J1560" i="6"/>
  <c r="J1561" i="6"/>
  <c r="J1562" i="6"/>
  <c r="J1563" i="6"/>
  <c r="J1564" i="6"/>
  <c r="J1565" i="6"/>
  <c r="J1566" i="6"/>
  <c r="J1567" i="6"/>
  <c r="J1568" i="6"/>
  <c r="J1569" i="6"/>
  <c r="J1570" i="6"/>
  <c r="J1571" i="6"/>
  <c r="J1572" i="6"/>
  <c r="J1573" i="6"/>
  <c r="J1574" i="6"/>
  <c r="J1575" i="6"/>
  <c r="J1576" i="6"/>
  <c r="J1577" i="6"/>
  <c r="J1578" i="6"/>
  <c r="J1579" i="6"/>
  <c r="J1580" i="6"/>
  <c r="J1581" i="6"/>
  <c r="J1582" i="6"/>
  <c r="J1583" i="6"/>
  <c r="J1584" i="6"/>
  <c r="J1585" i="6"/>
  <c r="J1586" i="6"/>
  <c r="J1587" i="6"/>
  <c r="J1588" i="6"/>
  <c r="J1589" i="6"/>
  <c r="J1590" i="6"/>
  <c r="J1591" i="6"/>
  <c r="J1592" i="6"/>
  <c r="J1593" i="6"/>
  <c r="J1594" i="6"/>
  <c r="J1595" i="6"/>
  <c r="J1596" i="6"/>
  <c r="J1597" i="6"/>
  <c r="J1598" i="6"/>
  <c r="J1599" i="6"/>
  <c r="J1600" i="6"/>
  <c r="J1601" i="6"/>
  <c r="J1602" i="6"/>
  <c r="J1603" i="6"/>
  <c r="J1604" i="6"/>
  <c r="J1605" i="6"/>
  <c r="J1606" i="6"/>
  <c r="J1607" i="6"/>
  <c r="J1608" i="6"/>
  <c r="J1609" i="6"/>
  <c r="J1610" i="6"/>
  <c r="J1611" i="6"/>
  <c r="J1612" i="6"/>
  <c r="J1613" i="6"/>
  <c r="J1614" i="6"/>
  <c r="J1615" i="6"/>
  <c r="J1616" i="6"/>
  <c r="J1617" i="6"/>
  <c r="J1618" i="6"/>
  <c r="J1619" i="6"/>
  <c r="J1620" i="6"/>
  <c r="J1621" i="6"/>
  <c r="J1622" i="6"/>
  <c r="J1623" i="6"/>
  <c r="J1624" i="6"/>
  <c r="J1625" i="6"/>
  <c r="J1626" i="6"/>
  <c r="J1627" i="6"/>
  <c r="J1628" i="6"/>
  <c r="J1629" i="6"/>
  <c r="J1630" i="6"/>
  <c r="J1631" i="6"/>
  <c r="J1632" i="6"/>
  <c r="J1633" i="6"/>
  <c r="J1634" i="6"/>
  <c r="J1635" i="6"/>
  <c r="J1636" i="6"/>
  <c r="J1637" i="6"/>
  <c r="J1638" i="6"/>
  <c r="J1639" i="6"/>
  <c r="J1640" i="6"/>
  <c r="J1641" i="6"/>
  <c r="J1642" i="6"/>
  <c r="J1643" i="6"/>
  <c r="J1644" i="6"/>
  <c r="J1645" i="6"/>
  <c r="J1646" i="6"/>
  <c r="J1647" i="6"/>
  <c r="J1648" i="6"/>
  <c r="J1649" i="6"/>
  <c r="J1650" i="6"/>
  <c r="J1651" i="6"/>
  <c r="J1652" i="6"/>
  <c r="J1653" i="6"/>
  <c r="J1654" i="6"/>
  <c r="J1655" i="6"/>
  <c r="J1656" i="6"/>
  <c r="J1657" i="6"/>
  <c r="J1658" i="6"/>
  <c r="J1659" i="6"/>
  <c r="J1660" i="6"/>
  <c r="J1661" i="6"/>
  <c r="J1662" i="6"/>
  <c r="J1663" i="6"/>
  <c r="J1664" i="6"/>
  <c r="J1665" i="6"/>
  <c r="J1666" i="6"/>
  <c r="J1667" i="6"/>
  <c r="J1668" i="6"/>
  <c r="J1669" i="6"/>
  <c r="J1670" i="6"/>
  <c r="J1671" i="6"/>
  <c r="J1672" i="6"/>
  <c r="J1673" i="6"/>
  <c r="J1674" i="6"/>
  <c r="J1675" i="6"/>
  <c r="J1676" i="6"/>
  <c r="J1677" i="6"/>
  <c r="J1678" i="6"/>
  <c r="J1679" i="6"/>
  <c r="J1680" i="6"/>
  <c r="J1681" i="6"/>
  <c r="J1682" i="6"/>
  <c r="J1683" i="6"/>
  <c r="J1684" i="6"/>
  <c r="J1685" i="6"/>
  <c r="J1686" i="6"/>
  <c r="J1687" i="6"/>
  <c r="J1688" i="6"/>
  <c r="J1689" i="6"/>
  <c r="J1690" i="6"/>
  <c r="J1691" i="6"/>
  <c r="J1692" i="6"/>
  <c r="J1693" i="6"/>
  <c r="J1694" i="6"/>
  <c r="J1695" i="6"/>
  <c r="J1696" i="6"/>
  <c r="J1697" i="6"/>
  <c r="J1698" i="6"/>
  <c r="J1699" i="6"/>
  <c r="J1700" i="6"/>
  <c r="J1701" i="6"/>
  <c r="J1702" i="6"/>
  <c r="J1703" i="6"/>
  <c r="J1704" i="6"/>
  <c r="J1705" i="6"/>
  <c r="J1706" i="6"/>
  <c r="J1707" i="6"/>
  <c r="J1708" i="6"/>
  <c r="J1709" i="6"/>
  <c r="J1710" i="6"/>
  <c r="J1711" i="6"/>
  <c r="J1712" i="6"/>
  <c r="J1713" i="6"/>
  <c r="J1714" i="6"/>
  <c r="J1715" i="6"/>
  <c r="J1716" i="6"/>
  <c r="J1717" i="6"/>
  <c r="J1718" i="6"/>
  <c r="J1719" i="6"/>
  <c r="J1720" i="6"/>
  <c r="J1721" i="6"/>
  <c r="J1722" i="6"/>
  <c r="J1723" i="6"/>
  <c r="J1724" i="6"/>
  <c r="J1725" i="6"/>
  <c r="J1726" i="6"/>
  <c r="J1727" i="6"/>
  <c r="J1728" i="6"/>
  <c r="J1729" i="6"/>
  <c r="J1730" i="6"/>
  <c r="J1731" i="6"/>
  <c r="J1732" i="6"/>
  <c r="J1733" i="6"/>
  <c r="J1734" i="6"/>
  <c r="J1735" i="6"/>
  <c r="J1736" i="6"/>
  <c r="J1737" i="6"/>
  <c r="J1738" i="6"/>
  <c r="J1739" i="6"/>
  <c r="J1740" i="6"/>
  <c r="J1741" i="6"/>
  <c r="J1742" i="6"/>
  <c r="J1743" i="6"/>
  <c r="J1744" i="6"/>
  <c r="J1745" i="6"/>
  <c r="J1746" i="6"/>
  <c r="J1747" i="6"/>
  <c r="J1748" i="6"/>
  <c r="J1749" i="6"/>
  <c r="J1750" i="6"/>
  <c r="J1751" i="6"/>
  <c r="J1752" i="6"/>
  <c r="J1753" i="6"/>
  <c r="J1754" i="6"/>
  <c r="J1755" i="6"/>
  <c r="J1756" i="6"/>
  <c r="J1757" i="6"/>
  <c r="J1758" i="6"/>
  <c r="J1759" i="6"/>
  <c r="J1760" i="6"/>
  <c r="J1761" i="6"/>
  <c r="J1762" i="6"/>
  <c r="J1763" i="6"/>
  <c r="J1764" i="6"/>
  <c r="J1765" i="6"/>
  <c r="J1766" i="6"/>
  <c r="J1767" i="6"/>
  <c r="J1768" i="6"/>
  <c r="J1769" i="6"/>
  <c r="J1770" i="6"/>
  <c r="J1771" i="6"/>
  <c r="J1772" i="6"/>
  <c r="J1773" i="6"/>
  <c r="J1774" i="6"/>
  <c r="J1775" i="6"/>
  <c r="J1776" i="6"/>
  <c r="J1777" i="6"/>
  <c r="J1778" i="6"/>
  <c r="J1779" i="6"/>
  <c r="J1780" i="6"/>
  <c r="J1781" i="6"/>
  <c r="J1782" i="6"/>
  <c r="J1783" i="6"/>
  <c r="J1784" i="6"/>
  <c r="J1785" i="6"/>
  <c r="J1786" i="6"/>
  <c r="J1787" i="6"/>
  <c r="J1788" i="6"/>
  <c r="J1789" i="6"/>
  <c r="J1790" i="6"/>
  <c r="J1791" i="6"/>
  <c r="J1792" i="6"/>
  <c r="J1793" i="6"/>
  <c r="J1794" i="6"/>
  <c r="J1795" i="6"/>
  <c r="J1796" i="6"/>
  <c r="J1797" i="6"/>
  <c r="J1798" i="6"/>
  <c r="J1799" i="6"/>
  <c r="J1800" i="6"/>
  <c r="J1801" i="6"/>
  <c r="J1802" i="6"/>
  <c r="J1803" i="6"/>
  <c r="J1804" i="6"/>
  <c r="J1805" i="6"/>
  <c r="J1806" i="6"/>
  <c r="J1807" i="6"/>
  <c r="J1808" i="6"/>
  <c r="J1809" i="6"/>
  <c r="J1810" i="6"/>
  <c r="J1811" i="6"/>
  <c r="J1812" i="6"/>
  <c r="J1813" i="6"/>
  <c r="J1814" i="6"/>
  <c r="J1815" i="6"/>
  <c r="J1816" i="6"/>
  <c r="J1817" i="6"/>
  <c r="J1818" i="6"/>
  <c r="J1819" i="6"/>
  <c r="J1820" i="6"/>
  <c r="J1821" i="6"/>
  <c r="J1822" i="6"/>
  <c r="J1823" i="6"/>
  <c r="J1824" i="6"/>
  <c r="J1825" i="6"/>
  <c r="J1826" i="6"/>
  <c r="J1827" i="6"/>
  <c r="J1828" i="6"/>
  <c r="J1829" i="6"/>
  <c r="J1830" i="6"/>
  <c r="J1831" i="6"/>
  <c r="J1832" i="6"/>
  <c r="J1833" i="6"/>
  <c r="J1834" i="6"/>
  <c r="J1835" i="6"/>
  <c r="J1836" i="6"/>
  <c r="J1837" i="6"/>
  <c r="J1838" i="6"/>
  <c r="J1839" i="6"/>
  <c r="J1840" i="6"/>
  <c r="J1841" i="6"/>
  <c r="J1842" i="6"/>
  <c r="J1843" i="6"/>
  <c r="J1844" i="6"/>
  <c r="J1845" i="6"/>
  <c r="J1846" i="6"/>
  <c r="J1847" i="6"/>
  <c r="J1848" i="6"/>
  <c r="J1849" i="6"/>
  <c r="J1850" i="6"/>
  <c r="J1851" i="6"/>
  <c r="J1852" i="6"/>
  <c r="J1853" i="6"/>
  <c r="J1854" i="6"/>
  <c r="J1855" i="6"/>
  <c r="J1856" i="6"/>
  <c r="J1857" i="6"/>
  <c r="J1858" i="6"/>
  <c r="J1859" i="6"/>
  <c r="J1860" i="6"/>
  <c r="J1861" i="6"/>
  <c r="J1862" i="6"/>
  <c r="J1863" i="6"/>
  <c r="J1864" i="6"/>
  <c r="J1865" i="6"/>
  <c r="J1866" i="6"/>
  <c r="J1867" i="6"/>
  <c r="J1868" i="6"/>
  <c r="J1869" i="6"/>
  <c r="J1870" i="6"/>
  <c r="J1871" i="6"/>
  <c r="J1872" i="6"/>
  <c r="J1873" i="6"/>
  <c r="J1874" i="6"/>
  <c r="J1875" i="6"/>
  <c r="J1876" i="6"/>
  <c r="J1877" i="6"/>
  <c r="J1878" i="6"/>
  <c r="J1879" i="6"/>
  <c r="J1880" i="6"/>
  <c r="J1881" i="6"/>
  <c r="J1882" i="6"/>
  <c r="J1883" i="6"/>
  <c r="J1884" i="6"/>
  <c r="J1885" i="6"/>
  <c r="J1886" i="6"/>
  <c r="J1887" i="6"/>
  <c r="J1888" i="6"/>
  <c r="J1889" i="6"/>
  <c r="J1890" i="6"/>
  <c r="J1891" i="6"/>
  <c r="J1892" i="6"/>
  <c r="J1893" i="6"/>
  <c r="J1894" i="6"/>
  <c r="J1895" i="6"/>
  <c r="J1896" i="6"/>
  <c r="J1897" i="6"/>
  <c r="J1898" i="6"/>
  <c r="J1899" i="6"/>
  <c r="J1900" i="6"/>
  <c r="J1901" i="6"/>
  <c r="J1902" i="6"/>
  <c r="J1903" i="6"/>
  <c r="J1904" i="6"/>
  <c r="J1905" i="6"/>
  <c r="J1906" i="6"/>
  <c r="J1907" i="6"/>
  <c r="J1908" i="6"/>
  <c r="J1909" i="6"/>
  <c r="J1910" i="6"/>
  <c r="J1911" i="6"/>
  <c r="J1912" i="6"/>
  <c r="J1913" i="6"/>
  <c r="J1914" i="6"/>
  <c r="J1915" i="6"/>
  <c r="J1916" i="6"/>
  <c r="J1917" i="6"/>
  <c r="J1918" i="6"/>
  <c r="J1919" i="6"/>
  <c r="J1920" i="6"/>
  <c r="J1921" i="6"/>
  <c r="J1922" i="6"/>
  <c r="J1923" i="6"/>
  <c r="J1924" i="6"/>
  <c r="J1925" i="6"/>
  <c r="J1926" i="6"/>
  <c r="J1927" i="6"/>
  <c r="J1928" i="6"/>
  <c r="J1929" i="6"/>
  <c r="J1930" i="6"/>
  <c r="J1931" i="6"/>
  <c r="J1932" i="6"/>
  <c r="J1933" i="6"/>
  <c r="J1934" i="6"/>
  <c r="J1935" i="6"/>
  <c r="J1936" i="6"/>
  <c r="J1937" i="6"/>
  <c r="J1938" i="6"/>
  <c r="J1939" i="6"/>
  <c r="J1940" i="6"/>
  <c r="J1941" i="6"/>
  <c r="J1942" i="6"/>
  <c r="J1943" i="6"/>
  <c r="J1944" i="6"/>
  <c r="J1945" i="6"/>
  <c r="J1946" i="6"/>
  <c r="J1947" i="6"/>
  <c r="J1948" i="6"/>
  <c r="J1949" i="6"/>
  <c r="J1950" i="6"/>
  <c r="J1951" i="6"/>
  <c r="J1952" i="6"/>
  <c r="J1953" i="6"/>
  <c r="J1954" i="6"/>
  <c r="J1955" i="6"/>
  <c r="J1956" i="6"/>
  <c r="J1957" i="6"/>
  <c r="J1958" i="6"/>
  <c r="J1959" i="6"/>
  <c r="J1960" i="6"/>
  <c r="J1961" i="6"/>
  <c r="J1962" i="6"/>
  <c r="J1963" i="6"/>
  <c r="J1964" i="6"/>
  <c r="J1965" i="6"/>
  <c r="J1966" i="6"/>
  <c r="J1967" i="6"/>
  <c r="J1968" i="6"/>
  <c r="J1969" i="6"/>
  <c r="J1970" i="6"/>
  <c r="J1971" i="6"/>
  <c r="J1972" i="6"/>
  <c r="J1973" i="6"/>
  <c r="J1974" i="6"/>
  <c r="J1975" i="6"/>
  <c r="J1976" i="6"/>
  <c r="J1977" i="6"/>
  <c r="J1978" i="6"/>
  <c r="J1979" i="6"/>
  <c r="J1980" i="6"/>
  <c r="J1981" i="6"/>
  <c r="J1982" i="6"/>
  <c r="J1983" i="6"/>
  <c r="J1984" i="6"/>
  <c r="J1985" i="6"/>
  <c r="J1986" i="6"/>
  <c r="J1987" i="6"/>
  <c r="J1988" i="6"/>
  <c r="J1989" i="6"/>
  <c r="J1990" i="6"/>
  <c r="J1991" i="6"/>
  <c r="J1992" i="6"/>
  <c r="J1993" i="6"/>
  <c r="J1994" i="6"/>
  <c r="J1995" i="6"/>
  <c r="J1996" i="6"/>
  <c r="J1997" i="6"/>
  <c r="J1998" i="6"/>
  <c r="J1999" i="6"/>
  <c r="J2000" i="6"/>
  <c r="J2001" i="6"/>
  <c r="J2002" i="6"/>
  <c r="J2003" i="6"/>
  <c r="J2004" i="6"/>
  <c r="J2005" i="6"/>
  <c r="J2006" i="6"/>
  <c r="J2007" i="6"/>
  <c r="J2008" i="6"/>
  <c r="J2009" i="6"/>
  <c r="J2010" i="6"/>
  <c r="J2011" i="6"/>
  <c r="J2012" i="6"/>
  <c r="J2013" i="6"/>
  <c r="J2014" i="6"/>
  <c r="J2015" i="6"/>
  <c r="J2016" i="6"/>
  <c r="J2017" i="6"/>
  <c r="J2018" i="6"/>
  <c r="J2019" i="6"/>
  <c r="J2020" i="6"/>
  <c r="J2021" i="6"/>
  <c r="J2022" i="6"/>
  <c r="J2023" i="6"/>
  <c r="J2024" i="6"/>
  <c r="J2025" i="6"/>
  <c r="J2026" i="6"/>
  <c r="J2027" i="6"/>
  <c r="J2028" i="6"/>
  <c r="J2029" i="6"/>
  <c r="J2030" i="6"/>
  <c r="J2031" i="6"/>
  <c r="J2032" i="6"/>
  <c r="J2033" i="6"/>
  <c r="J2034" i="6"/>
  <c r="J2035" i="6"/>
  <c r="J2036" i="6"/>
  <c r="J2037" i="6"/>
  <c r="J2038" i="6"/>
  <c r="J2039" i="6"/>
  <c r="J2040" i="6"/>
  <c r="J2041" i="6"/>
  <c r="J2042" i="6"/>
  <c r="J2043" i="6"/>
  <c r="J2044" i="6"/>
  <c r="J2045" i="6"/>
  <c r="J2046" i="6"/>
  <c r="J2047" i="6"/>
  <c r="J2048" i="6"/>
  <c r="J2049" i="6"/>
  <c r="J2050" i="6"/>
  <c r="J2051" i="6"/>
  <c r="J2052" i="6"/>
  <c r="J2053" i="6"/>
  <c r="J2054" i="6"/>
  <c r="J2055" i="6"/>
  <c r="J2056" i="6"/>
  <c r="J2057" i="6"/>
  <c r="J2058" i="6"/>
  <c r="J2059" i="6"/>
  <c r="J2060" i="6"/>
  <c r="J2061" i="6"/>
  <c r="J2062" i="6"/>
  <c r="J2063" i="6"/>
  <c r="J2064" i="6"/>
  <c r="J2065" i="6"/>
  <c r="J2066" i="6"/>
  <c r="J2067" i="6"/>
  <c r="J2068" i="6"/>
  <c r="J2069" i="6"/>
  <c r="J2070" i="6"/>
  <c r="J2071" i="6"/>
  <c r="J2072" i="6"/>
  <c r="J2073" i="6"/>
  <c r="J2074" i="6"/>
  <c r="J2075" i="6"/>
  <c r="J2076" i="6"/>
  <c r="J2077" i="6"/>
  <c r="J2078" i="6"/>
  <c r="J2079" i="6"/>
  <c r="J2080" i="6"/>
  <c r="J2081" i="6"/>
  <c r="J2082" i="6"/>
  <c r="J2083" i="6"/>
  <c r="J2084" i="6"/>
  <c r="J2085" i="6"/>
  <c r="J2086" i="6"/>
  <c r="J2087" i="6"/>
  <c r="J2088" i="6"/>
  <c r="J2089" i="6"/>
  <c r="J2090" i="6"/>
  <c r="J2091" i="6"/>
  <c r="J2092" i="6"/>
  <c r="J2093" i="6"/>
  <c r="J2094" i="6"/>
  <c r="J2095" i="6"/>
  <c r="J2096" i="6"/>
  <c r="J2097" i="6"/>
  <c r="J2098" i="6"/>
  <c r="J2099" i="6"/>
  <c r="J2100" i="6"/>
  <c r="J2101" i="6"/>
  <c r="J2102" i="6"/>
  <c r="J2103" i="6"/>
  <c r="J2104" i="6"/>
  <c r="J2105" i="6"/>
  <c r="J2106" i="6"/>
  <c r="J2107" i="6"/>
  <c r="J2108" i="6"/>
  <c r="J2109" i="6"/>
  <c r="J2110" i="6"/>
  <c r="J2111" i="6"/>
  <c r="J2112" i="6"/>
  <c r="J2113" i="6"/>
  <c r="J2114" i="6"/>
  <c r="J2115" i="6"/>
  <c r="J2116" i="6"/>
  <c r="J2117" i="6"/>
  <c r="J2118" i="6"/>
  <c r="J2119" i="6"/>
  <c r="J2120" i="6"/>
  <c r="J2121" i="6"/>
  <c r="J2122" i="6"/>
  <c r="J2123" i="6"/>
  <c r="J2124" i="6"/>
  <c r="J2125" i="6"/>
  <c r="J2126" i="6"/>
  <c r="J2127" i="6"/>
  <c r="J2128" i="6"/>
  <c r="J2129" i="6"/>
  <c r="J2130" i="6"/>
  <c r="J2131" i="6"/>
  <c r="J2132" i="6"/>
  <c r="J2133" i="6"/>
  <c r="J2134" i="6"/>
  <c r="J2135" i="6"/>
  <c r="J2136" i="6"/>
  <c r="J2137" i="6"/>
  <c r="J2138" i="6"/>
  <c r="J2139" i="6"/>
  <c r="J2140" i="6"/>
  <c r="J2141" i="6"/>
  <c r="J2142" i="6"/>
  <c r="J2143" i="6"/>
  <c r="J2144" i="6"/>
  <c r="J2145" i="6"/>
  <c r="J2146" i="6"/>
  <c r="J2147" i="6"/>
  <c r="J2148" i="6"/>
  <c r="J2149" i="6"/>
  <c r="J2150" i="6"/>
  <c r="J2151" i="6"/>
  <c r="J2152" i="6"/>
  <c r="J2153" i="6"/>
  <c r="J2154" i="6"/>
  <c r="J2155" i="6"/>
  <c r="J2156" i="6"/>
  <c r="J2157" i="6"/>
  <c r="J2158" i="6"/>
  <c r="J2159" i="6"/>
  <c r="J2160" i="6"/>
  <c r="J2161" i="6"/>
  <c r="J2162" i="6"/>
  <c r="J2163" i="6"/>
  <c r="J2164" i="6"/>
  <c r="J2165" i="6"/>
  <c r="J2166" i="6"/>
  <c r="J2167" i="6"/>
  <c r="J2168" i="6"/>
  <c r="J2169" i="6"/>
  <c r="J2170" i="6"/>
  <c r="J2171" i="6"/>
  <c r="J2172" i="6"/>
  <c r="J2173" i="6"/>
  <c r="J2174" i="6"/>
  <c r="J2175" i="6"/>
  <c r="J2176" i="6"/>
  <c r="J2177" i="6"/>
  <c r="J2178" i="6"/>
  <c r="J2179" i="6"/>
  <c r="J2180" i="6"/>
  <c r="J2181" i="6"/>
  <c r="J2182" i="6"/>
  <c r="J2183" i="6"/>
  <c r="J2184" i="6"/>
  <c r="J2185" i="6"/>
  <c r="J2186" i="6"/>
  <c r="J2187" i="6"/>
  <c r="J2188" i="6"/>
  <c r="J2189" i="6"/>
  <c r="J2190" i="6"/>
  <c r="J2191" i="6"/>
  <c r="J2192" i="6"/>
  <c r="J2193" i="6"/>
  <c r="J2194" i="6"/>
  <c r="J2195" i="6"/>
  <c r="J2196" i="6"/>
  <c r="J2197" i="6"/>
  <c r="J2198" i="6"/>
  <c r="J2199" i="6"/>
  <c r="J2200" i="6"/>
  <c r="J2201" i="6"/>
  <c r="J2202" i="6"/>
  <c r="J2203" i="6"/>
  <c r="J2204" i="6"/>
  <c r="J2205" i="6"/>
  <c r="J2206" i="6"/>
  <c r="J2207" i="6"/>
  <c r="J2208" i="6"/>
  <c r="J2209" i="6"/>
  <c r="J2210" i="6"/>
  <c r="J2211" i="6"/>
  <c r="J2212" i="6"/>
  <c r="J2213" i="6"/>
  <c r="J2214" i="6"/>
  <c r="J2215" i="6"/>
  <c r="J2216" i="6"/>
  <c r="J2217" i="6"/>
  <c r="J2218" i="6"/>
  <c r="J2219" i="6"/>
  <c r="J2220" i="6"/>
  <c r="J2221" i="6"/>
  <c r="J2222" i="6"/>
  <c r="J2223" i="6"/>
  <c r="J2224" i="6"/>
  <c r="J2225" i="6"/>
  <c r="J2226" i="6"/>
  <c r="J2227" i="6"/>
  <c r="J2228" i="6"/>
  <c r="J2229" i="6"/>
  <c r="J2230" i="6"/>
  <c r="J2231" i="6"/>
  <c r="J2232" i="6"/>
  <c r="J2233" i="6"/>
  <c r="J2234" i="6"/>
  <c r="J2235" i="6"/>
  <c r="J2236" i="6"/>
  <c r="J2237" i="6"/>
  <c r="J2238" i="6"/>
  <c r="J2239" i="6"/>
  <c r="J2240" i="6"/>
  <c r="J2241" i="6"/>
  <c r="J2242" i="6"/>
  <c r="J2243" i="6"/>
  <c r="J2244" i="6"/>
  <c r="J2245" i="6"/>
  <c r="J2246" i="6"/>
  <c r="J2247" i="6"/>
  <c r="J2248" i="6"/>
  <c r="J2249" i="6"/>
  <c r="J2250" i="6"/>
  <c r="J2251" i="6"/>
  <c r="J2252" i="6"/>
  <c r="J2253" i="6"/>
  <c r="J2254" i="6"/>
  <c r="J2255" i="6"/>
  <c r="J2256" i="6"/>
  <c r="J2257" i="6"/>
  <c r="J2258" i="6"/>
  <c r="J2259" i="6"/>
  <c r="J2260" i="6"/>
  <c r="J2261" i="6"/>
  <c r="J2262" i="6"/>
  <c r="J2263" i="6"/>
  <c r="J2264" i="6"/>
  <c r="J2265" i="6"/>
  <c r="J2266" i="6"/>
  <c r="J2267" i="6"/>
  <c r="J2268" i="6"/>
  <c r="J2269" i="6"/>
  <c r="J2270" i="6"/>
  <c r="J2271" i="6"/>
  <c r="J2272" i="6"/>
  <c r="J2273" i="6"/>
  <c r="J2274" i="6"/>
  <c r="J2275" i="6"/>
  <c r="J2276" i="6"/>
  <c r="J2277" i="6"/>
  <c r="J2278" i="6"/>
  <c r="J2279" i="6"/>
  <c r="J2280" i="6"/>
  <c r="J2281" i="6"/>
  <c r="J2282" i="6"/>
  <c r="J2283" i="6"/>
  <c r="J2284" i="6"/>
  <c r="J2285" i="6"/>
  <c r="J2286" i="6"/>
  <c r="J2287" i="6"/>
  <c r="J2288" i="6"/>
  <c r="J2289" i="6"/>
  <c r="J2290" i="6"/>
  <c r="J2291" i="6"/>
  <c r="J2292" i="6"/>
  <c r="J2293" i="6"/>
  <c r="J2294" i="6"/>
  <c r="J2295" i="6"/>
  <c r="J2296" i="6"/>
  <c r="J2297" i="6"/>
  <c r="J2298" i="6"/>
  <c r="J2299" i="6"/>
  <c r="J2300" i="6"/>
  <c r="J2301" i="6"/>
  <c r="J2302" i="6"/>
  <c r="J2303" i="6"/>
  <c r="J2304" i="6"/>
  <c r="J2305" i="6"/>
  <c r="J2306" i="6"/>
  <c r="J2307" i="6"/>
  <c r="J2308" i="6"/>
  <c r="J2309" i="6"/>
  <c r="J2310" i="6"/>
  <c r="J2311" i="6"/>
  <c r="J2312" i="6"/>
  <c r="J2313" i="6"/>
  <c r="J2314" i="6"/>
  <c r="J2315" i="6"/>
  <c r="J2316" i="6"/>
  <c r="J2317" i="6"/>
  <c r="J2318" i="6"/>
  <c r="J2319" i="6"/>
  <c r="J2320" i="6"/>
  <c r="J2321" i="6"/>
  <c r="J2322" i="6"/>
  <c r="J2323" i="6"/>
  <c r="J2324" i="6"/>
  <c r="J2325" i="6"/>
  <c r="J2326" i="6"/>
  <c r="J2327" i="6"/>
  <c r="J2328" i="6"/>
  <c r="J2329" i="6"/>
  <c r="J2330" i="6"/>
  <c r="J2331" i="6"/>
  <c r="J2332" i="6"/>
  <c r="J2333" i="6"/>
  <c r="J2334" i="6"/>
  <c r="J2335" i="6"/>
  <c r="J2336" i="6"/>
  <c r="J2337" i="6"/>
  <c r="J2338" i="6"/>
  <c r="J2339" i="6"/>
  <c r="J2340" i="6"/>
  <c r="J2341" i="6"/>
  <c r="J2342" i="6"/>
  <c r="J2343" i="6"/>
  <c r="J2344" i="6"/>
  <c r="J2345" i="6"/>
  <c r="J2346" i="6"/>
  <c r="J2347" i="6"/>
  <c r="J2348" i="6"/>
  <c r="J2349" i="6"/>
  <c r="J2350" i="6"/>
  <c r="J2351" i="6"/>
  <c r="J2352" i="6"/>
  <c r="J2353" i="6"/>
  <c r="J2354" i="6"/>
  <c r="J2355" i="6"/>
  <c r="J2356" i="6"/>
  <c r="J2357" i="6"/>
  <c r="J2358" i="6"/>
  <c r="J2359" i="6"/>
  <c r="J2360" i="6"/>
  <c r="J2361" i="6"/>
  <c r="J2362" i="6"/>
  <c r="J2363" i="6"/>
  <c r="J2364" i="6"/>
  <c r="J2365" i="6"/>
  <c r="J2366" i="6"/>
  <c r="J2367" i="6"/>
  <c r="J2368" i="6"/>
  <c r="J2369" i="6"/>
  <c r="J2370" i="6"/>
  <c r="J2371" i="6"/>
  <c r="J2372" i="6"/>
  <c r="J2373" i="6"/>
  <c r="J2374" i="6"/>
  <c r="J2375" i="6"/>
  <c r="J2376" i="6"/>
  <c r="J2377" i="6"/>
  <c r="J2378" i="6"/>
  <c r="J2379" i="6"/>
  <c r="J2380" i="6"/>
  <c r="J2381" i="6"/>
  <c r="J2382" i="6"/>
  <c r="J2383" i="6"/>
  <c r="J2384" i="6"/>
  <c r="J2385" i="6"/>
  <c r="J2386" i="6"/>
  <c r="J2387" i="6"/>
  <c r="J2388" i="6"/>
  <c r="J2389" i="6"/>
  <c r="J2390" i="6"/>
  <c r="J2391" i="6"/>
  <c r="J2392" i="6"/>
  <c r="J2393" i="6"/>
  <c r="J2394" i="6"/>
  <c r="J2395" i="6"/>
  <c r="J2396" i="6"/>
  <c r="J2397" i="6"/>
  <c r="J2398" i="6"/>
  <c r="J2399" i="6"/>
  <c r="J2400" i="6"/>
  <c r="J2401" i="6"/>
  <c r="J2402" i="6"/>
  <c r="J2403" i="6"/>
  <c r="J2404" i="6"/>
  <c r="J2405" i="6"/>
  <c r="J2406" i="6"/>
  <c r="J2407" i="6"/>
  <c r="J2408" i="6"/>
  <c r="J2409" i="6"/>
  <c r="J2410" i="6"/>
  <c r="J2411" i="6"/>
  <c r="J2412" i="6"/>
  <c r="J2413" i="6"/>
  <c r="J2414" i="6"/>
  <c r="J2415" i="6"/>
  <c r="J2416" i="6"/>
  <c r="J2417" i="6"/>
  <c r="J2418" i="6"/>
  <c r="J2419" i="6"/>
  <c r="J2420" i="6"/>
  <c r="J2421" i="6"/>
  <c r="J2422" i="6"/>
  <c r="J2423" i="6"/>
  <c r="J2424" i="6"/>
  <c r="J2425" i="6"/>
  <c r="J2426" i="6"/>
  <c r="J2427" i="6"/>
  <c r="J2428" i="6"/>
  <c r="J2429" i="6"/>
  <c r="J2430" i="6"/>
  <c r="J2431" i="6"/>
  <c r="J2432" i="6"/>
  <c r="J2433" i="6"/>
  <c r="J2434" i="6"/>
  <c r="J2435" i="6"/>
  <c r="J2436" i="6"/>
  <c r="J2437" i="6"/>
  <c r="J2438" i="6"/>
  <c r="J2439" i="6"/>
  <c r="J2440" i="6"/>
  <c r="J2441" i="6"/>
  <c r="J2442" i="6"/>
  <c r="J2443" i="6"/>
  <c r="J2444" i="6"/>
  <c r="J2445" i="6"/>
  <c r="J2446" i="6"/>
  <c r="J2447" i="6"/>
  <c r="J2448" i="6"/>
  <c r="J2449" i="6"/>
  <c r="J2450" i="6"/>
  <c r="J2451" i="6"/>
  <c r="J2452" i="6"/>
  <c r="J2453" i="6"/>
  <c r="J2454" i="6"/>
  <c r="J2455" i="6"/>
  <c r="J2456" i="6"/>
  <c r="J2457" i="6"/>
  <c r="J2458" i="6"/>
  <c r="J2459" i="6"/>
  <c r="J2460" i="6"/>
  <c r="J2461" i="6"/>
  <c r="J2462" i="6"/>
  <c r="J2463" i="6"/>
  <c r="J2464" i="6"/>
  <c r="J2465" i="6"/>
  <c r="J2466" i="6"/>
  <c r="J2467" i="6"/>
  <c r="J2468" i="6"/>
  <c r="J2469" i="6"/>
  <c r="J2470" i="6"/>
  <c r="J2471" i="6"/>
  <c r="J2472" i="6"/>
  <c r="J2473" i="6"/>
  <c r="J2474" i="6"/>
  <c r="J2475" i="6"/>
  <c r="J2476" i="6"/>
  <c r="J2477" i="6"/>
  <c r="J2478" i="6"/>
  <c r="J2479" i="6"/>
  <c r="J2480" i="6"/>
  <c r="J2481" i="6"/>
  <c r="J2482" i="6"/>
  <c r="J2483" i="6"/>
  <c r="J2484" i="6"/>
  <c r="J2485" i="6"/>
  <c r="J2486" i="6"/>
  <c r="J2487" i="6"/>
  <c r="J2488" i="6"/>
  <c r="J2489" i="6"/>
  <c r="J2490" i="6"/>
  <c r="J2491" i="6"/>
  <c r="J2492" i="6"/>
  <c r="J2493" i="6"/>
  <c r="J2494" i="6"/>
  <c r="J2495" i="6"/>
  <c r="J2496" i="6"/>
  <c r="J2497" i="6"/>
  <c r="J2498" i="6"/>
  <c r="J2499" i="6"/>
  <c r="J2500" i="6"/>
  <c r="J2501" i="6"/>
  <c r="J2502" i="6"/>
  <c r="J2503" i="6"/>
  <c r="J2504" i="6"/>
  <c r="J2505" i="6"/>
  <c r="J2506" i="6"/>
  <c r="J2507" i="6"/>
  <c r="J2508" i="6"/>
  <c r="J2509" i="6"/>
  <c r="J2510" i="6"/>
  <c r="J2511" i="6"/>
  <c r="J2512" i="6"/>
  <c r="J2513" i="6"/>
  <c r="J2514" i="6"/>
  <c r="J2515" i="6"/>
  <c r="J2516" i="6"/>
  <c r="J2517" i="6"/>
  <c r="J2518" i="6"/>
  <c r="J2519" i="6"/>
  <c r="J2520" i="6"/>
  <c r="J2521" i="6"/>
  <c r="J2522" i="6"/>
  <c r="J2523" i="6"/>
  <c r="J2524" i="6"/>
  <c r="J2525" i="6"/>
  <c r="J2526" i="6"/>
  <c r="J2527" i="6"/>
  <c r="J2528" i="6"/>
  <c r="J2529" i="6"/>
  <c r="J2530" i="6"/>
  <c r="J2531" i="6"/>
  <c r="J2532" i="6"/>
  <c r="J2533" i="6"/>
  <c r="J2534" i="6"/>
  <c r="J2535" i="6"/>
  <c r="J2536" i="6"/>
  <c r="J2537" i="6"/>
  <c r="J2538" i="6"/>
  <c r="J2539" i="6"/>
  <c r="J2540" i="6"/>
  <c r="J2541" i="6"/>
  <c r="J2542" i="6"/>
  <c r="J2543" i="6"/>
  <c r="J2544" i="6"/>
  <c r="J2545" i="6"/>
  <c r="J2546" i="6"/>
  <c r="J2547" i="6"/>
  <c r="J2548" i="6"/>
  <c r="J2549" i="6"/>
  <c r="J2550" i="6"/>
  <c r="J2551" i="6"/>
  <c r="J2552" i="6"/>
  <c r="J2553" i="6"/>
  <c r="J2554" i="6"/>
  <c r="J2555" i="6"/>
  <c r="J2556" i="6"/>
  <c r="J2557" i="6"/>
  <c r="J2558" i="6"/>
  <c r="J2559" i="6"/>
  <c r="J2560" i="6"/>
  <c r="J2561" i="6"/>
  <c r="J2562" i="6"/>
  <c r="J2563" i="6"/>
  <c r="J2564" i="6"/>
  <c r="J2565" i="6"/>
  <c r="J2566" i="6"/>
  <c r="J2567" i="6"/>
  <c r="J2568" i="6"/>
  <c r="J2569" i="6"/>
  <c r="J2570" i="6"/>
  <c r="J2571" i="6"/>
  <c r="J2572" i="6"/>
  <c r="J2573" i="6"/>
  <c r="J2574" i="6"/>
  <c r="J2575" i="6"/>
  <c r="J2576" i="6"/>
  <c r="J2577" i="6"/>
  <c r="J2578" i="6"/>
  <c r="J2579" i="6"/>
  <c r="J2580" i="6"/>
  <c r="J2581" i="6"/>
  <c r="J2582" i="6"/>
  <c r="J2583" i="6"/>
  <c r="J2584" i="6"/>
  <c r="J2585" i="6"/>
  <c r="J2586" i="6"/>
  <c r="J2587" i="6"/>
  <c r="J2588" i="6"/>
  <c r="J2589" i="6"/>
  <c r="J2590" i="6"/>
  <c r="J2591" i="6"/>
  <c r="J2592" i="6"/>
  <c r="J2593" i="6"/>
  <c r="J2594" i="6"/>
  <c r="J2595" i="6"/>
  <c r="J2596" i="6"/>
  <c r="J2597" i="6"/>
  <c r="J2598" i="6"/>
  <c r="J2599" i="6"/>
  <c r="J2600" i="6"/>
  <c r="J2601" i="6"/>
  <c r="J2602" i="6"/>
  <c r="J2603" i="6"/>
  <c r="J2604" i="6"/>
  <c r="J2605" i="6"/>
  <c r="J2606" i="6"/>
  <c r="J2607" i="6"/>
  <c r="J2608" i="6"/>
  <c r="J2609" i="6"/>
  <c r="J2610" i="6"/>
  <c r="J2611" i="6"/>
  <c r="J2612" i="6"/>
  <c r="J2613" i="6"/>
  <c r="J2614" i="6"/>
  <c r="J2615" i="6"/>
  <c r="J2616" i="6"/>
  <c r="J2617" i="6"/>
  <c r="J2618" i="6"/>
  <c r="J2619" i="6"/>
  <c r="J2620" i="6"/>
  <c r="J2621" i="6"/>
  <c r="J2622" i="6"/>
  <c r="J2623" i="6"/>
  <c r="J2624" i="6"/>
  <c r="J2625" i="6"/>
  <c r="J2626" i="6"/>
  <c r="J2627" i="6"/>
  <c r="J2628" i="6"/>
  <c r="J2629" i="6"/>
  <c r="J2630" i="6"/>
  <c r="J2631" i="6"/>
  <c r="J2632" i="6"/>
  <c r="J2633" i="6"/>
  <c r="J2634" i="6"/>
  <c r="J2635" i="6"/>
  <c r="J2636" i="6"/>
  <c r="J2637" i="6"/>
  <c r="J2638" i="6"/>
  <c r="J2639" i="6"/>
  <c r="J2640" i="6"/>
  <c r="J2641" i="6"/>
  <c r="J2642" i="6"/>
  <c r="J2643" i="6"/>
  <c r="J2644" i="6"/>
  <c r="J2645" i="6"/>
  <c r="J2646" i="6"/>
  <c r="J2647" i="6"/>
  <c r="J2648" i="6"/>
  <c r="J2649" i="6"/>
  <c r="J2650" i="6"/>
  <c r="J2651" i="6"/>
  <c r="J2652" i="6"/>
  <c r="J2653" i="6"/>
  <c r="J2654" i="6"/>
  <c r="J2655" i="6"/>
  <c r="J2656" i="6"/>
  <c r="J2657" i="6"/>
  <c r="J2658" i="6"/>
  <c r="J2659" i="6"/>
  <c r="J2660" i="6"/>
  <c r="J2661" i="6"/>
  <c r="J2662" i="6"/>
  <c r="J2663" i="6"/>
  <c r="J2664" i="6"/>
  <c r="J2665" i="6"/>
  <c r="J2666" i="6"/>
  <c r="J2667" i="6"/>
  <c r="J2668" i="6"/>
  <c r="J2669" i="6"/>
  <c r="J2670" i="6"/>
  <c r="J2671" i="6"/>
  <c r="J2672" i="6"/>
  <c r="J2673" i="6"/>
  <c r="J2674" i="6"/>
  <c r="J2675" i="6"/>
  <c r="J2676" i="6"/>
  <c r="J2677" i="6"/>
  <c r="J2678" i="6"/>
  <c r="J2679" i="6"/>
  <c r="J2680" i="6"/>
  <c r="J2681" i="6"/>
  <c r="J2682" i="6"/>
  <c r="J2683" i="6"/>
  <c r="J2684" i="6"/>
  <c r="J2685" i="6"/>
  <c r="J2686" i="6"/>
  <c r="J2687" i="6"/>
  <c r="J2688" i="6"/>
  <c r="J2689" i="6"/>
  <c r="J2690" i="6"/>
  <c r="J2691" i="6"/>
  <c r="J2692" i="6"/>
  <c r="J2693" i="6"/>
  <c r="J2694" i="6"/>
  <c r="J2695" i="6"/>
  <c r="J2696" i="6"/>
  <c r="J2697" i="6"/>
  <c r="J2698" i="6"/>
  <c r="J2699" i="6"/>
  <c r="J2700" i="6"/>
  <c r="J2701" i="6"/>
  <c r="J2702" i="6"/>
  <c r="J2703" i="6"/>
  <c r="J2704" i="6"/>
  <c r="J2705" i="6"/>
  <c r="J2706" i="6"/>
  <c r="J2707" i="6"/>
  <c r="J2708" i="6"/>
  <c r="J2709" i="6"/>
  <c r="J2710" i="6"/>
  <c r="J2711" i="6"/>
  <c r="J2712" i="6"/>
  <c r="J2713" i="6"/>
  <c r="J2714" i="6"/>
  <c r="J2715" i="6"/>
  <c r="J2716" i="6"/>
  <c r="J2717" i="6"/>
  <c r="J2718" i="6"/>
  <c r="J2719" i="6"/>
  <c r="J2720" i="6"/>
  <c r="J2721" i="6"/>
  <c r="J2722" i="6"/>
  <c r="J2723" i="6"/>
  <c r="J2724" i="6"/>
  <c r="J2725" i="6"/>
  <c r="J2726" i="6"/>
  <c r="J2727" i="6"/>
  <c r="J2728" i="6"/>
  <c r="J2729" i="6"/>
  <c r="J2730" i="6"/>
  <c r="J2731" i="6"/>
  <c r="J2732" i="6"/>
  <c r="J2733" i="6"/>
  <c r="J2734" i="6"/>
  <c r="J2735" i="6"/>
  <c r="J2736" i="6"/>
  <c r="J2737" i="6"/>
  <c r="J2738" i="6"/>
  <c r="J2739" i="6"/>
  <c r="J2740" i="6"/>
  <c r="J2741" i="6"/>
  <c r="J2742" i="6"/>
  <c r="J2743" i="6"/>
  <c r="J2744" i="6"/>
  <c r="J2745" i="6"/>
  <c r="J2746" i="6"/>
  <c r="J2747" i="6"/>
  <c r="J2748" i="6"/>
  <c r="J2749" i="6"/>
  <c r="J2750" i="6"/>
  <c r="J2751" i="6"/>
  <c r="J2752" i="6"/>
  <c r="J2753" i="6"/>
  <c r="J2754" i="6"/>
  <c r="J2755" i="6"/>
  <c r="J2756" i="6"/>
  <c r="J2757" i="6"/>
  <c r="J2758" i="6"/>
  <c r="J2759" i="6"/>
  <c r="J2760" i="6"/>
  <c r="J2761" i="6"/>
  <c r="J2762" i="6"/>
  <c r="J2763" i="6"/>
  <c r="J2764" i="6"/>
  <c r="J2765" i="6"/>
  <c r="J2766" i="6"/>
  <c r="J2767" i="6"/>
  <c r="J2768" i="6"/>
  <c r="J2769" i="6"/>
  <c r="J2770" i="6"/>
  <c r="J2771" i="6"/>
  <c r="J2772" i="6"/>
  <c r="J2773" i="6"/>
  <c r="J2774" i="6"/>
  <c r="J2775" i="6"/>
  <c r="J2776" i="6"/>
  <c r="J2777" i="6"/>
  <c r="J2778" i="6"/>
  <c r="J2779" i="6"/>
  <c r="J2780" i="6"/>
  <c r="J2781" i="6"/>
  <c r="J2782" i="6"/>
  <c r="J2783" i="6"/>
  <c r="J2784" i="6"/>
  <c r="J2785" i="6"/>
  <c r="J2786" i="6"/>
  <c r="J2787" i="6"/>
  <c r="J2788" i="6"/>
  <c r="J2789" i="6"/>
  <c r="J2790" i="6"/>
  <c r="J2791" i="6"/>
  <c r="J2792" i="6"/>
  <c r="J2793" i="6"/>
  <c r="J2794" i="6"/>
  <c r="J2795" i="6"/>
  <c r="J2796" i="6"/>
  <c r="J2797" i="6"/>
  <c r="J2798" i="6"/>
  <c r="J2799" i="6"/>
  <c r="J2800" i="6"/>
  <c r="J2801" i="6"/>
  <c r="J2802" i="6"/>
  <c r="J2803" i="6"/>
  <c r="J2804" i="6"/>
  <c r="J2805" i="6"/>
  <c r="J2806" i="6"/>
  <c r="J2807" i="6"/>
  <c r="J2808" i="6"/>
  <c r="J2809" i="6"/>
  <c r="J2810" i="6"/>
  <c r="J2811" i="6"/>
  <c r="J2812" i="6"/>
  <c r="J2813" i="6"/>
  <c r="J2814" i="6"/>
  <c r="J2815" i="6"/>
  <c r="J2816" i="6"/>
  <c r="J2817" i="6"/>
  <c r="J2818" i="6"/>
  <c r="J2819" i="6"/>
  <c r="J2820" i="6"/>
  <c r="J2821" i="6"/>
  <c r="J2822" i="6"/>
  <c r="J2823" i="6"/>
  <c r="J2824" i="6"/>
  <c r="J2825" i="6"/>
  <c r="J2826" i="6"/>
  <c r="J2827" i="6"/>
  <c r="J2828" i="6"/>
  <c r="J2829" i="6"/>
  <c r="J2830" i="6"/>
  <c r="J2831" i="6"/>
  <c r="J2832" i="6"/>
  <c r="J2833" i="6"/>
  <c r="J2834" i="6"/>
  <c r="J2835" i="6"/>
  <c r="J2836" i="6"/>
  <c r="J2837" i="6"/>
  <c r="J2838" i="6"/>
  <c r="J2839" i="6"/>
  <c r="J2840" i="6"/>
  <c r="J2841" i="6"/>
  <c r="J2842" i="6"/>
  <c r="J2843" i="6"/>
  <c r="J2844" i="6"/>
  <c r="J2845" i="6"/>
  <c r="J2846" i="6"/>
  <c r="J2847" i="6"/>
  <c r="J2848" i="6"/>
  <c r="J2849" i="6"/>
  <c r="J2850" i="6"/>
  <c r="J2851" i="6"/>
  <c r="J2852" i="6"/>
  <c r="J2853" i="6"/>
  <c r="J2854" i="6"/>
  <c r="J2855" i="6"/>
  <c r="J2856" i="6"/>
  <c r="J2857" i="6"/>
  <c r="J2858" i="6"/>
  <c r="J2859" i="6"/>
  <c r="J2860" i="6"/>
  <c r="J2861" i="6"/>
  <c r="J2862" i="6"/>
  <c r="J2863" i="6"/>
  <c r="J2864" i="6"/>
  <c r="J2865" i="6"/>
  <c r="J2866" i="6"/>
  <c r="J2867" i="6"/>
  <c r="J2868" i="6"/>
  <c r="J2869" i="6"/>
  <c r="J2870" i="6"/>
  <c r="J2871" i="6"/>
  <c r="J2872" i="6"/>
  <c r="J2873" i="6"/>
  <c r="J2874" i="6"/>
  <c r="J2875" i="6"/>
  <c r="J2876" i="6"/>
  <c r="J2877" i="6"/>
  <c r="J2878" i="6"/>
  <c r="J2879" i="6"/>
  <c r="J2880" i="6"/>
  <c r="J2881" i="6"/>
  <c r="J2882" i="6"/>
  <c r="J2883" i="6"/>
  <c r="J2884" i="6"/>
  <c r="J2885" i="6"/>
  <c r="J2886" i="6"/>
  <c r="J2887" i="6"/>
  <c r="J2888" i="6"/>
  <c r="J2889" i="6"/>
  <c r="J2890" i="6"/>
  <c r="J2891" i="6"/>
  <c r="J2892" i="6"/>
  <c r="J2893" i="6"/>
  <c r="J2894" i="6"/>
  <c r="J2895" i="6"/>
  <c r="J2896" i="6"/>
  <c r="J2897" i="6"/>
  <c r="J2898" i="6"/>
  <c r="J2899" i="6"/>
  <c r="J2900" i="6"/>
  <c r="J2901" i="6"/>
  <c r="J2902" i="6"/>
  <c r="J2903" i="6"/>
  <c r="J2904" i="6"/>
  <c r="J2905" i="6"/>
  <c r="J2906" i="6"/>
  <c r="J2907" i="6"/>
  <c r="J2908" i="6"/>
  <c r="J2909" i="6"/>
  <c r="J2910" i="6"/>
  <c r="J2911" i="6"/>
  <c r="J2912" i="6"/>
  <c r="J2913" i="6"/>
  <c r="J2914" i="6"/>
  <c r="J2915" i="6"/>
  <c r="J2916" i="6"/>
  <c r="J2917" i="6"/>
  <c r="J2918" i="6"/>
  <c r="J2919" i="6"/>
  <c r="J2920" i="6"/>
  <c r="J2921" i="6"/>
  <c r="J2922" i="6"/>
  <c r="J2923" i="6"/>
  <c r="J2924" i="6"/>
  <c r="J2925" i="6"/>
  <c r="J2926" i="6"/>
  <c r="J2927" i="6"/>
  <c r="J2928" i="6"/>
  <c r="J2929" i="6"/>
  <c r="J2930" i="6"/>
  <c r="J2931" i="6"/>
  <c r="J2932" i="6"/>
  <c r="J2933" i="6"/>
  <c r="J2934" i="6"/>
  <c r="J2935" i="6"/>
  <c r="J2936" i="6"/>
  <c r="J2937" i="6"/>
  <c r="J2938" i="6"/>
  <c r="J2939" i="6"/>
  <c r="J2940" i="6"/>
  <c r="J2941" i="6"/>
  <c r="J2942" i="6"/>
  <c r="J2943" i="6"/>
  <c r="J2944" i="6"/>
  <c r="J2945" i="6"/>
  <c r="J2946" i="6"/>
  <c r="J2947" i="6"/>
  <c r="J2948" i="6"/>
  <c r="J2949" i="6"/>
  <c r="J2950" i="6"/>
  <c r="J2951" i="6"/>
  <c r="J2952" i="6"/>
  <c r="J2953" i="6"/>
  <c r="J2954" i="6"/>
  <c r="J2955" i="6"/>
  <c r="J2956" i="6"/>
  <c r="J2957" i="6"/>
  <c r="J2958" i="6"/>
  <c r="J2959" i="6"/>
  <c r="J2960" i="6"/>
  <c r="J2961" i="6"/>
  <c r="J2962" i="6"/>
  <c r="J2963" i="6"/>
  <c r="J2964" i="6"/>
  <c r="J2965" i="6"/>
  <c r="J2966" i="6"/>
  <c r="J2967" i="6"/>
  <c r="J2968" i="6"/>
  <c r="J2969" i="6"/>
  <c r="J2970" i="6"/>
  <c r="J2971" i="6"/>
  <c r="J2972" i="6"/>
  <c r="J2973" i="6"/>
  <c r="J2974" i="6"/>
  <c r="J2975" i="6"/>
  <c r="J2976" i="6"/>
  <c r="J2977" i="6"/>
  <c r="J2978" i="6"/>
  <c r="J2979" i="6"/>
  <c r="J2980" i="6"/>
  <c r="J2981" i="6"/>
  <c r="J2982" i="6"/>
  <c r="J2983" i="6"/>
  <c r="J2984" i="6"/>
  <c r="J2985" i="6"/>
  <c r="J2986" i="6"/>
  <c r="J2987" i="6"/>
  <c r="J2988" i="6"/>
  <c r="J2989" i="6"/>
  <c r="J2990" i="6"/>
  <c r="J2991" i="6"/>
  <c r="J2992" i="6"/>
  <c r="J2993" i="6"/>
  <c r="J2994" i="6"/>
  <c r="J2995" i="6"/>
  <c r="J2996" i="6"/>
  <c r="J2997" i="6"/>
  <c r="J2998" i="6"/>
  <c r="J2999" i="6"/>
  <c r="J3000" i="6"/>
  <c r="J3001" i="6"/>
  <c r="J3002" i="6"/>
  <c r="J3003" i="6"/>
  <c r="J3004" i="6"/>
  <c r="J3005" i="6"/>
  <c r="J3006" i="6"/>
  <c r="J3007" i="6"/>
  <c r="J3008" i="6"/>
  <c r="J3009" i="6"/>
  <c r="J3010" i="6"/>
  <c r="J3011" i="6"/>
  <c r="J3012" i="6"/>
  <c r="J3013" i="6"/>
  <c r="J3014" i="6"/>
  <c r="J3015" i="6"/>
  <c r="J3016" i="6"/>
  <c r="J3017" i="6"/>
  <c r="J3018" i="6"/>
  <c r="J3019" i="6"/>
  <c r="J3020" i="6"/>
  <c r="J3021" i="6"/>
  <c r="J3022" i="6"/>
  <c r="J3023" i="6"/>
  <c r="J3024" i="6"/>
  <c r="J3025" i="6"/>
  <c r="J3026" i="6"/>
  <c r="J3027" i="6"/>
  <c r="J3028" i="6"/>
  <c r="J3029" i="6"/>
  <c r="J3030" i="6"/>
  <c r="J3031" i="6"/>
  <c r="J3032" i="6"/>
  <c r="J3033" i="6"/>
  <c r="J3034" i="6"/>
  <c r="J3035" i="6"/>
  <c r="J3036" i="6"/>
  <c r="J3037" i="6"/>
  <c r="J3038" i="6"/>
  <c r="J3039" i="6"/>
  <c r="J3040" i="6"/>
  <c r="J3041" i="6"/>
  <c r="J3042" i="6"/>
  <c r="J3043" i="6"/>
  <c r="J3044" i="6"/>
  <c r="J3045" i="6"/>
  <c r="J3046" i="6"/>
  <c r="J3047" i="6"/>
  <c r="J3048" i="6"/>
  <c r="J3049" i="6"/>
  <c r="J3050" i="6"/>
  <c r="J3051" i="6"/>
  <c r="J3052" i="6"/>
  <c r="J3053" i="6"/>
  <c r="J3054" i="6"/>
  <c r="J3055" i="6"/>
  <c r="J3056" i="6"/>
  <c r="J3057" i="6"/>
  <c r="J3058" i="6"/>
  <c r="J3059" i="6"/>
  <c r="J3060" i="6"/>
  <c r="J3061" i="6"/>
  <c r="J3062" i="6"/>
  <c r="J3063" i="6"/>
  <c r="J3064" i="6"/>
  <c r="J3065" i="6"/>
  <c r="J3066" i="6"/>
  <c r="J3067" i="6"/>
  <c r="J3068" i="6"/>
  <c r="J3069" i="6"/>
  <c r="J3070" i="6"/>
  <c r="J3071" i="6"/>
  <c r="J3072" i="6"/>
  <c r="J3073" i="6"/>
  <c r="J3074" i="6"/>
  <c r="J3075" i="6"/>
  <c r="J3076" i="6"/>
  <c r="J3077" i="6"/>
  <c r="J3078" i="6"/>
  <c r="J3079" i="6"/>
  <c r="J3080" i="6"/>
  <c r="J3081" i="6"/>
  <c r="J3082" i="6"/>
  <c r="J3083" i="6"/>
  <c r="J3084" i="6"/>
  <c r="J3085" i="6"/>
  <c r="J3086" i="6"/>
  <c r="J3087" i="6"/>
  <c r="J3088" i="6"/>
  <c r="J3089" i="6"/>
  <c r="J3090" i="6"/>
  <c r="J3091" i="6"/>
  <c r="J3092" i="6"/>
  <c r="J3093" i="6"/>
  <c r="J3094" i="6"/>
  <c r="J3095" i="6"/>
  <c r="J3096" i="6"/>
  <c r="J3097" i="6"/>
  <c r="J3098" i="6"/>
  <c r="J3099" i="6"/>
  <c r="J3100" i="6"/>
  <c r="J3101" i="6"/>
  <c r="J3102" i="6"/>
  <c r="J3103" i="6"/>
  <c r="J3104" i="6"/>
  <c r="J3105" i="6"/>
  <c r="J3106" i="6"/>
  <c r="J3107" i="6"/>
  <c r="J3108" i="6"/>
  <c r="J3109" i="6"/>
  <c r="J3110" i="6"/>
  <c r="J3111" i="6"/>
  <c r="J3112" i="6"/>
  <c r="J3113" i="6"/>
  <c r="J3114" i="6"/>
  <c r="J3115" i="6"/>
  <c r="J3116" i="6"/>
  <c r="J3117" i="6"/>
  <c r="J3118" i="6"/>
  <c r="J3119" i="6"/>
  <c r="J3120" i="6"/>
  <c r="J3121" i="6"/>
  <c r="J3122" i="6"/>
  <c r="J3123" i="6"/>
  <c r="J3124" i="6"/>
  <c r="J3125" i="6"/>
  <c r="J3126" i="6"/>
  <c r="J3127" i="6"/>
  <c r="J3128" i="6"/>
  <c r="J3129" i="6"/>
  <c r="J3130" i="6"/>
  <c r="J3131" i="6"/>
  <c r="J3132" i="6"/>
  <c r="J3133" i="6"/>
  <c r="J3134" i="6"/>
  <c r="J3135" i="6"/>
  <c r="J3136" i="6"/>
  <c r="J3137" i="6"/>
  <c r="J3138" i="6"/>
  <c r="J3139" i="6"/>
  <c r="J3140" i="6"/>
  <c r="J3141" i="6"/>
  <c r="J3142" i="6"/>
  <c r="J3143" i="6"/>
  <c r="J3144" i="6"/>
  <c r="J3145" i="6"/>
  <c r="J3146" i="6"/>
  <c r="J3147" i="6"/>
  <c r="J3148" i="6"/>
  <c r="J3149" i="6"/>
  <c r="J3150" i="6"/>
  <c r="J3151" i="6"/>
  <c r="J3152" i="6"/>
  <c r="J3153" i="6"/>
  <c r="J3154" i="6"/>
  <c r="J3155" i="6"/>
  <c r="J3156" i="6"/>
  <c r="J3157" i="6"/>
  <c r="J3158" i="6"/>
  <c r="J3159" i="6"/>
  <c r="J3160" i="6"/>
  <c r="J3161" i="6"/>
  <c r="J3162" i="6"/>
  <c r="J3163" i="6"/>
  <c r="J3164" i="6"/>
  <c r="J3165" i="6"/>
  <c r="J3166" i="6"/>
  <c r="J3167" i="6"/>
  <c r="J3168" i="6"/>
  <c r="J3169" i="6"/>
  <c r="J3170" i="6"/>
  <c r="J3171" i="6"/>
  <c r="J3172" i="6"/>
  <c r="J3173" i="6"/>
  <c r="J3174" i="6"/>
  <c r="J3175" i="6"/>
  <c r="J3176" i="6"/>
  <c r="J3177" i="6"/>
  <c r="J3178" i="6"/>
  <c r="J3179" i="6"/>
  <c r="J3180" i="6"/>
  <c r="J3181" i="6"/>
  <c r="J3182" i="6"/>
  <c r="J3183" i="6"/>
  <c r="J3184" i="6"/>
  <c r="J3185" i="6"/>
  <c r="J3186" i="6"/>
  <c r="J3187" i="6"/>
  <c r="J3188" i="6"/>
  <c r="J3189" i="6"/>
  <c r="J3190" i="6"/>
  <c r="J3191" i="6"/>
  <c r="J3192" i="6"/>
  <c r="J3193" i="6"/>
  <c r="J3194" i="6"/>
  <c r="J3195" i="6"/>
  <c r="J3196" i="6"/>
  <c r="J3197" i="6"/>
  <c r="J3198" i="6"/>
  <c r="J3199" i="6"/>
  <c r="J3200" i="6"/>
  <c r="J3201" i="6"/>
  <c r="J3202" i="6"/>
  <c r="J3203" i="6"/>
  <c r="J3204" i="6"/>
  <c r="J3205" i="6"/>
  <c r="J3206" i="6"/>
  <c r="J3207" i="6"/>
  <c r="J3208" i="6"/>
  <c r="J3209" i="6"/>
  <c r="J3210" i="6"/>
  <c r="J3211" i="6"/>
  <c r="J3212" i="6"/>
  <c r="J3213" i="6"/>
  <c r="J3214" i="6"/>
  <c r="J3215" i="6"/>
  <c r="J3216" i="6"/>
  <c r="J3217" i="6"/>
  <c r="J3218" i="6"/>
  <c r="J3219" i="6"/>
  <c r="J3220" i="6"/>
  <c r="J3221" i="6"/>
  <c r="J3222" i="6"/>
  <c r="J3223" i="6"/>
  <c r="J3224" i="6"/>
  <c r="J3225" i="6"/>
  <c r="J3226" i="6"/>
  <c r="J3227" i="6"/>
  <c r="J3228" i="6"/>
  <c r="J3229" i="6"/>
  <c r="J3230" i="6"/>
  <c r="J3231" i="6"/>
  <c r="J3232" i="6"/>
  <c r="J3233" i="6"/>
  <c r="J3234" i="6"/>
  <c r="J3235" i="6"/>
  <c r="J3236" i="6"/>
  <c r="J3237" i="6"/>
  <c r="J3238" i="6"/>
  <c r="J3239" i="6"/>
  <c r="J3240" i="6"/>
  <c r="J3241" i="6"/>
  <c r="J3242" i="6"/>
  <c r="J3243" i="6"/>
  <c r="J3244" i="6"/>
  <c r="J3245" i="6"/>
  <c r="J3246" i="6"/>
  <c r="J3247" i="6"/>
  <c r="J3248" i="6"/>
  <c r="J3249" i="6"/>
  <c r="J3250" i="6"/>
  <c r="J3251" i="6"/>
  <c r="J3252" i="6"/>
  <c r="J3253" i="6"/>
  <c r="J3254" i="6"/>
  <c r="J3255" i="6"/>
  <c r="J3256" i="6"/>
  <c r="J3257" i="6"/>
  <c r="J3258" i="6"/>
  <c r="J3259" i="6"/>
  <c r="J3260" i="6"/>
  <c r="J3261" i="6"/>
  <c r="J3262" i="6"/>
  <c r="J3263" i="6"/>
  <c r="J3264" i="6"/>
  <c r="J3265" i="6"/>
  <c r="J3266" i="6"/>
  <c r="J3267" i="6"/>
  <c r="J3268" i="6"/>
  <c r="J3269" i="6"/>
  <c r="J3270" i="6"/>
  <c r="J3271" i="6"/>
  <c r="J3272" i="6"/>
  <c r="J3273" i="6"/>
  <c r="J3274" i="6"/>
  <c r="J3275" i="6"/>
  <c r="J3276" i="6"/>
  <c r="J3277" i="6"/>
  <c r="J3278" i="6"/>
  <c r="J3279" i="6"/>
  <c r="J3280" i="6"/>
  <c r="J3281" i="6"/>
  <c r="J3282" i="6"/>
  <c r="J3283" i="6"/>
  <c r="J3284" i="6"/>
  <c r="J3285" i="6"/>
  <c r="J3286" i="6"/>
  <c r="J3287" i="6"/>
  <c r="J3288" i="6"/>
  <c r="J3289" i="6"/>
  <c r="J3290" i="6"/>
  <c r="J3291" i="6"/>
  <c r="J3292" i="6"/>
  <c r="J3293" i="6"/>
  <c r="J3294" i="6"/>
  <c r="J3295" i="6"/>
  <c r="J3296" i="6"/>
  <c r="J3297" i="6"/>
  <c r="J3298" i="6"/>
  <c r="J3299" i="6"/>
  <c r="J3300" i="6"/>
  <c r="J3301" i="6"/>
  <c r="J3302" i="6"/>
  <c r="J3303" i="6"/>
  <c r="J3304" i="6"/>
  <c r="J3305" i="6"/>
  <c r="J3306" i="6"/>
  <c r="J3307" i="6"/>
  <c r="J3308" i="6"/>
  <c r="J3309" i="6"/>
  <c r="J3310" i="6"/>
  <c r="J3311" i="6"/>
  <c r="J3312" i="6"/>
  <c r="J3313" i="6"/>
  <c r="J3314" i="6"/>
  <c r="J3315" i="6"/>
  <c r="J3316" i="6"/>
  <c r="J3317" i="6"/>
  <c r="J3318" i="6"/>
  <c r="J3319" i="6"/>
  <c r="J3320" i="6"/>
  <c r="J3321" i="6"/>
  <c r="J3322" i="6"/>
  <c r="J3323" i="6"/>
  <c r="J3324" i="6"/>
  <c r="J3325" i="6"/>
  <c r="J3326" i="6"/>
  <c r="J3327" i="6"/>
  <c r="J3328" i="6"/>
  <c r="J3329" i="6"/>
  <c r="J3330" i="6"/>
  <c r="J3331" i="6"/>
  <c r="J3332" i="6"/>
  <c r="J3333" i="6"/>
  <c r="J3334" i="6"/>
  <c r="J3335" i="6"/>
  <c r="J3336" i="6"/>
  <c r="J3337" i="6"/>
  <c r="J3338" i="6"/>
  <c r="J3339" i="6"/>
  <c r="J3340" i="6"/>
  <c r="J3341" i="6"/>
  <c r="J3342" i="6"/>
  <c r="J3343" i="6"/>
  <c r="J3344" i="6"/>
  <c r="J3345" i="6"/>
  <c r="J3346" i="6"/>
  <c r="J3347" i="6"/>
  <c r="J3348" i="6"/>
  <c r="J3349" i="6"/>
  <c r="J3350" i="6"/>
  <c r="J3351" i="6"/>
  <c r="J3352" i="6"/>
  <c r="J3353" i="6"/>
  <c r="J3354" i="6"/>
  <c r="J3355" i="6"/>
  <c r="J3356" i="6"/>
  <c r="J3357" i="6"/>
  <c r="J3358" i="6"/>
  <c r="J3359" i="6"/>
  <c r="J3360" i="6"/>
  <c r="J3361" i="6"/>
  <c r="J3362" i="6"/>
  <c r="J3363" i="6"/>
  <c r="J3364" i="6"/>
  <c r="J3365" i="6"/>
  <c r="J3366" i="6"/>
  <c r="J3367" i="6"/>
  <c r="J3368" i="6"/>
  <c r="J3369" i="6"/>
  <c r="J3370" i="6"/>
  <c r="J3371" i="6"/>
  <c r="J3372" i="6"/>
  <c r="J3373" i="6"/>
  <c r="J3374" i="6"/>
  <c r="J3375" i="6"/>
  <c r="J3376" i="6"/>
  <c r="J3377" i="6"/>
  <c r="J3378" i="6"/>
  <c r="J3379" i="6"/>
  <c r="J3380" i="6"/>
  <c r="J3381" i="6"/>
  <c r="J3382" i="6"/>
  <c r="J3383" i="6"/>
  <c r="J3384" i="6"/>
  <c r="J3385" i="6"/>
  <c r="J3386" i="6"/>
  <c r="J3387" i="6"/>
  <c r="J3388" i="6"/>
  <c r="J3389" i="6"/>
  <c r="J3390" i="6"/>
  <c r="J3391" i="6"/>
  <c r="J3392" i="6"/>
  <c r="J3393" i="6"/>
  <c r="J3394" i="6"/>
  <c r="J3395" i="6"/>
  <c r="J3396" i="6"/>
  <c r="J3397" i="6"/>
  <c r="J3398" i="6"/>
  <c r="J3399" i="6"/>
  <c r="J3400" i="6"/>
  <c r="J3401" i="6"/>
  <c r="J3402" i="6"/>
  <c r="J3403" i="6"/>
  <c r="J3404" i="6"/>
  <c r="J3405" i="6"/>
  <c r="J3406" i="6"/>
  <c r="J3407" i="6"/>
  <c r="J3408" i="6"/>
  <c r="J3409" i="6"/>
  <c r="J3410" i="6"/>
  <c r="J3411" i="6"/>
  <c r="J3412" i="6"/>
  <c r="J3413" i="6"/>
  <c r="J3414" i="6"/>
  <c r="J3415" i="6"/>
  <c r="J3416" i="6"/>
  <c r="J3417" i="6"/>
  <c r="J3418" i="6"/>
  <c r="J3419" i="6"/>
  <c r="J3420" i="6"/>
  <c r="J3421" i="6"/>
  <c r="J3422" i="6"/>
  <c r="J3423" i="6"/>
  <c r="J3424" i="6"/>
  <c r="J3425" i="6"/>
  <c r="J3426" i="6"/>
  <c r="J3427" i="6"/>
  <c r="J3428" i="6"/>
  <c r="J3429" i="6"/>
  <c r="J3430" i="6"/>
  <c r="J3431" i="6"/>
  <c r="J3432" i="6"/>
  <c r="J3433" i="6"/>
  <c r="J3434" i="6"/>
  <c r="J3435" i="6"/>
  <c r="J3436" i="6"/>
  <c r="J3437" i="6"/>
  <c r="J3438" i="6"/>
  <c r="J3439" i="6"/>
  <c r="J3440" i="6"/>
  <c r="J3441" i="6"/>
  <c r="J3442" i="6"/>
  <c r="J3443" i="6"/>
  <c r="J3444" i="6"/>
  <c r="J3445" i="6"/>
  <c r="J3446" i="6"/>
  <c r="J3447" i="6"/>
  <c r="J3448" i="6"/>
  <c r="J3449" i="6"/>
  <c r="J3450" i="6"/>
  <c r="J3451" i="6"/>
  <c r="J3452" i="6"/>
  <c r="J3453" i="6"/>
  <c r="J3454" i="6"/>
  <c r="J3455" i="6"/>
  <c r="J3456" i="6"/>
  <c r="J3457" i="6"/>
  <c r="J3458" i="6"/>
  <c r="J3459" i="6"/>
  <c r="J3460" i="6"/>
  <c r="J3461" i="6"/>
  <c r="J3462" i="6"/>
  <c r="J3463" i="6"/>
  <c r="J3464" i="6"/>
  <c r="J3465" i="6"/>
  <c r="J3466" i="6"/>
  <c r="J3467" i="6"/>
  <c r="J3468" i="6"/>
  <c r="J3469" i="6"/>
  <c r="J3470" i="6"/>
  <c r="J3471" i="6"/>
  <c r="J3472" i="6"/>
  <c r="J3473" i="6"/>
  <c r="J3474" i="6"/>
  <c r="J3475" i="6"/>
  <c r="J3476" i="6"/>
  <c r="J3477" i="6"/>
  <c r="J3478" i="6"/>
  <c r="J3479" i="6"/>
  <c r="J3480" i="6"/>
  <c r="J3481" i="6"/>
  <c r="J3482" i="6"/>
  <c r="J3483" i="6"/>
  <c r="J3484" i="6"/>
  <c r="J3485" i="6"/>
  <c r="J3486" i="6"/>
  <c r="J3487" i="6"/>
  <c r="J3488" i="6"/>
  <c r="J3489" i="6"/>
  <c r="J3490" i="6"/>
  <c r="J3491" i="6"/>
  <c r="J3492" i="6"/>
  <c r="J3493" i="6"/>
  <c r="J3494" i="6"/>
  <c r="J3495" i="6"/>
  <c r="J3496" i="6"/>
  <c r="J3497" i="6"/>
  <c r="J3498" i="6"/>
  <c r="J3499" i="6"/>
  <c r="J3500" i="6"/>
  <c r="J3501" i="6"/>
  <c r="J3502" i="6"/>
  <c r="J3503" i="6"/>
  <c r="J3504" i="6"/>
  <c r="J3505" i="6"/>
  <c r="J3506" i="6"/>
  <c r="J3507" i="6"/>
  <c r="J3508" i="6"/>
  <c r="J3509" i="6"/>
  <c r="J3510" i="6"/>
  <c r="J3511" i="6"/>
  <c r="J3512" i="6"/>
  <c r="J3513" i="6"/>
  <c r="J3514" i="6"/>
  <c r="J3515" i="6"/>
  <c r="J3516" i="6"/>
  <c r="J3517" i="6"/>
  <c r="J3518" i="6"/>
  <c r="J3519" i="6"/>
  <c r="J3520" i="6"/>
  <c r="J3521" i="6"/>
  <c r="J3522" i="6"/>
  <c r="J3523" i="6"/>
  <c r="J3524" i="6"/>
  <c r="J3525" i="6"/>
  <c r="J3526" i="6"/>
  <c r="J3527" i="6"/>
  <c r="J3528" i="6"/>
  <c r="J3529" i="6"/>
  <c r="J3530" i="6"/>
  <c r="J3531" i="6"/>
  <c r="J3532" i="6"/>
  <c r="J3533" i="6"/>
  <c r="J3534" i="6"/>
  <c r="J3535" i="6"/>
  <c r="J3536" i="6"/>
  <c r="J3537" i="6"/>
  <c r="J3538" i="6"/>
  <c r="J3539" i="6"/>
  <c r="J3540" i="6"/>
  <c r="J3541" i="6"/>
  <c r="J3542" i="6"/>
  <c r="J3543" i="6"/>
  <c r="J3544" i="6"/>
  <c r="J3545" i="6"/>
  <c r="J3546" i="6"/>
  <c r="J3547" i="6"/>
  <c r="J3548" i="6"/>
  <c r="J3549" i="6"/>
  <c r="J3550" i="6"/>
  <c r="J3551" i="6"/>
  <c r="J3552" i="6"/>
  <c r="J3553" i="6"/>
  <c r="J3554" i="6"/>
  <c r="J3555" i="6"/>
  <c r="J3556" i="6"/>
  <c r="J3557" i="6"/>
  <c r="J3558" i="6"/>
  <c r="J3559" i="6"/>
  <c r="J3560" i="6"/>
  <c r="J3561" i="6"/>
  <c r="J3562" i="6"/>
  <c r="J3563" i="6"/>
  <c r="J3564" i="6"/>
  <c r="J3565" i="6"/>
  <c r="J3566" i="6"/>
  <c r="J3567" i="6"/>
  <c r="J3568" i="6"/>
  <c r="J3569" i="6"/>
  <c r="J3570" i="6"/>
  <c r="J3571" i="6"/>
  <c r="J3572" i="6"/>
  <c r="J3573" i="6"/>
  <c r="J3574" i="6"/>
  <c r="J3575" i="6"/>
  <c r="J3576" i="6"/>
  <c r="J3577" i="6"/>
  <c r="J3578" i="6"/>
  <c r="J3579" i="6"/>
  <c r="J3580" i="6"/>
  <c r="J3581" i="6"/>
  <c r="J3582" i="6"/>
  <c r="J3583" i="6"/>
  <c r="J3584" i="6"/>
  <c r="J3585" i="6"/>
  <c r="J3586" i="6"/>
  <c r="J3587" i="6"/>
  <c r="J3588" i="6"/>
  <c r="J3589" i="6"/>
  <c r="J3590" i="6"/>
  <c r="J3591" i="6"/>
  <c r="J3592" i="6"/>
  <c r="J3593" i="6"/>
  <c r="J3594" i="6"/>
  <c r="J3595" i="6"/>
  <c r="J3596" i="6"/>
  <c r="J3597" i="6"/>
  <c r="J3598" i="6"/>
  <c r="J3599" i="6"/>
  <c r="J3600" i="6"/>
  <c r="J3601" i="6"/>
  <c r="J3602" i="6"/>
  <c r="J3603" i="6"/>
  <c r="J3604" i="6"/>
  <c r="J3605" i="6"/>
  <c r="J3606" i="6"/>
  <c r="J3607" i="6"/>
  <c r="J3608" i="6"/>
  <c r="J3609" i="6"/>
  <c r="J3610" i="6"/>
  <c r="J3611" i="6"/>
  <c r="J3612" i="6"/>
  <c r="J3613" i="6"/>
  <c r="J3614" i="6"/>
  <c r="J3615" i="6"/>
  <c r="J3616" i="6"/>
  <c r="J3617" i="6"/>
  <c r="J3618" i="6"/>
  <c r="J3619" i="6"/>
  <c r="J3620" i="6"/>
  <c r="J3621" i="6"/>
  <c r="J3622" i="6"/>
  <c r="J3623" i="6"/>
  <c r="J3624" i="6"/>
  <c r="J3625" i="6"/>
  <c r="J3626" i="6"/>
  <c r="J3627" i="6"/>
  <c r="J3628" i="6"/>
  <c r="J3629" i="6"/>
  <c r="J3630" i="6"/>
  <c r="J3631" i="6"/>
  <c r="J3632" i="6"/>
  <c r="J3633" i="6"/>
  <c r="J3634" i="6"/>
  <c r="J3635" i="6"/>
  <c r="J3636" i="6"/>
  <c r="J3637" i="6"/>
  <c r="J3638" i="6"/>
  <c r="J3639" i="6"/>
  <c r="J3640" i="6"/>
  <c r="J3641" i="6"/>
  <c r="J3642" i="6"/>
  <c r="J3643" i="6"/>
  <c r="J3644" i="6"/>
  <c r="J3645" i="6"/>
  <c r="J3646" i="6"/>
  <c r="J3647" i="6"/>
  <c r="J3648" i="6"/>
  <c r="J3649" i="6"/>
  <c r="J3650" i="6"/>
  <c r="J3651" i="6"/>
  <c r="J3652" i="6"/>
  <c r="J3653" i="6"/>
  <c r="J3654" i="6"/>
  <c r="J3655" i="6"/>
  <c r="J3656" i="6"/>
  <c r="J3657" i="6"/>
  <c r="J3658" i="6"/>
  <c r="J3659" i="6"/>
  <c r="J3660" i="6"/>
  <c r="J3661" i="6"/>
  <c r="J3662" i="6"/>
  <c r="J3663" i="6"/>
  <c r="J3664" i="6"/>
  <c r="J3665" i="6"/>
  <c r="J3666" i="6"/>
  <c r="J3667" i="6"/>
  <c r="J3668" i="6"/>
  <c r="J3669" i="6"/>
  <c r="J3670" i="6"/>
  <c r="J3671" i="6"/>
  <c r="J3672" i="6"/>
  <c r="J3673" i="6"/>
  <c r="J3674" i="6"/>
  <c r="J3675" i="6"/>
  <c r="J3676" i="6"/>
  <c r="J3677" i="6"/>
  <c r="J3678" i="6"/>
  <c r="J3679" i="6"/>
  <c r="J3680" i="6"/>
  <c r="J3681" i="6"/>
  <c r="J3682" i="6"/>
  <c r="J3683" i="6"/>
  <c r="J3684" i="6"/>
  <c r="J3685" i="6"/>
  <c r="J3686" i="6"/>
  <c r="J3687" i="6"/>
  <c r="J3688" i="6"/>
  <c r="J3689" i="6"/>
  <c r="J3690" i="6"/>
  <c r="J3691" i="6"/>
  <c r="J3692" i="6"/>
  <c r="J3693" i="6"/>
  <c r="J3694" i="6"/>
  <c r="J3695" i="6"/>
  <c r="J3696" i="6"/>
  <c r="J3697" i="6"/>
  <c r="J3698" i="6"/>
  <c r="J3699" i="6"/>
  <c r="J3700" i="6"/>
  <c r="J3701" i="6"/>
  <c r="J3702" i="6"/>
  <c r="J3703" i="6"/>
  <c r="J3704" i="6"/>
  <c r="J3705" i="6"/>
  <c r="J3706" i="6"/>
  <c r="J3707" i="6"/>
  <c r="J3708" i="6"/>
  <c r="J3709" i="6"/>
  <c r="J3710" i="6"/>
  <c r="J3711" i="6"/>
  <c r="J3712" i="6"/>
  <c r="J3713" i="6"/>
  <c r="J3714" i="6"/>
  <c r="J3715" i="6"/>
  <c r="J3716" i="6"/>
  <c r="J3717" i="6"/>
  <c r="J3718" i="6"/>
  <c r="J3719" i="6"/>
  <c r="J3720" i="6"/>
  <c r="J3721" i="6"/>
  <c r="J3722" i="6"/>
  <c r="J3723" i="6"/>
  <c r="J3724" i="6"/>
  <c r="J3725" i="6"/>
  <c r="J3726" i="6"/>
  <c r="J3727" i="6"/>
  <c r="J3728" i="6"/>
  <c r="J3729" i="6"/>
  <c r="J3730" i="6"/>
  <c r="J3731" i="6"/>
  <c r="J3732" i="6"/>
  <c r="J3733" i="6"/>
  <c r="J3734" i="6"/>
  <c r="J3735" i="6"/>
  <c r="J3736" i="6"/>
  <c r="J3737" i="6"/>
  <c r="J3738" i="6"/>
  <c r="J3739" i="6"/>
  <c r="J3740" i="6"/>
  <c r="J3741" i="6"/>
  <c r="J3742" i="6"/>
  <c r="J3743" i="6"/>
  <c r="J3744" i="6"/>
  <c r="J3745" i="6"/>
  <c r="J3746" i="6"/>
  <c r="J3747" i="6"/>
  <c r="J3748" i="6"/>
  <c r="J3749" i="6"/>
  <c r="J3750" i="6"/>
  <c r="J3751" i="6"/>
  <c r="J3752" i="6"/>
  <c r="J3753" i="6"/>
  <c r="J3754" i="6"/>
  <c r="J3755" i="6"/>
  <c r="J3756" i="6"/>
  <c r="J3757" i="6"/>
  <c r="J3758" i="6"/>
  <c r="J3759" i="6"/>
  <c r="J3760" i="6"/>
  <c r="J3761" i="6"/>
  <c r="J3762" i="6"/>
  <c r="J3763" i="6"/>
  <c r="J3764" i="6"/>
  <c r="J3765" i="6"/>
  <c r="J3766" i="6"/>
  <c r="J3767" i="6"/>
  <c r="J3768" i="6"/>
  <c r="J3769" i="6"/>
  <c r="J3770" i="6"/>
  <c r="J3771" i="6"/>
  <c r="J3772" i="6"/>
  <c r="J3773" i="6"/>
  <c r="J3774" i="6"/>
  <c r="J3775" i="6"/>
  <c r="J3776" i="6"/>
  <c r="J3777" i="6"/>
  <c r="J3778" i="6"/>
  <c r="J3779" i="6"/>
  <c r="J3780" i="6"/>
  <c r="J3781" i="6"/>
  <c r="J3782" i="6"/>
  <c r="J3783" i="6"/>
  <c r="J3784" i="6"/>
  <c r="J3785" i="6"/>
  <c r="J3786" i="6"/>
  <c r="J3787" i="6"/>
  <c r="J3788" i="6"/>
  <c r="J3789" i="6"/>
  <c r="J3790" i="6"/>
  <c r="J3791" i="6"/>
  <c r="J3792" i="6"/>
  <c r="J3793" i="6"/>
  <c r="J3794" i="6"/>
  <c r="J3795" i="6"/>
  <c r="J3796" i="6"/>
  <c r="J3797" i="6"/>
  <c r="J3798" i="6"/>
  <c r="J3799" i="6"/>
  <c r="J3800" i="6"/>
  <c r="J3801" i="6"/>
  <c r="J3802" i="6"/>
  <c r="J3803" i="6"/>
  <c r="J3804" i="6"/>
  <c r="J3805" i="6"/>
  <c r="J3806" i="6"/>
  <c r="J3807" i="6"/>
  <c r="J3808" i="6"/>
  <c r="J3809" i="6"/>
  <c r="J3810" i="6"/>
  <c r="J3811" i="6"/>
  <c r="J3812" i="6"/>
  <c r="J3813" i="6"/>
  <c r="J3814" i="6"/>
  <c r="J3815" i="6"/>
  <c r="J3816" i="6"/>
  <c r="J3817" i="6"/>
  <c r="J3818" i="6"/>
  <c r="J3819" i="6"/>
  <c r="J3820" i="6"/>
  <c r="J3821" i="6"/>
  <c r="J3822" i="6"/>
  <c r="J3823" i="6"/>
  <c r="J3824" i="6"/>
  <c r="J3825" i="6"/>
  <c r="J3826" i="6"/>
  <c r="J3827" i="6"/>
  <c r="J3828" i="6"/>
  <c r="J3829" i="6"/>
  <c r="J3830" i="6"/>
  <c r="J3831" i="6"/>
  <c r="J3832" i="6"/>
  <c r="J3833" i="6"/>
  <c r="J3834" i="6"/>
  <c r="J3835" i="6"/>
  <c r="J3836" i="6"/>
  <c r="J3837" i="6"/>
  <c r="J3838" i="6"/>
  <c r="J3839" i="6"/>
  <c r="J3840" i="6"/>
  <c r="J3841" i="6"/>
  <c r="J3842" i="6"/>
  <c r="J3843" i="6"/>
  <c r="J3844" i="6"/>
  <c r="J3845" i="6"/>
  <c r="J3846" i="6"/>
  <c r="J3847" i="6"/>
  <c r="J3848" i="6"/>
  <c r="J3849" i="6"/>
  <c r="J3850" i="6"/>
  <c r="J3851" i="6"/>
  <c r="J3852" i="6"/>
  <c r="J3853" i="6"/>
  <c r="J3854" i="6"/>
  <c r="J3855" i="6"/>
  <c r="J3856" i="6"/>
  <c r="J3857" i="6"/>
  <c r="J3858" i="6"/>
  <c r="J3859" i="6"/>
  <c r="J3860" i="6"/>
  <c r="J3861" i="6"/>
  <c r="J3862" i="6"/>
  <c r="J3863" i="6"/>
  <c r="J3864" i="6"/>
  <c r="J3865" i="6"/>
  <c r="J3866" i="6"/>
  <c r="J3867" i="6"/>
  <c r="J3868" i="6"/>
  <c r="J3869" i="6"/>
  <c r="J3870" i="6"/>
  <c r="J3871" i="6"/>
  <c r="J3872" i="6"/>
  <c r="J3873" i="6"/>
  <c r="J3874" i="6"/>
  <c r="J3875" i="6"/>
  <c r="J3876" i="6"/>
  <c r="J3877" i="6"/>
  <c r="J3878" i="6"/>
  <c r="J3879" i="6"/>
  <c r="J3880" i="6"/>
  <c r="J3881" i="6"/>
  <c r="J3882" i="6"/>
  <c r="J3883" i="6"/>
  <c r="J3884" i="6"/>
  <c r="J3885" i="6"/>
  <c r="J3886" i="6"/>
  <c r="J3887" i="6"/>
  <c r="J3888" i="6"/>
  <c r="J3889" i="6"/>
  <c r="J3890" i="6"/>
  <c r="J3891" i="6"/>
  <c r="J3892" i="6"/>
  <c r="J3893" i="6"/>
  <c r="J3894" i="6"/>
  <c r="J3895" i="6"/>
  <c r="J3896" i="6"/>
  <c r="J3897" i="6"/>
  <c r="J3898" i="6"/>
  <c r="J3899" i="6"/>
  <c r="J3900" i="6"/>
  <c r="J3901" i="6"/>
  <c r="J3902" i="6"/>
  <c r="J3903" i="6"/>
  <c r="J3904" i="6"/>
  <c r="J3905" i="6"/>
  <c r="J3906" i="6"/>
  <c r="J3907" i="6"/>
  <c r="J3908" i="6"/>
  <c r="J3909" i="6"/>
  <c r="J3910" i="6"/>
  <c r="J3911" i="6"/>
  <c r="J3912" i="6"/>
  <c r="J3913" i="6"/>
  <c r="J3914" i="6"/>
  <c r="J3915" i="6"/>
  <c r="J3916" i="6"/>
  <c r="J3917" i="6"/>
  <c r="J3918" i="6"/>
  <c r="J3919" i="6"/>
  <c r="J3920" i="6"/>
  <c r="J3921" i="6"/>
  <c r="J3922" i="6"/>
  <c r="J3923" i="6"/>
  <c r="J3924" i="6"/>
  <c r="J3925" i="6"/>
  <c r="J3926" i="6"/>
  <c r="J3927" i="6"/>
  <c r="J3928" i="6"/>
  <c r="J3929" i="6"/>
  <c r="J3930" i="6"/>
  <c r="J3931" i="6"/>
  <c r="J3932" i="6"/>
  <c r="J3933" i="6"/>
  <c r="J3934" i="6"/>
  <c r="J3935" i="6"/>
  <c r="J3936" i="6"/>
  <c r="J3937" i="6"/>
  <c r="J3938" i="6"/>
  <c r="J3939" i="6"/>
  <c r="J3940" i="6"/>
  <c r="J3941" i="6"/>
  <c r="J3942" i="6"/>
  <c r="J3943" i="6"/>
  <c r="J3944" i="6"/>
  <c r="J3945" i="6"/>
  <c r="J3946" i="6"/>
  <c r="J3947" i="6"/>
  <c r="J3948" i="6"/>
  <c r="J3949" i="6"/>
  <c r="J3950" i="6"/>
  <c r="J3951" i="6"/>
  <c r="J3952" i="6"/>
  <c r="J3953" i="6"/>
  <c r="J3954" i="6"/>
  <c r="J3955" i="6"/>
  <c r="J3956" i="6"/>
  <c r="J3957" i="6"/>
  <c r="J3958" i="6"/>
  <c r="J3959" i="6"/>
  <c r="J3960" i="6"/>
  <c r="J3961" i="6"/>
  <c r="J3962" i="6"/>
  <c r="J3963" i="6"/>
  <c r="J3964" i="6"/>
  <c r="J3965" i="6"/>
  <c r="J3966" i="6"/>
  <c r="J3967" i="6"/>
  <c r="J3968" i="6"/>
  <c r="J3969" i="6"/>
  <c r="J3970" i="6"/>
  <c r="J3971" i="6"/>
  <c r="J3972" i="6"/>
  <c r="J3973" i="6"/>
  <c r="J3974" i="6"/>
  <c r="J3975" i="6"/>
  <c r="J3976" i="6"/>
  <c r="J3977" i="6"/>
  <c r="J3978" i="6"/>
  <c r="J3979" i="6"/>
  <c r="J3980" i="6"/>
  <c r="J3981" i="6"/>
  <c r="J3982" i="6"/>
  <c r="J3983" i="6"/>
  <c r="J3984" i="6"/>
  <c r="J3985" i="6"/>
  <c r="J3986" i="6"/>
  <c r="J3987" i="6"/>
  <c r="J3988" i="6"/>
  <c r="J3989" i="6"/>
  <c r="J3990" i="6"/>
  <c r="J3991" i="6"/>
  <c r="J3992" i="6"/>
  <c r="J3993" i="6"/>
  <c r="J3994" i="6"/>
  <c r="J3995" i="6"/>
  <c r="J3996" i="6"/>
  <c r="J3997" i="6"/>
  <c r="J3998" i="6"/>
  <c r="J3999" i="6"/>
  <c r="J4000" i="6"/>
  <c r="J4001" i="6"/>
  <c r="J4002" i="6"/>
  <c r="J4003" i="6"/>
  <c r="J4004" i="6"/>
  <c r="J4005" i="6"/>
  <c r="J4006" i="6"/>
  <c r="J4007" i="6"/>
  <c r="J4008" i="6"/>
  <c r="J4009" i="6"/>
  <c r="J4010" i="6"/>
  <c r="J4011" i="6"/>
  <c r="J4012" i="6"/>
  <c r="J4013" i="6"/>
  <c r="J4014" i="6"/>
  <c r="J4015" i="6"/>
  <c r="J4016" i="6"/>
  <c r="J4017" i="6"/>
  <c r="J4018" i="6"/>
  <c r="J4019" i="6"/>
  <c r="J4020" i="6"/>
  <c r="J4021" i="6"/>
  <c r="J4022" i="6"/>
  <c r="J4023" i="6"/>
  <c r="J4024" i="6"/>
  <c r="J4025" i="6"/>
  <c r="J4026" i="6"/>
  <c r="J4027" i="6"/>
  <c r="J4028" i="6"/>
  <c r="J4029" i="6"/>
  <c r="J4030" i="6"/>
  <c r="J4031" i="6"/>
  <c r="J4032" i="6"/>
  <c r="J4033" i="6"/>
  <c r="J4034" i="6"/>
  <c r="J4035" i="6"/>
  <c r="J4036" i="6"/>
  <c r="J4037" i="6"/>
  <c r="J4038" i="6"/>
  <c r="J4039" i="6"/>
  <c r="J4040" i="6"/>
  <c r="J4041" i="6"/>
  <c r="J4042" i="6"/>
  <c r="J4043" i="6"/>
  <c r="J4044" i="6"/>
  <c r="J4045" i="6"/>
  <c r="J4046" i="6"/>
  <c r="J4047" i="6"/>
  <c r="J4048" i="6"/>
  <c r="J4049" i="6"/>
  <c r="J4050" i="6"/>
  <c r="J4051" i="6"/>
  <c r="J4052" i="6"/>
  <c r="J4053" i="6"/>
  <c r="J4054" i="6"/>
  <c r="J4055" i="6"/>
  <c r="J4056" i="6"/>
  <c r="J4057" i="6"/>
  <c r="J4058" i="6"/>
  <c r="J4059" i="6"/>
  <c r="J4060" i="6"/>
  <c r="J4061" i="6"/>
  <c r="J4062" i="6"/>
  <c r="J4063" i="6"/>
  <c r="J4064" i="6"/>
  <c r="J4065" i="6"/>
  <c r="J4066" i="6"/>
  <c r="J4067" i="6"/>
  <c r="J4068" i="6"/>
  <c r="J4069" i="6"/>
  <c r="J4070" i="6"/>
  <c r="J4071" i="6"/>
  <c r="J4072" i="6"/>
  <c r="J4073" i="6"/>
  <c r="J4074" i="6"/>
  <c r="J4075" i="6"/>
  <c r="J4076" i="6"/>
  <c r="J4077" i="6"/>
  <c r="J4078" i="6"/>
  <c r="J4079" i="6"/>
  <c r="J4080" i="6"/>
  <c r="J4081" i="6"/>
  <c r="J4082" i="6"/>
  <c r="J4083" i="6"/>
  <c r="J4084" i="6"/>
  <c r="J4085" i="6"/>
  <c r="J4086" i="6"/>
  <c r="J4087" i="6"/>
  <c r="J4088" i="6"/>
  <c r="J4089" i="6"/>
  <c r="J4090" i="6"/>
  <c r="J4091" i="6"/>
  <c r="J4092" i="6"/>
  <c r="J4093" i="6"/>
  <c r="J4094" i="6"/>
  <c r="J4095" i="6"/>
  <c r="J4096" i="6"/>
  <c r="J4097" i="6"/>
  <c r="J4098" i="6"/>
  <c r="J4099" i="6"/>
  <c r="J4100" i="6"/>
  <c r="J4101" i="6"/>
  <c r="J4102" i="6"/>
  <c r="J4103" i="6"/>
  <c r="J4104" i="6"/>
  <c r="J4105" i="6"/>
  <c r="J4106" i="6"/>
  <c r="J4107" i="6"/>
  <c r="J4108" i="6"/>
  <c r="J4109" i="6"/>
  <c r="J4110" i="6"/>
  <c r="J4111" i="6"/>
  <c r="J4112" i="6"/>
  <c r="J4113" i="6"/>
  <c r="J4114" i="6"/>
  <c r="J4115" i="6"/>
  <c r="J4116" i="6"/>
  <c r="J4117" i="6"/>
  <c r="J4118" i="6"/>
  <c r="J4119" i="6"/>
  <c r="J4120" i="6"/>
  <c r="J4121" i="6"/>
  <c r="J4122" i="6"/>
  <c r="J4123" i="6"/>
  <c r="J4124" i="6"/>
  <c r="J4125" i="6"/>
  <c r="J4126" i="6"/>
  <c r="J4127" i="6"/>
  <c r="J4128" i="6"/>
  <c r="J4129" i="6"/>
  <c r="J4130" i="6"/>
  <c r="J4131" i="6"/>
  <c r="J4132" i="6"/>
  <c r="J4133" i="6"/>
  <c r="J4134" i="6"/>
  <c r="J4135" i="6"/>
  <c r="J4136" i="6"/>
  <c r="J4137" i="6"/>
  <c r="J4138" i="6"/>
  <c r="J4139" i="6"/>
  <c r="J4140" i="6"/>
  <c r="J4141" i="6"/>
  <c r="J4142" i="6"/>
  <c r="J4143" i="6"/>
  <c r="J4144" i="6"/>
  <c r="J4145" i="6"/>
  <c r="J4146" i="6"/>
  <c r="J4147" i="6"/>
  <c r="J4148" i="6"/>
  <c r="J4149" i="6"/>
  <c r="J4150" i="6"/>
  <c r="J4151" i="6"/>
  <c r="J4152" i="6"/>
  <c r="J4153" i="6"/>
  <c r="J4154" i="6"/>
  <c r="J4155" i="6"/>
  <c r="J4156" i="6"/>
  <c r="J4157" i="6"/>
  <c r="J4158" i="6"/>
  <c r="J4159" i="6"/>
  <c r="J4160" i="6"/>
  <c r="J4161" i="6"/>
  <c r="J4162" i="6"/>
  <c r="J4163" i="6"/>
  <c r="J4164" i="6"/>
  <c r="J4165" i="6"/>
  <c r="J4166" i="6"/>
  <c r="J4167" i="6"/>
  <c r="J4168" i="6"/>
  <c r="J4169" i="6"/>
  <c r="J4170" i="6"/>
  <c r="J4171" i="6"/>
  <c r="J4172" i="6"/>
  <c r="J4173" i="6"/>
  <c r="J4174" i="6"/>
  <c r="J4175" i="6"/>
  <c r="J4176" i="6"/>
  <c r="J4177" i="6"/>
  <c r="J4178" i="6"/>
  <c r="J4179" i="6"/>
  <c r="J4180" i="6"/>
  <c r="J4181" i="6"/>
  <c r="J4182" i="6"/>
  <c r="J4183" i="6"/>
  <c r="J4184" i="6"/>
  <c r="J4185" i="6"/>
  <c r="J4186" i="6"/>
  <c r="J4187" i="6"/>
  <c r="J4188" i="6"/>
  <c r="J4189" i="6"/>
  <c r="J4190" i="6"/>
  <c r="J4191" i="6"/>
  <c r="J4192" i="6"/>
  <c r="J4193" i="6"/>
  <c r="J4194" i="6"/>
  <c r="J4195" i="6"/>
  <c r="J4196" i="6"/>
  <c r="J4197" i="6"/>
  <c r="J4198" i="6"/>
  <c r="J4199" i="6"/>
  <c r="J4200" i="6"/>
  <c r="J4201" i="6"/>
  <c r="J4202" i="6"/>
  <c r="J4203" i="6"/>
  <c r="J4204" i="6"/>
  <c r="J4205" i="6"/>
  <c r="J4206" i="6"/>
  <c r="J4207" i="6"/>
  <c r="J4208" i="6"/>
  <c r="J4209" i="6"/>
  <c r="J4210" i="6"/>
  <c r="J4211" i="6"/>
  <c r="J4212" i="6"/>
  <c r="J4213" i="6"/>
  <c r="J4214" i="6"/>
  <c r="J4215" i="6"/>
  <c r="J4216" i="6"/>
  <c r="J4217" i="6"/>
  <c r="J4218" i="6"/>
  <c r="J4219" i="6"/>
  <c r="J4220" i="6"/>
  <c r="J4221" i="6"/>
  <c r="J4222" i="6"/>
  <c r="J4223" i="6"/>
  <c r="J4224" i="6"/>
  <c r="J4225" i="6"/>
  <c r="J4226" i="6"/>
  <c r="J4227" i="6"/>
  <c r="J4228" i="6"/>
  <c r="J4229" i="6"/>
  <c r="J4230" i="6"/>
  <c r="J4231" i="6"/>
  <c r="J4232" i="6"/>
  <c r="J4233" i="6"/>
  <c r="J4234" i="6"/>
  <c r="J4235" i="6"/>
  <c r="J4236" i="6"/>
  <c r="J4237" i="6"/>
  <c r="J4238" i="6"/>
  <c r="J4239" i="6"/>
  <c r="J4240" i="6"/>
  <c r="J4241" i="6"/>
  <c r="J4242" i="6"/>
  <c r="J4243" i="6"/>
  <c r="J4244" i="6"/>
  <c r="J4245" i="6"/>
  <c r="J4246" i="6"/>
  <c r="J4247" i="6"/>
  <c r="J4248" i="6"/>
  <c r="J4249" i="6"/>
  <c r="J4250" i="6"/>
  <c r="J4251" i="6"/>
  <c r="J4252" i="6"/>
  <c r="J4253" i="6"/>
  <c r="J4254" i="6"/>
  <c r="J4255" i="6"/>
  <c r="J4256" i="6"/>
  <c r="J4257" i="6"/>
  <c r="J4258" i="6"/>
  <c r="J4259" i="6"/>
  <c r="J4260" i="6"/>
  <c r="J4261" i="6"/>
  <c r="J4262" i="6"/>
  <c r="J4263" i="6"/>
  <c r="J4264" i="6"/>
  <c r="J4265" i="6"/>
  <c r="J4266" i="6"/>
  <c r="J4267" i="6"/>
  <c r="J4268" i="6"/>
  <c r="J4269" i="6"/>
  <c r="J4270" i="6"/>
  <c r="J4271" i="6"/>
  <c r="J4272" i="6"/>
  <c r="J4273" i="6"/>
  <c r="J4274" i="6"/>
  <c r="J4275" i="6"/>
  <c r="J4276" i="6"/>
  <c r="J4277" i="6"/>
  <c r="J4278" i="6"/>
  <c r="J4279" i="6"/>
  <c r="J4280" i="6"/>
  <c r="J4281" i="6"/>
  <c r="J4282" i="6"/>
  <c r="J4283" i="6"/>
  <c r="J4284" i="6"/>
  <c r="J4285" i="6"/>
  <c r="J4286" i="6"/>
  <c r="J4287" i="6"/>
  <c r="J4288" i="6"/>
  <c r="J4289" i="6"/>
  <c r="J4290" i="6"/>
  <c r="J4291" i="6"/>
  <c r="J4292" i="6"/>
  <c r="J4293" i="6"/>
  <c r="J4294" i="6"/>
  <c r="J4295" i="6"/>
  <c r="J4296" i="6"/>
  <c r="J4297" i="6"/>
  <c r="J4298" i="6"/>
  <c r="J4299" i="6"/>
  <c r="J4300" i="6"/>
  <c r="J4301" i="6"/>
  <c r="J4302" i="6"/>
  <c r="J4303" i="6"/>
  <c r="J4304" i="6"/>
  <c r="J4305" i="6"/>
  <c r="J4306" i="6"/>
  <c r="J4307" i="6"/>
  <c r="J4308" i="6"/>
  <c r="J4309" i="6"/>
  <c r="J4310" i="6"/>
  <c r="J4311" i="6"/>
  <c r="J4312" i="6"/>
  <c r="J4313" i="6"/>
  <c r="J4314" i="6"/>
  <c r="J4315" i="6"/>
  <c r="J4316" i="6"/>
  <c r="J4317" i="6"/>
  <c r="J4318" i="6"/>
  <c r="J4319" i="6"/>
  <c r="J4320" i="6"/>
  <c r="J4321" i="6"/>
  <c r="J4322" i="6"/>
  <c r="J4323" i="6"/>
  <c r="J4324" i="6"/>
  <c r="J4325" i="6"/>
  <c r="J4326" i="6"/>
  <c r="J4327" i="6"/>
  <c r="J4328" i="6"/>
  <c r="J4329" i="6"/>
  <c r="J4330" i="6"/>
  <c r="J4331" i="6"/>
  <c r="J4332" i="6"/>
  <c r="J4333" i="6"/>
  <c r="J4334" i="6"/>
  <c r="J4335" i="6"/>
  <c r="J4336" i="6"/>
  <c r="J4337" i="6"/>
  <c r="J4338" i="6"/>
  <c r="J4339" i="6"/>
  <c r="J4340" i="6"/>
  <c r="J4341" i="6"/>
  <c r="J4342" i="6"/>
  <c r="J4343" i="6"/>
  <c r="J4344" i="6"/>
  <c r="J4345" i="6"/>
  <c r="J4346" i="6"/>
  <c r="J4347" i="6"/>
  <c r="J4348" i="6"/>
  <c r="J4349" i="6"/>
  <c r="J4350" i="6"/>
  <c r="J4351" i="6"/>
  <c r="J4352" i="6"/>
  <c r="J4353" i="6"/>
  <c r="J4354" i="6"/>
  <c r="J4355" i="6"/>
  <c r="J4356" i="6"/>
  <c r="J4357" i="6"/>
  <c r="J4358" i="6"/>
  <c r="J4359" i="6"/>
  <c r="J4360" i="6"/>
  <c r="J4361" i="6"/>
  <c r="J4362" i="6"/>
  <c r="J4363" i="6"/>
  <c r="J4364" i="6"/>
  <c r="J4365" i="6"/>
  <c r="J4366" i="6"/>
  <c r="J4367" i="6"/>
  <c r="J4368" i="6"/>
  <c r="J4369" i="6"/>
  <c r="J4370" i="6"/>
  <c r="J4371" i="6"/>
  <c r="J4372" i="6"/>
  <c r="J4373" i="6"/>
  <c r="J4374" i="6"/>
  <c r="J4375" i="6"/>
  <c r="J4376" i="6"/>
  <c r="J4377" i="6"/>
  <c r="J4378" i="6"/>
  <c r="J4379" i="6"/>
  <c r="J4380" i="6"/>
  <c r="J4381" i="6"/>
  <c r="J4382" i="6"/>
  <c r="J4383" i="6"/>
  <c r="J4384" i="6"/>
  <c r="J4385" i="6"/>
  <c r="J4386" i="6"/>
  <c r="J4387" i="6"/>
  <c r="J4388" i="6"/>
  <c r="J4389" i="6"/>
  <c r="J4390" i="6"/>
  <c r="J4391" i="6"/>
  <c r="J4392" i="6"/>
  <c r="J4393" i="6"/>
  <c r="J4394" i="6"/>
  <c r="J4395" i="6"/>
  <c r="J4396" i="6"/>
  <c r="J4397" i="6"/>
  <c r="J4398" i="6"/>
  <c r="J4399" i="6"/>
  <c r="J4400" i="6"/>
  <c r="J4401" i="6"/>
  <c r="J4402" i="6"/>
  <c r="J4403" i="6"/>
  <c r="J4404" i="6"/>
  <c r="J4405" i="6"/>
  <c r="J4406" i="6"/>
  <c r="J4407" i="6"/>
  <c r="J4408" i="6"/>
  <c r="J4409" i="6"/>
  <c r="J4410" i="6"/>
  <c r="J4411" i="6"/>
  <c r="J4412" i="6"/>
  <c r="J4413" i="6"/>
  <c r="J4414" i="6"/>
  <c r="J4415" i="6"/>
  <c r="J4416" i="6"/>
  <c r="J4417" i="6"/>
  <c r="J4418" i="6"/>
  <c r="J4419" i="6"/>
  <c r="J4420" i="6"/>
  <c r="J4421" i="6"/>
  <c r="J4422" i="6"/>
  <c r="J4423" i="6"/>
  <c r="J4424" i="6"/>
  <c r="J4425" i="6"/>
  <c r="J4426" i="6"/>
  <c r="J4427" i="6"/>
  <c r="J4428" i="6"/>
  <c r="J4429" i="6"/>
  <c r="J4430" i="6"/>
  <c r="J4431" i="6"/>
  <c r="J4432" i="6"/>
  <c r="J4433" i="6"/>
  <c r="J4434" i="6"/>
  <c r="J4435" i="6"/>
  <c r="J4436" i="6"/>
  <c r="J4437" i="6"/>
  <c r="J4438" i="6"/>
  <c r="J4439" i="6"/>
  <c r="J4440" i="6"/>
  <c r="J4441" i="6"/>
  <c r="J4442" i="6"/>
  <c r="J4443" i="6"/>
  <c r="J4444" i="6"/>
  <c r="J4445" i="6"/>
  <c r="J4446" i="6"/>
  <c r="J4447" i="6"/>
  <c r="J4448" i="6"/>
  <c r="J4449" i="6"/>
  <c r="J4450" i="6"/>
  <c r="J4451" i="6"/>
  <c r="J4452" i="6"/>
  <c r="J4453" i="6"/>
  <c r="J4454" i="6"/>
  <c r="J4455" i="6"/>
  <c r="J4456" i="6"/>
  <c r="J4457" i="6"/>
  <c r="J4458" i="6"/>
  <c r="J4459" i="6"/>
  <c r="J4460" i="6"/>
  <c r="J4461" i="6"/>
  <c r="J4462" i="6"/>
  <c r="J4463" i="6"/>
  <c r="J4464" i="6"/>
  <c r="J4465" i="6"/>
  <c r="J4466" i="6"/>
  <c r="J4467" i="6"/>
  <c r="J4468" i="6"/>
  <c r="J4469" i="6"/>
  <c r="J4470" i="6"/>
  <c r="J4471" i="6"/>
  <c r="J4472" i="6"/>
  <c r="J4473" i="6"/>
  <c r="J4474" i="6"/>
  <c r="J4475" i="6"/>
  <c r="J4476" i="6"/>
  <c r="J4477" i="6"/>
  <c r="J4478" i="6"/>
  <c r="J4479" i="6"/>
  <c r="J4480" i="6"/>
  <c r="J4481" i="6"/>
  <c r="J4482" i="6"/>
  <c r="J4483" i="6"/>
  <c r="J4484" i="6"/>
  <c r="J4485" i="6"/>
  <c r="J4486" i="6"/>
  <c r="J4487" i="6"/>
  <c r="J4488" i="6"/>
  <c r="J4489" i="6"/>
  <c r="J4490" i="6"/>
  <c r="J4491" i="6"/>
  <c r="J4492" i="6"/>
  <c r="J4493" i="6"/>
  <c r="J4494" i="6"/>
  <c r="J4495" i="6"/>
  <c r="J4496" i="6"/>
  <c r="J4497" i="6"/>
  <c r="J4498" i="6"/>
  <c r="J4499" i="6"/>
  <c r="J4500" i="6"/>
  <c r="J4501" i="6"/>
  <c r="J4502" i="6"/>
  <c r="J4503" i="6"/>
  <c r="J4504" i="6"/>
  <c r="J4505" i="6"/>
  <c r="J4506" i="6"/>
  <c r="J4507" i="6"/>
  <c r="J4508" i="6"/>
  <c r="J4509" i="6"/>
  <c r="J4510" i="6"/>
  <c r="J4511" i="6"/>
  <c r="J4512" i="6"/>
  <c r="J4513" i="6"/>
  <c r="J4514" i="6"/>
  <c r="J4515" i="6"/>
  <c r="J4516" i="6"/>
  <c r="J4517" i="6"/>
  <c r="J4518" i="6"/>
  <c r="J4519" i="6"/>
  <c r="J4520" i="6"/>
  <c r="J4521" i="6"/>
  <c r="J4522" i="6"/>
  <c r="J4523" i="6"/>
  <c r="J4524" i="6"/>
  <c r="J4525" i="6"/>
  <c r="J4526" i="6"/>
  <c r="J4527" i="6"/>
  <c r="J4528" i="6"/>
  <c r="J4529" i="6"/>
  <c r="J4530" i="6"/>
  <c r="J4531" i="6"/>
  <c r="J4532" i="6"/>
  <c r="J4533" i="6"/>
  <c r="J4534" i="6"/>
  <c r="J4535" i="6"/>
  <c r="J4536" i="6"/>
  <c r="J4537" i="6"/>
  <c r="J4538" i="6"/>
  <c r="J4539" i="6"/>
  <c r="J4540" i="6"/>
  <c r="J4541" i="6"/>
  <c r="J4542" i="6"/>
  <c r="J4543" i="6"/>
  <c r="J4544" i="6"/>
  <c r="J4545" i="6"/>
  <c r="J4546" i="6"/>
  <c r="J4547" i="6"/>
  <c r="J4548" i="6"/>
  <c r="J4549" i="6"/>
  <c r="J4550" i="6"/>
  <c r="J4551" i="6"/>
  <c r="J4552" i="6"/>
  <c r="J4553" i="6"/>
  <c r="J4554" i="6"/>
  <c r="J4555" i="6"/>
  <c r="J4556" i="6"/>
  <c r="J4557" i="6"/>
  <c r="J4558" i="6"/>
  <c r="J4559" i="6"/>
  <c r="J4560" i="6"/>
  <c r="J4561" i="6"/>
  <c r="J4562" i="6"/>
  <c r="J4563" i="6"/>
  <c r="J4564" i="6"/>
  <c r="J4565" i="6"/>
  <c r="J4566" i="6"/>
  <c r="J4567" i="6"/>
  <c r="J4568" i="6"/>
  <c r="J4569" i="6"/>
  <c r="J4570" i="6"/>
  <c r="J4571" i="6"/>
  <c r="J4572" i="6"/>
  <c r="J4573" i="6"/>
  <c r="J4574" i="6"/>
  <c r="J4575" i="6"/>
  <c r="J4576" i="6"/>
  <c r="J4577" i="6"/>
  <c r="J4578" i="6"/>
  <c r="J4579" i="6"/>
  <c r="J4580" i="6"/>
  <c r="J4581" i="6"/>
  <c r="J4582" i="6"/>
  <c r="J4583" i="6"/>
  <c r="J4584" i="6"/>
  <c r="J4585" i="6"/>
  <c r="J4586" i="6"/>
  <c r="J4587" i="6"/>
  <c r="J4588" i="6"/>
  <c r="J4589" i="6"/>
  <c r="J4590" i="6"/>
  <c r="J4591" i="6"/>
  <c r="J4592" i="6"/>
  <c r="J4593" i="6"/>
  <c r="J4594" i="6"/>
  <c r="J4595" i="6"/>
  <c r="J4596" i="6"/>
  <c r="J4597" i="6"/>
  <c r="J4598" i="6"/>
  <c r="J4599" i="6"/>
  <c r="J4600" i="6"/>
  <c r="J4601" i="6"/>
  <c r="J4602" i="6"/>
  <c r="J4603" i="6"/>
  <c r="J4604" i="6"/>
  <c r="J4605" i="6"/>
  <c r="J4606" i="6"/>
  <c r="J4607" i="6"/>
  <c r="J4608" i="6"/>
  <c r="J4609" i="6"/>
  <c r="J4610" i="6"/>
  <c r="J4611" i="6"/>
  <c r="J4612" i="6"/>
  <c r="J4613" i="6"/>
  <c r="J4614" i="6"/>
  <c r="J4615" i="6"/>
  <c r="J4616" i="6"/>
  <c r="J4617" i="6"/>
  <c r="J4618" i="6"/>
  <c r="J4619" i="6"/>
  <c r="J4620" i="6"/>
  <c r="J4621" i="6"/>
  <c r="J4622" i="6"/>
  <c r="J4623" i="6"/>
  <c r="J4624" i="6"/>
  <c r="J4625" i="6"/>
  <c r="J4626" i="6"/>
  <c r="J4627" i="6"/>
  <c r="J4628" i="6"/>
  <c r="J4629" i="6"/>
  <c r="J4630" i="6"/>
  <c r="J4631" i="6"/>
  <c r="J4632" i="6"/>
  <c r="J4633" i="6"/>
  <c r="J4634" i="6"/>
  <c r="J4635" i="6"/>
  <c r="J4636" i="6"/>
  <c r="J4637" i="6"/>
  <c r="J4638" i="6"/>
  <c r="J4639" i="6"/>
  <c r="J4640" i="6"/>
  <c r="J4641" i="6"/>
  <c r="J4642" i="6"/>
  <c r="J4643" i="6"/>
  <c r="J4644" i="6"/>
  <c r="J4645" i="6"/>
  <c r="J4646" i="6"/>
  <c r="J4647" i="6"/>
  <c r="J4648" i="6"/>
  <c r="J4649" i="6"/>
  <c r="J4650" i="6"/>
  <c r="J4651" i="6"/>
  <c r="J4652" i="6"/>
  <c r="J4653" i="6"/>
  <c r="J4654" i="6"/>
  <c r="J4655" i="6"/>
  <c r="J4656" i="6"/>
  <c r="J4657" i="6"/>
  <c r="J4658" i="6"/>
  <c r="J4659" i="6"/>
  <c r="J4660" i="6"/>
  <c r="J4661" i="6"/>
  <c r="J4662" i="6"/>
  <c r="J4663" i="6"/>
  <c r="J4664" i="6"/>
  <c r="J4665" i="6"/>
  <c r="J4666" i="6"/>
  <c r="J4667" i="6"/>
  <c r="J4668" i="6"/>
  <c r="J4669" i="6"/>
  <c r="J4670" i="6"/>
  <c r="J4671" i="6"/>
  <c r="J4672" i="6"/>
  <c r="J4673" i="6"/>
  <c r="J4674" i="6"/>
  <c r="J4675" i="6"/>
  <c r="J4676" i="6"/>
  <c r="J4677" i="6"/>
  <c r="J4678" i="6"/>
  <c r="J4679" i="6"/>
  <c r="J4680" i="6"/>
  <c r="J4681" i="6"/>
  <c r="J4682" i="6"/>
  <c r="J4683" i="6"/>
  <c r="J4684" i="6"/>
  <c r="J4685" i="6"/>
  <c r="J4686" i="6"/>
  <c r="J4687" i="6"/>
  <c r="J4688" i="6"/>
  <c r="J4689" i="6"/>
  <c r="J4690" i="6"/>
  <c r="J4691" i="6"/>
  <c r="J4692" i="6"/>
  <c r="J4693" i="6"/>
  <c r="J4694" i="6"/>
  <c r="J4695" i="6"/>
  <c r="J4696" i="6"/>
  <c r="J4697" i="6"/>
  <c r="J4698" i="6"/>
  <c r="J4699" i="6"/>
  <c r="J4700" i="6"/>
  <c r="J4701" i="6"/>
  <c r="J4702" i="6"/>
  <c r="J4703" i="6"/>
  <c r="J4704" i="6"/>
  <c r="J4705" i="6"/>
  <c r="J4706" i="6"/>
  <c r="J4707" i="6"/>
  <c r="J4708" i="6"/>
  <c r="J4709" i="6"/>
  <c r="J4710" i="6"/>
  <c r="J4711" i="6"/>
  <c r="J4712" i="6"/>
  <c r="J4713" i="6"/>
  <c r="J4714" i="6"/>
  <c r="J4715" i="6"/>
  <c r="J4716" i="6"/>
  <c r="J4717" i="6"/>
  <c r="J4718" i="6"/>
  <c r="J4719" i="6"/>
  <c r="J4720" i="6"/>
  <c r="J4721" i="6"/>
  <c r="J4722" i="6"/>
  <c r="J4723" i="6"/>
  <c r="J4724" i="6"/>
  <c r="J4725" i="6"/>
  <c r="J4726" i="6"/>
  <c r="J4727" i="6"/>
  <c r="J4728" i="6"/>
  <c r="J4729" i="6"/>
  <c r="J4730" i="6"/>
  <c r="J4731" i="6"/>
  <c r="J4732" i="6"/>
  <c r="J4733" i="6"/>
  <c r="J4734" i="6"/>
  <c r="J4735" i="6"/>
  <c r="J4736" i="6"/>
  <c r="J4737" i="6"/>
  <c r="J4738" i="6"/>
  <c r="J4739" i="6"/>
  <c r="J4740" i="6"/>
  <c r="J4741" i="6"/>
  <c r="J4742" i="6"/>
  <c r="J4743" i="6"/>
  <c r="J4744" i="6"/>
  <c r="J4745" i="6"/>
  <c r="J4746" i="6"/>
  <c r="J4747" i="6"/>
  <c r="J4748" i="6"/>
  <c r="J4749" i="6"/>
  <c r="J4750" i="6"/>
  <c r="J4751" i="6"/>
  <c r="J4752" i="6"/>
  <c r="J4753" i="6"/>
  <c r="J4754" i="6"/>
  <c r="J4755" i="6"/>
  <c r="J4756" i="6"/>
  <c r="J4757" i="6"/>
  <c r="J4758" i="6"/>
  <c r="J4759" i="6"/>
  <c r="J4760" i="6"/>
  <c r="J4761" i="6"/>
  <c r="J4762" i="6"/>
  <c r="J4763" i="6"/>
  <c r="J4764" i="6"/>
  <c r="J4765" i="6"/>
  <c r="J4766" i="6"/>
  <c r="J4767" i="6"/>
  <c r="J4768" i="6"/>
  <c r="J4769" i="6"/>
  <c r="J4770" i="6"/>
  <c r="J4771" i="6"/>
  <c r="J4772" i="6"/>
  <c r="J4773" i="6"/>
  <c r="J4774" i="6"/>
  <c r="J4775" i="6"/>
  <c r="J4776" i="6"/>
  <c r="J4777" i="6"/>
  <c r="J4778" i="6"/>
  <c r="J4779" i="6"/>
  <c r="J4780" i="6"/>
  <c r="J4781" i="6"/>
  <c r="J4782" i="6"/>
  <c r="J4783" i="6"/>
  <c r="J4784" i="6"/>
  <c r="J4785" i="6"/>
  <c r="J4786" i="6"/>
  <c r="J4787" i="6"/>
  <c r="J4788" i="6"/>
  <c r="J4789" i="6"/>
  <c r="J4790" i="6"/>
  <c r="J4791" i="6"/>
  <c r="J4792" i="6"/>
  <c r="J4793" i="6"/>
  <c r="J4794" i="6"/>
  <c r="J4795" i="6"/>
  <c r="J4796" i="6"/>
  <c r="J4797" i="6"/>
  <c r="J4798" i="6"/>
  <c r="J4799" i="6"/>
  <c r="J4800" i="6"/>
  <c r="J4801" i="6"/>
  <c r="J4802" i="6"/>
  <c r="J4803" i="6"/>
  <c r="J4804" i="6"/>
  <c r="J4805" i="6"/>
  <c r="J4806" i="6"/>
  <c r="J4807" i="6"/>
  <c r="J4808" i="6"/>
  <c r="J4809" i="6"/>
  <c r="J4810" i="6"/>
  <c r="J4811" i="6"/>
  <c r="J4812" i="6"/>
  <c r="J4813" i="6"/>
  <c r="J4814" i="6"/>
  <c r="J4815" i="6"/>
  <c r="J4816" i="6"/>
  <c r="J4817" i="6"/>
  <c r="J4818" i="6"/>
  <c r="J4819" i="6"/>
  <c r="J4820" i="6"/>
  <c r="J4821" i="6"/>
  <c r="J4822" i="6"/>
  <c r="J4823" i="6"/>
  <c r="J4824" i="6"/>
  <c r="J4825" i="6"/>
  <c r="J4826" i="6"/>
  <c r="J4827" i="6"/>
  <c r="J4828" i="6"/>
  <c r="J4829" i="6"/>
  <c r="J4830" i="6"/>
  <c r="J4831" i="6"/>
  <c r="J4832" i="6"/>
  <c r="J4833" i="6"/>
  <c r="J4834" i="6"/>
  <c r="J4835" i="6"/>
  <c r="J4836" i="6"/>
  <c r="J4837" i="6"/>
  <c r="J4838" i="6"/>
  <c r="J4839" i="6"/>
  <c r="J4840" i="6"/>
  <c r="J4841" i="6"/>
  <c r="J4842" i="6"/>
  <c r="J4843" i="6"/>
  <c r="J4844" i="6"/>
  <c r="J4845" i="6"/>
  <c r="J4846" i="6"/>
  <c r="J4847" i="6"/>
  <c r="J4848" i="6"/>
  <c r="J4849" i="6"/>
  <c r="J4850" i="6"/>
  <c r="J4851" i="6"/>
  <c r="J4852" i="6"/>
  <c r="J4853" i="6"/>
  <c r="J4854" i="6"/>
  <c r="J4855" i="6"/>
  <c r="J4856" i="6"/>
  <c r="J4857" i="6"/>
  <c r="J4858" i="6"/>
  <c r="J4859" i="6"/>
  <c r="J4860" i="6"/>
  <c r="J4861" i="6"/>
  <c r="J4862" i="6"/>
  <c r="J4863" i="6"/>
  <c r="J4864" i="6"/>
  <c r="J4865" i="6"/>
  <c r="J4866" i="6"/>
  <c r="J4867" i="6"/>
  <c r="J4868" i="6"/>
  <c r="J4869" i="6"/>
  <c r="J4870" i="6"/>
  <c r="J4871" i="6"/>
  <c r="J4872" i="6"/>
  <c r="J4873" i="6"/>
  <c r="J4874" i="6"/>
  <c r="J4875" i="6"/>
  <c r="J4876" i="6"/>
  <c r="J4877" i="6"/>
  <c r="J4878" i="6"/>
  <c r="J4879" i="6"/>
  <c r="J4880" i="6"/>
  <c r="J4881" i="6"/>
  <c r="J4882" i="6"/>
  <c r="J4883" i="6"/>
  <c r="J4884" i="6"/>
  <c r="J4885" i="6"/>
  <c r="J4886" i="6"/>
  <c r="J4887" i="6"/>
  <c r="J4888" i="6"/>
  <c r="J4889" i="6"/>
  <c r="J4890" i="6"/>
  <c r="J4891" i="6"/>
  <c r="J4892" i="6"/>
  <c r="J4893" i="6"/>
  <c r="J4894" i="6"/>
  <c r="J4895" i="6"/>
  <c r="J4896" i="6"/>
  <c r="J4897" i="6"/>
  <c r="J4898" i="6"/>
  <c r="J4899" i="6"/>
  <c r="J4900" i="6"/>
  <c r="J4901" i="6"/>
  <c r="J4902" i="6"/>
  <c r="J4903" i="6"/>
  <c r="J4904" i="6"/>
  <c r="J4905" i="6"/>
  <c r="J4906" i="6"/>
  <c r="J4907" i="6"/>
  <c r="J4908" i="6"/>
  <c r="J4909" i="6"/>
  <c r="J4910" i="6"/>
  <c r="J4911" i="6"/>
  <c r="J4912" i="6"/>
  <c r="J4913" i="6"/>
  <c r="J4914" i="6"/>
  <c r="J4915" i="6"/>
  <c r="J4916" i="6"/>
  <c r="J4917" i="6"/>
  <c r="J4918" i="6"/>
  <c r="J4919" i="6"/>
  <c r="J4920" i="6"/>
  <c r="J4921" i="6"/>
  <c r="J4922" i="6"/>
  <c r="J4923" i="6"/>
  <c r="J4924" i="6"/>
  <c r="J4925" i="6"/>
  <c r="J4926" i="6"/>
  <c r="J4927" i="6"/>
  <c r="J4928" i="6"/>
  <c r="J4929" i="6"/>
  <c r="J4930" i="6"/>
  <c r="J4931" i="6"/>
  <c r="J4932" i="6"/>
  <c r="J4933" i="6"/>
  <c r="J4934" i="6"/>
  <c r="J4935" i="6"/>
  <c r="J4936" i="6"/>
  <c r="J4937" i="6"/>
  <c r="J4938" i="6"/>
  <c r="J4939" i="6"/>
  <c r="J4940" i="6"/>
  <c r="J4941" i="6"/>
  <c r="J4942" i="6"/>
  <c r="J4943" i="6"/>
  <c r="J4944" i="6"/>
  <c r="J4945" i="6"/>
  <c r="J4946" i="6"/>
  <c r="J4947" i="6"/>
  <c r="J4948" i="6"/>
  <c r="J4949" i="6"/>
  <c r="J4950" i="6"/>
  <c r="J4951" i="6"/>
  <c r="J4952" i="6"/>
  <c r="J4953" i="6"/>
  <c r="J4954" i="6"/>
  <c r="J4955" i="6"/>
  <c r="J4956" i="6"/>
  <c r="J4957" i="6"/>
  <c r="J4958" i="6"/>
  <c r="J4959" i="6"/>
  <c r="J4960" i="6"/>
  <c r="J4961" i="6"/>
  <c r="J4962" i="6"/>
  <c r="J4963" i="6"/>
  <c r="J4964" i="6"/>
  <c r="J4965" i="6"/>
  <c r="J4966" i="6"/>
  <c r="J4967" i="6"/>
  <c r="J4968" i="6"/>
  <c r="J4969" i="6"/>
  <c r="J4970" i="6"/>
  <c r="J4971" i="6"/>
  <c r="J4972" i="6"/>
  <c r="J4973" i="6"/>
  <c r="J4974" i="6"/>
  <c r="J4975" i="6"/>
  <c r="J4976" i="6"/>
  <c r="J4977" i="6"/>
  <c r="J4978" i="6"/>
  <c r="J4979" i="6"/>
  <c r="J4980" i="6"/>
  <c r="J4981" i="6"/>
  <c r="J4982" i="6"/>
  <c r="J4983" i="6"/>
  <c r="J4984" i="6"/>
  <c r="J4985" i="6"/>
  <c r="J4986" i="6"/>
  <c r="J4987" i="6"/>
  <c r="J4988" i="6"/>
  <c r="J4989" i="6"/>
  <c r="J4990" i="6"/>
  <c r="J4991" i="6"/>
  <c r="J4992" i="6"/>
  <c r="J4993" i="6"/>
  <c r="J4994" i="6"/>
  <c r="J4995" i="6"/>
  <c r="J4996" i="6"/>
  <c r="J4997" i="6"/>
  <c r="J4998" i="6"/>
  <c r="J4999" i="6"/>
  <c r="J5000" i="6"/>
  <c r="J5001" i="6"/>
  <c r="J3" i="6"/>
  <c r="J4" i="6"/>
  <c r="J5" i="6"/>
  <c r="J6" i="6"/>
  <c r="J7" i="6"/>
  <c r="J8" i="6"/>
  <c r="J2" i="6"/>
  <c r="A3" i="6"/>
  <c r="B3" i="6"/>
  <c r="I3" i="6"/>
  <c r="A4" i="6"/>
  <c r="B4" i="6"/>
  <c r="I4" i="6"/>
  <c r="A5" i="6"/>
  <c r="B5" i="6"/>
  <c r="I5" i="6"/>
  <c r="A6" i="6"/>
  <c r="B6" i="6"/>
  <c r="I6" i="6"/>
  <c r="A7" i="6"/>
  <c r="B7" i="6"/>
  <c r="I7" i="6"/>
  <c r="A8" i="6"/>
  <c r="B8" i="6"/>
  <c r="I8" i="6"/>
  <c r="A9" i="6"/>
  <c r="B9" i="6"/>
  <c r="I9" i="6"/>
  <c r="A10" i="6"/>
  <c r="B10" i="6"/>
  <c r="I10" i="6"/>
  <c r="A11" i="6"/>
  <c r="B11" i="6"/>
  <c r="I11" i="6"/>
  <c r="A12" i="6"/>
  <c r="B12" i="6"/>
  <c r="I12" i="6"/>
  <c r="A13" i="6"/>
  <c r="B13" i="6"/>
  <c r="I13" i="6"/>
  <c r="A14" i="6"/>
  <c r="B14" i="6"/>
  <c r="I14" i="6"/>
  <c r="A15" i="6"/>
  <c r="B15" i="6"/>
  <c r="I15" i="6"/>
  <c r="A16" i="6"/>
  <c r="B16" i="6"/>
  <c r="I16" i="6"/>
  <c r="A17" i="6"/>
  <c r="B17" i="6"/>
  <c r="I17" i="6"/>
  <c r="A18" i="6"/>
  <c r="B18" i="6"/>
  <c r="I18" i="6"/>
  <c r="A19" i="6"/>
  <c r="B19" i="6"/>
  <c r="I19" i="6"/>
  <c r="A20" i="6"/>
  <c r="B20" i="6"/>
  <c r="I20" i="6"/>
  <c r="A21" i="6"/>
  <c r="B21" i="6"/>
  <c r="I21" i="6"/>
  <c r="A22" i="6"/>
  <c r="B22" i="6"/>
  <c r="I22" i="6"/>
  <c r="A23" i="6"/>
  <c r="B23" i="6"/>
  <c r="I23" i="6"/>
  <c r="A24" i="6"/>
  <c r="B24" i="6"/>
  <c r="I24" i="6"/>
  <c r="A25" i="6"/>
  <c r="B25" i="6"/>
  <c r="I25" i="6"/>
  <c r="A26" i="6"/>
  <c r="B26" i="6"/>
  <c r="I26" i="6"/>
  <c r="A27" i="6"/>
  <c r="B27" i="6"/>
  <c r="I27" i="6"/>
  <c r="A28" i="6"/>
  <c r="B28" i="6"/>
  <c r="I28" i="6"/>
  <c r="A29" i="6"/>
  <c r="B29" i="6"/>
  <c r="I29" i="6"/>
  <c r="A30" i="6"/>
  <c r="B30" i="6"/>
  <c r="I30" i="6"/>
  <c r="A31" i="6"/>
  <c r="B31" i="6"/>
  <c r="I31" i="6"/>
  <c r="A32" i="6"/>
  <c r="B32" i="6"/>
  <c r="I32" i="6"/>
  <c r="A33" i="6"/>
  <c r="B33" i="6"/>
  <c r="I33" i="6"/>
  <c r="A34" i="6"/>
  <c r="B34" i="6"/>
  <c r="I34" i="6"/>
  <c r="A35" i="6"/>
  <c r="B35" i="6"/>
  <c r="I35" i="6"/>
  <c r="A36" i="6"/>
  <c r="B36" i="6"/>
  <c r="I36" i="6"/>
  <c r="A37" i="6"/>
  <c r="B37" i="6"/>
  <c r="I37" i="6"/>
  <c r="A38" i="6"/>
  <c r="B38" i="6"/>
  <c r="I38" i="6"/>
  <c r="A39" i="6"/>
  <c r="B39" i="6"/>
  <c r="I39" i="6"/>
  <c r="A40" i="6"/>
  <c r="B40" i="6"/>
  <c r="I40" i="6"/>
  <c r="A41" i="6"/>
  <c r="B41" i="6"/>
  <c r="I41" i="6"/>
  <c r="A42" i="6"/>
  <c r="B42" i="6"/>
  <c r="I42" i="6"/>
  <c r="A43" i="6"/>
  <c r="B43" i="6"/>
  <c r="I43" i="6"/>
  <c r="A44" i="6"/>
  <c r="B44" i="6"/>
  <c r="I44" i="6"/>
  <c r="A45" i="6"/>
  <c r="B45" i="6"/>
  <c r="I45" i="6"/>
  <c r="A46" i="6"/>
  <c r="B46" i="6"/>
  <c r="I46" i="6"/>
  <c r="A47" i="6"/>
  <c r="B47" i="6"/>
  <c r="I47" i="6"/>
  <c r="A48" i="6"/>
  <c r="B48" i="6"/>
  <c r="I48" i="6"/>
  <c r="A49" i="6"/>
  <c r="B49" i="6"/>
  <c r="I49" i="6"/>
  <c r="A50" i="6"/>
  <c r="B50" i="6"/>
  <c r="I50" i="6"/>
  <c r="A51" i="6"/>
  <c r="B51" i="6"/>
  <c r="I51" i="6"/>
  <c r="A52" i="6"/>
  <c r="B52" i="6"/>
  <c r="I52" i="6"/>
  <c r="A53" i="6"/>
  <c r="B53" i="6"/>
  <c r="I53" i="6"/>
  <c r="A54" i="6"/>
  <c r="B54" i="6"/>
  <c r="I54" i="6"/>
  <c r="A55" i="6"/>
  <c r="B55" i="6"/>
  <c r="I55" i="6"/>
  <c r="A56" i="6"/>
  <c r="B56" i="6"/>
  <c r="I56" i="6"/>
  <c r="A57" i="6"/>
  <c r="B57" i="6"/>
  <c r="I57" i="6"/>
  <c r="A58" i="6"/>
  <c r="B58" i="6"/>
  <c r="I58" i="6"/>
  <c r="A59" i="6"/>
  <c r="B59" i="6"/>
  <c r="I59" i="6"/>
  <c r="A60" i="6"/>
  <c r="B60" i="6"/>
  <c r="I60" i="6"/>
  <c r="A61" i="6"/>
  <c r="B61" i="6"/>
  <c r="I61" i="6"/>
  <c r="A62" i="6"/>
  <c r="B62" i="6"/>
  <c r="I62" i="6"/>
  <c r="A63" i="6"/>
  <c r="B63" i="6"/>
  <c r="I63" i="6"/>
  <c r="A64" i="6"/>
  <c r="B64" i="6"/>
  <c r="I64" i="6"/>
  <c r="A65" i="6"/>
  <c r="B65" i="6"/>
  <c r="I65" i="6"/>
  <c r="A66" i="6"/>
  <c r="B66" i="6"/>
  <c r="I66" i="6"/>
  <c r="A67" i="6"/>
  <c r="B67" i="6"/>
  <c r="I67" i="6"/>
  <c r="A68" i="6"/>
  <c r="B68" i="6"/>
  <c r="I68" i="6"/>
  <c r="A69" i="6"/>
  <c r="B69" i="6"/>
  <c r="I69" i="6"/>
  <c r="A70" i="6"/>
  <c r="B70" i="6"/>
  <c r="I70" i="6"/>
  <c r="A71" i="6"/>
  <c r="B71" i="6"/>
  <c r="I71" i="6"/>
  <c r="A72" i="6"/>
  <c r="B72" i="6"/>
  <c r="I72" i="6"/>
  <c r="A73" i="6"/>
  <c r="B73" i="6"/>
  <c r="I73" i="6"/>
  <c r="A74" i="6"/>
  <c r="B74" i="6"/>
  <c r="I74" i="6"/>
  <c r="A75" i="6"/>
  <c r="B75" i="6"/>
  <c r="I75" i="6"/>
  <c r="A76" i="6"/>
  <c r="B76" i="6"/>
  <c r="I76" i="6"/>
  <c r="A77" i="6"/>
  <c r="B77" i="6"/>
  <c r="I77" i="6"/>
  <c r="A78" i="6"/>
  <c r="B78" i="6"/>
  <c r="I78" i="6"/>
  <c r="A79" i="6"/>
  <c r="B79" i="6"/>
  <c r="I79" i="6"/>
  <c r="A80" i="6"/>
  <c r="B80" i="6"/>
  <c r="I80" i="6"/>
  <c r="A81" i="6"/>
  <c r="B81" i="6"/>
  <c r="I81" i="6"/>
  <c r="A82" i="6"/>
  <c r="B82" i="6"/>
  <c r="I82" i="6"/>
  <c r="A83" i="6"/>
  <c r="B83" i="6"/>
  <c r="I83" i="6"/>
  <c r="A84" i="6"/>
  <c r="B84" i="6"/>
  <c r="I84" i="6"/>
  <c r="A85" i="6"/>
  <c r="B85" i="6"/>
  <c r="I85" i="6"/>
  <c r="A86" i="6"/>
  <c r="B86" i="6"/>
  <c r="I86" i="6"/>
  <c r="A87" i="6"/>
  <c r="B87" i="6"/>
  <c r="I87" i="6"/>
  <c r="A88" i="6"/>
  <c r="B88" i="6"/>
  <c r="I88" i="6"/>
  <c r="A89" i="6"/>
  <c r="B89" i="6"/>
  <c r="I89" i="6"/>
  <c r="A90" i="6"/>
  <c r="B90" i="6"/>
  <c r="I90" i="6"/>
  <c r="A91" i="6"/>
  <c r="B91" i="6"/>
  <c r="I91" i="6"/>
  <c r="A92" i="6"/>
  <c r="B92" i="6"/>
  <c r="I92" i="6"/>
  <c r="A93" i="6"/>
  <c r="B93" i="6"/>
  <c r="I93" i="6"/>
  <c r="A94" i="6"/>
  <c r="B94" i="6"/>
  <c r="I94" i="6"/>
  <c r="A95" i="6"/>
  <c r="B95" i="6"/>
  <c r="I95" i="6"/>
  <c r="A96" i="6"/>
  <c r="B96" i="6"/>
  <c r="I96" i="6"/>
  <c r="A97" i="6"/>
  <c r="B97" i="6"/>
  <c r="I97" i="6"/>
  <c r="A98" i="6"/>
  <c r="B98" i="6"/>
  <c r="I98" i="6"/>
  <c r="A99" i="6"/>
  <c r="B99" i="6"/>
  <c r="I99" i="6"/>
  <c r="A100" i="6"/>
  <c r="B100" i="6"/>
  <c r="I100" i="6"/>
  <c r="A101" i="6"/>
  <c r="B101" i="6"/>
  <c r="I101" i="6"/>
  <c r="A102" i="6"/>
  <c r="B102" i="6"/>
  <c r="I102" i="6"/>
  <c r="A103" i="6"/>
  <c r="B103" i="6"/>
  <c r="I103" i="6"/>
  <c r="A104" i="6"/>
  <c r="B104" i="6"/>
  <c r="I104" i="6"/>
  <c r="A105" i="6"/>
  <c r="B105" i="6"/>
  <c r="I105" i="6"/>
  <c r="A106" i="6"/>
  <c r="B106" i="6"/>
  <c r="I106" i="6"/>
  <c r="A107" i="6"/>
  <c r="B107" i="6"/>
  <c r="I107" i="6"/>
  <c r="A108" i="6"/>
  <c r="B108" i="6"/>
  <c r="I108" i="6"/>
  <c r="A109" i="6"/>
  <c r="B109" i="6"/>
  <c r="I109" i="6"/>
  <c r="A110" i="6"/>
  <c r="B110" i="6"/>
  <c r="I110" i="6"/>
  <c r="A111" i="6"/>
  <c r="B111" i="6"/>
  <c r="I111" i="6"/>
  <c r="A112" i="6"/>
  <c r="B112" i="6"/>
  <c r="I112" i="6"/>
  <c r="A113" i="6"/>
  <c r="B113" i="6"/>
  <c r="I113" i="6"/>
  <c r="A114" i="6"/>
  <c r="B114" i="6"/>
  <c r="I114" i="6"/>
  <c r="A115" i="6"/>
  <c r="B115" i="6"/>
  <c r="I115" i="6"/>
  <c r="A116" i="6"/>
  <c r="B116" i="6"/>
  <c r="I116" i="6"/>
  <c r="A117" i="6"/>
  <c r="B117" i="6"/>
  <c r="I117" i="6"/>
  <c r="A118" i="6"/>
  <c r="B118" i="6"/>
  <c r="I118" i="6"/>
  <c r="A119" i="6"/>
  <c r="B119" i="6"/>
  <c r="I119" i="6"/>
  <c r="A120" i="6"/>
  <c r="B120" i="6"/>
  <c r="I120" i="6"/>
  <c r="A121" i="6"/>
  <c r="B121" i="6"/>
  <c r="I121" i="6"/>
  <c r="A122" i="6"/>
  <c r="B122" i="6"/>
  <c r="I122" i="6"/>
  <c r="A123" i="6"/>
  <c r="B123" i="6"/>
  <c r="I123" i="6"/>
  <c r="A124" i="6"/>
  <c r="B124" i="6"/>
  <c r="I124" i="6"/>
  <c r="A125" i="6"/>
  <c r="B125" i="6"/>
  <c r="I125" i="6"/>
  <c r="A126" i="6"/>
  <c r="B126" i="6"/>
  <c r="I126" i="6"/>
  <c r="A127" i="6"/>
  <c r="B127" i="6"/>
  <c r="I127" i="6"/>
  <c r="A128" i="6"/>
  <c r="B128" i="6"/>
  <c r="I128" i="6"/>
  <c r="A129" i="6"/>
  <c r="B129" i="6"/>
  <c r="I129" i="6"/>
  <c r="A130" i="6"/>
  <c r="B130" i="6"/>
  <c r="I130" i="6"/>
  <c r="A131" i="6"/>
  <c r="B131" i="6"/>
  <c r="I131" i="6"/>
  <c r="A132" i="6"/>
  <c r="B132" i="6"/>
  <c r="I132" i="6"/>
  <c r="A133" i="6"/>
  <c r="B133" i="6"/>
  <c r="I133" i="6"/>
  <c r="A134" i="6"/>
  <c r="B134" i="6"/>
  <c r="I134" i="6"/>
  <c r="A135" i="6"/>
  <c r="B135" i="6"/>
  <c r="I135" i="6"/>
  <c r="A136" i="6"/>
  <c r="B136" i="6"/>
  <c r="I136" i="6"/>
  <c r="A137" i="6"/>
  <c r="B137" i="6"/>
  <c r="I137" i="6"/>
  <c r="A138" i="6"/>
  <c r="B138" i="6"/>
  <c r="I138" i="6"/>
  <c r="A139" i="6"/>
  <c r="B139" i="6"/>
  <c r="I139" i="6"/>
  <c r="A140" i="6"/>
  <c r="B140" i="6"/>
  <c r="I140" i="6"/>
  <c r="A141" i="6"/>
  <c r="B141" i="6"/>
  <c r="I141" i="6"/>
  <c r="A142" i="6"/>
  <c r="B142" i="6"/>
  <c r="I142" i="6"/>
  <c r="A143" i="6"/>
  <c r="B143" i="6"/>
  <c r="I143" i="6"/>
  <c r="A144" i="6"/>
  <c r="B144" i="6"/>
  <c r="I144" i="6"/>
  <c r="A145" i="6"/>
  <c r="B145" i="6"/>
  <c r="I145" i="6"/>
  <c r="A146" i="6"/>
  <c r="B146" i="6"/>
  <c r="I146" i="6"/>
  <c r="A147" i="6"/>
  <c r="B147" i="6"/>
  <c r="I147" i="6"/>
  <c r="A148" i="6"/>
  <c r="B148" i="6"/>
  <c r="I148" i="6"/>
  <c r="A149" i="6"/>
  <c r="B149" i="6"/>
  <c r="I149" i="6"/>
  <c r="A150" i="6"/>
  <c r="B150" i="6"/>
  <c r="I150" i="6"/>
  <c r="A151" i="6"/>
  <c r="B151" i="6"/>
  <c r="I151" i="6"/>
  <c r="A152" i="6"/>
  <c r="B152" i="6"/>
  <c r="I152" i="6"/>
  <c r="A153" i="6"/>
  <c r="B153" i="6"/>
  <c r="I153" i="6"/>
  <c r="A154" i="6"/>
  <c r="B154" i="6"/>
  <c r="I154" i="6"/>
  <c r="A155" i="6"/>
  <c r="B155" i="6"/>
  <c r="I155" i="6"/>
  <c r="A156" i="6"/>
  <c r="B156" i="6"/>
  <c r="I156" i="6"/>
  <c r="A157" i="6"/>
  <c r="B157" i="6"/>
  <c r="I157" i="6"/>
  <c r="A158" i="6"/>
  <c r="B158" i="6"/>
  <c r="I158" i="6"/>
  <c r="A159" i="6"/>
  <c r="B159" i="6"/>
  <c r="I159" i="6"/>
  <c r="A160" i="6"/>
  <c r="B160" i="6"/>
  <c r="I160" i="6"/>
  <c r="A161" i="6"/>
  <c r="B161" i="6"/>
  <c r="I161" i="6"/>
  <c r="A162" i="6"/>
  <c r="B162" i="6"/>
  <c r="I162" i="6"/>
  <c r="A163" i="6"/>
  <c r="B163" i="6"/>
  <c r="I163" i="6"/>
  <c r="A164" i="6"/>
  <c r="B164" i="6"/>
  <c r="I164" i="6"/>
  <c r="A165" i="6"/>
  <c r="B165" i="6"/>
  <c r="I165" i="6"/>
  <c r="A166" i="6"/>
  <c r="B166" i="6"/>
  <c r="I166" i="6"/>
  <c r="A167" i="6"/>
  <c r="B167" i="6"/>
  <c r="I167" i="6"/>
  <c r="A168" i="6"/>
  <c r="B168" i="6"/>
  <c r="I168" i="6"/>
  <c r="A169" i="6"/>
  <c r="B169" i="6"/>
  <c r="I169" i="6"/>
  <c r="A170" i="6"/>
  <c r="B170" i="6"/>
  <c r="I170" i="6"/>
  <c r="A171" i="6"/>
  <c r="B171" i="6"/>
  <c r="I171" i="6"/>
  <c r="A172" i="6"/>
  <c r="B172" i="6"/>
  <c r="I172" i="6"/>
  <c r="A173" i="6"/>
  <c r="B173" i="6"/>
  <c r="I173" i="6"/>
  <c r="A174" i="6"/>
  <c r="B174" i="6"/>
  <c r="I174" i="6"/>
  <c r="A175" i="6"/>
  <c r="B175" i="6"/>
  <c r="I175" i="6"/>
  <c r="A176" i="6"/>
  <c r="B176" i="6"/>
  <c r="I176" i="6"/>
  <c r="A177" i="6"/>
  <c r="B177" i="6"/>
  <c r="I177" i="6"/>
  <c r="A178" i="6"/>
  <c r="B178" i="6"/>
  <c r="I178" i="6"/>
  <c r="A179" i="6"/>
  <c r="B179" i="6"/>
  <c r="I179" i="6"/>
  <c r="A180" i="6"/>
  <c r="B180" i="6"/>
  <c r="I180" i="6"/>
  <c r="A181" i="6"/>
  <c r="B181" i="6"/>
  <c r="I181" i="6"/>
  <c r="A182" i="6"/>
  <c r="B182" i="6"/>
  <c r="I182" i="6"/>
  <c r="A183" i="6"/>
  <c r="B183" i="6"/>
  <c r="I183" i="6"/>
  <c r="A184" i="6"/>
  <c r="B184" i="6"/>
  <c r="I184" i="6"/>
  <c r="A185" i="6"/>
  <c r="B185" i="6"/>
  <c r="I185" i="6"/>
  <c r="A186" i="6"/>
  <c r="B186" i="6"/>
  <c r="I186" i="6"/>
  <c r="A187" i="6"/>
  <c r="B187" i="6"/>
  <c r="I187" i="6"/>
  <c r="A188" i="6"/>
  <c r="B188" i="6"/>
  <c r="I188" i="6"/>
  <c r="A189" i="6"/>
  <c r="B189" i="6"/>
  <c r="I189" i="6"/>
  <c r="A190" i="6"/>
  <c r="B190" i="6"/>
  <c r="I190" i="6"/>
  <c r="A191" i="6"/>
  <c r="B191" i="6"/>
  <c r="I191" i="6"/>
  <c r="A192" i="6"/>
  <c r="B192" i="6"/>
  <c r="I192" i="6"/>
  <c r="A193" i="6"/>
  <c r="B193" i="6"/>
  <c r="I193" i="6"/>
  <c r="A194" i="6"/>
  <c r="B194" i="6"/>
  <c r="I194" i="6"/>
  <c r="A195" i="6"/>
  <c r="B195" i="6"/>
  <c r="I195" i="6"/>
  <c r="A196" i="6"/>
  <c r="B196" i="6"/>
  <c r="I196" i="6"/>
  <c r="A197" i="6"/>
  <c r="B197" i="6"/>
  <c r="I197" i="6"/>
  <c r="A198" i="6"/>
  <c r="B198" i="6"/>
  <c r="I198" i="6"/>
  <c r="A199" i="6"/>
  <c r="B199" i="6"/>
  <c r="I199" i="6"/>
  <c r="A200" i="6"/>
  <c r="B200" i="6"/>
  <c r="I200" i="6"/>
  <c r="A201" i="6"/>
  <c r="B201" i="6"/>
  <c r="I201" i="6"/>
  <c r="A202" i="6"/>
  <c r="B202" i="6"/>
  <c r="I202" i="6"/>
  <c r="A203" i="6"/>
  <c r="B203" i="6"/>
  <c r="I203" i="6"/>
  <c r="A204" i="6"/>
  <c r="B204" i="6"/>
  <c r="I204" i="6"/>
  <c r="A205" i="6"/>
  <c r="B205" i="6"/>
  <c r="I205" i="6"/>
  <c r="A206" i="6"/>
  <c r="B206" i="6"/>
  <c r="I206" i="6"/>
  <c r="A207" i="6"/>
  <c r="B207" i="6"/>
  <c r="I207" i="6"/>
  <c r="A208" i="6"/>
  <c r="B208" i="6"/>
  <c r="I208" i="6"/>
  <c r="A209" i="6"/>
  <c r="B209" i="6"/>
  <c r="I209" i="6"/>
  <c r="A210" i="6"/>
  <c r="B210" i="6"/>
  <c r="I210" i="6"/>
  <c r="A211" i="6"/>
  <c r="B211" i="6"/>
  <c r="I211" i="6"/>
  <c r="A212" i="6"/>
  <c r="B212" i="6"/>
  <c r="I212" i="6"/>
  <c r="A213" i="6"/>
  <c r="B213" i="6"/>
  <c r="I213" i="6"/>
  <c r="A214" i="6"/>
  <c r="B214" i="6"/>
  <c r="I214" i="6"/>
  <c r="A215" i="6"/>
  <c r="B215" i="6"/>
  <c r="I215" i="6"/>
  <c r="A216" i="6"/>
  <c r="B216" i="6"/>
  <c r="I216" i="6"/>
  <c r="A217" i="6"/>
  <c r="B217" i="6"/>
  <c r="I217" i="6"/>
  <c r="A218" i="6"/>
  <c r="B218" i="6"/>
  <c r="I218" i="6"/>
  <c r="A219" i="6"/>
  <c r="B219" i="6"/>
  <c r="I219" i="6"/>
  <c r="A220" i="6"/>
  <c r="B220" i="6"/>
  <c r="I220" i="6"/>
  <c r="A221" i="6"/>
  <c r="B221" i="6"/>
  <c r="I221" i="6"/>
  <c r="A222" i="6"/>
  <c r="B222" i="6"/>
  <c r="I222" i="6"/>
  <c r="A223" i="6"/>
  <c r="B223" i="6"/>
  <c r="I223" i="6"/>
  <c r="A224" i="6"/>
  <c r="B224" i="6"/>
  <c r="I224" i="6"/>
  <c r="A225" i="6"/>
  <c r="B225" i="6"/>
  <c r="I225" i="6"/>
  <c r="A226" i="6"/>
  <c r="B226" i="6"/>
  <c r="I226" i="6"/>
  <c r="A227" i="6"/>
  <c r="B227" i="6"/>
  <c r="I227" i="6"/>
  <c r="A228" i="6"/>
  <c r="B228" i="6"/>
  <c r="I228" i="6"/>
  <c r="A229" i="6"/>
  <c r="B229" i="6"/>
  <c r="I229" i="6"/>
  <c r="A230" i="6"/>
  <c r="B230" i="6"/>
  <c r="I230" i="6"/>
  <c r="A231" i="6"/>
  <c r="B231" i="6"/>
  <c r="I231" i="6"/>
  <c r="A232" i="6"/>
  <c r="B232" i="6"/>
  <c r="I232" i="6"/>
  <c r="A233" i="6"/>
  <c r="B233" i="6"/>
  <c r="I233" i="6"/>
  <c r="A234" i="6"/>
  <c r="B234" i="6"/>
  <c r="I234" i="6"/>
  <c r="A235" i="6"/>
  <c r="B235" i="6"/>
  <c r="I235" i="6"/>
  <c r="A236" i="6"/>
  <c r="B236" i="6"/>
  <c r="I236" i="6"/>
  <c r="A237" i="6"/>
  <c r="B237" i="6"/>
  <c r="I237" i="6"/>
  <c r="A238" i="6"/>
  <c r="B238" i="6"/>
  <c r="I238" i="6"/>
  <c r="A239" i="6"/>
  <c r="B239" i="6"/>
  <c r="I239" i="6"/>
  <c r="A240" i="6"/>
  <c r="B240" i="6"/>
  <c r="I240" i="6"/>
  <c r="A241" i="6"/>
  <c r="B241" i="6"/>
  <c r="I241" i="6"/>
  <c r="A242" i="6"/>
  <c r="B242" i="6"/>
  <c r="I242" i="6"/>
  <c r="A243" i="6"/>
  <c r="B243" i="6"/>
  <c r="I243" i="6"/>
  <c r="A244" i="6"/>
  <c r="B244" i="6"/>
  <c r="I244" i="6"/>
  <c r="A245" i="6"/>
  <c r="B245" i="6"/>
  <c r="I245" i="6"/>
  <c r="A246" i="6"/>
  <c r="B246" i="6"/>
  <c r="I246" i="6"/>
  <c r="A247" i="6"/>
  <c r="B247" i="6"/>
  <c r="I247" i="6"/>
  <c r="A248" i="6"/>
  <c r="B248" i="6"/>
  <c r="I248" i="6"/>
  <c r="A249" i="6"/>
  <c r="B249" i="6"/>
  <c r="I249" i="6"/>
  <c r="A250" i="6"/>
  <c r="B250" i="6"/>
  <c r="I250" i="6"/>
  <c r="A251" i="6"/>
  <c r="B251" i="6"/>
  <c r="I251" i="6"/>
  <c r="A252" i="6"/>
  <c r="B252" i="6"/>
  <c r="I252" i="6"/>
  <c r="A253" i="6"/>
  <c r="B253" i="6"/>
  <c r="I253" i="6"/>
  <c r="A254" i="6"/>
  <c r="B254" i="6"/>
  <c r="I254" i="6"/>
  <c r="A255" i="6"/>
  <c r="B255" i="6"/>
  <c r="I255" i="6"/>
  <c r="A256" i="6"/>
  <c r="B256" i="6"/>
  <c r="I256" i="6"/>
  <c r="A257" i="6"/>
  <c r="B257" i="6"/>
  <c r="I257" i="6"/>
  <c r="A258" i="6"/>
  <c r="B258" i="6"/>
  <c r="I258" i="6"/>
  <c r="A259" i="6"/>
  <c r="B259" i="6"/>
  <c r="I259" i="6"/>
  <c r="A260" i="6"/>
  <c r="B260" i="6"/>
  <c r="I260" i="6"/>
  <c r="A261" i="6"/>
  <c r="B261" i="6"/>
  <c r="I261" i="6"/>
  <c r="A262" i="6"/>
  <c r="B262" i="6"/>
  <c r="I262" i="6"/>
  <c r="A263" i="6"/>
  <c r="B263" i="6"/>
  <c r="I263" i="6"/>
  <c r="A264" i="6"/>
  <c r="B264" i="6"/>
  <c r="I264" i="6"/>
  <c r="A265" i="6"/>
  <c r="B265" i="6"/>
  <c r="I265" i="6"/>
  <c r="A266" i="6"/>
  <c r="B266" i="6"/>
  <c r="I266" i="6"/>
  <c r="A267" i="6"/>
  <c r="B267" i="6"/>
  <c r="I267" i="6"/>
  <c r="A268" i="6"/>
  <c r="B268" i="6"/>
  <c r="I268" i="6"/>
  <c r="A269" i="6"/>
  <c r="B269" i="6"/>
  <c r="I269" i="6"/>
  <c r="A270" i="6"/>
  <c r="B270" i="6"/>
  <c r="I270" i="6"/>
  <c r="A271" i="6"/>
  <c r="B271" i="6"/>
  <c r="I271" i="6"/>
  <c r="A272" i="6"/>
  <c r="B272" i="6"/>
  <c r="I272" i="6"/>
  <c r="A273" i="6"/>
  <c r="B273" i="6"/>
  <c r="I273" i="6"/>
  <c r="A274" i="6"/>
  <c r="B274" i="6"/>
  <c r="I274" i="6"/>
  <c r="A275" i="6"/>
  <c r="B275" i="6"/>
  <c r="I275" i="6"/>
  <c r="A276" i="6"/>
  <c r="B276" i="6"/>
  <c r="I276" i="6"/>
  <c r="A277" i="6"/>
  <c r="B277" i="6"/>
  <c r="I277" i="6"/>
  <c r="A278" i="6"/>
  <c r="B278" i="6"/>
  <c r="I278" i="6"/>
  <c r="A279" i="6"/>
  <c r="B279" i="6"/>
  <c r="I279" i="6"/>
  <c r="A280" i="6"/>
  <c r="B280" i="6"/>
  <c r="I280" i="6"/>
  <c r="A281" i="6"/>
  <c r="B281" i="6"/>
  <c r="I281" i="6"/>
  <c r="A282" i="6"/>
  <c r="B282" i="6"/>
  <c r="I282" i="6"/>
  <c r="A283" i="6"/>
  <c r="B283" i="6"/>
  <c r="I283" i="6"/>
  <c r="A284" i="6"/>
  <c r="B284" i="6"/>
  <c r="I284" i="6"/>
  <c r="A285" i="6"/>
  <c r="B285" i="6"/>
  <c r="I285" i="6"/>
  <c r="A286" i="6"/>
  <c r="B286" i="6"/>
  <c r="I286" i="6"/>
  <c r="A287" i="6"/>
  <c r="B287" i="6"/>
  <c r="I287" i="6"/>
  <c r="A288" i="6"/>
  <c r="B288" i="6"/>
  <c r="I288" i="6"/>
  <c r="A289" i="6"/>
  <c r="B289" i="6"/>
  <c r="I289" i="6"/>
  <c r="A290" i="6"/>
  <c r="B290" i="6"/>
  <c r="I290" i="6"/>
  <c r="A291" i="6"/>
  <c r="B291" i="6"/>
  <c r="I291" i="6"/>
  <c r="A292" i="6"/>
  <c r="B292" i="6"/>
  <c r="I292" i="6"/>
  <c r="A293" i="6"/>
  <c r="B293" i="6"/>
  <c r="I293" i="6"/>
  <c r="A294" i="6"/>
  <c r="B294" i="6"/>
  <c r="I294" i="6"/>
  <c r="A295" i="6"/>
  <c r="B295" i="6"/>
  <c r="I295" i="6"/>
  <c r="A296" i="6"/>
  <c r="B296" i="6"/>
  <c r="I296" i="6"/>
  <c r="A297" i="6"/>
  <c r="B297" i="6"/>
  <c r="I297" i="6"/>
  <c r="A298" i="6"/>
  <c r="B298" i="6"/>
  <c r="I298" i="6"/>
  <c r="A299" i="6"/>
  <c r="B299" i="6"/>
  <c r="I299" i="6"/>
  <c r="A300" i="6"/>
  <c r="B300" i="6"/>
  <c r="I300" i="6"/>
  <c r="A301" i="6"/>
  <c r="B301" i="6"/>
  <c r="I301" i="6"/>
  <c r="A302" i="6"/>
  <c r="B302" i="6"/>
  <c r="I302" i="6"/>
  <c r="A303" i="6"/>
  <c r="B303" i="6"/>
  <c r="I303" i="6"/>
  <c r="A304" i="6"/>
  <c r="B304" i="6"/>
  <c r="I304" i="6"/>
  <c r="A305" i="6"/>
  <c r="B305" i="6"/>
  <c r="I305" i="6"/>
  <c r="A306" i="6"/>
  <c r="B306" i="6"/>
  <c r="I306" i="6"/>
  <c r="A307" i="6"/>
  <c r="B307" i="6"/>
  <c r="I307" i="6"/>
  <c r="A308" i="6"/>
  <c r="B308" i="6"/>
  <c r="I308" i="6"/>
  <c r="A309" i="6"/>
  <c r="B309" i="6"/>
  <c r="I309" i="6"/>
  <c r="A310" i="6"/>
  <c r="B310" i="6"/>
  <c r="I310" i="6"/>
  <c r="A311" i="6"/>
  <c r="B311" i="6"/>
  <c r="I311" i="6"/>
  <c r="A312" i="6"/>
  <c r="B312" i="6"/>
  <c r="I312" i="6"/>
  <c r="A313" i="6"/>
  <c r="B313" i="6"/>
  <c r="I313" i="6"/>
  <c r="A314" i="6"/>
  <c r="B314" i="6"/>
  <c r="I314" i="6"/>
  <c r="A315" i="6"/>
  <c r="B315" i="6"/>
  <c r="I315" i="6"/>
  <c r="A316" i="6"/>
  <c r="B316" i="6"/>
  <c r="I316" i="6"/>
  <c r="A317" i="6"/>
  <c r="B317" i="6"/>
  <c r="I317" i="6"/>
  <c r="A318" i="6"/>
  <c r="B318" i="6"/>
  <c r="I318" i="6"/>
  <c r="A319" i="6"/>
  <c r="B319" i="6"/>
  <c r="I319" i="6"/>
  <c r="A320" i="6"/>
  <c r="B320" i="6"/>
  <c r="I320" i="6"/>
  <c r="A321" i="6"/>
  <c r="B321" i="6"/>
  <c r="I321" i="6"/>
  <c r="A322" i="6"/>
  <c r="B322" i="6"/>
  <c r="I322" i="6"/>
  <c r="A323" i="6"/>
  <c r="B323" i="6"/>
  <c r="I323" i="6"/>
  <c r="A324" i="6"/>
  <c r="B324" i="6"/>
  <c r="I324" i="6"/>
  <c r="A325" i="6"/>
  <c r="B325" i="6"/>
  <c r="I325" i="6"/>
  <c r="A326" i="6"/>
  <c r="B326" i="6"/>
  <c r="I326" i="6"/>
  <c r="A327" i="6"/>
  <c r="B327" i="6"/>
  <c r="I327" i="6"/>
  <c r="A328" i="6"/>
  <c r="B328" i="6"/>
  <c r="I328" i="6"/>
  <c r="A329" i="6"/>
  <c r="B329" i="6"/>
  <c r="I329" i="6"/>
  <c r="A330" i="6"/>
  <c r="B330" i="6"/>
  <c r="I330" i="6"/>
  <c r="A331" i="6"/>
  <c r="B331" i="6"/>
  <c r="I331" i="6"/>
  <c r="A332" i="6"/>
  <c r="B332" i="6"/>
  <c r="I332" i="6"/>
  <c r="A333" i="6"/>
  <c r="B333" i="6"/>
  <c r="I333" i="6"/>
  <c r="A334" i="6"/>
  <c r="B334" i="6"/>
  <c r="I334" i="6"/>
  <c r="A335" i="6"/>
  <c r="B335" i="6"/>
  <c r="I335" i="6"/>
  <c r="A336" i="6"/>
  <c r="B336" i="6"/>
  <c r="I336" i="6"/>
  <c r="A337" i="6"/>
  <c r="B337" i="6"/>
  <c r="I337" i="6"/>
  <c r="A338" i="6"/>
  <c r="B338" i="6"/>
  <c r="I338" i="6"/>
  <c r="A339" i="6"/>
  <c r="B339" i="6"/>
  <c r="I339" i="6"/>
  <c r="A340" i="6"/>
  <c r="B340" i="6"/>
  <c r="I340" i="6"/>
  <c r="A341" i="6"/>
  <c r="B341" i="6"/>
  <c r="I341" i="6"/>
  <c r="A342" i="6"/>
  <c r="B342" i="6"/>
  <c r="I342" i="6"/>
  <c r="A343" i="6"/>
  <c r="B343" i="6"/>
  <c r="I343" i="6"/>
  <c r="A344" i="6"/>
  <c r="B344" i="6"/>
  <c r="I344" i="6"/>
  <c r="A345" i="6"/>
  <c r="B345" i="6"/>
  <c r="I345" i="6"/>
  <c r="A346" i="6"/>
  <c r="B346" i="6"/>
  <c r="I346" i="6"/>
  <c r="A347" i="6"/>
  <c r="B347" i="6"/>
  <c r="I347" i="6"/>
  <c r="A348" i="6"/>
  <c r="B348" i="6"/>
  <c r="I348" i="6"/>
  <c r="A349" i="6"/>
  <c r="B349" i="6"/>
  <c r="I349" i="6"/>
  <c r="A350" i="6"/>
  <c r="B350" i="6"/>
  <c r="I350" i="6"/>
  <c r="A351" i="6"/>
  <c r="B351" i="6"/>
  <c r="I351" i="6"/>
  <c r="A352" i="6"/>
  <c r="B352" i="6"/>
  <c r="I352" i="6"/>
  <c r="A353" i="6"/>
  <c r="B353" i="6"/>
  <c r="I353" i="6"/>
  <c r="A354" i="6"/>
  <c r="B354" i="6"/>
  <c r="I354" i="6"/>
  <c r="A355" i="6"/>
  <c r="B355" i="6"/>
  <c r="I355" i="6"/>
  <c r="A356" i="6"/>
  <c r="B356" i="6"/>
  <c r="I356" i="6"/>
  <c r="A357" i="6"/>
  <c r="B357" i="6"/>
  <c r="I357" i="6"/>
  <c r="A358" i="6"/>
  <c r="B358" i="6"/>
  <c r="I358" i="6"/>
  <c r="A359" i="6"/>
  <c r="B359" i="6"/>
  <c r="I359" i="6"/>
  <c r="A360" i="6"/>
  <c r="B360" i="6"/>
  <c r="I360" i="6"/>
  <c r="A361" i="6"/>
  <c r="B361" i="6"/>
  <c r="I361" i="6"/>
  <c r="A362" i="6"/>
  <c r="B362" i="6"/>
  <c r="I362" i="6"/>
  <c r="A363" i="6"/>
  <c r="B363" i="6"/>
  <c r="I363" i="6"/>
  <c r="A364" i="6"/>
  <c r="B364" i="6"/>
  <c r="I364" i="6"/>
  <c r="A365" i="6"/>
  <c r="B365" i="6"/>
  <c r="I365" i="6"/>
  <c r="A366" i="6"/>
  <c r="B366" i="6"/>
  <c r="I366" i="6"/>
  <c r="A367" i="6"/>
  <c r="B367" i="6"/>
  <c r="I367" i="6"/>
  <c r="A368" i="6"/>
  <c r="B368" i="6"/>
  <c r="I368" i="6"/>
  <c r="A369" i="6"/>
  <c r="B369" i="6"/>
  <c r="I369" i="6"/>
  <c r="A370" i="6"/>
  <c r="B370" i="6"/>
  <c r="I370" i="6"/>
  <c r="A371" i="6"/>
  <c r="B371" i="6"/>
  <c r="I371" i="6"/>
  <c r="A372" i="6"/>
  <c r="B372" i="6"/>
  <c r="I372" i="6"/>
  <c r="A373" i="6"/>
  <c r="B373" i="6"/>
  <c r="I373" i="6"/>
  <c r="A374" i="6"/>
  <c r="B374" i="6"/>
  <c r="I374" i="6"/>
  <c r="A375" i="6"/>
  <c r="B375" i="6"/>
  <c r="I375" i="6"/>
  <c r="A376" i="6"/>
  <c r="B376" i="6"/>
  <c r="I376" i="6"/>
  <c r="A377" i="6"/>
  <c r="B377" i="6"/>
  <c r="I377" i="6"/>
  <c r="A378" i="6"/>
  <c r="B378" i="6"/>
  <c r="I378" i="6"/>
  <c r="A379" i="6"/>
  <c r="B379" i="6"/>
  <c r="I379" i="6"/>
  <c r="A380" i="6"/>
  <c r="B380" i="6"/>
  <c r="I380" i="6"/>
  <c r="A381" i="6"/>
  <c r="B381" i="6"/>
  <c r="I381" i="6"/>
  <c r="A382" i="6"/>
  <c r="B382" i="6"/>
  <c r="I382" i="6"/>
  <c r="A383" i="6"/>
  <c r="B383" i="6"/>
  <c r="I383" i="6"/>
  <c r="A384" i="6"/>
  <c r="B384" i="6"/>
  <c r="I384" i="6"/>
  <c r="A385" i="6"/>
  <c r="B385" i="6"/>
  <c r="I385" i="6"/>
  <c r="A386" i="6"/>
  <c r="B386" i="6"/>
  <c r="I386" i="6"/>
  <c r="A387" i="6"/>
  <c r="B387" i="6"/>
  <c r="I387" i="6"/>
  <c r="A388" i="6"/>
  <c r="B388" i="6"/>
  <c r="I388" i="6"/>
  <c r="A389" i="6"/>
  <c r="B389" i="6"/>
  <c r="I389" i="6"/>
  <c r="A390" i="6"/>
  <c r="B390" i="6"/>
  <c r="I390" i="6"/>
  <c r="A391" i="6"/>
  <c r="B391" i="6"/>
  <c r="I391" i="6"/>
  <c r="A392" i="6"/>
  <c r="B392" i="6"/>
  <c r="I392" i="6"/>
  <c r="A393" i="6"/>
  <c r="B393" i="6"/>
  <c r="I393" i="6"/>
  <c r="A394" i="6"/>
  <c r="B394" i="6"/>
  <c r="I394" i="6"/>
  <c r="A395" i="6"/>
  <c r="B395" i="6"/>
  <c r="I395" i="6"/>
  <c r="A396" i="6"/>
  <c r="B396" i="6"/>
  <c r="I396" i="6"/>
  <c r="A397" i="6"/>
  <c r="B397" i="6"/>
  <c r="I397" i="6"/>
  <c r="A398" i="6"/>
  <c r="B398" i="6"/>
  <c r="I398" i="6"/>
  <c r="A399" i="6"/>
  <c r="B399" i="6"/>
  <c r="I399" i="6"/>
  <c r="A400" i="6"/>
  <c r="B400" i="6"/>
  <c r="I400" i="6"/>
  <c r="A401" i="6"/>
  <c r="B401" i="6"/>
  <c r="I401" i="6"/>
  <c r="A402" i="6"/>
  <c r="B402" i="6"/>
  <c r="I402" i="6"/>
  <c r="A403" i="6"/>
  <c r="B403" i="6"/>
  <c r="I403" i="6"/>
  <c r="A404" i="6"/>
  <c r="B404" i="6"/>
  <c r="I404" i="6"/>
  <c r="A405" i="6"/>
  <c r="B405" i="6"/>
  <c r="I405" i="6"/>
  <c r="A406" i="6"/>
  <c r="B406" i="6"/>
  <c r="I406" i="6"/>
  <c r="A407" i="6"/>
  <c r="B407" i="6"/>
  <c r="I407" i="6"/>
  <c r="A408" i="6"/>
  <c r="B408" i="6"/>
  <c r="I408" i="6"/>
  <c r="A409" i="6"/>
  <c r="B409" i="6"/>
  <c r="I409" i="6"/>
  <c r="A410" i="6"/>
  <c r="B410" i="6"/>
  <c r="I410" i="6"/>
  <c r="A411" i="6"/>
  <c r="B411" i="6"/>
  <c r="I411" i="6"/>
  <c r="A412" i="6"/>
  <c r="B412" i="6"/>
  <c r="I412" i="6"/>
  <c r="A413" i="6"/>
  <c r="B413" i="6"/>
  <c r="I413" i="6"/>
  <c r="A414" i="6"/>
  <c r="B414" i="6"/>
  <c r="I414" i="6"/>
  <c r="A415" i="6"/>
  <c r="B415" i="6"/>
  <c r="I415" i="6"/>
  <c r="A416" i="6"/>
  <c r="B416" i="6"/>
  <c r="I416" i="6"/>
  <c r="A417" i="6"/>
  <c r="B417" i="6"/>
  <c r="I417" i="6"/>
  <c r="A418" i="6"/>
  <c r="B418" i="6"/>
  <c r="I418" i="6"/>
  <c r="A419" i="6"/>
  <c r="B419" i="6"/>
  <c r="I419" i="6"/>
  <c r="A420" i="6"/>
  <c r="B420" i="6"/>
  <c r="I420" i="6"/>
  <c r="A421" i="6"/>
  <c r="B421" i="6"/>
  <c r="I421" i="6"/>
  <c r="A422" i="6"/>
  <c r="B422" i="6"/>
  <c r="I422" i="6"/>
  <c r="A423" i="6"/>
  <c r="B423" i="6"/>
  <c r="I423" i="6"/>
  <c r="A424" i="6"/>
  <c r="B424" i="6"/>
  <c r="I424" i="6"/>
  <c r="A425" i="6"/>
  <c r="B425" i="6"/>
  <c r="I425" i="6"/>
  <c r="A426" i="6"/>
  <c r="B426" i="6"/>
  <c r="I426" i="6"/>
  <c r="A427" i="6"/>
  <c r="B427" i="6"/>
  <c r="I427" i="6"/>
  <c r="A428" i="6"/>
  <c r="B428" i="6"/>
  <c r="I428" i="6"/>
  <c r="A429" i="6"/>
  <c r="B429" i="6"/>
  <c r="I429" i="6"/>
  <c r="A430" i="6"/>
  <c r="B430" i="6"/>
  <c r="I430" i="6"/>
  <c r="A431" i="6"/>
  <c r="B431" i="6"/>
  <c r="I431" i="6"/>
  <c r="A432" i="6"/>
  <c r="B432" i="6"/>
  <c r="I432" i="6"/>
  <c r="A433" i="6"/>
  <c r="B433" i="6"/>
  <c r="I433" i="6"/>
  <c r="A434" i="6"/>
  <c r="B434" i="6"/>
  <c r="I434" i="6"/>
  <c r="A435" i="6"/>
  <c r="B435" i="6"/>
  <c r="I435" i="6"/>
  <c r="A436" i="6"/>
  <c r="B436" i="6"/>
  <c r="I436" i="6"/>
  <c r="A437" i="6"/>
  <c r="B437" i="6"/>
  <c r="I437" i="6"/>
  <c r="A438" i="6"/>
  <c r="B438" i="6"/>
  <c r="I438" i="6"/>
  <c r="A439" i="6"/>
  <c r="B439" i="6"/>
  <c r="I439" i="6"/>
  <c r="A440" i="6"/>
  <c r="B440" i="6"/>
  <c r="I440" i="6"/>
  <c r="A441" i="6"/>
  <c r="B441" i="6"/>
  <c r="I441" i="6"/>
  <c r="A442" i="6"/>
  <c r="B442" i="6"/>
  <c r="I442" i="6"/>
  <c r="A443" i="6"/>
  <c r="B443" i="6"/>
  <c r="I443" i="6"/>
  <c r="A444" i="6"/>
  <c r="B444" i="6"/>
  <c r="I444" i="6"/>
  <c r="A445" i="6"/>
  <c r="B445" i="6"/>
  <c r="I445" i="6"/>
  <c r="A446" i="6"/>
  <c r="B446" i="6"/>
  <c r="I446" i="6"/>
  <c r="A447" i="6"/>
  <c r="B447" i="6"/>
  <c r="I447" i="6"/>
  <c r="A448" i="6"/>
  <c r="B448" i="6"/>
  <c r="I448" i="6"/>
  <c r="A449" i="6"/>
  <c r="B449" i="6"/>
  <c r="I449" i="6"/>
  <c r="A450" i="6"/>
  <c r="B450" i="6"/>
  <c r="I450" i="6"/>
  <c r="A451" i="6"/>
  <c r="B451" i="6"/>
  <c r="I451" i="6"/>
  <c r="A452" i="6"/>
  <c r="B452" i="6"/>
  <c r="I452" i="6"/>
  <c r="A453" i="6"/>
  <c r="B453" i="6"/>
  <c r="I453" i="6"/>
  <c r="A454" i="6"/>
  <c r="B454" i="6"/>
  <c r="I454" i="6"/>
  <c r="A455" i="6"/>
  <c r="B455" i="6"/>
  <c r="I455" i="6"/>
  <c r="A456" i="6"/>
  <c r="B456" i="6"/>
  <c r="I456" i="6"/>
  <c r="A457" i="6"/>
  <c r="B457" i="6"/>
  <c r="I457" i="6"/>
  <c r="A458" i="6"/>
  <c r="B458" i="6"/>
  <c r="I458" i="6"/>
  <c r="A459" i="6"/>
  <c r="B459" i="6"/>
  <c r="I459" i="6"/>
  <c r="A460" i="6"/>
  <c r="B460" i="6"/>
  <c r="I460" i="6"/>
  <c r="A461" i="6"/>
  <c r="B461" i="6"/>
  <c r="I461" i="6"/>
  <c r="A462" i="6"/>
  <c r="B462" i="6"/>
  <c r="I462" i="6"/>
  <c r="A463" i="6"/>
  <c r="B463" i="6"/>
  <c r="I463" i="6"/>
  <c r="A464" i="6"/>
  <c r="B464" i="6"/>
  <c r="I464" i="6"/>
  <c r="A465" i="6"/>
  <c r="B465" i="6"/>
  <c r="I465" i="6"/>
  <c r="A466" i="6"/>
  <c r="B466" i="6"/>
  <c r="I466" i="6"/>
  <c r="A467" i="6"/>
  <c r="B467" i="6"/>
  <c r="I467" i="6"/>
  <c r="A468" i="6"/>
  <c r="B468" i="6"/>
  <c r="I468" i="6"/>
  <c r="A469" i="6"/>
  <c r="B469" i="6"/>
  <c r="I469" i="6"/>
  <c r="A470" i="6"/>
  <c r="B470" i="6"/>
  <c r="I470" i="6"/>
  <c r="A471" i="6"/>
  <c r="B471" i="6"/>
  <c r="I471" i="6"/>
  <c r="A472" i="6"/>
  <c r="B472" i="6"/>
  <c r="I472" i="6"/>
  <c r="A473" i="6"/>
  <c r="B473" i="6"/>
  <c r="I473" i="6"/>
  <c r="A474" i="6"/>
  <c r="B474" i="6"/>
  <c r="I474" i="6"/>
  <c r="A475" i="6"/>
  <c r="B475" i="6"/>
  <c r="I475" i="6"/>
  <c r="A476" i="6"/>
  <c r="B476" i="6"/>
  <c r="I476" i="6"/>
  <c r="A477" i="6"/>
  <c r="B477" i="6"/>
  <c r="I477" i="6"/>
  <c r="A478" i="6"/>
  <c r="B478" i="6"/>
  <c r="I478" i="6"/>
  <c r="A479" i="6"/>
  <c r="B479" i="6"/>
  <c r="I479" i="6"/>
  <c r="A480" i="6"/>
  <c r="B480" i="6"/>
  <c r="I480" i="6"/>
  <c r="A481" i="6"/>
  <c r="B481" i="6"/>
  <c r="I481" i="6"/>
  <c r="A482" i="6"/>
  <c r="B482" i="6"/>
  <c r="I482" i="6"/>
  <c r="A483" i="6"/>
  <c r="B483" i="6"/>
  <c r="I483" i="6"/>
  <c r="A484" i="6"/>
  <c r="B484" i="6"/>
  <c r="I484" i="6"/>
  <c r="A485" i="6"/>
  <c r="B485" i="6"/>
  <c r="I485" i="6"/>
  <c r="A486" i="6"/>
  <c r="B486" i="6"/>
  <c r="I486" i="6"/>
  <c r="A487" i="6"/>
  <c r="B487" i="6"/>
  <c r="I487" i="6"/>
  <c r="A488" i="6"/>
  <c r="B488" i="6"/>
  <c r="I488" i="6"/>
  <c r="A489" i="6"/>
  <c r="B489" i="6"/>
  <c r="I489" i="6"/>
  <c r="A490" i="6"/>
  <c r="B490" i="6"/>
  <c r="I490" i="6"/>
  <c r="A491" i="6"/>
  <c r="B491" i="6"/>
  <c r="I491" i="6"/>
  <c r="A492" i="6"/>
  <c r="B492" i="6"/>
  <c r="I492" i="6"/>
  <c r="A493" i="6"/>
  <c r="B493" i="6"/>
  <c r="I493" i="6"/>
  <c r="A494" i="6"/>
  <c r="B494" i="6"/>
  <c r="I494" i="6"/>
  <c r="A495" i="6"/>
  <c r="B495" i="6"/>
  <c r="I495" i="6"/>
  <c r="A496" i="6"/>
  <c r="B496" i="6"/>
  <c r="I496" i="6"/>
  <c r="A497" i="6"/>
  <c r="B497" i="6"/>
  <c r="I497" i="6"/>
  <c r="A498" i="6"/>
  <c r="B498" i="6"/>
  <c r="I498" i="6"/>
  <c r="A499" i="6"/>
  <c r="B499" i="6"/>
  <c r="I499" i="6"/>
  <c r="A500" i="6"/>
  <c r="B500" i="6"/>
  <c r="I500" i="6"/>
  <c r="A501" i="6"/>
  <c r="B501" i="6"/>
  <c r="I501" i="6"/>
  <c r="A502" i="6"/>
  <c r="B502" i="6"/>
  <c r="I502" i="6"/>
  <c r="A503" i="6"/>
  <c r="B503" i="6"/>
  <c r="I503" i="6"/>
  <c r="A504" i="6"/>
  <c r="B504" i="6"/>
  <c r="I504" i="6"/>
  <c r="A505" i="6"/>
  <c r="B505" i="6"/>
  <c r="I505" i="6"/>
  <c r="A506" i="6"/>
  <c r="B506" i="6"/>
  <c r="I506" i="6"/>
  <c r="A507" i="6"/>
  <c r="B507" i="6"/>
  <c r="I507" i="6"/>
  <c r="A508" i="6"/>
  <c r="B508" i="6"/>
  <c r="I508" i="6"/>
  <c r="A509" i="6"/>
  <c r="B509" i="6"/>
  <c r="I509" i="6"/>
  <c r="A510" i="6"/>
  <c r="B510" i="6"/>
  <c r="I510" i="6"/>
  <c r="A511" i="6"/>
  <c r="B511" i="6"/>
  <c r="I511" i="6"/>
  <c r="A512" i="6"/>
  <c r="B512" i="6"/>
  <c r="I512" i="6"/>
  <c r="A513" i="6"/>
  <c r="B513" i="6"/>
  <c r="I513" i="6"/>
  <c r="A514" i="6"/>
  <c r="B514" i="6"/>
  <c r="I514" i="6"/>
  <c r="A515" i="6"/>
  <c r="B515" i="6"/>
  <c r="I515" i="6"/>
  <c r="A516" i="6"/>
  <c r="B516" i="6"/>
  <c r="I516" i="6"/>
  <c r="A517" i="6"/>
  <c r="B517" i="6"/>
  <c r="I517" i="6"/>
  <c r="A518" i="6"/>
  <c r="B518" i="6"/>
  <c r="I518" i="6"/>
  <c r="A519" i="6"/>
  <c r="B519" i="6"/>
  <c r="I519" i="6"/>
  <c r="A520" i="6"/>
  <c r="B520" i="6"/>
  <c r="I520" i="6"/>
  <c r="A521" i="6"/>
  <c r="B521" i="6"/>
  <c r="I521" i="6"/>
  <c r="A522" i="6"/>
  <c r="B522" i="6"/>
  <c r="I522" i="6"/>
  <c r="A523" i="6"/>
  <c r="B523" i="6"/>
  <c r="I523" i="6"/>
  <c r="A524" i="6"/>
  <c r="B524" i="6"/>
  <c r="I524" i="6"/>
  <c r="A525" i="6"/>
  <c r="B525" i="6"/>
  <c r="I525" i="6"/>
  <c r="A526" i="6"/>
  <c r="B526" i="6"/>
  <c r="I526" i="6"/>
  <c r="A527" i="6"/>
  <c r="B527" i="6"/>
  <c r="I527" i="6"/>
  <c r="A528" i="6"/>
  <c r="B528" i="6"/>
  <c r="I528" i="6"/>
  <c r="A529" i="6"/>
  <c r="B529" i="6"/>
  <c r="I529" i="6"/>
  <c r="A530" i="6"/>
  <c r="B530" i="6"/>
  <c r="I530" i="6"/>
  <c r="A531" i="6"/>
  <c r="B531" i="6"/>
  <c r="I531" i="6"/>
  <c r="A532" i="6"/>
  <c r="B532" i="6"/>
  <c r="I532" i="6"/>
  <c r="A533" i="6"/>
  <c r="B533" i="6"/>
  <c r="I533" i="6"/>
  <c r="A534" i="6"/>
  <c r="B534" i="6"/>
  <c r="I534" i="6"/>
  <c r="A535" i="6"/>
  <c r="B535" i="6"/>
  <c r="I535" i="6"/>
  <c r="A536" i="6"/>
  <c r="B536" i="6"/>
  <c r="I536" i="6"/>
  <c r="A537" i="6"/>
  <c r="B537" i="6"/>
  <c r="I537" i="6"/>
  <c r="A538" i="6"/>
  <c r="B538" i="6"/>
  <c r="I538" i="6"/>
  <c r="A539" i="6"/>
  <c r="B539" i="6"/>
  <c r="I539" i="6"/>
  <c r="A540" i="6"/>
  <c r="B540" i="6"/>
  <c r="I540" i="6"/>
  <c r="A541" i="6"/>
  <c r="B541" i="6"/>
  <c r="I541" i="6"/>
  <c r="A542" i="6"/>
  <c r="B542" i="6"/>
  <c r="I542" i="6"/>
  <c r="A543" i="6"/>
  <c r="B543" i="6"/>
  <c r="I543" i="6"/>
  <c r="A544" i="6"/>
  <c r="B544" i="6"/>
  <c r="I544" i="6"/>
  <c r="A545" i="6"/>
  <c r="B545" i="6"/>
  <c r="I545" i="6"/>
  <c r="A546" i="6"/>
  <c r="B546" i="6"/>
  <c r="I546" i="6"/>
  <c r="A547" i="6"/>
  <c r="B547" i="6"/>
  <c r="I547" i="6"/>
  <c r="A548" i="6"/>
  <c r="B548" i="6"/>
  <c r="I548" i="6"/>
  <c r="A549" i="6"/>
  <c r="B549" i="6"/>
  <c r="I549" i="6"/>
  <c r="A550" i="6"/>
  <c r="B550" i="6"/>
  <c r="I550" i="6"/>
  <c r="A551" i="6"/>
  <c r="B551" i="6"/>
  <c r="I551" i="6"/>
  <c r="A552" i="6"/>
  <c r="B552" i="6"/>
  <c r="I552" i="6"/>
  <c r="A553" i="6"/>
  <c r="B553" i="6"/>
  <c r="I553" i="6"/>
  <c r="A554" i="6"/>
  <c r="B554" i="6"/>
  <c r="I554" i="6"/>
  <c r="A555" i="6"/>
  <c r="B555" i="6"/>
  <c r="I555" i="6"/>
  <c r="A556" i="6"/>
  <c r="B556" i="6"/>
  <c r="I556" i="6"/>
  <c r="A557" i="6"/>
  <c r="B557" i="6"/>
  <c r="I557" i="6"/>
  <c r="A558" i="6"/>
  <c r="B558" i="6"/>
  <c r="I558" i="6"/>
  <c r="A559" i="6"/>
  <c r="B559" i="6"/>
  <c r="I559" i="6"/>
  <c r="A560" i="6"/>
  <c r="B560" i="6"/>
  <c r="I560" i="6"/>
  <c r="A561" i="6"/>
  <c r="B561" i="6"/>
  <c r="I561" i="6"/>
  <c r="A562" i="6"/>
  <c r="B562" i="6"/>
  <c r="I562" i="6"/>
  <c r="A563" i="6"/>
  <c r="B563" i="6"/>
  <c r="I563" i="6"/>
  <c r="A564" i="6"/>
  <c r="B564" i="6"/>
  <c r="I564" i="6"/>
  <c r="A565" i="6"/>
  <c r="B565" i="6"/>
  <c r="I565" i="6"/>
  <c r="A566" i="6"/>
  <c r="B566" i="6"/>
  <c r="I566" i="6"/>
  <c r="A567" i="6"/>
  <c r="B567" i="6"/>
  <c r="I567" i="6"/>
  <c r="A568" i="6"/>
  <c r="B568" i="6"/>
  <c r="I568" i="6"/>
  <c r="A569" i="6"/>
  <c r="B569" i="6"/>
  <c r="I569" i="6"/>
  <c r="A570" i="6"/>
  <c r="B570" i="6"/>
  <c r="I570" i="6"/>
  <c r="A571" i="6"/>
  <c r="B571" i="6"/>
  <c r="I571" i="6"/>
  <c r="A572" i="6"/>
  <c r="B572" i="6"/>
  <c r="I572" i="6"/>
  <c r="A573" i="6"/>
  <c r="B573" i="6"/>
  <c r="I573" i="6"/>
  <c r="A574" i="6"/>
  <c r="B574" i="6"/>
  <c r="I574" i="6"/>
  <c r="A575" i="6"/>
  <c r="B575" i="6"/>
  <c r="I575" i="6"/>
  <c r="A576" i="6"/>
  <c r="B576" i="6"/>
  <c r="I576" i="6"/>
  <c r="A577" i="6"/>
  <c r="B577" i="6"/>
  <c r="I577" i="6"/>
  <c r="A578" i="6"/>
  <c r="B578" i="6"/>
  <c r="I578" i="6"/>
  <c r="A579" i="6"/>
  <c r="B579" i="6"/>
  <c r="I579" i="6"/>
  <c r="A580" i="6"/>
  <c r="B580" i="6"/>
  <c r="I580" i="6"/>
  <c r="A581" i="6"/>
  <c r="B581" i="6"/>
  <c r="I581" i="6"/>
  <c r="A582" i="6"/>
  <c r="B582" i="6"/>
  <c r="I582" i="6"/>
  <c r="A583" i="6"/>
  <c r="B583" i="6"/>
  <c r="I583" i="6"/>
  <c r="A584" i="6"/>
  <c r="B584" i="6"/>
  <c r="I584" i="6"/>
  <c r="A585" i="6"/>
  <c r="B585" i="6"/>
  <c r="I585" i="6"/>
  <c r="A586" i="6"/>
  <c r="B586" i="6"/>
  <c r="I586" i="6"/>
  <c r="A587" i="6"/>
  <c r="B587" i="6"/>
  <c r="I587" i="6"/>
  <c r="A588" i="6"/>
  <c r="B588" i="6"/>
  <c r="I588" i="6"/>
  <c r="A589" i="6"/>
  <c r="B589" i="6"/>
  <c r="I589" i="6"/>
  <c r="A590" i="6"/>
  <c r="B590" i="6"/>
  <c r="I590" i="6"/>
  <c r="A591" i="6"/>
  <c r="B591" i="6"/>
  <c r="I591" i="6"/>
  <c r="A592" i="6"/>
  <c r="B592" i="6"/>
  <c r="I592" i="6"/>
  <c r="A593" i="6"/>
  <c r="B593" i="6"/>
  <c r="I593" i="6"/>
  <c r="A594" i="6"/>
  <c r="B594" i="6"/>
  <c r="I594" i="6"/>
  <c r="A595" i="6"/>
  <c r="B595" i="6"/>
  <c r="I595" i="6"/>
  <c r="A596" i="6"/>
  <c r="B596" i="6"/>
  <c r="I596" i="6"/>
  <c r="A597" i="6"/>
  <c r="B597" i="6"/>
  <c r="I597" i="6"/>
  <c r="A598" i="6"/>
  <c r="B598" i="6"/>
  <c r="I598" i="6"/>
  <c r="A599" i="6"/>
  <c r="B599" i="6"/>
  <c r="I599" i="6"/>
  <c r="A600" i="6"/>
  <c r="B600" i="6"/>
  <c r="I600" i="6"/>
  <c r="A601" i="6"/>
  <c r="B601" i="6"/>
  <c r="I601" i="6"/>
  <c r="A602" i="6"/>
  <c r="B602" i="6"/>
  <c r="I602" i="6"/>
  <c r="A603" i="6"/>
  <c r="B603" i="6"/>
  <c r="I603" i="6"/>
  <c r="A604" i="6"/>
  <c r="B604" i="6"/>
  <c r="I604" i="6"/>
  <c r="A605" i="6"/>
  <c r="B605" i="6"/>
  <c r="I605" i="6"/>
  <c r="A606" i="6"/>
  <c r="B606" i="6"/>
  <c r="I606" i="6"/>
  <c r="A607" i="6"/>
  <c r="B607" i="6"/>
  <c r="I607" i="6"/>
  <c r="A608" i="6"/>
  <c r="B608" i="6"/>
  <c r="I608" i="6"/>
  <c r="A609" i="6"/>
  <c r="B609" i="6"/>
  <c r="I609" i="6"/>
  <c r="A610" i="6"/>
  <c r="B610" i="6"/>
  <c r="I610" i="6"/>
  <c r="A611" i="6"/>
  <c r="B611" i="6"/>
  <c r="I611" i="6"/>
  <c r="A612" i="6"/>
  <c r="B612" i="6"/>
  <c r="I612" i="6"/>
  <c r="A613" i="6"/>
  <c r="B613" i="6"/>
  <c r="I613" i="6"/>
  <c r="A614" i="6"/>
  <c r="B614" i="6"/>
  <c r="I614" i="6"/>
  <c r="A615" i="6"/>
  <c r="B615" i="6"/>
  <c r="I615" i="6"/>
  <c r="A616" i="6"/>
  <c r="B616" i="6"/>
  <c r="I616" i="6"/>
  <c r="A617" i="6"/>
  <c r="B617" i="6"/>
  <c r="I617" i="6"/>
  <c r="A618" i="6"/>
  <c r="B618" i="6"/>
  <c r="I618" i="6"/>
  <c r="A619" i="6"/>
  <c r="B619" i="6"/>
  <c r="I619" i="6"/>
  <c r="A620" i="6"/>
  <c r="B620" i="6"/>
  <c r="I620" i="6"/>
  <c r="A621" i="6"/>
  <c r="B621" i="6"/>
  <c r="I621" i="6"/>
  <c r="A622" i="6"/>
  <c r="B622" i="6"/>
  <c r="I622" i="6"/>
  <c r="A623" i="6"/>
  <c r="B623" i="6"/>
  <c r="I623" i="6"/>
  <c r="A624" i="6"/>
  <c r="B624" i="6"/>
  <c r="I624" i="6"/>
  <c r="A625" i="6"/>
  <c r="B625" i="6"/>
  <c r="I625" i="6"/>
  <c r="A626" i="6"/>
  <c r="B626" i="6"/>
  <c r="I626" i="6"/>
  <c r="A627" i="6"/>
  <c r="B627" i="6"/>
  <c r="I627" i="6"/>
  <c r="A628" i="6"/>
  <c r="B628" i="6"/>
  <c r="I628" i="6"/>
  <c r="A629" i="6"/>
  <c r="B629" i="6"/>
  <c r="I629" i="6"/>
  <c r="A630" i="6"/>
  <c r="B630" i="6"/>
  <c r="I630" i="6"/>
  <c r="A631" i="6"/>
  <c r="B631" i="6"/>
  <c r="I631" i="6"/>
  <c r="A632" i="6"/>
  <c r="B632" i="6"/>
  <c r="I632" i="6"/>
  <c r="A633" i="6"/>
  <c r="B633" i="6"/>
  <c r="I633" i="6"/>
  <c r="A634" i="6"/>
  <c r="B634" i="6"/>
  <c r="I634" i="6"/>
  <c r="A635" i="6"/>
  <c r="B635" i="6"/>
  <c r="I635" i="6"/>
  <c r="A636" i="6"/>
  <c r="B636" i="6"/>
  <c r="I636" i="6"/>
  <c r="A637" i="6"/>
  <c r="B637" i="6"/>
  <c r="I637" i="6"/>
  <c r="A638" i="6"/>
  <c r="B638" i="6"/>
  <c r="I638" i="6"/>
  <c r="A639" i="6"/>
  <c r="B639" i="6"/>
  <c r="I639" i="6"/>
  <c r="A640" i="6"/>
  <c r="B640" i="6"/>
  <c r="I640" i="6"/>
  <c r="A641" i="6"/>
  <c r="B641" i="6"/>
  <c r="I641" i="6"/>
  <c r="A642" i="6"/>
  <c r="B642" i="6"/>
  <c r="I642" i="6"/>
  <c r="A643" i="6"/>
  <c r="B643" i="6"/>
  <c r="I643" i="6"/>
  <c r="A644" i="6"/>
  <c r="B644" i="6"/>
  <c r="I644" i="6"/>
  <c r="A645" i="6"/>
  <c r="B645" i="6"/>
  <c r="I645" i="6"/>
  <c r="A646" i="6"/>
  <c r="B646" i="6"/>
  <c r="I646" i="6"/>
  <c r="A647" i="6"/>
  <c r="B647" i="6"/>
  <c r="I647" i="6"/>
  <c r="A648" i="6"/>
  <c r="B648" i="6"/>
  <c r="I648" i="6"/>
  <c r="A649" i="6"/>
  <c r="B649" i="6"/>
  <c r="I649" i="6"/>
  <c r="A650" i="6"/>
  <c r="B650" i="6"/>
  <c r="I650" i="6"/>
  <c r="A651" i="6"/>
  <c r="B651" i="6"/>
  <c r="I651" i="6"/>
  <c r="A652" i="6"/>
  <c r="B652" i="6"/>
  <c r="I652" i="6"/>
  <c r="A653" i="6"/>
  <c r="B653" i="6"/>
  <c r="I653" i="6"/>
  <c r="A654" i="6"/>
  <c r="B654" i="6"/>
  <c r="I654" i="6"/>
  <c r="A655" i="6"/>
  <c r="B655" i="6"/>
  <c r="I655" i="6"/>
  <c r="A656" i="6"/>
  <c r="B656" i="6"/>
  <c r="I656" i="6"/>
  <c r="A657" i="6"/>
  <c r="B657" i="6"/>
  <c r="I657" i="6"/>
  <c r="A658" i="6"/>
  <c r="B658" i="6"/>
  <c r="I658" i="6"/>
  <c r="A659" i="6"/>
  <c r="B659" i="6"/>
  <c r="I659" i="6"/>
  <c r="A660" i="6"/>
  <c r="B660" i="6"/>
  <c r="I660" i="6"/>
  <c r="A661" i="6"/>
  <c r="B661" i="6"/>
  <c r="I661" i="6"/>
  <c r="A662" i="6"/>
  <c r="B662" i="6"/>
  <c r="I662" i="6"/>
  <c r="A663" i="6"/>
  <c r="B663" i="6"/>
  <c r="I663" i="6"/>
  <c r="A664" i="6"/>
  <c r="B664" i="6"/>
  <c r="I664" i="6"/>
  <c r="A665" i="6"/>
  <c r="B665" i="6"/>
  <c r="I665" i="6"/>
  <c r="A666" i="6"/>
  <c r="B666" i="6"/>
  <c r="I666" i="6"/>
  <c r="A667" i="6"/>
  <c r="B667" i="6"/>
  <c r="I667" i="6"/>
  <c r="A668" i="6"/>
  <c r="B668" i="6"/>
  <c r="I668" i="6"/>
  <c r="A669" i="6"/>
  <c r="B669" i="6"/>
  <c r="I669" i="6"/>
  <c r="A670" i="6"/>
  <c r="B670" i="6"/>
  <c r="I670" i="6"/>
  <c r="A671" i="6"/>
  <c r="B671" i="6"/>
  <c r="I671" i="6"/>
  <c r="A672" i="6"/>
  <c r="B672" i="6"/>
  <c r="I672" i="6"/>
  <c r="A673" i="6"/>
  <c r="B673" i="6"/>
  <c r="I673" i="6"/>
  <c r="A674" i="6"/>
  <c r="B674" i="6"/>
  <c r="I674" i="6"/>
  <c r="A675" i="6"/>
  <c r="B675" i="6"/>
  <c r="I675" i="6"/>
  <c r="A676" i="6"/>
  <c r="B676" i="6"/>
  <c r="I676" i="6"/>
  <c r="A677" i="6"/>
  <c r="B677" i="6"/>
  <c r="I677" i="6"/>
  <c r="A678" i="6"/>
  <c r="B678" i="6"/>
  <c r="I678" i="6"/>
  <c r="A679" i="6"/>
  <c r="B679" i="6"/>
  <c r="I679" i="6"/>
  <c r="A680" i="6"/>
  <c r="B680" i="6"/>
  <c r="I680" i="6"/>
  <c r="A681" i="6"/>
  <c r="B681" i="6"/>
  <c r="I681" i="6"/>
  <c r="A682" i="6"/>
  <c r="B682" i="6"/>
  <c r="I682" i="6"/>
  <c r="A683" i="6"/>
  <c r="B683" i="6"/>
  <c r="I683" i="6"/>
  <c r="A684" i="6"/>
  <c r="B684" i="6"/>
  <c r="I684" i="6"/>
  <c r="A685" i="6"/>
  <c r="B685" i="6"/>
  <c r="I685" i="6"/>
  <c r="A686" i="6"/>
  <c r="B686" i="6"/>
  <c r="I686" i="6"/>
  <c r="A687" i="6"/>
  <c r="B687" i="6"/>
  <c r="I687" i="6"/>
  <c r="A688" i="6"/>
  <c r="B688" i="6"/>
  <c r="I688" i="6"/>
  <c r="A689" i="6"/>
  <c r="B689" i="6"/>
  <c r="I689" i="6"/>
  <c r="A690" i="6"/>
  <c r="B690" i="6"/>
  <c r="I690" i="6"/>
  <c r="A691" i="6"/>
  <c r="B691" i="6"/>
  <c r="I691" i="6"/>
  <c r="A692" i="6"/>
  <c r="B692" i="6"/>
  <c r="I692" i="6"/>
  <c r="A693" i="6"/>
  <c r="B693" i="6"/>
  <c r="I693" i="6"/>
  <c r="A694" i="6"/>
  <c r="B694" i="6"/>
  <c r="I694" i="6"/>
  <c r="A695" i="6"/>
  <c r="B695" i="6"/>
  <c r="I695" i="6"/>
  <c r="A696" i="6"/>
  <c r="B696" i="6"/>
  <c r="I696" i="6"/>
  <c r="A697" i="6"/>
  <c r="B697" i="6"/>
  <c r="I697" i="6"/>
  <c r="A698" i="6"/>
  <c r="B698" i="6"/>
  <c r="I698" i="6"/>
  <c r="A699" i="6"/>
  <c r="B699" i="6"/>
  <c r="I699" i="6"/>
  <c r="A700" i="6"/>
  <c r="B700" i="6"/>
  <c r="I700" i="6"/>
  <c r="A701" i="6"/>
  <c r="B701" i="6"/>
  <c r="I701" i="6"/>
  <c r="A702" i="6"/>
  <c r="B702" i="6"/>
  <c r="I702" i="6"/>
  <c r="A703" i="6"/>
  <c r="B703" i="6"/>
  <c r="I703" i="6"/>
  <c r="A704" i="6"/>
  <c r="B704" i="6"/>
  <c r="I704" i="6"/>
  <c r="A705" i="6"/>
  <c r="B705" i="6"/>
  <c r="I705" i="6"/>
  <c r="A706" i="6"/>
  <c r="B706" i="6"/>
  <c r="I706" i="6"/>
  <c r="A707" i="6"/>
  <c r="B707" i="6"/>
  <c r="I707" i="6"/>
  <c r="A708" i="6"/>
  <c r="B708" i="6"/>
  <c r="I708" i="6"/>
  <c r="A709" i="6"/>
  <c r="B709" i="6"/>
  <c r="I709" i="6"/>
  <c r="A710" i="6"/>
  <c r="B710" i="6"/>
  <c r="I710" i="6"/>
  <c r="A711" i="6"/>
  <c r="B711" i="6"/>
  <c r="I711" i="6"/>
  <c r="A712" i="6"/>
  <c r="B712" i="6"/>
  <c r="I712" i="6"/>
  <c r="A713" i="6"/>
  <c r="B713" i="6"/>
  <c r="I713" i="6"/>
  <c r="A714" i="6"/>
  <c r="B714" i="6"/>
  <c r="I714" i="6"/>
  <c r="A715" i="6"/>
  <c r="B715" i="6"/>
  <c r="I715" i="6"/>
  <c r="A716" i="6"/>
  <c r="B716" i="6"/>
  <c r="I716" i="6"/>
  <c r="A717" i="6"/>
  <c r="B717" i="6"/>
  <c r="I717" i="6"/>
  <c r="A718" i="6"/>
  <c r="B718" i="6"/>
  <c r="I718" i="6"/>
  <c r="A719" i="6"/>
  <c r="B719" i="6"/>
  <c r="I719" i="6"/>
  <c r="A720" i="6"/>
  <c r="B720" i="6"/>
  <c r="I720" i="6"/>
  <c r="A721" i="6"/>
  <c r="B721" i="6"/>
  <c r="I721" i="6"/>
  <c r="A722" i="6"/>
  <c r="B722" i="6"/>
  <c r="I722" i="6"/>
  <c r="A723" i="6"/>
  <c r="B723" i="6"/>
  <c r="I723" i="6"/>
  <c r="A724" i="6"/>
  <c r="B724" i="6"/>
  <c r="I724" i="6"/>
  <c r="A725" i="6"/>
  <c r="B725" i="6"/>
  <c r="I725" i="6"/>
  <c r="A726" i="6"/>
  <c r="B726" i="6"/>
  <c r="I726" i="6"/>
  <c r="A727" i="6"/>
  <c r="B727" i="6"/>
  <c r="I727" i="6"/>
  <c r="A728" i="6"/>
  <c r="B728" i="6"/>
  <c r="I728" i="6"/>
  <c r="A729" i="6"/>
  <c r="B729" i="6"/>
  <c r="I729" i="6"/>
  <c r="A730" i="6"/>
  <c r="B730" i="6"/>
  <c r="I730" i="6"/>
  <c r="A731" i="6"/>
  <c r="B731" i="6"/>
  <c r="I731" i="6"/>
  <c r="A732" i="6"/>
  <c r="B732" i="6"/>
  <c r="I732" i="6"/>
  <c r="A733" i="6"/>
  <c r="B733" i="6"/>
  <c r="I733" i="6"/>
  <c r="A734" i="6"/>
  <c r="B734" i="6"/>
  <c r="I734" i="6"/>
  <c r="A735" i="6"/>
  <c r="B735" i="6"/>
  <c r="I735" i="6"/>
  <c r="A736" i="6"/>
  <c r="B736" i="6"/>
  <c r="I736" i="6"/>
  <c r="A737" i="6"/>
  <c r="B737" i="6"/>
  <c r="I737" i="6"/>
  <c r="A738" i="6"/>
  <c r="B738" i="6"/>
  <c r="I738" i="6"/>
  <c r="A739" i="6"/>
  <c r="B739" i="6"/>
  <c r="I739" i="6"/>
  <c r="A740" i="6"/>
  <c r="B740" i="6"/>
  <c r="I740" i="6"/>
  <c r="A741" i="6"/>
  <c r="B741" i="6"/>
  <c r="I741" i="6"/>
  <c r="A742" i="6"/>
  <c r="B742" i="6"/>
  <c r="I742" i="6"/>
  <c r="A743" i="6"/>
  <c r="B743" i="6"/>
  <c r="I743" i="6"/>
  <c r="A744" i="6"/>
  <c r="B744" i="6"/>
  <c r="I744" i="6"/>
  <c r="A745" i="6"/>
  <c r="B745" i="6"/>
  <c r="I745" i="6"/>
  <c r="A746" i="6"/>
  <c r="B746" i="6"/>
  <c r="I746" i="6"/>
  <c r="A747" i="6"/>
  <c r="B747" i="6"/>
  <c r="I747" i="6"/>
  <c r="A748" i="6"/>
  <c r="B748" i="6"/>
  <c r="I748" i="6"/>
  <c r="A749" i="6"/>
  <c r="B749" i="6"/>
  <c r="I749" i="6"/>
  <c r="A750" i="6"/>
  <c r="B750" i="6"/>
  <c r="I750" i="6"/>
  <c r="A751" i="6"/>
  <c r="B751" i="6"/>
  <c r="I751" i="6"/>
  <c r="A752" i="6"/>
  <c r="B752" i="6"/>
  <c r="I752" i="6"/>
  <c r="A753" i="6"/>
  <c r="B753" i="6"/>
  <c r="I753" i="6"/>
  <c r="A754" i="6"/>
  <c r="B754" i="6"/>
  <c r="I754" i="6"/>
  <c r="A755" i="6"/>
  <c r="B755" i="6"/>
  <c r="I755" i="6"/>
  <c r="A756" i="6"/>
  <c r="B756" i="6"/>
  <c r="I756" i="6"/>
  <c r="A757" i="6"/>
  <c r="B757" i="6"/>
  <c r="I757" i="6"/>
  <c r="A758" i="6"/>
  <c r="B758" i="6"/>
  <c r="I758" i="6"/>
  <c r="A759" i="6"/>
  <c r="B759" i="6"/>
  <c r="I759" i="6"/>
  <c r="A760" i="6"/>
  <c r="B760" i="6"/>
  <c r="I760" i="6"/>
  <c r="A761" i="6"/>
  <c r="B761" i="6"/>
  <c r="I761" i="6"/>
  <c r="A762" i="6"/>
  <c r="B762" i="6"/>
  <c r="I762" i="6"/>
  <c r="A763" i="6"/>
  <c r="B763" i="6"/>
  <c r="I763" i="6"/>
  <c r="A764" i="6"/>
  <c r="B764" i="6"/>
  <c r="I764" i="6"/>
  <c r="A765" i="6"/>
  <c r="B765" i="6"/>
  <c r="I765" i="6"/>
  <c r="A766" i="6"/>
  <c r="B766" i="6"/>
  <c r="I766" i="6"/>
  <c r="A767" i="6"/>
  <c r="B767" i="6"/>
  <c r="I767" i="6"/>
  <c r="A768" i="6"/>
  <c r="B768" i="6"/>
  <c r="I768" i="6"/>
  <c r="A769" i="6"/>
  <c r="B769" i="6"/>
  <c r="I769" i="6"/>
  <c r="A770" i="6"/>
  <c r="B770" i="6"/>
  <c r="I770" i="6"/>
  <c r="A771" i="6"/>
  <c r="B771" i="6"/>
  <c r="I771" i="6"/>
  <c r="A772" i="6"/>
  <c r="B772" i="6"/>
  <c r="I772" i="6"/>
  <c r="A773" i="6"/>
  <c r="B773" i="6"/>
  <c r="I773" i="6"/>
  <c r="A774" i="6"/>
  <c r="B774" i="6"/>
  <c r="I774" i="6"/>
  <c r="A775" i="6"/>
  <c r="B775" i="6"/>
  <c r="I775" i="6"/>
  <c r="A776" i="6"/>
  <c r="B776" i="6"/>
  <c r="I776" i="6"/>
  <c r="A777" i="6"/>
  <c r="B777" i="6"/>
  <c r="I777" i="6"/>
  <c r="A778" i="6"/>
  <c r="B778" i="6"/>
  <c r="I778" i="6"/>
  <c r="A779" i="6"/>
  <c r="B779" i="6"/>
  <c r="I779" i="6"/>
  <c r="A780" i="6"/>
  <c r="B780" i="6"/>
  <c r="I780" i="6"/>
  <c r="A781" i="6"/>
  <c r="B781" i="6"/>
  <c r="I781" i="6"/>
  <c r="A782" i="6"/>
  <c r="B782" i="6"/>
  <c r="I782" i="6"/>
  <c r="A783" i="6"/>
  <c r="B783" i="6"/>
  <c r="I783" i="6"/>
  <c r="A784" i="6"/>
  <c r="B784" i="6"/>
  <c r="I784" i="6"/>
  <c r="A785" i="6"/>
  <c r="B785" i="6"/>
  <c r="I785" i="6"/>
  <c r="A786" i="6"/>
  <c r="B786" i="6"/>
  <c r="I786" i="6"/>
  <c r="A787" i="6"/>
  <c r="B787" i="6"/>
  <c r="I787" i="6"/>
  <c r="A788" i="6"/>
  <c r="B788" i="6"/>
  <c r="I788" i="6"/>
  <c r="A789" i="6"/>
  <c r="B789" i="6"/>
  <c r="I789" i="6"/>
  <c r="A790" i="6"/>
  <c r="B790" i="6"/>
  <c r="I790" i="6"/>
  <c r="A791" i="6"/>
  <c r="B791" i="6"/>
  <c r="I791" i="6"/>
  <c r="A792" i="6"/>
  <c r="B792" i="6"/>
  <c r="I792" i="6"/>
  <c r="A793" i="6"/>
  <c r="B793" i="6"/>
  <c r="I793" i="6"/>
  <c r="A794" i="6"/>
  <c r="B794" i="6"/>
  <c r="I794" i="6"/>
  <c r="A795" i="6"/>
  <c r="B795" i="6"/>
  <c r="I795" i="6"/>
  <c r="A796" i="6"/>
  <c r="B796" i="6"/>
  <c r="I796" i="6"/>
  <c r="A797" i="6"/>
  <c r="B797" i="6"/>
  <c r="I797" i="6"/>
  <c r="A798" i="6"/>
  <c r="B798" i="6"/>
  <c r="I798" i="6"/>
  <c r="A799" i="6"/>
  <c r="B799" i="6"/>
  <c r="I799" i="6"/>
  <c r="A800" i="6"/>
  <c r="B800" i="6"/>
  <c r="I800" i="6"/>
  <c r="A801" i="6"/>
  <c r="B801" i="6"/>
  <c r="I801" i="6"/>
  <c r="A802" i="6"/>
  <c r="B802" i="6"/>
  <c r="I802" i="6"/>
  <c r="A803" i="6"/>
  <c r="B803" i="6"/>
  <c r="I803" i="6"/>
  <c r="A804" i="6"/>
  <c r="B804" i="6"/>
  <c r="I804" i="6"/>
  <c r="A805" i="6"/>
  <c r="B805" i="6"/>
  <c r="I805" i="6"/>
  <c r="A806" i="6"/>
  <c r="B806" i="6"/>
  <c r="I806" i="6"/>
  <c r="A807" i="6"/>
  <c r="B807" i="6"/>
  <c r="I807" i="6"/>
  <c r="A808" i="6"/>
  <c r="B808" i="6"/>
  <c r="I808" i="6"/>
  <c r="A809" i="6"/>
  <c r="B809" i="6"/>
  <c r="I809" i="6"/>
  <c r="A810" i="6"/>
  <c r="B810" i="6"/>
  <c r="I810" i="6"/>
  <c r="A811" i="6"/>
  <c r="B811" i="6"/>
  <c r="I811" i="6"/>
  <c r="A812" i="6"/>
  <c r="B812" i="6"/>
  <c r="I812" i="6"/>
  <c r="A813" i="6"/>
  <c r="B813" i="6"/>
  <c r="I813" i="6"/>
  <c r="A814" i="6"/>
  <c r="B814" i="6"/>
  <c r="I814" i="6"/>
  <c r="A815" i="6"/>
  <c r="B815" i="6"/>
  <c r="I815" i="6"/>
  <c r="A816" i="6"/>
  <c r="B816" i="6"/>
  <c r="I816" i="6"/>
  <c r="A817" i="6"/>
  <c r="B817" i="6"/>
  <c r="I817" i="6"/>
  <c r="A818" i="6"/>
  <c r="B818" i="6"/>
  <c r="I818" i="6"/>
  <c r="A819" i="6"/>
  <c r="B819" i="6"/>
  <c r="I819" i="6"/>
  <c r="A820" i="6"/>
  <c r="B820" i="6"/>
  <c r="I820" i="6"/>
  <c r="A821" i="6"/>
  <c r="B821" i="6"/>
  <c r="I821" i="6"/>
  <c r="A822" i="6"/>
  <c r="B822" i="6"/>
  <c r="I822" i="6"/>
  <c r="A823" i="6"/>
  <c r="B823" i="6"/>
  <c r="I823" i="6"/>
  <c r="A824" i="6"/>
  <c r="B824" i="6"/>
  <c r="I824" i="6"/>
  <c r="A825" i="6"/>
  <c r="B825" i="6"/>
  <c r="I825" i="6"/>
  <c r="A826" i="6"/>
  <c r="B826" i="6"/>
  <c r="I826" i="6"/>
  <c r="A827" i="6"/>
  <c r="B827" i="6"/>
  <c r="I827" i="6"/>
  <c r="A828" i="6"/>
  <c r="B828" i="6"/>
  <c r="I828" i="6"/>
  <c r="A829" i="6"/>
  <c r="B829" i="6"/>
  <c r="I829" i="6"/>
  <c r="A830" i="6"/>
  <c r="B830" i="6"/>
  <c r="I830" i="6"/>
  <c r="A831" i="6"/>
  <c r="B831" i="6"/>
  <c r="I831" i="6"/>
  <c r="A832" i="6"/>
  <c r="B832" i="6"/>
  <c r="I832" i="6"/>
  <c r="A833" i="6"/>
  <c r="B833" i="6"/>
  <c r="I833" i="6"/>
  <c r="A834" i="6"/>
  <c r="B834" i="6"/>
  <c r="I834" i="6"/>
  <c r="A835" i="6"/>
  <c r="B835" i="6"/>
  <c r="I835" i="6"/>
  <c r="A836" i="6"/>
  <c r="B836" i="6"/>
  <c r="I836" i="6"/>
  <c r="A837" i="6"/>
  <c r="B837" i="6"/>
  <c r="I837" i="6"/>
  <c r="A838" i="6"/>
  <c r="B838" i="6"/>
  <c r="I838" i="6"/>
  <c r="A839" i="6"/>
  <c r="B839" i="6"/>
  <c r="I839" i="6"/>
  <c r="A840" i="6"/>
  <c r="B840" i="6"/>
  <c r="I840" i="6"/>
  <c r="A841" i="6"/>
  <c r="B841" i="6"/>
  <c r="I841" i="6"/>
  <c r="A842" i="6"/>
  <c r="B842" i="6"/>
  <c r="I842" i="6"/>
  <c r="A843" i="6"/>
  <c r="B843" i="6"/>
  <c r="I843" i="6"/>
  <c r="A844" i="6"/>
  <c r="B844" i="6"/>
  <c r="I844" i="6"/>
  <c r="A845" i="6"/>
  <c r="B845" i="6"/>
  <c r="I845" i="6"/>
  <c r="A846" i="6"/>
  <c r="B846" i="6"/>
  <c r="I846" i="6"/>
  <c r="A847" i="6"/>
  <c r="B847" i="6"/>
  <c r="I847" i="6"/>
  <c r="A848" i="6"/>
  <c r="B848" i="6"/>
  <c r="I848" i="6"/>
  <c r="A849" i="6"/>
  <c r="B849" i="6"/>
  <c r="I849" i="6"/>
  <c r="A850" i="6"/>
  <c r="B850" i="6"/>
  <c r="I850" i="6"/>
  <c r="A851" i="6"/>
  <c r="B851" i="6"/>
  <c r="I851" i="6"/>
  <c r="A852" i="6"/>
  <c r="B852" i="6"/>
  <c r="I852" i="6"/>
  <c r="A853" i="6"/>
  <c r="B853" i="6"/>
  <c r="I853" i="6"/>
  <c r="A854" i="6"/>
  <c r="B854" i="6"/>
  <c r="I854" i="6"/>
  <c r="A855" i="6"/>
  <c r="B855" i="6"/>
  <c r="I855" i="6"/>
  <c r="A856" i="6"/>
  <c r="B856" i="6"/>
  <c r="I856" i="6"/>
  <c r="A857" i="6"/>
  <c r="B857" i="6"/>
  <c r="I857" i="6"/>
  <c r="A858" i="6"/>
  <c r="B858" i="6"/>
  <c r="I858" i="6"/>
  <c r="A859" i="6"/>
  <c r="B859" i="6"/>
  <c r="I859" i="6"/>
  <c r="A860" i="6"/>
  <c r="B860" i="6"/>
  <c r="I860" i="6"/>
  <c r="A861" i="6"/>
  <c r="B861" i="6"/>
  <c r="I861" i="6"/>
  <c r="A862" i="6"/>
  <c r="B862" i="6"/>
  <c r="I862" i="6"/>
  <c r="A863" i="6"/>
  <c r="B863" i="6"/>
  <c r="I863" i="6"/>
  <c r="A864" i="6"/>
  <c r="B864" i="6"/>
  <c r="I864" i="6"/>
  <c r="A865" i="6"/>
  <c r="B865" i="6"/>
  <c r="I865" i="6"/>
  <c r="A866" i="6"/>
  <c r="B866" i="6"/>
  <c r="I866" i="6"/>
  <c r="A867" i="6"/>
  <c r="B867" i="6"/>
  <c r="I867" i="6"/>
  <c r="A868" i="6"/>
  <c r="B868" i="6"/>
  <c r="I868" i="6"/>
  <c r="A869" i="6"/>
  <c r="B869" i="6"/>
  <c r="I869" i="6"/>
  <c r="A870" i="6"/>
  <c r="B870" i="6"/>
  <c r="I870" i="6"/>
  <c r="A871" i="6"/>
  <c r="B871" i="6"/>
  <c r="I871" i="6"/>
  <c r="A872" i="6"/>
  <c r="B872" i="6"/>
  <c r="I872" i="6"/>
  <c r="A873" i="6"/>
  <c r="B873" i="6"/>
  <c r="I873" i="6"/>
  <c r="A874" i="6"/>
  <c r="B874" i="6"/>
  <c r="I874" i="6"/>
  <c r="A875" i="6"/>
  <c r="B875" i="6"/>
  <c r="I875" i="6"/>
  <c r="A876" i="6"/>
  <c r="B876" i="6"/>
  <c r="I876" i="6"/>
  <c r="A877" i="6"/>
  <c r="B877" i="6"/>
  <c r="I877" i="6"/>
  <c r="A878" i="6"/>
  <c r="B878" i="6"/>
  <c r="I878" i="6"/>
  <c r="A879" i="6"/>
  <c r="B879" i="6"/>
  <c r="I879" i="6"/>
  <c r="A880" i="6"/>
  <c r="B880" i="6"/>
  <c r="I880" i="6"/>
  <c r="A881" i="6"/>
  <c r="B881" i="6"/>
  <c r="I881" i="6"/>
  <c r="A882" i="6"/>
  <c r="B882" i="6"/>
  <c r="I882" i="6"/>
  <c r="A883" i="6"/>
  <c r="B883" i="6"/>
  <c r="I883" i="6"/>
  <c r="A884" i="6"/>
  <c r="B884" i="6"/>
  <c r="I884" i="6"/>
  <c r="A885" i="6"/>
  <c r="B885" i="6"/>
  <c r="I885" i="6"/>
  <c r="A886" i="6"/>
  <c r="B886" i="6"/>
  <c r="I886" i="6"/>
  <c r="A887" i="6"/>
  <c r="B887" i="6"/>
  <c r="I887" i="6"/>
  <c r="A888" i="6"/>
  <c r="B888" i="6"/>
  <c r="I888" i="6"/>
  <c r="A889" i="6"/>
  <c r="B889" i="6"/>
  <c r="I889" i="6"/>
  <c r="A890" i="6"/>
  <c r="B890" i="6"/>
  <c r="I890" i="6"/>
  <c r="A891" i="6"/>
  <c r="B891" i="6"/>
  <c r="I891" i="6"/>
  <c r="A892" i="6"/>
  <c r="B892" i="6"/>
  <c r="I892" i="6"/>
  <c r="A893" i="6"/>
  <c r="B893" i="6"/>
  <c r="I893" i="6"/>
  <c r="A894" i="6"/>
  <c r="B894" i="6"/>
  <c r="I894" i="6"/>
  <c r="A895" i="6"/>
  <c r="B895" i="6"/>
  <c r="I895" i="6"/>
  <c r="A896" i="6"/>
  <c r="B896" i="6"/>
  <c r="I896" i="6"/>
  <c r="A897" i="6"/>
  <c r="B897" i="6"/>
  <c r="I897" i="6"/>
  <c r="A898" i="6"/>
  <c r="B898" i="6"/>
  <c r="I898" i="6"/>
  <c r="A899" i="6"/>
  <c r="B899" i="6"/>
  <c r="I899" i="6"/>
  <c r="A900" i="6"/>
  <c r="B900" i="6"/>
  <c r="I900" i="6"/>
  <c r="A901" i="6"/>
  <c r="B901" i="6"/>
  <c r="I901" i="6"/>
  <c r="A902" i="6"/>
  <c r="B902" i="6"/>
  <c r="I902" i="6"/>
  <c r="A903" i="6"/>
  <c r="B903" i="6"/>
  <c r="I903" i="6"/>
  <c r="A904" i="6"/>
  <c r="B904" i="6"/>
  <c r="I904" i="6"/>
  <c r="A905" i="6"/>
  <c r="B905" i="6"/>
  <c r="I905" i="6"/>
  <c r="A906" i="6"/>
  <c r="B906" i="6"/>
  <c r="I906" i="6"/>
  <c r="A907" i="6"/>
  <c r="B907" i="6"/>
  <c r="I907" i="6"/>
  <c r="A908" i="6"/>
  <c r="B908" i="6"/>
  <c r="I908" i="6"/>
  <c r="A909" i="6"/>
  <c r="B909" i="6"/>
  <c r="I909" i="6"/>
  <c r="A910" i="6"/>
  <c r="B910" i="6"/>
  <c r="I910" i="6"/>
  <c r="A911" i="6"/>
  <c r="B911" i="6"/>
  <c r="I911" i="6"/>
  <c r="A912" i="6"/>
  <c r="B912" i="6"/>
  <c r="I912" i="6"/>
  <c r="A913" i="6"/>
  <c r="B913" i="6"/>
  <c r="I913" i="6"/>
  <c r="A914" i="6"/>
  <c r="B914" i="6"/>
  <c r="I914" i="6"/>
  <c r="A915" i="6"/>
  <c r="B915" i="6"/>
  <c r="I915" i="6"/>
  <c r="A916" i="6"/>
  <c r="B916" i="6"/>
  <c r="I916" i="6"/>
  <c r="A917" i="6"/>
  <c r="B917" i="6"/>
  <c r="I917" i="6"/>
  <c r="A918" i="6"/>
  <c r="B918" i="6"/>
  <c r="I918" i="6"/>
  <c r="A919" i="6"/>
  <c r="B919" i="6"/>
  <c r="I919" i="6"/>
  <c r="A920" i="6"/>
  <c r="B920" i="6"/>
  <c r="I920" i="6"/>
  <c r="A921" i="6"/>
  <c r="B921" i="6"/>
  <c r="I921" i="6"/>
  <c r="A922" i="6"/>
  <c r="B922" i="6"/>
  <c r="I922" i="6"/>
  <c r="A923" i="6"/>
  <c r="B923" i="6"/>
  <c r="I923" i="6"/>
  <c r="A924" i="6"/>
  <c r="B924" i="6"/>
  <c r="I924" i="6"/>
  <c r="A925" i="6"/>
  <c r="B925" i="6"/>
  <c r="I925" i="6"/>
  <c r="A926" i="6"/>
  <c r="B926" i="6"/>
  <c r="I926" i="6"/>
  <c r="A927" i="6"/>
  <c r="B927" i="6"/>
  <c r="I927" i="6"/>
  <c r="A928" i="6"/>
  <c r="B928" i="6"/>
  <c r="I928" i="6"/>
  <c r="A929" i="6"/>
  <c r="B929" i="6"/>
  <c r="I929" i="6"/>
  <c r="A930" i="6"/>
  <c r="B930" i="6"/>
  <c r="I930" i="6"/>
  <c r="A931" i="6"/>
  <c r="B931" i="6"/>
  <c r="I931" i="6"/>
  <c r="A932" i="6"/>
  <c r="B932" i="6"/>
  <c r="I932" i="6"/>
  <c r="A933" i="6"/>
  <c r="B933" i="6"/>
  <c r="I933" i="6"/>
  <c r="A934" i="6"/>
  <c r="B934" i="6"/>
  <c r="I934" i="6"/>
  <c r="A935" i="6"/>
  <c r="B935" i="6"/>
  <c r="I935" i="6"/>
  <c r="A936" i="6"/>
  <c r="B936" i="6"/>
  <c r="I936" i="6"/>
  <c r="A937" i="6"/>
  <c r="B937" i="6"/>
  <c r="I937" i="6"/>
  <c r="A938" i="6"/>
  <c r="B938" i="6"/>
  <c r="I938" i="6"/>
  <c r="A939" i="6"/>
  <c r="B939" i="6"/>
  <c r="I939" i="6"/>
  <c r="A940" i="6"/>
  <c r="B940" i="6"/>
  <c r="I940" i="6"/>
  <c r="A941" i="6"/>
  <c r="B941" i="6"/>
  <c r="I941" i="6"/>
  <c r="A942" i="6"/>
  <c r="B942" i="6"/>
  <c r="I942" i="6"/>
  <c r="A943" i="6"/>
  <c r="B943" i="6"/>
  <c r="I943" i="6"/>
  <c r="A944" i="6"/>
  <c r="B944" i="6"/>
  <c r="I944" i="6"/>
  <c r="A945" i="6"/>
  <c r="B945" i="6"/>
  <c r="I945" i="6"/>
  <c r="A946" i="6"/>
  <c r="B946" i="6"/>
  <c r="I946" i="6"/>
  <c r="A947" i="6"/>
  <c r="B947" i="6"/>
  <c r="I947" i="6"/>
  <c r="A948" i="6"/>
  <c r="B948" i="6"/>
  <c r="I948" i="6"/>
  <c r="A949" i="6"/>
  <c r="B949" i="6"/>
  <c r="I949" i="6"/>
  <c r="A950" i="6"/>
  <c r="B950" i="6"/>
  <c r="I950" i="6"/>
  <c r="A951" i="6"/>
  <c r="B951" i="6"/>
  <c r="I951" i="6"/>
  <c r="A952" i="6"/>
  <c r="B952" i="6"/>
  <c r="I952" i="6"/>
  <c r="A953" i="6"/>
  <c r="B953" i="6"/>
  <c r="I953" i="6"/>
  <c r="A954" i="6"/>
  <c r="B954" i="6"/>
  <c r="I954" i="6"/>
  <c r="A955" i="6"/>
  <c r="B955" i="6"/>
  <c r="I955" i="6"/>
  <c r="A956" i="6"/>
  <c r="B956" i="6"/>
  <c r="I956" i="6"/>
  <c r="A957" i="6"/>
  <c r="B957" i="6"/>
  <c r="I957" i="6"/>
  <c r="A958" i="6"/>
  <c r="B958" i="6"/>
  <c r="I958" i="6"/>
  <c r="A959" i="6"/>
  <c r="B959" i="6"/>
  <c r="I959" i="6"/>
  <c r="A960" i="6"/>
  <c r="B960" i="6"/>
  <c r="I960" i="6"/>
  <c r="A961" i="6"/>
  <c r="B961" i="6"/>
  <c r="I961" i="6"/>
  <c r="A962" i="6"/>
  <c r="B962" i="6"/>
  <c r="I962" i="6"/>
  <c r="A963" i="6"/>
  <c r="B963" i="6"/>
  <c r="I963" i="6"/>
  <c r="A964" i="6"/>
  <c r="B964" i="6"/>
  <c r="I964" i="6"/>
  <c r="A965" i="6"/>
  <c r="B965" i="6"/>
  <c r="I965" i="6"/>
  <c r="A966" i="6"/>
  <c r="B966" i="6"/>
  <c r="I966" i="6"/>
  <c r="A967" i="6"/>
  <c r="B967" i="6"/>
  <c r="I967" i="6"/>
  <c r="A968" i="6"/>
  <c r="B968" i="6"/>
  <c r="I968" i="6"/>
  <c r="A969" i="6"/>
  <c r="B969" i="6"/>
  <c r="I969" i="6"/>
  <c r="A970" i="6"/>
  <c r="B970" i="6"/>
  <c r="I970" i="6"/>
  <c r="A971" i="6"/>
  <c r="B971" i="6"/>
  <c r="I971" i="6"/>
  <c r="A972" i="6"/>
  <c r="B972" i="6"/>
  <c r="I972" i="6"/>
  <c r="A973" i="6"/>
  <c r="B973" i="6"/>
  <c r="I973" i="6"/>
  <c r="A974" i="6"/>
  <c r="B974" i="6"/>
  <c r="I974" i="6"/>
  <c r="A975" i="6"/>
  <c r="B975" i="6"/>
  <c r="I975" i="6"/>
  <c r="A976" i="6"/>
  <c r="B976" i="6"/>
  <c r="I976" i="6"/>
  <c r="A977" i="6"/>
  <c r="B977" i="6"/>
  <c r="I977" i="6"/>
  <c r="A978" i="6"/>
  <c r="B978" i="6"/>
  <c r="I978" i="6"/>
  <c r="A979" i="6"/>
  <c r="B979" i="6"/>
  <c r="I979" i="6"/>
  <c r="A980" i="6"/>
  <c r="B980" i="6"/>
  <c r="I980" i="6"/>
  <c r="A981" i="6"/>
  <c r="B981" i="6"/>
  <c r="I981" i="6"/>
  <c r="A982" i="6"/>
  <c r="B982" i="6"/>
  <c r="I982" i="6"/>
  <c r="A983" i="6"/>
  <c r="B983" i="6"/>
  <c r="I983" i="6"/>
  <c r="A984" i="6"/>
  <c r="B984" i="6"/>
  <c r="I984" i="6"/>
  <c r="A985" i="6"/>
  <c r="B985" i="6"/>
  <c r="I985" i="6"/>
  <c r="A986" i="6"/>
  <c r="B986" i="6"/>
  <c r="I986" i="6"/>
  <c r="A987" i="6"/>
  <c r="B987" i="6"/>
  <c r="I987" i="6"/>
  <c r="A988" i="6"/>
  <c r="B988" i="6"/>
  <c r="I988" i="6"/>
  <c r="A989" i="6"/>
  <c r="B989" i="6"/>
  <c r="I989" i="6"/>
  <c r="A990" i="6"/>
  <c r="B990" i="6"/>
  <c r="I990" i="6"/>
  <c r="A991" i="6"/>
  <c r="B991" i="6"/>
  <c r="I991" i="6"/>
  <c r="A992" i="6"/>
  <c r="B992" i="6"/>
  <c r="I992" i="6"/>
  <c r="A993" i="6"/>
  <c r="B993" i="6"/>
  <c r="I993" i="6"/>
  <c r="A994" i="6"/>
  <c r="B994" i="6"/>
  <c r="I994" i="6"/>
  <c r="A995" i="6"/>
  <c r="B995" i="6"/>
  <c r="I995" i="6"/>
  <c r="A996" i="6"/>
  <c r="B996" i="6"/>
  <c r="I996" i="6"/>
  <c r="A997" i="6"/>
  <c r="B997" i="6"/>
  <c r="I997" i="6"/>
  <c r="A998" i="6"/>
  <c r="B998" i="6"/>
  <c r="I998" i="6"/>
  <c r="A999" i="6"/>
  <c r="B999" i="6"/>
  <c r="I999" i="6"/>
  <c r="A1000" i="6"/>
  <c r="B1000" i="6"/>
  <c r="I1000" i="6"/>
  <c r="A1001" i="6"/>
  <c r="B1001" i="6"/>
  <c r="I1001" i="6"/>
  <c r="A1002" i="6"/>
  <c r="B1002" i="6"/>
  <c r="I1002" i="6"/>
  <c r="A1003" i="6"/>
  <c r="B1003" i="6"/>
  <c r="I1003" i="6"/>
  <c r="A1004" i="6"/>
  <c r="B1004" i="6"/>
  <c r="I1004" i="6"/>
  <c r="A1005" i="6"/>
  <c r="B1005" i="6"/>
  <c r="I1005" i="6"/>
  <c r="A1006" i="6"/>
  <c r="B1006" i="6"/>
  <c r="I1006" i="6"/>
  <c r="A1007" i="6"/>
  <c r="B1007" i="6"/>
  <c r="I1007" i="6"/>
  <c r="A1008" i="6"/>
  <c r="B1008" i="6"/>
  <c r="I1008" i="6"/>
  <c r="A1009" i="6"/>
  <c r="B1009" i="6"/>
  <c r="I1009" i="6"/>
  <c r="A1010" i="6"/>
  <c r="B1010" i="6"/>
  <c r="I1010" i="6"/>
  <c r="A1011" i="6"/>
  <c r="B1011" i="6"/>
  <c r="I1011" i="6"/>
  <c r="A1012" i="6"/>
  <c r="B1012" i="6"/>
  <c r="I1012" i="6"/>
  <c r="A1013" i="6"/>
  <c r="B1013" i="6"/>
  <c r="I1013" i="6"/>
  <c r="A1014" i="6"/>
  <c r="B1014" i="6"/>
  <c r="I1014" i="6"/>
  <c r="A1015" i="6"/>
  <c r="B1015" i="6"/>
  <c r="I1015" i="6"/>
  <c r="A1016" i="6"/>
  <c r="B1016" i="6"/>
  <c r="I1016" i="6"/>
  <c r="A1017" i="6"/>
  <c r="B1017" i="6"/>
  <c r="I1017" i="6"/>
  <c r="A1018" i="6"/>
  <c r="B1018" i="6"/>
  <c r="I1018" i="6"/>
  <c r="A1019" i="6"/>
  <c r="B1019" i="6"/>
  <c r="I1019" i="6"/>
  <c r="A1020" i="6"/>
  <c r="B1020" i="6"/>
  <c r="I1020" i="6"/>
  <c r="A1021" i="6"/>
  <c r="B1021" i="6"/>
  <c r="I1021" i="6"/>
  <c r="A1022" i="6"/>
  <c r="B1022" i="6"/>
  <c r="I1022" i="6"/>
  <c r="A1023" i="6"/>
  <c r="B1023" i="6"/>
  <c r="I1023" i="6"/>
  <c r="A1024" i="6"/>
  <c r="B1024" i="6"/>
  <c r="I1024" i="6"/>
  <c r="A1025" i="6"/>
  <c r="B1025" i="6"/>
  <c r="I1025" i="6"/>
  <c r="A1026" i="6"/>
  <c r="B1026" i="6"/>
  <c r="I1026" i="6"/>
  <c r="A1027" i="6"/>
  <c r="B1027" i="6"/>
  <c r="I1027" i="6"/>
  <c r="A1028" i="6"/>
  <c r="B1028" i="6"/>
  <c r="I1028" i="6"/>
  <c r="A1029" i="6"/>
  <c r="B1029" i="6"/>
  <c r="I1029" i="6"/>
  <c r="A1030" i="6"/>
  <c r="B1030" i="6"/>
  <c r="I1030" i="6"/>
  <c r="A1031" i="6"/>
  <c r="B1031" i="6"/>
  <c r="I1031" i="6"/>
  <c r="A1032" i="6"/>
  <c r="B1032" i="6"/>
  <c r="I1032" i="6"/>
  <c r="A1033" i="6"/>
  <c r="B1033" i="6"/>
  <c r="I1033" i="6"/>
  <c r="A1034" i="6"/>
  <c r="B1034" i="6"/>
  <c r="I1034" i="6"/>
  <c r="A1035" i="6"/>
  <c r="B1035" i="6"/>
  <c r="I1035" i="6"/>
  <c r="A1036" i="6"/>
  <c r="B1036" i="6"/>
  <c r="I1036" i="6"/>
  <c r="A1037" i="6"/>
  <c r="B1037" i="6"/>
  <c r="I1037" i="6"/>
  <c r="A1038" i="6"/>
  <c r="B1038" i="6"/>
  <c r="I1038" i="6"/>
  <c r="A1039" i="6"/>
  <c r="B1039" i="6"/>
  <c r="I1039" i="6"/>
  <c r="A1040" i="6"/>
  <c r="B1040" i="6"/>
  <c r="I1040" i="6"/>
  <c r="A1041" i="6"/>
  <c r="B1041" i="6"/>
  <c r="I1041" i="6"/>
  <c r="A1042" i="6"/>
  <c r="B1042" i="6"/>
  <c r="I1042" i="6"/>
  <c r="A1043" i="6"/>
  <c r="B1043" i="6"/>
  <c r="I1043" i="6"/>
  <c r="A1044" i="6"/>
  <c r="B1044" i="6"/>
  <c r="I1044" i="6"/>
  <c r="A1045" i="6"/>
  <c r="B1045" i="6"/>
  <c r="I1045" i="6"/>
  <c r="A1046" i="6"/>
  <c r="B1046" i="6"/>
  <c r="I1046" i="6"/>
  <c r="A1047" i="6"/>
  <c r="B1047" i="6"/>
  <c r="I1047" i="6"/>
  <c r="A1048" i="6"/>
  <c r="B1048" i="6"/>
  <c r="I1048" i="6"/>
  <c r="A1049" i="6"/>
  <c r="B1049" i="6"/>
  <c r="I1049" i="6"/>
  <c r="A1050" i="6"/>
  <c r="B1050" i="6"/>
  <c r="I1050" i="6"/>
  <c r="A1051" i="6"/>
  <c r="B1051" i="6"/>
  <c r="I1051" i="6"/>
  <c r="A1052" i="6"/>
  <c r="B1052" i="6"/>
  <c r="I1052" i="6"/>
  <c r="A1053" i="6"/>
  <c r="B1053" i="6"/>
  <c r="I1053" i="6"/>
  <c r="A1054" i="6"/>
  <c r="B1054" i="6"/>
  <c r="I1054" i="6"/>
  <c r="A1055" i="6"/>
  <c r="B1055" i="6"/>
  <c r="I1055" i="6"/>
  <c r="A1056" i="6"/>
  <c r="B1056" i="6"/>
  <c r="I1056" i="6"/>
  <c r="A1057" i="6"/>
  <c r="B1057" i="6"/>
  <c r="I1057" i="6"/>
  <c r="A1058" i="6"/>
  <c r="B1058" i="6"/>
  <c r="I1058" i="6"/>
  <c r="A1059" i="6"/>
  <c r="B1059" i="6"/>
  <c r="I1059" i="6"/>
  <c r="A1060" i="6"/>
  <c r="B1060" i="6"/>
  <c r="I1060" i="6"/>
  <c r="A1061" i="6"/>
  <c r="B1061" i="6"/>
  <c r="I1061" i="6"/>
  <c r="A1062" i="6"/>
  <c r="B1062" i="6"/>
  <c r="I1062" i="6"/>
  <c r="A1063" i="6"/>
  <c r="B1063" i="6"/>
  <c r="I1063" i="6"/>
  <c r="A1064" i="6"/>
  <c r="B1064" i="6"/>
  <c r="I1064" i="6"/>
  <c r="A1065" i="6"/>
  <c r="B1065" i="6"/>
  <c r="I1065" i="6"/>
  <c r="A1066" i="6"/>
  <c r="B1066" i="6"/>
  <c r="I1066" i="6"/>
  <c r="A1067" i="6"/>
  <c r="B1067" i="6"/>
  <c r="I1067" i="6"/>
  <c r="A1068" i="6"/>
  <c r="B1068" i="6"/>
  <c r="I1068" i="6"/>
  <c r="A1069" i="6"/>
  <c r="B1069" i="6"/>
  <c r="I1069" i="6"/>
  <c r="A1070" i="6"/>
  <c r="B1070" i="6"/>
  <c r="I1070" i="6"/>
  <c r="A1071" i="6"/>
  <c r="B1071" i="6"/>
  <c r="I1071" i="6"/>
  <c r="A1072" i="6"/>
  <c r="B1072" i="6"/>
  <c r="I1072" i="6"/>
  <c r="A1073" i="6"/>
  <c r="B1073" i="6"/>
  <c r="I1073" i="6"/>
  <c r="A1074" i="6"/>
  <c r="B1074" i="6"/>
  <c r="I1074" i="6"/>
  <c r="A1075" i="6"/>
  <c r="B1075" i="6"/>
  <c r="I1075" i="6"/>
  <c r="A1076" i="6"/>
  <c r="B1076" i="6"/>
  <c r="I1076" i="6"/>
  <c r="A1077" i="6"/>
  <c r="B1077" i="6"/>
  <c r="I1077" i="6"/>
  <c r="A1078" i="6"/>
  <c r="B1078" i="6"/>
  <c r="I1078" i="6"/>
  <c r="A1079" i="6"/>
  <c r="B1079" i="6"/>
  <c r="I1079" i="6"/>
  <c r="A1080" i="6"/>
  <c r="B1080" i="6"/>
  <c r="I1080" i="6"/>
  <c r="A1081" i="6"/>
  <c r="B1081" i="6"/>
  <c r="I1081" i="6"/>
  <c r="A1082" i="6"/>
  <c r="B1082" i="6"/>
  <c r="I1082" i="6"/>
  <c r="A1083" i="6"/>
  <c r="B1083" i="6"/>
  <c r="I1083" i="6"/>
  <c r="A1084" i="6"/>
  <c r="B1084" i="6"/>
  <c r="I1084" i="6"/>
  <c r="A1085" i="6"/>
  <c r="B1085" i="6"/>
  <c r="I1085" i="6"/>
  <c r="A1086" i="6"/>
  <c r="B1086" i="6"/>
  <c r="I1086" i="6"/>
  <c r="A1087" i="6"/>
  <c r="B1087" i="6"/>
  <c r="I1087" i="6"/>
  <c r="A1088" i="6"/>
  <c r="B1088" i="6"/>
  <c r="I1088" i="6"/>
  <c r="A1089" i="6"/>
  <c r="B1089" i="6"/>
  <c r="I1089" i="6"/>
  <c r="A1090" i="6"/>
  <c r="B1090" i="6"/>
  <c r="I1090" i="6"/>
  <c r="A1091" i="6"/>
  <c r="B1091" i="6"/>
  <c r="I1091" i="6"/>
  <c r="A1092" i="6"/>
  <c r="B1092" i="6"/>
  <c r="I1092" i="6"/>
  <c r="A1093" i="6"/>
  <c r="B1093" i="6"/>
  <c r="I1093" i="6"/>
  <c r="A1094" i="6"/>
  <c r="B1094" i="6"/>
  <c r="I1094" i="6"/>
  <c r="A1095" i="6"/>
  <c r="B1095" i="6"/>
  <c r="I1095" i="6"/>
  <c r="A1096" i="6"/>
  <c r="B1096" i="6"/>
  <c r="I1096" i="6"/>
  <c r="A1097" i="6"/>
  <c r="B1097" i="6"/>
  <c r="I1097" i="6"/>
  <c r="A1098" i="6"/>
  <c r="B1098" i="6"/>
  <c r="I1098" i="6"/>
  <c r="A1099" i="6"/>
  <c r="B1099" i="6"/>
  <c r="I1099" i="6"/>
  <c r="A1100" i="6"/>
  <c r="B1100" i="6"/>
  <c r="I1100" i="6"/>
  <c r="A1101" i="6"/>
  <c r="B1101" i="6"/>
  <c r="I1101" i="6"/>
  <c r="A1102" i="6"/>
  <c r="B1102" i="6"/>
  <c r="I1102" i="6"/>
  <c r="A1103" i="6"/>
  <c r="B1103" i="6"/>
  <c r="I1103" i="6"/>
  <c r="A1104" i="6"/>
  <c r="B1104" i="6"/>
  <c r="I1104" i="6"/>
  <c r="A1105" i="6"/>
  <c r="B1105" i="6"/>
  <c r="I1105" i="6"/>
  <c r="A1106" i="6"/>
  <c r="B1106" i="6"/>
  <c r="I1106" i="6"/>
  <c r="A1107" i="6"/>
  <c r="B1107" i="6"/>
  <c r="I1107" i="6"/>
  <c r="A1108" i="6"/>
  <c r="B1108" i="6"/>
  <c r="I1108" i="6"/>
  <c r="A1109" i="6"/>
  <c r="B1109" i="6"/>
  <c r="I1109" i="6"/>
  <c r="A1110" i="6"/>
  <c r="B1110" i="6"/>
  <c r="I1110" i="6"/>
  <c r="A1111" i="6"/>
  <c r="B1111" i="6"/>
  <c r="I1111" i="6"/>
  <c r="A1112" i="6"/>
  <c r="B1112" i="6"/>
  <c r="I1112" i="6"/>
  <c r="A1113" i="6"/>
  <c r="B1113" i="6"/>
  <c r="I1113" i="6"/>
  <c r="A1114" i="6"/>
  <c r="B1114" i="6"/>
  <c r="I1114" i="6"/>
  <c r="A1115" i="6"/>
  <c r="B1115" i="6"/>
  <c r="I1115" i="6"/>
  <c r="A1116" i="6"/>
  <c r="B1116" i="6"/>
  <c r="I1116" i="6"/>
  <c r="A1117" i="6"/>
  <c r="B1117" i="6"/>
  <c r="I1117" i="6"/>
  <c r="A1118" i="6"/>
  <c r="B1118" i="6"/>
  <c r="I1118" i="6"/>
  <c r="A1119" i="6"/>
  <c r="B1119" i="6"/>
  <c r="I1119" i="6"/>
  <c r="A1120" i="6"/>
  <c r="B1120" i="6"/>
  <c r="I1120" i="6"/>
  <c r="A1121" i="6"/>
  <c r="B1121" i="6"/>
  <c r="I1121" i="6"/>
  <c r="A1122" i="6"/>
  <c r="B1122" i="6"/>
  <c r="I1122" i="6"/>
  <c r="A1123" i="6"/>
  <c r="B1123" i="6"/>
  <c r="I1123" i="6"/>
  <c r="A1124" i="6"/>
  <c r="B1124" i="6"/>
  <c r="I1124" i="6"/>
  <c r="A1125" i="6"/>
  <c r="B1125" i="6"/>
  <c r="I1125" i="6"/>
  <c r="A1126" i="6"/>
  <c r="B1126" i="6"/>
  <c r="I1126" i="6"/>
  <c r="A1127" i="6"/>
  <c r="B1127" i="6"/>
  <c r="I1127" i="6"/>
  <c r="A1128" i="6"/>
  <c r="B1128" i="6"/>
  <c r="I1128" i="6"/>
  <c r="A1129" i="6"/>
  <c r="B1129" i="6"/>
  <c r="I1129" i="6"/>
  <c r="A1130" i="6"/>
  <c r="B1130" i="6"/>
  <c r="I1130" i="6"/>
  <c r="A1131" i="6"/>
  <c r="B1131" i="6"/>
  <c r="I1131" i="6"/>
  <c r="A1132" i="6"/>
  <c r="B1132" i="6"/>
  <c r="I1132" i="6"/>
  <c r="A1133" i="6"/>
  <c r="B1133" i="6"/>
  <c r="I1133" i="6"/>
  <c r="A1134" i="6"/>
  <c r="B1134" i="6"/>
  <c r="I1134" i="6"/>
  <c r="A1135" i="6"/>
  <c r="B1135" i="6"/>
  <c r="I1135" i="6"/>
  <c r="A1136" i="6"/>
  <c r="B1136" i="6"/>
  <c r="I1136" i="6"/>
  <c r="A1137" i="6"/>
  <c r="B1137" i="6"/>
  <c r="I1137" i="6"/>
  <c r="A1138" i="6"/>
  <c r="B1138" i="6"/>
  <c r="I1138" i="6"/>
  <c r="A1139" i="6"/>
  <c r="B1139" i="6"/>
  <c r="I1139" i="6"/>
  <c r="A1140" i="6"/>
  <c r="B1140" i="6"/>
  <c r="I1140" i="6"/>
  <c r="A1141" i="6"/>
  <c r="B1141" i="6"/>
  <c r="I1141" i="6"/>
  <c r="A1142" i="6"/>
  <c r="B1142" i="6"/>
  <c r="I1142" i="6"/>
  <c r="A1143" i="6"/>
  <c r="B1143" i="6"/>
  <c r="I1143" i="6"/>
  <c r="A1144" i="6"/>
  <c r="B1144" i="6"/>
  <c r="I1144" i="6"/>
  <c r="A1145" i="6"/>
  <c r="B1145" i="6"/>
  <c r="I1145" i="6"/>
  <c r="A1146" i="6"/>
  <c r="B1146" i="6"/>
  <c r="I1146" i="6"/>
  <c r="A1147" i="6"/>
  <c r="B1147" i="6"/>
  <c r="I1147" i="6"/>
  <c r="A1148" i="6"/>
  <c r="B1148" i="6"/>
  <c r="I1148" i="6"/>
  <c r="A1149" i="6"/>
  <c r="B1149" i="6"/>
  <c r="I1149" i="6"/>
  <c r="A1150" i="6"/>
  <c r="B1150" i="6"/>
  <c r="I1150" i="6"/>
  <c r="A1151" i="6"/>
  <c r="B1151" i="6"/>
  <c r="I1151" i="6"/>
  <c r="A1152" i="6"/>
  <c r="B1152" i="6"/>
  <c r="I1152" i="6"/>
  <c r="A1153" i="6"/>
  <c r="B1153" i="6"/>
  <c r="I1153" i="6"/>
  <c r="A1154" i="6"/>
  <c r="B1154" i="6"/>
  <c r="I1154" i="6"/>
  <c r="A1155" i="6"/>
  <c r="B1155" i="6"/>
  <c r="I1155" i="6"/>
  <c r="A1156" i="6"/>
  <c r="B1156" i="6"/>
  <c r="I1156" i="6"/>
  <c r="A1157" i="6"/>
  <c r="B1157" i="6"/>
  <c r="I1157" i="6"/>
  <c r="A1158" i="6"/>
  <c r="B1158" i="6"/>
  <c r="I1158" i="6"/>
  <c r="A1159" i="6"/>
  <c r="B1159" i="6"/>
  <c r="I1159" i="6"/>
  <c r="A1160" i="6"/>
  <c r="B1160" i="6"/>
  <c r="I1160" i="6"/>
  <c r="A1161" i="6"/>
  <c r="B1161" i="6"/>
  <c r="I1161" i="6"/>
  <c r="A1162" i="6"/>
  <c r="B1162" i="6"/>
  <c r="I1162" i="6"/>
  <c r="A1163" i="6"/>
  <c r="B1163" i="6"/>
  <c r="I1163" i="6"/>
  <c r="A1164" i="6"/>
  <c r="B1164" i="6"/>
  <c r="I1164" i="6"/>
  <c r="A1165" i="6"/>
  <c r="B1165" i="6"/>
  <c r="I1165" i="6"/>
  <c r="A1166" i="6"/>
  <c r="B1166" i="6"/>
  <c r="I1166" i="6"/>
  <c r="A1167" i="6"/>
  <c r="B1167" i="6"/>
  <c r="I1167" i="6"/>
  <c r="A1168" i="6"/>
  <c r="B1168" i="6"/>
  <c r="I1168" i="6"/>
  <c r="A1169" i="6"/>
  <c r="B1169" i="6"/>
  <c r="I1169" i="6"/>
  <c r="A1170" i="6"/>
  <c r="B1170" i="6"/>
  <c r="I1170" i="6"/>
  <c r="A1171" i="6"/>
  <c r="B1171" i="6"/>
  <c r="I1171" i="6"/>
  <c r="A1172" i="6"/>
  <c r="B1172" i="6"/>
  <c r="I1172" i="6"/>
  <c r="A1173" i="6"/>
  <c r="B1173" i="6"/>
  <c r="I1173" i="6"/>
  <c r="A1174" i="6"/>
  <c r="B1174" i="6"/>
  <c r="I1174" i="6"/>
  <c r="A1175" i="6"/>
  <c r="B1175" i="6"/>
  <c r="I1175" i="6"/>
  <c r="A1176" i="6"/>
  <c r="B1176" i="6"/>
  <c r="I1176" i="6"/>
  <c r="A1177" i="6"/>
  <c r="B1177" i="6"/>
  <c r="I1177" i="6"/>
  <c r="A1178" i="6"/>
  <c r="B1178" i="6"/>
  <c r="I1178" i="6"/>
  <c r="A1179" i="6"/>
  <c r="B1179" i="6"/>
  <c r="I1179" i="6"/>
  <c r="A1180" i="6"/>
  <c r="B1180" i="6"/>
  <c r="I1180" i="6"/>
  <c r="A1181" i="6"/>
  <c r="B1181" i="6"/>
  <c r="I1181" i="6"/>
  <c r="A1182" i="6"/>
  <c r="B1182" i="6"/>
  <c r="I1182" i="6"/>
  <c r="A1183" i="6"/>
  <c r="B1183" i="6"/>
  <c r="I1183" i="6"/>
  <c r="A1184" i="6"/>
  <c r="B1184" i="6"/>
  <c r="I1184" i="6"/>
  <c r="A1185" i="6"/>
  <c r="B1185" i="6"/>
  <c r="I1185" i="6"/>
  <c r="A1186" i="6"/>
  <c r="B1186" i="6"/>
  <c r="I1186" i="6"/>
  <c r="A1187" i="6"/>
  <c r="B1187" i="6"/>
  <c r="I1187" i="6"/>
  <c r="A1188" i="6"/>
  <c r="B1188" i="6"/>
  <c r="I1188" i="6"/>
  <c r="A1189" i="6"/>
  <c r="B1189" i="6"/>
  <c r="I1189" i="6"/>
  <c r="A1190" i="6"/>
  <c r="B1190" i="6"/>
  <c r="I1190" i="6"/>
  <c r="A1191" i="6"/>
  <c r="B1191" i="6"/>
  <c r="I1191" i="6"/>
  <c r="A1192" i="6"/>
  <c r="B1192" i="6"/>
  <c r="I1192" i="6"/>
  <c r="A1193" i="6"/>
  <c r="B1193" i="6"/>
  <c r="I1193" i="6"/>
  <c r="A1194" i="6"/>
  <c r="B1194" i="6"/>
  <c r="I1194" i="6"/>
  <c r="A1195" i="6"/>
  <c r="B1195" i="6"/>
  <c r="I1195" i="6"/>
  <c r="A1196" i="6"/>
  <c r="B1196" i="6"/>
  <c r="I1196" i="6"/>
  <c r="A1197" i="6"/>
  <c r="B1197" i="6"/>
  <c r="I1197" i="6"/>
  <c r="A1198" i="6"/>
  <c r="B1198" i="6"/>
  <c r="I1198" i="6"/>
  <c r="A1199" i="6"/>
  <c r="B1199" i="6"/>
  <c r="I1199" i="6"/>
  <c r="A1200" i="6"/>
  <c r="B1200" i="6"/>
  <c r="I1200" i="6"/>
  <c r="A1201" i="6"/>
  <c r="B1201" i="6"/>
  <c r="I1201" i="6"/>
  <c r="A1202" i="6"/>
  <c r="B1202" i="6"/>
  <c r="I1202" i="6"/>
  <c r="A1203" i="6"/>
  <c r="B1203" i="6"/>
  <c r="I1203" i="6"/>
  <c r="A1204" i="6"/>
  <c r="B1204" i="6"/>
  <c r="I1204" i="6"/>
  <c r="A1205" i="6"/>
  <c r="B1205" i="6"/>
  <c r="I1205" i="6"/>
  <c r="A1206" i="6"/>
  <c r="B1206" i="6"/>
  <c r="I1206" i="6"/>
  <c r="A1207" i="6"/>
  <c r="B1207" i="6"/>
  <c r="I1207" i="6"/>
  <c r="A1208" i="6"/>
  <c r="B1208" i="6"/>
  <c r="I1208" i="6"/>
  <c r="A1209" i="6"/>
  <c r="B1209" i="6"/>
  <c r="I1209" i="6"/>
  <c r="A1210" i="6"/>
  <c r="B1210" i="6"/>
  <c r="I1210" i="6"/>
  <c r="A1211" i="6"/>
  <c r="B1211" i="6"/>
  <c r="I1211" i="6"/>
  <c r="A1212" i="6"/>
  <c r="B1212" i="6"/>
  <c r="I1212" i="6"/>
  <c r="A1213" i="6"/>
  <c r="B1213" i="6"/>
  <c r="I1213" i="6"/>
  <c r="A1214" i="6"/>
  <c r="B1214" i="6"/>
  <c r="I1214" i="6"/>
  <c r="A1215" i="6"/>
  <c r="B1215" i="6"/>
  <c r="I1215" i="6"/>
  <c r="A1216" i="6"/>
  <c r="B1216" i="6"/>
  <c r="I1216" i="6"/>
  <c r="A1217" i="6"/>
  <c r="B1217" i="6"/>
  <c r="I1217" i="6"/>
  <c r="A1218" i="6"/>
  <c r="B1218" i="6"/>
  <c r="I1218" i="6"/>
  <c r="A1219" i="6"/>
  <c r="B1219" i="6"/>
  <c r="I1219" i="6"/>
  <c r="A1220" i="6"/>
  <c r="B1220" i="6"/>
  <c r="I1220" i="6"/>
  <c r="A1221" i="6"/>
  <c r="B1221" i="6"/>
  <c r="I1221" i="6"/>
  <c r="A1222" i="6"/>
  <c r="B1222" i="6"/>
  <c r="I1222" i="6"/>
  <c r="A1223" i="6"/>
  <c r="B1223" i="6"/>
  <c r="I1223" i="6"/>
  <c r="A1224" i="6"/>
  <c r="B1224" i="6"/>
  <c r="I1224" i="6"/>
  <c r="A1225" i="6"/>
  <c r="B1225" i="6"/>
  <c r="I1225" i="6"/>
  <c r="A1226" i="6"/>
  <c r="B1226" i="6"/>
  <c r="I1226" i="6"/>
  <c r="A1227" i="6"/>
  <c r="B1227" i="6"/>
  <c r="I1227" i="6"/>
  <c r="A1228" i="6"/>
  <c r="B1228" i="6"/>
  <c r="I1228" i="6"/>
  <c r="A1229" i="6"/>
  <c r="B1229" i="6"/>
  <c r="I1229" i="6"/>
  <c r="A1230" i="6"/>
  <c r="B1230" i="6"/>
  <c r="I1230" i="6"/>
  <c r="A1231" i="6"/>
  <c r="B1231" i="6"/>
  <c r="I1231" i="6"/>
  <c r="A1232" i="6"/>
  <c r="B1232" i="6"/>
  <c r="I1232" i="6"/>
  <c r="A1233" i="6"/>
  <c r="B1233" i="6"/>
  <c r="I1233" i="6"/>
  <c r="A1234" i="6"/>
  <c r="B1234" i="6"/>
  <c r="I1234" i="6"/>
  <c r="A1235" i="6"/>
  <c r="B1235" i="6"/>
  <c r="I1235" i="6"/>
  <c r="A1236" i="6"/>
  <c r="B1236" i="6"/>
  <c r="I1236" i="6"/>
  <c r="A1237" i="6"/>
  <c r="B1237" i="6"/>
  <c r="I1237" i="6"/>
  <c r="A1238" i="6"/>
  <c r="B1238" i="6"/>
  <c r="I1238" i="6"/>
  <c r="A1239" i="6"/>
  <c r="B1239" i="6"/>
  <c r="I1239" i="6"/>
  <c r="A1240" i="6"/>
  <c r="B1240" i="6"/>
  <c r="I1240" i="6"/>
  <c r="A1241" i="6"/>
  <c r="B1241" i="6"/>
  <c r="I1241" i="6"/>
  <c r="A1242" i="6"/>
  <c r="B1242" i="6"/>
  <c r="I1242" i="6"/>
  <c r="A1243" i="6"/>
  <c r="B1243" i="6"/>
  <c r="I1243" i="6"/>
  <c r="A1244" i="6"/>
  <c r="B1244" i="6"/>
  <c r="I1244" i="6"/>
  <c r="A1245" i="6"/>
  <c r="B1245" i="6"/>
  <c r="I1245" i="6"/>
  <c r="A1246" i="6"/>
  <c r="B1246" i="6"/>
  <c r="I1246" i="6"/>
  <c r="A1247" i="6"/>
  <c r="B1247" i="6"/>
  <c r="I1247" i="6"/>
  <c r="A1248" i="6"/>
  <c r="B1248" i="6"/>
  <c r="I1248" i="6"/>
  <c r="A1249" i="6"/>
  <c r="B1249" i="6"/>
  <c r="I1249" i="6"/>
  <c r="A1250" i="6"/>
  <c r="B1250" i="6"/>
  <c r="I1250" i="6"/>
  <c r="A1251" i="6"/>
  <c r="B1251" i="6"/>
  <c r="I1251" i="6"/>
  <c r="A1252" i="6"/>
  <c r="B1252" i="6"/>
  <c r="I1252" i="6"/>
  <c r="A1253" i="6"/>
  <c r="B1253" i="6"/>
  <c r="I1253" i="6"/>
  <c r="A1254" i="6"/>
  <c r="B1254" i="6"/>
  <c r="I1254" i="6"/>
  <c r="A1255" i="6"/>
  <c r="B1255" i="6"/>
  <c r="I1255" i="6"/>
  <c r="A1256" i="6"/>
  <c r="B1256" i="6"/>
  <c r="I1256" i="6"/>
  <c r="A1257" i="6"/>
  <c r="B1257" i="6"/>
  <c r="I1257" i="6"/>
  <c r="A1258" i="6"/>
  <c r="B1258" i="6"/>
  <c r="I1258" i="6"/>
  <c r="A1259" i="6"/>
  <c r="B1259" i="6"/>
  <c r="I1259" i="6"/>
  <c r="A1260" i="6"/>
  <c r="B1260" i="6"/>
  <c r="I1260" i="6"/>
  <c r="A1261" i="6"/>
  <c r="B1261" i="6"/>
  <c r="I1261" i="6"/>
  <c r="A1262" i="6"/>
  <c r="B1262" i="6"/>
  <c r="I1262" i="6"/>
  <c r="A1263" i="6"/>
  <c r="B1263" i="6"/>
  <c r="I1263" i="6"/>
  <c r="A1264" i="6"/>
  <c r="B1264" i="6"/>
  <c r="I1264" i="6"/>
  <c r="A1265" i="6"/>
  <c r="B1265" i="6"/>
  <c r="I1265" i="6"/>
  <c r="A1266" i="6"/>
  <c r="B1266" i="6"/>
  <c r="I1266" i="6"/>
  <c r="A1267" i="6"/>
  <c r="B1267" i="6"/>
  <c r="I1267" i="6"/>
  <c r="A1268" i="6"/>
  <c r="B1268" i="6"/>
  <c r="I1268" i="6"/>
  <c r="A1269" i="6"/>
  <c r="B1269" i="6"/>
  <c r="I1269" i="6"/>
  <c r="A1270" i="6"/>
  <c r="B1270" i="6"/>
  <c r="I1270" i="6"/>
  <c r="A1271" i="6"/>
  <c r="B1271" i="6"/>
  <c r="I1271" i="6"/>
  <c r="A1272" i="6"/>
  <c r="B1272" i="6"/>
  <c r="I1272" i="6"/>
  <c r="A1273" i="6"/>
  <c r="B1273" i="6"/>
  <c r="I1273" i="6"/>
  <c r="A1274" i="6"/>
  <c r="B1274" i="6"/>
  <c r="I1274" i="6"/>
  <c r="A1275" i="6"/>
  <c r="B1275" i="6"/>
  <c r="I1275" i="6"/>
  <c r="A1276" i="6"/>
  <c r="B1276" i="6"/>
  <c r="I1276" i="6"/>
  <c r="A1277" i="6"/>
  <c r="B1277" i="6"/>
  <c r="I1277" i="6"/>
  <c r="A1278" i="6"/>
  <c r="B1278" i="6"/>
  <c r="I1278" i="6"/>
  <c r="A1279" i="6"/>
  <c r="B1279" i="6"/>
  <c r="I1279" i="6"/>
  <c r="A1280" i="6"/>
  <c r="B1280" i="6"/>
  <c r="I1280" i="6"/>
  <c r="A1281" i="6"/>
  <c r="B1281" i="6"/>
  <c r="I1281" i="6"/>
  <c r="A1282" i="6"/>
  <c r="B1282" i="6"/>
  <c r="I1282" i="6"/>
  <c r="A1283" i="6"/>
  <c r="B1283" i="6"/>
  <c r="I1283" i="6"/>
  <c r="A1284" i="6"/>
  <c r="B1284" i="6"/>
  <c r="I1284" i="6"/>
  <c r="A1285" i="6"/>
  <c r="B1285" i="6"/>
  <c r="I1285" i="6"/>
  <c r="A1286" i="6"/>
  <c r="B1286" i="6"/>
  <c r="I1286" i="6"/>
  <c r="A1287" i="6"/>
  <c r="B1287" i="6"/>
  <c r="I1287" i="6"/>
  <c r="A1288" i="6"/>
  <c r="B1288" i="6"/>
  <c r="I1288" i="6"/>
  <c r="A1289" i="6"/>
  <c r="B1289" i="6"/>
  <c r="I1289" i="6"/>
  <c r="A1290" i="6"/>
  <c r="B1290" i="6"/>
  <c r="I1290" i="6"/>
  <c r="A1291" i="6"/>
  <c r="B1291" i="6"/>
  <c r="I1291" i="6"/>
  <c r="A1292" i="6"/>
  <c r="B1292" i="6"/>
  <c r="I1292" i="6"/>
  <c r="A1293" i="6"/>
  <c r="B1293" i="6"/>
  <c r="I1293" i="6"/>
  <c r="A1294" i="6"/>
  <c r="B1294" i="6"/>
  <c r="I1294" i="6"/>
  <c r="A1295" i="6"/>
  <c r="B1295" i="6"/>
  <c r="I1295" i="6"/>
  <c r="A1296" i="6"/>
  <c r="B1296" i="6"/>
  <c r="I1296" i="6"/>
  <c r="A1297" i="6"/>
  <c r="B1297" i="6"/>
  <c r="I1297" i="6"/>
  <c r="A1298" i="6"/>
  <c r="B1298" i="6"/>
  <c r="I1298" i="6"/>
  <c r="A1299" i="6"/>
  <c r="B1299" i="6"/>
  <c r="I1299" i="6"/>
  <c r="A1300" i="6"/>
  <c r="B1300" i="6"/>
  <c r="I1300" i="6"/>
  <c r="A1301" i="6"/>
  <c r="B1301" i="6"/>
  <c r="I1301" i="6"/>
  <c r="A1302" i="6"/>
  <c r="B1302" i="6"/>
  <c r="I1302" i="6"/>
  <c r="A1303" i="6"/>
  <c r="B1303" i="6"/>
  <c r="I1303" i="6"/>
  <c r="A1304" i="6"/>
  <c r="B1304" i="6"/>
  <c r="I1304" i="6"/>
  <c r="A1305" i="6"/>
  <c r="B1305" i="6"/>
  <c r="I1305" i="6"/>
  <c r="A1306" i="6"/>
  <c r="B1306" i="6"/>
  <c r="I1306" i="6"/>
  <c r="A1307" i="6"/>
  <c r="B1307" i="6"/>
  <c r="I1307" i="6"/>
  <c r="A1308" i="6"/>
  <c r="B1308" i="6"/>
  <c r="I1308" i="6"/>
  <c r="A1309" i="6"/>
  <c r="B1309" i="6"/>
  <c r="I1309" i="6"/>
  <c r="A1310" i="6"/>
  <c r="B1310" i="6"/>
  <c r="I1310" i="6"/>
  <c r="A1311" i="6"/>
  <c r="B1311" i="6"/>
  <c r="I1311" i="6"/>
  <c r="A1312" i="6"/>
  <c r="B1312" i="6"/>
  <c r="I1312" i="6"/>
  <c r="A1313" i="6"/>
  <c r="B1313" i="6"/>
  <c r="I1313" i="6"/>
  <c r="A1314" i="6"/>
  <c r="B1314" i="6"/>
  <c r="I1314" i="6"/>
  <c r="A1315" i="6"/>
  <c r="B1315" i="6"/>
  <c r="I1315" i="6"/>
  <c r="A1316" i="6"/>
  <c r="B1316" i="6"/>
  <c r="I1316" i="6"/>
  <c r="A1317" i="6"/>
  <c r="B1317" i="6"/>
  <c r="I1317" i="6"/>
  <c r="A1318" i="6"/>
  <c r="B1318" i="6"/>
  <c r="I1318" i="6"/>
  <c r="A1319" i="6"/>
  <c r="B1319" i="6"/>
  <c r="I1319" i="6"/>
  <c r="A1320" i="6"/>
  <c r="B1320" i="6"/>
  <c r="I1320" i="6"/>
  <c r="A1321" i="6"/>
  <c r="B1321" i="6"/>
  <c r="I1321" i="6"/>
  <c r="A1322" i="6"/>
  <c r="B1322" i="6"/>
  <c r="I1322" i="6"/>
  <c r="A1323" i="6"/>
  <c r="B1323" i="6"/>
  <c r="I1323" i="6"/>
  <c r="A1324" i="6"/>
  <c r="B1324" i="6"/>
  <c r="I1324" i="6"/>
  <c r="A1325" i="6"/>
  <c r="B1325" i="6"/>
  <c r="I1325" i="6"/>
  <c r="A1326" i="6"/>
  <c r="B1326" i="6"/>
  <c r="I1326" i="6"/>
  <c r="A1327" i="6"/>
  <c r="B1327" i="6"/>
  <c r="I1327" i="6"/>
  <c r="A1328" i="6"/>
  <c r="B1328" i="6"/>
  <c r="I1328" i="6"/>
  <c r="A1329" i="6"/>
  <c r="B1329" i="6"/>
  <c r="I1329" i="6"/>
  <c r="A1330" i="6"/>
  <c r="B1330" i="6"/>
  <c r="I1330" i="6"/>
  <c r="A1331" i="6"/>
  <c r="B1331" i="6"/>
  <c r="I1331" i="6"/>
  <c r="A1332" i="6"/>
  <c r="B1332" i="6"/>
  <c r="I1332" i="6"/>
  <c r="A1333" i="6"/>
  <c r="B1333" i="6"/>
  <c r="I1333" i="6"/>
  <c r="A1334" i="6"/>
  <c r="B1334" i="6"/>
  <c r="I1334" i="6"/>
  <c r="A1335" i="6"/>
  <c r="B1335" i="6"/>
  <c r="I1335" i="6"/>
  <c r="A1336" i="6"/>
  <c r="B1336" i="6"/>
  <c r="I1336" i="6"/>
  <c r="A1337" i="6"/>
  <c r="B1337" i="6"/>
  <c r="I1337" i="6"/>
  <c r="A1338" i="6"/>
  <c r="B1338" i="6"/>
  <c r="I1338" i="6"/>
  <c r="A1339" i="6"/>
  <c r="B1339" i="6"/>
  <c r="I1339" i="6"/>
  <c r="A1340" i="6"/>
  <c r="B1340" i="6"/>
  <c r="I1340" i="6"/>
  <c r="A1341" i="6"/>
  <c r="B1341" i="6"/>
  <c r="I1341" i="6"/>
  <c r="A1342" i="6"/>
  <c r="B1342" i="6"/>
  <c r="I1342" i="6"/>
  <c r="A1343" i="6"/>
  <c r="B1343" i="6"/>
  <c r="I1343" i="6"/>
  <c r="A1344" i="6"/>
  <c r="B1344" i="6"/>
  <c r="I1344" i="6"/>
  <c r="A1345" i="6"/>
  <c r="B1345" i="6"/>
  <c r="I1345" i="6"/>
  <c r="A1346" i="6"/>
  <c r="B1346" i="6"/>
  <c r="I1346" i="6"/>
  <c r="A1347" i="6"/>
  <c r="B1347" i="6"/>
  <c r="I1347" i="6"/>
  <c r="A1348" i="6"/>
  <c r="B1348" i="6"/>
  <c r="I1348" i="6"/>
  <c r="A1349" i="6"/>
  <c r="B1349" i="6"/>
  <c r="I1349" i="6"/>
  <c r="A1350" i="6"/>
  <c r="B1350" i="6"/>
  <c r="I1350" i="6"/>
  <c r="A1351" i="6"/>
  <c r="B1351" i="6"/>
  <c r="I1351" i="6"/>
  <c r="A1352" i="6"/>
  <c r="B1352" i="6"/>
  <c r="I1352" i="6"/>
  <c r="A1353" i="6"/>
  <c r="B1353" i="6"/>
  <c r="I1353" i="6"/>
  <c r="A1354" i="6"/>
  <c r="B1354" i="6"/>
  <c r="I1354" i="6"/>
  <c r="A1355" i="6"/>
  <c r="B1355" i="6"/>
  <c r="I1355" i="6"/>
  <c r="A1356" i="6"/>
  <c r="B1356" i="6"/>
  <c r="I1356" i="6"/>
  <c r="A1357" i="6"/>
  <c r="B1357" i="6"/>
  <c r="I1357" i="6"/>
  <c r="A1358" i="6"/>
  <c r="B1358" i="6"/>
  <c r="I1358" i="6"/>
  <c r="A1359" i="6"/>
  <c r="B1359" i="6"/>
  <c r="I1359" i="6"/>
  <c r="A1360" i="6"/>
  <c r="B1360" i="6"/>
  <c r="I1360" i="6"/>
  <c r="A1361" i="6"/>
  <c r="B1361" i="6"/>
  <c r="I1361" i="6"/>
  <c r="A1362" i="6"/>
  <c r="B1362" i="6"/>
  <c r="I1362" i="6"/>
  <c r="A1363" i="6"/>
  <c r="B1363" i="6"/>
  <c r="I1363" i="6"/>
  <c r="A1364" i="6"/>
  <c r="B1364" i="6"/>
  <c r="I1364" i="6"/>
  <c r="A1365" i="6"/>
  <c r="B1365" i="6"/>
  <c r="I1365" i="6"/>
  <c r="A1366" i="6"/>
  <c r="B1366" i="6"/>
  <c r="I1366" i="6"/>
  <c r="A1367" i="6"/>
  <c r="B1367" i="6"/>
  <c r="I1367" i="6"/>
  <c r="A1368" i="6"/>
  <c r="B1368" i="6"/>
  <c r="I1368" i="6"/>
  <c r="A1369" i="6"/>
  <c r="B1369" i="6"/>
  <c r="I1369" i="6"/>
  <c r="A1370" i="6"/>
  <c r="B1370" i="6"/>
  <c r="I1370" i="6"/>
  <c r="A1371" i="6"/>
  <c r="B1371" i="6"/>
  <c r="I1371" i="6"/>
  <c r="A1372" i="6"/>
  <c r="B1372" i="6"/>
  <c r="I1372" i="6"/>
  <c r="A1373" i="6"/>
  <c r="B1373" i="6"/>
  <c r="I1373" i="6"/>
  <c r="A1374" i="6"/>
  <c r="B1374" i="6"/>
  <c r="I1374" i="6"/>
  <c r="A1375" i="6"/>
  <c r="B1375" i="6"/>
  <c r="I1375" i="6"/>
  <c r="A1376" i="6"/>
  <c r="B1376" i="6"/>
  <c r="I1376" i="6"/>
  <c r="A1377" i="6"/>
  <c r="B1377" i="6"/>
  <c r="I1377" i="6"/>
  <c r="A1378" i="6"/>
  <c r="B1378" i="6"/>
  <c r="I1378" i="6"/>
  <c r="A1379" i="6"/>
  <c r="B1379" i="6"/>
  <c r="I1379" i="6"/>
  <c r="A1380" i="6"/>
  <c r="B1380" i="6"/>
  <c r="I1380" i="6"/>
  <c r="A1381" i="6"/>
  <c r="B1381" i="6"/>
  <c r="I1381" i="6"/>
  <c r="A1382" i="6"/>
  <c r="B1382" i="6"/>
  <c r="I1382" i="6"/>
  <c r="A1383" i="6"/>
  <c r="B1383" i="6"/>
  <c r="I1383" i="6"/>
  <c r="A1384" i="6"/>
  <c r="B1384" i="6"/>
  <c r="I1384" i="6"/>
  <c r="A1385" i="6"/>
  <c r="B1385" i="6"/>
  <c r="I1385" i="6"/>
  <c r="A1386" i="6"/>
  <c r="B1386" i="6"/>
  <c r="I1386" i="6"/>
  <c r="A1387" i="6"/>
  <c r="B1387" i="6"/>
  <c r="I1387" i="6"/>
  <c r="A1388" i="6"/>
  <c r="B1388" i="6"/>
  <c r="I1388" i="6"/>
  <c r="A1389" i="6"/>
  <c r="B1389" i="6"/>
  <c r="I1389" i="6"/>
  <c r="A1390" i="6"/>
  <c r="B1390" i="6"/>
  <c r="I1390" i="6"/>
  <c r="A1391" i="6"/>
  <c r="B1391" i="6"/>
  <c r="I1391" i="6"/>
  <c r="A1392" i="6"/>
  <c r="B1392" i="6"/>
  <c r="I1392" i="6"/>
  <c r="A1393" i="6"/>
  <c r="B1393" i="6"/>
  <c r="I1393" i="6"/>
  <c r="A1394" i="6"/>
  <c r="B1394" i="6"/>
  <c r="I1394" i="6"/>
  <c r="A1395" i="6"/>
  <c r="B1395" i="6"/>
  <c r="I1395" i="6"/>
  <c r="A1396" i="6"/>
  <c r="B1396" i="6"/>
  <c r="I1396" i="6"/>
  <c r="A1397" i="6"/>
  <c r="B1397" i="6"/>
  <c r="I1397" i="6"/>
  <c r="A1398" i="6"/>
  <c r="B1398" i="6"/>
  <c r="I1398" i="6"/>
  <c r="A1399" i="6"/>
  <c r="B1399" i="6"/>
  <c r="I1399" i="6"/>
  <c r="A1400" i="6"/>
  <c r="B1400" i="6"/>
  <c r="I1400" i="6"/>
  <c r="A1401" i="6"/>
  <c r="B1401" i="6"/>
  <c r="I1401" i="6"/>
  <c r="A1402" i="6"/>
  <c r="B1402" i="6"/>
  <c r="I1402" i="6"/>
  <c r="A1403" i="6"/>
  <c r="B1403" i="6"/>
  <c r="I1403" i="6"/>
  <c r="A1404" i="6"/>
  <c r="B1404" i="6"/>
  <c r="I1404" i="6"/>
  <c r="A1405" i="6"/>
  <c r="B1405" i="6"/>
  <c r="I1405" i="6"/>
  <c r="A1406" i="6"/>
  <c r="B1406" i="6"/>
  <c r="I1406" i="6"/>
  <c r="A1407" i="6"/>
  <c r="B1407" i="6"/>
  <c r="I1407" i="6"/>
  <c r="A1408" i="6"/>
  <c r="B1408" i="6"/>
  <c r="I1408" i="6"/>
  <c r="A1409" i="6"/>
  <c r="B1409" i="6"/>
  <c r="I1409" i="6"/>
  <c r="A1410" i="6"/>
  <c r="B1410" i="6"/>
  <c r="I1410" i="6"/>
  <c r="A1411" i="6"/>
  <c r="B1411" i="6"/>
  <c r="I1411" i="6"/>
  <c r="A1412" i="6"/>
  <c r="B1412" i="6"/>
  <c r="I1412" i="6"/>
  <c r="A1413" i="6"/>
  <c r="B1413" i="6"/>
  <c r="I1413" i="6"/>
  <c r="A1414" i="6"/>
  <c r="B1414" i="6"/>
  <c r="I1414" i="6"/>
  <c r="A1415" i="6"/>
  <c r="B1415" i="6"/>
  <c r="I1415" i="6"/>
  <c r="A1416" i="6"/>
  <c r="B1416" i="6"/>
  <c r="I1416" i="6"/>
  <c r="A1417" i="6"/>
  <c r="B1417" i="6"/>
  <c r="I1417" i="6"/>
  <c r="A1418" i="6"/>
  <c r="B1418" i="6"/>
  <c r="I1418" i="6"/>
  <c r="A1419" i="6"/>
  <c r="B1419" i="6"/>
  <c r="I1419" i="6"/>
  <c r="A1420" i="6"/>
  <c r="B1420" i="6"/>
  <c r="I1420" i="6"/>
  <c r="A1421" i="6"/>
  <c r="B1421" i="6"/>
  <c r="I1421" i="6"/>
  <c r="A1422" i="6"/>
  <c r="B1422" i="6"/>
  <c r="I1422" i="6"/>
  <c r="A1423" i="6"/>
  <c r="B1423" i="6"/>
  <c r="I1423" i="6"/>
  <c r="A1424" i="6"/>
  <c r="B1424" i="6"/>
  <c r="I1424" i="6"/>
  <c r="A1425" i="6"/>
  <c r="B1425" i="6"/>
  <c r="I1425" i="6"/>
  <c r="A1426" i="6"/>
  <c r="B1426" i="6"/>
  <c r="I1426" i="6"/>
  <c r="A1427" i="6"/>
  <c r="B1427" i="6"/>
  <c r="I1427" i="6"/>
  <c r="A1428" i="6"/>
  <c r="B1428" i="6"/>
  <c r="I1428" i="6"/>
  <c r="A1429" i="6"/>
  <c r="B1429" i="6"/>
  <c r="I1429" i="6"/>
  <c r="A1430" i="6"/>
  <c r="B1430" i="6"/>
  <c r="I1430" i="6"/>
  <c r="A1431" i="6"/>
  <c r="B1431" i="6"/>
  <c r="I1431" i="6"/>
  <c r="A1432" i="6"/>
  <c r="B1432" i="6"/>
  <c r="I1432" i="6"/>
  <c r="A1433" i="6"/>
  <c r="B1433" i="6"/>
  <c r="I1433" i="6"/>
  <c r="A1434" i="6"/>
  <c r="B1434" i="6"/>
  <c r="I1434" i="6"/>
  <c r="A1435" i="6"/>
  <c r="B1435" i="6"/>
  <c r="I1435" i="6"/>
  <c r="A1436" i="6"/>
  <c r="B1436" i="6"/>
  <c r="I1436" i="6"/>
  <c r="A1437" i="6"/>
  <c r="B1437" i="6"/>
  <c r="I1437" i="6"/>
  <c r="A1438" i="6"/>
  <c r="B1438" i="6"/>
  <c r="I1438" i="6"/>
  <c r="A1439" i="6"/>
  <c r="B1439" i="6"/>
  <c r="I1439" i="6"/>
  <c r="A1440" i="6"/>
  <c r="B1440" i="6"/>
  <c r="I1440" i="6"/>
  <c r="A1441" i="6"/>
  <c r="B1441" i="6"/>
  <c r="I1441" i="6"/>
  <c r="A1442" i="6"/>
  <c r="B1442" i="6"/>
  <c r="I1442" i="6"/>
  <c r="A1443" i="6"/>
  <c r="B1443" i="6"/>
  <c r="I1443" i="6"/>
  <c r="A1444" i="6"/>
  <c r="B1444" i="6"/>
  <c r="I1444" i="6"/>
  <c r="A1445" i="6"/>
  <c r="B1445" i="6"/>
  <c r="I1445" i="6"/>
  <c r="A1446" i="6"/>
  <c r="B1446" i="6"/>
  <c r="I1446" i="6"/>
  <c r="A1447" i="6"/>
  <c r="B1447" i="6"/>
  <c r="I1447" i="6"/>
  <c r="A1448" i="6"/>
  <c r="B1448" i="6"/>
  <c r="I1448" i="6"/>
  <c r="A1449" i="6"/>
  <c r="B1449" i="6"/>
  <c r="I1449" i="6"/>
  <c r="A1450" i="6"/>
  <c r="B1450" i="6"/>
  <c r="I1450" i="6"/>
  <c r="A1451" i="6"/>
  <c r="B1451" i="6"/>
  <c r="I1451" i="6"/>
  <c r="A1452" i="6"/>
  <c r="B1452" i="6"/>
  <c r="I1452" i="6"/>
  <c r="A1453" i="6"/>
  <c r="B1453" i="6"/>
  <c r="I1453" i="6"/>
  <c r="A1454" i="6"/>
  <c r="B1454" i="6"/>
  <c r="I1454" i="6"/>
  <c r="A1455" i="6"/>
  <c r="B1455" i="6"/>
  <c r="I1455" i="6"/>
  <c r="A1456" i="6"/>
  <c r="B1456" i="6"/>
  <c r="I1456" i="6"/>
  <c r="A1457" i="6"/>
  <c r="B1457" i="6"/>
  <c r="I1457" i="6"/>
  <c r="A1458" i="6"/>
  <c r="B1458" i="6"/>
  <c r="I1458" i="6"/>
  <c r="A1459" i="6"/>
  <c r="B1459" i="6"/>
  <c r="I1459" i="6"/>
  <c r="A1460" i="6"/>
  <c r="B1460" i="6"/>
  <c r="I1460" i="6"/>
  <c r="A1461" i="6"/>
  <c r="B1461" i="6"/>
  <c r="I1461" i="6"/>
  <c r="A1462" i="6"/>
  <c r="B1462" i="6"/>
  <c r="I1462" i="6"/>
  <c r="A1463" i="6"/>
  <c r="B1463" i="6"/>
  <c r="I1463" i="6"/>
  <c r="A1464" i="6"/>
  <c r="B1464" i="6"/>
  <c r="I1464" i="6"/>
  <c r="A1465" i="6"/>
  <c r="B1465" i="6"/>
  <c r="I1465" i="6"/>
  <c r="A1466" i="6"/>
  <c r="B1466" i="6"/>
  <c r="I1466" i="6"/>
  <c r="A1467" i="6"/>
  <c r="B1467" i="6"/>
  <c r="I1467" i="6"/>
  <c r="A1468" i="6"/>
  <c r="B1468" i="6"/>
  <c r="I1468" i="6"/>
  <c r="A1469" i="6"/>
  <c r="B1469" i="6"/>
  <c r="I1469" i="6"/>
  <c r="A1470" i="6"/>
  <c r="B1470" i="6"/>
  <c r="I1470" i="6"/>
  <c r="A1471" i="6"/>
  <c r="B1471" i="6"/>
  <c r="I1471" i="6"/>
  <c r="A1472" i="6"/>
  <c r="B1472" i="6"/>
  <c r="I1472" i="6"/>
  <c r="A1473" i="6"/>
  <c r="B1473" i="6"/>
  <c r="I1473" i="6"/>
  <c r="A1474" i="6"/>
  <c r="B1474" i="6"/>
  <c r="I1474" i="6"/>
  <c r="A1475" i="6"/>
  <c r="B1475" i="6"/>
  <c r="I1475" i="6"/>
  <c r="A1476" i="6"/>
  <c r="B1476" i="6"/>
  <c r="I1476" i="6"/>
  <c r="A1477" i="6"/>
  <c r="B1477" i="6"/>
  <c r="I1477" i="6"/>
  <c r="A1478" i="6"/>
  <c r="B1478" i="6"/>
  <c r="I1478" i="6"/>
  <c r="A1479" i="6"/>
  <c r="B1479" i="6"/>
  <c r="I1479" i="6"/>
  <c r="A1480" i="6"/>
  <c r="B1480" i="6"/>
  <c r="I1480" i="6"/>
  <c r="A1481" i="6"/>
  <c r="B1481" i="6"/>
  <c r="I1481" i="6"/>
  <c r="A1482" i="6"/>
  <c r="B1482" i="6"/>
  <c r="I1482" i="6"/>
  <c r="A1483" i="6"/>
  <c r="B1483" i="6"/>
  <c r="I1483" i="6"/>
  <c r="A1484" i="6"/>
  <c r="B1484" i="6"/>
  <c r="I1484" i="6"/>
  <c r="A1485" i="6"/>
  <c r="B1485" i="6"/>
  <c r="I1485" i="6"/>
  <c r="A1486" i="6"/>
  <c r="B1486" i="6"/>
  <c r="I1486" i="6"/>
  <c r="A1487" i="6"/>
  <c r="B1487" i="6"/>
  <c r="I1487" i="6"/>
  <c r="A1488" i="6"/>
  <c r="B1488" i="6"/>
  <c r="I1488" i="6"/>
  <c r="A1489" i="6"/>
  <c r="B1489" i="6"/>
  <c r="I1489" i="6"/>
  <c r="A1490" i="6"/>
  <c r="B1490" i="6"/>
  <c r="I1490" i="6"/>
  <c r="A1491" i="6"/>
  <c r="B1491" i="6"/>
  <c r="I1491" i="6"/>
  <c r="A1492" i="6"/>
  <c r="B1492" i="6"/>
  <c r="I1492" i="6"/>
  <c r="A1493" i="6"/>
  <c r="B1493" i="6"/>
  <c r="I1493" i="6"/>
  <c r="A1494" i="6"/>
  <c r="B1494" i="6"/>
  <c r="I1494" i="6"/>
  <c r="A1495" i="6"/>
  <c r="B1495" i="6"/>
  <c r="I1495" i="6"/>
  <c r="A1496" i="6"/>
  <c r="B1496" i="6"/>
  <c r="I1496" i="6"/>
  <c r="A1497" i="6"/>
  <c r="B1497" i="6"/>
  <c r="I1497" i="6"/>
  <c r="A1498" i="6"/>
  <c r="B1498" i="6"/>
  <c r="I1498" i="6"/>
  <c r="A1499" i="6"/>
  <c r="B1499" i="6"/>
  <c r="I1499" i="6"/>
  <c r="A1500" i="6"/>
  <c r="B1500" i="6"/>
  <c r="I1500" i="6"/>
  <c r="A1501" i="6"/>
  <c r="B1501" i="6"/>
  <c r="I1501" i="6"/>
  <c r="A1502" i="6"/>
  <c r="B1502" i="6"/>
  <c r="I1502" i="6"/>
  <c r="A1503" i="6"/>
  <c r="B1503" i="6"/>
  <c r="I1503" i="6"/>
  <c r="A1504" i="6"/>
  <c r="B1504" i="6"/>
  <c r="I1504" i="6"/>
  <c r="A1505" i="6"/>
  <c r="B1505" i="6"/>
  <c r="I1505" i="6"/>
  <c r="A1506" i="6"/>
  <c r="B1506" i="6"/>
  <c r="I1506" i="6"/>
  <c r="A1507" i="6"/>
  <c r="B1507" i="6"/>
  <c r="I1507" i="6"/>
  <c r="A1508" i="6"/>
  <c r="B1508" i="6"/>
  <c r="I1508" i="6"/>
  <c r="A1509" i="6"/>
  <c r="B1509" i="6"/>
  <c r="I1509" i="6"/>
  <c r="A1510" i="6"/>
  <c r="B1510" i="6"/>
  <c r="I1510" i="6"/>
  <c r="A1511" i="6"/>
  <c r="B1511" i="6"/>
  <c r="I1511" i="6"/>
  <c r="A1512" i="6"/>
  <c r="B1512" i="6"/>
  <c r="I1512" i="6"/>
  <c r="A1513" i="6"/>
  <c r="B1513" i="6"/>
  <c r="I1513" i="6"/>
  <c r="A1514" i="6"/>
  <c r="B1514" i="6"/>
  <c r="I1514" i="6"/>
  <c r="A1515" i="6"/>
  <c r="B1515" i="6"/>
  <c r="I1515" i="6"/>
  <c r="A1516" i="6"/>
  <c r="B1516" i="6"/>
  <c r="I1516" i="6"/>
  <c r="A1517" i="6"/>
  <c r="B1517" i="6"/>
  <c r="I1517" i="6"/>
  <c r="A1518" i="6"/>
  <c r="B1518" i="6"/>
  <c r="I1518" i="6"/>
  <c r="A1519" i="6"/>
  <c r="B1519" i="6"/>
  <c r="I1519" i="6"/>
  <c r="A1520" i="6"/>
  <c r="B1520" i="6"/>
  <c r="I1520" i="6"/>
  <c r="A1521" i="6"/>
  <c r="B1521" i="6"/>
  <c r="I1521" i="6"/>
  <c r="A1522" i="6"/>
  <c r="B1522" i="6"/>
  <c r="I1522" i="6"/>
  <c r="A1523" i="6"/>
  <c r="B1523" i="6"/>
  <c r="I1523" i="6"/>
  <c r="A1524" i="6"/>
  <c r="B1524" i="6"/>
  <c r="I1524" i="6"/>
  <c r="A1525" i="6"/>
  <c r="B1525" i="6"/>
  <c r="I1525" i="6"/>
  <c r="A1526" i="6"/>
  <c r="B1526" i="6"/>
  <c r="I1526" i="6"/>
  <c r="A1527" i="6"/>
  <c r="B1527" i="6"/>
  <c r="I1527" i="6"/>
  <c r="A1528" i="6"/>
  <c r="B1528" i="6"/>
  <c r="I1528" i="6"/>
  <c r="A1529" i="6"/>
  <c r="B1529" i="6"/>
  <c r="I1529" i="6"/>
  <c r="A1530" i="6"/>
  <c r="B1530" i="6"/>
  <c r="I1530" i="6"/>
  <c r="A1531" i="6"/>
  <c r="B1531" i="6"/>
  <c r="I1531" i="6"/>
  <c r="A1532" i="6"/>
  <c r="B1532" i="6"/>
  <c r="I1532" i="6"/>
  <c r="A1533" i="6"/>
  <c r="B1533" i="6"/>
  <c r="I1533" i="6"/>
  <c r="A1534" i="6"/>
  <c r="B1534" i="6"/>
  <c r="I1534" i="6"/>
  <c r="A1535" i="6"/>
  <c r="B1535" i="6"/>
  <c r="I1535" i="6"/>
  <c r="A1536" i="6"/>
  <c r="B1536" i="6"/>
  <c r="I1536" i="6"/>
  <c r="A1537" i="6"/>
  <c r="B1537" i="6"/>
  <c r="I1537" i="6"/>
  <c r="A1538" i="6"/>
  <c r="B1538" i="6"/>
  <c r="I1538" i="6"/>
  <c r="A1539" i="6"/>
  <c r="B1539" i="6"/>
  <c r="I1539" i="6"/>
  <c r="A1540" i="6"/>
  <c r="B1540" i="6"/>
  <c r="I1540" i="6"/>
  <c r="A1541" i="6"/>
  <c r="B1541" i="6"/>
  <c r="I1541" i="6"/>
  <c r="A1542" i="6"/>
  <c r="B1542" i="6"/>
  <c r="I1542" i="6"/>
  <c r="A1543" i="6"/>
  <c r="B1543" i="6"/>
  <c r="I1543" i="6"/>
  <c r="A1544" i="6"/>
  <c r="B1544" i="6"/>
  <c r="I1544" i="6"/>
  <c r="A1545" i="6"/>
  <c r="B1545" i="6"/>
  <c r="I1545" i="6"/>
  <c r="A1546" i="6"/>
  <c r="B1546" i="6"/>
  <c r="I1546" i="6"/>
  <c r="A1547" i="6"/>
  <c r="B1547" i="6"/>
  <c r="I1547" i="6"/>
  <c r="A1548" i="6"/>
  <c r="B1548" i="6"/>
  <c r="I1548" i="6"/>
  <c r="A1549" i="6"/>
  <c r="B1549" i="6"/>
  <c r="I1549" i="6"/>
  <c r="A1550" i="6"/>
  <c r="B1550" i="6"/>
  <c r="I1550" i="6"/>
  <c r="A1551" i="6"/>
  <c r="B1551" i="6"/>
  <c r="I1551" i="6"/>
  <c r="A1552" i="6"/>
  <c r="B1552" i="6"/>
  <c r="I1552" i="6"/>
  <c r="A1553" i="6"/>
  <c r="B1553" i="6"/>
  <c r="I1553" i="6"/>
  <c r="A1554" i="6"/>
  <c r="B1554" i="6"/>
  <c r="I1554" i="6"/>
  <c r="A1555" i="6"/>
  <c r="B1555" i="6"/>
  <c r="I1555" i="6"/>
  <c r="A1556" i="6"/>
  <c r="B1556" i="6"/>
  <c r="I1556" i="6"/>
  <c r="A1557" i="6"/>
  <c r="B1557" i="6"/>
  <c r="I1557" i="6"/>
  <c r="A1558" i="6"/>
  <c r="B1558" i="6"/>
  <c r="I1558" i="6"/>
  <c r="A1559" i="6"/>
  <c r="B1559" i="6"/>
  <c r="I1559" i="6"/>
  <c r="A1560" i="6"/>
  <c r="B1560" i="6"/>
  <c r="I1560" i="6"/>
  <c r="A1561" i="6"/>
  <c r="B1561" i="6"/>
  <c r="I1561" i="6"/>
  <c r="A1562" i="6"/>
  <c r="B1562" i="6"/>
  <c r="I1562" i="6"/>
  <c r="A1563" i="6"/>
  <c r="B1563" i="6"/>
  <c r="I1563" i="6"/>
  <c r="A1564" i="6"/>
  <c r="B1564" i="6"/>
  <c r="I1564" i="6"/>
  <c r="A1565" i="6"/>
  <c r="B1565" i="6"/>
  <c r="I1565" i="6"/>
  <c r="A1566" i="6"/>
  <c r="B1566" i="6"/>
  <c r="I1566" i="6"/>
  <c r="A1567" i="6"/>
  <c r="B1567" i="6"/>
  <c r="I1567" i="6"/>
  <c r="A1568" i="6"/>
  <c r="B1568" i="6"/>
  <c r="I1568" i="6"/>
  <c r="A1569" i="6"/>
  <c r="B1569" i="6"/>
  <c r="I1569" i="6"/>
  <c r="A1570" i="6"/>
  <c r="B1570" i="6"/>
  <c r="I1570" i="6"/>
  <c r="A1571" i="6"/>
  <c r="B1571" i="6"/>
  <c r="I1571" i="6"/>
  <c r="A1572" i="6"/>
  <c r="B1572" i="6"/>
  <c r="I1572" i="6"/>
  <c r="A1573" i="6"/>
  <c r="B1573" i="6"/>
  <c r="I1573" i="6"/>
  <c r="A1574" i="6"/>
  <c r="B1574" i="6"/>
  <c r="I1574" i="6"/>
  <c r="A1575" i="6"/>
  <c r="B1575" i="6"/>
  <c r="I1575" i="6"/>
  <c r="A1576" i="6"/>
  <c r="B1576" i="6"/>
  <c r="I1576" i="6"/>
  <c r="A1577" i="6"/>
  <c r="B1577" i="6"/>
  <c r="I1577" i="6"/>
  <c r="A1578" i="6"/>
  <c r="B1578" i="6"/>
  <c r="I1578" i="6"/>
  <c r="A1579" i="6"/>
  <c r="B1579" i="6"/>
  <c r="I1579" i="6"/>
  <c r="A1580" i="6"/>
  <c r="B1580" i="6"/>
  <c r="I1580" i="6"/>
  <c r="A1581" i="6"/>
  <c r="B1581" i="6"/>
  <c r="I1581" i="6"/>
  <c r="A1582" i="6"/>
  <c r="B1582" i="6"/>
  <c r="I1582" i="6"/>
  <c r="A1583" i="6"/>
  <c r="B1583" i="6"/>
  <c r="I1583" i="6"/>
  <c r="A1584" i="6"/>
  <c r="B1584" i="6"/>
  <c r="I1584" i="6"/>
  <c r="A1585" i="6"/>
  <c r="B1585" i="6"/>
  <c r="I1585" i="6"/>
  <c r="A1586" i="6"/>
  <c r="B1586" i="6"/>
  <c r="I1586" i="6"/>
  <c r="A1587" i="6"/>
  <c r="B1587" i="6"/>
  <c r="I1587" i="6"/>
  <c r="A1588" i="6"/>
  <c r="B1588" i="6"/>
  <c r="I1588" i="6"/>
  <c r="A1589" i="6"/>
  <c r="B1589" i="6"/>
  <c r="I1589" i="6"/>
  <c r="A1590" i="6"/>
  <c r="B1590" i="6"/>
  <c r="I1590" i="6"/>
  <c r="A1591" i="6"/>
  <c r="B1591" i="6"/>
  <c r="I1591" i="6"/>
  <c r="A1592" i="6"/>
  <c r="B1592" i="6"/>
  <c r="I1592" i="6"/>
  <c r="A1593" i="6"/>
  <c r="B1593" i="6"/>
  <c r="I1593" i="6"/>
  <c r="A1594" i="6"/>
  <c r="B1594" i="6"/>
  <c r="I1594" i="6"/>
  <c r="A1595" i="6"/>
  <c r="B1595" i="6"/>
  <c r="I1595" i="6"/>
  <c r="A1596" i="6"/>
  <c r="B1596" i="6"/>
  <c r="I1596" i="6"/>
  <c r="A1597" i="6"/>
  <c r="B1597" i="6"/>
  <c r="I1597" i="6"/>
  <c r="A1598" i="6"/>
  <c r="B1598" i="6"/>
  <c r="I1598" i="6"/>
  <c r="A1599" i="6"/>
  <c r="B1599" i="6"/>
  <c r="I1599" i="6"/>
  <c r="A1600" i="6"/>
  <c r="B1600" i="6"/>
  <c r="I1600" i="6"/>
  <c r="A1601" i="6"/>
  <c r="B1601" i="6"/>
  <c r="I1601" i="6"/>
  <c r="A1602" i="6"/>
  <c r="B1602" i="6"/>
  <c r="I1602" i="6"/>
  <c r="A1603" i="6"/>
  <c r="B1603" i="6"/>
  <c r="I1603" i="6"/>
  <c r="A1604" i="6"/>
  <c r="B1604" i="6"/>
  <c r="I1604" i="6"/>
  <c r="A1605" i="6"/>
  <c r="B1605" i="6"/>
  <c r="I1605" i="6"/>
  <c r="A1606" i="6"/>
  <c r="B1606" i="6"/>
  <c r="I1606" i="6"/>
  <c r="A1607" i="6"/>
  <c r="B1607" i="6"/>
  <c r="I1607" i="6"/>
  <c r="A1608" i="6"/>
  <c r="B1608" i="6"/>
  <c r="I1608" i="6"/>
  <c r="A1609" i="6"/>
  <c r="B1609" i="6"/>
  <c r="I1609" i="6"/>
  <c r="A1610" i="6"/>
  <c r="B1610" i="6"/>
  <c r="I1610" i="6"/>
  <c r="A1611" i="6"/>
  <c r="B1611" i="6"/>
  <c r="I1611" i="6"/>
  <c r="A1612" i="6"/>
  <c r="B1612" i="6"/>
  <c r="I1612" i="6"/>
  <c r="A1613" i="6"/>
  <c r="B1613" i="6"/>
  <c r="I1613" i="6"/>
  <c r="A1614" i="6"/>
  <c r="B1614" i="6"/>
  <c r="I1614" i="6"/>
  <c r="A1615" i="6"/>
  <c r="B1615" i="6"/>
  <c r="I1615" i="6"/>
  <c r="A1616" i="6"/>
  <c r="B1616" i="6"/>
  <c r="I1616" i="6"/>
  <c r="A1617" i="6"/>
  <c r="B1617" i="6"/>
  <c r="I1617" i="6"/>
  <c r="A1618" i="6"/>
  <c r="B1618" i="6"/>
  <c r="I1618" i="6"/>
  <c r="A1619" i="6"/>
  <c r="B1619" i="6"/>
  <c r="I1619" i="6"/>
  <c r="A1620" i="6"/>
  <c r="B1620" i="6"/>
  <c r="I1620" i="6"/>
  <c r="A1621" i="6"/>
  <c r="B1621" i="6"/>
  <c r="I1621" i="6"/>
  <c r="A1622" i="6"/>
  <c r="B1622" i="6"/>
  <c r="I1622" i="6"/>
  <c r="A1623" i="6"/>
  <c r="B1623" i="6"/>
  <c r="I1623" i="6"/>
  <c r="A1624" i="6"/>
  <c r="B1624" i="6"/>
  <c r="I1624" i="6"/>
  <c r="A1625" i="6"/>
  <c r="B1625" i="6"/>
  <c r="I1625" i="6"/>
  <c r="A1626" i="6"/>
  <c r="B1626" i="6"/>
  <c r="I1626" i="6"/>
  <c r="A1627" i="6"/>
  <c r="B1627" i="6"/>
  <c r="I1627" i="6"/>
  <c r="A1628" i="6"/>
  <c r="B1628" i="6"/>
  <c r="I1628" i="6"/>
  <c r="A1629" i="6"/>
  <c r="B1629" i="6"/>
  <c r="I1629" i="6"/>
  <c r="A1630" i="6"/>
  <c r="B1630" i="6"/>
  <c r="I1630" i="6"/>
  <c r="A1631" i="6"/>
  <c r="B1631" i="6"/>
  <c r="I1631" i="6"/>
  <c r="A1632" i="6"/>
  <c r="B1632" i="6"/>
  <c r="I1632" i="6"/>
  <c r="A1633" i="6"/>
  <c r="B1633" i="6"/>
  <c r="I1633" i="6"/>
  <c r="A1634" i="6"/>
  <c r="B1634" i="6"/>
  <c r="I1634" i="6"/>
  <c r="A1635" i="6"/>
  <c r="B1635" i="6"/>
  <c r="I1635" i="6"/>
  <c r="A1636" i="6"/>
  <c r="B1636" i="6"/>
  <c r="I1636" i="6"/>
  <c r="A1637" i="6"/>
  <c r="B1637" i="6"/>
  <c r="I1637" i="6"/>
  <c r="A1638" i="6"/>
  <c r="B1638" i="6"/>
  <c r="I1638" i="6"/>
  <c r="A1639" i="6"/>
  <c r="B1639" i="6"/>
  <c r="I1639" i="6"/>
  <c r="A1640" i="6"/>
  <c r="B1640" i="6"/>
  <c r="I1640" i="6"/>
  <c r="A1641" i="6"/>
  <c r="B1641" i="6"/>
  <c r="I1641" i="6"/>
  <c r="A1642" i="6"/>
  <c r="B1642" i="6"/>
  <c r="I1642" i="6"/>
  <c r="A1643" i="6"/>
  <c r="B1643" i="6"/>
  <c r="I1643" i="6"/>
  <c r="A1644" i="6"/>
  <c r="B1644" i="6"/>
  <c r="I1644" i="6"/>
  <c r="A1645" i="6"/>
  <c r="B1645" i="6"/>
  <c r="I1645" i="6"/>
  <c r="A1646" i="6"/>
  <c r="B1646" i="6"/>
  <c r="I1646" i="6"/>
  <c r="A1647" i="6"/>
  <c r="B1647" i="6"/>
  <c r="I1647" i="6"/>
  <c r="A1648" i="6"/>
  <c r="B1648" i="6"/>
  <c r="I1648" i="6"/>
  <c r="A1649" i="6"/>
  <c r="B1649" i="6"/>
  <c r="I1649" i="6"/>
  <c r="A1650" i="6"/>
  <c r="B1650" i="6"/>
  <c r="I1650" i="6"/>
  <c r="A1651" i="6"/>
  <c r="B1651" i="6"/>
  <c r="I1651" i="6"/>
  <c r="A1652" i="6"/>
  <c r="B1652" i="6"/>
  <c r="I1652" i="6"/>
  <c r="A1653" i="6"/>
  <c r="B1653" i="6"/>
  <c r="I1653" i="6"/>
  <c r="A1654" i="6"/>
  <c r="B1654" i="6"/>
  <c r="I1654" i="6"/>
  <c r="A1655" i="6"/>
  <c r="B1655" i="6"/>
  <c r="I1655" i="6"/>
  <c r="A1656" i="6"/>
  <c r="B1656" i="6"/>
  <c r="I1656" i="6"/>
  <c r="A1657" i="6"/>
  <c r="B1657" i="6"/>
  <c r="I1657" i="6"/>
  <c r="A1658" i="6"/>
  <c r="B1658" i="6"/>
  <c r="I1658" i="6"/>
  <c r="A1659" i="6"/>
  <c r="B1659" i="6"/>
  <c r="I1659" i="6"/>
  <c r="A1660" i="6"/>
  <c r="B1660" i="6"/>
  <c r="I1660" i="6"/>
  <c r="A1661" i="6"/>
  <c r="B1661" i="6"/>
  <c r="I1661" i="6"/>
  <c r="A1662" i="6"/>
  <c r="B1662" i="6"/>
  <c r="I1662" i="6"/>
  <c r="A1663" i="6"/>
  <c r="B1663" i="6"/>
  <c r="I1663" i="6"/>
  <c r="A1664" i="6"/>
  <c r="B1664" i="6"/>
  <c r="I1664" i="6"/>
  <c r="A1665" i="6"/>
  <c r="B1665" i="6"/>
  <c r="I1665" i="6"/>
  <c r="A1666" i="6"/>
  <c r="B1666" i="6"/>
  <c r="I1666" i="6"/>
  <c r="A1667" i="6"/>
  <c r="B1667" i="6"/>
  <c r="I1667" i="6"/>
  <c r="A1668" i="6"/>
  <c r="B1668" i="6"/>
  <c r="I1668" i="6"/>
  <c r="A1669" i="6"/>
  <c r="B1669" i="6"/>
  <c r="I1669" i="6"/>
  <c r="A1670" i="6"/>
  <c r="B1670" i="6"/>
  <c r="I1670" i="6"/>
  <c r="A1671" i="6"/>
  <c r="B1671" i="6"/>
  <c r="I1671" i="6"/>
  <c r="A1672" i="6"/>
  <c r="B1672" i="6"/>
  <c r="I1672" i="6"/>
  <c r="A1673" i="6"/>
  <c r="B1673" i="6"/>
  <c r="I1673" i="6"/>
  <c r="A1674" i="6"/>
  <c r="B1674" i="6"/>
  <c r="I1674" i="6"/>
  <c r="A1675" i="6"/>
  <c r="B1675" i="6"/>
  <c r="I1675" i="6"/>
  <c r="A1676" i="6"/>
  <c r="B1676" i="6"/>
  <c r="I1676" i="6"/>
  <c r="A1677" i="6"/>
  <c r="B1677" i="6"/>
  <c r="I1677" i="6"/>
  <c r="A1678" i="6"/>
  <c r="B1678" i="6"/>
  <c r="I1678" i="6"/>
  <c r="A1679" i="6"/>
  <c r="B1679" i="6"/>
  <c r="I1679" i="6"/>
  <c r="A1680" i="6"/>
  <c r="B1680" i="6"/>
  <c r="I1680" i="6"/>
  <c r="A1681" i="6"/>
  <c r="B1681" i="6"/>
  <c r="I1681" i="6"/>
  <c r="A1682" i="6"/>
  <c r="B1682" i="6"/>
  <c r="I1682" i="6"/>
  <c r="A1683" i="6"/>
  <c r="B1683" i="6"/>
  <c r="I1683" i="6"/>
  <c r="A1684" i="6"/>
  <c r="B1684" i="6"/>
  <c r="I1684" i="6"/>
  <c r="A1685" i="6"/>
  <c r="B1685" i="6"/>
  <c r="I1685" i="6"/>
  <c r="A1686" i="6"/>
  <c r="B1686" i="6"/>
  <c r="I1686" i="6"/>
  <c r="A1687" i="6"/>
  <c r="B1687" i="6"/>
  <c r="I1687" i="6"/>
  <c r="A1688" i="6"/>
  <c r="B1688" i="6"/>
  <c r="I1688" i="6"/>
  <c r="A1689" i="6"/>
  <c r="B1689" i="6"/>
  <c r="I1689" i="6"/>
  <c r="A1690" i="6"/>
  <c r="B1690" i="6"/>
  <c r="I1690" i="6"/>
  <c r="A1691" i="6"/>
  <c r="B1691" i="6"/>
  <c r="I1691" i="6"/>
  <c r="A1692" i="6"/>
  <c r="B1692" i="6"/>
  <c r="I1692" i="6"/>
  <c r="A1693" i="6"/>
  <c r="B1693" i="6"/>
  <c r="I1693" i="6"/>
  <c r="A1694" i="6"/>
  <c r="B1694" i="6"/>
  <c r="I1694" i="6"/>
  <c r="A1695" i="6"/>
  <c r="B1695" i="6"/>
  <c r="I1695" i="6"/>
  <c r="A1696" i="6"/>
  <c r="B1696" i="6"/>
  <c r="I1696" i="6"/>
  <c r="A1697" i="6"/>
  <c r="B1697" i="6"/>
  <c r="I1697" i="6"/>
  <c r="A1698" i="6"/>
  <c r="B1698" i="6"/>
  <c r="I1698" i="6"/>
  <c r="A1699" i="6"/>
  <c r="B1699" i="6"/>
  <c r="I1699" i="6"/>
  <c r="A1700" i="6"/>
  <c r="B1700" i="6"/>
  <c r="I1700" i="6"/>
  <c r="A1701" i="6"/>
  <c r="B1701" i="6"/>
  <c r="I1701" i="6"/>
  <c r="A1702" i="6"/>
  <c r="B1702" i="6"/>
  <c r="I1702" i="6"/>
  <c r="A1703" i="6"/>
  <c r="B1703" i="6"/>
  <c r="I1703" i="6"/>
  <c r="A1704" i="6"/>
  <c r="B1704" i="6"/>
  <c r="I1704" i="6"/>
  <c r="A1705" i="6"/>
  <c r="B1705" i="6"/>
  <c r="I1705" i="6"/>
  <c r="A1706" i="6"/>
  <c r="B1706" i="6"/>
  <c r="I1706" i="6"/>
  <c r="A1707" i="6"/>
  <c r="B1707" i="6"/>
  <c r="I1707" i="6"/>
  <c r="A1708" i="6"/>
  <c r="B1708" i="6"/>
  <c r="I1708" i="6"/>
  <c r="A1709" i="6"/>
  <c r="B1709" i="6"/>
  <c r="I1709" i="6"/>
  <c r="A1710" i="6"/>
  <c r="B1710" i="6"/>
  <c r="I1710" i="6"/>
  <c r="A1711" i="6"/>
  <c r="B1711" i="6"/>
  <c r="I1711" i="6"/>
  <c r="A1712" i="6"/>
  <c r="B1712" i="6"/>
  <c r="I1712" i="6"/>
  <c r="A1713" i="6"/>
  <c r="B1713" i="6"/>
  <c r="I1713" i="6"/>
  <c r="A1714" i="6"/>
  <c r="B1714" i="6"/>
  <c r="I1714" i="6"/>
  <c r="A1715" i="6"/>
  <c r="B1715" i="6"/>
  <c r="I1715" i="6"/>
  <c r="A1716" i="6"/>
  <c r="B1716" i="6"/>
  <c r="I1716" i="6"/>
  <c r="A1717" i="6"/>
  <c r="B1717" i="6"/>
  <c r="I1717" i="6"/>
  <c r="A1718" i="6"/>
  <c r="B1718" i="6"/>
  <c r="I1718" i="6"/>
  <c r="A1719" i="6"/>
  <c r="B1719" i="6"/>
  <c r="I1719" i="6"/>
  <c r="A1720" i="6"/>
  <c r="B1720" i="6"/>
  <c r="I1720" i="6"/>
  <c r="A1721" i="6"/>
  <c r="B1721" i="6"/>
  <c r="I1721" i="6"/>
  <c r="A1722" i="6"/>
  <c r="B1722" i="6"/>
  <c r="I1722" i="6"/>
  <c r="A1723" i="6"/>
  <c r="B1723" i="6"/>
  <c r="I1723" i="6"/>
  <c r="A1724" i="6"/>
  <c r="B1724" i="6"/>
  <c r="I1724" i="6"/>
  <c r="A1725" i="6"/>
  <c r="B1725" i="6"/>
  <c r="I1725" i="6"/>
  <c r="A1726" i="6"/>
  <c r="B1726" i="6"/>
  <c r="I1726" i="6"/>
  <c r="A1727" i="6"/>
  <c r="B1727" i="6"/>
  <c r="I1727" i="6"/>
  <c r="A1728" i="6"/>
  <c r="B1728" i="6"/>
  <c r="I1728" i="6"/>
  <c r="A1729" i="6"/>
  <c r="B1729" i="6"/>
  <c r="I1729" i="6"/>
  <c r="A1730" i="6"/>
  <c r="B1730" i="6"/>
  <c r="I1730" i="6"/>
  <c r="A1731" i="6"/>
  <c r="B1731" i="6"/>
  <c r="I1731" i="6"/>
  <c r="A1732" i="6"/>
  <c r="B1732" i="6"/>
  <c r="I1732" i="6"/>
  <c r="A1733" i="6"/>
  <c r="B1733" i="6"/>
  <c r="I1733" i="6"/>
  <c r="A1734" i="6"/>
  <c r="B1734" i="6"/>
  <c r="I1734" i="6"/>
  <c r="A1735" i="6"/>
  <c r="B1735" i="6"/>
  <c r="I1735" i="6"/>
  <c r="A1736" i="6"/>
  <c r="B1736" i="6"/>
  <c r="I1736" i="6"/>
  <c r="A1737" i="6"/>
  <c r="B1737" i="6"/>
  <c r="I1737" i="6"/>
  <c r="A1738" i="6"/>
  <c r="B1738" i="6"/>
  <c r="I1738" i="6"/>
  <c r="A1739" i="6"/>
  <c r="B1739" i="6"/>
  <c r="I1739" i="6"/>
  <c r="A1740" i="6"/>
  <c r="B1740" i="6"/>
  <c r="I1740" i="6"/>
  <c r="A1741" i="6"/>
  <c r="B1741" i="6"/>
  <c r="I1741" i="6"/>
  <c r="A1742" i="6"/>
  <c r="B1742" i="6"/>
  <c r="I1742" i="6"/>
  <c r="A1743" i="6"/>
  <c r="B1743" i="6"/>
  <c r="I1743" i="6"/>
  <c r="A1744" i="6"/>
  <c r="B1744" i="6"/>
  <c r="I1744" i="6"/>
  <c r="A1745" i="6"/>
  <c r="B1745" i="6"/>
  <c r="I1745" i="6"/>
  <c r="A1746" i="6"/>
  <c r="B1746" i="6"/>
  <c r="I1746" i="6"/>
  <c r="A1747" i="6"/>
  <c r="B1747" i="6"/>
  <c r="I1747" i="6"/>
  <c r="A1748" i="6"/>
  <c r="B1748" i="6"/>
  <c r="I1748" i="6"/>
  <c r="A1749" i="6"/>
  <c r="B1749" i="6"/>
  <c r="I1749" i="6"/>
  <c r="A1750" i="6"/>
  <c r="B1750" i="6"/>
  <c r="I1750" i="6"/>
  <c r="A1751" i="6"/>
  <c r="B1751" i="6"/>
  <c r="I1751" i="6"/>
  <c r="A1752" i="6"/>
  <c r="B1752" i="6"/>
  <c r="I1752" i="6"/>
  <c r="A1753" i="6"/>
  <c r="B1753" i="6"/>
  <c r="I1753" i="6"/>
  <c r="A1754" i="6"/>
  <c r="B1754" i="6"/>
  <c r="I1754" i="6"/>
  <c r="A1755" i="6"/>
  <c r="B1755" i="6"/>
  <c r="I1755" i="6"/>
  <c r="A1756" i="6"/>
  <c r="B1756" i="6"/>
  <c r="I1756" i="6"/>
  <c r="A1757" i="6"/>
  <c r="B1757" i="6"/>
  <c r="I1757" i="6"/>
  <c r="A1758" i="6"/>
  <c r="B1758" i="6"/>
  <c r="I1758" i="6"/>
  <c r="A1759" i="6"/>
  <c r="B1759" i="6"/>
  <c r="I1759" i="6"/>
  <c r="A1760" i="6"/>
  <c r="B1760" i="6"/>
  <c r="I1760" i="6"/>
  <c r="A1761" i="6"/>
  <c r="B1761" i="6"/>
  <c r="I1761" i="6"/>
  <c r="A1762" i="6"/>
  <c r="B1762" i="6"/>
  <c r="I1762" i="6"/>
  <c r="A1763" i="6"/>
  <c r="B1763" i="6"/>
  <c r="I1763" i="6"/>
  <c r="A1764" i="6"/>
  <c r="B1764" i="6"/>
  <c r="I1764" i="6"/>
  <c r="A1765" i="6"/>
  <c r="B1765" i="6"/>
  <c r="I1765" i="6"/>
  <c r="A1766" i="6"/>
  <c r="B1766" i="6"/>
  <c r="I1766" i="6"/>
  <c r="A1767" i="6"/>
  <c r="B1767" i="6"/>
  <c r="I1767" i="6"/>
  <c r="A1768" i="6"/>
  <c r="B1768" i="6"/>
  <c r="I1768" i="6"/>
  <c r="A1769" i="6"/>
  <c r="B1769" i="6"/>
  <c r="I1769" i="6"/>
  <c r="A1770" i="6"/>
  <c r="B1770" i="6"/>
  <c r="I1770" i="6"/>
  <c r="A1771" i="6"/>
  <c r="B1771" i="6"/>
  <c r="I1771" i="6"/>
  <c r="A1772" i="6"/>
  <c r="B1772" i="6"/>
  <c r="I1772" i="6"/>
  <c r="A1773" i="6"/>
  <c r="B1773" i="6"/>
  <c r="I1773" i="6"/>
  <c r="A1774" i="6"/>
  <c r="B1774" i="6"/>
  <c r="I1774" i="6"/>
  <c r="A1775" i="6"/>
  <c r="B1775" i="6"/>
  <c r="I1775" i="6"/>
  <c r="A1776" i="6"/>
  <c r="B1776" i="6"/>
  <c r="I1776" i="6"/>
  <c r="A1777" i="6"/>
  <c r="B1777" i="6"/>
  <c r="I1777" i="6"/>
  <c r="A1778" i="6"/>
  <c r="B1778" i="6"/>
  <c r="I1778" i="6"/>
  <c r="A1779" i="6"/>
  <c r="B1779" i="6"/>
  <c r="I1779" i="6"/>
  <c r="A1780" i="6"/>
  <c r="B1780" i="6"/>
  <c r="I1780" i="6"/>
  <c r="A1781" i="6"/>
  <c r="B1781" i="6"/>
  <c r="I1781" i="6"/>
  <c r="A1782" i="6"/>
  <c r="B1782" i="6"/>
  <c r="I1782" i="6"/>
  <c r="A1783" i="6"/>
  <c r="B1783" i="6"/>
  <c r="I1783" i="6"/>
  <c r="A1784" i="6"/>
  <c r="B1784" i="6"/>
  <c r="I1784" i="6"/>
  <c r="A1785" i="6"/>
  <c r="B1785" i="6"/>
  <c r="I1785" i="6"/>
  <c r="A1786" i="6"/>
  <c r="B1786" i="6"/>
  <c r="I1786" i="6"/>
  <c r="A1787" i="6"/>
  <c r="B1787" i="6"/>
  <c r="I1787" i="6"/>
  <c r="A1788" i="6"/>
  <c r="B1788" i="6"/>
  <c r="I1788" i="6"/>
  <c r="A1789" i="6"/>
  <c r="B1789" i="6"/>
  <c r="I1789" i="6"/>
  <c r="A1790" i="6"/>
  <c r="B1790" i="6"/>
  <c r="I1790" i="6"/>
  <c r="A1791" i="6"/>
  <c r="B1791" i="6"/>
  <c r="I1791" i="6"/>
  <c r="A1792" i="6"/>
  <c r="B1792" i="6"/>
  <c r="I1792" i="6"/>
  <c r="A1793" i="6"/>
  <c r="B1793" i="6"/>
  <c r="I1793" i="6"/>
  <c r="A1794" i="6"/>
  <c r="B1794" i="6"/>
  <c r="I1794" i="6"/>
  <c r="A1795" i="6"/>
  <c r="B1795" i="6"/>
  <c r="I1795" i="6"/>
  <c r="A1796" i="6"/>
  <c r="B1796" i="6"/>
  <c r="I1796" i="6"/>
  <c r="A1797" i="6"/>
  <c r="B1797" i="6"/>
  <c r="I1797" i="6"/>
  <c r="A1798" i="6"/>
  <c r="B1798" i="6"/>
  <c r="I1798" i="6"/>
  <c r="A1799" i="6"/>
  <c r="B1799" i="6"/>
  <c r="I1799" i="6"/>
  <c r="A1800" i="6"/>
  <c r="B1800" i="6"/>
  <c r="I1800" i="6"/>
  <c r="A1801" i="6"/>
  <c r="B1801" i="6"/>
  <c r="I1801" i="6"/>
  <c r="A1802" i="6"/>
  <c r="B1802" i="6"/>
  <c r="I1802" i="6"/>
  <c r="A1803" i="6"/>
  <c r="B1803" i="6"/>
  <c r="I1803" i="6"/>
  <c r="A1804" i="6"/>
  <c r="B1804" i="6"/>
  <c r="I1804" i="6"/>
  <c r="A1805" i="6"/>
  <c r="B1805" i="6"/>
  <c r="I1805" i="6"/>
  <c r="A1806" i="6"/>
  <c r="B1806" i="6"/>
  <c r="I1806" i="6"/>
  <c r="A1807" i="6"/>
  <c r="B1807" i="6"/>
  <c r="I1807" i="6"/>
  <c r="A1808" i="6"/>
  <c r="B1808" i="6"/>
  <c r="I1808" i="6"/>
  <c r="A1809" i="6"/>
  <c r="B1809" i="6"/>
  <c r="I1809" i="6"/>
  <c r="A1810" i="6"/>
  <c r="B1810" i="6"/>
  <c r="I1810" i="6"/>
  <c r="A1811" i="6"/>
  <c r="B1811" i="6"/>
  <c r="I1811" i="6"/>
  <c r="A1812" i="6"/>
  <c r="B1812" i="6"/>
  <c r="I1812" i="6"/>
  <c r="A1813" i="6"/>
  <c r="B1813" i="6"/>
  <c r="I1813" i="6"/>
  <c r="A1814" i="6"/>
  <c r="B1814" i="6"/>
  <c r="I1814" i="6"/>
  <c r="A1815" i="6"/>
  <c r="B1815" i="6"/>
  <c r="I1815" i="6"/>
  <c r="A1816" i="6"/>
  <c r="B1816" i="6"/>
  <c r="I1816" i="6"/>
  <c r="A1817" i="6"/>
  <c r="B1817" i="6"/>
  <c r="I1817" i="6"/>
  <c r="A1818" i="6"/>
  <c r="B1818" i="6"/>
  <c r="I1818" i="6"/>
  <c r="A1819" i="6"/>
  <c r="B1819" i="6"/>
  <c r="I1819" i="6"/>
  <c r="A1820" i="6"/>
  <c r="B1820" i="6"/>
  <c r="I1820" i="6"/>
  <c r="A1821" i="6"/>
  <c r="B1821" i="6"/>
  <c r="I1821" i="6"/>
  <c r="A1822" i="6"/>
  <c r="B1822" i="6"/>
  <c r="I1822" i="6"/>
  <c r="A1823" i="6"/>
  <c r="B1823" i="6"/>
  <c r="I1823" i="6"/>
  <c r="A1824" i="6"/>
  <c r="B1824" i="6"/>
  <c r="I1824" i="6"/>
  <c r="A1825" i="6"/>
  <c r="B1825" i="6"/>
  <c r="I1825" i="6"/>
  <c r="A1826" i="6"/>
  <c r="B1826" i="6"/>
  <c r="I1826" i="6"/>
  <c r="A1827" i="6"/>
  <c r="B1827" i="6"/>
  <c r="I1827" i="6"/>
  <c r="A1828" i="6"/>
  <c r="B1828" i="6"/>
  <c r="I1828" i="6"/>
  <c r="A1829" i="6"/>
  <c r="B1829" i="6"/>
  <c r="I1829" i="6"/>
  <c r="A1830" i="6"/>
  <c r="B1830" i="6"/>
  <c r="I1830" i="6"/>
  <c r="A1831" i="6"/>
  <c r="B1831" i="6"/>
  <c r="I1831" i="6"/>
  <c r="A1832" i="6"/>
  <c r="B1832" i="6"/>
  <c r="I1832" i="6"/>
  <c r="A1833" i="6"/>
  <c r="B1833" i="6"/>
  <c r="I1833" i="6"/>
  <c r="A1834" i="6"/>
  <c r="B1834" i="6"/>
  <c r="I1834" i="6"/>
  <c r="A1835" i="6"/>
  <c r="B1835" i="6"/>
  <c r="I1835" i="6"/>
  <c r="A1836" i="6"/>
  <c r="B1836" i="6"/>
  <c r="I1836" i="6"/>
  <c r="A1837" i="6"/>
  <c r="B1837" i="6"/>
  <c r="I1837" i="6"/>
  <c r="A1838" i="6"/>
  <c r="B1838" i="6"/>
  <c r="I1838" i="6"/>
  <c r="A1839" i="6"/>
  <c r="B1839" i="6"/>
  <c r="I1839" i="6"/>
  <c r="A1840" i="6"/>
  <c r="B1840" i="6"/>
  <c r="I1840" i="6"/>
  <c r="A1841" i="6"/>
  <c r="B1841" i="6"/>
  <c r="I1841" i="6"/>
  <c r="A1842" i="6"/>
  <c r="B1842" i="6"/>
  <c r="I1842" i="6"/>
  <c r="A1843" i="6"/>
  <c r="B1843" i="6"/>
  <c r="I1843" i="6"/>
  <c r="A1844" i="6"/>
  <c r="B1844" i="6"/>
  <c r="I1844" i="6"/>
  <c r="A1845" i="6"/>
  <c r="B1845" i="6"/>
  <c r="I1845" i="6"/>
  <c r="A1846" i="6"/>
  <c r="B1846" i="6"/>
  <c r="I1846" i="6"/>
  <c r="A1847" i="6"/>
  <c r="B1847" i="6"/>
  <c r="I1847" i="6"/>
  <c r="A1848" i="6"/>
  <c r="B1848" i="6"/>
  <c r="I1848" i="6"/>
  <c r="A1849" i="6"/>
  <c r="B1849" i="6"/>
  <c r="I1849" i="6"/>
  <c r="A1850" i="6"/>
  <c r="B1850" i="6"/>
  <c r="I1850" i="6"/>
  <c r="A1851" i="6"/>
  <c r="B1851" i="6"/>
  <c r="I1851" i="6"/>
  <c r="A1852" i="6"/>
  <c r="B1852" i="6"/>
  <c r="I1852" i="6"/>
  <c r="A1853" i="6"/>
  <c r="B1853" i="6"/>
  <c r="I1853" i="6"/>
  <c r="A1854" i="6"/>
  <c r="B1854" i="6"/>
  <c r="I1854" i="6"/>
  <c r="A1855" i="6"/>
  <c r="B1855" i="6"/>
  <c r="I1855" i="6"/>
  <c r="A1856" i="6"/>
  <c r="B1856" i="6"/>
  <c r="I1856" i="6"/>
  <c r="A1857" i="6"/>
  <c r="B1857" i="6"/>
  <c r="I1857" i="6"/>
  <c r="A1858" i="6"/>
  <c r="B1858" i="6"/>
  <c r="I1858" i="6"/>
  <c r="A1859" i="6"/>
  <c r="B1859" i="6"/>
  <c r="I1859" i="6"/>
  <c r="A1860" i="6"/>
  <c r="B1860" i="6"/>
  <c r="I1860" i="6"/>
  <c r="A1861" i="6"/>
  <c r="B1861" i="6"/>
  <c r="I1861" i="6"/>
  <c r="A1862" i="6"/>
  <c r="B1862" i="6"/>
  <c r="I1862" i="6"/>
  <c r="A1863" i="6"/>
  <c r="B1863" i="6"/>
  <c r="I1863" i="6"/>
  <c r="A1864" i="6"/>
  <c r="B1864" i="6"/>
  <c r="I1864" i="6"/>
  <c r="A1865" i="6"/>
  <c r="B1865" i="6"/>
  <c r="I1865" i="6"/>
  <c r="A1866" i="6"/>
  <c r="B1866" i="6"/>
  <c r="I1866" i="6"/>
  <c r="A1867" i="6"/>
  <c r="B1867" i="6"/>
  <c r="I1867" i="6"/>
  <c r="A1868" i="6"/>
  <c r="B1868" i="6"/>
  <c r="I1868" i="6"/>
  <c r="A1869" i="6"/>
  <c r="B1869" i="6"/>
  <c r="I1869" i="6"/>
  <c r="A1870" i="6"/>
  <c r="B1870" i="6"/>
  <c r="I1870" i="6"/>
  <c r="A1871" i="6"/>
  <c r="B1871" i="6"/>
  <c r="I1871" i="6"/>
  <c r="A1872" i="6"/>
  <c r="B1872" i="6"/>
  <c r="I1872" i="6"/>
  <c r="A1873" i="6"/>
  <c r="B1873" i="6"/>
  <c r="I1873" i="6"/>
  <c r="A1874" i="6"/>
  <c r="B1874" i="6"/>
  <c r="I1874" i="6"/>
  <c r="A1875" i="6"/>
  <c r="B1875" i="6"/>
  <c r="I1875" i="6"/>
  <c r="A1876" i="6"/>
  <c r="B1876" i="6"/>
  <c r="I1876" i="6"/>
  <c r="A1877" i="6"/>
  <c r="B1877" i="6"/>
  <c r="I1877" i="6"/>
  <c r="A1878" i="6"/>
  <c r="B1878" i="6"/>
  <c r="I1878" i="6"/>
  <c r="A1879" i="6"/>
  <c r="B1879" i="6"/>
  <c r="I1879" i="6"/>
  <c r="A1880" i="6"/>
  <c r="B1880" i="6"/>
  <c r="I1880" i="6"/>
  <c r="A1881" i="6"/>
  <c r="B1881" i="6"/>
  <c r="I1881" i="6"/>
  <c r="A1882" i="6"/>
  <c r="B1882" i="6"/>
  <c r="I1882" i="6"/>
  <c r="A1883" i="6"/>
  <c r="B1883" i="6"/>
  <c r="I1883" i="6"/>
  <c r="A1884" i="6"/>
  <c r="B1884" i="6"/>
  <c r="I1884" i="6"/>
  <c r="A1885" i="6"/>
  <c r="B1885" i="6"/>
  <c r="I1885" i="6"/>
  <c r="A1886" i="6"/>
  <c r="B1886" i="6"/>
  <c r="I1886" i="6"/>
  <c r="A1887" i="6"/>
  <c r="B1887" i="6"/>
  <c r="I1887" i="6"/>
  <c r="A1888" i="6"/>
  <c r="B1888" i="6"/>
  <c r="I1888" i="6"/>
  <c r="A1889" i="6"/>
  <c r="B1889" i="6"/>
  <c r="I1889" i="6"/>
  <c r="A1890" i="6"/>
  <c r="B1890" i="6"/>
  <c r="I1890" i="6"/>
  <c r="A1891" i="6"/>
  <c r="B1891" i="6"/>
  <c r="I1891" i="6"/>
  <c r="A1892" i="6"/>
  <c r="B1892" i="6"/>
  <c r="I1892" i="6"/>
  <c r="A1893" i="6"/>
  <c r="B1893" i="6"/>
  <c r="I1893" i="6"/>
  <c r="A1894" i="6"/>
  <c r="B1894" i="6"/>
  <c r="I1894" i="6"/>
  <c r="A1895" i="6"/>
  <c r="B1895" i="6"/>
  <c r="I1895" i="6"/>
  <c r="A1896" i="6"/>
  <c r="B1896" i="6"/>
  <c r="I1896" i="6"/>
  <c r="A1897" i="6"/>
  <c r="B1897" i="6"/>
  <c r="I1897" i="6"/>
  <c r="A1898" i="6"/>
  <c r="B1898" i="6"/>
  <c r="I1898" i="6"/>
  <c r="A1899" i="6"/>
  <c r="B1899" i="6"/>
  <c r="I1899" i="6"/>
  <c r="A1900" i="6"/>
  <c r="B1900" i="6"/>
  <c r="I1900" i="6"/>
  <c r="A1901" i="6"/>
  <c r="B1901" i="6"/>
  <c r="I1901" i="6"/>
  <c r="A1902" i="6"/>
  <c r="B1902" i="6"/>
  <c r="I1902" i="6"/>
  <c r="A1903" i="6"/>
  <c r="B1903" i="6"/>
  <c r="I1903" i="6"/>
  <c r="A1904" i="6"/>
  <c r="B1904" i="6"/>
  <c r="I1904" i="6"/>
  <c r="A1905" i="6"/>
  <c r="B1905" i="6"/>
  <c r="I1905" i="6"/>
  <c r="A1906" i="6"/>
  <c r="B1906" i="6"/>
  <c r="I1906" i="6"/>
  <c r="A1907" i="6"/>
  <c r="B1907" i="6"/>
  <c r="I1907" i="6"/>
  <c r="A1908" i="6"/>
  <c r="B1908" i="6"/>
  <c r="I1908" i="6"/>
  <c r="A1909" i="6"/>
  <c r="B1909" i="6"/>
  <c r="I1909" i="6"/>
  <c r="A1910" i="6"/>
  <c r="B1910" i="6"/>
  <c r="I1910" i="6"/>
  <c r="A1911" i="6"/>
  <c r="B1911" i="6"/>
  <c r="I1911" i="6"/>
  <c r="A1912" i="6"/>
  <c r="B1912" i="6"/>
  <c r="I1912" i="6"/>
  <c r="A1913" i="6"/>
  <c r="B1913" i="6"/>
  <c r="I1913" i="6"/>
  <c r="A1914" i="6"/>
  <c r="B1914" i="6"/>
  <c r="I1914" i="6"/>
  <c r="A1915" i="6"/>
  <c r="B1915" i="6"/>
  <c r="I1915" i="6"/>
  <c r="A1916" i="6"/>
  <c r="B1916" i="6"/>
  <c r="I1916" i="6"/>
  <c r="A1917" i="6"/>
  <c r="B1917" i="6"/>
  <c r="I1917" i="6"/>
  <c r="A1918" i="6"/>
  <c r="B1918" i="6"/>
  <c r="I1918" i="6"/>
  <c r="A1919" i="6"/>
  <c r="B1919" i="6"/>
  <c r="I1919" i="6"/>
  <c r="A1920" i="6"/>
  <c r="B1920" i="6"/>
  <c r="I1920" i="6"/>
  <c r="A1921" i="6"/>
  <c r="B1921" i="6"/>
  <c r="I1921" i="6"/>
  <c r="A1922" i="6"/>
  <c r="B1922" i="6"/>
  <c r="I1922" i="6"/>
  <c r="A1923" i="6"/>
  <c r="B1923" i="6"/>
  <c r="I1923" i="6"/>
  <c r="A1924" i="6"/>
  <c r="B1924" i="6"/>
  <c r="I1924" i="6"/>
  <c r="A1925" i="6"/>
  <c r="B1925" i="6"/>
  <c r="I1925" i="6"/>
  <c r="A1926" i="6"/>
  <c r="B1926" i="6"/>
  <c r="I1926" i="6"/>
  <c r="A1927" i="6"/>
  <c r="B1927" i="6"/>
  <c r="I1927" i="6"/>
  <c r="A1928" i="6"/>
  <c r="B1928" i="6"/>
  <c r="I1928" i="6"/>
  <c r="A1929" i="6"/>
  <c r="B1929" i="6"/>
  <c r="I1929" i="6"/>
  <c r="A1930" i="6"/>
  <c r="B1930" i="6"/>
  <c r="I1930" i="6"/>
  <c r="A1931" i="6"/>
  <c r="B1931" i="6"/>
  <c r="I1931" i="6"/>
  <c r="A1932" i="6"/>
  <c r="B1932" i="6"/>
  <c r="I1932" i="6"/>
  <c r="A1933" i="6"/>
  <c r="B1933" i="6"/>
  <c r="I1933" i="6"/>
  <c r="A1934" i="6"/>
  <c r="B1934" i="6"/>
  <c r="I1934" i="6"/>
  <c r="A1935" i="6"/>
  <c r="B1935" i="6"/>
  <c r="I1935" i="6"/>
  <c r="A1936" i="6"/>
  <c r="B1936" i="6"/>
  <c r="I1936" i="6"/>
  <c r="A1937" i="6"/>
  <c r="B1937" i="6"/>
  <c r="I1937" i="6"/>
  <c r="A1938" i="6"/>
  <c r="B1938" i="6"/>
  <c r="I1938" i="6"/>
  <c r="A1939" i="6"/>
  <c r="B1939" i="6"/>
  <c r="I1939" i="6"/>
  <c r="A1940" i="6"/>
  <c r="B1940" i="6"/>
  <c r="I1940" i="6"/>
  <c r="A1941" i="6"/>
  <c r="B1941" i="6"/>
  <c r="I1941" i="6"/>
  <c r="A1942" i="6"/>
  <c r="B1942" i="6"/>
  <c r="I1942" i="6"/>
  <c r="A1943" i="6"/>
  <c r="B1943" i="6"/>
  <c r="I1943" i="6"/>
  <c r="A1944" i="6"/>
  <c r="B1944" i="6"/>
  <c r="I1944" i="6"/>
  <c r="A1945" i="6"/>
  <c r="B1945" i="6"/>
  <c r="I1945" i="6"/>
  <c r="A1946" i="6"/>
  <c r="B1946" i="6"/>
  <c r="I1946" i="6"/>
  <c r="A1947" i="6"/>
  <c r="B1947" i="6"/>
  <c r="I1947" i="6"/>
  <c r="A1948" i="6"/>
  <c r="B1948" i="6"/>
  <c r="I1948" i="6"/>
  <c r="A1949" i="6"/>
  <c r="B1949" i="6"/>
  <c r="I1949" i="6"/>
  <c r="A1950" i="6"/>
  <c r="B1950" i="6"/>
  <c r="I1950" i="6"/>
  <c r="A1951" i="6"/>
  <c r="B1951" i="6"/>
  <c r="I1951" i="6"/>
  <c r="A1952" i="6"/>
  <c r="B1952" i="6"/>
  <c r="I1952" i="6"/>
  <c r="A1953" i="6"/>
  <c r="B1953" i="6"/>
  <c r="I1953" i="6"/>
  <c r="A1954" i="6"/>
  <c r="B1954" i="6"/>
  <c r="I1954" i="6"/>
  <c r="A1955" i="6"/>
  <c r="B1955" i="6"/>
  <c r="I1955" i="6"/>
  <c r="A1956" i="6"/>
  <c r="B1956" i="6"/>
  <c r="I1956" i="6"/>
  <c r="A1957" i="6"/>
  <c r="B1957" i="6"/>
  <c r="I1957" i="6"/>
  <c r="A1958" i="6"/>
  <c r="B1958" i="6"/>
  <c r="I1958" i="6"/>
  <c r="A1959" i="6"/>
  <c r="B1959" i="6"/>
  <c r="I1959" i="6"/>
  <c r="A1960" i="6"/>
  <c r="B1960" i="6"/>
  <c r="I1960" i="6"/>
  <c r="A1961" i="6"/>
  <c r="B1961" i="6"/>
  <c r="I1961" i="6"/>
  <c r="A1962" i="6"/>
  <c r="B1962" i="6"/>
  <c r="I1962" i="6"/>
  <c r="A1963" i="6"/>
  <c r="B1963" i="6"/>
  <c r="I1963" i="6"/>
  <c r="A1964" i="6"/>
  <c r="B1964" i="6"/>
  <c r="I1964" i="6"/>
  <c r="A1965" i="6"/>
  <c r="B1965" i="6"/>
  <c r="I1965" i="6"/>
  <c r="A1966" i="6"/>
  <c r="B1966" i="6"/>
  <c r="I1966" i="6"/>
  <c r="A1967" i="6"/>
  <c r="B1967" i="6"/>
  <c r="I1967" i="6"/>
  <c r="A1968" i="6"/>
  <c r="B1968" i="6"/>
  <c r="I1968" i="6"/>
  <c r="A1969" i="6"/>
  <c r="B1969" i="6"/>
  <c r="I1969" i="6"/>
  <c r="A1970" i="6"/>
  <c r="B1970" i="6"/>
  <c r="I1970" i="6"/>
  <c r="A1971" i="6"/>
  <c r="B1971" i="6"/>
  <c r="I1971" i="6"/>
  <c r="A1972" i="6"/>
  <c r="B1972" i="6"/>
  <c r="I1972" i="6"/>
  <c r="A1973" i="6"/>
  <c r="B1973" i="6"/>
  <c r="I1973" i="6"/>
  <c r="A1974" i="6"/>
  <c r="B1974" i="6"/>
  <c r="I1974" i="6"/>
  <c r="A1975" i="6"/>
  <c r="B1975" i="6"/>
  <c r="I1975" i="6"/>
  <c r="A1976" i="6"/>
  <c r="B1976" i="6"/>
  <c r="I1976" i="6"/>
  <c r="A1977" i="6"/>
  <c r="B1977" i="6"/>
  <c r="I1977" i="6"/>
  <c r="A1978" i="6"/>
  <c r="B1978" i="6"/>
  <c r="I1978" i="6"/>
  <c r="A1979" i="6"/>
  <c r="B1979" i="6"/>
  <c r="I1979" i="6"/>
  <c r="A1980" i="6"/>
  <c r="B1980" i="6"/>
  <c r="I1980" i="6"/>
  <c r="A1981" i="6"/>
  <c r="B1981" i="6"/>
  <c r="I1981" i="6"/>
  <c r="A1982" i="6"/>
  <c r="B1982" i="6"/>
  <c r="I1982" i="6"/>
  <c r="A1983" i="6"/>
  <c r="B1983" i="6"/>
  <c r="I1983" i="6"/>
  <c r="A1984" i="6"/>
  <c r="B1984" i="6"/>
  <c r="I1984" i="6"/>
  <c r="A1985" i="6"/>
  <c r="B1985" i="6"/>
  <c r="I1985" i="6"/>
  <c r="A1986" i="6"/>
  <c r="B1986" i="6"/>
  <c r="I1986" i="6"/>
  <c r="A1987" i="6"/>
  <c r="B1987" i="6"/>
  <c r="I1987" i="6"/>
  <c r="A1988" i="6"/>
  <c r="B1988" i="6"/>
  <c r="I1988" i="6"/>
  <c r="A1989" i="6"/>
  <c r="B1989" i="6"/>
  <c r="I1989" i="6"/>
  <c r="A1990" i="6"/>
  <c r="B1990" i="6"/>
  <c r="I1990" i="6"/>
  <c r="A1991" i="6"/>
  <c r="B1991" i="6"/>
  <c r="I1991" i="6"/>
  <c r="A1992" i="6"/>
  <c r="B1992" i="6"/>
  <c r="I1992" i="6"/>
  <c r="A1993" i="6"/>
  <c r="B1993" i="6"/>
  <c r="I1993" i="6"/>
  <c r="A1994" i="6"/>
  <c r="B1994" i="6"/>
  <c r="I1994" i="6"/>
  <c r="A1995" i="6"/>
  <c r="B1995" i="6"/>
  <c r="I1995" i="6"/>
  <c r="A1996" i="6"/>
  <c r="B1996" i="6"/>
  <c r="I1996" i="6"/>
  <c r="A1997" i="6"/>
  <c r="B1997" i="6"/>
  <c r="I1997" i="6"/>
  <c r="A1998" i="6"/>
  <c r="B1998" i="6"/>
  <c r="I1998" i="6"/>
  <c r="A1999" i="6"/>
  <c r="B1999" i="6"/>
  <c r="I1999" i="6"/>
  <c r="A2000" i="6"/>
  <c r="B2000" i="6"/>
  <c r="I2000" i="6"/>
  <c r="A2001" i="6"/>
  <c r="B2001" i="6"/>
  <c r="I2001" i="6"/>
  <c r="A2002" i="6"/>
  <c r="B2002" i="6"/>
  <c r="I2002" i="6"/>
  <c r="A2003" i="6"/>
  <c r="B2003" i="6"/>
  <c r="I2003" i="6"/>
  <c r="A2004" i="6"/>
  <c r="B2004" i="6"/>
  <c r="I2004" i="6"/>
  <c r="A2005" i="6"/>
  <c r="B2005" i="6"/>
  <c r="I2005" i="6"/>
  <c r="A2006" i="6"/>
  <c r="B2006" i="6"/>
  <c r="I2006" i="6"/>
  <c r="A2007" i="6"/>
  <c r="B2007" i="6"/>
  <c r="I2007" i="6"/>
  <c r="A2008" i="6"/>
  <c r="B2008" i="6"/>
  <c r="I2008" i="6"/>
  <c r="A2009" i="6"/>
  <c r="B2009" i="6"/>
  <c r="I2009" i="6"/>
  <c r="A2010" i="6"/>
  <c r="B2010" i="6"/>
  <c r="I2010" i="6"/>
  <c r="A2011" i="6"/>
  <c r="B2011" i="6"/>
  <c r="I2011" i="6"/>
  <c r="A2012" i="6"/>
  <c r="B2012" i="6"/>
  <c r="I2012" i="6"/>
  <c r="A2013" i="6"/>
  <c r="B2013" i="6"/>
  <c r="I2013" i="6"/>
  <c r="A2014" i="6"/>
  <c r="B2014" i="6"/>
  <c r="I2014" i="6"/>
  <c r="A2015" i="6"/>
  <c r="B2015" i="6"/>
  <c r="I2015" i="6"/>
  <c r="A2016" i="6"/>
  <c r="B2016" i="6"/>
  <c r="I2016" i="6"/>
  <c r="A2017" i="6"/>
  <c r="B2017" i="6"/>
  <c r="I2017" i="6"/>
  <c r="A2018" i="6"/>
  <c r="B2018" i="6"/>
  <c r="I2018" i="6"/>
  <c r="A2019" i="6"/>
  <c r="B2019" i="6"/>
  <c r="I2019" i="6"/>
  <c r="A2020" i="6"/>
  <c r="B2020" i="6"/>
  <c r="I2020" i="6"/>
  <c r="A2021" i="6"/>
  <c r="B2021" i="6"/>
  <c r="I2021" i="6"/>
  <c r="A2022" i="6"/>
  <c r="B2022" i="6"/>
  <c r="I2022" i="6"/>
  <c r="A2023" i="6"/>
  <c r="B2023" i="6"/>
  <c r="I2023" i="6"/>
  <c r="A2024" i="6"/>
  <c r="B2024" i="6"/>
  <c r="I2024" i="6"/>
  <c r="A2025" i="6"/>
  <c r="B2025" i="6"/>
  <c r="I2025" i="6"/>
  <c r="A2026" i="6"/>
  <c r="B2026" i="6"/>
  <c r="I2026" i="6"/>
  <c r="A2027" i="6"/>
  <c r="B2027" i="6"/>
  <c r="I2027" i="6"/>
  <c r="A2028" i="6"/>
  <c r="B2028" i="6"/>
  <c r="I2028" i="6"/>
  <c r="A2029" i="6"/>
  <c r="B2029" i="6"/>
  <c r="I2029" i="6"/>
  <c r="A2030" i="6"/>
  <c r="B2030" i="6"/>
  <c r="I2030" i="6"/>
  <c r="A2031" i="6"/>
  <c r="B2031" i="6"/>
  <c r="I2031" i="6"/>
  <c r="A2032" i="6"/>
  <c r="B2032" i="6"/>
  <c r="I2032" i="6"/>
  <c r="A2033" i="6"/>
  <c r="B2033" i="6"/>
  <c r="I2033" i="6"/>
  <c r="A2034" i="6"/>
  <c r="B2034" i="6"/>
  <c r="I2034" i="6"/>
  <c r="A2035" i="6"/>
  <c r="B2035" i="6"/>
  <c r="I2035" i="6"/>
  <c r="A2036" i="6"/>
  <c r="B2036" i="6"/>
  <c r="I2036" i="6"/>
  <c r="A2037" i="6"/>
  <c r="B2037" i="6"/>
  <c r="I2037" i="6"/>
  <c r="A2038" i="6"/>
  <c r="B2038" i="6"/>
  <c r="I2038" i="6"/>
  <c r="A2039" i="6"/>
  <c r="B2039" i="6"/>
  <c r="I2039" i="6"/>
  <c r="A2040" i="6"/>
  <c r="B2040" i="6"/>
  <c r="I2040" i="6"/>
  <c r="A2041" i="6"/>
  <c r="B2041" i="6"/>
  <c r="I2041" i="6"/>
  <c r="A2042" i="6"/>
  <c r="B2042" i="6"/>
  <c r="I2042" i="6"/>
  <c r="A2043" i="6"/>
  <c r="B2043" i="6"/>
  <c r="I2043" i="6"/>
  <c r="A2044" i="6"/>
  <c r="B2044" i="6"/>
  <c r="I2044" i="6"/>
  <c r="A2045" i="6"/>
  <c r="B2045" i="6"/>
  <c r="I2045" i="6"/>
  <c r="A2046" i="6"/>
  <c r="B2046" i="6"/>
  <c r="I2046" i="6"/>
  <c r="A2047" i="6"/>
  <c r="B2047" i="6"/>
  <c r="I2047" i="6"/>
  <c r="A2048" i="6"/>
  <c r="B2048" i="6"/>
  <c r="I2048" i="6"/>
  <c r="A2049" i="6"/>
  <c r="B2049" i="6"/>
  <c r="I2049" i="6"/>
  <c r="A2050" i="6"/>
  <c r="B2050" i="6"/>
  <c r="I2050" i="6"/>
  <c r="A2051" i="6"/>
  <c r="B2051" i="6"/>
  <c r="I2051" i="6"/>
  <c r="A2052" i="6"/>
  <c r="B2052" i="6"/>
  <c r="I2052" i="6"/>
  <c r="A2053" i="6"/>
  <c r="B2053" i="6"/>
  <c r="I2053" i="6"/>
  <c r="A2054" i="6"/>
  <c r="B2054" i="6"/>
  <c r="I2054" i="6"/>
  <c r="A2055" i="6"/>
  <c r="B2055" i="6"/>
  <c r="I2055" i="6"/>
  <c r="A2056" i="6"/>
  <c r="B2056" i="6"/>
  <c r="I2056" i="6"/>
  <c r="A2057" i="6"/>
  <c r="B2057" i="6"/>
  <c r="I2057" i="6"/>
  <c r="A2058" i="6"/>
  <c r="B2058" i="6"/>
  <c r="I2058" i="6"/>
  <c r="A2059" i="6"/>
  <c r="B2059" i="6"/>
  <c r="I2059" i="6"/>
  <c r="A2060" i="6"/>
  <c r="B2060" i="6"/>
  <c r="I2060" i="6"/>
  <c r="A2061" i="6"/>
  <c r="B2061" i="6"/>
  <c r="I2061" i="6"/>
  <c r="A2062" i="6"/>
  <c r="B2062" i="6"/>
  <c r="I2062" i="6"/>
  <c r="A2063" i="6"/>
  <c r="B2063" i="6"/>
  <c r="I2063" i="6"/>
  <c r="A2064" i="6"/>
  <c r="B2064" i="6"/>
  <c r="I2064" i="6"/>
  <c r="A2065" i="6"/>
  <c r="B2065" i="6"/>
  <c r="I2065" i="6"/>
  <c r="A2066" i="6"/>
  <c r="B2066" i="6"/>
  <c r="I2066" i="6"/>
  <c r="A2067" i="6"/>
  <c r="B2067" i="6"/>
  <c r="I2067" i="6"/>
  <c r="A2068" i="6"/>
  <c r="B2068" i="6"/>
  <c r="I2068" i="6"/>
  <c r="A2069" i="6"/>
  <c r="B2069" i="6"/>
  <c r="I2069" i="6"/>
  <c r="A2070" i="6"/>
  <c r="B2070" i="6"/>
  <c r="I2070" i="6"/>
  <c r="A2071" i="6"/>
  <c r="B2071" i="6"/>
  <c r="I2071" i="6"/>
  <c r="A2072" i="6"/>
  <c r="B2072" i="6"/>
  <c r="I2072" i="6"/>
  <c r="A2073" i="6"/>
  <c r="B2073" i="6"/>
  <c r="I2073" i="6"/>
  <c r="A2074" i="6"/>
  <c r="B2074" i="6"/>
  <c r="I2074" i="6"/>
  <c r="A2075" i="6"/>
  <c r="B2075" i="6"/>
  <c r="I2075" i="6"/>
  <c r="A2076" i="6"/>
  <c r="B2076" i="6"/>
  <c r="I2076" i="6"/>
  <c r="A2077" i="6"/>
  <c r="B2077" i="6"/>
  <c r="I2077" i="6"/>
  <c r="A2078" i="6"/>
  <c r="B2078" i="6"/>
  <c r="I2078" i="6"/>
  <c r="A2079" i="6"/>
  <c r="B2079" i="6"/>
  <c r="I2079" i="6"/>
  <c r="A2080" i="6"/>
  <c r="B2080" i="6"/>
  <c r="I2080" i="6"/>
  <c r="A2081" i="6"/>
  <c r="B2081" i="6"/>
  <c r="I2081" i="6"/>
  <c r="A2082" i="6"/>
  <c r="B2082" i="6"/>
  <c r="I2082" i="6"/>
  <c r="A2083" i="6"/>
  <c r="B2083" i="6"/>
  <c r="I2083" i="6"/>
  <c r="A2084" i="6"/>
  <c r="B2084" i="6"/>
  <c r="I2084" i="6"/>
  <c r="A2085" i="6"/>
  <c r="B2085" i="6"/>
  <c r="I2085" i="6"/>
  <c r="A2086" i="6"/>
  <c r="B2086" i="6"/>
  <c r="I2086" i="6"/>
  <c r="A2087" i="6"/>
  <c r="B2087" i="6"/>
  <c r="I2087" i="6"/>
  <c r="A2088" i="6"/>
  <c r="B2088" i="6"/>
  <c r="I2088" i="6"/>
  <c r="A2089" i="6"/>
  <c r="B2089" i="6"/>
  <c r="I2089" i="6"/>
  <c r="A2090" i="6"/>
  <c r="B2090" i="6"/>
  <c r="I2090" i="6"/>
  <c r="A2091" i="6"/>
  <c r="B2091" i="6"/>
  <c r="I2091" i="6"/>
  <c r="A2092" i="6"/>
  <c r="B2092" i="6"/>
  <c r="I2092" i="6"/>
  <c r="A2093" i="6"/>
  <c r="B2093" i="6"/>
  <c r="I2093" i="6"/>
  <c r="A2094" i="6"/>
  <c r="B2094" i="6"/>
  <c r="I2094" i="6"/>
  <c r="A2095" i="6"/>
  <c r="B2095" i="6"/>
  <c r="I2095" i="6"/>
  <c r="A2096" i="6"/>
  <c r="B2096" i="6"/>
  <c r="I2096" i="6"/>
  <c r="A2097" i="6"/>
  <c r="B2097" i="6"/>
  <c r="I2097" i="6"/>
  <c r="A2098" i="6"/>
  <c r="B2098" i="6"/>
  <c r="I2098" i="6"/>
  <c r="A2099" i="6"/>
  <c r="B2099" i="6"/>
  <c r="I2099" i="6"/>
  <c r="A2100" i="6"/>
  <c r="B2100" i="6"/>
  <c r="I2100" i="6"/>
  <c r="A2101" i="6"/>
  <c r="B2101" i="6"/>
  <c r="I2101" i="6"/>
  <c r="A2102" i="6"/>
  <c r="B2102" i="6"/>
  <c r="I2102" i="6"/>
  <c r="A2103" i="6"/>
  <c r="B2103" i="6"/>
  <c r="I2103" i="6"/>
  <c r="A2104" i="6"/>
  <c r="B2104" i="6"/>
  <c r="I2104" i="6"/>
  <c r="A2105" i="6"/>
  <c r="B2105" i="6"/>
  <c r="I2105" i="6"/>
  <c r="A2106" i="6"/>
  <c r="B2106" i="6"/>
  <c r="I2106" i="6"/>
  <c r="A2107" i="6"/>
  <c r="B2107" i="6"/>
  <c r="I2107" i="6"/>
  <c r="A2108" i="6"/>
  <c r="B2108" i="6"/>
  <c r="I2108" i="6"/>
  <c r="A2109" i="6"/>
  <c r="B2109" i="6"/>
  <c r="I2109" i="6"/>
  <c r="A2110" i="6"/>
  <c r="B2110" i="6"/>
  <c r="I2110" i="6"/>
  <c r="A2111" i="6"/>
  <c r="B2111" i="6"/>
  <c r="I2111" i="6"/>
  <c r="A2112" i="6"/>
  <c r="B2112" i="6"/>
  <c r="I2112" i="6"/>
  <c r="A2113" i="6"/>
  <c r="B2113" i="6"/>
  <c r="I2113" i="6"/>
  <c r="A2114" i="6"/>
  <c r="B2114" i="6"/>
  <c r="I2114" i="6"/>
  <c r="A2115" i="6"/>
  <c r="B2115" i="6"/>
  <c r="I2115" i="6"/>
  <c r="A2116" i="6"/>
  <c r="B2116" i="6"/>
  <c r="I2116" i="6"/>
  <c r="A2117" i="6"/>
  <c r="B2117" i="6"/>
  <c r="I2117" i="6"/>
  <c r="A2118" i="6"/>
  <c r="B2118" i="6"/>
  <c r="I2118" i="6"/>
  <c r="A2119" i="6"/>
  <c r="B2119" i="6"/>
  <c r="I2119" i="6"/>
  <c r="A2120" i="6"/>
  <c r="B2120" i="6"/>
  <c r="I2120" i="6"/>
  <c r="A2121" i="6"/>
  <c r="B2121" i="6"/>
  <c r="I2121" i="6"/>
  <c r="A2122" i="6"/>
  <c r="B2122" i="6"/>
  <c r="I2122" i="6"/>
  <c r="A2123" i="6"/>
  <c r="B2123" i="6"/>
  <c r="I2123" i="6"/>
  <c r="A2124" i="6"/>
  <c r="B2124" i="6"/>
  <c r="I2124" i="6"/>
  <c r="A2125" i="6"/>
  <c r="B2125" i="6"/>
  <c r="I2125" i="6"/>
  <c r="A2126" i="6"/>
  <c r="B2126" i="6"/>
  <c r="I2126" i="6"/>
  <c r="A2127" i="6"/>
  <c r="B2127" i="6"/>
  <c r="I2127" i="6"/>
  <c r="A2128" i="6"/>
  <c r="B2128" i="6"/>
  <c r="I2128" i="6"/>
  <c r="A2129" i="6"/>
  <c r="B2129" i="6"/>
  <c r="I2129" i="6"/>
  <c r="A2130" i="6"/>
  <c r="B2130" i="6"/>
  <c r="I2130" i="6"/>
  <c r="A2131" i="6"/>
  <c r="B2131" i="6"/>
  <c r="I2131" i="6"/>
  <c r="A2132" i="6"/>
  <c r="B2132" i="6"/>
  <c r="I2132" i="6"/>
  <c r="A2133" i="6"/>
  <c r="B2133" i="6"/>
  <c r="I2133" i="6"/>
  <c r="A2134" i="6"/>
  <c r="B2134" i="6"/>
  <c r="I2134" i="6"/>
  <c r="A2135" i="6"/>
  <c r="B2135" i="6"/>
  <c r="I2135" i="6"/>
  <c r="A2136" i="6"/>
  <c r="B2136" i="6"/>
  <c r="I2136" i="6"/>
  <c r="A2137" i="6"/>
  <c r="B2137" i="6"/>
  <c r="I2137" i="6"/>
  <c r="A2138" i="6"/>
  <c r="B2138" i="6"/>
  <c r="I2138" i="6"/>
  <c r="A2139" i="6"/>
  <c r="B2139" i="6"/>
  <c r="I2139" i="6"/>
  <c r="A2140" i="6"/>
  <c r="B2140" i="6"/>
  <c r="I2140" i="6"/>
  <c r="A2141" i="6"/>
  <c r="B2141" i="6"/>
  <c r="I2141" i="6"/>
  <c r="A2142" i="6"/>
  <c r="B2142" i="6"/>
  <c r="I2142" i="6"/>
  <c r="A2143" i="6"/>
  <c r="B2143" i="6"/>
  <c r="I2143" i="6"/>
  <c r="A2144" i="6"/>
  <c r="B2144" i="6"/>
  <c r="I2144" i="6"/>
  <c r="A2145" i="6"/>
  <c r="B2145" i="6"/>
  <c r="I2145" i="6"/>
  <c r="A2146" i="6"/>
  <c r="B2146" i="6"/>
  <c r="I2146" i="6"/>
  <c r="A2147" i="6"/>
  <c r="B2147" i="6"/>
  <c r="I2147" i="6"/>
  <c r="A2148" i="6"/>
  <c r="B2148" i="6"/>
  <c r="I2148" i="6"/>
  <c r="A2149" i="6"/>
  <c r="B2149" i="6"/>
  <c r="I2149" i="6"/>
  <c r="A2150" i="6"/>
  <c r="B2150" i="6"/>
  <c r="I2150" i="6"/>
  <c r="A2151" i="6"/>
  <c r="B2151" i="6"/>
  <c r="I2151" i="6"/>
  <c r="A2152" i="6"/>
  <c r="B2152" i="6"/>
  <c r="I2152" i="6"/>
  <c r="A2153" i="6"/>
  <c r="B2153" i="6"/>
  <c r="I2153" i="6"/>
  <c r="A2154" i="6"/>
  <c r="B2154" i="6"/>
  <c r="I2154" i="6"/>
  <c r="A2155" i="6"/>
  <c r="B2155" i="6"/>
  <c r="I2155" i="6"/>
  <c r="A2156" i="6"/>
  <c r="B2156" i="6"/>
  <c r="I2156" i="6"/>
  <c r="A2157" i="6"/>
  <c r="B2157" i="6"/>
  <c r="I2157" i="6"/>
  <c r="A2158" i="6"/>
  <c r="B2158" i="6"/>
  <c r="I2158" i="6"/>
  <c r="A2159" i="6"/>
  <c r="B2159" i="6"/>
  <c r="I2159" i="6"/>
  <c r="A2160" i="6"/>
  <c r="B2160" i="6"/>
  <c r="I2160" i="6"/>
  <c r="A2161" i="6"/>
  <c r="B2161" i="6"/>
  <c r="I2161" i="6"/>
  <c r="A2162" i="6"/>
  <c r="B2162" i="6"/>
  <c r="I2162" i="6"/>
  <c r="A2163" i="6"/>
  <c r="B2163" i="6"/>
  <c r="I2163" i="6"/>
  <c r="A2164" i="6"/>
  <c r="B2164" i="6"/>
  <c r="I2164" i="6"/>
  <c r="A2165" i="6"/>
  <c r="B2165" i="6"/>
  <c r="I2165" i="6"/>
  <c r="A2166" i="6"/>
  <c r="B2166" i="6"/>
  <c r="I2166" i="6"/>
  <c r="A2167" i="6"/>
  <c r="B2167" i="6"/>
  <c r="I2167" i="6"/>
  <c r="A2168" i="6"/>
  <c r="B2168" i="6"/>
  <c r="I2168" i="6"/>
  <c r="A2169" i="6"/>
  <c r="B2169" i="6"/>
  <c r="I2169" i="6"/>
  <c r="A2170" i="6"/>
  <c r="B2170" i="6"/>
  <c r="I2170" i="6"/>
  <c r="A2171" i="6"/>
  <c r="B2171" i="6"/>
  <c r="I2171" i="6"/>
  <c r="A2172" i="6"/>
  <c r="B2172" i="6"/>
  <c r="I2172" i="6"/>
  <c r="A2173" i="6"/>
  <c r="B2173" i="6"/>
  <c r="I2173" i="6"/>
  <c r="A2174" i="6"/>
  <c r="B2174" i="6"/>
  <c r="I2174" i="6"/>
  <c r="A2175" i="6"/>
  <c r="B2175" i="6"/>
  <c r="I2175" i="6"/>
  <c r="A2176" i="6"/>
  <c r="B2176" i="6"/>
  <c r="I2176" i="6"/>
  <c r="A2177" i="6"/>
  <c r="B2177" i="6"/>
  <c r="I2177" i="6"/>
  <c r="A2178" i="6"/>
  <c r="B2178" i="6"/>
  <c r="I2178" i="6"/>
  <c r="A2179" i="6"/>
  <c r="B2179" i="6"/>
  <c r="I2179" i="6"/>
  <c r="A2180" i="6"/>
  <c r="B2180" i="6"/>
  <c r="I2180" i="6"/>
  <c r="A2181" i="6"/>
  <c r="B2181" i="6"/>
  <c r="I2181" i="6"/>
  <c r="A2182" i="6"/>
  <c r="B2182" i="6"/>
  <c r="I2182" i="6"/>
  <c r="A2183" i="6"/>
  <c r="B2183" i="6"/>
  <c r="I2183" i="6"/>
  <c r="A2184" i="6"/>
  <c r="B2184" i="6"/>
  <c r="I2184" i="6"/>
  <c r="A2185" i="6"/>
  <c r="B2185" i="6"/>
  <c r="I2185" i="6"/>
  <c r="A2186" i="6"/>
  <c r="B2186" i="6"/>
  <c r="I2186" i="6"/>
  <c r="A2187" i="6"/>
  <c r="B2187" i="6"/>
  <c r="I2187" i="6"/>
  <c r="A2188" i="6"/>
  <c r="B2188" i="6"/>
  <c r="I2188" i="6"/>
  <c r="A2189" i="6"/>
  <c r="B2189" i="6"/>
  <c r="I2189" i="6"/>
  <c r="A2190" i="6"/>
  <c r="B2190" i="6"/>
  <c r="I2190" i="6"/>
  <c r="A2191" i="6"/>
  <c r="B2191" i="6"/>
  <c r="I2191" i="6"/>
  <c r="A2192" i="6"/>
  <c r="B2192" i="6"/>
  <c r="I2192" i="6"/>
  <c r="A2193" i="6"/>
  <c r="B2193" i="6"/>
  <c r="I2193" i="6"/>
  <c r="A2194" i="6"/>
  <c r="B2194" i="6"/>
  <c r="I2194" i="6"/>
  <c r="A2195" i="6"/>
  <c r="B2195" i="6"/>
  <c r="I2195" i="6"/>
  <c r="A2196" i="6"/>
  <c r="B2196" i="6"/>
  <c r="I2196" i="6"/>
  <c r="A2197" i="6"/>
  <c r="B2197" i="6"/>
  <c r="I2197" i="6"/>
  <c r="A2198" i="6"/>
  <c r="B2198" i="6"/>
  <c r="I2198" i="6"/>
  <c r="A2199" i="6"/>
  <c r="B2199" i="6"/>
  <c r="I2199" i="6"/>
  <c r="A2200" i="6"/>
  <c r="B2200" i="6"/>
  <c r="I2200" i="6"/>
  <c r="A2201" i="6"/>
  <c r="B2201" i="6"/>
  <c r="I2201" i="6"/>
  <c r="A2202" i="6"/>
  <c r="B2202" i="6"/>
  <c r="I2202" i="6"/>
  <c r="A2203" i="6"/>
  <c r="B2203" i="6"/>
  <c r="I2203" i="6"/>
  <c r="A2204" i="6"/>
  <c r="B2204" i="6"/>
  <c r="I2204" i="6"/>
  <c r="A2205" i="6"/>
  <c r="B2205" i="6"/>
  <c r="I2205" i="6"/>
  <c r="A2206" i="6"/>
  <c r="B2206" i="6"/>
  <c r="I2206" i="6"/>
  <c r="A2207" i="6"/>
  <c r="B2207" i="6"/>
  <c r="I2207" i="6"/>
  <c r="A2208" i="6"/>
  <c r="B2208" i="6"/>
  <c r="I2208" i="6"/>
  <c r="A2209" i="6"/>
  <c r="B2209" i="6"/>
  <c r="I2209" i="6"/>
  <c r="A2210" i="6"/>
  <c r="B2210" i="6"/>
  <c r="I2210" i="6"/>
  <c r="A2211" i="6"/>
  <c r="B2211" i="6"/>
  <c r="I2211" i="6"/>
  <c r="A2212" i="6"/>
  <c r="B2212" i="6"/>
  <c r="I2212" i="6"/>
  <c r="A2213" i="6"/>
  <c r="B2213" i="6"/>
  <c r="I2213" i="6"/>
  <c r="A2214" i="6"/>
  <c r="B2214" i="6"/>
  <c r="I2214" i="6"/>
  <c r="A2215" i="6"/>
  <c r="B2215" i="6"/>
  <c r="I2215" i="6"/>
  <c r="A2216" i="6"/>
  <c r="B2216" i="6"/>
  <c r="I2216" i="6"/>
  <c r="A2217" i="6"/>
  <c r="B2217" i="6"/>
  <c r="I2217" i="6"/>
  <c r="A2218" i="6"/>
  <c r="B2218" i="6"/>
  <c r="I2218" i="6"/>
  <c r="A2219" i="6"/>
  <c r="B2219" i="6"/>
  <c r="I2219" i="6"/>
  <c r="A2220" i="6"/>
  <c r="B2220" i="6"/>
  <c r="I2220" i="6"/>
  <c r="A2221" i="6"/>
  <c r="B2221" i="6"/>
  <c r="I2221" i="6"/>
  <c r="A2222" i="6"/>
  <c r="B2222" i="6"/>
  <c r="I2222" i="6"/>
  <c r="A2223" i="6"/>
  <c r="B2223" i="6"/>
  <c r="I2223" i="6"/>
  <c r="A2224" i="6"/>
  <c r="B2224" i="6"/>
  <c r="I2224" i="6"/>
  <c r="A2225" i="6"/>
  <c r="B2225" i="6"/>
  <c r="I2225" i="6"/>
  <c r="A2226" i="6"/>
  <c r="B2226" i="6"/>
  <c r="I2226" i="6"/>
  <c r="A2227" i="6"/>
  <c r="B2227" i="6"/>
  <c r="I2227" i="6"/>
  <c r="A2228" i="6"/>
  <c r="B2228" i="6"/>
  <c r="I2228" i="6"/>
  <c r="A2229" i="6"/>
  <c r="B2229" i="6"/>
  <c r="I2229" i="6"/>
  <c r="A2230" i="6"/>
  <c r="B2230" i="6"/>
  <c r="I2230" i="6"/>
  <c r="A2231" i="6"/>
  <c r="B2231" i="6"/>
  <c r="I2231" i="6"/>
  <c r="A2232" i="6"/>
  <c r="B2232" i="6"/>
  <c r="I2232" i="6"/>
  <c r="A2233" i="6"/>
  <c r="B2233" i="6"/>
  <c r="I2233" i="6"/>
  <c r="A2234" i="6"/>
  <c r="B2234" i="6"/>
  <c r="I2234" i="6"/>
  <c r="A2235" i="6"/>
  <c r="B2235" i="6"/>
  <c r="I2235" i="6"/>
  <c r="A2236" i="6"/>
  <c r="B2236" i="6"/>
  <c r="I2236" i="6"/>
  <c r="A2237" i="6"/>
  <c r="B2237" i="6"/>
  <c r="I2237" i="6"/>
  <c r="A2238" i="6"/>
  <c r="B2238" i="6"/>
  <c r="I2238" i="6"/>
  <c r="A2239" i="6"/>
  <c r="B2239" i="6"/>
  <c r="I2239" i="6"/>
  <c r="A2240" i="6"/>
  <c r="B2240" i="6"/>
  <c r="I2240" i="6"/>
  <c r="A2241" i="6"/>
  <c r="B2241" i="6"/>
  <c r="I2241" i="6"/>
  <c r="A2242" i="6"/>
  <c r="B2242" i="6"/>
  <c r="I2242" i="6"/>
  <c r="A2243" i="6"/>
  <c r="B2243" i="6"/>
  <c r="I2243" i="6"/>
  <c r="A2244" i="6"/>
  <c r="B2244" i="6"/>
  <c r="I2244" i="6"/>
  <c r="A2245" i="6"/>
  <c r="B2245" i="6"/>
  <c r="I2245" i="6"/>
  <c r="A2246" i="6"/>
  <c r="B2246" i="6"/>
  <c r="I2246" i="6"/>
  <c r="A2247" i="6"/>
  <c r="B2247" i="6"/>
  <c r="I2247" i="6"/>
  <c r="A2248" i="6"/>
  <c r="B2248" i="6"/>
  <c r="I2248" i="6"/>
  <c r="A2249" i="6"/>
  <c r="B2249" i="6"/>
  <c r="I2249" i="6"/>
  <c r="A2250" i="6"/>
  <c r="B2250" i="6"/>
  <c r="I2250" i="6"/>
  <c r="A2251" i="6"/>
  <c r="B2251" i="6"/>
  <c r="I2251" i="6"/>
  <c r="A2252" i="6"/>
  <c r="B2252" i="6"/>
  <c r="I2252" i="6"/>
  <c r="A2253" i="6"/>
  <c r="B2253" i="6"/>
  <c r="I2253" i="6"/>
  <c r="A2254" i="6"/>
  <c r="B2254" i="6"/>
  <c r="I2254" i="6"/>
  <c r="A2255" i="6"/>
  <c r="B2255" i="6"/>
  <c r="I2255" i="6"/>
  <c r="A2256" i="6"/>
  <c r="B2256" i="6"/>
  <c r="I2256" i="6"/>
  <c r="A2257" i="6"/>
  <c r="B2257" i="6"/>
  <c r="I2257" i="6"/>
  <c r="A2258" i="6"/>
  <c r="B2258" i="6"/>
  <c r="I2258" i="6"/>
  <c r="A2259" i="6"/>
  <c r="B2259" i="6"/>
  <c r="I2259" i="6"/>
  <c r="A2260" i="6"/>
  <c r="B2260" i="6"/>
  <c r="I2260" i="6"/>
  <c r="A2261" i="6"/>
  <c r="B2261" i="6"/>
  <c r="I2261" i="6"/>
  <c r="A2262" i="6"/>
  <c r="B2262" i="6"/>
  <c r="I2262" i="6"/>
  <c r="A2263" i="6"/>
  <c r="B2263" i="6"/>
  <c r="I2263" i="6"/>
  <c r="A2264" i="6"/>
  <c r="B2264" i="6"/>
  <c r="I2264" i="6"/>
  <c r="A2265" i="6"/>
  <c r="B2265" i="6"/>
  <c r="I2265" i="6"/>
  <c r="A2266" i="6"/>
  <c r="B2266" i="6"/>
  <c r="I2266" i="6"/>
  <c r="A2267" i="6"/>
  <c r="B2267" i="6"/>
  <c r="I2267" i="6"/>
  <c r="A2268" i="6"/>
  <c r="B2268" i="6"/>
  <c r="I2268" i="6"/>
  <c r="A2269" i="6"/>
  <c r="B2269" i="6"/>
  <c r="I2269" i="6"/>
  <c r="A2270" i="6"/>
  <c r="B2270" i="6"/>
  <c r="I2270" i="6"/>
  <c r="A2271" i="6"/>
  <c r="B2271" i="6"/>
  <c r="I2271" i="6"/>
  <c r="A2272" i="6"/>
  <c r="B2272" i="6"/>
  <c r="I2272" i="6"/>
  <c r="A2273" i="6"/>
  <c r="B2273" i="6"/>
  <c r="I2273" i="6"/>
  <c r="A2274" i="6"/>
  <c r="B2274" i="6"/>
  <c r="I2274" i="6"/>
  <c r="A2275" i="6"/>
  <c r="B2275" i="6"/>
  <c r="I2275" i="6"/>
  <c r="A2276" i="6"/>
  <c r="B2276" i="6"/>
  <c r="I2276" i="6"/>
  <c r="A2277" i="6"/>
  <c r="B2277" i="6"/>
  <c r="I2277" i="6"/>
  <c r="A2278" i="6"/>
  <c r="B2278" i="6"/>
  <c r="I2278" i="6"/>
  <c r="A2279" i="6"/>
  <c r="B2279" i="6"/>
  <c r="I2279" i="6"/>
  <c r="A2280" i="6"/>
  <c r="B2280" i="6"/>
  <c r="I2280" i="6"/>
  <c r="A2281" i="6"/>
  <c r="B2281" i="6"/>
  <c r="I2281" i="6"/>
  <c r="A2282" i="6"/>
  <c r="B2282" i="6"/>
  <c r="I2282" i="6"/>
  <c r="A2283" i="6"/>
  <c r="B2283" i="6"/>
  <c r="I2283" i="6"/>
  <c r="A2284" i="6"/>
  <c r="B2284" i="6"/>
  <c r="I2284" i="6"/>
  <c r="A2285" i="6"/>
  <c r="B2285" i="6"/>
  <c r="I2285" i="6"/>
  <c r="A2286" i="6"/>
  <c r="B2286" i="6"/>
  <c r="I2286" i="6"/>
  <c r="A2287" i="6"/>
  <c r="B2287" i="6"/>
  <c r="I2287" i="6"/>
  <c r="A2288" i="6"/>
  <c r="B2288" i="6"/>
  <c r="I2288" i="6"/>
  <c r="A2289" i="6"/>
  <c r="B2289" i="6"/>
  <c r="I2289" i="6"/>
  <c r="A2290" i="6"/>
  <c r="B2290" i="6"/>
  <c r="I2290" i="6"/>
  <c r="A2291" i="6"/>
  <c r="B2291" i="6"/>
  <c r="I2291" i="6"/>
  <c r="A2292" i="6"/>
  <c r="B2292" i="6"/>
  <c r="I2292" i="6"/>
  <c r="A2293" i="6"/>
  <c r="B2293" i="6"/>
  <c r="I2293" i="6"/>
  <c r="A2294" i="6"/>
  <c r="B2294" i="6"/>
  <c r="I2294" i="6"/>
  <c r="A2295" i="6"/>
  <c r="B2295" i="6"/>
  <c r="I2295" i="6"/>
  <c r="A2296" i="6"/>
  <c r="B2296" i="6"/>
  <c r="I2296" i="6"/>
  <c r="A2297" i="6"/>
  <c r="B2297" i="6"/>
  <c r="I2297" i="6"/>
  <c r="A2298" i="6"/>
  <c r="B2298" i="6"/>
  <c r="I2298" i="6"/>
  <c r="A2299" i="6"/>
  <c r="B2299" i="6"/>
  <c r="I2299" i="6"/>
  <c r="A2300" i="6"/>
  <c r="B2300" i="6"/>
  <c r="I2300" i="6"/>
  <c r="A2301" i="6"/>
  <c r="B2301" i="6"/>
  <c r="I2301" i="6"/>
  <c r="A2302" i="6"/>
  <c r="B2302" i="6"/>
  <c r="I2302" i="6"/>
  <c r="A2303" i="6"/>
  <c r="B2303" i="6"/>
  <c r="I2303" i="6"/>
  <c r="A2304" i="6"/>
  <c r="B2304" i="6"/>
  <c r="I2304" i="6"/>
  <c r="A2305" i="6"/>
  <c r="B2305" i="6"/>
  <c r="I2305" i="6"/>
  <c r="A2306" i="6"/>
  <c r="B2306" i="6"/>
  <c r="I2306" i="6"/>
  <c r="A2307" i="6"/>
  <c r="B2307" i="6"/>
  <c r="I2307" i="6"/>
  <c r="A2308" i="6"/>
  <c r="B2308" i="6"/>
  <c r="I2308" i="6"/>
  <c r="A2309" i="6"/>
  <c r="B2309" i="6"/>
  <c r="I2309" i="6"/>
  <c r="A2310" i="6"/>
  <c r="B2310" i="6"/>
  <c r="I2310" i="6"/>
  <c r="A2311" i="6"/>
  <c r="B2311" i="6"/>
  <c r="I2311" i="6"/>
  <c r="A2312" i="6"/>
  <c r="B2312" i="6"/>
  <c r="I2312" i="6"/>
  <c r="A2313" i="6"/>
  <c r="B2313" i="6"/>
  <c r="I2313" i="6"/>
  <c r="A2314" i="6"/>
  <c r="B2314" i="6"/>
  <c r="I2314" i="6"/>
  <c r="A2315" i="6"/>
  <c r="B2315" i="6"/>
  <c r="I2315" i="6"/>
  <c r="A2316" i="6"/>
  <c r="B2316" i="6"/>
  <c r="I2316" i="6"/>
  <c r="A2317" i="6"/>
  <c r="B2317" i="6"/>
  <c r="I2317" i="6"/>
  <c r="A2318" i="6"/>
  <c r="B2318" i="6"/>
  <c r="I2318" i="6"/>
  <c r="A2319" i="6"/>
  <c r="B2319" i="6"/>
  <c r="I2319" i="6"/>
  <c r="A2320" i="6"/>
  <c r="B2320" i="6"/>
  <c r="I2320" i="6"/>
  <c r="A2321" i="6"/>
  <c r="B2321" i="6"/>
  <c r="I2321" i="6"/>
  <c r="A2322" i="6"/>
  <c r="B2322" i="6"/>
  <c r="I2322" i="6"/>
  <c r="A2323" i="6"/>
  <c r="B2323" i="6"/>
  <c r="I2323" i="6"/>
  <c r="A2324" i="6"/>
  <c r="B2324" i="6"/>
  <c r="I2324" i="6"/>
  <c r="A2325" i="6"/>
  <c r="B2325" i="6"/>
  <c r="I2325" i="6"/>
  <c r="A2326" i="6"/>
  <c r="B2326" i="6"/>
  <c r="I2326" i="6"/>
  <c r="A2327" i="6"/>
  <c r="B2327" i="6"/>
  <c r="I2327" i="6"/>
  <c r="A2328" i="6"/>
  <c r="B2328" i="6"/>
  <c r="I2328" i="6"/>
  <c r="A2329" i="6"/>
  <c r="B2329" i="6"/>
  <c r="I2329" i="6"/>
  <c r="A2330" i="6"/>
  <c r="B2330" i="6"/>
  <c r="I2330" i="6"/>
  <c r="A2331" i="6"/>
  <c r="B2331" i="6"/>
  <c r="I2331" i="6"/>
  <c r="A2332" i="6"/>
  <c r="B2332" i="6"/>
  <c r="I2332" i="6"/>
  <c r="A2333" i="6"/>
  <c r="B2333" i="6"/>
  <c r="I2333" i="6"/>
  <c r="A2334" i="6"/>
  <c r="B2334" i="6"/>
  <c r="I2334" i="6"/>
  <c r="A2335" i="6"/>
  <c r="B2335" i="6"/>
  <c r="I2335" i="6"/>
  <c r="A2336" i="6"/>
  <c r="B2336" i="6"/>
  <c r="I2336" i="6"/>
  <c r="A2337" i="6"/>
  <c r="B2337" i="6"/>
  <c r="I2337" i="6"/>
  <c r="A2338" i="6"/>
  <c r="B2338" i="6"/>
  <c r="I2338" i="6"/>
  <c r="A2339" i="6"/>
  <c r="B2339" i="6"/>
  <c r="I2339" i="6"/>
  <c r="A2340" i="6"/>
  <c r="B2340" i="6"/>
  <c r="I2340" i="6"/>
  <c r="A2341" i="6"/>
  <c r="B2341" i="6"/>
  <c r="I2341" i="6"/>
  <c r="A2342" i="6"/>
  <c r="B2342" i="6"/>
  <c r="I2342" i="6"/>
  <c r="A2343" i="6"/>
  <c r="B2343" i="6"/>
  <c r="I2343" i="6"/>
  <c r="A2344" i="6"/>
  <c r="B2344" i="6"/>
  <c r="I2344" i="6"/>
  <c r="A2345" i="6"/>
  <c r="B2345" i="6"/>
  <c r="I2345" i="6"/>
  <c r="A2346" i="6"/>
  <c r="B2346" i="6"/>
  <c r="I2346" i="6"/>
  <c r="A2347" i="6"/>
  <c r="B2347" i="6"/>
  <c r="I2347" i="6"/>
  <c r="A2348" i="6"/>
  <c r="B2348" i="6"/>
  <c r="I2348" i="6"/>
  <c r="A2349" i="6"/>
  <c r="B2349" i="6"/>
  <c r="I2349" i="6"/>
  <c r="A2350" i="6"/>
  <c r="B2350" i="6"/>
  <c r="I2350" i="6"/>
  <c r="A2351" i="6"/>
  <c r="B2351" i="6"/>
  <c r="I2351" i="6"/>
  <c r="A2352" i="6"/>
  <c r="B2352" i="6"/>
  <c r="I2352" i="6"/>
  <c r="A2353" i="6"/>
  <c r="B2353" i="6"/>
  <c r="I2353" i="6"/>
  <c r="A2354" i="6"/>
  <c r="B2354" i="6"/>
  <c r="I2354" i="6"/>
  <c r="A2355" i="6"/>
  <c r="B2355" i="6"/>
  <c r="I2355" i="6"/>
  <c r="A2356" i="6"/>
  <c r="B2356" i="6"/>
  <c r="I2356" i="6"/>
  <c r="A2357" i="6"/>
  <c r="B2357" i="6"/>
  <c r="I2357" i="6"/>
  <c r="A2358" i="6"/>
  <c r="B2358" i="6"/>
  <c r="I2358" i="6"/>
  <c r="A2359" i="6"/>
  <c r="B2359" i="6"/>
  <c r="I2359" i="6"/>
  <c r="A2360" i="6"/>
  <c r="B2360" i="6"/>
  <c r="I2360" i="6"/>
  <c r="A2361" i="6"/>
  <c r="B2361" i="6"/>
  <c r="I2361" i="6"/>
  <c r="A2362" i="6"/>
  <c r="B2362" i="6"/>
  <c r="I2362" i="6"/>
  <c r="A2363" i="6"/>
  <c r="B2363" i="6"/>
  <c r="I2363" i="6"/>
  <c r="A2364" i="6"/>
  <c r="B2364" i="6"/>
  <c r="I2364" i="6"/>
  <c r="A2365" i="6"/>
  <c r="B2365" i="6"/>
  <c r="I2365" i="6"/>
  <c r="A2366" i="6"/>
  <c r="B2366" i="6"/>
  <c r="I2366" i="6"/>
  <c r="A2367" i="6"/>
  <c r="B2367" i="6"/>
  <c r="I2367" i="6"/>
  <c r="A2368" i="6"/>
  <c r="B2368" i="6"/>
  <c r="I2368" i="6"/>
  <c r="A2369" i="6"/>
  <c r="B2369" i="6"/>
  <c r="I2369" i="6"/>
  <c r="A2370" i="6"/>
  <c r="B2370" i="6"/>
  <c r="I2370" i="6"/>
  <c r="A2371" i="6"/>
  <c r="B2371" i="6"/>
  <c r="I2371" i="6"/>
  <c r="A2372" i="6"/>
  <c r="B2372" i="6"/>
  <c r="I2372" i="6"/>
  <c r="A2373" i="6"/>
  <c r="B2373" i="6"/>
  <c r="I2373" i="6"/>
  <c r="A2374" i="6"/>
  <c r="B2374" i="6"/>
  <c r="I2374" i="6"/>
  <c r="A2375" i="6"/>
  <c r="B2375" i="6"/>
  <c r="I2375" i="6"/>
  <c r="A2376" i="6"/>
  <c r="B2376" i="6"/>
  <c r="I2376" i="6"/>
  <c r="A2377" i="6"/>
  <c r="B2377" i="6"/>
  <c r="I2377" i="6"/>
  <c r="A2378" i="6"/>
  <c r="B2378" i="6"/>
  <c r="I2378" i="6"/>
  <c r="A2379" i="6"/>
  <c r="B2379" i="6"/>
  <c r="I2379" i="6"/>
  <c r="A2380" i="6"/>
  <c r="B2380" i="6"/>
  <c r="I2380" i="6"/>
  <c r="A2381" i="6"/>
  <c r="B2381" i="6"/>
  <c r="I2381" i="6"/>
  <c r="A2382" i="6"/>
  <c r="B2382" i="6"/>
  <c r="I2382" i="6"/>
  <c r="A2383" i="6"/>
  <c r="B2383" i="6"/>
  <c r="I2383" i="6"/>
  <c r="A2384" i="6"/>
  <c r="B2384" i="6"/>
  <c r="I2384" i="6"/>
  <c r="A2385" i="6"/>
  <c r="B2385" i="6"/>
  <c r="I2385" i="6"/>
  <c r="A2386" i="6"/>
  <c r="B2386" i="6"/>
  <c r="I2386" i="6"/>
  <c r="A2387" i="6"/>
  <c r="B2387" i="6"/>
  <c r="I2387" i="6"/>
  <c r="A2388" i="6"/>
  <c r="B2388" i="6"/>
  <c r="I2388" i="6"/>
  <c r="A2389" i="6"/>
  <c r="B2389" i="6"/>
  <c r="I2389" i="6"/>
  <c r="A2390" i="6"/>
  <c r="B2390" i="6"/>
  <c r="I2390" i="6"/>
  <c r="A2391" i="6"/>
  <c r="B2391" i="6"/>
  <c r="I2391" i="6"/>
  <c r="A2392" i="6"/>
  <c r="B2392" i="6"/>
  <c r="I2392" i="6"/>
  <c r="A2393" i="6"/>
  <c r="B2393" i="6"/>
  <c r="I2393" i="6"/>
  <c r="A2394" i="6"/>
  <c r="B2394" i="6"/>
  <c r="I2394" i="6"/>
  <c r="A2395" i="6"/>
  <c r="B2395" i="6"/>
  <c r="I2395" i="6"/>
  <c r="A2396" i="6"/>
  <c r="B2396" i="6"/>
  <c r="I2396" i="6"/>
  <c r="A2397" i="6"/>
  <c r="B2397" i="6"/>
  <c r="I2397" i="6"/>
  <c r="A2398" i="6"/>
  <c r="B2398" i="6"/>
  <c r="I2398" i="6"/>
  <c r="A2399" i="6"/>
  <c r="B2399" i="6"/>
  <c r="I2399" i="6"/>
  <c r="A2400" i="6"/>
  <c r="B2400" i="6"/>
  <c r="I2400" i="6"/>
  <c r="A2401" i="6"/>
  <c r="B2401" i="6"/>
  <c r="I2401" i="6"/>
  <c r="A2402" i="6"/>
  <c r="B2402" i="6"/>
  <c r="I2402" i="6"/>
  <c r="A2403" i="6"/>
  <c r="B2403" i="6"/>
  <c r="I2403" i="6"/>
  <c r="A2404" i="6"/>
  <c r="B2404" i="6"/>
  <c r="I2404" i="6"/>
  <c r="A2405" i="6"/>
  <c r="B2405" i="6"/>
  <c r="I2405" i="6"/>
  <c r="A2406" i="6"/>
  <c r="B2406" i="6"/>
  <c r="I2406" i="6"/>
  <c r="A2407" i="6"/>
  <c r="B2407" i="6"/>
  <c r="I2407" i="6"/>
  <c r="A2408" i="6"/>
  <c r="B2408" i="6"/>
  <c r="I2408" i="6"/>
  <c r="A2409" i="6"/>
  <c r="B2409" i="6"/>
  <c r="I2409" i="6"/>
  <c r="A2410" i="6"/>
  <c r="B2410" i="6"/>
  <c r="I2410" i="6"/>
  <c r="A2411" i="6"/>
  <c r="B2411" i="6"/>
  <c r="I2411" i="6"/>
  <c r="A2412" i="6"/>
  <c r="B2412" i="6"/>
  <c r="I2412" i="6"/>
  <c r="A2413" i="6"/>
  <c r="B2413" i="6"/>
  <c r="I2413" i="6"/>
  <c r="A2414" i="6"/>
  <c r="B2414" i="6"/>
  <c r="I2414" i="6"/>
  <c r="A2415" i="6"/>
  <c r="B2415" i="6"/>
  <c r="I2415" i="6"/>
  <c r="A2416" i="6"/>
  <c r="B2416" i="6"/>
  <c r="I2416" i="6"/>
  <c r="A2417" i="6"/>
  <c r="B2417" i="6"/>
  <c r="I2417" i="6"/>
  <c r="A2418" i="6"/>
  <c r="B2418" i="6"/>
  <c r="I2418" i="6"/>
  <c r="A2419" i="6"/>
  <c r="B2419" i="6"/>
  <c r="I2419" i="6"/>
  <c r="A2420" i="6"/>
  <c r="B2420" i="6"/>
  <c r="I2420" i="6"/>
  <c r="A2421" i="6"/>
  <c r="B2421" i="6"/>
  <c r="I2421" i="6"/>
  <c r="A2422" i="6"/>
  <c r="B2422" i="6"/>
  <c r="I2422" i="6"/>
  <c r="A2423" i="6"/>
  <c r="B2423" i="6"/>
  <c r="I2423" i="6"/>
  <c r="A2424" i="6"/>
  <c r="B2424" i="6"/>
  <c r="I2424" i="6"/>
  <c r="A2425" i="6"/>
  <c r="B2425" i="6"/>
  <c r="I2425" i="6"/>
  <c r="A2426" i="6"/>
  <c r="B2426" i="6"/>
  <c r="I2426" i="6"/>
  <c r="A2427" i="6"/>
  <c r="B2427" i="6"/>
  <c r="I2427" i="6"/>
  <c r="A2428" i="6"/>
  <c r="B2428" i="6"/>
  <c r="I2428" i="6"/>
  <c r="A2429" i="6"/>
  <c r="B2429" i="6"/>
  <c r="I2429" i="6"/>
  <c r="A2430" i="6"/>
  <c r="B2430" i="6"/>
  <c r="I2430" i="6"/>
  <c r="A2431" i="6"/>
  <c r="B2431" i="6"/>
  <c r="I2431" i="6"/>
  <c r="A2432" i="6"/>
  <c r="B2432" i="6"/>
  <c r="I2432" i="6"/>
  <c r="A2433" i="6"/>
  <c r="B2433" i="6"/>
  <c r="I2433" i="6"/>
  <c r="A2434" i="6"/>
  <c r="B2434" i="6"/>
  <c r="I2434" i="6"/>
  <c r="A2435" i="6"/>
  <c r="B2435" i="6"/>
  <c r="I2435" i="6"/>
  <c r="A2436" i="6"/>
  <c r="B2436" i="6"/>
  <c r="I2436" i="6"/>
  <c r="A2437" i="6"/>
  <c r="B2437" i="6"/>
  <c r="I2437" i="6"/>
  <c r="A2438" i="6"/>
  <c r="B2438" i="6"/>
  <c r="I2438" i="6"/>
  <c r="A2439" i="6"/>
  <c r="B2439" i="6"/>
  <c r="I2439" i="6"/>
  <c r="A2440" i="6"/>
  <c r="B2440" i="6"/>
  <c r="I2440" i="6"/>
  <c r="A2441" i="6"/>
  <c r="B2441" i="6"/>
  <c r="I2441" i="6"/>
  <c r="A2442" i="6"/>
  <c r="B2442" i="6"/>
  <c r="I2442" i="6"/>
  <c r="A2443" i="6"/>
  <c r="B2443" i="6"/>
  <c r="I2443" i="6"/>
  <c r="A2444" i="6"/>
  <c r="B2444" i="6"/>
  <c r="I2444" i="6"/>
  <c r="A2445" i="6"/>
  <c r="B2445" i="6"/>
  <c r="I2445" i="6"/>
  <c r="A2446" i="6"/>
  <c r="B2446" i="6"/>
  <c r="I2446" i="6"/>
  <c r="A2447" i="6"/>
  <c r="B2447" i="6"/>
  <c r="I2447" i="6"/>
  <c r="A2448" i="6"/>
  <c r="B2448" i="6"/>
  <c r="I2448" i="6"/>
  <c r="A2449" i="6"/>
  <c r="B2449" i="6"/>
  <c r="I2449" i="6"/>
  <c r="A2450" i="6"/>
  <c r="B2450" i="6"/>
  <c r="I2450" i="6"/>
  <c r="A2451" i="6"/>
  <c r="B2451" i="6"/>
  <c r="I2451" i="6"/>
  <c r="A2452" i="6"/>
  <c r="B2452" i="6"/>
  <c r="I2452" i="6"/>
  <c r="A2453" i="6"/>
  <c r="B2453" i="6"/>
  <c r="I2453" i="6"/>
  <c r="A2454" i="6"/>
  <c r="B2454" i="6"/>
  <c r="I2454" i="6"/>
  <c r="A2455" i="6"/>
  <c r="B2455" i="6"/>
  <c r="I2455" i="6"/>
  <c r="A2456" i="6"/>
  <c r="B2456" i="6"/>
  <c r="I2456" i="6"/>
  <c r="A2457" i="6"/>
  <c r="B2457" i="6"/>
  <c r="I2457" i="6"/>
  <c r="A2458" i="6"/>
  <c r="B2458" i="6"/>
  <c r="I2458" i="6"/>
  <c r="A2459" i="6"/>
  <c r="B2459" i="6"/>
  <c r="I2459" i="6"/>
  <c r="A2460" i="6"/>
  <c r="B2460" i="6"/>
  <c r="I2460" i="6"/>
  <c r="A2461" i="6"/>
  <c r="B2461" i="6"/>
  <c r="I2461" i="6"/>
  <c r="A2462" i="6"/>
  <c r="B2462" i="6"/>
  <c r="I2462" i="6"/>
  <c r="A2463" i="6"/>
  <c r="B2463" i="6"/>
  <c r="I2463" i="6"/>
  <c r="A2464" i="6"/>
  <c r="B2464" i="6"/>
  <c r="I2464" i="6"/>
  <c r="A2465" i="6"/>
  <c r="B2465" i="6"/>
  <c r="I2465" i="6"/>
  <c r="A2466" i="6"/>
  <c r="B2466" i="6"/>
  <c r="I2466" i="6"/>
  <c r="A2467" i="6"/>
  <c r="B2467" i="6"/>
  <c r="I2467" i="6"/>
  <c r="A2468" i="6"/>
  <c r="B2468" i="6"/>
  <c r="I2468" i="6"/>
  <c r="A2469" i="6"/>
  <c r="B2469" i="6"/>
  <c r="I2469" i="6"/>
  <c r="A2470" i="6"/>
  <c r="B2470" i="6"/>
  <c r="I2470" i="6"/>
  <c r="A2471" i="6"/>
  <c r="B2471" i="6"/>
  <c r="I2471" i="6"/>
  <c r="A2472" i="6"/>
  <c r="B2472" i="6"/>
  <c r="I2472" i="6"/>
  <c r="A2473" i="6"/>
  <c r="B2473" i="6"/>
  <c r="I2473" i="6"/>
  <c r="A2474" i="6"/>
  <c r="B2474" i="6"/>
  <c r="I2474" i="6"/>
  <c r="A2475" i="6"/>
  <c r="B2475" i="6"/>
  <c r="I2475" i="6"/>
  <c r="A2476" i="6"/>
  <c r="B2476" i="6"/>
  <c r="I2476" i="6"/>
  <c r="A2477" i="6"/>
  <c r="B2477" i="6"/>
  <c r="I2477" i="6"/>
  <c r="A2478" i="6"/>
  <c r="B2478" i="6"/>
  <c r="I2478" i="6"/>
  <c r="A2479" i="6"/>
  <c r="B2479" i="6"/>
  <c r="I2479" i="6"/>
  <c r="A2480" i="6"/>
  <c r="B2480" i="6"/>
  <c r="I2480" i="6"/>
  <c r="A2481" i="6"/>
  <c r="B2481" i="6"/>
  <c r="I2481" i="6"/>
  <c r="A2482" i="6"/>
  <c r="B2482" i="6"/>
  <c r="I2482" i="6"/>
  <c r="A2483" i="6"/>
  <c r="B2483" i="6"/>
  <c r="I2483" i="6"/>
  <c r="A2484" i="6"/>
  <c r="B2484" i="6"/>
  <c r="I2484" i="6"/>
  <c r="A2485" i="6"/>
  <c r="B2485" i="6"/>
  <c r="I2485" i="6"/>
  <c r="A2486" i="6"/>
  <c r="B2486" i="6"/>
  <c r="I2486" i="6"/>
  <c r="A2487" i="6"/>
  <c r="B2487" i="6"/>
  <c r="I2487" i="6"/>
  <c r="A2488" i="6"/>
  <c r="B2488" i="6"/>
  <c r="I2488" i="6"/>
  <c r="A2489" i="6"/>
  <c r="B2489" i="6"/>
  <c r="I2489" i="6"/>
  <c r="A2490" i="6"/>
  <c r="B2490" i="6"/>
  <c r="I2490" i="6"/>
  <c r="A2491" i="6"/>
  <c r="B2491" i="6"/>
  <c r="I2491" i="6"/>
  <c r="A2492" i="6"/>
  <c r="B2492" i="6"/>
  <c r="I2492" i="6"/>
  <c r="A2493" i="6"/>
  <c r="B2493" i="6"/>
  <c r="I2493" i="6"/>
  <c r="A2494" i="6"/>
  <c r="B2494" i="6"/>
  <c r="I2494" i="6"/>
  <c r="A2495" i="6"/>
  <c r="B2495" i="6"/>
  <c r="I2495" i="6"/>
  <c r="A2496" i="6"/>
  <c r="B2496" i="6"/>
  <c r="I2496" i="6"/>
  <c r="A2497" i="6"/>
  <c r="B2497" i="6"/>
  <c r="I2497" i="6"/>
  <c r="A2498" i="6"/>
  <c r="B2498" i="6"/>
  <c r="I2498" i="6"/>
  <c r="A2499" i="6"/>
  <c r="B2499" i="6"/>
  <c r="I2499" i="6"/>
  <c r="A2500" i="6"/>
  <c r="B2500" i="6"/>
  <c r="I2500" i="6"/>
  <c r="A2501" i="6"/>
  <c r="B2501" i="6"/>
  <c r="I2501" i="6"/>
  <c r="A2502" i="6"/>
  <c r="B2502" i="6"/>
  <c r="I2502" i="6"/>
  <c r="A2503" i="6"/>
  <c r="B2503" i="6"/>
  <c r="I2503" i="6"/>
  <c r="A2504" i="6"/>
  <c r="B2504" i="6"/>
  <c r="I2504" i="6"/>
  <c r="A2505" i="6"/>
  <c r="B2505" i="6"/>
  <c r="I2505" i="6"/>
  <c r="A2506" i="6"/>
  <c r="B2506" i="6"/>
  <c r="I2506" i="6"/>
  <c r="A2507" i="6"/>
  <c r="B2507" i="6"/>
  <c r="I2507" i="6"/>
  <c r="A2508" i="6"/>
  <c r="B2508" i="6"/>
  <c r="I2508" i="6"/>
  <c r="A2509" i="6"/>
  <c r="B2509" i="6"/>
  <c r="I2509" i="6"/>
  <c r="A2510" i="6"/>
  <c r="B2510" i="6"/>
  <c r="I2510" i="6"/>
  <c r="A2511" i="6"/>
  <c r="B2511" i="6"/>
  <c r="I2511" i="6"/>
  <c r="A2512" i="6"/>
  <c r="B2512" i="6"/>
  <c r="I2512" i="6"/>
  <c r="A2513" i="6"/>
  <c r="B2513" i="6"/>
  <c r="I2513" i="6"/>
  <c r="A2514" i="6"/>
  <c r="B2514" i="6"/>
  <c r="I2514" i="6"/>
  <c r="A2515" i="6"/>
  <c r="B2515" i="6"/>
  <c r="I2515" i="6"/>
  <c r="A2516" i="6"/>
  <c r="B2516" i="6"/>
  <c r="I2516" i="6"/>
  <c r="A2517" i="6"/>
  <c r="B2517" i="6"/>
  <c r="I2517" i="6"/>
  <c r="A2518" i="6"/>
  <c r="B2518" i="6"/>
  <c r="I2518" i="6"/>
  <c r="A2519" i="6"/>
  <c r="B2519" i="6"/>
  <c r="I2519" i="6"/>
  <c r="A2520" i="6"/>
  <c r="B2520" i="6"/>
  <c r="I2520" i="6"/>
  <c r="A2521" i="6"/>
  <c r="B2521" i="6"/>
  <c r="I2521" i="6"/>
  <c r="A2522" i="6"/>
  <c r="B2522" i="6"/>
  <c r="I2522" i="6"/>
  <c r="A2523" i="6"/>
  <c r="B2523" i="6"/>
  <c r="I2523" i="6"/>
  <c r="A2524" i="6"/>
  <c r="B2524" i="6"/>
  <c r="I2524" i="6"/>
  <c r="A2525" i="6"/>
  <c r="B2525" i="6"/>
  <c r="I2525" i="6"/>
  <c r="A2526" i="6"/>
  <c r="B2526" i="6"/>
  <c r="I2526" i="6"/>
  <c r="A2527" i="6"/>
  <c r="B2527" i="6"/>
  <c r="I2527" i="6"/>
  <c r="A2528" i="6"/>
  <c r="B2528" i="6"/>
  <c r="I2528" i="6"/>
  <c r="A2529" i="6"/>
  <c r="B2529" i="6"/>
  <c r="I2529" i="6"/>
  <c r="A2530" i="6"/>
  <c r="B2530" i="6"/>
  <c r="I2530" i="6"/>
  <c r="A2531" i="6"/>
  <c r="B2531" i="6"/>
  <c r="I2531" i="6"/>
  <c r="A2532" i="6"/>
  <c r="B2532" i="6"/>
  <c r="I2532" i="6"/>
  <c r="A2533" i="6"/>
  <c r="B2533" i="6"/>
  <c r="I2533" i="6"/>
  <c r="A2534" i="6"/>
  <c r="B2534" i="6"/>
  <c r="I2534" i="6"/>
  <c r="A2535" i="6"/>
  <c r="B2535" i="6"/>
  <c r="I2535" i="6"/>
  <c r="A2536" i="6"/>
  <c r="B2536" i="6"/>
  <c r="I2536" i="6"/>
  <c r="A2537" i="6"/>
  <c r="B2537" i="6"/>
  <c r="I2537" i="6"/>
  <c r="A2538" i="6"/>
  <c r="B2538" i="6"/>
  <c r="I2538" i="6"/>
  <c r="A2539" i="6"/>
  <c r="B2539" i="6"/>
  <c r="I2539" i="6"/>
  <c r="A2540" i="6"/>
  <c r="B2540" i="6"/>
  <c r="I2540" i="6"/>
  <c r="A2541" i="6"/>
  <c r="B2541" i="6"/>
  <c r="I2541" i="6"/>
  <c r="A2542" i="6"/>
  <c r="B2542" i="6"/>
  <c r="I2542" i="6"/>
  <c r="A2543" i="6"/>
  <c r="B2543" i="6"/>
  <c r="I2543" i="6"/>
  <c r="A2544" i="6"/>
  <c r="B2544" i="6"/>
  <c r="I2544" i="6"/>
  <c r="A2545" i="6"/>
  <c r="B2545" i="6"/>
  <c r="I2545" i="6"/>
  <c r="A2546" i="6"/>
  <c r="B2546" i="6"/>
  <c r="I2546" i="6"/>
  <c r="A2547" i="6"/>
  <c r="B2547" i="6"/>
  <c r="I2547" i="6"/>
  <c r="A2548" i="6"/>
  <c r="B2548" i="6"/>
  <c r="I2548" i="6"/>
  <c r="A2549" i="6"/>
  <c r="B2549" i="6"/>
  <c r="I2549" i="6"/>
  <c r="A2550" i="6"/>
  <c r="B2550" i="6"/>
  <c r="I2550" i="6"/>
  <c r="A2551" i="6"/>
  <c r="B2551" i="6"/>
  <c r="I2551" i="6"/>
  <c r="A2552" i="6"/>
  <c r="B2552" i="6"/>
  <c r="I2552" i="6"/>
  <c r="A2553" i="6"/>
  <c r="B2553" i="6"/>
  <c r="I2553" i="6"/>
  <c r="A2554" i="6"/>
  <c r="B2554" i="6"/>
  <c r="I2554" i="6"/>
  <c r="A2555" i="6"/>
  <c r="B2555" i="6"/>
  <c r="I2555" i="6"/>
  <c r="A2556" i="6"/>
  <c r="B2556" i="6"/>
  <c r="I2556" i="6"/>
  <c r="A2557" i="6"/>
  <c r="B2557" i="6"/>
  <c r="I2557" i="6"/>
  <c r="A2558" i="6"/>
  <c r="B2558" i="6"/>
  <c r="I2558" i="6"/>
  <c r="A2559" i="6"/>
  <c r="B2559" i="6"/>
  <c r="I2559" i="6"/>
  <c r="A2560" i="6"/>
  <c r="B2560" i="6"/>
  <c r="I2560" i="6"/>
  <c r="A2561" i="6"/>
  <c r="B2561" i="6"/>
  <c r="I2561" i="6"/>
  <c r="A2562" i="6"/>
  <c r="B2562" i="6"/>
  <c r="I2562" i="6"/>
  <c r="A2563" i="6"/>
  <c r="B2563" i="6"/>
  <c r="I2563" i="6"/>
  <c r="A2564" i="6"/>
  <c r="B2564" i="6"/>
  <c r="I2564" i="6"/>
  <c r="A2565" i="6"/>
  <c r="B2565" i="6"/>
  <c r="I2565" i="6"/>
  <c r="A2566" i="6"/>
  <c r="B2566" i="6"/>
  <c r="I2566" i="6"/>
  <c r="A2567" i="6"/>
  <c r="B2567" i="6"/>
  <c r="I2567" i="6"/>
  <c r="A2568" i="6"/>
  <c r="B2568" i="6"/>
  <c r="I2568" i="6"/>
  <c r="A2569" i="6"/>
  <c r="B2569" i="6"/>
  <c r="I2569" i="6"/>
  <c r="A2570" i="6"/>
  <c r="B2570" i="6"/>
  <c r="I2570" i="6"/>
  <c r="A2571" i="6"/>
  <c r="B2571" i="6"/>
  <c r="I2571" i="6"/>
  <c r="A2572" i="6"/>
  <c r="B2572" i="6"/>
  <c r="I2572" i="6"/>
  <c r="A2573" i="6"/>
  <c r="B2573" i="6"/>
  <c r="I2573" i="6"/>
  <c r="A2574" i="6"/>
  <c r="B2574" i="6"/>
  <c r="I2574" i="6"/>
  <c r="A2575" i="6"/>
  <c r="B2575" i="6"/>
  <c r="I2575" i="6"/>
  <c r="A2576" i="6"/>
  <c r="B2576" i="6"/>
  <c r="I2576" i="6"/>
  <c r="A2577" i="6"/>
  <c r="B2577" i="6"/>
  <c r="I2577" i="6"/>
  <c r="A2578" i="6"/>
  <c r="B2578" i="6"/>
  <c r="I2578" i="6"/>
  <c r="A2579" i="6"/>
  <c r="B2579" i="6"/>
  <c r="I2579" i="6"/>
  <c r="A2580" i="6"/>
  <c r="B2580" i="6"/>
  <c r="I2580" i="6"/>
  <c r="A2581" i="6"/>
  <c r="B2581" i="6"/>
  <c r="I2581" i="6"/>
  <c r="A2582" i="6"/>
  <c r="B2582" i="6"/>
  <c r="I2582" i="6"/>
  <c r="A2583" i="6"/>
  <c r="B2583" i="6"/>
  <c r="I2583" i="6"/>
  <c r="A2584" i="6"/>
  <c r="B2584" i="6"/>
  <c r="I2584" i="6"/>
  <c r="A2585" i="6"/>
  <c r="B2585" i="6"/>
  <c r="I2585" i="6"/>
  <c r="A2586" i="6"/>
  <c r="B2586" i="6"/>
  <c r="I2586" i="6"/>
  <c r="A2587" i="6"/>
  <c r="B2587" i="6"/>
  <c r="I2587" i="6"/>
  <c r="A2588" i="6"/>
  <c r="B2588" i="6"/>
  <c r="I2588" i="6"/>
  <c r="A2589" i="6"/>
  <c r="B2589" i="6"/>
  <c r="I2589" i="6"/>
  <c r="A2590" i="6"/>
  <c r="B2590" i="6"/>
  <c r="I2590" i="6"/>
  <c r="A2591" i="6"/>
  <c r="B2591" i="6"/>
  <c r="I2591" i="6"/>
  <c r="A2592" i="6"/>
  <c r="B2592" i="6"/>
  <c r="I2592" i="6"/>
  <c r="A2593" i="6"/>
  <c r="B2593" i="6"/>
  <c r="I2593" i="6"/>
  <c r="A2594" i="6"/>
  <c r="B2594" i="6"/>
  <c r="I2594" i="6"/>
  <c r="A2595" i="6"/>
  <c r="B2595" i="6"/>
  <c r="I2595" i="6"/>
  <c r="A2596" i="6"/>
  <c r="B2596" i="6"/>
  <c r="I2596" i="6"/>
  <c r="A2597" i="6"/>
  <c r="B2597" i="6"/>
  <c r="I2597" i="6"/>
  <c r="A2598" i="6"/>
  <c r="B2598" i="6"/>
  <c r="I2598" i="6"/>
  <c r="A2599" i="6"/>
  <c r="B2599" i="6"/>
  <c r="I2599" i="6"/>
  <c r="A2600" i="6"/>
  <c r="B2600" i="6"/>
  <c r="I2600" i="6"/>
  <c r="A2601" i="6"/>
  <c r="B2601" i="6"/>
  <c r="I2601" i="6"/>
  <c r="A2602" i="6"/>
  <c r="B2602" i="6"/>
  <c r="I2602" i="6"/>
  <c r="A2603" i="6"/>
  <c r="B2603" i="6"/>
  <c r="I2603" i="6"/>
  <c r="A2604" i="6"/>
  <c r="B2604" i="6"/>
  <c r="I2604" i="6"/>
  <c r="A2605" i="6"/>
  <c r="B2605" i="6"/>
  <c r="I2605" i="6"/>
  <c r="A2606" i="6"/>
  <c r="B2606" i="6"/>
  <c r="I2606" i="6"/>
  <c r="A2607" i="6"/>
  <c r="B2607" i="6"/>
  <c r="I2607" i="6"/>
  <c r="A2608" i="6"/>
  <c r="B2608" i="6"/>
  <c r="I2608" i="6"/>
  <c r="A2609" i="6"/>
  <c r="B2609" i="6"/>
  <c r="I2609" i="6"/>
  <c r="A2610" i="6"/>
  <c r="B2610" i="6"/>
  <c r="I2610" i="6"/>
  <c r="A2611" i="6"/>
  <c r="B2611" i="6"/>
  <c r="I2611" i="6"/>
  <c r="A2612" i="6"/>
  <c r="B2612" i="6"/>
  <c r="I2612" i="6"/>
  <c r="A2613" i="6"/>
  <c r="B2613" i="6"/>
  <c r="I2613" i="6"/>
  <c r="A2614" i="6"/>
  <c r="B2614" i="6"/>
  <c r="I2614" i="6"/>
  <c r="A2615" i="6"/>
  <c r="B2615" i="6"/>
  <c r="I2615" i="6"/>
  <c r="A2616" i="6"/>
  <c r="B2616" i="6"/>
  <c r="I2616" i="6"/>
  <c r="A2617" i="6"/>
  <c r="B2617" i="6"/>
  <c r="I2617" i="6"/>
  <c r="A2618" i="6"/>
  <c r="B2618" i="6"/>
  <c r="I2618" i="6"/>
  <c r="A2619" i="6"/>
  <c r="B2619" i="6"/>
  <c r="I2619" i="6"/>
  <c r="A2620" i="6"/>
  <c r="B2620" i="6"/>
  <c r="I2620" i="6"/>
  <c r="A2621" i="6"/>
  <c r="B2621" i="6"/>
  <c r="I2621" i="6"/>
  <c r="A2622" i="6"/>
  <c r="B2622" i="6"/>
  <c r="I2622" i="6"/>
  <c r="A2623" i="6"/>
  <c r="B2623" i="6"/>
  <c r="I2623" i="6"/>
  <c r="A2624" i="6"/>
  <c r="B2624" i="6"/>
  <c r="I2624" i="6"/>
  <c r="A2625" i="6"/>
  <c r="B2625" i="6"/>
  <c r="I2625" i="6"/>
  <c r="A2626" i="6"/>
  <c r="B2626" i="6"/>
  <c r="I2626" i="6"/>
  <c r="A2627" i="6"/>
  <c r="B2627" i="6"/>
  <c r="I2627" i="6"/>
  <c r="A2628" i="6"/>
  <c r="B2628" i="6"/>
  <c r="I2628" i="6"/>
  <c r="A2629" i="6"/>
  <c r="B2629" i="6"/>
  <c r="I2629" i="6"/>
  <c r="A2630" i="6"/>
  <c r="B2630" i="6"/>
  <c r="I2630" i="6"/>
  <c r="A2631" i="6"/>
  <c r="B2631" i="6"/>
  <c r="I2631" i="6"/>
  <c r="A2632" i="6"/>
  <c r="B2632" i="6"/>
  <c r="I2632" i="6"/>
  <c r="A2633" i="6"/>
  <c r="B2633" i="6"/>
  <c r="I2633" i="6"/>
  <c r="A2634" i="6"/>
  <c r="B2634" i="6"/>
  <c r="I2634" i="6"/>
  <c r="A2635" i="6"/>
  <c r="B2635" i="6"/>
  <c r="I2635" i="6"/>
  <c r="A2636" i="6"/>
  <c r="B2636" i="6"/>
  <c r="I2636" i="6"/>
  <c r="A2637" i="6"/>
  <c r="B2637" i="6"/>
  <c r="I2637" i="6"/>
  <c r="A2638" i="6"/>
  <c r="B2638" i="6"/>
  <c r="I2638" i="6"/>
  <c r="A2639" i="6"/>
  <c r="B2639" i="6"/>
  <c r="I2639" i="6"/>
  <c r="A2640" i="6"/>
  <c r="B2640" i="6"/>
  <c r="I2640" i="6"/>
  <c r="A2641" i="6"/>
  <c r="B2641" i="6"/>
  <c r="I2641" i="6"/>
  <c r="A2642" i="6"/>
  <c r="B2642" i="6"/>
  <c r="I2642" i="6"/>
  <c r="A2643" i="6"/>
  <c r="B2643" i="6"/>
  <c r="I2643" i="6"/>
  <c r="A2644" i="6"/>
  <c r="B2644" i="6"/>
  <c r="I2644" i="6"/>
  <c r="A2645" i="6"/>
  <c r="B2645" i="6"/>
  <c r="I2645" i="6"/>
  <c r="A2646" i="6"/>
  <c r="B2646" i="6"/>
  <c r="I2646" i="6"/>
  <c r="A2647" i="6"/>
  <c r="B2647" i="6"/>
  <c r="I2647" i="6"/>
  <c r="A2648" i="6"/>
  <c r="B2648" i="6"/>
  <c r="I2648" i="6"/>
  <c r="A2649" i="6"/>
  <c r="B2649" i="6"/>
  <c r="I2649" i="6"/>
  <c r="A2650" i="6"/>
  <c r="B2650" i="6"/>
  <c r="I2650" i="6"/>
  <c r="A2651" i="6"/>
  <c r="B2651" i="6"/>
  <c r="I2651" i="6"/>
  <c r="A2652" i="6"/>
  <c r="B2652" i="6"/>
  <c r="I2652" i="6"/>
  <c r="A2653" i="6"/>
  <c r="B2653" i="6"/>
  <c r="I2653" i="6"/>
  <c r="A2654" i="6"/>
  <c r="B2654" i="6"/>
  <c r="I2654" i="6"/>
  <c r="A2655" i="6"/>
  <c r="B2655" i="6"/>
  <c r="I2655" i="6"/>
  <c r="A2656" i="6"/>
  <c r="B2656" i="6"/>
  <c r="I2656" i="6"/>
  <c r="A2657" i="6"/>
  <c r="B2657" i="6"/>
  <c r="I2657" i="6"/>
  <c r="A2658" i="6"/>
  <c r="B2658" i="6"/>
  <c r="I2658" i="6"/>
  <c r="A2659" i="6"/>
  <c r="B2659" i="6"/>
  <c r="I2659" i="6"/>
  <c r="A2660" i="6"/>
  <c r="B2660" i="6"/>
  <c r="I2660" i="6"/>
  <c r="A2661" i="6"/>
  <c r="B2661" i="6"/>
  <c r="I2661" i="6"/>
  <c r="A2662" i="6"/>
  <c r="B2662" i="6"/>
  <c r="I2662" i="6"/>
  <c r="A2663" i="6"/>
  <c r="B2663" i="6"/>
  <c r="I2663" i="6"/>
  <c r="A2664" i="6"/>
  <c r="B2664" i="6"/>
  <c r="I2664" i="6"/>
  <c r="A2665" i="6"/>
  <c r="B2665" i="6"/>
  <c r="I2665" i="6"/>
  <c r="A2666" i="6"/>
  <c r="B2666" i="6"/>
  <c r="I2666" i="6"/>
  <c r="A2667" i="6"/>
  <c r="B2667" i="6"/>
  <c r="I2667" i="6"/>
  <c r="A2668" i="6"/>
  <c r="B2668" i="6"/>
  <c r="I2668" i="6"/>
  <c r="A2669" i="6"/>
  <c r="B2669" i="6"/>
  <c r="I2669" i="6"/>
  <c r="A2670" i="6"/>
  <c r="B2670" i="6"/>
  <c r="I2670" i="6"/>
  <c r="A2671" i="6"/>
  <c r="B2671" i="6"/>
  <c r="I2671" i="6"/>
  <c r="A2672" i="6"/>
  <c r="B2672" i="6"/>
  <c r="I2672" i="6"/>
  <c r="A2673" i="6"/>
  <c r="B2673" i="6"/>
  <c r="I2673" i="6"/>
  <c r="A2674" i="6"/>
  <c r="B2674" i="6"/>
  <c r="I2674" i="6"/>
  <c r="A2675" i="6"/>
  <c r="B2675" i="6"/>
  <c r="I2675" i="6"/>
  <c r="A2676" i="6"/>
  <c r="B2676" i="6"/>
  <c r="I2676" i="6"/>
  <c r="A2677" i="6"/>
  <c r="B2677" i="6"/>
  <c r="I2677" i="6"/>
  <c r="A2678" i="6"/>
  <c r="B2678" i="6"/>
  <c r="I2678" i="6"/>
  <c r="A2679" i="6"/>
  <c r="B2679" i="6"/>
  <c r="I2679" i="6"/>
  <c r="A2680" i="6"/>
  <c r="B2680" i="6"/>
  <c r="I2680" i="6"/>
  <c r="A2681" i="6"/>
  <c r="B2681" i="6"/>
  <c r="I2681" i="6"/>
  <c r="A2682" i="6"/>
  <c r="B2682" i="6"/>
  <c r="I2682" i="6"/>
  <c r="A2683" i="6"/>
  <c r="B2683" i="6"/>
  <c r="I2683" i="6"/>
  <c r="A2684" i="6"/>
  <c r="B2684" i="6"/>
  <c r="I2684" i="6"/>
  <c r="A2685" i="6"/>
  <c r="B2685" i="6"/>
  <c r="I2685" i="6"/>
  <c r="A2686" i="6"/>
  <c r="B2686" i="6"/>
  <c r="I2686" i="6"/>
  <c r="A2687" i="6"/>
  <c r="B2687" i="6"/>
  <c r="I2687" i="6"/>
  <c r="A2688" i="6"/>
  <c r="B2688" i="6"/>
  <c r="I2688" i="6"/>
  <c r="A2689" i="6"/>
  <c r="B2689" i="6"/>
  <c r="I2689" i="6"/>
  <c r="A2690" i="6"/>
  <c r="B2690" i="6"/>
  <c r="I2690" i="6"/>
  <c r="A2691" i="6"/>
  <c r="B2691" i="6"/>
  <c r="I2691" i="6"/>
  <c r="A2692" i="6"/>
  <c r="B2692" i="6"/>
  <c r="I2692" i="6"/>
  <c r="A2693" i="6"/>
  <c r="B2693" i="6"/>
  <c r="I2693" i="6"/>
  <c r="A2694" i="6"/>
  <c r="B2694" i="6"/>
  <c r="I2694" i="6"/>
  <c r="A2695" i="6"/>
  <c r="B2695" i="6"/>
  <c r="I2695" i="6"/>
  <c r="A2696" i="6"/>
  <c r="B2696" i="6"/>
  <c r="I2696" i="6"/>
  <c r="A2697" i="6"/>
  <c r="B2697" i="6"/>
  <c r="I2697" i="6"/>
  <c r="A2698" i="6"/>
  <c r="B2698" i="6"/>
  <c r="I2698" i="6"/>
  <c r="A2699" i="6"/>
  <c r="B2699" i="6"/>
  <c r="I2699" i="6"/>
  <c r="A2700" i="6"/>
  <c r="B2700" i="6"/>
  <c r="I2700" i="6"/>
  <c r="A2701" i="6"/>
  <c r="B2701" i="6"/>
  <c r="I2701" i="6"/>
  <c r="A2702" i="6"/>
  <c r="B2702" i="6"/>
  <c r="I2702" i="6"/>
  <c r="A2703" i="6"/>
  <c r="B2703" i="6"/>
  <c r="I2703" i="6"/>
  <c r="A2704" i="6"/>
  <c r="B2704" i="6"/>
  <c r="I2704" i="6"/>
  <c r="A2705" i="6"/>
  <c r="B2705" i="6"/>
  <c r="I2705" i="6"/>
  <c r="A2706" i="6"/>
  <c r="B2706" i="6"/>
  <c r="I2706" i="6"/>
  <c r="A2707" i="6"/>
  <c r="B2707" i="6"/>
  <c r="I2707" i="6"/>
  <c r="A2708" i="6"/>
  <c r="B2708" i="6"/>
  <c r="I2708" i="6"/>
  <c r="A2709" i="6"/>
  <c r="B2709" i="6"/>
  <c r="I2709" i="6"/>
  <c r="A2710" i="6"/>
  <c r="B2710" i="6"/>
  <c r="I2710" i="6"/>
  <c r="A2711" i="6"/>
  <c r="B2711" i="6"/>
  <c r="I2711" i="6"/>
  <c r="A2712" i="6"/>
  <c r="B2712" i="6"/>
  <c r="I2712" i="6"/>
  <c r="A2713" i="6"/>
  <c r="B2713" i="6"/>
  <c r="I2713" i="6"/>
  <c r="A2714" i="6"/>
  <c r="B2714" i="6"/>
  <c r="I2714" i="6"/>
  <c r="A2715" i="6"/>
  <c r="B2715" i="6"/>
  <c r="I2715" i="6"/>
  <c r="A2716" i="6"/>
  <c r="B2716" i="6"/>
  <c r="I2716" i="6"/>
  <c r="A2717" i="6"/>
  <c r="B2717" i="6"/>
  <c r="I2717" i="6"/>
  <c r="A2718" i="6"/>
  <c r="B2718" i="6"/>
  <c r="I2718" i="6"/>
  <c r="A2719" i="6"/>
  <c r="B2719" i="6"/>
  <c r="I2719" i="6"/>
  <c r="A2720" i="6"/>
  <c r="B2720" i="6"/>
  <c r="I2720" i="6"/>
  <c r="A2721" i="6"/>
  <c r="B2721" i="6"/>
  <c r="I2721" i="6"/>
  <c r="A2722" i="6"/>
  <c r="B2722" i="6"/>
  <c r="I2722" i="6"/>
  <c r="A2723" i="6"/>
  <c r="B2723" i="6"/>
  <c r="I2723" i="6"/>
  <c r="A2724" i="6"/>
  <c r="B2724" i="6"/>
  <c r="I2724" i="6"/>
  <c r="A2725" i="6"/>
  <c r="B2725" i="6"/>
  <c r="I2725" i="6"/>
  <c r="A2726" i="6"/>
  <c r="B2726" i="6"/>
  <c r="I2726" i="6"/>
  <c r="A2727" i="6"/>
  <c r="B2727" i="6"/>
  <c r="I2727" i="6"/>
  <c r="A2728" i="6"/>
  <c r="B2728" i="6"/>
  <c r="I2728" i="6"/>
  <c r="A2729" i="6"/>
  <c r="B2729" i="6"/>
  <c r="I2729" i="6"/>
  <c r="A2730" i="6"/>
  <c r="B2730" i="6"/>
  <c r="I2730" i="6"/>
  <c r="A2731" i="6"/>
  <c r="B2731" i="6"/>
  <c r="I2731" i="6"/>
  <c r="A2732" i="6"/>
  <c r="B2732" i="6"/>
  <c r="I2732" i="6"/>
  <c r="A2733" i="6"/>
  <c r="B2733" i="6"/>
  <c r="I2733" i="6"/>
  <c r="A2734" i="6"/>
  <c r="B2734" i="6"/>
  <c r="I2734" i="6"/>
  <c r="A2735" i="6"/>
  <c r="B2735" i="6"/>
  <c r="I2735" i="6"/>
  <c r="A2736" i="6"/>
  <c r="B2736" i="6"/>
  <c r="I2736" i="6"/>
  <c r="A2737" i="6"/>
  <c r="B2737" i="6"/>
  <c r="I2737" i="6"/>
  <c r="A2738" i="6"/>
  <c r="B2738" i="6"/>
  <c r="I2738" i="6"/>
  <c r="A2739" i="6"/>
  <c r="B2739" i="6"/>
  <c r="I2739" i="6"/>
  <c r="A2740" i="6"/>
  <c r="B2740" i="6"/>
  <c r="I2740" i="6"/>
  <c r="A2741" i="6"/>
  <c r="B2741" i="6"/>
  <c r="I2741" i="6"/>
  <c r="A2742" i="6"/>
  <c r="B2742" i="6"/>
  <c r="I2742" i="6"/>
  <c r="A2743" i="6"/>
  <c r="B2743" i="6"/>
  <c r="I2743" i="6"/>
  <c r="A2744" i="6"/>
  <c r="B2744" i="6"/>
  <c r="I2744" i="6"/>
  <c r="A2745" i="6"/>
  <c r="B2745" i="6"/>
  <c r="I2745" i="6"/>
  <c r="A2746" i="6"/>
  <c r="B2746" i="6"/>
  <c r="I2746" i="6"/>
  <c r="A2747" i="6"/>
  <c r="B2747" i="6"/>
  <c r="I2747" i="6"/>
  <c r="A2748" i="6"/>
  <c r="B2748" i="6"/>
  <c r="I2748" i="6"/>
  <c r="A2749" i="6"/>
  <c r="B2749" i="6"/>
  <c r="I2749" i="6"/>
  <c r="A2750" i="6"/>
  <c r="B2750" i="6"/>
  <c r="I2750" i="6"/>
  <c r="A2751" i="6"/>
  <c r="B2751" i="6"/>
  <c r="I2751" i="6"/>
  <c r="A2752" i="6"/>
  <c r="B2752" i="6"/>
  <c r="I2752" i="6"/>
  <c r="A2753" i="6"/>
  <c r="B2753" i="6"/>
  <c r="I2753" i="6"/>
  <c r="A2754" i="6"/>
  <c r="B2754" i="6"/>
  <c r="I2754" i="6"/>
  <c r="A2755" i="6"/>
  <c r="B2755" i="6"/>
  <c r="I2755" i="6"/>
  <c r="A2756" i="6"/>
  <c r="B2756" i="6"/>
  <c r="I2756" i="6"/>
  <c r="A2757" i="6"/>
  <c r="B2757" i="6"/>
  <c r="I2757" i="6"/>
  <c r="A2758" i="6"/>
  <c r="B2758" i="6"/>
  <c r="I2758" i="6"/>
  <c r="A2759" i="6"/>
  <c r="B2759" i="6"/>
  <c r="I2759" i="6"/>
  <c r="A2760" i="6"/>
  <c r="B2760" i="6"/>
  <c r="I2760" i="6"/>
  <c r="A2761" i="6"/>
  <c r="B2761" i="6"/>
  <c r="I2761" i="6"/>
  <c r="A2762" i="6"/>
  <c r="B2762" i="6"/>
  <c r="I2762" i="6"/>
  <c r="A2763" i="6"/>
  <c r="B2763" i="6"/>
  <c r="I2763" i="6"/>
  <c r="A2764" i="6"/>
  <c r="B2764" i="6"/>
  <c r="I2764" i="6"/>
  <c r="A2765" i="6"/>
  <c r="B2765" i="6"/>
  <c r="I2765" i="6"/>
  <c r="A2766" i="6"/>
  <c r="B2766" i="6"/>
  <c r="I2766" i="6"/>
  <c r="A2767" i="6"/>
  <c r="B2767" i="6"/>
  <c r="I2767" i="6"/>
  <c r="A2768" i="6"/>
  <c r="B2768" i="6"/>
  <c r="I2768" i="6"/>
  <c r="A2769" i="6"/>
  <c r="B2769" i="6"/>
  <c r="I2769" i="6"/>
  <c r="A2770" i="6"/>
  <c r="B2770" i="6"/>
  <c r="I2770" i="6"/>
  <c r="A2771" i="6"/>
  <c r="B2771" i="6"/>
  <c r="I2771" i="6"/>
  <c r="A2772" i="6"/>
  <c r="B2772" i="6"/>
  <c r="I2772" i="6"/>
  <c r="A2773" i="6"/>
  <c r="B2773" i="6"/>
  <c r="I2773" i="6"/>
  <c r="A2774" i="6"/>
  <c r="B2774" i="6"/>
  <c r="I2774" i="6"/>
  <c r="A2775" i="6"/>
  <c r="B2775" i="6"/>
  <c r="I2775" i="6"/>
  <c r="A2776" i="6"/>
  <c r="B2776" i="6"/>
  <c r="I2776" i="6"/>
  <c r="A2777" i="6"/>
  <c r="B2777" i="6"/>
  <c r="I2777" i="6"/>
  <c r="A2778" i="6"/>
  <c r="B2778" i="6"/>
  <c r="I2778" i="6"/>
  <c r="A2779" i="6"/>
  <c r="B2779" i="6"/>
  <c r="I2779" i="6"/>
  <c r="A2780" i="6"/>
  <c r="B2780" i="6"/>
  <c r="I2780" i="6"/>
  <c r="A2781" i="6"/>
  <c r="B2781" i="6"/>
  <c r="I2781" i="6"/>
  <c r="A2782" i="6"/>
  <c r="B2782" i="6"/>
  <c r="I2782" i="6"/>
  <c r="A2783" i="6"/>
  <c r="B2783" i="6"/>
  <c r="I2783" i="6"/>
  <c r="A2784" i="6"/>
  <c r="B2784" i="6"/>
  <c r="I2784" i="6"/>
  <c r="A2785" i="6"/>
  <c r="B2785" i="6"/>
  <c r="I2785" i="6"/>
  <c r="A2786" i="6"/>
  <c r="B2786" i="6"/>
  <c r="I2786" i="6"/>
  <c r="A2787" i="6"/>
  <c r="B2787" i="6"/>
  <c r="I2787" i="6"/>
  <c r="A2788" i="6"/>
  <c r="B2788" i="6"/>
  <c r="I2788" i="6"/>
  <c r="A2789" i="6"/>
  <c r="B2789" i="6"/>
  <c r="I2789" i="6"/>
  <c r="A2790" i="6"/>
  <c r="B2790" i="6"/>
  <c r="I2790" i="6"/>
  <c r="A2791" i="6"/>
  <c r="B2791" i="6"/>
  <c r="I2791" i="6"/>
  <c r="A2792" i="6"/>
  <c r="B2792" i="6"/>
  <c r="I2792" i="6"/>
  <c r="A2793" i="6"/>
  <c r="B2793" i="6"/>
  <c r="I2793" i="6"/>
  <c r="A2794" i="6"/>
  <c r="B2794" i="6"/>
  <c r="I2794" i="6"/>
  <c r="A2795" i="6"/>
  <c r="B2795" i="6"/>
  <c r="I2795" i="6"/>
  <c r="A2796" i="6"/>
  <c r="B2796" i="6"/>
  <c r="I2796" i="6"/>
  <c r="A2797" i="6"/>
  <c r="B2797" i="6"/>
  <c r="I2797" i="6"/>
  <c r="A2798" i="6"/>
  <c r="B2798" i="6"/>
  <c r="I2798" i="6"/>
  <c r="A2799" i="6"/>
  <c r="B2799" i="6"/>
  <c r="I2799" i="6"/>
  <c r="A2800" i="6"/>
  <c r="B2800" i="6"/>
  <c r="I2800" i="6"/>
  <c r="A2801" i="6"/>
  <c r="B2801" i="6"/>
  <c r="I2801" i="6"/>
  <c r="A2802" i="6"/>
  <c r="B2802" i="6"/>
  <c r="I2802" i="6"/>
  <c r="A2803" i="6"/>
  <c r="B2803" i="6"/>
  <c r="I2803" i="6"/>
  <c r="A2804" i="6"/>
  <c r="B2804" i="6"/>
  <c r="I2804" i="6"/>
  <c r="A2805" i="6"/>
  <c r="B2805" i="6"/>
  <c r="I2805" i="6"/>
  <c r="A2806" i="6"/>
  <c r="B2806" i="6"/>
  <c r="I2806" i="6"/>
  <c r="A2807" i="6"/>
  <c r="B2807" i="6"/>
  <c r="I2807" i="6"/>
  <c r="A2808" i="6"/>
  <c r="B2808" i="6"/>
  <c r="I2808" i="6"/>
  <c r="A2809" i="6"/>
  <c r="B2809" i="6"/>
  <c r="I2809" i="6"/>
  <c r="A2810" i="6"/>
  <c r="B2810" i="6"/>
  <c r="I2810" i="6"/>
  <c r="A2811" i="6"/>
  <c r="B2811" i="6"/>
  <c r="I2811" i="6"/>
  <c r="A2812" i="6"/>
  <c r="B2812" i="6"/>
  <c r="I2812" i="6"/>
  <c r="A2813" i="6"/>
  <c r="B2813" i="6"/>
  <c r="I2813" i="6"/>
  <c r="A2814" i="6"/>
  <c r="B2814" i="6"/>
  <c r="I2814" i="6"/>
  <c r="A2815" i="6"/>
  <c r="B2815" i="6"/>
  <c r="I2815" i="6"/>
  <c r="A2816" i="6"/>
  <c r="B2816" i="6"/>
  <c r="I2816" i="6"/>
  <c r="A2817" i="6"/>
  <c r="B2817" i="6"/>
  <c r="I2817" i="6"/>
  <c r="A2818" i="6"/>
  <c r="B2818" i="6"/>
  <c r="I2818" i="6"/>
  <c r="A2819" i="6"/>
  <c r="B2819" i="6"/>
  <c r="I2819" i="6"/>
  <c r="A2820" i="6"/>
  <c r="B2820" i="6"/>
  <c r="I2820" i="6"/>
  <c r="A2821" i="6"/>
  <c r="B2821" i="6"/>
  <c r="I2821" i="6"/>
  <c r="A2822" i="6"/>
  <c r="B2822" i="6"/>
  <c r="I2822" i="6"/>
  <c r="A2823" i="6"/>
  <c r="B2823" i="6"/>
  <c r="I2823" i="6"/>
  <c r="A2824" i="6"/>
  <c r="B2824" i="6"/>
  <c r="I2824" i="6"/>
  <c r="A2825" i="6"/>
  <c r="B2825" i="6"/>
  <c r="I2825" i="6"/>
  <c r="A2826" i="6"/>
  <c r="B2826" i="6"/>
  <c r="I2826" i="6"/>
  <c r="A2827" i="6"/>
  <c r="B2827" i="6"/>
  <c r="I2827" i="6"/>
  <c r="A2828" i="6"/>
  <c r="B2828" i="6"/>
  <c r="I2828" i="6"/>
  <c r="A2829" i="6"/>
  <c r="B2829" i="6"/>
  <c r="I2829" i="6"/>
  <c r="A2830" i="6"/>
  <c r="B2830" i="6"/>
  <c r="I2830" i="6"/>
  <c r="A2831" i="6"/>
  <c r="B2831" i="6"/>
  <c r="I2831" i="6"/>
  <c r="A2832" i="6"/>
  <c r="B2832" i="6"/>
  <c r="I2832" i="6"/>
  <c r="A2833" i="6"/>
  <c r="B2833" i="6"/>
  <c r="I2833" i="6"/>
  <c r="A2834" i="6"/>
  <c r="B2834" i="6"/>
  <c r="I2834" i="6"/>
  <c r="A2835" i="6"/>
  <c r="B2835" i="6"/>
  <c r="I2835" i="6"/>
  <c r="A2836" i="6"/>
  <c r="B2836" i="6"/>
  <c r="I2836" i="6"/>
  <c r="A2837" i="6"/>
  <c r="B2837" i="6"/>
  <c r="I2837" i="6"/>
  <c r="A2838" i="6"/>
  <c r="B2838" i="6"/>
  <c r="I2838" i="6"/>
  <c r="A2839" i="6"/>
  <c r="B2839" i="6"/>
  <c r="I2839" i="6"/>
  <c r="A2840" i="6"/>
  <c r="B2840" i="6"/>
  <c r="I2840" i="6"/>
  <c r="A2841" i="6"/>
  <c r="B2841" i="6"/>
  <c r="I2841" i="6"/>
  <c r="A2842" i="6"/>
  <c r="B2842" i="6"/>
  <c r="I2842" i="6"/>
  <c r="A2843" i="6"/>
  <c r="B2843" i="6"/>
  <c r="I2843" i="6"/>
  <c r="A2844" i="6"/>
  <c r="B2844" i="6"/>
  <c r="I2844" i="6"/>
  <c r="A2845" i="6"/>
  <c r="B2845" i="6"/>
  <c r="I2845" i="6"/>
  <c r="A2846" i="6"/>
  <c r="B2846" i="6"/>
  <c r="I2846" i="6"/>
  <c r="A2847" i="6"/>
  <c r="B2847" i="6"/>
  <c r="I2847" i="6"/>
  <c r="A2848" i="6"/>
  <c r="B2848" i="6"/>
  <c r="I2848" i="6"/>
  <c r="A2849" i="6"/>
  <c r="B2849" i="6"/>
  <c r="I2849" i="6"/>
  <c r="A2850" i="6"/>
  <c r="B2850" i="6"/>
  <c r="I2850" i="6"/>
  <c r="A2851" i="6"/>
  <c r="B2851" i="6"/>
  <c r="I2851" i="6"/>
  <c r="A2852" i="6"/>
  <c r="B2852" i="6"/>
  <c r="I2852" i="6"/>
  <c r="A2853" i="6"/>
  <c r="B2853" i="6"/>
  <c r="I2853" i="6"/>
  <c r="A2854" i="6"/>
  <c r="B2854" i="6"/>
  <c r="I2854" i="6"/>
  <c r="A2855" i="6"/>
  <c r="B2855" i="6"/>
  <c r="I2855" i="6"/>
  <c r="A2856" i="6"/>
  <c r="B2856" i="6"/>
  <c r="I2856" i="6"/>
  <c r="A2857" i="6"/>
  <c r="B2857" i="6"/>
  <c r="I2857" i="6"/>
  <c r="A2858" i="6"/>
  <c r="B2858" i="6"/>
  <c r="I2858" i="6"/>
  <c r="A2859" i="6"/>
  <c r="B2859" i="6"/>
  <c r="I2859" i="6"/>
  <c r="A2860" i="6"/>
  <c r="B2860" i="6"/>
  <c r="I2860" i="6"/>
  <c r="A2861" i="6"/>
  <c r="B2861" i="6"/>
  <c r="I2861" i="6"/>
  <c r="A2862" i="6"/>
  <c r="B2862" i="6"/>
  <c r="I2862" i="6"/>
  <c r="A2863" i="6"/>
  <c r="B2863" i="6"/>
  <c r="I2863" i="6"/>
  <c r="A2864" i="6"/>
  <c r="B2864" i="6"/>
  <c r="I2864" i="6"/>
  <c r="A2865" i="6"/>
  <c r="B2865" i="6"/>
  <c r="I2865" i="6"/>
  <c r="A2866" i="6"/>
  <c r="B2866" i="6"/>
  <c r="I2866" i="6"/>
  <c r="A2867" i="6"/>
  <c r="B2867" i="6"/>
  <c r="I2867" i="6"/>
  <c r="A2868" i="6"/>
  <c r="B2868" i="6"/>
  <c r="I2868" i="6"/>
  <c r="A2869" i="6"/>
  <c r="B2869" i="6"/>
  <c r="I2869" i="6"/>
  <c r="A2870" i="6"/>
  <c r="B2870" i="6"/>
  <c r="I2870" i="6"/>
  <c r="A2871" i="6"/>
  <c r="B2871" i="6"/>
  <c r="I2871" i="6"/>
  <c r="A2872" i="6"/>
  <c r="B2872" i="6"/>
  <c r="I2872" i="6"/>
  <c r="A2873" i="6"/>
  <c r="B2873" i="6"/>
  <c r="I2873" i="6"/>
  <c r="A2874" i="6"/>
  <c r="B2874" i="6"/>
  <c r="I2874" i="6"/>
  <c r="A2875" i="6"/>
  <c r="B2875" i="6"/>
  <c r="I2875" i="6"/>
  <c r="A2876" i="6"/>
  <c r="B2876" i="6"/>
  <c r="I2876" i="6"/>
  <c r="A2877" i="6"/>
  <c r="B2877" i="6"/>
  <c r="I2877" i="6"/>
  <c r="A2878" i="6"/>
  <c r="B2878" i="6"/>
  <c r="I2878" i="6"/>
  <c r="A2879" i="6"/>
  <c r="B2879" i="6"/>
  <c r="I2879" i="6"/>
  <c r="A2880" i="6"/>
  <c r="B2880" i="6"/>
  <c r="I2880" i="6"/>
  <c r="A2881" i="6"/>
  <c r="B2881" i="6"/>
  <c r="I2881" i="6"/>
  <c r="A2882" i="6"/>
  <c r="B2882" i="6"/>
  <c r="I2882" i="6"/>
  <c r="A2883" i="6"/>
  <c r="B2883" i="6"/>
  <c r="I2883" i="6"/>
  <c r="A2884" i="6"/>
  <c r="B2884" i="6"/>
  <c r="I2884" i="6"/>
  <c r="A2885" i="6"/>
  <c r="B2885" i="6"/>
  <c r="I2885" i="6"/>
  <c r="A2886" i="6"/>
  <c r="B2886" i="6"/>
  <c r="I2886" i="6"/>
  <c r="A2887" i="6"/>
  <c r="B2887" i="6"/>
  <c r="I2887" i="6"/>
  <c r="A2888" i="6"/>
  <c r="B2888" i="6"/>
  <c r="I2888" i="6"/>
  <c r="A2889" i="6"/>
  <c r="B2889" i="6"/>
  <c r="I2889" i="6"/>
  <c r="A2890" i="6"/>
  <c r="B2890" i="6"/>
  <c r="I2890" i="6"/>
  <c r="A2891" i="6"/>
  <c r="B2891" i="6"/>
  <c r="I2891" i="6"/>
  <c r="A2892" i="6"/>
  <c r="B2892" i="6"/>
  <c r="I2892" i="6"/>
  <c r="A2893" i="6"/>
  <c r="B2893" i="6"/>
  <c r="I2893" i="6"/>
  <c r="A2894" i="6"/>
  <c r="B2894" i="6"/>
  <c r="I2894" i="6"/>
  <c r="A2895" i="6"/>
  <c r="B2895" i="6"/>
  <c r="I2895" i="6"/>
  <c r="A2896" i="6"/>
  <c r="B2896" i="6"/>
  <c r="I2896" i="6"/>
  <c r="A2897" i="6"/>
  <c r="B2897" i="6"/>
  <c r="I2897" i="6"/>
  <c r="A2898" i="6"/>
  <c r="B2898" i="6"/>
  <c r="I2898" i="6"/>
  <c r="A2899" i="6"/>
  <c r="B2899" i="6"/>
  <c r="I2899" i="6"/>
  <c r="A2900" i="6"/>
  <c r="B2900" i="6"/>
  <c r="I2900" i="6"/>
  <c r="A2901" i="6"/>
  <c r="B2901" i="6"/>
  <c r="I2901" i="6"/>
  <c r="A2902" i="6"/>
  <c r="B2902" i="6"/>
  <c r="I2902" i="6"/>
  <c r="A2903" i="6"/>
  <c r="B2903" i="6"/>
  <c r="I2903" i="6"/>
  <c r="A2904" i="6"/>
  <c r="B2904" i="6"/>
  <c r="I2904" i="6"/>
  <c r="A2905" i="6"/>
  <c r="B2905" i="6"/>
  <c r="I2905" i="6"/>
  <c r="A2906" i="6"/>
  <c r="B2906" i="6"/>
  <c r="I2906" i="6"/>
  <c r="A2907" i="6"/>
  <c r="B2907" i="6"/>
  <c r="I2907" i="6"/>
  <c r="A2908" i="6"/>
  <c r="B2908" i="6"/>
  <c r="I2908" i="6"/>
  <c r="A2909" i="6"/>
  <c r="B2909" i="6"/>
  <c r="I2909" i="6"/>
  <c r="A2910" i="6"/>
  <c r="B2910" i="6"/>
  <c r="I2910" i="6"/>
  <c r="A2911" i="6"/>
  <c r="B2911" i="6"/>
  <c r="I2911" i="6"/>
  <c r="A2912" i="6"/>
  <c r="B2912" i="6"/>
  <c r="I2912" i="6"/>
  <c r="A2913" i="6"/>
  <c r="B2913" i="6"/>
  <c r="I2913" i="6"/>
  <c r="A2914" i="6"/>
  <c r="B2914" i="6"/>
  <c r="I2914" i="6"/>
  <c r="A2915" i="6"/>
  <c r="B2915" i="6"/>
  <c r="I2915" i="6"/>
  <c r="A2916" i="6"/>
  <c r="B2916" i="6"/>
  <c r="I2916" i="6"/>
  <c r="A2917" i="6"/>
  <c r="B2917" i="6"/>
  <c r="I2917" i="6"/>
  <c r="A2918" i="6"/>
  <c r="B2918" i="6"/>
  <c r="I2918" i="6"/>
  <c r="A2919" i="6"/>
  <c r="B2919" i="6"/>
  <c r="I2919" i="6"/>
  <c r="A2920" i="6"/>
  <c r="B2920" i="6"/>
  <c r="I2920" i="6"/>
  <c r="A2921" i="6"/>
  <c r="B2921" i="6"/>
  <c r="I2921" i="6"/>
  <c r="A2922" i="6"/>
  <c r="B2922" i="6"/>
  <c r="I2922" i="6"/>
  <c r="A2923" i="6"/>
  <c r="B2923" i="6"/>
  <c r="I2923" i="6"/>
  <c r="A2924" i="6"/>
  <c r="B2924" i="6"/>
  <c r="I2924" i="6"/>
  <c r="A2925" i="6"/>
  <c r="B2925" i="6"/>
  <c r="I2925" i="6"/>
  <c r="A2926" i="6"/>
  <c r="B2926" i="6"/>
  <c r="I2926" i="6"/>
  <c r="A2927" i="6"/>
  <c r="B2927" i="6"/>
  <c r="I2927" i="6"/>
  <c r="A2928" i="6"/>
  <c r="B2928" i="6"/>
  <c r="I2928" i="6"/>
  <c r="A2929" i="6"/>
  <c r="B2929" i="6"/>
  <c r="I2929" i="6"/>
  <c r="A2930" i="6"/>
  <c r="B2930" i="6"/>
  <c r="I2930" i="6"/>
  <c r="A2931" i="6"/>
  <c r="B2931" i="6"/>
  <c r="I2931" i="6"/>
  <c r="A2932" i="6"/>
  <c r="B2932" i="6"/>
  <c r="I2932" i="6"/>
  <c r="A2933" i="6"/>
  <c r="B2933" i="6"/>
  <c r="I2933" i="6"/>
  <c r="A2934" i="6"/>
  <c r="B2934" i="6"/>
  <c r="I2934" i="6"/>
  <c r="A2935" i="6"/>
  <c r="B2935" i="6"/>
  <c r="I2935" i="6"/>
  <c r="A2936" i="6"/>
  <c r="B2936" i="6"/>
  <c r="I2936" i="6"/>
  <c r="A2937" i="6"/>
  <c r="B2937" i="6"/>
  <c r="I2937" i="6"/>
  <c r="A2938" i="6"/>
  <c r="B2938" i="6"/>
  <c r="I2938" i="6"/>
  <c r="A2939" i="6"/>
  <c r="B2939" i="6"/>
  <c r="I2939" i="6"/>
  <c r="A2940" i="6"/>
  <c r="B2940" i="6"/>
  <c r="I2940" i="6"/>
  <c r="A2941" i="6"/>
  <c r="B2941" i="6"/>
  <c r="I2941" i="6"/>
  <c r="A2942" i="6"/>
  <c r="B2942" i="6"/>
  <c r="I2942" i="6"/>
  <c r="A2943" i="6"/>
  <c r="B2943" i="6"/>
  <c r="I2943" i="6"/>
  <c r="A2944" i="6"/>
  <c r="B2944" i="6"/>
  <c r="I2944" i="6"/>
  <c r="A2945" i="6"/>
  <c r="B2945" i="6"/>
  <c r="I2945" i="6"/>
  <c r="A2946" i="6"/>
  <c r="B2946" i="6"/>
  <c r="I2946" i="6"/>
  <c r="A2947" i="6"/>
  <c r="B2947" i="6"/>
  <c r="I2947" i="6"/>
  <c r="A2948" i="6"/>
  <c r="B2948" i="6"/>
  <c r="I2948" i="6"/>
  <c r="A2949" i="6"/>
  <c r="B2949" i="6"/>
  <c r="I2949" i="6"/>
  <c r="A2950" i="6"/>
  <c r="B2950" i="6"/>
  <c r="I2950" i="6"/>
  <c r="A2951" i="6"/>
  <c r="B2951" i="6"/>
  <c r="I2951" i="6"/>
  <c r="A2952" i="6"/>
  <c r="B2952" i="6"/>
  <c r="I2952" i="6"/>
  <c r="A2953" i="6"/>
  <c r="B2953" i="6"/>
  <c r="I2953" i="6"/>
  <c r="A2954" i="6"/>
  <c r="B2954" i="6"/>
  <c r="I2954" i="6"/>
  <c r="A2955" i="6"/>
  <c r="B2955" i="6"/>
  <c r="I2955" i="6"/>
  <c r="A2956" i="6"/>
  <c r="B2956" i="6"/>
  <c r="I2956" i="6"/>
  <c r="A2957" i="6"/>
  <c r="B2957" i="6"/>
  <c r="I2957" i="6"/>
  <c r="A2958" i="6"/>
  <c r="B2958" i="6"/>
  <c r="I2958" i="6"/>
  <c r="A2959" i="6"/>
  <c r="B2959" i="6"/>
  <c r="I2959" i="6"/>
  <c r="A2960" i="6"/>
  <c r="B2960" i="6"/>
  <c r="I2960" i="6"/>
  <c r="A2961" i="6"/>
  <c r="B2961" i="6"/>
  <c r="I2961" i="6"/>
  <c r="A2962" i="6"/>
  <c r="B2962" i="6"/>
  <c r="I2962" i="6"/>
  <c r="A2963" i="6"/>
  <c r="B2963" i="6"/>
  <c r="I2963" i="6"/>
  <c r="A2964" i="6"/>
  <c r="B2964" i="6"/>
  <c r="I2964" i="6"/>
  <c r="A2965" i="6"/>
  <c r="B2965" i="6"/>
  <c r="I2965" i="6"/>
  <c r="A2966" i="6"/>
  <c r="B2966" i="6"/>
  <c r="I2966" i="6"/>
  <c r="A2967" i="6"/>
  <c r="B2967" i="6"/>
  <c r="I2967" i="6"/>
  <c r="A2968" i="6"/>
  <c r="B2968" i="6"/>
  <c r="I2968" i="6"/>
  <c r="A2969" i="6"/>
  <c r="B2969" i="6"/>
  <c r="I2969" i="6"/>
  <c r="A2970" i="6"/>
  <c r="B2970" i="6"/>
  <c r="I2970" i="6"/>
  <c r="A2971" i="6"/>
  <c r="B2971" i="6"/>
  <c r="I2971" i="6"/>
  <c r="A2972" i="6"/>
  <c r="B2972" i="6"/>
  <c r="I2972" i="6"/>
  <c r="A2973" i="6"/>
  <c r="B2973" i="6"/>
  <c r="I2973" i="6"/>
  <c r="A2974" i="6"/>
  <c r="B2974" i="6"/>
  <c r="I2974" i="6"/>
  <c r="A2975" i="6"/>
  <c r="B2975" i="6"/>
  <c r="I2975" i="6"/>
  <c r="A2976" i="6"/>
  <c r="B2976" i="6"/>
  <c r="I2976" i="6"/>
  <c r="A2977" i="6"/>
  <c r="B2977" i="6"/>
  <c r="I2977" i="6"/>
  <c r="A2978" i="6"/>
  <c r="B2978" i="6"/>
  <c r="I2978" i="6"/>
  <c r="A2979" i="6"/>
  <c r="B2979" i="6"/>
  <c r="I2979" i="6"/>
  <c r="A2980" i="6"/>
  <c r="B2980" i="6"/>
  <c r="I2980" i="6"/>
  <c r="A2981" i="6"/>
  <c r="B2981" i="6"/>
  <c r="I2981" i="6"/>
  <c r="A2982" i="6"/>
  <c r="B2982" i="6"/>
  <c r="I2982" i="6"/>
  <c r="A2983" i="6"/>
  <c r="B2983" i="6"/>
  <c r="I2983" i="6"/>
  <c r="A2984" i="6"/>
  <c r="B2984" i="6"/>
  <c r="I2984" i="6"/>
  <c r="A2985" i="6"/>
  <c r="B2985" i="6"/>
  <c r="I2985" i="6"/>
  <c r="A2986" i="6"/>
  <c r="B2986" i="6"/>
  <c r="I2986" i="6"/>
  <c r="A2987" i="6"/>
  <c r="B2987" i="6"/>
  <c r="I2987" i="6"/>
  <c r="A2988" i="6"/>
  <c r="B2988" i="6"/>
  <c r="I2988" i="6"/>
  <c r="A2989" i="6"/>
  <c r="B2989" i="6"/>
  <c r="I2989" i="6"/>
  <c r="A2990" i="6"/>
  <c r="B2990" i="6"/>
  <c r="I2990" i="6"/>
  <c r="A2991" i="6"/>
  <c r="B2991" i="6"/>
  <c r="I2991" i="6"/>
  <c r="A2992" i="6"/>
  <c r="B2992" i="6"/>
  <c r="I2992" i="6"/>
  <c r="A2993" i="6"/>
  <c r="B2993" i="6"/>
  <c r="I2993" i="6"/>
  <c r="A2994" i="6"/>
  <c r="B2994" i="6"/>
  <c r="I2994" i="6"/>
  <c r="A2995" i="6"/>
  <c r="B2995" i="6"/>
  <c r="I2995" i="6"/>
  <c r="A2996" i="6"/>
  <c r="B2996" i="6"/>
  <c r="I2996" i="6"/>
  <c r="A2997" i="6"/>
  <c r="B2997" i="6"/>
  <c r="I2997" i="6"/>
  <c r="A2998" i="6"/>
  <c r="B2998" i="6"/>
  <c r="I2998" i="6"/>
  <c r="A2999" i="6"/>
  <c r="B2999" i="6"/>
  <c r="I2999" i="6"/>
  <c r="A3000" i="6"/>
  <c r="B3000" i="6"/>
  <c r="I3000" i="6"/>
  <c r="A3001" i="6"/>
  <c r="B3001" i="6"/>
  <c r="I3001" i="6"/>
  <c r="A3002" i="6"/>
  <c r="B3002" i="6"/>
  <c r="I3002" i="6"/>
  <c r="A3003" i="6"/>
  <c r="B3003" i="6"/>
  <c r="I3003" i="6"/>
  <c r="A3004" i="6"/>
  <c r="B3004" i="6"/>
  <c r="I3004" i="6"/>
  <c r="A3005" i="6"/>
  <c r="B3005" i="6"/>
  <c r="I3005" i="6"/>
  <c r="A3006" i="6"/>
  <c r="B3006" i="6"/>
  <c r="I3006" i="6"/>
  <c r="A3007" i="6"/>
  <c r="B3007" i="6"/>
  <c r="I3007" i="6"/>
  <c r="A3008" i="6"/>
  <c r="B3008" i="6"/>
  <c r="I3008" i="6"/>
  <c r="A3009" i="6"/>
  <c r="B3009" i="6"/>
  <c r="I3009" i="6"/>
  <c r="A3010" i="6"/>
  <c r="B3010" i="6"/>
  <c r="I3010" i="6"/>
  <c r="A3011" i="6"/>
  <c r="B3011" i="6"/>
  <c r="I3011" i="6"/>
  <c r="A3012" i="6"/>
  <c r="B3012" i="6"/>
  <c r="I3012" i="6"/>
  <c r="A3013" i="6"/>
  <c r="B3013" i="6"/>
  <c r="I3013" i="6"/>
  <c r="A3014" i="6"/>
  <c r="B3014" i="6"/>
  <c r="I3014" i="6"/>
  <c r="A3015" i="6"/>
  <c r="B3015" i="6"/>
  <c r="I3015" i="6"/>
  <c r="A3016" i="6"/>
  <c r="B3016" i="6"/>
  <c r="I3016" i="6"/>
  <c r="A3017" i="6"/>
  <c r="B3017" i="6"/>
  <c r="I3017" i="6"/>
  <c r="A3018" i="6"/>
  <c r="B3018" i="6"/>
  <c r="I3018" i="6"/>
  <c r="A3019" i="6"/>
  <c r="B3019" i="6"/>
  <c r="I3019" i="6"/>
  <c r="A3020" i="6"/>
  <c r="B3020" i="6"/>
  <c r="I3020" i="6"/>
  <c r="A3021" i="6"/>
  <c r="B3021" i="6"/>
  <c r="I3021" i="6"/>
  <c r="A3022" i="6"/>
  <c r="B3022" i="6"/>
  <c r="I3022" i="6"/>
  <c r="A3023" i="6"/>
  <c r="B3023" i="6"/>
  <c r="I3023" i="6"/>
  <c r="A3024" i="6"/>
  <c r="B3024" i="6"/>
  <c r="I3024" i="6"/>
  <c r="A3025" i="6"/>
  <c r="B3025" i="6"/>
  <c r="I3025" i="6"/>
  <c r="A3026" i="6"/>
  <c r="B3026" i="6"/>
  <c r="I3026" i="6"/>
  <c r="A3027" i="6"/>
  <c r="B3027" i="6"/>
  <c r="I3027" i="6"/>
  <c r="A3028" i="6"/>
  <c r="B3028" i="6"/>
  <c r="I3028" i="6"/>
  <c r="A3029" i="6"/>
  <c r="B3029" i="6"/>
  <c r="I3029" i="6"/>
  <c r="A3030" i="6"/>
  <c r="B3030" i="6"/>
  <c r="I3030" i="6"/>
  <c r="A3031" i="6"/>
  <c r="B3031" i="6"/>
  <c r="I3031" i="6"/>
  <c r="A3032" i="6"/>
  <c r="B3032" i="6"/>
  <c r="I3032" i="6"/>
  <c r="A3033" i="6"/>
  <c r="B3033" i="6"/>
  <c r="I3033" i="6"/>
  <c r="A3034" i="6"/>
  <c r="B3034" i="6"/>
  <c r="I3034" i="6"/>
  <c r="A3035" i="6"/>
  <c r="B3035" i="6"/>
  <c r="I3035" i="6"/>
  <c r="A3036" i="6"/>
  <c r="B3036" i="6"/>
  <c r="I3036" i="6"/>
  <c r="A3037" i="6"/>
  <c r="B3037" i="6"/>
  <c r="I3037" i="6"/>
  <c r="A3038" i="6"/>
  <c r="B3038" i="6"/>
  <c r="I3038" i="6"/>
  <c r="A3039" i="6"/>
  <c r="B3039" i="6"/>
  <c r="I3039" i="6"/>
  <c r="A3040" i="6"/>
  <c r="B3040" i="6"/>
  <c r="I3040" i="6"/>
  <c r="A3041" i="6"/>
  <c r="B3041" i="6"/>
  <c r="I3041" i="6"/>
  <c r="A3042" i="6"/>
  <c r="B3042" i="6"/>
  <c r="I3042" i="6"/>
  <c r="A3043" i="6"/>
  <c r="B3043" i="6"/>
  <c r="I3043" i="6"/>
  <c r="A3044" i="6"/>
  <c r="B3044" i="6"/>
  <c r="I3044" i="6"/>
  <c r="A3045" i="6"/>
  <c r="B3045" i="6"/>
  <c r="I3045" i="6"/>
  <c r="A3046" i="6"/>
  <c r="B3046" i="6"/>
  <c r="I3046" i="6"/>
  <c r="A3047" i="6"/>
  <c r="B3047" i="6"/>
  <c r="I3047" i="6"/>
  <c r="A3048" i="6"/>
  <c r="B3048" i="6"/>
  <c r="I3048" i="6"/>
  <c r="A3049" i="6"/>
  <c r="B3049" i="6"/>
  <c r="I3049" i="6"/>
  <c r="A3050" i="6"/>
  <c r="B3050" i="6"/>
  <c r="I3050" i="6"/>
  <c r="A3051" i="6"/>
  <c r="B3051" i="6"/>
  <c r="I3051" i="6"/>
  <c r="A3052" i="6"/>
  <c r="B3052" i="6"/>
  <c r="I3052" i="6"/>
  <c r="A3053" i="6"/>
  <c r="B3053" i="6"/>
  <c r="I3053" i="6"/>
  <c r="A3054" i="6"/>
  <c r="B3054" i="6"/>
  <c r="I3054" i="6"/>
  <c r="A3055" i="6"/>
  <c r="B3055" i="6"/>
  <c r="I3055" i="6"/>
  <c r="A3056" i="6"/>
  <c r="B3056" i="6"/>
  <c r="I3056" i="6"/>
  <c r="A3057" i="6"/>
  <c r="B3057" i="6"/>
  <c r="I3057" i="6"/>
  <c r="A3058" i="6"/>
  <c r="B3058" i="6"/>
  <c r="I3058" i="6"/>
  <c r="A3059" i="6"/>
  <c r="B3059" i="6"/>
  <c r="I3059" i="6"/>
  <c r="A3060" i="6"/>
  <c r="B3060" i="6"/>
  <c r="I3060" i="6"/>
  <c r="A3061" i="6"/>
  <c r="B3061" i="6"/>
  <c r="I3061" i="6"/>
  <c r="A3062" i="6"/>
  <c r="B3062" i="6"/>
  <c r="I3062" i="6"/>
  <c r="A3063" i="6"/>
  <c r="B3063" i="6"/>
  <c r="I3063" i="6"/>
  <c r="A3064" i="6"/>
  <c r="B3064" i="6"/>
  <c r="I3064" i="6"/>
  <c r="A3065" i="6"/>
  <c r="B3065" i="6"/>
  <c r="I3065" i="6"/>
  <c r="A3066" i="6"/>
  <c r="B3066" i="6"/>
  <c r="I3066" i="6"/>
  <c r="A3067" i="6"/>
  <c r="B3067" i="6"/>
  <c r="I3067" i="6"/>
  <c r="A3068" i="6"/>
  <c r="B3068" i="6"/>
  <c r="I3068" i="6"/>
  <c r="A3069" i="6"/>
  <c r="B3069" i="6"/>
  <c r="I3069" i="6"/>
  <c r="A3070" i="6"/>
  <c r="B3070" i="6"/>
  <c r="I3070" i="6"/>
  <c r="A3071" i="6"/>
  <c r="B3071" i="6"/>
  <c r="I3071" i="6"/>
  <c r="A3072" i="6"/>
  <c r="B3072" i="6"/>
  <c r="I3072" i="6"/>
  <c r="A3073" i="6"/>
  <c r="B3073" i="6"/>
  <c r="I3073" i="6"/>
  <c r="A3074" i="6"/>
  <c r="B3074" i="6"/>
  <c r="I3074" i="6"/>
  <c r="A3075" i="6"/>
  <c r="B3075" i="6"/>
  <c r="I3075" i="6"/>
  <c r="A3076" i="6"/>
  <c r="B3076" i="6"/>
  <c r="I3076" i="6"/>
  <c r="A3077" i="6"/>
  <c r="B3077" i="6"/>
  <c r="I3077" i="6"/>
  <c r="A3078" i="6"/>
  <c r="B3078" i="6"/>
  <c r="I3078" i="6"/>
  <c r="A3079" i="6"/>
  <c r="B3079" i="6"/>
  <c r="I3079" i="6"/>
  <c r="A3080" i="6"/>
  <c r="B3080" i="6"/>
  <c r="I3080" i="6"/>
  <c r="A3081" i="6"/>
  <c r="B3081" i="6"/>
  <c r="I3081" i="6"/>
  <c r="A3082" i="6"/>
  <c r="B3082" i="6"/>
  <c r="I3082" i="6"/>
  <c r="A3083" i="6"/>
  <c r="B3083" i="6"/>
  <c r="I3083" i="6"/>
  <c r="A3084" i="6"/>
  <c r="B3084" i="6"/>
  <c r="I3084" i="6"/>
  <c r="A3085" i="6"/>
  <c r="B3085" i="6"/>
  <c r="I3085" i="6"/>
  <c r="A3086" i="6"/>
  <c r="B3086" i="6"/>
  <c r="I3086" i="6"/>
  <c r="A3087" i="6"/>
  <c r="B3087" i="6"/>
  <c r="I3087" i="6"/>
  <c r="A3088" i="6"/>
  <c r="B3088" i="6"/>
  <c r="I3088" i="6"/>
  <c r="A3089" i="6"/>
  <c r="B3089" i="6"/>
  <c r="I3089" i="6"/>
  <c r="A3090" i="6"/>
  <c r="B3090" i="6"/>
  <c r="I3090" i="6"/>
  <c r="A3091" i="6"/>
  <c r="B3091" i="6"/>
  <c r="I3091" i="6"/>
  <c r="A3092" i="6"/>
  <c r="B3092" i="6"/>
  <c r="I3092" i="6"/>
  <c r="A3093" i="6"/>
  <c r="B3093" i="6"/>
  <c r="I3093" i="6"/>
  <c r="A3094" i="6"/>
  <c r="B3094" i="6"/>
  <c r="I3094" i="6"/>
  <c r="A3095" i="6"/>
  <c r="B3095" i="6"/>
  <c r="I3095" i="6"/>
  <c r="A3096" i="6"/>
  <c r="B3096" i="6"/>
  <c r="I3096" i="6"/>
  <c r="A3097" i="6"/>
  <c r="B3097" i="6"/>
  <c r="I3097" i="6"/>
  <c r="A3098" i="6"/>
  <c r="B3098" i="6"/>
  <c r="I3098" i="6"/>
  <c r="A3099" i="6"/>
  <c r="B3099" i="6"/>
  <c r="I3099" i="6"/>
  <c r="A3100" i="6"/>
  <c r="B3100" i="6"/>
  <c r="I3100" i="6"/>
  <c r="A3101" i="6"/>
  <c r="B3101" i="6"/>
  <c r="I3101" i="6"/>
  <c r="A3102" i="6"/>
  <c r="B3102" i="6"/>
  <c r="I3102" i="6"/>
  <c r="A3103" i="6"/>
  <c r="B3103" i="6"/>
  <c r="I3103" i="6"/>
  <c r="A3104" i="6"/>
  <c r="B3104" i="6"/>
  <c r="I3104" i="6"/>
  <c r="A3105" i="6"/>
  <c r="B3105" i="6"/>
  <c r="I3105" i="6"/>
  <c r="A3106" i="6"/>
  <c r="B3106" i="6"/>
  <c r="I3106" i="6"/>
  <c r="A3107" i="6"/>
  <c r="B3107" i="6"/>
  <c r="I3107" i="6"/>
  <c r="A3108" i="6"/>
  <c r="B3108" i="6"/>
  <c r="I3108" i="6"/>
  <c r="A3109" i="6"/>
  <c r="B3109" i="6"/>
  <c r="I3109" i="6"/>
  <c r="A3110" i="6"/>
  <c r="B3110" i="6"/>
  <c r="I3110" i="6"/>
  <c r="A3111" i="6"/>
  <c r="B3111" i="6"/>
  <c r="I3111" i="6"/>
  <c r="A3112" i="6"/>
  <c r="B3112" i="6"/>
  <c r="I3112" i="6"/>
  <c r="A3113" i="6"/>
  <c r="B3113" i="6"/>
  <c r="I3113" i="6"/>
  <c r="A3114" i="6"/>
  <c r="B3114" i="6"/>
  <c r="I3114" i="6"/>
  <c r="A3115" i="6"/>
  <c r="B3115" i="6"/>
  <c r="I3115" i="6"/>
  <c r="A3116" i="6"/>
  <c r="B3116" i="6"/>
  <c r="I3116" i="6"/>
  <c r="A3117" i="6"/>
  <c r="B3117" i="6"/>
  <c r="I3117" i="6"/>
  <c r="A3118" i="6"/>
  <c r="B3118" i="6"/>
  <c r="I3118" i="6"/>
  <c r="A3119" i="6"/>
  <c r="B3119" i="6"/>
  <c r="I3119" i="6"/>
  <c r="A3120" i="6"/>
  <c r="B3120" i="6"/>
  <c r="I3120" i="6"/>
  <c r="A3121" i="6"/>
  <c r="B3121" i="6"/>
  <c r="I3121" i="6"/>
  <c r="A3122" i="6"/>
  <c r="B3122" i="6"/>
  <c r="I3122" i="6"/>
  <c r="A3123" i="6"/>
  <c r="B3123" i="6"/>
  <c r="I3123" i="6"/>
  <c r="A3124" i="6"/>
  <c r="B3124" i="6"/>
  <c r="I3124" i="6"/>
  <c r="A3125" i="6"/>
  <c r="B3125" i="6"/>
  <c r="I3125" i="6"/>
  <c r="A3126" i="6"/>
  <c r="B3126" i="6"/>
  <c r="I3126" i="6"/>
  <c r="A3127" i="6"/>
  <c r="B3127" i="6"/>
  <c r="I3127" i="6"/>
  <c r="A3128" i="6"/>
  <c r="B3128" i="6"/>
  <c r="I3128" i="6"/>
  <c r="A3129" i="6"/>
  <c r="B3129" i="6"/>
  <c r="I3129" i="6"/>
  <c r="A3130" i="6"/>
  <c r="B3130" i="6"/>
  <c r="I3130" i="6"/>
  <c r="A3131" i="6"/>
  <c r="B3131" i="6"/>
  <c r="I3131" i="6"/>
  <c r="A3132" i="6"/>
  <c r="B3132" i="6"/>
  <c r="I3132" i="6"/>
  <c r="A3133" i="6"/>
  <c r="B3133" i="6"/>
  <c r="I3133" i="6"/>
  <c r="A3134" i="6"/>
  <c r="B3134" i="6"/>
  <c r="I3134" i="6"/>
  <c r="A3135" i="6"/>
  <c r="B3135" i="6"/>
  <c r="I3135" i="6"/>
  <c r="A3136" i="6"/>
  <c r="B3136" i="6"/>
  <c r="I3136" i="6"/>
  <c r="A3137" i="6"/>
  <c r="B3137" i="6"/>
  <c r="I3137" i="6"/>
  <c r="A3138" i="6"/>
  <c r="B3138" i="6"/>
  <c r="I3138" i="6"/>
  <c r="A3139" i="6"/>
  <c r="B3139" i="6"/>
  <c r="I3139" i="6"/>
  <c r="A3140" i="6"/>
  <c r="B3140" i="6"/>
  <c r="I3140" i="6"/>
  <c r="A3141" i="6"/>
  <c r="B3141" i="6"/>
  <c r="I3141" i="6"/>
  <c r="A3142" i="6"/>
  <c r="B3142" i="6"/>
  <c r="I3142" i="6"/>
  <c r="A3143" i="6"/>
  <c r="B3143" i="6"/>
  <c r="I3143" i="6"/>
  <c r="A3144" i="6"/>
  <c r="B3144" i="6"/>
  <c r="I3144" i="6"/>
  <c r="A3145" i="6"/>
  <c r="B3145" i="6"/>
  <c r="I3145" i="6"/>
  <c r="A3146" i="6"/>
  <c r="B3146" i="6"/>
  <c r="I3146" i="6"/>
  <c r="A3147" i="6"/>
  <c r="B3147" i="6"/>
  <c r="I3147" i="6"/>
  <c r="A3148" i="6"/>
  <c r="B3148" i="6"/>
  <c r="I3148" i="6"/>
  <c r="A3149" i="6"/>
  <c r="B3149" i="6"/>
  <c r="I3149" i="6"/>
  <c r="A3150" i="6"/>
  <c r="B3150" i="6"/>
  <c r="I3150" i="6"/>
  <c r="A3151" i="6"/>
  <c r="B3151" i="6"/>
  <c r="I3151" i="6"/>
  <c r="A3152" i="6"/>
  <c r="B3152" i="6"/>
  <c r="I3152" i="6"/>
  <c r="A3153" i="6"/>
  <c r="B3153" i="6"/>
  <c r="I3153" i="6"/>
  <c r="A3154" i="6"/>
  <c r="B3154" i="6"/>
  <c r="I3154" i="6"/>
  <c r="A3155" i="6"/>
  <c r="B3155" i="6"/>
  <c r="I3155" i="6"/>
  <c r="A3156" i="6"/>
  <c r="B3156" i="6"/>
  <c r="I3156" i="6"/>
  <c r="A3157" i="6"/>
  <c r="B3157" i="6"/>
  <c r="I3157" i="6"/>
  <c r="A3158" i="6"/>
  <c r="B3158" i="6"/>
  <c r="I3158" i="6"/>
  <c r="A3159" i="6"/>
  <c r="B3159" i="6"/>
  <c r="I3159" i="6"/>
  <c r="A3160" i="6"/>
  <c r="B3160" i="6"/>
  <c r="I3160" i="6"/>
  <c r="A3161" i="6"/>
  <c r="B3161" i="6"/>
  <c r="I3161" i="6"/>
  <c r="A3162" i="6"/>
  <c r="B3162" i="6"/>
  <c r="I3162" i="6"/>
  <c r="A3163" i="6"/>
  <c r="B3163" i="6"/>
  <c r="I3163" i="6"/>
  <c r="A3164" i="6"/>
  <c r="B3164" i="6"/>
  <c r="I3164" i="6"/>
  <c r="A3165" i="6"/>
  <c r="B3165" i="6"/>
  <c r="I3165" i="6"/>
  <c r="A3166" i="6"/>
  <c r="B3166" i="6"/>
  <c r="I3166" i="6"/>
  <c r="A3167" i="6"/>
  <c r="B3167" i="6"/>
  <c r="I3167" i="6"/>
  <c r="A3168" i="6"/>
  <c r="B3168" i="6"/>
  <c r="I3168" i="6"/>
  <c r="A3169" i="6"/>
  <c r="B3169" i="6"/>
  <c r="I3169" i="6"/>
  <c r="A3170" i="6"/>
  <c r="B3170" i="6"/>
  <c r="I3170" i="6"/>
  <c r="A3171" i="6"/>
  <c r="B3171" i="6"/>
  <c r="I3171" i="6"/>
  <c r="A3172" i="6"/>
  <c r="B3172" i="6"/>
  <c r="I3172" i="6"/>
  <c r="A3173" i="6"/>
  <c r="B3173" i="6"/>
  <c r="I3173" i="6"/>
  <c r="A3174" i="6"/>
  <c r="B3174" i="6"/>
  <c r="I3174" i="6"/>
  <c r="A3175" i="6"/>
  <c r="B3175" i="6"/>
  <c r="I3175" i="6"/>
  <c r="A3176" i="6"/>
  <c r="B3176" i="6"/>
  <c r="I3176" i="6"/>
  <c r="A3177" i="6"/>
  <c r="B3177" i="6"/>
  <c r="I3177" i="6"/>
  <c r="A3178" i="6"/>
  <c r="B3178" i="6"/>
  <c r="I3178" i="6"/>
  <c r="A3179" i="6"/>
  <c r="B3179" i="6"/>
  <c r="I3179" i="6"/>
  <c r="A3180" i="6"/>
  <c r="B3180" i="6"/>
  <c r="I3180" i="6"/>
  <c r="A3181" i="6"/>
  <c r="B3181" i="6"/>
  <c r="I3181" i="6"/>
  <c r="A3182" i="6"/>
  <c r="B3182" i="6"/>
  <c r="I3182" i="6"/>
  <c r="A3183" i="6"/>
  <c r="B3183" i="6"/>
  <c r="I3183" i="6"/>
  <c r="A3184" i="6"/>
  <c r="B3184" i="6"/>
  <c r="I3184" i="6"/>
  <c r="A3185" i="6"/>
  <c r="B3185" i="6"/>
  <c r="I3185" i="6"/>
  <c r="A3186" i="6"/>
  <c r="B3186" i="6"/>
  <c r="I3186" i="6"/>
  <c r="A3187" i="6"/>
  <c r="B3187" i="6"/>
  <c r="I3187" i="6"/>
  <c r="A3188" i="6"/>
  <c r="B3188" i="6"/>
  <c r="I3188" i="6"/>
  <c r="A3189" i="6"/>
  <c r="B3189" i="6"/>
  <c r="I3189" i="6"/>
  <c r="A3190" i="6"/>
  <c r="B3190" i="6"/>
  <c r="I3190" i="6"/>
  <c r="A3191" i="6"/>
  <c r="B3191" i="6"/>
  <c r="I3191" i="6"/>
  <c r="A3192" i="6"/>
  <c r="B3192" i="6"/>
  <c r="I3192" i="6"/>
  <c r="A3193" i="6"/>
  <c r="B3193" i="6"/>
  <c r="I3193" i="6"/>
  <c r="A3194" i="6"/>
  <c r="B3194" i="6"/>
  <c r="I3194" i="6"/>
  <c r="A3195" i="6"/>
  <c r="B3195" i="6"/>
  <c r="I3195" i="6"/>
  <c r="A3196" i="6"/>
  <c r="B3196" i="6"/>
  <c r="I3196" i="6"/>
  <c r="A3197" i="6"/>
  <c r="B3197" i="6"/>
  <c r="I3197" i="6"/>
  <c r="A3198" i="6"/>
  <c r="B3198" i="6"/>
  <c r="I3198" i="6"/>
  <c r="A3199" i="6"/>
  <c r="B3199" i="6"/>
  <c r="I3199" i="6"/>
  <c r="A3200" i="6"/>
  <c r="B3200" i="6"/>
  <c r="I3200" i="6"/>
  <c r="A3201" i="6"/>
  <c r="B3201" i="6"/>
  <c r="I3201" i="6"/>
  <c r="A3202" i="6"/>
  <c r="B3202" i="6"/>
  <c r="I3202" i="6"/>
  <c r="A3203" i="6"/>
  <c r="B3203" i="6"/>
  <c r="I3203" i="6"/>
  <c r="A3204" i="6"/>
  <c r="B3204" i="6"/>
  <c r="I3204" i="6"/>
  <c r="A3205" i="6"/>
  <c r="B3205" i="6"/>
  <c r="I3205" i="6"/>
  <c r="A3206" i="6"/>
  <c r="B3206" i="6"/>
  <c r="I3206" i="6"/>
  <c r="A3207" i="6"/>
  <c r="B3207" i="6"/>
  <c r="I3207" i="6"/>
  <c r="A3208" i="6"/>
  <c r="B3208" i="6"/>
  <c r="I3208" i="6"/>
  <c r="A3209" i="6"/>
  <c r="B3209" i="6"/>
  <c r="I3209" i="6"/>
  <c r="A3210" i="6"/>
  <c r="B3210" i="6"/>
  <c r="I3210" i="6"/>
  <c r="A3211" i="6"/>
  <c r="B3211" i="6"/>
  <c r="I3211" i="6"/>
  <c r="A3212" i="6"/>
  <c r="B3212" i="6"/>
  <c r="I3212" i="6"/>
  <c r="A3213" i="6"/>
  <c r="B3213" i="6"/>
  <c r="I3213" i="6"/>
  <c r="A3214" i="6"/>
  <c r="B3214" i="6"/>
  <c r="I3214" i="6"/>
  <c r="A3215" i="6"/>
  <c r="B3215" i="6"/>
  <c r="I3215" i="6"/>
  <c r="A3216" i="6"/>
  <c r="B3216" i="6"/>
  <c r="I3216" i="6"/>
  <c r="A3217" i="6"/>
  <c r="B3217" i="6"/>
  <c r="I3217" i="6"/>
  <c r="A3218" i="6"/>
  <c r="B3218" i="6"/>
  <c r="I3218" i="6"/>
  <c r="A3219" i="6"/>
  <c r="B3219" i="6"/>
  <c r="I3219" i="6"/>
  <c r="A3220" i="6"/>
  <c r="B3220" i="6"/>
  <c r="I3220" i="6"/>
  <c r="A3221" i="6"/>
  <c r="B3221" i="6"/>
  <c r="I3221" i="6"/>
  <c r="A3222" i="6"/>
  <c r="B3222" i="6"/>
  <c r="I3222" i="6"/>
  <c r="A3223" i="6"/>
  <c r="B3223" i="6"/>
  <c r="I3223" i="6"/>
  <c r="A3224" i="6"/>
  <c r="B3224" i="6"/>
  <c r="I3224" i="6"/>
  <c r="A3225" i="6"/>
  <c r="B3225" i="6"/>
  <c r="I3225" i="6"/>
  <c r="A3226" i="6"/>
  <c r="B3226" i="6"/>
  <c r="I3226" i="6"/>
  <c r="A3227" i="6"/>
  <c r="B3227" i="6"/>
  <c r="I3227" i="6"/>
  <c r="A3228" i="6"/>
  <c r="B3228" i="6"/>
  <c r="I3228" i="6"/>
  <c r="A3229" i="6"/>
  <c r="B3229" i="6"/>
  <c r="I3229" i="6"/>
  <c r="A3230" i="6"/>
  <c r="B3230" i="6"/>
  <c r="I3230" i="6"/>
  <c r="A3231" i="6"/>
  <c r="B3231" i="6"/>
  <c r="I3231" i="6"/>
  <c r="A3232" i="6"/>
  <c r="B3232" i="6"/>
  <c r="I3232" i="6"/>
  <c r="A3233" i="6"/>
  <c r="B3233" i="6"/>
  <c r="I3233" i="6"/>
  <c r="A3234" i="6"/>
  <c r="B3234" i="6"/>
  <c r="I3234" i="6"/>
  <c r="A3235" i="6"/>
  <c r="B3235" i="6"/>
  <c r="I3235" i="6"/>
  <c r="A3236" i="6"/>
  <c r="B3236" i="6"/>
  <c r="I3236" i="6"/>
  <c r="A3237" i="6"/>
  <c r="B3237" i="6"/>
  <c r="I3237" i="6"/>
  <c r="A3238" i="6"/>
  <c r="B3238" i="6"/>
  <c r="I3238" i="6"/>
  <c r="A3239" i="6"/>
  <c r="B3239" i="6"/>
  <c r="I3239" i="6"/>
  <c r="A3240" i="6"/>
  <c r="B3240" i="6"/>
  <c r="I3240" i="6"/>
  <c r="A3241" i="6"/>
  <c r="B3241" i="6"/>
  <c r="I3241" i="6"/>
  <c r="A3242" i="6"/>
  <c r="B3242" i="6"/>
  <c r="I3242" i="6"/>
  <c r="A3243" i="6"/>
  <c r="B3243" i="6"/>
  <c r="I3243" i="6"/>
  <c r="A3244" i="6"/>
  <c r="B3244" i="6"/>
  <c r="I3244" i="6"/>
  <c r="A3245" i="6"/>
  <c r="B3245" i="6"/>
  <c r="I3245" i="6"/>
  <c r="A3246" i="6"/>
  <c r="B3246" i="6"/>
  <c r="I3246" i="6"/>
  <c r="A3247" i="6"/>
  <c r="B3247" i="6"/>
  <c r="I3247" i="6"/>
  <c r="A3248" i="6"/>
  <c r="B3248" i="6"/>
  <c r="I3248" i="6"/>
  <c r="A3249" i="6"/>
  <c r="B3249" i="6"/>
  <c r="I3249" i="6"/>
  <c r="A3250" i="6"/>
  <c r="B3250" i="6"/>
  <c r="I3250" i="6"/>
  <c r="A3251" i="6"/>
  <c r="B3251" i="6"/>
  <c r="I3251" i="6"/>
  <c r="A3252" i="6"/>
  <c r="B3252" i="6"/>
  <c r="I3252" i="6"/>
  <c r="A3253" i="6"/>
  <c r="B3253" i="6"/>
  <c r="I3253" i="6"/>
  <c r="A3254" i="6"/>
  <c r="B3254" i="6"/>
  <c r="I3254" i="6"/>
  <c r="A3255" i="6"/>
  <c r="B3255" i="6"/>
  <c r="I3255" i="6"/>
  <c r="A3256" i="6"/>
  <c r="B3256" i="6"/>
  <c r="I3256" i="6"/>
  <c r="A3257" i="6"/>
  <c r="B3257" i="6"/>
  <c r="I3257" i="6"/>
  <c r="A3258" i="6"/>
  <c r="B3258" i="6"/>
  <c r="I3258" i="6"/>
  <c r="A3259" i="6"/>
  <c r="B3259" i="6"/>
  <c r="I3259" i="6"/>
  <c r="A3260" i="6"/>
  <c r="B3260" i="6"/>
  <c r="I3260" i="6"/>
  <c r="A3261" i="6"/>
  <c r="B3261" i="6"/>
  <c r="I3261" i="6"/>
  <c r="A3262" i="6"/>
  <c r="B3262" i="6"/>
  <c r="I3262" i="6"/>
  <c r="A3263" i="6"/>
  <c r="B3263" i="6"/>
  <c r="I3263" i="6"/>
  <c r="A3264" i="6"/>
  <c r="B3264" i="6"/>
  <c r="I3264" i="6"/>
  <c r="A3265" i="6"/>
  <c r="B3265" i="6"/>
  <c r="I3265" i="6"/>
  <c r="A3266" i="6"/>
  <c r="B3266" i="6"/>
  <c r="I3266" i="6"/>
  <c r="A3267" i="6"/>
  <c r="B3267" i="6"/>
  <c r="I3267" i="6"/>
  <c r="A3268" i="6"/>
  <c r="B3268" i="6"/>
  <c r="I3268" i="6"/>
  <c r="A3269" i="6"/>
  <c r="B3269" i="6"/>
  <c r="I3269" i="6"/>
  <c r="A3270" i="6"/>
  <c r="B3270" i="6"/>
  <c r="I3270" i="6"/>
  <c r="A3271" i="6"/>
  <c r="B3271" i="6"/>
  <c r="I3271" i="6"/>
  <c r="A3272" i="6"/>
  <c r="B3272" i="6"/>
  <c r="I3272" i="6"/>
  <c r="A3273" i="6"/>
  <c r="B3273" i="6"/>
  <c r="I3273" i="6"/>
  <c r="A3274" i="6"/>
  <c r="B3274" i="6"/>
  <c r="I3274" i="6"/>
  <c r="A3275" i="6"/>
  <c r="B3275" i="6"/>
  <c r="I3275" i="6"/>
  <c r="A3276" i="6"/>
  <c r="B3276" i="6"/>
  <c r="I3276" i="6"/>
  <c r="A3277" i="6"/>
  <c r="B3277" i="6"/>
  <c r="I3277" i="6"/>
  <c r="A3278" i="6"/>
  <c r="B3278" i="6"/>
  <c r="I3278" i="6"/>
  <c r="A3279" i="6"/>
  <c r="B3279" i="6"/>
  <c r="I3279" i="6"/>
  <c r="A3280" i="6"/>
  <c r="B3280" i="6"/>
  <c r="I3280" i="6"/>
  <c r="A3281" i="6"/>
  <c r="B3281" i="6"/>
  <c r="I3281" i="6"/>
  <c r="A3282" i="6"/>
  <c r="B3282" i="6"/>
  <c r="I3282" i="6"/>
  <c r="A3283" i="6"/>
  <c r="B3283" i="6"/>
  <c r="I3283" i="6"/>
  <c r="A3284" i="6"/>
  <c r="B3284" i="6"/>
  <c r="I3284" i="6"/>
  <c r="A3285" i="6"/>
  <c r="B3285" i="6"/>
  <c r="I3285" i="6"/>
  <c r="A3286" i="6"/>
  <c r="B3286" i="6"/>
  <c r="I3286" i="6"/>
  <c r="A3287" i="6"/>
  <c r="B3287" i="6"/>
  <c r="I3287" i="6"/>
  <c r="A3288" i="6"/>
  <c r="B3288" i="6"/>
  <c r="I3288" i="6"/>
  <c r="A3289" i="6"/>
  <c r="B3289" i="6"/>
  <c r="I3289" i="6"/>
  <c r="A3290" i="6"/>
  <c r="B3290" i="6"/>
  <c r="I3290" i="6"/>
  <c r="A3291" i="6"/>
  <c r="B3291" i="6"/>
  <c r="I3291" i="6"/>
  <c r="A3292" i="6"/>
  <c r="B3292" i="6"/>
  <c r="I3292" i="6"/>
  <c r="A3293" i="6"/>
  <c r="B3293" i="6"/>
  <c r="I3293" i="6"/>
  <c r="A3294" i="6"/>
  <c r="B3294" i="6"/>
  <c r="I3294" i="6"/>
  <c r="A3295" i="6"/>
  <c r="B3295" i="6"/>
  <c r="I3295" i="6"/>
  <c r="A3296" i="6"/>
  <c r="B3296" i="6"/>
  <c r="I3296" i="6"/>
  <c r="A3297" i="6"/>
  <c r="B3297" i="6"/>
  <c r="I3297" i="6"/>
  <c r="A3298" i="6"/>
  <c r="B3298" i="6"/>
  <c r="I3298" i="6"/>
  <c r="A3299" i="6"/>
  <c r="B3299" i="6"/>
  <c r="I3299" i="6"/>
  <c r="A3300" i="6"/>
  <c r="B3300" i="6"/>
  <c r="I3300" i="6"/>
  <c r="A3301" i="6"/>
  <c r="B3301" i="6"/>
  <c r="I3301" i="6"/>
  <c r="A3302" i="6"/>
  <c r="B3302" i="6"/>
  <c r="I3302" i="6"/>
  <c r="A3303" i="6"/>
  <c r="B3303" i="6"/>
  <c r="I3303" i="6"/>
  <c r="A3304" i="6"/>
  <c r="B3304" i="6"/>
  <c r="I3304" i="6"/>
  <c r="A3305" i="6"/>
  <c r="B3305" i="6"/>
  <c r="I3305" i="6"/>
  <c r="A3306" i="6"/>
  <c r="B3306" i="6"/>
  <c r="I3306" i="6"/>
  <c r="A3307" i="6"/>
  <c r="B3307" i="6"/>
  <c r="I3307" i="6"/>
  <c r="A3308" i="6"/>
  <c r="B3308" i="6"/>
  <c r="I3308" i="6"/>
  <c r="A3309" i="6"/>
  <c r="B3309" i="6"/>
  <c r="I3309" i="6"/>
  <c r="A3310" i="6"/>
  <c r="B3310" i="6"/>
  <c r="I3310" i="6"/>
  <c r="A3311" i="6"/>
  <c r="B3311" i="6"/>
  <c r="I3311" i="6"/>
  <c r="A3312" i="6"/>
  <c r="B3312" i="6"/>
  <c r="I3312" i="6"/>
  <c r="A3313" i="6"/>
  <c r="B3313" i="6"/>
  <c r="I3313" i="6"/>
  <c r="A3314" i="6"/>
  <c r="B3314" i="6"/>
  <c r="I3314" i="6"/>
  <c r="A3315" i="6"/>
  <c r="B3315" i="6"/>
  <c r="I3315" i="6"/>
  <c r="A3316" i="6"/>
  <c r="B3316" i="6"/>
  <c r="I3316" i="6"/>
  <c r="A3317" i="6"/>
  <c r="B3317" i="6"/>
  <c r="I3317" i="6"/>
  <c r="A3318" i="6"/>
  <c r="B3318" i="6"/>
  <c r="I3318" i="6"/>
  <c r="A3319" i="6"/>
  <c r="B3319" i="6"/>
  <c r="I3319" i="6"/>
  <c r="A3320" i="6"/>
  <c r="B3320" i="6"/>
  <c r="I3320" i="6"/>
  <c r="A3321" i="6"/>
  <c r="B3321" i="6"/>
  <c r="I3321" i="6"/>
  <c r="A3322" i="6"/>
  <c r="B3322" i="6"/>
  <c r="I3322" i="6"/>
  <c r="A3323" i="6"/>
  <c r="B3323" i="6"/>
  <c r="I3323" i="6"/>
  <c r="A3324" i="6"/>
  <c r="B3324" i="6"/>
  <c r="I3324" i="6"/>
  <c r="A3325" i="6"/>
  <c r="B3325" i="6"/>
  <c r="I3325" i="6"/>
  <c r="A3326" i="6"/>
  <c r="B3326" i="6"/>
  <c r="I3326" i="6"/>
  <c r="A3327" i="6"/>
  <c r="B3327" i="6"/>
  <c r="I3327" i="6"/>
  <c r="A3328" i="6"/>
  <c r="B3328" i="6"/>
  <c r="I3328" i="6"/>
  <c r="A3329" i="6"/>
  <c r="B3329" i="6"/>
  <c r="I3329" i="6"/>
  <c r="A3330" i="6"/>
  <c r="B3330" i="6"/>
  <c r="I3330" i="6"/>
  <c r="A3331" i="6"/>
  <c r="B3331" i="6"/>
  <c r="I3331" i="6"/>
  <c r="A3332" i="6"/>
  <c r="B3332" i="6"/>
  <c r="I3332" i="6"/>
  <c r="A3333" i="6"/>
  <c r="B3333" i="6"/>
  <c r="I3333" i="6"/>
  <c r="A3334" i="6"/>
  <c r="B3334" i="6"/>
  <c r="I3334" i="6"/>
  <c r="A3335" i="6"/>
  <c r="B3335" i="6"/>
  <c r="I3335" i="6"/>
  <c r="A3336" i="6"/>
  <c r="B3336" i="6"/>
  <c r="I3336" i="6"/>
  <c r="A3337" i="6"/>
  <c r="B3337" i="6"/>
  <c r="I3337" i="6"/>
  <c r="A3338" i="6"/>
  <c r="B3338" i="6"/>
  <c r="I3338" i="6"/>
  <c r="A3339" i="6"/>
  <c r="B3339" i="6"/>
  <c r="I3339" i="6"/>
  <c r="A3340" i="6"/>
  <c r="B3340" i="6"/>
  <c r="I3340" i="6"/>
  <c r="A3341" i="6"/>
  <c r="B3341" i="6"/>
  <c r="I3341" i="6"/>
  <c r="A3342" i="6"/>
  <c r="B3342" i="6"/>
  <c r="I3342" i="6"/>
  <c r="A3343" i="6"/>
  <c r="B3343" i="6"/>
  <c r="I3343" i="6"/>
  <c r="A3344" i="6"/>
  <c r="B3344" i="6"/>
  <c r="I3344" i="6"/>
  <c r="A3345" i="6"/>
  <c r="B3345" i="6"/>
  <c r="I3345" i="6"/>
  <c r="A3346" i="6"/>
  <c r="B3346" i="6"/>
  <c r="I3346" i="6"/>
  <c r="A3347" i="6"/>
  <c r="B3347" i="6"/>
  <c r="I3347" i="6"/>
  <c r="A3348" i="6"/>
  <c r="B3348" i="6"/>
  <c r="I3348" i="6"/>
  <c r="A3349" i="6"/>
  <c r="B3349" i="6"/>
  <c r="I3349" i="6"/>
  <c r="A3350" i="6"/>
  <c r="B3350" i="6"/>
  <c r="I3350" i="6"/>
  <c r="A3351" i="6"/>
  <c r="B3351" i="6"/>
  <c r="I3351" i="6"/>
  <c r="A3352" i="6"/>
  <c r="B3352" i="6"/>
  <c r="I3352" i="6"/>
  <c r="A3353" i="6"/>
  <c r="B3353" i="6"/>
  <c r="I3353" i="6"/>
  <c r="A3354" i="6"/>
  <c r="B3354" i="6"/>
  <c r="I3354" i="6"/>
  <c r="A3355" i="6"/>
  <c r="B3355" i="6"/>
  <c r="I3355" i="6"/>
  <c r="A3356" i="6"/>
  <c r="B3356" i="6"/>
  <c r="I3356" i="6"/>
  <c r="A3357" i="6"/>
  <c r="B3357" i="6"/>
  <c r="I3357" i="6"/>
  <c r="A3358" i="6"/>
  <c r="B3358" i="6"/>
  <c r="I3358" i="6"/>
  <c r="A3359" i="6"/>
  <c r="B3359" i="6"/>
  <c r="I3359" i="6"/>
  <c r="A3360" i="6"/>
  <c r="B3360" i="6"/>
  <c r="I3360" i="6"/>
  <c r="A3361" i="6"/>
  <c r="B3361" i="6"/>
  <c r="I3361" i="6"/>
  <c r="A3362" i="6"/>
  <c r="B3362" i="6"/>
  <c r="I3362" i="6"/>
  <c r="A3363" i="6"/>
  <c r="B3363" i="6"/>
  <c r="I3363" i="6"/>
  <c r="A3364" i="6"/>
  <c r="B3364" i="6"/>
  <c r="I3364" i="6"/>
  <c r="A3365" i="6"/>
  <c r="B3365" i="6"/>
  <c r="I3365" i="6"/>
  <c r="A3366" i="6"/>
  <c r="B3366" i="6"/>
  <c r="I3366" i="6"/>
  <c r="A3367" i="6"/>
  <c r="B3367" i="6"/>
  <c r="I3367" i="6"/>
  <c r="A3368" i="6"/>
  <c r="B3368" i="6"/>
  <c r="I3368" i="6"/>
  <c r="A3369" i="6"/>
  <c r="B3369" i="6"/>
  <c r="I3369" i="6"/>
  <c r="A3370" i="6"/>
  <c r="B3370" i="6"/>
  <c r="I3370" i="6"/>
  <c r="A3371" i="6"/>
  <c r="B3371" i="6"/>
  <c r="I3371" i="6"/>
  <c r="A3372" i="6"/>
  <c r="B3372" i="6"/>
  <c r="I3372" i="6"/>
  <c r="A3373" i="6"/>
  <c r="B3373" i="6"/>
  <c r="I3373" i="6"/>
  <c r="A3374" i="6"/>
  <c r="B3374" i="6"/>
  <c r="I3374" i="6"/>
  <c r="A3375" i="6"/>
  <c r="B3375" i="6"/>
  <c r="I3375" i="6"/>
  <c r="A3376" i="6"/>
  <c r="B3376" i="6"/>
  <c r="I3376" i="6"/>
  <c r="A3377" i="6"/>
  <c r="B3377" i="6"/>
  <c r="I3377" i="6"/>
  <c r="A3378" i="6"/>
  <c r="B3378" i="6"/>
  <c r="I3378" i="6"/>
  <c r="A3379" i="6"/>
  <c r="B3379" i="6"/>
  <c r="I3379" i="6"/>
  <c r="A3380" i="6"/>
  <c r="B3380" i="6"/>
  <c r="I3380" i="6"/>
  <c r="A3381" i="6"/>
  <c r="B3381" i="6"/>
  <c r="I3381" i="6"/>
  <c r="A3382" i="6"/>
  <c r="B3382" i="6"/>
  <c r="I3382" i="6"/>
  <c r="A3383" i="6"/>
  <c r="B3383" i="6"/>
  <c r="I3383" i="6"/>
  <c r="A3384" i="6"/>
  <c r="B3384" i="6"/>
  <c r="I3384" i="6"/>
  <c r="A3385" i="6"/>
  <c r="B3385" i="6"/>
  <c r="I3385" i="6"/>
  <c r="A3386" i="6"/>
  <c r="B3386" i="6"/>
  <c r="I3386" i="6"/>
  <c r="A3387" i="6"/>
  <c r="B3387" i="6"/>
  <c r="I3387" i="6"/>
  <c r="A3388" i="6"/>
  <c r="B3388" i="6"/>
  <c r="I3388" i="6"/>
  <c r="A3389" i="6"/>
  <c r="B3389" i="6"/>
  <c r="I3389" i="6"/>
  <c r="A3390" i="6"/>
  <c r="B3390" i="6"/>
  <c r="I3390" i="6"/>
  <c r="A3391" i="6"/>
  <c r="B3391" i="6"/>
  <c r="I3391" i="6"/>
  <c r="A3392" i="6"/>
  <c r="B3392" i="6"/>
  <c r="I3392" i="6"/>
  <c r="A3393" i="6"/>
  <c r="B3393" i="6"/>
  <c r="I3393" i="6"/>
  <c r="A3394" i="6"/>
  <c r="B3394" i="6"/>
  <c r="I3394" i="6"/>
  <c r="A3395" i="6"/>
  <c r="B3395" i="6"/>
  <c r="I3395" i="6"/>
  <c r="A3396" i="6"/>
  <c r="B3396" i="6"/>
  <c r="I3396" i="6"/>
  <c r="A3397" i="6"/>
  <c r="B3397" i="6"/>
  <c r="I3397" i="6"/>
  <c r="A3398" i="6"/>
  <c r="B3398" i="6"/>
  <c r="I3398" i="6"/>
  <c r="A3399" i="6"/>
  <c r="B3399" i="6"/>
  <c r="I3399" i="6"/>
  <c r="A3400" i="6"/>
  <c r="B3400" i="6"/>
  <c r="I3400" i="6"/>
  <c r="A3401" i="6"/>
  <c r="B3401" i="6"/>
  <c r="I3401" i="6"/>
  <c r="A3402" i="6"/>
  <c r="B3402" i="6"/>
  <c r="I3402" i="6"/>
  <c r="A3403" i="6"/>
  <c r="B3403" i="6"/>
  <c r="I3403" i="6"/>
  <c r="A3404" i="6"/>
  <c r="B3404" i="6"/>
  <c r="I3404" i="6"/>
  <c r="A3405" i="6"/>
  <c r="B3405" i="6"/>
  <c r="I3405" i="6"/>
  <c r="A3406" i="6"/>
  <c r="B3406" i="6"/>
  <c r="I3406" i="6"/>
  <c r="A3407" i="6"/>
  <c r="B3407" i="6"/>
  <c r="I3407" i="6"/>
  <c r="A3408" i="6"/>
  <c r="B3408" i="6"/>
  <c r="I3408" i="6"/>
  <c r="A3409" i="6"/>
  <c r="B3409" i="6"/>
  <c r="I3409" i="6"/>
  <c r="A3410" i="6"/>
  <c r="B3410" i="6"/>
  <c r="I3410" i="6"/>
  <c r="A3411" i="6"/>
  <c r="B3411" i="6"/>
  <c r="I3411" i="6"/>
  <c r="A3412" i="6"/>
  <c r="B3412" i="6"/>
  <c r="I3412" i="6"/>
  <c r="A3413" i="6"/>
  <c r="B3413" i="6"/>
  <c r="I3413" i="6"/>
  <c r="A3414" i="6"/>
  <c r="B3414" i="6"/>
  <c r="I3414" i="6"/>
  <c r="A3415" i="6"/>
  <c r="B3415" i="6"/>
  <c r="I3415" i="6"/>
  <c r="A3416" i="6"/>
  <c r="B3416" i="6"/>
  <c r="I3416" i="6"/>
  <c r="A3417" i="6"/>
  <c r="B3417" i="6"/>
  <c r="I3417" i="6"/>
  <c r="A3418" i="6"/>
  <c r="B3418" i="6"/>
  <c r="I3418" i="6"/>
  <c r="A3419" i="6"/>
  <c r="B3419" i="6"/>
  <c r="I3419" i="6"/>
  <c r="A3420" i="6"/>
  <c r="B3420" i="6"/>
  <c r="I3420" i="6"/>
  <c r="A3421" i="6"/>
  <c r="B3421" i="6"/>
  <c r="I3421" i="6"/>
  <c r="A3422" i="6"/>
  <c r="B3422" i="6"/>
  <c r="I3422" i="6"/>
  <c r="A3423" i="6"/>
  <c r="B3423" i="6"/>
  <c r="I3423" i="6"/>
  <c r="A3424" i="6"/>
  <c r="B3424" i="6"/>
  <c r="I3424" i="6"/>
  <c r="A3425" i="6"/>
  <c r="B3425" i="6"/>
  <c r="I3425" i="6"/>
  <c r="A3426" i="6"/>
  <c r="B3426" i="6"/>
  <c r="I3426" i="6"/>
  <c r="A3427" i="6"/>
  <c r="B3427" i="6"/>
  <c r="I3427" i="6"/>
  <c r="A3428" i="6"/>
  <c r="B3428" i="6"/>
  <c r="I3428" i="6"/>
  <c r="A3429" i="6"/>
  <c r="B3429" i="6"/>
  <c r="I3429" i="6"/>
  <c r="A3430" i="6"/>
  <c r="B3430" i="6"/>
  <c r="I3430" i="6"/>
  <c r="A3431" i="6"/>
  <c r="B3431" i="6"/>
  <c r="I3431" i="6"/>
  <c r="A3432" i="6"/>
  <c r="B3432" i="6"/>
  <c r="I3432" i="6"/>
  <c r="A3433" i="6"/>
  <c r="B3433" i="6"/>
  <c r="I3433" i="6"/>
  <c r="A3434" i="6"/>
  <c r="B3434" i="6"/>
  <c r="I3434" i="6"/>
  <c r="A3435" i="6"/>
  <c r="B3435" i="6"/>
  <c r="I3435" i="6"/>
  <c r="A3436" i="6"/>
  <c r="B3436" i="6"/>
  <c r="I3436" i="6"/>
  <c r="A3437" i="6"/>
  <c r="B3437" i="6"/>
  <c r="I3437" i="6"/>
  <c r="A3438" i="6"/>
  <c r="B3438" i="6"/>
  <c r="I3438" i="6"/>
  <c r="A3439" i="6"/>
  <c r="B3439" i="6"/>
  <c r="I3439" i="6"/>
  <c r="A3440" i="6"/>
  <c r="B3440" i="6"/>
  <c r="I3440" i="6"/>
  <c r="A3441" i="6"/>
  <c r="B3441" i="6"/>
  <c r="I3441" i="6"/>
  <c r="A3442" i="6"/>
  <c r="B3442" i="6"/>
  <c r="I3442" i="6"/>
  <c r="A3443" i="6"/>
  <c r="B3443" i="6"/>
  <c r="I3443" i="6"/>
  <c r="A3444" i="6"/>
  <c r="B3444" i="6"/>
  <c r="I3444" i="6"/>
  <c r="A3445" i="6"/>
  <c r="B3445" i="6"/>
  <c r="I3445" i="6"/>
  <c r="A3446" i="6"/>
  <c r="B3446" i="6"/>
  <c r="I3446" i="6"/>
  <c r="A3447" i="6"/>
  <c r="B3447" i="6"/>
  <c r="I3447" i="6"/>
  <c r="A3448" i="6"/>
  <c r="B3448" i="6"/>
  <c r="I3448" i="6"/>
  <c r="A3449" i="6"/>
  <c r="B3449" i="6"/>
  <c r="I3449" i="6"/>
  <c r="A3450" i="6"/>
  <c r="B3450" i="6"/>
  <c r="I3450" i="6"/>
  <c r="A3451" i="6"/>
  <c r="B3451" i="6"/>
  <c r="I3451" i="6"/>
  <c r="A3452" i="6"/>
  <c r="B3452" i="6"/>
  <c r="I3452" i="6"/>
  <c r="A3453" i="6"/>
  <c r="B3453" i="6"/>
  <c r="I3453" i="6"/>
  <c r="A3454" i="6"/>
  <c r="B3454" i="6"/>
  <c r="I3454" i="6"/>
  <c r="A3455" i="6"/>
  <c r="B3455" i="6"/>
  <c r="I3455" i="6"/>
  <c r="A3456" i="6"/>
  <c r="B3456" i="6"/>
  <c r="I3456" i="6"/>
  <c r="A3457" i="6"/>
  <c r="B3457" i="6"/>
  <c r="I3457" i="6"/>
  <c r="A3458" i="6"/>
  <c r="B3458" i="6"/>
  <c r="I3458" i="6"/>
  <c r="A3459" i="6"/>
  <c r="B3459" i="6"/>
  <c r="I3459" i="6"/>
  <c r="A3460" i="6"/>
  <c r="B3460" i="6"/>
  <c r="I3460" i="6"/>
  <c r="A3461" i="6"/>
  <c r="B3461" i="6"/>
  <c r="I3461" i="6"/>
  <c r="A3462" i="6"/>
  <c r="B3462" i="6"/>
  <c r="I3462" i="6"/>
  <c r="A3463" i="6"/>
  <c r="B3463" i="6"/>
  <c r="I3463" i="6"/>
  <c r="A3464" i="6"/>
  <c r="B3464" i="6"/>
  <c r="I3464" i="6"/>
  <c r="A3465" i="6"/>
  <c r="B3465" i="6"/>
  <c r="I3465" i="6"/>
  <c r="A3466" i="6"/>
  <c r="B3466" i="6"/>
  <c r="I3466" i="6"/>
  <c r="A3467" i="6"/>
  <c r="B3467" i="6"/>
  <c r="I3467" i="6"/>
  <c r="A3468" i="6"/>
  <c r="B3468" i="6"/>
  <c r="I3468" i="6"/>
  <c r="A3469" i="6"/>
  <c r="B3469" i="6"/>
  <c r="I3469" i="6"/>
  <c r="A3470" i="6"/>
  <c r="B3470" i="6"/>
  <c r="I3470" i="6"/>
  <c r="A3471" i="6"/>
  <c r="B3471" i="6"/>
  <c r="I3471" i="6"/>
  <c r="A3472" i="6"/>
  <c r="B3472" i="6"/>
  <c r="I3472" i="6"/>
  <c r="A3473" i="6"/>
  <c r="B3473" i="6"/>
  <c r="I3473" i="6"/>
  <c r="A3474" i="6"/>
  <c r="B3474" i="6"/>
  <c r="I3474" i="6"/>
  <c r="A3475" i="6"/>
  <c r="B3475" i="6"/>
  <c r="I3475" i="6"/>
  <c r="A3476" i="6"/>
  <c r="B3476" i="6"/>
  <c r="I3476" i="6"/>
  <c r="A3477" i="6"/>
  <c r="B3477" i="6"/>
  <c r="I3477" i="6"/>
  <c r="A3478" i="6"/>
  <c r="B3478" i="6"/>
  <c r="I3478" i="6"/>
  <c r="A3479" i="6"/>
  <c r="B3479" i="6"/>
  <c r="I3479" i="6"/>
  <c r="A3480" i="6"/>
  <c r="B3480" i="6"/>
  <c r="I3480" i="6"/>
  <c r="A3481" i="6"/>
  <c r="B3481" i="6"/>
  <c r="I3481" i="6"/>
  <c r="A3482" i="6"/>
  <c r="B3482" i="6"/>
  <c r="I3482" i="6"/>
  <c r="A3483" i="6"/>
  <c r="B3483" i="6"/>
  <c r="I3483" i="6"/>
  <c r="A3484" i="6"/>
  <c r="B3484" i="6"/>
  <c r="I3484" i="6"/>
  <c r="A3485" i="6"/>
  <c r="B3485" i="6"/>
  <c r="I3485" i="6"/>
  <c r="A3486" i="6"/>
  <c r="B3486" i="6"/>
  <c r="I3486" i="6"/>
  <c r="A3487" i="6"/>
  <c r="B3487" i="6"/>
  <c r="I3487" i="6"/>
  <c r="A3488" i="6"/>
  <c r="B3488" i="6"/>
  <c r="I3488" i="6"/>
  <c r="A3489" i="6"/>
  <c r="B3489" i="6"/>
  <c r="I3489" i="6"/>
  <c r="A3490" i="6"/>
  <c r="B3490" i="6"/>
  <c r="I3490" i="6"/>
  <c r="A3491" i="6"/>
  <c r="B3491" i="6"/>
  <c r="I3491" i="6"/>
  <c r="A3492" i="6"/>
  <c r="B3492" i="6"/>
  <c r="I3492" i="6"/>
  <c r="A3493" i="6"/>
  <c r="B3493" i="6"/>
  <c r="I3493" i="6"/>
  <c r="A3494" i="6"/>
  <c r="B3494" i="6"/>
  <c r="I3494" i="6"/>
  <c r="A3495" i="6"/>
  <c r="B3495" i="6"/>
  <c r="I3495" i="6"/>
  <c r="A3496" i="6"/>
  <c r="B3496" i="6"/>
  <c r="I3496" i="6"/>
  <c r="A3497" i="6"/>
  <c r="B3497" i="6"/>
  <c r="I3497" i="6"/>
  <c r="A3498" i="6"/>
  <c r="B3498" i="6"/>
  <c r="I3498" i="6"/>
  <c r="A3499" i="6"/>
  <c r="B3499" i="6"/>
  <c r="I3499" i="6"/>
  <c r="A3500" i="6"/>
  <c r="B3500" i="6"/>
  <c r="I3500" i="6"/>
  <c r="A3501" i="6"/>
  <c r="B3501" i="6"/>
  <c r="I3501" i="6"/>
  <c r="A3502" i="6"/>
  <c r="B3502" i="6"/>
  <c r="I3502" i="6"/>
  <c r="A3503" i="6"/>
  <c r="B3503" i="6"/>
  <c r="I3503" i="6"/>
  <c r="A3504" i="6"/>
  <c r="B3504" i="6"/>
  <c r="I3504" i="6"/>
  <c r="A3505" i="6"/>
  <c r="B3505" i="6"/>
  <c r="I3505" i="6"/>
  <c r="A3506" i="6"/>
  <c r="B3506" i="6"/>
  <c r="I3506" i="6"/>
  <c r="A3507" i="6"/>
  <c r="B3507" i="6"/>
  <c r="I3507" i="6"/>
  <c r="A3508" i="6"/>
  <c r="B3508" i="6"/>
  <c r="I3508" i="6"/>
  <c r="A3509" i="6"/>
  <c r="B3509" i="6"/>
  <c r="I3509" i="6"/>
  <c r="A3510" i="6"/>
  <c r="B3510" i="6"/>
  <c r="I3510" i="6"/>
  <c r="A3511" i="6"/>
  <c r="B3511" i="6"/>
  <c r="I3511" i="6"/>
  <c r="A3512" i="6"/>
  <c r="B3512" i="6"/>
  <c r="I3512" i="6"/>
  <c r="A3513" i="6"/>
  <c r="B3513" i="6"/>
  <c r="I3513" i="6"/>
  <c r="A3514" i="6"/>
  <c r="B3514" i="6"/>
  <c r="I3514" i="6"/>
  <c r="A3515" i="6"/>
  <c r="B3515" i="6"/>
  <c r="I3515" i="6"/>
  <c r="A3516" i="6"/>
  <c r="B3516" i="6"/>
  <c r="I3516" i="6"/>
  <c r="A3517" i="6"/>
  <c r="B3517" i="6"/>
  <c r="I3517" i="6"/>
  <c r="A3518" i="6"/>
  <c r="B3518" i="6"/>
  <c r="I3518" i="6"/>
  <c r="A3519" i="6"/>
  <c r="B3519" i="6"/>
  <c r="I3519" i="6"/>
  <c r="A3520" i="6"/>
  <c r="B3520" i="6"/>
  <c r="I3520" i="6"/>
  <c r="A3521" i="6"/>
  <c r="B3521" i="6"/>
  <c r="I3521" i="6"/>
  <c r="A3522" i="6"/>
  <c r="B3522" i="6"/>
  <c r="I3522" i="6"/>
  <c r="A3523" i="6"/>
  <c r="B3523" i="6"/>
  <c r="I3523" i="6"/>
  <c r="A3524" i="6"/>
  <c r="B3524" i="6"/>
  <c r="I3524" i="6"/>
  <c r="A3525" i="6"/>
  <c r="B3525" i="6"/>
  <c r="I3525" i="6"/>
  <c r="A3526" i="6"/>
  <c r="B3526" i="6"/>
  <c r="I3526" i="6"/>
  <c r="A3527" i="6"/>
  <c r="B3527" i="6"/>
  <c r="I3527" i="6"/>
  <c r="A3528" i="6"/>
  <c r="B3528" i="6"/>
  <c r="I3528" i="6"/>
  <c r="A3529" i="6"/>
  <c r="B3529" i="6"/>
  <c r="I3529" i="6"/>
  <c r="A3530" i="6"/>
  <c r="B3530" i="6"/>
  <c r="I3530" i="6"/>
  <c r="A3531" i="6"/>
  <c r="B3531" i="6"/>
  <c r="I3531" i="6"/>
  <c r="A3532" i="6"/>
  <c r="B3532" i="6"/>
  <c r="I3532" i="6"/>
  <c r="A3533" i="6"/>
  <c r="B3533" i="6"/>
  <c r="I3533" i="6"/>
  <c r="A3534" i="6"/>
  <c r="B3534" i="6"/>
  <c r="I3534" i="6"/>
  <c r="A3535" i="6"/>
  <c r="B3535" i="6"/>
  <c r="I3535" i="6"/>
  <c r="A3536" i="6"/>
  <c r="B3536" i="6"/>
  <c r="I3536" i="6"/>
  <c r="A3537" i="6"/>
  <c r="B3537" i="6"/>
  <c r="I3537" i="6"/>
  <c r="A3538" i="6"/>
  <c r="B3538" i="6"/>
  <c r="I3538" i="6"/>
  <c r="A3539" i="6"/>
  <c r="B3539" i="6"/>
  <c r="I3539" i="6"/>
  <c r="A3540" i="6"/>
  <c r="B3540" i="6"/>
  <c r="I3540" i="6"/>
  <c r="A3541" i="6"/>
  <c r="B3541" i="6"/>
  <c r="I3541" i="6"/>
  <c r="A3542" i="6"/>
  <c r="B3542" i="6"/>
  <c r="I3542" i="6"/>
  <c r="A3543" i="6"/>
  <c r="B3543" i="6"/>
  <c r="I3543" i="6"/>
  <c r="A3544" i="6"/>
  <c r="B3544" i="6"/>
  <c r="I3544" i="6"/>
  <c r="A3545" i="6"/>
  <c r="B3545" i="6"/>
  <c r="I3545" i="6"/>
  <c r="A3546" i="6"/>
  <c r="B3546" i="6"/>
  <c r="I3546" i="6"/>
  <c r="A3547" i="6"/>
  <c r="B3547" i="6"/>
  <c r="I3547" i="6"/>
  <c r="A3548" i="6"/>
  <c r="B3548" i="6"/>
  <c r="I3548" i="6"/>
  <c r="A3549" i="6"/>
  <c r="B3549" i="6"/>
  <c r="I3549" i="6"/>
  <c r="A3550" i="6"/>
  <c r="B3550" i="6"/>
  <c r="I3550" i="6"/>
  <c r="A3551" i="6"/>
  <c r="B3551" i="6"/>
  <c r="I3551" i="6"/>
  <c r="A3552" i="6"/>
  <c r="B3552" i="6"/>
  <c r="I3552" i="6"/>
  <c r="A3553" i="6"/>
  <c r="B3553" i="6"/>
  <c r="I3553" i="6"/>
  <c r="A3554" i="6"/>
  <c r="B3554" i="6"/>
  <c r="I3554" i="6"/>
  <c r="A3555" i="6"/>
  <c r="B3555" i="6"/>
  <c r="I3555" i="6"/>
  <c r="A3556" i="6"/>
  <c r="B3556" i="6"/>
  <c r="I3556" i="6"/>
  <c r="A3557" i="6"/>
  <c r="B3557" i="6"/>
  <c r="I3557" i="6"/>
  <c r="A3558" i="6"/>
  <c r="B3558" i="6"/>
  <c r="I3558" i="6"/>
  <c r="A3559" i="6"/>
  <c r="B3559" i="6"/>
  <c r="I3559" i="6"/>
  <c r="A3560" i="6"/>
  <c r="B3560" i="6"/>
  <c r="I3560" i="6"/>
  <c r="A3561" i="6"/>
  <c r="B3561" i="6"/>
  <c r="I3561" i="6"/>
  <c r="A3562" i="6"/>
  <c r="B3562" i="6"/>
  <c r="I3562" i="6"/>
  <c r="A3563" i="6"/>
  <c r="B3563" i="6"/>
  <c r="I3563" i="6"/>
  <c r="A3564" i="6"/>
  <c r="B3564" i="6"/>
  <c r="I3564" i="6"/>
  <c r="A3565" i="6"/>
  <c r="B3565" i="6"/>
  <c r="I3565" i="6"/>
  <c r="A3566" i="6"/>
  <c r="B3566" i="6"/>
  <c r="I3566" i="6"/>
  <c r="A3567" i="6"/>
  <c r="B3567" i="6"/>
  <c r="I3567" i="6"/>
  <c r="A3568" i="6"/>
  <c r="B3568" i="6"/>
  <c r="I3568" i="6"/>
  <c r="A3569" i="6"/>
  <c r="B3569" i="6"/>
  <c r="I3569" i="6"/>
  <c r="A3570" i="6"/>
  <c r="B3570" i="6"/>
  <c r="I3570" i="6"/>
  <c r="A3571" i="6"/>
  <c r="B3571" i="6"/>
  <c r="I3571" i="6"/>
  <c r="A3572" i="6"/>
  <c r="B3572" i="6"/>
  <c r="I3572" i="6"/>
  <c r="A3573" i="6"/>
  <c r="B3573" i="6"/>
  <c r="I3573" i="6"/>
  <c r="A3574" i="6"/>
  <c r="B3574" i="6"/>
  <c r="I3574" i="6"/>
  <c r="A3575" i="6"/>
  <c r="B3575" i="6"/>
  <c r="I3575" i="6"/>
  <c r="A3576" i="6"/>
  <c r="B3576" i="6"/>
  <c r="I3576" i="6"/>
  <c r="A3577" i="6"/>
  <c r="B3577" i="6"/>
  <c r="I3577" i="6"/>
  <c r="A3578" i="6"/>
  <c r="B3578" i="6"/>
  <c r="I3578" i="6"/>
  <c r="A3579" i="6"/>
  <c r="B3579" i="6"/>
  <c r="I3579" i="6"/>
  <c r="A3580" i="6"/>
  <c r="B3580" i="6"/>
  <c r="I3580" i="6"/>
  <c r="A3581" i="6"/>
  <c r="B3581" i="6"/>
  <c r="I3581" i="6"/>
  <c r="A3582" i="6"/>
  <c r="B3582" i="6"/>
  <c r="I3582" i="6"/>
  <c r="A3583" i="6"/>
  <c r="B3583" i="6"/>
  <c r="I3583" i="6"/>
  <c r="A3584" i="6"/>
  <c r="B3584" i="6"/>
  <c r="I3584" i="6"/>
  <c r="A3585" i="6"/>
  <c r="B3585" i="6"/>
  <c r="I3585" i="6"/>
  <c r="A3586" i="6"/>
  <c r="B3586" i="6"/>
  <c r="I3586" i="6"/>
  <c r="A3587" i="6"/>
  <c r="B3587" i="6"/>
  <c r="I3587" i="6"/>
  <c r="A3588" i="6"/>
  <c r="B3588" i="6"/>
  <c r="I3588" i="6"/>
  <c r="A3589" i="6"/>
  <c r="B3589" i="6"/>
  <c r="I3589" i="6"/>
  <c r="A3590" i="6"/>
  <c r="B3590" i="6"/>
  <c r="I3590" i="6"/>
  <c r="A3591" i="6"/>
  <c r="B3591" i="6"/>
  <c r="I3591" i="6"/>
  <c r="A3592" i="6"/>
  <c r="B3592" i="6"/>
  <c r="I3592" i="6"/>
  <c r="A3593" i="6"/>
  <c r="B3593" i="6"/>
  <c r="I3593" i="6"/>
  <c r="A3594" i="6"/>
  <c r="B3594" i="6"/>
  <c r="I3594" i="6"/>
  <c r="A3595" i="6"/>
  <c r="B3595" i="6"/>
  <c r="I3595" i="6"/>
  <c r="A3596" i="6"/>
  <c r="B3596" i="6"/>
  <c r="I3596" i="6"/>
  <c r="A3597" i="6"/>
  <c r="B3597" i="6"/>
  <c r="I3597" i="6"/>
  <c r="A3598" i="6"/>
  <c r="B3598" i="6"/>
  <c r="I3598" i="6"/>
  <c r="A3599" i="6"/>
  <c r="B3599" i="6"/>
  <c r="I3599" i="6"/>
  <c r="A3600" i="6"/>
  <c r="B3600" i="6"/>
  <c r="I3600" i="6"/>
  <c r="A3601" i="6"/>
  <c r="B3601" i="6"/>
  <c r="I3601" i="6"/>
  <c r="A3602" i="6"/>
  <c r="B3602" i="6"/>
  <c r="I3602" i="6"/>
  <c r="A3603" i="6"/>
  <c r="B3603" i="6"/>
  <c r="I3603" i="6"/>
  <c r="A3604" i="6"/>
  <c r="B3604" i="6"/>
  <c r="I3604" i="6"/>
  <c r="A3605" i="6"/>
  <c r="B3605" i="6"/>
  <c r="I3605" i="6"/>
  <c r="A3606" i="6"/>
  <c r="B3606" i="6"/>
  <c r="I3606" i="6"/>
  <c r="A3607" i="6"/>
  <c r="B3607" i="6"/>
  <c r="I3607" i="6"/>
  <c r="A3608" i="6"/>
  <c r="B3608" i="6"/>
  <c r="I3608" i="6"/>
  <c r="A3609" i="6"/>
  <c r="B3609" i="6"/>
  <c r="I3609" i="6"/>
  <c r="A3610" i="6"/>
  <c r="B3610" i="6"/>
  <c r="I3610" i="6"/>
  <c r="A3611" i="6"/>
  <c r="B3611" i="6"/>
  <c r="I3611" i="6"/>
  <c r="A3612" i="6"/>
  <c r="B3612" i="6"/>
  <c r="I3612" i="6"/>
  <c r="A3613" i="6"/>
  <c r="B3613" i="6"/>
  <c r="I3613" i="6"/>
  <c r="A3614" i="6"/>
  <c r="B3614" i="6"/>
  <c r="I3614" i="6"/>
  <c r="A3615" i="6"/>
  <c r="B3615" i="6"/>
  <c r="I3615" i="6"/>
  <c r="A3616" i="6"/>
  <c r="B3616" i="6"/>
  <c r="I3616" i="6"/>
  <c r="A3617" i="6"/>
  <c r="B3617" i="6"/>
  <c r="I3617" i="6"/>
  <c r="A3618" i="6"/>
  <c r="B3618" i="6"/>
  <c r="I3618" i="6"/>
  <c r="A3619" i="6"/>
  <c r="B3619" i="6"/>
  <c r="I3619" i="6"/>
  <c r="A3620" i="6"/>
  <c r="B3620" i="6"/>
  <c r="I3620" i="6"/>
  <c r="A3621" i="6"/>
  <c r="B3621" i="6"/>
  <c r="I3621" i="6"/>
  <c r="A3622" i="6"/>
  <c r="B3622" i="6"/>
  <c r="I3622" i="6"/>
  <c r="A3623" i="6"/>
  <c r="B3623" i="6"/>
  <c r="I3623" i="6"/>
  <c r="A3624" i="6"/>
  <c r="B3624" i="6"/>
  <c r="I3624" i="6"/>
  <c r="A3625" i="6"/>
  <c r="B3625" i="6"/>
  <c r="I3625" i="6"/>
  <c r="A3626" i="6"/>
  <c r="B3626" i="6"/>
  <c r="I3626" i="6"/>
  <c r="A3627" i="6"/>
  <c r="B3627" i="6"/>
  <c r="I3627" i="6"/>
  <c r="A3628" i="6"/>
  <c r="B3628" i="6"/>
  <c r="I3628" i="6"/>
  <c r="A3629" i="6"/>
  <c r="B3629" i="6"/>
  <c r="I3629" i="6"/>
  <c r="A3630" i="6"/>
  <c r="B3630" i="6"/>
  <c r="I3630" i="6"/>
  <c r="A3631" i="6"/>
  <c r="B3631" i="6"/>
  <c r="I3631" i="6"/>
  <c r="A3632" i="6"/>
  <c r="B3632" i="6"/>
  <c r="I3632" i="6"/>
  <c r="A3633" i="6"/>
  <c r="B3633" i="6"/>
  <c r="I3633" i="6"/>
  <c r="A3634" i="6"/>
  <c r="B3634" i="6"/>
  <c r="I3634" i="6"/>
  <c r="A3635" i="6"/>
  <c r="B3635" i="6"/>
  <c r="I3635" i="6"/>
  <c r="A3636" i="6"/>
  <c r="B3636" i="6"/>
  <c r="I3636" i="6"/>
  <c r="A3637" i="6"/>
  <c r="B3637" i="6"/>
  <c r="I3637" i="6"/>
  <c r="A3638" i="6"/>
  <c r="B3638" i="6"/>
  <c r="I3638" i="6"/>
  <c r="A3639" i="6"/>
  <c r="B3639" i="6"/>
  <c r="I3639" i="6"/>
  <c r="A3640" i="6"/>
  <c r="B3640" i="6"/>
  <c r="I3640" i="6"/>
  <c r="A3641" i="6"/>
  <c r="B3641" i="6"/>
  <c r="I3641" i="6"/>
  <c r="A3642" i="6"/>
  <c r="B3642" i="6"/>
  <c r="I3642" i="6"/>
  <c r="A3643" i="6"/>
  <c r="B3643" i="6"/>
  <c r="I3643" i="6"/>
  <c r="A3644" i="6"/>
  <c r="B3644" i="6"/>
  <c r="I3644" i="6"/>
  <c r="A3645" i="6"/>
  <c r="B3645" i="6"/>
  <c r="I3645" i="6"/>
  <c r="A3646" i="6"/>
  <c r="B3646" i="6"/>
  <c r="I3646" i="6"/>
  <c r="A3647" i="6"/>
  <c r="B3647" i="6"/>
  <c r="I3647" i="6"/>
  <c r="A3648" i="6"/>
  <c r="B3648" i="6"/>
  <c r="I3648" i="6"/>
  <c r="A3649" i="6"/>
  <c r="B3649" i="6"/>
  <c r="I3649" i="6"/>
  <c r="A3650" i="6"/>
  <c r="B3650" i="6"/>
  <c r="I3650" i="6"/>
  <c r="A3651" i="6"/>
  <c r="B3651" i="6"/>
  <c r="I3651" i="6"/>
  <c r="A3652" i="6"/>
  <c r="B3652" i="6"/>
  <c r="I3652" i="6"/>
  <c r="A3653" i="6"/>
  <c r="B3653" i="6"/>
  <c r="I3653" i="6"/>
  <c r="A3654" i="6"/>
  <c r="B3654" i="6"/>
  <c r="I3654" i="6"/>
  <c r="A3655" i="6"/>
  <c r="B3655" i="6"/>
  <c r="I3655" i="6"/>
  <c r="A3656" i="6"/>
  <c r="B3656" i="6"/>
  <c r="I3656" i="6"/>
  <c r="A3657" i="6"/>
  <c r="B3657" i="6"/>
  <c r="I3657" i="6"/>
  <c r="A3658" i="6"/>
  <c r="B3658" i="6"/>
  <c r="I3658" i="6"/>
  <c r="A3659" i="6"/>
  <c r="B3659" i="6"/>
  <c r="I3659" i="6"/>
  <c r="A3660" i="6"/>
  <c r="B3660" i="6"/>
  <c r="I3660" i="6"/>
  <c r="A3661" i="6"/>
  <c r="B3661" i="6"/>
  <c r="I3661" i="6"/>
  <c r="A3662" i="6"/>
  <c r="B3662" i="6"/>
  <c r="I3662" i="6"/>
  <c r="A3663" i="6"/>
  <c r="B3663" i="6"/>
  <c r="I3663" i="6"/>
  <c r="A3664" i="6"/>
  <c r="B3664" i="6"/>
  <c r="I3664" i="6"/>
  <c r="A3665" i="6"/>
  <c r="B3665" i="6"/>
  <c r="I3665" i="6"/>
  <c r="A3666" i="6"/>
  <c r="B3666" i="6"/>
  <c r="I3666" i="6"/>
  <c r="A3667" i="6"/>
  <c r="B3667" i="6"/>
  <c r="I3667" i="6"/>
  <c r="A3668" i="6"/>
  <c r="B3668" i="6"/>
  <c r="I3668" i="6"/>
  <c r="A3669" i="6"/>
  <c r="B3669" i="6"/>
  <c r="I3669" i="6"/>
  <c r="A3670" i="6"/>
  <c r="B3670" i="6"/>
  <c r="I3670" i="6"/>
  <c r="A3671" i="6"/>
  <c r="B3671" i="6"/>
  <c r="I3671" i="6"/>
  <c r="A3672" i="6"/>
  <c r="B3672" i="6"/>
  <c r="I3672" i="6"/>
  <c r="A3673" i="6"/>
  <c r="B3673" i="6"/>
  <c r="I3673" i="6"/>
  <c r="A3674" i="6"/>
  <c r="B3674" i="6"/>
  <c r="I3674" i="6"/>
  <c r="A3675" i="6"/>
  <c r="B3675" i="6"/>
  <c r="I3675" i="6"/>
  <c r="A3676" i="6"/>
  <c r="B3676" i="6"/>
  <c r="I3676" i="6"/>
  <c r="A3677" i="6"/>
  <c r="B3677" i="6"/>
  <c r="I3677" i="6"/>
  <c r="A3678" i="6"/>
  <c r="B3678" i="6"/>
  <c r="I3678" i="6"/>
  <c r="A3679" i="6"/>
  <c r="B3679" i="6"/>
  <c r="I3679" i="6"/>
  <c r="A3680" i="6"/>
  <c r="B3680" i="6"/>
  <c r="I3680" i="6"/>
  <c r="A3681" i="6"/>
  <c r="B3681" i="6"/>
  <c r="I3681" i="6"/>
  <c r="A3682" i="6"/>
  <c r="B3682" i="6"/>
  <c r="I3682" i="6"/>
  <c r="A3683" i="6"/>
  <c r="B3683" i="6"/>
  <c r="I3683" i="6"/>
  <c r="A3684" i="6"/>
  <c r="B3684" i="6"/>
  <c r="I3684" i="6"/>
  <c r="A3685" i="6"/>
  <c r="B3685" i="6"/>
  <c r="I3685" i="6"/>
  <c r="A3686" i="6"/>
  <c r="B3686" i="6"/>
  <c r="I3686" i="6"/>
  <c r="A3687" i="6"/>
  <c r="B3687" i="6"/>
  <c r="I3687" i="6"/>
  <c r="A3688" i="6"/>
  <c r="B3688" i="6"/>
  <c r="I3688" i="6"/>
  <c r="A3689" i="6"/>
  <c r="B3689" i="6"/>
  <c r="I3689" i="6"/>
  <c r="A3690" i="6"/>
  <c r="B3690" i="6"/>
  <c r="I3690" i="6"/>
  <c r="A3691" i="6"/>
  <c r="B3691" i="6"/>
  <c r="I3691" i="6"/>
  <c r="A3692" i="6"/>
  <c r="B3692" i="6"/>
  <c r="I3692" i="6"/>
  <c r="A3693" i="6"/>
  <c r="B3693" i="6"/>
  <c r="I3693" i="6"/>
  <c r="A3694" i="6"/>
  <c r="B3694" i="6"/>
  <c r="I3694" i="6"/>
  <c r="A3695" i="6"/>
  <c r="B3695" i="6"/>
  <c r="I3695" i="6"/>
  <c r="A3696" i="6"/>
  <c r="B3696" i="6"/>
  <c r="I3696" i="6"/>
  <c r="A3697" i="6"/>
  <c r="B3697" i="6"/>
  <c r="I3697" i="6"/>
  <c r="A3698" i="6"/>
  <c r="B3698" i="6"/>
  <c r="I3698" i="6"/>
  <c r="A3699" i="6"/>
  <c r="B3699" i="6"/>
  <c r="I3699" i="6"/>
  <c r="A3700" i="6"/>
  <c r="B3700" i="6"/>
  <c r="I3700" i="6"/>
  <c r="A3701" i="6"/>
  <c r="B3701" i="6"/>
  <c r="I3701" i="6"/>
  <c r="A3702" i="6"/>
  <c r="B3702" i="6"/>
  <c r="I3702" i="6"/>
  <c r="A3703" i="6"/>
  <c r="B3703" i="6"/>
  <c r="I3703" i="6"/>
  <c r="A3704" i="6"/>
  <c r="B3704" i="6"/>
  <c r="I3704" i="6"/>
  <c r="A3705" i="6"/>
  <c r="B3705" i="6"/>
  <c r="I3705" i="6"/>
  <c r="A3706" i="6"/>
  <c r="B3706" i="6"/>
  <c r="I3706" i="6"/>
  <c r="A3707" i="6"/>
  <c r="B3707" i="6"/>
  <c r="I3707" i="6"/>
  <c r="A3708" i="6"/>
  <c r="B3708" i="6"/>
  <c r="I3708" i="6"/>
  <c r="A3709" i="6"/>
  <c r="B3709" i="6"/>
  <c r="I3709" i="6"/>
  <c r="A3710" i="6"/>
  <c r="B3710" i="6"/>
  <c r="I3710" i="6"/>
  <c r="A3711" i="6"/>
  <c r="B3711" i="6"/>
  <c r="I3711" i="6"/>
  <c r="A3712" i="6"/>
  <c r="B3712" i="6"/>
  <c r="I3712" i="6"/>
  <c r="A3713" i="6"/>
  <c r="B3713" i="6"/>
  <c r="I3713" i="6"/>
  <c r="A3714" i="6"/>
  <c r="B3714" i="6"/>
  <c r="I3714" i="6"/>
  <c r="A3715" i="6"/>
  <c r="B3715" i="6"/>
  <c r="I3715" i="6"/>
  <c r="A3716" i="6"/>
  <c r="B3716" i="6"/>
  <c r="I3716" i="6"/>
  <c r="A3717" i="6"/>
  <c r="B3717" i="6"/>
  <c r="I3717" i="6"/>
  <c r="A3718" i="6"/>
  <c r="B3718" i="6"/>
  <c r="I3718" i="6"/>
  <c r="A3719" i="6"/>
  <c r="B3719" i="6"/>
  <c r="I3719" i="6"/>
  <c r="A3720" i="6"/>
  <c r="B3720" i="6"/>
  <c r="I3720" i="6"/>
  <c r="A3721" i="6"/>
  <c r="B3721" i="6"/>
  <c r="I3721" i="6"/>
  <c r="A3722" i="6"/>
  <c r="B3722" i="6"/>
  <c r="I3722" i="6"/>
  <c r="A3723" i="6"/>
  <c r="B3723" i="6"/>
  <c r="I3723" i="6"/>
  <c r="A3724" i="6"/>
  <c r="B3724" i="6"/>
  <c r="I3724" i="6"/>
  <c r="A3725" i="6"/>
  <c r="B3725" i="6"/>
  <c r="I3725" i="6"/>
  <c r="A3726" i="6"/>
  <c r="B3726" i="6"/>
  <c r="I3726" i="6"/>
  <c r="A3727" i="6"/>
  <c r="B3727" i="6"/>
  <c r="I3727" i="6"/>
  <c r="A3728" i="6"/>
  <c r="B3728" i="6"/>
  <c r="I3728" i="6"/>
  <c r="A3729" i="6"/>
  <c r="B3729" i="6"/>
  <c r="I3729" i="6"/>
  <c r="A3730" i="6"/>
  <c r="B3730" i="6"/>
  <c r="I3730" i="6"/>
  <c r="A3731" i="6"/>
  <c r="B3731" i="6"/>
  <c r="I3731" i="6"/>
  <c r="A3732" i="6"/>
  <c r="B3732" i="6"/>
  <c r="I3732" i="6"/>
  <c r="A3733" i="6"/>
  <c r="B3733" i="6"/>
  <c r="I3733" i="6"/>
  <c r="A3734" i="6"/>
  <c r="B3734" i="6"/>
  <c r="I3734" i="6"/>
  <c r="A3735" i="6"/>
  <c r="B3735" i="6"/>
  <c r="I3735" i="6"/>
  <c r="A3736" i="6"/>
  <c r="B3736" i="6"/>
  <c r="I3736" i="6"/>
  <c r="A3737" i="6"/>
  <c r="B3737" i="6"/>
  <c r="I3737" i="6"/>
  <c r="A3738" i="6"/>
  <c r="B3738" i="6"/>
  <c r="I3738" i="6"/>
  <c r="A3739" i="6"/>
  <c r="B3739" i="6"/>
  <c r="I3739" i="6"/>
  <c r="A3740" i="6"/>
  <c r="B3740" i="6"/>
  <c r="I3740" i="6"/>
  <c r="A3741" i="6"/>
  <c r="B3741" i="6"/>
  <c r="I3741" i="6"/>
  <c r="A3742" i="6"/>
  <c r="B3742" i="6"/>
  <c r="I3742" i="6"/>
  <c r="A3743" i="6"/>
  <c r="B3743" i="6"/>
  <c r="I3743" i="6"/>
  <c r="A3744" i="6"/>
  <c r="B3744" i="6"/>
  <c r="I3744" i="6"/>
  <c r="A3745" i="6"/>
  <c r="B3745" i="6"/>
  <c r="I3745" i="6"/>
  <c r="A3746" i="6"/>
  <c r="B3746" i="6"/>
  <c r="I3746" i="6"/>
  <c r="A3747" i="6"/>
  <c r="B3747" i="6"/>
  <c r="I3747" i="6"/>
  <c r="A3748" i="6"/>
  <c r="B3748" i="6"/>
  <c r="I3748" i="6"/>
  <c r="A3749" i="6"/>
  <c r="B3749" i="6"/>
  <c r="I3749" i="6"/>
  <c r="A3750" i="6"/>
  <c r="B3750" i="6"/>
  <c r="I3750" i="6"/>
  <c r="A3751" i="6"/>
  <c r="B3751" i="6"/>
  <c r="I3751" i="6"/>
  <c r="A3752" i="6"/>
  <c r="B3752" i="6"/>
  <c r="I3752" i="6"/>
  <c r="A3753" i="6"/>
  <c r="B3753" i="6"/>
  <c r="I3753" i="6"/>
  <c r="A3754" i="6"/>
  <c r="B3754" i="6"/>
  <c r="I3754" i="6"/>
  <c r="A3755" i="6"/>
  <c r="B3755" i="6"/>
  <c r="I3755" i="6"/>
  <c r="A3756" i="6"/>
  <c r="B3756" i="6"/>
  <c r="I3756" i="6"/>
  <c r="A3757" i="6"/>
  <c r="B3757" i="6"/>
  <c r="I3757" i="6"/>
  <c r="A3758" i="6"/>
  <c r="B3758" i="6"/>
  <c r="I3758" i="6"/>
  <c r="A3759" i="6"/>
  <c r="B3759" i="6"/>
  <c r="I3759" i="6"/>
  <c r="A3760" i="6"/>
  <c r="B3760" i="6"/>
  <c r="I3760" i="6"/>
  <c r="A3761" i="6"/>
  <c r="B3761" i="6"/>
  <c r="I3761" i="6"/>
  <c r="A3762" i="6"/>
  <c r="B3762" i="6"/>
  <c r="I3762" i="6"/>
  <c r="A3763" i="6"/>
  <c r="B3763" i="6"/>
  <c r="I3763" i="6"/>
  <c r="A3764" i="6"/>
  <c r="B3764" i="6"/>
  <c r="I3764" i="6"/>
  <c r="A3765" i="6"/>
  <c r="B3765" i="6"/>
  <c r="I3765" i="6"/>
  <c r="A3766" i="6"/>
  <c r="B3766" i="6"/>
  <c r="I3766" i="6"/>
  <c r="A3767" i="6"/>
  <c r="B3767" i="6"/>
  <c r="I3767" i="6"/>
  <c r="A3768" i="6"/>
  <c r="B3768" i="6"/>
  <c r="I3768" i="6"/>
  <c r="A3769" i="6"/>
  <c r="B3769" i="6"/>
  <c r="I3769" i="6"/>
  <c r="A3770" i="6"/>
  <c r="B3770" i="6"/>
  <c r="I3770" i="6"/>
  <c r="A3771" i="6"/>
  <c r="B3771" i="6"/>
  <c r="I3771" i="6"/>
  <c r="A3772" i="6"/>
  <c r="B3772" i="6"/>
  <c r="I3772" i="6"/>
  <c r="A3773" i="6"/>
  <c r="B3773" i="6"/>
  <c r="I3773" i="6"/>
  <c r="A3774" i="6"/>
  <c r="B3774" i="6"/>
  <c r="I3774" i="6"/>
  <c r="A3775" i="6"/>
  <c r="B3775" i="6"/>
  <c r="I3775" i="6"/>
  <c r="A3776" i="6"/>
  <c r="B3776" i="6"/>
  <c r="I3776" i="6"/>
  <c r="A3777" i="6"/>
  <c r="B3777" i="6"/>
  <c r="I3777" i="6"/>
  <c r="A3778" i="6"/>
  <c r="B3778" i="6"/>
  <c r="I3778" i="6"/>
  <c r="A3779" i="6"/>
  <c r="B3779" i="6"/>
  <c r="I3779" i="6"/>
  <c r="A3780" i="6"/>
  <c r="B3780" i="6"/>
  <c r="I3780" i="6"/>
  <c r="A3781" i="6"/>
  <c r="B3781" i="6"/>
  <c r="I3781" i="6"/>
  <c r="A3782" i="6"/>
  <c r="B3782" i="6"/>
  <c r="I3782" i="6"/>
  <c r="A3783" i="6"/>
  <c r="B3783" i="6"/>
  <c r="I3783" i="6"/>
  <c r="A3784" i="6"/>
  <c r="B3784" i="6"/>
  <c r="I3784" i="6"/>
  <c r="A3785" i="6"/>
  <c r="B3785" i="6"/>
  <c r="I3785" i="6"/>
  <c r="A3786" i="6"/>
  <c r="B3786" i="6"/>
  <c r="I3786" i="6"/>
  <c r="A3787" i="6"/>
  <c r="B3787" i="6"/>
  <c r="I3787" i="6"/>
  <c r="A3788" i="6"/>
  <c r="B3788" i="6"/>
  <c r="I3788" i="6"/>
  <c r="A3789" i="6"/>
  <c r="B3789" i="6"/>
  <c r="I3789" i="6"/>
  <c r="A3790" i="6"/>
  <c r="B3790" i="6"/>
  <c r="I3790" i="6"/>
  <c r="A3791" i="6"/>
  <c r="B3791" i="6"/>
  <c r="I3791" i="6"/>
  <c r="A3792" i="6"/>
  <c r="B3792" i="6"/>
  <c r="I3792" i="6"/>
  <c r="A3793" i="6"/>
  <c r="B3793" i="6"/>
  <c r="I3793" i="6"/>
  <c r="A3794" i="6"/>
  <c r="B3794" i="6"/>
  <c r="I3794" i="6"/>
  <c r="A3795" i="6"/>
  <c r="B3795" i="6"/>
  <c r="I3795" i="6"/>
  <c r="A3796" i="6"/>
  <c r="B3796" i="6"/>
  <c r="I3796" i="6"/>
  <c r="A3797" i="6"/>
  <c r="B3797" i="6"/>
  <c r="I3797" i="6"/>
  <c r="A3798" i="6"/>
  <c r="B3798" i="6"/>
  <c r="I3798" i="6"/>
  <c r="A3799" i="6"/>
  <c r="B3799" i="6"/>
  <c r="I3799" i="6"/>
  <c r="A3800" i="6"/>
  <c r="B3800" i="6"/>
  <c r="I3800" i="6"/>
  <c r="A3801" i="6"/>
  <c r="B3801" i="6"/>
  <c r="I3801" i="6"/>
  <c r="A3802" i="6"/>
  <c r="B3802" i="6"/>
  <c r="I3802" i="6"/>
  <c r="A3803" i="6"/>
  <c r="B3803" i="6"/>
  <c r="I3803" i="6"/>
  <c r="A3804" i="6"/>
  <c r="B3804" i="6"/>
  <c r="I3804" i="6"/>
  <c r="A3805" i="6"/>
  <c r="B3805" i="6"/>
  <c r="I3805" i="6"/>
  <c r="A3806" i="6"/>
  <c r="B3806" i="6"/>
  <c r="I3806" i="6"/>
  <c r="A3807" i="6"/>
  <c r="B3807" i="6"/>
  <c r="I3807" i="6"/>
  <c r="A3808" i="6"/>
  <c r="B3808" i="6"/>
  <c r="I3808" i="6"/>
  <c r="A3809" i="6"/>
  <c r="B3809" i="6"/>
  <c r="I3809" i="6"/>
  <c r="A3810" i="6"/>
  <c r="B3810" i="6"/>
  <c r="I3810" i="6"/>
  <c r="A3811" i="6"/>
  <c r="B3811" i="6"/>
  <c r="I3811" i="6"/>
  <c r="A3812" i="6"/>
  <c r="B3812" i="6"/>
  <c r="I3812" i="6"/>
  <c r="A3813" i="6"/>
  <c r="B3813" i="6"/>
  <c r="I3813" i="6"/>
  <c r="A3814" i="6"/>
  <c r="B3814" i="6"/>
  <c r="I3814" i="6"/>
  <c r="A3815" i="6"/>
  <c r="B3815" i="6"/>
  <c r="I3815" i="6"/>
  <c r="A3816" i="6"/>
  <c r="B3816" i="6"/>
  <c r="I3816" i="6"/>
  <c r="A3817" i="6"/>
  <c r="B3817" i="6"/>
  <c r="I3817" i="6"/>
  <c r="A3818" i="6"/>
  <c r="B3818" i="6"/>
  <c r="I3818" i="6"/>
  <c r="A3819" i="6"/>
  <c r="B3819" i="6"/>
  <c r="I3819" i="6"/>
  <c r="A3820" i="6"/>
  <c r="B3820" i="6"/>
  <c r="I3820" i="6"/>
  <c r="A3821" i="6"/>
  <c r="B3821" i="6"/>
  <c r="I3821" i="6"/>
  <c r="A3822" i="6"/>
  <c r="B3822" i="6"/>
  <c r="I3822" i="6"/>
  <c r="A3823" i="6"/>
  <c r="B3823" i="6"/>
  <c r="I3823" i="6"/>
  <c r="A3824" i="6"/>
  <c r="B3824" i="6"/>
  <c r="I3824" i="6"/>
  <c r="A3825" i="6"/>
  <c r="B3825" i="6"/>
  <c r="I3825" i="6"/>
  <c r="A3826" i="6"/>
  <c r="B3826" i="6"/>
  <c r="I3826" i="6"/>
  <c r="A3827" i="6"/>
  <c r="B3827" i="6"/>
  <c r="I3827" i="6"/>
  <c r="A3828" i="6"/>
  <c r="B3828" i="6"/>
  <c r="I3828" i="6"/>
  <c r="A3829" i="6"/>
  <c r="B3829" i="6"/>
  <c r="I3829" i="6"/>
  <c r="A3830" i="6"/>
  <c r="B3830" i="6"/>
  <c r="I3830" i="6"/>
  <c r="A3831" i="6"/>
  <c r="B3831" i="6"/>
  <c r="I3831" i="6"/>
  <c r="A3832" i="6"/>
  <c r="B3832" i="6"/>
  <c r="I3832" i="6"/>
  <c r="A3833" i="6"/>
  <c r="B3833" i="6"/>
  <c r="I3833" i="6"/>
  <c r="A3834" i="6"/>
  <c r="B3834" i="6"/>
  <c r="I3834" i="6"/>
  <c r="A3835" i="6"/>
  <c r="B3835" i="6"/>
  <c r="I3835" i="6"/>
  <c r="A3836" i="6"/>
  <c r="B3836" i="6"/>
  <c r="I3836" i="6"/>
  <c r="A3837" i="6"/>
  <c r="B3837" i="6"/>
  <c r="I3837" i="6"/>
  <c r="A3838" i="6"/>
  <c r="B3838" i="6"/>
  <c r="I3838" i="6"/>
  <c r="A3839" i="6"/>
  <c r="B3839" i="6"/>
  <c r="I3839" i="6"/>
  <c r="A3840" i="6"/>
  <c r="B3840" i="6"/>
  <c r="I3840" i="6"/>
  <c r="A3841" i="6"/>
  <c r="B3841" i="6"/>
  <c r="I3841" i="6"/>
  <c r="A3842" i="6"/>
  <c r="B3842" i="6"/>
  <c r="I3842" i="6"/>
  <c r="A3843" i="6"/>
  <c r="B3843" i="6"/>
  <c r="I3843" i="6"/>
  <c r="A3844" i="6"/>
  <c r="B3844" i="6"/>
  <c r="I3844" i="6"/>
  <c r="A3845" i="6"/>
  <c r="B3845" i="6"/>
  <c r="I3845" i="6"/>
  <c r="A3846" i="6"/>
  <c r="B3846" i="6"/>
  <c r="I3846" i="6"/>
  <c r="A3847" i="6"/>
  <c r="B3847" i="6"/>
  <c r="I3847" i="6"/>
  <c r="A3848" i="6"/>
  <c r="B3848" i="6"/>
  <c r="I3848" i="6"/>
  <c r="A3849" i="6"/>
  <c r="B3849" i="6"/>
  <c r="I3849" i="6"/>
  <c r="A3850" i="6"/>
  <c r="B3850" i="6"/>
  <c r="I3850" i="6"/>
  <c r="A3851" i="6"/>
  <c r="B3851" i="6"/>
  <c r="I3851" i="6"/>
  <c r="A3852" i="6"/>
  <c r="B3852" i="6"/>
  <c r="I3852" i="6"/>
  <c r="A3853" i="6"/>
  <c r="B3853" i="6"/>
  <c r="I3853" i="6"/>
  <c r="A3854" i="6"/>
  <c r="B3854" i="6"/>
  <c r="I3854" i="6"/>
  <c r="A3855" i="6"/>
  <c r="B3855" i="6"/>
  <c r="I3855" i="6"/>
  <c r="A3856" i="6"/>
  <c r="B3856" i="6"/>
  <c r="I3856" i="6"/>
  <c r="A3857" i="6"/>
  <c r="B3857" i="6"/>
  <c r="I3857" i="6"/>
  <c r="A3858" i="6"/>
  <c r="B3858" i="6"/>
  <c r="I3858" i="6"/>
  <c r="A3859" i="6"/>
  <c r="B3859" i="6"/>
  <c r="I3859" i="6"/>
  <c r="A3860" i="6"/>
  <c r="B3860" i="6"/>
  <c r="I3860" i="6"/>
  <c r="A3861" i="6"/>
  <c r="B3861" i="6"/>
  <c r="I3861" i="6"/>
  <c r="A3862" i="6"/>
  <c r="B3862" i="6"/>
  <c r="I3862" i="6"/>
  <c r="A3863" i="6"/>
  <c r="B3863" i="6"/>
  <c r="I3863" i="6"/>
  <c r="A3864" i="6"/>
  <c r="B3864" i="6"/>
  <c r="I3864" i="6"/>
  <c r="A3865" i="6"/>
  <c r="B3865" i="6"/>
  <c r="I3865" i="6"/>
  <c r="A3866" i="6"/>
  <c r="B3866" i="6"/>
  <c r="I3866" i="6"/>
  <c r="A3867" i="6"/>
  <c r="B3867" i="6"/>
  <c r="I3867" i="6"/>
  <c r="A3868" i="6"/>
  <c r="B3868" i="6"/>
  <c r="I3868" i="6"/>
  <c r="A3869" i="6"/>
  <c r="B3869" i="6"/>
  <c r="I3869" i="6"/>
  <c r="A3870" i="6"/>
  <c r="B3870" i="6"/>
  <c r="I3870" i="6"/>
  <c r="A3871" i="6"/>
  <c r="B3871" i="6"/>
  <c r="I3871" i="6"/>
  <c r="A3872" i="6"/>
  <c r="B3872" i="6"/>
  <c r="I3872" i="6"/>
  <c r="A3873" i="6"/>
  <c r="B3873" i="6"/>
  <c r="I3873" i="6"/>
  <c r="A3874" i="6"/>
  <c r="B3874" i="6"/>
  <c r="I3874" i="6"/>
  <c r="A3875" i="6"/>
  <c r="B3875" i="6"/>
  <c r="I3875" i="6"/>
  <c r="A3876" i="6"/>
  <c r="B3876" i="6"/>
  <c r="I3876" i="6"/>
  <c r="A3877" i="6"/>
  <c r="B3877" i="6"/>
  <c r="I3877" i="6"/>
  <c r="A3878" i="6"/>
  <c r="B3878" i="6"/>
  <c r="I3878" i="6"/>
  <c r="A3879" i="6"/>
  <c r="B3879" i="6"/>
  <c r="I3879" i="6"/>
  <c r="A3880" i="6"/>
  <c r="B3880" i="6"/>
  <c r="I3880" i="6"/>
  <c r="A3881" i="6"/>
  <c r="B3881" i="6"/>
  <c r="I3881" i="6"/>
  <c r="A3882" i="6"/>
  <c r="B3882" i="6"/>
  <c r="I3882" i="6"/>
  <c r="A3883" i="6"/>
  <c r="B3883" i="6"/>
  <c r="I3883" i="6"/>
  <c r="A3884" i="6"/>
  <c r="B3884" i="6"/>
  <c r="I3884" i="6"/>
  <c r="A3885" i="6"/>
  <c r="B3885" i="6"/>
  <c r="I3885" i="6"/>
  <c r="A3886" i="6"/>
  <c r="B3886" i="6"/>
  <c r="I3886" i="6"/>
  <c r="A3887" i="6"/>
  <c r="B3887" i="6"/>
  <c r="I3887" i="6"/>
  <c r="A3888" i="6"/>
  <c r="B3888" i="6"/>
  <c r="I3888" i="6"/>
  <c r="A3889" i="6"/>
  <c r="B3889" i="6"/>
  <c r="I3889" i="6"/>
  <c r="A3890" i="6"/>
  <c r="B3890" i="6"/>
  <c r="I3890" i="6"/>
  <c r="A3891" i="6"/>
  <c r="B3891" i="6"/>
  <c r="I3891" i="6"/>
  <c r="A3892" i="6"/>
  <c r="B3892" i="6"/>
  <c r="I3892" i="6"/>
  <c r="A3893" i="6"/>
  <c r="B3893" i="6"/>
  <c r="I3893" i="6"/>
  <c r="A3894" i="6"/>
  <c r="B3894" i="6"/>
  <c r="I3894" i="6"/>
  <c r="A3895" i="6"/>
  <c r="B3895" i="6"/>
  <c r="I3895" i="6"/>
  <c r="A3896" i="6"/>
  <c r="B3896" i="6"/>
  <c r="I3896" i="6"/>
  <c r="A3897" i="6"/>
  <c r="B3897" i="6"/>
  <c r="I3897" i="6"/>
  <c r="A3898" i="6"/>
  <c r="B3898" i="6"/>
  <c r="I3898" i="6"/>
  <c r="A3899" i="6"/>
  <c r="B3899" i="6"/>
  <c r="I3899" i="6"/>
  <c r="A3900" i="6"/>
  <c r="B3900" i="6"/>
  <c r="I3900" i="6"/>
  <c r="A3901" i="6"/>
  <c r="B3901" i="6"/>
  <c r="I3901" i="6"/>
  <c r="A3902" i="6"/>
  <c r="B3902" i="6"/>
  <c r="I3902" i="6"/>
  <c r="A3903" i="6"/>
  <c r="B3903" i="6"/>
  <c r="I3903" i="6"/>
  <c r="A3904" i="6"/>
  <c r="B3904" i="6"/>
  <c r="I3904" i="6"/>
  <c r="A3905" i="6"/>
  <c r="B3905" i="6"/>
  <c r="I3905" i="6"/>
  <c r="A3906" i="6"/>
  <c r="B3906" i="6"/>
  <c r="I3906" i="6"/>
  <c r="A3907" i="6"/>
  <c r="B3907" i="6"/>
  <c r="I3907" i="6"/>
  <c r="A3908" i="6"/>
  <c r="B3908" i="6"/>
  <c r="I3908" i="6"/>
  <c r="A3909" i="6"/>
  <c r="B3909" i="6"/>
  <c r="I3909" i="6"/>
  <c r="A3910" i="6"/>
  <c r="B3910" i="6"/>
  <c r="I3910" i="6"/>
  <c r="A3911" i="6"/>
  <c r="B3911" i="6"/>
  <c r="I3911" i="6"/>
  <c r="A3912" i="6"/>
  <c r="B3912" i="6"/>
  <c r="I3912" i="6"/>
  <c r="A3913" i="6"/>
  <c r="B3913" i="6"/>
  <c r="I3913" i="6"/>
  <c r="A3914" i="6"/>
  <c r="B3914" i="6"/>
  <c r="I3914" i="6"/>
  <c r="A3915" i="6"/>
  <c r="B3915" i="6"/>
  <c r="I3915" i="6"/>
  <c r="A3916" i="6"/>
  <c r="B3916" i="6"/>
  <c r="I3916" i="6"/>
  <c r="A3917" i="6"/>
  <c r="B3917" i="6"/>
  <c r="I3917" i="6"/>
  <c r="A3918" i="6"/>
  <c r="B3918" i="6"/>
  <c r="I3918" i="6"/>
  <c r="A3919" i="6"/>
  <c r="B3919" i="6"/>
  <c r="I3919" i="6"/>
  <c r="A3920" i="6"/>
  <c r="B3920" i="6"/>
  <c r="I3920" i="6"/>
  <c r="A3921" i="6"/>
  <c r="B3921" i="6"/>
  <c r="I3921" i="6"/>
  <c r="A3922" i="6"/>
  <c r="B3922" i="6"/>
  <c r="I3922" i="6"/>
  <c r="A3923" i="6"/>
  <c r="B3923" i="6"/>
  <c r="I3923" i="6"/>
  <c r="A3924" i="6"/>
  <c r="B3924" i="6"/>
  <c r="I3924" i="6"/>
  <c r="A3925" i="6"/>
  <c r="B3925" i="6"/>
  <c r="I3925" i="6"/>
  <c r="A3926" i="6"/>
  <c r="B3926" i="6"/>
  <c r="I3926" i="6"/>
  <c r="A3927" i="6"/>
  <c r="B3927" i="6"/>
  <c r="I3927" i="6"/>
  <c r="A3928" i="6"/>
  <c r="B3928" i="6"/>
  <c r="I3928" i="6"/>
  <c r="A3929" i="6"/>
  <c r="B3929" i="6"/>
  <c r="I3929" i="6"/>
  <c r="A3930" i="6"/>
  <c r="B3930" i="6"/>
  <c r="I3930" i="6"/>
  <c r="A3931" i="6"/>
  <c r="B3931" i="6"/>
  <c r="I3931" i="6"/>
  <c r="A3932" i="6"/>
  <c r="B3932" i="6"/>
  <c r="I3932" i="6"/>
  <c r="A3933" i="6"/>
  <c r="B3933" i="6"/>
  <c r="I3933" i="6"/>
  <c r="A3934" i="6"/>
  <c r="B3934" i="6"/>
  <c r="I3934" i="6"/>
  <c r="A3935" i="6"/>
  <c r="B3935" i="6"/>
  <c r="I3935" i="6"/>
  <c r="A3936" i="6"/>
  <c r="B3936" i="6"/>
  <c r="I3936" i="6"/>
  <c r="A3937" i="6"/>
  <c r="B3937" i="6"/>
  <c r="I3937" i="6"/>
  <c r="A3938" i="6"/>
  <c r="B3938" i="6"/>
  <c r="I3938" i="6"/>
  <c r="A3939" i="6"/>
  <c r="B3939" i="6"/>
  <c r="I3939" i="6"/>
  <c r="A3940" i="6"/>
  <c r="B3940" i="6"/>
  <c r="I3940" i="6"/>
  <c r="A3941" i="6"/>
  <c r="B3941" i="6"/>
  <c r="I3941" i="6"/>
  <c r="A3942" i="6"/>
  <c r="B3942" i="6"/>
  <c r="I3942" i="6"/>
  <c r="A3943" i="6"/>
  <c r="B3943" i="6"/>
  <c r="I3943" i="6"/>
  <c r="A3944" i="6"/>
  <c r="B3944" i="6"/>
  <c r="I3944" i="6"/>
  <c r="A3945" i="6"/>
  <c r="B3945" i="6"/>
  <c r="I3945" i="6"/>
  <c r="A3946" i="6"/>
  <c r="B3946" i="6"/>
  <c r="I3946" i="6"/>
  <c r="A3947" i="6"/>
  <c r="B3947" i="6"/>
  <c r="I3947" i="6"/>
  <c r="A3948" i="6"/>
  <c r="B3948" i="6"/>
  <c r="I3948" i="6"/>
  <c r="A3949" i="6"/>
  <c r="B3949" i="6"/>
  <c r="I3949" i="6"/>
  <c r="A3950" i="6"/>
  <c r="B3950" i="6"/>
  <c r="I3950" i="6"/>
  <c r="A3951" i="6"/>
  <c r="B3951" i="6"/>
  <c r="I3951" i="6"/>
  <c r="A3952" i="6"/>
  <c r="B3952" i="6"/>
  <c r="I3952" i="6"/>
  <c r="A3953" i="6"/>
  <c r="B3953" i="6"/>
  <c r="I3953" i="6"/>
  <c r="A3954" i="6"/>
  <c r="B3954" i="6"/>
  <c r="I3954" i="6"/>
  <c r="A3955" i="6"/>
  <c r="B3955" i="6"/>
  <c r="I3955" i="6"/>
  <c r="A3956" i="6"/>
  <c r="B3956" i="6"/>
  <c r="I3956" i="6"/>
  <c r="A3957" i="6"/>
  <c r="B3957" i="6"/>
  <c r="I3957" i="6"/>
  <c r="A3958" i="6"/>
  <c r="B3958" i="6"/>
  <c r="I3958" i="6"/>
  <c r="A3959" i="6"/>
  <c r="B3959" i="6"/>
  <c r="I3959" i="6"/>
  <c r="A3960" i="6"/>
  <c r="B3960" i="6"/>
  <c r="I3960" i="6"/>
  <c r="A3961" i="6"/>
  <c r="B3961" i="6"/>
  <c r="I3961" i="6"/>
  <c r="A3962" i="6"/>
  <c r="B3962" i="6"/>
  <c r="I3962" i="6"/>
  <c r="A3963" i="6"/>
  <c r="B3963" i="6"/>
  <c r="I3963" i="6"/>
  <c r="A3964" i="6"/>
  <c r="B3964" i="6"/>
  <c r="I3964" i="6"/>
  <c r="A3965" i="6"/>
  <c r="B3965" i="6"/>
  <c r="I3965" i="6"/>
  <c r="A3966" i="6"/>
  <c r="B3966" i="6"/>
  <c r="I3966" i="6"/>
  <c r="A3967" i="6"/>
  <c r="B3967" i="6"/>
  <c r="I3967" i="6"/>
  <c r="A3968" i="6"/>
  <c r="B3968" i="6"/>
  <c r="I3968" i="6"/>
  <c r="A3969" i="6"/>
  <c r="B3969" i="6"/>
  <c r="I3969" i="6"/>
  <c r="A3970" i="6"/>
  <c r="B3970" i="6"/>
  <c r="I3970" i="6"/>
  <c r="A3971" i="6"/>
  <c r="B3971" i="6"/>
  <c r="I3971" i="6"/>
  <c r="A3972" i="6"/>
  <c r="B3972" i="6"/>
  <c r="I3972" i="6"/>
  <c r="A3973" i="6"/>
  <c r="B3973" i="6"/>
  <c r="I3973" i="6"/>
  <c r="A3974" i="6"/>
  <c r="B3974" i="6"/>
  <c r="I3974" i="6"/>
  <c r="A3975" i="6"/>
  <c r="B3975" i="6"/>
  <c r="I3975" i="6"/>
  <c r="A3976" i="6"/>
  <c r="B3976" i="6"/>
  <c r="I3976" i="6"/>
  <c r="A3977" i="6"/>
  <c r="B3977" i="6"/>
  <c r="I3977" i="6"/>
  <c r="A3978" i="6"/>
  <c r="B3978" i="6"/>
  <c r="I3978" i="6"/>
  <c r="A3979" i="6"/>
  <c r="B3979" i="6"/>
  <c r="I3979" i="6"/>
  <c r="A3980" i="6"/>
  <c r="B3980" i="6"/>
  <c r="I3980" i="6"/>
  <c r="A3981" i="6"/>
  <c r="B3981" i="6"/>
  <c r="I3981" i="6"/>
  <c r="A3982" i="6"/>
  <c r="B3982" i="6"/>
  <c r="I3982" i="6"/>
  <c r="A3983" i="6"/>
  <c r="B3983" i="6"/>
  <c r="I3983" i="6"/>
  <c r="A3984" i="6"/>
  <c r="B3984" i="6"/>
  <c r="I3984" i="6"/>
  <c r="A3985" i="6"/>
  <c r="B3985" i="6"/>
  <c r="I3985" i="6"/>
  <c r="A3986" i="6"/>
  <c r="B3986" i="6"/>
  <c r="I3986" i="6"/>
  <c r="A3987" i="6"/>
  <c r="B3987" i="6"/>
  <c r="I3987" i="6"/>
  <c r="A3988" i="6"/>
  <c r="B3988" i="6"/>
  <c r="I3988" i="6"/>
  <c r="A3989" i="6"/>
  <c r="B3989" i="6"/>
  <c r="I3989" i="6"/>
  <c r="A3990" i="6"/>
  <c r="B3990" i="6"/>
  <c r="I3990" i="6"/>
  <c r="A3991" i="6"/>
  <c r="B3991" i="6"/>
  <c r="I3991" i="6"/>
  <c r="A3992" i="6"/>
  <c r="B3992" i="6"/>
  <c r="I3992" i="6"/>
  <c r="A3993" i="6"/>
  <c r="B3993" i="6"/>
  <c r="I3993" i="6"/>
  <c r="A3994" i="6"/>
  <c r="B3994" i="6"/>
  <c r="I3994" i="6"/>
  <c r="A3995" i="6"/>
  <c r="B3995" i="6"/>
  <c r="I3995" i="6"/>
  <c r="A3996" i="6"/>
  <c r="B3996" i="6"/>
  <c r="I3996" i="6"/>
  <c r="A3997" i="6"/>
  <c r="B3997" i="6"/>
  <c r="I3997" i="6"/>
  <c r="A3998" i="6"/>
  <c r="B3998" i="6"/>
  <c r="I3998" i="6"/>
  <c r="A3999" i="6"/>
  <c r="B3999" i="6"/>
  <c r="I3999" i="6"/>
  <c r="A4000" i="6"/>
  <c r="B4000" i="6"/>
  <c r="I4000" i="6"/>
  <c r="A4001" i="6"/>
  <c r="B4001" i="6"/>
  <c r="I4001" i="6"/>
  <c r="A4002" i="6"/>
  <c r="B4002" i="6"/>
  <c r="I4002" i="6"/>
  <c r="A4003" i="6"/>
  <c r="B4003" i="6"/>
  <c r="I4003" i="6"/>
  <c r="A4004" i="6"/>
  <c r="B4004" i="6"/>
  <c r="I4004" i="6"/>
  <c r="A4005" i="6"/>
  <c r="B4005" i="6"/>
  <c r="I4005" i="6"/>
  <c r="A4006" i="6"/>
  <c r="B4006" i="6"/>
  <c r="I4006" i="6"/>
  <c r="A4007" i="6"/>
  <c r="B4007" i="6"/>
  <c r="I4007" i="6"/>
  <c r="A4008" i="6"/>
  <c r="B4008" i="6"/>
  <c r="I4008" i="6"/>
  <c r="A4009" i="6"/>
  <c r="B4009" i="6"/>
  <c r="I4009" i="6"/>
  <c r="A4010" i="6"/>
  <c r="B4010" i="6"/>
  <c r="I4010" i="6"/>
  <c r="A4011" i="6"/>
  <c r="B4011" i="6"/>
  <c r="I4011" i="6"/>
  <c r="A4012" i="6"/>
  <c r="B4012" i="6"/>
  <c r="I4012" i="6"/>
  <c r="A4013" i="6"/>
  <c r="B4013" i="6"/>
  <c r="I4013" i="6"/>
  <c r="A4014" i="6"/>
  <c r="B4014" i="6"/>
  <c r="I4014" i="6"/>
  <c r="A4015" i="6"/>
  <c r="B4015" i="6"/>
  <c r="I4015" i="6"/>
  <c r="A4016" i="6"/>
  <c r="B4016" i="6"/>
  <c r="I4016" i="6"/>
  <c r="A4017" i="6"/>
  <c r="B4017" i="6"/>
  <c r="I4017" i="6"/>
  <c r="A4018" i="6"/>
  <c r="B4018" i="6"/>
  <c r="I4018" i="6"/>
  <c r="A4019" i="6"/>
  <c r="B4019" i="6"/>
  <c r="I4019" i="6"/>
  <c r="A4020" i="6"/>
  <c r="B4020" i="6"/>
  <c r="I4020" i="6"/>
  <c r="A4021" i="6"/>
  <c r="B4021" i="6"/>
  <c r="I4021" i="6"/>
  <c r="A4022" i="6"/>
  <c r="B4022" i="6"/>
  <c r="I4022" i="6"/>
  <c r="A4023" i="6"/>
  <c r="B4023" i="6"/>
  <c r="I4023" i="6"/>
  <c r="A4024" i="6"/>
  <c r="B4024" i="6"/>
  <c r="I4024" i="6"/>
  <c r="A4025" i="6"/>
  <c r="B4025" i="6"/>
  <c r="I4025" i="6"/>
  <c r="A4026" i="6"/>
  <c r="B4026" i="6"/>
  <c r="I4026" i="6"/>
  <c r="A4027" i="6"/>
  <c r="B4027" i="6"/>
  <c r="I4027" i="6"/>
  <c r="A4028" i="6"/>
  <c r="B4028" i="6"/>
  <c r="I4028" i="6"/>
  <c r="A4029" i="6"/>
  <c r="B4029" i="6"/>
  <c r="I4029" i="6"/>
  <c r="A4030" i="6"/>
  <c r="B4030" i="6"/>
  <c r="I4030" i="6"/>
  <c r="A4031" i="6"/>
  <c r="B4031" i="6"/>
  <c r="I4031" i="6"/>
  <c r="A4032" i="6"/>
  <c r="B4032" i="6"/>
  <c r="I4032" i="6"/>
  <c r="A4033" i="6"/>
  <c r="B4033" i="6"/>
  <c r="I4033" i="6"/>
  <c r="A4034" i="6"/>
  <c r="B4034" i="6"/>
  <c r="I4034" i="6"/>
  <c r="A4035" i="6"/>
  <c r="B4035" i="6"/>
  <c r="I4035" i="6"/>
  <c r="A4036" i="6"/>
  <c r="B4036" i="6"/>
  <c r="I4036" i="6"/>
  <c r="A4037" i="6"/>
  <c r="B4037" i="6"/>
  <c r="I4037" i="6"/>
  <c r="A4038" i="6"/>
  <c r="B4038" i="6"/>
  <c r="I4038" i="6"/>
  <c r="A4039" i="6"/>
  <c r="B4039" i="6"/>
  <c r="I4039" i="6"/>
  <c r="A4040" i="6"/>
  <c r="B4040" i="6"/>
  <c r="I4040" i="6"/>
  <c r="A4041" i="6"/>
  <c r="B4041" i="6"/>
  <c r="I4041" i="6"/>
  <c r="A4042" i="6"/>
  <c r="B4042" i="6"/>
  <c r="I4042" i="6"/>
  <c r="A4043" i="6"/>
  <c r="B4043" i="6"/>
  <c r="I4043" i="6"/>
  <c r="A4044" i="6"/>
  <c r="B4044" i="6"/>
  <c r="I4044" i="6"/>
  <c r="A4045" i="6"/>
  <c r="B4045" i="6"/>
  <c r="I4045" i="6"/>
  <c r="A4046" i="6"/>
  <c r="B4046" i="6"/>
  <c r="I4046" i="6"/>
  <c r="A4047" i="6"/>
  <c r="B4047" i="6"/>
  <c r="I4047" i="6"/>
  <c r="A4048" i="6"/>
  <c r="B4048" i="6"/>
  <c r="I4048" i="6"/>
  <c r="A4049" i="6"/>
  <c r="B4049" i="6"/>
  <c r="I4049" i="6"/>
  <c r="A4050" i="6"/>
  <c r="B4050" i="6"/>
  <c r="I4050" i="6"/>
  <c r="A4051" i="6"/>
  <c r="B4051" i="6"/>
  <c r="I4051" i="6"/>
  <c r="A4052" i="6"/>
  <c r="B4052" i="6"/>
  <c r="I4052" i="6"/>
  <c r="A4053" i="6"/>
  <c r="B4053" i="6"/>
  <c r="I4053" i="6"/>
  <c r="A4054" i="6"/>
  <c r="B4054" i="6"/>
  <c r="I4054" i="6"/>
  <c r="A4055" i="6"/>
  <c r="B4055" i="6"/>
  <c r="I4055" i="6"/>
  <c r="A4056" i="6"/>
  <c r="B4056" i="6"/>
  <c r="I4056" i="6"/>
  <c r="A4057" i="6"/>
  <c r="B4057" i="6"/>
  <c r="I4057" i="6"/>
  <c r="A4058" i="6"/>
  <c r="B4058" i="6"/>
  <c r="I4058" i="6"/>
  <c r="A4059" i="6"/>
  <c r="B4059" i="6"/>
  <c r="I4059" i="6"/>
  <c r="A4060" i="6"/>
  <c r="B4060" i="6"/>
  <c r="I4060" i="6"/>
  <c r="A4061" i="6"/>
  <c r="B4061" i="6"/>
  <c r="I4061" i="6"/>
  <c r="A4062" i="6"/>
  <c r="B4062" i="6"/>
  <c r="I4062" i="6"/>
  <c r="A4063" i="6"/>
  <c r="B4063" i="6"/>
  <c r="I4063" i="6"/>
  <c r="A4064" i="6"/>
  <c r="B4064" i="6"/>
  <c r="I4064" i="6"/>
  <c r="A4065" i="6"/>
  <c r="B4065" i="6"/>
  <c r="I4065" i="6"/>
  <c r="A4066" i="6"/>
  <c r="B4066" i="6"/>
  <c r="I4066" i="6"/>
  <c r="A4067" i="6"/>
  <c r="B4067" i="6"/>
  <c r="I4067" i="6"/>
  <c r="A4068" i="6"/>
  <c r="B4068" i="6"/>
  <c r="I4068" i="6"/>
  <c r="A4069" i="6"/>
  <c r="B4069" i="6"/>
  <c r="I4069" i="6"/>
  <c r="A4070" i="6"/>
  <c r="B4070" i="6"/>
  <c r="I4070" i="6"/>
  <c r="A4071" i="6"/>
  <c r="B4071" i="6"/>
  <c r="I4071" i="6"/>
  <c r="A4072" i="6"/>
  <c r="B4072" i="6"/>
  <c r="I4072" i="6"/>
  <c r="A4073" i="6"/>
  <c r="B4073" i="6"/>
  <c r="I4073" i="6"/>
  <c r="A4074" i="6"/>
  <c r="B4074" i="6"/>
  <c r="I4074" i="6"/>
  <c r="A4075" i="6"/>
  <c r="B4075" i="6"/>
  <c r="I4075" i="6"/>
  <c r="A4076" i="6"/>
  <c r="B4076" i="6"/>
  <c r="I4076" i="6"/>
  <c r="A4077" i="6"/>
  <c r="B4077" i="6"/>
  <c r="I4077" i="6"/>
  <c r="A4078" i="6"/>
  <c r="B4078" i="6"/>
  <c r="I4078" i="6"/>
  <c r="A4079" i="6"/>
  <c r="B4079" i="6"/>
  <c r="I4079" i="6"/>
  <c r="A4080" i="6"/>
  <c r="B4080" i="6"/>
  <c r="I4080" i="6"/>
  <c r="A4081" i="6"/>
  <c r="B4081" i="6"/>
  <c r="I4081" i="6"/>
  <c r="A4082" i="6"/>
  <c r="B4082" i="6"/>
  <c r="I4082" i="6"/>
  <c r="A4083" i="6"/>
  <c r="B4083" i="6"/>
  <c r="I4083" i="6"/>
  <c r="A4084" i="6"/>
  <c r="B4084" i="6"/>
  <c r="I4084" i="6"/>
  <c r="A4085" i="6"/>
  <c r="B4085" i="6"/>
  <c r="I4085" i="6"/>
  <c r="A4086" i="6"/>
  <c r="B4086" i="6"/>
  <c r="I4086" i="6"/>
  <c r="A4087" i="6"/>
  <c r="B4087" i="6"/>
  <c r="I4087" i="6"/>
  <c r="A4088" i="6"/>
  <c r="B4088" i="6"/>
  <c r="I4088" i="6"/>
  <c r="A4089" i="6"/>
  <c r="B4089" i="6"/>
  <c r="I4089" i="6"/>
  <c r="A4090" i="6"/>
  <c r="B4090" i="6"/>
  <c r="I4090" i="6"/>
  <c r="A4091" i="6"/>
  <c r="B4091" i="6"/>
  <c r="I4091" i="6"/>
  <c r="A4092" i="6"/>
  <c r="B4092" i="6"/>
  <c r="I4092" i="6"/>
  <c r="A4093" i="6"/>
  <c r="B4093" i="6"/>
  <c r="I4093" i="6"/>
  <c r="A4094" i="6"/>
  <c r="B4094" i="6"/>
  <c r="I4094" i="6"/>
  <c r="A4095" i="6"/>
  <c r="B4095" i="6"/>
  <c r="I4095" i="6"/>
  <c r="A4096" i="6"/>
  <c r="B4096" i="6"/>
  <c r="I4096" i="6"/>
  <c r="A4097" i="6"/>
  <c r="B4097" i="6"/>
  <c r="I4097" i="6"/>
  <c r="A4098" i="6"/>
  <c r="B4098" i="6"/>
  <c r="I4098" i="6"/>
  <c r="A4099" i="6"/>
  <c r="B4099" i="6"/>
  <c r="I4099" i="6"/>
  <c r="A4100" i="6"/>
  <c r="B4100" i="6"/>
  <c r="I4100" i="6"/>
  <c r="A4101" i="6"/>
  <c r="B4101" i="6"/>
  <c r="I4101" i="6"/>
  <c r="A4102" i="6"/>
  <c r="B4102" i="6"/>
  <c r="I4102" i="6"/>
  <c r="A4103" i="6"/>
  <c r="B4103" i="6"/>
  <c r="I4103" i="6"/>
  <c r="A4104" i="6"/>
  <c r="B4104" i="6"/>
  <c r="I4104" i="6"/>
  <c r="A4105" i="6"/>
  <c r="B4105" i="6"/>
  <c r="I4105" i="6"/>
  <c r="A4106" i="6"/>
  <c r="B4106" i="6"/>
  <c r="I4106" i="6"/>
  <c r="A4107" i="6"/>
  <c r="B4107" i="6"/>
  <c r="I4107" i="6"/>
  <c r="A4108" i="6"/>
  <c r="B4108" i="6"/>
  <c r="I4108" i="6"/>
  <c r="A4109" i="6"/>
  <c r="B4109" i="6"/>
  <c r="I4109" i="6"/>
  <c r="A4110" i="6"/>
  <c r="B4110" i="6"/>
  <c r="I4110" i="6"/>
  <c r="A4111" i="6"/>
  <c r="B4111" i="6"/>
  <c r="I4111" i="6"/>
  <c r="A4112" i="6"/>
  <c r="B4112" i="6"/>
  <c r="I4112" i="6"/>
  <c r="A4113" i="6"/>
  <c r="B4113" i="6"/>
  <c r="I4113" i="6"/>
  <c r="A4114" i="6"/>
  <c r="B4114" i="6"/>
  <c r="I4114" i="6"/>
  <c r="A4115" i="6"/>
  <c r="B4115" i="6"/>
  <c r="I4115" i="6"/>
  <c r="A4116" i="6"/>
  <c r="B4116" i="6"/>
  <c r="I4116" i="6"/>
  <c r="A4117" i="6"/>
  <c r="B4117" i="6"/>
  <c r="I4117" i="6"/>
  <c r="A4118" i="6"/>
  <c r="B4118" i="6"/>
  <c r="I4118" i="6"/>
  <c r="A4119" i="6"/>
  <c r="B4119" i="6"/>
  <c r="I4119" i="6"/>
  <c r="A4120" i="6"/>
  <c r="B4120" i="6"/>
  <c r="I4120" i="6"/>
  <c r="A4121" i="6"/>
  <c r="B4121" i="6"/>
  <c r="I4121" i="6"/>
  <c r="A4122" i="6"/>
  <c r="B4122" i="6"/>
  <c r="I4122" i="6"/>
  <c r="A4123" i="6"/>
  <c r="B4123" i="6"/>
  <c r="I4123" i="6"/>
  <c r="A4124" i="6"/>
  <c r="B4124" i="6"/>
  <c r="I4124" i="6"/>
  <c r="A4125" i="6"/>
  <c r="B4125" i="6"/>
  <c r="I4125" i="6"/>
  <c r="A4126" i="6"/>
  <c r="B4126" i="6"/>
  <c r="I4126" i="6"/>
  <c r="A4127" i="6"/>
  <c r="B4127" i="6"/>
  <c r="I4127" i="6"/>
  <c r="A4128" i="6"/>
  <c r="B4128" i="6"/>
  <c r="I4128" i="6"/>
  <c r="A4129" i="6"/>
  <c r="B4129" i="6"/>
  <c r="I4129" i="6"/>
  <c r="A4130" i="6"/>
  <c r="B4130" i="6"/>
  <c r="I4130" i="6"/>
  <c r="A4131" i="6"/>
  <c r="B4131" i="6"/>
  <c r="I4131" i="6"/>
  <c r="A4132" i="6"/>
  <c r="B4132" i="6"/>
  <c r="I4132" i="6"/>
  <c r="A4133" i="6"/>
  <c r="B4133" i="6"/>
  <c r="I4133" i="6"/>
  <c r="A4134" i="6"/>
  <c r="B4134" i="6"/>
  <c r="I4134" i="6"/>
  <c r="A4135" i="6"/>
  <c r="B4135" i="6"/>
  <c r="I4135" i="6"/>
  <c r="A4136" i="6"/>
  <c r="B4136" i="6"/>
  <c r="I4136" i="6"/>
  <c r="A4137" i="6"/>
  <c r="B4137" i="6"/>
  <c r="I4137" i="6"/>
  <c r="A4138" i="6"/>
  <c r="B4138" i="6"/>
  <c r="I4138" i="6"/>
  <c r="A4139" i="6"/>
  <c r="B4139" i="6"/>
  <c r="I4139" i="6"/>
  <c r="A4140" i="6"/>
  <c r="B4140" i="6"/>
  <c r="I4140" i="6"/>
  <c r="A4141" i="6"/>
  <c r="B4141" i="6"/>
  <c r="I4141" i="6"/>
  <c r="A4142" i="6"/>
  <c r="B4142" i="6"/>
  <c r="I4142" i="6"/>
  <c r="A4143" i="6"/>
  <c r="B4143" i="6"/>
  <c r="I4143" i="6"/>
  <c r="A4144" i="6"/>
  <c r="B4144" i="6"/>
  <c r="I4144" i="6"/>
  <c r="A4145" i="6"/>
  <c r="B4145" i="6"/>
  <c r="I4145" i="6"/>
  <c r="A4146" i="6"/>
  <c r="B4146" i="6"/>
  <c r="I4146" i="6"/>
  <c r="A4147" i="6"/>
  <c r="B4147" i="6"/>
  <c r="I4147" i="6"/>
  <c r="A4148" i="6"/>
  <c r="B4148" i="6"/>
  <c r="I4148" i="6"/>
  <c r="A4149" i="6"/>
  <c r="B4149" i="6"/>
  <c r="I4149" i="6"/>
  <c r="A4150" i="6"/>
  <c r="B4150" i="6"/>
  <c r="I4150" i="6"/>
  <c r="A4151" i="6"/>
  <c r="B4151" i="6"/>
  <c r="I4151" i="6"/>
  <c r="A4152" i="6"/>
  <c r="B4152" i="6"/>
  <c r="I4152" i="6"/>
  <c r="A4153" i="6"/>
  <c r="B4153" i="6"/>
  <c r="I4153" i="6"/>
  <c r="A4154" i="6"/>
  <c r="B4154" i="6"/>
  <c r="I4154" i="6"/>
  <c r="A4155" i="6"/>
  <c r="B4155" i="6"/>
  <c r="I4155" i="6"/>
  <c r="A4156" i="6"/>
  <c r="B4156" i="6"/>
  <c r="I4156" i="6"/>
  <c r="A4157" i="6"/>
  <c r="B4157" i="6"/>
  <c r="I4157" i="6"/>
  <c r="A4158" i="6"/>
  <c r="B4158" i="6"/>
  <c r="I4158" i="6"/>
  <c r="A4159" i="6"/>
  <c r="B4159" i="6"/>
  <c r="I4159" i="6"/>
  <c r="A4160" i="6"/>
  <c r="B4160" i="6"/>
  <c r="I4160" i="6"/>
  <c r="A4161" i="6"/>
  <c r="B4161" i="6"/>
  <c r="I4161" i="6"/>
  <c r="A4162" i="6"/>
  <c r="B4162" i="6"/>
  <c r="I4162" i="6"/>
  <c r="A4163" i="6"/>
  <c r="B4163" i="6"/>
  <c r="I4163" i="6"/>
  <c r="A4164" i="6"/>
  <c r="B4164" i="6"/>
  <c r="I4164" i="6"/>
  <c r="A4165" i="6"/>
  <c r="B4165" i="6"/>
  <c r="I4165" i="6"/>
  <c r="A4166" i="6"/>
  <c r="B4166" i="6"/>
  <c r="I4166" i="6"/>
  <c r="A4167" i="6"/>
  <c r="B4167" i="6"/>
  <c r="I4167" i="6"/>
  <c r="A4168" i="6"/>
  <c r="B4168" i="6"/>
  <c r="I4168" i="6"/>
  <c r="A4169" i="6"/>
  <c r="B4169" i="6"/>
  <c r="I4169" i="6"/>
  <c r="A4170" i="6"/>
  <c r="B4170" i="6"/>
  <c r="I4170" i="6"/>
  <c r="A4171" i="6"/>
  <c r="B4171" i="6"/>
  <c r="I4171" i="6"/>
  <c r="A4172" i="6"/>
  <c r="B4172" i="6"/>
  <c r="I4172" i="6"/>
  <c r="A4173" i="6"/>
  <c r="B4173" i="6"/>
  <c r="I4173" i="6"/>
  <c r="A4174" i="6"/>
  <c r="B4174" i="6"/>
  <c r="I4174" i="6"/>
  <c r="A4175" i="6"/>
  <c r="B4175" i="6"/>
  <c r="I4175" i="6"/>
  <c r="A4176" i="6"/>
  <c r="B4176" i="6"/>
  <c r="I4176" i="6"/>
  <c r="A4177" i="6"/>
  <c r="B4177" i="6"/>
  <c r="I4177" i="6"/>
  <c r="A4178" i="6"/>
  <c r="B4178" i="6"/>
  <c r="I4178" i="6"/>
  <c r="A4179" i="6"/>
  <c r="B4179" i="6"/>
  <c r="I4179" i="6"/>
  <c r="A4180" i="6"/>
  <c r="B4180" i="6"/>
  <c r="I4180" i="6"/>
  <c r="A4181" i="6"/>
  <c r="B4181" i="6"/>
  <c r="I4181" i="6"/>
  <c r="A4182" i="6"/>
  <c r="B4182" i="6"/>
  <c r="I4182" i="6"/>
  <c r="A4183" i="6"/>
  <c r="B4183" i="6"/>
  <c r="I4183" i="6"/>
  <c r="A4184" i="6"/>
  <c r="B4184" i="6"/>
  <c r="I4184" i="6"/>
  <c r="A4185" i="6"/>
  <c r="B4185" i="6"/>
  <c r="I4185" i="6"/>
  <c r="A4186" i="6"/>
  <c r="B4186" i="6"/>
  <c r="I4186" i="6"/>
  <c r="A4187" i="6"/>
  <c r="B4187" i="6"/>
  <c r="I4187" i="6"/>
  <c r="A4188" i="6"/>
  <c r="B4188" i="6"/>
  <c r="I4188" i="6"/>
  <c r="A4189" i="6"/>
  <c r="B4189" i="6"/>
  <c r="I4189" i="6"/>
  <c r="A4190" i="6"/>
  <c r="B4190" i="6"/>
  <c r="I4190" i="6"/>
  <c r="A4191" i="6"/>
  <c r="B4191" i="6"/>
  <c r="I4191" i="6"/>
  <c r="A4192" i="6"/>
  <c r="B4192" i="6"/>
  <c r="I4192" i="6"/>
  <c r="A4193" i="6"/>
  <c r="B4193" i="6"/>
  <c r="I4193" i="6"/>
  <c r="A4194" i="6"/>
  <c r="B4194" i="6"/>
  <c r="I4194" i="6"/>
  <c r="A4195" i="6"/>
  <c r="B4195" i="6"/>
  <c r="I4195" i="6"/>
  <c r="A4196" i="6"/>
  <c r="B4196" i="6"/>
  <c r="I4196" i="6"/>
  <c r="A4197" i="6"/>
  <c r="B4197" i="6"/>
  <c r="I4197" i="6"/>
  <c r="A4198" i="6"/>
  <c r="B4198" i="6"/>
  <c r="I4198" i="6"/>
  <c r="A4199" i="6"/>
  <c r="B4199" i="6"/>
  <c r="I4199" i="6"/>
  <c r="A4200" i="6"/>
  <c r="B4200" i="6"/>
  <c r="I4200" i="6"/>
  <c r="A4201" i="6"/>
  <c r="B4201" i="6"/>
  <c r="I4201" i="6"/>
  <c r="A4202" i="6"/>
  <c r="B4202" i="6"/>
  <c r="I4202" i="6"/>
  <c r="A4203" i="6"/>
  <c r="B4203" i="6"/>
  <c r="I4203" i="6"/>
  <c r="A4204" i="6"/>
  <c r="B4204" i="6"/>
  <c r="I4204" i="6"/>
  <c r="A4205" i="6"/>
  <c r="B4205" i="6"/>
  <c r="I4205" i="6"/>
  <c r="A4206" i="6"/>
  <c r="B4206" i="6"/>
  <c r="I4206" i="6"/>
  <c r="A4207" i="6"/>
  <c r="B4207" i="6"/>
  <c r="I4207" i="6"/>
  <c r="A4208" i="6"/>
  <c r="B4208" i="6"/>
  <c r="I4208" i="6"/>
  <c r="A4209" i="6"/>
  <c r="B4209" i="6"/>
  <c r="I4209" i="6"/>
  <c r="A4210" i="6"/>
  <c r="B4210" i="6"/>
  <c r="I4210" i="6"/>
  <c r="A4211" i="6"/>
  <c r="B4211" i="6"/>
  <c r="I4211" i="6"/>
  <c r="A4212" i="6"/>
  <c r="B4212" i="6"/>
  <c r="I4212" i="6"/>
  <c r="A4213" i="6"/>
  <c r="B4213" i="6"/>
  <c r="I4213" i="6"/>
  <c r="A4214" i="6"/>
  <c r="B4214" i="6"/>
  <c r="I4214" i="6"/>
  <c r="A4215" i="6"/>
  <c r="B4215" i="6"/>
  <c r="I4215" i="6"/>
  <c r="A4216" i="6"/>
  <c r="B4216" i="6"/>
  <c r="I4216" i="6"/>
  <c r="A4217" i="6"/>
  <c r="B4217" i="6"/>
  <c r="I4217" i="6"/>
  <c r="A4218" i="6"/>
  <c r="B4218" i="6"/>
  <c r="I4218" i="6"/>
  <c r="A4219" i="6"/>
  <c r="B4219" i="6"/>
  <c r="I4219" i="6"/>
  <c r="A4220" i="6"/>
  <c r="B4220" i="6"/>
  <c r="I4220" i="6"/>
  <c r="A4221" i="6"/>
  <c r="B4221" i="6"/>
  <c r="I4221" i="6"/>
  <c r="A4222" i="6"/>
  <c r="B4222" i="6"/>
  <c r="I4222" i="6"/>
  <c r="A4223" i="6"/>
  <c r="B4223" i="6"/>
  <c r="I4223" i="6"/>
  <c r="A4224" i="6"/>
  <c r="B4224" i="6"/>
  <c r="I4224" i="6"/>
  <c r="A4225" i="6"/>
  <c r="B4225" i="6"/>
  <c r="I4225" i="6"/>
  <c r="A4226" i="6"/>
  <c r="B4226" i="6"/>
  <c r="I4226" i="6"/>
  <c r="A4227" i="6"/>
  <c r="B4227" i="6"/>
  <c r="I4227" i="6"/>
  <c r="A4228" i="6"/>
  <c r="B4228" i="6"/>
  <c r="I4228" i="6"/>
  <c r="A4229" i="6"/>
  <c r="B4229" i="6"/>
  <c r="I4229" i="6"/>
  <c r="A4230" i="6"/>
  <c r="B4230" i="6"/>
  <c r="I4230" i="6"/>
  <c r="A4231" i="6"/>
  <c r="B4231" i="6"/>
  <c r="I4231" i="6"/>
  <c r="A4232" i="6"/>
  <c r="B4232" i="6"/>
  <c r="I4232" i="6"/>
  <c r="A4233" i="6"/>
  <c r="B4233" i="6"/>
  <c r="I4233" i="6"/>
  <c r="A4234" i="6"/>
  <c r="B4234" i="6"/>
  <c r="I4234" i="6"/>
  <c r="A4235" i="6"/>
  <c r="B4235" i="6"/>
  <c r="I4235" i="6"/>
  <c r="A4236" i="6"/>
  <c r="B4236" i="6"/>
  <c r="I4236" i="6"/>
  <c r="A4237" i="6"/>
  <c r="B4237" i="6"/>
  <c r="I4237" i="6"/>
  <c r="A4238" i="6"/>
  <c r="B4238" i="6"/>
  <c r="I4238" i="6"/>
  <c r="A4239" i="6"/>
  <c r="B4239" i="6"/>
  <c r="I4239" i="6"/>
  <c r="A4240" i="6"/>
  <c r="B4240" i="6"/>
  <c r="I4240" i="6"/>
  <c r="A4241" i="6"/>
  <c r="B4241" i="6"/>
  <c r="I4241" i="6"/>
  <c r="A4242" i="6"/>
  <c r="B4242" i="6"/>
  <c r="I4242" i="6"/>
  <c r="A4243" i="6"/>
  <c r="B4243" i="6"/>
  <c r="I4243" i="6"/>
  <c r="A4244" i="6"/>
  <c r="B4244" i="6"/>
  <c r="I4244" i="6"/>
  <c r="A4245" i="6"/>
  <c r="B4245" i="6"/>
  <c r="I4245" i="6"/>
  <c r="A4246" i="6"/>
  <c r="B4246" i="6"/>
  <c r="I4246" i="6"/>
  <c r="A4247" i="6"/>
  <c r="B4247" i="6"/>
  <c r="I4247" i="6"/>
  <c r="A4248" i="6"/>
  <c r="B4248" i="6"/>
  <c r="I4248" i="6"/>
  <c r="A4249" i="6"/>
  <c r="B4249" i="6"/>
  <c r="I4249" i="6"/>
  <c r="A4250" i="6"/>
  <c r="B4250" i="6"/>
  <c r="I4250" i="6"/>
  <c r="A4251" i="6"/>
  <c r="B4251" i="6"/>
  <c r="I4251" i="6"/>
  <c r="A4252" i="6"/>
  <c r="B4252" i="6"/>
  <c r="I4252" i="6"/>
  <c r="A4253" i="6"/>
  <c r="B4253" i="6"/>
  <c r="I4253" i="6"/>
  <c r="A4254" i="6"/>
  <c r="B4254" i="6"/>
  <c r="I4254" i="6"/>
  <c r="A4255" i="6"/>
  <c r="B4255" i="6"/>
  <c r="I4255" i="6"/>
  <c r="A4256" i="6"/>
  <c r="B4256" i="6"/>
  <c r="I4256" i="6"/>
  <c r="A4257" i="6"/>
  <c r="B4257" i="6"/>
  <c r="I4257" i="6"/>
  <c r="A4258" i="6"/>
  <c r="B4258" i="6"/>
  <c r="I4258" i="6"/>
  <c r="A4259" i="6"/>
  <c r="B4259" i="6"/>
  <c r="I4259" i="6"/>
  <c r="A4260" i="6"/>
  <c r="B4260" i="6"/>
  <c r="I4260" i="6"/>
  <c r="A4261" i="6"/>
  <c r="B4261" i="6"/>
  <c r="I4261" i="6"/>
  <c r="A4262" i="6"/>
  <c r="B4262" i="6"/>
  <c r="I4262" i="6"/>
  <c r="A4263" i="6"/>
  <c r="B4263" i="6"/>
  <c r="I4263" i="6"/>
  <c r="A4264" i="6"/>
  <c r="B4264" i="6"/>
  <c r="I4264" i="6"/>
  <c r="A4265" i="6"/>
  <c r="B4265" i="6"/>
  <c r="I4265" i="6"/>
  <c r="A4266" i="6"/>
  <c r="B4266" i="6"/>
  <c r="I4266" i="6"/>
  <c r="A4267" i="6"/>
  <c r="B4267" i="6"/>
  <c r="I4267" i="6"/>
  <c r="A4268" i="6"/>
  <c r="B4268" i="6"/>
  <c r="I4268" i="6"/>
  <c r="A4269" i="6"/>
  <c r="B4269" i="6"/>
  <c r="I4269" i="6"/>
  <c r="A4270" i="6"/>
  <c r="B4270" i="6"/>
  <c r="I4270" i="6"/>
  <c r="A4271" i="6"/>
  <c r="B4271" i="6"/>
  <c r="I4271" i="6"/>
  <c r="A4272" i="6"/>
  <c r="B4272" i="6"/>
  <c r="I4272" i="6"/>
  <c r="A4273" i="6"/>
  <c r="B4273" i="6"/>
  <c r="I4273" i="6"/>
  <c r="A4274" i="6"/>
  <c r="B4274" i="6"/>
  <c r="I4274" i="6"/>
  <c r="A4275" i="6"/>
  <c r="B4275" i="6"/>
  <c r="I4275" i="6"/>
  <c r="A4276" i="6"/>
  <c r="B4276" i="6"/>
  <c r="I4276" i="6"/>
  <c r="A4277" i="6"/>
  <c r="B4277" i="6"/>
  <c r="I4277" i="6"/>
  <c r="A4278" i="6"/>
  <c r="B4278" i="6"/>
  <c r="I4278" i="6"/>
  <c r="A4279" i="6"/>
  <c r="B4279" i="6"/>
  <c r="I4279" i="6"/>
  <c r="A4280" i="6"/>
  <c r="B4280" i="6"/>
  <c r="I4280" i="6"/>
  <c r="A4281" i="6"/>
  <c r="B4281" i="6"/>
  <c r="I4281" i="6"/>
  <c r="A4282" i="6"/>
  <c r="B4282" i="6"/>
  <c r="I4282" i="6"/>
  <c r="A4283" i="6"/>
  <c r="B4283" i="6"/>
  <c r="I4283" i="6"/>
  <c r="A4284" i="6"/>
  <c r="B4284" i="6"/>
  <c r="I4284" i="6"/>
  <c r="A4285" i="6"/>
  <c r="B4285" i="6"/>
  <c r="I4285" i="6"/>
  <c r="A4286" i="6"/>
  <c r="B4286" i="6"/>
  <c r="I4286" i="6"/>
  <c r="A4287" i="6"/>
  <c r="B4287" i="6"/>
  <c r="I4287" i="6"/>
  <c r="A4288" i="6"/>
  <c r="B4288" i="6"/>
  <c r="I4288" i="6"/>
  <c r="A4289" i="6"/>
  <c r="B4289" i="6"/>
  <c r="I4289" i="6"/>
  <c r="A4290" i="6"/>
  <c r="B4290" i="6"/>
  <c r="I4290" i="6"/>
  <c r="A4291" i="6"/>
  <c r="B4291" i="6"/>
  <c r="I4291" i="6"/>
  <c r="A4292" i="6"/>
  <c r="B4292" i="6"/>
  <c r="I4292" i="6"/>
  <c r="A4293" i="6"/>
  <c r="B4293" i="6"/>
  <c r="I4293" i="6"/>
  <c r="A4294" i="6"/>
  <c r="B4294" i="6"/>
  <c r="I4294" i="6"/>
  <c r="A4295" i="6"/>
  <c r="B4295" i="6"/>
  <c r="I4295" i="6"/>
  <c r="A4296" i="6"/>
  <c r="B4296" i="6"/>
  <c r="I4296" i="6"/>
  <c r="A4297" i="6"/>
  <c r="B4297" i="6"/>
  <c r="I4297" i="6"/>
  <c r="A4298" i="6"/>
  <c r="B4298" i="6"/>
  <c r="I4298" i="6"/>
  <c r="A4299" i="6"/>
  <c r="B4299" i="6"/>
  <c r="I4299" i="6"/>
  <c r="A4300" i="6"/>
  <c r="B4300" i="6"/>
  <c r="I4300" i="6"/>
  <c r="A4301" i="6"/>
  <c r="B4301" i="6"/>
  <c r="I4301" i="6"/>
  <c r="A4302" i="6"/>
  <c r="B4302" i="6"/>
  <c r="I4302" i="6"/>
  <c r="A4303" i="6"/>
  <c r="B4303" i="6"/>
  <c r="I4303" i="6"/>
  <c r="A4304" i="6"/>
  <c r="B4304" i="6"/>
  <c r="I4304" i="6"/>
  <c r="A4305" i="6"/>
  <c r="B4305" i="6"/>
  <c r="I4305" i="6"/>
  <c r="A4306" i="6"/>
  <c r="B4306" i="6"/>
  <c r="I4306" i="6"/>
  <c r="A4307" i="6"/>
  <c r="B4307" i="6"/>
  <c r="I4307" i="6"/>
  <c r="A4308" i="6"/>
  <c r="B4308" i="6"/>
  <c r="I4308" i="6"/>
  <c r="A4309" i="6"/>
  <c r="B4309" i="6"/>
  <c r="I4309" i="6"/>
  <c r="A4310" i="6"/>
  <c r="B4310" i="6"/>
  <c r="I4310" i="6"/>
  <c r="A4311" i="6"/>
  <c r="B4311" i="6"/>
  <c r="I4311" i="6"/>
  <c r="A4312" i="6"/>
  <c r="B4312" i="6"/>
  <c r="I4312" i="6"/>
  <c r="A4313" i="6"/>
  <c r="B4313" i="6"/>
  <c r="I4313" i="6"/>
  <c r="A4314" i="6"/>
  <c r="B4314" i="6"/>
  <c r="I4314" i="6"/>
  <c r="A4315" i="6"/>
  <c r="B4315" i="6"/>
  <c r="I4315" i="6"/>
  <c r="A4316" i="6"/>
  <c r="B4316" i="6"/>
  <c r="I4316" i="6"/>
  <c r="A4317" i="6"/>
  <c r="B4317" i="6"/>
  <c r="I4317" i="6"/>
  <c r="A4318" i="6"/>
  <c r="B4318" i="6"/>
  <c r="I4318" i="6"/>
  <c r="A4319" i="6"/>
  <c r="B4319" i="6"/>
  <c r="I4319" i="6"/>
  <c r="A4320" i="6"/>
  <c r="B4320" i="6"/>
  <c r="I4320" i="6"/>
  <c r="A4321" i="6"/>
  <c r="B4321" i="6"/>
  <c r="I4321" i="6"/>
  <c r="A4322" i="6"/>
  <c r="B4322" i="6"/>
  <c r="I4322" i="6"/>
  <c r="A4323" i="6"/>
  <c r="B4323" i="6"/>
  <c r="I4323" i="6"/>
  <c r="A4324" i="6"/>
  <c r="B4324" i="6"/>
  <c r="I4324" i="6"/>
  <c r="A4325" i="6"/>
  <c r="B4325" i="6"/>
  <c r="I4325" i="6"/>
  <c r="A4326" i="6"/>
  <c r="B4326" i="6"/>
  <c r="I4326" i="6"/>
  <c r="A4327" i="6"/>
  <c r="B4327" i="6"/>
  <c r="I4327" i="6"/>
  <c r="A4328" i="6"/>
  <c r="B4328" i="6"/>
  <c r="I4328" i="6"/>
  <c r="A4329" i="6"/>
  <c r="B4329" i="6"/>
  <c r="I4329" i="6"/>
  <c r="A4330" i="6"/>
  <c r="B4330" i="6"/>
  <c r="I4330" i="6"/>
  <c r="A4331" i="6"/>
  <c r="B4331" i="6"/>
  <c r="I4331" i="6"/>
  <c r="A4332" i="6"/>
  <c r="B4332" i="6"/>
  <c r="I4332" i="6"/>
  <c r="A4333" i="6"/>
  <c r="B4333" i="6"/>
  <c r="I4333" i="6"/>
  <c r="A4334" i="6"/>
  <c r="B4334" i="6"/>
  <c r="I4334" i="6"/>
  <c r="A4335" i="6"/>
  <c r="B4335" i="6"/>
  <c r="I4335" i="6"/>
  <c r="A4336" i="6"/>
  <c r="B4336" i="6"/>
  <c r="I4336" i="6"/>
  <c r="A4337" i="6"/>
  <c r="B4337" i="6"/>
  <c r="I4337" i="6"/>
  <c r="A4338" i="6"/>
  <c r="B4338" i="6"/>
  <c r="I4338" i="6"/>
  <c r="A4339" i="6"/>
  <c r="B4339" i="6"/>
  <c r="I4339" i="6"/>
  <c r="A4340" i="6"/>
  <c r="B4340" i="6"/>
  <c r="I4340" i="6"/>
  <c r="A4341" i="6"/>
  <c r="B4341" i="6"/>
  <c r="I4341" i="6"/>
  <c r="A4342" i="6"/>
  <c r="B4342" i="6"/>
  <c r="I4342" i="6"/>
  <c r="A4343" i="6"/>
  <c r="B4343" i="6"/>
  <c r="I4343" i="6"/>
  <c r="A4344" i="6"/>
  <c r="B4344" i="6"/>
  <c r="I4344" i="6"/>
  <c r="A4345" i="6"/>
  <c r="B4345" i="6"/>
  <c r="I4345" i="6"/>
  <c r="A4346" i="6"/>
  <c r="B4346" i="6"/>
  <c r="I4346" i="6"/>
  <c r="A4347" i="6"/>
  <c r="B4347" i="6"/>
  <c r="I4347" i="6"/>
  <c r="A4348" i="6"/>
  <c r="B4348" i="6"/>
  <c r="I4348" i="6"/>
  <c r="A4349" i="6"/>
  <c r="B4349" i="6"/>
  <c r="I4349" i="6"/>
  <c r="A4350" i="6"/>
  <c r="B4350" i="6"/>
  <c r="I4350" i="6"/>
  <c r="A4351" i="6"/>
  <c r="B4351" i="6"/>
  <c r="I4351" i="6"/>
  <c r="A4352" i="6"/>
  <c r="B4352" i="6"/>
  <c r="I4352" i="6"/>
  <c r="A4353" i="6"/>
  <c r="B4353" i="6"/>
  <c r="I4353" i="6"/>
  <c r="A4354" i="6"/>
  <c r="B4354" i="6"/>
  <c r="I4354" i="6"/>
  <c r="A4355" i="6"/>
  <c r="B4355" i="6"/>
  <c r="I4355" i="6"/>
  <c r="A4356" i="6"/>
  <c r="B4356" i="6"/>
  <c r="I4356" i="6"/>
  <c r="A4357" i="6"/>
  <c r="B4357" i="6"/>
  <c r="I4357" i="6"/>
  <c r="A4358" i="6"/>
  <c r="B4358" i="6"/>
  <c r="I4358" i="6"/>
  <c r="A4359" i="6"/>
  <c r="B4359" i="6"/>
  <c r="I4359" i="6"/>
  <c r="A4360" i="6"/>
  <c r="B4360" i="6"/>
  <c r="I4360" i="6"/>
  <c r="A4361" i="6"/>
  <c r="B4361" i="6"/>
  <c r="I4361" i="6"/>
  <c r="A4362" i="6"/>
  <c r="B4362" i="6"/>
  <c r="I4362" i="6"/>
  <c r="A4363" i="6"/>
  <c r="B4363" i="6"/>
  <c r="I4363" i="6"/>
  <c r="A4364" i="6"/>
  <c r="B4364" i="6"/>
  <c r="I4364" i="6"/>
  <c r="A4365" i="6"/>
  <c r="B4365" i="6"/>
  <c r="I4365" i="6"/>
  <c r="A4366" i="6"/>
  <c r="B4366" i="6"/>
  <c r="I4366" i="6"/>
  <c r="A4367" i="6"/>
  <c r="B4367" i="6"/>
  <c r="I4367" i="6"/>
  <c r="A4368" i="6"/>
  <c r="B4368" i="6"/>
  <c r="I4368" i="6"/>
  <c r="A4369" i="6"/>
  <c r="B4369" i="6"/>
  <c r="I4369" i="6"/>
  <c r="A4370" i="6"/>
  <c r="B4370" i="6"/>
  <c r="I4370" i="6"/>
  <c r="A4371" i="6"/>
  <c r="B4371" i="6"/>
  <c r="I4371" i="6"/>
  <c r="A4372" i="6"/>
  <c r="B4372" i="6"/>
  <c r="I4372" i="6"/>
  <c r="A4373" i="6"/>
  <c r="B4373" i="6"/>
  <c r="I4373" i="6"/>
  <c r="A4374" i="6"/>
  <c r="B4374" i="6"/>
  <c r="I4374" i="6"/>
  <c r="A4375" i="6"/>
  <c r="B4375" i="6"/>
  <c r="I4375" i="6"/>
  <c r="A4376" i="6"/>
  <c r="B4376" i="6"/>
  <c r="I4376" i="6"/>
  <c r="A4377" i="6"/>
  <c r="B4377" i="6"/>
  <c r="I4377" i="6"/>
  <c r="A4378" i="6"/>
  <c r="B4378" i="6"/>
  <c r="I4378" i="6"/>
  <c r="A4379" i="6"/>
  <c r="B4379" i="6"/>
  <c r="I4379" i="6"/>
  <c r="A4380" i="6"/>
  <c r="B4380" i="6"/>
  <c r="I4380" i="6"/>
  <c r="A4381" i="6"/>
  <c r="B4381" i="6"/>
  <c r="I4381" i="6"/>
  <c r="A4382" i="6"/>
  <c r="B4382" i="6"/>
  <c r="I4382" i="6"/>
  <c r="A4383" i="6"/>
  <c r="B4383" i="6"/>
  <c r="I4383" i="6"/>
  <c r="A4384" i="6"/>
  <c r="B4384" i="6"/>
  <c r="I4384" i="6"/>
  <c r="A4385" i="6"/>
  <c r="B4385" i="6"/>
  <c r="I4385" i="6"/>
  <c r="A4386" i="6"/>
  <c r="B4386" i="6"/>
  <c r="I4386" i="6"/>
  <c r="A4387" i="6"/>
  <c r="B4387" i="6"/>
  <c r="I4387" i="6"/>
  <c r="A4388" i="6"/>
  <c r="B4388" i="6"/>
  <c r="I4388" i="6"/>
  <c r="A4389" i="6"/>
  <c r="B4389" i="6"/>
  <c r="I4389" i="6"/>
  <c r="A4390" i="6"/>
  <c r="B4390" i="6"/>
  <c r="I4390" i="6"/>
  <c r="A4391" i="6"/>
  <c r="B4391" i="6"/>
  <c r="I4391" i="6"/>
  <c r="A4392" i="6"/>
  <c r="B4392" i="6"/>
  <c r="I4392" i="6"/>
  <c r="A4393" i="6"/>
  <c r="B4393" i="6"/>
  <c r="I4393" i="6"/>
  <c r="A4394" i="6"/>
  <c r="B4394" i="6"/>
  <c r="I4394" i="6"/>
  <c r="A4395" i="6"/>
  <c r="B4395" i="6"/>
  <c r="I4395" i="6"/>
  <c r="A4396" i="6"/>
  <c r="B4396" i="6"/>
  <c r="I4396" i="6"/>
  <c r="A4397" i="6"/>
  <c r="B4397" i="6"/>
  <c r="I4397" i="6"/>
  <c r="A4398" i="6"/>
  <c r="B4398" i="6"/>
  <c r="I4398" i="6"/>
  <c r="A4399" i="6"/>
  <c r="B4399" i="6"/>
  <c r="I4399" i="6"/>
  <c r="A4400" i="6"/>
  <c r="B4400" i="6"/>
  <c r="I4400" i="6"/>
  <c r="A4401" i="6"/>
  <c r="B4401" i="6"/>
  <c r="I4401" i="6"/>
  <c r="A4402" i="6"/>
  <c r="B4402" i="6"/>
  <c r="I4402" i="6"/>
  <c r="A4403" i="6"/>
  <c r="B4403" i="6"/>
  <c r="I4403" i="6"/>
  <c r="A4404" i="6"/>
  <c r="B4404" i="6"/>
  <c r="I4404" i="6"/>
  <c r="A4405" i="6"/>
  <c r="B4405" i="6"/>
  <c r="I4405" i="6"/>
  <c r="A4406" i="6"/>
  <c r="B4406" i="6"/>
  <c r="I4406" i="6"/>
  <c r="A4407" i="6"/>
  <c r="B4407" i="6"/>
  <c r="I4407" i="6"/>
  <c r="A4408" i="6"/>
  <c r="B4408" i="6"/>
  <c r="I4408" i="6"/>
  <c r="A4409" i="6"/>
  <c r="B4409" i="6"/>
  <c r="I4409" i="6"/>
  <c r="A4410" i="6"/>
  <c r="B4410" i="6"/>
  <c r="I4410" i="6"/>
  <c r="A4411" i="6"/>
  <c r="B4411" i="6"/>
  <c r="I4411" i="6"/>
  <c r="A4412" i="6"/>
  <c r="B4412" i="6"/>
  <c r="I4412" i="6"/>
  <c r="A4413" i="6"/>
  <c r="B4413" i="6"/>
  <c r="I4413" i="6"/>
  <c r="A4414" i="6"/>
  <c r="B4414" i="6"/>
  <c r="I4414" i="6"/>
  <c r="A4415" i="6"/>
  <c r="B4415" i="6"/>
  <c r="I4415" i="6"/>
  <c r="A4416" i="6"/>
  <c r="B4416" i="6"/>
  <c r="I4416" i="6"/>
  <c r="A4417" i="6"/>
  <c r="B4417" i="6"/>
  <c r="I4417" i="6"/>
  <c r="A4418" i="6"/>
  <c r="B4418" i="6"/>
  <c r="I4418" i="6"/>
  <c r="A4419" i="6"/>
  <c r="B4419" i="6"/>
  <c r="I4419" i="6"/>
  <c r="A4420" i="6"/>
  <c r="B4420" i="6"/>
  <c r="I4420" i="6"/>
  <c r="A4421" i="6"/>
  <c r="B4421" i="6"/>
  <c r="I4421" i="6"/>
  <c r="A4422" i="6"/>
  <c r="B4422" i="6"/>
  <c r="I4422" i="6"/>
  <c r="A4423" i="6"/>
  <c r="B4423" i="6"/>
  <c r="I4423" i="6"/>
  <c r="A4424" i="6"/>
  <c r="B4424" i="6"/>
  <c r="I4424" i="6"/>
  <c r="A4425" i="6"/>
  <c r="B4425" i="6"/>
  <c r="I4425" i="6"/>
  <c r="A4426" i="6"/>
  <c r="B4426" i="6"/>
  <c r="I4426" i="6"/>
  <c r="A4427" i="6"/>
  <c r="B4427" i="6"/>
  <c r="I4427" i="6"/>
  <c r="A4428" i="6"/>
  <c r="B4428" i="6"/>
  <c r="I4428" i="6"/>
  <c r="A4429" i="6"/>
  <c r="B4429" i="6"/>
  <c r="I4429" i="6"/>
  <c r="A4430" i="6"/>
  <c r="B4430" i="6"/>
  <c r="I4430" i="6"/>
  <c r="A4431" i="6"/>
  <c r="B4431" i="6"/>
  <c r="I4431" i="6"/>
  <c r="A4432" i="6"/>
  <c r="B4432" i="6"/>
  <c r="I4432" i="6"/>
  <c r="A4433" i="6"/>
  <c r="B4433" i="6"/>
  <c r="I4433" i="6"/>
  <c r="A4434" i="6"/>
  <c r="B4434" i="6"/>
  <c r="I4434" i="6"/>
  <c r="A4435" i="6"/>
  <c r="B4435" i="6"/>
  <c r="I4435" i="6"/>
  <c r="A4436" i="6"/>
  <c r="B4436" i="6"/>
  <c r="I4436" i="6"/>
  <c r="A4437" i="6"/>
  <c r="B4437" i="6"/>
  <c r="I4437" i="6"/>
  <c r="A4438" i="6"/>
  <c r="B4438" i="6"/>
  <c r="I4438" i="6"/>
  <c r="A4439" i="6"/>
  <c r="B4439" i="6"/>
  <c r="I4439" i="6"/>
  <c r="A4440" i="6"/>
  <c r="B4440" i="6"/>
  <c r="I4440" i="6"/>
  <c r="A4441" i="6"/>
  <c r="B4441" i="6"/>
  <c r="I4441" i="6"/>
  <c r="A4442" i="6"/>
  <c r="B4442" i="6"/>
  <c r="I4442" i="6"/>
  <c r="A4443" i="6"/>
  <c r="B4443" i="6"/>
  <c r="I4443" i="6"/>
  <c r="A4444" i="6"/>
  <c r="B4444" i="6"/>
  <c r="I4444" i="6"/>
  <c r="A4445" i="6"/>
  <c r="B4445" i="6"/>
  <c r="I4445" i="6"/>
  <c r="A4446" i="6"/>
  <c r="B4446" i="6"/>
  <c r="I4446" i="6"/>
  <c r="A4447" i="6"/>
  <c r="B4447" i="6"/>
  <c r="I4447" i="6"/>
  <c r="A4448" i="6"/>
  <c r="B4448" i="6"/>
  <c r="I4448" i="6"/>
  <c r="A4449" i="6"/>
  <c r="B4449" i="6"/>
  <c r="I4449" i="6"/>
  <c r="A4450" i="6"/>
  <c r="B4450" i="6"/>
  <c r="I4450" i="6"/>
  <c r="A4451" i="6"/>
  <c r="B4451" i="6"/>
  <c r="I4451" i="6"/>
  <c r="A4452" i="6"/>
  <c r="B4452" i="6"/>
  <c r="I4452" i="6"/>
  <c r="A4453" i="6"/>
  <c r="B4453" i="6"/>
  <c r="I4453" i="6"/>
  <c r="A4454" i="6"/>
  <c r="B4454" i="6"/>
  <c r="I4454" i="6"/>
  <c r="A4455" i="6"/>
  <c r="B4455" i="6"/>
  <c r="I4455" i="6"/>
  <c r="A4456" i="6"/>
  <c r="B4456" i="6"/>
  <c r="I4456" i="6"/>
  <c r="A4457" i="6"/>
  <c r="B4457" i="6"/>
  <c r="I4457" i="6"/>
  <c r="A4458" i="6"/>
  <c r="B4458" i="6"/>
  <c r="I4458" i="6"/>
  <c r="A4459" i="6"/>
  <c r="B4459" i="6"/>
  <c r="I4459" i="6"/>
  <c r="A4460" i="6"/>
  <c r="B4460" i="6"/>
  <c r="I4460" i="6"/>
  <c r="A4461" i="6"/>
  <c r="B4461" i="6"/>
  <c r="I4461" i="6"/>
  <c r="A4462" i="6"/>
  <c r="B4462" i="6"/>
  <c r="I4462" i="6"/>
  <c r="A4463" i="6"/>
  <c r="B4463" i="6"/>
  <c r="I4463" i="6"/>
  <c r="A4464" i="6"/>
  <c r="B4464" i="6"/>
  <c r="I4464" i="6"/>
  <c r="A4465" i="6"/>
  <c r="B4465" i="6"/>
  <c r="I4465" i="6"/>
  <c r="A4466" i="6"/>
  <c r="B4466" i="6"/>
  <c r="I4466" i="6"/>
  <c r="A4467" i="6"/>
  <c r="B4467" i="6"/>
  <c r="I4467" i="6"/>
  <c r="A4468" i="6"/>
  <c r="B4468" i="6"/>
  <c r="I4468" i="6"/>
  <c r="A4469" i="6"/>
  <c r="B4469" i="6"/>
  <c r="I4469" i="6"/>
  <c r="A4470" i="6"/>
  <c r="B4470" i="6"/>
  <c r="I4470" i="6"/>
  <c r="A4471" i="6"/>
  <c r="B4471" i="6"/>
  <c r="I4471" i="6"/>
  <c r="A4472" i="6"/>
  <c r="B4472" i="6"/>
  <c r="I4472" i="6"/>
  <c r="A4473" i="6"/>
  <c r="B4473" i="6"/>
  <c r="I4473" i="6"/>
  <c r="A4474" i="6"/>
  <c r="B4474" i="6"/>
  <c r="I4474" i="6"/>
  <c r="A4475" i="6"/>
  <c r="B4475" i="6"/>
  <c r="I4475" i="6"/>
  <c r="A4476" i="6"/>
  <c r="B4476" i="6"/>
  <c r="I4476" i="6"/>
  <c r="A4477" i="6"/>
  <c r="B4477" i="6"/>
  <c r="I4477" i="6"/>
  <c r="A4478" i="6"/>
  <c r="B4478" i="6"/>
  <c r="I4478" i="6"/>
  <c r="A4479" i="6"/>
  <c r="B4479" i="6"/>
  <c r="I4479" i="6"/>
  <c r="A4480" i="6"/>
  <c r="B4480" i="6"/>
  <c r="I4480" i="6"/>
  <c r="A4481" i="6"/>
  <c r="B4481" i="6"/>
  <c r="I4481" i="6"/>
  <c r="A4482" i="6"/>
  <c r="B4482" i="6"/>
  <c r="I4482" i="6"/>
  <c r="A4483" i="6"/>
  <c r="B4483" i="6"/>
  <c r="I4483" i="6"/>
  <c r="A4484" i="6"/>
  <c r="B4484" i="6"/>
  <c r="I4484" i="6"/>
  <c r="A4485" i="6"/>
  <c r="B4485" i="6"/>
  <c r="I4485" i="6"/>
  <c r="A4486" i="6"/>
  <c r="B4486" i="6"/>
  <c r="I4486" i="6"/>
  <c r="A4487" i="6"/>
  <c r="B4487" i="6"/>
  <c r="I4487" i="6"/>
  <c r="A4488" i="6"/>
  <c r="B4488" i="6"/>
  <c r="I4488" i="6"/>
  <c r="A4489" i="6"/>
  <c r="B4489" i="6"/>
  <c r="I4489" i="6"/>
  <c r="A4490" i="6"/>
  <c r="B4490" i="6"/>
  <c r="I4490" i="6"/>
  <c r="A4491" i="6"/>
  <c r="B4491" i="6"/>
  <c r="I4491" i="6"/>
  <c r="A4492" i="6"/>
  <c r="B4492" i="6"/>
  <c r="I4492" i="6"/>
  <c r="A4493" i="6"/>
  <c r="B4493" i="6"/>
  <c r="I4493" i="6"/>
  <c r="A4494" i="6"/>
  <c r="B4494" i="6"/>
  <c r="I4494" i="6"/>
  <c r="A4495" i="6"/>
  <c r="B4495" i="6"/>
  <c r="I4495" i="6"/>
  <c r="A4496" i="6"/>
  <c r="B4496" i="6"/>
  <c r="I4496" i="6"/>
  <c r="A4497" i="6"/>
  <c r="B4497" i="6"/>
  <c r="I4497" i="6"/>
  <c r="A4498" i="6"/>
  <c r="B4498" i="6"/>
  <c r="I4498" i="6"/>
  <c r="A4499" i="6"/>
  <c r="B4499" i="6"/>
  <c r="I4499" i="6"/>
  <c r="A4500" i="6"/>
  <c r="B4500" i="6"/>
  <c r="I4500" i="6"/>
  <c r="A4501" i="6"/>
  <c r="B4501" i="6"/>
  <c r="I4501" i="6"/>
  <c r="A4502" i="6"/>
  <c r="B4502" i="6"/>
  <c r="I4502" i="6"/>
  <c r="A4503" i="6"/>
  <c r="B4503" i="6"/>
  <c r="I4503" i="6"/>
  <c r="A4504" i="6"/>
  <c r="B4504" i="6"/>
  <c r="I4504" i="6"/>
  <c r="A4505" i="6"/>
  <c r="B4505" i="6"/>
  <c r="I4505" i="6"/>
  <c r="A4506" i="6"/>
  <c r="B4506" i="6"/>
  <c r="I4506" i="6"/>
  <c r="A4507" i="6"/>
  <c r="B4507" i="6"/>
  <c r="I4507" i="6"/>
  <c r="A4508" i="6"/>
  <c r="B4508" i="6"/>
  <c r="I4508" i="6"/>
  <c r="A4509" i="6"/>
  <c r="B4509" i="6"/>
  <c r="I4509" i="6"/>
  <c r="A4510" i="6"/>
  <c r="B4510" i="6"/>
  <c r="I4510" i="6"/>
  <c r="A4511" i="6"/>
  <c r="B4511" i="6"/>
  <c r="I4511" i="6"/>
  <c r="A4512" i="6"/>
  <c r="B4512" i="6"/>
  <c r="I4512" i="6"/>
  <c r="A4513" i="6"/>
  <c r="B4513" i="6"/>
  <c r="I4513" i="6"/>
  <c r="A4514" i="6"/>
  <c r="B4514" i="6"/>
  <c r="I4514" i="6"/>
  <c r="A4515" i="6"/>
  <c r="B4515" i="6"/>
  <c r="I4515" i="6"/>
  <c r="A4516" i="6"/>
  <c r="B4516" i="6"/>
  <c r="I4516" i="6"/>
  <c r="A4517" i="6"/>
  <c r="B4517" i="6"/>
  <c r="I4517" i="6"/>
  <c r="A4518" i="6"/>
  <c r="B4518" i="6"/>
  <c r="I4518" i="6"/>
  <c r="A4519" i="6"/>
  <c r="B4519" i="6"/>
  <c r="I4519" i="6"/>
  <c r="A4520" i="6"/>
  <c r="B4520" i="6"/>
  <c r="I4520" i="6"/>
  <c r="A4521" i="6"/>
  <c r="B4521" i="6"/>
  <c r="I4521" i="6"/>
  <c r="A4522" i="6"/>
  <c r="B4522" i="6"/>
  <c r="I4522" i="6"/>
  <c r="A4523" i="6"/>
  <c r="B4523" i="6"/>
  <c r="I4523" i="6"/>
  <c r="A4524" i="6"/>
  <c r="B4524" i="6"/>
  <c r="I4524" i="6"/>
  <c r="A4525" i="6"/>
  <c r="B4525" i="6"/>
  <c r="I4525" i="6"/>
  <c r="A4526" i="6"/>
  <c r="B4526" i="6"/>
  <c r="I4526" i="6"/>
  <c r="A4527" i="6"/>
  <c r="B4527" i="6"/>
  <c r="I4527" i="6"/>
  <c r="A4528" i="6"/>
  <c r="B4528" i="6"/>
  <c r="I4528" i="6"/>
  <c r="A4529" i="6"/>
  <c r="B4529" i="6"/>
  <c r="I4529" i="6"/>
  <c r="A4530" i="6"/>
  <c r="B4530" i="6"/>
  <c r="I4530" i="6"/>
  <c r="A4531" i="6"/>
  <c r="B4531" i="6"/>
  <c r="I4531" i="6"/>
  <c r="A4532" i="6"/>
  <c r="B4532" i="6"/>
  <c r="I4532" i="6"/>
  <c r="A4533" i="6"/>
  <c r="B4533" i="6"/>
  <c r="I4533" i="6"/>
  <c r="A4534" i="6"/>
  <c r="B4534" i="6"/>
  <c r="I4534" i="6"/>
  <c r="A4535" i="6"/>
  <c r="B4535" i="6"/>
  <c r="I4535" i="6"/>
  <c r="A4536" i="6"/>
  <c r="B4536" i="6"/>
  <c r="I4536" i="6"/>
  <c r="A4537" i="6"/>
  <c r="B4537" i="6"/>
  <c r="I4537" i="6"/>
  <c r="A4538" i="6"/>
  <c r="B4538" i="6"/>
  <c r="I4538" i="6"/>
  <c r="A4539" i="6"/>
  <c r="B4539" i="6"/>
  <c r="I4539" i="6"/>
  <c r="A4540" i="6"/>
  <c r="B4540" i="6"/>
  <c r="I4540" i="6"/>
  <c r="A4541" i="6"/>
  <c r="B4541" i="6"/>
  <c r="I4541" i="6"/>
  <c r="A4542" i="6"/>
  <c r="B4542" i="6"/>
  <c r="I4542" i="6"/>
  <c r="A4543" i="6"/>
  <c r="B4543" i="6"/>
  <c r="I4543" i="6"/>
  <c r="A4544" i="6"/>
  <c r="B4544" i="6"/>
  <c r="I4544" i="6"/>
  <c r="A4545" i="6"/>
  <c r="B4545" i="6"/>
  <c r="I4545" i="6"/>
  <c r="A4546" i="6"/>
  <c r="B4546" i="6"/>
  <c r="I4546" i="6"/>
  <c r="A4547" i="6"/>
  <c r="B4547" i="6"/>
  <c r="I4547" i="6"/>
  <c r="A4548" i="6"/>
  <c r="B4548" i="6"/>
  <c r="I4548" i="6"/>
  <c r="A4549" i="6"/>
  <c r="B4549" i="6"/>
  <c r="I4549" i="6"/>
  <c r="A4550" i="6"/>
  <c r="B4550" i="6"/>
  <c r="I4550" i="6"/>
  <c r="A4551" i="6"/>
  <c r="B4551" i="6"/>
  <c r="I4551" i="6"/>
  <c r="A4552" i="6"/>
  <c r="B4552" i="6"/>
  <c r="I4552" i="6"/>
  <c r="A4553" i="6"/>
  <c r="B4553" i="6"/>
  <c r="I4553" i="6"/>
  <c r="A4554" i="6"/>
  <c r="B4554" i="6"/>
  <c r="I4554" i="6"/>
  <c r="A4555" i="6"/>
  <c r="B4555" i="6"/>
  <c r="I4555" i="6"/>
  <c r="A4556" i="6"/>
  <c r="B4556" i="6"/>
  <c r="I4556" i="6"/>
  <c r="A4557" i="6"/>
  <c r="B4557" i="6"/>
  <c r="I4557" i="6"/>
  <c r="A4558" i="6"/>
  <c r="B4558" i="6"/>
  <c r="I4558" i="6"/>
  <c r="A4559" i="6"/>
  <c r="B4559" i="6"/>
  <c r="I4559" i="6"/>
  <c r="A4560" i="6"/>
  <c r="B4560" i="6"/>
  <c r="I4560" i="6"/>
  <c r="A4561" i="6"/>
  <c r="B4561" i="6"/>
  <c r="I4561" i="6"/>
  <c r="A4562" i="6"/>
  <c r="B4562" i="6"/>
  <c r="I4562" i="6"/>
  <c r="A4563" i="6"/>
  <c r="B4563" i="6"/>
  <c r="I4563" i="6"/>
  <c r="A4564" i="6"/>
  <c r="B4564" i="6"/>
  <c r="I4564" i="6"/>
  <c r="A4565" i="6"/>
  <c r="B4565" i="6"/>
  <c r="I4565" i="6"/>
  <c r="A4566" i="6"/>
  <c r="B4566" i="6"/>
  <c r="I4566" i="6"/>
  <c r="A4567" i="6"/>
  <c r="B4567" i="6"/>
  <c r="I4567" i="6"/>
  <c r="A4568" i="6"/>
  <c r="B4568" i="6"/>
  <c r="I4568" i="6"/>
  <c r="A4569" i="6"/>
  <c r="B4569" i="6"/>
  <c r="I4569" i="6"/>
  <c r="A4570" i="6"/>
  <c r="B4570" i="6"/>
  <c r="I4570" i="6"/>
  <c r="A4571" i="6"/>
  <c r="B4571" i="6"/>
  <c r="I4571" i="6"/>
  <c r="A4572" i="6"/>
  <c r="B4572" i="6"/>
  <c r="I4572" i="6"/>
  <c r="A4573" i="6"/>
  <c r="B4573" i="6"/>
  <c r="I4573" i="6"/>
  <c r="A4574" i="6"/>
  <c r="B4574" i="6"/>
  <c r="I4574" i="6"/>
  <c r="A4575" i="6"/>
  <c r="B4575" i="6"/>
  <c r="I4575" i="6"/>
  <c r="A4576" i="6"/>
  <c r="B4576" i="6"/>
  <c r="I4576" i="6"/>
  <c r="A4577" i="6"/>
  <c r="B4577" i="6"/>
  <c r="I4577" i="6"/>
  <c r="A4578" i="6"/>
  <c r="B4578" i="6"/>
  <c r="I4578" i="6"/>
  <c r="A4579" i="6"/>
  <c r="B4579" i="6"/>
  <c r="I4579" i="6"/>
  <c r="A4580" i="6"/>
  <c r="B4580" i="6"/>
  <c r="I4580" i="6"/>
  <c r="A4581" i="6"/>
  <c r="B4581" i="6"/>
  <c r="I4581" i="6"/>
  <c r="A4582" i="6"/>
  <c r="B4582" i="6"/>
  <c r="I4582" i="6"/>
  <c r="A4583" i="6"/>
  <c r="B4583" i="6"/>
  <c r="I4583" i="6"/>
  <c r="A4584" i="6"/>
  <c r="B4584" i="6"/>
  <c r="I4584" i="6"/>
  <c r="A4585" i="6"/>
  <c r="B4585" i="6"/>
  <c r="I4585" i="6"/>
  <c r="A4586" i="6"/>
  <c r="B4586" i="6"/>
  <c r="I4586" i="6"/>
  <c r="A4587" i="6"/>
  <c r="B4587" i="6"/>
  <c r="I4587" i="6"/>
  <c r="A4588" i="6"/>
  <c r="B4588" i="6"/>
  <c r="I4588" i="6"/>
  <c r="A4589" i="6"/>
  <c r="B4589" i="6"/>
  <c r="I4589" i="6"/>
  <c r="A4590" i="6"/>
  <c r="B4590" i="6"/>
  <c r="I4590" i="6"/>
  <c r="A4591" i="6"/>
  <c r="B4591" i="6"/>
  <c r="I4591" i="6"/>
  <c r="A4592" i="6"/>
  <c r="B4592" i="6"/>
  <c r="I4592" i="6"/>
  <c r="A4593" i="6"/>
  <c r="B4593" i="6"/>
  <c r="I4593" i="6"/>
  <c r="A4594" i="6"/>
  <c r="B4594" i="6"/>
  <c r="I4594" i="6"/>
  <c r="A4595" i="6"/>
  <c r="B4595" i="6"/>
  <c r="I4595" i="6"/>
  <c r="A4596" i="6"/>
  <c r="B4596" i="6"/>
  <c r="I4596" i="6"/>
  <c r="A4597" i="6"/>
  <c r="B4597" i="6"/>
  <c r="I4597" i="6"/>
  <c r="A4598" i="6"/>
  <c r="B4598" i="6"/>
  <c r="I4598" i="6"/>
  <c r="A4599" i="6"/>
  <c r="B4599" i="6"/>
  <c r="I4599" i="6"/>
  <c r="A4600" i="6"/>
  <c r="B4600" i="6"/>
  <c r="I4600" i="6"/>
  <c r="A4601" i="6"/>
  <c r="B4601" i="6"/>
  <c r="I4601" i="6"/>
  <c r="A4602" i="6"/>
  <c r="B4602" i="6"/>
  <c r="I4602" i="6"/>
  <c r="A4603" i="6"/>
  <c r="B4603" i="6"/>
  <c r="I4603" i="6"/>
  <c r="A4604" i="6"/>
  <c r="B4604" i="6"/>
  <c r="I4604" i="6"/>
  <c r="A4605" i="6"/>
  <c r="B4605" i="6"/>
  <c r="I4605" i="6"/>
  <c r="A4606" i="6"/>
  <c r="B4606" i="6"/>
  <c r="I4606" i="6"/>
  <c r="A4607" i="6"/>
  <c r="B4607" i="6"/>
  <c r="I4607" i="6"/>
  <c r="A4608" i="6"/>
  <c r="B4608" i="6"/>
  <c r="I4608" i="6"/>
  <c r="A4609" i="6"/>
  <c r="B4609" i="6"/>
  <c r="I4609" i="6"/>
  <c r="A4610" i="6"/>
  <c r="B4610" i="6"/>
  <c r="I4610" i="6"/>
  <c r="A4611" i="6"/>
  <c r="B4611" i="6"/>
  <c r="I4611" i="6"/>
  <c r="A4612" i="6"/>
  <c r="B4612" i="6"/>
  <c r="I4612" i="6"/>
  <c r="A4613" i="6"/>
  <c r="B4613" i="6"/>
  <c r="I4613" i="6"/>
  <c r="A4614" i="6"/>
  <c r="B4614" i="6"/>
  <c r="I4614" i="6"/>
  <c r="A4615" i="6"/>
  <c r="B4615" i="6"/>
  <c r="I4615" i="6"/>
  <c r="A4616" i="6"/>
  <c r="B4616" i="6"/>
  <c r="I4616" i="6"/>
  <c r="A4617" i="6"/>
  <c r="B4617" i="6"/>
  <c r="I4617" i="6"/>
  <c r="A4618" i="6"/>
  <c r="B4618" i="6"/>
  <c r="I4618" i="6"/>
  <c r="A4619" i="6"/>
  <c r="B4619" i="6"/>
  <c r="I4619" i="6"/>
  <c r="A4620" i="6"/>
  <c r="B4620" i="6"/>
  <c r="I4620" i="6"/>
  <c r="A4621" i="6"/>
  <c r="B4621" i="6"/>
  <c r="I4621" i="6"/>
  <c r="A4622" i="6"/>
  <c r="B4622" i="6"/>
  <c r="I4622" i="6"/>
  <c r="A4623" i="6"/>
  <c r="B4623" i="6"/>
  <c r="I4623" i="6"/>
  <c r="A4624" i="6"/>
  <c r="B4624" i="6"/>
  <c r="I4624" i="6"/>
  <c r="A4625" i="6"/>
  <c r="B4625" i="6"/>
  <c r="I4625" i="6"/>
  <c r="A4626" i="6"/>
  <c r="B4626" i="6"/>
  <c r="I4626" i="6"/>
  <c r="A4627" i="6"/>
  <c r="B4627" i="6"/>
  <c r="I4627" i="6"/>
  <c r="A4628" i="6"/>
  <c r="B4628" i="6"/>
  <c r="I4628" i="6"/>
  <c r="A4629" i="6"/>
  <c r="B4629" i="6"/>
  <c r="I4629" i="6"/>
  <c r="A4630" i="6"/>
  <c r="B4630" i="6"/>
  <c r="I4630" i="6"/>
  <c r="A4631" i="6"/>
  <c r="B4631" i="6"/>
  <c r="I4631" i="6"/>
  <c r="A4632" i="6"/>
  <c r="B4632" i="6"/>
  <c r="I4632" i="6"/>
  <c r="A4633" i="6"/>
  <c r="B4633" i="6"/>
  <c r="I4633" i="6"/>
  <c r="A4634" i="6"/>
  <c r="B4634" i="6"/>
  <c r="I4634" i="6"/>
  <c r="A4635" i="6"/>
  <c r="B4635" i="6"/>
  <c r="I4635" i="6"/>
  <c r="A4636" i="6"/>
  <c r="B4636" i="6"/>
  <c r="I4636" i="6"/>
  <c r="A4637" i="6"/>
  <c r="B4637" i="6"/>
  <c r="I4637" i="6"/>
  <c r="A4638" i="6"/>
  <c r="B4638" i="6"/>
  <c r="I4638" i="6"/>
  <c r="A4639" i="6"/>
  <c r="B4639" i="6"/>
  <c r="I4639" i="6"/>
  <c r="A4640" i="6"/>
  <c r="B4640" i="6"/>
  <c r="I4640" i="6"/>
  <c r="A4641" i="6"/>
  <c r="B4641" i="6"/>
  <c r="I4641" i="6"/>
  <c r="A4642" i="6"/>
  <c r="B4642" i="6"/>
  <c r="I4642" i="6"/>
  <c r="A4643" i="6"/>
  <c r="B4643" i="6"/>
  <c r="I4643" i="6"/>
  <c r="A4644" i="6"/>
  <c r="B4644" i="6"/>
  <c r="I4644" i="6"/>
  <c r="A4645" i="6"/>
  <c r="B4645" i="6"/>
  <c r="I4645" i="6"/>
  <c r="A4646" i="6"/>
  <c r="B4646" i="6"/>
  <c r="I4646" i="6"/>
  <c r="A4647" i="6"/>
  <c r="B4647" i="6"/>
  <c r="I4647" i="6"/>
  <c r="A4648" i="6"/>
  <c r="B4648" i="6"/>
  <c r="I4648" i="6"/>
  <c r="A4649" i="6"/>
  <c r="B4649" i="6"/>
  <c r="I4649" i="6"/>
  <c r="A4650" i="6"/>
  <c r="B4650" i="6"/>
  <c r="I4650" i="6"/>
  <c r="A4651" i="6"/>
  <c r="B4651" i="6"/>
  <c r="I4651" i="6"/>
  <c r="A4652" i="6"/>
  <c r="B4652" i="6"/>
  <c r="I4652" i="6"/>
  <c r="A4653" i="6"/>
  <c r="B4653" i="6"/>
  <c r="I4653" i="6"/>
  <c r="A4654" i="6"/>
  <c r="B4654" i="6"/>
  <c r="I4654" i="6"/>
  <c r="A4655" i="6"/>
  <c r="B4655" i="6"/>
  <c r="I4655" i="6"/>
  <c r="A4656" i="6"/>
  <c r="B4656" i="6"/>
  <c r="I4656" i="6"/>
  <c r="A4657" i="6"/>
  <c r="B4657" i="6"/>
  <c r="I4657" i="6"/>
  <c r="A4658" i="6"/>
  <c r="B4658" i="6"/>
  <c r="I4658" i="6"/>
  <c r="A4659" i="6"/>
  <c r="B4659" i="6"/>
  <c r="I4659" i="6"/>
  <c r="A4660" i="6"/>
  <c r="B4660" i="6"/>
  <c r="I4660" i="6"/>
  <c r="A4661" i="6"/>
  <c r="B4661" i="6"/>
  <c r="I4661" i="6"/>
  <c r="A4662" i="6"/>
  <c r="B4662" i="6"/>
  <c r="I4662" i="6"/>
  <c r="A4663" i="6"/>
  <c r="B4663" i="6"/>
  <c r="I4663" i="6"/>
  <c r="A4664" i="6"/>
  <c r="B4664" i="6"/>
  <c r="I4664" i="6"/>
  <c r="A4665" i="6"/>
  <c r="B4665" i="6"/>
  <c r="I4665" i="6"/>
  <c r="A4666" i="6"/>
  <c r="B4666" i="6"/>
  <c r="I4666" i="6"/>
  <c r="A4667" i="6"/>
  <c r="B4667" i="6"/>
  <c r="I4667" i="6"/>
  <c r="A4668" i="6"/>
  <c r="B4668" i="6"/>
  <c r="I4668" i="6"/>
  <c r="A4669" i="6"/>
  <c r="B4669" i="6"/>
  <c r="I4669" i="6"/>
  <c r="A4670" i="6"/>
  <c r="B4670" i="6"/>
  <c r="I4670" i="6"/>
  <c r="A4671" i="6"/>
  <c r="B4671" i="6"/>
  <c r="I4671" i="6"/>
  <c r="A4672" i="6"/>
  <c r="B4672" i="6"/>
  <c r="I4672" i="6"/>
  <c r="A4673" i="6"/>
  <c r="B4673" i="6"/>
  <c r="I4673" i="6"/>
  <c r="A4674" i="6"/>
  <c r="B4674" i="6"/>
  <c r="I4674" i="6"/>
  <c r="A4675" i="6"/>
  <c r="B4675" i="6"/>
  <c r="I4675" i="6"/>
  <c r="A4676" i="6"/>
  <c r="B4676" i="6"/>
  <c r="I4676" i="6"/>
  <c r="A4677" i="6"/>
  <c r="B4677" i="6"/>
  <c r="I4677" i="6"/>
  <c r="A4678" i="6"/>
  <c r="B4678" i="6"/>
  <c r="I4678" i="6"/>
  <c r="A4679" i="6"/>
  <c r="B4679" i="6"/>
  <c r="I4679" i="6"/>
  <c r="A4680" i="6"/>
  <c r="B4680" i="6"/>
  <c r="I4680" i="6"/>
  <c r="A4681" i="6"/>
  <c r="B4681" i="6"/>
  <c r="I4681" i="6"/>
  <c r="A4682" i="6"/>
  <c r="B4682" i="6"/>
  <c r="I4682" i="6"/>
  <c r="A4683" i="6"/>
  <c r="B4683" i="6"/>
  <c r="I4683" i="6"/>
  <c r="A4684" i="6"/>
  <c r="B4684" i="6"/>
  <c r="I4684" i="6"/>
  <c r="A4685" i="6"/>
  <c r="B4685" i="6"/>
  <c r="I4685" i="6"/>
  <c r="A4686" i="6"/>
  <c r="B4686" i="6"/>
  <c r="I4686" i="6"/>
  <c r="A4687" i="6"/>
  <c r="B4687" i="6"/>
  <c r="I4687" i="6"/>
  <c r="A4688" i="6"/>
  <c r="B4688" i="6"/>
  <c r="I4688" i="6"/>
  <c r="A4689" i="6"/>
  <c r="B4689" i="6"/>
  <c r="I4689" i="6"/>
  <c r="A4690" i="6"/>
  <c r="B4690" i="6"/>
  <c r="I4690" i="6"/>
  <c r="A4691" i="6"/>
  <c r="B4691" i="6"/>
  <c r="I4691" i="6"/>
  <c r="A4692" i="6"/>
  <c r="B4692" i="6"/>
  <c r="I4692" i="6"/>
  <c r="A4693" i="6"/>
  <c r="B4693" i="6"/>
  <c r="I4693" i="6"/>
  <c r="A4694" i="6"/>
  <c r="B4694" i="6"/>
  <c r="I4694" i="6"/>
  <c r="A4695" i="6"/>
  <c r="B4695" i="6"/>
  <c r="I4695" i="6"/>
  <c r="A4696" i="6"/>
  <c r="B4696" i="6"/>
  <c r="I4696" i="6"/>
  <c r="A4697" i="6"/>
  <c r="B4697" i="6"/>
  <c r="I4697" i="6"/>
  <c r="A4698" i="6"/>
  <c r="B4698" i="6"/>
  <c r="I4698" i="6"/>
  <c r="A4699" i="6"/>
  <c r="B4699" i="6"/>
  <c r="I4699" i="6"/>
  <c r="A4700" i="6"/>
  <c r="B4700" i="6"/>
  <c r="I4700" i="6"/>
  <c r="A4701" i="6"/>
  <c r="B4701" i="6"/>
  <c r="I4701" i="6"/>
  <c r="A4702" i="6"/>
  <c r="B4702" i="6"/>
  <c r="I4702" i="6"/>
  <c r="A4703" i="6"/>
  <c r="B4703" i="6"/>
  <c r="I4703" i="6"/>
  <c r="A4704" i="6"/>
  <c r="B4704" i="6"/>
  <c r="I4704" i="6"/>
  <c r="A4705" i="6"/>
  <c r="B4705" i="6"/>
  <c r="I4705" i="6"/>
  <c r="A4706" i="6"/>
  <c r="B4706" i="6"/>
  <c r="I4706" i="6"/>
  <c r="A4707" i="6"/>
  <c r="B4707" i="6"/>
  <c r="I4707" i="6"/>
  <c r="A4708" i="6"/>
  <c r="B4708" i="6"/>
  <c r="I4708" i="6"/>
  <c r="A4709" i="6"/>
  <c r="B4709" i="6"/>
  <c r="I4709" i="6"/>
  <c r="A4710" i="6"/>
  <c r="B4710" i="6"/>
  <c r="I4710" i="6"/>
  <c r="A4711" i="6"/>
  <c r="B4711" i="6"/>
  <c r="I4711" i="6"/>
  <c r="A4712" i="6"/>
  <c r="B4712" i="6"/>
  <c r="I4712" i="6"/>
  <c r="A4713" i="6"/>
  <c r="B4713" i="6"/>
  <c r="I4713" i="6"/>
  <c r="A4714" i="6"/>
  <c r="B4714" i="6"/>
  <c r="I4714" i="6"/>
  <c r="A4715" i="6"/>
  <c r="B4715" i="6"/>
  <c r="I4715" i="6"/>
  <c r="A4716" i="6"/>
  <c r="B4716" i="6"/>
  <c r="I4716" i="6"/>
  <c r="A4717" i="6"/>
  <c r="B4717" i="6"/>
  <c r="I4717" i="6"/>
  <c r="A4718" i="6"/>
  <c r="B4718" i="6"/>
  <c r="I4718" i="6"/>
  <c r="A4719" i="6"/>
  <c r="B4719" i="6"/>
  <c r="I4719" i="6"/>
  <c r="A4720" i="6"/>
  <c r="B4720" i="6"/>
  <c r="I4720" i="6"/>
  <c r="A4721" i="6"/>
  <c r="B4721" i="6"/>
  <c r="I4721" i="6"/>
  <c r="A4722" i="6"/>
  <c r="B4722" i="6"/>
  <c r="I4722" i="6"/>
  <c r="A4723" i="6"/>
  <c r="B4723" i="6"/>
  <c r="I4723" i="6"/>
  <c r="A4724" i="6"/>
  <c r="B4724" i="6"/>
  <c r="I4724" i="6"/>
  <c r="A4725" i="6"/>
  <c r="B4725" i="6"/>
  <c r="I4725" i="6"/>
  <c r="A4726" i="6"/>
  <c r="B4726" i="6"/>
  <c r="I4726" i="6"/>
  <c r="A4727" i="6"/>
  <c r="B4727" i="6"/>
  <c r="I4727" i="6"/>
  <c r="A4728" i="6"/>
  <c r="B4728" i="6"/>
  <c r="I4728" i="6"/>
  <c r="A4729" i="6"/>
  <c r="B4729" i="6"/>
  <c r="I4729" i="6"/>
  <c r="A4730" i="6"/>
  <c r="B4730" i="6"/>
  <c r="I4730" i="6"/>
  <c r="A4731" i="6"/>
  <c r="B4731" i="6"/>
  <c r="I4731" i="6"/>
  <c r="A4732" i="6"/>
  <c r="B4732" i="6"/>
  <c r="I4732" i="6"/>
  <c r="A4733" i="6"/>
  <c r="B4733" i="6"/>
  <c r="I4733" i="6"/>
  <c r="A4734" i="6"/>
  <c r="B4734" i="6"/>
  <c r="I4734" i="6"/>
  <c r="A4735" i="6"/>
  <c r="B4735" i="6"/>
  <c r="I4735" i="6"/>
  <c r="A4736" i="6"/>
  <c r="B4736" i="6"/>
  <c r="I4736" i="6"/>
  <c r="A4737" i="6"/>
  <c r="B4737" i="6"/>
  <c r="I4737" i="6"/>
  <c r="A4738" i="6"/>
  <c r="B4738" i="6"/>
  <c r="I4738" i="6"/>
  <c r="A4739" i="6"/>
  <c r="B4739" i="6"/>
  <c r="I4739" i="6"/>
  <c r="A4740" i="6"/>
  <c r="B4740" i="6"/>
  <c r="I4740" i="6"/>
  <c r="A4741" i="6"/>
  <c r="B4741" i="6"/>
  <c r="I4741" i="6"/>
  <c r="A4742" i="6"/>
  <c r="B4742" i="6"/>
  <c r="I4742" i="6"/>
  <c r="A4743" i="6"/>
  <c r="B4743" i="6"/>
  <c r="I4743" i="6"/>
  <c r="A4744" i="6"/>
  <c r="B4744" i="6"/>
  <c r="I4744" i="6"/>
  <c r="A4745" i="6"/>
  <c r="B4745" i="6"/>
  <c r="I4745" i="6"/>
  <c r="A4746" i="6"/>
  <c r="B4746" i="6"/>
  <c r="I4746" i="6"/>
  <c r="A4747" i="6"/>
  <c r="B4747" i="6"/>
  <c r="I4747" i="6"/>
  <c r="A4748" i="6"/>
  <c r="B4748" i="6"/>
  <c r="I4748" i="6"/>
  <c r="A4749" i="6"/>
  <c r="B4749" i="6"/>
  <c r="I4749" i="6"/>
  <c r="A4750" i="6"/>
  <c r="B4750" i="6"/>
  <c r="I4750" i="6"/>
  <c r="A4751" i="6"/>
  <c r="B4751" i="6"/>
  <c r="I4751" i="6"/>
  <c r="A4752" i="6"/>
  <c r="B4752" i="6"/>
  <c r="I4752" i="6"/>
  <c r="A4753" i="6"/>
  <c r="B4753" i="6"/>
  <c r="I4753" i="6"/>
  <c r="A4754" i="6"/>
  <c r="B4754" i="6"/>
  <c r="I4754" i="6"/>
  <c r="A4755" i="6"/>
  <c r="B4755" i="6"/>
  <c r="I4755" i="6"/>
  <c r="A4756" i="6"/>
  <c r="B4756" i="6"/>
  <c r="I4756" i="6"/>
  <c r="A4757" i="6"/>
  <c r="B4757" i="6"/>
  <c r="I4757" i="6"/>
  <c r="A4758" i="6"/>
  <c r="B4758" i="6"/>
  <c r="I4758" i="6"/>
  <c r="A4759" i="6"/>
  <c r="B4759" i="6"/>
  <c r="I4759" i="6"/>
  <c r="A4760" i="6"/>
  <c r="B4760" i="6"/>
  <c r="I4760" i="6"/>
  <c r="A4761" i="6"/>
  <c r="B4761" i="6"/>
  <c r="I4761" i="6"/>
  <c r="A4762" i="6"/>
  <c r="B4762" i="6"/>
  <c r="I4762" i="6"/>
  <c r="A4763" i="6"/>
  <c r="B4763" i="6"/>
  <c r="I4763" i="6"/>
  <c r="A4764" i="6"/>
  <c r="B4764" i="6"/>
  <c r="I4764" i="6"/>
  <c r="A4765" i="6"/>
  <c r="B4765" i="6"/>
  <c r="I4765" i="6"/>
  <c r="A4766" i="6"/>
  <c r="B4766" i="6"/>
  <c r="I4766" i="6"/>
  <c r="A4767" i="6"/>
  <c r="B4767" i="6"/>
  <c r="I4767" i="6"/>
  <c r="A4768" i="6"/>
  <c r="B4768" i="6"/>
  <c r="I4768" i="6"/>
  <c r="A4769" i="6"/>
  <c r="B4769" i="6"/>
  <c r="I4769" i="6"/>
  <c r="A4770" i="6"/>
  <c r="B4770" i="6"/>
  <c r="I4770" i="6"/>
  <c r="A4771" i="6"/>
  <c r="B4771" i="6"/>
  <c r="I4771" i="6"/>
  <c r="A4772" i="6"/>
  <c r="B4772" i="6"/>
  <c r="I4772" i="6"/>
  <c r="A4773" i="6"/>
  <c r="B4773" i="6"/>
  <c r="I4773" i="6"/>
  <c r="A4774" i="6"/>
  <c r="B4774" i="6"/>
  <c r="I4774" i="6"/>
  <c r="A4775" i="6"/>
  <c r="B4775" i="6"/>
  <c r="I4775" i="6"/>
  <c r="A4776" i="6"/>
  <c r="B4776" i="6"/>
  <c r="I4776" i="6"/>
  <c r="A4777" i="6"/>
  <c r="B4777" i="6"/>
  <c r="I4777" i="6"/>
  <c r="A4778" i="6"/>
  <c r="B4778" i="6"/>
  <c r="I4778" i="6"/>
  <c r="A4779" i="6"/>
  <c r="B4779" i="6"/>
  <c r="I4779" i="6"/>
  <c r="A4780" i="6"/>
  <c r="B4780" i="6"/>
  <c r="I4780" i="6"/>
  <c r="A4781" i="6"/>
  <c r="B4781" i="6"/>
  <c r="I4781" i="6"/>
  <c r="A4782" i="6"/>
  <c r="B4782" i="6"/>
  <c r="I4782" i="6"/>
  <c r="A4783" i="6"/>
  <c r="B4783" i="6"/>
  <c r="I4783" i="6"/>
  <c r="A4784" i="6"/>
  <c r="B4784" i="6"/>
  <c r="I4784" i="6"/>
  <c r="A4785" i="6"/>
  <c r="B4785" i="6"/>
  <c r="I4785" i="6"/>
  <c r="A4786" i="6"/>
  <c r="B4786" i="6"/>
  <c r="I4786" i="6"/>
  <c r="A4787" i="6"/>
  <c r="B4787" i="6"/>
  <c r="I4787" i="6"/>
  <c r="A4788" i="6"/>
  <c r="B4788" i="6"/>
  <c r="I4788" i="6"/>
  <c r="A4789" i="6"/>
  <c r="B4789" i="6"/>
  <c r="I4789" i="6"/>
  <c r="A4790" i="6"/>
  <c r="B4790" i="6"/>
  <c r="I4790" i="6"/>
  <c r="A4791" i="6"/>
  <c r="B4791" i="6"/>
  <c r="I4791" i="6"/>
  <c r="A4792" i="6"/>
  <c r="B4792" i="6"/>
  <c r="I4792" i="6"/>
  <c r="A4793" i="6"/>
  <c r="B4793" i="6"/>
  <c r="I4793" i="6"/>
  <c r="A4794" i="6"/>
  <c r="B4794" i="6"/>
  <c r="I4794" i="6"/>
  <c r="A4795" i="6"/>
  <c r="B4795" i="6"/>
  <c r="I4795" i="6"/>
  <c r="A4796" i="6"/>
  <c r="B4796" i="6"/>
  <c r="I4796" i="6"/>
  <c r="A4797" i="6"/>
  <c r="B4797" i="6"/>
  <c r="I4797" i="6"/>
  <c r="A4798" i="6"/>
  <c r="B4798" i="6"/>
  <c r="I4798" i="6"/>
  <c r="A4799" i="6"/>
  <c r="B4799" i="6"/>
  <c r="I4799" i="6"/>
  <c r="A4800" i="6"/>
  <c r="B4800" i="6"/>
  <c r="I4800" i="6"/>
  <c r="A4801" i="6"/>
  <c r="B4801" i="6"/>
  <c r="I4801" i="6"/>
  <c r="A4802" i="6"/>
  <c r="B4802" i="6"/>
  <c r="I4802" i="6"/>
  <c r="A4803" i="6"/>
  <c r="B4803" i="6"/>
  <c r="I4803" i="6"/>
  <c r="A4804" i="6"/>
  <c r="B4804" i="6"/>
  <c r="I4804" i="6"/>
  <c r="A4805" i="6"/>
  <c r="B4805" i="6"/>
  <c r="I4805" i="6"/>
  <c r="A4806" i="6"/>
  <c r="B4806" i="6"/>
  <c r="I4806" i="6"/>
  <c r="A4807" i="6"/>
  <c r="B4807" i="6"/>
  <c r="I4807" i="6"/>
  <c r="A4808" i="6"/>
  <c r="B4808" i="6"/>
  <c r="I4808" i="6"/>
  <c r="A4809" i="6"/>
  <c r="B4809" i="6"/>
  <c r="I4809" i="6"/>
  <c r="A4810" i="6"/>
  <c r="B4810" i="6"/>
  <c r="I4810" i="6"/>
  <c r="A4811" i="6"/>
  <c r="B4811" i="6"/>
  <c r="I4811" i="6"/>
  <c r="A4812" i="6"/>
  <c r="B4812" i="6"/>
  <c r="I4812" i="6"/>
  <c r="A4813" i="6"/>
  <c r="B4813" i="6"/>
  <c r="I4813" i="6"/>
  <c r="A4814" i="6"/>
  <c r="B4814" i="6"/>
  <c r="I4814" i="6"/>
  <c r="A4815" i="6"/>
  <c r="B4815" i="6"/>
  <c r="I4815" i="6"/>
  <c r="A4816" i="6"/>
  <c r="B4816" i="6"/>
  <c r="I4816" i="6"/>
  <c r="A4817" i="6"/>
  <c r="B4817" i="6"/>
  <c r="I4817" i="6"/>
  <c r="A4818" i="6"/>
  <c r="B4818" i="6"/>
  <c r="I4818" i="6"/>
  <c r="A4819" i="6"/>
  <c r="B4819" i="6"/>
  <c r="I4819" i="6"/>
  <c r="A4820" i="6"/>
  <c r="B4820" i="6"/>
  <c r="I4820" i="6"/>
  <c r="A4821" i="6"/>
  <c r="B4821" i="6"/>
  <c r="I4821" i="6"/>
  <c r="A4822" i="6"/>
  <c r="B4822" i="6"/>
  <c r="I4822" i="6"/>
  <c r="A4823" i="6"/>
  <c r="B4823" i="6"/>
  <c r="I4823" i="6"/>
  <c r="A4824" i="6"/>
  <c r="B4824" i="6"/>
  <c r="I4824" i="6"/>
  <c r="A4825" i="6"/>
  <c r="B4825" i="6"/>
  <c r="I4825" i="6"/>
  <c r="A4826" i="6"/>
  <c r="B4826" i="6"/>
  <c r="I4826" i="6"/>
  <c r="A4827" i="6"/>
  <c r="B4827" i="6"/>
  <c r="I4827" i="6"/>
  <c r="A4828" i="6"/>
  <c r="B4828" i="6"/>
  <c r="I4828" i="6"/>
  <c r="A4829" i="6"/>
  <c r="B4829" i="6"/>
  <c r="I4829" i="6"/>
  <c r="A4830" i="6"/>
  <c r="B4830" i="6"/>
  <c r="I4830" i="6"/>
  <c r="A4831" i="6"/>
  <c r="B4831" i="6"/>
  <c r="I4831" i="6"/>
  <c r="A4832" i="6"/>
  <c r="B4832" i="6"/>
  <c r="I4832" i="6"/>
  <c r="A4833" i="6"/>
  <c r="B4833" i="6"/>
  <c r="I4833" i="6"/>
  <c r="A4834" i="6"/>
  <c r="B4834" i="6"/>
  <c r="I4834" i="6"/>
  <c r="A4835" i="6"/>
  <c r="B4835" i="6"/>
  <c r="I4835" i="6"/>
  <c r="A4836" i="6"/>
  <c r="B4836" i="6"/>
  <c r="I4836" i="6"/>
  <c r="A4837" i="6"/>
  <c r="B4837" i="6"/>
  <c r="I4837" i="6"/>
  <c r="A4838" i="6"/>
  <c r="B4838" i="6"/>
  <c r="I4838" i="6"/>
  <c r="A4839" i="6"/>
  <c r="B4839" i="6"/>
  <c r="I4839" i="6"/>
  <c r="A4840" i="6"/>
  <c r="B4840" i="6"/>
  <c r="I4840" i="6"/>
  <c r="A4841" i="6"/>
  <c r="B4841" i="6"/>
  <c r="I4841" i="6"/>
  <c r="A4842" i="6"/>
  <c r="B4842" i="6"/>
  <c r="I4842" i="6"/>
  <c r="A4843" i="6"/>
  <c r="B4843" i="6"/>
  <c r="I4843" i="6"/>
  <c r="A4844" i="6"/>
  <c r="B4844" i="6"/>
  <c r="I4844" i="6"/>
  <c r="A4845" i="6"/>
  <c r="B4845" i="6"/>
  <c r="I4845" i="6"/>
  <c r="A4846" i="6"/>
  <c r="B4846" i="6"/>
  <c r="I4846" i="6"/>
  <c r="A4847" i="6"/>
  <c r="B4847" i="6"/>
  <c r="I4847" i="6"/>
  <c r="A4848" i="6"/>
  <c r="B4848" i="6"/>
  <c r="I4848" i="6"/>
  <c r="A4849" i="6"/>
  <c r="B4849" i="6"/>
  <c r="I4849" i="6"/>
  <c r="A4850" i="6"/>
  <c r="B4850" i="6"/>
  <c r="I4850" i="6"/>
  <c r="A4851" i="6"/>
  <c r="B4851" i="6"/>
  <c r="I4851" i="6"/>
  <c r="A4852" i="6"/>
  <c r="B4852" i="6"/>
  <c r="I4852" i="6"/>
  <c r="A4853" i="6"/>
  <c r="B4853" i="6"/>
  <c r="I4853" i="6"/>
  <c r="A4854" i="6"/>
  <c r="B4854" i="6"/>
  <c r="I4854" i="6"/>
  <c r="A4855" i="6"/>
  <c r="B4855" i="6"/>
  <c r="I4855" i="6"/>
  <c r="A4856" i="6"/>
  <c r="B4856" i="6"/>
  <c r="I4856" i="6"/>
  <c r="A4857" i="6"/>
  <c r="B4857" i="6"/>
  <c r="I4857" i="6"/>
  <c r="A4858" i="6"/>
  <c r="B4858" i="6"/>
  <c r="I4858" i="6"/>
  <c r="A4859" i="6"/>
  <c r="B4859" i="6"/>
  <c r="I4859" i="6"/>
  <c r="A4860" i="6"/>
  <c r="B4860" i="6"/>
  <c r="I4860" i="6"/>
  <c r="A4861" i="6"/>
  <c r="B4861" i="6"/>
  <c r="I4861" i="6"/>
  <c r="A4862" i="6"/>
  <c r="B4862" i="6"/>
  <c r="I4862" i="6"/>
  <c r="A4863" i="6"/>
  <c r="B4863" i="6"/>
  <c r="I4863" i="6"/>
  <c r="A4864" i="6"/>
  <c r="B4864" i="6"/>
  <c r="I4864" i="6"/>
  <c r="A4865" i="6"/>
  <c r="B4865" i="6"/>
  <c r="I4865" i="6"/>
  <c r="A4866" i="6"/>
  <c r="B4866" i="6"/>
  <c r="I4866" i="6"/>
  <c r="A4867" i="6"/>
  <c r="B4867" i="6"/>
  <c r="I4867" i="6"/>
  <c r="A4868" i="6"/>
  <c r="B4868" i="6"/>
  <c r="I4868" i="6"/>
  <c r="A4869" i="6"/>
  <c r="B4869" i="6"/>
  <c r="I4869" i="6"/>
  <c r="A4870" i="6"/>
  <c r="B4870" i="6"/>
  <c r="I4870" i="6"/>
  <c r="A4871" i="6"/>
  <c r="B4871" i="6"/>
  <c r="I4871" i="6"/>
  <c r="A4872" i="6"/>
  <c r="B4872" i="6"/>
  <c r="I4872" i="6"/>
  <c r="A4873" i="6"/>
  <c r="B4873" i="6"/>
  <c r="I4873" i="6"/>
  <c r="A4874" i="6"/>
  <c r="B4874" i="6"/>
  <c r="I4874" i="6"/>
  <c r="A4875" i="6"/>
  <c r="B4875" i="6"/>
  <c r="I4875" i="6"/>
  <c r="A4876" i="6"/>
  <c r="B4876" i="6"/>
  <c r="I4876" i="6"/>
  <c r="A4877" i="6"/>
  <c r="B4877" i="6"/>
  <c r="I4877" i="6"/>
  <c r="A4878" i="6"/>
  <c r="B4878" i="6"/>
  <c r="I4878" i="6"/>
  <c r="A4879" i="6"/>
  <c r="B4879" i="6"/>
  <c r="I4879" i="6"/>
  <c r="A4880" i="6"/>
  <c r="B4880" i="6"/>
  <c r="I4880" i="6"/>
  <c r="A4881" i="6"/>
  <c r="B4881" i="6"/>
  <c r="I4881" i="6"/>
  <c r="A4882" i="6"/>
  <c r="B4882" i="6"/>
  <c r="I4882" i="6"/>
  <c r="A4883" i="6"/>
  <c r="B4883" i="6"/>
  <c r="I4883" i="6"/>
  <c r="A4884" i="6"/>
  <c r="B4884" i="6"/>
  <c r="I4884" i="6"/>
  <c r="A4885" i="6"/>
  <c r="B4885" i="6"/>
  <c r="I4885" i="6"/>
  <c r="A4886" i="6"/>
  <c r="B4886" i="6"/>
  <c r="I4886" i="6"/>
  <c r="A4887" i="6"/>
  <c r="B4887" i="6"/>
  <c r="I4887" i="6"/>
  <c r="A4888" i="6"/>
  <c r="B4888" i="6"/>
  <c r="I4888" i="6"/>
  <c r="A4889" i="6"/>
  <c r="B4889" i="6"/>
  <c r="I4889" i="6"/>
  <c r="A4890" i="6"/>
  <c r="B4890" i="6"/>
  <c r="I4890" i="6"/>
  <c r="A4891" i="6"/>
  <c r="B4891" i="6"/>
  <c r="I4891" i="6"/>
  <c r="A4892" i="6"/>
  <c r="B4892" i="6"/>
  <c r="I4892" i="6"/>
  <c r="A4893" i="6"/>
  <c r="B4893" i="6"/>
  <c r="I4893" i="6"/>
  <c r="A4894" i="6"/>
  <c r="B4894" i="6"/>
  <c r="I4894" i="6"/>
  <c r="A4895" i="6"/>
  <c r="B4895" i="6"/>
  <c r="I4895" i="6"/>
  <c r="A4896" i="6"/>
  <c r="B4896" i="6"/>
  <c r="I4896" i="6"/>
  <c r="A4897" i="6"/>
  <c r="B4897" i="6"/>
  <c r="I4897" i="6"/>
  <c r="A4898" i="6"/>
  <c r="B4898" i="6"/>
  <c r="I4898" i="6"/>
  <c r="A4899" i="6"/>
  <c r="B4899" i="6"/>
  <c r="I4899" i="6"/>
  <c r="A4900" i="6"/>
  <c r="B4900" i="6"/>
  <c r="I4900" i="6"/>
  <c r="A4901" i="6"/>
  <c r="B4901" i="6"/>
  <c r="I4901" i="6"/>
  <c r="A4902" i="6"/>
  <c r="B4902" i="6"/>
  <c r="I4902" i="6"/>
  <c r="A4903" i="6"/>
  <c r="B4903" i="6"/>
  <c r="I4903" i="6"/>
  <c r="A4904" i="6"/>
  <c r="B4904" i="6"/>
  <c r="I4904" i="6"/>
  <c r="A4905" i="6"/>
  <c r="B4905" i="6"/>
  <c r="I4905" i="6"/>
  <c r="A4906" i="6"/>
  <c r="B4906" i="6"/>
  <c r="I4906" i="6"/>
  <c r="A4907" i="6"/>
  <c r="B4907" i="6"/>
  <c r="I4907" i="6"/>
  <c r="A4908" i="6"/>
  <c r="B4908" i="6"/>
  <c r="I4908" i="6"/>
  <c r="A4909" i="6"/>
  <c r="B4909" i="6"/>
  <c r="I4909" i="6"/>
  <c r="A4910" i="6"/>
  <c r="B4910" i="6"/>
  <c r="I4910" i="6"/>
  <c r="A4911" i="6"/>
  <c r="B4911" i="6"/>
  <c r="I4911" i="6"/>
  <c r="A4912" i="6"/>
  <c r="B4912" i="6"/>
  <c r="I4912" i="6"/>
  <c r="A4913" i="6"/>
  <c r="B4913" i="6"/>
  <c r="I4913" i="6"/>
  <c r="A4914" i="6"/>
  <c r="B4914" i="6"/>
  <c r="I4914" i="6"/>
  <c r="A4915" i="6"/>
  <c r="B4915" i="6"/>
  <c r="I4915" i="6"/>
  <c r="A4916" i="6"/>
  <c r="B4916" i="6"/>
  <c r="I4916" i="6"/>
  <c r="A4917" i="6"/>
  <c r="B4917" i="6"/>
  <c r="I4917" i="6"/>
  <c r="A4918" i="6"/>
  <c r="B4918" i="6"/>
  <c r="I4918" i="6"/>
  <c r="A4919" i="6"/>
  <c r="B4919" i="6"/>
  <c r="I4919" i="6"/>
  <c r="A4920" i="6"/>
  <c r="B4920" i="6"/>
  <c r="I4920" i="6"/>
  <c r="A4921" i="6"/>
  <c r="B4921" i="6"/>
  <c r="I4921" i="6"/>
  <c r="A4922" i="6"/>
  <c r="B4922" i="6"/>
  <c r="I4922" i="6"/>
  <c r="A4923" i="6"/>
  <c r="B4923" i="6"/>
  <c r="I4923" i="6"/>
  <c r="A4924" i="6"/>
  <c r="B4924" i="6"/>
  <c r="I4924" i="6"/>
  <c r="A4925" i="6"/>
  <c r="B4925" i="6"/>
  <c r="I4925" i="6"/>
  <c r="A4926" i="6"/>
  <c r="B4926" i="6"/>
  <c r="I4926" i="6"/>
  <c r="A4927" i="6"/>
  <c r="B4927" i="6"/>
  <c r="I4927" i="6"/>
  <c r="A4928" i="6"/>
  <c r="B4928" i="6"/>
  <c r="I4928" i="6"/>
  <c r="A4929" i="6"/>
  <c r="B4929" i="6"/>
  <c r="I4929" i="6"/>
  <c r="A4930" i="6"/>
  <c r="B4930" i="6"/>
  <c r="I4930" i="6"/>
  <c r="A4931" i="6"/>
  <c r="B4931" i="6"/>
  <c r="I4931" i="6"/>
  <c r="A4932" i="6"/>
  <c r="B4932" i="6"/>
  <c r="I4932" i="6"/>
  <c r="A4933" i="6"/>
  <c r="B4933" i="6"/>
  <c r="I4933" i="6"/>
  <c r="A4934" i="6"/>
  <c r="B4934" i="6"/>
  <c r="I4934" i="6"/>
  <c r="A4935" i="6"/>
  <c r="B4935" i="6"/>
  <c r="I4935" i="6"/>
  <c r="A4936" i="6"/>
  <c r="B4936" i="6"/>
  <c r="I4936" i="6"/>
  <c r="A4937" i="6"/>
  <c r="B4937" i="6"/>
  <c r="I4937" i="6"/>
  <c r="A4938" i="6"/>
  <c r="B4938" i="6"/>
  <c r="I4938" i="6"/>
  <c r="A4939" i="6"/>
  <c r="B4939" i="6"/>
  <c r="I4939" i="6"/>
  <c r="A4940" i="6"/>
  <c r="B4940" i="6"/>
  <c r="I4940" i="6"/>
  <c r="A4941" i="6"/>
  <c r="B4941" i="6"/>
  <c r="I4941" i="6"/>
  <c r="A4942" i="6"/>
  <c r="B4942" i="6"/>
  <c r="I4942" i="6"/>
  <c r="A4943" i="6"/>
  <c r="B4943" i="6"/>
  <c r="I4943" i="6"/>
  <c r="A4944" i="6"/>
  <c r="B4944" i="6"/>
  <c r="I4944" i="6"/>
  <c r="A4945" i="6"/>
  <c r="B4945" i="6"/>
  <c r="I4945" i="6"/>
  <c r="A4946" i="6"/>
  <c r="B4946" i="6"/>
  <c r="I4946" i="6"/>
  <c r="A4947" i="6"/>
  <c r="B4947" i="6"/>
  <c r="I4947" i="6"/>
  <c r="A4948" i="6"/>
  <c r="B4948" i="6"/>
  <c r="I4948" i="6"/>
  <c r="A4949" i="6"/>
  <c r="B4949" i="6"/>
  <c r="I4949" i="6"/>
  <c r="A4950" i="6"/>
  <c r="B4950" i="6"/>
  <c r="I4950" i="6"/>
  <c r="A4951" i="6"/>
  <c r="B4951" i="6"/>
  <c r="I4951" i="6"/>
  <c r="A4952" i="6"/>
  <c r="B4952" i="6"/>
  <c r="I4952" i="6"/>
  <c r="A4953" i="6"/>
  <c r="B4953" i="6"/>
  <c r="I4953" i="6"/>
  <c r="A4954" i="6"/>
  <c r="B4954" i="6"/>
  <c r="I4954" i="6"/>
  <c r="A4955" i="6"/>
  <c r="B4955" i="6"/>
  <c r="I4955" i="6"/>
  <c r="A4956" i="6"/>
  <c r="B4956" i="6"/>
  <c r="I4956" i="6"/>
  <c r="A4957" i="6"/>
  <c r="B4957" i="6"/>
  <c r="I4957" i="6"/>
  <c r="A4958" i="6"/>
  <c r="B4958" i="6"/>
  <c r="I4958" i="6"/>
  <c r="A4959" i="6"/>
  <c r="B4959" i="6"/>
  <c r="I4959" i="6"/>
  <c r="A4960" i="6"/>
  <c r="B4960" i="6"/>
  <c r="I4960" i="6"/>
  <c r="A4961" i="6"/>
  <c r="B4961" i="6"/>
  <c r="I4961" i="6"/>
  <c r="A4962" i="6"/>
  <c r="B4962" i="6"/>
  <c r="I4962" i="6"/>
  <c r="A4963" i="6"/>
  <c r="B4963" i="6"/>
  <c r="I4963" i="6"/>
  <c r="A4964" i="6"/>
  <c r="B4964" i="6"/>
  <c r="I4964" i="6"/>
  <c r="A4965" i="6"/>
  <c r="B4965" i="6"/>
  <c r="I4965" i="6"/>
  <c r="A4966" i="6"/>
  <c r="B4966" i="6"/>
  <c r="I4966" i="6"/>
  <c r="A4967" i="6"/>
  <c r="B4967" i="6"/>
  <c r="I4967" i="6"/>
  <c r="A4968" i="6"/>
  <c r="B4968" i="6"/>
  <c r="I4968" i="6"/>
  <c r="A4969" i="6"/>
  <c r="B4969" i="6"/>
  <c r="I4969" i="6"/>
  <c r="A4970" i="6"/>
  <c r="B4970" i="6"/>
  <c r="I4970" i="6"/>
  <c r="A4971" i="6"/>
  <c r="B4971" i="6"/>
  <c r="I4971" i="6"/>
  <c r="A4972" i="6"/>
  <c r="B4972" i="6"/>
  <c r="I4972" i="6"/>
  <c r="A4973" i="6"/>
  <c r="B4973" i="6"/>
  <c r="I4973" i="6"/>
  <c r="A4974" i="6"/>
  <c r="B4974" i="6"/>
  <c r="I4974" i="6"/>
  <c r="A4975" i="6"/>
  <c r="B4975" i="6"/>
  <c r="I4975" i="6"/>
  <c r="A4976" i="6"/>
  <c r="B4976" i="6"/>
  <c r="I4976" i="6"/>
  <c r="A4977" i="6"/>
  <c r="B4977" i="6"/>
  <c r="I4977" i="6"/>
  <c r="A4978" i="6"/>
  <c r="B4978" i="6"/>
  <c r="I4978" i="6"/>
  <c r="A4979" i="6"/>
  <c r="B4979" i="6"/>
  <c r="I4979" i="6"/>
  <c r="A4980" i="6"/>
  <c r="B4980" i="6"/>
  <c r="I4980" i="6"/>
  <c r="A4981" i="6"/>
  <c r="B4981" i="6"/>
  <c r="I4981" i="6"/>
  <c r="A4982" i="6"/>
  <c r="B4982" i="6"/>
  <c r="I4982" i="6"/>
  <c r="A4983" i="6"/>
  <c r="B4983" i="6"/>
  <c r="I4983" i="6"/>
  <c r="A4984" i="6"/>
  <c r="B4984" i="6"/>
  <c r="I4984" i="6"/>
  <c r="A4985" i="6"/>
  <c r="B4985" i="6"/>
  <c r="I4985" i="6"/>
  <c r="A4986" i="6"/>
  <c r="B4986" i="6"/>
  <c r="I4986" i="6"/>
  <c r="A4987" i="6"/>
  <c r="B4987" i="6"/>
  <c r="I4987" i="6"/>
  <c r="A4988" i="6"/>
  <c r="B4988" i="6"/>
  <c r="I4988" i="6"/>
  <c r="A4989" i="6"/>
  <c r="B4989" i="6"/>
  <c r="I4989" i="6"/>
  <c r="A4990" i="6"/>
  <c r="B4990" i="6"/>
  <c r="I4990" i="6"/>
  <c r="A4991" i="6"/>
  <c r="B4991" i="6"/>
  <c r="I4991" i="6"/>
  <c r="A4992" i="6"/>
  <c r="B4992" i="6"/>
  <c r="I4992" i="6"/>
  <c r="A4993" i="6"/>
  <c r="B4993" i="6"/>
  <c r="I4993" i="6"/>
  <c r="A4994" i="6"/>
  <c r="B4994" i="6"/>
  <c r="I4994" i="6"/>
  <c r="A4995" i="6"/>
  <c r="B4995" i="6"/>
  <c r="I4995" i="6"/>
  <c r="A4996" i="6"/>
  <c r="B4996" i="6"/>
  <c r="I4996" i="6"/>
  <c r="A4997" i="6"/>
  <c r="B4997" i="6"/>
  <c r="I4997" i="6"/>
  <c r="A4998" i="6"/>
  <c r="B4998" i="6"/>
  <c r="I4998" i="6"/>
  <c r="A4999" i="6"/>
  <c r="B4999" i="6"/>
  <c r="I4999" i="6"/>
  <c r="A5000" i="6"/>
  <c r="B5000" i="6"/>
  <c r="I5000" i="6"/>
  <c r="A5001" i="6"/>
  <c r="B5001" i="6"/>
  <c r="I5001" i="6"/>
  <c r="A2" i="6"/>
  <c r="B2" i="6"/>
  <c r="I2" i="6"/>
  <c r="A2"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102" i="6"/>
  <c r="G103" i="6"/>
  <c r="G104" i="6"/>
  <c r="G105" i="6"/>
  <c r="G106" i="6"/>
  <c r="G107" i="6"/>
  <c r="G108" i="6"/>
  <c r="G109" i="6"/>
  <c r="G110" i="6"/>
  <c r="G111" i="6"/>
  <c r="G112" i="6"/>
  <c r="G113" i="6"/>
  <c r="G114" i="6"/>
  <c r="G115" i="6"/>
  <c r="G116" i="6"/>
  <c r="G117" i="6"/>
  <c r="G118" i="6"/>
  <c r="G119" i="6"/>
  <c r="G120" i="6"/>
  <c r="G121" i="6"/>
  <c r="G122" i="6"/>
  <c r="G123" i="6"/>
  <c r="G124" i="6"/>
  <c r="G125" i="6"/>
  <c r="G126" i="6"/>
  <c r="G127" i="6"/>
  <c r="G128" i="6"/>
  <c r="G129" i="6"/>
  <c r="G130" i="6"/>
  <c r="G131" i="6"/>
  <c r="G132" i="6"/>
  <c r="G133" i="6"/>
  <c r="G134" i="6"/>
  <c r="G135" i="6"/>
  <c r="G136" i="6"/>
  <c r="G137" i="6"/>
  <c r="G138" i="6"/>
  <c r="G139" i="6"/>
  <c r="G140" i="6"/>
  <c r="G141"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241" i="6"/>
  <c r="G242" i="6"/>
  <c r="G243" i="6"/>
  <c r="G244" i="6"/>
  <c r="G245" i="6"/>
  <c r="G246" i="6"/>
  <c r="G247" i="6"/>
  <c r="G248" i="6"/>
  <c r="G249" i="6"/>
  <c r="G250" i="6"/>
  <c r="G251" i="6"/>
  <c r="G252" i="6"/>
  <c r="G253" i="6"/>
  <c r="G254" i="6"/>
  <c r="G255" i="6"/>
  <c r="G256" i="6"/>
  <c r="G257" i="6"/>
  <c r="G258" i="6"/>
  <c r="G259" i="6"/>
  <c r="G260" i="6"/>
  <c r="G261" i="6"/>
  <c r="G262" i="6"/>
  <c r="G263" i="6"/>
  <c r="G264" i="6"/>
  <c r="G265" i="6"/>
  <c r="G266" i="6"/>
  <c r="G267" i="6"/>
  <c r="G268" i="6"/>
  <c r="G269" i="6"/>
  <c r="G270" i="6"/>
  <c r="G271" i="6"/>
  <c r="G272" i="6"/>
  <c r="G273" i="6"/>
  <c r="G274" i="6"/>
  <c r="G275" i="6"/>
  <c r="G276" i="6"/>
  <c r="G277" i="6"/>
  <c r="G278" i="6"/>
  <c r="G279" i="6"/>
  <c r="G280" i="6"/>
  <c r="G281" i="6"/>
  <c r="G282" i="6"/>
  <c r="G283" i="6"/>
  <c r="G284" i="6"/>
  <c r="G285" i="6"/>
  <c r="G286" i="6"/>
  <c r="G287" i="6"/>
  <c r="G288" i="6"/>
  <c r="G289" i="6"/>
  <c r="G290" i="6"/>
  <c r="G291" i="6"/>
  <c r="G292" i="6"/>
  <c r="G293" i="6"/>
  <c r="G294" i="6"/>
  <c r="G295" i="6"/>
  <c r="G296" i="6"/>
  <c r="G297" i="6"/>
  <c r="G298" i="6"/>
  <c r="G299"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334" i="6"/>
  <c r="G335" i="6"/>
  <c r="G336" i="6"/>
  <c r="G337" i="6"/>
  <c r="G338" i="6"/>
  <c r="G339" i="6"/>
  <c r="G340" i="6"/>
  <c r="G341" i="6"/>
  <c r="G342" i="6"/>
  <c r="G343" i="6"/>
  <c r="G344" i="6"/>
  <c r="G345" i="6"/>
  <c r="G346" i="6"/>
  <c r="G347" i="6"/>
  <c r="G348" i="6"/>
  <c r="G349" i="6"/>
  <c r="G350" i="6"/>
  <c r="G351" i="6"/>
  <c r="G352" i="6"/>
  <c r="G353" i="6"/>
  <c r="G354" i="6"/>
  <c r="G355" i="6"/>
  <c r="G356" i="6"/>
  <c r="G357" i="6"/>
  <c r="G358" i="6"/>
  <c r="G359" i="6"/>
  <c r="G360" i="6"/>
  <c r="G361" i="6"/>
  <c r="G362" i="6"/>
  <c r="G363" i="6"/>
  <c r="G364" i="6"/>
  <c r="G365" i="6"/>
  <c r="G366" i="6"/>
  <c r="G367" i="6"/>
  <c r="G368" i="6"/>
  <c r="G369" i="6"/>
  <c r="G370" i="6"/>
  <c r="G371" i="6"/>
  <c r="G372" i="6"/>
  <c r="G373" i="6"/>
  <c r="G374" i="6"/>
  <c r="G375" i="6"/>
  <c r="G376" i="6"/>
  <c r="G377" i="6"/>
  <c r="G378" i="6"/>
  <c r="G379" i="6"/>
  <c r="G380" i="6"/>
  <c r="G381" i="6"/>
  <c r="G382" i="6"/>
  <c r="G383" i="6"/>
  <c r="G384" i="6"/>
  <c r="G385" i="6"/>
  <c r="G386" i="6"/>
  <c r="G387" i="6"/>
  <c r="G388" i="6"/>
  <c r="G389" i="6"/>
  <c r="G390" i="6"/>
  <c r="G391" i="6"/>
  <c r="G392" i="6"/>
  <c r="G393" i="6"/>
  <c r="G394" i="6"/>
  <c r="G395" i="6"/>
  <c r="G396" i="6"/>
  <c r="G397" i="6"/>
  <c r="G398" i="6"/>
  <c r="G399" i="6"/>
  <c r="G400" i="6"/>
  <c r="G401" i="6"/>
  <c r="G402" i="6"/>
  <c r="G403" i="6"/>
  <c r="G404" i="6"/>
  <c r="G405" i="6"/>
  <c r="G406" i="6"/>
  <c r="G407" i="6"/>
  <c r="G408" i="6"/>
  <c r="G409" i="6"/>
  <c r="G410" i="6"/>
  <c r="G411" i="6"/>
  <c r="G412" i="6"/>
  <c r="G413" i="6"/>
  <c r="G414" i="6"/>
  <c r="G415" i="6"/>
  <c r="G416" i="6"/>
  <c r="G417" i="6"/>
  <c r="G418" i="6"/>
  <c r="G419" i="6"/>
  <c r="G420" i="6"/>
  <c r="G421" i="6"/>
  <c r="G422" i="6"/>
  <c r="G423" i="6"/>
  <c r="G424" i="6"/>
  <c r="G425" i="6"/>
  <c r="G426" i="6"/>
  <c r="G427" i="6"/>
  <c r="G428" i="6"/>
  <c r="G429" i="6"/>
  <c r="G430" i="6"/>
  <c r="G431" i="6"/>
  <c r="G432" i="6"/>
  <c r="G433" i="6"/>
  <c r="G434" i="6"/>
  <c r="G435" i="6"/>
  <c r="G436" i="6"/>
  <c r="G437" i="6"/>
  <c r="G438" i="6"/>
  <c r="G439" i="6"/>
  <c r="G440" i="6"/>
  <c r="G441" i="6"/>
  <c r="G442" i="6"/>
  <c r="G443" i="6"/>
  <c r="G444" i="6"/>
  <c r="G445" i="6"/>
  <c r="G446" i="6"/>
  <c r="G447" i="6"/>
  <c r="G448" i="6"/>
  <c r="G449" i="6"/>
  <c r="G450" i="6"/>
  <c r="G451" i="6"/>
  <c r="G452" i="6"/>
  <c r="G453" i="6"/>
  <c r="G454" i="6"/>
  <c r="G455" i="6"/>
  <c r="G456" i="6"/>
  <c r="G457" i="6"/>
  <c r="G458" i="6"/>
  <c r="G459" i="6"/>
  <c r="G460" i="6"/>
  <c r="G461" i="6"/>
  <c r="G462" i="6"/>
  <c r="G463" i="6"/>
  <c r="G464" i="6"/>
  <c r="G465" i="6"/>
  <c r="G466" i="6"/>
  <c r="G467" i="6"/>
  <c r="G468" i="6"/>
  <c r="G469" i="6"/>
  <c r="G470" i="6"/>
  <c r="G471" i="6"/>
  <c r="G472" i="6"/>
  <c r="G473" i="6"/>
  <c r="G474" i="6"/>
  <c r="G475" i="6"/>
  <c r="G476" i="6"/>
  <c r="G477" i="6"/>
  <c r="G478" i="6"/>
  <c r="G479" i="6"/>
  <c r="G480" i="6"/>
  <c r="G481" i="6"/>
  <c r="G482" i="6"/>
  <c r="G483" i="6"/>
  <c r="G484" i="6"/>
  <c r="G485" i="6"/>
  <c r="G486" i="6"/>
  <c r="G487" i="6"/>
  <c r="G488" i="6"/>
  <c r="G489" i="6"/>
  <c r="G490" i="6"/>
  <c r="G491" i="6"/>
  <c r="G492" i="6"/>
  <c r="G493" i="6"/>
  <c r="G494" i="6"/>
  <c r="G495" i="6"/>
  <c r="G496" i="6"/>
  <c r="G497" i="6"/>
  <c r="G498" i="6"/>
  <c r="G499" i="6"/>
  <c r="G500" i="6"/>
  <c r="G501" i="6"/>
  <c r="G502" i="6"/>
  <c r="G503" i="6"/>
  <c r="G504" i="6"/>
  <c r="G505" i="6"/>
  <c r="G506" i="6"/>
  <c r="G507" i="6"/>
  <c r="G508" i="6"/>
  <c r="G509" i="6"/>
  <c r="G510" i="6"/>
  <c r="G511" i="6"/>
  <c r="G512" i="6"/>
  <c r="G513" i="6"/>
  <c r="G514" i="6"/>
  <c r="G515" i="6"/>
  <c r="G516" i="6"/>
  <c r="G517" i="6"/>
  <c r="G518" i="6"/>
  <c r="G519" i="6"/>
  <c r="G520" i="6"/>
  <c r="G521" i="6"/>
  <c r="G522" i="6"/>
  <c r="G523" i="6"/>
  <c r="G524" i="6"/>
  <c r="G525" i="6"/>
  <c r="G526" i="6"/>
  <c r="G527" i="6"/>
  <c r="G528" i="6"/>
  <c r="G529" i="6"/>
  <c r="G530" i="6"/>
  <c r="G531" i="6"/>
  <c r="G532" i="6"/>
  <c r="G533" i="6"/>
  <c r="G534" i="6"/>
  <c r="G535" i="6"/>
  <c r="G536" i="6"/>
  <c r="G537" i="6"/>
  <c r="G538" i="6"/>
  <c r="G539" i="6"/>
  <c r="G540" i="6"/>
  <c r="G541" i="6"/>
  <c r="G542" i="6"/>
  <c r="G543" i="6"/>
  <c r="G544" i="6"/>
  <c r="G545" i="6"/>
  <c r="G546" i="6"/>
  <c r="G547" i="6"/>
  <c r="G548" i="6"/>
  <c r="G549" i="6"/>
  <c r="G550" i="6"/>
  <c r="G551" i="6"/>
  <c r="G552" i="6"/>
  <c r="G553" i="6"/>
  <c r="G554" i="6"/>
  <c r="G555" i="6"/>
  <c r="G556" i="6"/>
  <c r="G557" i="6"/>
  <c r="G558" i="6"/>
  <c r="G559" i="6"/>
  <c r="G560" i="6"/>
  <c r="G561" i="6"/>
  <c r="G562" i="6"/>
  <c r="G563" i="6"/>
  <c r="G564" i="6"/>
  <c r="G565" i="6"/>
  <c r="G566" i="6"/>
  <c r="G567" i="6"/>
  <c r="G568" i="6"/>
  <c r="G569" i="6"/>
  <c r="G570" i="6"/>
  <c r="G571" i="6"/>
  <c r="G572" i="6"/>
  <c r="G573" i="6"/>
  <c r="G574" i="6"/>
  <c r="G575" i="6"/>
  <c r="G576" i="6"/>
  <c r="G577" i="6"/>
  <c r="G578" i="6"/>
  <c r="G579" i="6"/>
  <c r="G580" i="6"/>
  <c r="G581" i="6"/>
  <c r="G582" i="6"/>
  <c r="G583" i="6"/>
  <c r="G584" i="6"/>
  <c r="G585" i="6"/>
  <c r="G586" i="6"/>
  <c r="G587" i="6"/>
  <c r="G588" i="6"/>
  <c r="G589" i="6"/>
  <c r="G590" i="6"/>
  <c r="G591" i="6"/>
  <c r="G592" i="6"/>
  <c r="G593" i="6"/>
  <c r="G594" i="6"/>
  <c r="G595" i="6"/>
  <c r="G596" i="6"/>
  <c r="G597" i="6"/>
  <c r="G598" i="6"/>
  <c r="G599" i="6"/>
  <c r="G600" i="6"/>
  <c r="G601" i="6"/>
  <c r="G602" i="6"/>
  <c r="G603" i="6"/>
  <c r="G604" i="6"/>
  <c r="G605" i="6"/>
  <c r="G606" i="6"/>
  <c r="G607" i="6"/>
  <c r="G608" i="6"/>
  <c r="G609" i="6"/>
  <c r="G610" i="6"/>
  <c r="G611" i="6"/>
  <c r="G612" i="6"/>
  <c r="G613" i="6"/>
  <c r="G614" i="6"/>
  <c r="G615" i="6"/>
  <c r="G616" i="6"/>
  <c r="G617" i="6"/>
  <c r="G618" i="6"/>
  <c r="G619" i="6"/>
  <c r="G620" i="6"/>
  <c r="G621" i="6"/>
  <c r="G622" i="6"/>
  <c r="G623" i="6"/>
  <c r="G624" i="6"/>
  <c r="G625" i="6"/>
  <c r="G626" i="6"/>
  <c r="G627" i="6"/>
  <c r="G628" i="6"/>
  <c r="G629" i="6"/>
  <c r="G630" i="6"/>
  <c r="G631" i="6"/>
  <c r="G632" i="6"/>
  <c r="G633" i="6"/>
  <c r="G634" i="6"/>
  <c r="G635" i="6"/>
  <c r="G636" i="6"/>
  <c r="G637" i="6"/>
  <c r="G638" i="6"/>
  <c r="G639" i="6"/>
  <c r="G640" i="6"/>
  <c r="G641" i="6"/>
  <c r="G642" i="6"/>
  <c r="G643" i="6"/>
  <c r="G644" i="6"/>
  <c r="G645" i="6"/>
  <c r="G646" i="6"/>
  <c r="G647" i="6"/>
  <c r="G648" i="6"/>
  <c r="G649" i="6"/>
  <c r="G650" i="6"/>
  <c r="G651" i="6"/>
  <c r="G652" i="6"/>
  <c r="G653" i="6"/>
  <c r="G654" i="6"/>
  <c r="G655" i="6"/>
  <c r="G656" i="6"/>
  <c r="G657" i="6"/>
  <c r="G658" i="6"/>
  <c r="G659" i="6"/>
  <c r="G660" i="6"/>
  <c r="G661" i="6"/>
  <c r="G662" i="6"/>
  <c r="G663" i="6"/>
  <c r="G664" i="6"/>
  <c r="G665" i="6"/>
  <c r="G666" i="6"/>
  <c r="G667" i="6"/>
  <c r="G668" i="6"/>
  <c r="G669" i="6"/>
  <c r="G670" i="6"/>
  <c r="G671" i="6"/>
  <c r="G672" i="6"/>
  <c r="G673" i="6"/>
  <c r="G674" i="6"/>
  <c r="G675" i="6"/>
  <c r="G676" i="6"/>
  <c r="G677" i="6"/>
  <c r="G678" i="6"/>
  <c r="G679" i="6"/>
  <c r="G680" i="6"/>
  <c r="G681" i="6"/>
  <c r="G682" i="6"/>
  <c r="G683" i="6"/>
  <c r="G684" i="6"/>
  <c r="G685" i="6"/>
  <c r="G686" i="6"/>
  <c r="G687" i="6"/>
  <c r="G688" i="6"/>
  <c r="G689" i="6"/>
  <c r="G690" i="6"/>
  <c r="G691" i="6"/>
  <c r="G692" i="6"/>
  <c r="G693" i="6"/>
  <c r="G694" i="6"/>
  <c r="G695" i="6"/>
  <c r="G696" i="6"/>
  <c r="G697" i="6"/>
  <c r="G698" i="6"/>
  <c r="G699" i="6"/>
  <c r="G700" i="6"/>
  <c r="G701" i="6"/>
  <c r="G702" i="6"/>
  <c r="G703" i="6"/>
  <c r="G704" i="6"/>
  <c r="G705" i="6"/>
  <c r="G706" i="6"/>
  <c r="G707" i="6"/>
  <c r="G708" i="6"/>
  <c r="G709" i="6"/>
  <c r="G710" i="6"/>
  <c r="G711" i="6"/>
  <c r="G712" i="6"/>
  <c r="G713" i="6"/>
  <c r="G714" i="6"/>
  <c r="G715" i="6"/>
  <c r="G716" i="6"/>
  <c r="G717" i="6"/>
  <c r="G718" i="6"/>
  <c r="G719" i="6"/>
  <c r="G720" i="6"/>
  <c r="G721" i="6"/>
  <c r="G722" i="6"/>
  <c r="G723" i="6"/>
  <c r="G724" i="6"/>
  <c r="G725" i="6"/>
  <c r="G726" i="6"/>
  <c r="G727" i="6"/>
  <c r="G728" i="6"/>
  <c r="G729" i="6"/>
  <c r="G730" i="6"/>
  <c r="G731" i="6"/>
  <c r="G732" i="6"/>
  <c r="G733" i="6"/>
  <c r="G734" i="6"/>
  <c r="G735" i="6"/>
  <c r="G736" i="6"/>
  <c r="G737" i="6"/>
  <c r="G738" i="6"/>
  <c r="G739" i="6"/>
  <c r="G740" i="6"/>
  <c r="G741" i="6"/>
  <c r="G742" i="6"/>
  <c r="G743" i="6"/>
  <c r="G744" i="6"/>
  <c r="G745" i="6"/>
  <c r="G746" i="6"/>
  <c r="G747" i="6"/>
  <c r="G748" i="6"/>
  <c r="G749" i="6"/>
  <c r="G750" i="6"/>
  <c r="G751" i="6"/>
  <c r="G752" i="6"/>
  <c r="G753" i="6"/>
  <c r="G754" i="6"/>
  <c r="G755" i="6"/>
  <c r="G756" i="6"/>
  <c r="G757" i="6"/>
  <c r="G758" i="6"/>
  <c r="G759" i="6"/>
  <c r="G760" i="6"/>
  <c r="G761" i="6"/>
  <c r="G762" i="6"/>
  <c r="G763" i="6"/>
  <c r="G764" i="6"/>
  <c r="G765" i="6"/>
  <c r="G766" i="6"/>
  <c r="G767" i="6"/>
  <c r="G768" i="6"/>
  <c r="G769" i="6"/>
  <c r="G770" i="6"/>
  <c r="G771" i="6"/>
  <c r="G772" i="6"/>
  <c r="G773" i="6"/>
  <c r="G774" i="6"/>
  <c r="G775" i="6"/>
  <c r="G776" i="6"/>
  <c r="G777" i="6"/>
  <c r="G778" i="6"/>
  <c r="G779" i="6"/>
  <c r="G780" i="6"/>
  <c r="G781" i="6"/>
  <c r="G782" i="6"/>
  <c r="G783" i="6"/>
  <c r="G784" i="6"/>
  <c r="G785" i="6"/>
  <c r="G786" i="6"/>
  <c r="G787" i="6"/>
  <c r="G788" i="6"/>
  <c r="G789" i="6"/>
  <c r="G790" i="6"/>
  <c r="G791" i="6"/>
  <c r="G792" i="6"/>
  <c r="G793" i="6"/>
  <c r="G794" i="6"/>
  <c r="G795" i="6"/>
  <c r="G796" i="6"/>
  <c r="G797" i="6"/>
  <c r="G798" i="6"/>
  <c r="G799" i="6"/>
  <c r="G800" i="6"/>
  <c r="G801" i="6"/>
  <c r="G802" i="6"/>
  <c r="G803" i="6"/>
  <c r="G804" i="6"/>
  <c r="G805" i="6"/>
  <c r="G806" i="6"/>
  <c r="G807" i="6"/>
  <c r="G808" i="6"/>
  <c r="G809" i="6"/>
  <c r="G810" i="6"/>
  <c r="G811" i="6"/>
  <c r="G812" i="6"/>
  <c r="G813" i="6"/>
  <c r="G814" i="6"/>
  <c r="G815" i="6"/>
  <c r="G816" i="6"/>
  <c r="G817" i="6"/>
  <c r="G818" i="6"/>
  <c r="G819" i="6"/>
  <c r="G820" i="6"/>
  <c r="G821" i="6"/>
  <c r="G822" i="6"/>
  <c r="G823" i="6"/>
  <c r="G824" i="6"/>
  <c r="G825" i="6"/>
  <c r="G826" i="6"/>
  <c r="G827" i="6"/>
  <c r="G828" i="6"/>
  <c r="G829" i="6"/>
  <c r="G830" i="6"/>
  <c r="G831" i="6"/>
  <c r="G832" i="6"/>
  <c r="G833" i="6"/>
  <c r="G834" i="6"/>
  <c r="G835" i="6"/>
  <c r="G836" i="6"/>
  <c r="G837" i="6"/>
  <c r="G838" i="6"/>
  <c r="G839" i="6"/>
  <c r="G840" i="6"/>
  <c r="G841" i="6"/>
  <c r="G842" i="6"/>
  <c r="G843" i="6"/>
  <c r="G844" i="6"/>
  <c r="G845" i="6"/>
  <c r="G846" i="6"/>
  <c r="G847" i="6"/>
  <c r="G848" i="6"/>
  <c r="G849" i="6"/>
  <c r="G850" i="6"/>
  <c r="G851" i="6"/>
  <c r="G852" i="6"/>
  <c r="G853" i="6"/>
  <c r="G854" i="6"/>
  <c r="G855" i="6"/>
  <c r="G856" i="6"/>
  <c r="G857" i="6"/>
  <c r="G858" i="6"/>
  <c r="G859" i="6"/>
  <c r="G860" i="6"/>
  <c r="G861" i="6"/>
  <c r="G862" i="6"/>
  <c r="G863" i="6"/>
  <c r="G864" i="6"/>
  <c r="G865" i="6"/>
  <c r="G866" i="6"/>
  <c r="G867" i="6"/>
  <c r="G868" i="6"/>
  <c r="G869" i="6"/>
  <c r="G870" i="6"/>
  <c r="G871" i="6"/>
  <c r="G872" i="6"/>
  <c r="G873" i="6"/>
  <c r="G874" i="6"/>
  <c r="G875" i="6"/>
  <c r="G876" i="6"/>
  <c r="G877" i="6"/>
  <c r="G878" i="6"/>
  <c r="G879" i="6"/>
  <c r="G880" i="6"/>
  <c r="G881" i="6"/>
  <c r="G882" i="6"/>
  <c r="G883" i="6"/>
  <c r="G884" i="6"/>
  <c r="G885" i="6"/>
  <c r="G886" i="6"/>
  <c r="G887" i="6"/>
  <c r="G888" i="6"/>
  <c r="G889" i="6"/>
  <c r="G890" i="6"/>
  <c r="G891" i="6"/>
  <c r="G892" i="6"/>
  <c r="G893" i="6"/>
  <c r="G894" i="6"/>
  <c r="G895" i="6"/>
  <c r="G896" i="6"/>
  <c r="G897" i="6"/>
  <c r="G898" i="6"/>
  <c r="G899" i="6"/>
  <c r="G900" i="6"/>
  <c r="G901" i="6"/>
  <c r="G902" i="6"/>
  <c r="G903" i="6"/>
  <c r="G904" i="6"/>
  <c r="G905" i="6"/>
  <c r="G906" i="6"/>
  <c r="G907" i="6"/>
  <c r="G908" i="6"/>
  <c r="G909" i="6"/>
  <c r="G910" i="6"/>
  <c r="G911" i="6"/>
  <c r="G912" i="6"/>
  <c r="G913" i="6"/>
  <c r="G914" i="6"/>
  <c r="G915" i="6"/>
  <c r="G916" i="6"/>
  <c r="G917" i="6"/>
  <c r="G918" i="6"/>
  <c r="G919" i="6"/>
  <c r="G920" i="6"/>
  <c r="G921" i="6"/>
  <c r="G922" i="6"/>
  <c r="G923" i="6"/>
  <c r="G924" i="6"/>
  <c r="G925" i="6"/>
  <c r="G926" i="6"/>
  <c r="G927" i="6"/>
  <c r="G928" i="6"/>
  <c r="G929" i="6"/>
  <c r="G930" i="6"/>
  <c r="G931" i="6"/>
  <c r="G932" i="6"/>
  <c r="G933" i="6"/>
  <c r="G934" i="6"/>
  <c r="G935" i="6"/>
  <c r="G936" i="6"/>
  <c r="G937" i="6"/>
  <c r="G938" i="6"/>
  <c r="G939" i="6"/>
  <c r="G940" i="6"/>
  <c r="G941" i="6"/>
  <c r="G942" i="6"/>
  <c r="G943" i="6"/>
  <c r="G944" i="6"/>
  <c r="G945" i="6"/>
  <c r="G946" i="6"/>
  <c r="G947" i="6"/>
  <c r="G948" i="6"/>
  <c r="G949" i="6"/>
  <c r="G950" i="6"/>
  <c r="G951" i="6"/>
  <c r="G952" i="6"/>
  <c r="G953" i="6"/>
  <c r="G954" i="6"/>
  <c r="G955" i="6"/>
  <c r="G956" i="6"/>
  <c r="G957" i="6"/>
  <c r="G958" i="6"/>
  <c r="G959" i="6"/>
  <c r="G960" i="6"/>
  <c r="G961" i="6"/>
  <c r="G962" i="6"/>
  <c r="G963" i="6"/>
  <c r="G964" i="6"/>
  <c r="G965" i="6"/>
  <c r="G966" i="6"/>
  <c r="G967" i="6"/>
  <c r="G968" i="6"/>
  <c r="G969" i="6"/>
  <c r="G970" i="6"/>
  <c r="G971" i="6"/>
  <c r="G972" i="6"/>
  <c r="G973" i="6"/>
  <c r="G974" i="6"/>
  <c r="G975" i="6"/>
  <c r="G976" i="6"/>
  <c r="G977" i="6"/>
  <c r="G978" i="6"/>
  <c r="G979" i="6"/>
  <c r="G980" i="6"/>
  <c r="G981" i="6"/>
  <c r="G982" i="6"/>
  <c r="G983" i="6"/>
  <c r="G984" i="6"/>
  <c r="G985" i="6"/>
  <c r="G986" i="6"/>
  <c r="G987" i="6"/>
  <c r="G988" i="6"/>
  <c r="G989" i="6"/>
  <c r="G990" i="6"/>
  <c r="G991" i="6"/>
  <c r="G992" i="6"/>
  <c r="G993" i="6"/>
  <c r="G994" i="6"/>
  <c r="G995" i="6"/>
  <c r="G996" i="6"/>
  <c r="G997" i="6"/>
  <c r="G998" i="6"/>
  <c r="G999" i="6"/>
  <c r="G1000" i="6"/>
  <c r="G1001" i="6"/>
  <c r="G1002" i="6"/>
  <c r="G1003" i="6"/>
  <c r="G1004" i="6"/>
  <c r="G1005" i="6"/>
  <c r="G1006" i="6"/>
  <c r="G1007" i="6"/>
  <c r="G1008" i="6"/>
  <c r="G1009" i="6"/>
  <c r="G1010" i="6"/>
  <c r="G1011" i="6"/>
  <c r="G1012" i="6"/>
  <c r="G1013" i="6"/>
  <c r="G1014" i="6"/>
  <c r="G1015" i="6"/>
  <c r="G1016" i="6"/>
  <c r="G1017" i="6"/>
  <c r="G1018" i="6"/>
  <c r="G1019" i="6"/>
  <c r="G1020" i="6"/>
  <c r="G1021" i="6"/>
  <c r="G1022" i="6"/>
  <c r="G1023" i="6"/>
  <c r="G1024" i="6"/>
  <c r="G1025" i="6"/>
  <c r="G1026" i="6"/>
  <c r="G1027" i="6"/>
  <c r="G1028" i="6"/>
  <c r="G1029" i="6"/>
  <c r="G1030" i="6"/>
  <c r="G1031" i="6"/>
  <c r="G1032" i="6"/>
  <c r="G1033" i="6"/>
  <c r="G1034" i="6"/>
  <c r="G1035" i="6"/>
  <c r="G1036" i="6"/>
  <c r="G1037" i="6"/>
  <c r="G1038" i="6"/>
  <c r="G1039" i="6"/>
  <c r="G1040" i="6"/>
  <c r="G1041" i="6"/>
  <c r="G1042" i="6"/>
  <c r="G1043" i="6"/>
  <c r="G1044" i="6"/>
  <c r="G1045" i="6"/>
  <c r="G1046" i="6"/>
  <c r="G1047" i="6"/>
  <c r="G1048" i="6"/>
  <c r="G1049" i="6"/>
  <c r="G1050" i="6"/>
  <c r="G1051" i="6"/>
  <c r="G1052" i="6"/>
  <c r="G1053" i="6"/>
  <c r="G1054" i="6"/>
  <c r="G1055" i="6"/>
  <c r="G1056" i="6"/>
  <c r="G1057" i="6"/>
  <c r="G1058" i="6"/>
  <c r="G1059" i="6"/>
  <c r="G1060" i="6"/>
  <c r="G1061" i="6"/>
  <c r="G1062" i="6"/>
  <c r="G1063" i="6"/>
  <c r="G1064" i="6"/>
  <c r="G1065" i="6"/>
  <c r="G1066" i="6"/>
  <c r="G1067" i="6"/>
  <c r="G1068" i="6"/>
  <c r="G1069" i="6"/>
  <c r="G1070" i="6"/>
  <c r="G1071" i="6"/>
  <c r="G1072" i="6"/>
  <c r="G1073" i="6"/>
  <c r="G1074" i="6"/>
  <c r="G1075" i="6"/>
  <c r="G1076" i="6"/>
  <c r="G1077" i="6"/>
  <c r="G1078" i="6"/>
  <c r="G1079" i="6"/>
  <c r="G1080" i="6"/>
  <c r="G1081" i="6"/>
  <c r="G1082" i="6"/>
  <c r="G1083" i="6"/>
  <c r="G1084" i="6"/>
  <c r="G1085" i="6"/>
  <c r="G1086" i="6"/>
  <c r="G1087" i="6"/>
  <c r="G1088" i="6"/>
  <c r="G1089" i="6"/>
  <c r="G1090" i="6"/>
  <c r="G1091" i="6"/>
  <c r="G1092" i="6"/>
  <c r="G1093" i="6"/>
  <c r="G1094" i="6"/>
  <c r="G1095" i="6"/>
  <c r="G1096" i="6"/>
  <c r="G1097" i="6"/>
  <c r="G1098" i="6"/>
  <c r="G1099" i="6"/>
  <c r="G1100" i="6"/>
  <c r="G1101" i="6"/>
  <c r="G1102" i="6"/>
  <c r="G1103" i="6"/>
  <c r="G1104" i="6"/>
  <c r="G1105" i="6"/>
  <c r="G1106" i="6"/>
  <c r="G1107" i="6"/>
  <c r="G1108" i="6"/>
  <c r="G1109" i="6"/>
  <c r="G1110" i="6"/>
  <c r="G1111" i="6"/>
  <c r="G1112" i="6"/>
  <c r="G1113" i="6"/>
  <c r="G1114" i="6"/>
  <c r="G1115" i="6"/>
  <c r="G1116" i="6"/>
  <c r="G1117" i="6"/>
  <c r="G1118" i="6"/>
  <c r="G1119" i="6"/>
  <c r="G1120" i="6"/>
  <c r="G1121" i="6"/>
  <c r="G1122" i="6"/>
  <c r="G1123" i="6"/>
  <c r="G1124" i="6"/>
  <c r="G1125" i="6"/>
  <c r="G1126" i="6"/>
  <c r="G1127" i="6"/>
  <c r="G1128" i="6"/>
  <c r="G1129" i="6"/>
  <c r="G1130" i="6"/>
  <c r="G1131" i="6"/>
  <c r="G1132" i="6"/>
  <c r="G1133" i="6"/>
  <c r="G1134" i="6"/>
  <c r="G1135" i="6"/>
  <c r="G1136" i="6"/>
  <c r="G1137" i="6"/>
  <c r="G1138" i="6"/>
  <c r="G1139" i="6"/>
  <c r="G1140" i="6"/>
  <c r="G1141" i="6"/>
  <c r="G1142" i="6"/>
  <c r="G1143" i="6"/>
  <c r="G1144" i="6"/>
  <c r="G1145" i="6"/>
  <c r="G1146" i="6"/>
  <c r="G1147" i="6"/>
  <c r="G1148" i="6"/>
  <c r="G1149" i="6"/>
  <c r="G1150" i="6"/>
  <c r="G1151" i="6"/>
  <c r="G1152" i="6"/>
  <c r="G1153" i="6"/>
  <c r="G1154" i="6"/>
  <c r="G1155" i="6"/>
  <c r="G1156" i="6"/>
  <c r="G1157" i="6"/>
  <c r="G1158" i="6"/>
  <c r="G1159" i="6"/>
  <c r="G1160" i="6"/>
  <c r="G1161" i="6"/>
  <c r="G1162" i="6"/>
  <c r="G1163" i="6"/>
  <c r="G1164" i="6"/>
  <c r="G1165" i="6"/>
  <c r="G1166" i="6"/>
  <c r="G1167" i="6"/>
  <c r="G1168" i="6"/>
  <c r="G1169" i="6"/>
  <c r="G1170" i="6"/>
  <c r="G1171" i="6"/>
  <c r="G1172" i="6"/>
  <c r="G1173" i="6"/>
  <c r="G1174" i="6"/>
  <c r="G1175" i="6"/>
  <c r="G1176" i="6"/>
  <c r="G1177" i="6"/>
  <c r="G1178" i="6"/>
  <c r="G1179" i="6"/>
  <c r="G1180" i="6"/>
  <c r="G1181" i="6"/>
  <c r="G1182" i="6"/>
  <c r="G1183" i="6"/>
  <c r="G1184" i="6"/>
  <c r="G1185" i="6"/>
  <c r="G1186" i="6"/>
  <c r="G1187" i="6"/>
  <c r="G1188" i="6"/>
  <c r="G1189" i="6"/>
  <c r="G1190" i="6"/>
  <c r="G1191" i="6"/>
  <c r="G1192" i="6"/>
  <c r="G1193" i="6"/>
  <c r="G1194" i="6"/>
  <c r="G1195" i="6"/>
  <c r="G1196" i="6"/>
  <c r="G1197" i="6"/>
  <c r="G1198" i="6"/>
  <c r="G1199" i="6"/>
  <c r="G1200" i="6"/>
  <c r="G1201" i="6"/>
  <c r="G1202" i="6"/>
  <c r="G1203" i="6"/>
  <c r="G1204" i="6"/>
  <c r="G1205" i="6"/>
  <c r="G1206" i="6"/>
  <c r="G1207" i="6"/>
  <c r="G1208" i="6"/>
  <c r="G1209" i="6"/>
  <c r="G1210" i="6"/>
  <c r="G1211" i="6"/>
  <c r="G1212" i="6"/>
  <c r="G1213" i="6"/>
  <c r="G1214" i="6"/>
  <c r="G1215" i="6"/>
  <c r="G1216" i="6"/>
  <c r="G1217" i="6"/>
  <c r="G1218" i="6"/>
  <c r="G1219" i="6"/>
  <c r="G1220" i="6"/>
  <c r="G1221" i="6"/>
  <c r="G1222" i="6"/>
  <c r="G1223" i="6"/>
  <c r="G1224" i="6"/>
  <c r="G1225" i="6"/>
  <c r="G1226" i="6"/>
  <c r="G1227" i="6"/>
  <c r="G1228" i="6"/>
  <c r="G1229" i="6"/>
  <c r="G1230" i="6"/>
  <c r="G1231" i="6"/>
  <c r="G1232" i="6"/>
  <c r="G1233" i="6"/>
  <c r="G1234" i="6"/>
  <c r="G1235" i="6"/>
  <c r="G1236" i="6"/>
  <c r="G1237" i="6"/>
  <c r="G1238" i="6"/>
  <c r="G1239" i="6"/>
  <c r="G1240" i="6"/>
  <c r="G1241" i="6"/>
  <c r="G1242" i="6"/>
  <c r="G1243" i="6"/>
  <c r="G1244" i="6"/>
  <c r="G1245" i="6"/>
  <c r="G1246" i="6"/>
  <c r="G1247" i="6"/>
  <c r="G1248" i="6"/>
  <c r="G1249" i="6"/>
  <c r="G1250" i="6"/>
  <c r="G1251" i="6"/>
  <c r="G1252" i="6"/>
  <c r="G1253" i="6"/>
  <c r="G1254" i="6"/>
  <c r="G1255" i="6"/>
  <c r="G1256" i="6"/>
  <c r="G1257" i="6"/>
  <c r="G1258" i="6"/>
  <c r="G1259" i="6"/>
  <c r="G1260" i="6"/>
  <c r="G1261" i="6"/>
  <c r="G1262" i="6"/>
  <c r="G1263" i="6"/>
  <c r="G1264" i="6"/>
  <c r="G1265" i="6"/>
  <c r="G1266" i="6"/>
  <c r="G1267" i="6"/>
  <c r="G1268" i="6"/>
  <c r="G1269" i="6"/>
  <c r="G1270" i="6"/>
  <c r="G1271" i="6"/>
  <c r="G1272" i="6"/>
  <c r="G1273" i="6"/>
  <c r="G1274" i="6"/>
  <c r="G1275" i="6"/>
  <c r="G1276" i="6"/>
  <c r="G1277" i="6"/>
  <c r="G1278" i="6"/>
  <c r="G1279" i="6"/>
  <c r="G1280" i="6"/>
  <c r="G1281" i="6"/>
  <c r="G1282" i="6"/>
  <c r="G1283" i="6"/>
  <c r="G1284" i="6"/>
  <c r="G1285" i="6"/>
  <c r="G1286" i="6"/>
  <c r="G1287" i="6"/>
  <c r="G1288" i="6"/>
  <c r="G1289" i="6"/>
  <c r="G1290" i="6"/>
  <c r="G1291" i="6"/>
  <c r="G1292" i="6"/>
  <c r="G1293" i="6"/>
  <c r="G1294" i="6"/>
  <c r="G1295" i="6"/>
  <c r="G1296" i="6"/>
  <c r="G1297" i="6"/>
  <c r="G1298" i="6"/>
  <c r="G1299" i="6"/>
  <c r="G1300" i="6"/>
  <c r="G1301" i="6"/>
  <c r="G1302" i="6"/>
  <c r="G1303" i="6"/>
  <c r="G1304" i="6"/>
  <c r="G1305" i="6"/>
  <c r="G1306" i="6"/>
  <c r="G1307" i="6"/>
  <c r="G1308" i="6"/>
  <c r="G1309" i="6"/>
  <c r="G1310" i="6"/>
  <c r="G1311" i="6"/>
  <c r="G1312" i="6"/>
  <c r="G1313" i="6"/>
  <c r="G1314" i="6"/>
  <c r="G1315" i="6"/>
  <c r="G1316" i="6"/>
  <c r="G1317" i="6"/>
  <c r="G1318" i="6"/>
  <c r="G1319" i="6"/>
  <c r="G1320" i="6"/>
  <c r="G1321" i="6"/>
  <c r="G1322" i="6"/>
  <c r="G1323" i="6"/>
  <c r="G1324" i="6"/>
  <c r="G1325" i="6"/>
  <c r="G1326" i="6"/>
  <c r="G1327" i="6"/>
  <c r="G1328" i="6"/>
  <c r="G1329" i="6"/>
  <c r="G1330" i="6"/>
  <c r="G1331" i="6"/>
  <c r="G1332" i="6"/>
  <c r="G1333" i="6"/>
  <c r="G1334" i="6"/>
  <c r="G1335" i="6"/>
  <c r="G1336" i="6"/>
  <c r="G1337" i="6"/>
  <c r="G1338" i="6"/>
  <c r="G1339" i="6"/>
  <c r="G1340" i="6"/>
  <c r="G1341" i="6"/>
  <c r="G1342" i="6"/>
  <c r="G1343" i="6"/>
  <c r="G1344" i="6"/>
  <c r="G1345" i="6"/>
  <c r="G1346" i="6"/>
  <c r="G1347" i="6"/>
  <c r="G1348" i="6"/>
  <c r="G1349" i="6"/>
  <c r="G1350" i="6"/>
  <c r="G1351" i="6"/>
  <c r="G1352" i="6"/>
  <c r="G1353" i="6"/>
  <c r="G1354" i="6"/>
  <c r="G1355" i="6"/>
  <c r="G1356" i="6"/>
  <c r="G1357" i="6"/>
  <c r="G1358" i="6"/>
  <c r="G1359" i="6"/>
  <c r="G1360" i="6"/>
  <c r="G1361" i="6"/>
  <c r="G1362" i="6"/>
  <c r="G1363" i="6"/>
  <c r="G1364" i="6"/>
  <c r="G1365" i="6"/>
  <c r="G1366" i="6"/>
  <c r="G1367" i="6"/>
  <c r="G1368" i="6"/>
  <c r="G1369" i="6"/>
  <c r="G1370" i="6"/>
  <c r="G1371" i="6"/>
  <c r="G1372" i="6"/>
  <c r="G1373" i="6"/>
  <c r="G1374" i="6"/>
  <c r="G1375" i="6"/>
  <c r="G1376" i="6"/>
  <c r="G1377" i="6"/>
  <c r="G1378" i="6"/>
  <c r="G1379" i="6"/>
  <c r="G1380" i="6"/>
  <c r="G1381" i="6"/>
  <c r="G1382" i="6"/>
  <c r="G1383" i="6"/>
  <c r="G1384" i="6"/>
  <c r="G1385" i="6"/>
  <c r="G1386" i="6"/>
  <c r="G1387" i="6"/>
  <c r="G1388" i="6"/>
  <c r="G1389" i="6"/>
  <c r="G1390" i="6"/>
  <c r="G1391" i="6"/>
  <c r="G1392" i="6"/>
  <c r="G1393" i="6"/>
  <c r="G1394" i="6"/>
  <c r="G1395" i="6"/>
  <c r="G1396" i="6"/>
  <c r="G1397" i="6"/>
  <c r="G1398" i="6"/>
  <c r="G1399" i="6"/>
  <c r="G1400" i="6"/>
  <c r="G1401" i="6"/>
  <c r="G1402" i="6"/>
  <c r="G1403" i="6"/>
  <c r="G1404" i="6"/>
  <c r="G1405" i="6"/>
  <c r="G1406" i="6"/>
  <c r="G1407" i="6"/>
  <c r="G1408" i="6"/>
  <c r="G1409" i="6"/>
  <c r="G1410" i="6"/>
  <c r="G1411" i="6"/>
  <c r="G1412" i="6"/>
  <c r="G1413" i="6"/>
  <c r="G1414" i="6"/>
  <c r="G1415" i="6"/>
  <c r="G1416" i="6"/>
  <c r="G1417" i="6"/>
  <c r="G1418" i="6"/>
  <c r="G1419" i="6"/>
  <c r="G1420" i="6"/>
  <c r="G1421" i="6"/>
  <c r="G1422" i="6"/>
  <c r="G1423" i="6"/>
  <c r="G1424" i="6"/>
  <c r="G1425" i="6"/>
  <c r="G1426" i="6"/>
  <c r="G1427" i="6"/>
  <c r="G1428" i="6"/>
  <c r="G1429" i="6"/>
  <c r="G1430" i="6"/>
  <c r="G1431" i="6"/>
  <c r="G1432" i="6"/>
  <c r="G1433" i="6"/>
  <c r="G1434" i="6"/>
  <c r="G1435" i="6"/>
  <c r="G1436" i="6"/>
  <c r="G1437" i="6"/>
  <c r="G1438" i="6"/>
  <c r="G1439" i="6"/>
  <c r="G1440" i="6"/>
  <c r="G1441" i="6"/>
  <c r="G1442" i="6"/>
  <c r="G1443" i="6"/>
  <c r="G1444" i="6"/>
  <c r="G1445" i="6"/>
  <c r="G1446" i="6"/>
  <c r="G1447" i="6"/>
  <c r="G1448" i="6"/>
  <c r="G1449" i="6"/>
  <c r="G1450" i="6"/>
  <c r="G1451" i="6"/>
  <c r="G1452" i="6"/>
  <c r="G1453" i="6"/>
  <c r="G1454" i="6"/>
  <c r="G1455" i="6"/>
  <c r="G1456" i="6"/>
  <c r="G1457" i="6"/>
  <c r="G1458" i="6"/>
  <c r="G1459" i="6"/>
  <c r="G1460" i="6"/>
  <c r="G1461" i="6"/>
  <c r="G1462" i="6"/>
  <c r="G1463" i="6"/>
  <c r="G1464" i="6"/>
  <c r="G1465" i="6"/>
  <c r="G1466" i="6"/>
  <c r="G1467" i="6"/>
  <c r="G1468" i="6"/>
  <c r="G1469" i="6"/>
  <c r="G1470" i="6"/>
  <c r="G1471" i="6"/>
  <c r="G1472" i="6"/>
  <c r="G1473" i="6"/>
  <c r="G1474" i="6"/>
  <c r="G1475" i="6"/>
  <c r="G1476" i="6"/>
  <c r="G1477" i="6"/>
  <c r="G1478" i="6"/>
  <c r="G1479" i="6"/>
  <c r="G1480" i="6"/>
  <c r="G1481" i="6"/>
  <c r="G1482" i="6"/>
  <c r="G1483" i="6"/>
  <c r="G1484" i="6"/>
  <c r="G1485" i="6"/>
  <c r="G1486" i="6"/>
  <c r="G1487" i="6"/>
  <c r="G1488" i="6"/>
  <c r="G1489" i="6"/>
  <c r="G1490" i="6"/>
  <c r="G1491" i="6"/>
  <c r="G1492" i="6"/>
  <c r="G1493" i="6"/>
  <c r="G1494" i="6"/>
  <c r="G1495" i="6"/>
  <c r="G1496" i="6"/>
  <c r="G1497" i="6"/>
  <c r="G1498" i="6"/>
  <c r="G1499" i="6"/>
  <c r="G1500" i="6"/>
  <c r="G1501" i="6"/>
  <c r="G1502" i="6"/>
  <c r="G1503" i="6"/>
  <c r="G1504" i="6"/>
  <c r="G1505" i="6"/>
  <c r="G1506" i="6"/>
  <c r="G1507" i="6"/>
  <c r="G1508" i="6"/>
  <c r="G1509" i="6"/>
  <c r="G1510" i="6"/>
  <c r="G1511" i="6"/>
  <c r="G1512" i="6"/>
  <c r="G1513" i="6"/>
  <c r="G1514" i="6"/>
  <c r="G1515" i="6"/>
  <c r="G1516" i="6"/>
  <c r="G1517" i="6"/>
  <c r="G1518" i="6"/>
  <c r="G1519" i="6"/>
  <c r="G1520" i="6"/>
  <c r="G1521" i="6"/>
  <c r="G1522" i="6"/>
  <c r="G1523" i="6"/>
  <c r="G1524" i="6"/>
  <c r="G1525" i="6"/>
  <c r="G1526" i="6"/>
  <c r="G1527" i="6"/>
  <c r="G1528" i="6"/>
  <c r="G1529" i="6"/>
  <c r="G1530" i="6"/>
  <c r="G1531" i="6"/>
  <c r="G1532" i="6"/>
  <c r="G1533" i="6"/>
  <c r="G1534" i="6"/>
  <c r="G1535" i="6"/>
  <c r="G1536" i="6"/>
  <c r="G1537" i="6"/>
  <c r="G1538" i="6"/>
  <c r="G1539" i="6"/>
  <c r="G1540" i="6"/>
  <c r="G1541" i="6"/>
  <c r="G1542" i="6"/>
  <c r="G1543" i="6"/>
  <c r="G1544" i="6"/>
  <c r="G1545" i="6"/>
  <c r="G1546" i="6"/>
  <c r="G1547" i="6"/>
  <c r="G1548" i="6"/>
  <c r="G1549" i="6"/>
  <c r="G1550" i="6"/>
  <c r="G1551" i="6"/>
  <c r="G1552" i="6"/>
  <c r="G1553" i="6"/>
  <c r="G1554" i="6"/>
  <c r="G1555" i="6"/>
  <c r="G1556" i="6"/>
  <c r="G1557" i="6"/>
  <c r="G1558" i="6"/>
  <c r="G1559" i="6"/>
  <c r="G1560" i="6"/>
  <c r="G1561" i="6"/>
  <c r="G1562" i="6"/>
  <c r="G1563" i="6"/>
  <c r="G1564" i="6"/>
  <c r="G1565" i="6"/>
  <c r="G1566" i="6"/>
  <c r="G1567" i="6"/>
  <c r="G1568" i="6"/>
  <c r="G1569" i="6"/>
  <c r="G1570" i="6"/>
  <c r="G1571" i="6"/>
  <c r="G1572" i="6"/>
  <c r="G1573" i="6"/>
  <c r="G1574" i="6"/>
  <c r="G1575" i="6"/>
  <c r="G1576" i="6"/>
  <c r="G1577" i="6"/>
  <c r="G1578" i="6"/>
  <c r="G1579" i="6"/>
  <c r="G1580" i="6"/>
  <c r="G1581" i="6"/>
  <c r="G1582" i="6"/>
  <c r="G1583" i="6"/>
  <c r="G1584" i="6"/>
  <c r="G1585" i="6"/>
  <c r="G1586" i="6"/>
  <c r="G1587" i="6"/>
  <c r="G1588" i="6"/>
  <c r="G1589" i="6"/>
  <c r="G1590" i="6"/>
  <c r="G1591" i="6"/>
  <c r="G1592" i="6"/>
  <c r="G1593" i="6"/>
  <c r="G1594" i="6"/>
  <c r="G1595" i="6"/>
  <c r="G1596" i="6"/>
  <c r="G1597" i="6"/>
  <c r="G1598" i="6"/>
  <c r="G1599" i="6"/>
  <c r="G1600" i="6"/>
  <c r="G1601" i="6"/>
  <c r="G1602" i="6"/>
  <c r="G1603" i="6"/>
  <c r="G1604" i="6"/>
  <c r="G1605" i="6"/>
  <c r="G1606" i="6"/>
  <c r="G1607" i="6"/>
  <c r="G1608" i="6"/>
  <c r="G1609" i="6"/>
  <c r="G1610" i="6"/>
  <c r="G1611" i="6"/>
  <c r="G1612" i="6"/>
  <c r="G1613" i="6"/>
  <c r="G1614" i="6"/>
  <c r="G1615" i="6"/>
  <c r="G1616" i="6"/>
  <c r="G1617" i="6"/>
  <c r="G1618" i="6"/>
  <c r="G1619" i="6"/>
  <c r="G1620" i="6"/>
  <c r="G1621" i="6"/>
  <c r="G1622" i="6"/>
  <c r="G1623" i="6"/>
  <c r="G1624" i="6"/>
  <c r="G1625" i="6"/>
  <c r="G1626" i="6"/>
  <c r="G1627" i="6"/>
  <c r="G1628" i="6"/>
  <c r="G1629" i="6"/>
  <c r="G1630" i="6"/>
  <c r="G1631" i="6"/>
  <c r="G1632" i="6"/>
  <c r="G1633" i="6"/>
  <c r="G1634" i="6"/>
  <c r="G1635" i="6"/>
  <c r="G1636" i="6"/>
  <c r="G1637" i="6"/>
  <c r="G1638" i="6"/>
  <c r="G1639" i="6"/>
  <c r="G1640" i="6"/>
  <c r="G1641" i="6"/>
  <c r="G1642" i="6"/>
  <c r="G1643" i="6"/>
  <c r="G1644" i="6"/>
  <c r="G1645" i="6"/>
  <c r="G1646" i="6"/>
  <c r="G1647" i="6"/>
  <c r="G1648" i="6"/>
  <c r="G1649" i="6"/>
  <c r="G1650" i="6"/>
  <c r="G1651" i="6"/>
  <c r="G1652" i="6"/>
  <c r="G1653" i="6"/>
  <c r="G1654" i="6"/>
  <c r="G1655" i="6"/>
  <c r="G1656" i="6"/>
  <c r="G1657" i="6"/>
  <c r="G1658" i="6"/>
  <c r="G1659" i="6"/>
  <c r="G1660" i="6"/>
  <c r="G1661" i="6"/>
  <c r="G1662" i="6"/>
  <c r="G1663" i="6"/>
  <c r="G1664" i="6"/>
  <c r="G1665" i="6"/>
  <c r="G1666" i="6"/>
  <c r="G1667" i="6"/>
  <c r="G1668" i="6"/>
  <c r="G1669" i="6"/>
  <c r="G1670" i="6"/>
  <c r="G1671" i="6"/>
  <c r="G1672" i="6"/>
  <c r="G1673" i="6"/>
  <c r="G1674" i="6"/>
  <c r="G1675" i="6"/>
  <c r="G1676" i="6"/>
  <c r="G1677" i="6"/>
  <c r="G1678" i="6"/>
  <c r="G1679" i="6"/>
  <c r="G1680" i="6"/>
  <c r="G1681" i="6"/>
  <c r="G1682" i="6"/>
  <c r="G1683" i="6"/>
  <c r="G1684" i="6"/>
  <c r="G1685" i="6"/>
  <c r="G1686" i="6"/>
  <c r="G1687" i="6"/>
  <c r="G1688" i="6"/>
  <c r="G1689" i="6"/>
  <c r="G1690" i="6"/>
  <c r="G1691" i="6"/>
  <c r="G1692" i="6"/>
  <c r="G1693" i="6"/>
  <c r="G1694" i="6"/>
  <c r="G1695" i="6"/>
  <c r="G1696" i="6"/>
  <c r="G1697" i="6"/>
  <c r="G1698" i="6"/>
  <c r="G1699" i="6"/>
  <c r="G1700" i="6"/>
  <c r="G1701" i="6"/>
  <c r="G1702" i="6"/>
  <c r="G1703" i="6"/>
  <c r="G1704" i="6"/>
  <c r="G1705" i="6"/>
  <c r="G1706" i="6"/>
  <c r="G1707" i="6"/>
  <c r="G1708" i="6"/>
  <c r="G1709" i="6"/>
  <c r="G1710" i="6"/>
  <c r="G1711" i="6"/>
  <c r="G1712" i="6"/>
  <c r="G1713" i="6"/>
  <c r="G1714" i="6"/>
  <c r="G1715" i="6"/>
  <c r="G1716" i="6"/>
  <c r="G1717" i="6"/>
  <c r="G1718" i="6"/>
  <c r="G1719" i="6"/>
  <c r="G1720" i="6"/>
  <c r="G1721" i="6"/>
  <c r="G1722" i="6"/>
  <c r="G1723" i="6"/>
  <c r="G1724" i="6"/>
  <c r="G1725" i="6"/>
  <c r="G1726" i="6"/>
  <c r="G1727" i="6"/>
  <c r="G1728" i="6"/>
  <c r="G1729" i="6"/>
  <c r="G1730" i="6"/>
  <c r="G1731" i="6"/>
  <c r="G1732" i="6"/>
  <c r="G1733" i="6"/>
  <c r="G1734" i="6"/>
  <c r="G1735" i="6"/>
  <c r="G1736" i="6"/>
  <c r="G1737" i="6"/>
  <c r="G1738" i="6"/>
  <c r="G1739" i="6"/>
  <c r="G1740" i="6"/>
  <c r="G1741" i="6"/>
  <c r="G1742" i="6"/>
  <c r="G1743" i="6"/>
  <c r="G1744" i="6"/>
  <c r="G1745" i="6"/>
  <c r="G1746" i="6"/>
  <c r="G1747" i="6"/>
  <c r="G1748" i="6"/>
  <c r="G1749" i="6"/>
  <c r="G1750" i="6"/>
  <c r="G1751" i="6"/>
  <c r="G1752" i="6"/>
  <c r="G1753" i="6"/>
  <c r="G1754" i="6"/>
  <c r="G1755" i="6"/>
  <c r="G1756" i="6"/>
  <c r="G1757" i="6"/>
  <c r="G1758" i="6"/>
  <c r="G1759" i="6"/>
  <c r="G1760" i="6"/>
  <c r="G1761" i="6"/>
  <c r="G1762" i="6"/>
  <c r="G1763" i="6"/>
  <c r="G1764" i="6"/>
  <c r="G1765" i="6"/>
  <c r="G1766" i="6"/>
  <c r="G1767" i="6"/>
  <c r="G1768" i="6"/>
  <c r="G1769" i="6"/>
  <c r="G1770" i="6"/>
  <c r="G1771" i="6"/>
  <c r="G1772" i="6"/>
  <c r="G1773" i="6"/>
  <c r="G1774" i="6"/>
  <c r="G1775" i="6"/>
  <c r="G1776" i="6"/>
  <c r="G1777" i="6"/>
  <c r="G1778" i="6"/>
  <c r="G1779" i="6"/>
  <c r="G1780" i="6"/>
  <c r="G1781" i="6"/>
  <c r="G1782" i="6"/>
  <c r="G1783" i="6"/>
  <c r="G1784" i="6"/>
  <c r="G1785" i="6"/>
  <c r="G1786" i="6"/>
  <c r="G1787" i="6"/>
  <c r="G1788" i="6"/>
  <c r="G1789" i="6"/>
  <c r="G1790" i="6"/>
  <c r="G1791" i="6"/>
  <c r="G1792" i="6"/>
  <c r="G1793" i="6"/>
  <c r="G1794" i="6"/>
  <c r="G1795" i="6"/>
  <c r="G1796" i="6"/>
  <c r="G1797" i="6"/>
  <c r="G1798" i="6"/>
  <c r="G1799" i="6"/>
  <c r="G1800" i="6"/>
  <c r="G1801" i="6"/>
  <c r="G1802" i="6"/>
  <c r="G1803" i="6"/>
  <c r="G1804" i="6"/>
  <c r="G1805" i="6"/>
  <c r="G1806" i="6"/>
  <c r="G1807" i="6"/>
  <c r="G1808" i="6"/>
  <c r="G1809" i="6"/>
  <c r="G1810" i="6"/>
  <c r="G1811" i="6"/>
  <c r="G1812" i="6"/>
  <c r="G1813" i="6"/>
  <c r="G1814" i="6"/>
  <c r="G1815" i="6"/>
  <c r="G1816" i="6"/>
  <c r="G1817" i="6"/>
  <c r="G1818" i="6"/>
  <c r="G1819" i="6"/>
  <c r="G1820" i="6"/>
  <c r="G1821" i="6"/>
  <c r="G1822" i="6"/>
  <c r="G1823" i="6"/>
  <c r="G1824" i="6"/>
  <c r="G1825" i="6"/>
  <c r="G1826" i="6"/>
  <c r="G1827" i="6"/>
  <c r="G1828" i="6"/>
  <c r="G1829" i="6"/>
  <c r="G1830" i="6"/>
  <c r="G1831" i="6"/>
  <c r="G1832" i="6"/>
  <c r="G1833" i="6"/>
  <c r="G1834" i="6"/>
  <c r="G1835" i="6"/>
  <c r="G1836" i="6"/>
  <c r="G1837" i="6"/>
  <c r="G1838" i="6"/>
  <c r="G1839" i="6"/>
  <c r="G1840" i="6"/>
  <c r="G1841" i="6"/>
  <c r="G1842" i="6"/>
  <c r="G1843" i="6"/>
  <c r="G1844" i="6"/>
  <c r="G1845" i="6"/>
  <c r="G1846" i="6"/>
  <c r="G1847" i="6"/>
  <c r="G1848" i="6"/>
  <c r="G1849" i="6"/>
  <c r="G1850" i="6"/>
  <c r="G1851" i="6"/>
  <c r="G1852" i="6"/>
  <c r="G1853" i="6"/>
  <c r="G1854" i="6"/>
  <c r="G1855" i="6"/>
  <c r="G1856" i="6"/>
  <c r="G1857" i="6"/>
  <c r="G1858" i="6"/>
  <c r="G1859" i="6"/>
  <c r="G1860" i="6"/>
  <c r="G1861" i="6"/>
  <c r="G1862" i="6"/>
  <c r="G1863" i="6"/>
  <c r="G1864" i="6"/>
  <c r="G1865" i="6"/>
  <c r="G1866" i="6"/>
  <c r="G1867" i="6"/>
  <c r="G1868" i="6"/>
  <c r="G1869" i="6"/>
  <c r="G1870" i="6"/>
  <c r="G1871" i="6"/>
  <c r="G1872" i="6"/>
  <c r="G1873" i="6"/>
  <c r="G1874" i="6"/>
  <c r="G1875" i="6"/>
  <c r="G1876" i="6"/>
  <c r="G1877" i="6"/>
  <c r="G1878" i="6"/>
  <c r="G1879" i="6"/>
  <c r="G1880" i="6"/>
  <c r="G1881" i="6"/>
  <c r="G1882" i="6"/>
  <c r="G1883" i="6"/>
  <c r="G1884" i="6"/>
  <c r="G1885" i="6"/>
  <c r="G1886" i="6"/>
  <c r="G1887" i="6"/>
  <c r="G1888" i="6"/>
  <c r="G1889" i="6"/>
  <c r="G1890" i="6"/>
  <c r="G1891" i="6"/>
  <c r="G1892" i="6"/>
  <c r="G1893" i="6"/>
  <c r="G1894" i="6"/>
  <c r="G1895" i="6"/>
  <c r="G1896" i="6"/>
  <c r="G1897" i="6"/>
  <c r="G1898" i="6"/>
  <c r="G1899" i="6"/>
  <c r="G1900" i="6"/>
  <c r="G1901" i="6"/>
  <c r="G1902" i="6"/>
  <c r="G1903" i="6"/>
  <c r="G1904" i="6"/>
  <c r="G1905" i="6"/>
  <c r="G1906" i="6"/>
  <c r="G1907" i="6"/>
  <c r="G1908" i="6"/>
  <c r="G1909" i="6"/>
  <c r="G1910" i="6"/>
  <c r="G1911" i="6"/>
  <c r="G1912" i="6"/>
  <c r="G1913" i="6"/>
  <c r="G1914" i="6"/>
  <c r="G1915" i="6"/>
  <c r="G1916" i="6"/>
  <c r="G1917" i="6"/>
  <c r="G1918" i="6"/>
  <c r="G1919" i="6"/>
  <c r="G1920" i="6"/>
  <c r="G1921" i="6"/>
  <c r="G1922" i="6"/>
  <c r="G1923" i="6"/>
  <c r="G1924" i="6"/>
  <c r="G1925" i="6"/>
  <c r="G1926" i="6"/>
  <c r="G1927" i="6"/>
  <c r="G1928" i="6"/>
  <c r="G1929" i="6"/>
  <c r="G1930" i="6"/>
  <c r="G1931" i="6"/>
  <c r="G1932" i="6"/>
  <c r="G1933" i="6"/>
  <c r="G1934" i="6"/>
  <c r="G1935" i="6"/>
  <c r="G1936" i="6"/>
  <c r="G1937" i="6"/>
  <c r="G1938" i="6"/>
  <c r="G1939" i="6"/>
  <c r="G1940" i="6"/>
  <c r="G1941" i="6"/>
  <c r="G1942" i="6"/>
  <c r="G1943" i="6"/>
  <c r="G1944" i="6"/>
  <c r="G1945" i="6"/>
  <c r="G1946" i="6"/>
  <c r="G1947" i="6"/>
  <c r="G1948" i="6"/>
  <c r="G1949" i="6"/>
  <c r="G1950" i="6"/>
  <c r="G1951" i="6"/>
  <c r="G1952" i="6"/>
  <c r="G1953" i="6"/>
  <c r="G1954" i="6"/>
  <c r="G1955" i="6"/>
  <c r="G1956" i="6"/>
  <c r="G1957" i="6"/>
  <c r="G1958" i="6"/>
  <c r="G1959" i="6"/>
  <c r="G1960" i="6"/>
  <c r="G1961" i="6"/>
  <c r="G1962" i="6"/>
  <c r="G1963" i="6"/>
  <c r="G1964" i="6"/>
  <c r="G1965" i="6"/>
  <c r="G1966" i="6"/>
  <c r="G1967" i="6"/>
  <c r="G1968" i="6"/>
  <c r="G1969" i="6"/>
  <c r="G1970" i="6"/>
  <c r="G1971" i="6"/>
  <c r="G1972" i="6"/>
  <c r="G1973" i="6"/>
  <c r="G1974" i="6"/>
  <c r="G1975" i="6"/>
  <c r="G1976" i="6"/>
  <c r="G1977" i="6"/>
  <c r="G1978" i="6"/>
  <c r="G1979" i="6"/>
  <c r="G1980" i="6"/>
  <c r="G1981" i="6"/>
  <c r="G1982" i="6"/>
  <c r="G1983" i="6"/>
  <c r="G1984" i="6"/>
  <c r="G1985" i="6"/>
  <c r="G1986" i="6"/>
  <c r="G1987" i="6"/>
  <c r="G1988" i="6"/>
  <c r="G1989" i="6"/>
  <c r="G1990" i="6"/>
  <c r="G1991" i="6"/>
  <c r="G1992" i="6"/>
  <c r="G1993" i="6"/>
  <c r="G1994" i="6"/>
  <c r="G1995" i="6"/>
  <c r="G1996" i="6"/>
  <c r="G1997" i="6"/>
  <c r="G1998" i="6"/>
  <c r="G1999" i="6"/>
  <c r="G2000" i="6"/>
  <c r="G2001" i="6"/>
  <c r="G2002" i="6"/>
  <c r="G2003" i="6"/>
  <c r="G2004" i="6"/>
  <c r="G2005" i="6"/>
  <c r="G2006" i="6"/>
  <c r="G2007" i="6"/>
  <c r="G2008" i="6"/>
  <c r="G2009" i="6"/>
  <c r="G2010" i="6"/>
  <c r="G2011" i="6"/>
  <c r="G2012" i="6"/>
  <c r="G2013" i="6"/>
  <c r="G2014" i="6"/>
  <c r="G2015" i="6"/>
  <c r="G2016" i="6"/>
  <c r="G2017" i="6"/>
  <c r="G2018" i="6"/>
  <c r="G2019" i="6"/>
  <c r="G2020" i="6"/>
  <c r="G2021" i="6"/>
  <c r="G2022" i="6"/>
  <c r="G2023" i="6"/>
  <c r="G2024" i="6"/>
  <c r="G2025" i="6"/>
  <c r="G2026" i="6"/>
  <c r="G2027" i="6"/>
  <c r="G2028" i="6"/>
  <c r="G2029" i="6"/>
  <c r="G2030" i="6"/>
  <c r="G2031" i="6"/>
  <c r="G2032" i="6"/>
  <c r="G2033" i="6"/>
  <c r="G2034" i="6"/>
  <c r="G2035" i="6"/>
  <c r="G2036" i="6"/>
  <c r="G2037" i="6"/>
  <c r="G2038" i="6"/>
  <c r="G2039" i="6"/>
  <c r="G2040" i="6"/>
  <c r="G2041" i="6"/>
  <c r="G2042" i="6"/>
  <c r="G2043" i="6"/>
  <c r="G2044" i="6"/>
  <c r="G2045" i="6"/>
  <c r="G2046" i="6"/>
  <c r="G2047" i="6"/>
  <c r="G2048" i="6"/>
  <c r="G2049" i="6"/>
  <c r="G2050" i="6"/>
  <c r="G2051" i="6"/>
  <c r="G2052" i="6"/>
  <c r="G2053" i="6"/>
  <c r="G2054" i="6"/>
  <c r="G2055" i="6"/>
  <c r="G2056" i="6"/>
  <c r="G2057" i="6"/>
  <c r="G2058" i="6"/>
  <c r="G2059" i="6"/>
  <c r="G2060" i="6"/>
  <c r="G2061" i="6"/>
  <c r="G2062" i="6"/>
  <c r="G2063" i="6"/>
  <c r="G2064" i="6"/>
  <c r="G2065" i="6"/>
  <c r="G2066" i="6"/>
  <c r="G2067" i="6"/>
  <c r="G2068" i="6"/>
  <c r="G2069" i="6"/>
  <c r="G2070" i="6"/>
  <c r="G2071" i="6"/>
  <c r="G2072" i="6"/>
  <c r="G2073" i="6"/>
  <c r="G2074" i="6"/>
  <c r="G2075" i="6"/>
  <c r="G2076" i="6"/>
  <c r="G2077" i="6"/>
  <c r="G2078" i="6"/>
  <c r="G2079" i="6"/>
  <c r="G2080" i="6"/>
  <c r="G2081" i="6"/>
  <c r="G2082" i="6"/>
  <c r="G2083" i="6"/>
  <c r="G2084" i="6"/>
  <c r="G2085" i="6"/>
  <c r="G2086" i="6"/>
  <c r="G2087" i="6"/>
  <c r="G2088" i="6"/>
  <c r="G2089" i="6"/>
  <c r="G2090" i="6"/>
  <c r="G2091" i="6"/>
  <c r="G2092" i="6"/>
  <c r="G2093" i="6"/>
  <c r="G2094" i="6"/>
  <c r="G2095" i="6"/>
  <c r="G2096" i="6"/>
  <c r="G2097" i="6"/>
  <c r="G2098" i="6"/>
  <c r="G2099" i="6"/>
  <c r="G2100" i="6"/>
  <c r="G2101" i="6"/>
  <c r="G2102" i="6"/>
  <c r="G2103" i="6"/>
  <c r="G2104" i="6"/>
  <c r="G2105" i="6"/>
  <c r="G2106" i="6"/>
  <c r="G2107" i="6"/>
  <c r="G2108" i="6"/>
  <c r="G2109" i="6"/>
  <c r="G2110" i="6"/>
  <c r="G2111" i="6"/>
  <c r="G2112" i="6"/>
  <c r="G2113" i="6"/>
  <c r="G2114" i="6"/>
  <c r="G2115" i="6"/>
  <c r="G2116" i="6"/>
  <c r="G2117" i="6"/>
  <c r="G2118" i="6"/>
  <c r="G2119" i="6"/>
  <c r="G2120" i="6"/>
  <c r="G2121" i="6"/>
  <c r="G2122" i="6"/>
  <c r="G2123" i="6"/>
  <c r="G2124" i="6"/>
  <c r="G2125" i="6"/>
  <c r="G2126" i="6"/>
  <c r="G2127" i="6"/>
  <c r="G2128" i="6"/>
  <c r="G2129" i="6"/>
  <c r="G2130" i="6"/>
  <c r="G2131" i="6"/>
  <c r="G2132" i="6"/>
  <c r="G2133" i="6"/>
  <c r="G2134" i="6"/>
  <c r="G2135" i="6"/>
  <c r="G2136" i="6"/>
  <c r="G2137" i="6"/>
  <c r="G2138" i="6"/>
  <c r="G2139" i="6"/>
  <c r="G2140" i="6"/>
  <c r="G2141" i="6"/>
  <c r="G2142" i="6"/>
  <c r="G2143" i="6"/>
  <c r="G2144" i="6"/>
  <c r="G2145" i="6"/>
  <c r="G2146" i="6"/>
  <c r="G2147" i="6"/>
  <c r="G2148" i="6"/>
  <c r="G2149" i="6"/>
  <c r="G2150" i="6"/>
  <c r="G2151" i="6"/>
  <c r="G2152" i="6"/>
  <c r="G2153" i="6"/>
  <c r="G2154" i="6"/>
  <c r="G2155" i="6"/>
  <c r="G2156" i="6"/>
  <c r="G2157" i="6"/>
  <c r="G2158" i="6"/>
  <c r="G2159" i="6"/>
  <c r="G2160" i="6"/>
  <c r="G2161" i="6"/>
  <c r="G2162" i="6"/>
  <c r="G2163" i="6"/>
  <c r="G2164" i="6"/>
  <c r="G2165" i="6"/>
  <c r="G2166" i="6"/>
  <c r="G2167" i="6"/>
  <c r="G2168" i="6"/>
  <c r="G2169" i="6"/>
  <c r="G2170" i="6"/>
  <c r="G2171" i="6"/>
  <c r="G2172" i="6"/>
  <c r="G2173" i="6"/>
  <c r="G2174" i="6"/>
  <c r="G2175" i="6"/>
  <c r="G2176" i="6"/>
  <c r="G2177" i="6"/>
  <c r="G2178" i="6"/>
  <c r="G2179" i="6"/>
  <c r="G2180" i="6"/>
  <c r="G2181" i="6"/>
  <c r="G2182" i="6"/>
  <c r="G2183" i="6"/>
  <c r="G2184" i="6"/>
  <c r="G2185" i="6"/>
  <c r="G2186" i="6"/>
  <c r="G2187" i="6"/>
  <c r="G2188" i="6"/>
  <c r="G2189" i="6"/>
  <c r="G2190" i="6"/>
  <c r="G2191" i="6"/>
  <c r="G2192" i="6"/>
  <c r="G2193" i="6"/>
  <c r="G2194" i="6"/>
  <c r="G2195" i="6"/>
  <c r="G2196" i="6"/>
  <c r="G2197" i="6"/>
  <c r="G2198" i="6"/>
  <c r="G2199" i="6"/>
  <c r="G2200" i="6"/>
  <c r="G2201" i="6"/>
  <c r="G2202" i="6"/>
  <c r="G2203" i="6"/>
  <c r="G2204" i="6"/>
  <c r="G2205" i="6"/>
  <c r="G2206" i="6"/>
  <c r="G2207" i="6"/>
  <c r="G2208" i="6"/>
  <c r="G2209" i="6"/>
  <c r="G2210" i="6"/>
  <c r="G2211" i="6"/>
  <c r="G2212" i="6"/>
  <c r="G2213" i="6"/>
  <c r="G2214" i="6"/>
  <c r="G2215" i="6"/>
  <c r="G2216" i="6"/>
  <c r="G2217" i="6"/>
  <c r="G2218" i="6"/>
  <c r="G2219" i="6"/>
  <c r="G2220" i="6"/>
  <c r="G2221" i="6"/>
  <c r="G2222" i="6"/>
  <c r="G2223" i="6"/>
  <c r="G2224" i="6"/>
  <c r="G2225" i="6"/>
  <c r="G2226" i="6"/>
  <c r="G2227" i="6"/>
  <c r="G2228" i="6"/>
  <c r="G2229" i="6"/>
  <c r="G2230" i="6"/>
  <c r="G2231" i="6"/>
  <c r="G2232" i="6"/>
  <c r="G2233" i="6"/>
  <c r="G2234" i="6"/>
  <c r="G2235" i="6"/>
  <c r="G2236" i="6"/>
  <c r="G2237" i="6"/>
  <c r="G2238" i="6"/>
  <c r="G2239" i="6"/>
  <c r="G2240" i="6"/>
  <c r="G2241" i="6"/>
  <c r="G2242" i="6"/>
  <c r="G2243" i="6"/>
  <c r="G2244" i="6"/>
  <c r="G2245" i="6"/>
  <c r="G2246" i="6"/>
  <c r="G2247" i="6"/>
  <c r="G2248" i="6"/>
  <c r="G2249" i="6"/>
  <c r="G2250" i="6"/>
  <c r="G2251" i="6"/>
  <c r="G2252" i="6"/>
  <c r="G2253" i="6"/>
  <c r="G2254" i="6"/>
  <c r="G2255" i="6"/>
  <c r="G2256" i="6"/>
  <c r="G2257" i="6"/>
  <c r="G2258" i="6"/>
  <c r="G2259" i="6"/>
  <c r="G2260" i="6"/>
  <c r="G2261" i="6"/>
  <c r="G2262" i="6"/>
  <c r="G2263" i="6"/>
  <c r="G2264" i="6"/>
  <c r="G2265" i="6"/>
  <c r="G2266" i="6"/>
  <c r="G2267" i="6"/>
  <c r="G2268" i="6"/>
  <c r="G2269" i="6"/>
  <c r="G2270" i="6"/>
  <c r="G2271" i="6"/>
  <c r="G2272" i="6"/>
  <c r="G2273" i="6"/>
  <c r="G2274" i="6"/>
  <c r="G2275" i="6"/>
  <c r="G2276" i="6"/>
  <c r="G2277" i="6"/>
  <c r="G2278" i="6"/>
  <c r="G2279" i="6"/>
  <c r="G2280" i="6"/>
  <c r="G2281" i="6"/>
  <c r="G2282" i="6"/>
  <c r="G2283" i="6"/>
  <c r="G2284" i="6"/>
  <c r="G2285" i="6"/>
  <c r="G2286" i="6"/>
  <c r="G2287" i="6"/>
  <c r="G2288" i="6"/>
  <c r="G2289" i="6"/>
  <c r="G2290" i="6"/>
  <c r="G2291" i="6"/>
  <c r="G2292" i="6"/>
  <c r="G2293" i="6"/>
  <c r="G2294" i="6"/>
  <c r="G2295" i="6"/>
  <c r="G2296" i="6"/>
  <c r="G2297" i="6"/>
  <c r="G2298" i="6"/>
  <c r="G2299" i="6"/>
  <c r="G2300" i="6"/>
  <c r="G2301" i="6"/>
  <c r="G2302" i="6"/>
  <c r="G2303" i="6"/>
  <c r="G2304" i="6"/>
  <c r="G2305" i="6"/>
  <c r="G2306" i="6"/>
  <c r="G2307" i="6"/>
  <c r="G2308" i="6"/>
  <c r="G2309" i="6"/>
  <c r="G2310" i="6"/>
  <c r="G2311" i="6"/>
  <c r="G2312" i="6"/>
  <c r="G2313" i="6"/>
  <c r="G2314" i="6"/>
  <c r="G2315" i="6"/>
  <c r="G2316" i="6"/>
  <c r="G2317" i="6"/>
  <c r="G2318" i="6"/>
  <c r="G2319" i="6"/>
  <c r="G2320" i="6"/>
  <c r="G2321" i="6"/>
  <c r="G2322" i="6"/>
  <c r="G2323" i="6"/>
  <c r="G2324" i="6"/>
  <c r="G2325" i="6"/>
  <c r="G2326" i="6"/>
  <c r="G2327" i="6"/>
  <c r="G2328" i="6"/>
  <c r="G2329" i="6"/>
  <c r="G2330" i="6"/>
  <c r="G2331" i="6"/>
  <c r="G2332" i="6"/>
  <c r="G2333" i="6"/>
  <c r="G2334" i="6"/>
  <c r="G2335" i="6"/>
  <c r="G2336" i="6"/>
  <c r="G2337" i="6"/>
  <c r="G2338" i="6"/>
  <c r="G2339" i="6"/>
  <c r="G2340" i="6"/>
  <c r="G2341" i="6"/>
  <c r="G2342" i="6"/>
  <c r="G2343" i="6"/>
  <c r="G2344" i="6"/>
  <c r="G2345" i="6"/>
  <c r="G2346" i="6"/>
  <c r="G2347" i="6"/>
  <c r="G2348" i="6"/>
  <c r="G2349" i="6"/>
  <c r="G2350" i="6"/>
  <c r="G2351" i="6"/>
  <c r="G2352" i="6"/>
  <c r="G2353" i="6"/>
  <c r="G2354" i="6"/>
  <c r="G2355" i="6"/>
  <c r="G2356" i="6"/>
  <c r="G2357" i="6"/>
  <c r="G2358" i="6"/>
  <c r="G2359" i="6"/>
  <c r="G2360" i="6"/>
  <c r="G2361" i="6"/>
  <c r="G2362" i="6"/>
  <c r="G2363" i="6"/>
  <c r="G2364" i="6"/>
  <c r="G2365" i="6"/>
  <c r="G2366" i="6"/>
  <c r="G2367" i="6"/>
  <c r="G2368" i="6"/>
  <c r="G2369" i="6"/>
  <c r="G2370" i="6"/>
  <c r="G2371" i="6"/>
  <c r="G2372" i="6"/>
  <c r="G2373" i="6"/>
  <c r="G2374" i="6"/>
  <c r="G2375" i="6"/>
  <c r="G2376" i="6"/>
  <c r="G2377" i="6"/>
  <c r="G2378" i="6"/>
  <c r="G2379" i="6"/>
  <c r="G2380" i="6"/>
  <c r="G2381" i="6"/>
  <c r="G2382" i="6"/>
  <c r="G2383" i="6"/>
  <c r="G2384" i="6"/>
  <c r="G2385" i="6"/>
  <c r="G2386" i="6"/>
  <c r="G2387" i="6"/>
  <c r="G2388" i="6"/>
  <c r="G2389" i="6"/>
  <c r="G2390" i="6"/>
  <c r="G2391" i="6"/>
  <c r="G2392" i="6"/>
  <c r="G2393" i="6"/>
  <c r="G2394" i="6"/>
  <c r="G2395" i="6"/>
  <c r="G2396" i="6"/>
  <c r="G2397" i="6"/>
  <c r="G2398" i="6"/>
  <c r="G2399" i="6"/>
  <c r="G2400" i="6"/>
  <c r="G2401" i="6"/>
  <c r="G2402" i="6"/>
  <c r="G2403" i="6"/>
  <c r="G2404" i="6"/>
  <c r="G2405" i="6"/>
  <c r="G2406" i="6"/>
  <c r="G2407" i="6"/>
  <c r="G2408" i="6"/>
  <c r="G2409" i="6"/>
  <c r="G2410" i="6"/>
  <c r="G2411" i="6"/>
  <c r="G2412" i="6"/>
  <c r="G2413" i="6"/>
  <c r="G2414" i="6"/>
  <c r="G2415" i="6"/>
  <c r="G2416" i="6"/>
  <c r="G2417" i="6"/>
  <c r="G2418" i="6"/>
  <c r="G2419" i="6"/>
  <c r="G2420" i="6"/>
  <c r="G2421" i="6"/>
  <c r="G2422" i="6"/>
  <c r="G2423" i="6"/>
  <c r="G2424" i="6"/>
  <c r="G2425" i="6"/>
  <c r="G2426" i="6"/>
  <c r="G2427" i="6"/>
  <c r="G2428" i="6"/>
  <c r="G2429" i="6"/>
  <c r="G2430" i="6"/>
  <c r="G2431" i="6"/>
  <c r="G2432" i="6"/>
  <c r="G2433" i="6"/>
  <c r="G2434" i="6"/>
  <c r="G2435" i="6"/>
  <c r="G2436" i="6"/>
  <c r="G2437" i="6"/>
  <c r="G2438" i="6"/>
  <c r="G2439" i="6"/>
  <c r="G2440" i="6"/>
  <c r="G2441" i="6"/>
  <c r="G2442" i="6"/>
  <c r="G2443" i="6"/>
  <c r="G2444" i="6"/>
  <c r="G2445" i="6"/>
  <c r="G2446" i="6"/>
  <c r="G2447" i="6"/>
  <c r="G2448" i="6"/>
  <c r="G2449" i="6"/>
  <c r="G2450" i="6"/>
  <c r="G2451" i="6"/>
  <c r="G2452" i="6"/>
  <c r="G2453" i="6"/>
  <c r="G2454" i="6"/>
  <c r="G2455" i="6"/>
  <c r="G2456" i="6"/>
  <c r="G2457" i="6"/>
  <c r="G2458" i="6"/>
  <c r="G2459" i="6"/>
  <c r="G2460" i="6"/>
  <c r="G2461" i="6"/>
  <c r="G2462" i="6"/>
  <c r="G2463" i="6"/>
  <c r="G2464" i="6"/>
  <c r="G2465" i="6"/>
  <c r="G2466" i="6"/>
  <c r="G2467" i="6"/>
  <c r="G2468" i="6"/>
  <c r="G2469" i="6"/>
  <c r="G2470" i="6"/>
  <c r="G2471" i="6"/>
  <c r="G2472" i="6"/>
  <c r="G2473" i="6"/>
  <c r="G2474" i="6"/>
  <c r="G2475" i="6"/>
  <c r="G2476" i="6"/>
  <c r="G2477" i="6"/>
  <c r="G2478" i="6"/>
  <c r="G2479" i="6"/>
  <c r="G2480" i="6"/>
  <c r="G2481" i="6"/>
  <c r="G2482" i="6"/>
  <c r="G2483" i="6"/>
  <c r="G2484" i="6"/>
  <c r="G2485" i="6"/>
  <c r="G2486" i="6"/>
  <c r="G2487" i="6"/>
  <c r="G2488" i="6"/>
  <c r="G2489" i="6"/>
  <c r="G2490" i="6"/>
  <c r="G2491" i="6"/>
  <c r="G2492" i="6"/>
  <c r="G2493" i="6"/>
  <c r="G2494" i="6"/>
  <c r="G2495" i="6"/>
  <c r="G2496" i="6"/>
  <c r="G2497" i="6"/>
  <c r="G2498" i="6"/>
  <c r="G2499" i="6"/>
  <c r="G2500" i="6"/>
  <c r="G2501" i="6"/>
  <c r="G2502" i="6"/>
  <c r="G2503" i="6"/>
  <c r="G2504" i="6"/>
  <c r="G2505" i="6"/>
  <c r="G2506" i="6"/>
  <c r="G2507" i="6"/>
  <c r="G2508" i="6"/>
  <c r="G2509" i="6"/>
  <c r="G2510" i="6"/>
  <c r="G2511" i="6"/>
  <c r="G2512" i="6"/>
  <c r="G2513" i="6"/>
  <c r="G2514" i="6"/>
  <c r="G2515" i="6"/>
  <c r="G2516" i="6"/>
  <c r="G2517" i="6"/>
  <c r="G2518" i="6"/>
  <c r="G2519" i="6"/>
  <c r="G2520" i="6"/>
  <c r="G2521" i="6"/>
  <c r="G2522" i="6"/>
  <c r="G2523" i="6"/>
  <c r="G2524" i="6"/>
  <c r="G2525" i="6"/>
  <c r="G2526" i="6"/>
  <c r="G2527" i="6"/>
  <c r="G2528" i="6"/>
  <c r="G2529" i="6"/>
  <c r="G2530" i="6"/>
  <c r="G2531" i="6"/>
  <c r="G2532" i="6"/>
  <c r="G2533" i="6"/>
  <c r="G2534" i="6"/>
  <c r="G2535" i="6"/>
  <c r="G2536" i="6"/>
  <c r="G2537" i="6"/>
  <c r="G2538" i="6"/>
  <c r="G2539" i="6"/>
  <c r="G2540" i="6"/>
  <c r="G2541" i="6"/>
  <c r="G2542" i="6"/>
  <c r="G2543" i="6"/>
  <c r="G2544" i="6"/>
  <c r="G2545" i="6"/>
  <c r="G2546" i="6"/>
  <c r="G2547" i="6"/>
  <c r="G2548" i="6"/>
  <c r="G2549" i="6"/>
  <c r="G2550" i="6"/>
  <c r="G2551" i="6"/>
  <c r="G2552" i="6"/>
  <c r="G2553" i="6"/>
  <c r="G2554" i="6"/>
  <c r="G2555" i="6"/>
  <c r="G2556" i="6"/>
  <c r="G2557" i="6"/>
  <c r="G2558" i="6"/>
  <c r="G2559" i="6"/>
  <c r="G2560" i="6"/>
  <c r="G2561" i="6"/>
  <c r="G2562" i="6"/>
  <c r="G2563" i="6"/>
  <c r="G2564" i="6"/>
  <c r="G2565" i="6"/>
  <c r="G2566" i="6"/>
  <c r="G2567" i="6"/>
  <c r="G2568" i="6"/>
  <c r="G2569" i="6"/>
  <c r="G2570" i="6"/>
  <c r="G2571" i="6"/>
  <c r="G2572" i="6"/>
  <c r="G2573" i="6"/>
  <c r="G2574" i="6"/>
  <c r="G2575" i="6"/>
  <c r="G2576" i="6"/>
  <c r="G2577" i="6"/>
  <c r="G2578" i="6"/>
  <c r="G2579" i="6"/>
  <c r="G2580" i="6"/>
  <c r="G2581" i="6"/>
  <c r="G2582" i="6"/>
  <c r="G2583" i="6"/>
  <c r="G2584" i="6"/>
  <c r="G2585" i="6"/>
  <c r="G2586" i="6"/>
  <c r="G2587" i="6"/>
  <c r="G2588" i="6"/>
  <c r="G2589" i="6"/>
  <c r="G2590" i="6"/>
  <c r="G2591" i="6"/>
  <c r="G2592" i="6"/>
  <c r="G2593" i="6"/>
  <c r="G2594" i="6"/>
  <c r="G2595" i="6"/>
  <c r="G2596" i="6"/>
  <c r="G2597" i="6"/>
  <c r="G2598" i="6"/>
  <c r="G2599" i="6"/>
  <c r="G2600" i="6"/>
  <c r="G2601" i="6"/>
  <c r="G2602" i="6"/>
  <c r="G2603" i="6"/>
  <c r="G2604" i="6"/>
  <c r="G2605" i="6"/>
  <c r="G2606" i="6"/>
  <c r="G2607" i="6"/>
  <c r="G2608" i="6"/>
  <c r="G2609" i="6"/>
  <c r="G2610" i="6"/>
  <c r="G2611" i="6"/>
  <c r="G2612" i="6"/>
  <c r="G2613" i="6"/>
  <c r="G2614" i="6"/>
  <c r="G2615" i="6"/>
  <c r="G2616" i="6"/>
  <c r="G2617" i="6"/>
  <c r="G2618" i="6"/>
  <c r="G2619" i="6"/>
  <c r="G2620" i="6"/>
  <c r="G2621" i="6"/>
  <c r="G2622" i="6"/>
  <c r="G2623" i="6"/>
  <c r="G2624" i="6"/>
  <c r="G2625" i="6"/>
  <c r="G2626" i="6"/>
  <c r="G2627" i="6"/>
  <c r="G2628" i="6"/>
  <c r="G2629" i="6"/>
  <c r="G2630" i="6"/>
  <c r="G2631" i="6"/>
  <c r="G2632" i="6"/>
  <c r="G2633" i="6"/>
  <c r="G2634" i="6"/>
  <c r="G2635" i="6"/>
  <c r="G2636" i="6"/>
  <c r="G2637" i="6"/>
  <c r="G2638" i="6"/>
  <c r="G2639" i="6"/>
  <c r="G2640" i="6"/>
  <c r="G2641" i="6"/>
  <c r="G2642" i="6"/>
  <c r="G2643" i="6"/>
  <c r="G2644" i="6"/>
  <c r="G2645" i="6"/>
  <c r="G2646" i="6"/>
  <c r="G2647" i="6"/>
  <c r="G2648" i="6"/>
  <c r="G2649" i="6"/>
  <c r="G2650" i="6"/>
  <c r="G2651" i="6"/>
  <c r="G2652" i="6"/>
  <c r="G2653" i="6"/>
  <c r="G2654" i="6"/>
  <c r="G2655" i="6"/>
  <c r="G2656" i="6"/>
  <c r="G2657" i="6"/>
  <c r="G2658" i="6"/>
  <c r="G2659" i="6"/>
  <c r="G2660" i="6"/>
  <c r="G2661" i="6"/>
  <c r="G2662" i="6"/>
  <c r="G2663" i="6"/>
  <c r="G2664" i="6"/>
  <c r="G2665" i="6"/>
  <c r="G2666" i="6"/>
  <c r="G2667" i="6"/>
  <c r="G2668" i="6"/>
  <c r="G2669" i="6"/>
  <c r="G2670" i="6"/>
  <c r="G2671" i="6"/>
  <c r="G2672" i="6"/>
  <c r="G2673" i="6"/>
  <c r="G2674" i="6"/>
  <c r="G2675" i="6"/>
  <c r="G2676" i="6"/>
  <c r="G2677" i="6"/>
  <c r="G2678" i="6"/>
  <c r="G2679" i="6"/>
  <c r="G2680" i="6"/>
  <c r="G2681" i="6"/>
  <c r="G2682" i="6"/>
  <c r="G2683" i="6"/>
  <c r="G2684" i="6"/>
  <c r="G2685" i="6"/>
  <c r="G2686" i="6"/>
  <c r="G2687" i="6"/>
  <c r="G2688" i="6"/>
  <c r="G2689" i="6"/>
  <c r="G2690" i="6"/>
  <c r="G2691" i="6"/>
  <c r="G2692" i="6"/>
  <c r="G2693" i="6"/>
  <c r="G2694" i="6"/>
  <c r="G2695" i="6"/>
  <c r="G2696" i="6"/>
  <c r="G2697" i="6"/>
  <c r="G2698" i="6"/>
  <c r="G2699" i="6"/>
  <c r="G2700" i="6"/>
  <c r="G2701" i="6"/>
  <c r="G2702" i="6"/>
  <c r="G2703" i="6"/>
  <c r="G2704" i="6"/>
  <c r="G2705" i="6"/>
  <c r="G2706" i="6"/>
  <c r="G2707" i="6"/>
  <c r="G2708" i="6"/>
  <c r="G2709" i="6"/>
  <c r="G2710" i="6"/>
  <c r="G2711" i="6"/>
  <c r="G2712" i="6"/>
  <c r="G2713" i="6"/>
  <c r="G2714" i="6"/>
  <c r="G2715" i="6"/>
  <c r="G2716" i="6"/>
  <c r="G2717" i="6"/>
  <c r="G2718" i="6"/>
  <c r="G2719" i="6"/>
  <c r="G2720" i="6"/>
  <c r="G2721" i="6"/>
  <c r="G2722" i="6"/>
  <c r="G2723" i="6"/>
  <c r="G2724" i="6"/>
  <c r="G2725" i="6"/>
  <c r="G2726" i="6"/>
  <c r="G2727" i="6"/>
  <c r="G2728" i="6"/>
  <c r="G2729" i="6"/>
  <c r="G2730" i="6"/>
  <c r="G2731" i="6"/>
  <c r="G2732" i="6"/>
  <c r="G2733" i="6"/>
  <c r="G2734" i="6"/>
  <c r="G2735" i="6"/>
  <c r="G2736" i="6"/>
  <c r="G2737" i="6"/>
  <c r="G2738" i="6"/>
  <c r="G2739" i="6"/>
  <c r="G2740" i="6"/>
  <c r="G2741" i="6"/>
  <c r="G2742" i="6"/>
  <c r="G2743" i="6"/>
  <c r="G2744" i="6"/>
  <c r="G2745" i="6"/>
  <c r="G2746" i="6"/>
  <c r="G2747" i="6"/>
  <c r="G2748" i="6"/>
  <c r="G2749" i="6"/>
  <c r="G2750" i="6"/>
  <c r="G2751" i="6"/>
  <c r="G2752" i="6"/>
  <c r="G2753" i="6"/>
  <c r="G2754" i="6"/>
  <c r="G2755" i="6"/>
  <c r="G2756" i="6"/>
  <c r="G2757" i="6"/>
  <c r="G2758" i="6"/>
  <c r="G2759" i="6"/>
  <c r="G2760" i="6"/>
  <c r="G2761" i="6"/>
  <c r="G2762" i="6"/>
  <c r="G2763" i="6"/>
  <c r="G2764" i="6"/>
  <c r="G2765" i="6"/>
  <c r="G2766" i="6"/>
  <c r="G2767" i="6"/>
  <c r="G2768" i="6"/>
  <c r="G2769" i="6"/>
  <c r="G2770" i="6"/>
  <c r="G2771" i="6"/>
  <c r="G2772" i="6"/>
  <c r="G2773" i="6"/>
  <c r="G2774" i="6"/>
  <c r="G2775" i="6"/>
  <c r="G2776" i="6"/>
  <c r="G2777" i="6"/>
  <c r="G2778" i="6"/>
  <c r="G2779" i="6"/>
  <c r="G2780" i="6"/>
  <c r="G2781" i="6"/>
  <c r="G2782" i="6"/>
  <c r="G2783" i="6"/>
  <c r="G2784" i="6"/>
  <c r="G2785" i="6"/>
  <c r="G2786" i="6"/>
  <c r="G2787" i="6"/>
  <c r="G2788" i="6"/>
  <c r="G2789" i="6"/>
  <c r="G2790" i="6"/>
  <c r="G2791" i="6"/>
  <c r="G2792" i="6"/>
  <c r="G2793" i="6"/>
  <c r="G2794" i="6"/>
  <c r="G2795" i="6"/>
  <c r="G2796" i="6"/>
  <c r="G2797" i="6"/>
  <c r="G2798" i="6"/>
  <c r="G2799" i="6"/>
  <c r="G2800" i="6"/>
  <c r="G2801" i="6"/>
  <c r="G2802" i="6"/>
  <c r="G2803" i="6"/>
  <c r="G2804" i="6"/>
  <c r="G2805" i="6"/>
  <c r="G2806" i="6"/>
  <c r="G2807" i="6"/>
  <c r="G2808" i="6"/>
  <c r="G2809" i="6"/>
  <c r="G2810" i="6"/>
  <c r="G2811" i="6"/>
  <c r="G2812" i="6"/>
  <c r="G2813" i="6"/>
  <c r="G2814" i="6"/>
  <c r="G2815" i="6"/>
  <c r="G2816" i="6"/>
  <c r="G2817" i="6"/>
  <c r="G2818" i="6"/>
  <c r="G2819" i="6"/>
  <c r="G2820" i="6"/>
  <c r="G2821" i="6"/>
  <c r="G2822" i="6"/>
  <c r="G2823" i="6"/>
  <c r="G2824" i="6"/>
  <c r="G2825" i="6"/>
  <c r="G2826" i="6"/>
  <c r="G2827" i="6"/>
  <c r="G2828" i="6"/>
  <c r="G2829" i="6"/>
  <c r="G2830" i="6"/>
  <c r="G2831" i="6"/>
  <c r="G2832" i="6"/>
  <c r="G2833" i="6"/>
  <c r="G2834" i="6"/>
  <c r="G2835" i="6"/>
  <c r="G2836" i="6"/>
  <c r="G2837" i="6"/>
  <c r="G2838" i="6"/>
  <c r="G2839" i="6"/>
  <c r="G2840" i="6"/>
  <c r="G2841" i="6"/>
  <c r="G2842" i="6"/>
  <c r="G2843" i="6"/>
  <c r="G2844" i="6"/>
  <c r="G2845" i="6"/>
  <c r="G2846" i="6"/>
  <c r="G2847" i="6"/>
  <c r="G2848" i="6"/>
  <c r="G2849" i="6"/>
  <c r="G2850" i="6"/>
  <c r="G2851" i="6"/>
  <c r="G2852" i="6"/>
  <c r="G2853" i="6"/>
  <c r="G2854" i="6"/>
  <c r="G2855" i="6"/>
  <c r="G2856" i="6"/>
  <c r="G2857" i="6"/>
  <c r="G2858" i="6"/>
  <c r="G2859" i="6"/>
  <c r="G2860" i="6"/>
  <c r="G2861" i="6"/>
  <c r="G2862" i="6"/>
  <c r="G2863" i="6"/>
  <c r="G2864" i="6"/>
  <c r="G2865" i="6"/>
  <c r="G2866" i="6"/>
  <c r="G2867" i="6"/>
  <c r="G2868" i="6"/>
  <c r="G2869" i="6"/>
  <c r="G2870" i="6"/>
  <c r="G2871" i="6"/>
  <c r="G2872" i="6"/>
  <c r="G2873" i="6"/>
  <c r="G2874" i="6"/>
  <c r="G2875" i="6"/>
  <c r="G2876" i="6"/>
  <c r="G2877" i="6"/>
  <c r="G2878" i="6"/>
  <c r="G2879" i="6"/>
  <c r="G2880" i="6"/>
  <c r="G2881" i="6"/>
  <c r="G2882" i="6"/>
  <c r="G2883" i="6"/>
  <c r="G2884" i="6"/>
  <c r="G2885" i="6"/>
  <c r="G2886" i="6"/>
  <c r="G2887" i="6"/>
  <c r="G2888" i="6"/>
  <c r="G2889" i="6"/>
  <c r="G2890" i="6"/>
  <c r="G2891" i="6"/>
  <c r="G2892" i="6"/>
  <c r="G2893" i="6"/>
  <c r="G2894" i="6"/>
  <c r="G2895" i="6"/>
  <c r="G2896" i="6"/>
  <c r="G2897" i="6"/>
  <c r="G2898" i="6"/>
  <c r="G2899" i="6"/>
  <c r="G2900" i="6"/>
  <c r="G2901" i="6"/>
  <c r="G2902" i="6"/>
  <c r="G2903" i="6"/>
  <c r="G2904" i="6"/>
  <c r="G2905" i="6"/>
  <c r="G2906" i="6"/>
  <c r="G2907" i="6"/>
  <c r="G2908" i="6"/>
  <c r="G2909" i="6"/>
  <c r="G2910" i="6"/>
  <c r="G2911" i="6"/>
  <c r="G2912" i="6"/>
  <c r="G2913" i="6"/>
  <c r="G2914" i="6"/>
  <c r="G2915" i="6"/>
  <c r="G2916" i="6"/>
  <c r="G2917" i="6"/>
  <c r="G2918" i="6"/>
  <c r="G2919" i="6"/>
  <c r="G2920" i="6"/>
  <c r="G2921" i="6"/>
  <c r="G2922" i="6"/>
  <c r="G2923" i="6"/>
  <c r="G2924" i="6"/>
  <c r="G2925" i="6"/>
  <c r="G2926" i="6"/>
  <c r="G2927" i="6"/>
  <c r="G2928" i="6"/>
  <c r="G2929" i="6"/>
  <c r="G2930" i="6"/>
  <c r="G2931" i="6"/>
  <c r="G2932" i="6"/>
  <c r="G2933" i="6"/>
  <c r="G2934" i="6"/>
  <c r="G2935" i="6"/>
  <c r="G2936" i="6"/>
  <c r="G2937" i="6"/>
  <c r="G2938" i="6"/>
  <c r="G2939" i="6"/>
  <c r="G2940" i="6"/>
  <c r="G2941" i="6"/>
  <c r="G2942" i="6"/>
  <c r="G2943" i="6"/>
  <c r="G2944" i="6"/>
  <c r="G2945" i="6"/>
  <c r="G2946" i="6"/>
  <c r="G2947" i="6"/>
  <c r="G2948" i="6"/>
  <c r="G2949" i="6"/>
  <c r="G2950" i="6"/>
  <c r="G2951" i="6"/>
  <c r="G2952" i="6"/>
  <c r="G2953" i="6"/>
  <c r="G2954" i="6"/>
  <c r="G2955" i="6"/>
  <c r="G2956" i="6"/>
  <c r="G2957" i="6"/>
  <c r="G2958" i="6"/>
  <c r="G2959" i="6"/>
  <c r="G2960" i="6"/>
  <c r="G2961" i="6"/>
  <c r="G2962" i="6"/>
  <c r="G2963" i="6"/>
  <c r="G2964" i="6"/>
  <c r="G2965" i="6"/>
  <c r="G2966" i="6"/>
  <c r="G2967" i="6"/>
  <c r="G2968" i="6"/>
  <c r="G2969" i="6"/>
  <c r="G2970" i="6"/>
  <c r="G2971" i="6"/>
  <c r="G2972" i="6"/>
  <c r="G2973" i="6"/>
  <c r="G2974" i="6"/>
  <c r="G2975" i="6"/>
  <c r="G2976" i="6"/>
  <c r="G2977" i="6"/>
  <c r="G2978" i="6"/>
  <c r="G2979" i="6"/>
  <c r="G2980" i="6"/>
  <c r="G2981" i="6"/>
  <c r="G2982" i="6"/>
  <c r="G2983" i="6"/>
  <c r="G2984" i="6"/>
  <c r="G2985" i="6"/>
  <c r="G2986" i="6"/>
  <c r="G2987" i="6"/>
  <c r="G2988" i="6"/>
  <c r="G2989" i="6"/>
  <c r="G2990" i="6"/>
  <c r="G2991" i="6"/>
  <c r="G2992" i="6"/>
  <c r="G2993" i="6"/>
  <c r="G2994" i="6"/>
  <c r="G2995" i="6"/>
  <c r="G2996" i="6"/>
  <c r="G2997" i="6"/>
  <c r="G2998" i="6"/>
  <c r="G2999" i="6"/>
  <c r="G3000" i="6"/>
  <c r="G3001" i="6"/>
  <c r="G3002" i="6"/>
  <c r="G3003" i="6"/>
  <c r="G3004" i="6"/>
  <c r="G3005" i="6"/>
  <c r="G3006" i="6"/>
  <c r="G3007" i="6"/>
  <c r="G3008" i="6"/>
  <c r="G3009" i="6"/>
  <c r="G3010" i="6"/>
  <c r="G3011" i="6"/>
  <c r="G3012" i="6"/>
  <c r="G3013" i="6"/>
  <c r="G3014" i="6"/>
  <c r="G3015" i="6"/>
  <c r="G3016" i="6"/>
  <c r="G3017" i="6"/>
  <c r="G3018" i="6"/>
  <c r="G3019" i="6"/>
  <c r="G3020" i="6"/>
  <c r="G3021" i="6"/>
  <c r="G3022" i="6"/>
  <c r="G3023" i="6"/>
  <c r="G3024" i="6"/>
  <c r="G3025" i="6"/>
  <c r="G3026" i="6"/>
  <c r="G3027" i="6"/>
  <c r="G3028" i="6"/>
  <c r="G3029" i="6"/>
  <c r="G3030" i="6"/>
  <c r="G3031" i="6"/>
  <c r="G3032" i="6"/>
  <c r="G3033" i="6"/>
  <c r="G3034" i="6"/>
  <c r="G3035" i="6"/>
  <c r="G3036" i="6"/>
  <c r="G3037" i="6"/>
  <c r="G3038" i="6"/>
  <c r="G3039" i="6"/>
  <c r="G3040" i="6"/>
  <c r="G3041" i="6"/>
  <c r="G3042" i="6"/>
  <c r="G3043" i="6"/>
  <c r="G3044" i="6"/>
  <c r="G3045" i="6"/>
  <c r="G3046" i="6"/>
  <c r="G3047" i="6"/>
  <c r="G3048" i="6"/>
  <c r="G3049" i="6"/>
  <c r="G3050" i="6"/>
  <c r="G3051" i="6"/>
  <c r="G3052" i="6"/>
  <c r="G3053" i="6"/>
  <c r="G3054" i="6"/>
  <c r="G3055" i="6"/>
  <c r="G3056" i="6"/>
  <c r="G3057" i="6"/>
  <c r="G3058" i="6"/>
  <c r="G3059" i="6"/>
  <c r="G3060" i="6"/>
  <c r="G3061" i="6"/>
  <c r="G3062" i="6"/>
  <c r="G3063" i="6"/>
  <c r="G3064" i="6"/>
  <c r="G3065" i="6"/>
  <c r="G3066" i="6"/>
  <c r="G3067" i="6"/>
  <c r="G3068" i="6"/>
  <c r="G3069" i="6"/>
  <c r="G3070" i="6"/>
  <c r="G3071" i="6"/>
  <c r="G3072" i="6"/>
  <c r="G3073" i="6"/>
  <c r="G3074" i="6"/>
  <c r="G3075" i="6"/>
  <c r="G3076" i="6"/>
  <c r="G3077" i="6"/>
  <c r="G3078" i="6"/>
  <c r="G3079" i="6"/>
  <c r="G3080" i="6"/>
  <c r="G3081" i="6"/>
  <c r="G3082" i="6"/>
  <c r="G3083" i="6"/>
  <c r="G3084" i="6"/>
  <c r="G3085" i="6"/>
  <c r="G3086" i="6"/>
  <c r="G3087" i="6"/>
  <c r="G3088" i="6"/>
  <c r="G3089" i="6"/>
  <c r="G3090" i="6"/>
  <c r="G3091" i="6"/>
  <c r="G3092" i="6"/>
  <c r="G3093" i="6"/>
  <c r="G3094" i="6"/>
  <c r="G3095" i="6"/>
  <c r="G3096" i="6"/>
  <c r="G3097" i="6"/>
  <c r="G3098" i="6"/>
  <c r="G3099" i="6"/>
  <c r="G3100" i="6"/>
  <c r="G3101" i="6"/>
  <c r="G3102" i="6"/>
  <c r="G3103" i="6"/>
  <c r="G3104" i="6"/>
  <c r="G3105" i="6"/>
  <c r="G3106" i="6"/>
  <c r="G3107" i="6"/>
  <c r="G3108" i="6"/>
  <c r="G3109" i="6"/>
  <c r="G3110" i="6"/>
  <c r="G3111" i="6"/>
  <c r="G3112" i="6"/>
  <c r="G3113" i="6"/>
  <c r="G3114" i="6"/>
  <c r="G3115" i="6"/>
  <c r="G3116" i="6"/>
  <c r="G3117" i="6"/>
  <c r="G3118" i="6"/>
  <c r="G3119" i="6"/>
  <c r="G3120" i="6"/>
  <c r="G3121" i="6"/>
  <c r="G3122" i="6"/>
  <c r="G3123" i="6"/>
  <c r="G3124" i="6"/>
  <c r="G3125" i="6"/>
  <c r="G3126" i="6"/>
  <c r="G3127" i="6"/>
  <c r="G3128" i="6"/>
  <c r="G3129" i="6"/>
  <c r="G3130" i="6"/>
  <c r="G3131" i="6"/>
  <c r="G3132" i="6"/>
  <c r="G3133" i="6"/>
  <c r="G3134" i="6"/>
  <c r="G3135" i="6"/>
  <c r="G3136" i="6"/>
  <c r="G3137" i="6"/>
  <c r="G3138" i="6"/>
  <c r="G3139" i="6"/>
  <c r="G3140" i="6"/>
  <c r="G3141" i="6"/>
  <c r="G3142" i="6"/>
  <c r="G3143" i="6"/>
  <c r="G3144" i="6"/>
  <c r="G3145" i="6"/>
  <c r="G3146" i="6"/>
  <c r="G3147" i="6"/>
  <c r="G3148" i="6"/>
  <c r="G3149" i="6"/>
  <c r="G3150" i="6"/>
  <c r="G3151" i="6"/>
  <c r="G3152" i="6"/>
  <c r="G3153" i="6"/>
  <c r="G3154" i="6"/>
  <c r="G3155" i="6"/>
  <c r="G3156" i="6"/>
  <c r="G3157" i="6"/>
  <c r="G3158" i="6"/>
  <c r="G3159" i="6"/>
  <c r="G3160" i="6"/>
  <c r="G3161" i="6"/>
  <c r="G3162" i="6"/>
  <c r="G3163" i="6"/>
  <c r="G3164" i="6"/>
  <c r="G3165" i="6"/>
  <c r="G3166" i="6"/>
  <c r="G3167" i="6"/>
  <c r="G3168" i="6"/>
  <c r="G3169" i="6"/>
  <c r="G3170" i="6"/>
  <c r="G3171" i="6"/>
  <c r="G3172" i="6"/>
  <c r="G3173" i="6"/>
  <c r="G3174" i="6"/>
  <c r="G3175" i="6"/>
  <c r="G3176" i="6"/>
  <c r="G3177" i="6"/>
  <c r="G3178" i="6"/>
  <c r="G3179" i="6"/>
  <c r="G3180" i="6"/>
  <c r="G3181" i="6"/>
  <c r="G3182" i="6"/>
  <c r="G3183" i="6"/>
  <c r="G3184" i="6"/>
  <c r="G3185" i="6"/>
  <c r="G3186" i="6"/>
  <c r="G3187" i="6"/>
  <c r="G3188" i="6"/>
  <c r="G3189" i="6"/>
  <c r="G3190" i="6"/>
  <c r="G3191" i="6"/>
  <c r="G3192" i="6"/>
  <c r="G3193" i="6"/>
  <c r="G3194" i="6"/>
  <c r="G3195" i="6"/>
  <c r="G3196" i="6"/>
  <c r="G3197" i="6"/>
  <c r="G3198" i="6"/>
  <c r="G3199" i="6"/>
  <c r="G3200" i="6"/>
  <c r="G3201" i="6"/>
  <c r="G3202" i="6"/>
  <c r="G3203" i="6"/>
  <c r="G3204" i="6"/>
  <c r="G3205" i="6"/>
  <c r="G3206" i="6"/>
  <c r="G3207" i="6"/>
  <c r="G3208" i="6"/>
  <c r="G3209" i="6"/>
  <c r="G3210" i="6"/>
  <c r="G3211" i="6"/>
  <c r="G3212" i="6"/>
  <c r="G3213" i="6"/>
  <c r="G3214" i="6"/>
  <c r="G3215" i="6"/>
  <c r="G3216" i="6"/>
  <c r="G3217" i="6"/>
  <c r="G3218" i="6"/>
  <c r="G3219" i="6"/>
  <c r="G3220" i="6"/>
  <c r="G3221" i="6"/>
  <c r="G3222" i="6"/>
  <c r="G3223" i="6"/>
  <c r="G3224" i="6"/>
  <c r="G3225" i="6"/>
  <c r="G3226" i="6"/>
  <c r="G3227" i="6"/>
  <c r="G3228" i="6"/>
  <c r="G3229" i="6"/>
  <c r="G3230" i="6"/>
  <c r="G3231" i="6"/>
  <c r="G3232" i="6"/>
  <c r="G3233" i="6"/>
  <c r="G3234" i="6"/>
  <c r="G3235" i="6"/>
  <c r="G3236" i="6"/>
  <c r="G3237" i="6"/>
  <c r="G3238" i="6"/>
  <c r="G3239" i="6"/>
  <c r="G3240" i="6"/>
  <c r="G3241" i="6"/>
  <c r="G3242" i="6"/>
  <c r="G3243" i="6"/>
  <c r="G3244" i="6"/>
  <c r="G3245" i="6"/>
  <c r="G3246" i="6"/>
  <c r="G3247" i="6"/>
  <c r="G3248" i="6"/>
  <c r="G3249" i="6"/>
  <c r="G3250" i="6"/>
  <c r="G3251" i="6"/>
  <c r="G3252" i="6"/>
  <c r="G3253" i="6"/>
  <c r="G3254" i="6"/>
  <c r="G3255" i="6"/>
  <c r="G3256" i="6"/>
  <c r="G3257" i="6"/>
  <c r="G3258" i="6"/>
  <c r="G3259" i="6"/>
  <c r="G3260" i="6"/>
  <c r="G3261" i="6"/>
  <c r="G3262" i="6"/>
  <c r="G3263" i="6"/>
  <c r="G3264" i="6"/>
  <c r="G3265" i="6"/>
  <c r="G3266" i="6"/>
  <c r="G3267" i="6"/>
  <c r="G3268" i="6"/>
  <c r="G3269" i="6"/>
  <c r="G3270" i="6"/>
  <c r="G3271" i="6"/>
  <c r="G3272" i="6"/>
  <c r="G3273" i="6"/>
  <c r="G3274" i="6"/>
  <c r="G3275" i="6"/>
  <c r="G3276" i="6"/>
  <c r="G3277" i="6"/>
  <c r="G3278" i="6"/>
  <c r="G3279" i="6"/>
  <c r="G3280" i="6"/>
  <c r="G3281" i="6"/>
  <c r="G3282" i="6"/>
  <c r="G3283" i="6"/>
  <c r="G3284" i="6"/>
  <c r="G3285" i="6"/>
  <c r="G3286" i="6"/>
  <c r="G3287" i="6"/>
  <c r="G3288" i="6"/>
  <c r="G3289" i="6"/>
  <c r="G3290" i="6"/>
  <c r="G3291" i="6"/>
  <c r="G3292" i="6"/>
  <c r="G3293" i="6"/>
  <c r="G3294" i="6"/>
  <c r="G3295" i="6"/>
  <c r="G3296" i="6"/>
  <c r="G3297" i="6"/>
  <c r="G3298" i="6"/>
  <c r="G3299" i="6"/>
  <c r="G3300" i="6"/>
  <c r="G3301" i="6"/>
  <c r="G3302" i="6"/>
  <c r="G3303" i="6"/>
  <c r="G3304" i="6"/>
  <c r="G3305" i="6"/>
  <c r="G3306" i="6"/>
  <c r="G3307" i="6"/>
  <c r="G3308" i="6"/>
  <c r="G3309" i="6"/>
  <c r="G3310" i="6"/>
  <c r="G3311" i="6"/>
  <c r="G3312" i="6"/>
  <c r="G3313" i="6"/>
  <c r="G3314" i="6"/>
  <c r="G3315" i="6"/>
  <c r="G3316" i="6"/>
  <c r="G3317" i="6"/>
  <c r="G3318" i="6"/>
  <c r="G3319" i="6"/>
  <c r="G3320" i="6"/>
  <c r="G3321" i="6"/>
  <c r="G3322" i="6"/>
  <c r="G3323" i="6"/>
  <c r="G3324" i="6"/>
  <c r="G3325" i="6"/>
  <c r="G3326" i="6"/>
  <c r="G3327" i="6"/>
  <c r="G3328" i="6"/>
  <c r="G3329" i="6"/>
  <c r="G3330" i="6"/>
  <c r="G3331" i="6"/>
  <c r="G3332" i="6"/>
  <c r="G3333" i="6"/>
  <c r="G3334" i="6"/>
  <c r="G3335" i="6"/>
  <c r="G3336" i="6"/>
  <c r="G3337" i="6"/>
  <c r="G3338" i="6"/>
  <c r="G3339" i="6"/>
  <c r="G3340" i="6"/>
  <c r="G3341" i="6"/>
  <c r="G3342" i="6"/>
  <c r="G3343" i="6"/>
  <c r="G3344" i="6"/>
  <c r="G3345" i="6"/>
  <c r="G3346" i="6"/>
  <c r="G3347" i="6"/>
  <c r="G3348" i="6"/>
  <c r="G3349" i="6"/>
  <c r="G3350" i="6"/>
  <c r="G3351" i="6"/>
  <c r="G3352" i="6"/>
  <c r="G3353" i="6"/>
  <c r="G3354" i="6"/>
  <c r="G3355" i="6"/>
  <c r="G3356" i="6"/>
  <c r="G3357" i="6"/>
  <c r="G3358" i="6"/>
  <c r="G3359" i="6"/>
  <c r="G3360" i="6"/>
  <c r="G3361" i="6"/>
  <c r="G3362" i="6"/>
  <c r="G3363" i="6"/>
  <c r="G3364" i="6"/>
  <c r="G3365" i="6"/>
  <c r="G3366" i="6"/>
  <c r="G3367" i="6"/>
  <c r="G3368" i="6"/>
  <c r="G3369" i="6"/>
  <c r="G3370" i="6"/>
  <c r="G3371" i="6"/>
  <c r="G3372" i="6"/>
  <c r="G3373" i="6"/>
  <c r="G3374" i="6"/>
  <c r="G3375" i="6"/>
  <c r="G3376" i="6"/>
  <c r="G3377" i="6"/>
  <c r="G3378" i="6"/>
  <c r="G3379" i="6"/>
  <c r="G3380" i="6"/>
  <c r="G3381" i="6"/>
  <c r="G3382" i="6"/>
  <c r="G3383" i="6"/>
  <c r="G3384" i="6"/>
  <c r="G3385" i="6"/>
  <c r="G3386" i="6"/>
  <c r="G3387" i="6"/>
  <c r="G3388" i="6"/>
  <c r="G3389" i="6"/>
  <c r="G3390" i="6"/>
  <c r="G3391" i="6"/>
  <c r="G3392" i="6"/>
  <c r="G3393" i="6"/>
  <c r="G3394" i="6"/>
  <c r="G3395" i="6"/>
  <c r="G3396" i="6"/>
  <c r="G3397" i="6"/>
  <c r="G3398" i="6"/>
  <c r="G3399" i="6"/>
  <c r="G3400" i="6"/>
  <c r="G3401" i="6"/>
  <c r="G3402" i="6"/>
  <c r="G3403" i="6"/>
  <c r="G3404" i="6"/>
  <c r="G3405" i="6"/>
  <c r="G3406" i="6"/>
  <c r="G3407" i="6"/>
  <c r="G3408" i="6"/>
  <c r="G3409" i="6"/>
  <c r="G3410" i="6"/>
  <c r="G3411" i="6"/>
  <c r="G3412" i="6"/>
  <c r="G3413" i="6"/>
  <c r="G3414" i="6"/>
  <c r="G3415" i="6"/>
  <c r="G3416" i="6"/>
  <c r="G3417" i="6"/>
  <c r="G3418" i="6"/>
  <c r="G3419" i="6"/>
  <c r="G3420" i="6"/>
  <c r="G3421" i="6"/>
  <c r="G3422" i="6"/>
  <c r="G3423" i="6"/>
  <c r="G3424" i="6"/>
  <c r="G3425" i="6"/>
  <c r="G3426" i="6"/>
  <c r="G3427" i="6"/>
  <c r="G3428" i="6"/>
  <c r="G3429" i="6"/>
  <c r="G3430" i="6"/>
  <c r="G3431" i="6"/>
  <c r="G3432" i="6"/>
  <c r="G3433" i="6"/>
  <c r="G3434" i="6"/>
  <c r="G3435" i="6"/>
  <c r="G3436" i="6"/>
  <c r="G3437" i="6"/>
  <c r="G3438" i="6"/>
  <c r="G3439" i="6"/>
  <c r="G3440" i="6"/>
  <c r="G3441" i="6"/>
  <c r="G3442" i="6"/>
  <c r="G3443" i="6"/>
  <c r="G3444" i="6"/>
  <c r="G3445" i="6"/>
  <c r="G3446" i="6"/>
  <c r="G3447" i="6"/>
  <c r="G3448" i="6"/>
  <c r="G3449" i="6"/>
  <c r="G3450" i="6"/>
  <c r="G3451" i="6"/>
  <c r="G3452" i="6"/>
  <c r="G3453" i="6"/>
  <c r="G3454" i="6"/>
  <c r="G3455" i="6"/>
  <c r="G3456" i="6"/>
  <c r="G3457" i="6"/>
  <c r="G3458" i="6"/>
  <c r="G3459" i="6"/>
  <c r="G3460" i="6"/>
  <c r="G3461" i="6"/>
  <c r="G3462" i="6"/>
  <c r="G3463" i="6"/>
  <c r="G3464" i="6"/>
  <c r="G3465" i="6"/>
  <c r="G3466" i="6"/>
  <c r="G3467" i="6"/>
  <c r="G3468" i="6"/>
  <c r="G3469" i="6"/>
  <c r="G3470" i="6"/>
  <c r="G3471" i="6"/>
  <c r="G3472" i="6"/>
  <c r="G3473" i="6"/>
  <c r="G3474" i="6"/>
  <c r="G3475" i="6"/>
  <c r="G3476" i="6"/>
  <c r="G3477" i="6"/>
  <c r="G3478" i="6"/>
  <c r="G3479" i="6"/>
  <c r="G3480" i="6"/>
  <c r="G3481" i="6"/>
  <c r="G3482" i="6"/>
  <c r="G3483" i="6"/>
  <c r="G3484" i="6"/>
  <c r="G3485" i="6"/>
  <c r="G3486" i="6"/>
  <c r="G3487" i="6"/>
  <c r="G3488" i="6"/>
  <c r="G3489" i="6"/>
  <c r="G3490" i="6"/>
  <c r="G3491" i="6"/>
  <c r="G3492" i="6"/>
  <c r="G3493" i="6"/>
  <c r="G3494" i="6"/>
  <c r="G3495" i="6"/>
  <c r="G3496" i="6"/>
  <c r="G3497" i="6"/>
  <c r="G3498" i="6"/>
  <c r="G3499" i="6"/>
  <c r="G3500" i="6"/>
  <c r="G3501" i="6"/>
  <c r="G3502" i="6"/>
  <c r="G3503" i="6"/>
  <c r="G3504" i="6"/>
  <c r="G3505" i="6"/>
  <c r="G3506" i="6"/>
  <c r="G3507" i="6"/>
  <c r="G3508" i="6"/>
  <c r="G3509" i="6"/>
  <c r="G3510" i="6"/>
  <c r="G3511" i="6"/>
  <c r="G3512" i="6"/>
  <c r="G3513" i="6"/>
  <c r="G3514" i="6"/>
  <c r="G3515" i="6"/>
  <c r="G3516" i="6"/>
  <c r="G3517" i="6"/>
  <c r="G3518" i="6"/>
  <c r="G3519" i="6"/>
  <c r="G3520" i="6"/>
  <c r="G3521" i="6"/>
  <c r="G3522" i="6"/>
  <c r="G3523" i="6"/>
  <c r="G3524" i="6"/>
  <c r="G3525" i="6"/>
  <c r="G3526" i="6"/>
  <c r="G3527" i="6"/>
  <c r="G3528" i="6"/>
  <c r="G3529" i="6"/>
  <c r="G3530" i="6"/>
  <c r="G3531" i="6"/>
  <c r="G3532" i="6"/>
  <c r="G3533" i="6"/>
  <c r="G3534" i="6"/>
  <c r="G3535" i="6"/>
  <c r="G3536" i="6"/>
  <c r="G3537" i="6"/>
  <c r="G3538" i="6"/>
  <c r="G3539" i="6"/>
  <c r="G3540" i="6"/>
  <c r="G3541" i="6"/>
  <c r="G3542" i="6"/>
  <c r="G3543" i="6"/>
  <c r="G3544" i="6"/>
  <c r="G3545" i="6"/>
  <c r="G3546" i="6"/>
  <c r="G3547" i="6"/>
  <c r="G3548" i="6"/>
  <c r="G3549" i="6"/>
  <c r="G3550" i="6"/>
  <c r="G3551" i="6"/>
  <c r="G3552" i="6"/>
  <c r="G3553" i="6"/>
  <c r="G3554" i="6"/>
  <c r="G3555" i="6"/>
  <c r="G3556" i="6"/>
  <c r="G3557" i="6"/>
  <c r="G3558" i="6"/>
  <c r="G3559" i="6"/>
  <c r="G3560" i="6"/>
  <c r="G3561" i="6"/>
  <c r="G3562" i="6"/>
  <c r="G3563" i="6"/>
  <c r="G3564" i="6"/>
  <c r="G3565" i="6"/>
  <c r="G3566" i="6"/>
  <c r="G3567" i="6"/>
  <c r="G3568" i="6"/>
  <c r="G3569" i="6"/>
  <c r="G3570" i="6"/>
  <c r="G3571" i="6"/>
  <c r="G3572" i="6"/>
  <c r="G3573" i="6"/>
  <c r="G3574" i="6"/>
  <c r="G3575" i="6"/>
  <c r="G3576" i="6"/>
  <c r="G3577" i="6"/>
  <c r="G3578" i="6"/>
  <c r="G3579" i="6"/>
  <c r="G3580" i="6"/>
  <c r="G3581" i="6"/>
  <c r="G3582" i="6"/>
  <c r="G3583" i="6"/>
  <c r="G3584" i="6"/>
  <c r="G3585" i="6"/>
  <c r="G3586" i="6"/>
  <c r="G3587" i="6"/>
  <c r="G3588" i="6"/>
  <c r="G3589" i="6"/>
  <c r="G3590" i="6"/>
  <c r="G3591" i="6"/>
  <c r="G3592" i="6"/>
  <c r="G3593" i="6"/>
  <c r="G3594" i="6"/>
  <c r="G3595" i="6"/>
  <c r="G3596" i="6"/>
  <c r="G3597" i="6"/>
  <c r="G3598" i="6"/>
  <c r="G3599" i="6"/>
  <c r="G3600" i="6"/>
  <c r="G3601" i="6"/>
  <c r="G3602" i="6"/>
  <c r="G3603" i="6"/>
  <c r="G3604" i="6"/>
  <c r="G3605" i="6"/>
  <c r="G3606" i="6"/>
  <c r="G3607" i="6"/>
  <c r="G3608" i="6"/>
  <c r="G3609" i="6"/>
  <c r="G3610" i="6"/>
  <c r="G3611" i="6"/>
  <c r="G3612" i="6"/>
  <c r="G3613" i="6"/>
  <c r="G3614" i="6"/>
  <c r="G3615" i="6"/>
  <c r="G3616" i="6"/>
  <c r="G3617" i="6"/>
  <c r="G3618" i="6"/>
  <c r="G3619" i="6"/>
  <c r="G3620" i="6"/>
  <c r="G3621" i="6"/>
  <c r="G3622" i="6"/>
  <c r="G3623" i="6"/>
  <c r="G3624" i="6"/>
  <c r="G3625" i="6"/>
  <c r="G3626" i="6"/>
  <c r="G3627" i="6"/>
  <c r="G3628" i="6"/>
  <c r="G3629" i="6"/>
  <c r="G3630" i="6"/>
  <c r="G3631" i="6"/>
  <c r="G3632" i="6"/>
  <c r="G3633" i="6"/>
  <c r="G3634" i="6"/>
  <c r="G3635" i="6"/>
  <c r="G3636" i="6"/>
  <c r="G3637" i="6"/>
  <c r="G3638" i="6"/>
  <c r="G3639" i="6"/>
  <c r="G3640" i="6"/>
  <c r="G3641" i="6"/>
  <c r="G3642" i="6"/>
  <c r="G3643" i="6"/>
  <c r="G3644" i="6"/>
  <c r="G3645" i="6"/>
  <c r="G3646" i="6"/>
  <c r="G3647" i="6"/>
  <c r="G3648" i="6"/>
  <c r="G3649" i="6"/>
  <c r="G3650" i="6"/>
  <c r="G3651" i="6"/>
  <c r="G3652" i="6"/>
  <c r="G3653" i="6"/>
  <c r="G3654" i="6"/>
  <c r="G3655" i="6"/>
  <c r="G3656" i="6"/>
  <c r="G3657" i="6"/>
  <c r="G3658" i="6"/>
  <c r="G3659" i="6"/>
  <c r="G3660" i="6"/>
  <c r="G3661" i="6"/>
  <c r="G3662" i="6"/>
  <c r="G3663" i="6"/>
  <c r="G3664" i="6"/>
  <c r="G3665" i="6"/>
  <c r="G3666" i="6"/>
  <c r="G3667" i="6"/>
  <c r="G3668" i="6"/>
  <c r="G3669" i="6"/>
  <c r="G3670" i="6"/>
  <c r="G3671" i="6"/>
  <c r="G3672" i="6"/>
  <c r="G3673" i="6"/>
  <c r="G3674" i="6"/>
  <c r="G3675" i="6"/>
  <c r="G3676" i="6"/>
  <c r="G3677" i="6"/>
  <c r="G3678" i="6"/>
  <c r="G3679" i="6"/>
  <c r="G3680" i="6"/>
  <c r="G3681" i="6"/>
  <c r="G3682" i="6"/>
  <c r="G3683" i="6"/>
  <c r="G3684" i="6"/>
  <c r="G3685" i="6"/>
  <c r="G3686" i="6"/>
  <c r="G3687" i="6"/>
  <c r="G3688" i="6"/>
  <c r="G3689" i="6"/>
  <c r="G3690" i="6"/>
  <c r="G3691" i="6"/>
  <c r="G3692" i="6"/>
  <c r="G3693" i="6"/>
  <c r="G3694" i="6"/>
  <c r="G3695" i="6"/>
  <c r="G3696" i="6"/>
  <c r="G3697" i="6"/>
  <c r="G3698" i="6"/>
  <c r="G3699" i="6"/>
  <c r="G3700" i="6"/>
  <c r="G3701" i="6"/>
  <c r="G3702" i="6"/>
  <c r="G3703" i="6"/>
  <c r="G3704" i="6"/>
  <c r="G3705" i="6"/>
  <c r="G3706" i="6"/>
  <c r="G3707" i="6"/>
  <c r="G3708" i="6"/>
  <c r="G3709" i="6"/>
  <c r="G3710" i="6"/>
  <c r="G3711" i="6"/>
  <c r="G3712" i="6"/>
  <c r="G3713" i="6"/>
  <c r="G3714" i="6"/>
  <c r="G3715" i="6"/>
  <c r="G3716" i="6"/>
  <c r="G3717" i="6"/>
  <c r="G3718" i="6"/>
  <c r="G3719" i="6"/>
  <c r="G3720" i="6"/>
  <c r="G3721" i="6"/>
  <c r="G3722" i="6"/>
  <c r="G3723" i="6"/>
  <c r="G3724" i="6"/>
  <c r="G3725" i="6"/>
  <c r="G3726" i="6"/>
  <c r="G3727" i="6"/>
  <c r="G3728" i="6"/>
  <c r="G3729" i="6"/>
  <c r="G3730" i="6"/>
  <c r="G3731" i="6"/>
  <c r="G3732" i="6"/>
  <c r="G3733" i="6"/>
  <c r="G3734" i="6"/>
  <c r="G3735" i="6"/>
  <c r="G3736" i="6"/>
  <c r="G3737" i="6"/>
  <c r="G3738" i="6"/>
  <c r="G3739" i="6"/>
  <c r="G3740" i="6"/>
  <c r="G3741" i="6"/>
  <c r="G3742" i="6"/>
  <c r="G3743" i="6"/>
  <c r="G3744" i="6"/>
  <c r="G3745" i="6"/>
  <c r="G3746" i="6"/>
  <c r="G3747" i="6"/>
  <c r="G3748" i="6"/>
  <c r="G3749" i="6"/>
  <c r="G3750" i="6"/>
  <c r="G3751" i="6"/>
  <c r="G3752" i="6"/>
  <c r="G3753" i="6"/>
  <c r="G3754" i="6"/>
  <c r="G3755" i="6"/>
  <c r="G3756" i="6"/>
  <c r="G3757" i="6"/>
  <c r="G3758" i="6"/>
  <c r="G3759" i="6"/>
  <c r="G3760" i="6"/>
  <c r="G3761" i="6"/>
  <c r="G3762" i="6"/>
  <c r="G3763" i="6"/>
  <c r="G3764" i="6"/>
  <c r="G3765" i="6"/>
  <c r="G3766" i="6"/>
  <c r="G3767" i="6"/>
  <c r="G3768" i="6"/>
  <c r="G3769" i="6"/>
  <c r="G3770" i="6"/>
  <c r="G3771" i="6"/>
  <c r="G3772" i="6"/>
  <c r="G3773" i="6"/>
  <c r="G3774" i="6"/>
  <c r="G3775" i="6"/>
  <c r="G3776" i="6"/>
  <c r="G3777" i="6"/>
  <c r="G3778" i="6"/>
  <c r="G3779" i="6"/>
  <c r="G3780" i="6"/>
  <c r="G3781" i="6"/>
  <c r="G3782" i="6"/>
  <c r="G3783" i="6"/>
  <c r="G3784" i="6"/>
  <c r="G3785" i="6"/>
  <c r="G3786" i="6"/>
  <c r="G3787" i="6"/>
  <c r="G3788" i="6"/>
  <c r="G3789" i="6"/>
  <c r="G3790" i="6"/>
  <c r="G3791" i="6"/>
  <c r="G3792" i="6"/>
  <c r="G3793" i="6"/>
  <c r="G3794" i="6"/>
  <c r="G3795" i="6"/>
  <c r="G3796" i="6"/>
  <c r="G3797" i="6"/>
  <c r="G3798" i="6"/>
  <c r="G3799" i="6"/>
  <c r="G3800" i="6"/>
  <c r="G3801" i="6"/>
  <c r="G3802" i="6"/>
  <c r="G3803" i="6"/>
  <c r="G3804" i="6"/>
  <c r="G3805" i="6"/>
  <c r="G3806" i="6"/>
  <c r="G3807" i="6"/>
  <c r="G3808" i="6"/>
  <c r="G3809" i="6"/>
  <c r="G3810" i="6"/>
  <c r="G3811" i="6"/>
  <c r="G3812" i="6"/>
  <c r="G3813" i="6"/>
  <c r="G3814" i="6"/>
  <c r="G3815" i="6"/>
  <c r="G3816" i="6"/>
  <c r="G3817" i="6"/>
  <c r="G3818" i="6"/>
  <c r="G3819" i="6"/>
  <c r="G3820" i="6"/>
  <c r="G3821" i="6"/>
  <c r="G3822" i="6"/>
  <c r="G3823" i="6"/>
  <c r="G3824" i="6"/>
  <c r="G3825" i="6"/>
  <c r="G3826" i="6"/>
  <c r="G3827" i="6"/>
  <c r="G3828" i="6"/>
  <c r="G3829" i="6"/>
  <c r="G3830" i="6"/>
  <c r="G3831" i="6"/>
  <c r="G3832" i="6"/>
  <c r="G3833" i="6"/>
  <c r="G3834" i="6"/>
  <c r="G3835" i="6"/>
  <c r="G3836" i="6"/>
  <c r="G3837" i="6"/>
  <c r="G3838" i="6"/>
  <c r="G3839" i="6"/>
  <c r="G3840" i="6"/>
  <c r="G3841" i="6"/>
  <c r="G3842" i="6"/>
  <c r="G3843" i="6"/>
  <c r="G3844" i="6"/>
  <c r="G3845" i="6"/>
  <c r="G3846" i="6"/>
  <c r="G3847" i="6"/>
  <c r="G3848" i="6"/>
  <c r="G3849" i="6"/>
  <c r="G3850" i="6"/>
  <c r="G3851" i="6"/>
  <c r="G3852" i="6"/>
  <c r="G3853" i="6"/>
  <c r="G3854" i="6"/>
  <c r="G3855" i="6"/>
  <c r="G3856" i="6"/>
  <c r="G3857" i="6"/>
  <c r="G3858" i="6"/>
  <c r="G3859" i="6"/>
  <c r="G3860" i="6"/>
  <c r="G3861" i="6"/>
  <c r="G3862" i="6"/>
  <c r="G3863" i="6"/>
  <c r="G3864" i="6"/>
  <c r="G3865" i="6"/>
  <c r="G3866" i="6"/>
  <c r="G3867" i="6"/>
  <c r="G3868" i="6"/>
  <c r="G3869" i="6"/>
  <c r="G3870" i="6"/>
  <c r="G3871" i="6"/>
  <c r="G3872" i="6"/>
  <c r="G3873" i="6"/>
  <c r="G3874" i="6"/>
  <c r="G3875" i="6"/>
  <c r="G3876" i="6"/>
  <c r="G3877" i="6"/>
  <c r="G3878" i="6"/>
  <c r="G3879" i="6"/>
  <c r="G3880" i="6"/>
  <c r="G3881" i="6"/>
  <c r="G3882" i="6"/>
  <c r="G3883" i="6"/>
  <c r="G3884" i="6"/>
  <c r="G3885" i="6"/>
  <c r="G3886" i="6"/>
  <c r="G3887" i="6"/>
  <c r="G3888" i="6"/>
  <c r="G3889" i="6"/>
  <c r="G3890" i="6"/>
  <c r="G3891" i="6"/>
  <c r="G3892" i="6"/>
  <c r="G3893" i="6"/>
  <c r="G3894" i="6"/>
  <c r="G3895" i="6"/>
  <c r="G3896" i="6"/>
  <c r="G3897" i="6"/>
  <c r="G3898" i="6"/>
  <c r="G3899" i="6"/>
  <c r="G3900" i="6"/>
  <c r="G3901" i="6"/>
  <c r="G3902" i="6"/>
  <c r="G3903" i="6"/>
  <c r="G3904" i="6"/>
  <c r="G3905" i="6"/>
  <c r="G3906" i="6"/>
  <c r="G3907" i="6"/>
  <c r="G3908" i="6"/>
  <c r="G3909" i="6"/>
  <c r="G3910" i="6"/>
  <c r="G3911" i="6"/>
  <c r="G3912" i="6"/>
  <c r="G3913" i="6"/>
  <c r="G3914" i="6"/>
  <c r="G3915" i="6"/>
  <c r="G3916" i="6"/>
  <c r="G3917" i="6"/>
  <c r="G3918" i="6"/>
  <c r="G3919" i="6"/>
  <c r="G3920" i="6"/>
  <c r="G3921" i="6"/>
  <c r="G3922" i="6"/>
  <c r="G3923" i="6"/>
  <c r="G3924" i="6"/>
  <c r="G3925" i="6"/>
  <c r="G3926" i="6"/>
  <c r="G3927" i="6"/>
  <c r="G3928" i="6"/>
  <c r="G3929" i="6"/>
  <c r="G3930" i="6"/>
  <c r="G3931" i="6"/>
  <c r="G3932" i="6"/>
  <c r="G3933" i="6"/>
  <c r="G3934" i="6"/>
  <c r="G3935" i="6"/>
  <c r="G3936" i="6"/>
  <c r="G3937" i="6"/>
  <c r="G3938" i="6"/>
  <c r="G3939" i="6"/>
  <c r="G3940" i="6"/>
  <c r="G3941" i="6"/>
  <c r="G3942" i="6"/>
  <c r="G3943" i="6"/>
  <c r="G3944" i="6"/>
  <c r="G3945" i="6"/>
  <c r="G3946" i="6"/>
  <c r="G3947" i="6"/>
  <c r="G3948" i="6"/>
  <c r="G3949" i="6"/>
  <c r="G3950" i="6"/>
  <c r="G3951" i="6"/>
  <c r="G3952" i="6"/>
  <c r="G3953" i="6"/>
  <c r="G3954" i="6"/>
  <c r="G3955" i="6"/>
  <c r="G3956" i="6"/>
  <c r="G3957" i="6"/>
  <c r="G3958" i="6"/>
  <c r="G3959" i="6"/>
  <c r="G3960" i="6"/>
  <c r="G3961" i="6"/>
  <c r="G3962" i="6"/>
  <c r="G3963" i="6"/>
  <c r="G3964" i="6"/>
  <c r="G3965" i="6"/>
  <c r="G3966" i="6"/>
  <c r="G3967" i="6"/>
  <c r="G3968" i="6"/>
  <c r="G3969" i="6"/>
  <c r="G3970" i="6"/>
  <c r="G3971" i="6"/>
  <c r="G3972" i="6"/>
  <c r="G3973" i="6"/>
  <c r="G3974" i="6"/>
  <c r="G3975" i="6"/>
  <c r="G3976" i="6"/>
  <c r="G3977" i="6"/>
  <c r="G3978" i="6"/>
  <c r="G3979" i="6"/>
  <c r="G3980" i="6"/>
  <c r="G3981" i="6"/>
  <c r="G3982" i="6"/>
  <c r="G3983" i="6"/>
  <c r="G3984" i="6"/>
  <c r="G3985" i="6"/>
  <c r="G3986" i="6"/>
  <c r="G3987" i="6"/>
  <c r="G3988" i="6"/>
  <c r="G3989" i="6"/>
  <c r="G3990" i="6"/>
  <c r="G3991" i="6"/>
  <c r="G3992" i="6"/>
  <c r="G3993" i="6"/>
  <c r="G3994" i="6"/>
  <c r="G3995" i="6"/>
  <c r="G3996" i="6"/>
  <c r="G3997" i="6"/>
  <c r="G3998" i="6"/>
  <c r="G3999" i="6"/>
  <c r="G4000" i="6"/>
  <c r="G4001" i="6"/>
  <c r="G4002" i="6"/>
  <c r="G4003" i="6"/>
  <c r="G4004" i="6"/>
  <c r="G4005" i="6"/>
  <c r="G4006" i="6"/>
  <c r="G4007" i="6"/>
  <c r="G4008" i="6"/>
  <c r="G4009" i="6"/>
  <c r="G4010" i="6"/>
  <c r="G4011" i="6"/>
  <c r="G4012" i="6"/>
  <c r="G4013" i="6"/>
  <c r="G4014" i="6"/>
  <c r="G4015" i="6"/>
  <c r="G4016" i="6"/>
  <c r="G4017" i="6"/>
  <c r="G4018" i="6"/>
  <c r="G4019" i="6"/>
  <c r="G4020" i="6"/>
  <c r="G4021" i="6"/>
  <c r="G4022" i="6"/>
  <c r="G4023" i="6"/>
  <c r="G4024" i="6"/>
  <c r="G4025" i="6"/>
  <c r="G4026" i="6"/>
  <c r="G4027" i="6"/>
  <c r="G4028" i="6"/>
  <c r="G4029" i="6"/>
  <c r="G4030" i="6"/>
  <c r="G4031" i="6"/>
  <c r="G4032" i="6"/>
  <c r="G4033" i="6"/>
  <c r="G4034" i="6"/>
  <c r="G4035" i="6"/>
  <c r="G4036" i="6"/>
  <c r="G4037" i="6"/>
  <c r="G4038" i="6"/>
  <c r="G4039" i="6"/>
  <c r="G4040" i="6"/>
  <c r="G4041" i="6"/>
  <c r="G4042" i="6"/>
  <c r="G4043" i="6"/>
  <c r="G4044" i="6"/>
  <c r="G4045" i="6"/>
  <c r="G4046" i="6"/>
  <c r="G4047" i="6"/>
  <c r="G4048" i="6"/>
  <c r="G4049" i="6"/>
  <c r="G4050" i="6"/>
  <c r="G4051" i="6"/>
  <c r="G4052" i="6"/>
  <c r="G4053" i="6"/>
  <c r="G4054" i="6"/>
  <c r="G4055" i="6"/>
  <c r="G4056" i="6"/>
  <c r="G4057" i="6"/>
  <c r="G4058" i="6"/>
  <c r="G4059" i="6"/>
  <c r="G4060" i="6"/>
  <c r="G4061" i="6"/>
  <c r="G4062" i="6"/>
  <c r="G4063" i="6"/>
  <c r="G4064" i="6"/>
  <c r="G4065" i="6"/>
  <c r="G4066" i="6"/>
  <c r="G4067" i="6"/>
  <c r="G4068" i="6"/>
  <c r="G4069" i="6"/>
  <c r="G4070" i="6"/>
  <c r="G4071" i="6"/>
  <c r="G4072" i="6"/>
  <c r="G4073" i="6"/>
  <c r="G4074" i="6"/>
  <c r="G4075" i="6"/>
  <c r="G4076" i="6"/>
  <c r="G4077" i="6"/>
  <c r="G4078" i="6"/>
  <c r="G4079" i="6"/>
  <c r="G4080" i="6"/>
  <c r="G4081" i="6"/>
  <c r="G4082" i="6"/>
  <c r="G4083" i="6"/>
  <c r="G4084" i="6"/>
  <c r="G4085" i="6"/>
  <c r="G4086" i="6"/>
  <c r="G4087" i="6"/>
  <c r="G4088" i="6"/>
  <c r="G4089" i="6"/>
  <c r="G4090" i="6"/>
  <c r="G4091" i="6"/>
  <c r="G4092" i="6"/>
  <c r="G4093" i="6"/>
  <c r="G4094" i="6"/>
  <c r="G4095" i="6"/>
  <c r="G4096" i="6"/>
  <c r="G4097" i="6"/>
  <c r="G4098" i="6"/>
  <c r="G4099" i="6"/>
  <c r="G4100" i="6"/>
  <c r="G4101" i="6"/>
  <c r="G4102" i="6"/>
  <c r="G4103" i="6"/>
  <c r="G4104" i="6"/>
  <c r="G4105" i="6"/>
  <c r="G4106" i="6"/>
  <c r="G4107" i="6"/>
  <c r="G4108" i="6"/>
  <c r="G4109" i="6"/>
  <c r="G4110" i="6"/>
  <c r="G4111" i="6"/>
  <c r="G4112" i="6"/>
  <c r="G4113" i="6"/>
  <c r="G4114" i="6"/>
  <c r="G4115" i="6"/>
  <c r="G4116" i="6"/>
  <c r="G4117" i="6"/>
  <c r="G4118" i="6"/>
  <c r="G4119" i="6"/>
  <c r="G4120" i="6"/>
  <c r="G4121" i="6"/>
  <c r="G4122" i="6"/>
  <c r="G4123" i="6"/>
  <c r="G4124" i="6"/>
  <c r="G4125" i="6"/>
  <c r="G4126" i="6"/>
  <c r="G4127" i="6"/>
  <c r="G4128" i="6"/>
  <c r="G4129" i="6"/>
  <c r="G4130" i="6"/>
  <c r="G4131" i="6"/>
  <c r="G4132" i="6"/>
  <c r="G4133" i="6"/>
  <c r="G4134" i="6"/>
  <c r="G4135" i="6"/>
  <c r="G4136" i="6"/>
  <c r="G4137" i="6"/>
  <c r="G4138" i="6"/>
  <c r="G4139" i="6"/>
  <c r="G4140" i="6"/>
  <c r="G4141" i="6"/>
  <c r="G4142" i="6"/>
  <c r="G4143" i="6"/>
  <c r="G4144" i="6"/>
  <c r="G4145" i="6"/>
  <c r="G4146" i="6"/>
  <c r="G4147" i="6"/>
  <c r="G4148" i="6"/>
  <c r="G4149" i="6"/>
  <c r="G4150" i="6"/>
  <c r="G4151" i="6"/>
  <c r="G4152" i="6"/>
  <c r="G4153" i="6"/>
  <c r="G4154" i="6"/>
  <c r="G4155" i="6"/>
  <c r="G4156" i="6"/>
  <c r="G4157" i="6"/>
  <c r="G4158" i="6"/>
  <c r="G4159" i="6"/>
  <c r="G4160" i="6"/>
  <c r="G4161" i="6"/>
  <c r="G4162" i="6"/>
  <c r="G4163" i="6"/>
  <c r="G4164" i="6"/>
  <c r="G4165" i="6"/>
  <c r="G4166" i="6"/>
  <c r="G4167" i="6"/>
  <c r="G4168" i="6"/>
  <c r="G4169" i="6"/>
  <c r="G4170" i="6"/>
  <c r="G4171" i="6"/>
  <c r="G4172" i="6"/>
  <c r="G4173" i="6"/>
  <c r="G4174" i="6"/>
  <c r="G4175" i="6"/>
  <c r="G4176" i="6"/>
  <c r="G4177" i="6"/>
  <c r="G4178" i="6"/>
  <c r="G4179" i="6"/>
  <c r="G4180" i="6"/>
  <c r="G4181" i="6"/>
  <c r="G4182" i="6"/>
  <c r="G4183" i="6"/>
  <c r="G4184" i="6"/>
  <c r="G4185" i="6"/>
  <c r="G4186" i="6"/>
  <c r="G4187" i="6"/>
  <c r="G4188" i="6"/>
  <c r="G4189" i="6"/>
  <c r="G4190" i="6"/>
  <c r="G4191" i="6"/>
  <c r="G4192" i="6"/>
  <c r="G4193" i="6"/>
  <c r="G4194" i="6"/>
  <c r="G4195" i="6"/>
  <c r="G4196" i="6"/>
  <c r="G4197" i="6"/>
  <c r="G4198" i="6"/>
  <c r="G4199" i="6"/>
  <c r="G4200" i="6"/>
  <c r="G4201" i="6"/>
  <c r="G4202" i="6"/>
  <c r="G4203" i="6"/>
  <c r="G4204" i="6"/>
  <c r="G4205" i="6"/>
  <c r="G4206" i="6"/>
  <c r="G4207" i="6"/>
  <c r="G4208" i="6"/>
  <c r="G4209" i="6"/>
  <c r="G4210" i="6"/>
  <c r="G4211" i="6"/>
  <c r="G4212" i="6"/>
  <c r="G4213" i="6"/>
  <c r="G4214" i="6"/>
  <c r="G4215" i="6"/>
  <c r="G4216" i="6"/>
  <c r="G4217" i="6"/>
  <c r="G4218" i="6"/>
  <c r="G4219" i="6"/>
  <c r="G4220" i="6"/>
  <c r="G4221" i="6"/>
  <c r="G4222" i="6"/>
  <c r="G4223" i="6"/>
  <c r="G4224" i="6"/>
  <c r="G4225" i="6"/>
  <c r="G4226" i="6"/>
  <c r="G4227" i="6"/>
  <c r="G4228" i="6"/>
  <c r="G4229" i="6"/>
  <c r="G4230" i="6"/>
  <c r="G4231" i="6"/>
  <c r="G4232" i="6"/>
  <c r="G4233" i="6"/>
  <c r="G4234" i="6"/>
  <c r="G4235" i="6"/>
  <c r="G4236" i="6"/>
  <c r="G4237" i="6"/>
  <c r="G4238" i="6"/>
  <c r="G4239" i="6"/>
  <c r="G4240" i="6"/>
  <c r="G4241" i="6"/>
  <c r="G4242" i="6"/>
  <c r="G4243" i="6"/>
  <c r="G4244" i="6"/>
  <c r="G4245" i="6"/>
  <c r="G4246" i="6"/>
  <c r="G4247" i="6"/>
  <c r="G4248" i="6"/>
  <c r="G4249" i="6"/>
  <c r="G4250" i="6"/>
  <c r="G4251" i="6"/>
  <c r="G4252" i="6"/>
  <c r="G4253" i="6"/>
  <c r="G4254" i="6"/>
  <c r="G4255" i="6"/>
  <c r="G4256" i="6"/>
  <c r="G4257" i="6"/>
  <c r="G4258" i="6"/>
  <c r="G4259" i="6"/>
  <c r="G4260" i="6"/>
  <c r="G4261" i="6"/>
  <c r="G4262" i="6"/>
  <c r="G4263" i="6"/>
  <c r="G4264" i="6"/>
  <c r="G4265" i="6"/>
  <c r="G4266" i="6"/>
  <c r="G4267" i="6"/>
  <c r="G4268" i="6"/>
  <c r="G4269" i="6"/>
  <c r="G4270" i="6"/>
  <c r="G4271" i="6"/>
  <c r="G4272" i="6"/>
  <c r="G4273" i="6"/>
  <c r="G4274" i="6"/>
  <c r="G4275" i="6"/>
  <c r="G4276" i="6"/>
  <c r="G4277" i="6"/>
  <c r="G4278" i="6"/>
  <c r="G4279" i="6"/>
  <c r="G4280" i="6"/>
  <c r="G4281" i="6"/>
  <c r="G4282" i="6"/>
  <c r="G4283" i="6"/>
  <c r="G4284" i="6"/>
  <c r="G4285" i="6"/>
  <c r="G4286" i="6"/>
  <c r="G4287" i="6"/>
  <c r="G4288" i="6"/>
  <c r="G4289" i="6"/>
  <c r="G4290" i="6"/>
  <c r="G4291" i="6"/>
  <c r="G4292" i="6"/>
  <c r="G4293" i="6"/>
  <c r="G4294" i="6"/>
  <c r="G4295" i="6"/>
  <c r="G4296" i="6"/>
  <c r="G4297" i="6"/>
  <c r="G4298" i="6"/>
  <c r="G4299" i="6"/>
  <c r="G4300" i="6"/>
  <c r="G4301" i="6"/>
  <c r="G4302" i="6"/>
  <c r="G4303" i="6"/>
  <c r="G4304" i="6"/>
  <c r="G4305" i="6"/>
  <c r="G4306" i="6"/>
  <c r="G4307" i="6"/>
  <c r="G4308" i="6"/>
  <c r="G4309" i="6"/>
  <c r="G4310" i="6"/>
  <c r="G4311" i="6"/>
  <c r="G4312" i="6"/>
  <c r="G4313" i="6"/>
  <c r="G4314" i="6"/>
  <c r="G4315" i="6"/>
  <c r="G4316" i="6"/>
  <c r="G4317" i="6"/>
  <c r="G4318" i="6"/>
  <c r="G4319" i="6"/>
  <c r="G4320" i="6"/>
  <c r="G4321" i="6"/>
  <c r="G4322" i="6"/>
  <c r="G4323" i="6"/>
  <c r="G4324" i="6"/>
  <c r="G4325" i="6"/>
  <c r="G4326" i="6"/>
  <c r="G4327" i="6"/>
  <c r="G4328" i="6"/>
  <c r="G4329" i="6"/>
  <c r="G4330" i="6"/>
  <c r="G4331" i="6"/>
  <c r="G4332" i="6"/>
  <c r="G4333" i="6"/>
  <c r="G4334" i="6"/>
  <c r="G4335" i="6"/>
  <c r="G4336" i="6"/>
  <c r="G4337" i="6"/>
  <c r="G4338" i="6"/>
  <c r="G4339" i="6"/>
  <c r="G4340" i="6"/>
  <c r="G4341" i="6"/>
  <c r="G4342" i="6"/>
  <c r="G4343" i="6"/>
  <c r="G4344" i="6"/>
  <c r="G4345" i="6"/>
  <c r="G4346" i="6"/>
  <c r="G4347" i="6"/>
  <c r="G4348" i="6"/>
  <c r="G4349" i="6"/>
  <c r="G4350" i="6"/>
  <c r="G4351" i="6"/>
  <c r="G4352" i="6"/>
  <c r="G4353" i="6"/>
  <c r="G4354" i="6"/>
  <c r="G4355" i="6"/>
  <c r="G4356" i="6"/>
  <c r="G4357" i="6"/>
  <c r="G4358" i="6"/>
  <c r="G4359" i="6"/>
  <c r="G4360" i="6"/>
  <c r="G4361" i="6"/>
  <c r="G4362" i="6"/>
  <c r="G4363" i="6"/>
  <c r="G4364" i="6"/>
  <c r="G4365" i="6"/>
  <c r="G4366" i="6"/>
  <c r="G4367" i="6"/>
  <c r="G4368" i="6"/>
  <c r="G4369" i="6"/>
  <c r="G4370" i="6"/>
  <c r="G4371" i="6"/>
  <c r="G4372" i="6"/>
  <c r="G4373" i="6"/>
  <c r="G4374" i="6"/>
  <c r="G4375" i="6"/>
  <c r="G4376" i="6"/>
  <c r="G4377" i="6"/>
  <c r="G4378" i="6"/>
  <c r="G4379" i="6"/>
  <c r="G4380" i="6"/>
  <c r="G4381" i="6"/>
  <c r="G4382" i="6"/>
  <c r="G4383" i="6"/>
  <c r="G4384" i="6"/>
  <c r="G4385" i="6"/>
  <c r="G4386" i="6"/>
  <c r="G4387" i="6"/>
  <c r="G4388" i="6"/>
  <c r="G4389" i="6"/>
  <c r="G4390" i="6"/>
  <c r="G4391" i="6"/>
  <c r="G4392" i="6"/>
  <c r="G4393" i="6"/>
  <c r="G4394" i="6"/>
  <c r="G4395" i="6"/>
  <c r="G4396" i="6"/>
  <c r="G4397" i="6"/>
  <c r="G4398" i="6"/>
  <c r="G4399" i="6"/>
  <c r="G4400" i="6"/>
  <c r="G4401" i="6"/>
  <c r="G4402" i="6"/>
  <c r="G4403" i="6"/>
  <c r="G4404" i="6"/>
  <c r="G4405" i="6"/>
  <c r="G4406" i="6"/>
  <c r="G4407" i="6"/>
  <c r="G4408" i="6"/>
  <c r="G4409" i="6"/>
  <c r="G4410" i="6"/>
  <c r="G4411" i="6"/>
  <c r="G4412" i="6"/>
  <c r="G4413" i="6"/>
  <c r="G4414" i="6"/>
  <c r="G4415" i="6"/>
  <c r="G4416" i="6"/>
  <c r="G4417" i="6"/>
  <c r="G4418" i="6"/>
  <c r="G4419" i="6"/>
  <c r="G4420" i="6"/>
  <c r="G4421" i="6"/>
  <c r="G4422" i="6"/>
  <c r="G4423" i="6"/>
  <c r="G4424" i="6"/>
  <c r="G4425" i="6"/>
  <c r="G4426" i="6"/>
  <c r="G4427" i="6"/>
  <c r="G4428" i="6"/>
  <c r="G4429" i="6"/>
  <c r="G4430" i="6"/>
  <c r="G4431" i="6"/>
  <c r="G4432" i="6"/>
  <c r="G4433" i="6"/>
  <c r="G4434" i="6"/>
  <c r="G4435" i="6"/>
  <c r="G4436" i="6"/>
  <c r="G4437" i="6"/>
  <c r="G4438" i="6"/>
  <c r="G4439" i="6"/>
  <c r="G4440" i="6"/>
  <c r="G4441" i="6"/>
  <c r="G4442" i="6"/>
  <c r="G4443" i="6"/>
  <c r="G4444" i="6"/>
  <c r="G4445" i="6"/>
  <c r="G4446" i="6"/>
  <c r="G4447" i="6"/>
  <c r="G4448" i="6"/>
  <c r="G4449" i="6"/>
  <c r="G4450" i="6"/>
  <c r="G4451" i="6"/>
  <c r="G4452" i="6"/>
  <c r="G4453" i="6"/>
  <c r="G4454" i="6"/>
  <c r="G4455" i="6"/>
  <c r="G4456" i="6"/>
  <c r="G4457" i="6"/>
  <c r="G4458" i="6"/>
  <c r="G4459" i="6"/>
  <c r="G4460" i="6"/>
  <c r="G4461" i="6"/>
  <c r="G4462" i="6"/>
  <c r="G4463" i="6"/>
  <c r="G4464" i="6"/>
  <c r="G4465" i="6"/>
  <c r="G4466" i="6"/>
  <c r="G4467" i="6"/>
  <c r="G4468" i="6"/>
  <c r="G4469" i="6"/>
  <c r="G4470" i="6"/>
  <c r="G4471" i="6"/>
  <c r="G4472" i="6"/>
  <c r="G4473" i="6"/>
  <c r="G4474" i="6"/>
  <c r="G4475" i="6"/>
  <c r="G4476" i="6"/>
  <c r="G4477" i="6"/>
  <c r="G4478" i="6"/>
  <c r="G4479" i="6"/>
  <c r="G4480" i="6"/>
  <c r="G4481" i="6"/>
  <c r="G4482" i="6"/>
  <c r="G4483" i="6"/>
  <c r="G4484" i="6"/>
  <c r="G4485" i="6"/>
  <c r="G4486" i="6"/>
  <c r="G4487" i="6"/>
  <c r="G4488" i="6"/>
  <c r="G4489" i="6"/>
  <c r="G4490" i="6"/>
  <c r="G4491" i="6"/>
  <c r="G4492" i="6"/>
  <c r="G4493" i="6"/>
  <c r="G4494" i="6"/>
  <c r="G4495" i="6"/>
  <c r="G4496" i="6"/>
  <c r="G4497" i="6"/>
  <c r="G4498" i="6"/>
  <c r="G4499" i="6"/>
  <c r="G4500" i="6"/>
  <c r="G4501" i="6"/>
  <c r="G4502" i="6"/>
  <c r="G4503" i="6"/>
  <c r="G4504" i="6"/>
  <c r="G4505" i="6"/>
  <c r="G4506" i="6"/>
  <c r="G4507" i="6"/>
  <c r="G4508" i="6"/>
  <c r="G4509" i="6"/>
  <c r="G4510" i="6"/>
  <c r="G4511" i="6"/>
  <c r="G4512" i="6"/>
  <c r="G4513" i="6"/>
  <c r="G4514" i="6"/>
  <c r="G4515" i="6"/>
  <c r="G4516" i="6"/>
  <c r="G4517" i="6"/>
  <c r="G4518" i="6"/>
  <c r="G4519" i="6"/>
  <c r="G4520" i="6"/>
  <c r="G4521" i="6"/>
  <c r="G4522" i="6"/>
  <c r="G4523" i="6"/>
  <c r="G4524" i="6"/>
  <c r="G4525" i="6"/>
  <c r="G4526" i="6"/>
  <c r="G4527" i="6"/>
  <c r="G4528" i="6"/>
  <c r="G4529" i="6"/>
  <c r="G4530" i="6"/>
  <c r="G4531" i="6"/>
  <c r="G4532" i="6"/>
  <c r="G4533" i="6"/>
  <c r="G4534" i="6"/>
  <c r="G4535" i="6"/>
  <c r="G4536" i="6"/>
  <c r="G4537" i="6"/>
  <c r="G4538" i="6"/>
  <c r="G4539" i="6"/>
  <c r="G4540" i="6"/>
  <c r="G4541" i="6"/>
  <c r="G4542" i="6"/>
  <c r="G4543" i="6"/>
  <c r="G4544" i="6"/>
  <c r="G4545" i="6"/>
  <c r="G4546" i="6"/>
  <c r="G4547" i="6"/>
  <c r="G4548" i="6"/>
  <c r="G4549" i="6"/>
  <c r="G4550" i="6"/>
  <c r="G4551" i="6"/>
  <c r="G4552" i="6"/>
  <c r="G4553" i="6"/>
  <c r="G4554" i="6"/>
  <c r="G4555" i="6"/>
  <c r="G4556" i="6"/>
  <c r="G4557" i="6"/>
  <c r="G4558" i="6"/>
  <c r="G4559" i="6"/>
  <c r="G4560" i="6"/>
  <c r="G4561" i="6"/>
  <c r="G4562" i="6"/>
  <c r="G4563" i="6"/>
  <c r="G4564" i="6"/>
  <c r="G4565" i="6"/>
  <c r="G4566" i="6"/>
  <c r="G4567" i="6"/>
  <c r="G4568" i="6"/>
  <c r="G4569" i="6"/>
  <c r="G4570" i="6"/>
  <c r="G4571" i="6"/>
  <c r="G4572" i="6"/>
  <c r="G4573" i="6"/>
  <c r="G4574" i="6"/>
  <c r="G4575" i="6"/>
  <c r="G4576" i="6"/>
  <c r="G4577" i="6"/>
  <c r="G4578" i="6"/>
  <c r="G4579" i="6"/>
  <c r="G4580" i="6"/>
  <c r="G4581" i="6"/>
  <c r="G4582" i="6"/>
  <c r="G4583" i="6"/>
  <c r="G4584" i="6"/>
  <c r="G4585" i="6"/>
  <c r="G4586" i="6"/>
  <c r="G4587" i="6"/>
  <c r="G4588" i="6"/>
  <c r="G4589" i="6"/>
  <c r="G4590" i="6"/>
  <c r="G4591" i="6"/>
  <c r="G4592" i="6"/>
  <c r="G4593" i="6"/>
  <c r="G4594" i="6"/>
  <c r="G4595" i="6"/>
  <c r="G4596" i="6"/>
  <c r="G4597" i="6"/>
  <c r="G4598" i="6"/>
  <c r="G4599" i="6"/>
  <c r="G4600" i="6"/>
  <c r="G4601" i="6"/>
  <c r="G4602" i="6"/>
  <c r="G4603" i="6"/>
  <c r="G4604" i="6"/>
  <c r="G4605" i="6"/>
  <c r="G4606" i="6"/>
  <c r="G4607" i="6"/>
  <c r="G4608" i="6"/>
  <c r="G4609" i="6"/>
  <c r="G4610" i="6"/>
  <c r="G4611" i="6"/>
  <c r="G4612" i="6"/>
  <c r="G4613" i="6"/>
  <c r="G4614" i="6"/>
  <c r="G4615" i="6"/>
  <c r="G4616" i="6"/>
  <c r="G4617" i="6"/>
  <c r="G4618" i="6"/>
  <c r="G4619" i="6"/>
  <c r="G4620" i="6"/>
  <c r="G4621" i="6"/>
  <c r="G4622" i="6"/>
  <c r="G4623" i="6"/>
  <c r="G4624" i="6"/>
  <c r="G4625" i="6"/>
  <c r="G4626" i="6"/>
  <c r="G4627" i="6"/>
  <c r="G4628" i="6"/>
  <c r="G4629" i="6"/>
  <c r="G4630" i="6"/>
  <c r="G4631" i="6"/>
  <c r="G4632" i="6"/>
  <c r="G4633" i="6"/>
  <c r="G4634" i="6"/>
  <c r="G4635" i="6"/>
  <c r="G4636" i="6"/>
  <c r="G4637" i="6"/>
  <c r="G4638" i="6"/>
  <c r="G4639" i="6"/>
  <c r="G4640" i="6"/>
  <c r="G4641" i="6"/>
  <c r="G4642" i="6"/>
  <c r="G4643" i="6"/>
  <c r="G4644" i="6"/>
  <c r="G4645" i="6"/>
  <c r="G4646" i="6"/>
  <c r="G4647" i="6"/>
  <c r="G4648" i="6"/>
  <c r="G4649" i="6"/>
  <c r="G4650" i="6"/>
  <c r="G4651" i="6"/>
  <c r="G4652" i="6"/>
  <c r="G4653" i="6"/>
  <c r="G4654" i="6"/>
  <c r="G4655" i="6"/>
  <c r="G4656" i="6"/>
  <c r="G4657" i="6"/>
  <c r="G4658" i="6"/>
  <c r="G4659" i="6"/>
  <c r="G4660" i="6"/>
  <c r="G4661" i="6"/>
  <c r="G4662" i="6"/>
  <c r="G4663" i="6"/>
  <c r="G4664" i="6"/>
  <c r="G4665" i="6"/>
  <c r="G4666" i="6"/>
  <c r="G4667" i="6"/>
  <c r="G4668" i="6"/>
  <c r="G4669" i="6"/>
  <c r="G4670" i="6"/>
  <c r="G4671" i="6"/>
  <c r="G4672" i="6"/>
  <c r="G4673" i="6"/>
  <c r="G4674" i="6"/>
  <c r="G4675" i="6"/>
  <c r="G4676" i="6"/>
  <c r="G4677" i="6"/>
  <c r="G4678" i="6"/>
  <c r="G4679" i="6"/>
  <c r="G4680" i="6"/>
  <c r="G4681" i="6"/>
  <c r="G4682" i="6"/>
  <c r="G4683" i="6"/>
  <c r="G4684" i="6"/>
  <c r="G4685" i="6"/>
  <c r="G4686" i="6"/>
  <c r="G4687" i="6"/>
  <c r="G4688" i="6"/>
  <c r="G4689" i="6"/>
  <c r="G4690" i="6"/>
  <c r="G4691" i="6"/>
  <c r="G4692" i="6"/>
  <c r="G4693" i="6"/>
  <c r="G4694" i="6"/>
  <c r="G4695" i="6"/>
  <c r="G4696" i="6"/>
  <c r="G4697" i="6"/>
  <c r="G4698" i="6"/>
  <c r="G4699" i="6"/>
  <c r="G4700" i="6"/>
  <c r="G4701" i="6"/>
  <c r="G4702" i="6"/>
  <c r="G4703" i="6"/>
  <c r="G4704" i="6"/>
  <c r="G4705" i="6"/>
  <c r="G4706" i="6"/>
  <c r="G4707" i="6"/>
  <c r="G4708" i="6"/>
  <c r="G4709" i="6"/>
  <c r="G4710" i="6"/>
  <c r="G4711" i="6"/>
  <c r="G4712" i="6"/>
  <c r="G4713" i="6"/>
  <c r="G4714" i="6"/>
  <c r="G4715" i="6"/>
  <c r="G4716" i="6"/>
  <c r="G4717" i="6"/>
  <c r="G4718" i="6"/>
  <c r="G4719" i="6"/>
  <c r="G4720" i="6"/>
  <c r="G4721" i="6"/>
  <c r="G4722" i="6"/>
  <c r="G4723" i="6"/>
  <c r="G4724" i="6"/>
  <c r="G4725" i="6"/>
  <c r="G4726" i="6"/>
  <c r="G4727" i="6"/>
  <c r="G4728" i="6"/>
  <c r="G4729" i="6"/>
  <c r="G4730" i="6"/>
  <c r="G4731" i="6"/>
  <c r="G4732" i="6"/>
  <c r="G4733" i="6"/>
  <c r="G4734" i="6"/>
  <c r="G4735" i="6"/>
  <c r="G4736" i="6"/>
  <c r="G4737" i="6"/>
  <c r="G4738" i="6"/>
  <c r="G4739" i="6"/>
  <c r="G4740" i="6"/>
  <c r="G4741" i="6"/>
  <c r="G4742" i="6"/>
  <c r="G4743" i="6"/>
  <c r="G4744" i="6"/>
  <c r="G4745" i="6"/>
  <c r="G4746" i="6"/>
  <c r="G4747" i="6"/>
  <c r="G4748" i="6"/>
  <c r="G4749" i="6"/>
  <c r="G4750" i="6"/>
  <c r="G4751" i="6"/>
  <c r="G4752" i="6"/>
  <c r="G4753" i="6"/>
  <c r="G4754" i="6"/>
  <c r="G4755" i="6"/>
  <c r="G4756" i="6"/>
  <c r="G4757" i="6"/>
  <c r="G4758" i="6"/>
  <c r="G4759" i="6"/>
  <c r="G4760" i="6"/>
  <c r="G4761" i="6"/>
  <c r="G4762" i="6"/>
  <c r="G4763" i="6"/>
  <c r="G4764" i="6"/>
  <c r="G4765" i="6"/>
  <c r="G4766" i="6"/>
  <c r="G4767" i="6"/>
  <c r="G4768" i="6"/>
  <c r="G4769" i="6"/>
  <c r="G4770" i="6"/>
  <c r="G4771" i="6"/>
  <c r="G4772" i="6"/>
  <c r="G4773" i="6"/>
  <c r="G4774" i="6"/>
  <c r="G4775" i="6"/>
  <c r="G4776" i="6"/>
  <c r="G4777" i="6"/>
  <c r="G4778" i="6"/>
  <c r="G4779" i="6"/>
  <c r="G4780" i="6"/>
  <c r="G4781" i="6"/>
  <c r="G4782" i="6"/>
  <c r="G4783" i="6"/>
  <c r="G4784" i="6"/>
  <c r="G4785" i="6"/>
  <c r="G4786" i="6"/>
  <c r="G4787" i="6"/>
  <c r="G4788" i="6"/>
  <c r="G4789" i="6"/>
  <c r="G4790" i="6"/>
  <c r="G4791" i="6"/>
  <c r="G4792" i="6"/>
  <c r="G4793" i="6"/>
  <c r="G4794" i="6"/>
  <c r="G4795" i="6"/>
  <c r="G4796" i="6"/>
  <c r="G4797" i="6"/>
  <c r="G4798" i="6"/>
  <c r="G4799" i="6"/>
  <c r="G4800" i="6"/>
  <c r="G4801" i="6"/>
  <c r="G4802" i="6"/>
  <c r="G4803" i="6"/>
  <c r="G4804" i="6"/>
  <c r="G4805" i="6"/>
  <c r="G4806" i="6"/>
  <c r="G4807" i="6"/>
  <c r="G4808" i="6"/>
  <c r="G4809" i="6"/>
  <c r="G4810" i="6"/>
  <c r="G4811" i="6"/>
  <c r="G4812" i="6"/>
  <c r="G4813" i="6"/>
  <c r="G4814" i="6"/>
  <c r="G4815" i="6"/>
  <c r="G4816" i="6"/>
  <c r="G4817" i="6"/>
  <c r="G4818" i="6"/>
  <c r="G4819" i="6"/>
  <c r="G4820" i="6"/>
  <c r="G4821" i="6"/>
  <c r="G4822" i="6"/>
  <c r="G4823" i="6"/>
  <c r="G4824" i="6"/>
  <c r="G4825" i="6"/>
  <c r="G4826" i="6"/>
  <c r="G4827" i="6"/>
  <c r="G4828" i="6"/>
  <c r="G4829" i="6"/>
  <c r="G4830" i="6"/>
  <c r="G4831" i="6"/>
  <c r="G4832" i="6"/>
  <c r="G4833" i="6"/>
  <c r="G4834" i="6"/>
  <c r="G4835" i="6"/>
  <c r="G4836" i="6"/>
  <c r="G4837" i="6"/>
  <c r="G4838" i="6"/>
  <c r="G4839" i="6"/>
  <c r="G4840" i="6"/>
  <c r="G4841" i="6"/>
  <c r="G4842" i="6"/>
  <c r="G4843" i="6"/>
  <c r="G4844" i="6"/>
  <c r="G4845" i="6"/>
  <c r="G4846" i="6"/>
  <c r="G4847" i="6"/>
  <c r="G4848" i="6"/>
  <c r="G4849" i="6"/>
  <c r="G4850" i="6"/>
  <c r="G4851" i="6"/>
  <c r="G4852" i="6"/>
  <c r="G4853" i="6"/>
  <c r="G4854" i="6"/>
  <c r="G4855" i="6"/>
  <c r="G4856" i="6"/>
  <c r="G4857" i="6"/>
  <c r="G4858" i="6"/>
  <c r="G4859" i="6"/>
  <c r="G4860" i="6"/>
  <c r="G4861" i="6"/>
  <c r="G4862" i="6"/>
  <c r="G4863" i="6"/>
  <c r="G4864" i="6"/>
  <c r="G4865" i="6"/>
  <c r="G4866" i="6"/>
  <c r="G4867" i="6"/>
  <c r="G4868" i="6"/>
  <c r="G4869" i="6"/>
  <c r="G4870" i="6"/>
  <c r="G4871" i="6"/>
  <c r="G4872" i="6"/>
  <c r="G4873" i="6"/>
  <c r="G4874" i="6"/>
  <c r="G4875" i="6"/>
  <c r="G4876" i="6"/>
  <c r="G4877" i="6"/>
  <c r="G4878" i="6"/>
  <c r="G4879" i="6"/>
  <c r="G4880" i="6"/>
  <c r="G4881" i="6"/>
  <c r="G4882" i="6"/>
  <c r="G4883" i="6"/>
  <c r="G4884" i="6"/>
  <c r="G4885" i="6"/>
  <c r="G4886" i="6"/>
  <c r="G4887" i="6"/>
  <c r="G4888" i="6"/>
  <c r="G4889" i="6"/>
  <c r="G4890" i="6"/>
  <c r="G4891" i="6"/>
  <c r="G4892" i="6"/>
  <c r="G4893" i="6"/>
  <c r="G4894" i="6"/>
  <c r="G4895" i="6"/>
  <c r="G4896" i="6"/>
  <c r="G4897" i="6"/>
  <c r="G4898" i="6"/>
  <c r="G4899" i="6"/>
  <c r="G4900" i="6"/>
  <c r="G4901" i="6"/>
  <c r="G4902" i="6"/>
  <c r="G4903" i="6"/>
  <c r="G4904" i="6"/>
  <c r="G4905" i="6"/>
  <c r="G4906" i="6"/>
  <c r="G4907" i="6"/>
  <c r="G4908" i="6"/>
  <c r="G4909" i="6"/>
  <c r="G4910" i="6"/>
  <c r="G4911" i="6"/>
  <c r="G4912" i="6"/>
  <c r="G4913" i="6"/>
  <c r="G4914" i="6"/>
  <c r="G4915" i="6"/>
  <c r="G4916" i="6"/>
  <c r="G4917" i="6"/>
  <c r="G4918" i="6"/>
  <c r="G4919" i="6"/>
  <c r="G4920" i="6"/>
  <c r="G4921" i="6"/>
  <c r="G4922" i="6"/>
  <c r="G4923" i="6"/>
  <c r="G4924" i="6"/>
  <c r="G4925" i="6"/>
  <c r="G4926" i="6"/>
  <c r="G4927" i="6"/>
  <c r="G4928" i="6"/>
  <c r="G4929" i="6"/>
  <c r="G4930" i="6"/>
  <c r="G4931" i="6"/>
  <c r="G4932" i="6"/>
  <c r="G4933" i="6"/>
  <c r="G4934" i="6"/>
  <c r="G4935" i="6"/>
  <c r="G4936" i="6"/>
  <c r="G4937" i="6"/>
  <c r="G4938" i="6"/>
  <c r="G4939" i="6"/>
  <c r="G4940" i="6"/>
  <c r="G4941" i="6"/>
  <c r="G4942" i="6"/>
  <c r="G4943" i="6"/>
  <c r="G4944" i="6"/>
  <c r="G4945" i="6"/>
  <c r="G4946" i="6"/>
  <c r="G4947" i="6"/>
  <c r="G4948" i="6"/>
  <c r="G4949" i="6"/>
  <c r="G4950" i="6"/>
  <c r="G4951" i="6"/>
  <c r="G4952" i="6"/>
  <c r="G4953" i="6"/>
  <c r="G4954" i="6"/>
  <c r="G4955" i="6"/>
  <c r="G4956" i="6"/>
  <c r="G4957" i="6"/>
  <c r="G4958" i="6"/>
  <c r="G4959" i="6"/>
  <c r="G4960" i="6"/>
  <c r="G4961" i="6"/>
  <c r="G4962" i="6"/>
  <c r="G4963" i="6"/>
  <c r="G4964" i="6"/>
  <c r="G4965" i="6"/>
  <c r="G4966" i="6"/>
  <c r="G4967" i="6"/>
  <c r="G4968" i="6"/>
  <c r="G4969" i="6"/>
  <c r="G4970" i="6"/>
  <c r="G4971" i="6"/>
  <c r="G4972" i="6"/>
  <c r="G4973" i="6"/>
  <c r="G4974" i="6"/>
  <c r="G4975" i="6"/>
  <c r="G4976" i="6"/>
  <c r="G4977" i="6"/>
  <c r="G4978" i="6"/>
  <c r="G4979" i="6"/>
  <c r="G4980" i="6"/>
  <c r="G4981" i="6"/>
  <c r="G4982" i="6"/>
  <c r="G4983" i="6"/>
  <c r="G4984" i="6"/>
  <c r="G4985" i="6"/>
  <c r="G4986" i="6"/>
  <c r="G4987" i="6"/>
  <c r="G4988" i="6"/>
  <c r="G4989" i="6"/>
  <c r="G4990" i="6"/>
  <c r="G4991" i="6"/>
  <c r="G4992" i="6"/>
  <c r="G4993" i="6"/>
  <c r="G4994" i="6"/>
  <c r="G4995" i="6"/>
  <c r="G4996" i="6"/>
  <c r="G4997" i="6"/>
  <c r="G4998" i="6"/>
  <c r="G4999" i="6"/>
  <c r="G5000" i="6"/>
  <c r="G5001" i="6"/>
  <c r="G2" i="6"/>
  <c r="D6" i="6"/>
  <c r="E6" i="6"/>
  <c r="F6" i="6"/>
  <c r="H6" i="6"/>
  <c r="D7" i="6"/>
  <c r="E7" i="6"/>
  <c r="F7" i="6"/>
  <c r="H7" i="6"/>
  <c r="D8" i="6"/>
  <c r="E8" i="6"/>
  <c r="F8" i="6"/>
  <c r="H8" i="6"/>
  <c r="D9" i="6"/>
  <c r="E9" i="6"/>
  <c r="F9" i="6"/>
  <c r="H9" i="6"/>
  <c r="D10" i="6"/>
  <c r="E10" i="6"/>
  <c r="F10" i="6"/>
  <c r="H10" i="6"/>
  <c r="D11" i="6"/>
  <c r="E11" i="6"/>
  <c r="F11" i="6"/>
  <c r="H11" i="6"/>
  <c r="D12" i="6"/>
  <c r="E12" i="6"/>
  <c r="F12" i="6"/>
  <c r="H12" i="6"/>
  <c r="D13" i="6"/>
  <c r="E13" i="6"/>
  <c r="F13" i="6"/>
  <c r="H13" i="6"/>
  <c r="D14" i="6"/>
  <c r="E14" i="6"/>
  <c r="F14" i="6"/>
  <c r="H14" i="6"/>
  <c r="D15" i="6"/>
  <c r="E15" i="6"/>
  <c r="F15" i="6"/>
  <c r="H15" i="6"/>
  <c r="D16" i="6"/>
  <c r="E16" i="6"/>
  <c r="F16" i="6"/>
  <c r="H16" i="6"/>
  <c r="D17" i="6"/>
  <c r="H17" i="6"/>
  <c r="D18" i="6"/>
  <c r="H18" i="6"/>
  <c r="D19" i="6"/>
  <c r="H19" i="6"/>
  <c r="D20" i="6"/>
  <c r="H20" i="6"/>
  <c r="D21" i="6"/>
  <c r="H21" i="6"/>
  <c r="D22" i="6"/>
  <c r="H22" i="6"/>
  <c r="D23" i="6"/>
  <c r="H23" i="6"/>
  <c r="D24" i="6"/>
  <c r="H24" i="6"/>
  <c r="D25" i="6"/>
  <c r="H25" i="6"/>
  <c r="D26" i="6"/>
  <c r="H26" i="6"/>
  <c r="D27" i="6"/>
  <c r="H27" i="6"/>
  <c r="D28" i="6"/>
  <c r="H28" i="6"/>
  <c r="D29" i="6"/>
  <c r="H29" i="6"/>
  <c r="D30" i="6"/>
  <c r="H30" i="6"/>
  <c r="D31" i="6"/>
  <c r="H31" i="6"/>
  <c r="D32" i="6"/>
  <c r="H32" i="6"/>
  <c r="D33" i="6"/>
  <c r="H33" i="6"/>
  <c r="D34" i="6"/>
  <c r="H34" i="6"/>
  <c r="D35" i="6"/>
  <c r="H35" i="6"/>
  <c r="D36" i="6"/>
  <c r="H36" i="6"/>
  <c r="D37" i="6"/>
  <c r="H37" i="6"/>
  <c r="D38" i="6"/>
  <c r="H38" i="6"/>
  <c r="D39" i="6"/>
  <c r="H39" i="6"/>
  <c r="D40" i="6"/>
  <c r="H40" i="6"/>
  <c r="D41" i="6"/>
  <c r="H41" i="6"/>
  <c r="D42" i="6"/>
  <c r="H42" i="6"/>
  <c r="D43" i="6"/>
  <c r="H43" i="6"/>
  <c r="D44" i="6"/>
  <c r="H44" i="6"/>
  <c r="D45" i="6"/>
  <c r="H45" i="6"/>
  <c r="D46" i="6"/>
  <c r="H46" i="6"/>
  <c r="D47" i="6"/>
  <c r="H47" i="6"/>
  <c r="D48" i="6"/>
  <c r="H48" i="6"/>
  <c r="D49" i="6"/>
  <c r="H49" i="6"/>
  <c r="D50" i="6"/>
  <c r="H50" i="6"/>
  <c r="D51" i="6"/>
  <c r="H51" i="6"/>
  <c r="D52" i="6"/>
  <c r="H52" i="6"/>
  <c r="D53" i="6"/>
  <c r="H53" i="6"/>
  <c r="D54" i="6"/>
  <c r="H54" i="6"/>
  <c r="D55" i="6"/>
  <c r="H55" i="6"/>
  <c r="D56" i="6"/>
  <c r="H56" i="6"/>
  <c r="D57" i="6"/>
  <c r="H57" i="6"/>
  <c r="D58" i="6"/>
  <c r="H58" i="6"/>
  <c r="D59" i="6"/>
  <c r="H59" i="6"/>
  <c r="D60" i="6"/>
  <c r="H60" i="6"/>
  <c r="D61" i="6"/>
  <c r="H61" i="6"/>
  <c r="D62" i="6"/>
  <c r="H62" i="6"/>
  <c r="D63" i="6"/>
  <c r="H63" i="6"/>
  <c r="D64" i="6"/>
  <c r="H64" i="6"/>
  <c r="D65" i="6"/>
  <c r="H65" i="6"/>
  <c r="D66" i="6"/>
  <c r="H66" i="6"/>
  <c r="D67" i="6"/>
  <c r="H67" i="6"/>
  <c r="D68" i="6"/>
  <c r="H68" i="6"/>
  <c r="D69" i="6"/>
  <c r="H69" i="6"/>
  <c r="D70" i="6"/>
  <c r="H70" i="6"/>
  <c r="D71" i="6"/>
  <c r="H71" i="6"/>
  <c r="D72" i="6"/>
  <c r="H72" i="6"/>
  <c r="D73" i="6"/>
  <c r="H73" i="6"/>
  <c r="D74" i="6"/>
  <c r="H74" i="6"/>
  <c r="D75" i="6"/>
  <c r="H75" i="6"/>
  <c r="D76" i="6"/>
  <c r="H76" i="6"/>
  <c r="D77" i="6"/>
  <c r="H77" i="6"/>
  <c r="D78" i="6"/>
  <c r="H78" i="6"/>
  <c r="D79" i="6"/>
  <c r="H79" i="6"/>
  <c r="D80" i="6"/>
  <c r="H80" i="6"/>
  <c r="D81" i="6"/>
  <c r="H81" i="6"/>
  <c r="D82" i="6"/>
  <c r="H82" i="6"/>
  <c r="D83" i="6"/>
  <c r="H83" i="6"/>
  <c r="D84" i="6"/>
  <c r="H84" i="6"/>
  <c r="D85" i="6"/>
  <c r="H85" i="6"/>
  <c r="D86" i="6"/>
  <c r="H86" i="6"/>
  <c r="D87" i="6"/>
  <c r="H87" i="6"/>
  <c r="D88" i="6"/>
  <c r="H88" i="6"/>
  <c r="D89" i="6"/>
  <c r="H89" i="6"/>
  <c r="D90" i="6"/>
  <c r="H90" i="6"/>
  <c r="D91" i="6"/>
  <c r="H91" i="6"/>
  <c r="D92" i="6"/>
  <c r="H92" i="6"/>
  <c r="D93" i="6"/>
  <c r="H93" i="6"/>
  <c r="D94" i="6"/>
  <c r="H94" i="6"/>
  <c r="D95" i="6"/>
  <c r="H95" i="6"/>
  <c r="D96" i="6"/>
  <c r="H96" i="6"/>
  <c r="D97" i="6"/>
  <c r="H97" i="6"/>
  <c r="D98" i="6"/>
  <c r="H98" i="6"/>
  <c r="D99" i="6"/>
  <c r="H99" i="6"/>
  <c r="D100" i="6"/>
  <c r="H100" i="6"/>
  <c r="D101" i="6"/>
  <c r="H101" i="6"/>
  <c r="D102" i="6"/>
  <c r="H102" i="6"/>
  <c r="D103" i="6"/>
  <c r="H103" i="6"/>
  <c r="D104" i="6"/>
  <c r="H104" i="6"/>
  <c r="D105" i="6"/>
  <c r="H105" i="6"/>
  <c r="D106" i="6"/>
  <c r="H106" i="6"/>
  <c r="D107" i="6"/>
  <c r="H107" i="6"/>
  <c r="D108" i="6"/>
  <c r="H108" i="6"/>
  <c r="D109" i="6"/>
  <c r="H109" i="6"/>
  <c r="D110" i="6"/>
  <c r="H110" i="6"/>
  <c r="D111" i="6"/>
  <c r="H111" i="6"/>
  <c r="D112" i="6"/>
  <c r="H112" i="6"/>
  <c r="D113" i="6"/>
  <c r="H113" i="6"/>
  <c r="D114" i="6"/>
  <c r="H114" i="6"/>
  <c r="D115" i="6"/>
  <c r="H115" i="6"/>
  <c r="D116" i="6"/>
  <c r="H116" i="6"/>
  <c r="D117" i="6"/>
  <c r="H117" i="6"/>
  <c r="D118" i="6"/>
  <c r="H118" i="6"/>
  <c r="D119" i="6"/>
  <c r="H119" i="6"/>
  <c r="D120" i="6"/>
  <c r="H120" i="6"/>
  <c r="D121" i="6"/>
  <c r="H121" i="6"/>
  <c r="D122" i="6"/>
  <c r="H122" i="6"/>
  <c r="D123" i="6"/>
  <c r="H123" i="6"/>
  <c r="D124" i="6"/>
  <c r="H124" i="6"/>
  <c r="D125" i="6"/>
  <c r="H125" i="6"/>
  <c r="D126" i="6"/>
  <c r="H126" i="6"/>
  <c r="D127" i="6"/>
  <c r="H127" i="6"/>
  <c r="D128" i="6"/>
  <c r="H128" i="6"/>
  <c r="D129" i="6"/>
  <c r="H129" i="6"/>
  <c r="D130" i="6"/>
  <c r="H130" i="6"/>
  <c r="D131" i="6"/>
  <c r="H131" i="6"/>
  <c r="D132" i="6"/>
  <c r="H132" i="6"/>
  <c r="D133" i="6"/>
  <c r="H133" i="6"/>
  <c r="D134" i="6"/>
  <c r="H134" i="6"/>
  <c r="D135" i="6"/>
  <c r="H135" i="6"/>
  <c r="D136" i="6"/>
  <c r="H136" i="6"/>
  <c r="D137" i="6"/>
  <c r="H137" i="6"/>
  <c r="D138" i="6"/>
  <c r="H138" i="6"/>
  <c r="D139" i="6"/>
  <c r="H139" i="6"/>
  <c r="D140" i="6"/>
  <c r="H140" i="6"/>
  <c r="D141" i="6"/>
  <c r="H141" i="6"/>
  <c r="D142" i="6"/>
  <c r="H142" i="6"/>
  <c r="D143" i="6"/>
  <c r="H143" i="6"/>
  <c r="D144" i="6"/>
  <c r="H144" i="6"/>
  <c r="D145" i="6"/>
  <c r="H145" i="6"/>
  <c r="D146" i="6"/>
  <c r="H146" i="6"/>
  <c r="D147" i="6"/>
  <c r="H147" i="6"/>
  <c r="D148" i="6"/>
  <c r="H148" i="6"/>
  <c r="D149" i="6"/>
  <c r="H149" i="6"/>
  <c r="D150" i="6"/>
  <c r="H150" i="6"/>
  <c r="D151" i="6"/>
  <c r="H151" i="6"/>
  <c r="D152" i="6"/>
  <c r="H152" i="6"/>
  <c r="D153" i="6"/>
  <c r="H153" i="6"/>
  <c r="D154" i="6"/>
  <c r="H154" i="6"/>
  <c r="D155" i="6"/>
  <c r="H155" i="6"/>
  <c r="D156" i="6"/>
  <c r="H156" i="6"/>
  <c r="D157" i="6"/>
  <c r="H157" i="6"/>
  <c r="D158" i="6"/>
  <c r="H158" i="6"/>
  <c r="D159" i="6"/>
  <c r="H159" i="6"/>
  <c r="D160" i="6"/>
  <c r="H160" i="6"/>
  <c r="D161" i="6"/>
  <c r="H161" i="6"/>
  <c r="D162" i="6"/>
  <c r="H162" i="6"/>
  <c r="D163" i="6"/>
  <c r="H163" i="6"/>
  <c r="D164" i="6"/>
  <c r="H164" i="6"/>
  <c r="D165" i="6"/>
  <c r="H165" i="6"/>
  <c r="D166" i="6"/>
  <c r="H166" i="6"/>
  <c r="D167" i="6"/>
  <c r="H167" i="6"/>
  <c r="D168" i="6"/>
  <c r="H168" i="6"/>
  <c r="D169" i="6"/>
  <c r="H169" i="6"/>
  <c r="D170" i="6"/>
  <c r="H170" i="6"/>
  <c r="D171" i="6"/>
  <c r="H171" i="6"/>
  <c r="D172" i="6"/>
  <c r="H172" i="6"/>
  <c r="D173" i="6"/>
  <c r="H173" i="6"/>
  <c r="D174" i="6"/>
  <c r="H174" i="6"/>
  <c r="D175" i="6"/>
  <c r="H175" i="6"/>
  <c r="D176" i="6"/>
  <c r="H176" i="6"/>
  <c r="D177" i="6"/>
  <c r="H177" i="6"/>
  <c r="D178" i="6"/>
  <c r="H178" i="6"/>
  <c r="D179" i="6"/>
  <c r="H179" i="6"/>
  <c r="D180" i="6"/>
  <c r="H180" i="6"/>
  <c r="D181" i="6"/>
  <c r="H181" i="6"/>
  <c r="D182" i="6"/>
  <c r="H182" i="6"/>
  <c r="D183" i="6"/>
  <c r="H183" i="6"/>
  <c r="D184" i="6"/>
  <c r="H184" i="6"/>
  <c r="D185" i="6"/>
  <c r="H185" i="6"/>
  <c r="D186" i="6"/>
  <c r="H186" i="6"/>
  <c r="D187" i="6"/>
  <c r="H187" i="6"/>
  <c r="D188" i="6"/>
  <c r="H188" i="6"/>
  <c r="D189" i="6"/>
  <c r="H189" i="6"/>
  <c r="D190" i="6"/>
  <c r="H190" i="6"/>
  <c r="D191" i="6"/>
  <c r="H191" i="6"/>
  <c r="D192" i="6"/>
  <c r="H192" i="6"/>
  <c r="D193" i="6"/>
  <c r="H193" i="6"/>
  <c r="D194" i="6"/>
  <c r="H194" i="6"/>
  <c r="D195" i="6"/>
  <c r="H195" i="6"/>
  <c r="D196" i="6"/>
  <c r="H196" i="6"/>
  <c r="D197" i="6"/>
  <c r="H197" i="6"/>
  <c r="D198" i="6"/>
  <c r="H198" i="6"/>
  <c r="D199" i="6"/>
  <c r="H199" i="6"/>
  <c r="D200" i="6"/>
  <c r="H200" i="6"/>
  <c r="D201" i="6"/>
  <c r="H201" i="6"/>
  <c r="D202" i="6"/>
  <c r="H202" i="6"/>
  <c r="D203" i="6"/>
  <c r="H203" i="6"/>
  <c r="D204" i="6"/>
  <c r="H204" i="6"/>
  <c r="D205" i="6"/>
  <c r="H205" i="6"/>
  <c r="D206" i="6"/>
  <c r="H206" i="6"/>
  <c r="D207" i="6"/>
  <c r="H207" i="6"/>
  <c r="D208" i="6"/>
  <c r="H208" i="6"/>
  <c r="D209" i="6"/>
  <c r="H209" i="6"/>
  <c r="D210" i="6"/>
  <c r="H210" i="6"/>
  <c r="D211" i="6"/>
  <c r="H211" i="6"/>
  <c r="D212" i="6"/>
  <c r="H212" i="6"/>
  <c r="D213" i="6"/>
  <c r="H213" i="6"/>
  <c r="D214" i="6"/>
  <c r="H214" i="6"/>
  <c r="D215" i="6"/>
  <c r="H215" i="6"/>
  <c r="D216" i="6"/>
  <c r="H216" i="6"/>
  <c r="D217" i="6"/>
  <c r="H217" i="6"/>
  <c r="D218" i="6"/>
  <c r="H218" i="6"/>
  <c r="D219" i="6"/>
  <c r="H219" i="6"/>
  <c r="D220" i="6"/>
  <c r="H220" i="6"/>
  <c r="D221" i="6"/>
  <c r="H221" i="6"/>
  <c r="D222" i="6"/>
  <c r="H222" i="6"/>
  <c r="D223" i="6"/>
  <c r="H223" i="6"/>
  <c r="D224" i="6"/>
  <c r="H224" i="6"/>
  <c r="D225" i="6"/>
  <c r="H225" i="6"/>
  <c r="D226" i="6"/>
  <c r="H226" i="6"/>
  <c r="D227" i="6"/>
  <c r="H227" i="6"/>
  <c r="D228" i="6"/>
  <c r="H228" i="6"/>
  <c r="D229" i="6"/>
  <c r="H229" i="6"/>
  <c r="D230" i="6"/>
  <c r="H230" i="6"/>
  <c r="D231" i="6"/>
  <c r="H231" i="6"/>
  <c r="D232" i="6"/>
  <c r="H232" i="6"/>
  <c r="D233" i="6"/>
  <c r="H233" i="6"/>
  <c r="D234" i="6"/>
  <c r="H234" i="6"/>
  <c r="D235" i="6"/>
  <c r="H235" i="6"/>
  <c r="D236" i="6"/>
  <c r="H236" i="6"/>
  <c r="D237" i="6"/>
  <c r="H237" i="6"/>
  <c r="D238" i="6"/>
  <c r="H238" i="6"/>
  <c r="D239" i="6"/>
  <c r="H239" i="6"/>
  <c r="D240" i="6"/>
  <c r="H240" i="6"/>
  <c r="D241" i="6"/>
  <c r="H241" i="6"/>
  <c r="D242" i="6"/>
  <c r="H242" i="6"/>
  <c r="D243" i="6"/>
  <c r="H243" i="6"/>
  <c r="D244" i="6"/>
  <c r="H244" i="6"/>
  <c r="D245" i="6"/>
  <c r="H245" i="6"/>
  <c r="D246" i="6"/>
  <c r="H246" i="6"/>
  <c r="D247" i="6"/>
  <c r="H247" i="6"/>
  <c r="D248" i="6"/>
  <c r="H248" i="6"/>
  <c r="D249" i="6"/>
  <c r="H249" i="6"/>
  <c r="D250" i="6"/>
  <c r="H250" i="6"/>
  <c r="D251" i="6"/>
  <c r="H251" i="6"/>
  <c r="D252" i="6"/>
  <c r="H252" i="6"/>
  <c r="D253" i="6"/>
  <c r="H253" i="6"/>
  <c r="D254" i="6"/>
  <c r="H254" i="6"/>
  <c r="D255" i="6"/>
  <c r="H255" i="6"/>
  <c r="D256" i="6"/>
  <c r="H256" i="6"/>
  <c r="D257" i="6"/>
  <c r="H257" i="6"/>
  <c r="D258" i="6"/>
  <c r="H258" i="6"/>
  <c r="D259" i="6"/>
  <c r="H259" i="6"/>
  <c r="D260" i="6"/>
  <c r="H260" i="6"/>
  <c r="D261" i="6"/>
  <c r="H261" i="6"/>
  <c r="D262" i="6"/>
  <c r="H262" i="6"/>
  <c r="D263" i="6"/>
  <c r="H263" i="6"/>
  <c r="D264" i="6"/>
  <c r="H264" i="6"/>
  <c r="D265" i="6"/>
  <c r="H265" i="6"/>
  <c r="D266" i="6"/>
  <c r="H266" i="6"/>
  <c r="D267" i="6"/>
  <c r="H267" i="6"/>
  <c r="D268" i="6"/>
  <c r="H268" i="6"/>
  <c r="D269" i="6"/>
  <c r="H269" i="6"/>
  <c r="D270" i="6"/>
  <c r="H270" i="6"/>
  <c r="D271" i="6"/>
  <c r="H271" i="6"/>
  <c r="D272" i="6"/>
  <c r="H272" i="6"/>
  <c r="D273" i="6"/>
  <c r="H273" i="6"/>
  <c r="D274" i="6"/>
  <c r="H274" i="6"/>
  <c r="D275" i="6"/>
  <c r="H275" i="6"/>
  <c r="D276" i="6"/>
  <c r="H276" i="6"/>
  <c r="D277" i="6"/>
  <c r="H277" i="6"/>
  <c r="D278" i="6"/>
  <c r="H278" i="6"/>
  <c r="D279" i="6"/>
  <c r="H279" i="6"/>
  <c r="D280" i="6"/>
  <c r="H280" i="6"/>
  <c r="D281" i="6"/>
  <c r="H281" i="6"/>
  <c r="D282" i="6"/>
  <c r="H282" i="6"/>
  <c r="D283" i="6"/>
  <c r="H283" i="6"/>
  <c r="D284" i="6"/>
  <c r="H284" i="6"/>
  <c r="D285" i="6"/>
  <c r="H285" i="6"/>
  <c r="D286" i="6"/>
  <c r="H286" i="6"/>
  <c r="D287" i="6"/>
  <c r="H287" i="6"/>
  <c r="D288" i="6"/>
  <c r="H288" i="6"/>
  <c r="D289" i="6"/>
  <c r="H289" i="6"/>
  <c r="D290" i="6"/>
  <c r="H290" i="6"/>
  <c r="D291" i="6"/>
  <c r="H291" i="6"/>
  <c r="D292" i="6"/>
  <c r="H292" i="6"/>
  <c r="D293" i="6"/>
  <c r="H293" i="6"/>
  <c r="D294" i="6"/>
  <c r="H294" i="6"/>
  <c r="D295" i="6"/>
  <c r="H295" i="6"/>
  <c r="D296" i="6"/>
  <c r="H296" i="6"/>
  <c r="D297" i="6"/>
  <c r="H297" i="6"/>
  <c r="D298" i="6"/>
  <c r="H298" i="6"/>
  <c r="D299" i="6"/>
  <c r="H299" i="6"/>
  <c r="D300" i="6"/>
  <c r="H300" i="6"/>
  <c r="D301" i="6"/>
  <c r="H301" i="6"/>
  <c r="D302" i="6"/>
  <c r="H302" i="6"/>
  <c r="D303" i="6"/>
  <c r="H303" i="6"/>
  <c r="D304" i="6"/>
  <c r="H304" i="6"/>
  <c r="D305" i="6"/>
  <c r="H305" i="6"/>
  <c r="D306" i="6"/>
  <c r="H306" i="6"/>
  <c r="D307" i="6"/>
  <c r="H307" i="6"/>
  <c r="D308" i="6"/>
  <c r="H308" i="6"/>
  <c r="D309" i="6"/>
  <c r="H309" i="6"/>
  <c r="D310" i="6"/>
  <c r="H310" i="6"/>
  <c r="D311" i="6"/>
  <c r="H311" i="6"/>
  <c r="D312" i="6"/>
  <c r="H312" i="6"/>
  <c r="D313" i="6"/>
  <c r="H313" i="6"/>
  <c r="D314" i="6"/>
  <c r="H314" i="6"/>
  <c r="D315" i="6"/>
  <c r="H315" i="6"/>
  <c r="D316" i="6"/>
  <c r="H316" i="6"/>
  <c r="D317" i="6"/>
  <c r="H317" i="6"/>
  <c r="D318" i="6"/>
  <c r="H318" i="6"/>
  <c r="D319" i="6"/>
  <c r="H319" i="6"/>
  <c r="D320" i="6"/>
  <c r="H320" i="6"/>
  <c r="D321" i="6"/>
  <c r="H321" i="6"/>
  <c r="D322" i="6"/>
  <c r="H322" i="6"/>
  <c r="D323" i="6"/>
  <c r="H323" i="6"/>
  <c r="D324" i="6"/>
  <c r="H324" i="6"/>
  <c r="D325" i="6"/>
  <c r="H325" i="6"/>
  <c r="D326" i="6"/>
  <c r="H326" i="6"/>
  <c r="D327" i="6"/>
  <c r="H327" i="6"/>
  <c r="D328" i="6"/>
  <c r="H328" i="6"/>
  <c r="D329" i="6"/>
  <c r="H329" i="6"/>
  <c r="D330" i="6"/>
  <c r="H330" i="6"/>
  <c r="D331" i="6"/>
  <c r="H331" i="6"/>
  <c r="D332" i="6"/>
  <c r="H332" i="6"/>
  <c r="D333" i="6"/>
  <c r="H333" i="6"/>
  <c r="D334" i="6"/>
  <c r="H334" i="6"/>
  <c r="D335" i="6"/>
  <c r="H335" i="6"/>
  <c r="D336" i="6"/>
  <c r="H336" i="6"/>
  <c r="D337" i="6"/>
  <c r="H337" i="6"/>
  <c r="D338" i="6"/>
  <c r="H338" i="6"/>
  <c r="D339" i="6"/>
  <c r="H339" i="6"/>
  <c r="D340" i="6"/>
  <c r="H340" i="6"/>
  <c r="D341" i="6"/>
  <c r="H341" i="6"/>
  <c r="D342" i="6"/>
  <c r="H342" i="6"/>
  <c r="D343" i="6"/>
  <c r="H343" i="6"/>
  <c r="D344" i="6"/>
  <c r="H344" i="6"/>
  <c r="D345" i="6"/>
  <c r="H345" i="6"/>
  <c r="D346" i="6"/>
  <c r="H346" i="6"/>
  <c r="D347" i="6"/>
  <c r="H347" i="6"/>
  <c r="D348" i="6"/>
  <c r="H348" i="6"/>
  <c r="D349" i="6"/>
  <c r="H349" i="6"/>
  <c r="D350" i="6"/>
  <c r="H350" i="6"/>
  <c r="D351" i="6"/>
  <c r="H351" i="6"/>
  <c r="D352" i="6"/>
  <c r="H352" i="6"/>
  <c r="D353" i="6"/>
  <c r="H353" i="6"/>
  <c r="D354" i="6"/>
  <c r="H354" i="6"/>
  <c r="D355" i="6"/>
  <c r="H355" i="6"/>
  <c r="D356" i="6"/>
  <c r="H356" i="6"/>
  <c r="D357" i="6"/>
  <c r="H357" i="6"/>
  <c r="D358" i="6"/>
  <c r="H358" i="6"/>
  <c r="D359" i="6"/>
  <c r="H359" i="6"/>
  <c r="D360" i="6"/>
  <c r="H360" i="6"/>
  <c r="D361" i="6"/>
  <c r="H361" i="6"/>
  <c r="D362" i="6"/>
  <c r="H362" i="6"/>
  <c r="D363" i="6"/>
  <c r="H363" i="6"/>
  <c r="D364" i="6"/>
  <c r="H364" i="6"/>
  <c r="D365" i="6"/>
  <c r="H365" i="6"/>
  <c r="D366" i="6"/>
  <c r="H366" i="6"/>
  <c r="D367" i="6"/>
  <c r="H367" i="6"/>
  <c r="D368" i="6"/>
  <c r="H368" i="6"/>
  <c r="D369" i="6"/>
  <c r="H369" i="6"/>
  <c r="D370" i="6"/>
  <c r="H370" i="6"/>
  <c r="D371" i="6"/>
  <c r="H371" i="6"/>
  <c r="D372" i="6"/>
  <c r="H372" i="6"/>
  <c r="D373" i="6"/>
  <c r="H373" i="6"/>
  <c r="D374" i="6"/>
  <c r="H374" i="6"/>
  <c r="D375" i="6"/>
  <c r="H375" i="6"/>
  <c r="D376" i="6"/>
  <c r="H376" i="6"/>
  <c r="D377" i="6"/>
  <c r="H377" i="6"/>
  <c r="D378" i="6"/>
  <c r="H378" i="6"/>
  <c r="D379" i="6"/>
  <c r="H379" i="6"/>
  <c r="D380" i="6"/>
  <c r="H380" i="6"/>
  <c r="D381" i="6"/>
  <c r="H381" i="6"/>
  <c r="D382" i="6"/>
  <c r="H382" i="6"/>
  <c r="D383" i="6"/>
  <c r="H383" i="6"/>
  <c r="D384" i="6"/>
  <c r="H384" i="6"/>
  <c r="D385" i="6"/>
  <c r="H385" i="6"/>
  <c r="D386" i="6"/>
  <c r="H386" i="6"/>
  <c r="D387" i="6"/>
  <c r="H387" i="6"/>
  <c r="D388" i="6"/>
  <c r="H388" i="6"/>
  <c r="D389" i="6"/>
  <c r="H389" i="6"/>
  <c r="D390" i="6"/>
  <c r="H390" i="6"/>
  <c r="D391" i="6"/>
  <c r="H391" i="6"/>
  <c r="D392" i="6"/>
  <c r="H392" i="6"/>
  <c r="D393" i="6"/>
  <c r="H393" i="6"/>
  <c r="D394" i="6"/>
  <c r="H394" i="6"/>
  <c r="D395" i="6"/>
  <c r="H395" i="6"/>
  <c r="D396" i="6"/>
  <c r="H396" i="6"/>
  <c r="D397" i="6"/>
  <c r="H397" i="6"/>
  <c r="D398" i="6"/>
  <c r="H398" i="6"/>
  <c r="D399" i="6"/>
  <c r="H399" i="6"/>
  <c r="D400" i="6"/>
  <c r="H400" i="6"/>
  <c r="D401" i="6"/>
  <c r="H401" i="6"/>
  <c r="D402" i="6"/>
  <c r="H402" i="6"/>
  <c r="D403" i="6"/>
  <c r="H403" i="6"/>
  <c r="D404" i="6"/>
  <c r="H404" i="6"/>
  <c r="D405" i="6"/>
  <c r="H405" i="6"/>
  <c r="D406" i="6"/>
  <c r="H406" i="6"/>
  <c r="D407" i="6"/>
  <c r="H407" i="6"/>
  <c r="D408" i="6"/>
  <c r="H408" i="6"/>
  <c r="D409" i="6"/>
  <c r="H409" i="6"/>
  <c r="D410" i="6"/>
  <c r="H410" i="6"/>
  <c r="D411" i="6"/>
  <c r="H411" i="6"/>
  <c r="D412" i="6"/>
  <c r="H412" i="6"/>
  <c r="D413" i="6"/>
  <c r="H413" i="6"/>
  <c r="D414" i="6"/>
  <c r="H414" i="6"/>
  <c r="D415" i="6"/>
  <c r="H415" i="6"/>
  <c r="D416" i="6"/>
  <c r="H416" i="6"/>
  <c r="D417" i="6"/>
  <c r="H417" i="6"/>
  <c r="D418" i="6"/>
  <c r="H418" i="6"/>
  <c r="D419" i="6"/>
  <c r="H419" i="6"/>
  <c r="D420" i="6"/>
  <c r="H420" i="6"/>
  <c r="D421" i="6"/>
  <c r="H421" i="6"/>
  <c r="D422" i="6"/>
  <c r="H422" i="6"/>
  <c r="D423" i="6"/>
  <c r="H423" i="6"/>
  <c r="D424" i="6"/>
  <c r="H424" i="6"/>
  <c r="D425" i="6"/>
  <c r="H425" i="6"/>
  <c r="D426" i="6"/>
  <c r="H426" i="6"/>
  <c r="D427" i="6"/>
  <c r="H427" i="6"/>
  <c r="D428" i="6"/>
  <c r="H428" i="6"/>
  <c r="D429" i="6"/>
  <c r="H429" i="6"/>
  <c r="D430" i="6"/>
  <c r="H430" i="6"/>
  <c r="D431" i="6"/>
  <c r="H431" i="6"/>
  <c r="D432" i="6"/>
  <c r="H432" i="6"/>
  <c r="D433" i="6"/>
  <c r="H433" i="6"/>
  <c r="D434" i="6"/>
  <c r="H434" i="6"/>
  <c r="D435" i="6"/>
  <c r="H435" i="6"/>
  <c r="D436" i="6"/>
  <c r="H436" i="6"/>
  <c r="D437" i="6"/>
  <c r="H437" i="6"/>
  <c r="D438" i="6"/>
  <c r="H438" i="6"/>
  <c r="D439" i="6"/>
  <c r="H439" i="6"/>
  <c r="D440" i="6"/>
  <c r="H440" i="6"/>
  <c r="D441" i="6"/>
  <c r="H441" i="6"/>
  <c r="D442" i="6"/>
  <c r="H442" i="6"/>
  <c r="D443" i="6"/>
  <c r="H443" i="6"/>
  <c r="D444" i="6"/>
  <c r="H444" i="6"/>
  <c r="D445" i="6"/>
  <c r="H445" i="6"/>
  <c r="D446" i="6"/>
  <c r="H446" i="6"/>
  <c r="D447" i="6"/>
  <c r="H447" i="6"/>
  <c r="D448" i="6"/>
  <c r="H448" i="6"/>
  <c r="D449" i="6"/>
  <c r="H449" i="6"/>
  <c r="D450" i="6"/>
  <c r="H450" i="6"/>
  <c r="D451" i="6"/>
  <c r="H451" i="6"/>
  <c r="D452" i="6"/>
  <c r="H452" i="6"/>
  <c r="D453" i="6"/>
  <c r="H453" i="6"/>
  <c r="D454" i="6"/>
  <c r="H454" i="6"/>
  <c r="D455" i="6"/>
  <c r="H455" i="6"/>
  <c r="D456" i="6"/>
  <c r="H456" i="6"/>
  <c r="D457" i="6"/>
  <c r="H457" i="6"/>
  <c r="D458" i="6"/>
  <c r="H458" i="6"/>
  <c r="D459" i="6"/>
  <c r="H459" i="6"/>
  <c r="D460" i="6"/>
  <c r="H460" i="6"/>
  <c r="D461" i="6"/>
  <c r="H461" i="6"/>
  <c r="D462" i="6"/>
  <c r="H462" i="6"/>
  <c r="D463" i="6"/>
  <c r="H463" i="6"/>
  <c r="D464" i="6"/>
  <c r="H464" i="6"/>
  <c r="D465" i="6"/>
  <c r="H465" i="6"/>
  <c r="D466" i="6"/>
  <c r="H466" i="6"/>
  <c r="D467" i="6"/>
  <c r="H467" i="6"/>
  <c r="D468" i="6"/>
  <c r="H468" i="6"/>
  <c r="D469" i="6"/>
  <c r="H469" i="6"/>
  <c r="D470" i="6"/>
  <c r="H470" i="6"/>
  <c r="D471" i="6"/>
  <c r="H471" i="6"/>
  <c r="D472" i="6"/>
  <c r="H472" i="6"/>
  <c r="D473" i="6"/>
  <c r="H473" i="6"/>
  <c r="D474" i="6"/>
  <c r="H474" i="6"/>
  <c r="D475" i="6"/>
  <c r="H475" i="6"/>
  <c r="D476" i="6"/>
  <c r="H476" i="6"/>
  <c r="D477" i="6"/>
  <c r="H477" i="6"/>
  <c r="D478" i="6"/>
  <c r="H478" i="6"/>
  <c r="D479" i="6"/>
  <c r="H479" i="6"/>
  <c r="D480" i="6"/>
  <c r="H480" i="6"/>
  <c r="D481" i="6"/>
  <c r="H481" i="6"/>
  <c r="D482" i="6"/>
  <c r="H482" i="6"/>
  <c r="D483" i="6"/>
  <c r="H483" i="6"/>
  <c r="D484" i="6"/>
  <c r="H484" i="6"/>
  <c r="D485" i="6"/>
  <c r="H485" i="6"/>
  <c r="D486" i="6"/>
  <c r="H486" i="6"/>
  <c r="D487" i="6"/>
  <c r="H487" i="6"/>
  <c r="D488" i="6"/>
  <c r="H488" i="6"/>
  <c r="D489" i="6"/>
  <c r="H489" i="6"/>
  <c r="D490" i="6"/>
  <c r="H490" i="6"/>
  <c r="D491" i="6"/>
  <c r="H491" i="6"/>
  <c r="D492" i="6"/>
  <c r="H492" i="6"/>
  <c r="D493" i="6"/>
  <c r="H493" i="6"/>
  <c r="D494" i="6"/>
  <c r="H494" i="6"/>
  <c r="D495" i="6"/>
  <c r="H495" i="6"/>
  <c r="D496" i="6"/>
  <c r="H496" i="6"/>
  <c r="D497" i="6"/>
  <c r="H497" i="6"/>
  <c r="D498" i="6"/>
  <c r="H498" i="6"/>
  <c r="D499" i="6"/>
  <c r="H499" i="6"/>
  <c r="D500" i="6"/>
  <c r="H500" i="6"/>
  <c r="D501" i="6"/>
  <c r="H501" i="6"/>
  <c r="D502" i="6"/>
  <c r="H502" i="6"/>
  <c r="D503" i="6"/>
  <c r="H503" i="6"/>
  <c r="D504" i="6"/>
  <c r="H504" i="6"/>
  <c r="D505" i="6"/>
  <c r="H505" i="6"/>
  <c r="D506" i="6"/>
  <c r="H506" i="6"/>
  <c r="D507" i="6"/>
  <c r="H507" i="6"/>
  <c r="D508" i="6"/>
  <c r="H508" i="6"/>
  <c r="D509" i="6"/>
  <c r="H509" i="6"/>
  <c r="D510" i="6"/>
  <c r="H510" i="6"/>
  <c r="D511" i="6"/>
  <c r="H511" i="6"/>
  <c r="D512" i="6"/>
  <c r="H512" i="6"/>
  <c r="D513" i="6"/>
  <c r="H513" i="6"/>
  <c r="D514" i="6"/>
  <c r="H514" i="6"/>
  <c r="D515" i="6"/>
  <c r="H515" i="6"/>
  <c r="D516" i="6"/>
  <c r="H516" i="6"/>
  <c r="D517" i="6"/>
  <c r="H517" i="6"/>
  <c r="D518" i="6"/>
  <c r="H518" i="6"/>
  <c r="D519" i="6"/>
  <c r="H519" i="6"/>
  <c r="D520" i="6"/>
  <c r="H520" i="6"/>
  <c r="D521" i="6"/>
  <c r="H521" i="6"/>
  <c r="D522" i="6"/>
  <c r="H522" i="6"/>
  <c r="D523" i="6"/>
  <c r="H523" i="6"/>
  <c r="D524" i="6"/>
  <c r="H524" i="6"/>
  <c r="D525" i="6"/>
  <c r="H525" i="6"/>
  <c r="D526" i="6"/>
  <c r="H526" i="6"/>
  <c r="D527" i="6"/>
  <c r="H527" i="6"/>
  <c r="D528" i="6"/>
  <c r="H528" i="6"/>
  <c r="D529" i="6"/>
  <c r="H529" i="6"/>
  <c r="D530" i="6"/>
  <c r="H530" i="6"/>
  <c r="D531" i="6"/>
  <c r="H531" i="6"/>
  <c r="D532" i="6"/>
  <c r="H532" i="6"/>
  <c r="D533" i="6"/>
  <c r="H533" i="6"/>
  <c r="D534" i="6"/>
  <c r="H534" i="6"/>
  <c r="D535" i="6"/>
  <c r="H535" i="6"/>
  <c r="D536" i="6"/>
  <c r="H536" i="6"/>
  <c r="D537" i="6"/>
  <c r="H537" i="6"/>
  <c r="D538" i="6"/>
  <c r="H538" i="6"/>
  <c r="D539" i="6"/>
  <c r="H539" i="6"/>
  <c r="D540" i="6"/>
  <c r="H540" i="6"/>
  <c r="D541" i="6"/>
  <c r="H541" i="6"/>
  <c r="D542" i="6"/>
  <c r="H542" i="6"/>
  <c r="D543" i="6"/>
  <c r="H543" i="6"/>
  <c r="D544" i="6"/>
  <c r="H544" i="6"/>
  <c r="D545" i="6"/>
  <c r="H545" i="6"/>
  <c r="D546" i="6"/>
  <c r="H546" i="6"/>
  <c r="D547" i="6"/>
  <c r="H547" i="6"/>
  <c r="D548" i="6"/>
  <c r="H548" i="6"/>
  <c r="D549" i="6"/>
  <c r="H549" i="6"/>
  <c r="D550" i="6"/>
  <c r="H550" i="6"/>
  <c r="D551" i="6"/>
  <c r="H551" i="6"/>
  <c r="D552" i="6"/>
  <c r="H552" i="6"/>
  <c r="D553" i="6"/>
  <c r="H553" i="6"/>
  <c r="D554" i="6"/>
  <c r="H554" i="6"/>
  <c r="D555" i="6"/>
  <c r="H555" i="6"/>
  <c r="D556" i="6"/>
  <c r="H556" i="6"/>
  <c r="D557" i="6"/>
  <c r="H557" i="6"/>
  <c r="D558" i="6"/>
  <c r="H558" i="6"/>
  <c r="D559" i="6"/>
  <c r="H559" i="6"/>
  <c r="D560" i="6"/>
  <c r="H560" i="6"/>
  <c r="D561" i="6"/>
  <c r="H561" i="6"/>
  <c r="D562" i="6"/>
  <c r="H562" i="6"/>
  <c r="D563" i="6"/>
  <c r="H563" i="6"/>
  <c r="D564" i="6"/>
  <c r="H564" i="6"/>
  <c r="D565" i="6"/>
  <c r="H565" i="6"/>
  <c r="D566" i="6"/>
  <c r="H566" i="6"/>
  <c r="D567" i="6"/>
  <c r="H567" i="6"/>
  <c r="D568" i="6"/>
  <c r="H568" i="6"/>
  <c r="D569" i="6"/>
  <c r="H569" i="6"/>
  <c r="D570" i="6"/>
  <c r="H570" i="6"/>
  <c r="D571" i="6"/>
  <c r="H571" i="6"/>
  <c r="D572" i="6"/>
  <c r="H572" i="6"/>
  <c r="D573" i="6"/>
  <c r="H573" i="6"/>
  <c r="D574" i="6"/>
  <c r="H574" i="6"/>
  <c r="D575" i="6"/>
  <c r="H575" i="6"/>
  <c r="D576" i="6"/>
  <c r="H576" i="6"/>
  <c r="D577" i="6"/>
  <c r="H577" i="6"/>
  <c r="D578" i="6"/>
  <c r="H578" i="6"/>
  <c r="D579" i="6"/>
  <c r="H579" i="6"/>
  <c r="D580" i="6"/>
  <c r="H580" i="6"/>
  <c r="D581" i="6"/>
  <c r="H581" i="6"/>
  <c r="D582" i="6"/>
  <c r="H582" i="6"/>
  <c r="D583" i="6"/>
  <c r="H583" i="6"/>
  <c r="D584" i="6"/>
  <c r="H584" i="6"/>
  <c r="D585" i="6"/>
  <c r="H585" i="6"/>
  <c r="D586" i="6"/>
  <c r="H586" i="6"/>
  <c r="D587" i="6"/>
  <c r="H587" i="6"/>
  <c r="D588" i="6"/>
  <c r="H588" i="6"/>
  <c r="D589" i="6"/>
  <c r="H589" i="6"/>
  <c r="D590" i="6"/>
  <c r="H590" i="6"/>
  <c r="D591" i="6"/>
  <c r="H591" i="6"/>
  <c r="D592" i="6"/>
  <c r="H592" i="6"/>
  <c r="D593" i="6"/>
  <c r="H593" i="6"/>
  <c r="D594" i="6"/>
  <c r="H594" i="6"/>
  <c r="D595" i="6"/>
  <c r="H595" i="6"/>
  <c r="D596" i="6"/>
  <c r="H596" i="6"/>
  <c r="D597" i="6"/>
  <c r="H597" i="6"/>
  <c r="D598" i="6"/>
  <c r="H598" i="6"/>
  <c r="D599" i="6"/>
  <c r="H599" i="6"/>
  <c r="D600" i="6"/>
  <c r="H600" i="6"/>
  <c r="D601" i="6"/>
  <c r="H601" i="6"/>
  <c r="D602" i="6"/>
  <c r="H602" i="6"/>
  <c r="D603" i="6"/>
  <c r="H603" i="6"/>
  <c r="D604" i="6"/>
  <c r="H604" i="6"/>
  <c r="D605" i="6"/>
  <c r="H605" i="6"/>
  <c r="D606" i="6"/>
  <c r="H606" i="6"/>
  <c r="D607" i="6"/>
  <c r="H607" i="6"/>
  <c r="D608" i="6"/>
  <c r="H608" i="6"/>
  <c r="D609" i="6"/>
  <c r="H609" i="6"/>
  <c r="D610" i="6"/>
  <c r="H610" i="6"/>
  <c r="D611" i="6"/>
  <c r="H611" i="6"/>
  <c r="D612" i="6"/>
  <c r="H612" i="6"/>
  <c r="D613" i="6"/>
  <c r="H613" i="6"/>
  <c r="D614" i="6"/>
  <c r="H614" i="6"/>
  <c r="D615" i="6"/>
  <c r="H615" i="6"/>
  <c r="D616" i="6"/>
  <c r="H616" i="6"/>
  <c r="D617" i="6"/>
  <c r="H617" i="6"/>
  <c r="D618" i="6"/>
  <c r="H618" i="6"/>
  <c r="D619" i="6"/>
  <c r="H619" i="6"/>
  <c r="D620" i="6"/>
  <c r="H620" i="6"/>
  <c r="D621" i="6"/>
  <c r="H621" i="6"/>
  <c r="D622" i="6"/>
  <c r="H622" i="6"/>
  <c r="D623" i="6"/>
  <c r="H623" i="6"/>
  <c r="D624" i="6"/>
  <c r="H624" i="6"/>
  <c r="D625" i="6"/>
  <c r="H625" i="6"/>
  <c r="D626" i="6"/>
  <c r="H626" i="6"/>
  <c r="D627" i="6"/>
  <c r="H627" i="6"/>
  <c r="D628" i="6"/>
  <c r="H628" i="6"/>
  <c r="D629" i="6"/>
  <c r="H629" i="6"/>
  <c r="D630" i="6"/>
  <c r="H630" i="6"/>
  <c r="D631" i="6"/>
  <c r="H631" i="6"/>
  <c r="D632" i="6"/>
  <c r="H632" i="6"/>
  <c r="D633" i="6"/>
  <c r="H633" i="6"/>
  <c r="D634" i="6"/>
  <c r="H634" i="6"/>
  <c r="D635" i="6"/>
  <c r="H635" i="6"/>
  <c r="D636" i="6"/>
  <c r="H636" i="6"/>
  <c r="D637" i="6"/>
  <c r="H637" i="6"/>
  <c r="D638" i="6"/>
  <c r="H638" i="6"/>
  <c r="D639" i="6"/>
  <c r="H639" i="6"/>
  <c r="D640" i="6"/>
  <c r="H640" i="6"/>
  <c r="D641" i="6"/>
  <c r="H641" i="6"/>
  <c r="D642" i="6"/>
  <c r="H642" i="6"/>
  <c r="D643" i="6"/>
  <c r="H643" i="6"/>
  <c r="D644" i="6"/>
  <c r="H644" i="6"/>
  <c r="D645" i="6"/>
  <c r="H645" i="6"/>
  <c r="D646" i="6"/>
  <c r="H646" i="6"/>
  <c r="D647" i="6"/>
  <c r="H647" i="6"/>
  <c r="D648" i="6"/>
  <c r="H648" i="6"/>
  <c r="D649" i="6"/>
  <c r="H649" i="6"/>
  <c r="D650" i="6"/>
  <c r="H650" i="6"/>
  <c r="D651" i="6"/>
  <c r="H651" i="6"/>
  <c r="D652" i="6"/>
  <c r="H652" i="6"/>
  <c r="D653" i="6"/>
  <c r="H653" i="6"/>
  <c r="D654" i="6"/>
  <c r="H654" i="6"/>
  <c r="D655" i="6"/>
  <c r="H655" i="6"/>
  <c r="D656" i="6"/>
  <c r="H656" i="6"/>
  <c r="D657" i="6"/>
  <c r="H657" i="6"/>
  <c r="D658" i="6"/>
  <c r="H658" i="6"/>
  <c r="D659" i="6"/>
  <c r="H659" i="6"/>
  <c r="D660" i="6"/>
  <c r="H660" i="6"/>
  <c r="D661" i="6"/>
  <c r="H661" i="6"/>
  <c r="D662" i="6"/>
  <c r="H662" i="6"/>
  <c r="D663" i="6"/>
  <c r="H663" i="6"/>
  <c r="D664" i="6"/>
  <c r="H664" i="6"/>
  <c r="D665" i="6"/>
  <c r="H665" i="6"/>
  <c r="D666" i="6"/>
  <c r="H666" i="6"/>
  <c r="D667" i="6"/>
  <c r="H667" i="6"/>
  <c r="D668" i="6"/>
  <c r="H668" i="6"/>
  <c r="D669" i="6"/>
  <c r="H669" i="6"/>
  <c r="D670" i="6"/>
  <c r="H670" i="6"/>
  <c r="D671" i="6"/>
  <c r="H671" i="6"/>
  <c r="D672" i="6"/>
  <c r="H672" i="6"/>
  <c r="D673" i="6"/>
  <c r="H673" i="6"/>
  <c r="D674" i="6"/>
  <c r="H674" i="6"/>
  <c r="D675" i="6"/>
  <c r="H675" i="6"/>
  <c r="D676" i="6"/>
  <c r="H676" i="6"/>
  <c r="D677" i="6"/>
  <c r="H677" i="6"/>
  <c r="D678" i="6"/>
  <c r="H678" i="6"/>
  <c r="D679" i="6"/>
  <c r="H679" i="6"/>
  <c r="D680" i="6"/>
  <c r="H680" i="6"/>
  <c r="D681" i="6"/>
  <c r="H681" i="6"/>
  <c r="D682" i="6"/>
  <c r="H682" i="6"/>
  <c r="D683" i="6"/>
  <c r="H683" i="6"/>
  <c r="D684" i="6"/>
  <c r="H684" i="6"/>
  <c r="D685" i="6"/>
  <c r="H685" i="6"/>
  <c r="D686" i="6"/>
  <c r="H686" i="6"/>
  <c r="D687" i="6"/>
  <c r="H687" i="6"/>
  <c r="D688" i="6"/>
  <c r="H688" i="6"/>
  <c r="D689" i="6"/>
  <c r="H689" i="6"/>
  <c r="D690" i="6"/>
  <c r="H690" i="6"/>
  <c r="D691" i="6"/>
  <c r="H691" i="6"/>
  <c r="D692" i="6"/>
  <c r="H692" i="6"/>
  <c r="D693" i="6"/>
  <c r="H693" i="6"/>
  <c r="D694" i="6"/>
  <c r="H694" i="6"/>
  <c r="D695" i="6"/>
  <c r="H695" i="6"/>
  <c r="D696" i="6"/>
  <c r="H696" i="6"/>
  <c r="D697" i="6"/>
  <c r="H697" i="6"/>
  <c r="D698" i="6"/>
  <c r="H698" i="6"/>
  <c r="D699" i="6"/>
  <c r="H699" i="6"/>
  <c r="D700" i="6"/>
  <c r="H700" i="6"/>
  <c r="D701" i="6"/>
  <c r="H701" i="6"/>
  <c r="D702" i="6"/>
  <c r="H702" i="6"/>
  <c r="D703" i="6"/>
  <c r="H703" i="6"/>
  <c r="D704" i="6"/>
  <c r="H704" i="6"/>
  <c r="D705" i="6"/>
  <c r="H705" i="6"/>
  <c r="D706" i="6"/>
  <c r="H706" i="6"/>
  <c r="D707" i="6"/>
  <c r="H707" i="6"/>
  <c r="D708" i="6"/>
  <c r="H708" i="6"/>
  <c r="D709" i="6"/>
  <c r="H709" i="6"/>
  <c r="D710" i="6"/>
  <c r="H710" i="6"/>
  <c r="D711" i="6"/>
  <c r="H711" i="6"/>
  <c r="D712" i="6"/>
  <c r="H712" i="6"/>
  <c r="D713" i="6"/>
  <c r="H713" i="6"/>
  <c r="D714" i="6"/>
  <c r="H714" i="6"/>
  <c r="D715" i="6"/>
  <c r="H715" i="6"/>
  <c r="D716" i="6"/>
  <c r="H716" i="6"/>
  <c r="D717" i="6"/>
  <c r="H717" i="6"/>
  <c r="D718" i="6"/>
  <c r="H718" i="6"/>
  <c r="D719" i="6"/>
  <c r="H719" i="6"/>
  <c r="D720" i="6"/>
  <c r="H720" i="6"/>
  <c r="D721" i="6"/>
  <c r="H721" i="6"/>
  <c r="D722" i="6"/>
  <c r="H722" i="6"/>
  <c r="D723" i="6"/>
  <c r="H723" i="6"/>
  <c r="D724" i="6"/>
  <c r="H724" i="6"/>
  <c r="D725" i="6"/>
  <c r="H725" i="6"/>
  <c r="D726" i="6"/>
  <c r="H726" i="6"/>
  <c r="D727" i="6"/>
  <c r="H727" i="6"/>
  <c r="D728" i="6"/>
  <c r="H728" i="6"/>
  <c r="D729" i="6"/>
  <c r="H729" i="6"/>
  <c r="D730" i="6"/>
  <c r="H730" i="6"/>
  <c r="D731" i="6"/>
  <c r="H731" i="6"/>
  <c r="D732" i="6"/>
  <c r="H732" i="6"/>
  <c r="D733" i="6"/>
  <c r="H733" i="6"/>
  <c r="D734" i="6"/>
  <c r="H734" i="6"/>
  <c r="D735" i="6"/>
  <c r="H735" i="6"/>
  <c r="D736" i="6"/>
  <c r="H736" i="6"/>
  <c r="D737" i="6"/>
  <c r="H737" i="6"/>
  <c r="D738" i="6"/>
  <c r="H738" i="6"/>
  <c r="D739" i="6"/>
  <c r="H739" i="6"/>
  <c r="D740" i="6"/>
  <c r="H740" i="6"/>
  <c r="D741" i="6"/>
  <c r="H741" i="6"/>
  <c r="D742" i="6"/>
  <c r="H742" i="6"/>
  <c r="D743" i="6"/>
  <c r="H743" i="6"/>
  <c r="D744" i="6"/>
  <c r="H744" i="6"/>
  <c r="D745" i="6"/>
  <c r="H745" i="6"/>
  <c r="D746" i="6"/>
  <c r="H746" i="6"/>
  <c r="D747" i="6"/>
  <c r="H747" i="6"/>
  <c r="D748" i="6"/>
  <c r="H748" i="6"/>
  <c r="D749" i="6"/>
  <c r="H749" i="6"/>
  <c r="D750" i="6"/>
  <c r="H750" i="6"/>
  <c r="D751" i="6"/>
  <c r="H751" i="6"/>
  <c r="D752" i="6"/>
  <c r="H752" i="6"/>
  <c r="D753" i="6"/>
  <c r="H753" i="6"/>
  <c r="D754" i="6"/>
  <c r="H754" i="6"/>
  <c r="D755" i="6"/>
  <c r="H755" i="6"/>
  <c r="D756" i="6"/>
  <c r="H756" i="6"/>
  <c r="D757" i="6"/>
  <c r="H757" i="6"/>
  <c r="D758" i="6"/>
  <c r="H758" i="6"/>
  <c r="D759" i="6"/>
  <c r="H759" i="6"/>
  <c r="D760" i="6"/>
  <c r="H760" i="6"/>
  <c r="D761" i="6"/>
  <c r="H761" i="6"/>
  <c r="D762" i="6"/>
  <c r="H762" i="6"/>
  <c r="D763" i="6"/>
  <c r="H763" i="6"/>
  <c r="D764" i="6"/>
  <c r="H764" i="6"/>
  <c r="D765" i="6"/>
  <c r="H765" i="6"/>
  <c r="D766" i="6"/>
  <c r="H766" i="6"/>
  <c r="D767" i="6"/>
  <c r="H767" i="6"/>
  <c r="D768" i="6"/>
  <c r="H768" i="6"/>
  <c r="D769" i="6"/>
  <c r="H769" i="6"/>
  <c r="D770" i="6"/>
  <c r="H770" i="6"/>
  <c r="D771" i="6"/>
  <c r="H771" i="6"/>
  <c r="D772" i="6"/>
  <c r="H772" i="6"/>
  <c r="D773" i="6"/>
  <c r="H773" i="6"/>
  <c r="D774" i="6"/>
  <c r="H774" i="6"/>
  <c r="D775" i="6"/>
  <c r="H775" i="6"/>
  <c r="D776" i="6"/>
  <c r="H776" i="6"/>
  <c r="D777" i="6"/>
  <c r="H777" i="6"/>
  <c r="D778" i="6"/>
  <c r="H778" i="6"/>
  <c r="D779" i="6"/>
  <c r="H779" i="6"/>
  <c r="D780" i="6"/>
  <c r="H780" i="6"/>
  <c r="D781" i="6"/>
  <c r="H781" i="6"/>
  <c r="D782" i="6"/>
  <c r="H782" i="6"/>
  <c r="D783" i="6"/>
  <c r="H783" i="6"/>
  <c r="D784" i="6"/>
  <c r="H784" i="6"/>
  <c r="D785" i="6"/>
  <c r="H785" i="6"/>
  <c r="D786" i="6"/>
  <c r="H786" i="6"/>
  <c r="D787" i="6"/>
  <c r="H787" i="6"/>
  <c r="D788" i="6"/>
  <c r="H788" i="6"/>
  <c r="D789" i="6"/>
  <c r="H789" i="6"/>
  <c r="D790" i="6"/>
  <c r="H790" i="6"/>
  <c r="D791" i="6"/>
  <c r="H791" i="6"/>
  <c r="D792" i="6"/>
  <c r="H792" i="6"/>
  <c r="D793" i="6"/>
  <c r="H793" i="6"/>
  <c r="D794" i="6"/>
  <c r="H794" i="6"/>
  <c r="D795" i="6"/>
  <c r="H795" i="6"/>
  <c r="D796" i="6"/>
  <c r="H796" i="6"/>
  <c r="D797" i="6"/>
  <c r="H797" i="6"/>
  <c r="D798" i="6"/>
  <c r="H798" i="6"/>
  <c r="D799" i="6"/>
  <c r="H799" i="6"/>
  <c r="D800" i="6"/>
  <c r="H800" i="6"/>
  <c r="D801" i="6"/>
  <c r="H801" i="6"/>
  <c r="D802" i="6"/>
  <c r="H802" i="6"/>
  <c r="D803" i="6"/>
  <c r="H803" i="6"/>
  <c r="D804" i="6"/>
  <c r="H804" i="6"/>
  <c r="D805" i="6"/>
  <c r="H805" i="6"/>
  <c r="D806" i="6"/>
  <c r="H806" i="6"/>
  <c r="D807" i="6"/>
  <c r="H807" i="6"/>
  <c r="D808" i="6"/>
  <c r="H808" i="6"/>
  <c r="D809" i="6"/>
  <c r="H809" i="6"/>
  <c r="D810" i="6"/>
  <c r="H810" i="6"/>
  <c r="D811" i="6"/>
  <c r="H811" i="6"/>
  <c r="D812" i="6"/>
  <c r="H812" i="6"/>
  <c r="D813" i="6"/>
  <c r="H813" i="6"/>
  <c r="D814" i="6"/>
  <c r="H814" i="6"/>
  <c r="D815" i="6"/>
  <c r="H815" i="6"/>
  <c r="D816" i="6"/>
  <c r="H816" i="6"/>
  <c r="D817" i="6"/>
  <c r="H817" i="6"/>
  <c r="D818" i="6"/>
  <c r="H818" i="6"/>
  <c r="D819" i="6"/>
  <c r="H819" i="6"/>
  <c r="D820" i="6"/>
  <c r="H820" i="6"/>
  <c r="D821" i="6"/>
  <c r="H821" i="6"/>
  <c r="D822" i="6"/>
  <c r="H822" i="6"/>
  <c r="D823" i="6"/>
  <c r="H823" i="6"/>
  <c r="D824" i="6"/>
  <c r="H824" i="6"/>
  <c r="D825" i="6"/>
  <c r="H825" i="6"/>
  <c r="D826" i="6"/>
  <c r="H826" i="6"/>
  <c r="D827" i="6"/>
  <c r="H827" i="6"/>
  <c r="D828" i="6"/>
  <c r="H828" i="6"/>
  <c r="D829" i="6"/>
  <c r="H829" i="6"/>
  <c r="D830" i="6"/>
  <c r="H830" i="6"/>
  <c r="D831" i="6"/>
  <c r="H831" i="6"/>
  <c r="D832" i="6"/>
  <c r="H832" i="6"/>
  <c r="D833" i="6"/>
  <c r="H833" i="6"/>
  <c r="D834" i="6"/>
  <c r="H834" i="6"/>
  <c r="D835" i="6"/>
  <c r="H835" i="6"/>
  <c r="D836" i="6"/>
  <c r="H836" i="6"/>
  <c r="D837" i="6"/>
  <c r="H837" i="6"/>
  <c r="D838" i="6"/>
  <c r="H838" i="6"/>
  <c r="D839" i="6"/>
  <c r="H839" i="6"/>
  <c r="D840" i="6"/>
  <c r="H840" i="6"/>
  <c r="D841" i="6"/>
  <c r="H841" i="6"/>
  <c r="D842" i="6"/>
  <c r="H842" i="6"/>
  <c r="D843" i="6"/>
  <c r="H843" i="6"/>
  <c r="D844" i="6"/>
  <c r="H844" i="6"/>
  <c r="D845" i="6"/>
  <c r="H845" i="6"/>
  <c r="D846" i="6"/>
  <c r="H846" i="6"/>
  <c r="D847" i="6"/>
  <c r="H847" i="6"/>
  <c r="D848" i="6"/>
  <c r="H848" i="6"/>
  <c r="D849" i="6"/>
  <c r="H849" i="6"/>
  <c r="D850" i="6"/>
  <c r="H850" i="6"/>
  <c r="D851" i="6"/>
  <c r="H851" i="6"/>
  <c r="D852" i="6"/>
  <c r="H852" i="6"/>
  <c r="D853" i="6"/>
  <c r="H853" i="6"/>
  <c r="D854" i="6"/>
  <c r="H854" i="6"/>
  <c r="D855" i="6"/>
  <c r="H855" i="6"/>
  <c r="D856" i="6"/>
  <c r="H856" i="6"/>
  <c r="D857" i="6"/>
  <c r="H857" i="6"/>
  <c r="D858" i="6"/>
  <c r="H858" i="6"/>
  <c r="D859" i="6"/>
  <c r="H859" i="6"/>
  <c r="D860" i="6"/>
  <c r="H860" i="6"/>
  <c r="D861" i="6"/>
  <c r="H861" i="6"/>
  <c r="D862" i="6"/>
  <c r="H862" i="6"/>
  <c r="D863" i="6"/>
  <c r="H863" i="6"/>
  <c r="D864" i="6"/>
  <c r="H864" i="6"/>
  <c r="D865" i="6"/>
  <c r="H865" i="6"/>
  <c r="D866" i="6"/>
  <c r="H866" i="6"/>
  <c r="D867" i="6"/>
  <c r="H867" i="6"/>
  <c r="D868" i="6"/>
  <c r="H868" i="6"/>
  <c r="D869" i="6"/>
  <c r="H869" i="6"/>
  <c r="D870" i="6"/>
  <c r="H870" i="6"/>
  <c r="D871" i="6"/>
  <c r="H871" i="6"/>
  <c r="D872" i="6"/>
  <c r="H872" i="6"/>
  <c r="D873" i="6"/>
  <c r="H873" i="6"/>
  <c r="D874" i="6"/>
  <c r="H874" i="6"/>
  <c r="D875" i="6"/>
  <c r="H875" i="6"/>
  <c r="D876" i="6"/>
  <c r="H876" i="6"/>
  <c r="D877" i="6"/>
  <c r="H877" i="6"/>
  <c r="D878" i="6"/>
  <c r="H878" i="6"/>
  <c r="D879" i="6"/>
  <c r="H879" i="6"/>
  <c r="D880" i="6"/>
  <c r="H880" i="6"/>
  <c r="D881" i="6"/>
  <c r="H881" i="6"/>
  <c r="D882" i="6"/>
  <c r="H882" i="6"/>
  <c r="D883" i="6"/>
  <c r="H883" i="6"/>
  <c r="D884" i="6"/>
  <c r="H884" i="6"/>
  <c r="D885" i="6"/>
  <c r="H885" i="6"/>
  <c r="D886" i="6"/>
  <c r="H886" i="6"/>
  <c r="D887" i="6"/>
  <c r="H887" i="6"/>
  <c r="D888" i="6"/>
  <c r="H888" i="6"/>
  <c r="D889" i="6"/>
  <c r="H889" i="6"/>
  <c r="D890" i="6"/>
  <c r="H890" i="6"/>
  <c r="D891" i="6"/>
  <c r="H891" i="6"/>
  <c r="D892" i="6"/>
  <c r="H892" i="6"/>
  <c r="D893" i="6"/>
  <c r="H893" i="6"/>
  <c r="D894" i="6"/>
  <c r="H894" i="6"/>
  <c r="D895" i="6"/>
  <c r="H895" i="6"/>
  <c r="D896" i="6"/>
  <c r="H896" i="6"/>
  <c r="D897" i="6"/>
  <c r="H897" i="6"/>
  <c r="D898" i="6"/>
  <c r="H898" i="6"/>
  <c r="D899" i="6"/>
  <c r="H899" i="6"/>
  <c r="D900" i="6"/>
  <c r="H900" i="6"/>
  <c r="D901" i="6"/>
  <c r="H901" i="6"/>
  <c r="D902" i="6"/>
  <c r="H902" i="6"/>
  <c r="D903" i="6"/>
  <c r="H903" i="6"/>
  <c r="D904" i="6"/>
  <c r="H904" i="6"/>
  <c r="D905" i="6"/>
  <c r="H905" i="6"/>
  <c r="D906" i="6"/>
  <c r="H906" i="6"/>
  <c r="D907" i="6"/>
  <c r="H907" i="6"/>
  <c r="D908" i="6"/>
  <c r="H908" i="6"/>
  <c r="D909" i="6"/>
  <c r="H909" i="6"/>
  <c r="D910" i="6"/>
  <c r="H910" i="6"/>
  <c r="D911" i="6"/>
  <c r="H911" i="6"/>
  <c r="D912" i="6"/>
  <c r="H912" i="6"/>
  <c r="D913" i="6"/>
  <c r="H913" i="6"/>
  <c r="D914" i="6"/>
  <c r="H914" i="6"/>
  <c r="D915" i="6"/>
  <c r="H915" i="6"/>
  <c r="D916" i="6"/>
  <c r="H916" i="6"/>
  <c r="D917" i="6"/>
  <c r="H917" i="6"/>
  <c r="D918" i="6"/>
  <c r="H918" i="6"/>
  <c r="D919" i="6"/>
  <c r="H919" i="6"/>
  <c r="D920" i="6"/>
  <c r="H920" i="6"/>
  <c r="D921" i="6"/>
  <c r="H921" i="6"/>
  <c r="D922" i="6"/>
  <c r="H922" i="6"/>
  <c r="D923" i="6"/>
  <c r="H923" i="6"/>
  <c r="D924" i="6"/>
  <c r="H924" i="6"/>
  <c r="D925" i="6"/>
  <c r="H925" i="6"/>
  <c r="D926" i="6"/>
  <c r="H926" i="6"/>
  <c r="D927" i="6"/>
  <c r="H927" i="6"/>
  <c r="D928" i="6"/>
  <c r="H928" i="6"/>
  <c r="D929" i="6"/>
  <c r="H929" i="6"/>
  <c r="D930" i="6"/>
  <c r="H930" i="6"/>
  <c r="D931" i="6"/>
  <c r="H931" i="6"/>
  <c r="D932" i="6"/>
  <c r="H932" i="6"/>
  <c r="D933" i="6"/>
  <c r="H933" i="6"/>
  <c r="D934" i="6"/>
  <c r="H934" i="6"/>
  <c r="D935" i="6"/>
  <c r="H935" i="6"/>
  <c r="D936" i="6"/>
  <c r="H936" i="6"/>
  <c r="D937" i="6"/>
  <c r="H937" i="6"/>
  <c r="D938" i="6"/>
  <c r="H938" i="6"/>
  <c r="D939" i="6"/>
  <c r="H939" i="6"/>
  <c r="D940" i="6"/>
  <c r="H940" i="6"/>
  <c r="D941" i="6"/>
  <c r="H941" i="6"/>
  <c r="D942" i="6"/>
  <c r="H942" i="6"/>
  <c r="D943" i="6"/>
  <c r="H943" i="6"/>
  <c r="D944" i="6"/>
  <c r="H944" i="6"/>
  <c r="D945" i="6"/>
  <c r="H945" i="6"/>
  <c r="D946" i="6"/>
  <c r="H946" i="6"/>
  <c r="D947" i="6"/>
  <c r="H947" i="6"/>
  <c r="D948" i="6"/>
  <c r="H948" i="6"/>
  <c r="D949" i="6"/>
  <c r="H949" i="6"/>
  <c r="D950" i="6"/>
  <c r="H950" i="6"/>
  <c r="D951" i="6"/>
  <c r="H951" i="6"/>
  <c r="D952" i="6"/>
  <c r="H952" i="6"/>
  <c r="D953" i="6"/>
  <c r="H953" i="6"/>
  <c r="D954" i="6"/>
  <c r="H954" i="6"/>
  <c r="D955" i="6"/>
  <c r="H955" i="6"/>
  <c r="D956" i="6"/>
  <c r="H956" i="6"/>
  <c r="D957" i="6"/>
  <c r="H957" i="6"/>
  <c r="D958" i="6"/>
  <c r="H958" i="6"/>
  <c r="D959" i="6"/>
  <c r="H959" i="6"/>
  <c r="D960" i="6"/>
  <c r="H960" i="6"/>
  <c r="D961" i="6"/>
  <c r="H961" i="6"/>
  <c r="D962" i="6"/>
  <c r="H962" i="6"/>
  <c r="D963" i="6"/>
  <c r="H963" i="6"/>
  <c r="D964" i="6"/>
  <c r="H964" i="6"/>
  <c r="D965" i="6"/>
  <c r="H965" i="6"/>
  <c r="D966" i="6"/>
  <c r="H966" i="6"/>
  <c r="D967" i="6"/>
  <c r="H967" i="6"/>
  <c r="D968" i="6"/>
  <c r="H968" i="6"/>
  <c r="D969" i="6"/>
  <c r="H969" i="6"/>
  <c r="D970" i="6"/>
  <c r="H970" i="6"/>
  <c r="D971" i="6"/>
  <c r="H971" i="6"/>
  <c r="D972" i="6"/>
  <c r="H972" i="6"/>
  <c r="D973" i="6"/>
  <c r="H973" i="6"/>
  <c r="D974" i="6"/>
  <c r="H974" i="6"/>
  <c r="D975" i="6"/>
  <c r="H975" i="6"/>
  <c r="D976" i="6"/>
  <c r="H976" i="6"/>
  <c r="D977" i="6"/>
  <c r="H977" i="6"/>
  <c r="D978" i="6"/>
  <c r="H978" i="6"/>
  <c r="D979" i="6"/>
  <c r="H979" i="6"/>
  <c r="D980" i="6"/>
  <c r="H980" i="6"/>
  <c r="D981" i="6"/>
  <c r="H981" i="6"/>
  <c r="D982" i="6"/>
  <c r="H982" i="6"/>
  <c r="D983" i="6"/>
  <c r="H983" i="6"/>
  <c r="D984" i="6"/>
  <c r="H984" i="6"/>
  <c r="D985" i="6"/>
  <c r="H985" i="6"/>
  <c r="D986" i="6"/>
  <c r="H986" i="6"/>
  <c r="D987" i="6"/>
  <c r="H987" i="6"/>
  <c r="D988" i="6"/>
  <c r="H988" i="6"/>
  <c r="D989" i="6"/>
  <c r="H989" i="6"/>
  <c r="D990" i="6"/>
  <c r="H990" i="6"/>
  <c r="D991" i="6"/>
  <c r="H991" i="6"/>
  <c r="D992" i="6"/>
  <c r="H992" i="6"/>
  <c r="D993" i="6"/>
  <c r="H993" i="6"/>
  <c r="D994" i="6"/>
  <c r="H994" i="6"/>
  <c r="D995" i="6"/>
  <c r="H995" i="6"/>
  <c r="D996" i="6"/>
  <c r="H996" i="6"/>
  <c r="D997" i="6"/>
  <c r="H997" i="6"/>
  <c r="D998" i="6"/>
  <c r="H998" i="6"/>
  <c r="D999" i="6"/>
  <c r="H999" i="6"/>
  <c r="D1000" i="6"/>
  <c r="H1000" i="6"/>
  <c r="D1001" i="6"/>
  <c r="H1001" i="6"/>
  <c r="D1002" i="6"/>
  <c r="H1002" i="6"/>
  <c r="D1003" i="6"/>
  <c r="H1003" i="6"/>
  <c r="D1004" i="6"/>
  <c r="H1004" i="6"/>
  <c r="D1005" i="6"/>
  <c r="H1005" i="6"/>
  <c r="D1006" i="6"/>
  <c r="H1006" i="6"/>
  <c r="D1007" i="6"/>
  <c r="H1007" i="6"/>
  <c r="D1008" i="6"/>
  <c r="H1008" i="6"/>
  <c r="D1009" i="6"/>
  <c r="H1009" i="6"/>
  <c r="D1010" i="6"/>
  <c r="H1010" i="6"/>
  <c r="D1011" i="6"/>
  <c r="H1011" i="6"/>
  <c r="D1012" i="6"/>
  <c r="H1012" i="6"/>
  <c r="D1013" i="6"/>
  <c r="H1013" i="6"/>
  <c r="D1014" i="6"/>
  <c r="H1014" i="6"/>
  <c r="D1015" i="6"/>
  <c r="H1015" i="6"/>
  <c r="D1016" i="6"/>
  <c r="H1016" i="6"/>
  <c r="D1017" i="6"/>
  <c r="H1017" i="6"/>
  <c r="D1018" i="6"/>
  <c r="H1018" i="6"/>
  <c r="D1019" i="6"/>
  <c r="H1019" i="6"/>
  <c r="D1020" i="6"/>
  <c r="H1020" i="6"/>
  <c r="D1021" i="6"/>
  <c r="H1021" i="6"/>
  <c r="D1022" i="6"/>
  <c r="H1022" i="6"/>
  <c r="D1023" i="6"/>
  <c r="H1023" i="6"/>
  <c r="D1024" i="6"/>
  <c r="H1024" i="6"/>
  <c r="D1025" i="6"/>
  <c r="H1025" i="6"/>
  <c r="D1026" i="6"/>
  <c r="H1026" i="6"/>
  <c r="D1027" i="6"/>
  <c r="H1027" i="6"/>
  <c r="D1028" i="6"/>
  <c r="H1028" i="6"/>
  <c r="D1029" i="6"/>
  <c r="H1029" i="6"/>
  <c r="D1030" i="6"/>
  <c r="H1030" i="6"/>
  <c r="D1031" i="6"/>
  <c r="H1031" i="6"/>
  <c r="D1032" i="6"/>
  <c r="H1032" i="6"/>
  <c r="D1033" i="6"/>
  <c r="H1033" i="6"/>
  <c r="D1034" i="6"/>
  <c r="H1034" i="6"/>
  <c r="D1035" i="6"/>
  <c r="H1035" i="6"/>
  <c r="D1036" i="6"/>
  <c r="H1036" i="6"/>
  <c r="D1037" i="6"/>
  <c r="H1037" i="6"/>
  <c r="D1038" i="6"/>
  <c r="H1038" i="6"/>
  <c r="D1039" i="6"/>
  <c r="H1039" i="6"/>
  <c r="D1040" i="6"/>
  <c r="H1040" i="6"/>
  <c r="D1041" i="6"/>
  <c r="H1041" i="6"/>
  <c r="D1042" i="6"/>
  <c r="H1042" i="6"/>
  <c r="D1043" i="6"/>
  <c r="H1043" i="6"/>
  <c r="D1044" i="6"/>
  <c r="H1044" i="6"/>
  <c r="D1045" i="6"/>
  <c r="H1045" i="6"/>
  <c r="D1046" i="6"/>
  <c r="H1046" i="6"/>
  <c r="D1047" i="6"/>
  <c r="H1047" i="6"/>
  <c r="D1048" i="6"/>
  <c r="H1048" i="6"/>
  <c r="D1049" i="6"/>
  <c r="H1049" i="6"/>
  <c r="D1050" i="6"/>
  <c r="H1050" i="6"/>
  <c r="D1051" i="6"/>
  <c r="H1051" i="6"/>
  <c r="D1052" i="6"/>
  <c r="H1052" i="6"/>
  <c r="D1053" i="6"/>
  <c r="H1053" i="6"/>
  <c r="D1054" i="6"/>
  <c r="H1054" i="6"/>
  <c r="D1055" i="6"/>
  <c r="H1055" i="6"/>
  <c r="D1056" i="6"/>
  <c r="H1056" i="6"/>
  <c r="D1057" i="6"/>
  <c r="H1057" i="6"/>
  <c r="D1058" i="6"/>
  <c r="H1058" i="6"/>
  <c r="D1059" i="6"/>
  <c r="H1059" i="6"/>
  <c r="D1060" i="6"/>
  <c r="H1060" i="6"/>
  <c r="D1061" i="6"/>
  <c r="H1061" i="6"/>
  <c r="D1062" i="6"/>
  <c r="H1062" i="6"/>
  <c r="D1063" i="6"/>
  <c r="H1063" i="6"/>
  <c r="D1064" i="6"/>
  <c r="H1064" i="6"/>
  <c r="D1065" i="6"/>
  <c r="H1065" i="6"/>
  <c r="D1066" i="6"/>
  <c r="H1066" i="6"/>
  <c r="D1067" i="6"/>
  <c r="H1067" i="6"/>
  <c r="D1068" i="6"/>
  <c r="H1068" i="6"/>
  <c r="D1069" i="6"/>
  <c r="H1069" i="6"/>
  <c r="D1070" i="6"/>
  <c r="H1070" i="6"/>
  <c r="D1071" i="6"/>
  <c r="H1071" i="6"/>
  <c r="D1072" i="6"/>
  <c r="H1072" i="6"/>
  <c r="D1073" i="6"/>
  <c r="H1073" i="6"/>
  <c r="D1074" i="6"/>
  <c r="H1074" i="6"/>
  <c r="D1075" i="6"/>
  <c r="H1075" i="6"/>
  <c r="D1076" i="6"/>
  <c r="H1076" i="6"/>
  <c r="D1077" i="6"/>
  <c r="H1077" i="6"/>
  <c r="D1078" i="6"/>
  <c r="H1078" i="6"/>
  <c r="D1079" i="6"/>
  <c r="H1079" i="6"/>
  <c r="D1080" i="6"/>
  <c r="H1080" i="6"/>
  <c r="D1081" i="6"/>
  <c r="H1081" i="6"/>
  <c r="D1082" i="6"/>
  <c r="H1082" i="6"/>
  <c r="D1083" i="6"/>
  <c r="H1083" i="6"/>
  <c r="D1084" i="6"/>
  <c r="H1084" i="6"/>
  <c r="D1085" i="6"/>
  <c r="H1085" i="6"/>
  <c r="D1086" i="6"/>
  <c r="H1086" i="6"/>
  <c r="D1087" i="6"/>
  <c r="H1087" i="6"/>
  <c r="D1088" i="6"/>
  <c r="H1088" i="6"/>
  <c r="D1089" i="6"/>
  <c r="H1089" i="6"/>
  <c r="D1090" i="6"/>
  <c r="H1090" i="6"/>
  <c r="D1091" i="6"/>
  <c r="H1091" i="6"/>
  <c r="D1092" i="6"/>
  <c r="H1092" i="6"/>
  <c r="D1093" i="6"/>
  <c r="H1093" i="6"/>
  <c r="D1094" i="6"/>
  <c r="H1094" i="6"/>
  <c r="D1095" i="6"/>
  <c r="H1095" i="6"/>
  <c r="D1096" i="6"/>
  <c r="H1096" i="6"/>
  <c r="D1097" i="6"/>
  <c r="H1097" i="6"/>
  <c r="D1098" i="6"/>
  <c r="H1098" i="6"/>
  <c r="D1099" i="6"/>
  <c r="H1099" i="6"/>
  <c r="D1100" i="6"/>
  <c r="H1100" i="6"/>
  <c r="D1101" i="6"/>
  <c r="H1101" i="6"/>
  <c r="D1102" i="6"/>
  <c r="H1102" i="6"/>
  <c r="D1103" i="6"/>
  <c r="H1103" i="6"/>
  <c r="D1104" i="6"/>
  <c r="H1104" i="6"/>
  <c r="D1105" i="6"/>
  <c r="H1105" i="6"/>
  <c r="D1106" i="6"/>
  <c r="H1106" i="6"/>
  <c r="D1107" i="6"/>
  <c r="H1107" i="6"/>
  <c r="D1108" i="6"/>
  <c r="H1108" i="6"/>
  <c r="D1109" i="6"/>
  <c r="H1109" i="6"/>
  <c r="D1110" i="6"/>
  <c r="H1110" i="6"/>
  <c r="D1111" i="6"/>
  <c r="H1111" i="6"/>
  <c r="D1112" i="6"/>
  <c r="H1112" i="6"/>
  <c r="D1113" i="6"/>
  <c r="H1113" i="6"/>
  <c r="D1114" i="6"/>
  <c r="H1114" i="6"/>
  <c r="D1115" i="6"/>
  <c r="H1115" i="6"/>
  <c r="D1116" i="6"/>
  <c r="H1116" i="6"/>
  <c r="D1117" i="6"/>
  <c r="H1117" i="6"/>
  <c r="D1118" i="6"/>
  <c r="H1118" i="6"/>
  <c r="D1119" i="6"/>
  <c r="H1119" i="6"/>
  <c r="D1120" i="6"/>
  <c r="H1120" i="6"/>
  <c r="D1121" i="6"/>
  <c r="H1121" i="6"/>
  <c r="D1122" i="6"/>
  <c r="H1122" i="6"/>
  <c r="D1123" i="6"/>
  <c r="H1123" i="6"/>
  <c r="D1124" i="6"/>
  <c r="H1124" i="6"/>
  <c r="D1125" i="6"/>
  <c r="H1125" i="6"/>
  <c r="D1126" i="6"/>
  <c r="H1126" i="6"/>
  <c r="D1127" i="6"/>
  <c r="H1127" i="6"/>
  <c r="D1128" i="6"/>
  <c r="H1128" i="6"/>
  <c r="D1129" i="6"/>
  <c r="H1129" i="6"/>
  <c r="D1130" i="6"/>
  <c r="H1130" i="6"/>
  <c r="D1131" i="6"/>
  <c r="H1131" i="6"/>
  <c r="D1132" i="6"/>
  <c r="H1132" i="6"/>
  <c r="D1133" i="6"/>
  <c r="H1133" i="6"/>
  <c r="D1134" i="6"/>
  <c r="H1134" i="6"/>
  <c r="D1135" i="6"/>
  <c r="H1135" i="6"/>
  <c r="D1136" i="6"/>
  <c r="H1136" i="6"/>
  <c r="D1137" i="6"/>
  <c r="H1137" i="6"/>
  <c r="D1138" i="6"/>
  <c r="H1138" i="6"/>
  <c r="D1139" i="6"/>
  <c r="H1139" i="6"/>
  <c r="D1140" i="6"/>
  <c r="H1140" i="6"/>
  <c r="D1141" i="6"/>
  <c r="H1141" i="6"/>
  <c r="D1142" i="6"/>
  <c r="H1142" i="6"/>
  <c r="D1143" i="6"/>
  <c r="H1143" i="6"/>
  <c r="D1144" i="6"/>
  <c r="H1144" i="6"/>
  <c r="D1145" i="6"/>
  <c r="H1145" i="6"/>
  <c r="D1146" i="6"/>
  <c r="H1146" i="6"/>
  <c r="D1147" i="6"/>
  <c r="H1147" i="6"/>
  <c r="D1148" i="6"/>
  <c r="H1148" i="6"/>
  <c r="D1149" i="6"/>
  <c r="H1149" i="6"/>
  <c r="D1150" i="6"/>
  <c r="H1150" i="6"/>
  <c r="D1151" i="6"/>
  <c r="H1151" i="6"/>
  <c r="D1152" i="6"/>
  <c r="H1152" i="6"/>
  <c r="D1153" i="6"/>
  <c r="H1153" i="6"/>
  <c r="D1154" i="6"/>
  <c r="H1154" i="6"/>
  <c r="D1155" i="6"/>
  <c r="H1155" i="6"/>
  <c r="D1156" i="6"/>
  <c r="H1156" i="6"/>
  <c r="D1157" i="6"/>
  <c r="H1157" i="6"/>
  <c r="D1158" i="6"/>
  <c r="H1158" i="6"/>
  <c r="D1159" i="6"/>
  <c r="H1159" i="6"/>
  <c r="D1160" i="6"/>
  <c r="H1160" i="6"/>
  <c r="D1161" i="6"/>
  <c r="H1161" i="6"/>
  <c r="D1162" i="6"/>
  <c r="H1162" i="6"/>
  <c r="D1163" i="6"/>
  <c r="H1163" i="6"/>
  <c r="D1164" i="6"/>
  <c r="H1164" i="6"/>
  <c r="D1165" i="6"/>
  <c r="H1165" i="6"/>
  <c r="D1166" i="6"/>
  <c r="H1166" i="6"/>
  <c r="D1167" i="6"/>
  <c r="H1167" i="6"/>
  <c r="D1168" i="6"/>
  <c r="H1168" i="6"/>
  <c r="D1169" i="6"/>
  <c r="H1169" i="6"/>
  <c r="D1170" i="6"/>
  <c r="H1170" i="6"/>
  <c r="D1171" i="6"/>
  <c r="H1171" i="6"/>
  <c r="D1172" i="6"/>
  <c r="H1172" i="6"/>
  <c r="D1173" i="6"/>
  <c r="H1173" i="6"/>
  <c r="D1174" i="6"/>
  <c r="H1174" i="6"/>
  <c r="D1175" i="6"/>
  <c r="H1175" i="6"/>
  <c r="D1176" i="6"/>
  <c r="H1176" i="6"/>
  <c r="D1177" i="6"/>
  <c r="H1177" i="6"/>
  <c r="D1178" i="6"/>
  <c r="H1178" i="6"/>
  <c r="D1179" i="6"/>
  <c r="H1179" i="6"/>
  <c r="D1180" i="6"/>
  <c r="H1180" i="6"/>
  <c r="D1181" i="6"/>
  <c r="H1181" i="6"/>
  <c r="D1182" i="6"/>
  <c r="H1182" i="6"/>
  <c r="D1183" i="6"/>
  <c r="H1183" i="6"/>
  <c r="D1184" i="6"/>
  <c r="H1184" i="6"/>
  <c r="D1185" i="6"/>
  <c r="H1185" i="6"/>
  <c r="D1186" i="6"/>
  <c r="H1186" i="6"/>
  <c r="D1187" i="6"/>
  <c r="H1187" i="6"/>
  <c r="D1188" i="6"/>
  <c r="H1188" i="6"/>
  <c r="D1189" i="6"/>
  <c r="H1189" i="6"/>
  <c r="D1190" i="6"/>
  <c r="H1190" i="6"/>
  <c r="D1191" i="6"/>
  <c r="H1191" i="6"/>
  <c r="D1192" i="6"/>
  <c r="H1192" i="6"/>
  <c r="D1193" i="6"/>
  <c r="H1193" i="6"/>
  <c r="D1194" i="6"/>
  <c r="H1194" i="6"/>
  <c r="D1195" i="6"/>
  <c r="H1195" i="6"/>
  <c r="D1196" i="6"/>
  <c r="H1196" i="6"/>
  <c r="D1197" i="6"/>
  <c r="H1197" i="6"/>
  <c r="D1198" i="6"/>
  <c r="H1198" i="6"/>
  <c r="D1199" i="6"/>
  <c r="H1199" i="6"/>
  <c r="D1200" i="6"/>
  <c r="H1200" i="6"/>
  <c r="D1201" i="6"/>
  <c r="H1201" i="6"/>
  <c r="D1202" i="6"/>
  <c r="H1202" i="6"/>
  <c r="D1203" i="6"/>
  <c r="H1203" i="6"/>
  <c r="D1204" i="6"/>
  <c r="H1204" i="6"/>
  <c r="D1205" i="6"/>
  <c r="H1205" i="6"/>
  <c r="D1206" i="6"/>
  <c r="H1206" i="6"/>
  <c r="D1207" i="6"/>
  <c r="H1207" i="6"/>
  <c r="D1208" i="6"/>
  <c r="H1208" i="6"/>
  <c r="D1209" i="6"/>
  <c r="H1209" i="6"/>
  <c r="D1210" i="6"/>
  <c r="H1210" i="6"/>
  <c r="D1211" i="6"/>
  <c r="H1211" i="6"/>
  <c r="D1212" i="6"/>
  <c r="H1212" i="6"/>
  <c r="D1213" i="6"/>
  <c r="H1213" i="6"/>
  <c r="D1214" i="6"/>
  <c r="H1214" i="6"/>
  <c r="D1215" i="6"/>
  <c r="H1215" i="6"/>
  <c r="D1216" i="6"/>
  <c r="H1216" i="6"/>
  <c r="D1217" i="6"/>
  <c r="H1217" i="6"/>
  <c r="D1218" i="6"/>
  <c r="H1218" i="6"/>
  <c r="D1219" i="6"/>
  <c r="H1219" i="6"/>
  <c r="D1220" i="6"/>
  <c r="H1220" i="6"/>
  <c r="D1221" i="6"/>
  <c r="H1221" i="6"/>
  <c r="D1222" i="6"/>
  <c r="H1222" i="6"/>
  <c r="D1223" i="6"/>
  <c r="H1223" i="6"/>
  <c r="D1224" i="6"/>
  <c r="H1224" i="6"/>
  <c r="D1225" i="6"/>
  <c r="H1225" i="6"/>
  <c r="D1226" i="6"/>
  <c r="H1226" i="6"/>
  <c r="D1227" i="6"/>
  <c r="H1227" i="6"/>
  <c r="D1228" i="6"/>
  <c r="H1228" i="6"/>
  <c r="D1229" i="6"/>
  <c r="H1229" i="6"/>
  <c r="D1230" i="6"/>
  <c r="H1230" i="6"/>
  <c r="D1231" i="6"/>
  <c r="H1231" i="6"/>
  <c r="D1232" i="6"/>
  <c r="H1232" i="6"/>
  <c r="D1233" i="6"/>
  <c r="H1233" i="6"/>
  <c r="D1234" i="6"/>
  <c r="H1234" i="6"/>
  <c r="D1235" i="6"/>
  <c r="H1235" i="6"/>
  <c r="D1236" i="6"/>
  <c r="H1236" i="6"/>
  <c r="D1237" i="6"/>
  <c r="H1237" i="6"/>
  <c r="D1238" i="6"/>
  <c r="H1238" i="6"/>
  <c r="D1239" i="6"/>
  <c r="H1239" i="6"/>
  <c r="D1240" i="6"/>
  <c r="H1240" i="6"/>
  <c r="D1241" i="6"/>
  <c r="H1241" i="6"/>
  <c r="D1242" i="6"/>
  <c r="H1242" i="6"/>
  <c r="D1243" i="6"/>
  <c r="H1243" i="6"/>
  <c r="D1244" i="6"/>
  <c r="H1244" i="6"/>
  <c r="D1245" i="6"/>
  <c r="H1245" i="6"/>
  <c r="D1246" i="6"/>
  <c r="H1246" i="6"/>
  <c r="D1247" i="6"/>
  <c r="H1247" i="6"/>
  <c r="D1248" i="6"/>
  <c r="H1248" i="6"/>
  <c r="D1249" i="6"/>
  <c r="H1249" i="6"/>
  <c r="D1250" i="6"/>
  <c r="H1250" i="6"/>
  <c r="D1251" i="6"/>
  <c r="H1251" i="6"/>
  <c r="D1252" i="6"/>
  <c r="H1252" i="6"/>
  <c r="D1253" i="6"/>
  <c r="H1253" i="6"/>
  <c r="D1254" i="6"/>
  <c r="H1254" i="6"/>
  <c r="D1255" i="6"/>
  <c r="H1255" i="6"/>
  <c r="D1256" i="6"/>
  <c r="H1256" i="6"/>
  <c r="D1257" i="6"/>
  <c r="H1257" i="6"/>
  <c r="D1258" i="6"/>
  <c r="H1258" i="6"/>
  <c r="D1259" i="6"/>
  <c r="H1259" i="6"/>
  <c r="D1260" i="6"/>
  <c r="H1260" i="6"/>
  <c r="D1261" i="6"/>
  <c r="H1261" i="6"/>
  <c r="D1262" i="6"/>
  <c r="H1262" i="6"/>
  <c r="D1263" i="6"/>
  <c r="H1263" i="6"/>
  <c r="D1264" i="6"/>
  <c r="H1264" i="6"/>
  <c r="D1265" i="6"/>
  <c r="H1265" i="6"/>
  <c r="D1266" i="6"/>
  <c r="H1266" i="6"/>
  <c r="D1267" i="6"/>
  <c r="H1267" i="6"/>
  <c r="D1268" i="6"/>
  <c r="H1268" i="6"/>
  <c r="D1269" i="6"/>
  <c r="H1269" i="6"/>
  <c r="D1270" i="6"/>
  <c r="H1270" i="6"/>
  <c r="D1271" i="6"/>
  <c r="H1271" i="6"/>
  <c r="D1272" i="6"/>
  <c r="H1272" i="6"/>
  <c r="D1273" i="6"/>
  <c r="H1273" i="6"/>
  <c r="D1274" i="6"/>
  <c r="H1274" i="6"/>
  <c r="D1275" i="6"/>
  <c r="H1275" i="6"/>
  <c r="D1276" i="6"/>
  <c r="H1276" i="6"/>
  <c r="D1277" i="6"/>
  <c r="H1277" i="6"/>
  <c r="D1278" i="6"/>
  <c r="H1278" i="6"/>
  <c r="D1279" i="6"/>
  <c r="H1279" i="6"/>
  <c r="D1280" i="6"/>
  <c r="H1280" i="6"/>
  <c r="D1281" i="6"/>
  <c r="H1281" i="6"/>
  <c r="D1282" i="6"/>
  <c r="H1282" i="6"/>
  <c r="D1283" i="6"/>
  <c r="H1283" i="6"/>
  <c r="D1284" i="6"/>
  <c r="H1284" i="6"/>
  <c r="D1285" i="6"/>
  <c r="H1285" i="6"/>
  <c r="D1286" i="6"/>
  <c r="H1286" i="6"/>
  <c r="D1287" i="6"/>
  <c r="H1287" i="6"/>
  <c r="D1288" i="6"/>
  <c r="H1288" i="6"/>
  <c r="D1289" i="6"/>
  <c r="H1289" i="6"/>
  <c r="D1290" i="6"/>
  <c r="H1290" i="6"/>
  <c r="D1291" i="6"/>
  <c r="H1291" i="6"/>
  <c r="D1292" i="6"/>
  <c r="H1292" i="6"/>
  <c r="D1293" i="6"/>
  <c r="H1293" i="6"/>
  <c r="D1294" i="6"/>
  <c r="H1294" i="6"/>
  <c r="D1295" i="6"/>
  <c r="H1295" i="6"/>
  <c r="D1296" i="6"/>
  <c r="H1296" i="6"/>
  <c r="D1297" i="6"/>
  <c r="H1297" i="6"/>
  <c r="D1298" i="6"/>
  <c r="H1298" i="6"/>
  <c r="D1299" i="6"/>
  <c r="H1299" i="6"/>
  <c r="D1300" i="6"/>
  <c r="H1300" i="6"/>
  <c r="D1301" i="6"/>
  <c r="H1301" i="6"/>
  <c r="D1302" i="6"/>
  <c r="H1302" i="6"/>
  <c r="D1303" i="6"/>
  <c r="H1303" i="6"/>
  <c r="D1304" i="6"/>
  <c r="H1304" i="6"/>
  <c r="D1305" i="6"/>
  <c r="H1305" i="6"/>
  <c r="D1306" i="6"/>
  <c r="H1306" i="6"/>
  <c r="D1307" i="6"/>
  <c r="H1307" i="6"/>
  <c r="D1308" i="6"/>
  <c r="H1308" i="6"/>
  <c r="D1309" i="6"/>
  <c r="H1309" i="6"/>
  <c r="D1310" i="6"/>
  <c r="H1310" i="6"/>
  <c r="D1311" i="6"/>
  <c r="H1311" i="6"/>
  <c r="D1312" i="6"/>
  <c r="H1312" i="6"/>
  <c r="D1313" i="6"/>
  <c r="H1313" i="6"/>
  <c r="D1314" i="6"/>
  <c r="H1314" i="6"/>
  <c r="D1315" i="6"/>
  <c r="H1315" i="6"/>
  <c r="D1316" i="6"/>
  <c r="H1316" i="6"/>
  <c r="D1317" i="6"/>
  <c r="H1317" i="6"/>
  <c r="D1318" i="6"/>
  <c r="H1318" i="6"/>
  <c r="D1319" i="6"/>
  <c r="H1319" i="6"/>
  <c r="D1320" i="6"/>
  <c r="H1320" i="6"/>
  <c r="D1321" i="6"/>
  <c r="H1321" i="6"/>
  <c r="D1322" i="6"/>
  <c r="H1322" i="6"/>
  <c r="D1323" i="6"/>
  <c r="H1323" i="6"/>
  <c r="D1324" i="6"/>
  <c r="H1324" i="6"/>
  <c r="D1325" i="6"/>
  <c r="H1325" i="6"/>
  <c r="D1326" i="6"/>
  <c r="H1326" i="6"/>
  <c r="D1327" i="6"/>
  <c r="H1327" i="6"/>
  <c r="D1328" i="6"/>
  <c r="H1328" i="6"/>
  <c r="D1329" i="6"/>
  <c r="H1329" i="6"/>
  <c r="D1330" i="6"/>
  <c r="H1330" i="6"/>
  <c r="D1331" i="6"/>
  <c r="H1331" i="6"/>
  <c r="D1332" i="6"/>
  <c r="H1332" i="6"/>
  <c r="D1333" i="6"/>
  <c r="H1333" i="6"/>
  <c r="D1334" i="6"/>
  <c r="H1334" i="6"/>
  <c r="D1335" i="6"/>
  <c r="H1335" i="6"/>
  <c r="D1336" i="6"/>
  <c r="H1336" i="6"/>
  <c r="D1337" i="6"/>
  <c r="H1337" i="6"/>
  <c r="D1338" i="6"/>
  <c r="H1338" i="6"/>
  <c r="D1339" i="6"/>
  <c r="H1339" i="6"/>
  <c r="D1340" i="6"/>
  <c r="H1340" i="6"/>
  <c r="D1341" i="6"/>
  <c r="H1341" i="6"/>
  <c r="D1342" i="6"/>
  <c r="H1342" i="6"/>
  <c r="D1343" i="6"/>
  <c r="H1343" i="6"/>
  <c r="D1344" i="6"/>
  <c r="H1344" i="6"/>
  <c r="D1345" i="6"/>
  <c r="H1345" i="6"/>
  <c r="D1346" i="6"/>
  <c r="H1346" i="6"/>
  <c r="D1347" i="6"/>
  <c r="H1347" i="6"/>
  <c r="D1348" i="6"/>
  <c r="H1348" i="6"/>
  <c r="D1349" i="6"/>
  <c r="H1349" i="6"/>
  <c r="D1350" i="6"/>
  <c r="H1350" i="6"/>
  <c r="D1351" i="6"/>
  <c r="H1351" i="6"/>
  <c r="D1352" i="6"/>
  <c r="H1352" i="6"/>
  <c r="D1353" i="6"/>
  <c r="H1353" i="6"/>
  <c r="D1354" i="6"/>
  <c r="H1354" i="6"/>
  <c r="D1355" i="6"/>
  <c r="H1355" i="6"/>
  <c r="D1356" i="6"/>
  <c r="H1356" i="6"/>
  <c r="D1357" i="6"/>
  <c r="H1357" i="6"/>
  <c r="D1358" i="6"/>
  <c r="H1358" i="6"/>
  <c r="D1359" i="6"/>
  <c r="H1359" i="6"/>
  <c r="D1360" i="6"/>
  <c r="H1360" i="6"/>
  <c r="D1361" i="6"/>
  <c r="H1361" i="6"/>
  <c r="D1362" i="6"/>
  <c r="H1362" i="6"/>
  <c r="D1363" i="6"/>
  <c r="H1363" i="6"/>
  <c r="D1364" i="6"/>
  <c r="H1364" i="6"/>
  <c r="D1365" i="6"/>
  <c r="H1365" i="6"/>
  <c r="D1366" i="6"/>
  <c r="H1366" i="6"/>
  <c r="D1367" i="6"/>
  <c r="H1367" i="6"/>
  <c r="D1368" i="6"/>
  <c r="H1368" i="6"/>
  <c r="D1369" i="6"/>
  <c r="H1369" i="6"/>
  <c r="D1370" i="6"/>
  <c r="H1370" i="6"/>
  <c r="D1371" i="6"/>
  <c r="H1371" i="6"/>
  <c r="D1372" i="6"/>
  <c r="H1372" i="6"/>
  <c r="D1373" i="6"/>
  <c r="H1373" i="6"/>
  <c r="D1374" i="6"/>
  <c r="H1374" i="6"/>
  <c r="D1375" i="6"/>
  <c r="H1375" i="6"/>
  <c r="D1376" i="6"/>
  <c r="H1376" i="6"/>
  <c r="D1377" i="6"/>
  <c r="H1377" i="6"/>
  <c r="D1378" i="6"/>
  <c r="H1378" i="6"/>
  <c r="D1379" i="6"/>
  <c r="H1379" i="6"/>
  <c r="D1380" i="6"/>
  <c r="H1380" i="6"/>
  <c r="D1381" i="6"/>
  <c r="H1381" i="6"/>
  <c r="D1382" i="6"/>
  <c r="H1382" i="6"/>
  <c r="D1383" i="6"/>
  <c r="H1383" i="6"/>
  <c r="D1384" i="6"/>
  <c r="H1384" i="6"/>
  <c r="D1385" i="6"/>
  <c r="H1385" i="6"/>
  <c r="D1386" i="6"/>
  <c r="H1386" i="6"/>
  <c r="D1387" i="6"/>
  <c r="H1387" i="6"/>
  <c r="D1388" i="6"/>
  <c r="H1388" i="6"/>
  <c r="D1389" i="6"/>
  <c r="H1389" i="6"/>
  <c r="D1390" i="6"/>
  <c r="H1390" i="6"/>
  <c r="D1391" i="6"/>
  <c r="H1391" i="6"/>
  <c r="D1392" i="6"/>
  <c r="H1392" i="6"/>
  <c r="D1393" i="6"/>
  <c r="H1393" i="6"/>
  <c r="D1394" i="6"/>
  <c r="H1394" i="6"/>
  <c r="D1395" i="6"/>
  <c r="H1395" i="6"/>
  <c r="D1396" i="6"/>
  <c r="H1396" i="6"/>
  <c r="D1397" i="6"/>
  <c r="H1397" i="6"/>
  <c r="D1398" i="6"/>
  <c r="H1398" i="6"/>
  <c r="D1399" i="6"/>
  <c r="H1399" i="6"/>
  <c r="D1400" i="6"/>
  <c r="H1400" i="6"/>
  <c r="D1401" i="6"/>
  <c r="H1401" i="6"/>
  <c r="D1402" i="6"/>
  <c r="H1402" i="6"/>
  <c r="D1403" i="6"/>
  <c r="H1403" i="6"/>
  <c r="D1404" i="6"/>
  <c r="H1404" i="6"/>
  <c r="D1405" i="6"/>
  <c r="H1405" i="6"/>
  <c r="D1406" i="6"/>
  <c r="H1406" i="6"/>
  <c r="D1407" i="6"/>
  <c r="H1407" i="6"/>
  <c r="D1408" i="6"/>
  <c r="H1408" i="6"/>
  <c r="D1409" i="6"/>
  <c r="H1409" i="6"/>
  <c r="D1410" i="6"/>
  <c r="H1410" i="6"/>
  <c r="D1411" i="6"/>
  <c r="H1411" i="6"/>
  <c r="D1412" i="6"/>
  <c r="H1412" i="6"/>
  <c r="D1413" i="6"/>
  <c r="H1413" i="6"/>
  <c r="D1414" i="6"/>
  <c r="H1414" i="6"/>
  <c r="D1415" i="6"/>
  <c r="H1415" i="6"/>
  <c r="D1416" i="6"/>
  <c r="H1416" i="6"/>
  <c r="D1417" i="6"/>
  <c r="H1417" i="6"/>
  <c r="D1418" i="6"/>
  <c r="H1418" i="6"/>
  <c r="D1419" i="6"/>
  <c r="H1419" i="6"/>
  <c r="D1420" i="6"/>
  <c r="H1420" i="6"/>
  <c r="D1421" i="6"/>
  <c r="H1421" i="6"/>
  <c r="D1422" i="6"/>
  <c r="H1422" i="6"/>
  <c r="D1423" i="6"/>
  <c r="H1423" i="6"/>
  <c r="D1424" i="6"/>
  <c r="H1424" i="6"/>
  <c r="D1425" i="6"/>
  <c r="H1425" i="6"/>
  <c r="D1426" i="6"/>
  <c r="H1426" i="6"/>
  <c r="D1427" i="6"/>
  <c r="H1427" i="6"/>
  <c r="D1428" i="6"/>
  <c r="H1428" i="6"/>
  <c r="D1429" i="6"/>
  <c r="H1429" i="6"/>
  <c r="D1430" i="6"/>
  <c r="H1430" i="6"/>
  <c r="D1431" i="6"/>
  <c r="H1431" i="6"/>
  <c r="D1432" i="6"/>
  <c r="H1432" i="6"/>
  <c r="D1433" i="6"/>
  <c r="H1433" i="6"/>
  <c r="D1434" i="6"/>
  <c r="H1434" i="6"/>
  <c r="D1435" i="6"/>
  <c r="H1435" i="6"/>
  <c r="D1436" i="6"/>
  <c r="H1436" i="6"/>
  <c r="D1437" i="6"/>
  <c r="H1437" i="6"/>
  <c r="D1438" i="6"/>
  <c r="H1438" i="6"/>
  <c r="D1439" i="6"/>
  <c r="H1439" i="6"/>
  <c r="D1440" i="6"/>
  <c r="H1440" i="6"/>
  <c r="D1441" i="6"/>
  <c r="H1441" i="6"/>
  <c r="D1442" i="6"/>
  <c r="H1442" i="6"/>
  <c r="D1443" i="6"/>
  <c r="H1443" i="6"/>
  <c r="D1444" i="6"/>
  <c r="H1444" i="6"/>
  <c r="D1445" i="6"/>
  <c r="H1445" i="6"/>
  <c r="D1446" i="6"/>
  <c r="H1446" i="6"/>
  <c r="D1447" i="6"/>
  <c r="H1447" i="6"/>
  <c r="D1448" i="6"/>
  <c r="H1448" i="6"/>
  <c r="D1449" i="6"/>
  <c r="H1449" i="6"/>
  <c r="D1450" i="6"/>
  <c r="H1450" i="6"/>
  <c r="D1451" i="6"/>
  <c r="H1451" i="6"/>
  <c r="D1452" i="6"/>
  <c r="H1452" i="6"/>
  <c r="D1453" i="6"/>
  <c r="H1453" i="6"/>
  <c r="D1454" i="6"/>
  <c r="H1454" i="6"/>
  <c r="D1455" i="6"/>
  <c r="H1455" i="6"/>
  <c r="D1456" i="6"/>
  <c r="H1456" i="6"/>
  <c r="D1457" i="6"/>
  <c r="H1457" i="6"/>
  <c r="D1458" i="6"/>
  <c r="H1458" i="6"/>
  <c r="D1459" i="6"/>
  <c r="H1459" i="6"/>
  <c r="D1460" i="6"/>
  <c r="H1460" i="6"/>
  <c r="D1461" i="6"/>
  <c r="H1461" i="6"/>
  <c r="D1462" i="6"/>
  <c r="H1462" i="6"/>
  <c r="D1463" i="6"/>
  <c r="H1463" i="6"/>
  <c r="D1464" i="6"/>
  <c r="H1464" i="6"/>
  <c r="D1465" i="6"/>
  <c r="H1465" i="6"/>
  <c r="D1466" i="6"/>
  <c r="H1466" i="6"/>
  <c r="D1467" i="6"/>
  <c r="H1467" i="6"/>
  <c r="D1468" i="6"/>
  <c r="H1468" i="6"/>
  <c r="D1469" i="6"/>
  <c r="H1469" i="6"/>
  <c r="D1470" i="6"/>
  <c r="H1470" i="6"/>
  <c r="D1471" i="6"/>
  <c r="H1471" i="6"/>
  <c r="D1472" i="6"/>
  <c r="H1472" i="6"/>
  <c r="D1473" i="6"/>
  <c r="H1473" i="6"/>
  <c r="D1474" i="6"/>
  <c r="H1474" i="6"/>
  <c r="D1475" i="6"/>
  <c r="H1475" i="6"/>
  <c r="D1476" i="6"/>
  <c r="H1476" i="6"/>
  <c r="D1477" i="6"/>
  <c r="H1477" i="6"/>
  <c r="D1478" i="6"/>
  <c r="H1478" i="6"/>
  <c r="D1479" i="6"/>
  <c r="H1479" i="6"/>
  <c r="D1480" i="6"/>
  <c r="H1480" i="6"/>
  <c r="D1481" i="6"/>
  <c r="H1481" i="6"/>
  <c r="D1482" i="6"/>
  <c r="H1482" i="6"/>
  <c r="D1483" i="6"/>
  <c r="H1483" i="6"/>
  <c r="D1484" i="6"/>
  <c r="H1484" i="6"/>
  <c r="D1485" i="6"/>
  <c r="H1485" i="6"/>
  <c r="D1486" i="6"/>
  <c r="H1486" i="6"/>
  <c r="D1487" i="6"/>
  <c r="H1487" i="6"/>
  <c r="D1488" i="6"/>
  <c r="H1488" i="6"/>
  <c r="D1489" i="6"/>
  <c r="H1489" i="6"/>
  <c r="D1490" i="6"/>
  <c r="H1490" i="6"/>
  <c r="D1491" i="6"/>
  <c r="H1491" i="6"/>
  <c r="D1492" i="6"/>
  <c r="H1492" i="6"/>
  <c r="D1493" i="6"/>
  <c r="H1493" i="6"/>
  <c r="D1494" i="6"/>
  <c r="H1494" i="6"/>
  <c r="D1495" i="6"/>
  <c r="H1495" i="6"/>
  <c r="D1496" i="6"/>
  <c r="H1496" i="6"/>
  <c r="D1497" i="6"/>
  <c r="H1497" i="6"/>
  <c r="D1498" i="6"/>
  <c r="H1498" i="6"/>
  <c r="D1499" i="6"/>
  <c r="H1499" i="6"/>
  <c r="D1500" i="6"/>
  <c r="H1500" i="6"/>
  <c r="D1501" i="6"/>
  <c r="H1501" i="6"/>
  <c r="D1502" i="6"/>
  <c r="H1502" i="6"/>
  <c r="D1503" i="6"/>
  <c r="H1503" i="6"/>
  <c r="D1504" i="6"/>
  <c r="H1504" i="6"/>
  <c r="D1505" i="6"/>
  <c r="H1505" i="6"/>
  <c r="D1506" i="6"/>
  <c r="H1506" i="6"/>
  <c r="D1507" i="6"/>
  <c r="H1507" i="6"/>
  <c r="D1508" i="6"/>
  <c r="H1508" i="6"/>
  <c r="D1509" i="6"/>
  <c r="H1509" i="6"/>
  <c r="D1510" i="6"/>
  <c r="H1510" i="6"/>
  <c r="D1511" i="6"/>
  <c r="H1511" i="6"/>
  <c r="D1512" i="6"/>
  <c r="H1512" i="6"/>
  <c r="D1513" i="6"/>
  <c r="H1513" i="6"/>
  <c r="D1514" i="6"/>
  <c r="H1514" i="6"/>
  <c r="D1515" i="6"/>
  <c r="H1515" i="6"/>
  <c r="D1516" i="6"/>
  <c r="H1516" i="6"/>
  <c r="D1517" i="6"/>
  <c r="H1517" i="6"/>
  <c r="D1518" i="6"/>
  <c r="H1518" i="6"/>
  <c r="D1519" i="6"/>
  <c r="H1519" i="6"/>
  <c r="D1520" i="6"/>
  <c r="H1520" i="6"/>
  <c r="D1521" i="6"/>
  <c r="H1521" i="6"/>
  <c r="D1522" i="6"/>
  <c r="H1522" i="6"/>
  <c r="D1523" i="6"/>
  <c r="H1523" i="6"/>
  <c r="D1524" i="6"/>
  <c r="H1524" i="6"/>
  <c r="D1525" i="6"/>
  <c r="H1525" i="6"/>
  <c r="D1526" i="6"/>
  <c r="H1526" i="6"/>
  <c r="D1527" i="6"/>
  <c r="H1527" i="6"/>
  <c r="D1528" i="6"/>
  <c r="H1528" i="6"/>
  <c r="D1529" i="6"/>
  <c r="H1529" i="6"/>
  <c r="D1530" i="6"/>
  <c r="H1530" i="6"/>
  <c r="D1531" i="6"/>
  <c r="H1531" i="6"/>
  <c r="D1532" i="6"/>
  <c r="H1532" i="6"/>
  <c r="D1533" i="6"/>
  <c r="H1533" i="6"/>
  <c r="D1534" i="6"/>
  <c r="H1534" i="6"/>
  <c r="D1535" i="6"/>
  <c r="H1535" i="6"/>
  <c r="D1536" i="6"/>
  <c r="H1536" i="6"/>
  <c r="D1537" i="6"/>
  <c r="H1537" i="6"/>
  <c r="D1538" i="6"/>
  <c r="H1538" i="6"/>
  <c r="D1539" i="6"/>
  <c r="H1539" i="6"/>
  <c r="D1540" i="6"/>
  <c r="H1540" i="6"/>
  <c r="D1541" i="6"/>
  <c r="H1541" i="6"/>
  <c r="D1542" i="6"/>
  <c r="H1542" i="6"/>
  <c r="D1543" i="6"/>
  <c r="H1543" i="6"/>
  <c r="D1544" i="6"/>
  <c r="H1544" i="6"/>
  <c r="D1545" i="6"/>
  <c r="H1545" i="6"/>
  <c r="D1546" i="6"/>
  <c r="H1546" i="6"/>
  <c r="D1547" i="6"/>
  <c r="H1547" i="6"/>
  <c r="D1548" i="6"/>
  <c r="H1548" i="6"/>
  <c r="D1549" i="6"/>
  <c r="H1549" i="6"/>
  <c r="D1550" i="6"/>
  <c r="H1550" i="6"/>
  <c r="D1551" i="6"/>
  <c r="H1551" i="6"/>
  <c r="D1552" i="6"/>
  <c r="H1552" i="6"/>
  <c r="D1553" i="6"/>
  <c r="H1553" i="6"/>
  <c r="D1554" i="6"/>
  <c r="H1554" i="6"/>
  <c r="D1555" i="6"/>
  <c r="H1555" i="6"/>
  <c r="D1556" i="6"/>
  <c r="H1556" i="6"/>
  <c r="D1557" i="6"/>
  <c r="H1557" i="6"/>
  <c r="D1558" i="6"/>
  <c r="H1558" i="6"/>
  <c r="D1559" i="6"/>
  <c r="H1559" i="6"/>
  <c r="D1560" i="6"/>
  <c r="H1560" i="6"/>
  <c r="D1561" i="6"/>
  <c r="H1561" i="6"/>
  <c r="D1562" i="6"/>
  <c r="H1562" i="6"/>
  <c r="D1563" i="6"/>
  <c r="H1563" i="6"/>
  <c r="D1564" i="6"/>
  <c r="H1564" i="6"/>
  <c r="D1565" i="6"/>
  <c r="H1565" i="6"/>
  <c r="D1566" i="6"/>
  <c r="H1566" i="6"/>
  <c r="D1567" i="6"/>
  <c r="H1567" i="6"/>
  <c r="D1568" i="6"/>
  <c r="H1568" i="6"/>
  <c r="D1569" i="6"/>
  <c r="H1569" i="6"/>
  <c r="D1570" i="6"/>
  <c r="H1570" i="6"/>
  <c r="D1571" i="6"/>
  <c r="H1571" i="6"/>
  <c r="D1572" i="6"/>
  <c r="H1572" i="6"/>
  <c r="D1573" i="6"/>
  <c r="H1573" i="6"/>
  <c r="D1574" i="6"/>
  <c r="H1574" i="6"/>
  <c r="D1575" i="6"/>
  <c r="H1575" i="6"/>
  <c r="D1576" i="6"/>
  <c r="H1576" i="6"/>
  <c r="D1577" i="6"/>
  <c r="H1577" i="6"/>
  <c r="D1578" i="6"/>
  <c r="H1578" i="6"/>
  <c r="D1579" i="6"/>
  <c r="H1579" i="6"/>
  <c r="D1580" i="6"/>
  <c r="H1580" i="6"/>
  <c r="D1581" i="6"/>
  <c r="H1581" i="6"/>
  <c r="D1582" i="6"/>
  <c r="H1582" i="6"/>
  <c r="D1583" i="6"/>
  <c r="H1583" i="6"/>
  <c r="D1584" i="6"/>
  <c r="H1584" i="6"/>
  <c r="D1585" i="6"/>
  <c r="H1585" i="6"/>
  <c r="D1586" i="6"/>
  <c r="H1586" i="6"/>
  <c r="D1587" i="6"/>
  <c r="H1587" i="6"/>
  <c r="D1588" i="6"/>
  <c r="H1588" i="6"/>
  <c r="D1589" i="6"/>
  <c r="H1589" i="6"/>
  <c r="D1590" i="6"/>
  <c r="H1590" i="6"/>
  <c r="D1591" i="6"/>
  <c r="H1591" i="6"/>
  <c r="D1592" i="6"/>
  <c r="H1592" i="6"/>
  <c r="D1593" i="6"/>
  <c r="H1593" i="6"/>
  <c r="D1594" i="6"/>
  <c r="H1594" i="6"/>
  <c r="D1595" i="6"/>
  <c r="H1595" i="6"/>
  <c r="D1596" i="6"/>
  <c r="H1596" i="6"/>
  <c r="D1597" i="6"/>
  <c r="H1597" i="6"/>
  <c r="D1598" i="6"/>
  <c r="H1598" i="6"/>
  <c r="D1599" i="6"/>
  <c r="H1599" i="6"/>
  <c r="D1600" i="6"/>
  <c r="H1600" i="6"/>
  <c r="D1601" i="6"/>
  <c r="H1601" i="6"/>
  <c r="D1602" i="6"/>
  <c r="H1602" i="6"/>
  <c r="D1603" i="6"/>
  <c r="H1603" i="6"/>
  <c r="D1604" i="6"/>
  <c r="H1604" i="6"/>
  <c r="D1605" i="6"/>
  <c r="H1605" i="6"/>
  <c r="D1606" i="6"/>
  <c r="H1606" i="6"/>
  <c r="D1607" i="6"/>
  <c r="H1607" i="6"/>
  <c r="D1608" i="6"/>
  <c r="H1608" i="6"/>
  <c r="D1609" i="6"/>
  <c r="H1609" i="6"/>
  <c r="D1610" i="6"/>
  <c r="H1610" i="6"/>
  <c r="D1611" i="6"/>
  <c r="H1611" i="6"/>
  <c r="D1612" i="6"/>
  <c r="H1612" i="6"/>
  <c r="D1613" i="6"/>
  <c r="H1613" i="6"/>
  <c r="D1614" i="6"/>
  <c r="H1614" i="6"/>
  <c r="D1615" i="6"/>
  <c r="H1615" i="6"/>
  <c r="D1616" i="6"/>
  <c r="H1616" i="6"/>
  <c r="D1617" i="6"/>
  <c r="H1617" i="6"/>
  <c r="D1618" i="6"/>
  <c r="H1618" i="6"/>
  <c r="D1619" i="6"/>
  <c r="H1619" i="6"/>
  <c r="D1620" i="6"/>
  <c r="H1620" i="6"/>
  <c r="D1621" i="6"/>
  <c r="H1621" i="6"/>
  <c r="D1622" i="6"/>
  <c r="H1622" i="6"/>
  <c r="D1623" i="6"/>
  <c r="H1623" i="6"/>
  <c r="D1624" i="6"/>
  <c r="H1624" i="6"/>
  <c r="D1625" i="6"/>
  <c r="H1625" i="6"/>
  <c r="D1626" i="6"/>
  <c r="H1626" i="6"/>
  <c r="D1627" i="6"/>
  <c r="H1627" i="6"/>
  <c r="D1628" i="6"/>
  <c r="H1628" i="6"/>
  <c r="D1629" i="6"/>
  <c r="H1629" i="6"/>
  <c r="D1630" i="6"/>
  <c r="H1630" i="6"/>
  <c r="D1631" i="6"/>
  <c r="H1631" i="6"/>
  <c r="D1632" i="6"/>
  <c r="H1632" i="6"/>
  <c r="D1633" i="6"/>
  <c r="H1633" i="6"/>
  <c r="D1634" i="6"/>
  <c r="H1634" i="6"/>
  <c r="D1635" i="6"/>
  <c r="H1635" i="6"/>
  <c r="D1636" i="6"/>
  <c r="H1636" i="6"/>
  <c r="D1637" i="6"/>
  <c r="H1637" i="6"/>
  <c r="D1638" i="6"/>
  <c r="H1638" i="6"/>
  <c r="D1639" i="6"/>
  <c r="H1639" i="6"/>
  <c r="D1640" i="6"/>
  <c r="H1640" i="6"/>
  <c r="D1641" i="6"/>
  <c r="H1641" i="6"/>
  <c r="D1642" i="6"/>
  <c r="H1642" i="6"/>
  <c r="D1643" i="6"/>
  <c r="H1643" i="6"/>
  <c r="D1644" i="6"/>
  <c r="H1644" i="6"/>
  <c r="D1645" i="6"/>
  <c r="H1645" i="6"/>
  <c r="D1646" i="6"/>
  <c r="H1646" i="6"/>
  <c r="D1647" i="6"/>
  <c r="H1647" i="6"/>
  <c r="D1648" i="6"/>
  <c r="H1648" i="6"/>
  <c r="D1649" i="6"/>
  <c r="H1649" i="6"/>
  <c r="D1650" i="6"/>
  <c r="H1650" i="6"/>
  <c r="D1651" i="6"/>
  <c r="H1651" i="6"/>
  <c r="D1652" i="6"/>
  <c r="H1652" i="6"/>
  <c r="D1653" i="6"/>
  <c r="H1653" i="6"/>
  <c r="D1654" i="6"/>
  <c r="H1654" i="6"/>
  <c r="D1655" i="6"/>
  <c r="H1655" i="6"/>
  <c r="D1656" i="6"/>
  <c r="H1656" i="6"/>
  <c r="D1657" i="6"/>
  <c r="H1657" i="6"/>
  <c r="D1658" i="6"/>
  <c r="H1658" i="6"/>
  <c r="D1659" i="6"/>
  <c r="H1659" i="6"/>
  <c r="D1660" i="6"/>
  <c r="H1660" i="6"/>
  <c r="D1661" i="6"/>
  <c r="H1661" i="6"/>
  <c r="D1662" i="6"/>
  <c r="H1662" i="6"/>
  <c r="D1663" i="6"/>
  <c r="H1663" i="6"/>
  <c r="D1664" i="6"/>
  <c r="H1664" i="6"/>
  <c r="D1665" i="6"/>
  <c r="H1665" i="6"/>
  <c r="D1666" i="6"/>
  <c r="H1666" i="6"/>
  <c r="D1667" i="6"/>
  <c r="H1667" i="6"/>
  <c r="D1668" i="6"/>
  <c r="H1668" i="6"/>
  <c r="D1669" i="6"/>
  <c r="H1669" i="6"/>
  <c r="D1670" i="6"/>
  <c r="H1670" i="6"/>
  <c r="D1671" i="6"/>
  <c r="H1671" i="6"/>
  <c r="D1672" i="6"/>
  <c r="H1672" i="6"/>
  <c r="D1673" i="6"/>
  <c r="H1673" i="6"/>
  <c r="D1674" i="6"/>
  <c r="H1674" i="6"/>
  <c r="D1675" i="6"/>
  <c r="H1675" i="6"/>
  <c r="D1676" i="6"/>
  <c r="H1676" i="6"/>
  <c r="D1677" i="6"/>
  <c r="H1677" i="6"/>
  <c r="D1678" i="6"/>
  <c r="H1678" i="6"/>
  <c r="D1679" i="6"/>
  <c r="H1679" i="6"/>
  <c r="D1680" i="6"/>
  <c r="H1680" i="6"/>
  <c r="D1681" i="6"/>
  <c r="H1681" i="6"/>
  <c r="D1682" i="6"/>
  <c r="H1682" i="6"/>
  <c r="D1683" i="6"/>
  <c r="H1683" i="6"/>
  <c r="D1684" i="6"/>
  <c r="H1684" i="6"/>
  <c r="D1685" i="6"/>
  <c r="H1685" i="6"/>
  <c r="D1686" i="6"/>
  <c r="H1686" i="6"/>
  <c r="D1687" i="6"/>
  <c r="H1687" i="6"/>
  <c r="D1688" i="6"/>
  <c r="H1688" i="6"/>
  <c r="D1689" i="6"/>
  <c r="H1689" i="6"/>
  <c r="D1690" i="6"/>
  <c r="H1690" i="6"/>
  <c r="D1691" i="6"/>
  <c r="H1691" i="6"/>
  <c r="D1692" i="6"/>
  <c r="H1692" i="6"/>
  <c r="D1693" i="6"/>
  <c r="H1693" i="6"/>
  <c r="D1694" i="6"/>
  <c r="H1694" i="6"/>
  <c r="D1695" i="6"/>
  <c r="H1695" i="6"/>
  <c r="D1696" i="6"/>
  <c r="H1696" i="6"/>
  <c r="D1697" i="6"/>
  <c r="H1697" i="6"/>
  <c r="D1698" i="6"/>
  <c r="H1698" i="6"/>
  <c r="D1699" i="6"/>
  <c r="H1699" i="6"/>
  <c r="D1700" i="6"/>
  <c r="H1700" i="6"/>
  <c r="D1701" i="6"/>
  <c r="H1701" i="6"/>
  <c r="D1702" i="6"/>
  <c r="H1702" i="6"/>
  <c r="D1703" i="6"/>
  <c r="H1703" i="6"/>
  <c r="D1704" i="6"/>
  <c r="H1704" i="6"/>
  <c r="D1705" i="6"/>
  <c r="H1705" i="6"/>
  <c r="D1706" i="6"/>
  <c r="H1706" i="6"/>
  <c r="D1707" i="6"/>
  <c r="H1707" i="6"/>
  <c r="D1708" i="6"/>
  <c r="H1708" i="6"/>
  <c r="D1709" i="6"/>
  <c r="H1709" i="6"/>
  <c r="D1710" i="6"/>
  <c r="H1710" i="6"/>
  <c r="D1711" i="6"/>
  <c r="H1711" i="6"/>
  <c r="D1712" i="6"/>
  <c r="H1712" i="6"/>
  <c r="D1713" i="6"/>
  <c r="H1713" i="6"/>
  <c r="D1714" i="6"/>
  <c r="H1714" i="6"/>
  <c r="D1715" i="6"/>
  <c r="H1715" i="6"/>
  <c r="D1716" i="6"/>
  <c r="H1716" i="6"/>
  <c r="D1717" i="6"/>
  <c r="H1717" i="6"/>
  <c r="D1718" i="6"/>
  <c r="H1718" i="6"/>
  <c r="D1719" i="6"/>
  <c r="H1719" i="6"/>
  <c r="D1720" i="6"/>
  <c r="H1720" i="6"/>
  <c r="D1721" i="6"/>
  <c r="H1721" i="6"/>
  <c r="D1722" i="6"/>
  <c r="H1722" i="6"/>
  <c r="D1723" i="6"/>
  <c r="H1723" i="6"/>
  <c r="D1724" i="6"/>
  <c r="H1724" i="6"/>
  <c r="D1725" i="6"/>
  <c r="H1725" i="6"/>
  <c r="D1726" i="6"/>
  <c r="H1726" i="6"/>
  <c r="D1727" i="6"/>
  <c r="H1727" i="6"/>
  <c r="D1728" i="6"/>
  <c r="H1728" i="6"/>
  <c r="D1729" i="6"/>
  <c r="H1729" i="6"/>
  <c r="D1730" i="6"/>
  <c r="H1730" i="6"/>
  <c r="D1731" i="6"/>
  <c r="H1731" i="6"/>
  <c r="D1732" i="6"/>
  <c r="H1732" i="6"/>
  <c r="D1733" i="6"/>
  <c r="H1733" i="6"/>
  <c r="D1734" i="6"/>
  <c r="H1734" i="6"/>
  <c r="D1735" i="6"/>
  <c r="H1735" i="6"/>
  <c r="D1736" i="6"/>
  <c r="H1736" i="6"/>
  <c r="D1737" i="6"/>
  <c r="H1737" i="6"/>
  <c r="D1738" i="6"/>
  <c r="H1738" i="6"/>
  <c r="D1739" i="6"/>
  <c r="H1739" i="6"/>
  <c r="D1740" i="6"/>
  <c r="H1740" i="6"/>
  <c r="D1741" i="6"/>
  <c r="H1741" i="6"/>
  <c r="D1742" i="6"/>
  <c r="H1742" i="6"/>
  <c r="D1743" i="6"/>
  <c r="H1743" i="6"/>
  <c r="D1744" i="6"/>
  <c r="H1744" i="6"/>
  <c r="D1745" i="6"/>
  <c r="H1745" i="6"/>
  <c r="D1746" i="6"/>
  <c r="H1746" i="6"/>
  <c r="D1747" i="6"/>
  <c r="H1747" i="6"/>
  <c r="D1748" i="6"/>
  <c r="H1748" i="6"/>
  <c r="D1749" i="6"/>
  <c r="H1749" i="6"/>
  <c r="D1750" i="6"/>
  <c r="H1750" i="6"/>
  <c r="D1751" i="6"/>
  <c r="H1751" i="6"/>
  <c r="D1752" i="6"/>
  <c r="H1752" i="6"/>
  <c r="D1753" i="6"/>
  <c r="H1753" i="6"/>
  <c r="D1754" i="6"/>
  <c r="H1754" i="6"/>
  <c r="D1755" i="6"/>
  <c r="H1755" i="6"/>
  <c r="D1756" i="6"/>
  <c r="H1756" i="6"/>
  <c r="D1757" i="6"/>
  <c r="H1757" i="6"/>
  <c r="D1758" i="6"/>
  <c r="H1758" i="6"/>
  <c r="D1759" i="6"/>
  <c r="H1759" i="6"/>
  <c r="D1760" i="6"/>
  <c r="H1760" i="6"/>
  <c r="D1761" i="6"/>
  <c r="H1761" i="6"/>
  <c r="D1762" i="6"/>
  <c r="H1762" i="6"/>
  <c r="D1763" i="6"/>
  <c r="H1763" i="6"/>
  <c r="D1764" i="6"/>
  <c r="H1764" i="6"/>
  <c r="D1765" i="6"/>
  <c r="H1765" i="6"/>
  <c r="D1766" i="6"/>
  <c r="H1766" i="6"/>
  <c r="D1767" i="6"/>
  <c r="H1767" i="6"/>
  <c r="D1768" i="6"/>
  <c r="H1768" i="6"/>
  <c r="D1769" i="6"/>
  <c r="H1769" i="6"/>
  <c r="D1770" i="6"/>
  <c r="H1770" i="6"/>
  <c r="D1771" i="6"/>
  <c r="H1771" i="6"/>
  <c r="D1772" i="6"/>
  <c r="H1772" i="6"/>
  <c r="D1773" i="6"/>
  <c r="H1773" i="6"/>
  <c r="D1774" i="6"/>
  <c r="H1774" i="6"/>
  <c r="D1775" i="6"/>
  <c r="H1775" i="6"/>
  <c r="D1776" i="6"/>
  <c r="H1776" i="6"/>
  <c r="D1777" i="6"/>
  <c r="H1777" i="6"/>
  <c r="D1778" i="6"/>
  <c r="H1778" i="6"/>
  <c r="D1779" i="6"/>
  <c r="H1779" i="6"/>
  <c r="D1780" i="6"/>
  <c r="H1780" i="6"/>
  <c r="D1781" i="6"/>
  <c r="H1781" i="6"/>
  <c r="D1782" i="6"/>
  <c r="H1782" i="6"/>
  <c r="D1783" i="6"/>
  <c r="H1783" i="6"/>
  <c r="D1784" i="6"/>
  <c r="H1784" i="6"/>
  <c r="D1785" i="6"/>
  <c r="H1785" i="6"/>
  <c r="D1786" i="6"/>
  <c r="H1786" i="6"/>
  <c r="D1787" i="6"/>
  <c r="H1787" i="6"/>
  <c r="D1788" i="6"/>
  <c r="H1788" i="6"/>
  <c r="D1789" i="6"/>
  <c r="H1789" i="6"/>
  <c r="D1790" i="6"/>
  <c r="H1790" i="6"/>
  <c r="D1791" i="6"/>
  <c r="H1791" i="6"/>
  <c r="D1792" i="6"/>
  <c r="H1792" i="6"/>
  <c r="D1793" i="6"/>
  <c r="H1793" i="6"/>
  <c r="D1794" i="6"/>
  <c r="H1794" i="6"/>
  <c r="D1795" i="6"/>
  <c r="H1795" i="6"/>
  <c r="D1796" i="6"/>
  <c r="H1796" i="6"/>
  <c r="D1797" i="6"/>
  <c r="H1797" i="6"/>
  <c r="D1798" i="6"/>
  <c r="H1798" i="6"/>
  <c r="D1799" i="6"/>
  <c r="H1799" i="6"/>
  <c r="D1800" i="6"/>
  <c r="H1800" i="6"/>
  <c r="D1801" i="6"/>
  <c r="H1801" i="6"/>
  <c r="D1802" i="6"/>
  <c r="H1802" i="6"/>
  <c r="D1803" i="6"/>
  <c r="H1803" i="6"/>
  <c r="D1804" i="6"/>
  <c r="H1804" i="6"/>
  <c r="D1805" i="6"/>
  <c r="H1805" i="6"/>
  <c r="D1806" i="6"/>
  <c r="H1806" i="6"/>
  <c r="D1807" i="6"/>
  <c r="H1807" i="6"/>
  <c r="D1808" i="6"/>
  <c r="H1808" i="6"/>
  <c r="D1809" i="6"/>
  <c r="H1809" i="6"/>
  <c r="D1810" i="6"/>
  <c r="H1810" i="6"/>
  <c r="D1811" i="6"/>
  <c r="H1811" i="6"/>
  <c r="D1812" i="6"/>
  <c r="H1812" i="6"/>
  <c r="D1813" i="6"/>
  <c r="H1813" i="6"/>
  <c r="D1814" i="6"/>
  <c r="H1814" i="6"/>
  <c r="D1815" i="6"/>
  <c r="H1815" i="6"/>
  <c r="D1816" i="6"/>
  <c r="H1816" i="6"/>
  <c r="D1817" i="6"/>
  <c r="H1817" i="6"/>
  <c r="D1818" i="6"/>
  <c r="H1818" i="6"/>
  <c r="D1819" i="6"/>
  <c r="H1819" i="6"/>
  <c r="D1820" i="6"/>
  <c r="H1820" i="6"/>
  <c r="D1821" i="6"/>
  <c r="H1821" i="6"/>
  <c r="D1822" i="6"/>
  <c r="H1822" i="6"/>
  <c r="D1823" i="6"/>
  <c r="H1823" i="6"/>
  <c r="D1824" i="6"/>
  <c r="H1824" i="6"/>
  <c r="D1825" i="6"/>
  <c r="H1825" i="6"/>
  <c r="D1826" i="6"/>
  <c r="H1826" i="6"/>
  <c r="D1827" i="6"/>
  <c r="H1827" i="6"/>
  <c r="D1828" i="6"/>
  <c r="H1828" i="6"/>
  <c r="D1829" i="6"/>
  <c r="H1829" i="6"/>
  <c r="D1830" i="6"/>
  <c r="H1830" i="6"/>
  <c r="D1831" i="6"/>
  <c r="H1831" i="6"/>
  <c r="D1832" i="6"/>
  <c r="H1832" i="6"/>
  <c r="D1833" i="6"/>
  <c r="H1833" i="6"/>
  <c r="D1834" i="6"/>
  <c r="H1834" i="6"/>
  <c r="D1835" i="6"/>
  <c r="H1835" i="6"/>
  <c r="D1836" i="6"/>
  <c r="H1836" i="6"/>
  <c r="D1837" i="6"/>
  <c r="H1837" i="6"/>
  <c r="D1838" i="6"/>
  <c r="H1838" i="6"/>
  <c r="D1839" i="6"/>
  <c r="H1839" i="6"/>
  <c r="D1840" i="6"/>
  <c r="H1840" i="6"/>
  <c r="D1841" i="6"/>
  <c r="H1841" i="6"/>
  <c r="D1842" i="6"/>
  <c r="H1842" i="6"/>
  <c r="D1843" i="6"/>
  <c r="H1843" i="6"/>
  <c r="D1844" i="6"/>
  <c r="H1844" i="6"/>
  <c r="D1845" i="6"/>
  <c r="H1845" i="6"/>
  <c r="D1846" i="6"/>
  <c r="H1846" i="6"/>
  <c r="D1847" i="6"/>
  <c r="H1847" i="6"/>
  <c r="D1848" i="6"/>
  <c r="H1848" i="6"/>
  <c r="D1849" i="6"/>
  <c r="H1849" i="6"/>
  <c r="D1850" i="6"/>
  <c r="H1850" i="6"/>
  <c r="D1851" i="6"/>
  <c r="H1851" i="6"/>
  <c r="D1852" i="6"/>
  <c r="H1852" i="6"/>
  <c r="D1853" i="6"/>
  <c r="H1853" i="6"/>
  <c r="D1854" i="6"/>
  <c r="H1854" i="6"/>
  <c r="D1855" i="6"/>
  <c r="H1855" i="6"/>
  <c r="D1856" i="6"/>
  <c r="H1856" i="6"/>
  <c r="D1857" i="6"/>
  <c r="H1857" i="6"/>
  <c r="D1858" i="6"/>
  <c r="H1858" i="6"/>
  <c r="D1859" i="6"/>
  <c r="H1859" i="6"/>
  <c r="D1860" i="6"/>
  <c r="H1860" i="6"/>
  <c r="D1861" i="6"/>
  <c r="H1861" i="6"/>
  <c r="D1862" i="6"/>
  <c r="H1862" i="6"/>
  <c r="D1863" i="6"/>
  <c r="H1863" i="6"/>
  <c r="D1864" i="6"/>
  <c r="H1864" i="6"/>
  <c r="D1865" i="6"/>
  <c r="H1865" i="6"/>
  <c r="D1866" i="6"/>
  <c r="H1866" i="6"/>
  <c r="D1867" i="6"/>
  <c r="H1867" i="6"/>
  <c r="D1868" i="6"/>
  <c r="H1868" i="6"/>
  <c r="D1869" i="6"/>
  <c r="H1869" i="6"/>
  <c r="D1870" i="6"/>
  <c r="H1870" i="6"/>
  <c r="D1871" i="6"/>
  <c r="H1871" i="6"/>
  <c r="D1872" i="6"/>
  <c r="H1872" i="6"/>
  <c r="D1873" i="6"/>
  <c r="H1873" i="6"/>
  <c r="D1874" i="6"/>
  <c r="H1874" i="6"/>
  <c r="D1875" i="6"/>
  <c r="H1875" i="6"/>
  <c r="D1876" i="6"/>
  <c r="H1876" i="6"/>
  <c r="D1877" i="6"/>
  <c r="H1877" i="6"/>
  <c r="D1878" i="6"/>
  <c r="H1878" i="6"/>
  <c r="D1879" i="6"/>
  <c r="H1879" i="6"/>
  <c r="D1880" i="6"/>
  <c r="H1880" i="6"/>
  <c r="D1881" i="6"/>
  <c r="H1881" i="6"/>
  <c r="D1882" i="6"/>
  <c r="H1882" i="6"/>
  <c r="D1883" i="6"/>
  <c r="H1883" i="6"/>
  <c r="D1884" i="6"/>
  <c r="H1884" i="6"/>
  <c r="D1885" i="6"/>
  <c r="H1885" i="6"/>
  <c r="D1886" i="6"/>
  <c r="H1886" i="6"/>
  <c r="D1887" i="6"/>
  <c r="H1887" i="6"/>
  <c r="D1888" i="6"/>
  <c r="H1888" i="6"/>
  <c r="D1889" i="6"/>
  <c r="H1889" i="6"/>
  <c r="D1890" i="6"/>
  <c r="H1890" i="6"/>
  <c r="D1891" i="6"/>
  <c r="H1891" i="6"/>
  <c r="D1892" i="6"/>
  <c r="H1892" i="6"/>
  <c r="D1893" i="6"/>
  <c r="H1893" i="6"/>
  <c r="D1894" i="6"/>
  <c r="H1894" i="6"/>
  <c r="D1895" i="6"/>
  <c r="H1895" i="6"/>
  <c r="D1896" i="6"/>
  <c r="H1896" i="6"/>
  <c r="D1897" i="6"/>
  <c r="H1897" i="6"/>
  <c r="D1898" i="6"/>
  <c r="H1898" i="6"/>
  <c r="D1899" i="6"/>
  <c r="H1899" i="6"/>
  <c r="D1900" i="6"/>
  <c r="H1900" i="6"/>
  <c r="D1901" i="6"/>
  <c r="H1901" i="6"/>
  <c r="D1902" i="6"/>
  <c r="H1902" i="6"/>
  <c r="D1903" i="6"/>
  <c r="H1903" i="6"/>
  <c r="D1904" i="6"/>
  <c r="H1904" i="6"/>
  <c r="D1905" i="6"/>
  <c r="H1905" i="6"/>
  <c r="D1906" i="6"/>
  <c r="H1906" i="6"/>
  <c r="D1907" i="6"/>
  <c r="H1907" i="6"/>
  <c r="D1908" i="6"/>
  <c r="H1908" i="6"/>
  <c r="D1909" i="6"/>
  <c r="H1909" i="6"/>
  <c r="D1910" i="6"/>
  <c r="H1910" i="6"/>
  <c r="D1911" i="6"/>
  <c r="H1911" i="6"/>
  <c r="D1912" i="6"/>
  <c r="H1912" i="6"/>
  <c r="D1913" i="6"/>
  <c r="H1913" i="6"/>
  <c r="D1914" i="6"/>
  <c r="H1914" i="6"/>
  <c r="D1915" i="6"/>
  <c r="H1915" i="6"/>
  <c r="D1916" i="6"/>
  <c r="H1916" i="6"/>
  <c r="D1917" i="6"/>
  <c r="H1917" i="6"/>
  <c r="D1918" i="6"/>
  <c r="H1918" i="6"/>
  <c r="D1919" i="6"/>
  <c r="H1919" i="6"/>
  <c r="D1920" i="6"/>
  <c r="H1920" i="6"/>
  <c r="D1921" i="6"/>
  <c r="H1921" i="6"/>
  <c r="D1922" i="6"/>
  <c r="H1922" i="6"/>
  <c r="D1923" i="6"/>
  <c r="H1923" i="6"/>
  <c r="D1924" i="6"/>
  <c r="H1924" i="6"/>
  <c r="D1925" i="6"/>
  <c r="H1925" i="6"/>
  <c r="D1926" i="6"/>
  <c r="H1926" i="6"/>
  <c r="D1927" i="6"/>
  <c r="H1927" i="6"/>
  <c r="D1928" i="6"/>
  <c r="H1928" i="6"/>
  <c r="D1929" i="6"/>
  <c r="H1929" i="6"/>
  <c r="D1930" i="6"/>
  <c r="H1930" i="6"/>
  <c r="D1931" i="6"/>
  <c r="H1931" i="6"/>
  <c r="D1932" i="6"/>
  <c r="H1932" i="6"/>
  <c r="D1933" i="6"/>
  <c r="H1933" i="6"/>
  <c r="D1934" i="6"/>
  <c r="H1934" i="6"/>
  <c r="D1935" i="6"/>
  <c r="H1935" i="6"/>
  <c r="D1936" i="6"/>
  <c r="H1936" i="6"/>
  <c r="D1937" i="6"/>
  <c r="H1937" i="6"/>
  <c r="D1938" i="6"/>
  <c r="H1938" i="6"/>
  <c r="D1939" i="6"/>
  <c r="H1939" i="6"/>
  <c r="D1940" i="6"/>
  <c r="H1940" i="6"/>
  <c r="D1941" i="6"/>
  <c r="H1941" i="6"/>
  <c r="D1942" i="6"/>
  <c r="H1942" i="6"/>
  <c r="D1943" i="6"/>
  <c r="H1943" i="6"/>
  <c r="D1944" i="6"/>
  <c r="H1944" i="6"/>
  <c r="D1945" i="6"/>
  <c r="H1945" i="6"/>
  <c r="D1946" i="6"/>
  <c r="H1946" i="6"/>
  <c r="D1947" i="6"/>
  <c r="H1947" i="6"/>
  <c r="D1948" i="6"/>
  <c r="H1948" i="6"/>
  <c r="D1949" i="6"/>
  <c r="H1949" i="6"/>
  <c r="D1950" i="6"/>
  <c r="H1950" i="6"/>
  <c r="D1951" i="6"/>
  <c r="H1951" i="6"/>
  <c r="D1952" i="6"/>
  <c r="H1952" i="6"/>
  <c r="D1953" i="6"/>
  <c r="H1953" i="6"/>
  <c r="D1954" i="6"/>
  <c r="H1954" i="6"/>
  <c r="D1955" i="6"/>
  <c r="H1955" i="6"/>
  <c r="D1956" i="6"/>
  <c r="H1956" i="6"/>
  <c r="D1957" i="6"/>
  <c r="H1957" i="6"/>
  <c r="D1958" i="6"/>
  <c r="H1958" i="6"/>
  <c r="D1959" i="6"/>
  <c r="H1959" i="6"/>
  <c r="D1960" i="6"/>
  <c r="H1960" i="6"/>
  <c r="D1961" i="6"/>
  <c r="H1961" i="6"/>
  <c r="D1962" i="6"/>
  <c r="H1962" i="6"/>
  <c r="D1963" i="6"/>
  <c r="H1963" i="6"/>
  <c r="D1964" i="6"/>
  <c r="H1964" i="6"/>
  <c r="D1965" i="6"/>
  <c r="H1965" i="6"/>
  <c r="D1966" i="6"/>
  <c r="H1966" i="6"/>
  <c r="D1967" i="6"/>
  <c r="H1967" i="6"/>
  <c r="D1968" i="6"/>
  <c r="H1968" i="6"/>
  <c r="D1969" i="6"/>
  <c r="H1969" i="6"/>
  <c r="D1970" i="6"/>
  <c r="H1970" i="6"/>
  <c r="D1971" i="6"/>
  <c r="H1971" i="6"/>
  <c r="D1972" i="6"/>
  <c r="H1972" i="6"/>
  <c r="D1973" i="6"/>
  <c r="H1973" i="6"/>
  <c r="D1974" i="6"/>
  <c r="H1974" i="6"/>
  <c r="D1975" i="6"/>
  <c r="H1975" i="6"/>
  <c r="D1976" i="6"/>
  <c r="H1976" i="6"/>
  <c r="D1977" i="6"/>
  <c r="H1977" i="6"/>
  <c r="D1978" i="6"/>
  <c r="H1978" i="6"/>
  <c r="D1979" i="6"/>
  <c r="H1979" i="6"/>
  <c r="D1980" i="6"/>
  <c r="H1980" i="6"/>
  <c r="D1981" i="6"/>
  <c r="H1981" i="6"/>
  <c r="D1982" i="6"/>
  <c r="H1982" i="6"/>
  <c r="D1983" i="6"/>
  <c r="H1983" i="6"/>
  <c r="D1984" i="6"/>
  <c r="H1984" i="6"/>
  <c r="D1985" i="6"/>
  <c r="H1985" i="6"/>
  <c r="D1986" i="6"/>
  <c r="H1986" i="6"/>
  <c r="D1987" i="6"/>
  <c r="H1987" i="6"/>
  <c r="D1988" i="6"/>
  <c r="H1988" i="6"/>
  <c r="D1989" i="6"/>
  <c r="H1989" i="6"/>
  <c r="D1990" i="6"/>
  <c r="H1990" i="6"/>
  <c r="D1991" i="6"/>
  <c r="H1991" i="6"/>
  <c r="D1992" i="6"/>
  <c r="H1992" i="6"/>
  <c r="D1993" i="6"/>
  <c r="H1993" i="6"/>
  <c r="D1994" i="6"/>
  <c r="H1994" i="6"/>
  <c r="D1995" i="6"/>
  <c r="H1995" i="6"/>
  <c r="D1996" i="6"/>
  <c r="H1996" i="6"/>
  <c r="D1997" i="6"/>
  <c r="H1997" i="6"/>
  <c r="D1998" i="6"/>
  <c r="H1998" i="6"/>
  <c r="D1999" i="6"/>
  <c r="H1999" i="6"/>
  <c r="D2000" i="6"/>
  <c r="H2000" i="6"/>
  <c r="D2001" i="6"/>
  <c r="H2001" i="6"/>
  <c r="D2002" i="6"/>
  <c r="H2002" i="6"/>
  <c r="D2003" i="6"/>
  <c r="H2003" i="6"/>
  <c r="D2004" i="6"/>
  <c r="H2004" i="6"/>
  <c r="D2005" i="6"/>
  <c r="H2005" i="6"/>
  <c r="D2006" i="6"/>
  <c r="H2006" i="6"/>
  <c r="D2007" i="6"/>
  <c r="H2007" i="6"/>
  <c r="D2008" i="6"/>
  <c r="H2008" i="6"/>
  <c r="D2009" i="6"/>
  <c r="H2009" i="6"/>
  <c r="D2010" i="6"/>
  <c r="H2010" i="6"/>
  <c r="D2011" i="6"/>
  <c r="H2011" i="6"/>
  <c r="D2012" i="6"/>
  <c r="H2012" i="6"/>
  <c r="D2013" i="6"/>
  <c r="H2013" i="6"/>
  <c r="D2014" i="6"/>
  <c r="H2014" i="6"/>
  <c r="D2015" i="6"/>
  <c r="H2015" i="6"/>
  <c r="D2016" i="6"/>
  <c r="H2016" i="6"/>
  <c r="D2017" i="6"/>
  <c r="H2017" i="6"/>
  <c r="D2018" i="6"/>
  <c r="H2018" i="6"/>
  <c r="D2019" i="6"/>
  <c r="H2019" i="6"/>
  <c r="D2020" i="6"/>
  <c r="H2020" i="6"/>
  <c r="D2021" i="6"/>
  <c r="H2021" i="6"/>
  <c r="D2022" i="6"/>
  <c r="H2022" i="6"/>
  <c r="D2023" i="6"/>
  <c r="H2023" i="6"/>
  <c r="D2024" i="6"/>
  <c r="H2024" i="6"/>
  <c r="D2025" i="6"/>
  <c r="H2025" i="6"/>
  <c r="D2026" i="6"/>
  <c r="H2026" i="6"/>
  <c r="D2027" i="6"/>
  <c r="H2027" i="6"/>
  <c r="D2028" i="6"/>
  <c r="H2028" i="6"/>
  <c r="D2029" i="6"/>
  <c r="H2029" i="6"/>
  <c r="D2030" i="6"/>
  <c r="H2030" i="6"/>
  <c r="D2031" i="6"/>
  <c r="H2031" i="6"/>
  <c r="D2032" i="6"/>
  <c r="H2032" i="6"/>
  <c r="D2033" i="6"/>
  <c r="H2033" i="6"/>
  <c r="D2034" i="6"/>
  <c r="H2034" i="6"/>
  <c r="D2035" i="6"/>
  <c r="H2035" i="6"/>
  <c r="D2036" i="6"/>
  <c r="H2036" i="6"/>
  <c r="D2037" i="6"/>
  <c r="H2037" i="6"/>
  <c r="D2038" i="6"/>
  <c r="H2038" i="6"/>
  <c r="D2039" i="6"/>
  <c r="H2039" i="6"/>
  <c r="D2040" i="6"/>
  <c r="H2040" i="6"/>
  <c r="D2041" i="6"/>
  <c r="H2041" i="6"/>
  <c r="D2042" i="6"/>
  <c r="H2042" i="6"/>
  <c r="D2043" i="6"/>
  <c r="H2043" i="6"/>
  <c r="D2044" i="6"/>
  <c r="H2044" i="6"/>
  <c r="D2045" i="6"/>
  <c r="H2045" i="6"/>
  <c r="D2046" i="6"/>
  <c r="H2046" i="6"/>
  <c r="D2047" i="6"/>
  <c r="H2047" i="6"/>
  <c r="D2048" i="6"/>
  <c r="H2048" i="6"/>
  <c r="D2049" i="6"/>
  <c r="H2049" i="6"/>
  <c r="D2050" i="6"/>
  <c r="H2050" i="6"/>
  <c r="D2051" i="6"/>
  <c r="H2051" i="6"/>
  <c r="D2052" i="6"/>
  <c r="H2052" i="6"/>
  <c r="D2053" i="6"/>
  <c r="H2053" i="6"/>
  <c r="D2054" i="6"/>
  <c r="H2054" i="6"/>
  <c r="D2055" i="6"/>
  <c r="H2055" i="6"/>
  <c r="D2056" i="6"/>
  <c r="H2056" i="6"/>
  <c r="D2057" i="6"/>
  <c r="H2057" i="6"/>
  <c r="D2058" i="6"/>
  <c r="H2058" i="6"/>
  <c r="D2059" i="6"/>
  <c r="H2059" i="6"/>
  <c r="D2060" i="6"/>
  <c r="H2060" i="6"/>
  <c r="D2061" i="6"/>
  <c r="H2061" i="6"/>
  <c r="D2062" i="6"/>
  <c r="H2062" i="6"/>
  <c r="D2063" i="6"/>
  <c r="H2063" i="6"/>
  <c r="D2064" i="6"/>
  <c r="H2064" i="6"/>
  <c r="D2065" i="6"/>
  <c r="H2065" i="6"/>
  <c r="D2066" i="6"/>
  <c r="H2066" i="6"/>
  <c r="D2067" i="6"/>
  <c r="H2067" i="6"/>
  <c r="D2068" i="6"/>
  <c r="H2068" i="6"/>
  <c r="D2069" i="6"/>
  <c r="H2069" i="6"/>
  <c r="D2070" i="6"/>
  <c r="H2070" i="6"/>
  <c r="D2071" i="6"/>
  <c r="H2071" i="6"/>
  <c r="D2072" i="6"/>
  <c r="H2072" i="6"/>
  <c r="D2073" i="6"/>
  <c r="H2073" i="6"/>
  <c r="D2074" i="6"/>
  <c r="H2074" i="6"/>
  <c r="D2075" i="6"/>
  <c r="H2075" i="6"/>
  <c r="D2076" i="6"/>
  <c r="H2076" i="6"/>
  <c r="D2077" i="6"/>
  <c r="H2077" i="6"/>
  <c r="D2078" i="6"/>
  <c r="H2078" i="6"/>
  <c r="D2079" i="6"/>
  <c r="H2079" i="6"/>
  <c r="D2080" i="6"/>
  <c r="H2080" i="6"/>
  <c r="D2081" i="6"/>
  <c r="H2081" i="6"/>
  <c r="D2082" i="6"/>
  <c r="H2082" i="6"/>
  <c r="D2083" i="6"/>
  <c r="H2083" i="6"/>
  <c r="D2084" i="6"/>
  <c r="H2084" i="6"/>
  <c r="D2085" i="6"/>
  <c r="H2085" i="6"/>
  <c r="D2086" i="6"/>
  <c r="H2086" i="6"/>
  <c r="D2087" i="6"/>
  <c r="H2087" i="6"/>
  <c r="D2088" i="6"/>
  <c r="H2088" i="6"/>
  <c r="D2089" i="6"/>
  <c r="H2089" i="6"/>
  <c r="D2090" i="6"/>
  <c r="H2090" i="6"/>
  <c r="D2091" i="6"/>
  <c r="H2091" i="6"/>
  <c r="D2092" i="6"/>
  <c r="H2092" i="6"/>
  <c r="D2093" i="6"/>
  <c r="H2093" i="6"/>
  <c r="D2094" i="6"/>
  <c r="H2094" i="6"/>
  <c r="D2095" i="6"/>
  <c r="H2095" i="6"/>
  <c r="D2096" i="6"/>
  <c r="H2096" i="6"/>
  <c r="D2097" i="6"/>
  <c r="H2097" i="6"/>
  <c r="D2098" i="6"/>
  <c r="H2098" i="6"/>
  <c r="D2099" i="6"/>
  <c r="H2099" i="6"/>
  <c r="D2100" i="6"/>
  <c r="H2100" i="6"/>
  <c r="D2101" i="6"/>
  <c r="H2101" i="6"/>
  <c r="D2102" i="6"/>
  <c r="H2102" i="6"/>
  <c r="D2103" i="6"/>
  <c r="H2103" i="6"/>
  <c r="D2104" i="6"/>
  <c r="H2104" i="6"/>
  <c r="D2105" i="6"/>
  <c r="H2105" i="6"/>
  <c r="D2106" i="6"/>
  <c r="H2106" i="6"/>
  <c r="D2107" i="6"/>
  <c r="H2107" i="6"/>
  <c r="D2108" i="6"/>
  <c r="H2108" i="6"/>
  <c r="D2109" i="6"/>
  <c r="H2109" i="6"/>
  <c r="D2110" i="6"/>
  <c r="H2110" i="6"/>
  <c r="D2111" i="6"/>
  <c r="H2111" i="6"/>
  <c r="D2112" i="6"/>
  <c r="H2112" i="6"/>
  <c r="D2113" i="6"/>
  <c r="H2113" i="6"/>
  <c r="D2114" i="6"/>
  <c r="H2114" i="6"/>
  <c r="D2115" i="6"/>
  <c r="H2115" i="6"/>
  <c r="D2116" i="6"/>
  <c r="H2116" i="6"/>
  <c r="D2117" i="6"/>
  <c r="H2117" i="6"/>
  <c r="D2118" i="6"/>
  <c r="H2118" i="6"/>
  <c r="D2119" i="6"/>
  <c r="H2119" i="6"/>
  <c r="D2120" i="6"/>
  <c r="H2120" i="6"/>
  <c r="D2121" i="6"/>
  <c r="H2121" i="6"/>
  <c r="D2122" i="6"/>
  <c r="H2122" i="6"/>
  <c r="D2123" i="6"/>
  <c r="H2123" i="6"/>
  <c r="D2124" i="6"/>
  <c r="H2124" i="6"/>
  <c r="D2125" i="6"/>
  <c r="H2125" i="6"/>
  <c r="D2126" i="6"/>
  <c r="H2126" i="6"/>
  <c r="D2127" i="6"/>
  <c r="H2127" i="6"/>
  <c r="D2128" i="6"/>
  <c r="H2128" i="6"/>
  <c r="D2129" i="6"/>
  <c r="H2129" i="6"/>
  <c r="D2130" i="6"/>
  <c r="H2130" i="6"/>
  <c r="D2131" i="6"/>
  <c r="H2131" i="6"/>
  <c r="D2132" i="6"/>
  <c r="H2132" i="6"/>
  <c r="D2133" i="6"/>
  <c r="H2133" i="6"/>
  <c r="D2134" i="6"/>
  <c r="H2134" i="6"/>
  <c r="D2135" i="6"/>
  <c r="H2135" i="6"/>
  <c r="D2136" i="6"/>
  <c r="H2136" i="6"/>
  <c r="D2137" i="6"/>
  <c r="H2137" i="6"/>
  <c r="D2138" i="6"/>
  <c r="H2138" i="6"/>
  <c r="D2139" i="6"/>
  <c r="H2139" i="6"/>
  <c r="D2140" i="6"/>
  <c r="H2140" i="6"/>
  <c r="D2141" i="6"/>
  <c r="H2141" i="6"/>
  <c r="D2142" i="6"/>
  <c r="H2142" i="6"/>
  <c r="D2143" i="6"/>
  <c r="H2143" i="6"/>
  <c r="D2144" i="6"/>
  <c r="H2144" i="6"/>
  <c r="D2145" i="6"/>
  <c r="H2145" i="6"/>
  <c r="D2146" i="6"/>
  <c r="H2146" i="6"/>
  <c r="D2147" i="6"/>
  <c r="H2147" i="6"/>
  <c r="D2148" i="6"/>
  <c r="H2148" i="6"/>
  <c r="D2149" i="6"/>
  <c r="H2149" i="6"/>
  <c r="D2150" i="6"/>
  <c r="H2150" i="6"/>
  <c r="D2151" i="6"/>
  <c r="H2151" i="6"/>
  <c r="D2152" i="6"/>
  <c r="H2152" i="6"/>
  <c r="D2153" i="6"/>
  <c r="H2153" i="6"/>
  <c r="D2154" i="6"/>
  <c r="H2154" i="6"/>
  <c r="D2155" i="6"/>
  <c r="H2155" i="6"/>
  <c r="D2156" i="6"/>
  <c r="H2156" i="6"/>
  <c r="D2157" i="6"/>
  <c r="H2157" i="6"/>
  <c r="D2158" i="6"/>
  <c r="H2158" i="6"/>
  <c r="D2159" i="6"/>
  <c r="H2159" i="6"/>
  <c r="D2160" i="6"/>
  <c r="H2160" i="6"/>
  <c r="D2161" i="6"/>
  <c r="H2161" i="6"/>
  <c r="D2162" i="6"/>
  <c r="H2162" i="6"/>
  <c r="D2163" i="6"/>
  <c r="H2163" i="6"/>
  <c r="D2164" i="6"/>
  <c r="H2164" i="6"/>
  <c r="D2165" i="6"/>
  <c r="H2165" i="6"/>
  <c r="D2166" i="6"/>
  <c r="H2166" i="6"/>
  <c r="D2167" i="6"/>
  <c r="H2167" i="6"/>
  <c r="D2168" i="6"/>
  <c r="H2168" i="6"/>
  <c r="D2169" i="6"/>
  <c r="H2169" i="6"/>
  <c r="D2170" i="6"/>
  <c r="H2170" i="6"/>
  <c r="D2171" i="6"/>
  <c r="H2171" i="6"/>
  <c r="D2172" i="6"/>
  <c r="H2172" i="6"/>
  <c r="D2173" i="6"/>
  <c r="H2173" i="6"/>
  <c r="D2174" i="6"/>
  <c r="H2174" i="6"/>
  <c r="D2175" i="6"/>
  <c r="H2175" i="6"/>
  <c r="D2176" i="6"/>
  <c r="H2176" i="6"/>
  <c r="D2177" i="6"/>
  <c r="H2177" i="6"/>
  <c r="D2178" i="6"/>
  <c r="H2178" i="6"/>
  <c r="D2179" i="6"/>
  <c r="H2179" i="6"/>
  <c r="D2180" i="6"/>
  <c r="H2180" i="6"/>
  <c r="D2181" i="6"/>
  <c r="H2181" i="6"/>
  <c r="D2182" i="6"/>
  <c r="H2182" i="6"/>
  <c r="D2183" i="6"/>
  <c r="H2183" i="6"/>
  <c r="D2184" i="6"/>
  <c r="H2184" i="6"/>
  <c r="D2185" i="6"/>
  <c r="H2185" i="6"/>
  <c r="D2186" i="6"/>
  <c r="H2186" i="6"/>
  <c r="D2187" i="6"/>
  <c r="H2187" i="6"/>
  <c r="D2188" i="6"/>
  <c r="H2188" i="6"/>
  <c r="D2189" i="6"/>
  <c r="H2189" i="6"/>
  <c r="D2190" i="6"/>
  <c r="H2190" i="6"/>
  <c r="D2191" i="6"/>
  <c r="H2191" i="6"/>
  <c r="D2192" i="6"/>
  <c r="H2192" i="6"/>
  <c r="D2193" i="6"/>
  <c r="H2193" i="6"/>
  <c r="D2194" i="6"/>
  <c r="H2194" i="6"/>
  <c r="D2195" i="6"/>
  <c r="H2195" i="6"/>
  <c r="D2196" i="6"/>
  <c r="H2196" i="6"/>
  <c r="D2197" i="6"/>
  <c r="H2197" i="6"/>
  <c r="D2198" i="6"/>
  <c r="H2198" i="6"/>
  <c r="D2199" i="6"/>
  <c r="H2199" i="6"/>
  <c r="D2200" i="6"/>
  <c r="H2200" i="6"/>
  <c r="D2201" i="6"/>
  <c r="H2201" i="6"/>
  <c r="D2202" i="6"/>
  <c r="H2202" i="6"/>
  <c r="D2203" i="6"/>
  <c r="H2203" i="6"/>
  <c r="D2204" i="6"/>
  <c r="H2204" i="6"/>
  <c r="D2205" i="6"/>
  <c r="H2205" i="6"/>
  <c r="D2206" i="6"/>
  <c r="H2206" i="6"/>
  <c r="D2207" i="6"/>
  <c r="H2207" i="6"/>
  <c r="D2208" i="6"/>
  <c r="H2208" i="6"/>
  <c r="D2209" i="6"/>
  <c r="H2209" i="6"/>
  <c r="D2210" i="6"/>
  <c r="H2210" i="6"/>
  <c r="D2211" i="6"/>
  <c r="H2211" i="6"/>
  <c r="D2212" i="6"/>
  <c r="H2212" i="6"/>
  <c r="D2213" i="6"/>
  <c r="H2213" i="6"/>
  <c r="D2214" i="6"/>
  <c r="H2214" i="6"/>
  <c r="D2215" i="6"/>
  <c r="H2215" i="6"/>
  <c r="D2216" i="6"/>
  <c r="H2216" i="6"/>
  <c r="D2217" i="6"/>
  <c r="H2217" i="6"/>
  <c r="D2218" i="6"/>
  <c r="H2218" i="6"/>
  <c r="D2219" i="6"/>
  <c r="H2219" i="6"/>
  <c r="D2220" i="6"/>
  <c r="H2220" i="6"/>
  <c r="D2221" i="6"/>
  <c r="H2221" i="6"/>
  <c r="D2222" i="6"/>
  <c r="H2222" i="6"/>
  <c r="D2223" i="6"/>
  <c r="H2223" i="6"/>
  <c r="D2224" i="6"/>
  <c r="H2224" i="6"/>
  <c r="D2225" i="6"/>
  <c r="H2225" i="6"/>
  <c r="D2226" i="6"/>
  <c r="H2226" i="6"/>
  <c r="D2227" i="6"/>
  <c r="H2227" i="6"/>
  <c r="D2228" i="6"/>
  <c r="H2228" i="6"/>
  <c r="D2229" i="6"/>
  <c r="H2229" i="6"/>
  <c r="D2230" i="6"/>
  <c r="H2230" i="6"/>
  <c r="D2231" i="6"/>
  <c r="H2231" i="6"/>
  <c r="D2232" i="6"/>
  <c r="H2232" i="6"/>
  <c r="D2233" i="6"/>
  <c r="H2233" i="6"/>
  <c r="D2234" i="6"/>
  <c r="H2234" i="6"/>
  <c r="D2235" i="6"/>
  <c r="H2235" i="6"/>
  <c r="D2236" i="6"/>
  <c r="H2236" i="6"/>
  <c r="D2237" i="6"/>
  <c r="H2237" i="6"/>
  <c r="D2238" i="6"/>
  <c r="H2238" i="6"/>
  <c r="D2239" i="6"/>
  <c r="H2239" i="6"/>
  <c r="D2240" i="6"/>
  <c r="H2240" i="6"/>
  <c r="D2241" i="6"/>
  <c r="H2241" i="6"/>
  <c r="D2242" i="6"/>
  <c r="H2242" i="6"/>
  <c r="D2243" i="6"/>
  <c r="H2243" i="6"/>
  <c r="D2244" i="6"/>
  <c r="H2244" i="6"/>
  <c r="D2245" i="6"/>
  <c r="H2245" i="6"/>
  <c r="D2246" i="6"/>
  <c r="H2246" i="6"/>
  <c r="D2247" i="6"/>
  <c r="H2247" i="6"/>
  <c r="D2248" i="6"/>
  <c r="H2248" i="6"/>
  <c r="D2249" i="6"/>
  <c r="H2249" i="6"/>
  <c r="D2250" i="6"/>
  <c r="H2250" i="6"/>
  <c r="D2251" i="6"/>
  <c r="H2251" i="6"/>
  <c r="D2252" i="6"/>
  <c r="H2252" i="6"/>
  <c r="D2253" i="6"/>
  <c r="H2253" i="6"/>
  <c r="D2254" i="6"/>
  <c r="H2254" i="6"/>
  <c r="D2255" i="6"/>
  <c r="H2255" i="6"/>
  <c r="D2256" i="6"/>
  <c r="H2256" i="6"/>
  <c r="D2257" i="6"/>
  <c r="H2257" i="6"/>
  <c r="D2258" i="6"/>
  <c r="H2258" i="6"/>
  <c r="D2259" i="6"/>
  <c r="H2259" i="6"/>
  <c r="D2260" i="6"/>
  <c r="H2260" i="6"/>
  <c r="D2261" i="6"/>
  <c r="H2261" i="6"/>
  <c r="D2262" i="6"/>
  <c r="H2262" i="6"/>
  <c r="D2263" i="6"/>
  <c r="H2263" i="6"/>
  <c r="D2264" i="6"/>
  <c r="H2264" i="6"/>
  <c r="D2265" i="6"/>
  <c r="H2265" i="6"/>
  <c r="D2266" i="6"/>
  <c r="H2266" i="6"/>
  <c r="D2267" i="6"/>
  <c r="H2267" i="6"/>
  <c r="D2268" i="6"/>
  <c r="H2268" i="6"/>
  <c r="D2269" i="6"/>
  <c r="H2269" i="6"/>
  <c r="D2270" i="6"/>
  <c r="H2270" i="6"/>
  <c r="D2271" i="6"/>
  <c r="H2271" i="6"/>
  <c r="D2272" i="6"/>
  <c r="H2272" i="6"/>
  <c r="D2273" i="6"/>
  <c r="H2273" i="6"/>
  <c r="D2274" i="6"/>
  <c r="H2274" i="6"/>
  <c r="D2275" i="6"/>
  <c r="H2275" i="6"/>
  <c r="D2276" i="6"/>
  <c r="H2276" i="6"/>
  <c r="D2277" i="6"/>
  <c r="H2277" i="6"/>
  <c r="D2278" i="6"/>
  <c r="H2278" i="6"/>
  <c r="D2279" i="6"/>
  <c r="H2279" i="6"/>
  <c r="D2280" i="6"/>
  <c r="H2280" i="6"/>
  <c r="D2281" i="6"/>
  <c r="H2281" i="6"/>
  <c r="D2282" i="6"/>
  <c r="H2282" i="6"/>
  <c r="D2283" i="6"/>
  <c r="H2283" i="6"/>
  <c r="D2284" i="6"/>
  <c r="H2284" i="6"/>
  <c r="D2285" i="6"/>
  <c r="H2285" i="6"/>
  <c r="D2286" i="6"/>
  <c r="H2286" i="6"/>
  <c r="D2287" i="6"/>
  <c r="H2287" i="6"/>
  <c r="D2288" i="6"/>
  <c r="H2288" i="6"/>
  <c r="D2289" i="6"/>
  <c r="H2289" i="6"/>
  <c r="D2290" i="6"/>
  <c r="H2290" i="6"/>
  <c r="D2291" i="6"/>
  <c r="H2291" i="6"/>
  <c r="D2292" i="6"/>
  <c r="H2292" i="6"/>
  <c r="D2293" i="6"/>
  <c r="H2293" i="6"/>
  <c r="D2294" i="6"/>
  <c r="H2294" i="6"/>
  <c r="D2295" i="6"/>
  <c r="H2295" i="6"/>
  <c r="D2296" i="6"/>
  <c r="H2296" i="6"/>
  <c r="D2297" i="6"/>
  <c r="H2297" i="6"/>
  <c r="D2298" i="6"/>
  <c r="H2298" i="6"/>
  <c r="D2299" i="6"/>
  <c r="H2299" i="6"/>
  <c r="D2300" i="6"/>
  <c r="H2300" i="6"/>
  <c r="D2301" i="6"/>
  <c r="H2301" i="6"/>
  <c r="D2302" i="6"/>
  <c r="H2302" i="6"/>
  <c r="D2303" i="6"/>
  <c r="H2303" i="6"/>
  <c r="D2304" i="6"/>
  <c r="H2304" i="6"/>
  <c r="D2305" i="6"/>
  <c r="H2305" i="6"/>
  <c r="D2306" i="6"/>
  <c r="H2306" i="6"/>
  <c r="D2307" i="6"/>
  <c r="H2307" i="6"/>
  <c r="D2308" i="6"/>
  <c r="H2308" i="6"/>
  <c r="D2309" i="6"/>
  <c r="H2309" i="6"/>
  <c r="D2310" i="6"/>
  <c r="H2310" i="6"/>
  <c r="D2311" i="6"/>
  <c r="H2311" i="6"/>
  <c r="D2312" i="6"/>
  <c r="H2312" i="6"/>
  <c r="D2313" i="6"/>
  <c r="H2313" i="6"/>
  <c r="D2314" i="6"/>
  <c r="H2314" i="6"/>
  <c r="D2315" i="6"/>
  <c r="H2315" i="6"/>
  <c r="D2316" i="6"/>
  <c r="H2316" i="6"/>
  <c r="D2317" i="6"/>
  <c r="H2317" i="6"/>
  <c r="D2318" i="6"/>
  <c r="H2318" i="6"/>
  <c r="D2319" i="6"/>
  <c r="H2319" i="6"/>
  <c r="D2320" i="6"/>
  <c r="H2320" i="6"/>
  <c r="D2321" i="6"/>
  <c r="H2321" i="6"/>
  <c r="D2322" i="6"/>
  <c r="H2322" i="6"/>
  <c r="D2323" i="6"/>
  <c r="H2323" i="6"/>
  <c r="D2324" i="6"/>
  <c r="H2324" i="6"/>
  <c r="D2325" i="6"/>
  <c r="H2325" i="6"/>
  <c r="D2326" i="6"/>
  <c r="H2326" i="6"/>
  <c r="D2327" i="6"/>
  <c r="H2327" i="6"/>
  <c r="D2328" i="6"/>
  <c r="H2328" i="6"/>
  <c r="D2329" i="6"/>
  <c r="H2329" i="6"/>
  <c r="D2330" i="6"/>
  <c r="H2330" i="6"/>
  <c r="D2331" i="6"/>
  <c r="H2331" i="6"/>
  <c r="D2332" i="6"/>
  <c r="H2332" i="6"/>
  <c r="D2333" i="6"/>
  <c r="H2333" i="6"/>
  <c r="D2334" i="6"/>
  <c r="H2334" i="6"/>
  <c r="D2335" i="6"/>
  <c r="H2335" i="6"/>
  <c r="D2336" i="6"/>
  <c r="H2336" i="6"/>
  <c r="D2337" i="6"/>
  <c r="H2337" i="6"/>
  <c r="D2338" i="6"/>
  <c r="H2338" i="6"/>
  <c r="D2339" i="6"/>
  <c r="H2339" i="6"/>
  <c r="D2340" i="6"/>
  <c r="H2340" i="6"/>
  <c r="D2341" i="6"/>
  <c r="H2341" i="6"/>
  <c r="D2342" i="6"/>
  <c r="H2342" i="6"/>
  <c r="D2343" i="6"/>
  <c r="H2343" i="6"/>
  <c r="D2344" i="6"/>
  <c r="H2344" i="6"/>
  <c r="D2345" i="6"/>
  <c r="H2345" i="6"/>
  <c r="D2346" i="6"/>
  <c r="H2346" i="6"/>
  <c r="D2347" i="6"/>
  <c r="H2347" i="6"/>
  <c r="D2348" i="6"/>
  <c r="H2348" i="6"/>
  <c r="D2349" i="6"/>
  <c r="H2349" i="6"/>
  <c r="D2350" i="6"/>
  <c r="H2350" i="6"/>
  <c r="D2351" i="6"/>
  <c r="H2351" i="6"/>
  <c r="D2352" i="6"/>
  <c r="H2352" i="6"/>
  <c r="D2353" i="6"/>
  <c r="H2353" i="6"/>
  <c r="D2354" i="6"/>
  <c r="H2354" i="6"/>
  <c r="D2355" i="6"/>
  <c r="H2355" i="6"/>
  <c r="D2356" i="6"/>
  <c r="H2356" i="6"/>
  <c r="D2357" i="6"/>
  <c r="H2357" i="6"/>
  <c r="D2358" i="6"/>
  <c r="H2358" i="6"/>
  <c r="D2359" i="6"/>
  <c r="H2359" i="6"/>
  <c r="D2360" i="6"/>
  <c r="H2360" i="6"/>
  <c r="D2361" i="6"/>
  <c r="H2361" i="6"/>
  <c r="D2362" i="6"/>
  <c r="H2362" i="6"/>
  <c r="D2363" i="6"/>
  <c r="H2363" i="6"/>
  <c r="D2364" i="6"/>
  <c r="H2364" i="6"/>
  <c r="D2365" i="6"/>
  <c r="H2365" i="6"/>
  <c r="D2366" i="6"/>
  <c r="H2366" i="6"/>
  <c r="D2367" i="6"/>
  <c r="H2367" i="6"/>
  <c r="D2368" i="6"/>
  <c r="H2368" i="6"/>
  <c r="D2369" i="6"/>
  <c r="H2369" i="6"/>
  <c r="D2370" i="6"/>
  <c r="H2370" i="6"/>
  <c r="D2371" i="6"/>
  <c r="H2371" i="6"/>
  <c r="D2372" i="6"/>
  <c r="H2372" i="6"/>
  <c r="D2373" i="6"/>
  <c r="H2373" i="6"/>
  <c r="D2374" i="6"/>
  <c r="H2374" i="6"/>
  <c r="D2375" i="6"/>
  <c r="H2375" i="6"/>
  <c r="D2376" i="6"/>
  <c r="H2376" i="6"/>
  <c r="D2377" i="6"/>
  <c r="H2377" i="6"/>
  <c r="D2378" i="6"/>
  <c r="H2378" i="6"/>
  <c r="D2379" i="6"/>
  <c r="H2379" i="6"/>
  <c r="D2380" i="6"/>
  <c r="H2380" i="6"/>
  <c r="D2381" i="6"/>
  <c r="H2381" i="6"/>
  <c r="D2382" i="6"/>
  <c r="H2382" i="6"/>
  <c r="D2383" i="6"/>
  <c r="H2383" i="6"/>
  <c r="D2384" i="6"/>
  <c r="H2384" i="6"/>
  <c r="D2385" i="6"/>
  <c r="H2385" i="6"/>
  <c r="D2386" i="6"/>
  <c r="H2386" i="6"/>
  <c r="D2387" i="6"/>
  <c r="H2387" i="6"/>
  <c r="D2388" i="6"/>
  <c r="H2388" i="6"/>
  <c r="D2389" i="6"/>
  <c r="H2389" i="6"/>
  <c r="D2390" i="6"/>
  <c r="H2390" i="6"/>
  <c r="D2391" i="6"/>
  <c r="H2391" i="6"/>
  <c r="D2392" i="6"/>
  <c r="H2392" i="6"/>
  <c r="D2393" i="6"/>
  <c r="H2393" i="6"/>
  <c r="D2394" i="6"/>
  <c r="H2394" i="6"/>
  <c r="D2395" i="6"/>
  <c r="H2395" i="6"/>
  <c r="D2396" i="6"/>
  <c r="H2396" i="6"/>
  <c r="D2397" i="6"/>
  <c r="H2397" i="6"/>
  <c r="D2398" i="6"/>
  <c r="H2398" i="6"/>
  <c r="D2399" i="6"/>
  <c r="H2399" i="6"/>
  <c r="D2400" i="6"/>
  <c r="H2400" i="6"/>
  <c r="D2401" i="6"/>
  <c r="H2401" i="6"/>
  <c r="D2402" i="6"/>
  <c r="H2402" i="6"/>
  <c r="D2403" i="6"/>
  <c r="H2403" i="6"/>
  <c r="D2404" i="6"/>
  <c r="H2404" i="6"/>
  <c r="D2405" i="6"/>
  <c r="H2405" i="6"/>
  <c r="D2406" i="6"/>
  <c r="H2406" i="6"/>
  <c r="D2407" i="6"/>
  <c r="H2407" i="6"/>
  <c r="D2408" i="6"/>
  <c r="H2408" i="6"/>
  <c r="D2409" i="6"/>
  <c r="H2409" i="6"/>
  <c r="D2410" i="6"/>
  <c r="H2410" i="6"/>
  <c r="D2411" i="6"/>
  <c r="H2411" i="6"/>
  <c r="D2412" i="6"/>
  <c r="H2412" i="6"/>
  <c r="D2413" i="6"/>
  <c r="H2413" i="6"/>
  <c r="D2414" i="6"/>
  <c r="H2414" i="6"/>
  <c r="D2415" i="6"/>
  <c r="H2415" i="6"/>
  <c r="D2416" i="6"/>
  <c r="H2416" i="6"/>
  <c r="D2417" i="6"/>
  <c r="H2417" i="6"/>
  <c r="D2418" i="6"/>
  <c r="H2418" i="6"/>
  <c r="D2419" i="6"/>
  <c r="H2419" i="6"/>
  <c r="D2420" i="6"/>
  <c r="H2420" i="6"/>
  <c r="D2421" i="6"/>
  <c r="H2421" i="6"/>
  <c r="D2422" i="6"/>
  <c r="H2422" i="6"/>
  <c r="D2423" i="6"/>
  <c r="H2423" i="6"/>
  <c r="D2424" i="6"/>
  <c r="H2424" i="6"/>
  <c r="D2425" i="6"/>
  <c r="H2425" i="6"/>
  <c r="D2426" i="6"/>
  <c r="H2426" i="6"/>
  <c r="D2427" i="6"/>
  <c r="H2427" i="6"/>
  <c r="D2428" i="6"/>
  <c r="H2428" i="6"/>
  <c r="D2429" i="6"/>
  <c r="H2429" i="6"/>
  <c r="D2430" i="6"/>
  <c r="H2430" i="6"/>
  <c r="D2431" i="6"/>
  <c r="H2431" i="6"/>
  <c r="D2432" i="6"/>
  <c r="H2432" i="6"/>
  <c r="D2433" i="6"/>
  <c r="H2433" i="6"/>
  <c r="D2434" i="6"/>
  <c r="H2434" i="6"/>
  <c r="D2435" i="6"/>
  <c r="H2435" i="6"/>
  <c r="D2436" i="6"/>
  <c r="H2436" i="6"/>
  <c r="D2437" i="6"/>
  <c r="H2437" i="6"/>
  <c r="D2438" i="6"/>
  <c r="H2438" i="6"/>
  <c r="D2439" i="6"/>
  <c r="H2439" i="6"/>
  <c r="D2440" i="6"/>
  <c r="H2440" i="6"/>
  <c r="D2441" i="6"/>
  <c r="H2441" i="6"/>
  <c r="D2442" i="6"/>
  <c r="H2442" i="6"/>
  <c r="D2443" i="6"/>
  <c r="H2443" i="6"/>
  <c r="D2444" i="6"/>
  <c r="H2444" i="6"/>
  <c r="D2445" i="6"/>
  <c r="H2445" i="6"/>
  <c r="D2446" i="6"/>
  <c r="H2446" i="6"/>
  <c r="D2447" i="6"/>
  <c r="H2447" i="6"/>
  <c r="D2448" i="6"/>
  <c r="H2448" i="6"/>
  <c r="D2449" i="6"/>
  <c r="H2449" i="6"/>
  <c r="D2450" i="6"/>
  <c r="H2450" i="6"/>
  <c r="D2451" i="6"/>
  <c r="H2451" i="6"/>
  <c r="D2452" i="6"/>
  <c r="H2452" i="6"/>
  <c r="D2453" i="6"/>
  <c r="H2453" i="6"/>
  <c r="D2454" i="6"/>
  <c r="H2454" i="6"/>
  <c r="D2455" i="6"/>
  <c r="H2455" i="6"/>
  <c r="D2456" i="6"/>
  <c r="H2456" i="6"/>
  <c r="D2457" i="6"/>
  <c r="H2457" i="6"/>
  <c r="D2458" i="6"/>
  <c r="H2458" i="6"/>
  <c r="D2459" i="6"/>
  <c r="H2459" i="6"/>
  <c r="D2460" i="6"/>
  <c r="H2460" i="6"/>
  <c r="D2461" i="6"/>
  <c r="H2461" i="6"/>
  <c r="D2462" i="6"/>
  <c r="H2462" i="6"/>
  <c r="D2463" i="6"/>
  <c r="H2463" i="6"/>
  <c r="D2464" i="6"/>
  <c r="H2464" i="6"/>
  <c r="D2465" i="6"/>
  <c r="H2465" i="6"/>
  <c r="D2466" i="6"/>
  <c r="H2466" i="6"/>
  <c r="D2467" i="6"/>
  <c r="H2467" i="6"/>
  <c r="D2468" i="6"/>
  <c r="H2468" i="6"/>
  <c r="D2469" i="6"/>
  <c r="H2469" i="6"/>
  <c r="D2470" i="6"/>
  <c r="H2470" i="6"/>
  <c r="D2471" i="6"/>
  <c r="H2471" i="6"/>
  <c r="D2472" i="6"/>
  <c r="H2472" i="6"/>
  <c r="D2473" i="6"/>
  <c r="H2473" i="6"/>
  <c r="D2474" i="6"/>
  <c r="H2474" i="6"/>
  <c r="D2475" i="6"/>
  <c r="H2475" i="6"/>
  <c r="D2476" i="6"/>
  <c r="H2476" i="6"/>
  <c r="D2477" i="6"/>
  <c r="H2477" i="6"/>
  <c r="D2478" i="6"/>
  <c r="H2478" i="6"/>
  <c r="D2479" i="6"/>
  <c r="H2479" i="6"/>
  <c r="D2480" i="6"/>
  <c r="H2480" i="6"/>
  <c r="D2481" i="6"/>
  <c r="H2481" i="6"/>
  <c r="D2482" i="6"/>
  <c r="H2482" i="6"/>
  <c r="D2483" i="6"/>
  <c r="H2483" i="6"/>
  <c r="D2484" i="6"/>
  <c r="H2484" i="6"/>
  <c r="D2485" i="6"/>
  <c r="H2485" i="6"/>
  <c r="D2486" i="6"/>
  <c r="H2486" i="6"/>
  <c r="D2487" i="6"/>
  <c r="H2487" i="6"/>
  <c r="D2488" i="6"/>
  <c r="H2488" i="6"/>
  <c r="D2489" i="6"/>
  <c r="H2489" i="6"/>
  <c r="D2490" i="6"/>
  <c r="H2490" i="6"/>
  <c r="D2491" i="6"/>
  <c r="H2491" i="6"/>
  <c r="D2492" i="6"/>
  <c r="H2492" i="6"/>
  <c r="D2493" i="6"/>
  <c r="H2493" i="6"/>
  <c r="D2494" i="6"/>
  <c r="H2494" i="6"/>
  <c r="D2495" i="6"/>
  <c r="H2495" i="6"/>
  <c r="D2496" i="6"/>
  <c r="H2496" i="6"/>
  <c r="D2497" i="6"/>
  <c r="H2497" i="6"/>
  <c r="D2498" i="6"/>
  <c r="H2498" i="6"/>
  <c r="D2499" i="6"/>
  <c r="H2499" i="6"/>
  <c r="D2500" i="6"/>
  <c r="H2500" i="6"/>
  <c r="D2501" i="6"/>
  <c r="H2501" i="6"/>
  <c r="D2502" i="6"/>
  <c r="H2502" i="6"/>
  <c r="D2503" i="6"/>
  <c r="H2503" i="6"/>
  <c r="D2504" i="6"/>
  <c r="H2504" i="6"/>
  <c r="D2505" i="6"/>
  <c r="H2505" i="6"/>
  <c r="D2506" i="6"/>
  <c r="H2506" i="6"/>
  <c r="D2507" i="6"/>
  <c r="H2507" i="6"/>
  <c r="D2508" i="6"/>
  <c r="H2508" i="6"/>
  <c r="D2509" i="6"/>
  <c r="H2509" i="6"/>
  <c r="D2510" i="6"/>
  <c r="H2510" i="6"/>
  <c r="D2511" i="6"/>
  <c r="H2511" i="6"/>
  <c r="D2512" i="6"/>
  <c r="H2512" i="6"/>
  <c r="D2513" i="6"/>
  <c r="H2513" i="6"/>
  <c r="D2514" i="6"/>
  <c r="H2514" i="6"/>
  <c r="D2515" i="6"/>
  <c r="H2515" i="6"/>
  <c r="D2516" i="6"/>
  <c r="H2516" i="6"/>
  <c r="D2517" i="6"/>
  <c r="H2517" i="6"/>
  <c r="D2518" i="6"/>
  <c r="H2518" i="6"/>
  <c r="D2519" i="6"/>
  <c r="H2519" i="6"/>
  <c r="D2520" i="6"/>
  <c r="H2520" i="6"/>
  <c r="D2521" i="6"/>
  <c r="H2521" i="6"/>
  <c r="D2522" i="6"/>
  <c r="H2522" i="6"/>
  <c r="D2523" i="6"/>
  <c r="H2523" i="6"/>
  <c r="D2524" i="6"/>
  <c r="H2524" i="6"/>
  <c r="D2525" i="6"/>
  <c r="H2525" i="6"/>
  <c r="D2526" i="6"/>
  <c r="H2526" i="6"/>
  <c r="D2527" i="6"/>
  <c r="H2527" i="6"/>
  <c r="D2528" i="6"/>
  <c r="H2528" i="6"/>
  <c r="D2529" i="6"/>
  <c r="H2529" i="6"/>
  <c r="D2530" i="6"/>
  <c r="H2530" i="6"/>
  <c r="D2531" i="6"/>
  <c r="H2531" i="6"/>
  <c r="D2532" i="6"/>
  <c r="H2532" i="6"/>
  <c r="D2533" i="6"/>
  <c r="H2533" i="6"/>
  <c r="D2534" i="6"/>
  <c r="H2534" i="6"/>
  <c r="D2535" i="6"/>
  <c r="H2535" i="6"/>
  <c r="D2536" i="6"/>
  <c r="H2536" i="6"/>
  <c r="D2537" i="6"/>
  <c r="H2537" i="6"/>
  <c r="D2538" i="6"/>
  <c r="H2538" i="6"/>
  <c r="D2539" i="6"/>
  <c r="H2539" i="6"/>
  <c r="D2540" i="6"/>
  <c r="H2540" i="6"/>
  <c r="D2541" i="6"/>
  <c r="H2541" i="6"/>
  <c r="D2542" i="6"/>
  <c r="H2542" i="6"/>
  <c r="D2543" i="6"/>
  <c r="H2543" i="6"/>
  <c r="D2544" i="6"/>
  <c r="H2544" i="6"/>
  <c r="D2545" i="6"/>
  <c r="H2545" i="6"/>
  <c r="D2546" i="6"/>
  <c r="H2546" i="6"/>
  <c r="D2547" i="6"/>
  <c r="H2547" i="6"/>
  <c r="D2548" i="6"/>
  <c r="H2548" i="6"/>
  <c r="D2549" i="6"/>
  <c r="H2549" i="6"/>
  <c r="D2550" i="6"/>
  <c r="H2550" i="6"/>
  <c r="D2551" i="6"/>
  <c r="H2551" i="6"/>
  <c r="D2552" i="6"/>
  <c r="H2552" i="6"/>
  <c r="D2553" i="6"/>
  <c r="H2553" i="6"/>
  <c r="D2554" i="6"/>
  <c r="H2554" i="6"/>
  <c r="D2555" i="6"/>
  <c r="H2555" i="6"/>
  <c r="D2556" i="6"/>
  <c r="H2556" i="6"/>
  <c r="D2557" i="6"/>
  <c r="H2557" i="6"/>
  <c r="D2558" i="6"/>
  <c r="H2558" i="6"/>
  <c r="D2559" i="6"/>
  <c r="H2559" i="6"/>
  <c r="D2560" i="6"/>
  <c r="H2560" i="6"/>
  <c r="D2561" i="6"/>
  <c r="H2561" i="6"/>
  <c r="D2562" i="6"/>
  <c r="H2562" i="6"/>
  <c r="D2563" i="6"/>
  <c r="H2563" i="6"/>
  <c r="D2564" i="6"/>
  <c r="H2564" i="6"/>
  <c r="D2565" i="6"/>
  <c r="H2565" i="6"/>
  <c r="D2566" i="6"/>
  <c r="H2566" i="6"/>
  <c r="D2567" i="6"/>
  <c r="H2567" i="6"/>
  <c r="D2568" i="6"/>
  <c r="H2568" i="6"/>
  <c r="D2569" i="6"/>
  <c r="H2569" i="6"/>
  <c r="D2570" i="6"/>
  <c r="H2570" i="6"/>
  <c r="D2571" i="6"/>
  <c r="H2571" i="6"/>
  <c r="D2572" i="6"/>
  <c r="H2572" i="6"/>
  <c r="D2573" i="6"/>
  <c r="H2573" i="6"/>
  <c r="D2574" i="6"/>
  <c r="H2574" i="6"/>
  <c r="D2575" i="6"/>
  <c r="H2575" i="6"/>
  <c r="D2576" i="6"/>
  <c r="H2576" i="6"/>
  <c r="D2577" i="6"/>
  <c r="H2577" i="6"/>
  <c r="D2578" i="6"/>
  <c r="H2578" i="6"/>
  <c r="D2579" i="6"/>
  <c r="H2579" i="6"/>
  <c r="D2580" i="6"/>
  <c r="H2580" i="6"/>
  <c r="D2581" i="6"/>
  <c r="H2581" i="6"/>
  <c r="D2582" i="6"/>
  <c r="H2582" i="6"/>
  <c r="D2583" i="6"/>
  <c r="H2583" i="6"/>
  <c r="D2584" i="6"/>
  <c r="H2584" i="6"/>
  <c r="D2585" i="6"/>
  <c r="H2585" i="6"/>
  <c r="D2586" i="6"/>
  <c r="H2586" i="6"/>
  <c r="D2587" i="6"/>
  <c r="H2587" i="6"/>
  <c r="D2588" i="6"/>
  <c r="H2588" i="6"/>
  <c r="D2589" i="6"/>
  <c r="H2589" i="6"/>
  <c r="D2590" i="6"/>
  <c r="H2590" i="6"/>
  <c r="D2591" i="6"/>
  <c r="H2591" i="6"/>
  <c r="D2592" i="6"/>
  <c r="H2592" i="6"/>
  <c r="D2593" i="6"/>
  <c r="H2593" i="6"/>
  <c r="D2594" i="6"/>
  <c r="H2594" i="6"/>
  <c r="D2595" i="6"/>
  <c r="H2595" i="6"/>
  <c r="D2596" i="6"/>
  <c r="H2596" i="6"/>
  <c r="D2597" i="6"/>
  <c r="H2597" i="6"/>
  <c r="D2598" i="6"/>
  <c r="H2598" i="6"/>
  <c r="D2599" i="6"/>
  <c r="H2599" i="6"/>
  <c r="D2600" i="6"/>
  <c r="H2600" i="6"/>
  <c r="D2601" i="6"/>
  <c r="H2601" i="6"/>
  <c r="D2602" i="6"/>
  <c r="H2602" i="6"/>
  <c r="D2603" i="6"/>
  <c r="H2603" i="6"/>
  <c r="D2604" i="6"/>
  <c r="H2604" i="6"/>
  <c r="D2605" i="6"/>
  <c r="H2605" i="6"/>
  <c r="D2606" i="6"/>
  <c r="H2606" i="6"/>
  <c r="D2607" i="6"/>
  <c r="H2607" i="6"/>
  <c r="D2608" i="6"/>
  <c r="H2608" i="6"/>
  <c r="D2609" i="6"/>
  <c r="H2609" i="6"/>
  <c r="D2610" i="6"/>
  <c r="H2610" i="6"/>
  <c r="D2611" i="6"/>
  <c r="H2611" i="6"/>
  <c r="D2612" i="6"/>
  <c r="H2612" i="6"/>
  <c r="D2613" i="6"/>
  <c r="H2613" i="6"/>
  <c r="D2614" i="6"/>
  <c r="H2614" i="6"/>
  <c r="D2615" i="6"/>
  <c r="H2615" i="6"/>
  <c r="D2616" i="6"/>
  <c r="H2616" i="6"/>
  <c r="D2617" i="6"/>
  <c r="H2617" i="6"/>
  <c r="D2618" i="6"/>
  <c r="H2618" i="6"/>
  <c r="D2619" i="6"/>
  <c r="H2619" i="6"/>
  <c r="D2620" i="6"/>
  <c r="H2620" i="6"/>
  <c r="D2621" i="6"/>
  <c r="H2621" i="6"/>
  <c r="D2622" i="6"/>
  <c r="H2622" i="6"/>
  <c r="D2623" i="6"/>
  <c r="H2623" i="6"/>
  <c r="D2624" i="6"/>
  <c r="H2624" i="6"/>
  <c r="D2625" i="6"/>
  <c r="H2625" i="6"/>
  <c r="D2626" i="6"/>
  <c r="H2626" i="6"/>
  <c r="D2627" i="6"/>
  <c r="H2627" i="6"/>
  <c r="D2628" i="6"/>
  <c r="H2628" i="6"/>
  <c r="D2629" i="6"/>
  <c r="H2629" i="6"/>
  <c r="D2630" i="6"/>
  <c r="H2630" i="6"/>
  <c r="D2631" i="6"/>
  <c r="H2631" i="6"/>
  <c r="D2632" i="6"/>
  <c r="H2632" i="6"/>
  <c r="D2633" i="6"/>
  <c r="H2633" i="6"/>
  <c r="D2634" i="6"/>
  <c r="H2634" i="6"/>
  <c r="D2635" i="6"/>
  <c r="H2635" i="6"/>
  <c r="D2636" i="6"/>
  <c r="H2636" i="6"/>
  <c r="D2637" i="6"/>
  <c r="H2637" i="6"/>
  <c r="D2638" i="6"/>
  <c r="H2638" i="6"/>
  <c r="D2639" i="6"/>
  <c r="H2639" i="6"/>
  <c r="D2640" i="6"/>
  <c r="H2640" i="6"/>
  <c r="D2641" i="6"/>
  <c r="H2641" i="6"/>
  <c r="D2642" i="6"/>
  <c r="H2642" i="6"/>
  <c r="D2643" i="6"/>
  <c r="H2643" i="6"/>
  <c r="D2644" i="6"/>
  <c r="H2644" i="6"/>
  <c r="D2645" i="6"/>
  <c r="H2645" i="6"/>
  <c r="D2646" i="6"/>
  <c r="H2646" i="6"/>
  <c r="D2647" i="6"/>
  <c r="H2647" i="6"/>
  <c r="D2648" i="6"/>
  <c r="H2648" i="6"/>
  <c r="D2649" i="6"/>
  <c r="H2649" i="6"/>
  <c r="D2650" i="6"/>
  <c r="H2650" i="6"/>
  <c r="D2651" i="6"/>
  <c r="H2651" i="6"/>
  <c r="D2652" i="6"/>
  <c r="H2652" i="6"/>
  <c r="D2653" i="6"/>
  <c r="H2653" i="6"/>
  <c r="D2654" i="6"/>
  <c r="H2654" i="6"/>
  <c r="D2655" i="6"/>
  <c r="H2655" i="6"/>
  <c r="D2656" i="6"/>
  <c r="H2656" i="6"/>
  <c r="D2657" i="6"/>
  <c r="H2657" i="6"/>
  <c r="D2658" i="6"/>
  <c r="H2658" i="6"/>
  <c r="D2659" i="6"/>
  <c r="H2659" i="6"/>
  <c r="D2660" i="6"/>
  <c r="H2660" i="6"/>
  <c r="D2661" i="6"/>
  <c r="H2661" i="6"/>
  <c r="D2662" i="6"/>
  <c r="H2662" i="6"/>
  <c r="D2663" i="6"/>
  <c r="H2663" i="6"/>
  <c r="D2664" i="6"/>
  <c r="H2664" i="6"/>
  <c r="D2665" i="6"/>
  <c r="H2665" i="6"/>
  <c r="D2666" i="6"/>
  <c r="H2666" i="6"/>
  <c r="D2667" i="6"/>
  <c r="H2667" i="6"/>
  <c r="D2668" i="6"/>
  <c r="H2668" i="6"/>
  <c r="D2669" i="6"/>
  <c r="H2669" i="6"/>
  <c r="D2670" i="6"/>
  <c r="H2670" i="6"/>
  <c r="D2671" i="6"/>
  <c r="H2671" i="6"/>
  <c r="D2672" i="6"/>
  <c r="H2672" i="6"/>
  <c r="D2673" i="6"/>
  <c r="H2673" i="6"/>
  <c r="D2674" i="6"/>
  <c r="H2674" i="6"/>
  <c r="D2675" i="6"/>
  <c r="H2675" i="6"/>
  <c r="D2676" i="6"/>
  <c r="H2676" i="6"/>
  <c r="D2677" i="6"/>
  <c r="H2677" i="6"/>
  <c r="D2678" i="6"/>
  <c r="H2678" i="6"/>
  <c r="D2679" i="6"/>
  <c r="H2679" i="6"/>
  <c r="D2680" i="6"/>
  <c r="H2680" i="6"/>
  <c r="D2681" i="6"/>
  <c r="H2681" i="6"/>
  <c r="D2682" i="6"/>
  <c r="H2682" i="6"/>
  <c r="D2683" i="6"/>
  <c r="H2683" i="6"/>
  <c r="D2684" i="6"/>
  <c r="H2684" i="6"/>
  <c r="D2685" i="6"/>
  <c r="H2685" i="6"/>
  <c r="D2686" i="6"/>
  <c r="H2686" i="6"/>
  <c r="D2687" i="6"/>
  <c r="H2687" i="6"/>
  <c r="D2688" i="6"/>
  <c r="H2688" i="6"/>
  <c r="D2689" i="6"/>
  <c r="H2689" i="6"/>
  <c r="D2690" i="6"/>
  <c r="H2690" i="6"/>
  <c r="D2691" i="6"/>
  <c r="H2691" i="6"/>
  <c r="D2692" i="6"/>
  <c r="H2692" i="6"/>
  <c r="D2693" i="6"/>
  <c r="H2693" i="6"/>
  <c r="D2694" i="6"/>
  <c r="H2694" i="6"/>
  <c r="D2695" i="6"/>
  <c r="H2695" i="6"/>
  <c r="D2696" i="6"/>
  <c r="H2696" i="6"/>
  <c r="D2697" i="6"/>
  <c r="H2697" i="6"/>
  <c r="D2698" i="6"/>
  <c r="H2698" i="6"/>
  <c r="D2699" i="6"/>
  <c r="H2699" i="6"/>
  <c r="D2700" i="6"/>
  <c r="H2700" i="6"/>
  <c r="D2701" i="6"/>
  <c r="H2701" i="6"/>
  <c r="D2702" i="6"/>
  <c r="H2702" i="6"/>
  <c r="D2703" i="6"/>
  <c r="H2703" i="6"/>
  <c r="D2704" i="6"/>
  <c r="H2704" i="6"/>
  <c r="D2705" i="6"/>
  <c r="H2705" i="6"/>
  <c r="D2706" i="6"/>
  <c r="H2706" i="6"/>
  <c r="D2707" i="6"/>
  <c r="H2707" i="6"/>
  <c r="D2708" i="6"/>
  <c r="H2708" i="6"/>
  <c r="D2709" i="6"/>
  <c r="H2709" i="6"/>
  <c r="D2710" i="6"/>
  <c r="H2710" i="6"/>
  <c r="D2711" i="6"/>
  <c r="H2711" i="6"/>
  <c r="D2712" i="6"/>
  <c r="H2712" i="6"/>
  <c r="D2713" i="6"/>
  <c r="H2713" i="6"/>
  <c r="D2714" i="6"/>
  <c r="H2714" i="6"/>
  <c r="D2715" i="6"/>
  <c r="H2715" i="6"/>
  <c r="D2716" i="6"/>
  <c r="H2716" i="6"/>
  <c r="D2717" i="6"/>
  <c r="H2717" i="6"/>
  <c r="D2718" i="6"/>
  <c r="H2718" i="6"/>
  <c r="D2719" i="6"/>
  <c r="H2719" i="6"/>
  <c r="D2720" i="6"/>
  <c r="H2720" i="6"/>
  <c r="D2721" i="6"/>
  <c r="H2721" i="6"/>
  <c r="D2722" i="6"/>
  <c r="H2722" i="6"/>
  <c r="D2723" i="6"/>
  <c r="H2723" i="6"/>
  <c r="D2724" i="6"/>
  <c r="H2724" i="6"/>
  <c r="D2725" i="6"/>
  <c r="H2725" i="6"/>
  <c r="D2726" i="6"/>
  <c r="H2726" i="6"/>
  <c r="D2727" i="6"/>
  <c r="H2727" i="6"/>
  <c r="D2728" i="6"/>
  <c r="H2728" i="6"/>
  <c r="D2729" i="6"/>
  <c r="H2729" i="6"/>
  <c r="D2730" i="6"/>
  <c r="H2730" i="6"/>
  <c r="D2731" i="6"/>
  <c r="H2731" i="6"/>
  <c r="D2732" i="6"/>
  <c r="H2732" i="6"/>
  <c r="D2733" i="6"/>
  <c r="H2733" i="6"/>
  <c r="D2734" i="6"/>
  <c r="H2734" i="6"/>
  <c r="D2735" i="6"/>
  <c r="H2735" i="6"/>
  <c r="D2736" i="6"/>
  <c r="H2736" i="6"/>
  <c r="D2737" i="6"/>
  <c r="H2737" i="6"/>
  <c r="D2738" i="6"/>
  <c r="H2738" i="6"/>
  <c r="D2739" i="6"/>
  <c r="H2739" i="6"/>
  <c r="D2740" i="6"/>
  <c r="H2740" i="6"/>
  <c r="D2741" i="6"/>
  <c r="H2741" i="6"/>
  <c r="D2742" i="6"/>
  <c r="H2742" i="6"/>
  <c r="D2743" i="6"/>
  <c r="H2743" i="6"/>
  <c r="D2744" i="6"/>
  <c r="H2744" i="6"/>
  <c r="D2745" i="6"/>
  <c r="H2745" i="6"/>
  <c r="D2746" i="6"/>
  <c r="H2746" i="6"/>
  <c r="D2747" i="6"/>
  <c r="H2747" i="6"/>
  <c r="D2748" i="6"/>
  <c r="H2748" i="6"/>
  <c r="D2749" i="6"/>
  <c r="H2749" i="6"/>
  <c r="D2750" i="6"/>
  <c r="H2750" i="6"/>
  <c r="D2751" i="6"/>
  <c r="H2751" i="6"/>
  <c r="D2752" i="6"/>
  <c r="H2752" i="6"/>
  <c r="D2753" i="6"/>
  <c r="H2753" i="6"/>
  <c r="D2754" i="6"/>
  <c r="H2754" i="6"/>
  <c r="D2755" i="6"/>
  <c r="H2755" i="6"/>
  <c r="D2756" i="6"/>
  <c r="H2756" i="6"/>
  <c r="D2757" i="6"/>
  <c r="H2757" i="6"/>
  <c r="D2758" i="6"/>
  <c r="H2758" i="6"/>
  <c r="D2759" i="6"/>
  <c r="H2759" i="6"/>
  <c r="D2760" i="6"/>
  <c r="H2760" i="6"/>
  <c r="D2761" i="6"/>
  <c r="H2761" i="6"/>
  <c r="D2762" i="6"/>
  <c r="H2762" i="6"/>
  <c r="D2763" i="6"/>
  <c r="H2763" i="6"/>
  <c r="D2764" i="6"/>
  <c r="H2764" i="6"/>
  <c r="D2765" i="6"/>
  <c r="H2765" i="6"/>
  <c r="D2766" i="6"/>
  <c r="H2766" i="6"/>
  <c r="D2767" i="6"/>
  <c r="H2767" i="6"/>
  <c r="D2768" i="6"/>
  <c r="H2768" i="6"/>
  <c r="D2769" i="6"/>
  <c r="H2769" i="6"/>
  <c r="D2770" i="6"/>
  <c r="H2770" i="6"/>
  <c r="D2771" i="6"/>
  <c r="H2771" i="6"/>
  <c r="D2772" i="6"/>
  <c r="H2772" i="6"/>
  <c r="D2773" i="6"/>
  <c r="H2773" i="6"/>
  <c r="D2774" i="6"/>
  <c r="H2774" i="6"/>
  <c r="D2775" i="6"/>
  <c r="H2775" i="6"/>
  <c r="D2776" i="6"/>
  <c r="H2776" i="6"/>
  <c r="D2777" i="6"/>
  <c r="H2777" i="6"/>
  <c r="D2778" i="6"/>
  <c r="H2778" i="6"/>
  <c r="D2779" i="6"/>
  <c r="H2779" i="6"/>
  <c r="D2780" i="6"/>
  <c r="H2780" i="6"/>
  <c r="D2781" i="6"/>
  <c r="H2781" i="6"/>
  <c r="D2782" i="6"/>
  <c r="H2782" i="6"/>
  <c r="D2783" i="6"/>
  <c r="H2783" i="6"/>
  <c r="D2784" i="6"/>
  <c r="H2784" i="6"/>
  <c r="D2785" i="6"/>
  <c r="H2785" i="6"/>
  <c r="D2786" i="6"/>
  <c r="H2786" i="6"/>
  <c r="D2787" i="6"/>
  <c r="H2787" i="6"/>
  <c r="D2788" i="6"/>
  <c r="H2788" i="6"/>
  <c r="D2789" i="6"/>
  <c r="H2789" i="6"/>
  <c r="D2790" i="6"/>
  <c r="H2790" i="6"/>
  <c r="D2791" i="6"/>
  <c r="H2791" i="6"/>
  <c r="D2792" i="6"/>
  <c r="H2792" i="6"/>
  <c r="D2793" i="6"/>
  <c r="H2793" i="6"/>
  <c r="D2794" i="6"/>
  <c r="H2794" i="6"/>
  <c r="D2795" i="6"/>
  <c r="H2795" i="6"/>
  <c r="D2796" i="6"/>
  <c r="H2796" i="6"/>
  <c r="D2797" i="6"/>
  <c r="H2797" i="6"/>
  <c r="D2798" i="6"/>
  <c r="H2798" i="6"/>
  <c r="D2799" i="6"/>
  <c r="H2799" i="6"/>
  <c r="D2800" i="6"/>
  <c r="H2800" i="6"/>
  <c r="D2801" i="6"/>
  <c r="H2801" i="6"/>
  <c r="D2802" i="6"/>
  <c r="H2802" i="6"/>
  <c r="D2803" i="6"/>
  <c r="H2803" i="6"/>
  <c r="D2804" i="6"/>
  <c r="H2804" i="6"/>
  <c r="D2805" i="6"/>
  <c r="H2805" i="6"/>
  <c r="D2806" i="6"/>
  <c r="H2806" i="6"/>
  <c r="D2807" i="6"/>
  <c r="H2807" i="6"/>
  <c r="D2808" i="6"/>
  <c r="H2808" i="6"/>
  <c r="D2809" i="6"/>
  <c r="H2809" i="6"/>
  <c r="D2810" i="6"/>
  <c r="H2810" i="6"/>
  <c r="D2811" i="6"/>
  <c r="H2811" i="6"/>
  <c r="D2812" i="6"/>
  <c r="H2812" i="6"/>
  <c r="D2813" i="6"/>
  <c r="H2813" i="6"/>
  <c r="D2814" i="6"/>
  <c r="H2814" i="6"/>
  <c r="D2815" i="6"/>
  <c r="H2815" i="6"/>
  <c r="D2816" i="6"/>
  <c r="H2816" i="6"/>
  <c r="D2817" i="6"/>
  <c r="H2817" i="6"/>
  <c r="D2818" i="6"/>
  <c r="H2818" i="6"/>
  <c r="D2819" i="6"/>
  <c r="H2819" i="6"/>
  <c r="D2820" i="6"/>
  <c r="H2820" i="6"/>
  <c r="D2821" i="6"/>
  <c r="H2821" i="6"/>
  <c r="D2822" i="6"/>
  <c r="H2822" i="6"/>
  <c r="D2823" i="6"/>
  <c r="H2823" i="6"/>
  <c r="D2824" i="6"/>
  <c r="H2824" i="6"/>
  <c r="D2825" i="6"/>
  <c r="H2825" i="6"/>
  <c r="D2826" i="6"/>
  <c r="H2826" i="6"/>
  <c r="D2827" i="6"/>
  <c r="H2827" i="6"/>
  <c r="D2828" i="6"/>
  <c r="H2828" i="6"/>
  <c r="D2829" i="6"/>
  <c r="H2829" i="6"/>
  <c r="D2830" i="6"/>
  <c r="H2830" i="6"/>
  <c r="D2831" i="6"/>
  <c r="H2831" i="6"/>
  <c r="D2832" i="6"/>
  <c r="H2832" i="6"/>
  <c r="D2833" i="6"/>
  <c r="H2833" i="6"/>
  <c r="D2834" i="6"/>
  <c r="H2834" i="6"/>
  <c r="D2835" i="6"/>
  <c r="H2835" i="6"/>
  <c r="D2836" i="6"/>
  <c r="H2836" i="6"/>
  <c r="D2837" i="6"/>
  <c r="H2837" i="6"/>
  <c r="D2838" i="6"/>
  <c r="H2838" i="6"/>
  <c r="D2839" i="6"/>
  <c r="H2839" i="6"/>
  <c r="D2840" i="6"/>
  <c r="H2840" i="6"/>
  <c r="D2841" i="6"/>
  <c r="H2841" i="6"/>
  <c r="D2842" i="6"/>
  <c r="H2842" i="6"/>
  <c r="D2843" i="6"/>
  <c r="H2843" i="6"/>
  <c r="D2844" i="6"/>
  <c r="H2844" i="6"/>
  <c r="D2845" i="6"/>
  <c r="H2845" i="6"/>
  <c r="D2846" i="6"/>
  <c r="H2846" i="6"/>
  <c r="D2847" i="6"/>
  <c r="H2847" i="6"/>
  <c r="D2848" i="6"/>
  <c r="H2848" i="6"/>
  <c r="D2849" i="6"/>
  <c r="H2849" i="6"/>
  <c r="D2850" i="6"/>
  <c r="H2850" i="6"/>
  <c r="D2851" i="6"/>
  <c r="H2851" i="6"/>
  <c r="D2852" i="6"/>
  <c r="H2852" i="6"/>
  <c r="D2853" i="6"/>
  <c r="H2853" i="6"/>
  <c r="D2854" i="6"/>
  <c r="H2854" i="6"/>
  <c r="D2855" i="6"/>
  <c r="H2855" i="6"/>
  <c r="D2856" i="6"/>
  <c r="H2856" i="6"/>
  <c r="D2857" i="6"/>
  <c r="H2857" i="6"/>
  <c r="D2858" i="6"/>
  <c r="H2858" i="6"/>
  <c r="D2859" i="6"/>
  <c r="H2859" i="6"/>
  <c r="D2860" i="6"/>
  <c r="H2860" i="6"/>
  <c r="D2861" i="6"/>
  <c r="H2861" i="6"/>
  <c r="D2862" i="6"/>
  <c r="H2862" i="6"/>
  <c r="D2863" i="6"/>
  <c r="H2863" i="6"/>
  <c r="D2864" i="6"/>
  <c r="H2864" i="6"/>
  <c r="D2865" i="6"/>
  <c r="H2865" i="6"/>
  <c r="D2866" i="6"/>
  <c r="H2866" i="6"/>
  <c r="D2867" i="6"/>
  <c r="H2867" i="6"/>
  <c r="D2868" i="6"/>
  <c r="H2868" i="6"/>
  <c r="D2869" i="6"/>
  <c r="H2869" i="6"/>
  <c r="D2870" i="6"/>
  <c r="H2870" i="6"/>
  <c r="D2871" i="6"/>
  <c r="H2871" i="6"/>
  <c r="D2872" i="6"/>
  <c r="H2872" i="6"/>
  <c r="D2873" i="6"/>
  <c r="H2873" i="6"/>
  <c r="D2874" i="6"/>
  <c r="H2874" i="6"/>
  <c r="D2875" i="6"/>
  <c r="H2875" i="6"/>
  <c r="D2876" i="6"/>
  <c r="H2876" i="6"/>
  <c r="D2877" i="6"/>
  <c r="H2877" i="6"/>
  <c r="D2878" i="6"/>
  <c r="H2878" i="6"/>
  <c r="D2879" i="6"/>
  <c r="H2879" i="6"/>
  <c r="D2880" i="6"/>
  <c r="H2880" i="6"/>
  <c r="D2881" i="6"/>
  <c r="H2881" i="6"/>
  <c r="D2882" i="6"/>
  <c r="H2882" i="6"/>
  <c r="D2883" i="6"/>
  <c r="H2883" i="6"/>
  <c r="D2884" i="6"/>
  <c r="H2884" i="6"/>
  <c r="D2885" i="6"/>
  <c r="H2885" i="6"/>
  <c r="D2886" i="6"/>
  <c r="H2886" i="6"/>
  <c r="D2887" i="6"/>
  <c r="H2887" i="6"/>
  <c r="D2888" i="6"/>
  <c r="H2888" i="6"/>
  <c r="D2889" i="6"/>
  <c r="H2889" i="6"/>
  <c r="D2890" i="6"/>
  <c r="H2890" i="6"/>
  <c r="D2891" i="6"/>
  <c r="H2891" i="6"/>
  <c r="D2892" i="6"/>
  <c r="H2892" i="6"/>
  <c r="D2893" i="6"/>
  <c r="H2893" i="6"/>
  <c r="D2894" i="6"/>
  <c r="H2894" i="6"/>
  <c r="D2895" i="6"/>
  <c r="H2895" i="6"/>
  <c r="D2896" i="6"/>
  <c r="H2896" i="6"/>
  <c r="D2897" i="6"/>
  <c r="H2897" i="6"/>
  <c r="D2898" i="6"/>
  <c r="H2898" i="6"/>
  <c r="D2899" i="6"/>
  <c r="H2899" i="6"/>
  <c r="D2900" i="6"/>
  <c r="H2900" i="6"/>
  <c r="D2901" i="6"/>
  <c r="H2901" i="6"/>
  <c r="D2902" i="6"/>
  <c r="H2902" i="6"/>
  <c r="D2903" i="6"/>
  <c r="H2903" i="6"/>
  <c r="D2904" i="6"/>
  <c r="H2904" i="6"/>
  <c r="D2905" i="6"/>
  <c r="H2905" i="6"/>
  <c r="D2906" i="6"/>
  <c r="H2906" i="6"/>
  <c r="D2907" i="6"/>
  <c r="H2907" i="6"/>
  <c r="D2908" i="6"/>
  <c r="H2908" i="6"/>
  <c r="D2909" i="6"/>
  <c r="H2909" i="6"/>
  <c r="D2910" i="6"/>
  <c r="H2910" i="6"/>
  <c r="D2911" i="6"/>
  <c r="H2911" i="6"/>
  <c r="D2912" i="6"/>
  <c r="H2912" i="6"/>
  <c r="D2913" i="6"/>
  <c r="H2913" i="6"/>
  <c r="D2914" i="6"/>
  <c r="H2914" i="6"/>
  <c r="D2915" i="6"/>
  <c r="H2915" i="6"/>
  <c r="D2916" i="6"/>
  <c r="H2916" i="6"/>
  <c r="D2917" i="6"/>
  <c r="H2917" i="6"/>
  <c r="D2918" i="6"/>
  <c r="H2918" i="6"/>
  <c r="D2919" i="6"/>
  <c r="H2919" i="6"/>
  <c r="D2920" i="6"/>
  <c r="H2920" i="6"/>
  <c r="D2921" i="6"/>
  <c r="H2921" i="6"/>
  <c r="D2922" i="6"/>
  <c r="H2922" i="6"/>
  <c r="D2923" i="6"/>
  <c r="H2923" i="6"/>
  <c r="D2924" i="6"/>
  <c r="H2924" i="6"/>
  <c r="D2925" i="6"/>
  <c r="H2925" i="6"/>
  <c r="D2926" i="6"/>
  <c r="H2926" i="6"/>
  <c r="D2927" i="6"/>
  <c r="H2927" i="6"/>
  <c r="D2928" i="6"/>
  <c r="H2928" i="6"/>
  <c r="D2929" i="6"/>
  <c r="H2929" i="6"/>
  <c r="D2930" i="6"/>
  <c r="H2930" i="6"/>
  <c r="D2931" i="6"/>
  <c r="H2931" i="6"/>
  <c r="D2932" i="6"/>
  <c r="H2932" i="6"/>
  <c r="D2933" i="6"/>
  <c r="H2933" i="6"/>
  <c r="D2934" i="6"/>
  <c r="H2934" i="6"/>
  <c r="D2935" i="6"/>
  <c r="H2935" i="6"/>
  <c r="D2936" i="6"/>
  <c r="H2936" i="6"/>
  <c r="D2937" i="6"/>
  <c r="H2937" i="6"/>
  <c r="D2938" i="6"/>
  <c r="H2938" i="6"/>
  <c r="D2939" i="6"/>
  <c r="H2939" i="6"/>
  <c r="D2940" i="6"/>
  <c r="H2940" i="6"/>
  <c r="D2941" i="6"/>
  <c r="H2941" i="6"/>
  <c r="D2942" i="6"/>
  <c r="H2942" i="6"/>
  <c r="D2943" i="6"/>
  <c r="H2943" i="6"/>
  <c r="D2944" i="6"/>
  <c r="H2944" i="6"/>
  <c r="D2945" i="6"/>
  <c r="H2945" i="6"/>
  <c r="D2946" i="6"/>
  <c r="H2946" i="6"/>
  <c r="D2947" i="6"/>
  <c r="H2947" i="6"/>
  <c r="D2948" i="6"/>
  <c r="H2948" i="6"/>
  <c r="D2949" i="6"/>
  <c r="H2949" i="6"/>
  <c r="D2950" i="6"/>
  <c r="H2950" i="6"/>
  <c r="D2951" i="6"/>
  <c r="H2951" i="6"/>
  <c r="D2952" i="6"/>
  <c r="H2952" i="6"/>
  <c r="D2953" i="6"/>
  <c r="H2953" i="6"/>
  <c r="D2954" i="6"/>
  <c r="H2954" i="6"/>
  <c r="D2955" i="6"/>
  <c r="H2955" i="6"/>
  <c r="D2956" i="6"/>
  <c r="H2956" i="6"/>
  <c r="D2957" i="6"/>
  <c r="H2957" i="6"/>
  <c r="D2958" i="6"/>
  <c r="H2958" i="6"/>
  <c r="D2959" i="6"/>
  <c r="H2959" i="6"/>
  <c r="D2960" i="6"/>
  <c r="H2960" i="6"/>
  <c r="D2961" i="6"/>
  <c r="H2961" i="6"/>
  <c r="D2962" i="6"/>
  <c r="H2962" i="6"/>
  <c r="D2963" i="6"/>
  <c r="H2963" i="6"/>
  <c r="D2964" i="6"/>
  <c r="H2964" i="6"/>
  <c r="D2965" i="6"/>
  <c r="H2965" i="6"/>
  <c r="D2966" i="6"/>
  <c r="H2966" i="6"/>
  <c r="D2967" i="6"/>
  <c r="H2967" i="6"/>
  <c r="D2968" i="6"/>
  <c r="H2968" i="6"/>
  <c r="D2969" i="6"/>
  <c r="H2969" i="6"/>
  <c r="D2970" i="6"/>
  <c r="H2970" i="6"/>
  <c r="D2971" i="6"/>
  <c r="H2971" i="6"/>
  <c r="D2972" i="6"/>
  <c r="H2972" i="6"/>
  <c r="D2973" i="6"/>
  <c r="H2973" i="6"/>
  <c r="D2974" i="6"/>
  <c r="H2974" i="6"/>
  <c r="D2975" i="6"/>
  <c r="H2975" i="6"/>
  <c r="D2976" i="6"/>
  <c r="H2976" i="6"/>
  <c r="D2977" i="6"/>
  <c r="H2977" i="6"/>
  <c r="D2978" i="6"/>
  <c r="H2978" i="6"/>
  <c r="D2979" i="6"/>
  <c r="H2979" i="6"/>
  <c r="D2980" i="6"/>
  <c r="H2980" i="6"/>
  <c r="D2981" i="6"/>
  <c r="H2981" i="6"/>
  <c r="D2982" i="6"/>
  <c r="H2982" i="6"/>
  <c r="D2983" i="6"/>
  <c r="H2983" i="6"/>
  <c r="D2984" i="6"/>
  <c r="H2984" i="6"/>
  <c r="D2985" i="6"/>
  <c r="H2985" i="6"/>
  <c r="D2986" i="6"/>
  <c r="H2986" i="6"/>
  <c r="D2987" i="6"/>
  <c r="H2987" i="6"/>
  <c r="D2988" i="6"/>
  <c r="H2988" i="6"/>
  <c r="D2989" i="6"/>
  <c r="H2989" i="6"/>
  <c r="D2990" i="6"/>
  <c r="H2990" i="6"/>
  <c r="D2991" i="6"/>
  <c r="H2991" i="6"/>
  <c r="D2992" i="6"/>
  <c r="H2992" i="6"/>
  <c r="D2993" i="6"/>
  <c r="H2993" i="6"/>
  <c r="D2994" i="6"/>
  <c r="H2994" i="6"/>
  <c r="D2995" i="6"/>
  <c r="H2995" i="6"/>
  <c r="D2996" i="6"/>
  <c r="H2996" i="6"/>
  <c r="D2997" i="6"/>
  <c r="H2997" i="6"/>
  <c r="D2998" i="6"/>
  <c r="H2998" i="6"/>
  <c r="D2999" i="6"/>
  <c r="H2999" i="6"/>
  <c r="D3000" i="6"/>
  <c r="H3000" i="6"/>
  <c r="D3001" i="6"/>
  <c r="H3001" i="6"/>
  <c r="D3002" i="6"/>
  <c r="H3002" i="6"/>
  <c r="D3003" i="6"/>
  <c r="H3003" i="6"/>
  <c r="D3004" i="6"/>
  <c r="H3004" i="6"/>
  <c r="D3005" i="6"/>
  <c r="H3005" i="6"/>
  <c r="D3006" i="6"/>
  <c r="H3006" i="6"/>
  <c r="D3007" i="6"/>
  <c r="H3007" i="6"/>
  <c r="D3008" i="6"/>
  <c r="H3008" i="6"/>
  <c r="D3009" i="6"/>
  <c r="H3009" i="6"/>
  <c r="D3010" i="6"/>
  <c r="H3010" i="6"/>
  <c r="D3011" i="6"/>
  <c r="H3011" i="6"/>
  <c r="D3012" i="6"/>
  <c r="H3012" i="6"/>
  <c r="D3013" i="6"/>
  <c r="H3013" i="6"/>
  <c r="D3014" i="6"/>
  <c r="H3014" i="6"/>
  <c r="D3015" i="6"/>
  <c r="H3015" i="6"/>
  <c r="D3016" i="6"/>
  <c r="H3016" i="6"/>
  <c r="D3017" i="6"/>
  <c r="H3017" i="6"/>
  <c r="D3018" i="6"/>
  <c r="H3018" i="6"/>
  <c r="D3019" i="6"/>
  <c r="H3019" i="6"/>
  <c r="D3020" i="6"/>
  <c r="H3020" i="6"/>
  <c r="D3021" i="6"/>
  <c r="H3021" i="6"/>
  <c r="D3022" i="6"/>
  <c r="H3022" i="6"/>
  <c r="D3023" i="6"/>
  <c r="H3023" i="6"/>
  <c r="D3024" i="6"/>
  <c r="H3024" i="6"/>
  <c r="D3025" i="6"/>
  <c r="H3025" i="6"/>
  <c r="D3026" i="6"/>
  <c r="H3026" i="6"/>
  <c r="D3027" i="6"/>
  <c r="H3027" i="6"/>
  <c r="D3028" i="6"/>
  <c r="H3028" i="6"/>
  <c r="D3029" i="6"/>
  <c r="H3029" i="6"/>
  <c r="D3030" i="6"/>
  <c r="H3030" i="6"/>
  <c r="D3031" i="6"/>
  <c r="H3031" i="6"/>
  <c r="D3032" i="6"/>
  <c r="H3032" i="6"/>
  <c r="D3033" i="6"/>
  <c r="H3033" i="6"/>
  <c r="D3034" i="6"/>
  <c r="H3034" i="6"/>
  <c r="D3035" i="6"/>
  <c r="H3035" i="6"/>
  <c r="D3036" i="6"/>
  <c r="H3036" i="6"/>
  <c r="D3037" i="6"/>
  <c r="H3037" i="6"/>
  <c r="D3038" i="6"/>
  <c r="H3038" i="6"/>
  <c r="D3039" i="6"/>
  <c r="H3039" i="6"/>
  <c r="D3040" i="6"/>
  <c r="H3040" i="6"/>
  <c r="D3041" i="6"/>
  <c r="H3041" i="6"/>
  <c r="D3042" i="6"/>
  <c r="H3042" i="6"/>
  <c r="D3043" i="6"/>
  <c r="H3043" i="6"/>
  <c r="D3044" i="6"/>
  <c r="H3044" i="6"/>
  <c r="D3045" i="6"/>
  <c r="H3045" i="6"/>
  <c r="D3046" i="6"/>
  <c r="H3046" i="6"/>
  <c r="D3047" i="6"/>
  <c r="H3047" i="6"/>
  <c r="D3048" i="6"/>
  <c r="H3048" i="6"/>
  <c r="D3049" i="6"/>
  <c r="H3049" i="6"/>
  <c r="D3050" i="6"/>
  <c r="H3050" i="6"/>
  <c r="D3051" i="6"/>
  <c r="H3051" i="6"/>
  <c r="D3052" i="6"/>
  <c r="H3052" i="6"/>
  <c r="D3053" i="6"/>
  <c r="H3053" i="6"/>
  <c r="D3054" i="6"/>
  <c r="H3054" i="6"/>
  <c r="D3055" i="6"/>
  <c r="H3055" i="6"/>
  <c r="D3056" i="6"/>
  <c r="H3056" i="6"/>
  <c r="D3057" i="6"/>
  <c r="H3057" i="6"/>
  <c r="D3058" i="6"/>
  <c r="H3058" i="6"/>
  <c r="D3059" i="6"/>
  <c r="H3059" i="6"/>
  <c r="D3060" i="6"/>
  <c r="H3060" i="6"/>
  <c r="D3061" i="6"/>
  <c r="H3061" i="6"/>
  <c r="D3062" i="6"/>
  <c r="H3062" i="6"/>
  <c r="D3063" i="6"/>
  <c r="H3063" i="6"/>
  <c r="D3064" i="6"/>
  <c r="H3064" i="6"/>
  <c r="D3065" i="6"/>
  <c r="H3065" i="6"/>
  <c r="D3066" i="6"/>
  <c r="H3066" i="6"/>
  <c r="D3067" i="6"/>
  <c r="H3067" i="6"/>
  <c r="D3068" i="6"/>
  <c r="H3068" i="6"/>
  <c r="D3069" i="6"/>
  <c r="H3069" i="6"/>
  <c r="D3070" i="6"/>
  <c r="H3070" i="6"/>
  <c r="D3071" i="6"/>
  <c r="H3071" i="6"/>
  <c r="D3072" i="6"/>
  <c r="H3072" i="6"/>
  <c r="D3073" i="6"/>
  <c r="H3073" i="6"/>
  <c r="D3074" i="6"/>
  <c r="H3074" i="6"/>
  <c r="D3075" i="6"/>
  <c r="H3075" i="6"/>
  <c r="D3076" i="6"/>
  <c r="H3076" i="6"/>
  <c r="D3077" i="6"/>
  <c r="H3077" i="6"/>
  <c r="D3078" i="6"/>
  <c r="H3078" i="6"/>
  <c r="D3079" i="6"/>
  <c r="H3079" i="6"/>
  <c r="D3080" i="6"/>
  <c r="H3080" i="6"/>
  <c r="D3081" i="6"/>
  <c r="H3081" i="6"/>
  <c r="D3082" i="6"/>
  <c r="H3082" i="6"/>
  <c r="D3083" i="6"/>
  <c r="H3083" i="6"/>
  <c r="D3084" i="6"/>
  <c r="H3084" i="6"/>
  <c r="D3085" i="6"/>
  <c r="H3085" i="6"/>
  <c r="D3086" i="6"/>
  <c r="H3086" i="6"/>
  <c r="D3087" i="6"/>
  <c r="H3087" i="6"/>
  <c r="D3088" i="6"/>
  <c r="H3088" i="6"/>
  <c r="D3089" i="6"/>
  <c r="H3089" i="6"/>
  <c r="D3090" i="6"/>
  <c r="H3090" i="6"/>
  <c r="D3091" i="6"/>
  <c r="H3091" i="6"/>
  <c r="D3092" i="6"/>
  <c r="H3092" i="6"/>
  <c r="D3093" i="6"/>
  <c r="H3093" i="6"/>
  <c r="D3094" i="6"/>
  <c r="H3094" i="6"/>
  <c r="D3095" i="6"/>
  <c r="H3095" i="6"/>
  <c r="D3096" i="6"/>
  <c r="H3096" i="6"/>
  <c r="D3097" i="6"/>
  <c r="H3097" i="6"/>
  <c r="D3098" i="6"/>
  <c r="H3098" i="6"/>
  <c r="D3099" i="6"/>
  <c r="H3099" i="6"/>
  <c r="D3100" i="6"/>
  <c r="H3100" i="6"/>
  <c r="D3101" i="6"/>
  <c r="H3101" i="6"/>
  <c r="D3102" i="6"/>
  <c r="H3102" i="6"/>
  <c r="D3103" i="6"/>
  <c r="H3103" i="6"/>
  <c r="D3104" i="6"/>
  <c r="H3104" i="6"/>
  <c r="D3105" i="6"/>
  <c r="H3105" i="6"/>
  <c r="D3106" i="6"/>
  <c r="H3106" i="6"/>
  <c r="D3107" i="6"/>
  <c r="H3107" i="6"/>
  <c r="D3108" i="6"/>
  <c r="H3108" i="6"/>
  <c r="D3109" i="6"/>
  <c r="H3109" i="6"/>
  <c r="D3110" i="6"/>
  <c r="H3110" i="6"/>
  <c r="D3111" i="6"/>
  <c r="H3111" i="6"/>
  <c r="D3112" i="6"/>
  <c r="H3112" i="6"/>
  <c r="D3113" i="6"/>
  <c r="H3113" i="6"/>
  <c r="D3114" i="6"/>
  <c r="H3114" i="6"/>
  <c r="D3115" i="6"/>
  <c r="H3115" i="6"/>
  <c r="D3116" i="6"/>
  <c r="H3116" i="6"/>
  <c r="D3117" i="6"/>
  <c r="H3117" i="6"/>
  <c r="D3118" i="6"/>
  <c r="H3118" i="6"/>
  <c r="D3119" i="6"/>
  <c r="H3119" i="6"/>
  <c r="D3120" i="6"/>
  <c r="H3120" i="6"/>
  <c r="D3121" i="6"/>
  <c r="H3121" i="6"/>
  <c r="D3122" i="6"/>
  <c r="H3122" i="6"/>
  <c r="D3123" i="6"/>
  <c r="H3123" i="6"/>
  <c r="D3124" i="6"/>
  <c r="H3124" i="6"/>
  <c r="D3125" i="6"/>
  <c r="H3125" i="6"/>
  <c r="D3126" i="6"/>
  <c r="H3126" i="6"/>
  <c r="D3127" i="6"/>
  <c r="H3127" i="6"/>
  <c r="D3128" i="6"/>
  <c r="H3128" i="6"/>
  <c r="D3129" i="6"/>
  <c r="H3129" i="6"/>
  <c r="D3130" i="6"/>
  <c r="H3130" i="6"/>
  <c r="D3131" i="6"/>
  <c r="H3131" i="6"/>
  <c r="D3132" i="6"/>
  <c r="H3132" i="6"/>
  <c r="D3133" i="6"/>
  <c r="H3133" i="6"/>
  <c r="D3134" i="6"/>
  <c r="H3134" i="6"/>
  <c r="D3135" i="6"/>
  <c r="H3135" i="6"/>
  <c r="D3136" i="6"/>
  <c r="H3136" i="6"/>
  <c r="D3137" i="6"/>
  <c r="H3137" i="6"/>
  <c r="D3138" i="6"/>
  <c r="H3138" i="6"/>
  <c r="D3139" i="6"/>
  <c r="H3139" i="6"/>
  <c r="D3140" i="6"/>
  <c r="H3140" i="6"/>
  <c r="D3141" i="6"/>
  <c r="H3141" i="6"/>
  <c r="D3142" i="6"/>
  <c r="H3142" i="6"/>
  <c r="D3143" i="6"/>
  <c r="H3143" i="6"/>
  <c r="D3144" i="6"/>
  <c r="H3144" i="6"/>
  <c r="D3145" i="6"/>
  <c r="H3145" i="6"/>
  <c r="D3146" i="6"/>
  <c r="H3146" i="6"/>
  <c r="D3147" i="6"/>
  <c r="H3147" i="6"/>
  <c r="D3148" i="6"/>
  <c r="H3148" i="6"/>
  <c r="D3149" i="6"/>
  <c r="H3149" i="6"/>
  <c r="D3150" i="6"/>
  <c r="H3150" i="6"/>
  <c r="D3151" i="6"/>
  <c r="H3151" i="6"/>
  <c r="D3152" i="6"/>
  <c r="H3152" i="6"/>
  <c r="D3153" i="6"/>
  <c r="H3153" i="6"/>
  <c r="D3154" i="6"/>
  <c r="H3154" i="6"/>
  <c r="D3155" i="6"/>
  <c r="H3155" i="6"/>
  <c r="D3156" i="6"/>
  <c r="H3156" i="6"/>
  <c r="D3157" i="6"/>
  <c r="H3157" i="6"/>
  <c r="D3158" i="6"/>
  <c r="H3158" i="6"/>
  <c r="D3159" i="6"/>
  <c r="H3159" i="6"/>
  <c r="D3160" i="6"/>
  <c r="H3160" i="6"/>
  <c r="D3161" i="6"/>
  <c r="H3161" i="6"/>
  <c r="D3162" i="6"/>
  <c r="H3162" i="6"/>
  <c r="D3163" i="6"/>
  <c r="H3163" i="6"/>
  <c r="D3164" i="6"/>
  <c r="H3164" i="6"/>
  <c r="D3165" i="6"/>
  <c r="H3165" i="6"/>
  <c r="D3166" i="6"/>
  <c r="H3166" i="6"/>
  <c r="D3167" i="6"/>
  <c r="H3167" i="6"/>
  <c r="D3168" i="6"/>
  <c r="H3168" i="6"/>
  <c r="D3169" i="6"/>
  <c r="H3169" i="6"/>
  <c r="D3170" i="6"/>
  <c r="H3170" i="6"/>
  <c r="D3171" i="6"/>
  <c r="H3171" i="6"/>
  <c r="D3172" i="6"/>
  <c r="H3172" i="6"/>
  <c r="D3173" i="6"/>
  <c r="H3173" i="6"/>
  <c r="D3174" i="6"/>
  <c r="H3174" i="6"/>
  <c r="D3175" i="6"/>
  <c r="H3175" i="6"/>
  <c r="D3176" i="6"/>
  <c r="H3176" i="6"/>
  <c r="D3177" i="6"/>
  <c r="H3177" i="6"/>
  <c r="D3178" i="6"/>
  <c r="H3178" i="6"/>
  <c r="D3179" i="6"/>
  <c r="H3179" i="6"/>
  <c r="D3180" i="6"/>
  <c r="H3180" i="6"/>
  <c r="D3181" i="6"/>
  <c r="H3181" i="6"/>
  <c r="D3182" i="6"/>
  <c r="H3182" i="6"/>
  <c r="D3183" i="6"/>
  <c r="H3183" i="6"/>
  <c r="D3184" i="6"/>
  <c r="H3184" i="6"/>
  <c r="D3185" i="6"/>
  <c r="H3185" i="6"/>
  <c r="D3186" i="6"/>
  <c r="H3186" i="6"/>
  <c r="D3187" i="6"/>
  <c r="H3187" i="6"/>
  <c r="D3188" i="6"/>
  <c r="H3188" i="6"/>
  <c r="D3189" i="6"/>
  <c r="H3189" i="6"/>
  <c r="D3190" i="6"/>
  <c r="H3190" i="6"/>
  <c r="D3191" i="6"/>
  <c r="H3191" i="6"/>
  <c r="D3192" i="6"/>
  <c r="H3192" i="6"/>
  <c r="D3193" i="6"/>
  <c r="H3193" i="6"/>
  <c r="D3194" i="6"/>
  <c r="H3194" i="6"/>
  <c r="D3195" i="6"/>
  <c r="H3195" i="6"/>
  <c r="D3196" i="6"/>
  <c r="H3196" i="6"/>
  <c r="D3197" i="6"/>
  <c r="H3197" i="6"/>
  <c r="D3198" i="6"/>
  <c r="H3198" i="6"/>
  <c r="D3199" i="6"/>
  <c r="H3199" i="6"/>
  <c r="D3200" i="6"/>
  <c r="H3200" i="6"/>
  <c r="D3201" i="6"/>
  <c r="H3201" i="6"/>
  <c r="D3202" i="6"/>
  <c r="H3202" i="6"/>
  <c r="D3203" i="6"/>
  <c r="H3203" i="6"/>
  <c r="D3204" i="6"/>
  <c r="H3204" i="6"/>
  <c r="D3205" i="6"/>
  <c r="H3205" i="6"/>
  <c r="D3206" i="6"/>
  <c r="H3206" i="6"/>
  <c r="D3207" i="6"/>
  <c r="H3207" i="6"/>
  <c r="D3208" i="6"/>
  <c r="H3208" i="6"/>
  <c r="D3209" i="6"/>
  <c r="H3209" i="6"/>
  <c r="D3210" i="6"/>
  <c r="H3210" i="6"/>
  <c r="D3211" i="6"/>
  <c r="H3211" i="6"/>
  <c r="D3212" i="6"/>
  <c r="H3212" i="6"/>
  <c r="D3213" i="6"/>
  <c r="H3213" i="6"/>
  <c r="D3214" i="6"/>
  <c r="H3214" i="6"/>
  <c r="D3215" i="6"/>
  <c r="H3215" i="6"/>
  <c r="D3216" i="6"/>
  <c r="H3216" i="6"/>
  <c r="D3217" i="6"/>
  <c r="H3217" i="6"/>
  <c r="D3218" i="6"/>
  <c r="H3218" i="6"/>
  <c r="D3219" i="6"/>
  <c r="H3219" i="6"/>
  <c r="D3220" i="6"/>
  <c r="H3220" i="6"/>
  <c r="D3221" i="6"/>
  <c r="H3221" i="6"/>
  <c r="D3222" i="6"/>
  <c r="H3222" i="6"/>
  <c r="D3223" i="6"/>
  <c r="H3223" i="6"/>
  <c r="D3224" i="6"/>
  <c r="H3224" i="6"/>
  <c r="D3225" i="6"/>
  <c r="H3225" i="6"/>
  <c r="D3226" i="6"/>
  <c r="H3226" i="6"/>
  <c r="D3227" i="6"/>
  <c r="H3227" i="6"/>
  <c r="D3228" i="6"/>
  <c r="H3228" i="6"/>
  <c r="D3229" i="6"/>
  <c r="H3229" i="6"/>
  <c r="D3230" i="6"/>
  <c r="H3230" i="6"/>
  <c r="D3231" i="6"/>
  <c r="H3231" i="6"/>
  <c r="D3232" i="6"/>
  <c r="H3232" i="6"/>
  <c r="D3233" i="6"/>
  <c r="H3233" i="6"/>
  <c r="D3234" i="6"/>
  <c r="H3234" i="6"/>
  <c r="D3235" i="6"/>
  <c r="H3235" i="6"/>
  <c r="D3236" i="6"/>
  <c r="H3236" i="6"/>
  <c r="D3237" i="6"/>
  <c r="H3237" i="6"/>
  <c r="D3238" i="6"/>
  <c r="H3238" i="6"/>
  <c r="D3239" i="6"/>
  <c r="H3239" i="6"/>
  <c r="D3240" i="6"/>
  <c r="H3240" i="6"/>
  <c r="D3241" i="6"/>
  <c r="H3241" i="6"/>
  <c r="D3242" i="6"/>
  <c r="H3242" i="6"/>
  <c r="D3243" i="6"/>
  <c r="H3243" i="6"/>
  <c r="D3244" i="6"/>
  <c r="H3244" i="6"/>
  <c r="D3245" i="6"/>
  <c r="H3245" i="6"/>
  <c r="D3246" i="6"/>
  <c r="H3246" i="6"/>
  <c r="D3247" i="6"/>
  <c r="H3247" i="6"/>
  <c r="D3248" i="6"/>
  <c r="H3248" i="6"/>
  <c r="D3249" i="6"/>
  <c r="H3249" i="6"/>
  <c r="D3250" i="6"/>
  <c r="H3250" i="6"/>
  <c r="D3251" i="6"/>
  <c r="H3251" i="6"/>
  <c r="D3252" i="6"/>
  <c r="H3252" i="6"/>
  <c r="D3253" i="6"/>
  <c r="H3253" i="6"/>
  <c r="D3254" i="6"/>
  <c r="H3254" i="6"/>
  <c r="D3255" i="6"/>
  <c r="H3255" i="6"/>
  <c r="D3256" i="6"/>
  <c r="H3256" i="6"/>
  <c r="D3257" i="6"/>
  <c r="H3257" i="6"/>
  <c r="D3258" i="6"/>
  <c r="H3258" i="6"/>
  <c r="D3259" i="6"/>
  <c r="H3259" i="6"/>
  <c r="D3260" i="6"/>
  <c r="H3260" i="6"/>
  <c r="D3261" i="6"/>
  <c r="H3261" i="6"/>
  <c r="D3262" i="6"/>
  <c r="H3262" i="6"/>
  <c r="D3263" i="6"/>
  <c r="H3263" i="6"/>
  <c r="D3264" i="6"/>
  <c r="H3264" i="6"/>
  <c r="D3265" i="6"/>
  <c r="H3265" i="6"/>
  <c r="D3266" i="6"/>
  <c r="H3266" i="6"/>
  <c r="D3267" i="6"/>
  <c r="H3267" i="6"/>
  <c r="D3268" i="6"/>
  <c r="H3268" i="6"/>
  <c r="D3269" i="6"/>
  <c r="H3269" i="6"/>
  <c r="D3270" i="6"/>
  <c r="H3270" i="6"/>
  <c r="D3271" i="6"/>
  <c r="H3271" i="6"/>
  <c r="D3272" i="6"/>
  <c r="H3272" i="6"/>
  <c r="D3273" i="6"/>
  <c r="H3273" i="6"/>
  <c r="D3274" i="6"/>
  <c r="H3274" i="6"/>
  <c r="D3275" i="6"/>
  <c r="H3275" i="6"/>
  <c r="D3276" i="6"/>
  <c r="H3276" i="6"/>
  <c r="D3277" i="6"/>
  <c r="H3277" i="6"/>
  <c r="D3278" i="6"/>
  <c r="H3278" i="6"/>
  <c r="D3279" i="6"/>
  <c r="H3279" i="6"/>
  <c r="D3280" i="6"/>
  <c r="H3280" i="6"/>
  <c r="D3281" i="6"/>
  <c r="H3281" i="6"/>
  <c r="D3282" i="6"/>
  <c r="H3282" i="6"/>
  <c r="D3283" i="6"/>
  <c r="H3283" i="6"/>
  <c r="D3284" i="6"/>
  <c r="H3284" i="6"/>
  <c r="D3285" i="6"/>
  <c r="H3285" i="6"/>
  <c r="D3286" i="6"/>
  <c r="H3286" i="6"/>
  <c r="D3287" i="6"/>
  <c r="H3287" i="6"/>
  <c r="D3288" i="6"/>
  <c r="H3288" i="6"/>
  <c r="D3289" i="6"/>
  <c r="H3289" i="6"/>
  <c r="D3290" i="6"/>
  <c r="H3290" i="6"/>
  <c r="D3291" i="6"/>
  <c r="H3291" i="6"/>
  <c r="D3292" i="6"/>
  <c r="H3292" i="6"/>
  <c r="D3293" i="6"/>
  <c r="H3293" i="6"/>
  <c r="D3294" i="6"/>
  <c r="H3294" i="6"/>
  <c r="D3295" i="6"/>
  <c r="H3295" i="6"/>
  <c r="D3296" i="6"/>
  <c r="H3296" i="6"/>
  <c r="D3297" i="6"/>
  <c r="H3297" i="6"/>
  <c r="D3298" i="6"/>
  <c r="H3298" i="6"/>
  <c r="D3299" i="6"/>
  <c r="H3299" i="6"/>
  <c r="D3300" i="6"/>
  <c r="H3300" i="6"/>
  <c r="D3301" i="6"/>
  <c r="H3301" i="6"/>
  <c r="D3302" i="6"/>
  <c r="H3302" i="6"/>
  <c r="D3303" i="6"/>
  <c r="H3303" i="6"/>
  <c r="D3304" i="6"/>
  <c r="H3304" i="6"/>
  <c r="D3305" i="6"/>
  <c r="H3305" i="6"/>
  <c r="D3306" i="6"/>
  <c r="H3306" i="6"/>
  <c r="D3307" i="6"/>
  <c r="H3307" i="6"/>
  <c r="D3308" i="6"/>
  <c r="H3308" i="6"/>
  <c r="D3309" i="6"/>
  <c r="H3309" i="6"/>
  <c r="D3310" i="6"/>
  <c r="H3310" i="6"/>
  <c r="D3311" i="6"/>
  <c r="H3311" i="6"/>
  <c r="D3312" i="6"/>
  <c r="H3312" i="6"/>
  <c r="D3313" i="6"/>
  <c r="H3313" i="6"/>
  <c r="D3314" i="6"/>
  <c r="H3314" i="6"/>
  <c r="D3315" i="6"/>
  <c r="H3315" i="6"/>
  <c r="D3316" i="6"/>
  <c r="H3316" i="6"/>
  <c r="D3317" i="6"/>
  <c r="H3317" i="6"/>
  <c r="D3318" i="6"/>
  <c r="H3318" i="6"/>
  <c r="D3319" i="6"/>
  <c r="H3319" i="6"/>
  <c r="D3320" i="6"/>
  <c r="H3320" i="6"/>
  <c r="D3321" i="6"/>
  <c r="H3321" i="6"/>
  <c r="D3322" i="6"/>
  <c r="H3322" i="6"/>
  <c r="D3323" i="6"/>
  <c r="H3323" i="6"/>
  <c r="D3324" i="6"/>
  <c r="H3324" i="6"/>
  <c r="D3325" i="6"/>
  <c r="H3325" i="6"/>
  <c r="D3326" i="6"/>
  <c r="H3326" i="6"/>
  <c r="D3327" i="6"/>
  <c r="H3327" i="6"/>
  <c r="D3328" i="6"/>
  <c r="H3328" i="6"/>
  <c r="D3329" i="6"/>
  <c r="H3329" i="6"/>
  <c r="D3330" i="6"/>
  <c r="H3330" i="6"/>
  <c r="D3331" i="6"/>
  <c r="H3331" i="6"/>
  <c r="D3332" i="6"/>
  <c r="H3332" i="6"/>
  <c r="D3333" i="6"/>
  <c r="H3333" i="6"/>
  <c r="D3334" i="6"/>
  <c r="H3334" i="6"/>
  <c r="D3335" i="6"/>
  <c r="H3335" i="6"/>
  <c r="D3336" i="6"/>
  <c r="H3336" i="6"/>
  <c r="D3337" i="6"/>
  <c r="H3337" i="6"/>
  <c r="D3338" i="6"/>
  <c r="H3338" i="6"/>
  <c r="D3339" i="6"/>
  <c r="H3339" i="6"/>
  <c r="D3340" i="6"/>
  <c r="H3340" i="6"/>
  <c r="D3341" i="6"/>
  <c r="H3341" i="6"/>
  <c r="D3342" i="6"/>
  <c r="H3342" i="6"/>
  <c r="D3343" i="6"/>
  <c r="H3343" i="6"/>
  <c r="D3344" i="6"/>
  <c r="H3344" i="6"/>
  <c r="D3345" i="6"/>
  <c r="H3345" i="6"/>
  <c r="D3346" i="6"/>
  <c r="H3346" i="6"/>
  <c r="D3347" i="6"/>
  <c r="H3347" i="6"/>
  <c r="D3348" i="6"/>
  <c r="H3348" i="6"/>
  <c r="D3349" i="6"/>
  <c r="H3349" i="6"/>
  <c r="D3350" i="6"/>
  <c r="H3350" i="6"/>
  <c r="D3351" i="6"/>
  <c r="H3351" i="6"/>
  <c r="D3352" i="6"/>
  <c r="H3352" i="6"/>
  <c r="D3353" i="6"/>
  <c r="H3353" i="6"/>
  <c r="D3354" i="6"/>
  <c r="H3354" i="6"/>
  <c r="D3355" i="6"/>
  <c r="H3355" i="6"/>
  <c r="D3356" i="6"/>
  <c r="H3356" i="6"/>
  <c r="D3357" i="6"/>
  <c r="H3357" i="6"/>
  <c r="D3358" i="6"/>
  <c r="H3358" i="6"/>
  <c r="D3359" i="6"/>
  <c r="H3359" i="6"/>
  <c r="D3360" i="6"/>
  <c r="H3360" i="6"/>
  <c r="D3361" i="6"/>
  <c r="H3361" i="6"/>
  <c r="D3362" i="6"/>
  <c r="H3362" i="6"/>
  <c r="D3363" i="6"/>
  <c r="H3363" i="6"/>
  <c r="D3364" i="6"/>
  <c r="H3364" i="6"/>
  <c r="D3365" i="6"/>
  <c r="H3365" i="6"/>
  <c r="D3366" i="6"/>
  <c r="H3366" i="6"/>
  <c r="D3367" i="6"/>
  <c r="H3367" i="6"/>
  <c r="D3368" i="6"/>
  <c r="H3368" i="6"/>
  <c r="D3369" i="6"/>
  <c r="H3369" i="6"/>
  <c r="D3370" i="6"/>
  <c r="H3370" i="6"/>
  <c r="D3371" i="6"/>
  <c r="H3371" i="6"/>
  <c r="D3372" i="6"/>
  <c r="H3372" i="6"/>
  <c r="D3373" i="6"/>
  <c r="H3373" i="6"/>
  <c r="D3374" i="6"/>
  <c r="H3374" i="6"/>
  <c r="D3375" i="6"/>
  <c r="H3375" i="6"/>
  <c r="D3376" i="6"/>
  <c r="H3376" i="6"/>
  <c r="D3377" i="6"/>
  <c r="H3377" i="6"/>
  <c r="D3378" i="6"/>
  <c r="H3378" i="6"/>
  <c r="D3379" i="6"/>
  <c r="H3379" i="6"/>
  <c r="D3380" i="6"/>
  <c r="H3380" i="6"/>
  <c r="D3381" i="6"/>
  <c r="H3381" i="6"/>
  <c r="D3382" i="6"/>
  <c r="H3382" i="6"/>
  <c r="D3383" i="6"/>
  <c r="H3383" i="6"/>
  <c r="D3384" i="6"/>
  <c r="H3384" i="6"/>
  <c r="D3385" i="6"/>
  <c r="H3385" i="6"/>
  <c r="D3386" i="6"/>
  <c r="H3386" i="6"/>
  <c r="D3387" i="6"/>
  <c r="H3387" i="6"/>
  <c r="D3388" i="6"/>
  <c r="H3388" i="6"/>
  <c r="D3389" i="6"/>
  <c r="H3389" i="6"/>
  <c r="D3390" i="6"/>
  <c r="H3390" i="6"/>
  <c r="D3391" i="6"/>
  <c r="H3391" i="6"/>
  <c r="D3392" i="6"/>
  <c r="H3392" i="6"/>
  <c r="D3393" i="6"/>
  <c r="H3393" i="6"/>
  <c r="D3394" i="6"/>
  <c r="H3394" i="6"/>
  <c r="D3395" i="6"/>
  <c r="H3395" i="6"/>
  <c r="D3396" i="6"/>
  <c r="H3396" i="6"/>
  <c r="D3397" i="6"/>
  <c r="H3397" i="6"/>
  <c r="D3398" i="6"/>
  <c r="H3398" i="6"/>
  <c r="D3399" i="6"/>
  <c r="H3399" i="6"/>
  <c r="D3400" i="6"/>
  <c r="H3400" i="6"/>
  <c r="D3401" i="6"/>
  <c r="H3401" i="6"/>
  <c r="D3402" i="6"/>
  <c r="H3402" i="6"/>
  <c r="D3403" i="6"/>
  <c r="H3403" i="6"/>
  <c r="D3404" i="6"/>
  <c r="H3404" i="6"/>
  <c r="D3405" i="6"/>
  <c r="H3405" i="6"/>
  <c r="D3406" i="6"/>
  <c r="H3406" i="6"/>
  <c r="D3407" i="6"/>
  <c r="H3407" i="6"/>
  <c r="D3408" i="6"/>
  <c r="H3408" i="6"/>
  <c r="D3409" i="6"/>
  <c r="H3409" i="6"/>
  <c r="D3410" i="6"/>
  <c r="H3410" i="6"/>
  <c r="D3411" i="6"/>
  <c r="H3411" i="6"/>
  <c r="D3412" i="6"/>
  <c r="H3412" i="6"/>
  <c r="D3413" i="6"/>
  <c r="H3413" i="6"/>
  <c r="D3414" i="6"/>
  <c r="H3414" i="6"/>
  <c r="D3415" i="6"/>
  <c r="H3415" i="6"/>
  <c r="D3416" i="6"/>
  <c r="H3416" i="6"/>
  <c r="D3417" i="6"/>
  <c r="H3417" i="6"/>
  <c r="D3418" i="6"/>
  <c r="H3418" i="6"/>
  <c r="D3419" i="6"/>
  <c r="H3419" i="6"/>
  <c r="D3420" i="6"/>
  <c r="H3420" i="6"/>
  <c r="D3421" i="6"/>
  <c r="H3421" i="6"/>
  <c r="D3422" i="6"/>
  <c r="H3422" i="6"/>
  <c r="D3423" i="6"/>
  <c r="H3423" i="6"/>
  <c r="D3424" i="6"/>
  <c r="H3424" i="6"/>
  <c r="D3425" i="6"/>
  <c r="H3425" i="6"/>
  <c r="D3426" i="6"/>
  <c r="H3426" i="6"/>
  <c r="D3427" i="6"/>
  <c r="H3427" i="6"/>
  <c r="D3428" i="6"/>
  <c r="H3428" i="6"/>
  <c r="D3429" i="6"/>
  <c r="H3429" i="6"/>
  <c r="D3430" i="6"/>
  <c r="H3430" i="6"/>
  <c r="D3431" i="6"/>
  <c r="H3431" i="6"/>
  <c r="D3432" i="6"/>
  <c r="H3432" i="6"/>
  <c r="D3433" i="6"/>
  <c r="H3433" i="6"/>
  <c r="D3434" i="6"/>
  <c r="H3434" i="6"/>
  <c r="D3435" i="6"/>
  <c r="H3435" i="6"/>
  <c r="D3436" i="6"/>
  <c r="H3436" i="6"/>
  <c r="D3437" i="6"/>
  <c r="H3437" i="6"/>
  <c r="D3438" i="6"/>
  <c r="H3438" i="6"/>
  <c r="D3439" i="6"/>
  <c r="H3439" i="6"/>
  <c r="D3440" i="6"/>
  <c r="H3440" i="6"/>
  <c r="D3441" i="6"/>
  <c r="H3441" i="6"/>
  <c r="D3442" i="6"/>
  <c r="H3442" i="6"/>
  <c r="D3443" i="6"/>
  <c r="H3443" i="6"/>
  <c r="D3444" i="6"/>
  <c r="H3444" i="6"/>
  <c r="D3445" i="6"/>
  <c r="H3445" i="6"/>
  <c r="D3446" i="6"/>
  <c r="H3446" i="6"/>
  <c r="D3447" i="6"/>
  <c r="H3447" i="6"/>
  <c r="D3448" i="6"/>
  <c r="H3448" i="6"/>
  <c r="D3449" i="6"/>
  <c r="H3449" i="6"/>
  <c r="D3450" i="6"/>
  <c r="H3450" i="6"/>
  <c r="D3451" i="6"/>
  <c r="H3451" i="6"/>
  <c r="D3452" i="6"/>
  <c r="H3452" i="6"/>
  <c r="D3453" i="6"/>
  <c r="H3453" i="6"/>
  <c r="D3454" i="6"/>
  <c r="H3454" i="6"/>
  <c r="D3455" i="6"/>
  <c r="H3455" i="6"/>
  <c r="D3456" i="6"/>
  <c r="H3456" i="6"/>
  <c r="D3457" i="6"/>
  <c r="H3457" i="6"/>
  <c r="D3458" i="6"/>
  <c r="H3458" i="6"/>
  <c r="D3459" i="6"/>
  <c r="H3459" i="6"/>
  <c r="D3460" i="6"/>
  <c r="H3460" i="6"/>
  <c r="D3461" i="6"/>
  <c r="H3461" i="6"/>
  <c r="D3462" i="6"/>
  <c r="H3462" i="6"/>
  <c r="D3463" i="6"/>
  <c r="H3463" i="6"/>
  <c r="D3464" i="6"/>
  <c r="H3464" i="6"/>
  <c r="D3465" i="6"/>
  <c r="H3465" i="6"/>
  <c r="D3466" i="6"/>
  <c r="H3466" i="6"/>
  <c r="D3467" i="6"/>
  <c r="H3467" i="6"/>
  <c r="D3468" i="6"/>
  <c r="H3468" i="6"/>
  <c r="D3469" i="6"/>
  <c r="H3469" i="6"/>
  <c r="D3470" i="6"/>
  <c r="H3470" i="6"/>
  <c r="D3471" i="6"/>
  <c r="H3471" i="6"/>
  <c r="D3472" i="6"/>
  <c r="H3472" i="6"/>
  <c r="D3473" i="6"/>
  <c r="H3473" i="6"/>
  <c r="D3474" i="6"/>
  <c r="H3474" i="6"/>
  <c r="D3475" i="6"/>
  <c r="H3475" i="6"/>
  <c r="D3476" i="6"/>
  <c r="H3476" i="6"/>
  <c r="D3477" i="6"/>
  <c r="H3477" i="6"/>
  <c r="D3478" i="6"/>
  <c r="H3478" i="6"/>
  <c r="D3479" i="6"/>
  <c r="H3479" i="6"/>
  <c r="D3480" i="6"/>
  <c r="H3480" i="6"/>
  <c r="D3481" i="6"/>
  <c r="H3481" i="6"/>
  <c r="D3482" i="6"/>
  <c r="H3482" i="6"/>
  <c r="D3483" i="6"/>
  <c r="H3483" i="6"/>
  <c r="D3484" i="6"/>
  <c r="H3484" i="6"/>
  <c r="D3485" i="6"/>
  <c r="H3485" i="6"/>
  <c r="D3486" i="6"/>
  <c r="H3486" i="6"/>
  <c r="D3487" i="6"/>
  <c r="H3487" i="6"/>
  <c r="D3488" i="6"/>
  <c r="H3488" i="6"/>
  <c r="D3489" i="6"/>
  <c r="H3489" i="6"/>
  <c r="D3490" i="6"/>
  <c r="H3490" i="6"/>
  <c r="D3491" i="6"/>
  <c r="H3491" i="6"/>
  <c r="D3492" i="6"/>
  <c r="H3492" i="6"/>
  <c r="D3493" i="6"/>
  <c r="H3493" i="6"/>
  <c r="D3494" i="6"/>
  <c r="H3494" i="6"/>
  <c r="D3495" i="6"/>
  <c r="H3495" i="6"/>
  <c r="D3496" i="6"/>
  <c r="H3496" i="6"/>
  <c r="D3497" i="6"/>
  <c r="H3497" i="6"/>
  <c r="D3498" i="6"/>
  <c r="H3498" i="6"/>
  <c r="D3499" i="6"/>
  <c r="H3499" i="6"/>
  <c r="D3500" i="6"/>
  <c r="H3500" i="6"/>
  <c r="D3501" i="6"/>
  <c r="H3501" i="6"/>
  <c r="D3502" i="6"/>
  <c r="H3502" i="6"/>
  <c r="D3503" i="6"/>
  <c r="H3503" i="6"/>
  <c r="D3504" i="6"/>
  <c r="H3504" i="6"/>
  <c r="D3505" i="6"/>
  <c r="H3505" i="6"/>
  <c r="D3506" i="6"/>
  <c r="H3506" i="6"/>
  <c r="D3507" i="6"/>
  <c r="H3507" i="6"/>
  <c r="D3508" i="6"/>
  <c r="H3508" i="6"/>
  <c r="D3509" i="6"/>
  <c r="H3509" i="6"/>
  <c r="D3510" i="6"/>
  <c r="H3510" i="6"/>
  <c r="D3511" i="6"/>
  <c r="H3511" i="6"/>
  <c r="D3512" i="6"/>
  <c r="H3512" i="6"/>
  <c r="D3513" i="6"/>
  <c r="H3513" i="6"/>
  <c r="D3514" i="6"/>
  <c r="H3514" i="6"/>
  <c r="D3515" i="6"/>
  <c r="H3515" i="6"/>
  <c r="D3516" i="6"/>
  <c r="H3516" i="6"/>
  <c r="D3517" i="6"/>
  <c r="H3517" i="6"/>
  <c r="D3518" i="6"/>
  <c r="H3518" i="6"/>
  <c r="D3519" i="6"/>
  <c r="H3519" i="6"/>
  <c r="D3520" i="6"/>
  <c r="H3520" i="6"/>
  <c r="D3521" i="6"/>
  <c r="H3521" i="6"/>
  <c r="D3522" i="6"/>
  <c r="H3522" i="6"/>
  <c r="D3523" i="6"/>
  <c r="H3523" i="6"/>
  <c r="D3524" i="6"/>
  <c r="H3524" i="6"/>
  <c r="D3525" i="6"/>
  <c r="H3525" i="6"/>
  <c r="D3526" i="6"/>
  <c r="H3526" i="6"/>
  <c r="D3527" i="6"/>
  <c r="H3527" i="6"/>
  <c r="D3528" i="6"/>
  <c r="H3528" i="6"/>
  <c r="D3529" i="6"/>
  <c r="H3529" i="6"/>
  <c r="D3530" i="6"/>
  <c r="H3530" i="6"/>
  <c r="D3531" i="6"/>
  <c r="H3531" i="6"/>
  <c r="D3532" i="6"/>
  <c r="H3532" i="6"/>
  <c r="D3533" i="6"/>
  <c r="H3533" i="6"/>
  <c r="D3534" i="6"/>
  <c r="H3534" i="6"/>
  <c r="D3535" i="6"/>
  <c r="H3535" i="6"/>
  <c r="D3536" i="6"/>
  <c r="H3536" i="6"/>
  <c r="D3537" i="6"/>
  <c r="H3537" i="6"/>
  <c r="D3538" i="6"/>
  <c r="H3538" i="6"/>
  <c r="D3539" i="6"/>
  <c r="H3539" i="6"/>
  <c r="D3540" i="6"/>
  <c r="H3540" i="6"/>
  <c r="D3541" i="6"/>
  <c r="H3541" i="6"/>
  <c r="D3542" i="6"/>
  <c r="H3542" i="6"/>
  <c r="D3543" i="6"/>
  <c r="H3543" i="6"/>
  <c r="D3544" i="6"/>
  <c r="H3544" i="6"/>
  <c r="D3545" i="6"/>
  <c r="H3545" i="6"/>
  <c r="D3546" i="6"/>
  <c r="H3546" i="6"/>
  <c r="D3547" i="6"/>
  <c r="H3547" i="6"/>
  <c r="D3548" i="6"/>
  <c r="H3548" i="6"/>
  <c r="D3549" i="6"/>
  <c r="H3549" i="6"/>
  <c r="D3550" i="6"/>
  <c r="H3550" i="6"/>
  <c r="D3551" i="6"/>
  <c r="H3551" i="6"/>
  <c r="D3552" i="6"/>
  <c r="H3552" i="6"/>
  <c r="D3553" i="6"/>
  <c r="H3553" i="6"/>
  <c r="D3554" i="6"/>
  <c r="H3554" i="6"/>
  <c r="D3555" i="6"/>
  <c r="H3555" i="6"/>
  <c r="D3556" i="6"/>
  <c r="H3556" i="6"/>
  <c r="D3557" i="6"/>
  <c r="H3557" i="6"/>
  <c r="D3558" i="6"/>
  <c r="H3558" i="6"/>
  <c r="D3559" i="6"/>
  <c r="H3559" i="6"/>
  <c r="D3560" i="6"/>
  <c r="H3560" i="6"/>
  <c r="D3561" i="6"/>
  <c r="H3561" i="6"/>
  <c r="D3562" i="6"/>
  <c r="H3562" i="6"/>
  <c r="D3563" i="6"/>
  <c r="H3563" i="6"/>
  <c r="D3564" i="6"/>
  <c r="H3564" i="6"/>
  <c r="D3565" i="6"/>
  <c r="H3565" i="6"/>
  <c r="D3566" i="6"/>
  <c r="H3566" i="6"/>
  <c r="D3567" i="6"/>
  <c r="H3567" i="6"/>
  <c r="D3568" i="6"/>
  <c r="H3568" i="6"/>
  <c r="D3569" i="6"/>
  <c r="H3569" i="6"/>
  <c r="D3570" i="6"/>
  <c r="H3570" i="6"/>
  <c r="D3571" i="6"/>
  <c r="H3571" i="6"/>
  <c r="D3572" i="6"/>
  <c r="H3572" i="6"/>
  <c r="D3573" i="6"/>
  <c r="H3573" i="6"/>
  <c r="D3574" i="6"/>
  <c r="H3574" i="6"/>
  <c r="D3575" i="6"/>
  <c r="H3575" i="6"/>
  <c r="D3576" i="6"/>
  <c r="H3576" i="6"/>
  <c r="D3577" i="6"/>
  <c r="H3577" i="6"/>
  <c r="D3578" i="6"/>
  <c r="H3578" i="6"/>
  <c r="D3579" i="6"/>
  <c r="H3579" i="6"/>
  <c r="D3580" i="6"/>
  <c r="H3580" i="6"/>
  <c r="D3581" i="6"/>
  <c r="H3581" i="6"/>
  <c r="D3582" i="6"/>
  <c r="H3582" i="6"/>
  <c r="D3583" i="6"/>
  <c r="H3583" i="6"/>
  <c r="D3584" i="6"/>
  <c r="H3584" i="6"/>
  <c r="D3585" i="6"/>
  <c r="H3585" i="6"/>
  <c r="D3586" i="6"/>
  <c r="H3586" i="6"/>
  <c r="D3587" i="6"/>
  <c r="H3587" i="6"/>
  <c r="D3588" i="6"/>
  <c r="H3588" i="6"/>
  <c r="D3589" i="6"/>
  <c r="H3589" i="6"/>
  <c r="D3590" i="6"/>
  <c r="H3590" i="6"/>
  <c r="D3591" i="6"/>
  <c r="H3591" i="6"/>
  <c r="D3592" i="6"/>
  <c r="H3592" i="6"/>
  <c r="D3593" i="6"/>
  <c r="H3593" i="6"/>
  <c r="D3594" i="6"/>
  <c r="H3594" i="6"/>
  <c r="D3595" i="6"/>
  <c r="H3595" i="6"/>
  <c r="D3596" i="6"/>
  <c r="H3596" i="6"/>
  <c r="D3597" i="6"/>
  <c r="H3597" i="6"/>
  <c r="D3598" i="6"/>
  <c r="H3598" i="6"/>
  <c r="D3599" i="6"/>
  <c r="H3599" i="6"/>
  <c r="D3600" i="6"/>
  <c r="H3600" i="6"/>
  <c r="D3601" i="6"/>
  <c r="H3601" i="6"/>
  <c r="D3602" i="6"/>
  <c r="H3602" i="6"/>
  <c r="D3603" i="6"/>
  <c r="H3603" i="6"/>
  <c r="D3604" i="6"/>
  <c r="H3604" i="6"/>
  <c r="D3605" i="6"/>
  <c r="H3605" i="6"/>
  <c r="D3606" i="6"/>
  <c r="H3606" i="6"/>
  <c r="D3607" i="6"/>
  <c r="H3607" i="6"/>
  <c r="D3608" i="6"/>
  <c r="H3608" i="6"/>
  <c r="D3609" i="6"/>
  <c r="H3609" i="6"/>
  <c r="D3610" i="6"/>
  <c r="H3610" i="6"/>
  <c r="D3611" i="6"/>
  <c r="H3611" i="6"/>
  <c r="D3612" i="6"/>
  <c r="H3612" i="6"/>
  <c r="D3613" i="6"/>
  <c r="H3613" i="6"/>
  <c r="D3614" i="6"/>
  <c r="H3614" i="6"/>
  <c r="D3615" i="6"/>
  <c r="H3615" i="6"/>
  <c r="D3616" i="6"/>
  <c r="H3616" i="6"/>
  <c r="D3617" i="6"/>
  <c r="H3617" i="6"/>
  <c r="D3618" i="6"/>
  <c r="H3618" i="6"/>
  <c r="D3619" i="6"/>
  <c r="H3619" i="6"/>
  <c r="D3620" i="6"/>
  <c r="H3620" i="6"/>
  <c r="D3621" i="6"/>
  <c r="H3621" i="6"/>
  <c r="D3622" i="6"/>
  <c r="H3622" i="6"/>
  <c r="D3623" i="6"/>
  <c r="H3623" i="6"/>
  <c r="D3624" i="6"/>
  <c r="H3624" i="6"/>
  <c r="D3625" i="6"/>
  <c r="H3625" i="6"/>
  <c r="D3626" i="6"/>
  <c r="H3626" i="6"/>
  <c r="D3627" i="6"/>
  <c r="H3627" i="6"/>
  <c r="D3628" i="6"/>
  <c r="H3628" i="6"/>
  <c r="D3629" i="6"/>
  <c r="H3629" i="6"/>
  <c r="D3630" i="6"/>
  <c r="H3630" i="6"/>
  <c r="D3631" i="6"/>
  <c r="H3631" i="6"/>
  <c r="D3632" i="6"/>
  <c r="H3632" i="6"/>
  <c r="D3633" i="6"/>
  <c r="H3633" i="6"/>
  <c r="D3634" i="6"/>
  <c r="H3634" i="6"/>
  <c r="D3635" i="6"/>
  <c r="H3635" i="6"/>
  <c r="D3636" i="6"/>
  <c r="H3636" i="6"/>
  <c r="D3637" i="6"/>
  <c r="H3637" i="6"/>
  <c r="D3638" i="6"/>
  <c r="H3638" i="6"/>
  <c r="D3639" i="6"/>
  <c r="H3639" i="6"/>
  <c r="D3640" i="6"/>
  <c r="H3640" i="6"/>
  <c r="D3641" i="6"/>
  <c r="H3641" i="6"/>
  <c r="D3642" i="6"/>
  <c r="H3642" i="6"/>
  <c r="D3643" i="6"/>
  <c r="H3643" i="6"/>
  <c r="D3644" i="6"/>
  <c r="H3644" i="6"/>
  <c r="D3645" i="6"/>
  <c r="H3645" i="6"/>
  <c r="D3646" i="6"/>
  <c r="H3646" i="6"/>
  <c r="D3647" i="6"/>
  <c r="H3647" i="6"/>
  <c r="D3648" i="6"/>
  <c r="H3648" i="6"/>
  <c r="D3649" i="6"/>
  <c r="H3649" i="6"/>
  <c r="D3650" i="6"/>
  <c r="H3650" i="6"/>
  <c r="D3651" i="6"/>
  <c r="H3651" i="6"/>
  <c r="D3652" i="6"/>
  <c r="H3652" i="6"/>
  <c r="D3653" i="6"/>
  <c r="H3653" i="6"/>
  <c r="D3654" i="6"/>
  <c r="H3654" i="6"/>
  <c r="D3655" i="6"/>
  <c r="H3655" i="6"/>
  <c r="D3656" i="6"/>
  <c r="H3656" i="6"/>
  <c r="D3657" i="6"/>
  <c r="H3657" i="6"/>
  <c r="D3658" i="6"/>
  <c r="H3658" i="6"/>
  <c r="D3659" i="6"/>
  <c r="H3659" i="6"/>
  <c r="D3660" i="6"/>
  <c r="H3660" i="6"/>
  <c r="D3661" i="6"/>
  <c r="H3661" i="6"/>
  <c r="D3662" i="6"/>
  <c r="H3662" i="6"/>
  <c r="D3663" i="6"/>
  <c r="H3663" i="6"/>
  <c r="D3664" i="6"/>
  <c r="H3664" i="6"/>
  <c r="D3665" i="6"/>
  <c r="H3665" i="6"/>
  <c r="D3666" i="6"/>
  <c r="H3666" i="6"/>
  <c r="D3667" i="6"/>
  <c r="H3667" i="6"/>
  <c r="D3668" i="6"/>
  <c r="H3668" i="6"/>
  <c r="D3669" i="6"/>
  <c r="H3669" i="6"/>
  <c r="D3670" i="6"/>
  <c r="H3670" i="6"/>
  <c r="D3671" i="6"/>
  <c r="H3671" i="6"/>
  <c r="D3672" i="6"/>
  <c r="H3672" i="6"/>
  <c r="D3673" i="6"/>
  <c r="H3673" i="6"/>
  <c r="D3674" i="6"/>
  <c r="H3674" i="6"/>
  <c r="D3675" i="6"/>
  <c r="H3675" i="6"/>
  <c r="D3676" i="6"/>
  <c r="H3676" i="6"/>
  <c r="D3677" i="6"/>
  <c r="H3677" i="6"/>
  <c r="D3678" i="6"/>
  <c r="H3678" i="6"/>
  <c r="D3679" i="6"/>
  <c r="H3679" i="6"/>
  <c r="D3680" i="6"/>
  <c r="H3680" i="6"/>
  <c r="D3681" i="6"/>
  <c r="H3681" i="6"/>
  <c r="D3682" i="6"/>
  <c r="H3682" i="6"/>
  <c r="D3683" i="6"/>
  <c r="H3683" i="6"/>
  <c r="D3684" i="6"/>
  <c r="H3684" i="6"/>
  <c r="D3685" i="6"/>
  <c r="H3685" i="6"/>
  <c r="D3686" i="6"/>
  <c r="H3686" i="6"/>
  <c r="D3687" i="6"/>
  <c r="H3687" i="6"/>
  <c r="D3688" i="6"/>
  <c r="H3688" i="6"/>
  <c r="D3689" i="6"/>
  <c r="H3689" i="6"/>
  <c r="D3690" i="6"/>
  <c r="H3690" i="6"/>
  <c r="D3691" i="6"/>
  <c r="H3691" i="6"/>
  <c r="D3692" i="6"/>
  <c r="H3692" i="6"/>
  <c r="D3693" i="6"/>
  <c r="H3693" i="6"/>
  <c r="D3694" i="6"/>
  <c r="H3694" i="6"/>
  <c r="D3695" i="6"/>
  <c r="H3695" i="6"/>
  <c r="D3696" i="6"/>
  <c r="H3696" i="6"/>
  <c r="D3697" i="6"/>
  <c r="H3697" i="6"/>
  <c r="D3698" i="6"/>
  <c r="H3698" i="6"/>
  <c r="D3699" i="6"/>
  <c r="H3699" i="6"/>
  <c r="D3700" i="6"/>
  <c r="H3700" i="6"/>
  <c r="D3701" i="6"/>
  <c r="H3701" i="6"/>
  <c r="D3702" i="6"/>
  <c r="H3702" i="6"/>
  <c r="D3703" i="6"/>
  <c r="H3703" i="6"/>
  <c r="D3704" i="6"/>
  <c r="H3704" i="6"/>
  <c r="D3705" i="6"/>
  <c r="H3705" i="6"/>
  <c r="D3706" i="6"/>
  <c r="H3706" i="6"/>
  <c r="D3707" i="6"/>
  <c r="H3707" i="6"/>
  <c r="D3708" i="6"/>
  <c r="H3708" i="6"/>
  <c r="D3709" i="6"/>
  <c r="H3709" i="6"/>
  <c r="D3710" i="6"/>
  <c r="H3710" i="6"/>
  <c r="D3711" i="6"/>
  <c r="H3711" i="6"/>
  <c r="D3712" i="6"/>
  <c r="H3712" i="6"/>
  <c r="D3713" i="6"/>
  <c r="H3713" i="6"/>
  <c r="D3714" i="6"/>
  <c r="H3714" i="6"/>
  <c r="D3715" i="6"/>
  <c r="H3715" i="6"/>
  <c r="D3716" i="6"/>
  <c r="H3716" i="6"/>
  <c r="D3717" i="6"/>
  <c r="H3717" i="6"/>
  <c r="D3718" i="6"/>
  <c r="H3718" i="6"/>
  <c r="D3719" i="6"/>
  <c r="H3719" i="6"/>
  <c r="D3720" i="6"/>
  <c r="H3720" i="6"/>
  <c r="D3721" i="6"/>
  <c r="H3721" i="6"/>
  <c r="D3722" i="6"/>
  <c r="H3722" i="6"/>
  <c r="D3723" i="6"/>
  <c r="H3723" i="6"/>
  <c r="D3724" i="6"/>
  <c r="H3724" i="6"/>
  <c r="D3725" i="6"/>
  <c r="H3725" i="6"/>
  <c r="D3726" i="6"/>
  <c r="H3726" i="6"/>
  <c r="D3727" i="6"/>
  <c r="H3727" i="6"/>
  <c r="D3728" i="6"/>
  <c r="H3728" i="6"/>
  <c r="D3729" i="6"/>
  <c r="H3729" i="6"/>
  <c r="D3730" i="6"/>
  <c r="H3730" i="6"/>
  <c r="D3731" i="6"/>
  <c r="H3731" i="6"/>
  <c r="D3732" i="6"/>
  <c r="H3732" i="6"/>
  <c r="D3733" i="6"/>
  <c r="H3733" i="6"/>
  <c r="D3734" i="6"/>
  <c r="H3734" i="6"/>
  <c r="D3735" i="6"/>
  <c r="H3735" i="6"/>
  <c r="D3736" i="6"/>
  <c r="H3736" i="6"/>
  <c r="D3737" i="6"/>
  <c r="H3737" i="6"/>
  <c r="D3738" i="6"/>
  <c r="H3738" i="6"/>
  <c r="D3739" i="6"/>
  <c r="H3739" i="6"/>
  <c r="D3740" i="6"/>
  <c r="H3740" i="6"/>
  <c r="D3741" i="6"/>
  <c r="H3741" i="6"/>
  <c r="D3742" i="6"/>
  <c r="H3742" i="6"/>
  <c r="D3743" i="6"/>
  <c r="H3743" i="6"/>
  <c r="D3744" i="6"/>
  <c r="H3744" i="6"/>
  <c r="D3745" i="6"/>
  <c r="H3745" i="6"/>
  <c r="D3746" i="6"/>
  <c r="H3746" i="6"/>
  <c r="D3747" i="6"/>
  <c r="H3747" i="6"/>
  <c r="D3748" i="6"/>
  <c r="H3748" i="6"/>
  <c r="D3749" i="6"/>
  <c r="H3749" i="6"/>
  <c r="D3750" i="6"/>
  <c r="H3750" i="6"/>
  <c r="D3751" i="6"/>
  <c r="H3751" i="6"/>
  <c r="D3752" i="6"/>
  <c r="H3752" i="6"/>
  <c r="D3753" i="6"/>
  <c r="H3753" i="6"/>
  <c r="D3754" i="6"/>
  <c r="H3754" i="6"/>
  <c r="D3755" i="6"/>
  <c r="H3755" i="6"/>
  <c r="D3756" i="6"/>
  <c r="H3756" i="6"/>
  <c r="D3757" i="6"/>
  <c r="H3757" i="6"/>
  <c r="D3758" i="6"/>
  <c r="H3758" i="6"/>
  <c r="D3759" i="6"/>
  <c r="H3759" i="6"/>
  <c r="D3760" i="6"/>
  <c r="H3760" i="6"/>
  <c r="D3761" i="6"/>
  <c r="H3761" i="6"/>
  <c r="D3762" i="6"/>
  <c r="H3762" i="6"/>
  <c r="D3763" i="6"/>
  <c r="H3763" i="6"/>
  <c r="D3764" i="6"/>
  <c r="H3764" i="6"/>
  <c r="D3765" i="6"/>
  <c r="H3765" i="6"/>
  <c r="D3766" i="6"/>
  <c r="H3766" i="6"/>
  <c r="D3767" i="6"/>
  <c r="H3767" i="6"/>
  <c r="D3768" i="6"/>
  <c r="H3768" i="6"/>
  <c r="D3769" i="6"/>
  <c r="H3769" i="6"/>
  <c r="D3770" i="6"/>
  <c r="H3770" i="6"/>
  <c r="D3771" i="6"/>
  <c r="H3771" i="6"/>
  <c r="D3772" i="6"/>
  <c r="H3772" i="6"/>
  <c r="D3773" i="6"/>
  <c r="H3773" i="6"/>
  <c r="D3774" i="6"/>
  <c r="H3774" i="6"/>
  <c r="D3775" i="6"/>
  <c r="H3775" i="6"/>
  <c r="D3776" i="6"/>
  <c r="H3776" i="6"/>
  <c r="D3777" i="6"/>
  <c r="H3777" i="6"/>
  <c r="D3778" i="6"/>
  <c r="H3778" i="6"/>
  <c r="D3779" i="6"/>
  <c r="H3779" i="6"/>
  <c r="D3780" i="6"/>
  <c r="H3780" i="6"/>
  <c r="D3781" i="6"/>
  <c r="H3781" i="6"/>
  <c r="D3782" i="6"/>
  <c r="H3782" i="6"/>
  <c r="D3783" i="6"/>
  <c r="H3783" i="6"/>
  <c r="D3784" i="6"/>
  <c r="H3784" i="6"/>
  <c r="D3785" i="6"/>
  <c r="H3785" i="6"/>
  <c r="D3786" i="6"/>
  <c r="H3786" i="6"/>
  <c r="D3787" i="6"/>
  <c r="H3787" i="6"/>
  <c r="D3788" i="6"/>
  <c r="H3788" i="6"/>
  <c r="D3789" i="6"/>
  <c r="H3789" i="6"/>
  <c r="D3790" i="6"/>
  <c r="H3790" i="6"/>
  <c r="D3791" i="6"/>
  <c r="H3791" i="6"/>
  <c r="D3792" i="6"/>
  <c r="H3792" i="6"/>
  <c r="D3793" i="6"/>
  <c r="H3793" i="6"/>
  <c r="D3794" i="6"/>
  <c r="H3794" i="6"/>
  <c r="D3795" i="6"/>
  <c r="H3795" i="6"/>
  <c r="D3796" i="6"/>
  <c r="H3796" i="6"/>
  <c r="D3797" i="6"/>
  <c r="H3797" i="6"/>
  <c r="D3798" i="6"/>
  <c r="H3798" i="6"/>
  <c r="D3799" i="6"/>
  <c r="H3799" i="6"/>
  <c r="D3800" i="6"/>
  <c r="H3800" i="6"/>
  <c r="D3801" i="6"/>
  <c r="H3801" i="6"/>
  <c r="D3802" i="6"/>
  <c r="H3802" i="6"/>
  <c r="D3803" i="6"/>
  <c r="H3803" i="6"/>
  <c r="D3804" i="6"/>
  <c r="H3804" i="6"/>
  <c r="D3805" i="6"/>
  <c r="H3805" i="6"/>
  <c r="D3806" i="6"/>
  <c r="H3806" i="6"/>
  <c r="D3807" i="6"/>
  <c r="H3807" i="6"/>
  <c r="D3808" i="6"/>
  <c r="H3808" i="6"/>
  <c r="D3809" i="6"/>
  <c r="H3809" i="6"/>
  <c r="D3810" i="6"/>
  <c r="H3810" i="6"/>
  <c r="D3811" i="6"/>
  <c r="H3811" i="6"/>
  <c r="D3812" i="6"/>
  <c r="H3812" i="6"/>
  <c r="D3813" i="6"/>
  <c r="H3813" i="6"/>
  <c r="D3814" i="6"/>
  <c r="H3814" i="6"/>
  <c r="D3815" i="6"/>
  <c r="H3815" i="6"/>
  <c r="D3816" i="6"/>
  <c r="H3816" i="6"/>
  <c r="D3817" i="6"/>
  <c r="H3817" i="6"/>
  <c r="D3818" i="6"/>
  <c r="H3818" i="6"/>
  <c r="D3819" i="6"/>
  <c r="H3819" i="6"/>
  <c r="D3820" i="6"/>
  <c r="H3820" i="6"/>
  <c r="D3821" i="6"/>
  <c r="H3821" i="6"/>
  <c r="D3822" i="6"/>
  <c r="H3822" i="6"/>
  <c r="D3823" i="6"/>
  <c r="H3823" i="6"/>
  <c r="D3824" i="6"/>
  <c r="H3824" i="6"/>
  <c r="D3825" i="6"/>
  <c r="H3825" i="6"/>
  <c r="D3826" i="6"/>
  <c r="H3826" i="6"/>
  <c r="D3827" i="6"/>
  <c r="H3827" i="6"/>
  <c r="D3828" i="6"/>
  <c r="H3828" i="6"/>
  <c r="D3829" i="6"/>
  <c r="H3829" i="6"/>
  <c r="D3830" i="6"/>
  <c r="H3830" i="6"/>
  <c r="D3831" i="6"/>
  <c r="H3831" i="6"/>
  <c r="D3832" i="6"/>
  <c r="H3832" i="6"/>
  <c r="D3833" i="6"/>
  <c r="H3833" i="6"/>
  <c r="D3834" i="6"/>
  <c r="H3834" i="6"/>
  <c r="D3835" i="6"/>
  <c r="H3835" i="6"/>
  <c r="D3836" i="6"/>
  <c r="H3836" i="6"/>
  <c r="D3837" i="6"/>
  <c r="H3837" i="6"/>
  <c r="D3838" i="6"/>
  <c r="H3838" i="6"/>
  <c r="D3839" i="6"/>
  <c r="H3839" i="6"/>
  <c r="D3840" i="6"/>
  <c r="H3840" i="6"/>
  <c r="D3841" i="6"/>
  <c r="H3841" i="6"/>
  <c r="D3842" i="6"/>
  <c r="H3842" i="6"/>
  <c r="D3843" i="6"/>
  <c r="H3843" i="6"/>
  <c r="D3844" i="6"/>
  <c r="H3844" i="6"/>
  <c r="D3845" i="6"/>
  <c r="H3845" i="6"/>
  <c r="D3846" i="6"/>
  <c r="H3846" i="6"/>
  <c r="D3847" i="6"/>
  <c r="H3847" i="6"/>
  <c r="D3848" i="6"/>
  <c r="H3848" i="6"/>
  <c r="D3849" i="6"/>
  <c r="H3849" i="6"/>
  <c r="D3850" i="6"/>
  <c r="H3850" i="6"/>
  <c r="D3851" i="6"/>
  <c r="H3851" i="6"/>
  <c r="D3852" i="6"/>
  <c r="H3852" i="6"/>
  <c r="D3853" i="6"/>
  <c r="H3853" i="6"/>
  <c r="D3854" i="6"/>
  <c r="H3854" i="6"/>
  <c r="D3855" i="6"/>
  <c r="H3855" i="6"/>
  <c r="D3856" i="6"/>
  <c r="H3856" i="6"/>
  <c r="D3857" i="6"/>
  <c r="H3857" i="6"/>
  <c r="D3858" i="6"/>
  <c r="H3858" i="6"/>
  <c r="D3859" i="6"/>
  <c r="H3859" i="6"/>
  <c r="D3860" i="6"/>
  <c r="H3860" i="6"/>
  <c r="D3861" i="6"/>
  <c r="H3861" i="6"/>
  <c r="D3862" i="6"/>
  <c r="H3862" i="6"/>
  <c r="D3863" i="6"/>
  <c r="H3863" i="6"/>
  <c r="D3864" i="6"/>
  <c r="H3864" i="6"/>
  <c r="D3865" i="6"/>
  <c r="H3865" i="6"/>
  <c r="D3866" i="6"/>
  <c r="H3866" i="6"/>
  <c r="D3867" i="6"/>
  <c r="H3867" i="6"/>
  <c r="D3868" i="6"/>
  <c r="H3868" i="6"/>
  <c r="D3869" i="6"/>
  <c r="H3869" i="6"/>
  <c r="D3870" i="6"/>
  <c r="H3870" i="6"/>
  <c r="D3871" i="6"/>
  <c r="H3871" i="6"/>
  <c r="D3872" i="6"/>
  <c r="H3872" i="6"/>
  <c r="D3873" i="6"/>
  <c r="H3873" i="6"/>
  <c r="D3874" i="6"/>
  <c r="H3874" i="6"/>
  <c r="D3875" i="6"/>
  <c r="H3875" i="6"/>
  <c r="D3876" i="6"/>
  <c r="H3876" i="6"/>
  <c r="D3877" i="6"/>
  <c r="H3877" i="6"/>
  <c r="D3878" i="6"/>
  <c r="H3878" i="6"/>
  <c r="D3879" i="6"/>
  <c r="H3879" i="6"/>
  <c r="D3880" i="6"/>
  <c r="H3880" i="6"/>
  <c r="D3881" i="6"/>
  <c r="H3881" i="6"/>
  <c r="D3882" i="6"/>
  <c r="H3882" i="6"/>
  <c r="D3883" i="6"/>
  <c r="H3883" i="6"/>
  <c r="D3884" i="6"/>
  <c r="H3884" i="6"/>
  <c r="D3885" i="6"/>
  <c r="H3885" i="6"/>
  <c r="D3886" i="6"/>
  <c r="H3886" i="6"/>
  <c r="D3887" i="6"/>
  <c r="H3887" i="6"/>
  <c r="D3888" i="6"/>
  <c r="H3888" i="6"/>
  <c r="D3889" i="6"/>
  <c r="H3889" i="6"/>
  <c r="D3890" i="6"/>
  <c r="H3890" i="6"/>
  <c r="D3891" i="6"/>
  <c r="H3891" i="6"/>
  <c r="D3892" i="6"/>
  <c r="H3892" i="6"/>
  <c r="D3893" i="6"/>
  <c r="H3893" i="6"/>
  <c r="D3894" i="6"/>
  <c r="H3894" i="6"/>
  <c r="D3895" i="6"/>
  <c r="H3895" i="6"/>
  <c r="D3896" i="6"/>
  <c r="H3896" i="6"/>
  <c r="D3897" i="6"/>
  <c r="H3897" i="6"/>
  <c r="D3898" i="6"/>
  <c r="H3898" i="6"/>
  <c r="D3899" i="6"/>
  <c r="H3899" i="6"/>
  <c r="D3900" i="6"/>
  <c r="H3900" i="6"/>
  <c r="D3901" i="6"/>
  <c r="H3901" i="6"/>
  <c r="D3902" i="6"/>
  <c r="H3902" i="6"/>
  <c r="D3903" i="6"/>
  <c r="H3903" i="6"/>
  <c r="D3904" i="6"/>
  <c r="H3904" i="6"/>
  <c r="D3905" i="6"/>
  <c r="H3905" i="6"/>
  <c r="D3906" i="6"/>
  <c r="H3906" i="6"/>
  <c r="D3907" i="6"/>
  <c r="H3907" i="6"/>
  <c r="D3908" i="6"/>
  <c r="H3908" i="6"/>
  <c r="D3909" i="6"/>
  <c r="H3909" i="6"/>
  <c r="D3910" i="6"/>
  <c r="H3910" i="6"/>
  <c r="D3911" i="6"/>
  <c r="H3911" i="6"/>
  <c r="D3912" i="6"/>
  <c r="H3912" i="6"/>
  <c r="D3913" i="6"/>
  <c r="H3913" i="6"/>
  <c r="D3914" i="6"/>
  <c r="H3914" i="6"/>
  <c r="D3915" i="6"/>
  <c r="H3915" i="6"/>
  <c r="D3916" i="6"/>
  <c r="H3916" i="6"/>
  <c r="D3917" i="6"/>
  <c r="H3917" i="6"/>
  <c r="D3918" i="6"/>
  <c r="H3918" i="6"/>
  <c r="D3919" i="6"/>
  <c r="H3919" i="6"/>
  <c r="D3920" i="6"/>
  <c r="H3920" i="6"/>
  <c r="D3921" i="6"/>
  <c r="H3921" i="6"/>
  <c r="D3922" i="6"/>
  <c r="H3922" i="6"/>
  <c r="D3923" i="6"/>
  <c r="H3923" i="6"/>
  <c r="D3924" i="6"/>
  <c r="H3924" i="6"/>
  <c r="D3925" i="6"/>
  <c r="H3925" i="6"/>
  <c r="D3926" i="6"/>
  <c r="H3926" i="6"/>
  <c r="D3927" i="6"/>
  <c r="H3927" i="6"/>
  <c r="D3928" i="6"/>
  <c r="H3928" i="6"/>
  <c r="D3929" i="6"/>
  <c r="H3929" i="6"/>
  <c r="D3930" i="6"/>
  <c r="H3930" i="6"/>
  <c r="D3931" i="6"/>
  <c r="H3931" i="6"/>
  <c r="D3932" i="6"/>
  <c r="H3932" i="6"/>
  <c r="D3933" i="6"/>
  <c r="H3933" i="6"/>
  <c r="D3934" i="6"/>
  <c r="H3934" i="6"/>
  <c r="D3935" i="6"/>
  <c r="H3935" i="6"/>
  <c r="D3936" i="6"/>
  <c r="H3936" i="6"/>
  <c r="D3937" i="6"/>
  <c r="H3937" i="6"/>
  <c r="D3938" i="6"/>
  <c r="H3938" i="6"/>
  <c r="D3939" i="6"/>
  <c r="H3939" i="6"/>
  <c r="D3940" i="6"/>
  <c r="H3940" i="6"/>
  <c r="D3941" i="6"/>
  <c r="H3941" i="6"/>
  <c r="D3942" i="6"/>
  <c r="H3942" i="6"/>
  <c r="D3943" i="6"/>
  <c r="H3943" i="6"/>
  <c r="D3944" i="6"/>
  <c r="H3944" i="6"/>
  <c r="D3945" i="6"/>
  <c r="H3945" i="6"/>
  <c r="D3946" i="6"/>
  <c r="H3946" i="6"/>
  <c r="D3947" i="6"/>
  <c r="H3947" i="6"/>
  <c r="D3948" i="6"/>
  <c r="H3948" i="6"/>
  <c r="D3949" i="6"/>
  <c r="H3949" i="6"/>
  <c r="D3950" i="6"/>
  <c r="H3950" i="6"/>
  <c r="D3951" i="6"/>
  <c r="H3951" i="6"/>
  <c r="D3952" i="6"/>
  <c r="H3952" i="6"/>
  <c r="D3953" i="6"/>
  <c r="H3953" i="6"/>
  <c r="D3954" i="6"/>
  <c r="H3954" i="6"/>
  <c r="D3955" i="6"/>
  <c r="H3955" i="6"/>
  <c r="D3956" i="6"/>
  <c r="H3956" i="6"/>
  <c r="D3957" i="6"/>
  <c r="H3957" i="6"/>
  <c r="D3958" i="6"/>
  <c r="H3958" i="6"/>
  <c r="D3959" i="6"/>
  <c r="H3959" i="6"/>
  <c r="D3960" i="6"/>
  <c r="H3960" i="6"/>
  <c r="D3961" i="6"/>
  <c r="H3961" i="6"/>
  <c r="D3962" i="6"/>
  <c r="H3962" i="6"/>
  <c r="D3963" i="6"/>
  <c r="H3963" i="6"/>
  <c r="D3964" i="6"/>
  <c r="H3964" i="6"/>
  <c r="D3965" i="6"/>
  <c r="H3965" i="6"/>
  <c r="D3966" i="6"/>
  <c r="H3966" i="6"/>
  <c r="D3967" i="6"/>
  <c r="H3967" i="6"/>
  <c r="D3968" i="6"/>
  <c r="H3968" i="6"/>
  <c r="D3969" i="6"/>
  <c r="H3969" i="6"/>
  <c r="D3970" i="6"/>
  <c r="H3970" i="6"/>
  <c r="D3971" i="6"/>
  <c r="H3971" i="6"/>
  <c r="D3972" i="6"/>
  <c r="H3972" i="6"/>
  <c r="D3973" i="6"/>
  <c r="H3973" i="6"/>
  <c r="D3974" i="6"/>
  <c r="H3974" i="6"/>
  <c r="D3975" i="6"/>
  <c r="H3975" i="6"/>
  <c r="D3976" i="6"/>
  <c r="H3976" i="6"/>
  <c r="D3977" i="6"/>
  <c r="H3977" i="6"/>
  <c r="D3978" i="6"/>
  <c r="H3978" i="6"/>
  <c r="D3979" i="6"/>
  <c r="H3979" i="6"/>
  <c r="D3980" i="6"/>
  <c r="H3980" i="6"/>
  <c r="D3981" i="6"/>
  <c r="H3981" i="6"/>
  <c r="D3982" i="6"/>
  <c r="H3982" i="6"/>
  <c r="D3983" i="6"/>
  <c r="H3983" i="6"/>
  <c r="D3984" i="6"/>
  <c r="H3984" i="6"/>
  <c r="D3985" i="6"/>
  <c r="H3985" i="6"/>
  <c r="D3986" i="6"/>
  <c r="H3986" i="6"/>
  <c r="D3987" i="6"/>
  <c r="H3987" i="6"/>
  <c r="D3988" i="6"/>
  <c r="H3988" i="6"/>
  <c r="D3989" i="6"/>
  <c r="H3989" i="6"/>
  <c r="D3990" i="6"/>
  <c r="H3990" i="6"/>
  <c r="D3991" i="6"/>
  <c r="H3991" i="6"/>
  <c r="D3992" i="6"/>
  <c r="H3992" i="6"/>
  <c r="D3993" i="6"/>
  <c r="H3993" i="6"/>
  <c r="D3994" i="6"/>
  <c r="H3994" i="6"/>
  <c r="D3995" i="6"/>
  <c r="H3995" i="6"/>
  <c r="D3996" i="6"/>
  <c r="H3996" i="6"/>
  <c r="D3997" i="6"/>
  <c r="H3997" i="6"/>
  <c r="D3998" i="6"/>
  <c r="H3998" i="6"/>
  <c r="D3999" i="6"/>
  <c r="H3999" i="6"/>
  <c r="D4000" i="6"/>
  <c r="H4000" i="6"/>
  <c r="D4001" i="6"/>
  <c r="H4001" i="6"/>
  <c r="D4002" i="6"/>
  <c r="H4002" i="6"/>
  <c r="D4003" i="6"/>
  <c r="H4003" i="6"/>
  <c r="D4004" i="6"/>
  <c r="H4004" i="6"/>
  <c r="D4005" i="6"/>
  <c r="H4005" i="6"/>
  <c r="D4006" i="6"/>
  <c r="H4006" i="6"/>
  <c r="D4007" i="6"/>
  <c r="H4007" i="6"/>
  <c r="D4008" i="6"/>
  <c r="H4008" i="6"/>
  <c r="D4009" i="6"/>
  <c r="H4009" i="6"/>
  <c r="D4010" i="6"/>
  <c r="H4010" i="6"/>
  <c r="D4011" i="6"/>
  <c r="H4011" i="6"/>
  <c r="D4012" i="6"/>
  <c r="H4012" i="6"/>
  <c r="D4013" i="6"/>
  <c r="H4013" i="6"/>
  <c r="D4014" i="6"/>
  <c r="H4014" i="6"/>
  <c r="D4015" i="6"/>
  <c r="H4015" i="6"/>
  <c r="D4016" i="6"/>
  <c r="H4016" i="6"/>
  <c r="D4017" i="6"/>
  <c r="H4017" i="6"/>
  <c r="D4018" i="6"/>
  <c r="H4018" i="6"/>
  <c r="D4019" i="6"/>
  <c r="H4019" i="6"/>
  <c r="D4020" i="6"/>
  <c r="H4020" i="6"/>
  <c r="D4021" i="6"/>
  <c r="H4021" i="6"/>
  <c r="D4022" i="6"/>
  <c r="H4022" i="6"/>
  <c r="D4023" i="6"/>
  <c r="H4023" i="6"/>
  <c r="D4024" i="6"/>
  <c r="H4024" i="6"/>
  <c r="D4025" i="6"/>
  <c r="H4025" i="6"/>
  <c r="D4026" i="6"/>
  <c r="H4026" i="6"/>
  <c r="D4027" i="6"/>
  <c r="H4027" i="6"/>
  <c r="D4028" i="6"/>
  <c r="H4028" i="6"/>
  <c r="D4029" i="6"/>
  <c r="H4029" i="6"/>
  <c r="D4030" i="6"/>
  <c r="H4030" i="6"/>
  <c r="D4031" i="6"/>
  <c r="H4031" i="6"/>
  <c r="D4032" i="6"/>
  <c r="H4032" i="6"/>
  <c r="D4033" i="6"/>
  <c r="H4033" i="6"/>
  <c r="D4034" i="6"/>
  <c r="H4034" i="6"/>
  <c r="D4035" i="6"/>
  <c r="H4035" i="6"/>
  <c r="D4036" i="6"/>
  <c r="H4036" i="6"/>
  <c r="D4037" i="6"/>
  <c r="H4037" i="6"/>
  <c r="D4038" i="6"/>
  <c r="H4038" i="6"/>
  <c r="D4039" i="6"/>
  <c r="H4039" i="6"/>
  <c r="D4040" i="6"/>
  <c r="H4040" i="6"/>
  <c r="D4041" i="6"/>
  <c r="H4041" i="6"/>
  <c r="D4042" i="6"/>
  <c r="H4042" i="6"/>
  <c r="D4043" i="6"/>
  <c r="H4043" i="6"/>
  <c r="D4044" i="6"/>
  <c r="H4044" i="6"/>
  <c r="D4045" i="6"/>
  <c r="H4045" i="6"/>
  <c r="D4046" i="6"/>
  <c r="H4046" i="6"/>
  <c r="D4047" i="6"/>
  <c r="H4047" i="6"/>
  <c r="D4048" i="6"/>
  <c r="H4048" i="6"/>
  <c r="D4049" i="6"/>
  <c r="H4049" i="6"/>
  <c r="D4050" i="6"/>
  <c r="H4050" i="6"/>
  <c r="D4051" i="6"/>
  <c r="H4051" i="6"/>
  <c r="D4052" i="6"/>
  <c r="H4052" i="6"/>
  <c r="D4053" i="6"/>
  <c r="H4053" i="6"/>
  <c r="D4054" i="6"/>
  <c r="H4054" i="6"/>
  <c r="D4055" i="6"/>
  <c r="H4055" i="6"/>
  <c r="D4056" i="6"/>
  <c r="H4056" i="6"/>
  <c r="D4057" i="6"/>
  <c r="H4057" i="6"/>
  <c r="D4058" i="6"/>
  <c r="H4058" i="6"/>
  <c r="D4059" i="6"/>
  <c r="H4059" i="6"/>
  <c r="D4060" i="6"/>
  <c r="H4060" i="6"/>
  <c r="D4061" i="6"/>
  <c r="H4061" i="6"/>
  <c r="D4062" i="6"/>
  <c r="H4062" i="6"/>
  <c r="D4063" i="6"/>
  <c r="H4063" i="6"/>
  <c r="D4064" i="6"/>
  <c r="H4064" i="6"/>
  <c r="D4065" i="6"/>
  <c r="H4065" i="6"/>
  <c r="D4066" i="6"/>
  <c r="H4066" i="6"/>
  <c r="D4067" i="6"/>
  <c r="H4067" i="6"/>
  <c r="D4068" i="6"/>
  <c r="H4068" i="6"/>
  <c r="D4069" i="6"/>
  <c r="H4069" i="6"/>
  <c r="D4070" i="6"/>
  <c r="H4070" i="6"/>
  <c r="D4071" i="6"/>
  <c r="H4071" i="6"/>
  <c r="D4072" i="6"/>
  <c r="H4072" i="6"/>
  <c r="D4073" i="6"/>
  <c r="H4073" i="6"/>
  <c r="D4074" i="6"/>
  <c r="H4074" i="6"/>
  <c r="D4075" i="6"/>
  <c r="H4075" i="6"/>
  <c r="D4076" i="6"/>
  <c r="H4076" i="6"/>
  <c r="D4077" i="6"/>
  <c r="H4077" i="6"/>
  <c r="D4078" i="6"/>
  <c r="H4078" i="6"/>
  <c r="D4079" i="6"/>
  <c r="H4079" i="6"/>
  <c r="D4080" i="6"/>
  <c r="H4080" i="6"/>
  <c r="D4081" i="6"/>
  <c r="H4081" i="6"/>
  <c r="D4082" i="6"/>
  <c r="H4082" i="6"/>
  <c r="D4083" i="6"/>
  <c r="H4083" i="6"/>
  <c r="D4084" i="6"/>
  <c r="H4084" i="6"/>
  <c r="D4085" i="6"/>
  <c r="H4085" i="6"/>
  <c r="D4086" i="6"/>
  <c r="H4086" i="6"/>
  <c r="D4087" i="6"/>
  <c r="H4087" i="6"/>
  <c r="D4088" i="6"/>
  <c r="H4088" i="6"/>
  <c r="D4089" i="6"/>
  <c r="H4089" i="6"/>
  <c r="D4090" i="6"/>
  <c r="H4090" i="6"/>
  <c r="D4091" i="6"/>
  <c r="H4091" i="6"/>
  <c r="D4092" i="6"/>
  <c r="H4092" i="6"/>
  <c r="D4093" i="6"/>
  <c r="H4093" i="6"/>
  <c r="D4094" i="6"/>
  <c r="H4094" i="6"/>
  <c r="D4095" i="6"/>
  <c r="H4095" i="6"/>
  <c r="D4096" i="6"/>
  <c r="H4096" i="6"/>
  <c r="D4097" i="6"/>
  <c r="H4097" i="6"/>
  <c r="D4098" i="6"/>
  <c r="H4098" i="6"/>
  <c r="D4099" i="6"/>
  <c r="H4099" i="6"/>
  <c r="D4100" i="6"/>
  <c r="H4100" i="6"/>
  <c r="D4101" i="6"/>
  <c r="H4101" i="6"/>
  <c r="D4102" i="6"/>
  <c r="H4102" i="6"/>
  <c r="D4103" i="6"/>
  <c r="H4103" i="6"/>
  <c r="D4104" i="6"/>
  <c r="H4104" i="6"/>
  <c r="D4105" i="6"/>
  <c r="H4105" i="6"/>
  <c r="D4106" i="6"/>
  <c r="H4106" i="6"/>
  <c r="D4107" i="6"/>
  <c r="H4107" i="6"/>
  <c r="D4108" i="6"/>
  <c r="H4108" i="6"/>
  <c r="D4109" i="6"/>
  <c r="H4109" i="6"/>
  <c r="D4110" i="6"/>
  <c r="H4110" i="6"/>
  <c r="D4111" i="6"/>
  <c r="H4111" i="6"/>
  <c r="D4112" i="6"/>
  <c r="H4112" i="6"/>
  <c r="D4113" i="6"/>
  <c r="H4113" i="6"/>
  <c r="D4114" i="6"/>
  <c r="H4114" i="6"/>
  <c r="D4115" i="6"/>
  <c r="H4115" i="6"/>
  <c r="D4116" i="6"/>
  <c r="H4116" i="6"/>
  <c r="D4117" i="6"/>
  <c r="H4117" i="6"/>
  <c r="D4118" i="6"/>
  <c r="H4118" i="6"/>
  <c r="D4119" i="6"/>
  <c r="H4119" i="6"/>
  <c r="D4120" i="6"/>
  <c r="H4120" i="6"/>
  <c r="D4121" i="6"/>
  <c r="H4121" i="6"/>
  <c r="D4122" i="6"/>
  <c r="H4122" i="6"/>
  <c r="D4123" i="6"/>
  <c r="H4123" i="6"/>
  <c r="D4124" i="6"/>
  <c r="H4124" i="6"/>
  <c r="D4125" i="6"/>
  <c r="H4125" i="6"/>
  <c r="D4126" i="6"/>
  <c r="H4126" i="6"/>
  <c r="D4127" i="6"/>
  <c r="H4127" i="6"/>
  <c r="D4128" i="6"/>
  <c r="H4128" i="6"/>
  <c r="D4129" i="6"/>
  <c r="H4129" i="6"/>
  <c r="D4130" i="6"/>
  <c r="H4130" i="6"/>
  <c r="D4131" i="6"/>
  <c r="H4131" i="6"/>
  <c r="D4132" i="6"/>
  <c r="H4132" i="6"/>
  <c r="D4133" i="6"/>
  <c r="H4133" i="6"/>
  <c r="D4134" i="6"/>
  <c r="H4134" i="6"/>
  <c r="D4135" i="6"/>
  <c r="H4135" i="6"/>
  <c r="D4136" i="6"/>
  <c r="H4136" i="6"/>
  <c r="D4137" i="6"/>
  <c r="H4137" i="6"/>
  <c r="D4138" i="6"/>
  <c r="H4138" i="6"/>
  <c r="D4139" i="6"/>
  <c r="H4139" i="6"/>
  <c r="D4140" i="6"/>
  <c r="H4140" i="6"/>
  <c r="D4141" i="6"/>
  <c r="H4141" i="6"/>
  <c r="D4142" i="6"/>
  <c r="H4142" i="6"/>
  <c r="D4143" i="6"/>
  <c r="H4143" i="6"/>
  <c r="D4144" i="6"/>
  <c r="H4144" i="6"/>
  <c r="D4145" i="6"/>
  <c r="H4145" i="6"/>
  <c r="D4146" i="6"/>
  <c r="H4146" i="6"/>
  <c r="D4147" i="6"/>
  <c r="H4147" i="6"/>
  <c r="D4148" i="6"/>
  <c r="H4148" i="6"/>
  <c r="D4149" i="6"/>
  <c r="H4149" i="6"/>
  <c r="D4150" i="6"/>
  <c r="H4150" i="6"/>
  <c r="D4151" i="6"/>
  <c r="H4151" i="6"/>
  <c r="D4152" i="6"/>
  <c r="H4152" i="6"/>
  <c r="D4153" i="6"/>
  <c r="H4153" i="6"/>
  <c r="D4154" i="6"/>
  <c r="H4154" i="6"/>
  <c r="D4155" i="6"/>
  <c r="H4155" i="6"/>
  <c r="D4156" i="6"/>
  <c r="H4156" i="6"/>
  <c r="D4157" i="6"/>
  <c r="H4157" i="6"/>
  <c r="D4158" i="6"/>
  <c r="H4158" i="6"/>
  <c r="D4159" i="6"/>
  <c r="H4159" i="6"/>
  <c r="D4160" i="6"/>
  <c r="H4160" i="6"/>
  <c r="D4161" i="6"/>
  <c r="H4161" i="6"/>
  <c r="D4162" i="6"/>
  <c r="H4162" i="6"/>
  <c r="D4163" i="6"/>
  <c r="H4163" i="6"/>
  <c r="D4164" i="6"/>
  <c r="H4164" i="6"/>
  <c r="D4165" i="6"/>
  <c r="H4165" i="6"/>
  <c r="D4166" i="6"/>
  <c r="H4166" i="6"/>
  <c r="D4167" i="6"/>
  <c r="H4167" i="6"/>
  <c r="D4168" i="6"/>
  <c r="H4168" i="6"/>
  <c r="D4169" i="6"/>
  <c r="H4169" i="6"/>
  <c r="D4170" i="6"/>
  <c r="H4170" i="6"/>
  <c r="D4171" i="6"/>
  <c r="H4171" i="6"/>
  <c r="D4172" i="6"/>
  <c r="H4172" i="6"/>
  <c r="D4173" i="6"/>
  <c r="H4173" i="6"/>
  <c r="D4174" i="6"/>
  <c r="H4174" i="6"/>
  <c r="D4175" i="6"/>
  <c r="H4175" i="6"/>
  <c r="D4176" i="6"/>
  <c r="H4176" i="6"/>
  <c r="D4177" i="6"/>
  <c r="H4177" i="6"/>
  <c r="D4178" i="6"/>
  <c r="H4178" i="6"/>
  <c r="D4179" i="6"/>
  <c r="H4179" i="6"/>
  <c r="D4180" i="6"/>
  <c r="H4180" i="6"/>
  <c r="D4181" i="6"/>
  <c r="H4181" i="6"/>
  <c r="D4182" i="6"/>
  <c r="H4182" i="6"/>
  <c r="D4183" i="6"/>
  <c r="H4183" i="6"/>
  <c r="D4184" i="6"/>
  <c r="H4184" i="6"/>
  <c r="D4185" i="6"/>
  <c r="H4185" i="6"/>
  <c r="D4186" i="6"/>
  <c r="H4186" i="6"/>
  <c r="D4187" i="6"/>
  <c r="H4187" i="6"/>
  <c r="D4188" i="6"/>
  <c r="H4188" i="6"/>
  <c r="D4189" i="6"/>
  <c r="H4189" i="6"/>
  <c r="D4190" i="6"/>
  <c r="H4190" i="6"/>
  <c r="D4191" i="6"/>
  <c r="H4191" i="6"/>
  <c r="D4192" i="6"/>
  <c r="H4192" i="6"/>
  <c r="D4193" i="6"/>
  <c r="H4193" i="6"/>
  <c r="D4194" i="6"/>
  <c r="H4194" i="6"/>
  <c r="D4195" i="6"/>
  <c r="H4195" i="6"/>
  <c r="D4196" i="6"/>
  <c r="H4196" i="6"/>
  <c r="D4197" i="6"/>
  <c r="H4197" i="6"/>
  <c r="D4198" i="6"/>
  <c r="H4198" i="6"/>
  <c r="D4199" i="6"/>
  <c r="H4199" i="6"/>
  <c r="D4200" i="6"/>
  <c r="H4200" i="6"/>
  <c r="D4201" i="6"/>
  <c r="H4201" i="6"/>
  <c r="D4202" i="6"/>
  <c r="H4202" i="6"/>
  <c r="D4203" i="6"/>
  <c r="H4203" i="6"/>
  <c r="D4204" i="6"/>
  <c r="H4204" i="6"/>
  <c r="D4205" i="6"/>
  <c r="H4205" i="6"/>
  <c r="D4206" i="6"/>
  <c r="H4206" i="6"/>
  <c r="D4207" i="6"/>
  <c r="H4207" i="6"/>
  <c r="D4208" i="6"/>
  <c r="H4208" i="6"/>
  <c r="D4209" i="6"/>
  <c r="H4209" i="6"/>
  <c r="D4210" i="6"/>
  <c r="H4210" i="6"/>
  <c r="D4211" i="6"/>
  <c r="H4211" i="6"/>
  <c r="D4212" i="6"/>
  <c r="H4212" i="6"/>
  <c r="D4213" i="6"/>
  <c r="H4213" i="6"/>
  <c r="D4214" i="6"/>
  <c r="H4214" i="6"/>
  <c r="D4215" i="6"/>
  <c r="H4215" i="6"/>
  <c r="D4216" i="6"/>
  <c r="H4216" i="6"/>
  <c r="D4217" i="6"/>
  <c r="H4217" i="6"/>
  <c r="D4218" i="6"/>
  <c r="H4218" i="6"/>
  <c r="D4219" i="6"/>
  <c r="H4219" i="6"/>
  <c r="D4220" i="6"/>
  <c r="H4220" i="6"/>
  <c r="D4221" i="6"/>
  <c r="H4221" i="6"/>
  <c r="D4222" i="6"/>
  <c r="H4222" i="6"/>
  <c r="D4223" i="6"/>
  <c r="H4223" i="6"/>
  <c r="D4224" i="6"/>
  <c r="H4224" i="6"/>
  <c r="D4225" i="6"/>
  <c r="H4225" i="6"/>
  <c r="D4226" i="6"/>
  <c r="H4226" i="6"/>
  <c r="D4227" i="6"/>
  <c r="H4227" i="6"/>
  <c r="D4228" i="6"/>
  <c r="H4228" i="6"/>
  <c r="D4229" i="6"/>
  <c r="H4229" i="6"/>
  <c r="D4230" i="6"/>
  <c r="H4230" i="6"/>
  <c r="D4231" i="6"/>
  <c r="H4231" i="6"/>
  <c r="D4232" i="6"/>
  <c r="H4232" i="6"/>
  <c r="D4233" i="6"/>
  <c r="H4233" i="6"/>
  <c r="D4234" i="6"/>
  <c r="H4234" i="6"/>
  <c r="D4235" i="6"/>
  <c r="H4235" i="6"/>
  <c r="D4236" i="6"/>
  <c r="H4236" i="6"/>
  <c r="D4237" i="6"/>
  <c r="H4237" i="6"/>
  <c r="D4238" i="6"/>
  <c r="H4238" i="6"/>
  <c r="D4239" i="6"/>
  <c r="H4239" i="6"/>
  <c r="D4240" i="6"/>
  <c r="H4240" i="6"/>
  <c r="D4241" i="6"/>
  <c r="H4241" i="6"/>
  <c r="D4242" i="6"/>
  <c r="H4242" i="6"/>
  <c r="D4243" i="6"/>
  <c r="H4243" i="6"/>
  <c r="D4244" i="6"/>
  <c r="H4244" i="6"/>
  <c r="D4245" i="6"/>
  <c r="H4245" i="6"/>
  <c r="D4246" i="6"/>
  <c r="H4246" i="6"/>
  <c r="D4247" i="6"/>
  <c r="H4247" i="6"/>
  <c r="D4248" i="6"/>
  <c r="H4248" i="6"/>
  <c r="D4249" i="6"/>
  <c r="H4249" i="6"/>
  <c r="D4250" i="6"/>
  <c r="H4250" i="6"/>
  <c r="D4251" i="6"/>
  <c r="H4251" i="6"/>
  <c r="D4252" i="6"/>
  <c r="H4252" i="6"/>
  <c r="D4253" i="6"/>
  <c r="H4253" i="6"/>
  <c r="D4254" i="6"/>
  <c r="H4254" i="6"/>
  <c r="D4255" i="6"/>
  <c r="H4255" i="6"/>
  <c r="D4256" i="6"/>
  <c r="H4256" i="6"/>
  <c r="D4257" i="6"/>
  <c r="H4257" i="6"/>
  <c r="D4258" i="6"/>
  <c r="H4258" i="6"/>
  <c r="D4259" i="6"/>
  <c r="H4259" i="6"/>
  <c r="D4260" i="6"/>
  <c r="H4260" i="6"/>
  <c r="D4261" i="6"/>
  <c r="H4261" i="6"/>
  <c r="D4262" i="6"/>
  <c r="H4262" i="6"/>
  <c r="D4263" i="6"/>
  <c r="H4263" i="6"/>
  <c r="D4264" i="6"/>
  <c r="H4264" i="6"/>
  <c r="D4265" i="6"/>
  <c r="H4265" i="6"/>
  <c r="D4266" i="6"/>
  <c r="H4266" i="6"/>
  <c r="D4267" i="6"/>
  <c r="H4267" i="6"/>
  <c r="D4268" i="6"/>
  <c r="H4268" i="6"/>
  <c r="D4269" i="6"/>
  <c r="H4269" i="6"/>
  <c r="D4270" i="6"/>
  <c r="H4270" i="6"/>
  <c r="D4271" i="6"/>
  <c r="H4271" i="6"/>
  <c r="D4272" i="6"/>
  <c r="H4272" i="6"/>
  <c r="D4273" i="6"/>
  <c r="H4273" i="6"/>
  <c r="D4274" i="6"/>
  <c r="H4274" i="6"/>
  <c r="D4275" i="6"/>
  <c r="H4275" i="6"/>
  <c r="D4276" i="6"/>
  <c r="H4276" i="6"/>
  <c r="D4277" i="6"/>
  <c r="H4277" i="6"/>
  <c r="D4278" i="6"/>
  <c r="H4278" i="6"/>
  <c r="D4279" i="6"/>
  <c r="H4279" i="6"/>
  <c r="D4280" i="6"/>
  <c r="H4280" i="6"/>
  <c r="D4281" i="6"/>
  <c r="H4281" i="6"/>
  <c r="D4282" i="6"/>
  <c r="H4282" i="6"/>
  <c r="D4283" i="6"/>
  <c r="H4283" i="6"/>
  <c r="D4284" i="6"/>
  <c r="H4284" i="6"/>
  <c r="D4285" i="6"/>
  <c r="H4285" i="6"/>
  <c r="D4286" i="6"/>
  <c r="H4286" i="6"/>
  <c r="D4287" i="6"/>
  <c r="H4287" i="6"/>
  <c r="D4288" i="6"/>
  <c r="H4288" i="6"/>
  <c r="D4289" i="6"/>
  <c r="H4289" i="6"/>
  <c r="D4290" i="6"/>
  <c r="H4290" i="6"/>
  <c r="D4291" i="6"/>
  <c r="H4291" i="6"/>
  <c r="D4292" i="6"/>
  <c r="H4292" i="6"/>
  <c r="D4293" i="6"/>
  <c r="H4293" i="6"/>
  <c r="D4294" i="6"/>
  <c r="H4294" i="6"/>
  <c r="D4295" i="6"/>
  <c r="H4295" i="6"/>
  <c r="D4296" i="6"/>
  <c r="H4296" i="6"/>
  <c r="D4297" i="6"/>
  <c r="H4297" i="6"/>
  <c r="D4298" i="6"/>
  <c r="H4298" i="6"/>
  <c r="D4299" i="6"/>
  <c r="H4299" i="6"/>
  <c r="D4300" i="6"/>
  <c r="H4300" i="6"/>
  <c r="D4301" i="6"/>
  <c r="H4301" i="6"/>
  <c r="D4302" i="6"/>
  <c r="H4302" i="6"/>
  <c r="D4303" i="6"/>
  <c r="H4303" i="6"/>
  <c r="D4304" i="6"/>
  <c r="H4304" i="6"/>
  <c r="D4305" i="6"/>
  <c r="H4305" i="6"/>
  <c r="D4306" i="6"/>
  <c r="H4306" i="6"/>
  <c r="D4307" i="6"/>
  <c r="H4307" i="6"/>
  <c r="D4308" i="6"/>
  <c r="H4308" i="6"/>
  <c r="D4309" i="6"/>
  <c r="H4309" i="6"/>
  <c r="D4310" i="6"/>
  <c r="H4310" i="6"/>
  <c r="D4311" i="6"/>
  <c r="H4311" i="6"/>
  <c r="D4312" i="6"/>
  <c r="H4312" i="6"/>
  <c r="D4313" i="6"/>
  <c r="H4313" i="6"/>
  <c r="D4314" i="6"/>
  <c r="H4314" i="6"/>
  <c r="D4315" i="6"/>
  <c r="H4315" i="6"/>
  <c r="D4316" i="6"/>
  <c r="H4316" i="6"/>
  <c r="D4317" i="6"/>
  <c r="H4317" i="6"/>
  <c r="D4318" i="6"/>
  <c r="H4318" i="6"/>
  <c r="D4319" i="6"/>
  <c r="H4319" i="6"/>
  <c r="D4320" i="6"/>
  <c r="H4320" i="6"/>
  <c r="D4321" i="6"/>
  <c r="H4321" i="6"/>
  <c r="D4322" i="6"/>
  <c r="H4322" i="6"/>
  <c r="D4323" i="6"/>
  <c r="H4323" i="6"/>
  <c r="D4324" i="6"/>
  <c r="H4324" i="6"/>
  <c r="D4325" i="6"/>
  <c r="H4325" i="6"/>
  <c r="D4326" i="6"/>
  <c r="H4326" i="6"/>
  <c r="D4327" i="6"/>
  <c r="H4327" i="6"/>
  <c r="D4328" i="6"/>
  <c r="H4328" i="6"/>
  <c r="D4329" i="6"/>
  <c r="H4329" i="6"/>
  <c r="D4330" i="6"/>
  <c r="H4330" i="6"/>
  <c r="D4331" i="6"/>
  <c r="H4331" i="6"/>
  <c r="D4332" i="6"/>
  <c r="H4332" i="6"/>
  <c r="D4333" i="6"/>
  <c r="H4333" i="6"/>
  <c r="D4334" i="6"/>
  <c r="H4334" i="6"/>
  <c r="D4335" i="6"/>
  <c r="H4335" i="6"/>
  <c r="D4336" i="6"/>
  <c r="H4336" i="6"/>
  <c r="D4337" i="6"/>
  <c r="H4337" i="6"/>
  <c r="D4338" i="6"/>
  <c r="H4338" i="6"/>
  <c r="D4339" i="6"/>
  <c r="H4339" i="6"/>
  <c r="D4340" i="6"/>
  <c r="H4340" i="6"/>
  <c r="D4341" i="6"/>
  <c r="H4341" i="6"/>
  <c r="D4342" i="6"/>
  <c r="H4342" i="6"/>
  <c r="D4343" i="6"/>
  <c r="H4343" i="6"/>
  <c r="D4344" i="6"/>
  <c r="H4344" i="6"/>
  <c r="D4345" i="6"/>
  <c r="H4345" i="6"/>
  <c r="D4346" i="6"/>
  <c r="H4346" i="6"/>
  <c r="D4347" i="6"/>
  <c r="H4347" i="6"/>
  <c r="D4348" i="6"/>
  <c r="H4348" i="6"/>
  <c r="D4349" i="6"/>
  <c r="H4349" i="6"/>
  <c r="D4350" i="6"/>
  <c r="H4350" i="6"/>
  <c r="D4351" i="6"/>
  <c r="H4351" i="6"/>
  <c r="D4352" i="6"/>
  <c r="H4352" i="6"/>
  <c r="D4353" i="6"/>
  <c r="H4353" i="6"/>
  <c r="D4354" i="6"/>
  <c r="H4354" i="6"/>
  <c r="D4355" i="6"/>
  <c r="H4355" i="6"/>
  <c r="D4356" i="6"/>
  <c r="H4356" i="6"/>
  <c r="D4357" i="6"/>
  <c r="H4357" i="6"/>
  <c r="D4358" i="6"/>
  <c r="H4358" i="6"/>
  <c r="D4359" i="6"/>
  <c r="H4359" i="6"/>
  <c r="D4360" i="6"/>
  <c r="H4360" i="6"/>
  <c r="D4361" i="6"/>
  <c r="H4361" i="6"/>
  <c r="D4362" i="6"/>
  <c r="H4362" i="6"/>
  <c r="D4363" i="6"/>
  <c r="H4363" i="6"/>
  <c r="D4364" i="6"/>
  <c r="H4364" i="6"/>
  <c r="D4365" i="6"/>
  <c r="H4365" i="6"/>
  <c r="D4366" i="6"/>
  <c r="H4366" i="6"/>
  <c r="D4367" i="6"/>
  <c r="H4367" i="6"/>
  <c r="D4368" i="6"/>
  <c r="H4368" i="6"/>
  <c r="D4369" i="6"/>
  <c r="H4369" i="6"/>
  <c r="D4370" i="6"/>
  <c r="H4370" i="6"/>
  <c r="D4371" i="6"/>
  <c r="H4371" i="6"/>
  <c r="D4372" i="6"/>
  <c r="H4372" i="6"/>
  <c r="D4373" i="6"/>
  <c r="H4373" i="6"/>
  <c r="D4374" i="6"/>
  <c r="H4374" i="6"/>
  <c r="D4375" i="6"/>
  <c r="H4375" i="6"/>
  <c r="D4376" i="6"/>
  <c r="H4376" i="6"/>
  <c r="D4377" i="6"/>
  <c r="H4377" i="6"/>
  <c r="D4378" i="6"/>
  <c r="H4378" i="6"/>
  <c r="D4379" i="6"/>
  <c r="H4379" i="6"/>
  <c r="D4380" i="6"/>
  <c r="H4380" i="6"/>
  <c r="D4381" i="6"/>
  <c r="H4381" i="6"/>
  <c r="D4382" i="6"/>
  <c r="H4382" i="6"/>
  <c r="D4383" i="6"/>
  <c r="H4383" i="6"/>
  <c r="D4384" i="6"/>
  <c r="H4384" i="6"/>
  <c r="D4385" i="6"/>
  <c r="H4385" i="6"/>
  <c r="D4386" i="6"/>
  <c r="H4386" i="6"/>
  <c r="D4387" i="6"/>
  <c r="H4387" i="6"/>
  <c r="D4388" i="6"/>
  <c r="H4388" i="6"/>
  <c r="D4389" i="6"/>
  <c r="H4389" i="6"/>
  <c r="D4390" i="6"/>
  <c r="H4390" i="6"/>
  <c r="D4391" i="6"/>
  <c r="H4391" i="6"/>
  <c r="D4392" i="6"/>
  <c r="H4392" i="6"/>
  <c r="D4393" i="6"/>
  <c r="H4393" i="6"/>
  <c r="D4394" i="6"/>
  <c r="H4394" i="6"/>
  <c r="D4395" i="6"/>
  <c r="H4395" i="6"/>
  <c r="D4396" i="6"/>
  <c r="H4396" i="6"/>
  <c r="D4397" i="6"/>
  <c r="H4397" i="6"/>
  <c r="D4398" i="6"/>
  <c r="H4398" i="6"/>
  <c r="D4399" i="6"/>
  <c r="H4399" i="6"/>
  <c r="D4400" i="6"/>
  <c r="H4400" i="6"/>
  <c r="D4401" i="6"/>
  <c r="H4401" i="6"/>
  <c r="D4402" i="6"/>
  <c r="H4402" i="6"/>
  <c r="D4403" i="6"/>
  <c r="H4403" i="6"/>
  <c r="D4404" i="6"/>
  <c r="H4404" i="6"/>
  <c r="D4405" i="6"/>
  <c r="H4405" i="6"/>
  <c r="D4406" i="6"/>
  <c r="H4406" i="6"/>
  <c r="D4407" i="6"/>
  <c r="H4407" i="6"/>
  <c r="D4408" i="6"/>
  <c r="H4408" i="6"/>
  <c r="D4409" i="6"/>
  <c r="H4409" i="6"/>
  <c r="D4410" i="6"/>
  <c r="H4410" i="6"/>
  <c r="D4411" i="6"/>
  <c r="H4411" i="6"/>
  <c r="D4412" i="6"/>
  <c r="H4412" i="6"/>
  <c r="D4413" i="6"/>
  <c r="H4413" i="6"/>
  <c r="D4414" i="6"/>
  <c r="H4414" i="6"/>
  <c r="D4415" i="6"/>
  <c r="H4415" i="6"/>
  <c r="D4416" i="6"/>
  <c r="H4416" i="6"/>
  <c r="D4417" i="6"/>
  <c r="H4417" i="6"/>
  <c r="D4418" i="6"/>
  <c r="H4418" i="6"/>
  <c r="D4419" i="6"/>
  <c r="H4419" i="6"/>
  <c r="D4420" i="6"/>
  <c r="H4420" i="6"/>
  <c r="D4421" i="6"/>
  <c r="H4421" i="6"/>
  <c r="D4422" i="6"/>
  <c r="H4422" i="6"/>
  <c r="D4423" i="6"/>
  <c r="H4423" i="6"/>
  <c r="D4424" i="6"/>
  <c r="H4424" i="6"/>
  <c r="D4425" i="6"/>
  <c r="H4425" i="6"/>
  <c r="D4426" i="6"/>
  <c r="H4426" i="6"/>
  <c r="D4427" i="6"/>
  <c r="H4427" i="6"/>
  <c r="D4428" i="6"/>
  <c r="H4428" i="6"/>
  <c r="D4429" i="6"/>
  <c r="H4429" i="6"/>
  <c r="D4430" i="6"/>
  <c r="H4430" i="6"/>
  <c r="D4431" i="6"/>
  <c r="H4431" i="6"/>
  <c r="D4432" i="6"/>
  <c r="H4432" i="6"/>
  <c r="D4433" i="6"/>
  <c r="H4433" i="6"/>
  <c r="D4434" i="6"/>
  <c r="H4434" i="6"/>
  <c r="D4435" i="6"/>
  <c r="H4435" i="6"/>
  <c r="D4436" i="6"/>
  <c r="H4436" i="6"/>
  <c r="D4437" i="6"/>
  <c r="H4437" i="6"/>
  <c r="D4438" i="6"/>
  <c r="H4438" i="6"/>
  <c r="D4439" i="6"/>
  <c r="H4439" i="6"/>
  <c r="D4440" i="6"/>
  <c r="H4440" i="6"/>
  <c r="D4441" i="6"/>
  <c r="H4441" i="6"/>
  <c r="D4442" i="6"/>
  <c r="H4442" i="6"/>
  <c r="D4443" i="6"/>
  <c r="H4443" i="6"/>
  <c r="D4444" i="6"/>
  <c r="H4444" i="6"/>
  <c r="D4445" i="6"/>
  <c r="H4445" i="6"/>
  <c r="D4446" i="6"/>
  <c r="H4446" i="6"/>
  <c r="D4447" i="6"/>
  <c r="H4447" i="6"/>
  <c r="D4448" i="6"/>
  <c r="H4448" i="6"/>
  <c r="D4449" i="6"/>
  <c r="H4449" i="6"/>
  <c r="D4450" i="6"/>
  <c r="H4450" i="6"/>
  <c r="D4451" i="6"/>
  <c r="H4451" i="6"/>
  <c r="D4452" i="6"/>
  <c r="H4452" i="6"/>
  <c r="D4453" i="6"/>
  <c r="H4453" i="6"/>
  <c r="D4454" i="6"/>
  <c r="H4454" i="6"/>
  <c r="D4455" i="6"/>
  <c r="H4455" i="6"/>
  <c r="D4456" i="6"/>
  <c r="H4456" i="6"/>
  <c r="D4457" i="6"/>
  <c r="H4457" i="6"/>
  <c r="D4458" i="6"/>
  <c r="H4458" i="6"/>
  <c r="D4459" i="6"/>
  <c r="H4459" i="6"/>
  <c r="D4460" i="6"/>
  <c r="H4460" i="6"/>
  <c r="D4461" i="6"/>
  <c r="H4461" i="6"/>
  <c r="D4462" i="6"/>
  <c r="H4462" i="6"/>
  <c r="D4463" i="6"/>
  <c r="H4463" i="6"/>
  <c r="D4464" i="6"/>
  <c r="H4464" i="6"/>
  <c r="D4465" i="6"/>
  <c r="H4465" i="6"/>
  <c r="D4466" i="6"/>
  <c r="H4466" i="6"/>
  <c r="D4467" i="6"/>
  <c r="H4467" i="6"/>
  <c r="D4468" i="6"/>
  <c r="H4468" i="6"/>
  <c r="D4469" i="6"/>
  <c r="H4469" i="6"/>
  <c r="D4470" i="6"/>
  <c r="H4470" i="6"/>
  <c r="D4471" i="6"/>
  <c r="H4471" i="6"/>
  <c r="D4472" i="6"/>
  <c r="H4472" i="6"/>
  <c r="D4473" i="6"/>
  <c r="H4473" i="6"/>
  <c r="D4474" i="6"/>
  <c r="H4474" i="6"/>
  <c r="D4475" i="6"/>
  <c r="H4475" i="6"/>
  <c r="D4476" i="6"/>
  <c r="H4476" i="6"/>
  <c r="D4477" i="6"/>
  <c r="H4477" i="6"/>
  <c r="D4478" i="6"/>
  <c r="H4478" i="6"/>
  <c r="D4479" i="6"/>
  <c r="H4479" i="6"/>
  <c r="D4480" i="6"/>
  <c r="H4480" i="6"/>
  <c r="D4481" i="6"/>
  <c r="H4481" i="6"/>
  <c r="D4482" i="6"/>
  <c r="H4482" i="6"/>
  <c r="D4483" i="6"/>
  <c r="H4483" i="6"/>
  <c r="D4484" i="6"/>
  <c r="H4484" i="6"/>
  <c r="D4485" i="6"/>
  <c r="H4485" i="6"/>
  <c r="D4486" i="6"/>
  <c r="H4486" i="6"/>
  <c r="D4487" i="6"/>
  <c r="H4487" i="6"/>
  <c r="D4488" i="6"/>
  <c r="H4488" i="6"/>
  <c r="D4489" i="6"/>
  <c r="H4489" i="6"/>
  <c r="D4490" i="6"/>
  <c r="H4490" i="6"/>
  <c r="D4491" i="6"/>
  <c r="H4491" i="6"/>
  <c r="D4492" i="6"/>
  <c r="H4492" i="6"/>
  <c r="D4493" i="6"/>
  <c r="H4493" i="6"/>
  <c r="D4494" i="6"/>
  <c r="H4494" i="6"/>
  <c r="D4495" i="6"/>
  <c r="H4495" i="6"/>
  <c r="D4496" i="6"/>
  <c r="H4496" i="6"/>
  <c r="D4497" i="6"/>
  <c r="H4497" i="6"/>
  <c r="D4498" i="6"/>
  <c r="H4498" i="6"/>
  <c r="D4499" i="6"/>
  <c r="H4499" i="6"/>
  <c r="D4500" i="6"/>
  <c r="H4500" i="6"/>
  <c r="D4501" i="6"/>
  <c r="H4501" i="6"/>
  <c r="D4502" i="6"/>
  <c r="H4502" i="6"/>
  <c r="D4503" i="6"/>
  <c r="H4503" i="6"/>
  <c r="D4504" i="6"/>
  <c r="H4504" i="6"/>
  <c r="D4505" i="6"/>
  <c r="H4505" i="6"/>
  <c r="D4506" i="6"/>
  <c r="H4506" i="6"/>
  <c r="D4507" i="6"/>
  <c r="H4507" i="6"/>
  <c r="D4508" i="6"/>
  <c r="H4508" i="6"/>
  <c r="D4509" i="6"/>
  <c r="H4509" i="6"/>
  <c r="D4510" i="6"/>
  <c r="H4510" i="6"/>
  <c r="D4511" i="6"/>
  <c r="H4511" i="6"/>
  <c r="D4512" i="6"/>
  <c r="H4512" i="6"/>
  <c r="D4513" i="6"/>
  <c r="H4513" i="6"/>
  <c r="D4514" i="6"/>
  <c r="H4514" i="6"/>
  <c r="D4515" i="6"/>
  <c r="H4515" i="6"/>
  <c r="D4516" i="6"/>
  <c r="H4516" i="6"/>
  <c r="D4517" i="6"/>
  <c r="H4517" i="6"/>
  <c r="D4518" i="6"/>
  <c r="H4518" i="6"/>
  <c r="D4519" i="6"/>
  <c r="H4519" i="6"/>
  <c r="D4520" i="6"/>
  <c r="H4520" i="6"/>
  <c r="D4521" i="6"/>
  <c r="H4521" i="6"/>
  <c r="D4522" i="6"/>
  <c r="H4522" i="6"/>
  <c r="D4523" i="6"/>
  <c r="H4523" i="6"/>
  <c r="D4524" i="6"/>
  <c r="H4524" i="6"/>
  <c r="D4525" i="6"/>
  <c r="H4525" i="6"/>
  <c r="D4526" i="6"/>
  <c r="H4526" i="6"/>
  <c r="D4527" i="6"/>
  <c r="H4527" i="6"/>
  <c r="D4528" i="6"/>
  <c r="H4528" i="6"/>
  <c r="D4529" i="6"/>
  <c r="H4529" i="6"/>
  <c r="D4530" i="6"/>
  <c r="H4530" i="6"/>
  <c r="D4531" i="6"/>
  <c r="H4531" i="6"/>
  <c r="D4532" i="6"/>
  <c r="H4532" i="6"/>
  <c r="D4533" i="6"/>
  <c r="H4533" i="6"/>
  <c r="D4534" i="6"/>
  <c r="H4534" i="6"/>
  <c r="D4535" i="6"/>
  <c r="H4535" i="6"/>
  <c r="D4536" i="6"/>
  <c r="H4536" i="6"/>
  <c r="D4537" i="6"/>
  <c r="H4537" i="6"/>
  <c r="D4538" i="6"/>
  <c r="H4538" i="6"/>
  <c r="D4539" i="6"/>
  <c r="H4539" i="6"/>
  <c r="D4540" i="6"/>
  <c r="H4540" i="6"/>
  <c r="D4541" i="6"/>
  <c r="H4541" i="6"/>
  <c r="D4542" i="6"/>
  <c r="H4542" i="6"/>
  <c r="D4543" i="6"/>
  <c r="H4543" i="6"/>
  <c r="D4544" i="6"/>
  <c r="H4544" i="6"/>
  <c r="D4545" i="6"/>
  <c r="H4545" i="6"/>
  <c r="D4546" i="6"/>
  <c r="H4546" i="6"/>
  <c r="D4547" i="6"/>
  <c r="H4547" i="6"/>
  <c r="D4548" i="6"/>
  <c r="H4548" i="6"/>
  <c r="D4549" i="6"/>
  <c r="H4549" i="6"/>
  <c r="D4550" i="6"/>
  <c r="H4550" i="6"/>
  <c r="D4551" i="6"/>
  <c r="H4551" i="6"/>
  <c r="D4552" i="6"/>
  <c r="H4552" i="6"/>
  <c r="D4553" i="6"/>
  <c r="H4553" i="6"/>
  <c r="D4554" i="6"/>
  <c r="H4554" i="6"/>
  <c r="D4555" i="6"/>
  <c r="H4555" i="6"/>
  <c r="D4556" i="6"/>
  <c r="H4556" i="6"/>
  <c r="D4557" i="6"/>
  <c r="H4557" i="6"/>
  <c r="D4558" i="6"/>
  <c r="H4558" i="6"/>
  <c r="D4559" i="6"/>
  <c r="H4559" i="6"/>
  <c r="D4560" i="6"/>
  <c r="H4560" i="6"/>
  <c r="D4561" i="6"/>
  <c r="H4561" i="6"/>
  <c r="D4562" i="6"/>
  <c r="H4562" i="6"/>
  <c r="D4563" i="6"/>
  <c r="H4563" i="6"/>
  <c r="D4564" i="6"/>
  <c r="H4564" i="6"/>
  <c r="D4565" i="6"/>
  <c r="H4565" i="6"/>
  <c r="D4566" i="6"/>
  <c r="H4566" i="6"/>
  <c r="D4567" i="6"/>
  <c r="H4567" i="6"/>
  <c r="D4568" i="6"/>
  <c r="H4568" i="6"/>
  <c r="D4569" i="6"/>
  <c r="H4569" i="6"/>
  <c r="D4570" i="6"/>
  <c r="H4570" i="6"/>
  <c r="D4571" i="6"/>
  <c r="H4571" i="6"/>
  <c r="D4572" i="6"/>
  <c r="H4572" i="6"/>
  <c r="D4573" i="6"/>
  <c r="H4573" i="6"/>
  <c r="D4574" i="6"/>
  <c r="H4574" i="6"/>
  <c r="D4575" i="6"/>
  <c r="H4575" i="6"/>
  <c r="D4576" i="6"/>
  <c r="H4576" i="6"/>
  <c r="D4577" i="6"/>
  <c r="H4577" i="6"/>
  <c r="D4578" i="6"/>
  <c r="H4578" i="6"/>
  <c r="D4579" i="6"/>
  <c r="H4579" i="6"/>
  <c r="D4580" i="6"/>
  <c r="H4580" i="6"/>
  <c r="D4581" i="6"/>
  <c r="H4581" i="6"/>
  <c r="D4582" i="6"/>
  <c r="H4582" i="6"/>
  <c r="D4583" i="6"/>
  <c r="H4583" i="6"/>
  <c r="D4584" i="6"/>
  <c r="H4584" i="6"/>
  <c r="D4585" i="6"/>
  <c r="H4585" i="6"/>
  <c r="D4586" i="6"/>
  <c r="H4586" i="6"/>
  <c r="D4587" i="6"/>
  <c r="H4587" i="6"/>
  <c r="D4588" i="6"/>
  <c r="H4588" i="6"/>
  <c r="D4589" i="6"/>
  <c r="H4589" i="6"/>
  <c r="D4590" i="6"/>
  <c r="H4590" i="6"/>
  <c r="D4591" i="6"/>
  <c r="H4591" i="6"/>
  <c r="D4592" i="6"/>
  <c r="H4592" i="6"/>
  <c r="D4593" i="6"/>
  <c r="H4593" i="6"/>
  <c r="D4594" i="6"/>
  <c r="H4594" i="6"/>
  <c r="D4595" i="6"/>
  <c r="H4595" i="6"/>
  <c r="D4596" i="6"/>
  <c r="H4596" i="6"/>
  <c r="D4597" i="6"/>
  <c r="H4597" i="6"/>
  <c r="D4598" i="6"/>
  <c r="H4598" i="6"/>
  <c r="D4599" i="6"/>
  <c r="H4599" i="6"/>
  <c r="D4600" i="6"/>
  <c r="H4600" i="6"/>
  <c r="D4601" i="6"/>
  <c r="H4601" i="6"/>
  <c r="D4602" i="6"/>
  <c r="H4602" i="6"/>
  <c r="D4603" i="6"/>
  <c r="H4603" i="6"/>
  <c r="D4604" i="6"/>
  <c r="H4604" i="6"/>
  <c r="D4605" i="6"/>
  <c r="H4605" i="6"/>
  <c r="D4606" i="6"/>
  <c r="H4606" i="6"/>
  <c r="D4607" i="6"/>
  <c r="H4607" i="6"/>
  <c r="D4608" i="6"/>
  <c r="H4608" i="6"/>
  <c r="D4609" i="6"/>
  <c r="H4609" i="6"/>
  <c r="D4610" i="6"/>
  <c r="H4610" i="6"/>
  <c r="D4611" i="6"/>
  <c r="H4611" i="6"/>
  <c r="D4612" i="6"/>
  <c r="H4612" i="6"/>
  <c r="D4613" i="6"/>
  <c r="H4613" i="6"/>
  <c r="D4614" i="6"/>
  <c r="H4614" i="6"/>
  <c r="D4615" i="6"/>
  <c r="H4615" i="6"/>
  <c r="D4616" i="6"/>
  <c r="H4616" i="6"/>
  <c r="D4617" i="6"/>
  <c r="H4617" i="6"/>
  <c r="D4618" i="6"/>
  <c r="H4618" i="6"/>
  <c r="D4619" i="6"/>
  <c r="H4619" i="6"/>
  <c r="D4620" i="6"/>
  <c r="H4620" i="6"/>
  <c r="D4621" i="6"/>
  <c r="H4621" i="6"/>
  <c r="D4622" i="6"/>
  <c r="H4622" i="6"/>
  <c r="D4623" i="6"/>
  <c r="H4623" i="6"/>
  <c r="D4624" i="6"/>
  <c r="H4624" i="6"/>
  <c r="D4625" i="6"/>
  <c r="H4625" i="6"/>
  <c r="D4626" i="6"/>
  <c r="H4626" i="6"/>
  <c r="D4627" i="6"/>
  <c r="H4627" i="6"/>
  <c r="D4628" i="6"/>
  <c r="H4628" i="6"/>
  <c r="D4629" i="6"/>
  <c r="H4629" i="6"/>
  <c r="D4630" i="6"/>
  <c r="H4630" i="6"/>
  <c r="D4631" i="6"/>
  <c r="H4631" i="6"/>
  <c r="D4632" i="6"/>
  <c r="H4632" i="6"/>
  <c r="D4633" i="6"/>
  <c r="H4633" i="6"/>
  <c r="D4634" i="6"/>
  <c r="H4634" i="6"/>
  <c r="D4635" i="6"/>
  <c r="H4635" i="6"/>
  <c r="D4636" i="6"/>
  <c r="H4636" i="6"/>
  <c r="D4637" i="6"/>
  <c r="H4637" i="6"/>
  <c r="D4638" i="6"/>
  <c r="H4638" i="6"/>
  <c r="D4639" i="6"/>
  <c r="H4639" i="6"/>
  <c r="D4640" i="6"/>
  <c r="H4640" i="6"/>
  <c r="D4641" i="6"/>
  <c r="H4641" i="6"/>
  <c r="D4642" i="6"/>
  <c r="H4642" i="6"/>
  <c r="D4643" i="6"/>
  <c r="H4643" i="6"/>
  <c r="D4644" i="6"/>
  <c r="H4644" i="6"/>
  <c r="D4645" i="6"/>
  <c r="H4645" i="6"/>
  <c r="D4646" i="6"/>
  <c r="H4646" i="6"/>
  <c r="D4647" i="6"/>
  <c r="H4647" i="6"/>
  <c r="D4648" i="6"/>
  <c r="H4648" i="6"/>
  <c r="D4649" i="6"/>
  <c r="H4649" i="6"/>
  <c r="D4650" i="6"/>
  <c r="H4650" i="6"/>
  <c r="D4651" i="6"/>
  <c r="H4651" i="6"/>
  <c r="D4652" i="6"/>
  <c r="H4652" i="6"/>
  <c r="D4653" i="6"/>
  <c r="H4653" i="6"/>
  <c r="D4654" i="6"/>
  <c r="H4654" i="6"/>
  <c r="D4655" i="6"/>
  <c r="H4655" i="6"/>
  <c r="D4656" i="6"/>
  <c r="H4656" i="6"/>
  <c r="D4657" i="6"/>
  <c r="H4657" i="6"/>
  <c r="D4658" i="6"/>
  <c r="H4658" i="6"/>
  <c r="D4659" i="6"/>
  <c r="H4659" i="6"/>
  <c r="D4660" i="6"/>
  <c r="H4660" i="6"/>
  <c r="D4661" i="6"/>
  <c r="H4661" i="6"/>
  <c r="D4662" i="6"/>
  <c r="H4662" i="6"/>
  <c r="D4663" i="6"/>
  <c r="H4663" i="6"/>
  <c r="D4664" i="6"/>
  <c r="H4664" i="6"/>
  <c r="D4665" i="6"/>
  <c r="H4665" i="6"/>
  <c r="D4666" i="6"/>
  <c r="H4666" i="6"/>
  <c r="D4667" i="6"/>
  <c r="H4667" i="6"/>
  <c r="D4668" i="6"/>
  <c r="H4668" i="6"/>
  <c r="D4669" i="6"/>
  <c r="H4669" i="6"/>
  <c r="D4670" i="6"/>
  <c r="H4670" i="6"/>
  <c r="D4671" i="6"/>
  <c r="H4671" i="6"/>
  <c r="D4672" i="6"/>
  <c r="H4672" i="6"/>
  <c r="D4673" i="6"/>
  <c r="H4673" i="6"/>
  <c r="D4674" i="6"/>
  <c r="H4674" i="6"/>
  <c r="D4675" i="6"/>
  <c r="H4675" i="6"/>
  <c r="D4676" i="6"/>
  <c r="H4676" i="6"/>
  <c r="D4677" i="6"/>
  <c r="H4677" i="6"/>
  <c r="D4678" i="6"/>
  <c r="H4678" i="6"/>
  <c r="D4679" i="6"/>
  <c r="H4679" i="6"/>
  <c r="D4680" i="6"/>
  <c r="H4680" i="6"/>
  <c r="D4681" i="6"/>
  <c r="H4681" i="6"/>
  <c r="D4682" i="6"/>
  <c r="H4682" i="6"/>
  <c r="D4683" i="6"/>
  <c r="H4683" i="6"/>
  <c r="D4684" i="6"/>
  <c r="H4684" i="6"/>
  <c r="D4685" i="6"/>
  <c r="H4685" i="6"/>
  <c r="D4686" i="6"/>
  <c r="H4686" i="6"/>
  <c r="D4687" i="6"/>
  <c r="H4687" i="6"/>
  <c r="D4688" i="6"/>
  <c r="H4688" i="6"/>
  <c r="D4689" i="6"/>
  <c r="H4689" i="6"/>
  <c r="D4690" i="6"/>
  <c r="H4690" i="6"/>
  <c r="D4691" i="6"/>
  <c r="H4691" i="6"/>
  <c r="D4692" i="6"/>
  <c r="H4692" i="6"/>
  <c r="D4693" i="6"/>
  <c r="H4693" i="6"/>
  <c r="D4694" i="6"/>
  <c r="H4694" i="6"/>
  <c r="D4695" i="6"/>
  <c r="H4695" i="6"/>
  <c r="D4696" i="6"/>
  <c r="H4696" i="6"/>
  <c r="D4697" i="6"/>
  <c r="H4697" i="6"/>
  <c r="D4698" i="6"/>
  <c r="H4698" i="6"/>
  <c r="D4699" i="6"/>
  <c r="H4699" i="6"/>
  <c r="D4700" i="6"/>
  <c r="H4700" i="6"/>
  <c r="D4701" i="6"/>
  <c r="H4701" i="6"/>
  <c r="D4702" i="6"/>
  <c r="H4702" i="6"/>
  <c r="D4703" i="6"/>
  <c r="H4703" i="6"/>
  <c r="D4704" i="6"/>
  <c r="H4704" i="6"/>
  <c r="D4705" i="6"/>
  <c r="H4705" i="6"/>
  <c r="D4706" i="6"/>
  <c r="H4706" i="6"/>
  <c r="D4707" i="6"/>
  <c r="H4707" i="6"/>
  <c r="D4708" i="6"/>
  <c r="H4708" i="6"/>
  <c r="D4709" i="6"/>
  <c r="H4709" i="6"/>
  <c r="D4710" i="6"/>
  <c r="H4710" i="6"/>
  <c r="D4711" i="6"/>
  <c r="H4711" i="6"/>
  <c r="D4712" i="6"/>
  <c r="H4712" i="6"/>
  <c r="D4713" i="6"/>
  <c r="H4713" i="6"/>
  <c r="D4714" i="6"/>
  <c r="H4714" i="6"/>
  <c r="D4715" i="6"/>
  <c r="H4715" i="6"/>
  <c r="D4716" i="6"/>
  <c r="H4716" i="6"/>
  <c r="D4717" i="6"/>
  <c r="H4717" i="6"/>
  <c r="D4718" i="6"/>
  <c r="H4718" i="6"/>
  <c r="D4719" i="6"/>
  <c r="H4719" i="6"/>
  <c r="D4720" i="6"/>
  <c r="H4720" i="6"/>
  <c r="D4721" i="6"/>
  <c r="H4721" i="6"/>
  <c r="D4722" i="6"/>
  <c r="H4722" i="6"/>
  <c r="D4723" i="6"/>
  <c r="H4723" i="6"/>
  <c r="D4724" i="6"/>
  <c r="H4724" i="6"/>
  <c r="D4725" i="6"/>
  <c r="H4725" i="6"/>
  <c r="D4726" i="6"/>
  <c r="H4726" i="6"/>
  <c r="D4727" i="6"/>
  <c r="H4727" i="6"/>
  <c r="D4728" i="6"/>
  <c r="H4728" i="6"/>
  <c r="D4729" i="6"/>
  <c r="H4729" i="6"/>
  <c r="D4730" i="6"/>
  <c r="H4730" i="6"/>
  <c r="D4731" i="6"/>
  <c r="H4731" i="6"/>
  <c r="D4732" i="6"/>
  <c r="H4732" i="6"/>
  <c r="D4733" i="6"/>
  <c r="H4733" i="6"/>
  <c r="D4734" i="6"/>
  <c r="H4734" i="6"/>
  <c r="D4735" i="6"/>
  <c r="H4735" i="6"/>
  <c r="D4736" i="6"/>
  <c r="H4736" i="6"/>
  <c r="D4737" i="6"/>
  <c r="H4737" i="6"/>
  <c r="D4738" i="6"/>
  <c r="H4738" i="6"/>
  <c r="D4739" i="6"/>
  <c r="H4739" i="6"/>
  <c r="D4740" i="6"/>
  <c r="H4740" i="6"/>
  <c r="D4741" i="6"/>
  <c r="H4741" i="6"/>
  <c r="D4742" i="6"/>
  <c r="H4742" i="6"/>
  <c r="D4743" i="6"/>
  <c r="H4743" i="6"/>
  <c r="D4744" i="6"/>
  <c r="H4744" i="6"/>
  <c r="D4745" i="6"/>
  <c r="H4745" i="6"/>
  <c r="D4746" i="6"/>
  <c r="H4746" i="6"/>
  <c r="D4747" i="6"/>
  <c r="H4747" i="6"/>
  <c r="D4748" i="6"/>
  <c r="H4748" i="6"/>
  <c r="D4749" i="6"/>
  <c r="H4749" i="6"/>
  <c r="D4750" i="6"/>
  <c r="H4750" i="6"/>
  <c r="D4751" i="6"/>
  <c r="H4751" i="6"/>
  <c r="D4752" i="6"/>
  <c r="H4752" i="6"/>
  <c r="D4753" i="6"/>
  <c r="H4753" i="6"/>
  <c r="D4754" i="6"/>
  <c r="H4754" i="6"/>
  <c r="D4755" i="6"/>
  <c r="H4755" i="6"/>
  <c r="D4756" i="6"/>
  <c r="H4756" i="6"/>
  <c r="D4757" i="6"/>
  <c r="H4757" i="6"/>
  <c r="D4758" i="6"/>
  <c r="H4758" i="6"/>
  <c r="D4759" i="6"/>
  <c r="H4759" i="6"/>
  <c r="D4760" i="6"/>
  <c r="H4760" i="6"/>
  <c r="D4761" i="6"/>
  <c r="H4761" i="6"/>
  <c r="D4762" i="6"/>
  <c r="H4762" i="6"/>
  <c r="D4763" i="6"/>
  <c r="H4763" i="6"/>
  <c r="D4764" i="6"/>
  <c r="H4764" i="6"/>
  <c r="D4765" i="6"/>
  <c r="H4765" i="6"/>
  <c r="D4766" i="6"/>
  <c r="H4766" i="6"/>
  <c r="D4767" i="6"/>
  <c r="H4767" i="6"/>
  <c r="D4768" i="6"/>
  <c r="H4768" i="6"/>
  <c r="D4769" i="6"/>
  <c r="H4769" i="6"/>
  <c r="D4770" i="6"/>
  <c r="H4770" i="6"/>
  <c r="D4771" i="6"/>
  <c r="H4771" i="6"/>
  <c r="D4772" i="6"/>
  <c r="H4772" i="6"/>
  <c r="D4773" i="6"/>
  <c r="H4773" i="6"/>
  <c r="D4774" i="6"/>
  <c r="H4774" i="6"/>
  <c r="D4775" i="6"/>
  <c r="H4775" i="6"/>
  <c r="D4776" i="6"/>
  <c r="H4776" i="6"/>
  <c r="D4777" i="6"/>
  <c r="H4777" i="6"/>
  <c r="D4778" i="6"/>
  <c r="H4778" i="6"/>
  <c r="D4779" i="6"/>
  <c r="H4779" i="6"/>
  <c r="D4780" i="6"/>
  <c r="H4780" i="6"/>
  <c r="D4781" i="6"/>
  <c r="H4781" i="6"/>
  <c r="D4782" i="6"/>
  <c r="H4782" i="6"/>
  <c r="D4783" i="6"/>
  <c r="H4783" i="6"/>
  <c r="D4784" i="6"/>
  <c r="H4784" i="6"/>
  <c r="D4785" i="6"/>
  <c r="H4785" i="6"/>
  <c r="D4786" i="6"/>
  <c r="H4786" i="6"/>
  <c r="D4787" i="6"/>
  <c r="H4787" i="6"/>
  <c r="D4788" i="6"/>
  <c r="H4788" i="6"/>
  <c r="D4789" i="6"/>
  <c r="H4789" i="6"/>
  <c r="D4790" i="6"/>
  <c r="H4790" i="6"/>
  <c r="D4791" i="6"/>
  <c r="H4791" i="6"/>
  <c r="D4792" i="6"/>
  <c r="H4792" i="6"/>
  <c r="D4793" i="6"/>
  <c r="H4793" i="6"/>
  <c r="D4794" i="6"/>
  <c r="H4794" i="6"/>
  <c r="D4795" i="6"/>
  <c r="H4795" i="6"/>
  <c r="D4796" i="6"/>
  <c r="H4796" i="6"/>
  <c r="D4797" i="6"/>
  <c r="H4797" i="6"/>
  <c r="D4798" i="6"/>
  <c r="H4798" i="6"/>
  <c r="D4799" i="6"/>
  <c r="H4799" i="6"/>
  <c r="D4800" i="6"/>
  <c r="H4800" i="6"/>
  <c r="D4801" i="6"/>
  <c r="H4801" i="6"/>
  <c r="D4802" i="6"/>
  <c r="H4802" i="6"/>
  <c r="D4803" i="6"/>
  <c r="H4803" i="6"/>
  <c r="D4804" i="6"/>
  <c r="H4804" i="6"/>
  <c r="D4805" i="6"/>
  <c r="H4805" i="6"/>
  <c r="D4806" i="6"/>
  <c r="H4806" i="6"/>
  <c r="D4807" i="6"/>
  <c r="H4807" i="6"/>
  <c r="D4808" i="6"/>
  <c r="H4808" i="6"/>
  <c r="D4809" i="6"/>
  <c r="H4809" i="6"/>
  <c r="D4810" i="6"/>
  <c r="H4810" i="6"/>
  <c r="D4811" i="6"/>
  <c r="H4811" i="6"/>
  <c r="D4812" i="6"/>
  <c r="H4812" i="6"/>
  <c r="D4813" i="6"/>
  <c r="H4813" i="6"/>
  <c r="D4814" i="6"/>
  <c r="H4814" i="6"/>
  <c r="D4815" i="6"/>
  <c r="H4815" i="6"/>
  <c r="D4816" i="6"/>
  <c r="H4816" i="6"/>
  <c r="D4817" i="6"/>
  <c r="H4817" i="6"/>
  <c r="D4818" i="6"/>
  <c r="H4818" i="6"/>
  <c r="D4819" i="6"/>
  <c r="H4819" i="6"/>
  <c r="D4820" i="6"/>
  <c r="H4820" i="6"/>
  <c r="D4821" i="6"/>
  <c r="H4821" i="6"/>
  <c r="D4822" i="6"/>
  <c r="H4822" i="6"/>
  <c r="D4823" i="6"/>
  <c r="H4823" i="6"/>
  <c r="D4824" i="6"/>
  <c r="H4824" i="6"/>
  <c r="D4825" i="6"/>
  <c r="H4825" i="6"/>
  <c r="D4826" i="6"/>
  <c r="H4826" i="6"/>
  <c r="D4827" i="6"/>
  <c r="H4827" i="6"/>
  <c r="D4828" i="6"/>
  <c r="H4828" i="6"/>
  <c r="D4829" i="6"/>
  <c r="H4829" i="6"/>
  <c r="D4830" i="6"/>
  <c r="H4830" i="6"/>
  <c r="D4831" i="6"/>
  <c r="H4831" i="6"/>
  <c r="D4832" i="6"/>
  <c r="H4832" i="6"/>
  <c r="D4833" i="6"/>
  <c r="H4833" i="6"/>
  <c r="D4834" i="6"/>
  <c r="H4834" i="6"/>
  <c r="D4835" i="6"/>
  <c r="H4835" i="6"/>
  <c r="D4836" i="6"/>
  <c r="H4836" i="6"/>
  <c r="D4837" i="6"/>
  <c r="H4837" i="6"/>
  <c r="D4838" i="6"/>
  <c r="H4838" i="6"/>
  <c r="D4839" i="6"/>
  <c r="H4839" i="6"/>
  <c r="D4840" i="6"/>
  <c r="H4840" i="6"/>
  <c r="D4841" i="6"/>
  <c r="H4841" i="6"/>
  <c r="D4842" i="6"/>
  <c r="H4842" i="6"/>
  <c r="D4843" i="6"/>
  <c r="H4843" i="6"/>
  <c r="D4844" i="6"/>
  <c r="H4844" i="6"/>
  <c r="D4845" i="6"/>
  <c r="H4845" i="6"/>
  <c r="D4846" i="6"/>
  <c r="H4846" i="6"/>
  <c r="D4847" i="6"/>
  <c r="H4847" i="6"/>
  <c r="D4848" i="6"/>
  <c r="H4848" i="6"/>
  <c r="D4849" i="6"/>
  <c r="H4849" i="6"/>
  <c r="D4850" i="6"/>
  <c r="H4850" i="6"/>
  <c r="D4851" i="6"/>
  <c r="H4851" i="6"/>
  <c r="D4852" i="6"/>
  <c r="H4852" i="6"/>
  <c r="D4853" i="6"/>
  <c r="H4853" i="6"/>
  <c r="D4854" i="6"/>
  <c r="H4854" i="6"/>
  <c r="D4855" i="6"/>
  <c r="H4855" i="6"/>
  <c r="D4856" i="6"/>
  <c r="H4856" i="6"/>
  <c r="D4857" i="6"/>
  <c r="H4857" i="6"/>
  <c r="D4858" i="6"/>
  <c r="H4858" i="6"/>
  <c r="D4859" i="6"/>
  <c r="H4859" i="6"/>
  <c r="D4860" i="6"/>
  <c r="H4860" i="6"/>
  <c r="D4861" i="6"/>
  <c r="H4861" i="6"/>
  <c r="D4862" i="6"/>
  <c r="H4862" i="6"/>
  <c r="D4863" i="6"/>
  <c r="H4863" i="6"/>
  <c r="D4864" i="6"/>
  <c r="H4864" i="6"/>
  <c r="D4865" i="6"/>
  <c r="H4865" i="6"/>
  <c r="D4866" i="6"/>
  <c r="H4866" i="6"/>
  <c r="D4867" i="6"/>
  <c r="H4867" i="6"/>
  <c r="D4868" i="6"/>
  <c r="H4868" i="6"/>
  <c r="D4869" i="6"/>
  <c r="H4869" i="6"/>
  <c r="D4870" i="6"/>
  <c r="H4870" i="6"/>
  <c r="D4871" i="6"/>
  <c r="H4871" i="6"/>
  <c r="D4872" i="6"/>
  <c r="H4872" i="6"/>
  <c r="D4873" i="6"/>
  <c r="H4873" i="6"/>
  <c r="D4874" i="6"/>
  <c r="H4874" i="6"/>
  <c r="D4875" i="6"/>
  <c r="H4875" i="6"/>
  <c r="D4876" i="6"/>
  <c r="H4876" i="6"/>
  <c r="D4877" i="6"/>
  <c r="H4877" i="6"/>
  <c r="D4878" i="6"/>
  <c r="H4878" i="6"/>
  <c r="D4879" i="6"/>
  <c r="H4879" i="6"/>
  <c r="D4880" i="6"/>
  <c r="H4880" i="6"/>
  <c r="D4881" i="6"/>
  <c r="H4881" i="6"/>
  <c r="D4882" i="6"/>
  <c r="H4882" i="6"/>
  <c r="D4883" i="6"/>
  <c r="H4883" i="6"/>
  <c r="D4884" i="6"/>
  <c r="H4884" i="6"/>
  <c r="D4885" i="6"/>
  <c r="H4885" i="6"/>
  <c r="D4886" i="6"/>
  <c r="H4886" i="6"/>
  <c r="D4887" i="6"/>
  <c r="H4887" i="6"/>
  <c r="D4888" i="6"/>
  <c r="H4888" i="6"/>
  <c r="D4889" i="6"/>
  <c r="H4889" i="6"/>
  <c r="D4890" i="6"/>
  <c r="H4890" i="6"/>
  <c r="D4891" i="6"/>
  <c r="H4891" i="6"/>
  <c r="D4892" i="6"/>
  <c r="H4892" i="6"/>
  <c r="D4893" i="6"/>
  <c r="H4893" i="6"/>
  <c r="D4894" i="6"/>
  <c r="H4894" i="6"/>
  <c r="D4895" i="6"/>
  <c r="H4895" i="6"/>
  <c r="D4896" i="6"/>
  <c r="H4896" i="6"/>
  <c r="D4897" i="6"/>
  <c r="H4897" i="6"/>
  <c r="D4898" i="6"/>
  <c r="H4898" i="6"/>
  <c r="D4899" i="6"/>
  <c r="H4899" i="6"/>
  <c r="D4900" i="6"/>
  <c r="H4900" i="6"/>
  <c r="D4901" i="6"/>
  <c r="H4901" i="6"/>
  <c r="D4902" i="6"/>
  <c r="H4902" i="6"/>
  <c r="D4903" i="6"/>
  <c r="H4903" i="6"/>
  <c r="D4904" i="6"/>
  <c r="H4904" i="6"/>
  <c r="D4905" i="6"/>
  <c r="H4905" i="6"/>
  <c r="D4906" i="6"/>
  <c r="H4906" i="6"/>
  <c r="D4907" i="6"/>
  <c r="H4907" i="6"/>
  <c r="D4908" i="6"/>
  <c r="H4908" i="6"/>
  <c r="D4909" i="6"/>
  <c r="H4909" i="6"/>
  <c r="D4910" i="6"/>
  <c r="H4910" i="6"/>
  <c r="D4911" i="6"/>
  <c r="H4911" i="6"/>
  <c r="D4912" i="6"/>
  <c r="H4912" i="6"/>
  <c r="D4913" i="6"/>
  <c r="H4913" i="6"/>
  <c r="D4914" i="6"/>
  <c r="H4914" i="6"/>
  <c r="D4915" i="6"/>
  <c r="H4915" i="6"/>
  <c r="D4916" i="6"/>
  <c r="H4916" i="6"/>
  <c r="D4917" i="6"/>
  <c r="H4917" i="6"/>
  <c r="D4918" i="6"/>
  <c r="H4918" i="6"/>
  <c r="D4919" i="6"/>
  <c r="H4919" i="6"/>
  <c r="D4920" i="6"/>
  <c r="H4920" i="6"/>
  <c r="D4921" i="6"/>
  <c r="H4921" i="6"/>
  <c r="D4922" i="6"/>
  <c r="H4922" i="6"/>
  <c r="D4923" i="6"/>
  <c r="H4923" i="6"/>
  <c r="D4924" i="6"/>
  <c r="H4924" i="6"/>
  <c r="D4925" i="6"/>
  <c r="H4925" i="6"/>
  <c r="D4926" i="6"/>
  <c r="H4926" i="6"/>
  <c r="D4927" i="6"/>
  <c r="H4927" i="6"/>
  <c r="D4928" i="6"/>
  <c r="H4928" i="6"/>
  <c r="D4929" i="6"/>
  <c r="H4929" i="6"/>
  <c r="D4930" i="6"/>
  <c r="H4930" i="6"/>
  <c r="D4931" i="6"/>
  <c r="H4931" i="6"/>
  <c r="D4932" i="6"/>
  <c r="H4932" i="6"/>
  <c r="D4933" i="6"/>
  <c r="H4933" i="6"/>
  <c r="D4934" i="6"/>
  <c r="H4934" i="6"/>
  <c r="D4935" i="6"/>
  <c r="H4935" i="6"/>
  <c r="D4936" i="6"/>
  <c r="H4936" i="6"/>
  <c r="D4937" i="6"/>
  <c r="H4937" i="6"/>
  <c r="D4938" i="6"/>
  <c r="H4938" i="6"/>
  <c r="D4939" i="6"/>
  <c r="H4939" i="6"/>
  <c r="D4940" i="6"/>
  <c r="H4940" i="6"/>
  <c r="D4941" i="6"/>
  <c r="H4941" i="6"/>
  <c r="D4942" i="6"/>
  <c r="H4942" i="6"/>
  <c r="D4943" i="6"/>
  <c r="H4943" i="6"/>
  <c r="D4944" i="6"/>
  <c r="H4944" i="6"/>
  <c r="D4945" i="6"/>
  <c r="H4945" i="6"/>
  <c r="D4946" i="6"/>
  <c r="H4946" i="6"/>
  <c r="D4947" i="6"/>
  <c r="H4947" i="6"/>
  <c r="D4948" i="6"/>
  <c r="H4948" i="6"/>
  <c r="D4949" i="6"/>
  <c r="H4949" i="6"/>
  <c r="D4950" i="6"/>
  <c r="H4950" i="6"/>
  <c r="D4951" i="6"/>
  <c r="H4951" i="6"/>
  <c r="D4952" i="6"/>
  <c r="H4952" i="6"/>
  <c r="D4953" i="6"/>
  <c r="H4953" i="6"/>
  <c r="D4954" i="6"/>
  <c r="H4954" i="6"/>
  <c r="D4955" i="6"/>
  <c r="H4955" i="6"/>
  <c r="D4956" i="6"/>
  <c r="H4956" i="6"/>
  <c r="D4957" i="6"/>
  <c r="H4957" i="6"/>
  <c r="D4958" i="6"/>
  <c r="H4958" i="6"/>
  <c r="D4959" i="6"/>
  <c r="H4959" i="6"/>
  <c r="D4960" i="6"/>
  <c r="H4960" i="6"/>
  <c r="D4961" i="6"/>
  <c r="H4961" i="6"/>
  <c r="D4962" i="6"/>
  <c r="H4962" i="6"/>
  <c r="D4963" i="6"/>
  <c r="H4963" i="6"/>
  <c r="D4964" i="6"/>
  <c r="H4964" i="6"/>
  <c r="D4965" i="6"/>
  <c r="H4965" i="6"/>
  <c r="D4966" i="6"/>
  <c r="H4966" i="6"/>
  <c r="D4967" i="6"/>
  <c r="H4967" i="6"/>
  <c r="D4968" i="6"/>
  <c r="H4968" i="6"/>
  <c r="D4969" i="6"/>
  <c r="H4969" i="6"/>
  <c r="D4970" i="6"/>
  <c r="H4970" i="6"/>
  <c r="D4971" i="6"/>
  <c r="H4971" i="6"/>
  <c r="D4972" i="6"/>
  <c r="H4972" i="6"/>
  <c r="D4973" i="6"/>
  <c r="H4973" i="6"/>
  <c r="D4974" i="6"/>
  <c r="H4974" i="6"/>
  <c r="D4975" i="6"/>
  <c r="H4975" i="6"/>
  <c r="D4976" i="6"/>
  <c r="H4976" i="6"/>
  <c r="D4977" i="6"/>
  <c r="H4977" i="6"/>
  <c r="D4978" i="6"/>
  <c r="H4978" i="6"/>
  <c r="D4979" i="6"/>
  <c r="H4979" i="6"/>
  <c r="D4980" i="6"/>
  <c r="H4980" i="6"/>
  <c r="D4981" i="6"/>
  <c r="H4981" i="6"/>
  <c r="D4982" i="6"/>
  <c r="H4982" i="6"/>
  <c r="D4983" i="6"/>
  <c r="H4983" i="6"/>
  <c r="D4984" i="6"/>
  <c r="H4984" i="6"/>
  <c r="D4985" i="6"/>
  <c r="H4985" i="6"/>
  <c r="D4986" i="6"/>
  <c r="H4986" i="6"/>
  <c r="D4987" i="6"/>
  <c r="H4987" i="6"/>
  <c r="D4988" i="6"/>
  <c r="H4988" i="6"/>
  <c r="D4989" i="6"/>
  <c r="H4989" i="6"/>
  <c r="D4990" i="6"/>
  <c r="H4990" i="6"/>
  <c r="D4991" i="6"/>
  <c r="H4991" i="6"/>
  <c r="D4992" i="6"/>
  <c r="H4992" i="6"/>
  <c r="D4993" i="6"/>
  <c r="H4993" i="6"/>
  <c r="D4994" i="6"/>
  <c r="H4994" i="6"/>
  <c r="D4995" i="6"/>
  <c r="H4995" i="6"/>
  <c r="D4996" i="6"/>
  <c r="H4996" i="6"/>
  <c r="D4997" i="6"/>
  <c r="H4997" i="6"/>
  <c r="D4998" i="6"/>
  <c r="H4998" i="6"/>
  <c r="D4999" i="6"/>
  <c r="H4999" i="6"/>
  <c r="D5000" i="6"/>
  <c r="H5000" i="6"/>
  <c r="D5001" i="6"/>
  <c r="H5001" i="6"/>
  <c r="D3" i="6"/>
  <c r="E3" i="6"/>
  <c r="F3" i="6"/>
  <c r="H3" i="6"/>
  <c r="D4" i="6"/>
  <c r="E4" i="6"/>
  <c r="F4" i="6"/>
  <c r="H4" i="6"/>
  <c r="D5" i="6"/>
  <c r="E5" i="6"/>
  <c r="F5" i="6"/>
  <c r="H5" i="6"/>
  <c r="D2" i="6"/>
  <c r="E2" i="6"/>
  <c r="F2" i="6"/>
  <c r="H2" i="6"/>
  <c r="C3" i="6"/>
  <c r="K3" i="6"/>
  <c r="C4" i="6"/>
  <c r="K4" i="6"/>
  <c r="C5" i="6"/>
  <c r="K5" i="6"/>
  <c r="C6" i="6"/>
  <c r="K6" i="6"/>
  <c r="C7" i="6"/>
  <c r="K7" i="6"/>
  <c r="C8" i="6"/>
  <c r="K8" i="6"/>
  <c r="C9" i="6"/>
  <c r="K9" i="6"/>
  <c r="C10" i="6"/>
  <c r="K10" i="6"/>
  <c r="C11" i="6"/>
  <c r="K11" i="6"/>
  <c r="C12" i="6"/>
  <c r="K12" i="6"/>
  <c r="C13" i="6"/>
  <c r="K13" i="6"/>
  <c r="C14" i="6"/>
  <c r="K14" i="6"/>
  <c r="C15" i="6"/>
  <c r="K15" i="6"/>
  <c r="C16" i="6"/>
  <c r="K16" i="6"/>
  <c r="C17" i="6"/>
  <c r="E17" i="6"/>
  <c r="F17" i="6"/>
  <c r="K17" i="6"/>
  <c r="C18" i="6"/>
  <c r="E18" i="6"/>
  <c r="F18" i="6"/>
  <c r="K18" i="6"/>
  <c r="C19" i="6"/>
  <c r="E19" i="6"/>
  <c r="F19" i="6"/>
  <c r="K19" i="6"/>
  <c r="C20" i="6"/>
  <c r="E20" i="6"/>
  <c r="F20" i="6"/>
  <c r="K20" i="6"/>
  <c r="C21" i="6"/>
  <c r="E21" i="6"/>
  <c r="F21" i="6"/>
  <c r="K21" i="6"/>
  <c r="C22" i="6"/>
  <c r="E22" i="6"/>
  <c r="F22" i="6"/>
  <c r="K22" i="6"/>
  <c r="C23" i="6"/>
  <c r="E23" i="6"/>
  <c r="F23" i="6"/>
  <c r="K23" i="6"/>
  <c r="C24" i="6"/>
  <c r="E24" i="6"/>
  <c r="F24" i="6"/>
  <c r="K24" i="6"/>
  <c r="C25" i="6"/>
  <c r="E25" i="6"/>
  <c r="F25" i="6"/>
  <c r="K25" i="6"/>
  <c r="C26" i="6"/>
  <c r="E26" i="6"/>
  <c r="F26" i="6"/>
  <c r="K26" i="6"/>
  <c r="C27" i="6"/>
  <c r="E27" i="6"/>
  <c r="F27" i="6"/>
  <c r="K27" i="6"/>
  <c r="C28" i="6"/>
  <c r="E28" i="6"/>
  <c r="F28" i="6"/>
  <c r="K28" i="6"/>
  <c r="C29" i="6"/>
  <c r="E29" i="6"/>
  <c r="F29" i="6"/>
  <c r="K29" i="6"/>
  <c r="C30" i="6"/>
  <c r="E30" i="6"/>
  <c r="F30" i="6"/>
  <c r="K30" i="6"/>
  <c r="C31" i="6"/>
  <c r="E31" i="6"/>
  <c r="F31" i="6"/>
  <c r="K31" i="6"/>
  <c r="C32" i="6"/>
  <c r="E32" i="6"/>
  <c r="F32" i="6"/>
  <c r="K32" i="6"/>
  <c r="C33" i="6"/>
  <c r="E33" i="6"/>
  <c r="F33" i="6"/>
  <c r="K33" i="6"/>
  <c r="C34" i="6"/>
  <c r="E34" i="6"/>
  <c r="F34" i="6"/>
  <c r="K34" i="6"/>
  <c r="C35" i="6"/>
  <c r="E35" i="6"/>
  <c r="F35" i="6"/>
  <c r="K35" i="6"/>
  <c r="C36" i="6"/>
  <c r="E36" i="6"/>
  <c r="F36" i="6"/>
  <c r="K36" i="6"/>
  <c r="C37" i="6"/>
  <c r="E37" i="6"/>
  <c r="F37" i="6"/>
  <c r="K37" i="6"/>
  <c r="C38" i="6"/>
  <c r="E38" i="6"/>
  <c r="F38" i="6"/>
  <c r="K38" i="6"/>
  <c r="C39" i="6"/>
  <c r="E39" i="6"/>
  <c r="F39" i="6"/>
  <c r="K39" i="6"/>
  <c r="C40" i="6"/>
  <c r="E40" i="6"/>
  <c r="F40" i="6"/>
  <c r="K40" i="6"/>
  <c r="C41" i="6"/>
  <c r="E41" i="6"/>
  <c r="F41" i="6"/>
  <c r="K41" i="6"/>
  <c r="C42" i="6"/>
  <c r="E42" i="6"/>
  <c r="F42" i="6"/>
  <c r="K42" i="6"/>
  <c r="C43" i="6"/>
  <c r="E43" i="6"/>
  <c r="F43" i="6"/>
  <c r="K43" i="6"/>
  <c r="C44" i="6"/>
  <c r="E44" i="6"/>
  <c r="F44" i="6"/>
  <c r="K44" i="6"/>
  <c r="C45" i="6"/>
  <c r="E45" i="6"/>
  <c r="F45" i="6"/>
  <c r="K45" i="6"/>
  <c r="C46" i="6"/>
  <c r="E46" i="6"/>
  <c r="F46" i="6"/>
  <c r="K46" i="6"/>
  <c r="C47" i="6"/>
  <c r="E47" i="6"/>
  <c r="F47" i="6"/>
  <c r="K47" i="6"/>
  <c r="C48" i="6"/>
  <c r="E48" i="6"/>
  <c r="F48" i="6"/>
  <c r="K48" i="6"/>
  <c r="C49" i="6"/>
  <c r="E49" i="6"/>
  <c r="F49" i="6"/>
  <c r="K49" i="6"/>
  <c r="C50" i="6"/>
  <c r="E50" i="6"/>
  <c r="F50" i="6"/>
  <c r="K50" i="6"/>
  <c r="C51" i="6"/>
  <c r="E51" i="6"/>
  <c r="F51" i="6"/>
  <c r="K51" i="6"/>
  <c r="C52" i="6"/>
  <c r="E52" i="6"/>
  <c r="F52" i="6"/>
  <c r="K52" i="6"/>
  <c r="C53" i="6"/>
  <c r="E53" i="6"/>
  <c r="F53" i="6"/>
  <c r="K53" i="6"/>
  <c r="C54" i="6"/>
  <c r="E54" i="6"/>
  <c r="F54" i="6"/>
  <c r="K54" i="6"/>
  <c r="C55" i="6"/>
  <c r="E55" i="6"/>
  <c r="F55" i="6"/>
  <c r="K55" i="6"/>
  <c r="C56" i="6"/>
  <c r="E56" i="6"/>
  <c r="F56" i="6"/>
  <c r="K56" i="6"/>
  <c r="C57" i="6"/>
  <c r="E57" i="6"/>
  <c r="F57" i="6"/>
  <c r="K57" i="6"/>
  <c r="C58" i="6"/>
  <c r="E58" i="6"/>
  <c r="F58" i="6"/>
  <c r="K58" i="6"/>
  <c r="C59" i="6"/>
  <c r="E59" i="6"/>
  <c r="F59" i="6"/>
  <c r="K59" i="6"/>
  <c r="C60" i="6"/>
  <c r="E60" i="6"/>
  <c r="F60" i="6"/>
  <c r="K60" i="6"/>
  <c r="C61" i="6"/>
  <c r="E61" i="6"/>
  <c r="F61" i="6"/>
  <c r="K61" i="6"/>
  <c r="C62" i="6"/>
  <c r="E62" i="6"/>
  <c r="F62" i="6"/>
  <c r="K62" i="6"/>
  <c r="C63" i="6"/>
  <c r="E63" i="6"/>
  <c r="F63" i="6"/>
  <c r="K63" i="6"/>
  <c r="C64" i="6"/>
  <c r="E64" i="6"/>
  <c r="F64" i="6"/>
  <c r="K64" i="6"/>
  <c r="C65" i="6"/>
  <c r="E65" i="6"/>
  <c r="F65" i="6"/>
  <c r="K65" i="6"/>
  <c r="C66" i="6"/>
  <c r="E66" i="6"/>
  <c r="F66" i="6"/>
  <c r="K66" i="6"/>
  <c r="C67" i="6"/>
  <c r="E67" i="6"/>
  <c r="F67" i="6"/>
  <c r="K67" i="6"/>
  <c r="C68" i="6"/>
  <c r="E68" i="6"/>
  <c r="F68" i="6"/>
  <c r="K68" i="6"/>
  <c r="C69" i="6"/>
  <c r="E69" i="6"/>
  <c r="F69" i="6"/>
  <c r="K69" i="6"/>
  <c r="C70" i="6"/>
  <c r="E70" i="6"/>
  <c r="F70" i="6"/>
  <c r="K70" i="6"/>
  <c r="C71" i="6"/>
  <c r="E71" i="6"/>
  <c r="F71" i="6"/>
  <c r="K71" i="6"/>
  <c r="C72" i="6"/>
  <c r="E72" i="6"/>
  <c r="F72" i="6"/>
  <c r="K72" i="6"/>
  <c r="C73" i="6"/>
  <c r="E73" i="6"/>
  <c r="F73" i="6"/>
  <c r="K73" i="6"/>
  <c r="C74" i="6"/>
  <c r="E74" i="6"/>
  <c r="F74" i="6"/>
  <c r="K74" i="6"/>
  <c r="C75" i="6"/>
  <c r="E75" i="6"/>
  <c r="F75" i="6"/>
  <c r="K75" i="6"/>
  <c r="C76" i="6"/>
  <c r="E76" i="6"/>
  <c r="F76" i="6"/>
  <c r="K76" i="6"/>
  <c r="C77" i="6"/>
  <c r="E77" i="6"/>
  <c r="F77" i="6"/>
  <c r="K77" i="6"/>
  <c r="C78" i="6"/>
  <c r="E78" i="6"/>
  <c r="F78" i="6"/>
  <c r="K78" i="6"/>
  <c r="C79" i="6"/>
  <c r="E79" i="6"/>
  <c r="F79" i="6"/>
  <c r="K79" i="6"/>
  <c r="C80" i="6"/>
  <c r="E80" i="6"/>
  <c r="F80" i="6"/>
  <c r="K80" i="6"/>
  <c r="C81" i="6"/>
  <c r="E81" i="6"/>
  <c r="F81" i="6"/>
  <c r="K81" i="6"/>
  <c r="C82" i="6"/>
  <c r="E82" i="6"/>
  <c r="F82" i="6"/>
  <c r="K82" i="6"/>
  <c r="C83" i="6"/>
  <c r="E83" i="6"/>
  <c r="F83" i="6"/>
  <c r="K83" i="6"/>
  <c r="C84" i="6"/>
  <c r="E84" i="6"/>
  <c r="F84" i="6"/>
  <c r="K84" i="6"/>
  <c r="C85" i="6"/>
  <c r="E85" i="6"/>
  <c r="F85" i="6"/>
  <c r="K85" i="6"/>
  <c r="C86" i="6"/>
  <c r="E86" i="6"/>
  <c r="F86" i="6"/>
  <c r="K86" i="6"/>
  <c r="C87" i="6"/>
  <c r="E87" i="6"/>
  <c r="F87" i="6"/>
  <c r="K87" i="6"/>
  <c r="C88" i="6"/>
  <c r="E88" i="6"/>
  <c r="F88" i="6"/>
  <c r="K88" i="6"/>
  <c r="C89" i="6"/>
  <c r="E89" i="6"/>
  <c r="F89" i="6"/>
  <c r="K89" i="6"/>
  <c r="C90" i="6"/>
  <c r="E90" i="6"/>
  <c r="F90" i="6"/>
  <c r="K90" i="6"/>
  <c r="C91" i="6"/>
  <c r="E91" i="6"/>
  <c r="F91" i="6"/>
  <c r="K91" i="6"/>
  <c r="C92" i="6"/>
  <c r="E92" i="6"/>
  <c r="F92" i="6"/>
  <c r="K92" i="6"/>
  <c r="C93" i="6"/>
  <c r="E93" i="6"/>
  <c r="F93" i="6"/>
  <c r="K93" i="6"/>
  <c r="C94" i="6"/>
  <c r="E94" i="6"/>
  <c r="F94" i="6"/>
  <c r="K94" i="6"/>
  <c r="C95" i="6"/>
  <c r="E95" i="6"/>
  <c r="F95" i="6"/>
  <c r="K95" i="6"/>
  <c r="C96" i="6"/>
  <c r="E96" i="6"/>
  <c r="F96" i="6"/>
  <c r="K96" i="6"/>
  <c r="C97" i="6"/>
  <c r="E97" i="6"/>
  <c r="F97" i="6"/>
  <c r="K97" i="6"/>
  <c r="C98" i="6"/>
  <c r="E98" i="6"/>
  <c r="F98" i="6"/>
  <c r="K98" i="6"/>
  <c r="C99" i="6"/>
  <c r="E99" i="6"/>
  <c r="F99" i="6"/>
  <c r="K99" i="6"/>
  <c r="C100" i="6"/>
  <c r="E100" i="6"/>
  <c r="F100" i="6"/>
  <c r="K100" i="6"/>
  <c r="C101" i="6"/>
  <c r="E101" i="6"/>
  <c r="F101" i="6"/>
  <c r="K101" i="6"/>
  <c r="C102" i="6"/>
  <c r="E102" i="6"/>
  <c r="F102" i="6"/>
  <c r="K102" i="6"/>
  <c r="C103" i="6"/>
  <c r="E103" i="6"/>
  <c r="F103" i="6"/>
  <c r="K103" i="6"/>
  <c r="C104" i="6"/>
  <c r="E104" i="6"/>
  <c r="F104" i="6"/>
  <c r="K104" i="6"/>
  <c r="C105" i="6"/>
  <c r="E105" i="6"/>
  <c r="F105" i="6"/>
  <c r="K105" i="6"/>
  <c r="C106" i="6"/>
  <c r="E106" i="6"/>
  <c r="F106" i="6"/>
  <c r="K106" i="6"/>
  <c r="C107" i="6"/>
  <c r="E107" i="6"/>
  <c r="F107" i="6"/>
  <c r="K107" i="6"/>
  <c r="C108" i="6"/>
  <c r="E108" i="6"/>
  <c r="F108" i="6"/>
  <c r="K108" i="6"/>
  <c r="C109" i="6"/>
  <c r="E109" i="6"/>
  <c r="F109" i="6"/>
  <c r="K109" i="6"/>
  <c r="C110" i="6"/>
  <c r="E110" i="6"/>
  <c r="F110" i="6"/>
  <c r="K110" i="6"/>
  <c r="C111" i="6"/>
  <c r="E111" i="6"/>
  <c r="F111" i="6"/>
  <c r="K111" i="6"/>
  <c r="C112" i="6"/>
  <c r="E112" i="6"/>
  <c r="F112" i="6"/>
  <c r="K112" i="6"/>
  <c r="C113" i="6"/>
  <c r="E113" i="6"/>
  <c r="F113" i="6"/>
  <c r="K113" i="6"/>
  <c r="C114" i="6"/>
  <c r="E114" i="6"/>
  <c r="F114" i="6"/>
  <c r="K114" i="6"/>
  <c r="C115" i="6"/>
  <c r="E115" i="6"/>
  <c r="F115" i="6"/>
  <c r="K115" i="6"/>
  <c r="C116" i="6"/>
  <c r="E116" i="6"/>
  <c r="F116" i="6"/>
  <c r="K116" i="6"/>
  <c r="C117" i="6"/>
  <c r="E117" i="6"/>
  <c r="F117" i="6"/>
  <c r="K117" i="6"/>
  <c r="C118" i="6"/>
  <c r="E118" i="6"/>
  <c r="F118" i="6"/>
  <c r="K118" i="6"/>
  <c r="C119" i="6"/>
  <c r="E119" i="6"/>
  <c r="F119" i="6"/>
  <c r="K119" i="6"/>
  <c r="C120" i="6"/>
  <c r="E120" i="6"/>
  <c r="F120" i="6"/>
  <c r="K120" i="6"/>
  <c r="C121" i="6"/>
  <c r="E121" i="6"/>
  <c r="F121" i="6"/>
  <c r="K121" i="6"/>
  <c r="C122" i="6"/>
  <c r="E122" i="6"/>
  <c r="F122" i="6"/>
  <c r="K122" i="6"/>
  <c r="C123" i="6"/>
  <c r="E123" i="6"/>
  <c r="F123" i="6"/>
  <c r="K123" i="6"/>
  <c r="C124" i="6"/>
  <c r="E124" i="6"/>
  <c r="F124" i="6"/>
  <c r="K124" i="6"/>
  <c r="C125" i="6"/>
  <c r="E125" i="6"/>
  <c r="F125" i="6"/>
  <c r="K125" i="6"/>
  <c r="C126" i="6"/>
  <c r="E126" i="6"/>
  <c r="F126" i="6"/>
  <c r="K126" i="6"/>
  <c r="C127" i="6"/>
  <c r="E127" i="6"/>
  <c r="F127" i="6"/>
  <c r="K127" i="6"/>
  <c r="C128" i="6"/>
  <c r="E128" i="6"/>
  <c r="F128" i="6"/>
  <c r="K128" i="6"/>
  <c r="C129" i="6"/>
  <c r="E129" i="6"/>
  <c r="F129" i="6"/>
  <c r="K129" i="6"/>
  <c r="C130" i="6"/>
  <c r="E130" i="6"/>
  <c r="F130" i="6"/>
  <c r="K130" i="6"/>
  <c r="C131" i="6"/>
  <c r="E131" i="6"/>
  <c r="F131" i="6"/>
  <c r="K131" i="6"/>
  <c r="C132" i="6"/>
  <c r="E132" i="6"/>
  <c r="F132" i="6"/>
  <c r="K132" i="6"/>
  <c r="C133" i="6"/>
  <c r="E133" i="6"/>
  <c r="F133" i="6"/>
  <c r="K133" i="6"/>
  <c r="C134" i="6"/>
  <c r="E134" i="6"/>
  <c r="F134" i="6"/>
  <c r="K134" i="6"/>
  <c r="C135" i="6"/>
  <c r="E135" i="6"/>
  <c r="F135" i="6"/>
  <c r="K135" i="6"/>
  <c r="C136" i="6"/>
  <c r="E136" i="6"/>
  <c r="F136" i="6"/>
  <c r="K136" i="6"/>
  <c r="C137" i="6"/>
  <c r="E137" i="6"/>
  <c r="F137" i="6"/>
  <c r="K137" i="6"/>
  <c r="C138" i="6"/>
  <c r="E138" i="6"/>
  <c r="F138" i="6"/>
  <c r="K138" i="6"/>
  <c r="C139" i="6"/>
  <c r="E139" i="6"/>
  <c r="F139" i="6"/>
  <c r="K139" i="6"/>
  <c r="C140" i="6"/>
  <c r="E140" i="6"/>
  <c r="F140" i="6"/>
  <c r="K140" i="6"/>
  <c r="C141" i="6"/>
  <c r="E141" i="6"/>
  <c r="F141" i="6"/>
  <c r="K141" i="6"/>
  <c r="C142" i="6"/>
  <c r="E142" i="6"/>
  <c r="F142" i="6"/>
  <c r="K142" i="6"/>
  <c r="C143" i="6"/>
  <c r="E143" i="6"/>
  <c r="F143" i="6"/>
  <c r="K143" i="6"/>
  <c r="C144" i="6"/>
  <c r="E144" i="6"/>
  <c r="F144" i="6"/>
  <c r="K144" i="6"/>
  <c r="C145" i="6"/>
  <c r="E145" i="6"/>
  <c r="F145" i="6"/>
  <c r="K145" i="6"/>
  <c r="C146" i="6"/>
  <c r="E146" i="6"/>
  <c r="F146" i="6"/>
  <c r="K146" i="6"/>
  <c r="C147" i="6"/>
  <c r="E147" i="6"/>
  <c r="F147" i="6"/>
  <c r="K147" i="6"/>
  <c r="C148" i="6"/>
  <c r="E148" i="6"/>
  <c r="F148" i="6"/>
  <c r="K148" i="6"/>
  <c r="C149" i="6"/>
  <c r="E149" i="6"/>
  <c r="F149" i="6"/>
  <c r="K149" i="6"/>
  <c r="C150" i="6"/>
  <c r="E150" i="6"/>
  <c r="F150" i="6"/>
  <c r="K150" i="6"/>
  <c r="C151" i="6"/>
  <c r="E151" i="6"/>
  <c r="F151" i="6"/>
  <c r="K151" i="6"/>
  <c r="C152" i="6"/>
  <c r="E152" i="6"/>
  <c r="F152" i="6"/>
  <c r="K152" i="6"/>
  <c r="C153" i="6"/>
  <c r="E153" i="6"/>
  <c r="F153" i="6"/>
  <c r="K153" i="6"/>
  <c r="C154" i="6"/>
  <c r="E154" i="6"/>
  <c r="F154" i="6"/>
  <c r="K154" i="6"/>
  <c r="C155" i="6"/>
  <c r="E155" i="6"/>
  <c r="F155" i="6"/>
  <c r="K155" i="6"/>
  <c r="C156" i="6"/>
  <c r="E156" i="6"/>
  <c r="F156" i="6"/>
  <c r="K156" i="6"/>
  <c r="C157" i="6"/>
  <c r="E157" i="6"/>
  <c r="F157" i="6"/>
  <c r="K157" i="6"/>
  <c r="C158" i="6"/>
  <c r="E158" i="6"/>
  <c r="F158" i="6"/>
  <c r="K158" i="6"/>
  <c r="C159" i="6"/>
  <c r="E159" i="6"/>
  <c r="F159" i="6"/>
  <c r="K159" i="6"/>
  <c r="C160" i="6"/>
  <c r="E160" i="6"/>
  <c r="F160" i="6"/>
  <c r="K160" i="6"/>
  <c r="C161" i="6"/>
  <c r="E161" i="6"/>
  <c r="F161" i="6"/>
  <c r="K161" i="6"/>
  <c r="C162" i="6"/>
  <c r="E162" i="6"/>
  <c r="F162" i="6"/>
  <c r="K162" i="6"/>
  <c r="C163" i="6"/>
  <c r="E163" i="6"/>
  <c r="F163" i="6"/>
  <c r="K163" i="6"/>
  <c r="C164" i="6"/>
  <c r="E164" i="6"/>
  <c r="F164" i="6"/>
  <c r="K164" i="6"/>
  <c r="C165" i="6"/>
  <c r="E165" i="6"/>
  <c r="F165" i="6"/>
  <c r="K165" i="6"/>
  <c r="C166" i="6"/>
  <c r="E166" i="6"/>
  <c r="F166" i="6"/>
  <c r="K166" i="6"/>
  <c r="C167" i="6"/>
  <c r="E167" i="6"/>
  <c r="F167" i="6"/>
  <c r="K167" i="6"/>
  <c r="C168" i="6"/>
  <c r="E168" i="6"/>
  <c r="F168" i="6"/>
  <c r="K168" i="6"/>
  <c r="C169" i="6"/>
  <c r="E169" i="6"/>
  <c r="F169" i="6"/>
  <c r="K169" i="6"/>
  <c r="C170" i="6"/>
  <c r="E170" i="6"/>
  <c r="F170" i="6"/>
  <c r="K170" i="6"/>
  <c r="C171" i="6"/>
  <c r="E171" i="6"/>
  <c r="F171" i="6"/>
  <c r="K171" i="6"/>
  <c r="C172" i="6"/>
  <c r="E172" i="6"/>
  <c r="F172" i="6"/>
  <c r="K172" i="6"/>
  <c r="C173" i="6"/>
  <c r="E173" i="6"/>
  <c r="F173" i="6"/>
  <c r="K173" i="6"/>
  <c r="C174" i="6"/>
  <c r="E174" i="6"/>
  <c r="F174" i="6"/>
  <c r="K174" i="6"/>
  <c r="C175" i="6"/>
  <c r="E175" i="6"/>
  <c r="F175" i="6"/>
  <c r="K175" i="6"/>
  <c r="C176" i="6"/>
  <c r="E176" i="6"/>
  <c r="F176" i="6"/>
  <c r="K176" i="6"/>
  <c r="C177" i="6"/>
  <c r="E177" i="6"/>
  <c r="F177" i="6"/>
  <c r="K177" i="6"/>
  <c r="C178" i="6"/>
  <c r="E178" i="6"/>
  <c r="F178" i="6"/>
  <c r="K178" i="6"/>
  <c r="C179" i="6"/>
  <c r="E179" i="6"/>
  <c r="F179" i="6"/>
  <c r="K179" i="6"/>
  <c r="C180" i="6"/>
  <c r="E180" i="6"/>
  <c r="F180" i="6"/>
  <c r="K180" i="6"/>
  <c r="C181" i="6"/>
  <c r="E181" i="6"/>
  <c r="F181" i="6"/>
  <c r="K181" i="6"/>
  <c r="C182" i="6"/>
  <c r="E182" i="6"/>
  <c r="F182" i="6"/>
  <c r="K182" i="6"/>
  <c r="C183" i="6"/>
  <c r="E183" i="6"/>
  <c r="F183" i="6"/>
  <c r="K183" i="6"/>
  <c r="C184" i="6"/>
  <c r="E184" i="6"/>
  <c r="F184" i="6"/>
  <c r="K184" i="6"/>
  <c r="C185" i="6"/>
  <c r="E185" i="6"/>
  <c r="F185" i="6"/>
  <c r="K185" i="6"/>
  <c r="C186" i="6"/>
  <c r="E186" i="6"/>
  <c r="F186" i="6"/>
  <c r="K186" i="6"/>
  <c r="C187" i="6"/>
  <c r="E187" i="6"/>
  <c r="F187" i="6"/>
  <c r="K187" i="6"/>
  <c r="C188" i="6"/>
  <c r="E188" i="6"/>
  <c r="F188" i="6"/>
  <c r="K188" i="6"/>
  <c r="C189" i="6"/>
  <c r="E189" i="6"/>
  <c r="F189" i="6"/>
  <c r="K189" i="6"/>
  <c r="C190" i="6"/>
  <c r="E190" i="6"/>
  <c r="F190" i="6"/>
  <c r="K190" i="6"/>
  <c r="C191" i="6"/>
  <c r="E191" i="6"/>
  <c r="F191" i="6"/>
  <c r="K191" i="6"/>
  <c r="C192" i="6"/>
  <c r="E192" i="6"/>
  <c r="F192" i="6"/>
  <c r="K192" i="6"/>
  <c r="C193" i="6"/>
  <c r="E193" i="6"/>
  <c r="F193" i="6"/>
  <c r="K193" i="6"/>
  <c r="C194" i="6"/>
  <c r="E194" i="6"/>
  <c r="F194" i="6"/>
  <c r="K194" i="6"/>
  <c r="C195" i="6"/>
  <c r="E195" i="6"/>
  <c r="F195" i="6"/>
  <c r="K195" i="6"/>
  <c r="C196" i="6"/>
  <c r="E196" i="6"/>
  <c r="F196" i="6"/>
  <c r="K196" i="6"/>
  <c r="C197" i="6"/>
  <c r="E197" i="6"/>
  <c r="F197" i="6"/>
  <c r="K197" i="6"/>
  <c r="C198" i="6"/>
  <c r="E198" i="6"/>
  <c r="F198" i="6"/>
  <c r="K198" i="6"/>
  <c r="C199" i="6"/>
  <c r="E199" i="6"/>
  <c r="F199" i="6"/>
  <c r="K199" i="6"/>
  <c r="C200" i="6"/>
  <c r="E200" i="6"/>
  <c r="F200" i="6"/>
  <c r="K200" i="6"/>
  <c r="C201" i="6"/>
  <c r="E201" i="6"/>
  <c r="F201" i="6"/>
  <c r="K201" i="6"/>
  <c r="C202" i="6"/>
  <c r="E202" i="6"/>
  <c r="F202" i="6"/>
  <c r="K202" i="6"/>
  <c r="C203" i="6"/>
  <c r="E203" i="6"/>
  <c r="F203" i="6"/>
  <c r="K203" i="6"/>
  <c r="C204" i="6"/>
  <c r="E204" i="6"/>
  <c r="F204" i="6"/>
  <c r="K204" i="6"/>
  <c r="C205" i="6"/>
  <c r="E205" i="6"/>
  <c r="F205" i="6"/>
  <c r="K205" i="6"/>
  <c r="C206" i="6"/>
  <c r="E206" i="6"/>
  <c r="F206" i="6"/>
  <c r="K206" i="6"/>
  <c r="C207" i="6"/>
  <c r="E207" i="6"/>
  <c r="F207" i="6"/>
  <c r="K207" i="6"/>
  <c r="C208" i="6"/>
  <c r="E208" i="6"/>
  <c r="F208" i="6"/>
  <c r="K208" i="6"/>
  <c r="C209" i="6"/>
  <c r="E209" i="6"/>
  <c r="F209" i="6"/>
  <c r="K209" i="6"/>
  <c r="C210" i="6"/>
  <c r="E210" i="6"/>
  <c r="F210" i="6"/>
  <c r="K210" i="6"/>
  <c r="C211" i="6"/>
  <c r="E211" i="6"/>
  <c r="F211" i="6"/>
  <c r="K211" i="6"/>
  <c r="C212" i="6"/>
  <c r="E212" i="6"/>
  <c r="F212" i="6"/>
  <c r="K212" i="6"/>
  <c r="C213" i="6"/>
  <c r="E213" i="6"/>
  <c r="F213" i="6"/>
  <c r="K213" i="6"/>
  <c r="C214" i="6"/>
  <c r="E214" i="6"/>
  <c r="F214" i="6"/>
  <c r="K214" i="6"/>
  <c r="C215" i="6"/>
  <c r="E215" i="6"/>
  <c r="F215" i="6"/>
  <c r="K215" i="6"/>
  <c r="C216" i="6"/>
  <c r="E216" i="6"/>
  <c r="F216" i="6"/>
  <c r="K216" i="6"/>
  <c r="C217" i="6"/>
  <c r="E217" i="6"/>
  <c r="F217" i="6"/>
  <c r="K217" i="6"/>
  <c r="C218" i="6"/>
  <c r="E218" i="6"/>
  <c r="F218" i="6"/>
  <c r="K218" i="6"/>
  <c r="C219" i="6"/>
  <c r="E219" i="6"/>
  <c r="F219" i="6"/>
  <c r="K219" i="6"/>
  <c r="C220" i="6"/>
  <c r="E220" i="6"/>
  <c r="F220" i="6"/>
  <c r="K220" i="6"/>
  <c r="C221" i="6"/>
  <c r="E221" i="6"/>
  <c r="F221" i="6"/>
  <c r="K221" i="6"/>
  <c r="C222" i="6"/>
  <c r="E222" i="6"/>
  <c r="F222" i="6"/>
  <c r="K222" i="6"/>
  <c r="C223" i="6"/>
  <c r="E223" i="6"/>
  <c r="F223" i="6"/>
  <c r="K223" i="6"/>
  <c r="C224" i="6"/>
  <c r="E224" i="6"/>
  <c r="F224" i="6"/>
  <c r="K224" i="6"/>
  <c r="C225" i="6"/>
  <c r="E225" i="6"/>
  <c r="F225" i="6"/>
  <c r="K225" i="6"/>
  <c r="C226" i="6"/>
  <c r="E226" i="6"/>
  <c r="F226" i="6"/>
  <c r="K226" i="6"/>
  <c r="C227" i="6"/>
  <c r="E227" i="6"/>
  <c r="F227" i="6"/>
  <c r="K227" i="6"/>
  <c r="C228" i="6"/>
  <c r="E228" i="6"/>
  <c r="F228" i="6"/>
  <c r="K228" i="6"/>
  <c r="C229" i="6"/>
  <c r="E229" i="6"/>
  <c r="F229" i="6"/>
  <c r="K229" i="6"/>
  <c r="C230" i="6"/>
  <c r="E230" i="6"/>
  <c r="F230" i="6"/>
  <c r="K230" i="6"/>
  <c r="C231" i="6"/>
  <c r="E231" i="6"/>
  <c r="F231" i="6"/>
  <c r="K231" i="6"/>
  <c r="C232" i="6"/>
  <c r="E232" i="6"/>
  <c r="F232" i="6"/>
  <c r="K232" i="6"/>
  <c r="C233" i="6"/>
  <c r="E233" i="6"/>
  <c r="F233" i="6"/>
  <c r="K233" i="6"/>
  <c r="C234" i="6"/>
  <c r="E234" i="6"/>
  <c r="F234" i="6"/>
  <c r="K234" i="6"/>
  <c r="C235" i="6"/>
  <c r="E235" i="6"/>
  <c r="F235" i="6"/>
  <c r="K235" i="6"/>
  <c r="C236" i="6"/>
  <c r="E236" i="6"/>
  <c r="F236" i="6"/>
  <c r="K236" i="6"/>
  <c r="C237" i="6"/>
  <c r="E237" i="6"/>
  <c r="F237" i="6"/>
  <c r="K237" i="6"/>
  <c r="C238" i="6"/>
  <c r="E238" i="6"/>
  <c r="F238" i="6"/>
  <c r="K238" i="6"/>
  <c r="C239" i="6"/>
  <c r="E239" i="6"/>
  <c r="F239" i="6"/>
  <c r="K239" i="6"/>
  <c r="C240" i="6"/>
  <c r="E240" i="6"/>
  <c r="F240" i="6"/>
  <c r="K240" i="6"/>
  <c r="C241" i="6"/>
  <c r="E241" i="6"/>
  <c r="F241" i="6"/>
  <c r="K241" i="6"/>
  <c r="C242" i="6"/>
  <c r="E242" i="6"/>
  <c r="F242" i="6"/>
  <c r="K242" i="6"/>
  <c r="C243" i="6"/>
  <c r="E243" i="6"/>
  <c r="F243" i="6"/>
  <c r="K243" i="6"/>
  <c r="C244" i="6"/>
  <c r="E244" i="6"/>
  <c r="F244" i="6"/>
  <c r="K244" i="6"/>
  <c r="C245" i="6"/>
  <c r="E245" i="6"/>
  <c r="F245" i="6"/>
  <c r="K245" i="6"/>
  <c r="C246" i="6"/>
  <c r="E246" i="6"/>
  <c r="F246" i="6"/>
  <c r="K246" i="6"/>
  <c r="C247" i="6"/>
  <c r="E247" i="6"/>
  <c r="F247" i="6"/>
  <c r="K247" i="6"/>
  <c r="C248" i="6"/>
  <c r="E248" i="6"/>
  <c r="F248" i="6"/>
  <c r="K248" i="6"/>
  <c r="C249" i="6"/>
  <c r="E249" i="6"/>
  <c r="F249" i="6"/>
  <c r="K249" i="6"/>
  <c r="C250" i="6"/>
  <c r="E250" i="6"/>
  <c r="F250" i="6"/>
  <c r="K250" i="6"/>
  <c r="C251" i="6"/>
  <c r="E251" i="6"/>
  <c r="F251" i="6"/>
  <c r="K251" i="6"/>
  <c r="C252" i="6"/>
  <c r="E252" i="6"/>
  <c r="F252" i="6"/>
  <c r="K252" i="6"/>
  <c r="C253" i="6"/>
  <c r="E253" i="6"/>
  <c r="F253" i="6"/>
  <c r="K253" i="6"/>
  <c r="C254" i="6"/>
  <c r="E254" i="6"/>
  <c r="F254" i="6"/>
  <c r="K254" i="6"/>
  <c r="C255" i="6"/>
  <c r="E255" i="6"/>
  <c r="F255" i="6"/>
  <c r="K255" i="6"/>
  <c r="C256" i="6"/>
  <c r="E256" i="6"/>
  <c r="F256" i="6"/>
  <c r="K256" i="6"/>
  <c r="C257" i="6"/>
  <c r="E257" i="6"/>
  <c r="F257" i="6"/>
  <c r="K257" i="6"/>
  <c r="C258" i="6"/>
  <c r="E258" i="6"/>
  <c r="F258" i="6"/>
  <c r="K258" i="6"/>
  <c r="C259" i="6"/>
  <c r="E259" i="6"/>
  <c r="F259" i="6"/>
  <c r="K259" i="6"/>
  <c r="C260" i="6"/>
  <c r="E260" i="6"/>
  <c r="F260" i="6"/>
  <c r="K260" i="6"/>
  <c r="C261" i="6"/>
  <c r="E261" i="6"/>
  <c r="F261" i="6"/>
  <c r="K261" i="6"/>
  <c r="C262" i="6"/>
  <c r="E262" i="6"/>
  <c r="F262" i="6"/>
  <c r="K262" i="6"/>
  <c r="C263" i="6"/>
  <c r="E263" i="6"/>
  <c r="F263" i="6"/>
  <c r="K263" i="6"/>
  <c r="C264" i="6"/>
  <c r="E264" i="6"/>
  <c r="F264" i="6"/>
  <c r="K264" i="6"/>
  <c r="C265" i="6"/>
  <c r="E265" i="6"/>
  <c r="F265" i="6"/>
  <c r="K265" i="6"/>
  <c r="C266" i="6"/>
  <c r="E266" i="6"/>
  <c r="F266" i="6"/>
  <c r="K266" i="6"/>
  <c r="C267" i="6"/>
  <c r="E267" i="6"/>
  <c r="F267" i="6"/>
  <c r="K267" i="6"/>
  <c r="C268" i="6"/>
  <c r="E268" i="6"/>
  <c r="F268" i="6"/>
  <c r="K268" i="6"/>
  <c r="C269" i="6"/>
  <c r="E269" i="6"/>
  <c r="F269" i="6"/>
  <c r="K269" i="6"/>
  <c r="C270" i="6"/>
  <c r="E270" i="6"/>
  <c r="F270" i="6"/>
  <c r="K270" i="6"/>
  <c r="C271" i="6"/>
  <c r="E271" i="6"/>
  <c r="F271" i="6"/>
  <c r="K271" i="6"/>
  <c r="C272" i="6"/>
  <c r="E272" i="6"/>
  <c r="F272" i="6"/>
  <c r="K272" i="6"/>
  <c r="C273" i="6"/>
  <c r="E273" i="6"/>
  <c r="F273" i="6"/>
  <c r="K273" i="6"/>
  <c r="C274" i="6"/>
  <c r="E274" i="6"/>
  <c r="F274" i="6"/>
  <c r="K274" i="6"/>
  <c r="C275" i="6"/>
  <c r="E275" i="6"/>
  <c r="F275" i="6"/>
  <c r="K275" i="6"/>
  <c r="C276" i="6"/>
  <c r="E276" i="6"/>
  <c r="F276" i="6"/>
  <c r="K276" i="6"/>
  <c r="C277" i="6"/>
  <c r="E277" i="6"/>
  <c r="F277" i="6"/>
  <c r="K277" i="6"/>
  <c r="C278" i="6"/>
  <c r="E278" i="6"/>
  <c r="F278" i="6"/>
  <c r="K278" i="6"/>
  <c r="C279" i="6"/>
  <c r="E279" i="6"/>
  <c r="F279" i="6"/>
  <c r="K279" i="6"/>
  <c r="C280" i="6"/>
  <c r="E280" i="6"/>
  <c r="F280" i="6"/>
  <c r="K280" i="6"/>
  <c r="C281" i="6"/>
  <c r="E281" i="6"/>
  <c r="F281" i="6"/>
  <c r="K281" i="6"/>
  <c r="C282" i="6"/>
  <c r="E282" i="6"/>
  <c r="F282" i="6"/>
  <c r="K282" i="6"/>
  <c r="C283" i="6"/>
  <c r="E283" i="6"/>
  <c r="F283" i="6"/>
  <c r="K283" i="6"/>
  <c r="C284" i="6"/>
  <c r="E284" i="6"/>
  <c r="F284" i="6"/>
  <c r="K284" i="6"/>
  <c r="C285" i="6"/>
  <c r="E285" i="6"/>
  <c r="F285" i="6"/>
  <c r="K285" i="6"/>
  <c r="C286" i="6"/>
  <c r="E286" i="6"/>
  <c r="F286" i="6"/>
  <c r="K286" i="6"/>
  <c r="C287" i="6"/>
  <c r="E287" i="6"/>
  <c r="F287" i="6"/>
  <c r="K287" i="6"/>
  <c r="C288" i="6"/>
  <c r="E288" i="6"/>
  <c r="F288" i="6"/>
  <c r="K288" i="6"/>
  <c r="C289" i="6"/>
  <c r="E289" i="6"/>
  <c r="F289" i="6"/>
  <c r="K289" i="6"/>
  <c r="C290" i="6"/>
  <c r="E290" i="6"/>
  <c r="F290" i="6"/>
  <c r="K290" i="6"/>
  <c r="C291" i="6"/>
  <c r="E291" i="6"/>
  <c r="F291" i="6"/>
  <c r="K291" i="6"/>
  <c r="C292" i="6"/>
  <c r="E292" i="6"/>
  <c r="F292" i="6"/>
  <c r="K292" i="6"/>
  <c r="C293" i="6"/>
  <c r="E293" i="6"/>
  <c r="F293" i="6"/>
  <c r="K293" i="6"/>
  <c r="C294" i="6"/>
  <c r="E294" i="6"/>
  <c r="F294" i="6"/>
  <c r="K294" i="6"/>
  <c r="C295" i="6"/>
  <c r="E295" i="6"/>
  <c r="F295" i="6"/>
  <c r="K295" i="6"/>
  <c r="C296" i="6"/>
  <c r="E296" i="6"/>
  <c r="F296" i="6"/>
  <c r="K296" i="6"/>
  <c r="C297" i="6"/>
  <c r="E297" i="6"/>
  <c r="F297" i="6"/>
  <c r="K297" i="6"/>
  <c r="C298" i="6"/>
  <c r="E298" i="6"/>
  <c r="F298" i="6"/>
  <c r="K298" i="6"/>
  <c r="C299" i="6"/>
  <c r="E299" i="6"/>
  <c r="F299" i="6"/>
  <c r="K299" i="6"/>
  <c r="C300" i="6"/>
  <c r="E300" i="6"/>
  <c r="F300" i="6"/>
  <c r="K300" i="6"/>
  <c r="C301" i="6"/>
  <c r="E301" i="6"/>
  <c r="F301" i="6"/>
  <c r="K301" i="6"/>
  <c r="C302" i="6"/>
  <c r="E302" i="6"/>
  <c r="F302" i="6"/>
  <c r="K302" i="6"/>
  <c r="C303" i="6"/>
  <c r="E303" i="6"/>
  <c r="F303" i="6"/>
  <c r="K303" i="6"/>
  <c r="C304" i="6"/>
  <c r="E304" i="6"/>
  <c r="F304" i="6"/>
  <c r="K304" i="6"/>
  <c r="C305" i="6"/>
  <c r="E305" i="6"/>
  <c r="F305" i="6"/>
  <c r="K305" i="6"/>
  <c r="C306" i="6"/>
  <c r="E306" i="6"/>
  <c r="F306" i="6"/>
  <c r="K306" i="6"/>
  <c r="C307" i="6"/>
  <c r="E307" i="6"/>
  <c r="F307" i="6"/>
  <c r="K307" i="6"/>
  <c r="C308" i="6"/>
  <c r="E308" i="6"/>
  <c r="F308" i="6"/>
  <c r="K308" i="6"/>
  <c r="C309" i="6"/>
  <c r="E309" i="6"/>
  <c r="F309" i="6"/>
  <c r="K309" i="6"/>
  <c r="C310" i="6"/>
  <c r="E310" i="6"/>
  <c r="F310" i="6"/>
  <c r="K310" i="6"/>
  <c r="C311" i="6"/>
  <c r="E311" i="6"/>
  <c r="F311" i="6"/>
  <c r="K311" i="6"/>
  <c r="C312" i="6"/>
  <c r="E312" i="6"/>
  <c r="F312" i="6"/>
  <c r="K312" i="6"/>
  <c r="C313" i="6"/>
  <c r="E313" i="6"/>
  <c r="F313" i="6"/>
  <c r="K313" i="6"/>
  <c r="C314" i="6"/>
  <c r="E314" i="6"/>
  <c r="F314" i="6"/>
  <c r="K314" i="6"/>
  <c r="C315" i="6"/>
  <c r="E315" i="6"/>
  <c r="F315" i="6"/>
  <c r="K315" i="6"/>
  <c r="C316" i="6"/>
  <c r="E316" i="6"/>
  <c r="F316" i="6"/>
  <c r="K316" i="6"/>
  <c r="C317" i="6"/>
  <c r="E317" i="6"/>
  <c r="F317" i="6"/>
  <c r="K317" i="6"/>
  <c r="C318" i="6"/>
  <c r="E318" i="6"/>
  <c r="F318" i="6"/>
  <c r="K318" i="6"/>
  <c r="C319" i="6"/>
  <c r="E319" i="6"/>
  <c r="F319" i="6"/>
  <c r="K319" i="6"/>
  <c r="C320" i="6"/>
  <c r="E320" i="6"/>
  <c r="F320" i="6"/>
  <c r="K320" i="6"/>
  <c r="C321" i="6"/>
  <c r="E321" i="6"/>
  <c r="F321" i="6"/>
  <c r="K321" i="6"/>
  <c r="C322" i="6"/>
  <c r="E322" i="6"/>
  <c r="F322" i="6"/>
  <c r="K322" i="6"/>
  <c r="C323" i="6"/>
  <c r="E323" i="6"/>
  <c r="F323" i="6"/>
  <c r="K323" i="6"/>
  <c r="C324" i="6"/>
  <c r="E324" i="6"/>
  <c r="F324" i="6"/>
  <c r="K324" i="6"/>
  <c r="C325" i="6"/>
  <c r="E325" i="6"/>
  <c r="F325" i="6"/>
  <c r="K325" i="6"/>
  <c r="C326" i="6"/>
  <c r="E326" i="6"/>
  <c r="F326" i="6"/>
  <c r="K326" i="6"/>
  <c r="C327" i="6"/>
  <c r="E327" i="6"/>
  <c r="F327" i="6"/>
  <c r="K327" i="6"/>
  <c r="C328" i="6"/>
  <c r="E328" i="6"/>
  <c r="F328" i="6"/>
  <c r="K328" i="6"/>
  <c r="C329" i="6"/>
  <c r="E329" i="6"/>
  <c r="F329" i="6"/>
  <c r="K329" i="6"/>
  <c r="C330" i="6"/>
  <c r="E330" i="6"/>
  <c r="F330" i="6"/>
  <c r="K330" i="6"/>
  <c r="C331" i="6"/>
  <c r="E331" i="6"/>
  <c r="F331" i="6"/>
  <c r="K331" i="6"/>
  <c r="C332" i="6"/>
  <c r="E332" i="6"/>
  <c r="F332" i="6"/>
  <c r="K332" i="6"/>
  <c r="C333" i="6"/>
  <c r="E333" i="6"/>
  <c r="F333" i="6"/>
  <c r="K333" i="6"/>
  <c r="C334" i="6"/>
  <c r="E334" i="6"/>
  <c r="F334" i="6"/>
  <c r="K334" i="6"/>
  <c r="C335" i="6"/>
  <c r="E335" i="6"/>
  <c r="F335" i="6"/>
  <c r="K335" i="6"/>
  <c r="C336" i="6"/>
  <c r="E336" i="6"/>
  <c r="F336" i="6"/>
  <c r="K336" i="6"/>
  <c r="C337" i="6"/>
  <c r="E337" i="6"/>
  <c r="F337" i="6"/>
  <c r="K337" i="6"/>
  <c r="C338" i="6"/>
  <c r="E338" i="6"/>
  <c r="F338" i="6"/>
  <c r="K338" i="6"/>
  <c r="C339" i="6"/>
  <c r="E339" i="6"/>
  <c r="F339" i="6"/>
  <c r="K339" i="6"/>
  <c r="C340" i="6"/>
  <c r="E340" i="6"/>
  <c r="F340" i="6"/>
  <c r="K340" i="6"/>
  <c r="C341" i="6"/>
  <c r="E341" i="6"/>
  <c r="F341" i="6"/>
  <c r="K341" i="6"/>
  <c r="C342" i="6"/>
  <c r="E342" i="6"/>
  <c r="F342" i="6"/>
  <c r="K342" i="6"/>
  <c r="C343" i="6"/>
  <c r="E343" i="6"/>
  <c r="F343" i="6"/>
  <c r="K343" i="6"/>
  <c r="C344" i="6"/>
  <c r="E344" i="6"/>
  <c r="F344" i="6"/>
  <c r="K344" i="6"/>
  <c r="C345" i="6"/>
  <c r="E345" i="6"/>
  <c r="F345" i="6"/>
  <c r="K345" i="6"/>
  <c r="C346" i="6"/>
  <c r="E346" i="6"/>
  <c r="F346" i="6"/>
  <c r="K346" i="6"/>
  <c r="C347" i="6"/>
  <c r="E347" i="6"/>
  <c r="F347" i="6"/>
  <c r="K347" i="6"/>
  <c r="C348" i="6"/>
  <c r="E348" i="6"/>
  <c r="F348" i="6"/>
  <c r="K348" i="6"/>
  <c r="C349" i="6"/>
  <c r="E349" i="6"/>
  <c r="F349" i="6"/>
  <c r="K349" i="6"/>
  <c r="C350" i="6"/>
  <c r="E350" i="6"/>
  <c r="F350" i="6"/>
  <c r="K350" i="6"/>
  <c r="C351" i="6"/>
  <c r="E351" i="6"/>
  <c r="F351" i="6"/>
  <c r="K351" i="6"/>
  <c r="C352" i="6"/>
  <c r="E352" i="6"/>
  <c r="F352" i="6"/>
  <c r="K352" i="6"/>
  <c r="C353" i="6"/>
  <c r="E353" i="6"/>
  <c r="F353" i="6"/>
  <c r="K353" i="6"/>
  <c r="C354" i="6"/>
  <c r="E354" i="6"/>
  <c r="F354" i="6"/>
  <c r="K354" i="6"/>
  <c r="C355" i="6"/>
  <c r="E355" i="6"/>
  <c r="F355" i="6"/>
  <c r="K355" i="6"/>
  <c r="C356" i="6"/>
  <c r="E356" i="6"/>
  <c r="F356" i="6"/>
  <c r="K356" i="6"/>
  <c r="C357" i="6"/>
  <c r="E357" i="6"/>
  <c r="F357" i="6"/>
  <c r="K357" i="6"/>
  <c r="C358" i="6"/>
  <c r="E358" i="6"/>
  <c r="F358" i="6"/>
  <c r="K358" i="6"/>
  <c r="C359" i="6"/>
  <c r="E359" i="6"/>
  <c r="F359" i="6"/>
  <c r="K359" i="6"/>
  <c r="C360" i="6"/>
  <c r="E360" i="6"/>
  <c r="F360" i="6"/>
  <c r="K360" i="6"/>
  <c r="C361" i="6"/>
  <c r="E361" i="6"/>
  <c r="F361" i="6"/>
  <c r="K361" i="6"/>
  <c r="C362" i="6"/>
  <c r="E362" i="6"/>
  <c r="F362" i="6"/>
  <c r="K362" i="6"/>
  <c r="C363" i="6"/>
  <c r="E363" i="6"/>
  <c r="F363" i="6"/>
  <c r="K363" i="6"/>
  <c r="C364" i="6"/>
  <c r="E364" i="6"/>
  <c r="F364" i="6"/>
  <c r="K364" i="6"/>
  <c r="C365" i="6"/>
  <c r="E365" i="6"/>
  <c r="F365" i="6"/>
  <c r="K365" i="6"/>
  <c r="C366" i="6"/>
  <c r="E366" i="6"/>
  <c r="F366" i="6"/>
  <c r="K366" i="6"/>
  <c r="C367" i="6"/>
  <c r="E367" i="6"/>
  <c r="F367" i="6"/>
  <c r="K367" i="6"/>
  <c r="C368" i="6"/>
  <c r="E368" i="6"/>
  <c r="F368" i="6"/>
  <c r="K368" i="6"/>
  <c r="C369" i="6"/>
  <c r="E369" i="6"/>
  <c r="F369" i="6"/>
  <c r="K369" i="6"/>
  <c r="C370" i="6"/>
  <c r="E370" i="6"/>
  <c r="F370" i="6"/>
  <c r="K370" i="6"/>
  <c r="C371" i="6"/>
  <c r="E371" i="6"/>
  <c r="F371" i="6"/>
  <c r="K371" i="6"/>
  <c r="C372" i="6"/>
  <c r="E372" i="6"/>
  <c r="F372" i="6"/>
  <c r="K372" i="6"/>
  <c r="C373" i="6"/>
  <c r="E373" i="6"/>
  <c r="F373" i="6"/>
  <c r="K373" i="6"/>
  <c r="C374" i="6"/>
  <c r="E374" i="6"/>
  <c r="F374" i="6"/>
  <c r="K374" i="6"/>
  <c r="C375" i="6"/>
  <c r="E375" i="6"/>
  <c r="F375" i="6"/>
  <c r="K375" i="6"/>
  <c r="C376" i="6"/>
  <c r="E376" i="6"/>
  <c r="F376" i="6"/>
  <c r="K376" i="6"/>
  <c r="C377" i="6"/>
  <c r="E377" i="6"/>
  <c r="F377" i="6"/>
  <c r="K377" i="6"/>
  <c r="C378" i="6"/>
  <c r="E378" i="6"/>
  <c r="F378" i="6"/>
  <c r="K378" i="6"/>
  <c r="C379" i="6"/>
  <c r="E379" i="6"/>
  <c r="F379" i="6"/>
  <c r="K379" i="6"/>
  <c r="C380" i="6"/>
  <c r="E380" i="6"/>
  <c r="F380" i="6"/>
  <c r="K380" i="6"/>
  <c r="C381" i="6"/>
  <c r="E381" i="6"/>
  <c r="F381" i="6"/>
  <c r="K381" i="6"/>
  <c r="C382" i="6"/>
  <c r="E382" i="6"/>
  <c r="F382" i="6"/>
  <c r="K382" i="6"/>
  <c r="C383" i="6"/>
  <c r="E383" i="6"/>
  <c r="F383" i="6"/>
  <c r="K383" i="6"/>
  <c r="C384" i="6"/>
  <c r="E384" i="6"/>
  <c r="F384" i="6"/>
  <c r="K384" i="6"/>
  <c r="C385" i="6"/>
  <c r="E385" i="6"/>
  <c r="F385" i="6"/>
  <c r="K385" i="6"/>
  <c r="C386" i="6"/>
  <c r="E386" i="6"/>
  <c r="F386" i="6"/>
  <c r="K386" i="6"/>
  <c r="C387" i="6"/>
  <c r="E387" i="6"/>
  <c r="F387" i="6"/>
  <c r="K387" i="6"/>
  <c r="C388" i="6"/>
  <c r="E388" i="6"/>
  <c r="F388" i="6"/>
  <c r="K388" i="6"/>
  <c r="C389" i="6"/>
  <c r="E389" i="6"/>
  <c r="F389" i="6"/>
  <c r="K389" i="6"/>
  <c r="C390" i="6"/>
  <c r="E390" i="6"/>
  <c r="F390" i="6"/>
  <c r="K390" i="6"/>
  <c r="C391" i="6"/>
  <c r="E391" i="6"/>
  <c r="F391" i="6"/>
  <c r="K391" i="6"/>
  <c r="C392" i="6"/>
  <c r="E392" i="6"/>
  <c r="F392" i="6"/>
  <c r="K392" i="6"/>
  <c r="C393" i="6"/>
  <c r="E393" i="6"/>
  <c r="F393" i="6"/>
  <c r="K393" i="6"/>
  <c r="C394" i="6"/>
  <c r="E394" i="6"/>
  <c r="F394" i="6"/>
  <c r="K394" i="6"/>
  <c r="C395" i="6"/>
  <c r="E395" i="6"/>
  <c r="F395" i="6"/>
  <c r="K395" i="6"/>
  <c r="C396" i="6"/>
  <c r="E396" i="6"/>
  <c r="F396" i="6"/>
  <c r="K396" i="6"/>
  <c r="C397" i="6"/>
  <c r="E397" i="6"/>
  <c r="F397" i="6"/>
  <c r="K397" i="6"/>
  <c r="C398" i="6"/>
  <c r="E398" i="6"/>
  <c r="F398" i="6"/>
  <c r="K398" i="6"/>
  <c r="C399" i="6"/>
  <c r="E399" i="6"/>
  <c r="F399" i="6"/>
  <c r="K399" i="6"/>
  <c r="C400" i="6"/>
  <c r="E400" i="6"/>
  <c r="F400" i="6"/>
  <c r="K400" i="6"/>
  <c r="C401" i="6"/>
  <c r="E401" i="6"/>
  <c r="F401" i="6"/>
  <c r="K401" i="6"/>
  <c r="C402" i="6"/>
  <c r="E402" i="6"/>
  <c r="F402" i="6"/>
  <c r="K402" i="6"/>
  <c r="C403" i="6"/>
  <c r="E403" i="6"/>
  <c r="F403" i="6"/>
  <c r="K403" i="6"/>
  <c r="C404" i="6"/>
  <c r="E404" i="6"/>
  <c r="F404" i="6"/>
  <c r="K404" i="6"/>
  <c r="C405" i="6"/>
  <c r="E405" i="6"/>
  <c r="F405" i="6"/>
  <c r="K405" i="6"/>
  <c r="C406" i="6"/>
  <c r="E406" i="6"/>
  <c r="F406" i="6"/>
  <c r="K406" i="6"/>
  <c r="C407" i="6"/>
  <c r="E407" i="6"/>
  <c r="F407" i="6"/>
  <c r="K407" i="6"/>
  <c r="C408" i="6"/>
  <c r="E408" i="6"/>
  <c r="F408" i="6"/>
  <c r="K408" i="6"/>
  <c r="C409" i="6"/>
  <c r="E409" i="6"/>
  <c r="F409" i="6"/>
  <c r="K409" i="6"/>
  <c r="C410" i="6"/>
  <c r="E410" i="6"/>
  <c r="F410" i="6"/>
  <c r="K410" i="6"/>
  <c r="C411" i="6"/>
  <c r="E411" i="6"/>
  <c r="F411" i="6"/>
  <c r="K411" i="6"/>
  <c r="C412" i="6"/>
  <c r="E412" i="6"/>
  <c r="F412" i="6"/>
  <c r="K412" i="6"/>
  <c r="C413" i="6"/>
  <c r="E413" i="6"/>
  <c r="F413" i="6"/>
  <c r="K413" i="6"/>
  <c r="C414" i="6"/>
  <c r="E414" i="6"/>
  <c r="F414" i="6"/>
  <c r="K414" i="6"/>
  <c r="C415" i="6"/>
  <c r="E415" i="6"/>
  <c r="F415" i="6"/>
  <c r="K415" i="6"/>
  <c r="C416" i="6"/>
  <c r="E416" i="6"/>
  <c r="F416" i="6"/>
  <c r="K416" i="6"/>
  <c r="C417" i="6"/>
  <c r="E417" i="6"/>
  <c r="F417" i="6"/>
  <c r="K417" i="6"/>
  <c r="C418" i="6"/>
  <c r="E418" i="6"/>
  <c r="F418" i="6"/>
  <c r="K418" i="6"/>
  <c r="C419" i="6"/>
  <c r="E419" i="6"/>
  <c r="F419" i="6"/>
  <c r="K419" i="6"/>
  <c r="C420" i="6"/>
  <c r="E420" i="6"/>
  <c r="F420" i="6"/>
  <c r="K420" i="6"/>
  <c r="C421" i="6"/>
  <c r="E421" i="6"/>
  <c r="F421" i="6"/>
  <c r="K421" i="6"/>
  <c r="C422" i="6"/>
  <c r="E422" i="6"/>
  <c r="F422" i="6"/>
  <c r="K422" i="6"/>
  <c r="C423" i="6"/>
  <c r="E423" i="6"/>
  <c r="F423" i="6"/>
  <c r="K423" i="6"/>
  <c r="C424" i="6"/>
  <c r="E424" i="6"/>
  <c r="F424" i="6"/>
  <c r="K424" i="6"/>
  <c r="C425" i="6"/>
  <c r="E425" i="6"/>
  <c r="F425" i="6"/>
  <c r="K425" i="6"/>
  <c r="C426" i="6"/>
  <c r="E426" i="6"/>
  <c r="F426" i="6"/>
  <c r="K426" i="6"/>
  <c r="C427" i="6"/>
  <c r="E427" i="6"/>
  <c r="F427" i="6"/>
  <c r="K427" i="6"/>
  <c r="C428" i="6"/>
  <c r="E428" i="6"/>
  <c r="F428" i="6"/>
  <c r="K428" i="6"/>
  <c r="C429" i="6"/>
  <c r="E429" i="6"/>
  <c r="F429" i="6"/>
  <c r="K429" i="6"/>
  <c r="C430" i="6"/>
  <c r="E430" i="6"/>
  <c r="F430" i="6"/>
  <c r="K430" i="6"/>
  <c r="C431" i="6"/>
  <c r="E431" i="6"/>
  <c r="F431" i="6"/>
  <c r="K431" i="6"/>
  <c r="C432" i="6"/>
  <c r="E432" i="6"/>
  <c r="F432" i="6"/>
  <c r="K432" i="6"/>
  <c r="C433" i="6"/>
  <c r="E433" i="6"/>
  <c r="F433" i="6"/>
  <c r="K433" i="6"/>
  <c r="C434" i="6"/>
  <c r="E434" i="6"/>
  <c r="F434" i="6"/>
  <c r="K434" i="6"/>
  <c r="C435" i="6"/>
  <c r="E435" i="6"/>
  <c r="F435" i="6"/>
  <c r="K435" i="6"/>
  <c r="C436" i="6"/>
  <c r="E436" i="6"/>
  <c r="F436" i="6"/>
  <c r="K436" i="6"/>
  <c r="C437" i="6"/>
  <c r="E437" i="6"/>
  <c r="F437" i="6"/>
  <c r="K437" i="6"/>
  <c r="C438" i="6"/>
  <c r="E438" i="6"/>
  <c r="F438" i="6"/>
  <c r="K438" i="6"/>
  <c r="C439" i="6"/>
  <c r="E439" i="6"/>
  <c r="F439" i="6"/>
  <c r="K439" i="6"/>
  <c r="C440" i="6"/>
  <c r="E440" i="6"/>
  <c r="F440" i="6"/>
  <c r="K440" i="6"/>
  <c r="C441" i="6"/>
  <c r="E441" i="6"/>
  <c r="F441" i="6"/>
  <c r="K441" i="6"/>
  <c r="C442" i="6"/>
  <c r="E442" i="6"/>
  <c r="F442" i="6"/>
  <c r="K442" i="6"/>
  <c r="C443" i="6"/>
  <c r="E443" i="6"/>
  <c r="F443" i="6"/>
  <c r="K443" i="6"/>
  <c r="C444" i="6"/>
  <c r="E444" i="6"/>
  <c r="F444" i="6"/>
  <c r="K444" i="6"/>
  <c r="C445" i="6"/>
  <c r="E445" i="6"/>
  <c r="F445" i="6"/>
  <c r="K445" i="6"/>
  <c r="C446" i="6"/>
  <c r="E446" i="6"/>
  <c r="F446" i="6"/>
  <c r="K446" i="6"/>
  <c r="C447" i="6"/>
  <c r="E447" i="6"/>
  <c r="F447" i="6"/>
  <c r="K447" i="6"/>
  <c r="C448" i="6"/>
  <c r="E448" i="6"/>
  <c r="F448" i="6"/>
  <c r="K448" i="6"/>
  <c r="C449" i="6"/>
  <c r="E449" i="6"/>
  <c r="F449" i="6"/>
  <c r="K449" i="6"/>
  <c r="C450" i="6"/>
  <c r="E450" i="6"/>
  <c r="F450" i="6"/>
  <c r="K450" i="6"/>
  <c r="C451" i="6"/>
  <c r="E451" i="6"/>
  <c r="F451" i="6"/>
  <c r="K451" i="6"/>
  <c r="C452" i="6"/>
  <c r="E452" i="6"/>
  <c r="F452" i="6"/>
  <c r="K452" i="6"/>
  <c r="C453" i="6"/>
  <c r="E453" i="6"/>
  <c r="F453" i="6"/>
  <c r="K453" i="6"/>
  <c r="C454" i="6"/>
  <c r="E454" i="6"/>
  <c r="F454" i="6"/>
  <c r="K454" i="6"/>
  <c r="C455" i="6"/>
  <c r="E455" i="6"/>
  <c r="F455" i="6"/>
  <c r="K455" i="6"/>
  <c r="C456" i="6"/>
  <c r="E456" i="6"/>
  <c r="F456" i="6"/>
  <c r="K456" i="6"/>
  <c r="C457" i="6"/>
  <c r="E457" i="6"/>
  <c r="F457" i="6"/>
  <c r="K457" i="6"/>
  <c r="C458" i="6"/>
  <c r="E458" i="6"/>
  <c r="F458" i="6"/>
  <c r="K458" i="6"/>
  <c r="C459" i="6"/>
  <c r="E459" i="6"/>
  <c r="F459" i="6"/>
  <c r="K459" i="6"/>
  <c r="C460" i="6"/>
  <c r="E460" i="6"/>
  <c r="F460" i="6"/>
  <c r="K460" i="6"/>
  <c r="C461" i="6"/>
  <c r="E461" i="6"/>
  <c r="F461" i="6"/>
  <c r="K461" i="6"/>
  <c r="C462" i="6"/>
  <c r="E462" i="6"/>
  <c r="F462" i="6"/>
  <c r="K462" i="6"/>
  <c r="C463" i="6"/>
  <c r="E463" i="6"/>
  <c r="F463" i="6"/>
  <c r="K463" i="6"/>
  <c r="C464" i="6"/>
  <c r="E464" i="6"/>
  <c r="F464" i="6"/>
  <c r="K464" i="6"/>
  <c r="C465" i="6"/>
  <c r="E465" i="6"/>
  <c r="F465" i="6"/>
  <c r="K465" i="6"/>
  <c r="C466" i="6"/>
  <c r="E466" i="6"/>
  <c r="F466" i="6"/>
  <c r="K466" i="6"/>
  <c r="C467" i="6"/>
  <c r="E467" i="6"/>
  <c r="F467" i="6"/>
  <c r="K467" i="6"/>
  <c r="C468" i="6"/>
  <c r="E468" i="6"/>
  <c r="F468" i="6"/>
  <c r="K468" i="6"/>
  <c r="C469" i="6"/>
  <c r="E469" i="6"/>
  <c r="F469" i="6"/>
  <c r="K469" i="6"/>
  <c r="C470" i="6"/>
  <c r="E470" i="6"/>
  <c r="F470" i="6"/>
  <c r="K470" i="6"/>
  <c r="C471" i="6"/>
  <c r="E471" i="6"/>
  <c r="F471" i="6"/>
  <c r="K471" i="6"/>
  <c r="C472" i="6"/>
  <c r="E472" i="6"/>
  <c r="F472" i="6"/>
  <c r="K472" i="6"/>
  <c r="C473" i="6"/>
  <c r="E473" i="6"/>
  <c r="F473" i="6"/>
  <c r="K473" i="6"/>
  <c r="C474" i="6"/>
  <c r="E474" i="6"/>
  <c r="F474" i="6"/>
  <c r="K474" i="6"/>
  <c r="C475" i="6"/>
  <c r="E475" i="6"/>
  <c r="F475" i="6"/>
  <c r="K475" i="6"/>
  <c r="C476" i="6"/>
  <c r="E476" i="6"/>
  <c r="F476" i="6"/>
  <c r="K476" i="6"/>
  <c r="C477" i="6"/>
  <c r="E477" i="6"/>
  <c r="F477" i="6"/>
  <c r="K477" i="6"/>
  <c r="C478" i="6"/>
  <c r="E478" i="6"/>
  <c r="F478" i="6"/>
  <c r="K478" i="6"/>
  <c r="C479" i="6"/>
  <c r="E479" i="6"/>
  <c r="F479" i="6"/>
  <c r="K479" i="6"/>
  <c r="C480" i="6"/>
  <c r="E480" i="6"/>
  <c r="F480" i="6"/>
  <c r="K480" i="6"/>
  <c r="C481" i="6"/>
  <c r="E481" i="6"/>
  <c r="F481" i="6"/>
  <c r="K481" i="6"/>
  <c r="C482" i="6"/>
  <c r="E482" i="6"/>
  <c r="F482" i="6"/>
  <c r="K482" i="6"/>
  <c r="C483" i="6"/>
  <c r="E483" i="6"/>
  <c r="F483" i="6"/>
  <c r="K483" i="6"/>
  <c r="C484" i="6"/>
  <c r="E484" i="6"/>
  <c r="F484" i="6"/>
  <c r="K484" i="6"/>
  <c r="C485" i="6"/>
  <c r="E485" i="6"/>
  <c r="F485" i="6"/>
  <c r="K485" i="6"/>
  <c r="C486" i="6"/>
  <c r="E486" i="6"/>
  <c r="F486" i="6"/>
  <c r="K486" i="6"/>
  <c r="C487" i="6"/>
  <c r="E487" i="6"/>
  <c r="F487" i="6"/>
  <c r="K487" i="6"/>
  <c r="C488" i="6"/>
  <c r="E488" i="6"/>
  <c r="F488" i="6"/>
  <c r="K488" i="6"/>
  <c r="C489" i="6"/>
  <c r="E489" i="6"/>
  <c r="F489" i="6"/>
  <c r="K489" i="6"/>
  <c r="C490" i="6"/>
  <c r="E490" i="6"/>
  <c r="F490" i="6"/>
  <c r="K490" i="6"/>
  <c r="C491" i="6"/>
  <c r="E491" i="6"/>
  <c r="F491" i="6"/>
  <c r="K491" i="6"/>
  <c r="C492" i="6"/>
  <c r="E492" i="6"/>
  <c r="F492" i="6"/>
  <c r="K492" i="6"/>
  <c r="C493" i="6"/>
  <c r="E493" i="6"/>
  <c r="F493" i="6"/>
  <c r="K493" i="6"/>
  <c r="C494" i="6"/>
  <c r="E494" i="6"/>
  <c r="F494" i="6"/>
  <c r="K494" i="6"/>
  <c r="C495" i="6"/>
  <c r="E495" i="6"/>
  <c r="F495" i="6"/>
  <c r="K495" i="6"/>
  <c r="C496" i="6"/>
  <c r="E496" i="6"/>
  <c r="F496" i="6"/>
  <c r="K496" i="6"/>
  <c r="C497" i="6"/>
  <c r="E497" i="6"/>
  <c r="F497" i="6"/>
  <c r="K497" i="6"/>
  <c r="C498" i="6"/>
  <c r="E498" i="6"/>
  <c r="F498" i="6"/>
  <c r="K498" i="6"/>
  <c r="C499" i="6"/>
  <c r="E499" i="6"/>
  <c r="F499" i="6"/>
  <c r="K499" i="6"/>
  <c r="C500" i="6"/>
  <c r="E500" i="6"/>
  <c r="F500" i="6"/>
  <c r="K500" i="6"/>
  <c r="C501" i="6"/>
  <c r="E501" i="6"/>
  <c r="F501" i="6"/>
  <c r="K501" i="6"/>
  <c r="C502" i="6"/>
  <c r="E502" i="6"/>
  <c r="F502" i="6"/>
  <c r="K502" i="6"/>
  <c r="C503" i="6"/>
  <c r="E503" i="6"/>
  <c r="F503" i="6"/>
  <c r="K503" i="6"/>
  <c r="C504" i="6"/>
  <c r="E504" i="6"/>
  <c r="F504" i="6"/>
  <c r="K504" i="6"/>
  <c r="C505" i="6"/>
  <c r="E505" i="6"/>
  <c r="F505" i="6"/>
  <c r="K505" i="6"/>
  <c r="C506" i="6"/>
  <c r="E506" i="6"/>
  <c r="F506" i="6"/>
  <c r="K506" i="6"/>
  <c r="C507" i="6"/>
  <c r="E507" i="6"/>
  <c r="F507" i="6"/>
  <c r="K507" i="6"/>
  <c r="C508" i="6"/>
  <c r="E508" i="6"/>
  <c r="F508" i="6"/>
  <c r="K508" i="6"/>
  <c r="C509" i="6"/>
  <c r="E509" i="6"/>
  <c r="F509" i="6"/>
  <c r="K509" i="6"/>
  <c r="C510" i="6"/>
  <c r="E510" i="6"/>
  <c r="F510" i="6"/>
  <c r="K510" i="6"/>
  <c r="C511" i="6"/>
  <c r="E511" i="6"/>
  <c r="F511" i="6"/>
  <c r="K511" i="6"/>
  <c r="C512" i="6"/>
  <c r="E512" i="6"/>
  <c r="F512" i="6"/>
  <c r="K512" i="6"/>
  <c r="C513" i="6"/>
  <c r="E513" i="6"/>
  <c r="F513" i="6"/>
  <c r="K513" i="6"/>
  <c r="C514" i="6"/>
  <c r="E514" i="6"/>
  <c r="F514" i="6"/>
  <c r="K514" i="6"/>
  <c r="C515" i="6"/>
  <c r="E515" i="6"/>
  <c r="F515" i="6"/>
  <c r="K515" i="6"/>
  <c r="C516" i="6"/>
  <c r="E516" i="6"/>
  <c r="F516" i="6"/>
  <c r="K516" i="6"/>
  <c r="C517" i="6"/>
  <c r="E517" i="6"/>
  <c r="F517" i="6"/>
  <c r="K517" i="6"/>
  <c r="C518" i="6"/>
  <c r="E518" i="6"/>
  <c r="F518" i="6"/>
  <c r="K518" i="6"/>
  <c r="C519" i="6"/>
  <c r="E519" i="6"/>
  <c r="F519" i="6"/>
  <c r="K519" i="6"/>
  <c r="C520" i="6"/>
  <c r="E520" i="6"/>
  <c r="F520" i="6"/>
  <c r="K520" i="6"/>
  <c r="C521" i="6"/>
  <c r="E521" i="6"/>
  <c r="F521" i="6"/>
  <c r="K521" i="6"/>
  <c r="C522" i="6"/>
  <c r="E522" i="6"/>
  <c r="F522" i="6"/>
  <c r="K522" i="6"/>
  <c r="C523" i="6"/>
  <c r="E523" i="6"/>
  <c r="F523" i="6"/>
  <c r="K523" i="6"/>
  <c r="C524" i="6"/>
  <c r="E524" i="6"/>
  <c r="F524" i="6"/>
  <c r="K524" i="6"/>
  <c r="C525" i="6"/>
  <c r="E525" i="6"/>
  <c r="F525" i="6"/>
  <c r="K525" i="6"/>
  <c r="C526" i="6"/>
  <c r="E526" i="6"/>
  <c r="F526" i="6"/>
  <c r="K526" i="6"/>
  <c r="C527" i="6"/>
  <c r="E527" i="6"/>
  <c r="F527" i="6"/>
  <c r="K527" i="6"/>
  <c r="C528" i="6"/>
  <c r="E528" i="6"/>
  <c r="F528" i="6"/>
  <c r="K528" i="6"/>
  <c r="C529" i="6"/>
  <c r="E529" i="6"/>
  <c r="F529" i="6"/>
  <c r="K529" i="6"/>
  <c r="C530" i="6"/>
  <c r="E530" i="6"/>
  <c r="F530" i="6"/>
  <c r="K530" i="6"/>
  <c r="C531" i="6"/>
  <c r="E531" i="6"/>
  <c r="F531" i="6"/>
  <c r="K531" i="6"/>
  <c r="C532" i="6"/>
  <c r="E532" i="6"/>
  <c r="F532" i="6"/>
  <c r="K532" i="6"/>
  <c r="C533" i="6"/>
  <c r="E533" i="6"/>
  <c r="F533" i="6"/>
  <c r="K533" i="6"/>
  <c r="C534" i="6"/>
  <c r="E534" i="6"/>
  <c r="F534" i="6"/>
  <c r="K534" i="6"/>
  <c r="C535" i="6"/>
  <c r="E535" i="6"/>
  <c r="F535" i="6"/>
  <c r="K535" i="6"/>
  <c r="C536" i="6"/>
  <c r="E536" i="6"/>
  <c r="F536" i="6"/>
  <c r="K536" i="6"/>
  <c r="C537" i="6"/>
  <c r="E537" i="6"/>
  <c r="F537" i="6"/>
  <c r="K537" i="6"/>
  <c r="C538" i="6"/>
  <c r="E538" i="6"/>
  <c r="F538" i="6"/>
  <c r="K538" i="6"/>
  <c r="C539" i="6"/>
  <c r="E539" i="6"/>
  <c r="F539" i="6"/>
  <c r="K539" i="6"/>
  <c r="C540" i="6"/>
  <c r="E540" i="6"/>
  <c r="F540" i="6"/>
  <c r="K540" i="6"/>
  <c r="C541" i="6"/>
  <c r="E541" i="6"/>
  <c r="F541" i="6"/>
  <c r="K541" i="6"/>
  <c r="C542" i="6"/>
  <c r="E542" i="6"/>
  <c r="F542" i="6"/>
  <c r="K542" i="6"/>
  <c r="C543" i="6"/>
  <c r="E543" i="6"/>
  <c r="F543" i="6"/>
  <c r="K543" i="6"/>
  <c r="C544" i="6"/>
  <c r="E544" i="6"/>
  <c r="F544" i="6"/>
  <c r="K544" i="6"/>
  <c r="C545" i="6"/>
  <c r="E545" i="6"/>
  <c r="F545" i="6"/>
  <c r="K545" i="6"/>
  <c r="C546" i="6"/>
  <c r="E546" i="6"/>
  <c r="F546" i="6"/>
  <c r="K546" i="6"/>
  <c r="C547" i="6"/>
  <c r="E547" i="6"/>
  <c r="F547" i="6"/>
  <c r="K547" i="6"/>
  <c r="C548" i="6"/>
  <c r="E548" i="6"/>
  <c r="F548" i="6"/>
  <c r="K548" i="6"/>
  <c r="C549" i="6"/>
  <c r="E549" i="6"/>
  <c r="F549" i="6"/>
  <c r="K549" i="6"/>
  <c r="C550" i="6"/>
  <c r="E550" i="6"/>
  <c r="F550" i="6"/>
  <c r="K550" i="6"/>
  <c r="C551" i="6"/>
  <c r="E551" i="6"/>
  <c r="F551" i="6"/>
  <c r="K551" i="6"/>
  <c r="C552" i="6"/>
  <c r="E552" i="6"/>
  <c r="F552" i="6"/>
  <c r="K552" i="6"/>
  <c r="C553" i="6"/>
  <c r="E553" i="6"/>
  <c r="F553" i="6"/>
  <c r="K553" i="6"/>
  <c r="C554" i="6"/>
  <c r="E554" i="6"/>
  <c r="F554" i="6"/>
  <c r="K554" i="6"/>
  <c r="C555" i="6"/>
  <c r="E555" i="6"/>
  <c r="F555" i="6"/>
  <c r="K555" i="6"/>
  <c r="C556" i="6"/>
  <c r="E556" i="6"/>
  <c r="F556" i="6"/>
  <c r="K556" i="6"/>
  <c r="C557" i="6"/>
  <c r="E557" i="6"/>
  <c r="F557" i="6"/>
  <c r="K557" i="6"/>
  <c r="C558" i="6"/>
  <c r="E558" i="6"/>
  <c r="F558" i="6"/>
  <c r="K558" i="6"/>
  <c r="C559" i="6"/>
  <c r="E559" i="6"/>
  <c r="F559" i="6"/>
  <c r="K559" i="6"/>
  <c r="C560" i="6"/>
  <c r="E560" i="6"/>
  <c r="F560" i="6"/>
  <c r="K560" i="6"/>
  <c r="C561" i="6"/>
  <c r="E561" i="6"/>
  <c r="F561" i="6"/>
  <c r="K561" i="6"/>
  <c r="C562" i="6"/>
  <c r="E562" i="6"/>
  <c r="F562" i="6"/>
  <c r="K562" i="6"/>
  <c r="C563" i="6"/>
  <c r="E563" i="6"/>
  <c r="F563" i="6"/>
  <c r="K563" i="6"/>
  <c r="C564" i="6"/>
  <c r="E564" i="6"/>
  <c r="F564" i="6"/>
  <c r="K564" i="6"/>
  <c r="C565" i="6"/>
  <c r="E565" i="6"/>
  <c r="F565" i="6"/>
  <c r="K565" i="6"/>
  <c r="C566" i="6"/>
  <c r="E566" i="6"/>
  <c r="F566" i="6"/>
  <c r="K566" i="6"/>
  <c r="C567" i="6"/>
  <c r="E567" i="6"/>
  <c r="F567" i="6"/>
  <c r="K567" i="6"/>
  <c r="C568" i="6"/>
  <c r="E568" i="6"/>
  <c r="F568" i="6"/>
  <c r="K568" i="6"/>
  <c r="C569" i="6"/>
  <c r="E569" i="6"/>
  <c r="F569" i="6"/>
  <c r="K569" i="6"/>
  <c r="C570" i="6"/>
  <c r="E570" i="6"/>
  <c r="F570" i="6"/>
  <c r="K570" i="6"/>
  <c r="C571" i="6"/>
  <c r="E571" i="6"/>
  <c r="F571" i="6"/>
  <c r="K571" i="6"/>
  <c r="C572" i="6"/>
  <c r="E572" i="6"/>
  <c r="F572" i="6"/>
  <c r="K572" i="6"/>
  <c r="C573" i="6"/>
  <c r="E573" i="6"/>
  <c r="F573" i="6"/>
  <c r="K573" i="6"/>
  <c r="C574" i="6"/>
  <c r="E574" i="6"/>
  <c r="F574" i="6"/>
  <c r="K574" i="6"/>
  <c r="C575" i="6"/>
  <c r="E575" i="6"/>
  <c r="F575" i="6"/>
  <c r="K575" i="6"/>
  <c r="C576" i="6"/>
  <c r="E576" i="6"/>
  <c r="F576" i="6"/>
  <c r="K576" i="6"/>
  <c r="C577" i="6"/>
  <c r="E577" i="6"/>
  <c r="F577" i="6"/>
  <c r="K577" i="6"/>
  <c r="C578" i="6"/>
  <c r="E578" i="6"/>
  <c r="F578" i="6"/>
  <c r="K578" i="6"/>
  <c r="C579" i="6"/>
  <c r="E579" i="6"/>
  <c r="F579" i="6"/>
  <c r="K579" i="6"/>
  <c r="C580" i="6"/>
  <c r="E580" i="6"/>
  <c r="F580" i="6"/>
  <c r="K580" i="6"/>
  <c r="C581" i="6"/>
  <c r="E581" i="6"/>
  <c r="F581" i="6"/>
  <c r="K581" i="6"/>
  <c r="C582" i="6"/>
  <c r="E582" i="6"/>
  <c r="F582" i="6"/>
  <c r="K582" i="6"/>
  <c r="C583" i="6"/>
  <c r="E583" i="6"/>
  <c r="F583" i="6"/>
  <c r="K583" i="6"/>
  <c r="C584" i="6"/>
  <c r="E584" i="6"/>
  <c r="F584" i="6"/>
  <c r="K584" i="6"/>
  <c r="C585" i="6"/>
  <c r="E585" i="6"/>
  <c r="F585" i="6"/>
  <c r="K585" i="6"/>
  <c r="C586" i="6"/>
  <c r="E586" i="6"/>
  <c r="F586" i="6"/>
  <c r="K586" i="6"/>
  <c r="C587" i="6"/>
  <c r="E587" i="6"/>
  <c r="F587" i="6"/>
  <c r="K587" i="6"/>
  <c r="C588" i="6"/>
  <c r="E588" i="6"/>
  <c r="F588" i="6"/>
  <c r="K588" i="6"/>
  <c r="C589" i="6"/>
  <c r="E589" i="6"/>
  <c r="F589" i="6"/>
  <c r="K589" i="6"/>
  <c r="C590" i="6"/>
  <c r="E590" i="6"/>
  <c r="F590" i="6"/>
  <c r="K590" i="6"/>
  <c r="C591" i="6"/>
  <c r="E591" i="6"/>
  <c r="F591" i="6"/>
  <c r="K591" i="6"/>
  <c r="C592" i="6"/>
  <c r="E592" i="6"/>
  <c r="F592" i="6"/>
  <c r="K592" i="6"/>
  <c r="C593" i="6"/>
  <c r="E593" i="6"/>
  <c r="F593" i="6"/>
  <c r="K593" i="6"/>
  <c r="C594" i="6"/>
  <c r="E594" i="6"/>
  <c r="F594" i="6"/>
  <c r="K594" i="6"/>
  <c r="C595" i="6"/>
  <c r="E595" i="6"/>
  <c r="F595" i="6"/>
  <c r="K595" i="6"/>
  <c r="C596" i="6"/>
  <c r="E596" i="6"/>
  <c r="F596" i="6"/>
  <c r="K596" i="6"/>
  <c r="C597" i="6"/>
  <c r="E597" i="6"/>
  <c r="F597" i="6"/>
  <c r="K597" i="6"/>
  <c r="C598" i="6"/>
  <c r="E598" i="6"/>
  <c r="F598" i="6"/>
  <c r="K598" i="6"/>
  <c r="C599" i="6"/>
  <c r="E599" i="6"/>
  <c r="F599" i="6"/>
  <c r="K599" i="6"/>
  <c r="C600" i="6"/>
  <c r="E600" i="6"/>
  <c r="F600" i="6"/>
  <c r="K600" i="6"/>
  <c r="C601" i="6"/>
  <c r="E601" i="6"/>
  <c r="F601" i="6"/>
  <c r="K601" i="6"/>
  <c r="C602" i="6"/>
  <c r="E602" i="6"/>
  <c r="F602" i="6"/>
  <c r="K602" i="6"/>
  <c r="C603" i="6"/>
  <c r="E603" i="6"/>
  <c r="F603" i="6"/>
  <c r="K603" i="6"/>
  <c r="C604" i="6"/>
  <c r="E604" i="6"/>
  <c r="F604" i="6"/>
  <c r="K604" i="6"/>
  <c r="C605" i="6"/>
  <c r="E605" i="6"/>
  <c r="F605" i="6"/>
  <c r="K605" i="6"/>
  <c r="C606" i="6"/>
  <c r="E606" i="6"/>
  <c r="F606" i="6"/>
  <c r="K606" i="6"/>
  <c r="C607" i="6"/>
  <c r="E607" i="6"/>
  <c r="F607" i="6"/>
  <c r="K607" i="6"/>
  <c r="C608" i="6"/>
  <c r="E608" i="6"/>
  <c r="F608" i="6"/>
  <c r="K608" i="6"/>
  <c r="C609" i="6"/>
  <c r="E609" i="6"/>
  <c r="F609" i="6"/>
  <c r="K609" i="6"/>
  <c r="C610" i="6"/>
  <c r="E610" i="6"/>
  <c r="F610" i="6"/>
  <c r="K610" i="6"/>
  <c r="C611" i="6"/>
  <c r="E611" i="6"/>
  <c r="F611" i="6"/>
  <c r="K611" i="6"/>
  <c r="C612" i="6"/>
  <c r="E612" i="6"/>
  <c r="F612" i="6"/>
  <c r="K612" i="6"/>
  <c r="C613" i="6"/>
  <c r="E613" i="6"/>
  <c r="F613" i="6"/>
  <c r="K613" i="6"/>
  <c r="C614" i="6"/>
  <c r="E614" i="6"/>
  <c r="F614" i="6"/>
  <c r="K614" i="6"/>
  <c r="C615" i="6"/>
  <c r="E615" i="6"/>
  <c r="F615" i="6"/>
  <c r="K615" i="6"/>
  <c r="C616" i="6"/>
  <c r="E616" i="6"/>
  <c r="F616" i="6"/>
  <c r="K616" i="6"/>
  <c r="C617" i="6"/>
  <c r="E617" i="6"/>
  <c r="F617" i="6"/>
  <c r="K617" i="6"/>
  <c r="C618" i="6"/>
  <c r="E618" i="6"/>
  <c r="F618" i="6"/>
  <c r="K618" i="6"/>
  <c r="C619" i="6"/>
  <c r="E619" i="6"/>
  <c r="F619" i="6"/>
  <c r="K619" i="6"/>
  <c r="C620" i="6"/>
  <c r="E620" i="6"/>
  <c r="F620" i="6"/>
  <c r="K620" i="6"/>
  <c r="C621" i="6"/>
  <c r="E621" i="6"/>
  <c r="F621" i="6"/>
  <c r="K621" i="6"/>
  <c r="C622" i="6"/>
  <c r="E622" i="6"/>
  <c r="F622" i="6"/>
  <c r="K622" i="6"/>
  <c r="C623" i="6"/>
  <c r="E623" i="6"/>
  <c r="F623" i="6"/>
  <c r="K623" i="6"/>
  <c r="C624" i="6"/>
  <c r="E624" i="6"/>
  <c r="F624" i="6"/>
  <c r="K624" i="6"/>
  <c r="C625" i="6"/>
  <c r="E625" i="6"/>
  <c r="F625" i="6"/>
  <c r="K625" i="6"/>
  <c r="C626" i="6"/>
  <c r="E626" i="6"/>
  <c r="F626" i="6"/>
  <c r="K626" i="6"/>
  <c r="C627" i="6"/>
  <c r="E627" i="6"/>
  <c r="F627" i="6"/>
  <c r="K627" i="6"/>
  <c r="C628" i="6"/>
  <c r="E628" i="6"/>
  <c r="F628" i="6"/>
  <c r="K628" i="6"/>
  <c r="C629" i="6"/>
  <c r="E629" i="6"/>
  <c r="F629" i="6"/>
  <c r="K629" i="6"/>
  <c r="C630" i="6"/>
  <c r="E630" i="6"/>
  <c r="F630" i="6"/>
  <c r="K630" i="6"/>
  <c r="C631" i="6"/>
  <c r="E631" i="6"/>
  <c r="F631" i="6"/>
  <c r="K631" i="6"/>
  <c r="C632" i="6"/>
  <c r="E632" i="6"/>
  <c r="F632" i="6"/>
  <c r="K632" i="6"/>
  <c r="C633" i="6"/>
  <c r="E633" i="6"/>
  <c r="F633" i="6"/>
  <c r="K633" i="6"/>
  <c r="C634" i="6"/>
  <c r="E634" i="6"/>
  <c r="F634" i="6"/>
  <c r="K634" i="6"/>
  <c r="C635" i="6"/>
  <c r="E635" i="6"/>
  <c r="F635" i="6"/>
  <c r="K635" i="6"/>
  <c r="C636" i="6"/>
  <c r="E636" i="6"/>
  <c r="F636" i="6"/>
  <c r="K636" i="6"/>
  <c r="C637" i="6"/>
  <c r="E637" i="6"/>
  <c r="F637" i="6"/>
  <c r="K637" i="6"/>
  <c r="C638" i="6"/>
  <c r="E638" i="6"/>
  <c r="F638" i="6"/>
  <c r="K638" i="6"/>
  <c r="C639" i="6"/>
  <c r="E639" i="6"/>
  <c r="F639" i="6"/>
  <c r="K639" i="6"/>
  <c r="C640" i="6"/>
  <c r="E640" i="6"/>
  <c r="F640" i="6"/>
  <c r="K640" i="6"/>
  <c r="C641" i="6"/>
  <c r="E641" i="6"/>
  <c r="F641" i="6"/>
  <c r="K641" i="6"/>
  <c r="C642" i="6"/>
  <c r="E642" i="6"/>
  <c r="F642" i="6"/>
  <c r="K642" i="6"/>
  <c r="C643" i="6"/>
  <c r="E643" i="6"/>
  <c r="F643" i="6"/>
  <c r="K643" i="6"/>
  <c r="C644" i="6"/>
  <c r="E644" i="6"/>
  <c r="F644" i="6"/>
  <c r="K644" i="6"/>
  <c r="C645" i="6"/>
  <c r="E645" i="6"/>
  <c r="F645" i="6"/>
  <c r="K645" i="6"/>
  <c r="C646" i="6"/>
  <c r="E646" i="6"/>
  <c r="F646" i="6"/>
  <c r="K646" i="6"/>
  <c r="C647" i="6"/>
  <c r="E647" i="6"/>
  <c r="F647" i="6"/>
  <c r="K647" i="6"/>
  <c r="C648" i="6"/>
  <c r="E648" i="6"/>
  <c r="F648" i="6"/>
  <c r="K648" i="6"/>
  <c r="C649" i="6"/>
  <c r="E649" i="6"/>
  <c r="F649" i="6"/>
  <c r="K649" i="6"/>
  <c r="C650" i="6"/>
  <c r="E650" i="6"/>
  <c r="F650" i="6"/>
  <c r="K650" i="6"/>
  <c r="C651" i="6"/>
  <c r="E651" i="6"/>
  <c r="F651" i="6"/>
  <c r="K651" i="6"/>
  <c r="C652" i="6"/>
  <c r="E652" i="6"/>
  <c r="F652" i="6"/>
  <c r="K652" i="6"/>
  <c r="C653" i="6"/>
  <c r="E653" i="6"/>
  <c r="F653" i="6"/>
  <c r="K653" i="6"/>
  <c r="C654" i="6"/>
  <c r="E654" i="6"/>
  <c r="F654" i="6"/>
  <c r="K654" i="6"/>
  <c r="C655" i="6"/>
  <c r="E655" i="6"/>
  <c r="F655" i="6"/>
  <c r="K655" i="6"/>
  <c r="C656" i="6"/>
  <c r="E656" i="6"/>
  <c r="F656" i="6"/>
  <c r="K656" i="6"/>
  <c r="C657" i="6"/>
  <c r="E657" i="6"/>
  <c r="F657" i="6"/>
  <c r="K657" i="6"/>
  <c r="C658" i="6"/>
  <c r="E658" i="6"/>
  <c r="F658" i="6"/>
  <c r="K658" i="6"/>
  <c r="C659" i="6"/>
  <c r="E659" i="6"/>
  <c r="F659" i="6"/>
  <c r="K659" i="6"/>
  <c r="C660" i="6"/>
  <c r="E660" i="6"/>
  <c r="F660" i="6"/>
  <c r="K660" i="6"/>
  <c r="C661" i="6"/>
  <c r="E661" i="6"/>
  <c r="F661" i="6"/>
  <c r="K661" i="6"/>
  <c r="C662" i="6"/>
  <c r="E662" i="6"/>
  <c r="F662" i="6"/>
  <c r="K662" i="6"/>
  <c r="C663" i="6"/>
  <c r="E663" i="6"/>
  <c r="F663" i="6"/>
  <c r="K663" i="6"/>
  <c r="C664" i="6"/>
  <c r="E664" i="6"/>
  <c r="F664" i="6"/>
  <c r="K664" i="6"/>
  <c r="C665" i="6"/>
  <c r="E665" i="6"/>
  <c r="F665" i="6"/>
  <c r="K665" i="6"/>
  <c r="C666" i="6"/>
  <c r="E666" i="6"/>
  <c r="F666" i="6"/>
  <c r="K666" i="6"/>
  <c r="C667" i="6"/>
  <c r="E667" i="6"/>
  <c r="F667" i="6"/>
  <c r="K667" i="6"/>
  <c r="C668" i="6"/>
  <c r="E668" i="6"/>
  <c r="F668" i="6"/>
  <c r="K668" i="6"/>
  <c r="C669" i="6"/>
  <c r="E669" i="6"/>
  <c r="F669" i="6"/>
  <c r="K669" i="6"/>
  <c r="C670" i="6"/>
  <c r="E670" i="6"/>
  <c r="F670" i="6"/>
  <c r="K670" i="6"/>
  <c r="C671" i="6"/>
  <c r="E671" i="6"/>
  <c r="F671" i="6"/>
  <c r="K671" i="6"/>
  <c r="C672" i="6"/>
  <c r="E672" i="6"/>
  <c r="F672" i="6"/>
  <c r="K672" i="6"/>
  <c r="C673" i="6"/>
  <c r="E673" i="6"/>
  <c r="F673" i="6"/>
  <c r="K673" i="6"/>
  <c r="C674" i="6"/>
  <c r="E674" i="6"/>
  <c r="F674" i="6"/>
  <c r="K674" i="6"/>
  <c r="C675" i="6"/>
  <c r="E675" i="6"/>
  <c r="F675" i="6"/>
  <c r="K675" i="6"/>
  <c r="C676" i="6"/>
  <c r="E676" i="6"/>
  <c r="F676" i="6"/>
  <c r="K676" i="6"/>
  <c r="C677" i="6"/>
  <c r="E677" i="6"/>
  <c r="F677" i="6"/>
  <c r="K677" i="6"/>
  <c r="C678" i="6"/>
  <c r="E678" i="6"/>
  <c r="F678" i="6"/>
  <c r="K678" i="6"/>
  <c r="C679" i="6"/>
  <c r="E679" i="6"/>
  <c r="F679" i="6"/>
  <c r="K679" i="6"/>
  <c r="C680" i="6"/>
  <c r="E680" i="6"/>
  <c r="F680" i="6"/>
  <c r="K680" i="6"/>
  <c r="C681" i="6"/>
  <c r="E681" i="6"/>
  <c r="F681" i="6"/>
  <c r="K681" i="6"/>
  <c r="C682" i="6"/>
  <c r="E682" i="6"/>
  <c r="F682" i="6"/>
  <c r="K682" i="6"/>
  <c r="C683" i="6"/>
  <c r="E683" i="6"/>
  <c r="F683" i="6"/>
  <c r="K683" i="6"/>
  <c r="C684" i="6"/>
  <c r="E684" i="6"/>
  <c r="F684" i="6"/>
  <c r="K684" i="6"/>
  <c r="C685" i="6"/>
  <c r="E685" i="6"/>
  <c r="F685" i="6"/>
  <c r="K685" i="6"/>
  <c r="C686" i="6"/>
  <c r="E686" i="6"/>
  <c r="F686" i="6"/>
  <c r="K686" i="6"/>
  <c r="C687" i="6"/>
  <c r="E687" i="6"/>
  <c r="F687" i="6"/>
  <c r="K687" i="6"/>
  <c r="C688" i="6"/>
  <c r="E688" i="6"/>
  <c r="F688" i="6"/>
  <c r="K688" i="6"/>
  <c r="C689" i="6"/>
  <c r="E689" i="6"/>
  <c r="F689" i="6"/>
  <c r="K689" i="6"/>
  <c r="C690" i="6"/>
  <c r="E690" i="6"/>
  <c r="F690" i="6"/>
  <c r="K690" i="6"/>
  <c r="C691" i="6"/>
  <c r="E691" i="6"/>
  <c r="F691" i="6"/>
  <c r="K691" i="6"/>
  <c r="C692" i="6"/>
  <c r="E692" i="6"/>
  <c r="F692" i="6"/>
  <c r="K692" i="6"/>
  <c r="C693" i="6"/>
  <c r="E693" i="6"/>
  <c r="F693" i="6"/>
  <c r="K693" i="6"/>
  <c r="C694" i="6"/>
  <c r="E694" i="6"/>
  <c r="F694" i="6"/>
  <c r="K694" i="6"/>
  <c r="C695" i="6"/>
  <c r="E695" i="6"/>
  <c r="F695" i="6"/>
  <c r="K695" i="6"/>
  <c r="C696" i="6"/>
  <c r="E696" i="6"/>
  <c r="F696" i="6"/>
  <c r="K696" i="6"/>
  <c r="C697" i="6"/>
  <c r="E697" i="6"/>
  <c r="F697" i="6"/>
  <c r="K697" i="6"/>
  <c r="C698" i="6"/>
  <c r="E698" i="6"/>
  <c r="F698" i="6"/>
  <c r="K698" i="6"/>
  <c r="C699" i="6"/>
  <c r="E699" i="6"/>
  <c r="F699" i="6"/>
  <c r="K699" i="6"/>
  <c r="C700" i="6"/>
  <c r="E700" i="6"/>
  <c r="F700" i="6"/>
  <c r="K700" i="6"/>
  <c r="C701" i="6"/>
  <c r="E701" i="6"/>
  <c r="F701" i="6"/>
  <c r="K701" i="6"/>
  <c r="C702" i="6"/>
  <c r="E702" i="6"/>
  <c r="F702" i="6"/>
  <c r="K702" i="6"/>
  <c r="C703" i="6"/>
  <c r="E703" i="6"/>
  <c r="F703" i="6"/>
  <c r="K703" i="6"/>
  <c r="C704" i="6"/>
  <c r="E704" i="6"/>
  <c r="F704" i="6"/>
  <c r="K704" i="6"/>
  <c r="C705" i="6"/>
  <c r="E705" i="6"/>
  <c r="F705" i="6"/>
  <c r="K705" i="6"/>
  <c r="C706" i="6"/>
  <c r="E706" i="6"/>
  <c r="F706" i="6"/>
  <c r="K706" i="6"/>
  <c r="C707" i="6"/>
  <c r="E707" i="6"/>
  <c r="F707" i="6"/>
  <c r="K707" i="6"/>
  <c r="C708" i="6"/>
  <c r="E708" i="6"/>
  <c r="F708" i="6"/>
  <c r="K708" i="6"/>
  <c r="C709" i="6"/>
  <c r="E709" i="6"/>
  <c r="F709" i="6"/>
  <c r="K709" i="6"/>
  <c r="C710" i="6"/>
  <c r="E710" i="6"/>
  <c r="F710" i="6"/>
  <c r="K710" i="6"/>
  <c r="C711" i="6"/>
  <c r="E711" i="6"/>
  <c r="F711" i="6"/>
  <c r="K711" i="6"/>
  <c r="C712" i="6"/>
  <c r="E712" i="6"/>
  <c r="F712" i="6"/>
  <c r="K712" i="6"/>
  <c r="C713" i="6"/>
  <c r="E713" i="6"/>
  <c r="F713" i="6"/>
  <c r="K713" i="6"/>
  <c r="C714" i="6"/>
  <c r="E714" i="6"/>
  <c r="F714" i="6"/>
  <c r="K714" i="6"/>
  <c r="C715" i="6"/>
  <c r="E715" i="6"/>
  <c r="F715" i="6"/>
  <c r="K715" i="6"/>
  <c r="C716" i="6"/>
  <c r="E716" i="6"/>
  <c r="F716" i="6"/>
  <c r="K716" i="6"/>
  <c r="C717" i="6"/>
  <c r="E717" i="6"/>
  <c r="F717" i="6"/>
  <c r="K717" i="6"/>
  <c r="C718" i="6"/>
  <c r="E718" i="6"/>
  <c r="F718" i="6"/>
  <c r="K718" i="6"/>
  <c r="C719" i="6"/>
  <c r="E719" i="6"/>
  <c r="F719" i="6"/>
  <c r="K719" i="6"/>
  <c r="C720" i="6"/>
  <c r="E720" i="6"/>
  <c r="F720" i="6"/>
  <c r="K720" i="6"/>
  <c r="C721" i="6"/>
  <c r="E721" i="6"/>
  <c r="F721" i="6"/>
  <c r="K721" i="6"/>
  <c r="C722" i="6"/>
  <c r="E722" i="6"/>
  <c r="F722" i="6"/>
  <c r="K722" i="6"/>
  <c r="C723" i="6"/>
  <c r="E723" i="6"/>
  <c r="F723" i="6"/>
  <c r="K723" i="6"/>
  <c r="C724" i="6"/>
  <c r="E724" i="6"/>
  <c r="F724" i="6"/>
  <c r="K724" i="6"/>
  <c r="C725" i="6"/>
  <c r="E725" i="6"/>
  <c r="F725" i="6"/>
  <c r="K725" i="6"/>
  <c r="C726" i="6"/>
  <c r="E726" i="6"/>
  <c r="F726" i="6"/>
  <c r="K726" i="6"/>
  <c r="C727" i="6"/>
  <c r="E727" i="6"/>
  <c r="F727" i="6"/>
  <c r="K727" i="6"/>
  <c r="C728" i="6"/>
  <c r="E728" i="6"/>
  <c r="F728" i="6"/>
  <c r="K728" i="6"/>
  <c r="C729" i="6"/>
  <c r="E729" i="6"/>
  <c r="F729" i="6"/>
  <c r="K729" i="6"/>
  <c r="C730" i="6"/>
  <c r="E730" i="6"/>
  <c r="F730" i="6"/>
  <c r="K730" i="6"/>
  <c r="C731" i="6"/>
  <c r="E731" i="6"/>
  <c r="F731" i="6"/>
  <c r="K731" i="6"/>
  <c r="C732" i="6"/>
  <c r="E732" i="6"/>
  <c r="F732" i="6"/>
  <c r="K732" i="6"/>
  <c r="C733" i="6"/>
  <c r="E733" i="6"/>
  <c r="F733" i="6"/>
  <c r="K733" i="6"/>
  <c r="C734" i="6"/>
  <c r="E734" i="6"/>
  <c r="F734" i="6"/>
  <c r="K734" i="6"/>
  <c r="C735" i="6"/>
  <c r="E735" i="6"/>
  <c r="F735" i="6"/>
  <c r="K735" i="6"/>
  <c r="C736" i="6"/>
  <c r="E736" i="6"/>
  <c r="F736" i="6"/>
  <c r="K736" i="6"/>
  <c r="C737" i="6"/>
  <c r="E737" i="6"/>
  <c r="F737" i="6"/>
  <c r="K737" i="6"/>
  <c r="C738" i="6"/>
  <c r="E738" i="6"/>
  <c r="F738" i="6"/>
  <c r="K738" i="6"/>
  <c r="C739" i="6"/>
  <c r="E739" i="6"/>
  <c r="F739" i="6"/>
  <c r="K739" i="6"/>
  <c r="C740" i="6"/>
  <c r="E740" i="6"/>
  <c r="F740" i="6"/>
  <c r="K740" i="6"/>
  <c r="C741" i="6"/>
  <c r="E741" i="6"/>
  <c r="F741" i="6"/>
  <c r="K741" i="6"/>
  <c r="C742" i="6"/>
  <c r="E742" i="6"/>
  <c r="F742" i="6"/>
  <c r="K742" i="6"/>
  <c r="C743" i="6"/>
  <c r="E743" i="6"/>
  <c r="F743" i="6"/>
  <c r="K743" i="6"/>
  <c r="C744" i="6"/>
  <c r="E744" i="6"/>
  <c r="F744" i="6"/>
  <c r="K744" i="6"/>
  <c r="C745" i="6"/>
  <c r="E745" i="6"/>
  <c r="F745" i="6"/>
  <c r="K745" i="6"/>
  <c r="C746" i="6"/>
  <c r="E746" i="6"/>
  <c r="F746" i="6"/>
  <c r="K746" i="6"/>
  <c r="C747" i="6"/>
  <c r="E747" i="6"/>
  <c r="F747" i="6"/>
  <c r="K747" i="6"/>
  <c r="C748" i="6"/>
  <c r="E748" i="6"/>
  <c r="F748" i="6"/>
  <c r="K748" i="6"/>
  <c r="C749" i="6"/>
  <c r="E749" i="6"/>
  <c r="F749" i="6"/>
  <c r="K749" i="6"/>
  <c r="C750" i="6"/>
  <c r="E750" i="6"/>
  <c r="F750" i="6"/>
  <c r="K750" i="6"/>
  <c r="C751" i="6"/>
  <c r="E751" i="6"/>
  <c r="F751" i="6"/>
  <c r="K751" i="6"/>
  <c r="C752" i="6"/>
  <c r="E752" i="6"/>
  <c r="F752" i="6"/>
  <c r="K752" i="6"/>
  <c r="C753" i="6"/>
  <c r="E753" i="6"/>
  <c r="F753" i="6"/>
  <c r="K753" i="6"/>
  <c r="C754" i="6"/>
  <c r="E754" i="6"/>
  <c r="F754" i="6"/>
  <c r="K754" i="6"/>
  <c r="C755" i="6"/>
  <c r="E755" i="6"/>
  <c r="F755" i="6"/>
  <c r="K755" i="6"/>
  <c r="C756" i="6"/>
  <c r="E756" i="6"/>
  <c r="F756" i="6"/>
  <c r="K756" i="6"/>
  <c r="C757" i="6"/>
  <c r="E757" i="6"/>
  <c r="F757" i="6"/>
  <c r="K757" i="6"/>
  <c r="C758" i="6"/>
  <c r="E758" i="6"/>
  <c r="F758" i="6"/>
  <c r="K758" i="6"/>
  <c r="C759" i="6"/>
  <c r="E759" i="6"/>
  <c r="F759" i="6"/>
  <c r="K759" i="6"/>
  <c r="C760" i="6"/>
  <c r="E760" i="6"/>
  <c r="F760" i="6"/>
  <c r="K760" i="6"/>
  <c r="C761" i="6"/>
  <c r="E761" i="6"/>
  <c r="F761" i="6"/>
  <c r="K761" i="6"/>
  <c r="C762" i="6"/>
  <c r="E762" i="6"/>
  <c r="F762" i="6"/>
  <c r="K762" i="6"/>
  <c r="C763" i="6"/>
  <c r="E763" i="6"/>
  <c r="F763" i="6"/>
  <c r="K763" i="6"/>
  <c r="C764" i="6"/>
  <c r="E764" i="6"/>
  <c r="F764" i="6"/>
  <c r="K764" i="6"/>
  <c r="C765" i="6"/>
  <c r="E765" i="6"/>
  <c r="F765" i="6"/>
  <c r="K765" i="6"/>
  <c r="C766" i="6"/>
  <c r="E766" i="6"/>
  <c r="F766" i="6"/>
  <c r="K766" i="6"/>
  <c r="C767" i="6"/>
  <c r="E767" i="6"/>
  <c r="F767" i="6"/>
  <c r="K767" i="6"/>
  <c r="C768" i="6"/>
  <c r="E768" i="6"/>
  <c r="F768" i="6"/>
  <c r="K768" i="6"/>
  <c r="C769" i="6"/>
  <c r="E769" i="6"/>
  <c r="F769" i="6"/>
  <c r="K769" i="6"/>
  <c r="C770" i="6"/>
  <c r="E770" i="6"/>
  <c r="F770" i="6"/>
  <c r="K770" i="6"/>
  <c r="C771" i="6"/>
  <c r="E771" i="6"/>
  <c r="F771" i="6"/>
  <c r="K771" i="6"/>
  <c r="C772" i="6"/>
  <c r="E772" i="6"/>
  <c r="F772" i="6"/>
  <c r="K772" i="6"/>
  <c r="C773" i="6"/>
  <c r="E773" i="6"/>
  <c r="F773" i="6"/>
  <c r="K773" i="6"/>
  <c r="C774" i="6"/>
  <c r="E774" i="6"/>
  <c r="F774" i="6"/>
  <c r="K774" i="6"/>
  <c r="C775" i="6"/>
  <c r="E775" i="6"/>
  <c r="F775" i="6"/>
  <c r="K775" i="6"/>
  <c r="C776" i="6"/>
  <c r="E776" i="6"/>
  <c r="F776" i="6"/>
  <c r="K776" i="6"/>
  <c r="C777" i="6"/>
  <c r="E777" i="6"/>
  <c r="F777" i="6"/>
  <c r="K777" i="6"/>
  <c r="C778" i="6"/>
  <c r="E778" i="6"/>
  <c r="F778" i="6"/>
  <c r="K778" i="6"/>
  <c r="C779" i="6"/>
  <c r="E779" i="6"/>
  <c r="F779" i="6"/>
  <c r="K779" i="6"/>
  <c r="C780" i="6"/>
  <c r="E780" i="6"/>
  <c r="F780" i="6"/>
  <c r="K780" i="6"/>
  <c r="C781" i="6"/>
  <c r="E781" i="6"/>
  <c r="F781" i="6"/>
  <c r="K781" i="6"/>
  <c r="C782" i="6"/>
  <c r="E782" i="6"/>
  <c r="F782" i="6"/>
  <c r="K782" i="6"/>
  <c r="C783" i="6"/>
  <c r="E783" i="6"/>
  <c r="F783" i="6"/>
  <c r="K783" i="6"/>
  <c r="C784" i="6"/>
  <c r="E784" i="6"/>
  <c r="F784" i="6"/>
  <c r="K784" i="6"/>
  <c r="C785" i="6"/>
  <c r="E785" i="6"/>
  <c r="F785" i="6"/>
  <c r="K785" i="6"/>
  <c r="C786" i="6"/>
  <c r="E786" i="6"/>
  <c r="F786" i="6"/>
  <c r="K786" i="6"/>
  <c r="C787" i="6"/>
  <c r="E787" i="6"/>
  <c r="F787" i="6"/>
  <c r="K787" i="6"/>
  <c r="C788" i="6"/>
  <c r="E788" i="6"/>
  <c r="F788" i="6"/>
  <c r="K788" i="6"/>
  <c r="C789" i="6"/>
  <c r="E789" i="6"/>
  <c r="F789" i="6"/>
  <c r="K789" i="6"/>
  <c r="C790" i="6"/>
  <c r="E790" i="6"/>
  <c r="F790" i="6"/>
  <c r="K790" i="6"/>
  <c r="C791" i="6"/>
  <c r="E791" i="6"/>
  <c r="F791" i="6"/>
  <c r="K791" i="6"/>
  <c r="C792" i="6"/>
  <c r="E792" i="6"/>
  <c r="F792" i="6"/>
  <c r="K792" i="6"/>
  <c r="C793" i="6"/>
  <c r="E793" i="6"/>
  <c r="F793" i="6"/>
  <c r="K793" i="6"/>
  <c r="C794" i="6"/>
  <c r="E794" i="6"/>
  <c r="F794" i="6"/>
  <c r="K794" i="6"/>
  <c r="C795" i="6"/>
  <c r="E795" i="6"/>
  <c r="F795" i="6"/>
  <c r="K795" i="6"/>
  <c r="C796" i="6"/>
  <c r="E796" i="6"/>
  <c r="F796" i="6"/>
  <c r="K796" i="6"/>
  <c r="C797" i="6"/>
  <c r="E797" i="6"/>
  <c r="F797" i="6"/>
  <c r="K797" i="6"/>
  <c r="C798" i="6"/>
  <c r="E798" i="6"/>
  <c r="F798" i="6"/>
  <c r="K798" i="6"/>
  <c r="C799" i="6"/>
  <c r="E799" i="6"/>
  <c r="F799" i="6"/>
  <c r="K799" i="6"/>
  <c r="C800" i="6"/>
  <c r="E800" i="6"/>
  <c r="F800" i="6"/>
  <c r="K800" i="6"/>
  <c r="C801" i="6"/>
  <c r="E801" i="6"/>
  <c r="F801" i="6"/>
  <c r="K801" i="6"/>
  <c r="C802" i="6"/>
  <c r="E802" i="6"/>
  <c r="F802" i="6"/>
  <c r="K802" i="6"/>
  <c r="C803" i="6"/>
  <c r="E803" i="6"/>
  <c r="F803" i="6"/>
  <c r="K803" i="6"/>
  <c r="C804" i="6"/>
  <c r="E804" i="6"/>
  <c r="F804" i="6"/>
  <c r="K804" i="6"/>
  <c r="C805" i="6"/>
  <c r="E805" i="6"/>
  <c r="F805" i="6"/>
  <c r="K805" i="6"/>
  <c r="C806" i="6"/>
  <c r="E806" i="6"/>
  <c r="F806" i="6"/>
  <c r="K806" i="6"/>
  <c r="C807" i="6"/>
  <c r="E807" i="6"/>
  <c r="F807" i="6"/>
  <c r="K807" i="6"/>
  <c r="C808" i="6"/>
  <c r="E808" i="6"/>
  <c r="F808" i="6"/>
  <c r="K808" i="6"/>
  <c r="C809" i="6"/>
  <c r="E809" i="6"/>
  <c r="F809" i="6"/>
  <c r="K809" i="6"/>
  <c r="C810" i="6"/>
  <c r="E810" i="6"/>
  <c r="F810" i="6"/>
  <c r="K810" i="6"/>
  <c r="C811" i="6"/>
  <c r="E811" i="6"/>
  <c r="F811" i="6"/>
  <c r="K811" i="6"/>
  <c r="C812" i="6"/>
  <c r="E812" i="6"/>
  <c r="F812" i="6"/>
  <c r="K812" i="6"/>
  <c r="C813" i="6"/>
  <c r="E813" i="6"/>
  <c r="F813" i="6"/>
  <c r="K813" i="6"/>
  <c r="C814" i="6"/>
  <c r="E814" i="6"/>
  <c r="F814" i="6"/>
  <c r="K814" i="6"/>
  <c r="C815" i="6"/>
  <c r="E815" i="6"/>
  <c r="F815" i="6"/>
  <c r="K815" i="6"/>
  <c r="C816" i="6"/>
  <c r="E816" i="6"/>
  <c r="F816" i="6"/>
  <c r="K816" i="6"/>
  <c r="C817" i="6"/>
  <c r="E817" i="6"/>
  <c r="F817" i="6"/>
  <c r="K817" i="6"/>
  <c r="C818" i="6"/>
  <c r="E818" i="6"/>
  <c r="F818" i="6"/>
  <c r="K818" i="6"/>
  <c r="C819" i="6"/>
  <c r="E819" i="6"/>
  <c r="F819" i="6"/>
  <c r="K819" i="6"/>
  <c r="C820" i="6"/>
  <c r="E820" i="6"/>
  <c r="F820" i="6"/>
  <c r="K820" i="6"/>
  <c r="C821" i="6"/>
  <c r="E821" i="6"/>
  <c r="F821" i="6"/>
  <c r="K821" i="6"/>
  <c r="C822" i="6"/>
  <c r="E822" i="6"/>
  <c r="F822" i="6"/>
  <c r="K822" i="6"/>
  <c r="C823" i="6"/>
  <c r="E823" i="6"/>
  <c r="F823" i="6"/>
  <c r="K823" i="6"/>
  <c r="C824" i="6"/>
  <c r="E824" i="6"/>
  <c r="F824" i="6"/>
  <c r="K824" i="6"/>
  <c r="C825" i="6"/>
  <c r="E825" i="6"/>
  <c r="F825" i="6"/>
  <c r="K825" i="6"/>
  <c r="C826" i="6"/>
  <c r="E826" i="6"/>
  <c r="F826" i="6"/>
  <c r="K826" i="6"/>
  <c r="C827" i="6"/>
  <c r="E827" i="6"/>
  <c r="F827" i="6"/>
  <c r="K827" i="6"/>
  <c r="C828" i="6"/>
  <c r="E828" i="6"/>
  <c r="F828" i="6"/>
  <c r="K828" i="6"/>
  <c r="C829" i="6"/>
  <c r="E829" i="6"/>
  <c r="F829" i="6"/>
  <c r="K829" i="6"/>
  <c r="C830" i="6"/>
  <c r="E830" i="6"/>
  <c r="F830" i="6"/>
  <c r="K830" i="6"/>
  <c r="C831" i="6"/>
  <c r="E831" i="6"/>
  <c r="F831" i="6"/>
  <c r="K831" i="6"/>
  <c r="C832" i="6"/>
  <c r="E832" i="6"/>
  <c r="F832" i="6"/>
  <c r="K832" i="6"/>
  <c r="C833" i="6"/>
  <c r="E833" i="6"/>
  <c r="F833" i="6"/>
  <c r="K833" i="6"/>
  <c r="C834" i="6"/>
  <c r="E834" i="6"/>
  <c r="F834" i="6"/>
  <c r="K834" i="6"/>
  <c r="C835" i="6"/>
  <c r="E835" i="6"/>
  <c r="F835" i="6"/>
  <c r="K835" i="6"/>
  <c r="C836" i="6"/>
  <c r="E836" i="6"/>
  <c r="F836" i="6"/>
  <c r="K836" i="6"/>
  <c r="C837" i="6"/>
  <c r="E837" i="6"/>
  <c r="F837" i="6"/>
  <c r="K837" i="6"/>
  <c r="C838" i="6"/>
  <c r="E838" i="6"/>
  <c r="F838" i="6"/>
  <c r="K838" i="6"/>
  <c r="C839" i="6"/>
  <c r="E839" i="6"/>
  <c r="F839" i="6"/>
  <c r="K839" i="6"/>
  <c r="C840" i="6"/>
  <c r="E840" i="6"/>
  <c r="F840" i="6"/>
  <c r="K840" i="6"/>
  <c r="C841" i="6"/>
  <c r="E841" i="6"/>
  <c r="F841" i="6"/>
  <c r="K841" i="6"/>
  <c r="C842" i="6"/>
  <c r="E842" i="6"/>
  <c r="F842" i="6"/>
  <c r="K842" i="6"/>
  <c r="C843" i="6"/>
  <c r="E843" i="6"/>
  <c r="F843" i="6"/>
  <c r="K843" i="6"/>
  <c r="C844" i="6"/>
  <c r="E844" i="6"/>
  <c r="F844" i="6"/>
  <c r="K844" i="6"/>
  <c r="C845" i="6"/>
  <c r="E845" i="6"/>
  <c r="F845" i="6"/>
  <c r="K845" i="6"/>
  <c r="C846" i="6"/>
  <c r="E846" i="6"/>
  <c r="F846" i="6"/>
  <c r="K846" i="6"/>
  <c r="C847" i="6"/>
  <c r="E847" i="6"/>
  <c r="F847" i="6"/>
  <c r="K847" i="6"/>
  <c r="C848" i="6"/>
  <c r="E848" i="6"/>
  <c r="F848" i="6"/>
  <c r="K848" i="6"/>
  <c r="C849" i="6"/>
  <c r="E849" i="6"/>
  <c r="F849" i="6"/>
  <c r="K849" i="6"/>
  <c r="C850" i="6"/>
  <c r="E850" i="6"/>
  <c r="F850" i="6"/>
  <c r="K850" i="6"/>
  <c r="C851" i="6"/>
  <c r="E851" i="6"/>
  <c r="F851" i="6"/>
  <c r="K851" i="6"/>
  <c r="C852" i="6"/>
  <c r="E852" i="6"/>
  <c r="F852" i="6"/>
  <c r="K852" i="6"/>
  <c r="C853" i="6"/>
  <c r="E853" i="6"/>
  <c r="F853" i="6"/>
  <c r="K853" i="6"/>
  <c r="C854" i="6"/>
  <c r="E854" i="6"/>
  <c r="F854" i="6"/>
  <c r="K854" i="6"/>
  <c r="C855" i="6"/>
  <c r="E855" i="6"/>
  <c r="F855" i="6"/>
  <c r="K855" i="6"/>
  <c r="C856" i="6"/>
  <c r="E856" i="6"/>
  <c r="F856" i="6"/>
  <c r="K856" i="6"/>
  <c r="C857" i="6"/>
  <c r="E857" i="6"/>
  <c r="F857" i="6"/>
  <c r="K857" i="6"/>
  <c r="C858" i="6"/>
  <c r="E858" i="6"/>
  <c r="F858" i="6"/>
  <c r="K858" i="6"/>
  <c r="C859" i="6"/>
  <c r="E859" i="6"/>
  <c r="F859" i="6"/>
  <c r="K859" i="6"/>
  <c r="C860" i="6"/>
  <c r="E860" i="6"/>
  <c r="F860" i="6"/>
  <c r="K860" i="6"/>
  <c r="C861" i="6"/>
  <c r="E861" i="6"/>
  <c r="F861" i="6"/>
  <c r="K861" i="6"/>
  <c r="C862" i="6"/>
  <c r="E862" i="6"/>
  <c r="F862" i="6"/>
  <c r="K862" i="6"/>
  <c r="C863" i="6"/>
  <c r="E863" i="6"/>
  <c r="F863" i="6"/>
  <c r="K863" i="6"/>
  <c r="C864" i="6"/>
  <c r="E864" i="6"/>
  <c r="F864" i="6"/>
  <c r="K864" i="6"/>
  <c r="C865" i="6"/>
  <c r="E865" i="6"/>
  <c r="F865" i="6"/>
  <c r="K865" i="6"/>
  <c r="C866" i="6"/>
  <c r="E866" i="6"/>
  <c r="F866" i="6"/>
  <c r="K866" i="6"/>
  <c r="C867" i="6"/>
  <c r="E867" i="6"/>
  <c r="F867" i="6"/>
  <c r="K867" i="6"/>
  <c r="C868" i="6"/>
  <c r="E868" i="6"/>
  <c r="F868" i="6"/>
  <c r="K868" i="6"/>
  <c r="C869" i="6"/>
  <c r="E869" i="6"/>
  <c r="F869" i="6"/>
  <c r="K869" i="6"/>
  <c r="C870" i="6"/>
  <c r="E870" i="6"/>
  <c r="F870" i="6"/>
  <c r="K870" i="6"/>
  <c r="C871" i="6"/>
  <c r="E871" i="6"/>
  <c r="F871" i="6"/>
  <c r="K871" i="6"/>
  <c r="C872" i="6"/>
  <c r="E872" i="6"/>
  <c r="F872" i="6"/>
  <c r="K872" i="6"/>
  <c r="C873" i="6"/>
  <c r="E873" i="6"/>
  <c r="F873" i="6"/>
  <c r="K873" i="6"/>
  <c r="C874" i="6"/>
  <c r="E874" i="6"/>
  <c r="F874" i="6"/>
  <c r="K874" i="6"/>
  <c r="C875" i="6"/>
  <c r="E875" i="6"/>
  <c r="F875" i="6"/>
  <c r="K875" i="6"/>
  <c r="C876" i="6"/>
  <c r="E876" i="6"/>
  <c r="F876" i="6"/>
  <c r="K876" i="6"/>
  <c r="C877" i="6"/>
  <c r="E877" i="6"/>
  <c r="F877" i="6"/>
  <c r="K877" i="6"/>
  <c r="C878" i="6"/>
  <c r="E878" i="6"/>
  <c r="F878" i="6"/>
  <c r="K878" i="6"/>
  <c r="C879" i="6"/>
  <c r="E879" i="6"/>
  <c r="F879" i="6"/>
  <c r="K879" i="6"/>
  <c r="C880" i="6"/>
  <c r="E880" i="6"/>
  <c r="F880" i="6"/>
  <c r="K880" i="6"/>
  <c r="C881" i="6"/>
  <c r="E881" i="6"/>
  <c r="F881" i="6"/>
  <c r="K881" i="6"/>
  <c r="C882" i="6"/>
  <c r="E882" i="6"/>
  <c r="F882" i="6"/>
  <c r="K882" i="6"/>
  <c r="C883" i="6"/>
  <c r="E883" i="6"/>
  <c r="F883" i="6"/>
  <c r="K883" i="6"/>
  <c r="C884" i="6"/>
  <c r="E884" i="6"/>
  <c r="F884" i="6"/>
  <c r="K884" i="6"/>
  <c r="C885" i="6"/>
  <c r="E885" i="6"/>
  <c r="F885" i="6"/>
  <c r="K885" i="6"/>
  <c r="C886" i="6"/>
  <c r="E886" i="6"/>
  <c r="F886" i="6"/>
  <c r="K886" i="6"/>
  <c r="C887" i="6"/>
  <c r="E887" i="6"/>
  <c r="F887" i="6"/>
  <c r="K887" i="6"/>
  <c r="C888" i="6"/>
  <c r="E888" i="6"/>
  <c r="F888" i="6"/>
  <c r="K888" i="6"/>
  <c r="C889" i="6"/>
  <c r="E889" i="6"/>
  <c r="F889" i="6"/>
  <c r="K889" i="6"/>
  <c r="C890" i="6"/>
  <c r="E890" i="6"/>
  <c r="F890" i="6"/>
  <c r="K890" i="6"/>
  <c r="C891" i="6"/>
  <c r="E891" i="6"/>
  <c r="F891" i="6"/>
  <c r="K891" i="6"/>
  <c r="C892" i="6"/>
  <c r="E892" i="6"/>
  <c r="F892" i="6"/>
  <c r="K892" i="6"/>
  <c r="C893" i="6"/>
  <c r="E893" i="6"/>
  <c r="F893" i="6"/>
  <c r="K893" i="6"/>
  <c r="C894" i="6"/>
  <c r="E894" i="6"/>
  <c r="F894" i="6"/>
  <c r="K894" i="6"/>
  <c r="C895" i="6"/>
  <c r="E895" i="6"/>
  <c r="F895" i="6"/>
  <c r="K895" i="6"/>
  <c r="C896" i="6"/>
  <c r="E896" i="6"/>
  <c r="F896" i="6"/>
  <c r="K896" i="6"/>
  <c r="C897" i="6"/>
  <c r="E897" i="6"/>
  <c r="F897" i="6"/>
  <c r="K897" i="6"/>
  <c r="C898" i="6"/>
  <c r="E898" i="6"/>
  <c r="F898" i="6"/>
  <c r="K898" i="6"/>
  <c r="C899" i="6"/>
  <c r="E899" i="6"/>
  <c r="F899" i="6"/>
  <c r="K899" i="6"/>
  <c r="C900" i="6"/>
  <c r="E900" i="6"/>
  <c r="F900" i="6"/>
  <c r="K900" i="6"/>
  <c r="C901" i="6"/>
  <c r="E901" i="6"/>
  <c r="F901" i="6"/>
  <c r="K901" i="6"/>
  <c r="C902" i="6"/>
  <c r="E902" i="6"/>
  <c r="F902" i="6"/>
  <c r="K902" i="6"/>
  <c r="C903" i="6"/>
  <c r="E903" i="6"/>
  <c r="F903" i="6"/>
  <c r="K903" i="6"/>
  <c r="C904" i="6"/>
  <c r="E904" i="6"/>
  <c r="F904" i="6"/>
  <c r="K904" i="6"/>
  <c r="C905" i="6"/>
  <c r="E905" i="6"/>
  <c r="F905" i="6"/>
  <c r="K905" i="6"/>
  <c r="C906" i="6"/>
  <c r="E906" i="6"/>
  <c r="F906" i="6"/>
  <c r="K906" i="6"/>
  <c r="C907" i="6"/>
  <c r="E907" i="6"/>
  <c r="F907" i="6"/>
  <c r="K907" i="6"/>
  <c r="C908" i="6"/>
  <c r="E908" i="6"/>
  <c r="F908" i="6"/>
  <c r="K908" i="6"/>
  <c r="C909" i="6"/>
  <c r="E909" i="6"/>
  <c r="F909" i="6"/>
  <c r="K909" i="6"/>
  <c r="C910" i="6"/>
  <c r="E910" i="6"/>
  <c r="F910" i="6"/>
  <c r="K910" i="6"/>
  <c r="C911" i="6"/>
  <c r="E911" i="6"/>
  <c r="F911" i="6"/>
  <c r="K911" i="6"/>
  <c r="C912" i="6"/>
  <c r="E912" i="6"/>
  <c r="F912" i="6"/>
  <c r="K912" i="6"/>
  <c r="C913" i="6"/>
  <c r="E913" i="6"/>
  <c r="F913" i="6"/>
  <c r="K913" i="6"/>
  <c r="C914" i="6"/>
  <c r="E914" i="6"/>
  <c r="F914" i="6"/>
  <c r="K914" i="6"/>
  <c r="C915" i="6"/>
  <c r="E915" i="6"/>
  <c r="F915" i="6"/>
  <c r="K915" i="6"/>
  <c r="C916" i="6"/>
  <c r="E916" i="6"/>
  <c r="F916" i="6"/>
  <c r="K916" i="6"/>
  <c r="C917" i="6"/>
  <c r="E917" i="6"/>
  <c r="F917" i="6"/>
  <c r="K917" i="6"/>
  <c r="C918" i="6"/>
  <c r="E918" i="6"/>
  <c r="F918" i="6"/>
  <c r="K918" i="6"/>
  <c r="C919" i="6"/>
  <c r="E919" i="6"/>
  <c r="F919" i="6"/>
  <c r="K919" i="6"/>
  <c r="C920" i="6"/>
  <c r="E920" i="6"/>
  <c r="F920" i="6"/>
  <c r="K920" i="6"/>
  <c r="C921" i="6"/>
  <c r="E921" i="6"/>
  <c r="F921" i="6"/>
  <c r="K921" i="6"/>
  <c r="C922" i="6"/>
  <c r="E922" i="6"/>
  <c r="F922" i="6"/>
  <c r="K922" i="6"/>
  <c r="C923" i="6"/>
  <c r="E923" i="6"/>
  <c r="F923" i="6"/>
  <c r="K923" i="6"/>
  <c r="C924" i="6"/>
  <c r="E924" i="6"/>
  <c r="F924" i="6"/>
  <c r="K924" i="6"/>
  <c r="C925" i="6"/>
  <c r="E925" i="6"/>
  <c r="F925" i="6"/>
  <c r="K925" i="6"/>
  <c r="C926" i="6"/>
  <c r="E926" i="6"/>
  <c r="F926" i="6"/>
  <c r="K926" i="6"/>
  <c r="C927" i="6"/>
  <c r="E927" i="6"/>
  <c r="F927" i="6"/>
  <c r="K927" i="6"/>
  <c r="C928" i="6"/>
  <c r="E928" i="6"/>
  <c r="F928" i="6"/>
  <c r="K928" i="6"/>
  <c r="C929" i="6"/>
  <c r="E929" i="6"/>
  <c r="F929" i="6"/>
  <c r="K929" i="6"/>
  <c r="C930" i="6"/>
  <c r="E930" i="6"/>
  <c r="F930" i="6"/>
  <c r="K930" i="6"/>
  <c r="C931" i="6"/>
  <c r="E931" i="6"/>
  <c r="F931" i="6"/>
  <c r="K931" i="6"/>
  <c r="C932" i="6"/>
  <c r="E932" i="6"/>
  <c r="F932" i="6"/>
  <c r="K932" i="6"/>
  <c r="C933" i="6"/>
  <c r="E933" i="6"/>
  <c r="F933" i="6"/>
  <c r="K933" i="6"/>
  <c r="C934" i="6"/>
  <c r="E934" i="6"/>
  <c r="F934" i="6"/>
  <c r="K934" i="6"/>
  <c r="C935" i="6"/>
  <c r="E935" i="6"/>
  <c r="F935" i="6"/>
  <c r="K935" i="6"/>
  <c r="C936" i="6"/>
  <c r="E936" i="6"/>
  <c r="F936" i="6"/>
  <c r="K936" i="6"/>
  <c r="C937" i="6"/>
  <c r="E937" i="6"/>
  <c r="F937" i="6"/>
  <c r="K937" i="6"/>
  <c r="C938" i="6"/>
  <c r="E938" i="6"/>
  <c r="F938" i="6"/>
  <c r="K938" i="6"/>
  <c r="C939" i="6"/>
  <c r="E939" i="6"/>
  <c r="F939" i="6"/>
  <c r="K939" i="6"/>
  <c r="C940" i="6"/>
  <c r="E940" i="6"/>
  <c r="F940" i="6"/>
  <c r="K940" i="6"/>
  <c r="C941" i="6"/>
  <c r="E941" i="6"/>
  <c r="F941" i="6"/>
  <c r="K941" i="6"/>
  <c r="C942" i="6"/>
  <c r="E942" i="6"/>
  <c r="F942" i="6"/>
  <c r="K942" i="6"/>
  <c r="C943" i="6"/>
  <c r="E943" i="6"/>
  <c r="F943" i="6"/>
  <c r="K943" i="6"/>
  <c r="C944" i="6"/>
  <c r="E944" i="6"/>
  <c r="F944" i="6"/>
  <c r="K944" i="6"/>
  <c r="C945" i="6"/>
  <c r="E945" i="6"/>
  <c r="F945" i="6"/>
  <c r="K945" i="6"/>
  <c r="C946" i="6"/>
  <c r="E946" i="6"/>
  <c r="F946" i="6"/>
  <c r="K946" i="6"/>
  <c r="C947" i="6"/>
  <c r="E947" i="6"/>
  <c r="F947" i="6"/>
  <c r="K947" i="6"/>
  <c r="C948" i="6"/>
  <c r="E948" i="6"/>
  <c r="F948" i="6"/>
  <c r="K948" i="6"/>
  <c r="C949" i="6"/>
  <c r="E949" i="6"/>
  <c r="F949" i="6"/>
  <c r="K949" i="6"/>
  <c r="C950" i="6"/>
  <c r="E950" i="6"/>
  <c r="F950" i="6"/>
  <c r="K950" i="6"/>
  <c r="C951" i="6"/>
  <c r="E951" i="6"/>
  <c r="F951" i="6"/>
  <c r="K951" i="6"/>
  <c r="C952" i="6"/>
  <c r="E952" i="6"/>
  <c r="F952" i="6"/>
  <c r="K952" i="6"/>
  <c r="C953" i="6"/>
  <c r="E953" i="6"/>
  <c r="F953" i="6"/>
  <c r="K953" i="6"/>
  <c r="C954" i="6"/>
  <c r="E954" i="6"/>
  <c r="F954" i="6"/>
  <c r="K954" i="6"/>
  <c r="C955" i="6"/>
  <c r="E955" i="6"/>
  <c r="F955" i="6"/>
  <c r="K955" i="6"/>
  <c r="C956" i="6"/>
  <c r="E956" i="6"/>
  <c r="F956" i="6"/>
  <c r="K956" i="6"/>
  <c r="C957" i="6"/>
  <c r="E957" i="6"/>
  <c r="F957" i="6"/>
  <c r="K957" i="6"/>
  <c r="C958" i="6"/>
  <c r="E958" i="6"/>
  <c r="F958" i="6"/>
  <c r="K958" i="6"/>
  <c r="C959" i="6"/>
  <c r="E959" i="6"/>
  <c r="F959" i="6"/>
  <c r="K959" i="6"/>
  <c r="C960" i="6"/>
  <c r="E960" i="6"/>
  <c r="F960" i="6"/>
  <c r="K960" i="6"/>
  <c r="C961" i="6"/>
  <c r="E961" i="6"/>
  <c r="F961" i="6"/>
  <c r="K961" i="6"/>
  <c r="C962" i="6"/>
  <c r="E962" i="6"/>
  <c r="F962" i="6"/>
  <c r="K962" i="6"/>
  <c r="C963" i="6"/>
  <c r="E963" i="6"/>
  <c r="F963" i="6"/>
  <c r="K963" i="6"/>
  <c r="C964" i="6"/>
  <c r="E964" i="6"/>
  <c r="F964" i="6"/>
  <c r="K964" i="6"/>
  <c r="C965" i="6"/>
  <c r="E965" i="6"/>
  <c r="F965" i="6"/>
  <c r="K965" i="6"/>
  <c r="C966" i="6"/>
  <c r="E966" i="6"/>
  <c r="F966" i="6"/>
  <c r="K966" i="6"/>
  <c r="C967" i="6"/>
  <c r="E967" i="6"/>
  <c r="F967" i="6"/>
  <c r="K967" i="6"/>
  <c r="C968" i="6"/>
  <c r="E968" i="6"/>
  <c r="F968" i="6"/>
  <c r="K968" i="6"/>
  <c r="C969" i="6"/>
  <c r="E969" i="6"/>
  <c r="F969" i="6"/>
  <c r="K969" i="6"/>
  <c r="C970" i="6"/>
  <c r="E970" i="6"/>
  <c r="F970" i="6"/>
  <c r="K970" i="6"/>
  <c r="C971" i="6"/>
  <c r="E971" i="6"/>
  <c r="F971" i="6"/>
  <c r="K971" i="6"/>
  <c r="C972" i="6"/>
  <c r="E972" i="6"/>
  <c r="F972" i="6"/>
  <c r="K972" i="6"/>
  <c r="C973" i="6"/>
  <c r="E973" i="6"/>
  <c r="F973" i="6"/>
  <c r="K973" i="6"/>
  <c r="C974" i="6"/>
  <c r="E974" i="6"/>
  <c r="F974" i="6"/>
  <c r="K974" i="6"/>
  <c r="C975" i="6"/>
  <c r="E975" i="6"/>
  <c r="F975" i="6"/>
  <c r="K975" i="6"/>
  <c r="C976" i="6"/>
  <c r="E976" i="6"/>
  <c r="F976" i="6"/>
  <c r="K976" i="6"/>
  <c r="C977" i="6"/>
  <c r="E977" i="6"/>
  <c r="F977" i="6"/>
  <c r="K977" i="6"/>
  <c r="C978" i="6"/>
  <c r="E978" i="6"/>
  <c r="F978" i="6"/>
  <c r="K978" i="6"/>
  <c r="C979" i="6"/>
  <c r="E979" i="6"/>
  <c r="F979" i="6"/>
  <c r="K979" i="6"/>
  <c r="C980" i="6"/>
  <c r="E980" i="6"/>
  <c r="F980" i="6"/>
  <c r="K980" i="6"/>
  <c r="C981" i="6"/>
  <c r="E981" i="6"/>
  <c r="F981" i="6"/>
  <c r="K981" i="6"/>
  <c r="C982" i="6"/>
  <c r="E982" i="6"/>
  <c r="F982" i="6"/>
  <c r="K982" i="6"/>
  <c r="C983" i="6"/>
  <c r="E983" i="6"/>
  <c r="F983" i="6"/>
  <c r="K983" i="6"/>
  <c r="C984" i="6"/>
  <c r="E984" i="6"/>
  <c r="F984" i="6"/>
  <c r="K984" i="6"/>
  <c r="C985" i="6"/>
  <c r="E985" i="6"/>
  <c r="F985" i="6"/>
  <c r="K985" i="6"/>
  <c r="C986" i="6"/>
  <c r="E986" i="6"/>
  <c r="F986" i="6"/>
  <c r="K986" i="6"/>
  <c r="C987" i="6"/>
  <c r="E987" i="6"/>
  <c r="F987" i="6"/>
  <c r="K987" i="6"/>
  <c r="C988" i="6"/>
  <c r="E988" i="6"/>
  <c r="F988" i="6"/>
  <c r="K988" i="6"/>
  <c r="C989" i="6"/>
  <c r="E989" i="6"/>
  <c r="F989" i="6"/>
  <c r="K989" i="6"/>
  <c r="C990" i="6"/>
  <c r="E990" i="6"/>
  <c r="F990" i="6"/>
  <c r="K990" i="6"/>
  <c r="C991" i="6"/>
  <c r="E991" i="6"/>
  <c r="F991" i="6"/>
  <c r="K991" i="6"/>
  <c r="C992" i="6"/>
  <c r="E992" i="6"/>
  <c r="F992" i="6"/>
  <c r="K992" i="6"/>
  <c r="C993" i="6"/>
  <c r="E993" i="6"/>
  <c r="F993" i="6"/>
  <c r="K993" i="6"/>
  <c r="C994" i="6"/>
  <c r="E994" i="6"/>
  <c r="F994" i="6"/>
  <c r="K994" i="6"/>
  <c r="C995" i="6"/>
  <c r="E995" i="6"/>
  <c r="F995" i="6"/>
  <c r="K995" i="6"/>
  <c r="C996" i="6"/>
  <c r="E996" i="6"/>
  <c r="F996" i="6"/>
  <c r="K996" i="6"/>
  <c r="C997" i="6"/>
  <c r="E997" i="6"/>
  <c r="F997" i="6"/>
  <c r="K997" i="6"/>
  <c r="C998" i="6"/>
  <c r="E998" i="6"/>
  <c r="F998" i="6"/>
  <c r="K998" i="6"/>
  <c r="C999" i="6"/>
  <c r="E999" i="6"/>
  <c r="F999" i="6"/>
  <c r="K999" i="6"/>
  <c r="C1000" i="6"/>
  <c r="E1000" i="6"/>
  <c r="F1000" i="6"/>
  <c r="K1000" i="6"/>
  <c r="C1001" i="6"/>
  <c r="E1001" i="6"/>
  <c r="F1001" i="6"/>
  <c r="K1001" i="6"/>
  <c r="C1002" i="6"/>
  <c r="E1002" i="6"/>
  <c r="F1002" i="6"/>
  <c r="K1002" i="6"/>
  <c r="C1003" i="6"/>
  <c r="E1003" i="6"/>
  <c r="F1003" i="6"/>
  <c r="K1003" i="6"/>
  <c r="C1004" i="6"/>
  <c r="E1004" i="6"/>
  <c r="F1004" i="6"/>
  <c r="K1004" i="6"/>
  <c r="C1005" i="6"/>
  <c r="E1005" i="6"/>
  <c r="F1005" i="6"/>
  <c r="K1005" i="6"/>
  <c r="C1006" i="6"/>
  <c r="E1006" i="6"/>
  <c r="F1006" i="6"/>
  <c r="K1006" i="6"/>
  <c r="C1007" i="6"/>
  <c r="E1007" i="6"/>
  <c r="F1007" i="6"/>
  <c r="K1007" i="6"/>
  <c r="C1008" i="6"/>
  <c r="E1008" i="6"/>
  <c r="F1008" i="6"/>
  <c r="K1008" i="6"/>
  <c r="C1009" i="6"/>
  <c r="E1009" i="6"/>
  <c r="F1009" i="6"/>
  <c r="K1009" i="6"/>
  <c r="C1010" i="6"/>
  <c r="E1010" i="6"/>
  <c r="F1010" i="6"/>
  <c r="K1010" i="6"/>
  <c r="C1011" i="6"/>
  <c r="E1011" i="6"/>
  <c r="F1011" i="6"/>
  <c r="K1011" i="6"/>
  <c r="C1012" i="6"/>
  <c r="E1012" i="6"/>
  <c r="F1012" i="6"/>
  <c r="K1012" i="6"/>
  <c r="C1013" i="6"/>
  <c r="E1013" i="6"/>
  <c r="F1013" i="6"/>
  <c r="K1013" i="6"/>
  <c r="C1014" i="6"/>
  <c r="E1014" i="6"/>
  <c r="F1014" i="6"/>
  <c r="K1014" i="6"/>
  <c r="C1015" i="6"/>
  <c r="E1015" i="6"/>
  <c r="F1015" i="6"/>
  <c r="K1015" i="6"/>
  <c r="C1016" i="6"/>
  <c r="E1016" i="6"/>
  <c r="F1016" i="6"/>
  <c r="K1016" i="6"/>
  <c r="C1017" i="6"/>
  <c r="E1017" i="6"/>
  <c r="F1017" i="6"/>
  <c r="K1017" i="6"/>
  <c r="C1018" i="6"/>
  <c r="E1018" i="6"/>
  <c r="F1018" i="6"/>
  <c r="K1018" i="6"/>
  <c r="C1019" i="6"/>
  <c r="E1019" i="6"/>
  <c r="F1019" i="6"/>
  <c r="K1019" i="6"/>
  <c r="C1020" i="6"/>
  <c r="E1020" i="6"/>
  <c r="F1020" i="6"/>
  <c r="K1020" i="6"/>
  <c r="C1021" i="6"/>
  <c r="E1021" i="6"/>
  <c r="F1021" i="6"/>
  <c r="K1021" i="6"/>
  <c r="C1022" i="6"/>
  <c r="E1022" i="6"/>
  <c r="F1022" i="6"/>
  <c r="K1022" i="6"/>
  <c r="C1023" i="6"/>
  <c r="E1023" i="6"/>
  <c r="F1023" i="6"/>
  <c r="K1023" i="6"/>
  <c r="C1024" i="6"/>
  <c r="E1024" i="6"/>
  <c r="F1024" i="6"/>
  <c r="K1024" i="6"/>
  <c r="C1025" i="6"/>
  <c r="E1025" i="6"/>
  <c r="F1025" i="6"/>
  <c r="K1025" i="6"/>
  <c r="C1026" i="6"/>
  <c r="E1026" i="6"/>
  <c r="F1026" i="6"/>
  <c r="K1026" i="6"/>
  <c r="C1027" i="6"/>
  <c r="E1027" i="6"/>
  <c r="F1027" i="6"/>
  <c r="K1027" i="6"/>
  <c r="C1028" i="6"/>
  <c r="E1028" i="6"/>
  <c r="F1028" i="6"/>
  <c r="K1028" i="6"/>
  <c r="C1029" i="6"/>
  <c r="E1029" i="6"/>
  <c r="F1029" i="6"/>
  <c r="K1029" i="6"/>
  <c r="C1030" i="6"/>
  <c r="E1030" i="6"/>
  <c r="F1030" i="6"/>
  <c r="K1030" i="6"/>
  <c r="C1031" i="6"/>
  <c r="E1031" i="6"/>
  <c r="F1031" i="6"/>
  <c r="K1031" i="6"/>
  <c r="C1032" i="6"/>
  <c r="E1032" i="6"/>
  <c r="F1032" i="6"/>
  <c r="K1032" i="6"/>
  <c r="C1033" i="6"/>
  <c r="E1033" i="6"/>
  <c r="F1033" i="6"/>
  <c r="K1033" i="6"/>
  <c r="C1034" i="6"/>
  <c r="E1034" i="6"/>
  <c r="F1034" i="6"/>
  <c r="K1034" i="6"/>
  <c r="C1035" i="6"/>
  <c r="E1035" i="6"/>
  <c r="F1035" i="6"/>
  <c r="K1035" i="6"/>
  <c r="C1036" i="6"/>
  <c r="E1036" i="6"/>
  <c r="F1036" i="6"/>
  <c r="K1036" i="6"/>
  <c r="C1037" i="6"/>
  <c r="E1037" i="6"/>
  <c r="F1037" i="6"/>
  <c r="K1037" i="6"/>
  <c r="C1038" i="6"/>
  <c r="E1038" i="6"/>
  <c r="F1038" i="6"/>
  <c r="K1038" i="6"/>
  <c r="C1039" i="6"/>
  <c r="E1039" i="6"/>
  <c r="F1039" i="6"/>
  <c r="K1039" i="6"/>
  <c r="C1040" i="6"/>
  <c r="E1040" i="6"/>
  <c r="F1040" i="6"/>
  <c r="K1040" i="6"/>
  <c r="C1041" i="6"/>
  <c r="E1041" i="6"/>
  <c r="F1041" i="6"/>
  <c r="K1041" i="6"/>
  <c r="C1042" i="6"/>
  <c r="E1042" i="6"/>
  <c r="F1042" i="6"/>
  <c r="K1042" i="6"/>
  <c r="C1043" i="6"/>
  <c r="E1043" i="6"/>
  <c r="F1043" i="6"/>
  <c r="K1043" i="6"/>
  <c r="C1044" i="6"/>
  <c r="E1044" i="6"/>
  <c r="F1044" i="6"/>
  <c r="K1044" i="6"/>
  <c r="C1045" i="6"/>
  <c r="E1045" i="6"/>
  <c r="F1045" i="6"/>
  <c r="K1045" i="6"/>
  <c r="C1046" i="6"/>
  <c r="E1046" i="6"/>
  <c r="F1046" i="6"/>
  <c r="K1046" i="6"/>
  <c r="C1047" i="6"/>
  <c r="E1047" i="6"/>
  <c r="F1047" i="6"/>
  <c r="K1047" i="6"/>
  <c r="C1048" i="6"/>
  <c r="E1048" i="6"/>
  <c r="F1048" i="6"/>
  <c r="K1048" i="6"/>
  <c r="C1049" i="6"/>
  <c r="E1049" i="6"/>
  <c r="F1049" i="6"/>
  <c r="K1049" i="6"/>
  <c r="C1050" i="6"/>
  <c r="E1050" i="6"/>
  <c r="F1050" i="6"/>
  <c r="K1050" i="6"/>
  <c r="C1051" i="6"/>
  <c r="E1051" i="6"/>
  <c r="F1051" i="6"/>
  <c r="K1051" i="6"/>
  <c r="C1052" i="6"/>
  <c r="E1052" i="6"/>
  <c r="F1052" i="6"/>
  <c r="K1052" i="6"/>
  <c r="C1053" i="6"/>
  <c r="E1053" i="6"/>
  <c r="F1053" i="6"/>
  <c r="K1053" i="6"/>
  <c r="C1054" i="6"/>
  <c r="E1054" i="6"/>
  <c r="F1054" i="6"/>
  <c r="K1054" i="6"/>
  <c r="C1055" i="6"/>
  <c r="E1055" i="6"/>
  <c r="F1055" i="6"/>
  <c r="K1055" i="6"/>
  <c r="C1056" i="6"/>
  <c r="E1056" i="6"/>
  <c r="F1056" i="6"/>
  <c r="K1056" i="6"/>
  <c r="C1057" i="6"/>
  <c r="E1057" i="6"/>
  <c r="F1057" i="6"/>
  <c r="K1057" i="6"/>
  <c r="C1058" i="6"/>
  <c r="E1058" i="6"/>
  <c r="F1058" i="6"/>
  <c r="K1058" i="6"/>
  <c r="C1059" i="6"/>
  <c r="E1059" i="6"/>
  <c r="F1059" i="6"/>
  <c r="K1059" i="6"/>
  <c r="C1060" i="6"/>
  <c r="E1060" i="6"/>
  <c r="F1060" i="6"/>
  <c r="K1060" i="6"/>
  <c r="C1061" i="6"/>
  <c r="E1061" i="6"/>
  <c r="F1061" i="6"/>
  <c r="K1061" i="6"/>
  <c r="C1062" i="6"/>
  <c r="E1062" i="6"/>
  <c r="F1062" i="6"/>
  <c r="K1062" i="6"/>
  <c r="C1063" i="6"/>
  <c r="E1063" i="6"/>
  <c r="F1063" i="6"/>
  <c r="K1063" i="6"/>
  <c r="C1064" i="6"/>
  <c r="E1064" i="6"/>
  <c r="F1064" i="6"/>
  <c r="K1064" i="6"/>
  <c r="C1065" i="6"/>
  <c r="E1065" i="6"/>
  <c r="F1065" i="6"/>
  <c r="K1065" i="6"/>
  <c r="C1066" i="6"/>
  <c r="E1066" i="6"/>
  <c r="F1066" i="6"/>
  <c r="K1066" i="6"/>
  <c r="C1067" i="6"/>
  <c r="E1067" i="6"/>
  <c r="F1067" i="6"/>
  <c r="K1067" i="6"/>
  <c r="C1068" i="6"/>
  <c r="E1068" i="6"/>
  <c r="F1068" i="6"/>
  <c r="K1068" i="6"/>
  <c r="C1069" i="6"/>
  <c r="E1069" i="6"/>
  <c r="F1069" i="6"/>
  <c r="K1069" i="6"/>
  <c r="C1070" i="6"/>
  <c r="E1070" i="6"/>
  <c r="F1070" i="6"/>
  <c r="K1070" i="6"/>
  <c r="C1071" i="6"/>
  <c r="E1071" i="6"/>
  <c r="F1071" i="6"/>
  <c r="K1071" i="6"/>
  <c r="C1072" i="6"/>
  <c r="E1072" i="6"/>
  <c r="F1072" i="6"/>
  <c r="K1072" i="6"/>
  <c r="C1073" i="6"/>
  <c r="E1073" i="6"/>
  <c r="F1073" i="6"/>
  <c r="K1073" i="6"/>
  <c r="C1074" i="6"/>
  <c r="E1074" i="6"/>
  <c r="F1074" i="6"/>
  <c r="K1074" i="6"/>
  <c r="C1075" i="6"/>
  <c r="E1075" i="6"/>
  <c r="F1075" i="6"/>
  <c r="K1075" i="6"/>
  <c r="C1076" i="6"/>
  <c r="E1076" i="6"/>
  <c r="F1076" i="6"/>
  <c r="K1076" i="6"/>
  <c r="C1077" i="6"/>
  <c r="E1077" i="6"/>
  <c r="F1077" i="6"/>
  <c r="K1077" i="6"/>
  <c r="C1078" i="6"/>
  <c r="E1078" i="6"/>
  <c r="F1078" i="6"/>
  <c r="K1078" i="6"/>
  <c r="C1079" i="6"/>
  <c r="E1079" i="6"/>
  <c r="F1079" i="6"/>
  <c r="K1079" i="6"/>
  <c r="C1080" i="6"/>
  <c r="E1080" i="6"/>
  <c r="F1080" i="6"/>
  <c r="K1080" i="6"/>
  <c r="C1081" i="6"/>
  <c r="E1081" i="6"/>
  <c r="F1081" i="6"/>
  <c r="K1081" i="6"/>
  <c r="C1082" i="6"/>
  <c r="E1082" i="6"/>
  <c r="F1082" i="6"/>
  <c r="K1082" i="6"/>
  <c r="C1083" i="6"/>
  <c r="E1083" i="6"/>
  <c r="F1083" i="6"/>
  <c r="K1083" i="6"/>
  <c r="C1084" i="6"/>
  <c r="E1084" i="6"/>
  <c r="F1084" i="6"/>
  <c r="K1084" i="6"/>
  <c r="C1085" i="6"/>
  <c r="E1085" i="6"/>
  <c r="F1085" i="6"/>
  <c r="K1085" i="6"/>
  <c r="C1086" i="6"/>
  <c r="E1086" i="6"/>
  <c r="F1086" i="6"/>
  <c r="K1086" i="6"/>
  <c r="C1087" i="6"/>
  <c r="E1087" i="6"/>
  <c r="F1087" i="6"/>
  <c r="K1087" i="6"/>
  <c r="C1088" i="6"/>
  <c r="E1088" i="6"/>
  <c r="F1088" i="6"/>
  <c r="K1088" i="6"/>
  <c r="C1089" i="6"/>
  <c r="E1089" i="6"/>
  <c r="F1089" i="6"/>
  <c r="K1089" i="6"/>
  <c r="C1090" i="6"/>
  <c r="E1090" i="6"/>
  <c r="F1090" i="6"/>
  <c r="K1090" i="6"/>
  <c r="C1091" i="6"/>
  <c r="E1091" i="6"/>
  <c r="F1091" i="6"/>
  <c r="K1091" i="6"/>
  <c r="C1092" i="6"/>
  <c r="E1092" i="6"/>
  <c r="F1092" i="6"/>
  <c r="K1092" i="6"/>
  <c r="C1093" i="6"/>
  <c r="E1093" i="6"/>
  <c r="F1093" i="6"/>
  <c r="K1093" i="6"/>
  <c r="C1094" i="6"/>
  <c r="E1094" i="6"/>
  <c r="F1094" i="6"/>
  <c r="K1094" i="6"/>
  <c r="C1095" i="6"/>
  <c r="E1095" i="6"/>
  <c r="F1095" i="6"/>
  <c r="K1095" i="6"/>
  <c r="C1096" i="6"/>
  <c r="E1096" i="6"/>
  <c r="F1096" i="6"/>
  <c r="K1096" i="6"/>
  <c r="C1097" i="6"/>
  <c r="E1097" i="6"/>
  <c r="F1097" i="6"/>
  <c r="K1097" i="6"/>
  <c r="C1098" i="6"/>
  <c r="E1098" i="6"/>
  <c r="F1098" i="6"/>
  <c r="K1098" i="6"/>
  <c r="C1099" i="6"/>
  <c r="E1099" i="6"/>
  <c r="F1099" i="6"/>
  <c r="K1099" i="6"/>
  <c r="C1100" i="6"/>
  <c r="E1100" i="6"/>
  <c r="F1100" i="6"/>
  <c r="K1100" i="6"/>
  <c r="C1101" i="6"/>
  <c r="E1101" i="6"/>
  <c r="F1101" i="6"/>
  <c r="K1101" i="6"/>
  <c r="C1102" i="6"/>
  <c r="E1102" i="6"/>
  <c r="F1102" i="6"/>
  <c r="K1102" i="6"/>
  <c r="C1103" i="6"/>
  <c r="E1103" i="6"/>
  <c r="F1103" i="6"/>
  <c r="K1103" i="6"/>
  <c r="C1104" i="6"/>
  <c r="E1104" i="6"/>
  <c r="F1104" i="6"/>
  <c r="K1104" i="6"/>
  <c r="C1105" i="6"/>
  <c r="E1105" i="6"/>
  <c r="F1105" i="6"/>
  <c r="K1105" i="6"/>
  <c r="C1106" i="6"/>
  <c r="E1106" i="6"/>
  <c r="F1106" i="6"/>
  <c r="K1106" i="6"/>
  <c r="C1107" i="6"/>
  <c r="E1107" i="6"/>
  <c r="F1107" i="6"/>
  <c r="K1107" i="6"/>
  <c r="C1108" i="6"/>
  <c r="E1108" i="6"/>
  <c r="F1108" i="6"/>
  <c r="K1108" i="6"/>
  <c r="C1109" i="6"/>
  <c r="E1109" i="6"/>
  <c r="F1109" i="6"/>
  <c r="K1109" i="6"/>
  <c r="C1110" i="6"/>
  <c r="E1110" i="6"/>
  <c r="F1110" i="6"/>
  <c r="K1110" i="6"/>
  <c r="C1111" i="6"/>
  <c r="E1111" i="6"/>
  <c r="F1111" i="6"/>
  <c r="K1111" i="6"/>
  <c r="C1112" i="6"/>
  <c r="E1112" i="6"/>
  <c r="F1112" i="6"/>
  <c r="K1112" i="6"/>
  <c r="C1113" i="6"/>
  <c r="E1113" i="6"/>
  <c r="F1113" i="6"/>
  <c r="K1113" i="6"/>
  <c r="C1114" i="6"/>
  <c r="E1114" i="6"/>
  <c r="F1114" i="6"/>
  <c r="K1114" i="6"/>
  <c r="C1115" i="6"/>
  <c r="E1115" i="6"/>
  <c r="F1115" i="6"/>
  <c r="K1115" i="6"/>
  <c r="C1116" i="6"/>
  <c r="E1116" i="6"/>
  <c r="F1116" i="6"/>
  <c r="K1116" i="6"/>
  <c r="C1117" i="6"/>
  <c r="E1117" i="6"/>
  <c r="F1117" i="6"/>
  <c r="K1117" i="6"/>
  <c r="C1118" i="6"/>
  <c r="E1118" i="6"/>
  <c r="F1118" i="6"/>
  <c r="K1118" i="6"/>
  <c r="C1119" i="6"/>
  <c r="E1119" i="6"/>
  <c r="F1119" i="6"/>
  <c r="K1119" i="6"/>
  <c r="C1120" i="6"/>
  <c r="E1120" i="6"/>
  <c r="F1120" i="6"/>
  <c r="K1120" i="6"/>
  <c r="C1121" i="6"/>
  <c r="E1121" i="6"/>
  <c r="F1121" i="6"/>
  <c r="K1121" i="6"/>
  <c r="C1122" i="6"/>
  <c r="E1122" i="6"/>
  <c r="F1122" i="6"/>
  <c r="K1122" i="6"/>
  <c r="C1123" i="6"/>
  <c r="E1123" i="6"/>
  <c r="F1123" i="6"/>
  <c r="K1123" i="6"/>
  <c r="C1124" i="6"/>
  <c r="E1124" i="6"/>
  <c r="F1124" i="6"/>
  <c r="K1124" i="6"/>
  <c r="C1125" i="6"/>
  <c r="E1125" i="6"/>
  <c r="F1125" i="6"/>
  <c r="K1125" i="6"/>
  <c r="C1126" i="6"/>
  <c r="E1126" i="6"/>
  <c r="F1126" i="6"/>
  <c r="K1126" i="6"/>
  <c r="C1127" i="6"/>
  <c r="E1127" i="6"/>
  <c r="F1127" i="6"/>
  <c r="K1127" i="6"/>
  <c r="C1128" i="6"/>
  <c r="E1128" i="6"/>
  <c r="F1128" i="6"/>
  <c r="K1128" i="6"/>
  <c r="C1129" i="6"/>
  <c r="E1129" i="6"/>
  <c r="F1129" i="6"/>
  <c r="K1129" i="6"/>
  <c r="C1130" i="6"/>
  <c r="E1130" i="6"/>
  <c r="F1130" i="6"/>
  <c r="K1130" i="6"/>
  <c r="C1131" i="6"/>
  <c r="E1131" i="6"/>
  <c r="F1131" i="6"/>
  <c r="K1131" i="6"/>
  <c r="C1132" i="6"/>
  <c r="E1132" i="6"/>
  <c r="F1132" i="6"/>
  <c r="K1132" i="6"/>
  <c r="C1133" i="6"/>
  <c r="E1133" i="6"/>
  <c r="F1133" i="6"/>
  <c r="K1133" i="6"/>
  <c r="C1134" i="6"/>
  <c r="E1134" i="6"/>
  <c r="F1134" i="6"/>
  <c r="K1134" i="6"/>
  <c r="C1135" i="6"/>
  <c r="E1135" i="6"/>
  <c r="F1135" i="6"/>
  <c r="K1135" i="6"/>
  <c r="C1136" i="6"/>
  <c r="E1136" i="6"/>
  <c r="F1136" i="6"/>
  <c r="K1136" i="6"/>
  <c r="C1137" i="6"/>
  <c r="E1137" i="6"/>
  <c r="F1137" i="6"/>
  <c r="K1137" i="6"/>
  <c r="C1138" i="6"/>
  <c r="E1138" i="6"/>
  <c r="F1138" i="6"/>
  <c r="K1138" i="6"/>
  <c r="C1139" i="6"/>
  <c r="E1139" i="6"/>
  <c r="F1139" i="6"/>
  <c r="K1139" i="6"/>
  <c r="C1140" i="6"/>
  <c r="E1140" i="6"/>
  <c r="F1140" i="6"/>
  <c r="K1140" i="6"/>
  <c r="C1141" i="6"/>
  <c r="E1141" i="6"/>
  <c r="F1141" i="6"/>
  <c r="K1141" i="6"/>
  <c r="C1142" i="6"/>
  <c r="E1142" i="6"/>
  <c r="F1142" i="6"/>
  <c r="K1142" i="6"/>
  <c r="C1143" i="6"/>
  <c r="E1143" i="6"/>
  <c r="F1143" i="6"/>
  <c r="K1143" i="6"/>
  <c r="C1144" i="6"/>
  <c r="E1144" i="6"/>
  <c r="F1144" i="6"/>
  <c r="K1144" i="6"/>
  <c r="C1145" i="6"/>
  <c r="E1145" i="6"/>
  <c r="F1145" i="6"/>
  <c r="K1145" i="6"/>
  <c r="C1146" i="6"/>
  <c r="E1146" i="6"/>
  <c r="F1146" i="6"/>
  <c r="K1146" i="6"/>
  <c r="C1147" i="6"/>
  <c r="E1147" i="6"/>
  <c r="F1147" i="6"/>
  <c r="K1147" i="6"/>
  <c r="C1148" i="6"/>
  <c r="E1148" i="6"/>
  <c r="F1148" i="6"/>
  <c r="K1148" i="6"/>
  <c r="C1149" i="6"/>
  <c r="E1149" i="6"/>
  <c r="F1149" i="6"/>
  <c r="K1149" i="6"/>
  <c r="C1150" i="6"/>
  <c r="E1150" i="6"/>
  <c r="F1150" i="6"/>
  <c r="K1150" i="6"/>
  <c r="C1151" i="6"/>
  <c r="E1151" i="6"/>
  <c r="F1151" i="6"/>
  <c r="K1151" i="6"/>
  <c r="C1152" i="6"/>
  <c r="E1152" i="6"/>
  <c r="F1152" i="6"/>
  <c r="K1152" i="6"/>
  <c r="C1153" i="6"/>
  <c r="E1153" i="6"/>
  <c r="F1153" i="6"/>
  <c r="K1153" i="6"/>
  <c r="C1154" i="6"/>
  <c r="E1154" i="6"/>
  <c r="F1154" i="6"/>
  <c r="K1154" i="6"/>
  <c r="C1155" i="6"/>
  <c r="E1155" i="6"/>
  <c r="F1155" i="6"/>
  <c r="K1155" i="6"/>
  <c r="C1156" i="6"/>
  <c r="E1156" i="6"/>
  <c r="F1156" i="6"/>
  <c r="K1156" i="6"/>
  <c r="C1157" i="6"/>
  <c r="E1157" i="6"/>
  <c r="F1157" i="6"/>
  <c r="K1157" i="6"/>
  <c r="C1158" i="6"/>
  <c r="E1158" i="6"/>
  <c r="F1158" i="6"/>
  <c r="K1158" i="6"/>
  <c r="C1159" i="6"/>
  <c r="E1159" i="6"/>
  <c r="F1159" i="6"/>
  <c r="K1159" i="6"/>
  <c r="C1160" i="6"/>
  <c r="E1160" i="6"/>
  <c r="F1160" i="6"/>
  <c r="K1160" i="6"/>
  <c r="C1161" i="6"/>
  <c r="E1161" i="6"/>
  <c r="F1161" i="6"/>
  <c r="K1161" i="6"/>
  <c r="C1162" i="6"/>
  <c r="E1162" i="6"/>
  <c r="F1162" i="6"/>
  <c r="K1162" i="6"/>
  <c r="C1163" i="6"/>
  <c r="E1163" i="6"/>
  <c r="F1163" i="6"/>
  <c r="K1163" i="6"/>
  <c r="C1164" i="6"/>
  <c r="E1164" i="6"/>
  <c r="F1164" i="6"/>
  <c r="K1164" i="6"/>
  <c r="C1165" i="6"/>
  <c r="E1165" i="6"/>
  <c r="F1165" i="6"/>
  <c r="K1165" i="6"/>
  <c r="C1166" i="6"/>
  <c r="E1166" i="6"/>
  <c r="F1166" i="6"/>
  <c r="K1166" i="6"/>
  <c r="C1167" i="6"/>
  <c r="E1167" i="6"/>
  <c r="F1167" i="6"/>
  <c r="K1167" i="6"/>
  <c r="C1168" i="6"/>
  <c r="E1168" i="6"/>
  <c r="F1168" i="6"/>
  <c r="K1168" i="6"/>
  <c r="C1169" i="6"/>
  <c r="E1169" i="6"/>
  <c r="F1169" i="6"/>
  <c r="K1169" i="6"/>
  <c r="C1170" i="6"/>
  <c r="E1170" i="6"/>
  <c r="F1170" i="6"/>
  <c r="K1170" i="6"/>
  <c r="C1171" i="6"/>
  <c r="E1171" i="6"/>
  <c r="F1171" i="6"/>
  <c r="K1171" i="6"/>
  <c r="C1172" i="6"/>
  <c r="E1172" i="6"/>
  <c r="F1172" i="6"/>
  <c r="K1172" i="6"/>
  <c r="C1173" i="6"/>
  <c r="E1173" i="6"/>
  <c r="F1173" i="6"/>
  <c r="K1173" i="6"/>
  <c r="C1174" i="6"/>
  <c r="E1174" i="6"/>
  <c r="F1174" i="6"/>
  <c r="K1174" i="6"/>
  <c r="C1175" i="6"/>
  <c r="E1175" i="6"/>
  <c r="F1175" i="6"/>
  <c r="K1175" i="6"/>
  <c r="C1176" i="6"/>
  <c r="E1176" i="6"/>
  <c r="F1176" i="6"/>
  <c r="K1176" i="6"/>
  <c r="C1177" i="6"/>
  <c r="E1177" i="6"/>
  <c r="F1177" i="6"/>
  <c r="K1177" i="6"/>
  <c r="C1178" i="6"/>
  <c r="E1178" i="6"/>
  <c r="F1178" i="6"/>
  <c r="K1178" i="6"/>
  <c r="C1179" i="6"/>
  <c r="E1179" i="6"/>
  <c r="F1179" i="6"/>
  <c r="K1179" i="6"/>
  <c r="C1180" i="6"/>
  <c r="E1180" i="6"/>
  <c r="F1180" i="6"/>
  <c r="K1180" i="6"/>
  <c r="C1181" i="6"/>
  <c r="E1181" i="6"/>
  <c r="F1181" i="6"/>
  <c r="K1181" i="6"/>
  <c r="C1182" i="6"/>
  <c r="E1182" i="6"/>
  <c r="F1182" i="6"/>
  <c r="K1182" i="6"/>
  <c r="C1183" i="6"/>
  <c r="E1183" i="6"/>
  <c r="F1183" i="6"/>
  <c r="K1183" i="6"/>
  <c r="C1184" i="6"/>
  <c r="E1184" i="6"/>
  <c r="F1184" i="6"/>
  <c r="K1184" i="6"/>
  <c r="C1185" i="6"/>
  <c r="E1185" i="6"/>
  <c r="F1185" i="6"/>
  <c r="K1185" i="6"/>
  <c r="C1186" i="6"/>
  <c r="E1186" i="6"/>
  <c r="F1186" i="6"/>
  <c r="K1186" i="6"/>
  <c r="C1187" i="6"/>
  <c r="E1187" i="6"/>
  <c r="F1187" i="6"/>
  <c r="K1187" i="6"/>
  <c r="C1188" i="6"/>
  <c r="E1188" i="6"/>
  <c r="F1188" i="6"/>
  <c r="K1188" i="6"/>
  <c r="C1189" i="6"/>
  <c r="E1189" i="6"/>
  <c r="F1189" i="6"/>
  <c r="K1189" i="6"/>
  <c r="C1190" i="6"/>
  <c r="E1190" i="6"/>
  <c r="F1190" i="6"/>
  <c r="K1190" i="6"/>
  <c r="C1191" i="6"/>
  <c r="E1191" i="6"/>
  <c r="F1191" i="6"/>
  <c r="K1191" i="6"/>
  <c r="C1192" i="6"/>
  <c r="E1192" i="6"/>
  <c r="F1192" i="6"/>
  <c r="K1192" i="6"/>
  <c r="C1193" i="6"/>
  <c r="E1193" i="6"/>
  <c r="F1193" i="6"/>
  <c r="K1193" i="6"/>
  <c r="C1194" i="6"/>
  <c r="E1194" i="6"/>
  <c r="F1194" i="6"/>
  <c r="K1194" i="6"/>
  <c r="C1195" i="6"/>
  <c r="E1195" i="6"/>
  <c r="F1195" i="6"/>
  <c r="K1195" i="6"/>
  <c r="C1196" i="6"/>
  <c r="E1196" i="6"/>
  <c r="F1196" i="6"/>
  <c r="K1196" i="6"/>
  <c r="C1197" i="6"/>
  <c r="E1197" i="6"/>
  <c r="F1197" i="6"/>
  <c r="K1197" i="6"/>
  <c r="C1198" i="6"/>
  <c r="E1198" i="6"/>
  <c r="F1198" i="6"/>
  <c r="K1198" i="6"/>
  <c r="C1199" i="6"/>
  <c r="E1199" i="6"/>
  <c r="F1199" i="6"/>
  <c r="K1199" i="6"/>
  <c r="C1200" i="6"/>
  <c r="E1200" i="6"/>
  <c r="F1200" i="6"/>
  <c r="K1200" i="6"/>
  <c r="C1201" i="6"/>
  <c r="E1201" i="6"/>
  <c r="F1201" i="6"/>
  <c r="K1201" i="6"/>
  <c r="C1202" i="6"/>
  <c r="E1202" i="6"/>
  <c r="F1202" i="6"/>
  <c r="K1202" i="6"/>
  <c r="C1203" i="6"/>
  <c r="E1203" i="6"/>
  <c r="F1203" i="6"/>
  <c r="K1203" i="6"/>
  <c r="C1204" i="6"/>
  <c r="E1204" i="6"/>
  <c r="F1204" i="6"/>
  <c r="K1204" i="6"/>
  <c r="C1205" i="6"/>
  <c r="E1205" i="6"/>
  <c r="F1205" i="6"/>
  <c r="K1205" i="6"/>
  <c r="C1206" i="6"/>
  <c r="E1206" i="6"/>
  <c r="F1206" i="6"/>
  <c r="K1206" i="6"/>
  <c r="C1207" i="6"/>
  <c r="E1207" i="6"/>
  <c r="F1207" i="6"/>
  <c r="K1207" i="6"/>
  <c r="C1208" i="6"/>
  <c r="E1208" i="6"/>
  <c r="F1208" i="6"/>
  <c r="K1208" i="6"/>
  <c r="C1209" i="6"/>
  <c r="E1209" i="6"/>
  <c r="F1209" i="6"/>
  <c r="K1209" i="6"/>
  <c r="C1210" i="6"/>
  <c r="E1210" i="6"/>
  <c r="F1210" i="6"/>
  <c r="K1210" i="6"/>
  <c r="C1211" i="6"/>
  <c r="E1211" i="6"/>
  <c r="F1211" i="6"/>
  <c r="K1211" i="6"/>
  <c r="C1212" i="6"/>
  <c r="E1212" i="6"/>
  <c r="F1212" i="6"/>
  <c r="K1212" i="6"/>
  <c r="C1213" i="6"/>
  <c r="E1213" i="6"/>
  <c r="F1213" i="6"/>
  <c r="K1213" i="6"/>
  <c r="C1214" i="6"/>
  <c r="E1214" i="6"/>
  <c r="F1214" i="6"/>
  <c r="K1214" i="6"/>
  <c r="C1215" i="6"/>
  <c r="E1215" i="6"/>
  <c r="F1215" i="6"/>
  <c r="K1215" i="6"/>
  <c r="C1216" i="6"/>
  <c r="E1216" i="6"/>
  <c r="F1216" i="6"/>
  <c r="K1216" i="6"/>
  <c r="C1217" i="6"/>
  <c r="E1217" i="6"/>
  <c r="F1217" i="6"/>
  <c r="K1217" i="6"/>
  <c r="C1218" i="6"/>
  <c r="E1218" i="6"/>
  <c r="F1218" i="6"/>
  <c r="K1218" i="6"/>
  <c r="C1219" i="6"/>
  <c r="E1219" i="6"/>
  <c r="F1219" i="6"/>
  <c r="K1219" i="6"/>
  <c r="C1220" i="6"/>
  <c r="E1220" i="6"/>
  <c r="F1220" i="6"/>
  <c r="K1220" i="6"/>
  <c r="C1221" i="6"/>
  <c r="E1221" i="6"/>
  <c r="F1221" i="6"/>
  <c r="K1221" i="6"/>
  <c r="C1222" i="6"/>
  <c r="E1222" i="6"/>
  <c r="F1222" i="6"/>
  <c r="K1222" i="6"/>
  <c r="C1223" i="6"/>
  <c r="E1223" i="6"/>
  <c r="F1223" i="6"/>
  <c r="K1223" i="6"/>
  <c r="C1224" i="6"/>
  <c r="E1224" i="6"/>
  <c r="F1224" i="6"/>
  <c r="K1224" i="6"/>
  <c r="C1225" i="6"/>
  <c r="E1225" i="6"/>
  <c r="F1225" i="6"/>
  <c r="K1225" i="6"/>
  <c r="C1226" i="6"/>
  <c r="E1226" i="6"/>
  <c r="F1226" i="6"/>
  <c r="K1226" i="6"/>
  <c r="C1227" i="6"/>
  <c r="E1227" i="6"/>
  <c r="F1227" i="6"/>
  <c r="K1227" i="6"/>
  <c r="C1228" i="6"/>
  <c r="E1228" i="6"/>
  <c r="F1228" i="6"/>
  <c r="K1228" i="6"/>
  <c r="C1229" i="6"/>
  <c r="E1229" i="6"/>
  <c r="F1229" i="6"/>
  <c r="K1229" i="6"/>
  <c r="C1230" i="6"/>
  <c r="E1230" i="6"/>
  <c r="F1230" i="6"/>
  <c r="K1230" i="6"/>
  <c r="C1231" i="6"/>
  <c r="E1231" i="6"/>
  <c r="F1231" i="6"/>
  <c r="K1231" i="6"/>
  <c r="C1232" i="6"/>
  <c r="E1232" i="6"/>
  <c r="F1232" i="6"/>
  <c r="K1232" i="6"/>
  <c r="C1233" i="6"/>
  <c r="E1233" i="6"/>
  <c r="F1233" i="6"/>
  <c r="K1233" i="6"/>
  <c r="C1234" i="6"/>
  <c r="E1234" i="6"/>
  <c r="F1234" i="6"/>
  <c r="K1234" i="6"/>
  <c r="C1235" i="6"/>
  <c r="E1235" i="6"/>
  <c r="F1235" i="6"/>
  <c r="K1235" i="6"/>
  <c r="C1236" i="6"/>
  <c r="E1236" i="6"/>
  <c r="F1236" i="6"/>
  <c r="K1236" i="6"/>
  <c r="C1237" i="6"/>
  <c r="E1237" i="6"/>
  <c r="F1237" i="6"/>
  <c r="K1237" i="6"/>
  <c r="C1238" i="6"/>
  <c r="E1238" i="6"/>
  <c r="F1238" i="6"/>
  <c r="K1238" i="6"/>
  <c r="C1239" i="6"/>
  <c r="E1239" i="6"/>
  <c r="F1239" i="6"/>
  <c r="K1239" i="6"/>
  <c r="C1240" i="6"/>
  <c r="E1240" i="6"/>
  <c r="F1240" i="6"/>
  <c r="K1240" i="6"/>
  <c r="C1241" i="6"/>
  <c r="E1241" i="6"/>
  <c r="F1241" i="6"/>
  <c r="K1241" i="6"/>
  <c r="C1242" i="6"/>
  <c r="E1242" i="6"/>
  <c r="F1242" i="6"/>
  <c r="K1242" i="6"/>
  <c r="C1243" i="6"/>
  <c r="E1243" i="6"/>
  <c r="F1243" i="6"/>
  <c r="K1243" i="6"/>
  <c r="C1244" i="6"/>
  <c r="E1244" i="6"/>
  <c r="F1244" i="6"/>
  <c r="K1244" i="6"/>
  <c r="C1245" i="6"/>
  <c r="E1245" i="6"/>
  <c r="F1245" i="6"/>
  <c r="K1245" i="6"/>
  <c r="C1246" i="6"/>
  <c r="E1246" i="6"/>
  <c r="F1246" i="6"/>
  <c r="K1246" i="6"/>
  <c r="C1247" i="6"/>
  <c r="E1247" i="6"/>
  <c r="F1247" i="6"/>
  <c r="K1247" i="6"/>
  <c r="C1248" i="6"/>
  <c r="E1248" i="6"/>
  <c r="F1248" i="6"/>
  <c r="K1248" i="6"/>
  <c r="C1249" i="6"/>
  <c r="E1249" i="6"/>
  <c r="F1249" i="6"/>
  <c r="K1249" i="6"/>
  <c r="C1250" i="6"/>
  <c r="E1250" i="6"/>
  <c r="F1250" i="6"/>
  <c r="K1250" i="6"/>
  <c r="C1251" i="6"/>
  <c r="E1251" i="6"/>
  <c r="F1251" i="6"/>
  <c r="K1251" i="6"/>
  <c r="C1252" i="6"/>
  <c r="E1252" i="6"/>
  <c r="F1252" i="6"/>
  <c r="K1252" i="6"/>
  <c r="C1253" i="6"/>
  <c r="E1253" i="6"/>
  <c r="F1253" i="6"/>
  <c r="K1253" i="6"/>
  <c r="C1254" i="6"/>
  <c r="E1254" i="6"/>
  <c r="F1254" i="6"/>
  <c r="K1254" i="6"/>
  <c r="C1255" i="6"/>
  <c r="E1255" i="6"/>
  <c r="F1255" i="6"/>
  <c r="K1255" i="6"/>
  <c r="C1256" i="6"/>
  <c r="E1256" i="6"/>
  <c r="F1256" i="6"/>
  <c r="K1256" i="6"/>
  <c r="C1257" i="6"/>
  <c r="E1257" i="6"/>
  <c r="F1257" i="6"/>
  <c r="K1257" i="6"/>
  <c r="C1258" i="6"/>
  <c r="E1258" i="6"/>
  <c r="F1258" i="6"/>
  <c r="K1258" i="6"/>
  <c r="C1259" i="6"/>
  <c r="E1259" i="6"/>
  <c r="F1259" i="6"/>
  <c r="K1259" i="6"/>
  <c r="C1260" i="6"/>
  <c r="E1260" i="6"/>
  <c r="F1260" i="6"/>
  <c r="K1260" i="6"/>
  <c r="C1261" i="6"/>
  <c r="E1261" i="6"/>
  <c r="F1261" i="6"/>
  <c r="K1261" i="6"/>
  <c r="C1262" i="6"/>
  <c r="E1262" i="6"/>
  <c r="F1262" i="6"/>
  <c r="K1262" i="6"/>
  <c r="C1263" i="6"/>
  <c r="E1263" i="6"/>
  <c r="F1263" i="6"/>
  <c r="K1263" i="6"/>
  <c r="C1264" i="6"/>
  <c r="E1264" i="6"/>
  <c r="F1264" i="6"/>
  <c r="K1264" i="6"/>
  <c r="C1265" i="6"/>
  <c r="E1265" i="6"/>
  <c r="F1265" i="6"/>
  <c r="K1265" i="6"/>
  <c r="C1266" i="6"/>
  <c r="E1266" i="6"/>
  <c r="F1266" i="6"/>
  <c r="K1266" i="6"/>
  <c r="C1267" i="6"/>
  <c r="E1267" i="6"/>
  <c r="F1267" i="6"/>
  <c r="K1267" i="6"/>
  <c r="C1268" i="6"/>
  <c r="E1268" i="6"/>
  <c r="F1268" i="6"/>
  <c r="K1268" i="6"/>
  <c r="C1269" i="6"/>
  <c r="E1269" i="6"/>
  <c r="F1269" i="6"/>
  <c r="K1269" i="6"/>
  <c r="C1270" i="6"/>
  <c r="E1270" i="6"/>
  <c r="F1270" i="6"/>
  <c r="K1270" i="6"/>
  <c r="C1271" i="6"/>
  <c r="E1271" i="6"/>
  <c r="F1271" i="6"/>
  <c r="K1271" i="6"/>
  <c r="C1272" i="6"/>
  <c r="E1272" i="6"/>
  <c r="F1272" i="6"/>
  <c r="K1272" i="6"/>
  <c r="C1273" i="6"/>
  <c r="E1273" i="6"/>
  <c r="F1273" i="6"/>
  <c r="K1273" i="6"/>
  <c r="C1274" i="6"/>
  <c r="E1274" i="6"/>
  <c r="F1274" i="6"/>
  <c r="K1274" i="6"/>
  <c r="C1275" i="6"/>
  <c r="E1275" i="6"/>
  <c r="F1275" i="6"/>
  <c r="K1275" i="6"/>
  <c r="C1276" i="6"/>
  <c r="E1276" i="6"/>
  <c r="F1276" i="6"/>
  <c r="K1276" i="6"/>
  <c r="C1277" i="6"/>
  <c r="E1277" i="6"/>
  <c r="F1277" i="6"/>
  <c r="K1277" i="6"/>
  <c r="C1278" i="6"/>
  <c r="E1278" i="6"/>
  <c r="F1278" i="6"/>
  <c r="K1278" i="6"/>
  <c r="C1279" i="6"/>
  <c r="E1279" i="6"/>
  <c r="F1279" i="6"/>
  <c r="K1279" i="6"/>
  <c r="C1280" i="6"/>
  <c r="E1280" i="6"/>
  <c r="F1280" i="6"/>
  <c r="K1280" i="6"/>
  <c r="C1281" i="6"/>
  <c r="E1281" i="6"/>
  <c r="F1281" i="6"/>
  <c r="K1281" i="6"/>
  <c r="C1282" i="6"/>
  <c r="E1282" i="6"/>
  <c r="F1282" i="6"/>
  <c r="K1282" i="6"/>
  <c r="C1283" i="6"/>
  <c r="E1283" i="6"/>
  <c r="F1283" i="6"/>
  <c r="K1283" i="6"/>
  <c r="C1284" i="6"/>
  <c r="E1284" i="6"/>
  <c r="F1284" i="6"/>
  <c r="K1284" i="6"/>
  <c r="C1285" i="6"/>
  <c r="E1285" i="6"/>
  <c r="F1285" i="6"/>
  <c r="K1285" i="6"/>
  <c r="C1286" i="6"/>
  <c r="E1286" i="6"/>
  <c r="F1286" i="6"/>
  <c r="K1286" i="6"/>
  <c r="C1287" i="6"/>
  <c r="E1287" i="6"/>
  <c r="F1287" i="6"/>
  <c r="K1287" i="6"/>
  <c r="C1288" i="6"/>
  <c r="E1288" i="6"/>
  <c r="F1288" i="6"/>
  <c r="K1288" i="6"/>
  <c r="C1289" i="6"/>
  <c r="E1289" i="6"/>
  <c r="F1289" i="6"/>
  <c r="K1289" i="6"/>
  <c r="C1290" i="6"/>
  <c r="E1290" i="6"/>
  <c r="F1290" i="6"/>
  <c r="K1290" i="6"/>
  <c r="C1291" i="6"/>
  <c r="E1291" i="6"/>
  <c r="F1291" i="6"/>
  <c r="K1291" i="6"/>
  <c r="C1292" i="6"/>
  <c r="E1292" i="6"/>
  <c r="F1292" i="6"/>
  <c r="K1292" i="6"/>
  <c r="C1293" i="6"/>
  <c r="E1293" i="6"/>
  <c r="F1293" i="6"/>
  <c r="K1293" i="6"/>
  <c r="C1294" i="6"/>
  <c r="E1294" i="6"/>
  <c r="F1294" i="6"/>
  <c r="K1294" i="6"/>
  <c r="C1295" i="6"/>
  <c r="E1295" i="6"/>
  <c r="F1295" i="6"/>
  <c r="K1295" i="6"/>
  <c r="C1296" i="6"/>
  <c r="E1296" i="6"/>
  <c r="F1296" i="6"/>
  <c r="K1296" i="6"/>
  <c r="C1297" i="6"/>
  <c r="E1297" i="6"/>
  <c r="F1297" i="6"/>
  <c r="K1297" i="6"/>
  <c r="C1298" i="6"/>
  <c r="E1298" i="6"/>
  <c r="F1298" i="6"/>
  <c r="K1298" i="6"/>
  <c r="C1299" i="6"/>
  <c r="E1299" i="6"/>
  <c r="F1299" i="6"/>
  <c r="K1299" i="6"/>
  <c r="C1300" i="6"/>
  <c r="E1300" i="6"/>
  <c r="F1300" i="6"/>
  <c r="K1300" i="6"/>
  <c r="C1301" i="6"/>
  <c r="E1301" i="6"/>
  <c r="F1301" i="6"/>
  <c r="K1301" i="6"/>
  <c r="C1302" i="6"/>
  <c r="E1302" i="6"/>
  <c r="F1302" i="6"/>
  <c r="K1302" i="6"/>
  <c r="C1303" i="6"/>
  <c r="E1303" i="6"/>
  <c r="F1303" i="6"/>
  <c r="K1303" i="6"/>
  <c r="C1304" i="6"/>
  <c r="E1304" i="6"/>
  <c r="F1304" i="6"/>
  <c r="K1304" i="6"/>
  <c r="C1305" i="6"/>
  <c r="E1305" i="6"/>
  <c r="F1305" i="6"/>
  <c r="K1305" i="6"/>
  <c r="C1306" i="6"/>
  <c r="E1306" i="6"/>
  <c r="F1306" i="6"/>
  <c r="K1306" i="6"/>
  <c r="C1307" i="6"/>
  <c r="E1307" i="6"/>
  <c r="F1307" i="6"/>
  <c r="K1307" i="6"/>
  <c r="C1308" i="6"/>
  <c r="E1308" i="6"/>
  <c r="F1308" i="6"/>
  <c r="K1308" i="6"/>
  <c r="C1309" i="6"/>
  <c r="E1309" i="6"/>
  <c r="F1309" i="6"/>
  <c r="K1309" i="6"/>
  <c r="C1310" i="6"/>
  <c r="E1310" i="6"/>
  <c r="F1310" i="6"/>
  <c r="K1310" i="6"/>
  <c r="C1311" i="6"/>
  <c r="E1311" i="6"/>
  <c r="F1311" i="6"/>
  <c r="K1311" i="6"/>
  <c r="C1312" i="6"/>
  <c r="E1312" i="6"/>
  <c r="F1312" i="6"/>
  <c r="K1312" i="6"/>
  <c r="C1313" i="6"/>
  <c r="E1313" i="6"/>
  <c r="F1313" i="6"/>
  <c r="K1313" i="6"/>
  <c r="C1314" i="6"/>
  <c r="E1314" i="6"/>
  <c r="F1314" i="6"/>
  <c r="K1314" i="6"/>
  <c r="C1315" i="6"/>
  <c r="E1315" i="6"/>
  <c r="F1315" i="6"/>
  <c r="K1315" i="6"/>
  <c r="C1316" i="6"/>
  <c r="E1316" i="6"/>
  <c r="F1316" i="6"/>
  <c r="K1316" i="6"/>
  <c r="C1317" i="6"/>
  <c r="E1317" i="6"/>
  <c r="F1317" i="6"/>
  <c r="K1317" i="6"/>
  <c r="C1318" i="6"/>
  <c r="E1318" i="6"/>
  <c r="F1318" i="6"/>
  <c r="K1318" i="6"/>
  <c r="C1319" i="6"/>
  <c r="E1319" i="6"/>
  <c r="F1319" i="6"/>
  <c r="K1319" i="6"/>
  <c r="C1320" i="6"/>
  <c r="E1320" i="6"/>
  <c r="F1320" i="6"/>
  <c r="K1320" i="6"/>
  <c r="C1321" i="6"/>
  <c r="E1321" i="6"/>
  <c r="F1321" i="6"/>
  <c r="K1321" i="6"/>
  <c r="C1322" i="6"/>
  <c r="E1322" i="6"/>
  <c r="F1322" i="6"/>
  <c r="K1322" i="6"/>
  <c r="C1323" i="6"/>
  <c r="E1323" i="6"/>
  <c r="F1323" i="6"/>
  <c r="K1323" i="6"/>
  <c r="C1324" i="6"/>
  <c r="E1324" i="6"/>
  <c r="F1324" i="6"/>
  <c r="K1324" i="6"/>
  <c r="C1325" i="6"/>
  <c r="E1325" i="6"/>
  <c r="F1325" i="6"/>
  <c r="K1325" i="6"/>
  <c r="C1326" i="6"/>
  <c r="E1326" i="6"/>
  <c r="F1326" i="6"/>
  <c r="K1326" i="6"/>
  <c r="C1327" i="6"/>
  <c r="E1327" i="6"/>
  <c r="F1327" i="6"/>
  <c r="K1327" i="6"/>
  <c r="C1328" i="6"/>
  <c r="E1328" i="6"/>
  <c r="F1328" i="6"/>
  <c r="K1328" i="6"/>
  <c r="C1329" i="6"/>
  <c r="E1329" i="6"/>
  <c r="F1329" i="6"/>
  <c r="K1329" i="6"/>
  <c r="C1330" i="6"/>
  <c r="E1330" i="6"/>
  <c r="F1330" i="6"/>
  <c r="K1330" i="6"/>
  <c r="C1331" i="6"/>
  <c r="E1331" i="6"/>
  <c r="F1331" i="6"/>
  <c r="K1331" i="6"/>
  <c r="C1332" i="6"/>
  <c r="E1332" i="6"/>
  <c r="F1332" i="6"/>
  <c r="K1332" i="6"/>
  <c r="C1333" i="6"/>
  <c r="E1333" i="6"/>
  <c r="F1333" i="6"/>
  <c r="K1333" i="6"/>
  <c r="C1334" i="6"/>
  <c r="E1334" i="6"/>
  <c r="F1334" i="6"/>
  <c r="K1334" i="6"/>
  <c r="C1335" i="6"/>
  <c r="E1335" i="6"/>
  <c r="F1335" i="6"/>
  <c r="K1335" i="6"/>
  <c r="C1336" i="6"/>
  <c r="E1336" i="6"/>
  <c r="F1336" i="6"/>
  <c r="K1336" i="6"/>
  <c r="C1337" i="6"/>
  <c r="E1337" i="6"/>
  <c r="F1337" i="6"/>
  <c r="K1337" i="6"/>
  <c r="C1338" i="6"/>
  <c r="E1338" i="6"/>
  <c r="F1338" i="6"/>
  <c r="K1338" i="6"/>
  <c r="C1339" i="6"/>
  <c r="E1339" i="6"/>
  <c r="F1339" i="6"/>
  <c r="K1339" i="6"/>
  <c r="C1340" i="6"/>
  <c r="E1340" i="6"/>
  <c r="F1340" i="6"/>
  <c r="K1340" i="6"/>
  <c r="C1341" i="6"/>
  <c r="E1341" i="6"/>
  <c r="F1341" i="6"/>
  <c r="K1341" i="6"/>
  <c r="C1342" i="6"/>
  <c r="E1342" i="6"/>
  <c r="F1342" i="6"/>
  <c r="K1342" i="6"/>
  <c r="C1343" i="6"/>
  <c r="E1343" i="6"/>
  <c r="F1343" i="6"/>
  <c r="K1343" i="6"/>
  <c r="C1344" i="6"/>
  <c r="E1344" i="6"/>
  <c r="F1344" i="6"/>
  <c r="K1344" i="6"/>
  <c r="C1345" i="6"/>
  <c r="E1345" i="6"/>
  <c r="F1345" i="6"/>
  <c r="K1345" i="6"/>
  <c r="C1346" i="6"/>
  <c r="E1346" i="6"/>
  <c r="F1346" i="6"/>
  <c r="K1346" i="6"/>
  <c r="C1347" i="6"/>
  <c r="E1347" i="6"/>
  <c r="F1347" i="6"/>
  <c r="K1347" i="6"/>
  <c r="C1348" i="6"/>
  <c r="E1348" i="6"/>
  <c r="F1348" i="6"/>
  <c r="K1348" i="6"/>
  <c r="C1349" i="6"/>
  <c r="E1349" i="6"/>
  <c r="F1349" i="6"/>
  <c r="K1349" i="6"/>
  <c r="C1350" i="6"/>
  <c r="E1350" i="6"/>
  <c r="F1350" i="6"/>
  <c r="K1350" i="6"/>
  <c r="C1351" i="6"/>
  <c r="E1351" i="6"/>
  <c r="F1351" i="6"/>
  <c r="K1351" i="6"/>
  <c r="C1352" i="6"/>
  <c r="E1352" i="6"/>
  <c r="F1352" i="6"/>
  <c r="K1352" i="6"/>
  <c r="C1353" i="6"/>
  <c r="E1353" i="6"/>
  <c r="F1353" i="6"/>
  <c r="K1353" i="6"/>
  <c r="C1354" i="6"/>
  <c r="E1354" i="6"/>
  <c r="F1354" i="6"/>
  <c r="K1354" i="6"/>
  <c r="C1355" i="6"/>
  <c r="E1355" i="6"/>
  <c r="F1355" i="6"/>
  <c r="K1355" i="6"/>
  <c r="C1356" i="6"/>
  <c r="E1356" i="6"/>
  <c r="F1356" i="6"/>
  <c r="K1356" i="6"/>
  <c r="C1357" i="6"/>
  <c r="E1357" i="6"/>
  <c r="F1357" i="6"/>
  <c r="K1357" i="6"/>
  <c r="C1358" i="6"/>
  <c r="E1358" i="6"/>
  <c r="F1358" i="6"/>
  <c r="K1358" i="6"/>
  <c r="C1359" i="6"/>
  <c r="E1359" i="6"/>
  <c r="F1359" i="6"/>
  <c r="K1359" i="6"/>
  <c r="C1360" i="6"/>
  <c r="E1360" i="6"/>
  <c r="F1360" i="6"/>
  <c r="K1360" i="6"/>
  <c r="C1361" i="6"/>
  <c r="E1361" i="6"/>
  <c r="F1361" i="6"/>
  <c r="K1361" i="6"/>
  <c r="C1362" i="6"/>
  <c r="E1362" i="6"/>
  <c r="F1362" i="6"/>
  <c r="K1362" i="6"/>
  <c r="C1363" i="6"/>
  <c r="E1363" i="6"/>
  <c r="F1363" i="6"/>
  <c r="K1363" i="6"/>
  <c r="C1364" i="6"/>
  <c r="E1364" i="6"/>
  <c r="F1364" i="6"/>
  <c r="K1364" i="6"/>
  <c r="C1365" i="6"/>
  <c r="E1365" i="6"/>
  <c r="F1365" i="6"/>
  <c r="K1365" i="6"/>
  <c r="C1366" i="6"/>
  <c r="E1366" i="6"/>
  <c r="F1366" i="6"/>
  <c r="K1366" i="6"/>
  <c r="C1367" i="6"/>
  <c r="E1367" i="6"/>
  <c r="F1367" i="6"/>
  <c r="K1367" i="6"/>
  <c r="C1368" i="6"/>
  <c r="E1368" i="6"/>
  <c r="F1368" i="6"/>
  <c r="K1368" i="6"/>
  <c r="C1369" i="6"/>
  <c r="E1369" i="6"/>
  <c r="F1369" i="6"/>
  <c r="K1369" i="6"/>
  <c r="C1370" i="6"/>
  <c r="E1370" i="6"/>
  <c r="F1370" i="6"/>
  <c r="K1370" i="6"/>
  <c r="C1371" i="6"/>
  <c r="E1371" i="6"/>
  <c r="F1371" i="6"/>
  <c r="K1371" i="6"/>
  <c r="C1372" i="6"/>
  <c r="E1372" i="6"/>
  <c r="F1372" i="6"/>
  <c r="K1372" i="6"/>
  <c r="C1373" i="6"/>
  <c r="E1373" i="6"/>
  <c r="F1373" i="6"/>
  <c r="K1373" i="6"/>
  <c r="C1374" i="6"/>
  <c r="E1374" i="6"/>
  <c r="F1374" i="6"/>
  <c r="K1374" i="6"/>
  <c r="C1375" i="6"/>
  <c r="E1375" i="6"/>
  <c r="F1375" i="6"/>
  <c r="K1375" i="6"/>
  <c r="C1376" i="6"/>
  <c r="E1376" i="6"/>
  <c r="F1376" i="6"/>
  <c r="K1376" i="6"/>
  <c r="C1377" i="6"/>
  <c r="E1377" i="6"/>
  <c r="F1377" i="6"/>
  <c r="K1377" i="6"/>
  <c r="C1378" i="6"/>
  <c r="E1378" i="6"/>
  <c r="F1378" i="6"/>
  <c r="K1378" i="6"/>
  <c r="C1379" i="6"/>
  <c r="E1379" i="6"/>
  <c r="F1379" i="6"/>
  <c r="K1379" i="6"/>
  <c r="C1380" i="6"/>
  <c r="E1380" i="6"/>
  <c r="F1380" i="6"/>
  <c r="K1380" i="6"/>
  <c r="C1381" i="6"/>
  <c r="E1381" i="6"/>
  <c r="F1381" i="6"/>
  <c r="K1381" i="6"/>
  <c r="C1382" i="6"/>
  <c r="E1382" i="6"/>
  <c r="F1382" i="6"/>
  <c r="K1382" i="6"/>
  <c r="C1383" i="6"/>
  <c r="E1383" i="6"/>
  <c r="F1383" i="6"/>
  <c r="K1383" i="6"/>
  <c r="C1384" i="6"/>
  <c r="E1384" i="6"/>
  <c r="F1384" i="6"/>
  <c r="K1384" i="6"/>
  <c r="C1385" i="6"/>
  <c r="E1385" i="6"/>
  <c r="F1385" i="6"/>
  <c r="K1385" i="6"/>
  <c r="C1386" i="6"/>
  <c r="E1386" i="6"/>
  <c r="F1386" i="6"/>
  <c r="K1386" i="6"/>
  <c r="C1387" i="6"/>
  <c r="E1387" i="6"/>
  <c r="F1387" i="6"/>
  <c r="K1387" i="6"/>
  <c r="C1388" i="6"/>
  <c r="E1388" i="6"/>
  <c r="F1388" i="6"/>
  <c r="K1388" i="6"/>
  <c r="C1389" i="6"/>
  <c r="E1389" i="6"/>
  <c r="F1389" i="6"/>
  <c r="K1389" i="6"/>
  <c r="C1390" i="6"/>
  <c r="E1390" i="6"/>
  <c r="F1390" i="6"/>
  <c r="K1390" i="6"/>
  <c r="C1391" i="6"/>
  <c r="E1391" i="6"/>
  <c r="F1391" i="6"/>
  <c r="K1391" i="6"/>
  <c r="C1392" i="6"/>
  <c r="E1392" i="6"/>
  <c r="F1392" i="6"/>
  <c r="K1392" i="6"/>
  <c r="C1393" i="6"/>
  <c r="E1393" i="6"/>
  <c r="F1393" i="6"/>
  <c r="K1393" i="6"/>
  <c r="C1394" i="6"/>
  <c r="E1394" i="6"/>
  <c r="F1394" i="6"/>
  <c r="K1394" i="6"/>
  <c r="C1395" i="6"/>
  <c r="E1395" i="6"/>
  <c r="F1395" i="6"/>
  <c r="K1395" i="6"/>
  <c r="C1396" i="6"/>
  <c r="E1396" i="6"/>
  <c r="F1396" i="6"/>
  <c r="K1396" i="6"/>
  <c r="C1397" i="6"/>
  <c r="E1397" i="6"/>
  <c r="F1397" i="6"/>
  <c r="K1397" i="6"/>
  <c r="C1398" i="6"/>
  <c r="E1398" i="6"/>
  <c r="F1398" i="6"/>
  <c r="K1398" i="6"/>
  <c r="C1399" i="6"/>
  <c r="E1399" i="6"/>
  <c r="F1399" i="6"/>
  <c r="K1399" i="6"/>
  <c r="C1400" i="6"/>
  <c r="E1400" i="6"/>
  <c r="F1400" i="6"/>
  <c r="K1400" i="6"/>
  <c r="C1401" i="6"/>
  <c r="E1401" i="6"/>
  <c r="F1401" i="6"/>
  <c r="K1401" i="6"/>
  <c r="C1402" i="6"/>
  <c r="E1402" i="6"/>
  <c r="F1402" i="6"/>
  <c r="K1402" i="6"/>
  <c r="C1403" i="6"/>
  <c r="E1403" i="6"/>
  <c r="F1403" i="6"/>
  <c r="K1403" i="6"/>
  <c r="C1404" i="6"/>
  <c r="E1404" i="6"/>
  <c r="F1404" i="6"/>
  <c r="K1404" i="6"/>
  <c r="C1405" i="6"/>
  <c r="E1405" i="6"/>
  <c r="F1405" i="6"/>
  <c r="K1405" i="6"/>
  <c r="C1406" i="6"/>
  <c r="E1406" i="6"/>
  <c r="F1406" i="6"/>
  <c r="K1406" i="6"/>
  <c r="C1407" i="6"/>
  <c r="E1407" i="6"/>
  <c r="F1407" i="6"/>
  <c r="K1407" i="6"/>
  <c r="C1408" i="6"/>
  <c r="E1408" i="6"/>
  <c r="F1408" i="6"/>
  <c r="K1408" i="6"/>
  <c r="C1409" i="6"/>
  <c r="E1409" i="6"/>
  <c r="F1409" i="6"/>
  <c r="K1409" i="6"/>
  <c r="C1410" i="6"/>
  <c r="E1410" i="6"/>
  <c r="F1410" i="6"/>
  <c r="K1410" i="6"/>
  <c r="C1411" i="6"/>
  <c r="E1411" i="6"/>
  <c r="F1411" i="6"/>
  <c r="K1411" i="6"/>
  <c r="C1412" i="6"/>
  <c r="E1412" i="6"/>
  <c r="F1412" i="6"/>
  <c r="K1412" i="6"/>
  <c r="C1413" i="6"/>
  <c r="E1413" i="6"/>
  <c r="F1413" i="6"/>
  <c r="K1413" i="6"/>
  <c r="C1414" i="6"/>
  <c r="E1414" i="6"/>
  <c r="F1414" i="6"/>
  <c r="K1414" i="6"/>
  <c r="C1415" i="6"/>
  <c r="E1415" i="6"/>
  <c r="F1415" i="6"/>
  <c r="K1415" i="6"/>
  <c r="C1416" i="6"/>
  <c r="E1416" i="6"/>
  <c r="F1416" i="6"/>
  <c r="K1416" i="6"/>
  <c r="C1417" i="6"/>
  <c r="E1417" i="6"/>
  <c r="F1417" i="6"/>
  <c r="K1417" i="6"/>
  <c r="C1418" i="6"/>
  <c r="E1418" i="6"/>
  <c r="F1418" i="6"/>
  <c r="K1418" i="6"/>
  <c r="C1419" i="6"/>
  <c r="E1419" i="6"/>
  <c r="F1419" i="6"/>
  <c r="K1419" i="6"/>
  <c r="C1420" i="6"/>
  <c r="E1420" i="6"/>
  <c r="F1420" i="6"/>
  <c r="K1420" i="6"/>
  <c r="C1421" i="6"/>
  <c r="E1421" i="6"/>
  <c r="F1421" i="6"/>
  <c r="K1421" i="6"/>
  <c r="C1422" i="6"/>
  <c r="E1422" i="6"/>
  <c r="F1422" i="6"/>
  <c r="K1422" i="6"/>
  <c r="C1423" i="6"/>
  <c r="E1423" i="6"/>
  <c r="F1423" i="6"/>
  <c r="K1423" i="6"/>
  <c r="C1424" i="6"/>
  <c r="E1424" i="6"/>
  <c r="F1424" i="6"/>
  <c r="K1424" i="6"/>
  <c r="C1425" i="6"/>
  <c r="E1425" i="6"/>
  <c r="F1425" i="6"/>
  <c r="K1425" i="6"/>
  <c r="C1426" i="6"/>
  <c r="E1426" i="6"/>
  <c r="F1426" i="6"/>
  <c r="K1426" i="6"/>
  <c r="C1427" i="6"/>
  <c r="E1427" i="6"/>
  <c r="F1427" i="6"/>
  <c r="K1427" i="6"/>
  <c r="C1428" i="6"/>
  <c r="E1428" i="6"/>
  <c r="F1428" i="6"/>
  <c r="K1428" i="6"/>
  <c r="C1429" i="6"/>
  <c r="E1429" i="6"/>
  <c r="F1429" i="6"/>
  <c r="K1429" i="6"/>
  <c r="C1430" i="6"/>
  <c r="E1430" i="6"/>
  <c r="F1430" i="6"/>
  <c r="K1430" i="6"/>
  <c r="C1431" i="6"/>
  <c r="E1431" i="6"/>
  <c r="F1431" i="6"/>
  <c r="K1431" i="6"/>
  <c r="C1432" i="6"/>
  <c r="E1432" i="6"/>
  <c r="F1432" i="6"/>
  <c r="K1432" i="6"/>
  <c r="C1433" i="6"/>
  <c r="E1433" i="6"/>
  <c r="F1433" i="6"/>
  <c r="K1433" i="6"/>
  <c r="C1434" i="6"/>
  <c r="E1434" i="6"/>
  <c r="F1434" i="6"/>
  <c r="K1434" i="6"/>
  <c r="C1435" i="6"/>
  <c r="E1435" i="6"/>
  <c r="F1435" i="6"/>
  <c r="K1435" i="6"/>
  <c r="C1436" i="6"/>
  <c r="E1436" i="6"/>
  <c r="F1436" i="6"/>
  <c r="K1436" i="6"/>
  <c r="C1437" i="6"/>
  <c r="E1437" i="6"/>
  <c r="F1437" i="6"/>
  <c r="K1437" i="6"/>
  <c r="C1438" i="6"/>
  <c r="E1438" i="6"/>
  <c r="F1438" i="6"/>
  <c r="K1438" i="6"/>
  <c r="C1439" i="6"/>
  <c r="E1439" i="6"/>
  <c r="F1439" i="6"/>
  <c r="K1439" i="6"/>
  <c r="C1440" i="6"/>
  <c r="E1440" i="6"/>
  <c r="F1440" i="6"/>
  <c r="K1440" i="6"/>
  <c r="C1441" i="6"/>
  <c r="E1441" i="6"/>
  <c r="F1441" i="6"/>
  <c r="K1441" i="6"/>
  <c r="C1442" i="6"/>
  <c r="E1442" i="6"/>
  <c r="F1442" i="6"/>
  <c r="K1442" i="6"/>
  <c r="C1443" i="6"/>
  <c r="E1443" i="6"/>
  <c r="F1443" i="6"/>
  <c r="K1443" i="6"/>
  <c r="C1444" i="6"/>
  <c r="E1444" i="6"/>
  <c r="F1444" i="6"/>
  <c r="K1444" i="6"/>
  <c r="C1445" i="6"/>
  <c r="E1445" i="6"/>
  <c r="F1445" i="6"/>
  <c r="K1445" i="6"/>
  <c r="C1446" i="6"/>
  <c r="E1446" i="6"/>
  <c r="F1446" i="6"/>
  <c r="K1446" i="6"/>
  <c r="C1447" i="6"/>
  <c r="E1447" i="6"/>
  <c r="F1447" i="6"/>
  <c r="K1447" i="6"/>
  <c r="C1448" i="6"/>
  <c r="E1448" i="6"/>
  <c r="F1448" i="6"/>
  <c r="K1448" i="6"/>
  <c r="C1449" i="6"/>
  <c r="E1449" i="6"/>
  <c r="F1449" i="6"/>
  <c r="K1449" i="6"/>
  <c r="C1450" i="6"/>
  <c r="E1450" i="6"/>
  <c r="F1450" i="6"/>
  <c r="K1450" i="6"/>
  <c r="C1451" i="6"/>
  <c r="E1451" i="6"/>
  <c r="F1451" i="6"/>
  <c r="K1451" i="6"/>
  <c r="C1452" i="6"/>
  <c r="E1452" i="6"/>
  <c r="F1452" i="6"/>
  <c r="K1452" i="6"/>
  <c r="C1453" i="6"/>
  <c r="E1453" i="6"/>
  <c r="F1453" i="6"/>
  <c r="K1453" i="6"/>
  <c r="C1454" i="6"/>
  <c r="E1454" i="6"/>
  <c r="F1454" i="6"/>
  <c r="K1454" i="6"/>
  <c r="C1455" i="6"/>
  <c r="E1455" i="6"/>
  <c r="F1455" i="6"/>
  <c r="K1455" i="6"/>
  <c r="C1456" i="6"/>
  <c r="E1456" i="6"/>
  <c r="F1456" i="6"/>
  <c r="K1456" i="6"/>
  <c r="C1457" i="6"/>
  <c r="E1457" i="6"/>
  <c r="F1457" i="6"/>
  <c r="K1457" i="6"/>
  <c r="C1458" i="6"/>
  <c r="E1458" i="6"/>
  <c r="F1458" i="6"/>
  <c r="K1458" i="6"/>
  <c r="C1459" i="6"/>
  <c r="E1459" i="6"/>
  <c r="F1459" i="6"/>
  <c r="K1459" i="6"/>
  <c r="C1460" i="6"/>
  <c r="E1460" i="6"/>
  <c r="F1460" i="6"/>
  <c r="K1460" i="6"/>
  <c r="C1461" i="6"/>
  <c r="E1461" i="6"/>
  <c r="F1461" i="6"/>
  <c r="K1461" i="6"/>
  <c r="C1462" i="6"/>
  <c r="E1462" i="6"/>
  <c r="F1462" i="6"/>
  <c r="K1462" i="6"/>
  <c r="C1463" i="6"/>
  <c r="E1463" i="6"/>
  <c r="F1463" i="6"/>
  <c r="K1463" i="6"/>
  <c r="C1464" i="6"/>
  <c r="E1464" i="6"/>
  <c r="F1464" i="6"/>
  <c r="K1464" i="6"/>
  <c r="C1465" i="6"/>
  <c r="E1465" i="6"/>
  <c r="F1465" i="6"/>
  <c r="K1465" i="6"/>
  <c r="C1466" i="6"/>
  <c r="E1466" i="6"/>
  <c r="F1466" i="6"/>
  <c r="K1466" i="6"/>
  <c r="C1467" i="6"/>
  <c r="E1467" i="6"/>
  <c r="F1467" i="6"/>
  <c r="K1467" i="6"/>
  <c r="C1468" i="6"/>
  <c r="E1468" i="6"/>
  <c r="F1468" i="6"/>
  <c r="K1468" i="6"/>
  <c r="C1469" i="6"/>
  <c r="E1469" i="6"/>
  <c r="F1469" i="6"/>
  <c r="K1469" i="6"/>
  <c r="C1470" i="6"/>
  <c r="E1470" i="6"/>
  <c r="F1470" i="6"/>
  <c r="K1470" i="6"/>
  <c r="C1471" i="6"/>
  <c r="E1471" i="6"/>
  <c r="F1471" i="6"/>
  <c r="K1471" i="6"/>
  <c r="C1472" i="6"/>
  <c r="E1472" i="6"/>
  <c r="F1472" i="6"/>
  <c r="K1472" i="6"/>
  <c r="C1473" i="6"/>
  <c r="E1473" i="6"/>
  <c r="F1473" i="6"/>
  <c r="K1473" i="6"/>
  <c r="C1474" i="6"/>
  <c r="E1474" i="6"/>
  <c r="F1474" i="6"/>
  <c r="K1474" i="6"/>
  <c r="C1475" i="6"/>
  <c r="E1475" i="6"/>
  <c r="F1475" i="6"/>
  <c r="K1475" i="6"/>
  <c r="C1476" i="6"/>
  <c r="E1476" i="6"/>
  <c r="F1476" i="6"/>
  <c r="K1476" i="6"/>
  <c r="C1477" i="6"/>
  <c r="E1477" i="6"/>
  <c r="F1477" i="6"/>
  <c r="K1477" i="6"/>
  <c r="C1478" i="6"/>
  <c r="E1478" i="6"/>
  <c r="F1478" i="6"/>
  <c r="K1478" i="6"/>
  <c r="C1479" i="6"/>
  <c r="E1479" i="6"/>
  <c r="F1479" i="6"/>
  <c r="K1479" i="6"/>
  <c r="C1480" i="6"/>
  <c r="E1480" i="6"/>
  <c r="F1480" i="6"/>
  <c r="K1480" i="6"/>
  <c r="C1481" i="6"/>
  <c r="E1481" i="6"/>
  <c r="F1481" i="6"/>
  <c r="K1481" i="6"/>
  <c r="C1482" i="6"/>
  <c r="E1482" i="6"/>
  <c r="F1482" i="6"/>
  <c r="K1482" i="6"/>
  <c r="C1483" i="6"/>
  <c r="E1483" i="6"/>
  <c r="F1483" i="6"/>
  <c r="K1483" i="6"/>
  <c r="C1484" i="6"/>
  <c r="E1484" i="6"/>
  <c r="F1484" i="6"/>
  <c r="K1484" i="6"/>
  <c r="C1485" i="6"/>
  <c r="E1485" i="6"/>
  <c r="F1485" i="6"/>
  <c r="K1485" i="6"/>
  <c r="C1486" i="6"/>
  <c r="E1486" i="6"/>
  <c r="F1486" i="6"/>
  <c r="K1486" i="6"/>
  <c r="C1487" i="6"/>
  <c r="E1487" i="6"/>
  <c r="F1487" i="6"/>
  <c r="K1487" i="6"/>
  <c r="C1488" i="6"/>
  <c r="E1488" i="6"/>
  <c r="F1488" i="6"/>
  <c r="K1488" i="6"/>
  <c r="C1489" i="6"/>
  <c r="E1489" i="6"/>
  <c r="F1489" i="6"/>
  <c r="K1489" i="6"/>
  <c r="C1490" i="6"/>
  <c r="E1490" i="6"/>
  <c r="F1490" i="6"/>
  <c r="K1490" i="6"/>
  <c r="C1491" i="6"/>
  <c r="E1491" i="6"/>
  <c r="F1491" i="6"/>
  <c r="K1491" i="6"/>
  <c r="C1492" i="6"/>
  <c r="E1492" i="6"/>
  <c r="F1492" i="6"/>
  <c r="K1492" i="6"/>
  <c r="C1493" i="6"/>
  <c r="E1493" i="6"/>
  <c r="F1493" i="6"/>
  <c r="K1493" i="6"/>
  <c r="C1494" i="6"/>
  <c r="E1494" i="6"/>
  <c r="F1494" i="6"/>
  <c r="K1494" i="6"/>
  <c r="C1495" i="6"/>
  <c r="E1495" i="6"/>
  <c r="F1495" i="6"/>
  <c r="K1495" i="6"/>
  <c r="C1496" i="6"/>
  <c r="E1496" i="6"/>
  <c r="F1496" i="6"/>
  <c r="K1496" i="6"/>
  <c r="C1497" i="6"/>
  <c r="E1497" i="6"/>
  <c r="F1497" i="6"/>
  <c r="K1497" i="6"/>
  <c r="C1498" i="6"/>
  <c r="E1498" i="6"/>
  <c r="F1498" i="6"/>
  <c r="K1498" i="6"/>
  <c r="C1499" i="6"/>
  <c r="E1499" i="6"/>
  <c r="F1499" i="6"/>
  <c r="K1499" i="6"/>
  <c r="C1500" i="6"/>
  <c r="E1500" i="6"/>
  <c r="F1500" i="6"/>
  <c r="K1500" i="6"/>
  <c r="C1501" i="6"/>
  <c r="E1501" i="6"/>
  <c r="F1501" i="6"/>
  <c r="K1501" i="6"/>
  <c r="C1502" i="6"/>
  <c r="E1502" i="6"/>
  <c r="F1502" i="6"/>
  <c r="K1502" i="6"/>
  <c r="C1503" i="6"/>
  <c r="E1503" i="6"/>
  <c r="F1503" i="6"/>
  <c r="K1503" i="6"/>
  <c r="C1504" i="6"/>
  <c r="E1504" i="6"/>
  <c r="F1504" i="6"/>
  <c r="K1504" i="6"/>
  <c r="C1505" i="6"/>
  <c r="E1505" i="6"/>
  <c r="F1505" i="6"/>
  <c r="K1505" i="6"/>
  <c r="C1506" i="6"/>
  <c r="E1506" i="6"/>
  <c r="F1506" i="6"/>
  <c r="K1506" i="6"/>
  <c r="C1507" i="6"/>
  <c r="E1507" i="6"/>
  <c r="F1507" i="6"/>
  <c r="K1507" i="6"/>
  <c r="C1508" i="6"/>
  <c r="E1508" i="6"/>
  <c r="F1508" i="6"/>
  <c r="K1508" i="6"/>
  <c r="C1509" i="6"/>
  <c r="E1509" i="6"/>
  <c r="F1509" i="6"/>
  <c r="K1509" i="6"/>
  <c r="C1510" i="6"/>
  <c r="E1510" i="6"/>
  <c r="F1510" i="6"/>
  <c r="K1510" i="6"/>
  <c r="C1511" i="6"/>
  <c r="E1511" i="6"/>
  <c r="F1511" i="6"/>
  <c r="K1511" i="6"/>
  <c r="C1512" i="6"/>
  <c r="E1512" i="6"/>
  <c r="F1512" i="6"/>
  <c r="K1512" i="6"/>
  <c r="C1513" i="6"/>
  <c r="E1513" i="6"/>
  <c r="F1513" i="6"/>
  <c r="K1513" i="6"/>
  <c r="C1514" i="6"/>
  <c r="E1514" i="6"/>
  <c r="F1514" i="6"/>
  <c r="K1514" i="6"/>
  <c r="C1515" i="6"/>
  <c r="E1515" i="6"/>
  <c r="F1515" i="6"/>
  <c r="K1515" i="6"/>
  <c r="C1516" i="6"/>
  <c r="E1516" i="6"/>
  <c r="F1516" i="6"/>
  <c r="K1516" i="6"/>
  <c r="C1517" i="6"/>
  <c r="E1517" i="6"/>
  <c r="F1517" i="6"/>
  <c r="K1517" i="6"/>
  <c r="C1518" i="6"/>
  <c r="E1518" i="6"/>
  <c r="F1518" i="6"/>
  <c r="K1518" i="6"/>
  <c r="C1519" i="6"/>
  <c r="E1519" i="6"/>
  <c r="F1519" i="6"/>
  <c r="K1519" i="6"/>
  <c r="C1520" i="6"/>
  <c r="E1520" i="6"/>
  <c r="F1520" i="6"/>
  <c r="K1520" i="6"/>
  <c r="C1521" i="6"/>
  <c r="E1521" i="6"/>
  <c r="F1521" i="6"/>
  <c r="K1521" i="6"/>
  <c r="C1522" i="6"/>
  <c r="E1522" i="6"/>
  <c r="F1522" i="6"/>
  <c r="K1522" i="6"/>
  <c r="C1523" i="6"/>
  <c r="E1523" i="6"/>
  <c r="F1523" i="6"/>
  <c r="K1523" i="6"/>
  <c r="C1524" i="6"/>
  <c r="E1524" i="6"/>
  <c r="F1524" i="6"/>
  <c r="K1524" i="6"/>
  <c r="C1525" i="6"/>
  <c r="E1525" i="6"/>
  <c r="F1525" i="6"/>
  <c r="K1525" i="6"/>
  <c r="C1526" i="6"/>
  <c r="E1526" i="6"/>
  <c r="F1526" i="6"/>
  <c r="K1526" i="6"/>
  <c r="C1527" i="6"/>
  <c r="E1527" i="6"/>
  <c r="F1527" i="6"/>
  <c r="K1527" i="6"/>
  <c r="C1528" i="6"/>
  <c r="E1528" i="6"/>
  <c r="F1528" i="6"/>
  <c r="K1528" i="6"/>
  <c r="C1529" i="6"/>
  <c r="E1529" i="6"/>
  <c r="F1529" i="6"/>
  <c r="K1529" i="6"/>
  <c r="C1530" i="6"/>
  <c r="E1530" i="6"/>
  <c r="F1530" i="6"/>
  <c r="K1530" i="6"/>
  <c r="C1531" i="6"/>
  <c r="E1531" i="6"/>
  <c r="F1531" i="6"/>
  <c r="K1531" i="6"/>
  <c r="C1532" i="6"/>
  <c r="E1532" i="6"/>
  <c r="F1532" i="6"/>
  <c r="K1532" i="6"/>
  <c r="C1533" i="6"/>
  <c r="E1533" i="6"/>
  <c r="F1533" i="6"/>
  <c r="K1533" i="6"/>
  <c r="C1534" i="6"/>
  <c r="E1534" i="6"/>
  <c r="F1534" i="6"/>
  <c r="K1534" i="6"/>
  <c r="C1535" i="6"/>
  <c r="E1535" i="6"/>
  <c r="F1535" i="6"/>
  <c r="K1535" i="6"/>
  <c r="C1536" i="6"/>
  <c r="E1536" i="6"/>
  <c r="F1536" i="6"/>
  <c r="K1536" i="6"/>
  <c r="C1537" i="6"/>
  <c r="E1537" i="6"/>
  <c r="F1537" i="6"/>
  <c r="K1537" i="6"/>
  <c r="C1538" i="6"/>
  <c r="E1538" i="6"/>
  <c r="F1538" i="6"/>
  <c r="K1538" i="6"/>
  <c r="C1539" i="6"/>
  <c r="E1539" i="6"/>
  <c r="F1539" i="6"/>
  <c r="K1539" i="6"/>
  <c r="C1540" i="6"/>
  <c r="E1540" i="6"/>
  <c r="F1540" i="6"/>
  <c r="K1540" i="6"/>
  <c r="C1541" i="6"/>
  <c r="E1541" i="6"/>
  <c r="F1541" i="6"/>
  <c r="K1541" i="6"/>
  <c r="C1542" i="6"/>
  <c r="E1542" i="6"/>
  <c r="F1542" i="6"/>
  <c r="K1542" i="6"/>
  <c r="C1543" i="6"/>
  <c r="E1543" i="6"/>
  <c r="F1543" i="6"/>
  <c r="K1543" i="6"/>
  <c r="C1544" i="6"/>
  <c r="E1544" i="6"/>
  <c r="F1544" i="6"/>
  <c r="K1544" i="6"/>
  <c r="C1545" i="6"/>
  <c r="E1545" i="6"/>
  <c r="F1545" i="6"/>
  <c r="K1545" i="6"/>
  <c r="C1546" i="6"/>
  <c r="E1546" i="6"/>
  <c r="F1546" i="6"/>
  <c r="K1546" i="6"/>
  <c r="C1547" i="6"/>
  <c r="E1547" i="6"/>
  <c r="F1547" i="6"/>
  <c r="K1547" i="6"/>
  <c r="C1548" i="6"/>
  <c r="E1548" i="6"/>
  <c r="F1548" i="6"/>
  <c r="K1548" i="6"/>
  <c r="C1549" i="6"/>
  <c r="E1549" i="6"/>
  <c r="F1549" i="6"/>
  <c r="K1549" i="6"/>
  <c r="C1550" i="6"/>
  <c r="E1550" i="6"/>
  <c r="F1550" i="6"/>
  <c r="K1550" i="6"/>
  <c r="C1551" i="6"/>
  <c r="E1551" i="6"/>
  <c r="F1551" i="6"/>
  <c r="K1551" i="6"/>
  <c r="C1552" i="6"/>
  <c r="E1552" i="6"/>
  <c r="F1552" i="6"/>
  <c r="K1552" i="6"/>
  <c r="C1553" i="6"/>
  <c r="E1553" i="6"/>
  <c r="F1553" i="6"/>
  <c r="K1553" i="6"/>
  <c r="C1554" i="6"/>
  <c r="E1554" i="6"/>
  <c r="F1554" i="6"/>
  <c r="K1554" i="6"/>
  <c r="C1555" i="6"/>
  <c r="E1555" i="6"/>
  <c r="F1555" i="6"/>
  <c r="K1555" i="6"/>
  <c r="C1556" i="6"/>
  <c r="E1556" i="6"/>
  <c r="F1556" i="6"/>
  <c r="K1556" i="6"/>
  <c r="C1557" i="6"/>
  <c r="E1557" i="6"/>
  <c r="F1557" i="6"/>
  <c r="K1557" i="6"/>
  <c r="C1558" i="6"/>
  <c r="E1558" i="6"/>
  <c r="F1558" i="6"/>
  <c r="K1558" i="6"/>
  <c r="C1559" i="6"/>
  <c r="E1559" i="6"/>
  <c r="F1559" i="6"/>
  <c r="K1559" i="6"/>
  <c r="C1560" i="6"/>
  <c r="E1560" i="6"/>
  <c r="F1560" i="6"/>
  <c r="K1560" i="6"/>
  <c r="C1561" i="6"/>
  <c r="E1561" i="6"/>
  <c r="F1561" i="6"/>
  <c r="K1561" i="6"/>
  <c r="C1562" i="6"/>
  <c r="E1562" i="6"/>
  <c r="F1562" i="6"/>
  <c r="K1562" i="6"/>
  <c r="C1563" i="6"/>
  <c r="E1563" i="6"/>
  <c r="F1563" i="6"/>
  <c r="K1563" i="6"/>
  <c r="C1564" i="6"/>
  <c r="E1564" i="6"/>
  <c r="F1564" i="6"/>
  <c r="K1564" i="6"/>
  <c r="C1565" i="6"/>
  <c r="E1565" i="6"/>
  <c r="F1565" i="6"/>
  <c r="K1565" i="6"/>
  <c r="C1566" i="6"/>
  <c r="E1566" i="6"/>
  <c r="F1566" i="6"/>
  <c r="K1566" i="6"/>
  <c r="C1567" i="6"/>
  <c r="E1567" i="6"/>
  <c r="F1567" i="6"/>
  <c r="K1567" i="6"/>
  <c r="C1568" i="6"/>
  <c r="E1568" i="6"/>
  <c r="F1568" i="6"/>
  <c r="K1568" i="6"/>
  <c r="C1569" i="6"/>
  <c r="E1569" i="6"/>
  <c r="F1569" i="6"/>
  <c r="K1569" i="6"/>
  <c r="C1570" i="6"/>
  <c r="E1570" i="6"/>
  <c r="F1570" i="6"/>
  <c r="K1570" i="6"/>
  <c r="C1571" i="6"/>
  <c r="E1571" i="6"/>
  <c r="F1571" i="6"/>
  <c r="K1571" i="6"/>
  <c r="C1572" i="6"/>
  <c r="E1572" i="6"/>
  <c r="F1572" i="6"/>
  <c r="K1572" i="6"/>
  <c r="C1573" i="6"/>
  <c r="E1573" i="6"/>
  <c r="F1573" i="6"/>
  <c r="K1573" i="6"/>
  <c r="C1574" i="6"/>
  <c r="E1574" i="6"/>
  <c r="F1574" i="6"/>
  <c r="K1574" i="6"/>
  <c r="C1575" i="6"/>
  <c r="E1575" i="6"/>
  <c r="F1575" i="6"/>
  <c r="K1575" i="6"/>
  <c r="C1576" i="6"/>
  <c r="E1576" i="6"/>
  <c r="F1576" i="6"/>
  <c r="K1576" i="6"/>
  <c r="C1577" i="6"/>
  <c r="E1577" i="6"/>
  <c r="F1577" i="6"/>
  <c r="K1577" i="6"/>
  <c r="C1578" i="6"/>
  <c r="E1578" i="6"/>
  <c r="F1578" i="6"/>
  <c r="K1578" i="6"/>
  <c r="C1579" i="6"/>
  <c r="E1579" i="6"/>
  <c r="F1579" i="6"/>
  <c r="K1579" i="6"/>
  <c r="C1580" i="6"/>
  <c r="E1580" i="6"/>
  <c r="F1580" i="6"/>
  <c r="K1580" i="6"/>
  <c r="C1581" i="6"/>
  <c r="E1581" i="6"/>
  <c r="F1581" i="6"/>
  <c r="K1581" i="6"/>
  <c r="C1582" i="6"/>
  <c r="E1582" i="6"/>
  <c r="F1582" i="6"/>
  <c r="K1582" i="6"/>
  <c r="C1583" i="6"/>
  <c r="E1583" i="6"/>
  <c r="F1583" i="6"/>
  <c r="K1583" i="6"/>
  <c r="C1584" i="6"/>
  <c r="E1584" i="6"/>
  <c r="F1584" i="6"/>
  <c r="K1584" i="6"/>
  <c r="C1585" i="6"/>
  <c r="E1585" i="6"/>
  <c r="F1585" i="6"/>
  <c r="K1585" i="6"/>
  <c r="C1586" i="6"/>
  <c r="E1586" i="6"/>
  <c r="F1586" i="6"/>
  <c r="K1586" i="6"/>
  <c r="C1587" i="6"/>
  <c r="E1587" i="6"/>
  <c r="F1587" i="6"/>
  <c r="K1587" i="6"/>
  <c r="C1588" i="6"/>
  <c r="E1588" i="6"/>
  <c r="F1588" i="6"/>
  <c r="K1588" i="6"/>
  <c r="C1589" i="6"/>
  <c r="E1589" i="6"/>
  <c r="F1589" i="6"/>
  <c r="K1589" i="6"/>
  <c r="C1590" i="6"/>
  <c r="E1590" i="6"/>
  <c r="F1590" i="6"/>
  <c r="K1590" i="6"/>
  <c r="C1591" i="6"/>
  <c r="E1591" i="6"/>
  <c r="F1591" i="6"/>
  <c r="K1591" i="6"/>
  <c r="C1592" i="6"/>
  <c r="E1592" i="6"/>
  <c r="F1592" i="6"/>
  <c r="K1592" i="6"/>
  <c r="C1593" i="6"/>
  <c r="E1593" i="6"/>
  <c r="F1593" i="6"/>
  <c r="K1593" i="6"/>
  <c r="C1594" i="6"/>
  <c r="E1594" i="6"/>
  <c r="F1594" i="6"/>
  <c r="K1594" i="6"/>
  <c r="C1595" i="6"/>
  <c r="E1595" i="6"/>
  <c r="F1595" i="6"/>
  <c r="K1595" i="6"/>
  <c r="C1596" i="6"/>
  <c r="E1596" i="6"/>
  <c r="F1596" i="6"/>
  <c r="K1596" i="6"/>
  <c r="C1597" i="6"/>
  <c r="E1597" i="6"/>
  <c r="F1597" i="6"/>
  <c r="K1597" i="6"/>
  <c r="C1598" i="6"/>
  <c r="E1598" i="6"/>
  <c r="F1598" i="6"/>
  <c r="K1598" i="6"/>
  <c r="C1599" i="6"/>
  <c r="E1599" i="6"/>
  <c r="F1599" i="6"/>
  <c r="K1599" i="6"/>
  <c r="C1600" i="6"/>
  <c r="E1600" i="6"/>
  <c r="F1600" i="6"/>
  <c r="K1600" i="6"/>
  <c r="C1601" i="6"/>
  <c r="E1601" i="6"/>
  <c r="F1601" i="6"/>
  <c r="K1601" i="6"/>
  <c r="C1602" i="6"/>
  <c r="E1602" i="6"/>
  <c r="F1602" i="6"/>
  <c r="K1602" i="6"/>
  <c r="C1603" i="6"/>
  <c r="E1603" i="6"/>
  <c r="F1603" i="6"/>
  <c r="K1603" i="6"/>
  <c r="C1604" i="6"/>
  <c r="E1604" i="6"/>
  <c r="F1604" i="6"/>
  <c r="K1604" i="6"/>
  <c r="C1605" i="6"/>
  <c r="E1605" i="6"/>
  <c r="F1605" i="6"/>
  <c r="K1605" i="6"/>
  <c r="C1606" i="6"/>
  <c r="E1606" i="6"/>
  <c r="F1606" i="6"/>
  <c r="K1606" i="6"/>
  <c r="C1607" i="6"/>
  <c r="E1607" i="6"/>
  <c r="F1607" i="6"/>
  <c r="K1607" i="6"/>
  <c r="C1608" i="6"/>
  <c r="E1608" i="6"/>
  <c r="F1608" i="6"/>
  <c r="K1608" i="6"/>
  <c r="C1609" i="6"/>
  <c r="E1609" i="6"/>
  <c r="F1609" i="6"/>
  <c r="K1609" i="6"/>
  <c r="C1610" i="6"/>
  <c r="E1610" i="6"/>
  <c r="F1610" i="6"/>
  <c r="K1610" i="6"/>
  <c r="C1611" i="6"/>
  <c r="E1611" i="6"/>
  <c r="F1611" i="6"/>
  <c r="K1611" i="6"/>
  <c r="C1612" i="6"/>
  <c r="E1612" i="6"/>
  <c r="F1612" i="6"/>
  <c r="K1612" i="6"/>
  <c r="C1613" i="6"/>
  <c r="E1613" i="6"/>
  <c r="F1613" i="6"/>
  <c r="K1613" i="6"/>
  <c r="C1614" i="6"/>
  <c r="E1614" i="6"/>
  <c r="F1614" i="6"/>
  <c r="K1614" i="6"/>
  <c r="C1615" i="6"/>
  <c r="E1615" i="6"/>
  <c r="F1615" i="6"/>
  <c r="K1615" i="6"/>
  <c r="C1616" i="6"/>
  <c r="E1616" i="6"/>
  <c r="F1616" i="6"/>
  <c r="K1616" i="6"/>
  <c r="C1617" i="6"/>
  <c r="E1617" i="6"/>
  <c r="F1617" i="6"/>
  <c r="K1617" i="6"/>
  <c r="C1618" i="6"/>
  <c r="E1618" i="6"/>
  <c r="F1618" i="6"/>
  <c r="K1618" i="6"/>
  <c r="C1619" i="6"/>
  <c r="E1619" i="6"/>
  <c r="F1619" i="6"/>
  <c r="K1619" i="6"/>
  <c r="C1620" i="6"/>
  <c r="E1620" i="6"/>
  <c r="F1620" i="6"/>
  <c r="K1620" i="6"/>
  <c r="C1621" i="6"/>
  <c r="E1621" i="6"/>
  <c r="F1621" i="6"/>
  <c r="K1621" i="6"/>
  <c r="C1622" i="6"/>
  <c r="E1622" i="6"/>
  <c r="F1622" i="6"/>
  <c r="K1622" i="6"/>
  <c r="C1623" i="6"/>
  <c r="E1623" i="6"/>
  <c r="F1623" i="6"/>
  <c r="K1623" i="6"/>
  <c r="C1624" i="6"/>
  <c r="E1624" i="6"/>
  <c r="F1624" i="6"/>
  <c r="K1624" i="6"/>
  <c r="C1625" i="6"/>
  <c r="E1625" i="6"/>
  <c r="F1625" i="6"/>
  <c r="K1625" i="6"/>
  <c r="C1626" i="6"/>
  <c r="E1626" i="6"/>
  <c r="F1626" i="6"/>
  <c r="K1626" i="6"/>
  <c r="C1627" i="6"/>
  <c r="E1627" i="6"/>
  <c r="F1627" i="6"/>
  <c r="K1627" i="6"/>
  <c r="C1628" i="6"/>
  <c r="E1628" i="6"/>
  <c r="F1628" i="6"/>
  <c r="K1628" i="6"/>
  <c r="C1629" i="6"/>
  <c r="E1629" i="6"/>
  <c r="F1629" i="6"/>
  <c r="K1629" i="6"/>
  <c r="C1630" i="6"/>
  <c r="E1630" i="6"/>
  <c r="F1630" i="6"/>
  <c r="K1630" i="6"/>
  <c r="C1631" i="6"/>
  <c r="E1631" i="6"/>
  <c r="F1631" i="6"/>
  <c r="K1631" i="6"/>
  <c r="C1632" i="6"/>
  <c r="E1632" i="6"/>
  <c r="F1632" i="6"/>
  <c r="K1632" i="6"/>
  <c r="C1633" i="6"/>
  <c r="E1633" i="6"/>
  <c r="F1633" i="6"/>
  <c r="K1633" i="6"/>
  <c r="C1634" i="6"/>
  <c r="E1634" i="6"/>
  <c r="F1634" i="6"/>
  <c r="K1634" i="6"/>
  <c r="C1635" i="6"/>
  <c r="E1635" i="6"/>
  <c r="F1635" i="6"/>
  <c r="K1635" i="6"/>
  <c r="C1636" i="6"/>
  <c r="E1636" i="6"/>
  <c r="F1636" i="6"/>
  <c r="K1636" i="6"/>
  <c r="C1637" i="6"/>
  <c r="E1637" i="6"/>
  <c r="F1637" i="6"/>
  <c r="K1637" i="6"/>
  <c r="C1638" i="6"/>
  <c r="E1638" i="6"/>
  <c r="F1638" i="6"/>
  <c r="K1638" i="6"/>
  <c r="C1639" i="6"/>
  <c r="E1639" i="6"/>
  <c r="F1639" i="6"/>
  <c r="K1639" i="6"/>
  <c r="C1640" i="6"/>
  <c r="E1640" i="6"/>
  <c r="F1640" i="6"/>
  <c r="K1640" i="6"/>
  <c r="C1641" i="6"/>
  <c r="E1641" i="6"/>
  <c r="F1641" i="6"/>
  <c r="K1641" i="6"/>
  <c r="C1642" i="6"/>
  <c r="E1642" i="6"/>
  <c r="F1642" i="6"/>
  <c r="K1642" i="6"/>
  <c r="C1643" i="6"/>
  <c r="E1643" i="6"/>
  <c r="F1643" i="6"/>
  <c r="K1643" i="6"/>
  <c r="C1644" i="6"/>
  <c r="E1644" i="6"/>
  <c r="F1644" i="6"/>
  <c r="K1644" i="6"/>
  <c r="C1645" i="6"/>
  <c r="E1645" i="6"/>
  <c r="F1645" i="6"/>
  <c r="K1645" i="6"/>
  <c r="C1646" i="6"/>
  <c r="E1646" i="6"/>
  <c r="F1646" i="6"/>
  <c r="K1646" i="6"/>
  <c r="C1647" i="6"/>
  <c r="E1647" i="6"/>
  <c r="F1647" i="6"/>
  <c r="K1647" i="6"/>
  <c r="C1648" i="6"/>
  <c r="E1648" i="6"/>
  <c r="F1648" i="6"/>
  <c r="K1648" i="6"/>
  <c r="C1649" i="6"/>
  <c r="E1649" i="6"/>
  <c r="F1649" i="6"/>
  <c r="K1649" i="6"/>
  <c r="C1650" i="6"/>
  <c r="E1650" i="6"/>
  <c r="F1650" i="6"/>
  <c r="K1650" i="6"/>
  <c r="C1651" i="6"/>
  <c r="E1651" i="6"/>
  <c r="F1651" i="6"/>
  <c r="K1651" i="6"/>
  <c r="C1652" i="6"/>
  <c r="E1652" i="6"/>
  <c r="F1652" i="6"/>
  <c r="K1652" i="6"/>
  <c r="C1653" i="6"/>
  <c r="E1653" i="6"/>
  <c r="F1653" i="6"/>
  <c r="K1653" i="6"/>
  <c r="C1654" i="6"/>
  <c r="E1654" i="6"/>
  <c r="F1654" i="6"/>
  <c r="K1654" i="6"/>
  <c r="C1655" i="6"/>
  <c r="E1655" i="6"/>
  <c r="F1655" i="6"/>
  <c r="K1655" i="6"/>
  <c r="C1656" i="6"/>
  <c r="E1656" i="6"/>
  <c r="F1656" i="6"/>
  <c r="K1656" i="6"/>
  <c r="C1657" i="6"/>
  <c r="E1657" i="6"/>
  <c r="F1657" i="6"/>
  <c r="K1657" i="6"/>
  <c r="C1658" i="6"/>
  <c r="E1658" i="6"/>
  <c r="F1658" i="6"/>
  <c r="K1658" i="6"/>
  <c r="C1659" i="6"/>
  <c r="E1659" i="6"/>
  <c r="F1659" i="6"/>
  <c r="K1659" i="6"/>
  <c r="C1660" i="6"/>
  <c r="E1660" i="6"/>
  <c r="F1660" i="6"/>
  <c r="K1660" i="6"/>
  <c r="C1661" i="6"/>
  <c r="E1661" i="6"/>
  <c r="F1661" i="6"/>
  <c r="K1661" i="6"/>
  <c r="C1662" i="6"/>
  <c r="E1662" i="6"/>
  <c r="F1662" i="6"/>
  <c r="K1662" i="6"/>
  <c r="C1663" i="6"/>
  <c r="E1663" i="6"/>
  <c r="F1663" i="6"/>
  <c r="K1663" i="6"/>
  <c r="C1664" i="6"/>
  <c r="E1664" i="6"/>
  <c r="F1664" i="6"/>
  <c r="K1664" i="6"/>
  <c r="C1665" i="6"/>
  <c r="E1665" i="6"/>
  <c r="F1665" i="6"/>
  <c r="K1665" i="6"/>
  <c r="C1666" i="6"/>
  <c r="E1666" i="6"/>
  <c r="F1666" i="6"/>
  <c r="K1666" i="6"/>
  <c r="C1667" i="6"/>
  <c r="E1667" i="6"/>
  <c r="F1667" i="6"/>
  <c r="K1667" i="6"/>
  <c r="C1668" i="6"/>
  <c r="E1668" i="6"/>
  <c r="F1668" i="6"/>
  <c r="K1668" i="6"/>
  <c r="C1669" i="6"/>
  <c r="E1669" i="6"/>
  <c r="F1669" i="6"/>
  <c r="K1669" i="6"/>
  <c r="C1670" i="6"/>
  <c r="E1670" i="6"/>
  <c r="F1670" i="6"/>
  <c r="K1670" i="6"/>
  <c r="C1671" i="6"/>
  <c r="E1671" i="6"/>
  <c r="F1671" i="6"/>
  <c r="K1671" i="6"/>
  <c r="C1672" i="6"/>
  <c r="E1672" i="6"/>
  <c r="F1672" i="6"/>
  <c r="K1672" i="6"/>
  <c r="C1673" i="6"/>
  <c r="E1673" i="6"/>
  <c r="F1673" i="6"/>
  <c r="K1673" i="6"/>
  <c r="C1674" i="6"/>
  <c r="E1674" i="6"/>
  <c r="F1674" i="6"/>
  <c r="K1674" i="6"/>
  <c r="C1675" i="6"/>
  <c r="E1675" i="6"/>
  <c r="F1675" i="6"/>
  <c r="K1675" i="6"/>
  <c r="C1676" i="6"/>
  <c r="E1676" i="6"/>
  <c r="F1676" i="6"/>
  <c r="K1676" i="6"/>
  <c r="C1677" i="6"/>
  <c r="E1677" i="6"/>
  <c r="F1677" i="6"/>
  <c r="K1677" i="6"/>
  <c r="C1678" i="6"/>
  <c r="E1678" i="6"/>
  <c r="F1678" i="6"/>
  <c r="K1678" i="6"/>
  <c r="C1679" i="6"/>
  <c r="E1679" i="6"/>
  <c r="F1679" i="6"/>
  <c r="K1679" i="6"/>
  <c r="C1680" i="6"/>
  <c r="E1680" i="6"/>
  <c r="F1680" i="6"/>
  <c r="K1680" i="6"/>
  <c r="C1681" i="6"/>
  <c r="E1681" i="6"/>
  <c r="F1681" i="6"/>
  <c r="K1681" i="6"/>
  <c r="C1682" i="6"/>
  <c r="E1682" i="6"/>
  <c r="F1682" i="6"/>
  <c r="K1682" i="6"/>
  <c r="C1683" i="6"/>
  <c r="E1683" i="6"/>
  <c r="F1683" i="6"/>
  <c r="K1683" i="6"/>
  <c r="C1684" i="6"/>
  <c r="E1684" i="6"/>
  <c r="F1684" i="6"/>
  <c r="K1684" i="6"/>
  <c r="C1685" i="6"/>
  <c r="E1685" i="6"/>
  <c r="F1685" i="6"/>
  <c r="K1685" i="6"/>
  <c r="C1686" i="6"/>
  <c r="E1686" i="6"/>
  <c r="F1686" i="6"/>
  <c r="K1686" i="6"/>
  <c r="C1687" i="6"/>
  <c r="E1687" i="6"/>
  <c r="F1687" i="6"/>
  <c r="K1687" i="6"/>
  <c r="C1688" i="6"/>
  <c r="E1688" i="6"/>
  <c r="F1688" i="6"/>
  <c r="K1688" i="6"/>
  <c r="C1689" i="6"/>
  <c r="E1689" i="6"/>
  <c r="F1689" i="6"/>
  <c r="K1689" i="6"/>
  <c r="C1690" i="6"/>
  <c r="E1690" i="6"/>
  <c r="F1690" i="6"/>
  <c r="K1690" i="6"/>
  <c r="C1691" i="6"/>
  <c r="E1691" i="6"/>
  <c r="F1691" i="6"/>
  <c r="K1691" i="6"/>
  <c r="C1692" i="6"/>
  <c r="E1692" i="6"/>
  <c r="F1692" i="6"/>
  <c r="K1692" i="6"/>
  <c r="C1693" i="6"/>
  <c r="E1693" i="6"/>
  <c r="F1693" i="6"/>
  <c r="K1693" i="6"/>
  <c r="C1694" i="6"/>
  <c r="E1694" i="6"/>
  <c r="F1694" i="6"/>
  <c r="K1694" i="6"/>
  <c r="C1695" i="6"/>
  <c r="E1695" i="6"/>
  <c r="F1695" i="6"/>
  <c r="K1695" i="6"/>
  <c r="C1696" i="6"/>
  <c r="E1696" i="6"/>
  <c r="F1696" i="6"/>
  <c r="K1696" i="6"/>
  <c r="C1697" i="6"/>
  <c r="E1697" i="6"/>
  <c r="F1697" i="6"/>
  <c r="K1697" i="6"/>
  <c r="C1698" i="6"/>
  <c r="E1698" i="6"/>
  <c r="F1698" i="6"/>
  <c r="K1698" i="6"/>
  <c r="C1699" i="6"/>
  <c r="E1699" i="6"/>
  <c r="F1699" i="6"/>
  <c r="K1699" i="6"/>
  <c r="C1700" i="6"/>
  <c r="E1700" i="6"/>
  <c r="F1700" i="6"/>
  <c r="K1700" i="6"/>
  <c r="C1701" i="6"/>
  <c r="E1701" i="6"/>
  <c r="F1701" i="6"/>
  <c r="K1701" i="6"/>
  <c r="C1702" i="6"/>
  <c r="E1702" i="6"/>
  <c r="F1702" i="6"/>
  <c r="K1702" i="6"/>
  <c r="C1703" i="6"/>
  <c r="E1703" i="6"/>
  <c r="F1703" i="6"/>
  <c r="K1703" i="6"/>
  <c r="C1704" i="6"/>
  <c r="E1704" i="6"/>
  <c r="F1704" i="6"/>
  <c r="K1704" i="6"/>
  <c r="C1705" i="6"/>
  <c r="E1705" i="6"/>
  <c r="F1705" i="6"/>
  <c r="K1705" i="6"/>
  <c r="C1706" i="6"/>
  <c r="E1706" i="6"/>
  <c r="F1706" i="6"/>
  <c r="K1706" i="6"/>
  <c r="C1707" i="6"/>
  <c r="E1707" i="6"/>
  <c r="F1707" i="6"/>
  <c r="K1707" i="6"/>
  <c r="C1708" i="6"/>
  <c r="E1708" i="6"/>
  <c r="F1708" i="6"/>
  <c r="K1708" i="6"/>
  <c r="C1709" i="6"/>
  <c r="E1709" i="6"/>
  <c r="F1709" i="6"/>
  <c r="K1709" i="6"/>
  <c r="C1710" i="6"/>
  <c r="E1710" i="6"/>
  <c r="F1710" i="6"/>
  <c r="K1710" i="6"/>
  <c r="C1711" i="6"/>
  <c r="E1711" i="6"/>
  <c r="F1711" i="6"/>
  <c r="K1711" i="6"/>
  <c r="C1712" i="6"/>
  <c r="E1712" i="6"/>
  <c r="F1712" i="6"/>
  <c r="K1712" i="6"/>
  <c r="C1713" i="6"/>
  <c r="E1713" i="6"/>
  <c r="F1713" i="6"/>
  <c r="K1713" i="6"/>
  <c r="C1714" i="6"/>
  <c r="E1714" i="6"/>
  <c r="F1714" i="6"/>
  <c r="K1714" i="6"/>
  <c r="C1715" i="6"/>
  <c r="E1715" i="6"/>
  <c r="F1715" i="6"/>
  <c r="K1715" i="6"/>
  <c r="C1716" i="6"/>
  <c r="E1716" i="6"/>
  <c r="F1716" i="6"/>
  <c r="K1716" i="6"/>
  <c r="C1717" i="6"/>
  <c r="E1717" i="6"/>
  <c r="F1717" i="6"/>
  <c r="K1717" i="6"/>
  <c r="C1718" i="6"/>
  <c r="E1718" i="6"/>
  <c r="F1718" i="6"/>
  <c r="K1718" i="6"/>
  <c r="C1719" i="6"/>
  <c r="E1719" i="6"/>
  <c r="F1719" i="6"/>
  <c r="K1719" i="6"/>
  <c r="C1720" i="6"/>
  <c r="E1720" i="6"/>
  <c r="F1720" i="6"/>
  <c r="K1720" i="6"/>
  <c r="C1721" i="6"/>
  <c r="E1721" i="6"/>
  <c r="F1721" i="6"/>
  <c r="K1721" i="6"/>
  <c r="C1722" i="6"/>
  <c r="E1722" i="6"/>
  <c r="F1722" i="6"/>
  <c r="K1722" i="6"/>
  <c r="C1723" i="6"/>
  <c r="E1723" i="6"/>
  <c r="F1723" i="6"/>
  <c r="K1723" i="6"/>
  <c r="C1724" i="6"/>
  <c r="E1724" i="6"/>
  <c r="F1724" i="6"/>
  <c r="K1724" i="6"/>
  <c r="C1725" i="6"/>
  <c r="E1725" i="6"/>
  <c r="F1725" i="6"/>
  <c r="K1725" i="6"/>
  <c r="C1726" i="6"/>
  <c r="E1726" i="6"/>
  <c r="F1726" i="6"/>
  <c r="K1726" i="6"/>
  <c r="C1727" i="6"/>
  <c r="E1727" i="6"/>
  <c r="F1727" i="6"/>
  <c r="K1727" i="6"/>
  <c r="C1728" i="6"/>
  <c r="E1728" i="6"/>
  <c r="F1728" i="6"/>
  <c r="K1728" i="6"/>
  <c r="C1729" i="6"/>
  <c r="E1729" i="6"/>
  <c r="F1729" i="6"/>
  <c r="K1729" i="6"/>
  <c r="C1730" i="6"/>
  <c r="E1730" i="6"/>
  <c r="F1730" i="6"/>
  <c r="K1730" i="6"/>
  <c r="C1731" i="6"/>
  <c r="E1731" i="6"/>
  <c r="F1731" i="6"/>
  <c r="K1731" i="6"/>
  <c r="C1732" i="6"/>
  <c r="E1732" i="6"/>
  <c r="F1732" i="6"/>
  <c r="K1732" i="6"/>
  <c r="C1733" i="6"/>
  <c r="E1733" i="6"/>
  <c r="F1733" i="6"/>
  <c r="K1733" i="6"/>
  <c r="C1734" i="6"/>
  <c r="E1734" i="6"/>
  <c r="F1734" i="6"/>
  <c r="K1734" i="6"/>
  <c r="C1735" i="6"/>
  <c r="E1735" i="6"/>
  <c r="F1735" i="6"/>
  <c r="K1735" i="6"/>
  <c r="C1736" i="6"/>
  <c r="E1736" i="6"/>
  <c r="F1736" i="6"/>
  <c r="K1736" i="6"/>
  <c r="C1737" i="6"/>
  <c r="E1737" i="6"/>
  <c r="F1737" i="6"/>
  <c r="K1737" i="6"/>
  <c r="C1738" i="6"/>
  <c r="E1738" i="6"/>
  <c r="F1738" i="6"/>
  <c r="K1738" i="6"/>
  <c r="C1739" i="6"/>
  <c r="E1739" i="6"/>
  <c r="F1739" i="6"/>
  <c r="K1739" i="6"/>
  <c r="C1740" i="6"/>
  <c r="E1740" i="6"/>
  <c r="F1740" i="6"/>
  <c r="K1740" i="6"/>
  <c r="C1741" i="6"/>
  <c r="E1741" i="6"/>
  <c r="F1741" i="6"/>
  <c r="K1741" i="6"/>
  <c r="C1742" i="6"/>
  <c r="E1742" i="6"/>
  <c r="F1742" i="6"/>
  <c r="K1742" i="6"/>
  <c r="C1743" i="6"/>
  <c r="E1743" i="6"/>
  <c r="F1743" i="6"/>
  <c r="K1743" i="6"/>
  <c r="C1744" i="6"/>
  <c r="E1744" i="6"/>
  <c r="F1744" i="6"/>
  <c r="K1744" i="6"/>
  <c r="C1745" i="6"/>
  <c r="E1745" i="6"/>
  <c r="F1745" i="6"/>
  <c r="K1745" i="6"/>
  <c r="C1746" i="6"/>
  <c r="E1746" i="6"/>
  <c r="F1746" i="6"/>
  <c r="K1746" i="6"/>
  <c r="C1747" i="6"/>
  <c r="E1747" i="6"/>
  <c r="F1747" i="6"/>
  <c r="K1747" i="6"/>
  <c r="C1748" i="6"/>
  <c r="E1748" i="6"/>
  <c r="F1748" i="6"/>
  <c r="K1748" i="6"/>
  <c r="C1749" i="6"/>
  <c r="E1749" i="6"/>
  <c r="F1749" i="6"/>
  <c r="K1749" i="6"/>
  <c r="C1750" i="6"/>
  <c r="E1750" i="6"/>
  <c r="F1750" i="6"/>
  <c r="K1750" i="6"/>
  <c r="C1751" i="6"/>
  <c r="E1751" i="6"/>
  <c r="F1751" i="6"/>
  <c r="K1751" i="6"/>
  <c r="C1752" i="6"/>
  <c r="E1752" i="6"/>
  <c r="F1752" i="6"/>
  <c r="K1752" i="6"/>
  <c r="C1753" i="6"/>
  <c r="E1753" i="6"/>
  <c r="F1753" i="6"/>
  <c r="K1753" i="6"/>
  <c r="C1754" i="6"/>
  <c r="E1754" i="6"/>
  <c r="F1754" i="6"/>
  <c r="K1754" i="6"/>
  <c r="C1755" i="6"/>
  <c r="E1755" i="6"/>
  <c r="F1755" i="6"/>
  <c r="K1755" i="6"/>
  <c r="C1756" i="6"/>
  <c r="E1756" i="6"/>
  <c r="F1756" i="6"/>
  <c r="K1756" i="6"/>
  <c r="C1757" i="6"/>
  <c r="E1757" i="6"/>
  <c r="F1757" i="6"/>
  <c r="K1757" i="6"/>
  <c r="C1758" i="6"/>
  <c r="E1758" i="6"/>
  <c r="F1758" i="6"/>
  <c r="K1758" i="6"/>
  <c r="C1759" i="6"/>
  <c r="E1759" i="6"/>
  <c r="F1759" i="6"/>
  <c r="K1759" i="6"/>
  <c r="C1760" i="6"/>
  <c r="E1760" i="6"/>
  <c r="F1760" i="6"/>
  <c r="K1760" i="6"/>
  <c r="C1761" i="6"/>
  <c r="E1761" i="6"/>
  <c r="F1761" i="6"/>
  <c r="K1761" i="6"/>
  <c r="C1762" i="6"/>
  <c r="E1762" i="6"/>
  <c r="F1762" i="6"/>
  <c r="K1762" i="6"/>
  <c r="C1763" i="6"/>
  <c r="E1763" i="6"/>
  <c r="F1763" i="6"/>
  <c r="K1763" i="6"/>
  <c r="C1764" i="6"/>
  <c r="E1764" i="6"/>
  <c r="F1764" i="6"/>
  <c r="K1764" i="6"/>
  <c r="C1765" i="6"/>
  <c r="E1765" i="6"/>
  <c r="F1765" i="6"/>
  <c r="K1765" i="6"/>
  <c r="C1766" i="6"/>
  <c r="E1766" i="6"/>
  <c r="F1766" i="6"/>
  <c r="K1766" i="6"/>
  <c r="C1767" i="6"/>
  <c r="E1767" i="6"/>
  <c r="F1767" i="6"/>
  <c r="K1767" i="6"/>
  <c r="C1768" i="6"/>
  <c r="E1768" i="6"/>
  <c r="F1768" i="6"/>
  <c r="K1768" i="6"/>
  <c r="C1769" i="6"/>
  <c r="E1769" i="6"/>
  <c r="F1769" i="6"/>
  <c r="K1769" i="6"/>
  <c r="C1770" i="6"/>
  <c r="E1770" i="6"/>
  <c r="F1770" i="6"/>
  <c r="K1770" i="6"/>
  <c r="C1771" i="6"/>
  <c r="E1771" i="6"/>
  <c r="F1771" i="6"/>
  <c r="K1771" i="6"/>
  <c r="C1772" i="6"/>
  <c r="E1772" i="6"/>
  <c r="F1772" i="6"/>
  <c r="K1772" i="6"/>
  <c r="C1773" i="6"/>
  <c r="E1773" i="6"/>
  <c r="F1773" i="6"/>
  <c r="K1773" i="6"/>
  <c r="C1774" i="6"/>
  <c r="E1774" i="6"/>
  <c r="F1774" i="6"/>
  <c r="K1774" i="6"/>
  <c r="C1775" i="6"/>
  <c r="E1775" i="6"/>
  <c r="F1775" i="6"/>
  <c r="K1775" i="6"/>
  <c r="C1776" i="6"/>
  <c r="E1776" i="6"/>
  <c r="F1776" i="6"/>
  <c r="K1776" i="6"/>
  <c r="C1777" i="6"/>
  <c r="E1777" i="6"/>
  <c r="F1777" i="6"/>
  <c r="K1777" i="6"/>
  <c r="C1778" i="6"/>
  <c r="E1778" i="6"/>
  <c r="F1778" i="6"/>
  <c r="K1778" i="6"/>
  <c r="C1779" i="6"/>
  <c r="E1779" i="6"/>
  <c r="F1779" i="6"/>
  <c r="K1779" i="6"/>
  <c r="C1780" i="6"/>
  <c r="E1780" i="6"/>
  <c r="F1780" i="6"/>
  <c r="K1780" i="6"/>
  <c r="C1781" i="6"/>
  <c r="E1781" i="6"/>
  <c r="F1781" i="6"/>
  <c r="K1781" i="6"/>
  <c r="C1782" i="6"/>
  <c r="E1782" i="6"/>
  <c r="F1782" i="6"/>
  <c r="K1782" i="6"/>
  <c r="C1783" i="6"/>
  <c r="E1783" i="6"/>
  <c r="F1783" i="6"/>
  <c r="K1783" i="6"/>
  <c r="C1784" i="6"/>
  <c r="E1784" i="6"/>
  <c r="F1784" i="6"/>
  <c r="K1784" i="6"/>
  <c r="C1785" i="6"/>
  <c r="E1785" i="6"/>
  <c r="F1785" i="6"/>
  <c r="K1785" i="6"/>
  <c r="C1786" i="6"/>
  <c r="E1786" i="6"/>
  <c r="F1786" i="6"/>
  <c r="K1786" i="6"/>
  <c r="C1787" i="6"/>
  <c r="E1787" i="6"/>
  <c r="F1787" i="6"/>
  <c r="K1787" i="6"/>
  <c r="C1788" i="6"/>
  <c r="E1788" i="6"/>
  <c r="F1788" i="6"/>
  <c r="K1788" i="6"/>
  <c r="C1789" i="6"/>
  <c r="E1789" i="6"/>
  <c r="F1789" i="6"/>
  <c r="K1789" i="6"/>
  <c r="C1790" i="6"/>
  <c r="E1790" i="6"/>
  <c r="F1790" i="6"/>
  <c r="K1790" i="6"/>
  <c r="C1791" i="6"/>
  <c r="E1791" i="6"/>
  <c r="F1791" i="6"/>
  <c r="K1791" i="6"/>
  <c r="C1792" i="6"/>
  <c r="E1792" i="6"/>
  <c r="F1792" i="6"/>
  <c r="K1792" i="6"/>
  <c r="C1793" i="6"/>
  <c r="E1793" i="6"/>
  <c r="F1793" i="6"/>
  <c r="K1793" i="6"/>
  <c r="C1794" i="6"/>
  <c r="E1794" i="6"/>
  <c r="F1794" i="6"/>
  <c r="K1794" i="6"/>
  <c r="C1795" i="6"/>
  <c r="E1795" i="6"/>
  <c r="F1795" i="6"/>
  <c r="K1795" i="6"/>
  <c r="C1796" i="6"/>
  <c r="E1796" i="6"/>
  <c r="F1796" i="6"/>
  <c r="K1796" i="6"/>
  <c r="C1797" i="6"/>
  <c r="E1797" i="6"/>
  <c r="F1797" i="6"/>
  <c r="K1797" i="6"/>
  <c r="C1798" i="6"/>
  <c r="E1798" i="6"/>
  <c r="F1798" i="6"/>
  <c r="K1798" i="6"/>
  <c r="C1799" i="6"/>
  <c r="E1799" i="6"/>
  <c r="F1799" i="6"/>
  <c r="K1799" i="6"/>
  <c r="C1800" i="6"/>
  <c r="E1800" i="6"/>
  <c r="F1800" i="6"/>
  <c r="K1800" i="6"/>
  <c r="C1801" i="6"/>
  <c r="E1801" i="6"/>
  <c r="F1801" i="6"/>
  <c r="K1801" i="6"/>
  <c r="C1802" i="6"/>
  <c r="E1802" i="6"/>
  <c r="F1802" i="6"/>
  <c r="K1802" i="6"/>
  <c r="C1803" i="6"/>
  <c r="E1803" i="6"/>
  <c r="F1803" i="6"/>
  <c r="K1803" i="6"/>
  <c r="C1804" i="6"/>
  <c r="E1804" i="6"/>
  <c r="F1804" i="6"/>
  <c r="K1804" i="6"/>
  <c r="C1805" i="6"/>
  <c r="E1805" i="6"/>
  <c r="F1805" i="6"/>
  <c r="K1805" i="6"/>
  <c r="C1806" i="6"/>
  <c r="E1806" i="6"/>
  <c r="F1806" i="6"/>
  <c r="K1806" i="6"/>
  <c r="C1807" i="6"/>
  <c r="E1807" i="6"/>
  <c r="F1807" i="6"/>
  <c r="K1807" i="6"/>
  <c r="C1808" i="6"/>
  <c r="E1808" i="6"/>
  <c r="F1808" i="6"/>
  <c r="K1808" i="6"/>
  <c r="C1809" i="6"/>
  <c r="E1809" i="6"/>
  <c r="F1809" i="6"/>
  <c r="K1809" i="6"/>
  <c r="C1810" i="6"/>
  <c r="E1810" i="6"/>
  <c r="F1810" i="6"/>
  <c r="K1810" i="6"/>
  <c r="C1811" i="6"/>
  <c r="E1811" i="6"/>
  <c r="F1811" i="6"/>
  <c r="K1811" i="6"/>
  <c r="C1812" i="6"/>
  <c r="E1812" i="6"/>
  <c r="F1812" i="6"/>
  <c r="K1812" i="6"/>
  <c r="C1813" i="6"/>
  <c r="E1813" i="6"/>
  <c r="F1813" i="6"/>
  <c r="K1813" i="6"/>
  <c r="C1814" i="6"/>
  <c r="E1814" i="6"/>
  <c r="F1814" i="6"/>
  <c r="K1814" i="6"/>
  <c r="C1815" i="6"/>
  <c r="E1815" i="6"/>
  <c r="F1815" i="6"/>
  <c r="K1815" i="6"/>
  <c r="C1816" i="6"/>
  <c r="E1816" i="6"/>
  <c r="F1816" i="6"/>
  <c r="K1816" i="6"/>
  <c r="C1817" i="6"/>
  <c r="E1817" i="6"/>
  <c r="F1817" i="6"/>
  <c r="K1817" i="6"/>
  <c r="C1818" i="6"/>
  <c r="E1818" i="6"/>
  <c r="F1818" i="6"/>
  <c r="K1818" i="6"/>
  <c r="C1819" i="6"/>
  <c r="E1819" i="6"/>
  <c r="F1819" i="6"/>
  <c r="K1819" i="6"/>
  <c r="C1820" i="6"/>
  <c r="E1820" i="6"/>
  <c r="F1820" i="6"/>
  <c r="K1820" i="6"/>
  <c r="C1821" i="6"/>
  <c r="E1821" i="6"/>
  <c r="F1821" i="6"/>
  <c r="K1821" i="6"/>
  <c r="C1822" i="6"/>
  <c r="E1822" i="6"/>
  <c r="F1822" i="6"/>
  <c r="K1822" i="6"/>
  <c r="C1823" i="6"/>
  <c r="E1823" i="6"/>
  <c r="F1823" i="6"/>
  <c r="K1823" i="6"/>
  <c r="C1824" i="6"/>
  <c r="E1824" i="6"/>
  <c r="F1824" i="6"/>
  <c r="K1824" i="6"/>
  <c r="C1825" i="6"/>
  <c r="E1825" i="6"/>
  <c r="F1825" i="6"/>
  <c r="K1825" i="6"/>
  <c r="C1826" i="6"/>
  <c r="E1826" i="6"/>
  <c r="F1826" i="6"/>
  <c r="K1826" i="6"/>
  <c r="C1827" i="6"/>
  <c r="E1827" i="6"/>
  <c r="F1827" i="6"/>
  <c r="K1827" i="6"/>
  <c r="C1828" i="6"/>
  <c r="E1828" i="6"/>
  <c r="F1828" i="6"/>
  <c r="K1828" i="6"/>
  <c r="C1829" i="6"/>
  <c r="E1829" i="6"/>
  <c r="F1829" i="6"/>
  <c r="K1829" i="6"/>
  <c r="C1830" i="6"/>
  <c r="E1830" i="6"/>
  <c r="F1830" i="6"/>
  <c r="K1830" i="6"/>
  <c r="C1831" i="6"/>
  <c r="E1831" i="6"/>
  <c r="F1831" i="6"/>
  <c r="K1831" i="6"/>
  <c r="C1832" i="6"/>
  <c r="E1832" i="6"/>
  <c r="F1832" i="6"/>
  <c r="K1832" i="6"/>
  <c r="C1833" i="6"/>
  <c r="E1833" i="6"/>
  <c r="F1833" i="6"/>
  <c r="K1833" i="6"/>
  <c r="C1834" i="6"/>
  <c r="E1834" i="6"/>
  <c r="F1834" i="6"/>
  <c r="K1834" i="6"/>
  <c r="C1835" i="6"/>
  <c r="E1835" i="6"/>
  <c r="F1835" i="6"/>
  <c r="K1835" i="6"/>
  <c r="C1836" i="6"/>
  <c r="E1836" i="6"/>
  <c r="F1836" i="6"/>
  <c r="K1836" i="6"/>
  <c r="C1837" i="6"/>
  <c r="E1837" i="6"/>
  <c r="F1837" i="6"/>
  <c r="K1837" i="6"/>
  <c r="C1838" i="6"/>
  <c r="E1838" i="6"/>
  <c r="F1838" i="6"/>
  <c r="K1838" i="6"/>
  <c r="C1839" i="6"/>
  <c r="E1839" i="6"/>
  <c r="F1839" i="6"/>
  <c r="K1839" i="6"/>
  <c r="C1840" i="6"/>
  <c r="E1840" i="6"/>
  <c r="F1840" i="6"/>
  <c r="K1840" i="6"/>
  <c r="C1841" i="6"/>
  <c r="E1841" i="6"/>
  <c r="F1841" i="6"/>
  <c r="K1841" i="6"/>
  <c r="C1842" i="6"/>
  <c r="E1842" i="6"/>
  <c r="F1842" i="6"/>
  <c r="K1842" i="6"/>
  <c r="C1843" i="6"/>
  <c r="E1843" i="6"/>
  <c r="F1843" i="6"/>
  <c r="K1843" i="6"/>
  <c r="C1844" i="6"/>
  <c r="E1844" i="6"/>
  <c r="F1844" i="6"/>
  <c r="K1844" i="6"/>
  <c r="C1845" i="6"/>
  <c r="E1845" i="6"/>
  <c r="F1845" i="6"/>
  <c r="K1845" i="6"/>
  <c r="C1846" i="6"/>
  <c r="E1846" i="6"/>
  <c r="F1846" i="6"/>
  <c r="K1846" i="6"/>
  <c r="C1847" i="6"/>
  <c r="E1847" i="6"/>
  <c r="F1847" i="6"/>
  <c r="K1847" i="6"/>
  <c r="C1848" i="6"/>
  <c r="E1848" i="6"/>
  <c r="F1848" i="6"/>
  <c r="K1848" i="6"/>
  <c r="C1849" i="6"/>
  <c r="E1849" i="6"/>
  <c r="F1849" i="6"/>
  <c r="K1849" i="6"/>
  <c r="C1850" i="6"/>
  <c r="E1850" i="6"/>
  <c r="F1850" i="6"/>
  <c r="K1850" i="6"/>
  <c r="C1851" i="6"/>
  <c r="E1851" i="6"/>
  <c r="F1851" i="6"/>
  <c r="K1851" i="6"/>
  <c r="C1852" i="6"/>
  <c r="E1852" i="6"/>
  <c r="F1852" i="6"/>
  <c r="K1852" i="6"/>
  <c r="C1853" i="6"/>
  <c r="E1853" i="6"/>
  <c r="F1853" i="6"/>
  <c r="K1853" i="6"/>
  <c r="C1854" i="6"/>
  <c r="E1854" i="6"/>
  <c r="F1854" i="6"/>
  <c r="K1854" i="6"/>
  <c r="C1855" i="6"/>
  <c r="E1855" i="6"/>
  <c r="F1855" i="6"/>
  <c r="K1855" i="6"/>
  <c r="C1856" i="6"/>
  <c r="E1856" i="6"/>
  <c r="F1856" i="6"/>
  <c r="K1856" i="6"/>
  <c r="C1857" i="6"/>
  <c r="E1857" i="6"/>
  <c r="F1857" i="6"/>
  <c r="K1857" i="6"/>
  <c r="C1858" i="6"/>
  <c r="E1858" i="6"/>
  <c r="F1858" i="6"/>
  <c r="K1858" i="6"/>
  <c r="C1859" i="6"/>
  <c r="E1859" i="6"/>
  <c r="F1859" i="6"/>
  <c r="K1859" i="6"/>
  <c r="C1860" i="6"/>
  <c r="E1860" i="6"/>
  <c r="F1860" i="6"/>
  <c r="K1860" i="6"/>
  <c r="C1861" i="6"/>
  <c r="E1861" i="6"/>
  <c r="F1861" i="6"/>
  <c r="K1861" i="6"/>
  <c r="C1862" i="6"/>
  <c r="E1862" i="6"/>
  <c r="F1862" i="6"/>
  <c r="K1862" i="6"/>
  <c r="C1863" i="6"/>
  <c r="E1863" i="6"/>
  <c r="F1863" i="6"/>
  <c r="K1863" i="6"/>
  <c r="C1864" i="6"/>
  <c r="E1864" i="6"/>
  <c r="F1864" i="6"/>
  <c r="K1864" i="6"/>
  <c r="C1865" i="6"/>
  <c r="E1865" i="6"/>
  <c r="F1865" i="6"/>
  <c r="K1865" i="6"/>
  <c r="C1866" i="6"/>
  <c r="E1866" i="6"/>
  <c r="F1866" i="6"/>
  <c r="K1866" i="6"/>
  <c r="C1867" i="6"/>
  <c r="E1867" i="6"/>
  <c r="F1867" i="6"/>
  <c r="K1867" i="6"/>
  <c r="C1868" i="6"/>
  <c r="E1868" i="6"/>
  <c r="F1868" i="6"/>
  <c r="K1868" i="6"/>
  <c r="C1869" i="6"/>
  <c r="E1869" i="6"/>
  <c r="F1869" i="6"/>
  <c r="K1869" i="6"/>
  <c r="C1870" i="6"/>
  <c r="E1870" i="6"/>
  <c r="F1870" i="6"/>
  <c r="K1870" i="6"/>
  <c r="C1871" i="6"/>
  <c r="E1871" i="6"/>
  <c r="F1871" i="6"/>
  <c r="K1871" i="6"/>
  <c r="C1872" i="6"/>
  <c r="E1872" i="6"/>
  <c r="F1872" i="6"/>
  <c r="K1872" i="6"/>
  <c r="C1873" i="6"/>
  <c r="E1873" i="6"/>
  <c r="F1873" i="6"/>
  <c r="K1873" i="6"/>
  <c r="C1874" i="6"/>
  <c r="E1874" i="6"/>
  <c r="F1874" i="6"/>
  <c r="K1874" i="6"/>
  <c r="C1875" i="6"/>
  <c r="E1875" i="6"/>
  <c r="F1875" i="6"/>
  <c r="K1875" i="6"/>
  <c r="C1876" i="6"/>
  <c r="E1876" i="6"/>
  <c r="F1876" i="6"/>
  <c r="K1876" i="6"/>
  <c r="C1877" i="6"/>
  <c r="E1877" i="6"/>
  <c r="F1877" i="6"/>
  <c r="K1877" i="6"/>
  <c r="C1878" i="6"/>
  <c r="E1878" i="6"/>
  <c r="F1878" i="6"/>
  <c r="K1878" i="6"/>
  <c r="C1879" i="6"/>
  <c r="E1879" i="6"/>
  <c r="F1879" i="6"/>
  <c r="K1879" i="6"/>
  <c r="C1880" i="6"/>
  <c r="E1880" i="6"/>
  <c r="F1880" i="6"/>
  <c r="K1880" i="6"/>
  <c r="C1881" i="6"/>
  <c r="E1881" i="6"/>
  <c r="F1881" i="6"/>
  <c r="K1881" i="6"/>
  <c r="C1882" i="6"/>
  <c r="E1882" i="6"/>
  <c r="F1882" i="6"/>
  <c r="K1882" i="6"/>
  <c r="C1883" i="6"/>
  <c r="E1883" i="6"/>
  <c r="F1883" i="6"/>
  <c r="K1883" i="6"/>
  <c r="C1884" i="6"/>
  <c r="E1884" i="6"/>
  <c r="F1884" i="6"/>
  <c r="K1884" i="6"/>
  <c r="C1885" i="6"/>
  <c r="E1885" i="6"/>
  <c r="F1885" i="6"/>
  <c r="K1885" i="6"/>
  <c r="C1886" i="6"/>
  <c r="E1886" i="6"/>
  <c r="F1886" i="6"/>
  <c r="K1886" i="6"/>
  <c r="C1887" i="6"/>
  <c r="E1887" i="6"/>
  <c r="F1887" i="6"/>
  <c r="K1887" i="6"/>
  <c r="C1888" i="6"/>
  <c r="E1888" i="6"/>
  <c r="F1888" i="6"/>
  <c r="K1888" i="6"/>
  <c r="C1889" i="6"/>
  <c r="E1889" i="6"/>
  <c r="F1889" i="6"/>
  <c r="K1889" i="6"/>
  <c r="C1890" i="6"/>
  <c r="E1890" i="6"/>
  <c r="F1890" i="6"/>
  <c r="K1890" i="6"/>
  <c r="C1891" i="6"/>
  <c r="E1891" i="6"/>
  <c r="F1891" i="6"/>
  <c r="K1891" i="6"/>
  <c r="C1892" i="6"/>
  <c r="E1892" i="6"/>
  <c r="F1892" i="6"/>
  <c r="K1892" i="6"/>
  <c r="C1893" i="6"/>
  <c r="E1893" i="6"/>
  <c r="F1893" i="6"/>
  <c r="K1893" i="6"/>
  <c r="C1894" i="6"/>
  <c r="E1894" i="6"/>
  <c r="F1894" i="6"/>
  <c r="K1894" i="6"/>
  <c r="C1895" i="6"/>
  <c r="E1895" i="6"/>
  <c r="F1895" i="6"/>
  <c r="K1895" i="6"/>
  <c r="C1896" i="6"/>
  <c r="E1896" i="6"/>
  <c r="F1896" i="6"/>
  <c r="K1896" i="6"/>
  <c r="C1897" i="6"/>
  <c r="E1897" i="6"/>
  <c r="F1897" i="6"/>
  <c r="K1897" i="6"/>
  <c r="C1898" i="6"/>
  <c r="E1898" i="6"/>
  <c r="F1898" i="6"/>
  <c r="K1898" i="6"/>
  <c r="C1899" i="6"/>
  <c r="E1899" i="6"/>
  <c r="F1899" i="6"/>
  <c r="K1899" i="6"/>
  <c r="C1900" i="6"/>
  <c r="E1900" i="6"/>
  <c r="F1900" i="6"/>
  <c r="K1900" i="6"/>
  <c r="C1901" i="6"/>
  <c r="E1901" i="6"/>
  <c r="F1901" i="6"/>
  <c r="K1901" i="6"/>
  <c r="C1902" i="6"/>
  <c r="E1902" i="6"/>
  <c r="F1902" i="6"/>
  <c r="K1902" i="6"/>
  <c r="C1903" i="6"/>
  <c r="E1903" i="6"/>
  <c r="F1903" i="6"/>
  <c r="K1903" i="6"/>
  <c r="C1904" i="6"/>
  <c r="E1904" i="6"/>
  <c r="F1904" i="6"/>
  <c r="K1904" i="6"/>
  <c r="C1905" i="6"/>
  <c r="E1905" i="6"/>
  <c r="F1905" i="6"/>
  <c r="K1905" i="6"/>
  <c r="C1906" i="6"/>
  <c r="E1906" i="6"/>
  <c r="F1906" i="6"/>
  <c r="K1906" i="6"/>
  <c r="C1907" i="6"/>
  <c r="E1907" i="6"/>
  <c r="F1907" i="6"/>
  <c r="K1907" i="6"/>
  <c r="C1908" i="6"/>
  <c r="E1908" i="6"/>
  <c r="F1908" i="6"/>
  <c r="K1908" i="6"/>
  <c r="C1909" i="6"/>
  <c r="E1909" i="6"/>
  <c r="F1909" i="6"/>
  <c r="K1909" i="6"/>
  <c r="C1910" i="6"/>
  <c r="E1910" i="6"/>
  <c r="F1910" i="6"/>
  <c r="K1910" i="6"/>
  <c r="C1911" i="6"/>
  <c r="E1911" i="6"/>
  <c r="F1911" i="6"/>
  <c r="K1911" i="6"/>
  <c r="C1912" i="6"/>
  <c r="E1912" i="6"/>
  <c r="F1912" i="6"/>
  <c r="K1912" i="6"/>
  <c r="C1913" i="6"/>
  <c r="E1913" i="6"/>
  <c r="F1913" i="6"/>
  <c r="K1913" i="6"/>
  <c r="C1914" i="6"/>
  <c r="E1914" i="6"/>
  <c r="F1914" i="6"/>
  <c r="K1914" i="6"/>
  <c r="C1915" i="6"/>
  <c r="E1915" i="6"/>
  <c r="F1915" i="6"/>
  <c r="K1915" i="6"/>
  <c r="C1916" i="6"/>
  <c r="E1916" i="6"/>
  <c r="F1916" i="6"/>
  <c r="K1916" i="6"/>
  <c r="C1917" i="6"/>
  <c r="E1917" i="6"/>
  <c r="F1917" i="6"/>
  <c r="K1917" i="6"/>
  <c r="C1918" i="6"/>
  <c r="E1918" i="6"/>
  <c r="F1918" i="6"/>
  <c r="K1918" i="6"/>
  <c r="C1919" i="6"/>
  <c r="E1919" i="6"/>
  <c r="F1919" i="6"/>
  <c r="K1919" i="6"/>
  <c r="C1920" i="6"/>
  <c r="E1920" i="6"/>
  <c r="F1920" i="6"/>
  <c r="K1920" i="6"/>
  <c r="C1921" i="6"/>
  <c r="E1921" i="6"/>
  <c r="F1921" i="6"/>
  <c r="K1921" i="6"/>
  <c r="C1922" i="6"/>
  <c r="E1922" i="6"/>
  <c r="F1922" i="6"/>
  <c r="K1922" i="6"/>
  <c r="C1923" i="6"/>
  <c r="E1923" i="6"/>
  <c r="F1923" i="6"/>
  <c r="K1923" i="6"/>
  <c r="C1924" i="6"/>
  <c r="E1924" i="6"/>
  <c r="F1924" i="6"/>
  <c r="K1924" i="6"/>
  <c r="C1925" i="6"/>
  <c r="E1925" i="6"/>
  <c r="F1925" i="6"/>
  <c r="K1925" i="6"/>
  <c r="C1926" i="6"/>
  <c r="E1926" i="6"/>
  <c r="F1926" i="6"/>
  <c r="K1926" i="6"/>
  <c r="C1927" i="6"/>
  <c r="E1927" i="6"/>
  <c r="F1927" i="6"/>
  <c r="K1927" i="6"/>
  <c r="C1928" i="6"/>
  <c r="E1928" i="6"/>
  <c r="F1928" i="6"/>
  <c r="K1928" i="6"/>
  <c r="C1929" i="6"/>
  <c r="E1929" i="6"/>
  <c r="F1929" i="6"/>
  <c r="K1929" i="6"/>
  <c r="C1930" i="6"/>
  <c r="E1930" i="6"/>
  <c r="F1930" i="6"/>
  <c r="K1930" i="6"/>
  <c r="C1931" i="6"/>
  <c r="E1931" i="6"/>
  <c r="F1931" i="6"/>
  <c r="K1931" i="6"/>
  <c r="C1932" i="6"/>
  <c r="E1932" i="6"/>
  <c r="F1932" i="6"/>
  <c r="K1932" i="6"/>
  <c r="C1933" i="6"/>
  <c r="E1933" i="6"/>
  <c r="F1933" i="6"/>
  <c r="K1933" i="6"/>
  <c r="C1934" i="6"/>
  <c r="E1934" i="6"/>
  <c r="F1934" i="6"/>
  <c r="K1934" i="6"/>
  <c r="C1935" i="6"/>
  <c r="E1935" i="6"/>
  <c r="F1935" i="6"/>
  <c r="K1935" i="6"/>
  <c r="C1936" i="6"/>
  <c r="E1936" i="6"/>
  <c r="F1936" i="6"/>
  <c r="K1936" i="6"/>
  <c r="C1937" i="6"/>
  <c r="E1937" i="6"/>
  <c r="F1937" i="6"/>
  <c r="K1937" i="6"/>
  <c r="C1938" i="6"/>
  <c r="E1938" i="6"/>
  <c r="F1938" i="6"/>
  <c r="K1938" i="6"/>
  <c r="C1939" i="6"/>
  <c r="E1939" i="6"/>
  <c r="F1939" i="6"/>
  <c r="K1939" i="6"/>
  <c r="C1940" i="6"/>
  <c r="E1940" i="6"/>
  <c r="F1940" i="6"/>
  <c r="K1940" i="6"/>
  <c r="C1941" i="6"/>
  <c r="E1941" i="6"/>
  <c r="F1941" i="6"/>
  <c r="K1941" i="6"/>
  <c r="C1942" i="6"/>
  <c r="E1942" i="6"/>
  <c r="F1942" i="6"/>
  <c r="K1942" i="6"/>
  <c r="C1943" i="6"/>
  <c r="E1943" i="6"/>
  <c r="F1943" i="6"/>
  <c r="K1943" i="6"/>
  <c r="C1944" i="6"/>
  <c r="E1944" i="6"/>
  <c r="F1944" i="6"/>
  <c r="K1944" i="6"/>
  <c r="C1945" i="6"/>
  <c r="E1945" i="6"/>
  <c r="F1945" i="6"/>
  <c r="K1945" i="6"/>
  <c r="C1946" i="6"/>
  <c r="E1946" i="6"/>
  <c r="F1946" i="6"/>
  <c r="K1946" i="6"/>
  <c r="C1947" i="6"/>
  <c r="E1947" i="6"/>
  <c r="F1947" i="6"/>
  <c r="K1947" i="6"/>
  <c r="C1948" i="6"/>
  <c r="E1948" i="6"/>
  <c r="F1948" i="6"/>
  <c r="K1948" i="6"/>
  <c r="C1949" i="6"/>
  <c r="E1949" i="6"/>
  <c r="F1949" i="6"/>
  <c r="K1949" i="6"/>
  <c r="C1950" i="6"/>
  <c r="E1950" i="6"/>
  <c r="F1950" i="6"/>
  <c r="K1950" i="6"/>
  <c r="C1951" i="6"/>
  <c r="E1951" i="6"/>
  <c r="F1951" i="6"/>
  <c r="K1951" i="6"/>
  <c r="C1952" i="6"/>
  <c r="E1952" i="6"/>
  <c r="F1952" i="6"/>
  <c r="K1952" i="6"/>
  <c r="C1953" i="6"/>
  <c r="E1953" i="6"/>
  <c r="F1953" i="6"/>
  <c r="K1953" i="6"/>
  <c r="C1954" i="6"/>
  <c r="E1954" i="6"/>
  <c r="F1954" i="6"/>
  <c r="K1954" i="6"/>
  <c r="C1955" i="6"/>
  <c r="E1955" i="6"/>
  <c r="F1955" i="6"/>
  <c r="K1955" i="6"/>
  <c r="C1956" i="6"/>
  <c r="E1956" i="6"/>
  <c r="F1956" i="6"/>
  <c r="K1956" i="6"/>
  <c r="C1957" i="6"/>
  <c r="E1957" i="6"/>
  <c r="F1957" i="6"/>
  <c r="K1957" i="6"/>
  <c r="C1958" i="6"/>
  <c r="E1958" i="6"/>
  <c r="F1958" i="6"/>
  <c r="K1958" i="6"/>
  <c r="C1959" i="6"/>
  <c r="E1959" i="6"/>
  <c r="F1959" i="6"/>
  <c r="K1959" i="6"/>
  <c r="C1960" i="6"/>
  <c r="E1960" i="6"/>
  <c r="F1960" i="6"/>
  <c r="K1960" i="6"/>
  <c r="C1961" i="6"/>
  <c r="E1961" i="6"/>
  <c r="F1961" i="6"/>
  <c r="K1961" i="6"/>
  <c r="C1962" i="6"/>
  <c r="E1962" i="6"/>
  <c r="F1962" i="6"/>
  <c r="K1962" i="6"/>
  <c r="C1963" i="6"/>
  <c r="E1963" i="6"/>
  <c r="F1963" i="6"/>
  <c r="K1963" i="6"/>
  <c r="C1964" i="6"/>
  <c r="E1964" i="6"/>
  <c r="F1964" i="6"/>
  <c r="K1964" i="6"/>
  <c r="C1965" i="6"/>
  <c r="E1965" i="6"/>
  <c r="F1965" i="6"/>
  <c r="K1965" i="6"/>
  <c r="C1966" i="6"/>
  <c r="E1966" i="6"/>
  <c r="F1966" i="6"/>
  <c r="K1966" i="6"/>
  <c r="C1967" i="6"/>
  <c r="E1967" i="6"/>
  <c r="F1967" i="6"/>
  <c r="K1967" i="6"/>
  <c r="C1968" i="6"/>
  <c r="E1968" i="6"/>
  <c r="F1968" i="6"/>
  <c r="K1968" i="6"/>
  <c r="C1969" i="6"/>
  <c r="E1969" i="6"/>
  <c r="F1969" i="6"/>
  <c r="K1969" i="6"/>
  <c r="C1970" i="6"/>
  <c r="E1970" i="6"/>
  <c r="F1970" i="6"/>
  <c r="K1970" i="6"/>
  <c r="C1971" i="6"/>
  <c r="E1971" i="6"/>
  <c r="F1971" i="6"/>
  <c r="K1971" i="6"/>
  <c r="C1972" i="6"/>
  <c r="E1972" i="6"/>
  <c r="F1972" i="6"/>
  <c r="K1972" i="6"/>
  <c r="C1973" i="6"/>
  <c r="E1973" i="6"/>
  <c r="F1973" i="6"/>
  <c r="K1973" i="6"/>
  <c r="C1974" i="6"/>
  <c r="E1974" i="6"/>
  <c r="F1974" i="6"/>
  <c r="K1974" i="6"/>
  <c r="C1975" i="6"/>
  <c r="E1975" i="6"/>
  <c r="F1975" i="6"/>
  <c r="K1975" i="6"/>
  <c r="C1976" i="6"/>
  <c r="E1976" i="6"/>
  <c r="F1976" i="6"/>
  <c r="K1976" i="6"/>
  <c r="C1977" i="6"/>
  <c r="E1977" i="6"/>
  <c r="F1977" i="6"/>
  <c r="K1977" i="6"/>
  <c r="C1978" i="6"/>
  <c r="E1978" i="6"/>
  <c r="F1978" i="6"/>
  <c r="K1978" i="6"/>
  <c r="C1979" i="6"/>
  <c r="E1979" i="6"/>
  <c r="F1979" i="6"/>
  <c r="K1979" i="6"/>
  <c r="C1980" i="6"/>
  <c r="E1980" i="6"/>
  <c r="F1980" i="6"/>
  <c r="K1980" i="6"/>
  <c r="C1981" i="6"/>
  <c r="E1981" i="6"/>
  <c r="F1981" i="6"/>
  <c r="K1981" i="6"/>
  <c r="C1982" i="6"/>
  <c r="E1982" i="6"/>
  <c r="F1982" i="6"/>
  <c r="K1982" i="6"/>
  <c r="C1983" i="6"/>
  <c r="E1983" i="6"/>
  <c r="F1983" i="6"/>
  <c r="K1983" i="6"/>
  <c r="C1984" i="6"/>
  <c r="E1984" i="6"/>
  <c r="F1984" i="6"/>
  <c r="K1984" i="6"/>
  <c r="C1985" i="6"/>
  <c r="E1985" i="6"/>
  <c r="F1985" i="6"/>
  <c r="K1985" i="6"/>
  <c r="C1986" i="6"/>
  <c r="E1986" i="6"/>
  <c r="F1986" i="6"/>
  <c r="K1986" i="6"/>
  <c r="C1987" i="6"/>
  <c r="E1987" i="6"/>
  <c r="F1987" i="6"/>
  <c r="K1987" i="6"/>
  <c r="C1988" i="6"/>
  <c r="E1988" i="6"/>
  <c r="F1988" i="6"/>
  <c r="K1988" i="6"/>
  <c r="C1989" i="6"/>
  <c r="E1989" i="6"/>
  <c r="F1989" i="6"/>
  <c r="K1989" i="6"/>
  <c r="C1990" i="6"/>
  <c r="E1990" i="6"/>
  <c r="F1990" i="6"/>
  <c r="K1990" i="6"/>
  <c r="C1991" i="6"/>
  <c r="E1991" i="6"/>
  <c r="F1991" i="6"/>
  <c r="K1991" i="6"/>
  <c r="C1992" i="6"/>
  <c r="E1992" i="6"/>
  <c r="F1992" i="6"/>
  <c r="K1992" i="6"/>
  <c r="C1993" i="6"/>
  <c r="E1993" i="6"/>
  <c r="F1993" i="6"/>
  <c r="K1993" i="6"/>
  <c r="C1994" i="6"/>
  <c r="E1994" i="6"/>
  <c r="F1994" i="6"/>
  <c r="K1994" i="6"/>
  <c r="C1995" i="6"/>
  <c r="E1995" i="6"/>
  <c r="F1995" i="6"/>
  <c r="K1995" i="6"/>
  <c r="C1996" i="6"/>
  <c r="E1996" i="6"/>
  <c r="F1996" i="6"/>
  <c r="K1996" i="6"/>
  <c r="C1997" i="6"/>
  <c r="E1997" i="6"/>
  <c r="F1997" i="6"/>
  <c r="K1997" i="6"/>
  <c r="C1998" i="6"/>
  <c r="E1998" i="6"/>
  <c r="F1998" i="6"/>
  <c r="K1998" i="6"/>
  <c r="C1999" i="6"/>
  <c r="E1999" i="6"/>
  <c r="F1999" i="6"/>
  <c r="K1999" i="6"/>
  <c r="C2000" i="6"/>
  <c r="E2000" i="6"/>
  <c r="F2000" i="6"/>
  <c r="K2000" i="6"/>
  <c r="C2001" i="6"/>
  <c r="E2001" i="6"/>
  <c r="F2001" i="6"/>
  <c r="K2001" i="6"/>
  <c r="C2002" i="6"/>
  <c r="E2002" i="6"/>
  <c r="F2002" i="6"/>
  <c r="K2002" i="6"/>
  <c r="C2003" i="6"/>
  <c r="E2003" i="6"/>
  <c r="F2003" i="6"/>
  <c r="K2003" i="6"/>
  <c r="C2004" i="6"/>
  <c r="E2004" i="6"/>
  <c r="F2004" i="6"/>
  <c r="K2004" i="6"/>
  <c r="C2005" i="6"/>
  <c r="E2005" i="6"/>
  <c r="F2005" i="6"/>
  <c r="K2005" i="6"/>
  <c r="C2006" i="6"/>
  <c r="E2006" i="6"/>
  <c r="F2006" i="6"/>
  <c r="K2006" i="6"/>
  <c r="C2007" i="6"/>
  <c r="E2007" i="6"/>
  <c r="F2007" i="6"/>
  <c r="K2007" i="6"/>
  <c r="C2008" i="6"/>
  <c r="E2008" i="6"/>
  <c r="F2008" i="6"/>
  <c r="K2008" i="6"/>
  <c r="C2009" i="6"/>
  <c r="E2009" i="6"/>
  <c r="F2009" i="6"/>
  <c r="K2009" i="6"/>
  <c r="C2010" i="6"/>
  <c r="E2010" i="6"/>
  <c r="F2010" i="6"/>
  <c r="K2010" i="6"/>
  <c r="C2011" i="6"/>
  <c r="E2011" i="6"/>
  <c r="F2011" i="6"/>
  <c r="K2011" i="6"/>
  <c r="C2012" i="6"/>
  <c r="E2012" i="6"/>
  <c r="F2012" i="6"/>
  <c r="K2012" i="6"/>
  <c r="C2013" i="6"/>
  <c r="E2013" i="6"/>
  <c r="F2013" i="6"/>
  <c r="K2013" i="6"/>
  <c r="C2014" i="6"/>
  <c r="E2014" i="6"/>
  <c r="F2014" i="6"/>
  <c r="K2014" i="6"/>
  <c r="C2015" i="6"/>
  <c r="E2015" i="6"/>
  <c r="F2015" i="6"/>
  <c r="K2015" i="6"/>
  <c r="C2016" i="6"/>
  <c r="E2016" i="6"/>
  <c r="F2016" i="6"/>
  <c r="K2016" i="6"/>
  <c r="C2017" i="6"/>
  <c r="E2017" i="6"/>
  <c r="F2017" i="6"/>
  <c r="K2017" i="6"/>
  <c r="C2018" i="6"/>
  <c r="E2018" i="6"/>
  <c r="F2018" i="6"/>
  <c r="K2018" i="6"/>
  <c r="C2019" i="6"/>
  <c r="E2019" i="6"/>
  <c r="F2019" i="6"/>
  <c r="K2019" i="6"/>
  <c r="C2020" i="6"/>
  <c r="E2020" i="6"/>
  <c r="F2020" i="6"/>
  <c r="K2020" i="6"/>
  <c r="C2021" i="6"/>
  <c r="E2021" i="6"/>
  <c r="F2021" i="6"/>
  <c r="K2021" i="6"/>
  <c r="C2022" i="6"/>
  <c r="E2022" i="6"/>
  <c r="F2022" i="6"/>
  <c r="K2022" i="6"/>
  <c r="C2023" i="6"/>
  <c r="E2023" i="6"/>
  <c r="F2023" i="6"/>
  <c r="K2023" i="6"/>
  <c r="C2024" i="6"/>
  <c r="E2024" i="6"/>
  <c r="F2024" i="6"/>
  <c r="K2024" i="6"/>
  <c r="C2025" i="6"/>
  <c r="E2025" i="6"/>
  <c r="F2025" i="6"/>
  <c r="K2025" i="6"/>
  <c r="C2026" i="6"/>
  <c r="E2026" i="6"/>
  <c r="F2026" i="6"/>
  <c r="K2026" i="6"/>
  <c r="C2027" i="6"/>
  <c r="E2027" i="6"/>
  <c r="F2027" i="6"/>
  <c r="K2027" i="6"/>
  <c r="C2028" i="6"/>
  <c r="E2028" i="6"/>
  <c r="F2028" i="6"/>
  <c r="K2028" i="6"/>
  <c r="C2029" i="6"/>
  <c r="E2029" i="6"/>
  <c r="F2029" i="6"/>
  <c r="K2029" i="6"/>
  <c r="C2030" i="6"/>
  <c r="E2030" i="6"/>
  <c r="F2030" i="6"/>
  <c r="K2030" i="6"/>
  <c r="C2031" i="6"/>
  <c r="E2031" i="6"/>
  <c r="F2031" i="6"/>
  <c r="K2031" i="6"/>
  <c r="C2032" i="6"/>
  <c r="E2032" i="6"/>
  <c r="F2032" i="6"/>
  <c r="K2032" i="6"/>
  <c r="C2033" i="6"/>
  <c r="E2033" i="6"/>
  <c r="F2033" i="6"/>
  <c r="K2033" i="6"/>
  <c r="C2034" i="6"/>
  <c r="E2034" i="6"/>
  <c r="F2034" i="6"/>
  <c r="K2034" i="6"/>
  <c r="C2035" i="6"/>
  <c r="E2035" i="6"/>
  <c r="F2035" i="6"/>
  <c r="K2035" i="6"/>
  <c r="C2036" i="6"/>
  <c r="E2036" i="6"/>
  <c r="F2036" i="6"/>
  <c r="K2036" i="6"/>
  <c r="C2037" i="6"/>
  <c r="E2037" i="6"/>
  <c r="F2037" i="6"/>
  <c r="K2037" i="6"/>
  <c r="C2038" i="6"/>
  <c r="E2038" i="6"/>
  <c r="F2038" i="6"/>
  <c r="K2038" i="6"/>
  <c r="C2039" i="6"/>
  <c r="E2039" i="6"/>
  <c r="F2039" i="6"/>
  <c r="K2039" i="6"/>
  <c r="C2040" i="6"/>
  <c r="E2040" i="6"/>
  <c r="F2040" i="6"/>
  <c r="K2040" i="6"/>
  <c r="C2041" i="6"/>
  <c r="E2041" i="6"/>
  <c r="F2041" i="6"/>
  <c r="K2041" i="6"/>
  <c r="C2042" i="6"/>
  <c r="E2042" i="6"/>
  <c r="F2042" i="6"/>
  <c r="K2042" i="6"/>
  <c r="C2043" i="6"/>
  <c r="E2043" i="6"/>
  <c r="F2043" i="6"/>
  <c r="K2043" i="6"/>
  <c r="C2044" i="6"/>
  <c r="E2044" i="6"/>
  <c r="F2044" i="6"/>
  <c r="K2044" i="6"/>
  <c r="C2045" i="6"/>
  <c r="E2045" i="6"/>
  <c r="F2045" i="6"/>
  <c r="K2045" i="6"/>
  <c r="C2046" i="6"/>
  <c r="E2046" i="6"/>
  <c r="F2046" i="6"/>
  <c r="K2046" i="6"/>
  <c r="C2047" i="6"/>
  <c r="E2047" i="6"/>
  <c r="F2047" i="6"/>
  <c r="K2047" i="6"/>
  <c r="C2048" i="6"/>
  <c r="E2048" i="6"/>
  <c r="F2048" i="6"/>
  <c r="K2048" i="6"/>
  <c r="C2049" i="6"/>
  <c r="E2049" i="6"/>
  <c r="F2049" i="6"/>
  <c r="K2049" i="6"/>
  <c r="C2050" i="6"/>
  <c r="E2050" i="6"/>
  <c r="F2050" i="6"/>
  <c r="K2050" i="6"/>
  <c r="C2051" i="6"/>
  <c r="E2051" i="6"/>
  <c r="F2051" i="6"/>
  <c r="K2051" i="6"/>
  <c r="C2052" i="6"/>
  <c r="E2052" i="6"/>
  <c r="F2052" i="6"/>
  <c r="K2052" i="6"/>
  <c r="C2053" i="6"/>
  <c r="E2053" i="6"/>
  <c r="F2053" i="6"/>
  <c r="K2053" i="6"/>
  <c r="C2054" i="6"/>
  <c r="E2054" i="6"/>
  <c r="F2054" i="6"/>
  <c r="K2054" i="6"/>
  <c r="C2055" i="6"/>
  <c r="E2055" i="6"/>
  <c r="F2055" i="6"/>
  <c r="K2055" i="6"/>
  <c r="C2056" i="6"/>
  <c r="E2056" i="6"/>
  <c r="F2056" i="6"/>
  <c r="K2056" i="6"/>
  <c r="C2057" i="6"/>
  <c r="E2057" i="6"/>
  <c r="F2057" i="6"/>
  <c r="K2057" i="6"/>
  <c r="C2058" i="6"/>
  <c r="E2058" i="6"/>
  <c r="F2058" i="6"/>
  <c r="K2058" i="6"/>
  <c r="C2059" i="6"/>
  <c r="E2059" i="6"/>
  <c r="F2059" i="6"/>
  <c r="K2059" i="6"/>
  <c r="C2060" i="6"/>
  <c r="E2060" i="6"/>
  <c r="F2060" i="6"/>
  <c r="K2060" i="6"/>
  <c r="C2061" i="6"/>
  <c r="E2061" i="6"/>
  <c r="F2061" i="6"/>
  <c r="K2061" i="6"/>
  <c r="C2062" i="6"/>
  <c r="E2062" i="6"/>
  <c r="F2062" i="6"/>
  <c r="K2062" i="6"/>
  <c r="C2063" i="6"/>
  <c r="E2063" i="6"/>
  <c r="F2063" i="6"/>
  <c r="K2063" i="6"/>
  <c r="C2064" i="6"/>
  <c r="E2064" i="6"/>
  <c r="F2064" i="6"/>
  <c r="K2064" i="6"/>
  <c r="C2065" i="6"/>
  <c r="E2065" i="6"/>
  <c r="F2065" i="6"/>
  <c r="K2065" i="6"/>
  <c r="C2066" i="6"/>
  <c r="E2066" i="6"/>
  <c r="F2066" i="6"/>
  <c r="K2066" i="6"/>
  <c r="C2067" i="6"/>
  <c r="E2067" i="6"/>
  <c r="F2067" i="6"/>
  <c r="K2067" i="6"/>
  <c r="C2068" i="6"/>
  <c r="E2068" i="6"/>
  <c r="F2068" i="6"/>
  <c r="K2068" i="6"/>
  <c r="C2069" i="6"/>
  <c r="E2069" i="6"/>
  <c r="F2069" i="6"/>
  <c r="K2069" i="6"/>
  <c r="C2070" i="6"/>
  <c r="E2070" i="6"/>
  <c r="F2070" i="6"/>
  <c r="K2070" i="6"/>
  <c r="C2071" i="6"/>
  <c r="E2071" i="6"/>
  <c r="F2071" i="6"/>
  <c r="K2071" i="6"/>
  <c r="C2072" i="6"/>
  <c r="E2072" i="6"/>
  <c r="F2072" i="6"/>
  <c r="K2072" i="6"/>
  <c r="C2073" i="6"/>
  <c r="E2073" i="6"/>
  <c r="F2073" i="6"/>
  <c r="K2073" i="6"/>
  <c r="C2074" i="6"/>
  <c r="E2074" i="6"/>
  <c r="F2074" i="6"/>
  <c r="K2074" i="6"/>
  <c r="C2075" i="6"/>
  <c r="E2075" i="6"/>
  <c r="F2075" i="6"/>
  <c r="K2075" i="6"/>
  <c r="C2076" i="6"/>
  <c r="E2076" i="6"/>
  <c r="F2076" i="6"/>
  <c r="K2076" i="6"/>
  <c r="C2077" i="6"/>
  <c r="E2077" i="6"/>
  <c r="F2077" i="6"/>
  <c r="K2077" i="6"/>
  <c r="C2078" i="6"/>
  <c r="E2078" i="6"/>
  <c r="F2078" i="6"/>
  <c r="K2078" i="6"/>
  <c r="C2079" i="6"/>
  <c r="E2079" i="6"/>
  <c r="F2079" i="6"/>
  <c r="K2079" i="6"/>
  <c r="C2080" i="6"/>
  <c r="E2080" i="6"/>
  <c r="F2080" i="6"/>
  <c r="K2080" i="6"/>
  <c r="C2081" i="6"/>
  <c r="E2081" i="6"/>
  <c r="F2081" i="6"/>
  <c r="K2081" i="6"/>
  <c r="C2082" i="6"/>
  <c r="E2082" i="6"/>
  <c r="F2082" i="6"/>
  <c r="K2082" i="6"/>
  <c r="C2083" i="6"/>
  <c r="E2083" i="6"/>
  <c r="F2083" i="6"/>
  <c r="K2083" i="6"/>
  <c r="C2084" i="6"/>
  <c r="E2084" i="6"/>
  <c r="F2084" i="6"/>
  <c r="K2084" i="6"/>
  <c r="C2085" i="6"/>
  <c r="E2085" i="6"/>
  <c r="F2085" i="6"/>
  <c r="K2085" i="6"/>
  <c r="C2086" i="6"/>
  <c r="E2086" i="6"/>
  <c r="F2086" i="6"/>
  <c r="K2086" i="6"/>
  <c r="C2087" i="6"/>
  <c r="E2087" i="6"/>
  <c r="F2087" i="6"/>
  <c r="K2087" i="6"/>
  <c r="C2088" i="6"/>
  <c r="E2088" i="6"/>
  <c r="F2088" i="6"/>
  <c r="K2088" i="6"/>
  <c r="C2089" i="6"/>
  <c r="E2089" i="6"/>
  <c r="F2089" i="6"/>
  <c r="K2089" i="6"/>
  <c r="C2090" i="6"/>
  <c r="E2090" i="6"/>
  <c r="F2090" i="6"/>
  <c r="K2090" i="6"/>
  <c r="C2091" i="6"/>
  <c r="E2091" i="6"/>
  <c r="F2091" i="6"/>
  <c r="K2091" i="6"/>
  <c r="C2092" i="6"/>
  <c r="E2092" i="6"/>
  <c r="F2092" i="6"/>
  <c r="K2092" i="6"/>
  <c r="C2093" i="6"/>
  <c r="E2093" i="6"/>
  <c r="F2093" i="6"/>
  <c r="K2093" i="6"/>
  <c r="C2094" i="6"/>
  <c r="E2094" i="6"/>
  <c r="F2094" i="6"/>
  <c r="K2094" i="6"/>
  <c r="C2095" i="6"/>
  <c r="E2095" i="6"/>
  <c r="F2095" i="6"/>
  <c r="K2095" i="6"/>
  <c r="C2096" i="6"/>
  <c r="E2096" i="6"/>
  <c r="F2096" i="6"/>
  <c r="K2096" i="6"/>
  <c r="C2097" i="6"/>
  <c r="E2097" i="6"/>
  <c r="F2097" i="6"/>
  <c r="K2097" i="6"/>
  <c r="C2098" i="6"/>
  <c r="E2098" i="6"/>
  <c r="F2098" i="6"/>
  <c r="K2098" i="6"/>
  <c r="C2099" i="6"/>
  <c r="E2099" i="6"/>
  <c r="F2099" i="6"/>
  <c r="K2099" i="6"/>
  <c r="C2100" i="6"/>
  <c r="E2100" i="6"/>
  <c r="F2100" i="6"/>
  <c r="K2100" i="6"/>
  <c r="C2101" i="6"/>
  <c r="E2101" i="6"/>
  <c r="F2101" i="6"/>
  <c r="K2101" i="6"/>
  <c r="C2102" i="6"/>
  <c r="E2102" i="6"/>
  <c r="F2102" i="6"/>
  <c r="K2102" i="6"/>
  <c r="C2103" i="6"/>
  <c r="E2103" i="6"/>
  <c r="F2103" i="6"/>
  <c r="K2103" i="6"/>
  <c r="C2104" i="6"/>
  <c r="E2104" i="6"/>
  <c r="F2104" i="6"/>
  <c r="K2104" i="6"/>
  <c r="C2105" i="6"/>
  <c r="E2105" i="6"/>
  <c r="F2105" i="6"/>
  <c r="K2105" i="6"/>
  <c r="C2106" i="6"/>
  <c r="E2106" i="6"/>
  <c r="F2106" i="6"/>
  <c r="K2106" i="6"/>
  <c r="C2107" i="6"/>
  <c r="E2107" i="6"/>
  <c r="F2107" i="6"/>
  <c r="K2107" i="6"/>
  <c r="C2108" i="6"/>
  <c r="E2108" i="6"/>
  <c r="F2108" i="6"/>
  <c r="K2108" i="6"/>
  <c r="C2109" i="6"/>
  <c r="E2109" i="6"/>
  <c r="F2109" i="6"/>
  <c r="K2109" i="6"/>
  <c r="C2110" i="6"/>
  <c r="E2110" i="6"/>
  <c r="F2110" i="6"/>
  <c r="K2110" i="6"/>
  <c r="C2111" i="6"/>
  <c r="E2111" i="6"/>
  <c r="F2111" i="6"/>
  <c r="K2111" i="6"/>
  <c r="C2112" i="6"/>
  <c r="E2112" i="6"/>
  <c r="F2112" i="6"/>
  <c r="K2112" i="6"/>
  <c r="C2113" i="6"/>
  <c r="E2113" i="6"/>
  <c r="F2113" i="6"/>
  <c r="K2113" i="6"/>
  <c r="C2114" i="6"/>
  <c r="E2114" i="6"/>
  <c r="F2114" i="6"/>
  <c r="K2114" i="6"/>
  <c r="C2115" i="6"/>
  <c r="E2115" i="6"/>
  <c r="F2115" i="6"/>
  <c r="K2115" i="6"/>
  <c r="C2116" i="6"/>
  <c r="E2116" i="6"/>
  <c r="F2116" i="6"/>
  <c r="K2116" i="6"/>
  <c r="C2117" i="6"/>
  <c r="E2117" i="6"/>
  <c r="F2117" i="6"/>
  <c r="K2117" i="6"/>
  <c r="C2118" i="6"/>
  <c r="E2118" i="6"/>
  <c r="F2118" i="6"/>
  <c r="K2118" i="6"/>
  <c r="C2119" i="6"/>
  <c r="E2119" i="6"/>
  <c r="F2119" i="6"/>
  <c r="K2119" i="6"/>
  <c r="C2120" i="6"/>
  <c r="E2120" i="6"/>
  <c r="F2120" i="6"/>
  <c r="K2120" i="6"/>
  <c r="C2121" i="6"/>
  <c r="E2121" i="6"/>
  <c r="F2121" i="6"/>
  <c r="K2121" i="6"/>
  <c r="C2122" i="6"/>
  <c r="E2122" i="6"/>
  <c r="F2122" i="6"/>
  <c r="K2122" i="6"/>
  <c r="C2123" i="6"/>
  <c r="E2123" i="6"/>
  <c r="F2123" i="6"/>
  <c r="K2123" i="6"/>
  <c r="C2124" i="6"/>
  <c r="E2124" i="6"/>
  <c r="F2124" i="6"/>
  <c r="K2124" i="6"/>
  <c r="C2125" i="6"/>
  <c r="E2125" i="6"/>
  <c r="F2125" i="6"/>
  <c r="K2125" i="6"/>
  <c r="C2126" i="6"/>
  <c r="E2126" i="6"/>
  <c r="F2126" i="6"/>
  <c r="K2126" i="6"/>
  <c r="C2127" i="6"/>
  <c r="E2127" i="6"/>
  <c r="F2127" i="6"/>
  <c r="K2127" i="6"/>
  <c r="C2128" i="6"/>
  <c r="E2128" i="6"/>
  <c r="F2128" i="6"/>
  <c r="K2128" i="6"/>
  <c r="C2129" i="6"/>
  <c r="E2129" i="6"/>
  <c r="F2129" i="6"/>
  <c r="K2129" i="6"/>
  <c r="C2130" i="6"/>
  <c r="E2130" i="6"/>
  <c r="F2130" i="6"/>
  <c r="K2130" i="6"/>
  <c r="C2131" i="6"/>
  <c r="E2131" i="6"/>
  <c r="F2131" i="6"/>
  <c r="K2131" i="6"/>
  <c r="C2132" i="6"/>
  <c r="E2132" i="6"/>
  <c r="F2132" i="6"/>
  <c r="K2132" i="6"/>
  <c r="C2133" i="6"/>
  <c r="E2133" i="6"/>
  <c r="F2133" i="6"/>
  <c r="K2133" i="6"/>
  <c r="C2134" i="6"/>
  <c r="E2134" i="6"/>
  <c r="F2134" i="6"/>
  <c r="K2134" i="6"/>
  <c r="C2135" i="6"/>
  <c r="E2135" i="6"/>
  <c r="F2135" i="6"/>
  <c r="K2135" i="6"/>
  <c r="C2136" i="6"/>
  <c r="E2136" i="6"/>
  <c r="F2136" i="6"/>
  <c r="K2136" i="6"/>
  <c r="C2137" i="6"/>
  <c r="E2137" i="6"/>
  <c r="F2137" i="6"/>
  <c r="K2137" i="6"/>
  <c r="C2138" i="6"/>
  <c r="E2138" i="6"/>
  <c r="F2138" i="6"/>
  <c r="K2138" i="6"/>
  <c r="C2139" i="6"/>
  <c r="E2139" i="6"/>
  <c r="F2139" i="6"/>
  <c r="K2139" i="6"/>
  <c r="C2140" i="6"/>
  <c r="E2140" i="6"/>
  <c r="F2140" i="6"/>
  <c r="K2140" i="6"/>
  <c r="C2141" i="6"/>
  <c r="E2141" i="6"/>
  <c r="F2141" i="6"/>
  <c r="K2141" i="6"/>
  <c r="C2142" i="6"/>
  <c r="E2142" i="6"/>
  <c r="F2142" i="6"/>
  <c r="K2142" i="6"/>
  <c r="C2143" i="6"/>
  <c r="E2143" i="6"/>
  <c r="F2143" i="6"/>
  <c r="K2143" i="6"/>
  <c r="C2144" i="6"/>
  <c r="E2144" i="6"/>
  <c r="F2144" i="6"/>
  <c r="K2144" i="6"/>
  <c r="C2145" i="6"/>
  <c r="E2145" i="6"/>
  <c r="F2145" i="6"/>
  <c r="K2145" i="6"/>
  <c r="C2146" i="6"/>
  <c r="E2146" i="6"/>
  <c r="F2146" i="6"/>
  <c r="K2146" i="6"/>
  <c r="C2147" i="6"/>
  <c r="E2147" i="6"/>
  <c r="F2147" i="6"/>
  <c r="K2147" i="6"/>
  <c r="C2148" i="6"/>
  <c r="E2148" i="6"/>
  <c r="F2148" i="6"/>
  <c r="K2148" i="6"/>
  <c r="C2149" i="6"/>
  <c r="E2149" i="6"/>
  <c r="F2149" i="6"/>
  <c r="K2149" i="6"/>
  <c r="C2150" i="6"/>
  <c r="E2150" i="6"/>
  <c r="F2150" i="6"/>
  <c r="K2150" i="6"/>
  <c r="C2151" i="6"/>
  <c r="E2151" i="6"/>
  <c r="F2151" i="6"/>
  <c r="K2151" i="6"/>
  <c r="C2152" i="6"/>
  <c r="E2152" i="6"/>
  <c r="F2152" i="6"/>
  <c r="K2152" i="6"/>
  <c r="C2153" i="6"/>
  <c r="E2153" i="6"/>
  <c r="F2153" i="6"/>
  <c r="K2153" i="6"/>
  <c r="C2154" i="6"/>
  <c r="E2154" i="6"/>
  <c r="F2154" i="6"/>
  <c r="K2154" i="6"/>
  <c r="C2155" i="6"/>
  <c r="E2155" i="6"/>
  <c r="F2155" i="6"/>
  <c r="K2155" i="6"/>
  <c r="C2156" i="6"/>
  <c r="E2156" i="6"/>
  <c r="F2156" i="6"/>
  <c r="K2156" i="6"/>
  <c r="C2157" i="6"/>
  <c r="E2157" i="6"/>
  <c r="F2157" i="6"/>
  <c r="K2157" i="6"/>
  <c r="C2158" i="6"/>
  <c r="E2158" i="6"/>
  <c r="F2158" i="6"/>
  <c r="K2158" i="6"/>
  <c r="C2159" i="6"/>
  <c r="E2159" i="6"/>
  <c r="F2159" i="6"/>
  <c r="K2159" i="6"/>
  <c r="C2160" i="6"/>
  <c r="E2160" i="6"/>
  <c r="F2160" i="6"/>
  <c r="K2160" i="6"/>
  <c r="C2161" i="6"/>
  <c r="E2161" i="6"/>
  <c r="F2161" i="6"/>
  <c r="K2161" i="6"/>
  <c r="C2162" i="6"/>
  <c r="E2162" i="6"/>
  <c r="F2162" i="6"/>
  <c r="K2162" i="6"/>
  <c r="C2163" i="6"/>
  <c r="E2163" i="6"/>
  <c r="F2163" i="6"/>
  <c r="K2163" i="6"/>
  <c r="C2164" i="6"/>
  <c r="E2164" i="6"/>
  <c r="F2164" i="6"/>
  <c r="K2164" i="6"/>
  <c r="C2165" i="6"/>
  <c r="E2165" i="6"/>
  <c r="F2165" i="6"/>
  <c r="K2165" i="6"/>
  <c r="C2166" i="6"/>
  <c r="E2166" i="6"/>
  <c r="F2166" i="6"/>
  <c r="K2166" i="6"/>
  <c r="C2167" i="6"/>
  <c r="E2167" i="6"/>
  <c r="F2167" i="6"/>
  <c r="K2167" i="6"/>
  <c r="C2168" i="6"/>
  <c r="E2168" i="6"/>
  <c r="F2168" i="6"/>
  <c r="K2168" i="6"/>
  <c r="C2169" i="6"/>
  <c r="E2169" i="6"/>
  <c r="F2169" i="6"/>
  <c r="K2169" i="6"/>
  <c r="C2170" i="6"/>
  <c r="E2170" i="6"/>
  <c r="F2170" i="6"/>
  <c r="K2170" i="6"/>
  <c r="C2171" i="6"/>
  <c r="E2171" i="6"/>
  <c r="F2171" i="6"/>
  <c r="K2171" i="6"/>
  <c r="C2172" i="6"/>
  <c r="E2172" i="6"/>
  <c r="F2172" i="6"/>
  <c r="K2172" i="6"/>
  <c r="C2173" i="6"/>
  <c r="E2173" i="6"/>
  <c r="F2173" i="6"/>
  <c r="K2173" i="6"/>
  <c r="C2174" i="6"/>
  <c r="E2174" i="6"/>
  <c r="F2174" i="6"/>
  <c r="K2174" i="6"/>
  <c r="C2175" i="6"/>
  <c r="E2175" i="6"/>
  <c r="F2175" i="6"/>
  <c r="K2175" i="6"/>
  <c r="C2176" i="6"/>
  <c r="E2176" i="6"/>
  <c r="F2176" i="6"/>
  <c r="K2176" i="6"/>
  <c r="C2177" i="6"/>
  <c r="E2177" i="6"/>
  <c r="F2177" i="6"/>
  <c r="K2177" i="6"/>
  <c r="C2178" i="6"/>
  <c r="E2178" i="6"/>
  <c r="F2178" i="6"/>
  <c r="K2178" i="6"/>
  <c r="C2179" i="6"/>
  <c r="E2179" i="6"/>
  <c r="F2179" i="6"/>
  <c r="K2179" i="6"/>
  <c r="C2180" i="6"/>
  <c r="E2180" i="6"/>
  <c r="F2180" i="6"/>
  <c r="K2180" i="6"/>
  <c r="C2181" i="6"/>
  <c r="E2181" i="6"/>
  <c r="F2181" i="6"/>
  <c r="K2181" i="6"/>
  <c r="C2182" i="6"/>
  <c r="E2182" i="6"/>
  <c r="F2182" i="6"/>
  <c r="K2182" i="6"/>
  <c r="C2183" i="6"/>
  <c r="E2183" i="6"/>
  <c r="F2183" i="6"/>
  <c r="K2183" i="6"/>
  <c r="C2184" i="6"/>
  <c r="E2184" i="6"/>
  <c r="F2184" i="6"/>
  <c r="K2184" i="6"/>
  <c r="C2185" i="6"/>
  <c r="E2185" i="6"/>
  <c r="F2185" i="6"/>
  <c r="K2185" i="6"/>
  <c r="C2186" i="6"/>
  <c r="E2186" i="6"/>
  <c r="F2186" i="6"/>
  <c r="K2186" i="6"/>
  <c r="C2187" i="6"/>
  <c r="E2187" i="6"/>
  <c r="F2187" i="6"/>
  <c r="K2187" i="6"/>
  <c r="C2188" i="6"/>
  <c r="E2188" i="6"/>
  <c r="F2188" i="6"/>
  <c r="K2188" i="6"/>
  <c r="C2189" i="6"/>
  <c r="E2189" i="6"/>
  <c r="F2189" i="6"/>
  <c r="K2189" i="6"/>
  <c r="C2190" i="6"/>
  <c r="E2190" i="6"/>
  <c r="F2190" i="6"/>
  <c r="K2190" i="6"/>
  <c r="C2191" i="6"/>
  <c r="E2191" i="6"/>
  <c r="F2191" i="6"/>
  <c r="K2191" i="6"/>
  <c r="C2192" i="6"/>
  <c r="E2192" i="6"/>
  <c r="F2192" i="6"/>
  <c r="K2192" i="6"/>
  <c r="C2193" i="6"/>
  <c r="E2193" i="6"/>
  <c r="F2193" i="6"/>
  <c r="K2193" i="6"/>
  <c r="C2194" i="6"/>
  <c r="E2194" i="6"/>
  <c r="F2194" i="6"/>
  <c r="K2194" i="6"/>
  <c r="C2195" i="6"/>
  <c r="E2195" i="6"/>
  <c r="F2195" i="6"/>
  <c r="K2195" i="6"/>
  <c r="C2196" i="6"/>
  <c r="E2196" i="6"/>
  <c r="F2196" i="6"/>
  <c r="K2196" i="6"/>
  <c r="C2197" i="6"/>
  <c r="E2197" i="6"/>
  <c r="F2197" i="6"/>
  <c r="K2197" i="6"/>
  <c r="C2198" i="6"/>
  <c r="E2198" i="6"/>
  <c r="F2198" i="6"/>
  <c r="K2198" i="6"/>
  <c r="C2199" i="6"/>
  <c r="E2199" i="6"/>
  <c r="F2199" i="6"/>
  <c r="K2199" i="6"/>
  <c r="C2200" i="6"/>
  <c r="E2200" i="6"/>
  <c r="F2200" i="6"/>
  <c r="K2200" i="6"/>
  <c r="C2201" i="6"/>
  <c r="E2201" i="6"/>
  <c r="F2201" i="6"/>
  <c r="K2201" i="6"/>
  <c r="C2202" i="6"/>
  <c r="E2202" i="6"/>
  <c r="F2202" i="6"/>
  <c r="K2202" i="6"/>
  <c r="C2203" i="6"/>
  <c r="E2203" i="6"/>
  <c r="F2203" i="6"/>
  <c r="K2203" i="6"/>
  <c r="C2204" i="6"/>
  <c r="E2204" i="6"/>
  <c r="F2204" i="6"/>
  <c r="K2204" i="6"/>
  <c r="C2205" i="6"/>
  <c r="E2205" i="6"/>
  <c r="F2205" i="6"/>
  <c r="K2205" i="6"/>
  <c r="C2206" i="6"/>
  <c r="E2206" i="6"/>
  <c r="F2206" i="6"/>
  <c r="K2206" i="6"/>
  <c r="C2207" i="6"/>
  <c r="E2207" i="6"/>
  <c r="F2207" i="6"/>
  <c r="K2207" i="6"/>
  <c r="C2208" i="6"/>
  <c r="E2208" i="6"/>
  <c r="F2208" i="6"/>
  <c r="K2208" i="6"/>
  <c r="C2209" i="6"/>
  <c r="E2209" i="6"/>
  <c r="F2209" i="6"/>
  <c r="K2209" i="6"/>
  <c r="C2210" i="6"/>
  <c r="E2210" i="6"/>
  <c r="F2210" i="6"/>
  <c r="K2210" i="6"/>
  <c r="C2211" i="6"/>
  <c r="E2211" i="6"/>
  <c r="F2211" i="6"/>
  <c r="K2211" i="6"/>
  <c r="C2212" i="6"/>
  <c r="E2212" i="6"/>
  <c r="F2212" i="6"/>
  <c r="K2212" i="6"/>
  <c r="C2213" i="6"/>
  <c r="E2213" i="6"/>
  <c r="F2213" i="6"/>
  <c r="K2213" i="6"/>
  <c r="C2214" i="6"/>
  <c r="E2214" i="6"/>
  <c r="F2214" i="6"/>
  <c r="K2214" i="6"/>
  <c r="C2215" i="6"/>
  <c r="E2215" i="6"/>
  <c r="F2215" i="6"/>
  <c r="K2215" i="6"/>
  <c r="C2216" i="6"/>
  <c r="E2216" i="6"/>
  <c r="F2216" i="6"/>
  <c r="K2216" i="6"/>
  <c r="C2217" i="6"/>
  <c r="E2217" i="6"/>
  <c r="F2217" i="6"/>
  <c r="K2217" i="6"/>
  <c r="C2218" i="6"/>
  <c r="E2218" i="6"/>
  <c r="F2218" i="6"/>
  <c r="K2218" i="6"/>
  <c r="C2219" i="6"/>
  <c r="E2219" i="6"/>
  <c r="F2219" i="6"/>
  <c r="K2219" i="6"/>
  <c r="C2220" i="6"/>
  <c r="E2220" i="6"/>
  <c r="F2220" i="6"/>
  <c r="K2220" i="6"/>
  <c r="C2221" i="6"/>
  <c r="E2221" i="6"/>
  <c r="F2221" i="6"/>
  <c r="K2221" i="6"/>
  <c r="C2222" i="6"/>
  <c r="E2222" i="6"/>
  <c r="F2222" i="6"/>
  <c r="K2222" i="6"/>
  <c r="C2223" i="6"/>
  <c r="E2223" i="6"/>
  <c r="F2223" i="6"/>
  <c r="K2223" i="6"/>
  <c r="C2224" i="6"/>
  <c r="E2224" i="6"/>
  <c r="F2224" i="6"/>
  <c r="K2224" i="6"/>
  <c r="C2225" i="6"/>
  <c r="E2225" i="6"/>
  <c r="F2225" i="6"/>
  <c r="K2225" i="6"/>
  <c r="C2226" i="6"/>
  <c r="E2226" i="6"/>
  <c r="F2226" i="6"/>
  <c r="K2226" i="6"/>
  <c r="C2227" i="6"/>
  <c r="E2227" i="6"/>
  <c r="F2227" i="6"/>
  <c r="K2227" i="6"/>
  <c r="C2228" i="6"/>
  <c r="E2228" i="6"/>
  <c r="F2228" i="6"/>
  <c r="K2228" i="6"/>
  <c r="C2229" i="6"/>
  <c r="E2229" i="6"/>
  <c r="F2229" i="6"/>
  <c r="K2229" i="6"/>
  <c r="C2230" i="6"/>
  <c r="E2230" i="6"/>
  <c r="F2230" i="6"/>
  <c r="K2230" i="6"/>
  <c r="C2231" i="6"/>
  <c r="E2231" i="6"/>
  <c r="F2231" i="6"/>
  <c r="K2231" i="6"/>
  <c r="C2232" i="6"/>
  <c r="E2232" i="6"/>
  <c r="F2232" i="6"/>
  <c r="K2232" i="6"/>
  <c r="C2233" i="6"/>
  <c r="E2233" i="6"/>
  <c r="F2233" i="6"/>
  <c r="K2233" i="6"/>
  <c r="C2234" i="6"/>
  <c r="E2234" i="6"/>
  <c r="F2234" i="6"/>
  <c r="K2234" i="6"/>
  <c r="C2235" i="6"/>
  <c r="E2235" i="6"/>
  <c r="F2235" i="6"/>
  <c r="K2235" i="6"/>
  <c r="C2236" i="6"/>
  <c r="E2236" i="6"/>
  <c r="F2236" i="6"/>
  <c r="K2236" i="6"/>
  <c r="C2237" i="6"/>
  <c r="E2237" i="6"/>
  <c r="F2237" i="6"/>
  <c r="K2237" i="6"/>
  <c r="C2238" i="6"/>
  <c r="E2238" i="6"/>
  <c r="F2238" i="6"/>
  <c r="K2238" i="6"/>
  <c r="C2239" i="6"/>
  <c r="E2239" i="6"/>
  <c r="F2239" i="6"/>
  <c r="K2239" i="6"/>
  <c r="C2240" i="6"/>
  <c r="E2240" i="6"/>
  <c r="F2240" i="6"/>
  <c r="K2240" i="6"/>
  <c r="C2241" i="6"/>
  <c r="E2241" i="6"/>
  <c r="F2241" i="6"/>
  <c r="K2241" i="6"/>
  <c r="C2242" i="6"/>
  <c r="E2242" i="6"/>
  <c r="F2242" i="6"/>
  <c r="K2242" i="6"/>
  <c r="C2243" i="6"/>
  <c r="E2243" i="6"/>
  <c r="F2243" i="6"/>
  <c r="K2243" i="6"/>
  <c r="C2244" i="6"/>
  <c r="E2244" i="6"/>
  <c r="F2244" i="6"/>
  <c r="K2244" i="6"/>
  <c r="C2245" i="6"/>
  <c r="E2245" i="6"/>
  <c r="F2245" i="6"/>
  <c r="K2245" i="6"/>
  <c r="C2246" i="6"/>
  <c r="E2246" i="6"/>
  <c r="F2246" i="6"/>
  <c r="K2246" i="6"/>
  <c r="C2247" i="6"/>
  <c r="E2247" i="6"/>
  <c r="F2247" i="6"/>
  <c r="K2247" i="6"/>
  <c r="C2248" i="6"/>
  <c r="E2248" i="6"/>
  <c r="F2248" i="6"/>
  <c r="K2248" i="6"/>
  <c r="C2249" i="6"/>
  <c r="E2249" i="6"/>
  <c r="F2249" i="6"/>
  <c r="K2249" i="6"/>
  <c r="C2250" i="6"/>
  <c r="E2250" i="6"/>
  <c r="F2250" i="6"/>
  <c r="K2250" i="6"/>
  <c r="C2251" i="6"/>
  <c r="E2251" i="6"/>
  <c r="F2251" i="6"/>
  <c r="K2251" i="6"/>
  <c r="C2252" i="6"/>
  <c r="E2252" i="6"/>
  <c r="F2252" i="6"/>
  <c r="K2252" i="6"/>
  <c r="C2253" i="6"/>
  <c r="E2253" i="6"/>
  <c r="F2253" i="6"/>
  <c r="K2253" i="6"/>
  <c r="C2254" i="6"/>
  <c r="E2254" i="6"/>
  <c r="F2254" i="6"/>
  <c r="K2254" i="6"/>
  <c r="C2255" i="6"/>
  <c r="E2255" i="6"/>
  <c r="F2255" i="6"/>
  <c r="K2255" i="6"/>
  <c r="C2256" i="6"/>
  <c r="E2256" i="6"/>
  <c r="F2256" i="6"/>
  <c r="K2256" i="6"/>
  <c r="C2257" i="6"/>
  <c r="E2257" i="6"/>
  <c r="F2257" i="6"/>
  <c r="K2257" i="6"/>
  <c r="C2258" i="6"/>
  <c r="E2258" i="6"/>
  <c r="F2258" i="6"/>
  <c r="K2258" i="6"/>
  <c r="C2259" i="6"/>
  <c r="E2259" i="6"/>
  <c r="F2259" i="6"/>
  <c r="K2259" i="6"/>
  <c r="C2260" i="6"/>
  <c r="E2260" i="6"/>
  <c r="F2260" i="6"/>
  <c r="K2260" i="6"/>
  <c r="C2261" i="6"/>
  <c r="E2261" i="6"/>
  <c r="F2261" i="6"/>
  <c r="K2261" i="6"/>
  <c r="C2262" i="6"/>
  <c r="E2262" i="6"/>
  <c r="F2262" i="6"/>
  <c r="K2262" i="6"/>
  <c r="C2263" i="6"/>
  <c r="E2263" i="6"/>
  <c r="F2263" i="6"/>
  <c r="K2263" i="6"/>
  <c r="C2264" i="6"/>
  <c r="E2264" i="6"/>
  <c r="F2264" i="6"/>
  <c r="K2264" i="6"/>
  <c r="C2265" i="6"/>
  <c r="E2265" i="6"/>
  <c r="F2265" i="6"/>
  <c r="K2265" i="6"/>
  <c r="C2266" i="6"/>
  <c r="E2266" i="6"/>
  <c r="F2266" i="6"/>
  <c r="K2266" i="6"/>
  <c r="C2267" i="6"/>
  <c r="E2267" i="6"/>
  <c r="F2267" i="6"/>
  <c r="K2267" i="6"/>
  <c r="C2268" i="6"/>
  <c r="E2268" i="6"/>
  <c r="F2268" i="6"/>
  <c r="K2268" i="6"/>
  <c r="C2269" i="6"/>
  <c r="E2269" i="6"/>
  <c r="F2269" i="6"/>
  <c r="K2269" i="6"/>
  <c r="C2270" i="6"/>
  <c r="E2270" i="6"/>
  <c r="F2270" i="6"/>
  <c r="K2270" i="6"/>
  <c r="C2271" i="6"/>
  <c r="E2271" i="6"/>
  <c r="F2271" i="6"/>
  <c r="K2271" i="6"/>
  <c r="C2272" i="6"/>
  <c r="E2272" i="6"/>
  <c r="F2272" i="6"/>
  <c r="K2272" i="6"/>
  <c r="C2273" i="6"/>
  <c r="E2273" i="6"/>
  <c r="F2273" i="6"/>
  <c r="K2273" i="6"/>
  <c r="C2274" i="6"/>
  <c r="E2274" i="6"/>
  <c r="F2274" i="6"/>
  <c r="K2274" i="6"/>
  <c r="C2275" i="6"/>
  <c r="E2275" i="6"/>
  <c r="F2275" i="6"/>
  <c r="K2275" i="6"/>
  <c r="C2276" i="6"/>
  <c r="E2276" i="6"/>
  <c r="F2276" i="6"/>
  <c r="K2276" i="6"/>
  <c r="C2277" i="6"/>
  <c r="E2277" i="6"/>
  <c r="F2277" i="6"/>
  <c r="K2277" i="6"/>
  <c r="C2278" i="6"/>
  <c r="E2278" i="6"/>
  <c r="F2278" i="6"/>
  <c r="K2278" i="6"/>
  <c r="C2279" i="6"/>
  <c r="E2279" i="6"/>
  <c r="F2279" i="6"/>
  <c r="K2279" i="6"/>
  <c r="C2280" i="6"/>
  <c r="E2280" i="6"/>
  <c r="F2280" i="6"/>
  <c r="K2280" i="6"/>
  <c r="C2281" i="6"/>
  <c r="E2281" i="6"/>
  <c r="F2281" i="6"/>
  <c r="K2281" i="6"/>
  <c r="C2282" i="6"/>
  <c r="E2282" i="6"/>
  <c r="F2282" i="6"/>
  <c r="K2282" i="6"/>
  <c r="C2283" i="6"/>
  <c r="E2283" i="6"/>
  <c r="F2283" i="6"/>
  <c r="K2283" i="6"/>
  <c r="C2284" i="6"/>
  <c r="E2284" i="6"/>
  <c r="F2284" i="6"/>
  <c r="K2284" i="6"/>
  <c r="C2285" i="6"/>
  <c r="E2285" i="6"/>
  <c r="F2285" i="6"/>
  <c r="K2285" i="6"/>
  <c r="C2286" i="6"/>
  <c r="E2286" i="6"/>
  <c r="F2286" i="6"/>
  <c r="K2286" i="6"/>
  <c r="C2287" i="6"/>
  <c r="E2287" i="6"/>
  <c r="F2287" i="6"/>
  <c r="K2287" i="6"/>
  <c r="C2288" i="6"/>
  <c r="E2288" i="6"/>
  <c r="F2288" i="6"/>
  <c r="K2288" i="6"/>
  <c r="C2289" i="6"/>
  <c r="E2289" i="6"/>
  <c r="F2289" i="6"/>
  <c r="K2289" i="6"/>
  <c r="C2290" i="6"/>
  <c r="E2290" i="6"/>
  <c r="F2290" i="6"/>
  <c r="K2290" i="6"/>
  <c r="C2291" i="6"/>
  <c r="E2291" i="6"/>
  <c r="F2291" i="6"/>
  <c r="K2291" i="6"/>
  <c r="C2292" i="6"/>
  <c r="E2292" i="6"/>
  <c r="F2292" i="6"/>
  <c r="K2292" i="6"/>
  <c r="C2293" i="6"/>
  <c r="E2293" i="6"/>
  <c r="F2293" i="6"/>
  <c r="K2293" i="6"/>
  <c r="C2294" i="6"/>
  <c r="E2294" i="6"/>
  <c r="F2294" i="6"/>
  <c r="K2294" i="6"/>
  <c r="C2295" i="6"/>
  <c r="E2295" i="6"/>
  <c r="F2295" i="6"/>
  <c r="K2295" i="6"/>
  <c r="C2296" i="6"/>
  <c r="E2296" i="6"/>
  <c r="F2296" i="6"/>
  <c r="K2296" i="6"/>
  <c r="C2297" i="6"/>
  <c r="E2297" i="6"/>
  <c r="F2297" i="6"/>
  <c r="K2297" i="6"/>
  <c r="C2298" i="6"/>
  <c r="E2298" i="6"/>
  <c r="F2298" i="6"/>
  <c r="K2298" i="6"/>
  <c r="C2299" i="6"/>
  <c r="E2299" i="6"/>
  <c r="F2299" i="6"/>
  <c r="K2299" i="6"/>
  <c r="C2300" i="6"/>
  <c r="E2300" i="6"/>
  <c r="F2300" i="6"/>
  <c r="K2300" i="6"/>
  <c r="C2301" i="6"/>
  <c r="E2301" i="6"/>
  <c r="F2301" i="6"/>
  <c r="K2301" i="6"/>
  <c r="C2302" i="6"/>
  <c r="E2302" i="6"/>
  <c r="F2302" i="6"/>
  <c r="K2302" i="6"/>
  <c r="C2303" i="6"/>
  <c r="E2303" i="6"/>
  <c r="F2303" i="6"/>
  <c r="K2303" i="6"/>
  <c r="C2304" i="6"/>
  <c r="E2304" i="6"/>
  <c r="F2304" i="6"/>
  <c r="K2304" i="6"/>
  <c r="C2305" i="6"/>
  <c r="E2305" i="6"/>
  <c r="F2305" i="6"/>
  <c r="K2305" i="6"/>
  <c r="C2306" i="6"/>
  <c r="E2306" i="6"/>
  <c r="F2306" i="6"/>
  <c r="K2306" i="6"/>
  <c r="C2307" i="6"/>
  <c r="E2307" i="6"/>
  <c r="F2307" i="6"/>
  <c r="K2307" i="6"/>
  <c r="C2308" i="6"/>
  <c r="E2308" i="6"/>
  <c r="F2308" i="6"/>
  <c r="K2308" i="6"/>
  <c r="C2309" i="6"/>
  <c r="E2309" i="6"/>
  <c r="F2309" i="6"/>
  <c r="K2309" i="6"/>
  <c r="C2310" i="6"/>
  <c r="E2310" i="6"/>
  <c r="F2310" i="6"/>
  <c r="K2310" i="6"/>
  <c r="C2311" i="6"/>
  <c r="E2311" i="6"/>
  <c r="F2311" i="6"/>
  <c r="K2311" i="6"/>
  <c r="C2312" i="6"/>
  <c r="E2312" i="6"/>
  <c r="F2312" i="6"/>
  <c r="K2312" i="6"/>
  <c r="C2313" i="6"/>
  <c r="E2313" i="6"/>
  <c r="F2313" i="6"/>
  <c r="K2313" i="6"/>
  <c r="C2314" i="6"/>
  <c r="E2314" i="6"/>
  <c r="F2314" i="6"/>
  <c r="K2314" i="6"/>
  <c r="C2315" i="6"/>
  <c r="E2315" i="6"/>
  <c r="F2315" i="6"/>
  <c r="K2315" i="6"/>
  <c r="C2316" i="6"/>
  <c r="E2316" i="6"/>
  <c r="F2316" i="6"/>
  <c r="K2316" i="6"/>
  <c r="C2317" i="6"/>
  <c r="E2317" i="6"/>
  <c r="F2317" i="6"/>
  <c r="K2317" i="6"/>
  <c r="C2318" i="6"/>
  <c r="E2318" i="6"/>
  <c r="F2318" i="6"/>
  <c r="K2318" i="6"/>
  <c r="C2319" i="6"/>
  <c r="E2319" i="6"/>
  <c r="F2319" i="6"/>
  <c r="K2319" i="6"/>
  <c r="C2320" i="6"/>
  <c r="E2320" i="6"/>
  <c r="F2320" i="6"/>
  <c r="K2320" i="6"/>
  <c r="C2321" i="6"/>
  <c r="E2321" i="6"/>
  <c r="F2321" i="6"/>
  <c r="K2321" i="6"/>
  <c r="C2322" i="6"/>
  <c r="E2322" i="6"/>
  <c r="F2322" i="6"/>
  <c r="K2322" i="6"/>
  <c r="C2323" i="6"/>
  <c r="E2323" i="6"/>
  <c r="F2323" i="6"/>
  <c r="K2323" i="6"/>
  <c r="C2324" i="6"/>
  <c r="E2324" i="6"/>
  <c r="F2324" i="6"/>
  <c r="K2324" i="6"/>
  <c r="C2325" i="6"/>
  <c r="E2325" i="6"/>
  <c r="F2325" i="6"/>
  <c r="K2325" i="6"/>
  <c r="C2326" i="6"/>
  <c r="E2326" i="6"/>
  <c r="F2326" i="6"/>
  <c r="K2326" i="6"/>
  <c r="C2327" i="6"/>
  <c r="E2327" i="6"/>
  <c r="F2327" i="6"/>
  <c r="K2327" i="6"/>
  <c r="C2328" i="6"/>
  <c r="E2328" i="6"/>
  <c r="F2328" i="6"/>
  <c r="K2328" i="6"/>
  <c r="C2329" i="6"/>
  <c r="E2329" i="6"/>
  <c r="F2329" i="6"/>
  <c r="K2329" i="6"/>
  <c r="C2330" i="6"/>
  <c r="E2330" i="6"/>
  <c r="F2330" i="6"/>
  <c r="K2330" i="6"/>
  <c r="C2331" i="6"/>
  <c r="E2331" i="6"/>
  <c r="F2331" i="6"/>
  <c r="K2331" i="6"/>
  <c r="C2332" i="6"/>
  <c r="E2332" i="6"/>
  <c r="F2332" i="6"/>
  <c r="K2332" i="6"/>
  <c r="C2333" i="6"/>
  <c r="E2333" i="6"/>
  <c r="F2333" i="6"/>
  <c r="K2333" i="6"/>
  <c r="C2334" i="6"/>
  <c r="E2334" i="6"/>
  <c r="F2334" i="6"/>
  <c r="K2334" i="6"/>
  <c r="C2335" i="6"/>
  <c r="E2335" i="6"/>
  <c r="F2335" i="6"/>
  <c r="K2335" i="6"/>
  <c r="C2336" i="6"/>
  <c r="E2336" i="6"/>
  <c r="F2336" i="6"/>
  <c r="K2336" i="6"/>
  <c r="C2337" i="6"/>
  <c r="E2337" i="6"/>
  <c r="F2337" i="6"/>
  <c r="K2337" i="6"/>
  <c r="C2338" i="6"/>
  <c r="E2338" i="6"/>
  <c r="F2338" i="6"/>
  <c r="K2338" i="6"/>
  <c r="C2339" i="6"/>
  <c r="E2339" i="6"/>
  <c r="F2339" i="6"/>
  <c r="K2339" i="6"/>
  <c r="C2340" i="6"/>
  <c r="E2340" i="6"/>
  <c r="F2340" i="6"/>
  <c r="K2340" i="6"/>
  <c r="C2341" i="6"/>
  <c r="E2341" i="6"/>
  <c r="F2341" i="6"/>
  <c r="K2341" i="6"/>
  <c r="C2342" i="6"/>
  <c r="E2342" i="6"/>
  <c r="F2342" i="6"/>
  <c r="K2342" i="6"/>
  <c r="C2343" i="6"/>
  <c r="E2343" i="6"/>
  <c r="F2343" i="6"/>
  <c r="K2343" i="6"/>
  <c r="C2344" i="6"/>
  <c r="E2344" i="6"/>
  <c r="F2344" i="6"/>
  <c r="K2344" i="6"/>
  <c r="C2345" i="6"/>
  <c r="E2345" i="6"/>
  <c r="F2345" i="6"/>
  <c r="K2345" i="6"/>
  <c r="C2346" i="6"/>
  <c r="E2346" i="6"/>
  <c r="F2346" i="6"/>
  <c r="K2346" i="6"/>
  <c r="C2347" i="6"/>
  <c r="E2347" i="6"/>
  <c r="F2347" i="6"/>
  <c r="K2347" i="6"/>
  <c r="C2348" i="6"/>
  <c r="E2348" i="6"/>
  <c r="F2348" i="6"/>
  <c r="K2348" i="6"/>
  <c r="C2349" i="6"/>
  <c r="E2349" i="6"/>
  <c r="F2349" i="6"/>
  <c r="K2349" i="6"/>
  <c r="C2350" i="6"/>
  <c r="E2350" i="6"/>
  <c r="F2350" i="6"/>
  <c r="K2350" i="6"/>
  <c r="C2351" i="6"/>
  <c r="E2351" i="6"/>
  <c r="F2351" i="6"/>
  <c r="K2351" i="6"/>
  <c r="C2352" i="6"/>
  <c r="E2352" i="6"/>
  <c r="F2352" i="6"/>
  <c r="K2352" i="6"/>
  <c r="C2353" i="6"/>
  <c r="E2353" i="6"/>
  <c r="F2353" i="6"/>
  <c r="K2353" i="6"/>
  <c r="C2354" i="6"/>
  <c r="E2354" i="6"/>
  <c r="F2354" i="6"/>
  <c r="K2354" i="6"/>
  <c r="C2355" i="6"/>
  <c r="E2355" i="6"/>
  <c r="F2355" i="6"/>
  <c r="K2355" i="6"/>
  <c r="C2356" i="6"/>
  <c r="E2356" i="6"/>
  <c r="F2356" i="6"/>
  <c r="K2356" i="6"/>
  <c r="C2357" i="6"/>
  <c r="E2357" i="6"/>
  <c r="F2357" i="6"/>
  <c r="K2357" i="6"/>
  <c r="C2358" i="6"/>
  <c r="E2358" i="6"/>
  <c r="F2358" i="6"/>
  <c r="K2358" i="6"/>
  <c r="C2359" i="6"/>
  <c r="E2359" i="6"/>
  <c r="F2359" i="6"/>
  <c r="K2359" i="6"/>
  <c r="C2360" i="6"/>
  <c r="E2360" i="6"/>
  <c r="F2360" i="6"/>
  <c r="K2360" i="6"/>
  <c r="C2361" i="6"/>
  <c r="E2361" i="6"/>
  <c r="F2361" i="6"/>
  <c r="K2361" i="6"/>
  <c r="C2362" i="6"/>
  <c r="E2362" i="6"/>
  <c r="F2362" i="6"/>
  <c r="K2362" i="6"/>
  <c r="C2363" i="6"/>
  <c r="E2363" i="6"/>
  <c r="F2363" i="6"/>
  <c r="K2363" i="6"/>
  <c r="C2364" i="6"/>
  <c r="E2364" i="6"/>
  <c r="F2364" i="6"/>
  <c r="K2364" i="6"/>
  <c r="C2365" i="6"/>
  <c r="E2365" i="6"/>
  <c r="F2365" i="6"/>
  <c r="K2365" i="6"/>
  <c r="C2366" i="6"/>
  <c r="E2366" i="6"/>
  <c r="F2366" i="6"/>
  <c r="K2366" i="6"/>
  <c r="C2367" i="6"/>
  <c r="E2367" i="6"/>
  <c r="F2367" i="6"/>
  <c r="K2367" i="6"/>
  <c r="C2368" i="6"/>
  <c r="E2368" i="6"/>
  <c r="F2368" i="6"/>
  <c r="K2368" i="6"/>
  <c r="C2369" i="6"/>
  <c r="E2369" i="6"/>
  <c r="F2369" i="6"/>
  <c r="K2369" i="6"/>
  <c r="C2370" i="6"/>
  <c r="E2370" i="6"/>
  <c r="F2370" i="6"/>
  <c r="K2370" i="6"/>
  <c r="C2371" i="6"/>
  <c r="E2371" i="6"/>
  <c r="F2371" i="6"/>
  <c r="K2371" i="6"/>
  <c r="C2372" i="6"/>
  <c r="E2372" i="6"/>
  <c r="F2372" i="6"/>
  <c r="K2372" i="6"/>
  <c r="C2373" i="6"/>
  <c r="E2373" i="6"/>
  <c r="F2373" i="6"/>
  <c r="K2373" i="6"/>
  <c r="C2374" i="6"/>
  <c r="E2374" i="6"/>
  <c r="F2374" i="6"/>
  <c r="K2374" i="6"/>
  <c r="C2375" i="6"/>
  <c r="E2375" i="6"/>
  <c r="F2375" i="6"/>
  <c r="K2375" i="6"/>
  <c r="C2376" i="6"/>
  <c r="E2376" i="6"/>
  <c r="F2376" i="6"/>
  <c r="K2376" i="6"/>
  <c r="C2377" i="6"/>
  <c r="E2377" i="6"/>
  <c r="F2377" i="6"/>
  <c r="K2377" i="6"/>
  <c r="C2378" i="6"/>
  <c r="E2378" i="6"/>
  <c r="F2378" i="6"/>
  <c r="K2378" i="6"/>
  <c r="C2379" i="6"/>
  <c r="E2379" i="6"/>
  <c r="F2379" i="6"/>
  <c r="K2379" i="6"/>
  <c r="C2380" i="6"/>
  <c r="E2380" i="6"/>
  <c r="F2380" i="6"/>
  <c r="K2380" i="6"/>
  <c r="C2381" i="6"/>
  <c r="E2381" i="6"/>
  <c r="F2381" i="6"/>
  <c r="K2381" i="6"/>
  <c r="C2382" i="6"/>
  <c r="E2382" i="6"/>
  <c r="F2382" i="6"/>
  <c r="K2382" i="6"/>
  <c r="C2383" i="6"/>
  <c r="E2383" i="6"/>
  <c r="F2383" i="6"/>
  <c r="K2383" i="6"/>
  <c r="C2384" i="6"/>
  <c r="E2384" i="6"/>
  <c r="F2384" i="6"/>
  <c r="K2384" i="6"/>
  <c r="C2385" i="6"/>
  <c r="E2385" i="6"/>
  <c r="F2385" i="6"/>
  <c r="K2385" i="6"/>
  <c r="C2386" i="6"/>
  <c r="E2386" i="6"/>
  <c r="F2386" i="6"/>
  <c r="K2386" i="6"/>
  <c r="C2387" i="6"/>
  <c r="E2387" i="6"/>
  <c r="F2387" i="6"/>
  <c r="K2387" i="6"/>
  <c r="C2388" i="6"/>
  <c r="E2388" i="6"/>
  <c r="F2388" i="6"/>
  <c r="K2388" i="6"/>
  <c r="C2389" i="6"/>
  <c r="E2389" i="6"/>
  <c r="F2389" i="6"/>
  <c r="K2389" i="6"/>
  <c r="C2390" i="6"/>
  <c r="E2390" i="6"/>
  <c r="F2390" i="6"/>
  <c r="K2390" i="6"/>
  <c r="C2391" i="6"/>
  <c r="E2391" i="6"/>
  <c r="F2391" i="6"/>
  <c r="K2391" i="6"/>
  <c r="C2392" i="6"/>
  <c r="E2392" i="6"/>
  <c r="F2392" i="6"/>
  <c r="K2392" i="6"/>
  <c r="C2393" i="6"/>
  <c r="E2393" i="6"/>
  <c r="F2393" i="6"/>
  <c r="K2393" i="6"/>
  <c r="C2394" i="6"/>
  <c r="E2394" i="6"/>
  <c r="F2394" i="6"/>
  <c r="K2394" i="6"/>
  <c r="C2395" i="6"/>
  <c r="E2395" i="6"/>
  <c r="F2395" i="6"/>
  <c r="K2395" i="6"/>
  <c r="C2396" i="6"/>
  <c r="E2396" i="6"/>
  <c r="F2396" i="6"/>
  <c r="K2396" i="6"/>
  <c r="C2397" i="6"/>
  <c r="E2397" i="6"/>
  <c r="F2397" i="6"/>
  <c r="K2397" i="6"/>
  <c r="C2398" i="6"/>
  <c r="E2398" i="6"/>
  <c r="F2398" i="6"/>
  <c r="K2398" i="6"/>
  <c r="C2399" i="6"/>
  <c r="E2399" i="6"/>
  <c r="F2399" i="6"/>
  <c r="K2399" i="6"/>
  <c r="C2400" i="6"/>
  <c r="E2400" i="6"/>
  <c r="F2400" i="6"/>
  <c r="K2400" i="6"/>
  <c r="C2401" i="6"/>
  <c r="E2401" i="6"/>
  <c r="F2401" i="6"/>
  <c r="K2401" i="6"/>
  <c r="C2402" i="6"/>
  <c r="E2402" i="6"/>
  <c r="F2402" i="6"/>
  <c r="K2402" i="6"/>
  <c r="C2403" i="6"/>
  <c r="E2403" i="6"/>
  <c r="F2403" i="6"/>
  <c r="K2403" i="6"/>
  <c r="C2404" i="6"/>
  <c r="E2404" i="6"/>
  <c r="F2404" i="6"/>
  <c r="K2404" i="6"/>
  <c r="C2405" i="6"/>
  <c r="E2405" i="6"/>
  <c r="F2405" i="6"/>
  <c r="K2405" i="6"/>
  <c r="C2406" i="6"/>
  <c r="E2406" i="6"/>
  <c r="F2406" i="6"/>
  <c r="K2406" i="6"/>
  <c r="C2407" i="6"/>
  <c r="E2407" i="6"/>
  <c r="F2407" i="6"/>
  <c r="K2407" i="6"/>
  <c r="C2408" i="6"/>
  <c r="E2408" i="6"/>
  <c r="F2408" i="6"/>
  <c r="K2408" i="6"/>
  <c r="C2409" i="6"/>
  <c r="E2409" i="6"/>
  <c r="F2409" i="6"/>
  <c r="K2409" i="6"/>
  <c r="C2410" i="6"/>
  <c r="E2410" i="6"/>
  <c r="F2410" i="6"/>
  <c r="K2410" i="6"/>
  <c r="C2411" i="6"/>
  <c r="E2411" i="6"/>
  <c r="F2411" i="6"/>
  <c r="K2411" i="6"/>
  <c r="C2412" i="6"/>
  <c r="E2412" i="6"/>
  <c r="F2412" i="6"/>
  <c r="K2412" i="6"/>
  <c r="C2413" i="6"/>
  <c r="E2413" i="6"/>
  <c r="F2413" i="6"/>
  <c r="K2413" i="6"/>
  <c r="C2414" i="6"/>
  <c r="E2414" i="6"/>
  <c r="F2414" i="6"/>
  <c r="K2414" i="6"/>
  <c r="C2415" i="6"/>
  <c r="E2415" i="6"/>
  <c r="F2415" i="6"/>
  <c r="K2415" i="6"/>
  <c r="C2416" i="6"/>
  <c r="E2416" i="6"/>
  <c r="F2416" i="6"/>
  <c r="K2416" i="6"/>
  <c r="C2417" i="6"/>
  <c r="E2417" i="6"/>
  <c r="F2417" i="6"/>
  <c r="K2417" i="6"/>
  <c r="C2418" i="6"/>
  <c r="E2418" i="6"/>
  <c r="F2418" i="6"/>
  <c r="K2418" i="6"/>
  <c r="C2419" i="6"/>
  <c r="E2419" i="6"/>
  <c r="F2419" i="6"/>
  <c r="K2419" i="6"/>
  <c r="C2420" i="6"/>
  <c r="E2420" i="6"/>
  <c r="F2420" i="6"/>
  <c r="K2420" i="6"/>
  <c r="C2421" i="6"/>
  <c r="E2421" i="6"/>
  <c r="F2421" i="6"/>
  <c r="K2421" i="6"/>
  <c r="C2422" i="6"/>
  <c r="E2422" i="6"/>
  <c r="F2422" i="6"/>
  <c r="K2422" i="6"/>
  <c r="C2423" i="6"/>
  <c r="E2423" i="6"/>
  <c r="F2423" i="6"/>
  <c r="K2423" i="6"/>
  <c r="C2424" i="6"/>
  <c r="E2424" i="6"/>
  <c r="F2424" i="6"/>
  <c r="K2424" i="6"/>
  <c r="C2425" i="6"/>
  <c r="E2425" i="6"/>
  <c r="F2425" i="6"/>
  <c r="K2425" i="6"/>
  <c r="C2426" i="6"/>
  <c r="E2426" i="6"/>
  <c r="F2426" i="6"/>
  <c r="K2426" i="6"/>
  <c r="C2427" i="6"/>
  <c r="E2427" i="6"/>
  <c r="F2427" i="6"/>
  <c r="K2427" i="6"/>
  <c r="C2428" i="6"/>
  <c r="E2428" i="6"/>
  <c r="F2428" i="6"/>
  <c r="K2428" i="6"/>
  <c r="C2429" i="6"/>
  <c r="E2429" i="6"/>
  <c r="F2429" i="6"/>
  <c r="K2429" i="6"/>
  <c r="C2430" i="6"/>
  <c r="E2430" i="6"/>
  <c r="F2430" i="6"/>
  <c r="K2430" i="6"/>
  <c r="C2431" i="6"/>
  <c r="E2431" i="6"/>
  <c r="F2431" i="6"/>
  <c r="K2431" i="6"/>
  <c r="C2432" i="6"/>
  <c r="E2432" i="6"/>
  <c r="F2432" i="6"/>
  <c r="K2432" i="6"/>
  <c r="C2433" i="6"/>
  <c r="E2433" i="6"/>
  <c r="F2433" i="6"/>
  <c r="K2433" i="6"/>
  <c r="C2434" i="6"/>
  <c r="E2434" i="6"/>
  <c r="F2434" i="6"/>
  <c r="K2434" i="6"/>
  <c r="C2435" i="6"/>
  <c r="E2435" i="6"/>
  <c r="F2435" i="6"/>
  <c r="K2435" i="6"/>
  <c r="C2436" i="6"/>
  <c r="E2436" i="6"/>
  <c r="F2436" i="6"/>
  <c r="K2436" i="6"/>
  <c r="C2437" i="6"/>
  <c r="E2437" i="6"/>
  <c r="F2437" i="6"/>
  <c r="K2437" i="6"/>
  <c r="C2438" i="6"/>
  <c r="E2438" i="6"/>
  <c r="F2438" i="6"/>
  <c r="K2438" i="6"/>
  <c r="C2439" i="6"/>
  <c r="E2439" i="6"/>
  <c r="F2439" i="6"/>
  <c r="K2439" i="6"/>
  <c r="C2440" i="6"/>
  <c r="E2440" i="6"/>
  <c r="F2440" i="6"/>
  <c r="K2440" i="6"/>
  <c r="C2441" i="6"/>
  <c r="E2441" i="6"/>
  <c r="F2441" i="6"/>
  <c r="K2441" i="6"/>
  <c r="C2442" i="6"/>
  <c r="E2442" i="6"/>
  <c r="F2442" i="6"/>
  <c r="K2442" i="6"/>
  <c r="C2443" i="6"/>
  <c r="E2443" i="6"/>
  <c r="F2443" i="6"/>
  <c r="K2443" i="6"/>
  <c r="C2444" i="6"/>
  <c r="E2444" i="6"/>
  <c r="F2444" i="6"/>
  <c r="K2444" i="6"/>
  <c r="C2445" i="6"/>
  <c r="E2445" i="6"/>
  <c r="F2445" i="6"/>
  <c r="K2445" i="6"/>
  <c r="C2446" i="6"/>
  <c r="E2446" i="6"/>
  <c r="F2446" i="6"/>
  <c r="K2446" i="6"/>
  <c r="C2447" i="6"/>
  <c r="E2447" i="6"/>
  <c r="F2447" i="6"/>
  <c r="K2447" i="6"/>
  <c r="C2448" i="6"/>
  <c r="E2448" i="6"/>
  <c r="F2448" i="6"/>
  <c r="K2448" i="6"/>
  <c r="C2449" i="6"/>
  <c r="E2449" i="6"/>
  <c r="F2449" i="6"/>
  <c r="K2449" i="6"/>
  <c r="C2450" i="6"/>
  <c r="E2450" i="6"/>
  <c r="F2450" i="6"/>
  <c r="K2450" i="6"/>
  <c r="C2451" i="6"/>
  <c r="E2451" i="6"/>
  <c r="F2451" i="6"/>
  <c r="K2451" i="6"/>
  <c r="C2452" i="6"/>
  <c r="E2452" i="6"/>
  <c r="F2452" i="6"/>
  <c r="K2452" i="6"/>
  <c r="C2453" i="6"/>
  <c r="E2453" i="6"/>
  <c r="F2453" i="6"/>
  <c r="K2453" i="6"/>
  <c r="C2454" i="6"/>
  <c r="E2454" i="6"/>
  <c r="F2454" i="6"/>
  <c r="K2454" i="6"/>
  <c r="C2455" i="6"/>
  <c r="E2455" i="6"/>
  <c r="F2455" i="6"/>
  <c r="K2455" i="6"/>
  <c r="C2456" i="6"/>
  <c r="E2456" i="6"/>
  <c r="F2456" i="6"/>
  <c r="K2456" i="6"/>
  <c r="C2457" i="6"/>
  <c r="E2457" i="6"/>
  <c r="F2457" i="6"/>
  <c r="K2457" i="6"/>
  <c r="C2458" i="6"/>
  <c r="E2458" i="6"/>
  <c r="F2458" i="6"/>
  <c r="K2458" i="6"/>
  <c r="C2459" i="6"/>
  <c r="E2459" i="6"/>
  <c r="F2459" i="6"/>
  <c r="K2459" i="6"/>
  <c r="C2460" i="6"/>
  <c r="E2460" i="6"/>
  <c r="F2460" i="6"/>
  <c r="K2460" i="6"/>
  <c r="C2461" i="6"/>
  <c r="E2461" i="6"/>
  <c r="F2461" i="6"/>
  <c r="K2461" i="6"/>
  <c r="C2462" i="6"/>
  <c r="E2462" i="6"/>
  <c r="F2462" i="6"/>
  <c r="K2462" i="6"/>
  <c r="C2463" i="6"/>
  <c r="E2463" i="6"/>
  <c r="F2463" i="6"/>
  <c r="K2463" i="6"/>
  <c r="C2464" i="6"/>
  <c r="E2464" i="6"/>
  <c r="F2464" i="6"/>
  <c r="K2464" i="6"/>
  <c r="C2465" i="6"/>
  <c r="E2465" i="6"/>
  <c r="F2465" i="6"/>
  <c r="K2465" i="6"/>
  <c r="C2466" i="6"/>
  <c r="E2466" i="6"/>
  <c r="F2466" i="6"/>
  <c r="K2466" i="6"/>
  <c r="C2467" i="6"/>
  <c r="E2467" i="6"/>
  <c r="F2467" i="6"/>
  <c r="K2467" i="6"/>
  <c r="C2468" i="6"/>
  <c r="E2468" i="6"/>
  <c r="F2468" i="6"/>
  <c r="K2468" i="6"/>
  <c r="C2469" i="6"/>
  <c r="E2469" i="6"/>
  <c r="F2469" i="6"/>
  <c r="K2469" i="6"/>
  <c r="C2470" i="6"/>
  <c r="E2470" i="6"/>
  <c r="F2470" i="6"/>
  <c r="K2470" i="6"/>
  <c r="C2471" i="6"/>
  <c r="E2471" i="6"/>
  <c r="F2471" i="6"/>
  <c r="K2471" i="6"/>
  <c r="C2472" i="6"/>
  <c r="E2472" i="6"/>
  <c r="F2472" i="6"/>
  <c r="K2472" i="6"/>
  <c r="C2473" i="6"/>
  <c r="E2473" i="6"/>
  <c r="F2473" i="6"/>
  <c r="K2473" i="6"/>
  <c r="C2474" i="6"/>
  <c r="E2474" i="6"/>
  <c r="F2474" i="6"/>
  <c r="K2474" i="6"/>
  <c r="C2475" i="6"/>
  <c r="E2475" i="6"/>
  <c r="F2475" i="6"/>
  <c r="K2475" i="6"/>
  <c r="C2476" i="6"/>
  <c r="E2476" i="6"/>
  <c r="F2476" i="6"/>
  <c r="K2476" i="6"/>
  <c r="C2477" i="6"/>
  <c r="E2477" i="6"/>
  <c r="F2477" i="6"/>
  <c r="K2477" i="6"/>
  <c r="C2478" i="6"/>
  <c r="E2478" i="6"/>
  <c r="F2478" i="6"/>
  <c r="K2478" i="6"/>
  <c r="C2479" i="6"/>
  <c r="E2479" i="6"/>
  <c r="F2479" i="6"/>
  <c r="K2479" i="6"/>
  <c r="C2480" i="6"/>
  <c r="E2480" i="6"/>
  <c r="F2480" i="6"/>
  <c r="K2480" i="6"/>
  <c r="C2481" i="6"/>
  <c r="E2481" i="6"/>
  <c r="F2481" i="6"/>
  <c r="K2481" i="6"/>
  <c r="C2482" i="6"/>
  <c r="E2482" i="6"/>
  <c r="F2482" i="6"/>
  <c r="K2482" i="6"/>
  <c r="C2483" i="6"/>
  <c r="E2483" i="6"/>
  <c r="F2483" i="6"/>
  <c r="K2483" i="6"/>
  <c r="C2484" i="6"/>
  <c r="E2484" i="6"/>
  <c r="F2484" i="6"/>
  <c r="K2484" i="6"/>
  <c r="C2485" i="6"/>
  <c r="E2485" i="6"/>
  <c r="F2485" i="6"/>
  <c r="K2485" i="6"/>
  <c r="C2486" i="6"/>
  <c r="E2486" i="6"/>
  <c r="F2486" i="6"/>
  <c r="K2486" i="6"/>
  <c r="C2487" i="6"/>
  <c r="E2487" i="6"/>
  <c r="F2487" i="6"/>
  <c r="K2487" i="6"/>
  <c r="C2488" i="6"/>
  <c r="E2488" i="6"/>
  <c r="F2488" i="6"/>
  <c r="K2488" i="6"/>
  <c r="C2489" i="6"/>
  <c r="E2489" i="6"/>
  <c r="F2489" i="6"/>
  <c r="K2489" i="6"/>
  <c r="C2490" i="6"/>
  <c r="E2490" i="6"/>
  <c r="F2490" i="6"/>
  <c r="K2490" i="6"/>
  <c r="C2491" i="6"/>
  <c r="E2491" i="6"/>
  <c r="F2491" i="6"/>
  <c r="K2491" i="6"/>
  <c r="C2492" i="6"/>
  <c r="E2492" i="6"/>
  <c r="F2492" i="6"/>
  <c r="K2492" i="6"/>
  <c r="C2493" i="6"/>
  <c r="E2493" i="6"/>
  <c r="F2493" i="6"/>
  <c r="K2493" i="6"/>
  <c r="C2494" i="6"/>
  <c r="E2494" i="6"/>
  <c r="F2494" i="6"/>
  <c r="K2494" i="6"/>
  <c r="C2495" i="6"/>
  <c r="E2495" i="6"/>
  <c r="F2495" i="6"/>
  <c r="K2495" i="6"/>
  <c r="C2496" i="6"/>
  <c r="E2496" i="6"/>
  <c r="F2496" i="6"/>
  <c r="K2496" i="6"/>
  <c r="C2497" i="6"/>
  <c r="E2497" i="6"/>
  <c r="F2497" i="6"/>
  <c r="K2497" i="6"/>
  <c r="C2498" i="6"/>
  <c r="E2498" i="6"/>
  <c r="F2498" i="6"/>
  <c r="K2498" i="6"/>
  <c r="C2499" i="6"/>
  <c r="E2499" i="6"/>
  <c r="F2499" i="6"/>
  <c r="K2499" i="6"/>
  <c r="C2500" i="6"/>
  <c r="E2500" i="6"/>
  <c r="F2500" i="6"/>
  <c r="K2500" i="6"/>
  <c r="C2501" i="6"/>
  <c r="E2501" i="6"/>
  <c r="F2501" i="6"/>
  <c r="K2501" i="6"/>
  <c r="C2502" i="6"/>
  <c r="E2502" i="6"/>
  <c r="F2502" i="6"/>
  <c r="K2502" i="6"/>
  <c r="C2503" i="6"/>
  <c r="E2503" i="6"/>
  <c r="F2503" i="6"/>
  <c r="K2503" i="6"/>
  <c r="C2504" i="6"/>
  <c r="E2504" i="6"/>
  <c r="F2504" i="6"/>
  <c r="K2504" i="6"/>
  <c r="C2505" i="6"/>
  <c r="E2505" i="6"/>
  <c r="F2505" i="6"/>
  <c r="K2505" i="6"/>
  <c r="C2506" i="6"/>
  <c r="E2506" i="6"/>
  <c r="F2506" i="6"/>
  <c r="K2506" i="6"/>
  <c r="C2507" i="6"/>
  <c r="E2507" i="6"/>
  <c r="F2507" i="6"/>
  <c r="K2507" i="6"/>
  <c r="C2508" i="6"/>
  <c r="E2508" i="6"/>
  <c r="F2508" i="6"/>
  <c r="K2508" i="6"/>
  <c r="C2509" i="6"/>
  <c r="E2509" i="6"/>
  <c r="F2509" i="6"/>
  <c r="K2509" i="6"/>
  <c r="C2510" i="6"/>
  <c r="E2510" i="6"/>
  <c r="F2510" i="6"/>
  <c r="K2510" i="6"/>
  <c r="C2511" i="6"/>
  <c r="E2511" i="6"/>
  <c r="F2511" i="6"/>
  <c r="K2511" i="6"/>
  <c r="C2512" i="6"/>
  <c r="E2512" i="6"/>
  <c r="F2512" i="6"/>
  <c r="K2512" i="6"/>
  <c r="C2513" i="6"/>
  <c r="E2513" i="6"/>
  <c r="F2513" i="6"/>
  <c r="K2513" i="6"/>
  <c r="C2514" i="6"/>
  <c r="E2514" i="6"/>
  <c r="F2514" i="6"/>
  <c r="K2514" i="6"/>
  <c r="C2515" i="6"/>
  <c r="E2515" i="6"/>
  <c r="F2515" i="6"/>
  <c r="K2515" i="6"/>
  <c r="C2516" i="6"/>
  <c r="E2516" i="6"/>
  <c r="F2516" i="6"/>
  <c r="K2516" i="6"/>
  <c r="C2517" i="6"/>
  <c r="E2517" i="6"/>
  <c r="F2517" i="6"/>
  <c r="K2517" i="6"/>
  <c r="C2518" i="6"/>
  <c r="E2518" i="6"/>
  <c r="F2518" i="6"/>
  <c r="K2518" i="6"/>
  <c r="C2519" i="6"/>
  <c r="E2519" i="6"/>
  <c r="F2519" i="6"/>
  <c r="K2519" i="6"/>
  <c r="C2520" i="6"/>
  <c r="E2520" i="6"/>
  <c r="F2520" i="6"/>
  <c r="K2520" i="6"/>
  <c r="C2521" i="6"/>
  <c r="E2521" i="6"/>
  <c r="F2521" i="6"/>
  <c r="K2521" i="6"/>
  <c r="C2522" i="6"/>
  <c r="E2522" i="6"/>
  <c r="F2522" i="6"/>
  <c r="K2522" i="6"/>
  <c r="C2523" i="6"/>
  <c r="E2523" i="6"/>
  <c r="F2523" i="6"/>
  <c r="K2523" i="6"/>
  <c r="C2524" i="6"/>
  <c r="E2524" i="6"/>
  <c r="F2524" i="6"/>
  <c r="K2524" i="6"/>
  <c r="C2525" i="6"/>
  <c r="E2525" i="6"/>
  <c r="F2525" i="6"/>
  <c r="K2525" i="6"/>
  <c r="C2526" i="6"/>
  <c r="E2526" i="6"/>
  <c r="F2526" i="6"/>
  <c r="K2526" i="6"/>
  <c r="C2527" i="6"/>
  <c r="E2527" i="6"/>
  <c r="F2527" i="6"/>
  <c r="K2527" i="6"/>
  <c r="C2528" i="6"/>
  <c r="E2528" i="6"/>
  <c r="F2528" i="6"/>
  <c r="K2528" i="6"/>
  <c r="C2529" i="6"/>
  <c r="E2529" i="6"/>
  <c r="F2529" i="6"/>
  <c r="K2529" i="6"/>
  <c r="C2530" i="6"/>
  <c r="E2530" i="6"/>
  <c r="F2530" i="6"/>
  <c r="K2530" i="6"/>
  <c r="C2531" i="6"/>
  <c r="E2531" i="6"/>
  <c r="F2531" i="6"/>
  <c r="K2531" i="6"/>
  <c r="C2532" i="6"/>
  <c r="E2532" i="6"/>
  <c r="F2532" i="6"/>
  <c r="K2532" i="6"/>
  <c r="C2533" i="6"/>
  <c r="E2533" i="6"/>
  <c r="F2533" i="6"/>
  <c r="K2533" i="6"/>
  <c r="C2534" i="6"/>
  <c r="E2534" i="6"/>
  <c r="F2534" i="6"/>
  <c r="K2534" i="6"/>
  <c r="C2535" i="6"/>
  <c r="E2535" i="6"/>
  <c r="F2535" i="6"/>
  <c r="K2535" i="6"/>
  <c r="C2536" i="6"/>
  <c r="E2536" i="6"/>
  <c r="F2536" i="6"/>
  <c r="K2536" i="6"/>
  <c r="C2537" i="6"/>
  <c r="E2537" i="6"/>
  <c r="F2537" i="6"/>
  <c r="K2537" i="6"/>
  <c r="C2538" i="6"/>
  <c r="E2538" i="6"/>
  <c r="F2538" i="6"/>
  <c r="K2538" i="6"/>
  <c r="C2539" i="6"/>
  <c r="E2539" i="6"/>
  <c r="F2539" i="6"/>
  <c r="K2539" i="6"/>
  <c r="C2540" i="6"/>
  <c r="E2540" i="6"/>
  <c r="F2540" i="6"/>
  <c r="K2540" i="6"/>
  <c r="C2541" i="6"/>
  <c r="E2541" i="6"/>
  <c r="F2541" i="6"/>
  <c r="K2541" i="6"/>
  <c r="C2542" i="6"/>
  <c r="E2542" i="6"/>
  <c r="F2542" i="6"/>
  <c r="K2542" i="6"/>
  <c r="C2543" i="6"/>
  <c r="E2543" i="6"/>
  <c r="F2543" i="6"/>
  <c r="K2543" i="6"/>
  <c r="C2544" i="6"/>
  <c r="E2544" i="6"/>
  <c r="F2544" i="6"/>
  <c r="K2544" i="6"/>
  <c r="C2545" i="6"/>
  <c r="E2545" i="6"/>
  <c r="F2545" i="6"/>
  <c r="K2545" i="6"/>
  <c r="C2546" i="6"/>
  <c r="E2546" i="6"/>
  <c r="F2546" i="6"/>
  <c r="K2546" i="6"/>
  <c r="C2547" i="6"/>
  <c r="E2547" i="6"/>
  <c r="F2547" i="6"/>
  <c r="K2547" i="6"/>
  <c r="C2548" i="6"/>
  <c r="E2548" i="6"/>
  <c r="F2548" i="6"/>
  <c r="K2548" i="6"/>
  <c r="C2549" i="6"/>
  <c r="E2549" i="6"/>
  <c r="F2549" i="6"/>
  <c r="K2549" i="6"/>
  <c r="C2550" i="6"/>
  <c r="E2550" i="6"/>
  <c r="F2550" i="6"/>
  <c r="K2550" i="6"/>
  <c r="C2551" i="6"/>
  <c r="E2551" i="6"/>
  <c r="F2551" i="6"/>
  <c r="K2551" i="6"/>
  <c r="C2552" i="6"/>
  <c r="E2552" i="6"/>
  <c r="F2552" i="6"/>
  <c r="K2552" i="6"/>
  <c r="C2553" i="6"/>
  <c r="E2553" i="6"/>
  <c r="F2553" i="6"/>
  <c r="K2553" i="6"/>
  <c r="C2554" i="6"/>
  <c r="E2554" i="6"/>
  <c r="F2554" i="6"/>
  <c r="K2554" i="6"/>
  <c r="C2555" i="6"/>
  <c r="E2555" i="6"/>
  <c r="F2555" i="6"/>
  <c r="K2555" i="6"/>
  <c r="C2556" i="6"/>
  <c r="E2556" i="6"/>
  <c r="F2556" i="6"/>
  <c r="K2556" i="6"/>
  <c r="C2557" i="6"/>
  <c r="E2557" i="6"/>
  <c r="F2557" i="6"/>
  <c r="K2557" i="6"/>
  <c r="C2558" i="6"/>
  <c r="E2558" i="6"/>
  <c r="F2558" i="6"/>
  <c r="K2558" i="6"/>
  <c r="C2559" i="6"/>
  <c r="E2559" i="6"/>
  <c r="F2559" i="6"/>
  <c r="K2559" i="6"/>
  <c r="C2560" i="6"/>
  <c r="E2560" i="6"/>
  <c r="F2560" i="6"/>
  <c r="K2560" i="6"/>
  <c r="C2561" i="6"/>
  <c r="E2561" i="6"/>
  <c r="F2561" i="6"/>
  <c r="K2561" i="6"/>
  <c r="C2562" i="6"/>
  <c r="E2562" i="6"/>
  <c r="F2562" i="6"/>
  <c r="K2562" i="6"/>
  <c r="C2563" i="6"/>
  <c r="E2563" i="6"/>
  <c r="F2563" i="6"/>
  <c r="K2563" i="6"/>
  <c r="C2564" i="6"/>
  <c r="E2564" i="6"/>
  <c r="F2564" i="6"/>
  <c r="K2564" i="6"/>
  <c r="C2565" i="6"/>
  <c r="E2565" i="6"/>
  <c r="F2565" i="6"/>
  <c r="K2565" i="6"/>
  <c r="C2566" i="6"/>
  <c r="E2566" i="6"/>
  <c r="F2566" i="6"/>
  <c r="K2566" i="6"/>
  <c r="C2567" i="6"/>
  <c r="E2567" i="6"/>
  <c r="F2567" i="6"/>
  <c r="K2567" i="6"/>
  <c r="C2568" i="6"/>
  <c r="E2568" i="6"/>
  <c r="F2568" i="6"/>
  <c r="K2568" i="6"/>
  <c r="C2569" i="6"/>
  <c r="E2569" i="6"/>
  <c r="F2569" i="6"/>
  <c r="K2569" i="6"/>
  <c r="C2570" i="6"/>
  <c r="E2570" i="6"/>
  <c r="F2570" i="6"/>
  <c r="K2570" i="6"/>
  <c r="C2571" i="6"/>
  <c r="E2571" i="6"/>
  <c r="F2571" i="6"/>
  <c r="K2571" i="6"/>
  <c r="C2572" i="6"/>
  <c r="E2572" i="6"/>
  <c r="F2572" i="6"/>
  <c r="K2572" i="6"/>
  <c r="C2573" i="6"/>
  <c r="E2573" i="6"/>
  <c r="F2573" i="6"/>
  <c r="K2573" i="6"/>
  <c r="C2574" i="6"/>
  <c r="E2574" i="6"/>
  <c r="F2574" i="6"/>
  <c r="K2574" i="6"/>
  <c r="C2575" i="6"/>
  <c r="E2575" i="6"/>
  <c r="F2575" i="6"/>
  <c r="K2575" i="6"/>
  <c r="C2576" i="6"/>
  <c r="E2576" i="6"/>
  <c r="F2576" i="6"/>
  <c r="K2576" i="6"/>
  <c r="C2577" i="6"/>
  <c r="E2577" i="6"/>
  <c r="F2577" i="6"/>
  <c r="K2577" i="6"/>
  <c r="C2578" i="6"/>
  <c r="E2578" i="6"/>
  <c r="F2578" i="6"/>
  <c r="K2578" i="6"/>
  <c r="C2579" i="6"/>
  <c r="E2579" i="6"/>
  <c r="F2579" i="6"/>
  <c r="K2579" i="6"/>
  <c r="C2580" i="6"/>
  <c r="E2580" i="6"/>
  <c r="F2580" i="6"/>
  <c r="K2580" i="6"/>
  <c r="C2581" i="6"/>
  <c r="E2581" i="6"/>
  <c r="F2581" i="6"/>
  <c r="K2581" i="6"/>
  <c r="C2582" i="6"/>
  <c r="E2582" i="6"/>
  <c r="F2582" i="6"/>
  <c r="K2582" i="6"/>
  <c r="C2583" i="6"/>
  <c r="E2583" i="6"/>
  <c r="F2583" i="6"/>
  <c r="K2583" i="6"/>
  <c r="C2584" i="6"/>
  <c r="E2584" i="6"/>
  <c r="F2584" i="6"/>
  <c r="K2584" i="6"/>
  <c r="C2585" i="6"/>
  <c r="E2585" i="6"/>
  <c r="F2585" i="6"/>
  <c r="K2585" i="6"/>
  <c r="C2586" i="6"/>
  <c r="E2586" i="6"/>
  <c r="F2586" i="6"/>
  <c r="K2586" i="6"/>
  <c r="C2587" i="6"/>
  <c r="E2587" i="6"/>
  <c r="F2587" i="6"/>
  <c r="K2587" i="6"/>
  <c r="C2588" i="6"/>
  <c r="E2588" i="6"/>
  <c r="F2588" i="6"/>
  <c r="K2588" i="6"/>
  <c r="C2589" i="6"/>
  <c r="E2589" i="6"/>
  <c r="F2589" i="6"/>
  <c r="K2589" i="6"/>
  <c r="C2590" i="6"/>
  <c r="E2590" i="6"/>
  <c r="F2590" i="6"/>
  <c r="K2590" i="6"/>
  <c r="C2591" i="6"/>
  <c r="E2591" i="6"/>
  <c r="F2591" i="6"/>
  <c r="K2591" i="6"/>
  <c r="C2592" i="6"/>
  <c r="E2592" i="6"/>
  <c r="F2592" i="6"/>
  <c r="K2592" i="6"/>
  <c r="C2593" i="6"/>
  <c r="E2593" i="6"/>
  <c r="F2593" i="6"/>
  <c r="K2593" i="6"/>
  <c r="C2594" i="6"/>
  <c r="E2594" i="6"/>
  <c r="F2594" i="6"/>
  <c r="K2594" i="6"/>
  <c r="C2595" i="6"/>
  <c r="E2595" i="6"/>
  <c r="F2595" i="6"/>
  <c r="K2595" i="6"/>
  <c r="C2596" i="6"/>
  <c r="E2596" i="6"/>
  <c r="F2596" i="6"/>
  <c r="K2596" i="6"/>
  <c r="C2597" i="6"/>
  <c r="E2597" i="6"/>
  <c r="F2597" i="6"/>
  <c r="K2597" i="6"/>
  <c r="C2598" i="6"/>
  <c r="E2598" i="6"/>
  <c r="F2598" i="6"/>
  <c r="K2598" i="6"/>
  <c r="C2599" i="6"/>
  <c r="E2599" i="6"/>
  <c r="F2599" i="6"/>
  <c r="K2599" i="6"/>
  <c r="C2600" i="6"/>
  <c r="E2600" i="6"/>
  <c r="F2600" i="6"/>
  <c r="K2600" i="6"/>
  <c r="C2601" i="6"/>
  <c r="E2601" i="6"/>
  <c r="F2601" i="6"/>
  <c r="K2601" i="6"/>
  <c r="C2602" i="6"/>
  <c r="E2602" i="6"/>
  <c r="F2602" i="6"/>
  <c r="K2602" i="6"/>
  <c r="C2603" i="6"/>
  <c r="E2603" i="6"/>
  <c r="F2603" i="6"/>
  <c r="K2603" i="6"/>
  <c r="C2604" i="6"/>
  <c r="E2604" i="6"/>
  <c r="F2604" i="6"/>
  <c r="K2604" i="6"/>
  <c r="C2605" i="6"/>
  <c r="E2605" i="6"/>
  <c r="F2605" i="6"/>
  <c r="K2605" i="6"/>
  <c r="C2606" i="6"/>
  <c r="E2606" i="6"/>
  <c r="F2606" i="6"/>
  <c r="K2606" i="6"/>
  <c r="C2607" i="6"/>
  <c r="E2607" i="6"/>
  <c r="F2607" i="6"/>
  <c r="K2607" i="6"/>
  <c r="C2608" i="6"/>
  <c r="E2608" i="6"/>
  <c r="F2608" i="6"/>
  <c r="K2608" i="6"/>
  <c r="C2609" i="6"/>
  <c r="E2609" i="6"/>
  <c r="F2609" i="6"/>
  <c r="K2609" i="6"/>
  <c r="C2610" i="6"/>
  <c r="E2610" i="6"/>
  <c r="F2610" i="6"/>
  <c r="K2610" i="6"/>
  <c r="C2611" i="6"/>
  <c r="E2611" i="6"/>
  <c r="F2611" i="6"/>
  <c r="K2611" i="6"/>
  <c r="C2612" i="6"/>
  <c r="E2612" i="6"/>
  <c r="F2612" i="6"/>
  <c r="K2612" i="6"/>
  <c r="C2613" i="6"/>
  <c r="E2613" i="6"/>
  <c r="F2613" i="6"/>
  <c r="K2613" i="6"/>
  <c r="C2614" i="6"/>
  <c r="E2614" i="6"/>
  <c r="F2614" i="6"/>
  <c r="K2614" i="6"/>
  <c r="C2615" i="6"/>
  <c r="E2615" i="6"/>
  <c r="F2615" i="6"/>
  <c r="K2615" i="6"/>
  <c r="C2616" i="6"/>
  <c r="E2616" i="6"/>
  <c r="F2616" i="6"/>
  <c r="K2616" i="6"/>
  <c r="C2617" i="6"/>
  <c r="E2617" i="6"/>
  <c r="F2617" i="6"/>
  <c r="K2617" i="6"/>
  <c r="C2618" i="6"/>
  <c r="E2618" i="6"/>
  <c r="F2618" i="6"/>
  <c r="K2618" i="6"/>
  <c r="C2619" i="6"/>
  <c r="E2619" i="6"/>
  <c r="F2619" i="6"/>
  <c r="K2619" i="6"/>
  <c r="C2620" i="6"/>
  <c r="E2620" i="6"/>
  <c r="F2620" i="6"/>
  <c r="K2620" i="6"/>
  <c r="C2621" i="6"/>
  <c r="E2621" i="6"/>
  <c r="F2621" i="6"/>
  <c r="K2621" i="6"/>
  <c r="C2622" i="6"/>
  <c r="E2622" i="6"/>
  <c r="F2622" i="6"/>
  <c r="K2622" i="6"/>
  <c r="C2623" i="6"/>
  <c r="E2623" i="6"/>
  <c r="F2623" i="6"/>
  <c r="K2623" i="6"/>
  <c r="C2624" i="6"/>
  <c r="E2624" i="6"/>
  <c r="F2624" i="6"/>
  <c r="K2624" i="6"/>
  <c r="C2625" i="6"/>
  <c r="E2625" i="6"/>
  <c r="F2625" i="6"/>
  <c r="K2625" i="6"/>
  <c r="C2626" i="6"/>
  <c r="E2626" i="6"/>
  <c r="F2626" i="6"/>
  <c r="K2626" i="6"/>
  <c r="C2627" i="6"/>
  <c r="E2627" i="6"/>
  <c r="F2627" i="6"/>
  <c r="K2627" i="6"/>
  <c r="C2628" i="6"/>
  <c r="E2628" i="6"/>
  <c r="F2628" i="6"/>
  <c r="K2628" i="6"/>
  <c r="C2629" i="6"/>
  <c r="E2629" i="6"/>
  <c r="F2629" i="6"/>
  <c r="K2629" i="6"/>
  <c r="C2630" i="6"/>
  <c r="E2630" i="6"/>
  <c r="F2630" i="6"/>
  <c r="K2630" i="6"/>
  <c r="C2631" i="6"/>
  <c r="E2631" i="6"/>
  <c r="F2631" i="6"/>
  <c r="K2631" i="6"/>
  <c r="C2632" i="6"/>
  <c r="E2632" i="6"/>
  <c r="F2632" i="6"/>
  <c r="K2632" i="6"/>
  <c r="C2633" i="6"/>
  <c r="E2633" i="6"/>
  <c r="F2633" i="6"/>
  <c r="K2633" i="6"/>
  <c r="C2634" i="6"/>
  <c r="E2634" i="6"/>
  <c r="F2634" i="6"/>
  <c r="K2634" i="6"/>
  <c r="C2635" i="6"/>
  <c r="E2635" i="6"/>
  <c r="F2635" i="6"/>
  <c r="K2635" i="6"/>
  <c r="C2636" i="6"/>
  <c r="E2636" i="6"/>
  <c r="F2636" i="6"/>
  <c r="K2636" i="6"/>
  <c r="C2637" i="6"/>
  <c r="E2637" i="6"/>
  <c r="F2637" i="6"/>
  <c r="K2637" i="6"/>
  <c r="C2638" i="6"/>
  <c r="E2638" i="6"/>
  <c r="F2638" i="6"/>
  <c r="K2638" i="6"/>
  <c r="C2639" i="6"/>
  <c r="E2639" i="6"/>
  <c r="F2639" i="6"/>
  <c r="K2639" i="6"/>
  <c r="C2640" i="6"/>
  <c r="E2640" i="6"/>
  <c r="F2640" i="6"/>
  <c r="K2640" i="6"/>
  <c r="C2641" i="6"/>
  <c r="E2641" i="6"/>
  <c r="F2641" i="6"/>
  <c r="K2641" i="6"/>
  <c r="C2642" i="6"/>
  <c r="E2642" i="6"/>
  <c r="F2642" i="6"/>
  <c r="K2642" i="6"/>
  <c r="C2643" i="6"/>
  <c r="E2643" i="6"/>
  <c r="F2643" i="6"/>
  <c r="K2643" i="6"/>
  <c r="C2644" i="6"/>
  <c r="E2644" i="6"/>
  <c r="F2644" i="6"/>
  <c r="K2644" i="6"/>
  <c r="C2645" i="6"/>
  <c r="E2645" i="6"/>
  <c r="F2645" i="6"/>
  <c r="K2645" i="6"/>
  <c r="C2646" i="6"/>
  <c r="E2646" i="6"/>
  <c r="F2646" i="6"/>
  <c r="K2646" i="6"/>
  <c r="C2647" i="6"/>
  <c r="E2647" i="6"/>
  <c r="F2647" i="6"/>
  <c r="K2647" i="6"/>
  <c r="C2648" i="6"/>
  <c r="E2648" i="6"/>
  <c r="F2648" i="6"/>
  <c r="K2648" i="6"/>
  <c r="C2649" i="6"/>
  <c r="E2649" i="6"/>
  <c r="F2649" i="6"/>
  <c r="K2649" i="6"/>
  <c r="C2650" i="6"/>
  <c r="E2650" i="6"/>
  <c r="F2650" i="6"/>
  <c r="K2650" i="6"/>
  <c r="C2651" i="6"/>
  <c r="E2651" i="6"/>
  <c r="F2651" i="6"/>
  <c r="K2651" i="6"/>
  <c r="C2652" i="6"/>
  <c r="E2652" i="6"/>
  <c r="F2652" i="6"/>
  <c r="K2652" i="6"/>
  <c r="C2653" i="6"/>
  <c r="E2653" i="6"/>
  <c r="F2653" i="6"/>
  <c r="K2653" i="6"/>
  <c r="C2654" i="6"/>
  <c r="E2654" i="6"/>
  <c r="F2654" i="6"/>
  <c r="K2654" i="6"/>
  <c r="C2655" i="6"/>
  <c r="E2655" i="6"/>
  <c r="F2655" i="6"/>
  <c r="K2655" i="6"/>
  <c r="C2656" i="6"/>
  <c r="E2656" i="6"/>
  <c r="F2656" i="6"/>
  <c r="K2656" i="6"/>
  <c r="C2657" i="6"/>
  <c r="E2657" i="6"/>
  <c r="F2657" i="6"/>
  <c r="K2657" i="6"/>
  <c r="C2658" i="6"/>
  <c r="E2658" i="6"/>
  <c r="F2658" i="6"/>
  <c r="K2658" i="6"/>
  <c r="C2659" i="6"/>
  <c r="E2659" i="6"/>
  <c r="F2659" i="6"/>
  <c r="K2659" i="6"/>
  <c r="C2660" i="6"/>
  <c r="E2660" i="6"/>
  <c r="F2660" i="6"/>
  <c r="K2660" i="6"/>
  <c r="C2661" i="6"/>
  <c r="E2661" i="6"/>
  <c r="F2661" i="6"/>
  <c r="K2661" i="6"/>
  <c r="C2662" i="6"/>
  <c r="E2662" i="6"/>
  <c r="F2662" i="6"/>
  <c r="K2662" i="6"/>
  <c r="C2663" i="6"/>
  <c r="E2663" i="6"/>
  <c r="F2663" i="6"/>
  <c r="K2663" i="6"/>
  <c r="C2664" i="6"/>
  <c r="E2664" i="6"/>
  <c r="F2664" i="6"/>
  <c r="K2664" i="6"/>
  <c r="C2665" i="6"/>
  <c r="E2665" i="6"/>
  <c r="F2665" i="6"/>
  <c r="K2665" i="6"/>
  <c r="C2666" i="6"/>
  <c r="E2666" i="6"/>
  <c r="F2666" i="6"/>
  <c r="K2666" i="6"/>
  <c r="C2667" i="6"/>
  <c r="E2667" i="6"/>
  <c r="F2667" i="6"/>
  <c r="K2667" i="6"/>
  <c r="C2668" i="6"/>
  <c r="E2668" i="6"/>
  <c r="F2668" i="6"/>
  <c r="K2668" i="6"/>
  <c r="C2669" i="6"/>
  <c r="E2669" i="6"/>
  <c r="F2669" i="6"/>
  <c r="K2669" i="6"/>
  <c r="C2670" i="6"/>
  <c r="E2670" i="6"/>
  <c r="F2670" i="6"/>
  <c r="K2670" i="6"/>
  <c r="C2671" i="6"/>
  <c r="E2671" i="6"/>
  <c r="F2671" i="6"/>
  <c r="K2671" i="6"/>
  <c r="C2672" i="6"/>
  <c r="E2672" i="6"/>
  <c r="F2672" i="6"/>
  <c r="K2672" i="6"/>
  <c r="C2673" i="6"/>
  <c r="E2673" i="6"/>
  <c r="F2673" i="6"/>
  <c r="K2673" i="6"/>
  <c r="C2674" i="6"/>
  <c r="E2674" i="6"/>
  <c r="F2674" i="6"/>
  <c r="K2674" i="6"/>
  <c r="C2675" i="6"/>
  <c r="E2675" i="6"/>
  <c r="F2675" i="6"/>
  <c r="K2675" i="6"/>
  <c r="C2676" i="6"/>
  <c r="E2676" i="6"/>
  <c r="F2676" i="6"/>
  <c r="K2676" i="6"/>
  <c r="C2677" i="6"/>
  <c r="E2677" i="6"/>
  <c r="F2677" i="6"/>
  <c r="K2677" i="6"/>
  <c r="C2678" i="6"/>
  <c r="E2678" i="6"/>
  <c r="F2678" i="6"/>
  <c r="K2678" i="6"/>
  <c r="C2679" i="6"/>
  <c r="E2679" i="6"/>
  <c r="F2679" i="6"/>
  <c r="K2679" i="6"/>
  <c r="C2680" i="6"/>
  <c r="E2680" i="6"/>
  <c r="F2680" i="6"/>
  <c r="K2680" i="6"/>
  <c r="C2681" i="6"/>
  <c r="E2681" i="6"/>
  <c r="F2681" i="6"/>
  <c r="K2681" i="6"/>
  <c r="C2682" i="6"/>
  <c r="E2682" i="6"/>
  <c r="F2682" i="6"/>
  <c r="K2682" i="6"/>
  <c r="C2683" i="6"/>
  <c r="E2683" i="6"/>
  <c r="F2683" i="6"/>
  <c r="K2683" i="6"/>
  <c r="C2684" i="6"/>
  <c r="E2684" i="6"/>
  <c r="F2684" i="6"/>
  <c r="K2684" i="6"/>
  <c r="C2685" i="6"/>
  <c r="E2685" i="6"/>
  <c r="F2685" i="6"/>
  <c r="K2685" i="6"/>
  <c r="C2686" i="6"/>
  <c r="E2686" i="6"/>
  <c r="F2686" i="6"/>
  <c r="K2686" i="6"/>
  <c r="C2687" i="6"/>
  <c r="E2687" i="6"/>
  <c r="F2687" i="6"/>
  <c r="K2687" i="6"/>
  <c r="C2688" i="6"/>
  <c r="E2688" i="6"/>
  <c r="F2688" i="6"/>
  <c r="K2688" i="6"/>
  <c r="C2689" i="6"/>
  <c r="E2689" i="6"/>
  <c r="F2689" i="6"/>
  <c r="K2689" i="6"/>
  <c r="C2690" i="6"/>
  <c r="E2690" i="6"/>
  <c r="F2690" i="6"/>
  <c r="K2690" i="6"/>
  <c r="C2691" i="6"/>
  <c r="E2691" i="6"/>
  <c r="F2691" i="6"/>
  <c r="K2691" i="6"/>
  <c r="C2692" i="6"/>
  <c r="E2692" i="6"/>
  <c r="F2692" i="6"/>
  <c r="K2692" i="6"/>
  <c r="C2693" i="6"/>
  <c r="E2693" i="6"/>
  <c r="F2693" i="6"/>
  <c r="K2693" i="6"/>
  <c r="C2694" i="6"/>
  <c r="E2694" i="6"/>
  <c r="F2694" i="6"/>
  <c r="K2694" i="6"/>
  <c r="C2695" i="6"/>
  <c r="E2695" i="6"/>
  <c r="F2695" i="6"/>
  <c r="K2695" i="6"/>
  <c r="C2696" i="6"/>
  <c r="E2696" i="6"/>
  <c r="F2696" i="6"/>
  <c r="K2696" i="6"/>
  <c r="C2697" i="6"/>
  <c r="E2697" i="6"/>
  <c r="F2697" i="6"/>
  <c r="K2697" i="6"/>
  <c r="C2698" i="6"/>
  <c r="E2698" i="6"/>
  <c r="F2698" i="6"/>
  <c r="K2698" i="6"/>
  <c r="C2699" i="6"/>
  <c r="E2699" i="6"/>
  <c r="F2699" i="6"/>
  <c r="K2699" i="6"/>
  <c r="C2700" i="6"/>
  <c r="E2700" i="6"/>
  <c r="F2700" i="6"/>
  <c r="K2700" i="6"/>
  <c r="C2701" i="6"/>
  <c r="E2701" i="6"/>
  <c r="F2701" i="6"/>
  <c r="K2701" i="6"/>
  <c r="C2702" i="6"/>
  <c r="E2702" i="6"/>
  <c r="F2702" i="6"/>
  <c r="K2702" i="6"/>
  <c r="C2703" i="6"/>
  <c r="E2703" i="6"/>
  <c r="F2703" i="6"/>
  <c r="K2703" i="6"/>
  <c r="C2704" i="6"/>
  <c r="E2704" i="6"/>
  <c r="F2704" i="6"/>
  <c r="K2704" i="6"/>
  <c r="C2705" i="6"/>
  <c r="E2705" i="6"/>
  <c r="F2705" i="6"/>
  <c r="K2705" i="6"/>
  <c r="C2706" i="6"/>
  <c r="E2706" i="6"/>
  <c r="F2706" i="6"/>
  <c r="K2706" i="6"/>
  <c r="C2707" i="6"/>
  <c r="E2707" i="6"/>
  <c r="F2707" i="6"/>
  <c r="K2707" i="6"/>
  <c r="C2708" i="6"/>
  <c r="E2708" i="6"/>
  <c r="F2708" i="6"/>
  <c r="K2708" i="6"/>
  <c r="C2709" i="6"/>
  <c r="E2709" i="6"/>
  <c r="F2709" i="6"/>
  <c r="K2709" i="6"/>
  <c r="C2710" i="6"/>
  <c r="E2710" i="6"/>
  <c r="F2710" i="6"/>
  <c r="K2710" i="6"/>
  <c r="C2711" i="6"/>
  <c r="E2711" i="6"/>
  <c r="F2711" i="6"/>
  <c r="K2711" i="6"/>
  <c r="C2712" i="6"/>
  <c r="E2712" i="6"/>
  <c r="F2712" i="6"/>
  <c r="K2712" i="6"/>
  <c r="C2713" i="6"/>
  <c r="E2713" i="6"/>
  <c r="F2713" i="6"/>
  <c r="K2713" i="6"/>
  <c r="C2714" i="6"/>
  <c r="E2714" i="6"/>
  <c r="F2714" i="6"/>
  <c r="K2714" i="6"/>
  <c r="C2715" i="6"/>
  <c r="E2715" i="6"/>
  <c r="F2715" i="6"/>
  <c r="K2715" i="6"/>
  <c r="C2716" i="6"/>
  <c r="E2716" i="6"/>
  <c r="F2716" i="6"/>
  <c r="K2716" i="6"/>
  <c r="C2717" i="6"/>
  <c r="E2717" i="6"/>
  <c r="F2717" i="6"/>
  <c r="K2717" i="6"/>
  <c r="C2718" i="6"/>
  <c r="E2718" i="6"/>
  <c r="F2718" i="6"/>
  <c r="K2718" i="6"/>
  <c r="C2719" i="6"/>
  <c r="E2719" i="6"/>
  <c r="F2719" i="6"/>
  <c r="K2719" i="6"/>
  <c r="C2720" i="6"/>
  <c r="E2720" i="6"/>
  <c r="F2720" i="6"/>
  <c r="K2720" i="6"/>
  <c r="C2721" i="6"/>
  <c r="E2721" i="6"/>
  <c r="F2721" i="6"/>
  <c r="K2721" i="6"/>
  <c r="C2722" i="6"/>
  <c r="E2722" i="6"/>
  <c r="F2722" i="6"/>
  <c r="K2722" i="6"/>
  <c r="C2723" i="6"/>
  <c r="E2723" i="6"/>
  <c r="F2723" i="6"/>
  <c r="K2723" i="6"/>
  <c r="C2724" i="6"/>
  <c r="E2724" i="6"/>
  <c r="F2724" i="6"/>
  <c r="K2724" i="6"/>
  <c r="C2725" i="6"/>
  <c r="E2725" i="6"/>
  <c r="F2725" i="6"/>
  <c r="K2725" i="6"/>
  <c r="C2726" i="6"/>
  <c r="E2726" i="6"/>
  <c r="F2726" i="6"/>
  <c r="K2726" i="6"/>
  <c r="C2727" i="6"/>
  <c r="E2727" i="6"/>
  <c r="F2727" i="6"/>
  <c r="K2727" i="6"/>
  <c r="C2728" i="6"/>
  <c r="E2728" i="6"/>
  <c r="F2728" i="6"/>
  <c r="K2728" i="6"/>
  <c r="C2729" i="6"/>
  <c r="E2729" i="6"/>
  <c r="F2729" i="6"/>
  <c r="K2729" i="6"/>
  <c r="C2730" i="6"/>
  <c r="E2730" i="6"/>
  <c r="F2730" i="6"/>
  <c r="K2730" i="6"/>
  <c r="C2731" i="6"/>
  <c r="E2731" i="6"/>
  <c r="F2731" i="6"/>
  <c r="K2731" i="6"/>
  <c r="C2732" i="6"/>
  <c r="E2732" i="6"/>
  <c r="F2732" i="6"/>
  <c r="K2732" i="6"/>
  <c r="C2733" i="6"/>
  <c r="E2733" i="6"/>
  <c r="F2733" i="6"/>
  <c r="K2733" i="6"/>
  <c r="C2734" i="6"/>
  <c r="E2734" i="6"/>
  <c r="F2734" i="6"/>
  <c r="K2734" i="6"/>
  <c r="C2735" i="6"/>
  <c r="E2735" i="6"/>
  <c r="F2735" i="6"/>
  <c r="K2735" i="6"/>
  <c r="C2736" i="6"/>
  <c r="E2736" i="6"/>
  <c r="F2736" i="6"/>
  <c r="K2736" i="6"/>
  <c r="C2737" i="6"/>
  <c r="E2737" i="6"/>
  <c r="F2737" i="6"/>
  <c r="K2737" i="6"/>
  <c r="C2738" i="6"/>
  <c r="E2738" i="6"/>
  <c r="F2738" i="6"/>
  <c r="K2738" i="6"/>
  <c r="C2739" i="6"/>
  <c r="E2739" i="6"/>
  <c r="F2739" i="6"/>
  <c r="K2739" i="6"/>
  <c r="C2740" i="6"/>
  <c r="E2740" i="6"/>
  <c r="F2740" i="6"/>
  <c r="K2740" i="6"/>
  <c r="C2741" i="6"/>
  <c r="E2741" i="6"/>
  <c r="F2741" i="6"/>
  <c r="K2741" i="6"/>
  <c r="C2742" i="6"/>
  <c r="E2742" i="6"/>
  <c r="F2742" i="6"/>
  <c r="K2742" i="6"/>
  <c r="C2743" i="6"/>
  <c r="E2743" i="6"/>
  <c r="F2743" i="6"/>
  <c r="K2743" i="6"/>
  <c r="C2744" i="6"/>
  <c r="E2744" i="6"/>
  <c r="F2744" i="6"/>
  <c r="K2744" i="6"/>
  <c r="C2745" i="6"/>
  <c r="E2745" i="6"/>
  <c r="F2745" i="6"/>
  <c r="K2745" i="6"/>
  <c r="C2746" i="6"/>
  <c r="E2746" i="6"/>
  <c r="F2746" i="6"/>
  <c r="K2746" i="6"/>
  <c r="C2747" i="6"/>
  <c r="E2747" i="6"/>
  <c r="F2747" i="6"/>
  <c r="K2747" i="6"/>
  <c r="C2748" i="6"/>
  <c r="E2748" i="6"/>
  <c r="F2748" i="6"/>
  <c r="K2748" i="6"/>
  <c r="C2749" i="6"/>
  <c r="E2749" i="6"/>
  <c r="F2749" i="6"/>
  <c r="K2749" i="6"/>
  <c r="C2750" i="6"/>
  <c r="E2750" i="6"/>
  <c r="F2750" i="6"/>
  <c r="K2750" i="6"/>
  <c r="C2751" i="6"/>
  <c r="E2751" i="6"/>
  <c r="F2751" i="6"/>
  <c r="K2751" i="6"/>
  <c r="C2752" i="6"/>
  <c r="E2752" i="6"/>
  <c r="F2752" i="6"/>
  <c r="K2752" i="6"/>
  <c r="C2753" i="6"/>
  <c r="E2753" i="6"/>
  <c r="F2753" i="6"/>
  <c r="K2753" i="6"/>
  <c r="C2754" i="6"/>
  <c r="E2754" i="6"/>
  <c r="F2754" i="6"/>
  <c r="K2754" i="6"/>
  <c r="C2755" i="6"/>
  <c r="E2755" i="6"/>
  <c r="F2755" i="6"/>
  <c r="K2755" i="6"/>
  <c r="C2756" i="6"/>
  <c r="E2756" i="6"/>
  <c r="F2756" i="6"/>
  <c r="K2756" i="6"/>
  <c r="C2757" i="6"/>
  <c r="E2757" i="6"/>
  <c r="F2757" i="6"/>
  <c r="K2757" i="6"/>
  <c r="C2758" i="6"/>
  <c r="E2758" i="6"/>
  <c r="F2758" i="6"/>
  <c r="K2758" i="6"/>
  <c r="C2759" i="6"/>
  <c r="E2759" i="6"/>
  <c r="F2759" i="6"/>
  <c r="K2759" i="6"/>
  <c r="C2760" i="6"/>
  <c r="E2760" i="6"/>
  <c r="F2760" i="6"/>
  <c r="K2760" i="6"/>
  <c r="C2761" i="6"/>
  <c r="E2761" i="6"/>
  <c r="F2761" i="6"/>
  <c r="K2761" i="6"/>
  <c r="C2762" i="6"/>
  <c r="E2762" i="6"/>
  <c r="F2762" i="6"/>
  <c r="K2762" i="6"/>
  <c r="C2763" i="6"/>
  <c r="E2763" i="6"/>
  <c r="F2763" i="6"/>
  <c r="K2763" i="6"/>
  <c r="C2764" i="6"/>
  <c r="E2764" i="6"/>
  <c r="F2764" i="6"/>
  <c r="K2764" i="6"/>
  <c r="C2765" i="6"/>
  <c r="E2765" i="6"/>
  <c r="F2765" i="6"/>
  <c r="K2765" i="6"/>
  <c r="C2766" i="6"/>
  <c r="E2766" i="6"/>
  <c r="F2766" i="6"/>
  <c r="K2766" i="6"/>
  <c r="C2767" i="6"/>
  <c r="E2767" i="6"/>
  <c r="F2767" i="6"/>
  <c r="K2767" i="6"/>
  <c r="C2768" i="6"/>
  <c r="E2768" i="6"/>
  <c r="F2768" i="6"/>
  <c r="K2768" i="6"/>
  <c r="C2769" i="6"/>
  <c r="E2769" i="6"/>
  <c r="F2769" i="6"/>
  <c r="K2769" i="6"/>
  <c r="C2770" i="6"/>
  <c r="E2770" i="6"/>
  <c r="F2770" i="6"/>
  <c r="K2770" i="6"/>
  <c r="C2771" i="6"/>
  <c r="E2771" i="6"/>
  <c r="F2771" i="6"/>
  <c r="K2771" i="6"/>
  <c r="C2772" i="6"/>
  <c r="E2772" i="6"/>
  <c r="F2772" i="6"/>
  <c r="K2772" i="6"/>
  <c r="C2773" i="6"/>
  <c r="E2773" i="6"/>
  <c r="F2773" i="6"/>
  <c r="K2773" i="6"/>
  <c r="C2774" i="6"/>
  <c r="E2774" i="6"/>
  <c r="F2774" i="6"/>
  <c r="K2774" i="6"/>
  <c r="C2775" i="6"/>
  <c r="E2775" i="6"/>
  <c r="F2775" i="6"/>
  <c r="K2775" i="6"/>
  <c r="C2776" i="6"/>
  <c r="E2776" i="6"/>
  <c r="F2776" i="6"/>
  <c r="K2776" i="6"/>
  <c r="C2777" i="6"/>
  <c r="E2777" i="6"/>
  <c r="F2777" i="6"/>
  <c r="K2777" i="6"/>
  <c r="C2778" i="6"/>
  <c r="E2778" i="6"/>
  <c r="F2778" i="6"/>
  <c r="K2778" i="6"/>
  <c r="C2779" i="6"/>
  <c r="E2779" i="6"/>
  <c r="F2779" i="6"/>
  <c r="K2779" i="6"/>
  <c r="C2780" i="6"/>
  <c r="E2780" i="6"/>
  <c r="F2780" i="6"/>
  <c r="K2780" i="6"/>
  <c r="C2781" i="6"/>
  <c r="E2781" i="6"/>
  <c r="F2781" i="6"/>
  <c r="K2781" i="6"/>
  <c r="C2782" i="6"/>
  <c r="E2782" i="6"/>
  <c r="F2782" i="6"/>
  <c r="K2782" i="6"/>
  <c r="C2783" i="6"/>
  <c r="E2783" i="6"/>
  <c r="F2783" i="6"/>
  <c r="K2783" i="6"/>
  <c r="C2784" i="6"/>
  <c r="E2784" i="6"/>
  <c r="F2784" i="6"/>
  <c r="K2784" i="6"/>
  <c r="C2785" i="6"/>
  <c r="E2785" i="6"/>
  <c r="F2785" i="6"/>
  <c r="K2785" i="6"/>
  <c r="C2786" i="6"/>
  <c r="E2786" i="6"/>
  <c r="F2786" i="6"/>
  <c r="K2786" i="6"/>
  <c r="C2787" i="6"/>
  <c r="E2787" i="6"/>
  <c r="F2787" i="6"/>
  <c r="K2787" i="6"/>
  <c r="C2788" i="6"/>
  <c r="E2788" i="6"/>
  <c r="F2788" i="6"/>
  <c r="K2788" i="6"/>
  <c r="C2789" i="6"/>
  <c r="E2789" i="6"/>
  <c r="F2789" i="6"/>
  <c r="K2789" i="6"/>
  <c r="C2790" i="6"/>
  <c r="E2790" i="6"/>
  <c r="F2790" i="6"/>
  <c r="K2790" i="6"/>
  <c r="C2791" i="6"/>
  <c r="E2791" i="6"/>
  <c r="F2791" i="6"/>
  <c r="K2791" i="6"/>
  <c r="C2792" i="6"/>
  <c r="E2792" i="6"/>
  <c r="F2792" i="6"/>
  <c r="K2792" i="6"/>
  <c r="C2793" i="6"/>
  <c r="E2793" i="6"/>
  <c r="F2793" i="6"/>
  <c r="K2793" i="6"/>
  <c r="C2794" i="6"/>
  <c r="E2794" i="6"/>
  <c r="F2794" i="6"/>
  <c r="K2794" i="6"/>
  <c r="C2795" i="6"/>
  <c r="E2795" i="6"/>
  <c r="F2795" i="6"/>
  <c r="K2795" i="6"/>
  <c r="C2796" i="6"/>
  <c r="E2796" i="6"/>
  <c r="F2796" i="6"/>
  <c r="K2796" i="6"/>
  <c r="C2797" i="6"/>
  <c r="E2797" i="6"/>
  <c r="F2797" i="6"/>
  <c r="K2797" i="6"/>
  <c r="C2798" i="6"/>
  <c r="E2798" i="6"/>
  <c r="F2798" i="6"/>
  <c r="K2798" i="6"/>
  <c r="C2799" i="6"/>
  <c r="E2799" i="6"/>
  <c r="F2799" i="6"/>
  <c r="K2799" i="6"/>
  <c r="C2800" i="6"/>
  <c r="E2800" i="6"/>
  <c r="F2800" i="6"/>
  <c r="K2800" i="6"/>
  <c r="C2801" i="6"/>
  <c r="E2801" i="6"/>
  <c r="F2801" i="6"/>
  <c r="K2801" i="6"/>
  <c r="C2802" i="6"/>
  <c r="E2802" i="6"/>
  <c r="F2802" i="6"/>
  <c r="K2802" i="6"/>
  <c r="C2803" i="6"/>
  <c r="E2803" i="6"/>
  <c r="F2803" i="6"/>
  <c r="K2803" i="6"/>
  <c r="C2804" i="6"/>
  <c r="E2804" i="6"/>
  <c r="F2804" i="6"/>
  <c r="K2804" i="6"/>
  <c r="C2805" i="6"/>
  <c r="E2805" i="6"/>
  <c r="F2805" i="6"/>
  <c r="K2805" i="6"/>
  <c r="C2806" i="6"/>
  <c r="E2806" i="6"/>
  <c r="F2806" i="6"/>
  <c r="K2806" i="6"/>
  <c r="C2807" i="6"/>
  <c r="E2807" i="6"/>
  <c r="F2807" i="6"/>
  <c r="K2807" i="6"/>
  <c r="C2808" i="6"/>
  <c r="E2808" i="6"/>
  <c r="F2808" i="6"/>
  <c r="K2808" i="6"/>
  <c r="C2809" i="6"/>
  <c r="E2809" i="6"/>
  <c r="F2809" i="6"/>
  <c r="K2809" i="6"/>
  <c r="C2810" i="6"/>
  <c r="E2810" i="6"/>
  <c r="F2810" i="6"/>
  <c r="K2810" i="6"/>
  <c r="C2811" i="6"/>
  <c r="E2811" i="6"/>
  <c r="F2811" i="6"/>
  <c r="K2811" i="6"/>
  <c r="C2812" i="6"/>
  <c r="E2812" i="6"/>
  <c r="F2812" i="6"/>
  <c r="K2812" i="6"/>
  <c r="C2813" i="6"/>
  <c r="E2813" i="6"/>
  <c r="F2813" i="6"/>
  <c r="K2813" i="6"/>
  <c r="C2814" i="6"/>
  <c r="E2814" i="6"/>
  <c r="F2814" i="6"/>
  <c r="K2814" i="6"/>
  <c r="C2815" i="6"/>
  <c r="E2815" i="6"/>
  <c r="F2815" i="6"/>
  <c r="K2815" i="6"/>
  <c r="C2816" i="6"/>
  <c r="E2816" i="6"/>
  <c r="F2816" i="6"/>
  <c r="K2816" i="6"/>
  <c r="C2817" i="6"/>
  <c r="E2817" i="6"/>
  <c r="F2817" i="6"/>
  <c r="K2817" i="6"/>
  <c r="C2818" i="6"/>
  <c r="E2818" i="6"/>
  <c r="F2818" i="6"/>
  <c r="K2818" i="6"/>
  <c r="C2819" i="6"/>
  <c r="E2819" i="6"/>
  <c r="F2819" i="6"/>
  <c r="K2819" i="6"/>
  <c r="C2820" i="6"/>
  <c r="E2820" i="6"/>
  <c r="F2820" i="6"/>
  <c r="K2820" i="6"/>
  <c r="C2821" i="6"/>
  <c r="E2821" i="6"/>
  <c r="F2821" i="6"/>
  <c r="K2821" i="6"/>
  <c r="C2822" i="6"/>
  <c r="E2822" i="6"/>
  <c r="F2822" i="6"/>
  <c r="K2822" i="6"/>
  <c r="C2823" i="6"/>
  <c r="E2823" i="6"/>
  <c r="F2823" i="6"/>
  <c r="K2823" i="6"/>
  <c r="C2824" i="6"/>
  <c r="E2824" i="6"/>
  <c r="F2824" i="6"/>
  <c r="K2824" i="6"/>
  <c r="C2825" i="6"/>
  <c r="E2825" i="6"/>
  <c r="F2825" i="6"/>
  <c r="K2825" i="6"/>
  <c r="C2826" i="6"/>
  <c r="E2826" i="6"/>
  <c r="F2826" i="6"/>
  <c r="K2826" i="6"/>
  <c r="C2827" i="6"/>
  <c r="E2827" i="6"/>
  <c r="F2827" i="6"/>
  <c r="K2827" i="6"/>
  <c r="C2828" i="6"/>
  <c r="E2828" i="6"/>
  <c r="F2828" i="6"/>
  <c r="K2828" i="6"/>
  <c r="C2829" i="6"/>
  <c r="E2829" i="6"/>
  <c r="F2829" i="6"/>
  <c r="K2829" i="6"/>
  <c r="C2830" i="6"/>
  <c r="E2830" i="6"/>
  <c r="F2830" i="6"/>
  <c r="K2830" i="6"/>
  <c r="C2831" i="6"/>
  <c r="E2831" i="6"/>
  <c r="F2831" i="6"/>
  <c r="K2831" i="6"/>
  <c r="C2832" i="6"/>
  <c r="E2832" i="6"/>
  <c r="F2832" i="6"/>
  <c r="K2832" i="6"/>
  <c r="C2833" i="6"/>
  <c r="E2833" i="6"/>
  <c r="F2833" i="6"/>
  <c r="K2833" i="6"/>
  <c r="C2834" i="6"/>
  <c r="E2834" i="6"/>
  <c r="F2834" i="6"/>
  <c r="K2834" i="6"/>
  <c r="C2835" i="6"/>
  <c r="E2835" i="6"/>
  <c r="F2835" i="6"/>
  <c r="K2835" i="6"/>
  <c r="C2836" i="6"/>
  <c r="E2836" i="6"/>
  <c r="F2836" i="6"/>
  <c r="K2836" i="6"/>
  <c r="C2837" i="6"/>
  <c r="E2837" i="6"/>
  <c r="F2837" i="6"/>
  <c r="K2837" i="6"/>
  <c r="C2838" i="6"/>
  <c r="E2838" i="6"/>
  <c r="F2838" i="6"/>
  <c r="K2838" i="6"/>
  <c r="C2839" i="6"/>
  <c r="E2839" i="6"/>
  <c r="F2839" i="6"/>
  <c r="K2839" i="6"/>
  <c r="C2840" i="6"/>
  <c r="E2840" i="6"/>
  <c r="F2840" i="6"/>
  <c r="K2840" i="6"/>
  <c r="C2841" i="6"/>
  <c r="E2841" i="6"/>
  <c r="F2841" i="6"/>
  <c r="K2841" i="6"/>
  <c r="C2842" i="6"/>
  <c r="E2842" i="6"/>
  <c r="F2842" i="6"/>
  <c r="K2842" i="6"/>
  <c r="C2843" i="6"/>
  <c r="E2843" i="6"/>
  <c r="F2843" i="6"/>
  <c r="K2843" i="6"/>
  <c r="C2844" i="6"/>
  <c r="E2844" i="6"/>
  <c r="F2844" i="6"/>
  <c r="K2844" i="6"/>
  <c r="C2845" i="6"/>
  <c r="E2845" i="6"/>
  <c r="F2845" i="6"/>
  <c r="K2845" i="6"/>
  <c r="C2846" i="6"/>
  <c r="E2846" i="6"/>
  <c r="F2846" i="6"/>
  <c r="K2846" i="6"/>
  <c r="C2847" i="6"/>
  <c r="E2847" i="6"/>
  <c r="F2847" i="6"/>
  <c r="K2847" i="6"/>
  <c r="C2848" i="6"/>
  <c r="E2848" i="6"/>
  <c r="F2848" i="6"/>
  <c r="K2848" i="6"/>
  <c r="C2849" i="6"/>
  <c r="E2849" i="6"/>
  <c r="F2849" i="6"/>
  <c r="K2849" i="6"/>
  <c r="C2850" i="6"/>
  <c r="E2850" i="6"/>
  <c r="F2850" i="6"/>
  <c r="K2850" i="6"/>
  <c r="C2851" i="6"/>
  <c r="E2851" i="6"/>
  <c r="F2851" i="6"/>
  <c r="K2851" i="6"/>
  <c r="C2852" i="6"/>
  <c r="E2852" i="6"/>
  <c r="F2852" i="6"/>
  <c r="K2852" i="6"/>
  <c r="C2853" i="6"/>
  <c r="E2853" i="6"/>
  <c r="F2853" i="6"/>
  <c r="K2853" i="6"/>
  <c r="C2854" i="6"/>
  <c r="E2854" i="6"/>
  <c r="F2854" i="6"/>
  <c r="K2854" i="6"/>
  <c r="C2855" i="6"/>
  <c r="E2855" i="6"/>
  <c r="F2855" i="6"/>
  <c r="K2855" i="6"/>
  <c r="C2856" i="6"/>
  <c r="E2856" i="6"/>
  <c r="F2856" i="6"/>
  <c r="K2856" i="6"/>
  <c r="C2857" i="6"/>
  <c r="E2857" i="6"/>
  <c r="F2857" i="6"/>
  <c r="K2857" i="6"/>
  <c r="C2858" i="6"/>
  <c r="E2858" i="6"/>
  <c r="F2858" i="6"/>
  <c r="K2858" i="6"/>
  <c r="C2859" i="6"/>
  <c r="E2859" i="6"/>
  <c r="F2859" i="6"/>
  <c r="K2859" i="6"/>
  <c r="C2860" i="6"/>
  <c r="E2860" i="6"/>
  <c r="F2860" i="6"/>
  <c r="K2860" i="6"/>
  <c r="C2861" i="6"/>
  <c r="E2861" i="6"/>
  <c r="F2861" i="6"/>
  <c r="K2861" i="6"/>
  <c r="C2862" i="6"/>
  <c r="E2862" i="6"/>
  <c r="F2862" i="6"/>
  <c r="K2862" i="6"/>
  <c r="C2863" i="6"/>
  <c r="E2863" i="6"/>
  <c r="F2863" i="6"/>
  <c r="K2863" i="6"/>
  <c r="C2864" i="6"/>
  <c r="E2864" i="6"/>
  <c r="F2864" i="6"/>
  <c r="K2864" i="6"/>
  <c r="C2865" i="6"/>
  <c r="E2865" i="6"/>
  <c r="F2865" i="6"/>
  <c r="K2865" i="6"/>
  <c r="C2866" i="6"/>
  <c r="E2866" i="6"/>
  <c r="F2866" i="6"/>
  <c r="K2866" i="6"/>
  <c r="C2867" i="6"/>
  <c r="E2867" i="6"/>
  <c r="F2867" i="6"/>
  <c r="K2867" i="6"/>
  <c r="C2868" i="6"/>
  <c r="E2868" i="6"/>
  <c r="F2868" i="6"/>
  <c r="K2868" i="6"/>
  <c r="C2869" i="6"/>
  <c r="E2869" i="6"/>
  <c r="F2869" i="6"/>
  <c r="K2869" i="6"/>
  <c r="C2870" i="6"/>
  <c r="E2870" i="6"/>
  <c r="F2870" i="6"/>
  <c r="K2870" i="6"/>
  <c r="C2871" i="6"/>
  <c r="E2871" i="6"/>
  <c r="F2871" i="6"/>
  <c r="K2871" i="6"/>
  <c r="C2872" i="6"/>
  <c r="E2872" i="6"/>
  <c r="F2872" i="6"/>
  <c r="K2872" i="6"/>
  <c r="C2873" i="6"/>
  <c r="E2873" i="6"/>
  <c r="F2873" i="6"/>
  <c r="K2873" i="6"/>
  <c r="C2874" i="6"/>
  <c r="E2874" i="6"/>
  <c r="F2874" i="6"/>
  <c r="K2874" i="6"/>
  <c r="C2875" i="6"/>
  <c r="E2875" i="6"/>
  <c r="F2875" i="6"/>
  <c r="K2875" i="6"/>
  <c r="C2876" i="6"/>
  <c r="E2876" i="6"/>
  <c r="F2876" i="6"/>
  <c r="K2876" i="6"/>
  <c r="C2877" i="6"/>
  <c r="E2877" i="6"/>
  <c r="F2877" i="6"/>
  <c r="K2877" i="6"/>
  <c r="C2878" i="6"/>
  <c r="E2878" i="6"/>
  <c r="F2878" i="6"/>
  <c r="K2878" i="6"/>
  <c r="C2879" i="6"/>
  <c r="E2879" i="6"/>
  <c r="F2879" i="6"/>
  <c r="K2879" i="6"/>
  <c r="C2880" i="6"/>
  <c r="E2880" i="6"/>
  <c r="F2880" i="6"/>
  <c r="K2880" i="6"/>
  <c r="C2881" i="6"/>
  <c r="E2881" i="6"/>
  <c r="F2881" i="6"/>
  <c r="K2881" i="6"/>
  <c r="C2882" i="6"/>
  <c r="E2882" i="6"/>
  <c r="F2882" i="6"/>
  <c r="K2882" i="6"/>
  <c r="C2883" i="6"/>
  <c r="E2883" i="6"/>
  <c r="F2883" i="6"/>
  <c r="K2883" i="6"/>
  <c r="C2884" i="6"/>
  <c r="E2884" i="6"/>
  <c r="F2884" i="6"/>
  <c r="K2884" i="6"/>
  <c r="C2885" i="6"/>
  <c r="E2885" i="6"/>
  <c r="F2885" i="6"/>
  <c r="K2885" i="6"/>
  <c r="C2886" i="6"/>
  <c r="E2886" i="6"/>
  <c r="F2886" i="6"/>
  <c r="K2886" i="6"/>
  <c r="C2887" i="6"/>
  <c r="E2887" i="6"/>
  <c r="F2887" i="6"/>
  <c r="K2887" i="6"/>
  <c r="C2888" i="6"/>
  <c r="E2888" i="6"/>
  <c r="F2888" i="6"/>
  <c r="K2888" i="6"/>
  <c r="C2889" i="6"/>
  <c r="E2889" i="6"/>
  <c r="F2889" i="6"/>
  <c r="K2889" i="6"/>
  <c r="C2890" i="6"/>
  <c r="E2890" i="6"/>
  <c r="F2890" i="6"/>
  <c r="K2890" i="6"/>
  <c r="C2891" i="6"/>
  <c r="E2891" i="6"/>
  <c r="F2891" i="6"/>
  <c r="K2891" i="6"/>
  <c r="C2892" i="6"/>
  <c r="E2892" i="6"/>
  <c r="F2892" i="6"/>
  <c r="K2892" i="6"/>
  <c r="C2893" i="6"/>
  <c r="E2893" i="6"/>
  <c r="F2893" i="6"/>
  <c r="K2893" i="6"/>
  <c r="C2894" i="6"/>
  <c r="E2894" i="6"/>
  <c r="F2894" i="6"/>
  <c r="K2894" i="6"/>
  <c r="C2895" i="6"/>
  <c r="E2895" i="6"/>
  <c r="F2895" i="6"/>
  <c r="K2895" i="6"/>
  <c r="C2896" i="6"/>
  <c r="E2896" i="6"/>
  <c r="F2896" i="6"/>
  <c r="K2896" i="6"/>
  <c r="C2897" i="6"/>
  <c r="E2897" i="6"/>
  <c r="F2897" i="6"/>
  <c r="K2897" i="6"/>
  <c r="C2898" i="6"/>
  <c r="E2898" i="6"/>
  <c r="F2898" i="6"/>
  <c r="K2898" i="6"/>
  <c r="C2899" i="6"/>
  <c r="E2899" i="6"/>
  <c r="F2899" i="6"/>
  <c r="K2899" i="6"/>
  <c r="C2900" i="6"/>
  <c r="E2900" i="6"/>
  <c r="F2900" i="6"/>
  <c r="K2900" i="6"/>
  <c r="C2901" i="6"/>
  <c r="E2901" i="6"/>
  <c r="F2901" i="6"/>
  <c r="K2901" i="6"/>
  <c r="C2902" i="6"/>
  <c r="E2902" i="6"/>
  <c r="F2902" i="6"/>
  <c r="K2902" i="6"/>
  <c r="C2903" i="6"/>
  <c r="E2903" i="6"/>
  <c r="F2903" i="6"/>
  <c r="K2903" i="6"/>
  <c r="C2904" i="6"/>
  <c r="E2904" i="6"/>
  <c r="F2904" i="6"/>
  <c r="K2904" i="6"/>
  <c r="C2905" i="6"/>
  <c r="E2905" i="6"/>
  <c r="F2905" i="6"/>
  <c r="K2905" i="6"/>
  <c r="C2906" i="6"/>
  <c r="E2906" i="6"/>
  <c r="F2906" i="6"/>
  <c r="K2906" i="6"/>
  <c r="C2907" i="6"/>
  <c r="E2907" i="6"/>
  <c r="F2907" i="6"/>
  <c r="K2907" i="6"/>
  <c r="C2908" i="6"/>
  <c r="E2908" i="6"/>
  <c r="F2908" i="6"/>
  <c r="K2908" i="6"/>
  <c r="C2909" i="6"/>
  <c r="E2909" i="6"/>
  <c r="F2909" i="6"/>
  <c r="K2909" i="6"/>
  <c r="C2910" i="6"/>
  <c r="E2910" i="6"/>
  <c r="F2910" i="6"/>
  <c r="K2910" i="6"/>
  <c r="C2911" i="6"/>
  <c r="E2911" i="6"/>
  <c r="F2911" i="6"/>
  <c r="K2911" i="6"/>
  <c r="C2912" i="6"/>
  <c r="E2912" i="6"/>
  <c r="F2912" i="6"/>
  <c r="K2912" i="6"/>
  <c r="C2913" i="6"/>
  <c r="E2913" i="6"/>
  <c r="F2913" i="6"/>
  <c r="K2913" i="6"/>
  <c r="C2914" i="6"/>
  <c r="E2914" i="6"/>
  <c r="F2914" i="6"/>
  <c r="K2914" i="6"/>
  <c r="C2915" i="6"/>
  <c r="E2915" i="6"/>
  <c r="F2915" i="6"/>
  <c r="K2915" i="6"/>
  <c r="C2916" i="6"/>
  <c r="E2916" i="6"/>
  <c r="F2916" i="6"/>
  <c r="K2916" i="6"/>
  <c r="C2917" i="6"/>
  <c r="E2917" i="6"/>
  <c r="F2917" i="6"/>
  <c r="K2917" i="6"/>
  <c r="C2918" i="6"/>
  <c r="E2918" i="6"/>
  <c r="F2918" i="6"/>
  <c r="K2918" i="6"/>
  <c r="C2919" i="6"/>
  <c r="E2919" i="6"/>
  <c r="F2919" i="6"/>
  <c r="K2919" i="6"/>
  <c r="C2920" i="6"/>
  <c r="E2920" i="6"/>
  <c r="F2920" i="6"/>
  <c r="K2920" i="6"/>
  <c r="C2921" i="6"/>
  <c r="E2921" i="6"/>
  <c r="F2921" i="6"/>
  <c r="K2921" i="6"/>
  <c r="C2922" i="6"/>
  <c r="E2922" i="6"/>
  <c r="F2922" i="6"/>
  <c r="K2922" i="6"/>
  <c r="C2923" i="6"/>
  <c r="E2923" i="6"/>
  <c r="F2923" i="6"/>
  <c r="K2923" i="6"/>
  <c r="C2924" i="6"/>
  <c r="E2924" i="6"/>
  <c r="F2924" i="6"/>
  <c r="K2924" i="6"/>
  <c r="C2925" i="6"/>
  <c r="E2925" i="6"/>
  <c r="F2925" i="6"/>
  <c r="K2925" i="6"/>
  <c r="C2926" i="6"/>
  <c r="E2926" i="6"/>
  <c r="F2926" i="6"/>
  <c r="K2926" i="6"/>
  <c r="C2927" i="6"/>
  <c r="E2927" i="6"/>
  <c r="F2927" i="6"/>
  <c r="K2927" i="6"/>
  <c r="C2928" i="6"/>
  <c r="E2928" i="6"/>
  <c r="F2928" i="6"/>
  <c r="K2928" i="6"/>
  <c r="C2929" i="6"/>
  <c r="E2929" i="6"/>
  <c r="F2929" i="6"/>
  <c r="K2929" i="6"/>
  <c r="C2930" i="6"/>
  <c r="E2930" i="6"/>
  <c r="F2930" i="6"/>
  <c r="K2930" i="6"/>
  <c r="C2931" i="6"/>
  <c r="E2931" i="6"/>
  <c r="F2931" i="6"/>
  <c r="K2931" i="6"/>
  <c r="C2932" i="6"/>
  <c r="E2932" i="6"/>
  <c r="F2932" i="6"/>
  <c r="K2932" i="6"/>
  <c r="C2933" i="6"/>
  <c r="E2933" i="6"/>
  <c r="F2933" i="6"/>
  <c r="K2933" i="6"/>
  <c r="C2934" i="6"/>
  <c r="E2934" i="6"/>
  <c r="F2934" i="6"/>
  <c r="K2934" i="6"/>
  <c r="C2935" i="6"/>
  <c r="E2935" i="6"/>
  <c r="F2935" i="6"/>
  <c r="K2935" i="6"/>
  <c r="C2936" i="6"/>
  <c r="E2936" i="6"/>
  <c r="F2936" i="6"/>
  <c r="K2936" i="6"/>
  <c r="C2937" i="6"/>
  <c r="E2937" i="6"/>
  <c r="F2937" i="6"/>
  <c r="K2937" i="6"/>
  <c r="C2938" i="6"/>
  <c r="E2938" i="6"/>
  <c r="F2938" i="6"/>
  <c r="K2938" i="6"/>
  <c r="C2939" i="6"/>
  <c r="E2939" i="6"/>
  <c r="F2939" i="6"/>
  <c r="K2939" i="6"/>
  <c r="C2940" i="6"/>
  <c r="E2940" i="6"/>
  <c r="F2940" i="6"/>
  <c r="K2940" i="6"/>
  <c r="C2941" i="6"/>
  <c r="E2941" i="6"/>
  <c r="F2941" i="6"/>
  <c r="K2941" i="6"/>
  <c r="C2942" i="6"/>
  <c r="E2942" i="6"/>
  <c r="F2942" i="6"/>
  <c r="K2942" i="6"/>
  <c r="C2943" i="6"/>
  <c r="E2943" i="6"/>
  <c r="F2943" i="6"/>
  <c r="K2943" i="6"/>
  <c r="C2944" i="6"/>
  <c r="E2944" i="6"/>
  <c r="F2944" i="6"/>
  <c r="K2944" i="6"/>
  <c r="C2945" i="6"/>
  <c r="E2945" i="6"/>
  <c r="F2945" i="6"/>
  <c r="K2945" i="6"/>
  <c r="C2946" i="6"/>
  <c r="E2946" i="6"/>
  <c r="F2946" i="6"/>
  <c r="K2946" i="6"/>
  <c r="C2947" i="6"/>
  <c r="E2947" i="6"/>
  <c r="F2947" i="6"/>
  <c r="K2947" i="6"/>
  <c r="C2948" i="6"/>
  <c r="E2948" i="6"/>
  <c r="F2948" i="6"/>
  <c r="K2948" i="6"/>
  <c r="C2949" i="6"/>
  <c r="E2949" i="6"/>
  <c r="F2949" i="6"/>
  <c r="K2949" i="6"/>
  <c r="C2950" i="6"/>
  <c r="E2950" i="6"/>
  <c r="F2950" i="6"/>
  <c r="K2950" i="6"/>
  <c r="C2951" i="6"/>
  <c r="E2951" i="6"/>
  <c r="F2951" i="6"/>
  <c r="K2951" i="6"/>
  <c r="C2952" i="6"/>
  <c r="E2952" i="6"/>
  <c r="F2952" i="6"/>
  <c r="K2952" i="6"/>
  <c r="C2953" i="6"/>
  <c r="E2953" i="6"/>
  <c r="F2953" i="6"/>
  <c r="K2953" i="6"/>
  <c r="C2954" i="6"/>
  <c r="E2954" i="6"/>
  <c r="F2954" i="6"/>
  <c r="K2954" i="6"/>
  <c r="C2955" i="6"/>
  <c r="E2955" i="6"/>
  <c r="F2955" i="6"/>
  <c r="K2955" i="6"/>
  <c r="C2956" i="6"/>
  <c r="E2956" i="6"/>
  <c r="F2956" i="6"/>
  <c r="K2956" i="6"/>
  <c r="C2957" i="6"/>
  <c r="E2957" i="6"/>
  <c r="F2957" i="6"/>
  <c r="K2957" i="6"/>
  <c r="C2958" i="6"/>
  <c r="E2958" i="6"/>
  <c r="F2958" i="6"/>
  <c r="K2958" i="6"/>
  <c r="C2959" i="6"/>
  <c r="E2959" i="6"/>
  <c r="F2959" i="6"/>
  <c r="K2959" i="6"/>
  <c r="C2960" i="6"/>
  <c r="E2960" i="6"/>
  <c r="F2960" i="6"/>
  <c r="K2960" i="6"/>
  <c r="C2961" i="6"/>
  <c r="E2961" i="6"/>
  <c r="F2961" i="6"/>
  <c r="K2961" i="6"/>
  <c r="C2962" i="6"/>
  <c r="E2962" i="6"/>
  <c r="F2962" i="6"/>
  <c r="K2962" i="6"/>
  <c r="C2963" i="6"/>
  <c r="E2963" i="6"/>
  <c r="F2963" i="6"/>
  <c r="K2963" i="6"/>
  <c r="C2964" i="6"/>
  <c r="E2964" i="6"/>
  <c r="F2964" i="6"/>
  <c r="K2964" i="6"/>
  <c r="C2965" i="6"/>
  <c r="E2965" i="6"/>
  <c r="F2965" i="6"/>
  <c r="K2965" i="6"/>
  <c r="C2966" i="6"/>
  <c r="E2966" i="6"/>
  <c r="F2966" i="6"/>
  <c r="K2966" i="6"/>
  <c r="C2967" i="6"/>
  <c r="E2967" i="6"/>
  <c r="F2967" i="6"/>
  <c r="K2967" i="6"/>
  <c r="C2968" i="6"/>
  <c r="E2968" i="6"/>
  <c r="F2968" i="6"/>
  <c r="K2968" i="6"/>
  <c r="C2969" i="6"/>
  <c r="E2969" i="6"/>
  <c r="F2969" i="6"/>
  <c r="K2969" i="6"/>
  <c r="C2970" i="6"/>
  <c r="E2970" i="6"/>
  <c r="F2970" i="6"/>
  <c r="K2970" i="6"/>
  <c r="C2971" i="6"/>
  <c r="E2971" i="6"/>
  <c r="F2971" i="6"/>
  <c r="K2971" i="6"/>
  <c r="C2972" i="6"/>
  <c r="E2972" i="6"/>
  <c r="F2972" i="6"/>
  <c r="K2972" i="6"/>
  <c r="C2973" i="6"/>
  <c r="E2973" i="6"/>
  <c r="F2973" i="6"/>
  <c r="K2973" i="6"/>
  <c r="C2974" i="6"/>
  <c r="E2974" i="6"/>
  <c r="F2974" i="6"/>
  <c r="K2974" i="6"/>
  <c r="C2975" i="6"/>
  <c r="E2975" i="6"/>
  <c r="F2975" i="6"/>
  <c r="K2975" i="6"/>
  <c r="C2976" i="6"/>
  <c r="E2976" i="6"/>
  <c r="F2976" i="6"/>
  <c r="K2976" i="6"/>
  <c r="C2977" i="6"/>
  <c r="E2977" i="6"/>
  <c r="F2977" i="6"/>
  <c r="K2977" i="6"/>
  <c r="C2978" i="6"/>
  <c r="E2978" i="6"/>
  <c r="F2978" i="6"/>
  <c r="K2978" i="6"/>
  <c r="C2979" i="6"/>
  <c r="E2979" i="6"/>
  <c r="F2979" i="6"/>
  <c r="K2979" i="6"/>
  <c r="C2980" i="6"/>
  <c r="E2980" i="6"/>
  <c r="F2980" i="6"/>
  <c r="K2980" i="6"/>
  <c r="C2981" i="6"/>
  <c r="E2981" i="6"/>
  <c r="F2981" i="6"/>
  <c r="K2981" i="6"/>
  <c r="C2982" i="6"/>
  <c r="E2982" i="6"/>
  <c r="F2982" i="6"/>
  <c r="K2982" i="6"/>
  <c r="C2983" i="6"/>
  <c r="E2983" i="6"/>
  <c r="F2983" i="6"/>
  <c r="K2983" i="6"/>
  <c r="C2984" i="6"/>
  <c r="E2984" i="6"/>
  <c r="F2984" i="6"/>
  <c r="K2984" i="6"/>
  <c r="C2985" i="6"/>
  <c r="E2985" i="6"/>
  <c r="F2985" i="6"/>
  <c r="K2985" i="6"/>
  <c r="C2986" i="6"/>
  <c r="E2986" i="6"/>
  <c r="F2986" i="6"/>
  <c r="K2986" i="6"/>
  <c r="C2987" i="6"/>
  <c r="E2987" i="6"/>
  <c r="F2987" i="6"/>
  <c r="K2987" i="6"/>
  <c r="C2988" i="6"/>
  <c r="E2988" i="6"/>
  <c r="F2988" i="6"/>
  <c r="K2988" i="6"/>
  <c r="C2989" i="6"/>
  <c r="E2989" i="6"/>
  <c r="F2989" i="6"/>
  <c r="K2989" i="6"/>
  <c r="C2990" i="6"/>
  <c r="E2990" i="6"/>
  <c r="F2990" i="6"/>
  <c r="K2990" i="6"/>
  <c r="C2991" i="6"/>
  <c r="E2991" i="6"/>
  <c r="F2991" i="6"/>
  <c r="K2991" i="6"/>
  <c r="C2992" i="6"/>
  <c r="E2992" i="6"/>
  <c r="F2992" i="6"/>
  <c r="K2992" i="6"/>
  <c r="C2993" i="6"/>
  <c r="E2993" i="6"/>
  <c r="F2993" i="6"/>
  <c r="K2993" i="6"/>
  <c r="C2994" i="6"/>
  <c r="E2994" i="6"/>
  <c r="F2994" i="6"/>
  <c r="K2994" i="6"/>
  <c r="C2995" i="6"/>
  <c r="E2995" i="6"/>
  <c r="F2995" i="6"/>
  <c r="K2995" i="6"/>
  <c r="C2996" i="6"/>
  <c r="E2996" i="6"/>
  <c r="F2996" i="6"/>
  <c r="K2996" i="6"/>
  <c r="C2997" i="6"/>
  <c r="E2997" i="6"/>
  <c r="F2997" i="6"/>
  <c r="K2997" i="6"/>
  <c r="C2998" i="6"/>
  <c r="E2998" i="6"/>
  <c r="F2998" i="6"/>
  <c r="K2998" i="6"/>
  <c r="C2999" i="6"/>
  <c r="E2999" i="6"/>
  <c r="F2999" i="6"/>
  <c r="K2999" i="6"/>
  <c r="C3000" i="6"/>
  <c r="E3000" i="6"/>
  <c r="F3000" i="6"/>
  <c r="K3000" i="6"/>
  <c r="C3001" i="6"/>
  <c r="E3001" i="6"/>
  <c r="F3001" i="6"/>
  <c r="K3001" i="6"/>
  <c r="C3002" i="6"/>
  <c r="E3002" i="6"/>
  <c r="F3002" i="6"/>
  <c r="K3002" i="6"/>
  <c r="C3003" i="6"/>
  <c r="E3003" i="6"/>
  <c r="F3003" i="6"/>
  <c r="K3003" i="6"/>
  <c r="C3004" i="6"/>
  <c r="E3004" i="6"/>
  <c r="F3004" i="6"/>
  <c r="K3004" i="6"/>
  <c r="C3005" i="6"/>
  <c r="E3005" i="6"/>
  <c r="F3005" i="6"/>
  <c r="K3005" i="6"/>
  <c r="C3006" i="6"/>
  <c r="E3006" i="6"/>
  <c r="F3006" i="6"/>
  <c r="K3006" i="6"/>
  <c r="C3007" i="6"/>
  <c r="E3007" i="6"/>
  <c r="F3007" i="6"/>
  <c r="K3007" i="6"/>
  <c r="C3008" i="6"/>
  <c r="E3008" i="6"/>
  <c r="F3008" i="6"/>
  <c r="K3008" i="6"/>
  <c r="C3009" i="6"/>
  <c r="E3009" i="6"/>
  <c r="F3009" i="6"/>
  <c r="K3009" i="6"/>
  <c r="C3010" i="6"/>
  <c r="E3010" i="6"/>
  <c r="F3010" i="6"/>
  <c r="K3010" i="6"/>
  <c r="C3011" i="6"/>
  <c r="E3011" i="6"/>
  <c r="F3011" i="6"/>
  <c r="K3011" i="6"/>
  <c r="C3012" i="6"/>
  <c r="E3012" i="6"/>
  <c r="F3012" i="6"/>
  <c r="K3012" i="6"/>
  <c r="C3013" i="6"/>
  <c r="E3013" i="6"/>
  <c r="F3013" i="6"/>
  <c r="K3013" i="6"/>
  <c r="C3014" i="6"/>
  <c r="E3014" i="6"/>
  <c r="F3014" i="6"/>
  <c r="K3014" i="6"/>
  <c r="C3015" i="6"/>
  <c r="E3015" i="6"/>
  <c r="F3015" i="6"/>
  <c r="K3015" i="6"/>
  <c r="C3016" i="6"/>
  <c r="E3016" i="6"/>
  <c r="F3016" i="6"/>
  <c r="K3016" i="6"/>
  <c r="C3017" i="6"/>
  <c r="E3017" i="6"/>
  <c r="F3017" i="6"/>
  <c r="K3017" i="6"/>
  <c r="C3018" i="6"/>
  <c r="E3018" i="6"/>
  <c r="F3018" i="6"/>
  <c r="K3018" i="6"/>
  <c r="C3019" i="6"/>
  <c r="E3019" i="6"/>
  <c r="F3019" i="6"/>
  <c r="K3019" i="6"/>
  <c r="C3020" i="6"/>
  <c r="E3020" i="6"/>
  <c r="F3020" i="6"/>
  <c r="K3020" i="6"/>
  <c r="C3021" i="6"/>
  <c r="E3021" i="6"/>
  <c r="F3021" i="6"/>
  <c r="K3021" i="6"/>
  <c r="C3022" i="6"/>
  <c r="E3022" i="6"/>
  <c r="F3022" i="6"/>
  <c r="K3022" i="6"/>
  <c r="C3023" i="6"/>
  <c r="E3023" i="6"/>
  <c r="F3023" i="6"/>
  <c r="K3023" i="6"/>
  <c r="C3024" i="6"/>
  <c r="E3024" i="6"/>
  <c r="F3024" i="6"/>
  <c r="K3024" i="6"/>
  <c r="C3025" i="6"/>
  <c r="E3025" i="6"/>
  <c r="F3025" i="6"/>
  <c r="K3025" i="6"/>
  <c r="C3026" i="6"/>
  <c r="E3026" i="6"/>
  <c r="F3026" i="6"/>
  <c r="K3026" i="6"/>
  <c r="C3027" i="6"/>
  <c r="E3027" i="6"/>
  <c r="F3027" i="6"/>
  <c r="K3027" i="6"/>
  <c r="C3028" i="6"/>
  <c r="E3028" i="6"/>
  <c r="F3028" i="6"/>
  <c r="K3028" i="6"/>
  <c r="C3029" i="6"/>
  <c r="E3029" i="6"/>
  <c r="F3029" i="6"/>
  <c r="K3029" i="6"/>
  <c r="C3030" i="6"/>
  <c r="E3030" i="6"/>
  <c r="F3030" i="6"/>
  <c r="K3030" i="6"/>
  <c r="C3031" i="6"/>
  <c r="E3031" i="6"/>
  <c r="F3031" i="6"/>
  <c r="K3031" i="6"/>
  <c r="C3032" i="6"/>
  <c r="E3032" i="6"/>
  <c r="F3032" i="6"/>
  <c r="K3032" i="6"/>
  <c r="C3033" i="6"/>
  <c r="E3033" i="6"/>
  <c r="F3033" i="6"/>
  <c r="K3033" i="6"/>
  <c r="C3034" i="6"/>
  <c r="E3034" i="6"/>
  <c r="F3034" i="6"/>
  <c r="K3034" i="6"/>
  <c r="C3035" i="6"/>
  <c r="E3035" i="6"/>
  <c r="F3035" i="6"/>
  <c r="K3035" i="6"/>
  <c r="C3036" i="6"/>
  <c r="E3036" i="6"/>
  <c r="F3036" i="6"/>
  <c r="K3036" i="6"/>
  <c r="C3037" i="6"/>
  <c r="E3037" i="6"/>
  <c r="F3037" i="6"/>
  <c r="K3037" i="6"/>
  <c r="C3038" i="6"/>
  <c r="E3038" i="6"/>
  <c r="F3038" i="6"/>
  <c r="K3038" i="6"/>
  <c r="C3039" i="6"/>
  <c r="E3039" i="6"/>
  <c r="F3039" i="6"/>
  <c r="K3039" i="6"/>
  <c r="C3040" i="6"/>
  <c r="E3040" i="6"/>
  <c r="F3040" i="6"/>
  <c r="K3040" i="6"/>
  <c r="C3041" i="6"/>
  <c r="E3041" i="6"/>
  <c r="F3041" i="6"/>
  <c r="K3041" i="6"/>
  <c r="C3042" i="6"/>
  <c r="E3042" i="6"/>
  <c r="F3042" i="6"/>
  <c r="K3042" i="6"/>
  <c r="C3043" i="6"/>
  <c r="E3043" i="6"/>
  <c r="F3043" i="6"/>
  <c r="K3043" i="6"/>
  <c r="C3044" i="6"/>
  <c r="E3044" i="6"/>
  <c r="F3044" i="6"/>
  <c r="K3044" i="6"/>
  <c r="C3045" i="6"/>
  <c r="E3045" i="6"/>
  <c r="F3045" i="6"/>
  <c r="K3045" i="6"/>
  <c r="C3046" i="6"/>
  <c r="E3046" i="6"/>
  <c r="F3046" i="6"/>
  <c r="K3046" i="6"/>
  <c r="C3047" i="6"/>
  <c r="E3047" i="6"/>
  <c r="F3047" i="6"/>
  <c r="K3047" i="6"/>
  <c r="C3048" i="6"/>
  <c r="E3048" i="6"/>
  <c r="F3048" i="6"/>
  <c r="K3048" i="6"/>
  <c r="C3049" i="6"/>
  <c r="E3049" i="6"/>
  <c r="F3049" i="6"/>
  <c r="K3049" i="6"/>
  <c r="C3050" i="6"/>
  <c r="E3050" i="6"/>
  <c r="F3050" i="6"/>
  <c r="K3050" i="6"/>
  <c r="C3051" i="6"/>
  <c r="E3051" i="6"/>
  <c r="F3051" i="6"/>
  <c r="K3051" i="6"/>
  <c r="C3052" i="6"/>
  <c r="E3052" i="6"/>
  <c r="F3052" i="6"/>
  <c r="K3052" i="6"/>
  <c r="C3053" i="6"/>
  <c r="E3053" i="6"/>
  <c r="F3053" i="6"/>
  <c r="K3053" i="6"/>
  <c r="C3054" i="6"/>
  <c r="E3054" i="6"/>
  <c r="F3054" i="6"/>
  <c r="K3054" i="6"/>
  <c r="C3055" i="6"/>
  <c r="E3055" i="6"/>
  <c r="F3055" i="6"/>
  <c r="K3055" i="6"/>
  <c r="C3056" i="6"/>
  <c r="E3056" i="6"/>
  <c r="F3056" i="6"/>
  <c r="K3056" i="6"/>
  <c r="C3057" i="6"/>
  <c r="E3057" i="6"/>
  <c r="F3057" i="6"/>
  <c r="K3057" i="6"/>
  <c r="C3058" i="6"/>
  <c r="E3058" i="6"/>
  <c r="F3058" i="6"/>
  <c r="K3058" i="6"/>
  <c r="C3059" i="6"/>
  <c r="E3059" i="6"/>
  <c r="F3059" i="6"/>
  <c r="K3059" i="6"/>
  <c r="C3060" i="6"/>
  <c r="E3060" i="6"/>
  <c r="F3060" i="6"/>
  <c r="K3060" i="6"/>
  <c r="C3061" i="6"/>
  <c r="E3061" i="6"/>
  <c r="F3061" i="6"/>
  <c r="K3061" i="6"/>
  <c r="C3062" i="6"/>
  <c r="E3062" i="6"/>
  <c r="F3062" i="6"/>
  <c r="K3062" i="6"/>
  <c r="C3063" i="6"/>
  <c r="E3063" i="6"/>
  <c r="F3063" i="6"/>
  <c r="K3063" i="6"/>
  <c r="C3064" i="6"/>
  <c r="E3064" i="6"/>
  <c r="F3064" i="6"/>
  <c r="K3064" i="6"/>
  <c r="C3065" i="6"/>
  <c r="E3065" i="6"/>
  <c r="F3065" i="6"/>
  <c r="K3065" i="6"/>
  <c r="C3066" i="6"/>
  <c r="E3066" i="6"/>
  <c r="F3066" i="6"/>
  <c r="K3066" i="6"/>
  <c r="C3067" i="6"/>
  <c r="E3067" i="6"/>
  <c r="F3067" i="6"/>
  <c r="K3067" i="6"/>
  <c r="C3068" i="6"/>
  <c r="E3068" i="6"/>
  <c r="F3068" i="6"/>
  <c r="K3068" i="6"/>
  <c r="C3069" i="6"/>
  <c r="E3069" i="6"/>
  <c r="F3069" i="6"/>
  <c r="K3069" i="6"/>
  <c r="C3070" i="6"/>
  <c r="E3070" i="6"/>
  <c r="F3070" i="6"/>
  <c r="K3070" i="6"/>
  <c r="C3071" i="6"/>
  <c r="E3071" i="6"/>
  <c r="F3071" i="6"/>
  <c r="K3071" i="6"/>
  <c r="C3072" i="6"/>
  <c r="E3072" i="6"/>
  <c r="F3072" i="6"/>
  <c r="K3072" i="6"/>
  <c r="C3073" i="6"/>
  <c r="E3073" i="6"/>
  <c r="F3073" i="6"/>
  <c r="K3073" i="6"/>
  <c r="C3074" i="6"/>
  <c r="E3074" i="6"/>
  <c r="F3074" i="6"/>
  <c r="K3074" i="6"/>
  <c r="C3075" i="6"/>
  <c r="E3075" i="6"/>
  <c r="F3075" i="6"/>
  <c r="K3075" i="6"/>
  <c r="C3076" i="6"/>
  <c r="E3076" i="6"/>
  <c r="F3076" i="6"/>
  <c r="K3076" i="6"/>
  <c r="C3077" i="6"/>
  <c r="E3077" i="6"/>
  <c r="F3077" i="6"/>
  <c r="K3077" i="6"/>
  <c r="C3078" i="6"/>
  <c r="E3078" i="6"/>
  <c r="F3078" i="6"/>
  <c r="K3078" i="6"/>
  <c r="C3079" i="6"/>
  <c r="E3079" i="6"/>
  <c r="F3079" i="6"/>
  <c r="K3079" i="6"/>
  <c r="C3080" i="6"/>
  <c r="E3080" i="6"/>
  <c r="F3080" i="6"/>
  <c r="K3080" i="6"/>
  <c r="C3081" i="6"/>
  <c r="E3081" i="6"/>
  <c r="F3081" i="6"/>
  <c r="K3081" i="6"/>
  <c r="C3082" i="6"/>
  <c r="E3082" i="6"/>
  <c r="F3082" i="6"/>
  <c r="K3082" i="6"/>
  <c r="C3083" i="6"/>
  <c r="E3083" i="6"/>
  <c r="F3083" i="6"/>
  <c r="K3083" i="6"/>
  <c r="C3084" i="6"/>
  <c r="E3084" i="6"/>
  <c r="F3084" i="6"/>
  <c r="K3084" i="6"/>
  <c r="C3085" i="6"/>
  <c r="E3085" i="6"/>
  <c r="F3085" i="6"/>
  <c r="K3085" i="6"/>
  <c r="C3086" i="6"/>
  <c r="E3086" i="6"/>
  <c r="F3086" i="6"/>
  <c r="K3086" i="6"/>
  <c r="C3087" i="6"/>
  <c r="E3087" i="6"/>
  <c r="F3087" i="6"/>
  <c r="K3087" i="6"/>
  <c r="C3088" i="6"/>
  <c r="E3088" i="6"/>
  <c r="F3088" i="6"/>
  <c r="K3088" i="6"/>
  <c r="C3089" i="6"/>
  <c r="E3089" i="6"/>
  <c r="F3089" i="6"/>
  <c r="K3089" i="6"/>
  <c r="C3090" i="6"/>
  <c r="E3090" i="6"/>
  <c r="F3090" i="6"/>
  <c r="K3090" i="6"/>
  <c r="C3091" i="6"/>
  <c r="E3091" i="6"/>
  <c r="F3091" i="6"/>
  <c r="K3091" i="6"/>
  <c r="C3092" i="6"/>
  <c r="E3092" i="6"/>
  <c r="F3092" i="6"/>
  <c r="K3092" i="6"/>
  <c r="C3093" i="6"/>
  <c r="E3093" i="6"/>
  <c r="F3093" i="6"/>
  <c r="K3093" i="6"/>
  <c r="C3094" i="6"/>
  <c r="E3094" i="6"/>
  <c r="F3094" i="6"/>
  <c r="K3094" i="6"/>
  <c r="C3095" i="6"/>
  <c r="E3095" i="6"/>
  <c r="F3095" i="6"/>
  <c r="K3095" i="6"/>
  <c r="C3096" i="6"/>
  <c r="E3096" i="6"/>
  <c r="F3096" i="6"/>
  <c r="K3096" i="6"/>
  <c r="C3097" i="6"/>
  <c r="E3097" i="6"/>
  <c r="F3097" i="6"/>
  <c r="K3097" i="6"/>
  <c r="C3098" i="6"/>
  <c r="E3098" i="6"/>
  <c r="F3098" i="6"/>
  <c r="K3098" i="6"/>
  <c r="C3099" i="6"/>
  <c r="E3099" i="6"/>
  <c r="F3099" i="6"/>
  <c r="K3099" i="6"/>
  <c r="C3100" i="6"/>
  <c r="E3100" i="6"/>
  <c r="F3100" i="6"/>
  <c r="K3100" i="6"/>
  <c r="C3101" i="6"/>
  <c r="E3101" i="6"/>
  <c r="F3101" i="6"/>
  <c r="K3101" i="6"/>
  <c r="C3102" i="6"/>
  <c r="E3102" i="6"/>
  <c r="F3102" i="6"/>
  <c r="K3102" i="6"/>
  <c r="C3103" i="6"/>
  <c r="E3103" i="6"/>
  <c r="F3103" i="6"/>
  <c r="K3103" i="6"/>
  <c r="C3104" i="6"/>
  <c r="E3104" i="6"/>
  <c r="F3104" i="6"/>
  <c r="K3104" i="6"/>
  <c r="C3105" i="6"/>
  <c r="E3105" i="6"/>
  <c r="F3105" i="6"/>
  <c r="K3105" i="6"/>
  <c r="C3106" i="6"/>
  <c r="E3106" i="6"/>
  <c r="F3106" i="6"/>
  <c r="K3106" i="6"/>
  <c r="C3107" i="6"/>
  <c r="E3107" i="6"/>
  <c r="F3107" i="6"/>
  <c r="K3107" i="6"/>
  <c r="C3108" i="6"/>
  <c r="E3108" i="6"/>
  <c r="F3108" i="6"/>
  <c r="K3108" i="6"/>
  <c r="C3109" i="6"/>
  <c r="E3109" i="6"/>
  <c r="F3109" i="6"/>
  <c r="K3109" i="6"/>
  <c r="C3110" i="6"/>
  <c r="E3110" i="6"/>
  <c r="F3110" i="6"/>
  <c r="K3110" i="6"/>
  <c r="C3111" i="6"/>
  <c r="E3111" i="6"/>
  <c r="F3111" i="6"/>
  <c r="K3111" i="6"/>
  <c r="C3112" i="6"/>
  <c r="E3112" i="6"/>
  <c r="F3112" i="6"/>
  <c r="K3112" i="6"/>
  <c r="C3113" i="6"/>
  <c r="E3113" i="6"/>
  <c r="F3113" i="6"/>
  <c r="K3113" i="6"/>
  <c r="C3114" i="6"/>
  <c r="E3114" i="6"/>
  <c r="F3114" i="6"/>
  <c r="K3114" i="6"/>
  <c r="C3115" i="6"/>
  <c r="E3115" i="6"/>
  <c r="F3115" i="6"/>
  <c r="K3115" i="6"/>
  <c r="C3116" i="6"/>
  <c r="E3116" i="6"/>
  <c r="F3116" i="6"/>
  <c r="K3116" i="6"/>
  <c r="C3117" i="6"/>
  <c r="E3117" i="6"/>
  <c r="F3117" i="6"/>
  <c r="K3117" i="6"/>
  <c r="C3118" i="6"/>
  <c r="E3118" i="6"/>
  <c r="F3118" i="6"/>
  <c r="K3118" i="6"/>
  <c r="C3119" i="6"/>
  <c r="E3119" i="6"/>
  <c r="F3119" i="6"/>
  <c r="K3119" i="6"/>
  <c r="C3120" i="6"/>
  <c r="E3120" i="6"/>
  <c r="F3120" i="6"/>
  <c r="K3120" i="6"/>
  <c r="C3121" i="6"/>
  <c r="E3121" i="6"/>
  <c r="F3121" i="6"/>
  <c r="K3121" i="6"/>
  <c r="C3122" i="6"/>
  <c r="E3122" i="6"/>
  <c r="F3122" i="6"/>
  <c r="K3122" i="6"/>
  <c r="C3123" i="6"/>
  <c r="E3123" i="6"/>
  <c r="F3123" i="6"/>
  <c r="K3123" i="6"/>
  <c r="C3124" i="6"/>
  <c r="E3124" i="6"/>
  <c r="F3124" i="6"/>
  <c r="K3124" i="6"/>
  <c r="C3125" i="6"/>
  <c r="E3125" i="6"/>
  <c r="F3125" i="6"/>
  <c r="K3125" i="6"/>
  <c r="C3126" i="6"/>
  <c r="E3126" i="6"/>
  <c r="F3126" i="6"/>
  <c r="K3126" i="6"/>
  <c r="C3127" i="6"/>
  <c r="E3127" i="6"/>
  <c r="F3127" i="6"/>
  <c r="K3127" i="6"/>
  <c r="C3128" i="6"/>
  <c r="E3128" i="6"/>
  <c r="F3128" i="6"/>
  <c r="K3128" i="6"/>
  <c r="C3129" i="6"/>
  <c r="E3129" i="6"/>
  <c r="F3129" i="6"/>
  <c r="K3129" i="6"/>
  <c r="C3130" i="6"/>
  <c r="E3130" i="6"/>
  <c r="F3130" i="6"/>
  <c r="K3130" i="6"/>
  <c r="C3131" i="6"/>
  <c r="E3131" i="6"/>
  <c r="F3131" i="6"/>
  <c r="K3131" i="6"/>
  <c r="C3132" i="6"/>
  <c r="E3132" i="6"/>
  <c r="F3132" i="6"/>
  <c r="K3132" i="6"/>
  <c r="C3133" i="6"/>
  <c r="E3133" i="6"/>
  <c r="F3133" i="6"/>
  <c r="K3133" i="6"/>
  <c r="C3134" i="6"/>
  <c r="E3134" i="6"/>
  <c r="F3134" i="6"/>
  <c r="K3134" i="6"/>
  <c r="C3135" i="6"/>
  <c r="E3135" i="6"/>
  <c r="F3135" i="6"/>
  <c r="K3135" i="6"/>
  <c r="C3136" i="6"/>
  <c r="E3136" i="6"/>
  <c r="F3136" i="6"/>
  <c r="K3136" i="6"/>
  <c r="C3137" i="6"/>
  <c r="E3137" i="6"/>
  <c r="F3137" i="6"/>
  <c r="K3137" i="6"/>
  <c r="C3138" i="6"/>
  <c r="E3138" i="6"/>
  <c r="F3138" i="6"/>
  <c r="K3138" i="6"/>
  <c r="C3139" i="6"/>
  <c r="E3139" i="6"/>
  <c r="F3139" i="6"/>
  <c r="K3139" i="6"/>
  <c r="C3140" i="6"/>
  <c r="E3140" i="6"/>
  <c r="F3140" i="6"/>
  <c r="K3140" i="6"/>
  <c r="C3141" i="6"/>
  <c r="E3141" i="6"/>
  <c r="F3141" i="6"/>
  <c r="K3141" i="6"/>
  <c r="C3142" i="6"/>
  <c r="E3142" i="6"/>
  <c r="F3142" i="6"/>
  <c r="K3142" i="6"/>
  <c r="C3143" i="6"/>
  <c r="E3143" i="6"/>
  <c r="F3143" i="6"/>
  <c r="K3143" i="6"/>
  <c r="C3144" i="6"/>
  <c r="E3144" i="6"/>
  <c r="F3144" i="6"/>
  <c r="K3144" i="6"/>
  <c r="C3145" i="6"/>
  <c r="E3145" i="6"/>
  <c r="F3145" i="6"/>
  <c r="K3145" i="6"/>
  <c r="C3146" i="6"/>
  <c r="E3146" i="6"/>
  <c r="F3146" i="6"/>
  <c r="K3146" i="6"/>
  <c r="C3147" i="6"/>
  <c r="E3147" i="6"/>
  <c r="F3147" i="6"/>
  <c r="K3147" i="6"/>
  <c r="C3148" i="6"/>
  <c r="E3148" i="6"/>
  <c r="F3148" i="6"/>
  <c r="K3148" i="6"/>
  <c r="C3149" i="6"/>
  <c r="E3149" i="6"/>
  <c r="F3149" i="6"/>
  <c r="K3149" i="6"/>
  <c r="C3150" i="6"/>
  <c r="E3150" i="6"/>
  <c r="F3150" i="6"/>
  <c r="K3150" i="6"/>
  <c r="C3151" i="6"/>
  <c r="E3151" i="6"/>
  <c r="F3151" i="6"/>
  <c r="K3151" i="6"/>
  <c r="C3152" i="6"/>
  <c r="E3152" i="6"/>
  <c r="F3152" i="6"/>
  <c r="K3152" i="6"/>
  <c r="C3153" i="6"/>
  <c r="E3153" i="6"/>
  <c r="F3153" i="6"/>
  <c r="K3153" i="6"/>
  <c r="C3154" i="6"/>
  <c r="E3154" i="6"/>
  <c r="F3154" i="6"/>
  <c r="K3154" i="6"/>
  <c r="C3155" i="6"/>
  <c r="E3155" i="6"/>
  <c r="F3155" i="6"/>
  <c r="K3155" i="6"/>
  <c r="C3156" i="6"/>
  <c r="E3156" i="6"/>
  <c r="F3156" i="6"/>
  <c r="K3156" i="6"/>
  <c r="C3157" i="6"/>
  <c r="E3157" i="6"/>
  <c r="F3157" i="6"/>
  <c r="K3157" i="6"/>
  <c r="C3158" i="6"/>
  <c r="E3158" i="6"/>
  <c r="F3158" i="6"/>
  <c r="K3158" i="6"/>
  <c r="C3159" i="6"/>
  <c r="E3159" i="6"/>
  <c r="F3159" i="6"/>
  <c r="K3159" i="6"/>
  <c r="C3160" i="6"/>
  <c r="E3160" i="6"/>
  <c r="F3160" i="6"/>
  <c r="K3160" i="6"/>
  <c r="C3161" i="6"/>
  <c r="E3161" i="6"/>
  <c r="F3161" i="6"/>
  <c r="K3161" i="6"/>
  <c r="C3162" i="6"/>
  <c r="E3162" i="6"/>
  <c r="F3162" i="6"/>
  <c r="K3162" i="6"/>
  <c r="C3163" i="6"/>
  <c r="E3163" i="6"/>
  <c r="F3163" i="6"/>
  <c r="K3163" i="6"/>
  <c r="C3164" i="6"/>
  <c r="E3164" i="6"/>
  <c r="F3164" i="6"/>
  <c r="K3164" i="6"/>
  <c r="C3165" i="6"/>
  <c r="E3165" i="6"/>
  <c r="F3165" i="6"/>
  <c r="K3165" i="6"/>
  <c r="C3166" i="6"/>
  <c r="E3166" i="6"/>
  <c r="F3166" i="6"/>
  <c r="K3166" i="6"/>
  <c r="C3167" i="6"/>
  <c r="E3167" i="6"/>
  <c r="F3167" i="6"/>
  <c r="K3167" i="6"/>
  <c r="C3168" i="6"/>
  <c r="E3168" i="6"/>
  <c r="F3168" i="6"/>
  <c r="K3168" i="6"/>
  <c r="C3169" i="6"/>
  <c r="E3169" i="6"/>
  <c r="F3169" i="6"/>
  <c r="K3169" i="6"/>
  <c r="C3170" i="6"/>
  <c r="E3170" i="6"/>
  <c r="F3170" i="6"/>
  <c r="K3170" i="6"/>
  <c r="C3171" i="6"/>
  <c r="E3171" i="6"/>
  <c r="F3171" i="6"/>
  <c r="K3171" i="6"/>
  <c r="C3172" i="6"/>
  <c r="E3172" i="6"/>
  <c r="F3172" i="6"/>
  <c r="K3172" i="6"/>
  <c r="C3173" i="6"/>
  <c r="E3173" i="6"/>
  <c r="F3173" i="6"/>
  <c r="K3173" i="6"/>
  <c r="C3174" i="6"/>
  <c r="E3174" i="6"/>
  <c r="F3174" i="6"/>
  <c r="K3174" i="6"/>
  <c r="C3175" i="6"/>
  <c r="E3175" i="6"/>
  <c r="F3175" i="6"/>
  <c r="K3175" i="6"/>
  <c r="C3176" i="6"/>
  <c r="E3176" i="6"/>
  <c r="F3176" i="6"/>
  <c r="K3176" i="6"/>
  <c r="C3177" i="6"/>
  <c r="E3177" i="6"/>
  <c r="F3177" i="6"/>
  <c r="K3177" i="6"/>
  <c r="C3178" i="6"/>
  <c r="E3178" i="6"/>
  <c r="F3178" i="6"/>
  <c r="K3178" i="6"/>
  <c r="C3179" i="6"/>
  <c r="E3179" i="6"/>
  <c r="F3179" i="6"/>
  <c r="K3179" i="6"/>
  <c r="C3180" i="6"/>
  <c r="E3180" i="6"/>
  <c r="F3180" i="6"/>
  <c r="K3180" i="6"/>
  <c r="C3181" i="6"/>
  <c r="E3181" i="6"/>
  <c r="F3181" i="6"/>
  <c r="K3181" i="6"/>
  <c r="C3182" i="6"/>
  <c r="E3182" i="6"/>
  <c r="F3182" i="6"/>
  <c r="K3182" i="6"/>
  <c r="C3183" i="6"/>
  <c r="E3183" i="6"/>
  <c r="F3183" i="6"/>
  <c r="K3183" i="6"/>
  <c r="C3184" i="6"/>
  <c r="E3184" i="6"/>
  <c r="F3184" i="6"/>
  <c r="K3184" i="6"/>
  <c r="C3185" i="6"/>
  <c r="E3185" i="6"/>
  <c r="F3185" i="6"/>
  <c r="K3185" i="6"/>
  <c r="C3186" i="6"/>
  <c r="E3186" i="6"/>
  <c r="F3186" i="6"/>
  <c r="K3186" i="6"/>
  <c r="C3187" i="6"/>
  <c r="E3187" i="6"/>
  <c r="F3187" i="6"/>
  <c r="K3187" i="6"/>
  <c r="C3188" i="6"/>
  <c r="E3188" i="6"/>
  <c r="F3188" i="6"/>
  <c r="K3188" i="6"/>
  <c r="C3189" i="6"/>
  <c r="E3189" i="6"/>
  <c r="F3189" i="6"/>
  <c r="K3189" i="6"/>
  <c r="C3190" i="6"/>
  <c r="E3190" i="6"/>
  <c r="F3190" i="6"/>
  <c r="K3190" i="6"/>
  <c r="C3191" i="6"/>
  <c r="E3191" i="6"/>
  <c r="F3191" i="6"/>
  <c r="K3191" i="6"/>
  <c r="C3192" i="6"/>
  <c r="E3192" i="6"/>
  <c r="F3192" i="6"/>
  <c r="K3192" i="6"/>
  <c r="C3193" i="6"/>
  <c r="E3193" i="6"/>
  <c r="F3193" i="6"/>
  <c r="K3193" i="6"/>
  <c r="C3194" i="6"/>
  <c r="E3194" i="6"/>
  <c r="F3194" i="6"/>
  <c r="K3194" i="6"/>
  <c r="C3195" i="6"/>
  <c r="E3195" i="6"/>
  <c r="F3195" i="6"/>
  <c r="K3195" i="6"/>
  <c r="C3196" i="6"/>
  <c r="E3196" i="6"/>
  <c r="F3196" i="6"/>
  <c r="K3196" i="6"/>
  <c r="C3197" i="6"/>
  <c r="E3197" i="6"/>
  <c r="F3197" i="6"/>
  <c r="K3197" i="6"/>
  <c r="C3198" i="6"/>
  <c r="E3198" i="6"/>
  <c r="F3198" i="6"/>
  <c r="K3198" i="6"/>
  <c r="C3199" i="6"/>
  <c r="E3199" i="6"/>
  <c r="F3199" i="6"/>
  <c r="K3199" i="6"/>
  <c r="C3200" i="6"/>
  <c r="E3200" i="6"/>
  <c r="F3200" i="6"/>
  <c r="K3200" i="6"/>
  <c r="C3201" i="6"/>
  <c r="E3201" i="6"/>
  <c r="F3201" i="6"/>
  <c r="K3201" i="6"/>
  <c r="C3202" i="6"/>
  <c r="E3202" i="6"/>
  <c r="F3202" i="6"/>
  <c r="K3202" i="6"/>
  <c r="C3203" i="6"/>
  <c r="E3203" i="6"/>
  <c r="F3203" i="6"/>
  <c r="K3203" i="6"/>
  <c r="C3204" i="6"/>
  <c r="E3204" i="6"/>
  <c r="F3204" i="6"/>
  <c r="K3204" i="6"/>
  <c r="C3205" i="6"/>
  <c r="E3205" i="6"/>
  <c r="F3205" i="6"/>
  <c r="K3205" i="6"/>
  <c r="C3206" i="6"/>
  <c r="E3206" i="6"/>
  <c r="F3206" i="6"/>
  <c r="K3206" i="6"/>
  <c r="C3207" i="6"/>
  <c r="E3207" i="6"/>
  <c r="F3207" i="6"/>
  <c r="K3207" i="6"/>
  <c r="C3208" i="6"/>
  <c r="E3208" i="6"/>
  <c r="F3208" i="6"/>
  <c r="K3208" i="6"/>
  <c r="C3209" i="6"/>
  <c r="E3209" i="6"/>
  <c r="F3209" i="6"/>
  <c r="K3209" i="6"/>
  <c r="C3210" i="6"/>
  <c r="E3210" i="6"/>
  <c r="F3210" i="6"/>
  <c r="K3210" i="6"/>
  <c r="C3211" i="6"/>
  <c r="E3211" i="6"/>
  <c r="F3211" i="6"/>
  <c r="K3211" i="6"/>
  <c r="C3212" i="6"/>
  <c r="E3212" i="6"/>
  <c r="F3212" i="6"/>
  <c r="K3212" i="6"/>
  <c r="C3213" i="6"/>
  <c r="E3213" i="6"/>
  <c r="F3213" i="6"/>
  <c r="K3213" i="6"/>
  <c r="C3214" i="6"/>
  <c r="E3214" i="6"/>
  <c r="F3214" i="6"/>
  <c r="K3214" i="6"/>
  <c r="C3215" i="6"/>
  <c r="E3215" i="6"/>
  <c r="F3215" i="6"/>
  <c r="K3215" i="6"/>
  <c r="C3216" i="6"/>
  <c r="E3216" i="6"/>
  <c r="F3216" i="6"/>
  <c r="K3216" i="6"/>
  <c r="C3217" i="6"/>
  <c r="E3217" i="6"/>
  <c r="F3217" i="6"/>
  <c r="K3217" i="6"/>
  <c r="C3218" i="6"/>
  <c r="E3218" i="6"/>
  <c r="F3218" i="6"/>
  <c r="K3218" i="6"/>
  <c r="C3219" i="6"/>
  <c r="E3219" i="6"/>
  <c r="F3219" i="6"/>
  <c r="K3219" i="6"/>
  <c r="C3220" i="6"/>
  <c r="E3220" i="6"/>
  <c r="F3220" i="6"/>
  <c r="K3220" i="6"/>
  <c r="C3221" i="6"/>
  <c r="E3221" i="6"/>
  <c r="F3221" i="6"/>
  <c r="K3221" i="6"/>
  <c r="C3222" i="6"/>
  <c r="E3222" i="6"/>
  <c r="F3222" i="6"/>
  <c r="K3222" i="6"/>
  <c r="C3223" i="6"/>
  <c r="E3223" i="6"/>
  <c r="F3223" i="6"/>
  <c r="K3223" i="6"/>
  <c r="C3224" i="6"/>
  <c r="E3224" i="6"/>
  <c r="F3224" i="6"/>
  <c r="K3224" i="6"/>
  <c r="C3225" i="6"/>
  <c r="E3225" i="6"/>
  <c r="F3225" i="6"/>
  <c r="K3225" i="6"/>
  <c r="C3226" i="6"/>
  <c r="E3226" i="6"/>
  <c r="F3226" i="6"/>
  <c r="K3226" i="6"/>
  <c r="C3227" i="6"/>
  <c r="E3227" i="6"/>
  <c r="F3227" i="6"/>
  <c r="K3227" i="6"/>
  <c r="C3228" i="6"/>
  <c r="E3228" i="6"/>
  <c r="F3228" i="6"/>
  <c r="K3228" i="6"/>
  <c r="C3229" i="6"/>
  <c r="E3229" i="6"/>
  <c r="F3229" i="6"/>
  <c r="K3229" i="6"/>
  <c r="C3230" i="6"/>
  <c r="E3230" i="6"/>
  <c r="F3230" i="6"/>
  <c r="K3230" i="6"/>
  <c r="C3231" i="6"/>
  <c r="E3231" i="6"/>
  <c r="F3231" i="6"/>
  <c r="K3231" i="6"/>
  <c r="C3232" i="6"/>
  <c r="E3232" i="6"/>
  <c r="F3232" i="6"/>
  <c r="K3232" i="6"/>
  <c r="C3233" i="6"/>
  <c r="E3233" i="6"/>
  <c r="F3233" i="6"/>
  <c r="K3233" i="6"/>
  <c r="C3234" i="6"/>
  <c r="E3234" i="6"/>
  <c r="F3234" i="6"/>
  <c r="K3234" i="6"/>
  <c r="C3235" i="6"/>
  <c r="E3235" i="6"/>
  <c r="F3235" i="6"/>
  <c r="K3235" i="6"/>
  <c r="C3236" i="6"/>
  <c r="E3236" i="6"/>
  <c r="F3236" i="6"/>
  <c r="K3236" i="6"/>
  <c r="C3237" i="6"/>
  <c r="E3237" i="6"/>
  <c r="F3237" i="6"/>
  <c r="K3237" i="6"/>
  <c r="C3238" i="6"/>
  <c r="E3238" i="6"/>
  <c r="F3238" i="6"/>
  <c r="K3238" i="6"/>
  <c r="C3239" i="6"/>
  <c r="E3239" i="6"/>
  <c r="F3239" i="6"/>
  <c r="K3239" i="6"/>
  <c r="C3240" i="6"/>
  <c r="E3240" i="6"/>
  <c r="F3240" i="6"/>
  <c r="K3240" i="6"/>
  <c r="C3241" i="6"/>
  <c r="E3241" i="6"/>
  <c r="F3241" i="6"/>
  <c r="K3241" i="6"/>
  <c r="C3242" i="6"/>
  <c r="E3242" i="6"/>
  <c r="F3242" i="6"/>
  <c r="K3242" i="6"/>
  <c r="C3243" i="6"/>
  <c r="E3243" i="6"/>
  <c r="F3243" i="6"/>
  <c r="K3243" i="6"/>
  <c r="C3244" i="6"/>
  <c r="E3244" i="6"/>
  <c r="F3244" i="6"/>
  <c r="K3244" i="6"/>
  <c r="C3245" i="6"/>
  <c r="E3245" i="6"/>
  <c r="F3245" i="6"/>
  <c r="K3245" i="6"/>
  <c r="C3246" i="6"/>
  <c r="E3246" i="6"/>
  <c r="F3246" i="6"/>
  <c r="K3246" i="6"/>
  <c r="C3247" i="6"/>
  <c r="E3247" i="6"/>
  <c r="F3247" i="6"/>
  <c r="K3247" i="6"/>
  <c r="C3248" i="6"/>
  <c r="E3248" i="6"/>
  <c r="F3248" i="6"/>
  <c r="K3248" i="6"/>
  <c r="C3249" i="6"/>
  <c r="E3249" i="6"/>
  <c r="F3249" i="6"/>
  <c r="K3249" i="6"/>
  <c r="C3250" i="6"/>
  <c r="E3250" i="6"/>
  <c r="F3250" i="6"/>
  <c r="K3250" i="6"/>
  <c r="C3251" i="6"/>
  <c r="E3251" i="6"/>
  <c r="F3251" i="6"/>
  <c r="K3251" i="6"/>
  <c r="C3252" i="6"/>
  <c r="E3252" i="6"/>
  <c r="F3252" i="6"/>
  <c r="K3252" i="6"/>
  <c r="C3253" i="6"/>
  <c r="E3253" i="6"/>
  <c r="F3253" i="6"/>
  <c r="K3253" i="6"/>
  <c r="C3254" i="6"/>
  <c r="E3254" i="6"/>
  <c r="F3254" i="6"/>
  <c r="K3254" i="6"/>
  <c r="C3255" i="6"/>
  <c r="E3255" i="6"/>
  <c r="F3255" i="6"/>
  <c r="K3255" i="6"/>
  <c r="C3256" i="6"/>
  <c r="E3256" i="6"/>
  <c r="F3256" i="6"/>
  <c r="K3256" i="6"/>
  <c r="C3257" i="6"/>
  <c r="E3257" i="6"/>
  <c r="F3257" i="6"/>
  <c r="K3257" i="6"/>
  <c r="C3258" i="6"/>
  <c r="E3258" i="6"/>
  <c r="F3258" i="6"/>
  <c r="K3258" i="6"/>
  <c r="C3259" i="6"/>
  <c r="E3259" i="6"/>
  <c r="F3259" i="6"/>
  <c r="K3259" i="6"/>
  <c r="C3260" i="6"/>
  <c r="E3260" i="6"/>
  <c r="F3260" i="6"/>
  <c r="K3260" i="6"/>
  <c r="C3261" i="6"/>
  <c r="E3261" i="6"/>
  <c r="F3261" i="6"/>
  <c r="K3261" i="6"/>
  <c r="C3262" i="6"/>
  <c r="E3262" i="6"/>
  <c r="F3262" i="6"/>
  <c r="K3262" i="6"/>
  <c r="C3263" i="6"/>
  <c r="E3263" i="6"/>
  <c r="F3263" i="6"/>
  <c r="K3263" i="6"/>
  <c r="C3264" i="6"/>
  <c r="E3264" i="6"/>
  <c r="F3264" i="6"/>
  <c r="K3264" i="6"/>
  <c r="C3265" i="6"/>
  <c r="E3265" i="6"/>
  <c r="F3265" i="6"/>
  <c r="K3265" i="6"/>
  <c r="C3266" i="6"/>
  <c r="E3266" i="6"/>
  <c r="F3266" i="6"/>
  <c r="K3266" i="6"/>
  <c r="C3267" i="6"/>
  <c r="E3267" i="6"/>
  <c r="F3267" i="6"/>
  <c r="K3267" i="6"/>
  <c r="C3268" i="6"/>
  <c r="E3268" i="6"/>
  <c r="F3268" i="6"/>
  <c r="K3268" i="6"/>
  <c r="C3269" i="6"/>
  <c r="E3269" i="6"/>
  <c r="F3269" i="6"/>
  <c r="K3269" i="6"/>
  <c r="C3270" i="6"/>
  <c r="E3270" i="6"/>
  <c r="F3270" i="6"/>
  <c r="K3270" i="6"/>
  <c r="C3271" i="6"/>
  <c r="E3271" i="6"/>
  <c r="F3271" i="6"/>
  <c r="K3271" i="6"/>
  <c r="C3272" i="6"/>
  <c r="E3272" i="6"/>
  <c r="F3272" i="6"/>
  <c r="K3272" i="6"/>
  <c r="C3273" i="6"/>
  <c r="E3273" i="6"/>
  <c r="F3273" i="6"/>
  <c r="K3273" i="6"/>
  <c r="C3274" i="6"/>
  <c r="E3274" i="6"/>
  <c r="F3274" i="6"/>
  <c r="K3274" i="6"/>
  <c r="C3275" i="6"/>
  <c r="E3275" i="6"/>
  <c r="F3275" i="6"/>
  <c r="K3275" i="6"/>
  <c r="C3276" i="6"/>
  <c r="E3276" i="6"/>
  <c r="F3276" i="6"/>
  <c r="K3276" i="6"/>
  <c r="C3277" i="6"/>
  <c r="E3277" i="6"/>
  <c r="F3277" i="6"/>
  <c r="K3277" i="6"/>
  <c r="C3278" i="6"/>
  <c r="E3278" i="6"/>
  <c r="F3278" i="6"/>
  <c r="K3278" i="6"/>
  <c r="C3279" i="6"/>
  <c r="E3279" i="6"/>
  <c r="F3279" i="6"/>
  <c r="K3279" i="6"/>
  <c r="C3280" i="6"/>
  <c r="E3280" i="6"/>
  <c r="F3280" i="6"/>
  <c r="K3280" i="6"/>
  <c r="C3281" i="6"/>
  <c r="E3281" i="6"/>
  <c r="F3281" i="6"/>
  <c r="K3281" i="6"/>
  <c r="C3282" i="6"/>
  <c r="E3282" i="6"/>
  <c r="F3282" i="6"/>
  <c r="K3282" i="6"/>
  <c r="C3283" i="6"/>
  <c r="E3283" i="6"/>
  <c r="F3283" i="6"/>
  <c r="K3283" i="6"/>
  <c r="C3284" i="6"/>
  <c r="E3284" i="6"/>
  <c r="F3284" i="6"/>
  <c r="K3284" i="6"/>
  <c r="C3285" i="6"/>
  <c r="E3285" i="6"/>
  <c r="F3285" i="6"/>
  <c r="K3285" i="6"/>
  <c r="C3286" i="6"/>
  <c r="E3286" i="6"/>
  <c r="F3286" i="6"/>
  <c r="K3286" i="6"/>
  <c r="C3287" i="6"/>
  <c r="E3287" i="6"/>
  <c r="F3287" i="6"/>
  <c r="K3287" i="6"/>
  <c r="C3288" i="6"/>
  <c r="E3288" i="6"/>
  <c r="F3288" i="6"/>
  <c r="K3288" i="6"/>
  <c r="C3289" i="6"/>
  <c r="E3289" i="6"/>
  <c r="F3289" i="6"/>
  <c r="K3289" i="6"/>
  <c r="C3290" i="6"/>
  <c r="E3290" i="6"/>
  <c r="F3290" i="6"/>
  <c r="K3290" i="6"/>
  <c r="C3291" i="6"/>
  <c r="E3291" i="6"/>
  <c r="F3291" i="6"/>
  <c r="K3291" i="6"/>
  <c r="C3292" i="6"/>
  <c r="E3292" i="6"/>
  <c r="F3292" i="6"/>
  <c r="K3292" i="6"/>
  <c r="C3293" i="6"/>
  <c r="E3293" i="6"/>
  <c r="F3293" i="6"/>
  <c r="K3293" i="6"/>
  <c r="C3294" i="6"/>
  <c r="E3294" i="6"/>
  <c r="F3294" i="6"/>
  <c r="K3294" i="6"/>
  <c r="C3295" i="6"/>
  <c r="E3295" i="6"/>
  <c r="F3295" i="6"/>
  <c r="K3295" i="6"/>
  <c r="C3296" i="6"/>
  <c r="E3296" i="6"/>
  <c r="F3296" i="6"/>
  <c r="K3296" i="6"/>
  <c r="C3297" i="6"/>
  <c r="E3297" i="6"/>
  <c r="F3297" i="6"/>
  <c r="K3297" i="6"/>
  <c r="C3298" i="6"/>
  <c r="E3298" i="6"/>
  <c r="F3298" i="6"/>
  <c r="K3298" i="6"/>
  <c r="C3299" i="6"/>
  <c r="E3299" i="6"/>
  <c r="F3299" i="6"/>
  <c r="K3299" i="6"/>
  <c r="C3300" i="6"/>
  <c r="E3300" i="6"/>
  <c r="F3300" i="6"/>
  <c r="K3300" i="6"/>
  <c r="C3301" i="6"/>
  <c r="E3301" i="6"/>
  <c r="F3301" i="6"/>
  <c r="K3301" i="6"/>
  <c r="C3302" i="6"/>
  <c r="E3302" i="6"/>
  <c r="F3302" i="6"/>
  <c r="K3302" i="6"/>
  <c r="C3303" i="6"/>
  <c r="E3303" i="6"/>
  <c r="F3303" i="6"/>
  <c r="K3303" i="6"/>
  <c r="C3304" i="6"/>
  <c r="E3304" i="6"/>
  <c r="F3304" i="6"/>
  <c r="K3304" i="6"/>
  <c r="C3305" i="6"/>
  <c r="E3305" i="6"/>
  <c r="F3305" i="6"/>
  <c r="K3305" i="6"/>
  <c r="C3306" i="6"/>
  <c r="E3306" i="6"/>
  <c r="F3306" i="6"/>
  <c r="K3306" i="6"/>
  <c r="C3307" i="6"/>
  <c r="E3307" i="6"/>
  <c r="F3307" i="6"/>
  <c r="K3307" i="6"/>
  <c r="C3308" i="6"/>
  <c r="E3308" i="6"/>
  <c r="F3308" i="6"/>
  <c r="K3308" i="6"/>
  <c r="C3309" i="6"/>
  <c r="E3309" i="6"/>
  <c r="F3309" i="6"/>
  <c r="K3309" i="6"/>
  <c r="C3310" i="6"/>
  <c r="E3310" i="6"/>
  <c r="F3310" i="6"/>
  <c r="K3310" i="6"/>
  <c r="C3311" i="6"/>
  <c r="E3311" i="6"/>
  <c r="F3311" i="6"/>
  <c r="K3311" i="6"/>
  <c r="C3312" i="6"/>
  <c r="E3312" i="6"/>
  <c r="F3312" i="6"/>
  <c r="K3312" i="6"/>
  <c r="C3313" i="6"/>
  <c r="E3313" i="6"/>
  <c r="F3313" i="6"/>
  <c r="K3313" i="6"/>
  <c r="C3314" i="6"/>
  <c r="E3314" i="6"/>
  <c r="F3314" i="6"/>
  <c r="K3314" i="6"/>
  <c r="C3315" i="6"/>
  <c r="E3315" i="6"/>
  <c r="F3315" i="6"/>
  <c r="K3315" i="6"/>
  <c r="C3316" i="6"/>
  <c r="E3316" i="6"/>
  <c r="F3316" i="6"/>
  <c r="K3316" i="6"/>
  <c r="C3317" i="6"/>
  <c r="E3317" i="6"/>
  <c r="F3317" i="6"/>
  <c r="K3317" i="6"/>
  <c r="C3318" i="6"/>
  <c r="E3318" i="6"/>
  <c r="F3318" i="6"/>
  <c r="K3318" i="6"/>
  <c r="C3319" i="6"/>
  <c r="E3319" i="6"/>
  <c r="F3319" i="6"/>
  <c r="K3319" i="6"/>
  <c r="C3320" i="6"/>
  <c r="E3320" i="6"/>
  <c r="F3320" i="6"/>
  <c r="K3320" i="6"/>
  <c r="C3321" i="6"/>
  <c r="E3321" i="6"/>
  <c r="F3321" i="6"/>
  <c r="K3321" i="6"/>
  <c r="C3322" i="6"/>
  <c r="E3322" i="6"/>
  <c r="F3322" i="6"/>
  <c r="K3322" i="6"/>
  <c r="C3323" i="6"/>
  <c r="E3323" i="6"/>
  <c r="F3323" i="6"/>
  <c r="K3323" i="6"/>
  <c r="C3324" i="6"/>
  <c r="E3324" i="6"/>
  <c r="F3324" i="6"/>
  <c r="K3324" i="6"/>
  <c r="C3325" i="6"/>
  <c r="E3325" i="6"/>
  <c r="F3325" i="6"/>
  <c r="K3325" i="6"/>
  <c r="C3326" i="6"/>
  <c r="E3326" i="6"/>
  <c r="F3326" i="6"/>
  <c r="K3326" i="6"/>
  <c r="C3327" i="6"/>
  <c r="E3327" i="6"/>
  <c r="F3327" i="6"/>
  <c r="K3327" i="6"/>
  <c r="C3328" i="6"/>
  <c r="E3328" i="6"/>
  <c r="F3328" i="6"/>
  <c r="K3328" i="6"/>
  <c r="C3329" i="6"/>
  <c r="E3329" i="6"/>
  <c r="F3329" i="6"/>
  <c r="K3329" i="6"/>
  <c r="C3330" i="6"/>
  <c r="E3330" i="6"/>
  <c r="F3330" i="6"/>
  <c r="K3330" i="6"/>
  <c r="C3331" i="6"/>
  <c r="E3331" i="6"/>
  <c r="F3331" i="6"/>
  <c r="K3331" i="6"/>
  <c r="C3332" i="6"/>
  <c r="E3332" i="6"/>
  <c r="F3332" i="6"/>
  <c r="K3332" i="6"/>
  <c r="C3333" i="6"/>
  <c r="E3333" i="6"/>
  <c r="F3333" i="6"/>
  <c r="K3333" i="6"/>
  <c r="C3334" i="6"/>
  <c r="E3334" i="6"/>
  <c r="F3334" i="6"/>
  <c r="K3334" i="6"/>
  <c r="C3335" i="6"/>
  <c r="E3335" i="6"/>
  <c r="F3335" i="6"/>
  <c r="K3335" i="6"/>
  <c r="C3336" i="6"/>
  <c r="E3336" i="6"/>
  <c r="F3336" i="6"/>
  <c r="K3336" i="6"/>
  <c r="C3337" i="6"/>
  <c r="E3337" i="6"/>
  <c r="F3337" i="6"/>
  <c r="K3337" i="6"/>
  <c r="C3338" i="6"/>
  <c r="E3338" i="6"/>
  <c r="F3338" i="6"/>
  <c r="K3338" i="6"/>
  <c r="C3339" i="6"/>
  <c r="E3339" i="6"/>
  <c r="F3339" i="6"/>
  <c r="K3339" i="6"/>
  <c r="C3340" i="6"/>
  <c r="E3340" i="6"/>
  <c r="F3340" i="6"/>
  <c r="K3340" i="6"/>
  <c r="C3341" i="6"/>
  <c r="E3341" i="6"/>
  <c r="F3341" i="6"/>
  <c r="K3341" i="6"/>
  <c r="C3342" i="6"/>
  <c r="E3342" i="6"/>
  <c r="F3342" i="6"/>
  <c r="K3342" i="6"/>
  <c r="C3343" i="6"/>
  <c r="E3343" i="6"/>
  <c r="F3343" i="6"/>
  <c r="K3343" i="6"/>
  <c r="C3344" i="6"/>
  <c r="E3344" i="6"/>
  <c r="F3344" i="6"/>
  <c r="K3344" i="6"/>
  <c r="C3345" i="6"/>
  <c r="E3345" i="6"/>
  <c r="F3345" i="6"/>
  <c r="K3345" i="6"/>
  <c r="C3346" i="6"/>
  <c r="E3346" i="6"/>
  <c r="F3346" i="6"/>
  <c r="K3346" i="6"/>
  <c r="C3347" i="6"/>
  <c r="E3347" i="6"/>
  <c r="F3347" i="6"/>
  <c r="K3347" i="6"/>
  <c r="C3348" i="6"/>
  <c r="E3348" i="6"/>
  <c r="F3348" i="6"/>
  <c r="K3348" i="6"/>
  <c r="C3349" i="6"/>
  <c r="E3349" i="6"/>
  <c r="F3349" i="6"/>
  <c r="K3349" i="6"/>
  <c r="C3350" i="6"/>
  <c r="E3350" i="6"/>
  <c r="F3350" i="6"/>
  <c r="K3350" i="6"/>
  <c r="C3351" i="6"/>
  <c r="E3351" i="6"/>
  <c r="F3351" i="6"/>
  <c r="K3351" i="6"/>
  <c r="C3352" i="6"/>
  <c r="E3352" i="6"/>
  <c r="F3352" i="6"/>
  <c r="K3352" i="6"/>
  <c r="C3353" i="6"/>
  <c r="E3353" i="6"/>
  <c r="F3353" i="6"/>
  <c r="K3353" i="6"/>
  <c r="C3354" i="6"/>
  <c r="E3354" i="6"/>
  <c r="F3354" i="6"/>
  <c r="K3354" i="6"/>
  <c r="C3355" i="6"/>
  <c r="E3355" i="6"/>
  <c r="F3355" i="6"/>
  <c r="K3355" i="6"/>
  <c r="C3356" i="6"/>
  <c r="E3356" i="6"/>
  <c r="F3356" i="6"/>
  <c r="K3356" i="6"/>
  <c r="C3357" i="6"/>
  <c r="E3357" i="6"/>
  <c r="F3357" i="6"/>
  <c r="K3357" i="6"/>
  <c r="C3358" i="6"/>
  <c r="E3358" i="6"/>
  <c r="F3358" i="6"/>
  <c r="K3358" i="6"/>
  <c r="C3359" i="6"/>
  <c r="E3359" i="6"/>
  <c r="F3359" i="6"/>
  <c r="K3359" i="6"/>
  <c r="C3360" i="6"/>
  <c r="E3360" i="6"/>
  <c r="F3360" i="6"/>
  <c r="K3360" i="6"/>
  <c r="C3361" i="6"/>
  <c r="E3361" i="6"/>
  <c r="F3361" i="6"/>
  <c r="K3361" i="6"/>
  <c r="C3362" i="6"/>
  <c r="E3362" i="6"/>
  <c r="F3362" i="6"/>
  <c r="K3362" i="6"/>
  <c r="C3363" i="6"/>
  <c r="E3363" i="6"/>
  <c r="F3363" i="6"/>
  <c r="K3363" i="6"/>
  <c r="C3364" i="6"/>
  <c r="E3364" i="6"/>
  <c r="F3364" i="6"/>
  <c r="K3364" i="6"/>
  <c r="C3365" i="6"/>
  <c r="E3365" i="6"/>
  <c r="F3365" i="6"/>
  <c r="K3365" i="6"/>
  <c r="C3366" i="6"/>
  <c r="E3366" i="6"/>
  <c r="F3366" i="6"/>
  <c r="K3366" i="6"/>
  <c r="C3367" i="6"/>
  <c r="E3367" i="6"/>
  <c r="F3367" i="6"/>
  <c r="K3367" i="6"/>
  <c r="C3368" i="6"/>
  <c r="E3368" i="6"/>
  <c r="F3368" i="6"/>
  <c r="K3368" i="6"/>
  <c r="C3369" i="6"/>
  <c r="E3369" i="6"/>
  <c r="F3369" i="6"/>
  <c r="K3369" i="6"/>
  <c r="C3370" i="6"/>
  <c r="E3370" i="6"/>
  <c r="F3370" i="6"/>
  <c r="K3370" i="6"/>
  <c r="C3371" i="6"/>
  <c r="E3371" i="6"/>
  <c r="F3371" i="6"/>
  <c r="K3371" i="6"/>
  <c r="C3372" i="6"/>
  <c r="E3372" i="6"/>
  <c r="F3372" i="6"/>
  <c r="K3372" i="6"/>
  <c r="C3373" i="6"/>
  <c r="E3373" i="6"/>
  <c r="F3373" i="6"/>
  <c r="K3373" i="6"/>
  <c r="C3374" i="6"/>
  <c r="E3374" i="6"/>
  <c r="F3374" i="6"/>
  <c r="K3374" i="6"/>
  <c r="C3375" i="6"/>
  <c r="E3375" i="6"/>
  <c r="F3375" i="6"/>
  <c r="K3375" i="6"/>
  <c r="C3376" i="6"/>
  <c r="E3376" i="6"/>
  <c r="F3376" i="6"/>
  <c r="K3376" i="6"/>
  <c r="C3377" i="6"/>
  <c r="E3377" i="6"/>
  <c r="F3377" i="6"/>
  <c r="K3377" i="6"/>
  <c r="C3378" i="6"/>
  <c r="E3378" i="6"/>
  <c r="F3378" i="6"/>
  <c r="K3378" i="6"/>
  <c r="C3379" i="6"/>
  <c r="E3379" i="6"/>
  <c r="F3379" i="6"/>
  <c r="K3379" i="6"/>
  <c r="C3380" i="6"/>
  <c r="E3380" i="6"/>
  <c r="F3380" i="6"/>
  <c r="K3380" i="6"/>
  <c r="C3381" i="6"/>
  <c r="E3381" i="6"/>
  <c r="F3381" i="6"/>
  <c r="K3381" i="6"/>
  <c r="C3382" i="6"/>
  <c r="E3382" i="6"/>
  <c r="F3382" i="6"/>
  <c r="K3382" i="6"/>
  <c r="C3383" i="6"/>
  <c r="E3383" i="6"/>
  <c r="F3383" i="6"/>
  <c r="K3383" i="6"/>
  <c r="C3384" i="6"/>
  <c r="E3384" i="6"/>
  <c r="F3384" i="6"/>
  <c r="K3384" i="6"/>
  <c r="C3385" i="6"/>
  <c r="E3385" i="6"/>
  <c r="F3385" i="6"/>
  <c r="K3385" i="6"/>
  <c r="C3386" i="6"/>
  <c r="E3386" i="6"/>
  <c r="F3386" i="6"/>
  <c r="K3386" i="6"/>
  <c r="C3387" i="6"/>
  <c r="E3387" i="6"/>
  <c r="F3387" i="6"/>
  <c r="K3387" i="6"/>
  <c r="C3388" i="6"/>
  <c r="E3388" i="6"/>
  <c r="F3388" i="6"/>
  <c r="K3388" i="6"/>
  <c r="C3389" i="6"/>
  <c r="E3389" i="6"/>
  <c r="F3389" i="6"/>
  <c r="K3389" i="6"/>
  <c r="C3390" i="6"/>
  <c r="E3390" i="6"/>
  <c r="F3390" i="6"/>
  <c r="K3390" i="6"/>
  <c r="C3391" i="6"/>
  <c r="E3391" i="6"/>
  <c r="F3391" i="6"/>
  <c r="K3391" i="6"/>
  <c r="C3392" i="6"/>
  <c r="E3392" i="6"/>
  <c r="F3392" i="6"/>
  <c r="K3392" i="6"/>
  <c r="C3393" i="6"/>
  <c r="E3393" i="6"/>
  <c r="F3393" i="6"/>
  <c r="K3393" i="6"/>
  <c r="C3394" i="6"/>
  <c r="E3394" i="6"/>
  <c r="F3394" i="6"/>
  <c r="K3394" i="6"/>
  <c r="C3395" i="6"/>
  <c r="E3395" i="6"/>
  <c r="F3395" i="6"/>
  <c r="K3395" i="6"/>
  <c r="C3396" i="6"/>
  <c r="E3396" i="6"/>
  <c r="F3396" i="6"/>
  <c r="K3396" i="6"/>
  <c r="C3397" i="6"/>
  <c r="E3397" i="6"/>
  <c r="F3397" i="6"/>
  <c r="K3397" i="6"/>
  <c r="C3398" i="6"/>
  <c r="E3398" i="6"/>
  <c r="F3398" i="6"/>
  <c r="K3398" i="6"/>
  <c r="C3399" i="6"/>
  <c r="E3399" i="6"/>
  <c r="F3399" i="6"/>
  <c r="K3399" i="6"/>
  <c r="C3400" i="6"/>
  <c r="E3400" i="6"/>
  <c r="F3400" i="6"/>
  <c r="K3400" i="6"/>
  <c r="C3401" i="6"/>
  <c r="E3401" i="6"/>
  <c r="F3401" i="6"/>
  <c r="K3401" i="6"/>
  <c r="C3402" i="6"/>
  <c r="E3402" i="6"/>
  <c r="F3402" i="6"/>
  <c r="K3402" i="6"/>
  <c r="C3403" i="6"/>
  <c r="E3403" i="6"/>
  <c r="F3403" i="6"/>
  <c r="K3403" i="6"/>
  <c r="C3404" i="6"/>
  <c r="E3404" i="6"/>
  <c r="F3404" i="6"/>
  <c r="K3404" i="6"/>
  <c r="C3405" i="6"/>
  <c r="E3405" i="6"/>
  <c r="F3405" i="6"/>
  <c r="K3405" i="6"/>
  <c r="C3406" i="6"/>
  <c r="E3406" i="6"/>
  <c r="F3406" i="6"/>
  <c r="K3406" i="6"/>
  <c r="C3407" i="6"/>
  <c r="E3407" i="6"/>
  <c r="F3407" i="6"/>
  <c r="K3407" i="6"/>
  <c r="C3408" i="6"/>
  <c r="E3408" i="6"/>
  <c r="F3408" i="6"/>
  <c r="K3408" i="6"/>
  <c r="C3409" i="6"/>
  <c r="E3409" i="6"/>
  <c r="F3409" i="6"/>
  <c r="K3409" i="6"/>
  <c r="C3410" i="6"/>
  <c r="E3410" i="6"/>
  <c r="F3410" i="6"/>
  <c r="K3410" i="6"/>
  <c r="C3411" i="6"/>
  <c r="E3411" i="6"/>
  <c r="F3411" i="6"/>
  <c r="K3411" i="6"/>
  <c r="C3412" i="6"/>
  <c r="E3412" i="6"/>
  <c r="F3412" i="6"/>
  <c r="K3412" i="6"/>
  <c r="C3413" i="6"/>
  <c r="E3413" i="6"/>
  <c r="F3413" i="6"/>
  <c r="K3413" i="6"/>
  <c r="C3414" i="6"/>
  <c r="E3414" i="6"/>
  <c r="F3414" i="6"/>
  <c r="K3414" i="6"/>
  <c r="C3415" i="6"/>
  <c r="E3415" i="6"/>
  <c r="F3415" i="6"/>
  <c r="K3415" i="6"/>
  <c r="C3416" i="6"/>
  <c r="E3416" i="6"/>
  <c r="F3416" i="6"/>
  <c r="K3416" i="6"/>
  <c r="C3417" i="6"/>
  <c r="E3417" i="6"/>
  <c r="F3417" i="6"/>
  <c r="K3417" i="6"/>
  <c r="C3418" i="6"/>
  <c r="E3418" i="6"/>
  <c r="F3418" i="6"/>
  <c r="K3418" i="6"/>
  <c r="C3419" i="6"/>
  <c r="E3419" i="6"/>
  <c r="F3419" i="6"/>
  <c r="K3419" i="6"/>
  <c r="C3420" i="6"/>
  <c r="E3420" i="6"/>
  <c r="F3420" i="6"/>
  <c r="K3420" i="6"/>
  <c r="C3421" i="6"/>
  <c r="E3421" i="6"/>
  <c r="F3421" i="6"/>
  <c r="K3421" i="6"/>
  <c r="C3422" i="6"/>
  <c r="E3422" i="6"/>
  <c r="F3422" i="6"/>
  <c r="K3422" i="6"/>
  <c r="C3423" i="6"/>
  <c r="E3423" i="6"/>
  <c r="F3423" i="6"/>
  <c r="K3423" i="6"/>
  <c r="C3424" i="6"/>
  <c r="E3424" i="6"/>
  <c r="F3424" i="6"/>
  <c r="K3424" i="6"/>
  <c r="C3425" i="6"/>
  <c r="E3425" i="6"/>
  <c r="F3425" i="6"/>
  <c r="K3425" i="6"/>
  <c r="C3426" i="6"/>
  <c r="E3426" i="6"/>
  <c r="F3426" i="6"/>
  <c r="K3426" i="6"/>
  <c r="C3427" i="6"/>
  <c r="E3427" i="6"/>
  <c r="F3427" i="6"/>
  <c r="K3427" i="6"/>
  <c r="C3428" i="6"/>
  <c r="E3428" i="6"/>
  <c r="F3428" i="6"/>
  <c r="K3428" i="6"/>
  <c r="C3429" i="6"/>
  <c r="E3429" i="6"/>
  <c r="F3429" i="6"/>
  <c r="K3429" i="6"/>
  <c r="C3430" i="6"/>
  <c r="E3430" i="6"/>
  <c r="F3430" i="6"/>
  <c r="K3430" i="6"/>
  <c r="C3431" i="6"/>
  <c r="E3431" i="6"/>
  <c r="F3431" i="6"/>
  <c r="K3431" i="6"/>
  <c r="C3432" i="6"/>
  <c r="E3432" i="6"/>
  <c r="F3432" i="6"/>
  <c r="K3432" i="6"/>
  <c r="C3433" i="6"/>
  <c r="E3433" i="6"/>
  <c r="F3433" i="6"/>
  <c r="K3433" i="6"/>
  <c r="C3434" i="6"/>
  <c r="E3434" i="6"/>
  <c r="F3434" i="6"/>
  <c r="K3434" i="6"/>
  <c r="C3435" i="6"/>
  <c r="E3435" i="6"/>
  <c r="F3435" i="6"/>
  <c r="K3435" i="6"/>
  <c r="C3436" i="6"/>
  <c r="E3436" i="6"/>
  <c r="F3436" i="6"/>
  <c r="K3436" i="6"/>
  <c r="C3437" i="6"/>
  <c r="E3437" i="6"/>
  <c r="F3437" i="6"/>
  <c r="K3437" i="6"/>
  <c r="C3438" i="6"/>
  <c r="E3438" i="6"/>
  <c r="F3438" i="6"/>
  <c r="K3438" i="6"/>
  <c r="C3439" i="6"/>
  <c r="E3439" i="6"/>
  <c r="F3439" i="6"/>
  <c r="K3439" i="6"/>
  <c r="C3440" i="6"/>
  <c r="E3440" i="6"/>
  <c r="F3440" i="6"/>
  <c r="K3440" i="6"/>
  <c r="C3441" i="6"/>
  <c r="E3441" i="6"/>
  <c r="F3441" i="6"/>
  <c r="K3441" i="6"/>
  <c r="C3442" i="6"/>
  <c r="E3442" i="6"/>
  <c r="F3442" i="6"/>
  <c r="K3442" i="6"/>
  <c r="C3443" i="6"/>
  <c r="E3443" i="6"/>
  <c r="F3443" i="6"/>
  <c r="K3443" i="6"/>
  <c r="C3444" i="6"/>
  <c r="E3444" i="6"/>
  <c r="F3444" i="6"/>
  <c r="K3444" i="6"/>
  <c r="C3445" i="6"/>
  <c r="E3445" i="6"/>
  <c r="F3445" i="6"/>
  <c r="K3445" i="6"/>
  <c r="C3446" i="6"/>
  <c r="E3446" i="6"/>
  <c r="F3446" i="6"/>
  <c r="K3446" i="6"/>
  <c r="C3447" i="6"/>
  <c r="E3447" i="6"/>
  <c r="F3447" i="6"/>
  <c r="K3447" i="6"/>
  <c r="C3448" i="6"/>
  <c r="E3448" i="6"/>
  <c r="F3448" i="6"/>
  <c r="K3448" i="6"/>
  <c r="C3449" i="6"/>
  <c r="E3449" i="6"/>
  <c r="F3449" i="6"/>
  <c r="K3449" i="6"/>
  <c r="C3450" i="6"/>
  <c r="E3450" i="6"/>
  <c r="F3450" i="6"/>
  <c r="K3450" i="6"/>
  <c r="C3451" i="6"/>
  <c r="E3451" i="6"/>
  <c r="F3451" i="6"/>
  <c r="K3451" i="6"/>
  <c r="C3452" i="6"/>
  <c r="E3452" i="6"/>
  <c r="F3452" i="6"/>
  <c r="K3452" i="6"/>
  <c r="C3453" i="6"/>
  <c r="E3453" i="6"/>
  <c r="F3453" i="6"/>
  <c r="K3453" i="6"/>
  <c r="C3454" i="6"/>
  <c r="E3454" i="6"/>
  <c r="F3454" i="6"/>
  <c r="K3454" i="6"/>
  <c r="C3455" i="6"/>
  <c r="E3455" i="6"/>
  <c r="F3455" i="6"/>
  <c r="K3455" i="6"/>
  <c r="C3456" i="6"/>
  <c r="E3456" i="6"/>
  <c r="F3456" i="6"/>
  <c r="K3456" i="6"/>
  <c r="C3457" i="6"/>
  <c r="E3457" i="6"/>
  <c r="F3457" i="6"/>
  <c r="K3457" i="6"/>
  <c r="C3458" i="6"/>
  <c r="E3458" i="6"/>
  <c r="F3458" i="6"/>
  <c r="K3458" i="6"/>
  <c r="C3459" i="6"/>
  <c r="E3459" i="6"/>
  <c r="F3459" i="6"/>
  <c r="K3459" i="6"/>
  <c r="C3460" i="6"/>
  <c r="E3460" i="6"/>
  <c r="F3460" i="6"/>
  <c r="K3460" i="6"/>
  <c r="C3461" i="6"/>
  <c r="E3461" i="6"/>
  <c r="F3461" i="6"/>
  <c r="K3461" i="6"/>
  <c r="C3462" i="6"/>
  <c r="E3462" i="6"/>
  <c r="F3462" i="6"/>
  <c r="K3462" i="6"/>
  <c r="C3463" i="6"/>
  <c r="E3463" i="6"/>
  <c r="F3463" i="6"/>
  <c r="K3463" i="6"/>
  <c r="C3464" i="6"/>
  <c r="E3464" i="6"/>
  <c r="F3464" i="6"/>
  <c r="K3464" i="6"/>
  <c r="C3465" i="6"/>
  <c r="E3465" i="6"/>
  <c r="F3465" i="6"/>
  <c r="K3465" i="6"/>
  <c r="C3466" i="6"/>
  <c r="E3466" i="6"/>
  <c r="F3466" i="6"/>
  <c r="K3466" i="6"/>
  <c r="C3467" i="6"/>
  <c r="E3467" i="6"/>
  <c r="F3467" i="6"/>
  <c r="K3467" i="6"/>
  <c r="C3468" i="6"/>
  <c r="E3468" i="6"/>
  <c r="F3468" i="6"/>
  <c r="K3468" i="6"/>
  <c r="C3469" i="6"/>
  <c r="E3469" i="6"/>
  <c r="F3469" i="6"/>
  <c r="K3469" i="6"/>
  <c r="C3470" i="6"/>
  <c r="E3470" i="6"/>
  <c r="F3470" i="6"/>
  <c r="K3470" i="6"/>
  <c r="C3471" i="6"/>
  <c r="E3471" i="6"/>
  <c r="F3471" i="6"/>
  <c r="K3471" i="6"/>
  <c r="C3472" i="6"/>
  <c r="E3472" i="6"/>
  <c r="F3472" i="6"/>
  <c r="K3472" i="6"/>
  <c r="C3473" i="6"/>
  <c r="E3473" i="6"/>
  <c r="F3473" i="6"/>
  <c r="K3473" i="6"/>
  <c r="C3474" i="6"/>
  <c r="E3474" i="6"/>
  <c r="F3474" i="6"/>
  <c r="K3474" i="6"/>
  <c r="C3475" i="6"/>
  <c r="E3475" i="6"/>
  <c r="F3475" i="6"/>
  <c r="K3475" i="6"/>
  <c r="C3476" i="6"/>
  <c r="E3476" i="6"/>
  <c r="F3476" i="6"/>
  <c r="K3476" i="6"/>
  <c r="C3477" i="6"/>
  <c r="E3477" i="6"/>
  <c r="F3477" i="6"/>
  <c r="K3477" i="6"/>
  <c r="C3478" i="6"/>
  <c r="E3478" i="6"/>
  <c r="F3478" i="6"/>
  <c r="K3478" i="6"/>
  <c r="C3479" i="6"/>
  <c r="E3479" i="6"/>
  <c r="F3479" i="6"/>
  <c r="K3479" i="6"/>
  <c r="C3480" i="6"/>
  <c r="E3480" i="6"/>
  <c r="F3480" i="6"/>
  <c r="K3480" i="6"/>
  <c r="C3481" i="6"/>
  <c r="E3481" i="6"/>
  <c r="F3481" i="6"/>
  <c r="K3481" i="6"/>
  <c r="C3482" i="6"/>
  <c r="E3482" i="6"/>
  <c r="F3482" i="6"/>
  <c r="K3482" i="6"/>
  <c r="C3483" i="6"/>
  <c r="E3483" i="6"/>
  <c r="F3483" i="6"/>
  <c r="K3483" i="6"/>
  <c r="C3484" i="6"/>
  <c r="E3484" i="6"/>
  <c r="F3484" i="6"/>
  <c r="K3484" i="6"/>
  <c r="C3485" i="6"/>
  <c r="E3485" i="6"/>
  <c r="F3485" i="6"/>
  <c r="K3485" i="6"/>
  <c r="C3486" i="6"/>
  <c r="E3486" i="6"/>
  <c r="F3486" i="6"/>
  <c r="K3486" i="6"/>
  <c r="C3487" i="6"/>
  <c r="E3487" i="6"/>
  <c r="F3487" i="6"/>
  <c r="K3487" i="6"/>
  <c r="C3488" i="6"/>
  <c r="E3488" i="6"/>
  <c r="F3488" i="6"/>
  <c r="K3488" i="6"/>
  <c r="C3489" i="6"/>
  <c r="E3489" i="6"/>
  <c r="F3489" i="6"/>
  <c r="K3489" i="6"/>
  <c r="C3490" i="6"/>
  <c r="E3490" i="6"/>
  <c r="F3490" i="6"/>
  <c r="K3490" i="6"/>
  <c r="C3491" i="6"/>
  <c r="E3491" i="6"/>
  <c r="F3491" i="6"/>
  <c r="K3491" i="6"/>
  <c r="C3492" i="6"/>
  <c r="E3492" i="6"/>
  <c r="F3492" i="6"/>
  <c r="K3492" i="6"/>
  <c r="C3493" i="6"/>
  <c r="E3493" i="6"/>
  <c r="F3493" i="6"/>
  <c r="K3493" i="6"/>
  <c r="C3494" i="6"/>
  <c r="E3494" i="6"/>
  <c r="F3494" i="6"/>
  <c r="K3494" i="6"/>
  <c r="C3495" i="6"/>
  <c r="E3495" i="6"/>
  <c r="F3495" i="6"/>
  <c r="K3495" i="6"/>
  <c r="C3496" i="6"/>
  <c r="E3496" i="6"/>
  <c r="F3496" i="6"/>
  <c r="K3496" i="6"/>
  <c r="C3497" i="6"/>
  <c r="E3497" i="6"/>
  <c r="F3497" i="6"/>
  <c r="K3497" i="6"/>
  <c r="C3498" i="6"/>
  <c r="E3498" i="6"/>
  <c r="F3498" i="6"/>
  <c r="K3498" i="6"/>
  <c r="C3499" i="6"/>
  <c r="E3499" i="6"/>
  <c r="F3499" i="6"/>
  <c r="K3499" i="6"/>
  <c r="C3500" i="6"/>
  <c r="E3500" i="6"/>
  <c r="F3500" i="6"/>
  <c r="K3500" i="6"/>
  <c r="C3501" i="6"/>
  <c r="E3501" i="6"/>
  <c r="F3501" i="6"/>
  <c r="K3501" i="6"/>
  <c r="C3502" i="6"/>
  <c r="E3502" i="6"/>
  <c r="F3502" i="6"/>
  <c r="K3502" i="6"/>
  <c r="C3503" i="6"/>
  <c r="E3503" i="6"/>
  <c r="F3503" i="6"/>
  <c r="K3503" i="6"/>
  <c r="C3504" i="6"/>
  <c r="E3504" i="6"/>
  <c r="F3504" i="6"/>
  <c r="K3504" i="6"/>
  <c r="C3505" i="6"/>
  <c r="E3505" i="6"/>
  <c r="F3505" i="6"/>
  <c r="K3505" i="6"/>
  <c r="C3506" i="6"/>
  <c r="E3506" i="6"/>
  <c r="F3506" i="6"/>
  <c r="K3506" i="6"/>
  <c r="C3507" i="6"/>
  <c r="E3507" i="6"/>
  <c r="F3507" i="6"/>
  <c r="K3507" i="6"/>
  <c r="C3508" i="6"/>
  <c r="E3508" i="6"/>
  <c r="F3508" i="6"/>
  <c r="K3508" i="6"/>
  <c r="C3509" i="6"/>
  <c r="E3509" i="6"/>
  <c r="F3509" i="6"/>
  <c r="K3509" i="6"/>
  <c r="C3510" i="6"/>
  <c r="E3510" i="6"/>
  <c r="F3510" i="6"/>
  <c r="K3510" i="6"/>
  <c r="C3511" i="6"/>
  <c r="E3511" i="6"/>
  <c r="F3511" i="6"/>
  <c r="K3511" i="6"/>
  <c r="C3512" i="6"/>
  <c r="E3512" i="6"/>
  <c r="F3512" i="6"/>
  <c r="K3512" i="6"/>
  <c r="C3513" i="6"/>
  <c r="E3513" i="6"/>
  <c r="F3513" i="6"/>
  <c r="K3513" i="6"/>
  <c r="C3514" i="6"/>
  <c r="E3514" i="6"/>
  <c r="F3514" i="6"/>
  <c r="K3514" i="6"/>
  <c r="C3515" i="6"/>
  <c r="E3515" i="6"/>
  <c r="F3515" i="6"/>
  <c r="K3515" i="6"/>
  <c r="C3516" i="6"/>
  <c r="E3516" i="6"/>
  <c r="F3516" i="6"/>
  <c r="K3516" i="6"/>
  <c r="C3517" i="6"/>
  <c r="E3517" i="6"/>
  <c r="F3517" i="6"/>
  <c r="K3517" i="6"/>
  <c r="C3518" i="6"/>
  <c r="E3518" i="6"/>
  <c r="F3518" i="6"/>
  <c r="K3518" i="6"/>
  <c r="C3519" i="6"/>
  <c r="E3519" i="6"/>
  <c r="F3519" i="6"/>
  <c r="K3519" i="6"/>
  <c r="C3520" i="6"/>
  <c r="E3520" i="6"/>
  <c r="F3520" i="6"/>
  <c r="K3520" i="6"/>
  <c r="C3521" i="6"/>
  <c r="E3521" i="6"/>
  <c r="F3521" i="6"/>
  <c r="K3521" i="6"/>
  <c r="C3522" i="6"/>
  <c r="E3522" i="6"/>
  <c r="F3522" i="6"/>
  <c r="K3522" i="6"/>
  <c r="C3523" i="6"/>
  <c r="E3523" i="6"/>
  <c r="F3523" i="6"/>
  <c r="K3523" i="6"/>
  <c r="C3524" i="6"/>
  <c r="E3524" i="6"/>
  <c r="F3524" i="6"/>
  <c r="K3524" i="6"/>
  <c r="C3525" i="6"/>
  <c r="E3525" i="6"/>
  <c r="F3525" i="6"/>
  <c r="K3525" i="6"/>
  <c r="C3526" i="6"/>
  <c r="E3526" i="6"/>
  <c r="F3526" i="6"/>
  <c r="K3526" i="6"/>
  <c r="C3527" i="6"/>
  <c r="E3527" i="6"/>
  <c r="F3527" i="6"/>
  <c r="K3527" i="6"/>
  <c r="C3528" i="6"/>
  <c r="E3528" i="6"/>
  <c r="F3528" i="6"/>
  <c r="K3528" i="6"/>
  <c r="C3529" i="6"/>
  <c r="E3529" i="6"/>
  <c r="F3529" i="6"/>
  <c r="K3529" i="6"/>
  <c r="C3530" i="6"/>
  <c r="E3530" i="6"/>
  <c r="F3530" i="6"/>
  <c r="K3530" i="6"/>
  <c r="C3531" i="6"/>
  <c r="E3531" i="6"/>
  <c r="F3531" i="6"/>
  <c r="K3531" i="6"/>
  <c r="C3532" i="6"/>
  <c r="E3532" i="6"/>
  <c r="F3532" i="6"/>
  <c r="K3532" i="6"/>
  <c r="C3533" i="6"/>
  <c r="E3533" i="6"/>
  <c r="F3533" i="6"/>
  <c r="K3533" i="6"/>
  <c r="C3534" i="6"/>
  <c r="E3534" i="6"/>
  <c r="F3534" i="6"/>
  <c r="K3534" i="6"/>
  <c r="C3535" i="6"/>
  <c r="E3535" i="6"/>
  <c r="F3535" i="6"/>
  <c r="K3535" i="6"/>
  <c r="C3536" i="6"/>
  <c r="E3536" i="6"/>
  <c r="F3536" i="6"/>
  <c r="K3536" i="6"/>
  <c r="C3537" i="6"/>
  <c r="E3537" i="6"/>
  <c r="F3537" i="6"/>
  <c r="K3537" i="6"/>
  <c r="C3538" i="6"/>
  <c r="E3538" i="6"/>
  <c r="F3538" i="6"/>
  <c r="K3538" i="6"/>
  <c r="C3539" i="6"/>
  <c r="E3539" i="6"/>
  <c r="F3539" i="6"/>
  <c r="K3539" i="6"/>
  <c r="C3540" i="6"/>
  <c r="E3540" i="6"/>
  <c r="F3540" i="6"/>
  <c r="K3540" i="6"/>
  <c r="C3541" i="6"/>
  <c r="E3541" i="6"/>
  <c r="F3541" i="6"/>
  <c r="K3541" i="6"/>
  <c r="C3542" i="6"/>
  <c r="E3542" i="6"/>
  <c r="F3542" i="6"/>
  <c r="K3542" i="6"/>
  <c r="C3543" i="6"/>
  <c r="E3543" i="6"/>
  <c r="F3543" i="6"/>
  <c r="K3543" i="6"/>
  <c r="C3544" i="6"/>
  <c r="E3544" i="6"/>
  <c r="F3544" i="6"/>
  <c r="K3544" i="6"/>
  <c r="C3545" i="6"/>
  <c r="E3545" i="6"/>
  <c r="F3545" i="6"/>
  <c r="K3545" i="6"/>
  <c r="C3546" i="6"/>
  <c r="E3546" i="6"/>
  <c r="F3546" i="6"/>
  <c r="K3546" i="6"/>
  <c r="C3547" i="6"/>
  <c r="E3547" i="6"/>
  <c r="F3547" i="6"/>
  <c r="K3547" i="6"/>
  <c r="C3548" i="6"/>
  <c r="E3548" i="6"/>
  <c r="F3548" i="6"/>
  <c r="K3548" i="6"/>
  <c r="C3549" i="6"/>
  <c r="E3549" i="6"/>
  <c r="F3549" i="6"/>
  <c r="K3549" i="6"/>
  <c r="C3550" i="6"/>
  <c r="E3550" i="6"/>
  <c r="F3550" i="6"/>
  <c r="K3550" i="6"/>
  <c r="C3551" i="6"/>
  <c r="E3551" i="6"/>
  <c r="F3551" i="6"/>
  <c r="K3551" i="6"/>
  <c r="C3552" i="6"/>
  <c r="E3552" i="6"/>
  <c r="F3552" i="6"/>
  <c r="K3552" i="6"/>
  <c r="C3553" i="6"/>
  <c r="E3553" i="6"/>
  <c r="F3553" i="6"/>
  <c r="K3553" i="6"/>
  <c r="C3554" i="6"/>
  <c r="E3554" i="6"/>
  <c r="F3554" i="6"/>
  <c r="K3554" i="6"/>
  <c r="C3555" i="6"/>
  <c r="E3555" i="6"/>
  <c r="F3555" i="6"/>
  <c r="K3555" i="6"/>
  <c r="C3556" i="6"/>
  <c r="E3556" i="6"/>
  <c r="F3556" i="6"/>
  <c r="K3556" i="6"/>
  <c r="C3557" i="6"/>
  <c r="E3557" i="6"/>
  <c r="F3557" i="6"/>
  <c r="K3557" i="6"/>
  <c r="C3558" i="6"/>
  <c r="E3558" i="6"/>
  <c r="F3558" i="6"/>
  <c r="K3558" i="6"/>
  <c r="C3559" i="6"/>
  <c r="E3559" i="6"/>
  <c r="F3559" i="6"/>
  <c r="K3559" i="6"/>
  <c r="C3560" i="6"/>
  <c r="E3560" i="6"/>
  <c r="F3560" i="6"/>
  <c r="K3560" i="6"/>
  <c r="C3561" i="6"/>
  <c r="E3561" i="6"/>
  <c r="F3561" i="6"/>
  <c r="K3561" i="6"/>
  <c r="C3562" i="6"/>
  <c r="E3562" i="6"/>
  <c r="F3562" i="6"/>
  <c r="K3562" i="6"/>
  <c r="C3563" i="6"/>
  <c r="E3563" i="6"/>
  <c r="F3563" i="6"/>
  <c r="K3563" i="6"/>
  <c r="C3564" i="6"/>
  <c r="E3564" i="6"/>
  <c r="F3564" i="6"/>
  <c r="K3564" i="6"/>
  <c r="C3565" i="6"/>
  <c r="E3565" i="6"/>
  <c r="F3565" i="6"/>
  <c r="K3565" i="6"/>
  <c r="C3566" i="6"/>
  <c r="E3566" i="6"/>
  <c r="F3566" i="6"/>
  <c r="K3566" i="6"/>
  <c r="C3567" i="6"/>
  <c r="E3567" i="6"/>
  <c r="F3567" i="6"/>
  <c r="K3567" i="6"/>
  <c r="C3568" i="6"/>
  <c r="E3568" i="6"/>
  <c r="F3568" i="6"/>
  <c r="K3568" i="6"/>
  <c r="C3569" i="6"/>
  <c r="E3569" i="6"/>
  <c r="F3569" i="6"/>
  <c r="K3569" i="6"/>
  <c r="C3570" i="6"/>
  <c r="E3570" i="6"/>
  <c r="F3570" i="6"/>
  <c r="K3570" i="6"/>
  <c r="C3571" i="6"/>
  <c r="E3571" i="6"/>
  <c r="F3571" i="6"/>
  <c r="K3571" i="6"/>
  <c r="C3572" i="6"/>
  <c r="E3572" i="6"/>
  <c r="F3572" i="6"/>
  <c r="K3572" i="6"/>
  <c r="C3573" i="6"/>
  <c r="E3573" i="6"/>
  <c r="F3573" i="6"/>
  <c r="K3573" i="6"/>
  <c r="C3574" i="6"/>
  <c r="E3574" i="6"/>
  <c r="F3574" i="6"/>
  <c r="K3574" i="6"/>
  <c r="C3575" i="6"/>
  <c r="E3575" i="6"/>
  <c r="F3575" i="6"/>
  <c r="K3575" i="6"/>
  <c r="C3576" i="6"/>
  <c r="E3576" i="6"/>
  <c r="F3576" i="6"/>
  <c r="K3576" i="6"/>
  <c r="C3577" i="6"/>
  <c r="E3577" i="6"/>
  <c r="F3577" i="6"/>
  <c r="K3577" i="6"/>
  <c r="C3578" i="6"/>
  <c r="E3578" i="6"/>
  <c r="F3578" i="6"/>
  <c r="K3578" i="6"/>
  <c r="C3579" i="6"/>
  <c r="E3579" i="6"/>
  <c r="F3579" i="6"/>
  <c r="K3579" i="6"/>
  <c r="C3580" i="6"/>
  <c r="E3580" i="6"/>
  <c r="F3580" i="6"/>
  <c r="K3580" i="6"/>
  <c r="C3581" i="6"/>
  <c r="E3581" i="6"/>
  <c r="F3581" i="6"/>
  <c r="K3581" i="6"/>
  <c r="C3582" i="6"/>
  <c r="E3582" i="6"/>
  <c r="F3582" i="6"/>
  <c r="K3582" i="6"/>
  <c r="C3583" i="6"/>
  <c r="E3583" i="6"/>
  <c r="F3583" i="6"/>
  <c r="K3583" i="6"/>
  <c r="C3584" i="6"/>
  <c r="E3584" i="6"/>
  <c r="F3584" i="6"/>
  <c r="K3584" i="6"/>
  <c r="C3585" i="6"/>
  <c r="E3585" i="6"/>
  <c r="F3585" i="6"/>
  <c r="K3585" i="6"/>
  <c r="C3586" i="6"/>
  <c r="E3586" i="6"/>
  <c r="F3586" i="6"/>
  <c r="K3586" i="6"/>
  <c r="C3587" i="6"/>
  <c r="E3587" i="6"/>
  <c r="F3587" i="6"/>
  <c r="K3587" i="6"/>
  <c r="C3588" i="6"/>
  <c r="E3588" i="6"/>
  <c r="F3588" i="6"/>
  <c r="K3588" i="6"/>
  <c r="C3589" i="6"/>
  <c r="E3589" i="6"/>
  <c r="F3589" i="6"/>
  <c r="K3589" i="6"/>
  <c r="C3590" i="6"/>
  <c r="E3590" i="6"/>
  <c r="F3590" i="6"/>
  <c r="K3590" i="6"/>
  <c r="C3591" i="6"/>
  <c r="E3591" i="6"/>
  <c r="F3591" i="6"/>
  <c r="K3591" i="6"/>
  <c r="C3592" i="6"/>
  <c r="E3592" i="6"/>
  <c r="F3592" i="6"/>
  <c r="K3592" i="6"/>
  <c r="C3593" i="6"/>
  <c r="E3593" i="6"/>
  <c r="F3593" i="6"/>
  <c r="K3593" i="6"/>
  <c r="C3594" i="6"/>
  <c r="E3594" i="6"/>
  <c r="F3594" i="6"/>
  <c r="K3594" i="6"/>
  <c r="C3595" i="6"/>
  <c r="E3595" i="6"/>
  <c r="F3595" i="6"/>
  <c r="K3595" i="6"/>
  <c r="C3596" i="6"/>
  <c r="E3596" i="6"/>
  <c r="F3596" i="6"/>
  <c r="K3596" i="6"/>
  <c r="C3597" i="6"/>
  <c r="E3597" i="6"/>
  <c r="F3597" i="6"/>
  <c r="K3597" i="6"/>
  <c r="C3598" i="6"/>
  <c r="E3598" i="6"/>
  <c r="F3598" i="6"/>
  <c r="K3598" i="6"/>
  <c r="C3599" i="6"/>
  <c r="E3599" i="6"/>
  <c r="F3599" i="6"/>
  <c r="K3599" i="6"/>
  <c r="C3600" i="6"/>
  <c r="E3600" i="6"/>
  <c r="F3600" i="6"/>
  <c r="K3600" i="6"/>
  <c r="C3601" i="6"/>
  <c r="E3601" i="6"/>
  <c r="F3601" i="6"/>
  <c r="K3601" i="6"/>
  <c r="C3602" i="6"/>
  <c r="E3602" i="6"/>
  <c r="F3602" i="6"/>
  <c r="K3602" i="6"/>
  <c r="C3603" i="6"/>
  <c r="E3603" i="6"/>
  <c r="F3603" i="6"/>
  <c r="K3603" i="6"/>
  <c r="C3604" i="6"/>
  <c r="E3604" i="6"/>
  <c r="F3604" i="6"/>
  <c r="K3604" i="6"/>
  <c r="C3605" i="6"/>
  <c r="E3605" i="6"/>
  <c r="F3605" i="6"/>
  <c r="K3605" i="6"/>
  <c r="C3606" i="6"/>
  <c r="E3606" i="6"/>
  <c r="F3606" i="6"/>
  <c r="K3606" i="6"/>
  <c r="C3607" i="6"/>
  <c r="E3607" i="6"/>
  <c r="F3607" i="6"/>
  <c r="K3607" i="6"/>
  <c r="C3608" i="6"/>
  <c r="E3608" i="6"/>
  <c r="F3608" i="6"/>
  <c r="K3608" i="6"/>
  <c r="C3609" i="6"/>
  <c r="E3609" i="6"/>
  <c r="F3609" i="6"/>
  <c r="K3609" i="6"/>
  <c r="C3610" i="6"/>
  <c r="E3610" i="6"/>
  <c r="F3610" i="6"/>
  <c r="K3610" i="6"/>
  <c r="C3611" i="6"/>
  <c r="E3611" i="6"/>
  <c r="F3611" i="6"/>
  <c r="K3611" i="6"/>
  <c r="C3612" i="6"/>
  <c r="E3612" i="6"/>
  <c r="F3612" i="6"/>
  <c r="K3612" i="6"/>
  <c r="C3613" i="6"/>
  <c r="E3613" i="6"/>
  <c r="F3613" i="6"/>
  <c r="K3613" i="6"/>
  <c r="C3614" i="6"/>
  <c r="E3614" i="6"/>
  <c r="F3614" i="6"/>
  <c r="K3614" i="6"/>
  <c r="C3615" i="6"/>
  <c r="E3615" i="6"/>
  <c r="F3615" i="6"/>
  <c r="K3615" i="6"/>
  <c r="C3616" i="6"/>
  <c r="E3616" i="6"/>
  <c r="F3616" i="6"/>
  <c r="K3616" i="6"/>
  <c r="C3617" i="6"/>
  <c r="E3617" i="6"/>
  <c r="F3617" i="6"/>
  <c r="K3617" i="6"/>
  <c r="C3618" i="6"/>
  <c r="E3618" i="6"/>
  <c r="F3618" i="6"/>
  <c r="K3618" i="6"/>
  <c r="C3619" i="6"/>
  <c r="E3619" i="6"/>
  <c r="F3619" i="6"/>
  <c r="K3619" i="6"/>
  <c r="C3620" i="6"/>
  <c r="E3620" i="6"/>
  <c r="F3620" i="6"/>
  <c r="K3620" i="6"/>
  <c r="C3621" i="6"/>
  <c r="E3621" i="6"/>
  <c r="F3621" i="6"/>
  <c r="K3621" i="6"/>
  <c r="C3622" i="6"/>
  <c r="E3622" i="6"/>
  <c r="F3622" i="6"/>
  <c r="K3622" i="6"/>
  <c r="C3623" i="6"/>
  <c r="E3623" i="6"/>
  <c r="F3623" i="6"/>
  <c r="K3623" i="6"/>
  <c r="C3624" i="6"/>
  <c r="E3624" i="6"/>
  <c r="F3624" i="6"/>
  <c r="K3624" i="6"/>
  <c r="C3625" i="6"/>
  <c r="E3625" i="6"/>
  <c r="F3625" i="6"/>
  <c r="K3625" i="6"/>
  <c r="C3626" i="6"/>
  <c r="E3626" i="6"/>
  <c r="F3626" i="6"/>
  <c r="K3626" i="6"/>
  <c r="C3627" i="6"/>
  <c r="E3627" i="6"/>
  <c r="F3627" i="6"/>
  <c r="K3627" i="6"/>
  <c r="C3628" i="6"/>
  <c r="E3628" i="6"/>
  <c r="F3628" i="6"/>
  <c r="K3628" i="6"/>
  <c r="C3629" i="6"/>
  <c r="E3629" i="6"/>
  <c r="F3629" i="6"/>
  <c r="K3629" i="6"/>
  <c r="C3630" i="6"/>
  <c r="E3630" i="6"/>
  <c r="F3630" i="6"/>
  <c r="K3630" i="6"/>
  <c r="C3631" i="6"/>
  <c r="E3631" i="6"/>
  <c r="F3631" i="6"/>
  <c r="K3631" i="6"/>
  <c r="C3632" i="6"/>
  <c r="E3632" i="6"/>
  <c r="F3632" i="6"/>
  <c r="K3632" i="6"/>
  <c r="C3633" i="6"/>
  <c r="E3633" i="6"/>
  <c r="F3633" i="6"/>
  <c r="K3633" i="6"/>
  <c r="C3634" i="6"/>
  <c r="E3634" i="6"/>
  <c r="F3634" i="6"/>
  <c r="K3634" i="6"/>
  <c r="C3635" i="6"/>
  <c r="E3635" i="6"/>
  <c r="F3635" i="6"/>
  <c r="K3635" i="6"/>
  <c r="C3636" i="6"/>
  <c r="E3636" i="6"/>
  <c r="F3636" i="6"/>
  <c r="K3636" i="6"/>
  <c r="C3637" i="6"/>
  <c r="E3637" i="6"/>
  <c r="F3637" i="6"/>
  <c r="K3637" i="6"/>
  <c r="C3638" i="6"/>
  <c r="E3638" i="6"/>
  <c r="F3638" i="6"/>
  <c r="K3638" i="6"/>
  <c r="C3639" i="6"/>
  <c r="E3639" i="6"/>
  <c r="F3639" i="6"/>
  <c r="K3639" i="6"/>
  <c r="C3640" i="6"/>
  <c r="E3640" i="6"/>
  <c r="F3640" i="6"/>
  <c r="K3640" i="6"/>
  <c r="C3641" i="6"/>
  <c r="E3641" i="6"/>
  <c r="F3641" i="6"/>
  <c r="K3641" i="6"/>
  <c r="C3642" i="6"/>
  <c r="E3642" i="6"/>
  <c r="F3642" i="6"/>
  <c r="K3642" i="6"/>
  <c r="C3643" i="6"/>
  <c r="E3643" i="6"/>
  <c r="F3643" i="6"/>
  <c r="K3643" i="6"/>
  <c r="C3644" i="6"/>
  <c r="E3644" i="6"/>
  <c r="F3644" i="6"/>
  <c r="K3644" i="6"/>
  <c r="C3645" i="6"/>
  <c r="E3645" i="6"/>
  <c r="F3645" i="6"/>
  <c r="K3645" i="6"/>
  <c r="C3646" i="6"/>
  <c r="E3646" i="6"/>
  <c r="F3646" i="6"/>
  <c r="K3646" i="6"/>
  <c r="C3647" i="6"/>
  <c r="E3647" i="6"/>
  <c r="F3647" i="6"/>
  <c r="K3647" i="6"/>
  <c r="C3648" i="6"/>
  <c r="E3648" i="6"/>
  <c r="F3648" i="6"/>
  <c r="K3648" i="6"/>
  <c r="C3649" i="6"/>
  <c r="E3649" i="6"/>
  <c r="F3649" i="6"/>
  <c r="K3649" i="6"/>
  <c r="C3650" i="6"/>
  <c r="E3650" i="6"/>
  <c r="F3650" i="6"/>
  <c r="K3650" i="6"/>
  <c r="C3651" i="6"/>
  <c r="E3651" i="6"/>
  <c r="F3651" i="6"/>
  <c r="K3651" i="6"/>
  <c r="C3652" i="6"/>
  <c r="E3652" i="6"/>
  <c r="F3652" i="6"/>
  <c r="K3652" i="6"/>
  <c r="C3653" i="6"/>
  <c r="E3653" i="6"/>
  <c r="F3653" i="6"/>
  <c r="K3653" i="6"/>
  <c r="C3654" i="6"/>
  <c r="E3654" i="6"/>
  <c r="F3654" i="6"/>
  <c r="K3654" i="6"/>
  <c r="C3655" i="6"/>
  <c r="E3655" i="6"/>
  <c r="F3655" i="6"/>
  <c r="K3655" i="6"/>
  <c r="C3656" i="6"/>
  <c r="E3656" i="6"/>
  <c r="F3656" i="6"/>
  <c r="K3656" i="6"/>
  <c r="C3657" i="6"/>
  <c r="E3657" i="6"/>
  <c r="F3657" i="6"/>
  <c r="K3657" i="6"/>
  <c r="C3658" i="6"/>
  <c r="E3658" i="6"/>
  <c r="F3658" i="6"/>
  <c r="K3658" i="6"/>
  <c r="C3659" i="6"/>
  <c r="E3659" i="6"/>
  <c r="F3659" i="6"/>
  <c r="K3659" i="6"/>
  <c r="C3660" i="6"/>
  <c r="E3660" i="6"/>
  <c r="F3660" i="6"/>
  <c r="K3660" i="6"/>
  <c r="C3661" i="6"/>
  <c r="E3661" i="6"/>
  <c r="F3661" i="6"/>
  <c r="K3661" i="6"/>
  <c r="C3662" i="6"/>
  <c r="E3662" i="6"/>
  <c r="F3662" i="6"/>
  <c r="K3662" i="6"/>
  <c r="C3663" i="6"/>
  <c r="E3663" i="6"/>
  <c r="F3663" i="6"/>
  <c r="K3663" i="6"/>
  <c r="C3664" i="6"/>
  <c r="E3664" i="6"/>
  <c r="F3664" i="6"/>
  <c r="K3664" i="6"/>
  <c r="C3665" i="6"/>
  <c r="E3665" i="6"/>
  <c r="F3665" i="6"/>
  <c r="K3665" i="6"/>
  <c r="C3666" i="6"/>
  <c r="E3666" i="6"/>
  <c r="F3666" i="6"/>
  <c r="K3666" i="6"/>
  <c r="C3667" i="6"/>
  <c r="E3667" i="6"/>
  <c r="F3667" i="6"/>
  <c r="K3667" i="6"/>
  <c r="C3668" i="6"/>
  <c r="E3668" i="6"/>
  <c r="F3668" i="6"/>
  <c r="K3668" i="6"/>
  <c r="C3669" i="6"/>
  <c r="E3669" i="6"/>
  <c r="F3669" i="6"/>
  <c r="K3669" i="6"/>
  <c r="C3670" i="6"/>
  <c r="E3670" i="6"/>
  <c r="F3670" i="6"/>
  <c r="K3670" i="6"/>
  <c r="C3671" i="6"/>
  <c r="E3671" i="6"/>
  <c r="F3671" i="6"/>
  <c r="K3671" i="6"/>
  <c r="C3672" i="6"/>
  <c r="E3672" i="6"/>
  <c r="F3672" i="6"/>
  <c r="K3672" i="6"/>
  <c r="C3673" i="6"/>
  <c r="E3673" i="6"/>
  <c r="F3673" i="6"/>
  <c r="K3673" i="6"/>
  <c r="C3674" i="6"/>
  <c r="E3674" i="6"/>
  <c r="F3674" i="6"/>
  <c r="K3674" i="6"/>
  <c r="C3675" i="6"/>
  <c r="E3675" i="6"/>
  <c r="F3675" i="6"/>
  <c r="K3675" i="6"/>
  <c r="C3676" i="6"/>
  <c r="E3676" i="6"/>
  <c r="F3676" i="6"/>
  <c r="K3676" i="6"/>
  <c r="C3677" i="6"/>
  <c r="E3677" i="6"/>
  <c r="F3677" i="6"/>
  <c r="K3677" i="6"/>
  <c r="C3678" i="6"/>
  <c r="E3678" i="6"/>
  <c r="F3678" i="6"/>
  <c r="K3678" i="6"/>
  <c r="C3679" i="6"/>
  <c r="E3679" i="6"/>
  <c r="F3679" i="6"/>
  <c r="K3679" i="6"/>
  <c r="C3680" i="6"/>
  <c r="E3680" i="6"/>
  <c r="F3680" i="6"/>
  <c r="K3680" i="6"/>
  <c r="C3681" i="6"/>
  <c r="E3681" i="6"/>
  <c r="F3681" i="6"/>
  <c r="K3681" i="6"/>
  <c r="C3682" i="6"/>
  <c r="E3682" i="6"/>
  <c r="F3682" i="6"/>
  <c r="K3682" i="6"/>
  <c r="C3683" i="6"/>
  <c r="E3683" i="6"/>
  <c r="F3683" i="6"/>
  <c r="K3683" i="6"/>
  <c r="C3684" i="6"/>
  <c r="E3684" i="6"/>
  <c r="F3684" i="6"/>
  <c r="K3684" i="6"/>
  <c r="C3685" i="6"/>
  <c r="E3685" i="6"/>
  <c r="F3685" i="6"/>
  <c r="K3685" i="6"/>
  <c r="C3686" i="6"/>
  <c r="E3686" i="6"/>
  <c r="F3686" i="6"/>
  <c r="K3686" i="6"/>
  <c r="C3687" i="6"/>
  <c r="E3687" i="6"/>
  <c r="F3687" i="6"/>
  <c r="K3687" i="6"/>
  <c r="C3688" i="6"/>
  <c r="E3688" i="6"/>
  <c r="F3688" i="6"/>
  <c r="K3688" i="6"/>
  <c r="C3689" i="6"/>
  <c r="E3689" i="6"/>
  <c r="F3689" i="6"/>
  <c r="K3689" i="6"/>
  <c r="C3690" i="6"/>
  <c r="E3690" i="6"/>
  <c r="F3690" i="6"/>
  <c r="K3690" i="6"/>
  <c r="C3691" i="6"/>
  <c r="E3691" i="6"/>
  <c r="F3691" i="6"/>
  <c r="K3691" i="6"/>
  <c r="C3692" i="6"/>
  <c r="E3692" i="6"/>
  <c r="F3692" i="6"/>
  <c r="K3692" i="6"/>
  <c r="C3693" i="6"/>
  <c r="E3693" i="6"/>
  <c r="F3693" i="6"/>
  <c r="K3693" i="6"/>
  <c r="C3694" i="6"/>
  <c r="E3694" i="6"/>
  <c r="F3694" i="6"/>
  <c r="K3694" i="6"/>
  <c r="C3695" i="6"/>
  <c r="E3695" i="6"/>
  <c r="F3695" i="6"/>
  <c r="K3695" i="6"/>
  <c r="C3696" i="6"/>
  <c r="E3696" i="6"/>
  <c r="F3696" i="6"/>
  <c r="K3696" i="6"/>
  <c r="C3697" i="6"/>
  <c r="E3697" i="6"/>
  <c r="F3697" i="6"/>
  <c r="K3697" i="6"/>
  <c r="C3698" i="6"/>
  <c r="E3698" i="6"/>
  <c r="F3698" i="6"/>
  <c r="K3698" i="6"/>
  <c r="C3699" i="6"/>
  <c r="E3699" i="6"/>
  <c r="F3699" i="6"/>
  <c r="K3699" i="6"/>
  <c r="C3700" i="6"/>
  <c r="E3700" i="6"/>
  <c r="F3700" i="6"/>
  <c r="K3700" i="6"/>
  <c r="C3701" i="6"/>
  <c r="E3701" i="6"/>
  <c r="F3701" i="6"/>
  <c r="K3701" i="6"/>
  <c r="C3702" i="6"/>
  <c r="E3702" i="6"/>
  <c r="F3702" i="6"/>
  <c r="K3702" i="6"/>
  <c r="C3703" i="6"/>
  <c r="E3703" i="6"/>
  <c r="F3703" i="6"/>
  <c r="K3703" i="6"/>
  <c r="C3704" i="6"/>
  <c r="E3704" i="6"/>
  <c r="F3704" i="6"/>
  <c r="K3704" i="6"/>
  <c r="C3705" i="6"/>
  <c r="E3705" i="6"/>
  <c r="F3705" i="6"/>
  <c r="K3705" i="6"/>
  <c r="C3706" i="6"/>
  <c r="E3706" i="6"/>
  <c r="F3706" i="6"/>
  <c r="K3706" i="6"/>
  <c r="C3707" i="6"/>
  <c r="E3707" i="6"/>
  <c r="F3707" i="6"/>
  <c r="K3707" i="6"/>
  <c r="C3708" i="6"/>
  <c r="E3708" i="6"/>
  <c r="F3708" i="6"/>
  <c r="K3708" i="6"/>
  <c r="C3709" i="6"/>
  <c r="E3709" i="6"/>
  <c r="F3709" i="6"/>
  <c r="K3709" i="6"/>
  <c r="C3710" i="6"/>
  <c r="E3710" i="6"/>
  <c r="F3710" i="6"/>
  <c r="K3710" i="6"/>
  <c r="C3711" i="6"/>
  <c r="E3711" i="6"/>
  <c r="F3711" i="6"/>
  <c r="K3711" i="6"/>
  <c r="C3712" i="6"/>
  <c r="E3712" i="6"/>
  <c r="F3712" i="6"/>
  <c r="K3712" i="6"/>
  <c r="C3713" i="6"/>
  <c r="E3713" i="6"/>
  <c r="F3713" i="6"/>
  <c r="K3713" i="6"/>
  <c r="C3714" i="6"/>
  <c r="E3714" i="6"/>
  <c r="F3714" i="6"/>
  <c r="K3714" i="6"/>
  <c r="C3715" i="6"/>
  <c r="E3715" i="6"/>
  <c r="F3715" i="6"/>
  <c r="K3715" i="6"/>
  <c r="C3716" i="6"/>
  <c r="E3716" i="6"/>
  <c r="F3716" i="6"/>
  <c r="K3716" i="6"/>
  <c r="C3717" i="6"/>
  <c r="E3717" i="6"/>
  <c r="F3717" i="6"/>
  <c r="K3717" i="6"/>
  <c r="C3718" i="6"/>
  <c r="E3718" i="6"/>
  <c r="F3718" i="6"/>
  <c r="K3718" i="6"/>
  <c r="C3719" i="6"/>
  <c r="E3719" i="6"/>
  <c r="F3719" i="6"/>
  <c r="K3719" i="6"/>
  <c r="C3720" i="6"/>
  <c r="E3720" i="6"/>
  <c r="F3720" i="6"/>
  <c r="K3720" i="6"/>
  <c r="C3721" i="6"/>
  <c r="E3721" i="6"/>
  <c r="F3721" i="6"/>
  <c r="K3721" i="6"/>
  <c r="C3722" i="6"/>
  <c r="E3722" i="6"/>
  <c r="F3722" i="6"/>
  <c r="K3722" i="6"/>
  <c r="C3723" i="6"/>
  <c r="E3723" i="6"/>
  <c r="F3723" i="6"/>
  <c r="K3723" i="6"/>
  <c r="C3724" i="6"/>
  <c r="E3724" i="6"/>
  <c r="F3724" i="6"/>
  <c r="K3724" i="6"/>
  <c r="C3725" i="6"/>
  <c r="E3725" i="6"/>
  <c r="F3725" i="6"/>
  <c r="K3725" i="6"/>
  <c r="C3726" i="6"/>
  <c r="E3726" i="6"/>
  <c r="F3726" i="6"/>
  <c r="K3726" i="6"/>
  <c r="C3727" i="6"/>
  <c r="E3727" i="6"/>
  <c r="F3727" i="6"/>
  <c r="K3727" i="6"/>
  <c r="C3728" i="6"/>
  <c r="E3728" i="6"/>
  <c r="F3728" i="6"/>
  <c r="K3728" i="6"/>
  <c r="C3729" i="6"/>
  <c r="E3729" i="6"/>
  <c r="F3729" i="6"/>
  <c r="K3729" i="6"/>
  <c r="C3730" i="6"/>
  <c r="E3730" i="6"/>
  <c r="F3730" i="6"/>
  <c r="K3730" i="6"/>
  <c r="C3731" i="6"/>
  <c r="E3731" i="6"/>
  <c r="F3731" i="6"/>
  <c r="K3731" i="6"/>
  <c r="C3732" i="6"/>
  <c r="E3732" i="6"/>
  <c r="F3732" i="6"/>
  <c r="K3732" i="6"/>
  <c r="C3733" i="6"/>
  <c r="E3733" i="6"/>
  <c r="F3733" i="6"/>
  <c r="K3733" i="6"/>
  <c r="C3734" i="6"/>
  <c r="E3734" i="6"/>
  <c r="F3734" i="6"/>
  <c r="K3734" i="6"/>
  <c r="C3735" i="6"/>
  <c r="E3735" i="6"/>
  <c r="F3735" i="6"/>
  <c r="K3735" i="6"/>
  <c r="C3736" i="6"/>
  <c r="E3736" i="6"/>
  <c r="F3736" i="6"/>
  <c r="K3736" i="6"/>
  <c r="C3737" i="6"/>
  <c r="E3737" i="6"/>
  <c r="F3737" i="6"/>
  <c r="K3737" i="6"/>
  <c r="C3738" i="6"/>
  <c r="E3738" i="6"/>
  <c r="F3738" i="6"/>
  <c r="K3738" i="6"/>
  <c r="C3739" i="6"/>
  <c r="E3739" i="6"/>
  <c r="F3739" i="6"/>
  <c r="K3739" i="6"/>
  <c r="C3740" i="6"/>
  <c r="E3740" i="6"/>
  <c r="F3740" i="6"/>
  <c r="K3740" i="6"/>
  <c r="C3741" i="6"/>
  <c r="E3741" i="6"/>
  <c r="F3741" i="6"/>
  <c r="K3741" i="6"/>
  <c r="C3742" i="6"/>
  <c r="E3742" i="6"/>
  <c r="F3742" i="6"/>
  <c r="K3742" i="6"/>
  <c r="C3743" i="6"/>
  <c r="E3743" i="6"/>
  <c r="F3743" i="6"/>
  <c r="K3743" i="6"/>
  <c r="C3744" i="6"/>
  <c r="E3744" i="6"/>
  <c r="F3744" i="6"/>
  <c r="K3744" i="6"/>
  <c r="C3745" i="6"/>
  <c r="E3745" i="6"/>
  <c r="F3745" i="6"/>
  <c r="K3745" i="6"/>
  <c r="C3746" i="6"/>
  <c r="E3746" i="6"/>
  <c r="F3746" i="6"/>
  <c r="K3746" i="6"/>
  <c r="C3747" i="6"/>
  <c r="E3747" i="6"/>
  <c r="F3747" i="6"/>
  <c r="K3747" i="6"/>
  <c r="C3748" i="6"/>
  <c r="E3748" i="6"/>
  <c r="F3748" i="6"/>
  <c r="K3748" i="6"/>
  <c r="C3749" i="6"/>
  <c r="E3749" i="6"/>
  <c r="F3749" i="6"/>
  <c r="K3749" i="6"/>
  <c r="C3750" i="6"/>
  <c r="E3750" i="6"/>
  <c r="F3750" i="6"/>
  <c r="K3750" i="6"/>
  <c r="C3751" i="6"/>
  <c r="E3751" i="6"/>
  <c r="F3751" i="6"/>
  <c r="K3751" i="6"/>
  <c r="C3752" i="6"/>
  <c r="E3752" i="6"/>
  <c r="F3752" i="6"/>
  <c r="K3752" i="6"/>
  <c r="C3753" i="6"/>
  <c r="E3753" i="6"/>
  <c r="F3753" i="6"/>
  <c r="K3753" i="6"/>
  <c r="C3754" i="6"/>
  <c r="E3754" i="6"/>
  <c r="F3754" i="6"/>
  <c r="K3754" i="6"/>
  <c r="C3755" i="6"/>
  <c r="E3755" i="6"/>
  <c r="F3755" i="6"/>
  <c r="K3755" i="6"/>
  <c r="C3756" i="6"/>
  <c r="E3756" i="6"/>
  <c r="F3756" i="6"/>
  <c r="K3756" i="6"/>
  <c r="C3757" i="6"/>
  <c r="E3757" i="6"/>
  <c r="F3757" i="6"/>
  <c r="K3757" i="6"/>
  <c r="C3758" i="6"/>
  <c r="E3758" i="6"/>
  <c r="F3758" i="6"/>
  <c r="K3758" i="6"/>
  <c r="C3759" i="6"/>
  <c r="E3759" i="6"/>
  <c r="F3759" i="6"/>
  <c r="K3759" i="6"/>
  <c r="C3760" i="6"/>
  <c r="E3760" i="6"/>
  <c r="F3760" i="6"/>
  <c r="K3760" i="6"/>
  <c r="C3761" i="6"/>
  <c r="E3761" i="6"/>
  <c r="F3761" i="6"/>
  <c r="K3761" i="6"/>
  <c r="C3762" i="6"/>
  <c r="E3762" i="6"/>
  <c r="F3762" i="6"/>
  <c r="K3762" i="6"/>
  <c r="C3763" i="6"/>
  <c r="E3763" i="6"/>
  <c r="F3763" i="6"/>
  <c r="K3763" i="6"/>
  <c r="C3764" i="6"/>
  <c r="E3764" i="6"/>
  <c r="F3764" i="6"/>
  <c r="K3764" i="6"/>
  <c r="C3765" i="6"/>
  <c r="E3765" i="6"/>
  <c r="F3765" i="6"/>
  <c r="K3765" i="6"/>
  <c r="C3766" i="6"/>
  <c r="E3766" i="6"/>
  <c r="F3766" i="6"/>
  <c r="K3766" i="6"/>
  <c r="C3767" i="6"/>
  <c r="E3767" i="6"/>
  <c r="F3767" i="6"/>
  <c r="K3767" i="6"/>
  <c r="C3768" i="6"/>
  <c r="E3768" i="6"/>
  <c r="F3768" i="6"/>
  <c r="K3768" i="6"/>
  <c r="C3769" i="6"/>
  <c r="E3769" i="6"/>
  <c r="F3769" i="6"/>
  <c r="K3769" i="6"/>
  <c r="C3770" i="6"/>
  <c r="E3770" i="6"/>
  <c r="F3770" i="6"/>
  <c r="K3770" i="6"/>
  <c r="C3771" i="6"/>
  <c r="E3771" i="6"/>
  <c r="F3771" i="6"/>
  <c r="K3771" i="6"/>
  <c r="C3772" i="6"/>
  <c r="E3772" i="6"/>
  <c r="F3772" i="6"/>
  <c r="K3772" i="6"/>
  <c r="C3773" i="6"/>
  <c r="E3773" i="6"/>
  <c r="F3773" i="6"/>
  <c r="K3773" i="6"/>
  <c r="C3774" i="6"/>
  <c r="E3774" i="6"/>
  <c r="F3774" i="6"/>
  <c r="K3774" i="6"/>
  <c r="C3775" i="6"/>
  <c r="E3775" i="6"/>
  <c r="F3775" i="6"/>
  <c r="K3775" i="6"/>
  <c r="C3776" i="6"/>
  <c r="E3776" i="6"/>
  <c r="F3776" i="6"/>
  <c r="K3776" i="6"/>
  <c r="C3777" i="6"/>
  <c r="E3777" i="6"/>
  <c r="F3777" i="6"/>
  <c r="K3777" i="6"/>
  <c r="C3778" i="6"/>
  <c r="E3778" i="6"/>
  <c r="F3778" i="6"/>
  <c r="K3778" i="6"/>
  <c r="C3779" i="6"/>
  <c r="E3779" i="6"/>
  <c r="F3779" i="6"/>
  <c r="K3779" i="6"/>
  <c r="C3780" i="6"/>
  <c r="E3780" i="6"/>
  <c r="F3780" i="6"/>
  <c r="K3780" i="6"/>
  <c r="C3781" i="6"/>
  <c r="E3781" i="6"/>
  <c r="F3781" i="6"/>
  <c r="K3781" i="6"/>
  <c r="C3782" i="6"/>
  <c r="E3782" i="6"/>
  <c r="F3782" i="6"/>
  <c r="K3782" i="6"/>
  <c r="C3783" i="6"/>
  <c r="E3783" i="6"/>
  <c r="F3783" i="6"/>
  <c r="K3783" i="6"/>
  <c r="C3784" i="6"/>
  <c r="E3784" i="6"/>
  <c r="F3784" i="6"/>
  <c r="K3784" i="6"/>
  <c r="C3785" i="6"/>
  <c r="E3785" i="6"/>
  <c r="F3785" i="6"/>
  <c r="K3785" i="6"/>
  <c r="C3786" i="6"/>
  <c r="E3786" i="6"/>
  <c r="F3786" i="6"/>
  <c r="K3786" i="6"/>
  <c r="C3787" i="6"/>
  <c r="E3787" i="6"/>
  <c r="F3787" i="6"/>
  <c r="K3787" i="6"/>
  <c r="C3788" i="6"/>
  <c r="E3788" i="6"/>
  <c r="F3788" i="6"/>
  <c r="K3788" i="6"/>
  <c r="C3789" i="6"/>
  <c r="E3789" i="6"/>
  <c r="F3789" i="6"/>
  <c r="K3789" i="6"/>
  <c r="C3790" i="6"/>
  <c r="E3790" i="6"/>
  <c r="F3790" i="6"/>
  <c r="K3790" i="6"/>
  <c r="C3791" i="6"/>
  <c r="E3791" i="6"/>
  <c r="F3791" i="6"/>
  <c r="K3791" i="6"/>
  <c r="C3792" i="6"/>
  <c r="E3792" i="6"/>
  <c r="F3792" i="6"/>
  <c r="K3792" i="6"/>
  <c r="C3793" i="6"/>
  <c r="E3793" i="6"/>
  <c r="F3793" i="6"/>
  <c r="K3793" i="6"/>
  <c r="C3794" i="6"/>
  <c r="E3794" i="6"/>
  <c r="F3794" i="6"/>
  <c r="K3794" i="6"/>
  <c r="C3795" i="6"/>
  <c r="E3795" i="6"/>
  <c r="F3795" i="6"/>
  <c r="K3795" i="6"/>
  <c r="C3796" i="6"/>
  <c r="E3796" i="6"/>
  <c r="F3796" i="6"/>
  <c r="K3796" i="6"/>
  <c r="C3797" i="6"/>
  <c r="E3797" i="6"/>
  <c r="F3797" i="6"/>
  <c r="K3797" i="6"/>
  <c r="C3798" i="6"/>
  <c r="E3798" i="6"/>
  <c r="F3798" i="6"/>
  <c r="K3798" i="6"/>
  <c r="C3799" i="6"/>
  <c r="E3799" i="6"/>
  <c r="F3799" i="6"/>
  <c r="K3799" i="6"/>
  <c r="C3800" i="6"/>
  <c r="E3800" i="6"/>
  <c r="F3800" i="6"/>
  <c r="K3800" i="6"/>
  <c r="C3801" i="6"/>
  <c r="E3801" i="6"/>
  <c r="F3801" i="6"/>
  <c r="K3801" i="6"/>
  <c r="C3802" i="6"/>
  <c r="E3802" i="6"/>
  <c r="F3802" i="6"/>
  <c r="K3802" i="6"/>
  <c r="C3803" i="6"/>
  <c r="E3803" i="6"/>
  <c r="F3803" i="6"/>
  <c r="K3803" i="6"/>
  <c r="C3804" i="6"/>
  <c r="E3804" i="6"/>
  <c r="F3804" i="6"/>
  <c r="K3804" i="6"/>
  <c r="C3805" i="6"/>
  <c r="E3805" i="6"/>
  <c r="F3805" i="6"/>
  <c r="K3805" i="6"/>
  <c r="C3806" i="6"/>
  <c r="E3806" i="6"/>
  <c r="F3806" i="6"/>
  <c r="K3806" i="6"/>
  <c r="C3807" i="6"/>
  <c r="E3807" i="6"/>
  <c r="F3807" i="6"/>
  <c r="K3807" i="6"/>
  <c r="C3808" i="6"/>
  <c r="E3808" i="6"/>
  <c r="F3808" i="6"/>
  <c r="K3808" i="6"/>
  <c r="C3809" i="6"/>
  <c r="E3809" i="6"/>
  <c r="F3809" i="6"/>
  <c r="K3809" i="6"/>
  <c r="C3810" i="6"/>
  <c r="E3810" i="6"/>
  <c r="F3810" i="6"/>
  <c r="K3810" i="6"/>
  <c r="C3811" i="6"/>
  <c r="E3811" i="6"/>
  <c r="F3811" i="6"/>
  <c r="K3811" i="6"/>
  <c r="C3812" i="6"/>
  <c r="E3812" i="6"/>
  <c r="F3812" i="6"/>
  <c r="K3812" i="6"/>
  <c r="C3813" i="6"/>
  <c r="E3813" i="6"/>
  <c r="F3813" i="6"/>
  <c r="K3813" i="6"/>
  <c r="C3814" i="6"/>
  <c r="E3814" i="6"/>
  <c r="F3814" i="6"/>
  <c r="K3814" i="6"/>
  <c r="C3815" i="6"/>
  <c r="E3815" i="6"/>
  <c r="F3815" i="6"/>
  <c r="K3815" i="6"/>
  <c r="C3816" i="6"/>
  <c r="E3816" i="6"/>
  <c r="F3816" i="6"/>
  <c r="K3816" i="6"/>
  <c r="C3817" i="6"/>
  <c r="E3817" i="6"/>
  <c r="F3817" i="6"/>
  <c r="K3817" i="6"/>
  <c r="C3818" i="6"/>
  <c r="E3818" i="6"/>
  <c r="F3818" i="6"/>
  <c r="K3818" i="6"/>
  <c r="C3819" i="6"/>
  <c r="E3819" i="6"/>
  <c r="F3819" i="6"/>
  <c r="K3819" i="6"/>
  <c r="C3820" i="6"/>
  <c r="E3820" i="6"/>
  <c r="F3820" i="6"/>
  <c r="K3820" i="6"/>
  <c r="C3821" i="6"/>
  <c r="E3821" i="6"/>
  <c r="F3821" i="6"/>
  <c r="K3821" i="6"/>
  <c r="C3822" i="6"/>
  <c r="E3822" i="6"/>
  <c r="F3822" i="6"/>
  <c r="K3822" i="6"/>
  <c r="C3823" i="6"/>
  <c r="E3823" i="6"/>
  <c r="F3823" i="6"/>
  <c r="K3823" i="6"/>
  <c r="C3824" i="6"/>
  <c r="E3824" i="6"/>
  <c r="F3824" i="6"/>
  <c r="K3824" i="6"/>
  <c r="C3825" i="6"/>
  <c r="E3825" i="6"/>
  <c r="F3825" i="6"/>
  <c r="K3825" i="6"/>
  <c r="C3826" i="6"/>
  <c r="E3826" i="6"/>
  <c r="F3826" i="6"/>
  <c r="K3826" i="6"/>
  <c r="C3827" i="6"/>
  <c r="E3827" i="6"/>
  <c r="F3827" i="6"/>
  <c r="K3827" i="6"/>
  <c r="C3828" i="6"/>
  <c r="E3828" i="6"/>
  <c r="F3828" i="6"/>
  <c r="K3828" i="6"/>
  <c r="C3829" i="6"/>
  <c r="E3829" i="6"/>
  <c r="F3829" i="6"/>
  <c r="K3829" i="6"/>
  <c r="C3830" i="6"/>
  <c r="E3830" i="6"/>
  <c r="F3830" i="6"/>
  <c r="K3830" i="6"/>
  <c r="C3831" i="6"/>
  <c r="E3831" i="6"/>
  <c r="F3831" i="6"/>
  <c r="K3831" i="6"/>
  <c r="C3832" i="6"/>
  <c r="E3832" i="6"/>
  <c r="F3832" i="6"/>
  <c r="K3832" i="6"/>
  <c r="C3833" i="6"/>
  <c r="E3833" i="6"/>
  <c r="F3833" i="6"/>
  <c r="K3833" i="6"/>
  <c r="C3834" i="6"/>
  <c r="E3834" i="6"/>
  <c r="F3834" i="6"/>
  <c r="K3834" i="6"/>
  <c r="C3835" i="6"/>
  <c r="E3835" i="6"/>
  <c r="F3835" i="6"/>
  <c r="K3835" i="6"/>
  <c r="C3836" i="6"/>
  <c r="E3836" i="6"/>
  <c r="F3836" i="6"/>
  <c r="K3836" i="6"/>
  <c r="C3837" i="6"/>
  <c r="E3837" i="6"/>
  <c r="F3837" i="6"/>
  <c r="K3837" i="6"/>
  <c r="C3838" i="6"/>
  <c r="E3838" i="6"/>
  <c r="F3838" i="6"/>
  <c r="K3838" i="6"/>
  <c r="C3839" i="6"/>
  <c r="E3839" i="6"/>
  <c r="F3839" i="6"/>
  <c r="K3839" i="6"/>
  <c r="C3840" i="6"/>
  <c r="E3840" i="6"/>
  <c r="F3840" i="6"/>
  <c r="K3840" i="6"/>
  <c r="C3841" i="6"/>
  <c r="E3841" i="6"/>
  <c r="F3841" i="6"/>
  <c r="K3841" i="6"/>
  <c r="C3842" i="6"/>
  <c r="E3842" i="6"/>
  <c r="F3842" i="6"/>
  <c r="K3842" i="6"/>
  <c r="C3843" i="6"/>
  <c r="E3843" i="6"/>
  <c r="F3843" i="6"/>
  <c r="K3843" i="6"/>
  <c r="C3844" i="6"/>
  <c r="E3844" i="6"/>
  <c r="F3844" i="6"/>
  <c r="K3844" i="6"/>
  <c r="C3845" i="6"/>
  <c r="E3845" i="6"/>
  <c r="F3845" i="6"/>
  <c r="K3845" i="6"/>
  <c r="C3846" i="6"/>
  <c r="E3846" i="6"/>
  <c r="F3846" i="6"/>
  <c r="K3846" i="6"/>
  <c r="C3847" i="6"/>
  <c r="E3847" i="6"/>
  <c r="F3847" i="6"/>
  <c r="K3847" i="6"/>
  <c r="C3848" i="6"/>
  <c r="E3848" i="6"/>
  <c r="F3848" i="6"/>
  <c r="K3848" i="6"/>
  <c r="C3849" i="6"/>
  <c r="E3849" i="6"/>
  <c r="F3849" i="6"/>
  <c r="K3849" i="6"/>
  <c r="C3850" i="6"/>
  <c r="E3850" i="6"/>
  <c r="F3850" i="6"/>
  <c r="K3850" i="6"/>
  <c r="C3851" i="6"/>
  <c r="E3851" i="6"/>
  <c r="F3851" i="6"/>
  <c r="K3851" i="6"/>
  <c r="C3852" i="6"/>
  <c r="E3852" i="6"/>
  <c r="F3852" i="6"/>
  <c r="K3852" i="6"/>
  <c r="C3853" i="6"/>
  <c r="E3853" i="6"/>
  <c r="F3853" i="6"/>
  <c r="K3853" i="6"/>
  <c r="C3854" i="6"/>
  <c r="E3854" i="6"/>
  <c r="F3854" i="6"/>
  <c r="K3854" i="6"/>
  <c r="C3855" i="6"/>
  <c r="E3855" i="6"/>
  <c r="F3855" i="6"/>
  <c r="K3855" i="6"/>
  <c r="C3856" i="6"/>
  <c r="E3856" i="6"/>
  <c r="F3856" i="6"/>
  <c r="K3856" i="6"/>
  <c r="C3857" i="6"/>
  <c r="E3857" i="6"/>
  <c r="F3857" i="6"/>
  <c r="K3857" i="6"/>
  <c r="C3858" i="6"/>
  <c r="E3858" i="6"/>
  <c r="F3858" i="6"/>
  <c r="K3858" i="6"/>
  <c r="C3859" i="6"/>
  <c r="E3859" i="6"/>
  <c r="F3859" i="6"/>
  <c r="K3859" i="6"/>
  <c r="C3860" i="6"/>
  <c r="E3860" i="6"/>
  <c r="F3860" i="6"/>
  <c r="K3860" i="6"/>
  <c r="C3861" i="6"/>
  <c r="E3861" i="6"/>
  <c r="F3861" i="6"/>
  <c r="K3861" i="6"/>
  <c r="C3862" i="6"/>
  <c r="E3862" i="6"/>
  <c r="F3862" i="6"/>
  <c r="K3862" i="6"/>
  <c r="C3863" i="6"/>
  <c r="E3863" i="6"/>
  <c r="F3863" i="6"/>
  <c r="K3863" i="6"/>
  <c r="C3864" i="6"/>
  <c r="E3864" i="6"/>
  <c r="F3864" i="6"/>
  <c r="K3864" i="6"/>
  <c r="C3865" i="6"/>
  <c r="E3865" i="6"/>
  <c r="F3865" i="6"/>
  <c r="K3865" i="6"/>
  <c r="C3866" i="6"/>
  <c r="E3866" i="6"/>
  <c r="F3866" i="6"/>
  <c r="K3866" i="6"/>
  <c r="C3867" i="6"/>
  <c r="E3867" i="6"/>
  <c r="F3867" i="6"/>
  <c r="K3867" i="6"/>
  <c r="C3868" i="6"/>
  <c r="E3868" i="6"/>
  <c r="F3868" i="6"/>
  <c r="K3868" i="6"/>
  <c r="C3869" i="6"/>
  <c r="E3869" i="6"/>
  <c r="F3869" i="6"/>
  <c r="K3869" i="6"/>
  <c r="C3870" i="6"/>
  <c r="E3870" i="6"/>
  <c r="F3870" i="6"/>
  <c r="K3870" i="6"/>
  <c r="C3871" i="6"/>
  <c r="E3871" i="6"/>
  <c r="F3871" i="6"/>
  <c r="K3871" i="6"/>
  <c r="C3872" i="6"/>
  <c r="E3872" i="6"/>
  <c r="F3872" i="6"/>
  <c r="K3872" i="6"/>
  <c r="C3873" i="6"/>
  <c r="E3873" i="6"/>
  <c r="F3873" i="6"/>
  <c r="K3873" i="6"/>
  <c r="C3874" i="6"/>
  <c r="E3874" i="6"/>
  <c r="F3874" i="6"/>
  <c r="K3874" i="6"/>
  <c r="C3875" i="6"/>
  <c r="E3875" i="6"/>
  <c r="F3875" i="6"/>
  <c r="K3875" i="6"/>
  <c r="C3876" i="6"/>
  <c r="E3876" i="6"/>
  <c r="F3876" i="6"/>
  <c r="K3876" i="6"/>
  <c r="C3877" i="6"/>
  <c r="E3877" i="6"/>
  <c r="F3877" i="6"/>
  <c r="K3877" i="6"/>
  <c r="C3878" i="6"/>
  <c r="E3878" i="6"/>
  <c r="F3878" i="6"/>
  <c r="K3878" i="6"/>
  <c r="C3879" i="6"/>
  <c r="E3879" i="6"/>
  <c r="F3879" i="6"/>
  <c r="K3879" i="6"/>
  <c r="C3880" i="6"/>
  <c r="E3880" i="6"/>
  <c r="F3880" i="6"/>
  <c r="K3880" i="6"/>
  <c r="C3881" i="6"/>
  <c r="E3881" i="6"/>
  <c r="F3881" i="6"/>
  <c r="K3881" i="6"/>
  <c r="C3882" i="6"/>
  <c r="E3882" i="6"/>
  <c r="F3882" i="6"/>
  <c r="K3882" i="6"/>
  <c r="C3883" i="6"/>
  <c r="E3883" i="6"/>
  <c r="F3883" i="6"/>
  <c r="K3883" i="6"/>
  <c r="C3884" i="6"/>
  <c r="E3884" i="6"/>
  <c r="F3884" i="6"/>
  <c r="K3884" i="6"/>
  <c r="C3885" i="6"/>
  <c r="E3885" i="6"/>
  <c r="F3885" i="6"/>
  <c r="K3885" i="6"/>
  <c r="C3886" i="6"/>
  <c r="E3886" i="6"/>
  <c r="F3886" i="6"/>
  <c r="K3886" i="6"/>
  <c r="C3887" i="6"/>
  <c r="E3887" i="6"/>
  <c r="F3887" i="6"/>
  <c r="K3887" i="6"/>
  <c r="C3888" i="6"/>
  <c r="E3888" i="6"/>
  <c r="F3888" i="6"/>
  <c r="K3888" i="6"/>
  <c r="C3889" i="6"/>
  <c r="E3889" i="6"/>
  <c r="F3889" i="6"/>
  <c r="K3889" i="6"/>
  <c r="C3890" i="6"/>
  <c r="E3890" i="6"/>
  <c r="F3890" i="6"/>
  <c r="K3890" i="6"/>
  <c r="C3891" i="6"/>
  <c r="E3891" i="6"/>
  <c r="F3891" i="6"/>
  <c r="K3891" i="6"/>
  <c r="C3892" i="6"/>
  <c r="E3892" i="6"/>
  <c r="F3892" i="6"/>
  <c r="K3892" i="6"/>
  <c r="C3893" i="6"/>
  <c r="E3893" i="6"/>
  <c r="F3893" i="6"/>
  <c r="K3893" i="6"/>
  <c r="C3894" i="6"/>
  <c r="E3894" i="6"/>
  <c r="F3894" i="6"/>
  <c r="K3894" i="6"/>
  <c r="C3895" i="6"/>
  <c r="E3895" i="6"/>
  <c r="F3895" i="6"/>
  <c r="K3895" i="6"/>
  <c r="C3896" i="6"/>
  <c r="E3896" i="6"/>
  <c r="F3896" i="6"/>
  <c r="K3896" i="6"/>
  <c r="C3897" i="6"/>
  <c r="E3897" i="6"/>
  <c r="F3897" i="6"/>
  <c r="K3897" i="6"/>
  <c r="C3898" i="6"/>
  <c r="E3898" i="6"/>
  <c r="F3898" i="6"/>
  <c r="K3898" i="6"/>
  <c r="C3899" i="6"/>
  <c r="E3899" i="6"/>
  <c r="F3899" i="6"/>
  <c r="K3899" i="6"/>
  <c r="C3900" i="6"/>
  <c r="E3900" i="6"/>
  <c r="F3900" i="6"/>
  <c r="K3900" i="6"/>
  <c r="C3901" i="6"/>
  <c r="E3901" i="6"/>
  <c r="F3901" i="6"/>
  <c r="K3901" i="6"/>
  <c r="C3902" i="6"/>
  <c r="E3902" i="6"/>
  <c r="F3902" i="6"/>
  <c r="K3902" i="6"/>
  <c r="C3903" i="6"/>
  <c r="E3903" i="6"/>
  <c r="F3903" i="6"/>
  <c r="K3903" i="6"/>
  <c r="C3904" i="6"/>
  <c r="E3904" i="6"/>
  <c r="F3904" i="6"/>
  <c r="K3904" i="6"/>
  <c r="C3905" i="6"/>
  <c r="E3905" i="6"/>
  <c r="F3905" i="6"/>
  <c r="K3905" i="6"/>
  <c r="C3906" i="6"/>
  <c r="E3906" i="6"/>
  <c r="F3906" i="6"/>
  <c r="K3906" i="6"/>
  <c r="C3907" i="6"/>
  <c r="E3907" i="6"/>
  <c r="F3907" i="6"/>
  <c r="K3907" i="6"/>
  <c r="C3908" i="6"/>
  <c r="E3908" i="6"/>
  <c r="F3908" i="6"/>
  <c r="K3908" i="6"/>
  <c r="C3909" i="6"/>
  <c r="E3909" i="6"/>
  <c r="F3909" i="6"/>
  <c r="K3909" i="6"/>
  <c r="C3910" i="6"/>
  <c r="E3910" i="6"/>
  <c r="F3910" i="6"/>
  <c r="K3910" i="6"/>
  <c r="C3911" i="6"/>
  <c r="E3911" i="6"/>
  <c r="F3911" i="6"/>
  <c r="K3911" i="6"/>
  <c r="C3912" i="6"/>
  <c r="E3912" i="6"/>
  <c r="F3912" i="6"/>
  <c r="K3912" i="6"/>
  <c r="C3913" i="6"/>
  <c r="E3913" i="6"/>
  <c r="F3913" i="6"/>
  <c r="K3913" i="6"/>
  <c r="C3914" i="6"/>
  <c r="E3914" i="6"/>
  <c r="F3914" i="6"/>
  <c r="K3914" i="6"/>
  <c r="C3915" i="6"/>
  <c r="E3915" i="6"/>
  <c r="F3915" i="6"/>
  <c r="K3915" i="6"/>
  <c r="C3916" i="6"/>
  <c r="E3916" i="6"/>
  <c r="F3916" i="6"/>
  <c r="K3916" i="6"/>
  <c r="C3917" i="6"/>
  <c r="E3917" i="6"/>
  <c r="F3917" i="6"/>
  <c r="K3917" i="6"/>
  <c r="C3918" i="6"/>
  <c r="E3918" i="6"/>
  <c r="F3918" i="6"/>
  <c r="K3918" i="6"/>
  <c r="C3919" i="6"/>
  <c r="E3919" i="6"/>
  <c r="F3919" i="6"/>
  <c r="K3919" i="6"/>
  <c r="C3920" i="6"/>
  <c r="E3920" i="6"/>
  <c r="F3920" i="6"/>
  <c r="K3920" i="6"/>
  <c r="C3921" i="6"/>
  <c r="E3921" i="6"/>
  <c r="F3921" i="6"/>
  <c r="K3921" i="6"/>
  <c r="C3922" i="6"/>
  <c r="E3922" i="6"/>
  <c r="F3922" i="6"/>
  <c r="K3922" i="6"/>
  <c r="C3923" i="6"/>
  <c r="E3923" i="6"/>
  <c r="F3923" i="6"/>
  <c r="K3923" i="6"/>
  <c r="C3924" i="6"/>
  <c r="E3924" i="6"/>
  <c r="F3924" i="6"/>
  <c r="K3924" i="6"/>
  <c r="C3925" i="6"/>
  <c r="E3925" i="6"/>
  <c r="F3925" i="6"/>
  <c r="K3925" i="6"/>
  <c r="C3926" i="6"/>
  <c r="E3926" i="6"/>
  <c r="F3926" i="6"/>
  <c r="K3926" i="6"/>
  <c r="C3927" i="6"/>
  <c r="E3927" i="6"/>
  <c r="F3927" i="6"/>
  <c r="K3927" i="6"/>
  <c r="C3928" i="6"/>
  <c r="E3928" i="6"/>
  <c r="F3928" i="6"/>
  <c r="K3928" i="6"/>
  <c r="C3929" i="6"/>
  <c r="E3929" i="6"/>
  <c r="F3929" i="6"/>
  <c r="K3929" i="6"/>
  <c r="C3930" i="6"/>
  <c r="E3930" i="6"/>
  <c r="F3930" i="6"/>
  <c r="K3930" i="6"/>
  <c r="C3931" i="6"/>
  <c r="E3931" i="6"/>
  <c r="F3931" i="6"/>
  <c r="K3931" i="6"/>
  <c r="C3932" i="6"/>
  <c r="E3932" i="6"/>
  <c r="F3932" i="6"/>
  <c r="K3932" i="6"/>
  <c r="C3933" i="6"/>
  <c r="E3933" i="6"/>
  <c r="F3933" i="6"/>
  <c r="K3933" i="6"/>
  <c r="C3934" i="6"/>
  <c r="E3934" i="6"/>
  <c r="F3934" i="6"/>
  <c r="K3934" i="6"/>
  <c r="C3935" i="6"/>
  <c r="E3935" i="6"/>
  <c r="F3935" i="6"/>
  <c r="K3935" i="6"/>
  <c r="C3936" i="6"/>
  <c r="E3936" i="6"/>
  <c r="F3936" i="6"/>
  <c r="K3936" i="6"/>
  <c r="C3937" i="6"/>
  <c r="E3937" i="6"/>
  <c r="F3937" i="6"/>
  <c r="K3937" i="6"/>
  <c r="C3938" i="6"/>
  <c r="E3938" i="6"/>
  <c r="F3938" i="6"/>
  <c r="K3938" i="6"/>
  <c r="C3939" i="6"/>
  <c r="E3939" i="6"/>
  <c r="F3939" i="6"/>
  <c r="K3939" i="6"/>
  <c r="C3940" i="6"/>
  <c r="E3940" i="6"/>
  <c r="F3940" i="6"/>
  <c r="K3940" i="6"/>
  <c r="C3941" i="6"/>
  <c r="E3941" i="6"/>
  <c r="F3941" i="6"/>
  <c r="K3941" i="6"/>
  <c r="C3942" i="6"/>
  <c r="E3942" i="6"/>
  <c r="F3942" i="6"/>
  <c r="K3942" i="6"/>
  <c r="C3943" i="6"/>
  <c r="E3943" i="6"/>
  <c r="F3943" i="6"/>
  <c r="K3943" i="6"/>
  <c r="C3944" i="6"/>
  <c r="E3944" i="6"/>
  <c r="F3944" i="6"/>
  <c r="K3944" i="6"/>
  <c r="C3945" i="6"/>
  <c r="E3945" i="6"/>
  <c r="F3945" i="6"/>
  <c r="K3945" i="6"/>
  <c r="C3946" i="6"/>
  <c r="E3946" i="6"/>
  <c r="F3946" i="6"/>
  <c r="K3946" i="6"/>
  <c r="C3947" i="6"/>
  <c r="E3947" i="6"/>
  <c r="F3947" i="6"/>
  <c r="K3947" i="6"/>
  <c r="C3948" i="6"/>
  <c r="E3948" i="6"/>
  <c r="F3948" i="6"/>
  <c r="K3948" i="6"/>
  <c r="C3949" i="6"/>
  <c r="E3949" i="6"/>
  <c r="F3949" i="6"/>
  <c r="K3949" i="6"/>
  <c r="C3950" i="6"/>
  <c r="E3950" i="6"/>
  <c r="F3950" i="6"/>
  <c r="K3950" i="6"/>
  <c r="C3951" i="6"/>
  <c r="E3951" i="6"/>
  <c r="F3951" i="6"/>
  <c r="K3951" i="6"/>
  <c r="C3952" i="6"/>
  <c r="E3952" i="6"/>
  <c r="F3952" i="6"/>
  <c r="K3952" i="6"/>
  <c r="C3953" i="6"/>
  <c r="E3953" i="6"/>
  <c r="F3953" i="6"/>
  <c r="K3953" i="6"/>
  <c r="C3954" i="6"/>
  <c r="E3954" i="6"/>
  <c r="F3954" i="6"/>
  <c r="K3954" i="6"/>
  <c r="C3955" i="6"/>
  <c r="E3955" i="6"/>
  <c r="F3955" i="6"/>
  <c r="K3955" i="6"/>
  <c r="C3956" i="6"/>
  <c r="E3956" i="6"/>
  <c r="F3956" i="6"/>
  <c r="K3956" i="6"/>
  <c r="C3957" i="6"/>
  <c r="E3957" i="6"/>
  <c r="F3957" i="6"/>
  <c r="K3957" i="6"/>
  <c r="C3958" i="6"/>
  <c r="E3958" i="6"/>
  <c r="F3958" i="6"/>
  <c r="K3958" i="6"/>
  <c r="C3959" i="6"/>
  <c r="E3959" i="6"/>
  <c r="F3959" i="6"/>
  <c r="K3959" i="6"/>
  <c r="C3960" i="6"/>
  <c r="E3960" i="6"/>
  <c r="F3960" i="6"/>
  <c r="K3960" i="6"/>
  <c r="C3961" i="6"/>
  <c r="E3961" i="6"/>
  <c r="F3961" i="6"/>
  <c r="K3961" i="6"/>
  <c r="C3962" i="6"/>
  <c r="E3962" i="6"/>
  <c r="F3962" i="6"/>
  <c r="K3962" i="6"/>
  <c r="C3963" i="6"/>
  <c r="E3963" i="6"/>
  <c r="F3963" i="6"/>
  <c r="K3963" i="6"/>
  <c r="C3964" i="6"/>
  <c r="E3964" i="6"/>
  <c r="F3964" i="6"/>
  <c r="K3964" i="6"/>
  <c r="C3965" i="6"/>
  <c r="E3965" i="6"/>
  <c r="F3965" i="6"/>
  <c r="K3965" i="6"/>
  <c r="C3966" i="6"/>
  <c r="E3966" i="6"/>
  <c r="F3966" i="6"/>
  <c r="K3966" i="6"/>
  <c r="C3967" i="6"/>
  <c r="E3967" i="6"/>
  <c r="F3967" i="6"/>
  <c r="K3967" i="6"/>
  <c r="C3968" i="6"/>
  <c r="E3968" i="6"/>
  <c r="F3968" i="6"/>
  <c r="K3968" i="6"/>
  <c r="C3969" i="6"/>
  <c r="E3969" i="6"/>
  <c r="F3969" i="6"/>
  <c r="K3969" i="6"/>
  <c r="C3970" i="6"/>
  <c r="E3970" i="6"/>
  <c r="F3970" i="6"/>
  <c r="K3970" i="6"/>
  <c r="C3971" i="6"/>
  <c r="E3971" i="6"/>
  <c r="F3971" i="6"/>
  <c r="K3971" i="6"/>
  <c r="C3972" i="6"/>
  <c r="E3972" i="6"/>
  <c r="F3972" i="6"/>
  <c r="K3972" i="6"/>
  <c r="C3973" i="6"/>
  <c r="E3973" i="6"/>
  <c r="F3973" i="6"/>
  <c r="K3973" i="6"/>
  <c r="C3974" i="6"/>
  <c r="E3974" i="6"/>
  <c r="F3974" i="6"/>
  <c r="K3974" i="6"/>
  <c r="C3975" i="6"/>
  <c r="E3975" i="6"/>
  <c r="F3975" i="6"/>
  <c r="K3975" i="6"/>
  <c r="C3976" i="6"/>
  <c r="E3976" i="6"/>
  <c r="F3976" i="6"/>
  <c r="K3976" i="6"/>
  <c r="C3977" i="6"/>
  <c r="E3977" i="6"/>
  <c r="F3977" i="6"/>
  <c r="K3977" i="6"/>
  <c r="C3978" i="6"/>
  <c r="E3978" i="6"/>
  <c r="F3978" i="6"/>
  <c r="K3978" i="6"/>
  <c r="C3979" i="6"/>
  <c r="E3979" i="6"/>
  <c r="F3979" i="6"/>
  <c r="K3979" i="6"/>
  <c r="C3980" i="6"/>
  <c r="E3980" i="6"/>
  <c r="F3980" i="6"/>
  <c r="K3980" i="6"/>
  <c r="C3981" i="6"/>
  <c r="E3981" i="6"/>
  <c r="F3981" i="6"/>
  <c r="K3981" i="6"/>
  <c r="C3982" i="6"/>
  <c r="E3982" i="6"/>
  <c r="F3982" i="6"/>
  <c r="K3982" i="6"/>
  <c r="C3983" i="6"/>
  <c r="E3983" i="6"/>
  <c r="F3983" i="6"/>
  <c r="K3983" i="6"/>
  <c r="C3984" i="6"/>
  <c r="E3984" i="6"/>
  <c r="F3984" i="6"/>
  <c r="K3984" i="6"/>
  <c r="C3985" i="6"/>
  <c r="E3985" i="6"/>
  <c r="F3985" i="6"/>
  <c r="K3985" i="6"/>
  <c r="C3986" i="6"/>
  <c r="E3986" i="6"/>
  <c r="F3986" i="6"/>
  <c r="K3986" i="6"/>
  <c r="C3987" i="6"/>
  <c r="E3987" i="6"/>
  <c r="F3987" i="6"/>
  <c r="K3987" i="6"/>
  <c r="C3988" i="6"/>
  <c r="E3988" i="6"/>
  <c r="F3988" i="6"/>
  <c r="K3988" i="6"/>
  <c r="C3989" i="6"/>
  <c r="E3989" i="6"/>
  <c r="F3989" i="6"/>
  <c r="K3989" i="6"/>
  <c r="C3990" i="6"/>
  <c r="E3990" i="6"/>
  <c r="F3990" i="6"/>
  <c r="K3990" i="6"/>
  <c r="C3991" i="6"/>
  <c r="E3991" i="6"/>
  <c r="F3991" i="6"/>
  <c r="K3991" i="6"/>
  <c r="C3992" i="6"/>
  <c r="E3992" i="6"/>
  <c r="F3992" i="6"/>
  <c r="K3992" i="6"/>
  <c r="C3993" i="6"/>
  <c r="E3993" i="6"/>
  <c r="F3993" i="6"/>
  <c r="K3993" i="6"/>
  <c r="C3994" i="6"/>
  <c r="E3994" i="6"/>
  <c r="F3994" i="6"/>
  <c r="K3994" i="6"/>
  <c r="C3995" i="6"/>
  <c r="E3995" i="6"/>
  <c r="F3995" i="6"/>
  <c r="K3995" i="6"/>
  <c r="C3996" i="6"/>
  <c r="E3996" i="6"/>
  <c r="F3996" i="6"/>
  <c r="K3996" i="6"/>
  <c r="C3997" i="6"/>
  <c r="E3997" i="6"/>
  <c r="F3997" i="6"/>
  <c r="K3997" i="6"/>
  <c r="C3998" i="6"/>
  <c r="E3998" i="6"/>
  <c r="F3998" i="6"/>
  <c r="K3998" i="6"/>
  <c r="C3999" i="6"/>
  <c r="E3999" i="6"/>
  <c r="F3999" i="6"/>
  <c r="K3999" i="6"/>
  <c r="C4000" i="6"/>
  <c r="E4000" i="6"/>
  <c r="F4000" i="6"/>
  <c r="K4000" i="6"/>
  <c r="C4001" i="6"/>
  <c r="E4001" i="6"/>
  <c r="F4001" i="6"/>
  <c r="K4001" i="6"/>
  <c r="C4002" i="6"/>
  <c r="E4002" i="6"/>
  <c r="F4002" i="6"/>
  <c r="K4002" i="6"/>
  <c r="C4003" i="6"/>
  <c r="E4003" i="6"/>
  <c r="F4003" i="6"/>
  <c r="K4003" i="6"/>
  <c r="C4004" i="6"/>
  <c r="E4004" i="6"/>
  <c r="F4004" i="6"/>
  <c r="K4004" i="6"/>
  <c r="C4005" i="6"/>
  <c r="E4005" i="6"/>
  <c r="F4005" i="6"/>
  <c r="K4005" i="6"/>
  <c r="C4006" i="6"/>
  <c r="E4006" i="6"/>
  <c r="F4006" i="6"/>
  <c r="K4006" i="6"/>
  <c r="C4007" i="6"/>
  <c r="E4007" i="6"/>
  <c r="F4007" i="6"/>
  <c r="K4007" i="6"/>
  <c r="C4008" i="6"/>
  <c r="E4008" i="6"/>
  <c r="F4008" i="6"/>
  <c r="K4008" i="6"/>
  <c r="C4009" i="6"/>
  <c r="E4009" i="6"/>
  <c r="F4009" i="6"/>
  <c r="K4009" i="6"/>
  <c r="C4010" i="6"/>
  <c r="E4010" i="6"/>
  <c r="F4010" i="6"/>
  <c r="K4010" i="6"/>
  <c r="C4011" i="6"/>
  <c r="E4011" i="6"/>
  <c r="F4011" i="6"/>
  <c r="K4011" i="6"/>
  <c r="C4012" i="6"/>
  <c r="E4012" i="6"/>
  <c r="F4012" i="6"/>
  <c r="K4012" i="6"/>
  <c r="C4013" i="6"/>
  <c r="E4013" i="6"/>
  <c r="F4013" i="6"/>
  <c r="K4013" i="6"/>
  <c r="C4014" i="6"/>
  <c r="E4014" i="6"/>
  <c r="F4014" i="6"/>
  <c r="K4014" i="6"/>
  <c r="C4015" i="6"/>
  <c r="E4015" i="6"/>
  <c r="F4015" i="6"/>
  <c r="K4015" i="6"/>
  <c r="C4016" i="6"/>
  <c r="E4016" i="6"/>
  <c r="F4016" i="6"/>
  <c r="K4016" i="6"/>
  <c r="C4017" i="6"/>
  <c r="E4017" i="6"/>
  <c r="F4017" i="6"/>
  <c r="K4017" i="6"/>
  <c r="C4018" i="6"/>
  <c r="E4018" i="6"/>
  <c r="F4018" i="6"/>
  <c r="K4018" i="6"/>
  <c r="C4019" i="6"/>
  <c r="E4019" i="6"/>
  <c r="F4019" i="6"/>
  <c r="K4019" i="6"/>
  <c r="C4020" i="6"/>
  <c r="E4020" i="6"/>
  <c r="F4020" i="6"/>
  <c r="K4020" i="6"/>
  <c r="C4021" i="6"/>
  <c r="E4021" i="6"/>
  <c r="F4021" i="6"/>
  <c r="K4021" i="6"/>
  <c r="C4022" i="6"/>
  <c r="E4022" i="6"/>
  <c r="F4022" i="6"/>
  <c r="K4022" i="6"/>
  <c r="C4023" i="6"/>
  <c r="E4023" i="6"/>
  <c r="F4023" i="6"/>
  <c r="K4023" i="6"/>
  <c r="C4024" i="6"/>
  <c r="E4024" i="6"/>
  <c r="F4024" i="6"/>
  <c r="K4024" i="6"/>
  <c r="C4025" i="6"/>
  <c r="E4025" i="6"/>
  <c r="F4025" i="6"/>
  <c r="K4025" i="6"/>
  <c r="C4026" i="6"/>
  <c r="E4026" i="6"/>
  <c r="F4026" i="6"/>
  <c r="K4026" i="6"/>
  <c r="C4027" i="6"/>
  <c r="E4027" i="6"/>
  <c r="F4027" i="6"/>
  <c r="K4027" i="6"/>
  <c r="C4028" i="6"/>
  <c r="E4028" i="6"/>
  <c r="F4028" i="6"/>
  <c r="K4028" i="6"/>
  <c r="C4029" i="6"/>
  <c r="E4029" i="6"/>
  <c r="F4029" i="6"/>
  <c r="K4029" i="6"/>
  <c r="C4030" i="6"/>
  <c r="E4030" i="6"/>
  <c r="F4030" i="6"/>
  <c r="K4030" i="6"/>
  <c r="C4031" i="6"/>
  <c r="E4031" i="6"/>
  <c r="F4031" i="6"/>
  <c r="K4031" i="6"/>
  <c r="C4032" i="6"/>
  <c r="E4032" i="6"/>
  <c r="F4032" i="6"/>
  <c r="K4032" i="6"/>
  <c r="C4033" i="6"/>
  <c r="E4033" i="6"/>
  <c r="F4033" i="6"/>
  <c r="K4033" i="6"/>
  <c r="C4034" i="6"/>
  <c r="E4034" i="6"/>
  <c r="F4034" i="6"/>
  <c r="K4034" i="6"/>
  <c r="C4035" i="6"/>
  <c r="E4035" i="6"/>
  <c r="F4035" i="6"/>
  <c r="K4035" i="6"/>
  <c r="C4036" i="6"/>
  <c r="E4036" i="6"/>
  <c r="F4036" i="6"/>
  <c r="K4036" i="6"/>
  <c r="C4037" i="6"/>
  <c r="E4037" i="6"/>
  <c r="F4037" i="6"/>
  <c r="K4037" i="6"/>
  <c r="C4038" i="6"/>
  <c r="E4038" i="6"/>
  <c r="F4038" i="6"/>
  <c r="K4038" i="6"/>
  <c r="C4039" i="6"/>
  <c r="E4039" i="6"/>
  <c r="F4039" i="6"/>
  <c r="K4039" i="6"/>
  <c r="C4040" i="6"/>
  <c r="E4040" i="6"/>
  <c r="F4040" i="6"/>
  <c r="K4040" i="6"/>
  <c r="C4041" i="6"/>
  <c r="E4041" i="6"/>
  <c r="F4041" i="6"/>
  <c r="K4041" i="6"/>
  <c r="C4042" i="6"/>
  <c r="E4042" i="6"/>
  <c r="F4042" i="6"/>
  <c r="K4042" i="6"/>
  <c r="C4043" i="6"/>
  <c r="E4043" i="6"/>
  <c r="F4043" i="6"/>
  <c r="K4043" i="6"/>
  <c r="C4044" i="6"/>
  <c r="E4044" i="6"/>
  <c r="F4044" i="6"/>
  <c r="K4044" i="6"/>
  <c r="C4045" i="6"/>
  <c r="E4045" i="6"/>
  <c r="F4045" i="6"/>
  <c r="K4045" i="6"/>
  <c r="C4046" i="6"/>
  <c r="E4046" i="6"/>
  <c r="F4046" i="6"/>
  <c r="K4046" i="6"/>
  <c r="C4047" i="6"/>
  <c r="E4047" i="6"/>
  <c r="F4047" i="6"/>
  <c r="K4047" i="6"/>
  <c r="C4048" i="6"/>
  <c r="E4048" i="6"/>
  <c r="F4048" i="6"/>
  <c r="K4048" i="6"/>
  <c r="C4049" i="6"/>
  <c r="E4049" i="6"/>
  <c r="F4049" i="6"/>
  <c r="K4049" i="6"/>
  <c r="C4050" i="6"/>
  <c r="E4050" i="6"/>
  <c r="F4050" i="6"/>
  <c r="K4050" i="6"/>
  <c r="C4051" i="6"/>
  <c r="E4051" i="6"/>
  <c r="F4051" i="6"/>
  <c r="K4051" i="6"/>
  <c r="C4052" i="6"/>
  <c r="E4052" i="6"/>
  <c r="F4052" i="6"/>
  <c r="K4052" i="6"/>
  <c r="C4053" i="6"/>
  <c r="E4053" i="6"/>
  <c r="F4053" i="6"/>
  <c r="K4053" i="6"/>
  <c r="C4054" i="6"/>
  <c r="E4054" i="6"/>
  <c r="F4054" i="6"/>
  <c r="K4054" i="6"/>
  <c r="C4055" i="6"/>
  <c r="E4055" i="6"/>
  <c r="F4055" i="6"/>
  <c r="K4055" i="6"/>
  <c r="C4056" i="6"/>
  <c r="E4056" i="6"/>
  <c r="F4056" i="6"/>
  <c r="K4056" i="6"/>
  <c r="C4057" i="6"/>
  <c r="E4057" i="6"/>
  <c r="F4057" i="6"/>
  <c r="K4057" i="6"/>
  <c r="C4058" i="6"/>
  <c r="E4058" i="6"/>
  <c r="F4058" i="6"/>
  <c r="K4058" i="6"/>
  <c r="C4059" i="6"/>
  <c r="E4059" i="6"/>
  <c r="F4059" i="6"/>
  <c r="K4059" i="6"/>
  <c r="C4060" i="6"/>
  <c r="E4060" i="6"/>
  <c r="F4060" i="6"/>
  <c r="K4060" i="6"/>
  <c r="C4061" i="6"/>
  <c r="E4061" i="6"/>
  <c r="F4061" i="6"/>
  <c r="K4061" i="6"/>
  <c r="C4062" i="6"/>
  <c r="E4062" i="6"/>
  <c r="F4062" i="6"/>
  <c r="K4062" i="6"/>
  <c r="C4063" i="6"/>
  <c r="E4063" i="6"/>
  <c r="F4063" i="6"/>
  <c r="K4063" i="6"/>
  <c r="C4064" i="6"/>
  <c r="E4064" i="6"/>
  <c r="F4064" i="6"/>
  <c r="K4064" i="6"/>
  <c r="C4065" i="6"/>
  <c r="E4065" i="6"/>
  <c r="F4065" i="6"/>
  <c r="K4065" i="6"/>
  <c r="C4066" i="6"/>
  <c r="E4066" i="6"/>
  <c r="F4066" i="6"/>
  <c r="K4066" i="6"/>
  <c r="C4067" i="6"/>
  <c r="E4067" i="6"/>
  <c r="F4067" i="6"/>
  <c r="K4067" i="6"/>
  <c r="C4068" i="6"/>
  <c r="E4068" i="6"/>
  <c r="F4068" i="6"/>
  <c r="K4068" i="6"/>
  <c r="C4069" i="6"/>
  <c r="E4069" i="6"/>
  <c r="F4069" i="6"/>
  <c r="K4069" i="6"/>
  <c r="C4070" i="6"/>
  <c r="E4070" i="6"/>
  <c r="F4070" i="6"/>
  <c r="K4070" i="6"/>
  <c r="C4071" i="6"/>
  <c r="E4071" i="6"/>
  <c r="F4071" i="6"/>
  <c r="K4071" i="6"/>
  <c r="C4072" i="6"/>
  <c r="E4072" i="6"/>
  <c r="F4072" i="6"/>
  <c r="K4072" i="6"/>
  <c r="C4073" i="6"/>
  <c r="E4073" i="6"/>
  <c r="F4073" i="6"/>
  <c r="K4073" i="6"/>
  <c r="C4074" i="6"/>
  <c r="E4074" i="6"/>
  <c r="F4074" i="6"/>
  <c r="K4074" i="6"/>
  <c r="C4075" i="6"/>
  <c r="E4075" i="6"/>
  <c r="F4075" i="6"/>
  <c r="K4075" i="6"/>
  <c r="C4076" i="6"/>
  <c r="E4076" i="6"/>
  <c r="F4076" i="6"/>
  <c r="K4076" i="6"/>
  <c r="C4077" i="6"/>
  <c r="E4077" i="6"/>
  <c r="F4077" i="6"/>
  <c r="K4077" i="6"/>
  <c r="C4078" i="6"/>
  <c r="E4078" i="6"/>
  <c r="F4078" i="6"/>
  <c r="K4078" i="6"/>
  <c r="C4079" i="6"/>
  <c r="E4079" i="6"/>
  <c r="F4079" i="6"/>
  <c r="K4079" i="6"/>
  <c r="C4080" i="6"/>
  <c r="E4080" i="6"/>
  <c r="F4080" i="6"/>
  <c r="K4080" i="6"/>
  <c r="C4081" i="6"/>
  <c r="E4081" i="6"/>
  <c r="F4081" i="6"/>
  <c r="K4081" i="6"/>
  <c r="C4082" i="6"/>
  <c r="E4082" i="6"/>
  <c r="F4082" i="6"/>
  <c r="K4082" i="6"/>
  <c r="C4083" i="6"/>
  <c r="E4083" i="6"/>
  <c r="F4083" i="6"/>
  <c r="K4083" i="6"/>
  <c r="C4084" i="6"/>
  <c r="E4084" i="6"/>
  <c r="F4084" i="6"/>
  <c r="K4084" i="6"/>
  <c r="C4085" i="6"/>
  <c r="E4085" i="6"/>
  <c r="F4085" i="6"/>
  <c r="K4085" i="6"/>
  <c r="C4086" i="6"/>
  <c r="E4086" i="6"/>
  <c r="F4086" i="6"/>
  <c r="K4086" i="6"/>
  <c r="C4087" i="6"/>
  <c r="E4087" i="6"/>
  <c r="F4087" i="6"/>
  <c r="K4087" i="6"/>
  <c r="C4088" i="6"/>
  <c r="E4088" i="6"/>
  <c r="F4088" i="6"/>
  <c r="K4088" i="6"/>
  <c r="C4089" i="6"/>
  <c r="E4089" i="6"/>
  <c r="F4089" i="6"/>
  <c r="K4089" i="6"/>
  <c r="C4090" i="6"/>
  <c r="E4090" i="6"/>
  <c r="F4090" i="6"/>
  <c r="K4090" i="6"/>
  <c r="C4091" i="6"/>
  <c r="E4091" i="6"/>
  <c r="F4091" i="6"/>
  <c r="K4091" i="6"/>
  <c r="C4092" i="6"/>
  <c r="E4092" i="6"/>
  <c r="F4092" i="6"/>
  <c r="K4092" i="6"/>
  <c r="C4093" i="6"/>
  <c r="E4093" i="6"/>
  <c r="F4093" i="6"/>
  <c r="K4093" i="6"/>
  <c r="C4094" i="6"/>
  <c r="E4094" i="6"/>
  <c r="F4094" i="6"/>
  <c r="K4094" i="6"/>
  <c r="C4095" i="6"/>
  <c r="E4095" i="6"/>
  <c r="F4095" i="6"/>
  <c r="K4095" i="6"/>
  <c r="C4096" i="6"/>
  <c r="E4096" i="6"/>
  <c r="F4096" i="6"/>
  <c r="K4096" i="6"/>
  <c r="C4097" i="6"/>
  <c r="E4097" i="6"/>
  <c r="F4097" i="6"/>
  <c r="K4097" i="6"/>
  <c r="C4098" i="6"/>
  <c r="E4098" i="6"/>
  <c r="F4098" i="6"/>
  <c r="K4098" i="6"/>
  <c r="C4099" i="6"/>
  <c r="E4099" i="6"/>
  <c r="F4099" i="6"/>
  <c r="K4099" i="6"/>
  <c r="C4100" i="6"/>
  <c r="E4100" i="6"/>
  <c r="F4100" i="6"/>
  <c r="K4100" i="6"/>
  <c r="C4101" i="6"/>
  <c r="E4101" i="6"/>
  <c r="F4101" i="6"/>
  <c r="K4101" i="6"/>
  <c r="C4102" i="6"/>
  <c r="E4102" i="6"/>
  <c r="F4102" i="6"/>
  <c r="K4102" i="6"/>
  <c r="C4103" i="6"/>
  <c r="E4103" i="6"/>
  <c r="F4103" i="6"/>
  <c r="K4103" i="6"/>
  <c r="C4104" i="6"/>
  <c r="E4104" i="6"/>
  <c r="F4104" i="6"/>
  <c r="K4104" i="6"/>
  <c r="C4105" i="6"/>
  <c r="E4105" i="6"/>
  <c r="F4105" i="6"/>
  <c r="K4105" i="6"/>
  <c r="C4106" i="6"/>
  <c r="E4106" i="6"/>
  <c r="F4106" i="6"/>
  <c r="K4106" i="6"/>
  <c r="C4107" i="6"/>
  <c r="E4107" i="6"/>
  <c r="F4107" i="6"/>
  <c r="K4107" i="6"/>
  <c r="C4108" i="6"/>
  <c r="E4108" i="6"/>
  <c r="F4108" i="6"/>
  <c r="K4108" i="6"/>
  <c r="C4109" i="6"/>
  <c r="E4109" i="6"/>
  <c r="F4109" i="6"/>
  <c r="K4109" i="6"/>
  <c r="C4110" i="6"/>
  <c r="E4110" i="6"/>
  <c r="F4110" i="6"/>
  <c r="K4110" i="6"/>
  <c r="C4111" i="6"/>
  <c r="E4111" i="6"/>
  <c r="F4111" i="6"/>
  <c r="K4111" i="6"/>
  <c r="C4112" i="6"/>
  <c r="E4112" i="6"/>
  <c r="F4112" i="6"/>
  <c r="K4112" i="6"/>
  <c r="C4113" i="6"/>
  <c r="E4113" i="6"/>
  <c r="F4113" i="6"/>
  <c r="K4113" i="6"/>
  <c r="C4114" i="6"/>
  <c r="E4114" i="6"/>
  <c r="F4114" i="6"/>
  <c r="K4114" i="6"/>
  <c r="C4115" i="6"/>
  <c r="E4115" i="6"/>
  <c r="F4115" i="6"/>
  <c r="K4115" i="6"/>
  <c r="C4116" i="6"/>
  <c r="E4116" i="6"/>
  <c r="F4116" i="6"/>
  <c r="K4116" i="6"/>
  <c r="C4117" i="6"/>
  <c r="E4117" i="6"/>
  <c r="F4117" i="6"/>
  <c r="K4117" i="6"/>
  <c r="C4118" i="6"/>
  <c r="E4118" i="6"/>
  <c r="F4118" i="6"/>
  <c r="K4118" i="6"/>
  <c r="C4119" i="6"/>
  <c r="E4119" i="6"/>
  <c r="F4119" i="6"/>
  <c r="K4119" i="6"/>
  <c r="C4120" i="6"/>
  <c r="E4120" i="6"/>
  <c r="F4120" i="6"/>
  <c r="K4120" i="6"/>
  <c r="C4121" i="6"/>
  <c r="E4121" i="6"/>
  <c r="F4121" i="6"/>
  <c r="K4121" i="6"/>
  <c r="C4122" i="6"/>
  <c r="E4122" i="6"/>
  <c r="F4122" i="6"/>
  <c r="K4122" i="6"/>
  <c r="C4123" i="6"/>
  <c r="E4123" i="6"/>
  <c r="F4123" i="6"/>
  <c r="K4123" i="6"/>
  <c r="C4124" i="6"/>
  <c r="E4124" i="6"/>
  <c r="F4124" i="6"/>
  <c r="K4124" i="6"/>
  <c r="C4125" i="6"/>
  <c r="E4125" i="6"/>
  <c r="F4125" i="6"/>
  <c r="K4125" i="6"/>
  <c r="C4126" i="6"/>
  <c r="E4126" i="6"/>
  <c r="F4126" i="6"/>
  <c r="K4126" i="6"/>
  <c r="C4127" i="6"/>
  <c r="E4127" i="6"/>
  <c r="F4127" i="6"/>
  <c r="K4127" i="6"/>
  <c r="C4128" i="6"/>
  <c r="E4128" i="6"/>
  <c r="F4128" i="6"/>
  <c r="K4128" i="6"/>
  <c r="C4129" i="6"/>
  <c r="E4129" i="6"/>
  <c r="F4129" i="6"/>
  <c r="K4129" i="6"/>
  <c r="C4130" i="6"/>
  <c r="E4130" i="6"/>
  <c r="F4130" i="6"/>
  <c r="K4130" i="6"/>
  <c r="C4131" i="6"/>
  <c r="E4131" i="6"/>
  <c r="F4131" i="6"/>
  <c r="K4131" i="6"/>
  <c r="C4132" i="6"/>
  <c r="E4132" i="6"/>
  <c r="F4132" i="6"/>
  <c r="K4132" i="6"/>
  <c r="C4133" i="6"/>
  <c r="E4133" i="6"/>
  <c r="F4133" i="6"/>
  <c r="K4133" i="6"/>
  <c r="C4134" i="6"/>
  <c r="E4134" i="6"/>
  <c r="F4134" i="6"/>
  <c r="K4134" i="6"/>
  <c r="C4135" i="6"/>
  <c r="E4135" i="6"/>
  <c r="F4135" i="6"/>
  <c r="K4135" i="6"/>
  <c r="C4136" i="6"/>
  <c r="E4136" i="6"/>
  <c r="F4136" i="6"/>
  <c r="K4136" i="6"/>
  <c r="C4137" i="6"/>
  <c r="E4137" i="6"/>
  <c r="F4137" i="6"/>
  <c r="K4137" i="6"/>
  <c r="C4138" i="6"/>
  <c r="E4138" i="6"/>
  <c r="F4138" i="6"/>
  <c r="K4138" i="6"/>
  <c r="C4139" i="6"/>
  <c r="E4139" i="6"/>
  <c r="F4139" i="6"/>
  <c r="K4139" i="6"/>
  <c r="C4140" i="6"/>
  <c r="E4140" i="6"/>
  <c r="F4140" i="6"/>
  <c r="K4140" i="6"/>
  <c r="C4141" i="6"/>
  <c r="E4141" i="6"/>
  <c r="F4141" i="6"/>
  <c r="K4141" i="6"/>
  <c r="C4142" i="6"/>
  <c r="E4142" i="6"/>
  <c r="F4142" i="6"/>
  <c r="K4142" i="6"/>
  <c r="C4143" i="6"/>
  <c r="E4143" i="6"/>
  <c r="F4143" i="6"/>
  <c r="K4143" i="6"/>
  <c r="C4144" i="6"/>
  <c r="E4144" i="6"/>
  <c r="F4144" i="6"/>
  <c r="K4144" i="6"/>
  <c r="C4145" i="6"/>
  <c r="E4145" i="6"/>
  <c r="F4145" i="6"/>
  <c r="K4145" i="6"/>
  <c r="C4146" i="6"/>
  <c r="E4146" i="6"/>
  <c r="F4146" i="6"/>
  <c r="K4146" i="6"/>
  <c r="C4147" i="6"/>
  <c r="E4147" i="6"/>
  <c r="F4147" i="6"/>
  <c r="K4147" i="6"/>
  <c r="C4148" i="6"/>
  <c r="E4148" i="6"/>
  <c r="F4148" i="6"/>
  <c r="K4148" i="6"/>
  <c r="C4149" i="6"/>
  <c r="E4149" i="6"/>
  <c r="F4149" i="6"/>
  <c r="K4149" i="6"/>
  <c r="C4150" i="6"/>
  <c r="E4150" i="6"/>
  <c r="F4150" i="6"/>
  <c r="K4150" i="6"/>
  <c r="C4151" i="6"/>
  <c r="E4151" i="6"/>
  <c r="F4151" i="6"/>
  <c r="K4151" i="6"/>
  <c r="C4152" i="6"/>
  <c r="E4152" i="6"/>
  <c r="F4152" i="6"/>
  <c r="K4152" i="6"/>
  <c r="C4153" i="6"/>
  <c r="E4153" i="6"/>
  <c r="F4153" i="6"/>
  <c r="K4153" i="6"/>
  <c r="C4154" i="6"/>
  <c r="E4154" i="6"/>
  <c r="F4154" i="6"/>
  <c r="K4154" i="6"/>
  <c r="C4155" i="6"/>
  <c r="E4155" i="6"/>
  <c r="F4155" i="6"/>
  <c r="K4155" i="6"/>
  <c r="C4156" i="6"/>
  <c r="E4156" i="6"/>
  <c r="F4156" i="6"/>
  <c r="K4156" i="6"/>
  <c r="C4157" i="6"/>
  <c r="E4157" i="6"/>
  <c r="F4157" i="6"/>
  <c r="K4157" i="6"/>
  <c r="C4158" i="6"/>
  <c r="E4158" i="6"/>
  <c r="F4158" i="6"/>
  <c r="K4158" i="6"/>
  <c r="C4159" i="6"/>
  <c r="E4159" i="6"/>
  <c r="F4159" i="6"/>
  <c r="K4159" i="6"/>
  <c r="C4160" i="6"/>
  <c r="E4160" i="6"/>
  <c r="F4160" i="6"/>
  <c r="K4160" i="6"/>
  <c r="C4161" i="6"/>
  <c r="E4161" i="6"/>
  <c r="F4161" i="6"/>
  <c r="K4161" i="6"/>
  <c r="C4162" i="6"/>
  <c r="E4162" i="6"/>
  <c r="F4162" i="6"/>
  <c r="K4162" i="6"/>
  <c r="C4163" i="6"/>
  <c r="E4163" i="6"/>
  <c r="F4163" i="6"/>
  <c r="K4163" i="6"/>
  <c r="C4164" i="6"/>
  <c r="E4164" i="6"/>
  <c r="F4164" i="6"/>
  <c r="K4164" i="6"/>
  <c r="C4165" i="6"/>
  <c r="E4165" i="6"/>
  <c r="F4165" i="6"/>
  <c r="K4165" i="6"/>
  <c r="C4166" i="6"/>
  <c r="E4166" i="6"/>
  <c r="F4166" i="6"/>
  <c r="K4166" i="6"/>
  <c r="C4167" i="6"/>
  <c r="E4167" i="6"/>
  <c r="F4167" i="6"/>
  <c r="K4167" i="6"/>
  <c r="C4168" i="6"/>
  <c r="E4168" i="6"/>
  <c r="F4168" i="6"/>
  <c r="K4168" i="6"/>
  <c r="C4169" i="6"/>
  <c r="E4169" i="6"/>
  <c r="F4169" i="6"/>
  <c r="K4169" i="6"/>
  <c r="C4170" i="6"/>
  <c r="E4170" i="6"/>
  <c r="F4170" i="6"/>
  <c r="K4170" i="6"/>
  <c r="C4171" i="6"/>
  <c r="E4171" i="6"/>
  <c r="F4171" i="6"/>
  <c r="K4171" i="6"/>
  <c r="C4172" i="6"/>
  <c r="E4172" i="6"/>
  <c r="F4172" i="6"/>
  <c r="K4172" i="6"/>
  <c r="C4173" i="6"/>
  <c r="E4173" i="6"/>
  <c r="F4173" i="6"/>
  <c r="K4173" i="6"/>
  <c r="C4174" i="6"/>
  <c r="E4174" i="6"/>
  <c r="F4174" i="6"/>
  <c r="K4174" i="6"/>
  <c r="C4175" i="6"/>
  <c r="E4175" i="6"/>
  <c r="F4175" i="6"/>
  <c r="K4175" i="6"/>
  <c r="C4176" i="6"/>
  <c r="E4176" i="6"/>
  <c r="F4176" i="6"/>
  <c r="K4176" i="6"/>
  <c r="C4177" i="6"/>
  <c r="E4177" i="6"/>
  <c r="F4177" i="6"/>
  <c r="K4177" i="6"/>
  <c r="C4178" i="6"/>
  <c r="E4178" i="6"/>
  <c r="F4178" i="6"/>
  <c r="K4178" i="6"/>
  <c r="C4179" i="6"/>
  <c r="E4179" i="6"/>
  <c r="F4179" i="6"/>
  <c r="K4179" i="6"/>
  <c r="C4180" i="6"/>
  <c r="E4180" i="6"/>
  <c r="F4180" i="6"/>
  <c r="K4180" i="6"/>
  <c r="C4181" i="6"/>
  <c r="E4181" i="6"/>
  <c r="F4181" i="6"/>
  <c r="K4181" i="6"/>
  <c r="C4182" i="6"/>
  <c r="E4182" i="6"/>
  <c r="F4182" i="6"/>
  <c r="K4182" i="6"/>
  <c r="C4183" i="6"/>
  <c r="E4183" i="6"/>
  <c r="F4183" i="6"/>
  <c r="K4183" i="6"/>
  <c r="C4184" i="6"/>
  <c r="E4184" i="6"/>
  <c r="F4184" i="6"/>
  <c r="K4184" i="6"/>
  <c r="C4185" i="6"/>
  <c r="E4185" i="6"/>
  <c r="F4185" i="6"/>
  <c r="K4185" i="6"/>
  <c r="C4186" i="6"/>
  <c r="E4186" i="6"/>
  <c r="F4186" i="6"/>
  <c r="K4186" i="6"/>
  <c r="C4187" i="6"/>
  <c r="E4187" i="6"/>
  <c r="F4187" i="6"/>
  <c r="K4187" i="6"/>
  <c r="C4188" i="6"/>
  <c r="E4188" i="6"/>
  <c r="F4188" i="6"/>
  <c r="K4188" i="6"/>
  <c r="C4189" i="6"/>
  <c r="E4189" i="6"/>
  <c r="F4189" i="6"/>
  <c r="K4189" i="6"/>
  <c r="C4190" i="6"/>
  <c r="E4190" i="6"/>
  <c r="F4190" i="6"/>
  <c r="K4190" i="6"/>
  <c r="C4191" i="6"/>
  <c r="E4191" i="6"/>
  <c r="F4191" i="6"/>
  <c r="K4191" i="6"/>
  <c r="C4192" i="6"/>
  <c r="E4192" i="6"/>
  <c r="F4192" i="6"/>
  <c r="K4192" i="6"/>
  <c r="C4193" i="6"/>
  <c r="E4193" i="6"/>
  <c r="F4193" i="6"/>
  <c r="K4193" i="6"/>
  <c r="C4194" i="6"/>
  <c r="E4194" i="6"/>
  <c r="F4194" i="6"/>
  <c r="K4194" i="6"/>
  <c r="C4195" i="6"/>
  <c r="E4195" i="6"/>
  <c r="F4195" i="6"/>
  <c r="K4195" i="6"/>
  <c r="C4196" i="6"/>
  <c r="E4196" i="6"/>
  <c r="F4196" i="6"/>
  <c r="K4196" i="6"/>
  <c r="C4197" i="6"/>
  <c r="E4197" i="6"/>
  <c r="F4197" i="6"/>
  <c r="K4197" i="6"/>
  <c r="C4198" i="6"/>
  <c r="E4198" i="6"/>
  <c r="F4198" i="6"/>
  <c r="K4198" i="6"/>
  <c r="C4199" i="6"/>
  <c r="E4199" i="6"/>
  <c r="F4199" i="6"/>
  <c r="K4199" i="6"/>
  <c r="C4200" i="6"/>
  <c r="E4200" i="6"/>
  <c r="F4200" i="6"/>
  <c r="K4200" i="6"/>
  <c r="C4201" i="6"/>
  <c r="E4201" i="6"/>
  <c r="F4201" i="6"/>
  <c r="K4201" i="6"/>
  <c r="C4202" i="6"/>
  <c r="E4202" i="6"/>
  <c r="F4202" i="6"/>
  <c r="K4202" i="6"/>
  <c r="C4203" i="6"/>
  <c r="E4203" i="6"/>
  <c r="F4203" i="6"/>
  <c r="K4203" i="6"/>
  <c r="C4204" i="6"/>
  <c r="E4204" i="6"/>
  <c r="F4204" i="6"/>
  <c r="K4204" i="6"/>
  <c r="C4205" i="6"/>
  <c r="E4205" i="6"/>
  <c r="F4205" i="6"/>
  <c r="K4205" i="6"/>
  <c r="C4206" i="6"/>
  <c r="E4206" i="6"/>
  <c r="F4206" i="6"/>
  <c r="K4206" i="6"/>
  <c r="C4207" i="6"/>
  <c r="E4207" i="6"/>
  <c r="F4207" i="6"/>
  <c r="K4207" i="6"/>
  <c r="C4208" i="6"/>
  <c r="E4208" i="6"/>
  <c r="F4208" i="6"/>
  <c r="K4208" i="6"/>
  <c r="C4209" i="6"/>
  <c r="E4209" i="6"/>
  <c r="F4209" i="6"/>
  <c r="K4209" i="6"/>
  <c r="C4210" i="6"/>
  <c r="E4210" i="6"/>
  <c r="F4210" i="6"/>
  <c r="K4210" i="6"/>
  <c r="C4211" i="6"/>
  <c r="E4211" i="6"/>
  <c r="F4211" i="6"/>
  <c r="K4211" i="6"/>
  <c r="C4212" i="6"/>
  <c r="E4212" i="6"/>
  <c r="F4212" i="6"/>
  <c r="K4212" i="6"/>
  <c r="C4213" i="6"/>
  <c r="E4213" i="6"/>
  <c r="F4213" i="6"/>
  <c r="K4213" i="6"/>
  <c r="C4214" i="6"/>
  <c r="E4214" i="6"/>
  <c r="F4214" i="6"/>
  <c r="K4214" i="6"/>
  <c r="C4215" i="6"/>
  <c r="E4215" i="6"/>
  <c r="F4215" i="6"/>
  <c r="K4215" i="6"/>
  <c r="C4216" i="6"/>
  <c r="E4216" i="6"/>
  <c r="F4216" i="6"/>
  <c r="K4216" i="6"/>
  <c r="C4217" i="6"/>
  <c r="E4217" i="6"/>
  <c r="F4217" i="6"/>
  <c r="K4217" i="6"/>
  <c r="C4218" i="6"/>
  <c r="E4218" i="6"/>
  <c r="F4218" i="6"/>
  <c r="K4218" i="6"/>
  <c r="C4219" i="6"/>
  <c r="E4219" i="6"/>
  <c r="F4219" i="6"/>
  <c r="K4219" i="6"/>
  <c r="C4220" i="6"/>
  <c r="E4220" i="6"/>
  <c r="F4220" i="6"/>
  <c r="K4220" i="6"/>
  <c r="C4221" i="6"/>
  <c r="E4221" i="6"/>
  <c r="F4221" i="6"/>
  <c r="K4221" i="6"/>
  <c r="C4222" i="6"/>
  <c r="E4222" i="6"/>
  <c r="F4222" i="6"/>
  <c r="K4222" i="6"/>
  <c r="C4223" i="6"/>
  <c r="E4223" i="6"/>
  <c r="F4223" i="6"/>
  <c r="K4223" i="6"/>
  <c r="C4224" i="6"/>
  <c r="E4224" i="6"/>
  <c r="F4224" i="6"/>
  <c r="K4224" i="6"/>
  <c r="C4225" i="6"/>
  <c r="E4225" i="6"/>
  <c r="F4225" i="6"/>
  <c r="K4225" i="6"/>
  <c r="C4226" i="6"/>
  <c r="E4226" i="6"/>
  <c r="F4226" i="6"/>
  <c r="K4226" i="6"/>
  <c r="C4227" i="6"/>
  <c r="E4227" i="6"/>
  <c r="F4227" i="6"/>
  <c r="K4227" i="6"/>
  <c r="C4228" i="6"/>
  <c r="E4228" i="6"/>
  <c r="F4228" i="6"/>
  <c r="K4228" i="6"/>
  <c r="C4229" i="6"/>
  <c r="E4229" i="6"/>
  <c r="F4229" i="6"/>
  <c r="K4229" i="6"/>
  <c r="C4230" i="6"/>
  <c r="E4230" i="6"/>
  <c r="F4230" i="6"/>
  <c r="K4230" i="6"/>
  <c r="C4231" i="6"/>
  <c r="E4231" i="6"/>
  <c r="F4231" i="6"/>
  <c r="K4231" i="6"/>
  <c r="C4232" i="6"/>
  <c r="E4232" i="6"/>
  <c r="F4232" i="6"/>
  <c r="K4232" i="6"/>
  <c r="C4233" i="6"/>
  <c r="E4233" i="6"/>
  <c r="F4233" i="6"/>
  <c r="K4233" i="6"/>
  <c r="C4234" i="6"/>
  <c r="E4234" i="6"/>
  <c r="F4234" i="6"/>
  <c r="K4234" i="6"/>
  <c r="C4235" i="6"/>
  <c r="E4235" i="6"/>
  <c r="F4235" i="6"/>
  <c r="K4235" i="6"/>
  <c r="C4236" i="6"/>
  <c r="E4236" i="6"/>
  <c r="F4236" i="6"/>
  <c r="K4236" i="6"/>
  <c r="C4237" i="6"/>
  <c r="E4237" i="6"/>
  <c r="F4237" i="6"/>
  <c r="K4237" i="6"/>
  <c r="C4238" i="6"/>
  <c r="E4238" i="6"/>
  <c r="F4238" i="6"/>
  <c r="K4238" i="6"/>
  <c r="C4239" i="6"/>
  <c r="E4239" i="6"/>
  <c r="F4239" i="6"/>
  <c r="K4239" i="6"/>
  <c r="C4240" i="6"/>
  <c r="E4240" i="6"/>
  <c r="F4240" i="6"/>
  <c r="K4240" i="6"/>
  <c r="C4241" i="6"/>
  <c r="E4241" i="6"/>
  <c r="F4241" i="6"/>
  <c r="K4241" i="6"/>
  <c r="C4242" i="6"/>
  <c r="E4242" i="6"/>
  <c r="F4242" i="6"/>
  <c r="K4242" i="6"/>
  <c r="C4243" i="6"/>
  <c r="E4243" i="6"/>
  <c r="F4243" i="6"/>
  <c r="K4243" i="6"/>
  <c r="C4244" i="6"/>
  <c r="E4244" i="6"/>
  <c r="F4244" i="6"/>
  <c r="K4244" i="6"/>
  <c r="C4245" i="6"/>
  <c r="E4245" i="6"/>
  <c r="F4245" i="6"/>
  <c r="K4245" i="6"/>
  <c r="C4246" i="6"/>
  <c r="E4246" i="6"/>
  <c r="F4246" i="6"/>
  <c r="K4246" i="6"/>
  <c r="C4247" i="6"/>
  <c r="E4247" i="6"/>
  <c r="F4247" i="6"/>
  <c r="K4247" i="6"/>
  <c r="C4248" i="6"/>
  <c r="E4248" i="6"/>
  <c r="F4248" i="6"/>
  <c r="K4248" i="6"/>
  <c r="C4249" i="6"/>
  <c r="E4249" i="6"/>
  <c r="F4249" i="6"/>
  <c r="K4249" i="6"/>
  <c r="C4250" i="6"/>
  <c r="E4250" i="6"/>
  <c r="F4250" i="6"/>
  <c r="K4250" i="6"/>
  <c r="C4251" i="6"/>
  <c r="E4251" i="6"/>
  <c r="F4251" i="6"/>
  <c r="K4251" i="6"/>
  <c r="C4252" i="6"/>
  <c r="E4252" i="6"/>
  <c r="F4252" i="6"/>
  <c r="K4252" i="6"/>
  <c r="C4253" i="6"/>
  <c r="E4253" i="6"/>
  <c r="F4253" i="6"/>
  <c r="K4253" i="6"/>
  <c r="C4254" i="6"/>
  <c r="E4254" i="6"/>
  <c r="F4254" i="6"/>
  <c r="K4254" i="6"/>
  <c r="C4255" i="6"/>
  <c r="E4255" i="6"/>
  <c r="F4255" i="6"/>
  <c r="K4255" i="6"/>
  <c r="C4256" i="6"/>
  <c r="E4256" i="6"/>
  <c r="F4256" i="6"/>
  <c r="K4256" i="6"/>
  <c r="C4257" i="6"/>
  <c r="E4257" i="6"/>
  <c r="F4257" i="6"/>
  <c r="K4257" i="6"/>
  <c r="C4258" i="6"/>
  <c r="E4258" i="6"/>
  <c r="F4258" i="6"/>
  <c r="K4258" i="6"/>
  <c r="C4259" i="6"/>
  <c r="E4259" i="6"/>
  <c r="F4259" i="6"/>
  <c r="K4259" i="6"/>
  <c r="C4260" i="6"/>
  <c r="E4260" i="6"/>
  <c r="F4260" i="6"/>
  <c r="K4260" i="6"/>
  <c r="C4261" i="6"/>
  <c r="E4261" i="6"/>
  <c r="F4261" i="6"/>
  <c r="K4261" i="6"/>
  <c r="C4262" i="6"/>
  <c r="E4262" i="6"/>
  <c r="F4262" i="6"/>
  <c r="K4262" i="6"/>
  <c r="C4263" i="6"/>
  <c r="E4263" i="6"/>
  <c r="F4263" i="6"/>
  <c r="K4263" i="6"/>
  <c r="C4264" i="6"/>
  <c r="E4264" i="6"/>
  <c r="F4264" i="6"/>
  <c r="K4264" i="6"/>
  <c r="C4265" i="6"/>
  <c r="E4265" i="6"/>
  <c r="F4265" i="6"/>
  <c r="K4265" i="6"/>
  <c r="C4266" i="6"/>
  <c r="E4266" i="6"/>
  <c r="F4266" i="6"/>
  <c r="K4266" i="6"/>
  <c r="C4267" i="6"/>
  <c r="E4267" i="6"/>
  <c r="F4267" i="6"/>
  <c r="K4267" i="6"/>
  <c r="C4268" i="6"/>
  <c r="E4268" i="6"/>
  <c r="F4268" i="6"/>
  <c r="K4268" i="6"/>
  <c r="C4269" i="6"/>
  <c r="E4269" i="6"/>
  <c r="F4269" i="6"/>
  <c r="K4269" i="6"/>
  <c r="C4270" i="6"/>
  <c r="E4270" i="6"/>
  <c r="F4270" i="6"/>
  <c r="K4270" i="6"/>
  <c r="C4271" i="6"/>
  <c r="E4271" i="6"/>
  <c r="F4271" i="6"/>
  <c r="K4271" i="6"/>
  <c r="C4272" i="6"/>
  <c r="E4272" i="6"/>
  <c r="F4272" i="6"/>
  <c r="K4272" i="6"/>
  <c r="C4273" i="6"/>
  <c r="E4273" i="6"/>
  <c r="F4273" i="6"/>
  <c r="K4273" i="6"/>
  <c r="C4274" i="6"/>
  <c r="E4274" i="6"/>
  <c r="F4274" i="6"/>
  <c r="K4274" i="6"/>
  <c r="C4275" i="6"/>
  <c r="E4275" i="6"/>
  <c r="F4275" i="6"/>
  <c r="K4275" i="6"/>
  <c r="C4276" i="6"/>
  <c r="E4276" i="6"/>
  <c r="F4276" i="6"/>
  <c r="K4276" i="6"/>
  <c r="C4277" i="6"/>
  <c r="E4277" i="6"/>
  <c r="F4277" i="6"/>
  <c r="K4277" i="6"/>
  <c r="C4278" i="6"/>
  <c r="E4278" i="6"/>
  <c r="F4278" i="6"/>
  <c r="K4278" i="6"/>
  <c r="C4279" i="6"/>
  <c r="E4279" i="6"/>
  <c r="F4279" i="6"/>
  <c r="K4279" i="6"/>
  <c r="C4280" i="6"/>
  <c r="E4280" i="6"/>
  <c r="F4280" i="6"/>
  <c r="K4280" i="6"/>
  <c r="C4281" i="6"/>
  <c r="E4281" i="6"/>
  <c r="F4281" i="6"/>
  <c r="K4281" i="6"/>
  <c r="C4282" i="6"/>
  <c r="E4282" i="6"/>
  <c r="F4282" i="6"/>
  <c r="K4282" i="6"/>
  <c r="C4283" i="6"/>
  <c r="E4283" i="6"/>
  <c r="F4283" i="6"/>
  <c r="K4283" i="6"/>
  <c r="C4284" i="6"/>
  <c r="E4284" i="6"/>
  <c r="F4284" i="6"/>
  <c r="K4284" i="6"/>
  <c r="C4285" i="6"/>
  <c r="E4285" i="6"/>
  <c r="F4285" i="6"/>
  <c r="K4285" i="6"/>
  <c r="C4286" i="6"/>
  <c r="E4286" i="6"/>
  <c r="F4286" i="6"/>
  <c r="K4286" i="6"/>
  <c r="C4287" i="6"/>
  <c r="E4287" i="6"/>
  <c r="F4287" i="6"/>
  <c r="K4287" i="6"/>
  <c r="C4288" i="6"/>
  <c r="E4288" i="6"/>
  <c r="F4288" i="6"/>
  <c r="K4288" i="6"/>
  <c r="C4289" i="6"/>
  <c r="E4289" i="6"/>
  <c r="F4289" i="6"/>
  <c r="K4289" i="6"/>
  <c r="C4290" i="6"/>
  <c r="E4290" i="6"/>
  <c r="F4290" i="6"/>
  <c r="K4290" i="6"/>
  <c r="C4291" i="6"/>
  <c r="E4291" i="6"/>
  <c r="F4291" i="6"/>
  <c r="K4291" i="6"/>
  <c r="C4292" i="6"/>
  <c r="E4292" i="6"/>
  <c r="F4292" i="6"/>
  <c r="K4292" i="6"/>
  <c r="C4293" i="6"/>
  <c r="E4293" i="6"/>
  <c r="F4293" i="6"/>
  <c r="K4293" i="6"/>
  <c r="C4294" i="6"/>
  <c r="E4294" i="6"/>
  <c r="F4294" i="6"/>
  <c r="K4294" i="6"/>
  <c r="C4295" i="6"/>
  <c r="E4295" i="6"/>
  <c r="F4295" i="6"/>
  <c r="K4295" i="6"/>
  <c r="C4296" i="6"/>
  <c r="E4296" i="6"/>
  <c r="F4296" i="6"/>
  <c r="K4296" i="6"/>
  <c r="C4297" i="6"/>
  <c r="E4297" i="6"/>
  <c r="F4297" i="6"/>
  <c r="K4297" i="6"/>
  <c r="C4298" i="6"/>
  <c r="E4298" i="6"/>
  <c r="F4298" i="6"/>
  <c r="K4298" i="6"/>
  <c r="C4299" i="6"/>
  <c r="E4299" i="6"/>
  <c r="F4299" i="6"/>
  <c r="K4299" i="6"/>
  <c r="C4300" i="6"/>
  <c r="E4300" i="6"/>
  <c r="F4300" i="6"/>
  <c r="K4300" i="6"/>
  <c r="C4301" i="6"/>
  <c r="E4301" i="6"/>
  <c r="F4301" i="6"/>
  <c r="K4301" i="6"/>
  <c r="C4302" i="6"/>
  <c r="E4302" i="6"/>
  <c r="F4302" i="6"/>
  <c r="K4302" i="6"/>
  <c r="C4303" i="6"/>
  <c r="E4303" i="6"/>
  <c r="F4303" i="6"/>
  <c r="K4303" i="6"/>
  <c r="C4304" i="6"/>
  <c r="E4304" i="6"/>
  <c r="F4304" i="6"/>
  <c r="K4304" i="6"/>
  <c r="C4305" i="6"/>
  <c r="E4305" i="6"/>
  <c r="F4305" i="6"/>
  <c r="K4305" i="6"/>
  <c r="C4306" i="6"/>
  <c r="E4306" i="6"/>
  <c r="F4306" i="6"/>
  <c r="K4306" i="6"/>
  <c r="C4307" i="6"/>
  <c r="E4307" i="6"/>
  <c r="F4307" i="6"/>
  <c r="K4307" i="6"/>
  <c r="C4308" i="6"/>
  <c r="E4308" i="6"/>
  <c r="F4308" i="6"/>
  <c r="K4308" i="6"/>
  <c r="C4309" i="6"/>
  <c r="E4309" i="6"/>
  <c r="F4309" i="6"/>
  <c r="K4309" i="6"/>
  <c r="C4310" i="6"/>
  <c r="E4310" i="6"/>
  <c r="F4310" i="6"/>
  <c r="K4310" i="6"/>
  <c r="C4311" i="6"/>
  <c r="E4311" i="6"/>
  <c r="F4311" i="6"/>
  <c r="K4311" i="6"/>
  <c r="C4312" i="6"/>
  <c r="E4312" i="6"/>
  <c r="F4312" i="6"/>
  <c r="K4312" i="6"/>
  <c r="C4313" i="6"/>
  <c r="E4313" i="6"/>
  <c r="F4313" i="6"/>
  <c r="K4313" i="6"/>
  <c r="C4314" i="6"/>
  <c r="E4314" i="6"/>
  <c r="F4314" i="6"/>
  <c r="K4314" i="6"/>
  <c r="C4315" i="6"/>
  <c r="E4315" i="6"/>
  <c r="F4315" i="6"/>
  <c r="K4315" i="6"/>
  <c r="C4316" i="6"/>
  <c r="E4316" i="6"/>
  <c r="F4316" i="6"/>
  <c r="K4316" i="6"/>
  <c r="C4317" i="6"/>
  <c r="E4317" i="6"/>
  <c r="F4317" i="6"/>
  <c r="K4317" i="6"/>
  <c r="C4318" i="6"/>
  <c r="E4318" i="6"/>
  <c r="F4318" i="6"/>
  <c r="K4318" i="6"/>
  <c r="C4319" i="6"/>
  <c r="E4319" i="6"/>
  <c r="F4319" i="6"/>
  <c r="K4319" i="6"/>
  <c r="C4320" i="6"/>
  <c r="E4320" i="6"/>
  <c r="F4320" i="6"/>
  <c r="K4320" i="6"/>
  <c r="C4321" i="6"/>
  <c r="E4321" i="6"/>
  <c r="F4321" i="6"/>
  <c r="K4321" i="6"/>
  <c r="C4322" i="6"/>
  <c r="E4322" i="6"/>
  <c r="F4322" i="6"/>
  <c r="K4322" i="6"/>
  <c r="C4323" i="6"/>
  <c r="E4323" i="6"/>
  <c r="F4323" i="6"/>
  <c r="K4323" i="6"/>
  <c r="C4324" i="6"/>
  <c r="E4324" i="6"/>
  <c r="F4324" i="6"/>
  <c r="K4324" i="6"/>
  <c r="C4325" i="6"/>
  <c r="E4325" i="6"/>
  <c r="F4325" i="6"/>
  <c r="K4325" i="6"/>
  <c r="C4326" i="6"/>
  <c r="E4326" i="6"/>
  <c r="F4326" i="6"/>
  <c r="K4326" i="6"/>
  <c r="C4327" i="6"/>
  <c r="E4327" i="6"/>
  <c r="F4327" i="6"/>
  <c r="K4327" i="6"/>
  <c r="C4328" i="6"/>
  <c r="E4328" i="6"/>
  <c r="F4328" i="6"/>
  <c r="K4328" i="6"/>
  <c r="C4329" i="6"/>
  <c r="E4329" i="6"/>
  <c r="F4329" i="6"/>
  <c r="K4329" i="6"/>
  <c r="C4330" i="6"/>
  <c r="E4330" i="6"/>
  <c r="F4330" i="6"/>
  <c r="K4330" i="6"/>
  <c r="C4331" i="6"/>
  <c r="E4331" i="6"/>
  <c r="F4331" i="6"/>
  <c r="K4331" i="6"/>
  <c r="C4332" i="6"/>
  <c r="E4332" i="6"/>
  <c r="F4332" i="6"/>
  <c r="K4332" i="6"/>
  <c r="C4333" i="6"/>
  <c r="E4333" i="6"/>
  <c r="F4333" i="6"/>
  <c r="K4333" i="6"/>
  <c r="C4334" i="6"/>
  <c r="E4334" i="6"/>
  <c r="F4334" i="6"/>
  <c r="K4334" i="6"/>
  <c r="C4335" i="6"/>
  <c r="E4335" i="6"/>
  <c r="F4335" i="6"/>
  <c r="K4335" i="6"/>
  <c r="C4336" i="6"/>
  <c r="E4336" i="6"/>
  <c r="F4336" i="6"/>
  <c r="K4336" i="6"/>
  <c r="C4337" i="6"/>
  <c r="E4337" i="6"/>
  <c r="F4337" i="6"/>
  <c r="K4337" i="6"/>
  <c r="C4338" i="6"/>
  <c r="E4338" i="6"/>
  <c r="F4338" i="6"/>
  <c r="K4338" i="6"/>
  <c r="C4339" i="6"/>
  <c r="E4339" i="6"/>
  <c r="F4339" i="6"/>
  <c r="K4339" i="6"/>
  <c r="C4340" i="6"/>
  <c r="E4340" i="6"/>
  <c r="F4340" i="6"/>
  <c r="K4340" i="6"/>
  <c r="C4341" i="6"/>
  <c r="E4341" i="6"/>
  <c r="F4341" i="6"/>
  <c r="K4341" i="6"/>
  <c r="C4342" i="6"/>
  <c r="E4342" i="6"/>
  <c r="F4342" i="6"/>
  <c r="K4342" i="6"/>
  <c r="C4343" i="6"/>
  <c r="E4343" i="6"/>
  <c r="F4343" i="6"/>
  <c r="K4343" i="6"/>
  <c r="C4344" i="6"/>
  <c r="E4344" i="6"/>
  <c r="F4344" i="6"/>
  <c r="K4344" i="6"/>
  <c r="C4345" i="6"/>
  <c r="E4345" i="6"/>
  <c r="F4345" i="6"/>
  <c r="K4345" i="6"/>
  <c r="C4346" i="6"/>
  <c r="E4346" i="6"/>
  <c r="F4346" i="6"/>
  <c r="K4346" i="6"/>
  <c r="C4347" i="6"/>
  <c r="E4347" i="6"/>
  <c r="F4347" i="6"/>
  <c r="K4347" i="6"/>
  <c r="C4348" i="6"/>
  <c r="E4348" i="6"/>
  <c r="F4348" i="6"/>
  <c r="K4348" i="6"/>
  <c r="C4349" i="6"/>
  <c r="E4349" i="6"/>
  <c r="F4349" i="6"/>
  <c r="K4349" i="6"/>
  <c r="C4350" i="6"/>
  <c r="E4350" i="6"/>
  <c r="F4350" i="6"/>
  <c r="K4350" i="6"/>
  <c r="C4351" i="6"/>
  <c r="E4351" i="6"/>
  <c r="F4351" i="6"/>
  <c r="K4351" i="6"/>
  <c r="C4352" i="6"/>
  <c r="E4352" i="6"/>
  <c r="F4352" i="6"/>
  <c r="K4352" i="6"/>
  <c r="C4353" i="6"/>
  <c r="E4353" i="6"/>
  <c r="F4353" i="6"/>
  <c r="K4353" i="6"/>
  <c r="C4354" i="6"/>
  <c r="E4354" i="6"/>
  <c r="F4354" i="6"/>
  <c r="K4354" i="6"/>
  <c r="C4355" i="6"/>
  <c r="E4355" i="6"/>
  <c r="F4355" i="6"/>
  <c r="K4355" i="6"/>
  <c r="C4356" i="6"/>
  <c r="E4356" i="6"/>
  <c r="F4356" i="6"/>
  <c r="K4356" i="6"/>
  <c r="C4357" i="6"/>
  <c r="E4357" i="6"/>
  <c r="F4357" i="6"/>
  <c r="K4357" i="6"/>
  <c r="C4358" i="6"/>
  <c r="E4358" i="6"/>
  <c r="F4358" i="6"/>
  <c r="K4358" i="6"/>
  <c r="C4359" i="6"/>
  <c r="E4359" i="6"/>
  <c r="F4359" i="6"/>
  <c r="K4359" i="6"/>
  <c r="C4360" i="6"/>
  <c r="E4360" i="6"/>
  <c r="F4360" i="6"/>
  <c r="K4360" i="6"/>
  <c r="C4361" i="6"/>
  <c r="E4361" i="6"/>
  <c r="F4361" i="6"/>
  <c r="K4361" i="6"/>
  <c r="C4362" i="6"/>
  <c r="E4362" i="6"/>
  <c r="F4362" i="6"/>
  <c r="K4362" i="6"/>
  <c r="C4363" i="6"/>
  <c r="E4363" i="6"/>
  <c r="F4363" i="6"/>
  <c r="K4363" i="6"/>
  <c r="C4364" i="6"/>
  <c r="E4364" i="6"/>
  <c r="F4364" i="6"/>
  <c r="K4364" i="6"/>
  <c r="C4365" i="6"/>
  <c r="E4365" i="6"/>
  <c r="F4365" i="6"/>
  <c r="K4365" i="6"/>
  <c r="C4366" i="6"/>
  <c r="E4366" i="6"/>
  <c r="F4366" i="6"/>
  <c r="K4366" i="6"/>
  <c r="C4367" i="6"/>
  <c r="E4367" i="6"/>
  <c r="F4367" i="6"/>
  <c r="K4367" i="6"/>
  <c r="C4368" i="6"/>
  <c r="E4368" i="6"/>
  <c r="F4368" i="6"/>
  <c r="K4368" i="6"/>
  <c r="C4369" i="6"/>
  <c r="E4369" i="6"/>
  <c r="F4369" i="6"/>
  <c r="K4369" i="6"/>
  <c r="C4370" i="6"/>
  <c r="E4370" i="6"/>
  <c r="F4370" i="6"/>
  <c r="K4370" i="6"/>
  <c r="C4371" i="6"/>
  <c r="E4371" i="6"/>
  <c r="F4371" i="6"/>
  <c r="K4371" i="6"/>
  <c r="C4372" i="6"/>
  <c r="E4372" i="6"/>
  <c r="F4372" i="6"/>
  <c r="K4372" i="6"/>
  <c r="C4373" i="6"/>
  <c r="E4373" i="6"/>
  <c r="F4373" i="6"/>
  <c r="K4373" i="6"/>
  <c r="C4374" i="6"/>
  <c r="E4374" i="6"/>
  <c r="F4374" i="6"/>
  <c r="K4374" i="6"/>
  <c r="C4375" i="6"/>
  <c r="E4375" i="6"/>
  <c r="F4375" i="6"/>
  <c r="K4375" i="6"/>
  <c r="C4376" i="6"/>
  <c r="E4376" i="6"/>
  <c r="F4376" i="6"/>
  <c r="K4376" i="6"/>
  <c r="C4377" i="6"/>
  <c r="E4377" i="6"/>
  <c r="F4377" i="6"/>
  <c r="K4377" i="6"/>
  <c r="C4378" i="6"/>
  <c r="E4378" i="6"/>
  <c r="F4378" i="6"/>
  <c r="K4378" i="6"/>
  <c r="C4379" i="6"/>
  <c r="E4379" i="6"/>
  <c r="F4379" i="6"/>
  <c r="K4379" i="6"/>
  <c r="C4380" i="6"/>
  <c r="E4380" i="6"/>
  <c r="F4380" i="6"/>
  <c r="K4380" i="6"/>
  <c r="C4381" i="6"/>
  <c r="E4381" i="6"/>
  <c r="F4381" i="6"/>
  <c r="K4381" i="6"/>
  <c r="C4382" i="6"/>
  <c r="E4382" i="6"/>
  <c r="F4382" i="6"/>
  <c r="K4382" i="6"/>
  <c r="C4383" i="6"/>
  <c r="E4383" i="6"/>
  <c r="F4383" i="6"/>
  <c r="K4383" i="6"/>
  <c r="C4384" i="6"/>
  <c r="E4384" i="6"/>
  <c r="F4384" i="6"/>
  <c r="K4384" i="6"/>
  <c r="C4385" i="6"/>
  <c r="E4385" i="6"/>
  <c r="F4385" i="6"/>
  <c r="K4385" i="6"/>
  <c r="C4386" i="6"/>
  <c r="E4386" i="6"/>
  <c r="F4386" i="6"/>
  <c r="K4386" i="6"/>
  <c r="C4387" i="6"/>
  <c r="E4387" i="6"/>
  <c r="F4387" i="6"/>
  <c r="K4387" i="6"/>
  <c r="C4388" i="6"/>
  <c r="E4388" i="6"/>
  <c r="F4388" i="6"/>
  <c r="K4388" i="6"/>
  <c r="C4389" i="6"/>
  <c r="E4389" i="6"/>
  <c r="F4389" i="6"/>
  <c r="K4389" i="6"/>
  <c r="C4390" i="6"/>
  <c r="E4390" i="6"/>
  <c r="F4390" i="6"/>
  <c r="K4390" i="6"/>
  <c r="C4391" i="6"/>
  <c r="E4391" i="6"/>
  <c r="F4391" i="6"/>
  <c r="K4391" i="6"/>
  <c r="C4392" i="6"/>
  <c r="E4392" i="6"/>
  <c r="F4392" i="6"/>
  <c r="K4392" i="6"/>
  <c r="C4393" i="6"/>
  <c r="E4393" i="6"/>
  <c r="F4393" i="6"/>
  <c r="K4393" i="6"/>
  <c r="C4394" i="6"/>
  <c r="E4394" i="6"/>
  <c r="F4394" i="6"/>
  <c r="K4394" i="6"/>
  <c r="C4395" i="6"/>
  <c r="E4395" i="6"/>
  <c r="F4395" i="6"/>
  <c r="K4395" i="6"/>
  <c r="C4396" i="6"/>
  <c r="E4396" i="6"/>
  <c r="F4396" i="6"/>
  <c r="K4396" i="6"/>
  <c r="C4397" i="6"/>
  <c r="E4397" i="6"/>
  <c r="F4397" i="6"/>
  <c r="K4397" i="6"/>
  <c r="C4398" i="6"/>
  <c r="E4398" i="6"/>
  <c r="F4398" i="6"/>
  <c r="K4398" i="6"/>
  <c r="C4399" i="6"/>
  <c r="E4399" i="6"/>
  <c r="F4399" i="6"/>
  <c r="K4399" i="6"/>
  <c r="C4400" i="6"/>
  <c r="E4400" i="6"/>
  <c r="F4400" i="6"/>
  <c r="K4400" i="6"/>
  <c r="C4401" i="6"/>
  <c r="E4401" i="6"/>
  <c r="F4401" i="6"/>
  <c r="K4401" i="6"/>
  <c r="C4402" i="6"/>
  <c r="E4402" i="6"/>
  <c r="F4402" i="6"/>
  <c r="K4402" i="6"/>
  <c r="C4403" i="6"/>
  <c r="E4403" i="6"/>
  <c r="F4403" i="6"/>
  <c r="K4403" i="6"/>
  <c r="C4404" i="6"/>
  <c r="E4404" i="6"/>
  <c r="F4404" i="6"/>
  <c r="K4404" i="6"/>
  <c r="C4405" i="6"/>
  <c r="E4405" i="6"/>
  <c r="F4405" i="6"/>
  <c r="K4405" i="6"/>
  <c r="C4406" i="6"/>
  <c r="E4406" i="6"/>
  <c r="F4406" i="6"/>
  <c r="K4406" i="6"/>
  <c r="C4407" i="6"/>
  <c r="E4407" i="6"/>
  <c r="F4407" i="6"/>
  <c r="K4407" i="6"/>
  <c r="C4408" i="6"/>
  <c r="E4408" i="6"/>
  <c r="F4408" i="6"/>
  <c r="K4408" i="6"/>
  <c r="C4409" i="6"/>
  <c r="E4409" i="6"/>
  <c r="F4409" i="6"/>
  <c r="K4409" i="6"/>
  <c r="C4410" i="6"/>
  <c r="E4410" i="6"/>
  <c r="F4410" i="6"/>
  <c r="K4410" i="6"/>
  <c r="C4411" i="6"/>
  <c r="E4411" i="6"/>
  <c r="F4411" i="6"/>
  <c r="K4411" i="6"/>
  <c r="C4412" i="6"/>
  <c r="E4412" i="6"/>
  <c r="F4412" i="6"/>
  <c r="K4412" i="6"/>
  <c r="C4413" i="6"/>
  <c r="E4413" i="6"/>
  <c r="F4413" i="6"/>
  <c r="K4413" i="6"/>
  <c r="C4414" i="6"/>
  <c r="E4414" i="6"/>
  <c r="F4414" i="6"/>
  <c r="K4414" i="6"/>
  <c r="C4415" i="6"/>
  <c r="E4415" i="6"/>
  <c r="F4415" i="6"/>
  <c r="K4415" i="6"/>
  <c r="C4416" i="6"/>
  <c r="E4416" i="6"/>
  <c r="F4416" i="6"/>
  <c r="K4416" i="6"/>
  <c r="C4417" i="6"/>
  <c r="E4417" i="6"/>
  <c r="F4417" i="6"/>
  <c r="K4417" i="6"/>
  <c r="C4418" i="6"/>
  <c r="E4418" i="6"/>
  <c r="F4418" i="6"/>
  <c r="K4418" i="6"/>
  <c r="C4419" i="6"/>
  <c r="E4419" i="6"/>
  <c r="F4419" i="6"/>
  <c r="K4419" i="6"/>
  <c r="C4420" i="6"/>
  <c r="E4420" i="6"/>
  <c r="F4420" i="6"/>
  <c r="K4420" i="6"/>
  <c r="C4421" i="6"/>
  <c r="E4421" i="6"/>
  <c r="F4421" i="6"/>
  <c r="K4421" i="6"/>
  <c r="C4422" i="6"/>
  <c r="E4422" i="6"/>
  <c r="F4422" i="6"/>
  <c r="K4422" i="6"/>
  <c r="C4423" i="6"/>
  <c r="E4423" i="6"/>
  <c r="F4423" i="6"/>
  <c r="K4423" i="6"/>
  <c r="C4424" i="6"/>
  <c r="E4424" i="6"/>
  <c r="F4424" i="6"/>
  <c r="K4424" i="6"/>
  <c r="C4425" i="6"/>
  <c r="E4425" i="6"/>
  <c r="F4425" i="6"/>
  <c r="K4425" i="6"/>
  <c r="C4426" i="6"/>
  <c r="E4426" i="6"/>
  <c r="F4426" i="6"/>
  <c r="K4426" i="6"/>
  <c r="C4427" i="6"/>
  <c r="E4427" i="6"/>
  <c r="F4427" i="6"/>
  <c r="K4427" i="6"/>
  <c r="C4428" i="6"/>
  <c r="E4428" i="6"/>
  <c r="F4428" i="6"/>
  <c r="K4428" i="6"/>
  <c r="C4429" i="6"/>
  <c r="E4429" i="6"/>
  <c r="F4429" i="6"/>
  <c r="K4429" i="6"/>
  <c r="C4430" i="6"/>
  <c r="E4430" i="6"/>
  <c r="F4430" i="6"/>
  <c r="K4430" i="6"/>
  <c r="C4431" i="6"/>
  <c r="E4431" i="6"/>
  <c r="F4431" i="6"/>
  <c r="K4431" i="6"/>
  <c r="C4432" i="6"/>
  <c r="E4432" i="6"/>
  <c r="F4432" i="6"/>
  <c r="K4432" i="6"/>
  <c r="C4433" i="6"/>
  <c r="E4433" i="6"/>
  <c r="F4433" i="6"/>
  <c r="K4433" i="6"/>
  <c r="C4434" i="6"/>
  <c r="E4434" i="6"/>
  <c r="F4434" i="6"/>
  <c r="K4434" i="6"/>
  <c r="C4435" i="6"/>
  <c r="E4435" i="6"/>
  <c r="F4435" i="6"/>
  <c r="K4435" i="6"/>
  <c r="C4436" i="6"/>
  <c r="E4436" i="6"/>
  <c r="F4436" i="6"/>
  <c r="K4436" i="6"/>
  <c r="C4437" i="6"/>
  <c r="E4437" i="6"/>
  <c r="F4437" i="6"/>
  <c r="K4437" i="6"/>
  <c r="C4438" i="6"/>
  <c r="E4438" i="6"/>
  <c r="F4438" i="6"/>
  <c r="K4438" i="6"/>
  <c r="C4439" i="6"/>
  <c r="E4439" i="6"/>
  <c r="F4439" i="6"/>
  <c r="K4439" i="6"/>
  <c r="C4440" i="6"/>
  <c r="E4440" i="6"/>
  <c r="F4440" i="6"/>
  <c r="K4440" i="6"/>
  <c r="C4441" i="6"/>
  <c r="E4441" i="6"/>
  <c r="F4441" i="6"/>
  <c r="K4441" i="6"/>
  <c r="C4442" i="6"/>
  <c r="E4442" i="6"/>
  <c r="F4442" i="6"/>
  <c r="K4442" i="6"/>
  <c r="C4443" i="6"/>
  <c r="E4443" i="6"/>
  <c r="F4443" i="6"/>
  <c r="K4443" i="6"/>
  <c r="C4444" i="6"/>
  <c r="E4444" i="6"/>
  <c r="F4444" i="6"/>
  <c r="K4444" i="6"/>
  <c r="C4445" i="6"/>
  <c r="E4445" i="6"/>
  <c r="F4445" i="6"/>
  <c r="K4445" i="6"/>
  <c r="C4446" i="6"/>
  <c r="E4446" i="6"/>
  <c r="F4446" i="6"/>
  <c r="K4446" i="6"/>
  <c r="C4447" i="6"/>
  <c r="E4447" i="6"/>
  <c r="F4447" i="6"/>
  <c r="K4447" i="6"/>
  <c r="C4448" i="6"/>
  <c r="E4448" i="6"/>
  <c r="F4448" i="6"/>
  <c r="K4448" i="6"/>
  <c r="C4449" i="6"/>
  <c r="E4449" i="6"/>
  <c r="F4449" i="6"/>
  <c r="K4449" i="6"/>
  <c r="C4450" i="6"/>
  <c r="E4450" i="6"/>
  <c r="F4450" i="6"/>
  <c r="K4450" i="6"/>
  <c r="C4451" i="6"/>
  <c r="E4451" i="6"/>
  <c r="F4451" i="6"/>
  <c r="K4451" i="6"/>
  <c r="C4452" i="6"/>
  <c r="E4452" i="6"/>
  <c r="F4452" i="6"/>
  <c r="K4452" i="6"/>
  <c r="C4453" i="6"/>
  <c r="E4453" i="6"/>
  <c r="F4453" i="6"/>
  <c r="K4453" i="6"/>
  <c r="C4454" i="6"/>
  <c r="E4454" i="6"/>
  <c r="F4454" i="6"/>
  <c r="K4454" i="6"/>
  <c r="C4455" i="6"/>
  <c r="E4455" i="6"/>
  <c r="F4455" i="6"/>
  <c r="K4455" i="6"/>
  <c r="C4456" i="6"/>
  <c r="E4456" i="6"/>
  <c r="F4456" i="6"/>
  <c r="K4456" i="6"/>
  <c r="C4457" i="6"/>
  <c r="E4457" i="6"/>
  <c r="F4457" i="6"/>
  <c r="K4457" i="6"/>
  <c r="C4458" i="6"/>
  <c r="E4458" i="6"/>
  <c r="F4458" i="6"/>
  <c r="K4458" i="6"/>
  <c r="C4459" i="6"/>
  <c r="E4459" i="6"/>
  <c r="F4459" i="6"/>
  <c r="K4459" i="6"/>
  <c r="C4460" i="6"/>
  <c r="E4460" i="6"/>
  <c r="F4460" i="6"/>
  <c r="K4460" i="6"/>
  <c r="C4461" i="6"/>
  <c r="E4461" i="6"/>
  <c r="F4461" i="6"/>
  <c r="K4461" i="6"/>
  <c r="C4462" i="6"/>
  <c r="E4462" i="6"/>
  <c r="F4462" i="6"/>
  <c r="K4462" i="6"/>
  <c r="C4463" i="6"/>
  <c r="E4463" i="6"/>
  <c r="F4463" i="6"/>
  <c r="K4463" i="6"/>
  <c r="C4464" i="6"/>
  <c r="E4464" i="6"/>
  <c r="F4464" i="6"/>
  <c r="K4464" i="6"/>
  <c r="C4465" i="6"/>
  <c r="E4465" i="6"/>
  <c r="F4465" i="6"/>
  <c r="K4465" i="6"/>
  <c r="C4466" i="6"/>
  <c r="E4466" i="6"/>
  <c r="F4466" i="6"/>
  <c r="K4466" i="6"/>
  <c r="C4467" i="6"/>
  <c r="E4467" i="6"/>
  <c r="F4467" i="6"/>
  <c r="K4467" i="6"/>
  <c r="C4468" i="6"/>
  <c r="E4468" i="6"/>
  <c r="F4468" i="6"/>
  <c r="K4468" i="6"/>
  <c r="C4469" i="6"/>
  <c r="E4469" i="6"/>
  <c r="F4469" i="6"/>
  <c r="K4469" i="6"/>
  <c r="C4470" i="6"/>
  <c r="E4470" i="6"/>
  <c r="F4470" i="6"/>
  <c r="K4470" i="6"/>
  <c r="C4471" i="6"/>
  <c r="E4471" i="6"/>
  <c r="F4471" i="6"/>
  <c r="K4471" i="6"/>
  <c r="C4472" i="6"/>
  <c r="E4472" i="6"/>
  <c r="F4472" i="6"/>
  <c r="K4472" i="6"/>
  <c r="C4473" i="6"/>
  <c r="E4473" i="6"/>
  <c r="F4473" i="6"/>
  <c r="K4473" i="6"/>
  <c r="C4474" i="6"/>
  <c r="E4474" i="6"/>
  <c r="F4474" i="6"/>
  <c r="K4474" i="6"/>
  <c r="C4475" i="6"/>
  <c r="E4475" i="6"/>
  <c r="F4475" i="6"/>
  <c r="K4475" i="6"/>
  <c r="C4476" i="6"/>
  <c r="E4476" i="6"/>
  <c r="F4476" i="6"/>
  <c r="K4476" i="6"/>
  <c r="C4477" i="6"/>
  <c r="E4477" i="6"/>
  <c r="F4477" i="6"/>
  <c r="K4477" i="6"/>
  <c r="C4478" i="6"/>
  <c r="E4478" i="6"/>
  <c r="F4478" i="6"/>
  <c r="K4478" i="6"/>
  <c r="C4479" i="6"/>
  <c r="E4479" i="6"/>
  <c r="F4479" i="6"/>
  <c r="K4479" i="6"/>
  <c r="C4480" i="6"/>
  <c r="E4480" i="6"/>
  <c r="F4480" i="6"/>
  <c r="K4480" i="6"/>
  <c r="C4481" i="6"/>
  <c r="E4481" i="6"/>
  <c r="F4481" i="6"/>
  <c r="K4481" i="6"/>
  <c r="C4482" i="6"/>
  <c r="E4482" i="6"/>
  <c r="F4482" i="6"/>
  <c r="K4482" i="6"/>
  <c r="C4483" i="6"/>
  <c r="E4483" i="6"/>
  <c r="F4483" i="6"/>
  <c r="K4483" i="6"/>
  <c r="C4484" i="6"/>
  <c r="E4484" i="6"/>
  <c r="F4484" i="6"/>
  <c r="K4484" i="6"/>
  <c r="C4485" i="6"/>
  <c r="E4485" i="6"/>
  <c r="F4485" i="6"/>
  <c r="K4485" i="6"/>
  <c r="C4486" i="6"/>
  <c r="E4486" i="6"/>
  <c r="F4486" i="6"/>
  <c r="K4486" i="6"/>
  <c r="C4487" i="6"/>
  <c r="E4487" i="6"/>
  <c r="F4487" i="6"/>
  <c r="K4487" i="6"/>
  <c r="C4488" i="6"/>
  <c r="E4488" i="6"/>
  <c r="F4488" i="6"/>
  <c r="K4488" i="6"/>
  <c r="C4489" i="6"/>
  <c r="E4489" i="6"/>
  <c r="F4489" i="6"/>
  <c r="K4489" i="6"/>
  <c r="C4490" i="6"/>
  <c r="E4490" i="6"/>
  <c r="F4490" i="6"/>
  <c r="K4490" i="6"/>
  <c r="C4491" i="6"/>
  <c r="E4491" i="6"/>
  <c r="F4491" i="6"/>
  <c r="K4491" i="6"/>
  <c r="C4492" i="6"/>
  <c r="E4492" i="6"/>
  <c r="F4492" i="6"/>
  <c r="K4492" i="6"/>
  <c r="C4493" i="6"/>
  <c r="E4493" i="6"/>
  <c r="F4493" i="6"/>
  <c r="K4493" i="6"/>
  <c r="C4494" i="6"/>
  <c r="E4494" i="6"/>
  <c r="F4494" i="6"/>
  <c r="K4494" i="6"/>
  <c r="C4495" i="6"/>
  <c r="E4495" i="6"/>
  <c r="F4495" i="6"/>
  <c r="K4495" i="6"/>
  <c r="C4496" i="6"/>
  <c r="E4496" i="6"/>
  <c r="F4496" i="6"/>
  <c r="K4496" i="6"/>
  <c r="C4497" i="6"/>
  <c r="E4497" i="6"/>
  <c r="F4497" i="6"/>
  <c r="K4497" i="6"/>
  <c r="C4498" i="6"/>
  <c r="E4498" i="6"/>
  <c r="F4498" i="6"/>
  <c r="K4498" i="6"/>
  <c r="C4499" i="6"/>
  <c r="E4499" i="6"/>
  <c r="F4499" i="6"/>
  <c r="K4499" i="6"/>
  <c r="C4500" i="6"/>
  <c r="E4500" i="6"/>
  <c r="F4500" i="6"/>
  <c r="K4500" i="6"/>
  <c r="C4501" i="6"/>
  <c r="E4501" i="6"/>
  <c r="F4501" i="6"/>
  <c r="K4501" i="6"/>
  <c r="C4502" i="6"/>
  <c r="E4502" i="6"/>
  <c r="F4502" i="6"/>
  <c r="K4502" i="6"/>
  <c r="C4503" i="6"/>
  <c r="E4503" i="6"/>
  <c r="F4503" i="6"/>
  <c r="K4503" i="6"/>
  <c r="C4504" i="6"/>
  <c r="E4504" i="6"/>
  <c r="F4504" i="6"/>
  <c r="K4504" i="6"/>
  <c r="C4505" i="6"/>
  <c r="E4505" i="6"/>
  <c r="F4505" i="6"/>
  <c r="K4505" i="6"/>
  <c r="C4506" i="6"/>
  <c r="E4506" i="6"/>
  <c r="F4506" i="6"/>
  <c r="K4506" i="6"/>
  <c r="C4507" i="6"/>
  <c r="E4507" i="6"/>
  <c r="F4507" i="6"/>
  <c r="K4507" i="6"/>
  <c r="C4508" i="6"/>
  <c r="E4508" i="6"/>
  <c r="F4508" i="6"/>
  <c r="K4508" i="6"/>
  <c r="C4509" i="6"/>
  <c r="E4509" i="6"/>
  <c r="F4509" i="6"/>
  <c r="K4509" i="6"/>
  <c r="C4510" i="6"/>
  <c r="E4510" i="6"/>
  <c r="F4510" i="6"/>
  <c r="K4510" i="6"/>
  <c r="C4511" i="6"/>
  <c r="E4511" i="6"/>
  <c r="F4511" i="6"/>
  <c r="K4511" i="6"/>
  <c r="C4512" i="6"/>
  <c r="E4512" i="6"/>
  <c r="F4512" i="6"/>
  <c r="K4512" i="6"/>
  <c r="C4513" i="6"/>
  <c r="E4513" i="6"/>
  <c r="F4513" i="6"/>
  <c r="K4513" i="6"/>
  <c r="C4514" i="6"/>
  <c r="E4514" i="6"/>
  <c r="F4514" i="6"/>
  <c r="K4514" i="6"/>
  <c r="C4515" i="6"/>
  <c r="E4515" i="6"/>
  <c r="F4515" i="6"/>
  <c r="K4515" i="6"/>
  <c r="C4516" i="6"/>
  <c r="E4516" i="6"/>
  <c r="F4516" i="6"/>
  <c r="K4516" i="6"/>
  <c r="C4517" i="6"/>
  <c r="E4517" i="6"/>
  <c r="F4517" i="6"/>
  <c r="K4517" i="6"/>
  <c r="C4518" i="6"/>
  <c r="E4518" i="6"/>
  <c r="F4518" i="6"/>
  <c r="K4518" i="6"/>
  <c r="C4519" i="6"/>
  <c r="E4519" i="6"/>
  <c r="F4519" i="6"/>
  <c r="K4519" i="6"/>
  <c r="C4520" i="6"/>
  <c r="E4520" i="6"/>
  <c r="F4520" i="6"/>
  <c r="K4520" i="6"/>
  <c r="C4521" i="6"/>
  <c r="E4521" i="6"/>
  <c r="F4521" i="6"/>
  <c r="K4521" i="6"/>
  <c r="C4522" i="6"/>
  <c r="E4522" i="6"/>
  <c r="F4522" i="6"/>
  <c r="K4522" i="6"/>
  <c r="C4523" i="6"/>
  <c r="E4523" i="6"/>
  <c r="F4523" i="6"/>
  <c r="K4523" i="6"/>
  <c r="C4524" i="6"/>
  <c r="E4524" i="6"/>
  <c r="F4524" i="6"/>
  <c r="K4524" i="6"/>
  <c r="C4525" i="6"/>
  <c r="E4525" i="6"/>
  <c r="F4525" i="6"/>
  <c r="K4525" i="6"/>
  <c r="C4526" i="6"/>
  <c r="E4526" i="6"/>
  <c r="F4526" i="6"/>
  <c r="K4526" i="6"/>
  <c r="C4527" i="6"/>
  <c r="E4527" i="6"/>
  <c r="F4527" i="6"/>
  <c r="K4527" i="6"/>
  <c r="C4528" i="6"/>
  <c r="E4528" i="6"/>
  <c r="F4528" i="6"/>
  <c r="K4528" i="6"/>
  <c r="C4529" i="6"/>
  <c r="E4529" i="6"/>
  <c r="F4529" i="6"/>
  <c r="K4529" i="6"/>
  <c r="C4530" i="6"/>
  <c r="E4530" i="6"/>
  <c r="F4530" i="6"/>
  <c r="K4530" i="6"/>
  <c r="C4531" i="6"/>
  <c r="E4531" i="6"/>
  <c r="F4531" i="6"/>
  <c r="K4531" i="6"/>
  <c r="C4532" i="6"/>
  <c r="E4532" i="6"/>
  <c r="F4532" i="6"/>
  <c r="K4532" i="6"/>
  <c r="C4533" i="6"/>
  <c r="E4533" i="6"/>
  <c r="F4533" i="6"/>
  <c r="K4533" i="6"/>
  <c r="C4534" i="6"/>
  <c r="E4534" i="6"/>
  <c r="F4534" i="6"/>
  <c r="K4534" i="6"/>
  <c r="C4535" i="6"/>
  <c r="E4535" i="6"/>
  <c r="F4535" i="6"/>
  <c r="K4535" i="6"/>
  <c r="C4536" i="6"/>
  <c r="E4536" i="6"/>
  <c r="F4536" i="6"/>
  <c r="K4536" i="6"/>
  <c r="C4537" i="6"/>
  <c r="E4537" i="6"/>
  <c r="F4537" i="6"/>
  <c r="K4537" i="6"/>
  <c r="C4538" i="6"/>
  <c r="E4538" i="6"/>
  <c r="F4538" i="6"/>
  <c r="K4538" i="6"/>
  <c r="C4539" i="6"/>
  <c r="E4539" i="6"/>
  <c r="F4539" i="6"/>
  <c r="K4539" i="6"/>
  <c r="C4540" i="6"/>
  <c r="E4540" i="6"/>
  <c r="F4540" i="6"/>
  <c r="K4540" i="6"/>
  <c r="C4541" i="6"/>
  <c r="E4541" i="6"/>
  <c r="F4541" i="6"/>
  <c r="K4541" i="6"/>
  <c r="C4542" i="6"/>
  <c r="E4542" i="6"/>
  <c r="F4542" i="6"/>
  <c r="K4542" i="6"/>
  <c r="C4543" i="6"/>
  <c r="E4543" i="6"/>
  <c r="F4543" i="6"/>
  <c r="K4543" i="6"/>
  <c r="C4544" i="6"/>
  <c r="E4544" i="6"/>
  <c r="F4544" i="6"/>
  <c r="K4544" i="6"/>
  <c r="C4545" i="6"/>
  <c r="E4545" i="6"/>
  <c r="F4545" i="6"/>
  <c r="K4545" i="6"/>
  <c r="C4546" i="6"/>
  <c r="E4546" i="6"/>
  <c r="F4546" i="6"/>
  <c r="K4546" i="6"/>
  <c r="C4547" i="6"/>
  <c r="E4547" i="6"/>
  <c r="F4547" i="6"/>
  <c r="K4547" i="6"/>
  <c r="C4548" i="6"/>
  <c r="E4548" i="6"/>
  <c r="F4548" i="6"/>
  <c r="K4548" i="6"/>
  <c r="C4549" i="6"/>
  <c r="E4549" i="6"/>
  <c r="F4549" i="6"/>
  <c r="K4549" i="6"/>
  <c r="C4550" i="6"/>
  <c r="E4550" i="6"/>
  <c r="F4550" i="6"/>
  <c r="K4550" i="6"/>
  <c r="C4551" i="6"/>
  <c r="E4551" i="6"/>
  <c r="F4551" i="6"/>
  <c r="K4551" i="6"/>
  <c r="C4552" i="6"/>
  <c r="E4552" i="6"/>
  <c r="F4552" i="6"/>
  <c r="K4552" i="6"/>
  <c r="C4553" i="6"/>
  <c r="E4553" i="6"/>
  <c r="F4553" i="6"/>
  <c r="K4553" i="6"/>
  <c r="C4554" i="6"/>
  <c r="E4554" i="6"/>
  <c r="F4554" i="6"/>
  <c r="K4554" i="6"/>
  <c r="C4555" i="6"/>
  <c r="E4555" i="6"/>
  <c r="F4555" i="6"/>
  <c r="K4555" i="6"/>
  <c r="C4556" i="6"/>
  <c r="E4556" i="6"/>
  <c r="F4556" i="6"/>
  <c r="K4556" i="6"/>
  <c r="C4557" i="6"/>
  <c r="E4557" i="6"/>
  <c r="F4557" i="6"/>
  <c r="K4557" i="6"/>
  <c r="C4558" i="6"/>
  <c r="E4558" i="6"/>
  <c r="F4558" i="6"/>
  <c r="K4558" i="6"/>
  <c r="C4559" i="6"/>
  <c r="E4559" i="6"/>
  <c r="F4559" i="6"/>
  <c r="K4559" i="6"/>
  <c r="C4560" i="6"/>
  <c r="E4560" i="6"/>
  <c r="F4560" i="6"/>
  <c r="K4560" i="6"/>
  <c r="C4561" i="6"/>
  <c r="E4561" i="6"/>
  <c r="F4561" i="6"/>
  <c r="K4561" i="6"/>
  <c r="C4562" i="6"/>
  <c r="E4562" i="6"/>
  <c r="F4562" i="6"/>
  <c r="K4562" i="6"/>
  <c r="C4563" i="6"/>
  <c r="E4563" i="6"/>
  <c r="F4563" i="6"/>
  <c r="K4563" i="6"/>
  <c r="C4564" i="6"/>
  <c r="E4564" i="6"/>
  <c r="F4564" i="6"/>
  <c r="K4564" i="6"/>
  <c r="C4565" i="6"/>
  <c r="E4565" i="6"/>
  <c r="F4565" i="6"/>
  <c r="K4565" i="6"/>
  <c r="C4566" i="6"/>
  <c r="E4566" i="6"/>
  <c r="F4566" i="6"/>
  <c r="K4566" i="6"/>
  <c r="C4567" i="6"/>
  <c r="E4567" i="6"/>
  <c r="F4567" i="6"/>
  <c r="K4567" i="6"/>
  <c r="C4568" i="6"/>
  <c r="E4568" i="6"/>
  <c r="F4568" i="6"/>
  <c r="K4568" i="6"/>
  <c r="C4569" i="6"/>
  <c r="E4569" i="6"/>
  <c r="F4569" i="6"/>
  <c r="K4569" i="6"/>
  <c r="C4570" i="6"/>
  <c r="E4570" i="6"/>
  <c r="F4570" i="6"/>
  <c r="K4570" i="6"/>
  <c r="C4571" i="6"/>
  <c r="E4571" i="6"/>
  <c r="F4571" i="6"/>
  <c r="K4571" i="6"/>
  <c r="C4572" i="6"/>
  <c r="E4572" i="6"/>
  <c r="F4572" i="6"/>
  <c r="K4572" i="6"/>
  <c r="C4573" i="6"/>
  <c r="E4573" i="6"/>
  <c r="F4573" i="6"/>
  <c r="K4573" i="6"/>
  <c r="C4574" i="6"/>
  <c r="E4574" i="6"/>
  <c r="F4574" i="6"/>
  <c r="K4574" i="6"/>
  <c r="C4575" i="6"/>
  <c r="E4575" i="6"/>
  <c r="F4575" i="6"/>
  <c r="K4575" i="6"/>
  <c r="C4576" i="6"/>
  <c r="E4576" i="6"/>
  <c r="F4576" i="6"/>
  <c r="K4576" i="6"/>
  <c r="C4577" i="6"/>
  <c r="E4577" i="6"/>
  <c r="F4577" i="6"/>
  <c r="K4577" i="6"/>
  <c r="C4578" i="6"/>
  <c r="E4578" i="6"/>
  <c r="F4578" i="6"/>
  <c r="K4578" i="6"/>
  <c r="C4579" i="6"/>
  <c r="E4579" i="6"/>
  <c r="F4579" i="6"/>
  <c r="K4579" i="6"/>
  <c r="C4580" i="6"/>
  <c r="E4580" i="6"/>
  <c r="F4580" i="6"/>
  <c r="K4580" i="6"/>
  <c r="C4581" i="6"/>
  <c r="E4581" i="6"/>
  <c r="F4581" i="6"/>
  <c r="K4581" i="6"/>
  <c r="C4582" i="6"/>
  <c r="E4582" i="6"/>
  <c r="F4582" i="6"/>
  <c r="K4582" i="6"/>
  <c r="C4583" i="6"/>
  <c r="E4583" i="6"/>
  <c r="F4583" i="6"/>
  <c r="K4583" i="6"/>
  <c r="C4584" i="6"/>
  <c r="E4584" i="6"/>
  <c r="F4584" i="6"/>
  <c r="K4584" i="6"/>
  <c r="C4585" i="6"/>
  <c r="E4585" i="6"/>
  <c r="F4585" i="6"/>
  <c r="K4585" i="6"/>
  <c r="C4586" i="6"/>
  <c r="E4586" i="6"/>
  <c r="F4586" i="6"/>
  <c r="K4586" i="6"/>
  <c r="C4587" i="6"/>
  <c r="E4587" i="6"/>
  <c r="F4587" i="6"/>
  <c r="K4587" i="6"/>
  <c r="C4588" i="6"/>
  <c r="E4588" i="6"/>
  <c r="F4588" i="6"/>
  <c r="K4588" i="6"/>
  <c r="C4589" i="6"/>
  <c r="E4589" i="6"/>
  <c r="F4589" i="6"/>
  <c r="K4589" i="6"/>
  <c r="C4590" i="6"/>
  <c r="E4590" i="6"/>
  <c r="F4590" i="6"/>
  <c r="K4590" i="6"/>
  <c r="C4591" i="6"/>
  <c r="E4591" i="6"/>
  <c r="F4591" i="6"/>
  <c r="K4591" i="6"/>
  <c r="C4592" i="6"/>
  <c r="E4592" i="6"/>
  <c r="F4592" i="6"/>
  <c r="K4592" i="6"/>
  <c r="C4593" i="6"/>
  <c r="E4593" i="6"/>
  <c r="F4593" i="6"/>
  <c r="K4593" i="6"/>
  <c r="C4594" i="6"/>
  <c r="E4594" i="6"/>
  <c r="F4594" i="6"/>
  <c r="K4594" i="6"/>
  <c r="C4595" i="6"/>
  <c r="E4595" i="6"/>
  <c r="F4595" i="6"/>
  <c r="K4595" i="6"/>
  <c r="C4596" i="6"/>
  <c r="E4596" i="6"/>
  <c r="F4596" i="6"/>
  <c r="K4596" i="6"/>
  <c r="C4597" i="6"/>
  <c r="E4597" i="6"/>
  <c r="F4597" i="6"/>
  <c r="K4597" i="6"/>
  <c r="C4598" i="6"/>
  <c r="E4598" i="6"/>
  <c r="F4598" i="6"/>
  <c r="K4598" i="6"/>
  <c r="C4599" i="6"/>
  <c r="E4599" i="6"/>
  <c r="F4599" i="6"/>
  <c r="K4599" i="6"/>
  <c r="C4600" i="6"/>
  <c r="E4600" i="6"/>
  <c r="F4600" i="6"/>
  <c r="K4600" i="6"/>
  <c r="C4601" i="6"/>
  <c r="E4601" i="6"/>
  <c r="F4601" i="6"/>
  <c r="K4601" i="6"/>
  <c r="C4602" i="6"/>
  <c r="E4602" i="6"/>
  <c r="F4602" i="6"/>
  <c r="K4602" i="6"/>
  <c r="C4603" i="6"/>
  <c r="E4603" i="6"/>
  <c r="F4603" i="6"/>
  <c r="K4603" i="6"/>
  <c r="C4604" i="6"/>
  <c r="E4604" i="6"/>
  <c r="F4604" i="6"/>
  <c r="K4604" i="6"/>
  <c r="C4605" i="6"/>
  <c r="E4605" i="6"/>
  <c r="F4605" i="6"/>
  <c r="K4605" i="6"/>
  <c r="C4606" i="6"/>
  <c r="E4606" i="6"/>
  <c r="F4606" i="6"/>
  <c r="K4606" i="6"/>
  <c r="C4607" i="6"/>
  <c r="E4607" i="6"/>
  <c r="F4607" i="6"/>
  <c r="K4607" i="6"/>
  <c r="C4608" i="6"/>
  <c r="E4608" i="6"/>
  <c r="F4608" i="6"/>
  <c r="K4608" i="6"/>
  <c r="C4609" i="6"/>
  <c r="E4609" i="6"/>
  <c r="F4609" i="6"/>
  <c r="K4609" i="6"/>
  <c r="C4610" i="6"/>
  <c r="E4610" i="6"/>
  <c r="F4610" i="6"/>
  <c r="K4610" i="6"/>
  <c r="C4611" i="6"/>
  <c r="E4611" i="6"/>
  <c r="F4611" i="6"/>
  <c r="K4611" i="6"/>
  <c r="C4612" i="6"/>
  <c r="E4612" i="6"/>
  <c r="F4612" i="6"/>
  <c r="K4612" i="6"/>
  <c r="C4613" i="6"/>
  <c r="E4613" i="6"/>
  <c r="F4613" i="6"/>
  <c r="K4613" i="6"/>
  <c r="C4614" i="6"/>
  <c r="E4614" i="6"/>
  <c r="F4614" i="6"/>
  <c r="K4614" i="6"/>
  <c r="C4615" i="6"/>
  <c r="E4615" i="6"/>
  <c r="F4615" i="6"/>
  <c r="K4615" i="6"/>
  <c r="C4616" i="6"/>
  <c r="E4616" i="6"/>
  <c r="F4616" i="6"/>
  <c r="K4616" i="6"/>
  <c r="C4617" i="6"/>
  <c r="E4617" i="6"/>
  <c r="F4617" i="6"/>
  <c r="K4617" i="6"/>
  <c r="C4618" i="6"/>
  <c r="E4618" i="6"/>
  <c r="F4618" i="6"/>
  <c r="K4618" i="6"/>
  <c r="C4619" i="6"/>
  <c r="E4619" i="6"/>
  <c r="F4619" i="6"/>
  <c r="K4619" i="6"/>
  <c r="C4620" i="6"/>
  <c r="E4620" i="6"/>
  <c r="F4620" i="6"/>
  <c r="K4620" i="6"/>
  <c r="C4621" i="6"/>
  <c r="E4621" i="6"/>
  <c r="F4621" i="6"/>
  <c r="K4621" i="6"/>
  <c r="C4622" i="6"/>
  <c r="E4622" i="6"/>
  <c r="F4622" i="6"/>
  <c r="K4622" i="6"/>
  <c r="C4623" i="6"/>
  <c r="E4623" i="6"/>
  <c r="F4623" i="6"/>
  <c r="K4623" i="6"/>
  <c r="C4624" i="6"/>
  <c r="E4624" i="6"/>
  <c r="F4624" i="6"/>
  <c r="K4624" i="6"/>
  <c r="C4625" i="6"/>
  <c r="E4625" i="6"/>
  <c r="F4625" i="6"/>
  <c r="K4625" i="6"/>
  <c r="C4626" i="6"/>
  <c r="E4626" i="6"/>
  <c r="F4626" i="6"/>
  <c r="K4626" i="6"/>
  <c r="C4627" i="6"/>
  <c r="E4627" i="6"/>
  <c r="F4627" i="6"/>
  <c r="K4627" i="6"/>
  <c r="C4628" i="6"/>
  <c r="E4628" i="6"/>
  <c r="F4628" i="6"/>
  <c r="K4628" i="6"/>
  <c r="C4629" i="6"/>
  <c r="E4629" i="6"/>
  <c r="F4629" i="6"/>
  <c r="K4629" i="6"/>
  <c r="C4630" i="6"/>
  <c r="E4630" i="6"/>
  <c r="F4630" i="6"/>
  <c r="K4630" i="6"/>
  <c r="C4631" i="6"/>
  <c r="E4631" i="6"/>
  <c r="F4631" i="6"/>
  <c r="K4631" i="6"/>
  <c r="C4632" i="6"/>
  <c r="E4632" i="6"/>
  <c r="F4632" i="6"/>
  <c r="K4632" i="6"/>
  <c r="C4633" i="6"/>
  <c r="E4633" i="6"/>
  <c r="F4633" i="6"/>
  <c r="K4633" i="6"/>
  <c r="C4634" i="6"/>
  <c r="E4634" i="6"/>
  <c r="F4634" i="6"/>
  <c r="K4634" i="6"/>
  <c r="C4635" i="6"/>
  <c r="E4635" i="6"/>
  <c r="F4635" i="6"/>
  <c r="K4635" i="6"/>
  <c r="C4636" i="6"/>
  <c r="E4636" i="6"/>
  <c r="F4636" i="6"/>
  <c r="K4636" i="6"/>
  <c r="C4637" i="6"/>
  <c r="E4637" i="6"/>
  <c r="F4637" i="6"/>
  <c r="K4637" i="6"/>
  <c r="C4638" i="6"/>
  <c r="E4638" i="6"/>
  <c r="F4638" i="6"/>
  <c r="K4638" i="6"/>
  <c r="C4639" i="6"/>
  <c r="E4639" i="6"/>
  <c r="F4639" i="6"/>
  <c r="K4639" i="6"/>
  <c r="C4640" i="6"/>
  <c r="E4640" i="6"/>
  <c r="F4640" i="6"/>
  <c r="K4640" i="6"/>
  <c r="C4641" i="6"/>
  <c r="E4641" i="6"/>
  <c r="F4641" i="6"/>
  <c r="K4641" i="6"/>
  <c r="C4642" i="6"/>
  <c r="E4642" i="6"/>
  <c r="F4642" i="6"/>
  <c r="K4642" i="6"/>
  <c r="C4643" i="6"/>
  <c r="E4643" i="6"/>
  <c r="F4643" i="6"/>
  <c r="K4643" i="6"/>
  <c r="C4644" i="6"/>
  <c r="E4644" i="6"/>
  <c r="F4644" i="6"/>
  <c r="K4644" i="6"/>
  <c r="C4645" i="6"/>
  <c r="E4645" i="6"/>
  <c r="F4645" i="6"/>
  <c r="K4645" i="6"/>
  <c r="C4646" i="6"/>
  <c r="E4646" i="6"/>
  <c r="F4646" i="6"/>
  <c r="K4646" i="6"/>
  <c r="C4647" i="6"/>
  <c r="E4647" i="6"/>
  <c r="F4647" i="6"/>
  <c r="K4647" i="6"/>
  <c r="C4648" i="6"/>
  <c r="E4648" i="6"/>
  <c r="F4648" i="6"/>
  <c r="K4648" i="6"/>
  <c r="C4649" i="6"/>
  <c r="E4649" i="6"/>
  <c r="F4649" i="6"/>
  <c r="K4649" i="6"/>
  <c r="C4650" i="6"/>
  <c r="E4650" i="6"/>
  <c r="F4650" i="6"/>
  <c r="K4650" i="6"/>
  <c r="C4651" i="6"/>
  <c r="E4651" i="6"/>
  <c r="F4651" i="6"/>
  <c r="K4651" i="6"/>
  <c r="C4652" i="6"/>
  <c r="E4652" i="6"/>
  <c r="F4652" i="6"/>
  <c r="K4652" i="6"/>
  <c r="C4653" i="6"/>
  <c r="E4653" i="6"/>
  <c r="F4653" i="6"/>
  <c r="K4653" i="6"/>
  <c r="C4654" i="6"/>
  <c r="E4654" i="6"/>
  <c r="F4654" i="6"/>
  <c r="K4654" i="6"/>
  <c r="C4655" i="6"/>
  <c r="E4655" i="6"/>
  <c r="F4655" i="6"/>
  <c r="K4655" i="6"/>
  <c r="C4656" i="6"/>
  <c r="E4656" i="6"/>
  <c r="F4656" i="6"/>
  <c r="K4656" i="6"/>
  <c r="C4657" i="6"/>
  <c r="E4657" i="6"/>
  <c r="F4657" i="6"/>
  <c r="K4657" i="6"/>
  <c r="C4658" i="6"/>
  <c r="E4658" i="6"/>
  <c r="F4658" i="6"/>
  <c r="K4658" i="6"/>
  <c r="C4659" i="6"/>
  <c r="E4659" i="6"/>
  <c r="F4659" i="6"/>
  <c r="K4659" i="6"/>
  <c r="C4660" i="6"/>
  <c r="E4660" i="6"/>
  <c r="F4660" i="6"/>
  <c r="K4660" i="6"/>
  <c r="C4661" i="6"/>
  <c r="E4661" i="6"/>
  <c r="F4661" i="6"/>
  <c r="K4661" i="6"/>
  <c r="C4662" i="6"/>
  <c r="E4662" i="6"/>
  <c r="F4662" i="6"/>
  <c r="K4662" i="6"/>
  <c r="C4663" i="6"/>
  <c r="E4663" i="6"/>
  <c r="F4663" i="6"/>
  <c r="K4663" i="6"/>
  <c r="C4664" i="6"/>
  <c r="E4664" i="6"/>
  <c r="F4664" i="6"/>
  <c r="K4664" i="6"/>
  <c r="C4665" i="6"/>
  <c r="E4665" i="6"/>
  <c r="F4665" i="6"/>
  <c r="K4665" i="6"/>
  <c r="C4666" i="6"/>
  <c r="E4666" i="6"/>
  <c r="F4666" i="6"/>
  <c r="K4666" i="6"/>
  <c r="C4667" i="6"/>
  <c r="E4667" i="6"/>
  <c r="F4667" i="6"/>
  <c r="K4667" i="6"/>
  <c r="C4668" i="6"/>
  <c r="E4668" i="6"/>
  <c r="F4668" i="6"/>
  <c r="K4668" i="6"/>
  <c r="C4669" i="6"/>
  <c r="E4669" i="6"/>
  <c r="F4669" i="6"/>
  <c r="K4669" i="6"/>
  <c r="C4670" i="6"/>
  <c r="E4670" i="6"/>
  <c r="F4670" i="6"/>
  <c r="K4670" i="6"/>
  <c r="C4671" i="6"/>
  <c r="E4671" i="6"/>
  <c r="F4671" i="6"/>
  <c r="K4671" i="6"/>
  <c r="C4672" i="6"/>
  <c r="E4672" i="6"/>
  <c r="F4672" i="6"/>
  <c r="K4672" i="6"/>
  <c r="C4673" i="6"/>
  <c r="E4673" i="6"/>
  <c r="F4673" i="6"/>
  <c r="K4673" i="6"/>
  <c r="C4674" i="6"/>
  <c r="E4674" i="6"/>
  <c r="F4674" i="6"/>
  <c r="K4674" i="6"/>
  <c r="C4675" i="6"/>
  <c r="E4675" i="6"/>
  <c r="F4675" i="6"/>
  <c r="K4675" i="6"/>
  <c r="C4676" i="6"/>
  <c r="E4676" i="6"/>
  <c r="F4676" i="6"/>
  <c r="K4676" i="6"/>
  <c r="C4677" i="6"/>
  <c r="E4677" i="6"/>
  <c r="F4677" i="6"/>
  <c r="K4677" i="6"/>
  <c r="C4678" i="6"/>
  <c r="E4678" i="6"/>
  <c r="F4678" i="6"/>
  <c r="K4678" i="6"/>
  <c r="C4679" i="6"/>
  <c r="E4679" i="6"/>
  <c r="F4679" i="6"/>
  <c r="K4679" i="6"/>
  <c r="C4680" i="6"/>
  <c r="E4680" i="6"/>
  <c r="F4680" i="6"/>
  <c r="K4680" i="6"/>
  <c r="C4681" i="6"/>
  <c r="E4681" i="6"/>
  <c r="F4681" i="6"/>
  <c r="K4681" i="6"/>
  <c r="C4682" i="6"/>
  <c r="E4682" i="6"/>
  <c r="F4682" i="6"/>
  <c r="K4682" i="6"/>
  <c r="C4683" i="6"/>
  <c r="E4683" i="6"/>
  <c r="F4683" i="6"/>
  <c r="K4683" i="6"/>
  <c r="C4684" i="6"/>
  <c r="E4684" i="6"/>
  <c r="F4684" i="6"/>
  <c r="K4684" i="6"/>
  <c r="C4685" i="6"/>
  <c r="E4685" i="6"/>
  <c r="F4685" i="6"/>
  <c r="K4685" i="6"/>
  <c r="C4686" i="6"/>
  <c r="E4686" i="6"/>
  <c r="F4686" i="6"/>
  <c r="K4686" i="6"/>
  <c r="C4687" i="6"/>
  <c r="E4687" i="6"/>
  <c r="F4687" i="6"/>
  <c r="K4687" i="6"/>
  <c r="C4688" i="6"/>
  <c r="E4688" i="6"/>
  <c r="F4688" i="6"/>
  <c r="K4688" i="6"/>
  <c r="C4689" i="6"/>
  <c r="E4689" i="6"/>
  <c r="F4689" i="6"/>
  <c r="K4689" i="6"/>
  <c r="C4690" i="6"/>
  <c r="E4690" i="6"/>
  <c r="F4690" i="6"/>
  <c r="K4690" i="6"/>
  <c r="C4691" i="6"/>
  <c r="E4691" i="6"/>
  <c r="F4691" i="6"/>
  <c r="K4691" i="6"/>
  <c r="C4692" i="6"/>
  <c r="E4692" i="6"/>
  <c r="F4692" i="6"/>
  <c r="K4692" i="6"/>
  <c r="C4693" i="6"/>
  <c r="E4693" i="6"/>
  <c r="F4693" i="6"/>
  <c r="K4693" i="6"/>
  <c r="C4694" i="6"/>
  <c r="E4694" i="6"/>
  <c r="F4694" i="6"/>
  <c r="K4694" i="6"/>
  <c r="C4695" i="6"/>
  <c r="E4695" i="6"/>
  <c r="F4695" i="6"/>
  <c r="K4695" i="6"/>
  <c r="C4696" i="6"/>
  <c r="E4696" i="6"/>
  <c r="F4696" i="6"/>
  <c r="K4696" i="6"/>
  <c r="C4697" i="6"/>
  <c r="E4697" i="6"/>
  <c r="F4697" i="6"/>
  <c r="K4697" i="6"/>
  <c r="C4698" i="6"/>
  <c r="E4698" i="6"/>
  <c r="F4698" i="6"/>
  <c r="K4698" i="6"/>
  <c r="C4699" i="6"/>
  <c r="E4699" i="6"/>
  <c r="F4699" i="6"/>
  <c r="K4699" i="6"/>
  <c r="C4700" i="6"/>
  <c r="E4700" i="6"/>
  <c r="F4700" i="6"/>
  <c r="K4700" i="6"/>
  <c r="C4701" i="6"/>
  <c r="E4701" i="6"/>
  <c r="F4701" i="6"/>
  <c r="K4701" i="6"/>
  <c r="C4702" i="6"/>
  <c r="E4702" i="6"/>
  <c r="F4702" i="6"/>
  <c r="K4702" i="6"/>
  <c r="C4703" i="6"/>
  <c r="E4703" i="6"/>
  <c r="F4703" i="6"/>
  <c r="K4703" i="6"/>
  <c r="C4704" i="6"/>
  <c r="E4704" i="6"/>
  <c r="F4704" i="6"/>
  <c r="K4704" i="6"/>
  <c r="C4705" i="6"/>
  <c r="E4705" i="6"/>
  <c r="F4705" i="6"/>
  <c r="K4705" i="6"/>
  <c r="C4706" i="6"/>
  <c r="E4706" i="6"/>
  <c r="F4706" i="6"/>
  <c r="K4706" i="6"/>
  <c r="C4707" i="6"/>
  <c r="E4707" i="6"/>
  <c r="F4707" i="6"/>
  <c r="K4707" i="6"/>
  <c r="C4708" i="6"/>
  <c r="E4708" i="6"/>
  <c r="F4708" i="6"/>
  <c r="K4708" i="6"/>
  <c r="C4709" i="6"/>
  <c r="E4709" i="6"/>
  <c r="F4709" i="6"/>
  <c r="K4709" i="6"/>
  <c r="C4710" i="6"/>
  <c r="E4710" i="6"/>
  <c r="F4710" i="6"/>
  <c r="K4710" i="6"/>
  <c r="C4711" i="6"/>
  <c r="E4711" i="6"/>
  <c r="F4711" i="6"/>
  <c r="K4711" i="6"/>
  <c r="C4712" i="6"/>
  <c r="E4712" i="6"/>
  <c r="F4712" i="6"/>
  <c r="K4712" i="6"/>
  <c r="C4713" i="6"/>
  <c r="E4713" i="6"/>
  <c r="F4713" i="6"/>
  <c r="K4713" i="6"/>
  <c r="C4714" i="6"/>
  <c r="E4714" i="6"/>
  <c r="F4714" i="6"/>
  <c r="K4714" i="6"/>
  <c r="C4715" i="6"/>
  <c r="E4715" i="6"/>
  <c r="F4715" i="6"/>
  <c r="K4715" i="6"/>
  <c r="C4716" i="6"/>
  <c r="E4716" i="6"/>
  <c r="F4716" i="6"/>
  <c r="K4716" i="6"/>
  <c r="C4717" i="6"/>
  <c r="E4717" i="6"/>
  <c r="F4717" i="6"/>
  <c r="K4717" i="6"/>
  <c r="C4718" i="6"/>
  <c r="E4718" i="6"/>
  <c r="F4718" i="6"/>
  <c r="K4718" i="6"/>
  <c r="C4719" i="6"/>
  <c r="E4719" i="6"/>
  <c r="F4719" i="6"/>
  <c r="K4719" i="6"/>
  <c r="C4720" i="6"/>
  <c r="E4720" i="6"/>
  <c r="F4720" i="6"/>
  <c r="K4720" i="6"/>
  <c r="C4721" i="6"/>
  <c r="E4721" i="6"/>
  <c r="F4721" i="6"/>
  <c r="K4721" i="6"/>
  <c r="C4722" i="6"/>
  <c r="E4722" i="6"/>
  <c r="F4722" i="6"/>
  <c r="K4722" i="6"/>
  <c r="C4723" i="6"/>
  <c r="E4723" i="6"/>
  <c r="F4723" i="6"/>
  <c r="K4723" i="6"/>
  <c r="C4724" i="6"/>
  <c r="E4724" i="6"/>
  <c r="F4724" i="6"/>
  <c r="K4724" i="6"/>
  <c r="C4725" i="6"/>
  <c r="E4725" i="6"/>
  <c r="F4725" i="6"/>
  <c r="K4725" i="6"/>
  <c r="C4726" i="6"/>
  <c r="E4726" i="6"/>
  <c r="F4726" i="6"/>
  <c r="K4726" i="6"/>
  <c r="C4727" i="6"/>
  <c r="E4727" i="6"/>
  <c r="F4727" i="6"/>
  <c r="K4727" i="6"/>
  <c r="C4728" i="6"/>
  <c r="E4728" i="6"/>
  <c r="F4728" i="6"/>
  <c r="K4728" i="6"/>
  <c r="C4729" i="6"/>
  <c r="E4729" i="6"/>
  <c r="F4729" i="6"/>
  <c r="K4729" i="6"/>
  <c r="C4730" i="6"/>
  <c r="E4730" i="6"/>
  <c r="F4730" i="6"/>
  <c r="K4730" i="6"/>
  <c r="C4731" i="6"/>
  <c r="E4731" i="6"/>
  <c r="F4731" i="6"/>
  <c r="K4731" i="6"/>
  <c r="C4732" i="6"/>
  <c r="E4732" i="6"/>
  <c r="F4732" i="6"/>
  <c r="K4732" i="6"/>
  <c r="C4733" i="6"/>
  <c r="E4733" i="6"/>
  <c r="F4733" i="6"/>
  <c r="K4733" i="6"/>
  <c r="C4734" i="6"/>
  <c r="E4734" i="6"/>
  <c r="F4734" i="6"/>
  <c r="K4734" i="6"/>
  <c r="C4735" i="6"/>
  <c r="E4735" i="6"/>
  <c r="F4735" i="6"/>
  <c r="K4735" i="6"/>
  <c r="C4736" i="6"/>
  <c r="E4736" i="6"/>
  <c r="F4736" i="6"/>
  <c r="K4736" i="6"/>
  <c r="C4737" i="6"/>
  <c r="E4737" i="6"/>
  <c r="F4737" i="6"/>
  <c r="K4737" i="6"/>
  <c r="C4738" i="6"/>
  <c r="E4738" i="6"/>
  <c r="F4738" i="6"/>
  <c r="K4738" i="6"/>
  <c r="C4739" i="6"/>
  <c r="E4739" i="6"/>
  <c r="F4739" i="6"/>
  <c r="K4739" i="6"/>
  <c r="C4740" i="6"/>
  <c r="E4740" i="6"/>
  <c r="F4740" i="6"/>
  <c r="K4740" i="6"/>
  <c r="C4741" i="6"/>
  <c r="E4741" i="6"/>
  <c r="F4741" i="6"/>
  <c r="K4741" i="6"/>
  <c r="C4742" i="6"/>
  <c r="E4742" i="6"/>
  <c r="F4742" i="6"/>
  <c r="K4742" i="6"/>
  <c r="C4743" i="6"/>
  <c r="E4743" i="6"/>
  <c r="F4743" i="6"/>
  <c r="K4743" i="6"/>
  <c r="C4744" i="6"/>
  <c r="E4744" i="6"/>
  <c r="F4744" i="6"/>
  <c r="K4744" i="6"/>
  <c r="C4745" i="6"/>
  <c r="E4745" i="6"/>
  <c r="F4745" i="6"/>
  <c r="K4745" i="6"/>
  <c r="C4746" i="6"/>
  <c r="E4746" i="6"/>
  <c r="F4746" i="6"/>
  <c r="K4746" i="6"/>
  <c r="C4747" i="6"/>
  <c r="E4747" i="6"/>
  <c r="F4747" i="6"/>
  <c r="K4747" i="6"/>
  <c r="C4748" i="6"/>
  <c r="E4748" i="6"/>
  <c r="F4748" i="6"/>
  <c r="K4748" i="6"/>
  <c r="C4749" i="6"/>
  <c r="E4749" i="6"/>
  <c r="F4749" i="6"/>
  <c r="K4749" i="6"/>
  <c r="C4750" i="6"/>
  <c r="E4750" i="6"/>
  <c r="F4750" i="6"/>
  <c r="K4750" i="6"/>
  <c r="C4751" i="6"/>
  <c r="E4751" i="6"/>
  <c r="F4751" i="6"/>
  <c r="K4751" i="6"/>
  <c r="C4752" i="6"/>
  <c r="E4752" i="6"/>
  <c r="F4752" i="6"/>
  <c r="K4752" i="6"/>
  <c r="C4753" i="6"/>
  <c r="E4753" i="6"/>
  <c r="F4753" i="6"/>
  <c r="K4753" i="6"/>
  <c r="C4754" i="6"/>
  <c r="E4754" i="6"/>
  <c r="F4754" i="6"/>
  <c r="K4754" i="6"/>
  <c r="C4755" i="6"/>
  <c r="E4755" i="6"/>
  <c r="F4755" i="6"/>
  <c r="K4755" i="6"/>
  <c r="C4756" i="6"/>
  <c r="E4756" i="6"/>
  <c r="F4756" i="6"/>
  <c r="K4756" i="6"/>
  <c r="C4757" i="6"/>
  <c r="E4757" i="6"/>
  <c r="F4757" i="6"/>
  <c r="K4757" i="6"/>
  <c r="C4758" i="6"/>
  <c r="E4758" i="6"/>
  <c r="F4758" i="6"/>
  <c r="K4758" i="6"/>
  <c r="C4759" i="6"/>
  <c r="E4759" i="6"/>
  <c r="F4759" i="6"/>
  <c r="K4759" i="6"/>
  <c r="C4760" i="6"/>
  <c r="E4760" i="6"/>
  <c r="F4760" i="6"/>
  <c r="K4760" i="6"/>
  <c r="C4761" i="6"/>
  <c r="E4761" i="6"/>
  <c r="F4761" i="6"/>
  <c r="K4761" i="6"/>
  <c r="C4762" i="6"/>
  <c r="E4762" i="6"/>
  <c r="F4762" i="6"/>
  <c r="K4762" i="6"/>
  <c r="C4763" i="6"/>
  <c r="E4763" i="6"/>
  <c r="F4763" i="6"/>
  <c r="K4763" i="6"/>
  <c r="C4764" i="6"/>
  <c r="E4764" i="6"/>
  <c r="F4764" i="6"/>
  <c r="K4764" i="6"/>
  <c r="C4765" i="6"/>
  <c r="E4765" i="6"/>
  <c r="F4765" i="6"/>
  <c r="K4765" i="6"/>
  <c r="C4766" i="6"/>
  <c r="E4766" i="6"/>
  <c r="F4766" i="6"/>
  <c r="K4766" i="6"/>
  <c r="C4767" i="6"/>
  <c r="E4767" i="6"/>
  <c r="F4767" i="6"/>
  <c r="K4767" i="6"/>
  <c r="C4768" i="6"/>
  <c r="E4768" i="6"/>
  <c r="F4768" i="6"/>
  <c r="K4768" i="6"/>
  <c r="C4769" i="6"/>
  <c r="E4769" i="6"/>
  <c r="F4769" i="6"/>
  <c r="K4769" i="6"/>
  <c r="C4770" i="6"/>
  <c r="E4770" i="6"/>
  <c r="F4770" i="6"/>
  <c r="K4770" i="6"/>
  <c r="C4771" i="6"/>
  <c r="E4771" i="6"/>
  <c r="F4771" i="6"/>
  <c r="K4771" i="6"/>
  <c r="C4772" i="6"/>
  <c r="E4772" i="6"/>
  <c r="F4772" i="6"/>
  <c r="K4772" i="6"/>
  <c r="C4773" i="6"/>
  <c r="E4773" i="6"/>
  <c r="F4773" i="6"/>
  <c r="K4773" i="6"/>
  <c r="C4774" i="6"/>
  <c r="E4774" i="6"/>
  <c r="F4774" i="6"/>
  <c r="K4774" i="6"/>
  <c r="C4775" i="6"/>
  <c r="E4775" i="6"/>
  <c r="F4775" i="6"/>
  <c r="K4775" i="6"/>
  <c r="C4776" i="6"/>
  <c r="E4776" i="6"/>
  <c r="F4776" i="6"/>
  <c r="K4776" i="6"/>
  <c r="C4777" i="6"/>
  <c r="E4777" i="6"/>
  <c r="F4777" i="6"/>
  <c r="K4777" i="6"/>
  <c r="C4778" i="6"/>
  <c r="E4778" i="6"/>
  <c r="F4778" i="6"/>
  <c r="K4778" i="6"/>
  <c r="C4779" i="6"/>
  <c r="E4779" i="6"/>
  <c r="F4779" i="6"/>
  <c r="K4779" i="6"/>
  <c r="C4780" i="6"/>
  <c r="E4780" i="6"/>
  <c r="F4780" i="6"/>
  <c r="K4780" i="6"/>
  <c r="C4781" i="6"/>
  <c r="E4781" i="6"/>
  <c r="F4781" i="6"/>
  <c r="K4781" i="6"/>
  <c r="C4782" i="6"/>
  <c r="E4782" i="6"/>
  <c r="F4782" i="6"/>
  <c r="K4782" i="6"/>
  <c r="C4783" i="6"/>
  <c r="E4783" i="6"/>
  <c r="F4783" i="6"/>
  <c r="K4783" i="6"/>
  <c r="C4784" i="6"/>
  <c r="E4784" i="6"/>
  <c r="F4784" i="6"/>
  <c r="K4784" i="6"/>
  <c r="C4785" i="6"/>
  <c r="E4785" i="6"/>
  <c r="F4785" i="6"/>
  <c r="K4785" i="6"/>
  <c r="C4786" i="6"/>
  <c r="E4786" i="6"/>
  <c r="F4786" i="6"/>
  <c r="K4786" i="6"/>
  <c r="C4787" i="6"/>
  <c r="E4787" i="6"/>
  <c r="F4787" i="6"/>
  <c r="K4787" i="6"/>
  <c r="C4788" i="6"/>
  <c r="E4788" i="6"/>
  <c r="F4788" i="6"/>
  <c r="K4788" i="6"/>
  <c r="C4789" i="6"/>
  <c r="E4789" i="6"/>
  <c r="F4789" i="6"/>
  <c r="K4789" i="6"/>
  <c r="C4790" i="6"/>
  <c r="E4790" i="6"/>
  <c r="F4790" i="6"/>
  <c r="K4790" i="6"/>
  <c r="C4791" i="6"/>
  <c r="E4791" i="6"/>
  <c r="F4791" i="6"/>
  <c r="K4791" i="6"/>
  <c r="C4792" i="6"/>
  <c r="E4792" i="6"/>
  <c r="F4792" i="6"/>
  <c r="K4792" i="6"/>
  <c r="C4793" i="6"/>
  <c r="E4793" i="6"/>
  <c r="F4793" i="6"/>
  <c r="K4793" i="6"/>
  <c r="C4794" i="6"/>
  <c r="E4794" i="6"/>
  <c r="F4794" i="6"/>
  <c r="K4794" i="6"/>
  <c r="C4795" i="6"/>
  <c r="E4795" i="6"/>
  <c r="F4795" i="6"/>
  <c r="K4795" i="6"/>
  <c r="C4796" i="6"/>
  <c r="E4796" i="6"/>
  <c r="F4796" i="6"/>
  <c r="K4796" i="6"/>
  <c r="C4797" i="6"/>
  <c r="E4797" i="6"/>
  <c r="F4797" i="6"/>
  <c r="K4797" i="6"/>
  <c r="C4798" i="6"/>
  <c r="E4798" i="6"/>
  <c r="F4798" i="6"/>
  <c r="K4798" i="6"/>
  <c r="C4799" i="6"/>
  <c r="E4799" i="6"/>
  <c r="F4799" i="6"/>
  <c r="K4799" i="6"/>
  <c r="C4800" i="6"/>
  <c r="E4800" i="6"/>
  <c r="F4800" i="6"/>
  <c r="K4800" i="6"/>
  <c r="C4801" i="6"/>
  <c r="E4801" i="6"/>
  <c r="F4801" i="6"/>
  <c r="K4801" i="6"/>
  <c r="C4802" i="6"/>
  <c r="E4802" i="6"/>
  <c r="F4802" i="6"/>
  <c r="K4802" i="6"/>
  <c r="C4803" i="6"/>
  <c r="E4803" i="6"/>
  <c r="F4803" i="6"/>
  <c r="K4803" i="6"/>
  <c r="C4804" i="6"/>
  <c r="E4804" i="6"/>
  <c r="F4804" i="6"/>
  <c r="K4804" i="6"/>
  <c r="C4805" i="6"/>
  <c r="E4805" i="6"/>
  <c r="F4805" i="6"/>
  <c r="K4805" i="6"/>
  <c r="C4806" i="6"/>
  <c r="E4806" i="6"/>
  <c r="F4806" i="6"/>
  <c r="K4806" i="6"/>
  <c r="C4807" i="6"/>
  <c r="E4807" i="6"/>
  <c r="F4807" i="6"/>
  <c r="K4807" i="6"/>
  <c r="C4808" i="6"/>
  <c r="E4808" i="6"/>
  <c r="F4808" i="6"/>
  <c r="K4808" i="6"/>
  <c r="C4809" i="6"/>
  <c r="E4809" i="6"/>
  <c r="F4809" i="6"/>
  <c r="K4809" i="6"/>
  <c r="C4810" i="6"/>
  <c r="E4810" i="6"/>
  <c r="F4810" i="6"/>
  <c r="K4810" i="6"/>
  <c r="C4811" i="6"/>
  <c r="E4811" i="6"/>
  <c r="F4811" i="6"/>
  <c r="K4811" i="6"/>
  <c r="C4812" i="6"/>
  <c r="E4812" i="6"/>
  <c r="F4812" i="6"/>
  <c r="K4812" i="6"/>
  <c r="C4813" i="6"/>
  <c r="E4813" i="6"/>
  <c r="F4813" i="6"/>
  <c r="K4813" i="6"/>
  <c r="C4814" i="6"/>
  <c r="E4814" i="6"/>
  <c r="F4814" i="6"/>
  <c r="K4814" i="6"/>
  <c r="C4815" i="6"/>
  <c r="E4815" i="6"/>
  <c r="F4815" i="6"/>
  <c r="K4815" i="6"/>
  <c r="C4816" i="6"/>
  <c r="E4816" i="6"/>
  <c r="F4816" i="6"/>
  <c r="K4816" i="6"/>
  <c r="C4817" i="6"/>
  <c r="E4817" i="6"/>
  <c r="F4817" i="6"/>
  <c r="K4817" i="6"/>
  <c r="C4818" i="6"/>
  <c r="E4818" i="6"/>
  <c r="F4818" i="6"/>
  <c r="K4818" i="6"/>
  <c r="C4819" i="6"/>
  <c r="E4819" i="6"/>
  <c r="F4819" i="6"/>
  <c r="K4819" i="6"/>
  <c r="C4820" i="6"/>
  <c r="E4820" i="6"/>
  <c r="F4820" i="6"/>
  <c r="K4820" i="6"/>
  <c r="C4821" i="6"/>
  <c r="E4821" i="6"/>
  <c r="F4821" i="6"/>
  <c r="K4821" i="6"/>
  <c r="C4822" i="6"/>
  <c r="E4822" i="6"/>
  <c r="F4822" i="6"/>
  <c r="K4822" i="6"/>
  <c r="C4823" i="6"/>
  <c r="E4823" i="6"/>
  <c r="F4823" i="6"/>
  <c r="K4823" i="6"/>
  <c r="C4824" i="6"/>
  <c r="E4824" i="6"/>
  <c r="F4824" i="6"/>
  <c r="K4824" i="6"/>
  <c r="C4825" i="6"/>
  <c r="E4825" i="6"/>
  <c r="F4825" i="6"/>
  <c r="K4825" i="6"/>
  <c r="C4826" i="6"/>
  <c r="E4826" i="6"/>
  <c r="F4826" i="6"/>
  <c r="K4826" i="6"/>
  <c r="C4827" i="6"/>
  <c r="E4827" i="6"/>
  <c r="F4827" i="6"/>
  <c r="K4827" i="6"/>
  <c r="C4828" i="6"/>
  <c r="E4828" i="6"/>
  <c r="F4828" i="6"/>
  <c r="K4828" i="6"/>
  <c r="C4829" i="6"/>
  <c r="E4829" i="6"/>
  <c r="F4829" i="6"/>
  <c r="K4829" i="6"/>
  <c r="C4830" i="6"/>
  <c r="E4830" i="6"/>
  <c r="F4830" i="6"/>
  <c r="K4830" i="6"/>
  <c r="C4831" i="6"/>
  <c r="E4831" i="6"/>
  <c r="F4831" i="6"/>
  <c r="K4831" i="6"/>
  <c r="C4832" i="6"/>
  <c r="E4832" i="6"/>
  <c r="F4832" i="6"/>
  <c r="K4832" i="6"/>
  <c r="C4833" i="6"/>
  <c r="E4833" i="6"/>
  <c r="F4833" i="6"/>
  <c r="K4833" i="6"/>
  <c r="C4834" i="6"/>
  <c r="E4834" i="6"/>
  <c r="F4834" i="6"/>
  <c r="K4834" i="6"/>
  <c r="C4835" i="6"/>
  <c r="E4835" i="6"/>
  <c r="F4835" i="6"/>
  <c r="K4835" i="6"/>
  <c r="C4836" i="6"/>
  <c r="E4836" i="6"/>
  <c r="F4836" i="6"/>
  <c r="K4836" i="6"/>
  <c r="C4837" i="6"/>
  <c r="E4837" i="6"/>
  <c r="F4837" i="6"/>
  <c r="K4837" i="6"/>
  <c r="C4838" i="6"/>
  <c r="E4838" i="6"/>
  <c r="F4838" i="6"/>
  <c r="K4838" i="6"/>
  <c r="C4839" i="6"/>
  <c r="E4839" i="6"/>
  <c r="F4839" i="6"/>
  <c r="K4839" i="6"/>
  <c r="C4840" i="6"/>
  <c r="E4840" i="6"/>
  <c r="F4840" i="6"/>
  <c r="K4840" i="6"/>
  <c r="C4841" i="6"/>
  <c r="E4841" i="6"/>
  <c r="F4841" i="6"/>
  <c r="K4841" i="6"/>
  <c r="C4842" i="6"/>
  <c r="E4842" i="6"/>
  <c r="F4842" i="6"/>
  <c r="K4842" i="6"/>
  <c r="C4843" i="6"/>
  <c r="E4843" i="6"/>
  <c r="F4843" i="6"/>
  <c r="K4843" i="6"/>
  <c r="C4844" i="6"/>
  <c r="E4844" i="6"/>
  <c r="F4844" i="6"/>
  <c r="K4844" i="6"/>
  <c r="C4845" i="6"/>
  <c r="E4845" i="6"/>
  <c r="F4845" i="6"/>
  <c r="K4845" i="6"/>
  <c r="C4846" i="6"/>
  <c r="E4846" i="6"/>
  <c r="F4846" i="6"/>
  <c r="K4846" i="6"/>
  <c r="C4847" i="6"/>
  <c r="E4847" i="6"/>
  <c r="F4847" i="6"/>
  <c r="K4847" i="6"/>
  <c r="C4848" i="6"/>
  <c r="E4848" i="6"/>
  <c r="F4848" i="6"/>
  <c r="K4848" i="6"/>
  <c r="C4849" i="6"/>
  <c r="E4849" i="6"/>
  <c r="F4849" i="6"/>
  <c r="K4849" i="6"/>
  <c r="C4850" i="6"/>
  <c r="E4850" i="6"/>
  <c r="F4850" i="6"/>
  <c r="K4850" i="6"/>
  <c r="C4851" i="6"/>
  <c r="E4851" i="6"/>
  <c r="F4851" i="6"/>
  <c r="K4851" i="6"/>
  <c r="C4852" i="6"/>
  <c r="E4852" i="6"/>
  <c r="F4852" i="6"/>
  <c r="K4852" i="6"/>
  <c r="C4853" i="6"/>
  <c r="E4853" i="6"/>
  <c r="F4853" i="6"/>
  <c r="K4853" i="6"/>
  <c r="C4854" i="6"/>
  <c r="E4854" i="6"/>
  <c r="F4854" i="6"/>
  <c r="K4854" i="6"/>
  <c r="C4855" i="6"/>
  <c r="E4855" i="6"/>
  <c r="F4855" i="6"/>
  <c r="K4855" i="6"/>
  <c r="C4856" i="6"/>
  <c r="E4856" i="6"/>
  <c r="F4856" i="6"/>
  <c r="K4856" i="6"/>
  <c r="C4857" i="6"/>
  <c r="E4857" i="6"/>
  <c r="F4857" i="6"/>
  <c r="K4857" i="6"/>
  <c r="C4858" i="6"/>
  <c r="E4858" i="6"/>
  <c r="F4858" i="6"/>
  <c r="K4858" i="6"/>
  <c r="C4859" i="6"/>
  <c r="E4859" i="6"/>
  <c r="F4859" i="6"/>
  <c r="K4859" i="6"/>
  <c r="C4860" i="6"/>
  <c r="E4860" i="6"/>
  <c r="F4860" i="6"/>
  <c r="K4860" i="6"/>
  <c r="C4861" i="6"/>
  <c r="E4861" i="6"/>
  <c r="F4861" i="6"/>
  <c r="K4861" i="6"/>
  <c r="C4862" i="6"/>
  <c r="E4862" i="6"/>
  <c r="F4862" i="6"/>
  <c r="K4862" i="6"/>
  <c r="C4863" i="6"/>
  <c r="E4863" i="6"/>
  <c r="F4863" i="6"/>
  <c r="K4863" i="6"/>
  <c r="C4864" i="6"/>
  <c r="E4864" i="6"/>
  <c r="F4864" i="6"/>
  <c r="K4864" i="6"/>
  <c r="C4865" i="6"/>
  <c r="E4865" i="6"/>
  <c r="F4865" i="6"/>
  <c r="K4865" i="6"/>
  <c r="C4866" i="6"/>
  <c r="E4866" i="6"/>
  <c r="F4866" i="6"/>
  <c r="K4866" i="6"/>
  <c r="C4867" i="6"/>
  <c r="E4867" i="6"/>
  <c r="F4867" i="6"/>
  <c r="K4867" i="6"/>
  <c r="C4868" i="6"/>
  <c r="E4868" i="6"/>
  <c r="F4868" i="6"/>
  <c r="K4868" i="6"/>
  <c r="C4869" i="6"/>
  <c r="E4869" i="6"/>
  <c r="F4869" i="6"/>
  <c r="K4869" i="6"/>
  <c r="C4870" i="6"/>
  <c r="E4870" i="6"/>
  <c r="F4870" i="6"/>
  <c r="K4870" i="6"/>
  <c r="C4871" i="6"/>
  <c r="E4871" i="6"/>
  <c r="F4871" i="6"/>
  <c r="K4871" i="6"/>
  <c r="C4872" i="6"/>
  <c r="E4872" i="6"/>
  <c r="F4872" i="6"/>
  <c r="K4872" i="6"/>
  <c r="C4873" i="6"/>
  <c r="E4873" i="6"/>
  <c r="F4873" i="6"/>
  <c r="K4873" i="6"/>
  <c r="C4874" i="6"/>
  <c r="E4874" i="6"/>
  <c r="F4874" i="6"/>
  <c r="K4874" i="6"/>
  <c r="C4875" i="6"/>
  <c r="E4875" i="6"/>
  <c r="F4875" i="6"/>
  <c r="K4875" i="6"/>
  <c r="C4876" i="6"/>
  <c r="E4876" i="6"/>
  <c r="F4876" i="6"/>
  <c r="K4876" i="6"/>
  <c r="C4877" i="6"/>
  <c r="E4877" i="6"/>
  <c r="F4877" i="6"/>
  <c r="K4877" i="6"/>
  <c r="C4878" i="6"/>
  <c r="E4878" i="6"/>
  <c r="F4878" i="6"/>
  <c r="K4878" i="6"/>
  <c r="C4879" i="6"/>
  <c r="E4879" i="6"/>
  <c r="F4879" i="6"/>
  <c r="K4879" i="6"/>
  <c r="C4880" i="6"/>
  <c r="E4880" i="6"/>
  <c r="F4880" i="6"/>
  <c r="K4880" i="6"/>
  <c r="C4881" i="6"/>
  <c r="E4881" i="6"/>
  <c r="F4881" i="6"/>
  <c r="K4881" i="6"/>
  <c r="C4882" i="6"/>
  <c r="E4882" i="6"/>
  <c r="F4882" i="6"/>
  <c r="K4882" i="6"/>
  <c r="C4883" i="6"/>
  <c r="E4883" i="6"/>
  <c r="F4883" i="6"/>
  <c r="K4883" i="6"/>
  <c r="C4884" i="6"/>
  <c r="E4884" i="6"/>
  <c r="F4884" i="6"/>
  <c r="K4884" i="6"/>
  <c r="C4885" i="6"/>
  <c r="E4885" i="6"/>
  <c r="F4885" i="6"/>
  <c r="K4885" i="6"/>
  <c r="C4886" i="6"/>
  <c r="E4886" i="6"/>
  <c r="F4886" i="6"/>
  <c r="K4886" i="6"/>
  <c r="C4887" i="6"/>
  <c r="E4887" i="6"/>
  <c r="F4887" i="6"/>
  <c r="K4887" i="6"/>
  <c r="C4888" i="6"/>
  <c r="E4888" i="6"/>
  <c r="F4888" i="6"/>
  <c r="K4888" i="6"/>
  <c r="C4889" i="6"/>
  <c r="E4889" i="6"/>
  <c r="F4889" i="6"/>
  <c r="K4889" i="6"/>
  <c r="C4890" i="6"/>
  <c r="E4890" i="6"/>
  <c r="F4890" i="6"/>
  <c r="K4890" i="6"/>
  <c r="C4891" i="6"/>
  <c r="E4891" i="6"/>
  <c r="F4891" i="6"/>
  <c r="K4891" i="6"/>
  <c r="C4892" i="6"/>
  <c r="E4892" i="6"/>
  <c r="F4892" i="6"/>
  <c r="K4892" i="6"/>
  <c r="C4893" i="6"/>
  <c r="E4893" i="6"/>
  <c r="F4893" i="6"/>
  <c r="K4893" i="6"/>
  <c r="C4894" i="6"/>
  <c r="E4894" i="6"/>
  <c r="F4894" i="6"/>
  <c r="K4894" i="6"/>
  <c r="C4895" i="6"/>
  <c r="E4895" i="6"/>
  <c r="F4895" i="6"/>
  <c r="K4895" i="6"/>
  <c r="C4896" i="6"/>
  <c r="E4896" i="6"/>
  <c r="F4896" i="6"/>
  <c r="K4896" i="6"/>
  <c r="C4897" i="6"/>
  <c r="E4897" i="6"/>
  <c r="F4897" i="6"/>
  <c r="K4897" i="6"/>
  <c r="C4898" i="6"/>
  <c r="E4898" i="6"/>
  <c r="F4898" i="6"/>
  <c r="K4898" i="6"/>
  <c r="C4899" i="6"/>
  <c r="E4899" i="6"/>
  <c r="F4899" i="6"/>
  <c r="K4899" i="6"/>
  <c r="C4900" i="6"/>
  <c r="E4900" i="6"/>
  <c r="F4900" i="6"/>
  <c r="K4900" i="6"/>
  <c r="C4901" i="6"/>
  <c r="E4901" i="6"/>
  <c r="F4901" i="6"/>
  <c r="K4901" i="6"/>
  <c r="C4902" i="6"/>
  <c r="E4902" i="6"/>
  <c r="F4902" i="6"/>
  <c r="K4902" i="6"/>
  <c r="C4903" i="6"/>
  <c r="E4903" i="6"/>
  <c r="F4903" i="6"/>
  <c r="K4903" i="6"/>
  <c r="C4904" i="6"/>
  <c r="E4904" i="6"/>
  <c r="F4904" i="6"/>
  <c r="K4904" i="6"/>
  <c r="C4905" i="6"/>
  <c r="E4905" i="6"/>
  <c r="F4905" i="6"/>
  <c r="K4905" i="6"/>
  <c r="C4906" i="6"/>
  <c r="E4906" i="6"/>
  <c r="F4906" i="6"/>
  <c r="K4906" i="6"/>
  <c r="C4907" i="6"/>
  <c r="E4907" i="6"/>
  <c r="F4907" i="6"/>
  <c r="K4907" i="6"/>
  <c r="C4908" i="6"/>
  <c r="E4908" i="6"/>
  <c r="F4908" i="6"/>
  <c r="K4908" i="6"/>
  <c r="C4909" i="6"/>
  <c r="E4909" i="6"/>
  <c r="F4909" i="6"/>
  <c r="K4909" i="6"/>
  <c r="C4910" i="6"/>
  <c r="E4910" i="6"/>
  <c r="F4910" i="6"/>
  <c r="K4910" i="6"/>
  <c r="C4911" i="6"/>
  <c r="E4911" i="6"/>
  <c r="F4911" i="6"/>
  <c r="K4911" i="6"/>
  <c r="C4912" i="6"/>
  <c r="E4912" i="6"/>
  <c r="F4912" i="6"/>
  <c r="K4912" i="6"/>
  <c r="C4913" i="6"/>
  <c r="E4913" i="6"/>
  <c r="F4913" i="6"/>
  <c r="K4913" i="6"/>
  <c r="C4914" i="6"/>
  <c r="E4914" i="6"/>
  <c r="F4914" i="6"/>
  <c r="K4914" i="6"/>
  <c r="C4915" i="6"/>
  <c r="E4915" i="6"/>
  <c r="F4915" i="6"/>
  <c r="K4915" i="6"/>
  <c r="C4916" i="6"/>
  <c r="E4916" i="6"/>
  <c r="F4916" i="6"/>
  <c r="K4916" i="6"/>
  <c r="C4917" i="6"/>
  <c r="E4917" i="6"/>
  <c r="F4917" i="6"/>
  <c r="K4917" i="6"/>
  <c r="C4918" i="6"/>
  <c r="E4918" i="6"/>
  <c r="F4918" i="6"/>
  <c r="K4918" i="6"/>
  <c r="C4919" i="6"/>
  <c r="E4919" i="6"/>
  <c r="F4919" i="6"/>
  <c r="K4919" i="6"/>
  <c r="C4920" i="6"/>
  <c r="E4920" i="6"/>
  <c r="F4920" i="6"/>
  <c r="K4920" i="6"/>
  <c r="C4921" i="6"/>
  <c r="E4921" i="6"/>
  <c r="F4921" i="6"/>
  <c r="K4921" i="6"/>
  <c r="C4922" i="6"/>
  <c r="E4922" i="6"/>
  <c r="F4922" i="6"/>
  <c r="K4922" i="6"/>
  <c r="C4923" i="6"/>
  <c r="E4923" i="6"/>
  <c r="F4923" i="6"/>
  <c r="K4923" i="6"/>
  <c r="C4924" i="6"/>
  <c r="E4924" i="6"/>
  <c r="F4924" i="6"/>
  <c r="K4924" i="6"/>
  <c r="C4925" i="6"/>
  <c r="E4925" i="6"/>
  <c r="F4925" i="6"/>
  <c r="K4925" i="6"/>
  <c r="C4926" i="6"/>
  <c r="E4926" i="6"/>
  <c r="F4926" i="6"/>
  <c r="K4926" i="6"/>
  <c r="C4927" i="6"/>
  <c r="E4927" i="6"/>
  <c r="F4927" i="6"/>
  <c r="K4927" i="6"/>
  <c r="C4928" i="6"/>
  <c r="E4928" i="6"/>
  <c r="F4928" i="6"/>
  <c r="K4928" i="6"/>
  <c r="C4929" i="6"/>
  <c r="E4929" i="6"/>
  <c r="F4929" i="6"/>
  <c r="K4929" i="6"/>
  <c r="C4930" i="6"/>
  <c r="E4930" i="6"/>
  <c r="F4930" i="6"/>
  <c r="K4930" i="6"/>
  <c r="C4931" i="6"/>
  <c r="E4931" i="6"/>
  <c r="F4931" i="6"/>
  <c r="K4931" i="6"/>
  <c r="C4932" i="6"/>
  <c r="E4932" i="6"/>
  <c r="F4932" i="6"/>
  <c r="K4932" i="6"/>
  <c r="C4933" i="6"/>
  <c r="E4933" i="6"/>
  <c r="F4933" i="6"/>
  <c r="K4933" i="6"/>
  <c r="C4934" i="6"/>
  <c r="E4934" i="6"/>
  <c r="F4934" i="6"/>
  <c r="K4934" i="6"/>
  <c r="C4935" i="6"/>
  <c r="E4935" i="6"/>
  <c r="F4935" i="6"/>
  <c r="K4935" i="6"/>
  <c r="C4936" i="6"/>
  <c r="E4936" i="6"/>
  <c r="F4936" i="6"/>
  <c r="K4936" i="6"/>
  <c r="C4937" i="6"/>
  <c r="E4937" i="6"/>
  <c r="F4937" i="6"/>
  <c r="K4937" i="6"/>
  <c r="C4938" i="6"/>
  <c r="E4938" i="6"/>
  <c r="F4938" i="6"/>
  <c r="K4938" i="6"/>
  <c r="C4939" i="6"/>
  <c r="E4939" i="6"/>
  <c r="F4939" i="6"/>
  <c r="K4939" i="6"/>
  <c r="C4940" i="6"/>
  <c r="E4940" i="6"/>
  <c r="F4940" i="6"/>
  <c r="K4940" i="6"/>
  <c r="C4941" i="6"/>
  <c r="E4941" i="6"/>
  <c r="F4941" i="6"/>
  <c r="K4941" i="6"/>
  <c r="C4942" i="6"/>
  <c r="E4942" i="6"/>
  <c r="F4942" i="6"/>
  <c r="K4942" i="6"/>
  <c r="C4943" i="6"/>
  <c r="E4943" i="6"/>
  <c r="F4943" i="6"/>
  <c r="K4943" i="6"/>
  <c r="C4944" i="6"/>
  <c r="E4944" i="6"/>
  <c r="F4944" i="6"/>
  <c r="K4944" i="6"/>
  <c r="C4945" i="6"/>
  <c r="E4945" i="6"/>
  <c r="F4945" i="6"/>
  <c r="K4945" i="6"/>
  <c r="C4946" i="6"/>
  <c r="E4946" i="6"/>
  <c r="F4946" i="6"/>
  <c r="K4946" i="6"/>
  <c r="C4947" i="6"/>
  <c r="E4947" i="6"/>
  <c r="F4947" i="6"/>
  <c r="K4947" i="6"/>
  <c r="C4948" i="6"/>
  <c r="E4948" i="6"/>
  <c r="F4948" i="6"/>
  <c r="K4948" i="6"/>
  <c r="C4949" i="6"/>
  <c r="E4949" i="6"/>
  <c r="F4949" i="6"/>
  <c r="K4949" i="6"/>
  <c r="C4950" i="6"/>
  <c r="E4950" i="6"/>
  <c r="F4950" i="6"/>
  <c r="K4950" i="6"/>
  <c r="C4951" i="6"/>
  <c r="E4951" i="6"/>
  <c r="F4951" i="6"/>
  <c r="K4951" i="6"/>
  <c r="C4952" i="6"/>
  <c r="E4952" i="6"/>
  <c r="F4952" i="6"/>
  <c r="K4952" i="6"/>
  <c r="C4953" i="6"/>
  <c r="E4953" i="6"/>
  <c r="F4953" i="6"/>
  <c r="K4953" i="6"/>
  <c r="C4954" i="6"/>
  <c r="E4954" i="6"/>
  <c r="F4954" i="6"/>
  <c r="K4954" i="6"/>
  <c r="C4955" i="6"/>
  <c r="E4955" i="6"/>
  <c r="F4955" i="6"/>
  <c r="K4955" i="6"/>
  <c r="C4956" i="6"/>
  <c r="E4956" i="6"/>
  <c r="F4956" i="6"/>
  <c r="K4956" i="6"/>
  <c r="C4957" i="6"/>
  <c r="E4957" i="6"/>
  <c r="F4957" i="6"/>
  <c r="K4957" i="6"/>
  <c r="C4958" i="6"/>
  <c r="E4958" i="6"/>
  <c r="F4958" i="6"/>
  <c r="K4958" i="6"/>
  <c r="C4959" i="6"/>
  <c r="E4959" i="6"/>
  <c r="F4959" i="6"/>
  <c r="K4959" i="6"/>
  <c r="C4960" i="6"/>
  <c r="E4960" i="6"/>
  <c r="F4960" i="6"/>
  <c r="K4960" i="6"/>
  <c r="C4961" i="6"/>
  <c r="E4961" i="6"/>
  <c r="F4961" i="6"/>
  <c r="K4961" i="6"/>
  <c r="C4962" i="6"/>
  <c r="E4962" i="6"/>
  <c r="F4962" i="6"/>
  <c r="K4962" i="6"/>
  <c r="C4963" i="6"/>
  <c r="E4963" i="6"/>
  <c r="F4963" i="6"/>
  <c r="K4963" i="6"/>
  <c r="C4964" i="6"/>
  <c r="E4964" i="6"/>
  <c r="F4964" i="6"/>
  <c r="K4964" i="6"/>
  <c r="C4965" i="6"/>
  <c r="E4965" i="6"/>
  <c r="F4965" i="6"/>
  <c r="K4965" i="6"/>
  <c r="C4966" i="6"/>
  <c r="E4966" i="6"/>
  <c r="F4966" i="6"/>
  <c r="K4966" i="6"/>
  <c r="C4967" i="6"/>
  <c r="E4967" i="6"/>
  <c r="F4967" i="6"/>
  <c r="K4967" i="6"/>
  <c r="C4968" i="6"/>
  <c r="E4968" i="6"/>
  <c r="F4968" i="6"/>
  <c r="K4968" i="6"/>
  <c r="C4969" i="6"/>
  <c r="E4969" i="6"/>
  <c r="F4969" i="6"/>
  <c r="K4969" i="6"/>
  <c r="C4970" i="6"/>
  <c r="E4970" i="6"/>
  <c r="F4970" i="6"/>
  <c r="K4970" i="6"/>
  <c r="C4971" i="6"/>
  <c r="E4971" i="6"/>
  <c r="F4971" i="6"/>
  <c r="K4971" i="6"/>
  <c r="C4972" i="6"/>
  <c r="E4972" i="6"/>
  <c r="F4972" i="6"/>
  <c r="K4972" i="6"/>
  <c r="C4973" i="6"/>
  <c r="E4973" i="6"/>
  <c r="F4973" i="6"/>
  <c r="K4973" i="6"/>
  <c r="C4974" i="6"/>
  <c r="E4974" i="6"/>
  <c r="F4974" i="6"/>
  <c r="K4974" i="6"/>
  <c r="C4975" i="6"/>
  <c r="E4975" i="6"/>
  <c r="F4975" i="6"/>
  <c r="K4975" i="6"/>
  <c r="C4976" i="6"/>
  <c r="E4976" i="6"/>
  <c r="F4976" i="6"/>
  <c r="K4976" i="6"/>
  <c r="C4977" i="6"/>
  <c r="E4977" i="6"/>
  <c r="F4977" i="6"/>
  <c r="K4977" i="6"/>
  <c r="C4978" i="6"/>
  <c r="E4978" i="6"/>
  <c r="F4978" i="6"/>
  <c r="K4978" i="6"/>
  <c r="C4979" i="6"/>
  <c r="E4979" i="6"/>
  <c r="F4979" i="6"/>
  <c r="K4979" i="6"/>
  <c r="C4980" i="6"/>
  <c r="E4980" i="6"/>
  <c r="F4980" i="6"/>
  <c r="K4980" i="6"/>
  <c r="C4981" i="6"/>
  <c r="E4981" i="6"/>
  <c r="F4981" i="6"/>
  <c r="K4981" i="6"/>
  <c r="C4982" i="6"/>
  <c r="E4982" i="6"/>
  <c r="F4982" i="6"/>
  <c r="K4982" i="6"/>
  <c r="C4983" i="6"/>
  <c r="E4983" i="6"/>
  <c r="F4983" i="6"/>
  <c r="K4983" i="6"/>
  <c r="C4984" i="6"/>
  <c r="E4984" i="6"/>
  <c r="F4984" i="6"/>
  <c r="K4984" i="6"/>
  <c r="C4985" i="6"/>
  <c r="E4985" i="6"/>
  <c r="F4985" i="6"/>
  <c r="K4985" i="6"/>
  <c r="C4986" i="6"/>
  <c r="E4986" i="6"/>
  <c r="F4986" i="6"/>
  <c r="K4986" i="6"/>
  <c r="C4987" i="6"/>
  <c r="E4987" i="6"/>
  <c r="F4987" i="6"/>
  <c r="K4987" i="6"/>
  <c r="C4988" i="6"/>
  <c r="E4988" i="6"/>
  <c r="F4988" i="6"/>
  <c r="K4988" i="6"/>
  <c r="C4989" i="6"/>
  <c r="E4989" i="6"/>
  <c r="F4989" i="6"/>
  <c r="K4989" i="6"/>
  <c r="C4990" i="6"/>
  <c r="E4990" i="6"/>
  <c r="F4990" i="6"/>
  <c r="K4990" i="6"/>
  <c r="C4991" i="6"/>
  <c r="E4991" i="6"/>
  <c r="F4991" i="6"/>
  <c r="K4991" i="6"/>
  <c r="C4992" i="6"/>
  <c r="E4992" i="6"/>
  <c r="F4992" i="6"/>
  <c r="K4992" i="6"/>
  <c r="C4993" i="6"/>
  <c r="E4993" i="6"/>
  <c r="F4993" i="6"/>
  <c r="K4993" i="6"/>
  <c r="C4994" i="6"/>
  <c r="E4994" i="6"/>
  <c r="F4994" i="6"/>
  <c r="K4994" i="6"/>
  <c r="C4995" i="6"/>
  <c r="E4995" i="6"/>
  <c r="F4995" i="6"/>
  <c r="K4995" i="6"/>
  <c r="C4996" i="6"/>
  <c r="E4996" i="6"/>
  <c r="F4996" i="6"/>
  <c r="K4996" i="6"/>
  <c r="C4997" i="6"/>
  <c r="E4997" i="6"/>
  <c r="F4997" i="6"/>
  <c r="K4997" i="6"/>
  <c r="C4998" i="6"/>
  <c r="E4998" i="6"/>
  <c r="F4998" i="6"/>
  <c r="K4998" i="6"/>
  <c r="C4999" i="6"/>
  <c r="E4999" i="6"/>
  <c r="F4999" i="6"/>
  <c r="K4999" i="6"/>
  <c r="C5000" i="6"/>
  <c r="E5000" i="6"/>
  <c r="F5000" i="6"/>
  <c r="K5000" i="6"/>
  <c r="C5001" i="6"/>
  <c r="E5001" i="6"/>
  <c r="F5001" i="6"/>
  <c r="K5001" i="6"/>
  <c r="C21" i="3"/>
  <c r="C20" i="3"/>
  <c r="B3" i="2"/>
  <c r="C2" i="6"/>
  <c r="D3" i="2"/>
  <c r="E3" i="2"/>
  <c r="B4" i="2"/>
  <c r="D4" i="2"/>
  <c r="E4" i="2"/>
  <c r="B5" i="2"/>
  <c r="D5" i="2"/>
  <c r="E5" i="2"/>
  <c r="B6" i="2"/>
  <c r="D6" i="2"/>
  <c r="E6" i="2"/>
  <c r="B7" i="2"/>
  <c r="D7" i="2"/>
  <c r="E7" i="2"/>
  <c r="B8" i="2"/>
  <c r="D8" i="2"/>
  <c r="E8" i="2"/>
  <c r="B9" i="2"/>
  <c r="D9" i="2"/>
  <c r="E9" i="2"/>
  <c r="B10" i="2"/>
  <c r="D10" i="2"/>
  <c r="E10" i="2"/>
  <c r="B11" i="2"/>
  <c r="D11" i="2"/>
  <c r="E11" i="2"/>
  <c r="B12" i="2"/>
  <c r="D12" i="2"/>
  <c r="E12" i="2"/>
  <c r="B13" i="2"/>
  <c r="D13" i="2"/>
  <c r="E13" i="2"/>
  <c r="B14" i="2"/>
  <c r="D14" i="2"/>
  <c r="E14" i="2"/>
  <c r="B15" i="2"/>
  <c r="D15" i="2"/>
  <c r="E15" i="2"/>
  <c r="B16" i="2"/>
  <c r="D16" i="2"/>
  <c r="E16" i="2"/>
  <c r="B17" i="2"/>
  <c r="D17" i="2"/>
  <c r="E17" i="2"/>
  <c r="B18" i="2"/>
  <c r="D18" i="2"/>
  <c r="E18" i="2"/>
  <c r="B19" i="2"/>
  <c r="D19" i="2"/>
  <c r="E19" i="2"/>
  <c r="B20" i="2"/>
  <c r="D20" i="2"/>
  <c r="E20" i="2"/>
  <c r="B21" i="2"/>
  <c r="D21" i="2"/>
  <c r="E21" i="2"/>
  <c r="B22" i="2"/>
  <c r="D22" i="2"/>
  <c r="E22" i="2"/>
  <c r="B23" i="2"/>
  <c r="D23" i="2"/>
  <c r="E23" i="2"/>
  <c r="B24" i="2"/>
  <c r="D24" i="2"/>
  <c r="E24" i="2"/>
  <c r="B25" i="2"/>
  <c r="D25" i="2"/>
  <c r="E25" i="2"/>
  <c r="B26" i="2"/>
  <c r="D26" i="2"/>
  <c r="E26" i="2"/>
  <c r="B27" i="2"/>
  <c r="D27" i="2"/>
  <c r="E27" i="2"/>
  <c r="B28" i="2"/>
  <c r="D28" i="2"/>
  <c r="E28" i="2"/>
  <c r="B29" i="2"/>
  <c r="D29" i="2"/>
  <c r="E29" i="2"/>
  <c r="B30" i="2"/>
  <c r="D30" i="2"/>
  <c r="E30" i="2"/>
  <c r="B31" i="2"/>
  <c r="D31" i="2"/>
  <c r="E31" i="2"/>
  <c r="B32" i="2"/>
  <c r="D32" i="2"/>
  <c r="E32" i="2"/>
  <c r="B33" i="2"/>
  <c r="D33" i="2"/>
  <c r="E33" i="2"/>
  <c r="B34" i="2"/>
  <c r="D34" i="2"/>
  <c r="E34" i="2"/>
  <c r="B35" i="2"/>
  <c r="D35" i="2"/>
  <c r="E35" i="2"/>
  <c r="B36" i="2"/>
  <c r="D36" i="2"/>
  <c r="E36" i="2"/>
  <c r="B37" i="2"/>
  <c r="D37" i="2"/>
  <c r="E37" i="2"/>
  <c r="B38" i="2"/>
  <c r="D38" i="2"/>
  <c r="E38" i="2"/>
  <c r="B39" i="2"/>
  <c r="D39" i="2"/>
  <c r="E39" i="2"/>
  <c r="B40" i="2"/>
  <c r="D40" i="2"/>
  <c r="E40" i="2"/>
  <c r="B41" i="2"/>
  <c r="D41" i="2"/>
  <c r="E41" i="2"/>
  <c r="B42" i="2"/>
  <c r="D42" i="2"/>
  <c r="E42" i="2"/>
  <c r="B43" i="2"/>
  <c r="D43" i="2"/>
  <c r="E43" i="2"/>
  <c r="B44" i="2"/>
  <c r="D44" i="2"/>
  <c r="E44" i="2"/>
  <c r="B45" i="2"/>
  <c r="D45" i="2"/>
  <c r="E45" i="2"/>
  <c r="B46" i="2"/>
  <c r="D46" i="2"/>
  <c r="E46" i="2"/>
  <c r="B47" i="2"/>
  <c r="D47" i="2"/>
  <c r="E47" i="2"/>
  <c r="B48" i="2"/>
  <c r="D48" i="2"/>
  <c r="E48" i="2"/>
  <c r="B49" i="2"/>
  <c r="D49" i="2"/>
  <c r="E49" i="2"/>
  <c r="B50" i="2"/>
  <c r="D50" i="2"/>
  <c r="E50" i="2"/>
  <c r="B51" i="2"/>
  <c r="D51" i="2"/>
  <c r="E51" i="2"/>
  <c r="B52" i="2"/>
  <c r="D52" i="2"/>
  <c r="E52" i="2"/>
  <c r="B53" i="2"/>
  <c r="D53" i="2"/>
  <c r="E53" i="2"/>
  <c r="B54" i="2"/>
  <c r="D54" i="2"/>
  <c r="E54" i="2"/>
  <c r="B55" i="2"/>
  <c r="D55" i="2"/>
  <c r="E55" i="2"/>
  <c r="B56" i="2"/>
  <c r="D56" i="2"/>
  <c r="E56" i="2"/>
  <c r="B57" i="2"/>
  <c r="D57" i="2"/>
  <c r="E57" i="2"/>
  <c r="B58" i="2"/>
  <c r="D58" i="2"/>
  <c r="E58" i="2"/>
  <c r="B59" i="2"/>
  <c r="D59" i="2"/>
  <c r="E59" i="2"/>
  <c r="B60" i="2"/>
  <c r="D60" i="2"/>
  <c r="E60" i="2"/>
  <c r="B61" i="2"/>
  <c r="D61" i="2"/>
  <c r="E61" i="2"/>
  <c r="B62" i="2"/>
  <c r="D62" i="2"/>
  <c r="E62" i="2"/>
  <c r="B63" i="2"/>
  <c r="D63" i="2"/>
  <c r="E63" i="2"/>
  <c r="B64" i="2"/>
  <c r="D64" i="2"/>
  <c r="E64" i="2"/>
  <c r="B65" i="2"/>
  <c r="D65" i="2"/>
  <c r="E65" i="2"/>
  <c r="B66" i="2"/>
  <c r="D66" i="2"/>
  <c r="E66" i="2"/>
  <c r="B67" i="2"/>
  <c r="D67" i="2"/>
  <c r="E67" i="2"/>
  <c r="B68" i="2"/>
  <c r="D68" i="2"/>
  <c r="E68" i="2"/>
  <c r="B69" i="2"/>
  <c r="D69" i="2"/>
  <c r="E69" i="2"/>
  <c r="B70" i="2"/>
  <c r="D70" i="2"/>
  <c r="E70" i="2"/>
  <c r="B71" i="2"/>
  <c r="D71" i="2"/>
  <c r="E71" i="2"/>
  <c r="B72" i="2"/>
  <c r="D72" i="2"/>
  <c r="E72" i="2"/>
  <c r="B73" i="2"/>
  <c r="D73" i="2"/>
  <c r="E73" i="2"/>
  <c r="B74" i="2"/>
  <c r="D74" i="2"/>
  <c r="E74" i="2"/>
  <c r="B75" i="2"/>
  <c r="D75" i="2"/>
  <c r="E75" i="2"/>
  <c r="B76" i="2"/>
  <c r="D76" i="2"/>
  <c r="E76" i="2"/>
  <c r="B77" i="2"/>
  <c r="D77" i="2"/>
  <c r="E77" i="2"/>
  <c r="B78" i="2"/>
  <c r="D78" i="2"/>
  <c r="E78" i="2"/>
  <c r="B79" i="2"/>
  <c r="D79" i="2"/>
  <c r="E79" i="2"/>
  <c r="B80" i="2"/>
  <c r="D80" i="2"/>
  <c r="E80" i="2"/>
  <c r="B81" i="2"/>
  <c r="D81" i="2"/>
  <c r="E81" i="2"/>
  <c r="B82" i="2"/>
  <c r="D82" i="2"/>
  <c r="E82" i="2"/>
  <c r="B83" i="2"/>
  <c r="D83" i="2"/>
  <c r="E83" i="2"/>
  <c r="B84" i="2"/>
  <c r="D84" i="2"/>
  <c r="E84" i="2"/>
  <c r="B85" i="2"/>
  <c r="D85" i="2"/>
  <c r="E85" i="2"/>
  <c r="B86" i="2"/>
  <c r="D86" i="2"/>
  <c r="E86" i="2"/>
  <c r="B87" i="2"/>
  <c r="D87" i="2"/>
  <c r="E87" i="2"/>
  <c r="B88" i="2"/>
  <c r="D88" i="2"/>
  <c r="E88" i="2"/>
  <c r="B89" i="2"/>
  <c r="D89" i="2"/>
  <c r="E89" i="2"/>
  <c r="B90" i="2"/>
  <c r="D90" i="2"/>
  <c r="E90" i="2"/>
  <c r="B91" i="2"/>
  <c r="D91" i="2"/>
  <c r="E91" i="2"/>
  <c r="B92" i="2"/>
  <c r="D92" i="2"/>
  <c r="E92" i="2"/>
  <c r="B93" i="2"/>
  <c r="D93" i="2"/>
  <c r="E93" i="2"/>
  <c r="B94" i="2"/>
  <c r="D94" i="2"/>
  <c r="E94" i="2"/>
  <c r="B95" i="2"/>
  <c r="D95" i="2"/>
  <c r="E95" i="2"/>
  <c r="B96" i="2"/>
  <c r="D96" i="2"/>
  <c r="E96" i="2"/>
  <c r="B97" i="2"/>
  <c r="D97" i="2"/>
  <c r="E97" i="2"/>
  <c r="B98" i="2"/>
  <c r="D98" i="2"/>
  <c r="E98" i="2"/>
  <c r="B99" i="2"/>
  <c r="D99" i="2"/>
  <c r="E99" i="2"/>
  <c r="B100" i="2"/>
  <c r="D100" i="2"/>
  <c r="E100" i="2"/>
  <c r="B101" i="2"/>
  <c r="D101" i="2"/>
  <c r="E101" i="2"/>
  <c r="B102" i="2"/>
  <c r="D102" i="2"/>
  <c r="E102" i="2"/>
  <c r="B103" i="2"/>
  <c r="D103" i="2"/>
  <c r="E103" i="2"/>
  <c r="B104" i="2"/>
  <c r="D104" i="2"/>
  <c r="E104" i="2"/>
  <c r="B105" i="2"/>
  <c r="D105" i="2"/>
  <c r="E105" i="2"/>
  <c r="B106" i="2"/>
  <c r="D106" i="2"/>
  <c r="E106" i="2"/>
  <c r="B107" i="2"/>
  <c r="D107" i="2"/>
  <c r="E107" i="2"/>
  <c r="B108" i="2"/>
  <c r="D108" i="2"/>
  <c r="E108" i="2"/>
  <c r="B109" i="2"/>
  <c r="D109" i="2"/>
  <c r="E109" i="2"/>
  <c r="B110" i="2"/>
  <c r="D110" i="2"/>
  <c r="E110" i="2"/>
  <c r="B111" i="2"/>
  <c r="D111" i="2"/>
  <c r="E111" i="2"/>
  <c r="B112" i="2"/>
  <c r="D112" i="2"/>
  <c r="E112" i="2"/>
  <c r="B113" i="2"/>
  <c r="D113" i="2"/>
  <c r="E113" i="2"/>
  <c r="B114" i="2"/>
  <c r="D114" i="2"/>
  <c r="E114" i="2"/>
  <c r="B115" i="2"/>
  <c r="D115" i="2"/>
  <c r="E115" i="2"/>
  <c r="B116" i="2"/>
  <c r="D116" i="2"/>
  <c r="E116" i="2"/>
  <c r="B117" i="2"/>
  <c r="D117" i="2"/>
  <c r="E117" i="2"/>
  <c r="B118" i="2"/>
  <c r="D118" i="2"/>
  <c r="E118" i="2"/>
  <c r="B119" i="2"/>
  <c r="D119" i="2"/>
  <c r="E119" i="2"/>
  <c r="B120" i="2"/>
  <c r="D120" i="2"/>
  <c r="E120" i="2"/>
  <c r="B121" i="2"/>
  <c r="D121" i="2"/>
  <c r="E121" i="2"/>
  <c r="B122" i="2"/>
  <c r="D122" i="2"/>
  <c r="E122" i="2"/>
  <c r="B123" i="2"/>
  <c r="D123" i="2"/>
  <c r="E123" i="2"/>
  <c r="B124" i="2"/>
  <c r="D124" i="2"/>
  <c r="E124" i="2"/>
  <c r="B125" i="2"/>
  <c r="D125" i="2"/>
  <c r="E125" i="2"/>
  <c r="B126" i="2"/>
  <c r="D126" i="2"/>
  <c r="E126" i="2"/>
  <c r="B127" i="2"/>
  <c r="D127" i="2"/>
  <c r="E127" i="2"/>
  <c r="B128" i="2"/>
  <c r="D128" i="2"/>
  <c r="E128" i="2"/>
  <c r="B129" i="2"/>
  <c r="D129" i="2"/>
  <c r="E129" i="2"/>
  <c r="B130" i="2"/>
  <c r="D130" i="2"/>
  <c r="E130" i="2"/>
  <c r="B131" i="2"/>
  <c r="D131" i="2"/>
  <c r="E131" i="2"/>
  <c r="B132" i="2"/>
  <c r="D132" i="2"/>
  <c r="E132" i="2"/>
  <c r="B133" i="2"/>
  <c r="D133" i="2"/>
  <c r="E133" i="2"/>
  <c r="B134" i="2"/>
  <c r="D134" i="2"/>
  <c r="E134" i="2"/>
  <c r="B135" i="2"/>
  <c r="D135" i="2"/>
  <c r="E135" i="2"/>
  <c r="B136" i="2"/>
  <c r="D136" i="2"/>
  <c r="E136" i="2"/>
  <c r="B137" i="2"/>
  <c r="D137" i="2"/>
  <c r="E137" i="2"/>
  <c r="B138" i="2"/>
  <c r="D138" i="2"/>
  <c r="E138" i="2"/>
  <c r="B139" i="2"/>
  <c r="D139" i="2"/>
  <c r="E139" i="2"/>
  <c r="B140" i="2"/>
  <c r="D140" i="2"/>
  <c r="E140" i="2"/>
  <c r="B141" i="2"/>
  <c r="D141" i="2"/>
  <c r="E141" i="2"/>
  <c r="B142" i="2"/>
  <c r="D142" i="2"/>
  <c r="E142" i="2"/>
  <c r="B143" i="2"/>
  <c r="D143" i="2"/>
  <c r="E143" i="2"/>
  <c r="B144" i="2"/>
  <c r="D144" i="2"/>
  <c r="E144" i="2"/>
  <c r="B145" i="2"/>
  <c r="D145" i="2"/>
  <c r="E145" i="2"/>
  <c r="B146" i="2"/>
  <c r="D146" i="2"/>
  <c r="E146" i="2"/>
  <c r="B147" i="2"/>
  <c r="D147" i="2"/>
  <c r="E147" i="2"/>
  <c r="B148" i="2"/>
  <c r="D148" i="2"/>
  <c r="E148" i="2"/>
  <c r="B149" i="2"/>
  <c r="D149" i="2"/>
  <c r="E149" i="2"/>
  <c r="B150" i="2"/>
  <c r="D150" i="2"/>
  <c r="E150" i="2"/>
  <c r="B151" i="2"/>
  <c r="D151" i="2"/>
  <c r="E151" i="2"/>
  <c r="B152" i="2"/>
  <c r="D152" i="2"/>
  <c r="E152" i="2"/>
  <c r="B153" i="2"/>
  <c r="D153" i="2"/>
  <c r="E153" i="2"/>
  <c r="B154" i="2"/>
  <c r="D154" i="2"/>
  <c r="E154" i="2"/>
  <c r="B155" i="2"/>
  <c r="D155" i="2"/>
  <c r="E155" i="2"/>
  <c r="B156" i="2"/>
  <c r="D156" i="2"/>
  <c r="E156" i="2"/>
  <c r="B157" i="2"/>
  <c r="D157" i="2"/>
  <c r="E157" i="2"/>
  <c r="B158" i="2"/>
  <c r="D158" i="2"/>
  <c r="E158" i="2"/>
  <c r="B159" i="2"/>
  <c r="D159" i="2"/>
  <c r="E159" i="2"/>
  <c r="B160" i="2"/>
  <c r="D160" i="2"/>
  <c r="E160" i="2"/>
  <c r="B161" i="2"/>
  <c r="D161" i="2"/>
  <c r="E161" i="2"/>
  <c r="B162" i="2"/>
  <c r="D162" i="2"/>
  <c r="E162" i="2"/>
  <c r="B163" i="2"/>
  <c r="D163" i="2"/>
  <c r="E163" i="2"/>
  <c r="B164" i="2"/>
  <c r="D164" i="2"/>
  <c r="E164" i="2"/>
  <c r="B165" i="2"/>
  <c r="D165" i="2"/>
  <c r="E165" i="2"/>
  <c r="B166" i="2"/>
  <c r="D166" i="2"/>
  <c r="E166" i="2"/>
  <c r="B167" i="2"/>
  <c r="D167" i="2"/>
  <c r="E167" i="2"/>
  <c r="B168" i="2"/>
  <c r="D168" i="2"/>
  <c r="E168" i="2"/>
  <c r="B169" i="2"/>
  <c r="D169" i="2"/>
  <c r="E169" i="2"/>
  <c r="B170" i="2"/>
  <c r="D170" i="2"/>
  <c r="E170" i="2"/>
  <c r="B171" i="2"/>
  <c r="D171" i="2"/>
  <c r="E171" i="2"/>
  <c r="B172" i="2"/>
  <c r="D172" i="2"/>
  <c r="E172" i="2"/>
  <c r="B173" i="2"/>
  <c r="D173" i="2"/>
  <c r="E173" i="2"/>
  <c r="B174" i="2"/>
  <c r="D174" i="2"/>
  <c r="E174" i="2"/>
  <c r="B175" i="2"/>
  <c r="D175" i="2"/>
  <c r="E175" i="2"/>
  <c r="B176" i="2"/>
  <c r="D176" i="2"/>
  <c r="E176" i="2"/>
  <c r="B177" i="2"/>
  <c r="D177" i="2"/>
  <c r="E177" i="2"/>
  <c r="B178" i="2"/>
  <c r="D178" i="2"/>
  <c r="E178" i="2"/>
  <c r="B179" i="2"/>
  <c r="D179" i="2"/>
  <c r="E179" i="2"/>
  <c r="B180" i="2"/>
  <c r="D180" i="2"/>
  <c r="E180" i="2"/>
  <c r="B181" i="2"/>
  <c r="D181" i="2"/>
  <c r="E181" i="2"/>
  <c r="B182" i="2"/>
  <c r="D182" i="2"/>
  <c r="E182" i="2"/>
  <c r="B183" i="2"/>
  <c r="D183" i="2"/>
  <c r="E183" i="2"/>
  <c r="B184" i="2"/>
  <c r="D184" i="2"/>
  <c r="E184" i="2"/>
  <c r="B185" i="2"/>
  <c r="D185" i="2"/>
  <c r="E185" i="2"/>
  <c r="B186" i="2"/>
  <c r="D186" i="2"/>
  <c r="E186" i="2"/>
  <c r="B187" i="2"/>
  <c r="D187" i="2"/>
  <c r="E187" i="2"/>
  <c r="B188" i="2"/>
  <c r="D188" i="2"/>
  <c r="E188" i="2"/>
  <c r="B189" i="2"/>
  <c r="D189" i="2"/>
  <c r="E189" i="2"/>
  <c r="B190" i="2"/>
  <c r="D190" i="2"/>
  <c r="E190" i="2"/>
  <c r="B191" i="2"/>
  <c r="D191" i="2"/>
  <c r="E191" i="2"/>
  <c r="B192" i="2"/>
  <c r="D192" i="2"/>
  <c r="E192" i="2"/>
  <c r="B193" i="2"/>
  <c r="D193" i="2"/>
  <c r="E193" i="2"/>
  <c r="B194" i="2"/>
  <c r="D194" i="2"/>
  <c r="E194" i="2"/>
  <c r="B195" i="2"/>
  <c r="D195" i="2"/>
  <c r="E195" i="2"/>
  <c r="B196" i="2"/>
  <c r="D196" i="2"/>
  <c r="E196" i="2"/>
  <c r="B197" i="2"/>
  <c r="D197" i="2"/>
  <c r="E197" i="2"/>
  <c r="B198" i="2"/>
  <c r="D198" i="2"/>
  <c r="E198" i="2"/>
  <c r="B199" i="2"/>
  <c r="D199" i="2"/>
  <c r="E199" i="2"/>
  <c r="B200" i="2"/>
  <c r="D200" i="2"/>
  <c r="E200" i="2"/>
  <c r="B201" i="2"/>
  <c r="D201" i="2"/>
  <c r="E201" i="2"/>
  <c r="B202" i="2"/>
  <c r="D202" i="2"/>
  <c r="E202" i="2"/>
  <c r="B203" i="2"/>
  <c r="D203" i="2"/>
  <c r="E203" i="2"/>
  <c r="B204" i="2"/>
  <c r="D204" i="2"/>
  <c r="E204" i="2"/>
  <c r="B205" i="2"/>
  <c r="D205" i="2"/>
  <c r="E205" i="2"/>
  <c r="B206" i="2"/>
  <c r="D206" i="2"/>
  <c r="E206" i="2"/>
  <c r="B207" i="2"/>
  <c r="D207" i="2"/>
  <c r="E207" i="2"/>
  <c r="B208" i="2"/>
  <c r="D208" i="2"/>
  <c r="E208" i="2"/>
  <c r="B209" i="2"/>
  <c r="D209" i="2"/>
  <c r="E209" i="2"/>
  <c r="B210" i="2"/>
  <c r="D210" i="2"/>
  <c r="E210" i="2"/>
  <c r="B211" i="2"/>
  <c r="D211" i="2"/>
  <c r="E211" i="2"/>
  <c r="B212" i="2"/>
  <c r="D212" i="2"/>
  <c r="E212" i="2"/>
  <c r="B213" i="2"/>
  <c r="D213" i="2"/>
  <c r="E213" i="2"/>
  <c r="B214" i="2"/>
  <c r="D214" i="2"/>
  <c r="E214" i="2"/>
  <c r="B215" i="2"/>
  <c r="D215" i="2"/>
  <c r="E215" i="2"/>
  <c r="B216" i="2"/>
  <c r="D216" i="2"/>
  <c r="E216" i="2"/>
  <c r="B217" i="2"/>
  <c r="D217" i="2"/>
  <c r="E217" i="2"/>
  <c r="B218" i="2"/>
  <c r="D218" i="2"/>
  <c r="E218" i="2"/>
  <c r="B219" i="2"/>
  <c r="D219" i="2"/>
  <c r="E219" i="2"/>
  <c r="B220" i="2"/>
  <c r="D220" i="2"/>
  <c r="E220" i="2"/>
  <c r="B221" i="2"/>
  <c r="D221" i="2"/>
  <c r="E221" i="2"/>
  <c r="B222" i="2"/>
  <c r="D222" i="2"/>
  <c r="E222" i="2"/>
  <c r="B223" i="2"/>
  <c r="D223" i="2"/>
  <c r="E223" i="2"/>
  <c r="B224" i="2"/>
  <c r="D224" i="2"/>
  <c r="E224" i="2"/>
  <c r="B225" i="2"/>
  <c r="D225" i="2"/>
  <c r="E225" i="2"/>
  <c r="B226" i="2"/>
  <c r="D226" i="2"/>
  <c r="E226" i="2"/>
  <c r="B227" i="2"/>
  <c r="D227" i="2"/>
  <c r="E227" i="2"/>
  <c r="B228" i="2"/>
  <c r="D228" i="2"/>
  <c r="E228" i="2"/>
  <c r="B229" i="2"/>
  <c r="D229" i="2"/>
  <c r="E229" i="2"/>
  <c r="B230" i="2"/>
  <c r="D230" i="2"/>
  <c r="E230" i="2"/>
  <c r="B231" i="2"/>
  <c r="D231" i="2"/>
  <c r="E231" i="2"/>
  <c r="B232" i="2"/>
  <c r="D232" i="2"/>
  <c r="E232" i="2"/>
  <c r="B233" i="2"/>
  <c r="D233" i="2"/>
  <c r="E233" i="2"/>
  <c r="B234" i="2"/>
  <c r="D234" i="2"/>
  <c r="E234" i="2"/>
  <c r="B235" i="2"/>
  <c r="D235" i="2"/>
  <c r="E235" i="2"/>
  <c r="B236" i="2"/>
  <c r="D236" i="2"/>
  <c r="E236" i="2"/>
  <c r="B237" i="2"/>
  <c r="D237" i="2"/>
  <c r="E237" i="2"/>
  <c r="B238" i="2"/>
  <c r="D238" i="2"/>
  <c r="E238" i="2"/>
  <c r="B239" i="2"/>
  <c r="D239" i="2"/>
  <c r="E239" i="2"/>
  <c r="B240" i="2"/>
  <c r="D240" i="2"/>
  <c r="E240" i="2"/>
  <c r="B241" i="2"/>
  <c r="D241" i="2"/>
  <c r="E241" i="2"/>
  <c r="B242" i="2"/>
  <c r="D242" i="2"/>
  <c r="E242" i="2"/>
  <c r="B243" i="2"/>
  <c r="D243" i="2"/>
  <c r="E243" i="2"/>
  <c r="B244" i="2"/>
  <c r="D244" i="2"/>
  <c r="E244" i="2"/>
  <c r="B245" i="2"/>
  <c r="D245" i="2"/>
  <c r="E245" i="2"/>
  <c r="B246" i="2"/>
  <c r="D246" i="2"/>
  <c r="E246" i="2"/>
  <c r="B247" i="2"/>
  <c r="D247" i="2"/>
  <c r="E247" i="2"/>
  <c r="B248" i="2"/>
  <c r="D248" i="2"/>
  <c r="E248" i="2"/>
  <c r="B249" i="2"/>
  <c r="D249" i="2"/>
  <c r="E249" i="2"/>
  <c r="B250" i="2"/>
  <c r="D250" i="2"/>
  <c r="E250" i="2"/>
  <c r="B251" i="2"/>
  <c r="D251" i="2"/>
  <c r="E251" i="2"/>
  <c r="B252" i="2"/>
  <c r="D252" i="2"/>
  <c r="E252" i="2"/>
  <c r="B2" i="2"/>
  <c r="E2" i="2"/>
  <c r="D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 i="2"/>
  <c r="F1" i="9"/>
  <c r="D1" i="9"/>
  <c r="X33" i="9"/>
  <c r="X29" i="9"/>
  <c r="A2" i="3"/>
  <c r="A2" i="18" a="1"/>
  <c r="A2" i="18"/>
  <c r="A3" i="18"/>
  <c r="A4" i="18"/>
  <c r="A5" i="18"/>
  <c r="A6" i="18"/>
  <c r="A7" i="18"/>
  <c r="A8" i="18"/>
  <c r="A9" i="18"/>
  <c r="A10" i="18"/>
  <c r="A11" i="18"/>
  <c r="A12" i="18"/>
  <c r="A13" i="18"/>
  <c r="A14" i="18"/>
  <c r="A15" i="18"/>
  <c r="A16" i="18"/>
  <c r="A17" i="18"/>
  <c r="A18" i="18"/>
  <c r="A19" i="18"/>
  <c r="A20" i="18"/>
  <c r="A21" i="18"/>
  <c r="A22" i="18"/>
  <c r="A23" i="18"/>
  <c r="A24" i="18"/>
  <c r="A25" i="18"/>
  <c r="A26" i="18"/>
  <c r="A27" i="18"/>
  <c r="A28" i="18"/>
  <c r="A29" i="18"/>
  <c r="A30" i="18"/>
  <c r="A31" i="18"/>
  <c r="A32" i="18"/>
  <c r="A33" i="18"/>
  <c r="A34" i="18"/>
  <c r="A35" i="18"/>
  <c r="A36" i="18"/>
  <c r="A37" i="18"/>
  <c r="A38" i="18"/>
  <c r="A39" i="18"/>
  <c r="A40" i="18"/>
  <c r="A41" i="18"/>
  <c r="A42" i="18"/>
  <c r="A43" i="18"/>
  <c r="A44" i="18"/>
  <c r="A45" i="18"/>
  <c r="A46" i="18"/>
  <c r="A47" i="18"/>
  <c r="A48" i="18"/>
  <c r="A49" i="18"/>
  <c r="A50" i="18"/>
  <c r="A51" i="18"/>
  <c r="A52" i="18"/>
  <c r="A53" i="18"/>
  <c r="A54" i="18"/>
  <c r="A55" i="18"/>
  <c r="A56" i="18"/>
  <c r="A57" i="18"/>
  <c r="A58" i="18"/>
  <c r="A59" i="18"/>
  <c r="A60" i="18"/>
  <c r="A61" i="18"/>
  <c r="A62" i="18"/>
  <c r="A63" i="18"/>
  <c r="A64" i="18"/>
  <c r="A65" i="18"/>
  <c r="A66" i="18"/>
  <c r="A67" i="18"/>
  <c r="A68" i="18"/>
  <c r="A69" i="18"/>
  <c r="A70" i="18"/>
  <c r="A71" i="18"/>
  <c r="A72" i="18"/>
  <c r="A73" i="18"/>
  <c r="A74" i="18"/>
  <c r="A75" i="18"/>
  <c r="A76" i="18"/>
  <c r="A77" i="18"/>
  <c r="A78" i="18"/>
  <c r="A79" i="18"/>
  <c r="A80" i="18"/>
  <c r="A81" i="18"/>
  <c r="A82" i="18"/>
  <c r="A83" i="18"/>
  <c r="A84" i="18"/>
  <c r="A85" i="18"/>
  <c r="A86" i="18"/>
  <c r="A87" i="18"/>
  <c r="A88" i="18"/>
  <c r="A89" i="18"/>
  <c r="A90" i="18"/>
  <c r="A91" i="18"/>
  <c r="A92" i="18"/>
  <c r="A93" i="18"/>
  <c r="A94" i="18"/>
  <c r="A95" i="18"/>
  <c r="A96" i="18"/>
  <c r="A97" i="18"/>
  <c r="A98" i="18"/>
  <c r="A99" i="18"/>
  <c r="A100" i="18"/>
  <c r="A101" i="18"/>
  <c r="A102" i="18"/>
  <c r="A103" i="18"/>
  <c r="A104" i="18"/>
  <c r="A105" i="18"/>
  <c r="A106" i="18"/>
  <c r="A107" i="18"/>
  <c r="A108" i="18"/>
  <c r="A109" i="18"/>
  <c r="A110" i="18"/>
  <c r="A111" i="18"/>
  <c r="A112" i="18"/>
  <c r="A113" i="18"/>
  <c r="A114" i="18"/>
  <c r="A115" i="18"/>
  <c r="A116" i="18"/>
  <c r="A117" i="18"/>
  <c r="A118" i="18"/>
  <c r="A119" i="18"/>
  <c r="A120" i="18"/>
  <c r="A121" i="18"/>
  <c r="A122" i="18"/>
  <c r="A123" i="18"/>
  <c r="A124" i="18"/>
  <c r="A125" i="18"/>
  <c r="A126" i="18"/>
  <c r="A127" i="18"/>
  <c r="A128" i="18"/>
  <c r="A129" i="18"/>
  <c r="A130" i="18"/>
  <c r="A131" i="18"/>
  <c r="A132" i="18"/>
  <c r="A133" i="18"/>
  <c r="A134" i="18"/>
  <c r="A135" i="18"/>
  <c r="A136" i="18"/>
  <c r="A137" i="18"/>
  <c r="A138" i="18"/>
  <c r="A139" i="18"/>
  <c r="A140" i="18"/>
  <c r="A141" i="18"/>
  <c r="A142" i="18"/>
  <c r="A143" i="18"/>
  <c r="A144" i="18"/>
  <c r="A145" i="18"/>
  <c r="A146" i="18"/>
  <c r="A147" i="18"/>
  <c r="A148" i="18"/>
  <c r="A149" i="18"/>
  <c r="A150" i="18"/>
  <c r="A151" i="18"/>
  <c r="A152" i="18"/>
  <c r="A153" i="18"/>
  <c r="A154" i="18"/>
  <c r="A155" i="18"/>
  <c r="A156" i="18"/>
  <c r="A157" i="18"/>
  <c r="A158" i="18"/>
  <c r="A159" i="18"/>
  <c r="A160" i="18"/>
  <c r="A161" i="18"/>
  <c r="A162" i="18"/>
  <c r="A163" i="18"/>
  <c r="A164" i="18"/>
  <c r="A165" i="18"/>
  <c r="A166" i="18"/>
  <c r="A167" i="18"/>
  <c r="A168" i="18"/>
  <c r="A169" i="18"/>
  <c r="A170" i="18"/>
  <c r="A171" i="18"/>
  <c r="A172" i="18"/>
  <c r="A173" i="18"/>
  <c r="A174" i="18"/>
  <c r="A175" i="18"/>
  <c r="A176" i="18"/>
  <c r="A177" i="18"/>
  <c r="A178" i="18"/>
  <c r="A179" i="18"/>
  <c r="A180" i="18"/>
  <c r="A181" i="18"/>
  <c r="A182" i="18"/>
  <c r="A183" i="18"/>
  <c r="A184" i="18"/>
  <c r="A185" i="18"/>
  <c r="A186" i="18"/>
  <c r="A187" i="18"/>
  <c r="A188" i="18"/>
  <c r="A189" i="18"/>
  <c r="A190" i="18"/>
  <c r="A191" i="18"/>
  <c r="A192" i="18"/>
  <c r="A193" i="18"/>
  <c r="A194" i="18"/>
  <c r="A195" i="18"/>
  <c r="A196" i="18"/>
  <c r="A197" i="18"/>
  <c r="A198" i="18"/>
  <c r="A199" i="18"/>
  <c r="A200" i="18"/>
  <c r="A201" i="18"/>
  <c r="A202" i="18"/>
  <c r="A203" i="18"/>
  <c r="A204" i="18"/>
  <c r="A205" i="18"/>
  <c r="A206" i="18"/>
  <c r="A207" i="18"/>
  <c r="A208" i="18"/>
  <c r="A209" i="18"/>
  <c r="A210" i="18"/>
  <c r="A211" i="18"/>
  <c r="A212" i="18"/>
  <c r="A213" i="18"/>
  <c r="A214" i="18"/>
  <c r="A215" i="18"/>
  <c r="A216" i="18"/>
  <c r="A217" i="18"/>
  <c r="A218" i="18"/>
  <c r="A219" i="18"/>
  <c r="A220" i="18"/>
  <c r="A221" i="18"/>
  <c r="A222" i="18"/>
  <c r="A223" i="18"/>
  <c r="A224" i="18"/>
  <c r="A225" i="18"/>
  <c r="A226" i="18"/>
  <c r="A227" i="18"/>
  <c r="A228" i="18"/>
  <c r="A229" i="18"/>
  <c r="A230" i="18"/>
  <c r="A231" i="18"/>
  <c r="A232" i="18"/>
  <c r="A233" i="18"/>
  <c r="A234" i="18"/>
  <c r="A235" i="18"/>
  <c r="A236" i="18"/>
  <c r="A237" i="18"/>
  <c r="A238" i="18"/>
  <c r="A239" i="18"/>
  <c r="A240" i="18"/>
  <c r="A241" i="18"/>
  <c r="A242" i="18"/>
  <c r="A243" i="18"/>
  <c r="A244" i="18"/>
  <c r="A245" i="18"/>
  <c r="A246" i="18"/>
  <c r="A247" i="18"/>
  <c r="A248" i="18"/>
  <c r="A249" i="18"/>
  <c r="A250" i="18"/>
  <c r="D121" i="18"/>
  <c r="A251" i="18"/>
  <c r="A252" i="18"/>
  <c r="A253" i="18"/>
  <c r="A254" i="18"/>
  <c r="A255" i="18"/>
  <c r="A256" i="18"/>
  <c r="A257" i="18"/>
  <c r="A258" i="18"/>
  <c r="A259" i="18"/>
  <c r="A260" i="18"/>
  <c r="A261" i="18"/>
  <c r="A262" i="18"/>
  <c r="A263" i="18"/>
  <c r="A264" i="18"/>
  <c r="A265" i="18"/>
  <c r="A266" i="18"/>
  <c r="A267" i="18"/>
  <c r="A268" i="18"/>
  <c r="A269" i="18"/>
  <c r="A270" i="18"/>
  <c r="A271" i="18"/>
  <c r="A272" i="18"/>
  <c r="A273" i="18"/>
  <c r="A274" i="18"/>
  <c r="A275" i="18"/>
  <c r="A276" i="18"/>
  <c r="A277" i="18"/>
  <c r="A278" i="18"/>
  <c r="A279" i="18"/>
  <c r="A280" i="18"/>
  <c r="A281" i="18"/>
  <c r="A282" i="18"/>
  <c r="A283" i="18"/>
  <c r="A284" i="18"/>
  <c r="A285" i="18"/>
  <c r="A286" i="18"/>
  <c r="A287" i="18"/>
  <c r="A288" i="18"/>
  <c r="A289" i="18"/>
  <c r="A290" i="18"/>
  <c r="A291" i="18"/>
  <c r="A292" i="18"/>
  <c r="A293" i="18"/>
  <c r="A294" i="18"/>
  <c r="A295" i="18"/>
  <c r="A296" i="18"/>
  <c r="A297" i="18"/>
  <c r="A298" i="18"/>
  <c r="A299" i="18"/>
  <c r="A300" i="18"/>
  <c r="A301" i="18"/>
  <c r="A302" i="18"/>
  <c r="A303" i="18"/>
  <c r="A304" i="18"/>
  <c r="A305" i="18"/>
  <c r="A306" i="18"/>
  <c r="A307" i="18"/>
  <c r="A308" i="18"/>
  <c r="A309" i="18"/>
  <c r="A310" i="18"/>
  <c r="A311" i="18"/>
  <c r="A312" i="18"/>
  <c r="A313" i="18"/>
  <c r="A314" i="18"/>
  <c r="A315" i="18"/>
  <c r="A316" i="18"/>
  <c r="A317" i="18"/>
  <c r="A318" i="18"/>
  <c r="A319" i="18"/>
  <c r="A320" i="18"/>
  <c r="A321" i="18"/>
  <c r="A322" i="18"/>
  <c r="A323" i="18"/>
  <c r="A324" i="18"/>
  <c r="A325" i="18"/>
  <c r="A326" i="18"/>
  <c r="A327" i="18"/>
  <c r="A328" i="18"/>
  <c r="A329" i="18"/>
  <c r="A330" i="18"/>
  <c r="A331" i="18"/>
  <c r="A332" i="18"/>
  <c r="A333" i="18"/>
  <c r="A334" i="18"/>
  <c r="A335" i="18"/>
  <c r="A336" i="18"/>
  <c r="A337" i="18"/>
  <c r="A338" i="18"/>
  <c r="A339" i="18"/>
  <c r="A340" i="18"/>
  <c r="A341" i="18"/>
  <c r="A342" i="18"/>
  <c r="A343" i="18"/>
  <c r="A344" i="18"/>
  <c r="A345" i="18"/>
  <c r="A346" i="18"/>
  <c r="A347" i="18"/>
  <c r="A348" i="18"/>
  <c r="A349" i="18"/>
  <c r="A350" i="18"/>
  <c r="A351" i="18"/>
  <c r="A352" i="18"/>
  <c r="A353" i="18"/>
  <c r="A354" i="18"/>
  <c r="A355" i="18"/>
  <c r="A356" i="18"/>
  <c r="A357" i="18"/>
  <c r="A358" i="18"/>
  <c r="A359" i="18"/>
  <c r="A360" i="18"/>
  <c r="A361" i="18"/>
  <c r="A362" i="18"/>
  <c r="A363" i="18"/>
  <c r="A364" i="18"/>
  <c r="A365" i="18"/>
  <c r="A366" i="18"/>
  <c r="A367" i="18"/>
  <c r="A368" i="18"/>
  <c r="A369" i="18"/>
  <c r="A370" i="18"/>
  <c r="A371" i="18"/>
  <c r="A372" i="18"/>
  <c r="A373" i="18"/>
  <c r="A374" i="18"/>
  <c r="A375" i="18"/>
  <c r="A376" i="18"/>
  <c r="A377" i="18"/>
  <c r="A378" i="18"/>
  <c r="A379" i="18"/>
  <c r="A380" i="18"/>
  <c r="A381" i="18"/>
  <c r="A382" i="18"/>
  <c r="A383" i="18"/>
  <c r="A384" i="18"/>
  <c r="A385" i="18"/>
  <c r="A386" i="18"/>
  <c r="A387" i="18"/>
  <c r="A388" i="18"/>
  <c r="A389" i="18"/>
  <c r="A390" i="18"/>
  <c r="A391" i="18"/>
  <c r="A392" i="18"/>
  <c r="A393" i="18"/>
  <c r="A394" i="18"/>
  <c r="A395" i="18"/>
  <c r="A396" i="18"/>
  <c r="A397" i="18"/>
  <c r="A398" i="18"/>
  <c r="A399" i="18"/>
  <c r="A400" i="18"/>
  <c r="A401" i="18"/>
  <c r="A402" i="18"/>
  <c r="A403" i="18"/>
  <c r="A404" i="18"/>
  <c r="A405" i="18"/>
  <c r="A406" i="18"/>
  <c r="A407" i="18"/>
  <c r="A408" i="18"/>
  <c r="A409" i="18"/>
  <c r="A410" i="18"/>
  <c r="A411" i="18"/>
  <c r="A412" i="18"/>
  <c r="A413" i="18"/>
  <c r="A414" i="18"/>
  <c r="A415" i="18"/>
  <c r="A416" i="18"/>
  <c r="A417" i="18"/>
  <c r="A418" i="18"/>
  <c r="A419" i="18"/>
  <c r="A420" i="18"/>
  <c r="A421" i="18"/>
  <c r="A422" i="18"/>
  <c r="A423" i="18"/>
  <c r="A424" i="18"/>
  <c r="A425" i="18"/>
  <c r="A426" i="18"/>
  <c r="A427" i="18"/>
  <c r="A428" i="18"/>
  <c r="A429" i="18"/>
  <c r="A430" i="18"/>
  <c r="A431" i="18"/>
  <c r="A432" i="18"/>
  <c r="A433" i="18"/>
  <c r="A434" i="18"/>
  <c r="A435" i="18"/>
  <c r="A436" i="18"/>
  <c r="A437" i="18"/>
  <c r="A438" i="18"/>
  <c r="A439" i="18"/>
  <c r="A440" i="18"/>
  <c r="A441" i="18"/>
  <c r="A442" i="18"/>
  <c r="A443" i="18"/>
  <c r="A444" i="18"/>
  <c r="A445" i="18"/>
  <c r="A446" i="18"/>
  <c r="A447" i="18"/>
  <c r="A448" i="18"/>
  <c r="A449" i="18"/>
  <c r="A450" i="18"/>
  <c r="A451" i="18"/>
  <c r="A452" i="18"/>
  <c r="A453" i="18"/>
  <c r="A454" i="18"/>
  <c r="A455" i="18"/>
  <c r="A456" i="18"/>
  <c r="A457" i="18"/>
  <c r="A458" i="18"/>
  <c r="A459" i="18"/>
  <c r="A460" i="18"/>
  <c r="A461" i="18"/>
  <c r="A462" i="18"/>
  <c r="A463" i="18"/>
  <c r="A464" i="18"/>
  <c r="A465" i="18"/>
  <c r="A466" i="18"/>
  <c r="A467" i="18"/>
  <c r="A468" i="18"/>
  <c r="A469" i="18"/>
  <c r="A470" i="18"/>
  <c r="A471" i="18"/>
  <c r="A472" i="18"/>
  <c r="A473" i="18"/>
  <c r="A474" i="18"/>
  <c r="A475" i="18"/>
  <c r="A476" i="18"/>
  <c r="A477" i="18"/>
  <c r="A478" i="18"/>
  <c r="A479" i="18"/>
  <c r="A480" i="18"/>
  <c r="A481" i="18"/>
  <c r="A482" i="18"/>
  <c r="A483" i="18"/>
  <c r="A484" i="18"/>
  <c r="A485" i="18"/>
  <c r="A486" i="18"/>
  <c r="A487" i="18"/>
  <c r="A488" i="18"/>
  <c r="A489" i="18"/>
  <c r="A490" i="18"/>
  <c r="A491" i="18"/>
  <c r="A492" i="18"/>
  <c r="A493" i="18"/>
  <c r="A494" i="18"/>
  <c r="A495" i="18"/>
  <c r="A496" i="18"/>
  <c r="A497" i="18"/>
  <c r="A498" i="18"/>
  <c r="A499" i="18"/>
  <c r="A500" i="18"/>
  <c r="A501" i="18"/>
  <c r="A502" i="18"/>
  <c r="A503" i="18"/>
  <c r="A504" i="18"/>
  <c r="A505" i="18"/>
  <c r="A506" i="18"/>
  <c r="A507" i="18"/>
  <c r="A508" i="18"/>
  <c r="A509" i="18"/>
  <c r="A510" i="18"/>
  <c r="A511" i="18"/>
  <c r="A512" i="18"/>
  <c r="A513" i="18"/>
  <c r="A514" i="18"/>
  <c r="A515" i="18"/>
  <c r="A516" i="18"/>
  <c r="A517" i="18"/>
  <c r="A518" i="18"/>
  <c r="A519" i="18"/>
  <c r="A520" i="18"/>
  <c r="A521" i="18"/>
  <c r="A522" i="18"/>
  <c r="A523" i="18"/>
  <c r="A524" i="18"/>
  <c r="A525" i="18"/>
  <c r="A526" i="18"/>
  <c r="A527" i="18"/>
  <c r="A528" i="18"/>
  <c r="A529" i="18"/>
  <c r="A530" i="18"/>
  <c r="H1" i="9"/>
  <c r="I1" i="9"/>
  <c r="H3" i="9"/>
  <c r="I3" i="9"/>
  <c r="H4" i="9"/>
  <c r="I4" i="9"/>
  <c r="H5" i="9"/>
  <c r="I5" i="9"/>
  <c r="H6" i="9"/>
  <c r="I6" i="9"/>
  <c r="H7" i="9"/>
  <c r="I7" i="9"/>
  <c r="H8" i="9"/>
  <c r="I8" i="9"/>
  <c r="H9" i="9"/>
  <c r="I9" i="9"/>
  <c r="H10" i="9"/>
  <c r="I10" i="9"/>
  <c r="H11" i="9"/>
  <c r="I11" i="9"/>
  <c r="H12" i="9"/>
  <c r="I12" i="9"/>
  <c r="H13" i="9"/>
  <c r="I13" i="9"/>
  <c r="H14" i="9"/>
  <c r="I14" i="9"/>
  <c r="H15" i="9"/>
  <c r="I15" i="9"/>
  <c r="H16" i="9"/>
  <c r="I16" i="9"/>
  <c r="H17" i="9"/>
  <c r="I17" i="9"/>
  <c r="H18" i="9"/>
  <c r="I18" i="9"/>
  <c r="H19" i="9"/>
  <c r="I19" i="9"/>
  <c r="H20" i="9"/>
  <c r="I20" i="9"/>
  <c r="H21" i="9"/>
  <c r="I21" i="9"/>
  <c r="H22" i="9"/>
  <c r="I22" i="9"/>
  <c r="H23" i="9"/>
  <c r="I23" i="9"/>
  <c r="H24" i="9"/>
  <c r="I24" i="9"/>
  <c r="H25" i="9"/>
  <c r="I25" i="9"/>
  <c r="H26" i="9"/>
  <c r="I26" i="9"/>
  <c r="H27" i="9"/>
  <c r="I27" i="9"/>
  <c r="H28" i="9"/>
  <c r="I28" i="9"/>
  <c r="H29" i="9"/>
  <c r="I29" i="9"/>
  <c r="H30" i="9"/>
  <c r="I30" i="9"/>
  <c r="H31" i="9"/>
  <c r="I31" i="9"/>
  <c r="H32" i="9"/>
  <c r="I32" i="9"/>
  <c r="H33" i="9"/>
  <c r="I33" i="9"/>
  <c r="H34" i="9"/>
  <c r="I34" i="9"/>
  <c r="H35" i="9"/>
  <c r="I35" i="9"/>
  <c r="H36" i="9"/>
  <c r="I36" i="9"/>
  <c r="H37" i="9"/>
  <c r="I37" i="9"/>
  <c r="H38" i="9"/>
  <c r="I38" i="9"/>
  <c r="H39" i="9"/>
  <c r="I39" i="9"/>
  <c r="H40" i="9"/>
  <c r="I40" i="9"/>
  <c r="H41" i="9"/>
  <c r="I41" i="9"/>
  <c r="H42" i="9"/>
  <c r="I42" i="9"/>
  <c r="H43" i="9"/>
  <c r="I43" i="9"/>
  <c r="H44" i="9"/>
  <c r="I44" i="9"/>
  <c r="H45" i="9"/>
  <c r="I45" i="9"/>
  <c r="H46" i="9"/>
  <c r="I46" i="9"/>
  <c r="H47" i="9"/>
  <c r="I47" i="9"/>
  <c r="H48" i="9"/>
  <c r="I48" i="9"/>
  <c r="H49" i="9"/>
  <c r="I49" i="9"/>
  <c r="H50" i="9"/>
  <c r="I50" i="9"/>
  <c r="H51" i="9"/>
  <c r="I51" i="9"/>
  <c r="H52" i="9"/>
  <c r="I52" i="9"/>
  <c r="H53" i="9"/>
  <c r="I53" i="9"/>
  <c r="H54" i="9"/>
  <c r="I54" i="9"/>
  <c r="H55" i="9"/>
  <c r="I55" i="9"/>
  <c r="H56" i="9"/>
  <c r="I56" i="9"/>
  <c r="H57" i="9"/>
  <c r="I57" i="9"/>
  <c r="H58" i="9"/>
  <c r="I58" i="9"/>
  <c r="H59" i="9"/>
  <c r="I59" i="9"/>
  <c r="H60" i="9"/>
  <c r="I60" i="9"/>
  <c r="H61" i="9"/>
  <c r="I61" i="9"/>
  <c r="H62" i="9"/>
  <c r="I62" i="9"/>
  <c r="H63" i="9"/>
  <c r="I63" i="9"/>
  <c r="H64" i="9"/>
  <c r="I64" i="9"/>
  <c r="H65" i="9"/>
  <c r="I65" i="9"/>
  <c r="H66" i="9"/>
  <c r="I66" i="9"/>
  <c r="H67" i="9"/>
  <c r="I67" i="9"/>
  <c r="H68" i="9"/>
  <c r="I68" i="9"/>
  <c r="H69" i="9"/>
  <c r="I69" i="9"/>
  <c r="H70" i="9"/>
  <c r="I70" i="9"/>
  <c r="H71" i="9"/>
  <c r="I71" i="9"/>
  <c r="H72" i="9"/>
  <c r="I72" i="9"/>
  <c r="H73" i="9"/>
  <c r="I73" i="9"/>
  <c r="H74" i="9"/>
  <c r="I74" i="9"/>
  <c r="H75" i="9"/>
  <c r="I75" i="9"/>
  <c r="H76" i="9"/>
  <c r="I76" i="9"/>
  <c r="H77" i="9"/>
  <c r="I77" i="9"/>
  <c r="H78" i="9"/>
  <c r="I78" i="9"/>
  <c r="H79" i="9"/>
  <c r="I79" i="9"/>
  <c r="H80" i="9"/>
  <c r="I80" i="9"/>
  <c r="H81" i="9"/>
  <c r="I81" i="9"/>
  <c r="H82" i="9"/>
  <c r="I82" i="9"/>
  <c r="H83" i="9"/>
  <c r="I83" i="9"/>
  <c r="H84" i="9"/>
  <c r="I84" i="9"/>
  <c r="H85" i="9"/>
  <c r="I85" i="9"/>
  <c r="H86" i="9"/>
  <c r="I86" i="9"/>
  <c r="H87" i="9"/>
  <c r="I87" i="9"/>
  <c r="H88" i="9"/>
  <c r="I88" i="9"/>
  <c r="H89" i="9"/>
  <c r="I89" i="9"/>
  <c r="H90" i="9"/>
  <c r="I90" i="9"/>
  <c r="H91" i="9"/>
  <c r="I91" i="9"/>
  <c r="H92" i="9"/>
  <c r="I92" i="9"/>
  <c r="H93" i="9"/>
  <c r="I93" i="9"/>
  <c r="H94" i="9"/>
  <c r="I94" i="9"/>
  <c r="H95" i="9"/>
  <c r="I95" i="9"/>
  <c r="H96" i="9"/>
  <c r="I96" i="9"/>
  <c r="H97" i="9"/>
  <c r="I97" i="9"/>
  <c r="H98" i="9"/>
  <c r="I98" i="9"/>
  <c r="H99" i="9"/>
  <c r="I99" i="9"/>
  <c r="H100" i="9"/>
  <c r="I100" i="9"/>
  <c r="H101" i="9"/>
  <c r="I101" i="9"/>
  <c r="H102" i="9"/>
  <c r="I102" i="9"/>
  <c r="H103" i="9"/>
  <c r="I103" i="9"/>
  <c r="H104" i="9"/>
  <c r="I104" i="9"/>
  <c r="H105" i="9"/>
  <c r="I105" i="9"/>
  <c r="H106" i="9"/>
  <c r="I106" i="9"/>
  <c r="H107" i="9"/>
  <c r="I107" i="9"/>
  <c r="H108" i="9"/>
  <c r="I108" i="9"/>
  <c r="H109" i="9"/>
  <c r="I109" i="9"/>
  <c r="H110" i="9"/>
  <c r="I110" i="9"/>
  <c r="H111" i="9"/>
  <c r="I111" i="9"/>
  <c r="H112" i="9"/>
  <c r="I112" i="9"/>
  <c r="H113" i="9"/>
  <c r="I113" i="9"/>
  <c r="H114" i="9"/>
  <c r="I114" i="9"/>
  <c r="H115" i="9"/>
  <c r="I115" i="9"/>
  <c r="H116" i="9"/>
  <c r="I116" i="9"/>
  <c r="H117" i="9"/>
  <c r="I117" i="9"/>
  <c r="H118" i="9"/>
  <c r="I118" i="9"/>
  <c r="H119" i="9"/>
  <c r="I119" i="9"/>
  <c r="H120" i="9"/>
  <c r="I120" i="9"/>
  <c r="H121" i="9"/>
  <c r="I121" i="9"/>
  <c r="H122" i="9"/>
  <c r="I122" i="9"/>
  <c r="H123" i="9"/>
  <c r="I123" i="9"/>
  <c r="H124" i="9"/>
  <c r="I124" i="9"/>
  <c r="H125" i="9"/>
  <c r="I125" i="9"/>
  <c r="H126" i="9"/>
  <c r="I126" i="9"/>
  <c r="H127" i="9"/>
  <c r="I127" i="9"/>
  <c r="H128" i="9"/>
  <c r="I128" i="9"/>
  <c r="H129" i="9"/>
  <c r="I129" i="9"/>
  <c r="H130" i="9"/>
  <c r="I130" i="9"/>
  <c r="H131" i="9"/>
  <c r="I131" i="9"/>
  <c r="H132" i="9"/>
  <c r="I132" i="9"/>
  <c r="H133" i="9"/>
  <c r="I133" i="9"/>
  <c r="H134" i="9"/>
  <c r="I134" i="9"/>
  <c r="H135" i="9"/>
  <c r="I135" i="9"/>
  <c r="H136" i="9"/>
  <c r="I136" i="9"/>
  <c r="H137" i="9"/>
  <c r="I137" i="9"/>
  <c r="H138" i="9"/>
  <c r="I138" i="9"/>
  <c r="H139" i="9"/>
  <c r="I139" i="9"/>
  <c r="H140" i="9"/>
  <c r="I140" i="9"/>
  <c r="H141" i="9"/>
  <c r="I141" i="9"/>
  <c r="H142" i="9"/>
  <c r="I142" i="9"/>
  <c r="H143" i="9"/>
  <c r="I143" i="9"/>
  <c r="H144" i="9"/>
  <c r="I144" i="9"/>
  <c r="H145" i="9"/>
  <c r="I145" i="9"/>
  <c r="H146" i="9"/>
  <c r="I146" i="9"/>
  <c r="H147" i="9"/>
  <c r="I147" i="9"/>
  <c r="H148" i="9"/>
  <c r="I148" i="9"/>
  <c r="H149" i="9"/>
  <c r="I149" i="9"/>
  <c r="H150" i="9"/>
  <c r="I150" i="9"/>
  <c r="H151" i="9"/>
  <c r="I151" i="9"/>
  <c r="H152" i="9"/>
  <c r="I152" i="9"/>
  <c r="H153" i="9"/>
  <c r="I153" i="9"/>
  <c r="H154" i="9"/>
  <c r="I154" i="9"/>
  <c r="H155" i="9"/>
  <c r="I155" i="9"/>
  <c r="H156" i="9"/>
  <c r="I156" i="9"/>
  <c r="H157" i="9"/>
  <c r="I157" i="9"/>
  <c r="H158" i="9"/>
  <c r="I158" i="9"/>
  <c r="H159" i="9"/>
  <c r="I159" i="9"/>
  <c r="H160" i="9"/>
  <c r="I160" i="9"/>
  <c r="H161" i="9"/>
  <c r="I161" i="9"/>
  <c r="H162" i="9"/>
  <c r="I162" i="9"/>
  <c r="H163" i="9"/>
  <c r="I163" i="9"/>
  <c r="H164" i="9"/>
  <c r="I164" i="9"/>
  <c r="H165" i="9"/>
  <c r="I165" i="9"/>
  <c r="H166" i="9"/>
  <c r="I166" i="9"/>
  <c r="H167" i="9"/>
  <c r="I167" i="9"/>
  <c r="H168" i="9"/>
  <c r="I168" i="9"/>
  <c r="H169" i="9"/>
  <c r="I169" i="9"/>
  <c r="H170" i="9"/>
  <c r="I170" i="9"/>
  <c r="H171" i="9"/>
  <c r="I171" i="9"/>
  <c r="H172" i="9"/>
  <c r="I172" i="9"/>
  <c r="H173" i="9"/>
  <c r="I173" i="9"/>
  <c r="H174" i="9"/>
  <c r="I174" i="9"/>
  <c r="H175" i="9"/>
  <c r="I175" i="9"/>
  <c r="H176" i="9"/>
  <c r="I176" i="9"/>
  <c r="H177" i="9"/>
  <c r="I177" i="9"/>
  <c r="H178" i="9"/>
  <c r="I178" i="9"/>
  <c r="H179" i="9"/>
  <c r="I179" i="9"/>
  <c r="H180" i="9"/>
  <c r="I180" i="9"/>
  <c r="H181" i="9"/>
  <c r="I181" i="9"/>
  <c r="H182" i="9"/>
  <c r="I182" i="9"/>
  <c r="H183" i="9"/>
  <c r="I183" i="9"/>
  <c r="H184" i="9"/>
  <c r="I184" i="9"/>
  <c r="H185" i="9"/>
  <c r="I185" i="9"/>
  <c r="H186" i="9"/>
  <c r="I186" i="9"/>
  <c r="H187" i="9"/>
  <c r="I187" i="9"/>
  <c r="H188" i="9"/>
  <c r="I188" i="9"/>
  <c r="H189" i="9"/>
  <c r="I189" i="9"/>
  <c r="H190" i="9"/>
  <c r="I190" i="9"/>
  <c r="H191" i="9"/>
  <c r="I191" i="9"/>
  <c r="H192" i="9"/>
  <c r="I192" i="9"/>
  <c r="H193" i="9"/>
  <c r="I193" i="9"/>
  <c r="H194" i="9"/>
  <c r="I194" i="9"/>
  <c r="H195" i="9"/>
  <c r="I195" i="9"/>
  <c r="H196" i="9"/>
  <c r="I196" i="9"/>
  <c r="H197" i="9"/>
  <c r="I197" i="9"/>
  <c r="H198" i="9"/>
  <c r="I198" i="9"/>
  <c r="H199" i="9"/>
  <c r="I199" i="9"/>
  <c r="H200" i="9"/>
  <c r="I200" i="9"/>
  <c r="H201" i="9"/>
  <c r="I201" i="9"/>
  <c r="H202" i="9"/>
  <c r="I202" i="9"/>
  <c r="H203" i="9"/>
  <c r="I203" i="9"/>
  <c r="H204" i="9"/>
  <c r="I204" i="9"/>
  <c r="H205" i="9"/>
  <c r="I205" i="9"/>
  <c r="H206" i="9"/>
  <c r="I206" i="9"/>
  <c r="H207" i="9"/>
  <c r="I207" i="9"/>
  <c r="H208" i="9"/>
  <c r="I208" i="9"/>
  <c r="H209" i="9"/>
  <c r="I209" i="9"/>
  <c r="H210" i="9"/>
  <c r="I210" i="9"/>
  <c r="H211" i="9"/>
  <c r="I211" i="9"/>
  <c r="H212" i="9"/>
  <c r="I212" i="9"/>
  <c r="H213" i="9"/>
  <c r="I213" i="9"/>
  <c r="H214" i="9"/>
  <c r="I214" i="9"/>
  <c r="H215" i="9"/>
  <c r="I215" i="9"/>
  <c r="H216" i="9"/>
  <c r="I216" i="9"/>
  <c r="H217" i="9"/>
  <c r="I217" i="9"/>
  <c r="H218" i="9"/>
  <c r="I218" i="9"/>
  <c r="H219" i="9"/>
  <c r="I219" i="9"/>
  <c r="H220" i="9"/>
  <c r="I220" i="9"/>
  <c r="H221" i="9"/>
  <c r="I221" i="9"/>
  <c r="H222" i="9"/>
  <c r="I222" i="9"/>
  <c r="H223" i="9"/>
  <c r="I223" i="9"/>
  <c r="H224" i="9"/>
  <c r="I224" i="9"/>
  <c r="H225" i="9"/>
  <c r="I225" i="9"/>
  <c r="H226" i="9"/>
  <c r="I226" i="9"/>
  <c r="H227" i="9"/>
  <c r="I227" i="9"/>
  <c r="H228" i="9"/>
  <c r="I228" i="9"/>
  <c r="H229" i="9"/>
  <c r="I229" i="9"/>
  <c r="H230" i="9"/>
  <c r="I230" i="9"/>
  <c r="H231" i="9"/>
  <c r="I231" i="9"/>
  <c r="H232" i="9"/>
  <c r="I232" i="9"/>
  <c r="H233" i="9"/>
  <c r="I233" i="9"/>
  <c r="H234" i="9"/>
  <c r="I234" i="9"/>
  <c r="H235" i="9"/>
  <c r="I235" i="9"/>
  <c r="H236" i="9"/>
  <c r="I236" i="9"/>
  <c r="H237" i="9"/>
  <c r="I237" i="9"/>
  <c r="H238" i="9"/>
  <c r="I238" i="9"/>
  <c r="H239" i="9"/>
  <c r="I239" i="9"/>
  <c r="H240" i="9"/>
  <c r="I240" i="9"/>
  <c r="H241" i="9"/>
  <c r="I241" i="9"/>
  <c r="H242" i="9"/>
  <c r="I242" i="9"/>
  <c r="H243" i="9"/>
  <c r="I243" i="9"/>
  <c r="H244" i="9"/>
  <c r="I244" i="9"/>
  <c r="H245" i="9"/>
  <c r="I245" i="9"/>
  <c r="H246" i="9"/>
  <c r="I246" i="9"/>
  <c r="H247" i="9"/>
  <c r="I247" i="9"/>
  <c r="H248" i="9"/>
  <c r="I248" i="9"/>
  <c r="H249" i="9"/>
  <c r="I249" i="9"/>
  <c r="H250" i="9"/>
  <c r="I250" i="9"/>
  <c r="H251" i="9"/>
  <c r="I251" i="9"/>
  <c r="H252" i="9"/>
  <c r="I252" i="9"/>
  <c r="H253" i="9"/>
  <c r="I253" i="9"/>
  <c r="H254" i="9"/>
  <c r="I254" i="9"/>
  <c r="H255" i="9"/>
  <c r="I255" i="9"/>
  <c r="H256" i="9"/>
  <c r="I256" i="9"/>
  <c r="H257" i="9"/>
  <c r="I257" i="9"/>
  <c r="H258" i="9"/>
  <c r="I258" i="9"/>
  <c r="H259" i="9"/>
  <c r="I259" i="9"/>
  <c r="H260" i="9"/>
  <c r="I260" i="9"/>
  <c r="H261" i="9"/>
  <c r="I261" i="9"/>
  <c r="H262" i="9"/>
  <c r="I262" i="9"/>
  <c r="H263" i="9"/>
  <c r="I263" i="9"/>
  <c r="H264" i="9"/>
  <c r="I264" i="9"/>
  <c r="H265" i="9"/>
  <c r="I265" i="9"/>
  <c r="H266" i="9"/>
  <c r="I266" i="9"/>
  <c r="H267" i="9"/>
  <c r="I267" i="9"/>
  <c r="H268" i="9"/>
  <c r="I268" i="9"/>
  <c r="H269" i="9"/>
  <c r="I269" i="9"/>
  <c r="H270" i="9"/>
  <c r="I270" i="9"/>
  <c r="H271" i="9"/>
  <c r="I271" i="9"/>
  <c r="H272" i="9"/>
  <c r="I272" i="9"/>
  <c r="H273" i="9"/>
  <c r="I273" i="9"/>
  <c r="H274" i="9"/>
  <c r="I274" i="9"/>
  <c r="H275" i="9"/>
  <c r="I275" i="9"/>
  <c r="H276" i="9"/>
  <c r="I276" i="9"/>
  <c r="H277" i="9"/>
  <c r="I277" i="9"/>
  <c r="H278" i="9"/>
  <c r="I278" i="9"/>
  <c r="H279" i="9"/>
  <c r="I279" i="9"/>
  <c r="H280" i="9"/>
  <c r="I280" i="9"/>
  <c r="H281" i="9"/>
  <c r="I281" i="9"/>
  <c r="H282" i="9"/>
  <c r="I282" i="9"/>
  <c r="H283" i="9"/>
  <c r="I283" i="9"/>
  <c r="H284" i="9"/>
  <c r="I284" i="9"/>
  <c r="H285" i="9"/>
  <c r="I285" i="9"/>
  <c r="H286" i="9"/>
  <c r="I286" i="9"/>
  <c r="H287" i="9"/>
  <c r="I287" i="9"/>
  <c r="H288" i="9"/>
  <c r="I288" i="9"/>
  <c r="H289" i="9"/>
  <c r="I289" i="9"/>
  <c r="H290" i="9"/>
  <c r="I290" i="9"/>
  <c r="H291" i="9"/>
  <c r="I291" i="9"/>
  <c r="H292" i="9"/>
  <c r="I292" i="9"/>
  <c r="H293" i="9"/>
  <c r="I293" i="9"/>
  <c r="H294" i="9"/>
  <c r="I294" i="9"/>
  <c r="H295" i="9"/>
  <c r="I295" i="9"/>
  <c r="H296" i="9"/>
  <c r="I296" i="9"/>
  <c r="H297" i="9"/>
  <c r="I297" i="9"/>
  <c r="H298" i="9"/>
  <c r="I298" i="9"/>
  <c r="H299" i="9"/>
  <c r="I299" i="9"/>
  <c r="H300" i="9"/>
  <c r="I300" i="9"/>
  <c r="H301" i="9"/>
  <c r="I301" i="9"/>
  <c r="H302" i="9"/>
  <c r="I302" i="9"/>
  <c r="H303" i="9"/>
  <c r="I303" i="9"/>
  <c r="H304" i="9"/>
  <c r="I304" i="9"/>
  <c r="H305" i="9"/>
  <c r="I305" i="9"/>
  <c r="H306" i="9"/>
  <c r="I306" i="9"/>
  <c r="H307" i="9"/>
  <c r="I307" i="9"/>
  <c r="H308" i="9"/>
  <c r="I308" i="9"/>
  <c r="H309" i="9"/>
  <c r="I309" i="9"/>
  <c r="H310" i="9"/>
  <c r="I310" i="9"/>
  <c r="H311" i="9"/>
  <c r="I311" i="9"/>
  <c r="H312" i="9"/>
  <c r="I312" i="9"/>
  <c r="H313" i="9"/>
  <c r="I313" i="9"/>
  <c r="H314" i="9"/>
  <c r="I314" i="9"/>
  <c r="H315" i="9"/>
  <c r="I315" i="9"/>
  <c r="H316" i="9"/>
  <c r="I316" i="9"/>
  <c r="H317" i="9"/>
  <c r="I317" i="9"/>
  <c r="H318" i="9"/>
  <c r="I318" i="9"/>
  <c r="H319" i="9"/>
  <c r="I319" i="9"/>
  <c r="H320" i="9"/>
  <c r="I320" i="9"/>
  <c r="H321" i="9"/>
  <c r="I321" i="9"/>
  <c r="H322" i="9"/>
  <c r="I322" i="9"/>
  <c r="H323" i="9"/>
  <c r="I323" i="9"/>
  <c r="H324" i="9"/>
  <c r="I324" i="9"/>
  <c r="H325" i="9"/>
  <c r="I325" i="9"/>
  <c r="H326" i="9"/>
  <c r="I326" i="9"/>
  <c r="H327" i="9"/>
  <c r="I327" i="9"/>
  <c r="H328" i="9"/>
  <c r="I328" i="9"/>
  <c r="H329" i="9"/>
  <c r="I329" i="9"/>
  <c r="H330" i="9"/>
  <c r="I330" i="9"/>
  <c r="H331" i="9"/>
  <c r="I331" i="9"/>
  <c r="H332" i="9"/>
  <c r="I332" i="9"/>
  <c r="H333" i="9"/>
  <c r="I333" i="9"/>
  <c r="H334" i="9"/>
  <c r="I334" i="9"/>
  <c r="H335" i="9"/>
  <c r="I335" i="9"/>
  <c r="H336" i="9"/>
  <c r="I336" i="9"/>
  <c r="H337" i="9"/>
  <c r="I337" i="9"/>
  <c r="H338" i="9"/>
  <c r="I338" i="9"/>
  <c r="H339" i="9"/>
  <c r="I339" i="9"/>
  <c r="H340" i="9"/>
  <c r="I340" i="9"/>
  <c r="H341" i="9"/>
  <c r="I341" i="9"/>
  <c r="H342" i="9"/>
  <c r="I342" i="9"/>
  <c r="H343" i="9"/>
  <c r="I343" i="9"/>
  <c r="H344" i="9"/>
  <c r="I344" i="9"/>
  <c r="H345" i="9"/>
  <c r="I345" i="9"/>
  <c r="H346" i="9"/>
  <c r="I346" i="9"/>
  <c r="H347" i="9"/>
  <c r="I347" i="9"/>
  <c r="H348" i="9"/>
  <c r="I348" i="9"/>
  <c r="H349" i="9"/>
  <c r="I349" i="9"/>
  <c r="H350" i="9"/>
  <c r="I350" i="9"/>
  <c r="H351" i="9"/>
  <c r="I351" i="9"/>
  <c r="H352" i="9"/>
  <c r="I352" i="9"/>
  <c r="H353" i="9"/>
  <c r="I353" i="9"/>
  <c r="H354" i="9"/>
  <c r="I354" i="9"/>
  <c r="H355" i="9"/>
  <c r="I355" i="9"/>
  <c r="H356" i="9"/>
  <c r="I356" i="9"/>
  <c r="H357" i="9"/>
  <c r="I357" i="9"/>
  <c r="H358" i="9"/>
  <c r="I358" i="9"/>
  <c r="H359" i="9"/>
  <c r="I359" i="9"/>
  <c r="H360" i="9"/>
  <c r="I360" i="9"/>
  <c r="H361" i="9"/>
  <c r="I361" i="9"/>
  <c r="H362" i="9"/>
  <c r="I362" i="9"/>
  <c r="H363" i="9"/>
  <c r="I363" i="9"/>
  <c r="H364" i="9"/>
  <c r="I364" i="9"/>
  <c r="H365" i="9"/>
  <c r="I365" i="9"/>
  <c r="H366" i="9"/>
  <c r="I366" i="9"/>
  <c r="H367" i="9"/>
  <c r="I367" i="9"/>
  <c r="H368" i="9"/>
  <c r="I368" i="9"/>
  <c r="H369" i="9"/>
  <c r="I369" i="9"/>
  <c r="H370" i="9"/>
  <c r="I370" i="9"/>
  <c r="H371" i="9"/>
  <c r="I371" i="9"/>
  <c r="H372" i="9"/>
  <c r="I372" i="9"/>
  <c r="H373" i="9"/>
  <c r="I373" i="9"/>
  <c r="H374" i="9"/>
  <c r="I374" i="9"/>
  <c r="H375" i="9"/>
  <c r="I375" i="9"/>
  <c r="H376" i="9"/>
  <c r="I376" i="9"/>
  <c r="H377" i="9"/>
  <c r="I377" i="9"/>
  <c r="H378" i="9"/>
  <c r="I378" i="9"/>
  <c r="H379" i="9"/>
  <c r="I379" i="9"/>
  <c r="H380" i="9"/>
  <c r="I380" i="9"/>
  <c r="H381" i="9"/>
  <c r="I381" i="9"/>
  <c r="H382" i="9"/>
  <c r="I382" i="9"/>
  <c r="H383" i="9"/>
  <c r="I383" i="9"/>
  <c r="H384" i="9"/>
  <c r="I384" i="9"/>
  <c r="H385" i="9"/>
  <c r="I385" i="9"/>
  <c r="H386" i="9"/>
  <c r="I386" i="9"/>
  <c r="H387" i="9"/>
  <c r="I387" i="9"/>
  <c r="H388" i="9"/>
  <c r="I388" i="9"/>
  <c r="H389" i="9"/>
  <c r="I389" i="9"/>
  <c r="H390" i="9"/>
  <c r="I390" i="9"/>
  <c r="H391" i="9"/>
  <c r="I391" i="9"/>
  <c r="H392" i="9"/>
  <c r="I392" i="9"/>
  <c r="H393" i="9"/>
  <c r="I393" i="9"/>
  <c r="H394" i="9"/>
  <c r="I394" i="9"/>
  <c r="H395" i="9"/>
  <c r="I395" i="9"/>
  <c r="H396" i="9"/>
  <c r="I396" i="9"/>
  <c r="H397" i="9"/>
  <c r="I397" i="9"/>
  <c r="H398" i="9"/>
  <c r="I398" i="9"/>
  <c r="H399" i="9"/>
  <c r="I399" i="9"/>
  <c r="H400" i="9"/>
  <c r="I400" i="9"/>
  <c r="H401" i="9"/>
  <c r="I401" i="9"/>
  <c r="H402" i="9"/>
  <c r="I402" i="9"/>
  <c r="H403" i="9"/>
  <c r="I403" i="9"/>
  <c r="H404" i="9"/>
  <c r="I404" i="9"/>
  <c r="H405" i="9"/>
  <c r="I405" i="9"/>
  <c r="H406" i="9"/>
  <c r="I406" i="9"/>
  <c r="H407" i="9"/>
  <c r="I407" i="9"/>
  <c r="H408" i="9"/>
  <c r="I408" i="9"/>
  <c r="H409" i="9"/>
  <c r="I409" i="9"/>
  <c r="H410" i="9"/>
  <c r="I410" i="9"/>
  <c r="H411" i="9"/>
  <c r="I411" i="9"/>
  <c r="H412" i="9"/>
  <c r="I412" i="9"/>
  <c r="H413" i="9"/>
  <c r="I413" i="9"/>
  <c r="H414" i="9"/>
  <c r="I414" i="9"/>
  <c r="H415" i="9"/>
  <c r="I415" i="9"/>
  <c r="H416" i="9"/>
  <c r="I416" i="9"/>
  <c r="H417" i="9"/>
  <c r="I417" i="9"/>
  <c r="H418" i="9"/>
  <c r="I418" i="9"/>
  <c r="H419" i="9"/>
  <c r="I419" i="9"/>
  <c r="H420" i="9"/>
  <c r="I420" i="9"/>
  <c r="H421" i="9"/>
  <c r="I421" i="9"/>
  <c r="H422" i="9"/>
  <c r="I422" i="9"/>
  <c r="H423" i="9"/>
  <c r="I423" i="9"/>
  <c r="H424" i="9"/>
  <c r="I424" i="9"/>
  <c r="H425" i="9"/>
  <c r="I425" i="9"/>
  <c r="H426" i="9"/>
  <c r="I426" i="9"/>
  <c r="H427" i="9"/>
  <c r="I427" i="9"/>
  <c r="H428" i="9"/>
  <c r="I428" i="9"/>
  <c r="H429" i="9"/>
  <c r="I429" i="9"/>
  <c r="H430" i="9"/>
  <c r="I430" i="9"/>
  <c r="H431" i="9"/>
  <c r="I431" i="9"/>
  <c r="H432" i="9"/>
  <c r="I432" i="9"/>
  <c r="H433" i="9"/>
  <c r="I433" i="9"/>
  <c r="H434" i="9"/>
  <c r="I434" i="9"/>
  <c r="H435" i="9"/>
  <c r="I435" i="9"/>
  <c r="H436" i="9"/>
  <c r="I436" i="9"/>
  <c r="H437" i="9"/>
  <c r="I437" i="9"/>
  <c r="H438" i="9"/>
  <c r="I438" i="9"/>
  <c r="H439" i="9"/>
  <c r="I439" i="9"/>
  <c r="H440" i="9"/>
  <c r="I440" i="9"/>
  <c r="H441" i="9"/>
  <c r="I441" i="9"/>
  <c r="H442" i="9"/>
  <c r="I442" i="9"/>
  <c r="H443" i="9"/>
  <c r="I443" i="9"/>
  <c r="H444" i="9"/>
  <c r="I444" i="9"/>
  <c r="H445" i="9"/>
  <c r="I445" i="9"/>
  <c r="H446" i="9"/>
  <c r="I446" i="9"/>
  <c r="H447" i="9"/>
  <c r="I447" i="9"/>
  <c r="H448" i="9"/>
  <c r="I448" i="9"/>
  <c r="H449" i="9"/>
  <c r="I449" i="9"/>
  <c r="H450" i="9"/>
  <c r="I450" i="9"/>
  <c r="H451" i="9"/>
  <c r="I451" i="9"/>
  <c r="H452" i="9"/>
  <c r="I452" i="9"/>
  <c r="H453" i="9"/>
  <c r="I453" i="9"/>
  <c r="H454" i="9"/>
  <c r="I454" i="9"/>
  <c r="H455" i="9"/>
  <c r="I455" i="9"/>
  <c r="H456" i="9"/>
  <c r="I456" i="9"/>
  <c r="H457" i="9"/>
  <c r="I457" i="9"/>
  <c r="H458" i="9"/>
  <c r="I458" i="9"/>
  <c r="H459" i="9"/>
  <c r="I459" i="9"/>
  <c r="H460" i="9"/>
  <c r="I460" i="9"/>
  <c r="H461" i="9"/>
  <c r="I461" i="9"/>
  <c r="H462" i="9"/>
  <c r="I462" i="9"/>
  <c r="H463" i="9"/>
  <c r="I463" i="9"/>
  <c r="H464" i="9"/>
  <c r="I464" i="9"/>
  <c r="H465" i="9"/>
  <c r="I465" i="9"/>
  <c r="H466" i="9"/>
  <c r="I466" i="9"/>
  <c r="H467" i="9"/>
  <c r="I467" i="9"/>
  <c r="H468" i="9"/>
  <c r="I468" i="9"/>
  <c r="H469" i="9"/>
  <c r="I469" i="9"/>
  <c r="H470" i="9"/>
  <c r="I470" i="9"/>
  <c r="H471" i="9"/>
  <c r="I471" i="9"/>
  <c r="H472" i="9"/>
  <c r="I472" i="9"/>
  <c r="H473" i="9"/>
  <c r="I473" i="9"/>
  <c r="H474" i="9"/>
  <c r="I474" i="9"/>
  <c r="H475" i="9"/>
  <c r="I475" i="9"/>
  <c r="H476" i="9"/>
  <c r="I476" i="9"/>
  <c r="H477" i="9"/>
  <c r="I477" i="9"/>
  <c r="H478" i="9"/>
  <c r="I478" i="9"/>
  <c r="H479" i="9"/>
  <c r="I479" i="9"/>
  <c r="H480" i="9"/>
  <c r="I480" i="9"/>
  <c r="H481" i="9"/>
  <c r="I481" i="9"/>
  <c r="H482" i="9"/>
  <c r="I482" i="9"/>
  <c r="H483" i="9"/>
  <c r="I483" i="9"/>
  <c r="H484" i="9"/>
  <c r="I484" i="9"/>
  <c r="H485" i="9"/>
  <c r="I485" i="9"/>
  <c r="H486" i="9"/>
  <c r="I486" i="9"/>
  <c r="H487" i="9"/>
  <c r="I487" i="9"/>
  <c r="H488" i="9"/>
  <c r="I488" i="9"/>
  <c r="H489" i="9"/>
  <c r="I489" i="9"/>
  <c r="H490" i="9"/>
  <c r="I490" i="9"/>
  <c r="H491" i="9"/>
  <c r="I491" i="9"/>
  <c r="H492" i="9"/>
  <c r="I492" i="9"/>
  <c r="H493" i="9"/>
  <c r="I493" i="9"/>
  <c r="H494" i="9"/>
  <c r="I494" i="9"/>
  <c r="H495" i="9"/>
  <c r="I495" i="9"/>
  <c r="H496" i="9"/>
  <c r="I496" i="9"/>
  <c r="H497" i="9"/>
  <c r="I497" i="9"/>
  <c r="H498" i="9"/>
  <c r="I498" i="9"/>
  <c r="H499" i="9"/>
  <c r="I499" i="9"/>
  <c r="H500" i="9"/>
  <c r="I500" i="9"/>
  <c r="H501" i="9"/>
  <c r="I501" i="9"/>
  <c r="H502" i="9"/>
  <c r="I502" i="9"/>
  <c r="H503" i="9"/>
  <c r="I503" i="9"/>
  <c r="H504" i="9"/>
  <c r="I504" i="9"/>
  <c r="H505" i="9"/>
  <c r="I505" i="9"/>
  <c r="H506" i="9"/>
  <c r="I506" i="9"/>
  <c r="H507" i="9"/>
  <c r="I507" i="9"/>
  <c r="H508" i="9"/>
  <c r="I508" i="9"/>
  <c r="H509" i="9"/>
  <c r="I509" i="9"/>
  <c r="H510" i="9"/>
  <c r="I510" i="9"/>
  <c r="H511" i="9"/>
  <c r="I511" i="9"/>
  <c r="H512" i="9"/>
  <c r="I512" i="9"/>
  <c r="H513" i="9"/>
  <c r="I513" i="9"/>
  <c r="H514" i="9"/>
  <c r="I514" i="9"/>
  <c r="H515" i="9"/>
  <c r="I515" i="9"/>
  <c r="H516" i="9"/>
  <c r="I516" i="9"/>
  <c r="H517" i="9"/>
  <c r="I517" i="9"/>
  <c r="H518" i="9"/>
  <c r="I518" i="9"/>
  <c r="H519" i="9"/>
  <c r="I519" i="9"/>
  <c r="H520" i="9"/>
  <c r="I520" i="9"/>
  <c r="H521" i="9"/>
  <c r="I521" i="9"/>
  <c r="H522" i="9"/>
  <c r="I522" i="9"/>
  <c r="H523" i="9"/>
  <c r="I523" i="9"/>
  <c r="H524" i="9"/>
  <c r="I524" i="9"/>
  <c r="H525" i="9"/>
  <c r="I525" i="9"/>
  <c r="H526" i="9"/>
  <c r="I526" i="9"/>
  <c r="H527" i="9"/>
  <c r="I527" i="9"/>
  <c r="H528" i="9"/>
  <c r="I528" i="9"/>
  <c r="H529" i="9"/>
  <c r="I529" i="9"/>
  <c r="H530" i="9"/>
  <c r="I530" i="9"/>
  <c r="H531" i="9"/>
  <c r="I531" i="9"/>
  <c r="H532" i="9"/>
  <c r="I532" i="9"/>
  <c r="H533" i="9"/>
  <c r="I533" i="9"/>
  <c r="H534" i="9"/>
  <c r="I534" i="9"/>
  <c r="H535" i="9"/>
  <c r="I535" i="9"/>
  <c r="H536" i="9"/>
  <c r="I536" i="9"/>
  <c r="H537" i="9"/>
  <c r="I537" i="9"/>
  <c r="H538" i="9"/>
  <c r="I538" i="9"/>
  <c r="H539" i="9"/>
  <c r="I539" i="9"/>
  <c r="H540" i="9"/>
  <c r="I540" i="9"/>
  <c r="H541" i="9"/>
  <c r="I541" i="9"/>
  <c r="H542" i="9"/>
  <c r="I542" i="9"/>
  <c r="H543" i="9"/>
  <c r="I543" i="9"/>
  <c r="H544" i="9"/>
  <c r="I544" i="9"/>
  <c r="H545" i="9"/>
  <c r="I545" i="9"/>
  <c r="H546" i="9"/>
  <c r="I546" i="9"/>
  <c r="H547" i="9"/>
  <c r="I547" i="9"/>
  <c r="H548" i="9"/>
  <c r="I548" i="9"/>
  <c r="H549" i="9"/>
  <c r="I549" i="9"/>
  <c r="H550" i="9"/>
  <c r="I550" i="9"/>
  <c r="H551" i="9"/>
  <c r="I551" i="9"/>
  <c r="H552" i="9"/>
  <c r="I552" i="9"/>
  <c r="H553" i="9"/>
  <c r="I553" i="9"/>
  <c r="H554" i="9"/>
  <c r="I554" i="9"/>
  <c r="H555" i="9"/>
  <c r="I555" i="9"/>
  <c r="H556" i="9"/>
  <c r="I556" i="9"/>
  <c r="H557" i="9"/>
  <c r="I557" i="9"/>
  <c r="H558" i="9"/>
  <c r="I558" i="9"/>
  <c r="H559" i="9"/>
  <c r="I559" i="9"/>
  <c r="H560" i="9"/>
  <c r="I560" i="9"/>
  <c r="H561" i="9"/>
  <c r="I561" i="9"/>
  <c r="H562" i="9"/>
  <c r="I562" i="9"/>
  <c r="H563" i="9"/>
  <c r="I563" i="9"/>
  <c r="H564" i="9"/>
  <c r="I564" i="9"/>
  <c r="H565" i="9"/>
  <c r="I565" i="9"/>
  <c r="H566" i="9"/>
  <c r="I566" i="9"/>
  <c r="H567" i="9"/>
  <c r="I567" i="9"/>
  <c r="H568" i="9"/>
  <c r="I568" i="9"/>
  <c r="H569" i="9"/>
  <c r="I569" i="9"/>
  <c r="H570" i="9"/>
  <c r="I570" i="9"/>
  <c r="H571" i="9"/>
  <c r="I571" i="9"/>
  <c r="H572" i="9"/>
  <c r="I572" i="9"/>
  <c r="H573" i="9"/>
  <c r="I573" i="9"/>
  <c r="H574" i="9"/>
  <c r="I574" i="9"/>
  <c r="H575" i="9"/>
  <c r="I575" i="9"/>
  <c r="H576" i="9"/>
  <c r="I576" i="9"/>
  <c r="H577" i="9"/>
  <c r="I577" i="9"/>
  <c r="H578" i="9"/>
  <c r="I578" i="9"/>
  <c r="H579" i="9"/>
  <c r="I579" i="9"/>
  <c r="H580" i="9"/>
  <c r="I580" i="9"/>
  <c r="H581" i="9"/>
  <c r="I581" i="9"/>
  <c r="H582" i="9"/>
  <c r="I582" i="9"/>
  <c r="H583" i="9"/>
  <c r="I583" i="9"/>
  <c r="H584" i="9"/>
  <c r="I584" i="9"/>
  <c r="H585" i="9"/>
  <c r="I585" i="9"/>
  <c r="H586" i="9"/>
  <c r="I586" i="9"/>
  <c r="H587" i="9"/>
  <c r="I587" i="9"/>
  <c r="H588" i="9"/>
  <c r="I588" i="9"/>
  <c r="H589" i="9"/>
  <c r="I589" i="9"/>
  <c r="H590" i="9"/>
  <c r="I590" i="9"/>
  <c r="H591" i="9"/>
  <c r="I591" i="9"/>
  <c r="H592" i="9"/>
  <c r="I592" i="9"/>
  <c r="H593" i="9"/>
  <c r="I593" i="9"/>
  <c r="H594" i="9"/>
  <c r="I594" i="9"/>
  <c r="H595" i="9"/>
  <c r="I595" i="9"/>
  <c r="H596" i="9"/>
  <c r="I596" i="9"/>
  <c r="H597" i="9"/>
  <c r="I597" i="9"/>
  <c r="H598" i="9"/>
  <c r="I598" i="9"/>
  <c r="H599" i="9"/>
  <c r="I599" i="9"/>
  <c r="H600" i="9"/>
  <c r="I600" i="9"/>
  <c r="H601" i="9"/>
  <c r="I601" i="9"/>
  <c r="H602" i="9"/>
  <c r="I602" i="9"/>
  <c r="H603" i="9"/>
  <c r="I603" i="9"/>
  <c r="H604" i="9"/>
  <c r="I604" i="9"/>
  <c r="H605" i="9"/>
  <c r="I605" i="9"/>
  <c r="H606" i="9"/>
  <c r="I606" i="9"/>
  <c r="H607" i="9"/>
  <c r="I607" i="9"/>
  <c r="H608" i="9"/>
  <c r="I608" i="9"/>
  <c r="H609" i="9"/>
  <c r="I609" i="9"/>
  <c r="H610" i="9"/>
  <c r="I610" i="9"/>
  <c r="H611" i="9"/>
  <c r="I611" i="9"/>
  <c r="H612" i="9"/>
  <c r="I612" i="9"/>
  <c r="H613" i="9"/>
  <c r="I613" i="9"/>
  <c r="H614" i="9"/>
  <c r="I614" i="9"/>
  <c r="H615" i="9"/>
  <c r="I615" i="9"/>
  <c r="H616" i="9"/>
  <c r="I616" i="9"/>
  <c r="H617" i="9"/>
  <c r="I617" i="9"/>
  <c r="H618" i="9"/>
  <c r="I618" i="9"/>
  <c r="H619" i="9"/>
  <c r="I619" i="9"/>
  <c r="H620" i="9"/>
  <c r="I620" i="9"/>
  <c r="H621" i="9"/>
  <c r="I621" i="9"/>
  <c r="H622" i="9"/>
  <c r="I622" i="9"/>
  <c r="H623" i="9"/>
  <c r="I623" i="9"/>
  <c r="H624" i="9"/>
  <c r="I624" i="9"/>
  <c r="H625" i="9"/>
  <c r="I625" i="9"/>
  <c r="H626" i="9"/>
  <c r="I626" i="9"/>
  <c r="H627" i="9"/>
  <c r="I627" i="9"/>
  <c r="H628" i="9"/>
  <c r="I628" i="9"/>
  <c r="H629" i="9"/>
  <c r="I629" i="9"/>
  <c r="H630" i="9"/>
  <c r="I630" i="9"/>
  <c r="H631" i="9"/>
  <c r="I631" i="9"/>
  <c r="H632" i="9"/>
  <c r="I632" i="9"/>
  <c r="H633" i="9"/>
  <c r="I633" i="9"/>
  <c r="H634" i="9"/>
  <c r="I634" i="9"/>
  <c r="H635" i="9"/>
  <c r="I635" i="9"/>
  <c r="H636" i="9"/>
  <c r="I636" i="9"/>
  <c r="H637" i="9"/>
  <c r="I637" i="9"/>
  <c r="H638" i="9"/>
  <c r="I638" i="9"/>
  <c r="H639" i="9"/>
  <c r="I639" i="9"/>
  <c r="H640" i="9"/>
  <c r="I640" i="9"/>
  <c r="H641" i="9"/>
  <c r="I641" i="9"/>
  <c r="H642" i="9"/>
  <c r="I642" i="9"/>
  <c r="H643" i="9"/>
  <c r="I643" i="9"/>
  <c r="H644" i="9"/>
  <c r="I644" i="9"/>
  <c r="H645" i="9"/>
  <c r="I645" i="9"/>
  <c r="H646" i="9"/>
  <c r="I646" i="9"/>
  <c r="H647" i="9"/>
  <c r="I647" i="9"/>
  <c r="H648" i="9"/>
  <c r="I648" i="9"/>
  <c r="H649" i="9"/>
  <c r="I649" i="9"/>
  <c r="H650" i="9"/>
  <c r="I650" i="9"/>
  <c r="H651" i="9"/>
  <c r="I651" i="9"/>
  <c r="H652" i="9"/>
  <c r="I652" i="9"/>
  <c r="H653" i="9"/>
  <c r="I653" i="9"/>
  <c r="H654" i="9"/>
  <c r="I654" i="9"/>
  <c r="H655" i="9"/>
  <c r="I655" i="9"/>
  <c r="H656" i="9"/>
  <c r="I656" i="9"/>
  <c r="H657" i="9"/>
  <c r="I657" i="9"/>
  <c r="H658" i="9"/>
  <c r="I658" i="9"/>
  <c r="H659" i="9"/>
  <c r="I659" i="9"/>
  <c r="H660" i="9"/>
  <c r="I660" i="9"/>
  <c r="H661" i="9"/>
  <c r="I661" i="9"/>
  <c r="H662" i="9"/>
  <c r="I662" i="9"/>
  <c r="H663" i="9"/>
  <c r="I663" i="9"/>
  <c r="H664" i="9"/>
  <c r="I664" i="9"/>
  <c r="H665" i="9"/>
  <c r="I665" i="9"/>
  <c r="H666" i="9"/>
  <c r="I666" i="9"/>
  <c r="H667" i="9"/>
  <c r="I667" i="9"/>
  <c r="H668" i="9"/>
  <c r="I668" i="9"/>
  <c r="H669" i="9"/>
  <c r="I669" i="9"/>
  <c r="H670" i="9"/>
  <c r="I670" i="9"/>
  <c r="H671" i="9"/>
  <c r="I671" i="9"/>
  <c r="H672" i="9"/>
  <c r="I672" i="9"/>
  <c r="H673" i="9"/>
  <c r="I673" i="9"/>
  <c r="H674" i="9"/>
  <c r="I674" i="9"/>
  <c r="H675" i="9"/>
  <c r="I675" i="9"/>
  <c r="H676" i="9"/>
  <c r="I676" i="9"/>
  <c r="H677" i="9"/>
  <c r="I677" i="9"/>
  <c r="H678" i="9"/>
  <c r="I678" i="9"/>
  <c r="H679" i="9"/>
  <c r="I679" i="9"/>
  <c r="H680" i="9"/>
  <c r="I680" i="9"/>
  <c r="H681" i="9"/>
  <c r="I681" i="9"/>
  <c r="H682" i="9"/>
  <c r="I682" i="9"/>
  <c r="H683" i="9"/>
  <c r="I683" i="9"/>
  <c r="H684" i="9"/>
  <c r="I684" i="9"/>
  <c r="H685" i="9"/>
  <c r="I685" i="9"/>
  <c r="H686" i="9"/>
  <c r="I686" i="9"/>
  <c r="H687" i="9"/>
  <c r="I687" i="9"/>
  <c r="H688" i="9"/>
  <c r="I688" i="9"/>
  <c r="H689" i="9"/>
  <c r="I689" i="9"/>
  <c r="H690" i="9"/>
  <c r="I690" i="9"/>
  <c r="H691" i="9"/>
  <c r="I691" i="9"/>
  <c r="H692" i="9"/>
  <c r="I692" i="9"/>
  <c r="H693" i="9"/>
  <c r="I693" i="9"/>
  <c r="H694" i="9"/>
  <c r="I694" i="9"/>
  <c r="H695" i="9"/>
  <c r="I695" i="9"/>
  <c r="H696" i="9"/>
  <c r="I696" i="9"/>
  <c r="H697" i="9"/>
  <c r="I697" i="9"/>
  <c r="H698" i="9"/>
  <c r="I698" i="9"/>
  <c r="H699" i="9"/>
  <c r="I699" i="9"/>
  <c r="H700" i="9"/>
  <c r="I700" i="9"/>
  <c r="H701" i="9"/>
  <c r="I701" i="9"/>
  <c r="H702" i="9"/>
  <c r="I702" i="9"/>
  <c r="H703" i="9"/>
  <c r="I703" i="9"/>
  <c r="H704" i="9"/>
  <c r="I704" i="9"/>
  <c r="H705" i="9"/>
  <c r="I705" i="9"/>
  <c r="H706" i="9"/>
  <c r="I706" i="9"/>
  <c r="H707" i="9"/>
  <c r="I707" i="9"/>
  <c r="H708" i="9"/>
  <c r="I708" i="9"/>
  <c r="H709" i="9"/>
  <c r="I709" i="9"/>
  <c r="H710" i="9"/>
  <c r="I710" i="9"/>
  <c r="H711" i="9"/>
  <c r="I711" i="9"/>
  <c r="H712" i="9"/>
  <c r="I712" i="9"/>
  <c r="H713" i="9"/>
  <c r="I713" i="9"/>
  <c r="H714" i="9"/>
  <c r="I714" i="9"/>
  <c r="H715" i="9"/>
  <c r="I715" i="9"/>
  <c r="H716" i="9"/>
  <c r="I716" i="9"/>
  <c r="H717" i="9"/>
  <c r="I717" i="9"/>
  <c r="H718" i="9"/>
  <c r="I718" i="9"/>
  <c r="H719" i="9"/>
  <c r="I719" i="9"/>
  <c r="H720" i="9"/>
  <c r="I720" i="9"/>
  <c r="H721" i="9"/>
  <c r="I721" i="9"/>
  <c r="H722" i="9"/>
  <c r="I722" i="9"/>
  <c r="H723" i="9"/>
  <c r="I723" i="9"/>
  <c r="H724" i="9"/>
  <c r="I724" i="9"/>
  <c r="H725" i="9"/>
  <c r="I725" i="9"/>
  <c r="H726" i="9"/>
  <c r="I726" i="9"/>
  <c r="H727" i="9"/>
  <c r="I727" i="9"/>
  <c r="H728" i="9"/>
  <c r="I728" i="9"/>
  <c r="H729" i="9"/>
  <c r="I729" i="9"/>
  <c r="H730" i="9"/>
  <c r="I730" i="9"/>
  <c r="H731" i="9"/>
  <c r="I731" i="9"/>
  <c r="H732" i="9"/>
  <c r="I732" i="9"/>
  <c r="H733" i="9"/>
  <c r="I733" i="9"/>
  <c r="H734" i="9"/>
  <c r="I734" i="9"/>
  <c r="H735" i="9"/>
  <c r="I735" i="9"/>
  <c r="H736" i="9"/>
  <c r="I736" i="9"/>
  <c r="H737" i="9"/>
  <c r="I737" i="9"/>
  <c r="H738" i="9"/>
  <c r="I738" i="9"/>
  <c r="H739" i="9"/>
  <c r="I739" i="9"/>
  <c r="H740" i="9"/>
  <c r="I740" i="9"/>
  <c r="H741" i="9"/>
  <c r="I741" i="9"/>
  <c r="H742" i="9"/>
  <c r="I742" i="9"/>
  <c r="H743" i="9"/>
  <c r="I743" i="9"/>
  <c r="H744" i="9"/>
  <c r="I744" i="9"/>
  <c r="H745" i="9"/>
  <c r="I745" i="9"/>
  <c r="H746" i="9"/>
  <c r="I746" i="9"/>
  <c r="H747" i="9"/>
  <c r="I747" i="9"/>
  <c r="H748" i="9"/>
  <c r="I748" i="9"/>
  <c r="H749" i="9"/>
  <c r="I749" i="9"/>
  <c r="H750" i="9"/>
  <c r="I750" i="9"/>
  <c r="H751" i="9"/>
  <c r="I751" i="9"/>
  <c r="H752" i="9"/>
  <c r="I752" i="9"/>
  <c r="H753" i="9"/>
  <c r="I753" i="9"/>
  <c r="H754" i="9"/>
  <c r="I754" i="9"/>
  <c r="H755" i="9"/>
  <c r="I755" i="9"/>
  <c r="H756" i="9"/>
  <c r="I756" i="9"/>
  <c r="H757" i="9"/>
  <c r="I757" i="9"/>
  <c r="H758" i="9"/>
  <c r="I758" i="9"/>
  <c r="H759" i="9"/>
  <c r="I759" i="9"/>
  <c r="H760" i="9"/>
  <c r="I760" i="9"/>
  <c r="H761" i="9"/>
  <c r="I761" i="9"/>
  <c r="H762" i="9"/>
  <c r="I762" i="9"/>
  <c r="H763" i="9"/>
  <c r="I763" i="9"/>
  <c r="H764" i="9"/>
  <c r="I764" i="9"/>
  <c r="H765" i="9"/>
  <c r="I765" i="9"/>
  <c r="H766" i="9"/>
  <c r="I766" i="9"/>
  <c r="H767" i="9"/>
  <c r="I767" i="9"/>
  <c r="H768" i="9"/>
  <c r="I768" i="9"/>
  <c r="H769" i="9"/>
  <c r="I769" i="9"/>
  <c r="H770" i="9"/>
  <c r="I770" i="9"/>
  <c r="H771" i="9"/>
  <c r="I771" i="9"/>
  <c r="H772" i="9"/>
  <c r="I772" i="9"/>
  <c r="H773" i="9"/>
  <c r="I773" i="9"/>
  <c r="H774" i="9"/>
  <c r="I774" i="9"/>
  <c r="H775" i="9"/>
  <c r="I775" i="9"/>
  <c r="H776" i="9"/>
  <c r="I776" i="9"/>
  <c r="H777" i="9"/>
  <c r="I777" i="9"/>
  <c r="H778" i="9"/>
  <c r="I778" i="9"/>
  <c r="H779" i="9"/>
  <c r="I779" i="9"/>
  <c r="H780" i="9"/>
  <c r="I780" i="9"/>
  <c r="H781" i="9"/>
  <c r="I781" i="9"/>
  <c r="H782" i="9"/>
  <c r="I782" i="9"/>
  <c r="H783" i="9"/>
  <c r="I783" i="9"/>
  <c r="H784" i="9"/>
  <c r="I784" i="9"/>
  <c r="H785" i="9"/>
  <c r="I785" i="9"/>
  <c r="H786" i="9"/>
  <c r="I786" i="9"/>
  <c r="H787" i="9"/>
  <c r="I787" i="9"/>
  <c r="H788" i="9"/>
  <c r="I788" i="9"/>
  <c r="H789" i="9"/>
  <c r="I789" i="9"/>
  <c r="H790" i="9"/>
  <c r="I790" i="9"/>
  <c r="H791" i="9"/>
  <c r="I791" i="9"/>
  <c r="H792" i="9"/>
  <c r="I792" i="9"/>
  <c r="H793" i="9"/>
  <c r="I793" i="9"/>
  <c r="H794" i="9"/>
  <c r="I794" i="9"/>
  <c r="H795" i="9"/>
  <c r="I795" i="9"/>
  <c r="H796" i="9"/>
  <c r="I796" i="9"/>
  <c r="H797" i="9"/>
  <c r="I797" i="9"/>
  <c r="H798" i="9"/>
  <c r="I798" i="9"/>
  <c r="H799" i="9"/>
  <c r="I799" i="9"/>
  <c r="H800" i="9"/>
  <c r="I800" i="9"/>
  <c r="H801" i="9"/>
  <c r="I801" i="9"/>
  <c r="H802" i="9"/>
  <c r="I802" i="9"/>
  <c r="H803" i="9"/>
  <c r="I803" i="9"/>
  <c r="H804" i="9"/>
  <c r="I804" i="9"/>
  <c r="H805" i="9"/>
  <c r="I805" i="9"/>
  <c r="H806" i="9"/>
  <c r="I806" i="9"/>
  <c r="H807" i="9"/>
  <c r="I807" i="9"/>
  <c r="H808" i="9"/>
  <c r="I808" i="9"/>
  <c r="H809" i="9"/>
  <c r="I809" i="9"/>
  <c r="H810" i="9"/>
  <c r="I810" i="9"/>
  <c r="H811" i="9"/>
  <c r="I811" i="9"/>
  <c r="H812" i="9"/>
  <c r="I812" i="9"/>
  <c r="H813" i="9"/>
  <c r="I813" i="9"/>
  <c r="H814" i="9"/>
  <c r="I814" i="9"/>
  <c r="H815" i="9"/>
  <c r="I815" i="9"/>
  <c r="H816" i="9"/>
  <c r="I816" i="9"/>
  <c r="H817" i="9"/>
  <c r="I817" i="9"/>
  <c r="H818" i="9"/>
  <c r="I818" i="9"/>
  <c r="H819" i="9"/>
  <c r="I819" i="9"/>
  <c r="H820" i="9"/>
  <c r="I820" i="9"/>
  <c r="H821" i="9"/>
  <c r="I821" i="9"/>
  <c r="H822" i="9"/>
  <c r="I822" i="9"/>
  <c r="H823" i="9"/>
  <c r="I823" i="9"/>
  <c r="H824" i="9"/>
  <c r="I824" i="9"/>
  <c r="H825" i="9"/>
  <c r="I825" i="9"/>
  <c r="H826" i="9"/>
  <c r="I826" i="9"/>
  <c r="H827" i="9"/>
  <c r="I827" i="9"/>
  <c r="H828" i="9"/>
  <c r="I828" i="9"/>
  <c r="H829" i="9"/>
  <c r="I829" i="9"/>
  <c r="H830" i="9"/>
  <c r="I830" i="9"/>
  <c r="H831" i="9"/>
  <c r="I831" i="9"/>
  <c r="H832" i="9"/>
  <c r="I832" i="9"/>
  <c r="H833" i="9"/>
  <c r="I833" i="9"/>
  <c r="H834" i="9"/>
  <c r="I834" i="9"/>
  <c r="H835" i="9"/>
  <c r="I835" i="9"/>
  <c r="H836" i="9"/>
  <c r="I836" i="9"/>
  <c r="H837" i="9"/>
  <c r="I837" i="9"/>
  <c r="H838" i="9"/>
  <c r="I838" i="9"/>
  <c r="H839" i="9"/>
  <c r="I839" i="9"/>
  <c r="H840" i="9"/>
  <c r="I840" i="9"/>
  <c r="H841" i="9"/>
  <c r="I841" i="9"/>
  <c r="H842" i="9"/>
  <c r="I842" i="9"/>
  <c r="H843" i="9"/>
  <c r="I843" i="9"/>
  <c r="H844" i="9"/>
  <c r="I844" i="9"/>
  <c r="H845" i="9"/>
  <c r="I845" i="9"/>
  <c r="H846" i="9"/>
  <c r="I846" i="9"/>
  <c r="H847" i="9"/>
  <c r="I847" i="9"/>
  <c r="H848" i="9"/>
  <c r="I848" i="9"/>
  <c r="H849" i="9"/>
  <c r="I849" i="9"/>
  <c r="H850" i="9"/>
  <c r="I850" i="9"/>
  <c r="H851" i="9"/>
  <c r="I851" i="9"/>
  <c r="H852" i="9"/>
  <c r="I852" i="9"/>
  <c r="H853" i="9"/>
  <c r="I853" i="9"/>
  <c r="H854" i="9"/>
  <c r="I854" i="9"/>
  <c r="H855" i="9"/>
  <c r="I855" i="9"/>
  <c r="H856" i="9"/>
  <c r="I856" i="9"/>
  <c r="H857" i="9"/>
  <c r="I857" i="9"/>
  <c r="H858" i="9"/>
  <c r="I858" i="9"/>
  <c r="H859" i="9"/>
  <c r="I859" i="9"/>
  <c r="H860" i="9"/>
  <c r="I860" i="9"/>
  <c r="H861" i="9"/>
  <c r="I861" i="9"/>
  <c r="H862" i="9"/>
  <c r="I862" i="9"/>
  <c r="H863" i="9"/>
  <c r="I863" i="9"/>
  <c r="H864" i="9"/>
  <c r="I864" i="9"/>
  <c r="H865" i="9"/>
  <c r="I865" i="9"/>
  <c r="H866" i="9"/>
  <c r="I866" i="9"/>
  <c r="H867" i="9"/>
  <c r="I867" i="9"/>
  <c r="H868" i="9"/>
  <c r="I868" i="9"/>
  <c r="H869" i="9"/>
  <c r="I869" i="9"/>
  <c r="H870" i="9"/>
  <c r="I870" i="9"/>
  <c r="H871" i="9"/>
  <c r="I871" i="9"/>
  <c r="H872" i="9"/>
  <c r="I872" i="9"/>
  <c r="H873" i="9"/>
  <c r="I873" i="9"/>
  <c r="H874" i="9"/>
  <c r="I874" i="9"/>
  <c r="H875" i="9"/>
  <c r="I875" i="9"/>
  <c r="H876" i="9"/>
  <c r="I876" i="9"/>
  <c r="H877" i="9"/>
  <c r="I877" i="9"/>
  <c r="H878" i="9"/>
  <c r="I878" i="9"/>
  <c r="H879" i="9"/>
  <c r="I879" i="9"/>
  <c r="H880" i="9"/>
  <c r="I880" i="9"/>
  <c r="H881" i="9"/>
  <c r="I881" i="9"/>
  <c r="H882" i="9"/>
  <c r="I882" i="9"/>
  <c r="H883" i="9"/>
  <c r="I883" i="9"/>
  <c r="H884" i="9"/>
  <c r="I884" i="9"/>
  <c r="H885" i="9"/>
  <c r="I885" i="9"/>
  <c r="H886" i="9"/>
  <c r="I886" i="9"/>
  <c r="H887" i="9"/>
  <c r="I887" i="9"/>
  <c r="H888" i="9"/>
  <c r="I888" i="9"/>
  <c r="H889" i="9"/>
  <c r="I889" i="9"/>
  <c r="H890" i="9"/>
  <c r="I890" i="9"/>
  <c r="H891" i="9"/>
  <c r="I891" i="9"/>
  <c r="H892" i="9"/>
  <c r="I892" i="9"/>
  <c r="H893" i="9"/>
  <c r="I893" i="9"/>
  <c r="H894" i="9"/>
  <c r="I894" i="9"/>
  <c r="H895" i="9"/>
  <c r="I895" i="9"/>
  <c r="H896" i="9"/>
  <c r="I896" i="9"/>
  <c r="H897" i="9"/>
  <c r="I897" i="9"/>
  <c r="H898" i="9"/>
  <c r="I898" i="9"/>
  <c r="H899" i="9"/>
  <c r="I899" i="9"/>
  <c r="H900" i="9"/>
  <c r="I900" i="9"/>
  <c r="H901" i="9"/>
  <c r="I901" i="9"/>
  <c r="H902" i="9"/>
  <c r="I902" i="9"/>
  <c r="H903" i="9"/>
  <c r="I903" i="9"/>
  <c r="H904" i="9"/>
  <c r="I904" i="9"/>
  <c r="H905" i="9"/>
  <c r="I905" i="9"/>
  <c r="H906" i="9"/>
  <c r="I906" i="9"/>
  <c r="H907" i="9"/>
  <c r="I907" i="9"/>
  <c r="H908" i="9"/>
  <c r="I908" i="9"/>
  <c r="H909" i="9"/>
  <c r="I909" i="9"/>
  <c r="H910" i="9"/>
  <c r="I910" i="9"/>
  <c r="H911" i="9"/>
  <c r="I911" i="9"/>
  <c r="H912" i="9"/>
  <c r="I912" i="9"/>
  <c r="H913" i="9"/>
  <c r="I913" i="9"/>
  <c r="H914" i="9"/>
  <c r="I914" i="9"/>
  <c r="H915" i="9"/>
  <c r="I915" i="9"/>
  <c r="H916" i="9"/>
  <c r="I916" i="9"/>
  <c r="H917" i="9"/>
  <c r="I917" i="9"/>
  <c r="H918" i="9"/>
  <c r="I918" i="9"/>
  <c r="H919" i="9"/>
  <c r="I919" i="9"/>
  <c r="H920" i="9"/>
  <c r="I920" i="9"/>
  <c r="H921" i="9"/>
  <c r="I921" i="9"/>
  <c r="H922" i="9"/>
  <c r="I922" i="9"/>
  <c r="H923" i="9"/>
  <c r="I923" i="9"/>
  <c r="H924" i="9"/>
  <c r="I924" i="9"/>
  <c r="H925" i="9"/>
  <c r="I925" i="9"/>
  <c r="H926" i="9"/>
  <c r="I926" i="9"/>
  <c r="H927" i="9"/>
  <c r="I927" i="9"/>
  <c r="H928" i="9"/>
  <c r="I928" i="9"/>
  <c r="H929" i="9"/>
  <c r="I929" i="9"/>
  <c r="H930" i="9"/>
  <c r="I930" i="9"/>
  <c r="H931" i="9"/>
  <c r="I931" i="9"/>
  <c r="H932" i="9"/>
  <c r="I932" i="9"/>
  <c r="H933" i="9"/>
  <c r="I933" i="9"/>
  <c r="H934" i="9"/>
  <c r="I934" i="9"/>
  <c r="H935" i="9"/>
  <c r="I935" i="9"/>
  <c r="H936" i="9"/>
  <c r="I936" i="9"/>
  <c r="H937" i="9"/>
  <c r="I937" i="9"/>
  <c r="H938" i="9"/>
  <c r="I938" i="9"/>
  <c r="H939" i="9"/>
  <c r="I939" i="9"/>
  <c r="H940" i="9"/>
  <c r="I940" i="9"/>
  <c r="H941" i="9"/>
  <c r="I941" i="9"/>
  <c r="H942" i="9"/>
  <c r="I942" i="9"/>
  <c r="H943" i="9"/>
  <c r="I943" i="9"/>
  <c r="H944" i="9"/>
  <c r="I944" i="9"/>
  <c r="H945" i="9"/>
  <c r="I945" i="9"/>
  <c r="H946" i="9"/>
  <c r="I946" i="9"/>
  <c r="H947" i="9"/>
  <c r="I947" i="9"/>
  <c r="H948" i="9"/>
  <c r="I948" i="9"/>
  <c r="H949" i="9"/>
  <c r="I949" i="9"/>
  <c r="H950" i="9"/>
  <c r="I950" i="9"/>
  <c r="H951" i="9"/>
  <c r="I951" i="9"/>
  <c r="H952" i="9"/>
  <c r="I952" i="9"/>
  <c r="H953" i="9"/>
  <c r="I953" i="9"/>
  <c r="H954" i="9"/>
  <c r="I954" i="9"/>
  <c r="H955" i="9"/>
  <c r="I955" i="9"/>
  <c r="H956" i="9"/>
  <c r="I956" i="9"/>
  <c r="H957" i="9"/>
  <c r="I957" i="9"/>
  <c r="H958" i="9"/>
  <c r="I958" i="9"/>
  <c r="H959" i="9"/>
  <c r="I959" i="9"/>
  <c r="H960" i="9"/>
  <c r="I960" i="9"/>
  <c r="H961" i="9"/>
  <c r="I961" i="9"/>
  <c r="H962" i="9"/>
  <c r="I962" i="9"/>
  <c r="H963" i="9"/>
  <c r="I963" i="9"/>
  <c r="H964" i="9"/>
  <c r="I964" i="9"/>
  <c r="H965" i="9"/>
  <c r="I965" i="9"/>
  <c r="H966" i="9"/>
  <c r="I966" i="9"/>
  <c r="H967" i="9"/>
  <c r="I967" i="9"/>
  <c r="H968" i="9"/>
  <c r="I968" i="9"/>
  <c r="H969" i="9"/>
  <c r="I969" i="9"/>
  <c r="H970" i="9"/>
  <c r="I970" i="9"/>
  <c r="H971" i="9"/>
  <c r="I971" i="9"/>
  <c r="H972" i="9"/>
  <c r="I972" i="9"/>
  <c r="H973" i="9"/>
  <c r="I973" i="9"/>
  <c r="H974" i="9"/>
  <c r="I974" i="9"/>
  <c r="H975" i="9"/>
  <c r="I975" i="9"/>
  <c r="H976" i="9"/>
  <c r="I976" i="9"/>
  <c r="H977" i="9"/>
  <c r="I977" i="9"/>
  <c r="H978" i="9"/>
  <c r="I978" i="9"/>
  <c r="H979" i="9"/>
  <c r="I979" i="9"/>
  <c r="H980" i="9"/>
  <c r="I980" i="9"/>
  <c r="H981" i="9"/>
  <c r="I981" i="9"/>
  <c r="H982" i="9"/>
  <c r="I982" i="9"/>
  <c r="H983" i="9"/>
  <c r="I983" i="9"/>
  <c r="H984" i="9"/>
  <c r="I984" i="9"/>
  <c r="H985" i="9"/>
  <c r="I985" i="9"/>
  <c r="H986" i="9"/>
  <c r="I986" i="9"/>
  <c r="H987" i="9"/>
  <c r="I987" i="9"/>
  <c r="H988" i="9"/>
  <c r="I988" i="9"/>
  <c r="H989" i="9"/>
  <c r="I989" i="9"/>
  <c r="H990" i="9"/>
  <c r="I990" i="9"/>
  <c r="H991" i="9"/>
  <c r="I991" i="9"/>
  <c r="H992" i="9"/>
  <c r="I992" i="9"/>
  <c r="H993" i="9"/>
  <c r="I993" i="9"/>
  <c r="H994" i="9"/>
  <c r="I994" i="9"/>
  <c r="H995" i="9"/>
  <c r="I995" i="9"/>
  <c r="H996" i="9"/>
  <c r="I996" i="9"/>
  <c r="H997" i="9"/>
  <c r="I997" i="9"/>
  <c r="H998" i="9"/>
  <c r="I998" i="9"/>
  <c r="H999" i="9"/>
  <c r="I999" i="9"/>
  <c r="H1000" i="9"/>
  <c r="I1000" i="9"/>
  <c r="H1001" i="9"/>
  <c r="I1001" i="9"/>
  <c r="H1002" i="9"/>
  <c r="I1002" i="9"/>
  <c r="H1003" i="9"/>
  <c r="I1003" i="9"/>
  <c r="H1004" i="9"/>
  <c r="I1004" i="9"/>
  <c r="H1005" i="9"/>
  <c r="I1005" i="9"/>
  <c r="H1006" i="9"/>
  <c r="I1006" i="9"/>
  <c r="H1007" i="9"/>
  <c r="I1007" i="9"/>
  <c r="H1008" i="9"/>
  <c r="I1008" i="9"/>
  <c r="H1009" i="9"/>
  <c r="I1009" i="9"/>
  <c r="H1010" i="9"/>
  <c r="I1010" i="9"/>
  <c r="H1011" i="9"/>
  <c r="I1011" i="9"/>
  <c r="H1012" i="9"/>
  <c r="I1012" i="9"/>
  <c r="H1013" i="9"/>
  <c r="I1013" i="9"/>
  <c r="H1014" i="9"/>
  <c r="I1014" i="9"/>
  <c r="H1015" i="9"/>
  <c r="I1015" i="9"/>
  <c r="H1016" i="9"/>
  <c r="I1016" i="9"/>
  <c r="H1017" i="9"/>
  <c r="I1017" i="9"/>
  <c r="H1018" i="9"/>
  <c r="I1018" i="9"/>
  <c r="H1019" i="9"/>
  <c r="I1019" i="9"/>
  <c r="H1020" i="9"/>
  <c r="I1020" i="9"/>
  <c r="H1021" i="9"/>
  <c r="I1021" i="9"/>
  <c r="H1022" i="9"/>
  <c r="I1022" i="9"/>
  <c r="H1023" i="9"/>
  <c r="I1023" i="9"/>
  <c r="H1024" i="9"/>
  <c r="I1024" i="9"/>
  <c r="H1025" i="9"/>
  <c r="I1025" i="9"/>
  <c r="H1026" i="9"/>
  <c r="I1026" i="9"/>
  <c r="H1027" i="9"/>
  <c r="I1027" i="9"/>
  <c r="H1028" i="9"/>
  <c r="I1028" i="9"/>
  <c r="H1029" i="9"/>
  <c r="I1029" i="9"/>
  <c r="H1030" i="9"/>
  <c r="I1030" i="9"/>
  <c r="H1031" i="9"/>
  <c r="I1031" i="9"/>
  <c r="H1032" i="9"/>
  <c r="I1032" i="9"/>
  <c r="H1033" i="9"/>
  <c r="I1033" i="9"/>
  <c r="H1034" i="9"/>
  <c r="I1034" i="9"/>
  <c r="H1035" i="9"/>
  <c r="I1035" i="9"/>
  <c r="H1036" i="9"/>
  <c r="I1036" i="9"/>
  <c r="H1037" i="9"/>
  <c r="I1037" i="9"/>
  <c r="H1038" i="9"/>
  <c r="I1038" i="9"/>
  <c r="H1039" i="9"/>
  <c r="I1039" i="9"/>
  <c r="H1040" i="9"/>
  <c r="I1040" i="9"/>
  <c r="H1041" i="9"/>
  <c r="I1041" i="9"/>
  <c r="H1042" i="9"/>
  <c r="I1042" i="9"/>
  <c r="H1043" i="9"/>
  <c r="I1043" i="9"/>
  <c r="H1044" i="9"/>
  <c r="I1044" i="9"/>
  <c r="H1045" i="9"/>
  <c r="I1045" i="9"/>
  <c r="H1046" i="9"/>
  <c r="I1046" i="9"/>
  <c r="H1047" i="9"/>
  <c r="I1047" i="9"/>
  <c r="H1048" i="9"/>
  <c r="I1048" i="9"/>
  <c r="H1049" i="9"/>
  <c r="I1049" i="9"/>
  <c r="H1050" i="9"/>
  <c r="I1050" i="9"/>
  <c r="H1051" i="9"/>
  <c r="I1051" i="9"/>
  <c r="H1052" i="9"/>
  <c r="I1052" i="9"/>
  <c r="H1053" i="9"/>
  <c r="I1053" i="9"/>
  <c r="H1054" i="9"/>
  <c r="I1054" i="9"/>
  <c r="H1055" i="9"/>
  <c r="I1055" i="9"/>
  <c r="H1056" i="9"/>
  <c r="I1056" i="9"/>
  <c r="H1057" i="9"/>
  <c r="I1057" i="9"/>
  <c r="H1058" i="9"/>
  <c r="I1058" i="9"/>
  <c r="H1059" i="9"/>
  <c r="I1059" i="9"/>
  <c r="H1060" i="9"/>
  <c r="I1060" i="9"/>
  <c r="H1061" i="9"/>
  <c r="I1061" i="9"/>
  <c r="H1062" i="9"/>
  <c r="I1062" i="9"/>
  <c r="H1063" i="9"/>
  <c r="I1063" i="9"/>
  <c r="H1064" i="9"/>
  <c r="I1064" i="9"/>
  <c r="H1065" i="9"/>
  <c r="I1065" i="9"/>
  <c r="H1066" i="9"/>
  <c r="I1066" i="9"/>
  <c r="H1067" i="9"/>
  <c r="I1067" i="9"/>
  <c r="H1068" i="9"/>
  <c r="I1068" i="9"/>
  <c r="H1069" i="9"/>
  <c r="I1069" i="9"/>
  <c r="H1070" i="9"/>
  <c r="I1070" i="9"/>
  <c r="H1071" i="9"/>
  <c r="I1071" i="9"/>
  <c r="H1072" i="9"/>
  <c r="I1072" i="9"/>
  <c r="H1073" i="9"/>
  <c r="I1073" i="9"/>
  <c r="H1074" i="9"/>
  <c r="I1074" i="9"/>
  <c r="H1075" i="9"/>
  <c r="I1075" i="9"/>
  <c r="H1076" i="9"/>
  <c r="I1076" i="9"/>
  <c r="H1077" i="9"/>
  <c r="I1077" i="9"/>
  <c r="H1078" i="9"/>
  <c r="I1078" i="9"/>
  <c r="H1079" i="9"/>
  <c r="I1079" i="9"/>
  <c r="H1080" i="9"/>
  <c r="I1080" i="9"/>
  <c r="H1081" i="9"/>
  <c r="I1081" i="9"/>
  <c r="H1082" i="9"/>
  <c r="I1082" i="9"/>
  <c r="H1083" i="9"/>
  <c r="I1083" i="9"/>
  <c r="H1084" i="9"/>
  <c r="I1084" i="9"/>
  <c r="H1085" i="9"/>
  <c r="I1085" i="9"/>
  <c r="H1086" i="9"/>
  <c r="I1086" i="9"/>
  <c r="H1087" i="9"/>
  <c r="I1087" i="9"/>
  <c r="H1088" i="9"/>
  <c r="I1088" i="9"/>
  <c r="H1089" i="9"/>
  <c r="I1089" i="9"/>
  <c r="H1090" i="9"/>
  <c r="I1090" i="9"/>
  <c r="H1091" i="9"/>
  <c r="I1091" i="9"/>
  <c r="H1092" i="9"/>
  <c r="I1092" i="9"/>
  <c r="H1093" i="9"/>
  <c r="I1093" i="9"/>
  <c r="H1094" i="9"/>
  <c r="I1094" i="9"/>
  <c r="H1095" i="9"/>
  <c r="I1095" i="9"/>
  <c r="H1096" i="9"/>
  <c r="I1096" i="9"/>
  <c r="H1097" i="9"/>
  <c r="I1097" i="9"/>
  <c r="H1098" i="9"/>
  <c r="I1098" i="9"/>
  <c r="H1099" i="9"/>
  <c r="I1099" i="9"/>
  <c r="H1100" i="9"/>
  <c r="I1100" i="9"/>
  <c r="H1101" i="9"/>
  <c r="I1101" i="9"/>
  <c r="H1102" i="9"/>
  <c r="I1102" i="9"/>
  <c r="H1103" i="9"/>
  <c r="I1103" i="9"/>
  <c r="H1104" i="9"/>
  <c r="I1104" i="9"/>
  <c r="H1105" i="9"/>
  <c r="I1105" i="9"/>
  <c r="H1106" i="9"/>
  <c r="I1106" i="9"/>
  <c r="H1107" i="9"/>
  <c r="I1107" i="9"/>
  <c r="H1108" i="9"/>
  <c r="I1108" i="9"/>
  <c r="H1109" i="9"/>
  <c r="I1109" i="9"/>
  <c r="H1110" i="9"/>
  <c r="I1110" i="9"/>
  <c r="H1111" i="9"/>
  <c r="I1111" i="9"/>
  <c r="H1112" i="9"/>
  <c r="I1112" i="9"/>
  <c r="H1113" i="9"/>
  <c r="I1113" i="9"/>
  <c r="H1114" i="9"/>
  <c r="I1114" i="9"/>
  <c r="H1115" i="9"/>
  <c r="I1115" i="9"/>
  <c r="H1116" i="9"/>
  <c r="I1116" i="9"/>
  <c r="H1117" i="9"/>
  <c r="I1117" i="9"/>
  <c r="H1118" i="9"/>
  <c r="I1118" i="9"/>
  <c r="H1119" i="9"/>
  <c r="I1119" i="9"/>
  <c r="H1120" i="9"/>
  <c r="I1120" i="9"/>
  <c r="H1121" i="9"/>
  <c r="I1121" i="9"/>
  <c r="H1122" i="9"/>
  <c r="I1122" i="9"/>
  <c r="H1123" i="9"/>
  <c r="I1123" i="9"/>
  <c r="H1124" i="9"/>
  <c r="I1124" i="9"/>
  <c r="H1125" i="9"/>
  <c r="I1125" i="9"/>
  <c r="H1126" i="9"/>
  <c r="I1126" i="9"/>
  <c r="H1127" i="9"/>
  <c r="I1127" i="9"/>
  <c r="H1128" i="9"/>
  <c r="I1128" i="9"/>
  <c r="H1129" i="9"/>
  <c r="I1129" i="9"/>
  <c r="H1130" i="9"/>
  <c r="I1130" i="9"/>
  <c r="H1131" i="9"/>
  <c r="I1131" i="9"/>
  <c r="H1132" i="9"/>
  <c r="I1132" i="9"/>
  <c r="H1133" i="9"/>
  <c r="I1133" i="9"/>
  <c r="H1134" i="9"/>
  <c r="I1134" i="9"/>
  <c r="H1135" i="9"/>
  <c r="I1135" i="9"/>
  <c r="H1136" i="9"/>
  <c r="I1136" i="9"/>
  <c r="H1137" i="9"/>
  <c r="I1137" i="9"/>
  <c r="H1138" i="9"/>
  <c r="I1138" i="9"/>
  <c r="H1139" i="9"/>
  <c r="I1139" i="9"/>
  <c r="H1140" i="9"/>
  <c r="I1140" i="9"/>
  <c r="H1141" i="9"/>
  <c r="I1141" i="9"/>
  <c r="H1142" i="9"/>
  <c r="I1142" i="9"/>
  <c r="H1143" i="9"/>
  <c r="I1143" i="9"/>
  <c r="H1144" i="9"/>
  <c r="I1144" i="9"/>
  <c r="H1145" i="9"/>
  <c r="I1145" i="9"/>
  <c r="H1146" i="9"/>
  <c r="I1146" i="9"/>
  <c r="H1147" i="9"/>
  <c r="I1147" i="9"/>
  <c r="H1148" i="9"/>
  <c r="I1148" i="9"/>
  <c r="H1149" i="9"/>
  <c r="I1149" i="9"/>
  <c r="H1150" i="9"/>
  <c r="I1150" i="9"/>
  <c r="H1151" i="9"/>
  <c r="I1151" i="9"/>
  <c r="H1152" i="9"/>
  <c r="I1152" i="9"/>
  <c r="H1153" i="9"/>
  <c r="I1153" i="9"/>
  <c r="H1154" i="9"/>
  <c r="I1154" i="9"/>
  <c r="H1155" i="9"/>
  <c r="I1155" i="9"/>
  <c r="H1156" i="9"/>
  <c r="I1156" i="9"/>
  <c r="H1157" i="9"/>
  <c r="I1157" i="9"/>
  <c r="H1158" i="9"/>
  <c r="I1158" i="9"/>
  <c r="H1159" i="9"/>
  <c r="I1159" i="9"/>
  <c r="H1160" i="9"/>
  <c r="I1160" i="9"/>
  <c r="H1161" i="9"/>
  <c r="I1161" i="9"/>
  <c r="H1162" i="9"/>
  <c r="I1162" i="9"/>
  <c r="H1163" i="9"/>
  <c r="I1163" i="9"/>
  <c r="H1164" i="9"/>
  <c r="I1164" i="9"/>
  <c r="H1165" i="9"/>
  <c r="I1165" i="9"/>
  <c r="H1166" i="9"/>
  <c r="I1166" i="9"/>
  <c r="H1167" i="9"/>
  <c r="I1167" i="9"/>
  <c r="H1168" i="9"/>
  <c r="I1168" i="9"/>
  <c r="H1169" i="9"/>
  <c r="I1169" i="9"/>
  <c r="H1170" i="9"/>
  <c r="I1170" i="9"/>
  <c r="H1171" i="9"/>
  <c r="I1171" i="9"/>
  <c r="H1172" i="9"/>
  <c r="I1172" i="9"/>
  <c r="H1173" i="9"/>
  <c r="I1173" i="9"/>
  <c r="H1174" i="9"/>
  <c r="I1174" i="9"/>
  <c r="H1175" i="9"/>
  <c r="I1175" i="9"/>
  <c r="H1176" i="9"/>
  <c r="I1176" i="9"/>
  <c r="H1177" i="9"/>
  <c r="I1177" i="9"/>
  <c r="H1178" i="9"/>
  <c r="I1178" i="9"/>
  <c r="H1179" i="9"/>
  <c r="I1179" i="9"/>
  <c r="H1180" i="9"/>
  <c r="I1180" i="9"/>
  <c r="H1181" i="9"/>
  <c r="I1181" i="9"/>
  <c r="H1182" i="9"/>
  <c r="I1182" i="9"/>
  <c r="H1183" i="9"/>
  <c r="I1183" i="9"/>
  <c r="H1184" i="9"/>
  <c r="I1184" i="9"/>
  <c r="H1185" i="9"/>
  <c r="I1185" i="9"/>
  <c r="H1186" i="9"/>
  <c r="I1186" i="9"/>
  <c r="H1187" i="9"/>
  <c r="I1187" i="9"/>
  <c r="H1188" i="9"/>
  <c r="I1188" i="9"/>
  <c r="H1189" i="9"/>
  <c r="I1189" i="9"/>
  <c r="H1190" i="9"/>
  <c r="I1190" i="9"/>
  <c r="H1191" i="9"/>
  <c r="I1191" i="9"/>
  <c r="H1192" i="9"/>
  <c r="I1192" i="9"/>
  <c r="H1193" i="9"/>
  <c r="I1193" i="9"/>
  <c r="H1194" i="9"/>
  <c r="I1194" i="9"/>
  <c r="H1195" i="9"/>
  <c r="I1195" i="9"/>
  <c r="H1196" i="9"/>
  <c r="I1196" i="9"/>
  <c r="H1197" i="9"/>
  <c r="I1197" i="9"/>
  <c r="H1198" i="9"/>
  <c r="I1198" i="9"/>
  <c r="H1199" i="9"/>
  <c r="I1199" i="9"/>
  <c r="H1200" i="9"/>
  <c r="I1200" i="9"/>
  <c r="H1201" i="9"/>
  <c r="I1201" i="9"/>
  <c r="H1202" i="9"/>
  <c r="I1202" i="9"/>
  <c r="H1203" i="9"/>
  <c r="I1203" i="9"/>
  <c r="H1204" i="9"/>
  <c r="I1204" i="9"/>
  <c r="H1205" i="9"/>
  <c r="I1205" i="9"/>
  <c r="H1206" i="9"/>
  <c r="I1206" i="9"/>
  <c r="H1207" i="9"/>
  <c r="I1207" i="9"/>
  <c r="H1208" i="9"/>
  <c r="I1208" i="9"/>
  <c r="H1209" i="9"/>
  <c r="I1209" i="9"/>
  <c r="H1210" i="9"/>
  <c r="I1210" i="9"/>
  <c r="H1211" i="9"/>
  <c r="I1211" i="9"/>
  <c r="H1212" i="9"/>
  <c r="I1212" i="9"/>
  <c r="H1213" i="9"/>
  <c r="I1213" i="9"/>
  <c r="H1214" i="9"/>
  <c r="I1214" i="9"/>
  <c r="H1215" i="9"/>
  <c r="I1215" i="9"/>
  <c r="H1216" i="9"/>
  <c r="I1216" i="9"/>
  <c r="H1217" i="9"/>
  <c r="I1217" i="9"/>
  <c r="H1218" i="9"/>
  <c r="I1218" i="9"/>
  <c r="H1219" i="9"/>
  <c r="I1219" i="9"/>
  <c r="H1220" i="9"/>
  <c r="I1220" i="9"/>
  <c r="H1221" i="9"/>
  <c r="I1221" i="9"/>
  <c r="H1222" i="9"/>
  <c r="I1222" i="9"/>
  <c r="H1223" i="9"/>
  <c r="I1223" i="9"/>
  <c r="H1224" i="9"/>
  <c r="I1224" i="9"/>
  <c r="H1225" i="9"/>
  <c r="I1225" i="9"/>
  <c r="H1226" i="9"/>
  <c r="I1226" i="9"/>
  <c r="H1227" i="9"/>
  <c r="I1227" i="9"/>
  <c r="H1228" i="9"/>
  <c r="I1228" i="9"/>
  <c r="H1229" i="9"/>
  <c r="I1229" i="9"/>
  <c r="H1230" i="9"/>
  <c r="I1230" i="9"/>
  <c r="H1231" i="9"/>
  <c r="I1231" i="9"/>
  <c r="H1232" i="9"/>
  <c r="I1232" i="9"/>
  <c r="H1233" i="9"/>
  <c r="I1233" i="9"/>
  <c r="H1234" i="9"/>
  <c r="I1234" i="9"/>
  <c r="H1235" i="9"/>
  <c r="I1235" i="9"/>
  <c r="H1236" i="9"/>
  <c r="I1236" i="9"/>
  <c r="H1237" i="9"/>
  <c r="I1237" i="9"/>
  <c r="H1238" i="9"/>
  <c r="I1238" i="9"/>
  <c r="H1239" i="9"/>
  <c r="I1239" i="9"/>
  <c r="H1240" i="9"/>
  <c r="I1240" i="9"/>
  <c r="H1241" i="9"/>
  <c r="I1241" i="9"/>
  <c r="H1242" i="9"/>
  <c r="I1242" i="9"/>
  <c r="H1243" i="9"/>
  <c r="I1243" i="9"/>
  <c r="H1244" i="9"/>
  <c r="I1244" i="9"/>
  <c r="H1245" i="9"/>
  <c r="I1245" i="9"/>
  <c r="H1246" i="9"/>
  <c r="I1246" i="9"/>
  <c r="H1247" i="9"/>
  <c r="I1247" i="9"/>
  <c r="H1248" i="9"/>
  <c r="I1248" i="9"/>
  <c r="H1249" i="9"/>
  <c r="I1249" i="9"/>
  <c r="H1250" i="9"/>
  <c r="I1250" i="9"/>
  <c r="H1251" i="9"/>
  <c r="I1251" i="9"/>
  <c r="H1252" i="9"/>
  <c r="I1252" i="9"/>
  <c r="H1253" i="9"/>
  <c r="I1253" i="9"/>
  <c r="H1254" i="9"/>
  <c r="I1254" i="9"/>
  <c r="H1255" i="9"/>
  <c r="I1255" i="9"/>
  <c r="H1256" i="9"/>
  <c r="I1256" i="9"/>
  <c r="H1257" i="9"/>
  <c r="I1257" i="9"/>
  <c r="H1258" i="9"/>
  <c r="I1258" i="9"/>
  <c r="H1259" i="9"/>
  <c r="I1259" i="9"/>
  <c r="H1260" i="9"/>
  <c r="I1260" i="9"/>
  <c r="H1261" i="9"/>
  <c r="I1261" i="9"/>
  <c r="H1262" i="9"/>
  <c r="I1262" i="9"/>
  <c r="H1263" i="9"/>
  <c r="I1263" i="9"/>
  <c r="H1264" i="9"/>
  <c r="I1264" i="9"/>
  <c r="H1265" i="9"/>
  <c r="I1265" i="9"/>
  <c r="H1266" i="9"/>
  <c r="I1266" i="9"/>
  <c r="H1267" i="9"/>
  <c r="I1267" i="9"/>
  <c r="H1268" i="9"/>
  <c r="I1268" i="9"/>
  <c r="H1269" i="9"/>
  <c r="I1269" i="9"/>
  <c r="H1270" i="9"/>
  <c r="I1270" i="9"/>
  <c r="H1271" i="9"/>
  <c r="I1271" i="9"/>
  <c r="H1272" i="9"/>
  <c r="I1272" i="9"/>
  <c r="H1273" i="9"/>
  <c r="I1273" i="9"/>
  <c r="H1274" i="9"/>
  <c r="I1274" i="9"/>
  <c r="H1275" i="9"/>
  <c r="I1275" i="9"/>
  <c r="H1276" i="9"/>
  <c r="I1276" i="9"/>
  <c r="H1277" i="9"/>
  <c r="I1277" i="9"/>
  <c r="H1278" i="9"/>
  <c r="I1278" i="9"/>
  <c r="H1279" i="9"/>
  <c r="I1279" i="9"/>
  <c r="H1280" i="9"/>
  <c r="I1280" i="9"/>
  <c r="H1281" i="9"/>
  <c r="I1281" i="9"/>
  <c r="H1282" i="9"/>
  <c r="I1282" i="9"/>
  <c r="H1283" i="9"/>
  <c r="I1283" i="9"/>
  <c r="H1284" i="9"/>
  <c r="I1284" i="9"/>
  <c r="H1285" i="9"/>
  <c r="I1285" i="9"/>
  <c r="H1286" i="9"/>
  <c r="I1286" i="9"/>
  <c r="H1287" i="9"/>
  <c r="I1287" i="9"/>
  <c r="H1288" i="9"/>
  <c r="I1288" i="9"/>
  <c r="H1289" i="9"/>
  <c r="I1289" i="9"/>
  <c r="H1290" i="9"/>
  <c r="I1290" i="9"/>
  <c r="H1291" i="9"/>
  <c r="I1291" i="9"/>
  <c r="H1292" i="9"/>
  <c r="I1292" i="9"/>
  <c r="H1293" i="9"/>
  <c r="I1293" i="9"/>
  <c r="H1294" i="9"/>
  <c r="I1294" i="9"/>
  <c r="H1295" i="9"/>
  <c r="I1295" i="9"/>
  <c r="H1296" i="9"/>
  <c r="I1296" i="9"/>
  <c r="H1297" i="9"/>
  <c r="I1297" i="9"/>
  <c r="H1298" i="9"/>
  <c r="I1298" i="9"/>
  <c r="H1299" i="9"/>
  <c r="I1299" i="9"/>
  <c r="H1300" i="9"/>
  <c r="I1300" i="9"/>
  <c r="H1301" i="9"/>
  <c r="I1301" i="9"/>
  <c r="H1302" i="9"/>
  <c r="I1302" i="9"/>
  <c r="H1303" i="9"/>
  <c r="I1303" i="9"/>
  <c r="H1304" i="9"/>
  <c r="I1304" i="9"/>
  <c r="H1305" i="9"/>
  <c r="I1305" i="9"/>
  <c r="H1306" i="9"/>
  <c r="I1306" i="9"/>
  <c r="H1307" i="9"/>
  <c r="I1307" i="9"/>
  <c r="H1308" i="9"/>
  <c r="I1308" i="9"/>
  <c r="H1309" i="9"/>
  <c r="I1309" i="9"/>
  <c r="H1310" i="9"/>
  <c r="I1310" i="9"/>
  <c r="H1311" i="9"/>
  <c r="I1311" i="9"/>
  <c r="H1312" i="9"/>
  <c r="I1312" i="9"/>
  <c r="H1313" i="9"/>
  <c r="I1313" i="9"/>
  <c r="H1314" i="9"/>
  <c r="I1314" i="9"/>
  <c r="H1315" i="9"/>
  <c r="I1315" i="9"/>
  <c r="H1316" i="9"/>
  <c r="I1316" i="9"/>
  <c r="H1317" i="9"/>
  <c r="I1317" i="9"/>
  <c r="H1318" i="9"/>
  <c r="I1318" i="9"/>
  <c r="H1319" i="9"/>
  <c r="I1319" i="9"/>
  <c r="H1320" i="9"/>
  <c r="I1320" i="9"/>
  <c r="H1321" i="9"/>
  <c r="I1321" i="9"/>
  <c r="H1322" i="9"/>
  <c r="I1322" i="9"/>
  <c r="H1323" i="9"/>
  <c r="I1323" i="9"/>
  <c r="H1324" i="9"/>
  <c r="I1324" i="9"/>
  <c r="H1325" i="9"/>
  <c r="I1325" i="9"/>
  <c r="H1326" i="9"/>
  <c r="I1326" i="9"/>
  <c r="H1327" i="9"/>
  <c r="I1327" i="9"/>
  <c r="H1328" i="9"/>
  <c r="I1328" i="9"/>
  <c r="H1329" i="9"/>
  <c r="I1329" i="9"/>
  <c r="H1330" i="9"/>
  <c r="I1330" i="9"/>
  <c r="H1331" i="9"/>
  <c r="I1331" i="9"/>
  <c r="H1332" i="9"/>
  <c r="I1332" i="9"/>
  <c r="H1333" i="9"/>
  <c r="I1333" i="9"/>
  <c r="H1334" i="9"/>
  <c r="I1334" i="9"/>
  <c r="H1335" i="9"/>
  <c r="I1335" i="9"/>
  <c r="H1336" i="9"/>
  <c r="I1336" i="9"/>
  <c r="H1337" i="9"/>
  <c r="I1337" i="9"/>
  <c r="H1338" i="9"/>
  <c r="I1338" i="9"/>
  <c r="H1339" i="9"/>
  <c r="I1339" i="9"/>
  <c r="H1340" i="9"/>
  <c r="I1340" i="9"/>
  <c r="H1341" i="9"/>
  <c r="I1341" i="9"/>
  <c r="H1342" i="9"/>
  <c r="I1342" i="9"/>
  <c r="H1343" i="9"/>
  <c r="I1343" i="9"/>
  <c r="H1344" i="9"/>
  <c r="I1344" i="9"/>
  <c r="H1345" i="9"/>
  <c r="I1345" i="9"/>
  <c r="H1346" i="9"/>
  <c r="I1346" i="9"/>
  <c r="H1347" i="9"/>
  <c r="I1347" i="9"/>
  <c r="H1348" i="9"/>
  <c r="I1348" i="9"/>
  <c r="H1349" i="9"/>
  <c r="I1349" i="9"/>
  <c r="H1350" i="9"/>
  <c r="I1350" i="9"/>
  <c r="H1351" i="9"/>
  <c r="I1351" i="9"/>
  <c r="H1352" i="9"/>
  <c r="I1352" i="9"/>
  <c r="H1353" i="9"/>
  <c r="I1353" i="9"/>
  <c r="H1354" i="9"/>
  <c r="I1354" i="9"/>
  <c r="H1355" i="9"/>
  <c r="I1355" i="9"/>
  <c r="H1356" i="9"/>
  <c r="I1356" i="9"/>
  <c r="H1357" i="9"/>
  <c r="I1357" i="9"/>
  <c r="H1358" i="9"/>
  <c r="I1358" i="9"/>
  <c r="H1359" i="9"/>
  <c r="I1359" i="9"/>
  <c r="H1360" i="9"/>
  <c r="I1360" i="9"/>
  <c r="H1361" i="9"/>
  <c r="I1361" i="9"/>
  <c r="H1362" i="9"/>
  <c r="I1362" i="9"/>
  <c r="H1363" i="9"/>
  <c r="I1363" i="9"/>
  <c r="H1364" i="9"/>
  <c r="I1364" i="9"/>
  <c r="H1365" i="9"/>
  <c r="I1365" i="9"/>
  <c r="H1366" i="9"/>
  <c r="I1366" i="9"/>
  <c r="H1367" i="9"/>
  <c r="I1367" i="9"/>
  <c r="H1368" i="9"/>
  <c r="I1368" i="9"/>
  <c r="H1369" i="9"/>
  <c r="I1369" i="9"/>
  <c r="H1370" i="9"/>
  <c r="I1370" i="9"/>
  <c r="H1371" i="9"/>
  <c r="I1371" i="9"/>
  <c r="H1372" i="9"/>
  <c r="I1372" i="9"/>
  <c r="H1373" i="9"/>
  <c r="I1373" i="9"/>
  <c r="H1374" i="9"/>
  <c r="I1374" i="9"/>
  <c r="H1375" i="9"/>
  <c r="I1375" i="9"/>
  <c r="H1376" i="9"/>
  <c r="I1376" i="9"/>
  <c r="H1377" i="9"/>
  <c r="I1377" i="9"/>
  <c r="H1378" i="9"/>
  <c r="I1378" i="9"/>
  <c r="H1379" i="9"/>
  <c r="I1379" i="9"/>
  <c r="H1380" i="9"/>
  <c r="I1380" i="9"/>
  <c r="H1381" i="9"/>
  <c r="I1381" i="9"/>
  <c r="H1382" i="9"/>
  <c r="I1382" i="9"/>
  <c r="H1383" i="9"/>
  <c r="I1383" i="9"/>
  <c r="H1384" i="9"/>
  <c r="I1384" i="9"/>
  <c r="H1385" i="9"/>
  <c r="I1385" i="9"/>
  <c r="H1386" i="9"/>
  <c r="I1386" i="9"/>
  <c r="H1387" i="9"/>
  <c r="I1387" i="9"/>
  <c r="H1388" i="9"/>
  <c r="I1388" i="9"/>
  <c r="H1389" i="9"/>
  <c r="I1389" i="9"/>
  <c r="H1390" i="9"/>
  <c r="I1390" i="9"/>
  <c r="H1391" i="9"/>
  <c r="I1391" i="9"/>
  <c r="H1392" i="9"/>
  <c r="I1392" i="9"/>
  <c r="H1393" i="9"/>
  <c r="I1393" i="9"/>
  <c r="H1394" i="9"/>
  <c r="I1394" i="9"/>
  <c r="H1395" i="9"/>
  <c r="I1395" i="9"/>
  <c r="H1396" i="9"/>
  <c r="I1396" i="9"/>
  <c r="H1397" i="9"/>
  <c r="I1397" i="9"/>
  <c r="H1398" i="9"/>
  <c r="I1398" i="9"/>
  <c r="H1399" i="9"/>
  <c r="I1399" i="9"/>
  <c r="H1400" i="9"/>
  <c r="I1400" i="9"/>
  <c r="H1401" i="9"/>
  <c r="I1401" i="9"/>
  <c r="H1402" i="9"/>
  <c r="I1402" i="9"/>
  <c r="H1403" i="9"/>
  <c r="I1403" i="9"/>
  <c r="H1404" i="9"/>
  <c r="I1404" i="9"/>
  <c r="H1405" i="9"/>
  <c r="I1405" i="9"/>
  <c r="H1406" i="9"/>
  <c r="I1406" i="9"/>
  <c r="H1407" i="9"/>
  <c r="I1407" i="9"/>
  <c r="H1408" i="9"/>
  <c r="I1408" i="9"/>
  <c r="H1409" i="9"/>
  <c r="I1409" i="9"/>
  <c r="H1410" i="9"/>
  <c r="I1410" i="9"/>
  <c r="H1411" i="9"/>
  <c r="I1411" i="9"/>
  <c r="H1412" i="9"/>
  <c r="I1412" i="9"/>
  <c r="H1413" i="9"/>
  <c r="I1413" i="9"/>
  <c r="H1414" i="9"/>
  <c r="I1414" i="9"/>
  <c r="H1415" i="9"/>
  <c r="I1415" i="9"/>
  <c r="H1416" i="9"/>
  <c r="I1416" i="9"/>
  <c r="H1417" i="9"/>
  <c r="I1417" i="9"/>
  <c r="H1418" i="9"/>
  <c r="I1418" i="9"/>
  <c r="H1419" i="9"/>
  <c r="I1419" i="9"/>
  <c r="H1420" i="9"/>
  <c r="I1420" i="9"/>
  <c r="H1421" i="9"/>
  <c r="I1421" i="9"/>
  <c r="H1422" i="9"/>
  <c r="I1422" i="9"/>
  <c r="H1423" i="9"/>
  <c r="I1423" i="9"/>
  <c r="H1424" i="9"/>
  <c r="I1424" i="9"/>
  <c r="H1425" i="9"/>
  <c r="I1425" i="9"/>
  <c r="H1426" i="9"/>
  <c r="I1426" i="9"/>
  <c r="H1427" i="9"/>
  <c r="I1427" i="9"/>
  <c r="H1428" i="9"/>
  <c r="I1428" i="9"/>
  <c r="H1429" i="9"/>
  <c r="I1429" i="9"/>
  <c r="H1430" i="9"/>
  <c r="I1430" i="9"/>
  <c r="H1431" i="9"/>
  <c r="I1431" i="9"/>
  <c r="H1432" i="9"/>
  <c r="I1432" i="9"/>
  <c r="H1433" i="9"/>
  <c r="I1433" i="9"/>
  <c r="H1434" i="9"/>
  <c r="I1434" i="9"/>
  <c r="H1435" i="9"/>
  <c r="I1435" i="9"/>
  <c r="H1436" i="9"/>
  <c r="I1436" i="9"/>
  <c r="H1437" i="9"/>
  <c r="I1437" i="9"/>
  <c r="H1438" i="9"/>
  <c r="I1438" i="9"/>
  <c r="H1439" i="9"/>
  <c r="I1439" i="9"/>
  <c r="H1440" i="9"/>
  <c r="I1440" i="9"/>
  <c r="H1441" i="9"/>
  <c r="I1441" i="9"/>
  <c r="H1442" i="9"/>
  <c r="I1442" i="9"/>
  <c r="H1443" i="9"/>
  <c r="I1443" i="9"/>
  <c r="H1444" i="9"/>
  <c r="I1444" i="9"/>
  <c r="H1445" i="9"/>
  <c r="I1445" i="9"/>
  <c r="H1446" i="9"/>
  <c r="I1446" i="9"/>
  <c r="H1447" i="9"/>
  <c r="I1447" i="9"/>
  <c r="H1448" i="9"/>
  <c r="I1448" i="9"/>
  <c r="H1449" i="9"/>
  <c r="I1449" i="9"/>
  <c r="H1450" i="9"/>
  <c r="I1450" i="9"/>
  <c r="H1451" i="9"/>
  <c r="I1451" i="9"/>
  <c r="H1452" i="9"/>
  <c r="I1452" i="9"/>
  <c r="H1453" i="9"/>
  <c r="I1453" i="9"/>
  <c r="H1454" i="9"/>
  <c r="I1454" i="9"/>
  <c r="H1455" i="9"/>
  <c r="I1455" i="9"/>
  <c r="H1456" i="9"/>
  <c r="I1456" i="9"/>
  <c r="H1457" i="9"/>
  <c r="I1457" i="9"/>
  <c r="H1458" i="9"/>
  <c r="I1458" i="9"/>
  <c r="H1459" i="9"/>
  <c r="I1459" i="9"/>
  <c r="H1460" i="9"/>
  <c r="I1460" i="9"/>
  <c r="H1461" i="9"/>
  <c r="I1461" i="9"/>
  <c r="H1462" i="9"/>
  <c r="I1462" i="9"/>
  <c r="H1463" i="9"/>
  <c r="I1463" i="9"/>
  <c r="H1464" i="9"/>
  <c r="I1464" i="9"/>
  <c r="H1465" i="9"/>
  <c r="I1465" i="9"/>
  <c r="H1466" i="9"/>
  <c r="I1466" i="9"/>
  <c r="H1467" i="9"/>
  <c r="I1467" i="9"/>
  <c r="H1468" i="9"/>
  <c r="I1468" i="9"/>
  <c r="H1469" i="9"/>
  <c r="I1469" i="9"/>
  <c r="H1470" i="9"/>
  <c r="I1470" i="9"/>
  <c r="H1471" i="9"/>
  <c r="I1471" i="9"/>
  <c r="H1472" i="9"/>
  <c r="I1472" i="9"/>
  <c r="H1473" i="9"/>
  <c r="I1473" i="9"/>
  <c r="H1474" i="9"/>
  <c r="I1474" i="9"/>
  <c r="H1475" i="9"/>
  <c r="I1475" i="9"/>
  <c r="H1476" i="9"/>
  <c r="I1476" i="9"/>
  <c r="H1477" i="9"/>
  <c r="I1477" i="9"/>
  <c r="H1478" i="9"/>
  <c r="I1478" i="9"/>
  <c r="H1479" i="9"/>
  <c r="I1479" i="9"/>
  <c r="H1480" i="9"/>
  <c r="I1480" i="9"/>
  <c r="H1481" i="9"/>
  <c r="I1481" i="9"/>
  <c r="H1482" i="9"/>
  <c r="I1482" i="9"/>
  <c r="H1483" i="9"/>
  <c r="I1483" i="9"/>
  <c r="H1484" i="9"/>
  <c r="I1484" i="9"/>
  <c r="H1485" i="9"/>
  <c r="I1485" i="9"/>
  <c r="H1486" i="9"/>
  <c r="I1486" i="9"/>
  <c r="H1487" i="9"/>
  <c r="I1487" i="9"/>
  <c r="H1488" i="9"/>
  <c r="I1488" i="9"/>
  <c r="H1489" i="9"/>
  <c r="I1489" i="9"/>
  <c r="H1490" i="9"/>
  <c r="I1490" i="9"/>
  <c r="H1491" i="9"/>
  <c r="I1491" i="9"/>
  <c r="H1492" i="9"/>
  <c r="I1492" i="9"/>
  <c r="H1493" i="9"/>
  <c r="I1493" i="9"/>
  <c r="H1494" i="9"/>
  <c r="I1494" i="9"/>
  <c r="H1495" i="9"/>
  <c r="I1495" i="9"/>
  <c r="H1496" i="9"/>
  <c r="I1496" i="9"/>
  <c r="H1497" i="9"/>
  <c r="I1497" i="9"/>
  <c r="H1498" i="9"/>
  <c r="I1498" i="9"/>
  <c r="H1499" i="9"/>
  <c r="I1499" i="9"/>
  <c r="H1500" i="9"/>
  <c r="I1500" i="9"/>
  <c r="H1501" i="9"/>
  <c r="I1501" i="9"/>
  <c r="H1502" i="9"/>
  <c r="I1502" i="9"/>
  <c r="H1503" i="9"/>
  <c r="I1503" i="9"/>
  <c r="H1504" i="9"/>
  <c r="I1504" i="9"/>
  <c r="H1505" i="9"/>
  <c r="I1505" i="9"/>
  <c r="H1506" i="9"/>
  <c r="I1506" i="9"/>
  <c r="H1507" i="9"/>
  <c r="I1507" i="9"/>
  <c r="H1508" i="9"/>
  <c r="I1508" i="9"/>
  <c r="H1509" i="9"/>
  <c r="I1509" i="9"/>
  <c r="H1510" i="9"/>
  <c r="I1510" i="9"/>
  <c r="H1511" i="9"/>
  <c r="I1511" i="9"/>
  <c r="H1512" i="9"/>
  <c r="I1512" i="9"/>
  <c r="H1513" i="9"/>
  <c r="I1513" i="9"/>
  <c r="H1514" i="9"/>
  <c r="I1514" i="9"/>
  <c r="H1515" i="9"/>
  <c r="I1515" i="9"/>
  <c r="H1516" i="9"/>
  <c r="I1516" i="9"/>
  <c r="H1517" i="9"/>
  <c r="I1517" i="9"/>
  <c r="H1518" i="9"/>
  <c r="I1518" i="9"/>
  <c r="H1519" i="9"/>
  <c r="I1519" i="9"/>
  <c r="H1520" i="9"/>
  <c r="I1520" i="9"/>
  <c r="H1521" i="9"/>
  <c r="I1521" i="9"/>
  <c r="H1522" i="9"/>
  <c r="I1522" i="9"/>
  <c r="H1523" i="9"/>
  <c r="I1523" i="9"/>
  <c r="H1524" i="9"/>
  <c r="I1524" i="9"/>
  <c r="H1525" i="9"/>
  <c r="I1525" i="9"/>
  <c r="H1526" i="9"/>
  <c r="I1526" i="9"/>
  <c r="H1527" i="9"/>
  <c r="I1527" i="9"/>
  <c r="H1528" i="9"/>
  <c r="I1528" i="9"/>
  <c r="H1529" i="9"/>
  <c r="I1529" i="9"/>
  <c r="H1530" i="9"/>
  <c r="I1530" i="9"/>
  <c r="H1531" i="9"/>
  <c r="I1531" i="9"/>
  <c r="H1532" i="9"/>
  <c r="I1532" i="9"/>
  <c r="H1533" i="9"/>
  <c r="I1533" i="9"/>
  <c r="H1534" i="9"/>
  <c r="I1534" i="9"/>
  <c r="H1535" i="9"/>
  <c r="I1535" i="9"/>
  <c r="H1536" i="9"/>
  <c r="I1536" i="9"/>
  <c r="H1537" i="9"/>
  <c r="I1537" i="9"/>
  <c r="H1538" i="9"/>
  <c r="I1538" i="9"/>
  <c r="H1539" i="9"/>
  <c r="I1539" i="9"/>
  <c r="H1540" i="9"/>
  <c r="I1540" i="9"/>
  <c r="H1541" i="9"/>
  <c r="I1541" i="9"/>
  <c r="H1542" i="9"/>
  <c r="I1542" i="9"/>
  <c r="H1543" i="9"/>
  <c r="I1543" i="9"/>
  <c r="H1544" i="9"/>
  <c r="I1544" i="9"/>
  <c r="H1545" i="9"/>
  <c r="I1545" i="9"/>
  <c r="H1546" i="9"/>
  <c r="I1546" i="9"/>
  <c r="H1547" i="9"/>
  <c r="I1547" i="9"/>
  <c r="H1548" i="9"/>
  <c r="I1548" i="9"/>
  <c r="H1549" i="9"/>
  <c r="I1549" i="9"/>
  <c r="H1550" i="9"/>
  <c r="I1550" i="9"/>
  <c r="H1551" i="9"/>
  <c r="I1551" i="9"/>
  <c r="H1552" i="9"/>
  <c r="I1552" i="9"/>
  <c r="H1553" i="9"/>
  <c r="I1553" i="9"/>
  <c r="H1554" i="9"/>
  <c r="I1554" i="9"/>
  <c r="H1555" i="9"/>
  <c r="I1555" i="9"/>
  <c r="H1556" i="9"/>
  <c r="I1556" i="9"/>
  <c r="H1557" i="9"/>
  <c r="I1557" i="9"/>
  <c r="H1558" i="9"/>
  <c r="I1558" i="9"/>
  <c r="H1559" i="9"/>
  <c r="I1559" i="9"/>
  <c r="H1560" i="9"/>
  <c r="I1560" i="9"/>
  <c r="H1561" i="9"/>
  <c r="I1561" i="9"/>
  <c r="H1562" i="9"/>
  <c r="I1562" i="9"/>
  <c r="H1563" i="9"/>
  <c r="I1563" i="9"/>
  <c r="H1564" i="9"/>
  <c r="I1564" i="9"/>
  <c r="H1565" i="9"/>
  <c r="I1565" i="9"/>
  <c r="H1566" i="9"/>
  <c r="I1566" i="9"/>
  <c r="H1567" i="9"/>
  <c r="I1567" i="9"/>
  <c r="H1568" i="9"/>
  <c r="I1568" i="9"/>
  <c r="H1569" i="9"/>
  <c r="I1569" i="9"/>
  <c r="H1570" i="9"/>
  <c r="I1570" i="9"/>
  <c r="H1571" i="9"/>
  <c r="I1571" i="9"/>
  <c r="H1572" i="9"/>
  <c r="I1572" i="9"/>
  <c r="H1573" i="9"/>
  <c r="I1573" i="9"/>
  <c r="H1574" i="9"/>
  <c r="I1574" i="9"/>
  <c r="H1575" i="9"/>
  <c r="I1575" i="9"/>
  <c r="H1576" i="9"/>
  <c r="I1576" i="9"/>
  <c r="H1577" i="9"/>
  <c r="I1577" i="9"/>
  <c r="H1578" i="9"/>
  <c r="I1578" i="9"/>
  <c r="H1579" i="9"/>
  <c r="I1579" i="9"/>
  <c r="H1580" i="9"/>
  <c r="I1580" i="9"/>
  <c r="H1581" i="9"/>
  <c r="I1581" i="9"/>
  <c r="H1582" i="9"/>
  <c r="I1582" i="9"/>
  <c r="H1583" i="9"/>
  <c r="I1583" i="9"/>
  <c r="H1584" i="9"/>
  <c r="I1584" i="9"/>
  <c r="H1585" i="9"/>
  <c r="I1585" i="9"/>
  <c r="H1586" i="9"/>
  <c r="I1586" i="9"/>
  <c r="H1587" i="9"/>
  <c r="I1587" i="9"/>
  <c r="H1588" i="9"/>
  <c r="I1588" i="9"/>
  <c r="H1589" i="9"/>
  <c r="I1589" i="9"/>
  <c r="H1590" i="9"/>
  <c r="I1590" i="9"/>
  <c r="H1591" i="9"/>
  <c r="I1591" i="9"/>
  <c r="H1592" i="9"/>
  <c r="I1592" i="9"/>
  <c r="H1593" i="9"/>
  <c r="I1593" i="9"/>
  <c r="H1594" i="9"/>
  <c r="I1594" i="9"/>
  <c r="H1595" i="9"/>
  <c r="I1595" i="9"/>
  <c r="H1596" i="9"/>
  <c r="I1596" i="9"/>
  <c r="H1597" i="9"/>
  <c r="I1597" i="9"/>
  <c r="H1598" i="9"/>
  <c r="I1598" i="9"/>
  <c r="H1599" i="9"/>
  <c r="I1599" i="9"/>
  <c r="H1600" i="9"/>
  <c r="I1600" i="9"/>
  <c r="H1601" i="9"/>
  <c r="I1601" i="9"/>
  <c r="H1602" i="9"/>
  <c r="I1602" i="9"/>
  <c r="H1603" i="9"/>
  <c r="I1603" i="9"/>
  <c r="H1604" i="9"/>
  <c r="I1604" i="9"/>
  <c r="H1605" i="9"/>
  <c r="I1605" i="9"/>
  <c r="H1606" i="9"/>
  <c r="I1606" i="9"/>
  <c r="H1607" i="9"/>
  <c r="I1607" i="9"/>
  <c r="H1608" i="9"/>
  <c r="I1608" i="9"/>
  <c r="H1609" i="9"/>
  <c r="I1609" i="9"/>
  <c r="H1610" i="9"/>
  <c r="I1610" i="9"/>
  <c r="H1611" i="9"/>
  <c r="I1611" i="9"/>
  <c r="H1612" i="9"/>
  <c r="I1612" i="9"/>
  <c r="H1613" i="9"/>
  <c r="I1613" i="9"/>
  <c r="H1614" i="9"/>
  <c r="I1614" i="9"/>
  <c r="H1615" i="9"/>
  <c r="I1615" i="9"/>
  <c r="H1616" i="9"/>
  <c r="I1616" i="9"/>
  <c r="H1617" i="9"/>
  <c r="I1617" i="9"/>
  <c r="H1618" i="9"/>
  <c r="I1618" i="9"/>
  <c r="H1619" i="9"/>
  <c r="I1619" i="9"/>
  <c r="H1620" i="9"/>
  <c r="I1620" i="9"/>
  <c r="H1621" i="9"/>
  <c r="I1621" i="9"/>
  <c r="H1622" i="9"/>
  <c r="I1622" i="9"/>
  <c r="H1623" i="9"/>
  <c r="I1623" i="9"/>
  <c r="H1624" i="9"/>
  <c r="I1624" i="9"/>
  <c r="H1625" i="9"/>
  <c r="I1625" i="9"/>
  <c r="H1626" i="9"/>
  <c r="I1626" i="9"/>
  <c r="H1627" i="9"/>
  <c r="I1627" i="9"/>
  <c r="H1628" i="9"/>
  <c r="I1628" i="9"/>
  <c r="H1629" i="9"/>
  <c r="I1629" i="9"/>
  <c r="H1630" i="9"/>
  <c r="I1630" i="9"/>
  <c r="H1631" i="9"/>
  <c r="I1631" i="9"/>
  <c r="H1632" i="9"/>
  <c r="I1632" i="9"/>
  <c r="H1633" i="9"/>
  <c r="I1633" i="9"/>
  <c r="H1634" i="9"/>
  <c r="I1634" i="9"/>
  <c r="H1635" i="9"/>
  <c r="I1635" i="9"/>
  <c r="H1636" i="9"/>
  <c r="I1636" i="9"/>
  <c r="H1637" i="9"/>
  <c r="I1637" i="9"/>
  <c r="H1638" i="9"/>
  <c r="I1638" i="9"/>
  <c r="H1639" i="9"/>
  <c r="I1639" i="9"/>
  <c r="H1640" i="9"/>
  <c r="I1640" i="9"/>
  <c r="H1641" i="9"/>
  <c r="I1641" i="9"/>
  <c r="H1642" i="9"/>
  <c r="I1642" i="9"/>
  <c r="H1643" i="9"/>
  <c r="I1643" i="9"/>
  <c r="H1644" i="9"/>
  <c r="I1644" i="9"/>
  <c r="H1645" i="9"/>
  <c r="I1645" i="9"/>
  <c r="H1646" i="9"/>
  <c r="I1646" i="9"/>
  <c r="H1647" i="9"/>
  <c r="I1647" i="9"/>
  <c r="H1648" i="9"/>
  <c r="I1648" i="9"/>
  <c r="H1649" i="9"/>
  <c r="I1649" i="9"/>
  <c r="H1650" i="9"/>
  <c r="I1650" i="9"/>
  <c r="H1651" i="9"/>
  <c r="I1651" i="9"/>
  <c r="H1652" i="9"/>
  <c r="I1652" i="9"/>
  <c r="H1653" i="9"/>
  <c r="I1653" i="9"/>
  <c r="H1654" i="9"/>
  <c r="I1654" i="9"/>
  <c r="H1655" i="9"/>
  <c r="I1655" i="9"/>
  <c r="H1656" i="9"/>
  <c r="I1656" i="9"/>
  <c r="H1657" i="9"/>
  <c r="I1657" i="9"/>
  <c r="H1658" i="9"/>
  <c r="I1658" i="9"/>
  <c r="H1659" i="9"/>
  <c r="I1659" i="9"/>
  <c r="H1660" i="9"/>
  <c r="I1660" i="9"/>
  <c r="H1661" i="9"/>
  <c r="I1661" i="9"/>
  <c r="H1662" i="9"/>
  <c r="I1662" i="9"/>
  <c r="H1663" i="9"/>
  <c r="I1663" i="9"/>
  <c r="H1664" i="9"/>
  <c r="I1664" i="9"/>
  <c r="H1665" i="9"/>
  <c r="I1665" i="9"/>
  <c r="H1666" i="9"/>
  <c r="I1666" i="9"/>
  <c r="H1667" i="9"/>
  <c r="I1667" i="9"/>
  <c r="H1668" i="9"/>
  <c r="I1668" i="9"/>
  <c r="H1669" i="9"/>
  <c r="I1669" i="9"/>
  <c r="H1670" i="9"/>
  <c r="I1670" i="9"/>
  <c r="H1671" i="9"/>
  <c r="I1671" i="9"/>
  <c r="H1672" i="9"/>
  <c r="I1672" i="9"/>
  <c r="H1673" i="9"/>
  <c r="I1673" i="9"/>
  <c r="H1674" i="9"/>
  <c r="I1674" i="9"/>
  <c r="H1675" i="9"/>
  <c r="I1675" i="9"/>
  <c r="H1676" i="9"/>
  <c r="I1676" i="9"/>
  <c r="H1677" i="9"/>
  <c r="I1677" i="9"/>
  <c r="H1678" i="9"/>
  <c r="I1678" i="9"/>
  <c r="H1679" i="9"/>
  <c r="I1679" i="9"/>
  <c r="H1680" i="9"/>
  <c r="I1680" i="9"/>
  <c r="H1681" i="9"/>
  <c r="I1681" i="9"/>
  <c r="H1682" i="9"/>
  <c r="I1682" i="9"/>
  <c r="H1683" i="9"/>
  <c r="I1683" i="9"/>
  <c r="H1684" i="9"/>
  <c r="I1684" i="9"/>
  <c r="H1685" i="9"/>
  <c r="I1685" i="9"/>
  <c r="H1686" i="9"/>
  <c r="I1686" i="9"/>
  <c r="H1687" i="9"/>
  <c r="I1687" i="9"/>
  <c r="H1688" i="9"/>
  <c r="I1688" i="9"/>
  <c r="H1689" i="9"/>
  <c r="I1689" i="9"/>
  <c r="H1690" i="9"/>
  <c r="I1690" i="9"/>
  <c r="H1691" i="9"/>
  <c r="I1691" i="9"/>
  <c r="H1692" i="9"/>
  <c r="I1692" i="9"/>
  <c r="H1693" i="9"/>
  <c r="I1693" i="9"/>
  <c r="H1694" i="9"/>
  <c r="I1694" i="9"/>
  <c r="H1695" i="9"/>
  <c r="I1695" i="9"/>
  <c r="H1696" i="9"/>
  <c r="I1696" i="9"/>
  <c r="H1697" i="9"/>
  <c r="I1697" i="9"/>
  <c r="H1698" i="9"/>
  <c r="I1698" i="9"/>
  <c r="H1699" i="9"/>
  <c r="I1699" i="9"/>
  <c r="H1700" i="9"/>
  <c r="I1700" i="9"/>
  <c r="H1701" i="9"/>
  <c r="I1701" i="9"/>
  <c r="H1702" i="9"/>
  <c r="I1702" i="9"/>
  <c r="H1703" i="9"/>
  <c r="I1703" i="9"/>
  <c r="H1704" i="9"/>
  <c r="I1704" i="9"/>
  <c r="H1705" i="9"/>
  <c r="I1705" i="9"/>
  <c r="H1706" i="9"/>
  <c r="I1706" i="9"/>
  <c r="H1707" i="9"/>
  <c r="I1707" i="9"/>
  <c r="H1708" i="9"/>
  <c r="I1708" i="9"/>
  <c r="H1709" i="9"/>
  <c r="I1709" i="9"/>
  <c r="H1710" i="9"/>
  <c r="I1710" i="9"/>
  <c r="H1711" i="9"/>
  <c r="I1711" i="9"/>
  <c r="H1712" i="9"/>
  <c r="I1712" i="9"/>
  <c r="H1713" i="9"/>
  <c r="I1713" i="9"/>
  <c r="H1714" i="9"/>
  <c r="I1714" i="9"/>
  <c r="H1715" i="9"/>
  <c r="I1715" i="9"/>
  <c r="H1716" i="9"/>
  <c r="I1716" i="9"/>
  <c r="H1717" i="9"/>
  <c r="I1717" i="9"/>
  <c r="H1718" i="9"/>
  <c r="I1718" i="9"/>
  <c r="H1719" i="9"/>
  <c r="I1719" i="9"/>
  <c r="H1720" i="9"/>
  <c r="I1720" i="9"/>
  <c r="H1721" i="9"/>
  <c r="I1721" i="9"/>
  <c r="H1722" i="9"/>
  <c r="I1722" i="9"/>
  <c r="H1723" i="9"/>
  <c r="I1723" i="9"/>
  <c r="H1724" i="9"/>
  <c r="I1724" i="9"/>
  <c r="H1725" i="9"/>
  <c r="I1725" i="9"/>
  <c r="H1726" i="9"/>
  <c r="I1726" i="9"/>
  <c r="H1727" i="9"/>
  <c r="I1727" i="9"/>
  <c r="H1728" i="9"/>
  <c r="I1728" i="9"/>
  <c r="H1729" i="9"/>
  <c r="I1729" i="9"/>
  <c r="H1730" i="9"/>
  <c r="I1730" i="9"/>
  <c r="H1731" i="9"/>
  <c r="I1731" i="9"/>
  <c r="H1732" i="9"/>
  <c r="I1732" i="9"/>
  <c r="H1733" i="9"/>
  <c r="I1733" i="9"/>
  <c r="H1734" i="9"/>
  <c r="I1734" i="9"/>
  <c r="H1735" i="9"/>
  <c r="I1735" i="9"/>
  <c r="H1736" i="9"/>
  <c r="I1736" i="9"/>
  <c r="H1737" i="9"/>
  <c r="I1737" i="9"/>
  <c r="H1738" i="9"/>
  <c r="I1738" i="9"/>
  <c r="H1739" i="9"/>
  <c r="I1739" i="9"/>
  <c r="H1740" i="9"/>
  <c r="I1740" i="9"/>
  <c r="H1741" i="9"/>
  <c r="I1741" i="9"/>
  <c r="H1742" i="9"/>
  <c r="I1742" i="9"/>
  <c r="H1743" i="9"/>
  <c r="I1743" i="9"/>
  <c r="H1744" i="9"/>
  <c r="I1744" i="9"/>
  <c r="H1745" i="9"/>
  <c r="I1745" i="9"/>
  <c r="H1746" i="9"/>
  <c r="I1746" i="9"/>
  <c r="H1747" i="9"/>
  <c r="I1747" i="9"/>
  <c r="H1748" i="9"/>
  <c r="I1748" i="9"/>
  <c r="H1749" i="9"/>
  <c r="I1749" i="9"/>
  <c r="H1750" i="9"/>
  <c r="I1750" i="9"/>
  <c r="H1751" i="9"/>
  <c r="I1751" i="9"/>
  <c r="H1752" i="9"/>
  <c r="I1752" i="9"/>
  <c r="H1753" i="9"/>
  <c r="I1753" i="9"/>
  <c r="H1754" i="9"/>
  <c r="I1754" i="9"/>
  <c r="H1755" i="9"/>
  <c r="I1755" i="9"/>
  <c r="H1756" i="9"/>
  <c r="I1756" i="9"/>
  <c r="H1757" i="9"/>
  <c r="I1757" i="9"/>
  <c r="H1758" i="9"/>
  <c r="I1758" i="9"/>
  <c r="H1759" i="9"/>
  <c r="I1759" i="9"/>
  <c r="H1760" i="9"/>
  <c r="I1760" i="9"/>
  <c r="H1761" i="9"/>
  <c r="I1761" i="9"/>
  <c r="H1762" i="9"/>
  <c r="I1762" i="9"/>
  <c r="H1763" i="9"/>
  <c r="I1763" i="9"/>
  <c r="H1764" i="9"/>
  <c r="I1764" i="9"/>
  <c r="H1765" i="9"/>
  <c r="I1765" i="9"/>
  <c r="H1766" i="9"/>
  <c r="I1766" i="9"/>
  <c r="H1767" i="9"/>
  <c r="I1767" i="9"/>
  <c r="H1768" i="9"/>
  <c r="I1768" i="9"/>
  <c r="H1769" i="9"/>
  <c r="I1769" i="9"/>
  <c r="H1770" i="9"/>
  <c r="I1770" i="9"/>
  <c r="H1771" i="9"/>
  <c r="I1771" i="9"/>
  <c r="H1772" i="9"/>
  <c r="I1772" i="9"/>
  <c r="H1773" i="9"/>
  <c r="I1773" i="9"/>
  <c r="H1774" i="9"/>
  <c r="I1774" i="9"/>
  <c r="H1775" i="9"/>
  <c r="I1775" i="9"/>
  <c r="H1776" i="9"/>
  <c r="I1776" i="9"/>
  <c r="H1777" i="9"/>
  <c r="I1777" i="9"/>
  <c r="H1778" i="9"/>
  <c r="I1778" i="9"/>
  <c r="H1779" i="9"/>
  <c r="I1779" i="9"/>
  <c r="H1780" i="9"/>
  <c r="I1780" i="9"/>
  <c r="H1781" i="9"/>
  <c r="I1781" i="9"/>
  <c r="H1782" i="9"/>
  <c r="I1782" i="9"/>
  <c r="H1783" i="9"/>
  <c r="I1783" i="9"/>
  <c r="H1784" i="9"/>
  <c r="I1784" i="9"/>
  <c r="H1785" i="9"/>
  <c r="I1785" i="9"/>
  <c r="H1786" i="9"/>
  <c r="I1786" i="9"/>
  <c r="H1787" i="9"/>
  <c r="I1787" i="9"/>
  <c r="H1788" i="9"/>
  <c r="I1788" i="9"/>
  <c r="H1789" i="9"/>
  <c r="I1789" i="9"/>
  <c r="H1790" i="9"/>
  <c r="I1790" i="9"/>
  <c r="H1791" i="9"/>
  <c r="I1791" i="9"/>
  <c r="H1792" i="9"/>
  <c r="I1792" i="9"/>
  <c r="H1793" i="9"/>
  <c r="I1793" i="9"/>
  <c r="H1794" i="9"/>
  <c r="I1794" i="9"/>
  <c r="H1795" i="9"/>
  <c r="I1795" i="9"/>
  <c r="H1796" i="9"/>
  <c r="I1796" i="9"/>
  <c r="H1797" i="9"/>
  <c r="I1797" i="9"/>
  <c r="H1798" i="9"/>
  <c r="I1798" i="9"/>
  <c r="H1799" i="9"/>
  <c r="I1799" i="9"/>
  <c r="H1800" i="9"/>
  <c r="I1800" i="9"/>
  <c r="H1801" i="9"/>
  <c r="I1801" i="9"/>
  <c r="H1802" i="9"/>
  <c r="I1802" i="9"/>
  <c r="H1803" i="9"/>
  <c r="I1803" i="9"/>
  <c r="H1804" i="9"/>
  <c r="I1804" i="9"/>
  <c r="H1805" i="9"/>
  <c r="I1805" i="9"/>
  <c r="H1806" i="9"/>
  <c r="I1806" i="9"/>
  <c r="H1807" i="9"/>
  <c r="I1807" i="9"/>
  <c r="H1808" i="9"/>
  <c r="I1808" i="9"/>
  <c r="H1809" i="9"/>
  <c r="I1809" i="9"/>
  <c r="H1810" i="9"/>
  <c r="I1810" i="9"/>
  <c r="H1811" i="9"/>
  <c r="I1811" i="9"/>
  <c r="H1812" i="9"/>
  <c r="I1812" i="9"/>
  <c r="H1813" i="9"/>
  <c r="I1813" i="9"/>
  <c r="H1814" i="9"/>
  <c r="I1814" i="9"/>
  <c r="H1815" i="9"/>
  <c r="I1815" i="9"/>
  <c r="H1816" i="9"/>
  <c r="I1816" i="9"/>
  <c r="H1817" i="9"/>
  <c r="I1817" i="9"/>
  <c r="H1818" i="9"/>
  <c r="I1818" i="9"/>
  <c r="H1819" i="9"/>
  <c r="I1819" i="9"/>
  <c r="H1820" i="9"/>
  <c r="I1820" i="9"/>
  <c r="H1821" i="9"/>
  <c r="I1821" i="9"/>
  <c r="H1822" i="9"/>
  <c r="I1822" i="9"/>
  <c r="H1823" i="9"/>
  <c r="I1823" i="9"/>
  <c r="H1824" i="9"/>
  <c r="I1824" i="9"/>
  <c r="H1825" i="9"/>
  <c r="I1825" i="9"/>
  <c r="H1826" i="9"/>
  <c r="I1826" i="9"/>
  <c r="H1827" i="9"/>
  <c r="I1827" i="9"/>
  <c r="H1828" i="9"/>
  <c r="I1828" i="9"/>
  <c r="H1829" i="9"/>
  <c r="I1829" i="9"/>
  <c r="H1830" i="9"/>
  <c r="I1830" i="9"/>
  <c r="H1831" i="9"/>
  <c r="I1831" i="9"/>
  <c r="H1832" i="9"/>
  <c r="I1832" i="9"/>
  <c r="H1833" i="9"/>
  <c r="I1833" i="9"/>
  <c r="H1834" i="9"/>
  <c r="I1834" i="9"/>
  <c r="H1835" i="9"/>
  <c r="I1835" i="9"/>
  <c r="H1836" i="9"/>
  <c r="I1836" i="9"/>
  <c r="H1837" i="9"/>
  <c r="I1837" i="9"/>
  <c r="H1838" i="9"/>
  <c r="I1838" i="9"/>
  <c r="H1839" i="9"/>
  <c r="I1839" i="9"/>
  <c r="H1840" i="9"/>
  <c r="I1840" i="9"/>
  <c r="H1841" i="9"/>
  <c r="I1841" i="9"/>
  <c r="H1842" i="9"/>
  <c r="I1842" i="9"/>
  <c r="H1843" i="9"/>
  <c r="I1843" i="9"/>
  <c r="H1844" i="9"/>
  <c r="I1844" i="9"/>
  <c r="H1845" i="9"/>
  <c r="I1845" i="9"/>
  <c r="H1846" i="9"/>
  <c r="I1846" i="9"/>
  <c r="H1847" i="9"/>
  <c r="I1847" i="9"/>
  <c r="H1848" i="9"/>
  <c r="I1848" i="9"/>
  <c r="H1849" i="9"/>
  <c r="I1849" i="9"/>
  <c r="H1850" i="9"/>
  <c r="I1850" i="9"/>
  <c r="H1851" i="9"/>
  <c r="I1851" i="9"/>
  <c r="H1852" i="9"/>
  <c r="I1852" i="9"/>
  <c r="H1853" i="9"/>
  <c r="I1853" i="9"/>
  <c r="H1854" i="9"/>
  <c r="I1854" i="9"/>
  <c r="H1855" i="9"/>
  <c r="I1855" i="9"/>
  <c r="H1856" i="9"/>
  <c r="I1856" i="9"/>
  <c r="H1857" i="9"/>
  <c r="I1857" i="9"/>
  <c r="H1858" i="9"/>
  <c r="I1858" i="9"/>
  <c r="H1859" i="9"/>
  <c r="I1859" i="9"/>
  <c r="H1860" i="9"/>
  <c r="I1860" i="9"/>
  <c r="H1861" i="9"/>
  <c r="I1861" i="9"/>
  <c r="H1862" i="9"/>
  <c r="I1862" i="9"/>
  <c r="H1863" i="9"/>
  <c r="I1863" i="9"/>
  <c r="H1864" i="9"/>
  <c r="I1864" i="9"/>
  <c r="H1865" i="9"/>
  <c r="I1865" i="9"/>
  <c r="H1866" i="9"/>
  <c r="I1866" i="9"/>
  <c r="H1867" i="9"/>
  <c r="I1867" i="9"/>
  <c r="H1868" i="9"/>
  <c r="I1868" i="9"/>
  <c r="H1869" i="9"/>
  <c r="I1869" i="9"/>
  <c r="H1870" i="9"/>
  <c r="I1870" i="9"/>
  <c r="H1871" i="9"/>
  <c r="I1871" i="9"/>
  <c r="H1872" i="9"/>
  <c r="I1872" i="9"/>
  <c r="H1873" i="9"/>
  <c r="I1873" i="9"/>
  <c r="H1874" i="9"/>
  <c r="I1874" i="9"/>
  <c r="H1875" i="9"/>
  <c r="I1875" i="9"/>
  <c r="H1876" i="9"/>
  <c r="I1876" i="9"/>
  <c r="H1877" i="9"/>
  <c r="I1877" i="9"/>
  <c r="H1878" i="9"/>
  <c r="I1878" i="9"/>
  <c r="H1879" i="9"/>
  <c r="I1879" i="9"/>
  <c r="H1880" i="9"/>
  <c r="I1880" i="9"/>
  <c r="H1881" i="9"/>
  <c r="I1881" i="9"/>
  <c r="H1882" i="9"/>
  <c r="I1882" i="9"/>
  <c r="H1883" i="9"/>
  <c r="I1883" i="9"/>
  <c r="H1884" i="9"/>
  <c r="I1884" i="9"/>
  <c r="H1885" i="9"/>
  <c r="I1885" i="9"/>
  <c r="H1886" i="9"/>
  <c r="I1886" i="9"/>
  <c r="H1887" i="9"/>
  <c r="I1887" i="9"/>
  <c r="H1888" i="9"/>
  <c r="I1888" i="9"/>
  <c r="H1889" i="9"/>
  <c r="I1889" i="9"/>
  <c r="H1890" i="9"/>
  <c r="I1890" i="9"/>
  <c r="H1891" i="9"/>
  <c r="I1891" i="9"/>
  <c r="H1892" i="9"/>
  <c r="I1892" i="9"/>
  <c r="H1893" i="9"/>
  <c r="I1893" i="9"/>
  <c r="H1894" i="9"/>
  <c r="I1894" i="9"/>
  <c r="H1895" i="9"/>
  <c r="I1895" i="9"/>
  <c r="H1896" i="9"/>
  <c r="I1896" i="9"/>
  <c r="H1897" i="9"/>
  <c r="I1897" i="9"/>
  <c r="H1898" i="9"/>
  <c r="I1898" i="9"/>
  <c r="H1899" i="9"/>
  <c r="I1899" i="9"/>
  <c r="H1900" i="9"/>
  <c r="I1900" i="9"/>
  <c r="H1901" i="9"/>
  <c r="I1901" i="9"/>
  <c r="H1902" i="9"/>
  <c r="I1902" i="9"/>
  <c r="H1903" i="9"/>
  <c r="I1903" i="9"/>
  <c r="H1904" i="9"/>
  <c r="I1904" i="9"/>
  <c r="H1905" i="9"/>
  <c r="I1905" i="9"/>
  <c r="H1906" i="9"/>
  <c r="I1906" i="9"/>
  <c r="H1907" i="9"/>
  <c r="I1907" i="9"/>
  <c r="H1908" i="9"/>
  <c r="I1908" i="9"/>
  <c r="H1909" i="9"/>
  <c r="I1909" i="9"/>
  <c r="H1910" i="9"/>
  <c r="I1910" i="9"/>
  <c r="H1911" i="9"/>
  <c r="I1911" i="9"/>
  <c r="H1912" i="9"/>
  <c r="I1912" i="9"/>
  <c r="H1913" i="9"/>
  <c r="I1913" i="9"/>
  <c r="H1914" i="9"/>
  <c r="I1914" i="9"/>
  <c r="H1915" i="9"/>
  <c r="I1915" i="9"/>
  <c r="H1916" i="9"/>
  <c r="I1916" i="9"/>
  <c r="H1917" i="9"/>
  <c r="I1917" i="9"/>
  <c r="H1918" i="9"/>
  <c r="I1918" i="9"/>
  <c r="H1919" i="9"/>
  <c r="I1919" i="9"/>
  <c r="H1920" i="9"/>
  <c r="I1920" i="9"/>
  <c r="H1921" i="9"/>
  <c r="I1921" i="9"/>
  <c r="H1922" i="9"/>
  <c r="I1922" i="9"/>
  <c r="H1923" i="9"/>
  <c r="I1923" i="9"/>
  <c r="H1924" i="9"/>
  <c r="I1924" i="9"/>
  <c r="H1925" i="9"/>
  <c r="I1925" i="9"/>
  <c r="H1926" i="9"/>
  <c r="I1926" i="9"/>
  <c r="H1927" i="9"/>
  <c r="I1927" i="9"/>
  <c r="H1928" i="9"/>
  <c r="I1928" i="9"/>
  <c r="H1929" i="9"/>
  <c r="I1929" i="9"/>
  <c r="H1930" i="9"/>
  <c r="I1930" i="9"/>
  <c r="H1931" i="9"/>
  <c r="I1931" i="9"/>
  <c r="H1932" i="9"/>
  <c r="I1932" i="9"/>
  <c r="H1933" i="9"/>
  <c r="I1933" i="9"/>
  <c r="H1934" i="9"/>
  <c r="I1934" i="9"/>
  <c r="H1935" i="9"/>
  <c r="I1935" i="9"/>
  <c r="H1936" i="9"/>
  <c r="I1936" i="9"/>
  <c r="H1937" i="9"/>
  <c r="I1937" i="9"/>
  <c r="H1938" i="9"/>
  <c r="I1938" i="9"/>
  <c r="H1939" i="9"/>
  <c r="I1939" i="9"/>
  <c r="H1940" i="9"/>
  <c r="I1940" i="9"/>
  <c r="H1941" i="9"/>
  <c r="I1941" i="9"/>
  <c r="H1942" i="9"/>
  <c r="I1942" i="9"/>
  <c r="H1943" i="9"/>
  <c r="I1943" i="9"/>
  <c r="H1944" i="9"/>
  <c r="I1944" i="9"/>
  <c r="H1945" i="9"/>
  <c r="I1945" i="9"/>
  <c r="H1946" i="9"/>
  <c r="I1946" i="9"/>
  <c r="H1947" i="9"/>
  <c r="I1947" i="9"/>
  <c r="H1948" i="9"/>
  <c r="I1948" i="9"/>
  <c r="H1949" i="9"/>
  <c r="I1949" i="9"/>
  <c r="H1950" i="9"/>
  <c r="I1950" i="9"/>
  <c r="H1951" i="9"/>
  <c r="I1951" i="9"/>
  <c r="H1952" i="9"/>
  <c r="I1952" i="9"/>
  <c r="H1953" i="9"/>
  <c r="I1953" i="9"/>
  <c r="H1954" i="9"/>
  <c r="I1954" i="9"/>
  <c r="H1955" i="9"/>
  <c r="I1955" i="9"/>
  <c r="H1956" i="9"/>
  <c r="I1956" i="9"/>
  <c r="H1957" i="9"/>
  <c r="I1957" i="9"/>
  <c r="H1958" i="9"/>
  <c r="I1958" i="9"/>
  <c r="H1959" i="9"/>
  <c r="I1959" i="9"/>
  <c r="H1960" i="9"/>
  <c r="I1960" i="9"/>
  <c r="H1961" i="9"/>
  <c r="I1961" i="9"/>
  <c r="H1962" i="9"/>
  <c r="I1962" i="9"/>
  <c r="H1963" i="9"/>
  <c r="I1963" i="9"/>
  <c r="H1964" i="9"/>
  <c r="I1964" i="9"/>
  <c r="H1965" i="9"/>
  <c r="I1965" i="9"/>
  <c r="H1966" i="9"/>
  <c r="I1966" i="9"/>
  <c r="H1967" i="9"/>
  <c r="I1967" i="9"/>
  <c r="H1968" i="9"/>
  <c r="I1968" i="9"/>
  <c r="H1969" i="9"/>
  <c r="I1969" i="9"/>
  <c r="H1970" i="9"/>
  <c r="I1970" i="9"/>
  <c r="H1971" i="9"/>
  <c r="I1971" i="9"/>
  <c r="H1972" i="9"/>
  <c r="I1972" i="9"/>
  <c r="H1973" i="9"/>
  <c r="I1973" i="9"/>
  <c r="H1974" i="9"/>
  <c r="I1974" i="9"/>
  <c r="H1975" i="9"/>
  <c r="I1975" i="9"/>
  <c r="H1976" i="9"/>
  <c r="I1976" i="9"/>
  <c r="H1977" i="9"/>
  <c r="I1977" i="9"/>
  <c r="H1978" i="9"/>
  <c r="I1978" i="9"/>
  <c r="H1979" i="9"/>
  <c r="I1979" i="9"/>
  <c r="H1980" i="9"/>
  <c r="I1980" i="9"/>
  <c r="H1981" i="9"/>
  <c r="I1981" i="9"/>
  <c r="H1982" i="9"/>
  <c r="I1982" i="9"/>
  <c r="H1983" i="9"/>
  <c r="I1983" i="9"/>
  <c r="H1984" i="9"/>
  <c r="I1984" i="9"/>
  <c r="H1985" i="9"/>
  <c r="I1985" i="9"/>
  <c r="H1986" i="9"/>
  <c r="I1986" i="9"/>
  <c r="H1987" i="9"/>
  <c r="I1987" i="9"/>
  <c r="H1988" i="9"/>
  <c r="I1988" i="9"/>
  <c r="H1989" i="9"/>
  <c r="I1989" i="9"/>
  <c r="H1990" i="9"/>
  <c r="I1990" i="9"/>
  <c r="H1991" i="9"/>
  <c r="I1991" i="9"/>
  <c r="H1992" i="9"/>
  <c r="I1992" i="9"/>
  <c r="H1993" i="9"/>
  <c r="I1993" i="9"/>
  <c r="H1994" i="9"/>
  <c r="I1994" i="9"/>
  <c r="H1995" i="9"/>
  <c r="I1995" i="9"/>
  <c r="H1996" i="9"/>
  <c r="I1996" i="9"/>
  <c r="H1997" i="9"/>
  <c r="I1997" i="9"/>
  <c r="H1998" i="9"/>
  <c r="I1998" i="9"/>
  <c r="H1999" i="9"/>
  <c r="I1999" i="9"/>
  <c r="H2000" i="9"/>
  <c r="I2000" i="9"/>
  <c r="H2001" i="9"/>
  <c r="I2001" i="9"/>
  <c r="H2002" i="9"/>
  <c r="I2002" i="9"/>
  <c r="H2003" i="9"/>
  <c r="I2003" i="9"/>
  <c r="H2004" i="9"/>
  <c r="I2004" i="9"/>
  <c r="H2005" i="9"/>
  <c r="I2005" i="9"/>
  <c r="H2006" i="9"/>
  <c r="I2006" i="9"/>
  <c r="H2007" i="9"/>
  <c r="I2007" i="9"/>
  <c r="H2008" i="9"/>
  <c r="I2008" i="9"/>
  <c r="H2009" i="9"/>
  <c r="I2009" i="9"/>
  <c r="H2010" i="9"/>
  <c r="I2010" i="9"/>
  <c r="H2011" i="9"/>
  <c r="I2011" i="9"/>
  <c r="H2012" i="9"/>
  <c r="I2012" i="9"/>
  <c r="H2013" i="9"/>
  <c r="I2013" i="9"/>
  <c r="H2014" i="9"/>
  <c r="I2014" i="9"/>
  <c r="H2015" i="9"/>
  <c r="I2015" i="9"/>
  <c r="H2016" i="9"/>
  <c r="I2016" i="9"/>
  <c r="H2017" i="9"/>
  <c r="I2017" i="9"/>
  <c r="H2018" i="9"/>
  <c r="I2018" i="9"/>
  <c r="H2019" i="9"/>
  <c r="I2019" i="9"/>
  <c r="H2020" i="9"/>
  <c r="I2020" i="9"/>
  <c r="H2021" i="9"/>
  <c r="I2021" i="9"/>
  <c r="H2022" i="9"/>
  <c r="I2022" i="9"/>
  <c r="H2023" i="9"/>
  <c r="I2023" i="9"/>
  <c r="H2024" i="9"/>
  <c r="I2024" i="9"/>
  <c r="H2025" i="9"/>
  <c r="I2025" i="9"/>
  <c r="H2026" i="9"/>
  <c r="I2026" i="9"/>
  <c r="H2027" i="9"/>
  <c r="I2027" i="9"/>
  <c r="H2028" i="9"/>
  <c r="I2028" i="9"/>
  <c r="H2029" i="9"/>
  <c r="I2029" i="9"/>
  <c r="H2030" i="9"/>
  <c r="I2030" i="9"/>
  <c r="H2031" i="9"/>
  <c r="I2031" i="9"/>
  <c r="H2032" i="9"/>
  <c r="I2032" i="9"/>
  <c r="H2033" i="9"/>
  <c r="I2033" i="9"/>
  <c r="H2034" i="9"/>
  <c r="I2034" i="9"/>
  <c r="H2035" i="9"/>
  <c r="I2035" i="9"/>
  <c r="H2036" i="9"/>
  <c r="I2036" i="9"/>
  <c r="H2037" i="9"/>
  <c r="I2037" i="9"/>
  <c r="H2038" i="9"/>
  <c r="I2038" i="9"/>
  <c r="H2039" i="9"/>
  <c r="I2039" i="9"/>
  <c r="H2040" i="9"/>
  <c r="I2040" i="9"/>
  <c r="H2041" i="9"/>
  <c r="I2041" i="9"/>
  <c r="H2042" i="9"/>
  <c r="I2042" i="9"/>
  <c r="H2043" i="9"/>
  <c r="I2043" i="9"/>
  <c r="H2044" i="9"/>
  <c r="I2044" i="9"/>
  <c r="H2045" i="9"/>
  <c r="I2045" i="9"/>
  <c r="H2046" i="9"/>
  <c r="I2046" i="9"/>
  <c r="H2047" i="9"/>
  <c r="I2047" i="9"/>
  <c r="H2048" i="9"/>
  <c r="I2048" i="9"/>
  <c r="H2049" i="9"/>
  <c r="I2049" i="9"/>
  <c r="H2050" i="9"/>
  <c r="I2050" i="9"/>
  <c r="H2051" i="9"/>
  <c r="I2051" i="9"/>
  <c r="H2052" i="9"/>
  <c r="I2052" i="9"/>
  <c r="H2053" i="9"/>
  <c r="I2053" i="9"/>
  <c r="H2054" i="9"/>
  <c r="I2054" i="9"/>
  <c r="H2055" i="9"/>
  <c r="I2055" i="9"/>
  <c r="H2056" i="9"/>
  <c r="I2056" i="9"/>
  <c r="H2057" i="9"/>
  <c r="I2057" i="9"/>
  <c r="H2058" i="9"/>
  <c r="I2058" i="9"/>
  <c r="H2059" i="9"/>
  <c r="I2059" i="9"/>
  <c r="H2060" i="9"/>
  <c r="I2060" i="9"/>
  <c r="H2061" i="9"/>
  <c r="I2061" i="9"/>
  <c r="H2062" i="9"/>
  <c r="I2062" i="9"/>
  <c r="H2063" i="9"/>
  <c r="I2063" i="9"/>
  <c r="H2064" i="9"/>
  <c r="I2064" i="9"/>
  <c r="H2065" i="9"/>
  <c r="I2065" i="9"/>
  <c r="H2066" i="9"/>
  <c r="I2066" i="9"/>
  <c r="H2067" i="9"/>
  <c r="I2067" i="9"/>
  <c r="H2068" i="9"/>
  <c r="I2068" i="9"/>
  <c r="H2069" i="9"/>
  <c r="I2069" i="9"/>
  <c r="H2070" i="9"/>
  <c r="I2070" i="9"/>
  <c r="H2071" i="9"/>
  <c r="I2071" i="9"/>
  <c r="H2072" i="9"/>
  <c r="I2072" i="9"/>
  <c r="H2073" i="9"/>
  <c r="I2073" i="9"/>
  <c r="H2074" i="9"/>
  <c r="I2074" i="9"/>
  <c r="H2075" i="9"/>
  <c r="I2075" i="9"/>
  <c r="H2076" i="9"/>
  <c r="I2076" i="9"/>
  <c r="H2077" i="9"/>
  <c r="I2077" i="9"/>
  <c r="H2078" i="9"/>
  <c r="I2078" i="9"/>
  <c r="H2079" i="9"/>
  <c r="I2079" i="9"/>
  <c r="H2080" i="9"/>
  <c r="I2080" i="9"/>
  <c r="H2081" i="9"/>
  <c r="I2081" i="9"/>
  <c r="H2082" i="9"/>
  <c r="I2082" i="9"/>
  <c r="H2083" i="9"/>
  <c r="I2083" i="9"/>
  <c r="H2084" i="9"/>
  <c r="I2084" i="9"/>
  <c r="H2085" i="9"/>
  <c r="I2085" i="9"/>
  <c r="H2086" i="9"/>
  <c r="I2086" i="9"/>
  <c r="H2087" i="9"/>
  <c r="I2087" i="9"/>
  <c r="H2088" i="9"/>
  <c r="I2088" i="9"/>
  <c r="H2089" i="9"/>
  <c r="I2089" i="9"/>
  <c r="H2090" i="9"/>
  <c r="I2090" i="9"/>
  <c r="H2091" i="9"/>
  <c r="I2091" i="9"/>
  <c r="H2092" i="9"/>
  <c r="I2092" i="9"/>
  <c r="H2093" i="9"/>
  <c r="I2093" i="9"/>
  <c r="H2094" i="9"/>
  <c r="I2094" i="9"/>
  <c r="H2095" i="9"/>
  <c r="I2095" i="9"/>
  <c r="H2096" i="9"/>
  <c r="I2096" i="9"/>
  <c r="H2097" i="9"/>
  <c r="I2097" i="9"/>
  <c r="H2098" i="9"/>
  <c r="I2098" i="9"/>
  <c r="H2099" i="9"/>
  <c r="I2099" i="9"/>
  <c r="H2100" i="9"/>
  <c r="I2100" i="9"/>
  <c r="H2101" i="9"/>
  <c r="I2101" i="9"/>
  <c r="H2102" i="9"/>
  <c r="I2102" i="9"/>
  <c r="H2103" i="9"/>
  <c r="I2103" i="9"/>
  <c r="H2104" i="9"/>
  <c r="I2104" i="9"/>
  <c r="H2105" i="9"/>
  <c r="I2105" i="9"/>
  <c r="H2106" i="9"/>
  <c r="I2106" i="9"/>
  <c r="H2107" i="9"/>
  <c r="I2107" i="9"/>
  <c r="H2108" i="9"/>
  <c r="I2108" i="9"/>
  <c r="H2109" i="9"/>
  <c r="I2109" i="9"/>
  <c r="H2110" i="9"/>
  <c r="I2110" i="9"/>
  <c r="H2111" i="9"/>
  <c r="I2111" i="9"/>
  <c r="H2112" i="9"/>
  <c r="I2112" i="9"/>
  <c r="H2113" i="9"/>
  <c r="I2113" i="9"/>
  <c r="H2114" i="9"/>
  <c r="I2114" i="9"/>
  <c r="H2115" i="9"/>
  <c r="I2115" i="9"/>
  <c r="H2116" i="9"/>
  <c r="I2116" i="9"/>
  <c r="H2117" i="9"/>
  <c r="I2117" i="9"/>
  <c r="H2118" i="9"/>
  <c r="I2118" i="9"/>
  <c r="H2119" i="9"/>
  <c r="I2119" i="9"/>
  <c r="H2120" i="9"/>
  <c r="I2120" i="9"/>
  <c r="H2121" i="9"/>
  <c r="I2121" i="9"/>
  <c r="H2122" i="9"/>
  <c r="I2122" i="9"/>
  <c r="H2123" i="9"/>
  <c r="I2123" i="9"/>
  <c r="H2124" i="9"/>
  <c r="I2124" i="9"/>
  <c r="H2125" i="9"/>
  <c r="I2125" i="9"/>
  <c r="H2126" i="9"/>
  <c r="I2126" i="9"/>
  <c r="H2127" i="9"/>
  <c r="I2127" i="9"/>
  <c r="H2128" i="9"/>
  <c r="I2128" i="9"/>
  <c r="H2129" i="9"/>
  <c r="I2129" i="9"/>
  <c r="H2130" i="9"/>
  <c r="I2130" i="9"/>
  <c r="H2131" i="9"/>
  <c r="I2131" i="9"/>
  <c r="H2132" i="9"/>
  <c r="I2132" i="9"/>
  <c r="H2133" i="9"/>
  <c r="I2133" i="9"/>
  <c r="H2134" i="9"/>
  <c r="I2134" i="9"/>
  <c r="H2135" i="9"/>
  <c r="I2135" i="9"/>
  <c r="H2136" i="9"/>
  <c r="I2136" i="9"/>
  <c r="H2137" i="9"/>
  <c r="I2137" i="9"/>
  <c r="H2138" i="9"/>
  <c r="I2138" i="9"/>
  <c r="H2139" i="9"/>
  <c r="I2139" i="9"/>
  <c r="H2140" i="9"/>
  <c r="I2140" i="9"/>
  <c r="H2141" i="9"/>
  <c r="I2141" i="9"/>
  <c r="H2142" i="9"/>
  <c r="I2142" i="9"/>
  <c r="H2143" i="9"/>
  <c r="I2143" i="9"/>
  <c r="H2144" i="9"/>
  <c r="I2144" i="9"/>
  <c r="H2145" i="9"/>
  <c r="I2145" i="9"/>
  <c r="H2146" i="9"/>
  <c r="I2146" i="9"/>
  <c r="H2147" i="9"/>
  <c r="I2147" i="9"/>
  <c r="H2148" i="9"/>
  <c r="I2148" i="9"/>
  <c r="H2149" i="9"/>
  <c r="I2149" i="9"/>
  <c r="H2150" i="9"/>
  <c r="I2150" i="9"/>
  <c r="H2151" i="9"/>
  <c r="I2151" i="9"/>
  <c r="H2152" i="9"/>
  <c r="I2152" i="9"/>
  <c r="H2153" i="9"/>
  <c r="I2153" i="9"/>
  <c r="H2154" i="9"/>
  <c r="I2154" i="9"/>
  <c r="H2155" i="9"/>
  <c r="I2155" i="9"/>
  <c r="H2156" i="9"/>
  <c r="I2156" i="9"/>
  <c r="H2157" i="9"/>
  <c r="I2157" i="9"/>
  <c r="H2158" i="9"/>
  <c r="I2158" i="9"/>
  <c r="H2159" i="9"/>
  <c r="I2159" i="9"/>
  <c r="H2160" i="9"/>
  <c r="I2160" i="9"/>
  <c r="H2161" i="9"/>
  <c r="I2161" i="9"/>
  <c r="H2162" i="9"/>
  <c r="I2162" i="9"/>
  <c r="H2163" i="9"/>
  <c r="I2163" i="9"/>
  <c r="H2164" i="9"/>
  <c r="I2164" i="9"/>
  <c r="H2165" i="9"/>
  <c r="I2165" i="9"/>
  <c r="H2166" i="9"/>
  <c r="I2166" i="9"/>
  <c r="H2167" i="9"/>
  <c r="I2167" i="9"/>
  <c r="H2168" i="9"/>
  <c r="I2168" i="9"/>
  <c r="H2169" i="9"/>
  <c r="I2169" i="9"/>
  <c r="H2170" i="9"/>
  <c r="I2170" i="9"/>
  <c r="H2171" i="9"/>
  <c r="I2171" i="9"/>
  <c r="H2172" i="9"/>
  <c r="I2172" i="9"/>
  <c r="H2173" i="9"/>
  <c r="I2173" i="9"/>
  <c r="H2174" i="9"/>
  <c r="I2174" i="9"/>
  <c r="H2175" i="9"/>
  <c r="I2175" i="9"/>
  <c r="H2176" i="9"/>
  <c r="I2176" i="9"/>
  <c r="H2177" i="9"/>
  <c r="I2177" i="9"/>
  <c r="H2178" i="9"/>
  <c r="I2178" i="9"/>
  <c r="H2179" i="9"/>
  <c r="I2179" i="9"/>
  <c r="H2180" i="9"/>
  <c r="I2180" i="9"/>
  <c r="H2181" i="9"/>
  <c r="I2181" i="9"/>
  <c r="H2182" i="9"/>
  <c r="I2182" i="9"/>
  <c r="H2183" i="9"/>
  <c r="I2183" i="9"/>
  <c r="H2184" i="9"/>
  <c r="I2184" i="9"/>
  <c r="H2185" i="9"/>
  <c r="I2185" i="9"/>
  <c r="H2186" i="9"/>
  <c r="I2186" i="9"/>
  <c r="H2187" i="9"/>
  <c r="I2187" i="9"/>
  <c r="H2188" i="9"/>
  <c r="I2188" i="9"/>
  <c r="H2189" i="9"/>
  <c r="I2189" i="9"/>
  <c r="H2190" i="9"/>
  <c r="I2190" i="9"/>
  <c r="H2191" i="9"/>
  <c r="I2191" i="9"/>
  <c r="H2192" i="9"/>
  <c r="I2192" i="9"/>
  <c r="H2193" i="9"/>
  <c r="I2193" i="9"/>
  <c r="H2194" i="9"/>
  <c r="I2194" i="9"/>
  <c r="H2195" i="9"/>
  <c r="I2195" i="9"/>
  <c r="H2196" i="9"/>
  <c r="I2196" i="9"/>
  <c r="H2197" i="9"/>
  <c r="I2197" i="9"/>
  <c r="H2198" i="9"/>
  <c r="I2198" i="9"/>
  <c r="H2199" i="9"/>
  <c r="I2199" i="9"/>
  <c r="H2200" i="9"/>
  <c r="I2200" i="9"/>
  <c r="H2201" i="9"/>
  <c r="I2201" i="9"/>
  <c r="H2202" i="9"/>
  <c r="I2202" i="9"/>
  <c r="H2203" i="9"/>
  <c r="I2203" i="9"/>
  <c r="H2204" i="9"/>
  <c r="I2204" i="9"/>
  <c r="H2205" i="9"/>
  <c r="I2205" i="9"/>
  <c r="H2206" i="9"/>
  <c r="I2206" i="9"/>
  <c r="H2207" i="9"/>
  <c r="I2207" i="9"/>
  <c r="H2208" i="9"/>
  <c r="I2208" i="9"/>
  <c r="H2209" i="9"/>
  <c r="I2209" i="9"/>
  <c r="H2210" i="9"/>
  <c r="I2210" i="9"/>
  <c r="H2211" i="9"/>
  <c r="I2211" i="9"/>
  <c r="H2212" i="9"/>
  <c r="I2212" i="9"/>
  <c r="H2213" i="9"/>
  <c r="I2213" i="9"/>
  <c r="H2214" i="9"/>
  <c r="I2214" i="9"/>
  <c r="H2215" i="9"/>
  <c r="I2215" i="9"/>
  <c r="H2216" i="9"/>
  <c r="I2216" i="9"/>
  <c r="H2217" i="9"/>
  <c r="I2217" i="9"/>
  <c r="H2218" i="9"/>
  <c r="I2218" i="9"/>
  <c r="H2219" i="9"/>
  <c r="I2219" i="9"/>
  <c r="H2220" i="9"/>
  <c r="I2220" i="9"/>
  <c r="H2221" i="9"/>
  <c r="I2221" i="9"/>
  <c r="H2222" i="9"/>
  <c r="I2222" i="9"/>
  <c r="H2223" i="9"/>
  <c r="I2223" i="9"/>
  <c r="H2224" i="9"/>
  <c r="I2224" i="9"/>
  <c r="H2225" i="9"/>
  <c r="I2225" i="9"/>
  <c r="H2226" i="9"/>
  <c r="I2226" i="9"/>
  <c r="H2227" i="9"/>
  <c r="I2227" i="9"/>
  <c r="H2228" i="9"/>
  <c r="I2228" i="9"/>
  <c r="H2229" i="9"/>
  <c r="I2229" i="9"/>
  <c r="H2230" i="9"/>
  <c r="I2230" i="9"/>
  <c r="H2231" i="9"/>
  <c r="I2231" i="9"/>
  <c r="H2232" i="9"/>
  <c r="I2232" i="9"/>
  <c r="H2233" i="9"/>
  <c r="I2233" i="9"/>
  <c r="H2234" i="9"/>
  <c r="I2234" i="9"/>
  <c r="H2235" i="9"/>
  <c r="I2235" i="9"/>
  <c r="H2236" i="9"/>
  <c r="I2236" i="9"/>
  <c r="H2237" i="9"/>
  <c r="I2237" i="9"/>
  <c r="H2238" i="9"/>
  <c r="I2238" i="9"/>
  <c r="H2239" i="9"/>
  <c r="I2239" i="9"/>
  <c r="H2240" i="9"/>
  <c r="I2240" i="9"/>
  <c r="H2241" i="9"/>
  <c r="I2241" i="9"/>
  <c r="H2242" i="9"/>
  <c r="I2242" i="9"/>
  <c r="H2243" i="9"/>
  <c r="I2243" i="9"/>
  <c r="H2244" i="9"/>
  <c r="I2244" i="9"/>
  <c r="H2245" i="9"/>
  <c r="I2245" i="9"/>
  <c r="H2246" i="9"/>
  <c r="I2246" i="9"/>
  <c r="H2247" i="9"/>
  <c r="I2247" i="9"/>
  <c r="H2248" i="9"/>
  <c r="I2248" i="9"/>
  <c r="H2249" i="9"/>
  <c r="I2249" i="9"/>
  <c r="H2250" i="9"/>
  <c r="I2250" i="9"/>
  <c r="H2251" i="9"/>
  <c r="I2251" i="9"/>
  <c r="H2252" i="9"/>
  <c r="I2252" i="9"/>
  <c r="H2253" i="9"/>
  <c r="I2253" i="9"/>
  <c r="H2254" i="9"/>
  <c r="I2254" i="9"/>
  <c r="H2255" i="9"/>
  <c r="I2255" i="9"/>
  <c r="H2256" i="9"/>
  <c r="I2256" i="9"/>
  <c r="H2257" i="9"/>
  <c r="I2257" i="9"/>
  <c r="H2258" i="9"/>
  <c r="I2258" i="9"/>
  <c r="H2259" i="9"/>
  <c r="I2259" i="9"/>
  <c r="H2260" i="9"/>
  <c r="I2260" i="9"/>
  <c r="H2261" i="9"/>
  <c r="I2261" i="9"/>
  <c r="H2262" i="9"/>
  <c r="I2262" i="9"/>
  <c r="H2263" i="9"/>
  <c r="I2263" i="9"/>
  <c r="H2264" i="9"/>
  <c r="I2264" i="9"/>
  <c r="H2265" i="9"/>
  <c r="I2265" i="9"/>
  <c r="H2266" i="9"/>
  <c r="I2266" i="9"/>
  <c r="H2267" i="9"/>
  <c r="I2267" i="9"/>
  <c r="H2268" i="9"/>
  <c r="I2268" i="9"/>
  <c r="H2269" i="9"/>
  <c r="I2269" i="9"/>
  <c r="H2270" i="9"/>
  <c r="I2270" i="9"/>
  <c r="H2271" i="9"/>
  <c r="I2271" i="9"/>
  <c r="H2272" i="9"/>
  <c r="I2272" i="9"/>
  <c r="H2273" i="9"/>
  <c r="I2273" i="9"/>
  <c r="H2274" i="9"/>
  <c r="I2274" i="9"/>
  <c r="H2275" i="9"/>
  <c r="I2275" i="9"/>
  <c r="H2276" i="9"/>
  <c r="I2276" i="9"/>
  <c r="H2277" i="9"/>
  <c r="I2277" i="9"/>
  <c r="H2278" i="9"/>
  <c r="I2278" i="9"/>
  <c r="H2279" i="9"/>
  <c r="I2279" i="9"/>
  <c r="H2280" i="9"/>
  <c r="I2280" i="9"/>
  <c r="H2281" i="9"/>
  <c r="I2281" i="9"/>
  <c r="H2282" i="9"/>
  <c r="I2282" i="9"/>
  <c r="H2283" i="9"/>
  <c r="I2283" i="9"/>
  <c r="H2284" i="9"/>
  <c r="I2284" i="9"/>
  <c r="H2285" i="9"/>
  <c r="I2285" i="9"/>
  <c r="H2286" i="9"/>
  <c r="I2286" i="9"/>
  <c r="H2287" i="9"/>
  <c r="I2287" i="9"/>
  <c r="H2288" i="9"/>
  <c r="I2288" i="9"/>
  <c r="H2289" i="9"/>
  <c r="I2289" i="9"/>
  <c r="H2290" i="9"/>
  <c r="I2290" i="9"/>
  <c r="H2291" i="9"/>
  <c r="I2291" i="9"/>
  <c r="H2292" i="9"/>
  <c r="I2292" i="9"/>
  <c r="H2293" i="9"/>
  <c r="I2293" i="9"/>
  <c r="H2294" i="9"/>
  <c r="I2294" i="9"/>
  <c r="H2295" i="9"/>
  <c r="I2295" i="9"/>
  <c r="H2296" i="9"/>
  <c r="I2296" i="9"/>
  <c r="H2297" i="9"/>
  <c r="I2297" i="9"/>
  <c r="H2298" i="9"/>
  <c r="I2298" i="9"/>
  <c r="H2299" i="9"/>
  <c r="I2299" i="9"/>
  <c r="H2300" i="9"/>
  <c r="I2300" i="9"/>
  <c r="H2301" i="9"/>
  <c r="I2301" i="9"/>
  <c r="H2302" i="9"/>
  <c r="I2302" i="9"/>
  <c r="H2303" i="9"/>
  <c r="I2303" i="9"/>
  <c r="H2304" i="9"/>
  <c r="I2304" i="9"/>
  <c r="H2305" i="9"/>
  <c r="I2305" i="9"/>
  <c r="H2306" i="9"/>
  <c r="I2306" i="9"/>
  <c r="H2307" i="9"/>
  <c r="I2307" i="9"/>
  <c r="H2308" i="9"/>
  <c r="I2308" i="9"/>
  <c r="H2309" i="9"/>
  <c r="I2309" i="9"/>
  <c r="H2310" i="9"/>
  <c r="I2310" i="9"/>
  <c r="H2311" i="9"/>
  <c r="I2311" i="9"/>
  <c r="H2312" i="9"/>
  <c r="I2312" i="9"/>
  <c r="H2313" i="9"/>
  <c r="I2313" i="9"/>
  <c r="H2314" i="9"/>
  <c r="I2314" i="9"/>
  <c r="H2315" i="9"/>
  <c r="I2315" i="9"/>
  <c r="H2316" i="9"/>
  <c r="I2316" i="9"/>
  <c r="H2317" i="9"/>
  <c r="I2317" i="9"/>
  <c r="H2318" i="9"/>
  <c r="I2318" i="9"/>
  <c r="H2319" i="9"/>
  <c r="I2319" i="9"/>
  <c r="H2320" i="9"/>
  <c r="I2320" i="9"/>
  <c r="H2321" i="9"/>
  <c r="I2321" i="9"/>
  <c r="H2322" i="9"/>
  <c r="I2322" i="9"/>
  <c r="H2323" i="9"/>
  <c r="I2323" i="9"/>
  <c r="H2324" i="9"/>
  <c r="I2324" i="9"/>
  <c r="H2325" i="9"/>
  <c r="I2325" i="9"/>
  <c r="H2326" i="9"/>
  <c r="I2326" i="9"/>
  <c r="H2327" i="9"/>
  <c r="I2327" i="9"/>
  <c r="H2328" i="9"/>
  <c r="I2328" i="9"/>
  <c r="H2329" i="9"/>
  <c r="I2329" i="9"/>
  <c r="H2330" i="9"/>
  <c r="I2330" i="9"/>
  <c r="H2331" i="9"/>
  <c r="I2331" i="9"/>
  <c r="H2332" i="9"/>
  <c r="I2332" i="9"/>
  <c r="H2333" i="9"/>
  <c r="I2333" i="9"/>
  <c r="H2334" i="9"/>
  <c r="I2334" i="9"/>
  <c r="H2335" i="9"/>
  <c r="I2335" i="9"/>
  <c r="H2336" i="9"/>
  <c r="I2336" i="9"/>
  <c r="H2337" i="9"/>
  <c r="I2337" i="9"/>
  <c r="H2338" i="9"/>
  <c r="I2338" i="9"/>
  <c r="H2339" i="9"/>
  <c r="I2339" i="9"/>
  <c r="H2340" i="9"/>
  <c r="I2340" i="9"/>
  <c r="H2341" i="9"/>
  <c r="I2341" i="9"/>
  <c r="H2342" i="9"/>
  <c r="I2342" i="9"/>
  <c r="H2343" i="9"/>
  <c r="I2343" i="9"/>
  <c r="H2344" i="9"/>
  <c r="I2344" i="9"/>
  <c r="H2345" i="9"/>
  <c r="I2345" i="9"/>
  <c r="H2346" i="9"/>
  <c r="I2346" i="9"/>
  <c r="H2347" i="9"/>
  <c r="I2347" i="9"/>
  <c r="H2348" i="9"/>
  <c r="I2348" i="9"/>
  <c r="H2349" i="9"/>
  <c r="I2349" i="9"/>
  <c r="H2350" i="9"/>
  <c r="I2350" i="9"/>
  <c r="H2351" i="9"/>
  <c r="I2351" i="9"/>
  <c r="H2352" i="9"/>
  <c r="I2352" i="9"/>
  <c r="H2353" i="9"/>
  <c r="I2353" i="9"/>
  <c r="H2354" i="9"/>
  <c r="I2354" i="9"/>
  <c r="H2355" i="9"/>
  <c r="I2355" i="9"/>
  <c r="H2356" i="9"/>
  <c r="I2356" i="9"/>
  <c r="H2357" i="9"/>
  <c r="I2357" i="9"/>
  <c r="H2358" i="9"/>
  <c r="I2358" i="9"/>
  <c r="H2359" i="9"/>
  <c r="I2359" i="9"/>
  <c r="H2360" i="9"/>
  <c r="I2360" i="9"/>
  <c r="H2361" i="9"/>
  <c r="I2361" i="9"/>
  <c r="H2362" i="9"/>
  <c r="I2362" i="9"/>
  <c r="H2363" i="9"/>
  <c r="I2363" i="9"/>
  <c r="H2364" i="9"/>
  <c r="I2364" i="9"/>
  <c r="H2365" i="9"/>
  <c r="I2365" i="9"/>
  <c r="H2366" i="9"/>
  <c r="I2366" i="9"/>
  <c r="H2367" i="9"/>
  <c r="I2367" i="9"/>
  <c r="H2368" i="9"/>
  <c r="I2368" i="9"/>
  <c r="H2369" i="9"/>
  <c r="I2369" i="9"/>
  <c r="H2370" i="9"/>
  <c r="I2370" i="9"/>
  <c r="H2371" i="9"/>
  <c r="I2371" i="9"/>
  <c r="H2372" i="9"/>
  <c r="I2372" i="9"/>
  <c r="H2373" i="9"/>
  <c r="I2373" i="9"/>
  <c r="H2374" i="9"/>
  <c r="I2374" i="9"/>
  <c r="H2375" i="9"/>
  <c r="I2375" i="9"/>
  <c r="H2376" i="9"/>
  <c r="I2376" i="9"/>
  <c r="H2377" i="9"/>
  <c r="I2377" i="9"/>
  <c r="H2378" i="9"/>
  <c r="I2378" i="9"/>
  <c r="H2379" i="9"/>
  <c r="I2379" i="9"/>
  <c r="H2380" i="9"/>
  <c r="I2380" i="9"/>
  <c r="H2381" i="9"/>
  <c r="I2381" i="9"/>
  <c r="H2382" i="9"/>
  <c r="I2382" i="9"/>
  <c r="H2383" i="9"/>
  <c r="I2383" i="9"/>
  <c r="H2384" i="9"/>
  <c r="I2384" i="9"/>
  <c r="H2385" i="9"/>
  <c r="I2385" i="9"/>
  <c r="H2386" i="9"/>
  <c r="I2386" i="9"/>
  <c r="H2387" i="9"/>
  <c r="I2387" i="9"/>
  <c r="H2388" i="9"/>
  <c r="I2388" i="9"/>
  <c r="H2389" i="9"/>
  <c r="I2389" i="9"/>
  <c r="H2390" i="9"/>
  <c r="I2390" i="9"/>
  <c r="H2391" i="9"/>
  <c r="I2391" i="9"/>
  <c r="H2392" i="9"/>
  <c r="I2392" i="9"/>
  <c r="H2393" i="9"/>
  <c r="I2393" i="9"/>
  <c r="H2394" i="9"/>
  <c r="I2394" i="9"/>
  <c r="H2395" i="9"/>
  <c r="I2395" i="9"/>
  <c r="H2396" i="9"/>
  <c r="I2396" i="9"/>
  <c r="H2397" i="9"/>
  <c r="I2397" i="9"/>
  <c r="H2398" i="9"/>
  <c r="I2398" i="9"/>
  <c r="H2399" i="9"/>
  <c r="I2399" i="9"/>
  <c r="H2400" i="9"/>
  <c r="I2400" i="9"/>
  <c r="H2401" i="9"/>
  <c r="I2401" i="9"/>
  <c r="H2402" i="9"/>
  <c r="I2402" i="9"/>
  <c r="H2403" i="9"/>
  <c r="I2403" i="9"/>
  <c r="H2404" i="9"/>
  <c r="I2404" i="9"/>
  <c r="H2405" i="9"/>
  <c r="I2405" i="9"/>
  <c r="H2406" i="9"/>
  <c r="I2406" i="9"/>
  <c r="H2407" i="9"/>
  <c r="I2407" i="9"/>
  <c r="H2408" i="9"/>
  <c r="I2408" i="9"/>
  <c r="H2409" i="9"/>
  <c r="I2409" i="9"/>
  <c r="H2410" i="9"/>
  <c r="I2410" i="9"/>
  <c r="H2411" i="9"/>
  <c r="I2411" i="9"/>
  <c r="H2412" i="9"/>
  <c r="I2412" i="9"/>
  <c r="H2413" i="9"/>
  <c r="I2413" i="9"/>
  <c r="H2414" i="9"/>
  <c r="I2414" i="9"/>
  <c r="H2415" i="9"/>
  <c r="I2415" i="9"/>
  <c r="H2416" i="9"/>
  <c r="I2416" i="9"/>
  <c r="H2417" i="9"/>
  <c r="I2417" i="9"/>
  <c r="H2418" i="9"/>
  <c r="I2418" i="9"/>
  <c r="H2419" i="9"/>
  <c r="I2419" i="9"/>
  <c r="H2420" i="9"/>
  <c r="I2420" i="9"/>
  <c r="H2421" i="9"/>
  <c r="I2421" i="9"/>
  <c r="H2422" i="9"/>
  <c r="I2422" i="9"/>
  <c r="H2423" i="9"/>
  <c r="I2423" i="9"/>
  <c r="H2424" i="9"/>
  <c r="I2424" i="9"/>
  <c r="H2425" i="9"/>
  <c r="I2425" i="9"/>
  <c r="H2426" i="9"/>
  <c r="I2426" i="9"/>
  <c r="H2427" i="9"/>
  <c r="I2427" i="9"/>
  <c r="H2428" i="9"/>
  <c r="I2428" i="9"/>
  <c r="H2429" i="9"/>
  <c r="I2429" i="9"/>
  <c r="H2430" i="9"/>
  <c r="I2430" i="9"/>
  <c r="H2431" i="9"/>
  <c r="I2431" i="9"/>
  <c r="H2432" i="9"/>
  <c r="I2432" i="9"/>
  <c r="H2433" i="9"/>
  <c r="I2433" i="9"/>
  <c r="H2434" i="9"/>
  <c r="I2434" i="9"/>
  <c r="H2435" i="9"/>
  <c r="I2435" i="9"/>
  <c r="H2436" i="9"/>
  <c r="I2436" i="9"/>
  <c r="H2437" i="9"/>
  <c r="I2437" i="9"/>
  <c r="H2438" i="9"/>
  <c r="I2438" i="9"/>
  <c r="H2439" i="9"/>
  <c r="I2439" i="9"/>
  <c r="H2440" i="9"/>
  <c r="I2440" i="9"/>
  <c r="H2441" i="9"/>
  <c r="I2441" i="9"/>
  <c r="H2442" i="9"/>
  <c r="I2442" i="9"/>
  <c r="H2443" i="9"/>
  <c r="I2443" i="9"/>
  <c r="H2444" i="9"/>
  <c r="I2444" i="9"/>
  <c r="H2445" i="9"/>
  <c r="I2445" i="9"/>
  <c r="H2446" i="9"/>
  <c r="I2446" i="9"/>
  <c r="H2447" i="9"/>
  <c r="I2447" i="9"/>
  <c r="H2448" i="9"/>
  <c r="I2448" i="9"/>
  <c r="H2449" i="9"/>
  <c r="I2449" i="9"/>
  <c r="H2450" i="9"/>
  <c r="I2450" i="9"/>
  <c r="H2451" i="9"/>
  <c r="I2451" i="9"/>
  <c r="H2452" i="9"/>
  <c r="I2452" i="9"/>
  <c r="H2453" i="9"/>
  <c r="I2453" i="9"/>
  <c r="H2454" i="9"/>
  <c r="I2454" i="9"/>
  <c r="H2455" i="9"/>
  <c r="I2455" i="9"/>
  <c r="H2456" i="9"/>
  <c r="I2456" i="9"/>
  <c r="H2457" i="9"/>
  <c r="I2457" i="9"/>
  <c r="H2458" i="9"/>
  <c r="I2458" i="9"/>
  <c r="H2459" i="9"/>
  <c r="I2459" i="9"/>
  <c r="H2460" i="9"/>
  <c r="I2460" i="9"/>
  <c r="H2461" i="9"/>
  <c r="I2461" i="9"/>
  <c r="H2462" i="9"/>
  <c r="I2462" i="9"/>
  <c r="H2463" i="9"/>
  <c r="I2463" i="9"/>
  <c r="H2464" i="9"/>
  <c r="I2464" i="9"/>
  <c r="H2465" i="9"/>
  <c r="I2465" i="9"/>
  <c r="H2466" i="9"/>
  <c r="I2466" i="9"/>
  <c r="H2467" i="9"/>
  <c r="I2467" i="9"/>
  <c r="H2468" i="9"/>
  <c r="I2468" i="9"/>
  <c r="H2469" i="9"/>
  <c r="I2469" i="9"/>
  <c r="H2470" i="9"/>
  <c r="I2470" i="9"/>
  <c r="H2471" i="9"/>
  <c r="I2471" i="9"/>
  <c r="H2472" i="9"/>
  <c r="I2472" i="9"/>
  <c r="H2473" i="9"/>
  <c r="I2473" i="9"/>
  <c r="H2474" i="9"/>
  <c r="I2474" i="9"/>
  <c r="H2475" i="9"/>
  <c r="I2475" i="9"/>
  <c r="H2476" i="9"/>
  <c r="I2476" i="9"/>
  <c r="H2477" i="9"/>
  <c r="I2477" i="9"/>
  <c r="H2478" i="9"/>
  <c r="I2478" i="9"/>
  <c r="H2479" i="9"/>
  <c r="I2479" i="9"/>
  <c r="H2480" i="9"/>
  <c r="I2480" i="9"/>
  <c r="H2481" i="9"/>
  <c r="I2481" i="9"/>
  <c r="H2482" i="9"/>
  <c r="I2482" i="9"/>
  <c r="H2483" i="9"/>
  <c r="I2483" i="9"/>
  <c r="H2484" i="9"/>
  <c r="I2484" i="9"/>
  <c r="H2485" i="9"/>
  <c r="I2485" i="9"/>
  <c r="H2486" i="9"/>
  <c r="I2486" i="9"/>
  <c r="H2487" i="9"/>
  <c r="I2487" i="9"/>
  <c r="H2488" i="9"/>
  <c r="I2488" i="9"/>
  <c r="H2489" i="9"/>
  <c r="I2489" i="9"/>
  <c r="H2490" i="9"/>
  <c r="I2490" i="9"/>
  <c r="H2491" i="9"/>
  <c r="I2491" i="9"/>
  <c r="H2492" i="9"/>
  <c r="I2492" i="9"/>
  <c r="H2493" i="9"/>
  <c r="I2493" i="9"/>
  <c r="H2494" i="9"/>
  <c r="I2494" i="9"/>
  <c r="H2495" i="9"/>
  <c r="I2495" i="9"/>
  <c r="H2496" i="9"/>
  <c r="I2496" i="9"/>
  <c r="H2497" i="9"/>
  <c r="I2497" i="9"/>
  <c r="H2498" i="9"/>
  <c r="I2498" i="9"/>
  <c r="H2499" i="9"/>
  <c r="I2499" i="9"/>
  <c r="H2500" i="9"/>
  <c r="I2500" i="9"/>
  <c r="H2501" i="9"/>
  <c r="I2501" i="9"/>
  <c r="H2502" i="9"/>
  <c r="I2502" i="9"/>
  <c r="H2503" i="9"/>
  <c r="I2503" i="9"/>
  <c r="H2504" i="9"/>
  <c r="I2504" i="9"/>
  <c r="H2505" i="9"/>
  <c r="I2505" i="9"/>
  <c r="H2506" i="9"/>
  <c r="I2506" i="9"/>
  <c r="H2507" i="9"/>
  <c r="I2507" i="9"/>
  <c r="H2508" i="9"/>
  <c r="I2508" i="9"/>
  <c r="H2509" i="9"/>
  <c r="I2509" i="9"/>
  <c r="H2510" i="9"/>
  <c r="I2510" i="9"/>
  <c r="H2511" i="9"/>
  <c r="I2511" i="9"/>
  <c r="H2512" i="9"/>
  <c r="I2512" i="9"/>
  <c r="H2513" i="9"/>
  <c r="I2513" i="9"/>
  <c r="H2514" i="9"/>
  <c r="I2514" i="9"/>
  <c r="H2515" i="9"/>
  <c r="I2515" i="9"/>
  <c r="H2516" i="9"/>
  <c r="I2516" i="9"/>
  <c r="H2517" i="9"/>
  <c r="I2517" i="9"/>
  <c r="H2518" i="9"/>
  <c r="I2518" i="9"/>
  <c r="H2519" i="9"/>
  <c r="I2519" i="9"/>
  <c r="H2520" i="9"/>
  <c r="I2520" i="9"/>
  <c r="H2521" i="9"/>
  <c r="I2521" i="9"/>
  <c r="H2522" i="9"/>
  <c r="I2522" i="9"/>
  <c r="H2523" i="9"/>
  <c r="I2523" i="9"/>
  <c r="H2524" i="9"/>
  <c r="I2524" i="9"/>
  <c r="H2525" i="9"/>
  <c r="I2525" i="9"/>
  <c r="H2526" i="9"/>
  <c r="I2526" i="9"/>
  <c r="H2527" i="9"/>
  <c r="I2527" i="9"/>
  <c r="H2528" i="9"/>
  <c r="I2528" i="9"/>
  <c r="H2529" i="9"/>
  <c r="I2529" i="9"/>
  <c r="H2530" i="9"/>
  <c r="I2530" i="9"/>
  <c r="H2531" i="9"/>
  <c r="I2531" i="9"/>
  <c r="H2532" i="9"/>
  <c r="I2532" i="9"/>
  <c r="H2533" i="9"/>
  <c r="I2533" i="9"/>
  <c r="H2534" i="9"/>
  <c r="I2534" i="9"/>
  <c r="H2535" i="9"/>
  <c r="I2535" i="9"/>
  <c r="H2536" i="9"/>
  <c r="I2536" i="9"/>
  <c r="H2537" i="9"/>
  <c r="I2537" i="9"/>
  <c r="H2538" i="9"/>
  <c r="I2538" i="9"/>
  <c r="H2539" i="9"/>
  <c r="I2539" i="9"/>
  <c r="H2540" i="9"/>
  <c r="I2540" i="9"/>
  <c r="H2541" i="9"/>
  <c r="I2541" i="9"/>
  <c r="H2542" i="9"/>
  <c r="I2542" i="9"/>
  <c r="H2543" i="9"/>
  <c r="I2543" i="9"/>
  <c r="H2544" i="9"/>
  <c r="I2544" i="9"/>
  <c r="H2545" i="9"/>
  <c r="I2545" i="9"/>
  <c r="H2546" i="9"/>
  <c r="I2546" i="9"/>
  <c r="H2547" i="9"/>
  <c r="I2547" i="9"/>
  <c r="H2548" i="9"/>
  <c r="I2548" i="9"/>
  <c r="H2549" i="9"/>
  <c r="I2549" i="9"/>
  <c r="H2550" i="9"/>
  <c r="I2550" i="9"/>
  <c r="H2551" i="9"/>
  <c r="I2551" i="9"/>
  <c r="H2552" i="9"/>
  <c r="I2552" i="9"/>
  <c r="H2553" i="9"/>
  <c r="I2553" i="9"/>
  <c r="H2554" i="9"/>
  <c r="I2554" i="9"/>
  <c r="H2555" i="9"/>
  <c r="I2555" i="9"/>
  <c r="H2556" i="9"/>
  <c r="I2556" i="9"/>
  <c r="H2557" i="9"/>
  <c r="I2557" i="9"/>
  <c r="H2558" i="9"/>
  <c r="I2558" i="9"/>
  <c r="H2559" i="9"/>
  <c r="I2559" i="9"/>
  <c r="H2560" i="9"/>
  <c r="I2560" i="9"/>
  <c r="H2561" i="9"/>
  <c r="I2561" i="9"/>
  <c r="H2562" i="9"/>
  <c r="I2562" i="9"/>
  <c r="H2563" i="9"/>
  <c r="I2563" i="9"/>
  <c r="H2564" i="9"/>
  <c r="I2564" i="9"/>
  <c r="H2565" i="9"/>
  <c r="I2565" i="9"/>
  <c r="H2566" i="9"/>
  <c r="I2566" i="9"/>
  <c r="H2567" i="9"/>
  <c r="I2567" i="9"/>
  <c r="H2568" i="9"/>
  <c r="I2568" i="9"/>
  <c r="H2569" i="9"/>
  <c r="I2569" i="9"/>
  <c r="H2570" i="9"/>
  <c r="I2570" i="9"/>
  <c r="H2571" i="9"/>
  <c r="I2571" i="9"/>
  <c r="H2572" i="9"/>
  <c r="I2572" i="9"/>
  <c r="H2573" i="9"/>
  <c r="I2573" i="9"/>
  <c r="H2574" i="9"/>
  <c r="I2574" i="9"/>
  <c r="H2575" i="9"/>
  <c r="I2575" i="9"/>
  <c r="H2576" i="9"/>
  <c r="I2576" i="9"/>
  <c r="H2577" i="9"/>
  <c r="I2577" i="9"/>
  <c r="H2578" i="9"/>
  <c r="I2578" i="9"/>
  <c r="H2579" i="9"/>
  <c r="I2579" i="9"/>
  <c r="H2580" i="9"/>
  <c r="I2580" i="9"/>
  <c r="H2581" i="9"/>
  <c r="I2581" i="9"/>
  <c r="H2582" i="9"/>
  <c r="I2582" i="9"/>
  <c r="H2583" i="9"/>
  <c r="I2583" i="9"/>
  <c r="H2584" i="9"/>
  <c r="I2584" i="9"/>
  <c r="H2585" i="9"/>
  <c r="I2585" i="9"/>
  <c r="H2586" i="9"/>
  <c r="I2586" i="9"/>
  <c r="H2587" i="9"/>
  <c r="I2587" i="9"/>
  <c r="H2588" i="9"/>
  <c r="I2588" i="9"/>
  <c r="H2589" i="9"/>
  <c r="I2589" i="9"/>
  <c r="H2590" i="9"/>
  <c r="I2590" i="9"/>
  <c r="H2591" i="9"/>
  <c r="I2591" i="9"/>
  <c r="H2592" i="9"/>
  <c r="I2592" i="9"/>
  <c r="H2593" i="9"/>
  <c r="I2593" i="9"/>
  <c r="H2594" i="9"/>
  <c r="I2594" i="9"/>
  <c r="H2595" i="9"/>
  <c r="I2595" i="9"/>
  <c r="H2596" i="9"/>
  <c r="I2596" i="9"/>
  <c r="H2597" i="9"/>
  <c r="I2597" i="9"/>
  <c r="H2598" i="9"/>
  <c r="I2598" i="9"/>
  <c r="H2599" i="9"/>
  <c r="I2599" i="9"/>
  <c r="H2600" i="9"/>
  <c r="I2600" i="9"/>
  <c r="H2601" i="9"/>
  <c r="I2601" i="9"/>
  <c r="H2602" i="9"/>
  <c r="I2602" i="9"/>
  <c r="H2603" i="9"/>
  <c r="I2603" i="9"/>
  <c r="H2604" i="9"/>
  <c r="I2604" i="9"/>
  <c r="H2605" i="9"/>
  <c r="I2605" i="9"/>
  <c r="H2606" i="9"/>
  <c r="I2606" i="9"/>
  <c r="H2607" i="9"/>
  <c r="I2607" i="9"/>
  <c r="H2608" i="9"/>
  <c r="I2608" i="9"/>
  <c r="H2609" i="9"/>
  <c r="I2609" i="9"/>
  <c r="H2610" i="9"/>
  <c r="I2610" i="9"/>
  <c r="H2611" i="9"/>
  <c r="I2611" i="9"/>
  <c r="H2612" i="9"/>
  <c r="I2612" i="9"/>
  <c r="H2613" i="9"/>
  <c r="I2613" i="9"/>
  <c r="H2614" i="9"/>
  <c r="I2614" i="9"/>
  <c r="H2615" i="9"/>
  <c r="I2615" i="9"/>
  <c r="H2616" i="9"/>
  <c r="I2616" i="9"/>
  <c r="H2617" i="9"/>
  <c r="I2617" i="9"/>
  <c r="H2618" i="9"/>
  <c r="I2618" i="9"/>
  <c r="H2619" i="9"/>
  <c r="I2619" i="9"/>
  <c r="H2620" i="9"/>
  <c r="I2620" i="9"/>
  <c r="H2621" i="9"/>
  <c r="I2621" i="9"/>
  <c r="H2622" i="9"/>
  <c r="I2622" i="9"/>
  <c r="H2623" i="9"/>
  <c r="I2623" i="9"/>
  <c r="H2624" i="9"/>
  <c r="I2624" i="9"/>
  <c r="H2625" i="9"/>
  <c r="I2625" i="9"/>
  <c r="H2626" i="9"/>
  <c r="I2626" i="9"/>
  <c r="H2627" i="9"/>
  <c r="I2627" i="9"/>
  <c r="H2628" i="9"/>
  <c r="I2628" i="9"/>
  <c r="H2629" i="9"/>
  <c r="I2629" i="9"/>
  <c r="H2630" i="9"/>
  <c r="I2630" i="9"/>
  <c r="H2631" i="9"/>
  <c r="I2631" i="9"/>
  <c r="H2632" i="9"/>
  <c r="I2632" i="9"/>
  <c r="H2633" i="9"/>
  <c r="I2633" i="9"/>
  <c r="H2634" i="9"/>
  <c r="I2634" i="9"/>
  <c r="H2635" i="9"/>
  <c r="I2635" i="9"/>
  <c r="H2636" i="9"/>
  <c r="I2636" i="9"/>
  <c r="H2637" i="9"/>
  <c r="I2637" i="9"/>
  <c r="H2638" i="9"/>
  <c r="I2638" i="9"/>
  <c r="H2639" i="9"/>
  <c r="I2639" i="9"/>
  <c r="H2640" i="9"/>
  <c r="I2640" i="9"/>
  <c r="H2641" i="9"/>
  <c r="I2641" i="9"/>
  <c r="H2642" i="9"/>
  <c r="I2642" i="9"/>
  <c r="H2643" i="9"/>
  <c r="I2643" i="9"/>
  <c r="H2644" i="9"/>
  <c r="I2644" i="9"/>
  <c r="H2645" i="9"/>
  <c r="I2645" i="9"/>
  <c r="H2646" i="9"/>
  <c r="I2646" i="9"/>
  <c r="H2647" i="9"/>
  <c r="I2647" i="9"/>
  <c r="H2648" i="9"/>
  <c r="I2648" i="9"/>
  <c r="H2649" i="9"/>
  <c r="I2649" i="9"/>
  <c r="H2650" i="9"/>
  <c r="I2650" i="9"/>
  <c r="H2651" i="9"/>
  <c r="I2651" i="9"/>
  <c r="H2652" i="9"/>
  <c r="I2652" i="9"/>
  <c r="H2653" i="9"/>
  <c r="I2653" i="9"/>
  <c r="H2654" i="9"/>
  <c r="I2654" i="9"/>
  <c r="H2655" i="9"/>
  <c r="I2655" i="9"/>
  <c r="H2656" i="9"/>
  <c r="I2656" i="9"/>
  <c r="H2657" i="9"/>
  <c r="I2657" i="9"/>
  <c r="H2658" i="9"/>
  <c r="I2658" i="9"/>
  <c r="H2659" i="9"/>
  <c r="I2659" i="9"/>
  <c r="H2660" i="9"/>
  <c r="I2660" i="9"/>
  <c r="H2661" i="9"/>
  <c r="I2661" i="9"/>
  <c r="H2662" i="9"/>
  <c r="I2662" i="9"/>
  <c r="H2663" i="9"/>
  <c r="I2663" i="9"/>
  <c r="H2664" i="9"/>
  <c r="I2664" i="9"/>
  <c r="H2665" i="9"/>
  <c r="I2665" i="9"/>
  <c r="H2666" i="9"/>
  <c r="I2666" i="9"/>
  <c r="H2667" i="9"/>
  <c r="I2667" i="9"/>
  <c r="H2668" i="9"/>
  <c r="I2668" i="9"/>
  <c r="H2669" i="9"/>
  <c r="I2669" i="9"/>
  <c r="H2670" i="9"/>
  <c r="I2670" i="9"/>
  <c r="H2671" i="9"/>
  <c r="I2671" i="9"/>
  <c r="H2672" i="9"/>
  <c r="I2672" i="9"/>
  <c r="H2673" i="9"/>
  <c r="I2673" i="9"/>
  <c r="H2674" i="9"/>
  <c r="I2674" i="9"/>
  <c r="H2675" i="9"/>
  <c r="I2675" i="9"/>
  <c r="H2676" i="9"/>
  <c r="I2676" i="9"/>
  <c r="H2677" i="9"/>
  <c r="I2677" i="9"/>
  <c r="H2678" i="9"/>
  <c r="I2678" i="9"/>
  <c r="H2679" i="9"/>
  <c r="I2679" i="9"/>
  <c r="H2680" i="9"/>
  <c r="I2680" i="9"/>
  <c r="H2681" i="9"/>
  <c r="I2681" i="9"/>
  <c r="H2682" i="9"/>
  <c r="I2682" i="9"/>
  <c r="H2683" i="9"/>
  <c r="I2683" i="9"/>
  <c r="H2684" i="9"/>
  <c r="I2684" i="9"/>
  <c r="H2685" i="9"/>
  <c r="I2685" i="9"/>
  <c r="H2686" i="9"/>
  <c r="I2686" i="9"/>
  <c r="H2687" i="9"/>
  <c r="I2687" i="9"/>
  <c r="H2688" i="9"/>
  <c r="I2688" i="9"/>
  <c r="H2689" i="9"/>
  <c r="I2689" i="9"/>
  <c r="H2690" i="9"/>
  <c r="I2690" i="9"/>
  <c r="H2691" i="9"/>
  <c r="I2691" i="9"/>
  <c r="H2692" i="9"/>
  <c r="I2692" i="9"/>
  <c r="H2693" i="9"/>
  <c r="I2693" i="9"/>
  <c r="H2694" i="9"/>
  <c r="I2694" i="9"/>
  <c r="H2695" i="9"/>
  <c r="I2695" i="9"/>
  <c r="H2696" i="9"/>
  <c r="I2696" i="9"/>
  <c r="H2697" i="9"/>
  <c r="I2697" i="9"/>
  <c r="H2698" i="9"/>
  <c r="I2698" i="9"/>
  <c r="H2699" i="9"/>
  <c r="I2699" i="9"/>
  <c r="H2700" i="9"/>
  <c r="I2700" i="9"/>
  <c r="H2701" i="9"/>
  <c r="I2701" i="9"/>
  <c r="H2702" i="9"/>
  <c r="I2702" i="9"/>
  <c r="H2703" i="9"/>
  <c r="I2703" i="9"/>
  <c r="H2704" i="9"/>
  <c r="I2704" i="9"/>
  <c r="H2705" i="9"/>
  <c r="I2705" i="9"/>
  <c r="H2706" i="9"/>
  <c r="I2706" i="9"/>
  <c r="H2707" i="9"/>
  <c r="I2707" i="9"/>
  <c r="H2708" i="9"/>
  <c r="I2708" i="9"/>
  <c r="H2709" i="9"/>
  <c r="I2709" i="9"/>
  <c r="H2710" i="9"/>
  <c r="I2710" i="9"/>
  <c r="H2711" i="9"/>
  <c r="I2711" i="9"/>
  <c r="H2712" i="9"/>
  <c r="I2712" i="9"/>
  <c r="H2713" i="9"/>
  <c r="I2713" i="9"/>
  <c r="H2714" i="9"/>
  <c r="I2714" i="9"/>
  <c r="H2715" i="9"/>
  <c r="I2715" i="9"/>
  <c r="H2716" i="9"/>
  <c r="I2716" i="9"/>
  <c r="H2717" i="9"/>
  <c r="I2717" i="9"/>
  <c r="H2718" i="9"/>
  <c r="I2718" i="9"/>
  <c r="H2719" i="9"/>
  <c r="I2719" i="9"/>
  <c r="H2720" i="9"/>
  <c r="I2720" i="9"/>
  <c r="H2721" i="9"/>
  <c r="I2721" i="9"/>
  <c r="H2722" i="9"/>
  <c r="I2722" i="9"/>
  <c r="H2723" i="9"/>
  <c r="I2723" i="9"/>
  <c r="H2724" i="9"/>
  <c r="I2724" i="9"/>
  <c r="H2725" i="9"/>
  <c r="I2725" i="9"/>
  <c r="H2726" i="9"/>
  <c r="I2726" i="9"/>
  <c r="H2727" i="9"/>
  <c r="I2727" i="9"/>
  <c r="H2728" i="9"/>
  <c r="I2728" i="9"/>
  <c r="H2729" i="9"/>
  <c r="I2729" i="9"/>
  <c r="H2730" i="9"/>
  <c r="I2730" i="9"/>
  <c r="H2731" i="9"/>
  <c r="I2731" i="9"/>
  <c r="H2732" i="9"/>
  <c r="I2732" i="9"/>
  <c r="H2733" i="9"/>
  <c r="I2733" i="9"/>
  <c r="H2734" i="9"/>
  <c r="I2734" i="9"/>
  <c r="H2735" i="9"/>
  <c r="I2735" i="9"/>
  <c r="H2736" i="9"/>
  <c r="I2736" i="9"/>
  <c r="H2737" i="9"/>
  <c r="I2737" i="9"/>
  <c r="H2738" i="9"/>
  <c r="I2738" i="9"/>
  <c r="H2739" i="9"/>
  <c r="I2739" i="9"/>
  <c r="H2740" i="9"/>
  <c r="I2740" i="9"/>
  <c r="H2741" i="9"/>
  <c r="I2741" i="9"/>
  <c r="H2742" i="9"/>
  <c r="I2742" i="9"/>
  <c r="H2743" i="9"/>
  <c r="I2743" i="9"/>
  <c r="H2744" i="9"/>
  <c r="I2744" i="9"/>
  <c r="H2745" i="9"/>
  <c r="I2745" i="9"/>
  <c r="H2746" i="9"/>
  <c r="I2746" i="9"/>
  <c r="H2747" i="9"/>
  <c r="I2747" i="9"/>
  <c r="H2748" i="9"/>
  <c r="I2748" i="9"/>
  <c r="H2749" i="9"/>
  <c r="I2749" i="9"/>
  <c r="H2750" i="9"/>
  <c r="I2750" i="9"/>
  <c r="H2751" i="9"/>
  <c r="I2751" i="9"/>
  <c r="H2752" i="9"/>
  <c r="I2752" i="9"/>
  <c r="H2753" i="9"/>
  <c r="I2753" i="9"/>
  <c r="H2754" i="9"/>
  <c r="I2754" i="9"/>
  <c r="H2755" i="9"/>
  <c r="I2755" i="9"/>
  <c r="H2756" i="9"/>
  <c r="I2756" i="9"/>
  <c r="H2757" i="9"/>
  <c r="I2757" i="9"/>
  <c r="H2758" i="9"/>
  <c r="I2758" i="9"/>
  <c r="H2759" i="9"/>
  <c r="I2759" i="9"/>
  <c r="H2760" i="9"/>
  <c r="I2760" i="9"/>
  <c r="H2761" i="9"/>
  <c r="I2761" i="9"/>
  <c r="H2762" i="9"/>
  <c r="I2762" i="9"/>
  <c r="H2763" i="9"/>
  <c r="I2763" i="9"/>
  <c r="H2764" i="9"/>
  <c r="I2764" i="9"/>
  <c r="H2765" i="9"/>
  <c r="I2765" i="9"/>
  <c r="H2766" i="9"/>
  <c r="I2766" i="9"/>
  <c r="H2767" i="9"/>
  <c r="I2767" i="9"/>
  <c r="H2768" i="9"/>
  <c r="I2768" i="9"/>
  <c r="H2769" i="9"/>
  <c r="I2769" i="9"/>
  <c r="H2770" i="9"/>
  <c r="I2770" i="9"/>
  <c r="H2771" i="9"/>
  <c r="I2771" i="9"/>
  <c r="H2772" i="9"/>
  <c r="I2772" i="9"/>
  <c r="H2773" i="9"/>
  <c r="I2773" i="9"/>
  <c r="H2774" i="9"/>
  <c r="I2774" i="9"/>
  <c r="H2775" i="9"/>
  <c r="I2775" i="9"/>
  <c r="H2776" i="9"/>
  <c r="I2776" i="9"/>
  <c r="H2777" i="9"/>
  <c r="I2777" i="9"/>
  <c r="H2778" i="9"/>
  <c r="I2778" i="9"/>
  <c r="H2779" i="9"/>
  <c r="I2779" i="9"/>
  <c r="H2780" i="9"/>
  <c r="I2780" i="9"/>
  <c r="H2781" i="9"/>
  <c r="I2781" i="9"/>
  <c r="H2782" i="9"/>
  <c r="I2782" i="9"/>
  <c r="H2783" i="9"/>
  <c r="I2783" i="9"/>
  <c r="H2784" i="9"/>
  <c r="I2784" i="9"/>
  <c r="H2785" i="9"/>
  <c r="I2785" i="9"/>
  <c r="H2786" i="9"/>
  <c r="I2786" i="9"/>
  <c r="H2787" i="9"/>
  <c r="I2787" i="9"/>
  <c r="H2788" i="9"/>
  <c r="I2788" i="9"/>
  <c r="H2789" i="9"/>
  <c r="I2789" i="9"/>
  <c r="H2790" i="9"/>
  <c r="I2790" i="9"/>
  <c r="H2791" i="9"/>
  <c r="I2791" i="9"/>
  <c r="H2792" i="9"/>
  <c r="I2792" i="9"/>
  <c r="H2793" i="9"/>
  <c r="I2793" i="9"/>
  <c r="H2794" i="9"/>
  <c r="I2794" i="9"/>
  <c r="H2795" i="9"/>
  <c r="I2795" i="9"/>
  <c r="H2796" i="9"/>
  <c r="I2796" i="9"/>
  <c r="H2797" i="9"/>
  <c r="I2797" i="9"/>
  <c r="H2798" i="9"/>
  <c r="I2798" i="9"/>
  <c r="H2799" i="9"/>
  <c r="I2799" i="9"/>
  <c r="H2800" i="9"/>
  <c r="I2800" i="9"/>
  <c r="H2801" i="9"/>
  <c r="I2801" i="9"/>
  <c r="H2802" i="9"/>
  <c r="I2802" i="9"/>
  <c r="H2803" i="9"/>
  <c r="I2803" i="9"/>
  <c r="H2804" i="9"/>
  <c r="I2804" i="9"/>
  <c r="H2805" i="9"/>
  <c r="I2805" i="9"/>
  <c r="H2806" i="9"/>
  <c r="I2806" i="9"/>
  <c r="H2807" i="9"/>
  <c r="I2807" i="9"/>
  <c r="H2808" i="9"/>
  <c r="I2808" i="9"/>
  <c r="H2809" i="9"/>
  <c r="I2809" i="9"/>
  <c r="H2810" i="9"/>
  <c r="I2810" i="9"/>
  <c r="H2811" i="9"/>
  <c r="I2811" i="9"/>
  <c r="H2812" i="9"/>
  <c r="I2812" i="9"/>
  <c r="H2813" i="9"/>
  <c r="I2813" i="9"/>
  <c r="H2814" i="9"/>
  <c r="I2814" i="9"/>
  <c r="H2815" i="9"/>
  <c r="I2815" i="9"/>
  <c r="H2816" i="9"/>
  <c r="I2816" i="9"/>
  <c r="H2817" i="9"/>
  <c r="I2817" i="9"/>
  <c r="H2818" i="9"/>
  <c r="I2818" i="9"/>
  <c r="H2819" i="9"/>
  <c r="I2819" i="9"/>
  <c r="H2820" i="9"/>
  <c r="I2820" i="9"/>
  <c r="H2821" i="9"/>
  <c r="I2821" i="9"/>
  <c r="H2822" i="9"/>
  <c r="I2822" i="9"/>
  <c r="H2823" i="9"/>
  <c r="I2823" i="9"/>
  <c r="H2824" i="9"/>
  <c r="I2824" i="9"/>
  <c r="H2825" i="9"/>
  <c r="I2825" i="9"/>
  <c r="H2826" i="9"/>
  <c r="I2826" i="9"/>
  <c r="H2827" i="9"/>
  <c r="I2827" i="9"/>
  <c r="H2828" i="9"/>
  <c r="I2828" i="9"/>
  <c r="H2829" i="9"/>
  <c r="I2829" i="9"/>
  <c r="H2830" i="9"/>
  <c r="I2830" i="9"/>
  <c r="H2831" i="9"/>
  <c r="I2831" i="9"/>
  <c r="H2832" i="9"/>
  <c r="I2832" i="9"/>
  <c r="H2833" i="9"/>
  <c r="I2833" i="9"/>
  <c r="H2834" i="9"/>
  <c r="I2834" i="9"/>
  <c r="H2835" i="9"/>
  <c r="I2835" i="9"/>
  <c r="H2836" i="9"/>
  <c r="I2836" i="9"/>
  <c r="H2837" i="9"/>
  <c r="I2837" i="9"/>
  <c r="H2838" i="9"/>
  <c r="I2838" i="9"/>
  <c r="H2839" i="9"/>
  <c r="I2839" i="9"/>
  <c r="H2840" i="9"/>
  <c r="I2840" i="9"/>
  <c r="H2841" i="9"/>
  <c r="I2841" i="9"/>
  <c r="H2842" i="9"/>
  <c r="I2842" i="9"/>
  <c r="H2843" i="9"/>
  <c r="I2843" i="9"/>
  <c r="H2844" i="9"/>
  <c r="I2844" i="9"/>
  <c r="H2845" i="9"/>
  <c r="I2845" i="9"/>
  <c r="H2846" i="9"/>
  <c r="I2846" i="9"/>
  <c r="H2847" i="9"/>
  <c r="I2847" i="9"/>
  <c r="H2848" i="9"/>
  <c r="I2848" i="9"/>
  <c r="H2849" i="9"/>
  <c r="I2849" i="9"/>
  <c r="H2850" i="9"/>
  <c r="I2850" i="9"/>
  <c r="H2851" i="9"/>
  <c r="I2851" i="9"/>
  <c r="H2852" i="9"/>
  <c r="I2852" i="9"/>
  <c r="H2853" i="9"/>
  <c r="I2853" i="9"/>
  <c r="H2854" i="9"/>
  <c r="I2854" i="9"/>
  <c r="H2855" i="9"/>
  <c r="I2855" i="9"/>
  <c r="H2856" i="9"/>
  <c r="I2856" i="9"/>
  <c r="H2857" i="9"/>
  <c r="I2857" i="9"/>
  <c r="H2858" i="9"/>
  <c r="I2858" i="9"/>
  <c r="H2859" i="9"/>
  <c r="I2859" i="9"/>
  <c r="H2860" i="9"/>
  <c r="I2860" i="9"/>
  <c r="H2861" i="9"/>
  <c r="I2861" i="9"/>
  <c r="H2862" i="9"/>
  <c r="I2862" i="9"/>
  <c r="H2863" i="9"/>
  <c r="I2863" i="9"/>
  <c r="H2864" i="9"/>
  <c r="I2864" i="9"/>
  <c r="H2865" i="9"/>
  <c r="I2865" i="9"/>
  <c r="H2866" i="9"/>
  <c r="I2866" i="9"/>
  <c r="H2867" i="9"/>
  <c r="I2867" i="9"/>
  <c r="H2868" i="9"/>
  <c r="I2868" i="9"/>
  <c r="H2869" i="9"/>
  <c r="I2869" i="9"/>
  <c r="H2870" i="9"/>
  <c r="I2870" i="9"/>
  <c r="H2871" i="9"/>
  <c r="I2871" i="9"/>
  <c r="H2872" i="9"/>
  <c r="I2872" i="9"/>
  <c r="H2873" i="9"/>
  <c r="I2873" i="9"/>
  <c r="H2874" i="9"/>
  <c r="I2874" i="9"/>
  <c r="H2875" i="9"/>
  <c r="I2875" i="9"/>
  <c r="H2876" i="9"/>
  <c r="I2876" i="9"/>
  <c r="H2877" i="9"/>
  <c r="I2877" i="9"/>
  <c r="H2878" i="9"/>
  <c r="I2878" i="9"/>
  <c r="H2879" i="9"/>
  <c r="I2879" i="9"/>
  <c r="H2880" i="9"/>
  <c r="I2880" i="9"/>
  <c r="H2881" i="9"/>
  <c r="I2881" i="9"/>
  <c r="H2882" i="9"/>
  <c r="I2882" i="9"/>
  <c r="H2883" i="9"/>
  <c r="I2883" i="9"/>
  <c r="H2884" i="9"/>
  <c r="I2884" i="9"/>
  <c r="H2885" i="9"/>
  <c r="I2885" i="9"/>
  <c r="H2886" i="9"/>
  <c r="I2886" i="9"/>
  <c r="H2887" i="9"/>
  <c r="I2887" i="9"/>
  <c r="H2888" i="9"/>
  <c r="I2888" i="9"/>
  <c r="H2889" i="9"/>
  <c r="I2889" i="9"/>
  <c r="H2890" i="9"/>
  <c r="I2890" i="9"/>
  <c r="H2891" i="9"/>
  <c r="I2891" i="9"/>
  <c r="H2892" i="9"/>
  <c r="I2892" i="9"/>
  <c r="H2893" i="9"/>
  <c r="I2893" i="9"/>
  <c r="H2894" i="9"/>
  <c r="I2894" i="9"/>
  <c r="H2895" i="9"/>
  <c r="I2895" i="9"/>
  <c r="H2896" i="9"/>
  <c r="I2896" i="9"/>
  <c r="H2897" i="9"/>
  <c r="I2897" i="9"/>
  <c r="H2898" i="9"/>
  <c r="I2898" i="9"/>
  <c r="H2899" i="9"/>
  <c r="I2899" i="9"/>
  <c r="H2900" i="9"/>
  <c r="I2900" i="9"/>
  <c r="H2901" i="9"/>
  <c r="I2901" i="9"/>
  <c r="H2902" i="9"/>
  <c r="I2902" i="9"/>
  <c r="H2903" i="9"/>
  <c r="I2903" i="9"/>
  <c r="H2904" i="9"/>
  <c r="I2904" i="9"/>
  <c r="H2905" i="9"/>
  <c r="I2905" i="9"/>
  <c r="H2906" i="9"/>
  <c r="I2906" i="9"/>
  <c r="H2907" i="9"/>
  <c r="I2907" i="9"/>
  <c r="H2908" i="9"/>
  <c r="I2908" i="9"/>
  <c r="H2909" i="9"/>
  <c r="I2909" i="9"/>
  <c r="H2910" i="9"/>
  <c r="I2910" i="9"/>
  <c r="H2911" i="9"/>
  <c r="I2911" i="9"/>
  <c r="H2912" i="9"/>
  <c r="I2912" i="9"/>
  <c r="H2913" i="9"/>
  <c r="I2913" i="9"/>
  <c r="H2914" i="9"/>
  <c r="I2914" i="9"/>
  <c r="H2915" i="9"/>
  <c r="I2915" i="9"/>
  <c r="H2916" i="9"/>
  <c r="I2916" i="9"/>
  <c r="H2917" i="9"/>
  <c r="I2917" i="9"/>
  <c r="H2918" i="9"/>
  <c r="I2918" i="9"/>
  <c r="H2919" i="9"/>
  <c r="I2919" i="9"/>
  <c r="H2920" i="9"/>
  <c r="I2920" i="9"/>
  <c r="H2921" i="9"/>
  <c r="I2921" i="9"/>
  <c r="H2922" i="9"/>
  <c r="I2922" i="9"/>
  <c r="H2923" i="9"/>
  <c r="I2923" i="9"/>
  <c r="H2924" i="9"/>
  <c r="I2924" i="9"/>
  <c r="H2925" i="9"/>
  <c r="I2925" i="9"/>
  <c r="H2926" i="9"/>
  <c r="I2926" i="9"/>
  <c r="H2927" i="9"/>
  <c r="I2927" i="9"/>
  <c r="H2928" i="9"/>
  <c r="I2928" i="9"/>
  <c r="H2929" i="9"/>
  <c r="I2929" i="9"/>
  <c r="H2930" i="9"/>
  <c r="I2930" i="9"/>
  <c r="H2931" i="9"/>
  <c r="I2931" i="9"/>
  <c r="H2932" i="9"/>
  <c r="I2932" i="9"/>
  <c r="H2933" i="9"/>
  <c r="I2933" i="9"/>
  <c r="H2934" i="9"/>
  <c r="I2934" i="9"/>
  <c r="H2935" i="9"/>
  <c r="I2935" i="9"/>
  <c r="H2936" i="9"/>
  <c r="I2936" i="9"/>
  <c r="H2937" i="9"/>
  <c r="I2937" i="9"/>
  <c r="H2938" i="9"/>
  <c r="I2938" i="9"/>
  <c r="H2939" i="9"/>
  <c r="I2939" i="9"/>
  <c r="H2940" i="9"/>
  <c r="I2940" i="9"/>
  <c r="H2941" i="9"/>
  <c r="I2941" i="9"/>
  <c r="H2942" i="9"/>
  <c r="I2942" i="9"/>
  <c r="H2943" i="9"/>
  <c r="I2943" i="9"/>
  <c r="H2944" i="9"/>
  <c r="I2944" i="9"/>
  <c r="H2945" i="9"/>
  <c r="I2945" i="9"/>
  <c r="H2946" i="9"/>
  <c r="I2946" i="9"/>
  <c r="H2947" i="9"/>
  <c r="I2947" i="9"/>
  <c r="H2948" i="9"/>
  <c r="I2948" i="9"/>
  <c r="H2949" i="9"/>
  <c r="I2949" i="9"/>
  <c r="H2950" i="9"/>
  <c r="I2950" i="9"/>
  <c r="H2951" i="9"/>
  <c r="I2951" i="9"/>
  <c r="H2952" i="9"/>
  <c r="I2952" i="9"/>
  <c r="H2953" i="9"/>
  <c r="I2953" i="9"/>
  <c r="H2954" i="9"/>
  <c r="I2954" i="9"/>
  <c r="H2955" i="9"/>
  <c r="I2955" i="9"/>
  <c r="H2956" i="9"/>
  <c r="I2956" i="9"/>
  <c r="H2957" i="9"/>
  <c r="I2957" i="9"/>
  <c r="H2958" i="9"/>
  <c r="I2958" i="9"/>
  <c r="H2959" i="9"/>
  <c r="I2959" i="9"/>
  <c r="H2960" i="9"/>
  <c r="I2960" i="9"/>
  <c r="H2961" i="9"/>
  <c r="I2961" i="9"/>
  <c r="H2962" i="9"/>
  <c r="I2962" i="9"/>
  <c r="H2963" i="9"/>
  <c r="I2963" i="9"/>
  <c r="H2964" i="9"/>
  <c r="I2964" i="9"/>
  <c r="H2965" i="9"/>
  <c r="I2965" i="9"/>
  <c r="H2966" i="9"/>
  <c r="I2966" i="9"/>
  <c r="H2967" i="9"/>
  <c r="I2967" i="9"/>
  <c r="H2968" i="9"/>
  <c r="I2968" i="9"/>
  <c r="H2969" i="9"/>
  <c r="I2969" i="9"/>
  <c r="H2970" i="9"/>
  <c r="I2970" i="9"/>
  <c r="H2971" i="9"/>
  <c r="I2971" i="9"/>
  <c r="H2972" i="9"/>
  <c r="I2972" i="9"/>
  <c r="H2973" i="9"/>
  <c r="I2973" i="9"/>
  <c r="H2974" i="9"/>
  <c r="I2974" i="9"/>
  <c r="H2975" i="9"/>
  <c r="I2975" i="9"/>
  <c r="H2976" i="9"/>
  <c r="I2976" i="9"/>
  <c r="H2977" i="9"/>
  <c r="I2977" i="9"/>
  <c r="H2978" i="9"/>
  <c r="I2978" i="9"/>
  <c r="H2979" i="9"/>
  <c r="I2979" i="9"/>
  <c r="H2980" i="9"/>
  <c r="I2980" i="9"/>
  <c r="H2981" i="9"/>
  <c r="I2981" i="9"/>
  <c r="H2982" i="9"/>
  <c r="I2982" i="9"/>
  <c r="H2983" i="9"/>
  <c r="I2983" i="9"/>
  <c r="H2984" i="9"/>
  <c r="I2984" i="9"/>
  <c r="H2985" i="9"/>
  <c r="I2985" i="9"/>
  <c r="H2986" i="9"/>
  <c r="I2986" i="9"/>
  <c r="H2987" i="9"/>
  <c r="I2987" i="9"/>
  <c r="H2988" i="9"/>
  <c r="I2988" i="9"/>
  <c r="H2989" i="9"/>
  <c r="I2989" i="9"/>
  <c r="H2990" i="9"/>
  <c r="I2990" i="9"/>
  <c r="H2991" i="9"/>
  <c r="I2991" i="9"/>
  <c r="H2992" i="9"/>
  <c r="I2992" i="9"/>
  <c r="H2993" i="9"/>
  <c r="I2993" i="9"/>
  <c r="H2994" i="9"/>
  <c r="I2994" i="9"/>
  <c r="H2995" i="9"/>
  <c r="I2995" i="9"/>
  <c r="H2996" i="9"/>
  <c r="I2996" i="9"/>
  <c r="H2997" i="9"/>
  <c r="I2997" i="9"/>
  <c r="H2998" i="9"/>
  <c r="I2998" i="9"/>
  <c r="H2999" i="9"/>
  <c r="I2999" i="9"/>
  <c r="H3000" i="9"/>
  <c r="I3000" i="9"/>
  <c r="H3001" i="9"/>
  <c r="I3001" i="9"/>
  <c r="H3002" i="9"/>
  <c r="I3002" i="9"/>
  <c r="H3003" i="9"/>
  <c r="I3003" i="9"/>
  <c r="H3004" i="9"/>
  <c r="I3004" i="9"/>
  <c r="H3005" i="9"/>
  <c r="I3005" i="9"/>
  <c r="H3006" i="9"/>
  <c r="I3006" i="9"/>
  <c r="H3007" i="9"/>
  <c r="I3007" i="9"/>
  <c r="H3008" i="9"/>
  <c r="I3008" i="9"/>
  <c r="H3009" i="9"/>
  <c r="I3009" i="9"/>
  <c r="H3010" i="9"/>
  <c r="I3010" i="9"/>
  <c r="H3011" i="9"/>
  <c r="I3011" i="9"/>
  <c r="H3012" i="9"/>
  <c r="I3012" i="9"/>
  <c r="H3013" i="9"/>
  <c r="I3013" i="9"/>
  <c r="H3014" i="9"/>
  <c r="I3014" i="9"/>
  <c r="H3015" i="9"/>
  <c r="I3015" i="9"/>
  <c r="H3016" i="9"/>
  <c r="I3016" i="9"/>
  <c r="H3017" i="9"/>
  <c r="I3017" i="9"/>
  <c r="H3018" i="9"/>
  <c r="I3018" i="9"/>
  <c r="H3019" i="9"/>
  <c r="I3019" i="9"/>
  <c r="H3020" i="9"/>
  <c r="I3020" i="9"/>
  <c r="H3021" i="9"/>
  <c r="I3021" i="9"/>
  <c r="H3022" i="9"/>
  <c r="I3022" i="9"/>
  <c r="H3023" i="9"/>
  <c r="I3023" i="9"/>
  <c r="H3024" i="9"/>
  <c r="I3024" i="9"/>
  <c r="H3025" i="9"/>
  <c r="I3025" i="9"/>
  <c r="H3026" i="9"/>
  <c r="I3026" i="9"/>
  <c r="H3027" i="9"/>
  <c r="I3027" i="9"/>
  <c r="H3028" i="9"/>
  <c r="I3028" i="9"/>
  <c r="H3029" i="9"/>
  <c r="I3029" i="9"/>
  <c r="H3030" i="9"/>
  <c r="I3030" i="9"/>
  <c r="H3031" i="9"/>
  <c r="I3031" i="9"/>
  <c r="H3032" i="9"/>
  <c r="I3032" i="9"/>
  <c r="H3033" i="9"/>
  <c r="I3033" i="9"/>
  <c r="H3034" i="9"/>
  <c r="I3034" i="9"/>
  <c r="H3035" i="9"/>
  <c r="I3035" i="9"/>
  <c r="H3036" i="9"/>
  <c r="I3036" i="9"/>
  <c r="H3037" i="9"/>
  <c r="I3037" i="9"/>
  <c r="H3038" i="9"/>
  <c r="I3038" i="9"/>
  <c r="H3039" i="9"/>
  <c r="I3039" i="9"/>
  <c r="H3040" i="9"/>
  <c r="I3040" i="9"/>
  <c r="H3041" i="9"/>
  <c r="I3041" i="9"/>
  <c r="H3042" i="9"/>
  <c r="I3042" i="9"/>
  <c r="H3043" i="9"/>
  <c r="I3043" i="9"/>
  <c r="H3044" i="9"/>
  <c r="I3044" i="9"/>
  <c r="H3045" i="9"/>
  <c r="I3045" i="9"/>
  <c r="H3046" i="9"/>
  <c r="I3046" i="9"/>
  <c r="H3047" i="9"/>
  <c r="I3047" i="9"/>
  <c r="H3048" i="9"/>
  <c r="I3048" i="9"/>
  <c r="H3049" i="9"/>
  <c r="I3049" i="9"/>
  <c r="H3050" i="9"/>
  <c r="I3050" i="9"/>
  <c r="H3051" i="9"/>
  <c r="I3051" i="9"/>
  <c r="H3052" i="9"/>
  <c r="I3052" i="9"/>
  <c r="H3053" i="9"/>
  <c r="I3053" i="9"/>
  <c r="H3054" i="9"/>
  <c r="I3054" i="9"/>
  <c r="H3055" i="9"/>
  <c r="I3055" i="9"/>
  <c r="H3056" i="9"/>
  <c r="I3056" i="9"/>
  <c r="H3057" i="9"/>
  <c r="I3057" i="9"/>
  <c r="H3058" i="9"/>
  <c r="I3058" i="9"/>
  <c r="H3059" i="9"/>
  <c r="I3059" i="9"/>
  <c r="H3060" i="9"/>
  <c r="I3060" i="9"/>
  <c r="H3061" i="9"/>
  <c r="I3061" i="9"/>
  <c r="H3062" i="9"/>
  <c r="I3062" i="9"/>
  <c r="H3063" i="9"/>
  <c r="I3063" i="9"/>
  <c r="H3064" i="9"/>
  <c r="I3064" i="9"/>
  <c r="H3065" i="9"/>
  <c r="I3065" i="9"/>
  <c r="H3066" i="9"/>
  <c r="I3066" i="9"/>
  <c r="H3067" i="9"/>
  <c r="I3067" i="9"/>
  <c r="H3068" i="9"/>
  <c r="I3068" i="9"/>
  <c r="H3069" i="9"/>
  <c r="I3069" i="9"/>
  <c r="H3070" i="9"/>
  <c r="I3070" i="9"/>
  <c r="H3071" i="9"/>
  <c r="I3071" i="9"/>
  <c r="H3072" i="9"/>
  <c r="I3072" i="9"/>
  <c r="H3073" i="9"/>
  <c r="I3073" i="9"/>
  <c r="H3074" i="9"/>
  <c r="I3074" i="9"/>
  <c r="H3075" i="9"/>
  <c r="I3075" i="9"/>
  <c r="H3076" i="9"/>
  <c r="I3076" i="9"/>
  <c r="H3077" i="9"/>
  <c r="I3077" i="9"/>
  <c r="H3078" i="9"/>
  <c r="I3078" i="9"/>
  <c r="H3079" i="9"/>
  <c r="I3079" i="9"/>
  <c r="H3080" i="9"/>
  <c r="I3080" i="9"/>
  <c r="H3081" i="9"/>
  <c r="I3081" i="9"/>
  <c r="H3082" i="9"/>
  <c r="I3082" i="9"/>
  <c r="H3083" i="9"/>
  <c r="I3083" i="9"/>
  <c r="H3084" i="9"/>
  <c r="I3084" i="9"/>
  <c r="H3085" i="9"/>
  <c r="I3085" i="9"/>
  <c r="H3086" i="9"/>
  <c r="I3086" i="9"/>
  <c r="H3087" i="9"/>
  <c r="I3087" i="9"/>
  <c r="H3088" i="9"/>
  <c r="I3088" i="9"/>
  <c r="H3089" i="9"/>
  <c r="I3089" i="9"/>
  <c r="H3090" i="9"/>
  <c r="I3090" i="9"/>
  <c r="H3091" i="9"/>
  <c r="I3091" i="9"/>
  <c r="H3092" i="9"/>
  <c r="I3092" i="9"/>
  <c r="H3093" i="9"/>
  <c r="I3093" i="9"/>
  <c r="H3094" i="9"/>
  <c r="I3094" i="9"/>
  <c r="H3095" i="9"/>
  <c r="I3095" i="9"/>
  <c r="H3096" i="9"/>
  <c r="I3096" i="9"/>
  <c r="H3097" i="9"/>
  <c r="I3097" i="9"/>
  <c r="H3098" i="9"/>
  <c r="I3098" i="9"/>
  <c r="H3099" i="9"/>
  <c r="I3099" i="9"/>
  <c r="H3100" i="9"/>
  <c r="I3100" i="9"/>
  <c r="H3101" i="9"/>
  <c r="I3101" i="9"/>
  <c r="H3102" i="9"/>
  <c r="I3102" i="9"/>
  <c r="H3103" i="9"/>
  <c r="I3103" i="9"/>
  <c r="H3104" i="9"/>
  <c r="I3104" i="9"/>
  <c r="H3105" i="9"/>
  <c r="I3105" i="9"/>
  <c r="H3106" i="9"/>
  <c r="I3106" i="9"/>
  <c r="H3107" i="9"/>
  <c r="I3107" i="9"/>
  <c r="H3108" i="9"/>
  <c r="I3108" i="9"/>
  <c r="H3109" i="9"/>
  <c r="I3109" i="9"/>
  <c r="H3110" i="9"/>
  <c r="I3110" i="9"/>
  <c r="H3111" i="9"/>
  <c r="I3111" i="9"/>
  <c r="H3112" i="9"/>
  <c r="I3112" i="9"/>
  <c r="H3113" i="9"/>
  <c r="I3113" i="9"/>
  <c r="H3114" i="9"/>
  <c r="I3114" i="9"/>
  <c r="H3115" i="9"/>
  <c r="I3115" i="9"/>
  <c r="H3116" i="9"/>
  <c r="I3116" i="9"/>
  <c r="H3117" i="9"/>
  <c r="I3117" i="9"/>
  <c r="H3118" i="9"/>
  <c r="I3118" i="9"/>
  <c r="H3119" i="9"/>
  <c r="I3119" i="9"/>
  <c r="H3120" i="9"/>
  <c r="I3120" i="9"/>
  <c r="H3121" i="9"/>
  <c r="I3121" i="9"/>
  <c r="H3122" i="9"/>
  <c r="I3122" i="9"/>
  <c r="H3123" i="9"/>
  <c r="I3123" i="9"/>
  <c r="H3124" i="9"/>
  <c r="I3124" i="9"/>
  <c r="H3125" i="9"/>
  <c r="I3125" i="9"/>
  <c r="H3126" i="9"/>
  <c r="I3126" i="9"/>
  <c r="H3127" i="9"/>
  <c r="I3127" i="9"/>
  <c r="H3128" i="9"/>
  <c r="I3128" i="9"/>
  <c r="H3129" i="9"/>
  <c r="I3129" i="9"/>
  <c r="H3130" i="9"/>
  <c r="I3130" i="9"/>
  <c r="H3131" i="9"/>
  <c r="I3131" i="9"/>
  <c r="H3132" i="9"/>
  <c r="I3132" i="9"/>
  <c r="H3133" i="9"/>
  <c r="I3133" i="9"/>
  <c r="H3134" i="9"/>
  <c r="I3134" i="9"/>
  <c r="H3135" i="9"/>
  <c r="I3135" i="9"/>
  <c r="H3136" i="9"/>
  <c r="I3136" i="9"/>
  <c r="H3137" i="9"/>
  <c r="I3137" i="9"/>
  <c r="H3138" i="9"/>
  <c r="I3138" i="9"/>
  <c r="H3139" i="9"/>
  <c r="I3139" i="9"/>
  <c r="H3140" i="9"/>
  <c r="I3140" i="9"/>
  <c r="H3141" i="9"/>
  <c r="I3141" i="9"/>
  <c r="H3142" i="9"/>
  <c r="I3142" i="9"/>
  <c r="H3143" i="9"/>
  <c r="I3143" i="9"/>
  <c r="H3144" i="9"/>
  <c r="I3144" i="9"/>
  <c r="H3145" i="9"/>
  <c r="I3145" i="9"/>
  <c r="H3146" i="9"/>
  <c r="I3146" i="9"/>
  <c r="H3147" i="9"/>
  <c r="I3147" i="9"/>
  <c r="H3148" i="9"/>
  <c r="I3148" i="9"/>
  <c r="H3149" i="9"/>
  <c r="I3149" i="9"/>
  <c r="H3150" i="9"/>
  <c r="I3150" i="9"/>
  <c r="H3151" i="9"/>
  <c r="I3151" i="9"/>
  <c r="H3152" i="9"/>
  <c r="I3152" i="9"/>
  <c r="H3153" i="9"/>
  <c r="I3153" i="9"/>
  <c r="H3154" i="9"/>
  <c r="I3154" i="9"/>
  <c r="H3155" i="9"/>
  <c r="I3155" i="9"/>
  <c r="H3156" i="9"/>
  <c r="I3156" i="9"/>
  <c r="H3157" i="9"/>
  <c r="I3157" i="9"/>
  <c r="H3158" i="9"/>
  <c r="I3158" i="9"/>
  <c r="H3159" i="9"/>
  <c r="I3159" i="9"/>
  <c r="H3160" i="9"/>
  <c r="I3160" i="9"/>
  <c r="H3161" i="9"/>
  <c r="I3161" i="9"/>
  <c r="H3162" i="9"/>
  <c r="I3162" i="9"/>
  <c r="H3163" i="9"/>
  <c r="I3163" i="9"/>
  <c r="H3164" i="9"/>
  <c r="I3164" i="9"/>
  <c r="H3165" i="9"/>
  <c r="I3165" i="9"/>
  <c r="H3166" i="9"/>
  <c r="I3166" i="9"/>
  <c r="H3167" i="9"/>
  <c r="I3167" i="9"/>
  <c r="H3168" i="9"/>
  <c r="I3168" i="9"/>
  <c r="H3169" i="9"/>
  <c r="I3169" i="9"/>
  <c r="H3170" i="9"/>
  <c r="I3170" i="9"/>
  <c r="H3171" i="9"/>
  <c r="I3171" i="9"/>
  <c r="H3172" i="9"/>
  <c r="I3172" i="9"/>
  <c r="H3173" i="9"/>
  <c r="I3173" i="9"/>
  <c r="H3174" i="9"/>
  <c r="I3174" i="9"/>
  <c r="H3175" i="9"/>
  <c r="I3175" i="9"/>
  <c r="H3176" i="9"/>
  <c r="I3176" i="9"/>
  <c r="H3177" i="9"/>
  <c r="I3177" i="9"/>
  <c r="H3178" i="9"/>
  <c r="I3178" i="9"/>
  <c r="H3179" i="9"/>
  <c r="I3179" i="9"/>
  <c r="H3180" i="9"/>
  <c r="I3180" i="9"/>
  <c r="H3181" i="9"/>
  <c r="I3181" i="9"/>
  <c r="H3182" i="9"/>
  <c r="I3182" i="9"/>
  <c r="H3183" i="9"/>
  <c r="I3183" i="9"/>
  <c r="H3184" i="9"/>
  <c r="I3184" i="9"/>
  <c r="H3185" i="9"/>
  <c r="I3185" i="9"/>
  <c r="H3186" i="9"/>
  <c r="I3186" i="9"/>
  <c r="H3187" i="9"/>
  <c r="I3187" i="9"/>
  <c r="H3188" i="9"/>
  <c r="I3188" i="9"/>
  <c r="H3189" i="9"/>
  <c r="I3189" i="9"/>
  <c r="H3190" i="9"/>
  <c r="I3190" i="9"/>
  <c r="H3191" i="9"/>
  <c r="I3191" i="9"/>
  <c r="H3192" i="9"/>
  <c r="I3192" i="9"/>
  <c r="H3193" i="9"/>
  <c r="I3193" i="9"/>
  <c r="H3194" i="9"/>
  <c r="I3194" i="9"/>
  <c r="H3195" i="9"/>
  <c r="I3195" i="9"/>
  <c r="H3196" i="9"/>
  <c r="I3196" i="9"/>
  <c r="H3197" i="9"/>
  <c r="I3197" i="9"/>
  <c r="H3198" i="9"/>
  <c r="I3198" i="9"/>
  <c r="H3199" i="9"/>
  <c r="I3199" i="9"/>
  <c r="H3200" i="9"/>
  <c r="I3200" i="9"/>
  <c r="H3201" i="9"/>
  <c r="I3201" i="9"/>
  <c r="H3202" i="9"/>
  <c r="I3202" i="9"/>
  <c r="H3203" i="9"/>
  <c r="I3203" i="9"/>
  <c r="H3204" i="9"/>
  <c r="I3204" i="9"/>
  <c r="H3205" i="9"/>
  <c r="I3205" i="9"/>
  <c r="H3206" i="9"/>
  <c r="I3206" i="9"/>
  <c r="H3207" i="9"/>
  <c r="I3207" i="9"/>
  <c r="H3208" i="9"/>
  <c r="I3208" i="9"/>
  <c r="H3209" i="9"/>
  <c r="I3209" i="9"/>
  <c r="H3210" i="9"/>
  <c r="I3210" i="9"/>
  <c r="H3211" i="9"/>
  <c r="I3211" i="9"/>
  <c r="H3212" i="9"/>
  <c r="I3212" i="9"/>
  <c r="H3213" i="9"/>
  <c r="I3213" i="9"/>
  <c r="H3214" i="9"/>
  <c r="I3214" i="9"/>
  <c r="H3215" i="9"/>
  <c r="I3215" i="9"/>
  <c r="H3216" i="9"/>
  <c r="I3216" i="9"/>
  <c r="H3217" i="9"/>
  <c r="I3217" i="9"/>
  <c r="H3218" i="9"/>
  <c r="I3218" i="9"/>
  <c r="H3219" i="9"/>
  <c r="I3219" i="9"/>
  <c r="H3220" i="9"/>
  <c r="I3220" i="9"/>
  <c r="H3221" i="9"/>
  <c r="I3221" i="9"/>
  <c r="H3222" i="9"/>
  <c r="I3222" i="9"/>
  <c r="H3223" i="9"/>
  <c r="I3223" i="9"/>
  <c r="H3224" i="9"/>
  <c r="I3224" i="9"/>
  <c r="H3225" i="9"/>
  <c r="I3225" i="9"/>
  <c r="H3226" i="9"/>
  <c r="I3226" i="9"/>
  <c r="H3227" i="9"/>
  <c r="I3227" i="9"/>
  <c r="H3228" i="9"/>
  <c r="I3228" i="9"/>
  <c r="H3229" i="9"/>
  <c r="I3229" i="9"/>
  <c r="H3230" i="9"/>
  <c r="I3230" i="9"/>
  <c r="H3231" i="9"/>
  <c r="I3231" i="9"/>
  <c r="H3232" i="9"/>
  <c r="I3232" i="9"/>
  <c r="H3233" i="9"/>
  <c r="I3233" i="9"/>
  <c r="H3234" i="9"/>
  <c r="I3234" i="9"/>
  <c r="H3235" i="9"/>
  <c r="I3235" i="9"/>
  <c r="H3236" i="9"/>
  <c r="I3236" i="9"/>
  <c r="H3237" i="9"/>
  <c r="I3237" i="9"/>
  <c r="H3238" i="9"/>
  <c r="I3238" i="9"/>
  <c r="H3239" i="9"/>
  <c r="I3239" i="9"/>
  <c r="H3240" i="9"/>
  <c r="I3240" i="9"/>
  <c r="H3241" i="9"/>
  <c r="I3241" i="9"/>
  <c r="H3242" i="9"/>
  <c r="I3242" i="9"/>
  <c r="H3243" i="9"/>
  <c r="I3243" i="9"/>
  <c r="H3244" i="9"/>
  <c r="I3244" i="9"/>
  <c r="H3245" i="9"/>
  <c r="I3245" i="9"/>
  <c r="H3246" i="9"/>
  <c r="I3246" i="9"/>
  <c r="H3247" i="9"/>
  <c r="I3247" i="9"/>
  <c r="H3248" i="9"/>
  <c r="I3248" i="9"/>
  <c r="H3249" i="9"/>
  <c r="I3249" i="9"/>
  <c r="H3250" i="9"/>
  <c r="I3250" i="9"/>
  <c r="H3251" i="9"/>
  <c r="I3251" i="9"/>
  <c r="H3252" i="9"/>
  <c r="I3252" i="9"/>
  <c r="H3253" i="9"/>
  <c r="I3253" i="9"/>
  <c r="H3254" i="9"/>
  <c r="I3254" i="9"/>
  <c r="H3255" i="9"/>
  <c r="I3255" i="9"/>
  <c r="H3256" i="9"/>
  <c r="I3256" i="9"/>
  <c r="H3257" i="9"/>
  <c r="I3257" i="9"/>
  <c r="H3258" i="9"/>
  <c r="I3258" i="9"/>
  <c r="H3259" i="9"/>
  <c r="I3259" i="9"/>
  <c r="H3260" i="9"/>
  <c r="I3260" i="9"/>
  <c r="H3261" i="9"/>
  <c r="I3261" i="9"/>
  <c r="H3262" i="9"/>
  <c r="I3262" i="9"/>
  <c r="H3263" i="9"/>
  <c r="I3263" i="9"/>
  <c r="H3264" i="9"/>
  <c r="I3264" i="9"/>
  <c r="H3265" i="9"/>
  <c r="I3265" i="9"/>
  <c r="H3266" i="9"/>
  <c r="I3266" i="9"/>
  <c r="H3267" i="9"/>
  <c r="I3267" i="9"/>
  <c r="H3268" i="9"/>
  <c r="I3268" i="9"/>
  <c r="H3269" i="9"/>
  <c r="I3269" i="9"/>
  <c r="H3270" i="9"/>
  <c r="I3270" i="9"/>
  <c r="H3271" i="9"/>
  <c r="I3271" i="9"/>
  <c r="H3272" i="9"/>
  <c r="I3272" i="9"/>
  <c r="H3273" i="9"/>
  <c r="I3273" i="9"/>
  <c r="H3274" i="9"/>
  <c r="I3274" i="9"/>
  <c r="H3275" i="9"/>
  <c r="I3275" i="9"/>
  <c r="H3276" i="9"/>
  <c r="I3276" i="9"/>
  <c r="H3277" i="9"/>
  <c r="I3277" i="9"/>
  <c r="H3278" i="9"/>
  <c r="I3278" i="9"/>
  <c r="H3279" i="9"/>
  <c r="I3279" i="9"/>
  <c r="H3280" i="9"/>
  <c r="I3280" i="9"/>
  <c r="H3281" i="9"/>
  <c r="I3281" i="9"/>
  <c r="H3282" i="9"/>
  <c r="I3282" i="9"/>
  <c r="H3283" i="9"/>
  <c r="I3283" i="9"/>
  <c r="H3284" i="9"/>
  <c r="I3284" i="9"/>
  <c r="H3285" i="9"/>
  <c r="I3285" i="9"/>
  <c r="H3286" i="9"/>
  <c r="I3286" i="9"/>
  <c r="H3287" i="9"/>
  <c r="I3287" i="9"/>
  <c r="H3288" i="9"/>
  <c r="I3288" i="9"/>
  <c r="H3289" i="9"/>
  <c r="I3289" i="9"/>
  <c r="H3290" i="9"/>
  <c r="I3290" i="9"/>
  <c r="H3291" i="9"/>
  <c r="I3291" i="9"/>
  <c r="H3292" i="9"/>
  <c r="I3292" i="9"/>
  <c r="H3293" i="9"/>
  <c r="I3293" i="9"/>
  <c r="H3294" i="9"/>
  <c r="I3294" i="9"/>
  <c r="H3295" i="9"/>
  <c r="I3295" i="9"/>
  <c r="H3296" i="9"/>
  <c r="I3296" i="9"/>
  <c r="H3297" i="9"/>
  <c r="I3297" i="9"/>
  <c r="H3298" i="9"/>
  <c r="I3298" i="9"/>
  <c r="H3299" i="9"/>
  <c r="I3299" i="9"/>
  <c r="H3300" i="9"/>
  <c r="I3300" i="9"/>
  <c r="H3301" i="9"/>
  <c r="I3301" i="9"/>
  <c r="H3302" i="9"/>
  <c r="I3302" i="9"/>
  <c r="H3303" i="9"/>
  <c r="I3303" i="9"/>
  <c r="H3304" i="9"/>
  <c r="I3304" i="9"/>
  <c r="H3305" i="9"/>
  <c r="I3305" i="9"/>
  <c r="H3306" i="9"/>
  <c r="I3306" i="9"/>
  <c r="H3307" i="9"/>
  <c r="I3307" i="9"/>
  <c r="H3308" i="9"/>
  <c r="I3308" i="9"/>
  <c r="H3309" i="9"/>
  <c r="I3309" i="9"/>
  <c r="H3310" i="9"/>
  <c r="I3310" i="9"/>
  <c r="H3311" i="9"/>
  <c r="I3311" i="9"/>
  <c r="H3312" i="9"/>
  <c r="I3312" i="9"/>
  <c r="H3313" i="9"/>
  <c r="I3313" i="9"/>
  <c r="H3314" i="9"/>
  <c r="I3314" i="9"/>
  <c r="H3315" i="9"/>
  <c r="I3315" i="9"/>
  <c r="H3316" i="9"/>
  <c r="I3316" i="9"/>
  <c r="H3317" i="9"/>
  <c r="I3317" i="9"/>
  <c r="H3318" i="9"/>
  <c r="I3318" i="9"/>
  <c r="H3319" i="9"/>
  <c r="I3319" i="9"/>
  <c r="H3320" i="9"/>
  <c r="I3320" i="9"/>
  <c r="H3321" i="9"/>
  <c r="I3321" i="9"/>
  <c r="H3322" i="9"/>
  <c r="I3322" i="9"/>
  <c r="H3323" i="9"/>
  <c r="I3323" i="9"/>
  <c r="H3324" i="9"/>
  <c r="I3324" i="9"/>
  <c r="H3325" i="9"/>
  <c r="I3325" i="9"/>
  <c r="H3326" i="9"/>
  <c r="I3326" i="9"/>
  <c r="H3327" i="9"/>
  <c r="I3327" i="9"/>
  <c r="H3328" i="9"/>
  <c r="I3328" i="9"/>
  <c r="H3329" i="9"/>
  <c r="I3329" i="9"/>
  <c r="H3330" i="9"/>
  <c r="I3330" i="9"/>
  <c r="H3331" i="9"/>
  <c r="I3331" i="9"/>
  <c r="H3332" i="9"/>
  <c r="I3332" i="9"/>
  <c r="H3333" i="9"/>
  <c r="I3333" i="9"/>
  <c r="H3334" i="9"/>
  <c r="I3334" i="9"/>
  <c r="H3335" i="9"/>
  <c r="I3335" i="9"/>
  <c r="H3336" i="9"/>
  <c r="I3336" i="9"/>
  <c r="H3337" i="9"/>
  <c r="I3337" i="9"/>
  <c r="H3338" i="9"/>
  <c r="I3338" i="9"/>
  <c r="H3339" i="9"/>
  <c r="I3339" i="9"/>
  <c r="H3340" i="9"/>
  <c r="I3340" i="9"/>
  <c r="H3341" i="9"/>
  <c r="I3341" i="9"/>
  <c r="H3342" i="9"/>
  <c r="I3342" i="9"/>
  <c r="H3343" i="9"/>
  <c r="I3343" i="9"/>
  <c r="H3344" i="9"/>
  <c r="I3344" i="9"/>
  <c r="H3345" i="9"/>
  <c r="I3345" i="9"/>
  <c r="H3346" i="9"/>
  <c r="I3346" i="9"/>
  <c r="H3347" i="9"/>
  <c r="I3347" i="9"/>
  <c r="H3348" i="9"/>
  <c r="I3348" i="9"/>
  <c r="H3349" i="9"/>
  <c r="I3349" i="9"/>
  <c r="H3350" i="9"/>
  <c r="I3350" i="9"/>
  <c r="H3351" i="9"/>
  <c r="I3351" i="9"/>
  <c r="H3352" i="9"/>
  <c r="I3352" i="9"/>
  <c r="H3353" i="9"/>
  <c r="I3353" i="9"/>
  <c r="H3354" i="9"/>
  <c r="I3354" i="9"/>
  <c r="H3355" i="9"/>
  <c r="I3355" i="9"/>
  <c r="H3356" i="9"/>
  <c r="I3356" i="9"/>
  <c r="H3357" i="9"/>
  <c r="I3357" i="9"/>
  <c r="H3358" i="9"/>
  <c r="I3358" i="9"/>
  <c r="H3359" i="9"/>
  <c r="I3359" i="9"/>
  <c r="H3360" i="9"/>
  <c r="I3360" i="9"/>
  <c r="H3361" i="9"/>
  <c r="I3361" i="9"/>
  <c r="H3362" i="9"/>
  <c r="I3362" i="9"/>
  <c r="H3363" i="9"/>
  <c r="I3363" i="9"/>
  <c r="H3364" i="9"/>
  <c r="I3364" i="9"/>
  <c r="H3365" i="9"/>
  <c r="I3365" i="9"/>
  <c r="H3366" i="9"/>
  <c r="I3366" i="9"/>
  <c r="H3367" i="9"/>
  <c r="I3367" i="9"/>
  <c r="H3368" i="9"/>
  <c r="I3368" i="9"/>
  <c r="H3369" i="9"/>
  <c r="I3369" i="9"/>
  <c r="H3370" i="9"/>
  <c r="I3370" i="9"/>
  <c r="H3371" i="9"/>
  <c r="I3371" i="9"/>
  <c r="H3372" i="9"/>
  <c r="I3372" i="9"/>
  <c r="H3373" i="9"/>
  <c r="I3373" i="9"/>
  <c r="H3374" i="9"/>
  <c r="I3374" i="9"/>
  <c r="H3375" i="9"/>
  <c r="I3375" i="9"/>
  <c r="H3376" i="9"/>
  <c r="I3376" i="9"/>
  <c r="H3377" i="9"/>
  <c r="I3377" i="9"/>
  <c r="H3378" i="9"/>
  <c r="I3378" i="9"/>
  <c r="H3379" i="9"/>
  <c r="I3379" i="9"/>
  <c r="H3380" i="9"/>
  <c r="I3380" i="9"/>
  <c r="H3381" i="9"/>
  <c r="I3381" i="9"/>
  <c r="H3382" i="9"/>
  <c r="I3382" i="9"/>
  <c r="H3383" i="9"/>
  <c r="I3383" i="9"/>
  <c r="H3384" i="9"/>
  <c r="I3384" i="9"/>
  <c r="H3385" i="9"/>
  <c r="I3385" i="9"/>
  <c r="H3386" i="9"/>
  <c r="I3386" i="9"/>
  <c r="H3387" i="9"/>
  <c r="I3387" i="9"/>
  <c r="H3388" i="9"/>
  <c r="I3388" i="9"/>
  <c r="H3389" i="9"/>
  <c r="I3389" i="9"/>
  <c r="H3390" i="9"/>
  <c r="I3390" i="9"/>
  <c r="H3391" i="9"/>
  <c r="I3391" i="9"/>
  <c r="H3392" i="9"/>
  <c r="I3392" i="9"/>
  <c r="H3393" i="9"/>
  <c r="I3393" i="9"/>
  <c r="H3394" i="9"/>
  <c r="I3394" i="9"/>
  <c r="H3395" i="9"/>
  <c r="I3395" i="9"/>
  <c r="H3396" i="9"/>
  <c r="I3396" i="9"/>
  <c r="H3397" i="9"/>
  <c r="I3397" i="9"/>
  <c r="H3398" i="9"/>
  <c r="I3398" i="9"/>
  <c r="H3399" i="9"/>
  <c r="I3399" i="9"/>
  <c r="H3400" i="9"/>
  <c r="I3400" i="9"/>
  <c r="H3401" i="9"/>
  <c r="I3401" i="9"/>
  <c r="H3402" i="9"/>
  <c r="I3402" i="9"/>
  <c r="H3403" i="9"/>
  <c r="I3403" i="9"/>
  <c r="H3404" i="9"/>
  <c r="I3404" i="9"/>
  <c r="H3405" i="9"/>
  <c r="I3405" i="9"/>
  <c r="H3406" i="9"/>
  <c r="I3406" i="9"/>
  <c r="H3407" i="9"/>
  <c r="I3407" i="9"/>
  <c r="H3408" i="9"/>
  <c r="I3408" i="9"/>
  <c r="H3409" i="9"/>
  <c r="I3409" i="9"/>
  <c r="H3410" i="9"/>
  <c r="I3410" i="9"/>
  <c r="H3411" i="9"/>
  <c r="I3411" i="9"/>
  <c r="H3412" i="9"/>
  <c r="I3412" i="9"/>
  <c r="H3413" i="9"/>
  <c r="I3413" i="9"/>
  <c r="H3414" i="9"/>
  <c r="I3414" i="9"/>
  <c r="H3415" i="9"/>
  <c r="I3415" i="9"/>
  <c r="H3416" i="9"/>
  <c r="I3416" i="9"/>
  <c r="H3417" i="9"/>
  <c r="I3417" i="9"/>
  <c r="H3418" i="9"/>
  <c r="I3418" i="9"/>
  <c r="H3419" i="9"/>
  <c r="I3419" i="9"/>
  <c r="H3420" i="9"/>
  <c r="I3420" i="9"/>
  <c r="H3421" i="9"/>
  <c r="I3421" i="9"/>
  <c r="H3422" i="9"/>
  <c r="I3422" i="9"/>
  <c r="H3423" i="9"/>
  <c r="I3423" i="9"/>
  <c r="H3424" i="9"/>
  <c r="I3424" i="9"/>
  <c r="H3425" i="9"/>
  <c r="I3425" i="9"/>
  <c r="H3426" i="9"/>
  <c r="I3426" i="9"/>
  <c r="H3427" i="9"/>
  <c r="I3427" i="9"/>
  <c r="H3428" i="9"/>
  <c r="I3428" i="9"/>
  <c r="H3429" i="9"/>
  <c r="I3429" i="9"/>
  <c r="H3430" i="9"/>
  <c r="I3430" i="9"/>
  <c r="H3431" i="9"/>
  <c r="I3431" i="9"/>
  <c r="H3432" i="9"/>
  <c r="I3432" i="9"/>
  <c r="H3433" i="9"/>
  <c r="I3433" i="9"/>
  <c r="H3434" i="9"/>
  <c r="I3434" i="9"/>
  <c r="H3435" i="9"/>
  <c r="I3435" i="9"/>
  <c r="H3436" i="9"/>
  <c r="I3436" i="9"/>
  <c r="H3437" i="9"/>
  <c r="I3437" i="9"/>
  <c r="H3438" i="9"/>
  <c r="I3438" i="9"/>
  <c r="H3439" i="9"/>
  <c r="I3439" i="9"/>
  <c r="H3440" i="9"/>
  <c r="I3440" i="9"/>
  <c r="H3441" i="9"/>
  <c r="I3441" i="9"/>
  <c r="H3442" i="9"/>
  <c r="I3442" i="9"/>
  <c r="H3443" i="9"/>
  <c r="I3443" i="9"/>
  <c r="H3444" i="9"/>
  <c r="I3444" i="9"/>
  <c r="H3445" i="9"/>
  <c r="I3445" i="9"/>
  <c r="H3446" i="9"/>
  <c r="I3446" i="9"/>
  <c r="H3447" i="9"/>
  <c r="I3447" i="9"/>
  <c r="H3448" i="9"/>
  <c r="I3448" i="9"/>
  <c r="H3449" i="9"/>
  <c r="I3449" i="9"/>
  <c r="H3450" i="9"/>
  <c r="I3450" i="9"/>
  <c r="H3451" i="9"/>
  <c r="I3451" i="9"/>
  <c r="H3452" i="9"/>
  <c r="I3452" i="9"/>
  <c r="H3453" i="9"/>
  <c r="I3453" i="9"/>
  <c r="H3454" i="9"/>
  <c r="I3454" i="9"/>
  <c r="H3455" i="9"/>
  <c r="I3455" i="9"/>
  <c r="H3456" i="9"/>
  <c r="I3456" i="9"/>
  <c r="H3457" i="9"/>
  <c r="I3457" i="9"/>
  <c r="H3458" i="9"/>
  <c r="I3458" i="9"/>
  <c r="H3459" i="9"/>
  <c r="I3459" i="9"/>
  <c r="H3460" i="9"/>
  <c r="I3460" i="9"/>
  <c r="H3461" i="9"/>
  <c r="I3461" i="9"/>
  <c r="H3462" i="9"/>
  <c r="I3462" i="9"/>
  <c r="H3463" i="9"/>
  <c r="I3463" i="9"/>
  <c r="H3464" i="9"/>
  <c r="I3464" i="9"/>
  <c r="H3465" i="9"/>
  <c r="I3465" i="9"/>
  <c r="H3466" i="9"/>
  <c r="I3466" i="9"/>
  <c r="H3467" i="9"/>
  <c r="I3467" i="9"/>
  <c r="H3468" i="9"/>
  <c r="I3468" i="9"/>
  <c r="H3469" i="9"/>
  <c r="I3469" i="9"/>
  <c r="H3470" i="9"/>
  <c r="I3470" i="9"/>
  <c r="H3471" i="9"/>
  <c r="I3471" i="9"/>
  <c r="H3472" i="9"/>
  <c r="I3472" i="9"/>
  <c r="H3473" i="9"/>
  <c r="I3473" i="9"/>
  <c r="H3474" i="9"/>
  <c r="I3474" i="9"/>
  <c r="H3475" i="9"/>
  <c r="I3475" i="9"/>
  <c r="H3476" i="9"/>
  <c r="I3476" i="9"/>
  <c r="H3477" i="9"/>
  <c r="I3477" i="9"/>
  <c r="H3478" i="9"/>
  <c r="I3478" i="9"/>
  <c r="H3479" i="9"/>
  <c r="I3479" i="9"/>
  <c r="H3480" i="9"/>
  <c r="I3480" i="9"/>
  <c r="H3481" i="9"/>
  <c r="I3481" i="9"/>
  <c r="H3482" i="9"/>
  <c r="I3482" i="9"/>
  <c r="H3483" i="9"/>
  <c r="I3483" i="9"/>
  <c r="H3484" i="9"/>
  <c r="I3484" i="9"/>
  <c r="H3485" i="9"/>
  <c r="I3485" i="9"/>
  <c r="H3486" i="9"/>
  <c r="I3486" i="9"/>
  <c r="H3487" i="9"/>
  <c r="I3487" i="9"/>
  <c r="H3488" i="9"/>
  <c r="I3488" i="9"/>
  <c r="H3489" i="9"/>
  <c r="I3489" i="9"/>
  <c r="H3490" i="9"/>
  <c r="I3490" i="9"/>
  <c r="H3491" i="9"/>
  <c r="I3491" i="9"/>
  <c r="H3492" i="9"/>
  <c r="I3492" i="9"/>
  <c r="H3493" i="9"/>
  <c r="I3493" i="9"/>
  <c r="H3494" i="9"/>
  <c r="I3494" i="9"/>
  <c r="H3495" i="9"/>
  <c r="I3495" i="9"/>
  <c r="H3496" i="9"/>
  <c r="I3496" i="9"/>
  <c r="H3497" i="9"/>
  <c r="I3497" i="9"/>
  <c r="H3498" i="9"/>
  <c r="I3498" i="9"/>
  <c r="H3499" i="9"/>
  <c r="I3499" i="9"/>
  <c r="H3500" i="9"/>
  <c r="I3500" i="9"/>
  <c r="H3501" i="9"/>
  <c r="I3501" i="9"/>
  <c r="H3502" i="9"/>
  <c r="I3502" i="9"/>
  <c r="H3503" i="9"/>
  <c r="I3503" i="9"/>
  <c r="H3504" i="9"/>
  <c r="I3504" i="9"/>
  <c r="H3505" i="9"/>
  <c r="I3505" i="9"/>
  <c r="H3506" i="9"/>
  <c r="I3506" i="9"/>
  <c r="H3507" i="9"/>
  <c r="I3507" i="9"/>
  <c r="H3508" i="9"/>
  <c r="I3508" i="9"/>
  <c r="H3509" i="9"/>
  <c r="I3509" i="9"/>
  <c r="H3510" i="9"/>
  <c r="I3510" i="9"/>
  <c r="H3511" i="9"/>
  <c r="I3511" i="9"/>
  <c r="H3512" i="9"/>
  <c r="I3512" i="9"/>
  <c r="H3513" i="9"/>
  <c r="I3513" i="9"/>
  <c r="H3514" i="9"/>
  <c r="I3514" i="9"/>
  <c r="H3515" i="9"/>
  <c r="I3515" i="9"/>
  <c r="H3516" i="9"/>
  <c r="I3516" i="9"/>
  <c r="H3517" i="9"/>
  <c r="I3517" i="9"/>
  <c r="H3518" i="9"/>
  <c r="I3518" i="9"/>
  <c r="H3519" i="9"/>
  <c r="I3519" i="9"/>
  <c r="H3520" i="9"/>
  <c r="I3520" i="9"/>
  <c r="H3521" i="9"/>
  <c r="I3521" i="9"/>
  <c r="H3522" i="9"/>
  <c r="I3522" i="9"/>
  <c r="H3523" i="9"/>
  <c r="I3523" i="9"/>
  <c r="H3524" i="9"/>
  <c r="I3524" i="9"/>
  <c r="H3525" i="9"/>
  <c r="I3525" i="9"/>
  <c r="H3526" i="9"/>
  <c r="I3526" i="9"/>
  <c r="H3527" i="9"/>
  <c r="I3527" i="9"/>
  <c r="H3528" i="9"/>
  <c r="I3528" i="9"/>
  <c r="H3529" i="9"/>
  <c r="I3529" i="9"/>
  <c r="H3530" i="9"/>
  <c r="I3530" i="9"/>
  <c r="H3531" i="9"/>
  <c r="I3531" i="9"/>
  <c r="H3532" i="9"/>
  <c r="I3532" i="9"/>
  <c r="H3533" i="9"/>
  <c r="I3533" i="9"/>
  <c r="H3534" i="9"/>
  <c r="I3534" i="9"/>
  <c r="H3535" i="9"/>
  <c r="I3535" i="9"/>
  <c r="H3536" i="9"/>
  <c r="I3536" i="9"/>
  <c r="H3537" i="9"/>
  <c r="I3537" i="9"/>
  <c r="H3538" i="9"/>
  <c r="I3538" i="9"/>
  <c r="H3539" i="9"/>
  <c r="I3539" i="9"/>
  <c r="H3540" i="9"/>
  <c r="I3540" i="9"/>
  <c r="H3541" i="9"/>
  <c r="I3541" i="9"/>
  <c r="H3542" i="9"/>
  <c r="I3542" i="9"/>
  <c r="H3543" i="9"/>
  <c r="I3543" i="9"/>
  <c r="H3544" i="9"/>
  <c r="I3544" i="9"/>
  <c r="H3545" i="9"/>
  <c r="I3545" i="9"/>
  <c r="H3546" i="9"/>
  <c r="I3546" i="9"/>
  <c r="H3547" i="9"/>
  <c r="I3547" i="9"/>
  <c r="H3548" i="9"/>
  <c r="I3548" i="9"/>
  <c r="H3549" i="9"/>
  <c r="I3549" i="9"/>
  <c r="H3550" i="9"/>
  <c r="I3550" i="9"/>
  <c r="H3551" i="9"/>
  <c r="I3551" i="9"/>
  <c r="H3552" i="9"/>
  <c r="I3552" i="9"/>
  <c r="H3553" i="9"/>
  <c r="I3553" i="9"/>
  <c r="H3554" i="9"/>
  <c r="I3554" i="9"/>
  <c r="H3555" i="9"/>
  <c r="I3555" i="9"/>
  <c r="H3556" i="9"/>
  <c r="I3556" i="9"/>
  <c r="H3557" i="9"/>
  <c r="I3557" i="9"/>
  <c r="H3558" i="9"/>
  <c r="I3558" i="9"/>
  <c r="H3559" i="9"/>
  <c r="I3559" i="9"/>
  <c r="H3560" i="9"/>
  <c r="I3560" i="9"/>
  <c r="H3561" i="9"/>
  <c r="I3561" i="9"/>
  <c r="H3562" i="9"/>
  <c r="I3562" i="9"/>
  <c r="H3563" i="9"/>
  <c r="I3563" i="9"/>
  <c r="H3564" i="9"/>
  <c r="I3564" i="9"/>
  <c r="H3565" i="9"/>
  <c r="I3565" i="9"/>
  <c r="H3566" i="9"/>
  <c r="I3566" i="9"/>
  <c r="H3567" i="9"/>
  <c r="I3567" i="9"/>
  <c r="H3568" i="9"/>
  <c r="I3568" i="9"/>
  <c r="H3569" i="9"/>
  <c r="I3569" i="9"/>
  <c r="H3570" i="9"/>
  <c r="I3570" i="9"/>
  <c r="H3571" i="9"/>
  <c r="I3571" i="9"/>
  <c r="H3572" i="9"/>
  <c r="I3572" i="9"/>
  <c r="H3573" i="9"/>
  <c r="I3573" i="9"/>
  <c r="H3574" i="9"/>
  <c r="I3574" i="9"/>
  <c r="H3575" i="9"/>
  <c r="I3575" i="9"/>
  <c r="H3576" i="9"/>
  <c r="I3576" i="9"/>
  <c r="H3577" i="9"/>
  <c r="I3577" i="9"/>
  <c r="H3578" i="9"/>
  <c r="I3578" i="9"/>
  <c r="H3579" i="9"/>
  <c r="I3579" i="9"/>
  <c r="H3580" i="9"/>
  <c r="I3580" i="9"/>
  <c r="H3581" i="9"/>
  <c r="I3581" i="9"/>
  <c r="H3582" i="9"/>
  <c r="I3582" i="9"/>
  <c r="H3583" i="9"/>
  <c r="I3583" i="9"/>
  <c r="H3584" i="9"/>
  <c r="I3584" i="9"/>
  <c r="H3585" i="9"/>
  <c r="I3585" i="9"/>
  <c r="H3586" i="9"/>
  <c r="I3586" i="9"/>
  <c r="H3587" i="9"/>
  <c r="I3587" i="9"/>
  <c r="H3588" i="9"/>
  <c r="I3588" i="9"/>
  <c r="H3589" i="9"/>
  <c r="I3589" i="9"/>
  <c r="H3590" i="9"/>
  <c r="I3590" i="9"/>
  <c r="H3591" i="9"/>
  <c r="I3591" i="9"/>
  <c r="H3592" i="9"/>
  <c r="I3592" i="9"/>
  <c r="H3593" i="9"/>
  <c r="I3593" i="9"/>
  <c r="H3594" i="9"/>
  <c r="I3594" i="9"/>
  <c r="H3595" i="9"/>
  <c r="I3595" i="9"/>
  <c r="H3596" i="9"/>
  <c r="I3596" i="9"/>
  <c r="H3597" i="9"/>
  <c r="I3597" i="9"/>
  <c r="H3598" i="9"/>
  <c r="I3598" i="9"/>
  <c r="H3599" i="9"/>
  <c r="I3599" i="9"/>
  <c r="H3600" i="9"/>
  <c r="I3600" i="9"/>
  <c r="H3601" i="9"/>
  <c r="I3601" i="9"/>
  <c r="H3602" i="9"/>
  <c r="I3602" i="9"/>
  <c r="H3603" i="9"/>
  <c r="I3603" i="9"/>
  <c r="H3604" i="9"/>
  <c r="I3604" i="9"/>
  <c r="H3605" i="9"/>
  <c r="I3605" i="9"/>
  <c r="H3606" i="9"/>
  <c r="I3606" i="9"/>
  <c r="H3607" i="9"/>
  <c r="I3607" i="9"/>
  <c r="H3608" i="9"/>
  <c r="I3608" i="9"/>
  <c r="H3609" i="9"/>
  <c r="I3609" i="9"/>
  <c r="H3610" i="9"/>
  <c r="I3610" i="9"/>
  <c r="H3611" i="9"/>
  <c r="I3611" i="9"/>
  <c r="H3612" i="9"/>
  <c r="I3612" i="9"/>
  <c r="H3613" i="9"/>
  <c r="I3613" i="9"/>
  <c r="H3614" i="9"/>
  <c r="I3614" i="9"/>
  <c r="H3615" i="9"/>
  <c r="I3615" i="9"/>
  <c r="H3616" i="9"/>
  <c r="I3616" i="9"/>
  <c r="H3617" i="9"/>
  <c r="I3617" i="9"/>
  <c r="H3618" i="9"/>
  <c r="I3618" i="9"/>
  <c r="H3619" i="9"/>
  <c r="I3619" i="9"/>
  <c r="H3620" i="9"/>
  <c r="I3620" i="9"/>
  <c r="H3621" i="9"/>
  <c r="I3621" i="9"/>
  <c r="H3622" i="9"/>
  <c r="I3622" i="9"/>
  <c r="H3623" i="9"/>
  <c r="I3623" i="9"/>
  <c r="H3624" i="9"/>
  <c r="I3624" i="9"/>
  <c r="H3625" i="9"/>
  <c r="I3625" i="9"/>
  <c r="H3626" i="9"/>
  <c r="I3626" i="9"/>
  <c r="H3627" i="9"/>
  <c r="I3627" i="9"/>
  <c r="H3628" i="9"/>
  <c r="I3628" i="9"/>
  <c r="H3629" i="9"/>
  <c r="I3629" i="9"/>
  <c r="H3630" i="9"/>
  <c r="I3630" i="9"/>
  <c r="H3631" i="9"/>
  <c r="I3631" i="9"/>
  <c r="H3632" i="9"/>
  <c r="I3632" i="9"/>
  <c r="H3633" i="9"/>
  <c r="I3633" i="9"/>
  <c r="H3634" i="9"/>
  <c r="I3634" i="9"/>
  <c r="H3635" i="9"/>
  <c r="I3635" i="9"/>
  <c r="H3636" i="9"/>
  <c r="I3636" i="9"/>
  <c r="H3637" i="9"/>
  <c r="I3637" i="9"/>
  <c r="H3638" i="9"/>
  <c r="I3638" i="9"/>
  <c r="H3639" i="9"/>
  <c r="I3639" i="9"/>
  <c r="H3640" i="9"/>
  <c r="I3640" i="9"/>
  <c r="H3641" i="9"/>
  <c r="I3641" i="9"/>
  <c r="H3642" i="9"/>
  <c r="I3642" i="9"/>
  <c r="H3643" i="9"/>
  <c r="I3643" i="9"/>
  <c r="H3644" i="9"/>
  <c r="I3644" i="9"/>
  <c r="H3645" i="9"/>
  <c r="I3645" i="9"/>
  <c r="H3646" i="9"/>
  <c r="I3646" i="9"/>
  <c r="H3647" i="9"/>
  <c r="I3647" i="9"/>
  <c r="H3648" i="9"/>
  <c r="I3648" i="9"/>
  <c r="H3649" i="9"/>
  <c r="I3649" i="9"/>
  <c r="H3650" i="9"/>
  <c r="I3650" i="9"/>
  <c r="H3651" i="9"/>
  <c r="I3651" i="9"/>
  <c r="H3652" i="9"/>
  <c r="I3652" i="9"/>
  <c r="H3653" i="9"/>
  <c r="I3653" i="9"/>
  <c r="H3654" i="9"/>
  <c r="I3654" i="9"/>
  <c r="H3655" i="9"/>
  <c r="I3655" i="9"/>
  <c r="H3656" i="9"/>
  <c r="I3656" i="9"/>
  <c r="H3657" i="9"/>
  <c r="I3657" i="9"/>
  <c r="H3658" i="9"/>
  <c r="I3658" i="9"/>
  <c r="H3659" i="9"/>
  <c r="I3659" i="9"/>
  <c r="H3660" i="9"/>
  <c r="I3660" i="9"/>
  <c r="H3661" i="9"/>
  <c r="I3661" i="9"/>
  <c r="H3662" i="9"/>
  <c r="I3662" i="9"/>
  <c r="H3663" i="9"/>
  <c r="I3663" i="9"/>
  <c r="H3664" i="9"/>
  <c r="I3664" i="9"/>
  <c r="H3665" i="9"/>
  <c r="I3665" i="9"/>
  <c r="H3666" i="9"/>
  <c r="I3666" i="9"/>
  <c r="H3667" i="9"/>
  <c r="I3667" i="9"/>
  <c r="H3668" i="9"/>
  <c r="I3668" i="9"/>
  <c r="H3669" i="9"/>
  <c r="I3669" i="9"/>
  <c r="H3670" i="9"/>
  <c r="I3670" i="9"/>
  <c r="H3671" i="9"/>
  <c r="I3671" i="9"/>
  <c r="H3672" i="9"/>
  <c r="I3672" i="9"/>
  <c r="H3673" i="9"/>
  <c r="I3673" i="9"/>
  <c r="H3674" i="9"/>
  <c r="I3674" i="9"/>
  <c r="H3675" i="9"/>
  <c r="I3675" i="9"/>
  <c r="H3676" i="9"/>
  <c r="I3676" i="9"/>
  <c r="H3677" i="9"/>
  <c r="I3677" i="9"/>
  <c r="H3678" i="9"/>
  <c r="I3678" i="9"/>
  <c r="H3679" i="9"/>
  <c r="I3679" i="9"/>
  <c r="H3680" i="9"/>
  <c r="I3680" i="9"/>
  <c r="H3681" i="9"/>
  <c r="I3681" i="9"/>
  <c r="H3682" i="9"/>
  <c r="I3682" i="9"/>
  <c r="H3683" i="9"/>
  <c r="I3683" i="9"/>
  <c r="H3684" i="9"/>
  <c r="I3684" i="9"/>
  <c r="H3685" i="9"/>
  <c r="I3685" i="9"/>
  <c r="H3686" i="9"/>
  <c r="I3686" i="9"/>
  <c r="H3687" i="9"/>
  <c r="I3687" i="9"/>
  <c r="H3688" i="9"/>
  <c r="I3688" i="9"/>
  <c r="H3689" i="9"/>
  <c r="I3689" i="9"/>
  <c r="H3690" i="9"/>
  <c r="I3690" i="9"/>
  <c r="H3691" i="9"/>
  <c r="I3691" i="9"/>
  <c r="H3692" i="9"/>
  <c r="I3692" i="9"/>
  <c r="H3693" i="9"/>
  <c r="I3693" i="9"/>
  <c r="H3694" i="9"/>
  <c r="I3694" i="9"/>
  <c r="H3695" i="9"/>
  <c r="I3695" i="9"/>
  <c r="H3696" i="9"/>
  <c r="I3696" i="9"/>
  <c r="H3697" i="9"/>
  <c r="I3697" i="9"/>
  <c r="H3698" i="9"/>
  <c r="I3698" i="9"/>
  <c r="H3699" i="9"/>
  <c r="I3699" i="9"/>
  <c r="H3700" i="9"/>
  <c r="I3700" i="9"/>
  <c r="H3701" i="9"/>
  <c r="I3701" i="9"/>
  <c r="H3702" i="9"/>
  <c r="I3702" i="9"/>
  <c r="H3703" i="9"/>
  <c r="I3703" i="9"/>
  <c r="H3704" i="9"/>
  <c r="I3704" i="9"/>
  <c r="H3705" i="9"/>
  <c r="I3705" i="9"/>
  <c r="H3706" i="9"/>
  <c r="I3706" i="9"/>
  <c r="H3707" i="9"/>
  <c r="I3707" i="9"/>
  <c r="H3708" i="9"/>
  <c r="I3708" i="9"/>
  <c r="H3709" i="9"/>
  <c r="I3709" i="9"/>
  <c r="H3710" i="9"/>
  <c r="I3710" i="9"/>
  <c r="H3711" i="9"/>
  <c r="I3711" i="9"/>
  <c r="H3712" i="9"/>
  <c r="I3712" i="9"/>
  <c r="H3713" i="9"/>
  <c r="I3713" i="9"/>
  <c r="H3714" i="9"/>
  <c r="I3714" i="9"/>
  <c r="H3715" i="9"/>
  <c r="I3715" i="9"/>
  <c r="H3716" i="9"/>
  <c r="I3716" i="9"/>
  <c r="H3717" i="9"/>
  <c r="I3717" i="9"/>
  <c r="H3718" i="9"/>
  <c r="I3718" i="9"/>
  <c r="H3719" i="9"/>
  <c r="I3719" i="9"/>
  <c r="H3720" i="9"/>
  <c r="I3720" i="9"/>
  <c r="H3721" i="9"/>
  <c r="I3721" i="9"/>
  <c r="H3722" i="9"/>
  <c r="I3722" i="9"/>
  <c r="H3723" i="9"/>
  <c r="I3723" i="9"/>
  <c r="H3724" i="9"/>
  <c r="I3724" i="9"/>
  <c r="H3725" i="9"/>
  <c r="I3725" i="9"/>
  <c r="H3726" i="9"/>
  <c r="I3726" i="9"/>
  <c r="H3727" i="9"/>
  <c r="I3727" i="9"/>
  <c r="H3728" i="9"/>
  <c r="I3728" i="9"/>
  <c r="H3729" i="9"/>
  <c r="I3729" i="9"/>
  <c r="H3730" i="9"/>
  <c r="I3730" i="9"/>
  <c r="H3731" i="9"/>
  <c r="I3731" i="9"/>
  <c r="H3732" i="9"/>
  <c r="I3732" i="9"/>
  <c r="H3733" i="9"/>
  <c r="I3733" i="9"/>
  <c r="H3734" i="9"/>
  <c r="I3734" i="9"/>
  <c r="H3735" i="9"/>
  <c r="I3735" i="9"/>
  <c r="H3736" i="9"/>
  <c r="I3736" i="9"/>
  <c r="H3737" i="9"/>
  <c r="I3737" i="9"/>
  <c r="H3738" i="9"/>
  <c r="I3738" i="9"/>
  <c r="H3739" i="9"/>
  <c r="I3739" i="9"/>
  <c r="H3740" i="9"/>
  <c r="I3740" i="9"/>
  <c r="H3741" i="9"/>
  <c r="I3741" i="9"/>
  <c r="H3742" i="9"/>
  <c r="I3742" i="9"/>
  <c r="H3743" i="9"/>
  <c r="I3743" i="9"/>
  <c r="H3744" i="9"/>
  <c r="I3744" i="9"/>
  <c r="H3745" i="9"/>
  <c r="I3745" i="9"/>
  <c r="H3746" i="9"/>
  <c r="I3746" i="9"/>
  <c r="H3747" i="9"/>
  <c r="I3747" i="9"/>
  <c r="H3748" i="9"/>
  <c r="I3748" i="9"/>
  <c r="H3749" i="9"/>
  <c r="I3749" i="9"/>
  <c r="H3750" i="9"/>
  <c r="I3750" i="9"/>
  <c r="H3751" i="9"/>
  <c r="I3751" i="9"/>
  <c r="H3752" i="9"/>
  <c r="I3752" i="9"/>
  <c r="H3753" i="9"/>
  <c r="I3753" i="9"/>
  <c r="H3754" i="9"/>
  <c r="I3754" i="9"/>
  <c r="H3755" i="9"/>
  <c r="I3755" i="9"/>
  <c r="H3756" i="9"/>
  <c r="I3756" i="9"/>
  <c r="H3757" i="9"/>
  <c r="I3757" i="9"/>
  <c r="H3758" i="9"/>
  <c r="I3758" i="9"/>
  <c r="H3759" i="9"/>
  <c r="I3759" i="9"/>
  <c r="H3760" i="9"/>
  <c r="I3760" i="9"/>
  <c r="H3761" i="9"/>
  <c r="I3761" i="9"/>
  <c r="H3762" i="9"/>
  <c r="I3762" i="9"/>
  <c r="H3763" i="9"/>
  <c r="I3763" i="9"/>
  <c r="H3764" i="9"/>
  <c r="I3764" i="9"/>
  <c r="H3765" i="9"/>
  <c r="I3765" i="9"/>
  <c r="H3766" i="9"/>
  <c r="I3766" i="9"/>
  <c r="H3767" i="9"/>
  <c r="I3767" i="9"/>
  <c r="H3768" i="9"/>
  <c r="I3768" i="9"/>
  <c r="H3769" i="9"/>
  <c r="I3769" i="9"/>
  <c r="H3770" i="9"/>
  <c r="I3770" i="9"/>
  <c r="H3771" i="9"/>
  <c r="I3771" i="9"/>
  <c r="H3772" i="9"/>
  <c r="I3772" i="9"/>
  <c r="H3773" i="9"/>
  <c r="I3773" i="9"/>
  <c r="H3774" i="9"/>
  <c r="I3774" i="9"/>
  <c r="H3775" i="9"/>
  <c r="I3775" i="9"/>
  <c r="H3776" i="9"/>
  <c r="I3776" i="9"/>
  <c r="H3777" i="9"/>
  <c r="I3777" i="9"/>
  <c r="H3778" i="9"/>
  <c r="I3778" i="9"/>
  <c r="H3779" i="9"/>
  <c r="I3779" i="9"/>
  <c r="H3780" i="9"/>
  <c r="I3780" i="9"/>
  <c r="H3781" i="9"/>
  <c r="I3781" i="9"/>
  <c r="H3782" i="9"/>
  <c r="I3782" i="9"/>
  <c r="H3783" i="9"/>
  <c r="I3783" i="9"/>
  <c r="H3784" i="9"/>
  <c r="I3784" i="9"/>
  <c r="H3785" i="9"/>
  <c r="I3785" i="9"/>
  <c r="H3786" i="9"/>
  <c r="I3786" i="9"/>
  <c r="H3787" i="9"/>
  <c r="I3787" i="9"/>
  <c r="H3788" i="9"/>
  <c r="I3788" i="9"/>
  <c r="H3789" i="9"/>
  <c r="I3789" i="9"/>
  <c r="H3790" i="9"/>
  <c r="I3790" i="9"/>
  <c r="H3791" i="9"/>
  <c r="I3791" i="9"/>
  <c r="H3792" i="9"/>
  <c r="I3792" i="9"/>
  <c r="H3793" i="9"/>
  <c r="I3793" i="9"/>
  <c r="H3794" i="9"/>
  <c r="I3794" i="9"/>
  <c r="H3795" i="9"/>
  <c r="I3795" i="9"/>
  <c r="H3796" i="9"/>
  <c r="I3796" i="9"/>
  <c r="H3797" i="9"/>
  <c r="I3797" i="9"/>
  <c r="H3798" i="9"/>
  <c r="I3798" i="9"/>
  <c r="H3799" i="9"/>
  <c r="I3799" i="9"/>
  <c r="H3800" i="9"/>
  <c r="I3800" i="9"/>
  <c r="H3801" i="9"/>
  <c r="I3801" i="9"/>
  <c r="H3802" i="9"/>
  <c r="I3802" i="9"/>
  <c r="H3803" i="9"/>
  <c r="I3803" i="9"/>
  <c r="H3804" i="9"/>
  <c r="I3804" i="9"/>
  <c r="H3805" i="9"/>
  <c r="I3805" i="9"/>
  <c r="H3806" i="9"/>
  <c r="I3806" i="9"/>
  <c r="H3807" i="9"/>
  <c r="I3807" i="9"/>
  <c r="H3808" i="9"/>
  <c r="I3808" i="9"/>
  <c r="H3809" i="9"/>
  <c r="I3809" i="9"/>
  <c r="H3810" i="9"/>
  <c r="I3810" i="9"/>
  <c r="H3811" i="9"/>
  <c r="I3811" i="9"/>
  <c r="H3812" i="9"/>
  <c r="I3812" i="9"/>
  <c r="H3813" i="9"/>
  <c r="I3813" i="9"/>
  <c r="H3814" i="9"/>
  <c r="I3814" i="9"/>
  <c r="H3815" i="9"/>
  <c r="I3815" i="9"/>
  <c r="H3816" i="9"/>
  <c r="I3816" i="9"/>
  <c r="H3817" i="9"/>
  <c r="I3817" i="9"/>
  <c r="H3818" i="9"/>
  <c r="I3818" i="9"/>
  <c r="H3819" i="9"/>
  <c r="I3819" i="9"/>
  <c r="H3820" i="9"/>
  <c r="I3820" i="9"/>
  <c r="H3821" i="9"/>
  <c r="I3821" i="9"/>
  <c r="H3822" i="9"/>
  <c r="I3822" i="9"/>
  <c r="H3823" i="9"/>
  <c r="I3823" i="9"/>
  <c r="H3824" i="9"/>
  <c r="I3824" i="9"/>
  <c r="H3825" i="9"/>
  <c r="I3825" i="9"/>
  <c r="H3826" i="9"/>
  <c r="I3826" i="9"/>
  <c r="H3827" i="9"/>
  <c r="I3827" i="9"/>
  <c r="H3828" i="9"/>
  <c r="I3828" i="9"/>
  <c r="H3829" i="9"/>
  <c r="I3829" i="9"/>
  <c r="H3830" i="9"/>
  <c r="I3830" i="9"/>
  <c r="H3831" i="9"/>
  <c r="I3831" i="9"/>
  <c r="H3832" i="9"/>
  <c r="I3832" i="9"/>
  <c r="H3833" i="9"/>
  <c r="I3833" i="9"/>
  <c r="H3834" i="9"/>
  <c r="I3834" i="9"/>
  <c r="H3835" i="9"/>
  <c r="I3835" i="9"/>
  <c r="H3836" i="9"/>
  <c r="I3836" i="9"/>
  <c r="H3837" i="9"/>
  <c r="I3837" i="9"/>
  <c r="H3838" i="9"/>
  <c r="I3838" i="9"/>
  <c r="H3839" i="9"/>
  <c r="I3839" i="9"/>
  <c r="H3840" i="9"/>
  <c r="I3840" i="9"/>
  <c r="H3841" i="9"/>
  <c r="I3841" i="9"/>
  <c r="H3842" i="9"/>
  <c r="I3842" i="9"/>
  <c r="H3843" i="9"/>
  <c r="I3843" i="9"/>
  <c r="H3844" i="9"/>
  <c r="I3844" i="9"/>
  <c r="H3845" i="9"/>
  <c r="I3845" i="9"/>
  <c r="H3846" i="9"/>
  <c r="I3846" i="9"/>
  <c r="H3847" i="9"/>
  <c r="I3847" i="9"/>
  <c r="H3848" i="9"/>
  <c r="I3848" i="9"/>
  <c r="H3849" i="9"/>
  <c r="I3849" i="9"/>
  <c r="H3850" i="9"/>
  <c r="I3850" i="9"/>
  <c r="H3851" i="9"/>
  <c r="I3851" i="9"/>
  <c r="H3852" i="9"/>
  <c r="I3852" i="9"/>
  <c r="H3853" i="9"/>
  <c r="I3853" i="9"/>
  <c r="H3854" i="9"/>
  <c r="I3854" i="9"/>
  <c r="H3855" i="9"/>
  <c r="I3855" i="9"/>
  <c r="H3856" i="9"/>
  <c r="I3856" i="9"/>
  <c r="H3857" i="9"/>
  <c r="I3857" i="9"/>
  <c r="H3858" i="9"/>
  <c r="I3858" i="9"/>
  <c r="H3859" i="9"/>
  <c r="I3859" i="9"/>
  <c r="H3860" i="9"/>
  <c r="I3860" i="9"/>
  <c r="H3861" i="9"/>
  <c r="I3861" i="9"/>
  <c r="H3862" i="9"/>
  <c r="I3862" i="9"/>
  <c r="H3863" i="9"/>
  <c r="I3863" i="9"/>
  <c r="H3864" i="9"/>
  <c r="I3864" i="9"/>
  <c r="H3865" i="9"/>
  <c r="I3865" i="9"/>
  <c r="H3866" i="9"/>
  <c r="I3866" i="9"/>
  <c r="H3867" i="9"/>
  <c r="I3867" i="9"/>
  <c r="H3868" i="9"/>
  <c r="I3868" i="9"/>
  <c r="H3869" i="9"/>
  <c r="I3869" i="9"/>
  <c r="H3870" i="9"/>
  <c r="I3870" i="9"/>
  <c r="H3871" i="9"/>
  <c r="I3871" i="9"/>
  <c r="H3872" i="9"/>
  <c r="I3872" i="9"/>
  <c r="H3873" i="9"/>
  <c r="I3873" i="9"/>
  <c r="H3874" i="9"/>
  <c r="I3874" i="9"/>
  <c r="H3875" i="9"/>
  <c r="I3875" i="9"/>
  <c r="H3876" i="9"/>
  <c r="I3876" i="9"/>
  <c r="H3877" i="9"/>
  <c r="I3877" i="9"/>
  <c r="H3878" i="9"/>
  <c r="I3878" i="9"/>
  <c r="H3879" i="9"/>
  <c r="I3879" i="9"/>
  <c r="H3880" i="9"/>
  <c r="I3880" i="9"/>
  <c r="H3881" i="9"/>
  <c r="I3881" i="9"/>
  <c r="H3882" i="9"/>
  <c r="I3882" i="9"/>
  <c r="H3883" i="9"/>
  <c r="I3883" i="9"/>
  <c r="H3884" i="9"/>
  <c r="I3884" i="9"/>
  <c r="H3885" i="9"/>
  <c r="I3885" i="9"/>
  <c r="H3886" i="9"/>
  <c r="I3886" i="9"/>
  <c r="H3887" i="9"/>
  <c r="I3887" i="9"/>
  <c r="H3888" i="9"/>
  <c r="I3888" i="9"/>
  <c r="H3889" i="9"/>
  <c r="I3889" i="9"/>
  <c r="H3890" i="9"/>
  <c r="I3890" i="9"/>
  <c r="H3891" i="9"/>
  <c r="I3891" i="9"/>
  <c r="H3892" i="9"/>
  <c r="I3892" i="9"/>
  <c r="H3893" i="9"/>
  <c r="I3893" i="9"/>
  <c r="H3894" i="9"/>
  <c r="I3894" i="9"/>
  <c r="H3895" i="9"/>
  <c r="I3895" i="9"/>
  <c r="H3896" i="9"/>
  <c r="I3896" i="9"/>
  <c r="H3897" i="9"/>
  <c r="I3897" i="9"/>
  <c r="H3898" i="9"/>
  <c r="I3898" i="9"/>
  <c r="H3899" i="9"/>
  <c r="I3899" i="9"/>
  <c r="H3900" i="9"/>
  <c r="I3900" i="9"/>
  <c r="H3901" i="9"/>
  <c r="I3901" i="9"/>
  <c r="H3902" i="9"/>
  <c r="I3902" i="9"/>
  <c r="H3903" i="9"/>
  <c r="I3903" i="9"/>
  <c r="H3904" i="9"/>
  <c r="I3904" i="9"/>
  <c r="H3905" i="9"/>
  <c r="I3905" i="9"/>
  <c r="H3906" i="9"/>
  <c r="I3906" i="9"/>
  <c r="H3907" i="9"/>
  <c r="I3907" i="9"/>
  <c r="H3908" i="9"/>
  <c r="I3908" i="9"/>
  <c r="H3909" i="9"/>
  <c r="I3909" i="9"/>
  <c r="H3910" i="9"/>
  <c r="I3910" i="9"/>
  <c r="H3911" i="9"/>
  <c r="I3911" i="9"/>
  <c r="H3912" i="9"/>
  <c r="I3912" i="9"/>
  <c r="H3913" i="9"/>
  <c r="I3913" i="9"/>
  <c r="H3914" i="9"/>
  <c r="I3914" i="9"/>
  <c r="H3915" i="9"/>
  <c r="I3915" i="9"/>
  <c r="H3916" i="9"/>
  <c r="I3916" i="9"/>
  <c r="H3917" i="9"/>
  <c r="I3917" i="9"/>
  <c r="H3918" i="9"/>
  <c r="I3918" i="9"/>
  <c r="H3919" i="9"/>
  <c r="I3919" i="9"/>
  <c r="H3920" i="9"/>
  <c r="I3920" i="9"/>
  <c r="H3921" i="9"/>
  <c r="I3921" i="9"/>
  <c r="H3922" i="9"/>
  <c r="I3922" i="9"/>
  <c r="H3923" i="9"/>
  <c r="I3923" i="9"/>
  <c r="H3924" i="9"/>
  <c r="I3924" i="9"/>
  <c r="H3925" i="9"/>
  <c r="I3925" i="9"/>
  <c r="H3926" i="9"/>
  <c r="I3926" i="9"/>
  <c r="H3927" i="9"/>
  <c r="I3927" i="9"/>
  <c r="H3928" i="9"/>
  <c r="I3928" i="9"/>
  <c r="H3929" i="9"/>
  <c r="I3929" i="9"/>
  <c r="H3930" i="9"/>
  <c r="I3930" i="9"/>
  <c r="H3931" i="9"/>
  <c r="I3931" i="9"/>
  <c r="H3932" i="9"/>
  <c r="I3932" i="9"/>
  <c r="H3933" i="9"/>
  <c r="I3933" i="9"/>
  <c r="H3934" i="9"/>
  <c r="I3934" i="9"/>
  <c r="H3935" i="9"/>
  <c r="I3935" i="9"/>
  <c r="H3936" i="9"/>
  <c r="I3936" i="9"/>
  <c r="H3937" i="9"/>
  <c r="I3937" i="9"/>
  <c r="H3938" i="9"/>
  <c r="I3938" i="9"/>
  <c r="H3939" i="9"/>
  <c r="I3939" i="9"/>
  <c r="H3940" i="9"/>
  <c r="I3940" i="9"/>
  <c r="H3941" i="9"/>
  <c r="I3941" i="9"/>
  <c r="H3942" i="9"/>
  <c r="I3942" i="9"/>
  <c r="H3943" i="9"/>
  <c r="I3943" i="9"/>
  <c r="H3944" i="9"/>
  <c r="I3944" i="9"/>
  <c r="H3945" i="9"/>
  <c r="I3945" i="9"/>
  <c r="H3946" i="9"/>
  <c r="I3946" i="9"/>
  <c r="H3947" i="9"/>
  <c r="I3947" i="9"/>
  <c r="H3948" i="9"/>
  <c r="I3948" i="9"/>
  <c r="H3949" i="9"/>
  <c r="I3949" i="9"/>
  <c r="H3950" i="9"/>
  <c r="I3950" i="9"/>
  <c r="H3951" i="9"/>
  <c r="I3951" i="9"/>
  <c r="H3952" i="9"/>
  <c r="I3952" i="9"/>
  <c r="H3953" i="9"/>
  <c r="I3953" i="9"/>
  <c r="H3954" i="9"/>
  <c r="I3954" i="9"/>
  <c r="H3955" i="9"/>
  <c r="I3955" i="9"/>
  <c r="H3956" i="9"/>
  <c r="I3956" i="9"/>
  <c r="H3957" i="9"/>
  <c r="I3957" i="9"/>
  <c r="H3958" i="9"/>
  <c r="I3958" i="9"/>
  <c r="H3959" i="9"/>
  <c r="I3959" i="9"/>
  <c r="H3960" i="9"/>
  <c r="I3960" i="9"/>
  <c r="H3961" i="9"/>
  <c r="I3961" i="9"/>
  <c r="H3962" i="9"/>
  <c r="I3962" i="9"/>
  <c r="H3963" i="9"/>
  <c r="I3963" i="9"/>
  <c r="H3964" i="9"/>
  <c r="I3964" i="9"/>
  <c r="H3965" i="9"/>
  <c r="I3965" i="9"/>
  <c r="H3966" i="9"/>
  <c r="I3966" i="9"/>
  <c r="H3967" i="9"/>
  <c r="I3967" i="9"/>
  <c r="H3968" i="9"/>
  <c r="I3968" i="9"/>
  <c r="H3969" i="9"/>
  <c r="I3969" i="9"/>
  <c r="H3970" i="9"/>
  <c r="I3970" i="9"/>
  <c r="H3971" i="9"/>
  <c r="I3971" i="9"/>
  <c r="H3972" i="9"/>
  <c r="I3972" i="9"/>
  <c r="H3973" i="9"/>
  <c r="I3973" i="9"/>
  <c r="H3974" i="9"/>
  <c r="I3974" i="9"/>
  <c r="H3975" i="9"/>
  <c r="I3975" i="9"/>
  <c r="H3976" i="9"/>
  <c r="I3976" i="9"/>
  <c r="H3977" i="9"/>
  <c r="I3977" i="9"/>
  <c r="H3978" i="9"/>
  <c r="I3978" i="9"/>
  <c r="H3979" i="9"/>
  <c r="I3979" i="9"/>
  <c r="H3980" i="9"/>
  <c r="I3980" i="9"/>
  <c r="H3981" i="9"/>
  <c r="I3981" i="9"/>
  <c r="H3982" i="9"/>
  <c r="I3982" i="9"/>
  <c r="H3983" i="9"/>
  <c r="I3983" i="9"/>
  <c r="H3984" i="9"/>
  <c r="I3984" i="9"/>
  <c r="H3985" i="9"/>
  <c r="I3985" i="9"/>
  <c r="H3986" i="9"/>
  <c r="I3986" i="9"/>
  <c r="H3987" i="9"/>
  <c r="I3987" i="9"/>
  <c r="H3988" i="9"/>
  <c r="I3988" i="9"/>
  <c r="H3989" i="9"/>
  <c r="I3989" i="9"/>
  <c r="H3990" i="9"/>
  <c r="I3990" i="9"/>
  <c r="H3991" i="9"/>
  <c r="I3991" i="9"/>
  <c r="H3992" i="9"/>
  <c r="I3992" i="9"/>
  <c r="H3993" i="9"/>
  <c r="I3993" i="9"/>
  <c r="H3994" i="9"/>
  <c r="I3994" i="9"/>
  <c r="H3995" i="9"/>
  <c r="I3995" i="9"/>
  <c r="H3996" i="9"/>
  <c r="I3996" i="9"/>
  <c r="H3997" i="9"/>
  <c r="I3997" i="9"/>
  <c r="H3998" i="9"/>
  <c r="I3998" i="9"/>
  <c r="H3999" i="9"/>
  <c r="I3999" i="9"/>
  <c r="H4000" i="9"/>
  <c r="I4000" i="9"/>
  <c r="H4001" i="9"/>
  <c r="I4001" i="9"/>
  <c r="H4002" i="9"/>
  <c r="I4002" i="9"/>
  <c r="H4003" i="9"/>
  <c r="I4003" i="9"/>
  <c r="H4004" i="9"/>
  <c r="I4004" i="9"/>
  <c r="H4005" i="9"/>
  <c r="I4005" i="9"/>
  <c r="H4006" i="9"/>
  <c r="I4006" i="9"/>
  <c r="H4007" i="9"/>
  <c r="I4007" i="9"/>
  <c r="H4008" i="9"/>
  <c r="I4008" i="9"/>
  <c r="H4009" i="9"/>
  <c r="I4009" i="9"/>
  <c r="H4010" i="9"/>
  <c r="I4010" i="9"/>
  <c r="H4011" i="9"/>
  <c r="I4011" i="9"/>
  <c r="H4012" i="9"/>
  <c r="I4012" i="9"/>
  <c r="H4013" i="9"/>
  <c r="I4013" i="9"/>
  <c r="H4014" i="9"/>
  <c r="I4014" i="9"/>
  <c r="H4015" i="9"/>
  <c r="I4015" i="9"/>
  <c r="H4016" i="9"/>
  <c r="I4016" i="9"/>
  <c r="H4017" i="9"/>
  <c r="I4017" i="9"/>
  <c r="H4018" i="9"/>
  <c r="I4018" i="9"/>
  <c r="H4019" i="9"/>
  <c r="I4019" i="9"/>
  <c r="H4020" i="9"/>
  <c r="I4020" i="9"/>
  <c r="H4021" i="9"/>
  <c r="I4021" i="9"/>
  <c r="H4022" i="9"/>
  <c r="I4022" i="9"/>
  <c r="H4023" i="9"/>
  <c r="I4023" i="9"/>
  <c r="H4024" i="9"/>
  <c r="I4024" i="9"/>
  <c r="H4025" i="9"/>
  <c r="I4025" i="9"/>
  <c r="H4026" i="9"/>
  <c r="I4026" i="9"/>
  <c r="H4027" i="9"/>
  <c r="I4027" i="9"/>
  <c r="H4028" i="9"/>
  <c r="I4028" i="9"/>
  <c r="H4029" i="9"/>
  <c r="I4029" i="9"/>
  <c r="H4030" i="9"/>
  <c r="I4030" i="9"/>
  <c r="H4031" i="9"/>
  <c r="I4031" i="9"/>
  <c r="H4032" i="9"/>
  <c r="I4032" i="9"/>
  <c r="H4033" i="9"/>
  <c r="I4033" i="9"/>
  <c r="H4034" i="9"/>
  <c r="I4034" i="9"/>
  <c r="H4035" i="9"/>
  <c r="I4035" i="9"/>
  <c r="H4036" i="9"/>
  <c r="I4036" i="9"/>
  <c r="H4037" i="9"/>
  <c r="I4037" i="9"/>
  <c r="H4038" i="9"/>
  <c r="I4038" i="9"/>
  <c r="H4039" i="9"/>
  <c r="I4039" i="9"/>
  <c r="H4040" i="9"/>
  <c r="I4040" i="9"/>
  <c r="H4041" i="9"/>
  <c r="I4041" i="9"/>
  <c r="H4042" i="9"/>
  <c r="I4042" i="9"/>
  <c r="H4043" i="9"/>
  <c r="I4043" i="9"/>
  <c r="H4044" i="9"/>
  <c r="I4044" i="9"/>
  <c r="H4045" i="9"/>
  <c r="I4045" i="9"/>
  <c r="H4046" i="9"/>
  <c r="I4046" i="9"/>
  <c r="H4047" i="9"/>
  <c r="I4047" i="9"/>
  <c r="H4048" i="9"/>
  <c r="I4048" i="9"/>
  <c r="H4049" i="9"/>
  <c r="I4049" i="9"/>
  <c r="H4050" i="9"/>
  <c r="I4050" i="9"/>
  <c r="H4051" i="9"/>
  <c r="I4051" i="9"/>
  <c r="H4052" i="9"/>
  <c r="I4052" i="9"/>
  <c r="H4053" i="9"/>
  <c r="I4053" i="9"/>
  <c r="H4054" i="9"/>
  <c r="I4054" i="9"/>
  <c r="H4055" i="9"/>
  <c r="I4055" i="9"/>
  <c r="H4056" i="9"/>
  <c r="I4056" i="9"/>
  <c r="H4057" i="9"/>
  <c r="I4057" i="9"/>
  <c r="H4058" i="9"/>
  <c r="I4058" i="9"/>
  <c r="H4059" i="9"/>
  <c r="I4059" i="9"/>
  <c r="H4060" i="9"/>
  <c r="I4060" i="9"/>
  <c r="H4061" i="9"/>
  <c r="I4061" i="9"/>
  <c r="H4062" i="9"/>
  <c r="I4062" i="9"/>
  <c r="H4063" i="9"/>
  <c r="I4063" i="9"/>
  <c r="H4064" i="9"/>
  <c r="I4064" i="9"/>
  <c r="H4065" i="9"/>
  <c r="I4065" i="9"/>
  <c r="H4066" i="9"/>
  <c r="I4066" i="9"/>
  <c r="H4067" i="9"/>
  <c r="I4067" i="9"/>
  <c r="H4068" i="9"/>
  <c r="I4068" i="9"/>
  <c r="H4069" i="9"/>
  <c r="I4069" i="9"/>
  <c r="H4070" i="9"/>
  <c r="I4070" i="9"/>
  <c r="H4071" i="9"/>
  <c r="I4071" i="9"/>
  <c r="H4072" i="9"/>
  <c r="I4072" i="9"/>
  <c r="H4073" i="9"/>
  <c r="I4073" i="9"/>
  <c r="H4074" i="9"/>
  <c r="I4074" i="9"/>
  <c r="H4075" i="9"/>
  <c r="I4075" i="9"/>
  <c r="H4076" i="9"/>
  <c r="I4076" i="9"/>
  <c r="H4077" i="9"/>
  <c r="I4077" i="9"/>
  <c r="H4078" i="9"/>
  <c r="I4078" i="9"/>
  <c r="H4079" i="9"/>
  <c r="I4079" i="9"/>
  <c r="H4080" i="9"/>
  <c r="I4080" i="9"/>
  <c r="H4081" i="9"/>
  <c r="I4081" i="9"/>
  <c r="H4082" i="9"/>
  <c r="I4082" i="9"/>
  <c r="H4083" i="9"/>
  <c r="I4083" i="9"/>
  <c r="H4084" i="9"/>
  <c r="I4084" i="9"/>
  <c r="H4085" i="9"/>
  <c r="I4085" i="9"/>
  <c r="H4086" i="9"/>
  <c r="I4086" i="9"/>
  <c r="H4087" i="9"/>
  <c r="I4087" i="9"/>
  <c r="H4088" i="9"/>
  <c r="I4088" i="9"/>
  <c r="H4089" i="9"/>
  <c r="I4089" i="9"/>
  <c r="H4090" i="9"/>
  <c r="I4090" i="9"/>
  <c r="H4091" i="9"/>
  <c r="I4091" i="9"/>
  <c r="H4092" i="9"/>
  <c r="I4092" i="9"/>
  <c r="H4093" i="9"/>
  <c r="I4093" i="9"/>
  <c r="H4094" i="9"/>
  <c r="I4094" i="9"/>
  <c r="H4095" i="9"/>
  <c r="I4095" i="9"/>
  <c r="H4096" i="9"/>
  <c r="I4096" i="9"/>
  <c r="H4097" i="9"/>
  <c r="I4097" i="9"/>
  <c r="H4098" i="9"/>
  <c r="I4098" i="9"/>
  <c r="H4099" i="9"/>
  <c r="I4099" i="9"/>
  <c r="H4100" i="9"/>
  <c r="I4100" i="9"/>
  <c r="H4101" i="9"/>
  <c r="I4101" i="9"/>
  <c r="H4102" i="9"/>
  <c r="I4102" i="9"/>
  <c r="H4103" i="9"/>
  <c r="I4103" i="9"/>
  <c r="H4104" i="9"/>
  <c r="I4104" i="9"/>
  <c r="H4105" i="9"/>
  <c r="I4105" i="9"/>
  <c r="H4106" i="9"/>
  <c r="I4106" i="9"/>
  <c r="H4107" i="9"/>
  <c r="I4107" i="9"/>
  <c r="H4108" i="9"/>
  <c r="I4108" i="9"/>
  <c r="H4109" i="9"/>
  <c r="I4109" i="9"/>
  <c r="H4110" i="9"/>
  <c r="I4110" i="9"/>
  <c r="H4111" i="9"/>
  <c r="I4111" i="9"/>
  <c r="H4112" i="9"/>
  <c r="I4112" i="9"/>
  <c r="H4113" i="9"/>
  <c r="I4113" i="9"/>
  <c r="H4114" i="9"/>
  <c r="I4114" i="9"/>
  <c r="H4115" i="9"/>
  <c r="I4115" i="9"/>
  <c r="H4116" i="9"/>
  <c r="I4116" i="9"/>
  <c r="H4117" i="9"/>
  <c r="I4117" i="9"/>
  <c r="H4118" i="9"/>
  <c r="I4118" i="9"/>
  <c r="H4119" i="9"/>
  <c r="I4119" i="9"/>
  <c r="H4120" i="9"/>
  <c r="I4120" i="9"/>
  <c r="H4121" i="9"/>
  <c r="I4121" i="9"/>
  <c r="H4122" i="9"/>
  <c r="I4122" i="9"/>
  <c r="H4123" i="9"/>
  <c r="I4123" i="9"/>
  <c r="H4124" i="9"/>
  <c r="I4124" i="9"/>
  <c r="H4125" i="9"/>
  <c r="I4125" i="9"/>
  <c r="H4126" i="9"/>
  <c r="I4126" i="9"/>
  <c r="H4127" i="9"/>
  <c r="I4127" i="9"/>
  <c r="H4128" i="9"/>
  <c r="I4128" i="9"/>
  <c r="H4129" i="9"/>
  <c r="I4129" i="9"/>
  <c r="H4130" i="9"/>
  <c r="I4130" i="9"/>
  <c r="H4131" i="9"/>
  <c r="I4131" i="9"/>
  <c r="H4132" i="9"/>
  <c r="I4132" i="9"/>
  <c r="H4133" i="9"/>
  <c r="I4133" i="9"/>
  <c r="H4134" i="9"/>
  <c r="I4134" i="9"/>
  <c r="H4135" i="9"/>
  <c r="I4135" i="9"/>
  <c r="H4136" i="9"/>
  <c r="I4136" i="9"/>
  <c r="H4137" i="9"/>
  <c r="I4137" i="9"/>
  <c r="H4138" i="9"/>
  <c r="I4138" i="9"/>
  <c r="H4139" i="9"/>
  <c r="I4139" i="9"/>
  <c r="H4140" i="9"/>
  <c r="I4140" i="9"/>
  <c r="H4141" i="9"/>
  <c r="I4141" i="9"/>
  <c r="H4142" i="9"/>
  <c r="I4142" i="9"/>
  <c r="H4143" i="9"/>
  <c r="I4143" i="9"/>
  <c r="H4144" i="9"/>
  <c r="I4144" i="9"/>
  <c r="H4145" i="9"/>
  <c r="I4145" i="9"/>
  <c r="H4146" i="9"/>
  <c r="I4146" i="9"/>
  <c r="H4147" i="9"/>
  <c r="I4147" i="9"/>
  <c r="H4148" i="9"/>
  <c r="I4148" i="9"/>
  <c r="H4149" i="9"/>
  <c r="I4149" i="9"/>
  <c r="H4150" i="9"/>
  <c r="I4150" i="9"/>
  <c r="H4151" i="9"/>
  <c r="I4151" i="9"/>
  <c r="H4152" i="9"/>
  <c r="I4152" i="9"/>
  <c r="H4153" i="9"/>
  <c r="I4153" i="9"/>
  <c r="H4154" i="9"/>
  <c r="I4154" i="9"/>
  <c r="H4155" i="9"/>
  <c r="I4155" i="9"/>
  <c r="H4156" i="9"/>
  <c r="I4156" i="9"/>
  <c r="H4157" i="9"/>
  <c r="I4157" i="9"/>
  <c r="H4158" i="9"/>
  <c r="I4158" i="9"/>
  <c r="H4159" i="9"/>
  <c r="I4159" i="9"/>
  <c r="H4160" i="9"/>
  <c r="I4160" i="9"/>
  <c r="H4161" i="9"/>
  <c r="I4161" i="9"/>
  <c r="H4162" i="9"/>
  <c r="I4162" i="9"/>
  <c r="H4163" i="9"/>
  <c r="I4163" i="9"/>
  <c r="H4164" i="9"/>
  <c r="I4164" i="9"/>
  <c r="H4165" i="9"/>
  <c r="I4165" i="9"/>
  <c r="H4166" i="9"/>
  <c r="I4166" i="9"/>
  <c r="H4167" i="9"/>
  <c r="I4167" i="9"/>
  <c r="H4168" i="9"/>
  <c r="I4168" i="9"/>
  <c r="H4169" i="9"/>
  <c r="I4169" i="9"/>
  <c r="H4170" i="9"/>
  <c r="I4170" i="9"/>
  <c r="H4171" i="9"/>
  <c r="I4171" i="9"/>
  <c r="H4172" i="9"/>
  <c r="I4172" i="9"/>
  <c r="H4173" i="9"/>
  <c r="I4173" i="9"/>
  <c r="H4174" i="9"/>
  <c r="I4174" i="9"/>
  <c r="H4175" i="9"/>
  <c r="I4175" i="9"/>
  <c r="H4176" i="9"/>
  <c r="I4176" i="9"/>
  <c r="H4177" i="9"/>
  <c r="I4177" i="9"/>
  <c r="H4178" i="9"/>
  <c r="I4178" i="9"/>
  <c r="H4179" i="9"/>
  <c r="I4179" i="9"/>
  <c r="H4180" i="9"/>
  <c r="I4180" i="9"/>
  <c r="H4181" i="9"/>
  <c r="I4181" i="9"/>
  <c r="H4182" i="9"/>
  <c r="I4182" i="9"/>
  <c r="H4183" i="9"/>
  <c r="I4183" i="9"/>
  <c r="H4184" i="9"/>
  <c r="I4184" i="9"/>
  <c r="H4185" i="9"/>
  <c r="I4185" i="9"/>
  <c r="H4186" i="9"/>
  <c r="I4186" i="9"/>
  <c r="H4187" i="9"/>
  <c r="I4187" i="9"/>
  <c r="H4188" i="9"/>
  <c r="I4188" i="9"/>
  <c r="H4189" i="9"/>
  <c r="I4189" i="9"/>
  <c r="H4190" i="9"/>
  <c r="I4190" i="9"/>
  <c r="H4191" i="9"/>
  <c r="I4191" i="9"/>
  <c r="H4192" i="9"/>
  <c r="I4192" i="9"/>
  <c r="H4193" i="9"/>
  <c r="I4193" i="9"/>
  <c r="H4194" i="9"/>
  <c r="I4194" i="9"/>
  <c r="H4195" i="9"/>
  <c r="I4195" i="9"/>
  <c r="H4196" i="9"/>
  <c r="I4196" i="9"/>
  <c r="H4197" i="9"/>
  <c r="I4197" i="9"/>
  <c r="H4198" i="9"/>
  <c r="I4198" i="9"/>
  <c r="H4199" i="9"/>
  <c r="I4199" i="9"/>
  <c r="H4200" i="9"/>
  <c r="I4200" i="9"/>
  <c r="H4201" i="9"/>
  <c r="I4201" i="9"/>
  <c r="H4202" i="9"/>
  <c r="I4202" i="9"/>
  <c r="H4203" i="9"/>
  <c r="I4203" i="9"/>
  <c r="H4204" i="9"/>
  <c r="I4204" i="9"/>
  <c r="H4205" i="9"/>
  <c r="I4205" i="9"/>
  <c r="H4206" i="9"/>
  <c r="I4206" i="9"/>
  <c r="H4207" i="9"/>
  <c r="I4207" i="9"/>
  <c r="H4208" i="9"/>
  <c r="I4208" i="9"/>
  <c r="H4209" i="9"/>
  <c r="I4209" i="9"/>
  <c r="H4210" i="9"/>
  <c r="I4210" i="9"/>
  <c r="H4211" i="9"/>
  <c r="I4211" i="9"/>
  <c r="H4212" i="9"/>
  <c r="I4212" i="9"/>
  <c r="H4213" i="9"/>
  <c r="I4213" i="9"/>
  <c r="H4214" i="9"/>
  <c r="I4214" i="9"/>
  <c r="H4215" i="9"/>
  <c r="I4215" i="9"/>
  <c r="H4216" i="9"/>
  <c r="I4216" i="9"/>
  <c r="H4217" i="9"/>
  <c r="I4217" i="9"/>
  <c r="H4218" i="9"/>
  <c r="I4218" i="9"/>
  <c r="H4219" i="9"/>
  <c r="I4219" i="9"/>
  <c r="H4220" i="9"/>
  <c r="I4220" i="9"/>
  <c r="H4221" i="9"/>
  <c r="I4221" i="9"/>
  <c r="H4222" i="9"/>
  <c r="I4222" i="9"/>
  <c r="H4223" i="9"/>
  <c r="I4223" i="9"/>
  <c r="H4224" i="9"/>
  <c r="I4224" i="9"/>
  <c r="H4225" i="9"/>
  <c r="I4225" i="9"/>
  <c r="H4226" i="9"/>
  <c r="I4226" i="9"/>
  <c r="H4227" i="9"/>
  <c r="I4227" i="9"/>
  <c r="H4228" i="9"/>
  <c r="I4228" i="9"/>
  <c r="H4229" i="9"/>
  <c r="I4229" i="9"/>
  <c r="H4230" i="9"/>
  <c r="I4230" i="9"/>
  <c r="H4231" i="9"/>
  <c r="I4231" i="9"/>
  <c r="H4232" i="9"/>
  <c r="I4232" i="9"/>
  <c r="H4233" i="9"/>
  <c r="I4233" i="9"/>
  <c r="H4234" i="9"/>
  <c r="I4234" i="9"/>
  <c r="H4235" i="9"/>
  <c r="I4235" i="9"/>
  <c r="H4236" i="9"/>
  <c r="I4236" i="9"/>
  <c r="H4237" i="9"/>
  <c r="I4237" i="9"/>
  <c r="H4238" i="9"/>
  <c r="I4238" i="9"/>
  <c r="H4239" i="9"/>
  <c r="I4239" i="9"/>
  <c r="H4240" i="9"/>
  <c r="I4240" i="9"/>
  <c r="H4241" i="9"/>
  <c r="I4241" i="9"/>
  <c r="H4242" i="9"/>
  <c r="I4242" i="9"/>
  <c r="H4243" i="9"/>
  <c r="I4243" i="9"/>
  <c r="H4244" i="9"/>
  <c r="I4244" i="9"/>
  <c r="H4245" i="9"/>
  <c r="I4245" i="9"/>
  <c r="H4246" i="9"/>
  <c r="I4246" i="9"/>
  <c r="H4247" i="9"/>
  <c r="I4247" i="9"/>
  <c r="H4248" i="9"/>
  <c r="I4248" i="9"/>
  <c r="H4249" i="9"/>
  <c r="I4249" i="9"/>
  <c r="H4250" i="9"/>
  <c r="I4250" i="9"/>
  <c r="H4251" i="9"/>
  <c r="I4251" i="9"/>
  <c r="H4252" i="9"/>
  <c r="I4252" i="9"/>
  <c r="H4253" i="9"/>
  <c r="I4253" i="9"/>
  <c r="H4254" i="9"/>
  <c r="I4254" i="9"/>
  <c r="H4255" i="9"/>
  <c r="I4255" i="9"/>
  <c r="H4256" i="9"/>
  <c r="I4256" i="9"/>
  <c r="H4257" i="9"/>
  <c r="I4257" i="9"/>
  <c r="H4258" i="9"/>
  <c r="I4258" i="9"/>
  <c r="H4259" i="9"/>
  <c r="I4259" i="9"/>
  <c r="H4260" i="9"/>
  <c r="I4260" i="9"/>
  <c r="H4261" i="9"/>
  <c r="I4261" i="9"/>
  <c r="H4262" i="9"/>
  <c r="I4262" i="9"/>
  <c r="H4263" i="9"/>
  <c r="I4263" i="9"/>
  <c r="H4264" i="9"/>
  <c r="I4264" i="9"/>
  <c r="H4265" i="9"/>
  <c r="I4265" i="9"/>
  <c r="H4266" i="9"/>
  <c r="I4266" i="9"/>
  <c r="H4267" i="9"/>
  <c r="I4267" i="9"/>
  <c r="H4268" i="9"/>
  <c r="I4268" i="9"/>
  <c r="H4269" i="9"/>
  <c r="I4269" i="9"/>
  <c r="H4270" i="9"/>
  <c r="I4270" i="9"/>
  <c r="H4271" i="9"/>
  <c r="I4271" i="9"/>
  <c r="H4272" i="9"/>
  <c r="I4272" i="9"/>
  <c r="H4273" i="9"/>
  <c r="I4273" i="9"/>
  <c r="H4274" i="9"/>
  <c r="I4274" i="9"/>
  <c r="H4275" i="9"/>
  <c r="I4275" i="9"/>
  <c r="H4276" i="9"/>
  <c r="I4276" i="9"/>
  <c r="H4277" i="9"/>
  <c r="I4277" i="9"/>
  <c r="H4278" i="9"/>
  <c r="I4278" i="9"/>
  <c r="H4279" i="9"/>
  <c r="I4279" i="9"/>
  <c r="H4280" i="9"/>
  <c r="I4280" i="9"/>
  <c r="H4281" i="9"/>
  <c r="I4281" i="9"/>
  <c r="H4282" i="9"/>
  <c r="I4282" i="9"/>
  <c r="H4283" i="9"/>
  <c r="I4283" i="9"/>
  <c r="H4284" i="9"/>
  <c r="I4284" i="9"/>
  <c r="H4285" i="9"/>
  <c r="I4285" i="9"/>
  <c r="H4286" i="9"/>
  <c r="I4286" i="9"/>
  <c r="H4287" i="9"/>
  <c r="I4287" i="9"/>
  <c r="H4288" i="9"/>
  <c r="I4288" i="9"/>
  <c r="H4289" i="9"/>
  <c r="I4289" i="9"/>
  <c r="H4290" i="9"/>
  <c r="I4290" i="9"/>
  <c r="H4291" i="9"/>
  <c r="I4291" i="9"/>
  <c r="H4292" i="9"/>
  <c r="I4292" i="9"/>
  <c r="H4293" i="9"/>
  <c r="I4293" i="9"/>
  <c r="H4294" i="9"/>
  <c r="I4294" i="9"/>
  <c r="H4295" i="9"/>
  <c r="I4295" i="9"/>
  <c r="H4296" i="9"/>
  <c r="I4296" i="9"/>
  <c r="H4297" i="9"/>
  <c r="I4297" i="9"/>
  <c r="H4298" i="9"/>
  <c r="I4298" i="9"/>
  <c r="H4299" i="9"/>
  <c r="I4299" i="9"/>
  <c r="H4300" i="9"/>
  <c r="I4300" i="9"/>
  <c r="H4301" i="9"/>
  <c r="I4301" i="9"/>
  <c r="H4302" i="9"/>
  <c r="I4302" i="9"/>
  <c r="H4303" i="9"/>
  <c r="I4303" i="9"/>
  <c r="H4304" i="9"/>
  <c r="I4304" i="9"/>
  <c r="H4305" i="9"/>
  <c r="I4305" i="9"/>
  <c r="H4306" i="9"/>
  <c r="I4306" i="9"/>
  <c r="H4307" i="9"/>
  <c r="I4307" i="9"/>
  <c r="H4308" i="9"/>
  <c r="I4308" i="9"/>
  <c r="H4309" i="9"/>
  <c r="I4309" i="9"/>
  <c r="H4310" i="9"/>
  <c r="I4310" i="9"/>
  <c r="H4311" i="9"/>
  <c r="I4311" i="9"/>
  <c r="H4312" i="9"/>
  <c r="I4312" i="9"/>
  <c r="H4313" i="9"/>
  <c r="I4313" i="9"/>
  <c r="H4314" i="9"/>
  <c r="I4314" i="9"/>
  <c r="H4315" i="9"/>
  <c r="I4315" i="9"/>
  <c r="H4316" i="9"/>
  <c r="I4316" i="9"/>
  <c r="H4317" i="9"/>
  <c r="I4317" i="9"/>
  <c r="H4318" i="9"/>
  <c r="I4318" i="9"/>
  <c r="H4319" i="9"/>
  <c r="I4319" i="9"/>
  <c r="H4320" i="9"/>
  <c r="I4320" i="9"/>
  <c r="H4321" i="9"/>
  <c r="I4321" i="9"/>
  <c r="H4322" i="9"/>
  <c r="I4322" i="9"/>
  <c r="H4323" i="9"/>
  <c r="I4323" i="9"/>
  <c r="H4324" i="9"/>
  <c r="I4324" i="9"/>
  <c r="H4325" i="9"/>
  <c r="I4325" i="9"/>
  <c r="H4326" i="9"/>
  <c r="I4326" i="9"/>
  <c r="H4327" i="9"/>
  <c r="I4327" i="9"/>
  <c r="H4328" i="9"/>
  <c r="I4328" i="9"/>
  <c r="H4329" i="9"/>
  <c r="I4329" i="9"/>
  <c r="H4330" i="9"/>
  <c r="I4330" i="9"/>
  <c r="H4331" i="9"/>
  <c r="I4331" i="9"/>
  <c r="H4332" i="9"/>
  <c r="I4332" i="9"/>
  <c r="H4333" i="9"/>
  <c r="I4333" i="9"/>
  <c r="H4334" i="9"/>
  <c r="I4334" i="9"/>
  <c r="H4335" i="9"/>
  <c r="I4335" i="9"/>
  <c r="H4336" i="9"/>
  <c r="I4336" i="9"/>
  <c r="H4337" i="9"/>
  <c r="I4337" i="9"/>
  <c r="H4338" i="9"/>
  <c r="I4338" i="9"/>
  <c r="H4339" i="9"/>
  <c r="I4339" i="9"/>
  <c r="H4340" i="9"/>
  <c r="I4340" i="9"/>
  <c r="H4341" i="9"/>
  <c r="I4341" i="9"/>
  <c r="H4342" i="9"/>
  <c r="I4342" i="9"/>
  <c r="H4343" i="9"/>
  <c r="I4343" i="9"/>
  <c r="H4344" i="9"/>
  <c r="I4344" i="9"/>
  <c r="H4345" i="9"/>
  <c r="I4345" i="9"/>
  <c r="H4346" i="9"/>
  <c r="I4346" i="9"/>
  <c r="H4347" i="9"/>
  <c r="I4347" i="9"/>
  <c r="H4348" i="9"/>
  <c r="I4348" i="9"/>
  <c r="H4349" i="9"/>
  <c r="I4349" i="9"/>
  <c r="H4350" i="9"/>
  <c r="I4350" i="9"/>
  <c r="H4351" i="9"/>
  <c r="I4351" i="9"/>
  <c r="H4352" i="9"/>
  <c r="I4352" i="9"/>
  <c r="H4353" i="9"/>
  <c r="I4353" i="9"/>
  <c r="H4354" i="9"/>
  <c r="I4354" i="9"/>
  <c r="H4355" i="9"/>
  <c r="I4355" i="9"/>
  <c r="H4356" i="9"/>
  <c r="I4356" i="9"/>
  <c r="H4357" i="9"/>
  <c r="I4357" i="9"/>
  <c r="H4358" i="9"/>
  <c r="I4358" i="9"/>
  <c r="H4359" i="9"/>
  <c r="I4359" i="9"/>
  <c r="H4360" i="9"/>
  <c r="I4360" i="9"/>
  <c r="H4361" i="9"/>
  <c r="I4361" i="9"/>
  <c r="H4362" i="9"/>
  <c r="I4362" i="9"/>
  <c r="H4363" i="9"/>
  <c r="I4363" i="9"/>
  <c r="H4364" i="9"/>
  <c r="I4364" i="9"/>
  <c r="H4365" i="9"/>
  <c r="I4365" i="9"/>
  <c r="H4366" i="9"/>
  <c r="I4366" i="9"/>
  <c r="H4367" i="9"/>
  <c r="I4367" i="9"/>
  <c r="H4368" i="9"/>
  <c r="I4368" i="9"/>
  <c r="H4369" i="9"/>
  <c r="I4369" i="9"/>
  <c r="H4370" i="9"/>
  <c r="I4370" i="9"/>
  <c r="H4371" i="9"/>
  <c r="I4371" i="9"/>
  <c r="H4372" i="9"/>
  <c r="I4372" i="9"/>
  <c r="H4373" i="9"/>
  <c r="I4373" i="9"/>
  <c r="H4374" i="9"/>
  <c r="I4374" i="9"/>
  <c r="H4375" i="9"/>
  <c r="I4375" i="9"/>
  <c r="H4376" i="9"/>
  <c r="I4376" i="9"/>
  <c r="H4377" i="9"/>
  <c r="I4377" i="9"/>
  <c r="H4378" i="9"/>
  <c r="I4378" i="9"/>
  <c r="H4379" i="9"/>
  <c r="I4379" i="9"/>
  <c r="H4380" i="9"/>
  <c r="I4380" i="9"/>
  <c r="H4381" i="9"/>
  <c r="I4381" i="9"/>
  <c r="H4382" i="9"/>
  <c r="I4382" i="9"/>
  <c r="H4383" i="9"/>
  <c r="I4383" i="9"/>
  <c r="H4384" i="9"/>
  <c r="I4384" i="9"/>
  <c r="H4385" i="9"/>
  <c r="I4385" i="9"/>
  <c r="H4386" i="9"/>
  <c r="I4386" i="9"/>
  <c r="H4387" i="9"/>
  <c r="I4387" i="9"/>
  <c r="H4388" i="9"/>
  <c r="I4388" i="9"/>
  <c r="H4389" i="9"/>
  <c r="I4389" i="9"/>
  <c r="H4390" i="9"/>
  <c r="I4390" i="9"/>
  <c r="H4391" i="9"/>
  <c r="I4391" i="9"/>
  <c r="H4392" i="9"/>
  <c r="I4392" i="9"/>
  <c r="H4393" i="9"/>
  <c r="I4393" i="9"/>
  <c r="H4394" i="9"/>
  <c r="I4394" i="9"/>
  <c r="H4395" i="9"/>
  <c r="I4395" i="9"/>
  <c r="H4396" i="9"/>
  <c r="I4396" i="9"/>
  <c r="H4397" i="9"/>
  <c r="I4397" i="9"/>
  <c r="H4398" i="9"/>
  <c r="I4398" i="9"/>
  <c r="H4399" i="9"/>
  <c r="I4399" i="9"/>
  <c r="H4400" i="9"/>
  <c r="I4400" i="9"/>
  <c r="H4401" i="9"/>
  <c r="I4401" i="9"/>
  <c r="H4402" i="9"/>
  <c r="I4402" i="9"/>
  <c r="H4403" i="9"/>
  <c r="I4403" i="9"/>
  <c r="H4404" i="9"/>
  <c r="I4404" i="9"/>
  <c r="H4405" i="9"/>
  <c r="I4405" i="9"/>
  <c r="H4406" i="9"/>
  <c r="I4406" i="9"/>
  <c r="H4407" i="9"/>
  <c r="I4407" i="9"/>
  <c r="H4408" i="9"/>
  <c r="I4408" i="9"/>
  <c r="H4409" i="9"/>
  <c r="I4409" i="9"/>
  <c r="H4410" i="9"/>
  <c r="I4410" i="9"/>
  <c r="H4411" i="9"/>
  <c r="I4411" i="9"/>
  <c r="H4412" i="9"/>
  <c r="I4412" i="9"/>
  <c r="H4413" i="9"/>
  <c r="I4413" i="9"/>
  <c r="H4414" i="9"/>
  <c r="I4414" i="9"/>
  <c r="H4415" i="9"/>
  <c r="I4415" i="9"/>
  <c r="H4416" i="9"/>
  <c r="I4416" i="9"/>
  <c r="H4417" i="9"/>
  <c r="I4417" i="9"/>
  <c r="H4418" i="9"/>
  <c r="I4418" i="9"/>
  <c r="H4419" i="9"/>
  <c r="I4419" i="9"/>
  <c r="H4420" i="9"/>
  <c r="I4420" i="9"/>
  <c r="H4421" i="9"/>
  <c r="I4421" i="9"/>
  <c r="H4422" i="9"/>
  <c r="I4422" i="9"/>
  <c r="H4423" i="9"/>
  <c r="I4423" i="9"/>
  <c r="H4424" i="9"/>
  <c r="I4424" i="9"/>
  <c r="H4425" i="9"/>
  <c r="I4425" i="9"/>
  <c r="H4426" i="9"/>
  <c r="I4426" i="9"/>
  <c r="H4427" i="9"/>
  <c r="I4427" i="9"/>
  <c r="H4428" i="9"/>
  <c r="I4428" i="9"/>
  <c r="H4429" i="9"/>
  <c r="I4429" i="9"/>
  <c r="H4430" i="9"/>
  <c r="I4430" i="9"/>
  <c r="H4431" i="9"/>
  <c r="I4431" i="9"/>
  <c r="H4432" i="9"/>
  <c r="I4432" i="9"/>
  <c r="H4433" i="9"/>
  <c r="I4433" i="9"/>
  <c r="H4434" i="9"/>
  <c r="I4434" i="9"/>
  <c r="H4435" i="9"/>
  <c r="I4435" i="9"/>
  <c r="H4436" i="9"/>
  <c r="I4436" i="9"/>
  <c r="H4437" i="9"/>
  <c r="I4437" i="9"/>
  <c r="H4438" i="9"/>
  <c r="I4438" i="9"/>
  <c r="H4439" i="9"/>
  <c r="I4439" i="9"/>
  <c r="H4440" i="9"/>
  <c r="I4440" i="9"/>
  <c r="H4441" i="9"/>
  <c r="I4441" i="9"/>
  <c r="H4442" i="9"/>
  <c r="I4442" i="9"/>
  <c r="H4443" i="9"/>
  <c r="I4443" i="9"/>
  <c r="H4444" i="9"/>
  <c r="I4444" i="9"/>
  <c r="H4445" i="9"/>
  <c r="I4445" i="9"/>
  <c r="H4446" i="9"/>
  <c r="I4446" i="9"/>
  <c r="H4447" i="9"/>
  <c r="I4447" i="9"/>
  <c r="H4448" i="9"/>
  <c r="I4448" i="9"/>
  <c r="H4449" i="9"/>
  <c r="I4449" i="9"/>
  <c r="H4450" i="9"/>
  <c r="I4450" i="9"/>
  <c r="H4451" i="9"/>
  <c r="I4451" i="9"/>
  <c r="H4452" i="9"/>
  <c r="I4452" i="9"/>
  <c r="H4453" i="9"/>
  <c r="I4453" i="9"/>
  <c r="H4454" i="9"/>
  <c r="I4454" i="9"/>
  <c r="H4455" i="9"/>
  <c r="I4455" i="9"/>
  <c r="H4456" i="9"/>
  <c r="I4456" i="9"/>
  <c r="H4457" i="9"/>
  <c r="I4457" i="9"/>
  <c r="H4458" i="9"/>
  <c r="I4458" i="9"/>
  <c r="H4459" i="9"/>
  <c r="I4459" i="9"/>
  <c r="H4460" i="9"/>
  <c r="I4460" i="9"/>
  <c r="H4461" i="9"/>
  <c r="I4461" i="9"/>
  <c r="H4462" i="9"/>
  <c r="I4462" i="9"/>
  <c r="H4463" i="9"/>
  <c r="I4463" i="9"/>
  <c r="H4464" i="9"/>
  <c r="I4464" i="9"/>
  <c r="H4465" i="9"/>
  <c r="I4465" i="9"/>
  <c r="H4466" i="9"/>
  <c r="I4466" i="9"/>
  <c r="H4467" i="9"/>
  <c r="I4467" i="9"/>
  <c r="H4468" i="9"/>
  <c r="I4468" i="9"/>
  <c r="H4469" i="9"/>
  <c r="I4469" i="9"/>
  <c r="H4470" i="9"/>
  <c r="I4470" i="9"/>
  <c r="H4471" i="9"/>
  <c r="I4471" i="9"/>
  <c r="H4472" i="9"/>
  <c r="I4472" i="9"/>
  <c r="H4473" i="9"/>
  <c r="I4473" i="9"/>
  <c r="H4474" i="9"/>
  <c r="I4474" i="9"/>
  <c r="H4475" i="9"/>
  <c r="I4475" i="9"/>
  <c r="H4476" i="9"/>
  <c r="I4476" i="9"/>
  <c r="H4477" i="9"/>
  <c r="I4477" i="9"/>
  <c r="H4478" i="9"/>
  <c r="I4478" i="9"/>
  <c r="H4479" i="9"/>
  <c r="I4479" i="9"/>
  <c r="H4480" i="9"/>
  <c r="I4480" i="9"/>
  <c r="H4481" i="9"/>
  <c r="I4481" i="9"/>
  <c r="H4482" i="9"/>
  <c r="I4482" i="9"/>
  <c r="H4483" i="9"/>
  <c r="I4483" i="9"/>
  <c r="H4484" i="9"/>
  <c r="I4484" i="9"/>
  <c r="H4485" i="9"/>
  <c r="I4485" i="9"/>
  <c r="H4486" i="9"/>
  <c r="I4486" i="9"/>
  <c r="H4487" i="9"/>
  <c r="I4487" i="9"/>
  <c r="H4488" i="9"/>
  <c r="I4488" i="9"/>
  <c r="H4489" i="9"/>
  <c r="I4489" i="9"/>
  <c r="H4490" i="9"/>
  <c r="I4490" i="9"/>
  <c r="H4491" i="9"/>
  <c r="I4491" i="9"/>
  <c r="H4492" i="9"/>
  <c r="I4492" i="9"/>
  <c r="H4493" i="9"/>
  <c r="I4493" i="9"/>
  <c r="H4494" i="9"/>
  <c r="I4494" i="9"/>
  <c r="H4495" i="9"/>
  <c r="I4495" i="9"/>
  <c r="H4496" i="9"/>
  <c r="I4496" i="9"/>
  <c r="H4497" i="9"/>
  <c r="I4497" i="9"/>
  <c r="H4498" i="9"/>
  <c r="I4498" i="9"/>
  <c r="H4499" i="9"/>
  <c r="I4499" i="9"/>
  <c r="H4500" i="9"/>
  <c r="I4500" i="9"/>
  <c r="H4501" i="9"/>
  <c r="I4501" i="9"/>
  <c r="H4502" i="9"/>
  <c r="I4502" i="9"/>
  <c r="H4503" i="9"/>
  <c r="I4503" i="9"/>
  <c r="H4504" i="9"/>
  <c r="I4504" i="9"/>
  <c r="H4505" i="9"/>
  <c r="I4505" i="9"/>
  <c r="H4506" i="9"/>
  <c r="I4506" i="9"/>
  <c r="H4507" i="9"/>
  <c r="I4507" i="9"/>
  <c r="H4508" i="9"/>
  <c r="I4508" i="9"/>
  <c r="H4509" i="9"/>
  <c r="I4509" i="9"/>
  <c r="H4510" i="9"/>
  <c r="I4510" i="9"/>
  <c r="H4511" i="9"/>
  <c r="I4511" i="9"/>
  <c r="H4512" i="9"/>
  <c r="I4512" i="9"/>
  <c r="H4513" i="9"/>
  <c r="I4513" i="9"/>
  <c r="H4514" i="9"/>
  <c r="I4514" i="9"/>
  <c r="H4515" i="9"/>
  <c r="I4515" i="9"/>
  <c r="H4516" i="9"/>
  <c r="I4516" i="9"/>
  <c r="H4517" i="9"/>
  <c r="I4517" i="9"/>
  <c r="H4518" i="9"/>
  <c r="I4518" i="9"/>
  <c r="H4519" i="9"/>
  <c r="I4519" i="9"/>
  <c r="H4520" i="9"/>
  <c r="I4520" i="9"/>
  <c r="H4521" i="9"/>
  <c r="I4521" i="9"/>
  <c r="H4522" i="9"/>
  <c r="I4522" i="9"/>
  <c r="H4523" i="9"/>
  <c r="I4523" i="9"/>
  <c r="H4524" i="9"/>
  <c r="I4524" i="9"/>
  <c r="H4525" i="9"/>
  <c r="I4525" i="9"/>
  <c r="H4526" i="9"/>
  <c r="I4526" i="9"/>
  <c r="H4527" i="9"/>
  <c r="I4527" i="9"/>
  <c r="H4528" i="9"/>
  <c r="I4528" i="9"/>
  <c r="H4529" i="9"/>
  <c r="I4529" i="9"/>
  <c r="H4530" i="9"/>
  <c r="I4530" i="9"/>
  <c r="H4531" i="9"/>
  <c r="I4531" i="9"/>
  <c r="H4532" i="9"/>
  <c r="I4532" i="9"/>
  <c r="H4533" i="9"/>
  <c r="I4533" i="9"/>
  <c r="H4534" i="9"/>
  <c r="I4534" i="9"/>
  <c r="H4535" i="9"/>
  <c r="I4535" i="9"/>
  <c r="H4536" i="9"/>
  <c r="I4536" i="9"/>
  <c r="H4537" i="9"/>
  <c r="I4537" i="9"/>
  <c r="H4538" i="9"/>
  <c r="I4538" i="9"/>
  <c r="H4539" i="9"/>
  <c r="I4539" i="9"/>
  <c r="H4540" i="9"/>
  <c r="I4540" i="9"/>
  <c r="H4541" i="9"/>
  <c r="I4541" i="9"/>
  <c r="H4542" i="9"/>
  <c r="I4542" i="9"/>
  <c r="H4543" i="9"/>
  <c r="I4543" i="9"/>
  <c r="H4544" i="9"/>
  <c r="I4544" i="9"/>
  <c r="H4545" i="9"/>
  <c r="I4545" i="9"/>
  <c r="H4546" i="9"/>
  <c r="I4546" i="9"/>
  <c r="H4547" i="9"/>
  <c r="I4547" i="9"/>
  <c r="H4548" i="9"/>
  <c r="I4548" i="9"/>
  <c r="H4549" i="9"/>
  <c r="I4549" i="9"/>
  <c r="H4550" i="9"/>
  <c r="I4550" i="9"/>
  <c r="H4551" i="9"/>
  <c r="I4551" i="9"/>
  <c r="H4552" i="9"/>
  <c r="I4552" i="9"/>
  <c r="H4553" i="9"/>
  <c r="I4553" i="9"/>
  <c r="H4554" i="9"/>
  <c r="I4554" i="9"/>
  <c r="H4555" i="9"/>
  <c r="I4555" i="9"/>
  <c r="H4556" i="9"/>
  <c r="I4556" i="9"/>
  <c r="H4557" i="9"/>
  <c r="I4557" i="9"/>
  <c r="H4558" i="9"/>
  <c r="I4558" i="9"/>
  <c r="H4559" i="9"/>
  <c r="I4559" i="9"/>
  <c r="H4560" i="9"/>
  <c r="I4560" i="9"/>
  <c r="H4561" i="9"/>
  <c r="I4561" i="9"/>
  <c r="H4562" i="9"/>
  <c r="I4562" i="9"/>
  <c r="H4563" i="9"/>
  <c r="I4563" i="9"/>
  <c r="H4564" i="9"/>
  <c r="I4564" i="9"/>
  <c r="H4565" i="9"/>
  <c r="I4565" i="9"/>
  <c r="H4566" i="9"/>
  <c r="I4566" i="9"/>
  <c r="H4567" i="9"/>
  <c r="I4567" i="9"/>
  <c r="H4568" i="9"/>
  <c r="I4568" i="9"/>
  <c r="H4569" i="9"/>
  <c r="I4569" i="9"/>
  <c r="H4570" i="9"/>
  <c r="I4570" i="9"/>
  <c r="H4571" i="9"/>
  <c r="I4571" i="9"/>
  <c r="H4572" i="9"/>
  <c r="I4572" i="9"/>
  <c r="H4573" i="9"/>
  <c r="I4573" i="9"/>
  <c r="H4574" i="9"/>
  <c r="I4574" i="9"/>
  <c r="H4575" i="9"/>
  <c r="I4575" i="9"/>
  <c r="H4576" i="9"/>
  <c r="I4576" i="9"/>
  <c r="H4577" i="9"/>
  <c r="I4577" i="9"/>
  <c r="H4578" i="9"/>
  <c r="I4578" i="9"/>
  <c r="H4579" i="9"/>
  <c r="I4579" i="9"/>
  <c r="H4580" i="9"/>
  <c r="I4580" i="9"/>
  <c r="H4581" i="9"/>
  <c r="I4581" i="9"/>
  <c r="H4582" i="9"/>
  <c r="I4582" i="9"/>
  <c r="H4583" i="9"/>
  <c r="I4583" i="9"/>
  <c r="H4584" i="9"/>
  <c r="I4584" i="9"/>
  <c r="H4585" i="9"/>
  <c r="I4585" i="9"/>
  <c r="H4586" i="9"/>
  <c r="I4586" i="9"/>
  <c r="H4587" i="9"/>
  <c r="I4587" i="9"/>
  <c r="H4588" i="9"/>
  <c r="I4588" i="9"/>
  <c r="H4589" i="9"/>
  <c r="I4589" i="9"/>
  <c r="H4590" i="9"/>
  <c r="I4590" i="9"/>
  <c r="H4591" i="9"/>
  <c r="I4591" i="9"/>
  <c r="H4592" i="9"/>
  <c r="I4592" i="9"/>
  <c r="H4593" i="9"/>
  <c r="I4593" i="9"/>
  <c r="H4594" i="9"/>
  <c r="I4594" i="9"/>
  <c r="H4595" i="9"/>
  <c r="I4595" i="9"/>
  <c r="H4596" i="9"/>
  <c r="I4596" i="9"/>
  <c r="H4597" i="9"/>
  <c r="I4597" i="9"/>
  <c r="H4598" i="9"/>
  <c r="I4598" i="9"/>
  <c r="H4599" i="9"/>
  <c r="I4599" i="9"/>
  <c r="H4600" i="9"/>
  <c r="I4600" i="9"/>
  <c r="H4601" i="9"/>
  <c r="I4601" i="9"/>
  <c r="H4602" i="9"/>
  <c r="I4602" i="9"/>
  <c r="H4603" i="9"/>
  <c r="I4603" i="9"/>
  <c r="H4604" i="9"/>
  <c r="I4604" i="9"/>
  <c r="H4605" i="9"/>
  <c r="I4605" i="9"/>
  <c r="H4606" i="9"/>
  <c r="I4606" i="9"/>
  <c r="H4607" i="9"/>
  <c r="I4607" i="9"/>
  <c r="H4608" i="9"/>
  <c r="I4608" i="9"/>
  <c r="H4609" i="9"/>
  <c r="I4609" i="9"/>
  <c r="H4610" i="9"/>
  <c r="I4610" i="9"/>
  <c r="H4611" i="9"/>
  <c r="I4611" i="9"/>
  <c r="H4612" i="9"/>
  <c r="I4612" i="9"/>
  <c r="H4613" i="9"/>
  <c r="I4613" i="9"/>
  <c r="H4614" i="9"/>
  <c r="I4614" i="9"/>
  <c r="H4615" i="9"/>
  <c r="I4615" i="9"/>
  <c r="H4616" i="9"/>
  <c r="I4616" i="9"/>
  <c r="H4617" i="9"/>
  <c r="I4617" i="9"/>
  <c r="H4618" i="9"/>
  <c r="I4618" i="9"/>
  <c r="H4619" i="9"/>
  <c r="I4619" i="9"/>
  <c r="H4620" i="9"/>
  <c r="I4620" i="9"/>
  <c r="H4621" i="9"/>
  <c r="I4621" i="9"/>
  <c r="H4622" i="9"/>
  <c r="I4622" i="9"/>
  <c r="H4623" i="9"/>
  <c r="I4623" i="9"/>
  <c r="H4624" i="9"/>
  <c r="I4624" i="9"/>
  <c r="H4625" i="9"/>
  <c r="I4625" i="9"/>
  <c r="H4626" i="9"/>
  <c r="I4626" i="9"/>
  <c r="H4627" i="9"/>
  <c r="I4627" i="9"/>
  <c r="H4628" i="9"/>
  <c r="I4628" i="9"/>
  <c r="H4629" i="9"/>
  <c r="I4629" i="9"/>
  <c r="H4630" i="9"/>
  <c r="I4630" i="9"/>
  <c r="H4631" i="9"/>
  <c r="I4631" i="9"/>
  <c r="H4632" i="9"/>
  <c r="I4632" i="9"/>
  <c r="H4633" i="9"/>
  <c r="I4633" i="9"/>
  <c r="H4634" i="9"/>
  <c r="I4634" i="9"/>
  <c r="H4635" i="9"/>
  <c r="I4635" i="9"/>
  <c r="H4636" i="9"/>
  <c r="I4636" i="9"/>
  <c r="H4637" i="9"/>
  <c r="I4637" i="9"/>
  <c r="H4638" i="9"/>
  <c r="I4638" i="9"/>
  <c r="H4639" i="9"/>
  <c r="I4639" i="9"/>
  <c r="H4640" i="9"/>
  <c r="I4640" i="9"/>
  <c r="H4641" i="9"/>
  <c r="I4641" i="9"/>
  <c r="H4642" i="9"/>
  <c r="I4642" i="9"/>
  <c r="H4643" i="9"/>
  <c r="I4643" i="9"/>
  <c r="H4644" i="9"/>
  <c r="I4644" i="9"/>
  <c r="H4645" i="9"/>
  <c r="I4645" i="9"/>
  <c r="H4646" i="9"/>
  <c r="I4646" i="9"/>
  <c r="H4647" i="9"/>
  <c r="I4647" i="9"/>
  <c r="H4648" i="9"/>
  <c r="I4648" i="9"/>
  <c r="H4649" i="9"/>
  <c r="I4649" i="9"/>
  <c r="H4650" i="9"/>
  <c r="I4650" i="9"/>
  <c r="H4651" i="9"/>
  <c r="I4651" i="9"/>
  <c r="H4652" i="9"/>
  <c r="I4652" i="9"/>
  <c r="H4653" i="9"/>
  <c r="I4653" i="9"/>
  <c r="H4654" i="9"/>
  <c r="I4654" i="9"/>
  <c r="H4655" i="9"/>
  <c r="I4655" i="9"/>
  <c r="H4656" i="9"/>
  <c r="I4656" i="9"/>
  <c r="H4657" i="9"/>
  <c r="I4657" i="9"/>
  <c r="H4658" i="9"/>
  <c r="I4658" i="9"/>
  <c r="H4659" i="9"/>
  <c r="I4659" i="9"/>
  <c r="H4660" i="9"/>
  <c r="I4660" i="9"/>
  <c r="H4661" i="9"/>
  <c r="I4661" i="9"/>
  <c r="H4662" i="9"/>
  <c r="I4662" i="9"/>
  <c r="H4663" i="9"/>
  <c r="I4663" i="9"/>
  <c r="H4664" i="9"/>
  <c r="I4664" i="9"/>
  <c r="H4665" i="9"/>
  <c r="I4665" i="9"/>
  <c r="H4666" i="9"/>
  <c r="I4666" i="9"/>
  <c r="H4667" i="9"/>
  <c r="I4667" i="9"/>
  <c r="H4668" i="9"/>
  <c r="I4668" i="9"/>
  <c r="H4669" i="9"/>
  <c r="I4669" i="9"/>
  <c r="H4670" i="9"/>
  <c r="I4670" i="9"/>
  <c r="H4671" i="9"/>
  <c r="I4671" i="9"/>
  <c r="H4672" i="9"/>
  <c r="I4672" i="9"/>
  <c r="H4673" i="9"/>
  <c r="I4673" i="9"/>
  <c r="H4674" i="9"/>
  <c r="I4674" i="9"/>
  <c r="H4675" i="9"/>
  <c r="I4675" i="9"/>
  <c r="H4676" i="9"/>
  <c r="I4676" i="9"/>
  <c r="H4677" i="9"/>
  <c r="I4677" i="9"/>
  <c r="H4678" i="9"/>
  <c r="I4678" i="9"/>
  <c r="H4679" i="9"/>
  <c r="I4679" i="9"/>
  <c r="H4680" i="9"/>
  <c r="I4680" i="9"/>
  <c r="H4681" i="9"/>
  <c r="I4681" i="9"/>
  <c r="H4682" i="9"/>
  <c r="I4682" i="9"/>
  <c r="H4683" i="9"/>
  <c r="I4683" i="9"/>
  <c r="H4684" i="9"/>
  <c r="I4684" i="9"/>
  <c r="H4685" i="9"/>
  <c r="I4685" i="9"/>
  <c r="H4686" i="9"/>
  <c r="I4686" i="9"/>
  <c r="H4687" i="9"/>
  <c r="I4687" i="9"/>
  <c r="H4688" i="9"/>
  <c r="I4688" i="9"/>
  <c r="H4689" i="9"/>
  <c r="I4689" i="9"/>
  <c r="H4690" i="9"/>
  <c r="I4690" i="9"/>
  <c r="H4691" i="9"/>
  <c r="I4691" i="9"/>
  <c r="H4692" i="9"/>
  <c r="I4692" i="9"/>
  <c r="H4693" i="9"/>
  <c r="I4693" i="9"/>
  <c r="H4694" i="9"/>
  <c r="I4694" i="9"/>
  <c r="H4695" i="9"/>
  <c r="I4695" i="9"/>
  <c r="H4696" i="9"/>
  <c r="I4696" i="9"/>
  <c r="H4697" i="9"/>
  <c r="I4697" i="9"/>
  <c r="H4698" i="9"/>
  <c r="I4698" i="9"/>
  <c r="H4699" i="9"/>
  <c r="I4699" i="9"/>
  <c r="H4700" i="9"/>
  <c r="I4700" i="9"/>
  <c r="H4701" i="9"/>
  <c r="I4701" i="9"/>
  <c r="H4702" i="9"/>
  <c r="I4702" i="9"/>
  <c r="H4703" i="9"/>
  <c r="I4703" i="9"/>
  <c r="H4704" i="9"/>
  <c r="I4704" i="9"/>
  <c r="H4705" i="9"/>
  <c r="I4705" i="9"/>
  <c r="H4706" i="9"/>
  <c r="I4706" i="9"/>
  <c r="H4707" i="9"/>
  <c r="I4707" i="9"/>
  <c r="H4708" i="9"/>
  <c r="I4708" i="9"/>
  <c r="H4709" i="9"/>
  <c r="I4709" i="9"/>
  <c r="H4710" i="9"/>
  <c r="I4710" i="9"/>
  <c r="H4711" i="9"/>
  <c r="I4711" i="9"/>
  <c r="H4712" i="9"/>
  <c r="I4712" i="9"/>
  <c r="H4713" i="9"/>
  <c r="I4713" i="9"/>
  <c r="H4714" i="9"/>
  <c r="I4714" i="9"/>
  <c r="H4715" i="9"/>
  <c r="I4715" i="9"/>
  <c r="H4716" i="9"/>
  <c r="I4716" i="9"/>
  <c r="H4717" i="9"/>
  <c r="I4717" i="9"/>
  <c r="H4718" i="9"/>
  <c r="I4718" i="9"/>
  <c r="H4719" i="9"/>
  <c r="I4719" i="9"/>
  <c r="H4720" i="9"/>
  <c r="I4720" i="9"/>
  <c r="H4721" i="9"/>
  <c r="I4721" i="9"/>
  <c r="H4722" i="9"/>
  <c r="I4722" i="9"/>
  <c r="H4723" i="9"/>
  <c r="I4723" i="9"/>
  <c r="H4724" i="9"/>
  <c r="I4724" i="9"/>
  <c r="H4725" i="9"/>
  <c r="I4725" i="9"/>
  <c r="H4726" i="9"/>
  <c r="I4726" i="9"/>
  <c r="H4727" i="9"/>
  <c r="I4727" i="9"/>
  <c r="H4728" i="9"/>
  <c r="I4728" i="9"/>
  <c r="H4729" i="9"/>
  <c r="I4729" i="9"/>
  <c r="H4730" i="9"/>
  <c r="I4730" i="9"/>
  <c r="H4731" i="9"/>
  <c r="I4731" i="9"/>
  <c r="H4732" i="9"/>
  <c r="I4732" i="9"/>
  <c r="H4733" i="9"/>
  <c r="I4733" i="9"/>
  <c r="H4734" i="9"/>
  <c r="I4734" i="9"/>
  <c r="H4735" i="9"/>
  <c r="I4735" i="9"/>
  <c r="H4736" i="9"/>
  <c r="I4736" i="9"/>
  <c r="H4737" i="9"/>
  <c r="I4737" i="9"/>
  <c r="H4738" i="9"/>
  <c r="I4738" i="9"/>
  <c r="H4739" i="9"/>
  <c r="I4739" i="9"/>
  <c r="H4740" i="9"/>
  <c r="I4740" i="9"/>
  <c r="H4741" i="9"/>
  <c r="I4741" i="9"/>
  <c r="H4742" i="9"/>
  <c r="I4742" i="9"/>
  <c r="H4743" i="9"/>
  <c r="I4743" i="9"/>
  <c r="H4744" i="9"/>
  <c r="I4744" i="9"/>
  <c r="H4745" i="9"/>
  <c r="I4745" i="9"/>
  <c r="H4746" i="9"/>
  <c r="I4746" i="9"/>
  <c r="H4747" i="9"/>
  <c r="I4747" i="9"/>
  <c r="H4748" i="9"/>
  <c r="I4748" i="9"/>
  <c r="H4749" i="9"/>
  <c r="I4749" i="9"/>
  <c r="H4750" i="9"/>
  <c r="I4750" i="9"/>
  <c r="H4751" i="9"/>
  <c r="I4751" i="9"/>
  <c r="H4752" i="9"/>
  <c r="I4752" i="9"/>
  <c r="H4753" i="9"/>
  <c r="I4753" i="9"/>
  <c r="H4754" i="9"/>
  <c r="I4754" i="9"/>
  <c r="H4755" i="9"/>
  <c r="I4755" i="9"/>
  <c r="H4756" i="9"/>
  <c r="I4756" i="9"/>
  <c r="H4757" i="9"/>
  <c r="I4757" i="9"/>
  <c r="H4758" i="9"/>
  <c r="I4758" i="9"/>
  <c r="H4759" i="9"/>
  <c r="I4759" i="9"/>
  <c r="H4760" i="9"/>
  <c r="I4760" i="9"/>
  <c r="H4761" i="9"/>
  <c r="I4761" i="9"/>
  <c r="H4762" i="9"/>
  <c r="I4762" i="9"/>
  <c r="H4763" i="9"/>
  <c r="I4763" i="9"/>
  <c r="H4764" i="9"/>
  <c r="I4764" i="9"/>
  <c r="H4765" i="9"/>
  <c r="I4765" i="9"/>
  <c r="H4766" i="9"/>
  <c r="I4766" i="9"/>
  <c r="H4767" i="9"/>
  <c r="I4767" i="9"/>
  <c r="H4768" i="9"/>
  <c r="I4768" i="9"/>
  <c r="H4769" i="9"/>
  <c r="I4769" i="9"/>
  <c r="H4770" i="9"/>
  <c r="I4770" i="9"/>
  <c r="H4771" i="9"/>
  <c r="I4771" i="9"/>
  <c r="H4772" i="9"/>
  <c r="I4772" i="9"/>
  <c r="H4773" i="9"/>
  <c r="I4773" i="9"/>
  <c r="H4774" i="9"/>
  <c r="I4774" i="9"/>
  <c r="H4775" i="9"/>
  <c r="I4775" i="9"/>
  <c r="H4776" i="9"/>
  <c r="I4776" i="9"/>
  <c r="H4777" i="9"/>
  <c r="I4777" i="9"/>
  <c r="H4778" i="9"/>
  <c r="I4778" i="9"/>
  <c r="H4779" i="9"/>
  <c r="I4779" i="9"/>
  <c r="H4780" i="9"/>
  <c r="I4780" i="9"/>
  <c r="H4781" i="9"/>
  <c r="I4781" i="9"/>
  <c r="H4782" i="9"/>
  <c r="I4782" i="9"/>
  <c r="H4783" i="9"/>
  <c r="I4783" i="9"/>
  <c r="H4784" i="9"/>
  <c r="I4784" i="9"/>
  <c r="H4785" i="9"/>
  <c r="I4785" i="9"/>
  <c r="H4786" i="9"/>
  <c r="I4786" i="9"/>
  <c r="H4787" i="9"/>
  <c r="I4787" i="9"/>
  <c r="H4788" i="9"/>
  <c r="I4788" i="9"/>
  <c r="H4789" i="9"/>
  <c r="I4789" i="9"/>
  <c r="H4790" i="9"/>
  <c r="I4790" i="9"/>
  <c r="H4791" i="9"/>
  <c r="I4791" i="9"/>
  <c r="H4792" i="9"/>
  <c r="I4792" i="9"/>
  <c r="H4793" i="9"/>
  <c r="I4793" i="9"/>
  <c r="H4794" i="9"/>
  <c r="I4794" i="9"/>
  <c r="H4795" i="9"/>
  <c r="I4795" i="9"/>
  <c r="H4796" i="9"/>
  <c r="I4796" i="9"/>
  <c r="H4797" i="9"/>
  <c r="I4797" i="9"/>
  <c r="H4798" i="9"/>
  <c r="I4798" i="9"/>
  <c r="H4799" i="9"/>
  <c r="I4799" i="9"/>
  <c r="H4800" i="9"/>
  <c r="I4800" i="9"/>
  <c r="H4801" i="9"/>
  <c r="I4801" i="9"/>
  <c r="H4802" i="9"/>
  <c r="I4802" i="9"/>
  <c r="H4803" i="9"/>
  <c r="I4803" i="9"/>
  <c r="H4804" i="9"/>
  <c r="I4804" i="9"/>
  <c r="H4805" i="9"/>
  <c r="I4805" i="9"/>
  <c r="H4806" i="9"/>
  <c r="I4806" i="9"/>
  <c r="H4807" i="9"/>
  <c r="I4807" i="9"/>
  <c r="H4808" i="9"/>
  <c r="I4808" i="9"/>
  <c r="H4809" i="9"/>
  <c r="I4809" i="9"/>
  <c r="H4810" i="9"/>
  <c r="I4810" i="9"/>
  <c r="H4811" i="9"/>
  <c r="I4811" i="9"/>
  <c r="H4812" i="9"/>
  <c r="I4812" i="9"/>
  <c r="H4813" i="9"/>
  <c r="I4813" i="9"/>
  <c r="H4814" i="9"/>
  <c r="I4814" i="9"/>
  <c r="H4815" i="9"/>
  <c r="I4815" i="9"/>
  <c r="H4816" i="9"/>
  <c r="I4816" i="9"/>
  <c r="H4817" i="9"/>
  <c r="I4817" i="9"/>
  <c r="H4818" i="9"/>
  <c r="I4818" i="9"/>
  <c r="H4819" i="9"/>
  <c r="I4819" i="9"/>
  <c r="H4820" i="9"/>
  <c r="I4820" i="9"/>
  <c r="H4821" i="9"/>
  <c r="I4821" i="9"/>
  <c r="H4822" i="9"/>
  <c r="I4822" i="9"/>
  <c r="H4823" i="9"/>
  <c r="I4823" i="9"/>
  <c r="H4824" i="9"/>
  <c r="I4824" i="9"/>
  <c r="H4825" i="9"/>
  <c r="I4825" i="9"/>
  <c r="H4826" i="9"/>
  <c r="I4826" i="9"/>
  <c r="H4827" i="9"/>
  <c r="I4827" i="9"/>
  <c r="H4828" i="9"/>
  <c r="I4828" i="9"/>
  <c r="H4829" i="9"/>
  <c r="I4829" i="9"/>
  <c r="H4830" i="9"/>
  <c r="I4830" i="9"/>
  <c r="H4831" i="9"/>
  <c r="I4831" i="9"/>
  <c r="H4832" i="9"/>
  <c r="I4832" i="9"/>
  <c r="H4833" i="9"/>
  <c r="I4833" i="9"/>
  <c r="H4834" i="9"/>
  <c r="I4834" i="9"/>
  <c r="H4835" i="9"/>
  <c r="I4835" i="9"/>
  <c r="H4836" i="9"/>
  <c r="I4836" i="9"/>
  <c r="H4837" i="9"/>
  <c r="I4837" i="9"/>
  <c r="H4838" i="9"/>
  <c r="I4838" i="9"/>
  <c r="H4839" i="9"/>
  <c r="I4839" i="9"/>
  <c r="H4840" i="9"/>
  <c r="I4840" i="9"/>
  <c r="H4841" i="9"/>
  <c r="I4841" i="9"/>
  <c r="H4842" i="9"/>
  <c r="I4842" i="9"/>
  <c r="H4843" i="9"/>
  <c r="I4843" i="9"/>
  <c r="H4844" i="9"/>
  <c r="I4844" i="9"/>
  <c r="H4845" i="9"/>
  <c r="I4845" i="9"/>
  <c r="H4846" i="9"/>
  <c r="I4846" i="9"/>
  <c r="H4847" i="9"/>
  <c r="I4847" i="9"/>
  <c r="H4848" i="9"/>
  <c r="I4848" i="9"/>
  <c r="H4849" i="9"/>
  <c r="I4849" i="9"/>
  <c r="H4850" i="9"/>
  <c r="I4850" i="9"/>
  <c r="H4851" i="9"/>
  <c r="I4851" i="9"/>
  <c r="H4852" i="9"/>
  <c r="I4852" i="9"/>
  <c r="H4853" i="9"/>
  <c r="I4853" i="9"/>
  <c r="H4854" i="9"/>
  <c r="I4854" i="9"/>
  <c r="H4855" i="9"/>
  <c r="I4855" i="9"/>
  <c r="H4856" i="9"/>
  <c r="I4856" i="9"/>
  <c r="H4857" i="9"/>
  <c r="I4857" i="9"/>
  <c r="H4858" i="9"/>
  <c r="I4858" i="9"/>
  <c r="H4859" i="9"/>
  <c r="I4859" i="9"/>
  <c r="H4860" i="9"/>
  <c r="I4860" i="9"/>
  <c r="H4861" i="9"/>
  <c r="I4861" i="9"/>
  <c r="H4862" i="9"/>
  <c r="I4862" i="9"/>
  <c r="H4863" i="9"/>
  <c r="I4863" i="9"/>
  <c r="H4864" i="9"/>
  <c r="I4864" i="9"/>
  <c r="H4865" i="9"/>
  <c r="I4865" i="9"/>
  <c r="H4866" i="9"/>
  <c r="I4866" i="9"/>
  <c r="H4867" i="9"/>
  <c r="I4867" i="9"/>
  <c r="H4868" i="9"/>
  <c r="I4868" i="9"/>
  <c r="H4869" i="9"/>
  <c r="I4869" i="9"/>
  <c r="H4870" i="9"/>
  <c r="I4870" i="9"/>
  <c r="H4871" i="9"/>
  <c r="I4871" i="9"/>
  <c r="H4872" i="9"/>
  <c r="I4872" i="9"/>
  <c r="H4873" i="9"/>
  <c r="I4873" i="9"/>
  <c r="H4874" i="9"/>
  <c r="I4874" i="9"/>
  <c r="H4875" i="9"/>
  <c r="I4875" i="9"/>
  <c r="H4876" i="9"/>
  <c r="I4876" i="9"/>
  <c r="H4877" i="9"/>
  <c r="I4877" i="9"/>
  <c r="H4878" i="9"/>
  <c r="I4878" i="9"/>
  <c r="H4879" i="9"/>
  <c r="I4879" i="9"/>
  <c r="H4880" i="9"/>
  <c r="I4880" i="9"/>
  <c r="H4881" i="9"/>
  <c r="I4881" i="9"/>
  <c r="H4882" i="9"/>
  <c r="I4882" i="9"/>
  <c r="H4883" i="9"/>
  <c r="I4883" i="9"/>
  <c r="H4884" i="9"/>
  <c r="I4884" i="9"/>
  <c r="H4885" i="9"/>
  <c r="I4885" i="9"/>
  <c r="H4886" i="9"/>
  <c r="I4886" i="9"/>
  <c r="H4887" i="9"/>
  <c r="I4887" i="9"/>
  <c r="H4888" i="9"/>
  <c r="I4888" i="9"/>
  <c r="H4889" i="9"/>
  <c r="I4889" i="9"/>
  <c r="H4890" i="9"/>
  <c r="I4890" i="9"/>
  <c r="H4891" i="9"/>
  <c r="I4891" i="9"/>
  <c r="H4892" i="9"/>
  <c r="I4892" i="9"/>
  <c r="H4893" i="9"/>
  <c r="I4893" i="9"/>
  <c r="H4894" i="9"/>
  <c r="I4894" i="9"/>
  <c r="H4895" i="9"/>
  <c r="I4895" i="9"/>
  <c r="H4896" i="9"/>
  <c r="I4896" i="9"/>
  <c r="H4897" i="9"/>
  <c r="I4897" i="9"/>
  <c r="H4898" i="9"/>
  <c r="I4898" i="9"/>
  <c r="H4899" i="9"/>
  <c r="I4899" i="9"/>
  <c r="H4900" i="9"/>
  <c r="I4900" i="9"/>
  <c r="H4901" i="9"/>
  <c r="I4901" i="9"/>
  <c r="H4902" i="9"/>
  <c r="I4902" i="9"/>
  <c r="H4903" i="9"/>
  <c r="I4903" i="9"/>
  <c r="H4904" i="9"/>
  <c r="I4904" i="9"/>
  <c r="H4905" i="9"/>
  <c r="I4905" i="9"/>
  <c r="H4906" i="9"/>
  <c r="I4906" i="9"/>
  <c r="H4907" i="9"/>
  <c r="I4907" i="9"/>
  <c r="H4908" i="9"/>
  <c r="I4908" i="9"/>
  <c r="H4909" i="9"/>
  <c r="I4909" i="9"/>
  <c r="H4910" i="9"/>
  <c r="I4910" i="9"/>
  <c r="H4911" i="9"/>
  <c r="I4911" i="9"/>
  <c r="H4912" i="9"/>
  <c r="I4912" i="9"/>
  <c r="H4913" i="9"/>
  <c r="I4913" i="9"/>
  <c r="H4914" i="9"/>
  <c r="I4914" i="9"/>
  <c r="H4915" i="9"/>
  <c r="I4915" i="9"/>
  <c r="H4916" i="9"/>
  <c r="I4916" i="9"/>
  <c r="H4917" i="9"/>
  <c r="I4917" i="9"/>
  <c r="H4918" i="9"/>
  <c r="I4918" i="9"/>
  <c r="H4919" i="9"/>
  <c r="I4919" i="9"/>
  <c r="H4920" i="9"/>
  <c r="I4920" i="9"/>
  <c r="H4921" i="9"/>
  <c r="I4921" i="9"/>
  <c r="H4922" i="9"/>
  <c r="I4922" i="9"/>
  <c r="H4923" i="9"/>
  <c r="I4923" i="9"/>
  <c r="H4924" i="9"/>
  <c r="I4924" i="9"/>
  <c r="H4925" i="9"/>
  <c r="I4925" i="9"/>
  <c r="H4926" i="9"/>
  <c r="I4926" i="9"/>
  <c r="H4927" i="9"/>
  <c r="I4927" i="9"/>
  <c r="H4928" i="9"/>
  <c r="I4928" i="9"/>
  <c r="H4929" i="9"/>
  <c r="I4929" i="9"/>
  <c r="H4930" i="9"/>
  <c r="I4930" i="9"/>
  <c r="H4931" i="9"/>
  <c r="I4931" i="9"/>
  <c r="H4932" i="9"/>
  <c r="I4932" i="9"/>
  <c r="H4933" i="9"/>
  <c r="I4933" i="9"/>
  <c r="H4934" i="9"/>
  <c r="I4934" i="9"/>
  <c r="H4935" i="9"/>
  <c r="I4935" i="9"/>
  <c r="H4936" i="9"/>
  <c r="I4936" i="9"/>
  <c r="H4937" i="9"/>
  <c r="I4937" i="9"/>
  <c r="H4938" i="9"/>
  <c r="I4938" i="9"/>
  <c r="H4939" i="9"/>
  <c r="I4939" i="9"/>
  <c r="H4940" i="9"/>
  <c r="I4940" i="9"/>
  <c r="H4941" i="9"/>
  <c r="I4941" i="9"/>
  <c r="H4942" i="9"/>
  <c r="I4942" i="9"/>
  <c r="H4943" i="9"/>
  <c r="I4943" i="9"/>
  <c r="H4944" i="9"/>
  <c r="I4944" i="9"/>
  <c r="H4945" i="9"/>
  <c r="I4945" i="9"/>
  <c r="H4946" i="9"/>
  <c r="I4946" i="9"/>
  <c r="H4947" i="9"/>
  <c r="I4947" i="9"/>
  <c r="H4948" i="9"/>
  <c r="I4948" i="9"/>
  <c r="H4949" i="9"/>
  <c r="I4949" i="9"/>
  <c r="H4950" i="9"/>
  <c r="I4950" i="9"/>
  <c r="H4951" i="9"/>
  <c r="I4951" i="9"/>
  <c r="H4952" i="9"/>
  <c r="I4952" i="9"/>
  <c r="H4953" i="9"/>
  <c r="I4953" i="9"/>
  <c r="H4954" i="9"/>
  <c r="I4954" i="9"/>
  <c r="H4955" i="9"/>
  <c r="I4955" i="9"/>
  <c r="H4956" i="9"/>
  <c r="I4956" i="9"/>
  <c r="H4957" i="9"/>
  <c r="I4957" i="9"/>
  <c r="H4958" i="9"/>
  <c r="I4958" i="9"/>
  <c r="H4959" i="9"/>
  <c r="I4959" i="9"/>
  <c r="H4960" i="9"/>
  <c r="I4960" i="9"/>
  <c r="H4961" i="9"/>
  <c r="I4961" i="9"/>
  <c r="H4962" i="9"/>
  <c r="I4962" i="9"/>
  <c r="H4963" i="9"/>
  <c r="I4963" i="9"/>
  <c r="H4964" i="9"/>
  <c r="I4964" i="9"/>
  <c r="H4965" i="9"/>
  <c r="I4965" i="9"/>
  <c r="H4966" i="9"/>
  <c r="I4966" i="9"/>
  <c r="H4967" i="9"/>
  <c r="I4967" i="9"/>
  <c r="H4968" i="9"/>
  <c r="I4968" i="9"/>
  <c r="H4969" i="9"/>
  <c r="I4969" i="9"/>
  <c r="H4970" i="9"/>
  <c r="I4970" i="9"/>
  <c r="H4971" i="9"/>
  <c r="I4971" i="9"/>
  <c r="H4972" i="9"/>
  <c r="I4972" i="9"/>
  <c r="H4973" i="9"/>
  <c r="I4973" i="9"/>
  <c r="H4974" i="9"/>
  <c r="I4974" i="9"/>
  <c r="H4975" i="9"/>
  <c r="I4975" i="9"/>
  <c r="H4976" i="9"/>
  <c r="I4976" i="9"/>
  <c r="H4977" i="9"/>
  <c r="I4977" i="9"/>
  <c r="H4978" i="9"/>
  <c r="I4978" i="9"/>
  <c r="H4979" i="9"/>
  <c r="I4979" i="9"/>
  <c r="H4980" i="9"/>
  <c r="I4980" i="9"/>
  <c r="H4981" i="9"/>
  <c r="I4981" i="9"/>
  <c r="H4982" i="9"/>
  <c r="I4982" i="9"/>
  <c r="H4983" i="9"/>
  <c r="I4983" i="9"/>
  <c r="H4984" i="9"/>
  <c r="I4984" i="9"/>
  <c r="H4985" i="9"/>
  <c r="I4985" i="9"/>
  <c r="H4986" i="9"/>
  <c r="I4986" i="9"/>
  <c r="H4987" i="9"/>
  <c r="I4987" i="9"/>
  <c r="H4988" i="9"/>
  <c r="I4988" i="9"/>
  <c r="H4989" i="9"/>
  <c r="I4989" i="9"/>
  <c r="H4990" i="9"/>
  <c r="I4990" i="9"/>
  <c r="H4991" i="9"/>
  <c r="I4991" i="9"/>
  <c r="H4992" i="9"/>
  <c r="I4992" i="9"/>
  <c r="H4993" i="9"/>
  <c r="I4993" i="9"/>
  <c r="H4994" i="9"/>
  <c r="I4994" i="9"/>
  <c r="H4995" i="9"/>
  <c r="I4995" i="9"/>
  <c r="H4996" i="9"/>
  <c r="I4996" i="9"/>
  <c r="H4997" i="9"/>
  <c r="I4997" i="9"/>
  <c r="H4998" i="9"/>
  <c r="I4998" i="9"/>
  <c r="H4999" i="9"/>
  <c r="I4999" i="9"/>
  <c r="H5000" i="9"/>
  <c r="I5000" i="9"/>
  <c r="H5001" i="9"/>
  <c r="I5001" i="9"/>
  <c r="I2" i="9"/>
  <c r="K2" i="6"/>
  <c r="H2" i="9"/>
  <c r="X3" i="9"/>
  <c r="X6" i="9"/>
  <c r="AD3" i="9"/>
  <c r="X7" i="9"/>
  <c r="X8" i="9"/>
  <c r="AA8" i="9"/>
  <c r="X9" i="9"/>
  <c r="AA9" i="9"/>
  <c r="X10" i="9"/>
  <c r="AA10" i="9"/>
  <c r="X11" i="9"/>
  <c r="AA11" i="9"/>
  <c r="X12" i="9"/>
  <c r="AA12" i="9"/>
  <c r="X13" i="9"/>
  <c r="AA13" i="9"/>
  <c r="X14" i="9"/>
  <c r="AA14" i="9"/>
  <c r="X15" i="9"/>
  <c r="AA15" i="9"/>
  <c r="X16" i="9"/>
  <c r="AA16" i="9"/>
  <c r="X17" i="9"/>
  <c r="AA17" i="9"/>
  <c r="X18" i="9"/>
  <c r="AA18" i="9"/>
  <c r="X19" i="9"/>
  <c r="AA19" i="9"/>
  <c r="X20" i="9"/>
  <c r="AA20" i="9"/>
  <c r="X21" i="9"/>
  <c r="AA21" i="9"/>
  <c r="X22" i="9"/>
  <c r="AA22" i="9"/>
  <c r="X23" i="9"/>
  <c r="AA23" i="9"/>
  <c r="X24" i="9"/>
  <c r="AA24" i="9"/>
  <c r="X25" i="9"/>
  <c r="AA25" i="9"/>
  <c r="AA7" i="9"/>
  <c r="AA6" i="9"/>
  <c r="Z8" i="9"/>
  <c r="Z9" i="9"/>
  <c r="Z10" i="9"/>
  <c r="Z11" i="9"/>
  <c r="Z12" i="9"/>
  <c r="Z13" i="9"/>
  <c r="Z14" i="9"/>
  <c r="Z15" i="9"/>
  <c r="Z16" i="9"/>
  <c r="Z17" i="9"/>
  <c r="Z18" i="9"/>
  <c r="Z19" i="9"/>
  <c r="Z20" i="9"/>
  <c r="Z21" i="9"/>
  <c r="Z22" i="9"/>
  <c r="Z23" i="9"/>
  <c r="Z24" i="9"/>
  <c r="Z25" i="9"/>
  <c r="Z7" i="9"/>
  <c r="Z6" i="9"/>
  <c r="AA5" i="9"/>
  <c r="Z5" i="9"/>
  <c r="F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1" i="2"/>
  <c r="O6" i="2"/>
  <c r="O7" i="2"/>
  <c r="E1" i="2"/>
  <c r="D1" i="2"/>
  <c r="A1252" i="9"/>
  <c r="A1253" i="9"/>
  <c r="A1254" i="9"/>
  <c r="A1255" i="9"/>
  <c r="A1256" i="9"/>
  <c r="A1257" i="9"/>
  <c r="A1258" i="9"/>
  <c r="A1259" i="9"/>
  <c r="A1260" i="9"/>
  <c r="A1261" i="9"/>
  <c r="A1262" i="9"/>
  <c r="A1263" i="9"/>
  <c r="A1264" i="9"/>
  <c r="A1265" i="9"/>
  <c r="A1266" i="9"/>
  <c r="A1267" i="9"/>
  <c r="A1268" i="9"/>
  <c r="A1269" i="9"/>
  <c r="A1270" i="9"/>
  <c r="A1271" i="9"/>
  <c r="A1272" i="9"/>
  <c r="A1273" i="9"/>
  <c r="A1274" i="9"/>
  <c r="A1275" i="9"/>
  <c r="A1276" i="9"/>
  <c r="A1277" i="9"/>
  <c r="A1278" i="9"/>
  <c r="A1279" i="9"/>
  <c r="A1280" i="9"/>
  <c r="A1281" i="9"/>
  <c r="A1282" i="9"/>
  <c r="A1283" i="9"/>
  <c r="A1284" i="9"/>
  <c r="A1285" i="9"/>
  <c r="A1286" i="9"/>
  <c r="A1287" i="9"/>
  <c r="A1288" i="9"/>
  <c r="A1289" i="9"/>
  <c r="A1290" i="9"/>
  <c r="A1291" i="9"/>
  <c r="A1292" i="9"/>
  <c r="A1293" i="9"/>
  <c r="A1294" i="9"/>
  <c r="A1295" i="9"/>
  <c r="A1296" i="9"/>
  <c r="A1297" i="9"/>
  <c r="A1298" i="9"/>
  <c r="A1299" i="9"/>
  <c r="A1300" i="9"/>
  <c r="A1301" i="9"/>
  <c r="A1302" i="9"/>
  <c r="A1303" i="9"/>
  <c r="A1304" i="9"/>
  <c r="A1305" i="9"/>
  <c r="A1306" i="9"/>
  <c r="A1307" i="9"/>
  <c r="A1308" i="9"/>
  <c r="A1309" i="9"/>
  <c r="A1310" i="9"/>
  <c r="A1311" i="9"/>
  <c r="A1312" i="9"/>
  <c r="A1313" i="9"/>
  <c r="A1314" i="9"/>
  <c r="A1315" i="9"/>
  <c r="A1316" i="9"/>
  <c r="A1317" i="9"/>
  <c r="A1318" i="9"/>
  <c r="A1319" i="9"/>
  <c r="A1320" i="9"/>
  <c r="A1321" i="9"/>
  <c r="A1322" i="9"/>
  <c r="A1323" i="9"/>
  <c r="A1324" i="9"/>
  <c r="A1325" i="9"/>
  <c r="A1326" i="9"/>
  <c r="A1327" i="9"/>
  <c r="A1328" i="9"/>
  <c r="A1329" i="9"/>
  <c r="A1330" i="9"/>
  <c r="A1331" i="9"/>
  <c r="A1332" i="9"/>
  <c r="A1333" i="9"/>
  <c r="A1334" i="9"/>
  <c r="A1335" i="9"/>
  <c r="A1336" i="9"/>
  <c r="A1337" i="9"/>
  <c r="A1338" i="9"/>
  <c r="A1339" i="9"/>
  <c r="A1340" i="9"/>
  <c r="A1341" i="9"/>
  <c r="A1342" i="9"/>
  <c r="A1343" i="9"/>
  <c r="A1344" i="9"/>
  <c r="A1345" i="9"/>
  <c r="A1346" i="9"/>
  <c r="A1347" i="9"/>
  <c r="A1348" i="9"/>
  <c r="A1349" i="9"/>
  <c r="A1350" i="9"/>
  <c r="A1351" i="9"/>
  <c r="A1352" i="9"/>
  <c r="A1353" i="9"/>
  <c r="A1354" i="9"/>
  <c r="A1355" i="9"/>
  <c r="A1356" i="9"/>
  <c r="A1357" i="9"/>
  <c r="A1358" i="9"/>
  <c r="A1359" i="9"/>
  <c r="A1360" i="9"/>
  <c r="A1361" i="9"/>
  <c r="A1362" i="9"/>
  <c r="A1363" i="9"/>
  <c r="A1364" i="9"/>
  <c r="A1365" i="9"/>
  <c r="A1366" i="9"/>
  <c r="A1367" i="9"/>
  <c r="A1368" i="9"/>
  <c r="A1369" i="9"/>
  <c r="A1370" i="9"/>
  <c r="A1371" i="9"/>
  <c r="A1372" i="9"/>
  <c r="A1373" i="9"/>
  <c r="A1374" i="9"/>
  <c r="A1375" i="9"/>
  <c r="A1376" i="9"/>
  <c r="A1377" i="9"/>
  <c r="A1378" i="9"/>
  <c r="A1379" i="9"/>
  <c r="A1380" i="9"/>
  <c r="A1381" i="9"/>
  <c r="A1382" i="9"/>
  <c r="A1383" i="9"/>
  <c r="A1384" i="9"/>
  <c r="A1385" i="9"/>
  <c r="A1386" i="9"/>
  <c r="A1387" i="9"/>
  <c r="A1388" i="9"/>
  <c r="A1389" i="9"/>
  <c r="A1390" i="9"/>
  <c r="A1391" i="9"/>
  <c r="A1392" i="9"/>
  <c r="A1393" i="9"/>
  <c r="A1394" i="9"/>
  <c r="A1395" i="9"/>
  <c r="A1396" i="9"/>
  <c r="A1397" i="9"/>
  <c r="A1398" i="9"/>
  <c r="A1399" i="9"/>
  <c r="A1400" i="9"/>
  <c r="A1401" i="9"/>
  <c r="A1402" i="9"/>
  <c r="A1403" i="9"/>
  <c r="A1404" i="9"/>
  <c r="A1405" i="9"/>
  <c r="A1406" i="9"/>
  <c r="A1407" i="9"/>
  <c r="A1408" i="9"/>
  <c r="A1409" i="9"/>
  <c r="A1410" i="9"/>
  <c r="A1411" i="9"/>
  <c r="A1412" i="9"/>
  <c r="A1413" i="9"/>
  <c r="A1414" i="9"/>
  <c r="A1415" i="9"/>
  <c r="A1416" i="9"/>
  <c r="A1417" i="9"/>
  <c r="A1418" i="9"/>
  <c r="A1419" i="9"/>
  <c r="A1420" i="9"/>
  <c r="A1421" i="9"/>
  <c r="A1422" i="9"/>
  <c r="A1423" i="9"/>
  <c r="A1424" i="9"/>
  <c r="A1425" i="9"/>
  <c r="A1426" i="9"/>
  <c r="A1427" i="9"/>
  <c r="A1428" i="9"/>
  <c r="A1429" i="9"/>
  <c r="A1430" i="9"/>
  <c r="A1431" i="9"/>
  <c r="A1432" i="9"/>
  <c r="A1433" i="9"/>
  <c r="A1434" i="9"/>
  <c r="A1435" i="9"/>
  <c r="A1436" i="9"/>
  <c r="A1437" i="9"/>
  <c r="A1438" i="9"/>
  <c r="A1439" i="9"/>
  <c r="A1440" i="9"/>
  <c r="A1441" i="9"/>
  <c r="A1442" i="9"/>
  <c r="A1443" i="9"/>
  <c r="A1444" i="9"/>
  <c r="A1445" i="9"/>
  <c r="A1446" i="9"/>
  <c r="A1447" i="9"/>
  <c r="A1448" i="9"/>
  <c r="A1449" i="9"/>
  <c r="A1450" i="9"/>
  <c r="A1451" i="9"/>
  <c r="A1452" i="9"/>
  <c r="A1453" i="9"/>
  <c r="A1454" i="9"/>
  <c r="A1455" i="9"/>
  <c r="A1456" i="9"/>
  <c r="A1457" i="9"/>
  <c r="A1458" i="9"/>
  <c r="A1459" i="9"/>
  <c r="A1460" i="9"/>
  <c r="A1461" i="9"/>
  <c r="A1462" i="9"/>
  <c r="A1463" i="9"/>
  <c r="A1464" i="9"/>
  <c r="A1465" i="9"/>
  <c r="A1466" i="9"/>
  <c r="A1467" i="9"/>
  <c r="A1468" i="9"/>
  <c r="A1469" i="9"/>
  <c r="A1470" i="9"/>
  <c r="A1471" i="9"/>
  <c r="A1472" i="9"/>
  <c r="A1473" i="9"/>
  <c r="A1474" i="9"/>
  <c r="A1475" i="9"/>
  <c r="A1476" i="9"/>
  <c r="A1477" i="9"/>
  <c r="A1478" i="9"/>
  <c r="A1479" i="9"/>
  <c r="A1480" i="9"/>
  <c r="A1481" i="9"/>
  <c r="A1482" i="9"/>
  <c r="A1483" i="9"/>
  <c r="A1484" i="9"/>
  <c r="A1485" i="9"/>
  <c r="A1486" i="9"/>
  <c r="A1487" i="9"/>
  <c r="A1488" i="9"/>
  <c r="A1489" i="9"/>
  <c r="A1490" i="9"/>
  <c r="A1491" i="9"/>
  <c r="A1492" i="9"/>
  <c r="A1493" i="9"/>
  <c r="A1494" i="9"/>
  <c r="A1495" i="9"/>
  <c r="A1496" i="9"/>
  <c r="A1497" i="9"/>
  <c r="A1498" i="9"/>
  <c r="A1499" i="9"/>
  <c r="A1500" i="9"/>
  <c r="A1501" i="9"/>
  <c r="A1502" i="9"/>
  <c r="A1503" i="9"/>
  <c r="A1504" i="9"/>
  <c r="A1505" i="9"/>
  <c r="A1506" i="9"/>
  <c r="A1507" i="9"/>
  <c r="A1508" i="9"/>
  <c r="A1509" i="9"/>
  <c r="A1510" i="9"/>
  <c r="A1511" i="9"/>
  <c r="A1512" i="9"/>
  <c r="A1513" i="9"/>
  <c r="A1514" i="9"/>
  <c r="A1515" i="9"/>
  <c r="A1516" i="9"/>
  <c r="A1517" i="9"/>
  <c r="A1518" i="9"/>
  <c r="A1519" i="9"/>
  <c r="A1520" i="9"/>
  <c r="A1521" i="9"/>
  <c r="A1522" i="9"/>
  <c r="A1523" i="9"/>
  <c r="A1524" i="9"/>
  <c r="A1525" i="9"/>
  <c r="A1526" i="9"/>
  <c r="A1527" i="9"/>
  <c r="A1528" i="9"/>
  <c r="A1529" i="9"/>
  <c r="A1530" i="9"/>
  <c r="A1531" i="9"/>
  <c r="A1532" i="9"/>
  <c r="A1533" i="9"/>
  <c r="A1534" i="9"/>
  <c r="A1535" i="9"/>
  <c r="A1536" i="9"/>
  <c r="A1537" i="9"/>
  <c r="A1538" i="9"/>
  <c r="A1539" i="9"/>
  <c r="A1540" i="9"/>
  <c r="A1541" i="9"/>
  <c r="A1542" i="9"/>
  <c r="A1543" i="9"/>
  <c r="A1544" i="9"/>
  <c r="A1545" i="9"/>
  <c r="A1546" i="9"/>
  <c r="A1547" i="9"/>
  <c r="A1548" i="9"/>
  <c r="A1549" i="9"/>
  <c r="A1550" i="9"/>
  <c r="A1551" i="9"/>
  <c r="A1552" i="9"/>
  <c r="A1553" i="9"/>
  <c r="A1554" i="9"/>
  <c r="A1555" i="9"/>
  <c r="A1556" i="9"/>
  <c r="A1557" i="9"/>
  <c r="A1558" i="9"/>
  <c r="A1559" i="9"/>
  <c r="A1560" i="9"/>
  <c r="A1561" i="9"/>
  <c r="A1562" i="9"/>
  <c r="A1563" i="9"/>
  <c r="A1564" i="9"/>
  <c r="A1565" i="9"/>
  <c r="A1566" i="9"/>
  <c r="A1567" i="9"/>
  <c r="A1568" i="9"/>
  <c r="A1569" i="9"/>
  <c r="A1570" i="9"/>
  <c r="A1571" i="9"/>
  <c r="A1572" i="9"/>
  <c r="A1573" i="9"/>
  <c r="A1574" i="9"/>
  <c r="A1575" i="9"/>
  <c r="A1576" i="9"/>
  <c r="A1577" i="9"/>
  <c r="A1578" i="9"/>
  <c r="A1579" i="9"/>
  <c r="A1580" i="9"/>
  <c r="A1581" i="9"/>
  <c r="A1582" i="9"/>
  <c r="A1583" i="9"/>
  <c r="A1584" i="9"/>
  <c r="A1585" i="9"/>
  <c r="A1586" i="9"/>
  <c r="A1587" i="9"/>
  <c r="A1588" i="9"/>
  <c r="A1589" i="9"/>
  <c r="A1590" i="9"/>
  <c r="A1591" i="9"/>
  <c r="A1592" i="9"/>
  <c r="A1593" i="9"/>
  <c r="A1594" i="9"/>
  <c r="A1595" i="9"/>
  <c r="A1596" i="9"/>
  <c r="A1597" i="9"/>
  <c r="A1598" i="9"/>
  <c r="A1599" i="9"/>
  <c r="A1600" i="9"/>
  <c r="A1601" i="9"/>
  <c r="A1602" i="9"/>
  <c r="A1603" i="9"/>
  <c r="A1604" i="9"/>
  <c r="A1605" i="9"/>
  <c r="A1606" i="9"/>
  <c r="A1607" i="9"/>
  <c r="A1608" i="9"/>
  <c r="A1609" i="9"/>
  <c r="A1610" i="9"/>
  <c r="A1611" i="9"/>
  <c r="A1612" i="9"/>
  <c r="A1613" i="9"/>
  <c r="A1614" i="9"/>
  <c r="A1615" i="9"/>
  <c r="A1616" i="9"/>
  <c r="A1617" i="9"/>
  <c r="A1618" i="9"/>
  <c r="A1619" i="9"/>
  <c r="A1620" i="9"/>
  <c r="A1621" i="9"/>
  <c r="A1622" i="9"/>
  <c r="A1623" i="9"/>
  <c r="A1624" i="9"/>
  <c r="A1625" i="9"/>
  <c r="A1626" i="9"/>
  <c r="A1627" i="9"/>
  <c r="A1628" i="9"/>
  <c r="A1629" i="9"/>
  <c r="A1630" i="9"/>
  <c r="A1631" i="9"/>
  <c r="A1632" i="9"/>
  <c r="A1633" i="9"/>
  <c r="A1634" i="9"/>
  <c r="A1635" i="9"/>
  <c r="A1636" i="9"/>
  <c r="A1637" i="9"/>
  <c r="A1638" i="9"/>
  <c r="A1639" i="9"/>
  <c r="A1640" i="9"/>
  <c r="A1641" i="9"/>
  <c r="A1642" i="9"/>
  <c r="A1643" i="9"/>
  <c r="A1644" i="9"/>
  <c r="A1645" i="9"/>
  <c r="A1646" i="9"/>
  <c r="A1647" i="9"/>
  <c r="A1648" i="9"/>
  <c r="A1649" i="9"/>
  <c r="A1650" i="9"/>
  <c r="A1651" i="9"/>
  <c r="A1652" i="9"/>
  <c r="A1653" i="9"/>
  <c r="A1654" i="9"/>
  <c r="A1655" i="9"/>
  <c r="A1656" i="9"/>
  <c r="A1657" i="9"/>
  <c r="A1658" i="9"/>
  <c r="A1659" i="9"/>
  <c r="A1660" i="9"/>
  <c r="A1661" i="9"/>
  <c r="A1662" i="9"/>
  <c r="A1663" i="9"/>
  <c r="A1664" i="9"/>
  <c r="A1665" i="9"/>
  <c r="A1666" i="9"/>
  <c r="A1667" i="9"/>
  <c r="A1668" i="9"/>
  <c r="A1669" i="9"/>
  <c r="A1670" i="9"/>
  <c r="A1671" i="9"/>
  <c r="A1672" i="9"/>
  <c r="A1673" i="9"/>
  <c r="A1674" i="9"/>
  <c r="A1675" i="9"/>
  <c r="A1676" i="9"/>
  <c r="A1677" i="9"/>
  <c r="A1678" i="9"/>
  <c r="A1679" i="9"/>
  <c r="A1680" i="9"/>
  <c r="A1681" i="9"/>
  <c r="A1682" i="9"/>
  <c r="A1683" i="9"/>
  <c r="A1684" i="9"/>
  <c r="A1685" i="9"/>
  <c r="A1686" i="9"/>
  <c r="A1687" i="9"/>
  <c r="A1688" i="9"/>
  <c r="A1689" i="9"/>
  <c r="A1690" i="9"/>
  <c r="A1691" i="9"/>
  <c r="A1692" i="9"/>
  <c r="A1693" i="9"/>
  <c r="A1694" i="9"/>
  <c r="A1695" i="9"/>
  <c r="A1696" i="9"/>
  <c r="A1697" i="9"/>
  <c r="A1698" i="9"/>
  <c r="A1699" i="9"/>
  <c r="A1700" i="9"/>
  <c r="A1701" i="9"/>
  <c r="A1702" i="9"/>
  <c r="A1703" i="9"/>
  <c r="A1704" i="9"/>
  <c r="A1705" i="9"/>
  <c r="A1706" i="9"/>
  <c r="A1707" i="9"/>
  <c r="A1708" i="9"/>
  <c r="A1709" i="9"/>
  <c r="A1710" i="9"/>
  <c r="A1711" i="9"/>
  <c r="A1712" i="9"/>
  <c r="A1713" i="9"/>
  <c r="A1714" i="9"/>
  <c r="A1715" i="9"/>
  <c r="A1716" i="9"/>
  <c r="A1717" i="9"/>
  <c r="A1718" i="9"/>
  <c r="A1719" i="9"/>
  <c r="A1720" i="9"/>
  <c r="A1721" i="9"/>
  <c r="A1722" i="9"/>
  <c r="A1723" i="9"/>
  <c r="A1724" i="9"/>
  <c r="A1725" i="9"/>
  <c r="A1726" i="9"/>
  <c r="A1727" i="9"/>
  <c r="A1728" i="9"/>
  <c r="A1729" i="9"/>
  <c r="A1730" i="9"/>
  <c r="A1731" i="9"/>
  <c r="A1732" i="9"/>
  <c r="A1733" i="9"/>
  <c r="A1734" i="9"/>
  <c r="A1735" i="9"/>
  <c r="A1736" i="9"/>
  <c r="A1737" i="9"/>
  <c r="A1738" i="9"/>
  <c r="A1739" i="9"/>
  <c r="A1740" i="9"/>
  <c r="A1741" i="9"/>
  <c r="A1742" i="9"/>
  <c r="A1743" i="9"/>
  <c r="A1744" i="9"/>
  <c r="A1745" i="9"/>
  <c r="A1746" i="9"/>
  <c r="A1747" i="9"/>
  <c r="A1748" i="9"/>
  <c r="A1749" i="9"/>
  <c r="A1750" i="9"/>
  <c r="A1751" i="9"/>
  <c r="A1752" i="9"/>
  <c r="A1753" i="9"/>
  <c r="A1754" i="9"/>
  <c r="A1755" i="9"/>
  <c r="A1756" i="9"/>
  <c r="A1757" i="9"/>
  <c r="A1758" i="9"/>
  <c r="A1759" i="9"/>
  <c r="A1760" i="9"/>
  <c r="A1761" i="9"/>
  <c r="A1762" i="9"/>
  <c r="A1763" i="9"/>
  <c r="A1764" i="9"/>
  <c r="A1765" i="9"/>
  <c r="A1766" i="9"/>
  <c r="A1767" i="9"/>
  <c r="A1768" i="9"/>
  <c r="A1769" i="9"/>
  <c r="A1770" i="9"/>
  <c r="A1771" i="9"/>
  <c r="A1772" i="9"/>
  <c r="A1773" i="9"/>
  <c r="A1774" i="9"/>
  <c r="A1775" i="9"/>
  <c r="A1776" i="9"/>
  <c r="A1777" i="9"/>
  <c r="A1778" i="9"/>
  <c r="A1779" i="9"/>
  <c r="A1780" i="9"/>
  <c r="A1781" i="9"/>
  <c r="A1782" i="9"/>
  <c r="A1783" i="9"/>
  <c r="A1784" i="9"/>
  <c r="A1785" i="9"/>
  <c r="A1786" i="9"/>
  <c r="A1787" i="9"/>
  <c r="A1788" i="9"/>
  <c r="A1789" i="9"/>
  <c r="A1790" i="9"/>
  <c r="A1791" i="9"/>
  <c r="A1792" i="9"/>
  <c r="A1793" i="9"/>
  <c r="A1794" i="9"/>
  <c r="A1795" i="9"/>
  <c r="A1796" i="9"/>
  <c r="A1797" i="9"/>
  <c r="A1798" i="9"/>
  <c r="A1799" i="9"/>
  <c r="A1800" i="9"/>
  <c r="A1801" i="9"/>
  <c r="A1802" i="9"/>
  <c r="A1803" i="9"/>
  <c r="A1804" i="9"/>
  <c r="A1805" i="9"/>
  <c r="A1806" i="9"/>
  <c r="A1807" i="9"/>
  <c r="A1808" i="9"/>
  <c r="A1809" i="9"/>
  <c r="A1810" i="9"/>
  <c r="A1811" i="9"/>
  <c r="A1812" i="9"/>
  <c r="A1813" i="9"/>
  <c r="A1814" i="9"/>
  <c r="A1815" i="9"/>
  <c r="A1816" i="9"/>
  <c r="A1817" i="9"/>
  <c r="A1818" i="9"/>
  <c r="A1819" i="9"/>
  <c r="A1820" i="9"/>
  <c r="A1821" i="9"/>
  <c r="A1822" i="9"/>
  <c r="A1823" i="9"/>
  <c r="A1824" i="9"/>
  <c r="A1825" i="9"/>
  <c r="A1826" i="9"/>
  <c r="A1827" i="9"/>
  <c r="A1828" i="9"/>
  <c r="A1829" i="9"/>
  <c r="A1830" i="9"/>
  <c r="A1831" i="9"/>
  <c r="A1832" i="9"/>
  <c r="A1833" i="9"/>
  <c r="A1834" i="9"/>
  <c r="A1835" i="9"/>
  <c r="A1836" i="9"/>
  <c r="A1837" i="9"/>
  <c r="A1838" i="9"/>
  <c r="A1839" i="9"/>
  <c r="A1840" i="9"/>
  <c r="A1841" i="9"/>
  <c r="A1842" i="9"/>
  <c r="A1843" i="9"/>
  <c r="A1844" i="9"/>
  <c r="A1845" i="9"/>
  <c r="A1846" i="9"/>
  <c r="A1847" i="9"/>
  <c r="A1848" i="9"/>
  <c r="A1849" i="9"/>
  <c r="A1850" i="9"/>
  <c r="A1851" i="9"/>
  <c r="A1852" i="9"/>
  <c r="A1853" i="9"/>
  <c r="A1854" i="9"/>
  <c r="A1855" i="9"/>
  <c r="A1856" i="9"/>
  <c r="A1857" i="9"/>
  <c r="A1858" i="9"/>
  <c r="A1859" i="9"/>
  <c r="A1860" i="9"/>
  <c r="A1861" i="9"/>
  <c r="A1862" i="9"/>
  <c r="A1863" i="9"/>
  <c r="A1864" i="9"/>
  <c r="A1865" i="9"/>
  <c r="A1866" i="9"/>
  <c r="A1867" i="9"/>
  <c r="A1868" i="9"/>
  <c r="A1869" i="9"/>
  <c r="A1870" i="9"/>
  <c r="A1871" i="9"/>
  <c r="A1872" i="9"/>
  <c r="A1873" i="9"/>
  <c r="A1874" i="9"/>
  <c r="A1875" i="9"/>
  <c r="A1876" i="9"/>
  <c r="A1877" i="9"/>
  <c r="A1878" i="9"/>
  <c r="A1879" i="9"/>
  <c r="A1880" i="9"/>
  <c r="A1881" i="9"/>
  <c r="A1882" i="9"/>
  <c r="A1883" i="9"/>
  <c r="A1884" i="9"/>
  <c r="A1885" i="9"/>
  <c r="A1886" i="9"/>
  <c r="A1887" i="9"/>
  <c r="A1888" i="9"/>
  <c r="A1889" i="9"/>
  <c r="A1890" i="9"/>
  <c r="A1891" i="9"/>
  <c r="A1892" i="9"/>
  <c r="A1893" i="9"/>
  <c r="A1894" i="9"/>
  <c r="A1895" i="9"/>
  <c r="A1896" i="9"/>
  <c r="A1897" i="9"/>
  <c r="A1898" i="9"/>
  <c r="A1899" i="9"/>
  <c r="A1900" i="9"/>
  <c r="A1901" i="9"/>
  <c r="A1902" i="9"/>
  <c r="A1903" i="9"/>
  <c r="A1904" i="9"/>
  <c r="A1905" i="9"/>
  <c r="A1906" i="9"/>
  <c r="A1907" i="9"/>
  <c r="A1908" i="9"/>
  <c r="A1909" i="9"/>
  <c r="A1910" i="9"/>
  <c r="A1911" i="9"/>
  <c r="A1912" i="9"/>
  <c r="A1913" i="9"/>
  <c r="A1914" i="9"/>
  <c r="A1915" i="9"/>
  <c r="A1916" i="9"/>
  <c r="A1917" i="9"/>
  <c r="A1918" i="9"/>
  <c r="A1919" i="9"/>
  <c r="A1920" i="9"/>
  <c r="A1921" i="9"/>
  <c r="A1922" i="9"/>
  <c r="A1923" i="9"/>
  <c r="A1924" i="9"/>
  <c r="A1925" i="9"/>
  <c r="A1926" i="9"/>
  <c r="A1927" i="9"/>
  <c r="A1928" i="9"/>
  <c r="A1929" i="9"/>
  <c r="A1930" i="9"/>
  <c r="A1931" i="9"/>
  <c r="A1932" i="9"/>
  <c r="A1933" i="9"/>
  <c r="A1934" i="9"/>
  <c r="A1935" i="9"/>
  <c r="A1936" i="9"/>
  <c r="A1937" i="9"/>
  <c r="A1938" i="9"/>
  <c r="A1939" i="9"/>
  <c r="A1940" i="9"/>
  <c r="A1941" i="9"/>
  <c r="A1942" i="9"/>
  <c r="A1943" i="9"/>
  <c r="A1944" i="9"/>
  <c r="A1945" i="9"/>
  <c r="A1946" i="9"/>
  <c r="A1947" i="9"/>
  <c r="A1948" i="9"/>
  <c r="A1949" i="9"/>
  <c r="A1950" i="9"/>
  <c r="A1951" i="9"/>
  <c r="A1952" i="9"/>
  <c r="A1953" i="9"/>
  <c r="A1954" i="9"/>
  <c r="A1955" i="9"/>
  <c r="A1956" i="9"/>
  <c r="A1957" i="9"/>
  <c r="A1958" i="9"/>
  <c r="A1959" i="9"/>
  <c r="A1960" i="9"/>
  <c r="A1961" i="9"/>
  <c r="A1962" i="9"/>
  <c r="A1963" i="9"/>
  <c r="A1964" i="9"/>
  <c r="A1965" i="9"/>
  <c r="A1966" i="9"/>
  <c r="A1967" i="9"/>
  <c r="A1968" i="9"/>
  <c r="A1969" i="9"/>
  <c r="A1970" i="9"/>
  <c r="A1971" i="9"/>
  <c r="A1972" i="9"/>
  <c r="A1973" i="9"/>
  <c r="A1974" i="9"/>
  <c r="A1975" i="9"/>
  <c r="A1976" i="9"/>
  <c r="A1977" i="9"/>
  <c r="A1978" i="9"/>
  <c r="A1979" i="9"/>
  <c r="A1980" i="9"/>
  <c r="A1981" i="9"/>
  <c r="A1982" i="9"/>
  <c r="A1983" i="9"/>
  <c r="A1984" i="9"/>
  <c r="A1985" i="9"/>
  <c r="A1986" i="9"/>
  <c r="A1987" i="9"/>
  <c r="A1988" i="9"/>
  <c r="A1989" i="9"/>
  <c r="A1990" i="9"/>
  <c r="A1991" i="9"/>
  <c r="A1992" i="9"/>
  <c r="A1993" i="9"/>
  <c r="A1994" i="9"/>
  <c r="A1995" i="9"/>
  <c r="A1996" i="9"/>
  <c r="A1997" i="9"/>
  <c r="A1998" i="9"/>
  <c r="A1999" i="9"/>
  <c r="A2000" i="9"/>
  <c r="A2001" i="9"/>
  <c r="A2002" i="9"/>
  <c r="A2003" i="9"/>
  <c r="A2004" i="9"/>
  <c r="A2005" i="9"/>
  <c r="A2006" i="9"/>
  <c r="A2007" i="9"/>
  <c r="A2008" i="9"/>
  <c r="A2009" i="9"/>
  <c r="A2010" i="9"/>
  <c r="A2011" i="9"/>
  <c r="A2012" i="9"/>
  <c r="A2013" i="9"/>
  <c r="A2014" i="9"/>
  <c r="A2015" i="9"/>
  <c r="A2016" i="9"/>
  <c r="A2017" i="9"/>
  <c r="A2018" i="9"/>
  <c r="A2019" i="9"/>
  <c r="A2020" i="9"/>
  <c r="A2021" i="9"/>
  <c r="A2022" i="9"/>
  <c r="A2023" i="9"/>
  <c r="A2024" i="9"/>
  <c r="A2025" i="9"/>
  <c r="A2026" i="9"/>
  <c r="A2027" i="9"/>
  <c r="A2028" i="9"/>
  <c r="A2029" i="9"/>
  <c r="A2030" i="9"/>
  <c r="A2031" i="9"/>
  <c r="A2032" i="9"/>
  <c r="A2033" i="9"/>
  <c r="A2034" i="9"/>
  <c r="A2035" i="9"/>
  <c r="A2036" i="9"/>
  <c r="A2037" i="9"/>
  <c r="A2038" i="9"/>
  <c r="A2039" i="9"/>
  <c r="A2040" i="9"/>
  <c r="A2041" i="9"/>
  <c r="A2042" i="9"/>
  <c r="A2043" i="9"/>
  <c r="A2044" i="9"/>
  <c r="A2045" i="9"/>
  <c r="A2046" i="9"/>
  <c r="A2047" i="9"/>
  <c r="A2048" i="9"/>
  <c r="A2049" i="9"/>
  <c r="A2050" i="9"/>
  <c r="A2051" i="9"/>
  <c r="A2052" i="9"/>
  <c r="A2053" i="9"/>
  <c r="A2054" i="9"/>
  <c r="A2055" i="9"/>
  <c r="A2056" i="9"/>
  <c r="A2057" i="9"/>
  <c r="A2058" i="9"/>
  <c r="A2059" i="9"/>
  <c r="A2060" i="9"/>
  <c r="A2061" i="9"/>
  <c r="A2062" i="9"/>
  <c r="A2063" i="9"/>
  <c r="A2064" i="9"/>
  <c r="A2065" i="9"/>
  <c r="A2066" i="9"/>
  <c r="A2067" i="9"/>
  <c r="A2068" i="9"/>
  <c r="A2069" i="9"/>
  <c r="A2070" i="9"/>
  <c r="A2071" i="9"/>
  <c r="A2072" i="9"/>
  <c r="A2073" i="9"/>
  <c r="A2074" i="9"/>
  <c r="A2075" i="9"/>
  <c r="A2076" i="9"/>
  <c r="A2077" i="9"/>
  <c r="A2078" i="9"/>
  <c r="A2079" i="9"/>
  <c r="A2080" i="9"/>
  <c r="A2081" i="9"/>
  <c r="A2082" i="9"/>
  <c r="A2083" i="9"/>
  <c r="A2084" i="9"/>
  <c r="A2085" i="9"/>
  <c r="A2086" i="9"/>
  <c r="A2087" i="9"/>
  <c r="A2088" i="9"/>
  <c r="A2089" i="9"/>
  <c r="A2090" i="9"/>
  <c r="A2091" i="9"/>
  <c r="A2092" i="9"/>
  <c r="A2093" i="9"/>
  <c r="A2094" i="9"/>
  <c r="A2095" i="9"/>
  <c r="A2096" i="9"/>
  <c r="A2097" i="9"/>
  <c r="A2098" i="9"/>
  <c r="A2099" i="9"/>
  <c r="A2100" i="9"/>
  <c r="A2101" i="9"/>
  <c r="A2102" i="9"/>
  <c r="A2103" i="9"/>
  <c r="A2104" i="9"/>
  <c r="A2105" i="9"/>
  <c r="A2106" i="9"/>
  <c r="A2107" i="9"/>
  <c r="A2108" i="9"/>
  <c r="A2109" i="9"/>
  <c r="A2110" i="9"/>
  <c r="A2111" i="9"/>
  <c r="A2112" i="9"/>
  <c r="A2113" i="9"/>
  <c r="A2114" i="9"/>
  <c r="A2115" i="9"/>
  <c r="A2116" i="9"/>
  <c r="A2117" i="9"/>
  <c r="A2118" i="9"/>
  <c r="A2119" i="9"/>
  <c r="A2120" i="9"/>
  <c r="A2121" i="9"/>
  <c r="A2122" i="9"/>
  <c r="A2123" i="9"/>
  <c r="A2124" i="9"/>
  <c r="A2125" i="9"/>
  <c r="A2126" i="9"/>
  <c r="A2127" i="9"/>
  <c r="A2128" i="9"/>
  <c r="A2129" i="9"/>
  <c r="A2130" i="9"/>
  <c r="A2131" i="9"/>
  <c r="A2132" i="9"/>
  <c r="A2133" i="9"/>
  <c r="A2134" i="9"/>
  <c r="A2135" i="9"/>
  <c r="A2136" i="9"/>
  <c r="A2137" i="9"/>
  <c r="A2138" i="9"/>
  <c r="A2139" i="9"/>
  <c r="A2140" i="9"/>
  <c r="A2141" i="9"/>
  <c r="A2142" i="9"/>
  <c r="A2143" i="9"/>
  <c r="A2144" i="9"/>
  <c r="A2145" i="9"/>
  <c r="A2146" i="9"/>
  <c r="A2147" i="9"/>
  <c r="A2148" i="9"/>
  <c r="A2149" i="9"/>
  <c r="A2150" i="9"/>
  <c r="A2151" i="9"/>
  <c r="A2152" i="9"/>
  <c r="A2153" i="9"/>
  <c r="A2154" i="9"/>
  <c r="A2155" i="9"/>
  <c r="A2156" i="9"/>
  <c r="A2157" i="9"/>
  <c r="A2158" i="9"/>
  <c r="A2159" i="9"/>
  <c r="A2160" i="9"/>
  <c r="A2161" i="9"/>
  <c r="A2162" i="9"/>
  <c r="A2163" i="9"/>
  <c r="A2164" i="9"/>
  <c r="A2165" i="9"/>
  <c r="A2166" i="9"/>
  <c r="A2167" i="9"/>
  <c r="A2168" i="9"/>
  <c r="A2169" i="9"/>
  <c r="A2170" i="9"/>
  <c r="A2171" i="9"/>
  <c r="A2172" i="9"/>
  <c r="A2173" i="9"/>
  <c r="A2174" i="9"/>
  <c r="A2175" i="9"/>
  <c r="A2176" i="9"/>
  <c r="A2177" i="9"/>
  <c r="A2178" i="9"/>
  <c r="A2179" i="9"/>
  <c r="A2180" i="9"/>
  <c r="A2181" i="9"/>
  <c r="A2182" i="9"/>
  <c r="A2183" i="9"/>
  <c r="A2184" i="9"/>
  <c r="A2185" i="9"/>
  <c r="A2186" i="9"/>
  <c r="A2187" i="9"/>
  <c r="A2188" i="9"/>
  <c r="A2189" i="9"/>
  <c r="A2190" i="9"/>
  <c r="A2191" i="9"/>
  <c r="A2192" i="9"/>
  <c r="A2193" i="9"/>
  <c r="A2194" i="9"/>
  <c r="A2195" i="9"/>
  <c r="A2196" i="9"/>
  <c r="A2197" i="9"/>
  <c r="A2198" i="9"/>
  <c r="A2199" i="9"/>
  <c r="A2200" i="9"/>
  <c r="A2201" i="9"/>
  <c r="A2202" i="9"/>
  <c r="A2203" i="9"/>
  <c r="A2204" i="9"/>
  <c r="A2205" i="9"/>
  <c r="A2206" i="9"/>
  <c r="A2207" i="9"/>
  <c r="A2208" i="9"/>
  <c r="A2209" i="9"/>
  <c r="A2210" i="9"/>
  <c r="A2211" i="9"/>
  <c r="A2212" i="9"/>
  <c r="A2213" i="9"/>
  <c r="A2214" i="9"/>
  <c r="A2215" i="9"/>
  <c r="A2216" i="9"/>
  <c r="A2217" i="9"/>
  <c r="A2218" i="9"/>
  <c r="A2219" i="9"/>
  <c r="A2220" i="9"/>
  <c r="A2221" i="9"/>
  <c r="A2222" i="9"/>
  <c r="A2223" i="9"/>
  <c r="A2224" i="9"/>
  <c r="A2225" i="9"/>
  <c r="A2226" i="9"/>
  <c r="A2227" i="9"/>
  <c r="A2228" i="9"/>
  <c r="A2229" i="9"/>
  <c r="A2230" i="9"/>
  <c r="A2231" i="9"/>
  <c r="A2232" i="9"/>
  <c r="A2233" i="9"/>
  <c r="A2234" i="9"/>
  <c r="A2235" i="9"/>
  <c r="A2236" i="9"/>
  <c r="A2237" i="9"/>
  <c r="A2238" i="9"/>
  <c r="A2239" i="9"/>
  <c r="A2240" i="9"/>
  <c r="A2241" i="9"/>
  <c r="A2242" i="9"/>
  <c r="A2243" i="9"/>
  <c r="A2244" i="9"/>
  <c r="A2245" i="9"/>
  <c r="A2246" i="9"/>
  <c r="A2247" i="9"/>
  <c r="A2248" i="9"/>
  <c r="A2249" i="9"/>
  <c r="A2250" i="9"/>
  <c r="A2251" i="9"/>
  <c r="A2252" i="9"/>
  <c r="A2253" i="9"/>
  <c r="A2254" i="9"/>
  <c r="A2255" i="9"/>
  <c r="A2256" i="9"/>
  <c r="A2257" i="9"/>
  <c r="A2258" i="9"/>
  <c r="A2259" i="9"/>
  <c r="A2260" i="9"/>
  <c r="A2261" i="9"/>
  <c r="A2262" i="9"/>
  <c r="A2263" i="9"/>
  <c r="A2264" i="9"/>
  <c r="A2265" i="9"/>
  <c r="A2266" i="9"/>
  <c r="A2267" i="9"/>
  <c r="A2268" i="9"/>
  <c r="A2269" i="9"/>
  <c r="A2270" i="9"/>
  <c r="A2271" i="9"/>
  <c r="A2272" i="9"/>
  <c r="A2273" i="9"/>
  <c r="A2274" i="9"/>
  <c r="A2275" i="9"/>
  <c r="A2276" i="9"/>
  <c r="A2277" i="9"/>
  <c r="A2278" i="9"/>
  <c r="A2279" i="9"/>
  <c r="A2280" i="9"/>
  <c r="A2281" i="9"/>
  <c r="A2282" i="9"/>
  <c r="A2283" i="9"/>
  <c r="A2284" i="9"/>
  <c r="A2285" i="9"/>
  <c r="A2286" i="9"/>
  <c r="A2287" i="9"/>
  <c r="A2288" i="9"/>
  <c r="A2289" i="9"/>
  <c r="A2290" i="9"/>
  <c r="A2291" i="9"/>
  <c r="A2292" i="9"/>
  <c r="A2293" i="9"/>
  <c r="A2294" i="9"/>
  <c r="A2295" i="9"/>
  <c r="A2296" i="9"/>
  <c r="A2297" i="9"/>
  <c r="A2298" i="9"/>
  <c r="A2299" i="9"/>
  <c r="A2300" i="9"/>
  <c r="A2301" i="9"/>
  <c r="A2302" i="9"/>
  <c r="A2303" i="9"/>
  <c r="A2304" i="9"/>
  <c r="A2305" i="9"/>
  <c r="A2306" i="9"/>
  <c r="A2307" i="9"/>
  <c r="A2308" i="9"/>
  <c r="A2309" i="9"/>
  <c r="A2310" i="9"/>
  <c r="A2311" i="9"/>
  <c r="A2312" i="9"/>
  <c r="A2313" i="9"/>
  <c r="A2314" i="9"/>
  <c r="A2315" i="9"/>
  <c r="A2316" i="9"/>
  <c r="A2317" i="9"/>
  <c r="A2318" i="9"/>
  <c r="A2319" i="9"/>
  <c r="A2320" i="9"/>
  <c r="A2321" i="9"/>
  <c r="A2322" i="9"/>
  <c r="A2323" i="9"/>
  <c r="A2324" i="9"/>
  <c r="A2325" i="9"/>
  <c r="A2326" i="9"/>
  <c r="A2327" i="9"/>
  <c r="A2328" i="9"/>
  <c r="A2329" i="9"/>
  <c r="A2330" i="9"/>
  <c r="A2331" i="9"/>
  <c r="A2332" i="9"/>
  <c r="A2333" i="9"/>
  <c r="A2334" i="9"/>
  <c r="A2335" i="9"/>
  <c r="A2336" i="9"/>
  <c r="A2337" i="9"/>
  <c r="A2338" i="9"/>
  <c r="A2339" i="9"/>
  <c r="A2340" i="9"/>
  <c r="A2341" i="9"/>
  <c r="A2342" i="9"/>
  <c r="A2343" i="9"/>
  <c r="A2344" i="9"/>
  <c r="A2345" i="9"/>
  <c r="A2346" i="9"/>
  <c r="A2347" i="9"/>
  <c r="A2348" i="9"/>
  <c r="A2349" i="9"/>
  <c r="A2350" i="9"/>
  <c r="A2351" i="9"/>
  <c r="A2352" i="9"/>
  <c r="A2353" i="9"/>
  <c r="A2354" i="9"/>
  <c r="A2355" i="9"/>
  <c r="A2356" i="9"/>
  <c r="A2357" i="9"/>
  <c r="A2358" i="9"/>
  <c r="A2359" i="9"/>
  <c r="A2360" i="9"/>
  <c r="A2361" i="9"/>
  <c r="A2362" i="9"/>
  <c r="A2363" i="9"/>
  <c r="A2364" i="9"/>
  <c r="A2365" i="9"/>
  <c r="A2366" i="9"/>
  <c r="A2367" i="9"/>
  <c r="A2368" i="9"/>
  <c r="A2369" i="9"/>
  <c r="A2370" i="9"/>
  <c r="A2371" i="9"/>
  <c r="A2372" i="9"/>
  <c r="A2373" i="9"/>
  <c r="A2374" i="9"/>
  <c r="A2375" i="9"/>
  <c r="A2376" i="9"/>
  <c r="A2377" i="9"/>
  <c r="A2378" i="9"/>
  <c r="A2379" i="9"/>
  <c r="A2380" i="9"/>
  <c r="A2381" i="9"/>
  <c r="A2382" i="9"/>
  <c r="A2383" i="9"/>
  <c r="A2384" i="9"/>
  <c r="A2385" i="9"/>
  <c r="A2386" i="9"/>
  <c r="A2387" i="9"/>
  <c r="A2388" i="9"/>
  <c r="A2389" i="9"/>
  <c r="A2390" i="9"/>
  <c r="A2391" i="9"/>
  <c r="A2392" i="9"/>
  <c r="A2393" i="9"/>
  <c r="A2394" i="9"/>
  <c r="A2395" i="9"/>
  <c r="A2396" i="9"/>
  <c r="A2397" i="9"/>
  <c r="A2398" i="9"/>
  <c r="A2399" i="9"/>
  <c r="A2400" i="9"/>
  <c r="A2401" i="9"/>
  <c r="A2402" i="9"/>
  <c r="A2403" i="9"/>
  <c r="A2404" i="9"/>
  <c r="A2405" i="9"/>
  <c r="A2406" i="9"/>
  <c r="A2407" i="9"/>
  <c r="A2408" i="9"/>
  <c r="A2409" i="9"/>
  <c r="A2410" i="9"/>
  <c r="A2411" i="9"/>
  <c r="A2412" i="9"/>
  <c r="A2413" i="9"/>
  <c r="A2414" i="9"/>
  <c r="A2415" i="9"/>
  <c r="A2416" i="9"/>
  <c r="A2417" i="9"/>
  <c r="A2418" i="9"/>
  <c r="A2419" i="9"/>
  <c r="A2420" i="9"/>
  <c r="A2421" i="9"/>
  <c r="A2422" i="9"/>
  <c r="A2423" i="9"/>
  <c r="A2424" i="9"/>
  <c r="A2425" i="9"/>
  <c r="A2426" i="9"/>
  <c r="A2427" i="9"/>
  <c r="A2428" i="9"/>
  <c r="A2429" i="9"/>
  <c r="A2430" i="9"/>
  <c r="A2431" i="9"/>
  <c r="A2432" i="9"/>
  <c r="A2433" i="9"/>
  <c r="A2434" i="9"/>
  <c r="A2435" i="9"/>
  <c r="A2436" i="9"/>
  <c r="A2437" i="9"/>
  <c r="A2438" i="9"/>
  <c r="A2439" i="9"/>
  <c r="A2440" i="9"/>
  <c r="A2441" i="9"/>
  <c r="A2442" i="9"/>
  <c r="A2443" i="9"/>
  <c r="A2444" i="9"/>
  <c r="A2445" i="9"/>
  <c r="A2446" i="9"/>
  <c r="A2447" i="9"/>
  <c r="A2448" i="9"/>
  <c r="A2449" i="9"/>
  <c r="A2450" i="9"/>
  <c r="A2451" i="9"/>
  <c r="A2452" i="9"/>
  <c r="A2453" i="9"/>
  <c r="A2454" i="9"/>
  <c r="A2455" i="9"/>
  <c r="A2456" i="9"/>
  <c r="A2457" i="9"/>
  <c r="A2458" i="9"/>
  <c r="A2459" i="9"/>
  <c r="A2460" i="9"/>
  <c r="A2461" i="9"/>
  <c r="A2462" i="9"/>
  <c r="A2463" i="9"/>
  <c r="A2464" i="9"/>
  <c r="A2465" i="9"/>
  <c r="A2466" i="9"/>
  <c r="A2467" i="9"/>
  <c r="A2468" i="9"/>
  <c r="A2469" i="9"/>
  <c r="A2470" i="9"/>
  <c r="A2471" i="9"/>
  <c r="A2472" i="9"/>
  <c r="A2473" i="9"/>
  <c r="A2474" i="9"/>
  <c r="A2475" i="9"/>
  <c r="A2476" i="9"/>
  <c r="A2477" i="9"/>
  <c r="A2478" i="9"/>
  <c r="A2479" i="9"/>
  <c r="A2480" i="9"/>
  <c r="A2481" i="9"/>
  <c r="A2482" i="9"/>
  <c r="A2483" i="9"/>
  <c r="A2484" i="9"/>
  <c r="A2485" i="9"/>
  <c r="A2486" i="9"/>
  <c r="A2487" i="9"/>
  <c r="A2488" i="9"/>
  <c r="A2489" i="9"/>
  <c r="A2490" i="9"/>
  <c r="A2491" i="9"/>
  <c r="A2492" i="9"/>
  <c r="A2493" i="9"/>
  <c r="A2494" i="9"/>
  <c r="A2495" i="9"/>
  <c r="A2496" i="9"/>
  <c r="A2497" i="9"/>
  <c r="A2498" i="9"/>
  <c r="A2499" i="9"/>
  <c r="A2500" i="9"/>
  <c r="A2501" i="9"/>
  <c r="A2502" i="9"/>
  <c r="A2503" i="9"/>
  <c r="A2504" i="9"/>
  <c r="A2505" i="9"/>
  <c r="A2506" i="9"/>
  <c r="A2507" i="9"/>
  <c r="A2508" i="9"/>
  <c r="A2509" i="9"/>
  <c r="A2510" i="9"/>
  <c r="A2511" i="9"/>
  <c r="A2512" i="9"/>
  <c r="A2513" i="9"/>
  <c r="A2514" i="9"/>
  <c r="A2515" i="9"/>
  <c r="A2516" i="9"/>
  <c r="A2517" i="9"/>
  <c r="A2518" i="9"/>
  <c r="A2519" i="9"/>
  <c r="A2520" i="9"/>
  <c r="A2521" i="9"/>
  <c r="A2522" i="9"/>
  <c r="A2523" i="9"/>
  <c r="A2524" i="9"/>
  <c r="A2525" i="9"/>
  <c r="A2526" i="9"/>
  <c r="A2527" i="9"/>
  <c r="A2528" i="9"/>
  <c r="A2529" i="9"/>
  <c r="A2530" i="9"/>
  <c r="A2531" i="9"/>
  <c r="A2532" i="9"/>
  <c r="A2533" i="9"/>
  <c r="A2534" i="9"/>
  <c r="A2535" i="9"/>
  <c r="A2536" i="9"/>
  <c r="A2537" i="9"/>
  <c r="A2538" i="9"/>
  <c r="A2539" i="9"/>
  <c r="A2540" i="9"/>
  <c r="A2541" i="9"/>
  <c r="A2542" i="9"/>
  <c r="A2543" i="9"/>
  <c r="A2544" i="9"/>
  <c r="A2545" i="9"/>
  <c r="A2546" i="9"/>
  <c r="A2547" i="9"/>
  <c r="A2548" i="9"/>
  <c r="A2549" i="9"/>
  <c r="A2550" i="9"/>
  <c r="A2551" i="9"/>
  <c r="A2552" i="9"/>
  <c r="A2553" i="9"/>
  <c r="A2554" i="9"/>
  <c r="A2555" i="9"/>
  <c r="A2556" i="9"/>
  <c r="A2557" i="9"/>
  <c r="A2558" i="9"/>
  <c r="A2559" i="9"/>
  <c r="A2560" i="9"/>
  <c r="A2561" i="9"/>
  <c r="A2562" i="9"/>
  <c r="A2563" i="9"/>
  <c r="A2564" i="9"/>
  <c r="A2565" i="9"/>
  <c r="A2566" i="9"/>
  <c r="A2567" i="9"/>
  <c r="A2568" i="9"/>
  <c r="A2569" i="9"/>
  <c r="A2570" i="9"/>
  <c r="A2571" i="9"/>
  <c r="A2572" i="9"/>
  <c r="A2573" i="9"/>
  <c r="A2574" i="9"/>
  <c r="A2575" i="9"/>
  <c r="A2576" i="9"/>
  <c r="A2577" i="9"/>
  <c r="A2578" i="9"/>
  <c r="A2579" i="9"/>
  <c r="A2580" i="9"/>
  <c r="A2581" i="9"/>
  <c r="A2582" i="9"/>
  <c r="A2583" i="9"/>
  <c r="A2584" i="9"/>
  <c r="A2585" i="9"/>
  <c r="A2586" i="9"/>
  <c r="A2587" i="9"/>
  <c r="A2588" i="9"/>
  <c r="A2589" i="9"/>
  <c r="A2590" i="9"/>
  <c r="A2591" i="9"/>
  <c r="A2592" i="9"/>
  <c r="A2593" i="9"/>
  <c r="A2594" i="9"/>
  <c r="A2595" i="9"/>
  <c r="A2596" i="9"/>
  <c r="A2597" i="9"/>
  <c r="A2598" i="9"/>
  <c r="A2599" i="9"/>
  <c r="A2600" i="9"/>
  <c r="A2601" i="9"/>
  <c r="A2602" i="9"/>
  <c r="A2603" i="9"/>
  <c r="A2604" i="9"/>
  <c r="A2605" i="9"/>
  <c r="A2606" i="9"/>
  <c r="A2607" i="9"/>
  <c r="A2608" i="9"/>
  <c r="A2609" i="9"/>
  <c r="A2610" i="9"/>
  <c r="A2611" i="9"/>
  <c r="A2612" i="9"/>
  <c r="A2613" i="9"/>
  <c r="A2614" i="9"/>
  <c r="A2615" i="9"/>
  <c r="A2616" i="9"/>
  <c r="A2617" i="9"/>
  <c r="A2618" i="9"/>
  <c r="A2619" i="9"/>
  <c r="A2620" i="9"/>
  <c r="A2621" i="9"/>
  <c r="A2622" i="9"/>
  <c r="A2623" i="9"/>
  <c r="A2624" i="9"/>
  <c r="A2625" i="9"/>
  <c r="A2626" i="9"/>
  <c r="A2627" i="9"/>
  <c r="A2628" i="9"/>
  <c r="A2629" i="9"/>
  <c r="A2630" i="9"/>
  <c r="A2631" i="9"/>
  <c r="A2632" i="9"/>
  <c r="A2633" i="9"/>
  <c r="A2634" i="9"/>
  <c r="A2635" i="9"/>
  <c r="A2636" i="9"/>
  <c r="A2637" i="9"/>
  <c r="A2638" i="9"/>
  <c r="A2639" i="9"/>
  <c r="A2640" i="9"/>
  <c r="A2641" i="9"/>
  <c r="A2642" i="9"/>
  <c r="A2643" i="9"/>
  <c r="A2644" i="9"/>
  <c r="A2645" i="9"/>
  <c r="A2646" i="9"/>
  <c r="A2647" i="9"/>
  <c r="A2648" i="9"/>
  <c r="A2649" i="9"/>
  <c r="A2650" i="9"/>
  <c r="A2651" i="9"/>
  <c r="A2652" i="9"/>
  <c r="A2653" i="9"/>
  <c r="A2654" i="9"/>
  <c r="A2655" i="9"/>
  <c r="A2656" i="9"/>
  <c r="A2657" i="9"/>
  <c r="A2658" i="9"/>
  <c r="A2659" i="9"/>
  <c r="A2660" i="9"/>
  <c r="A2661" i="9"/>
  <c r="A2662" i="9"/>
  <c r="A2663" i="9"/>
  <c r="A2664" i="9"/>
  <c r="A2665" i="9"/>
  <c r="A2666" i="9"/>
  <c r="A2667" i="9"/>
  <c r="A2668" i="9"/>
  <c r="A2669" i="9"/>
  <c r="A2670" i="9"/>
  <c r="A2671" i="9"/>
  <c r="A2672" i="9"/>
  <c r="A2673" i="9"/>
  <c r="A2674" i="9"/>
  <c r="A2675" i="9"/>
  <c r="A2676" i="9"/>
  <c r="A2677" i="9"/>
  <c r="A2678" i="9"/>
  <c r="A2679" i="9"/>
  <c r="A2680" i="9"/>
  <c r="A2681" i="9"/>
  <c r="A2682" i="9"/>
  <c r="A2683" i="9"/>
  <c r="A2684" i="9"/>
  <c r="A2685" i="9"/>
  <c r="A2686" i="9"/>
  <c r="A2687" i="9"/>
  <c r="A2688" i="9"/>
  <c r="A2689" i="9"/>
  <c r="A2690" i="9"/>
  <c r="A2691" i="9"/>
  <c r="A2692" i="9"/>
  <c r="A2693" i="9"/>
  <c r="A2694" i="9"/>
  <c r="A2695" i="9"/>
  <c r="A2696" i="9"/>
  <c r="A2697" i="9"/>
  <c r="A2698" i="9"/>
  <c r="A2699" i="9"/>
  <c r="A2700" i="9"/>
  <c r="A2701" i="9"/>
  <c r="A2702" i="9"/>
  <c r="A2703" i="9"/>
  <c r="A2704" i="9"/>
  <c r="A2705" i="9"/>
  <c r="A2706" i="9"/>
  <c r="A2707" i="9"/>
  <c r="A2708" i="9"/>
  <c r="A2709" i="9"/>
  <c r="A2710" i="9"/>
  <c r="A2711" i="9"/>
  <c r="A2712" i="9"/>
  <c r="A2713" i="9"/>
  <c r="A2714" i="9"/>
  <c r="A2715" i="9"/>
  <c r="A2716" i="9"/>
  <c r="A2717" i="9"/>
  <c r="A2718" i="9"/>
  <c r="A2719" i="9"/>
  <c r="A2720" i="9"/>
  <c r="A2721" i="9"/>
  <c r="A2722" i="9"/>
  <c r="A2723" i="9"/>
  <c r="A2724" i="9"/>
  <c r="A2725" i="9"/>
  <c r="A2726" i="9"/>
  <c r="A2727" i="9"/>
  <c r="A2728" i="9"/>
  <c r="A2729" i="9"/>
  <c r="A2730" i="9"/>
  <c r="A2731" i="9"/>
  <c r="A2732" i="9"/>
  <c r="A2733" i="9"/>
  <c r="A2734" i="9"/>
  <c r="A2735" i="9"/>
  <c r="A2736" i="9"/>
  <c r="A2737" i="9"/>
  <c r="A2738" i="9"/>
  <c r="A2739" i="9"/>
  <c r="A2740" i="9"/>
  <c r="A2741" i="9"/>
  <c r="A2742" i="9"/>
  <c r="A2743" i="9"/>
  <c r="A2744" i="9"/>
  <c r="A2745" i="9"/>
  <c r="A2746" i="9"/>
  <c r="A2747" i="9"/>
  <c r="A2748" i="9"/>
  <c r="A2749" i="9"/>
  <c r="A2750" i="9"/>
  <c r="A2751" i="9"/>
  <c r="A2752" i="9"/>
  <c r="A2753" i="9"/>
  <c r="A2754" i="9"/>
  <c r="A2755" i="9"/>
  <c r="A2756" i="9"/>
  <c r="A2757" i="9"/>
  <c r="A2758" i="9"/>
  <c r="A2759" i="9"/>
  <c r="A2760" i="9"/>
  <c r="A2761" i="9"/>
  <c r="A2762" i="9"/>
  <c r="A2763" i="9"/>
  <c r="A2764" i="9"/>
  <c r="A2765" i="9"/>
  <c r="A2766" i="9"/>
  <c r="A2767" i="9"/>
  <c r="A2768" i="9"/>
  <c r="A2769" i="9"/>
  <c r="A2770" i="9"/>
  <c r="A2771" i="9"/>
  <c r="A2772" i="9"/>
  <c r="A2773" i="9"/>
  <c r="A2774" i="9"/>
  <c r="A2775" i="9"/>
  <c r="A2776" i="9"/>
  <c r="A2777" i="9"/>
  <c r="A2778" i="9"/>
  <c r="A2779" i="9"/>
  <c r="A2780" i="9"/>
  <c r="A2781" i="9"/>
  <c r="A2782" i="9"/>
  <c r="A2783" i="9"/>
  <c r="A2784" i="9"/>
  <c r="A2785" i="9"/>
  <c r="A2786" i="9"/>
  <c r="A2787" i="9"/>
  <c r="A2788" i="9"/>
  <c r="A2789" i="9"/>
  <c r="A2790" i="9"/>
  <c r="A2791" i="9"/>
  <c r="A2792" i="9"/>
  <c r="A2793" i="9"/>
  <c r="A2794" i="9"/>
  <c r="A2795" i="9"/>
  <c r="A2796" i="9"/>
  <c r="A2797" i="9"/>
  <c r="A2798" i="9"/>
  <c r="A2799" i="9"/>
  <c r="A2800" i="9"/>
  <c r="A2801" i="9"/>
  <c r="A2802" i="9"/>
  <c r="A2803" i="9"/>
  <c r="A2804" i="9"/>
  <c r="A2805" i="9"/>
  <c r="A2806" i="9"/>
  <c r="A2807" i="9"/>
  <c r="A2808" i="9"/>
  <c r="A2809" i="9"/>
  <c r="A2810" i="9"/>
  <c r="A2811" i="9"/>
  <c r="A2812" i="9"/>
  <c r="A2813" i="9"/>
  <c r="A2814" i="9"/>
  <c r="A2815" i="9"/>
  <c r="A2816" i="9"/>
  <c r="A2817" i="9"/>
  <c r="A2818" i="9"/>
  <c r="A2819" i="9"/>
  <c r="A2820" i="9"/>
  <c r="A2821" i="9"/>
  <c r="A2822" i="9"/>
  <c r="A2823" i="9"/>
  <c r="A2824" i="9"/>
  <c r="A2825" i="9"/>
  <c r="A2826" i="9"/>
  <c r="A2827" i="9"/>
  <c r="A2828" i="9"/>
  <c r="A2829" i="9"/>
  <c r="A2830" i="9"/>
  <c r="A2831" i="9"/>
  <c r="A2832" i="9"/>
  <c r="A2833" i="9"/>
  <c r="A2834" i="9"/>
  <c r="A2835" i="9"/>
  <c r="A2836" i="9"/>
  <c r="A2837" i="9"/>
  <c r="A2838" i="9"/>
  <c r="A2839" i="9"/>
  <c r="A2840" i="9"/>
  <c r="A2841" i="9"/>
  <c r="A2842" i="9"/>
  <c r="A2843" i="9"/>
  <c r="A2844" i="9"/>
  <c r="A2845" i="9"/>
  <c r="A2846" i="9"/>
  <c r="A2847" i="9"/>
  <c r="A2848" i="9"/>
  <c r="A2849" i="9"/>
  <c r="A2850" i="9"/>
  <c r="A2851" i="9"/>
  <c r="A2852" i="9"/>
  <c r="A2853" i="9"/>
  <c r="A2854" i="9"/>
  <c r="A2855" i="9"/>
  <c r="A2856" i="9"/>
  <c r="A2857" i="9"/>
  <c r="A2858" i="9"/>
  <c r="A2859" i="9"/>
  <c r="A2860" i="9"/>
  <c r="A2861" i="9"/>
  <c r="A2862" i="9"/>
  <c r="A2863" i="9"/>
  <c r="A2864" i="9"/>
  <c r="A2865" i="9"/>
  <c r="A2866" i="9"/>
  <c r="A2867" i="9"/>
  <c r="A2868" i="9"/>
  <c r="A2869" i="9"/>
  <c r="A2870" i="9"/>
  <c r="A2871" i="9"/>
  <c r="A2872" i="9"/>
  <c r="A2873" i="9"/>
  <c r="A2874" i="9"/>
  <c r="A2875" i="9"/>
  <c r="A2876" i="9"/>
  <c r="A2877" i="9"/>
  <c r="A2878" i="9"/>
  <c r="A2879" i="9"/>
  <c r="A2880" i="9"/>
  <c r="A2881" i="9"/>
  <c r="A2882" i="9"/>
  <c r="A2883" i="9"/>
  <c r="A2884" i="9"/>
  <c r="A2885" i="9"/>
  <c r="A2886" i="9"/>
  <c r="A2887" i="9"/>
  <c r="A2888" i="9"/>
  <c r="A2889" i="9"/>
  <c r="A2890" i="9"/>
  <c r="A2891" i="9"/>
  <c r="A2892" i="9"/>
  <c r="A2893" i="9"/>
  <c r="A2894" i="9"/>
  <c r="A2895" i="9"/>
  <c r="A2896" i="9"/>
  <c r="A2897" i="9"/>
  <c r="A2898" i="9"/>
  <c r="A2899" i="9"/>
  <c r="A2900" i="9"/>
  <c r="A2901" i="9"/>
  <c r="A2902" i="9"/>
  <c r="A2903" i="9"/>
  <c r="A2904" i="9"/>
  <c r="A2905" i="9"/>
  <c r="A2906" i="9"/>
  <c r="A2907" i="9"/>
  <c r="A2908" i="9"/>
  <c r="A2909" i="9"/>
  <c r="A2910" i="9"/>
  <c r="A2911" i="9"/>
  <c r="A2912" i="9"/>
  <c r="A2913" i="9"/>
  <c r="A2914" i="9"/>
  <c r="A2915" i="9"/>
  <c r="A2916" i="9"/>
  <c r="A2917" i="9"/>
  <c r="A2918" i="9"/>
  <c r="A2919" i="9"/>
  <c r="A2920" i="9"/>
  <c r="A2921" i="9"/>
  <c r="A2922" i="9"/>
  <c r="A2923" i="9"/>
  <c r="A2924" i="9"/>
  <c r="A2925" i="9"/>
  <c r="A2926" i="9"/>
  <c r="A2927" i="9"/>
  <c r="A2928" i="9"/>
  <c r="A2929" i="9"/>
  <c r="A2930" i="9"/>
  <c r="A2931" i="9"/>
  <c r="A2932" i="9"/>
  <c r="A2933" i="9"/>
  <c r="A2934" i="9"/>
  <c r="A2935" i="9"/>
  <c r="A2936" i="9"/>
  <c r="A2937" i="9"/>
  <c r="A2938" i="9"/>
  <c r="A2939" i="9"/>
  <c r="A2940" i="9"/>
  <c r="A2941" i="9"/>
  <c r="A2942" i="9"/>
  <c r="A2943" i="9"/>
  <c r="A2944" i="9"/>
  <c r="A2945" i="9"/>
  <c r="A2946" i="9"/>
  <c r="A2947" i="9"/>
  <c r="A2948" i="9"/>
  <c r="A2949" i="9"/>
  <c r="A2950" i="9"/>
  <c r="A2951" i="9"/>
  <c r="A2952" i="9"/>
  <c r="A2953" i="9"/>
  <c r="A2954" i="9"/>
  <c r="A2955" i="9"/>
  <c r="A2956" i="9"/>
  <c r="A2957" i="9"/>
  <c r="A2958" i="9"/>
  <c r="A2959" i="9"/>
  <c r="A2960" i="9"/>
  <c r="A2961" i="9"/>
  <c r="A2962" i="9"/>
  <c r="A2963" i="9"/>
  <c r="A2964" i="9"/>
  <c r="A2965" i="9"/>
  <c r="A2966" i="9"/>
  <c r="A2967" i="9"/>
  <c r="A2968" i="9"/>
  <c r="A2969" i="9"/>
  <c r="A2970" i="9"/>
  <c r="A2971" i="9"/>
  <c r="A2972" i="9"/>
  <c r="A2973" i="9"/>
  <c r="A2974" i="9"/>
  <c r="A2975" i="9"/>
  <c r="A2976" i="9"/>
  <c r="A2977" i="9"/>
  <c r="A2978" i="9"/>
  <c r="A2979" i="9"/>
  <c r="A2980" i="9"/>
  <c r="A2981" i="9"/>
  <c r="A2982" i="9"/>
  <c r="A2983" i="9"/>
  <c r="A2984" i="9"/>
  <c r="A2985" i="9"/>
  <c r="A2986" i="9"/>
  <c r="A2987" i="9"/>
  <c r="A2988" i="9"/>
  <c r="A2989" i="9"/>
  <c r="A2990" i="9"/>
  <c r="A2991" i="9"/>
  <c r="A2992" i="9"/>
  <c r="A2993" i="9"/>
  <c r="A2994" i="9"/>
  <c r="A2995" i="9"/>
  <c r="A2996" i="9"/>
  <c r="A2997" i="9"/>
  <c r="A2998" i="9"/>
  <c r="A2999" i="9"/>
  <c r="A3000" i="9"/>
  <c r="A3001" i="9"/>
  <c r="A3002" i="9"/>
  <c r="A3003" i="9"/>
  <c r="A3004" i="9"/>
  <c r="A3005" i="9"/>
  <c r="A3006" i="9"/>
  <c r="A3007" i="9"/>
  <c r="A3008" i="9"/>
  <c r="A3009" i="9"/>
  <c r="A3010" i="9"/>
  <c r="A3011" i="9"/>
  <c r="A3012" i="9"/>
  <c r="A3013" i="9"/>
  <c r="A3014" i="9"/>
  <c r="A3015" i="9"/>
  <c r="A3016" i="9"/>
  <c r="A3017" i="9"/>
  <c r="A3018" i="9"/>
  <c r="A3019" i="9"/>
  <c r="A3020" i="9"/>
  <c r="A3021" i="9"/>
  <c r="A3022" i="9"/>
  <c r="A3023" i="9"/>
  <c r="A3024" i="9"/>
  <c r="A3025" i="9"/>
  <c r="A3026" i="9"/>
  <c r="A3027" i="9"/>
  <c r="A3028" i="9"/>
  <c r="A3029" i="9"/>
  <c r="A3030" i="9"/>
  <c r="A3031" i="9"/>
  <c r="A3032" i="9"/>
  <c r="A3033" i="9"/>
  <c r="A3034" i="9"/>
  <c r="A3035" i="9"/>
  <c r="A3036" i="9"/>
  <c r="A3037" i="9"/>
  <c r="A3038" i="9"/>
  <c r="A3039" i="9"/>
  <c r="A3040" i="9"/>
  <c r="A3041" i="9"/>
  <c r="A3042" i="9"/>
  <c r="A3043" i="9"/>
  <c r="A3044" i="9"/>
  <c r="A3045" i="9"/>
  <c r="A3046" i="9"/>
  <c r="A3047" i="9"/>
  <c r="A3048" i="9"/>
  <c r="A3049" i="9"/>
  <c r="A3050" i="9"/>
  <c r="A3051" i="9"/>
  <c r="A3052" i="9"/>
  <c r="A3053" i="9"/>
  <c r="A3054" i="9"/>
  <c r="A3055" i="9"/>
  <c r="A3056" i="9"/>
  <c r="A3057" i="9"/>
  <c r="A3058" i="9"/>
  <c r="A3059" i="9"/>
  <c r="A3060" i="9"/>
  <c r="A3061" i="9"/>
  <c r="A3062" i="9"/>
  <c r="A3063" i="9"/>
  <c r="A3064" i="9"/>
  <c r="A3065" i="9"/>
  <c r="A3066" i="9"/>
  <c r="A3067" i="9"/>
  <c r="A3068" i="9"/>
  <c r="A3069" i="9"/>
  <c r="A3070" i="9"/>
  <c r="A3071" i="9"/>
  <c r="A3072" i="9"/>
  <c r="A3073" i="9"/>
  <c r="A3074" i="9"/>
  <c r="A3075" i="9"/>
  <c r="A3076" i="9"/>
  <c r="A3077" i="9"/>
  <c r="A3078" i="9"/>
  <c r="A3079" i="9"/>
  <c r="A3080" i="9"/>
  <c r="A3081" i="9"/>
  <c r="A3082" i="9"/>
  <c r="A3083" i="9"/>
  <c r="A3084" i="9"/>
  <c r="A3085" i="9"/>
  <c r="A3086" i="9"/>
  <c r="A3087" i="9"/>
  <c r="A3088" i="9"/>
  <c r="A3089" i="9"/>
  <c r="A3090" i="9"/>
  <c r="A3091" i="9"/>
  <c r="A3092" i="9"/>
  <c r="A3093" i="9"/>
  <c r="A3094" i="9"/>
  <c r="A3095" i="9"/>
  <c r="A3096" i="9"/>
  <c r="A3097" i="9"/>
  <c r="A3098" i="9"/>
  <c r="A3099" i="9"/>
  <c r="A3100" i="9"/>
  <c r="A3101" i="9"/>
  <c r="A3102" i="9"/>
  <c r="A3103" i="9"/>
  <c r="A3104" i="9"/>
  <c r="A3105" i="9"/>
  <c r="A3106" i="9"/>
  <c r="A3107" i="9"/>
  <c r="A3108" i="9"/>
  <c r="A3109" i="9"/>
  <c r="A3110" i="9"/>
  <c r="A3111" i="9"/>
  <c r="A3112" i="9"/>
  <c r="A3113" i="9"/>
  <c r="A3114" i="9"/>
  <c r="A3115" i="9"/>
  <c r="A3116" i="9"/>
  <c r="A3117" i="9"/>
  <c r="A3118" i="9"/>
  <c r="A3119" i="9"/>
  <c r="A3120" i="9"/>
  <c r="A3121" i="9"/>
  <c r="A3122" i="9"/>
  <c r="A3123" i="9"/>
  <c r="A3124" i="9"/>
  <c r="A3125" i="9"/>
  <c r="A3126" i="9"/>
  <c r="A3127" i="9"/>
  <c r="A3128" i="9"/>
  <c r="A3129" i="9"/>
  <c r="A3130" i="9"/>
  <c r="A3131" i="9"/>
  <c r="A3132" i="9"/>
  <c r="A3133" i="9"/>
  <c r="A3134" i="9"/>
  <c r="A3135" i="9"/>
  <c r="A3136" i="9"/>
  <c r="A3137" i="9"/>
  <c r="A3138" i="9"/>
  <c r="A3139" i="9"/>
  <c r="A3140" i="9"/>
  <c r="A3141" i="9"/>
  <c r="A3142" i="9"/>
  <c r="A3143" i="9"/>
  <c r="A3144" i="9"/>
  <c r="A3145" i="9"/>
  <c r="A3146" i="9"/>
  <c r="A3147" i="9"/>
  <c r="A3148" i="9"/>
  <c r="A3149" i="9"/>
  <c r="A3150" i="9"/>
  <c r="A3151" i="9"/>
  <c r="A3152" i="9"/>
  <c r="A3153" i="9"/>
  <c r="A3154" i="9"/>
  <c r="A3155" i="9"/>
  <c r="A3156" i="9"/>
  <c r="A3157" i="9"/>
  <c r="A3158" i="9"/>
  <c r="A3159" i="9"/>
  <c r="A3160" i="9"/>
  <c r="A3161" i="9"/>
  <c r="A3162" i="9"/>
  <c r="A3163" i="9"/>
  <c r="A3164" i="9"/>
  <c r="A3165" i="9"/>
  <c r="A3166" i="9"/>
  <c r="A3167" i="9"/>
  <c r="A3168" i="9"/>
  <c r="A3169" i="9"/>
  <c r="A3170" i="9"/>
  <c r="A3171" i="9"/>
  <c r="A3172" i="9"/>
  <c r="A3173" i="9"/>
  <c r="A3174" i="9"/>
  <c r="A3175" i="9"/>
  <c r="A3176" i="9"/>
  <c r="A3177" i="9"/>
  <c r="A3178" i="9"/>
  <c r="A3179" i="9"/>
  <c r="A3180" i="9"/>
  <c r="A3181" i="9"/>
  <c r="A3182" i="9"/>
  <c r="A3183" i="9"/>
  <c r="A3184" i="9"/>
  <c r="A3185" i="9"/>
  <c r="A3186" i="9"/>
  <c r="A3187" i="9"/>
  <c r="A3188" i="9"/>
  <c r="A3189" i="9"/>
  <c r="A3190" i="9"/>
  <c r="A3191" i="9"/>
  <c r="A3192" i="9"/>
  <c r="A3193" i="9"/>
  <c r="A3194" i="9"/>
  <c r="A3195" i="9"/>
  <c r="A3196" i="9"/>
  <c r="A3197" i="9"/>
  <c r="A3198" i="9"/>
  <c r="A3199" i="9"/>
  <c r="A3200" i="9"/>
  <c r="A3201" i="9"/>
  <c r="A3202" i="9"/>
  <c r="A3203" i="9"/>
  <c r="A3204" i="9"/>
  <c r="A3205" i="9"/>
  <c r="A3206" i="9"/>
  <c r="A3207" i="9"/>
  <c r="A3208" i="9"/>
  <c r="A3209" i="9"/>
  <c r="A3210" i="9"/>
  <c r="A3211" i="9"/>
  <c r="A3212" i="9"/>
  <c r="A3213" i="9"/>
  <c r="A3214" i="9"/>
  <c r="A3215" i="9"/>
  <c r="A3216" i="9"/>
  <c r="A3217" i="9"/>
  <c r="A3218" i="9"/>
  <c r="A3219" i="9"/>
  <c r="A3220" i="9"/>
  <c r="A3221" i="9"/>
  <c r="A3222" i="9"/>
  <c r="A3223" i="9"/>
  <c r="A3224" i="9"/>
  <c r="A3225" i="9"/>
  <c r="A3226" i="9"/>
  <c r="A3227" i="9"/>
  <c r="A3228" i="9"/>
  <c r="A3229" i="9"/>
  <c r="A3230" i="9"/>
  <c r="A3231" i="9"/>
  <c r="A3232" i="9"/>
  <c r="A3233" i="9"/>
  <c r="A3234" i="9"/>
  <c r="A3235" i="9"/>
  <c r="A3236" i="9"/>
  <c r="A3237" i="9"/>
  <c r="A3238" i="9"/>
  <c r="A3239" i="9"/>
  <c r="A3240" i="9"/>
  <c r="A3241" i="9"/>
  <c r="A3242" i="9"/>
  <c r="A3243" i="9"/>
  <c r="A3244" i="9"/>
  <c r="A3245" i="9"/>
  <c r="A3246" i="9"/>
  <c r="A3247" i="9"/>
  <c r="A3248" i="9"/>
  <c r="A3249" i="9"/>
  <c r="A3250" i="9"/>
  <c r="A3251" i="9"/>
  <c r="A3252" i="9"/>
  <c r="A3253" i="9"/>
  <c r="A3254" i="9"/>
  <c r="A3255" i="9"/>
  <c r="A3256" i="9"/>
  <c r="A3257" i="9"/>
  <c r="A3258" i="9"/>
  <c r="A3259" i="9"/>
  <c r="A3260" i="9"/>
  <c r="A3261" i="9"/>
  <c r="A3262" i="9"/>
  <c r="A3263" i="9"/>
  <c r="A3264" i="9"/>
  <c r="A3265" i="9"/>
  <c r="A3266" i="9"/>
  <c r="A3267" i="9"/>
  <c r="A3268" i="9"/>
  <c r="A3269" i="9"/>
  <c r="A3270" i="9"/>
  <c r="A3271" i="9"/>
  <c r="A3272" i="9"/>
  <c r="A3273" i="9"/>
  <c r="A3274" i="9"/>
  <c r="A3275" i="9"/>
  <c r="A3276" i="9"/>
  <c r="A3277" i="9"/>
  <c r="A3278" i="9"/>
  <c r="A3279" i="9"/>
  <c r="A3280" i="9"/>
  <c r="A3281" i="9"/>
  <c r="A3282" i="9"/>
  <c r="A3283" i="9"/>
  <c r="A3284" i="9"/>
  <c r="A3285" i="9"/>
  <c r="A3286" i="9"/>
  <c r="A3287" i="9"/>
  <c r="A3288" i="9"/>
  <c r="A3289" i="9"/>
  <c r="A3290" i="9"/>
  <c r="A3291" i="9"/>
  <c r="A3292" i="9"/>
  <c r="A3293" i="9"/>
  <c r="A3294" i="9"/>
  <c r="A3295" i="9"/>
  <c r="A3296" i="9"/>
  <c r="A3297" i="9"/>
  <c r="A3298" i="9"/>
  <c r="A3299" i="9"/>
  <c r="A3300" i="9"/>
  <c r="A3301" i="9"/>
  <c r="A3302" i="9"/>
  <c r="A3303" i="9"/>
  <c r="A3304" i="9"/>
  <c r="A3305" i="9"/>
  <c r="A3306" i="9"/>
  <c r="A3307" i="9"/>
  <c r="A3308" i="9"/>
  <c r="A3309" i="9"/>
  <c r="A3310" i="9"/>
  <c r="A3311" i="9"/>
  <c r="A3312" i="9"/>
  <c r="A3313" i="9"/>
  <c r="A3314" i="9"/>
  <c r="A3315" i="9"/>
  <c r="A3316" i="9"/>
  <c r="A3317" i="9"/>
  <c r="A3318" i="9"/>
  <c r="A3319" i="9"/>
  <c r="A3320" i="9"/>
  <c r="A3321" i="9"/>
  <c r="A3322" i="9"/>
  <c r="A3323" i="9"/>
  <c r="A3324" i="9"/>
  <c r="A3325" i="9"/>
  <c r="A3326" i="9"/>
  <c r="A3327" i="9"/>
  <c r="A3328" i="9"/>
  <c r="A3329" i="9"/>
  <c r="A3330" i="9"/>
  <c r="A3331" i="9"/>
  <c r="A3332" i="9"/>
  <c r="A3333" i="9"/>
  <c r="A3334" i="9"/>
  <c r="A3335" i="9"/>
  <c r="A3336" i="9"/>
  <c r="A3337" i="9"/>
  <c r="A3338" i="9"/>
  <c r="A3339" i="9"/>
  <c r="A3340" i="9"/>
  <c r="A3341" i="9"/>
  <c r="A3342" i="9"/>
  <c r="A3343" i="9"/>
  <c r="A3344" i="9"/>
  <c r="A3345" i="9"/>
  <c r="A3346" i="9"/>
  <c r="A3347" i="9"/>
  <c r="A3348" i="9"/>
  <c r="A3349" i="9"/>
  <c r="A3350" i="9"/>
  <c r="A3351" i="9"/>
  <c r="A3352" i="9"/>
  <c r="A3353" i="9"/>
  <c r="A3354" i="9"/>
  <c r="A3355" i="9"/>
  <c r="A3356" i="9"/>
  <c r="A3357" i="9"/>
  <c r="A3358" i="9"/>
  <c r="A3359" i="9"/>
  <c r="A3360" i="9"/>
  <c r="A3361" i="9"/>
  <c r="A3362" i="9"/>
  <c r="A3363" i="9"/>
  <c r="A3364" i="9"/>
  <c r="A3365" i="9"/>
  <c r="A3366" i="9"/>
  <c r="A3367" i="9"/>
  <c r="A3368" i="9"/>
  <c r="A3369" i="9"/>
  <c r="A3370" i="9"/>
  <c r="A3371" i="9"/>
  <c r="A3372" i="9"/>
  <c r="A3373" i="9"/>
  <c r="A3374" i="9"/>
  <c r="A3375" i="9"/>
  <c r="A3376" i="9"/>
  <c r="A3377" i="9"/>
  <c r="A3378" i="9"/>
  <c r="A3379" i="9"/>
  <c r="A3380" i="9"/>
  <c r="A3381" i="9"/>
  <c r="A3382" i="9"/>
  <c r="A3383" i="9"/>
  <c r="A3384" i="9"/>
  <c r="A3385" i="9"/>
  <c r="A3386" i="9"/>
  <c r="A3387" i="9"/>
  <c r="A3388" i="9"/>
  <c r="A3389" i="9"/>
  <c r="A3390" i="9"/>
  <c r="A3391" i="9"/>
  <c r="A3392" i="9"/>
  <c r="A3393" i="9"/>
  <c r="A3394" i="9"/>
  <c r="A3395" i="9"/>
  <c r="A3396" i="9"/>
  <c r="A3397" i="9"/>
  <c r="A3398" i="9"/>
  <c r="A3399" i="9"/>
  <c r="A3400" i="9"/>
  <c r="A3401" i="9"/>
  <c r="A3402" i="9"/>
  <c r="A3403" i="9"/>
  <c r="A3404" i="9"/>
  <c r="A3405" i="9"/>
  <c r="A3406" i="9"/>
  <c r="A3407" i="9"/>
  <c r="A3408" i="9"/>
  <c r="A3409" i="9"/>
  <c r="A3410" i="9"/>
  <c r="A3411" i="9"/>
  <c r="A3412" i="9"/>
  <c r="A3413" i="9"/>
  <c r="A3414" i="9"/>
  <c r="A3415" i="9"/>
  <c r="A3416" i="9"/>
  <c r="A3417" i="9"/>
  <c r="A3418" i="9"/>
  <c r="A3419" i="9"/>
  <c r="A3420" i="9"/>
  <c r="A3421" i="9"/>
  <c r="A3422" i="9"/>
  <c r="A3423" i="9"/>
  <c r="A3424" i="9"/>
  <c r="A3425" i="9"/>
  <c r="A3426" i="9"/>
  <c r="A3427" i="9"/>
  <c r="A3428" i="9"/>
  <c r="A3429" i="9"/>
  <c r="A3430" i="9"/>
  <c r="A3431" i="9"/>
  <c r="A3432" i="9"/>
  <c r="A3433" i="9"/>
  <c r="A3434" i="9"/>
  <c r="A3435" i="9"/>
  <c r="A3436" i="9"/>
  <c r="A3437" i="9"/>
  <c r="A3438" i="9"/>
  <c r="A3439" i="9"/>
  <c r="A3440" i="9"/>
  <c r="A3441" i="9"/>
  <c r="A3442" i="9"/>
  <c r="A3443" i="9"/>
  <c r="A3444" i="9"/>
  <c r="A3445" i="9"/>
  <c r="A3446" i="9"/>
  <c r="A3447" i="9"/>
  <c r="A3448" i="9"/>
  <c r="A3449" i="9"/>
  <c r="A3450" i="9"/>
  <c r="A3451" i="9"/>
  <c r="A3452" i="9"/>
  <c r="A3453" i="9"/>
  <c r="A3454" i="9"/>
  <c r="A3455" i="9"/>
  <c r="A3456" i="9"/>
  <c r="A3457" i="9"/>
  <c r="A3458" i="9"/>
  <c r="A3459" i="9"/>
  <c r="A3460" i="9"/>
  <c r="A3461" i="9"/>
  <c r="A3462" i="9"/>
  <c r="A3463" i="9"/>
  <c r="A3464" i="9"/>
  <c r="A3465" i="9"/>
  <c r="A3466" i="9"/>
  <c r="A3467" i="9"/>
  <c r="A3468" i="9"/>
  <c r="A3469" i="9"/>
  <c r="A3470" i="9"/>
  <c r="A3471" i="9"/>
  <c r="A3472" i="9"/>
  <c r="A3473" i="9"/>
  <c r="A3474" i="9"/>
  <c r="A3475" i="9"/>
  <c r="A3476" i="9"/>
  <c r="A3477" i="9"/>
  <c r="A3478" i="9"/>
  <c r="A3479" i="9"/>
  <c r="A3480" i="9"/>
  <c r="A3481" i="9"/>
  <c r="A3482" i="9"/>
  <c r="A3483" i="9"/>
  <c r="A3484" i="9"/>
  <c r="A3485" i="9"/>
  <c r="A3486" i="9"/>
  <c r="A3487" i="9"/>
  <c r="A3488" i="9"/>
  <c r="A3489" i="9"/>
  <c r="A3490" i="9"/>
  <c r="A3491" i="9"/>
  <c r="A3492" i="9"/>
  <c r="A3493" i="9"/>
  <c r="A3494" i="9"/>
  <c r="A3495" i="9"/>
  <c r="A3496" i="9"/>
  <c r="A3497" i="9"/>
  <c r="A3498" i="9"/>
  <c r="A3499" i="9"/>
  <c r="A3500" i="9"/>
  <c r="A3501" i="9"/>
  <c r="A3502" i="9"/>
  <c r="A3503" i="9"/>
  <c r="A3504" i="9"/>
  <c r="A3505" i="9"/>
  <c r="A3506" i="9"/>
  <c r="A3507" i="9"/>
  <c r="A3508" i="9"/>
  <c r="A3509" i="9"/>
  <c r="A3510" i="9"/>
  <c r="A3511" i="9"/>
  <c r="A3512" i="9"/>
  <c r="A3513" i="9"/>
  <c r="A3514" i="9"/>
  <c r="A3515" i="9"/>
  <c r="A3516" i="9"/>
  <c r="A3517" i="9"/>
  <c r="A3518" i="9"/>
  <c r="A3519" i="9"/>
  <c r="A3520" i="9"/>
  <c r="A3521" i="9"/>
  <c r="A3522" i="9"/>
  <c r="A3523" i="9"/>
  <c r="A3524" i="9"/>
  <c r="A3525" i="9"/>
  <c r="A3526" i="9"/>
  <c r="A3527" i="9"/>
  <c r="A3528" i="9"/>
  <c r="A3529" i="9"/>
  <c r="A3530" i="9"/>
  <c r="A3531" i="9"/>
  <c r="A3532" i="9"/>
  <c r="A3533" i="9"/>
  <c r="A3534" i="9"/>
  <c r="A3535" i="9"/>
  <c r="A3536" i="9"/>
  <c r="A3537" i="9"/>
  <c r="A3538" i="9"/>
  <c r="A3539" i="9"/>
  <c r="A3540" i="9"/>
  <c r="A3541" i="9"/>
  <c r="A3542" i="9"/>
  <c r="A3543" i="9"/>
  <c r="A3544" i="9"/>
  <c r="A3545" i="9"/>
  <c r="A3546" i="9"/>
  <c r="A3547" i="9"/>
  <c r="A3548" i="9"/>
  <c r="A3549" i="9"/>
  <c r="A3550" i="9"/>
  <c r="A3551" i="9"/>
  <c r="A3552" i="9"/>
  <c r="A3553" i="9"/>
  <c r="A3554" i="9"/>
  <c r="A3555" i="9"/>
  <c r="A3556" i="9"/>
  <c r="A3557" i="9"/>
  <c r="A3558" i="9"/>
  <c r="A3559" i="9"/>
  <c r="A3560" i="9"/>
  <c r="A3561" i="9"/>
  <c r="A3562" i="9"/>
  <c r="A3563" i="9"/>
  <c r="A3564" i="9"/>
  <c r="A3565" i="9"/>
  <c r="A3566" i="9"/>
  <c r="A3567" i="9"/>
  <c r="A3568" i="9"/>
  <c r="A3569" i="9"/>
  <c r="A3570" i="9"/>
  <c r="A3571" i="9"/>
  <c r="A3572" i="9"/>
  <c r="A3573" i="9"/>
  <c r="A3574" i="9"/>
  <c r="A3575" i="9"/>
  <c r="A3576" i="9"/>
  <c r="A3577" i="9"/>
  <c r="A3578" i="9"/>
  <c r="A3579" i="9"/>
  <c r="A3580" i="9"/>
  <c r="A3581" i="9"/>
  <c r="A3582" i="9"/>
  <c r="A3583" i="9"/>
  <c r="A3584" i="9"/>
  <c r="A3585" i="9"/>
  <c r="A3586" i="9"/>
  <c r="A3587" i="9"/>
  <c r="A3588" i="9"/>
  <c r="A3589" i="9"/>
  <c r="A3590" i="9"/>
  <c r="A3591" i="9"/>
  <c r="A3592" i="9"/>
  <c r="A3593" i="9"/>
  <c r="A3594" i="9"/>
  <c r="A3595" i="9"/>
  <c r="A3596" i="9"/>
  <c r="A3597" i="9"/>
  <c r="A3598" i="9"/>
  <c r="A3599" i="9"/>
  <c r="A3600" i="9"/>
  <c r="A3601" i="9"/>
  <c r="A3602" i="9"/>
  <c r="A3603" i="9"/>
  <c r="A3604" i="9"/>
  <c r="A3605" i="9"/>
  <c r="A3606" i="9"/>
  <c r="A3607" i="9"/>
  <c r="A3608" i="9"/>
  <c r="A3609" i="9"/>
  <c r="A3610" i="9"/>
  <c r="A3611" i="9"/>
  <c r="A3612" i="9"/>
  <c r="A3613" i="9"/>
  <c r="A3614" i="9"/>
  <c r="A3615" i="9"/>
  <c r="A3616" i="9"/>
  <c r="A3617" i="9"/>
  <c r="A3618" i="9"/>
  <c r="A3619" i="9"/>
  <c r="A3620" i="9"/>
  <c r="A3621" i="9"/>
  <c r="A3622" i="9"/>
  <c r="A3623" i="9"/>
  <c r="A3624" i="9"/>
  <c r="A3625" i="9"/>
  <c r="A3626" i="9"/>
  <c r="A3627" i="9"/>
  <c r="A3628" i="9"/>
  <c r="A3629" i="9"/>
  <c r="A3630" i="9"/>
  <c r="A3631" i="9"/>
  <c r="A3632" i="9"/>
  <c r="A3633" i="9"/>
  <c r="A3634" i="9"/>
  <c r="A3635" i="9"/>
  <c r="A3636" i="9"/>
  <c r="A3637" i="9"/>
  <c r="A3638" i="9"/>
  <c r="A3639" i="9"/>
  <c r="A3640" i="9"/>
  <c r="A3641" i="9"/>
  <c r="A3642" i="9"/>
  <c r="A3643" i="9"/>
  <c r="A3644" i="9"/>
  <c r="A3645" i="9"/>
  <c r="A3646" i="9"/>
  <c r="A3647" i="9"/>
  <c r="A3648" i="9"/>
  <c r="A3649" i="9"/>
  <c r="A3650" i="9"/>
  <c r="A3651" i="9"/>
  <c r="A3652" i="9"/>
  <c r="A3653" i="9"/>
  <c r="A3654" i="9"/>
  <c r="A3655" i="9"/>
  <c r="A3656" i="9"/>
  <c r="A3657" i="9"/>
  <c r="A3658" i="9"/>
  <c r="A3659" i="9"/>
  <c r="A3660" i="9"/>
  <c r="A3661" i="9"/>
  <c r="A3662" i="9"/>
  <c r="A3663" i="9"/>
  <c r="A3664" i="9"/>
  <c r="A3665" i="9"/>
  <c r="A3666" i="9"/>
  <c r="A3667" i="9"/>
  <c r="A3668" i="9"/>
  <c r="A3669" i="9"/>
  <c r="A3670" i="9"/>
  <c r="A3671" i="9"/>
  <c r="A3672" i="9"/>
  <c r="A3673" i="9"/>
  <c r="A3674" i="9"/>
  <c r="A3675" i="9"/>
  <c r="A3676" i="9"/>
  <c r="A3677" i="9"/>
  <c r="A3678" i="9"/>
  <c r="A3679" i="9"/>
  <c r="A3680" i="9"/>
  <c r="A3681" i="9"/>
  <c r="A3682" i="9"/>
  <c r="A3683" i="9"/>
  <c r="A3684" i="9"/>
  <c r="A3685" i="9"/>
  <c r="A3686" i="9"/>
  <c r="A3687" i="9"/>
  <c r="A3688" i="9"/>
  <c r="A3689" i="9"/>
  <c r="A3690" i="9"/>
  <c r="A3691" i="9"/>
  <c r="A3692" i="9"/>
  <c r="A3693" i="9"/>
  <c r="A3694" i="9"/>
  <c r="A3695" i="9"/>
  <c r="A3696" i="9"/>
  <c r="A3697" i="9"/>
  <c r="A3698" i="9"/>
  <c r="A3699" i="9"/>
  <c r="A3700" i="9"/>
  <c r="A3701" i="9"/>
  <c r="A3702" i="9"/>
  <c r="A3703" i="9"/>
  <c r="A3704" i="9"/>
  <c r="A3705" i="9"/>
  <c r="A3706" i="9"/>
  <c r="A3707" i="9"/>
  <c r="A3708" i="9"/>
  <c r="A3709" i="9"/>
  <c r="A3710" i="9"/>
  <c r="A3711" i="9"/>
  <c r="A3712" i="9"/>
  <c r="A3713" i="9"/>
  <c r="A3714" i="9"/>
  <c r="A3715" i="9"/>
  <c r="A3716" i="9"/>
  <c r="A3717" i="9"/>
  <c r="A3718" i="9"/>
  <c r="A3719" i="9"/>
  <c r="A3720" i="9"/>
  <c r="A3721" i="9"/>
  <c r="A3722" i="9"/>
  <c r="A3723" i="9"/>
  <c r="A3724" i="9"/>
  <c r="A3725" i="9"/>
  <c r="A3726" i="9"/>
  <c r="A3727" i="9"/>
  <c r="A3728" i="9"/>
  <c r="A3729" i="9"/>
  <c r="A3730" i="9"/>
  <c r="A3731" i="9"/>
  <c r="A3732" i="9"/>
  <c r="A3733" i="9"/>
  <c r="A3734" i="9"/>
  <c r="A3735" i="9"/>
  <c r="A3736" i="9"/>
  <c r="A3737" i="9"/>
  <c r="A3738" i="9"/>
  <c r="A3739" i="9"/>
  <c r="A3740" i="9"/>
  <c r="A3741" i="9"/>
  <c r="A3742" i="9"/>
  <c r="A3743" i="9"/>
  <c r="A3744" i="9"/>
  <c r="A3745" i="9"/>
  <c r="A3746" i="9"/>
  <c r="A3747" i="9"/>
  <c r="A3748" i="9"/>
  <c r="A3749" i="9"/>
  <c r="A3750" i="9"/>
  <c r="A3751" i="9"/>
  <c r="A3752" i="9"/>
  <c r="A3753" i="9"/>
  <c r="A3754" i="9"/>
  <c r="A3755" i="9"/>
  <c r="A3756" i="9"/>
  <c r="A3757" i="9"/>
  <c r="A3758" i="9"/>
  <c r="A3759" i="9"/>
  <c r="A3760" i="9"/>
  <c r="A3761" i="9"/>
  <c r="A3762" i="9"/>
  <c r="A3763" i="9"/>
  <c r="A3764" i="9"/>
  <c r="A3765" i="9"/>
  <c r="A3766" i="9"/>
  <c r="A3767" i="9"/>
  <c r="A3768" i="9"/>
  <c r="A3769" i="9"/>
  <c r="A3770" i="9"/>
  <c r="A3771" i="9"/>
  <c r="A3772" i="9"/>
  <c r="A3773" i="9"/>
  <c r="A3774" i="9"/>
  <c r="A3775" i="9"/>
  <c r="A3776" i="9"/>
  <c r="A3777" i="9"/>
  <c r="A3778" i="9"/>
  <c r="A3779" i="9"/>
  <c r="A3780" i="9"/>
  <c r="A3781" i="9"/>
  <c r="A3782" i="9"/>
  <c r="A3783" i="9"/>
  <c r="A3784" i="9"/>
  <c r="A3785" i="9"/>
  <c r="A3786" i="9"/>
  <c r="A3787" i="9"/>
  <c r="A3788" i="9"/>
  <c r="A3789" i="9"/>
  <c r="A3790" i="9"/>
  <c r="A3791" i="9"/>
  <c r="A3792" i="9"/>
  <c r="A3793" i="9"/>
  <c r="A3794" i="9"/>
  <c r="A3795" i="9"/>
  <c r="A3796" i="9"/>
  <c r="A3797" i="9"/>
  <c r="A3798" i="9"/>
  <c r="A3799" i="9"/>
  <c r="A3800" i="9"/>
  <c r="A3801" i="9"/>
  <c r="A3802" i="9"/>
  <c r="A3803" i="9"/>
  <c r="A3804" i="9"/>
  <c r="A3805" i="9"/>
  <c r="A3806" i="9"/>
  <c r="A3807" i="9"/>
  <c r="A3808" i="9"/>
  <c r="A3809" i="9"/>
  <c r="A3810" i="9"/>
  <c r="A3811" i="9"/>
  <c r="A3812" i="9"/>
  <c r="A3813" i="9"/>
  <c r="A3814" i="9"/>
  <c r="A3815" i="9"/>
  <c r="A3816" i="9"/>
  <c r="A3817" i="9"/>
  <c r="A3818" i="9"/>
  <c r="A3819" i="9"/>
  <c r="A3820" i="9"/>
  <c r="A3821" i="9"/>
  <c r="A3822" i="9"/>
  <c r="A3823" i="9"/>
  <c r="A3824" i="9"/>
  <c r="A3825" i="9"/>
  <c r="A3826" i="9"/>
  <c r="A3827" i="9"/>
  <c r="A3828" i="9"/>
  <c r="A3829" i="9"/>
  <c r="A3830" i="9"/>
  <c r="A3831" i="9"/>
  <c r="A3832" i="9"/>
  <c r="A3833" i="9"/>
  <c r="A3834" i="9"/>
  <c r="A3835" i="9"/>
  <c r="A3836" i="9"/>
  <c r="A3837" i="9"/>
  <c r="A3838" i="9"/>
  <c r="A3839" i="9"/>
  <c r="A3840" i="9"/>
  <c r="A3841" i="9"/>
  <c r="A3842" i="9"/>
  <c r="A3843" i="9"/>
  <c r="A3844" i="9"/>
  <c r="A3845" i="9"/>
  <c r="A3846" i="9"/>
  <c r="A3847" i="9"/>
  <c r="A3848" i="9"/>
  <c r="A3849" i="9"/>
  <c r="A3850" i="9"/>
  <c r="A3851" i="9"/>
  <c r="A3852" i="9"/>
  <c r="A3853" i="9"/>
  <c r="A3854" i="9"/>
  <c r="A3855" i="9"/>
  <c r="A3856" i="9"/>
  <c r="A3857" i="9"/>
  <c r="A3858" i="9"/>
  <c r="A3859" i="9"/>
  <c r="A3860" i="9"/>
  <c r="A3861" i="9"/>
  <c r="A3862" i="9"/>
  <c r="A3863" i="9"/>
  <c r="A3864" i="9"/>
  <c r="A3865" i="9"/>
  <c r="A3866" i="9"/>
  <c r="A3867" i="9"/>
  <c r="A3868" i="9"/>
  <c r="A3869" i="9"/>
  <c r="A3870" i="9"/>
  <c r="A3871" i="9"/>
  <c r="A3872" i="9"/>
  <c r="A3873" i="9"/>
  <c r="A3874" i="9"/>
  <c r="A3875" i="9"/>
  <c r="A3876" i="9"/>
  <c r="A3877" i="9"/>
  <c r="A3878" i="9"/>
  <c r="A3879" i="9"/>
  <c r="A3880" i="9"/>
  <c r="A3881" i="9"/>
  <c r="A3882" i="9"/>
  <c r="A3883" i="9"/>
  <c r="A3884" i="9"/>
  <c r="A3885" i="9"/>
  <c r="A3886" i="9"/>
  <c r="A3887" i="9"/>
  <c r="A3888" i="9"/>
  <c r="A3889" i="9"/>
  <c r="A3890" i="9"/>
  <c r="A3891" i="9"/>
  <c r="A3892" i="9"/>
  <c r="A3893" i="9"/>
  <c r="A3894" i="9"/>
  <c r="A3895" i="9"/>
  <c r="A3896" i="9"/>
  <c r="A3897" i="9"/>
  <c r="A3898" i="9"/>
  <c r="A3899" i="9"/>
  <c r="A3900" i="9"/>
  <c r="A3901" i="9"/>
  <c r="A3902" i="9"/>
  <c r="A3903" i="9"/>
  <c r="A3904" i="9"/>
  <c r="A3905" i="9"/>
  <c r="A3906" i="9"/>
  <c r="A3907" i="9"/>
  <c r="A3908" i="9"/>
  <c r="A3909" i="9"/>
  <c r="A3910" i="9"/>
  <c r="A3911" i="9"/>
  <c r="A3912" i="9"/>
  <c r="A3913" i="9"/>
  <c r="A3914" i="9"/>
  <c r="A3915" i="9"/>
  <c r="A3916" i="9"/>
  <c r="A3917" i="9"/>
  <c r="A3918" i="9"/>
  <c r="A3919" i="9"/>
  <c r="A3920" i="9"/>
  <c r="A3921" i="9"/>
  <c r="A3922" i="9"/>
  <c r="A3923" i="9"/>
  <c r="A3924" i="9"/>
  <c r="A3925" i="9"/>
  <c r="A3926" i="9"/>
  <c r="A3927" i="9"/>
  <c r="A3928" i="9"/>
  <c r="A3929" i="9"/>
  <c r="A3930" i="9"/>
  <c r="A3931" i="9"/>
  <c r="A3932" i="9"/>
  <c r="A3933" i="9"/>
  <c r="A3934" i="9"/>
  <c r="A3935" i="9"/>
  <c r="A3936" i="9"/>
  <c r="A3937" i="9"/>
  <c r="A3938" i="9"/>
  <c r="A3939" i="9"/>
  <c r="A3940" i="9"/>
  <c r="A3941" i="9"/>
  <c r="A3942" i="9"/>
  <c r="A3943" i="9"/>
  <c r="A3944" i="9"/>
  <c r="A3945" i="9"/>
  <c r="A3946" i="9"/>
  <c r="A3947" i="9"/>
  <c r="A3948" i="9"/>
  <c r="A3949" i="9"/>
  <c r="A3950" i="9"/>
  <c r="A3951" i="9"/>
  <c r="A3952" i="9"/>
  <c r="A3953" i="9"/>
  <c r="A3954" i="9"/>
  <c r="A3955" i="9"/>
  <c r="A3956" i="9"/>
  <c r="A3957" i="9"/>
  <c r="A3958" i="9"/>
  <c r="A3959" i="9"/>
  <c r="A3960" i="9"/>
  <c r="A3961" i="9"/>
  <c r="A3962" i="9"/>
  <c r="A3963" i="9"/>
  <c r="A3964" i="9"/>
  <c r="A3965" i="9"/>
  <c r="A3966" i="9"/>
  <c r="A3967" i="9"/>
  <c r="A3968" i="9"/>
  <c r="A3969" i="9"/>
  <c r="A3970" i="9"/>
  <c r="A3971" i="9"/>
  <c r="A3972" i="9"/>
  <c r="A3973" i="9"/>
  <c r="A3974" i="9"/>
  <c r="A3975" i="9"/>
  <c r="A3976" i="9"/>
  <c r="A3977" i="9"/>
  <c r="A3978" i="9"/>
  <c r="A3979" i="9"/>
  <c r="A3980" i="9"/>
  <c r="A3981" i="9"/>
  <c r="A3982" i="9"/>
  <c r="A3983" i="9"/>
  <c r="A3984" i="9"/>
  <c r="A3985" i="9"/>
  <c r="A3986" i="9"/>
  <c r="A3987" i="9"/>
  <c r="A3988" i="9"/>
  <c r="A3989" i="9"/>
  <c r="A3990" i="9"/>
  <c r="A3991" i="9"/>
  <c r="A3992" i="9"/>
  <c r="A3993" i="9"/>
  <c r="A3994" i="9"/>
  <c r="A3995" i="9"/>
  <c r="A3996" i="9"/>
  <c r="A3997" i="9"/>
  <c r="A3998" i="9"/>
  <c r="A3999" i="9"/>
  <c r="A4000" i="9"/>
  <c r="A4001" i="9"/>
  <c r="A4002" i="9"/>
  <c r="A4003" i="9"/>
  <c r="A4004" i="9"/>
  <c r="A4005" i="9"/>
  <c r="A4006" i="9"/>
  <c r="A4007" i="9"/>
  <c r="A4008" i="9"/>
  <c r="A4009" i="9"/>
  <c r="A4010" i="9"/>
  <c r="A4011" i="9"/>
  <c r="A4012" i="9"/>
  <c r="A4013" i="9"/>
  <c r="A4014" i="9"/>
  <c r="A4015" i="9"/>
  <c r="A4016" i="9"/>
  <c r="A4017" i="9"/>
  <c r="A4018" i="9"/>
  <c r="A4019" i="9"/>
  <c r="A4020" i="9"/>
  <c r="A4021" i="9"/>
  <c r="A4022" i="9"/>
  <c r="A4023" i="9"/>
  <c r="A4024" i="9"/>
  <c r="A4025" i="9"/>
  <c r="A4026" i="9"/>
  <c r="A4027" i="9"/>
  <c r="A4028" i="9"/>
  <c r="A4029" i="9"/>
  <c r="A4030" i="9"/>
  <c r="A4031" i="9"/>
  <c r="A4032" i="9"/>
  <c r="A4033" i="9"/>
  <c r="A4034" i="9"/>
  <c r="A4035" i="9"/>
  <c r="A4036" i="9"/>
  <c r="A4037" i="9"/>
  <c r="A4038" i="9"/>
  <c r="A4039" i="9"/>
  <c r="A4040" i="9"/>
  <c r="A4041" i="9"/>
  <c r="A4042" i="9"/>
  <c r="A4043" i="9"/>
  <c r="A4044" i="9"/>
  <c r="A4045" i="9"/>
  <c r="A4046" i="9"/>
  <c r="A4047" i="9"/>
  <c r="A4048" i="9"/>
  <c r="A4049" i="9"/>
  <c r="A4050" i="9"/>
  <c r="A4051" i="9"/>
  <c r="A4052" i="9"/>
  <c r="A4053" i="9"/>
  <c r="A4054" i="9"/>
  <c r="A4055" i="9"/>
  <c r="A4056" i="9"/>
  <c r="A4057" i="9"/>
  <c r="A4058" i="9"/>
  <c r="A4059" i="9"/>
  <c r="A4060" i="9"/>
  <c r="A4061" i="9"/>
  <c r="A4062" i="9"/>
  <c r="A4063" i="9"/>
  <c r="A4064" i="9"/>
  <c r="A4065" i="9"/>
  <c r="A4066" i="9"/>
  <c r="A4067" i="9"/>
  <c r="A4068" i="9"/>
  <c r="A4069" i="9"/>
  <c r="A4070" i="9"/>
  <c r="A4071" i="9"/>
  <c r="A4072" i="9"/>
  <c r="A4073" i="9"/>
  <c r="A4074" i="9"/>
  <c r="A4075" i="9"/>
  <c r="A4076" i="9"/>
  <c r="A4077" i="9"/>
  <c r="A4078" i="9"/>
  <c r="A4079" i="9"/>
  <c r="A4080" i="9"/>
  <c r="A4081" i="9"/>
  <c r="A4082" i="9"/>
  <c r="A4083" i="9"/>
  <c r="A4084" i="9"/>
  <c r="A4085" i="9"/>
  <c r="A4086" i="9"/>
  <c r="A4087" i="9"/>
  <c r="A4088" i="9"/>
  <c r="A4089" i="9"/>
  <c r="A4090" i="9"/>
  <c r="A4091" i="9"/>
  <c r="A4092" i="9"/>
  <c r="A4093" i="9"/>
  <c r="A4094" i="9"/>
  <c r="A4095" i="9"/>
  <c r="A4096" i="9"/>
  <c r="A4097" i="9"/>
  <c r="A4098" i="9"/>
  <c r="A4099" i="9"/>
  <c r="A4100" i="9"/>
  <c r="A4101" i="9"/>
  <c r="A4102" i="9"/>
  <c r="A4103" i="9"/>
  <c r="A4104" i="9"/>
  <c r="A4105" i="9"/>
  <c r="A4106" i="9"/>
  <c r="A4107" i="9"/>
  <c r="A4108" i="9"/>
  <c r="A4109" i="9"/>
  <c r="A4110" i="9"/>
  <c r="A4111" i="9"/>
  <c r="A4112" i="9"/>
  <c r="A4113" i="9"/>
  <c r="A4114" i="9"/>
  <c r="A4115" i="9"/>
  <c r="A4116" i="9"/>
  <c r="A4117" i="9"/>
  <c r="A4118" i="9"/>
  <c r="A4119" i="9"/>
  <c r="A4120" i="9"/>
  <c r="A4121" i="9"/>
  <c r="A4122" i="9"/>
  <c r="A4123" i="9"/>
  <c r="A4124" i="9"/>
  <c r="A4125" i="9"/>
  <c r="A4126" i="9"/>
  <c r="A4127" i="9"/>
  <c r="A4128" i="9"/>
  <c r="A4129" i="9"/>
  <c r="A4130" i="9"/>
  <c r="A4131" i="9"/>
  <c r="A4132" i="9"/>
  <c r="A4133" i="9"/>
  <c r="A4134" i="9"/>
  <c r="A4135" i="9"/>
  <c r="A4136" i="9"/>
  <c r="A4137" i="9"/>
  <c r="A4138" i="9"/>
  <c r="A4139" i="9"/>
  <c r="A4140" i="9"/>
  <c r="A4141" i="9"/>
  <c r="A4142" i="9"/>
  <c r="A4143" i="9"/>
  <c r="A4144" i="9"/>
  <c r="A4145" i="9"/>
  <c r="A4146" i="9"/>
  <c r="A4147" i="9"/>
  <c r="A4148" i="9"/>
  <c r="A4149" i="9"/>
  <c r="A4150" i="9"/>
  <c r="A4151" i="9"/>
  <c r="A4152" i="9"/>
  <c r="A4153" i="9"/>
  <c r="A4154" i="9"/>
  <c r="A4155" i="9"/>
  <c r="A4156" i="9"/>
  <c r="A4157" i="9"/>
  <c r="A4158" i="9"/>
  <c r="A4159" i="9"/>
  <c r="A4160" i="9"/>
  <c r="A4161" i="9"/>
  <c r="A4162" i="9"/>
  <c r="A4163" i="9"/>
  <c r="A4164" i="9"/>
  <c r="A4165" i="9"/>
  <c r="A4166" i="9"/>
  <c r="A4167" i="9"/>
  <c r="A4168" i="9"/>
  <c r="A4169" i="9"/>
  <c r="A4170" i="9"/>
  <c r="A4171" i="9"/>
  <c r="A4172" i="9"/>
  <c r="A4173" i="9"/>
  <c r="A4174" i="9"/>
  <c r="A4175" i="9"/>
  <c r="A4176" i="9"/>
  <c r="A4177" i="9"/>
  <c r="A4178" i="9"/>
  <c r="A4179" i="9"/>
  <c r="A4180" i="9"/>
  <c r="A4181" i="9"/>
  <c r="A4182" i="9"/>
  <c r="A4183" i="9"/>
  <c r="A4184" i="9"/>
  <c r="A4185" i="9"/>
  <c r="A4186" i="9"/>
  <c r="A4187" i="9"/>
  <c r="A4188" i="9"/>
  <c r="A4189" i="9"/>
  <c r="A4190" i="9"/>
  <c r="A4191" i="9"/>
  <c r="A4192" i="9"/>
  <c r="A4193" i="9"/>
  <c r="A4194" i="9"/>
  <c r="A4195" i="9"/>
  <c r="A4196" i="9"/>
  <c r="A4197" i="9"/>
  <c r="A4198" i="9"/>
  <c r="A4199" i="9"/>
  <c r="A4200" i="9"/>
  <c r="A4201" i="9"/>
  <c r="A4202" i="9"/>
  <c r="A4203" i="9"/>
  <c r="A4204" i="9"/>
  <c r="A4205" i="9"/>
  <c r="A4206" i="9"/>
  <c r="A4207" i="9"/>
  <c r="A4208" i="9"/>
  <c r="A4209" i="9"/>
  <c r="A4210" i="9"/>
  <c r="A4211" i="9"/>
  <c r="A4212" i="9"/>
  <c r="A4213" i="9"/>
  <c r="A4214" i="9"/>
  <c r="A4215" i="9"/>
  <c r="A4216" i="9"/>
  <c r="A4217" i="9"/>
  <c r="A4218" i="9"/>
  <c r="A4219" i="9"/>
  <c r="A4220" i="9"/>
  <c r="A4221" i="9"/>
  <c r="A4222" i="9"/>
  <c r="A4223" i="9"/>
  <c r="A4224" i="9"/>
  <c r="A4225" i="9"/>
  <c r="A4226" i="9"/>
  <c r="A4227" i="9"/>
  <c r="A4228" i="9"/>
  <c r="A4229" i="9"/>
  <c r="A4230" i="9"/>
  <c r="A4231" i="9"/>
  <c r="A4232" i="9"/>
  <c r="A4233" i="9"/>
  <c r="A4234" i="9"/>
  <c r="A4235" i="9"/>
  <c r="A4236" i="9"/>
  <c r="A4237" i="9"/>
  <c r="A4238" i="9"/>
  <c r="A4239" i="9"/>
  <c r="A4240" i="9"/>
  <c r="A4241" i="9"/>
  <c r="A4242" i="9"/>
  <c r="A4243" i="9"/>
  <c r="A4244" i="9"/>
  <c r="A4245" i="9"/>
  <c r="A4246" i="9"/>
  <c r="A4247" i="9"/>
  <c r="A4248" i="9"/>
  <c r="A4249" i="9"/>
  <c r="A4250" i="9"/>
  <c r="A4251" i="9"/>
  <c r="A4252" i="9"/>
  <c r="A4253" i="9"/>
  <c r="A4254" i="9"/>
  <c r="A4255" i="9"/>
  <c r="A4256" i="9"/>
  <c r="A4257" i="9"/>
  <c r="A4258" i="9"/>
  <c r="A4259" i="9"/>
  <c r="A4260" i="9"/>
  <c r="A4261" i="9"/>
  <c r="A4262" i="9"/>
  <c r="A4263" i="9"/>
  <c r="A4264" i="9"/>
  <c r="A4265" i="9"/>
  <c r="A4266" i="9"/>
  <c r="A4267" i="9"/>
  <c r="A4268" i="9"/>
  <c r="A4269" i="9"/>
  <c r="A4270" i="9"/>
  <c r="A4271" i="9"/>
  <c r="A4272" i="9"/>
  <c r="A4273" i="9"/>
  <c r="A4274" i="9"/>
  <c r="A4275" i="9"/>
  <c r="A4276" i="9"/>
  <c r="A4277" i="9"/>
  <c r="A4278" i="9"/>
  <c r="A4279" i="9"/>
  <c r="A4280" i="9"/>
  <c r="A4281" i="9"/>
  <c r="A4282" i="9"/>
  <c r="A4283" i="9"/>
  <c r="A4284" i="9"/>
  <c r="A4285" i="9"/>
  <c r="A4286" i="9"/>
  <c r="A4287" i="9"/>
  <c r="A4288" i="9"/>
  <c r="A4289" i="9"/>
  <c r="A4290" i="9"/>
  <c r="A4291" i="9"/>
  <c r="A4292" i="9"/>
  <c r="A4293" i="9"/>
  <c r="A4294" i="9"/>
  <c r="A4295" i="9"/>
  <c r="A4296" i="9"/>
  <c r="A4297" i="9"/>
  <c r="A4298" i="9"/>
  <c r="A4299" i="9"/>
  <c r="A4300" i="9"/>
  <c r="A4301" i="9"/>
  <c r="A4302" i="9"/>
  <c r="A4303" i="9"/>
  <c r="A4304" i="9"/>
  <c r="A4305" i="9"/>
  <c r="A4306" i="9"/>
  <c r="A4307" i="9"/>
  <c r="A4308" i="9"/>
  <c r="A4309" i="9"/>
  <c r="A4310" i="9"/>
  <c r="A4311" i="9"/>
  <c r="A4312" i="9"/>
  <c r="A4313" i="9"/>
  <c r="A4314" i="9"/>
  <c r="A4315" i="9"/>
  <c r="A4316" i="9"/>
  <c r="A4317" i="9"/>
  <c r="A4318" i="9"/>
  <c r="A4319" i="9"/>
  <c r="A4320" i="9"/>
  <c r="A4321" i="9"/>
  <c r="A4322" i="9"/>
  <c r="A4323" i="9"/>
  <c r="A4324" i="9"/>
  <c r="A4325" i="9"/>
  <c r="A4326" i="9"/>
  <c r="A4327" i="9"/>
  <c r="A4328" i="9"/>
  <c r="A4329" i="9"/>
  <c r="A4330" i="9"/>
  <c r="A4331" i="9"/>
  <c r="A4332" i="9"/>
  <c r="A4333" i="9"/>
  <c r="A4334" i="9"/>
  <c r="A4335" i="9"/>
  <c r="A4336" i="9"/>
  <c r="A4337" i="9"/>
  <c r="A4338" i="9"/>
  <c r="A4339" i="9"/>
  <c r="A4340" i="9"/>
  <c r="A4341" i="9"/>
  <c r="A4342" i="9"/>
  <c r="A4343" i="9"/>
  <c r="A4344" i="9"/>
  <c r="A4345" i="9"/>
  <c r="A4346" i="9"/>
  <c r="A4347" i="9"/>
  <c r="A4348" i="9"/>
  <c r="A4349" i="9"/>
  <c r="A4350" i="9"/>
  <c r="A4351" i="9"/>
  <c r="A4352" i="9"/>
  <c r="A4353" i="9"/>
  <c r="A4354" i="9"/>
  <c r="A4355" i="9"/>
  <c r="A4356" i="9"/>
  <c r="A4357" i="9"/>
  <c r="A4358" i="9"/>
  <c r="A4359" i="9"/>
  <c r="A4360" i="9"/>
  <c r="A4361" i="9"/>
  <c r="A4362" i="9"/>
  <c r="A4363" i="9"/>
  <c r="A4364" i="9"/>
  <c r="A4365" i="9"/>
  <c r="A4366" i="9"/>
  <c r="A4367" i="9"/>
  <c r="A4368" i="9"/>
  <c r="A4369" i="9"/>
  <c r="A4370" i="9"/>
  <c r="A4371" i="9"/>
  <c r="A4372" i="9"/>
  <c r="A4373" i="9"/>
  <c r="A4374" i="9"/>
  <c r="A4375" i="9"/>
  <c r="A4376" i="9"/>
  <c r="A4377" i="9"/>
  <c r="A4378" i="9"/>
  <c r="A4379" i="9"/>
  <c r="A4380" i="9"/>
  <c r="A4381" i="9"/>
  <c r="A4382" i="9"/>
  <c r="A4383" i="9"/>
  <c r="A4384" i="9"/>
  <c r="A4385" i="9"/>
  <c r="A4386" i="9"/>
  <c r="A4387" i="9"/>
  <c r="A4388" i="9"/>
  <c r="A4389" i="9"/>
  <c r="A4390" i="9"/>
  <c r="A4391" i="9"/>
  <c r="A4392" i="9"/>
  <c r="A4393" i="9"/>
  <c r="A4394" i="9"/>
  <c r="A4395" i="9"/>
  <c r="A4396" i="9"/>
  <c r="A4397" i="9"/>
  <c r="A4398" i="9"/>
  <c r="A4399" i="9"/>
  <c r="A4400" i="9"/>
  <c r="A4401" i="9"/>
  <c r="A4402" i="9"/>
  <c r="A4403" i="9"/>
  <c r="A4404" i="9"/>
  <c r="A4405" i="9"/>
  <c r="A4406" i="9"/>
  <c r="A4407" i="9"/>
  <c r="A4408" i="9"/>
  <c r="A4409" i="9"/>
  <c r="A4410" i="9"/>
  <c r="A4411" i="9"/>
  <c r="A4412" i="9"/>
  <c r="A4413" i="9"/>
  <c r="A4414" i="9"/>
  <c r="A4415" i="9"/>
  <c r="A4416" i="9"/>
  <c r="A4417" i="9"/>
  <c r="A4418" i="9"/>
  <c r="A4419" i="9"/>
  <c r="A4420" i="9"/>
  <c r="A4421" i="9"/>
  <c r="A4422" i="9"/>
  <c r="A4423" i="9"/>
  <c r="A4424" i="9"/>
  <c r="A4425" i="9"/>
  <c r="A4426" i="9"/>
  <c r="A4427" i="9"/>
  <c r="A4428" i="9"/>
  <c r="A4429" i="9"/>
  <c r="A4430" i="9"/>
  <c r="A4431" i="9"/>
  <c r="A4432" i="9"/>
  <c r="A4433" i="9"/>
  <c r="A4434" i="9"/>
  <c r="A4435" i="9"/>
  <c r="A4436" i="9"/>
  <c r="A4437" i="9"/>
  <c r="A4438" i="9"/>
  <c r="A4439" i="9"/>
  <c r="A4440" i="9"/>
  <c r="A4441" i="9"/>
  <c r="A4442" i="9"/>
  <c r="A4443" i="9"/>
  <c r="A4444" i="9"/>
  <c r="A4445" i="9"/>
  <c r="A4446" i="9"/>
  <c r="A4447" i="9"/>
  <c r="A4448" i="9"/>
  <c r="A4449" i="9"/>
  <c r="A4450" i="9"/>
  <c r="A4451" i="9"/>
  <c r="A4452" i="9"/>
  <c r="A4453" i="9"/>
  <c r="A4454" i="9"/>
  <c r="A4455" i="9"/>
  <c r="A4456" i="9"/>
  <c r="A4457" i="9"/>
  <c r="A4458" i="9"/>
  <c r="A4459" i="9"/>
  <c r="A4460" i="9"/>
  <c r="A4461" i="9"/>
  <c r="A4462" i="9"/>
  <c r="A4463" i="9"/>
  <c r="A4464" i="9"/>
  <c r="A4465" i="9"/>
  <c r="A4466" i="9"/>
  <c r="A4467" i="9"/>
  <c r="A4468" i="9"/>
  <c r="A4469" i="9"/>
  <c r="A4470" i="9"/>
  <c r="A4471" i="9"/>
  <c r="A4472" i="9"/>
  <c r="A4473" i="9"/>
  <c r="A4474" i="9"/>
  <c r="A4475" i="9"/>
  <c r="A4476" i="9"/>
  <c r="A4477" i="9"/>
  <c r="A4478" i="9"/>
  <c r="A4479" i="9"/>
  <c r="A4480" i="9"/>
  <c r="A4481" i="9"/>
  <c r="A4482" i="9"/>
  <c r="A4483" i="9"/>
  <c r="A4484" i="9"/>
  <c r="A4485" i="9"/>
  <c r="A4486" i="9"/>
  <c r="A4487" i="9"/>
  <c r="A4488" i="9"/>
  <c r="A4489" i="9"/>
  <c r="A4490" i="9"/>
  <c r="A4491" i="9"/>
  <c r="A4492" i="9"/>
  <c r="A4493" i="9"/>
  <c r="A4494" i="9"/>
  <c r="A4495" i="9"/>
  <c r="A4496" i="9"/>
  <c r="A4497" i="9"/>
  <c r="A4498" i="9"/>
  <c r="A4499" i="9"/>
  <c r="A4500" i="9"/>
  <c r="A4501" i="9"/>
  <c r="A4502" i="9"/>
  <c r="A4503" i="9"/>
  <c r="A4504" i="9"/>
  <c r="A4505" i="9"/>
  <c r="A4506" i="9"/>
  <c r="A4507" i="9"/>
  <c r="A4508" i="9"/>
  <c r="A4509" i="9"/>
  <c r="A4510" i="9"/>
  <c r="A4511" i="9"/>
  <c r="A4512" i="9"/>
  <c r="A4513" i="9"/>
  <c r="A4514" i="9"/>
  <c r="A4515" i="9"/>
  <c r="A4516" i="9"/>
  <c r="A4517" i="9"/>
  <c r="A4518" i="9"/>
  <c r="A4519" i="9"/>
  <c r="A4520" i="9"/>
  <c r="A4521" i="9"/>
  <c r="A4522" i="9"/>
  <c r="A4523" i="9"/>
  <c r="A4524" i="9"/>
  <c r="A4525" i="9"/>
  <c r="A4526" i="9"/>
  <c r="A4527" i="9"/>
  <c r="A4528" i="9"/>
  <c r="A4529" i="9"/>
  <c r="A4530" i="9"/>
  <c r="A4531" i="9"/>
  <c r="A4532" i="9"/>
  <c r="A4533" i="9"/>
  <c r="A4534" i="9"/>
  <c r="A4535" i="9"/>
  <c r="A4536" i="9"/>
  <c r="A4537" i="9"/>
  <c r="A4538" i="9"/>
  <c r="A4539" i="9"/>
  <c r="A4540" i="9"/>
  <c r="A4541" i="9"/>
  <c r="A4542" i="9"/>
  <c r="A4543" i="9"/>
  <c r="A4544" i="9"/>
  <c r="A4545" i="9"/>
  <c r="A4546" i="9"/>
  <c r="A4547" i="9"/>
  <c r="A4548" i="9"/>
  <c r="A4549" i="9"/>
  <c r="A4550" i="9"/>
  <c r="A4551" i="9"/>
  <c r="A4552" i="9"/>
  <c r="A4553" i="9"/>
  <c r="A4554" i="9"/>
  <c r="A4555" i="9"/>
  <c r="A4556" i="9"/>
  <c r="A4557" i="9"/>
  <c r="A4558" i="9"/>
  <c r="A4559" i="9"/>
  <c r="A4560" i="9"/>
  <c r="A4561" i="9"/>
  <c r="A4562" i="9"/>
  <c r="A4563" i="9"/>
  <c r="A4564" i="9"/>
  <c r="A4565" i="9"/>
  <c r="A4566" i="9"/>
  <c r="A4567" i="9"/>
  <c r="A4568" i="9"/>
  <c r="A4569" i="9"/>
  <c r="A4570" i="9"/>
  <c r="A4571" i="9"/>
  <c r="A4572" i="9"/>
  <c r="A4573" i="9"/>
  <c r="A4574" i="9"/>
  <c r="A4575" i="9"/>
  <c r="A4576" i="9"/>
  <c r="A4577" i="9"/>
  <c r="A4578" i="9"/>
  <c r="A4579" i="9"/>
  <c r="A4580" i="9"/>
  <c r="A4581" i="9"/>
  <c r="A4582" i="9"/>
  <c r="A4583" i="9"/>
  <c r="A4584" i="9"/>
  <c r="A4585" i="9"/>
  <c r="A4586" i="9"/>
  <c r="A4587" i="9"/>
  <c r="A4588" i="9"/>
  <c r="A4589" i="9"/>
  <c r="A4590" i="9"/>
  <c r="A4591" i="9"/>
  <c r="A4592" i="9"/>
  <c r="A4593" i="9"/>
  <c r="A4594" i="9"/>
  <c r="A4595" i="9"/>
  <c r="A4596" i="9"/>
  <c r="A4597" i="9"/>
  <c r="A4598" i="9"/>
  <c r="A4599" i="9"/>
  <c r="A4600" i="9"/>
  <c r="A4601" i="9"/>
  <c r="A4602" i="9"/>
  <c r="A4603" i="9"/>
  <c r="A4604" i="9"/>
  <c r="A4605" i="9"/>
  <c r="A4606" i="9"/>
  <c r="A4607" i="9"/>
  <c r="A4608" i="9"/>
  <c r="A4609" i="9"/>
  <c r="A4610" i="9"/>
  <c r="A4611" i="9"/>
  <c r="A4612" i="9"/>
  <c r="A4613" i="9"/>
  <c r="A4614" i="9"/>
  <c r="A4615" i="9"/>
  <c r="A4616" i="9"/>
  <c r="A4617" i="9"/>
  <c r="A4618" i="9"/>
  <c r="A4619" i="9"/>
  <c r="A4620" i="9"/>
  <c r="A4621" i="9"/>
  <c r="A4622" i="9"/>
  <c r="A4623" i="9"/>
  <c r="A4624" i="9"/>
  <c r="A4625" i="9"/>
  <c r="A4626" i="9"/>
  <c r="A4627" i="9"/>
  <c r="A4628" i="9"/>
  <c r="A4629" i="9"/>
  <c r="A4630" i="9"/>
  <c r="A4631" i="9"/>
  <c r="A4632" i="9"/>
  <c r="A4633" i="9"/>
  <c r="A4634" i="9"/>
  <c r="A4635" i="9"/>
  <c r="A4636" i="9"/>
  <c r="A4637" i="9"/>
  <c r="A4638" i="9"/>
  <c r="A4639" i="9"/>
  <c r="A4640" i="9"/>
  <c r="A4641" i="9"/>
  <c r="A4642" i="9"/>
  <c r="A4643" i="9"/>
  <c r="A4644" i="9"/>
  <c r="A4645" i="9"/>
  <c r="A4646" i="9"/>
  <c r="A4647" i="9"/>
  <c r="A4648" i="9"/>
  <c r="A4649" i="9"/>
  <c r="A4650" i="9"/>
  <c r="A4651" i="9"/>
  <c r="A4652" i="9"/>
  <c r="A4653" i="9"/>
  <c r="A4654" i="9"/>
  <c r="A4655" i="9"/>
  <c r="A4656" i="9"/>
  <c r="A4657" i="9"/>
  <c r="A4658" i="9"/>
  <c r="A4659" i="9"/>
  <c r="A4660" i="9"/>
  <c r="A4661" i="9"/>
  <c r="A4662" i="9"/>
  <c r="A4663" i="9"/>
  <c r="A4664" i="9"/>
  <c r="A4665" i="9"/>
  <c r="A4666" i="9"/>
  <c r="A4667" i="9"/>
  <c r="A4668" i="9"/>
  <c r="A4669" i="9"/>
  <c r="A4670" i="9"/>
  <c r="A4671" i="9"/>
  <c r="A4672" i="9"/>
  <c r="A4673" i="9"/>
  <c r="A4674" i="9"/>
  <c r="A4675" i="9"/>
  <c r="A4676" i="9"/>
  <c r="A4677" i="9"/>
  <c r="A4678" i="9"/>
  <c r="A4679" i="9"/>
  <c r="A4680" i="9"/>
  <c r="A4681" i="9"/>
  <c r="A4682" i="9"/>
  <c r="A4683" i="9"/>
  <c r="A4684" i="9"/>
  <c r="A4685" i="9"/>
  <c r="A4686" i="9"/>
  <c r="A4687" i="9"/>
  <c r="A4688" i="9"/>
  <c r="A4689" i="9"/>
  <c r="A4690" i="9"/>
  <c r="A4691" i="9"/>
  <c r="A4692" i="9"/>
  <c r="A4693" i="9"/>
  <c r="A4694" i="9"/>
  <c r="A4695" i="9"/>
  <c r="A4696" i="9"/>
  <c r="A4697" i="9"/>
  <c r="A4698" i="9"/>
  <c r="A4699" i="9"/>
  <c r="A4700" i="9"/>
  <c r="A4701" i="9"/>
  <c r="A4702" i="9"/>
  <c r="A4703" i="9"/>
  <c r="A4704" i="9"/>
  <c r="A4705" i="9"/>
  <c r="A4706" i="9"/>
  <c r="A4707" i="9"/>
  <c r="A4708" i="9"/>
  <c r="A4709" i="9"/>
  <c r="A4710" i="9"/>
  <c r="A4711" i="9"/>
  <c r="A4712" i="9"/>
  <c r="A4713" i="9"/>
  <c r="A4714" i="9"/>
  <c r="A4715" i="9"/>
  <c r="A4716" i="9"/>
  <c r="A4717" i="9"/>
  <c r="A4718" i="9"/>
  <c r="A4719" i="9"/>
  <c r="A4720" i="9"/>
  <c r="A4721" i="9"/>
  <c r="A4722" i="9"/>
  <c r="A4723" i="9"/>
  <c r="A4724" i="9"/>
  <c r="A4725" i="9"/>
  <c r="A4726" i="9"/>
  <c r="A4727" i="9"/>
  <c r="A4728" i="9"/>
  <c r="A4729" i="9"/>
  <c r="A4730" i="9"/>
  <c r="A4731" i="9"/>
  <c r="A4732" i="9"/>
  <c r="A4733" i="9"/>
  <c r="A4734" i="9"/>
  <c r="A4735" i="9"/>
  <c r="A4736" i="9"/>
  <c r="A4737" i="9"/>
  <c r="A4738" i="9"/>
  <c r="A4739" i="9"/>
  <c r="A4740" i="9"/>
  <c r="A4741" i="9"/>
  <c r="A4742" i="9"/>
  <c r="A4743" i="9"/>
  <c r="A4744" i="9"/>
  <c r="A4745" i="9"/>
  <c r="A4746" i="9"/>
  <c r="A4747" i="9"/>
  <c r="A4748" i="9"/>
  <c r="A4749" i="9"/>
  <c r="A4750" i="9"/>
  <c r="A4751" i="9"/>
  <c r="A4752" i="9"/>
  <c r="A4753" i="9"/>
  <c r="A4754" i="9"/>
  <c r="A4755" i="9"/>
  <c r="A4756" i="9"/>
  <c r="A4757" i="9"/>
  <c r="A4758" i="9"/>
  <c r="A4759" i="9"/>
  <c r="A4760" i="9"/>
  <c r="A4761" i="9"/>
  <c r="A4762" i="9"/>
  <c r="A4763" i="9"/>
  <c r="A4764" i="9"/>
  <c r="A4765" i="9"/>
  <c r="A4766" i="9"/>
  <c r="A4767" i="9"/>
  <c r="A4768" i="9"/>
  <c r="A4769" i="9"/>
  <c r="A4770" i="9"/>
  <c r="A4771" i="9"/>
  <c r="A4772" i="9"/>
  <c r="A4773" i="9"/>
  <c r="A4774" i="9"/>
  <c r="A4775" i="9"/>
  <c r="A4776" i="9"/>
  <c r="A4777" i="9"/>
  <c r="A4778" i="9"/>
  <c r="A4779" i="9"/>
  <c r="A4780" i="9"/>
  <c r="A4781" i="9"/>
  <c r="A4782" i="9"/>
  <c r="A4783" i="9"/>
  <c r="A4784" i="9"/>
  <c r="A4785" i="9"/>
  <c r="A4786" i="9"/>
  <c r="A4787" i="9"/>
  <c r="A4788" i="9"/>
  <c r="A4789" i="9"/>
  <c r="A4790" i="9"/>
  <c r="A4791" i="9"/>
  <c r="A4792" i="9"/>
  <c r="A4793" i="9"/>
  <c r="A4794" i="9"/>
  <c r="A4795" i="9"/>
  <c r="A4796" i="9"/>
  <c r="A4797" i="9"/>
  <c r="A4798" i="9"/>
  <c r="A4799" i="9"/>
  <c r="A4800" i="9"/>
  <c r="A4801" i="9"/>
  <c r="A4802" i="9"/>
  <c r="A4803" i="9"/>
  <c r="A4804" i="9"/>
  <c r="A4805" i="9"/>
  <c r="A4806" i="9"/>
  <c r="A4807" i="9"/>
  <c r="A4808" i="9"/>
  <c r="A4809" i="9"/>
  <c r="A4810" i="9"/>
  <c r="A4811" i="9"/>
  <c r="A4812" i="9"/>
  <c r="A4813" i="9"/>
  <c r="A4814" i="9"/>
  <c r="A4815" i="9"/>
  <c r="A4816" i="9"/>
  <c r="A4817" i="9"/>
  <c r="A4818" i="9"/>
  <c r="A4819" i="9"/>
  <c r="A4820" i="9"/>
  <c r="A4821" i="9"/>
  <c r="A4822" i="9"/>
  <c r="A4823" i="9"/>
  <c r="A4824" i="9"/>
  <c r="A4825" i="9"/>
  <c r="A4826" i="9"/>
  <c r="A4827" i="9"/>
  <c r="A4828" i="9"/>
  <c r="A4829" i="9"/>
  <c r="A4830" i="9"/>
  <c r="A4831" i="9"/>
  <c r="A4832" i="9"/>
  <c r="A4833" i="9"/>
  <c r="A4834" i="9"/>
  <c r="A4835" i="9"/>
  <c r="A4836" i="9"/>
  <c r="A4837" i="9"/>
  <c r="A4838" i="9"/>
  <c r="A4839" i="9"/>
  <c r="A4840" i="9"/>
  <c r="A4841" i="9"/>
  <c r="A4842" i="9"/>
  <c r="A4843" i="9"/>
  <c r="A4844" i="9"/>
  <c r="A4845" i="9"/>
  <c r="A4846" i="9"/>
  <c r="A4847" i="9"/>
  <c r="A4848" i="9"/>
  <c r="A4849" i="9"/>
  <c r="A4850" i="9"/>
  <c r="A4851" i="9"/>
  <c r="A4852" i="9"/>
  <c r="A4853" i="9"/>
  <c r="A4854" i="9"/>
  <c r="A4855" i="9"/>
  <c r="A4856" i="9"/>
  <c r="A4857" i="9"/>
  <c r="A4858" i="9"/>
  <c r="A4859" i="9"/>
  <c r="A4860" i="9"/>
  <c r="A4861" i="9"/>
  <c r="A4862" i="9"/>
  <c r="A4863" i="9"/>
  <c r="A4864" i="9"/>
  <c r="A4865" i="9"/>
  <c r="A4866" i="9"/>
  <c r="A4867" i="9"/>
  <c r="A4868" i="9"/>
  <c r="A4869" i="9"/>
  <c r="A4870" i="9"/>
  <c r="A4871" i="9"/>
  <c r="A4872" i="9"/>
  <c r="A4873" i="9"/>
  <c r="A4874" i="9"/>
  <c r="A4875" i="9"/>
  <c r="A4876" i="9"/>
  <c r="A4877" i="9"/>
  <c r="A4878" i="9"/>
  <c r="A4879" i="9"/>
  <c r="A4880" i="9"/>
  <c r="A4881" i="9"/>
  <c r="A4882" i="9"/>
  <c r="A4883" i="9"/>
  <c r="A4884" i="9"/>
  <c r="A4885" i="9"/>
  <c r="A4886" i="9"/>
  <c r="A4887" i="9"/>
  <c r="A4888" i="9"/>
  <c r="A4889" i="9"/>
  <c r="A4890" i="9"/>
  <c r="A4891" i="9"/>
  <c r="A4892" i="9"/>
  <c r="A4893" i="9"/>
  <c r="A4894" i="9"/>
  <c r="A4895" i="9"/>
  <c r="A4896" i="9"/>
  <c r="A4897" i="9"/>
  <c r="A4898" i="9"/>
  <c r="A4899" i="9"/>
  <c r="A4900" i="9"/>
  <c r="A4901" i="9"/>
  <c r="A4902" i="9"/>
  <c r="A4903" i="9"/>
  <c r="A4904" i="9"/>
  <c r="A4905" i="9"/>
  <c r="A4906" i="9"/>
  <c r="A4907" i="9"/>
  <c r="A4908" i="9"/>
  <c r="A4909" i="9"/>
  <c r="A4910" i="9"/>
  <c r="A4911" i="9"/>
  <c r="A4912" i="9"/>
  <c r="A4913" i="9"/>
  <c r="A4914" i="9"/>
  <c r="A4915" i="9"/>
  <c r="A4916" i="9"/>
  <c r="A4917" i="9"/>
  <c r="A4918" i="9"/>
  <c r="A4919" i="9"/>
  <c r="A4920" i="9"/>
  <c r="A4921" i="9"/>
  <c r="A4922" i="9"/>
  <c r="A4923" i="9"/>
  <c r="A4924" i="9"/>
  <c r="A4925" i="9"/>
  <c r="A4926" i="9"/>
  <c r="A4927" i="9"/>
  <c r="A4928" i="9"/>
  <c r="A4929" i="9"/>
  <c r="A4930" i="9"/>
  <c r="A4931" i="9"/>
  <c r="A4932" i="9"/>
  <c r="A4933" i="9"/>
  <c r="A4934" i="9"/>
  <c r="A4935" i="9"/>
  <c r="A4936" i="9"/>
  <c r="A4937" i="9"/>
  <c r="A4938" i="9"/>
  <c r="A4939" i="9"/>
  <c r="A4940" i="9"/>
  <c r="A4941" i="9"/>
  <c r="A4942" i="9"/>
  <c r="A4943" i="9"/>
  <c r="A4944" i="9"/>
  <c r="A4945" i="9"/>
  <c r="A4946" i="9"/>
  <c r="A4947" i="9"/>
  <c r="A4948" i="9"/>
  <c r="A4949" i="9"/>
  <c r="A4950" i="9"/>
  <c r="A4951" i="9"/>
  <c r="A4952" i="9"/>
  <c r="A4953" i="9"/>
  <c r="A4954" i="9"/>
  <c r="A4955" i="9"/>
  <c r="A4956" i="9"/>
  <c r="A4957" i="9"/>
  <c r="A4958" i="9"/>
  <c r="A4959" i="9"/>
  <c r="A4960" i="9"/>
  <c r="A4961" i="9"/>
  <c r="A4962" i="9"/>
  <c r="A4963" i="9"/>
  <c r="A4964" i="9"/>
  <c r="A4965" i="9"/>
  <c r="A4966" i="9"/>
  <c r="A4967" i="9"/>
  <c r="A4968" i="9"/>
  <c r="A4969" i="9"/>
  <c r="A4970" i="9"/>
  <c r="A4971" i="9"/>
  <c r="A4972" i="9"/>
  <c r="A4973" i="9"/>
  <c r="A4974" i="9"/>
  <c r="A4975" i="9"/>
  <c r="A4976" i="9"/>
  <c r="A4977" i="9"/>
  <c r="A4978" i="9"/>
  <c r="A4979" i="9"/>
  <c r="A4980" i="9"/>
  <c r="A4981" i="9"/>
  <c r="A4982" i="9"/>
  <c r="A4983" i="9"/>
  <c r="A4984" i="9"/>
  <c r="A4985" i="9"/>
  <c r="A4986" i="9"/>
  <c r="A4987" i="9"/>
  <c r="A4988" i="9"/>
  <c r="A4989" i="9"/>
  <c r="A4990" i="9"/>
  <c r="A4991" i="9"/>
  <c r="A4992" i="9"/>
  <c r="A4993" i="9"/>
  <c r="A4994" i="9"/>
  <c r="A4995" i="9"/>
  <c r="A4996" i="9"/>
  <c r="A4997" i="9"/>
  <c r="A4998" i="9"/>
  <c r="A4999" i="9"/>
  <c r="A5000" i="9"/>
  <c r="A5001" i="9"/>
  <c r="M3" i="2"/>
  <c r="A2" i="11"/>
  <c r="A3" i="11"/>
  <c r="A4" i="11"/>
  <c r="A5" i="11"/>
  <c r="A6" i="11"/>
  <c r="A7" i="11"/>
  <c r="A8" i="11"/>
  <c r="A9" i="11"/>
  <c r="A10" i="11"/>
  <c r="A11" i="11"/>
  <c r="A12" i="11"/>
  <c r="A13" i="11"/>
  <c r="A14" i="11"/>
  <c r="A15" i="11"/>
  <c r="A16" i="11"/>
  <c r="A17" i="11"/>
  <c r="A18" i="11"/>
  <c r="A19" i="11"/>
  <c r="A20" i="11"/>
  <c r="A21" i="11"/>
  <c r="A22" i="11"/>
  <c r="A23" i="11"/>
  <c r="A24" i="11"/>
  <c r="A25" i="11"/>
  <c r="A26" i="11"/>
  <c r="A27" i="11"/>
  <c r="A28" i="11"/>
  <c r="A29" i="11"/>
  <c r="A30" i="11"/>
  <c r="A31" i="11"/>
  <c r="A32" i="11"/>
  <c r="A33" i="11"/>
  <c r="A34" i="11"/>
  <c r="A35" i="11"/>
  <c r="A36" i="11"/>
  <c r="A37" i="11"/>
  <c r="A38" i="11"/>
  <c r="A39" i="11"/>
  <c r="A40" i="11"/>
  <c r="A41" i="11"/>
  <c r="A42" i="11"/>
  <c r="A43" i="11"/>
  <c r="A44" i="11"/>
  <c r="A45" i="11"/>
  <c r="A46" i="11"/>
  <c r="A47" i="11"/>
  <c r="A48" i="11"/>
  <c r="A49" i="11"/>
  <c r="A50" i="11"/>
  <c r="A51" i="11"/>
  <c r="A52" i="11"/>
  <c r="A53" i="11"/>
  <c r="A54" i="11"/>
  <c r="A55" i="11"/>
  <c r="A56" i="11"/>
  <c r="A57" i="11"/>
  <c r="A58" i="11"/>
  <c r="A59" i="11"/>
  <c r="A60" i="11"/>
  <c r="A61" i="11"/>
  <c r="A62" i="11"/>
  <c r="A63" i="11"/>
  <c r="A64" i="11"/>
  <c r="A65" i="11"/>
  <c r="A66" i="11"/>
  <c r="A67" i="11"/>
  <c r="A68" i="11"/>
  <c r="A69" i="11"/>
  <c r="A70" i="11"/>
  <c r="A71" i="11"/>
  <c r="A72" i="11"/>
  <c r="A73" i="11"/>
  <c r="A74" i="11"/>
  <c r="A75" i="11"/>
  <c r="A76" i="11"/>
  <c r="A77" i="11"/>
  <c r="A78" i="11"/>
  <c r="A79" i="11"/>
  <c r="A80" i="11"/>
  <c r="A81" i="11"/>
  <c r="A82" i="11"/>
  <c r="A83" i="11"/>
  <c r="A84" i="11"/>
  <c r="A85" i="11"/>
  <c r="A86" i="11"/>
  <c r="A87" i="11"/>
  <c r="A88" i="11"/>
  <c r="A89" i="11"/>
  <c r="A90" i="11"/>
  <c r="A91" i="11"/>
  <c r="A92" i="11"/>
  <c r="A93" i="11"/>
  <c r="A94" i="11"/>
  <c r="A95" i="11"/>
  <c r="A96" i="11"/>
  <c r="A97" i="11"/>
  <c r="A98" i="11"/>
  <c r="A99" i="11"/>
  <c r="A100" i="11"/>
  <c r="A101" i="11"/>
  <c r="A102" i="11"/>
  <c r="A103" i="11"/>
  <c r="A104" i="11"/>
  <c r="A105" i="11"/>
  <c r="A106" i="11"/>
  <c r="A107" i="11"/>
  <c r="A108" i="11"/>
  <c r="A109" i="11"/>
  <c r="A110" i="11"/>
  <c r="A111" i="11"/>
  <c r="A112" i="11"/>
  <c r="A113" i="11"/>
  <c r="A114" i="11"/>
  <c r="A115" i="11"/>
  <c r="A116" i="11"/>
  <c r="A117" i="11"/>
  <c r="A118" i="11"/>
  <c r="A119" i="11"/>
  <c r="A120" i="11"/>
  <c r="A121" i="11"/>
  <c r="A122" i="11"/>
  <c r="A123" i="11"/>
  <c r="A124" i="11"/>
  <c r="A125" i="11"/>
  <c r="A126" i="11"/>
  <c r="A127" i="11"/>
  <c r="A128" i="11"/>
  <c r="A129" i="11"/>
  <c r="A130" i="11"/>
  <c r="A131" i="11"/>
  <c r="A132" i="11"/>
  <c r="A133" i="11"/>
  <c r="A134" i="11"/>
  <c r="A135" i="11"/>
  <c r="A136" i="11"/>
  <c r="A137" i="11"/>
  <c r="A138" i="11"/>
  <c r="A139" i="11"/>
  <c r="A140" i="11"/>
  <c r="A141" i="11"/>
  <c r="A142" i="11"/>
  <c r="A143" i="11"/>
  <c r="A144" i="11"/>
  <c r="A145" i="11"/>
  <c r="A146" i="11"/>
  <c r="A147" i="11"/>
  <c r="A148" i="11"/>
  <c r="A149" i="11"/>
  <c r="A150" i="11"/>
  <c r="A151" i="11"/>
  <c r="A152" i="11"/>
  <c r="A153" i="11"/>
  <c r="A154" i="11"/>
  <c r="A155" i="11"/>
  <c r="A156" i="11"/>
  <c r="A157" i="11"/>
  <c r="A158" i="11"/>
  <c r="A159" i="11"/>
  <c r="A160" i="11"/>
  <c r="A161" i="11"/>
  <c r="A162" i="11"/>
  <c r="A163" i="11"/>
  <c r="A164" i="11"/>
  <c r="A165" i="11"/>
  <c r="A166" i="11"/>
  <c r="A167" i="11"/>
  <c r="A168" i="11"/>
  <c r="A169" i="11"/>
  <c r="A170" i="11"/>
  <c r="A171" i="11"/>
  <c r="A172" i="11"/>
  <c r="A173" i="11"/>
  <c r="A174" i="11"/>
  <c r="A175" i="11"/>
  <c r="A176" i="11"/>
  <c r="A177" i="11"/>
  <c r="A178" i="11"/>
  <c r="A179" i="11"/>
  <c r="A180" i="11"/>
  <c r="A181" i="11"/>
  <c r="A182" i="11"/>
  <c r="A183" i="11"/>
  <c r="A184" i="11"/>
  <c r="A185" i="11"/>
  <c r="A186" i="11"/>
  <c r="A187" i="11"/>
  <c r="A188" i="11"/>
  <c r="A189" i="11"/>
  <c r="A190" i="11"/>
  <c r="A191" i="11"/>
  <c r="A192" i="11"/>
  <c r="A193" i="11"/>
  <c r="A194" i="11"/>
  <c r="A195" i="11"/>
  <c r="A196" i="11"/>
  <c r="A197" i="11"/>
  <c r="A198" i="11"/>
  <c r="A199" i="11"/>
  <c r="A200" i="11"/>
  <c r="A201" i="11"/>
  <c r="A202" i="11"/>
  <c r="A203" i="11"/>
  <c r="A204" i="11"/>
  <c r="A205" i="11"/>
  <c r="A206" i="11"/>
  <c r="A207" i="11"/>
  <c r="A208" i="11"/>
  <c r="A209" i="11"/>
  <c r="A210" i="11"/>
  <c r="A211" i="11"/>
  <c r="A212" i="11"/>
  <c r="A213" i="11"/>
  <c r="A214" i="11"/>
  <c r="A215" i="11"/>
  <c r="A216" i="11"/>
  <c r="A217" i="11"/>
  <c r="A218" i="11"/>
  <c r="A219" i="11"/>
  <c r="A220" i="11"/>
  <c r="A221" i="11"/>
  <c r="A222" i="11"/>
  <c r="A223" i="11"/>
  <c r="A224" i="11"/>
  <c r="A225" i="11"/>
  <c r="A226" i="11"/>
  <c r="A227" i="11"/>
  <c r="A228" i="11"/>
  <c r="A229" i="11"/>
  <c r="A230" i="11"/>
  <c r="A231" i="11"/>
  <c r="A232" i="11"/>
  <c r="A233" i="11"/>
  <c r="A234" i="11"/>
  <c r="A235" i="11"/>
  <c r="A236" i="11"/>
  <c r="A237" i="11"/>
  <c r="A238" i="11"/>
  <c r="A239" i="11"/>
  <c r="A240" i="11"/>
  <c r="A241" i="11"/>
  <c r="A242" i="11"/>
  <c r="A243" i="11"/>
  <c r="A244" i="11"/>
  <c r="A245" i="11"/>
  <c r="A246" i="11"/>
  <c r="A247" i="11"/>
  <c r="A248" i="11"/>
  <c r="A249" i="11"/>
  <c r="A250" i="11"/>
  <c r="A251" i="11"/>
  <c r="A252" i="11"/>
  <c r="A253" i="11"/>
  <c r="A254" i="11"/>
  <c r="A255" i="11"/>
  <c r="A256" i="11"/>
  <c r="A257" i="11"/>
  <c r="A258" i="11"/>
  <c r="A259" i="11"/>
  <c r="A260" i="11"/>
  <c r="A261" i="11"/>
  <c r="A262" i="11"/>
  <c r="A263" i="11"/>
  <c r="A264" i="11"/>
  <c r="A265" i="11"/>
  <c r="A266" i="11"/>
  <c r="A267" i="11"/>
  <c r="A268" i="11"/>
  <c r="A269" i="11"/>
  <c r="A270" i="11"/>
  <c r="A271" i="11"/>
  <c r="A272" i="11"/>
  <c r="A273" i="11"/>
  <c r="A274" i="11"/>
  <c r="A275" i="11"/>
  <c r="A276" i="11"/>
  <c r="A277" i="11"/>
  <c r="A278" i="11"/>
  <c r="A279" i="11"/>
  <c r="A280" i="11"/>
  <c r="A281" i="11"/>
  <c r="A282" i="11"/>
  <c r="A283" i="11"/>
  <c r="A284" i="11"/>
  <c r="A285" i="11"/>
  <c r="A286" i="11"/>
  <c r="A287" i="11"/>
  <c r="A288" i="11"/>
  <c r="A289" i="11"/>
  <c r="A290" i="11"/>
  <c r="A291" i="11"/>
  <c r="A292" i="11"/>
  <c r="A293" i="11"/>
  <c r="A294" i="11"/>
  <c r="A295" i="11"/>
  <c r="A296" i="11"/>
  <c r="A297" i="11"/>
  <c r="A298" i="11"/>
  <c r="A299" i="11"/>
  <c r="A300" i="11"/>
  <c r="A301" i="11"/>
  <c r="A302" i="11"/>
  <c r="A303" i="11"/>
  <c r="A304" i="11"/>
  <c r="A305" i="11"/>
  <c r="A306" i="11"/>
  <c r="A307" i="11"/>
  <c r="A308" i="11"/>
  <c r="A309" i="11"/>
  <c r="A310" i="11"/>
  <c r="A311" i="11"/>
  <c r="A312" i="11"/>
  <c r="A313" i="11"/>
  <c r="A314" i="11"/>
  <c r="A315" i="11"/>
  <c r="A316" i="11"/>
  <c r="A317" i="11"/>
  <c r="A318" i="11"/>
  <c r="A319" i="11"/>
  <c r="A320" i="11"/>
  <c r="A321" i="11"/>
  <c r="A322" i="11"/>
  <c r="A323" i="11"/>
  <c r="A324" i="11"/>
  <c r="A325" i="11"/>
  <c r="A326" i="11"/>
  <c r="A327" i="11"/>
  <c r="A328" i="11"/>
  <c r="A329" i="11"/>
  <c r="A330" i="11"/>
  <c r="A331" i="11"/>
  <c r="A332" i="11"/>
  <c r="A333" i="11"/>
  <c r="A334" i="11"/>
  <c r="A335" i="11"/>
  <c r="A336" i="11"/>
  <c r="A337" i="11"/>
  <c r="A338" i="11"/>
  <c r="A339" i="11"/>
  <c r="A340" i="11"/>
  <c r="A341" i="11"/>
  <c r="A342" i="11"/>
  <c r="A343" i="11"/>
  <c r="A344" i="11"/>
  <c r="A345" i="11"/>
  <c r="A346" i="11"/>
  <c r="A347" i="11"/>
  <c r="A348" i="11"/>
  <c r="A349" i="11"/>
  <c r="A350" i="11"/>
  <c r="A351" i="11"/>
  <c r="A352" i="11"/>
  <c r="A353" i="11"/>
  <c r="A354" i="11"/>
  <c r="A355" i="11"/>
  <c r="A356" i="11"/>
  <c r="A357" i="11"/>
  <c r="A358" i="11"/>
  <c r="A359" i="11"/>
  <c r="A360" i="11"/>
  <c r="A361" i="11"/>
  <c r="A362" i="11"/>
  <c r="A363" i="11"/>
  <c r="A364" i="11"/>
  <c r="A365" i="11"/>
  <c r="A366" i="11"/>
  <c r="A367" i="11"/>
  <c r="A368" i="11"/>
  <c r="A369" i="11"/>
  <c r="A370" i="11"/>
  <c r="A371" i="11"/>
  <c r="A372" i="11"/>
  <c r="A373" i="11"/>
  <c r="A374" i="11"/>
  <c r="A375" i="11"/>
  <c r="A376" i="11"/>
  <c r="A377" i="11"/>
  <c r="A378" i="11"/>
  <c r="A379" i="11"/>
  <c r="A380" i="11"/>
  <c r="A381" i="11"/>
  <c r="A382" i="11"/>
  <c r="A383" i="11"/>
  <c r="A384" i="11"/>
  <c r="A385" i="11"/>
  <c r="A386" i="11"/>
  <c r="A387" i="11"/>
  <c r="A388" i="11"/>
  <c r="A389" i="11"/>
  <c r="A390" i="11"/>
  <c r="A391" i="11"/>
  <c r="A392" i="11"/>
  <c r="A393" i="11"/>
  <c r="A394" i="11"/>
  <c r="A395" i="11"/>
  <c r="A396" i="11"/>
  <c r="A397" i="11"/>
  <c r="A398" i="11"/>
  <c r="A399" i="11"/>
  <c r="A400" i="11"/>
  <c r="A401" i="11"/>
  <c r="A402" i="11"/>
  <c r="A403" i="11"/>
  <c r="A404" i="11"/>
  <c r="A405" i="11"/>
  <c r="A406" i="11"/>
  <c r="A407" i="11"/>
  <c r="A408" i="11"/>
  <c r="A409" i="11"/>
  <c r="A410" i="11"/>
  <c r="A411" i="11"/>
  <c r="A412" i="11"/>
  <c r="A413" i="11"/>
  <c r="A414" i="11"/>
  <c r="A415" i="11"/>
  <c r="A416" i="11"/>
  <c r="A417" i="11"/>
  <c r="A418" i="11"/>
  <c r="A419" i="11"/>
  <c r="A420" i="11"/>
  <c r="A421" i="11"/>
  <c r="A422" i="11"/>
  <c r="A423" i="11"/>
  <c r="A424" i="11"/>
  <c r="A425" i="11"/>
  <c r="A426" i="11"/>
  <c r="A427" i="11"/>
  <c r="A428" i="11"/>
  <c r="A429" i="11"/>
  <c r="A430" i="11"/>
  <c r="A431" i="11"/>
  <c r="A432" i="11"/>
  <c r="A433" i="11"/>
  <c r="A434" i="11"/>
  <c r="A435" i="11"/>
  <c r="A436" i="11"/>
  <c r="A437" i="11"/>
  <c r="A438" i="11"/>
  <c r="A439" i="11"/>
  <c r="A440" i="11"/>
  <c r="A441" i="11"/>
  <c r="A442" i="11"/>
  <c r="A443" i="11"/>
  <c r="A444" i="11"/>
  <c r="A445" i="11"/>
  <c r="A446" i="11"/>
  <c r="A447" i="11"/>
  <c r="A448" i="11"/>
  <c r="A449" i="11"/>
  <c r="A450" i="11"/>
  <c r="A451" i="11"/>
  <c r="A452" i="11"/>
  <c r="A453" i="11"/>
  <c r="A454" i="11"/>
  <c r="A455" i="11"/>
  <c r="A456" i="11"/>
  <c r="A457" i="11"/>
  <c r="A458" i="11"/>
  <c r="A459" i="11"/>
  <c r="A460" i="11"/>
  <c r="A461" i="11"/>
  <c r="A462" i="11"/>
  <c r="A463" i="11"/>
  <c r="A464" i="11"/>
  <c r="A465" i="11"/>
  <c r="A466" i="11"/>
  <c r="A467" i="11"/>
  <c r="A468" i="11"/>
  <c r="A469" i="11"/>
  <c r="A470" i="11"/>
  <c r="A471" i="11"/>
  <c r="A472" i="11"/>
  <c r="A473" i="11"/>
  <c r="A474" i="11"/>
  <c r="A475" i="11"/>
  <c r="A476" i="11"/>
  <c r="A477" i="11"/>
  <c r="A478" i="11"/>
  <c r="A479" i="11"/>
  <c r="A480" i="11"/>
  <c r="A481" i="11"/>
  <c r="A482" i="11"/>
  <c r="A483" i="11"/>
  <c r="A484" i="11"/>
  <c r="A485" i="11"/>
  <c r="A486" i="11"/>
  <c r="A487" i="11"/>
  <c r="A488" i="11"/>
  <c r="A489" i="11"/>
  <c r="A490" i="11"/>
  <c r="A491" i="11"/>
  <c r="A492" i="11"/>
  <c r="A493" i="11"/>
  <c r="A494" i="11"/>
  <c r="A495" i="11"/>
  <c r="A496" i="11"/>
  <c r="A497" i="11"/>
  <c r="A498" i="11"/>
  <c r="A499" i="11"/>
  <c r="A500" i="11"/>
  <c r="A501" i="11"/>
  <c r="A502" i="11"/>
  <c r="A503" i="11"/>
  <c r="A504" i="11"/>
  <c r="A505" i="11"/>
  <c r="A506" i="11"/>
  <c r="A507" i="11"/>
  <c r="A508" i="11"/>
  <c r="A509" i="11"/>
  <c r="A510" i="11"/>
  <c r="A511" i="11"/>
  <c r="A512" i="11"/>
  <c r="A513" i="11"/>
  <c r="A514" i="11"/>
  <c r="A515" i="11"/>
  <c r="A516" i="11"/>
  <c r="A517" i="11"/>
  <c r="A518" i="11"/>
  <c r="A519" i="11"/>
  <c r="A520" i="11"/>
  <c r="A521" i="11"/>
  <c r="A522" i="11"/>
  <c r="A523" i="11"/>
  <c r="A524" i="11"/>
  <c r="A525" i="11"/>
  <c r="A526" i="11"/>
  <c r="A527" i="11"/>
  <c r="A528" i="11"/>
  <c r="A529" i="11"/>
  <c r="A530" i="11"/>
  <c r="A531" i="11"/>
  <c r="A532" i="11"/>
  <c r="A533" i="11"/>
  <c r="A534" i="11"/>
  <c r="A535" i="11"/>
  <c r="A536" i="11"/>
  <c r="A537" i="11"/>
  <c r="A538" i="11"/>
  <c r="A539" i="11"/>
  <c r="A540" i="11"/>
  <c r="A541" i="11"/>
  <c r="A542" i="11"/>
  <c r="A543" i="11"/>
  <c r="A544" i="11"/>
  <c r="A545" i="11"/>
  <c r="A546" i="11"/>
  <c r="A547" i="11"/>
  <c r="A548" i="11"/>
  <c r="A549" i="11"/>
  <c r="A550" i="11"/>
  <c r="A551" i="11"/>
  <c r="A552" i="11"/>
  <c r="A553" i="11"/>
  <c r="A554" i="11"/>
  <c r="A555" i="11"/>
  <c r="A556" i="11"/>
  <c r="A557" i="11"/>
  <c r="A558" i="11"/>
  <c r="A559" i="11"/>
  <c r="A560" i="11"/>
  <c r="A561" i="11"/>
  <c r="A562" i="11"/>
  <c r="A563" i="11"/>
  <c r="A564" i="11"/>
  <c r="A565" i="11"/>
  <c r="A566" i="11"/>
  <c r="A567" i="11"/>
  <c r="A568" i="11"/>
  <c r="A569" i="11"/>
  <c r="A570" i="11"/>
  <c r="A571" i="11"/>
  <c r="A572" i="11"/>
  <c r="A573" i="11"/>
  <c r="A574" i="11"/>
  <c r="A575" i="11"/>
  <c r="A576" i="11"/>
  <c r="A577" i="11"/>
  <c r="A578" i="11"/>
  <c r="A579" i="11"/>
  <c r="A580" i="11"/>
  <c r="A581" i="11"/>
  <c r="A582" i="11"/>
  <c r="A583" i="11"/>
  <c r="A584" i="11"/>
  <c r="A585" i="11"/>
  <c r="A586" i="11"/>
  <c r="A587" i="11"/>
  <c r="A588" i="11"/>
  <c r="A589" i="11"/>
  <c r="A590" i="11"/>
  <c r="A591" i="11"/>
  <c r="A592" i="11"/>
  <c r="A593" i="11"/>
  <c r="A594" i="11"/>
  <c r="A595" i="11"/>
  <c r="A596" i="11"/>
  <c r="A597" i="11"/>
  <c r="A598" i="11"/>
  <c r="A599" i="11"/>
  <c r="A600" i="11"/>
  <c r="A601" i="11"/>
  <c r="A602" i="11"/>
  <c r="A603" i="11"/>
  <c r="A604" i="11"/>
  <c r="A605" i="11"/>
  <c r="A606" i="11"/>
  <c r="A607" i="11"/>
  <c r="A608" i="11"/>
  <c r="A609" i="11"/>
  <c r="A610" i="11"/>
  <c r="A611" i="11"/>
  <c r="A612" i="11"/>
  <c r="A613" i="11"/>
  <c r="A614" i="11"/>
  <c r="A615" i="11"/>
  <c r="A616" i="11"/>
  <c r="A617" i="11"/>
  <c r="A618" i="11"/>
  <c r="A619" i="11"/>
  <c r="A620" i="11"/>
  <c r="A621" i="11"/>
  <c r="A622" i="11"/>
  <c r="A623" i="11"/>
  <c r="A624" i="11"/>
  <c r="A625" i="11"/>
  <c r="A626" i="11"/>
  <c r="A627" i="11"/>
  <c r="A628" i="11"/>
  <c r="A629" i="11"/>
  <c r="A630" i="11"/>
  <c r="A631" i="11"/>
  <c r="A632" i="11"/>
  <c r="A633" i="11"/>
  <c r="A634" i="11"/>
  <c r="A635" i="11"/>
  <c r="A636" i="11"/>
  <c r="A637" i="11"/>
  <c r="A638" i="11"/>
  <c r="A639" i="11"/>
  <c r="A640" i="11"/>
  <c r="A641" i="11"/>
  <c r="A642" i="11"/>
  <c r="A643" i="11"/>
  <c r="A644" i="11"/>
  <c r="A645" i="11"/>
  <c r="A646" i="11"/>
  <c r="A647" i="11"/>
  <c r="A648" i="11"/>
  <c r="A649" i="11"/>
  <c r="A650" i="11"/>
  <c r="A651" i="11"/>
  <c r="A652" i="11"/>
  <c r="A653" i="11"/>
  <c r="A654" i="11"/>
  <c r="A655" i="11"/>
  <c r="A656" i="11"/>
  <c r="A657" i="11"/>
  <c r="A658" i="11"/>
  <c r="A659" i="11"/>
  <c r="A660" i="11"/>
  <c r="A661" i="11"/>
  <c r="A662" i="11"/>
  <c r="A663" i="11"/>
  <c r="A664" i="11"/>
  <c r="A665" i="11"/>
  <c r="A666" i="11"/>
  <c r="A667" i="11"/>
  <c r="A668" i="11"/>
  <c r="A669" i="11"/>
  <c r="A670" i="11"/>
  <c r="A671" i="11"/>
  <c r="A672" i="11"/>
  <c r="A673" i="11"/>
  <c r="A674" i="11"/>
  <c r="A675" i="11"/>
  <c r="A676" i="11"/>
  <c r="A677" i="11"/>
  <c r="A678" i="11"/>
  <c r="A679" i="11"/>
  <c r="A680" i="11"/>
  <c r="A681" i="11"/>
  <c r="A682" i="11"/>
  <c r="A683" i="11"/>
  <c r="A684" i="11"/>
  <c r="A685" i="11"/>
  <c r="A686" i="11"/>
  <c r="A687" i="11"/>
  <c r="A688" i="11"/>
  <c r="A689" i="11"/>
  <c r="A690" i="11"/>
  <c r="A691" i="11"/>
  <c r="A692" i="11"/>
  <c r="A693" i="11"/>
  <c r="A694" i="11"/>
  <c r="A695" i="11"/>
  <c r="A696" i="11"/>
  <c r="A697" i="11"/>
  <c r="A698" i="11"/>
  <c r="A699" i="11"/>
  <c r="A700" i="11"/>
  <c r="A701" i="11"/>
  <c r="A702" i="11"/>
  <c r="A703" i="11"/>
  <c r="A704" i="11"/>
  <c r="A705" i="11"/>
  <c r="A706" i="11"/>
  <c r="A707" i="11"/>
  <c r="A708" i="11"/>
  <c r="A709" i="11"/>
  <c r="A710" i="11"/>
  <c r="A711" i="11"/>
  <c r="A712" i="11"/>
  <c r="A713" i="11"/>
  <c r="A714" i="11"/>
  <c r="A715" i="11"/>
  <c r="A716" i="11"/>
  <c r="A717" i="11"/>
  <c r="A718" i="11"/>
  <c r="A719" i="11"/>
  <c r="A720" i="11"/>
  <c r="A721" i="11"/>
  <c r="A722" i="11"/>
  <c r="A723" i="11"/>
  <c r="A724" i="11"/>
  <c r="A725" i="11"/>
  <c r="A726" i="11"/>
  <c r="A727" i="11"/>
  <c r="A728" i="11"/>
  <c r="A729" i="11"/>
  <c r="A730" i="11"/>
  <c r="A731" i="11"/>
  <c r="A732" i="11"/>
  <c r="A733" i="11"/>
  <c r="A734" i="11"/>
  <c r="A735" i="11"/>
  <c r="A736" i="11"/>
  <c r="A737" i="11"/>
  <c r="A738" i="11"/>
  <c r="A739" i="11"/>
  <c r="A740" i="11"/>
  <c r="A741" i="11"/>
  <c r="A742" i="11"/>
  <c r="A743" i="11"/>
  <c r="A744" i="11"/>
  <c r="A745" i="11"/>
  <c r="A746" i="11"/>
  <c r="A747" i="11"/>
  <c r="A748" i="11"/>
  <c r="A749" i="11"/>
  <c r="A750" i="11"/>
  <c r="A751" i="11"/>
  <c r="A752" i="11"/>
  <c r="A753" i="11"/>
  <c r="A754" i="11"/>
  <c r="A755" i="11"/>
  <c r="A756" i="11"/>
  <c r="A757" i="11"/>
  <c r="A758" i="11"/>
  <c r="A759" i="11"/>
  <c r="A760" i="11"/>
  <c r="A761" i="11"/>
  <c r="A762" i="11"/>
  <c r="A763" i="11"/>
  <c r="A764" i="11"/>
  <c r="A765" i="11"/>
  <c r="A766" i="11"/>
  <c r="A767" i="11"/>
  <c r="A768" i="11"/>
  <c r="A769" i="11"/>
  <c r="A770" i="11"/>
  <c r="A771" i="11"/>
  <c r="A772" i="11"/>
  <c r="A773" i="11"/>
  <c r="A774" i="11"/>
  <c r="A775" i="11"/>
  <c r="A776" i="11"/>
  <c r="A777" i="11"/>
  <c r="A778" i="11"/>
  <c r="A779" i="11"/>
  <c r="A780" i="11"/>
  <c r="A781" i="11"/>
  <c r="A782" i="11"/>
  <c r="A783" i="11"/>
  <c r="A784" i="11"/>
  <c r="A785" i="11"/>
  <c r="A786" i="11"/>
  <c r="A787" i="11"/>
  <c r="A788" i="11"/>
  <c r="A789" i="11"/>
  <c r="A790" i="11"/>
  <c r="A791" i="11"/>
  <c r="A792" i="11"/>
  <c r="A793" i="11"/>
  <c r="A794" i="11"/>
  <c r="A795" i="11"/>
  <c r="A796" i="11"/>
  <c r="A797" i="11"/>
  <c r="A798" i="11"/>
  <c r="A799" i="11"/>
  <c r="A800" i="11"/>
  <c r="A801" i="11"/>
  <c r="A802" i="11"/>
  <c r="A803" i="11"/>
  <c r="A804" i="11"/>
  <c r="A805" i="11"/>
  <c r="A806" i="11"/>
  <c r="A807" i="11"/>
  <c r="A808" i="11"/>
  <c r="A809" i="11"/>
  <c r="A810" i="11"/>
  <c r="A811" i="11"/>
  <c r="A812" i="11"/>
  <c r="A813" i="11"/>
  <c r="A814" i="11"/>
  <c r="A815" i="11"/>
  <c r="A816" i="11"/>
  <c r="A817" i="11"/>
  <c r="A818" i="11"/>
  <c r="A819" i="11"/>
  <c r="A820" i="11"/>
  <c r="A821" i="11"/>
  <c r="A822" i="11"/>
  <c r="A823" i="11"/>
  <c r="A824" i="11"/>
  <c r="A825" i="11"/>
  <c r="A826" i="11"/>
  <c r="A827" i="11"/>
  <c r="A828" i="11"/>
  <c r="A829" i="11"/>
  <c r="A830" i="11"/>
  <c r="A831" i="11"/>
  <c r="A832" i="11"/>
  <c r="A833" i="11"/>
  <c r="A834" i="11"/>
  <c r="A835" i="11"/>
  <c r="A836" i="11"/>
  <c r="A837" i="11"/>
  <c r="A838" i="11"/>
  <c r="A839" i="11"/>
  <c r="A840" i="11"/>
  <c r="A841" i="11"/>
  <c r="A842" i="11"/>
  <c r="A843" i="11"/>
  <c r="A844" i="11"/>
  <c r="A845" i="11"/>
  <c r="A846" i="11"/>
  <c r="A847" i="11"/>
  <c r="A848" i="11"/>
  <c r="A849" i="11"/>
  <c r="A850" i="11"/>
  <c r="A851" i="11"/>
  <c r="A852" i="11"/>
  <c r="A853" i="11"/>
  <c r="A854" i="11"/>
  <c r="A855" i="11"/>
  <c r="A856" i="11"/>
  <c r="A857" i="11"/>
  <c r="A858" i="11"/>
  <c r="A859" i="11"/>
  <c r="A860" i="11"/>
  <c r="A861" i="11"/>
  <c r="A862" i="11"/>
  <c r="A863" i="11"/>
  <c r="A864" i="11"/>
  <c r="A865" i="11"/>
  <c r="A866" i="11"/>
  <c r="A867" i="11"/>
  <c r="A868" i="11"/>
  <c r="A869" i="11"/>
  <c r="A870" i="11"/>
  <c r="A871" i="11"/>
  <c r="A872" i="11"/>
  <c r="A873" i="11"/>
  <c r="A874" i="11"/>
  <c r="A875" i="11"/>
  <c r="A876" i="11"/>
  <c r="A877" i="11"/>
  <c r="A878" i="11"/>
  <c r="A879" i="11"/>
  <c r="A880" i="11"/>
  <c r="A881" i="11"/>
  <c r="A882" i="11"/>
  <c r="A883" i="11"/>
  <c r="A884" i="11"/>
  <c r="A885" i="11"/>
  <c r="A886" i="11"/>
  <c r="A887" i="11"/>
  <c r="A888" i="11"/>
  <c r="A889" i="11"/>
  <c r="A890" i="11"/>
  <c r="A891" i="11"/>
  <c r="A892" i="11"/>
  <c r="A893" i="11"/>
  <c r="A894" i="11"/>
  <c r="A895" i="11"/>
  <c r="A896" i="11"/>
  <c r="A897" i="11"/>
  <c r="A898" i="11"/>
  <c r="A899" i="11"/>
  <c r="A900" i="11"/>
  <c r="A901" i="11"/>
  <c r="A902" i="11"/>
  <c r="A903" i="11"/>
  <c r="A904" i="11"/>
  <c r="A905" i="11"/>
  <c r="A906" i="11"/>
  <c r="A907" i="11"/>
  <c r="A908" i="11"/>
  <c r="A909" i="11"/>
  <c r="A910" i="11"/>
  <c r="A911" i="11"/>
  <c r="A912" i="11"/>
  <c r="A913" i="11"/>
  <c r="A914" i="11"/>
  <c r="A915" i="11"/>
  <c r="A916" i="11"/>
  <c r="A917" i="11"/>
  <c r="A918" i="11"/>
  <c r="A919" i="11"/>
  <c r="A920" i="11"/>
  <c r="A921" i="11"/>
  <c r="A922" i="11"/>
  <c r="A923" i="11"/>
  <c r="A924" i="11"/>
  <c r="A925" i="11"/>
  <c r="A926" i="11"/>
  <c r="A927" i="11"/>
  <c r="A928" i="11"/>
  <c r="A929" i="11"/>
  <c r="A930" i="11"/>
  <c r="A931" i="11"/>
  <c r="A932" i="11"/>
  <c r="A933" i="11"/>
  <c r="A934" i="11"/>
  <c r="A935" i="11"/>
  <c r="A936" i="11"/>
  <c r="A937" i="11"/>
  <c r="A938" i="11"/>
  <c r="A939" i="11"/>
  <c r="A940" i="11"/>
  <c r="A941" i="11"/>
  <c r="A942" i="11"/>
  <c r="A943" i="11"/>
  <c r="A944" i="11"/>
  <c r="A945" i="11"/>
  <c r="A946" i="11"/>
  <c r="A947" i="11"/>
  <c r="A948" i="11"/>
  <c r="A949" i="11"/>
  <c r="A950" i="11"/>
  <c r="A951" i="11"/>
  <c r="A952" i="11"/>
  <c r="A953" i="11"/>
  <c r="A954" i="11"/>
  <c r="A955" i="11"/>
  <c r="A956" i="11"/>
  <c r="A957" i="11"/>
  <c r="A958" i="11"/>
  <c r="A959" i="11"/>
  <c r="A960" i="11"/>
  <c r="A961" i="11"/>
  <c r="A962" i="11"/>
  <c r="A963" i="11"/>
  <c r="A964" i="11"/>
  <c r="A965" i="11"/>
  <c r="A966" i="11"/>
  <c r="A967" i="11"/>
  <c r="A968" i="11"/>
  <c r="A969" i="11"/>
  <c r="A970" i="11"/>
  <c r="A971" i="11"/>
  <c r="A972" i="11"/>
  <c r="A973" i="11"/>
  <c r="A974" i="11"/>
  <c r="A975" i="11"/>
  <c r="A976" i="11"/>
  <c r="A977" i="11"/>
  <c r="A978" i="11"/>
  <c r="A979" i="11"/>
  <c r="A980" i="11"/>
  <c r="A981" i="11"/>
  <c r="A982" i="11"/>
  <c r="A983" i="11"/>
  <c r="A984" i="11"/>
  <c r="A985" i="11"/>
  <c r="A986" i="11"/>
  <c r="A987" i="11"/>
  <c r="A988" i="11"/>
  <c r="A989" i="11"/>
  <c r="A990" i="11"/>
  <c r="A991" i="11"/>
  <c r="A992" i="11"/>
  <c r="A993" i="11"/>
  <c r="A994" i="11"/>
  <c r="A995" i="11"/>
  <c r="A996" i="11"/>
  <c r="A997" i="11"/>
  <c r="A998" i="11"/>
  <c r="A999" i="11"/>
  <c r="A1000" i="11"/>
  <c r="A1001" i="11"/>
  <c r="A1002" i="11"/>
  <c r="A1003" i="11"/>
  <c r="A1004" i="11"/>
  <c r="A1005" i="11"/>
  <c r="A1006" i="11"/>
  <c r="A1007" i="11"/>
  <c r="A1008" i="11"/>
  <c r="A1009" i="11"/>
  <c r="A1010" i="11"/>
  <c r="A1011" i="11"/>
  <c r="A1012" i="11"/>
  <c r="A1013" i="11"/>
  <c r="A1014" i="11"/>
  <c r="A1015" i="11"/>
  <c r="A1016" i="11"/>
  <c r="A1017" i="11"/>
  <c r="A1018" i="11"/>
  <c r="A1019" i="11"/>
  <c r="A1020" i="11"/>
  <c r="A1021" i="11"/>
  <c r="A1022" i="11"/>
  <c r="A1023" i="11"/>
  <c r="A1024" i="11"/>
  <c r="A1025" i="11"/>
  <c r="A1026" i="11"/>
  <c r="A1027" i="11"/>
  <c r="A1028" i="11"/>
  <c r="A1029" i="11"/>
  <c r="A1030" i="11"/>
  <c r="A1031" i="11"/>
  <c r="A1032" i="11"/>
  <c r="A1033" i="11"/>
  <c r="A1034" i="11"/>
  <c r="A1035" i="11"/>
  <c r="A1036" i="11"/>
  <c r="A1037" i="11"/>
  <c r="A1038" i="11"/>
  <c r="A1039" i="11"/>
  <c r="A1040" i="11"/>
  <c r="A1041" i="11"/>
  <c r="A1042" i="11"/>
  <c r="A1043" i="11"/>
  <c r="A1044" i="11"/>
  <c r="A1045" i="11"/>
  <c r="A1046" i="11"/>
  <c r="A1047" i="11"/>
  <c r="A1048" i="11"/>
  <c r="A1049" i="11"/>
  <c r="A1050" i="11"/>
  <c r="A1051" i="11"/>
  <c r="A1052" i="11"/>
  <c r="A1053" i="11"/>
  <c r="A1054" i="11"/>
  <c r="A1055" i="11"/>
  <c r="A1056" i="11"/>
  <c r="A1057" i="11"/>
  <c r="A1058" i="11"/>
  <c r="A1059" i="11"/>
  <c r="A1060" i="11"/>
  <c r="A1061" i="11"/>
  <c r="A1062" i="11"/>
  <c r="A1063" i="11"/>
  <c r="A1064" i="11"/>
  <c r="A1065" i="11"/>
  <c r="A1066" i="11"/>
  <c r="A1067" i="11"/>
  <c r="A1068" i="11"/>
  <c r="A1069" i="11"/>
  <c r="A1070" i="11"/>
  <c r="A1071" i="11"/>
  <c r="A1072" i="11"/>
  <c r="A1073" i="11"/>
  <c r="A1074" i="11"/>
  <c r="A1075" i="11"/>
  <c r="A1076" i="11"/>
  <c r="A1077" i="11"/>
  <c r="A1078" i="11"/>
  <c r="A1079" i="11"/>
  <c r="A1080" i="11"/>
  <c r="A1081" i="11"/>
  <c r="A1082" i="11"/>
  <c r="A1083" i="11"/>
  <c r="A1084" i="11"/>
  <c r="A1085" i="11"/>
  <c r="A1086" i="11"/>
  <c r="A1087" i="11"/>
  <c r="A1088" i="11"/>
  <c r="A1089" i="11"/>
  <c r="A1090" i="11"/>
  <c r="A1091" i="11"/>
  <c r="A1092" i="11"/>
  <c r="A1093" i="11"/>
  <c r="A1094" i="11"/>
  <c r="A1095" i="11"/>
  <c r="A1096" i="11"/>
  <c r="A1097" i="11"/>
  <c r="A1098" i="11"/>
  <c r="A1099" i="11"/>
  <c r="A1100" i="11"/>
  <c r="A1101" i="11"/>
  <c r="A1102" i="11"/>
  <c r="A1103" i="11"/>
  <c r="A1104" i="11"/>
  <c r="A1105" i="11"/>
  <c r="A1106" i="11"/>
  <c r="A1107" i="11"/>
  <c r="A1108" i="11"/>
  <c r="A1109" i="11"/>
  <c r="A1110" i="11"/>
  <c r="A1111" i="11"/>
  <c r="A1112" i="11"/>
  <c r="A1113" i="11"/>
  <c r="A1114" i="11"/>
  <c r="A1115" i="11"/>
  <c r="A1116" i="11"/>
  <c r="A1117" i="11"/>
  <c r="A1118" i="11"/>
  <c r="A1119" i="11"/>
  <c r="A1120" i="11"/>
  <c r="A1121" i="11"/>
  <c r="A1122" i="11"/>
  <c r="A1123" i="11"/>
  <c r="A1124" i="11"/>
  <c r="A1125" i="11"/>
  <c r="A1126" i="11"/>
  <c r="A1127" i="11"/>
  <c r="A1128" i="11"/>
  <c r="A1129" i="11"/>
  <c r="A1130" i="11"/>
  <c r="A1131" i="11"/>
  <c r="A1132" i="11"/>
  <c r="A1133" i="11"/>
  <c r="A1134" i="11"/>
  <c r="A1135" i="11"/>
  <c r="A1136" i="11"/>
  <c r="A1137" i="11"/>
  <c r="A1138" i="11"/>
  <c r="A1139" i="11"/>
  <c r="A1140" i="11"/>
  <c r="A1141" i="11"/>
  <c r="A1142" i="11"/>
  <c r="A1143" i="11"/>
  <c r="A1144" i="11"/>
  <c r="A1145" i="11"/>
  <c r="A1146" i="11"/>
  <c r="A1147" i="11"/>
  <c r="A1148" i="11"/>
  <c r="A1149" i="11"/>
  <c r="A1150" i="11"/>
  <c r="A1151" i="11"/>
  <c r="A1152" i="11"/>
  <c r="A1153" i="11"/>
  <c r="A1154" i="11"/>
  <c r="A1155" i="11"/>
  <c r="A1156" i="11"/>
  <c r="A1157" i="11"/>
  <c r="A1158" i="11"/>
  <c r="A1159" i="11"/>
  <c r="A1160" i="11"/>
  <c r="A1161" i="11"/>
  <c r="A1162" i="11"/>
  <c r="A1163" i="11"/>
  <c r="A1164" i="11"/>
  <c r="A1165" i="11"/>
  <c r="A1166" i="11"/>
  <c r="A1167" i="11"/>
  <c r="A1168" i="11"/>
  <c r="A1169" i="11"/>
  <c r="A1170" i="11"/>
  <c r="A1171" i="11"/>
  <c r="A1172" i="11"/>
  <c r="A1173" i="11"/>
  <c r="A1174" i="11"/>
  <c r="A1175" i="11"/>
  <c r="A1176" i="11"/>
  <c r="A1177" i="11"/>
  <c r="A1178" i="11"/>
  <c r="A1179" i="11"/>
  <c r="A1180" i="11"/>
  <c r="A1181" i="11"/>
  <c r="A1182" i="11"/>
  <c r="A1183" i="11"/>
  <c r="A1184" i="11"/>
  <c r="A1185" i="11"/>
  <c r="A1186" i="11"/>
  <c r="A1187" i="11"/>
  <c r="A1188" i="11"/>
  <c r="A1189" i="11"/>
  <c r="A1190" i="11"/>
  <c r="A1191" i="11"/>
  <c r="A1192" i="11"/>
  <c r="A1193" i="11"/>
  <c r="A1194" i="11"/>
  <c r="A1195" i="11"/>
  <c r="A1196" i="11"/>
  <c r="A1197" i="11"/>
  <c r="A1198" i="11"/>
  <c r="A1199" i="11"/>
  <c r="A1200" i="11"/>
  <c r="A1201" i="11"/>
  <c r="A1202" i="11"/>
  <c r="A1203" i="11"/>
  <c r="A1204" i="11"/>
  <c r="A1205" i="11"/>
  <c r="A1206" i="11"/>
  <c r="A1207" i="11"/>
  <c r="A1208" i="11"/>
  <c r="A1209" i="11"/>
  <c r="A1210" i="11"/>
  <c r="A1211" i="11"/>
  <c r="A1212" i="11"/>
  <c r="A1213" i="11"/>
  <c r="A1214" i="11"/>
  <c r="A1215" i="11"/>
  <c r="A1216" i="11"/>
  <c r="A1217" i="11"/>
  <c r="A1218" i="11"/>
  <c r="A1219" i="11"/>
  <c r="A1220" i="11"/>
  <c r="A1221" i="11"/>
  <c r="A1222" i="11"/>
  <c r="A1223" i="11"/>
  <c r="A1224" i="11"/>
  <c r="A1225" i="11"/>
  <c r="A1226" i="11"/>
  <c r="A1227" i="11"/>
  <c r="A1228" i="11"/>
  <c r="A1229" i="11"/>
  <c r="A1230" i="11"/>
  <c r="A1231" i="11"/>
  <c r="A1232" i="11"/>
  <c r="A1233" i="11"/>
  <c r="A1234" i="11"/>
  <c r="A1235" i="11"/>
  <c r="A1236" i="11"/>
  <c r="A1237" i="11"/>
  <c r="A1238" i="11"/>
  <c r="A1239" i="11"/>
  <c r="A1240" i="11"/>
  <c r="A1241" i="11"/>
  <c r="A1242" i="11"/>
  <c r="A1243" i="11"/>
  <c r="A1244" i="11"/>
  <c r="A1245" i="11"/>
  <c r="A1246" i="11"/>
  <c r="A1247" i="11"/>
  <c r="A1248" i="11"/>
  <c r="A1249" i="11"/>
  <c r="A1250" i="11"/>
  <c r="A1251" i="11"/>
  <c r="A1252" i="11"/>
  <c r="B1252" i="11"/>
  <c r="C1252" i="11"/>
  <c r="D1252" i="11"/>
  <c r="E1252" i="11"/>
  <c r="D2" i="11"/>
  <c r="F2" i="11"/>
  <c r="D3" i="11"/>
  <c r="F3" i="11"/>
  <c r="D4" i="11"/>
  <c r="F4" i="11"/>
  <c r="D5" i="11"/>
  <c r="F5" i="11"/>
  <c r="D6" i="11"/>
  <c r="F6" i="11"/>
  <c r="D7" i="11"/>
  <c r="F7" i="11"/>
  <c r="D8" i="11"/>
  <c r="F8" i="11"/>
  <c r="D9" i="11"/>
  <c r="F9" i="11"/>
  <c r="D10" i="11"/>
  <c r="F10" i="11"/>
  <c r="D11" i="11"/>
  <c r="F11" i="11"/>
  <c r="D12" i="11"/>
  <c r="F12" i="11"/>
  <c r="D13" i="11"/>
  <c r="F13" i="11"/>
  <c r="D14" i="11"/>
  <c r="F14" i="11"/>
  <c r="D15" i="11"/>
  <c r="F15" i="11"/>
  <c r="D16" i="11"/>
  <c r="F16" i="11"/>
  <c r="D17" i="11"/>
  <c r="F17" i="11"/>
  <c r="D18" i="11"/>
  <c r="F18" i="11"/>
  <c r="D19" i="11"/>
  <c r="F19" i="11"/>
  <c r="D20" i="11"/>
  <c r="F20" i="11"/>
  <c r="D21" i="11"/>
  <c r="F21" i="11"/>
  <c r="D22" i="11"/>
  <c r="F22" i="11"/>
  <c r="D23" i="11"/>
  <c r="F23" i="11"/>
  <c r="D24" i="11"/>
  <c r="F24" i="11"/>
  <c r="D25" i="11"/>
  <c r="F25" i="11"/>
  <c r="D26" i="11"/>
  <c r="F26" i="11"/>
  <c r="D27" i="11"/>
  <c r="F27" i="11"/>
  <c r="D28" i="11"/>
  <c r="F28" i="11"/>
  <c r="D29" i="11"/>
  <c r="F29" i="11"/>
  <c r="D30" i="11"/>
  <c r="F30" i="11"/>
  <c r="D31" i="11"/>
  <c r="F31" i="11"/>
  <c r="D32" i="11"/>
  <c r="F32" i="11"/>
  <c r="D33" i="11"/>
  <c r="F33" i="11"/>
  <c r="D34" i="11"/>
  <c r="F34" i="11"/>
  <c r="D35" i="11"/>
  <c r="F35" i="11"/>
  <c r="D36" i="11"/>
  <c r="F36" i="11"/>
  <c r="D37" i="11"/>
  <c r="F37" i="11"/>
  <c r="D38" i="11"/>
  <c r="F38" i="11"/>
  <c r="D39" i="11"/>
  <c r="F39" i="11"/>
  <c r="D40" i="11"/>
  <c r="F40" i="11"/>
  <c r="D41" i="11"/>
  <c r="F41" i="11"/>
  <c r="D42" i="11"/>
  <c r="F42" i="11"/>
  <c r="D43" i="11"/>
  <c r="F43" i="11"/>
  <c r="D44" i="11"/>
  <c r="F44" i="11"/>
  <c r="D45" i="11"/>
  <c r="F45" i="11"/>
  <c r="D46" i="11"/>
  <c r="F46" i="11"/>
  <c r="D47" i="11"/>
  <c r="F47" i="11"/>
  <c r="D48" i="11"/>
  <c r="F48" i="11"/>
  <c r="D49" i="11"/>
  <c r="F49" i="11"/>
  <c r="D50" i="11"/>
  <c r="F50" i="11"/>
  <c r="D51" i="11"/>
  <c r="F51" i="11"/>
  <c r="D52" i="11"/>
  <c r="F52" i="11"/>
  <c r="D53" i="11"/>
  <c r="F53" i="11"/>
  <c r="D54" i="11"/>
  <c r="F54" i="11"/>
  <c r="D55" i="11"/>
  <c r="F55" i="11"/>
  <c r="D56" i="11"/>
  <c r="F56" i="11"/>
  <c r="D57" i="11"/>
  <c r="F57" i="11"/>
  <c r="D58" i="11"/>
  <c r="F58" i="11"/>
  <c r="D59" i="11"/>
  <c r="F59" i="11"/>
  <c r="D60" i="11"/>
  <c r="F60" i="11"/>
  <c r="D61" i="11"/>
  <c r="F61" i="11"/>
  <c r="D62" i="11"/>
  <c r="F62" i="11"/>
  <c r="D63" i="11"/>
  <c r="F63" i="11"/>
  <c r="D64" i="11"/>
  <c r="F64" i="11"/>
  <c r="D65" i="11"/>
  <c r="F65" i="11"/>
  <c r="D66" i="11"/>
  <c r="F66" i="11"/>
  <c r="D67" i="11"/>
  <c r="F67" i="11"/>
  <c r="D68" i="11"/>
  <c r="F68" i="11"/>
  <c r="D69" i="11"/>
  <c r="F69" i="11"/>
  <c r="D70" i="11"/>
  <c r="F70" i="11"/>
  <c r="D71" i="11"/>
  <c r="F71" i="11"/>
  <c r="D72" i="11"/>
  <c r="F72" i="11"/>
  <c r="D73" i="11"/>
  <c r="F73" i="11"/>
  <c r="D74" i="11"/>
  <c r="F74" i="11"/>
  <c r="D75" i="11"/>
  <c r="F75" i="11"/>
  <c r="D76" i="11"/>
  <c r="F76" i="11"/>
  <c r="D77" i="11"/>
  <c r="F77" i="11"/>
  <c r="D78" i="11"/>
  <c r="F78" i="11"/>
  <c r="D79" i="11"/>
  <c r="F79" i="11"/>
  <c r="D80" i="11"/>
  <c r="F80" i="11"/>
  <c r="D81" i="11"/>
  <c r="F81" i="11"/>
  <c r="D82" i="11"/>
  <c r="F82" i="11"/>
  <c r="D83" i="11"/>
  <c r="F83" i="11"/>
  <c r="D84" i="11"/>
  <c r="F84" i="11"/>
  <c r="D85" i="11"/>
  <c r="F85" i="11"/>
  <c r="D86" i="11"/>
  <c r="F86" i="11"/>
  <c r="D87" i="11"/>
  <c r="F87" i="11"/>
  <c r="D88" i="11"/>
  <c r="F88" i="11"/>
  <c r="D89" i="11"/>
  <c r="F89" i="11"/>
  <c r="D90" i="11"/>
  <c r="F90" i="11"/>
  <c r="D91" i="11"/>
  <c r="F91" i="11"/>
  <c r="D92" i="11"/>
  <c r="F92" i="11"/>
  <c r="D93" i="11"/>
  <c r="F93" i="11"/>
  <c r="D94" i="11"/>
  <c r="F94" i="11"/>
  <c r="D95" i="11"/>
  <c r="F95" i="11"/>
  <c r="D96" i="11"/>
  <c r="F96" i="11"/>
  <c r="D97" i="11"/>
  <c r="F97" i="11"/>
  <c r="D98" i="11"/>
  <c r="F98" i="11"/>
  <c r="D99" i="11"/>
  <c r="F99" i="11"/>
  <c r="D100" i="11"/>
  <c r="F100" i="11"/>
  <c r="D101" i="11"/>
  <c r="F101" i="11"/>
  <c r="D102" i="11"/>
  <c r="F102" i="11"/>
  <c r="D103" i="11"/>
  <c r="F103" i="11"/>
  <c r="D104" i="11"/>
  <c r="F104" i="11"/>
  <c r="D105" i="11"/>
  <c r="F105" i="11"/>
  <c r="D106" i="11"/>
  <c r="F106" i="11"/>
  <c r="D107" i="11"/>
  <c r="F107" i="11"/>
  <c r="D108" i="11"/>
  <c r="F108" i="11"/>
  <c r="D109" i="11"/>
  <c r="F109" i="11"/>
  <c r="D110" i="11"/>
  <c r="F110" i="11"/>
  <c r="D111" i="11"/>
  <c r="F111" i="11"/>
  <c r="D112" i="11"/>
  <c r="F112" i="11"/>
  <c r="D113" i="11"/>
  <c r="F113" i="11"/>
  <c r="D114" i="11"/>
  <c r="F114" i="11"/>
  <c r="D115" i="11"/>
  <c r="F115" i="11"/>
  <c r="D116" i="11"/>
  <c r="F116" i="11"/>
  <c r="D117" i="11"/>
  <c r="F117" i="11"/>
  <c r="D118" i="11"/>
  <c r="F118" i="11"/>
  <c r="D119" i="11"/>
  <c r="F119" i="11"/>
  <c r="D120" i="11"/>
  <c r="F120" i="11"/>
  <c r="D121" i="11"/>
  <c r="F121" i="11"/>
  <c r="D122" i="11"/>
  <c r="F122" i="11"/>
  <c r="D123" i="11"/>
  <c r="F123" i="11"/>
  <c r="D124" i="11"/>
  <c r="F124" i="11"/>
  <c r="D125" i="11"/>
  <c r="F125" i="11"/>
  <c r="D126" i="11"/>
  <c r="F126" i="11"/>
  <c r="D127" i="11"/>
  <c r="F127" i="11"/>
  <c r="D128" i="11"/>
  <c r="F128" i="11"/>
  <c r="D129" i="11"/>
  <c r="F129" i="11"/>
  <c r="D130" i="11"/>
  <c r="F130" i="11"/>
  <c r="D131" i="11"/>
  <c r="F131" i="11"/>
  <c r="D132" i="11"/>
  <c r="F132" i="11"/>
  <c r="D133" i="11"/>
  <c r="F133" i="11"/>
  <c r="D134" i="11"/>
  <c r="F134" i="11"/>
  <c r="D135" i="11"/>
  <c r="F135" i="11"/>
  <c r="D136" i="11"/>
  <c r="F136" i="11"/>
  <c r="D137" i="11"/>
  <c r="F137" i="11"/>
  <c r="D138" i="11"/>
  <c r="F138" i="11"/>
  <c r="D139" i="11"/>
  <c r="F139" i="11"/>
  <c r="D140" i="11"/>
  <c r="F140" i="11"/>
  <c r="D141" i="11"/>
  <c r="F141" i="11"/>
  <c r="D142" i="11"/>
  <c r="F142" i="11"/>
  <c r="D143" i="11"/>
  <c r="F143" i="11"/>
  <c r="D144" i="11"/>
  <c r="F144" i="11"/>
  <c r="D145" i="11"/>
  <c r="F145" i="11"/>
  <c r="D146" i="11"/>
  <c r="F146" i="11"/>
  <c r="D147" i="11"/>
  <c r="F147" i="11"/>
  <c r="D148" i="11"/>
  <c r="F148" i="11"/>
  <c r="D149" i="11"/>
  <c r="F149" i="11"/>
  <c r="D150" i="11"/>
  <c r="F150" i="11"/>
  <c r="D151" i="11"/>
  <c r="F151" i="11"/>
  <c r="D152" i="11"/>
  <c r="F152" i="11"/>
  <c r="D153" i="11"/>
  <c r="F153" i="11"/>
  <c r="D154" i="11"/>
  <c r="F154" i="11"/>
  <c r="D155" i="11"/>
  <c r="F155" i="11"/>
  <c r="D156" i="11"/>
  <c r="F156" i="11"/>
  <c r="D157" i="11"/>
  <c r="F157" i="11"/>
  <c r="D158" i="11"/>
  <c r="F158" i="11"/>
  <c r="D159" i="11"/>
  <c r="F159" i="11"/>
  <c r="D160" i="11"/>
  <c r="F160" i="11"/>
  <c r="D161" i="11"/>
  <c r="F161" i="11"/>
  <c r="D162" i="11"/>
  <c r="F162" i="11"/>
  <c r="D163" i="11"/>
  <c r="F163" i="11"/>
  <c r="D164" i="11"/>
  <c r="F164" i="11"/>
  <c r="D165" i="11"/>
  <c r="F165" i="11"/>
  <c r="D166" i="11"/>
  <c r="F166" i="11"/>
  <c r="D167" i="11"/>
  <c r="F167" i="11"/>
  <c r="D168" i="11"/>
  <c r="F168" i="11"/>
  <c r="D169" i="11"/>
  <c r="F169" i="11"/>
  <c r="D170" i="11"/>
  <c r="F170" i="11"/>
  <c r="D171" i="11"/>
  <c r="F171" i="11"/>
  <c r="D172" i="11"/>
  <c r="F172" i="11"/>
  <c r="D173" i="11"/>
  <c r="F173" i="11"/>
  <c r="D174" i="11"/>
  <c r="F174" i="11"/>
  <c r="D175" i="11"/>
  <c r="F175" i="11"/>
  <c r="D176" i="11"/>
  <c r="F176" i="11"/>
  <c r="D177" i="11"/>
  <c r="F177" i="11"/>
  <c r="D178" i="11"/>
  <c r="F178" i="11"/>
  <c r="D179" i="11"/>
  <c r="F179" i="11"/>
  <c r="D180" i="11"/>
  <c r="F180" i="11"/>
  <c r="D181" i="11"/>
  <c r="F181" i="11"/>
  <c r="D182" i="11"/>
  <c r="F182" i="11"/>
  <c r="D183" i="11"/>
  <c r="F183" i="11"/>
  <c r="D184" i="11"/>
  <c r="F184" i="11"/>
  <c r="D185" i="11"/>
  <c r="F185" i="11"/>
  <c r="D186" i="11"/>
  <c r="F186" i="11"/>
  <c r="D187" i="11"/>
  <c r="F187" i="11"/>
  <c r="D188" i="11"/>
  <c r="F188" i="11"/>
  <c r="D189" i="11"/>
  <c r="F189" i="11"/>
  <c r="D190" i="11"/>
  <c r="F190" i="11"/>
  <c r="D191" i="11"/>
  <c r="F191" i="11"/>
  <c r="D192" i="11"/>
  <c r="F192" i="11"/>
  <c r="D193" i="11"/>
  <c r="F193" i="11"/>
  <c r="D194" i="11"/>
  <c r="F194" i="11"/>
  <c r="D195" i="11"/>
  <c r="F195" i="11"/>
  <c r="D196" i="11"/>
  <c r="F196" i="11"/>
  <c r="D197" i="11"/>
  <c r="F197" i="11"/>
  <c r="D198" i="11"/>
  <c r="F198" i="11"/>
  <c r="D199" i="11"/>
  <c r="F199" i="11"/>
  <c r="D200" i="11"/>
  <c r="F200" i="11"/>
  <c r="D201" i="11"/>
  <c r="F201" i="11"/>
  <c r="D202" i="11"/>
  <c r="F202" i="11"/>
  <c r="D203" i="11"/>
  <c r="F203" i="11"/>
  <c r="D204" i="11"/>
  <c r="F204" i="11"/>
  <c r="D205" i="11"/>
  <c r="F205" i="11"/>
  <c r="D206" i="11"/>
  <c r="F206" i="11"/>
  <c r="D207" i="11"/>
  <c r="F207" i="11"/>
  <c r="D208" i="11"/>
  <c r="F208" i="11"/>
  <c r="D209" i="11"/>
  <c r="F209" i="11"/>
  <c r="D210" i="11"/>
  <c r="F210" i="11"/>
  <c r="D211" i="11"/>
  <c r="F211" i="11"/>
  <c r="D212" i="11"/>
  <c r="F212" i="11"/>
  <c r="D213" i="11"/>
  <c r="F213" i="11"/>
  <c r="D214" i="11"/>
  <c r="F214" i="11"/>
  <c r="D215" i="11"/>
  <c r="F215" i="11"/>
  <c r="D216" i="11"/>
  <c r="F216" i="11"/>
  <c r="D217" i="11"/>
  <c r="F217" i="11"/>
  <c r="D218" i="11"/>
  <c r="F218" i="11"/>
  <c r="D219" i="11"/>
  <c r="F219" i="11"/>
  <c r="D220" i="11"/>
  <c r="F220" i="11"/>
  <c r="D221" i="11"/>
  <c r="F221" i="11"/>
  <c r="D222" i="11"/>
  <c r="F222" i="11"/>
  <c r="D223" i="11"/>
  <c r="F223" i="11"/>
  <c r="D224" i="11"/>
  <c r="F224" i="11"/>
  <c r="D225" i="11"/>
  <c r="F225" i="11"/>
  <c r="D226" i="11"/>
  <c r="F226" i="11"/>
  <c r="D227" i="11"/>
  <c r="F227" i="11"/>
  <c r="D228" i="11"/>
  <c r="F228" i="11"/>
  <c r="D229" i="11"/>
  <c r="F229" i="11"/>
  <c r="D230" i="11"/>
  <c r="F230" i="11"/>
  <c r="D231" i="11"/>
  <c r="F231" i="11"/>
  <c r="D232" i="11"/>
  <c r="F232" i="11"/>
  <c r="D233" i="11"/>
  <c r="F233" i="11"/>
  <c r="D234" i="11"/>
  <c r="F234" i="11"/>
  <c r="D235" i="11"/>
  <c r="F235" i="11"/>
  <c r="D236" i="11"/>
  <c r="F236" i="11"/>
  <c r="D237" i="11"/>
  <c r="F237" i="11"/>
  <c r="D238" i="11"/>
  <c r="F238" i="11"/>
  <c r="D239" i="11"/>
  <c r="F239" i="11"/>
  <c r="D240" i="11"/>
  <c r="F240" i="11"/>
  <c r="D241" i="11"/>
  <c r="F241" i="11"/>
  <c r="D242" i="11"/>
  <c r="F242" i="11"/>
  <c r="D243" i="11"/>
  <c r="F243" i="11"/>
  <c r="D244" i="11"/>
  <c r="F244" i="11"/>
  <c r="D245" i="11"/>
  <c r="F245" i="11"/>
  <c r="D246" i="11"/>
  <c r="F246" i="11"/>
  <c r="D247" i="11"/>
  <c r="F247" i="11"/>
  <c r="D248" i="11"/>
  <c r="F248" i="11"/>
  <c r="D249" i="11"/>
  <c r="F249" i="11"/>
  <c r="D250" i="11"/>
  <c r="F250" i="11"/>
  <c r="D251" i="11"/>
  <c r="F251" i="11"/>
  <c r="D252" i="11"/>
  <c r="F252" i="11"/>
  <c r="D253" i="11"/>
  <c r="F253" i="11"/>
  <c r="D254" i="11"/>
  <c r="F254" i="11"/>
  <c r="D255" i="11"/>
  <c r="F255" i="11"/>
  <c r="D256" i="11"/>
  <c r="F256" i="11"/>
  <c r="D257" i="11"/>
  <c r="F257" i="11"/>
  <c r="D258" i="11"/>
  <c r="F258" i="11"/>
  <c r="D259" i="11"/>
  <c r="F259" i="11"/>
  <c r="D260" i="11"/>
  <c r="F260" i="11"/>
  <c r="D261" i="11"/>
  <c r="F261" i="11"/>
  <c r="D262" i="11"/>
  <c r="F262" i="11"/>
  <c r="D263" i="11"/>
  <c r="F263" i="11"/>
  <c r="D264" i="11"/>
  <c r="F264" i="11"/>
  <c r="D265" i="11"/>
  <c r="F265" i="11"/>
  <c r="D266" i="11"/>
  <c r="F266" i="11"/>
  <c r="D267" i="11"/>
  <c r="F267" i="11"/>
  <c r="D268" i="11"/>
  <c r="F268" i="11"/>
  <c r="D269" i="11"/>
  <c r="F269" i="11"/>
  <c r="D270" i="11"/>
  <c r="F270" i="11"/>
  <c r="D271" i="11"/>
  <c r="F271" i="11"/>
  <c r="D272" i="11"/>
  <c r="F272" i="11"/>
  <c r="D273" i="11"/>
  <c r="F273" i="11"/>
  <c r="D274" i="11"/>
  <c r="F274" i="11"/>
  <c r="D275" i="11"/>
  <c r="F275" i="11"/>
  <c r="D276" i="11"/>
  <c r="F276" i="11"/>
  <c r="D277" i="11"/>
  <c r="F277" i="11"/>
  <c r="D278" i="11"/>
  <c r="F278" i="11"/>
  <c r="D279" i="11"/>
  <c r="F279" i="11"/>
  <c r="D280" i="11"/>
  <c r="F280" i="11"/>
  <c r="D281" i="11"/>
  <c r="F281" i="11"/>
  <c r="D282" i="11"/>
  <c r="F282" i="11"/>
  <c r="D283" i="11"/>
  <c r="F283" i="11"/>
  <c r="D284" i="11"/>
  <c r="F284" i="11"/>
  <c r="D285" i="11"/>
  <c r="F285" i="11"/>
  <c r="D286" i="11"/>
  <c r="F286" i="11"/>
  <c r="D287" i="11"/>
  <c r="F287" i="11"/>
  <c r="D288" i="11"/>
  <c r="F288" i="11"/>
  <c r="D289" i="11"/>
  <c r="F289" i="11"/>
  <c r="D290" i="11"/>
  <c r="F290" i="11"/>
  <c r="D291" i="11"/>
  <c r="F291" i="11"/>
  <c r="D292" i="11"/>
  <c r="F292" i="11"/>
  <c r="D293" i="11"/>
  <c r="F293" i="11"/>
  <c r="D294" i="11"/>
  <c r="F294" i="11"/>
  <c r="D295" i="11"/>
  <c r="F295" i="11"/>
  <c r="D296" i="11"/>
  <c r="F296" i="11"/>
  <c r="D297" i="11"/>
  <c r="F297" i="11"/>
  <c r="D298" i="11"/>
  <c r="F298" i="11"/>
  <c r="D299" i="11"/>
  <c r="F299" i="11"/>
  <c r="D300" i="11"/>
  <c r="F300" i="11"/>
  <c r="D301" i="11"/>
  <c r="F301" i="11"/>
  <c r="D302" i="11"/>
  <c r="F302" i="11"/>
  <c r="D303" i="11"/>
  <c r="F303" i="11"/>
  <c r="D304" i="11"/>
  <c r="F304" i="11"/>
  <c r="D305" i="11"/>
  <c r="F305" i="11"/>
  <c r="D306" i="11"/>
  <c r="F306" i="11"/>
  <c r="D307" i="11"/>
  <c r="F307" i="11"/>
  <c r="D308" i="11"/>
  <c r="F308" i="11"/>
  <c r="D309" i="11"/>
  <c r="F309" i="11"/>
  <c r="D310" i="11"/>
  <c r="F310" i="11"/>
  <c r="D311" i="11"/>
  <c r="F311" i="11"/>
  <c r="D312" i="11"/>
  <c r="F312" i="11"/>
  <c r="D313" i="11"/>
  <c r="F313" i="11"/>
  <c r="D314" i="11"/>
  <c r="F314" i="11"/>
  <c r="D315" i="11"/>
  <c r="F315" i="11"/>
  <c r="D316" i="11"/>
  <c r="F316" i="11"/>
  <c r="D317" i="11"/>
  <c r="F317" i="11"/>
  <c r="D318" i="11"/>
  <c r="F318" i="11"/>
  <c r="D319" i="11"/>
  <c r="F319" i="11"/>
  <c r="D320" i="11"/>
  <c r="F320" i="11"/>
  <c r="D321" i="11"/>
  <c r="F321" i="11"/>
  <c r="D322" i="11"/>
  <c r="F322" i="11"/>
  <c r="D323" i="11"/>
  <c r="F323" i="11"/>
  <c r="D324" i="11"/>
  <c r="F324" i="11"/>
  <c r="D325" i="11"/>
  <c r="F325" i="11"/>
  <c r="D326" i="11"/>
  <c r="F326" i="11"/>
  <c r="D327" i="11"/>
  <c r="F327" i="11"/>
  <c r="D328" i="11"/>
  <c r="F328" i="11"/>
  <c r="D329" i="11"/>
  <c r="F329" i="11"/>
  <c r="D330" i="11"/>
  <c r="F330" i="11"/>
  <c r="D331" i="11"/>
  <c r="F331" i="11"/>
  <c r="D332" i="11"/>
  <c r="F332" i="11"/>
  <c r="D333" i="11"/>
  <c r="F333" i="11"/>
  <c r="D334" i="11"/>
  <c r="F334" i="11"/>
  <c r="D335" i="11"/>
  <c r="F335" i="11"/>
  <c r="D336" i="11"/>
  <c r="F336" i="11"/>
  <c r="D337" i="11"/>
  <c r="F337" i="11"/>
  <c r="D338" i="11"/>
  <c r="F338" i="11"/>
  <c r="D339" i="11"/>
  <c r="F339" i="11"/>
  <c r="D340" i="11"/>
  <c r="F340" i="11"/>
  <c r="D341" i="11"/>
  <c r="F341" i="11"/>
  <c r="D342" i="11"/>
  <c r="F342" i="11"/>
  <c r="D343" i="11"/>
  <c r="F343" i="11"/>
  <c r="D344" i="11"/>
  <c r="F344" i="11"/>
  <c r="D345" i="11"/>
  <c r="F345" i="11"/>
  <c r="D346" i="11"/>
  <c r="F346" i="11"/>
  <c r="D347" i="11"/>
  <c r="F347" i="11"/>
  <c r="D348" i="11"/>
  <c r="F348" i="11"/>
  <c r="D349" i="11"/>
  <c r="F349" i="11"/>
  <c r="D350" i="11"/>
  <c r="F350" i="11"/>
  <c r="D351" i="11"/>
  <c r="F351" i="11"/>
  <c r="D352" i="11"/>
  <c r="F352" i="11"/>
  <c r="D353" i="11"/>
  <c r="F353" i="11"/>
  <c r="D354" i="11"/>
  <c r="F354" i="11"/>
  <c r="D355" i="11"/>
  <c r="F355" i="11"/>
  <c r="D356" i="11"/>
  <c r="F356" i="11"/>
  <c r="D357" i="11"/>
  <c r="F357" i="11"/>
  <c r="D358" i="11"/>
  <c r="F358" i="11"/>
  <c r="D359" i="11"/>
  <c r="F359" i="11"/>
  <c r="D360" i="11"/>
  <c r="F360" i="11"/>
  <c r="D361" i="11"/>
  <c r="F361" i="11"/>
  <c r="D362" i="11"/>
  <c r="F362" i="11"/>
  <c r="D363" i="11"/>
  <c r="F363" i="11"/>
  <c r="D364" i="11"/>
  <c r="F364" i="11"/>
  <c r="D365" i="11"/>
  <c r="F365" i="11"/>
  <c r="D366" i="11"/>
  <c r="F366" i="11"/>
  <c r="D367" i="11"/>
  <c r="F367" i="11"/>
  <c r="D368" i="11"/>
  <c r="F368" i="11"/>
  <c r="D369" i="11"/>
  <c r="F369" i="11"/>
  <c r="D370" i="11"/>
  <c r="F370" i="11"/>
  <c r="D371" i="11"/>
  <c r="F371" i="11"/>
  <c r="D372" i="11"/>
  <c r="F372" i="11"/>
  <c r="D373" i="11"/>
  <c r="F373" i="11"/>
  <c r="D374" i="11"/>
  <c r="F374" i="11"/>
  <c r="D375" i="11"/>
  <c r="F375" i="11"/>
  <c r="D376" i="11"/>
  <c r="F376" i="11"/>
  <c r="D377" i="11"/>
  <c r="F377" i="11"/>
  <c r="D378" i="11"/>
  <c r="F378" i="11"/>
  <c r="D379" i="11"/>
  <c r="F379" i="11"/>
  <c r="D380" i="11"/>
  <c r="F380" i="11"/>
  <c r="D381" i="11"/>
  <c r="F381" i="11"/>
  <c r="D382" i="11"/>
  <c r="F382" i="11"/>
  <c r="D383" i="11"/>
  <c r="F383" i="11"/>
  <c r="D384" i="11"/>
  <c r="F384" i="11"/>
  <c r="D385" i="11"/>
  <c r="F385" i="11"/>
  <c r="D386" i="11"/>
  <c r="F386" i="11"/>
  <c r="D387" i="11"/>
  <c r="F387" i="11"/>
  <c r="D388" i="11"/>
  <c r="F388" i="11"/>
  <c r="D389" i="11"/>
  <c r="F389" i="11"/>
  <c r="D390" i="11"/>
  <c r="F390" i="11"/>
  <c r="D391" i="11"/>
  <c r="F391" i="11"/>
  <c r="D392" i="11"/>
  <c r="F392" i="11"/>
  <c r="D393" i="11"/>
  <c r="F393" i="11"/>
  <c r="D394" i="11"/>
  <c r="F394" i="11"/>
  <c r="D395" i="11"/>
  <c r="F395" i="11"/>
  <c r="D396" i="11"/>
  <c r="F396" i="11"/>
  <c r="D397" i="11"/>
  <c r="F397" i="11"/>
  <c r="D398" i="11"/>
  <c r="F398" i="11"/>
  <c r="D399" i="11"/>
  <c r="F399" i="11"/>
  <c r="D400" i="11"/>
  <c r="F400" i="11"/>
  <c r="D401" i="11"/>
  <c r="F401" i="11"/>
  <c r="D402" i="11"/>
  <c r="F402" i="11"/>
  <c r="D403" i="11"/>
  <c r="F403" i="11"/>
  <c r="D404" i="11"/>
  <c r="F404" i="11"/>
  <c r="D405" i="11"/>
  <c r="F405" i="11"/>
  <c r="D406" i="11"/>
  <c r="F406" i="11"/>
  <c r="D407" i="11"/>
  <c r="F407" i="11"/>
  <c r="D408" i="11"/>
  <c r="F408" i="11"/>
  <c r="D409" i="11"/>
  <c r="F409" i="11"/>
  <c r="D410" i="11"/>
  <c r="F410" i="11"/>
  <c r="D411" i="11"/>
  <c r="F411" i="11"/>
  <c r="D412" i="11"/>
  <c r="F412" i="11"/>
  <c r="D413" i="11"/>
  <c r="F413" i="11"/>
  <c r="D414" i="11"/>
  <c r="F414" i="11"/>
  <c r="D415" i="11"/>
  <c r="F415" i="11"/>
  <c r="D416" i="11"/>
  <c r="F416" i="11"/>
  <c r="D417" i="11"/>
  <c r="F417" i="11"/>
  <c r="D418" i="11"/>
  <c r="F418" i="11"/>
  <c r="D419" i="11"/>
  <c r="F419" i="11"/>
  <c r="D420" i="11"/>
  <c r="F420" i="11"/>
  <c r="D421" i="11"/>
  <c r="F421" i="11"/>
  <c r="D422" i="11"/>
  <c r="F422" i="11"/>
  <c r="D423" i="11"/>
  <c r="F423" i="11"/>
  <c r="D424" i="11"/>
  <c r="F424" i="11"/>
  <c r="D425" i="11"/>
  <c r="F425" i="11"/>
  <c r="D426" i="11"/>
  <c r="F426" i="11"/>
  <c r="D427" i="11"/>
  <c r="F427" i="11"/>
  <c r="D428" i="11"/>
  <c r="F428" i="11"/>
  <c r="D429" i="11"/>
  <c r="F429" i="11"/>
  <c r="D430" i="11"/>
  <c r="F430" i="11"/>
  <c r="D431" i="11"/>
  <c r="F431" i="11"/>
  <c r="D432" i="11"/>
  <c r="F432" i="11"/>
  <c r="D433" i="11"/>
  <c r="F433" i="11"/>
  <c r="D434" i="11"/>
  <c r="F434" i="11"/>
  <c r="D435" i="11"/>
  <c r="F435" i="11"/>
  <c r="D436" i="11"/>
  <c r="F436" i="11"/>
  <c r="D437" i="11"/>
  <c r="F437" i="11"/>
  <c r="D438" i="11"/>
  <c r="F438" i="11"/>
  <c r="D439" i="11"/>
  <c r="F439" i="11"/>
  <c r="D440" i="11"/>
  <c r="F440" i="11"/>
  <c r="D441" i="11"/>
  <c r="F441" i="11"/>
  <c r="D442" i="11"/>
  <c r="F442" i="11"/>
  <c r="D443" i="11"/>
  <c r="F443" i="11"/>
  <c r="D444" i="11"/>
  <c r="F444" i="11"/>
  <c r="D445" i="11"/>
  <c r="F445" i="11"/>
  <c r="D446" i="11"/>
  <c r="F446" i="11"/>
  <c r="D447" i="11"/>
  <c r="F447" i="11"/>
  <c r="D448" i="11"/>
  <c r="F448" i="11"/>
  <c r="D449" i="11"/>
  <c r="F449" i="11"/>
  <c r="D450" i="11"/>
  <c r="F450" i="11"/>
  <c r="D451" i="11"/>
  <c r="F451" i="11"/>
  <c r="D452" i="11"/>
  <c r="F452" i="11"/>
  <c r="D453" i="11"/>
  <c r="F453" i="11"/>
  <c r="D454" i="11"/>
  <c r="F454" i="11"/>
  <c r="D455" i="11"/>
  <c r="F455" i="11"/>
  <c r="D456" i="11"/>
  <c r="F456" i="11"/>
  <c r="D457" i="11"/>
  <c r="F457" i="11"/>
  <c r="D458" i="11"/>
  <c r="F458" i="11"/>
  <c r="D459" i="11"/>
  <c r="F459" i="11"/>
  <c r="D460" i="11"/>
  <c r="F460" i="11"/>
  <c r="D461" i="11"/>
  <c r="F461" i="11"/>
  <c r="D462" i="11"/>
  <c r="F462" i="11"/>
  <c r="D463" i="11"/>
  <c r="F463" i="11"/>
  <c r="D464" i="11"/>
  <c r="F464" i="11"/>
  <c r="D465" i="11"/>
  <c r="F465" i="11"/>
  <c r="D466" i="11"/>
  <c r="F466" i="11"/>
  <c r="D467" i="11"/>
  <c r="F467" i="11"/>
  <c r="D468" i="11"/>
  <c r="F468" i="11"/>
  <c r="D469" i="11"/>
  <c r="F469" i="11"/>
  <c r="D470" i="11"/>
  <c r="F470" i="11"/>
  <c r="D471" i="11"/>
  <c r="F471" i="11"/>
  <c r="D472" i="11"/>
  <c r="F472" i="11"/>
  <c r="D473" i="11"/>
  <c r="F473" i="11"/>
  <c r="D474" i="11"/>
  <c r="F474" i="11"/>
  <c r="D475" i="11"/>
  <c r="F475" i="11"/>
  <c r="D476" i="11"/>
  <c r="F476" i="11"/>
  <c r="D477" i="11"/>
  <c r="F477" i="11"/>
  <c r="D478" i="11"/>
  <c r="F478" i="11"/>
  <c r="D479" i="11"/>
  <c r="F479" i="11"/>
  <c r="D480" i="11"/>
  <c r="F480" i="11"/>
  <c r="D481" i="11"/>
  <c r="F481" i="11"/>
  <c r="D482" i="11"/>
  <c r="F482" i="11"/>
  <c r="D483" i="11"/>
  <c r="F483" i="11"/>
  <c r="D484" i="11"/>
  <c r="F484" i="11"/>
  <c r="D485" i="11"/>
  <c r="F485" i="11"/>
  <c r="D486" i="11"/>
  <c r="F486" i="11"/>
  <c r="D487" i="11"/>
  <c r="F487" i="11"/>
  <c r="D488" i="11"/>
  <c r="F488" i="11"/>
  <c r="D489" i="11"/>
  <c r="F489" i="11"/>
  <c r="D490" i="11"/>
  <c r="F490" i="11"/>
  <c r="D491" i="11"/>
  <c r="F491" i="11"/>
  <c r="D492" i="11"/>
  <c r="F492" i="11"/>
  <c r="D493" i="11"/>
  <c r="F493" i="11"/>
  <c r="D494" i="11"/>
  <c r="F494" i="11"/>
  <c r="D495" i="11"/>
  <c r="F495" i="11"/>
  <c r="D496" i="11"/>
  <c r="F496" i="11"/>
  <c r="D497" i="11"/>
  <c r="F497" i="11"/>
  <c r="D498" i="11"/>
  <c r="F498" i="11"/>
  <c r="D499" i="11"/>
  <c r="F499" i="11"/>
  <c r="D500" i="11"/>
  <c r="F500" i="11"/>
  <c r="D501" i="11"/>
  <c r="F501" i="11"/>
  <c r="D502" i="11"/>
  <c r="F502" i="11"/>
  <c r="D503" i="11"/>
  <c r="F503" i="11"/>
  <c r="D504" i="11"/>
  <c r="F504" i="11"/>
  <c r="D505" i="11"/>
  <c r="F505" i="11"/>
  <c r="D506" i="11"/>
  <c r="F506" i="11"/>
  <c r="D507" i="11"/>
  <c r="F507" i="11"/>
  <c r="D508" i="11"/>
  <c r="F508" i="11"/>
  <c r="D509" i="11"/>
  <c r="F509" i="11"/>
  <c r="D510" i="11"/>
  <c r="F510" i="11"/>
  <c r="D511" i="11"/>
  <c r="F511" i="11"/>
  <c r="D512" i="11"/>
  <c r="F512" i="11"/>
  <c r="D513" i="11"/>
  <c r="F513" i="11"/>
  <c r="D514" i="11"/>
  <c r="F514" i="11"/>
  <c r="D515" i="11"/>
  <c r="F515" i="11"/>
  <c r="D516" i="11"/>
  <c r="F516" i="11"/>
  <c r="D517" i="11"/>
  <c r="F517" i="11"/>
  <c r="D518" i="11"/>
  <c r="F518" i="11"/>
  <c r="D519" i="11"/>
  <c r="F519" i="11"/>
  <c r="D520" i="11"/>
  <c r="F520" i="11"/>
  <c r="D521" i="11"/>
  <c r="F521" i="11"/>
  <c r="D522" i="11"/>
  <c r="F522" i="11"/>
  <c r="D523" i="11"/>
  <c r="F523" i="11"/>
  <c r="D524" i="11"/>
  <c r="F524" i="11"/>
  <c r="D525" i="11"/>
  <c r="F525" i="11"/>
  <c r="D526" i="11"/>
  <c r="F526" i="11"/>
  <c r="D527" i="11"/>
  <c r="F527" i="11"/>
  <c r="D528" i="11"/>
  <c r="F528" i="11"/>
  <c r="D529" i="11"/>
  <c r="F529" i="11"/>
  <c r="D530" i="11"/>
  <c r="F530" i="11"/>
  <c r="D531" i="11"/>
  <c r="F531" i="11"/>
  <c r="D532" i="11"/>
  <c r="F532" i="11"/>
  <c r="D533" i="11"/>
  <c r="F533" i="11"/>
  <c r="D534" i="11"/>
  <c r="F534" i="11"/>
  <c r="D535" i="11"/>
  <c r="F535" i="11"/>
  <c r="D536" i="11"/>
  <c r="F536" i="11"/>
  <c r="D537" i="11"/>
  <c r="F537" i="11"/>
  <c r="D538" i="11"/>
  <c r="F538" i="11"/>
  <c r="D539" i="11"/>
  <c r="F539" i="11"/>
  <c r="D540" i="11"/>
  <c r="F540" i="11"/>
  <c r="D541" i="11"/>
  <c r="F541" i="11"/>
  <c r="D542" i="11"/>
  <c r="F542" i="11"/>
  <c r="D543" i="11"/>
  <c r="F543" i="11"/>
  <c r="D544" i="11"/>
  <c r="F544" i="11"/>
  <c r="D545" i="11"/>
  <c r="F545" i="11"/>
  <c r="D546" i="11"/>
  <c r="F546" i="11"/>
  <c r="D547" i="11"/>
  <c r="F547" i="11"/>
  <c r="D548" i="11"/>
  <c r="F548" i="11"/>
  <c r="D549" i="11"/>
  <c r="F549" i="11"/>
  <c r="D550" i="11"/>
  <c r="F550" i="11"/>
  <c r="D551" i="11"/>
  <c r="F551" i="11"/>
  <c r="D552" i="11"/>
  <c r="F552" i="11"/>
  <c r="D553" i="11"/>
  <c r="F553" i="11"/>
  <c r="D554" i="11"/>
  <c r="F554" i="11"/>
  <c r="D555" i="11"/>
  <c r="F555" i="11"/>
  <c r="D556" i="11"/>
  <c r="F556" i="11"/>
  <c r="D557" i="11"/>
  <c r="F557" i="11"/>
  <c r="D558" i="11"/>
  <c r="F558" i="11"/>
  <c r="D559" i="11"/>
  <c r="F559" i="11"/>
  <c r="D560" i="11"/>
  <c r="F560" i="11"/>
  <c r="D561" i="11"/>
  <c r="F561" i="11"/>
  <c r="D562" i="11"/>
  <c r="F562" i="11"/>
  <c r="D563" i="11"/>
  <c r="F563" i="11"/>
  <c r="D564" i="11"/>
  <c r="F564" i="11"/>
  <c r="D565" i="11"/>
  <c r="F565" i="11"/>
  <c r="D566" i="11"/>
  <c r="F566" i="11"/>
  <c r="D567" i="11"/>
  <c r="F567" i="11"/>
  <c r="D568" i="11"/>
  <c r="F568" i="11"/>
  <c r="D569" i="11"/>
  <c r="F569" i="11"/>
  <c r="D570" i="11"/>
  <c r="F570" i="11"/>
  <c r="D571" i="11"/>
  <c r="F571" i="11"/>
  <c r="D572" i="11"/>
  <c r="F572" i="11"/>
  <c r="D573" i="11"/>
  <c r="F573" i="11"/>
  <c r="D574" i="11"/>
  <c r="F574" i="11"/>
  <c r="D575" i="11"/>
  <c r="F575" i="11"/>
  <c r="D576" i="11"/>
  <c r="F576" i="11"/>
  <c r="D577" i="11"/>
  <c r="F577" i="11"/>
  <c r="D578" i="11"/>
  <c r="F578" i="11"/>
  <c r="D579" i="11"/>
  <c r="F579" i="11"/>
  <c r="D580" i="11"/>
  <c r="F580" i="11"/>
  <c r="D581" i="11"/>
  <c r="F581" i="11"/>
  <c r="D582" i="11"/>
  <c r="F582" i="11"/>
  <c r="D583" i="11"/>
  <c r="F583" i="11"/>
  <c r="D584" i="11"/>
  <c r="F584" i="11"/>
  <c r="D585" i="11"/>
  <c r="F585" i="11"/>
  <c r="D586" i="11"/>
  <c r="F586" i="11"/>
  <c r="D587" i="11"/>
  <c r="F587" i="11"/>
  <c r="D588" i="11"/>
  <c r="F588" i="11"/>
  <c r="D589" i="11"/>
  <c r="F589" i="11"/>
  <c r="D590" i="11"/>
  <c r="F590" i="11"/>
  <c r="D591" i="11"/>
  <c r="F591" i="11"/>
  <c r="D592" i="11"/>
  <c r="F592" i="11"/>
  <c r="D593" i="11"/>
  <c r="F593" i="11"/>
  <c r="D594" i="11"/>
  <c r="F594" i="11"/>
  <c r="D595" i="11"/>
  <c r="F595" i="11"/>
  <c r="D596" i="11"/>
  <c r="F596" i="11"/>
  <c r="D597" i="11"/>
  <c r="F597" i="11"/>
  <c r="D598" i="11"/>
  <c r="F598" i="11"/>
  <c r="D599" i="11"/>
  <c r="F599" i="11"/>
  <c r="D600" i="11"/>
  <c r="F600" i="11"/>
  <c r="D601" i="11"/>
  <c r="F601" i="11"/>
  <c r="D602" i="11"/>
  <c r="F602" i="11"/>
  <c r="D603" i="11"/>
  <c r="F603" i="11"/>
  <c r="D604" i="11"/>
  <c r="F604" i="11"/>
  <c r="D605" i="11"/>
  <c r="F605" i="11"/>
  <c r="D606" i="11"/>
  <c r="F606" i="11"/>
  <c r="D607" i="11"/>
  <c r="F607" i="11"/>
  <c r="D608" i="11"/>
  <c r="F608" i="11"/>
  <c r="D609" i="11"/>
  <c r="F609" i="11"/>
  <c r="D610" i="11"/>
  <c r="F610" i="11"/>
  <c r="D611" i="11"/>
  <c r="F611" i="11"/>
  <c r="D612" i="11"/>
  <c r="F612" i="11"/>
  <c r="D613" i="11"/>
  <c r="F613" i="11"/>
  <c r="D614" i="11"/>
  <c r="F614" i="11"/>
  <c r="D615" i="11"/>
  <c r="F615" i="11"/>
  <c r="D616" i="11"/>
  <c r="F616" i="11"/>
  <c r="D617" i="11"/>
  <c r="F617" i="11"/>
  <c r="D618" i="11"/>
  <c r="F618" i="11"/>
  <c r="D619" i="11"/>
  <c r="F619" i="11"/>
  <c r="D620" i="11"/>
  <c r="F620" i="11"/>
  <c r="D621" i="11"/>
  <c r="F621" i="11"/>
  <c r="D622" i="11"/>
  <c r="F622" i="11"/>
  <c r="D623" i="11"/>
  <c r="F623" i="11"/>
  <c r="D624" i="11"/>
  <c r="F624" i="11"/>
  <c r="D625" i="11"/>
  <c r="F625" i="11"/>
  <c r="D626" i="11"/>
  <c r="F626" i="11"/>
  <c r="D627" i="11"/>
  <c r="F627" i="11"/>
  <c r="D628" i="11"/>
  <c r="F628" i="11"/>
  <c r="D629" i="11"/>
  <c r="F629" i="11"/>
  <c r="D630" i="11"/>
  <c r="F630" i="11"/>
  <c r="D631" i="11"/>
  <c r="F631" i="11"/>
  <c r="D632" i="11"/>
  <c r="F632" i="11"/>
  <c r="D633" i="11"/>
  <c r="F633" i="11"/>
  <c r="D634" i="11"/>
  <c r="F634" i="11"/>
  <c r="D635" i="11"/>
  <c r="F635" i="11"/>
  <c r="D636" i="11"/>
  <c r="F636" i="11"/>
  <c r="D637" i="11"/>
  <c r="F637" i="11"/>
  <c r="D638" i="11"/>
  <c r="F638" i="11"/>
  <c r="D639" i="11"/>
  <c r="F639" i="11"/>
  <c r="D640" i="11"/>
  <c r="F640" i="11"/>
  <c r="D641" i="11"/>
  <c r="F641" i="11"/>
  <c r="D642" i="11"/>
  <c r="F642" i="11"/>
  <c r="D643" i="11"/>
  <c r="F643" i="11"/>
  <c r="D644" i="11"/>
  <c r="F644" i="11"/>
  <c r="D645" i="11"/>
  <c r="F645" i="11"/>
  <c r="D646" i="11"/>
  <c r="F646" i="11"/>
  <c r="D647" i="11"/>
  <c r="F647" i="11"/>
  <c r="D648" i="11"/>
  <c r="F648" i="11"/>
  <c r="D649" i="11"/>
  <c r="F649" i="11"/>
  <c r="D650" i="11"/>
  <c r="F650" i="11"/>
  <c r="D651" i="11"/>
  <c r="F651" i="11"/>
  <c r="D652" i="11"/>
  <c r="F652" i="11"/>
  <c r="D653" i="11"/>
  <c r="F653" i="11"/>
  <c r="D654" i="11"/>
  <c r="F654" i="11"/>
  <c r="D655" i="11"/>
  <c r="F655" i="11"/>
  <c r="D656" i="11"/>
  <c r="F656" i="11"/>
  <c r="D657" i="11"/>
  <c r="F657" i="11"/>
  <c r="D658" i="11"/>
  <c r="F658" i="11"/>
  <c r="D659" i="11"/>
  <c r="F659" i="11"/>
  <c r="D660" i="11"/>
  <c r="F660" i="11"/>
  <c r="D661" i="11"/>
  <c r="F661" i="11"/>
  <c r="D662" i="11"/>
  <c r="F662" i="11"/>
  <c r="D663" i="11"/>
  <c r="F663" i="11"/>
  <c r="D664" i="11"/>
  <c r="F664" i="11"/>
  <c r="D665" i="11"/>
  <c r="F665" i="11"/>
  <c r="D666" i="11"/>
  <c r="F666" i="11"/>
  <c r="D667" i="11"/>
  <c r="F667" i="11"/>
  <c r="D668" i="11"/>
  <c r="F668" i="11"/>
  <c r="D669" i="11"/>
  <c r="F669" i="11"/>
  <c r="D670" i="11"/>
  <c r="F670" i="11"/>
  <c r="D671" i="11"/>
  <c r="F671" i="11"/>
  <c r="D672" i="11"/>
  <c r="F672" i="11"/>
  <c r="D673" i="11"/>
  <c r="F673" i="11"/>
  <c r="D674" i="11"/>
  <c r="F674" i="11"/>
  <c r="D675" i="11"/>
  <c r="F675" i="11"/>
  <c r="D676" i="11"/>
  <c r="F676" i="11"/>
  <c r="D677" i="11"/>
  <c r="F677" i="11"/>
  <c r="D678" i="11"/>
  <c r="F678" i="11"/>
  <c r="D679" i="11"/>
  <c r="F679" i="11"/>
  <c r="D680" i="11"/>
  <c r="F680" i="11"/>
  <c r="D681" i="11"/>
  <c r="F681" i="11"/>
  <c r="D682" i="11"/>
  <c r="F682" i="11"/>
  <c r="D683" i="11"/>
  <c r="F683" i="11"/>
  <c r="D684" i="11"/>
  <c r="F684" i="11"/>
  <c r="D685" i="11"/>
  <c r="F685" i="11"/>
  <c r="D686" i="11"/>
  <c r="F686" i="11"/>
  <c r="D687" i="11"/>
  <c r="F687" i="11"/>
  <c r="D688" i="11"/>
  <c r="F688" i="11"/>
  <c r="D689" i="11"/>
  <c r="F689" i="11"/>
  <c r="D690" i="11"/>
  <c r="F690" i="11"/>
  <c r="D691" i="11"/>
  <c r="F691" i="11"/>
  <c r="D692" i="11"/>
  <c r="F692" i="11"/>
  <c r="D693" i="11"/>
  <c r="F693" i="11"/>
  <c r="D694" i="11"/>
  <c r="F694" i="11"/>
  <c r="D695" i="11"/>
  <c r="F695" i="11"/>
  <c r="D696" i="11"/>
  <c r="F696" i="11"/>
  <c r="D697" i="11"/>
  <c r="F697" i="11"/>
  <c r="D698" i="11"/>
  <c r="F698" i="11"/>
  <c r="D699" i="11"/>
  <c r="F699" i="11"/>
  <c r="D700" i="11"/>
  <c r="F700" i="11"/>
  <c r="D701" i="11"/>
  <c r="F701" i="11"/>
  <c r="D702" i="11"/>
  <c r="F702" i="11"/>
  <c r="D703" i="11"/>
  <c r="F703" i="11"/>
  <c r="D704" i="11"/>
  <c r="F704" i="11"/>
  <c r="D705" i="11"/>
  <c r="F705" i="11"/>
  <c r="D706" i="11"/>
  <c r="F706" i="11"/>
  <c r="D707" i="11"/>
  <c r="F707" i="11"/>
  <c r="D708" i="11"/>
  <c r="F708" i="11"/>
  <c r="D709" i="11"/>
  <c r="F709" i="11"/>
  <c r="D710" i="11"/>
  <c r="F710" i="11"/>
  <c r="D711" i="11"/>
  <c r="F711" i="11"/>
  <c r="D712" i="11"/>
  <c r="F712" i="11"/>
  <c r="D713" i="11"/>
  <c r="F713" i="11"/>
  <c r="D714" i="11"/>
  <c r="F714" i="11"/>
  <c r="D715" i="11"/>
  <c r="F715" i="11"/>
  <c r="D716" i="11"/>
  <c r="F716" i="11"/>
  <c r="D717" i="11"/>
  <c r="F717" i="11"/>
  <c r="D718" i="11"/>
  <c r="F718" i="11"/>
  <c r="D719" i="11"/>
  <c r="F719" i="11"/>
  <c r="D720" i="11"/>
  <c r="F720" i="11"/>
  <c r="D721" i="11"/>
  <c r="F721" i="11"/>
  <c r="D722" i="11"/>
  <c r="F722" i="11"/>
  <c r="D723" i="11"/>
  <c r="F723" i="11"/>
  <c r="D724" i="11"/>
  <c r="F724" i="11"/>
  <c r="D725" i="11"/>
  <c r="F725" i="11"/>
  <c r="D726" i="11"/>
  <c r="F726" i="11"/>
  <c r="D727" i="11"/>
  <c r="F727" i="11"/>
  <c r="D728" i="11"/>
  <c r="F728" i="11"/>
  <c r="D729" i="11"/>
  <c r="F729" i="11"/>
  <c r="D730" i="11"/>
  <c r="F730" i="11"/>
  <c r="D731" i="11"/>
  <c r="F731" i="11"/>
  <c r="D732" i="11"/>
  <c r="F732" i="11"/>
  <c r="D733" i="11"/>
  <c r="F733" i="11"/>
  <c r="D734" i="11"/>
  <c r="F734" i="11"/>
  <c r="D735" i="11"/>
  <c r="F735" i="11"/>
  <c r="D736" i="11"/>
  <c r="F736" i="11"/>
  <c r="D737" i="11"/>
  <c r="F737" i="11"/>
  <c r="D738" i="11"/>
  <c r="F738" i="11"/>
  <c r="D739" i="11"/>
  <c r="F739" i="11"/>
  <c r="D740" i="11"/>
  <c r="F740" i="11"/>
  <c r="D741" i="11"/>
  <c r="F741" i="11"/>
  <c r="D742" i="11"/>
  <c r="F742" i="11"/>
  <c r="D743" i="11"/>
  <c r="F743" i="11"/>
  <c r="D744" i="11"/>
  <c r="F744" i="11"/>
  <c r="D745" i="11"/>
  <c r="F745" i="11"/>
  <c r="D746" i="11"/>
  <c r="F746" i="11"/>
  <c r="D747" i="11"/>
  <c r="F747" i="11"/>
  <c r="D748" i="11"/>
  <c r="F748" i="11"/>
  <c r="D749" i="11"/>
  <c r="F749" i="11"/>
  <c r="D750" i="11"/>
  <c r="F750" i="11"/>
  <c r="D751" i="11"/>
  <c r="F751" i="11"/>
  <c r="D752" i="11"/>
  <c r="F752" i="11"/>
  <c r="D753" i="11"/>
  <c r="F753" i="11"/>
  <c r="D754" i="11"/>
  <c r="F754" i="11"/>
  <c r="D755" i="11"/>
  <c r="F755" i="11"/>
  <c r="D756" i="11"/>
  <c r="F756" i="11"/>
  <c r="D757" i="11"/>
  <c r="F757" i="11"/>
  <c r="D758" i="11"/>
  <c r="F758" i="11"/>
  <c r="D759" i="11"/>
  <c r="F759" i="11"/>
  <c r="D760" i="11"/>
  <c r="F760" i="11"/>
  <c r="D761" i="11"/>
  <c r="F761" i="11"/>
  <c r="D762" i="11"/>
  <c r="F762" i="11"/>
  <c r="D763" i="11"/>
  <c r="F763" i="11"/>
  <c r="D764" i="11"/>
  <c r="F764" i="11"/>
  <c r="D765" i="11"/>
  <c r="F765" i="11"/>
  <c r="D766" i="11"/>
  <c r="F766" i="11"/>
  <c r="D767" i="11"/>
  <c r="F767" i="11"/>
  <c r="D768" i="11"/>
  <c r="F768" i="11"/>
  <c r="D769" i="11"/>
  <c r="F769" i="11"/>
  <c r="D770" i="11"/>
  <c r="F770" i="11"/>
  <c r="D771" i="11"/>
  <c r="F771" i="11"/>
  <c r="D772" i="11"/>
  <c r="F772" i="11"/>
  <c r="D773" i="11"/>
  <c r="F773" i="11"/>
  <c r="D774" i="11"/>
  <c r="F774" i="11"/>
  <c r="D775" i="11"/>
  <c r="F775" i="11"/>
  <c r="D776" i="11"/>
  <c r="F776" i="11"/>
  <c r="D777" i="11"/>
  <c r="F777" i="11"/>
  <c r="D778" i="11"/>
  <c r="F778" i="11"/>
  <c r="D779" i="11"/>
  <c r="F779" i="11"/>
  <c r="D780" i="11"/>
  <c r="F780" i="11"/>
  <c r="D781" i="11"/>
  <c r="F781" i="11"/>
  <c r="D782" i="11"/>
  <c r="F782" i="11"/>
  <c r="D783" i="11"/>
  <c r="F783" i="11"/>
  <c r="D784" i="11"/>
  <c r="F784" i="11"/>
  <c r="D785" i="11"/>
  <c r="F785" i="11"/>
  <c r="D786" i="11"/>
  <c r="F786" i="11"/>
  <c r="D787" i="11"/>
  <c r="F787" i="11"/>
  <c r="D788" i="11"/>
  <c r="F788" i="11"/>
  <c r="D789" i="11"/>
  <c r="F789" i="11"/>
  <c r="D790" i="11"/>
  <c r="F790" i="11"/>
  <c r="D791" i="11"/>
  <c r="F791" i="11"/>
  <c r="D792" i="11"/>
  <c r="F792" i="11"/>
  <c r="D793" i="11"/>
  <c r="F793" i="11"/>
  <c r="D794" i="11"/>
  <c r="F794" i="11"/>
  <c r="D795" i="11"/>
  <c r="F795" i="11"/>
  <c r="D796" i="11"/>
  <c r="F796" i="11"/>
  <c r="D797" i="11"/>
  <c r="F797" i="11"/>
  <c r="D798" i="11"/>
  <c r="F798" i="11"/>
  <c r="D799" i="11"/>
  <c r="F799" i="11"/>
  <c r="D800" i="11"/>
  <c r="F800" i="11"/>
  <c r="D801" i="11"/>
  <c r="F801" i="11"/>
  <c r="D802" i="11"/>
  <c r="F802" i="11"/>
  <c r="D803" i="11"/>
  <c r="F803" i="11"/>
  <c r="D804" i="11"/>
  <c r="F804" i="11"/>
  <c r="D805" i="11"/>
  <c r="F805" i="11"/>
  <c r="D806" i="11"/>
  <c r="F806" i="11"/>
  <c r="D807" i="11"/>
  <c r="F807" i="11"/>
  <c r="D808" i="11"/>
  <c r="F808" i="11"/>
  <c r="D809" i="11"/>
  <c r="F809" i="11"/>
  <c r="D810" i="11"/>
  <c r="F810" i="11"/>
  <c r="D811" i="11"/>
  <c r="F811" i="11"/>
  <c r="D812" i="11"/>
  <c r="F812" i="11"/>
  <c r="D813" i="11"/>
  <c r="F813" i="11"/>
  <c r="D814" i="11"/>
  <c r="F814" i="11"/>
  <c r="D815" i="11"/>
  <c r="F815" i="11"/>
  <c r="D816" i="11"/>
  <c r="F816" i="11"/>
  <c r="D817" i="11"/>
  <c r="F817" i="11"/>
  <c r="D818" i="11"/>
  <c r="F818" i="11"/>
  <c r="D819" i="11"/>
  <c r="F819" i="11"/>
  <c r="D820" i="11"/>
  <c r="F820" i="11"/>
  <c r="D821" i="11"/>
  <c r="F821" i="11"/>
  <c r="D822" i="11"/>
  <c r="F822" i="11"/>
  <c r="D823" i="11"/>
  <c r="F823" i="11"/>
  <c r="D824" i="11"/>
  <c r="F824" i="11"/>
  <c r="D825" i="11"/>
  <c r="F825" i="11"/>
  <c r="D826" i="11"/>
  <c r="F826" i="11"/>
  <c r="D827" i="11"/>
  <c r="F827" i="11"/>
  <c r="D828" i="11"/>
  <c r="F828" i="11"/>
  <c r="D829" i="11"/>
  <c r="F829" i="11"/>
  <c r="D830" i="11"/>
  <c r="F830" i="11"/>
  <c r="D831" i="11"/>
  <c r="F831" i="11"/>
  <c r="D832" i="11"/>
  <c r="F832" i="11"/>
  <c r="D833" i="11"/>
  <c r="F833" i="11"/>
  <c r="D834" i="11"/>
  <c r="F834" i="11"/>
  <c r="D835" i="11"/>
  <c r="F835" i="11"/>
  <c r="D836" i="11"/>
  <c r="F836" i="11"/>
  <c r="D837" i="11"/>
  <c r="F837" i="11"/>
  <c r="D838" i="11"/>
  <c r="F838" i="11"/>
  <c r="D839" i="11"/>
  <c r="F839" i="11"/>
  <c r="D840" i="11"/>
  <c r="F840" i="11"/>
  <c r="D841" i="11"/>
  <c r="F841" i="11"/>
  <c r="D842" i="11"/>
  <c r="F842" i="11"/>
  <c r="D843" i="11"/>
  <c r="F843" i="11"/>
  <c r="D844" i="11"/>
  <c r="F844" i="11"/>
  <c r="D845" i="11"/>
  <c r="F845" i="11"/>
  <c r="D846" i="11"/>
  <c r="F846" i="11"/>
  <c r="D847" i="11"/>
  <c r="F847" i="11"/>
  <c r="D848" i="11"/>
  <c r="F848" i="11"/>
  <c r="D849" i="11"/>
  <c r="F849" i="11"/>
  <c r="D850" i="11"/>
  <c r="F850" i="11"/>
  <c r="D851" i="11"/>
  <c r="F851" i="11"/>
  <c r="D852" i="11"/>
  <c r="F852" i="11"/>
  <c r="D853" i="11"/>
  <c r="F853" i="11"/>
  <c r="D854" i="11"/>
  <c r="F854" i="11"/>
  <c r="D855" i="11"/>
  <c r="F855" i="11"/>
  <c r="D856" i="11"/>
  <c r="F856" i="11"/>
  <c r="D857" i="11"/>
  <c r="F857" i="11"/>
  <c r="D858" i="11"/>
  <c r="F858" i="11"/>
  <c r="D859" i="11"/>
  <c r="F859" i="11"/>
  <c r="D860" i="11"/>
  <c r="F860" i="11"/>
  <c r="D861" i="11"/>
  <c r="F861" i="11"/>
  <c r="D862" i="11"/>
  <c r="F862" i="11"/>
  <c r="D863" i="11"/>
  <c r="F863" i="11"/>
  <c r="D864" i="11"/>
  <c r="F864" i="11"/>
  <c r="D865" i="11"/>
  <c r="F865" i="11"/>
  <c r="D866" i="11"/>
  <c r="F866" i="11"/>
  <c r="D867" i="11"/>
  <c r="F867" i="11"/>
  <c r="D868" i="11"/>
  <c r="F868" i="11"/>
  <c r="D869" i="11"/>
  <c r="F869" i="11"/>
  <c r="D870" i="11"/>
  <c r="F870" i="11"/>
  <c r="D871" i="11"/>
  <c r="F871" i="11"/>
  <c r="D872" i="11"/>
  <c r="F872" i="11"/>
  <c r="D873" i="11"/>
  <c r="F873" i="11"/>
  <c r="D874" i="11"/>
  <c r="F874" i="11"/>
  <c r="D875" i="11"/>
  <c r="F875" i="11"/>
  <c r="D876" i="11"/>
  <c r="F876" i="11"/>
  <c r="D877" i="11"/>
  <c r="F877" i="11"/>
  <c r="D878" i="11"/>
  <c r="F878" i="11"/>
  <c r="D879" i="11"/>
  <c r="F879" i="11"/>
  <c r="D880" i="11"/>
  <c r="F880" i="11"/>
  <c r="D881" i="11"/>
  <c r="F881" i="11"/>
  <c r="D882" i="11"/>
  <c r="F882" i="11"/>
  <c r="D883" i="11"/>
  <c r="F883" i="11"/>
  <c r="D884" i="11"/>
  <c r="F884" i="11"/>
  <c r="D885" i="11"/>
  <c r="F885" i="11"/>
  <c r="D886" i="11"/>
  <c r="F886" i="11"/>
  <c r="D887" i="11"/>
  <c r="F887" i="11"/>
  <c r="D888" i="11"/>
  <c r="F888" i="11"/>
  <c r="D889" i="11"/>
  <c r="F889" i="11"/>
  <c r="D890" i="11"/>
  <c r="F890" i="11"/>
  <c r="D891" i="11"/>
  <c r="F891" i="11"/>
  <c r="D892" i="11"/>
  <c r="F892" i="11"/>
  <c r="D893" i="11"/>
  <c r="F893" i="11"/>
  <c r="D894" i="11"/>
  <c r="F894" i="11"/>
  <c r="D895" i="11"/>
  <c r="F895" i="11"/>
  <c r="D896" i="11"/>
  <c r="F896" i="11"/>
  <c r="D897" i="11"/>
  <c r="F897" i="11"/>
  <c r="D898" i="11"/>
  <c r="F898" i="11"/>
  <c r="D899" i="11"/>
  <c r="F899" i="11"/>
  <c r="D900" i="11"/>
  <c r="F900" i="11"/>
  <c r="D901" i="11"/>
  <c r="F901" i="11"/>
  <c r="D902" i="11"/>
  <c r="F902" i="11"/>
  <c r="D903" i="11"/>
  <c r="F903" i="11"/>
  <c r="D904" i="11"/>
  <c r="F904" i="11"/>
  <c r="D905" i="11"/>
  <c r="F905" i="11"/>
  <c r="D906" i="11"/>
  <c r="F906" i="11"/>
  <c r="D907" i="11"/>
  <c r="F907" i="11"/>
  <c r="D908" i="11"/>
  <c r="F908" i="11"/>
  <c r="D909" i="11"/>
  <c r="F909" i="11"/>
  <c r="D910" i="11"/>
  <c r="F910" i="11"/>
  <c r="D911" i="11"/>
  <c r="F911" i="11"/>
  <c r="D912" i="11"/>
  <c r="F912" i="11"/>
  <c r="D913" i="11"/>
  <c r="F913" i="11"/>
  <c r="D914" i="11"/>
  <c r="F914" i="11"/>
  <c r="D915" i="11"/>
  <c r="F915" i="11"/>
  <c r="D916" i="11"/>
  <c r="F916" i="11"/>
  <c r="D917" i="11"/>
  <c r="F917" i="11"/>
  <c r="D918" i="11"/>
  <c r="F918" i="11"/>
  <c r="D919" i="11"/>
  <c r="F919" i="11"/>
  <c r="D920" i="11"/>
  <c r="F920" i="11"/>
  <c r="D921" i="11"/>
  <c r="F921" i="11"/>
  <c r="D922" i="11"/>
  <c r="F922" i="11"/>
  <c r="D923" i="11"/>
  <c r="F923" i="11"/>
  <c r="D924" i="11"/>
  <c r="F924" i="11"/>
  <c r="D925" i="11"/>
  <c r="F925" i="11"/>
  <c r="D926" i="11"/>
  <c r="F926" i="11"/>
  <c r="D927" i="11"/>
  <c r="F927" i="11"/>
  <c r="D928" i="11"/>
  <c r="F928" i="11"/>
  <c r="D929" i="11"/>
  <c r="F929" i="11"/>
  <c r="D930" i="11"/>
  <c r="F930" i="11"/>
  <c r="D931" i="11"/>
  <c r="F931" i="11"/>
  <c r="D932" i="11"/>
  <c r="F932" i="11"/>
  <c r="D933" i="11"/>
  <c r="F933" i="11"/>
  <c r="D934" i="11"/>
  <c r="F934" i="11"/>
  <c r="D935" i="11"/>
  <c r="F935" i="11"/>
  <c r="D936" i="11"/>
  <c r="F936" i="11"/>
  <c r="D937" i="11"/>
  <c r="F937" i="11"/>
  <c r="D938" i="11"/>
  <c r="F938" i="11"/>
  <c r="D939" i="11"/>
  <c r="F939" i="11"/>
  <c r="D940" i="11"/>
  <c r="F940" i="11"/>
  <c r="D941" i="11"/>
  <c r="F941" i="11"/>
  <c r="D942" i="11"/>
  <c r="F942" i="11"/>
  <c r="D943" i="11"/>
  <c r="F943" i="11"/>
  <c r="D944" i="11"/>
  <c r="F944" i="11"/>
  <c r="D945" i="11"/>
  <c r="F945" i="11"/>
  <c r="D946" i="11"/>
  <c r="F946" i="11"/>
  <c r="D947" i="11"/>
  <c r="F947" i="11"/>
  <c r="D948" i="11"/>
  <c r="F948" i="11"/>
  <c r="D949" i="11"/>
  <c r="F949" i="11"/>
  <c r="D950" i="11"/>
  <c r="F950" i="11"/>
  <c r="D951" i="11"/>
  <c r="F951" i="11"/>
  <c r="D952" i="11"/>
  <c r="F952" i="11"/>
  <c r="D953" i="11"/>
  <c r="F953" i="11"/>
  <c r="D954" i="11"/>
  <c r="F954" i="11"/>
  <c r="D955" i="11"/>
  <c r="F955" i="11"/>
  <c r="D956" i="11"/>
  <c r="F956" i="11"/>
  <c r="D957" i="11"/>
  <c r="F957" i="11"/>
  <c r="D958" i="11"/>
  <c r="F958" i="11"/>
  <c r="D959" i="11"/>
  <c r="F959" i="11"/>
  <c r="D960" i="11"/>
  <c r="F960" i="11"/>
  <c r="D961" i="11"/>
  <c r="F961" i="11"/>
  <c r="D962" i="11"/>
  <c r="F962" i="11"/>
  <c r="D963" i="11"/>
  <c r="F963" i="11"/>
  <c r="D964" i="11"/>
  <c r="F964" i="11"/>
  <c r="D965" i="11"/>
  <c r="F965" i="11"/>
  <c r="D966" i="11"/>
  <c r="F966" i="11"/>
  <c r="D967" i="11"/>
  <c r="F967" i="11"/>
  <c r="D968" i="11"/>
  <c r="F968" i="11"/>
  <c r="D969" i="11"/>
  <c r="F969" i="11"/>
  <c r="D970" i="11"/>
  <c r="F970" i="11"/>
  <c r="D971" i="11"/>
  <c r="F971" i="11"/>
  <c r="D972" i="11"/>
  <c r="F972" i="11"/>
  <c r="D973" i="11"/>
  <c r="F973" i="11"/>
  <c r="D974" i="11"/>
  <c r="F974" i="11"/>
  <c r="D975" i="11"/>
  <c r="F975" i="11"/>
  <c r="D976" i="11"/>
  <c r="F976" i="11"/>
  <c r="D977" i="11"/>
  <c r="F977" i="11"/>
  <c r="D978" i="11"/>
  <c r="F978" i="11"/>
  <c r="D979" i="11"/>
  <c r="F979" i="11"/>
  <c r="D980" i="11"/>
  <c r="F980" i="11"/>
  <c r="D981" i="11"/>
  <c r="F981" i="11"/>
  <c r="D982" i="11"/>
  <c r="F982" i="11"/>
  <c r="D983" i="11"/>
  <c r="F983" i="11"/>
  <c r="D984" i="11"/>
  <c r="F984" i="11"/>
  <c r="D985" i="11"/>
  <c r="F985" i="11"/>
  <c r="D986" i="11"/>
  <c r="F986" i="11"/>
  <c r="D987" i="11"/>
  <c r="F987" i="11"/>
  <c r="D988" i="11"/>
  <c r="F988" i="11"/>
  <c r="D989" i="11"/>
  <c r="F989" i="11"/>
  <c r="D990" i="11"/>
  <c r="F990" i="11"/>
  <c r="D991" i="11"/>
  <c r="F991" i="11"/>
  <c r="D992" i="11"/>
  <c r="F992" i="11"/>
  <c r="D993" i="11"/>
  <c r="F993" i="11"/>
  <c r="D994" i="11"/>
  <c r="F994" i="11"/>
  <c r="D995" i="11"/>
  <c r="F995" i="11"/>
  <c r="D996" i="11"/>
  <c r="F996" i="11"/>
  <c r="D997" i="11"/>
  <c r="F997" i="11"/>
  <c r="D998" i="11"/>
  <c r="F998" i="11"/>
  <c r="D999" i="11"/>
  <c r="F999" i="11"/>
  <c r="D1000" i="11"/>
  <c r="F1000" i="11"/>
  <c r="D1001" i="11"/>
  <c r="F1001" i="11"/>
  <c r="D1002" i="11"/>
  <c r="F1002" i="11"/>
  <c r="D1003" i="11"/>
  <c r="F1003" i="11"/>
  <c r="D1004" i="11"/>
  <c r="F1004" i="11"/>
  <c r="D1005" i="11"/>
  <c r="F1005" i="11"/>
  <c r="D1006" i="11"/>
  <c r="F1006" i="11"/>
  <c r="D1007" i="11"/>
  <c r="F1007" i="11"/>
  <c r="D1008" i="11"/>
  <c r="F1008" i="11"/>
  <c r="D1009" i="11"/>
  <c r="F1009" i="11"/>
  <c r="D1010" i="11"/>
  <c r="F1010" i="11"/>
  <c r="D1011" i="11"/>
  <c r="F1011" i="11"/>
  <c r="D1012" i="11"/>
  <c r="F1012" i="11"/>
  <c r="D1013" i="11"/>
  <c r="F1013" i="11"/>
  <c r="D1014" i="11"/>
  <c r="F1014" i="11"/>
  <c r="D1015" i="11"/>
  <c r="F1015" i="11"/>
  <c r="D1016" i="11"/>
  <c r="F1016" i="11"/>
  <c r="D1017" i="11"/>
  <c r="F1017" i="11"/>
  <c r="D1018" i="11"/>
  <c r="F1018" i="11"/>
  <c r="D1019" i="11"/>
  <c r="F1019" i="11"/>
  <c r="D1020" i="11"/>
  <c r="F1020" i="11"/>
  <c r="D1021" i="11"/>
  <c r="F1021" i="11"/>
  <c r="D1022" i="11"/>
  <c r="F1022" i="11"/>
  <c r="D1023" i="11"/>
  <c r="F1023" i="11"/>
  <c r="D1024" i="11"/>
  <c r="F1024" i="11"/>
  <c r="D1025" i="11"/>
  <c r="F1025" i="11"/>
  <c r="D1026" i="11"/>
  <c r="F1026" i="11"/>
  <c r="D1027" i="11"/>
  <c r="F1027" i="11"/>
  <c r="D1028" i="11"/>
  <c r="F1028" i="11"/>
  <c r="D1029" i="11"/>
  <c r="F1029" i="11"/>
  <c r="D1030" i="11"/>
  <c r="F1030" i="11"/>
  <c r="D1031" i="11"/>
  <c r="F1031" i="11"/>
  <c r="D1032" i="11"/>
  <c r="F1032" i="11"/>
  <c r="D1033" i="11"/>
  <c r="F1033" i="11"/>
  <c r="D1034" i="11"/>
  <c r="F1034" i="11"/>
  <c r="D1035" i="11"/>
  <c r="F1035" i="11"/>
  <c r="D1036" i="11"/>
  <c r="F1036" i="11"/>
  <c r="D1037" i="11"/>
  <c r="F1037" i="11"/>
  <c r="D1038" i="11"/>
  <c r="F1038" i="11"/>
  <c r="D1039" i="11"/>
  <c r="F1039" i="11"/>
  <c r="D1040" i="11"/>
  <c r="F1040" i="11"/>
  <c r="D1041" i="11"/>
  <c r="F1041" i="11"/>
  <c r="D1042" i="11"/>
  <c r="F1042" i="11"/>
  <c r="D1043" i="11"/>
  <c r="F1043" i="11"/>
  <c r="D1044" i="11"/>
  <c r="F1044" i="11"/>
  <c r="D1045" i="11"/>
  <c r="F1045" i="11"/>
  <c r="D1046" i="11"/>
  <c r="F1046" i="11"/>
  <c r="D1047" i="11"/>
  <c r="F1047" i="11"/>
  <c r="D1048" i="11"/>
  <c r="F1048" i="11"/>
  <c r="D1049" i="11"/>
  <c r="F1049" i="11"/>
  <c r="D1050" i="11"/>
  <c r="F1050" i="11"/>
  <c r="D1051" i="11"/>
  <c r="F1051" i="11"/>
  <c r="D1052" i="11"/>
  <c r="F1052" i="11"/>
  <c r="D1053" i="11"/>
  <c r="F1053" i="11"/>
  <c r="D1054" i="11"/>
  <c r="F1054" i="11"/>
  <c r="D1055" i="11"/>
  <c r="F1055" i="11"/>
  <c r="D1056" i="11"/>
  <c r="F1056" i="11"/>
  <c r="D1057" i="11"/>
  <c r="F1057" i="11"/>
  <c r="D1058" i="11"/>
  <c r="F1058" i="11"/>
  <c r="D1059" i="11"/>
  <c r="F1059" i="11"/>
  <c r="D1060" i="11"/>
  <c r="F1060" i="11"/>
  <c r="D1061" i="11"/>
  <c r="F1061" i="11"/>
  <c r="D1062" i="11"/>
  <c r="F1062" i="11"/>
  <c r="D1063" i="11"/>
  <c r="F1063" i="11"/>
  <c r="D1064" i="11"/>
  <c r="F1064" i="11"/>
  <c r="D1065" i="11"/>
  <c r="F1065" i="11"/>
  <c r="D1066" i="11"/>
  <c r="F1066" i="11"/>
  <c r="D1067" i="11"/>
  <c r="F1067" i="11"/>
  <c r="D1068" i="11"/>
  <c r="F1068" i="11"/>
  <c r="D1069" i="11"/>
  <c r="F1069" i="11"/>
  <c r="D1070" i="11"/>
  <c r="F1070" i="11"/>
  <c r="D1071" i="11"/>
  <c r="F1071" i="11"/>
  <c r="D1072" i="11"/>
  <c r="F1072" i="11"/>
  <c r="D1073" i="11"/>
  <c r="F1073" i="11"/>
  <c r="D1074" i="11"/>
  <c r="F1074" i="11"/>
  <c r="D1075" i="11"/>
  <c r="F1075" i="11"/>
  <c r="D1076" i="11"/>
  <c r="F1076" i="11"/>
  <c r="D1077" i="11"/>
  <c r="F1077" i="11"/>
  <c r="D1078" i="11"/>
  <c r="F1078" i="11"/>
  <c r="D1079" i="11"/>
  <c r="F1079" i="11"/>
  <c r="D1080" i="11"/>
  <c r="F1080" i="11"/>
  <c r="D1081" i="11"/>
  <c r="F1081" i="11"/>
  <c r="D1082" i="11"/>
  <c r="F1082" i="11"/>
  <c r="D1083" i="11"/>
  <c r="F1083" i="11"/>
  <c r="D1084" i="11"/>
  <c r="F1084" i="11"/>
  <c r="D1085" i="11"/>
  <c r="F1085" i="11"/>
  <c r="D1086" i="11"/>
  <c r="F1086" i="11"/>
  <c r="D1087" i="11"/>
  <c r="F1087" i="11"/>
  <c r="D1088" i="11"/>
  <c r="F1088" i="11"/>
  <c r="D1089" i="11"/>
  <c r="F1089" i="11"/>
  <c r="D1090" i="11"/>
  <c r="F1090" i="11"/>
  <c r="D1091" i="11"/>
  <c r="F1091" i="11"/>
  <c r="D1092" i="11"/>
  <c r="F1092" i="11"/>
  <c r="D1093" i="11"/>
  <c r="F1093" i="11"/>
  <c r="D1094" i="11"/>
  <c r="F1094" i="11"/>
  <c r="D1095" i="11"/>
  <c r="F1095" i="11"/>
  <c r="D1096" i="11"/>
  <c r="F1096" i="11"/>
  <c r="D1097" i="11"/>
  <c r="F1097" i="11"/>
  <c r="D1098" i="11"/>
  <c r="F1098" i="11"/>
  <c r="D1099" i="11"/>
  <c r="F1099" i="11"/>
  <c r="D1100" i="11"/>
  <c r="F1100" i="11"/>
  <c r="D1101" i="11"/>
  <c r="F1101" i="11"/>
  <c r="D1102" i="11"/>
  <c r="F1102" i="11"/>
  <c r="D1103" i="11"/>
  <c r="F1103" i="11"/>
  <c r="D1104" i="11"/>
  <c r="F1104" i="11"/>
  <c r="D1105" i="11"/>
  <c r="F1105" i="11"/>
  <c r="D1106" i="11"/>
  <c r="F1106" i="11"/>
  <c r="D1107" i="11"/>
  <c r="F1107" i="11"/>
  <c r="D1108" i="11"/>
  <c r="F1108" i="11"/>
  <c r="D1109" i="11"/>
  <c r="F1109" i="11"/>
  <c r="D1110" i="11"/>
  <c r="F1110" i="11"/>
  <c r="D1111" i="11"/>
  <c r="F1111" i="11"/>
  <c r="D1112" i="11"/>
  <c r="F1112" i="11"/>
  <c r="D1113" i="11"/>
  <c r="F1113" i="11"/>
  <c r="D1114" i="11"/>
  <c r="F1114" i="11"/>
  <c r="D1115" i="11"/>
  <c r="F1115" i="11"/>
  <c r="D1116" i="11"/>
  <c r="F1116" i="11"/>
  <c r="D1117" i="11"/>
  <c r="F1117" i="11"/>
  <c r="D1118" i="11"/>
  <c r="F1118" i="11"/>
  <c r="D1119" i="11"/>
  <c r="F1119" i="11"/>
  <c r="D1120" i="11"/>
  <c r="F1120" i="11"/>
  <c r="D1121" i="11"/>
  <c r="F1121" i="11"/>
  <c r="D1122" i="11"/>
  <c r="F1122" i="11"/>
  <c r="D1123" i="11"/>
  <c r="F1123" i="11"/>
  <c r="D1124" i="11"/>
  <c r="F1124" i="11"/>
  <c r="D1125" i="11"/>
  <c r="F1125" i="11"/>
  <c r="D1126" i="11"/>
  <c r="F1126" i="11"/>
  <c r="D1127" i="11"/>
  <c r="F1127" i="11"/>
  <c r="D1128" i="11"/>
  <c r="F1128" i="11"/>
  <c r="D1129" i="11"/>
  <c r="F1129" i="11"/>
  <c r="D1130" i="11"/>
  <c r="F1130" i="11"/>
  <c r="D1131" i="11"/>
  <c r="F1131" i="11"/>
  <c r="D1132" i="11"/>
  <c r="F1132" i="11"/>
  <c r="D1133" i="11"/>
  <c r="F1133" i="11"/>
  <c r="D1134" i="11"/>
  <c r="F1134" i="11"/>
  <c r="D1135" i="11"/>
  <c r="F1135" i="11"/>
  <c r="D1136" i="11"/>
  <c r="F1136" i="11"/>
  <c r="D1137" i="11"/>
  <c r="F1137" i="11"/>
  <c r="D1138" i="11"/>
  <c r="F1138" i="11"/>
  <c r="D1139" i="11"/>
  <c r="F1139" i="11"/>
  <c r="D1140" i="11"/>
  <c r="F1140" i="11"/>
  <c r="D1141" i="11"/>
  <c r="F1141" i="11"/>
  <c r="D1142" i="11"/>
  <c r="F1142" i="11"/>
  <c r="D1143" i="11"/>
  <c r="F1143" i="11"/>
  <c r="D1144" i="11"/>
  <c r="F1144" i="11"/>
  <c r="D1145" i="11"/>
  <c r="F1145" i="11"/>
  <c r="D1146" i="11"/>
  <c r="F1146" i="11"/>
  <c r="D1147" i="11"/>
  <c r="F1147" i="11"/>
  <c r="D1148" i="11"/>
  <c r="F1148" i="11"/>
  <c r="D1149" i="11"/>
  <c r="F1149" i="11"/>
  <c r="D1150" i="11"/>
  <c r="F1150" i="11"/>
  <c r="D1151" i="11"/>
  <c r="F1151" i="11"/>
  <c r="D1152" i="11"/>
  <c r="F1152" i="11"/>
  <c r="D1153" i="11"/>
  <c r="F1153" i="11"/>
  <c r="D1154" i="11"/>
  <c r="F1154" i="11"/>
  <c r="D1155" i="11"/>
  <c r="F1155" i="11"/>
  <c r="D1156" i="11"/>
  <c r="F1156" i="11"/>
  <c r="D1157" i="11"/>
  <c r="F1157" i="11"/>
  <c r="D1158" i="11"/>
  <c r="F1158" i="11"/>
  <c r="D1159" i="11"/>
  <c r="F1159" i="11"/>
  <c r="D1160" i="11"/>
  <c r="F1160" i="11"/>
  <c r="D1161" i="11"/>
  <c r="F1161" i="11"/>
  <c r="D1162" i="11"/>
  <c r="F1162" i="11"/>
  <c r="D1163" i="11"/>
  <c r="F1163" i="11"/>
  <c r="D1164" i="11"/>
  <c r="F1164" i="11"/>
  <c r="D1165" i="11"/>
  <c r="F1165" i="11"/>
  <c r="D1166" i="11"/>
  <c r="F1166" i="11"/>
  <c r="D1167" i="11"/>
  <c r="F1167" i="11"/>
  <c r="D1168" i="11"/>
  <c r="F1168" i="11"/>
  <c r="D1169" i="11"/>
  <c r="F1169" i="11"/>
  <c r="D1170" i="11"/>
  <c r="F1170" i="11"/>
  <c r="D1171" i="11"/>
  <c r="F1171" i="11"/>
  <c r="D1172" i="11"/>
  <c r="F1172" i="11"/>
  <c r="D1173" i="11"/>
  <c r="F1173" i="11"/>
  <c r="D1174" i="11"/>
  <c r="F1174" i="11"/>
  <c r="D1175" i="11"/>
  <c r="F1175" i="11"/>
  <c r="D1176" i="11"/>
  <c r="F1176" i="11"/>
  <c r="D1177" i="11"/>
  <c r="F1177" i="11"/>
  <c r="D1178" i="11"/>
  <c r="F1178" i="11"/>
  <c r="D1179" i="11"/>
  <c r="F1179" i="11"/>
  <c r="D1180" i="11"/>
  <c r="F1180" i="11"/>
  <c r="D1181" i="11"/>
  <c r="F1181" i="11"/>
  <c r="D1182" i="11"/>
  <c r="F1182" i="11"/>
  <c r="D1183" i="11"/>
  <c r="F1183" i="11"/>
  <c r="D1184" i="11"/>
  <c r="F1184" i="11"/>
  <c r="D1185" i="11"/>
  <c r="F1185" i="11"/>
  <c r="D1186" i="11"/>
  <c r="F1186" i="11"/>
  <c r="D1187" i="11"/>
  <c r="F1187" i="11"/>
  <c r="D1188" i="11"/>
  <c r="F1188" i="11"/>
  <c r="D1189" i="11"/>
  <c r="F1189" i="11"/>
  <c r="D1190" i="11"/>
  <c r="F1190" i="11"/>
  <c r="D1191" i="11"/>
  <c r="F1191" i="11"/>
  <c r="D1192" i="11"/>
  <c r="F1192" i="11"/>
  <c r="D1193" i="11"/>
  <c r="F1193" i="11"/>
  <c r="D1194" i="11"/>
  <c r="F1194" i="11"/>
  <c r="D1195" i="11"/>
  <c r="F1195" i="11"/>
  <c r="D1196" i="11"/>
  <c r="F1196" i="11"/>
  <c r="D1197" i="11"/>
  <c r="F1197" i="11"/>
  <c r="D1198" i="11"/>
  <c r="F1198" i="11"/>
  <c r="D1199" i="11"/>
  <c r="F1199" i="11"/>
  <c r="D1200" i="11"/>
  <c r="F1200" i="11"/>
  <c r="D1201" i="11"/>
  <c r="F1201" i="11"/>
  <c r="D1202" i="11"/>
  <c r="F1202" i="11"/>
  <c r="D1203" i="11"/>
  <c r="F1203" i="11"/>
  <c r="D1204" i="11"/>
  <c r="F1204" i="11"/>
  <c r="D1205" i="11"/>
  <c r="F1205" i="11"/>
  <c r="D1206" i="11"/>
  <c r="F1206" i="11"/>
  <c r="D1207" i="11"/>
  <c r="F1207" i="11"/>
  <c r="D1208" i="11"/>
  <c r="F1208" i="11"/>
  <c r="D1209" i="11"/>
  <c r="F1209" i="11"/>
  <c r="D1210" i="11"/>
  <c r="F1210" i="11"/>
  <c r="D1211" i="11"/>
  <c r="F1211" i="11"/>
  <c r="D1212" i="11"/>
  <c r="F1212" i="11"/>
  <c r="D1213" i="11"/>
  <c r="F1213" i="11"/>
  <c r="D1214" i="11"/>
  <c r="F1214" i="11"/>
  <c r="D1215" i="11"/>
  <c r="F1215" i="11"/>
  <c r="D1216" i="11"/>
  <c r="F1216" i="11"/>
  <c r="D1217" i="11"/>
  <c r="F1217" i="11"/>
  <c r="D1218" i="11"/>
  <c r="F1218" i="11"/>
  <c r="D1219" i="11"/>
  <c r="F1219" i="11"/>
  <c r="D1220" i="11"/>
  <c r="F1220" i="11"/>
  <c r="D1221" i="11"/>
  <c r="F1221" i="11"/>
  <c r="D1222" i="11"/>
  <c r="F1222" i="11"/>
  <c r="D1223" i="11"/>
  <c r="F1223" i="11"/>
  <c r="D1224" i="11"/>
  <c r="F1224" i="11"/>
  <c r="D1225" i="11"/>
  <c r="F1225" i="11"/>
  <c r="D1226" i="11"/>
  <c r="F1226" i="11"/>
  <c r="D1227" i="11"/>
  <c r="F1227" i="11"/>
  <c r="D1228" i="11"/>
  <c r="F1228" i="11"/>
  <c r="D1229" i="11"/>
  <c r="F1229" i="11"/>
  <c r="D1230" i="11"/>
  <c r="F1230" i="11"/>
  <c r="D1231" i="11"/>
  <c r="F1231" i="11"/>
  <c r="D1232" i="11"/>
  <c r="F1232" i="11"/>
  <c r="D1233" i="11"/>
  <c r="F1233" i="11"/>
  <c r="D1234" i="11"/>
  <c r="F1234" i="11"/>
  <c r="D1235" i="11"/>
  <c r="F1235" i="11"/>
  <c r="D1236" i="11"/>
  <c r="F1236" i="11"/>
  <c r="D1237" i="11"/>
  <c r="F1237" i="11"/>
  <c r="D1238" i="11"/>
  <c r="F1238" i="11"/>
  <c r="D1239" i="11"/>
  <c r="F1239" i="11"/>
  <c r="D1240" i="11"/>
  <c r="F1240" i="11"/>
  <c r="D1241" i="11"/>
  <c r="F1241" i="11"/>
  <c r="D1242" i="11"/>
  <c r="F1242" i="11"/>
  <c r="D1243" i="11"/>
  <c r="F1243" i="11"/>
  <c r="D1244" i="11"/>
  <c r="F1244" i="11"/>
  <c r="D1245" i="11"/>
  <c r="F1245" i="11"/>
  <c r="D1246" i="11"/>
  <c r="F1246" i="11"/>
  <c r="D1247" i="11"/>
  <c r="F1247" i="11"/>
  <c r="D1248" i="11"/>
  <c r="F1248" i="11"/>
  <c r="D1249" i="11"/>
  <c r="F1249" i="11"/>
  <c r="D1250" i="11"/>
  <c r="F1250" i="11"/>
  <c r="D1251" i="11"/>
  <c r="F1251" i="11"/>
  <c r="F1252" i="11"/>
  <c r="E2" i="11"/>
  <c r="G2" i="11"/>
  <c r="E3" i="11"/>
  <c r="G3" i="11"/>
  <c r="E4" i="11"/>
  <c r="G4" i="11"/>
  <c r="E5" i="11"/>
  <c r="G5" i="11"/>
  <c r="E6" i="11"/>
  <c r="G6" i="11"/>
  <c r="E7" i="11"/>
  <c r="G7" i="11"/>
  <c r="E8" i="11"/>
  <c r="G8" i="11"/>
  <c r="E9" i="11"/>
  <c r="G9" i="11"/>
  <c r="E10" i="11"/>
  <c r="G10" i="11"/>
  <c r="E11" i="11"/>
  <c r="G11" i="11"/>
  <c r="E12" i="11"/>
  <c r="G12" i="11"/>
  <c r="E13" i="11"/>
  <c r="G13" i="11"/>
  <c r="E14" i="11"/>
  <c r="G14" i="11"/>
  <c r="E15" i="11"/>
  <c r="G15" i="11"/>
  <c r="E16" i="11"/>
  <c r="G16" i="11"/>
  <c r="E17" i="11"/>
  <c r="G17" i="11"/>
  <c r="E18" i="11"/>
  <c r="G18" i="11"/>
  <c r="E19" i="11"/>
  <c r="G19" i="11"/>
  <c r="E20" i="11"/>
  <c r="G20" i="11"/>
  <c r="E21" i="11"/>
  <c r="G21" i="11"/>
  <c r="E22" i="11"/>
  <c r="G22" i="11"/>
  <c r="E23" i="11"/>
  <c r="G23" i="11"/>
  <c r="E24" i="11"/>
  <c r="G24" i="11"/>
  <c r="E25" i="11"/>
  <c r="G25" i="11"/>
  <c r="E26" i="11"/>
  <c r="G26" i="11"/>
  <c r="E27" i="11"/>
  <c r="G27" i="11"/>
  <c r="E28" i="11"/>
  <c r="G28" i="11"/>
  <c r="E29" i="11"/>
  <c r="G29" i="11"/>
  <c r="E30" i="11"/>
  <c r="G30" i="11"/>
  <c r="E31" i="11"/>
  <c r="G31" i="11"/>
  <c r="E32" i="11"/>
  <c r="G32" i="11"/>
  <c r="E33" i="11"/>
  <c r="G33" i="11"/>
  <c r="E34" i="11"/>
  <c r="G34" i="11"/>
  <c r="E35" i="11"/>
  <c r="G35" i="11"/>
  <c r="E36" i="11"/>
  <c r="G36" i="11"/>
  <c r="E37" i="11"/>
  <c r="G37" i="11"/>
  <c r="E38" i="11"/>
  <c r="G38" i="11"/>
  <c r="E39" i="11"/>
  <c r="G39" i="11"/>
  <c r="E40" i="11"/>
  <c r="G40" i="11"/>
  <c r="E41" i="11"/>
  <c r="G41" i="11"/>
  <c r="E42" i="11"/>
  <c r="G42" i="11"/>
  <c r="E43" i="11"/>
  <c r="G43" i="11"/>
  <c r="E44" i="11"/>
  <c r="G44" i="11"/>
  <c r="E45" i="11"/>
  <c r="G45" i="11"/>
  <c r="E46" i="11"/>
  <c r="G46" i="11"/>
  <c r="E47" i="11"/>
  <c r="G47" i="11"/>
  <c r="E48" i="11"/>
  <c r="G48" i="11"/>
  <c r="E49" i="11"/>
  <c r="G49" i="11"/>
  <c r="E50" i="11"/>
  <c r="G50" i="11"/>
  <c r="E51" i="11"/>
  <c r="G51" i="11"/>
  <c r="E52" i="11"/>
  <c r="G52" i="11"/>
  <c r="E53" i="11"/>
  <c r="G53" i="11"/>
  <c r="E54" i="11"/>
  <c r="G54" i="11"/>
  <c r="E55" i="11"/>
  <c r="G55" i="11"/>
  <c r="E56" i="11"/>
  <c r="G56" i="11"/>
  <c r="E57" i="11"/>
  <c r="G57" i="11"/>
  <c r="E58" i="11"/>
  <c r="G58" i="11"/>
  <c r="E59" i="11"/>
  <c r="G59" i="11"/>
  <c r="E60" i="11"/>
  <c r="G60" i="11"/>
  <c r="E61" i="11"/>
  <c r="G61" i="11"/>
  <c r="E62" i="11"/>
  <c r="G62" i="11"/>
  <c r="E63" i="11"/>
  <c r="G63" i="11"/>
  <c r="E64" i="11"/>
  <c r="G64" i="11"/>
  <c r="E65" i="11"/>
  <c r="G65" i="11"/>
  <c r="E66" i="11"/>
  <c r="G66" i="11"/>
  <c r="E67" i="11"/>
  <c r="G67" i="11"/>
  <c r="E68" i="11"/>
  <c r="G68" i="11"/>
  <c r="E69" i="11"/>
  <c r="G69" i="11"/>
  <c r="E70" i="11"/>
  <c r="G70" i="11"/>
  <c r="E71" i="11"/>
  <c r="G71" i="11"/>
  <c r="E72" i="11"/>
  <c r="G72" i="11"/>
  <c r="E73" i="11"/>
  <c r="G73" i="11"/>
  <c r="E74" i="11"/>
  <c r="G74" i="11"/>
  <c r="E75" i="11"/>
  <c r="G75" i="11"/>
  <c r="E76" i="11"/>
  <c r="G76" i="11"/>
  <c r="E77" i="11"/>
  <c r="G77" i="11"/>
  <c r="E78" i="11"/>
  <c r="G78" i="11"/>
  <c r="E79" i="11"/>
  <c r="G79" i="11"/>
  <c r="E80" i="11"/>
  <c r="G80" i="11"/>
  <c r="E81" i="11"/>
  <c r="G81" i="11"/>
  <c r="E82" i="11"/>
  <c r="G82" i="11"/>
  <c r="E83" i="11"/>
  <c r="G83" i="11"/>
  <c r="E84" i="11"/>
  <c r="G84" i="11"/>
  <c r="E85" i="11"/>
  <c r="G85" i="11"/>
  <c r="E86" i="11"/>
  <c r="G86" i="11"/>
  <c r="E87" i="11"/>
  <c r="G87" i="11"/>
  <c r="E88" i="11"/>
  <c r="G88" i="11"/>
  <c r="E89" i="11"/>
  <c r="G89" i="11"/>
  <c r="E90" i="11"/>
  <c r="G90" i="11"/>
  <c r="E91" i="11"/>
  <c r="G91" i="11"/>
  <c r="E92" i="11"/>
  <c r="G92" i="11"/>
  <c r="E93" i="11"/>
  <c r="G93" i="11"/>
  <c r="E94" i="11"/>
  <c r="G94" i="11"/>
  <c r="E95" i="11"/>
  <c r="G95" i="11"/>
  <c r="E96" i="11"/>
  <c r="G96" i="11"/>
  <c r="E97" i="11"/>
  <c r="G97" i="11"/>
  <c r="E98" i="11"/>
  <c r="G98" i="11"/>
  <c r="E99" i="11"/>
  <c r="G99" i="11"/>
  <c r="E100" i="11"/>
  <c r="G100" i="11"/>
  <c r="E101" i="11"/>
  <c r="G101" i="11"/>
  <c r="E102" i="11"/>
  <c r="G102" i="11"/>
  <c r="E103" i="11"/>
  <c r="G103" i="11"/>
  <c r="E104" i="11"/>
  <c r="G104" i="11"/>
  <c r="E105" i="11"/>
  <c r="G105" i="11"/>
  <c r="E106" i="11"/>
  <c r="G106" i="11"/>
  <c r="E107" i="11"/>
  <c r="G107" i="11"/>
  <c r="E108" i="11"/>
  <c r="G108" i="11"/>
  <c r="E109" i="11"/>
  <c r="G109" i="11"/>
  <c r="E110" i="11"/>
  <c r="G110" i="11"/>
  <c r="E111" i="11"/>
  <c r="G111" i="11"/>
  <c r="E112" i="11"/>
  <c r="G112" i="11"/>
  <c r="E113" i="11"/>
  <c r="G113" i="11"/>
  <c r="E114" i="11"/>
  <c r="G114" i="11"/>
  <c r="E115" i="11"/>
  <c r="G115" i="11"/>
  <c r="E116" i="11"/>
  <c r="G116" i="11"/>
  <c r="E117" i="11"/>
  <c r="G117" i="11"/>
  <c r="E118" i="11"/>
  <c r="G118" i="11"/>
  <c r="E119" i="11"/>
  <c r="G119" i="11"/>
  <c r="E120" i="11"/>
  <c r="G120" i="11"/>
  <c r="E121" i="11"/>
  <c r="G121" i="11"/>
  <c r="E122" i="11"/>
  <c r="G122" i="11"/>
  <c r="E123" i="11"/>
  <c r="G123" i="11"/>
  <c r="E124" i="11"/>
  <c r="G124" i="11"/>
  <c r="E125" i="11"/>
  <c r="G125" i="11"/>
  <c r="E126" i="11"/>
  <c r="G126" i="11"/>
  <c r="E127" i="11"/>
  <c r="G127" i="11"/>
  <c r="E128" i="11"/>
  <c r="G128" i="11"/>
  <c r="E129" i="11"/>
  <c r="G129" i="11"/>
  <c r="E130" i="11"/>
  <c r="G130" i="11"/>
  <c r="E131" i="11"/>
  <c r="G131" i="11"/>
  <c r="E132" i="11"/>
  <c r="G132" i="11"/>
  <c r="E133" i="11"/>
  <c r="G133" i="11"/>
  <c r="E134" i="11"/>
  <c r="G134" i="11"/>
  <c r="E135" i="11"/>
  <c r="G135" i="11"/>
  <c r="E136" i="11"/>
  <c r="G136" i="11"/>
  <c r="E137" i="11"/>
  <c r="G137" i="11"/>
  <c r="E138" i="11"/>
  <c r="G138" i="11"/>
  <c r="E139" i="11"/>
  <c r="G139" i="11"/>
  <c r="E140" i="11"/>
  <c r="G140" i="11"/>
  <c r="E141" i="11"/>
  <c r="G141" i="11"/>
  <c r="E142" i="11"/>
  <c r="G142" i="11"/>
  <c r="E143" i="11"/>
  <c r="G143" i="11"/>
  <c r="E144" i="11"/>
  <c r="G144" i="11"/>
  <c r="E145" i="11"/>
  <c r="G145" i="11"/>
  <c r="E146" i="11"/>
  <c r="G146" i="11"/>
  <c r="E147" i="11"/>
  <c r="G147" i="11"/>
  <c r="E148" i="11"/>
  <c r="G148" i="11"/>
  <c r="E149" i="11"/>
  <c r="G149" i="11"/>
  <c r="E150" i="11"/>
  <c r="G150" i="11"/>
  <c r="E151" i="11"/>
  <c r="G151" i="11"/>
  <c r="E152" i="11"/>
  <c r="G152" i="11"/>
  <c r="E153" i="11"/>
  <c r="G153" i="11"/>
  <c r="E154" i="11"/>
  <c r="G154" i="11"/>
  <c r="E155" i="11"/>
  <c r="G155" i="11"/>
  <c r="E156" i="11"/>
  <c r="G156" i="11"/>
  <c r="E157" i="11"/>
  <c r="G157" i="11"/>
  <c r="E158" i="11"/>
  <c r="G158" i="11"/>
  <c r="E159" i="11"/>
  <c r="G159" i="11"/>
  <c r="E160" i="11"/>
  <c r="G160" i="11"/>
  <c r="E161" i="11"/>
  <c r="G161" i="11"/>
  <c r="E162" i="11"/>
  <c r="G162" i="11"/>
  <c r="E163" i="11"/>
  <c r="G163" i="11"/>
  <c r="E164" i="11"/>
  <c r="G164" i="11"/>
  <c r="E165" i="11"/>
  <c r="G165" i="11"/>
  <c r="E166" i="11"/>
  <c r="G166" i="11"/>
  <c r="E167" i="11"/>
  <c r="G167" i="11"/>
  <c r="E168" i="11"/>
  <c r="G168" i="11"/>
  <c r="E169" i="11"/>
  <c r="G169" i="11"/>
  <c r="E170" i="11"/>
  <c r="G170" i="11"/>
  <c r="E171" i="11"/>
  <c r="G171" i="11"/>
  <c r="E172" i="11"/>
  <c r="G172" i="11"/>
  <c r="E173" i="11"/>
  <c r="G173" i="11"/>
  <c r="E174" i="11"/>
  <c r="G174" i="11"/>
  <c r="E175" i="11"/>
  <c r="G175" i="11"/>
  <c r="E176" i="11"/>
  <c r="G176" i="11"/>
  <c r="E177" i="11"/>
  <c r="G177" i="11"/>
  <c r="E178" i="11"/>
  <c r="G178" i="11"/>
  <c r="E179" i="11"/>
  <c r="G179" i="11"/>
  <c r="E180" i="11"/>
  <c r="G180" i="11"/>
  <c r="E181" i="11"/>
  <c r="G181" i="11"/>
  <c r="E182" i="11"/>
  <c r="G182" i="11"/>
  <c r="E183" i="11"/>
  <c r="G183" i="11"/>
  <c r="E184" i="11"/>
  <c r="G184" i="11"/>
  <c r="E185" i="11"/>
  <c r="G185" i="11"/>
  <c r="E186" i="11"/>
  <c r="G186" i="11"/>
  <c r="E187" i="11"/>
  <c r="G187" i="11"/>
  <c r="E188" i="11"/>
  <c r="G188" i="11"/>
  <c r="E189" i="11"/>
  <c r="G189" i="11"/>
  <c r="E190" i="11"/>
  <c r="G190" i="11"/>
  <c r="E191" i="11"/>
  <c r="G191" i="11"/>
  <c r="E192" i="11"/>
  <c r="G192" i="11"/>
  <c r="E193" i="11"/>
  <c r="G193" i="11"/>
  <c r="E194" i="11"/>
  <c r="G194" i="11"/>
  <c r="E195" i="11"/>
  <c r="G195" i="11"/>
  <c r="E196" i="11"/>
  <c r="G196" i="11"/>
  <c r="E197" i="11"/>
  <c r="G197" i="11"/>
  <c r="E198" i="11"/>
  <c r="G198" i="11"/>
  <c r="E199" i="11"/>
  <c r="G199" i="11"/>
  <c r="E200" i="11"/>
  <c r="G200" i="11"/>
  <c r="E201" i="11"/>
  <c r="G201" i="11"/>
  <c r="E202" i="11"/>
  <c r="G202" i="11"/>
  <c r="E203" i="11"/>
  <c r="G203" i="11"/>
  <c r="E204" i="11"/>
  <c r="G204" i="11"/>
  <c r="E205" i="11"/>
  <c r="G205" i="11"/>
  <c r="E206" i="11"/>
  <c r="G206" i="11"/>
  <c r="E207" i="11"/>
  <c r="G207" i="11"/>
  <c r="E208" i="11"/>
  <c r="G208" i="11"/>
  <c r="E209" i="11"/>
  <c r="G209" i="11"/>
  <c r="E210" i="11"/>
  <c r="G210" i="11"/>
  <c r="E211" i="11"/>
  <c r="G211" i="11"/>
  <c r="E212" i="11"/>
  <c r="G212" i="11"/>
  <c r="E213" i="11"/>
  <c r="G213" i="11"/>
  <c r="E214" i="11"/>
  <c r="G214" i="11"/>
  <c r="E215" i="11"/>
  <c r="G215" i="11"/>
  <c r="E216" i="11"/>
  <c r="G216" i="11"/>
  <c r="E217" i="11"/>
  <c r="G217" i="11"/>
  <c r="E218" i="11"/>
  <c r="G218" i="11"/>
  <c r="E219" i="11"/>
  <c r="G219" i="11"/>
  <c r="E220" i="11"/>
  <c r="G220" i="11"/>
  <c r="E221" i="11"/>
  <c r="G221" i="11"/>
  <c r="E222" i="11"/>
  <c r="G222" i="11"/>
  <c r="E223" i="11"/>
  <c r="G223" i="11"/>
  <c r="E224" i="11"/>
  <c r="G224" i="11"/>
  <c r="E225" i="11"/>
  <c r="G225" i="11"/>
  <c r="E226" i="11"/>
  <c r="G226" i="11"/>
  <c r="E227" i="11"/>
  <c r="G227" i="11"/>
  <c r="E228" i="11"/>
  <c r="G228" i="11"/>
  <c r="E229" i="11"/>
  <c r="G229" i="11"/>
  <c r="E230" i="11"/>
  <c r="G230" i="11"/>
  <c r="E231" i="11"/>
  <c r="G231" i="11"/>
  <c r="E232" i="11"/>
  <c r="G232" i="11"/>
  <c r="E233" i="11"/>
  <c r="G233" i="11"/>
  <c r="E234" i="11"/>
  <c r="G234" i="11"/>
  <c r="E235" i="11"/>
  <c r="G235" i="11"/>
  <c r="E236" i="11"/>
  <c r="G236" i="11"/>
  <c r="E237" i="11"/>
  <c r="G237" i="11"/>
  <c r="E238" i="11"/>
  <c r="G238" i="11"/>
  <c r="E239" i="11"/>
  <c r="G239" i="11"/>
  <c r="E240" i="11"/>
  <c r="G240" i="11"/>
  <c r="E241" i="11"/>
  <c r="G241" i="11"/>
  <c r="E242" i="11"/>
  <c r="G242" i="11"/>
  <c r="E243" i="11"/>
  <c r="G243" i="11"/>
  <c r="E244" i="11"/>
  <c r="G244" i="11"/>
  <c r="E245" i="11"/>
  <c r="G245" i="11"/>
  <c r="E246" i="11"/>
  <c r="G246" i="11"/>
  <c r="E247" i="11"/>
  <c r="G247" i="11"/>
  <c r="E248" i="11"/>
  <c r="G248" i="11"/>
  <c r="E249" i="11"/>
  <c r="G249" i="11"/>
  <c r="E250" i="11"/>
  <c r="G250" i="11"/>
  <c r="E251" i="11"/>
  <c r="G251" i="11"/>
  <c r="E252" i="11"/>
  <c r="G252" i="11"/>
  <c r="E253" i="11"/>
  <c r="G253" i="11"/>
  <c r="E254" i="11"/>
  <c r="G254" i="11"/>
  <c r="E255" i="11"/>
  <c r="G255" i="11"/>
  <c r="E256" i="11"/>
  <c r="G256" i="11"/>
  <c r="E257" i="11"/>
  <c r="G257" i="11"/>
  <c r="E258" i="11"/>
  <c r="G258" i="11"/>
  <c r="E259" i="11"/>
  <c r="G259" i="11"/>
  <c r="E260" i="11"/>
  <c r="G260" i="11"/>
  <c r="E261" i="11"/>
  <c r="G261" i="11"/>
  <c r="E262" i="11"/>
  <c r="G262" i="11"/>
  <c r="E263" i="11"/>
  <c r="G263" i="11"/>
  <c r="E264" i="11"/>
  <c r="G264" i="11"/>
  <c r="E265" i="11"/>
  <c r="G265" i="11"/>
  <c r="E266" i="11"/>
  <c r="G266" i="11"/>
  <c r="E267" i="11"/>
  <c r="G267" i="11"/>
  <c r="E268" i="11"/>
  <c r="G268" i="11"/>
  <c r="E269" i="11"/>
  <c r="G269" i="11"/>
  <c r="E270" i="11"/>
  <c r="G270" i="11"/>
  <c r="E271" i="11"/>
  <c r="G271" i="11"/>
  <c r="E272" i="11"/>
  <c r="G272" i="11"/>
  <c r="E273" i="11"/>
  <c r="G273" i="11"/>
  <c r="E274" i="11"/>
  <c r="G274" i="11"/>
  <c r="E275" i="11"/>
  <c r="G275" i="11"/>
  <c r="E276" i="11"/>
  <c r="G276" i="11"/>
  <c r="E277" i="11"/>
  <c r="G277" i="11"/>
  <c r="E278" i="11"/>
  <c r="G278" i="11"/>
  <c r="E279" i="11"/>
  <c r="G279" i="11"/>
  <c r="E280" i="11"/>
  <c r="G280" i="11"/>
  <c r="E281" i="11"/>
  <c r="G281" i="11"/>
  <c r="E282" i="11"/>
  <c r="G282" i="11"/>
  <c r="E283" i="11"/>
  <c r="G283" i="11"/>
  <c r="E284" i="11"/>
  <c r="G284" i="11"/>
  <c r="E285" i="11"/>
  <c r="G285" i="11"/>
  <c r="E286" i="11"/>
  <c r="G286" i="11"/>
  <c r="E287" i="11"/>
  <c r="G287" i="11"/>
  <c r="E288" i="11"/>
  <c r="G288" i="11"/>
  <c r="E289" i="11"/>
  <c r="G289" i="11"/>
  <c r="E290" i="11"/>
  <c r="G290" i="11"/>
  <c r="E291" i="11"/>
  <c r="G291" i="11"/>
  <c r="E292" i="11"/>
  <c r="G292" i="11"/>
  <c r="E293" i="11"/>
  <c r="G293" i="11"/>
  <c r="E294" i="11"/>
  <c r="G294" i="11"/>
  <c r="E295" i="11"/>
  <c r="G295" i="11"/>
  <c r="E296" i="11"/>
  <c r="G296" i="11"/>
  <c r="E297" i="11"/>
  <c r="G297" i="11"/>
  <c r="E298" i="11"/>
  <c r="G298" i="11"/>
  <c r="E299" i="11"/>
  <c r="G299" i="11"/>
  <c r="E300" i="11"/>
  <c r="G300" i="11"/>
  <c r="E301" i="11"/>
  <c r="G301" i="11"/>
  <c r="E302" i="11"/>
  <c r="G302" i="11"/>
  <c r="E303" i="11"/>
  <c r="G303" i="11"/>
  <c r="E304" i="11"/>
  <c r="G304" i="11"/>
  <c r="E305" i="11"/>
  <c r="G305" i="11"/>
  <c r="E306" i="11"/>
  <c r="G306" i="11"/>
  <c r="E307" i="11"/>
  <c r="G307" i="11"/>
  <c r="E308" i="11"/>
  <c r="G308" i="11"/>
  <c r="E309" i="11"/>
  <c r="G309" i="11"/>
  <c r="E310" i="11"/>
  <c r="G310" i="11"/>
  <c r="E311" i="11"/>
  <c r="G311" i="11"/>
  <c r="E312" i="11"/>
  <c r="G312" i="11"/>
  <c r="E313" i="11"/>
  <c r="G313" i="11"/>
  <c r="E314" i="11"/>
  <c r="G314" i="11"/>
  <c r="E315" i="11"/>
  <c r="G315" i="11"/>
  <c r="E316" i="11"/>
  <c r="G316" i="11"/>
  <c r="E317" i="11"/>
  <c r="G317" i="11"/>
  <c r="E318" i="11"/>
  <c r="G318" i="11"/>
  <c r="E319" i="11"/>
  <c r="G319" i="11"/>
  <c r="E320" i="11"/>
  <c r="G320" i="11"/>
  <c r="E321" i="11"/>
  <c r="G321" i="11"/>
  <c r="E322" i="11"/>
  <c r="G322" i="11"/>
  <c r="E323" i="11"/>
  <c r="G323" i="11"/>
  <c r="E324" i="11"/>
  <c r="G324" i="11"/>
  <c r="E325" i="11"/>
  <c r="G325" i="11"/>
  <c r="E326" i="11"/>
  <c r="G326" i="11"/>
  <c r="E327" i="11"/>
  <c r="G327" i="11"/>
  <c r="E328" i="11"/>
  <c r="G328" i="11"/>
  <c r="E329" i="11"/>
  <c r="G329" i="11"/>
  <c r="E330" i="11"/>
  <c r="G330" i="11"/>
  <c r="E331" i="11"/>
  <c r="G331" i="11"/>
  <c r="E332" i="11"/>
  <c r="G332" i="11"/>
  <c r="E333" i="11"/>
  <c r="G333" i="11"/>
  <c r="E334" i="11"/>
  <c r="G334" i="11"/>
  <c r="E335" i="11"/>
  <c r="G335" i="11"/>
  <c r="E336" i="11"/>
  <c r="G336" i="11"/>
  <c r="E337" i="11"/>
  <c r="G337" i="11"/>
  <c r="E338" i="11"/>
  <c r="G338" i="11"/>
  <c r="E339" i="11"/>
  <c r="G339" i="11"/>
  <c r="E340" i="11"/>
  <c r="G340" i="11"/>
  <c r="E341" i="11"/>
  <c r="G341" i="11"/>
  <c r="E342" i="11"/>
  <c r="G342" i="11"/>
  <c r="E343" i="11"/>
  <c r="G343" i="11"/>
  <c r="E344" i="11"/>
  <c r="G344" i="11"/>
  <c r="E345" i="11"/>
  <c r="G345" i="11"/>
  <c r="E346" i="11"/>
  <c r="G346" i="11"/>
  <c r="E347" i="11"/>
  <c r="G347" i="11"/>
  <c r="E348" i="11"/>
  <c r="G348" i="11"/>
  <c r="E349" i="11"/>
  <c r="G349" i="11"/>
  <c r="E350" i="11"/>
  <c r="G350" i="11"/>
  <c r="E351" i="11"/>
  <c r="G351" i="11"/>
  <c r="E352" i="11"/>
  <c r="G352" i="11"/>
  <c r="E353" i="11"/>
  <c r="G353" i="11"/>
  <c r="E354" i="11"/>
  <c r="G354" i="11"/>
  <c r="E355" i="11"/>
  <c r="G355" i="11"/>
  <c r="E356" i="11"/>
  <c r="G356" i="11"/>
  <c r="E357" i="11"/>
  <c r="G357" i="11"/>
  <c r="E358" i="11"/>
  <c r="G358" i="11"/>
  <c r="E359" i="11"/>
  <c r="G359" i="11"/>
  <c r="E360" i="11"/>
  <c r="G360" i="11"/>
  <c r="E361" i="11"/>
  <c r="G361" i="11"/>
  <c r="E362" i="11"/>
  <c r="G362" i="11"/>
  <c r="E363" i="11"/>
  <c r="G363" i="11"/>
  <c r="E364" i="11"/>
  <c r="G364" i="11"/>
  <c r="E365" i="11"/>
  <c r="G365" i="11"/>
  <c r="E366" i="11"/>
  <c r="G366" i="11"/>
  <c r="E367" i="11"/>
  <c r="G367" i="11"/>
  <c r="E368" i="11"/>
  <c r="G368" i="11"/>
  <c r="E369" i="11"/>
  <c r="G369" i="11"/>
  <c r="E370" i="11"/>
  <c r="G370" i="11"/>
  <c r="E371" i="11"/>
  <c r="G371" i="11"/>
  <c r="E372" i="11"/>
  <c r="G372" i="11"/>
  <c r="E373" i="11"/>
  <c r="G373" i="11"/>
  <c r="E374" i="11"/>
  <c r="G374" i="11"/>
  <c r="E375" i="11"/>
  <c r="G375" i="11"/>
  <c r="E376" i="11"/>
  <c r="G376" i="11"/>
  <c r="E377" i="11"/>
  <c r="G377" i="11"/>
  <c r="E378" i="11"/>
  <c r="G378" i="11"/>
  <c r="E379" i="11"/>
  <c r="G379" i="11"/>
  <c r="E380" i="11"/>
  <c r="G380" i="11"/>
  <c r="E381" i="11"/>
  <c r="G381" i="11"/>
  <c r="E382" i="11"/>
  <c r="G382" i="11"/>
  <c r="E383" i="11"/>
  <c r="G383" i="11"/>
  <c r="E384" i="11"/>
  <c r="G384" i="11"/>
  <c r="E385" i="11"/>
  <c r="G385" i="11"/>
  <c r="E386" i="11"/>
  <c r="G386" i="11"/>
  <c r="E387" i="11"/>
  <c r="G387" i="11"/>
  <c r="E388" i="11"/>
  <c r="G388" i="11"/>
  <c r="E389" i="11"/>
  <c r="G389" i="11"/>
  <c r="E390" i="11"/>
  <c r="G390" i="11"/>
  <c r="E391" i="11"/>
  <c r="G391" i="11"/>
  <c r="E392" i="11"/>
  <c r="G392" i="11"/>
  <c r="E393" i="11"/>
  <c r="G393" i="11"/>
  <c r="E394" i="11"/>
  <c r="G394" i="11"/>
  <c r="E395" i="11"/>
  <c r="G395" i="11"/>
  <c r="E396" i="11"/>
  <c r="G396" i="11"/>
  <c r="E397" i="11"/>
  <c r="G397" i="11"/>
  <c r="E398" i="11"/>
  <c r="G398" i="11"/>
  <c r="E399" i="11"/>
  <c r="G399" i="11"/>
  <c r="E400" i="11"/>
  <c r="G400" i="11"/>
  <c r="E401" i="11"/>
  <c r="G401" i="11"/>
  <c r="E402" i="11"/>
  <c r="G402" i="11"/>
  <c r="E403" i="11"/>
  <c r="G403" i="11"/>
  <c r="E404" i="11"/>
  <c r="G404" i="11"/>
  <c r="E405" i="11"/>
  <c r="G405" i="11"/>
  <c r="E406" i="11"/>
  <c r="G406" i="11"/>
  <c r="E407" i="11"/>
  <c r="G407" i="11"/>
  <c r="E408" i="11"/>
  <c r="G408" i="11"/>
  <c r="E409" i="11"/>
  <c r="G409" i="11"/>
  <c r="E410" i="11"/>
  <c r="G410" i="11"/>
  <c r="E411" i="11"/>
  <c r="G411" i="11"/>
  <c r="E412" i="11"/>
  <c r="G412" i="11"/>
  <c r="E413" i="11"/>
  <c r="G413" i="11"/>
  <c r="E414" i="11"/>
  <c r="G414" i="11"/>
  <c r="E415" i="11"/>
  <c r="G415" i="11"/>
  <c r="E416" i="11"/>
  <c r="G416" i="11"/>
  <c r="E417" i="11"/>
  <c r="G417" i="11"/>
  <c r="E418" i="11"/>
  <c r="G418" i="11"/>
  <c r="E419" i="11"/>
  <c r="G419" i="11"/>
  <c r="E420" i="11"/>
  <c r="G420" i="11"/>
  <c r="E421" i="11"/>
  <c r="G421" i="11"/>
  <c r="E422" i="11"/>
  <c r="G422" i="11"/>
  <c r="E423" i="11"/>
  <c r="G423" i="11"/>
  <c r="E424" i="11"/>
  <c r="G424" i="11"/>
  <c r="E425" i="11"/>
  <c r="G425" i="11"/>
  <c r="E426" i="11"/>
  <c r="G426" i="11"/>
  <c r="E427" i="11"/>
  <c r="G427" i="11"/>
  <c r="E428" i="11"/>
  <c r="G428" i="11"/>
  <c r="E429" i="11"/>
  <c r="G429" i="11"/>
  <c r="E430" i="11"/>
  <c r="G430" i="11"/>
  <c r="E431" i="11"/>
  <c r="G431" i="11"/>
  <c r="E432" i="11"/>
  <c r="G432" i="11"/>
  <c r="E433" i="11"/>
  <c r="G433" i="11"/>
  <c r="E434" i="11"/>
  <c r="G434" i="11"/>
  <c r="E435" i="11"/>
  <c r="G435" i="11"/>
  <c r="E436" i="11"/>
  <c r="G436" i="11"/>
  <c r="E437" i="11"/>
  <c r="G437" i="11"/>
  <c r="E438" i="11"/>
  <c r="G438" i="11"/>
  <c r="E439" i="11"/>
  <c r="G439" i="11"/>
  <c r="E440" i="11"/>
  <c r="G440" i="11"/>
  <c r="E441" i="11"/>
  <c r="G441" i="11"/>
  <c r="E442" i="11"/>
  <c r="G442" i="11"/>
  <c r="E443" i="11"/>
  <c r="G443" i="11"/>
  <c r="E444" i="11"/>
  <c r="G444" i="11"/>
  <c r="E445" i="11"/>
  <c r="G445" i="11"/>
  <c r="E446" i="11"/>
  <c r="G446" i="11"/>
  <c r="E447" i="11"/>
  <c r="G447" i="11"/>
  <c r="E448" i="11"/>
  <c r="G448" i="11"/>
  <c r="E449" i="11"/>
  <c r="G449" i="11"/>
  <c r="E450" i="11"/>
  <c r="G450" i="11"/>
  <c r="E451" i="11"/>
  <c r="G451" i="11"/>
  <c r="E452" i="11"/>
  <c r="G452" i="11"/>
  <c r="E453" i="11"/>
  <c r="G453" i="11"/>
  <c r="E454" i="11"/>
  <c r="G454" i="11"/>
  <c r="E455" i="11"/>
  <c r="G455" i="11"/>
  <c r="E456" i="11"/>
  <c r="G456" i="11"/>
  <c r="E457" i="11"/>
  <c r="G457" i="11"/>
  <c r="E458" i="11"/>
  <c r="G458" i="11"/>
  <c r="E459" i="11"/>
  <c r="G459" i="11"/>
  <c r="E460" i="11"/>
  <c r="G460" i="11"/>
  <c r="E461" i="11"/>
  <c r="G461" i="11"/>
  <c r="E462" i="11"/>
  <c r="G462" i="11"/>
  <c r="E463" i="11"/>
  <c r="G463" i="11"/>
  <c r="E464" i="11"/>
  <c r="G464" i="11"/>
  <c r="E465" i="11"/>
  <c r="G465" i="11"/>
  <c r="E466" i="11"/>
  <c r="G466" i="11"/>
  <c r="E467" i="11"/>
  <c r="G467" i="11"/>
  <c r="E468" i="11"/>
  <c r="G468" i="11"/>
  <c r="E469" i="11"/>
  <c r="G469" i="11"/>
  <c r="E470" i="11"/>
  <c r="G470" i="11"/>
  <c r="E471" i="11"/>
  <c r="G471" i="11"/>
  <c r="E472" i="11"/>
  <c r="G472" i="11"/>
  <c r="E473" i="11"/>
  <c r="G473" i="11"/>
  <c r="E474" i="11"/>
  <c r="G474" i="11"/>
  <c r="E475" i="11"/>
  <c r="G475" i="11"/>
  <c r="E476" i="11"/>
  <c r="G476" i="11"/>
  <c r="E477" i="11"/>
  <c r="G477" i="11"/>
  <c r="E478" i="11"/>
  <c r="G478" i="11"/>
  <c r="E479" i="11"/>
  <c r="G479" i="11"/>
  <c r="E480" i="11"/>
  <c r="G480" i="11"/>
  <c r="E481" i="11"/>
  <c r="G481" i="11"/>
  <c r="E482" i="11"/>
  <c r="G482" i="11"/>
  <c r="E483" i="11"/>
  <c r="G483" i="11"/>
  <c r="E484" i="11"/>
  <c r="G484" i="11"/>
  <c r="E485" i="11"/>
  <c r="G485" i="11"/>
  <c r="E486" i="11"/>
  <c r="G486" i="11"/>
  <c r="E487" i="11"/>
  <c r="G487" i="11"/>
  <c r="E488" i="11"/>
  <c r="G488" i="11"/>
  <c r="E489" i="11"/>
  <c r="G489" i="11"/>
  <c r="E490" i="11"/>
  <c r="G490" i="11"/>
  <c r="E491" i="11"/>
  <c r="G491" i="11"/>
  <c r="E492" i="11"/>
  <c r="G492" i="11"/>
  <c r="E493" i="11"/>
  <c r="G493" i="11"/>
  <c r="E494" i="11"/>
  <c r="G494" i="11"/>
  <c r="E495" i="11"/>
  <c r="G495" i="11"/>
  <c r="E496" i="11"/>
  <c r="G496" i="11"/>
  <c r="E497" i="11"/>
  <c r="G497" i="11"/>
  <c r="E498" i="11"/>
  <c r="G498" i="11"/>
  <c r="E499" i="11"/>
  <c r="G499" i="11"/>
  <c r="E500" i="11"/>
  <c r="G500" i="11"/>
  <c r="E501" i="11"/>
  <c r="G501" i="11"/>
  <c r="E502" i="11"/>
  <c r="G502" i="11"/>
  <c r="E503" i="11"/>
  <c r="G503" i="11"/>
  <c r="E504" i="11"/>
  <c r="G504" i="11"/>
  <c r="E505" i="11"/>
  <c r="G505" i="11"/>
  <c r="E506" i="11"/>
  <c r="G506" i="11"/>
  <c r="E507" i="11"/>
  <c r="G507" i="11"/>
  <c r="E508" i="11"/>
  <c r="G508" i="11"/>
  <c r="E509" i="11"/>
  <c r="G509" i="11"/>
  <c r="E510" i="11"/>
  <c r="G510" i="11"/>
  <c r="E511" i="11"/>
  <c r="G511" i="11"/>
  <c r="E512" i="11"/>
  <c r="G512" i="11"/>
  <c r="E513" i="11"/>
  <c r="G513" i="11"/>
  <c r="E514" i="11"/>
  <c r="G514" i="11"/>
  <c r="E515" i="11"/>
  <c r="G515" i="11"/>
  <c r="E516" i="11"/>
  <c r="G516" i="11"/>
  <c r="E517" i="11"/>
  <c r="G517" i="11"/>
  <c r="E518" i="11"/>
  <c r="G518" i="11"/>
  <c r="E519" i="11"/>
  <c r="G519" i="11"/>
  <c r="E520" i="11"/>
  <c r="G520" i="11"/>
  <c r="E521" i="11"/>
  <c r="G521" i="11"/>
  <c r="E522" i="11"/>
  <c r="G522" i="11"/>
  <c r="E523" i="11"/>
  <c r="G523" i="11"/>
  <c r="E524" i="11"/>
  <c r="G524" i="11"/>
  <c r="E525" i="11"/>
  <c r="G525" i="11"/>
  <c r="E526" i="11"/>
  <c r="G526" i="11"/>
  <c r="E527" i="11"/>
  <c r="G527" i="11"/>
  <c r="E528" i="11"/>
  <c r="G528" i="11"/>
  <c r="E529" i="11"/>
  <c r="G529" i="11"/>
  <c r="E530" i="11"/>
  <c r="G530" i="11"/>
  <c r="E531" i="11"/>
  <c r="G531" i="11"/>
  <c r="E532" i="11"/>
  <c r="G532" i="11"/>
  <c r="E533" i="11"/>
  <c r="G533" i="11"/>
  <c r="E534" i="11"/>
  <c r="G534" i="11"/>
  <c r="E535" i="11"/>
  <c r="G535" i="11"/>
  <c r="E536" i="11"/>
  <c r="G536" i="11"/>
  <c r="E537" i="11"/>
  <c r="G537" i="11"/>
  <c r="E538" i="11"/>
  <c r="G538" i="11"/>
  <c r="E539" i="11"/>
  <c r="G539" i="11"/>
  <c r="E540" i="11"/>
  <c r="G540" i="11"/>
  <c r="E541" i="11"/>
  <c r="G541" i="11"/>
  <c r="E542" i="11"/>
  <c r="G542" i="11"/>
  <c r="E543" i="11"/>
  <c r="G543" i="11"/>
  <c r="E544" i="11"/>
  <c r="G544" i="11"/>
  <c r="E545" i="11"/>
  <c r="G545" i="11"/>
  <c r="E546" i="11"/>
  <c r="G546" i="11"/>
  <c r="E547" i="11"/>
  <c r="G547" i="11"/>
  <c r="E548" i="11"/>
  <c r="G548" i="11"/>
  <c r="E549" i="11"/>
  <c r="G549" i="11"/>
  <c r="E550" i="11"/>
  <c r="G550" i="11"/>
  <c r="E551" i="11"/>
  <c r="G551" i="11"/>
  <c r="E552" i="11"/>
  <c r="G552" i="11"/>
  <c r="E553" i="11"/>
  <c r="G553" i="11"/>
  <c r="E554" i="11"/>
  <c r="G554" i="11"/>
  <c r="E555" i="11"/>
  <c r="G555" i="11"/>
  <c r="E556" i="11"/>
  <c r="G556" i="11"/>
  <c r="E557" i="11"/>
  <c r="G557" i="11"/>
  <c r="E558" i="11"/>
  <c r="G558" i="11"/>
  <c r="E559" i="11"/>
  <c r="G559" i="11"/>
  <c r="E560" i="11"/>
  <c r="G560" i="11"/>
  <c r="E561" i="11"/>
  <c r="G561" i="11"/>
  <c r="E562" i="11"/>
  <c r="G562" i="11"/>
  <c r="E563" i="11"/>
  <c r="G563" i="11"/>
  <c r="E564" i="11"/>
  <c r="G564" i="11"/>
  <c r="E565" i="11"/>
  <c r="G565" i="11"/>
  <c r="E566" i="11"/>
  <c r="G566" i="11"/>
  <c r="E567" i="11"/>
  <c r="G567" i="11"/>
  <c r="E568" i="11"/>
  <c r="G568" i="11"/>
  <c r="E569" i="11"/>
  <c r="G569" i="11"/>
  <c r="E570" i="11"/>
  <c r="G570" i="11"/>
  <c r="E571" i="11"/>
  <c r="G571" i="11"/>
  <c r="E572" i="11"/>
  <c r="G572" i="11"/>
  <c r="E573" i="11"/>
  <c r="G573" i="11"/>
  <c r="E574" i="11"/>
  <c r="G574" i="11"/>
  <c r="E575" i="11"/>
  <c r="G575" i="11"/>
  <c r="E576" i="11"/>
  <c r="G576" i="11"/>
  <c r="E577" i="11"/>
  <c r="G577" i="11"/>
  <c r="E578" i="11"/>
  <c r="G578" i="11"/>
  <c r="E579" i="11"/>
  <c r="G579" i="11"/>
  <c r="E580" i="11"/>
  <c r="G580" i="11"/>
  <c r="E581" i="11"/>
  <c r="G581" i="11"/>
  <c r="E582" i="11"/>
  <c r="G582" i="11"/>
  <c r="E583" i="11"/>
  <c r="G583" i="11"/>
  <c r="E584" i="11"/>
  <c r="G584" i="11"/>
  <c r="E585" i="11"/>
  <c r="G585" i="11"/>
  <c r="E586" i="11"/>
  <c r="G586" i="11"/>
  <c r="E587" i="11"/>
  <c r="G587" i="11"/>
  <c r="E588" i="11"/>
  <c r="G588" i="11"/>
  <c r="E589" i="11"/>
  <c r="G589" i="11"/>
  <c r="E590" i="11"/>
  <c r="G590" i="11"/>
  <c r="E591" i="11"/>
  <c r="G591" i="11"/>
  <c r="E592" i="11"/>
  <c r="G592" i="11"/>
  <c r="E593" i="11"/>
  <c r="G593" i="11"/>
  <c r="E594" i="11"/>
  <c r="G594" i="11"/>
  <c r="E595" i="11"/>
  <c r="G595" i="11"/>
  <c r="E596" i="11"/>
  <c r="G596" i="11"/>
  <c r="E597" i="11"/>
  <c r="G597" i="11"/>
  <c r="E598" i="11"/>
  <c r="G598" i="11"/>
  <c r="E599" i="11"/>
  <c r="G599" i="11"/>
  <c r="E600" i="11"/>
  <c r="G600" i="11"/>
  <c r="E601" i="11"/>
  <c r="G601" i="11"/>
  <c r="E602" i="11"/>
  <c r="G602" i="11"/>
  <c r="E603" i="11"/>
  <c r="G603" i="11"/>
  <c r="E604" i="11"/>
  <c r="G604" i="11"/>
  <c r="E605" i="11"/>
  <c r="G605" i="11"/>
  <c r="E606" i="11"/>
  <c r="G606" i="11"/>
  <c r="E607" i="11"/>
  <c r="G607" i="11"/>
  <c r="E608" i="11"/>
  <c r="G608" i="11"/>
  <c r="E609" i="11"/>
  <c r="G609" i="11"/>
  <c r="E610" i="11"/>
  <c r="G610" i="11"/>
  <c r="E611" i="11"/>
  <c r="G611" i="11"/>
  <c r="E612" i="11"/>
  <c r="G612" i="11"/>
  <c r="E613" i="11"/>
  <c r="G613" i="11"/>
  <c r="E614" i="11"/>
  <c r="G614" i="11"/>
  <c r="E615" i="11"/>
  <c r="G615" i="11"/>
  <c r="E616" i="11"/>
  <c r="G616" i="11"/>
  <c r="E617" i="11"/>
  <c r="G617" i="11"/>
  <c r="E618" i="11"/>
  <c r="G618" i="11"/>
  <c r="E619" i="11"/>
  <c r="G619" i="11"/>
  <c r="E620" i="11"/>
  <c r="G620" i="11"/>
  <c r="E621" i="11"/>
  <c r="G621" i="11"/>
  <c r="E622" i="11"/>
  <c r="G622" i="11"/>
  <c r="E623" i="11"/>
  <c r="G623" i="11"/>
  <c r="E624" i="11"/>
  <c r="G624" i="11"/>
  <c r="E625" i="11"/>
  <c r="G625" i="11"/>
  <c r="E626" i="11"/>
  <c r="G626" i="11"/>
  <c r="E627" i="11"/>
  <c r="G627" i="11"/>
  <c r="E628" i="11"/>
  <c r="G628" i="11"/>
  <c r="E629" i="11"/>
  <c r="G629" i="11"/>
  <c r="E630" i="11"/>
  <c r="G630" i="11"/>
  <c r="E631" i="11"/>
  <c r="G631" i="11"/>
  <c r="E632" i="11"/>
  <c r="G632" i="11"/>
  <c r="E633" i="11"/>
  <c r="G633" i="11"/>
  <c r="E634" i="11"/>
  <c r="G634" i="11"/>
  <c r="E635" i="11"/>
  <c r="G635" i="11"/>
  <c r="E636" i="11"/>
  <c r="G636" i="11"/>
  <c r="E637" i="11"/>
  <c r="G637" i="11"/>
  <c r="E638" i="11"/>
  <c r="G638" i="11"/>
  <c r="E639" i="11"/>
  <c r="G639" i="11"/>
  <c r="E640" i="11"/>
  <c r="G640" i="11"/>
  <c r="E641" i="11"/>
  <c r="G641" i="11"/>
  <c r="E642" i="11"/>
  <c r="G642" i="11"/>
  <c r="E643" i="11"/>
  <c r="G643" i="11"/>
  <c r="E644" i="11"/>
  <c r="G644" i="11"/>
  <c r="E645" i="11"/>
  <c r="G645" i="11"/>
  <c r="E646" i="11"/>
  <c r="G646" i="11"/>
  <c r="E647" i="11"/>
  <c r="G647" i="11"/>
  <c r="E648" i="11"/>
  <c r="G648" i="11"/>
  <c r="E649" i="11"/>
  <c r="G649" i="11"/>
  <c r="E650" i="11"/>
  <c r="G650" i="11"/>
  <c r="E651" i="11"/>
  <c r="G651" i="11"/>
  <c r="E652" i="11"/>
  <c r="G652" i="11"/>
  <c r="E653" i="11"/>
  <c r="G653" i="11"/>
  <c r="E654" i="11"/>
  <c r="G654" i="11"/>
  <c r="E655" i="11"/>
  <c r="G655" i="11"/>
  <c r="E656" i="11"/>
  <c r="G656" i="11"/>
  <c r="E657" i="11"/>
  <c r="G657" i="11"/>
  <c r="E658" i="11"/>
  <c r="G658" i="11"/>
  <c r="E659" i="11"/>
  <c r="G659" i="11"/>
  <c r="E660" i="11"/>
  <c r="G660" i="11"/>
  <c r="E661" i="11"/>
  <c r="G661" i="11"/>
  <c r="E662" i="11"/>
  <c r="G662" i="11"/>
  <c r="E663" i="11"/>
  <c r="G663" i="11"/>
  <c r="E664" i="11"/>
  <c r="G664" i="11"/>
  <c r="E665" i="11"/>
  <c r="G665" i="11"/>
  <c r="E666" i="11"/>
  <c r="G666" i="11"/>
  <c r="E667" i="11"/>
  <c r="G667" i="11"/>
  <c r="E668" i="11"/>
  <c r="G668" i="11"/>
  <c r="E669" i="11"/>
  <c r="G669" i="11"/>
  <c r="E670" i="11"/>
  <c r="G670" i="11"/>
  <c r="E671" i="11"/>
  <c r="G671" i="11"/>
  <c r="E672" i="11"/>
  <c r="G672" i="11"/>
  <c r="E673" i="11"/>
  <c r="G673" i="11"/>
  <c r="E674" i="11"/>
  <c r="G674" i="11"/>
  <c r="E675" i="11"/>
  <c r="G675" i="11"/>
  <c r="E676" i="11"/>
  <c r="G676" i="11"/>
  <c r="E677" i="11"/>
  <c r="G677" i="11"/>
  <c r="E678" i="11"/>
  <c r="G678" i="11"/>
  <c r="E679" i="11"/>
  <c r="G679" i="11"/>
  <c r="E680" i="11"/>
  <c r="G680" i="11"/>
  <c r="E681" i="11"/>
  <c r="G681" i="11"/>
  <c r="E682" i="11"/>
  <c r="G682" i="11"/>
  <c r="E683" i="11"/>
  <c r="G683" i="11"/>
  <c r="E684" i="11"/>
  <c r="G684" i="11"/>
  <c r="E685" i="11"/>
  <c r="G685" i="11"/>
  <c r="E686" i="11"/>
  <c r="G686" i="11"/>
  <c r="E687" i="11"/>
  <c r="G687" i="11"/>
  <c r="E688" i="11"/>
  <c r="G688" i="11"/>
  <c r="E689" i="11"/>
  <c r="G689" i="11"/>
  <c r="E690" i="11"/>
  <c r="G690" i="11"/>
  <c r="E691" i="11"/>
  <c r="G691" i="11"/>
  <c r="E692" i="11"/>
  <c r="G692" i="11"/>
  <c r="E693" i="11"/>
  <c r="G693" i="11"/>
  <c r="E694" i="11"/>
  <c r="G694" i="11"/>
  <c r="E695" i="11"/>
  <c r="G695" i="11"/>
  <c r="E696" i="11"/>
  <c r="G696" i="11"/>
  <c r="E697" i="11"/>
  <c r="G697" i="11"/>
  <c r="E698" i="11"/>
  <c r="G698" i="11"/>
  <c r="E699" i="11"/>
  <c r="G699" i="11"/>
  <c r="E700" i="11"/>
  <c r="G700" i="11"/>
  <c r="E701" i="11"/>
  <c r="G701" i="11"/>
  <c r="E702" i="11"/>
  <c r="G702" i="11"/>
  <c r="E703" i="11"/>
  <c r="G703" i="11"/>
  <c r="E704" i="11"/>
  <c r="G704" i="11"/>
  <c r="E705" i="11"/>
  <c r="G705" i="11"/>
  <c r="E706" i="11"/>
  <c r="G706" i="11"/>
  <c r="E707" i="11"/>
  <c r="G707" i="11"/>
  <c r="E708" i="11"/>
  <c r="G708" i="11"/>
  <c r="E709" i="11"/>
  <c r="G709" i="11"/>
  <c r="E710" i="11"/>
  <c r="G710" i="11"/>
  <c r="E711" i="11"/>
  <c r="G711" i="11"/>
  <c r="E712" i="11"/>
  <c r="G712" i="11"/>
  <c r="E713" i="11"/>
  <c r="G713" i="11"/>
  <c r="E714" i="11"/>
  <c r="G714" i="11"/>
  <c r="E715" i="11"/>
  <c r="G715" i="11"/>
  <c r="E716" i="11"/>
  <c r="G716" i="11"/>
  <c r="E717" i="11"/>
  <c r="G717" i="11"/>
  <c r="E718" i="11"/>
  <c r="G718" i="11"/>
  <c r="E719" i="11"/>
  <c r="G719" i="11"/>
  <c r="E720" i="11"/>
  <c r="G720" i="11"/>
  <c r="E721" i="11"/>
  <c r="G721" i="11"/>
  <c r="E722" i="11"/>
  <c r="G722" i="11"/>
  <c r="E723" i="11"/>
  <c r="G723" i="11"/>
  <c r="E724" i="11"/>
  <c r="G724" i="11"/>
  <c r="E725" i="11"/>
  <c r="G725" i="11"/>
  <c r="E726" i="11"/>
  <c r="G726" i="11"/>
  <c r="E727" i="11"/>
  <c r="G727" i="11"/>
  <c r="E728" i="11"/>
  <c r="G728" i="11"/>
  <c r="E729" i="11"/>
  <c r="G729" i="11"/>
  <c r="E730" i="11"/>
  <c r="G730" i="11"/>
  <c r="E731" i="11"/>
  <c r="G731" i="11"/>
  <c r="E732" i="11"/>
  <c r="G732" i="11"/>
  <c r="E733" i="11"/>
  <c r="G733" i="11"/>
  <c r="E734" i="11"/>
  <c r="G734" i="11"/>
  <c r="E735" i="11"/>
  <c r="G735" i="11"/>
  <c r="E736" i="11"/>
  <c r="G736" i="11"/>
  <c r="E737" i="11"/>
  <c r="G737" i="11"/>
  <c r="E738" i="11"/>
  <c r="G738" i="11"/>
  <c r="E739" i="11"/>
  <c r="G739" i="11"/>
  <c r="E740" i="11"/>
  <c r="G740" i="11"/>
  <c r="E741" i="11"/>
  <c r="G741" i="11"/>
  <c r="E742" i="11"/>
  <c r="G742" i="11"/>
  <c r="E743" i="11"/>
  <c r="G743" i="11"/>
  <c r="E744" i="11"/>
  <c r="G744" i="11"/>
  <c r="E745" i="11"/>
  <c r="G745" i="11"/>
  <c r="E746" i="11"/>
  <c r="G746" i="11"/>
  <c r="E747" i="11"/>
  <c r="G747" i="11"/>
  <c r="E748" i="11"/>
  <c r="G748" i="11"/>
  <c r="E749" i="11"/>
  <c r="G749" i="11"/>
  <c r="E750" i="11"/>
  <c r="G750" i="11"/>
  <c r="E751" i="11"/>
  <c r="G751" i="11"/>
  <c r="E752" i="11"/>
  <c r="G752" i="11"/>
  <c r="E753" i="11"/>
  <c r="G753" i="11"/>
  <c r="E754" i="11"/>
  <c r="G754" i="11"/>
  <c r="E755" i="11"/>
  <c r="G755" i="11"/>
  <c r="E756" i="11"/>
  <c r="G756" i="11"/>
  <c r="E757" i="11"/>
  <c r="G757" i="11"/>
  <c r="E758" i="11"/>
  <c r="G758" i="11"/>
  <c r="E759" i="11"/>
  <c r="G759" i="11"/>
  <c r="E760" i="11"/>
  <c r="G760" i="11"/>
  <c r="E761" i="11"/>
  <c r="G761" i="11"/>
  <c r="E762" i="11"/>
  <c r="G762" i="11"/>
  <c r="E763" i="11"/>
  <c r="G763" i="11"/>
  <c r="E764" i="11"/>
  <c r="G764" i="11"/>
  <c r="E765" i="11"/>
  <c r="G765" i="11"/>
  <c r="E766" i="11"/>
  <c r="G766" i="11"/>
  <c r="E767" i="11"/>
  <c r="G767" i="11"/>
  <c r="E768" i="11"/>
  <c r="G768" i="11"/>
  <c r="E769" i="11"/>
  <c r="G769" i="11"/>
  <c r="E770" i="11"/>
  <c r="G770" i="11"/>
  <c r="E771" i="11"/>
  <c r="G771" i="11"/>
  <c r="E772" i="11"/>
  <c r="G772" i="11"/>
  <c r="E773" i="11"/>
  <c r="G773" i="11"/>
  <c r="E774" i="11"/>
  <c r="G774" i="11"/>
  <c r="E775" i="11"/>
  <c r="G775" i="11"/>
  <c r="E776" i="11"/>
  <c r="G776" i="11"/>
  <c r="E777" i="11"/>
  <c r="G777" i="11"/>
  <c r="E778" i="11"/>
  <c r="G778" i="11"/>
  <c r="E779" i="11"/>
  <c r="G779" i="11"/>
  <c r="E780" i="11"/>
  <c r="G780" i="11"/>
  <c r="E781" i="11"/>
  <c r="G781" i="11"/>
  <c r="E782" i="11"/>
  <c r="G782" i="11"/>
  <c r="E783" i="11"/>
  <c r="G783" i="11"/>
  <c r="E784" i="11"/>
  <c r="G784" i="11"/>
  <c r="E785" i="11"/>
  <c r="G785" i="11"/>
  <c r="E786" i="11"/>
  <c r="G786" i="11"/>
  <c r="E787" i="11"/>
  <c r="G787" i="11"/>
  <c r="E788" i="11"/>
  <c r="G788" i="11"/>
  <c r="E789" i="11"/>
  <c r="G789" i="11"/>
  <c r="E790" i="11"/>
  <c r="G790" i="11"/>
  <c r="E791" i="11"/>
  <c r="G791" i="11"/>
  <c r="E792" i="11"/>
  <c r="G792" i="11"/>
  <c r="E793" i="11"/>
  <c r="G793" i="11"/>
  <c r="E794" i="11"/>
  <c r="G794" i="11"/>
  <c r="E795" i="11"/>
  <c r="G795" i="11"/>
  <c r="E796" i="11"/>
  <c r="G796" i="11"/>
  <c r="E797" i="11"/>
  <c r="G797" i="11"/>
  <c r="E798" i="11"/>
  <c r="G798" i="11"/>
  <c r="E799" i="11"/>
  <c r="G799" i="11"/>
  <c r="E800" i="11"/>
  <c r="G800" i="11"/>
  <c r="E801" i="11"/>
  <c r="G801" i="11"/>
  <c r="E802" i="11"/>
  <c r="G802" i="11"/>
  <c r="E803" i="11"/>
  <c r="G803" i="11"/>
  <c r="E804" i="11"/>
  <c r="G804" i="11"/>
  <c r="E805" i="11"/>
  <c r="G805" i="11"/>
  <c r="E806" i="11"/>
  <c r="G806" i="11"/>
  <c r="E807" i="11"/>
  <c r="G807" i="11"/>
  <c r="E808" i="11"/>
  <c r="G808" i="11"/>
  <c r="E809" i="11"/>
  <c r="G809" i="11"/>
  <c r="E810" i="11"/>
  <c r="G810" i="11"/>
  <c r="E811" i="11"/>
  <c r="G811" i="11"/>
  <c r="E812" i="11"/>
  <c r="G812" i="11"/>
  <c r="E813" i="11"/>
  <c r="G813" i="11"/>
  <c r="E814" i="11"/>
  <c r="G814" i="11"/>
  <c r="E815" i="11"/>
  <c r="G815" i="11"/>
  <c r="E816" i="11"/>
  <c r="G816" i="11"/>
  <c r="E817" i="11"/>
  <c r="G817" i="11"/>
  <c r="E818" i="11"/>
  <c r="G818" i="11"/>
  <c r="E819" i="11"/>
  <c r="G819" i="11"/>
  <c r="E820" i="11"/>
  <c r="G820" i="11"/>
  <c r="E821" i="11"/>
  <c r="G821" i="11"/>
  <c r="E822" i="11"/>
  <c r="G822" i="11"/>
  <c r="E823" i="11"/>
  <c r="G823" i="11"/>
  <c r="E824" i="11"/>
  <c r="G824" i="11"/>
  <c r="E825" i="11"/>
  <c r="G825" i="11"/>
  <c r="E826" i="11"/>
  <c r="G826" i="11"/>
  <c r="E827" i="11"/>
  <c r="G827" i="11"/>
  <c r="E828" i="11"/>
  <c r="G828" i="11"/>
  <c r="E829" i="11"/>
  <c r="G829" i="11"/>
  <c r="E830" i="11"/>
  <c r="G830" i="11"/>
  <c r="E831" i="11"/>
  <c r="G831" i="11"/>
  <c r="E832" i="11"/>
  <c r="G832" i="11"/>
  <c r="E833" i="11"/>
  <c r="G833" i="11"/>
  <c r="E834" i="11"/>
  <c r="G834" i="11"/>
  <c r="E835" i="11"/>
  <c r="G835" i="11"/>
  <c r="E836" i="11"/>
  <c r="G836" i="11"/>
  <c r="E837" i="11"/>
  <c r="G837" i="11"/>
  <c r="E838" i="11"/>
  <c r="G838" i="11"/>
  <c r="E839" i="11"/>
  <c r="G839" i="11"/>
  <c r="E840" i="11"/>
  <c r="G840" i="11"/>
  <c r="E841" i="11"/>
  <c r="G841" i="11"/>
  <c r="E842" i="11"/>
  <c r="G842" i="11"/>
  <c r="E843" i="11"/>
  <c r="G843" i="11"/>
  <c r="E844" i="11"/>
  <c r="G844" i="11"/>
  <c r="E845" i="11"/>
  <c r="G845" i="11"/>
  <c r="E846" i="11"/>
  <c r="G846" i="11"/>
  <c r="E847" i="11"/>
  <c r="G847" i="11"/>
  <c r="E848" i="11"/>
  <c r="G848" i="11"/>
  <c r="E849" i="11"/>
  <c r="G849" i="11"/>
  <c r="E850" i="11"/>
  <c r="G850" i="11"/>
  <c r="E851" i="11"/>
  <c r="G851" i="11"/>
  <c r="E852" i="11"/>
  <c r="G852" i="11"/>
  <c r="E853" i="11"/>
  <c r="G853" i="11"/>
  <c r="E854" i="11"/>
  <c r="G854" i="11"/>
  <c r="E855" i="11"/>
  <c r="G855" i="11"/>
  <c r="E856" i="11"/>
  <c r="G856" i="11"/>
  <c r="E857" i="11"/>
  <c r="G857" i="11"/>
  <c r="E858" i="11"/>
  <c r="G858" i="11"/>
  <c r="E859" i="11"/>
  <c r="G859" i="11"/>
  <c r="E860" i="11"/>
  <c r="G860" i="11"/>
  <c r="E861" i="11"/>
  <c r="G861" i="11"/>
  <c r="E862" i="11"/>
  <c r="G862" i="11"/>
  <c r="E863" i="11"/>
  <c r="G863" i="11"/>
  <c r="E864" i="11"/>
  <c r="G864" i="11"/>
  <c r="E865" i="11"/>
  <c r="G865" i="11"/>
  <c r="E866" i="11"/>
  <c r="G866" i="11"/>
  <c r="E867" i="11"/>
  <c r="G867" i="11"/>
  <c r="E868" i="11"/>
  <c r="G868" i="11"/>
  <c r="E869" i="11"/>
  <c r="G869" i="11"/>
  <c r="E870" i="11"/>
  <c r="G870" i="11"/>
  <c r="E871" i="11"/>
  <c r="G871" i="11"/>
  <c r="E872" i="11"/>
  <c r="G872" i="11"/>
  <c r="E873" i="11"/>
  <c r="G873" i="11"/>
  <c r="E874" i="11"/>
  <c r="G874" i="11"/>
  <c r="E875" i="11"/>
  <c r="G875" i="11"/>
  <c r="E876" i="11"/>
  <c r="G876" i="11"/>
  <c r="E877" i="11"/>
  <c r="G877" i="11"/>
  <c r="E878" i="11"/>
  <c r="G878" i="11"/>
  <c r="E879" i="11"/>
  <c r="G879" i="11"/>
  <c r="E880" i="11"/>
  <c r="G880" i="11"/>
  <c r="E881" i="11"/>
  <c r="G881" i="11"/>
  <c r="E882" i="11"/>
  <c r="G882" i="11"/>
  <c r="E883" i="11"/>
  <c r="G883" i="11"/>
  <c r="E884" i="11"/>
  <c r="G884" i="11"/>
  <c r="E885" i="11"/>
  <c r="G885" i="11"/>
  <c r="E886" i="11"/>
  <c r="G886" i="11"/>
  <c r="E887" i="11"/>
  <c r="G887" i="11"/>
  <c r="E888" i="11"/>
  <c r="G888" i="11"/>
  <c r="E889" i="11"/>
  <c r="G889" i="11"/>
  <c r="E890" i="11"/>
  <c r="G890" i="11"/>
  <c r="E891" i="11"/>
  <c r="G891" i="11"/>
  <c r="E892" i="11"/>
  <c r="G892" i="11"/>
  <c r="E893" i="11"/>
  <c r="G893" i="11"/>
  <c r="E894" i="11"/>
  <c r="G894" i="11"/>
  <c r="E895" i="11"/>
  <c r="G895" i="11"/>
  <c r="E896" i="11"/>
  <c r="G896" i="11"/>
  <c r="E897" i="11"/>
  <c r="G897" i="11"/>
  <c r="E898" i="11"/>
  <c r="G898" i="11"/>
  <c r="E899" i="11"/>
  <c r="G899" i="11"/>
  <c r="E900" i="11"/>
  <c r="G900" i="11"/>
  <c r="E901" i="11"/>
  <c r="G901" i="11"/>
  <c r="E902" i="11"/>
  <c r="G902" i="11"/>
  <c r="E903" i="11"/>
  <c r="G903" i="11"/>
  <c r="E904" i="11"/>
  <c r="G904" i="11"/>
  <c r="E905" i="11"/>
  <c r="G905" i="11"/>
  <c r="E906" i="11"/>
  <c r="G906" i="11"/>
  <c r="E907" i="11"/>
  <c r="G907" i="11"/>
  <c r="E908" i="11"/>
  <c r="G908" i="11"/>
  <c r="E909" i="11"/>
  <c r="G909" i="11"/>
  <c r="E910" i="11"/>
  <c r="G910" i="11"/>
  <c r="E911" i="11"/>
  <c r="G911" i="11"/>
  <c r="E912" i="11"/>
  <c r="G912" i="11"/>
  <c r="E913" i="11"/>
  <c r="G913" i="11"/>
  <c r="E914" i="11"/>
  <c r="G914" i="11"/>
  <c r="E915" i="11"/>
  <c r="G915" i="11"/>
  <c r="E916" i="11"/>
  <c r="G916" i="11"/>
  <c r="E917" i="11"/>
  <c r="G917" i="11"/>
  <c r="E918" i="11"/>
  <c r="G918" i="11"/>
  <c r="E919" i="11"/>
  <c r="G919" i="11"/>
  <c r="E920" i="11"/>
  <c r="G920" i="11"/>
  <c r="E921" i="11"/>
  <c r="G921" i="11"/>
  <c r="E922" i="11"/>
  <c r="G922" i="11"/>
  <c r="E923" i="11"/>
  <c r="G923" i="11"/>
  <c r="E924" i="11"/>
  <c r="G924" i="11"/>
  <c r="E925" i="11"/>
  <c r="G925" i="11"/>
  <c r="E926" i="11"/>
  <c r="G926" i="11"/>
  <c r="E927" i="11"/>
  <c r="G927" i="11"/>
  <c r="E928" i="11"/>
  <c r="G928" i="11"/>
  <c r="E929" i="11"/>
  <c r="G929" i="11"/>
  <c r="E930" i="11"/>
  <c r="G930" i="11"/>
  <c r="E931" i="11"/>
  <c r="G931" i="11"/>
  <c r="E932" i="11"/>
  <c r="G932" i="11"/>
  <c r="E933" i="11"/>
  <c r="G933" i="11"/>
  <c r="E934" i="11"/>
  <c r="G934" i="11"/>
  <c r="E935" i="11"/>
  <c r="G935" i="11"/>
  <c r="E936" i="11"/>
  <c r="G936" i="11"/>
  <c r="E937" i="11"/>
  <c r="G937" i="11"/>
  <c r="E938" i="11"/>
  <c r="G938" i="11"/>
  <c r="E939" i="11"/>
  <c r="G939" i="11"/>
  <c r="E940" i="11"/>
  <c r="G940" i="11"/>
  <c r="E941" i="11"/>
  <c r="G941" i="11"/>
  <c r="E942" i="11"/>
  <c r="G942" i="11"/>
  <c r="E943" i="11"/>
  <c r="G943" i="11"/>
  <c r="E944" i="11"/>
  <c r="G944" i="11"/>
  <c r="E945" i="11"/>
  <c r="G945" i="11"/>
  <c r="E946" i="11"/>
  <c r="G946" i="11"/>
  <c r="E947" i="11"/>
  <c r="G947" i="11"/>
  <c r="E948" i="11"/>
  <c r="G948" i="11"/>
  <c r="E949" i="11"/>
  <c r="G949" i="11"/>
  <c r="E950" i="11"/>
  <c r="G950" i="11"/>
  <c r="E951" i="11"/>
  <c r="G951" i="11"/>
  <c r="E952" i="11"/>
  <c r="G952" i="11"/>
  <c r="E953" i="11"/>
  <c r="G953" i="11"/>
  <c r="E954" i="11"/>
  <c r="G954" i="11"/>
  <c r="E955" i="11"/>
  <c r="G955" i="11"/>
  <c r="E956" i="11"/>
  <c r="G956" i="11"/>
  <c r="E957" i="11"/>
  <c r="G957" i="11"/>
  <c r="E958" i="11"/>
  <c r="G958" i="11"/>
  <c r="E959" i="11"/>
  <c r="G959" i="11"/>
  <c r="E960" i="11"/>
  <c r="G960" i="11"/>
  <c r="E961" i="11"/>
  <c r="G961" i="11"/>
  <c r="E962" i="11"/>
  <c r="G962" i="11"/>
  <c r="E963" i="11"/>
  <c r="G963" i="11"/>
  <c r="E964" i="11"/>
  <c r="G964" i="11"/>
  <c r="E965" i="11"/>
  <c r="G965" i="11"/>
  <c r="E966" i="11"/>
  <c r="G966" i="11"/>
  <c r="E967" i="11"/>
  <c r="G967" i="11"/>
  <c r="E968" i="11"/>
  <c r="G968" i="11"/>
  <c r="E969" i="11"/>
  <c r="G969" i="11"/>
  <c r="E970" i="11"/>
  <c r="G970" i="11"/>
  <c r="E971" i="11"/>
  <c r="G971" i="11"/>
  <c r="E972" i="11"/>
  <c r="G972" i="11"/>
  <c r="E973" i="11"/>
  <c r="G973" i="11"/>
  <c r="E974" i="11"/>
  <c r="G974" i="11"/>
  <c r="E975" i="11"/>
  <c r="G975" i="11"/>
  <c r="E976" i="11"/>
  <c r="G976" i="11"/>
  <c r="E977" i="11"/>
  <c r="G977" i="11"/>
  <c r="E978" i="11"/>
  <c r="G978" i="11"/>
  <c r="E979" i="11"/>
  <c r="G979" i="11"/>
  <c r="E980" i="11"/>
  <c r="G980" i="11"/>
  <c r="E981" i="11"/>
  <c r="G981" i="11"/>
  <c r="E982" i="11"/>
  <c r="G982" i="11"/>
  <c r="E983" i="11"/>
  <c r="G983" i="11"/>
  <c r="E984" i="11"/>
  <c r="G984" i="11"/>
  <c r="E985" i="11"/>
  <c r="G985" i="11"/>
  <c r="E986" i="11"/>
  <c r="G986" i="11"/>
  <c r="E987" i="11"/>
  <c r="G987" i="11"/>
  <c r="E988" i="11"/>
  <c r="G988" i="11"/>
  <c r="E989" i="11"/>
  <c r="G989" i="11"/>
  <c r="E990" i="11"/>
  <c r="G990" i="11"/>
  <c r="E991" i="11"/>
  <c r="G991" i="11"/>
  <c r="E992" i="11"/>
  <c r="G992" i="11"/>
  <c r="E993" i="11"/>
  <c r="G993" i="11"/>
  <c r="E994" i="11"/>
  <c r="G994" i="11"/>
  <c r="E995" i="11"/>
  <c r="G995" i="11"/>
  <c r="E996" i="11"/>
  <c r="G996" i="11"/>
  <c r="E997" i="11"/>
  <c r="G997" i="11"/>
  <c r="E998" i="11"/>
  <c r="G998" i="11"/>
  <c r="E999" i="11"/>
  <c r="G999" i="11"/>
  <c r="E1000" i="11"/>
  <c r="G1000" i="11"/>
  <c r="E1001" i="11"/>
  <c r="G1001" i="11"/>
  <c r="E1002" i="11"/>
  <c r="G1002" i="11"/>
  <c r="E1003" i="11"/>
  <c r="G1003" i="11"/>
  <c r="E1004" i="11"/>
  <c r="G1004" i="11"/>
  <c r="E1005" i="11"/>
  <c r="G1005" i="11"/>
  <c r="E1006" i="11"/>
  <c r="G1006" i="11"/>
  <c r="E1007" i="11"/>
  <c r="G1007" i="11"/>
  <c r="E1008" i="11"/>
  <c r="G1008" i="11"/>
  <c r="E1009" i="11"/>
  <c r="G1009" i="11"/>
  <c r="E1010" i="11"/>
  <c r="G1010" i="11"/>
  <c r="E1011" i="11"/>
  <c r="G1011" i="11"/>
  <c r="E1012" i="11"/>
  <c r="G1012" i="11"/>
  <c r="E1013" i="11"/>
  <c r="G1013" i="11"/>
  <c r="E1014" i="11"/>
  <c r="G1014" i="11"/>
  <c r="E1015" i="11"/>
  <c r="G1015" i="11"/>
  <c r="E1016" i="11"/>
  <c r="G1016" i="11"/>
  <c r="E1017" i="11"/>
  <c r="G1017" i="11"/>
  <c r="E1018" i="11"/>
  <c r="G1018" i="11"/>
  <c r="E1019" i="11"/>
  <c r="G1019" i="11"/>
  <c r="E1020" i="11"/>
  <c r="G1020" i="11"/>
  <c r="E1021" i="11"/>
  <c r="G1021" i="11"/>
  <c r="E1022" i="11"/>
  <c r="G1022" i="11"/>
  <c r="E1023" i="11"/>
  <c r="G1023" i="11"/>
  <c r="E1024" i="11"/>
  <c r="G1024" i="11"/>
  <c r="E1025" i="11"/>
  <c r="G1025" i="11"/>
  <c r="E1026" i="11"/>
  <c r="G1026" i="11"/>
  <c r="E1027" i="11"/>
  <c r="G1027" i="11"/>
  <c r="E1028" i="11"/>
  <c r="G1028" i="11"/>
  <c r="E1029" i="11"/>
  <c r="G1029" i="11"/>
  <c r="E1030" i="11"/>
  <c r="G1030" i="11"/>
  <c r="E1031" i="11"/>
  <c r="G1031" i="11"/>
  <c r="E1032" i="11"/>
  <c r="G1032" i="11"/>
  <c r="E1033" i="11"/>
  <c r="G1033" i="11"/>
  <c r="E1034" i="11"/>
  <c r="G1034" i="11"/>
  <c r="E1035" i="11"/>
  <c r="G1035" i="11"/>
  <c r="E1036" i="11"/>
  <c r="G1036" i="11"/>
  <c r="E1037" i="11"/>
  <c r="G1037" i="11"/>
  <c r="E1038" i="11"/>
  <c r="G1038" i="11"/>
  <c r="E1039" i="11"/>
  <c r="G1039" i="11"/>
  <c r="E1040" i="11"/>
  <c r="G1040" i="11"/>
  <c r="E1041" i="11"/>
  <c r="G1041" i="11"/>
  <c r="E1042" i="11"/>
  <c r="G1042" i="11"/>
  <c r="E1043" i="11"/>
  <c r="G1043" i="11"/>
  <c r="E1044" i="11"/>
  <c r="G1044" i="11"/>
  <c r="E1045" i="11"/>
  <c r="G1045" i="11"/>
  <c r="E1046" i="11"/>
  <c r="G1046" i="11"/>
  <c r="E1047" i="11"/>
  <c r="G1047" i="11"/>
  <c r="E1048" i="11"/>
  <c r="G1048" i="11"/>
  <c r="E1049" i="11"/>
  <c r="G1049" i="11"/>
  <c r="E1050" i="11"/>
  <c r="G1050" i="11"/>
  <c r="E1051" i="11"/>
  <c r="G1051" i="11"/>
  <c r="E1052" i="11"/>
  <c r="G1052" i="11"/>
  <c r="E1053" i="11"/>
  <c r="G1053" i="11"/>
  <c r="E1054" i="11"/>
  <c r="G1054" i="11"/>
  <c r="E1055" i="11"/>
  <c r="G1055" i="11"/>
  <c r="E1056" i="11"/>
  <c r="G1056" i="11"/>
  <c r="E1057" i="11"/>
  <c r="G1057" i="11"/>
  <c r="E1058" i="11"/>
  <c r="G1058" i="11"/>
  <c r="E1059" i="11"/>
  <c r="G1059" i="11"/>
  <c r="E1060" i="11"/>
  <c r="G1060" i="11"/>
  <c r="E1061" i="11"/>
  <c r="G1061" i="11"/>
  <c r="E1062" i="11"/>
  <c r="G1062" i="11"/>
  <c r="E1063" i="11"/>
  <c r="G1063" i="11"/>
  <c r="E1064" i="11"/>
  <c r="G1064" i="11"/>
  <c r="E1065" i="11"/>
  <c r="G1065" i="11"/>
  <c r="E1066" i="11"/>
  <c r="G1066" i="11"/>
  <c r="E1067" i="11"/>
  <c r="G1067" i="11"/>
  <c r="E1068" i="11"/>
  <c r="G1068" i="11"/>
  <c r="E1069" i="11"/>
  <c r="G1069" i="11"/>
  <c r="E1070" i="11"/>
  <c r="G1070" i="11"/>
  <c r="E1071" i="11"/>
  <c r="G1071" i="11"/>
  <c r="E1072" i="11"/>
  <c r="G1072" i="11"/>
  <c r="E1073" i="11"/>
  <c r="G1073" i="11"/>
  <c r="E1074" i="11"/>
  <c r="G1074" i="11"/>
  <c r="E1075" i="11"/>
  <c r="G1075" i="11"/>
  <c r="E1076" i="11"/>
  <c r="G1076" i="11"/>
  <c r="E1077" i="11"/>
  <c r="G1077" i="11"/>
  <c r="E1078" i="11"/>
  <c r="G1078" i="11"/>
  <c r="E1079" i="11"/>
  <c r="G1079" i="11"/>
  <c r="E1080" i="11"/>
  <c r="G1080" i="11"/>
  <c r="E1081" i="11"/>
  <c r="G1081" i="11"/>
  <c r="E1082" i="11"/>
  <c r="G1082" i="11"/>
  <c r="E1083" i="11"/>
  <c r="G1083" i="11"/>
  <c r="E1084" i="11"/>
  <c r="G1084" i="11"/>
  <c r="E1085" i="11"/>
  <c r="G1085" i="11"/>
  <c r="E1086" i="11"/>
  <c r="G1086" i="11"/>
  <c r="E1087" i="11"/>
  <c r="G1087" i="11"/>
  <c r="E1088" i="11"/>
  <c r="G1088" i="11"/>
  <c r="E1089" i="11"/>
  <c r="G1089" i="11"/>
  <c r="E1090" i="11"/>
  <c r="G1090" i="11"/>
  <c r="E1091" i="11"/>
  <c r="G1091" i="11"/>
  <c r="E1092" i="11"/>
  <c r="G1092" i="11"/>
  <c r="E1093" i="11"/>
  <c r="G1093" i="11"/>
  <c r="E1094" i="11"/>
  <c r="G1094" i="11"/>
  <c r="E1095" i="11"/>
  <c r="G1095" i="11"/>
  <c r="E1096" i="11"/>
  <c r="G1096" i="11"/>
  <c r="E1097" i="11"/>
  <c r="G1097" i="11"/>
  <c r="E1098" i="11"/>
  <c r="G1098" i="11"/>
  <c r="E1099" i="11"/>
  <c r="G1099" i="11"/>
  <c r="E1100" i="11"/>
  <c r="G1100" i="11"/>
  <c r="E1101" i="11"/>
  <c r="G1101" i="11"/>
  <c r="E1102" i="11"/>
  <c r="G1102" i="11"/>
  <c r="E1103" i="11"/>
  <c r="G1103" i="11"/>
  <c r="E1104" i="11"/>
  <c r="G1104" i="11"/>
  <c r="E1105" i="11"/>
  <c r="G1105" i="11"/>
  <c r="E1106" i="11"/>
  <c r="G1106" i="11"/>
  <c r="E1107" i="11"/>
  <c r="G1107" i="11"/>
  <c r="E1108" i="11"/>
  <c r="G1108" i="11"/>
  <c r="E1109" i="11"/>
  <c r="G1109" i="11"/>
  <c r="E1110" i="11"/>
  <c r="G1110" i="11"/>
  <c r="E1111" i="11"/>
  <c r="G1111" i="11"/>
  <c r="E1112" i="11"/>
  <c r="G1112" i="11"/>
  <c r="E1113" i="11"/>
  <c r="G1113" i="11"/>
  <c r="E1114" i="11"/>
  <c r="G1114" i="11"/>
  <c r="E1115" i="11"/>
  <c r="G1115" i="11"/>
  <c r="E1116" i="11"/>
  <c r="G1116" i="11"/>
  <c r="E1117" i="11"/>
  <c r="G1117" i="11"/>
  <c r="E1118" i="11"/>
  <c r="G1118" i="11"/>
  <c r="E1119" i="11"/>
  <c r="G1119" i="11"/>
  <c r="E1120" i="11"/>
  <c r="G1120" i="11"/>
  <c r="E1121" i="11"/>
  <c r="G1121" i="11"/>
  <c r="E1122" i="11"/>
  <c r="G1122" i="11"/>
  <c r="E1123" i="11"/>
  <c r="G1123" i="11"/>
  <c r="E1124" i="11"/>
  <c r="G1124" i="11"/>
  <c r="E1125" i="11"/>
  <c r="G1125" i="11"/>
  <c r="E1126" i="11"/>
  <c r="G1126" i="11"/>
  <c r="E1127" i="11"/>
  <c r="G1127" i="11"/>
  <c r="E1128" i="11"/>
  <c r="G1128" i="11"/>
  <c r="E1129" i="11"/>
  <c r="G1129" i="11"/>
  <c r="E1130" i="11"/>
  <c r="G1130" i="11"/>
  <c r="E1131" i="11"/>
  <c r="G1131" i="11"/>
  <c r="E1132" i="11"/>
  <c r="G1132" i="11"/>
  <c r="E1133" i="11"/>
  <c r="G1133" i="11"/>
  <c r="E1134" i="11"/>
  <c r="G1134" i="11"/>
  <c r="E1135" i="11"/>
  <c r="G1135" i="11"/>
  <c r="E1136" i="11"/>
  <c r="G1136" i="11"/>
  <c r="E1137" i="11"/>
  <c r="G1137" i="11"/>
  <c r="E1138" i="11"/>
  <c r="G1138" i="11"/>
  <c r="E1139" i="11"/>
  <c r="G1139" i="11"/>
  <c r="E1140" i="11"/>
  <c r="G1140" i="11"/>
  <c r="E1141" i="11"/>
  <c r="G1141" i="11"/>
  <c r="E1142" i="11"/>
  <c r="G1142" i="11"/>
  <c r="E1143" i="11"/>
  <c r="G1143" i="11"/>
  <c r="E1144" i="11"/>
  <c r="G1144" i="11"/>
  <c r="E1145" i="11"/>
  <c r="G1145" i="11"/>
  <c r="E1146" i="11"/>
  <c r="G1146" i="11"/>
  <c r="E1147" i="11"/>
  <c r="G1147" i="11"/>
  <c r="E1148" i="11"/>
  <c r="G1148" i="11"/>
  <c r="E1149" i="11"/>
  <c r="G1149" i="11"/>
  <c r="E1150" i="11"/>
  <c r="G1150" i="11"/>
  <c r="E1151" i="11"/>
  <c r="G1151" i="11"/>
  <c r="E1152" i="11"/>
  <c r="G1152" i="11"/>
  <c r="E1153" i="11"/>
  <c r="G1153" i="11"/>
  <c r="E1154" i="11"/>
  <c r="G1154" i="11"/>
  <c r="E1155" i="11"/>
  <c r="G1155" i="11"/>
  <c r="E1156" i="11"/>
  <c r="G1156" i="11"/>
  <c r="E1157" i="11"/>
  <c r="G1157" i="11"/>
  <c r="E1158" i="11"/>
  <c r="G1158" i="11"/>
  <c r="E1159" i="11"/>
  <c r="G1159" i="11"/>
  <c r="E1160" i="11"/>
  <c r="G1160" i="11"/>
  <c r="E1161" i="11"/>
  <c r="G1161" i="11"/>
  <c r="E1162" i="11"/>
  <c r="G1162" i="11"/>
  <c r="E1163" i="11"/>
  <c r="G1163" i="11"/>
  <c r="E1164" i="11"/>
  <c r="G1164" i="11"/>
  <c r="E1165" i="11"/>
  <c r="G1165" i="11"/>
  <c r="E1166" i="11"/>
  <c r="G1166" i="11"/>
  <c r="E1167" i="11"/>
  <c r="G1167" i="11"/>
  <c r="E1168" i="11"/>
  <c r="G1168" i="11"/>
  <c r="E1169" i="11"/>
  <c r="G1169" i="11"/>
  <c r="E1170" i="11"/>
  <c r="G1170" i="11"/>
  <c r="E1171" i="11"/>
  <c r="G1171" i="11"/>
  <c r="E1172" i="11"/>
  <c r="G1172" i="11"/>
  <c r="E1173" i="11"/>
  <c r="G1173" i="11"/>
  <c r="E1174" i="11"/>
  <c r="G1174" i="11"/>
  <c r="E1175" i="11"/>
  <c r="G1175" i="11"/>
  <c r="E1176" i="11"/>
  <c r="G1176" i="11"/>
  <c r="E1177" i="11"/>
  <c r="G1177" i="11"/>
  <c r="E1178" i="11"/>
  <c r="G1178" i="11"/>
  <c r="E1179" i="11"/>
  <c r="G1179" i="11"/>
  <c r="E1180" i="11"/>
  <c r="G1180" i="11"/>
  <c r="E1181" i="11"/>
  <c r="G1181" i="11"/>
  <c r="E1182" i="11"/>
  <c r="G1182" i="11"/>
  <c r="E1183" i="11"/>
  <c r="G1183" i="11"/>
  <c r="E1184" i="11"/>
  <c r="G1184" i="11"/>
  <c r="E1185" i="11"/>
  <c r="G1185" i="11"/>
  <c r="E1186" i="11"/>
  <c r="G1186" i="11"/>
  <c r="E1187" i="11"/>
  <c r="G1187" i="11"/>
  <c r="E1188" i="11"/>
  <c r="G1188" i="11"/>
  <c r="E1189" i="11"/>
  <c r="G1189" i="11"/>
  <c r="E1190" i="11"/>
  <c r="G1190" i="11"/>
  <c r="E1191" i="11"/>
  <c r="G1191" i="11"/>
  <c r="E1192" i="11"/>
  <c r="G1192" i="11"/>
  <c r="E1193" i="11"/>
  <c r="G1193" i="11"/>
  <c r="E1194" i="11"/>
  <c r="G1194" i="11"/>
  <c r="E1195" i="11"/>
  <c r="G1195" i="11"/>
  <c r="E1196" i="11"/>
  <c r="G1196" i="11"/>
  <c r="E1197" i="11"/>
  <c r="G1197" i="11"/>
  <c r="E1198" i="11"/>
  <c r="G1198" i="11"/>
  <c r="E1199" i="11"/>
  <c r="G1199" i="11"/>
  <c r="E1200" i="11"/>
  <c r="G1200" i="11"/>
  <c r="E1201" i="11"/>
  <c r="G1201" i="11"/>
  <c r="E1202" i="11"/>
  <c r="G1202" i="11"/>
  <c r="E1203" i="11"/>
  <c r="G1203" i="11"/>
  <c r="E1204" i="11"/>
  <c r="G1204" i="11"/>
  <c r="E1205" i="11"/>
  <c r="G1205" i="11"/>
  <c r="E1206" i="11"/>
  <c r="G1206" i="11"/>
  <c r="E1207" i="11"/>
  <c r="G1207" i="11"/>
  <c r="E1208" i="11"/>
  <c r="G1208" i="11"/>
  <c r="E1209" i="11"/>
  <c r="G1209" i="11"/>
  <c r="E1210" i="11"/>
  <c r="G1210" i="11"/>
  <c r="E1211" i="11"/>
  <c r="G1211" i="11"/>
  <c r="E1212" i="11"/>
  <c r="G1212" i="11"/>
  <c r="E1213" i="11"/>
  <c r="G1213" i="11"/>
  <c r="E1214" i="11"/>
  <c r="G1214" i="11"/>
  <c r="E1215" i="11"/>
  <c r="G1215" i="11"/>
  <c r="E1216" i="11"/>
  <c r="G1216" i="11"/>
  <c r="E1217" i="11"/>
  <c r="G1217" i="11"/>
  <c r="E1218" i="11"/>
  <c r="G1218" i="11"/>
  <c r="E1219" i="11"/>
  <c r="G1219" i="11"/>
  <c r="E1220" i="11"/>
  <c r="G1220" i="11"/>
  <c r="E1221" i="11"/>
  <c r="G1221" i="11"/>
  <c r="E1222" i="11"/>
  <c r="G1222" i="11"/>
  <c r="E1223" i="11"/>
  <c r="G1223" i="11"/>
  <c r="E1224" i="11"/>
  <c r="G1224" i="11"/>
  <c r="E1225" i="11"/>
  <c r="G1225" i="11"/>
  <c r="E1226" i="11"/>
  <c r="G1226" i="11"/>
  <c r="E1227" i="11"/>
  <c r="G1227" i="11"/>
  <c r="E1228" i="11"/>
  <c r="G1228" i="11"/>
  <c r="E1229" i="11"/>
  <c r="G1229" i="11"/>
  <c r="E1230" i="11"/>
  <c r="G1230" i="11"/>
  <c r="E1231" i="11"/>
  <c r="G1231" i="11"/>
  <c r="E1232" i="11"/>
  <c r="G1232" i="11"/>
  <c r="E1233" i="11"/>
  <c r="G1233" i="11"/>
  <c r="E1234" i="11"/>
  <c r="G1234" i="11"/>
  <c r="E1235" i="11"/>
  <c r="G1235" i="11"/>
  <c r="E1236" i="11"/>
  <c r="G1236" i="11"/>
  <c r="E1237" i="11"/>
  <c r="G1237" i="11"/>
  <c r="E1238" i="11"/>
  <c r="G1238" i="11"/>
  <c r="E1239" i="11"/>
  <c r="G1239" i="11"/>
  <c r="E1240" i="11"/>
  <c r="G1240" i="11"/>
  <c r="E1241" i="11"/>
  <c r="G1241" i="11"/>
  <c r="E1242" i="11"/>
  <c r="G1242" i="11"/>
  <c r="E1243" i="11"/>
  <c r="G1243" i="11"/>
  <c r="E1244" i="11"/>
  <c r="G1244" i="11"/>
  <c r="E1245" i="11"/>
  <c r="G1245" i="11"/>
  <c r="E1246" i="11"/>
  <c r="G1246" i="11"/>
  <c r="E1247" i="11"/>
  <c r="G1247" i="11"/>
  <c r="E1248" i="11"/>
  <c r="G1248" i="11"/>
  <c r="E1249" i="11"/>
  <c r="G1249" i="11"/>
  <c r="E1250" i="11"/>
  <c r="G1250" i="11"/>
  <c r="E1251" i="11"/>
  <c r="G1251" i="11"/>
  <c r="G1252" i="11"/>
  <c r="A1253" i="11"/>
  <c r="B1253" i="11"/>
  <c r="D1253" i="11"/>
  <c r="F1253" i="11"/>
  <c r="A1254" i="11"/>
  <c r="C1253" i="11"/>
  <c r="E1253" i="11"/>
  <c r="G1253" i="11"/>
  <c r="C1254" i="11"/>
  <c r="E1254" i="11"/>
  <c r="G1254" i="11"/>
  <c r="D1254" i="11"/>
  <c r="A1255" i="11"/>
  <c r="F1254" i="11"/>
  <c r="B1254" i="11"/>
  <c r="B1255" i="11"/>
  <c r="D1255" i="11"/>
  <c r="F1255" i="11"/>
  <c r="A1256" i="11"/>
  <c r="E1255" i="11"/>
  <c r="G1255" i="11"/>
  <c r="C1255" i="11"/>
  <c r="A295" i="9"/>
  <c r="A299" i="9"/>
  <c r="A303" i="9"/>
  <c r="A306" i="9"/>
  <c r="A307" i="9"/>
  <c r="A310" i="9"/>
  <c r="A311" i="9"/>
  <c r="A314" i="9"/>
  <c r="A315" i="9"/>
  <c r="A317" i="9"/>
  <c r="A318" i="9"/>
  <c r="A326" i="9"/>
  <c r="A340" i="9"/>
  <c r="A344" i="9"/>
  <c r="A349" i="9"/>
  <c r="A353" i="9"/>
  <c r="A357" i="9"/>
  <c r="A361" i="9"/>
  <c r="A362" i="9"/>
  <c r="A365" i="9"/>
  <c r="A369" i="9"/>
  <c r="A370" i="9"/>
  <c r="A373" i="9"/>
  <c r="A380" i="9"/>
  <c r="A381" i="9"/>
  <c r="A385" i="9"/>
  <c r="A388" i="9"/>
  <c r="A392" i="9"/>
  <c r="A393" i="9"/>
  <c r="A401" i="9"/>
  <c r="A405" i="9"/>
  <c r="A408" i="9"/>
  <c r="A412" i="9"/>
  <c r="A414" i="9"/>
  <c r="A416" i="9"/>
  <c r="A420" i="9"/>
  <c r="A431" i="9"/>
  <c r="A489" i="9"/>
  <c r="A495" i="9"/>
  <c r="A497" i="9"/>
  <c r="A499" i="9"/>
  <c r="A503" i="9"/>
  <c r="A521" i="9"/>
  <c r="A522" i="9"/>
  <c r="A523" i="9"/>
  <c r="A525" i="9"/>
  <c r="A526" i="9"/>
  <c r="A541" i="9"/>
  <c r="A545" i="9"/>
  <c r="A549" i="9"/>
  <c r="A551" i="9"/>
  <c r="A553" i="9"/>
  <c r="A555" i="9"/>
  <c r="A557" i="9"/>
  <c r="A559" i="9"/>
  <c r="A561" i="9"/>
  <c r="A565" i="9"/>
  <c r="A569" i="9"/>
  <c r="A571" i="9"/>
  <c r="A573" i="9"/>
  <c r="A576" i="9"/>
  <c r="A577" i="9"/>
  <c r="A581" i="9"/>
  <c r="A584" i="9"/>
  <c r="A585" i="9"/>
  <c r="A587" i="9"/>
  <c r="A588" i="9"/>
  <c r="A589" i="9"/>
  <c r="A592" i="9"/>
  <c r="A593" i="9"/>
  <c r="A595" i="9"/>
  <c r="A597" i="9"/>
  <c r="A600" i="9"/>
  <c r="A601" i="9"/>
  <c r="A604" i="9"/>
  <c r="A605" i="9"/>
  <c r="A608" i="9"/>
  <c r="A609" i="9"/>
  <c r="A612" i="9"/>
  <c r="A613" i="9"/>
  <c r="A616" i="9"/>
  <c r="A617" i="9"/>
  <c r="A619" i="9"/>
  <c r="A620" i="9"/>
  <c r="A621" i="9"/>
  <c r="A623" i="9"/>
  <c r="A624" i="9"/>
  <c r="A625" i="9"/>
  <c r="A628" i="9"/>
  <c r="A629" i="9"/>
  <c r="A632" i="9"/>
  <c r="A633" i="9"/>
  <c r="A636" i="9"/>
  <c r="A637" i="9"/>
  <c r="A638" i="9"/>
  <c r="A640" i="9"/>
  <c r="A644" i="9"/>
  <c r="A645" i="9"/>
  <c r="A647" i="9"/>
  <c r="A649" i="9"/>
  <c r="A651" i="9"/>
  <c r="A652" i="9"/>
  <c r="A654" i="9"/>
  <c r="A655" i="9"/>
  <c r="A656" i="9"/>
  <c r="A659" i="9"/>
  <c r="A660" i="9"/>
  <c r="A661" i="9"/>
  <c r="A662" i="9"/>
  <c r="A663" i="9"/>
  <c r="A664" i="9"/>
  <c r="A665" i="9"/>
  <c r="A667" i="9"/>
  <c r="A668" i="9"/>
  <c r="A672" i="9"/>
  <c r="A676" i="9"/>
  <c r="A677" i="9"/>
  <c r="A680" i="9"/>
  <c r="A684" i="9"/>
  <c r="A686" i="9"/>
  <c r="A688" i="9"/>
  <c r="A690" i="9"/>
  <c r="A692" i="9"/>
  <c r="A696" i="9"/>
  <c r="A700" i="9"/>
  <c r="A704" i="9"/>
  <c r="A708" i="9"/>
  <c r="A712" i="9"/>
  <c r="A715" i="9"/>
  <c r="A716" i="9"/>
  <c r="A719" i="9"/>
  <c r="A720" i="9"/>
  <c r="A723" i="9"/>
  <c r="A724" i="9"/>
  <c r="A727" i="9"/>
  <c r="A728" i="9"/>
  <c r="A731" i="9"/>
  <c r="A732" i="9"/>
  <c r="A735" i="9"/>
  <c r="A736" i="9"/>
  <c r="A739" i="9"/>
  <c r="A740" i="9"/>
  <c r="A743" i="9"/>
  <c r="A744" i="9"/>
  <c r="A747" i="9"/>
  <c r="A748" i="9"/>
  <c r="A751" i="9"/>
  <c r="A752" i="9"/>
  <c r="A755" i="9"/>
  <c r="A759" i="9"/>
  <c r="A760" i="9"/>
  <c r="A763" i="9"/>
  <c r="A764" i="9"/>
  <c r="A767" i="9"/>
  <c r="A768" i="9"/>
  <c r="A771" i="9"/>
  <c r="A772" i="9"/>
  <c r="A773" i="9"/>
  <c r="A775" i="9"/>
  <c r="A776" i="9"/>
  <c r="A779" i="9"/>
  <c r="A780" i="9"/>
  <c r="A783" i="9"/>
  <c r="A784" i="9"/>
  <c r="A787" i="9"/>
  <c r="A791" i="9"/>
  <c r="A795" i="9"/>
  <c r="A796" i="9"/>
  <c r="A799" i="9"/>
  <c r="A800" i="9"/>
  <c r="A803" i="9"/>
  <c r="A804" i="9"/>
  <c r="A807" i="9"/>
  <c r="A808" i="9"/>
  <c r="A811" i="9"/>
  <c r="A812" i="9"/>
  <c r="A815" i="9"/>
  <c r="A816" i="9"/>
  <c r="A819" i="9"/>
  <c r="A820" i="9"/>
  <c r="A823" i="9"/>
  <c r="A824" i="9"/>
  <c r="A827" i="9"/>
  <c r="A828" i="9"/>
  <c r="A831" i="9"/>
  <c r="A832" i="9"/>
  <c r="A835" i="9"/>
  <c r="A836" i="9"/>
  <c r="A838" i="9"/>
  <c r="A839" i="9"/>
  <c r="A840" i="9"/>
  <c r="A844" i="9"/>
  <c r="A848" i="9"/>
  <c r="A849" i="9"/>
  <c r="A851" i="9"/>
  <c r="A852" i="9"/>
  <c r="A853" i="9"/>
  <c r="A856" i="9"/>
  <c r="A858" i="9"/>
  <c r="A862" i="9"/>
  <c r="A864" i="9"/>
  <c r="A865" i="9"/>
  <c r="A867" i="9"/>
  <c r="A868" i="9"/>
  <c r="A872" i="9"/>
  <c r="A878" i="9"/>
  <c r="A879" i="9"/>
  <c r="A883" i="9"/>
  <c r="A884" i="9"/>
  <c r="A888" i="9"/>
  <c r="A890" i="9"/>
  <c r="A891" i="9"/>
  <c r="A894" i="9"/>
  <c r="A895" i="9"/>
  <c r="A898" i="9"/>
  <c r="A899" i="9"/>
  <c r="A900" i="9"/>
  <c r="A902" i="9"/>
  <c r="A906" i="9"/>
  <c r="A907" i="9"/>
  <c r="A908" i="9"/>
  <c r="A910" i="9"/>
  <c r="A912" i="9"/>
  <c r="A916" i="9"/>
  <c r="A920" i="9"/>
  <c r="A924" i="9"/>
  <c r="A928" i="9"/>
  <c r="A932" i="9"/>
  <c r="A936" i="9"/>
  <c r="A944" i="9"/>
  <c r="A952" i="9"/>
  <c r="A956" i="9"/>
  <c r="A960" i="9"/>
  <c r="A964" i="9"/>
  <c r="A972" i="9"/>
  <c r="A974" i="9"/>
  <c r="A976" i="9"/>
  <c r="A980" i="9"/>
  <c r="A984" i="9"/>
  <c r="A985" i="9"/>
  <c r="A987" i="9"/>
  <c r="A988" i="9"/>
  <c r="A990" i="9"/>
  <c r="A991" i="9"/>
  <c r="A992" i="9"/>
  <c r="A994" i="9"/>
  <c r="A995" i="9"/>
  <c r="A996" i="9"/>
  <c r="A999" i="9"/>
  <c r="A1000" i="9"/>
  <c r="A1003" i="9"/>
  <c r="A1004" i="9"/>
  <c r="A1007" i="9"/>
  <c r="A1008" i="9"/>
  <c r="A1010" i="9"/>
  <c r="A1011" i="9"/>
  <c r="A1012" i="9"/>
  <c r="A1014" i="9"/>
  <c r="A1015" i="9"/>
  <c r="A1016" i="9"/>
  <c r="A1017" i="9"/>
  <c r="A1019" i="9"/>
  <c r="A1020" i="9"/>
  <c r="A1022" i="9"/>
  <c r="A1023" i="9"/>
  <c r="A1024" i="9"/>
  <c r="A1026" i="9"/>
  <c r="A1027" i="9"/>
  <c r="A1028" i="9"/>
  <c r="A1031" i="9"/>
  <c r="A1032" i="9"/>
  <c r="A1035" i="9"/>
  <c r="A1036" i="9"/>
  <c r="A1040" i="9"/>
  <c r="A1042" i="9"/>
  <c r="A1043" i="9"/>
  <c r="A1044" i="9"/>
  <c r="A1047" i="9"/>
  <c r="A1048" i="9"/>
  <c r="A1052" i="9"/>
  <c r="A1056" i="9"/>
  <c r="A1060" i="9"/>
  <c r="A1063" i="9"/>
  <c r="A1064" i="9"/>
  <c r="A1065" i="9"/>
  <c r="A1066" i="9"/>
  <c r="A1067" i="9"/>
  <c r="A1068" i="9"/>
  <c r="A1070" i="9"/>
  <c r="A1072" i="9"/>
  <c r="A1076" i="9"/>
  <c r="A1079" i="9"/>
  <c r="A1080" i="9"/>
  <c r="A1082" i="9"/>
  <c r="A1084" i="9"/>
  <c r="A1087" i="9"/>
  <c r="A1088" i="9"/>
  <c r="A1092" i="9"/>
  <c r="A1095" i="9"/>
  <c r="A1096" i="9"/>
  <c r="A1097" i="9"/>
  <c r="A1100" i="9"/>
  <c r="A1103" i="9"/>
  <c r="A1104" i="9"/>
  <c r="A1108" i="9"/>
  <c r="A1111" i="9"/>
  <c r="A1112" i="9"/>
  <c r="A1116" i="9"/>
  <c r="A1118" i="9"/>
  <c r="A1119" i="9"/>
  <c r="A1121" i="9"/>
  <c r="A1123" i="9"/>
  <c r="A1127" i="9"/>
  <c r="A1129" i="9"/>
  <c r="A1133" i="9"/>
  <c r="A1135" i="9"/>
  <c r="A1137" i="9"/>
  <c r="A1138" i="9"/>
  <c r="A1141" i="9"/>
  <c r="A1145" i="9"/>
  <c r="A1149" i="9"/>
  <c r="A1153" i="9"/>
  <c r="A1157" i="9"/>
  <c r="A1159" i="9"/>
  <c r="A1161" i="9"/>
  <c r="A1163" i="9"/>
  <c r="A1165" i="9"/>
  <c r="A1169" i="9"/>
  <c r="A1171" i="9"/>
  <c r="A1173" i="9"/>
  <c r="A1175" i="9"/>
  <c r="A1177" i="9"/>
  <c r="A1178" i="9"/>
  <c r="A1179" i="9"/>
  <c r="A1181" i="9"/>
  <c r="A1187" i="9"/>
  <c r="A1191" i="9"/>
  <c r="A1222" i="9"/>
  <c r="A1223" i="9"/>
  <c r="A1243" i="9"/>
  <c r="A1247" i="9"/>
  <c r="A1251" i="9"/>
  <c r="A253" i="9"/>
  <c r="A254" i="9"/>
  <c r="A255" i="9"/>
  <c r="A257" i="9"/>
  <c r="A259" i="9"/>
  <c r="A261" i="9"/>
  <c r="A263" i="9"/>
  <c r="A264" i="9"/>
  <c r="A265" i="9"/>
  <c r="A267" i="9"/>
  <c r="A269" i="9"/>
  <c r="A271" i="9"/>
  <c r="A272" i="9"/>
  <c r="A273" i="9"/>
  <c r="A275" i="9"/>
  <c r="A276" i="9"/>
  <c r="A277" i="9"/>
  <c r="A279" i="9"/>
  <c r="A280" i="9"/>
  <c r="A281" i="9"/>
  <c r="A283" i="9"/>
  <c r="A285" i="9"/>
  <c r="A287" i="9"/>
  <c r="A288" i="9"/>
  <c r="A289" i="9"/>
  <c r="A291" i="9"/>
  <c r="A292" i="9"/>
  <c r="A293" i="9"/>
  <c r="A308" i="9"/>
  <c r="A316" i="9"/>
  <c r="A324" i="9"/>
  <c r="A327" i="9"/>
  <c r="A328" i="9"/>
  <c r="A329" i="9"/>
  <c r="A330" i="9"/>
  <c r="A331" i="9"/>
  <c r="A332" i="9"/>
  <c r="A333" i="9"/>
  <c r="A334" i="9"/>
  <c r="A335" i="9"/>
  <c r="A336" i="9"/>
  <c r="A337" i="9"/>
  <c r="A338" i="9"/>
  <c r="A339" i="9"/>
  <c r="A341" i="9"/>
  <c r="A343" i="9"/>
  <c r="A345" i="9"/>
  <c r="A347" i="9"/>
  <c r="A348" i="9"/>
  <c r="A350" i="9"/>
  <c r="A352" i="9"/>
  <c r="A356" i="9"/>
  <c r="A358" i="9"/>
  <c r="A360" i="9"/>
  <c r="A364" i="9"/>
  <c r="A366" i="9"/>
  <c r="A368" i="9"/>
  <c r="A372" i="9"/>
  <c r="A374" i="9"/>
  <c r="A377" i="9"/>
  <c r="A382" i="9"/>
  <c r="A384" i="9"/>
  <c r="A386" i="9"/>
  <c r="A389" i="9"/>
  <c r="A390" i="9"/>
  <c r="A391" i="9"/>
  <c r="A395" i="9"/>
  <c r="A396" i="9"/>
  <c r="A397" i="9"/>
  <c r="A398" i="9"/>
  <c r="A399" i="9"/>
  <c r="A400" i="9"/>
  <c r="A402" i="9"/>
  <c r="A404" i="9"/>
  <c r="A409" i="9"/>
  <c r="A413" i="9"/>
  <c r="A418" i="9"/>
  <c r="A419" i="9"/>
  <c r="A421" i="9"/>
  <c r="A423" i="9"/>
  <c r="A425" i="9"/>
  <c r="A427" i="9"/>
  <c r="A429" i="9"/>
  <c r="A433" i="9"/>
  <c r="A435" i="9"/>
  <c r="A437" i="9"/>
  <c r="A439" i="9"/>
  <c r="A441" i="9"/>
  <c r="A443" i="9"/>
  <c r="A445" i="9"/>
  <c r="A447" i="9"/>
  <c r="A449" i="9"/>
  <c r="A451" i="9"/>
  <c r="A453" i="9"/>
  <c r="A455" i="9"/>
  <c r="A457" i="9"/>
  <c r="A459" i="9"/>
  <c r="A461" i="9"/>
  <c r="A463" i="9"/>
  <c r="A465" i="9"/>
  <c r="A469" i="9"/>
  <c r="A472" i="9"/>
  <c r="A475" i="9"/>
  <c r="A477" i="9"/>
  <c r="A478" i="9"/>
  <c r="A479" i="9"/>
  <c r="A483" i="9"/>
  <c r="A485" i="9"/>
  <c r="A496" i="9"/>
  <c r="A504" i="9"/>
  <c r="A509" i="9"/>
  <c r="A511" i="9"/>
  <c r="A513" i="9"/>
  <c r="A515" i="9"/>
  <c r="A517" i="9"/>
  <c r="A519" i="9"/>
  <c r="A524" i="9"/>
  <c r="A528" i="9"/>
  <c r="A529" i="9"/>
  <c r="A530" i="9"/>
  <c r="A531" i="9"/>
  <c r="A532" i="9"/>
  <c r="A533" i="9"/>
  <c r="A534" i="9"/>
  <c r="A535" i="9"/>
  <c r="A536" i="9"/>
  <c r="A537" i="9"/>
  <c r="A538" i="9"/>
  <c r="A539" i="9"/>
  <c r="A546" i="9"/>
  <c r="A556" i="9"/>
  <c r="A562" i="9"/>
  <c r="A580" i="9"/>
  <c r="A596" i="9"/>
  <c r="A606" i="9"/>
  <c r="A622" i="9"/>
  <c r="A639" i="9"/>
  <c r="A646" i="9"/>
  <c r="A648" i="9"/>
  <c r="A666" i="9"/>
  <c r="A687" i="9"/>
  <c r="A698" i="9"/>
  <c r="A705" i="9"/>
  <c r="A713" i="9"/>
  <c r="A718" i="9"/>
  <c r="A726" i="9"/>
  <c r="A756" i="9"/>
  <c r="A778" i="9"/>
  <c r="A785" i="9"/>
  <c r="A788" i="9"/>
  <c r="A792" i="9"/>
  <c r="A821" i="9"/>
  <c r="A841" i="9"/>
  <c r="A860" i="9"/>
  <c r="A870" i="9"/>
  <c r="A876" i="9"/>
  <c r="A886" i="9"/>
  <c r="A892" i="9"/>
  <c r="A904" i="9"/>
  <c r="A968" i="9"/>
  <c r="A970" i="9"/>
  <c r="A973" i="9"/>
  <c r="A1006" i="9"/>
  <c r="A1030" i="9"/>
  <c r="A1039" i="9"/>
  <c r="A1051" i="9"/>
  <c r="A1055" i="9"/>
  <c r="A1059" i="9"/>
  <c r="A1071" i="9"/>
  <c r="A1075" i="9"/>
  <c r="A1083" i="9"/>
  <c r="A1091" i="9"/>
  <c r="A1099" i="9"/>
  <c r="A1107" i="9"/>
  <c r="A1215" i="9"/>
  <c r="A998" i="9"/>
  <c r="A978" i="9"/>
  <c r="A962" i="9"/>
  <c r="A750" i="9"/>
  <c r="A626" i="9"/>
  <c r="A586" i="9"/>
  <c r="A550" i="9"/>
  <c r="A484" i="9"/>
  <c r="A458" i="9"/>
  <c r="A436" i="9"/>
  <c r="A406" i="9"/>
  <c r="A354" i="9"/>
  <c r="A298" i="9"/>
  <c r="A284" i="9"/>
  <c r="A268" i="9"/>
  <c r="A256" i="9"/>
  <c r="A782" i="9"/>
  <c r="A1203" i="9"/>
  <c r="A1089" i="9"/>
  <c r="A1081" i="9"/>
  <c r="A1073" i="9"/>
  <c r="A1057" i="9"/>
  <c r="A1049" i="9"/>
  <c r="A1041" i="9"/>
  <c r="A1025" i="9"/>
  <c r="A1147" i="9"/>
  <c r="A1101" i="9"/>
  <c r="A1093" i="9"/>
  <c r="A1085" i="9"/>
  <c r="A1077" i="9"/>
  <c r="A1069" i="9"/>
  <c r="A1061" i="9"/>
  <c r="A1053" i="9"/>
  <c r="A1045" i="9"/>
  <c r="A1018" i="9"/>
  <c r="A963" i="9"/>
  <c r="A942" i="9"/>
  <c r="A1106" i="9"/>
  <c r="A1002" i="9"/>
  <c r="A966" i="9"/>
  <c r="A958" i="9"/>
  <c r="A882" i="9"/>
  <c r="A874" i="9"/>
  <c r="A866" i="9"/>
  <c r="A742" i="9"/>
  <c r="A674" i="9"/>
  <c r="A594" i="9"/>
  <c r="A570" i="9"/>
  <c r="A554" i="9"/>
  <c r="A543" i="9"/>
  <c r="A1130" i="9"/>
  <c r="A1220" i="9"/>
  <c r="A1150" i="9"/>
  <c r="A1034" i="9"/>
  <c r="A954" i="9"/>
  <c r="A896" i="9"/>
  <c r="A880" i="9"/>
  <c r="A762" i="9"/>
  <c r="A734" i="9"/>
  <c r="A564" i="9"/>
  <c r="A1029" i="9"/>
  <c r="A977" i="9"/>
  <c r="A813" i="9"/>
  <c r="A711" i="9"/>
  <c r="A703" i="9"/>
  <c r="A697" i="9"/>
  <c r="A681" i="9"/>
  <c r="A635" i="9"/>
  <c r="A322" i="9"/>
  <c r="A296" i="9"/>
  <c r="A709" i="9"/>
  <c r="A679" i="9"/>
  <c r="A304" i="9"/>
  <c r="A286" i="9"/>
  <c r="A266" i="9"/>
  <c r="A1033" i="9"/>
  <c r="A801" i="9"/>
  <c r="A701" i="9"/>
  <c r="A695" i="9"/>
  <c r="A320" i="9"/>
  <c r="A312" i="9"/>
  <c r="A294" i="9"/>
  <c r="A290" i="9"/>
  <c r="A282" i="9"/>
  <c r="A278" i="9"/>
  <c r="A274" i="9"/>
  <c r="A270" i="9"/>
  <c r="A262" i="9"/>
  <c r="A1021" i="9"/>
  <c r="A983" i="9"/>
  <c r="A959" i="9"/>
  <c r="A829" i="9"/>
  <c r="A781" i="9"/>
  <c r="A707" i="9"/>
  <c r="A699" i="9"/>
  <c r="A689" i="9"/>
  <c r="A300" i="9"/>
  <c r="A1218" i="9"/>
  <c r="A1198" i="9"/>
  <c r="A1174" i="9"/>
  <c r="A1126" i="9"/>
  <c r="A1110" i="9"/>
  <c r="A1102" i="9"/>
  <c r="A1098" i="9"/>
  <c r="A1094" i="9"/>
  <c r="A1090" i="9"/>
  <c r="A1086" i="9"/>
  <c r="A1078" i="9"/>
  <c r="A1074" i="9"/>
  <c r="A981" i="9"/>
  <c r="A971" i="9"/>
  <c r="A967" i="9"/>
  <c r="A953" i="9"/>
  <c r="A935" i="9"/>
  <c r="A915" i="9"/>
  <c r="A859" i="9"/>
  <c r="A789" i="9"/>
  <c r="A678" i="9"/>
  <c r="A670" i="9"/>
  <c r="A568" i="9"/>
  <c r="A560" i="9"/>
  <c r="A552" i="9"/>
  <c r="A1216" i="9"/>
  <c r="A1190" i="9"/>
  <c r="A1166" i="9"/>
  <c r="A1142" i="9"/>
  <c r="A1124" i="9"/>
  <c r="A1114" i="9"/>
  <c r="A979" i="9"/>
  <c r="A975" i="9"/>
  <c r="A961" i="9"/>
  <c r="A957" i="9"/>
  <c r="A833" i="9"/>
  <c r="A825" i="9"/>
  <c r="A817" i="9"/>
  <c r="A809" i="9"/>
  <c r="A793" i="9"/>
  <c r="A650" i="9"/>
  <c r="A642" i="9"/>
  <c r="A618" i="9"/>
  <c r="A610" i="9"/>
  <c r="A598" i="9"/>
  <c r="A590" i="9"/>
  <c r="A582" i="9"/>
  <c r="A566" i="9"/>
  <c r="A558" i="9"/>
  <c r="A1184" i="9"/>
  <c r="A1156" i="9"/>
  <c r="A1136" i="9"/>
  <c r="A1013" i="9"/>
  <c r="A989" i="9"/>
  <c r="A969" i="9"/>
  <c r="A965" i="9"/>
  <c r="A955" i="9"/>
  <c r="A949" i="9"/>
  <c r="A921" i="9"/>
  <c r="A843" i="9"/>
  <c r="A837" i="9"/>
  <c r="A797" i="9"/>
  <c r="A777" i="9"/>
  <c r="A1248" i="9"/>
  <c r="A1155" i="9"/>
  <c r="A947" i="9"/>
  <c r="A941" i="9"/>
  <c r="A933" i="9"/>
  <c r="A927" i="9"/>
  <c r="A913" i="9"/>
  <c r="A857" i="9"/>
  <c r="A766" i="9"/>
  <c r="A675" i="9"/>
  <c r="A631" i="9"/>
  <c r="A502" i="9"/>
  <c r="A494" i="9"/>
  <c r="A1236" i="9"/>
  <c r="A1139" i="9"/>
  <c r="A945" i="9"/>
  <c r="A939" i="9"/>
  <c r="A931" i="9"/>
  <c r="A925" i="9"/>
  <c r="A919" i="9"/>
  <c r="A911" i="9"/>
  <c r="A861" i="9"/>
  <c r="A855" i="9"/>
  <c r="A847" i="9"/>
  <c r="A770" i="9"/>
  <c r="A754" i="9"/>
  <c r="A746" i="9"/>
  <c r="A738" i="9"/>
  <c r="A730" i="9"/>
  <c r="A722" i="9"/>
  <c r="A714" i="9"/>
  <c r="A641" i="9"/>
  <c r="A627" i="9"/>
  <c r="A508" i="9"/>
  <c r="A500" i="9"/>
  <c r="A486" i="9"/>
  <c r="A482" i="9"/>
  <c r="A476" i="9"/>
  <c r="A468" i="9"/>
  <c r="A1151" i="9"/>
  <c r="A1230" i="9"/>
  <c r="A1183" i="9"/>
  <c r="A951" i="9"/>
  <c r="A943" i="9"/>
  <c r="A937" i="9"/>
  <c r="A929" i="9"/>
  <c r="A923" i="9"/>
  <c r="A917" i="9"/>
  <c r="A909" i="9"/>
  <c r="A873" i="9"/>
  <c r="A845" i="9"/>
  <c r="A758" i="9"/>
  <c r="A575" i="9"/>
  <c r="A506" i="9"/>
  <c r="A498" i="9"/>
  <c r="A466" i="9"/>
  <c r="A1242" i="9"/>
  <c r="A1235" i="9"/>
  <c r="A1228" i="9"/>
  <c r="A1212" i="9"/>
  <c r="A1199" i="9"/>
  <c r="A1172" i="9"/>
  <c r="A1134" i="9"/>
  <c r="A1125" i="9"/>
  <c r="A885" i="9"/>
  <c r="A881" i="9"/>
  <c r="A877" i="9"/>
  <c r="A814" i="9"/>
  <c r="A810" i="9"/>
  <c r="A806" i="9"/>
  <c r="A702" i="9"/>
  <c r="A599" i="9"/>
  <c r="A544" i="9"/>
  <c r="A516" i="9"/>
  <c r="A505" i="9"/>
  <c r="A501" i="9"/>
  <c r="A462" i="9"/>
  <c r="A430" i="9"/>
  <c r="A426" i="9"/>
  <c r="A422" i="9"/>
  <c r="A1162" i="9"/>
  <c r="A1109" i="9"/>
  <c r="A1105" i="9"/>
  <c r="A1009" i="9"/>
  <c r="A1001" i="9"/>
  <c r="A993" i="9"/>
  <c r="A930" i="9"/>
  <c r="A901" i="9"/>
  <c r="A893" i="9"/>
  <c r="A889" i="9"/>
  <c r="A798" i="9"/>
  <c r="A786" i="9"/>
  <c r="A1240" i="9"/>
  <c r="A1234" i="9"/>
  <c r="A1226" i="9"/>
  <c r="A1207" i="9"/>
  <c r="A1113" i="9"/>
  <c r="A1005" i="9"/>
  <c r="A997" i="9"/>
  <c r="A950" i="9"/>
  <c r="A897" i="9"/>
  <c r="A871" i="9"/>
  <c r="A794" i="9"/>
  <c r="A790" i="9"/>
  <c r="A769" i="9"/>
  <c r="A765" i="9"/>
  <c r="A761" i="9"/>
  <c r="A757" i="9"/>
  <c r="A706" i="9"/>
  <c r="A1250" i="9"/>
  <c r="A1238" i="9"/>
  <c r="A1232" i="9"/>
  <c r="A1224" i="9"/>
  <c r="A1204" i="9"/>
  <c r="A1192" i="9"/>
  <c r="A1176" i="9"/>
  <c r="A1168" i="9"/>
  <c r="A1160" i="9"/>
  <c r="A1128" i="9"/>
  <c r="A1117" i="9"/>
  <c r="A1046" i="9"/>
  <c r="A1038" i="9"/>
  <c r="A938" i="9"/>
  <c r="A934" i="9"/>
  <c r="A694" i="9"/>
  <c r="A611" i="9"/>
  <c r="A607" i="9"/>
  <c r="A603" i="9"/>
  <c r="A548" i="9"/>
  <c r="A518" i="9"/>
  <c r="A514" i="9"/>
  <c r="A454" i="9"/>
  <c r="A440" i="9"/>
  <c r="A428" i="9"/>
  <c r="A424" i="9"/>
  <c r="A1200" i="9"/>
  <c r="A1148" i="9"/>
  <c r="A710" i="9"/>
  <c r="A493" i="9"/>
  <c r="A321" i="9"/>
  <c r="A1239" i="9"/>
  <c r="A258" i="9"/>
  <c r="A1186" i="9"/>
  <c r="A1180" i="9"/>
  <c r="A1062" i="9"/>
  <c r="A346" i="9"/>
  <c r="A342" i="9"/>
  <c r="A1206" i="9"/>
  <c r="A1154" i="9"/>
  <c r="A1058" i="9"/>
  <c r="A926" i="9"/>
  <c r="A774" i="9"/>
  <c r="A1227" i="9"/>
  <c r="A1208" i="9"/>
  <c r="A1202" i="9"/>
  <c r="A1194" i="9"/>
  <c r="A1188" i="9"/>
  <c r="A1182" i="9"/>
  <c r="A1167" i="9"/>
  <c r="A1152" i="9"/>
  <c r="A1146" i="9"/>
  <c r="A1037" i="9"/>
  <c r="A922" i="9"/>
  <c r="A918" i="9"/>
  <c r="A682" i="9"/>
  <c r="A491" i="9"/>
  <c r="A1211" i="9"/>
  <c r="A1195" i="9"/>
  <c r="A1143" i="9"/>
  <c r="A1132" i="9"/>
  <c r="A614" i="9"/>
  <c r="A474" i="9"/>
  <c r="A470" i="9"/>
  <c r="A415" i="9"/>
  <c r="A411" i="9"/>
  <c r="A407" i="9"/>
  <c r="A383" i="9"/>
  <c r="A379" i="9"/>
  <c r="A375" i="9"/>
  <c r="A371" i="9"/>
  <c r="A367" i="9"/>
  <c r="A363" i="9"/>
  <c r="A359" i="9"/>
  <c r="A355" i="9"/>
  <c r="A351" i="9"/>
  <c r="A432" i="9"/>
  <c r="A1210" i="9"/>
  <c r="A1196" i="9"/>
  <c r="A1140" i="9"/>
  <c r="A1054" i="9"/>
  <c r="A1050" i="9"/>
  <c r="A914" i="9"/>
  <c r="A1231" i="9"/>
  <c r="A1214" i="9"/>
  <c r="A1158" i="9"/>
  <c r="A1144" i="9"/>
  <c r="A1131" i="9"/>
  <c r="A579" i="9"/>
  <c r="A487" i="9"/>
  <c r="A1170" i="9"/>
  <c r="A1164" i="9"/>
  <c r="A986" i="9"/>
  <c r="A982" i="9"/>
  <c r="A842" i="9"/>
  <c r="A673" i="9"/>
  <c r="A671" i="9"/>
  <c r="A669" i="9"/>
  <c r="A657" i="9"/>
  <c r="A653" i="9"/>
  <c r="A643" i="9"/>
  <c r="A850" i="9"/>
  <c r="A602" i="9"/>
  <c r="A394" i="9"/>
  <c r="A1219" i="9"/>
  <c r="A946" i="9"/>
  <c r="A854" i="9"/>
  <c r="A846" i="9"/>
  <c r="A905" i="9"/>
  <c r="A693" i="9"/>
  <c r="A691" i="9"/>
  <c r="A685" i="9"/>
  <c r="A683" i="9"/>
  <c r="A658" i="9"/>
  <c r="A527" i="9"/>
  <c r="A512" i="9"/>
  <c r="A510" i="9"/>
  <c r="A467" i="9"/>
  <c r="A417" i="9"/>
  <c r="A410" i="9"/>
  <c r="A325" i="9"/>
  <c r="A323" i="9"/>
  <c r="A319" i="9"/>
  <c r="A313" i="9"/>
  <c r="A309" i="9"/>
  <c r="A305" i="9"/>
  <c r="A301" i="9"/>
  <c r="A297" i="9"/>
  <c r="A260" i="9"/>
  <c r="A615" i="9"/>
  <c r="A869" i="9"/>
  <c r="A863" i="9"/>
  <c r="A753" i="9"/>
  <c r="A749" i="9"/>
  <c r="A745" i="9"/>
  <c r="A741" i="9"/>
  <c r="A737" i="9"/>
  <c r="A733" i="9"/>
  <c r="A729" i="9"/>
  <c r="A725" i="9"/>
  <c r="A721" i="9"/>
  <c r="A717" i="9"/>
  <c r="A634" i="9"/>
  <c r="A630" i="9"/>
  <c r="A578" i="9"/>
  <c r="A574" i="9"/>
  <c r="A542" i="9"/>
  <c r="A540" i="9"/>
  <c r="A520" i="9"/>
  <c r="A492" i="9"/>
  <c r="A490" i="9"/>
  <c r="A488" i="9"/>
  <c r="A473" i="9"/>
  <c r="A471" i="9"/>
  <c r="A403" i="9"/>
  <c r="A378" i="9"/>
  <c r="A376" i="9"/>
  <c r="A805" i="9"/>
  <c r="A1246" i="9"/>
  <c r="A1244" i="9"/>
  <c r="A567" i="9"/>
  <c r="A563" i="9"/>
  <c r="A481" i="9"/>
  <c r="A834" i="9"/>
  <c r="A830" i="9"/>
  <c r="A826" i="9"/>
  <c r="A822" i="9"/>
  <c r="A818" i="9"/>
  <c r="A802" i="9"/>
  <c r="A591" i="9"/>
  <c r="A583" i="9"/>
  <c r="A547" i="9"/>
  <c r="A507" i="9"/>
  <c r="A480" i="9"/>
  <c r="A464" i="9"/>
  <c r="A460" i="9"/>
  <c r="A456" i="9"/>
  <c r="A452" i="9"/>
  <c r="A450" i="9"/>
  <c r="A448" i="9"/>
  <c r="A446" i="9"/>
  <c r="A444" i="9"/>
  <c r="A442" i="9"/>
  <c r="A438" i="9"/>
  <c r="A434" i="9"/>
  <c r="A387" i="9"/>
  <c r="A1221" i="9"/>
  <c r="A1213" i="9"/>
  <c r="A1205" i="9"/>
  <c r="A1197" i="9"/>
  <c r="A1189" i="9"/>
  <c r="A1245" i="9"/>
  <c r="A1237" i="9"/>
  <c r="A1229" i="9"/>
  <c r="A1249" i="9"/>
  <c r="A1241" i="9"/>
  <c r="A1233" i="9"/>
  <c r="A1225" i="9"/>
  <c r="A1217" i="9"/>
  <c r="A1209" i="9"/>
  <c r="A1201" i="9"/>
  <c r="A1193" i="9"/>
  <c r="A1185" i="9"/>
  <c r="A1122" i="9"/>
  <c r="A1120" i="9"/>
  <c r="A948" i="9"/>
  <c r="A940" i="9"/>
  <c r="A572" i="9"/>
  <c r="A302" i="9"/>
  <c r="A1115" i="9"/>
  <c r="A903" i="9"/>
  <c r="A887" i="9"/>
  <c r="A875" i="9"/>
  <c r="A14" i="9"/>
  <c r="A18" i="9"/>
  <c r="A22" i="9"/>
  <c r="A26" i="9"/>
  <c r="A30" i="9"/>
  <c r="A34" i="9"/>
  <c r="A38" i="9"/>
  <c r="A42" i="9"/>
  <c r="A46" i="9"/>
  <c r="A50" i="9"/>
  <c r="A54" i="9"/>
  <c r="A58" i="9"/>
  <c r="A62" i="9"/>
  <c r="A66" i="9"/>
  <c r="A70" i="9"/>
  <c r="A74" i="9"/>
  <c r="A78" i="9"/>
  <c r="A82" i="9"/>
  <c r="A86" i="9"/>
  <c r="A90" i="9"/>
  <c r="A94" i="9"/>
  <c r="A98" i="9"/>
  <c r="A102" i="9"/>
  <c r="A106" i="9"/>
  <c r="A110" i="9"/>
  <c r="A114" i="9"/>
  <c r="A118" i="9"/>
  <c r="A122" i="9"/>
  <c r="A126" i="9"/>
  <c r="A130" i="9"/>
  <c r="A134" i="9"/>
  <c r="A138" i="9"/>
  <c r="A142" i="9"/>
  <c r="A146" i="9"/>
  <c r="A147" i="9"/>
  <c r="A150" i="9"/>
  <c r="A154" i="9"/>
  <c r="A158" i="9"/>
  <c r="A162" i="9"/>
  <c r="A166" i="9"/>
  <c r="A170" i="9"/>
  <c r="A174" i="9"/>
  <c r="A178" i="9"/>
  <c r="A182" i="9"/>
  <c r="A186" i="9"/>
  <c r="A190" i="9"/>
  <c r="A194" i="9"/>
  <c r="A198" i="9"/>
  <c r="A202" i="9"/>
  <c r="A210" i="9"/>
  <c r="A211" i="9"/>
  <c r="A64" i="9"/>
  <c r="A48" i="9"/>
  <c r="A32" i="9"/>
  <c r="A16" i="9"/>
  <c r="A60" i="9"/>
  <c r="A44" i="9"/>
  <c r="A28" i="9"/>
  <c r="A12" i="9"/>
  <c r="A72" i="9"/>
  <c r="A56" i="9"/>
  <c r="A40" i="9"/>
  <c r="A24" i="9"/>
  <c r="A8" i="9"/>
  <c r="A68" i="9"/>
  <c r="A52" i="9"/>
  <c r="A36" i="9"/>
  <c r="A20" i="9"/>
  <c r="A4" i="9"/>
  <c r="A240" i="9"/>
  <c r="A228" i="9"/>
  <c r="A208" i="9"/>
  <c r="A180" i="9"/>
  <c r="A148" i="9"/>
  <c r="A124" i="9"/>
  <c r="A108" i="9"/>
  <c r="A244" i="9"/>
  <c r="A236" i="9"/>
  <c r="A220" i="9"/>
  <c r="A212" i="9"/>
  <c r="A200" i="9"/>
  <c r="A196" i="9"/>
  <c r="A188" i="9"/>
  <c r="A176" i="9"/>
  <c r="A168" i="9"/>
  <c r="A160" i="9"/>
  <c r="A152" i="9"/>
  <c r="A140" i="9"/>
  <c r="A132" i="9"/>
  <c r="A120" i="9"/>
  <c r="A112" i="9"/>
  <c r="A100" i="9"/>
  <c r="A248" i="9"/>
  <c r="A246" i="9"/>
  <c r="A238" i="9"/>
  <c r="A230" i="9"/>
  <c r="A222" i="9"/>
  <c r="A206" i="9"/>
  <c r="A6" i="9"/>
  <c r="A232" i="9"/>
  <c r="A224" i="9"/>
  <c r="A216" i="9"/>
  <c r="A204" i="9"/>
  <c r="A192" i="9"/>
  <c r="A184" i="9"/>
  <c r="A172" i="9"/>
  <c r="A164" i="9"/>
  <c r="A156" i="9"/>
  <c r="A144" i="9"/>
  <c r="A136" i="9"/>
  <c r="A128" i="9"/>
  <c r="A116" i="9"/>
  <c r="A104" i="9"/>
  <c r="A96" i="9"/>
  <c r="A92" i="9"/>
  <c r="A250" i="9"/>
  <c r="A242" i="9"/>
  <c r="A234" i="9"/>
  <c r="A226" i="9"/>
  <c r="A218" i="9"/>
  <c r="A214" i="9"/>
  <c r="A10" i="9"/>
  <c r="A252" i="9"/>
  <c r="A88" i="9"/>
  <c r="A84" i="9"/>
  <c r="A80" i="9"/>
  <c r="A76" i="9"/>
  <c r="A251" i="9"/>
  <c r="A247" i="9"/>
  <c r="A243" i="9"/>
  <c r="A239" i="9"/>
  <c r="A235" i="9"/>
  <c r="A231" i="9"/>
  <c r="A227" i="9"/>
  <c r="A223" i="9"/>
  <c r="A219" i="9"/>
  <c r="A215" i="9"/>
  <c r="A207" i="9"/>
  <c r="A203" i="9"/>
  <c r="A199" i="9"/>
  <c r="A195" i="9"/>
  <c r="A191" i="9"/>
  <c r="A187" i="9"/>
  <c r="A183" i="9"/>
  <c r="A179" i="9"/>
  <c r="A175" i="9"/>
  <c r="A171" i="9"/>
  <c r="A167" i="9"/>
  <c r="A163" i="9"/>
  <c r="A159" i="9"/>
  <c r="A155" i="9"/>
  <c r="A151" i="9"/>
  <c r="A143" i="9"/>
  <c r="A139" i="9"/>
  <c r="A135" i="9"/>
  <c r="A131" i="9"/>
  <c r="A127" i="9"/>
  <c r="A123" i="9"/>
  <c r="A119" i="9"/>
  <c r="A115" i="9"/>
  <c r="A111" i="9"/>
  <c r="A107" i="9"/>
  <c r="A103" i="9"/>
  <c r="A99" i="9"/>
  <c r="A95" i="9"/>
  <c r="A91" i="9"/>
  <c r="A87" i="9"/>
  <c r="A83" i="9"/>
  <c r="A79" i="9"/>
  <c r="A75" i="9"/>
  <c r="A71" i="9"/>
  <c r="A67" i="9"/>
  <c r="A63" i="9"/>
  <c r="A59" i="9"/>
  <c r="A55" i="9"/>
  <c r="A51" i="9"/>
  <c r="A47" i="9"/>
  <c r="A43" i="9"/>
  <c r="A39" i="9"/>
  <c r="A35" i="9"/>
  <c r="A31" i="9"/>
  <c r="A27" i="9"/>
  <c r="A23" i="9"/>
  <c r="A19" i="9"/>
  <c r="A15" i="9"/>
  <c r="A11" i="9"/>
  <c r="A7" i="9"/>
  <c r="A3" i="9"/>
  <c r="I2" i="11"/>
  <c r="I3" i="11"/>
  <c r="I4" i="11"/>
  <c r="I5" i="11"/>
  <c r="I6" i="11"/>
  <c r="I7" i="11"/>
  <c r="I8" i="11"/>
  <c r="I9" i="11"/>
  <c r="I10" i="11"/>
  <c r="I11"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99" i="11"/>
  <c r="I100" i="11"/>
  <c r="I101" i="11"/>
  <c r="I102" i="11"/>
  <c r="I103" i="11"/>
  <c r="I104" i="11"/>
  <c r="I105" i="11"/>
  <c r="I106" i="11"/>
  <c r="I107" i="11"/>
  <c r="I108" i="11"/>
  <c r="I109" i="11"/>
  <c r="I110" i="11"/>
  <c r="I111" i="11"/>
  <c r="I112" i="11"/>
  <c r="I113" i="11"/>
  <c r="I114" i="11"/>
  <c r="I115" i="11"/>
  <c r="I116" i="11"/>
  <c r="I117" i="11"/>
  <c r="I118" i="11"/>
  <c r="I119" i="11"/>
  <c r="I120" i="11"/>
  <c r="I121" i="11"/>
  <c r="I122" i="11"/>
  <c r="I123" i="11"/>
  <c r="I124" i="11"/>
  <c r="I125" i="11"/>
  <c r="I126" i="11"/>
  <c r="I127" i="11"/>
  <c r="I128" i="11"/>
  <c r="I129" i="11"/>
  <c r="I130" i="11"/>
  <c r="I131" i="11"/>
  <c r="I132" i="11"/>
  <c r="I133" i="11"/>
  <c r="I134" i="11"/>
  <c r="I135" i="11"/>
  <c r="I136" i="11"/>
  <c r="I137" i="11"/>
  <c r="I138" i="11"/>
  <c r="I139" i="11"/>
  <c r="I140" i="11"/>
  <c r="I141" i="11"/>
  <c r="I142" i="11"/>
  <c r="I143" i="11"/>
  <c r="I144" i="11"/>
  <c r="I145" i="11"/>
  <c r="I146" i="11"/>
  <c r="I147" i="11"/>
  <c r="I148" i="11"/>
  <c r="I149" i="11"/>
  <c r="I150" i="11"/>
  <c r="I151" i="11"/>
  <c r="I152" i="11"/>
  <c r="I153" i="11"/>
  <c r="I154" i="11"/>
  <c r="I155" i="11"/>
  <c r="I156" i="11"/>
  <c r="I157" i="11"/>
  <c r="I158" i="11"/>
  <c r="I159" i="11"/>
  <c r="I160" i="11"/>
  <c r="I161" i="11"/>
  <c r="I162" i="11"/>
  <c r="I163" i="11"/>
  <c r="I164" i="11"/>
  <c r="I165" i="11"/>
  <c r="I166" i="11"/>
  <c r="I167" i="11"/>
  <c r="I168" i="11"/>
  <c r="I169" i="11"/>
  <c r="I170" i="11"/>
  <c r="I171" i="11"/>
  <c r="I172" i="11"/>
  <c r="I173" i="11"/>
  <c r="I174" i="11"/>
  <c r="I175" i="11"/>
  <c r="I176" i="11"/>
  <c r="I177" i="11"/>
  <c r="I178" i="11"/>
  <c r="I179" i="11"/>
  <c r="I180" i="11"/>
  <c r="I181" i="11"/>
  <c r="I182" i="11"/>
  <c r="I183" i="11"/>
  <c r="I184" i="11"/>
  <c r="I185" i="11"/>
  <c r="I186" i="11"/>
  <c r="I187" i="11"/>
  <c r="I188" i="11"/>
  <c r="I189" i="11"/>
  <c r="I190" i="11"/>
  <c r="I191" i="11"/>
  <c r="I192" i="11"/>
  <c r="I193" i="11"/>
  <c r="I194" i="11"/>
  <c r="I195" i="11"/>
  <c r="I196" i="11"/>
  <c r="I197" i="11"/>
  <c r="I198" i="11"/>
  <c r="I199" i="11"/>
  <c r="I200" i="11"/>
  <c r="I201" i="11"/>
  <c r="I202" i="11"/>
  <c r="I203" i="11"/>
  <c r="I204" i="11"/>
  <c r="I205" i="11"/>
  <c r="I206" i="11"/>
  <c r="I207" i="11"/>
  <c r="I208" i="11"/>
  <c r="I209" i="11"/>
  <c r="I210" i="11"/>
  <c r="I211" i="11"/>
  <c r="I212" i="11"/>
  <c r="I213" i="11"/>
  <c r="I214" i="11"/>
  <c r="I215" i="11"/>
  <c r="I216" i="11"/>
  <c r="I217" i="11"/>
  <c r="I218" i="11"/>
  <c r="I219" i="11"/>
  <c r="I220" i="11"/>
  <c r="I221" i="11"/>
  <c r="I222" i="11"/>
  <c r="I223" i="11"/>
  <c r="I224" i="11"/>
  <c r="I225" i="11"/>
  <c r="I226" i="11"/>
  <c r="I227" i="11"/>
  <c r="I228" i="11"/>
  <c r="I229" i="11"/>
  <c r="I230" i="11"/>
  <c r="I231" i="11"/>
  <c r="I232" i="11"/>
  <c r="I233" i="11"/>
  <c r="I234" i="11"/>
  <c r="I235" i="11"/>
  <c r="I236" i="11"/>
  <c r="I237" i="11"/>
  <c r="I238" i="11"/>
  <c r="I239" i="11"/>
  <c r="I240" i="11"/>
  <c r="I241" i="11"/>
  <c r="I242" i="11"/>
  <c r="I243" i="11"/>
  <c r="I244" i="11"/>
  <c r="I245" i="11"/>
  <c r="I246" i="11"/>
  <c r="I247" i="11"/>
  <c r="I248" i="11"/>
  <c r="I249" i="11"/>
  <c r="I250" i="11"/>
  <c r="I251" i="11"/>
  <c r="A2" i="9"/>
  <c r="A249" i="9"/>
  <c r="A245" i="9"/>
  <c r="A241" i="9"/>
  <c r="A237" i="9"/>
  <c r="A233" i="9"/>
  <c r="A229" i="9"/>
  <c r="A225" i="9"/>
  <c r="A221" i="9"/>
  <c r="A217" i="9"/>
  <c r="A213" i="9"/>
  <c r="A209" i="9"/>
  <c r="A205" i="9"/>
  <c r="A201" i="9"/>
  <c r="A197" i="9"/>
  <c r="A193" i="9"/>
  <c r="A189" i="9"/>
  <c r="A185" i="9"/>
  <c r="A181" i="9"/>
  <c r="A177" i="9"/>
  <c r="A173" i="9"/>
  <c r="A169" i="9"/>
  <c r="A165" i="9"/>
  <c r="A161" i="9"/>
  <c r="A157" i="9"/>
  <c r="A153" i="9"/>
  <c r="A149" i="9"/>
  <c r="A145" i="9"/>
  <c r="A141" i="9"/>
  <c r="A137" i="9"/>
  <c r="A133" i="9"/>
  <c r="A129" i="9"/>
  <c r="A125" i="9"/>
  <c r="A121" i="9"/>
  <c r="A117" i="9"/>
  <c r="A113" i="9"/>
  <c r="A109" i="9"/>
  <c r="A105" i="9"/>
  <c r="A101" i="9"/>
  <c r="A97" i="9"/>
  <c r="A93" i="9"/>
  <c r="A89" i="9"/>
  <c r="A85" i="9"/>
  <c r="A81" i="9"/>
  <c r="A77" i="9"/>
  <c r="A73" i="9"/>
  <c r="A69" i="9"/>
  <c r="A65" i="9"/>
  <c r="A61" i="9"/>
  <c r="A57" i="9"/>
  <c r="A53" i="9"/>
  <c r="A49" i="9"/>
  <c r="A45" i="9"/>
  <c r="A41" i="9"/>
  <c r="A37" i="9"/>
  <c r="A33" i="9"/>
  <c r="A29" i="9"/>
  <c r="A25" i="9"/>
  <c r="A21" i="9"/>
  <c r="A17" i="9"/>
  <c r="A13" i="9"/>
  <c r="A9" i="9"/>
  <c r="A5" i="9"/>
  <c r="J2" i="11"/>
  <c r="B2" i="11"/>
  <c r="B3" i="11"/>
  <c r="J4" i="11"/>
  <c r="J3" i="11"/>
  <c r="C1256" i="11"/>
  <c r="E1256" i="11"/>
  <c r="G1256" i="11"/>
  <c r="B1256" i="11"/>
  <c r="D1256" i="11"/>
  <c r="F1256" i="11"/>
  <c r="A1257" i="11"/>
  <c r="Y3" i="9"/>
  <c r="J6" i="11"/>
  <c r="C2" i="11"/>
  <c r="AC3" i="9"/>
  <c r="Z3" i="9"/>
  <c r="C3" i="11"/>
  <c r="AA3" i="9"/>
  <c r="AB3" i="9"/>
  <c r="O6" i="11"/>
  <c r="B3" i="17"/>
  <c r="B4" i="17"/>
  <c r="F7" i="17"/>
  <c r="B9" i="17"/>
  <c r="B17" i="17"/>
  <c r="B25" i="17"/>
  <c r="B14" i="17"/>
  <c r="B11" i="17"/>
  <c r="B12" i="17"/>
  <c r="B18" i="17"/>
  <c r="B15" i="17"/>
  <c r="B16" i="17"/>
  <c r="B26" i="17"/>
  <c r="C26" i="17"/>
  <c r="D26" i="17"/>
  <c r="B8" i="17"/>
  <c r="B13" i="17"/>
  <c r="B21" i="17"/>
  <c r="B10" i="17"/>
  <c r="B22" i="17"/>
  <c r="B19" i="17"/>
  <c r="B20" i="17"/>
  <c r="B7" i="17"/>
  <c r="B23" i="17"/>
  <c r="B24" i="17"/>
  <c r="U2" i="9" a="1"/>
  <c r="U2" i="9"/>
  <c r="B1257" i="11"/>
  <c r="D1257" i="11"/>
  <c r="F1257" i="11"/>
  <c r="A1258" i="11"/>
  <c r="C1257" i="11"/>
  <c r="E1257" i="11"/>
  <c r="G1257" i="11"/>
  <c r="V2" i="9" a="1"/>
  <c r="V2" i="9"/>
  <c r="O3" i="11"/>
  <c r="O4" i="11"/>
  <c r="J5" i="11"/>
  <c r="O5" i="11"/>
  <c r="J7" i="11"/>
  <c r="P7" i="11"/>
  <c r="O2" i="11"/>
  <c r="R2" i="11"/>
  <c r="P3" i="11"/>
  <c r="P2" i="11"/>
  <c r="S2" i="11"/>
  <c r="P6" i="11"/>
  <c r="P4" i="11"/>
  <c r="C4" i="11"/>
  <c r="B4" i="11"/>
  <c r="F3" i="17"/>
  <c r="Q2" i="11"/>
  <c r="F8" i="17"/>
  <c r="Q6" i="11"/>
  <c r="R3" i="11"/>
  <c r="Q3" i="11"/>
  <c r="P5" i="11"/>
  <c r="S2" i="9" a="1"/>
  <c r="S2" i="9"/>
  <c r="P2" i="9" a="1"/>
  <c r="P2" i="9"/>
  <c r="T2" i="9" a="1"/>
  <c r="T2" i="9"/>
  <c r="Q2" i="9" a="1"/>
  <c r="Q2" i="9"/>
  <c r="O2" i="9"/>
  <c r="N2" i="9" a="1"/>
  <c r="N2" i="9"/>
  <c r="R2" i="9" a="1"/>
  <c r="R2" i="9"/>
  <c r="C1258" i="11"/>
  <c r="E1258" i="11"/>
  <c r="G1258" i="11"/>
  <c r="D1258" i="11"/>
  <c r="A1259" i="11"/>
  <c r="B1258" i="11"/>
  <c r="F1258" i="11"/>
  <c r="S3" i="9" a="1"/>
  <c r="S3" i="9"/>
  <c r="F4" i="17"/>
  <c r="L2" i="17"/>
  <c r="R4" i="11"/>
  <c r="Q4" i="11"/>
  <c r="O7" i="11"/>
  <c r="Q7" i="11"/>
  <c r="S3" i="11"/>
  <c r="S4" i="11"/>
  <c r="S5" i="11"/>
  <c r="S6" i="11"/>
  <c r="S7" i="11"/>
  <c r="R5" i="11"/>
  <c r="R6" i="11"/>
  <c r="C5" i="11"/>
  <c r="B5" i="11"/>
  <c r="Y6" i="9" a="1"/>
  <c r="C8" i="17"/>
  <c r="D8" i="17"/>
  <c r="C16" i="17"/>
  <c r="D16" i="17"/>
  <c r="C24" i="17"/>
  <c r="D24" i="17"/>
  <c r="C19" i="17"/>
  <c r="D19" i="17"/>
  <c r="C25" i="17"/>
  <c r="D25" i="17"/>
  <c r="F9" i="17"/>
  <c r="Q5" i="11"/>
  <c r="J8" i="11"/>
  <c r="O8" i="11"/>
  <c r="G7" i="17"/>
  <c r="C21" i="17"/>
  <c r="D21" i="17"/>
  <c r="C9" i="17"/>
  <c r="D9" i="17"/>
  <c r="C11" i="17"/>
  <c r="D11" i="17"/>
  <c r="C20" i="17"/>
  <c r="D20" i="17"/>
  <c r="C12" i="17"/>
  <c r="D12" i="17"/>
  <c r="H7" i="17"/>
  <c r="G8" i="17"/>
  <c r="H8" i="17"/>
  <c r="C13" i="17"/>
  <c r="D13" i="17"/>
  <c r="C17" i="17"/>
  <c r="D17" i="17"/>
  <c r="C23" i="17"/>
  <c r="D23" i="17"/>
  <c r="C15" i="17"/>
  <c r="D15" i="17"/>
  <c r="C7" i="17"/>
  <c r="D7" i="17"/>
  <c r="C22" i="17"/>
  <c r="D22" i="17"/>
  <c r="C18" i="17"/>
  <c r="D18" i="17"/>
  <c r="C14" i="17"/>
  <c r="D14" i="17"/>
  <c r="C10" i="17"/>
  <c r="D10" i="17"/>
  <c r="V3" i="9" a="1"/>
  <c r="V3" i="9"/>
  <c r="O3" i="9"/>
  <c r="N3" i="9" a="1"/>
  <c r="N3" i="9"/>
  <c r="U3" i="9" a="1"/>
  <c r="U3" i="9"/>
  <c r="Q3" i="9" a="1"/>
  <c r="Q3" i="9"/>
  <c r="R3" i="9" a="1"/>
  <c r="R3" i="9"/>
  <c r="T3" i="9" a="1"/>
  <c r="T3" i="9"/>
  <c r="P3" i="9" a="1"/>
  <c r="P3" i="9"/>
  <c r="B1259" i="11"/>
  <c r="D1259" i="11"/>
  <c r="F1259" i="11"/>
  <c r="A1260" i="11"/>
  <c r="E1259" i="11"/>
  <c r="C1259" i="11"/>
  <c r="G1259" i="11"/>
  <c r="Q4" i="9" a="1"/>
  <c r="Q4" i="9"/>
  <c r="R7" i="11"/>
  <c r="R8" i="11"/>
  <c r="P8" i="11"/>
  <c r="Q8" i="11"/>
  <c r="C6" i="11"/>
  <c r="B6" i="11"/>
  <c r="Y13" i="9"/>
  <c r="Y21" i="9"/>
  <c r="Y20" i="9"/>
  <c r="Y9" i="9"/>
  <c r="Y11" i="9"/>
  <c r="Y16" i="9"/>
  <c r="Y7" i="9"/>
  <c r="Y6" i="9"/>
  <c r="Y15" i="9"/>
  <c r="Y24" i="9"/>
  <c r="Y8" i="9"/>
  <c r="Y18" i="9"/>
  <c r="Y10" i="9"/>
  <c r="Y19" i="9"/>
  <c r="Y14" i="9"/>
  <c r="Y23" i="9"/>
  <c r="Y22" i="9"/>
  <c r="Y12" i="9"/>
  <c r="Y25" i="9"/>
  <c r="Y17" i="9"/>
  <c r="G9" i="17"/>
  <c r="H9" i="17"/>
  <c r="F10" i="17"/>
  <c r="J9" i="11"/>
  <c r="P9" i="11"/>
  <c r="T4" i="9" a="1"/>
  <c r="T4" i="9"/>
  <c r="V4" i="9" a="1"/>
  <c r="V4" i="9"/>
  <c r="O4" i="9"/>
  <c r="S4" i="9" a="1"/>
  <c r="S4" i="9"/>
  <c r="N4" i="9" a="1"/>
  <c r="N4" i="9"/>
  <c r="P4" i="9" a="1"/>
  <c r="P4" i="9"/>
  <c r="R4" i="9" a="1"/>
  <c r="R4" i="9"/>
  <c r="U4" i="9" a="1"/>
  <c r="U4" i="9"/>
  <c r="C1260" i="11"/>
  <c r="E1260" i="11"/>
  <c r="G1260" i="11"/>
  <c r="B1260" i="11"/>
  <c r="D1260" i="11"/>
  <c r="F1260" i="11"/>
  <c r="A1261" i="11"/>
  <c r="Q5" i="9" a="1"/>
  <c r="Q5" i="9"/>
  <c r="S8" i="11"/>
  <c r="C7" i="11"/>
  <c r="B7" i="11"/>
  <c r="O9" i="11"/>
  <c r="R9" i="11"/>
  <c r="S9" i="11"/>
  <c r="H10" i="17"/>
  <c r="G10" i="17"/>
  <c r="F11" i="17"/>
  <c r="J10" i="11"/>
  <c r="P10" i="11"/>
  <c r="V5" i="9" a="1"/>
  <c r="V5" i="9"/>
  <c r="T5" i="9" a="1"/>
  <c r="T5" i="9"/>
  <c r="P5" i="9" a="1"/>
  <c r="P5" i="9"/>
  <c r="S5" i="9" a="1"/>
  <c r="S5" i="9"/>
  <c r="O5" i="9"/>
  <c r="R5" i="9" a="1"/>
  <c r="R5" i="9"/>
  <c r="N5" i="9" a="1"/>
  <c r="N5" i="9"/>
  <c r="U5" i="9" a="1"/>
  <c r="U5" i="9"/>
  <c r="B1261" i="11"/>
  <c r="D1261" i="11"/>
  <c r="F1261" i="11"/>
  <c r="A1262" i="11"/>
  <c r="C1261" i="11"/>
  <c r="E1261" i="11"/>
  <c r="G1261" i="11"/>
  <c r="Q6" i="9" a="1"/>
  <c r="Q6" i="9"/>
  <c r="Q9" i="11"/>
  <c r="O10" i="11"/>
  <c r="R10" i="11"/>
  <c r="C8" i="11"/>
  <c r="B8" i="11"/>
  <c r="S10" i="11"/>
  <c r="J11" i="11"/>
  <c r="O11" i="11"/>
  <c r="F12" i="17"/>
  <c r="H11" i="17"/>
  <c r="G11" i="17"/>
  <c r="T6" i="9" a="1"/>
  <c r="T6" i="9"/>
  <c r="V6" i="9" a="1"/>
  <c r="V6" i="9"/>
  <c r="O6" i="9"/>
  <c r="S6" i="9" a="1"/>
  <c r="S6" i="9"/>
  <c r="Q7" i="9" a="1"/>
  <c r="Q7" i="9"/>
  <c r="S7" i="9" a="1"/>
  <c r="S7" i="9"/>
  <c r="U7" i="9" a="1"/>
  <c r="U7" i="9"/>
  <c r="P7" i="9" a="1"/>
  <c r="P7" i="9"/>
  <c r="N7" i="9" a="1"/>
  <c r="N7" i="9"/>
  <c r="T7" i="9" a="1"/>
  <c r="T7" i="9"/>
  <c r="O7" i="9"/>
  <c r="R7" i="9" a="1"/>
  <c r="R7" i="9"/>
  <c r="V7" i="9" a="1"/>
  <c r="V7" i="9"/>
  <c r="P6" i="9" a="1"/>
  <c r="P6" i="9"/>
  <c r="N6" i="9" a="1"/>
  <c r="N6" i="9"/>
  <c r="R6" i="9" a="1"/>
  <c r="R6" i="9"/>
  <c r="U6" i="9" a="1"/>
  <c r="U6" i="9"/>
  <c r="C1262" i="11"/>
  <c r="E1262" i="11"/>
  <c r="G1262" i="11"/>
  <c r="D1262" i="11"/>
  <c r="A1263" i="11"/>
  <c r="F1262" i="11"/>
  <c r="B1262" i="11"/>
  <c r="R11" i="11"/>
  <c r="Q10" i="11"/>
  <c r="C9" i="11"/>
  <c r="B9" i="11"/>
  <c r="P11" i="11"/>
  <c r="S11" i="11"/>
  <c r="F13" i="17"/>
  <c r="G12" i="17"/>
  <c r="H12" i="17"/>
  <c r="Q11" i="11"/>
  <c r="J12" i="11"/>
  <c r="O12" i="11"/>
  <c r="P8" i="9" a="1"/>
  <c r="P8" i="9"/>
  <c r="N8" i="9" a="1"/>
  <c r="N8" i="9"/>
  <c r="B1263" i="11"/>
  <c r="D1263" i="11"/>
  <c r="F1263" i="11"/>
  <c r="A1264" i="11"/>
  <c r="E1263" i="11"/>
  <c r="G1263" i="11"/>
  <c r="C1263" i="11"/>
  <c r="Q8" i="9" a="1"/>
  <c r="Q8" i="9"/>
  <c r="P12" i="11"/>
  <c r="S12" i="11"/>
  <c r="C10" i="11"/>
  <c r="B10" i="11"/>
  <c r="R12" i="11"/>
  <c r="F14" i="17"/>
  <c r="H13" i="17"/>
  <c r="G13" i="17"/>
  <c r="J13" i="11"/>
  <c r="P13" i="11"/>
  <c r="T8" i="9" a="1"/>
  <c r="T8" i="9"/>
  <c r="V8" i="9" a="1"/>
  <c r="V8" i="9"/>
  <c r="O8" i="9"/>
  <c r="S8" i="9" a="1"/>
  <c r="S8" i="9"/>
  <c r="R8" i="9" a="1"/>
  <c r="R8" i="9"/>
  <c r="U8" i="9" a="1"/>
  <c r="U8" i="9"/>
  <c r="C1264" i="11"/>
  <c r="E1264" i="11"/>
  <c r="G1264" i="11"/>
  <c r="B1264" i="11"/>
  <c r="D1264" i="11"/>
  <c r="F1264" i="11"/>
  <c r="A1265" i="11"/>
  <c r="Q9" i="9" a="1"/>
  <c r="Q9" i="9"/>
  <c r="S13" i="11"/>
  <c r="Q12" i="11"/>
  <c r="O13" i="11"/>
  <c r="R13" i="11"/>
  <c r="C11" i="11"/>
  <c r="B11" i="11"/>
  <c r="J14" i="11"/>
  <c r="P14" i="11"/>
  <c r="F15" i="17"/>
  <c r="G14" i="17"/>
  <c r="H14" i="17"/>
  <c r="V9" i="9" a="1"/>
  <c r="V9" i="9"/>
  <c r="T9" i="9" a="1"/>
  <c r="T9" i="9"/>
  <c r="P9" i="9" a="1"/>
  <c r="P9" i="9"/>
  <c r="S9" i="9" a="1"/>
  <c r="S9" i="9"/>
  <c r="O9" i="9"/>
  <c r="R9" i="9" a="1"/>
  <c r="R9" i="9"/>
  <c r="N9" i="9" a="1"/>
  <c r="N9" i="9"/>
  <c r="U9" i="9" a="1"/>
  <c r="U9" i="9"/>
  <c r="S10" i="9" a="1"/>
  <c r="S10" i="9"/>
  <c r="O10" i="9"/>
  <c r="V10" i="9" a="1"/>
  <c r="V10" i="9"/>
  <c r="T10" i="9" a="1"/>
  <c r="T10" i="9"/>
  <c r="B1265" i="11"/>
  <c r="D1265" i="11"/>
  <c r="F1265" i="11"/>
  <c r="A1266" i="11"/>
  <c r="C1265" i="11"/>
  <c r="E1265" i="11"/>
  <c r="G1265" i="11"/>
  <c r="Q10" i="9" a="1"/>
  <c r="Q10" i="9"/>
  <c r="S14" i="11"/>
  <c r="Q13" i="11"/>
  <c r="C12" i="11"/>
  <c r="B12" i="11"/>
  <c r="O14" i="11"/>
  <c r="R14" i="11"/>
  <c r="F16" i="17"/>
  <c r="H15" i="17"/>
  <c r="G15" i="17"/>
  <c r="J15" i="11"/>
  <c r="P15" i="11"/>
  <c r="P10" i="9" a="1"/>
  <c r="P10" i="9"/>
  <c r="N10" i="9" a="1"/>
  <c r="N10" i="9"/>
  <c r="R10" i="9" a="1"/>
  <c r="R10" i="9"/>
  <c r="U10" i="9" a="1"/>
  <c r="U10" i="9"/>
  <c r="V11" i="9" a="1"/>
  <c r="V11" i="9"/>
  <c r="C1266" i="11"/>
  <c r="E1266" i="11"/>
  <c r="G1266" i="11"/>
  <c r="D1266" i="11"/>
  <c r="A1267" i="11"/>
  <c r="B1266" i="11"/>
  <c r="F1266" i="11"/>
  <c r="Q11" i="9" a="1"/>
  <c r="Q11" i="9"/>
  <c r="O15" i="11"/>
  <c r="Q15" i="11"/>
  <c r="Q14" i="11"/>
  <c r="C13" i="11"/>
  <c r="B13" i="11"/>
  <c r="S15" i="11"/>
  <c r="J16" i="11"/>
  <c r="P16" i="11"/>
  <c r="F17" i="17"/>
  <c r="G16" i="17"/>
  <c r="H16" i="17"/>
  <c r="R11" i="9" a="1"/>
  <c r="R11" i="9"/>
  <c r="T11" i="9" a="1"/>
  <c r="T11" i="9"/>
  <c r="P11" i="9" a="1"/>
  <c r="P11" i="9"/>
  <c r="S11" i="9" a="1"/>
  <c r="S11" i="9"/>
  <c r="O11" i="9"/>
  <c r="N11" i="9" a="1"/>
  <c r="N11" i="9"/>
  <c r="U11" i="9" a="1"/>
  <c r="U11" i="9"/>
  <c r="N12" i="9" a="1"/>
  <c r="N12" i="9"/>
  <c r="B1267" i="11"/>
  <c r="D1267" i="11"/>
  <c r="F1267" i="11"/>
  <c r="A1268" i="11"/>
  <c r="E1267" i="11"/>
  <c r="C1267" i="11"/>
  <c r="G1267" i="11"/>
  <c r="S12" i="9" a="1"/>
  <c r="S12" i="9"/>
  <c r="R15" i="11"/>
  <c r="C14" i="11"/>
  <c r="B14" i="11"/>
  <c r="S16" i="11"/>
  <c r="G17" i="17"/>
  <c r="H17" i="17"/>
  <c r="F18" i="17"/>
  <c r="O16" i="11"/>
  <c r="J17" i="11"/>
  <c r="P17" i="11"/>
  <c r="R12" i="9" a="1"/>
  <c r="R12" i="9"/>
  <c r="U12" i="9" a="1"/>
  <c r="U12" i="9"/>
  <c r="Q12" i="9" a="1"/>
  <c r="Q12" i="9"/>
  <c r="P12" i="9" a="1"/>
  <c r="P12" i="9"/>
  <c r="T12" i="9" a="1"/>
  <c r="T12" i="9"/>
  <c r="V12" i="9" a="1"/>
  <c r="V12" i="9"/>
  <c r="O12" i="9"/>
  <c r="T13" i="9" a="1"/>
  <c r="T13" i="9"/>
  <c r="V13" i="9" a="1"/>
  <c r="V13" i="9"/>
  <c r="C1268" i="11"/>
  <c r="E1268" i="11"/>
  <c r="G1268" i="11"/>
  <c r="B1268" i="11"/>
  <c r="D1268" i="11"/>
  <c r="F1268" i="11"/>
  <c r="A1269" i="11"/>
  <c r="S13" i="9" a="1"/>
  <c r="S13" i="9"/>
  <c r="R16" i="11"/>
  <c r="C15" i="11"/>
  <c r="B15" i="11"/>
  <c r="O17" i="11"/>
  <c r="R17" i="11"/>
  <c r="S17" i="11"/>
  <c r="J18" i="11"/>
  <c r="O18" i="11"/>
  <c r="Q16" i="11"/>
  <c r="H18" i="17"/>
  <c r="F19" i="17"/>
  <c r="G18" i="17"/>
  <c r="O13" i="9"/>
  <c r="R13" i="9" a="1"/>
  <c r="R13" i="9"/>
  <c r="N13" i="9" a="1"/>
  <c r="N13" i="9"/>
  <c r="U13" i="9" a="1"/>
  <c r="U13" i="9"/>
  <c r="Q13" i="9" a="1"/>
  <c r="Q13" i="9"/>
  <c r="P13" i="9" a="1"/>
  <c r="P13" i="9"/>
  <c r="S14" i="9" a="1"/>
  <c r="S14" i="9"/>
  <c r="O14" i="9"/>
  <c r="V14" i="9" a="1"/>
  <c r="V14" i="9"/>
  <c r="T14" i="9" a="1"/>
  <c r="T14" i="9"/>
  <c r="B1269" i="11"/>
  <c r="D1269" i="11"/>
  <c r="F1269" i="11"/>
  <c r="A1270" i="11"/>
  <c r="C1269" i="11"/>
  <c r="E1269" i="11"/>
  <c r="G1269" i="11"/>
  <c r="Q14" i="9" a="1"/>
  <c r="Q14" i="9"/>
  <c r="Q17" i="11"/>
  <c r="R18" i="11"/>
  <c r="P18" i="11"/>
  <c r="S18" i="11"/>
  <c r="C16" i="11"/>
  <c r="B16" i="11"/>
  <c r="F20" i="17"/>
  <c r="H19" i="17"/>
  <c r="G19" i="17"/>
  <c r="J19" i="11"/>
  <c r="P19" i="11"/>
  <c r="P14" i="9" a="1"/>
  <c r="P14" i="9"/>
  <c r="N14" i="9" a="1"/>
  <c r="N14" i="9"/>
  <c r="R14" i="9" a="1"/>
  <c r="R14" i="9"/>
  <c r="U14" i="9" a="1"/>
  <c r="U14" i="9"/>
  <c r="R15" i="9" a="1"/>
  <c r="R15" i="9"/>
  <c r="C1270" i="11"/>
  <c r="E1270" i="11"/>
  <c r="G1270" i="11"/>
  <c r="D1270" i="11"/>
  <c r="A1271" i="11"/>
  <c r="F1270" i="11"/>
  <c r="B1270" i="11"/>
  <c r="Q15" i="9" a="1"/>
  <c r="Q15" i="9"/>
  <c r="S19" i="11"/>
  <c r="Q18" i="11"/>
  <c r="O19" i="11"/>
  <c r="R19" i="11"/>
  <c r="C17" i="11"/>
  <c r="B17" i="11"/>
  <c r="J20" i="11"/>
  <c r="P20" i="11"/>
  <c r="O20" i="11"/>
  <c r="Q20" i="11"/>
  <c r="B18" i="11"/>
  <c r="C18" i="11"/>
  <c r="B19" i="11"/>
  <c r="C19" i="11"/>
  <c r="B20" i="11"/>
  <c r="C20" i="11"/>
  <c r="B21" i="11"/>
  <c r="C21" i="11"/>
  <c r="B22" i="11"/>
  <c r="C22" i="11"/>
  <c r="B23" i="11"/>
  <c r="C23" i="11"/>
  <c r="B24" i="11"/>
  <c r="C24" i="11"/>
  <c r="B25" i="11"/>
  <c r="C25" i="11"/>
  <c r="B26" i="11"/>
  <c r="C26" i="11"/>
  <c r="B27" i="11"/>
  <c r="C27" i="11"/>
  <c r="B28" i="11"/>
  <c r="C28" i="11"/>
  <c r="B29" i="11"/>
  <c r="C29" i="11"/>
  <c r="B30" i="11"/>
  <c r="C30" i="11"/>
  <c r="B31" i="11"/>
  <c r="C31" i="11"/>
  <c r="B32" i="11"/>
  <c r="C32" i="11"/>
  <c r="B33" i="11"/>
  <c r="C33" i="11"/>
  <c r="B34" i="11"/>
  <c r="C34" i="11"/>
  <c r="B35" i="11"/>
  <c r="C35" i="11"/>
  <c r="B36" i="11"/>
  <c r="C36" i="11"/>
  <c r="B37" i="11"/>
  <c r="C37" i="11"/>
  <c r="B38" i="11"/>
  <c r="C38" i="11"/>
  <c r="B39" i="11"/>
  <c r="C39" i="11"/>
  <c r="B40" i="11"/>
  <c r="C40" i="11"/>
  <c r="B41" i="11"/>
  <c r="C41" i="11"/>
  <c r="B42" i="11"/>
  <c r="C42" i="11"/>
  <c r="B43" i="11"/>
  <c r="C43" i="11"/>
  <c r="B44" i="11"/>
  <c r="C44" i="11"/>
  <c r="B45" i="11"/>
  <c r="C45" i="11"/>
  <c r="B46" i="11"/>
  <c r="C46" i="11"/>
  <c r="B47" i="11"/>
  <c r="C47" i="11"/>
  <c r="B48" i="11"/>
  <c r="C48" i="11"/>
  <c r="B49" i="11"/>
  <c r="C49" i="11"/>
  <c r="B50" i="11"/>
  <c r="C50" i="11"/>
  <c r="B51" i="11"/>
  <c r="C51" i="11"/>
  <c r="B52" i="11"/>
  <c r="C52" i="11"/>
  <c r="B53" i="11"/>
  <c r="C53" i="11"/>
  <c r="B54" i="11"/>
  <c r="C54" i="11"/>
  <c r="B55" i="11"/>
  <c r="C55" i="11"/>
  <c r="B56" i="11"/>
  <c r="C56" i="11"/>
  <c r="B57" i="11"/>
  <c r="C57" i="11"/>
  <c r="B58" i="11"/>
  <c r="C58" i="11"/>
  <c r="B59" i="11"/>
  <c r="C59" i="11"/>
  <c r="B60" i="11"/>
  <c r="C60" i="11"/>
  <c r="B61" i="11"/>
  <c r="C61" i="11"/>
  <c r="B62" i="11"/>
  <c r="C62" i="11"/>
  <c r="B63" i="11"/>
  <c r="C63" i="11"/>
  <c r="B64" i="11"/>
  <c r="C64" i="11"/>
  <c r="B65" i="11"/>
  <c r="C65" i="11"/>
  <c r="B66" i="11"/>
  <c r="C66" i="11"/>
  <c r="B67" i="11"/>
  <c r="C67" i="11"/>
  <c r="B68" i="11"/>
  <c r="C68" i="11"/>
  <c r="B69" i="11"/>
  <c r="C69" i="11"/>
  <c r="B70" i="11"/>
  <c r="C70" i="11"/>
  <c r="B71" i="11"/>
  <c r="C71" i="11"/>
  <c r="B72" i="11"/>
  <c r="C72" i="11"/>
  <c r="B73" i="11"/>
  <c r="C73" i="11"/>
  <c r="B74" i="11"/>
  <c r="C74" i="11"/>
  <c r="B75" i="11"/>
  <c r="C75" i="11"/>
  <c r="B76" i="11"/>
  <c r="C76" i="11"/>
  <c r="B77" i="11"/>
  <c r="C77" i="11"/>
  <c r="B78" i="11"/>
  <c r="C78" i="11"/>
  <c r="B79" i="11"/>
  <c r="C79" i="11"/>
  <c r="B80" i="11"/>
  <c r="C80" i="11"/>
  <c r="B81" i="11"/>
  <c r="C81" i="11"/>
  <c r="B82" i="11"/>
  <c r="C82" i="11"/>
  <c r="B83" i="11"/>
  <c r="C83" i="11"/>
  <c r="B84" i="11"/>
  <c r="C84" i="11"/>
  <c r="B85" i="11"/>
  <c r="C85" i="11"/>
  <c r="B86" i="11"/>
  <c r="C86" i="11"/>
  <c r="B87" i="11"/>
  <c r="C87" i="11"/>
  <c r="B88" i="11"/>
  <c r="C88" i="11"/>
  <c r="B89" i="11"/>
  <c r="C89" i="11"/>
  <c r="B90" i="11"/>
  <c r="C90" i="11"/>
  <c r="B91" i="11"/>
  <c r="C91" i="11"/>
  <c r="B92" i="11"/>
  <c r="C92" i="11"/>
  <c r="B93" i="11"/>
  <c r="C93" i="11"/>
  <c r="B94" i="11"/>
  <c r="C94" i="11"/>
  <c r="B95" i="11"/>
  <c r="C95" i="11"/>
  <c r="B96" i="11"/>
  <c r="C96" i="11"/>
  <c r="B97" i="11"/>
  <c r="C97" i="11"/>
  <c r="B98" i="11"/>
  <c r="C98" i="11"/>
  <c r="B99" i="11"/>
  <c r="C99" i="11"/>
  <c r="B100" i="11"/>
  <c r="C100" i="11"/>
  <c r="B101" i="11"/>
  <c r="C101" i="11"/>
  <c r="B102" i="11"/>
  <c r="C102" i="11"/>
  <c r="B103" i="11"/>
  <c r="C103" i="11"/>
  <c r="B104" i="11"/>
  <c r="C104" i="11"/>
  <c r="B105" i="11"/>
  <c r="C105" i="11"/>
  <c r="B106" i="11"/>
  <c r="C106" i="11"/>
  <c r="B107" i="11"/>
  <c r="C107" i="11"/>
  <c r="B108" i="11"/>
  <c r="C108" i="11"/>
  <c r="B109" i="11"/>
  <c r="C109" i="11"/>
  <c r="B110" i="11"/>
  <c r="C110" i="11"/>
  <c r="B111" i="11"/>
  <c r="C111" i="11"/>
  <c r="B112" i="11"/>
  <c r="C112" i="11"/>
  <c r="B113" i="11"/>
  <c r="C113" i="11"/>
  <c r="B114" i="11"/>
  <c r="C114" i="11"/>
  <c r="B115" i="11"/>
  <c r="C115" i="11"/>
  <c r="B116" i="11"/>
  <c r="C116" i="11"/>
  <c r="B117" i="11"/>
  <c r="C117" i="11"/>
  <c r="B118" i="11"/>
  <c r="C118" i="11"/>
  <c r="B119" i="11"/>
  <c r="C119" i="11"/>
  <c r="B120" i="11"/>
  <c r="C120" i="11"/>
  <c r="B121" i="11"/>
  <c r="C121" i="11"/>
  <c r="B122" i="11"/>
  <c r="C122" i="11"/>
  <c r="B123" i="11"/>
  <c r="C123" i="11"/>
  <c r="B124" i="11"/>
  <c r="C124" i="11"/>
  <c r="B125" i="11"/>
  <c r="C125" i="11"/>
  <c r="B126" i="11"/>
  <c r="C126" i="11"/>
  <c r="B127" i="11"/>
  <c r="C127" i="11"/>
  <c r="B128" i="11"/>
  <c r="C128" i="11"/>
  <c r="B129" i="11"/>
  <c r="C129" i="11"/>
  <c r="B130" i="11"/>
  <c r="C130" i="11"/>
  <c r="B131" i="11"/>
  <c r="C131" i="11"/>
  <c r="B132" i="11"/>
  <c r="C132" i="11"/>
  <c r="B133" i="11"/>
  <c r="C133" i="11"/>
  <c r="B134" i="11"/>
  <c r="C134" i="11"/>
  <c r="B135" i="11"/>
  <c r="C135" i="11"/>
  <c r="B136" i="11"/>
  <c r="C136" i="11"/>
  <c r="B137" i="11"/>
  <c r="C137" i="11"/>
  <c r="B138" i="11"/>
  <c r="C138" i="11"/>
  <c r="B139" i="11"/>
  <c r="C139" i="11"/>
  <c r="B140" i="11"/>
  <c r="C140" i="11"/>
  <c r="B141" i="11"/>
  <c r="C141" i="11"/>
  <c r="B142" i="11"/>
  <c r="C142" i="11"/>
  <c r="B143" i="11"/>
  <c r="C143" i="11"/>
  <c r="B144" i="11"/>
  <c r="C144" i="11"/>
  <c r="B145" i="11"/>
  <c r="C145" i="11"/>
  <c r="B146" i="11"/>
  <c r="C146" i="11"/>
  <c r="B147" i="11"/>
  <c r="C147" i="11"/>
  <c r="B148" i="11"/>
  <c r="C148" i="11"/>
  <c r="B149" i="11"/>
  <c r="C149" i="11"/>
  <c r="B150" i="11"/>
  <c r="C150" i="11"/>
  <c r="B151" i="11"/>
  <c r="C151" i="11"/>
  <c r="B152" i="11"/>
  <c r="C152" i="11"/>
  <c r="B153" i="11"/>
  <c r="C153" i="11"/>
  <c r="B154" i="11"/>
  <c r="C154" i="11"/>
  <c r="B155" i="11"/>
  <c r="C155" i="11"/>
  <c r="B156" i="11"/>
  <c r="C156" i="11"/>
  <c r="B157" i="11"/>
  <c r="C157" i="11"/>
  <c r="B158" i="11"/>
  <c r="C158" i="11"/>
  <c r="B159" i="11"/>
  <c r="C159" i="11"/>
  <c r="B160" i="11"/>
  <c r="C160" i="11"/>
  <c r="B161" i="11"/>
  <c r="C161" i="11"/>
  <c r="B162" i="11"/>
  <c r="C162" i="11"/>
  <c r="B163" i="11"/>
  <c r="C163" i="11"/>
  <c r="B164" i="11"/>
  <c r="C164" i="11"/>
  <c r="B165" i="11"/>
  <c r="C165" i="11"/>
  <c r="B166" i="11"/>
  <c r="C166" i="11"/>
  <c r="B167" i="11"/>
  <c r="C167" i="11"/>
  <c r="B168" i="11"/>
  <c r="C168" i="11"/>
  <c r="B169" i="11"/>
  <c r="C169" i="11"/>
  <c r="B170" i="11"/>
  <c r="C170" i="11"/>
  <c r="B171" i="11"/>
  <c r="C171" i="11"/>
  <c r="B172" i="11"/>
  <c r="C172" i="11"/>
  <c r="B173" i="11"/>
  <c r="C173" i="11"/>
  <c r="B174" i="11"/>
  <c r="C174" i="11"/>
  <c r="B175" i="11"/>
  <c r="C175" i="11"/>
  <c r="B176" i="11"/>
  <c r="C176" i="11"/>
  <c r="B177" i="11"/>
  <c r="C177" i="11"/>
  <c r="B178" i="11"/>
  <c r="C178" i="11"/>
  <c r="B179" i="11"/>
  <c r="C179" i="11"/>
  <c r="B180" i="11"/>
  <c r="C180" i="11"/>
  <c r="B181" i="11"/>
  <c r="C181" i="11"/>
  <c r="B182" i="11"/>
  <c r="C182" i="11"/>
  <c r="B183" i="11"/>
  <c r="C183" i="11"/>
  <c r="B184" i="11"/>
  <c r="C184" i="11"/>
  <c r="B185" i="11"/>
  <c r="C185" i="11"/>
  <c r="B186" i="11"/>
  <c r="C186" i="11"/>
  <c r="B187" i="11"/>
  <c r="C187" i="11"/>
  <c r="B188" i="11"/>
  <c r="C188" i="11"/>
  <c r="B189" i="11"/>
  <c r="C189" i="11"/>
  <c r="B190" i="11"/>
  <c r="C190" i="11"/>
  <c r="B191" i="11"/>
  <c r="C191" i="11"/>
  <c r="B192" i="11"/>
  <c r="C192" i="11"/>
  <c r="B193" i="11"/>
  <c r="C193" i="11"/>
  <c r="B194" i="11"/>
  <c r="C194" i="11"/>
  <c r="B195" i="11"/>
  <c r="C195" i="11"/>
  <c r="B196" i="11"/>
  <c r="C196" i="11"/>
  <c r="B197" i="11"/>
  <c r="C197" i="11"/>
  <c r="B198" i="11"/>
  <c r="C198" i="11"/>
  <c r="B199" i="11"/>
  <c r="C199" i="11"/>
  <c r="B200" i="11"/>
  <c r="C200" i="11"/>
  <c r="B201" i="11"/>
  <c r="C201" i="11"/>
  <c r="B202" i="11"/>
  <c r="C202" i="11"/>
  <c r="B203" i="11"/>
  <c r="C203" i="11"/>
  <c r="B204" i="11"/>
  <c r="C204" i="11"/>
  <c r="B205" i="11"/>
  <c r="C205" i="11"/>
  <c r="B206" i="11"/>
  <c r="C206" i="11"/>
  <c r="B207" i="11"/>
  <c r="C207" i="11"/>
  <c r="B208" i="11"/>
  <c r="C208" i="11"/>
  <c r="B209" i="11"/>
  <c r="C209" i="11"/>
  <c r="B210" i="11"/>
  <c r="C210" i="11"/>
  <c r="B211" i="11"/>
  <c r="C211" i="11"/>
  <c r="B212" i="11"/>
  <c r="C212" i="11"/>
  <c r="B213" i="11"/>
  <c r="C213" i="11"/>
  <c r="B214" i="11"/>
  <c r="C214" i="11"/>
  <c r="B215" i="11"/>
  <c r="C215" i="11"/>
  <c r="B216" i="11"/>
  <c r="C216" i="11"/>
  <c r="B217" i="11"/>
  <c r="C217" i="11"/>
  <c r="B218" i="11"/>
  <c r="C218" i="11"/>
  <c r="B219" i="11"/>
  <c r="C219" i="11"/>
  <c r="B220" i="11"/>
  <c r="C220" i="11"/>
  <c r="B221" i="11"/>
  <c r="C221" i="11"/>
  <c r="B222" i="11"/>
  <c r="C222" i="11"/>
  <c r="B223" i="11"/>
  <c r="C223" i="11"/>
  <c r="B224" i="11"/>
  <c r="C224" i="11"/>
  <c r="B225" i="11"/>
  <c r="C225" i="11"/>
  <c r="B226" i="11"/>
  <c r="C226" i="11"/>
  <c r="B227" i="11"/>
  <c r="C227" i="11"/>
  <c r="B228" i="11"/>
  <c r="C228" i="11"/>
  <c r="B229" i="11"/>
  <c r="C229" i="11"/>
  <c r="B230" i="11"/>
  <c r="C230" i="11"/>
  <c r="B231" i="11"/>
  <c r="C231" i="11"/>
  <c r="B232" i="11"/>
  <c r="C232" i="11"/>
  <c r="B233" i="11"/>
  <c r="C233" i="11"/>
  <c r="B234" i="11"/>
  <c r="C234" i="11"/>
  <c r="B235" i="11"/>
  <c r="C235" i="11"/>
  <c r="B236" i="11"/>
  <c r="C236" i="11"/>
  <c r="B237" i="11"/>
  <c r="C237" i="11"/>
  <c r="B238" i="11"/>
  <c r="C238" i="11"/>
  <c r="B239" i="11"/>
  <c r="C239" i="11"/>
  <c r="B240" i="11"/>
  <c r="C240" i="11"/>
  <c r="B241" i="11"/>
  <c r="C241" i="11"/>
  <c r="B242" i="11"/>
  <c r="C242" i="11"/>
  <c r="B243" i="11"/>
  <c r="C243" i="11"/>
  <c r="B244" i="11"/>
  <c r="C244" i="11"/>
  <c r="B245" i="11"/>
  <c r="C245" i="11"/>
  <c r="B246" i="11"/>
  <c r="C246" i="11"/>
  <c r="B247" i="11"/>
  <c r="C247" i="11"/>
  <c r="B248" i="11"/>
  <c r="C248" i="11"/>
  <c r="B249" i="11"/>
  <c r="C249" i="11"/>
  <c r="B250" i="11"/>
  <c r="C250" i="11"/>
  <c r="B251" i="11"/>
  <c r="C251" i="11"/>
  <c r="B252" i="11"/>
  <c r="C252" i="11"/>
  <c r="B253" i="11"/>
  <c r="C253" i="11"/>
  <c r="B254" i="11"/>
  <c r="C254" i="11"/>
  <c r="B255" i="11"/>
  <c r="C255" i="11"/>
  <c r="B256" i="11"/>
  <c r="C256" i="11"/>
  <c r="B257" i="11"/>
  <c r="C257" i="11"/>
  <c r="B258" i="11"/>
  <c r="C258" i="11"/>
  <c r="B259" i="11"/>
  <c r="C259" i="11"/>
  <c r="B260" i="11"/>
  <c r="C260" i="11"/>
  <c r="B261" i="11"/>
  <c r="C261" i="11"/>
  <c r="B262" i="11"/>
  <c r="C262" i="11"/>
  <c r="B263" i="11"/>
  <c r="C263" i="11"/>
  <c r="B264" i="11"/>
  <c r="C264" i="11"/>
  <c r="B265" i="11"/>
  <c r="C265" i="11"/>
  <c r="B266" i="11"/>
  <c r="C266" i="11"/>
  <c r="B267" i="11"/>
  <c r="C267" i="11"/>
  <c r="B268" i="11"/>
  <c r="C268" i="11"/>
  <c r="B269" i="11"/>
  <c r="C269" i="11"/>
  <c r="B270" i="11"/>
  <c r="C270" i="11"/>
  <c r="B271" i="11"/>
  <c r="C271" i="11"/>
  <c r="B272" i="11"/>
  <c r="C272" i="11"/>
  <c r="B273" i="11"/>
  <c r="C273" i="11"/>
  <c r="B274" i="11"/>
  <c r="C274" i="11"/>
  <c r="B275" i="11"/>
  <c r="C275" i="11"/>
  <c r="B276" i="11"/>
  <c r="C276" i="11"/>
  <c r="B277" i="11"/>
  <c r="C277" i="11"/>
  <c r="B278" i="11"/>
  <c r="C278" i="11"/>
  <c r="B279" i="11"/>
  <c r="C279" i="11"/>
  <c r="B280" i="11"/>
  <c r="C280" i="11"/>
  <c r="B281" i="11"/>
  <c r="C281" i="11"/>
  <c r="B282" i="11"/>
  <c r="C282" i="11"/>
  <c r="B283" i="11"/>
  <c r="C283" i="11"/>
  <c r="B284" i="11"/>
  <c r="C284" i="11"/>
  <c r="B285" i="11"/>
  <c r="C285" i="11"/>
  <c r="B286" i="11"/>
  <c r="C286" i="11"/>
  <c r="B287" i="11"/>
  <c r="C287" i="11"/>
  <c r="B288" i="11"/>
  <c r="C288" i="11"/>
  <c r="B289" i="11"/>
  <c r="C289" i="11"/>
  <c r="B290" i="11"/>
  <c r="C290" i="11"/>
  <c r="B291" i="11"/>
  <c r="C291" i="11"/>
  <c r="B292" i="11"/>
  <c r="C292" i="11"/>
  <c r="B293" i="11"/>
  <c r="C293" i="11"/>
  <c r="B294" i="11"/>
  <c r="C294" i="11"/>
  <c r="B295" i="11"/>
  <c r="C295" i="11"/>
  <c r="B296" i="11"/>
  <c r="C296" i="11"/>
  <c r="B297" i="11"/>
  <c r="C297" i="11"/>
  <c r="B298" i="11"/>
  <c r="C298" i="11"/>
  <c r="B299" i="11"/>
  <c r="C299" i="11"/>
  <c r="B300" i="11"/>
  <c r="C300" i="11"/>
  <c r="B301" i="11"/>
  <c r="C301" i="11"/>
  <c r="B302" i="11"/>
  <c r="C302" i="11"/>
  <c r="B303" i="11"/>
  <c r="C303" i="11"/>
  <c r="B304" i="11"/>
  <c r="C304" i="11"/>
  <c r="B305" i="11"/>
  <c r="C305" i="11"/>
  <c r="B306" i="11"/>
  <c r="C306" i="11"/>
  <c r="B307" i="11"/>
  <c r="C307" i="11"/>
  <c r="B308" i="11"/>
  <c r="C308" i="11"/>
  <c r="B309" i="11"/>
  <c r="C309" i="11"/>
  <c r="B310" i="11"/>
  <c r="C310" i="11"/>
  <c r="B311" i="11"/>
  <c r="C311" i="11"/>
  <c r="B312" i="11"/>
  <c r="C312" i="11"/>
  <c r="B313" i="11"/>
  <c r="C313" i="11"/>
  <c r="B314" i="11"/>
  <c r="C314" i="11"/>
  <c r="B315" i="11"/>
  <c r="C315" i="11"/>
  <c r="B316" i="11"/>
  <c r="C316" i="11"/>
  <c r="B317" i="11"/>
  <c r="C317" i="11"/>
  <c r="B318" i="11"/>
  <c r="C318" i="11"/>
  <c r="B319" i="11"/>
  <c r="C319" i="11"/>
  <c r="B320" i="11"/>
  <c r="C320" i="11"/>
  <c r="B321" i="11"/>
  <c r="C321" i="11"/>
  <c r="B322" i="11"/>
  <c r="C322" i="11"/>
  <c r="B323" i="11"/>
  <c r="C323" i="11"/>
  <c r="B324" i="11"/>
  <c r="C324" i="11"/>
  <c r="B325" i="11"/>
  <c r="C325" i="11"/>
  <c r="B326" i="11"/>
  <c r="C326" i="11"/>
  <c r="B327" i="11"/>
  <c r="C327" i="11"/>
  <c r="B328" i="11"/>
  <c r="C328" i="11"/>
  <c r="B329" i="11"/>
  <c r="C329" i="11"/>
  <c r="B330" i="11"/>
  <c r="C330" i="11"/>
  <c r="B331" i="11"/>
  <c r="C331" i="11"/>
  <c r="B332" i="11"/>
  <c r="C332" i="11"/>
  <c r="B333" i="11"/>
  <c r="C333" i="11"/>
  <c r="B334" i="11"/>
  <c r="C334" i="11"/>
  <c r="B335" i="11"/>
  <c r="C335" i="11"/>
  <c r="B336" i="11"/>
  <c r="C336" i="11"/>
  <c r="B337" i="11"/>
  <c r="C337" i="11"/>
  <c r="B338" i="11"/>
  <c r="C338" i="11"/>
  <c r="B339" i="11"/>
  <c r="C339" i="11"/>
  <c r="B340" i="11"/>
  <c r="C340" i="11"/>
  <c r="B341" i="11"/>
  <c r="C341" i="11"/>
  <c r="B342" i="11"/>
  <c r="C342" i="11"/>
  <c r="B343" i="11"/>
  <c r="C343" i="11"/>
  <c r="B344" i="11"/>
  <c r="C344" i="11"/>
  <c r="B345" i="11"/>
  <c r="C345" i="11"/>
  <c r="B346" i="11"/>
  <c r="C346" i="11"/>
  <c r="B347" i="11"/>
  <c r="C347" i="11"/>
  <c r="B348" i="11"/>
  <c r="C348" i="11"/>
  <c r="B349" i="11"/>
  <c r="C349" i="11"/>
  <c r="B350" i="11"/>
  <c r="C350" i="11"/>
  <c r="B351" i="11"/>
  <c r="C351" i="11"/>
  <c r="B352" i="11"/>
  <c r="C352" i="11"/>
  <c r="B353" i="11"/>
  <c r="C353" i="11"/>
  <c r="B354" i="11"/>
  <c r="C354" i="11"/>
  <c r="B355" i="11"/>
  <c r="C355" i="11"/>
  <c r="B356" i="11"/>
  <c r="C356" i="11"/>
  <c r="B357" i="11"/>
  <c r="C357" i="11"/>
  <c r="B358" i="11"/>
  <c r="C358" i="11"/>
  <c r="B359" i="11"/>
  <c r="C359" i="11"/>
  <c r="B360" i="11"/>
  <c r="C360" i="11"/>
  <c r="B361" i="11"/>
  <c r="C361" i="11"/>
  <c r="B362" i="11"/>
  <c r="C362" i="11"/>
  <c r="B363" i="11"/>
  <c r="C363" i="11"/>
  <c r="B364" i="11"/>
  <c r="C364" i="11"/>
  <c r="B365" i="11"/>
  <c r="C365" i="11"/>
  <c r="B366" i="11"/>
  <c r="C366" i="11"/>
  <c r="B367" i="11"/>
  <c r="C367" i="11"/>
  <c r="B368" i="11"/>
  <c r="C368" i="11"/>
  <c r="B369" i="11"/>
  <c r="C369" i="11"/>
  <c r="B370" i="11"/>
  <c r="C370" i="11"/>
  <c r="B371" i="11"/>
  <c r="C371" i="11"/>
  <c r="B372" i="11"/>
  <c r="C372" i="11"/>
  <c r="B373" i="11"/>
  <c r="C373" i="11"/>
  <c r="B374" i="11"/>
  <c r="C374" i="11"/>
  <c r="B375" i="11"/>
  <c r="C375" i="11"/>
  <c r="B376" i="11"/>
  <c r="C376" i="11"/>
  <c r="B377" i="11"/>
  <c r="C377" i="11"/>
  <c r="B378" i="11"/>
  <c r="C378" i="11"/>
  <c r="B379" i="11"/>
  <c r="C379" i="11"/>
  <c r="B380" i="11"/>
  <c r="C380" i="11"/>
  <c r="B381" i="11"/>
  <c r="C381" i="11"/>
  <c r="B382" i="11"/>
  <c r="C382" i="11"/>
  <c r="B383" i="11"/>
  <c r="C383" i="11"/>
  <c r="B384" i="11"/>
  <c r="C384" i="11"/>
  <c r="B385" i="11"/>
  <c r="C385" i="11"/>
  <c r="B386" i="11"/>
  <c r="C386" i="11"/>
  <c r="B387" i="11"/>
  <c r="C387" i="11"/>
  <c r="B388" i="11"/>
  <c r="C388" i="11"/>
  <c r="B389" i="11"/>
  <c r="C389" i="11"/>
  <c r="B390" i="11"/>
  <c r="C390" i="11"/>
  <c r="B391" i="11"/>
  <c r="C391" i="11"/>
  <c r="B392" i="11"/>
  <c r="C392" i="11"/>
  <c r="B393" i="11"/>
  <c r="C393" i="11"/>
  <c r="B394" i="11"/>
  <c r="C394" i="11"/>
  <c r="B395" i="11"/>
  <c r="C395" i="11"/>
  <c r="B396" i="11"/>
  <c r="C396" i="11"/>
  <c r="B397" i="11"/>
  <c r="C397" i="11"/>
  <c r="B398" i="11"/>
  <c r="C398" i="11"/>
  <c r="B399" i="11"/>
  <c r="C399" i="11"/>
  <c r="B400" i="11"/>
  <c r="C400" i="11"/>
  <c r="B401" i="11"/>
  <c r="C401" i="11"/>
  <c r="B402" i="11"/>
  <c r="C402" i="11"/>
  <c r="B403" i="11"/>
  <c r="C403" i="11"/>
  <c r="B404" i="11"/>
  <c r="C404" i="11"/>
  <c r="B405" i="11"/>
  <c r="C405" i="11"/>
  <c r="B406" i="11"/>
  <c r="C406" i="11"/>
  <c r="B407" i="11"/>
  <c r="C407" i="11"/>
  <c r="B408" i="11"/>
  <c r="C408" i="11"/>
  <c r="B409" i="11"/>
  <c r="C409" i="11"/>
  <c r="B410" i="11"/>
  <c r="C410" i="11"/>
  <c r="B411" i="11"/>
  <c r="C411" i="11"/>
  <c r="B412" i="11"/>
  <c r="C412" i="11"/>
  <c r="B413" i="11"/>
  <c r="C413" i="11"/>
  <c r="B414" i="11"/>
  <c r="C414" i="11"/>
  <c r="B415" i="11"/>
  <c r="C415" i="11"/>
  <c r="B416" i="11"/>
  <c r="C416" i="11"/>
  <c r="B417" i="11"/>
  <c r="C417" i="11"/>
  <c r="B418" i="11"/>
  <c r="C418" i="11"/>
  <c r="B419" i="11"/>
  <c r="C419" i="11"/>
  <c r="B420" i="11"/>
  <c r="C420" i="11"/>
  <c r="B421" i="11"/>
  <c r="C421" i="11"/>
  <c r="B422" i="11"/>
  <c r="C422" i="11"/>
  <c r="B423" i="11"/>
  <c r="C423" i="11"/>
  <c r="B424" i="11"/>
  <c r="C424" i="11"/>
  <c r="B425" i="11"/>
  <c r="C425" i="11"/>
  <c r="B426" i="11"/>
  <c r="C426" i="11"/>
  <c r="B427" i="11"/>
  <c r="C427" i="11"/>
  <c r="B428" i="11"/>
  <c r="C428" i="11"/>
  <c r="B429" i="11"/>
  <c r="C429" i="11"/>
  <c r="B430" i="11"/>
  <c r="C430" i="11"/>
  <c r="B431" i="11"/>
  <c r="C431" i="11"/>
  <c r="B432" i="11"/>
  <c r="C432" i="11"/>
  <c r="B433" i="11"/>
  <c r="C433" i="11"/>
  <c r="B434" i="11"/>
  <c r="C434" i="11"/>
  <c r="B435" i="11"/>
  <c r="C435" i="11"/>
  <c r="B436" i="11"/>
  <c r="C436" i="11"/>
  <c r="B437" i="11"/>
  <c r="C437" i="11"/>
  <c r="B438" i="11"/>
  <c r="C438" i="11"/>
  <c r="B439" i="11"/>
  <c r="C439" i="11"/>
  <c r="B440" i="11"/>
  <c r="C440" i="11"/>
  <c r="B441" i="11"/>
  <c r="C441" i="11"/>
  <c r="B442" i="11"/>
  <c r="C442" i="11"/>
  <c r="B443" i="11"/>
  <c r="C443" i="11"/>
  <c r="B444" i="11"/>
  <c r="C444" i="11"/>
  <c r="B445" i="11"/>
  <c r="C445" i="11"/>
  <c r="B446" i="11"/>
  <c r="C446" i="11"/>
  <c r="B447" i="11"/>
  <c r="C447" i="11"/>
  <c r="B448" i="11"/>
  <c r="C448" i="11"/>
  <c r="B449" i="11"/>
  <c r="C449" i="11"/>
  <c r="B450" i="11"/>
  <c r="C450" i="11"/>
  <c r="B451" i="11"/>
  <c r="C451" i="11"/>
  <c r="B452" i="11"/>
  <c r="C452" i="11"/>
  <c r="B453" i="11"/>
  <c r="C453" i="11"/>
  <c r="B454" i="11"/>
  <c r="C454" i="11"/>
  <c r="B455" i="11"/>
  <c r="C455" i="11"/>
  <c r="B456" i="11"/>
  <c r="C456" i="11"/>
  <c r="B457" i="11"/>
  <c r="C457" i="11"/>
  <c r="B458" i="11"/>
  <c r="C458" i="11"/>
  <c r="B459" i="11"/>
  <c r="C459" i="11"/>
  <c r="B460" i="11"/>
  <c r="C460" i="11"/>
  <c r="B461" i="11"/>
  <c r="C461" i="11"/>
  <c r="B462" i="11"/>
  <c r="C462" i="11"/>
  <c r="M20" i="11" a="1"/>
  <c r="M20" i="11"/>
  <c r="K20" i="11" a="1"/>
  <c r="K20" i="11"/>
  <c r="R20" i="11"/>
  <c r="L20" i="11"/>
  <c r="S20" i="11"/>
  <c r="H20" i="17"/>
  <c r="F21" i="17"/>
  <c r="G20" i="17"/>
  <c r="T15" i="9" a="1"/>
  <c r="T15" i="9"/>
  <c r="P15" i="9" a="1"/>
  <c r="P15" i="9"/>
  <c r="S15" i="9" a="1"/>
  <c r="S15" i="9"/>
  <c r="V15" i="9" a="1"/>
  <c r="V15" i="9"/>
  <c r="O15" i="9"/>
  <c r="N15" i="9" a="1"/>
  <c r="N15" i="9"/>
  <c r="U15" i="9" a="1"/>
  <c r="U15" i="9"/>
  <c r="Q16" i="9" a="1"/>
  <c r="Q16" i="9"/>
  <c r="S16" i="9" a="1"/>
  <c r="S16" i="9"/>
  <c r="U16" i="9" a="1"/>
  <c r="U16" i="9"/>
  <c r="O16" i="9"/>
  <c r="R16" i="9" a="1"/>
  <c r="R16" i="9"/>
  <c r="V16" i="9" a="1"/>
  <c r="V16" i="9"/>
  <c r="P16" i="9" a="1"/>
  <c r="P16" i="9"/>
  <c r="T16" i="9" a="1"/>
  <c r="T16" i="9"/>
  <c r="N16" i="9" a="1"/>
  <c r="N16" i="9"/>
  <c r="B1271" i="11"/>
  <c r="D1271" i="11"/>
  <c r="F1271" i="11"/>
  <c r="A1272" i="11"/>
  <c r="E1271" i="11"/>
  <c r="G1271" i="11"/>
  <c r="C1271" i="11"/>
  <c r="Q19" i="11"/>
  <c r="P21" i="11"/>
  <c r="S21" i="11"/>
  <c r="O21" i="11"/>
  <c r="R21" i="11"/>
  <c r="L21" i="11"/>
  <c r="Q21" i="11"/>
  <c r="K21" i="11" a="1"/>
  <c r="K21" i="11"/>
  <c r="J21" i="11"/>
  <c r="M21" i="11" a="1"/>
  <c r="M21" i="11"/>
  <c r="F22" i="17"/>
  <c r="H21" i="17"/>
  <c r="G21" i="17"/>
  <c r="C1272" i="11"/>
  <c r="E1272" i="11"/>
  <c r="G1272" i="11"/>
  <c r="B1272" i="11"/>
  <c r="F1272" i="11"/>
  <c r="A1273" i="11"/>
  <c r="D1272" i="11"/>
  <c r="Q17" i="9" a="1"/>
  <c r="Q17" i="9"/>
  <c r="H22" i="17"/>
  <c r="F23" i="17"/>
  <c r="G22" i="17"/>
  <c r="O22" i="11"/>
  <c r="R22" i="11"/>
  <c r="P22" i="11"/>
  <c r="S22" i="11"/>
  <c r="K22" i="11" a="1"/>
  <c r="K22" i="11"/>
  <c r="L22" i="11"/>
  <c r="Q22" i="11"/>
  <c r="M22" i="11" a="1"/>
  <c r="M22" i="11"/>
  <c r="J22" i="11"/>
  <c r="V17" i="9" a="1"/>
  <c r="V17" i="9"/>
  <c r="T17" i="9" a="1"/>
  <c r="T17" i="9"/>
  <c r="P17" i="9" a="1"/>
  <c r="P17" i="9"/>
  <c r="S17" i="9" a="1"/>
  <c r="S17" i="9"/>
  <c r="O17" i="9"/>
  <c r="R17" i="9" a="1"/>
  <c r="R17" i="9"/>
  <c r="N17" i="9" a="1"/>
  <c r="N17" i="9"/>
  <c r="U17" i="9" a="1"/>
  <c r="U17" i="9"/>
  <c r="B1273" i="11"/>
  <c r="D1273" i="11"/>
  <c r="F1273" i="11"/>
  <c r="A1274" i="11"/>
  <c r="C1273" i="11"/>
  <c r="G1273" i="11"/>
  <c r="E1273" i="11"/>
  <c r="Q18" i="9" a="1"/>
  <c r="Q18" i="9"/>
  <c r="Q23" i="11"/>
  <c r="K23" i="11" a="1"/>
  <c r="K23" i="11"/>
  <c r="L23" i="11"/>
  <c r="O23" i="11"/>
  <c r="R23" i="11"/>
  <c r="M23" i="11" a="1"/>
  <c r="M23" i="11"/>
  <c r="J23" i="11"/>
  <c r="P23" i="11"/>
  <c r="S23" i="11"/>
  <c r="G23" i="17"/>
  <c r="H23" i="17"/>
  <c r="F24" i="17"/>
  <c r="T18" i="9" a="1"/>
  <c r="T18" i="9"/>
  <c r="V18" i="9" a="1"/>
  <c r="V18" i="9"/>
  <c r="O18" i="9"/>
  <c r="S18" i="9" a="1"/>
  <c r="S18" i="9"/>
  <c r="P18" i="9" a="1"/>
  <c r="P18" i="9"/>
  <c r="N18" i="9" a="1"/>
  <c r="N18" i="9"/>
  <c r="R18" i="9" a="1"/>
  <c r="R18" i="9"/>
  <c r="U18" i="9" a="1"/>
  <c r="U18" i="9"/>
  <c r="Q19" i="9" a="1"/>
  <c r="Q19" i="9"/>
  <c r="R19" i="9" a="1"/>
  <c r="R19" i="9"/>
  <c r="S19" i="9" a="1"/>
  <c r="S19" i="9"/>
  <c r="T19" i="9" a="1"/>
  <c r="T19" i="9"/>
  <c r="U19" i="9" a="1"/>
  <c r="U19" i="9"/>
  <c r="V19" i="9" a="1"/>
  <c r="V19" i="9"/>
  <c r="P19" i="9" a="1"/>
  <c r="P19" i="9"/>
  <c r="N19" i="9" a="1"/>
  <c r="N19" i="9"/>
  <c r="O19" i="9"/>
  <c r="C1274" i="11"/>
  <c r="E1274" i="11"/>
  <c r="G1274" i="11"/>
  <c r="D1274" i="11"/>
  <c r="A1275" i="11"/>
  <c r="B1274" i="11"/>
  <c r="F1274" i="11"/>
  <c r="Q24" i="11"/>
  <c r="M24" i="11" a="1"/>
  <c r="M24" i="11"/>
  <c r="K24" i="11" a="1"/>
  <c r="K24" i="11"/>
  <c r="L24" i="11"/>
  <c r="J24" i="11"/>
  <c r="O24" i="11"/>
  <c r="R24" i="11"/>
  <c r="P24" i="11"/>
  <c r="S24" i="11"/>
  <c r="F25" i="17"/>
  <c r="G24" i="17"/>
  <c r="H24" i="17"/>
  <c r="Q20" i="9" a="1"/>
  <c r="Q20" i="9"/>
  <c r="R20" i="9" a="1"/>
  <c r="R20" i="9"/>
  <c r="S20" i="9" a="1"/>
  <c r="S20" i="9"/>
  <c r="T20" i="9" a="1"/>
  <c r="T20" i="9"/>
  <c r="U20" i="9" a="1"/>
  <c r="U20" i="9"/>
  <c r="V20" i="9" a="1"/>
  <c r="V20" i="9"/>
  <c r="P20" i="9" a="1"/>
  <c r="P20" i="9"/>
  <c r="O20" i="9"/>
  <c r="N20" i="9" a="1"/>
  <c r="N20" i="9"/>
  <c r="B1275" i="11"/>
  <c r="D1275" i="11"/>
  <c r="F1275" i="11"/>
  <c r="A1276" i="11"/>
  <c r="E1275" i="11"/>
  <c r="C1275" i="11"/>
  <c r="G1275" i="11"/>
  <c r="G25" i="17"/>
  <c r="H25" i="17"/>
  <c r="F26" i="17"/>
  <c r="Q25" i="11"/>
  <c r="K25" i="11" a="1"/>
  <c r="K25" i="11"/>
  <c r="L25" i="11"/>
  <c r="J25" i="11"/>
  <c r="P25" i="11"/>
  <c r="S25" i="11"/>
  <c r="O25" i="11"/>
  <c r="R25" i="11"/>
  <c r="M25" i="11" a="1"/>
  <c r="M25" i="11"/>
  <c r="Q21" i="9" a="1"/>
  <c r="Q21" i="9"/>
  <c r="R21" i="9" a="1"/>
  <c r="R21" i="9"/>
  <c r="S21" i="9" a="1"/>
  <c r="S21" i="9"/>
  <c r="T21" i="9" a="1"/>
  <c r="T21" i="9"/>
  <c r="U21" i="9" a="1"/>
  <c r="U21" i="9"/>
  <c r="V21" i="9" a="1"/>
  <c r="V21" i="9"/>
  <c r="P21" i="9" a="1"/>
  <c r="P21" i="9"/>
  <c r="N21" i="9" a="1"/>
  <c r="N21" i="9"/>
  <c r="O21" i="9"/>
  <c r="C1276" i="11"/>
  <c r="E1276" i="11"/>
  <c r="G1276" i="11"/>
  <c r="B1276" i="11"/>
  <c r="F1276" i="11"/>
  <c r="D1276" i="11"/>
  <c r="A1277" i="11"/>
  <c r="Q26" i="11"/>
  <c r="M26" i="11" a="1"/>
  <c r="M26" i="11"/>
  <c r="K26" i="11" a="1"/>
  <c r="K26" i="11"/>
  <c r="L26" i="11"/>
  <c r="P26" i="11"/>
  <c r="S26" i="11"/>
  <c r="J26" i="11"/>
  <c r="O26" i="11"/>
  <c r="R26" i="11"/>
  <c r="F27" i="17"/>
  <c r="G26" i="17"/>
  <c r="H26" i="17"/>
  <c r="Q22" i="9" a="1"/>
  <c r="Q22" i="9"/>
  <c r="R22" i="9" a="1"/>
  <c r="R22" i="9"/>
  <c r="S22" i="9" a="1"/>
  <c r="S22" i="9"/>
  <c r="T22" i="9" a="1"/>
  <c r="T22" i="9"/>
  <c r="U22" i="9" a="1"/>
  <c r="U22" i="9"/>
  <c r="V22" i="9" a="1"/>
  <c r="V22" i="9"/>
  <c r="P22" i="9" a="1"/>
  <c r="P22" i="9"/>
  <c r="O22" i="9"/>
  <c r="N22" i="9" a="1"/>
  <c r="N22" i="9"/>
  <c r="B1277" i="11"/>
  <c r="C1277" i="11"/>
  <c r="E1277" i="11"/>
  <c r="G1277" i="11"/>
  <c r="D1277" i="11"/>
  <c r="A1278" i="11"/>
  <c r="F1277" i="11"/>
  <c r="H27" i="17"/>
  <c r="F28" i="17"/>
  <c r="G27" i="17"/>
  <c r="Q27" i="11"/>
  <c r="K27" i="11" a="1"/>
  <c r="K27" i="11"/>
  <c r="L27" i="11"/>
  <c r="J27" i="11"/>
  <c r="O27" i="11"/>
  <c r="R27" i="11"/>
  <c r="M27" i="11" a="1"/>
  <c r="M27" i="11"/>
  <c r="P27" i="11"/>
  <c r="S27" i="11"/>
  <c r="Q23" i="9" a="1"/>
  <c r="Q23" i="9"/>
  <c r="R23" i="9" a="1"/>
  <c r="R23" i="9"/>
  <c r="S23" i="9" a="1"/>
  <c r="S23" i="9"/>
  <c r="T23" i="9" a="1"/>
  <c r="T23" i="9"/>
  <c r="U23" i="9" a="1"/>
  <c r="U23" i="9"/>
  <c r="V23" i="9" a="1"/>
  <c r="V23" i="9"/>
  <c r="P23" i="9" a="1"/>
  <c r="P23" i="9"/>
  <c r="N23" i="9" a="1"/>
  <c r="N23" i="9"/>
  <c r="O23" i="9"/>
  <c r="B1278" i="11"/>
  <c r="D1278" i="11"/>
  <c r="F1278" i="11"/>
  <c r="A1279" i="11"/>
  <c r="E1278" i="11"/>
  <c r="C1278" i="11"/>
  <c r="G1278" i="11"/>
  <c r="H28" i="17"/>
  <c r="G28" i="17"/>
  <c r="F29" i="17"/>
  <c r="Q28" i="11"/>
  <c r="K28" i="11" a="1"/>
  <c r="K28" i="11"/>
  <c r="L28" i="11"/>
  <c r="O28" i="11"/>
  <c r="R28" i="11"/>
  <c r="J28" i="11"/>
  <c r="P28" i="11"/>
  <c r="S28" i="11"/>
  <c r="M28" i="11" a="1"/>
  <c r="M28" i="11"/>
  <c r="Q24" i="9" a="1"/>
  <c r="Q24" i="9"/>
  <c r="R24" i="9" a="1"/>
  <c r="R24" i="9"/>
  <c r="S24" i="9" a="1"/>
  <c r="S24" i="9"/>
  <c r="T24" i="9" a="1"/>
  <c r="T24" i="9"/>
  <c r="U24" i="9" a="1"/>
  <c r="U24" i="9"/>
  <c r="V24" i="9" a="1"/>
  <c r="V24" i="9"/>
  <c r="P24" i="9" a="1"/>
  <c r="P24" i="9"/>
  <c r="O24" i="9"/>
  <c r="N24" i="9" a="1"/>
  <c r="N24" i="9"/>
  <c r="C1279" i="11"/>
  <c r="E1279" i="11"/>
  <c r="G1279" i="11"/>
  <c r="B1279" i="11"/>
  <c r="F1279" i="11"/>
  <c r="D1279" i="11"/>
  <c r="A1280" i="11"/>
  <c r="Q29" i="11"/>
  <c r="K29" i="11" a="1"/>
  <c r="K29" i="11"/>
  <c r="L29" i="11"/>
  <c r="J29" i="11"/>
  <c r="O29" i="11"/>
  <c r="R29" i="11"/>
  <c r="M29" i="11" a="1"/>
  <c r="M29" i="11"/>
  <c r="P29" i="11"/>
  <c r="S29" i="11"/>
  <c r="G29" i="17"/>
  <c r="F30" i="17"/>
  <c r="H29" i="17"/>
  <c r="Q25" i="9" a="1"/>
  <c r="Q25" i="9"/>
  <c r="R25" i="9" a="1"/>
  <c r="R25" i="9"/>
  <c r="S25" i="9" a="1"/>
  <c r="S25" i="9"/>
  <c r="T25" i="9" a="1"/>
  <c r="T25" i="9"/>
  <c r="U25" i="9" a="1"/>
  <c r="U25" i="9"/>
  <c r="V25" i="9" a="1"/>
  <c r="V25" i="9"/>
  <c r="P25" i="9" a="1"/>
  <c r="P25" i="9"/>
  <c r="N25" i="9" a="1"/>
  <c r="N25" i="9"/>
  <c r="O25" i="9"/>
  <c r="B1280" i="11"/>
  <c r="D1280" i="11"/>
  <c r="F1280" i="11"/>
  <c r="A1281" i="11"/>
  <c r="C1280" i="11"/>
  <c r="G1280" i="11"/>
  <c r="E1280" i="11"/>
  <c r="H30" i="17"/>
  <c r="F31" i="17"/>
  <c r="G30" i="17"/>
  <c r="O30" i="11"/>
  <c r="R30" i="11"/>
  <c r="Q30" i="11"/>
  <c r="K30" i="11" a="1"/>
  <c r="K30" i="11"/>
  <c r="L30" i="11"/>
  <c r="P30" i="11"/>
  <c r="S30" i="11"/>
  <c r="M30" i="11" a="1"/>
  <c r="M30" i="11"/>
  <c r="J30" i="11"/>
  <c r="Q26" i="9" a="1"/>
  <c r="Q26" i="9"/>
  <c r="R26" i="9" a="1"/>
  <c r="R26" i="9"/>
  <c r="S26" i="9" a="1"/>
  <c r="S26" i="9"/>
  <c r="T26" i="9" a="1"/>
  <c r="T26" i="9"/>
  <c r="U26" i="9" a="1"/>
  <c r="U26" i="9"/>
  <c r="V26" i="9" a="1"/>
  <c r="V26" i="9"/>
  <c r="P26" i="9" a="1"/>
  <c r="P26" i="9"/>
  <c r="O26" i="9"/>
  <c r="N26" i="9" a="1"/>
  <c r="N26" i="9"/>
  <c r="C1281" i="11"/>
  <c r="E1281" i="11"/>
  <c r="G1281" i="11"/>
  <c r="D1281" i="11"/>
  <c r="A1282" i="11"/>
  <c r="F1281" i="11"/>
  <c r="B1281" i="11"/>
  <c r="Q31" i="11"/>
  <c r="K31" i="11" a="1"/>
  <c r="K31" i="11"/>
  <c r="L31" i="11"/>
  <c r="P31" i="11"/>
  <c r="S31" i="11"/>
  <c r="O31" i="11"/>
  <c r="R31" i="11"/>
  <c r="M31" i="11" a="1"/>
  <c r="M31" i="11"/>
  <c r="J31" i="11"/>
  <c r="G31" i="17"/>
  <c r="H31" i="17"/>
  <c r="F32" i="17"/>
  <c r="Q27" i="9" a="1"/>
  <c r="Q27" i="9"/>
  <c r="R27" i="9" a="1"/>
  <c r="R27" i="9"/>
  <c r="S27" i="9" a="1"/>
  <c r="S27" i="9"/>
  <c r="T27" i="9" a="1"/>
  <c r="T27" i="9"/>
  <c r="U27" i="9" a="1"/>
  <c r="U27" i="9"/>
  <c r="V27" i="9" a="1"/>
  <c r="V27" i="9"/>
  <c r="P27" i="9" a="1"/>
  <c r="P27" i="9"/>
  <c r="N27" i="9" a="1"/>
  <c r="N27" i="9"/>
  <c r="O27" i="9"/>
  <c r="B1282" i="11"/>
  <c r="D1282" i="11"/>
  <c r="F1282" i="11"/>
  <c r="A1283" i="11"/>
  <c r="E1282" i="11"/>
  <c r="G1282" i="11"/>
  <c r="C1282" i="11"/>
  <c r="Q32" i="11"/>
  <c r="M32" i="11" a="1"/>
  <c r="M32" i="11"/>
  <c r="K32" i="11" a="1"/>
  <c r="K32" i="11"/>
  <c r="L32" i="11"/>
  <c r="J32" i="11"/>
  <c r="O32" i="11"/>
  <c r="R32" i="11"/>
  <c r="P32" i="11"/>
  <c r="S32" i="11"/>
  <c r="H32" i="17"/>
  <c r="G32" i="17"/>
  <c r="F33" i="17"/>
  <c r="Q28" i="9" a="1"/>
  <c r="Q28" i="9"/>
  <c r="R28" i="9" a="1"/>
  <c r="R28" i="9"/>
  <c r="S28" i="9" a="1"/>
  <c r="S28" i="9"/>
  <c r="T28" i="9" a="1"/>
  <c r="T28" i="9"/>
  <c r="U28" i="9" a="1"/>
  <c r="U28" i="9"/>
  <c r="V28" i="9" a="1"/>
  <c r="V28" i="9"/>
  <c r="P28" i="9" a="1"/>
  <c r="P28" i="9"/>
  <c r="O28" i="9"/>
  <c r="N28" i="9" a="1"/>
  <c r="N28" i="9"/>
  <c r="C1283" i="11"/>
  <c r="E1283" i="11"/>
  <c r="G1283" i="11"/>
  <c r="B1283" i="11"/>
  <c r="F1283" i="11"/>
  <c r="A1284" i="11"/>
  <c r="D1283" i="11"/>
  <c r="Q33" i="11"/>
  <c r="K33" i="11" a="1"/>
  <c r="K33" i="11"/>
  <c r="L33" i="11"/>
  <c r="J33" i="11"/>
  <c r="O33" i="11"/>
  <c r="R33" i="11"/>
  <c r="M33" i="11" a="1"/>
  <c r="M33" i="11"/>
  <c r="P33" i="11"/>
  <c r="S33" i="11"/>
  <c r="G33" i="17"/>
  <c r="F34" i="17"/>
  <c r="H33" i="17"/>
  <c r="Q29" i="9" a="1"/>
  <c r="Q29" i="9"/>
  <c r="R29" i="9" a="1"/>
  <c r="R29" i="9"/>
  <c r="S29" i="9" a="1"/>
  <c r="S29" i="9"/>
  <c r="T29" i="9" a="1"/>
  <c r="T29" i="9"/>
  <c r="U29" i="9" a="1"/>
  <c r="U29" i="9"/>
  <c r="V29" i="9" a="1"/>
  <c r="V29" i="9"/>
  <c r="P29" i="9" a="1"/>
  <c r="P29" i="9"/>
  <c r="N29" i="9" a="1"/>
  <c r="N29" i="9"/>
  <c r="O29" i="9"/>
  <c r="B1284" i="11"/>
  <c r="D1284" i="11"/>
  <c r="F1284" i="11"/>
  <c r="A1285" i="11"/>
  <c r="C1284" i="11"/>
  <c r="G1284" i="11"/>
  <c r="E1284" i="11"/>
  <c r="Q34" i="11"/>
  <c r="M34" i="11" a="1"/>
  <c r="M34" i="11"/>
  <c r="K34" i="11" a="1"/>
  <c r="K34" i="11"/>
  <c r="L34" i="11"/>
  <c r="O34" i="11"/>
  <c r="R34" i="11"/>
  <c r="P34" i="11"/>
  <c r="S34" i="11"/>
  <c r="J34" i="11"/>
  <c r="H34" i="17"/>
  <c r="G34" i="17"/>
  <c r="F35" i="17"/>
  <c r="Q30" i="9" a="1"/>
  <c r="Q30" i="9"/>
  <c r="R30" i="9" a="1"/>
  <c r="R30" i="9"/>
  <c r="S30" i="9" a="1"/>
  <c r="S30" i="9"/>
  <c r="T30" i="9" a="1"/>
  <c r="T30" i="9"/>
  <c r="U30" i="9" a="1"/>
  <c r="U30" i="9"/>
  <c r="V30" i="9" a="1"/>
  <c r="V30" i="9"/>
  <c r="P30" i="9" a="1"/>
  <c r="P30" i="9"/>
  <c r="O30" i="9"/>
  <c r="N30" i="9" a="1"/>
  <c r="N30" i="9"/>
  <c r="C1285" i="11"/>
  <c r="E1285" i="11"/>
  <c r="G1285" i="11"/>
  <c r="D1285" i="11"/>
  <c r="A1286" i="11"/>
  <c r="B1285" i="11"/>
  <c r="F1285" i="11"/>
  <c r="G35" i="17"/>
  <c r="H35" i="17"/>
  <c r="F36" i="17"/>
  <c r="Q35" i="11"/>
  <c r="K35" i="11" a="1"/>
  <c r="K35" i="11"/>
  <c r="L35" i="11"/>
  <c r="O35" i="11"/>
  <c r="R35" i="11"/>
  <c r="M35" i="11" a="1"/>
  <c r="M35" i="11"/>
  <c r="P35" i="11"/>
  <c r="S35" i="11"/>
  <c r="J35" i="11"/>
  <c r="Q31" i="9" a="1"/>
  <c r="Q31" i="9"/>
  <c r="R31" i="9" a="1"/>
  <c r="R31" i="9"/>
  <c r="S31" i="9" a="1"/>
  <c r="S31" i="9"/>
  <c r="T31" i="9" a="1"/>
  <c r="T31" i="9"/>
  <c r="U31" i="9" a="1"/>
  <c r="U31" i="9"/>
  <c r="V31" i="9" a="1"/>
  <c r="V31" i="9"/>
  <c r="P31" i="9" a="1"/>
  <c r="P31" i="9"/>
  <c r="N31" i="9" a="1"/>
  <c r="N31" i="9"/>
  <c r="O31" i="9"/>
  <c r="B1286" i="11"/>
  <c r="D1286" i="11"/>
  <c r="F1286" i="11"/>
  <c r="A1287" i="11"/>
  <c r="E1286" i="11"/>
  <c r="C1286" i="11"/>
  <c r="G1286" i="11"/>
  <c r="Q36" i="11"/>
  <c r="K36" i="11" a="1"/>
  <c r="K36" i="11"/>
  <c r="L36" i="11"/>
  <c r="J36" i="11"/>
  <c r="O36" i="11"/>
  <c r="R36" i="11"/>
  <c r="P36" i="11"/>
  <c r="S36" i="11"/>
  <c r="M36" i="11" a="1"/>
  <c r="M36" i="11"/>
  <c r="H36" i="17"/>
  <c r="F37" i="17"/>
  <c r="G36" i="17"/>
  <c r="Q32" i="9" a="1"/>
  <c r="Q32" i="9"/>
  <c r="R32" i="9" a="1"/>
  <c r="R32" i="9"/>
  <c r="S32" i="9" a="1"/>
  <c r="S32" i="9"/>
  <c r="T32" i="9" a="1"/>
  <c r="T32" i="9"/>
  <c r="U32" i="9" a="1"/>
  <c r="U32" i="9"/>
  <c r="V32" i="9" a="1"/>
  <c r="V32" i="9"/>
  <c r="P32" i="9" a="1"/>
  <c r="P32" i="9"/>
  <c r="O32" i="9"/>
  <c r="N32" i="9" a="1"/>
  <c r="N32" i="9"/>
  <c r="C1287" i="11"/>
  <c r="E1287" i="11"/>
  <c r="G1287" i="11"/>
  <c r="B1287" i="11"/>
  <c r="F1287" i="11"/>
  <c r="D1287" i="11"/>
  <c r="A1288" i="11"/>
  <c r="G37" i="17"/>
  <c r="F38" i="17"/>
  <c r="H37" i="17"/>
  <c r="Q37" i="11"/>
  <c r="K37" i="11" a="1"/>
  <c r="K37" i="11"/>
  <c r="L37" i="11"/>
  <c r="O37" i="11"/>
  <c r="R37" i="11"/>
  <c r="M37" i="11" a="1"/>
  <c r="M37" i="11"/>
  <c r="J37" i="11"/>
  <c r="P37" i="11"/>
  <c r="S37" i="11"/>
  <c r="Q33" i="9" a="1"/>
  <c r="Q33" i="9"/>
  <c r="R33" i="9" a="1"/>
  <c r="R33" i="9"/>
  <c r="T33" i="9" a="1"/>
  <c r="T33" i="9"/>
  <c r="V33" i="9" a="1"/>
  <c r="V33" i="9"/>
  <c r="U33" i="9" a="1"/>
  <c r="U33" i="9"/>
  <c r="S33" i="9" a="1"/>
  <c r="S33" i="9"/>
  <c r="P33" i="9" a="1"/>
  <c r="P33" i="9"/>
  <c r="N33" i="9" a="1"/>
  <c r="N33" i="9"/>
  <c r="O33" i="9"/>
  <c r="B1288" i="11"/>
  <c r="D1288" i="11"/>
  <c r="F1288" i="11"/>
  <c r="A1289" i="11"/>
  <c r="C1288" i="11"/>
  <c r="G1288" i="11"/>
  <c r="E1288" i="11"/>
  <c r="H38" i="17"/>
  <c r="G38" i="17"/>
  <c r="F39" i="17"/>
  <c r="O38" i="11"/>
  <c r="R38" i="11"/>
  <c r="P38" i="11"/>
  <c r="S38" i="11"/>
  <c r="Q38" i="11"/>
  <c r="K38" i="11" a="1"/>
  <c r="K38" i="11"/>
  <c r="L38" i="11"/>
  <c r="J38" i="11"/>
  <c r="M38" i="11" a="1"/>
  <c r="M38" i="11"/>
  <c r="R34" i="9" a="1"/>
  <c r="R34" i="9"/>
  <c r="T34" i="9" a="1"/>
  <c r="T34" i="9"/>
  <c r="V34" i="9" a="1"/>
  <c r="V34" i="9"/>
  <c r="S34" i="9" a="1"/>
  <c r="S34" i="9"/>
  <c r="U34" i="9" a="1"/>
  <c r="U34" i="9"/>
  <c r="P34" i="9" a="1"/>
  <c r="P34" i="9"/>
  <c r="O34" i="9"/>
  <c r="Q34" i="9" a="1"/>
  <c r="Q34" i="9"/>
  <c r="N34" i="9" a="1"/>
  <c r="N34" i="9"/>
  <c r="C1289" i="11"/>
  <c r="E1289" i="11"/>
  <c r="G1289" i="11"/>
  <c r="D1289" i="11"/>
  <c r="A1290" i="11"/>
  <c r="F1289" i="11"/>
  <c r="B1289" i="11"/>
  <c r="Q39" i="11"/>
  <c r="K39" i="11" a="1"/>
  <c r="K39" i="11"/>
  <c r="L39" i="11"/>
  <c r="J39" i="11"/>
  <c r="O39" i="11"/>
  <c r="R39" i="11"/>
  <c r="M39" i="11" a="1"/>
  <c r="M39" i="11"/>
  <c r="P39" i="11"/>
  <c r="S39" i="11"/>
  <c r="G39" i="17"/>
  <c r="F40" i="17"/>
  <c r="H39" i="17"/>
  <c r="R35" i="9" a="1"/>
  <c r="R35" i="9"/>
  <c r="T35" i="9" a="1"/>
  <c r="T35" i="9"/>
  <c r="V35" i="9" a="1"/>
  <c r="V35" i="9"/>
  <c r="Q35" i="9" a="1"/>
  <c r="Q35" i="9"/>
  <c r="U35" i="9" a="1"/>
  <c r="U35" i="9"/>
  <c r="P35" i="9" a="1"/>
  <c r="P35" i="9"/>
  <c r="N35" i="9" a="1"/>
  <c r="N35" i="9"/>
  <c r="S35" i="9" a="1"/>
  <c r="S35" i="9"/>
  <c r="O35" i="9"/>
  <c r="B1290" i="11"/>
  <c r="D1290" i="11"/>
  <c r="F1290" i="11"/>
  <c r="A1291" i="11"/>
  <c r="E1290" i="11"/>
  <c r="G1290" i="11"/>
  <c r="C1290" i="11"/>
  <c r="H40" i="17"/>
  <c r="G40" i="17"/>
  <c r="F41" i="17"/>
  <c r="Q40" i="11"/>
  <c r="M40" i="11" a="1"/>
  <c r="M40" i="11"/>
  <c r="K40" i="11" a="1"/>
  <c r="K40" i="11"/>
  <c r="L40" i="11"/>
  <c r="O40" i="11"/>
  <c r="R40" i="11"/>
  <c r="P40" i="11"/>
  <c r="S40" i="11"/>
  <c r="J40" i="11"/>
  <c r="R36" i="9" a="1"/>
  <c r="R36" i="9"/>
  <c r="T36" i="9" a="1"/>
  <c r="T36" i="9"/>
  <c r="V36" i="9" a="1"/>
  <c r="V36" i="9"/>
  <c r="S36" i="9" a="1"/>
  <c r="S36" i="9"/>
  <c r="Q36" i="9" a="1"/>
  <c r="Q36" i="9"/>
  <c r="P36" i="9" a="1"/>
  <c r="P36" i="9"/>
  <c r="O36" i="9"/>
  <c r="U36" i="9" a="1"/>
  <c r="U36" i="9"/>
  <c r="N36" i="9" a="1"/>
  <c r="N36" i="9"/>
  <c r="C1291" i="11"/>
  <c r="E1291" i="11"/>
  <c r="G1291" i="11"/>
  <c r="B1291" i="11"/>
  <c r="F1291" i="11"/>
  <c r="A1292" i="11"/>
  <c r="D1291" i="11"/>
  <c r="Q41" i="11"/>
  <c r="K41" i="11" a="1"/>
  <c r="K41" i="11"/>
  <c r="L41" i="11"/>
  <c r="J41" i="11"/>
  <c r="O41" i="11"/>
  <c r="R41" i="11"/>
  <c r="M41" i="11" a="1"/>
  <c r="M41" i="11"/>
  <c r="P41" i="11"/>
  <c r="S41" i="11"/>
  <c r="G41" i="17"/>
  <c r="F42" i="17"/>
  <c r="H41" i="17"/>
  <c r="R37" i="9" a="1"/>
  <c r="R37" i="9"/>
  <c r="T37" i="9" a="1"/>
  <c r="T37" i="9"/>
  <c r="V37" i="9" a="1"/>
  <c r="V37" i="9"/>
  <c r="Q37" i="9" a="1"/>
  <c r="Q37" i="9"/>
  <c r="U37" i="9" a="1"/>
  <c r="U37" i="9"/>
  <c r="S37" i="9" a="1"/>
  <c r="S37" i="9"/>
  <c r="P37" i="9" a="1"/>
  <c r="P37" i="9"/>
  <c r="N37" i="9" a="1"/>
  <c r="N37" i="9"/>
  <c r="O37" i="9"/>
  <c r="B1292" i="11"/>
  <c r="D1292" i="11"/>
  <c r="F1292" i="11"/>
  <c r="A1293" i="11"/>
  <c r="C1292" i="11"/>
  <c r="G1292" i="11"/>
  <c r="E1292" i="11"/>
  <c r="H42" i="17"/>
  <c r="G42" i="17"/>
  <c r="F43" i="17"/>
  <c r="Q42" i="11"/>
  <c r="M42" i="11" a="1"/>
  <c r="M42" i="11"/>
  <c r="K42" i="11" a="1"/>
  <c r="K42" i="11"/>
  <c r="L42" i="11"/>
  <c r="J42" i="11"/>
  <c r="P42" i="11"/>
  <c r="S42" i="11"/>
  <c r="O42" i="11"/>
  <c r="R42" i="11"/>
  <c r="R38" i="9" a="1"/>
  <c r="R38" i="9"/>
  <c r="T38" i="9" a="1"/>
  <c r="T38" i="9"/>
  <c r="V38" i="9" a="1"/>
  <c r="V38" i="9"/>
  <c r="S38" i="9" a="1"/>
  <c r="S38" i="9"/>
  <c r="U38" i="9" a="1"/>
  <c r="U38" i="9"/>
  <c r="P38" i="9" a="1"/>
  <c r="P38" i="9"/>
  <c r="O38" i="9"/>
  <c r="Q38" i="9" a="1"/>
  <c r="Q38" i="9"/>
  <c r="N38" i="9" a="1"/>
  <c r="N38" i="9"/>
  <c r="C1293" i="11"/>
  <c r="E1293" i="11"/>
  <c r="G1293" i="11"/>
  <c r="D1293" i="11"/>
  <c r="A1294" i="11"/>
  <c r="B1293" i="11"/>
  <c r="F1293" i="11"/>
  <c r="Q43" i="11"/>
  <c r="K43" i="11" a="1"/>
  <c r="K43" i="11"/>
  <c r="L43" i="11"/>
  <c r="J43" i="11"/>
  <c r="O43" i="11"/>
  <c r="R43" i="11"/>
  <c r="M43" i="11" a="1"/>
  <c r="M43" i="11"/>
  <c r="P43" i="11"/>
  <c r="S43" i="11"/>
  <c r="G43" i="17"/>
  <c r="F44" i="17"/>
  <c r="H43" i="17"/>
  <c r="R39" i="9" a="1"/>
  <c r="R39" i="9"/>
  <c r="T39" i="9" a="1"/>
  <c r="T39" i="9"/>
  <c r="V39" i="9" a="1"/>
  <c r="V39" i="9"/>
  <c r="Q39" i="9" a="1"/>
  <c r="Q39" i="9"/>
  <c r="U39" i="9" a="1"/>
  <c r="U39" i="9"/>
  <c r="P39" i="9" a="1"/>
  <c r="P39" i="9"/>
  <c r="N39" i="9" a="1"/>
  <c r="N39" i="9"/>
  <c r="S39" i="9" a="1"/>
  <c r="S39" i="9"/>
  <c r="O39" i="9"/>
  <c r="B1294" i="11"/>
  <c r="D1294" i="11"/>
  <c r="F1294" i="11"/>
  <c r="A1295" i="11"/>
  <c r="E1294" i="11"/>
  <c r="C1294" i="11"/>
  <c r="G1294" i="11"/>
  <c r="Q44" i="11"/>
  <c r="K44" i="11" a="1"/>
  <c r="K44" i="11"/>
  <c r="L44" i="11"/>
  <c r="J44" i="11"/>
  <c r="P44" i="11"/>
  <c r="S44" i="11"/>
  <c r="M44" i="11" a="1"/>
  <c r="M44" i="11"/>
  <c r="O44" i="11"/>
  <c r="R44" i="11"/>
  <c r="H44" i="17"/>
  <c r="G44" i="17"/>
  <c r="F45" i="17"/>
  <c r="R40" i="9" a="1"/>
  <c r="R40" i="9"/>
  <c r="T40" i="9" a="1"/>
  <c r="T40" i="9"/>
  <c r="V40" i="9" a="1"/>
  <c r="V40" i="9"/>
  <c r="S40" i="9" a="1"/>
  <c r="S40" i="9"/>
  <c r="Q40" i="9" a="1"/>
  <c r="Q40" i="9"/>
  <c r="P40" i="9" a="1"/>
  <c r="P40" i="9"/>
  <c r="O40" i="9"/>
  <c r="U40" i="9" a="1"/>
  <c r="U40" i="9"/>
  <c r="N40" i="9" a="1"/>
  <c r="N40" i="9"/>
  <c r="C1295" i="11"/>
  <c r="E1295" i="11"/>
  <c r="G1295" i="11"/>
  <c r="B1295" i="11"/>
  <c r="F1295" i="11"/>
  <c r="D1295" i="11"/>
  <c r="A1296" i="11"/>
  <c r="G45" i="17"/>
  <c r="F46" i="17"/>
  <c r="H45" i="17"/>
  <c r="Q45" i="11"/>
  <c r="K45" i="11" a="1"/>
  <c r="K45" i="11"/>
  <c r="L45" i="11"/>
  <c r="O45" i="11"/>
  <c r="R45" i="11"/>
  <c r="M45" i="11" a="1"/>
  <c r="M45" i="11"/>
  <c r="J45" i="11"/>
  <c r="P45" i="11"/>
  <c r="S45" i="11"/>
  <c r="R41" i="9" a="1"/>
  <c r="R41" i="9"/>
  <c r="T41" i="9" a="1"/>
  <c r="T41" i="9"/>
  <c r="V41" i="9" a="1"/>
  <c r="V41" i="9"/>
  <c r="Q41" i="9" a="1"/>
  <c r="Q41" i="9"/>
  <c r="U41" i="9" a="1"/>
  <c r="U41" i="9"/>
  <c r="S41" i="9" a="1"/>
  <c r="S41" i="9"/>
  <c r="P41" i="9" a="1"/>
  <c r="P41" i="9"/>
  <c r="N41" i="9" a="1"/>
  <c r="N41" i="9"/>
  <c r="O41" i="9"/>
  <c r="B1296" i="11"/>
  <c r="D1296" i="11"/>
  <c r="F1296" i="11"/>
  <c r="A1297" i="11"/>
  <c r="C1296" i="11"/>
  <c r="G1296" i="11"/>
  <c r="E1296" i="11"/>
  <c r="Q46" i="11"/>
  <c r="M46" i="11" a="1"/>
  <c r="M46" i="11"/>
  <c r="K46" i="11" a="1"/>
  <c r="K46" i="11"/>
  <c r="L46" i="11"/>
  <c r="P46" i="11"/>
  <c r="S46" i="11"/>
  <c r="O46" i="11"/>
  <c r="R46" i="11"/>
  <c r="J46" i="11"/>
  <c r="H46" i="17"/>
  <c r="G46" i="17"/>
  <c r="F47" i="17"/>
  <c r="R42" i="9" a="1"/>
  <c r="R42" i="9"/>
  <c r="T42" i="9" a="1"/>
  <c r="T42" i="9"/>
  <c r="V42" i="9" a="1"/>
  <c r="V42" i="9"/>
  <c r="S42" i="9" a="1"/>
  <c r="S42" i="9"/>
  <c r="U42" i="9" a="1"/>
  <c r="U42" i="9"/>
  <c r="P42" i="9" a="1"/>
  <c r="P42" i="9"/>
  <c r="O42" i="9"/>
  <c r="Q42" i="9" a="1"/>
  <c r="Q42" i="9"/>
  <c r="N42" i="9" a="1"/>
  <c r="N42" i="9"/>
  <c r="C1297" i="11"/>
  <c r="E1297" i="11"/>
  <c r="G1297" i="11"/>
  <c r="D1297" i="11"/>
  <c r="A1298" i="11"/>
  <c r="F1297" i="11"/>
  <c r="B1297" i="11"/>
  <c r="G47" i="17"/>
  <c r="H47" i="17"/>
  <c r="F48" i="17"/>
  <c r="Q47" i="11"/>
  <c r="M47" i="11" a="1"/>
  <c r="M47" i="11"/>
  <c r="K47" i="11" a="1"/>
  <c r="K47" i="11"/>
  <c r="L47" i="11"/>
  <c r="J47" i="11"/>
  <c r="P47" i="11"/>
  <c r="S47" i="11"/>
  <c r="O47" i="11"/>
  <c r="R47" i="11"/>
  <c r="R43" i="9" a="1"/>
  <c r="R43" i="9"/>
  <c r="T43" i="9" a="1"/>
  <c r="T43" i="9"/>
  <c r="V43" i="9" a="1"/>
  <c r="V43" i="9"/>
  <c r="Q43" i="9" a="1"/>
  <c r="Q43" i="9"/>
  <c r="U43" i="9" a="1"/>
  <c r="U43" i="9"/>
  <c r="P43" i="9" a="1"/>
  <c r="P43" i="9"/>
  <c r="N43" i="9" a="1"/>
  <c r="N43" i="9"/>
  <c r="S43" i="9" a="1"/>
  <c r="S43" i="9"/>
  <c r="O43" i="9"/>
  <c r="B1298" i="11"/>
  <c r="D1298" i="11"/>
  <c r="F1298" i="11"/>
  <c r="A1299" i="11"/>
  <c r="E1298" i="11"/>
  <c r="G1298" i="11"/>
  <c r="C1298" i="11"/>
  <c r="Q48" i="11"/>
  <c r="L48" i="11"/>
  <c r="O48" i="11"/>
  <c r="R48" i="11"/>
  <c r="M48" i="11" a="1"/>
  <c r="M48" i="11"/>
  <c r="J48" i="11"/>
  <c r="P48" i="11"/>
  <c r="S48" i="11"/>
  <c r="K48" i="11" a="1"/>
  <c r="K48" i="11"/>
  <c r="H48" i="17"/>
  <c r="G48" i="17"/>
  <c r="F49" i="17"/>
  <c r="R44" i="9" a="1"/>
  <c r="R44" i="9"/>
  <c r="T44" i="9" a="1"/>
  <c r="T44" i="9"/>
  <c r="V44" i="9" a="1"/>
  <c r="V44" i="9"/>
  <c r="S44" i="9" a="1"/>
  <c r="S44" i="9"/>
  <c r="Q44" i="9" a="1"/>
  <c r="Q44" i="9"/>
  <c r="P44" i="9" a="1"/>
  <c r="P44" i="9"/>
  <c r="O44" i="9"/>
  <c r="U44" i="9" a="1"/>
  <c r="U44" i="9"/>
  <c r="N44" i="9" a="1"/>
  <c r="N44" i="9"/>
  <c r="C1299" i="11"/>
  <c r="E1299" i="11"/>
  <c r="G1299" i="11"/>
  <c r="B1299" i="11"/>
  <c r="F1299" i="11"/>
  <c r="A1300" i="11"/>
  <c r="D1299" i="11"/>
  <c r="G49" i="17"/>
  <c r="H49" i="17"/>
  <c r="F50" i="17"/>
  <c r="Q49" i="11"/>
  <c r="M49" i="11" a="1"/>
  <c r="M49" i="11"/>
  <c r="K49" i="11" a="1"/>
  <c r="K49" i="11"/>
  <c r="L49" i="11"/>
  <c r="J49" i="11"/>
  <c r="O49" i="11"/>
  <c r="R49" i="11"/>
  <c r="P49" i="11"/>
  <c r="S49" i="11"/>
  <c r="R45" i="9" a="1"/>
  <c r="R45" i="9"/>
  <c r="T45" i="9" a="1"/>
  <c r="T45" i="9"/>
  <c r="V45" i="9" a="1"/>
  <c r="V45" i="9"/>
  <c r="Q45" i="9" a="1"/>
  <c r="Q45" i="9"/>
  <c r="U45" i="9" a="1"/>
  <c r="U45" i="9"/>
  <c r="S45" i="9" a="1"/>
  <c r="S45" i="9"/>
  <c r="P45" i="9" a="1"/>
  <c r="P45" i="9"/>
  <c r="N45" i="9" a="1"/>
  <c r="N45" i="9"/>
  <c r="O45" i="9"/>
  <c r="B1300" i="11"/>
  <c r="D1300" i="11"/>
  <c r="F1300" i="11"/>
  <c r="A1301" i="11"/>
  <c r="C1300" i="11"/>
  <c r="G1300" i="11"/>
  <c r="E1300" i="11"/>
  <c r="Q50" i="11"/>
  <c r="L50" i="11"/>
  <c r="O50" i="11"/>
  <c r="R50" i="11"/>
  <c r="M50" i="11" a="1"/>
  <c r="M50" i="11"/>
  <c r="P50" i="11"/>
  <c r="S50" i="11"/>
  <c r="K50" i="11" a="1"/>
  <c r="K50" i="11"/>
  <c r="J50" i="11"/>
  <c r="H50" i="17"/>
  <c r="G50" i="17"/>
  <c r="F51" i="17"/>
  <c r="R46" i="9" a="1"/>
  <c r="R46" i="9"/>
  <c r="T46" i="9" a="1"/>
  <c r="T46" i="9"/>
  <c r="V46" i="9" a="1"/>
  <c r="V46" i="9"/>
  <c r="S46" i="9" a="1"/>
  <c r="S46" i="9"/>
  <c r="U46" i="9" a="1"/>
  <c r="U46" i="9"/>
  <c r="P46" i="9" a="1"/>
  <c r="P46" i="9"/>
  <c r="O46" i="9"/>
  <c r="Q46" i="9" a="1"/>
  <c r="Q46" i="9"/>
  <c r="N46" i="9" a="1"/>
  <c r="N46" i="9"/>
  <c r="C1301" i="11"/>
  <c r="E1301" i="11"/>
  <c r="G1301" i="11"/>
  <c r="D1301" i="11"/>
  <c r="A1302" i="11"/>
  <c r="B1301" i="11"/>
  <c r="F1301" i="11"/>
  <c r="G51" i="17"/>
  <c r="H51" i="17"/>
  <c r="F52" i="17"/>
  <c r="Q51" i="11"/>
  <c r="M51" i="11" a="1"/>
  <c r="M51" i="11"/>
  <c r="K51" i="11" a="1"/>
  <c r="K51" i="11"/>
  <c r="L51" i="11"/>
  <c r="O51" i="11"/>
  <c r="R51" i="11"/>
  <c r="P51" i="11"/>
  <c r="S51" i="11"/>
  <c r="J51" i="11"/>
  <c r="R47" i="9" a="1"/>
  <c r="R47" i="9"/>
  <c r="T47" i="9" a="1"/>
  <c r="T47" i="9"/>
  <c r="V47" i="9" a="1"/>
  <c r="V47" i="9"/>
  <c r="Q47" i="9" a="1"/>
  <c r="Q47" i="9"/>
  <c r="U47" i="9" a="1"/>
  <c r="U47" i="9"/>
  <c r="P47" i="9" a="1"/>
  <c r="P47" i="9"/>
  <c r="N47" i="9" a="1"/>
  <c r="N47" i="9"/>
  <c r="S47" i="9" a="1"/>
  <c r="S47" i="9"/>
  <c r="O47" i="9"/>
  <c r="B1302" i="11"/>
  <c r="D1302" i="11"/>
  <c r="F1302" i="11"/>
  <c r="A1303" i="11"/>
  <c r="E1302" i="11"/>
  <c r="C1302" i="11"/>
  <c r="G1302" i="11"/>
  <c r="H52" i="17"/>
  <c r="F53" i="17"/>
  <c r="G52" i="17"/>
  <c r="Q52" i="11"/>
  <c r="M52" i="11" a="1"/>
  <c r="M52" i="11"/>
  <c r="K52" i="11" a="1"/>
  <c r="K52" i="11"/>
  <c r="L52" i="11"/>
  <c r="J52" i="11"/>
  <c r="O52" i="11"/>
  <c r="R52" i="11"/>
  <c r="P52" i="11"/>
  <c r="S52" i="11"/>
  <c r="R48" i="9" a="1"/>
  <c r="R48" i="9"/>
  <c r="T48" i="9" a="1"/>
  <c r="T48" i="9"/>
  <c r="V48" i="9" a="1"/>
  <c r="V48" i="9"/>
  <c r="S48" i="9" a="1"/>
  <c r="S48" i="9"/>
  <c r="Q48" i="9" a="1"/>
  <c r="Q48" i="9"/>
  <c r="P48" i="9" a="1"/>
  <c r="P48" i="9"/>
  <c r="O48" i="9"/>
  <c r="U48" i="9" a="1"/>
  <c r="U48" i="9"/>
  <c r="N48" i="9" a="1"/>
  <c r="N48" i="9"/>
  <c r="C1303" i="11"/>
  <c r="E1303" i="11"/>
  <c r="G1303" i="11"/>
  <c r="B1303" i="11"/>
  <c r="F1303" i="11"/>
  <c r="D1303" i="11"/>
  <c r="A1304" i="11"/>
  <c r="Q53" i="11"/>
  <c r="M53" i="11" a="1"/>
  <c r="M53" i="11"/>
  <c r="K53" i="11" a="1"/>
  <c r="K53" i="11"/>
  <c r="L53" i="11"/>
  <c r="O53" i="11"/>
  <c r="R53" i="11"/>
  <c r="J53" i="11"/>
  <c r="P53" i="11"/>
  <c r="S53" i="11"/>
  <c r="G53" i="17"/>
  <c r="F54" i="17"/>
  <c r="H53" i="17"/>
  <c r="R49" i="9" a="1"/>
  <c r="R49" i="9"/>
  <c r="T49" i="9" a="1"/>
  <c r="T49" i="9"/>
  <c r="V49" i="9" a="1"/>
  <c r="V49" i="9"/>
  <c r="Q49" i="9" a="1"/>
  <c r="Q49" i="9"/>
  <c r="U49" i="9" a="1"/>
  <c r="U49" i="9"/>
  <c r="S49" i="9" a="1"/>
  <c r="S49" i="9"/>
  <c r="P49" i="9" a="1"/>
  <c r="P49" i="9"/>
  <c r="N49" i="9" a="1"/>
  <c r="N49" i="9"/>
  <c r="O49" i="9"/>
  <c r="B1304" i="11"/>
  <c r="D1304" i="11"/>
  <c r="F1304" i="11"/>
  <c r="A1305" i="11"/>
  <c r="C1304" i="11"/>
  <c r="G1304" i="11"/>
  <c r="E1304" i="11"/>
  <c r="H54" i="17"/>
  <c r="G54" i="17"/>
  <c r="F55" i="17"/>
  <c r="Q54" i="11"/>
  <c r="L54" i="11"/>
  <c r="O54" i="11"/>
  <c r="R54" i="11"/>
  <c r="M54" i="11" a="1"/>
  <c r="M54" i="11"/>
  <c r="J54" i="11"/>
  <c r="P54" i="11"/>
  <c r="S54" i="11"/>
  <c r="K54" i="11" a="1"/>
  <c r="K54" i="11"/>
  <c r="R50" i="9" a="1"/>
  <c r="R50" i="9"/>
  <c r="T50" i="9" a="1"/>
  <c r="T50" i="9"/>
  <c r="V50" i="9" a="1"/>
  <c r="V50" i="9"/>
  <c r="S50" i="9" a="1"/>
  <c r="S50" i="9"/>
  <c r="U50" i="9" a="1"/>
  <c r="U50" i="9"/>
  <c r="P50" i="9" a="1"/>
  <c r="P50" i="9"/>
  <c r="O50" i="9"/>
  <c r="Q50" i="9" a="1"/>
  <c r="Q50" i="9"/>
  <c r="N50" i="9" a="1"/>
  <c r="N50" i="9"/>
  <c r="C1305" i="11"/>
  <c r="E1305" i="11"/>
  <c r="G1305" i="11"/>
  <c r="D1305" i="11"/>
  <c r="A1306" i="11"/>
  <c r="F1305" i="11"/>
  <c r="B1305" i="11"/>
  <c r="G55" i="17"/>
  <c r="F56" i="17"/>
  <c r="H55" i="17"/>
  <c r="Q55" i="11"/>
  <c r="L55" i="11"/>
  <c r="J55" i="11"/>
  <c r="O55" i="11"/>
  <c r="R55" i="11"/>
  <c r="K55" i="11" a="1"/>
  <c r="K55" i="11"/>
  <c r="P55" i="11"/>
  <c r="S55" i="11"/>
  <c r="M55" i="11" a="1"/>
  <c r="M55" i="11"/>
  <c r="R51" i="9" a="1"/>
  <c r="R51" i="9"/>
  <c r="T51" i="9" a="1"/>
  <c r="T51" i="9"/>
  <c r="V51" i="9" a="1"/>
  <c r="V51" i="9"/>
  <c r="Q51" i="9" a="1"/>
  <c r="Q51" i="9"/>
  <c r="U51" i="9" a="1"/>
  <c r="U51" i="9"/>
  <c r="P51" i="9" a="1"/>
  <c r="P51" i="9"/>
  <c r="N51" i="9" a="1"/>
  <c r="N51" i="9"/>
  <c r="S51" i="9" a="1"/>
  <c r="S51" i="9"/>
  <c r="O51" i="9"/>
  <c r="B1306" i="11"/>
  <c r="D1306" i="11"/>
  <c r="F1306" i="11"/>
  <c r="A1307" i="11"/>
  <c r="E1306" i="11"/>
  <c r="G1306" i="11"/>
  <c r="C1306" i="11"/>
  <c r="Q56" i="11"/>
  <c r="L56" i="11"/>
  <c r="O56" i="11"/>
  <c r="R56" i="11"/>
  <c r="M56" i="11" a="1"/>
  <c r="M56" i="11"/>
  <c r="J56" i="11"/>
  <c r="P56" i="11"/>
  <c r="S56" i="11"/>
  <c r="K56" i="11" a="1"/>
  <c r="K56" i="11"/>
  <c r="H56" i="17"/>
  <c r="G56" i="17"/>
  <c r="F57" i="17"/>
  <c r="R52" i="9" a="1"/>
  <c r="R52" i="9"/>
  <c r="T52" i="9" a="1"/>
  <c r="T52" i="9"/>
  <c r="V52" i="9" a="1"/>
  <c r="V52" i="9"/>
  <c r="S52" i="9" a="1"/>
  <c r="S52" i="9"/>
  <c r="Q52" i="9" a="1"/>
  <c r="Q52" i="9"/>
  <c r="P52" i="9" a="1"/>
  <c r="P52" i="9"/>
  <c r="O52" i="9"/>
  <c r="U52" i="9" a="1"/>
  <c r="U52" i="9"/>
  <c r="N52" i="9" a="1"/>
  <c r="N52" i="9"/>
  <c r="C1307" i="11"/>
  <c r="E1307" i="11"/>
  <c r="G1307" i="11"/>
  <c r="B1307" i="11"/>
  <c r="F1307" i="11"/>
  <c r="A1308" i="11"/>
  <c r="D1307" i="11"/>
  <c r="G57" i="17"/>
  <c r="F58" i="17"/>
  <c r="H57" i="17"/>
  <c r="Q57" i="11"/>
  <c r="L57" i="11"/>
  <c r="J57" i="11"/>
  <c r="P57" i="11"/>
  <c r="S57" i="11"/>
  <c r="M57" i="11" a="1"/>
  <c r="M57" i="11"/>
  <c r="O57" i="11"/>
  <c r="R57" i="11"/>
  <c r="K57" i="11" a="1"/>
  <c r="K57" i="11"/>
  <c r="R53" i="9" a="1"/>
  <c r="R53" i="9"/>
  <c r="T53" i="9" a="1"/>
  <c r="T53" i="9"/>
  <c r="V53" i="9" a="1"/>
  <c r="V53" i="9"/>
  <c r="Q53" i="9" a="1"/>
  <c r="Q53" i="9"/>
  <c r="U53" i="9" a="1"/>
  <c r="U53" i="9"/>
  <c r="S53" i="9" a="1"/>
  <c r="S53" i="9"/>
  <c r="P53" i="9" a="1"/>
  <c r="P53" i="9"/>
  <c r="N53" i="9" a="1"/>
  <c r="N53" i="9"/>
  <c r="O53" i="9"/>
  <c r="B1308" i="11"/>
  <c r="D1308" i="11"/>
  <c r="F1308" i="11"/>
  <c r="A1309" i="11"/>
  <c r="C1308" i="11"/>
  <c r="G1308" i="11"/>
  <c r="E1308" i="11"/>
  <c r="Q58" i="11"/>
  <c r="L58" i="11"/>
  <c r="O58" i="11"/>
  <c r="R58" i="11"/>
  <c r="M58" i="11" a="1"/>
  <c r="M58" i="11"/>
  <c r="J58" i="11"/>
  <c r="P58" i="11"/>
  <c r="S58" i="11"/>
  <c r="K58" i="11" a="1"/>
  <c r="K58" i="11"/>
  <c r="H58" i="17"/>
  <c r="G58" i="17"/>
  <c r="F59" i="17"/>
  <c r="R54" i="9" a="1"/>
  <c r="R54" i="9"/>
  <c r="S54" i="9" a="1"/>
  <c r="S54" i="9"/>
  <c r="U54" i="9" a="1"/>
  <c r="U54" i="9"/>
  <c r="T54" i="9" a="1"/>
  <c r="T54" i="9"/>
  <c r="P54" i="9" a="1"/>
  <c r="P54" i="9"/>
  <c r="O54" i="9"/>
  <c r="Q54" i="9" a="1"/>
  <c r="Q54" i="9"/>
  <c r="V54" i="9" a="1"/>
  <c r="V54" i="9"/>
  <c r="N54" i="9" a="1"/>
  <c r="N54" i="9"/>
  <c r="C1309" i="11"/>
  <c r="E1309" i="11"/>
  <c r="G1309" i="11"/>
  <c r="D1309" i="11"/>
  <c r="A1310" i="11"/>
  <c r="B1309" i="11"/>
  <c r="F1309" i="11"/>
  <c r="G59" i="17"/>
  <c r="F60" i="17"/>
  <c r="H59" i="17"/>
  <c r="Q59" i="11"/>
  <c r="L59" i="11"/>
  <c r="P59" i="11"/>
  <c r="S59" i="11"/>
  <c r="M59" i="11" a="1"/>
  <c r="M59" i="11"/>
  <c r="O59" i="11"/>
  <c r="R59" i="11"/>
  <c r="K59" i="11" a="1"/>
  <c r="K59" i="11"/>
  <c r="J59" i="11"/>
  <c r="Q55" i="9" a="1"/>
  <c r="Q55" i="9"/>
  <c r="S55" i="9" a="1"/>
  <c r="S55" i="9"/>
  <c r="U55" i="9" a="1"/>
  <c r="U55" i="9"/>
  <c r="R55" i="9" a="1"/>
  <c r="R55" i="9"/>
  <c r="V55" i="9" a="1"/>
  <c r="V55" i="9"/>
  <c r="P55" i="9" a="1"/>
  <c r="P55" i="9"/>
  <c r="N55" i="9" a="1"/>
  <c r="N55" i="9"/>
  <c r="T55" i="9" a="1"/>
  <c r="T55" i="9"/>
  <c r="O55" i="9"/>
  <c r="B1310" i="11"/>
  <c r="D1310" i="11"/>
  <c r="F1310" i="11"/>
  <c r="A1311" i="11"/>
  <c r="E1310" i="11"/>
  <c r="C1310" i="11"/>
  <c r="G1310" i="11"/>
  <c r="Q60" i="11"/>
  <c r="L60" i="11"/>
  <c r="O60" i="11"/>
  <c r="R60" i="11"/>
  <c r="M60" i="11" a="1"/>
  <c r="M60" i="11"/>
  <c r="J60" i="11"/>
  <c r="P60" i="11"/>
  <c r="S60" i="11"/>
  <c r="K60" i="11" a="1"/>
  <c r="K60" i="11"/>
  <c r="H60" i="17"/>
  <c r="G60" i="17"/>
  <c r="F61" i="17"/>
  <c r="Q56" i="9" a="1"/>
  <c r="Q56" i="9"/>
  <c r="S56" i="9" a="1"/>
  <c r="S56" i="9"/>
  <c r="U56" i="9" a="1"/>
  <c r="U56" i="9"/>
  <c r="T56" i="9" a="1"/>
  <c r="T56" i="9"/>
  <c r="P56" i="9" a="1"/>
  <c r="P56" i="9"/>
  <c r="O56" i="9"/>
  <c r="R56" i="9" a="1"/>
  <c r="R56" i="9"/>
  <c r="V56" i="9" a="1"/>
  <c r="V56" i="9"/>
  <c r="N56" i="9" a="1"/>
  <c r="N56" i="9"/>
  <c r="C1311" i="11"/>
  <c r="E1311" i="11"/>
  <c r="G1311" i="11"/>
  <c r="B1311" i="11"/>
  <c r="F1311" i="11"/>
  <c r="D1311" i="11"/>
  <c r="A1312" i="11"/>
  <c r="G61" i="17"/>
  <c r="F62" i="17"/>
  <c r="H61" i="17"/>
  <c r="Q61" i="11"/>
  <c r="L61" i="11"/>
  <c r="P61" i="11"/>
  <c r="S61" i="11"/>
  <c r="M61" i="11" a="1"/>
  <c r="M61" i="11"/>
  <c r="O61" i="11"/>
  <c r="R61" i="11"/>
  <c r="K61" i="11" a="1"/>
  <c r="K61" i="11"/>
  <c r="J61" i="11"/>
  <c r="Q57" i="9" a="1"/>
  <c r="Q57" i="9"/>
  <c r="S57" i="9" a="1"/>
  <c r="S57" i="9"/>
  <c r="U57" i="9" a="1"/>
  <c r="U57" i="9"/>
  <c r="R57" i="9" a="1"/>
  <c r="R57" i="9"/>
  <c r="V57" i="9" a="1"/>
  <c r="V57" i="9"/>
  <c r="P57" i="9" a="1"/>
  <c r="P57" i="9"/>
  <c r="N57" i="9" a="1"/>
  <c r="N57" i="9"/>
  <c r="T57" i="9" a="1"/>
  <c r="T57" i="9"/>
  <c r="O57" i="9"/>
  <c r="B1312" i="11"/>
  <c r="D1312" i="11"/>
  <c r="F1312" i="11"/>
  <c r="A1313" i="11"/>
  <c r="C1312" i="11"/>
  <c r="G1312" i="11"/>
  <c r="E1312" i="11"/>
  <c r="O62" i="11"/>
  <c r="R62" i="11"/>
  <c r="Q62" i="11"/>
  <c r="L62" i="11"/>
  <c r="J62" i="11"/>
  <c r="M62" i="11" a="1"/>
  <c r="M62" i="11"/>
  <c r="P62" i="11"/>
  <c r="S62" i="11"/>
  <c r="K62" i="11" a="1"/>
  <c r="K62" i="11"/>
  <c r="H62" i="17"/>
  <c r="F63" i="17"/>
  <c r="G62" i="17"/>
  <c r="Q58" i="9" a="1"/>
  <c r="Q58" i="9"/>
  <c r="S58" i="9" a="1"/>
  <c r="S58" i="9"/>
  <c r="U58" i="9" a="1"/>
  <c r="U58" i="9"/>
  <c r="T58" i="9" a="1"/>
  <c r="T58" i="9"/>
  <c r="P58" i="9" a="1"/>
  <c r="P58" i="9"/>
  <c r="O58" i="9"/>
  <c r="R58" i="9" a="1"/>
  <c r="R58" i="9"/>
  <c r="V58" i="9" a="1"/>
  <c r="V58" i="9"/>
  <c r="N58" i="9" a="1"/>
  <c r="N58" i="9"/>
  <c r="C1313" i="11"/>
  <c r="E1313" i="11"/>
  <c r="D1313" i="11"/>
  <c r="G1313" i="11"/>
  <c r="F1313" i="11"/>
  <c r="A1314" i="11"/>
  <c r="B1313" i="11"/>
  <c r="G63" i="17"/>
  <c r="F64" i="17"/>
  <c r="H63" i="17"/>
  <c r="Q63" i="11"/>
  <c r="L63" i="11"/>
  <c r="P63" i="11"/>
  <c r="S63" i="11"/>
  <c r="M63" i="11" a="1"/>
  <c r="M63" i="11"/>
  <c r="O63" i="11"/>
  <c r="R63" i="11"/>
  <c r="K63" i="11" a="1"/>
  <c r="K63" i="11"/>
  <c r="J63" i="11"/>
  <c r="Q59" i="9" a="1"/>
  <c r="Q59" i="9"/>
  <c r="S59" i="9" a="1"/>
  <c r="S59" i="9"/>
  <c r="U59" i="9" a="1"/>
  <c r="U59" i="9"/>
  <c r="R59" i="9" a="1"/>
  <c r="R59" i="9"/>
  <c r="V59" i="9" a="1"/>
  <c r="V59" i="9"/>
  <c r="P59" i="9" a="1"/>
  <c r="P59" i="9"/>
  <c r="N59" i="9" a="1"/>
  <c r="N59" i="9"/>
  <c r="T59" i="9" a="1"/>
  <c r="T59" i="9"/>
  <c r="O59" i="9"/>
  <c r="B1314" i="11"/>
  <c r="D1314" i="11"/>
  <c r="F1314" i="11"/>
  <c r="A1315" i="11"/>
  <c r="C1314" i="11"/>
  <c r="G1314" i="11"/>
  <c r="E1314" i="11"/>
  <c r="Q64" i="11"/>
  <c r="L64" i="11"/>
  <c r="J64" i="11"/>
  <c r="O64" i="11"/>
  <c r="R64" i="11"/>
  <c r="M64" i="11" a="1"/>
  <c r="M64" i="11"/>
  <c r="P64" i="11"/>
  <c r="S64" i="11"/>
  <c r="K64" i="11" a="1"/>
  <c r="K64" i="11"/>
  <c r="H64" i="17"/>
  <c r="F65" i="17"/>
  <c r="G64" i="17"/>
  <c r="Q60" i="9" a="1"/>
  <c r="Q60" i="9"/>
  <c r="S60" i="9" a="1"/>
  <c r="S60" i="9"/>
  <c r="U60" i="9" a="1"/>
  <c r="U60" i="9"/>
  <c r="T60" i="9" a="1"/>
  <c r="T60" i="9"/>
  <c r="P60" i="9" a="1"/>
  <c r="P60" i="9"/>
  <c r="O60" i="9"/>
  <c r="R60" i="9" a="1"/>
  <c r="R60" i="9"/>
  <c r="V60" i="9" a="1"/>
  <c r="V60" i="9"/>
  <c r="N60" i="9" a="1"/>
  <c r="N60" i="9"/>
  <c r="C1315" i="11"/>
  <c r="E1315" i="11"/>
  <c r="G1315" i="11"/>
  <c r="D1315" i="11"/>
  <c r="A1316" i="11"/>
  <c r="B1315" i="11"/>
  <c r="F1315" i="11"/>
  <c r="G65" i="17"/>
  <c r="F66" i="17"/>
  <c r="H65" i="17"/>
  <c r="Q65" i="11"/>
  <c r="L65" i="11"/>
  <c r="P65" i="11"/>
  <c r="S65" i="11"/>
  <c r="M65" i="11" a="1"/>
  <c r="M65" i="11"/>
  <c r="O65" i="11"/>
  <c r="R65" i="11"/>
  <c r="K65" i="11" a="1"/>
  <c r="K65" i="11"/>
  <c r="J65" i="11"/>
  <c r="Q61" i="9" a="1"/>
  <c r="Q61" i="9"/>
  <c r="S61" i="9" a="1"/>
  <c r="S61" i="9"/>
  <c r="U61" i="9" a="1"/>
  <c r="U61" i="9"/>
  <c r="R61" i="9" a="1"/>
  <c r="R61" i="9"/>
  <c r="V61" i="9" a="1"/>
  <c r="V61" i="9"/>
  <c r="P61" i="9" a="1"/>
  <c r="P61" i="9"/>
  <c r="N61" i="9" a="1"/>
  <c r="N61" i="9"/>
  <c r="T61" i="9" a="1"/>
  <c r="T61" i="9"/>
  <c r="O61" i="9"/>
  <c r="B1316" i="11"/>
  <c r="D1316" i="11"/>
  <c r="F1316" i="11"/>
  <c r="A1317" i="11"/>
  <c r="E1316" i="11"/>
  <c r="C1316" i="11"/>
  <c r="G1316" i="11"/>
  <c r="Q66" i="11"/>
  <c r="L66" i="11"/>
  <c r="O66" i="11"/>
  <c r="R66" i="11"/>
  <c r="M66" i="11" a="1"/>
  <c r="M66" i="11"/>
  <c r="J66" i="11"/>
  <c r="P66" i="11"/>
  <c r="S66" i="11"/>
  <c r="K66" i="11" a="1"/>
  <c r="K66" i="11"/>
  <c r="H66" i="17"/>
  <c r="F67" i="17"/>
  <c r="G66" i="17"/>
  <c r="Q62" i="9" a="1"/>
  <c r="Q62" i="9"/>
  <c r="S62" i="9" a="1"/>
  <c r="S62" i="9"/>
  <c r="U62" i="9" a="1"/>
  <c r="U62" i="9"/>
  <c r="T62" i="9" a="1"/>
  <c r="T62" i="9"/>
  <c r="P62" i="9" a="1"/>
  <c r="P62" i="9"/>
  <c r="O62" i="9"/>
  <c r="R62" i="9" a="1"/>
  <c r="R62" i="9"/>
  <c r="N62" i="9" a="1"/>
  <c r="N62" i="9"/>
  <c r="V62" i="9" a="1"/>
  <c r="V62" i="9"/>
  <c r="C1317" i="11"/>
  <c r="E1317" i="11"/>
  <c r="G1317" i="11"/>
  <c r="B1317" i="11"/>
  <c r="F1317" i="11"/>
  <c r="D1317" i="11"/>
  <c r="A1318" i="11"/>
  <c r="Q67" i="11"/>
  <c r="L67" i="11"/>
  <c r="J67" i="11"/>
  <c r="P67" i="11"/>
  <c r="S67" i="11"/>
  <c r="M67" i="11" a="1"/>
  <c r="M67" i="11"/>
  <c r="O67" i="11"/>
  <c r="R67" i="11"/>
  <c r="K67" i="11" a="1"/>
  <c r="K67" i="11"/>
  <c r="G67" i="17"/>
  <c r="F68" i="17"/>
  <c r="H67" i="17"/>
  <c r="Q63" i="9" a="1"/>
  <c r="Q63" i="9"/>
  <c r="S63" i="9" a="1"/>
  <c r="S63" i="9"/>
  <c r="U63" i="9" a="1"/>
  <c r="U63" i="9"/>
  <c r="R63" i="9" a="1"/>
  <c r="R63" i="9"/>
  <c r="V63" i="9" a="1"/>
  <c r="V63" i="9"/>
  <c r="P63" i="9" a="1"/>
  <c r="P63" i="9"/>
  <c r="N63" i="9" a="1"/>
  <c r="N63" i="9"/>
  <c r="T63" i="9" a="1"/>
  <c r="T63" i="9"/>
  <c r="O63" i="9"/>
  <c r="B1318" i="11"/>
  <c r="D1318" i="11"/>
  <c r="F1318" i="11"/>
  <c r="A1319" i="11"/>
  <c r="C1318" i="11"/>
  <c r="G1318" i="11"/>
  <c r="E1318" i="11"/>
  <c r="H68" i="17"/>
  <c r="F69" i="17"/>
  <c r="G68" i="17"/>
  <c r="Q68" i="11"/>
  <c r="L68" i="11"/>
  <c r="J68" i="11"/>
  <c r="O68" i="11"/>
  <c r="R68" i="11"/>
  <c r="M68" i="11" a="1"/>
  <c r="M68" i="11"/>
  <c r="P68" i="11"/>
  <c r="S68" i="11"/>
  <c r="K68" i="11" a="1"/>
  <c r="K68" i="11"/>
  <c r="Q64" i="9" a="1"/>
  <c r="Q64" i="9"/>
  <c r="S64" i="9" a="1"/>
  <c r="S64" i="9"/>
  <c r="U64" i="9" a="1"/>
  <c r="U64" i="9"/>
  <c r="T64" i="9" a="1"/>
  <c r="T64" i="9"/>
  <c r="P64" i="9" a="1"/>
  <c r="P64" i="9"/>
  <c r="O64" i="9"/>
  <c r="V64" i="9" a="1"/>
  <c r="V64" i="9"/>
  <c r="R64" i="9" a="1"/>
  <c r="R64" i="9"/>
  <c r="N64" i="9" a="1"/>
  <c r="N64" i="9"/>
  <c r="C1319" i="11"/>
  <c r="E1319" i="11"/>
  <c r="G1319" i="11"/>
  <c r="D1319" i="11"/>
  <c r="A1320" i="11"/>
  <c r="F1319" i="11"/>
  <c r="B1319" i="11"/>
  <c r="Q69" i="11"/>
  <c r="L69" i="11"/>
  <c r="J69" i="11"/>
  <c r="P69" i="11"/>
  <c r="S69" i="11"/>
  <c r="M69" i="11" a="1"/>
  <c r="M69" i="11"/>
  <c r="O69" i="11"/>
  <c r="R69" i="11"/>
  <c r="K69" i="11" a="1"/>
  <c r="K69" i="11"/>
  <c r="G69" i="17"/>
  <c r="F70" i="17"/>
  <c r="H69" i="17"/>
  <c r="Q65" i="9" a="1"/>
  <c r="Q65" i="9"/>
  <c r="S65" i="9" a="1"/>
  <c r="S65" i="9"/>
  <c r="U65" i="9" a="1"/>
  <c r="U65" i="9"/>
  <c r="R65" i="9" a="1"/>
  <c r="R65" i="9"/>
  <c r="V65" i="9" a="1"/>
  <c r="V65" i="9"/>
  <c r="P65" i="9" a="1"/>
  <c r="P65" i="9"/>
  <c r="N65" i="9" a="1"/>
  <c r="N65" i="9"/>
  <c r="T65" i="9" a="1"/>
  <c r="T65" i="9"/>
  <c r="O65" i="9"/>
  <c r="B1320" i="11"/>
  <c r="D1320" i="11"/>
  <c r="F1320" i="11"/>
  <c r="A1321" i="11"/>
  <c r="E1320" i="11"/>
  <c r="G1320" i="11"/>
  <c r="C1320" i="11"/>
  <c r="H70" i="17"/>
  <c r="F71" i="17"/>
  <c r="G70" i="17"/>
  <c r="O70" i="11"/>
  <c r="R70" i="11"/>
  <c r="P70" i="11"/>
  <c r="S70" i="11"/>
  <c r="Q70" i="11"/>
  <c r="L70" i="11"/>
  <c r="J70" i="11"/>
  <c r="M70" i="11" a="1"/>
  <c r="M70" i="11"/>
  <c r="K70" i="11" a="1"/>
  <c r="K70" i="11"/>
  <c r="Q66" i="9" a="1"/>
  <c r="Q66" i="9"/>
  <c r="S66" i="9" a="1"/>
  <c r="S66" i="9"/>
  <c r="U66" i="9" a="1"/>
  <c r="U66" i="9"/>
  <c r="T66" i="9" a="1"/>
  <c r="T66" i="9"/>
  <c r="P66" i="9" a="1"/>
  <c r="P66" i="9"/>
  <c r="O66" i="9"/>
  <c r="R66" i="9" a="1"/>
  <c r="R66" i="9"/>
  <c r="N66" i="9" a="1"/>
  <c r="N66" i="9"/>
  <c r="V66" i="9" a="1"/>
  <c r="V66" i="9"/>
  <c r="C1321" i="11"/>
  <c r="E1321" i="11"/>
  <c r="G1321" i="11"/>
  <c r="B1321" i="11"/>
  <c r="F1321" i="11"/>
  <c r="A1322" i="11"/>
  <c r="D1321" i="11"/>
  <c r="Q71" i="11"/>
  <c r="L71" i="11"/>
  <c r="J71" i="11"/>
  <c r="P71" i="11"/>
  <c r="S71" i="11"/>
  <c r="M71" i="11" a="1"/>
  <c r="M71" i="11"/>
  <c r="O71" i="11"/>
  <c r="R71" i="11"/>
  <c r="K71" i="11" a="1"/>
  <c r="K71" i="11"/>
  <c r="G71" i="17"/>
  <c r="F72" i="17"/>
  <c r="H71" i="17"/>
  <c r="Q67" i="9" a="1"/>
  <c r="Q67" i="9"/>
  <c r="S67" i="9" a="1"/>
  <c r="S67" i="9"/>
  <c r="U67" i="9" a="1"/>
  <c r="U67" i="9"/>
  <c r="R67" i="9" a="1"/>
  <c r="R67" i="9"/>
  <c r="V67" i="9" a="1"/>
  <c r="V67" i="9"/>
  <c r="P67" i="9" a="1"/>
  <c r="P67" i="9"/>
  <c r="N67" i="9" a="1"/>
  <c r="N67" i="9"/>
  <c r="T67" i="9" a="1"/>
  <c r="T67" i="9"/>
  <c r="O67" i="9"/>
  <c r="B1322" i="11"/>
  <c r="D1322" i="11"/>
  <c r="F1322" i="11"/>
  <c r="A1323" i="11"/>
  <c r="C1322" i="11"/>
  <c r="G1322" i="11"/>
  <c r="E1322" i="11"/>
  <c r="H72" i="17"/>
  <c r="F73" i="17"/>
  <c r="G72" i="17"/>
  <c r="Q72" i="11"/>
  <c r="L72" i="11"/>
  <c r="J72" i="11"/>
  <c r="O72" i="11"/>
  <c r="R72" i="11"/>
  <c r="M72" i="11" a="1"/>
  <c r="M72" i="11"/>
  <c r="P72" i="11"/>
  <c r="S72" i="11"/>
  <c r="K72" i="11" a="1"/>
  <c r="K72" i="11"/>
  <c r="Q68" i="9" a="1"/>
  <c r="Q68" i="9"/>
  <c r="S68" i="9" a="1"/>
  <c r="S68" i="9"/>
  <c r="U68" i="9" a="1"/>
  <c r="U68" i="9"/>
  <c r="T68" i="9" a="1"/>
  <c r="T68" i="9"/>
  <c r="P68" i="9" a="1"/>
  <c r="P68" i="9"/>
  <c r="O68" i="9"/>
  <c r="V68" i="9" a="1"/>
  <c r="V68" i="9"/>
  <c r="R68" i="9" a="1"/>
  <c r="R68" i="9"/>
  <c r="N68" i="9" a="1"/>
  <c r="N68" i="9"/>
  <c r="C1323" i="11"/>
  <c r="E1323" i="11"/>
  <c r="G1323" i="11"/>
  <c r="D1323" i="11"/>
  <c r="A1324" i="11"/>
  <c r="B1323" i="11"/>
  <c r="F1323" i="11"/>
  <c r="G73" i="17"/>
  <c r="F74" i="17"/>
  <c r="H73" i="17"/>
  <c r="Q73" i="11"/>
  <c r="L73" i="11"/>
  <c r="J73" i="11"/>
  <c r="P73" i="11"/>
  <c r="S73" i="11"/>
  <c r="M73" i="11" a="1"/>
  <c r="M73" i="11"/>
  <c r="O73" i="11"/>
  <c r="R73" i="11"/>
  <c r="K73" i="11" a="1"/>
  <c r="K73" i="11"/>
  <c r="Q69" i="9" a="1"/>
  <c r="Q69" i="9"/>
  <c r="S69" i="9" a="1"/>
  <c r="S69" i="9"/>
  <c r="U69" i="9" a="1"/>
  <c r="U69" i="9"/>
  <c r="R69" i="9" a="1"/>
  <c r="R69" i="9"/>
  <c r="V69" i="9" a="1"/>
  <c r="V69" i="9"/>
  <c r="P69" i="9" a="1"/>
  <c r="P69" i="9"/>
  <c r="N69" i="9" a="1"/>
  <c r="N69" i="9"/>
  <c r="T69" i="9" a="1"/>
  <c r="T69" i="9"/>
  <c r="O69" i="9"/>
  <c r="B1324" i="11"/>
  <c r="D1324" i="11"/>
  <c r="F1324" i="11"/>
  <c r="A1325" i="11"/>
  <c r="E1324" i="11"/>
  <c r="C1324" i="11"/>
  <c r="G1324" i="11"/>
  <c r="Q74" i="11"/>
  <c r="L74" i="11"/>
  <c r="O74" i="11"/>
  <c r="R74" i="11"/>
  <c r="M74" i="11" a="1"/>
  <c r="M74" i="11"/>
  <c r="P74" i="11"/>
  <c r="S74" i="11"/>
  <c r="K74" i="11" a="1"/>
  <c r="K74" i="11"/>
  <c r="J74" i="11"/>
  <c r="H74" i="17"/>
  <c r="F75" i="17"/>
  <c r="G74" i="17"/>
  <c r="Q70" i="9" a="1"/>
  <c r="Q70" i="9"/>
  <c r="S70" i="9" a="1"/>
  <c r="S70" i="9"/>
  <c r="U70" i="9" a="1"/>
  <c r="U70" i="9"/>
  <c r="T70" i="9" a="1"/>
  <c r="T70" i="9"/>
  <c r="P70" i="9" a="1"/>
  <c r="P70" i="9"/>
  <c r="O70" i="9"/>
  <c r="R70" i="9" a="1"/>
  <c r="R70" i="9"/>
  <c r="N70" i="9" a="1"/>
  <c r="N70" i="9"/>
  <c r="V70" i="9" a="1"/>
  <c r="V70" i="9"/>
  <c r="C1325" i="11"/>
  <c r="E1325" i="11"/>
  <c r="G1325" i="11"/>
  <c r="B1325" i="11"/>
  <c r="F1325" i="11"/>
  <c r="D1325" i="11"/>
  <c r="A1326" i="11"/>
  <c r="G75" i="17"/>
  <c r="F76" i="17"/>
  <c r="H75" i="17"/>
  <c r="Q75" i="11"/>
  <c r="M75" i="11" a="1"/>
  <c r="M75" i="11"/>
  <c r="K75" i="11" a="1"/>
  <c r="K75" i="11"/>
  <c r="L75" i="11"/>
  <c r="J75" i="11"/>
  <c r="P75" i="11"/>
  <c r="S75" i="11"/>
  <c r="O75" i="11"/>
  <c r="R75" i="11"/>
  <c r="Q71" i="9" a="1"/>
  <c r="Q71" i="9"/>
  <c r="S71" i="9" a="1"/>
  <c r="S71" i="9"/>
  <c r="U71" i="9" a="1"/>
  <c r="U71" i="9"/>
  <c r="R71" i="9" a="1"/>
  <c r="R71" i="9"/>
  <c r="V71" i="9" a="1"/>
  <c r="V71" i="9"/>
  <c r="P71" i="9" a="1"/>
  <c r="P71" i="9"/>
  <c r="N71" i="9" a="1"/>
  <c r="N71" i="9"/>
  <c r="T71" i="9" a="1"/>
  <c r="T71" i="9"/>
  <c r="O71" i="9"/>
  <c r="B1326" i="11"/>
  <c r="D1326" i="11"/>
  <c r="F1326" i="11"/>
  <c r="A1327" i="11"/>
  <c r="C1326" i="11"/>
  <c r="G1326" i="11"/>
  <c r="E1326" i="11"/>
  <c r="H76" i="17"/>
  <c r="F77" i="17"/>
  <c r="G76" i="17"/>
  <c r="Q76" i="11"/>
  <c r="M76" i="11" a="1"/>
  <c r="M76" i="11"/>
  <c r="K76" i="11" a="1"/>
  <c r="K76" i="11"/>
  <c r="L76" i="11"/>
  <c r="O76" i="11"/>
  <c r="R76" i="11"/>
  <c r="P76" i="11"/>
  <c r="S76" i="11"/>
  <c r="J76" i="11"/>
  <c r="Q72" i="9" a="1"/>
  <c r="Q72" i="9"/>
  <c r="S72" i="9" a="1"/>
  <c r="S72" i="9"/>
  <c r="U72" i="9" a="1"/>
  <c r="U72" i="9"/>
  <c r="T72" i="9" a="1"/>
  <c r="T72" i="9"/>
  <c r="P72" i="9" a="1"/>
  <c r="P72" i="9"/>
  <c r="O72" i="9"/>
  <c r="V72" i="9" a="1"/>
  <c r="V72" i="9"/>
  <c r="R72" i="9" a="1"/>
  <c r="R72" i="9"/>
  <c r="N72" i="9" a="1"/>
  <c r="N72" i="9"/>
  <c r="C1327" i="11"/>
  <c r="E1327" i="11"/>
  <c r="G1327" i="11"/>
  <c r="D1327" i="11"/>
  <c r="A1328" i="11"/>
  <c r="F1327" i="11"/>
  <c r="B1327" i="11"/>
  <c r="Q77" i="11"/>
  <c r="M77" i="11" a="1"/>
  <c r="M77" i="11"/>
  <c r="K77" i="11" a="1"/>
  <c r="K77" i="11"/>
  <c r="L77" i="11"/>
  <c r="J77" i="11"/>
  <c r="P77" i="11"/>
  <c r="S77" i="11"/>
  <c r="O77" i="11"/>
  <c r="R77" i="11"/>
  <c r="G77" i="17"/>
  <c r="F78" i="17"/>
  <c r="H77" i="17"/>
  <c r="Q73" i="9" a="1"/>
  <c r="Q73" i="9"/>
  <c r="S73" i="9" a="1"/>
  <c r="S73" i="9"/>
  <c r="U73" i="9" a="1"/>
  <c r="U73" i="9"/>
  <c r="R73" i="9" a="1"/>
  <c r="R73" i="9"/>
  <c r="V73" i="9" a="1"/>
  <c r="V73" i="9"/>
  <c r="P73" i="9" a="1"/>
  <c r="P73" i="9"/>
  <c r="N73" i="9" a="1"/>
  <c r="N73" i="9"/>
  <c r="T73" i="9" a="1"/>
  <c r="T73" i="9"/>
  <c r="O73" i="9"/>
  <c r="B1328" i="11"/>
  <c r="D1328" i="11"/>
  <c r="F1328" i="11"/>
  <c r="A1329" i="11"/>
  <c r="E1328" i="11"/>
  <c r="G1328" i="11"/>
  <c r="C1328" i="11"/>
  <c r="H78" i="17"/>
  <c r="F79" i="17"/>
  <c r="G78" i="17"/>
  <c r="Q78" i="11"/>
  <c r="L78" i="11"/>
  <c r="J78" i="11"/>
  <c r="O78" i="11"/>
  <c r="R78" i="11"/>
  <c r="M78" i="11" a="1"/>
  <c r="M78" i="11"/>
  <c r="P78" i="11"/>
  <c r="S78" i="11"/>
  <c r="K78" i="11" a="1"/>
  <c r="K78" i="11"/>
  <c r="Q74" i="9" a="1"/>
  <c r="Q74" i="9"/>
  <c r="S74" i="9" a="1"/>
  <c r="S74" i="9"/>
  <c r="U74" i="9" a="1"/>
  <c r="U74" i="9"/>
  <c r="T74" i="9" a="1"/>
  <c r="T74" i="9"/>
  <c r="P74" i="9" a="1"/>
  <c r="P74" i="9"/>
  <c r="O74" i="9"/>
  <c r="R74" i="9" a="1"/>
  <c r="R74" i="9"/>
  <c r="N74" i="9" a="1"/>
  <c r="N74" i="9"/>
  <c r="V74" i="9" a="1"/>
  <c r="V74" i="9"/>
  <c r="C1329" i="11"/>
  <c r="E1329" i="11"/>
  <c r="G1329" i="11"/>
  <c r="B1329" i="11"/>
  <c r="F1329" i="11"/>
  <c r="A1330" i="11"/>
  <c r="D1329" i="11"/>
  <c r="Q79" i="11"/>
  <c r="L79" i="11"/>
  <c r="P79" i="11"/>
  <c r="S79" i="11"/>
  <c r="M79" i="11" a="1"/>
  <c r="M79" i="11"/>
  <c r="J79" i="11"/>
  <c r="O79" i="11"/>
  <c r="R79" i="11"/>
  <c r="K79" i="11" a="1"/>
  <c r="K79" i="11"/>
  <c r="G79" i="17"/>
  <c r="F80" i="17"/>
  <c r="H79" i="17"/>
  <c r="Q75" i="9" a="1"/>
  <c r="Q75" i="9"/>
  <c r="S75" i="9" a="1"/>
  <c r="S75" i="9"/>
  <c r="U75" i="9" a="1"/>
  <c r="U75" i="9"/>
  <c r="R75" i="9" a="1"/>
  <c r="R75" i="9"/>
  <c r="V75" i="9" a="1"/>
  <c r="V75" i="9"/>
  <c r="P75" i="9" a="1"/>
  <c r="P75" i="9"/>
  <c r="N75" i="9" a="1"/>
  <c r="N75" i="9"/>
  <c r="T75" i="9" a="1"/>
  <c r="T75" i="9"/>
  <c r="O75" i="9"/>
  <c r="B1330" i="11"/>
  <c r="D1330" i="11"/>
  <c r="F1330" i="11"/>
  <c r="A1331" i="11"/>
  <c r="C1330" i="11"/>
  <c r="G1330" i="11"/>
  <c r="E1330" i="11"/>
  <c r="Q80" i="11"/>
  <c r="L80" i="11"/>
  <c r="O80" i="11"/>
  <c r="R80" i="11"/>
  <c r="K80" i="11" a="1"/>
  <c r="K80" i="11"/>
  <c r="P80" i="11"/>
  <c r="S80" i="11"/>
  <c r="M80" i="11" a="1"/>
  <c r="M80" i="11"/>
  <c r="J80" i="11"/>
  <c r="H80" i="17"/>
  <c r="F81" i="17"/>
  <c r="G80" i="17"/>
  <c r="Q76" i="9" a="1"/>
  <c r="Q76" i="9"/>
  <c r="S76" i="9" a="1"/>
  <c r="S76" i="9"/>
  <c r="U76" i="9" a="1"/>
  <c r="U76" i="9"/>
  <c r="T76" i="9" a="1"/>
  <c r="T76" i="9"/>
  <c r="P76" i="9" a="1"/>
  <c r="P76" i="9"/>
  <c r="O76" i="9"/>
  <c r="V76" i="9" a="1"/>
  <c r="V76" i="9"/>
  <c r="R76" i="9" a="1"/>
  <c r="R76" i="9"/>
  <c r="N76" i="9" a="1"/>
  <c r="N76" i="9"/>
  <c r="C1331" i="11"/>
  <c r="E1331" i="11"/>
  <c r="G1331" i="11"/>
  <c r="D1331" i="11"/>
  <c r="A1332" i="11"/>
  <c r="B1331" i="11"/>
  <c r="F1331" i="11"/>
  <c r="G81" i="17"/>
  <c r="F82" i="17"/>
  <c r="H81" i="17"/>
  <c r="Q81" i="11"/>
  <c r="L81" i="11"/>
  <c r="J81" i="11"/>
  <c r="P81" i="11"/>
  <c r="S81" i="11"/>
  <c r="M81" i="11" a="1"/>
  <c r="M81" i="11"/>
  <c r="O81" i="11"/>
  <c r="R81" i="11"/>
  <c r="K81" i="11" a="1"/>
  <c r="K81" i="11"/>
  <c r="Q77" i="9" a="1"/>
  <c r="Q77" i="9"/>
  <c r="S77" i="9" a="1"/>
  <c r="S77" i="9"/>
  <c r="U77" i="9" a="1"/>
  <c r="U77" i="9"/>
  <c r="R77" i="9" a="1"/>
  <c r="R77" i="9"/>
  <c r="V77" i="9" a="1"/>
  <c r="V77" i="9"/>
  <c r="P77" i="9" a="1"/>
  <c r="P77" i="9"/>
  <c r="N77" i="9" a="1"/>
  <c r="N77" i="9"/>
  <c r="T77" i="9" a="1"/>
  <c r="T77" i="9"/>
  <c r="O77" i="9"/>
  <c r="B1332" i="11"/>
  <c r="D1332" i="11"/>
  <c r="F1332" i="11"/>
  <c r="A1333" i="11"/>
  <c r="E1332" i="11"/>
  <c r="C1332" i="11"/>
  <c r="G1332" i="11"/>
  <c r="Q82" i="11"/>
  <c r="L82" i="11"/>
  <c r="J82" i="11"/>
  <c r="O82" i="11"/>
  <c r="R82" i="11"/>
  <c r="K82" i="11" a="1"/>
  <c r="K82" i="11"/>
  <c r="P82" i="11"/>
  <c r="S82" i="11"/>
  <c r="M82" i="11" a="1"/>
  <c r="M82" i="11"/>
  <c r="H82" i="17"/>
  <c r="F83" i="17"/>
  <c r="G82" i="17"/>
  <c r="Q78" i="9" a="1"/>
  <c r="Q78" i="9"/>
  <c r="S78" i="9" a="1"/>
  <c r="S78" i="9"/>
  <c r="U78" i="9" a="1"/>
  <c r="U78" i="9"/>
  <c r="T78" i="9" a="1"/>
  <c r="T78" i="9"/>
  <c r="P78" i="9" a="1"/>
  <c r="P78" i="9"/>
  <c r="O78" i="9"/>
  <c r="R78" i="9" a="1"/>
  <c r="R78" i="9"/>
  <c r="N78" i="9" a="1"/>
  <c r="N78" i="9"/>
  <c r="V78" i="9" a="1"/>
  <c r="V78" i="9"/>
  <c r="C1333" i="11"/>
  <c r="E1333" i="11"/>
  <c r="G1333" i="11"/>
  <c r="B1333" i="11"/>
  <c r="F1333" i="11"/>
  <c r="D1333" i="11"/>
  <c r="A1334" i="11"/>
  <c r="G83" i="17"/>
  <c r="F84" i="17"/>
  <c r="H83" i="17"/>
  <c r="Q83" i="11"/>
  <c r="L83" i="11"/>
  <c r="P83" i="11"/>
  <c r="S83" i="11"/>
  <c r="M83" i="11" a="1"/>
  <c r="M83" i="11"/>
  <c r="J83" i="11"/>
  <c r="O83" i="11"/>
  <c r="R83" i="11"/>
  <c r="K83" i="11" a="1"/>
  <c r="K83" i="11"/>
  <c r="Q79" i="9" a="1"/>
  <c r="Q79" i="9"/>
  <c r="S79" i="9" a="1"/>
  <c r="S79" i="9"/>
  <c r="U79" i="9" a="1"/>
  <c r="U79" i="9"/>
  <c r="R79" i="9" a="1"/>
  <c r="R79" i="9"/>
  <c r="V79" i="9" a="1"/>
  <c r="V79" i="9"/>
  <c r="P79" i="9" a="1"/>
  <c r="P79" i="9"/>
  <c r="N79" i="9" a="1"/>
  <c r="N79" i="9"/>
  <c r="T79" i="9" a="1"/>
  <c r="T79" i="9"/>
  <c r="O79" i="9"/>
  <c r="B1334" i="11"/>
  <c r="D1334" i="11"/>
  <c r="F1334" i="11"/>
  <c r="A1335" i="11"/>
  <c r="C1334" i="11"/>
  <c r="G1334" i="11"/>
  <c r="E1334" i="11"/>
  <c r="H84" i="17"/>
  <c r="F85" i="17"/>
  <c r="G84" i="17"/>
  <c r="Q84" i="11"/>
  <c r="L84" i="11"/>
  <c r="O84" i="11"/>
  <c r="R84" i="11"/>
  <c r="M84" i="11" a="1"/>
  <c r="M84" i="11"/>
  <c r="J84" i="11"/>
  <c r="P84" i="11"/>
  <c r="S84" i="11"/>
  <c r="K84" i="11" a="1"/>
  <c r="K84" i="11"/>
  <c r="Q80" i="9" a="1"/>
  <c r="Q80" i="9"/>
  <c r="S80" i="9" a="1"/>
  <c r="S80" i="9"/>
  <c r="U80" i="9" a="1"/>
  <c r="U80" i="9"/>
  <c r="T80" i="9" a="1"/>
  <c r="T80" i="9"/>
  <c r="P80" i="9" a="1"/>
  <c r="P80" i="9"/>
  <c r="O80" i="9"/>
  <c r="V80" i="9" a="1"/>
  <c r="V80" i="9"/>
  <c r="R80" i="9" a="1"/>
  <c r="R80" i="9"/>
  <c r="N80" i="9" a="1"/>
  <c r="N80" i="9"/>
  <c r="C1335" i="11"/>
  <c r="E1335" i="11"/>
  <c r="G1335" i="11"/>
  <c r="D1335" i="11"/>
  <c r="A1336" i="11"/>
  <c r="F1335" i="11"/>
  <c r="B1335" i="11"/>
  <c r="Q85" i="11"/>
  <c r="L85" i="11"/>
  <c r="J85" i="11"/>
  <c r="P85" i="11"/>
  <c r="S85" i="11"/>
  <c r="M85" i="11" a="1"/>
  <c r="M85" i="11"/>
  <c r="O85" i="11"/>
  <c r="R85" i="11"/>
  <c r="K85" i="11" a="1"/>
  <c r="K85" i="11"/>
  <c r="G85" i="17"/>
  <c r="F86" i="17"/>
  <c r="H85" i="17"/>
  <c r="Q81" i="9" a="1"/>
  <c r="Q81" i="9"/>
  <c r="S81" i="9" a="1"/>
  <c r="S81" i="9"/>
  <c r="U81" i="9" a="1"/>
  <c r="U81" i="9"/>
  <c r="R81" i="9" a="1"/>
  <c r="R81" i="9"/>
  <c r="V81" i="9" a="1"/>
  <c r="V81" i="9"/>
  <c r="P81" i="9" a="1"/>
  <c r="P81" i="9"/>
  <c r="N81" i="9" a="1"/>
  <c r="N81" i="9"/>
  <c r="T81" i="9" a="1"/>
  <c r="T81" i="9"/>
  <c r="O81" i="9"/>
  <c r="B1336" i="11"/>
  <c r="D1336" i="11"/>
  <c r="F1336" i="11"/>
  <c r="A1337" i="11"/>
  <c r="E1336" i="11"/>
  <c r="G1336" i="11"/>
  <c r="C1336" i="11"/>
  <c r="H86" i="17"/>
  <c r="F87" i="17"/>
  <c r="G86" i="17"/>
  <c r="Q86" i="11"/>
  <c r="L86" i="11"/>
  <c r="J86" i="11"/>
  <c r="O86" i="11"/>
  <c r="R86" i="11"/>
  <c r="K86" i="11" a="1"/>
  <c r="K86" i="11"/>
  <c r="P86" i="11"/>
  <c r="S86" i="11"/>
  <c r="M86" i="11" a="1"/>
  <c r="M86" i="11"/>
  <c r="Q82" i="9" a="1"/>
  <c r="Q82" i="9"/>
  <c r="S82" i="9" a="1"/>
  <c r="S82" i="9"/>
  <c r="U82" i="9" a="1"/>
  <c r="U82" i="9"/>
  <c r="T82" i="9" a="1"/>
  <c r="T82" i="9"/>
  <c r="P82" i="9" a="1"/>
  <c r="P82" i="9"/>
  <c r="O82" i="9"/>
  <c r="R82" i="9" a="1"/>
  <c r="R82" i="9"/>
  <c r="N82" i="9" a="1"/>
  <c r="N82" i="9"/>
  <c r="V82" i="9" a="1"/>
  <c r="V82" i="9"/>
  <c r="C1337" i="11"/>
  <c r="E1337" i="11"/>
  <c r="G1337" i="11"/>
  <c r="B1337" i="11"/>
  <c r="F1337" i="11"/>
  <c r="A1338" i="11"/>
  <c r="D1337" i="11"/>
  <c r="G87" i="17"/>
  <c r="F88" i="17"/>
  <c r="H87" i="17"/>
  <c r="Q87" i="11"/>
  <c r="K87" i="11" a="1"/>
  <c r="K87" i="11"/>
  <c r="L87" i="11"/>
  <c r="J87" i="11"/>
  <c r="P87" i="11"/>
  <c r="S87" i="11"/>
  <c r="O87" i="11"/>
  <c r="R87" i="11"/>
  <c r="M87" i="11" a="1"/>
  <c r="M87" i="11"/>
  <c r="Q83" i="9" a="1"/>
  <c r="Q83" i="9"/>
  <c r="S83" i="9" a="1"/>
  <c r="S83" i="9"/>
  <c r="U83" i="9" a="1"/>
  <c r="U83" i="9"/>
  <c r="R83" i="9" a="1"/>
  <c r="R83" i="9"/>
  <c r="V83" i="9" a="1"/>
  <c r="V83" i="9"/>
  <c r="P83" i="9" a="1"/>
  <c r="P83" i="9"/>
  <c r="N83" i="9" a="1"/>
  <c r="N83" i="9"/>
  <c r="T83" i="9" a="1"/>
  <c r="T83" i="9"/>
  <c r="O83" i="9"/>
  <c r="B1338" i="11"/>
  <c r="D1338" i="11"/>
  <c r="F1338" i="11"/>
  <c r="A1339" i="11"/>
  <c r="C1338" i="11"/>
  <c r="G1338" i="11"/>
  <c r="E1338" i="11"/>
  <c r="H88" i="17"/>
  <c r="F89" i="17"/>
  <c r="G88" i="17"/>
  <c r="Q88" i="11"/>
  <c r="M88" i="11" a="1"/>
  <c r="M88" i="11"/>
  <c r="K88" i="11" a="1"/>
  <c r="K88" i="11"/>
  <c r="L88" i="11"/>
  <c r="O88" i="11"/>
  <c r="R88" i="11"/>
  <c r="J88" i="11"/>
  <c r="P88" i="11"/>
  <c r="S88" i="11"/>
  <c r="Q84" i="9" a="1"/>
  <c r="Q84" i="9"/>
  <c r="S84" i="9" a="1"/>
  <c r="S84" i="9"/>
  <c r="U84" i="9" a="1"/>
  <c r="U84" i="9"/>
  <c r="T84" i="9" a="1"/>
  <c r="T84" i="9"/>
  <c r="P84" i="9" a="1"/>
  <c r="P84" i="9"/>
  <c r="O84" i="9"/>
  <c r="V84" i="9" a="1"/>
  <c r="V84" i="9"/>
  <c r="R84" i="9" a="1"/>
  <c r="R84" i="9"/>
  <c r="N84" i="9" a="1"/>
  <c r="N84" i="9"/>
  <c r="C1339" i="11"/>
  <c r="E1339" i="11"/>
  <c r="G1339" i="11"/>
  <c r="D1339" i="11"/>
  <c r="A1340" i="11"/>
  <c r="B1339" i="11"/>
  <c r="F1339" i="11"/>
  <c r="Q89" i="11"/>
  <c r="K89" i="11" a="1"/>
  <c r="K89" i="11"/>
  <c r="L89" i="11"/>
  <c r="J89" i="11"/>
  <c r="P89" i="11"/>
  <c r="S89" i="11"/>
  <c r="O89" i="11"/>
  <c r="R89" i="11"/>
  <c r="M89" i="11" a="1"/>
  <c r="M89" i="11"/>
  <c r="G89" i="17"/>
  <c r="F90" i="17"/>
  <c r="H89" i="17"/>
  <c r="Q85" i="9" a="1"/>
  <c r="Q85" i="9"/>
  <c r="S85" i="9" a="1"/>
  <c r="S85" i="9"/>
  <c r="U85" i="9" a="1"/>
  <c r="U85" i="9"/>
  <c r="R85" i="9" a="1"/>
  <c r="R85" i="9"/>
  <c r="V85" i="9" a="1"/>
  <c r="V85" i="9"/>
  <c r="P85" i="9" a="1"/>
  <c r="P85" i="9"/>
  <c r="N85" i="9" a="1"/>
  <c r="N85" i="9"/>
  <c r="T85" i="9" a="1"/>
  <c r="T85" i="9"/>
  <c r="O85" i="9"/>
  <c r="B1340" i="11"/>
  <c r="D1340" i="11"/>
  <c r="F1340" i="11"/>
  <c r="A1341" i="11"/>
  <c r="E1340" i="11"/>
  <c r="C1340" i="11"/>
  <c r="G1340" i="11"/>
  <c r="H90" i="17"/>
  <c r="F91" i="17"/>
  <c r="G90" i="17"/>
  <c r="Q90" i="11"/>
  <c r="M90" i="11" a="1"/>
  <c r="M90" i="11"/>
  <c r="K90" i="11" a="1"/>
  <c r="K90" i="11"/>
  <c r="L90" i="11"/>
  <c r="J90" i="11"/>
  <c r="O90" i="11"/>
  <c r="R90" i="11"/>
  <c r="P90" i="11"/>
  <c r="S90" i="11"/>
  <c r="Q86" i="9" a="1"/>
  <c r="Q86" i="9"/>
  <c r="S86" i="9" a="1"/>
  <c r="S86" i="9"/>
  <c r="U86" i="9" a="1"/>
  <c r="U86" i="9"/>
  <c r="T86" i="9" a="1"/>
  <c r="T86" i="9"/>
  <c r="P86" i="9" a="1"/>
  <c r="P86" i="9"/>
  <c r="O86" i="9"/>
  <c r="R86" i="9" a="1"/>
  <c r="R86" i="9"/>
  <c r="N86" i="9" a="1"/>
  <c r="N86" i="9"/>
  <c r="V86" i="9" a="1"/>
  <c r="V86" i="9"/>
  <c r="C1341" i="11"/>
  <c r="E1341" i="11"/>
  <c r="G1341" i="11"/>
  <c r="B1341" i="11"/>
  <c r="F1341" i="11"/>
  <c r="D1341" i="11"/>
  <c r="A1342" i="11"/>
  <c r="Q91" i="11"/>
  <c r="K91" i="11" a="1"/>
  <c r="K91" i="11"/>
  <c r="L91" i="11"/>
  <c r="J91" i="11"/>
  <c r="P91" i="11"/>
  <c r="S91" i="11"/>
  <c r="O91" i="11"/>
  <c r="R91" i="11"/>
  <c r="M91" i="11" a="1"/>
  <c r="M91" i="11"/>
  <c r="G91" i="17"/>
  <c r="F92" i="17"/>
  <c r="H91" i="17"/>
  <c r="Q87" i="9" a="1"/>
  <c r="Q87" i="9"/>
  <c r="S87" i="9" a="1"/>
  <c r="S87" i="9"/>
  <c r="U87" i="9" a="1"/>
  <c r="U87" i="9"/>
  <c r="R87" i="9" a="1"/>
  <c r="R87" i="9"/>
  <c r="V87" i="9" a="1"/>
  <c r="V87" i="9"/>
  <c r="P87" i="9" a="1"/>
  <c r="P87" i="9"/>
  <c r="N87" i="9" a="1"/>
  <c r="N87" i="9"/>
  <c r="T87" i="9" a="1"/>
  <c r="T87" i="9"/>
  <c r="O87" i="9"/>
  <c r="B1342" i="11"/>
  <c r="D1342" i="11"/>
  <c r="F1342" i="11"/>
  <c r="A1343" i="11"/>
  <c r="C1342" i="11"/>
  <c r="G1342" i="11"/>
  <c r="E1342" i="11"/>
  <c r="H92" i="17"/>
  <c r="F93" i="17"/>
  <c r="G92" i="17"/>
  <c r="Q92" i="11"/>
  <c r="K92" i="11" a="1"/>
  <c r="K92" i="11"/>
  <c r="L92" i="11"/>
  <c r="J92" i="11"/>
  <c r="O92" i="11"/>
  <c r="R92" i="11"/>
  <c r="P92" i="11"/>
  <c r="S92" i="11"/>
  <c r="M92" i="11" a="1"/>
  <c r="M92" i="11"/>
  <c r="Q88" i="9" a="1"/>
  <c r="Q88" i="9"/>
  <c r="S88" i="9" a="1"/>
  <c r="S88" i="9"/>
  <c r="U88" i="9" a="1"/>
  <c r="U88" i="9"/>
  <c r="T88" i="9" a="1"/>
  <c r="T88" i="9"/>
  <c r="P88" i="9" a="1"/>
  <c r="P88" i="9"/>
  <c r="O88" i="9"/>
  <c r="V88" i="9" a="1"/>
  <c r="V88" i="9"/>
  <c r="R88" i="9" a="1"/>
  <c r="R88" i="9"/>
  <c r="N88" i="9" a="1"/>
  <c r="N88" i="9"/>
  <c r="C1343" i="11"/>
  <c r="E1343" i="11"/>
  <c r="G1343" i="11"/>
  <c r="D1343" i="11"/>
  <c r="A1344" i="11"/>
  <c r="F1343" i="11"/>
  <c r="B1343" i="11"/>
  <c r="G93" i="17"/>
  <c r="F94" i="17"/>
  <c r="H93" i="17"/>
  <c r="Q93" i="11"/>
  <c r="K93" i="11" a="1"/>
  <c r="K93" i="11"/>
  <c r="L93" i="11"/>
  <c r="J93" i="11"/>
  <c r="P93" i="11"/>
  <c r="S93" i="11"/>
  <c r="O93" i="11"/>
  <c r="R93" i="11"/>
  <c r="M93" i="11" a="1"/>
  <c r="M93" i="11"/>
  <c r="Q89" i="9" a="1"/>
  <c r="Q89" i="9"/>
  <c r="S89" i="9" a="1"/>
  <c r="S89" i="9"/>
  <c r="U89" i="9" a="1"/>
  <c r="U89" i="9"/>
  <c r="R89" i="9" a="1"/>
  <c r="R89" i="9"/>
  <c r="V89" i="9" a="1"/>
  <c r="V89" i="9"/>
  <c r="P89" i="9" a="1"/>
  <c r="P89" i="9"/>
  <c r="N89" i="9" a="1"/>
  <c r="N89" i="9"/>
  <c r="T89" i="9" a="1"/>
  <c r="T89" i="9"/>
  <c r="O89" i="9"/>
  <c r="B1344" i="11"/>
  <c r="D1344" i="11"/>
  <c r="F1344" i="11"/>
  <c r="A1345" i="11"/>
  <c r="E1344" i="11"/>
  <c r="G1344" i="11"/>
  <c r="C1344" i="11"/>
  <c r="H94" i="17"/>
  <c r="F95" i="17"/>
  <c r="G94" i="17"/>
  <c r="O94" i="11"/>
  <c r="R94" i="11"/>
  <c r="Q94" i="11"/>
  <c r="K94" i="11" a="1"/>
  <c r="K94" i="11"/>
  <c r="L94" i="11"/>
  <c r="J94" i="11"/>
  <c r="P94" i="11"/>
  <c r="S94" i="11"/>
  <c r="M94" i="11" a="1"/>
  <c r="M94" i="11"/>
  <c r="Q90" i="9" a="1"/>
  <c r="Q90" i="9"/>
  <c r="S90" i="9" a="1"/>
  <c r="S90" i="9"/>
  <c r="U90" i="9" a="1"/>
  <c r="U90" i="9"/>
  <c r="T90" i="9" a="1"/>
  <c r="T90" i="9"/>
  <c r="P90" i="9" a="1"/>
  <c r="P90" i="9"/>
  <c r="O90" i="9"/>
  <c r="R90" i="9" a="1"/>
  <c r="R90" i="9"/>
  <c r="N90" i="9" a="1"/>
  <c r="N90" i="9"/>
  <c r="V90" i="9" a="1"/>
  <c r="V90" i="9"/>
  <c r="C1345" i="11"/>
  <c r="E1345" i="11"/>
  <c r="G1345" i="11"/>
  <c r="B1345" i="11"/>
  <c r="F1345" i="11"/>
  <c r="A1346" i="11"/>
  <c r="D1345" i="11"/>
  <c r="Q95" i="11"/>
  <c r="K95" i="11" a="1"/>
  <c r="K95" i="11"/>
  <c r="L95" i="11"/>
  <c r="P95" i="11"/>
  <c r="S95" i="11"/>
  <c r="O95" i="11"/>
  <c r="R95" i="11"/>
  <c r="M95" i="11" a="1"/>
  <c r="M95" i="11"/>
  <c r="J95" i="11"/>
  <c r="G95" i="17"/>
  <c r="F96" i="17"/>
  <c r="H95" i="17"/>
  <c r="Q91" i="9" a="1"/>
  <c r="Q91" i="9"/>
  <c r="S91" i="9" a="1"/>
  <c r="S91" i="9"/>
  <c r="U91" i="9" a="1"/>
  <c r="U91" i="9"/>
  <c r="R91" i="9" a="1"/>
  <c r="R91" i="9"/>
  <c r="V91" i="9" a="1"/>
  <c r="V91" i="9"/>
  <c r="P91" i="9" a="1"/>
  <c r="P91" i="9"/>
  <c r="N91" i="9" a="1"/>
  <c r="N91" i="9"/>
  <c r="T91" i="9" a="1"/>
  <c r="T91" i="9"/>
  <c r="O91" i="9"/>
  <c r="B1346" i="11"/>
  <c r="D1346" i="11"/>
  <c r="F1346" i="11"/>
  <c r="A1347" i="11"/>
  <c r="C1346" i="11"/>
  <c r="G1346" i="11"/>
  <c r="E1346" i="11"/>
  <c r="H96" i="17"/>
  <c r="F97" i="17"/>
  <c r="G96" i="17"/>
  <c r="Q96" i="11"/>
  <c r="M96" i="11" a="1"/>
  <c r="M96" i="11"/>
  <c r="K96" i="11" a="1"/>
  <c r="K96" i="11"/>
  <c r="L96" i="11"/>
  <c r="J96" i="11"/>
  <c r="O96" i="11"/>
  <c r="R96" i="11"/>
  <c r="P96" i="11"/>
  <c r="S96" i="11"/>
  <c r="Q92" i="9" a="1"/>
  <c r="Q92" i="9"/>
  <c r="S92" i="9" a="1"/>
  <c r="S92" i="9"/>
  <c r="U92" i="9" a="1"/>
  <c r="U92" i="9"/>
  <c r="T92" i="9" a="1"/>
  <c r="T92" i="9"/>
  <c r="P92" i="9" a="1"/>
  <c r="P92" i="9"/>
  <c r="O92" i="9"/>
  <c r="V92" i="9" a="1"/>
  <c r="V92" i="9"/>
  <c r="R92" i="9" a="1"/>
  <c r="R92" i="9"/>
  <c r="N92" i="9" a="1"/>
  <c r="N92" i="9"/>
  <c r="C1347" i="11"/>
  <c r="E1347" i="11"/>
  <c r="G1347" i="11"/>
  <c r="D1347" i="11"/>
  <c r="A1348" i="11"/>
  <c r="B1347" i="11"/>
  <c r="F1347" i="11"/>
  <c r="Q97" i="11"/>
  <c r="K97" i="11" a="1"/>
  <c r="K97" i="11"/>
  <c r="L97" i="11"/>
  <c r="P97" i="11"/>
  <c r="S97" i="11"/>
  <c r="O97" i="11"/>
  <c r="R97" i="11"/>
  <c r="M97" i="11" a="1"/>
  <c r="M97" i="11"/>
  <c r="J97" i="11"/>
  <c r="G97" i="17"/>
  <c r="F98" i="17"/>
  <c r="H97" i="17"/>
  <c r="Q93" i="9" a="1"/>
  <c r="Q93" i="9"/>
  <c r="S93" i="9" a="1"/>
  <c r="S93" i="9"/>
  <c r="U93" i="9" a="1"/>
  <c r="U93" i="9"/>
  <c r="R93" i="9" a="1"/>
  <c r="R93" i="9"/>
  <c r="V93" i="9" a="1"/>
  <c r="V93" i="9"/>
  <c r="P93" i="9" a="1"/>
  <c r="P93" i="9"/>
  <c r="N93" i="9" a="1"/>
  <c r="N93" i="9"/>
  <c r="T93" i="9" a="1"/>
  <c r="T93" i="9"/>
  <c r="O93" i="9"/>
  <c r="B1348" i="11"/>
  <c r="D1348" i="11"/>
  <c r="F1348" i="11"/>
  <c r="A1349" i="11"/>
  <c r="E1348" i="11"/>
  <c r="C1348" i="11"/>
  <c r="G1348" i="11"/>
  <c r="Q98" i="11"/>
  <c r="M98" i="11" a="1"/>
  <c r="M98" i="11"/>
  <c r="K98" i="11" a="1"/>
  <c r="K98" i="11"/>
  <c r="L98" i="11"/>
  <c r="J98" i="11"/>
  <c r="O98" i="11"/>
  <c r="R98" i="11"/>
  <c r="P98" i="11"/>
  <c r="S98" i="11"/>
  <c r="H98" i="17"/>
  <c r="F99" i="17"/>
  <c r="G98" i="17"/>
  <c r="Q94" i="9" a="1"/>
  <c r="Q94" i="9"/>
  <c r="S94" i="9" a="1"/>
  <c r="S94" i="9"/>
  <c r="U94" i="9" a="1"/>
  <c r="U94" i="9"/>
  <c r="T94" i="9" a="1"/>
  <c r="T94" i="9"/>
  <c r="P94" i="9" a="1"/>
  <c r="P94" i="9"/>
  <c r="O94" i="9"/>
  <c r="R94" i="9" a="1"/>
  <c r="R94" i="9"/>
  <c r="N94" i="9" a="1"/>
  <c r="N94" i="9"/>
  <c r="V94" i="9" a="1"/>
  <c r="V94" i="9"/>
  <c r="C1349" i="11"/>
  <c r="E1349" i="11"/>
  <c r="G1349" i="11"/>
  <c r="B1349" i="11"/>
  <c r="F1349" i="11"/>
  <c r="D1349" i="11"/>
  <c r="A1350" i="11"/>
  <c r="G99" i="17"/>
  <c r="F100" i="17"/>
  <c r="H99" i="17"/>
  <c r="Q99" i="11"/>
  <c r="P99" i="11"/>
  <c r="S99" i="11"/>
  <c r="M99" i="11" a="1"/>
  <c r="M99" i="11"/>
  <c r="J99" i="11"/>
  <c r="O99" i="11"/>
  <c r="R99" i="11"/>
  <c r="K99" i="11" a="1"/>
  <c r="K99" i="11"/>
  <c r="L99" i="11"/>
  <c r="Q95" i="9" a="1"/>
  <c r="Q95" i="9"/>
  <c r="S95" i="9" a="1"/>
  <c r="S95" i="9"/>
  <c r="U95" i="9" a="1"/>
  <c r="U95" i="9"/>
  <c r="R95" i="9" a="1"/>
  <c r="R95" i="9"/>
  <c r="V95" i="9" a="1"/>
  <c r="V95" i="9"/>
  <c r="P95" i="9" a="1"/>
  <c r="P95" i="9"/>
  <c r="N95" i="9" a="1"/>
  <c r="N95" i="9"/>
  <c r="T95" i="9" a="1"/>
  <c r="T95" i="9"/>
  <c r="O95" i="9"/>
  <c r="B1350" i="11"/>
  <c r="D1350" i="11"/>
  <c r="F1350" i="11"/>
  <c r="A1351" i="11"/>
  <c r="C1350" i="11"/>
  <c r="G1350" i="11"/>
  <c r="E1350" i="11"/>
  <c r="O100" i="11"/>
  <c r="R100" i="11"/>
  <c r="P100" i="11"/>
  <c r="S100" i="11"/>
  <c r="M100" i="11" a="1"/>
  <c r="M100" i="11"/>
  <c r="J100" i="11"/>
  <c r="Q100" i="11"/>
  <c r="K100" i="11" a="1"/>
  <c r="K100" i="11"/>
  <c r="L100" i="11"/>
  <c r="H100" i="17"/>
  <c r="F101" i="17"/>
  <c r="G100" i="17"/>
  <c r="Q96" i="9" a="1"/>
  <c r="Q96" i="9"/>
  <c r="S96" i="9" a="1"/>
  <c r="S96" i="9"/>
  <c r="U96" i="9" a="1"/>
  <c r="U96" i="9"/>
  <c r="T96" i="9" a="1"/>
  <c r="T96" i="9"/>
  <c r="P96" i="9" a="1"/>
  <c r="P96" i="9"/>
  <c r="O96" i="9"/>
  <c r="V96" i="9" a="1"/>
  <c r="V96" i="9"/>
  <c r="R96" i="9" a="1"/>
  <c r="R96" i="9"/>
  <c r="N96" i="9" a="1"/>
  <c r="N96" i="9"/>
  <c r="C1351" i="11"/>
  <c r="E1351" i="11"/>
  <c r="G1351" i="11"/>
  <c r="D1351" i="11"/>
  <c r="A1352" i="11"/>
  <c r="F1351" i="11"/>
  <c r="B1351" i="11"/>
  <c r="G101" i="17"/>
  <c r="F102" i="17"/>
  <c r="H101" i="17"/>
  <c r="P101" i="11"/>
  <c r="S101" i="11"/>
  <c r="O101" i="11"/>
  <c r="R101" i="11"/>
  <c r="M101" i="11" a="1"/>
  <c r="M101" i="11"/>
  <c r="Q101" i="11"/>
  <c r="K101" i="11" a="1"/>
  <c r="K101" i="11"/>
  <c r="L101" i="11"/>
  <c r="J101" i="11"/>
  <c r="Q97" i="9" a="1"/>
  <c r="Q97" i="9"/>
  <c r="R97" i="9" a="1"/>
  <c r="R97" i="9"/>
  <c r="S97" i="9" a="1"/>
  <c r="S97" i="9"/>
  <c r="T97" i="9" a="1"/>
  <c r="T97" i="9"/>
  <c r="U97" i="9" a="1"/>
  <c r="U97" i="9"/>
  <c r="V97" i="9" a="1"/>
  <c r="V97" i="9"/>
  <c r="P97" i="9" a="1"/>
  <c r="P97" i="9"/>
  <c r="N97" i="9" a="1"/>
  <c r="N97" i="9"/>
  <c r="O97" i="9"/>
  <c r="B1352" i="11"/>
  <c r="D1352" i="11"/>
  <c r="F1352" i="11"/>
  <c r="A1353" i="11"/>
  <c r="E1352" i="11"/>
  <c r="G1352" i="11"/>
  <c r="C1352" i="11"/>
  <c r="M102" i="11" a="1"/>
  <c r="M102" i="11"/>
  <c r="O102" i="11"/>
  <c r="R102" i="11"/>
  <c r="P102" i="11"/>
  <c r="S102" i="11"/>
  <c r="Q102" i="11"/>
  <c r="K102" i="11" a="1"/>
  <c r="K102" i="11"/>
  <c r="L102" i="11"/>
  <c r="J102" i="11"/>
  <c r="H102" i="17"/>
  <c r="F103" i="17"/>
  <c r="G102" i="17"/>
  <c r="Q98" i="9" a="1"/>
  <c r="Q98" i="9"/>
  <c r="R98" i="9" a="1"/>
  <c r="R98" i="9"/>
  <c r="S98" i="9" a="1"/>
  <c r="S98" i="9"/>
  <c r="T98" i="9" a="1"/>
  <c r="T98" i="9"/>
  <c r="U98" i="9" a="1"/>
  <c r="U98" i="9"/>
  <c r="V98" i="9" a="1"/>
  <c r="V98" i="9"/>
  <c r="P98" i="9" a="1"/>
  <c r="P98" i="9"/>
  <c r="O98" i="9"/>
  <c r="N98" i="9" a="1"/>
  <c r="N98" i="9"/>
  <c r="C1353" i="11"/>
  <c r="E1353" i="11"/>
  <c r="G1353" i="11"/>
  <c r="B1353" i="11"/>
  <c r="F1353" i="11"/>
  <c r="A1354" i="11"/>
  <c r="D1353" i="11"/>
  <c r="Q103" i="11"/>
  <c r="K103" i="11" a="1"/>
  <c r="K103" i="11"/>
  <c r="L103" i="11"/>
  <c r="P103" i="11"/>
  <c r="S103" i="11"/>
  <c r="O103" i="11"/>
  <c r="R103" i="11"/>
  <c r="M103" i="11" a="1"/>
  <c r="M103" i="11"/>
  <c r="J103" i="11"/>
  <c r="G103" i="17"/>
  <c r="F104" i="17"/>
  <c r="H103" i="17"/>
  <c r="Q99" i="9" a="1"/>
  <c r="Q99" i="9"/>
  <c r="R99" i="9" a="1"/>
  <c r="R99" i="9"/>
  <c r="S99" i="9" a="1"/>
  <c r="S99" i="9"/>
  <c r="T99" i="9" a="1"/>
  <c r="T99" i="9"/>
  <c r="U99" i="9" a="1"/>
  <c r="U99" i="9"/>
  <c r="V99" i="9" a="1"/>
  <c r="V99" i="9"/>
  <c r="P99" i="9" a="1"/>
  <c r="P99" i="9"/>
  <c r="N99" i="9" a="1"/>
  <c r="N99" i="9"/>
  <c r="O99" i="9"/>
  <c r="B1354" i="11"/>
  <c r="D1354" i="11"/>
  <c r="F1354" i="11"/>
  <c r="A1355" i="11"/>
  <c r="C1354" i="11"/>
  <c r="G1354" i="11"/>
  <c r="E1354" i="11"/>
  <c r="F105" i="17"/>
  <c r="G104" i="17"/>
  <c r="H104" i="17"/>
  <c r="O104" i="11"/>
  <c r="R104" i="11"/>
  <c r="P104" i="11"/>
  <c r="S104" i="11"/>
  <c r="J104" i="11"/>
  <c r="Q104" i="11"/>
  <c r="M104" i="11" a="1"/>
  <c r="M104" i="11"/>
  <c r="K104" i="11" a="1"/>
  <c r="K104" i="11"/>
  <c r="L104" i="11"/>
  <c r="Q100" i="9" a="1"/>
  <c r="Q100" i="9"/>
  <c r="R100" i="9" a="1"/>
  <c r="R100" i="9"/>
  <c r="S100" i="9" a="1"/>
  <c r="S100" i="9"/>
  <c r="T100" i="9" a="1"/>
  <c r="T100" i="9"/>
  <c r="U100" i="9" a="1"/>
  <c r="U100" i="9"/>
  <c r="V100" i="9" a="1"/>
  <c r="V100" i="9"/>
  <c r="P100" i="9" a="1"/>
  <c r="P100" i="9"/>
  <c r="O100" i="9"/>
  <c r="N100" i="9" a="1"/>
  <c r="N100" i="9"/>
  <c r="C1355" i="11"/>
  <c r="E1355" i="11"/>
  <c r="G1355" i="11"/>
  <c r="D1355" i="11"/>
  <c r="A1356" i="11"/>
  <c r="B1355" i="11"/>
  <c r="F1355" i="11"/>
  <c r="Q105" i="11"/>
  <c r="K105" i="11" a="1"/>
  <c r="K105" i="11"/>
  <c r="L105" i="11"/>
  <c r="J105" i="11"/>
  <c r="P105" i="11"/>
  <c r="S105" i="11"/>
  <c r="O105" i="11"/>
  <c r="R105" i="11"/>
  <c r="M105" i="11" a="1"/>
  <c r="M105" i="11"/>
  <c r="G105" i="17"/>
  <c r="H105" i="17"/>
  <c r="F106" i="17"/>
  <c r="Q101" i="9" a="1"/>
  <c r="Q101" i="9"/>
  <c r="R101" i="9" a="1"/>
  <c r="R101" i="9"/>
  <c r="S101" i="9" a="1"/>
  <c r="S101" i="9"/>
  <c r="T101" i="9" a="1"/>
  <c r="T101" i="9"/>
  <c r="U101" i="9" a="1"/>
  <c r="U101" i="9"/>
  <c r="V101" i="9" a="1"/>
  <c r="V101" i="9"/>
  <c r="P101" i="9" a="1"/>
  <c r="P101" i="9"/>
  <c r="N101" i="9" a="1"/>
  <c r="N101" i="9"/>
  <c r="O101" i="9"/>
  <c r="B1356" i="11"/>
  <c r="D1356" i="11"/>
  <c r="F1356" i="11"/>
  <c r="A1357" i="11"/>
  <c r="E1356" i="11"/>
  <c r="C1356" i="11"/>
  <c r="G1356" i="11"/>
  <c r="F107" i="17"/>
  <c r="G106" i="17"/>
  <c r="H106" i="17"/>
  <c r="O106" i="11"/>
  <c r="R106" i="11"/>
  <c r="P106" i="11"/>
  <c r="S106" i="11"/>
  <c r="Q106" i="11"/>
  <c r="M106" i="11" a="1"/>
  <c r="M106" i="11"/>
  <c r="K106" i="11" a="1"/>
  <c r="K106" i="11"/>
  <c r="L106" i="11"/>
  <c r="J106" i="11"/>
  <c r="Q102" i="9" a="1"/>
  <c r="Q102" i="9"/>
  <c r="R102" i="9" a="1"/>
  <c r="R102" i="9"/>
  <c r="S102" i="9" a="1"/>
  <c r="S102" i="9"/>
  <c r="T102" i="9" a="1"/>
  <c r="T102" i="9"/>
  <c r="U102" i="9" a="1"/>
  <c r="U102" i="9"/>
  <c r="V102" i="9" a="1"/>
  <c r="V102" i="9"/>
  <c r="P102" i="9" a="1"/>
  <c r="P102" i="9"/>
  <c r="O102" i="9"/>
  <c r="N102" i="9" a="1"/>
  <c r="N102" i="9"/>
  <c r="C1357" i="11"/>
  <c r="E1357" i="11"/>
  <c r="G1357" i="11"/>
  <c r="B1357" i="11"/>
  <c r="F1357" i="11"/>
  <c r="D1357" i="11"/>
  <c r="A1358" i="11"/>
  <c r="G107" i="17"/>
  <c r="H107" i="17"/>
  <c r="Q107" i="11"/>
  <c r="K107" i="11" a="1"/>
  <c r="K107" i="11"/>
  <c r="L107" i="11"/>
  <c r="P107" i="11"/>
  <c r="S107" i="11"/>
  <c r="O107" i="11"/>
  <c r="R107" i="11"/>
  <c r="M107" i="11" a="1"/>
  <c r="M107" i="11"/>
  <c r="J107" i="11"/>
  <c r="Q103" i="9" a="1"/>
  <c r="Q103" i="9"/>
  <c r="R103" i="9" a="1"/>
  <c r="R103" i="9"/>
  <c r="S103" i="9" a="1"/>
  <c r="S103" i="9"/>
  <c r="T103" i="9" a="1"/>
  <c r="T103" i="9"/>
  <c r="U103" i="9" a="1"/>
  <c r="U103" i="9"/>
  <c r="V103" i="9" a="1"/>
  <c r="V103" i="9"/>
  <c r="P103" i="9" a="1"/>
  <c r="P103" i="9"/>
  <c r="N103" i="9" a="1"/>
  <c r="N103" i="9"/>
  <c r="O103" i="9"/>
  <c r="B1358" i="11"/>
  <c r="D1358" i="11"/>
  <c r="F1358" i="11"/>
  <c r="A1359" i="11"/>
  <c r="C1358" i="11"/>
  <c r="G1358" i="11"/>
  <c r="E1358" i="11"/>
  <c r="O108" i="11"/>
  <c r="R108" i="11"/>
  <c r="P108" i="11"/>
  <c r="S108" i="11"/>
  <c r="M108" i="11" a="1"/>
  <c r="M108" i="11"/>
  <c r="Q108" i="11"/>
  <c r="K108" i="11" a="1"/>
  <c r="K108" i="11"/>
  <c r="L108" i="11"/>
  <c r="J108" i="11"/>
  <c r="Q104" i="9" a="1"/>
  <c r="Q104" i="9"/>
  <c r="R104" i="9" a="1"/>
  <c r="R104" i="9"/>
  <c r="S104" i="9" a="1"/>
  <c r="S104" i="9"/>
  <c r="T104" i="9" a="1"/>
  <c r="T104" i="9"/>
  <c r="U104" i="9" a="1"/>
  <c r="U104" i="9"/>
  <c r="V104" i="9" a="1"/>
  <c r="V104" i="9"/>
  <c r="P104" i="9" a="1"/>
  <c r="P104" i="9"/>
  <c r="O104" i="9"/>
  <c r="N104" i="9" a="1"/>
  <c r="N104" i="9"/>
  <c r="C1359" i="11"/>
  <c r="E1359" i="11"/>
  <c r="G1359" i="11"/>
  <c r="D1359" i="11"/>
  <c r="A1360" i="11"/>
  <c r="F1359" i="11"/>
  <c r="B1359" i="11"/>
  <c r="Q109" i="11"/>
  <c r="K109" i="11" a="1"/>
  <c r="K109" i="11"/>
  <c r="L109" i="11"/>
  <c r="P109" i="11"/>
  <c r="S109" i="11"/>
  <c r="O109" i="11"/>
  <c r="R109" i="11"/>
  <c r="M109" i="11" a="1"/>
  <c r="M109" i="11"/>
  <c r="J109" i="11"/>
  <c r="Q105" i="9" a="1"/>
  <c r="Q105" i="9"/>
  <c r="R105" i="9" a="1"/>
  <c r="R105" i="9"/>
  <c r="S105" i="9" a="1"/>
  <c r="S105" i="9"/>
  <c r="T105" i="9" a="1"/>
  <c r="T105" i="9"/>
  <c r="U105" i="9" a="1"/>
  <c r="U105" i="9"/>
  <c r="V105" i="9" a="1"/>
  <c r="V105" i="9"/>
  <c r="P105" i="9" a="1"/>
  <c r="P105" i="9"/>
  <c r="N105" i="9" a="1"/>
  <c r="N105" i="9"/>
  <c r="O105" i="9"/>
  <c r="B1360" i="11"/>
  <c r="D1360" i="11"/>
  <c r="F1360" i="11"/>
  <c r="A1361" i="11"/>
  <c r="E1360" i="11"/>
  <c r="G1360" i="11"/>
  <c r="C1360" i="11"/>
  <c r="O110" i="11"/>
  <c r="R110" i="11"/>
  <c r="P110" i="11"/>
  <c r="S110" i="11"/>
  <c r="J110" i="11"/>
  <c r="Q110" i="11"/>
  <c r="M110" i="11" a="1"/>
  <c r="M110" i="11"/>
  <c r="K110" i="11" a="1"/>
  <c r="K110" i="11"/>
  <c r="L110" i="11"/>
  <c r="Q106" i="9" a="1"/>
  <c r="Q106" i="9"/>
  <c r="R106" i="9" a="1"/>
  <c r="R106" i="9"/>
  <c r="S106" i="9" a="1"/>
  <c r="S106" i="9"/>
  <c r="T106" i="9" a="1"/>
  <c r="T106" i="9"/>
  <c r="U106" i="9" a="1"/>
  <c r="U106" i="9"/>
  <c r="V106" i="9" a="1"/>
  <c r="V106" i="9"/>
  <c r="P106" i="9" a="1"/>
  <c r="P106" i="9"/>
  <c r="O106" i="9"/>
  <c r="N106" i="9" a="1"/>
  <c r="N106" i="9"/>
  <c r="C1361" i="11"/>
  <c r="E1361" i="11"/>
  <c r="G1361" i="11"/>
  <c r="B1361" i="11"/>
  <c r="F1361" i="11"/>
  <c r="A1362" i="11"/>
  <c r="D1361" i="11"/>
  <c r="Q111" i="11"/>
  <c r="M111" i="11" a="1"/>
  <c r="M111" i="11"/>
  <c r="K111" i="11" a="1"/>
  <c r="K111" i="11"/>
  <c r="L111" i="11"/>
  <c r="J111" i="11"/>
  <c r="P111" i="11"/>
  <c r="S111" i="11"/>
  <c r="O111" i="11"/>
  <c r="R111" i="11"/>
  <c r="Q107" i="9" a="1"/>
  <c r="Q107" i="9"/>
  <c r="R107" i="9" a="1"/>
  <c r="R107" i="9"/>
  <c r="S107" i="9" a="1"/>
  <c r="S107" i="9"/>
  <c r="T107" i="9" a="1"/>
  <c r="T107" i="9"/>
  <c r="U107" i="9" a="1"/>
  <c r="U107" i="9"/>
  <c r="V107" i="9" a="1"/>
  <c r="V107" i="9"/>
  <c r="P107" i="9" a="1"/>
  <c r="P107" i="9"/>
  <c r="N107" i="9" a="1"/>
  <c r="N107" i="9"/>
  <c r="O107" i="9"/>
  <c r="B1362" i="11"/>
  <c r="D1362" i="11"/>
  <c r="F1362" i="11"/>
  <c r="A1363" i="11"/>
  <c r="C1362" i="11"/>
  <c r="G1362" i="11"/>
  <c r="E1362" i="11"/>
  <c r="O112" i="11"/>
  <c r="R112" i="11"/>
  <c r="P112" i="11"/>
  <c r="S112" i="11"/>
  <c r="M112" i="11" a="1"/>
  <c r="M112" i="11"/>
  <c r="K112" i="11" a="1"/>
  <c r="K112" i="11"/>
  <c r="Q112" i="11"/>
  <c r="L112" i="11"/>
  <c r="J112" i="11"/>
  <c r="Q108" i="9" a="1"/>
  <c r="Q108" i="9"/>
  <c r="R108" i="9" a="1"/>
  <c r="R108" i="9"/>
  <c r="S108" i="9" a="1"/>
  <c r="S108" i="9"/>
  <c r="T108" i="9" a="1"/>
  <c r="T108" i="9"/>
  <c r="U108" i="9" a="1"/>
  <c r="U108" i="9"/>
  <c r="V108" i="9" a="1"/>
  <c r="V108" i="9"/>
  <c r="P108" i="9" a="1"/>
  <c r="P108" i="9"/>
  <c r="O108" i="9"/>
  <c r="N108" i="9" a="1"/>
  <c r="N108" i="9"/>
  <c r="C1363" i="11"/>
  <c r="E1363" i="11"/>
  <c r="G1363" i="11"/>
  <c r="D1363" i="11"/>
  <c r="A1364" i="11"/>
  <c r="B1363" i="11"/>
  <c r="F1363" i="11"/>
  <c r="Q113" i="11"/>
  <c r="M113" i="11" a="1"/>
  <c r="M113" i="11"/>
  <c r="K113" i="11" a="1"/>
  <c r="K113" i="11"/>
  <c r="L113" i="11"/>
  <c r="P113" i="11"/>
  <c r="S113" i="11"/>
  <c r="O113" i="11"/>
  <c r="R113" i="11"/>
  <c r="J113" i="11"/>
  <c r="Q109" i="9" a="1"/>
  <c r="Q109" i="9"/>
  <c r="R109" i="9" a="1"/>
  <c r="R109" i="9"/>
  <c r="S109" i="9" a="1"/>
  <c r="S109" i="9"/>
  <c r="T109" i="9" a="1"/>
  <c r="T109" i="9"/>
  <c r="U109" i="9" a="1"/>
  <c r="U109" i="9"/>
  <c r="V109" i="9" a="1"/>
  <c r="V109" i="9"/>
  <c r="P109" i="9" a="1"/>
  <c r="P109" i="9"/>
  <c r="N109" i="9" a="1"/>
  <c r="N109" i="9"/>
  <c r="O109" i="9"/>
  <c r="B1364" i="11"/>
  <c r="D1364" i="11"/>
  <c r="F1364" i="11"/>
  <c r="A1365" i="11"/>
  <c r="E1364" i="11"/>
  <c r="C1364" i="11"/>
  <c r="G1364" i="11"/>
  <c r="O114" i="11"/>
  <c r="R114" i="11"/>
  <c r="P114" i="11"/>
  <c r="S114" i="11"/>
  <c r="M114" i="11" a="1"/>
  <c r="M114" i="11"/>
  <c r="K114" i="11" a="1"/>
  <c r="K114" i="11"/>
  <c r="J114" i="11"/>
  <c r="Q114" i="11"/>
  <c r="L114" i="11"/>
  <c r="Q110" i="9" a="1"/>
  <c r="Q110" i="9"/>
  <c r="R110" i="9" a="1"/>
  <c r="R110" i="9"/>
  <c r="S110" i="9" a="1"/>
  <c r="S110" i="9"/>
  <c r="T110" i="9" a="1"/>
  <c r="T110" i="9"/>
  <c r="U110" i="9" a="1"/>
  <c r="U110" i="9"/>
  <c r="V110" i="9" a="1"/>
  <c r="V110" i="9"/>
  <c r="P110" i="9" a="1"/>
  <c r="P110" i="9"/>
  <c r="O110" i="9"/>
  <c r="N110" i="9" a="1"/>
  <c r="N110" i="9"/>
  <c r="C1365" i="11"/>
  <c r="E1365" i="11"/>
  <c r="G1365" i="11"/>
  <c r="B1365" i="11"/>
  <c r="F1365" i="11"/>
  <c r="D1365" i="11"/>
  <c r="A1366" i="11"/>
  <c r="Q115" i="11"/>
  <c r="M115" i="11" a="1"/>
  <c r="M115" i="11"/>
  <c r="K115" i="11" a="1"/>
  <c r="K115" i="11"/>
  <c r="L115" i="11"/>
  <c r="O115" i="11"/>
  <c r="R115" i="11"/>
  <c r="J115" i="11"/>
  <c r="P115" i="11"/>
  <c r="S115" i="11"/>
  <c r="Q111" i="9" a="1"/>
  <c r="Q111" i="9"/>
  <c r="R111" i="9" a="1"/>
  <c r="R111" i="9"/>
  <c r="S111" i="9" a="1"/>
  <c r="S111" i="9"/>
  <c r="T111" i="9" a="1"/>
  <c r="T111" i="9"/>
  <c r="U111" i="9" a="1"/>
  <c r="U111" i="9"/>
  <c r="V111" i="9" a="1"/>
  <c r="V111" i="9"/>
  <c r="P111" i="9" a="1"/>
  <c r="P111" i="9"/>
  <c r="N111" i="9" a="1"/>
  <c r="N111" i="9"/>
  <c r="O111" i="9"/>
  <c r="B1366" i="11"/>
  <c r="D1366" i="11"/>
  <c r="F1366" i="11"/>
  <c r="A1367" i="11"/>
  <c r="C1366" i="11"/>
  <c r="G1366" i="11"/>
  <c r="E1366" i="11"/>
  <c r="O116" i="11"/>
  <c r="R116" i="11"/>
  <c r="P116" i="11"/>
  <c r="S116" i="11"/>
  <c r="J116" i="11"/>
  <c r="K116" i="11" a="1"/>
  <c r="K116" i="11"/>
  <c r="Q116" i="11"/>
  <c r="M116" i="11" a="1"/>
  <c r="M116" i="11"/>
  <c r="L116" i="11"/>
  <c r="Q112" i="9" a="1"/>
  <c r="Q112" i="9"/>
  <c r="R112" i="9" a="1"/>
  <c r="R112" i="9"/>
  <c r="S112" i="9" a="1"/>
  <c r="S112" i="9"/>
  <c r="T112" i="9" a="1"/>
  <c r="T112" i="9"/>
  <c r="U112" i="9" a="1"/>
  <c r="U112" i="9"/>
  <c r="V112" i="9" a="1"/>
  <c r="V112" i="9"/>
  <c r="P112" i="9" a="1"/>
  <c r="P112" i="9"/>
  <c r="O112" i="9"/>
  <c r="N112" i="9" a="1"/>
  <c r="N112" i="9"/>
  <c r="C1367" i="11"/>
  <c r="E1367" i="11"/>
  <c r="G1367" i="11"/>
  <c r="D1367" i="11"/>
  <c r="A1368" i="11"/>
  <c r="F1367" i="11"/>
  <c r="B1367" i="11"/>
  <c r="Q117" i="11"/>
  <c r="M117" i="11" a="1"/>
  <c r="M117" i="11"/>
  <c r="K117" i="11" a="1"/>
  <c r="K117" i="11"/>
  <c r="L117" i="11"/>
  <c r="O117" i="11"/>
  <c r="R117" i="11"/>
  <c r="P117" i="11"/>
  <c r="S117" i="11"/>
  <c r="J117" i="11"/>
  <c r="Q113" i="9" a="1"/>
  <c r="Q113" i="9"/>
  <c r="R113" i="9" a="1"/>
  <c r="R113" i="9"/>
  <c r="S113" i="9" a="1"/>
  <c r="S113" i="9"/>
  <c r="T113" i="9" a="1"/>
  <c r="T113" i="9"/>
  <c r="U113" i="9" a="1"/>
  <c r="U113" i="9"/>
  <c r="V113" i="9" a="1"/>
  <c r="V113" i="9"/>
  <c r="P113" i="9" a="1"/>
  <c r="P113" i="9"/>
  <c r="N113" i="9" a="1"/>
  <c r="N113" i="9"/>
  <c r="O113" i="9"/>
  <c r="B1368" i="11"/>
  <c r="D1368" i="11"/>
  <c r="F1368" i="11"/>
  <c r="A1369" i="11"/>
  <c r="E1368" i="11"/>
  <c r="G1368" i="11"/>
  <c r="C1368" i="11"/>
  <c r="O118" i="11"/>
  <c r="R118" i="11"/>
  <c r="P118" i="11"/>
  <c r="S118" i="11"/>
  <c r="M118" i="11" a="1"/>
  <c r="M118" i="11"/>
  <c r="K118" i="11" a="1"/>
  <c r="K118" i="11"/>
  <c r="Q118" i="11"/>
  <c r="L118" i="11"/>
  <c r="J118" i="11"/>
  <c r="Q114" i="9" a="1"/>
  <c r="Q114" i="9"/>
  <c r="R114" i="9" a="1"/>
  <c r="R114" i="9"/>
  <c r="S114" i="9" a="1"/>
  <c r="S114" i="9"/>
  <c r="T114" i="9" a="1"/>
  <c r="T114" i="9"/>
  <c r="U114" i="9" a="1"/>
  <c r="U114" i="9"/>
  <c r="V114" i="9" a="1"/>
  <c r="V114" i="9"/>
  <c r="P114" i="9" a="1"/>
  <c r="P114" i="9"/>
  <c r="O114" i="9"/>
  <c r="N114" i="9" a="1"/>
  <c r="N114" i="9"/>
  <c r="C1369" i="11"/>
  <c r="E1369" i="11"/>
  <c r="G1369" i="11"/>
  <c r="B1369" i="11"/>
  <c r="F1369" i="11"/>
  <c r="A1370" i="11"/>
  <c r="D1369" i="11"/>
  <c r="Q119" i="11"/>
  <c r="L119" i="11"/>
  <c r="J119" i="11"/>
  <c r="P119" i="11"/>
  <c r="S119" i="11"/>
  <c r="K119" i="11" a="1"/>
  <c r="K119" i="11"/>
  <c r="O119" i="11"/>
  <c r="R119" i="11"/>
  <c r="M119" i="11" a="1"/>
  <c r="M119" i="11"/>
  <c r="Q115" i="9" a="1"/>
  <c r="Q115" i="9"/>
  <c r="R115" i="9" a="1"/>
  <c r="R115" i="9"/>
  <c r="S115" i="9" a="1"/>
  <c r="S115" i="9"/>
  <c r="T115" i="9" a="1"/>
  <c r="T115" i="9"/>
  <c r="U115" i="9" a="1"/>
  <c r="U115" i="9"/>
  <c r="V115" i="9" a="1"/>
  <c r="V115" i="9"/>
  <c r="P115" i="9" a="1"/>
  <c r="P115" i="9"/>
  <c r="N115" i="9" a="1"/>
  <c r="N115" i="9"/>
  <c r="O115" i="9"/>
  <c r="B1370" i="11"/>
  <c r="D1370" i="11"/>
  <c r="F1370" i="11"/>
  <c r="A1371" i="11"/>
  <c r="C1370" i="11"/>
  <c r="G1370" i="11"/>
  <c r="E1370" i="11"/>
  <c r="O120" i="11"/>
  <c r="R120" i="11"/>
  <c r="P120" i="11"/>
  <c r="S120" i="11"/>
  <c r="M120" i="11" a="1"/>
  <c r="M120" i="11"/>
  <c r="K120" i="11" a="1"/>
  <c r="K120" i="11"/>
  <c r="J120" i="11"/>
  <c r="Q120" i="11"/>
  <c r="L120" i="11"/>
  <c r="Q116" i="9" a="1"/>
  <c r="Q116" i="9"/>
  <c r="R116" i="9" a="1"/>
  <c r="R116" i="9"/>
  <c r="S116" i="9" a="1"/>
  <c r="S116" i="9"/>
  <c r="T116" i="9" a="1"/>
  <c r="T116" i="9"/>
  <c r="U116" i="9" a="1"/>
  <c r="U116" i="9"/>
  <c r="V116" i="9" a="1"/>
  <c r="V116" i="9"/>
  <c r="P116" i="9" a="1"/>
  <c r="P116" i="9"/>
  <c r="O116" i="9"/>
  <c r="N116" i="9" a="1"/>
  <c r="N116" i="9"/>
  <c r="C1371" i="11"/>
  <c r="E1371" i="11"/>
  <c r="G1371" i="11"/>
  <c r="D1371" i="11"/>
  <c r="A1372" i="11"/>
  <c r="B1371" i="11"/>
  <c r="F1371" i="11"/>
  <c r="Q121" i="11"/>
  <c r="L121" i="11"/>
  <c r="J121" i="11"/>
  <c r="O121" i="11"/>
  <c r="R121" i="11"/>
  <c r="M121" i="11" a="1"/>
  <c r="M121" i="11"/>
  <c r="P121" i="11"/>
  <c r="S121" i="11"/>
  <c r="K121" i="11" a="1"/>
  <c r="K121" i="11"/>
  <c r="Q117" i="9" a="1"/>
  <c r="Q117" i="9"/>
  <c r="R117" i="9" a="1"/>
  <c r="R117" i="9"/>
  <c r="S117" i="9" a="1"/>
  <c r="S117" i="9"/>
  <c r="T117" i="9" a="1"/>
  <c r="T117" i="9"/>
  <c r="U117" i="9" a="1"/>
  <c r="U117" i="9"/>
  <c r="V117" i="9" a="1"/>
  <c r="V117" i="9"/>
  <c r="P117" i="9" a="1"/>
  <c r="P117" i="9"/>
  <c r="N117" i="9" a="1"/>
  <c r="N117" i="9"/>
  <c r="O117" i="9"/>
  <c r="B1372" i="11"/>
  <c r="D1372" i="11"/>
  <c r="F1372" i="11"/>
  <c r="A1373" i="11"/>
  <c r="E1372" i="11"/>
  <c r="C1372" i="11"/>
  <c r="G1372" i="11"/>
  <c r="O122" i="11"/>
  <c r="R122" i="11"/>
  <c r="P122" i="11"/>
  <c r="S122" i="11"/>
  <c r="M122" i="11" a="1"/>
  <c r="M122" i="11"/>
  <c r="K122" i="11" a="1"/>
  <c r="K122" i="11"/>
  <c r="Q122" i="11"/>
  <c r="L122" i="11"/>
  <c r="J122" i="11"/>
  <c r="Q118" i="9" a="1"/>
  <c r="Q118" i="9"/>
  <c r="R118" i="9" a="1"/>
  <c r="R118" i="9"/>
  <c r="S118" i="9" a="1"/>
  <c r="S118" i="9"/>
  <c r="T118" i="9" a="1"/>
  <c r="T118" i="9"/>
  <c r="U118" i="9" a="1"/>
  <c r="U118" i="9"/>
  <c r="V118" i="9" a="1"/>
  <c r="V118" i="9"/>
  <c r="P118" i="9" a="1"/>
  <c r="P118" i="9"/>
  <c r="O118" i="9"/>
  <c r="N118" i="9" a="1"/>
  <c r="N118" i="9"/>
  <c r="C1373" i="11"/>
  <c r="E1373" i="11"/>
  <c r="G1373" i="11"/>
  <c r="B1373" i="11"/>
  <c r="F1373" i="11"/>
  <c r="D1373" i="11"/>
  <c r="A1374" i="11"/>
  <c r="Q123" i="11"/>
  <c r="L123" i="11"/>
  <c r="J123" i="11"/>
  <c r="O123" i="11"/>
  <c r="R123" i="11"/>
  <c r="K123" i="11" a="1"/>
  <c r="K123" i="11"/>
  <c r="P123" i="11"/>
  <c r="S123" i="11"/>
  <c r="M123" i="11" a="1"/>
  <c r="M123" i="11"/>
  <c r="Q119" i="9" a="1"/>
  <c r="Q119" i="9"/>
  <c r="R119" i="9" a="1"/>
  <c r="R119" i="9"/>
  <c r="S119" i="9" a="1"/>
  <c r="S119" i="9"/>
  <c r="T119" i="9" a="1"/>
  <c r="T119" i="9"/>
  <c r="U119" i="9" a="1"/>
  <c r="U119" i="9"/>
  <c r="V119" i="9" a="1"/>
  <c r="V119" i="9"/>
  <c r="P119" i="9" a="1"/>
  <c r="P119" i="9"/>
  <c r="N119" i="9" a="1"/>
  <c r="N119" i="9"/>
  <c r="O119" i="9"/>
  <c r="B1374" i="11"/>
  <c r="D1374" i="11"/>
  <c r="F1374" i="11"/>
  <c r="A1375" i="11"/>
  <c r="C1374" i="11"/>
  <c r="G1374" i="11"/>
  <c r="E1374" i="11"/>
  <c r="O124" i="11"/>
  <c r="R124" i="11"/>
  <c r="P124" i="11"/>
  <c r="S124" i="11"/>
  <c r="M124" i="11" a="1"/>
  <c r="M124" i="11"/>
  <c r="K124" i="11" a="1"/>
  <c r="K124" i="11"/>
  <c r="J124" i="11"/>
  <c r="Q124" i="11"/>
  <c r="L124" i="11"/>
  <c r="Q120" i="9" a="1"/>
  <c r="Q120" i="9"/>
  <c r="R120" i="9" a="1"/>
  <c r="R120" i="9"/>
  <c r="S120" i="9" a="1"/>
  <c r="S120" i="9"/>
  <c r="T120" i="9" a="1"/>
  <c r="T120" i="9"/>
  <c r="U120" i="9" a="1"/>
  <c r="U120" i="9"/>
  <c r="V120" i="9" a="1"/>
  <c r="V120" i="9"/>
  <c r="P120" i="9" a="1"/>
  <c r="P120" i="9"/>
  <c r="O120" i="9"/>
  <c r="N120" i="9" a="1"/>
  <c r="N120" i="9"/>
  <c r="C1375" i="11"/>
  <c r="E1375" i="11"/>
  <c r="G1375" i="11"/>
  <c r="D1375" i="11"/>
  <c r="A1376" i="11"/>
  <c r="F1375" i="11"/>
  <c r="B1375" i="11"/>
  <c r="Q125" i="11"/>
  <c r="L125" i="11"/>
  <c r="O125" i="11"/>
  <c r="R125" i="11"/>
  <c r="M125" i="11" a="1"/>
  <c r="M125" i="11"/>
  <c r="P125" i="11"/>
  <c r="S125" i="11"/>
  <c r="K125" i="11" a="1"/>
  <c r="K125" i="11"/>
  <c r="J125" i="11"/>
  <c r="Q121" i="9" a="1"/>
  <c r="Q121" i="9"/>
  <c r="R121" i="9" a="1"/>
  <c r="R121" i="9"/>
  <c r="S121" i="9" a="1"/>
  <c r="S121" i="9"/>
  <c r="T121" i="9" a="1"/>
  <c r="T121" i="9"/>
  <c r="U121" i="9" a="1"/>
  <c r="U121" i="9"/>
  <c r="V121" i="9" a="1"/>
  <c r="V121" i="9"/>
  <c r="P121" i="9" a="1"/>
  <c r="P121" i="9"/>
  <c r="N121" i="9" a="1"/>
  <c r="N121" i="9"/>
  <c r="O121" i="9"/>
  <c r="B1376" i="11"/>
  <c r="D1376" i="11"/>
  <c r="F1376" i="11"/>
  <c r="A1377" i="11"/>
  <c r="E1376" i="11"/>
  <c r="G1376" i="11"/>
  <c r="C1376" i="11"/>
  <c r="P126" i="11"/>
  <c r="S126" i="11"/>
  <c r="M126" i="11" a="1"/>
  <c r="M126" i="11"/>
  <c r="K126" i="11" a="1"/>
  <c r="K126" i="11"/>
  <c r="O126" i="11"/>
  <c r="R126" i="11"/>
  <c r="L126" i="11"/>
  <c r="Q126" i="11"/>
  <c r="J126" i="11"/>
  <c r="Q122" i="9" a="1"/>
  <c r="Q122" i="9"/>
  <c r="R122" i="9" a="1"/>
  <c r="R122" i="9"/>
  <c r="S122" i="9" a="1"/>
  <c r="S122" i="9"/>
  <c r="T122" i="9" a="1"/>
  <c r="T122" i="9"/>
  <c r="U122" i="9" a="1"/>
  <c r="U122" i="9"/>
  <c r="V122" i="9" a="1"/>
  <c r="V122" i="9"/>
  <c r="P122" i="9" a="1"/>
  <c r="P122" i="9"/>
  <c r="O122" i="9"/>
  <c r="N122" i="9" a="1"/>
  <c r="N122" i="9"/>
  <c r="C1377" i="11"/>
  <c r="E1377" i="11"/>
  <c r="G1377" i="11"/>
  <c r="B1377" i="11"/>
  <c r="F1377" i="11"/>
  <c r="A1378" i="11"/>
  <c r="D1377" i="11"/>
  <c r="Q127" i="11"/>
  <c r="L127" i="11"/>
  <c r="J127" i="11"/>
  <c r="O127" i="11"/>
  <c r="R127" i="11"/>
  <c r="M127" i="11" a="1"/>
  <c r="M127" i="11"/>
  <c r="P127" i="11"/>
  <c r="S127" i="11"/>
  <c r="K127" i="11" a="1"/>
  <c r="K127" i="11"/>
  <c r="Q123" i="9" a="1"/>
  <c r="Q123" i="9"/>
  <c r="R123" i="9" a="1"/>
  <c r="R123" i="9"/>
  <c r="S123" i="9" a="1"/>
  <c r="S123" i="9"/>
  <c r="T123" i="9" a="1"/>
  <c r="T123" i="9"/>
  <c r="U123" i="9" a="1"/>
  <c r="U123" i="9"/>
  <c r="V123" i="9" a="1"/>
  <c r="V123" i="9"/>
  <c r="P123" i="9" a="1"/>
  <c r="P123" i="9"/>
  <c r="N123" i="9" a="1"/>
  <c r="N123" i="9"/>
  <c r="O123" i="9"/>
  <c r="B1378" i="11"/>
  <c r="D1378" i="11"/>
  <c r="F1378" i="11"/>
  <c r="A1379" i="11"/>
  <c r="C1378" i="11"/>
  <c r="G1378" i="11"/>
  <c r="E1378" i="11"/>
  <c r="O128" i="11"/>
  <c r="R128" i="11"/>
  <c r="P128" i="11"/>
  <c r="S128" i="11"/>
  <c r="J128" i="11"/>
  <c r="K128" i="11" a="1"/>
  <c r="K128" i="11"/>
  <c r="Q128" i="11"/>
  <c r="M128" i="11" a="1"/>
  <c r="M128" i="11"/>
  <c r="L128" i="11"/>
  <c r="Q124" i="9" a="1"/>
  <c r="Q124" i="9"/>
  <c r="R124" i="9" a="1"/>
  <c r="R124" i="9"/>
  <c r="S124" i="9" a="1"/>
  <c r="S124" i="9"/>
  <c r="T124" i="9" a="1"/>
  <c r="T124" i="9"/>
  <c r="U124" i="9" a="1"/>
  <c r="U124" i="9"/>
  <c r="V124" i="9" a="1"/>
  <c r="V124" i="9"/>
  <c r="P124" i="9" a="1"/>
  <c r="P124" i="9"/>
  <c r="O124" i="9"/>
  <c r="N124" i="9" a="1"/>
  <c r="N124" i="9"/>
  <c r="C1379" i="11"/>
  <c r="E1379" i="11"/>
  <c r="G1379" i="11"/>
  <c r="D1379" i="11"/>
  <c r="A1380" i="11"/>
  <c r="B1379" i="11"/>
  <c r="F1379" i="11"/>
  <c r="Q129" i="11"/>
  <c r="L129" i="11"/>
  <c r="J129" i="11"/>
  <c r="O129" i="11"/>
  <c r="R129" i="11"/>
  <c r="K129" i="11" a="1"/>
  <c r="K129" i="11"/>
  <c r="P129" i="11"/>
  <c r="S129" i="11"/>
  <c r="M129" i="11" a="1"/>
  <c r="M129" i="11"/>
  <c r="Q125" i="9" a="1"/>
  <c r="Q125" i="9"/>
  <c r="R125" i="9" a="1"/>
  <c r="R125" i="9"/>
  <c r="S125" i="9" a="1"/>
  <c r="S125" i="9"/>
  <c r="T125" i="9" a="1"/>
  <c r="T125" i="9"/>
  <c r="U125" i="9" a="1"/>
  <c r="U125" i="9"/>
  <c r="V125" i="9" a="1"/>
  <c r="V125" i="9"/>
  <c r="P125" i="9" a="1"/>
  <c r="P125" i="9"/>
  <c r="N125" i="9" a="1"/>
  <c r="N125" i="9"/>
  <c r="O125" i="9"/>
  <c r="B1380" i="11"/>
  <c r="D1380" i="11"/>
  <c r="F1380" i="11"/>
  <c r="A1381" i="11"/>
  <c r="E1380" i="11"/>
  <c r="C1380" i="11"/>
  <c r="G1380" i="11"/>
  <c r="O130" i="11"/>
  <c r="R130" i="11"/>
  <c r="P130" i="11"/>
  <c r="S130" i="11"/>
  <c r="J130" i="11"/>
  <c r="Q130" i="11"/>
  <c r="M130" i="11" a="1"/>
  <c r="M130" i="11"/>
  <c r="L130" i="11"/>
  <c r="K130" i="11" a="1"/>
  <c r="K130" i="11"/>
  <c r="Q126" i="9" a="1"/>
  <c r="Q126" i="9"/>
  <c r="R126" i="9" a="1"/>
  <c r="R126" i="9"/>
  <c r="S126" i="9" a="1"/>
  <c r="S126" i="9"/>
  <c r="T126" i="9" a="1"/>
  <c r="T126" i="9"/>
  <c r="U126" i="9" a="1"/>
  <c r="U126" i="9"/>
  <c r="V126" i="9" a="1"/>
  <c r="V126" i="9"/>
  <c r="P126" i="9" a="1"/>
  <c r="P126" i="9"/>
  <c r="O126" i="9"/>
  <c r="N126" i="9" a="1"/>
  <c r="N126" i="9"/>
  <c r="C1381" i="11"/>
  <c r="E1381" i="11"/>
  <c r="G1381" i="11"/>
  <c r="B1381" i="11"/>
  <c r="F1381" i="11"/>
  <c r="D1381" i="11"/>
  <c r="A1382" i="11"/>
  <c r="Q131" i="11"/>
  <c r="L131" i="11"/>
  <c r="J131" i="11"/>
  <c r="P131" i="11"/>
  <c r="S131" i="11"/>
  <c r="M131" i="11" a="1"/>
  <c r="M131" i="11"/>
  <c r="O131" i="11"/>
  <c r="R131" i="11"/>
  <c r="K131" i="11" a="1"/>
  <c r="K131" i="11"/>
  <c r="Q127" i="9" a="1"/>
  <c r="Q127" i="9"/>
  <c r="R127" i="9" a="1"/>
  <c r="R127" i="9"/>
  <c r="S127" i="9" a="1"/>
  <c r="S127" i="9"/>
  <c r="T127" i="9" a="1"/>
  <c r="T127" i="9"/>
  <c r="U127" i="9" a="1"/>
  <c r="U127" i="9"/>
  <c r="V127" i="9" a="1"/>
  <c r="V127" i="9"/>
  <c r="P127" i="9" a="1"/>
  <c r="P127" i="9"/>
  <c r="N127" i="9" a="1"/>
  <c r="N127" i="9"/>
  <c r="O127" i="9"/>
  <c r="B1382" i="11"/>
  <c r="D1382" i="11"/>
  <c r="F1382" i="11"/>
  <c r="A1383" i="11"/>
  <c r="C1382" i="11"/>
  <c r="G1382" i="11"/>
  <c r="E1382" i="11"/>
  <c r="O132" i="11"/>
  <c r="R132" i="11"/>
  <c r="P132" i="11"/>
  <c r="S132" i="11"/>
  <c r="K132" i="11" a="1"/>
  <c r="K132" i="11"/>
  <c r="M132" i="11" a="1"/>
  <c r="M132" i="11"/>
  <c r="J132" i="11"/>
  <c r="Q132" i="11"/>
  <c r="L132" i="11"/>
  <c r="Q128" i="9" a="1"/>
  <c r="Q128" i="9"/>
  <c r="R128" i="9" a="1"/>
  <c r="R128" i="9"/>
  <c r="S128" i="9" a="1"/>
  <c r="S128" i="9"/>
  <c r="T128" i="9" a="1"/>
  <c r="T128" i="9"/>
  <c r="U128" i="9" a="1"/>
  <c r="U128" i="9"/>
  <c r="V128" i="9" a="1"/>
  <c r="V128" i="9"/>
  <c r="P128" i="9" a="1"/>
  <c r="P128" i="9"/>
  <c r="O128" i="9"/>
  <c r="N128" i="9" a="1"/>
  <c r="N128" i="9"/>
  <c r="C1383" i="11"/>
  <c r="E1383" i="11"/>
  <c r="G1383" i="11"/>
  <c r="D1383" i="11"/>
  <c r="A1384" i="11"/>
  <c r="F1383" i="11"/>
  <c r="B1383" i="11"/>
  <c r="Q133" i="11"/>
  <c r="L133" i="11"/>
  <c r="O133" i="11"/>
  <c r="R133" i="11"/>
  <c r="K133" i="11" a="1"/>
  <c r="K133" i="11"/>
  <c r="P133" i="11"/>
  <c r="S133" i="11"/>
  <c r="M133" i="11" a="1"/>
  <c r="M133" i="11"/>
  <c r="J133" i="11"/>
  <c r="Q129" i="9" a="1"/>
  <c r="Q129" i="9"/>
  <c r="R129" i="9" a="1"/>
  <c r="R129" i="9"/>
  <c r="S129" i="9" a="1"/>
  <c r="S129" i="9"/>
  <c r="T129" i="9" a="1"/>
  <c r="T129" i="9"/>
  <c r="U129" i="9" a="1"/>
  <c r="U129" i="9"/>
  <c r="V129" i="9" a="1"/>
  <c r="V129" i="9"/>
  <c r="P129" i="9" a="1"/>
  <c r="P129" i="9"/>
  <c r="N129" i="9" a="1"/>
  <c r="N129" i="9"/>
  <c r="O129" i="9"/>
  <c r="B1384" i="11"/>
  <c r="D1384" i="11"/>
  <c r="F1384" i="11"/>
  <c r="A1385" i="11"/>
  <c r="E1384" i="11"/>
  <c r="G1384" i="11"/>
  <c r="C1384" i="11"/>
  <c r="K134" i="11" a="1"/>
  <c r="K134" i="11"/>
  <c r="M134" i="11" a="1"/>
  <c r="M134" i="11"/>
  <c r="J134" i="11"/>
  <c r="O134" i="11"/>
  <c r="R134" i="11"/>
  <c r="Q134" i="11"/>
  <c r="L134" i="11"/>
  <c r="P134" i="11"/>
  <c r="S134" i="11"/>
  <c r="Q130" i="9" a="1"/>
  <c r="Q130" i="9"/>
  <c r="R130" i="9" a="1"/>
  <c r="R130" i="9"/>
  <c r="S130" i="9" a="1"/>
  <c r="S130" i="9"/>
  <c r="T130" i="9" a="1"/>
  <c r="T130" i="9"/>
  <c r="U130" i="9" a="1"/>
  <c r="U130" i="9"/>
  <c r="V130" i="9" a="1"/>
  <c r="V130" i="9"/>
  <c r="P130" i="9" a="1"/>
  <c r="P130" i="9"/>
  <c r="O130" i="9"/>
  <c r="N130" i="9" a="1"/>
  <c r="N130" i="9"/>
  <c r="C1385" i="11"/>
  <c r="E1385" i="11"/>
  <c r="G1385" i="11"/>
  <c r="B1385" i="11"/>
  <c r="F1385" i="11"/>
  <c r="A1386" i="11"/>
  <c r="D1385" i="11"/>
  <c r="Q135" i="11"/>
  <c r="L135" i="11"/>
  <c r="O135" i="11"/>
  <c r="R135" i="11"/>
  <c r="M135" i="11" a="1"/>
  <c r="M135" i="11"/>
  <c r="J135" i="11"/>
  <c r="P135" i="11"/>
  <c r="S135" i="11"/>
  <c r="K135" i="11" a="1"/>
  <c r="K135" i="11"/>
  <c r="Q131" i="9" a="1"/>
  <c r="Q131" i="9"/>
  <c r="R131" i="9" a="1"/>
  <c r="R131" i="9"/>
  <c r="S131" i="9" a="1"/>
  <c r="S131" i="9"/>
  <c r="T131" i="9" a="1"/>
  <c r="T131" i="9"/>
  <c r="U131" i="9" a="1"/>
  <c r="U131" i="9"/>
  <c r="V131" i="9" a="1"/>
  <c r="V131" i="9"/>
  <c r="P131" i="9" a="1"/>
  <c r="P131" i="9"/>
  <c r="N131" i="9" a="1"/>
  <c r="N131" i="9"/>
  <c r="O131" i="9"/>
  <c r="B1386" i="11"/>
  <c r="D1386" i="11"/>
  <c r="F1386" i="11"/>
  <c r="C1386" i="11"/>
  <c r="G1386" i="11"/>
  <c r="A1387" i="11"/>
  <c r="E1386" i="11"/>
  <c r="O136" i="11"/>
  <c r="R136" i="11"/>
  <c r="P136" i="11"/>
  <c r="S136" i="11"/>
  <c r="J136" i="11"/>
  <c r="K136" i="11" a="1"/>
  <c r="K136" i="11"/>
  <c r="Q136" i="11"/>
  <c r="M136" i="11" a="1"/>
  <c r="M136" i="11"/>
  <c r="L136" i="11"/>
  <c r="Q132" i="9" a="1"/>
  <c r="Q132" i="9"/>
  <c r="R132" i="9" a="1"/>
  <c r="R132" i="9"/>
  <c r="S132" i="9" a="1"/>
  <c r="S132" i="9"/>
  <c r="T132" i="9" a="1"/>
  <c r="T132" i="9"/>
  <c r="U132" i="9" a="1"/>
  <c r="U132" i="9"/>
  <c r="V132" i="9" a="1"/>
  <c r="V132" i="9"/>
  <c r="P132" i="9" a="1"/>
  <c r="P132" i="9"/>
  <c r="O132" i="9"/>
  <c r="N132" i="9" a="1"/>
  <c r="N132" i="9"/>
  <c r="B1387" i="11"/>
  <c r="D1387" i="11"/>
  <c r="F1387" i="11"/>
  <c r="A1388" i="11"/>
  <c r="E1387" i="11"/>
  <c r="C1387" i="11"/>
  <c r="G1387" i="11"/>
  <c r="Q137" i="11"/>
  <c r="L137" i="11"/>
  <c r="J137" i="11"/>
  <c r="O137" i="11"/>
  <c r="R137" i="11"/>
  <c r="K137" i="11" a="1"/>
  <c r="K137" i="11"/>
  <c r="P137" i="11"/>
  <c r="S137" i="11"/>
  <c r="M137" i="11" a="1"/>
  <c r="M137" i="11"/>
  <c r="Q133" i="9" a="1"/>
  <c r="Q133" i="9"/>
  <c r="R133" i="9" a="1"/>
  <c r="R133" i="9"/>
  <c r="S133" i="9" a="1"/>
  <c r="S133" i="9"/>
  <c r="T133" i="9" a="1"/>
  <c r="T133" i="9"/>
  <c r="U133" i="9" a="1"/>
  <c r="U133" i="9"/>
  <c r="V133" i="9" a="1"/>
  <c r="V133" i="9"/>
  <c r="P133" i="9" a="1"/>
  <c r="P133" i="9"/>
  <c r="N133" i="9" a="1"/>
  <c r="N133" i="9"/>
  <c r="O133" i="9"/>
  <c r="C1388" i="11"/>
  <c r="E1388" i="11"/>
  <c r="G1388" i="11"/>
  <c r="B1388" i="11"/>
  <c r="F1388" i="11"/>
  <c r="D1388" i="11"/>
  <c r="A1389" i="11"/>
  <c r="O138" i="11"/>
  <c r="R138" i="11"/>
  <c r="P138" i="11"/>
  <c r="S138" i="11"/>
  <c r="Q138" i="11"/>
  <c r="M138" i="11" a="1"/>
  <c r="M138" i="11"/>
  <c r="L138" i="11"/>
  <c r="K138" i="11" a="1"/>
  <c r="K138" i="11"/>
  <c r="J138" i="11"/>
  <c r="Q134" i="9" a="1"/>
  <c r="Q134" i="9"/>
  <c r="R134" i="9" a="1"/>
  <c r="R134" i="9"/>
  <c r="S134" i="9" a="1"/>
  <c r="S134" i="9"/>
  <c r="T134" i="9" a="1"/>
  <c r="T134" i="9"/>
  <c r="U134" i="9" a="1"/>
  <c r="U134" i="9"/>
  <c r="V134" i="9" a="1"/>
  <c r="V134" i="9"/>
  <c r="P134" i="9" a="1"/>
  <c r="P134" i="9"/>
  <c r="O134" i="9"/>
  <c r="N134" i="9" a="1"/>
  <c r="N134" i="9"/>
  <c r="B1389" i="11"/>
  <c r="D1389" i="11"/>
  <c r="F1389" i="11"/>
  <c r="A1390" i="11"/>
  <c r="C1389" i="11"/>
  <c r="G1389" i="11"/>
  <c r="E1389" i="11"/>
  <c r="Q139" i="11"/>
  <c r="L139" i="11"/>
  <c r="O139" i="11"/>
  <c r="R139" i="11"/>
  <c r="M139" i="11" a="1"/>
  <c r="M139" i="11"/>
  <c r="J139" i="11"/>
  <c r="P139" i="11"/>
  <c r="S139" i="11"/>
  <c r="K139" i="11" a="1"/>
  <c r="K139" i="11"/>
  <c r="Q135" i="9" a="1"/>
  <c r="Q135" i="9"/>
  <c r="R135" i="9" a="1"/>
  <c r="R135" i="9"/>
  <c r="S135" i="9" a="1"/>
  <c r="S135" i="9"/>
  <c r="T135" i="9" a="1"/>
  <c r="T135" i="9"/>
  <c r="U135" i="9" a="1"/>
  <c r="U135" i="9"/>
  <c r="V135" i="9" a="1"/>
  <c r="V135" i="9"/>
  <c r="P135" i="9" a="1"/>
  <c r="P135" i="9"/>
  <c r="N135" i="9" a="1"/>
  <c r="N135" i="9"/>
  <c r="O135" i="9"/>
  <c r="C1390" i="11"/>
  <c r="E1390" i="11"/>
  <c r="G1390" i="11"/>
  <c r="D1390" i="11"/>
  <c r="A1391" i="11"/>
  <c r="F1390" i="11"/>
  <c r="B1390" i="11"/>
  <c r="O140" i="11"/>
  <c r="R140" i="11"/>
  <c r="P140" i="11"/>
  <c r="S140" i="11"/>
  <c r="K140" i="11" a="1"/>
  <c r="K140" i="11"/>
  <c r="M140" i="11" a="1"/>
  <c r="M140" i="11"/>
  <c r="J140" i="11"/>
  <c r="Q140" i="11"/>
  <c r="L140" i="11"/>
  <c r="Q136" i="9" a="1"/>
  <c r="Q136" i="9"/>
  <c r="R136" i="9" a="1"/>
  <c r="R136" i="9"/>
  <c r="S136" i="9" a="1"/>
  <c r="S136" i="9"/>
  <c r="T136" i="9" a="1"/>
  <c r="T136" i="9"/>
  <c r="U136" i="9" a="1"/>
  <c r="U136" i="9"/>
  <c r="V136" i="9" a="1"/>
  <c r="V136" i="9"/>
  <c r="P136" i="9" a="1"/>
  <c r="P136" i="9"/>
  <c r="O136" i="9"/>
  <c r="N136" i="9" a="1"/>
  <c r="N136" i="9"/>
  <c r="B1391" i="11"/>
  <c r="D1391" i="11"/>
  <c r="F1391" i="11"/>
  <c r="A1392" i="11"/>
  <c r="E1391" i="11"/>
  <c r="G1391" i="11"/>
  <c r="C1391" i="11"/>
  <c r="Q141" i="11"/>
  <c r="L141" i="11"/>
  <c r="J141" i="11"/>
  <c r="O141" i="11"/>
  <c r="R141" i="11"/>
  <c r="K141" i="11" a="1"/>
  <c r="K141" i="11"/>
  <c r="P141" i="11"/>
  <c r="S141" i="11"/>
  <c r="M141" i="11" a="1"/>
  <c r="M141" i="11"/>
  <c r="Q137" i="9" a="1"/>
  <c r="Q137" i="9"/>
  <c r="R137" i="9" a="1"/>
  <c r="R137" i="9"/>
  <c r="S137" i="9" a="1"/>
  <c r="S137" i="9"/>
  <c r="T137" i="9" a="1"/>
  <c r="T137" i="9"/>
  <c r="U137" i="9" a="1"/>
  <c r="U137" i="9"/>
  <c r="V137" i="9" a="1"/>
  <c r="V137" i="9"/>
  <c r="P137" i="9" a="1"/>
  <c r="P137" i="9"/>
  <c r="N137" i="9" a="1"/>
  <c r="N137" i="9"/>
  <c r="O137" i="9"/>
  <c r="C1392" i="11"/>
  <c r="E1392" i="11"/>
  <c r="G1392" i="11"/>
  <c r="B1392" i="11"/>
  <c r="F1392" i="11"/>
  <c r="A1393" i="11"/>
  <c r="D1392" i="11"/>
  <c r="O142" i="11"/>
  <c r="R142" i="11"/>
  <c r="P142" i="11"/>
  <c r="S142" i="11"/>
  <c r="J142" i="11"/>
  <c r="Q142" i="11"/>
  <c r="M142" i="11" a="1"/>
  <c r="M142" i="11"/>
  <c r="L142" i="11"/>
  <c r="K142" i="11" a="1"/>
  <c r="K142" i="11"/>
  <c r="Q138" i="9" a="1"/>
  <c r="Q138" i="9"/>
  <c r="R138" i="9" a="1"/>
  <c r="R138" i="9"/>
  <c r="S138" i="9" a="1"/>
  <c r="S138" i="9"/>
  <c r="T138" i="9" a="1"/>
  <c r="T138" i="9"/>
  <c r="U138" i="9" a="1"/>
  <c r="U138" i="9"/>
  <c r="V138" i="9" a="1"/>
  <c r="V138" i="9"/>
  <c r="P138" i="9" a="1"/>
  <c r="P138" i="9"/>
  <c r="O138" i="9"/>
  <c r="N138" i="9" a="1"/>
  <c r="N138" i="9"/>
  <c r="B1393" i="11"/>
  <c r="D1393" i="11"/>
  <c r="F1393" i="11"/>
  <c r="A1394" i="11"/>
  <c r="C1393" i="11"/>
  <c r="G1393" i="11"/>
  <c r="E1393" i="11"/>
  <c r="Q143" i="11"/>
  <c r="K143" i="11" a="1"/>
  <c r="K143" i="11"/>
  <c r="M143" i="11" a="1"/>
  <c r="M143" i="11"/>
  <c r="L143" i="11"/>
  <c r="P143" i="11"/>
  <c r="S143" i="11"/>
  <c r="O143" i="11"/>
  <c r="R143" i="11"/>
  <c r="J143" i="11"/>
  <c r="Q139" i="9" a="1"/>
  <c r="Q139" i="9"/>
  <c r="R139" i="9" a="1"/>
  <c r="R139" i="9"/>
  <c r="S139" i="9" a="1"/>
  <c r="S139" i="9"/>
  <c r="T139" i="9" a="1"/>
  <c r="T139" i="9"/>
  <c r="U139" i="9" a="1"/>
  <c r="U139" i="9"/>
  <c r="V139" i="9" a="1"/>
  <c r="V139" i="9"/>
  <c r="P139" i="9" a="1"/>
  <c r="P139" i="9"/>
  <c r="N139" i="9" a="1"/>
  <c r="N139" i="9"/>
  <c r="O139" i="9"/>
  <c r="C1394" i="11"/>
  <c r="E1394" i="11"/>
  <c r="G1394" i="11"/>
  <c r="D1394" i="11"/>
  <c r="A1395" i="11"/>
  <c r="B1394" i="11"/>
  <c r="F1394" i="11"/>
  <c r="O144" i="11"/>
  <c r="R144" i="11"/>
  <c r="P144" i="11"/>
  <c r="S144" i="11"/>
  <c r="M144" i="11" a="1"/>
  <c r="M144" i="11"/>
  <c r="J144" i="11"/>
  <c r="L144" i="11"/>
  <c r="Q144" i="11"/>
  <c r="K144" i="11" a="1"/>
  <c r="K144" i="11"/>
  <c r="Q140" i="9" a="1"/>
  <c r="Q140" i="9"/>
  <c r="R140" i="9" a="1"/>
  <c r="R140" i="9"/>
  <c r="S140" i="9" a="1"/>
  <c r="S140" i="9"/>
  <c r="T140" i="9" a="1"/>
  <c r="T140" i="9"/>
  <c r="U140" i="9" a="1"/>
  <c r="U140" i="9"/>
  <c r="V140" i="9" a="1"/>
  <c r="V140" i="9"/>
  <c r="P140" i="9" a="1"/>
  <c r="P140" i="9"/>
  <c r="O140" i="9"/>
  <c r="N140" i="9" a="1"/>
  <c r="N140" i="9"/>
  <c r="B1395" i="11"/>
  <c r="D1395" i="11"/>
  <c r="F1395" i="11"/>
  <c r="A1396" i="11"/>
  <c r="E1395" i="11"/>
  <c r="C1395" i="11"/>
  <c r="G1395" i="11"/>
  <c r="Q145" i="11"/>
  <c r="K145" i="11" a="1"/>
  <c r="K145" i="11"/>
  <c r="M145" i="11" a="1"/>
  <c r="M145" i="11"/>
  <c r="L145" i="11"/>
  <c r="J145" i="11"/>
  <c r="O145" i="11"/>
  <c r="R145" i="11"/>
  <c r="P145" i="11"/>
  <c r="S145" i="11"/>
  <c r="Q141" i="9" a="1"/>
  <c r="Q141" i="9"/>
  <c r="R141" i="9" a="1"/>
  <c r="R141" i="9"/>
  <c r="S141" i="9" a="1"/>
  <c r="S141" i="9"/>
  <c r="T141" i="9" a="1"/>
  <c r="T141" i="9"/>
  <c r="U141" i="9" a="1"/>
  <c r="U141" i="9"/>
  <c r="V141" i="9" a="1"/>
  <c r="V141" i="9"/>
  <c r="P141" i="9" a="1"/>
  <c r="P141" i="9"/>
  <c r="N141" i="9" a="1"/>
  <c r="N141" i="9"/>
  <c r="O141" i="9"/>
  <c r="C1396" i="11"/>
  <c r="E1396" i="11"/>
  <c r="G1396" i="11"/>
  <c r="B1396" i="11"/>
  <c r="F1396" i="11"/>
  <c r="D1396" i="11"/>
  <c r="A1397" i="11"/>
  <c r="O146" i="11"/>
  <c r="R146" i="11"/>
  <c r="P146" i="11"/>
  <c r="S146" i="11"/>
  <c r="M146" i="11" a="1"/>
  <c r="M146" i="11"/>
  <c r="Q146" i="11"/>
  <c r="K146" i="11" a="1"/>
  <c r="K146" i="11"/>
  <c r="L146" i="11"/>
  <c r="J146" i="11"/>
  <c r="Q142" i="9" a="1"/>
  <c r="Q142" i="9"/>
  <c r="R142" i="9" a="1"/>
  <c r="R142" i="9"/>
  <c r="S142" i="9" a="1"/>
  <c r="S142" i="9"/>
  <c r="T142" i="9" a="1"/>
  <c r="T142" i="9"/>
  <c r="U142" i="9" a="1"/>
  <c r="U142" i="9"/>
  <c r="V142" i="9" a="1"/>
  <c r="V142" i="9"/>
  <c r="P142" i="9" a="1"/>
  <c r="P142" i="9"/>
  <c r="O142" i="9"/>
  <c r="N142" i="9" a="1"/>
  <c r="N142" i="9"/>
  <c r="B1397" i="11"/>
  <c r="D1397" i="11"/>
  <c r="F1397" i="11"/>
  <c r="A1398" i="11"/>
  <c r="C1397" i="11"/>
  <c r="G1397" i="11"/>
  <c r="E1397" i="11"/>
  <c r="Q147" i="11"/>
  <c r="M147" i="11" a="1"/>
  <c r="M147" i="11"/>
  <c r="K147" i="11" a="1"/>
  <c r="K147" i="11"/>
  <c r="L147" i="11"/>
  <c r="J147" i="11"/>
  <c r="O147" i="11"/>
  <c r="R147" i="11"/>
  <c r="P147" i="11"/>
  <c r="S147" i="11"/>
  <c r="Q143" i="9" a="1"/>
  <c r="Q143" i="9"/>
  <c r="R143" i="9" a="1"/>
  <c r="R143" i="9"/>
  <c r="S143" i="9" a="1"/>
  <c r="S143" i="9"/>
  <c r="T143" i="9" a="1"/>
  <c r="T143" i="9"/>
  <c r="U143" i="9" a="1"/>
  <c r="U143" i="9"/>
  <c r="V143" i="9" a="1"/>
  <c r="V143" i="9"/>
  <c r="P143" i="9" a="1"/>
  <c r="P143" i="9"/>
  <c r="N143" i="9" a="1"/>
  <c r="N143" i="9"/>
  <c r="O143" i="9"/>
  <c r="C1398" i="11"/>
  <c r="E1398" i="11"/>
  <c r="G1398" i="11"/>
  <c r="D1398" i="11"/>
  <c r="A1399" i="11"/>
  <c r="F1398" i="11"/>
  <c r="B1398" i="11"/>
  <c r="O148" i="11"/>
  <c r="R148" i="11"/>
  <c r="P148" i="11"/>
  <c r="S148" i="11"/>
  <c r="M148" i="11" a="1"/>
  <c r="M148" i="11"/>
  <c r="K148" i="11" a="1"/>
  <c r="K148" i="11"/>
  <c r="J148" i="11"/>
  <c r="Q148" i="11"/>
  <c r="L148" i="11"/>
  <c r="Q144" i="9" a="1"/>
  <c r="Q144" i="9"/>
  <c r="R144" i="9" a="1"/>
  <c r="R144" i="9"/>
  <c r="S144" i="9" a="1"/>
  <c r="S144" i="9"/>
  <c r="T144" i="9" a="1"/>
  <c r="T144" i="9"/>
  <c r="U144" i="9" a="1"/>
  <c r="U144" i="9"/>
  <c r="V144" i="9" a="1"/>
  <c r="V144" i="9"/>
  <c r="P144" i="9" a="1"/>
  <c r="P144" i="9"/>
  <c r="O144" i="9"/>
  <c r="N144" i="9" a="1"/>
  <c r="N144" i="9"/>
  <c r="B1399" i="11"/>
  <c r="D1399" i="11"/>
  <c r="F1399" i="11"/>
  <c r="A1400" i="11"/>
  <c r="E1399" i="11"/>
  <c r="G1399" i="11"/>
  <c r="C1399" i="11"/>
  <c r="Q149" i="11"/>
  <c r="L149" i="11"/>
  <c r="J149" i="11"/>
  <c r="O149" i="11"/>
  <c r="R149" i="11"/>
  <c r="M149" i="11" a="1"/>
  <c r="M149" i="11"/>
  <c r="P149" i="11"/>
  <c r="S149" i="11"/>
  <c r="K149" i="11" a="1"/>
  <c r="K149" i="11"/>
  <c r="Q145" i="9" a="1"/>
  <c r="Q145" i="9"/>
  <c r="R145" i="9" a="1"/>
  <c r="R145" i="9"/>
  <c r="S145" i="9" a="1"/>
  <c r="S145" i="9"/>
  <c r="T145" i="9" a="1"/>
  <c r="T145" i="9"/>
  <c r="U145" i="9" a="1"/>
  <c r="U145" i="9"/>
  <c r="V145" i="9" a="1"/>
  <c r="V145" i="9"/>
  <c r="P145" i="9" a="1"/>
  <c r="P145" i="9"/>
  <c r="N145" i="9" a="1"/>
  <c r="N145" i="9"/>
  <c r="O145" i="9"/>
  <c r="C1400" i="11"/>
  <c r="E1400" i="11"/>
  <c r="G1400" i="11"/>
  <c r="B1400" i="11"/>
  <c r="F1400" i="11"/>
  <c r="A1401" i="11"/>
  <c r="D1400" i="11"/>
  <c r="O150" i="11"/>
  <c r="R150" i="11"/>
  <c r="P150" i="11"/>
  <c r="S150" i="11"/>
  <c r="M150" i="11" a="1"/>
  <c r="M150" i="11"/>
  <c r="J150" i="11"/>
  <c r="Q150" i="11"/>
  <c r="K150" i="11" a="1"/>
  <c r="K150" i="11"/>
  <c r="L150" i="11"/>
  <c r="Q146" i="9" a="1"/>
  <c r="Q146" i="9"/>
  <c r="R146" i="9" a="1"/>
  <c r="R146" i="9"/>
  <c r="S146" i="9" a="1"/>
  <c r="S146" i="9"/>
  <c r="T146" i="9" a="1"/>
  <c r="T146" i="9"/>
  <c r="U146" i="9" a="1"/>
  <c r="U146" i="9"/>
  <c r="V146" i="9" a="1"/>
  <c r="V146" i="9"/>
  <c r="P146" i="9" a="1"/>
  <c r="P146" i="9"/>
  <c r="O146" i="9"/>
  <c r="N146" i="9" a="1"/>
  <c r="N146" i="9"/>
  <c r="B1401" i="11"/>
  <c r="D1401" i="11"/>
  <c r="F1401" i="11"/>
  <c r="A1402" i="11"/>
  <c r="C1401" i="11"/>
  <c r="G1401" i="11"/>
  <c r="E1401" i="11"/>
  <c r="Q151" i="11"/>
  <c r="K151" i="11" a="1"/>
  <c r="K151" i="11"/>
  <c r="L151" i="11"/>
  <c r="J151" i="11"/>
  <c r="O151" i="11"/>
  <c r="R151" i="11"/>
  <c r="M151" i="11" a="1"/>
  <c r="M151" i="11"/>
  <c r="P151" i="11"/>
  <c r="S151" i="11"/>
  <c r="Q147" i="9" a="1"/>
  <c r="Q147" i="9"/>
  <c r="R147" i="9" a="1"/>
  <c r="R147" i="9"/>
  <c r="S147" i="9" a="1"/>
  <c r="S147" i="9"/>
  <c r="T147" i="9" a="1"/>
  <c r="T147" i="9"/>
  <c r="U147" i="9" a="1"/>
  <c r="U147" i="9"/>
  <c r="V147" i="9" a="1"/>
  <c r="V147" i="9"/>
  <c r="P147" i="9" a="1"/>
  <c r="P147" i="9"/>
  <c r="N147" i="9" a="1"/>
  <c r="N147" i="9"/>
  <c r="O147" i="9"/>
  <c r="C1402" i="11"/>
  <c r="E1402" i="11"/>
  <c r="G1402" i="11"/>
  <c r="D1402" i="11"/>
  <c r="A1403" i="11"/>
  <c r="B1402" i="11"/>
  <c r="F1402" i="11"/>
  <c r="O152" i="11"/>
  <c r="R152" i="11"/>
  <c r="P152" i="11"/>
  <c r="S152" i="11"/>
  <c r="K152" i="11" a="1"/>
  <c r="K152" i="11"/>
  <c r="J152" i="11"/>
  <c r="Q152" i="11"/>
  <c r="M152" i="11" a="1"/>
  <c r="M152" i="11"/>
  <c r="L152" i="11"/>
  <c r="Q148" i="9" a="1"/>
  <c r="Q148" i="9"/>
  <c r="R148" i="9" a="1"/>
  <c r="R148" i="9"/>
  <c r="S148" i="9" a="1"/>
  <c r="S148" i="9"/>
  <c r="T148" i="9" a="1"/>
  <c r="T148" i="9"/>
  <c r="U148" i="9" a="1"/>
  <c r="U148" i="9"/>
  <c r="V148" i="9" a="1"/>
  <c r="V148" i="9"/>
  <c r="P148" i="9" a="1"/>
  <c r="P148" i="9"/>
  <c r="O148" i="9"/>
  <c r="N148" i="9" a="1"/>
  <c r="N148" i="9"/>
  <c r="B1403" i="11"/>
  <c r="D1403" i="11"/>
  <c r="F1403" i="11"/>
  <c r="A1404" i="11"/>
  <c r="E1403" i="11"/>
  <c r="C1403" i="11"/>
  <c r="G1403" i="11"/>
  <c r="Q153" i="11"/>
  <c r="K153" i="11" a="1"/>
  <c r="K153" i="11"/>
  <c r="L153" i="11"/>
  <c r="O153" i="11"/>
  <c r="R153" i="11"/>
  <c r="J153" i="11"/>
  <c r="P153" i="11"/>
  <c r="S153" i="11"/>
  <c r="M153" i="11" a="1"/>
  <c r="M153" i="11"/>
  <c r="Q149" i="9" a="1"/>
  <c r="Q149" i="9"/>
  <c r="R149" i="9" a="1"/>
  <c r="R149" i="9"/>
  <c r="S149" i="9" a="1"/>
  <c r="S149" i="9"/>
  <c r="T149" i="9" a="1"/>
  <c r="T149" i="9"/>
  <c r="U149" i="9" a="1"/>
  <c r="U149" i="9"/>
  <c r="V149" i="9" a="1"/>
  <c r="V149" i="9"/>
  <c r="P149" i="9" a="1"/>
  <c r="P149" i="9"/>
  <c r="N149" i="9" a="1"/>
  <c r="N149" i="9"/>
  <c r="O149" i="9"/>
  <c r="C1404" i="11"/>
  <c r="E1404" i="11"/>
  <c r="G1404" i="11"/>
  <c r="B1404" i="11"/>
  <c r="F1404" i="11"/>
  <c r="D1404" i="11"/>
  <c r="A1405" i="11"/>
  <c r="O154" i="11"/>
  <c r="R154" i="11"/>
  <c r="P154" i="11"/>
  <c r="S154" i="11"/>
  <c r="J154" i="11"/>
  <c r="Q154" i="11"/>
  <c r="M154" i="11" a="1"/>
  <c r="M154" i="11"/>
  <c r="L154" i="11"/>
  <c r="K154" i="11" a="1"/>
  <c r="K154" i="11"/>
  <c r="Q150" i="9" a="1"/>
  <c r="Q150" i="9"/>
  <c r="R150" i="9" a="1"/>
  <c r="R150" i="9"/>
  <c r="S150" i="9" a="1"/>
  <c r="S150" i="9"/>
  <c r="T150" i="9" a="1"/>
  <c r="T150" i="9"/>
  <c r="U150" i="9" a="1"/>
  <c r="U150" i="9"/>
  <c r="V150" i="9" a="1"/>
  <c r="V150" i="9"/>
  <c r="P150" i="9" a="1"/>
  <c r="P150" i="9"/>
  <c r="O150" i="9"/>
  <c r="N150" i="9" a="1"/>
  <c r="N150" i="9"/>
  <c r="B1405" i="11"/>
  <c r="D1405" i="11"/>
  <c r="F1405" i="11"/>
  <c r="A1406" i="11"/>
  <c r="C1405" i="11"/>
  <c r="G1405" i="11"/>
  <c r="E1405" i="11"/>
  <c r="Q155" i="11"/>
  <c r="K155" i="11" a="1"/>
  <c r="K155" i="11"/>
  <c r="L155" i="11"/>
  <c r="O155" i="11"/>
  <c r="R155" i="11"/>
  <c r="M155" i="11" a="1"/>
  <c r="M155" i="11"/>
  <c r="P155" i="11"/>
  <c r="S155" i="11"/>
  <c r="J155" i="11"/>
  <c r="Q151" i="9" a="1"/>
  <c r="Q151" i="9"/>
  <c r="R151" i="9" a="1"/>
  <c r="R151" i="9"/>
  <c r="S151" i="9" a="1"/>
  <c r="S151" i="9"/>
  <c r="T151" i="9" a="1"/>
  <c r="T151" i="9"/>
  <c r="U151" i="9" a="1"/>
  <c r="U151" i="9"/>
  <c r="V151" i="9" a="1"/>
  <c r="V151" i="9"/>
  <c r="P151" i="9" a="1"/>
  <c r="P151" i="9"/>
  <c r="N151" i="9" a="1"/>
  <c r="N151" i="9"/>
  <c r="O151" i="9"/>
  <c r="C1406" i="11"/>
  <c r="E1406" i="11"/>
  <c r="G1406" i="11"/>
  <c r="D1406" i="11"/>
  <c r="A1407" i="11"/>
  <c r="F1406" i="11"/>
  <c r="B1406" i="11"/>
  <c r="O156" i="11"/>
  <c r="R156" i="11"/>
  <c r="P156" i="11"/>
  <c r="S156" i="11"/>
  <c r="M156" i="11" a="1"/>
  <c r="M156" i="11"/>
  <c r="J156" i="11"/>
  <c r="L156" i="11"/>
  <c r="Q156" i="11"/>
  <c r="K156" i="11" a="1"/>
  <c r="K156" i="11"/>
  <c r="Q152" i="9" a="1"/>
  <c r="Q152" i="9"/>
  <c r="R152" i="9" a="1"/>
  <c r="R152" i="9"/>
  <c r="S152" i="9" a="1"/>
  <c r="S152" i="9"/>
  <c r="T152" i="9" a="1"/>
  <c r="T152" i="9"/>
  <c r="U152" i="9" a="1"/>
  <c r="U152" i="9"/>
  <c r="V152" i="9" a="1"/>
  <c r="V152" i="9"/>
  <c r="P152" i="9" a="1"/>
  <c r="P152" i="9"/>
  <c r="O152" i="9"/>
  <c r="N152" i="9" a="1"/>
  <c r="N152" i="9"/>
  <c r="B1407" i="11"/>
  <c r="D1407" i="11"/>
  <c r="F1407" i="11"/>
  <c r="A1408" i="11"/>
  <c r="E1407" i="11"/>
  <c r="G1407" i="11"/>
  <c r="C1407" i="11"/>
  <c r="Q157" i="11"/>
  <c r="K157" i="11" a="1"/>
  <c r="K157" i="11"/>
  <c r="L157" i="11"/>
  <c r="O157" i="11"/>
  <c r="R157" i="11"/>
  <c r="J157" i="11"/>
  <c r="P157" i="11"/>
  <c r="S157" i="11"/>
  <c r="M157" i="11" a="1"/>
  <c r="M157" i="11"/>
  <c r="Q153" i="9" a="1"/>
  <c r="Q153" i="9"/>
  <c r="R153" i="9" a="1"/>
  <c r="R153" i="9"/>
  <c r="S153" i="9" a="1"/>
  <c r="S153" i="9"/>
  <c r="T153" i="9" a="1"/>
  <c r="T153" i="9"/>
  <c r="U153" i="9" a="1"/>
  <c r="U153" i="9"/>
  <c r="V153" i="9" a="1"/>
  <c r="V153" i="9"/>
  <c r="P153" i="9" a="1"/>
  <c r="P153" i="9"/>
  <c r="N153" i="9" a="1"/>
  <c r="N153" i="9"/>
  <c r="O153" i="9"/>
  <c r="C1408" i="11"/>
  <c r="E1408" i="11"/>
  <c r="G1408" i="11"/>
  <c r="B1408" i="11"/>
  <c r="F1408" i="11"/>
  <c r="A1409" i="11"/>
  <c r="D1408" i="11"/>
  <c r="P158" i="11"/>
  <c r="S158" i="11"/>
  <c r="M158" i="11" a="1"/>
  <c r="M158" i="11"/>
  <c r="O158" i="11"/>
  <c r="R158" i="11"/>
  <c r="K158" i="11" a="1"/>
  <c r="K158" i="11"/>
  <c r="Q158" i="11"/>
  <c r="L158" i="11"/>
  <c r="J158" i="11"/>
  <c r="Q154" i="9" a="1"/>
  <c r="Q154" i="9"/>
  <c r="R154" i="9" a="1"/>
  <c r="R154" i="9"/>
  <c r="S154" i="9" a="1"/>
  <c r="S154" i="9"/>
  <c r="T154" i="9" a="1"/>
  <c r="T154" i="9"/>
  <c r="U154" i="9" a="1"/>
  <c r="U154" i="9"/>
  <c r="V154" i="9" a="1"/>
  <c r="V154" i="9"/>
  <c r="P154" i="9" a="1"/>
  <c r="P154" i="9"/>
  <c r="O154" i="9"/>
  <c r="N154" i="9" a="1"/>
  <c r="N154" i="9"/>
  <c r="B1409" i="11"/>
  <c r="D1409" i="11"/>
  <c r="F1409" i="11"/>
  <c r="A1410" i="11"/>
  <c r="C1409" i="11"/>
  <c r="G1409" i="11"/>
  <c r="E1409" i="11"/>
  <c r="Q159" i="11"/>
  <c r="K159" i="11" a="1"/>
  <c r="K159" i="11"/>
  <c r="L159" i="11"/>
  <c r="J159" i="11"/>
  <c r="P159" i="11"/>
  <c r="S159" i="11"/>
  <c r="M159" i="11" a="1"/>
  <c r="M159" i="11"/>
  <c r="O159" i="11"/>
  <c r="R159" i="11"/>
  <c r="Q155" i="9" a="1"/>
  <c r="Q155" i="9"/>
  <c r="R155" i="9" a="1"/>
  <c r="R155" i="9"/>
  <c r="S155" i="9" a="1"/>
  <c r="S155" i="9"/>
  <c r="T155" i="9" a="1"/>
  <c r="T155" i="9"/>
  <c r="U155" i="9" a="1"/>
  <c r="U155" i="9"/>
  <c r="V155" i="9" a="1"/>
  <c r="V155" i="9"/>
  <c r="P155" i="9" a="1"/>
  <c r="P155" i="9"/>
  <c r="N155" i="9" a="1"/>
  <c r="N155" i="9"/>
  <c r="O155" i="9"/>
  <c r="C1410" i="11"/>
  <c r="E1410" i="11"/>
  <c r="G1410" i="11"/>
  <c r="D1410" i="11"/>
  <c r="A1411" i="11"/>
  <c r="B1410" i="11"/>
  <c r="F1410" i="11"/>
  <c r="O160" i="11"/>
  <c r="R160" i="11"/>
  <c r="P160" i="11"/>
  <c r="S160" i="11"/>
  <c r="J160" i="11"/>
  <c r="K160" i="11" a="1"/>
  <c r="K160" i="11"/>
  <c r="Q160" i="11"/>
  <c r="M160" i="11" a="1"/>
  <c r="M160" i="11"/>
  <c r="L160" i="11"/>
  <c r="Q156" i="9" a="1"/>
  <c r="Q156" i="9"/>
  <c r="R156" i="9" a="1"/>
  <c r="R156" i="9"/>
  <c r="S156" i="9" a="1"/>
  <c r="S156" i="9"/>
  <c r="T156" i="9" a="1"/>
  <c r="T156" i="9"/>
  <c r="U156" i="9" a="1"/>
  <c r="U156" i="9"/>
  <c r="V156" i="9" a="1"/>
  <c r="V156" i="9"/>
  <c r="P156" i="9" a="1"/>
  <c r="P156" i="9"/>
  <c r="O156" i="9"/>
  <c r="N156" i="9" a="1"/>
  <c r="N156" i="9"/>
  <c r="B1411" i="11"/>
  <c r="D1411" i="11"/>
  <c r="F1411" i="11"/>
  <c r="A1412" i="11"/>
  <c r="E1411" i="11"/>
  <c r="C1411" i="11"/>
  <c r="G1411" i="11"/>
  <c r="Q161" i="11"/>
  <c r="K161" i="11" a="1"/>
  <c r="K161" i="11"/>
  <c r="L161" i="11"/>
  <c r="J161" i="11"/>
  <c r="O161" i="11"/>
  <c r="R161" i="11"/>
  <c r="P161" i="11"/>
  <c r="S161" i="11"/>
  <c r="M161" i="11" a="1"/>
  <c r="M161" i="11"/>
  <c r="Q157" i="9" a="1"/>
  <c r="Q157" i="9"/>
  <c r="R157" i="9" a="1"/>
  <c r="R157" i="9"/>
  <c r="S157" i="9" a="1"/>
  <c r="S157" i="9"/>
  <c r="T157" i="9" a="1"/>
  <c r="T157" i="9"/>
  <c r="U157" i="9" a="1"/>
  <c r="U157" i="9"/>
  <c r="V157" i="9" a="1"/>
  <c r="V157" i="9"/>
  <c r="P157" i="9" a="1"/>
  <c r="P157" i="9"/>
  <c r="N157" i="9" a="1"/>
  <c r="N157" i="9"/>
  <c r="O157" i="9"/>
  <c r="C1412" i="11"/>
  <c r="E1412" i="11"/>
  <c r="G1412" i="11"/>
  <c r="B1412" i="11"/>
  <c r="F1412" i="11"/>
  <c r="D1412" i="11"/>
  <c r="A1413" i="11"/>
  <c r="O162" i="11"/>
  <c r="R162" i="11"/>
  <c r="P162" i="11"/>
  <c r="S162" i="11"/>
  <c r="J162" i="11"/>
  <c r="Q162" i="11"/>
  <c r="M162" i="11" a="1"/>
  <c r="M162" i="11"/>
  <c r="L162" i="11"/>
  <c r="K162" i="11" a="1"/>
  <c r="K162" i="11"/>
  <c r="Q158" i="9" a="1"/>
  <c r="Q158" i="9"/>
  <c r="R158" i="9" a="1"/>
  <c r="R158" i="9"/>
  <c r="S158" i="9" a="1"/>
  <c r="S158" i="9"/>
  <c r="T158" i="9" a="1"/>
  <c r="T158" i="9"/>
  <c r="U158" i="9" a="1"/>
  <c r="U158" i="9"/>
  <c r="V158" i="9" a="1"/>
  <c r="V158" i="9"/>
  <c r="P158" i="9" a="1"/>
  <c r="P158" i="9"/>
  <c r="O158" i="9"/>
  <c r="N158" i="9" a="1"/>
  <c r="N158" i="9"/>
  <c r="B1413" i="11"/>
  <c r="D1413" i="11"/>
  <c r="F1413" i="11"/>
  <c r="A1414" i="11"/>
  <c r="C1413" i="11"/>
  <c r="G1413" i="11"/>
  <c r="E1413" i="11"/>
  <c r="Q163" i="11"/>
  <c r="K163" i="11" a="1"/>
  <c r="K163" i="11"/>
  <c r="L163" i="11"/>
  <c r="O163" i="11"/>
  <c r="R163" i="11"/>
  <c r="M163" i="11" a="1"/>
  <c r="M163" i="11"/>
  <c r="P163" i="11"/>
  <c r="S163" i="11"/>
  <c r="J163" i="11"/>
  <c r="Q159" i="9" a="1"/>
  <c r="Q159" i="9"/>
  <c r="R159" i="9" a="1"/>
  <c r="R159" i="9"/>
  <c r="S159" i="9" a="1"/>
  <c r="S159" i="9"/>
  <c r="T159" i="9" a="1"/>
  <c r="T159" i="9"/>
  <c r="U159" i="9" a="1"/>
  <c r="U159" i="9"/>
  <c r="V159" i="9" a="1"/>
  <c r="V159" i="9"/>
  <c r="P159" i="9" a="1"/>
  <c r="P159" i="9"/>
  <c r="N159" i="9" a="1"/>
  <c r="N159" i="9"/>
  <c r="O159" i="9"/>
  <c r="C1414" i="11"/>
  <c r="E1414" i="11"/>
  <c r="G1414" i="11"/>
  <c r="D1414" i="11"/>
  <c r="A1415" i="11"/>
  <c r="F1414" i="11"/>
  <c r="B1414" i="11"/>
  <c r="O164" i="11"/>
  <c r="R164" i="11"/>
  <c r="P164" i="11"/>
  <c r="S164" i="11"/>
  <c r="M164" i="11" a="1"/>
  <c r="M164" i="11"/>
  <c r="J164" i="11"/>
  <c r="L164" i="11"/>
  <c r="Q164" i="11"/>
  <c r="K164" i="11" a="1"/>
  <c r="K164" i="11"/>
  <c r="Q160" i="9" a="1"/>
  <c r="Q160" i="9"/>
  <c r="R160" i="9" a="1"/>
  <c r="R160" i="9"/>
  <c r="S160" i="9" a="1"/>
  <c r="S160" i="9"/>
  <c r="T160" i="9" a="1"/>
  <c r="T160" i="9"/>
  <c r="U160" i="9" a="1"/>
  <c r="U160" i="9"/>
  <c r="V160" i="9" a="1"/>
  <c r="V160" i="9"/>
  <c r="P160" i="9" a="1"/>
  <c r="P160" i="9"/>
  <c r="O160" i="9"/>
  <c r="N160" i="9" a="1"/>
  <c r="N160" i="9"/>
  <c r="B1415" i="11"/>
  <c r="D1415" i="11"/>
  <c r="F1415" i="11"/>
  <c r="A1416" i="11"/>
  <c r="E1415" i="11"/>
  <c r="G1415" i="11"/>
  <c r="C1415" i="11"/>
  <c r="Q165" i="11"/>
  <c r="K165" i="11" a="1"/>
  <c r="K165" i="11"/>
  <c r="L165" i="11"/>
  <c r="O165" i="11"/>
  <c r="R165" i="11"/>
  <c r="J165" i="11"/>
  <c r="P165" i="11"/>
  <c r="S165" i="11"/>
  <c r="M165" i="11" a="1"/>
  <c r="M165" i="11"/>
  <c r="Q161" i="9" a="1"/>
  <c r="Q161" i="9"/>
  <c r="R161" i="9" a="1"/>
  <c r="R161" i="9"/>
  <c r="S161" i="9" a="1"/>
  <c r="S161" i="9"/>
  <c r="T161" i="9" a="1"/>
  <c r="T161" i="9"/>
  <c r="U161" i="9" a="1"/>
  <c r="U161" i="9"/>
  <c r="V161" i="9" a="1"/>
  <c r="V161" i="9"/>
  <c r="P161" i="9" a="1"/>
  <c r="P161" i="9"/>
  <c r="N161" i="9" a="1"/>
  <c r="N161" i="9"/>
  <c r="O161" i="9"/>
  <c r="C1416" i="11"/>
  <c r="E1416" i="11"/>
  <c r="G1416" i="11"/>
  <c r="B1416" i="11"/>
  <c r="F1416" i="11"/>
  <c r="A1417" i="11"/>
  <c r="D1416" i="11"/>
  <c r="M166" i="11" a="1"/>
  <c r="M166" i="11"/>
  <c r="O166" i="11"/>
  <c r="R166" i="11"/>
  <c r="Q166" i="11"/>
  <c r="K166" i="11" a="1"/>
  <c r="K166" i="11"/>
  <c r="P166" i="11"/>
  <c r="S166" i="11"/>
  <c r="L166" i="11"/>
  <c r="J166" i="11"/>
  <c r="Q162" i="9" a="1"/>
  <c r="Q162" i="9"/>
  <c r="R162" i="9" a="1"/>
  <c r="R162" i="9"/>
  <c r="S162" i="9" a="1"/>
  <c r="S162" i="9"/>
  <c r="T162" i="9" a="1"/>
  <c r="T162" i="9"/>
  <c r="U162" i="9" a="1"/>
  <c r="U162" i="9"/>
  <c r="V162" i="9" a="1"/>
  <c r="V162" i="9"/>
  <c r="P162" i="9" a="1"/>
  <c r="P162" i="9"/>
  <c r="O162" i="9"/>
  <c r="N162" i="9" a="1"/>
  <c r="N162" i="9"/>
  <c r="B1417" i="11"/>
  <c r="D1417" i="11"/>
  <c r="F1417" i="11"/>
  <c r="A1418" i="11"/>
  <c r="C1417" i="11"/>
  <c r="G1417" i="11"/>
  <c r="E1417" i="11"/>
  <c r="Q167" i="11"/>
  <c r="K167" i="11" a="1"/>
  <c r="K167" i="11"/>
  <c r="L167" i="11"/>
  <c r="O167" i="11"/>
  <c r="R167" i="11"/>
  <c r="M167" i="11" a="1"/>
  <c r="M167" i="11"/>
  <c r="J167" i="11"/>
  <c r="P167" i="11"/>
  <c r="S167" i="11"/>
  <c r="Q163" i="9" a="1"/>
  <c r="Q163" i="9"/>
  <c r="R163" i="9" a="1"/>
  <c r="R163" i="9"/>
  <c r="S163" i="9" a="1"/>
  <c r="S163" i="9"/>
  <c r="T163" i="9" a="1"/>
  <c r="T163" i="9"/>
  <c r="U163" i="9" a="1"/>
  <c r="U163" i="9"/>
  <c r="V163" i="9" a="1"/>
  <c r="V163" i="9"/>
  <c r="P163" i="9" a="1"/>
  <c r="P163" i="9"/>
  <c r="N163" i="9" a="1"/>
  <c r="N163" i="9"/>
  <c r="O163" i="9"/>
  <c r="C1418" i="11"/>
  <c r="E1418" i="11"/>
  <c r="G1418" i="11"/>
  <c r="D1418" i="11"/>
  <c r="A1419" i="11"/>
  <c r="B1418" i="11"/>
  <c r="F1418" i="11"/>
  <c r="O168" i="11"/>
  <c r="R168" i="11"/>
  <c r="P168" i="11"/>
  <c r="S168" i="11"/>
  <c r="M168" i="11" a="1"/>
  <c r="M168" i="11"/>
  <c r="K168" i="11" a="1"/>
  <c r="K168" i="11"/>
  <c r="J168" i="11"/>
  <c r="Q168" i="11"/>
  <c r="L168" i="11"/>
  <c r="Q164" i="9" a="1"/>
  <c r="Q164" i="9"/>
  <c r="R164" i="9" a="1"/>
  <c r="R164" i="9"/>
  <c r="S164" i="9" a="1"/>
  <c r="S164" i="9"/>
  <c r="T164" i="9" a="1"/>
  <c r="T164" i="9"/>
  <c r="U164" i="9" a="1"/>
  <c r="U164" i="9"/>
  <c r="V164" i="9" a="1"/>
  <c r="V164" i="9"/>
  <c r="P164" i="9" a="1"/>
  <c r="P164" i="9"/>
  <c r="O164" i="9"/>
  <c r="N164" i="9" a="1"/>
  <c r="N164" i="9"/>
  <c r="B1419" i="11"/>
  <c r="D1419" i="11"/>
  <c r="F1419" i="11"/>
  <c r="A1420" i="11"/>
  <c r="E1419" i="11"/>
  <c r="C1419" i="11"/>
  <c r="G1419" i="11"/>
  <c r="Q169" i="11"/>
  <c r="L169" i="11"/>
  <c r="J169" i="11"/>
  <c r="O169" i="11"/>
  <c r="R169" i="11"/>
  <c r="M169" i="11" a="1"/>
  <c r="M169" i="11"/>
  <c r="P169" i="11"/>
  <c r="S169" i="11"/>
  <c r="K169" i="11" a="1"/>
  <c r="K169" i="11"/>
  <c r="Q165" i="9" a="1"/>
  <c r="Q165" i="9"/>
  <c r="R165" i="9" a="1"/>
  <c r="R165" i="9"/>
  <c r="S165" i="9" a="1"/>
  <c r="S165" i="9"/>
  <c r="T165" i="9" a="1"/>
  <c r="T165" i="9"/>
  <c r="U165" i="9" a="1"/>
  <c r="U165" i="9"/>
  <c r="V165" i="9" a="1"/>
  <c r="V165" i="9"/>
  <c r="P165" i="9" a="1"/>
  <c r="P165" i="9"/>
  <c r="N165" i="9" a="1"/>
  <c r="N165" i="9"/>
  <c r="O165" i="9"/>
  <c r="C1420" i="11"/>
  <c r="E1420" i="11"/>
  <c r="G1420" i="11"/>
  <c r="B1420" i="11"/>
  <c r="F1420" i="11"/>
  <c r="D1420" i="11"/>
  <c r="A1421" i="11"/>
  <c r="O170" i="11"/>
  <c r="R170" i="11"/>
  <c r="P170" i="11"/>
  <c r="S170" i="11"/>
  <c r="M170" i="11" a="1"/>
  <c r="M170" i="11"/>
  <c r="K170" i="11" a="1"/>
  <c r="K170" i="11"/>
  <c r="Q170" i="11"/>
  <c r="L170" i="11"/>
  <c r="J170" i="11"/>
  <c r="Q166" i="9" a="1"/>
  <c r="Q166" i="9"/>
  <c r="R166" i="9" a="1"/>
  <c r="R166" i="9"/>
  <c r="S166" i="9" a="1"/>
  <c r="S166" i="9"/>
  <c r="T166" i="9" a="1"/>
  <c r="T166" i="9"/>
  <c r="U166" i="9" a="1"/>
  <c r="U166" i="9"/>
  <c r="V166" i="9" a="1"/>
  <c r="V166" i="9"/>
  <c r="P166" i="9" a="1"/>
  <c r="P166" i="9"/>
  <c r="O166" i="9"/>
  <c r="N166" i="9" a="1"/>
  <c r="N166" i="9"/>
  <c r="B1421" i="11"/>
  <c r="D1421" i="11"/>
  <c r="F1421" i="11"/>
  <c r="A1422" i="11"/>
  <c r="C1421" i="11"/>
  <c r="G1421" i="11"/>
  <c r="E1421" i="11"/>
  <c r="Q171" i="11"/>
  <c r="L171" i="11"/>
  <c r="P171" i="11"/>
  <c r="S171" i="11"/>
  <c r="K171" i="11" a="1"/>
  <c r="K171" i="11"/>
  <c r="J171" i="11"/>
  <c r="O171" i="11"/>
  <c r="R171" i="11"/>
  <c r="M171" i="11" a="1"/>
  <c r="M171" i="11"/>
  <c r="Q167" i="9" a="1"/>
  <c r="Q167" i="9"/>
  <c r="R167" i="9" a="1"/>
  <c r="R167" i="9"/>
  <c r="S167" i="9" a="1"/>
  <c r="S167" i="9"/>
  <c r="T167" i="9" a="1"/>
  <c r="T167" i="9"/>
  <c r="U167" i="9" a="1"/>
  <c r="U167" i="9"/>
  <c r="V167" i="9" a="1"/>
  <c r="V167" i="9"/>
  <c r="P167" i="9" a="1"/>
  <c r="P167" i="9"/>
  <c r="N167" i="9" a="1"/>
  <c r="N167" i="9"/>
  <c r="O167" i="9"/>
  <c r="C1422" i="11"/>
  <c r="E1422" i="11"/>
  <c r="G1422" i="11"/>
  <c r="D1422" i="11"/>
  <c r="A1423" i="11"/>
  <c r="F1422" i="11"/>
  <c r="B1422" i="11"/>
  <c r="O172" i="11"/>
  <c r="R172" i="11"/>
  <c r="P172" i="11"/>
  <c r="S172" i="11"/>
  <c r="M172" i="11" a="1"/>
  <c r="M172" i="11"/>
  <c r="K172" i="11" a="1"/>
  <c r="K172" i="11"/>
  <c r="J172" i="11"/>
  <c r="Q172" i="11"/>
  <c r="L172" i="11"/>
  <c r="Q168" i="9" a="1"/>
  <c r="Q168" i="9"/>
  <c r="R168" i="9" a="1"/>
  <c r="R168" i="9"/>
  <c r="S168" i="9" a="1"/>
  <c r="S168" i="9"/>
  <c r="T168" i="9" a="1"/>
  <c r="T168" i="9"/>
  <c r="U168" i="9" a="1"/>
  <c r="U168" i="9"/>
  <c r="V168" i="9" a="1"/>
  <c r="V168" i="9"/>
  <c r="P168" i="9" a="1"/>
  <c r="P168" i="9"/>
  <c r="O168" i="9"/>
  <c r="N168" i="9" a="1"/>
  <c r="N168" i="9"/>
  <c r="B1423" i="11"/>
  <c r="D1423" i="11"/>
  <c r="F1423" i="11"/>
  <c r="A1424" i="11"/>
  <c r="E1423" i="11"/>
  <c r="G1423" i="11"/>
  <c r="C1423" i="11"/>
  <c r="Q173" i="11"/>
  <c r="L173" i="11"/>
  <c r="O173" i="11"/>
  <c r="R173" i="11"/>
  <c r="M173" i="11" a="1"/>
  <c r="M173" i="11"/>
  <c r="P173" i="11"/>
  <c r="S173" i="11"/>
  <c r="K173" i="11" a="1"/>
  <c r="K173" i="11"/>
  <c r="J173" i="11"/>
  <c r="Q169" i="9" a="1"/>
  <c r="Q169" i="9"/>
  <c r="R169" i="9" a="1"/>
  <c r="R169" i="9"/>
  <c r="S169" i="9" a="1"/>
  <c r="S169" i="9"/>
  <c r="T169" i="9" a="1"/>
  <c r="T169" i="9"/>
  <c r="U169" i="9" a="1"/>
  <c r="U169" i="9"/>
  <c r="V169" i="9" a="1"/>
  <c r="V169" i="9"/>
  <c r="P169" i="9" a="1"/>
  <c r="P169" i="9"/>
  <c r="N169" i="9" a="1"/>
  <c r="N169" i="9"/>
  <c r="O169" i="9"/>
  <c r="C1424" i="11"/>
  <c r="E1424" i="11"/>
  <c r="G1424" i="11"/>
  <c r="B1424" i="11"/>
  <c r="F1424" i="11"/>
  <c r="A1425" i="11"/>
  <c r="D1424" i="11"/>
  <c r="O174" i="11"/>
  <c r="R174" i="11"/>
  <c r="P174" i="11"/>
  <c r="S174" i="11"/>
  <c r="M174" i="11" a="1"/>
  <c r="M174" i="11"/>
  <c r="Q174" i="11"/>
  <c r="K174" i="11" a="1"/>
  <c r="K174" i="11"/>
  <c r="L174" i="11"/>
  <c r="J174" i="11"/>
  <c r="Q170" i="9" a="1"/>
  <c r="Q170" i="9"/>
  <c r="R170" i="9" a="1"/>
  <c r="R170" i="9"/>
  <c r="S170" i="9" a="1"/>
  <c r="S170" i="9"/>
  <c r="T170" i="9" a="1"/>
  <c r="T170" i="9"/>
  <c r="U170" i="9" a="1"/>
  <c r="U170" i="9"/>
  <c r="V170" i="9" a="1"/>
  <c r="V170" i="9"/>
  <c r="P170" i="9" a="1"/>
  <c r="P170" i="9"/>
  <c r="O170" i="9"/>
  <c r="N170" i="9" a="1"/>
  <c r="N170" i="9"/>
  <c r="B1425" i="11"/>
  <c r="D1425" i="11"/>
  <c r="F1425" i="11"/>
  <c r="A1426" i="11"/>
  <c r="C1425" i="11"/>
  <c r="G1425" i="11"/>
  <c r="E1425" i="11"/>
  <c r="Q175" i="11"/>
  <c r="L175" i="11"/>
  <c r="O175" i="11"/>
  <c r="R175" i="11"/>
  <c r="K175" i="11" a="1"/>
  <c r="K175" i="11"/>
  <c r="J175" i="11"/>
  <c r="P175" i="11"/>
  <c r="S175" i="11"/>
  <c r="M175" i="11" a="1"/>
  <c r="M175" i="11"/>
  <c r="Q171" i="9" a="1"/>
  <c r="Q171" i="9"/>
  <c r="R171" i="9" a="1"/>
  <c r="R171" i="9"/>
  <c r="S171" i="9" a="1"/>
  <c r="S171" i="9"/>
  <c r="T171" i="9" a="1"/>
  <c r="T171" i="9"/>
  <c r="U171" i="9" a="1"/>
  <c r="U171" i="9"/>
  <c r="V171" i="9" a="1"/>
  <c r="V171" i="9"/>
  <c r="P171" i="9" a="1"/>
  <c r="P171" i="9"/>
  <c r="N171" i="9" a="1"/>
  <c r="N171" i="9"/>
  <c r="O171" i="9"/>
  <c r="C1426" i="11"/>
  <c r="E1426" i="11"/>
  <c r="G1426" i="11"/>
  <c r="D1426" i="11"/>
  <c r="A1427" i="11"/>
  <c r="B1426" i="11"/>
  <c r="F1426" i="11"/>
  <c r="O176" i="11"/>
  <c r="R176" i="11"/>
  <c r="P176" i="11"/>
  <c r="S176" i="11"/>
  <c r="M176" i="11" a="1"/>
  <c r="M176" i="11"/>
  <c r="K176" i="11" a="1"/>
  <c r="K176" i="11"/>
  <c r="J176" i="11"/>
  <c r="Q176" i="11"/>
  <c r="L176" i="11"/>
  <c r="Q172" i="9" a="1"/>
  <c r="Q172" i="9"/>
  <c r="R172" i="9" a="1"/>
  <c r="R172" i="9"/>
  <c r="S172" i="9" a="1"/>
  <c r="S172" i="9"/>
  <c r="T172" i="9" a="1"/>
  <c r="T172" i="9"/>
  <c r="U172" i="9" a="1"/>
  <c r="U172" i="9"/>
  <c r="V172" i="9" a="1"/>
  <c r="V172" i="9"/>
  <c r="P172" i="9" a="1"/>
  <c r="P172" i="9"/>
  <c r="O172" i="9"/>
  <c r="N172" i="9" a="1"/>
  <c r="N172" i="9"/>
  <c r="B1427" i="11"/>
  <c r="D1427" i="11"/>
  <c r="F1427" i="11"/>
  <c r="A1428" i="11"/>
  <c r="E1427" i="11"/>
  <c r="C1427" i="11"/>
  <c r="G1427" i="11"/>
  <c r="Q177" i="11"/>
  <c r="K177" i="11" a="1"/>
  <c r="K177" i="11"/>
  <c r="L177" i="11"/>
  <c r="J177" i="11"/>
  <c r="P177" i="11"/>
  <c r="S177" i="11"/>
  <c r="O177" i="11"/>
  <c r="R177" i="11"/>
  <c r="M177" i="11" a="1"/>
  <c r="M177" i="11"/>
  <c r="Q173" i="9" a="1"/>
  <c r="Q173" i="9"/>
  <c r="R173" i="9" a="1"/>
  <c r="R173" i="9"/>
  <c r="S173" i="9" a="1"/>
  <c r="S173" i="9"/>
  <c r="T173" i="9" a="1"/>
  <c r="T173" i="9"/>
  <c r="U173" i="9" a="1"/>
  <c r="U173" i="9"/>
  <c r="V173" i="9" a="1"/>
  <c r="V173" i="9"/>
  <c r="P173" i="9" a="1"/>
  <c r="P173" i="9"/>
  <c r="N173" i="9" a="1"/>
  <c r="N173" i="9"/>
  <c r="O173" i="9"/>
  <c r="C1428" i="11"/>
  <c r="E1428" i="11"/>
  <c r="G1428" i="11"/>
  <c r="B1428" i="11"/>
  <c r="F1428" i="11"/>
  <c r="D1428" i="11"/>
  <c r="A1429" i="11"/>
  <c r="O178" i="11"/>
  <c r="R178" i="11"/>
  <c r="P178" i="11"/>
  <c r="S178" i="11"/>
  <c r="M178" i="11" a="1"/>
  <c r="M178" i="11"/>
  <c r="Q178" i="11"/>
  <c r="K178" i="11" a="1"/>
  <c r="K178" i="11"/>
  <c r="L178" i="11"/>
  <c r="J178" i="11"/>
  <c r="Q174" i="9" a="1"/>
  <c r="Q174" i="9"/>
  <c r="R174" i="9" a="1"/>
  <c r="R174" i="9"/>
  <c r="S174" i="9" a="1"/>
  <c r="S174" i="9"/>
  <c r="T174" i="9" a="1"/>
  <c r="T174" i="9"/>
  <c r="U174" i="9" a="1"/>
  <c r="U174" i="9"/>
  <c r="V174" i="9" a="1"/>
  <c r="V174" i="9"/>
  <c r="P174" i="9" a="1"/>
  <c r="P174" i="9"/>
  <c r="O174" i="9"/>
  <c r="N174" i="9" a="1"/>
  <c r="N174" i="9"/>
  <c r="B1429" i="11"/>
  <c r="D1429" i="11"/>
  <c r="F1429" i="11"/>
  <c r="A1430" i="11"/>
  <c r="C1429" i="11"/>
  <c r="G1429" i="11"/>
  <c r="E1429" i="11"/>
  <c r="Q179" i="11"/>
  <c r="K179" i="11" a="1"/>
  <c r="K179" i="11"/>
  <c r="L179" i="11"/>
  <c r="J179" i="11"/>
  <c r="O179" i="11"/>
  <c r="R179" i="11"/>
  <c r="M179" i="11" a="1"/>
  <c r="M179" i="11"/>
  <c r="P179" i="11"/>
  <c r="S179" i="11"/>
  <c r="Q175" i="9" a="1"/>
  <c r="Q175" i="9"/>
  <c r="R175" i="9" a="1"/>
  <c r="R175" i="9"/>
  <c r="S175" i="9" a="1"/>
  <c r="S175" i="9"/>
  <c r="T175" i="9" a="1"/>
  <c r="T175" i="9"/>
  <c r="U175" i="9" a="1"/>
  <c r="U175" i="9"/>
  <c r="V175" i="9" a="1"/>
  <c r="V175" i="9"/>
  <c r="P175" i="9" a="1"/>
  <c r="P175" i="9"/>
  <c r="N175" i="9" a="1"/>
  <c r="N175" i="9"/>
  <c r="O175" i="9"/>
  <c r="C1430" i="11"/>
  <c r="E1430" i="11"/>
  <c r="G1430" i="11"/>
  <c r="D1430" i="11"/>
  <c r="A1431" i="11"/>
  <c r="F1430" i="11"/>
  <c r="B1430" i="11"/>
  <c r="O180" i="11"/>
  <c r="R180" i="11"/>
  <c r="P180" i="11"/>
  <c r="S180" i="11"/>
  <c r="M180" i="11" a="1"/>
  <c r="M180" i="11"/>
  <c r="J180" i="11"/>
  <c r="L180" i="11"/>
  <c r="Q180" i="11"/>
  <c r="K180" i="11" a="1"/>
  <c r="K180" i="11"/>
  <c r="Q176" i="9" a="1"/>
  <c r="Q176" i="9"/>
  <c r="R176" i="9" a="1"/>
  <c r="R176" i="9"/>
  <c r="S176" i="9" a="1"/>
  <c r="S176" i="9"/>
  <c r="T176" i="9" a="1"/>
  <c r="T176" i="9"/>
  <c r="U176" i="9" a="1"/>
  <c r="U176" i="9"/>
  <c r="V176" i="9" a="1"/>
  <c r="V176" i="9"/>
  <c r="P176" i="9" a="1"/>
  <c r="P176" i="9"/>
  <c r="O176" i="9"/>
  <c r="N176" i="9" a="1"/>
  <c r="N176" i="9"/>
  <c r="B1431" i="11"/>
  <c r="D1431" i="11"/>
  <c r="F1431" i="11"/>
  <c r="A1432" i="11"/>
  <c r="E1431" i="11"/>
  <c r="G1431" i="11"/>
  <c r="C1431" i="11"/>
  <c r="Q181" i="11"/>
  <c r="K181" i="11" a="1"/>
  <c r="K181" i="11"/>
  <c r="L181" i="11"/>
  <c r="O181" i="11"/>
  <c r="R181" i="11"/>
  <c r="J181" i="11"/>
  <c r="P181" i="11"/>
  <c r="S181" i="11"/>
  <c r="M181" i="11" a="1"/>
  <c r="M181" i="11"/>
  <c r="Q177" i="9" a="1"/>
  <c r="Q177" i="9"/>
  <c r="R177" i="9" a="1"/>
  <c r="R177" i="9"/>
  <c r="S177" i="9" a="1"/>
  <c r="S177" i="9"/>
  <c r="T177" i="9" a="1"/>
  <c r="T177" i="9"/>
  <c r="U177" i="9" a="1"/>
  <c r="U177" i="9"/>
  <c r="V177" i="9" a="1"/>
  <c r="V177" i="9"/>
  <c r="P177" i="9" a="1"/>
  <c r="P177" i="9"/>
  <c r="N177" i="9" a="1"/>
  <c r="N177" i="9"/>
  <c r="O177" i="9"/>
  <c r="C1432" i="11"/>
  <c r="E1432" i="11"/>
  <c r="G1432" i="11"/>
  <c r="B1432" i="11"/>
  <c r="F1432" i="11"/>
  <c r="A1433" i="11"/>
  <c r="D1432" i="11"/>
  <c r="O182" i="11"/>
  <c r="R182" i="11"/>
  <c r="P182" i="11"/>
  <c r="S182" i="11"/>
  <c r="M182" i="11" a="1"/>
  <c r="M182" i="11"/>
  <c r="Q182" i="11"/>
  <c r="K182" i="11" a="1"/>
  <c r="K182" i="11"/>
  <c r="L182" i="11"/>
  <c r="J182" i="11"/>
  <c r="Q178" i="9" a="1"/>
  <c r="Q178" i="9"/>
  <c r="R178" i="9" a="1"/>
  <c r="R178" i="9"/>
  <c r="S178" i="9" a="1"/>
  <c r="S178" i="9"/>
  <c r="T178" i="9" a="1"/>
  <c r="T178" i="9"/>
  <c r="U178" i="9" a="1"/>
  <c r="U178" i="9"/>
  <c r="V178" i="9" a="1"/>
  <c r="V178" i="9"/>
  <c r="P178" i="9" a="1"/>
  <c r="P178" i="9"/>
  <c r="O178" i="9"/>
  <c r="N178" i="9" a="1"/>
  <c r="N178" i="9"/>
  <c r="B1433" i="11"/>
  <c r="D1433" i="11"/>
  <c r="F1433" i="11"/>
  <c r="A1434" i="11"/>
  <c r="C1433" i="11"/>
  <c r="G1433" i="11"/>
  <c r="E1433" i="11"/>
  <c r="Q183" i="11"/>
  <c r="L183" i="11"/>
  <c r="J183" i="11"/>
  <c r="O183" i="11"/>
  <c r="R183" i="11"/>
  <c r="K183" i="11" a="1"/>
  <c r="K183" i="11"/>
  <c r="P183" i="11"/>
  <c r="S183" i="11"/>
  <c r="M183" i="11" a="1"/>
  <c r="M183" i="11"/>
  <c r="Q179" i="9" a="1"/>
  <c r="Q179" i="9"/>
  <c r="R179" i="9" a="1"/>
  <c r="R179" i="9"/>
  <c r="S179" i="9" a="1"/>
  <c r="S179" i="9"/>
  <c r="T179" i="9" a="1"/>
  <c r="T179" i="9"/>
  <c r="U179" i="9" a="1"/>
  <c r="U179" i="9"/>
  <c r="V179" i="9" a="1"/>
  <c r="V179" i="9"/>
  <c r="P179" i="9" a="1"/>
  <c r="P179" i="9"/>
  <c r="N179" i="9" a="1"/>
  <c r="N179" i="9"/>
  <c r="O179" i="9"/>
  <c r="C1434" i="11"/>
  <c r="E1434" i="11"/>
  <c r="G1434" i="11"/>
  <c r="D1434" i="11"/>
  <c r="A1435" i="11"/>
  <c r="B1434" i="11"/>
  <c r="F1434" i="11"/>
  <c r="O184" i="11"/>
  <c r="R184" i="11"/>
  <c r="P184" i="11"/>
  <c r="S184" i="11"/>
  <c r="M184" i="11" a="1"/>
  <c r="M184" i="11"/>
  <c r="K184" i="11" a="1"/>
  <c r="K184" i="11"/>
  <c r="J184" i="11"/>
  <c r="Q184" i="11"/>
  <c r="L184" i="11"/>
  <c r="Q180" i="9" a="1"/>
  <c r="Q180" i="9"/>
  <c r="R180" i="9" a="1"/>
  <c r="R180" i="9"/>
  <c r="S180" i="9" a="1"/>
  <c r="S180" i="9"/>
  <c r="T180" i="9" a="1"/>
  <c r="T180" i="9"/>
  <c r="U180" i="9" a="1"/>
  <c r="U180" i="9"/>
  <c r="V180" i="9" a="1"/>
  <c r="V180" i="9"/>
  <c r="P180" i="9" a="1"/>
  <c r="P180" i="9"/>
  <c r="O180" i="9"/>
  <c r="N180" i="9" a="1"/>
  <c r="N180" i="9"/>
  <c r="B1435" i="11"/>
  <c r="D1435" i="11"/>
  <c r="F1435" i="11"/>
  <c r="A1436" i="11"/>
  <c r="E1435" i="11"/>
  <c r="C1435" i="11"/>
  <c r="G1435" i="11"/>
  <c r="Q185" i="11"/>
  <c r="K185" i="11" a="1"/>
  <c r="K185" i="11"/>
  <c r="L185" i="11"/>
  <c r="O185" i="11"/>
  <c r="R185" i="11"/>
  <c r="J185" i="11"/>
  <c r="P185" i="11"/>
  <c r="S185" i="11"/>
  <c r="M185" i="11" a="1"/>
  <c r="M185" i="11"/>
  <c r="Q181" i="9" a="1"/>
  <c r="Q181" i="9"/>
  <c r="R181" i="9" a="1"/>
  <c r="R181" i="9"/>
  <c r="S181" i="9" a="1"/>
  <c r="S181" i="9"/>
  <c r="T181" i="9" a="1"/>
  <c r="T181" i="9"/>
  <c r="U181" i="9" a="1"/>
  <c r="U181" i="9"/>
  <c r="V181" i="9" a="1"/>
  <c r="V181" i="9"/>
  <c r="P181" i="9" a="1"/>
  <c r="P181" i="9"/>
  <c r="N181" i="9" a="1"/>
  <c r="N181" i="9"/>
  <c r="O181" i="9"/>
  <c r="C1436" i="11"/>
  <c r="E1436" i="11"/>
  <c r="G1436" i="11"/>
  <c r="B1436" i="11"/>
  <c r="F1436" i="11"/>
  <c r="D1436" i="11"/>
  <c r="A1437" i="11"/>
  <c r="O186" i="11"/>
  <c r="R186" i="11"/>
  <c r="P186" i="11"/>
  <c r="S186" i="11"/>
  <c r="M186" i="11" a="1"/>
  <c r="M186" i="11"/>
  <c r="J186" i="11"/>
  <c r="Q186" i="11"/>
  <c r="K186" i="11" a="1"/>
  <c r="K186" i="11"/>
  <c r="L186" i="11"/>
  <c r="Q182" i="9" a="1"/>
  <c r="Q182" i="9"/>
  <c r="R182" i="9" a="1"/>
  <c r="R182" i="9"/>
  <c r="S182" i="9" a="1"/>
  <c r="S182" i="9"/>
  <c r="T182" i="9" a="1"/>
  <c r="T182" i="9"/>
  <c r="U182" i="9" a="1"/>
  <c r="U182" i="9"/>
  <c r="V182" i="9" a="1"/>
  <c r="V182" i="9"/>
  <c r="P182" i="9" a="1"/>
  <c r="P182" i="9"/>
  <c r="O182" i="9"/>
  <c r="N182" i="9" a="1"/>
  <c r="N182" i="9"/>
  <c r="B1437" i="11"/>
  <c r="D1437" i="11"/>
  <c r="F1437" i="11"/>
  <c r="A1438" i="11"/>
  <c r="C1437" i="11"/>
  <c r="G1437" i="11"/>
  <c r="E1437" i="11"/>
  <c r="Q187" i="11"/>
  <c r="K187" i="11" a="1"/>
  <c r="K187" i="11"/>
  <c r="L187" i="11"/>
  <c r="O187" i="11"/>
  <c r="R187" i="11"/>
  <c r="M187" i="11" a="1"/>
  <c r="M187" i="11"/>
  <c r="P187" i="11"/>
  <c r="S187" i="11"/>
  <c r="J187" i="11"/>
  <c r="Q183" i="9" a="1"/>
  <c r="Q183" i="9"/>
  <c r="R183" i="9" a="1"/>
  <c r="R183" i="9"/>
  <c r="S183" i="9" a="1"/>
  <c r="S183" i="9"/>
  <c r="T183" i="9" a="1"/>
  <c r="T183" i="9"/>
  <c r="U183" i="9" a="1"/>
  <c r="U183" i="9"/>
  <c r="V183" i="9" a="1"/>
  <c r="V183" i="9"/>
  <c r="P183" i="9" a="1"/>
  <c r="P183" i="9"/>
  <c r="N183" i="9" a="1"/>
  <c r="N183" i="9"/>
  <c r="O183" i="9"/>
  <c r="C1438" i="11"/>
  <c r="E1438" i="11"/>
  <c r="G1438" i="11"/>
  <c r="D1438" i="11"/>
  <c r="A1439" i="11"/>
  <c r="F1438" i="11"/>
  <c r="B1438" i="11"/>
  <c r="O188" i="11"/>
  <c r="R188" i="11"/>
  <c r="P188" i="11"/>
  <c r="S188" i="11"/>
  <c r="M188" i="11" a="1"/>
  <c r="M188" i="11"/>
  <c r="L188" i="11"/>
  <c r="J188" i="11"/>
  <c r="Q188" i="11"/>
  <c r="K188" i="11" a="1"/>
  <c r="K188" i="11"/>
  <c r="Q184" i="9" a="1"/>
  <c r="Q184" i="9"/>
  <c r="R184" i="9" a="1"/>
  <c r="R184" i="9"/>
  <c r="S184" i="9" a="1"/>
  <c r="S184" i="9"/>
  <c r="T184" i="9" a="1"/>
  <c r="T184" i="9"/>
  <c r="U184" i="9" a="1"/>
  <c r="U184" i="9"/>
  <c r="V184" i="9" a="1"/>
  <c r="V184" i="9"/>
  <c r="P184" i="9" a="1"/>
  <c r="P184" i="9"/>
  <c r="O184" i="9"/>
  <c r="N184" i="9" a="1"/>
  <c r="N184" i="9"/>
  <c r="B1439" i="11"/>
  <c r="D1439" i="11"/>
  <c r="F1439" i="11"/>
  <c r="A1440" i="11"/>
  <c r="E1439" i="11"/>
  <c r="G1439" i="11"/>
  <c r="C1439" i="11"/>
  <c r="Q189" i="11"/>
  <c r="K189" i="11" a="1"/>
  <c r="K189" i="11"/>
  <c r="L189" i="11"/>
  <c r="J189" i="11"/>
  <c r="P189" i="11"/>
  <c r="S189" i="11"/>
  <c r="O189" i="11"/>
  <c r="R189" i="11"/>
  <c r="M189" i="11" a="1"/>
  <c r="M189" i="11"/>
  <c r="Q185" i="9" a="1"/>
  <c r="Q185" i="9"/>
  <c r="R185" i="9" a="1"/>
  <c r="R185" i="9"/>
  <c r="S185" i="9" a="1"/>
  <c r="S185" i="9"/>
  <c r="T185" i="9" a="1"/>
  <c r="T185" i="9"/>
  <c r="U185" i="9" a="1"/>
  <c r="U185" i="9"/>
  <c r="V185" i="9" a="1"/>
  <c r="V185" i="9"/>
  <c r="P185" i="9" a="1"/>
  <c r="P185" i="9"/>
  <c r="N185" i="9" a="1"/>
  <c r="N185" i="9"/>
  <c r="O185" i="9"/>
  <c r="C1440" i="11"/>
  <c r="E1440" i="11"/>
  <c r="G1440" i="11"/>
  <c r="B1440" i="11"/>
  <c r="F1440" i="11"/>
  <c r="A1441" i="11"/>
  <c r="D1440" i="11"/>
  <c r="O190" i="11"/>
  <c r="R190" i="11"/>
  <c r="P190" i="11"/>
  <c r="S190" i="11"/>
  <c r="M190" i="11" a="1"/>
  <c r="M190" i="11"/>
  <c r="J190" i="11"/>
  <c r="Q190" i="11"/>
  <c r="K190" i="11" a="1"/>
  <c r="K190" i="11"/>
  <c r="L190" i="11"/>
  <c r="Q186" i="9" a="1"/>
  <c r="Q186" i="9"/>
  <c r="R186" i="9" a="1"/>
  <c r="R186" i="9"/>
  <c r="S186" i="9" a="1"/>
  <c r="S186" i="9"/>
  <c r="T186" i="9" a="1"/>
  <c r="T186" i="9"/>
  <c r="U186" i="9" a="1"/>
  <c r="U186" i="9"/>
  <c r="V186" i="9" a="1"/>
  <c r="V186" i="9"/>
  <c r="P186" i="9" a="1"/>
  <c r="P186" i="9"/>
  <c r="O186" i="9"/>
  <c r="N186" i="9" a="1"/>
  <c r="N186" i="9"/>
  <c r="B1441" i="11"/>
  <c r="D1441" i="11"/>
  <c r="F1441" i="11"/>
  <c r="A1442" i="11"/>
  <c r="C1441" i="11"/>
  <c r="G1441" i="11"/>
  <c r="E1441" i="11"/>
  <c r="Q191" i="11"/>
  <c r="L191" i="11"/>
  <c r="P191" i="11"/>
  <c r="S191" i="11"/>
  <c r="K191" i="11" a="1"/>
  <c r="K191" i="11"/>
  <c r="O191" i="11"/>
  <c r="R191" i="11"/>
  <c r="M191" i="11" a="1"/>
  <c r="M191" i="11"/>
  <c r="J191" i="11"/>
  <c r="Q187" i="9" a="1"/>
  <c r="Q187" i="9"/>
  <c r="R187" i="9" a="1"/>
  <c r="R187" i="9"/>
  <c r="S187" i="9" a="1"/>
  <c r="S187" i="9"/>
  <c r="T187" i="9" a="1"/>
  <c r="T187" i="9"/>
  <c r="U187" i="9" a="1"/>
  <c r="U187" i="9"/>
  <c r="V187" i="9" a="1"/>
  <c r="V187" i="9"/>
  <c r="P187" i="9" a="1"/>
  <c r="P187" i="9"/>
  <c r="N187" i="9" a="1"/>
  <c r="N187" i="9"/>
  <c r="O187" i="9"/>
  <c r="C1442" i="11"/>
  <c r="E1442" i="11"/>
  <c r="G1442" i="11"/>
  <c r="D1442" i="11"/>
  <c r="A1443" i="11"/>
  <c r="B1442" i="11"/>
  <c r="F1442" i="11"/>
  <c r="O192" i="11"/>
  <c r="R192" i="11"/>
  <c r="P192" i="11"/>
  <c r="S192" i="11"/>
  <c r="M192" i="11" a="1"/>
  <c r="M192" i="11"/>
  <c r="K192" i="11" a="1"/>
  <c r="K192" i="11"/>
  <c r="J192" i="11"/>
  <c r="Q192" i="11"/>
  <c r="L192" i="11"/>
  <c r="Q188" i="9" a="1"/>
  <c r="Q188" i="9"/>
  <c r="R188" i="9" a="1"/>
  <c r="R188" i="9"/>
  <c r="S188" i="9" a="1"/>
  <c r="S188" i="9"/>
  <c r="T188" i="9" a="1"/>
  <c r="T188" i="9"/>
  <c r="U188" i="9" a="1"/>
  <c r="U188" i="9"/>
  <c r="V188" i="9" a="1"/>
  <c r="V188" i="9"/>
  <c r="P188" i="9" a="1"/>
  <c r="P188" i="9"/>
  <c r="O188" i="9"/>
  <c r="N188" i="9" a="1"/>
  <c r="N188" i="9"/>
  <c r="B1443" i="11"/>
  <c r="D1443" i="11"/>
  <c r="F1443" i="11"/>
  <c r="A1444" i="11"/>
  <c r="E1443" i="11"/>
  <c r="C1443" i="11"/>
  <c r="G1443" i="11"/>
  <c r="Q193" i="11"/>
  <c r="K193" i="11" a="1"/>
  <c r="K193" i="11"/>
  <c r="L193" i="11"/>
  <c r="P193" i="11"/>
  <c r="S193" i="11"/>
  <c r="O193" i="11"/>
  <c r="R193" i="11"/>
  <c r="M193" i="11" a="1"/>
  <c r="M193" i="11"/>
  <c r="J193" i="11"/>
  <c r="Q189" i="9" a="1"/>
  <c r="Q189" i="9"/>
  <c r="R189" i="9" a="1"/>
  <c r="R189" i="9"/>
  <c r="S189" i="9" a="1"/>
  <c r="S189" i="9"/>
  <c r="T189" i="9" a="1"/>
  <c r="T189" i="9"/>
  <c r="U189" i="9" a="1"/>
  <c r="U189" i="9"/>
  <c r="V189" i="9" a="1"/>
  <c r="V189" i="9"/>
  <c r="P189" i="9" a="1"/>
  <c r="P189" i="9"/>
  <c r="N189" i="9" a="1"/>
  <c r="N189" i="9"/>
  <c r="O189" i="9"/>
  <c r="C1444" i="11"/>
  <c r="E1444" i="11"/>
  <c r="G1444" i="11"/>
  <c r="B1444" i="11"/>
  <c r="F1444" i="11"/>
  <c r="D1444" i="11"/>
  <c r="A1445" i="11"/>
  <c r="O194" i="11"/>
  <c r="R194" i="11"/>
  <c r="P194" i="11"/>
  <c r="S194" i="11"/>
  <c r="M194" i="11" a="1"/>
  <c r="M194" i="11"/>
  <c r="J194" i="11"/>
  <c r="Q194" i="11"/>
  <c r="K194" i="11" a="1"/>
  <c r="K194" i="11"/>
  <c r="L194" i="11"/>
  <c r="Q190" i="9" a="1"/>
  <c r="Q190" i="9"/>
  <c r="R190" i="9" a="1"/>
  <c r="R190" i="9"/>
  <c r="S190" i="9" a="1"/>
  <c r="S190" i="9"/>
  <c r="T190" i="9" a="1"/>
  <c r="T190" i="9"/>
  <c r="U190" i="9" a="1"/>
  <c r="U190" i="9"/>
  <c r="V190" i="9" a="1"/>
  <c r="V190" i="9"/>
  <c r="P190" i="9" a="1"/>
  <c r="P190" i="9"/>
  <c r="O190" i="9"/>
  <c r="N190" i="9" a="1"/>
  <c r="N190" i="9"/>
  <c r="B1445" i="11"/>
  <c r="D1445" i="11"/>
  <c r="F1445" i="11"/>
  <c r="A1446" i="11"/>
  <c r="C1445" i="11"/>
  <c r="G1445" i="11"/>
  <c r="E1445" i="11"/>
  <c r="Q195" i="11"/>
  <c r="K195" i="11" a="1"/>
  <c r="K195" i="11"/>
  <c r="L195" i="11"/>
  <c r="O195" i="11"/>
  <c r="R195" i="11"/>
  <c r="M195" i="11" a="1"/>
  <c r="M195" i="11"/>
  <c r="J195" i="11"/>
  <c r="P195" i="11"/>
  <c r="S195" i="11"/>
  <c r="Q191" i="9" a="1"/>
  <c r="Q191" i="9"/>
  <c r="R191" i="9" a="1"/>
  <c r="R191" i="9"/>
  <c r="S191" i="9" a="1"/>
  <c r="S191" i="9"/>
  <c r="T191" i="9" a="1"/>
  <c r="T191" i="9"/>
  <c r="U191" i="9" a="1"/>
  <c r="U191" i="9"/>
  <c r="V191" i="9" a="1"/>
  <c r="V191" i="9"/>
  <c r="P191" i="9" a="1"/>
  <c r="P191" i="9"/>
  <c r="N191" i="9" a="1"/>
  <c r="N191" i="9"/>
  <c r="O191" i="9"/>
  <c r="C1446" i="11"/>
  <c r="E1446" i="11"/>
  <c r="G1446" i="11"/>
  <c r="D1446" i="11"/>
  <c r="A1447" i="11"/>
  <c r="F1446" i="11"/>
  <c r="B1446" i="11"/>
  <c r="O196" i="11"/>
  <c r="R196" i="11"/>
  <c r="P196" i="11"/>
  <c r="S196" i="11"/>
  <c r="M196" i="11" a="1"/>
  <c r="M196" i="11"/>
  <c r="J196" i="11"/>
  <c r="L196" i="11"/>
  <c r="Q196" i="11"/>
  <c r="K196" i="11" a="1"/>
  <c r="K196" i="11"/>
  <c r="Q192" i="9" a="1"/>
  <c r="Q192" i="9"/>
  <c r="R192" i="9" a="1"/>
  <c r="R192" i="9"/>
  <c r="S192" i="9" a="1"/>
  <c r="S192" i="9"/>
  <c r="T192" i="9" a="1"/>
  <c r="T192" i="9"/>
  <c r="U192" i="9" a="1"/>
  <c r="U192" i="9"/>
  <c r="V192" i="9" a="1"/>
  <c r="V192" i="9"/>
  <c r="P192" i="9" a="1"/>
  <c r="P192" i="9"/>
  <c r="O192" i="9"/>
  <c r="N192" i="9" a="1"/>
  <c r="N192" i="9"/>
  <c r="B1447" i="11"/>
  <c r="D1447" i="11"/>
  <c r="F1447" i="11"/>
  <c r="A1448" i="11"/>
  <c r="E1447" i="11"/>
  <c r="G1447" i="11"/>
  <c r="C1447" i="11"/>
  <c r="Q197" i="11"/>
  <c r="K197" i="11" a="1"/>
  <c r="K197" i="11"/>
  <c r="L197" i="11"/>
  <c r="O197" i="11"/>
  <c r="R197" i="11"/>
  <c r="P197" i="11"/>
  <c r="S197" i="11"/>
  <c r="M197" i="11" a="1"/>
  <c r="M197" i="11"/>
  <c r="J197" i="11"/>
  <c r="Q193" i="9" a="1"/>
  <c r="Q193" i="9"/>
  <c r="R193" i="9" a="1"/>
  <c r="R193" i="9"/>
  <c r="S193" i="9" a="1"/>
  <c r="S193" i="9"/>
  <c r="T193" i="9" a="1"/>
  <c r="T193" i="9"/>
  <c r="U193" i="9" a="1"/>
  <c r="U193" i="9"/>
  <c r="V193" i="9" a="1"/>
  <c r="V193" i="9"/>
  <c r="P193" i="9" a="1"/>
  <c r="P193" i="9"/>
  <c r="N193" i="9" a="1"/>
  <c r="N193" i="9"/>
  <c r="O193" i="9"/>
  <c r="C1448" i="11"/>
  <c r="E1448" i="11"/>
  <c r="G1448" i="11"/>
  <c r="B1448" i="11"/>
  <c r="F1448" i="11"/>
  <c r="A1449" i="11"/>
  <c r="D1448" i="11"/>
  <c r="P198" i="11"/>
  <c r="S198" i="11"/>
  <c r="M198" i="11" a="1"/>
  <c r="M198" i="11"/>
  <c r="J198" i="11"/>
  <c r="O198" i="11"/>
  <c r="R198" i="11"/>
  <c r="K198" i="11" a="1"/>
  <c r="K198" i="11"/>
  <c r="Q198" i="11"/>
  <c r="L198" i="11"/>
  <c r="Q194" i="9" a="1"/>
  <c r="Q194" i="9"/>
  <c r="R194" i="9" a="1"/>
  <c r="R194" i="9"/>
  <c r="S194" i="9" a="1"/>
  <c r="S194" i="9"/>
  <c r="T194" i="9" a="1"/>
  <c r="T194" i="9"/>
  <c r="U194" i="9" a="1"/>
  <c r="U194" i="9"/>
  <c r="V194" i="9" a="1"/>
  <c r="V194" i="9"/>
  <c r="P194" i="9" a="1"/>
  <c r="P194" i="9"/>
  <c r="O194" i="9"/>
  <c r="N194" i="9" a="1"/>
  <c r="N194" i="9"/>
  <c r="B1449" i="11"/>
  <c r="D1449" i="11"/>
  <c r="F1449" i="11"/>
  <c r="A1450" i="11"/>
  <c r="C1449" i="11"/>
  <c r="G1449" i="11"/>
  <c r="E1449" i="11"/>
  <c r="Q199" i="11"/>
  <c r="L199" i="11"/>
  <c r="O199" i="11"/>
  <c r="R199" i="11"/>
  <c r="K199" i="11" a="1"/>
  <c r="K199" i="11"/>
  <c r="J199" i="11"/>
  <c r="P199" i="11"/>
  <c r="S199" i="11"/>
  <c r="M199" i="11" a="1"/>
  <c r="M199" i="11"/>
  <c r="Q195" i="9" a="1"/>
  <c r="Q195" i="9"/>
  <c r="R195" i="9" a="1"/>
  <c r="R195" i="9"/>
  <c r="S195" i="9" a="1"/>
  <c r="S195" i="9"/>
  <c r="T195" i="9" a="1"/>
  <c r="T195" i="9"/>
  <c r="U195" i="9" a="1"/>
  <c r="U195" i="9"/>
  <c r="V195" i="9" a="1"/>
  <c r="V195" i="9"/>
  <c r="P195" i="9" a="1"/>
  <c r="P195" i="9"/>
  <c r="N195" i="9" a="1"/>
  <c r="N195" i="9"/>
  <c r="O195" i="9"/>
  <c r="C1450" i="11"/>
  <c r="E1450" i="11"/>
  <c r="G1450" i="11"/>
  <c r="D1450" i="11"/>
  <c r="A1451" i="11"/>
  <c r="B1450" i="11"/>
  <c r="F1450" i="11"/>
  <c r="O200" i="11"/>
  <c r="R200" i="11"/>
  <c r="P200" i="11"/>
  <c r="S200" i="11"/>
  <c r="M200" i="11" a="1"/>
  <c r="M200" i="11"/>
  <c r="K200" i="11" a="1"/>
  <c r="K200" i="11"/>
  <c r="J200" i="11"/>
  <c r="Q200" i="11"/>
  <c r="L200" i="11"/>
  <c r="Q196" i="9" a="1"/>
  <c r="Q196" i="9"/>
  <c r="R196" i="9" a="1"/>
  <c r="R196" i="9"/>
  <c r="S196" i="9" a="1"/>
  <c r="S196" i="9"/>
  <c r="T196" i="9" a="1"/>
  <c r="T196" i="9"/>
  <c r="U196" i="9" a="1"/>
  <c r="U196" i="9"/>
  <c r="V196" i="9" a="1"/>
  <c r="V196" i="9"/>
  <c r="P196" i="9" a="1"/>
  <c r="P196" i="9"/>
  <c r="O196" i="9"/>
  <c r="N196" i="9" a="1"/>
  <c r="N196" i="9"/>
  <c r="B1451" i="11"/>
  <c r="D1451" i="11"/>
  <c r="F1451" i="11"/>
  <c r="A1452" i="11"/>
  <c r="E1451" i="11"/>
  <c r="C1451" i="11"/>
  <c r="G1451" i="11"/>
  <c r="Q201" i="11"/>
  <c r="K201" i="11" a="1"/>
  <c r="K201" i="11"/>
  <c r="L201" i="11"/>
  <c r="O201" i="11"/>
  <c r="R201" i="11"/>
  <c r="P201" i="11"/>
  <c r="S201" i="11"/>
  <c r="M201" i="11" a="1"/>
  <c r="M201" i="11"/>
  <c r="J201" i="11"/>
  <c r="Q197" i="9" a="1"/>
  <c r="Q197" i="9"/>
  <c r="R197" i="9" a="1"/>
  <c r="R197" i="9"/>
  <c r="S197" i="9" a="1"/>
  <c r="S197" i="9"/>
  <c r="T197" i="9" a="1"/>
  <c r="T197" i="9"/>
  <c r="U197" i="9" a="1"/>
  <c r="U197" i="9"/>
  <c r="V197" i="9" a="1"/>
  <c r="V197" i="9"/>
  <c r="P197" i="9" a="1"/>
  <c r="P197" i="9"/>
  <c r="N197" i="9" a="1"/>
  <c r="N197" i="9"/>
  <c r="O197" i="9"/>
  <c r="C1452" i="11"/>
  <c r="E1452" i="11"/>
  <c r="G1452" i="11"/>
  <c r="B1452" i="11"/>
  <c r="F1452" i="11"/>
  <c r="D1452" i="11"/>
  <c r="A1453" i="11"/>
  <c r="O202" i="11"/>
  <c r="R202" i="11"/>
  <c r="P202" i="11"/>
  <c r="S202" i="11"/>
  <c r="M202" i="11" a="1"/>
  <c r="M202" i="11"/>
  <c r="J202" i="11"/>
  <c r="Q202" i="11"/>
  <c r="K202" i="11" a="1"/>
  <c r="K202" i="11"/>
  <c r="L202" i="11"/>
  <c r="Q198" i="9" a="1"/>
  <c r="Q198" i="9"/>
  <c r="R198" i="9" a="1"/>
  <c r="R198" i="9"/>
  <c r="S198" i="9" a="1"/>
  <c r="S198" i="9"/>
  <c r="T198" i="9" a="1"/>
  <c r="T198" i="9"/>
  <c r="U198" i="9" a="1"/>
  <c r="U198" i="9"/>
  <c r="V198" i="9" a="1"/>
  <c r="V198" i="9"/>
  <c r="P198" i="9" a="1"/>
  <c r="P198" i="9"/>
  <c r="O198" i="9"/>
  <c r="N198" i="9" a="1"/>
  <c r="N198" i="9"/>
  <c r="B1453" i="11"/>
  <c r="D1453" i="11"/>
  <c r="F1453" i="11"/>
  <c r="A1454" i="11"/>
  <c r="C1453" i="11"/>
  <c r="G1453" i="11"/>
  <c r="E1453" i="11"/>
  <c r="Q203" i="11"/>
  <c r="K203" i="11" a="1"/>
  <c r="K203" i="11"/>
  <c r="L203" i="11"/>
  <c r="O203" i="11"/>
  <c r="R203" i="11"/>
  <c r="M203" i="11" a="1"/>
  <c r="M203" i="11"/>
  <c r="J203" i="11"/>
  <c r="P203" i="11"/>
  <c r="S203" i="11"/>
  <c r="Q199" i="9" a="1"/>
  <c r="Q199" i="9"/>
  <c r="R199" i="9" a="1"/>
  <c r="R199" i="9"/>
  <c r="S199" i="9" a="1"/>
  <c r="S199" i="9"/>
  <c r="T199" i="9" a="1"/>
  <c r="T199" i="9"/>
  <c r="U199" i="9" a="1"/>
  <c r="U199" i="9"/>
  <c r="V199" i="9" a="1"/>
  <c r="V199" i="9"/>
  <c r="P199" i="9" a="1"/>
  <c r="P199" i="9"/>
  <c r="N199" i="9" a="1"/>
  <c r="N199" i="9"/>
  <c r="O199" i="9"/>
  <c r="C1454" i="11"/>
  <c r="E1454" i="11"/>
  <c r="G1454" i="11"/>
  <c r="D1454" i="11"/>
  <c r="A1455" i="11"/>
  <c r="F1454" i="11"/>
  <c r="B1454" i="11"/>
  <c r="O204" i="11"/>
  <c r="R204" i="11"/>
  <c r="P204" i="11"/>
  <c r="S204" i="11"/>
  <c r="M204" i="11" a="1"/>
  <c r="M204" i="11"/>
  <c r="J204" i="11"/>
  <c r="L204" i="11"/>
  <c r="Q204" i="11"/>
  <c r="K204" i="11" a="1"/>
  <c r="K204" i="11"/>
  <c r="Q200" i="9" a="1"/>
  <c r="Q200" i="9"/>
  <c r="R200" i="9" a="1"/>
  <c r="R200" i="9"/>
  <c r="S200" i="9" a="1"/>
  <c r="S200" i="9"/>
  <c r="T200" i="9" a="1"/>
  <c r="T200" i="9"/>
  <c r="U200" i="9" a="1"/>
  <c r="U200" i="9"/>
  <c r="V200" i="9" a="1"/>
  <c r="V200" i="9"/>
  <c r="P200" i="9" a="1"/>
  <c r="P200" i="9"/>
  <c r="O200" i="9"/>
  <c r="N200" i="9" a="1"/>
  <c r="N200" i="9"/>
  <c r="B1455" i="11"/>
  <c r="D1455" i="11"/>
  <c r="F1455" i="11"/>
  <c r="A1456" i="11"/>
  <c r="E1455" i="11"/>
  <c r="G1455" i="11"/>
  <c r="C1455" i="11"/>
  <c r="Q205" i="11"/>
  <c r="K205" i="11" a="1"/>
  <c r="K205" i="11"/>
  <c r="L205" i="11"/>
  <c r="P205" i="11"/>
  <c r="S205" i="11"/>
  <c r="O205" i="11"/>
  <c r="R205" i="11"/>
  <c r="M205" i="11" a="1"/>
  <c r="M205" i="11"/>
  <c r="J205" i="11"/>
  <c r="Q201" i="9" a="1"/>
  <c r="Q201" i="9"/>
  <c r="R201" i="9" a="1"/>
  <c r="R201" i="9"/>
  <c r="S201" i="9" a="1"/>
  <c r="S201" i="9"/>
  <c r="T201" i="9" a="1"/>
  <c r="T201" i="9"/>
  <c r="U201" i="9" a="1"/>
  <c r="U201" i="9"/>
  <c r="V201" i="9" a="1"/>
  <c r="V201" i="9"/>
  <c r="P201" i="9" a="1"/>
  <c r="P201" i="9"/>
  <c r="N201" i="9" a="1"/>
  <c r="N201" i="9"/>
  <c r="O201" i="9"/>
  <c r="C1456" i="11"/>
  <c r="E1456" i="11"/>
  <c r="G1456" i="11"/>
  <c r="B1456" i="11"/>
  <c r="F1456" i="11"/>
  <c r="A1457" i="11"/>
  <c r="D1456" i="11"/>
  <c r="O206" i="11"/>
  <c r="R206" i="11"/>
  <c r="P206" i="11"/>
  <c r="S206" i="11"/>
  <c r="Q206" i="11"/>
  <c r="K206" i="11" a="1"/>
  <c r="K206" i="11"/>
  <c r="L206" i="11"/>
  <c r="M206" i="11" a="1"/>
  <c r="M206" i="11"/>
  <c r="J206" i="11"/>
  <c r="Q202" i="9" a="1"/>
  <c r="Q202" i="9"/>
  <c r="R202" i="9" a="1"/>
  <c r="R202" i="9"/>
  <c r="S202" i="9" a="1"/>
  <c r="S202" i="9"/>
  <c r="T202" i="9" a="1"/>
  <c r="T202" i="9"/>
  <c r="U202" i="9" a="1"/>
  <c r="U202" i="9"/>
  <c r="V202" i="9" a="1"/>
  <c r="V202" i="9"/>
  <c r="P202" i="9" a="1"/>
  <c r="P202" i="9"/>
  <c r="O202" i="9"/>
  <c r="N202" i="9" a="1"/>
  <c r="N202" i="9"/>
  <c r="B1457" i="11"/>
  <c r="D1457" i="11"/>
  <c r="F1457" i="11"/>
  <c r="A1458" i="11"/>
  <c r="C1457" i="11"/>
  <c r="G1457" i="11"/>
  <c r="E1457" i="11"/>
  <c r="Q207" i="11"/>
  <c r="M207" i="11" a="1"/>
  <c r="M207" i="11"/>
  <c r="K207" i="11" a="1"/>
  <c r="K207" i="11"/>
  <c r="L207" i="11"/>
  <c r="J207" i="11"/>
  <c r="O207" i="11"/>
  <c r="R207" i="11"/>
  <c r="P207" i="11"/>
  <c r="S207" i="11"/>
  <c r="Q203" i="9" a="1"/>
  <c r="Q203" i="9"/>
  <c r="R203" i="9" a="1"/>
  <c r="R203" i="9"/>
  <c r="S203" i="9" a="1"/>
  <c r="S203" i="9"/>
  <c r="T203" i="9" a="1"/>
  <c r="T203" i="9"/>
  <c r="U203" i="9" a="1"/>
  <c r="U203" i="9"/>
  <c r="V203" i="9" a="1"/>
  <c r="V203" i="9"/>
  <c r="P203" i="9" a="1"/>
  <c r="P203" i="9"/>
  <c r="N203" i="9" a="1"/>
  <c r="N203" i="9"/>
  <c r="O203" i="9"/>
  <c r="C1458" i="11"/>
  <c r="E1458" i="11"/>
  <c r="G1458" i="11"/>
  <c r="D1458" i="11"/>
  <c r="A1459" i="11"/>
  <c r="B1458" i="11"/>
  <c r="F1458" i="11"/>
  <c r="O208" i="11"/>
  <c r="R208" i="11"/>
  <c r="P208" i="11"/>
  <c r="S208" i="11"/>
  <c r="J208" i="11"/>
  <c r="K208" i="11" a="1"/>
  <c r="K208" i="11"/>
  <c r="Q208" i="11"/>
  <c r="M208" i="11" a="1"/>
  <c r="M208" i="11"/>
  <c r="L208" i="11"/>
  <c r="Q204" i="9" a="1"/>
  <c r="Q204" i="9"/>
  <c r="R204" i="9" a="1"/>
  <c r="R204" i="9"/>
  <c r="S204" i="9" a="1"/>
  <c r="S204" i="9"/>
  <c r="T204" i="9" a="1"/>
  <c r="T204" i="9"/>
  <c r="U204" i="9" a="1"/>
  <c r="U204" i="9"/>
  <c r="V204" i="9" a="1"/>
  <c r="V204" i="9"/>
  <c r="P204" i="9" a="1"/>
  <c r="P204" i="9"/>
  <c r="O204" i="9"/>
  <c r="N204" i="9" a="1"/>
  <c r="N204" i="9"/>
  <c r="B1459" i="11"/>
  <c r="D1459" i="11"/>
  <c r="F1459" i="11"/>
  <c r="A1460" i="11"/>
  <c r="E1459" i="11"/>
  <c r="C1459" i="11"/>
  <c r="G1459" i="11"/>
  <c r="Q209" i="11"/>
  <c r="K209" i="11" a="1"/>
  <c r="K209" i="11"/>
  <c r="M209" i="11" a="1"/>
  <c r="M209" i="11"/>
  <c r="L209" i="11"/>
  <c r="O209" i="11"/>
  <c r="R209" i="11"/>
  <c r="J209" i="11"/>
  <c r="P209" i="11"/>
  <c r="S209" i="11"/>
  <c r="Q205" i="9" a="1"/>
  <c r="Q205" i="9"/>
  <c r="R205" i="9" a="1"/>
  <c r="R205" i="9"/>
  <c r="S205" i="9" a="1"/>
  <c r="S205" i="9"/>
  <c r="T205" i="9" a="1"/>
  <c r="T205" i="9"/>
  <c r="U205" i="9" a="1"/>
  <c r="U205" i="9"/>
  <c r="V205" i="9" a="1"/>
  <c r="V205" i="9"/>
  <c r="P205" i="9" a="1"/>
  <c r="P205" i="9"/>
  <c r="N205" i="9" a="1"/>
  <c r="N205" i="9"/>
  <c r="O205" i="9"/>
  <c r="C1460" i="11"/>
  <c r="E1460" i="11"/>
  <c r="G1460" i="11"/>
  <c r="B1460" i="11"/>
  <c r="F1460" i="11"/>
  <c r="D1460" i="11"/>
  <c r="A1461" i="11"/>
  <c r="O210" i="11"/>
  <c r="R210" i="11"/>
  <c r="P210" i="11"/>
  <c r="S210" i="11"/>
  <c r="Q210" i="11"/>
  <c r="K210" i="11" a="1"/>
  <c r="K210" i="11"/>
  <c r="L210" i="11"/>
  <c r="M210" i="11" a="1"/>
  <c r="M210" i="11"/>
  <c r="J210" i="11"/>
  <c r="Q206" i="9" a="1"/>
  <c r="Q206" i="9"/>
  <c r="R206" i="9" a="1"/>
  <c r="R206" i="9"/>
  <c r="S206" i="9" a="1"/>
  <c r="S206" i="9"/>
  <c r="T206" i="9" a="1"/>
  <c r="T206" i="9"/>
  <c r="U206" i="9" a="1"/>
  <c r="U206" i="9"/>
  <c r="V206" i="9" a="1"/>
  <c r="V206" i="9"/>
  <c r="P206" i="9" a="1"/>
  <c r="P206" i="9"/>
  <c r="O206" i="9"/>
  <c r="N206" i="9" a="1"/>
  <c r="N206" i="9"/>
  <c r="B1461" i="11"/>
  <c r="D1461" i="11"/>
  <c r="F1461" i="11"/>
  <c r="A1462" i="11"/>
  <c r="C1461" i="11"/>
  <c r="G1461" i="11"/>
  <c r="E1461" i="11"/>
  <c r="Q211" i="11"/>
  <c r="K211" i="11" a="1"/>
  <c r="K211" i="11"/>
  <c r="L211" i="11"/>
  <c r="J211" i="11"/>
  <c r="O211" i="11"/>
  <c r="R211" i="11"/>
  <c r="M211" i="11" a="1"/>
  <c r="M211" i="11"/>
  <c r="P211" i="11"/>
  <c r="S211" i="11"/>
  <c r="Q207" i="9" a="1"/>
  <c r="Q207" i="9"/>
  <c r="R207" i="9" a="1"/>
  <c r="R207" i="9"/>
  <c r="S207" i="9" a="1"/>
  <c r="S207" i="9"/>
  <c r="T207" i="9" a="1"/>
  <c r="T207" i="9"/>
  <c r="U207" i="9" a="1"/>
  <c r="U207" i="9"/>
  <c r="V207" i="9" a="1"/>
  <c r="V207" i="9"/>
  <c r="P207" i="9" a="1"/>
  <c r="P207" i="9"/>
  <c r="N207" i="9" a="1"/>
  <c r="N207" i="9"/>
  <c r="O207" i="9"/>
  <c r="C1462" i="11"/>
  <c r="E1462" i="11"/>
  <c r="G1462" i="11"/>
  <c r="D1462" i="11"/>
  <c r="A1463" i="11"/>
  <c r="F1462" i="11"/>
  <c r="B1462" i="11"/>
  <c r="O212" i="11"/>
  <c r="R212" i="11"/>
  <c r="P212" i="11"/>
  <c r="S212" i="11"/>
  <c r="J212" i="11"/>
  <c r="M212" i="11" a="1"/>
  <c r="M212" i="11"/>
  <c r="Q212" i="11"/>
  <c r="K212" i="11" a="1"/>
  <c r="K212" i="11"/>
  <c r="L212" i="11"/>
  <c r="Q208" i="9" a="1"/>
  <c r="Q208" i="9"/>
  <c r="R208" i="9" a="1"/>
  <c r="R208" i="9"/>
  <c r="S208" i="9" a="1"/>
  <c r="S208" i="9"/>
  <c r="T208" i="9" a="1"/>
  <c r="T208" i="9"/>
  <c r="U208" i="9" a="1"/>
  <c r="U208" i="9"/>
  <c r="V208" i="9" a="1"/>
  <c r="V208" i="9"/>
  <c r="P208" i="9" a="1"/>
  <c r="P208" i="9"/>
  <c r="O208" i="9"/>
  <c r="N208" i="9" a="1"/>
  <c r="N208" i="9"/>
  <c r="B1463" i="11"/>
  <c r="D1463" i="11"/>
  <c r="F1463" i="11"/>
  <c r="A1464" i="11"/>
  <c r="E1463" i="11"/>
  <c r="G1463" i="11"/>
  <c r="C1463" i="11"/>
  <c r="Q213" i="11"/>
  <c r="K213" i="11" a="1"/>
  <c r="K213" i="11"/>
  <c r="L213" i="11"/>
  <c r="J213" i="11"/>
  <c r="P213" i="11"/>
  <c r="S213" i="11"/>
  <c r="O213" i="11"/>
  <c r="R213" i="11"/>
  <c r="M213" i="11" a="1"/>
  <c r="M213" i="11"/>
  <c r="Q209" i="9" a="1"/>
  <c r="Q209" i="9"/>
  <c r="R209" i="9" a="1"/>
  <c r="R209" i="9"/>
  <c r="S209" i="9" a="1"/>
  <c r="S209" i="9"/>
  <c r="T209" i="9" a="1"/>
  <c r="T209" i="9"/>
  <c r="U209" i="9" a="1"/>
  <c r="U209" i="9"/>
  <c r="V209" i="9" a="1"/>
  <c r="V209" i="9"/>
  <c r="P209" i="9" a="1"/>
  <c r="P209" i="9"/>
  <c r="N209" i="9" a="1"/>
  <c r="N209" i="9"/>
  <c r="O209" i="9"/>
  <c r="C1464" i="11"/>
  <c r="E1464" i="11"/>
  <c r="G1464" i="11"/>
  <c r="B1464" i="11"/>
  <c r="F1464" i="11"/>
  <c r="A1465" i="11"/>
  <c r="D1464" i="11"/>
  <c r="O214" i="11"/>
  <c r="R214" i="11"/>
  <c r="P214" i="11"/>
  <c r="S214" i="11"/>
  <c r="J214" i="11"/>
  <c r="Q214" i="11"/>
  <c r="K214" i="11" a="1"/>
  <c r="K214" i="11"/>
  <c r="L214" i="11"/>
  <c r="M214" i="11" a="1"/>
  <c r="M214" i="11"/>
  <c r="Q210" i="9" a="1"/>
  <c r="Q210" i="9"/>
  <c r="R210" i="9" a="1"/>
  <c r="R210" i="9"/>
  <c r="S210" i="9" a="1"/>
  <c r="S210" i="9"/>
  <c r="T210" i="9" a="1"/>
  <c r="T210" i="9"/>
  <c r="U210" i="9" a="1"/>
  <c r="U210" i="9"/>
  <c r="V210" i="9" a="1"/>
  <c r="V210" i="9"/>
  <c r="P210" i="9" a="1"/>
  <c r="P210" i="9"/>
  <c r="O210" i="9"/>
  <c r="N210" i="9" a="1"/>
  <c r="N210" i="9"/>
  <c r="B1465" i="11"/>
  <c r="D1465" i="11"/>
  <c r="F1465" i="11"/>
  <c r="A1466" i="11"/>
  <c r="C1465" i="11"/>
  <c r="G1465" i="11"/>
  <c r="E1465" i="11"/>
  <c r="Q215" i="11"/>
  <c r="M215" i="11" a="1"/>
  <c r="M215" i="11"/>
  <c r="K215" i="11" a="1"/>
  <c r="K215" i="11"/>
  <c r="L215" i="11"/>
  <c r="J215" i="11"/>
  <c r="P215" i="11"/>
  <c r="S215" i="11"/>
  <c r="O215" i="11"/>
  <c r="R215" i="11"/>
  <c r="Q211" i="9" a="1"/>
  <c r="Q211" i="9"/>
  <c r="R211" i="9" a="1"/>
  <c r="R211" i="9"/>
  <c r="S211" i="9" a="1"/>
  <c r="S211" i="9"/>
  <c r="T211" i="9" a="1"/>
  <c r="T211" i="9"/>
  <c r="U211" i="9" a="1"/>
  <c r="U211" i="9"/>
  <c r="V211" i="9" a="1"/>
  <c r="V211" i="9"/>
  <c r="P211" i="9" a="1"/>
  <c r="P211" i="9"/>
  <c r="N211" i="9" a="1"/>
  <c r="N211" i="9"/>
  <c r="O211" i="9"/>
  <c r="C1466" i="11"/>
  <c r="E1466" i="11"/>
  <c r="G1466" i="11"/>
  <c r="D1466" i="11"/>
  <c r="A1467" i="11"/>
  <c r="B1466" i="11"/>
  <c r="F1466" i="11"/>
  <c r="O216" i="11"/>
  <c r="R216" i="11"/>
  <c r="P216" i="11"/>
  <c r="S216" i="11"/>
  <c r="J216" i="11"/>
  <c r="K216" i="11" a="1"/>
  <c r="K216" i="11"/>
  <c r="Q216" i="11"/>
  <c r="M216" i="11" a="1"/>
  <c r="M216" i="11"/>
  <c r="L216" i="11"/>
  <c r="Q212" i="9" a="1"/>
  <c r="Q212" i="9"/>
  <c r="R212" i="9" a="1"/>
  <c r="R212" i="9"/>
  <c r="S212" i="9" a="1"/>
  <c r="S212" i="9"/>
  <c r="T212" i="9" a="1"/>
  <c r="T212" i="9"/>
  <c r="U212" i="9" a="1"/>
  <c r="U212" i="9"/>
  <c r="V212" i="9" a="1"/>
  <c r="V212" i="9"/>
  <c r="P212" i="9" a="1"/>
  <c r="P212" i="9"/>
  <c r="O212" i="9"/>
  <c r="N212" i="9" a="1"/>
  <c r="N212" i="9"/>
  <c r="B1467" i="11"/>
  <c r="D1467" i="11"/>
  <c r="F1467" i="11"/>
  <c r="A1468" i="11"/>
  <c r="E1467" i="11"/>
  <c r="C1467" i="11"/>
  <c r="G1467" i="11"/>
  <c r="Q217" i="11"/>
  <c r="K217" i="11" a="1"/>
  <c r="K217" i="11"/>
  <c r="M217" i="11" a="1"/>
  <c r="M217" i="11"/>
  <c r="L217" i="11"/>
  <c r="P217" i="11"/>
  <c r="S217" i="11"/>
  <c r="J217" i="11"/>
  <c r="O217" i="11"/>
  <c r="R217" i="11"/>
  <c r="Q213" i="9" a="1"/>
  <c r="Q213" i="9"/>
  <c r="R213" i="9" a="1"/>
  <c r="R213" i="9"/>
  <c r="S213" i="9" a="1"/>
  <c r="S213" i="9"/>
  <c r="T213" i="9" a="1"/>
  <c r="T213" i="9"/>
  <c r="U213" i="9" a="1"/>
  <c r="U213" i="9"/>
  <c r="V213" i="9" a="1"/>
  <c r="V213" i="9"/>
  <c r="P213" i="9" a="1"/>
  <c r="P213" i="9"/>
  <c r="N213" i="9" a="1"/>
  <c r="N213" i="9"/>
  <c r="O213" i="9"/>
  <c r="C1468" i="11"/>
  <c r="E1468" i="11"/>
  <c r="G1468" i="11"/>
  <c r="B1468" i="11"/>
  <c r="F1468" i="11"/>
  <c r="D1468" i="11"/>
  <c r="A1469" i="11"/>
  <c r="O218" i="11"/>
  <c r="R218" i="11"/>
  <c r="P218" i="11"/>
  <c r="S218" i="11"/>
  <c r="K218" i="11" a="1"/>
  <c r="K218" i="11"/>
  <c r="J218" i="11"/>
  <c r="Q218" i="11"/>
  <c r="M218" i="11" a="1"/>
  <c r="M218" i="11"/>
  <c r="L218" i="11"/>
  <c r="Q214" i="9" a="1"/>
  <c r="Q214" i="9"/>
  <c r="R214" i="9" a="1"/>
  <c r="R214" i="9"/>
  <c r="S214" i="9" a="1"/>
  <c r="S214" i="9"/>
  <c r="T214" i="9" a="1"/>
  <c r="T214" i="9"/>
  <c r="U214" i="9" a="1"/>
  <c r="U214" i="9"/>
  <c r="V214" i="9" a="1"/>
  <c r="V214" i="9"/>
  <c r="P214" i="9" a="1"/>
  <c r="P214" i="9"/>
  <c r="O214" i="9"/>
  <c r="N214" i="9" a="1"/>
  <c r="N214" i="9"/>
  <c r="B1469" i="11"/>
  <c r="D1469" i="11"/>
  <c r="F1469" i="11"/>
  <c r="A1470" i="11"/>
  <c r="C1469" i="11"/>
  <c r="G1469" i="11"/>
  <c r="E1469" i="11"/>
  <c r="Q219" i="11"/>
  <c r="L219" i="11"/>
  <c r="P219" i="11"/>
  <c r="S219" i="11"/>
  <c r="O219" i="11"/>
  <c r="R219" i="11"/>
  <c r="M219" i="11" a="1"/>
  <c r="M219" i="11"/>
  <c r="K219" i="11" a="1"/>
  <c r="K219" i="11"/>
  <c r="J219" i="11"/>
  <c r="Q215" i="9" a="1"/>
  <c r="Q215" i="9"/>
  <c r="R215" i="9" a="1"/>
  <c r="R215" i="9"/>
  <c r="S215" i="9" a="1"/>
  <c r="S215" i="9"/>
  <c r="T215" i="9" a="1"/>
  <c r="T215" i="9"/>
  <c r="U215" i="9" a="1"/>
  <c r="U215" i="9"/>
  <c r="V215" i="9" a="1"/>
  <c r="V215" i="9"/>
  <c r="P215" i="9" a="1"/>
  <c r="P215" i="9"/>
  <c r="N215" i="9" a="1"/>
  <c r="N215" i="9"/>
  <c r="O215" i="9"/>
  <c r="C1470" i="11"/>
  <c r="E1470" i="11"/>
  <c r="G1470" i="11"/>
  <c r="D1470" i="11"/>
  <c r="A1471" i="11"/>
  <c r="F1470" i="11"/>
  <c r="B1470" i="11"/>
  <c r="O220" i="11"/>
  <c r="R220" i="11"/>
  <c r="P220" i="11"/>
  <c r="S220" i="11"/>
  <c r="K220" i="11" a="1"/>
  <c r="K220" i="11"/>
  <c r="J220" i="11"/>
  <c r="Q220" i="11"/>
  <c r="M220" i="11" a="1"/>
  <c r="M220" i="11"/>
  <c r="L220" i="11"/>
  <c r="Q216" i="9" a="1"/>
  <c r="Q216" i="9"/>
  <c r="R216" i="9" a="1"/>
  <c r="R216" i="9"/>
  <c r="S216" i="9" a="1"/>
  <c r="S216" i="9"/>
  <c r="T216" i="9" a="1"/>
  <c r="T216" i="9"/>
  <c r="U216" i="9" a="1"/>
  <c r="U216" i="9"/>
  <c r="V216" i="9" a="1"/>
  <c r="V216" i="9"/>
  <c r="P216" i="9" a="1"/>
  <c r="P216" i="9"/>
  <c r="O216" i="9"/>
  <c r="N216" i="9" a="1"/>
  <c r="N216" i="9"/>
  <c r="B1471" i="11"/>
  <c r="D1471" i="11"/>
  <c r="F1471" i="11"/>
  <c r="A1472" i="11"/>
  <c r="E1471" i="11"/>
  <c r="G1471" i="11"/>
  <c r="C1471" i="11"/>
  <c r="Q221" i="11"/>
  <c r="L221" i="11"/>
  <c r="J221" i="11"/>
  <c r="O221" i="11"/>
  <c r="R221" i="11"/>
  <c r="P221" i="11"/>
  <c r="S221" i="11"/>
  <c r="M221" i="11" a="1"/>
  <c r="M221" i="11"/>
  <c r="K221" i="11" a="1"/>
  <c r="K221" i="11"/>
  <c r="Q217" i="9" a="1"/>
  <c r="Q217" i="9"/>
  <c r="R217" i="9" a="1"/>
  <c r="R217" i="9"/>
  <c r="S217" i="9" a="1"/>
  <c r="S217" i="9"/>
  <c r="T217" i="9" a="1"/>
  <c r="T217" i="9"/>
  <c r="U217" i="9" a="1"/>
  <c r="U217" i="9"/>
  <c r="V217" i="9" a="1"/>
  <c r="V217" i="9"/>
  <c r="P217" i="9" a="1"/>
  <c r="P217" i="9"/>
  <c r="N217" i="9" a="1"/>
  <c r="N217" i="9"/>
  <c r="O217" i="9"/>
  <c r="C1472" i="11"/>
  <c r="E1472" i="11"/>
  <c r="G1472" i="11"/>
  <c r="B1472" i="11"/>
  <c r="F1472" i="11"/>
  <c r="A1473" i="11"/>
  <c r="D1472" i="11"/>
  <c r="O222" i="11"/>
  <c r="R222" i="11"/>
  <c r="P222" i="11"/>
  <c r="S222" i="11"/>
  <c r="K222" i="11" a="1"/>
  <c r="K222" i="11"/>
  <c r="Q222" i="11"/>
  <c r="M222" i="11" a="1"/>
  <c r="M222" i="11"/>
  <c r="L222" i="11"/>
  <c r="J222" i="11"/>
  <c r="Q218" i="9" a="1"/>
  <c r="Q218" i="9"/>
  <c r="R218" i="9" a="1"/>
  <c r="R218" i="9"/>
  <c r="S218" i="9" a="1"/>
  <c r="S218" i="9"/>
  <c r="T218" i="9" a="1"/>
  <c r="T218" i="9"/>
  <c r="U218" i="9" a="1"/>
  <c r="U218" i="9"/>
  <c r="V218" i="9" a="1"/>
  <c r="V218" i="9"/>
  <c r="P218" i="9" a="1"/>
  <c r="P218" i="9"/>
  <c r="O218" i="9"/>
  <c r="N218" i="9" a="1"/>
  <c r="N218" i="9"/>
  <c r="B1473" i="11"/>
  <c r="D1473" i="11"/>
  <c r="F1473" i="11"/>
  <c r="A1474" i="11"/>
  <c r="C1473" i="11"/>
  <c r="G1473" i="11"/>
  <c r="E1473" i="11"/>
  <c r="Q223" i="11"/>
  <c r="M223" i="11" a="1"/>
  <c r="M223" i="11"/>
  <c r="K223" i="11" a="1"/>
  <c r="K223" i="11"/>
  <c r="L223" i="11"/>
  <c r="P223" i="11"/>
  <c r="S223" i="11"/>
  <c r="O223" i="11"/>
  <c r="R223" i="11"/>
  <c r="J223" i="11"/>
  <c r="Q219" i="9" a="1"/>
  <c r="Q219" i="9"/>
  <c r="R219" i="9" a="1"/>
  <c r="R219" i="9"/>
  <c r="S219" i="9" a="1"/>
  <c r="S219" i="9"/>
  <c r="T219" i="9" a="1"/>
  <c r="T219" i="9"/>
  <c r="U219" i="9" a="1"/>
  <c r="U219" i="9"/>
  <c r="V219" i="9" a="1"/>
  <c r="V219" i="9"/>
  <c r="P219" i="9" a="1"/>
  <c r="P219" i="9"/>
  <c r="N219" i="9" a="1"/>
  <c r="N219" i="9"/>
  <c r="O219" i="9"/>
  <c r="C1474" i="11"/>
  <c r="E1474" i="11"/>
  <c r="G1474" i="11"/>
  <c r="D1474" i="11"/>
  <c r="A1475" i="11"/>
  <c r="B1474" i="11"/>
  <c r="F1474" i="11"/>
  <c r="O224" i="11"/>
  <c r="R224" i="11"/>
  <c r="P224" i="11"/>
  <c r="S224" i="11"/>
  <c r="K224" i="11" a="1"/>
  <c r="K224" i="11"/>
  <c r="Q224" i="11"/>
  <c r="M224" i="11" a="1"/>
  <c r="M224" i="11"/>
  <c r="L224" i="11"/>
  <c r="J224" i="11"/>
  <c r="Q220" i="9" a="1"/>
  <c r="Q220" i="9"/>
  <c r="R220" i="9" a="1"/>
  <c r="R220" i="9"/>
  <c r="S220" i="9" a="1"/>
  <c r="S220" i="9"/>
  <c r="T220" i="9" a="1"/>
  <c r="T220" i="9"/>
  <c r="U220" i="9" a="1"/>
  <c r="U220" i="9"/>
  <c r="V220" i="9" a="1"/>
  <c r="V220" i="9"/>
  <c r="P220" i="9" a="1"/>
  <c r="P220" i="9"/>
  <c r="O220" i="9"/>
  <c r="N220" i="9" a="1"/>
  <c r="N220" i="9"/>
  <c r="B1475" i="11"/>
  <c r="D1475" i="11"/>
  <c r="F1475" i="11"/>
  <c r="A1476" i="11"/>
  <c r="E1475" i="11"/>
  <c r="C1475" i="11"/>
  <c r="G1475" i="11"/>
  <c r="Q225" i="11"/>
  <c r="M225" i="11" a="1"/>
  <c r="M225" i="11"/>
  <c r="L225" i="11"/>
  <c r="J225" i="11"/>
  <c r="O225" i="11"/>
  <c r="R225" i="11"/>
  <c r="P225" i="11"/>
  <c r="S225" i="11"/>
  <c r="K225" i="11" a="1"/>
  <c r="K225" i="11"/>
  <c r="Q221" i="9" a="1"/>
  <c r="Q221" i="9"/>
  <c r="R221" i="9" a="1"/>
  <c r="R221" i="9"/>
  <c r="S221" i="9" a="1"/>
  <c r="S221" i="9"/>
  <c r="T221" i="9" a="1"/>
  <c r="T221" i="9"/>
  <c r="U221" i="9" a="1"/>
  <c r="U221" i="9"/>
  <c r="V221" i="9" a="1"/>
  <c r="V221" i="9"/>
  <c r="P221" i="9" a="1"/>
  <c r="P221" i="9"/>
  <c r="N221" i="9" a="1"/>
  <c r="N221" i="9"/>
  <c r="O221" i="9"/>
  <c r="C1476" i="11"/>
  <c r="E1476" i="11"/>
  <c r="G1476" i="11"/>
  <c r="B1476" i="11"/>
  <c r="F1476" i="11"/>
  <c r="D1476" i="11"/>
  <c r="A1477" i="11"/>
  <c r="O226" i="11"/>
  <c r="R226" i="11"/>
  <c r="P226" i="11"/>
  <c r="S226" i="11"/>
  <c r="J226" i="11"/>
  <c r="Q226" i="11"/>
  <c r="M226" i="11" a="1"/>
  <c r="M226" i="11"/>
  <c r="K226" i="11" a="1"/>
  <c r="K226" i="11"/>
  <c r="L226" i="11"/>
  <c r="Q222" i="9" a="1"/>
  <c r="Q222" i="9"/>
  <c r="R222" i="9" a="1"/>
  <c r="R222" i="9"/>
  <c r="S222" i="9" a="1"/>
  <c r="S222" i="9"/>
  <c r="T222" i="9" a="1"/>
  <c r="T222" i="9"/>
  <c r="U222" i="9" a="1"/>
  <c r="U222" i="9"/>
  <c r="V222" i="9" a="1"/>
  <c r="V222" i="9"/>
  <c r="P222" i="9" a="1"/>
  <c r="P222" i="9"/>
  <c r="O222" i="9"/>
  <c r="N222" i="9" a="1"/>
  <c r="N222" i="9"/>
  <c r="B1477" i="11"/>
  <c r="D1477" i="11"/>
  <c r="F1477" i="11"/>
  <c r="A1478" i="11"/>
  <c r="C1477" i="11"/>
  <c r="G1477" i="11"/>
  <c r="E1477" i="11"/>
  <c r="Q227" i="11"/>
  <c r="M227" i="11" a="1"/>
  <c r="M227" i="11"/>
  <c r="K227" i="11" a="1"/>
  <c r="K227" i="11"/>
  <c r="L227" i="11"/>
  <c r="P227" i="11"/>
  <c r="S227" i="11"/>
  <c r="O227" i="11"/>
  <c r="R227" i="11"/>
  <c r="J227" i="11"/>
  <c r="Q223" i="9" a="1"/>
  <c r="Q223" i="9"/>
  <c r="R223" i="9" a="1"/>
  <c r="R223" i="9"/>
  <c r="S223" i="9" a="1"/>
  <c r="S223" i="9"/>
  <c r="T223" i="9" a="1"/>
  <c r="T223" i="9"/>
  <c r="U223" i="9" a="1"/>
  <c r="U223" i="9"/>
  <c r="V223" i="9" a="1"/>
  <c r="V223" i="9"/>
  <c r="P223" i="9" a="1"/>
  <c r="P223" i="9"/>
  <c r="N223" i="9" a="1"/>
  <c r="N223" i="9"/>
  <c r="O223" i="9"/>
  <c r="C1478" i="11"/>
  <c r="E1478" i="11"/>
  <c r="G1478" i="11"/>
  <c r="D1478" i="11"/>
  <c r="A1479" i="11"/>
  <c r="F1478" i="11"/>
  <c r="B1478" i="11"/>
  <c r="O228" i="11"/>
  <c r="R228" i="11"/>
  <c r="P228" i="11"/>
  <c r="S228" i="11"/>
  <c r="Q228" i="11"/>
  <c r="M228" i="11" a="1"/>
  <c r="M228" i="11"/>
  <c r="K228" i="11" a="1"/>
  <c r="K228" i="11"/>
  <c r="L228" i="11"/>
  <c r="J228" i="11"/>
  <c r="Q224" i="9" a="1"/>
  <c r="Q224" i="9"/>
  <c r="R224" i="9" a="1"/>
  <c r="R224" i="9"/>
  <c r="S224" i="9" a="1"/>
  <c r="S224" i="9"/>
  <c r="T224" i="9" a="1"/>
  <c r="T224" i="9"/>
  <c r="U224" i="9" a="1"/>
  <c r="U224" i="9"/>
  <c r="V224" i="9" a="1"/>
  <c r="V224" i="9"/>
  <c r="P224" i="9" a="1"/>
  <c r="P224" i="9"/>
  <c r="O224" i="9"/>
  <c r="N224" i="9" a="1"/>
  <c r="N224" i="9"/>
  <c r="B1479" i="11"/>
  <c r="D1479" i="11"/>
  <c r="F1479" i="11"/>
  <c r="A1480" i="11"/>
  <c r="E1479" i="11"/>
  <c r="G1479" i="11"/>
  <c r="C1479" i="11"/>
  <c r="Q229" i="11"/>
  <c r="M229" i="11" a="1"/>
  <c r="M229" i="11"/>
  <c r="L229" i="11"/>
  <c r="P229" i="11"/>
  <c r="S229" i="11"/>
  <c r="O229" i="11"/>
  <c r="R229" i="11"/>
  <c r="K229" i="11" a="1"/>
  <c r="K229" i="11"/>
  <c r="J229" i="11"/>
  <c r="Q225" i="9" a="1"/>
  <c r="Q225" i="9"/>
  <c r="R225" i="9" a="1"/>
  <c r="R225" i="9"/>
  <c r="S225" i="9" a="1"/>
  <c r="S225" i="9"/>
  <c r="T225" i="9" a="1"/>
  <c r="T225" i="9"/>
  <c r="U225" i="9" a="1"/>
  <c r="U225" i="9"/>
  <c r="V225" i="9" a="1"/>
  <c r="V225" i="9"/>
  <c r="P225" i="9" a="1"/>
  <c r="P225" i="9"/>
  <c r="N225" i="9" a="1"/>
  <c r="N225" i="9"/>
  <c r="O225" i="9"/>
  <c r="C1480" i="11"/>
  <c r="E1480" i="11"/>
  <c r="G1480" i="11"/>
  <c r="B1480" i="11"/>
  <c r="F1480" i="11"/>
  <c r="A1481" i="11"/>
  <c r="D1480" i="11"/>
  <c r="O230" i="11"/>
  <c r="R230" i="11"/>
  <c r="P230" i="11"/>
  <c r="S230" i="11"/>
  <c r="Q230" i="11"/>
  <c r="M230" i="11" a="1"/>
  <c r="M230" i="11"/>
  <c r="K230" i="11" a="1"/>
  <c r="K230" i="11"/>
  <c r="L230" i="11"/>
  <c r="J230" i="11"/>
  <c r="Q226" i="9" a="1"/>
  <c r="Q226" i="9"/>
  <c r="R226" i="9" a="1"/>
  <c r="R226" i="9"/>
  <c r="S226" i="9" a="1"/>
  <c r="S226" i="9"/>
  <c r="T226" i="9" a="1"/>
  <c r="T226" i="9"/>
  <c r="U226" i="9" a="1"/>
  <c r="U226" i="9"/>
  <c r="V226" i="9" a="1"/>
  <c r="V226" i="9"/>
  <c r="P226" i="9" a="1"/>
  <c r="P226" i="9"/>
  <c r="O226" i="9"/>
  <c r="N226" i="9" a="1"/>
  <c r="N226" i="9"/>
  <c r="B1481" i="11"/>
  <c r="D1481" i="11"/>
  <c r="F1481" i="11"/>
  <c r="A1482" i="11"/>
  <c r="C1481" i="11"/>
  <c r="G1481" i="11"/>
  <c r="E1481" i="11"/>
  <c r="Q231" i="11"/>
  <c r="M231" i="11" a="1"/>
  <c r="M231" i="11"/>
  <c r="L231" i="11"/>
  <c r="P231" i="11"/>
  <c r="S231" i="11"/>
  <c r="O231" i="11"/>
  <c r="R231" i="11"/>
  <c r="K231" i="11" a="1"/>
  <c r="K231" i="11"/>
  <c r="J231" i="11"/>
  <c r="Q227" i="9" a="1"/>
  <c r="Q227" i="9"/>
  <c r="R227" i="9" a="1"/>
  <c r="R227" i="9"/>
  <c r="S227" i="9" a="1"/>
  <c r="S227" i="9"/>
  <c r="T227" i="9" a="1"/>
  <c r="T227" i="9"/>
  <c r="U227" i="9" a="1"/>
  <c r="U227" i="9"/>
  <c r="V227" i="9" a="1"/>
  <c r="V227" i="9"/>
  <c r="P227" i="9" a="1"/>
  <c r="P227" i="9"/>
  <c r="N227" i="9" a="1"/>
  <c r="N227" i="9"/>
  <c r="O227" i="9"/>
  <c r="C1482" i="11"/>
  <c r="E1482" i="11"/>
  <c r="G1482" i="11"/>
  <c r="D1482" i="11"/>
  <c r="A1483" i="11"/>
  <c r="B1482" i="11"/>
  <c r="F1482" i="11"/>
  <c r="O232" i="11"/>
  <c r="R232" i="11"/>
  <c r="P232" i="11"/>
  <c r="S232" i="11"/>
  <c r="Q232" i="11"/>
  <c r="M232" i="11" a="1"/>
  <c r="M232" i="11"/>
  <c r="K232" i="11" a="1"/>
  <c r="K232" i="11"/>
  <c r="L232" i="11"/>
  <c r="J232" i="11"/>
  <c r="Q228" i="9" a="1"/>
  <c r="Q228" i="9"/>
  <c r="R228" i="9" a="1"/>
  <c r="R228" i="9"/>
  <c r="S228" i="9" a="1"/>
  <c r="S228" i="9"/>
  <c r="T228" i="9" a="1"/>
  <c r="T228" i="9"/>
  <c r="U228" i="9" a="1"/>
  <c r="U228" i="9"/>
  <c r="V228" i="9" a="1"/>
  <c r="V228" i="9"/>
  <c r="P228" i="9" a="1"/>
  <c r="P228" i="9"/>
  <c r="O228" i="9"/>
  <c r="N228" i="9" a="1"/>
  <c r="N228" i="9"/>
  <c r="B1483" i="11"/>
  <c r="D1483" i="11"/>
  <c r="F1483" i="11"/>
  <c r="A1484" i="11"/>
  <c r="E1483" i="11"/>
  <c r="C1483" i="11"/>
  <c r="G1483" i="11"/>
  <c r="Q233" i="11"/>
  <c r="M233" i="11" a="1"/>
  <c r="M233" i="11"/>
  <c r="L233" i="11"/>
  <c r="J233" i="11"/>
  <c r="O233" i="11"/>
  <c r="R233" i="11"/>
  <c r="P233" i="11"/>
  <c r="S233" i="11"/>
  <c r="K233" i="11" a="1"/>
  <c r="K233" i="11"/>
  <c r="Q229" i="9" a="1"/>
  <c r="Q229" i="9"/>
  <c r="R229" i="9" a="1"/>
  <c r="R229" i="9"/>
  <c r="S229" i="9" a="1"/>
  <c r="S229" i="9"/>
  <c r="T229" i="9" a="1"/>
  <c r="T229" i="9"/>
  <c r="U229" i="9" a="1"/>
  <c r="U229" i="9"/>
  <c r="V229" i="9" a="1"/>
  <c r="V229" i="9"/>
  <c r="P229" i="9" a="1"/>
  <c r="P229" i="9"/>
  <c r="N229" i="9" a="1"/>
  <c r="N229" i="9"/>
  <c r="O229" i="9"/>
  <c r="C1484" i="11"/>
  <c r="E1484" i="11"/>
  <c r="G1484" i="11"/>
  <c r="B1484" i="11"/>
  <c r="F1484" i="11"/>
  <c r="D1484" i="11"/>
  <c r="A1485" i="11"/>
  <c r="O234" i="11"/>
  <c r="R234" i="11"/>
  <c r="P234" i="11"/>
  <c r="S234" i="11"/>
  <c r="J234" i="11"/>
  <c r="Q234" i="11"/>
  <c r="M234" i="11" a="1"/>
  <c r="M234" i="11"/>
  <c r="K234" i="11" a="1"/>
  <c r="K234" i="11"/>
  <c r="L234" i="11"/>
  <c r="Q230" i="9" a="1"/>
  <c r="Q230" i="9"/>
  <c r="R230" i="9" a="1"/>
  <c r="R230" i="9"/>
  <c r="S230" i="9" a="1"/>
  <c r="S230" i="9"/>
  <c r="T230" i="9" a="1"/>
  <c r="T230" i="9"/>
  <c r="U230" i="9" a="1"/>
  <c r="U230" i="9"/>
  <c r="V230" i="9" a="1"/>
  <c r="V230" i="9"/>
  <c r="P230" i="9" a="1"/>
  <c r="P230" i="9"/>
  <c r="O230" i="9"/>
  <c r="N230" i="9" a="1"/>
  <c r="N230" i="9"/>
  <c r="B1485" i="11"/>
  <c r="D1485" i="11"/>
  <c r="F1485" i="11"/>
  <c r="A1486" i="11"/>
  <c r="C1485" i="11"/>
  <c r="G1485" i="11"/>
  <c r="E1485" i="11"/>
  <c r="Q235" i="11"/>
  <c r="M235" i="11" a="1"/>
  <c r="M235" i="11"/>
  <c r="L235" i="11"/>
  <c r="P235" i="11"/>
  <c r="S235" i="11"/>
  <c r="O235" i="11"/>
  <c r="R235" i="11"/>
  <c r="K235" i="11" a="1"/>
  <c r="K235" i="11"/>
  <c r="J235" i="11"/>
  <c r="Q231" i="9" a="1"/>
  <c r="Q231" i="9"/>
  <c r="R231" i="9" a="1"/>
  <c r="R231" i="9"/>
  <c r="S231" i="9" a="1"/>
  <c r="S231" i="9"/>
  <c r="T231" i="9" a="1"/>
  <c r="T231" i="9"/>
  <c r="U231" i="9" a="1"/>
  <c r="U231" i="9"/>
  <c r="V231" i="9" a="1"/>
  <c r="V231" i="9"/>
  <c r="P231" i="9" a="1"/>
  <c r="P231" i="9"/>
  <c r="N231" i="9" a="1"/>
  <c r="N231" i="9"/>
  <c r="O231" i="9"/>
  <c r="C1486" i="11"/>
  <c r="E1486" i="11"/>
  <c r="G1486" i="11"/>
  <c r="D1486" i="11"/>
  <c r="A1487" i="11"/>
  <c r="F1486" i="11"/>
  <c r="B1486" i="11"/>
  <c r="O236" i="11"/>
  <c r="R236" i="11"/>
  <c r="P236" i="11"/>
  <c r="S236" i="11"/>
  <c r="K236" i="11" a="1"/>
  <c r="K236" i="11"/>
  <c r="J236" i="11"/>
  <c r="Q236" i="11"/>
  <c r="M236" i="11" a="1"/>
  <c r="M236" i="11"/>
  <c r="L236" i="11"/>
  <c r="Q232" i="9" a="1"/>
  <c r="Q232" i="9"/>
  <c r="R232" i="9" a="1"/>
  <c r="R232" i="9"/>
  <c r="S232" i="9" a="1"/>
  <c r="S232" i="9"/>
  <c r="T232" i="9" a="1"/>
  <c r="T232" i="9"/>
  <c r="U232" i="9" a="1"/>
  <c r="U232" i="9"/>
  <c r="V232" i="9" a="1"/>
  <c r="V232" i="9"/>
  <c r="P232" i="9" a="1"/>
  <c r="P232" i="9"/>
  <c r="O232" i="9"/>
  <c r="N232" i="9" a="1"/>
  <c r="N232" i="9"/>
  <c r="B1487" i="11"/>
  <c r="D1487" i="11"/>
  <c r="F1487" i="11"/>
  <c r="A1488" i="11"/>
  <c r="E1487" i="11"/>
  <c r="G1487" i="11"/>
  <c r="C1487" i="11"/>
  <c r="Q237" i="11"/>
  <c r="M237" i="11" a="1"/>
  <c r="M237" i="11"/>
  <c r="L237" i="11"/>
  <c r="J237" i="11"/>
  <c r="P237" i="11"/>
  <c r="S237" i="11"/>
  <c r="O237" i="11"/>
  <c r="R237" i="11"/>
  <c r="K237" i="11" a="1"/>
  <c r="K237" i="11"/>
  <c r="Q233" i="9" a="1"/>
  <c r="Q233" i="9"/>
  <c r="R233" i="9" a="1"/>
  <c r="R233" i="9"/>
  <c r="S233" i="9" a="1"/>
  <c r="S233" i="9"/>
  <c r="T233" i="9" a="1"/>
  <c r="T233" i="9"/>
  <c r="U233" i="9" a="1"/>
  <c r="U233" i="9"/>
  <c r="V233" i="9" a="1"/>
  <c r="V233" i="9"/>
  <c r="P233" i="9" a="1"/>
  <c r="P233" i="9"/>
  <c r="N233" i="9" a="1"/>
  <c r="N233" i="9"/>
  <c r="O233" i="9"/>
  <c r="C1488" i="11"/>
  <c r="E1488" i="11"/>
  <c r="G1488" i="11"/>
  <c r="B1488" i="11"/>
  <c r="F1488" i="11"/>
  <c r="A1489" i="11"/>
  <c r="D1488" i="11"/>
  <c r="O238" i="11"/>
  <c r="R238" i="11"/>
  <c r="P238" i="11"/>
  <c r="S238" i="11"/>
  <c r="J238" i="11"/>
  <c r="Q238" i="11"/>
  <c r="M238" i="11" a="1"/>
  <c r="M238" i="11"/>
  <c r="K238" i="11" a="1"/>
  <c r="K238" i="11"/>
  <c r="L238" i="11"/>
  <c r="Q234" i="9" a="1"/>
  <c r="Q234" i="9"/>
  <c r="R234" i="9" a="1"/>
  <c r="R234" i="9"/>
  <c r="S234" i="9" a="1"/>
  <c r="S234" i="9"/>
  <c r="T234" i="9" a="1"/>
  <c r="T234" i="9"/>
  <c r="U234" i="9" a="1"/>
  <c r="U234" i="9"/>
  <c r="V234" i="9" a="1"/>
  <c r="V234" i="9"/>
  <c r="P234" i="9" a="1"/>
  <c r="P234" i="9"/>
  <c r="O234" i="9"/>
  <c r="N234" i="9" a="1"/>
  <c r="N234" i="9"/>
  <c r="B1489" i="11"/>
  <c r="D1489" i="11"/>
  <c r="F1489" i="11"/>
  <c r="A1490" i="11"/>
  <c r="C1489" i="11"/>
  <c r="G1489" i="11"/>
  <c r="E1489" i="11"/>
  <c r="Q239" i="11"/>
  <c r="M239" i="11" a="1"/>
  <c r="M239" i="11"/>
  <c r="K239" i="11" a="1"/>
  <c r="K239" i="11"/>
  <c r="L239" i="11"/>
  <c r="O239" i="11"/>
  <c r="R239" i="11"/>
  <c r="P239" i="11"/>
  <c r="S239" i="11"/>
  <c r="J239" i="11"/>
  <c r="Q235" i="9" a="1"/>
  <c r="Q235" i="9"/>
  <c r="R235" i="9" a="1"/>
  <c r="R235" i="9"/>
  <c r="S235" i="9" a="1"/>
  <c r="S235" i="9"/>
  <c r="T235" i="9" a="1"/>
  <c r="T235" i="9"/>
  <c r="U235" i="9" a="1"/>
  <c r="U235" i="9"/>
  <c r="V235" i="9" a="1"/>
  <c r="V235" i="9"/>
  <c r="P235" i="9" a="1"/>
  <c r="P235" i="9"/>
  <c r="N235" i="9" a="1"/>
  <c r="N235" i="9"/>
  <c r="O235" i="9"/>
  <c r="C1490" i="11"/>
  <c r="E1490" i="11"/>
  <c r="G1490" i="11"/>
  <c r="D1490" i="11"/>
  <c r="A1491" i="11"/>
  <c r="B1490" i="11"/>
  <c r="F1490" i="11"/>
  <c r="O240" i="11"/>
  <c r="R240" i="11"/>
  <c r="P240" i="11"/>
  <c r="S240" i="11"/>
  <c r="K240" i="11" a="1"/>
  <c r="K240" i="11"/>
  <c r="Q240" i="11"/>
  <c r="M240" i="11" a="1"/>
  <c r="M240" i="11"/>
  <c r="L240" i="11"/>
  <c r="J240" i="11"/>
  <c r="Q236" i="9" a="1"/>
  <c r="Q236" i="9"/>
  <c r="R236" i="9" a="1"/>
  <c r="R236" i="9"/>
  <c r="S236" i="9" a="1"/>
  <c r="S236" i="9"/>
  <c r="T236" i="9" a="1"/>
  <c r="T236" i="9"/>
  <c r="U236" i="9" a="1"/>
  <c r="U236" i="9"/>
  <c r="V236" i="9" a="1"/>
  <c r="V236" i="9"/>
  <c r="P236" i="9" a="1"/>
  <c r="P236" i="9"/>
  <c r="O236" i="9"/>
  <c r="N236" i="9" a="1"/>
  <c r="N236" i="9"/>
  <c r="B1491" i="11"/>
  <c r="D1491" i="11"/>
  <c r="F1491" i="11"/>
  <c r="A1492" i="11"/>
  <c r="E1491" i="11"/>
  <c r="C1491" i="11"/>
  <c r="G1491" i="11"/>
  <c r="Q241" i="11"/>
  <c r="M241" i="11" a="1"/>
  <c r="M241" i="11"/>
  <c r="L241" i="11"/>
  <c r="J241" i="11"/>
  <c r="P241" i="11"/>
  <c r="S241" i="11"/>
  <c r="O241" i="11"/>
  <c r="R241" i="11"/>
  <c r="K241" i="11" a="1"/>
  <c r="K241" i="11"/>
  <c r="Q237" i="9" a="1"/>
  <c r="Q237" i="9"/>
  <c r="R237" i="9" a="1"/>
  <c r="R237" i="9"/>
  <c r="S237" i="9" a="1"/>
  <c r="S237" i="9"/>
  <c r="T237" i="9" a="1"/>
  <c r="T237" i="9"/>
  <c r="U237" i="9" a="1"/>
  <c r="U237" i="9"/>
  <c r="V237" i="9" a="1"/>
  <c r="V237" i="9"/>
  <c r="P237" i="9" a="1"/>
  <c r="P237" i="9"/>
  <c r="N237" i="9" a="1"/>
  <c r="N237" i="9"/>
  <c r="O237" i="9"/>
  <c r="C1492" i="11"/>
  <c r="E1492" i="11"/>
  <c r="G1492" i="11"/>
  <c r="B1492" i="11"/>
  <c r="F1492" i="11"/>
  <c r="D1492" i="11"/>
  <c r="A1493" i="11"/>
  <c r="O242" i="11"/>
  <c r="R242" i="11"/>
  <c r="P242" i="11"/>
  <c r="S242" i="11"/>
  <c r="J242" i="11"/>
  <c r="Q242" i="11"/>
  <c r="M242" i="11" a="1"/>
  <c r="M242" i="11"/>
  <c r="K242" i="11" a="1"/>
  <c r="K242" i="11"/>
  <c r="L242" i="11"/>
  <c r="Q238" i="9" a="1"/>
  <c r="Q238" i="9"/>
  <c r="R238" i="9" a="1"/>
  <c r="R238" i="9"/>
  <c r="S238" i="9" a="1"/>
  <c r="S238" i="9"/>
  <c r="T238" i="9" a="1"/>
  <c r="T238" i="9"/>
  <c r="U238" i="9" a="1"/>
  <c r="U238" i="9"/>
  <c r="V238" i="9" a="1"/>
  <c r="V238" i="9"/>
  <c r="P238" i="9" a="1"/>
  <c r="P238" i="9"/>
  <c r="O238" i="9"/>
  <c r="N238" i="9" a="1"/>
  <c r="N238" i="9"/>
  <c r="B1493" i="11"/>
  <c r="D1493" i="11"/>
  <c r="F1493" i="11"/>
  <c r="A1494" i="11"/>
  <c r="C1493" i="11"/>
  <c r="G1493" i="11"/>
  <c r="E1493" i="11"/>
  <c r="Q243" i="11"/>
  <c r="M243" i="11" a="1"/>
  <c r="M243" i="11"/>
  <c r="K243" i="11" a="1"/>
  <c r="K243" i="11"/>
  <c r="L243" i="11"/>
  <c r="J243" i="11"/>
  <c r="P243" i="11"/>
  <c r="S243" i="11"/>
  <c r="O243" i="11"/>
  <c r="R243" i="11"/>
  <c r="Q239" i="9" a="1"/>
  <c r="Q239" i="9"/>
  <c r="R239" i="9" a="1"/>
  <c r="R239" i="9"/>
  <c r="S239" i="9" a="1"/>
  <c r="S239" i="9"/>
  <c r="T239" i="9" a="1"/>
  <c r="T239" i="9"/>
  <c r="U239" i="9" a="1"/>
  <c r="U239" i="9"/>
  <c r="V239" i="9" a="1"/>
  <c r="V239" i="9"/>
  <c r="P239" i="9" a="1"/>
  <c r="P239" i="9"/>
  <c r="N239" i="9" a="1"/>
  <c r="N239" i="9"/>
  <c r="O239" i="9"/>
  <c r="C1494" i="11"/>
  <c r="E1494" i="11"/>
  <c r="G1494" i="11"/>
  <c r="D1494" i="11"/>
  <c r="A1495" i="11"/>
  <c r="F1494" i="11"/>
  <c r="B1494" i="11"/>
  <c r="O244" i="11"/>
  <c r="R244" i="11"/>
  <c r="P244" i="11"/>
  <c r="S244" i="11"/>
  <c r="K244" i="11" a="1"/>
  <c r="K244" i="11"/>
  <c r="J244" i="11"/>
  <c r="Q244" i="11"/>
  <c r="M244" i="11" a="1"/>
  <c r="M244" i="11"/>
  <c r="L244" i="11"/>
  <c r="Q240" i="9" a="1"/>
  <c r="Q240" i="9"/>
  <c r="R240" i="9" a="1"/>
  <c r="R240" i="9"/>
  <c r="S240" i="9" a="1"/>
  <c r="S240" i="9"/>
  <c r="T240" i="9" a="1"/>
  <c r="T240" i="9"/>
  <c r="U240" i="9" a="1"/>
  <c r="U240" i="9"/>
  <c r="V240" i="9" a="1"/>
  <c r="V240" i="9"/>
  <c r="P240" i="9" a="1"/>
  <c r="P240" i="9"/>
  <c r="O240" i="9"/>
  <c r="N240" i="9" a="1"/>
  <c r="N240" i="9"/>
  <c r="B1495" i="11"/>
  <c r="D1495" i="11"/>
  <c r="F1495" i="11"/>
  <c r="A1496" i="11"/>
  <c r="E1495" i="11"/>
  <c r="G1495" i="11"/>
  <c r="C1495" i="11"/>
  <c r="Q245" i="11"/>
  <c r="M245" i="11" a="1"/>
  <c r="M245" i="11"/>
  <c r="K245" i="11" a="1"/>
  <c r="K245" i="11"/>
  <c r="L245" i="11"/>
  <c r="J245" i="11"/>
  <c r="O245" i="11"/>
  <c r="R245" i="11"/>
  <c r="P245" i="11"/>
  <c r="S245" i="11"/>
  <c r="Q241" i="9" a="1"/>
  <c r="Q241" i="9"/>
  <c r="R241" i="9" a="1"/>
  <c r="R241" i="9"/>
  <c r="S241" i="9" a="1"/>
  <c r="S241" i="9"/>
  <c r="T241" i="9" a="1"/>
  <c r="T241" i="9"/>
  <c r="U241" i="9" a="1"/>
  <c r="U241" i="9"/>
  <c r="V241" i="9" a="1"/>
  <c r="V241" i="9"/>
  <c r="P241" i="9" a="1"/>
  <c r="P241" i="9"/>
  <c r="N241" i="9" a="1"/>
  <c r="N241" i="9"/>
  <c r="O241" i="9"/>
  <c r="C1496" i="11"/>
  <c r="E1496" i="11"/>
  <c r="G1496" i="11"/>
  <c r="B1496" i="11"/>
  <c r="F1496" i="11"/>
  <c r="A1497" i="11"/>
  <c r="D1496" i="11"/>
  <c r="O246" i="11"/>
  <c r="R246" i="11"/>
  <c r="P246" i="11"/>
  <c r="S246" i="11"/>
  <c r="Q246" i="11"/>
  <c r="M246" i="11" a="1"/>
  <c r="M246" i="11"/>
  <c r="K246" i="11" a="1"/>
  <c r="K246" i="11"/>
  <c r="L246" i="11"/>
  <c r="J246" i="11"/>
  <c r="Q242" i="9" a="1"/>
  <c r="Q242" i="9"/>
  <c r="R242" i="9" a="1"/>
  <c r="R242" i="9"/>
  <c r="S242" i="9" a="1"/>
  <c r="S242" i="9"/>
  <c r="T242" i="9" a="1"/>
  <c r="T242" i="9"/>
  <c r="U242" i="9" a="1"/>
  <c r="U242" i="9"/>
  <c r="V242" i="9" a="1"/>
  <c r="V242" i="9"/>
  <c r="P242" i="9" a="1"/>
  <c r="P242" i="9"/>
  <c r="O242" i="9"/>
  <c r="N242" i="9" a="1"/>
  <c r="N242" i="9"/>
  <c r="B1497" i="11"/>
  <c r="D1497" i="11"/>
  <c r="F1497" i="11"/>
  <c r="A1498" i="11"/>
  <c r="C1497" i="11"/>
  <c r="G1497" i="11"/>
  <c r="E1497" i="11"/>
  <c r="Q247" i="11"/>
  <c r="M247" i="11" a="1"/>
  <c r="M247" i="11"/>
  <c r="K247" i="11" a="1"/>
  <c r="K247" i="11"/>
  <c r="L247" i="11"/>
  <c r="J247" i="11"/>
  <c r="P247" i="11"/>
  <c r="S247" i="11"/>
  <c r="O247" i="11"/>
  <c r="R247" i="11"/>
  <c r="Q243" i="9" a="1"/>
  <c r="Q243" i="9"/>
  <c r="R243" i="9" a="1"/>
  <c r="R243" i="9"/>
  <c r="S243" i="9" a="1"/>
  <c r="S243" i="9"/>
  <c r="T243" i="9" a="1"/>
  <c r="T243" i="9"/>
  <c r="U243" i="9" a="1"/>
  <c r="U243" i="9"/>
  <c r="V243" i="9" a="1"/>
  <c r="V243" i="9"/>
  <c r="P243" i="9" a="1"/>
  <c r="P243" i="9"/>
  <c r="N243" i="9" a="1"/>
  <c r="N243" i="9"/>
  <c r="O243" i="9"/>
  <c r="C1498" i="11"/>
  <c r="E1498" i="11"/>
  <c r="G1498" i="11"/>
  <c r="D1498" i="11"/>
  <c r="A1499" i="11"/>
  <c r="B1498" i="11"/>
  <c r="F1498" i="11"/>
  <c r="O248" i="11"/>
  <c r="R248" i="11"/>
  <c r="P248" i="11"/>
  <c r="S248" i="11"/>
  <c r="J248" i="11"/>
  <c r="Q248" i="11"/>
  <c r="M248" i="11" a="1"/>
  <c r="M248" i="11"/>
  <c r="K248" i="11" a="1"/>
  <c r="K248" i="11"/>
  <c r="L248" i="11"/>
  <c r="Q244" i="9" a="1"/>
  <c r="Q244" i="9"/>
  <c r="R244" i="9" a="1"/>
  <c r="R244" i="9"/>
  <c r="S244" i="9" a="1"/>
  <c r="S244" i="9"/>
  <c r="T244" i="9" a="1"/>
  <c r="T244" i="9"/>
  <c r="U244" i="9" a="1"/>
  <c r="U244" i="9"/>
  <c r="V244" i="9" a="1"/>
  <c r="V244" i="9"/>
  <c r="P244" i="9" a="1"/>
  <c r="P244" i="9"/>
  <c r="O244" i="9"/>
  <c r="N244" i="9" a="1"/>
  <c r="N244" i="9"/>
  <c r="B1499" i="11"/>
  <c r="D1499" i="11"/>
  <c r="F1499" i="11"/>
  <c r="A1500" i="11"/>
  <c r="E1499" i="11"/>
  <c r="C1499" i="11"/>
  <c r="G1499" i="11"/>
  <c r="Q249" i="11"/>
  <c r="M249" i="11" a="1"/>
  <c r="M249" i="11"/>
  <c r="L249" i="11"/>
  <c r="J249" i="11"/>
  <c r="P249" i="11"/>
  <c r="S249" i="11"/>
  <c r="O249" i="11"/>
  <c r="R249" i="11"/>
  <c r="K249" i="11" a="1"/>
  <c r="K249" i="11"/>
  <c r="Q245" i="9" a="1"/>
  <c r="Q245" i="9"/>
  <c r="R245" i="9" a="1"/>
  <c r="R245" i="9"/>
  <c r="S245" i="9" a="1"/>
  <c r="S245" i="9"/>
  <c r="T245" i="9" a="1"/>
  <c r="T245" i="9"/>
  <c r="U245" i="9" a="1"/>
  <c r="U245" i="9"/>
  <c r="V245" i="9" a="1"/>
  <c r="V245" i="9"/>
  <c r="P245" i="9" a="1"/>
  <c r="P245" i="9"/>
  <c r="N245" i="9" a="1"/>
  <c r="N245" i="9"/>
  <c r="O245" i="9"/>
  <c r="C1500" i="11"/>
  <c r="E1500" i="11"/>
  <c r="G1500" i="11"/>
  <c r="B1500" i="11"/>
  <c r="F1500" i="11"/>
  <c r="D1500" i="11"/>
  <c r="A1501" i="11"/>
  <c r="O250" i="11"/>
  <c r="R250" i="11"/>
  <c r="P250" i="11"/>
  <c r="S250" i="11"/>
  <c r="J250" i="11"/>
  <c r="Q250" i="11"/>
  <c r="M250" i="11" a="1"/>
  <c r="M250" i="11"/>
  <c r="K250" i="11" a="1"/>
  <c r="K250" i="11"/>
  <c r="L250" i="11"/>
  <c r="Q246" i="9" a="1"/>
  <c r="Q246" i="9"/>
  <c r="R246" i="9" a="1"/>
  <c r="R246" i="9"/>
  <c r="S246" i="9" a="1"/>
  <c r="S246" i="9"/>
  <c r="T246" i="9" a="1"/>
  <c r="T246" i="9"/>
  <c r="U246" i="9" a="1"/>
  <c r="U246" i="9"/>
  <c r="V246" i="9" a="1"/>
  <c r="V246" i="9"/>
  <c r="P246" i="9" a="1"/>
  <c r="P246" i="9"/>
  <c r="O246" i="9"/>
  <c r="N246" i="9" a="1"/>
  <c r="N246" i="9"/>
  <c r="B1501" i="11"/>
  <c r="D1501" i="11"/>
  <c r="F1501" i="11"/>
  <c r="A1502" i="11"/>
  <c r="C1501" i="11"/>
  <c r="E1501" i="11"/>
  <c r="G1501" i="11"/>
  <c r="Q251" i="11"/>
  <c r="M251" i="11" a="1"/>
  <c r="M251" i="11"/>
  <c r="K251" i="11" a="1"/>
  <c r="K251" i="11"/>
  <c r="L251" i="11"/>
  <c r="P251" i="11"/>
  <c r="S251" i="11"/>
  <c r="O251" i="11"/>
  <c r="R251" i="11"/>
  <c r="J251" i="11"/>
  <c r="Q247" i="9" a="1"/>
  <c r="Q247" i="9"/>
  <c r="R247" i="9" a="1"/>
  <c r="R247" i="9"/>
  <c r="S247" i="9" a="1"/>
  <c r="S247" i="9"/>
  <c r="T247" i="9" a="1"/>
  <c r="T247" i="9"/>
  <c r="U247" i="9" a="1"/>
  <c r="U247" i="9"/>
  <c r="V247" i="9" a="1"/>
  <c r="V247" i="9"/>
  <c r="P247" i="9" a="1"/>
  <c r="P247" i="9"/>
  <c r="N247" i="9" a="1"/>
  <c r="N247" i="9"/>
  <c r="O247" i="9"/>
  <c r="C1502" i="11"/>
  <c r="E1502" i="11"/>
  <c r="G1502" i="11"/>
  <c r="B1502" i="11"/>
  <c r="F1502" i="11"/>
  <c r="D1502" i="11"/>
  <c r="A1503" i="11"/>
  <c r="Q248" i="9" a="1"/>
  <c r="Q248" i="9"/>
  <c r="R248" i="9" a="1"/>
  <c r="R248" i="9"/>
  <c r="S248" i="9" a="1"/>
  <c r="S248" i="9"/>
  <c r="T248" i="9" a="1"/>
  <c r="T248" i="9"/>
  <c r="U248" i="9" a="1"/>
  <c r="U248" i="9"/>
  <c r="V248" i="9" a="1"/>
  <c r="V248" i="9"/>
  <c r="P248" i="9" a="1"/>
  <c r="P248" i="9"/>
  <c r="O248" i="9"/>
  <c r="N248" i="9" a="1"/>
  <c r="N248" i="9"/>
  <c r="B1503" i="11"/>
  <c r="D1503" i="11"/>
  <c r="F1503" i="11"/>
  <c r="A1504" i="11"/>
  <c r="C1503" i="11"/>
  <c r="G1503" i="11"/>
  <c r="E1503" i="11"/>
  <c r="Q249" i="9" a="1"/>
  <c r="Q249" i="9"/>
  <c r="R249" i="9" a="1"/>
  <c r="R249" i="9"/>
  <c r="S249" i="9" a="1"/>
  <c r="S249" i="9"/>
  <c r="T249" i="9" a="1"/>
  <c r="T249" i="9"/>
  <c r="U249" i="9" a="1"/>
  <c r="U249" i="9"/>
  <c r="V249" i="9" a="1"/>
  <c r="V249" i="9"/>
  <c r="P249" i="9" a="1"/>
  <c r="P249" i="9"/>
  <c r="N249" i="9" a="1"/>
  <c r="N249" i="9"/>
  <c r="O249" i="9"/>
  <c r="C1504" i="11"/>
  <c r="E1504" i="11"/>
  <c r="G1504" i="11"/>
  <c r="D1504" i="11"/>
  <c r="A1505" i="11"/>
  <c r="B1504" i="11"/>
  <c r="F1504" i="11"/>
  <c r="Q250" i="9" a="1"/>
  <c r="Q250" i="9"/>
  <c r="R250" i="9" a="1"/>
  <c r="R250" i="9"/>
  <c r="S250" i="9" a="1"/>
  <c r="S250" i="9"/>
  <c r="T250" i="9" a="1"/>
  <c r="T250" i="9"/>
  <c r="U250" i="9" a="1"/>
  <c r="U250" i="9"/>
  <c r="V250" i="9" a="1"/>
  <c r="V250" i="9"/>
  <c r="P250" i="9" a="1"/>
  <c r="P250" i="9"/>
  <c r="O250" i="9"/>
  <c r="N250" i="9" a="1"/>
  <c r="N250" i="9"/>
  <c r="B1505" i="11"/>
  <c r="D1505" i="11"/>
  <c r="F1505" i="11"/>
  <c r="A1506" i="11"/>
  <c r="E1505" i="11"/>
  <c r="C1505" i="11"/>
  <c r="G1505" i="11"/>
  <c r="C1506" i="11"/>
  <c r="E1506" i="11"/>
  <c r="G1506" i="11"/>
  <c r="B1506" i="11"/>
  <c r="F1506" i="11"/>
  <c r="D1506" i="11"/>
  <c r="A1507" i="11"/>
  <c r="B1507" i="11"/>
  <c r="D1507" i="11"/>
  <c r="F1507" i="11"/>
  <c r="A1508" i="11"/>
  <c r="C1507" i="11"/>
  <c r="G1507" i="11"/>
  <c r="E1507" i="11"/>
  <c r="J3" i="2"/>
  <c r="H3" i="2"/>
  <c r="H6" i="2"/>
  <c r="K3" i="2"/>
  <c r="N3" i="2"/>
  <c r="L3" i="2"/>
  <c r="I3" i="2"/>
  <c r="C1508" i="11"/>
  <c r="E1508" i="11"/>
  <c r="G1508" i="11"/>
  <c r="D1508" i="11"/>
  <c r="A1509" i="11"/>
  <c r="B1508" i="11"/>
  <c r="F1508" i="11"/>
  <c r="H7" i="2"/>
  <c r="H8" i="2"/>
  <c r="H9" i="2"/>
  <c r="H10" i="2"/>
  <c r="H11" i="2"/>
  <c r="H12" i="2"/>
  <c r="H13" i="2"/>
  <c r="H14" i="2"/>
  <c r="H15" i="2"/>
  <c r="H16" i="2"/>
  <c r="H17" i="2"/>
  <c r="H18" i="2"/>
  <c r="H19" i="2"/>
  <c r="H20" i="2"/>
  <c r="H21" i="2"/>
  <c r="H22" i="2"/>
  <c r="H23" i="2"/>
  <c r="H24" i="2"/>
  <c r="H25" i="2"/>
  <c r="H26" i="2"/>
  <c r="B1509" i="11"/>
  <c r="D1509" i="11"/>
  <c r="F1509" i="11"/>
  <c r="A1510" i="11"/>
  <c r="E1509" i="11"/>
  <c r="C1509" i="11"/>
  <c r="G1509" i="11"/>
  <c r="I6" i="2" a="1"/>
  <c r="C1510" i="11"/>
  <c r="E1510" i="11"/>
  <c r="G1510" i="11"/>
  <c r="B1510" i="11"/>
  <c r="F1510" i="11"/>
  <c r="D1510" i="11"/>
  <c r="A1511" i="11"/>
  <c r="I26" i="2"/>
  <c r="I11" i="2"/>
  <c r="I9" i="2"/>
  <c r="I16" i="2"/>
  <c r="I22" i="2"/>
  <c r="I10" i="2"/>
  <c r="I13" i="2"/>
  <c r="I23" i="2"/>
  <c r="I25" i="2"/>
  <c r="I7" i="2"/>
  <c r="I6" i="2"/>
  <c r="I18" i="2"/>
  <c r="I15" i="2"/>
  <c r="I17" i="2"/>
  <c r="I12" i="2"/>
  <c r="I21" i="2"/>
  <c r="I19" i="2"/>
  <c r="I24" i="2"/>
  <c r="I14" i="2"/>
  <c r="I8" i="2"/>
  <c r="I20" i="2"/>
  <c r="B1511" i="11"/>
  <c r="D1511" i="11"/>
  <c r="F1511" i="11"/>
  <c r="A1512" i="11"/>
  <c r="C1511" i="11"/>
  <c r="G1511" i="11"/>
  <c r="E1511" i="11"/>
  <c r="C1512" i="11"/>
  <c r="E1512" i="11"/>
  <c r="G1512" i="11"/>
  <c r="D1512" i="11"/>
  <c r="A1513" i="11"/>
  <c r="B1512" i="11"/>
  <c r="F1512" i="11"/>
  <c r="B1513" i="11"/>
  <c r="D1513" i="11"/>
  <c r="F1513" i="11"/>
  <c r="A1514" i="11"/>
  <c r="E1513" i="11"/>
  <c r="C1513" i="11"/>
  <c r="G1513" i="11"/>
  <c r="C1514" i="11"/>
  <c r="E1514" i="11"/>
  <c r="G1514" i="11"/>
  <c r="B1514" i="11"/>
  <c r="F1514" i="11"/>
  <c r="D1514" i="11"/>
  <c r="A1515" i="11"/>
  <c r="B1515" i="11"/>
  <c r="D1515" i="11"/>
  <c r="F1515" i="11"/>
  <c r="A1516" i="11"/>
  <c r="C1515" i="11"/>
  <c r="G1515" i="11"/>
  <c r="E1515" i="11"/>
  <c r="C1516" i="11"/>
  <c r="E1516" i="11"/>
  <c r="G1516" i="11"/>
  <c r="D1516" i="11"/>
  <c r="A1517" i="11"/>
  <c r="B1516" i="11"/>
  <c r="F1516" i="11"/>
  <c r="B1517" i="11"/>
  <c r="D1517" i="11"/>
  <c r="F1517" i="11"/>
  <c r="A1518" i="11"/>
  <c r="E1517" i="11"/>
  <c r="C1517" i="11"/>
  <c r="G1517" i="11"/>
  <c r="C1518" i="11"/>
  <c r="E1518" i="11"/>
  <c r="G1518" i="11"/>
  <c r="B1518" i="11"/>
  <c r="F1518" i="11"/>
  <c r="D1518" i="11"/>
  <c r="A1519" i="11"/>
  <c r="B1519" i="11"/>
  <c r="D1519" i="11"/>
  <c r="F1519" i="11"/>
  <c r="A1520" i="11"/>
  <c r="C1519" i="11"/>
  <c r="G1519" i="11"/>
  <c r="E1519" i="11"/>
  <c r="C1520" i="11"/>
  <c r="E1520" i="11"/>
  <c r="G1520" i="11"/>
  <c r="D1520" i="11"/>
  <c r="A1521" i="11"/>
  <c r="B1520" i="11"/>
  <c r="F1520" i="11"/>
  <c r="B1521" i="11"/>
  <c r="D1521" i="11"/>
  <c r="F1521" i="11"/>
  <c r="A1522" i="11"/>
  <c r="E1521" i="11"/>
  <c r="C1521" i="11"/>
  <c r="G1521" i="11"/>
  <c r="C1522" i="11"/>
  <c r="E1522" i="11"/>
  <c r="G1522" i="11"/>
  <c r="B1522" i="11"/>
  <c r="F1522" i="11"/>
  <c r="D1522" i="11"/>
  <c r="A1523" i="11"/>
  <c r="B1523" i="11"/>
  <c r="D1523" i="11"/>
  <c r="F1523" i="11"/>
  <c r="A1524" i="11"/>
  <c r="C1523" i="11"/>
  <c r="G1523" i="11"/>
  <c r="E1523" i="11"/>
  <c r="C1524" i="11"/>
  <c r="E1524" i="11"/>
  <c r="G1524" i="11"/>
  <c r="D1524" i="11"/>
  <c r="A1525" i="11"/>
  <c r="B1524" i="11"/>
  <c r="F1524" i="11"/>
  <c r="B1525" i="11"/>
  <c r="D1525" i="11"/>
  <c r="F1525" i="11"/>
  <c r="A1526" i="11"/>
  <c r="E1525" i="11"/>
  <c r="C1525" i="11"/>
  <c r="G1525" i="11"/>
  <c r="C1526" i="11"/>
  <c r="E1526" i="11"/>
  <c r="G1526" i="11"/>
  <c r="B1526" i="11"/>
  <c r="F1526" i="11"/>
  <c r="D1526" i="11"/>
  <c r="A1527" i="11"/>
  <c r="B1527" i="11"/>
  <c r="D1527" i="11"/>
  <c r="F1527" i="11"/>
  <c r="A1528" i="11"/>
  <c r="C1527" i="11"/>
  <c r="G1527" i="11"/>
  <c r="E1527" i="11"/>
  <c r="C1528" i="11"/>
  <c r="E1528" i="11"/>
  <c r="G1528" i="11"/>
  <c r="D1528" i="11"/>
  <c r="A1529" i="11"/>
  <c r="B1528" i="11"/>
  <c r="F1528" i="11"/>
  <c r="B1529" i="11"/>
  <c r="D1529" i="11"/>
  <c r="F1529" i="11"/>
  <c r="A1530" i="11"/>
  <c r="E1529" i="11"/>
  <c r="C1529" i="11"/>
  <c r="G1529" i="11"/>
  <c r="C1530" i="11"/>
  <c r="E1530" i="11"/>
  <c r="G1530" i="11"/>
  <c r="B1530" i="11"/>
  <c r="F1530" i="11"/>
  <c r="D1530" i="11"/>
  <c r="A1531" i="11"/>
  <c r="B1531" i="11"/>
  <c r="D1531" i="11"/>
  <c r="F1531" i="11"/>
  <c r="A1532" i="11"/>
  <c r="C1531" i="11"/>
  <c r="G1531" i="11"/>
  <c r="E1531" i="11"/>
  <c r="C1532" i="11"/>
  <c r="E1532" i="11"/>
  <c r="G1532" i="11"/>
  <c r="D1532" i="11"/>
  <c r="A1533" i="11"/>
  <c r="B1532" i="11"/>
  <c r="F1532" i="11"/>
  <c r="C1533" i="11"/>
  <c r="E1533" i="11"/>
  <c r="G1533" i="11"/>
  <c r="B1533" i="11"/>
  <c r="D1533" i="11"/>
  <c r="F1533" i="11"/>
  <c r="A1534" i="11"/>
  <c r="B1534" i="11"/>
  <c r="D1534" i="11"/>
  <c r="F1534" i="11"/>
  <c r="A1535" i="11"/>
  <c r="C1534" i="11"/>
  <c r="E1534" i="11"/>
  <c r="G1534" i="11"/>
  <c r="C1535" i="11"/>
  <c r="E1535" i="11"/>
  <c r="G1535" i="11"/>
  <c r="B1535" i="11"/>
  <c r="D1535" i="11"/>
  <c r="F1535" i="11"/>
  <c r="A1536" i="11"/>
  <c r="B1536" i="11"/>
  <c r="D1536" i="11"/>
  <c r="F1536" i="11"/>
  <c r="A1537" i="11"/>
  <c r="C1536" i="11"/>
  <c r="E1536" i="11"/>
  <c r="G1536" i="11"/>
  <c r="B1537" i="11"/>
  <c r="C1537" i="11"/>
  <c r="E1537" i="11"/>
  <c r="G1537" i="11"/>
  <c r="D1537" i="11"/>
  <c r="F1537" i="11"/>
  <c r="A1538" i="11"/>
  <c r="B1538" i="11"/>
  <c r="D1538" i="11"/>
  <c r="F1538" i="11"/>
  <c r="A1539" i="11"/>
  <c r="C1538" i="11"/>
  <c r="E1538" i="11"/>
  <c r="G1538" i="11"/>
  <c r="C1539" i="11"/>
  <c r="E1539" i="11"/>
  <c r="G1539" i="11"/>
  <c r="B1539" i="11"/>
  <c r="D1539" i="11"/>
  <c r="F1539" i="11"/>
  <c r="A1540" i="11"/>
  <c r="B1540" i="11"/>
  <c r="D1540" i="11"/>
  <c r="F1540" i="11"/>
  <c r="A1541" i="11"/>
  <c r="C1540" i="11"/>
  <c r="E1540" i="11"/>
  <c r="G1540" i="11"/>
  <c r="C1541" i="11"/>
  <c r="E1541" i="11"/>
  <c r="G1541" i="11"/>
  <c r="B1541" i="11"/>
  <c r="D1541" i="11"/>
  <c r="F1541" i="11"/>
  <c r="A1542" i="11"/>
  <c r="B1542" i="11"/>
  <c r="D1542" i="11"/>
  <c r="F1542" i="11"/>
  <c r="A1543" i="11"/>
  <c r="C1542" i="11"/>
  <c r="E1542" i="11"/>
  <c r="G1542" i="11"/>
  <c r="C1543" i="11"/>
  <c r="E1543" i="11"/>
  <c r="G1543" i="11"/>
  <c r="B1543" i="11"/>
  <c r="D1543" i="11"/>
  <c r="F1543" i="11"/>
  <c r="A1544" i="11"/>
  <c r="B1544" i="11"/>
  <c r="D1544" i="11"/>
  <c r="F1544" i="11"/>
  <c r="A1545" i="11"/>
  <c r="C1544" i="11"/>
  <c r="E1544" i="11"/>
  <c r="G1544" i="11"/>
  <c r="C1545" i="11"/>
  <c r="E1545" i="11"/>
  <c r="G1545" i="11"/>
  <c r="B1545" i="11"/>
  <c r="D1545" i="11"/>
  <c r="F1545" i="11"/>
  <c r="A1546" i="11"/>
  <c r="B1546" i="11"/>
  <c r="D1546" i="11"/>
  <c r="F1546" i="11"/>
  <c r="A1547" i="11"/>
  <c r="C1546" i="11"/>
  <c r="E1546" i="11"/>
  <c r="G1546" i="11"/>
  <c r="C1547" i="11"/>
  <c r="E1547" i="11"/>
  <c r="G1547" i="11"/>
  <c r="B1547" i="11"/>
  <c r="D1547" i="11"/>
  <c r="F1547" i="11"/>
  <c r="A1548" i="11"/>
  <c r="B1548" i="11"/>
  <c r="D1548" i="11"/>
  <c r="F1548" i="11"/>
  <c r="A1549" i="11"/>
  <c r="C1548" i="11"/>
  <c r="E1548" i="11"/>
  <c r="G1548" i="11"/>
  <c r="C1549" i="11"/>
  <c r="E1549" i="11"/>
  <c r="G1549" i="11"/>
  <c r="B1549" i="11"/>
  <c r="D1549" i="11"/>
  <c r="F1549" i="11"/>
  <c r="A1550" i="11"/>
  <c r="B1550" i="11"/>
  <c r="D1550" i="11"/>
  <c r="F1550" i="11"/>
  <c r="A1551" i="11"/>
  <c r="C1550" i="11"/>
  <c r="E1550" i="11"/>
  <c r="G1550" i="11"/>
  <c r="C1551" i="11"/>
  <c r="E1551" i="11"/>
  <c r="G1551" i="11"/>
  <c r="B1551" i="11"/>
  <c r="D1551" i="11"/>
  <c r="F1551" i="11"/>
  <c r="A1552" i="11"/>
  <c r="B1552" i="11"/>
  <c r="D1552" i="11"/>
  <c r="F1552" i="11"/>
  <c r="A1553" i="11"/>
  <c r="C1552" i="11"/>
  <c r="E1552" i="11"/>
  <c r="G1552" i="11"/>
  <c r="C1553" i="11"/>
  <c r="E1553" i="11"/>
  <c r="G1553" i="11"/>
  <c r="B1553" i="11"/>
  <c r="D1553" i="11"/>
  <c r="F1553" i="11"/>
  <c r="A1554" i="11"/>
  <c r="B1554" i="11"/>
  <c r="D1554" i="11"/>
  <c r="F1554" i="11"/>
  <c r="A1555" i="11"/>
  <c r="C1554" i="11"/>
  <c r="E1554" i="11"/>
  <c r="G1554" i="11"/>
  <c r="C1555" i="11"/>
  <c r="E1555" i="11"/>
  <c r="G1555" i="11"/>
  <c r="B1555" i="11"/>
  <c r="D1555" i="11"/>
  <c r="F1555" i="11"/>
  <c r="A1556" i="11"/>
  <c r="B1556" i="11"/>
  <c r="D1556" i="11"/>
  <c r="F1556" i="11"/>
  <c r="A1557" i="11"/>
  <c r="C1556" i="11"/>
  <c r="E1556" i="11"/>
  <c r="G1556" i="11"/>
  <c r="C1557" i="11"/>
  <c r="E1557" i="11"/>
  <c r="G1557" i="11"/>
  <c r="B1557" i="11"/>
  <c r="D1557" i="11"/>
  <c r="F1557" i="11"/>
  <c r="A1558" i="11"/>
  <c r="B1558" i="11"/>
  <c r="D1558" i="11"/>
  <c r="F1558" i="11"/>
  <c r="A1559" i="11"/>
  <c r="C1558" i="11"/>
  <c r="E1558" i="11"/>
  <c r="G1558" i="11"/>
  <c r="C1559" i="11"/>
  <c r="E1559" i="11"/>
  <c r="G1559" i="11"/>
  <c r="B1559" i="11"/>
  <c r="D1559" i="11"/>
  <c r="F1559" i="11"/>
  <c r="A1560" i="11"/>
  <c r="B1560" i="11"/>
  <c r="D1560" i="11"/>
  <c r="F1560" i="11"/>
  <c r="A1561" i="11"/>
  <c r="C1560" i="11"/>
  <c r="E1560" i="11"/>
  <c r="G1560" i="11"/>
  <c r="C1561" i="11"/>
  <c r="E1561" i="11"/>
  <c r="G1561" i="11"/>
  <c r="B1561" i="11"/>
  <c r="D1561" i="11"/>
  <c r="F1561" i="11"/>
  <c r="A1562" i="11"/>
  <c r="B1562" i="11"/>
  <c r="D1562" i="11"/>
  <c r="F1562" i="11"/>
  <c r="A1563" i="11"/>
  <c r="C1562" i="11"/>
  <c r="E1562" i="11"/>
  <c r="G1562" i="11"/>
  <c r="C1563" i="11"/>
  <c r="E1563" i="11"/>
  <c r="G1563" i="11"/>
  <c r="B1563" i="11"/>
  <c r="D1563" i="11"/>
  <c r="F1563" i="11"/>
  <c r="A1564" i="11"/>
  <c r="B1564" i="11"/>
  <c r="D1564" i="11"/>
  <c r="F1564" i="11"/>
  <c r="A1565" i="11"/>
  <c r="C1564" i="11"/>
  <c r="E1564" i="11"/>
  <c r="G1564" i="11"/>
  <c r="C1565" i="11"/>
  <c r="E1565" i="11"/>
  <c r="G1565" i="11"/>
  <c r="B1565" i="11"/>
  <c r="D1565" i="11"/>
  <c r="F1565" i="11"/>
  <c r="A1566" i="11"/>
  <c r="B1566" i="11"/>
  <c r="D1566" i="11"/>
  <c r="F1566" i="11"/>
  <c r="A1567" i="11"/>
  <c r="C1566" i="11"/>
  <c r="E1566" i="11"/>
  <c r="G1566" i="11"/>
  <c r="C1567" i="11"/>
  <c r="E1567" i="11"/>
  <c r="G1567" i="11"/>
  <c r="B1567" i="11"/>
  <c r="D1567" i="11"/>
  <c r="F1567" i="11"/>
  <c r="A1568" i="11"/>
  <c r="B1568" i="11"/>
  <c r="D1568" i="11"/>
  <c r="F1568" i="11"/>
  <c r="A1569" i="11"/>
  <c r="C1568" i="11"/>
  <c r="E1568" i="11"/>
  <c r="G1568" i="11"/>
  <c r="C1569" i="11"/>
  <c r="E1569" i="11"/>
  <c r="G1569" i="11"/>
  <c r="B1569" i="11"/>
  <c r="D1569" i="11"/>
  <c r="F1569" i="11"/>
  <c r="A1570" i="11"/>
  <c r="B1570" i="11"/>
  <c r="D1570" i="11"/>
  <c r="F1570" i="11"/>
  <c r="A1571" i="11"/>
  <c r="C1570" i="11"/>
  <c r="E1570" i="11"/>
  <c r="G1570" i="11"/>
  <c r="C1571" i="11"/>
  <c r="E1571" i="11"/>
  <c r="G1571" i="11"/>
  <c r="B1571" i="11"/>
  <c r="D1571" i="11"/>
  <c r="F1571" i="11"/>
  <c r="A1572" i="11"/>
  <c r="B1572" i="11"/>
  <c r="D1572" i="11"/>
  <c r="F1572" i="11"/>
  <c r="A1573" i="11"/>
  <c r="C1572" i="11"/>
  <c r="E1572" i="11"/>
  <c r="G1572" i="11"/>
  <c r="C1573" i="11"/>
  <c r="E1573" i="11"/>
  <c r="G1573" i="11"/>
  <c r="B1573" i="11"/>
  <c r="D1573" i="11"/>
  <c r="F1573" i="11"/>
  <c r="A1574" i="11"/>
  <c r="B1574" i="11"/>
  <c r="D1574" i="11"/>
  <c r="F1574" i="11"/>
  <c r="A1575" i="11"/>
  <c r="C1574" i="11"/>
  <c r="E1574" i="11"/>
  <c r="G1574" i="11"/>
  <c r="C1575" i="11"/>
  <c r="E1575" i="11"/>
  <c r="G1575" i="11"/>
  <c r="B1575" i="11"/>
  <c r="D1575" i="11"/>
  <c r="F1575" i="11"/>
  <c r="A1576" i="11"/>
  <c r="B1576" i="11"/>
  <c r="D1576" i="11"/>
  <c r="F1576" i="11"/>
  <c r="A1577" i="11"/>
  <c r="C1576" i="11"/>
  <c r="E1576" i="11"/>
  <c r="G1576" i="11"/>
  <c r="C1577" i="11"/>
  <c r="E1577" i="11"/>
  <c r="G1577" i="11"/>
  <c r="B1577" i="11"/>
  <c r="D1577" i="11"/>
  <c r="F1577" i="11"/>
  <c r="A1578" i="11"/>
  <c r="B1578" i="11"/>
  <c r="D1578" i="11"/>
  <c r="F1578" i="11"/>
  <c r="A1579" i="11"/>
  <c r="C1578" i="11"/>
  <c r="E1578" i="11"/>
  <c r="G1578" i="11"/>
  <c r="C1579" i="11"/>
  <c r="E1579" i="11"/>
  <c r="G1579" i="11"/>
  <c r="B1579" i="11"/>
  <c r="D1579" i="11"/>
  <c r="F1579" i="11"/>
  <c r="A1580" i="11"/>
  <c r="B1580" i="11"/>
  <c r="D1580" i="11"/>
  <c r="F1580" i="11"/>
  <c r="A1581" i="11"/>
  <c r="C1580" i="11"/>
  <c r="E1580" i="11"/>
  <c r="G1580" i="11"/>
  <c r="C1581" i="11"/>
  <c r="E1581" i="11"/>
  <c r="G1581" i="11"/>
  <c r="B1581" i="11"/>
  <c r="D1581" i="11"/>
  <c r="F1581" i="11"/>
  <c r="A1582" i="11"/>
  <c r="B1582" i="11"/>
  <c r="D1582" i="11"/>
  <c r="F1582" i="11"/>
  <c r="A1583" i="11"/>
  <c r="C1582" i="11"/>
  <c r="E1582" i="11"/>
  <c r="G1582" i="11"/>
  <c r="C1583" i="11"/>
  <c r="E1583" i="11"/>
  <c r="G1583" i="11"/>
  <c r="B1583" i="11"/>
  <c r="D1583" i="11"/>
  <c r="F1583" i="11"/>
  <c r="A1584" i="11"/>
  <c r="B1584" i="11"/>
  <c r="D1584" i="11"/>
  <c r="F1584" i="11"/>
  <c r="A1585" i="11"/>
  <c r="C1584" i="11"/>
  <c r="E1584" i="11"/>
  <c r="G1584" i="11"/>
  <c r="C1585" i="11"/>
  <c r="E1585" i="11"/>
  <c r="G1585" i="11"/>
  <c r="B1585" i="11"/>
  <c r="D1585" i="11"/>
  <c r="F1585" i="11"/>
  <c r="A1586" i="11"/>
  <c r="B1586" i="11"/>
  <c r="D1586" i="11"/>
  <c r="F1586" i="11"/>
  <c r="A1587" i="11"/>
  <c r="C1586" i="11"/>
  <c r="E1586" i="11"/>
  <c r="G1586" i="11"/>
  <c r="C1587" i="11"/>
  <c r="E1587" i="11"/>
  <c r="G1587" i="11"/>
  <c r="B1587" i="11"/>
  <c r="D1587" i="11"/>
  <c r="F1587" i="11"/>
  <c r="A1588" i="11"/>
  <c r="B1588" i="11"/>
  <c r="D1588" i="11"/>
  <c r="F1588" i="11"/>
  <c r="A1589" i="11"/>
  <c r="C1588" i="11"/>
  <c r="E1588" i="11"/>
  <c r="G1588" i="11"/>
  <c r="C1589" i="11"/>
  <c r="E1589" i="11"/>
  <c r="G1589" i="11"/>
  <c r="B1589" i="11"/>
  <c r="D1589" i="11"/>
  <c r="F1589" i="11"/>
  <c r="A1590" i="11"/>
  <c r="B1590" i="11"/>
  <c r="D1590" i="11"/>
  <c r="F1590" i="11"/>
  <c r="A1591" i="11"/>
  <c r="C1590" i="11"/>
  <c r="E1590" i="11"/>
  <c r="G1590" i="11"/>
  <c r="C1591" i="11"/>
  <c r="E1591" i="11"/>
  <c r="G1591" i="11"/>
  <c r="B1591" i="11"/>
  <c r="D1591" i="11"/>
  <c r="F1591" i="11"/>
  <c r="A1592" i="11"/>
  <c r="B1592" i="11"/>
  <c r="D1592" i="11"/>
  <c r="F1592" i="11"/>
  <c r="A1593" i="11"/>
  <c r="C1592" i="11"/>
  <c r="E1592" i="11"/>
  <c r="G1592" i="11"/>
  <c r="C1593" i="11"/>
  <c r="E1593" i="11"/>
  <c r="G1593" i="11"/>
  <c r="B1593" i="11"/>
  <c r="D1593" i="11"/>
  <c r="F1593" i="11"/>
  <c r="A1594" i="11"/>
  <c r="B1594" i="11"/>
  <c r="D1594" i="11"/>
  <c r="F1594" i="11"/>
  <c r="A1595" i="11"/>
  <c r="C1594" i="11"/>
  <c r="E1594" i="11"/>
  <c r="G1594" i="11"/>
  <c r="C1595" i="11"/>
  <c r="E1595" i="11"/>
  <c r="G1595" i="11"/>
  <c r="B1595" i="11"/>
  <c r="D1595" i="11"/>
  <c r="F1595" i="11"/>
  <c r="A1596" i="11"/>
  <c r="B1596" i="11"/>
  <c r="D1596" i="11"/>
  <c r="F1596" i="11"/>
  <c r="A1597" i="11"/>
  <c r="C1596" i="11"/>
  <c r="E1596" i="11"/>
  <c r="G1596" i="11"/>
  <c r="C1597" i="11"/>
  <c r="E1597" i="11"/>
  <c r="G1597" i="11"/>
  <c r="B1597" i="11"/>
  <c r="D1597" i="11"/>
  <c r="F1597" i="11"/>
  <c r="A1598" i="11"/>
  <c r="B1598" i="11"/>
  <c r="D1598" i="11"/>
  <c r="F1598" i="11"/>
  <c r="A1599" i="11"/>
  <c r="C1598" i="11"/>
  <c r="E1598" i="11"/>
  <c r="G1598" i="11"/>
  <c r="C1599" i="11"/>
  <c r="E1599" i="11"/>
  <c r="G1599" i="11"/>
  <c r="B1599" i="11"/>
  <c r="D1599" i="11"/>
  <c r="F1599" i="11"/>
  <c r="A1600" i="11"/>
  <c r="B1600" i="11"/>
  <c r="D1600" i="11"/>
  <c r="F1600" i="11"/>
  <c r="A1601" i="11"/>
  <c r="C1600" i="11"/>
  <c r="E1600" i="11"/>
  <c r="G1600" i="11"/>
  <c r="C1601" i="11"/>
  <c r="E1601" i="11"/>
  <c r="G1601" i="11"/>
  <c r="B1601" i="11"/>
  <c r="D1601" i="11"/>
  <c r="F1601" i="11"/>
  <c r="A1602" i="11"/>
  <c r="B1602" i="11"/>
  <c r="D1602" i="11"/>
  <c r="F1602" i="11"/>
  <c r="A1603" i="11"/>
  <c r="C1602" i="11"/>
  <c r="E1602" i="11"/>
  <c r="G1602" i="11"/>
  <c r="C1603" i="11"/>
  <c r="E1603" i="11"/>
  <c r="G1603" i="11"/>
  <c r="B1603" i="11"/>
  <c r="D1603" i="11"/>
  <c r="F1603" i="11"/>
  <c r="A1604" i="11"/>
  <c r="B1604" i="11"/>
  <c r="D1604" i="11"/>
  <c r="F1604" i="11"/>
  <c r="A1605" i="11"/>
  <c r="C1604" i="11"/>
  <c r="E1604" i="11"/>
  <c r="G1604" i="11"/>
  <c r="C1605" i="11"/>
  <c r="E1605" i="11"/>
  <c r="G1605" i="11"/>
  <c r="B1605" i="11"/>
  <c r="D1605" i="11"/>
  <c r="F1605" i="11"/>
  <c r="A1606" i="11"/>
  <c r="B1606" i="11"/>
  <c r="D1606" i="11"/>
  <c r="F1606" i="11"/>
  <c r="A1607" i="11"/>
  <c r="C1606" i="11"/>
  <c r="E1606" i="11"/>
  <c r="G1606" i="11"/>
  <c r="C1607" i="11"/>
  <c r="E1607" i="11"/>
  <c r="G1607" i="11"/>
  <c r="B1607" i="11"/>
  <c r="D1607" i="11"/>
  <c r="F1607" i="11"/>
  <c r="A1608" i="11"/>
  <c r="B1608" i="11"/>
  <c r="D1608" i="11"/>
  <c r="F1608" i="11"/>
  <c r="A1609" i="11"/>
  <c r="C1608" i="11"/>
  <c r="E1608" i="11"/>
  <c r="G1608" i="11"/>
  <c r="C1609" i="11"/>
  <c r="E1609" i="11"/>
  <c r="G1609" i="11"/>
  <c r="B1609" i="11"/>
  <c r="D1609" i="11"/>
  <c r="F1609" i="11"/>
  <c r="A1610" i="11"/>
  <c r="B1610" i="11"/>
  <c r="D1610" i="11"/>
  <c r="F1610" i="11"/>
  <c r="A1611" i="11"/>
  <c r="C1610" i="11"/>
  <c r="E1610" i="11"/>
  <c r="G1610" i="11"/>
  <c r="C1611" i="11"/>
  <c r="E1611" i="11"/>
  <c r="G1611" i="11"/>
  <c r="B1611" i="11"/>
  <c r="D1611" i="11"/>
  <c r="F1611" i="11"/>
  <c r="A1612" i="11"/>
  <c r="B1612" i="11"/>
  <c r="D1612" i="11"/>
  <c r="F1612" i="11"/>
  <c r="A1613" i="11"/>
  <c r="C1612" i="11"/>
  <c r="E1612" i="11"/>
  <c r="G1612" i="11"/>
  <c r="C1613" i="11"/>
  <c r="E1613" i="11"/>
  <c r="G1613" i="11"/>
  <c r="B1613" i="11"/>
  <c r="D1613" i="11"/>
  <c r="F1613" i="11"/>
  <c r="A1614" i="11"/>
  <c r="B1614" i="11"/>
  <c r="D1614" i="11"/>
  <c r="F1614" i="11"/>
  <c r="A1615" i="11"/>
  <c r="C1614" i="11"/>
  <c r="E1614" i="11"/>
  <c r="G1614" i="11"/>
  <c r="C1615" i="11"/>
  <c r="E1615" i="11"/>
  <c r="G1615" i="11"/>
  <c r="B1615" i="11"/>
  <c r="D1615" i="11"/>
  <c r="F1615" i="11"/>
  <c r="A1616" i="11"/>
  <c r="B1616" i="11"/>
  <c r="D1616" i="11"/>
  <c r="F1616" i="11"/>
  <c r="A1617" i="11"/>
  <c r="C1616" i="11"/>
  <c r="E1616" i="11"/>
  <c r="G1616" i="11"/>
  <c r="C1617" i="11"/>
  <c r="E1617" i="11"/>
  <c r="G1617" i="11"/>
  <c r="B1617" i="11"/>
  <c r="D1617" i="11"/>
  <c r="F1617" i="11"/>
  <c r="A1618" i="11"/>
  <c r="B1618" i="11"/>
  <c r="D1618" i="11"/>
  <c r="F1618" i="11"/>
  <c r="A1619" i="11"/>
  <c r="C1618" i="11"/>
  <c r="E1618" i="11"/>
  <c r="G1618" i="11"/>
  <c r="C1619" i="11"/>
  <c r="E1619" i="11"/>
  <c r="G1619" i="11"/>
  <c r="B1619" i="11"/>
  <c r="D1619" i="11"/>
  <c r="F1619" i="11"/>
  <c r="A1620" i="11"/>
  <c r="B1620" i="11"/>
  <c r="D1620" i="11"/>
  <c r="F1620" i="11"/>
  <c r="A1621" i="11"/>
  <c r="C1620" i="11"/>
  <c r="E1620" i="11"/>
  <c r="G1620" i="11"/>
  <c r="C1621" i="11"/>
  <c r="E1621" i="11"/>
  <c r="G1621" i="11"/>
  <c r="B1621" i="11"/>
  <c r="D1621" i="11"/>
  <c r="F1621" i="11"/>
  <c r="A1622" i="11"/>
  <c r="B1622" i="11"/>
  <c r="D1622" i="11"/>
  <c r="F1622" i="11"/>
  <c r="A1623" i="11"/>
  <c r="C1622" i="11"/>
  <c r="E1622" i="11"/>
  <c r="G1622" i="11"/>
  <c r="C1623" i="11"/>
  <c r="E1623" i="11"/>
  <c r="G1623" i="11"/>
  <c r="B1623" i="11"/>
  <c r="D1623" i="11"/>
  <c r="F1623" i="11"/>
  <c r="A1624" i="11"/>
  <c r="B1624" i="11"/>
  <c r="D1624" i="11"/>
  <c r="F1624" i="11"/>
  <c r="A1625" i="11"/>
  <c r="C1624" i="11"/>
  <c r="E1624" i="11"/>
  <c r="G1624" i="11"/>
  <c r="C1625" i="11"/>
  <c r="E1625" i="11"/>
  <c r="G1625" i="11"/>
  <c r="B1625" i="11"/>
  <c r="D1625" i="11"/>
  <c r="F1625" i="11"/>
  <c r="A1626" i="11"/>
  <c r="B1626" i="11"/>
  <c r="D1626" i="11"/>
  <c r="F1626" i="11"/>
  <c r="A1627" i="11"/>
  <c r="C1626" i="11"/>
  <c r="E1626" i="11"/>
  <c r="G1626" i="11"/>
  <c r="C1627" i="11"/>
  <c r="E1627" i="11"/>
  <c r="G1627" i="11"/>
  <c r="B1627" i="11"/>
  <c r="D1627" i="11"/>
  <c r="F1627" i="11"/>
  <c r="A1628" i="11"/>
  <c r="B1628" i="11"/>
  <c r="D1628" i="11"/>
  <c r="F1628" i="11"/>
  <c r="A1629" i="11"/>
  <c r="C1628" i="11"/>
  <c r="E1628" i="11"/>
  <c r="G1628" i="11"/>
  <c r="C1629" i="11"/>
  <c r="E1629" i="11"/>
  <c r="G1629" i="11"/>
  <c r="B1629" i="11"/>
  <c r="D1629" i="11"/>
  <c r="F1629" i="11"/>
  <c r="A1630" i="11"/>
  <c r="B1630" i="11"/>
  <c r="D1630" i="11"/>
  <c r="F1630" i="11"/>
  <c r="A1631" i="11"/>
  <c r="C1630" i="11"/>
  <c r="E1630" i="11"/>
  <c r="G1630" i="11"/>
  <c r="C1631" i="11"/>
  <c r="E1631" i="11"/>
  <c r="G1631" i="11"/>
  <c r="B1631" i="11"/>
  <c r="D1631" i="11"/>
  <c r="F1631" i="11"/>
  <c r="A1632" i="11"/>
  <c r="B1632" i="11"/>
  <c r="D1632" i="11"/>
  <c r="F1632" i="11"/>
  <c r="A1633" i="11"/>
  <c r="C1632" i="11"/>
  <c r="E1632" i="11"/>
  <c r="G1632" i="11"/>
  <c r="C1633" i="11"/>
  <c r="E1633" i="11"/>
  <c r="G1633" i="11"/>
  <c r="B1633" i="11"/>
  <c r="D1633" i="11"/>
  <c r="F1633" i="11"/>
  <c r="A1634" i="11"/>
  <c r="B1634" i="11"/>
  <c r="D1634" i="11"/>
  <c r="F1634" i="11"/>
  <c r="A1635" i="11"/>
  <c r="C1634" i="11"/>
  <c r="E1634" i="11"/>
  <c r="G1634" i="11"/>
  <c r="C1635" i="11"/>
  <c r="E1635" i="11"/>
  <c r="G1635" i="11"/>
  <c r="B1635" i="11"/>
  <c r="D1635" i="11"/>
  <c r="F1635" i="11"/>
  <c r="A1636" i="11"/>
  <c r="B1636" i="11"/>
  <c r="D1636" i="11"/>
  <c r="F1636" i="11"/>
  <c r="A1637" i="11"/>
  <c r="C1636" i="11"/>
  <c r="E1636" i="11"/>
  <c r="G1636" i="11"/>
  <c r="C1637" i="11"/>
  <c r="E1637" i="11"/>
  <c r="G1637" i="11"/>
  <c r="B1637" i="11"/>
  <c r="D1637" i="11"/>
  <c r="F1637" i="11"/>
  <c r="A1638" i="11"/>
  <c r="B1638" i="11"/>
  <c r="D1638" i="11"/>
  <c r="F1638" i="11"/>
  <c r="A1639" i="11"/>
  <c r="C1638" i="11"/>
  <c r="E1638" i="11"/>
  <c r="G1638" i="11"/>
  <c r="C1639" i="11"/>
  <c r="E1639" i="11"/>
  <c r="G1639" i="11"/>
  <c r="B1639" i="11"/>
  <c r="D1639" i="11"/>
  <c r="F1639" i="11"/>
  <c r="A1640" i="11"/>
  <c r="B1640" i="11"/>
  <c r="D1640" i="11"/>
  <c r="F1640" i="11"/>
  <c r="A1641" i="11"/>
  <c r="C1640" i="11"/>
  <c r="E1640" i="11"/>
  <c r="G1640" i="11"/>
  <c r="C1641" i="11"/>
  <c r="E1641" i="11"/>
  <c r="G1641" i="11"/>
  <c r="B1641" i="11"/>
  <c r="D1641" i="11"/>
  <c r="F1641" i="11"/>
  <c r="A1642" i="11"/>
  <c r="B1642" i="11"/>
  <c r="D1642" i="11"/>
  <c r="F1642" i="11"/>
  <c r="A1643" i="11"/>
  <c r="C1642" i="11"/>
  <c r="E1642" i="11"/>
  <c r="G1642" i="11"/>
  <c r="C1643" i="11"/>
  <c r="E1643" i="11"/>
  <c r="G1643" i="11"/>
  <c r="B1643" i="11"/>
  <c r="D1643" i="11"/>
  <c r="F1643" i="11"/>
  <c r="A1644" i="11"/>
  <c r="B1644" i="11"/>
  <c r="D1644" i="11"/>
  <c r="F1644" i="11"/>
  <c r="A1645" i="11"/>
  <c r="C1644" i="11"/>
  <c r="E1644" i="11"/>
  <c r="G1644" i="11"/>
  <c r="C1645" i="11"/>
  <c r="E1645" i="11"/>
  <c r="G1645" i="11"/>
  <c r="B1645" i="11"/>
  <c r="D1645" i="11"/>
  <c r="F1645" i="11"/>
  <c r="A1646" i="11"/>
  <c r="B1646" i="11"/>
  <c r="D1646" i="11"/>
  <c r="F1646" i="11"/>
  <c r="A1647" i="11"/>
  <c r="C1646" i="11"/>
  <c r="E1646" i="11"/>
  <c r="G1646" i="11"/>
  <c r="C1647" i="11"/>
  <c r="E1647" i="11"/>
  <c r="G1647" i="11"/>
  <c r="B1647" i="11"/>
  <c r="D1647" i="11"/>
  <c r="F1647" i="11"/>
  <c r="A1648" i="11"/>
  <c r="B1648" i="11"/>
  <c r="D1648" i="11"/>
  <c r="F1648" i="11"/>
  <c r="A1649" i="11"/>
  <c r="C1648" i="11"/>
  <c r="E1648" i="11"/>
  <c r="G1648" i="11"/>
  <c r="C1649" i="11"/>
  <c r="E1649" i="11"/>
  <c r="G1649" i="11"/>
  <c r="B1649" i="11"/>
  <c r="D1649" i="11"/>
  <c r="F1649" i="11"/>
  <c r="A1650" i="11"/>
  <c r="B1650" i="11"/>
  <c r="D1650" i="11"/>
  <c r="F1650" i="11"/>
  <c r="A1651" i="11"/>
  <c r="C1650" i="11"/>
  <c r="E1650" i="11"/>
  <c r="G1650" i="11"/>
  <c r="C1651" i="11"/>
  <c r="E1651" i="11"/>
  <c r="G1651" i="11"/>
  <c r="B1651" i="11"/>
  <c r="D1651" i="11"/>
  <c r="F1651" i="11"/>
  <c r="A1652" i="11"/>
  <c r="B1652" i="11"/>
  <c r="D1652" i="11"/>
  <c r="F1652" i="11"/>
  <c r="A1653" i="11"/>
  <c r="C1652" i="11"/>
  <c r="E1652" i="11"/>
  <c r="G1652" i="11"/>
  <c r="C1653" i="11"/>
  <c r="E1653" i="11"/>
  <c r="G1653" i="11"/>
  <c r="B1653" i="11"/>
  <c r="D1653" i="11"/>
  <c r="F1653" i="11"/>
  <c r="A1654" i="11"/>
  <c r="B1654" i="11"/>
  <c r="D1654" i="11"/>
  <c r="F1654" i="11"/>
  <c r="A1655" i="11"/>
  <c r="C1654" i="11"/>
  <c r="E1654" i="11"/>
  <c r="G1654" i="11"/>
  <c r="C1655" i="11"/>
  <c r="E1655" i="11"/>
  <c r="G1655" i="11"/>
  <c r="B1655" i="11"/>
  <c r="D1655" i="11"/>
  <c r="F1655" i="11"/>
  <c r="A1656" i="11"/>
  <c r="B1656" i="11"/>
  <c r="D1656" i="11"/>
  <c r="F1656" i="11"/>
  <c r="A1657" i="11"/>
  <c r="C1656" i="11"/>
  <c r="E1656" i="11"/>
  <c r="G1656" i="11"/>
  <c r="C1657" i="11"/>
  <c r="E1657" i="11"/>
  <c r="G1657" i="11"/>
  <c r="B1657" i="11"/>
  <c r="D1657" i="11"/>
  <c r="F1657" i="11"/>
  <c r="A1658" i="11"/>
  <c r="B1658" i="11"/>
  <c r="D1658" i="11"/>
  <c r="F1658" i="11"/>
  <c r="A1659" i="11"/>
  <c r="C1658" i="11"/>
  <c r="E1658" i="11"/>
  <c r="G1658" i="11"/>
  <c r="C1659" i="11"/>
  <c r="E1659" i="11"/>
  <c r="G1659" i="11"/>
  <c r="B1659" i="11"/>
  <c r="D1659" i="11"/>
  <c r="F1659" i="11"/>
  <c r="A1660" i="11"/>
  <c r="B1660" i="11"/>
  <c r="D1660" i="11"/>
  <c r="F1660" i="11"/>
  <c r="A1661" i="11"/>
  <c r="C1660" i="11"/>
  <c r="E1660" i="11"/>
  <c r="G1660" i="11"/>
  <c r="C1661" i="11"/>
  <c r="E1661" i="11"/>
  <c r="G1661" i="11"/>
  <c r="B1661" i="11"/>
  <c r="D1661" i="11"/>
  <c r="F1661" i="11"/>
  <c r="A1662" i="11"/>
  <c r="B1662" i="11"/>
  <c r="D1662" i="11"/>
  <c r="F1662" i="11"/>
  <c r="A1663" i="11"/>
  <c r="C1662" i="11"/>
  <c r="E1662" i="11"/>
  <c r="G1662" i="11"/>
  <c r="C1663" i="11"/>
  <c r="E1663" i="11"/>
  <c r="G1663" i="11"/>
  <c r="B1663" i="11"/>
  <c r="D1663" i="11"/>
  <c r="F1663" i="11"/>
  <c r="A1664" i="11"/>
  <c r="B1664" i="11"/>
  <c r="D1664" i="11"/>
  <c r="F1664" i="11"/>
  <c r="A1665" i="11"/>
  <c r="C1664" i="11"/>
  <c r="E1664" i="11"/>
  <c r="G1664" i="11"/>
  <c r="C1665" i="11"/>
  <c r="E1665" i="11"/>
  <c r="G1665" i="11"/>
  <c r="B1665" i="11"/>
  <c r="D1665" i="11"/>
  <c r="F1665" i="11"/>
  <c r="A1666" i="11"/>
  <c r="B1666" i="11"/>
  <c r="D1666" i="11"/>
  <c r="F1666" i="11"/>
  <c r="A1667" i="11"/>
  <c r="C1666" i="11"/>
  <c r="E1666" i="11"/>
  <c r="G1666" i="11"/>
  <c r="C1667" i="11"/>
  <c r="E1667" i="11"/>
  <c r="G1667" i="11"/>
  <c r="B1667" i="11"/>
  <c r="D1667" i="11"/>
  <c r="F1667" i="11"/>
  <c r="A1668" i="11"/>
  <c r="B1668" i="11"/>
  <c r="D1668" i="11"/>
  <c r="F1668" i="11"/>
  <c r="A1669" i="11"/>
  <c r="C1668" i="11"/>
  <c r="E1668" i="11"/>
  <c r="G1668" i="11"/>
  <c r="C1669" i="11"/>
  <c r="E1669" i="11"/>
  <c r="G1669" i="11"/>
  <c r="B1669" i="11"/>
  <c r="D1669" i="11"/>
  <c r="F1669" i="11"/>
  <c r="A1670" i="11"/>
  <c r="B1670" i="11"/>
  <c r="D1670" i="11"/>
  <c r="F1670" i="11"/>
  <c r="A1671" i="11"/>
  <c r="C1670" i="11"/>
  <c r="E1670" i="11"/>
  <c r="G1670" i="11"/>
  <c r="C1671" i="11"/>
  <c r="E1671" i="11"/>
  <c r="G1671" i="11"/>
  <c r="B1671" i="11"/>
  <c r="D1671" i="11"/>
  <c r="F1671" i="11"/>
  <c r="A1672" i="11"/>
  <c r="B1672" i="11"/>
  <c r="D1672" i="11"/>
  <c r="F1672" i="11"/>
  <c r="A1673" i="11"/>
  <c r="C1672" i="11"/>
  <c r="E1672" i="11"/>
  <c r="G1672" i="11"/>
  <c r="C1673" i="11"/>
  <c r="E1673" i="11"/>
  <c r="G1673" i="11"/>
  <c r="B1673" i="11"/>
  <c r="D1673" i="11"/>
  <c r="F1673" i="11"/>
  <c r="A1674" i="11"/>
  <c r="B1674" i="11"/>
  <c r="D1674" i="11"/>
  <c r="F1674" i="11"/>
  <c r="A1675" i="11"/>
  <c r="C1674" i="11"/>
  <c r="E1674" i="11"/>
  <c r="G1674" i="11"/>
  <c r="C1675" i="11"/>
  <c r="E1675" i="11"/>
  <c r="G1675" i="11"/>
  <c r="B1675" i="11"/>
  <c r="D1675" i="11"/>
  <c r="F1675" i="11"/>
  <c r="A1676" i="11"/>
  <c r="B1676" i="11"/>
  <c r="D1676" i="11"/>
  <c r="F1676" i="11"/>
  <c r="A1677" i="11"/>
  <c r="C1676" i="11"/>
  <c r="E1676" i="11"/>
  <c r="G1676" i="11"/>
  <c r="C1677" i="11"/>
  <c r="E1677" i="11"/>
  <c r="G1677" i="11"/>
  <c r="B1677" i="11"/>
  <c r="D1677" i="11"/>
  <c r="F1677" i="11"/>
  <c r="A1678" i="11"/>
  <c r="B1678" i="11"/>
  <c r="D1678" i="11"/>
  <c r="F1678" i="11"/>
  <c r="A1679" i="11"/>
  <c r="C1678" i="11"/>
  <c r="E1678" i="11"/>
  <c r="G1678" i="11"/>
  <c r="C1679" i="11"/>
  <c r="E1679" i="11"/>
  <c r="G1679" i="11"/>
  <c r="B1679" i="11"/>
  <c r="D1679" i="11"/>
  <c r="F1679" i="11"/>
  <c r="A1680" i="11"/>
  <c r="B1680" i="11"/>
  <c r="D1680" i="11"/>
  <c r="F1680" i="11"/>
  <c r="A1681" i="11"/>
  <c r="C1680" i="11"/>
  <c r="E1680" i="11"/>
  <c r="G1680" i="11"/>
  <c r="C1681" i="11"/>
  <c r="E1681" i="11"/>
  <c r="G1681" i="11"/>
  <c r="B1681" i="11"/>
  <c r="D1681" i="11"/>
  <c r="F1681" i="11"/>
  <c r="A1682" i="11"/>
  <c r="B1682" i="11"/>
  <c r="D1682" i="11"/>
  <c r="F1682" i="11"/>
  <c r="A1683" i="11"/>
  <c r="C1682" i="11"/>
  <c r="E1682" i="11"/>
  <c r="G1682" i="11"/>
  <c r="C1683" i="11"/>
  <c r="E1683" i="11"/>
  <c r="G1683" i="11"/>
  <c r="B1683" i="11"/>
  <c r="D1683" i="11"/>
  <c r="F1683" i="11"/>
  <c r="A1684" i="11"/>
  <c r="B1684" i="11"/>
  <c r="D1684" i="11"/>
  <c r="F1684" i="11"/>
  <c r="A1685" i="11"/>
  <c r="C1684" i="11"/>
  <c r="E1684" i="11"/>
  <c r="G1684" i="11"/>
  <c r="C1685" i="11"/>
  <c r="E1685" i="11"/>
  <c r="G1685" i="11"/>
  <c r="B1685" i="11"/>
  <c r="D1685" i="11"/>
  <c r="F1685" i="11"/>
  <c r="A1686" i="11"/>
  <c r="B1686" i="11"/>
  <c r="D1686" i="11"/>
  <c r="F1686" i="11"/>
  <c r="A1687" i="11"/>
  <c r="C1686" i="11"/>
  <c r="E1686" i="11"/>
  <c r="G1686" i="11"/>
  <c r="C1687" i="11"/>
  <c r="E1687" i="11"/>
  <c r="G1687" i="11"/>
  <c r="B1687" i="11"/>
  <c r="D1687" i="11"/>
  <c r="F1687" i="11"/>
  <c r="A1688" i="11"/>
  <c r="B1688" i="11"/>
  <c r="D1688" i="11"/>
  <c r="F1688" i="11"/>
  <c r="A1689" i="11"/>
  <c r="C1688" i="11"/>
  <c r="E1688" i="11"/>
  <c r="G1688" i="11"/>
  <c r="C1689" i="11"/>
  <c r="E1689" i="11"/>
  <c r="G1689" i="11"/>
  <c r="B1689" i="11"/>
  <c r="D1689" i="11"/>
  <c r="F1689" i="11"/>
  <c r="A1690" i="11"/>
  <c r="B1690" i="11"/>
  <c r="D1690" i="11"/>
  <c r="F1690" i="11"/>
  <c r="A1691" i="11"/>
  <c r="C1690" i="11"/>
  <c r="E1690" i="11"/>
  <c r="G1690" i="11"/>
  <c r="C1691" i="11"/>
  <c r="E1691" i="11"/>
  <c r="G1691" i="11"/>
  <c r="B1691" i="11"/>
  <c r="D1691" i="11"/>
  <c r="F1691" i="11"/>
  <c r="A1692" i="11"/>
  <c r="B1692" i="11"/>
  <c r="D1692" i="11"/>
  <c r="F1692" i="11"/>
  <c r="A1693" i="11"/>
  <c r="C1692" i="11"/>
  <c r="E1692" i="11"/>
  <c r="G1692" i="11"/>
  <c r="C1693" i="11"/>
  <c r="E1693" i="11"/>
  <c r="G1693" i="11"/>
  <c r="B1693" i="11"/>
  <c r="D1693" i="11"/>
  <c r="F1693" i="11"/>
  <c r="A1694" i="11"/>
  <c r="B1694" i="11"/>
  <c r="D1694" i="11"/>
  <c r="F1694" i="11"/>
  <c r="A1695" i="11"/>
  <c r="C1694" i="11"/>
  <c r="E1694" i="11"/>
  <c r="G1694" i="11"/>
  <c r="C1695" i="11"/>
  <c r="E1695" i="11"/>
  <c r="G1695" i="11"/>
  <c r="B1695" i="11"/>
  <c r="D1695" i="11"/>
  <c r="F1695" i="11"/>
  <c r="A1696" i="11"/>
  <c r="B1696" i="11"/>
  <c r="D1696" i="11"/>
  <c r="F1696" i="11"/>
  <c r="A1697" i="11"/>
  <c r="C1696" i="11"/>
  <c r="E1696" i="11"/>
  <c r="G1696" i="11"/>
  <c r="C1697" i="11"/>
  <c r="E1697" i="11"/>
  <c r="G1697" i="11"/>
  <c r="B1697" i="11"/>
  <c r="D1697" i="11"/>
  <c r="F1697" i="11"/>
  <c r="A1698" i="11"/>
  <c r="B1698" i="11"/>
  <c r="D1698" i="11"/>
  <c r="F1698" i="11"/>
  <c r="A1699" i="11"/>
  <c r="C1698" i="11"/>
  <c r="E1698" i="11"/>
  <c r="G1698" i="11"/>
  <c r="C1699" i="11"/>
  <c r="E1699" i="11"/>
  <c r="G1699" i="11"/>
  <c r="B1699" i="11"/>
  <c r="D1699" i="11"/>
  <c r="F1699" i="11"/>
  <c r="A1700" i="11"/>
  <c r="B1700" i="11"/>
  <c r="D1700" i="11"/>
  <c r="F1700" i="11"/>
  <c r="A1701" i="11"/>
  <c r="C1700" i="11"/>
  <c r="E1700" i="11"/>
  <c r="G1700" i="11"/>
  <c r="C1701" i="11"/>
  <c r="E1701" i="11"/>
  <c r="G1701" i="11"/>
  <c r="B1701" i="11"/>
  <c r="D1701" i="11"/>
  <c r="F1701" i="11"/>
  <c r="A1702" i="11"/>
  <c r="B1702" i="11"/>
  <c r="D1702" i="11"/>
  <c r="F1702" i="11"/>
  <c r="A1703" i="11"/>
  <c r="C1702" i="11"/>
  <c r="E1702" i="11"/>
  <c r="G1702" i="11"/>
  <c r="C1703" i="11"/>
  <c r="E1703" i="11"/>
  <c r="G1703" i="11"/>
  <c r="B1703" i="11"/>
  <c r="D1703" i="11"/>
  <c r="F1703" i="11"/>
  <c r="A1704" i="11"/>
  <c r="B1704" i="11"/>
  <c r="D1704" i="11"/>
  <c r="F1704" i="11"/>
  <c r="A1705" i="11"/>
  <c r="C1704" i="11"/>
  <c r="E1704" i="11"/>
  <c r="G1704" i="11"/>
  <c r="C1705" i="11"/>
  <c r="E1705" i="11"/>
  <c r="G1705" i="11"/>
  <c r="B1705" i="11"/>
  <c r="D1705" i="11"/>
  <c r="F1705" i="11"/>
  <c r="A1706" i="11"/>
  <c r="B1706" i="11"/>
  <c r="D1706" i="11"/>
  <c r="F1706" i="11"/>
  <c r="A1707" i="11"/>
  <c r="C1706" i="11"/>
  <c r="E1706" i="11"/>
  <c r="G1706" i="11"/>
  <c r="C1707" i="11"/>
  <c r="E1707" i="11"/>
  <c r="G1707" i="11"/>
  <c r="B1707" i="11"/>
  <c r="D1707" i="11"/>
  <c r="F1707" i="11"/>
  <c r="A1708" i="11"/>
  <c r="B1708" i="11"/>
  <c r="D1708" i="11"/>
  <c r="F1708" i="11"/>
  <c r="A1709" i="11"/>
  <c r="C1708" i="11"/>
  <c r="E1708" i="11"/>
  <c r="G1708" i="11"/>
  <c r="C1709" i="11"/>
  <c r="E1709" i="11"/>
  <c r="G1709" i="11"/>
  <c r="B1709" i="11"/>
  <c r="D1709" i="11"/>
  <c r="F1709" i="11"/>
  <c r="A1710" i="11"/>
  <c r="B1710" i="11"/>
  <c r="D1710" i="11"/>
  <c r="F1710" i="11"/>
  <c r="A1711" i="11"/>
  <c r="C1710" i="11"/>
  <c r="E1710" i="11"/>
  <c r="G1710" i="11"/>
  <c r="C1711" i="11"/>
  <c r="E1711" i="11"/>
  <c r="G1711" i="11"/>
  <c r="B1711" i="11"/>
  <c r="D1711" i="11"/>
  <c r="F1711" i="11"/>
  <c r="A1712" i="11"/>
  <c r="B1712" i="11"/>
  <c r="D1712" i="11"/>
  <c r="F1712" i="11"/>
  <c r="A1713" i="11"/>
  <c r="C1712" i="11"/>
  <c r="E1712" i="11"/>
  <c r="G1712" i="11"/>
  <c r="C1713" i="11"/>
  <c r="E1713" i="11"/>
  <c r="G1713" i="11"/>
  <c r="B1713" i="11"/>
  <c r="D1713" i="11"/>
  <c r="F1713" i="11"/>
  <c r="A1714" i="11"/>
  <c r="B1714" i="11"/>
  <c r="D1714" i="11"/>
  <c r="F1714" i="11"/>
  <c r="A1715" i="11"/>
  <c r="C1714" i="11"/>
  <c r="E1714" i="11"/>
  <c r="G1714" i="11"/>
  <c r="C1715" i="11"/>
  <c r="E1715" i="11"/>
  <c r="G1715" i="11"/>
  <c r="B1715" i="11"/>
  <c r="D1715" i="11"/>
  <c r="F1715" i="11"/>
  <c r="A1716" i="11"/>
  <c r="B1716" i="11"/>
  <c r="D1716" i="11"/>
  <c r="F1716" i="11"/>
  <c r="A1717" i="11"/>
  <c r="C1716" i="11"/>
  <c r="E1716" i="11"/>
  <c r="G1716" i="11"/>
  <c r="C463" i="11"/>
  <c r="B463" i="11"/>
  <c r="C1717" i="11"/>
  <c r="E1717" i="11"/>
  <c r="G1717" i="11"/>
  <c r="B1717" i="11"/>
  <c r="D1717" i="11"/>
  <c r="F1717" i="11"/>
  <c r="A1718" i="11"/>
  <c r="C464" i="11"/>
  <c r="B464" i="11"/>
  <c r="B1718" i="11"/>
  <c r="D1718" i="11"/>
  <c r="F1718" i="11"/>
  <c r="A1719" i="11"/>
  <c r="C1718" i="11"/>
  <c r="E1718" i="11"/>
  <c r="G1718" i="11"/>
  <c r="C465" i="11"/>
  <c r="B465" i="11"/>
  <c r="C1719" i="11"/>
  <c r="E1719" i="11"/>
  <c r="G1719" i="11"/>
  <c r="B1719" i="11"/>
  <c r="D1719" i="11"/>
  <c r="F1719" i="11"/>
  <c r="A1720" i="11"/>
  <c r="C466" i="11"/>
  <c r="B466" i="11"/>
  <c r="B1720" i="11"/>
  <c r="D1720" i="11"/>
  <c r="F1720" i="11"/>
  <c r="A1721" i="11"/>
  <c r="C1720" i="11"/>
  <c r="E1720" i="11"/>
  <c r="G1720" i="11"/>
  <c r="C467" i="11"/>
  <c r="B467" i="11"/>
  <c r="C1721" i="11"/>
  <c r="E1721" i="11"/>
  <c r="G1721" i="11"/>
  <c r="B1721" i="11"/>
  <c r="D1721" i="11"/>
  <c r="F1721" i="11"/>
  <c r="A1722" i="11"/>
  <c r="C468" i="11"/>
  <c r="B468" i="11"/>
  <c r="B1722" i="11"/>
  <c r="D1722" i="11"/>
  <c r="F1722" i="11"/>
  <c r="A1723" i="11"/>
  <c r="C1722" i="11"/>
  <c r="E1722" i="11"/>
  <c r="G1722" i="11"/>
  <c r="C469" i="11"/>
  <c r="B469" i="11"/>
  <c r="C1723" i="11"/>
  <c r="E1723" i="11"/>
  <c r="G1723" i="11"/>
  <c r="B1723" i="11"/>
  <c r="D1723" i="11"/>
  <c r="F1723" i="11"/>
  <c r="A1724" i="11"/>
  <c r="C470" i="11"/>
  <c r="B470" i="11"/>
  <c r="B1724" i="11"/>
  <c r="D1724" i="11"/>
  <c r="F1724" i="11"/>
  <c r="A1725" i="11"/>
  <c r="C1724" i="11"/>
  <c r="E1724" i="11"/>
  <c r="G1724" i="11"/>
  <c r="C471" i="11"/>
  <c r="B471" i="11"/>
  <c r="C1725" i="11"/>
  <c r="E1725" i="11"/>
  <c r="G1725" i="11"/>
  <c r="B1725" i="11"/>
  <c r="D1725" i="11"/>
  <c r="F1725" i="11"/>
  <c r="A1726" i="11"/>
  <c r="C472" i="11"/>
  <c r="B472" i="11"/>
  <c r="B1726" i="11"/>
  <c r="D1726" i="11"/>
  <c r="F1726" i="11"/>
  <c r="A1727" i="11"/>
  <c r="C1726" i="11"/>
  <c r="E1726" i="11"/>
  <c r="G1726" i="11"/>
  <c r="C473" i="11"/>
  <c r="B473" i="11"/>
  <c r="C1727" i="11"/>
  <c r="E1727" i="11"/>
  <c r="G1727" i="11"/>
  <c r="B1727" i="11"/>
  <c r="D1727" i="11"/>
  <c r="F1727" i="11"/>
  <c r="A1728" i="11"/>
  <c r="C474" i="11"/>
  <c r="B474" i="11"/>
  <c r="B1728" i="11"/>
  <c r="D1728" i="11"/>
  <c r="F1728" i="11"/>
  <c r="A1729" i="11"/>
  <c r="C1728" i="11"/>
  <c r="E1728" i="11"/>
  <c r="G1728" i="11"/>
  <c r="C475" i="11"/>
  <c r="B475" i="11"/>
  <c r="C1729" i="11"/>
  <c r="E1729" i="11"/>
  <c r="G1729" i="11"/>
  <c r="B1729" i="11"/>
  <c r="D1729" i="11"/>
  <c r="F1729" i="11"/>
  <c r="A1730" i="11"/>
  <c r="C476" i="11"/>
  <c r="B476" i="11"/>
  <c r="B1730" i="11"/>
  <c r="D1730" i="11"/>
  <c r="F1730" i="11"/>
  <c r="A1731" i="11"/>
  <c r="C1730" i="11"/>
  <c r="E1730" i="11"/>
  <c r="G1730" i="11"/>
  <c r="C477" i="11"/>
  <c r="B477" i="11"/>
  <c r="C1731" i="11"/>
  <c r="E1731" i="11"/>
  <c r="G1731" i="11"/>
  <c r="B1731" i="11"/>
  <c r="D1731" i="11"/>
  <c r="F1731" i="11"/>
  <c r="A1732" i="11"/>
  <c r="C478" i="11"/>
  <c r="B478" i="11"/>
  <c r="B1732" i="11"/>
  <c r="D1732" i="11"/>
  <c r="F1732" i="11"/>
  <c r="A1733" i="11"/>
  <c r="C1732" i="11"/>
  <c r="E1732" i="11"/>
  <c r="G1732" i="11"/>
  <c r="C479" i="11"/>
  <c r="B479" i="11"/>
  <c r="C1733" i="11"/>
  <c r="E1733" i="11"/>
  <c r="G1733" i="11"/>
  <c r="B1733" i="11"/>
  <c r="D1733" i="11"/>
  <c r="F1733" i="11"/>
  <c r="A1734" i="11"/>
  <c r="C480" i="11"/>
  <c r="B480" i="11"/>
  <c r="B1734" i="11"/>
  <c r="D1734" i="11"/>
  <c r="F1734" i="11"/>
  <c r="A1735" i="11"/>
  <c r="C1734" i="11"/>
  <c r="E1734" i="11"/>
  <c r="G1734" i="11"/>
  <c r="C481" i="11"/>
  <c r="B481" i="11"/>
  <c r="C1735" i="11"/>
  <c r="E1735" i="11"/>
  <c r="G1735" i="11"/>
  <c r="B1735" i="11"/>
  <c r="D1735" i="11"/>
  <c r="F1735" i="11"/>
  <c r="A1736" i="11"/>
  <c r="C482" i="11"/>
  <c r="B482" i="11"/>
  <c r="B1736" i="11"/>
  <c r="D1736" i="11"/>
  <c r="F1736" i="11"/>
  <c r="A1737" i="11"/>
  <c r="C1736" i="11"/>
  <c r="E1736" i="11"/>
  <c r="G1736" i="11"/>
  <c r="C483" i="11"/>
  <c r="B483" i="11"/>
  <c r="C1737" i="11"/>
  <c r="E1737" i="11"/>
  <c r="G1737" i="11"/>
  <c r="B1737" i="11"/>
  <c r="D1737" i="11"/>
  <c r="F1737" i="11"/>
  <c r="A1738" i="11"/>
  <c r="C484" i="11"/>
  <c r="B484" i="11"/>
  <c r="B1738" i="11"/>
  <c r="D1738" i="11"/>
  <c r="F1738" i="11"/>
  <c r="A1739" i="11"/>
  <c r="C1738" i="11"/>
  <c r="E1738" i="11"/>
  <c r="G1738" i="11"/>
  <c r="C485" i="11"/>
  <c r="B485" i="11"/>
  <c r="C1739" i="11"/>
  <c r="E1739" i="11"/>
  <c r="G1739" i="11"/>
  <c r="B1739" i="11"/>
  <c r="D1739" i="11"/>
  <c r="F1739" i="11"/>
  <c r="A1740" i="11"/>
  <c r="C486" i="11"/>
  <c r="B486" i="11"/>
  <c r="B1740" i="11"/>
  <c r="D1740" i="11"/>
  <c r="F1740" i="11"/>
  <c r="A1741" i="11"/>
  <c r="C1740" i="11"/>
  <c r="E1740" i="11"/>
  <c r="G1740" i="11"/>
  <c r="C487" i="11"/>
  <c r="B487" i="11"/>
  <c r="C1741" i="11"/>
  <c r="E1741" i="11"/>
  <c r="G1741" i="11"/>
  <c r="B1741" i="11"/>
  <c r="D1741" i="11"/>
  <c r="F1741" i="11"/>
  <c r="A1742" i="11"/>
  <c r="C488" i="11"/>
  <c r="B488" i="11"/>
  <c r="B1742" i="11"/>
  <c r="D1742" i="11"/>
  <c r="F1742" i="11"/>
  <c r="A1743" i="11"/>
  <c r="C1742" i="11"/>
  <c r="E1742" i="11"/>
  <c r="G1742" i="11"/>
  <c r="C489" i="11"/>
  <c r="B489" i="11"/>
  <c r="C1743" i="11"/>
  <c r="E1743" i="11"/>
  <c r="G1743" i="11"/>
  <c r="B1743" i="11"/>
  <c r="D1743" i="11"/>
  <c r="F1743" i="11"/>
  <c r="A1744" i="11"/>
  <c r="C490" i="11"/>
  <c r="B490" i="11"/>
  <c r="B1744" i="11"/>
  <c r="D1744" i="11"/>
  <c r="F1744" i="11"/>
  <c r="A1745" i="11"/>
  <c r="C1744" i="11"/>
  <c r="E1744" i="11"/>
  <c r="G1744" i="11"/>
  <c r="C491" i="11"/>
  <c r="B491" i="11"/>
  <c r="C1745" i="11"/>
  <c r="E1745" i="11"/>
  <c r="G1745" i="11"/>
  <c r="B1745" i="11"/>
  <c r="D1745" i="11"/>
  <c r="F1745" i="11"/>
  <c r="A1746" i="11"/>
  <c r="C492" i="11"/>
  <c r="B492" i="11"/>
  <c r="B1746" i="11"/>
  <c r="D1746" i="11"/>
  <c r="F1746" i="11"/>
  <c r="A1747" i="11"/>
  <c r="C1746" i="11"/>
  <c r="E1746" i="11"/>
  <c r="G1746" i="11"/>
  <c r="C493" i="11"/>
  <c r="B493" i="11"/>
  <c r="C1747" i="11"/>
  <c r="E1747" i="11"/>
  <c r="G1747" i="11"/>
  <c r="B1747" i="11"/>
  <c r="D1747" i="11"/>
  <c r="F1747" i="11"/>
  <c r="A1748" i="11"/>
  <c r="C494" i="11"/>
  <c r="B494" i="11"/>
  <c r="B1748" i="11"/>
  <c r="D1748" i="11"/>
  <c r="F1748" i="11"/>
  <c r="A1749" i="11"/>
  <c r="C1748" i="11"/>
  <c r="E1748" i="11"/>
  <c r="G1748" i="11"/>
  <c r="C495" i="11"/>
  <c r="B495" i="11"/>
  <c r="C1749" i="11"/>
  <c r="E1749" i="11"/>
  <c r="G1749" i="11"/>
  <c r="B1749" i="11"/>
  <c r="D1749" i="11"/>
  <c r="F1749" i="11"/>
  <c r="A1750" i="11"/>
  <c r="C496" i="11"/>
  <c r="B496" i="11"/>
  <c r="B1750" i="11"/>
  <c r="D1750" i="11"/>
  <c r="F1750" i="11"/>
  <c r="A1751" i="11"/>
  <c r="C1750" i="11"/>
  <c r="E1750" i="11"/>
  <c r="G1750" i="11"/>
  <c r="C497" i="11"/>
  <c r="B497" i="11"/>
  <c r="C1751" i="11"/>
  <c r="E1751" i="11"/>
  <c r="G1751" i="11"/>
  <c r="B1751" i="11"/>
  <c r="D1751" i="11"/>
  <c r="F1751" i="11"/>
  <c r="A1752" i="11"/>
  <c r="C498" i="11"/>
  <c r="B498" i="11"/>
  <c r="B1752" i="11"/>
  <c r="D1752" i="11"/>
  <c r="F1752" i="11"/>
  <c r="A1753" i="11"/>
  <c r="C1752" i="11"/>
  <c r="E1752" i="11"/>
  <c r="G1752" i="11"/>
  <c r="C499" i="11"/>
  <c r="B499" i="11"/>
  <c r="C1753" i="11"/>
  <c r="E1753" i="11"/>
  <c r="G1753" i="11"/>
  <c r="B1753" i="11"/>
  <c r="D1753" i="11"/>
  <c r="F1753" i="11"/>
  <c r="A1754" i="11"/>
  <c r="C500" i="11"/>
  <c r="B500" i="11"/>
  <c r="B1754" i="11"/>
  <c r="D1754" i="11"/>
  <c r="F1754" i="11"/>
  <c r="A1755" i="11"/>
  <c r="C1754" i="11"/>
  <c r="E1754" i="11"/>
  <c r="G1754" i="11"/>
  <c r="C501" i="11"/>
  <c r="B501" i="11"/>
  <c r="C1755" i="11"/>
  <c r="E1755" i="11"/>
  <c r="G1755" i="11"/>
  <c r="B1755" i="11"/>
  <c r="D1755" i="11"/>
  <c r="F1755" i="11"/>
  <c r="A1756" i="11"/>
  <c r="C502" i="11"/>
  <c r="B502" i="11"/>
  <c r="B1756" i="11"/>
  <c r="D1756" i="11"/>
  <c r="F1756" i="11"/>
  <c r="A1757" i="11"/>
  <c r="C1756" i="11"/>
  <c r="E1756" i="11"/>
  <c r="G1756" i="11"/>
  <c r="C503" i="11"/>
  <c r="B503" i="11"/>
  <c r="C1757" i="11"/>
  <c r="E1757" i="11"/>
  <c r="G1757" i="11"/>
  <c r="B1757" i="11"/>
  <c r="D1757" i="11"/>
  <c r="F1757" i="11"/>
  <c r="A1758" i="11"/>
  <c r="C504" i="11"/>
  <c r="B504" i="11"/>
  <c r="B1758" i="11"/>
  <c r="D1758" i="11"/>
  <c r="F1758" i="11"/>
  <c r="A1759" i="11"/>
  <c r="C1758" i="11"/>
  <c r="E1758" i="11"/>
  <c r="G1758" i="11"/>
  <c r="C505" i="11"/>
  <c r="B505" i="11"/>
  <c r="C1759" i="11"/>
  <c r="E1759" i="11"/>
  <c r="G1759" i="11"/>
  <c r="B1759" i="11"/>
  <c r="D1759" i="11"/>
  <c r="F1759" i="11"/>
  <c r="A1760" i="11"/>
  <c r="C506" i="11"/>
  <c r="B506" i="11"/>
  <c r="B1760" i="11"/>
  <c r="D1760" i="11"/>
  <c r="F1760" i="11"/>
  <c r="A1761" i="11"/>
  <c r="C1760" i="11"/>
  <c r="E1760" i="11"/>
  <c r="G1760" i="11"/>
  <c r="C507" i="11"/>
  <c r="B507" i="11"/>
  <c r="C1761" i="11"/>
  <c r="E1761" i="11"/>
  <c r="G1761" i="11"/>
  <c r="B1761" i="11"/>
  <c r="D1761" i="11"/>
  <c r="F1761" i="11"/>
  <c r="A1762" i="11"/>
  <c r="C508" i="11"/>
  <c r="B508" i="11"/>
  <c r="B1762" i="11"/>
  <c r="D1762" i="11"/>
  <c r="F1762" i="11"/>
  <c r="A1763" i="11"/>
  <c r="C1762" i="11"/>
  <c r="E1762" i="11"/>
  <c r="G1762" i="11"/>
  <c r="C509" i="11"/>
  <c r="B509" i="11"/>
  <c r="C1763" i="11"/>
  <c r="E1763" i="11"/>
  <c r="G1763" i="11"/>
  <c r="B1763" i="11"/>
  <c r="D1763" i="11"/>
  <c r="F1763" i="11"/>
  <c r="A1764" i="11"/>
  <c r="C510" i="11"/>
  <c r="B510" i="11"/>
  <c r="B1764" i="11"/>
  <c r="D1764" i="11"/>
  <c r="F1764" i="11"/>
  <c r="A1765" i="11"/>
  <c r="C1764" i="11"/>
  <c r="E1764" i="11"/>
  <c r="G1764" i="11"/>
  <c r="C511" i="11"/>
  <c r="B511" i="11"/>
  <c r="C1765" i="11"/>
  <c r="E1765" i="11"/>
  <c r="G1765" i="11"/>
  <c r="B1765" i="11"/>
  <c r="D1765" i="11"/>
  <c r="F1765" i="11"/>
  <c r="A1766" i="11"/>
  <c r="C512" i="11"/>
  <c r="B512" i="11"/>
  <c r="B1766" i="11"/>
  <c r="D1766" i="11"/>
  <c r="F1766" i="11"/>
  <c r="A1767" i="11"/>
  <c r="C1766" i="11"/>
  <c r="E1766" i="11"/>
  <c r="G1766" i="11"/>
  <c r="C513" i="11"/>
  <c r="B513" i="11"/>
  <c r="C1767" i="11"/>
  <c r="E1767" i="11"/>
  <c r="G1767" i="11"/>
  <c r="B1767" i="11"/>
  <c r="D1767" i="11"/>
  <c r="F1767" i="11"/>
  <c r="A1768" i="11"/>
  <c r="C514" i="11"/>
  <c r="B514" i="11"/>
  <c r="B1768" i="11"/>
  <c r="D1768" i="11"/>
  <c r="F1768" i="11"/>
  <c r="A1769" i="11"/>
  <c r="C1768" i="11"/>
  <c r="E1768" i="11"/>
  <c r="G1768" i="11"/>
  <c r="C515" i="11"/>
  <c r="B515" i="11"/>
  <c r="C1769" i="11"/>
  <c r="E1769" i="11"/>
  <c r="G1769" i="11"/>
  <c r="B1769" i="11"/>
  <c r="D1769" i="11"/>
  <c r="F1769" i="11"/>
  <c r="A1770" i="11"/>
  <c r="C516" i="11"/>
  <c r="B516" i="11"/>
  <c r="B1770" i="11"/>
  <c r="D1770" i="11"/>
  <c r="F1770" i="11"/>
  <c r="A1771" i="11"/>
  <c r="C1770" i="11"/>
  <c r="E1770" i="11"/>
  <c r="G1770" i="11"/>
  <c r="C517" i="11"/>
  <c r="B517" i="11"/>
  <c r="C1771" i="11"/>
  <c r="E1771" i="11"/>
  <c r="G1771" i="11"/>
  <c r="B1771" i="11"/>
  <c r="D1771" i="11"/>
  <c r="F1771" i="11"/>
  <c r="A1772" i="11"/>
  <c r="C518" i="11"/>
  <c r="B518" i="11"/>
  <c r="B1772" i="11"/>
  <c r="D1772" i="11"/>
  <c r="F1772" i="11"/>
  <c r="A1773" i="11"/>
  <c r="C1772" i="11"/>
  <c r="E1772" i="11"/>
  <c r="G1772" i="11"/>
  <c r="C519" i="11"/>
  <c r="B519" i="11"/>
  <c r="C1773" i="11"/>
  <c r="E1773" i="11"/>
  <c r="G1773" i="11"/>
  <c r="B1773" i="11"/>
  <c r="D1773" i="11"/>
  <c r="F1773" i="11"/>
  <c r="A1774" i="11"/>
  <c r="C520" i="11"/>
  <c r="B520" i="11"/>
  <c r="B1774" i="11"/>
  <c r="D1774" i="11"/>
  <c r="F1774" i="11"/>
  <c r="A1775" i="11"/>
  <c r="C1774" i="11"/>
  <c r="E1774" i="11"/>
  <c r="G1774" i="11"/>
  <c r="C521" i="11"/>
  <c r="B521" i="11"/>
  <c r="C1775" i="11"/>
  <c r="E1775" i="11"/>
  <c r="G1775" i="11"/>
  <c r="B1775" i="11"/>
  <c r="D1775" i="11"/>
  <c r="F1775" i="11"/>
  <c r="A1776" i="11"/>
  <c r="C522" i="11"/>
  <c r="B522" i="11"/>
  <c r="B1776" i="11"/>
  <c r="D1776" i="11"/>
  <c r="F1776" i="11"/>
  <c r="A1777" i="11"/>
  <c r="C1776" i="11"/>
  <c r="E1776" i="11"/>
  <c r="G1776" i="11"/>
  <c r="C523" i="11"/>
  <c r="B523" i="11"/>
  <c r="C1777" i="11"/>
  <c r="E1777" i="11"/>
  <c r="G1777" i="11"/>
  <c r="B1777" i="11"/>
  <c r="D1777" i="11"/>
  <c r="F1777" i="11"/>
  <c r="A1778" i="11"/>
  <c r="C524" i="11"/>
  <c r="B524" i="11"/>
  <c r="B1778" i="11"/>
  <c r="D1778" i="11"/>
  <c r="F1778" i="11"/>
  <c r="A1779" i="11"/>
  <c r="C1778" i="11"/>
  <c r="E1778" i="11"/>
  <c r="G1778" i="11"/>
  <c r="C525" i="11"/>
  <c r="B525" i="11"/>
  <c r="C1779" i="11"/>
  <c r="E1779" i="11"/>
  <c r="G1779" i="11"/>
  <c r="B1779" i="11"/>
  <c r="D1779" i="11"/>
  <c r="F1779" i="11"/>
  <c r="A1780" i="11"/>
  <c r="C526" i="11"/>
  <c r="B526" i="11"/>
  <c r="B1780" i="11"/>
  <c r="D1780" i="11"/>
  <c r="F1780" i="11"/>
  <c r="A1781" i="11"/>
  <c r="C1780" i="11"/>
  <c r="E1780" i="11"/>
  <c r="G1780" i="11"/>
  <c r="C527" i="11"/>
  <c r="B527" i="11"/>
  <c r="C1781" i="11"/>
  <c r="E1781" i="11"/>
  <c r="G1781" i="11"/>
  <c r="B1781" i="11"/>
  <c r="D1781" i="11"/>
  <c r="F1781" i="11"/>
  <c r="A1782" i="11"/>
  <c r="C528" i="11"/>
  <c r="B528" i="11"/>
  <c r="B1782" i="11"/>
  <c r="D1782" i="11"/>
  <c r="F1782" i="11"/>
  <c r="A1783" i="11"/>
  <c r="C1782" i="11"/>
  <c r="E1782" i="11"/>
  <c r="G1782" i="11"/>
  <c r="C529" i="11"/>
  <c r="B529" i="11"/>
  <c r="C1783" i="11"/>
  <c r="E1783" i="11"/>
  <c r="G1783" i="11"/>
  <c r="B1783" i="11"/>
  <c r="D1783" i="11"/>
  <c r="F1783" i="11"/>
  <c r="A1784" i="11"/>
  <c r="C530" i="11"/>
  <c r="B530" i="11"/>
  <c r="B1784" i="11"/>
  <c r="D1784" i="11"/>
  <c r="F1784" i="11"/>
  <c r="A1785" i="11"/>
  <c r="C1784" i="11"/>
  <c r="E1784" i="11"/>
  <c r="G1784" i="11"/>
  <c r="C531" i="11"/>
  <c r="B531" i="11"/>
  <c r="C1785" i="11"/>
  <c r="E1785" i="11"/>
  <c r="G1785" i="11"/>
  <c r="B1785" i="11"/>
  <c r="D1785" i="11"/>
  <c r="F1785" i="11"/>
  <c r="A1786" i="11"/>
  <c r="C532" i="11"/>
  <c r="B532" i="11"/>
  <c r="B1786" i="11"/>
  <c r="D1786" i="11"/>
  <c r="F1786" i="11"/>
  <c r="A1787" i="11"/>
  <c r="C1786" i="11"/>
  <c r="E1786" i="11"/>
  <c r="G1786" i="11"/>
  <c r="C533" i="11"/>
  <c r="B533" i="11"/>
  <c r="C1787" i="11"/>
  <c r="E1787" i="11"/>
  <c r="G1787" i="11"/>
  <c r="B1787" i="11"/>
  <c r="D1787" i="11"/>
  <c r="F1787" i="11"/>
  <c r="A1788" i="11"/>
  <c r="C534" i="11"/>
  <c r="B534" i="11"/>
  <c r="B1788" i="11"/>
  <c r="D1788" i="11"/>
  <c r="F1788" i="11"/>
  <c r="A1789" i="11"/>
  <c r="C1788" i="11"/>
  <c r="E1788" i="11"/>
  <c r="G1788" i="11"/>
  <c r="C535" i="11"/>
  <c r="B535" i="11"/>
  <c r="C1789" i="11"/>
  <c r="E1789" i="11"/>
  <c r="G1789" i="11"/>
  <c r="B1789" i="11"/>
  <c r="D1789" i="11"/>
  <c r="F1789" i="11"/>
  <c r="A1790" i="11"/>
  <c r="C536" i="11"/>
  <c r="B536" i="11"/>
  <c r="B1790" i="11"/>
  <c r="D1790" i="11"/>
  <c r="F1790" i="11"/>
  <c r="A1791" i="11"/>
  <c r="C1790" i="11"/>
  <c r="E1790" i="11"/>
  <c r="G1790" i="11"/>
  <c r="C537" i="11"/>
  <c r="B537" i="11"/>
  <c r="C1791" i="11"/>
  <c r="E1791" i="11"/>
  <c r="G1791" i="11"/>
  <c r="B1791" i="11"/>
  <c r="D1791" i="11"/>
  <c r="F1791" i="11"/>
  <c r="A1792" i="11"/>
  <c r="C538" i="11"/>
  <c r="B538" i="11"/>
  <c r="B1792" i="11"/>
  <c r="D1792" i="11"/>
  <c r="F1792" i="11"/>
  <c r="A1793" i="11"/>
  <c r="C1792" i="11"/>
  <c r="E1792" i="11"/>
  <c r="G1792" i="11"/>
  <c r="C539" i="11"/>
  <c r="B539" i="11"/>
  <c r="C1793" i="11"/>
  <c r="E1793" i="11"/>
  <c r="G1793" i="11"/>
  <c r="B1793" i="11"/>
  <c r="D1793" i="11"/>
  <c r="F1793" i="11"/>
  <c r="A1794" i="11"/>
  <c r="C540" i="11"/>
  <c r="B540" i="11"/>
  <c r="B1794" i="11"/>
  <c r="D1794" i="11"/>
  <c r="F1794" i="11"/>
  <c r="A1795" i="11"/>
  <c r="C1794" i="11"/>
  <c r="E1794" i="11"/>
  <c r="G1794" i="11"/>
  <c r="C541" i="11"/>
  <c r="B541" i="11"/>
  <c r="C1795" i="11"/>
  <c r="E1795" i="11"/>
  <c r="G1795" i="11"/>
  <c r="B1795" i="11"/>
  <c r="D1795" i="11"/>
  <c r="F1795" i="11"/>
  <c r="A1796" i="11"/>
  <c r="C542" i="11"/>
  <c r="B542" i="11"/>
  <c r="B1796" i="11"/>
  <c r="D1796" i="11"/>
  <c r="F1796" i="11"/>
  <c r="A1797" i="11"/>
  <c r="C1796" i="11"/>
  <c r="E1796" i="11"/>
  <c r="G1796" i="11"/>
  <c r="C543" i="11"/>
  <c r="B543" i="11"/>
  <c r="C1797" i="11"/>
  <c r="E1797" i="11"/>
  <c r="G1797" i="11"/>
  <c r="B1797" i="11"/>
  <c r="D1797" i="11"/>
  <c r="F1797" i="11"/>
  <c r="A1798" i="11"/>
  <c r="C544" i="11"/>
  <c r="B544" i="11"/>
  <c r="B1798" i="11"/>
  <c r="D1798" i="11"/>
  <c r="F1798" i="11"/>
  <c r="A1799" i="11"/>
  <c r="C1798" i="11"/>
  <c r="E1798" i="11"/>
  <c r="G1798" i="11"/>
  <c r="C545" i="11"/>
  <c r="B545" i="11"/>
  <c r="C1799" i="11"/>
  <c r="E1799" i="11"/>
  <c r="G1799" i="11"/>
  <c r="B1799" i="11"/>
  <c r="D1799" i="11"/>
  <c r="F1799" i="11"/>
  <c r="A1800" i="11"/>
  <c r="C546" i="11"/>
  <c r="B546" i="11"/>
  <c r="B1800" i="11"/>
  <c r="D1800" i="11"/>
  <c r="F1800" i="11"/>
  <c r="A1801" i="11"/>
  <c r="C1800" i="11"/>
  <c r="E1800" i="11"/>
  <c r="G1800" i="11"/>
  <c r="C547" i="11"/>
  <c r="B547" i="11"/>
  <c r="C1801" i="11"/>
  <c r="E1801" i="11"/>
  <c r="G1801" i="11"/>
  <c r="B1801" i="11"/>
  <c r="D1801" i="11"/>
  <c r="F1801" i="11"/>
  <c r="A1802" i="11"/>
  <c r="C548" i="11"/>
  <c r="B548" i="11"/>
  <c r="B1802" i="11"/>
  <c r="D1802" i="11"/>
  <c r="F1802" i="11"/>
  <c r="A1803" i="11"/>
  <c r="C1802" i="11"/>
  <c r="E1802" i="11"/>
  <c r="G1802" i="11"/>
  <c r="C549" i="11"/>
  <c r="B549" i="11"/>
  <c r="C1803" i="11"/>
  <c r="E1803" i="11"/>
  <c r="G1803" i="11"/>
  <c r="B1803" i="11"/>
  <c r="D1803" i="11"/>
  <c r="F1803" i="11"/>
  <c r="A1804" i="11"/>
  <c r="C550" i="11"/>
  <c r="B550" i="11"/>
  <c r="B1804" i="11"/>
  <c r="D1804" i="11"/>
  <c r="F1804" i="11"/>
  <c r="A1805" i="11"/>
  <c r="C1804" i="11"/>
  <c r="E1804" i="11"/>
  <c r="G1804" i="11"/>
  <c r="C551" i="11"/>
  <c r="B551" i="11"/>
  <c r="C1805" i="11"/>
  <c r="E1805" i="11"/>
  <c r="G1805" i="11"/>
  <c r="B1805" i="11"/>
  <c r="D1805" i="11"/>
  <c r="F1805" i="11"/>
  <c r="A1806" i="11"/>
  <c r="C552" i="11"/>
  <c r="B552" i="11"/>
  <c r="B1806" i="11"/>
  <c r="D1806" i="11"/>
  <c r="F1806" i="11"/>
  <c r="A1807" i="11"/>
  <c r="C1806" i="11"/>
  <c r="E1806" i="11"/>
  <c r="G1806" i="11"/>
  <c r="C553" i="11"/>
  <c r="B553" i="11"/>
  <c r="C1807" i="11"/>
  <c r="E1807" i="11"/>
  <c r="G1807" i="11"/>
  <c r="B1807" i="11"/>
  <c r="D1807" i="11"/>
  <c r="F1807" i="11"/>
  <c r="A1808" i="11"/>
  <c r="C554" i="11"/>
  <c r="B554" i="11"/>
  <c r="B1808" i="11"/>
  <c r="D1808" i="11"/>
  <c r="F1808" i="11"/>
  <c r="A1809" i="11"/>
  <c r="C1808" i="11"/>
  <c r="E1808" i="11"/>
  <c r="G1808" i="11"/>
  <c r="C555" i="11"/>
  <c r="B555" i="11"/>
  <c r="C1809" i="11"/>
  <c r="E1809" i="11"/>
  <c r="G1809" i="11"/>
  <c r="B1809" i="11"/>
  <c r="D1809" i="11"/>
  <c r="F1809" i="11"/>
  <c r="A1810" i="11"/>
  <c r="C556" i="11"/>
  <c r="B556" i="11"/>
  <c r="B1810" i="11"/>
  <c r="D1810" i="11"/>
  <c r="F1810" i="11"/>
  <c r="A1811" i="11"/>
  <c r="C1810" i="11"/>
  <c r="E1810" i="11"/>
  <c r="G1810" i="11"/>
  <c r="C557" i="11"/>
  <c r="B557" i="11"/>
  <c r="C1811" i="11"/>
  <c r="E1811" i="11"/>
  <c r="G1811" i="11"/>
  <c r="B1811" i="11"/>
  <c r="D1811" i="11"/>
  <c r="F1811" i="11"/>
  <c r="A1812" i="11"/>
  <c r="C558" i="11"/>
  <c r="B558" i="11"/>
  <c r="B1812" i="11"/>
  <c r="D1812" i="11"/>
  <c r="F1812" i="11"/>
  <c r="A1813" i="11"/>
  <c r="C1812" i="11"/>
  <c r="E1812" i="11"/>
  <c r="G1812" i="11"/>
  <c r="C559" i="11"/>
  <c r="B559" i="11"/>
  <c r="C1813" i="11"/>
  <c r="E1813" i="11"/>
  <c r="G1813" i="11"/>
  <c r="B1813" i="11"/>
  <c r="D1813" i="11"/>
  <c r="F1813" i="11"/>
  <c r="A1814" i="11"/>
  <c r="C560" i="11"/>
  <c r="B560" i="11"/>
  <c r="B1814" i="11"/>
  <c r="D1814" i="11"/>
  <c r="F1814" i="11"/>
  <c r="A1815" i="11"/>
  <c r="C1814" i="11"/>
  <c r="E1814" i="11"/>
  <c r="G1814" i="11"/>
  <c r="C561" i="11"/>
  <c r="B561" i="11"/>
  <c r="C1815" i="11"/>
  <c r="E1815" i="11"/>
  <c r="G1815" i="11"/>
  <c r="B1815" i="11"/>
  <c r="D1815" i="11"/>
  <c r="F1815" i="11"/>
  <c r="A1816" i="11"/>
  <c r="C562" i="11"/>
  <c r="B562" i="11"/>
  <c r="B1816" i="11"/>
  <c r="D1816" i="11"/>
  <c r="F1816" i="11"/>
  <c r="A1817" i="11"/>
  <c r="C1816" i="11"/>
  <c r="E1816" i="11"/>
  <c r="G1816" i="11"/>
  <c r="C563" i="11"/>
  <c r="B563" i="11"/>
  <c r="C1817" i="11"/>
  <c r="E1817" i="11"/>
  <c r="G1817" i="11"/>
  <c r="B1817" i="11"/>
  <c r="D1817" i="11"/>
  <c r="F1817" i="11"/>
  <c r="A1818" i="11"/>
  <c r="C564" i="11"/>
  <c r="B564" i="11"/>
  <c r="B1818" i="11"/>
  <c r="D1818" i="11"/>
  <c r="F1818" i="11"/>
  <c r="A1819" i="11"/>
  <c r="C1818" i="11"/>
  <c r="E1818" i="11"/>
  <c r="G1818" i="11"/>
  <c r="C565" i="11"/>
  <c r="B565" i="11"/>
  <c r="C1819" i="11"/>
  <c r="E1819" i="11"/>
  <c r="G1819" i="11"/>
  <c r="B1819" i="11"/>
  <c r="D1819" i="11"/>
  <c r="F1819" i="11"/>
  <c r="A1820" i="11"/>
  <c r="C566" i="11"/>
  <c r="B566" i="11"/>
  <c r="B1820" i="11"/>
  <c r="D1820" i="11"/>
  <c r="F1820" i="11"/>
  <c r="A1821" i="11"/>
  <c r="C1820" i="11"/>
  <c r="E1820" i="11"/>
  <c r="G1820" i="11"/>
  <c r="C567" i="11"/>
  <c r="B567" i="11"/>
  <c r="C1821" i="11"/>
  <c r="E1821" i="11"/>
  <c r="G1821" i="11"/>
  <c r="B1821" i="11"/>
  <c r="D1821" i="11"/>
  <c r="F1821" i="11"/>
  <c r="A1822" i="11"/>
  <c r="C568" i="11"/>
  <c r="B568" i="11"/>
  <c r="B1822" i="11"/>
  <c r="D1822" i="11"/>
  <c r="F1822" i="11"/>
  <c r="A1823" i="11"/>
  <c r="C1822" i="11"/>
  <c r="E1822" i="11"/>
  <c r="G1822" i="11"/>
  <c r="C569" i="11"/>
  <c r="B569" i="11"/>
  <c r="C1823" i="11"/>
  <c r="E1823" i="11"/>
  <c r="G1823" i="11"/>
  <c r="B1823" i="11"/>
  <c r="D1823" i="11"/>
  <c r="F1823" i="11"/>
  <c r="A1824" i="11"/>
  <c r="C570" i="11"/>
  <c r="B570" i="11"/>
  <c r="B1824" i="11"/>
  <c r="D1824" i="11"/>
  <c r="F1824" i="11"/>
  <c r="A1825" i="11"/>
  <c r="C1824" i="11"/>
  <c r="E1824" i="11"/>
  <c r="G1824" i="11"/>
  <c r="C571" i="11"/>
  <c r="B571" i="11"/>
  <c r="C1825" i="11"/>
  <c r="E1825" i="11"/>
  <c r="G1825" i="11"/>
  <c r="B1825" i="11"/>
  <c r="D1825" i="11"/>
  <c r="F1825" i="11"/>
  <c r="A1826" i="11"/>
  <c r="C572" i="11"/>
  <c r="B572" i="11"/>
  <c r="B1826" i="11"/>
  <c r="D1826" i="11"/>
  <c r="F1826" i="11"/>
  <c r="A1827" i="11"/>
  <c r="C1826" i="11"/>
  <c r="E1826" i="11"/>
  <c r="G1826" i="11"/>
  <c r="C573" i="11"/>
  <c r="B573" i="11"/>
  <c r="C1827" i="11"/>
  <c r="E1827" i="11"/>
  <c r="G1827" i="11"/>
  <c r="B1827" i="11"/>
  <c r="D1827" i="11"/>
  <c r="F1827" i="11"/>
  <c r="A1828" i="11"/>
  <c r="C574" i="11"/>
  <c r="B574" i="11"/>
  <c r="B1828" i="11"/>
  <c r="D1828" i="11"/>
  <c r="F1828" i="11"/>
  <c r="A1829" i="11"/>
  <c r="C1828" i="11"/>
  <c r="E1828" i="11"/>
  <c r="G1828" i="11"/>
  <c r="C575" i="11"/>
  <c r="B575" i="11"/>
  <c r="C1829" i="11"/>
  <c r="E1829" i="11"/>
  <c r="G1829" i="11"/>
  <c r="B1829" i="11"/>
  <c r="D1829" i="11"/>
  <c r="F1829" i="11"/>
  <c r="A1830" i="11"/>
  <c r="C576" i="11"/>
  <c r="B576" i="11"/>
  <c r="B1830" i="11"/>
  <c r="D1830" i="11"/>
  <c r="F1830" i="11"/>
  <c r="A1831" i="11"/>
  <c r="E1830" i="11"/>
  <c r="C1830" i="11"/>
  <c r="G1830" i="11"/>
  <c r="C577" i="11"/>
  <c r="B577" i="11"/>
  <c r="B1831" i="11"/>
  <c r="D1831" i="11"/>
  <c r="F1831" i="11"/>
  <c r="A1832" i="11"/>
  <c r="C1831" i="11"/>
  <c r="E1831" i="11"/>
  <c r="G1831" i="11"/>
  <c r="C578" i="11"/>
  <c r="B578" i="11"/>
  <c r="C1832" i="11"/>
  <c r="E1832" i="11"/>
  <c r="G1832" i="11"/>
  <c r="B1832" i="11"/>
  <c r="D1832" i="11"/>
  <c r="F1832" i="11"/>
  <c r="A1833" i="11"/>
  <c r="C579" i="11"/>
  <c r="B579" i="11"/>
  <c r="B1833" i="11"/>
  <c r="D1833" i="11"/>
  <c r="F1833" i="11"/>
  <c r="A1834" i="11"/>
  <c r="C1833" i="11"/>
  <c r="E1833" i="11"/>
  <c r="G1833" i="11"/>
  <c r="C580" i="11"/>
  <c r="B580" i="11"/>
  <c r="C1834" i="11"/>
  <c r="E1834" i="11"/>
  <c r="G1834" i="11"/>
  <c r="B1834" i="11"/>
  <c r="D1834" i="11"/>
  <c r="F1834" i="11"/>
  <c r="A1835" i="11"/>
  <c r="C581" i="11"/>
  <c r="B581" i="11"/>
  <c r="B1835" i="11"/>
  <c r="D1835" i="11"/>
  <c r="F1835" i="11"/>
  <c r="A1836" i="11"/>
  <c r="C1835" i="11"/>
  <c r="E1835" i="11"/>
  <c r="G1835" i="11"/>
  <c r="C582" i="11"/>
  <c r="B582" i="11"/>
  <c r="C1836" i="11"/>
  <c r="E1836" i="11"/>
  <c r="G1836" i="11"/>
  <c r="B1836" i="11"/>
  <c r="D1836" i="11"/>
  <c r="F1836" i="11"/>
  <c r="A1837" i="11"/>
  <c r="C583" i="11"/>
  <c r="B583" i="11"/>
  <c r="B1837" i="11"/>
  <c r="D1837" i="11"/>
  <c r="F1837" i="11"/>
  <c r="A1838" i="11"/>
  <c r="C1837" i="11"/>
  <c r="E1837" i="11"/>
  <c r="G1837" i="11"/>
  <c r="C584" i="11"/>
  <c r="B584" i="11"/>
  <c r="C1838" i="11"/>
  <c r="E1838" i="11"/>
  <c r="G1838" i="11"/>
  <c r="B1838" i="11"/>
  <c r="D1838" i="11"/>
  <c r="F1838" i="11"/>
  <c r="A1839" i="11"/>
  <c r="C585" i="11"/>
  <c r="B585" i="11"/>
  <c r="B1839" i="11"/>
  <c r="D1839" i="11"/>
  <c r="F1839" i="11"/>
  <c r="A1840" i="11"/>
  <c r="C1839" i="11"/>
  <c r="E1839" i="11"/>
  <c r="G1839" i="11"/>
  <c r="C586" i="11"/>
  <c r="B586" i="11"/>
  <c r="C1840" i="11"/>
  <c r="E1840" i="11"/>
  <c r="G1840" i="11"/>
  <c r="B1840" i="11"/>
  <c r="D1840" i="11"/>
  <c r="F1840" i="11"/>
  <c r="A1841" i="11"/>
  <c r="C587" i="11"/>
  <c r="B587" i="11"/>
  <c r="B1841" i="11"/>
  <c r="D1841" i="11"/>
  <c r="F1841" i="11"/>
  <c r="A1842" i="11"/>
  <c r="C1841" i="11"/>
  <c r="E1841" i="11"/>
  <c r="G1841" i="11"/>
  <c r="C588" i="11"/>
  <c r="B588" i="11"/>
  <c r="C1842" i="11"/>
  <c r="E1842" i="11"/>
  <c r="G1842" i="11"/>
  <c r="B1842" i="11"/>
  <c r="D1842" i="11"/>
  <c r="F1842" i="11"/>
  <c r="A1843" i="11"/>
  <c r="C589" i="11"/>
  <c r="B589" i="11"/>
  <c r="B1843" i="11"/>
  <c r="D1843" i="11"/>
  <c r="F1843" i="11"/>
  <c r="A1844" i="11"/>
  <c r="C1843" i="11"/>
  <c r="E1843" i="11"/>
  <c r="G1843" i="11"/>
  <c r="C590" i="11"/>
  <c r="B590" i="11"/>
  <c r="C1844" i="11"/>
  <c r="E1844" i="11"/>
  <c r="G1844" i="11"/>
  <c r="B1844" i="11"/>
  <c r="D1844" i="11"/>
  <c r="F1844" i="11"/>
  <c r="A1845" i="11"/>
  <c r="C591" i="11"/>
  <c r="B591" i="11"/>
  <c r="B1845" i="11"/>
  <c r="D1845" i="11"/>
  <c r="F1845" i="11"/>
  <c r="A1846" i="11"/>
  <c r="C1845" i="11"/>
  <c r="E1845" i="11"/>
  <c r="G1845" i="11"/>
  <c r="C592" i="11"/>
  <c r="B592" i="11"/>
  <c r="C1846" i="11"/>
  <c r="E1846" i="11"/>
  <c r="G1846" i="11"/>
  <c r="B1846" i="11"/>
  <c r="D1846" i="11"/>
  <c r="F1846" i="11"/>
  <c r="A1847" i="11"/>
  <c r="C593" i="11"/>
  <c r="B593" i="11"/>
  <c r="B1847" i="11"/>
  <c r="D1847" i="11"/>
  <c r="F1847" i="11"/>
  <c r="A1848" i="11"/>
  <c r="C1847" i="11"/>
  <c r="E1847" i="11"/>
  <c r="G1847" i="11"/>
  <c r="C594" i="11"/>
  <c r="B594" i="11"/>
  <c r="C1848" i="11"/>
  <c r="E1848" i="11"/>
  <c r="G1848" i="11"/>
  <c r="B1848" i="11"/>
  <c r="D1848" i="11"/>
  <c r="F1848" i="11"/>
  <c r="A1849" i="11"/>
  <c r="C595" i="11"/>
  <c r="B595" i="11"/>
  <c r="B1849" i="11"/>
  <c r="D1849" i="11"/>
  <c r="F1849" i="11"/>
  <c r="A1850" i="11"/>
  <c r="C1849" i="11"/>
  <c r="E1849" i="11"/>
  <c r="G1849" i="11"/>
  <c r="C596" i="11"/>
  <c r="B596" i="11"/>
  <c r="C1850" i="11"/>
  <c r="E1850" i="11"/>
  <c r="G1850" i="11"/>
  <c r="B1850" i="11"/>
  <c r="D1850" i="11"/>
  <c r="F1850" i="11"/>
  <c r="A1851" i="11"/>
  <c r="C597" i="11"/>
  <c r="B597" i="11"/>
  <c r="B1851" i="11"/>
  <c r="D1851" i="11"/>
  <c r="F1851" i="11"/>
  <c r="A1852" i="11"/>
  <c r="C1851" i="11"/>
  <c r="E1851" i="11"/>
  <c r="G1851" i="11"/>
  <c r="C598" i="11"/>
  <c r="B598" i="11"/>
  <c r="C1852" i="11"/>
  <c r="E1852" i="11"/>
  <c r="G1852" i="11"/>
  <c r="B1852" i="11"/>
  <c r="D1852" i="11"/>
  <c r="F1852" i="11"/>
  <c r="A1853" i="11"/>
  <c r="C599" i="11"/>
  <c r="B599" i="11"/>
  <c r="B1853" i="11"/>
  <c r="D1853" i="11"/>
  <c r="F1853" i="11"/>
  <c r="A1854" i="11"/>
  <c r="C1853" i="11"/>
  <c r="E1853" i="11"/>
  <c r="G1853" i="11"/>
  <c r="C600" i="11"/>
  <c r="B600" i="11"/>
  <c r="C1854" i="11"/>
  <c r="E1854" i="11"/>
  <c r="G1854" i="11"/>
  <c r="B1854" i="11"/>
  <c r="D1854" i="11"/>
  <c r="F1854" i="11"/>
  <c r="A1855" i="11"/>
  <c r="C601" i="11"/>
  <c r="B601" i="11"/>
  <c r="B1855" i="11"/>
  <c r="D1855" i="11"/>
  <c r="F1855" i="11"/>
  <c r="A1856" i="11"/>
  <c r="C1855" i="11"/>
  <c r="E1855" i="11"/>
  <c r="G1855" i="11"/>
  <c r="C602" i="11"/>
  <c r="B602" i="11"/>
  <c r="C1856" i="11"/>
  <c r="E1856" i="11"/>
  <c r="G1856" i="11"/>
  <c r="B1856" i="11"/>
  <c r="D1856" i="11"/>
  <c r="F1856" i="11"/>
  <c r="A1857" i="11"/>
  <c r="C603" i="11"/>
  <c r="B603" i="11"/>
  <c r="B1857" i="11"/>
  <c r="D1857" i="11"/>
  <c r="F1857" i="11"/>
  <c r="A1858" i="11"/>
  <c r="C1857" i="11"/>
  <c r="E1857" i="11"/>
  <c r="G1857" i="11"/>
  <c r="C604" i="11"/>
  <c r="B604" i="11"/>
  <c r="C1858" i="11"/>
  <c r="E1858" i="11"/>
  <c r="G1858" i="11"/>
  <c r="B1858" i="11"/>
  <c r="D1858" i="11"/>
  <c r="F1858" i="11"/>
  <c r="A1859" i="11"/>
  <c r="C605" i="11"/>
  <c r="B605" i="11"/>
  <c r="B1859" i="11"/>
  <c r="D1859" i="11"/>
  <c r="F1859" i="11"/>
  <c r="A1860" i="11"/>
  <c r="C1859" i="11"/>
  <c r="E1859" i="11"/>
  <c r="G1859" i="11"/>
  <c r="C606" i="11"/>
  <c r="B606" i="11"/>
  <c r="C1860" i="11"/>
  <c r="E1860" i="11"/>
  <c r="G1860" i="11"/>
  <c r="B1860" i="11"/>
  <c r="D1860" i="11"/>
  <c r="F1860" i="11"/>
  <c r="A1861" i="11"/>
  <c r="C607" i="11"/>
  <c r="B607" i="11"/>
  <c r="B1861" i="11"/>
  <c r="D1861" i="11"/>
  <c r="F1861" i="11"/>
  <c r="A1862" i="11"/>
  <c r="C1861" i="11"/>
  <c r="E1861" i="11"/>
  <c r="G1861" i="11"/>
  <c r="C608" i="11"/>
  <c r="B608" i="11"/>
  <c r="C1862" i="11"/>
  <c r="E1862" i="11"/>
  <c r="G1862" i="11"/>
  <c r="B1862" i="11"/>
  <c r="D1862" i="11"/>
  <c r="F1862" i="11"/>
  <c r="A1863" i="11"/>
  <c r="C609" i="11"/>
  <c r="B609" i="11"/>
  <c r="B1863" i="11"/>
  <c r="D1863" i="11"/>
  <c r="F1863" i="11"/>
  <c r="A1864" i="11"/>
  <c r="C1863" i="11"/>
  <c r="E1863" i="11"/>
  <c r="G1863" i="11"/>
  <c r="C610" i="11"/>
  <c r="B610" i="11"/>
  <c r="C1864" i="11"/>
  <c r="E1864" i="11"/>
  <c r="G1864" i="11"/>
  <c r="B1864" i="11"/>
  <c r="D1864" i="11"/>
  <c r="F1864" i="11"/>
  <c r="A1865" i="11"/>
  <c r="C611" i="11"/>
  <c r="B611" i="11"/>
  <c r="B1865" i="11"/>
  <c r="D1865" i="11"/>
  <c r="F1865" i="11"/>
  <c r="A1866" i="11"/>
  <c r="C1865" i="11"/>
  <c r="E1865" i="11"/>
  <c r="G1865" i="11"/>
  <c r="C612" i="11"/>
  <c r="B612" i="11"/>
  <c r="C1866" i="11"/>
  <c r="E1866" i="11"/>
  <c r="G1866" i="11"/>
  <c r="B1866" i="11"/>
  <c r="D1866" i="11"/>
  <c r="F1866" i="11"/>
  <c r="A1867" i="11"/>
  <c r="C613" i="11"/>
  <c r="B613" i="11"/>
  <c r="B1867" i="11"/>
  <c r="D1867" i="11"/>
  <c r="F1867" i="11"/>
  <c r="A1868" i="11"/>
  <c r="C1867" i="11"/>
  <c r="E1867" i="11"/>
  <c r="G1867" i="11"/>
  <c r="C614" i="11"/>
  <c r="B614" i="11"/>
  <c r="C1868" i="11"/>
  <c r="E1868" i="11"/>
  <c r="G1868" i="11"/>
  <c r="B1868" i="11"/>
  <c r="D1868" i="11"/>
  <c r="F1868" i="11"/>
  <c r="A1869" i="11"/>
  <c r="C615" i="11"/>
  <c r="B615" i="11"/>
  <c r="B1869" i="11"/>
  <c r="D1869" i="11"/>
  <c r="F1869" i="11"/>
  <c r="A1870" i="11"/>
  <c r="C1869" i="11"/>
  <c r="E1869" i="11"/>
  <c r="G1869" i="11"/>
  <c r="C616" i="11"/>
  <c r="B616" i="11"/>
  <c r="C1870" i="11"/>
  <c r="E1870" i="11"/>
  <c r="G1870" i="11"/>
  <c r="B1870" i="11"/>
  <c r="D1870" i="11"/>
  <c r="F1870" i="11"/>
  <c r="A1871" i="11"/>
  <c r="C617" i="11"/>
  <c r="B617" i="11"/>
  <c r="B1871" i="11"/>
  <c r="D1871" i="11"/>
  <c r="F1871" i="11"/>
  <c r="A1872" i="11"/>
  <c r="C1871" i="11"/>
  <c r="E1871" i="11"/>
  <c r="G1871" i="11"/>
  <c r="C618" i="11"/>
  <c r="B618" i="11"/>
  <c r="C1872" i="11"/>
  <c r="E1872" i="11"/>
  <c r="G1872" i="11"/>
  <c r="B1872" i="11"/>
  <c r="D1872" i="11"/>
  <c r="F1872" i="11"/>
  <c r="A1873" i="11"/>
  <c r="C619" i="11"/>
  <c r="B619" i="11"/>
  <c r="B1873" i="11"/>
  <c r="D1873" i="11"/>
  <c r="F1873" i="11"/>
  <c r="A1874" i="11"/>
  <c r="C1873" i="11"/>
  <c r="E1873" i="11"/>
  <c r="G1873" i="11"/>
  <c r="C620" i="11"/>
  <c r="B620" i="11"/>
  <c r="C1874" i="11"/>
  <c r="E1874" i="11"/>
  <c r="G1874" i="11"/>
  <c r="B1874" i="11"/>
  <c r="D1874" i="11"/>
  <c r="F1874" i="11"/>
  <c r="A1875" i="11"/>
  <c r="C621" i="11"/>
  <c r="B621" i="11"/>
  <c r="B1875" i="11"/>
  <c r="D1875" i="11"/>
  <c r="F1875" i="11"/>
  <c r="A1876" i="11"/>
  <c r="C1875" i="11"/>
  <c r="E1875" i="11"/>
  <c r="G1875" i="11"/>
  <c r="C622" i="11"/>
  <c r="B622" i="11"/>
  <c r="C1876" i="11"/>
  <c r="E1876" i="11"/>
  <c r="G1876" i="11"/>
  <c r="B1876" i="11"/>
  <c r="D1876" i="11"/>
  <c r="F1876" i="11"/>
  <c r="A1877" i="11"/>
  <c r="C623" i="11"/>
  <c r="B623" i="11"/>
  <c r="B1877" i="11"/>
  <c r="D1877" i="11"/>
  <c r="F1877" i="11"/>
  <c r="A1878" i="11"/>
  <c r="C1877" i="11"/>
  <c r="E1877" i="11"/>
  <c r="G1877" i="11"/>
  <c r="C624" i="11"/>
  <c r="B624" i="11"/>
  <c r="C1878" i="11"/>
  <c r="E1878" i="11"/>
  <c r="G1878" i="11"/>
  <c r="B1878" i="11"/>
  <c r="D1878" i="11"/>
  <c r="F1878" i="11"/>
  <c r="A1879" i="11"/>
  <c r="C625" i="11"/>
  <c r="B625" i="11"/>
  <c r="B1879" i="11"/>
  <c r="D1879" i="11"/>
  <c r="F1879" i="11"/>
  <c r="A1880" i="11"/>
  <c r="C1879" i="11"/>
  <c r="E1879" i="11"/>
  <c r="G1879" i="11"/>
  <c r="C626" i="11"/>
  <c r="B626" i="11"/>
  <c r="C1880" i="11"/>
  <c r="E1880" i="11"/>
  <c r="G1880" i="11"/>
  <c r="B1880" i="11"/>
  <c r="D1880" i="11"/>
  <c r="F1880" i="11"/>
  <c r="A1881" i="11"/>
  <c r="C627" i="11"/>
  <c r="B627" i="11"/>
  <c r="B1881" i="11"/>
  <c r="D1881" i="11"/>
  <c r="F1881" i="11"/>
  <c r="A1882" i="11"/>
  <c r="C1881" i="11"/>
  <c r="E1881" i="11"/>
  <c r="G1881" i="11"/>
  <c r="C628" i="11"/>
  <c r="B628" i="11"/>
  <c r="C1882" i="11"/>
  <c r="E1882" i="11"/>
  <c r="G1882" i="11"/>
  <c r="B1882" i="11"/>
  <c r="D1882" i="11"/>
  <c r="F1882" i="11"/>
  <c r="A1883" i="11"/>
  <c r="C629" i="11"/>
  <c r="B629" i="11"/>
  <c r="B1883" i="11"/>
  <c r="D1883" i="11"/>
  <c r="F1883" i="11"/>
  <c r="A1884" i="11"/>
  <c r="C1883" i="11"/>
  <c r="E1883" i="11"/>
  <c r="G1883" i="11"/>
  <c r="C630" i="11"/>
  <c r="B630" i="11"/>
  <c r="C1884" i="11"/>
  <c r="E1884" i="11"/>
  <c r="G1884" i="11"/>
  <c r="B1884" i="11"/>
  <c r="D1884" i="11"/>
  <c r="F1884" i="11"/>
  <c r="A1885" i="11"/>
  <c r="C631" i="11"/>
  <c r="B631" i="11"/>
  <c r="B1885" i="11"/>
  <c r="D1885" i="11"/>
  <c r="F1885" i="11"/>
  <c r="A1886" i="11"/>
  <c r="C1885" i="11"/>
  <c r="E1885" i="11"/>
  <c r="G1885" i="11"/>
  <c r="C632" i="11"/>
  <c r="B632" i="11"/>
  <c r="C1886" i="11"/>
  <c r="E1886" i="11"/>
  <c r="G1886" i="11"/>
  <c r="B1886" i="11"/>
  <c r="D1886" i="11"/>
  <c r="F1886" i="11"/>
  <c r="A1887" i="11"/>
  <c r="C633" i="11"/>
  <c r="B633" i="11"/>
  <c r="B1887" i="11"/>
  <c r="D1887" i="11"/>
  <c r="F1887" i="11"/>
  <c r="A1888" i="11"/>
  <c r="C1887" i="11"/>
  <c r="E1887" i="11"/>
  <c r="G1887" i="11"/>
  <c r="C634" i="11"/>
  <c r="B634" i="11"/>
  <c r="C1888" i="11"/>
  <c r="E1888" i="11"/>
  <c r="G1888" i="11"/>
  <c r="B1888" i="11"/>
  <c r="D1888" i="11"/>
  <c r="F1888" i="11"/>
  <c r="A1889" i="11"/>
  <c r="C635" i="11"/>
  <c r="B635" i="11"/>
  <c r="B1889" i="11"/>
  <c r="D1889" i="11"/>
  <c r="F1889" i="11"/>
  <c r="A1890" i="11"/>
  <c r="C1889" i="11"/>
  <c r="E1889" i="11"/>
  <c r="G1889" i="11"/>
  <c r="C636" i="11"/>
  <c r="B636" i="11"/>
  <c r="C1890" i="11"/>
  <c r="E1890" i="11"/>
  <c r="G1890" i="11"/>
  <c r="B1890" i="11"/>
  <c r="D1890" i="11"/>
  <c r="F1890" i="11"/>
  <c r="A1891" i="11"/>
  <c r="C637" i="11"/>
  <c r="B637" i="11"/>
  <c r="B1891" i="11"/>
  <c r="D1891" i="11"/>
  <c r="F1891" i="11"/>
  <c r="A1892" i="11"/>
  <c r="C1891" i="11"/>
  <c r="E1891" i="11"/>
  <c r="G1891" i="11"/>
  <c r="C638" i="11"/>
  <c r="B638" i="11"/>
  <c r="C1892" i="11"/>
  <c r="E1892" i="11"/>
  <c r="G1892" i="11"/>
  <c r="B1892" i="11"/>
  <c r="D1892" i="11"/>
  <c r="F1892" i="11"/>
  <c r="A1893" i="11"/>
  <c r="C639" i="11"/>
  <c r="B639" i="11"/>
  <c r="B1893" i="11"/>
  <c r="D1893" i="11"/>
  <c r="F1893" i="11"/>
  <c r="A1894" i="11"/>
  <c r="C1893" i="11"/>
  <c r="E1893" i="11"/>
  <c r="G1893" i="11"/>
  <c r="C640" i="11"/>
  <c r="B640" i="11"/>
  <c r="C1894" i="11"/>
  <c r="E1894" i="11"/>
  <c r="G1894" i="11"/>
  <c r="B1894" i="11"/>
  <c r="D1894" i="11"/>
  <c r="F1894" i="11"/>
  <c r="A1895" i="11"/>
  <c r="C641" i="11"/>
  <c r="B641" i="11"/>
  <c r="B1895" i="11"/>
  <c r="D1895" i="11"/>
  <c r="F1895" i="11"/>
  <c r="A1896" i="11"/>
  <c r="C1895" i="11"/>
  <c r="E1895" i="11"/>
  <c r="G1895" i="11"/>
  <c r="C642" i="11"/>
  <c r="B642" i="11"/>
  <c r="C1896" i="11"/>
  <c r="E1896" i="11"/>
  <c r="G1896" i="11"/>
  <c r="B1896" i="11"/>
  <c r="D1896" i="11"/>
  <c r="F1896" i="11"/>
  <c r="A1897" i="11"/>
  <c r="C643" i="11"/>
  <c r="B643" i="11"/>
  <c r="B1897" i="11"/>
  <c r="D1897" i="11"/>
  <c r="F1897" i="11"/>
  <c r="A1898" i="11"/>
  <c r="C1897" i="11"/>
  <c r="E1897" i="11"/>
  <c r="G1897" i="11"/>
  <c r="C644" i="11"/>
  <c r="B644" i="11"/>
  <c r="C1898" i="11"/>
  <c r="E1898" i="11"/>
  <c r="G1898" i="11"/>
  <c r="B1898" i="11"/>
  <c r="D1898" i="11"/>
  <c r="F1898" i="11"/>
  <c r="A1899" i="11"/>
  <c r="C645" i="11"/>
  <c r="B645" i="11"/>
  <c r="B1899" i="11"/>
  <c r="D1899" i="11"/>
  <c r="F1899" i="11"/>
  <c r="A1900" i="11"/>
  <c r="C1899" i="11"/>
  <c r="E1899" i="11"/>
  <c r="G1899" i="11"/>
  <c r="C646" i="11"/>
  <c r="B646" i="11"/>
  <c r="C1900" i="11"/>
  <c r="E1900" i="11"/>
  <c r="G1900" i="11"/>
  <c r="B1900" i="11"/>
  <c r="D1900" i="11"/>
  <c r="F1900" i="11"/>
  <c r="A1901" i="11"/>
  <c r="C647" i="11"/>
  <c r="B647" i="11"/>
  <c r="B1901" i="11"/>
  <c r="D1901" i="11"/>
  <c r="F1901" i="11"/>
  <c r="A1902" i="11"/>
  <c r="C1901" i="11"/>
  <c r="E1901" i="11"/>
  <c r="G1901" i="11"/>
  <c r="C648" i="11"/>
  <c r="B648" i="11"/>
  <c r="C1902" i="11"/>
  <c r="E1902" i="11"/>
  <c r="G1902" i="11"/>
  <c r="B1902" i="11"/>
  <c r="D1902" i="11"/>
  <c r="F1902" i="11"/>
  <c r="A1903" i="11"/>
  <c r="C649" i="11"/>
  <c r="B649" i="11"/>
  <c r="B1903" i="11"/>
  <c r="D1903" i="11"/>
  <c r="F1903" i="11"/>
  <c r="A1904" i="11"/>
  <c r="C1903" i="11"/>
  <c r="E1903" i="11"/>
  <c r="G1903" i="11"/>
  <c r="C650" i="11"/>
  <c r="B650" i="11"/>
  <c r="C1904" i="11"/>
  <c r="E1904" i="11"/>
  <c r="G1904" i="11"/>
  <c r="B1904" i="11"/>
  <c r="D1904" i="11"/>
  <c r="F1904" i="11"/>
  <c r="A1905" i="11"/>
  <c r="C651" i="11"/>
  <c r="B651" i="11"/>
  <c r="B1905" i="11"/>
  <c r="D1905" i="11"/>
  <c r="F1905" i="11"/>
  <c r="A1906" i="11"/>
  <c r="C1905" i="11"/>
  <c r="E1905" i="11"/>
  <c r="G1905" i="11"/>
  <c r="C652" i="11"/>
  <c r="B652" i="11"/>
  <c r="C1906" i="11"/>
  <c r="E1906" i="11"/>
  <c r="G1906" i="11"/>
  <c r="B1906" i="11"/>
  <c r="D1906" i="11"/>
  <c r="F1906" i="11"/>
  <c r="A1907" i="11"/>
  <c r="C653" i="11"/>
  <c r="B653" i="11"/>
  <c r="B1907" i="11"/>
  <c r="D1907" i="11"/>
  <c r="F1907" i="11"/>
  <c r="A1908" i="11"/>
  <c r="C1907" i="11"/>
  <c r="E1907" i="11"/>
  <c r="G1907" i="11"/>
  <c r="C654" i="11"/>
  <c r="B654" i="11"/>
  <c r="C1908" i="11"/>
  <c r="E1908" i="11"/>
  <c r="G1908" i="11"/>
  <c r="B1908" i="11"/>
  <c r="D1908" i="11"/>
  <c r="F1908" i="11"/>
  <c r="A1909" i="11"/>
  <c r="C655" i="11"/>
  <c r="B655" i="11"/>
  <c r="B1909" i="11"/>
  <c r="D1909" i="11"/>
  <c r="F1909" i="11"/>
  <c r="A1910" i="11"/>
  <c r="C1909" i="11"/>
  <c r="E1909" i="11"/>
  <c r="G1909" i="11"/>
  <c r="C656" i="11"/>
  <c r="B656" i="11"/>
  <c r="C1910" i="11"/>
  <c r="E1910" i="11"/>
  <c r="G1910" i="11"/>
  <c r="B1910" i="11"/>
  <c r="D1910" i="11"/>
  <c r="F1910" i="11"/>
  <c r="A1911" i="11"/>
  <c r="C657" i="11"/>
  <c r="B657" i="11"/>
  <c r="B1911" i="11"/>
  <c r="D1911" i="11"/>
  <c r="F1911" i="11"/>
  <c r="A1912" i="11"/>
  <c r="C1911" i="11"/>
  <c r="E1911" i="11"/>
  <c r="G1911" i="11"/>
  <c r="C658" i="11"/>
  <c r="B658" i="11"/>
  <c r="C1912" i="11"/>
  <c r="E1912" i="11"/>
  <c r="G1912" i="11"/>
  <c r="B1912" i="11"/>
  <c r="D1912" i="11"/>
  <c r="F1912" i="11"/>
  <c r="A1913" i="11"/>
  <c r="C659" i="11"/>
  <c r="B659" i="11"/>
  <c r="B1913" i="11"/>
  <c r="D1913" i="11"/>
  <c r="F1913" i="11"/>
  <c r="A1914" i="11"/>
  <c r="C1913" i="11"/>
  <c r="E1913" i="11"/>
  <c r="G1913" i="11"/>
  <c r="C660" i="11"/>
  <c r="B660" i="11"/>
  <c r="C1914" i="11"/>
  <c r="E1914" i="11"/>
  <c r="G1914" i="11"/>
  <c r="B1914" i="11"/>
  <c r="D1914" i="11"/>
  <c r="F1914" i="11"/>
  <c r="A1915" i="11"/>
  <c r="C661" i="11"/>
  <c r="B661" i="11"/>
  <c r="B1915" i="11"/>
  <c r="D1915" i="11"/>
  <c r="F1915" i="11"/>
  <c r="A1916" i="11"/>
  <c r="C1915" i="11"/>
  <c r="E1915" i="11"/>
  <c r="G1915" i="11"/>
  <c r="C662" i="11"/>
  <c r="B662" i="11"/>
  <c r="C1916" i="11"/>
  <c r="E1916" i="11"/>
  <c r="G1916" i="11"/>
  <c r="B1916" i="11"/>
  <c r="D1916" i="11"/>
  <c r="F1916" i="11"/>
  <c r="A1917" i="11"/>
  <c r="C663" i="11"/>
  <c r="B663" i="11"/>
  <c r="B1917" i="11"/>
  <c r="D1917" i="11"/>
  <c r="F1917" i="11"/>
  <c r="A1918" i="11"/>
  <c r="C1917" i="11"/>
  <c r="E1917" i="11"/>
  <c r="G1917" i="11"/>
  <c r="C664" i="11"/>
  <c r="B664" i="11"/>
  <c r="C1918" i="11"/>
  <c r="E1918" i="11"/>
  <c r="G1918" i="11"/>
  <c r="B1918" i="11"/>
  <c r="D1918" i="11"/>
  <c r="F1918" i="11"/>
  <c r="A1919" i="11"/>
  <c r="C665" i="11"/>
  <c r="B665" i="11"/>
  <c r="B1919" i="11"/>
  <c r="D1919" i="11"/>
  <c r="F1919" i="11"/>
  <c r="A1920" i="11"/>
  <c r="C1919" i="11"/>
  <c r="E1919" i="11"/>
  <c r="G1919" i="11"/>
  <c r="C666" i="11"/>
  <c r="B666" i="11"/>
  <c r="C1920" i="11"/>
  <c r="E1920" i="11"/>
  <c r="G1920" i="11"/>
  <c r="B1920" i="11"/>
  <c r="D1920" i="11"/>
  <c r="F1920" i="11"/>
  <c r="A1921" i="11"/>
  <c r="C667" i="11"/>
  <c r="B667" i="11"/>
  <c r="B1921" i="11"/>
  <c r="D1921" i="11"/>
  <c r="F1921" i="11"/>
  <c r="A1922" i="11"/>
  <c r="C1921" i="11"/>
  <c r="E1921" i="11"/>
  <c r="G1921" i="11"/>
  <c r="C668" i="11"/>
  <c r="B668" i="11"/>
  <c r="C1922" i="11"/>
  <c r="E1922" i="11"/>
  <c r="G1922" i="11"/>
  <c r="B1922" i="11"/>
  <c r="D1922" i="11"/>
  <c r="F1922" i="11"/>
  <c r="A1923" i="11"/>
  <c r="C669" i="11"/>
  <c r="B669" i="11"/>
  <c r="B1923" i="11"/>
  <c r="D1923" i="11"/>
  <c r="F1923" i="11"/>
  <c r="A1924" i="11"/>
  <c r="C1923" i="11"/>
  <c r="E1923" i="11"/>
  <c r="G1923" i="11"/>
  <c r="C670" i="11"/>
  <c r="B670" i="11"/>
  <c r="C1924" i="11"/>
  <c r="E1924" i="11"/>
  <c r="G1924" i="11"/>
  <c r="B1924" i="11"/>
  <c r="D1924" i="11"/>
  <c r="F1924" i="11"/>
  <c r="A1925" i="11"/>
  <c r="C671" i="11"/>
  <c r="B671" i="11"/>
  <c r="B1925" i="11"/>
  <c r="D1925" i="11"/>
  <c r="F1925" i="11"/>
  <c r="A1926" i="11"/>
  <c r="C1925" i="11"/>
  <c r="E1925" i="11"/>
  <c r="G1925" i="11"/>
  <c r="C672" i="11"/>
  <c r="B672" i="11"/>
  <c r="C1926" i="11"/>
  <c r="E1926" i="11"/>
  <c r="G1926" i="11"/>
  <c r="B1926" i="11"/>
  <c r="D1926" i="11"/>
  <c r="F1926" i="11"/>
  <c r="A1927" i="11"/>
  <c r="C673" i="11"/>
  <c r="B673" i="11"/>
  <c r="B1927" i="11"/>
  <c r="D1927" i="11"/>
  <c r="F1927" i="11"/>
  <c r="A1928" i="11"/>
  <c r="C1927" i="11"/>
  <c r="E1927" i="11"/>
  <c r="G1927" i="11"/>
  <c r="C674" i="11"/>
  <c r="B674" i="11"/>
  <c r="C1928" i="11"/>
  <c r="E1928" i="11"/>
  <c r="G1928" i="11"/>
  <c r="B1928" i="11"/>
  <c r="D1928" i="11"/>
  <c r="F1928" i="11"/>
  <c r="A1929" i="11"/>
  <c r="C675" i="11"/>
  <c r="B675" i="11"/>
  <c r="B1929" i="11"/>
  <c r="D1929" i="11"/>
  <c r="F1929" i="11"/>
  <c r="A1930" i="11"/>
  <c r="C1929" i="11"/>
  <c r="E1929" i="11"/>
  <c r="G1929" i="11"/>
  <c r="C676" i="11"/>
  <c r="B676" i="11"/>
  <c r="C1930" i="11"/>
  <c r="E1930" i="11"/>
  <c r="G1930" i="11"/>
  <c r="B1930" i="11"/>
  <c r="D1930" i="11"/>
  <c r="F1930" i="11"/>
  <c r="A1931" i="11"/>
  <c r="C677" i="11"/>
  <c r="B677" i="11"/>
  <c r="B1931" i="11"/>
  <c r="D1931" i="11"/>
  <c r="F1931" i="11"/>
  <c r="A1932" i="11"/>
  <c r="C1931" i="11"/>
  <c r="E1931" i="11"/>
  <c r="G1931" i="11"/>
  <c r="C678" i="11"/>
  <c r="B678" i="11"/>
  <c r="C1932" i="11"/>
  <c r="E1932" i="11"/>
  <c r="G1932" i="11"/>
  <c r="B1932" i="11"/>
  <c r="D1932" i="11"/>
  <c r="F1932" i="11"/>
  <c r="A1933" i="11"/>
  <c r="C679" i="11"/>
  <c r="B679" i="11"/>
  <c r="B1933" i="11"/>
  <c r="D1933" i="11"/>
  <c r="F1933" i="11"/>
  <c r="A1934" i="11"/>
  <c r="C1933" i="11"/>
  <c r="E1933" i="11"/>
  <c r="G1933" i="11"/>
  <c r="C680" i="11"/>
  <c r="B680" i="11"/>
  <c r="C1934" i="11"/>
  <c r="E1934" i="11"/>
  <c r="G1934" i="11"/>
  <c r="B1934" i="11"/>
  <c r="D1934" i="11"/>
  <c r="F1934" i="11"/>
  <c r="A1935" i="11"/>
  <c r="C681" i="11"/>
  <c r="B681" i="11"/>
  <c r="B1935" i="11"/>
  <c r="D1935" i="11"/>
  <c r="F1935" i="11"/>
  <c r="A1936" i="11"/>
  <c r="C1935" i="11"/>
  <c r="E1935" i="11"/>
  <c r="G1935" i="11"/>
  <c r="C682" i="11"/>
  <c r="B682" i="11"/>
  <c r="C1936" i="11"/>
  <c r="E1936" i="11"/>
  <c r="G1936" i="11"/>
  <c r="B1936" i="11"/>
  <c r="D1936" i="11"/>
  <c r="F1936" i="11"/>
  <c r="A1937" i="11"/>
  <c r="C683" i="11"/>
  <c r="B683" i="11"/>
  <c r="B1937" i="11"/>
  <c r="D1937" i="11"/>
  <c r="F1937" i="11"/>
  <c r="A1938" i="11"/>
  <c r="C1937" i="11"/>
  <c r="E1937" i="11"/>
  <c r="G1937" i="11"/>
  <c r="C684" i="11"/>
  <c r="B684" i="11"/>
  <c r="C1938" i="11"/>
  <c r="E1938" i="11"/>
  <c r="G1938" i="11"/>
  <c r="B1938" i="11"/>
  <c r="D1938" i="11"/>
  <c r="F1938" i="11"/>
  <c r="A1939" i="11"/>
  <c r="C685" i="11"/>
  <c r="B685" i="11"/>
  <c r="B1939" i="11"/>
  <c r="D1939" i="11"/>
  <c r="F1939" i="11"/>
  <c r="A1940" i="11"/>
  <c r="C1939" i="11"/>
  <c r="E1939" i="11"/>
  <c r="G1939" i="11"/>
  <c r="C686" i="11"/>
  <c r="B686" i="11"/>
  <c r="C1940" i="11"/>
  <c r="E1940" i="11"/>
  <c r="G1940" i="11"/>
  <c r="B1940" i="11"/>
  <c r="D1940" i="11"/>
  <c r="F1940" i="11"/>
  <c r="A1941" i="11"/>
  <c r="C687" i="11"/>
  <c r="B687" i="11"/>
  <c r="B1941" i="11"/>
  <c r="D1941" i="11"/>
  <c r="F1941" i="11"/>
  <c r="A1942" i="11"/>
  <c r="C1941" i="11"/>
  <c r="E1941" i="11"/>
  <c r="G1941" i="11"/>
  <c r="C688" i="11"/>
  <c r="B688" i="11"/>
  <c r="C1942" i="11"/>
  <c r="E1942" i="11"/>
  <c r="G1942" i="11"/>
  <c r="B1942" i="11"/>
  <c r="D1942" i="11"/>
  <c r="F1942" i="11"/>
  <c r="A1943" i="11"/>
  <c r="C689" i="11"/>
  <c r="B689" i="11"/>
  <c r="B1943" i="11"/>
  <c r="D1943" i="11"/>
  <c r="F1943" i="11"/>
  <c r="A1944" i="11"/>
  <c r="C1943" i="11"/>
  <c r="E1943" i="11"/>
  <c r="G1943" i="11"/>
  <c r="C690" i="11"/>
  <c r="B690" i="11"/>
  <c r="C1944" i="11"/>
  <c r="E1944" i="11"/>
  <c r="G1944" i="11"/>
  <c r="B1944" i="11"/>
  <c r="D1944" i="11"/>
  <c r="F1944" i="11"/>
  <c r="A1945" i="11"/>
  <c r="C691" i="11"/>
  <c r="B691" i="11"/>
  <c r="B1945" i="11"/>
  <c r="D1945" i="11"/>
  <c r="F1945" i="11"/>
  <c r="A1946" i="11"/>
  <c r="C1945" i="11"/>
  <c r="E1945" i="11"/>
  <c r="G1945" i="11"/>
  <c r="C692" i="11"/>
  <c r="B692" i="11"/>
  <c r="C1946" i="11"/>
  <c r="E1946" i="11"/>
  <c r="G1946" i="11"/>
  <c r="B1946" i="11"/>
  <c r="D1946" i="11"/>
  <c r="F1946" i="11"/>
  <c r="A1947" i="11"/>
  <c r="C693" i="11"/>
  <c r="B693" i="11"/>
  <c r="B1947" i="11"/>
  <c r="D1947" i="11"/>
  <c r="F1947" i="11"/>
  <c r="A1948" i="11"/>
  <c r="C1947" i="11"/>
  <c r="E1947" i="11"/>
  <c r="G1947" i="11"/>
  <c r="C694" i="11"/>
  <c r="B694" i="11"/>
  <c r="C1948" i="11"/>
  <c r="E1948" i="11"/>
  <c r="G1948" i="11"/>
  <c r="B1948" i="11"/>
  <c r="D1948" i="11"/>
  <c r="F1948" i="11"/>
  <c r="A1949" i="11"/>
  <c r="C695" i="11"/>
  <c r="B695" i="11"/>
  <c r="B1949" i="11"/>
  <c r="D1949" i="11"/>
  <c r="F1949" i="11"/>
  <c r="A1950" i="11"/>
  <c r="C1949" i="11"/>
  <c r="E1949" i="11"/>
  <c r="G1949" i="11"/>
  <c r="C696" i="11"/>
  <c r="B696" i="11"/>
  <c r="C1950" i="11"/>
  <c r="E1950" i="11"/>
  <c r="G1950" i="11"/>
  <c r="B1950" i="11"/>
  <c r="D1950" i="11"/>
  <c r="F1950" i="11"/>
  <c r="A1951" i="11"/>
  <c r="C697" i="11"/>
  <c r="B697" i="11"/>
  <c r="B1951" i="11"/>
  <c r="D1951" i="11"/>
  <c r="F1951" i="11"/>
  <c r="A1952" i="11"/>
  <c r="C1951" i="11"/>
  <c r="E1951" i="11"/>
  <c r="G1951" i="11"/>
  <c r="C698" i="11"/>
  <c r="B698" i="11"/>
  <c r="C1952" i="11"/>
  <c r="E1952" i="11"/>
  <c r="G1952" i="11"/>
  <c r="B1952" i="11"/>
  <c r="D1952" i="11"/>
  <c r="F1952" i="11"/>
  <c r="A1953" i="11"/>
  <c r="C699" i="11"/>
  <c r="B699" i="11"/>
  <c r="B1953" i="11"/>
  <c r="D1953" i="11"/>
  <c r="F1953" i="11"/>
  <c r="A1954" i="11"/>
  <c r="C1953" i="11"/>
  <c r="E1953" i="11"/>
  <c r="G1953" i="11"/>
  <c r="C700" i="11"/>
  <c r="B700" i="11"/>
  <c r="C1954" i="11"/>
  <c r="E1954" i="11"/>
  <c r="G1954" i="11"/>
  <c r="B1954" i="11"/>
  <c r="D1954" i="11"/>
  <c r="F1954" i="11"/>
  <c r="A1955" i="11"/>
  <c r="C701" i="11"/>
  <c r="B701" i="11"/>
  <c r="B1955" i="11"/>
  <c r="D1955" i="11"/>
  <c r="F1955" i="11"/>
  <c r="A1956" i="11"/>
  <c r="C1955" i="11"/>
  <c r="E1955" i="11"/>
  <c r="G1955" i="11"/>
  <c r="C702" i="11"/>
  <c r="B702" i="11"/>
  <c r="C1956" i="11"/>
  <c r="E1956" i="11"/>
  <c r="G1956" i="11"/>
  <c r="B1956" i="11"/>
  <c r="D1956" i="11"/>
  <c r="F1956" i="11"/>
  <c r="A1957" i="11"/>
  <c r="C703" i="11"/>
  <c r="B703" i="11"/>
  <c r="B1957" i="11"/>
  <c r="D1957" i="11"/>
  <c r="F1957" i="11"/>
  <c r="A1958" i="11"/>
  <c r="C1957" i="11"/>
  <c r="E1957" i="11"/>
  <c r="G1957" i="11"/>
  <c r="C704" i="11"/>
  <c r="B704" i="11"/>
  <c r="C1958" i="11"/>
  <c r="E1958" i="11"/>
  <c r="G1958" i="11"/>
  <c r="B1958" i="11"/>
  <c r="D1958" i="11"/>
  <c r="F1958" i="11"/>
  <c r="A1959" i="11"/>
  <c r="C705" i="11"/>
  <c r="B705" i="11"/>
  <c r="B1959" i="11"/>
  <c r="D1959" i="11"/>
  <c r="F1959" i="11"/>
  <c r="A1960" i="11"/>
  <c r="C1959" i="11"/>
  <c r="E1959" i="11"/>
  <c r="G1959" i="11"/>
  <c r="C706" i="11"/>
  <c r="B706" i="11"/>
  <c r="C1960" i="11"/>
  <c r="E1960" i="11"/>
  <c r="G1960" i="11"/>
  <c r="B1960" i="11"/>
  <c r="D1960" i="11"/>
  <c r="F1960" i="11"/>
  <c r="A1961" i="11"/>
  <c r="C707" i="11"/>
  <c r="B707" i="11"/>
  <c r="B1961" i="11"/>
  <c r="D1961" i="11"/>
  <c r="F1961" i="11"/>
  <c r="A1962" i="11"/>
  <c r="C1961" i="11"/>
  <c r="E1961" i="11"/>
  <c r="G1961" i="11"/>
  <c r="C708" i="11"/>
  <c r="B708" i="11"/>
  <c r="C1962" i="11"/>
  <c r="E1962" i="11"/>
  <c r="G1962" i="11"/>
  <c r="B1962" i="11"/>
  <c r="D1962" i="11"/>
  <c r="F1962" i="11"/>
  <c r="A1963" i="11"/>
  <c r="C709" i="11"/>
  <c r="B709" i="11"/>
  <c r="B1963" i="11"/>
  <c r="D1963" i="11"/>
  <c r="F1963" i="11"/>
  <c r="A1964" i="11"/>
  <c r="C1963" i="11"/>
  <c r="E1963" i="11"/>
  <c r="G1963" i="11"/>
  <c r="C710" i="11"/>
  <c r="B710" i="11"/>
  <c r="C1964" i="11"/>
  <c r="E1964" i="11"/>
  <c r="G1964" i="11"/>
  <c r="B1964" i="11"/>
  <c r="D1964" i="11"/>
  <c r="F1964" i="11"/>
  <c r="A1965" i="11"/>
  <c r="C711" i="11"/>
  <c r="B711" i="11"/>
  <c r="B1965" i="11"/>
  <c r="D1965" i="11"/>
  <c r="F1965" i="11"/>
  <c r="A1966" i="11"/>
  <c r="C1965" i="11"/>
  <c r="E1965" i="11"/>
  <c r="G1965" i="11"/>
  <c r="C712" i="11"/>
  <c r="B712" i="11"/>
  <c r="C1966" i="11"/>
  <c r="E1966" i="11"/>
  <c r="G1966" i="11"/>
  <c r="B1966" i="11"/>
  <c r="D1966" i="11"/>
  <c r="F1966" i="11"/>
  <c r="A1967" i="11"/>
  <c r="C713" i="11"/>
  <c r="B713" i="11"/>
  <c r="B1967" i="11"/>
  <c r="D1967" i="11"/>
  <c r="F1967" i="11"/>
  <c r="A1968" i="11"/>
  <c r="C1967" i="11"/>
  <c r="E1967" i="11"/>
  <c r="G1967" i="11"/>
  <c r="C714" i="11"/>
  <c r="B714" i="11"/>
  <c r="C1968" i="11"/>
  <c r="E1968" i="11"/>
  <c r="G1968" i="11"/>
  <c r="B1968" i="11"/>
  <c r="D1968" i="11"/>
  <c r="F1968" i="11"/>
  <c r="A1969" i="11"/>
  <c r="C715" i="11"/>
  <c r="B715" i="11"/>
  <c r="B1969" i="11"/>
  <c r="D1969" i="11"/>
  <c r="F1969" i="11"/>
  <c r="A1970" i="11"/>
  <c r="C1969" i="11"/>
  <c r="E1969" i="11"/>
  <c r="G1969" i="11"/>
  <c r="C716" i="11"/>
  <c r="B716" i="11"/>
  <c r="C1970" i="11"/>
  <c r="E1970" i="11"/>
  <c r="G1970" i="11"/>
  <c r="B1970" i="11"/>
  <c r="D1970" i="11"/>
  <c r="F1970" i="11"/>
  <c r="A1971" i="11"/>
  <c r="C717" i="11"/>
  <c r="B717" i="11"/>
  <c r="B1971" i="11"/>
  <c r="D1971" i="11"/>
  <c r="F1971" i="11"/>
  <c r="A1972" i="11"/>
  <c r="C1971" i="11"/>
  <c r="E1971" i="11"/>
  <c r="G1971" i="11"/>
  <c r="C718" i="11"/>
  <c r="B718" i="11"/>
  <c r="C1972" i="11"/>
  <c r="E1972" i="11"/>
  <c r="G1972" i="11"/>
  <c r="B1972" i="11"/>
  <c r="D1972" i="11"/>
  <c r="F1972" i="11"/>
  <c r="A1973" i="11"/>
  <c r="C719" i="11"/>
  <c r="B719" i="11"/>
  <c r="B1973" i="11"/>
  <c r="D1973" i="11"/>
  <c r="F1973" i="11"/>
  <c r="A1974" i="11"/>
  <c r="C1973" i="11"/>
  <c r="E1973" i="11"/>
  <c r="G1973" i="11"/>
  <c r="C720" i="11"/>
  <c r="B720" i="11"/>
  <c r="C1974" i="11"/>
  <c r="E1974" i="11"/>
  <c r="G1974" i="11"/>
  <c r="B1974" i="11"/>
  <c r="D1974" i="11"/>
  <c r="F1974" i="11"/>
  <c r="A1975" i="11"/>
  <c r="C721" i="11"/>
  <c r="B721" i="11"/>
  <c r="B1975" i="11"/>
  <c r="D1975" i="11"/>
  <c r="F1975" i="11"/>
  <c r="A1976" i="11"/>
  <c r="C1975" i="11"/>
  <c r="E1975" i="11"/>
  <c r="G1975" i="11"/>
  <c r="C722" i="11"/>
  <c r="B722" i="11"/>
  <c r="C1976" i="11"/>
  <c r="E1976" i="11"/>
  <c r="G1976" i="11"/>
  <c r="B1976" i="11"/>
  <c r="D1976" i="11"/>
  <c r="F1976" i="11"/>
  <c r="A1977" i="11"/>
  <c r="C723" i="11"/>
  <c r="B723" i="11"/>
  <c r="B1977" i="11"/>
  <c r="D1977" i="11"/>
  <c r="F1977" i="11"/>
  <c r="A1978" i="11"/>
  <c r="C1977" i="11"/>
  <c r="E1977" i="11"/>
  <c r="G1977" i="11"/>
  <c r="C724" i="11"/>
  <c r="B724" i="11"/>
  <c r="C1978" i="11"/>
  <c r="E1978" i="11"/>
  <c r="G1978" i="11"/>
  <c r="B1978" i="11"/>
  <c r="D1978" i="11"/>
  <c r="F1978" i="11"/>
  <c r="A1979" i="11"/>
  <c r="C725" i="11"/>
  <c r="B725" i="11"/>
  <c r="B1979" i="11"/>
  <c r="D1979" i="11"/>
  <c r="F1979" i="11"/>
  <c r="A1980" i="11"/>
  <c r="C1979" i="11"/>
  <c r="E1979" i="11"/>
  <c r="G1979" i="11"/>
  <c r="C726" i="11"/>
  <c r="B726" i="11"/>
  <c r="C1980" i="11"/>
  <c r="E1980" i="11"/>
  <c r="G1980" i="11"/>
  <c r="B1980" i="11"/>
  <c r="D1980" i="11"/>
  <c r="F1980" i="11"/>
  <c r="A1981" i="11"/>
  <c r="C727" i="11"/>
  <c r="B727" i="11"/>
  <c r="B1981" i="11"/>
  <c r="D1981" i="11"/>
  <c r="F1981" i="11"/>
  <c r="A1982" i="11"/>
  <c r="C1981" i="11"/>
  <c r="E1981" i="11"/>
  <c r="G1981" i="11"/>
  <c r="C728" i="11"/>
  <c r="B728" i="11"/>
  <c r="C1982" i="11"/>
  <c r="E1982" i="11"/>
  <c r="G1982" i="11"/>
  <c r="B1982" i="11"/>
  <c r="D1982" i="11"/>
  <c r="F1982" i="11"/>
  <c r="A1983" i="11"/>
  <c r="C729" i="11"/>
  <c r="B729" i="11"/>
  <c r="B1983" i="11"/>
  <c r="D1983" i="11"/>
  <c r="F1983" i="11"/>
  <c r="A1984" i="11"/>
  <c r="C1983" i="11"/>
  <c r="E1983" i="11"/>
  <c r="G1983" i="11"/>
  <c r="C730" i="11"/>
  <c r="B730" i="11"/>
  <c r="C1984" i="11"/>
  <c r="E1984" i="11"/>
  <c r="G1984" i="11"/>
  <c r="B1984" i="11"/>
  <c r="D1984" i="11"/>
  <c r="F1984" i="11"/>
  <c r="A1985" i="11"/>
  <c r="C731" i="11"/>
  <c r="B731" i="11"/>
  <c r="B1985" i="11"/>
  <c r="D1985" i="11"/>
  <c r="F1985" i="11"/>
  <c r="A1986" i="11"/>
  <c r="C1985" i="11"/>
  <c r="E1985" i="11"/>
  <c r="G1985" i="11"/>
  <c r="C732" i="11"/>
  <c r="B732" i="11"/>
  <c r="C1986" i="11"/>
  <c r="E1986" i="11"/>
  <c r="G1986" i="11"/>
  <c r="B1986" i="11"/>
  <c r="D1986" i="11"/>
  <c r="F1986" i="11"/>
  <c r="A1987" i="11"/>
  <c r="C733" i="11"/>
  <c r="B733" i="11"/>
  <c r="B1987" i="11"/>
  <c r="D1987" i="11"/>
  <c r="F1987" i="11"/>
  <c r="A1988" i="11"/>
  <c r="C1987" i="11"/>
  <c r="E1987" i="11"/>
  <c r="G1987" i="11"/>
  <c r="C734" i="11"/>
  <c r="B734" i="11"/>
  <c r="C1988" i="11"/>
  <c r="E1988" i="11"/>
  <c r="G1988" i="11"/>
  <c r="B1988" i="11"/>
  <c r="D1988" i="11"/>
  <c r="F1988" i="11"/>
  <c r="A1989" i="11"/>
  <c r="C735" i="11"/>
  <c r="B735" i="11"/>
  <c r="B1989" i="11"/>
  <c r="D1989" i="11"/>
  <c r="F1989" i="11"/>
  <c r="A1990" i="11"/>
  <c r="C1989" i="11"/>
  <c r="E1989" i="11"/>
  <c r="G1989" i="11"/>
  <c r="C736" i="11"/>
  <c r="B736" i="11"/>
  <c r="C1990" i="11"/>
  <c r="E1990" i="11"/>
  <c r="G1990" i="11"/>
  <c r="B1990" i="11"/>
  <c r="D1990" i="11"/>
  <c r="F1990" i="11"/>
  <c r="A1991" i="11"/>
  <c r="C737" i="11"/>
  <c r="B737" i="11"/>
  <c r="B1991" i="11"/>
  <c r="D1991" i="11"/>
  <c r="F1991" i="11"/>
  <c r="A1992" i="11"/>
  <c r="C1991" i="11"/>
  <c r="E1991" i="11"/>
  <c r="G1991" i="11"/>
  <c r="C738" i="11"/>
  <c r="B738" i="11"/>
  <c r="C1992" i="11"/>
  <c r="E1992" i="11"/>
  <c r="G1992" i="11"/>
  <c r="B1992" i="11"/>
  <c r="D1992" i="11"/>
  <c r="F1992" i="11"/>
  <c r="A1993" i="11"/>
  <c r="C739" i="11"/>
  <c r="B739" i="11"/>
  <c r="B1993" i="11"/>
  <c r="D1993" i="11"/>
  <c r="F1993" i="11"/>
  <c r="A1994" i="11"/>
  <c r="C1993" i="11"/>
  <c r="E1993" i="11"/>
  <c r="G1993" i="11"/>
  <c r="C740" i="11"/>
  <c r="B740" i="11"/>
  <c r="C1994" i="11"/>
  <c r="E1994" i="11"/>
  <c r="G1994" i="11"/>
  <c r="B1994" i="11"/>
  <c r="D1994" i="11"/>
  <c r="F1994" i="11"/>
  <c r="A1995" i="11"/>
  <c r="C741" i="11"/>
  <c r="B741" i="11"/>
  <c r="B1995" i="11"/>
  <c r="D1995" i="11"/>
  <c r="F1995" i="11"/>
  <c r="A1996" i="11"/>
  <c r="C1995" i="11"/>
  <c r="E1995" i="11"/>
  <c r="G1995" i="11"/>
  <c r="C742" i="11"/>
  <c r="B742" i="11"/>
  <c r="C1996" i="11"/>
  <c r="E1996" i="11"/>
  <c r="G1996" i="11"/>
  <c r="B1996" i="11"/>
  <c r="D1996" i="11"/>
  <c r="F1996" i="11"/>
  <c r="A1997" i="11"/>
  <c r="C743" i="11"/>
  <c r="B743" i="11"/>
  <c r="B1997" i="11"/>
  <c r="D1997" i="11"/>
  <c r="F1997" i="11"/>
  <c r="A1998" i="11"/>
  <c r="C1997" i="11"/>
  <c r="E1997" i="11"/>
  <c r="G1997" i="11"/>
  <c r="C744" i="11"/>
  <c r="B744" i="11"/>
  <c r="C1998" i="11"/>
  <c r="E1998" i="11"/>
  <c r="G1998" i="11"/>
  <c r="B1998" i="11"/>
  <c r="D1998" i="11"/>
  <c r="F1998" i="11"/>
  <c r="A1999" i="11"/>
  <c r="C745" i="11"/>
  <c r="B745" i="11"/>
  <c r="B1999" i="11"/>
  <c r="D1999" i="11"/>
  <c r="F1999" i="11"/>
  <c r="A2000" i="11"/>
  <c r="C1999" i="11"/>
  <c r="E1999" i="11"/>
  <c r="G1999" i="11"/>
  <c r="C746" i="11"/>
  <c r="B746" i="11"/>
  <c r="C2000" i="11"/>
  <c r="E2000" i="11"/>
  <c r="G2000" i="11"/>
  <c r="B2000" i="11"/>
  <c r="D2000" i="11"/>
  <c r="F2000" i="11"/>
  <c r="A2001" i="11"/>
  <c r="C747" i="11"/>
  <c r="B747" i="11"/>
  <c r="B2001" i="11"/>
  <c r="D2001" i="11"/>
  <c r="F2001" i="11"/>
  <c r="A2002" i="11"/>
  <c r="C2001" i="11"/>
  <c r="E2001" i="11"/>
  <c r="G2001" i="11"/>
  <c r="C748" i="11"/>
  <c r="B748" i="11"/>
  <c r="C2002" i="11"/>
  <c r="E2002" i="11"/>
  <c r="G2002" i="11"/>
  <c r="B2002" i="11"/>
  <c r="D2002" i="11"/>
  <c r="F2002" i="11"/>
  <c r="A2003" i="11"/>
  <c r="C749" i="11"/>
  <c r="B749" i="11"/>
  <c r="B2003" i="11"/>
  <c r="D2003" i="11"/>
  <c r="F2003" i="11"/>
  <c r="A2004" i="11"/>
  <c r="C2003" i="11"/>
  <c r="E2003" i="11"/>
  <c r="G2003" i="11"/>
  <c r="C750" i="11"/>
  <c r="B750" i="11"/>
  <c r="C2004" i="11"/>
  <c r="E2004" i="11"/>
  <c r="G2004" i="11"/>
  <c r="B2004" i="11"/>
  <c r="D2004" i="11"/>
  <c r="F2004" i="11"/>
  <c r="A2005" i="11"/>
  <c r="C751" i="11"/>
  <c r="B751" i="11"/>
  <c r="B2005" i="11"/>
  <c r="D2005" i="11"/>
  <c r="F2005" i="11"/>
  <c r="A2006" i="11"/>
  <c r="C2005" i="11"/>
  <c r="E2005" i="11"/>
  <c r="G2005" i="11"/>
  <c r="C752" i="11"/>
  <c r="B752" i="11"/>
  <c r="C2006" i="11"/>
  <c r="E2006" i="11"/>
  <c r="G2006" i="11"/>
  <c r="B2006" i="11"/>
  <c r="D2006" i="11"/>
  <c r="F2006" i="11"/>
  <c r="A2007" i="11"/>
  <c r="C753" i="11"/>
  <c r="B753" i="11"/>
  <c r="B2007" i="11"/>
  <c r="D2007" i="11"/>
  <c r="F2007" i="11"/>
  <c r="A2008" i="11"/>
  <c r="C2007" i="11"/>
  <c r="E2007" i="11"/>
  <c r="G2007" i="11"/>
  <c r="C754" i="11"/>
  <c r="B754" i="11"/>
  <c r="C2008" i="11"/>
  <c r="E2008" i="11"/>
  <c r="G2008" i="11"/>
  <c r="B2008" i="11"/>
  <c r="D2008" i="11"/>
  <c r="F2008" i="11"/>
  <c r="A2009" i="11"/>
  <c r="C755" i="11"/>
  <c r="B755" i="11"/>
  <c r="B2009" i="11"/>
  <c r="D2009" i="11"/>
  <c r="F2009" i="11"/>
  <c r="A2010" i="11"/>
  <c r="C2009" i="11"/>
  <c r="E2009" i="11"/>
  <c r="G2009" i="11"/>
  <c r="C756" i="11"/>
  <c r="B756" i="11"/>
  <c r="C2010" i="11"/>
  <c r="E2010" i="11"/>
  <c r="G2010" i="11"/>
  <c r="B2010" i="11"/>
  <c r="D2010" i="11"/>
  <c r="F2010" i="11"/>
  <c r="A2011" i="11"/>
  <c r="C757" i="11"/>
  <c r="B757" i="11"/>
  <c r="B2011" i="11"/>
  <c r="D2011" i="11"/>
  <c r="F2011" i="11"/>
  <c r="A2012" i="11"/>
  <c r="C2011" i="11"/>
  <c r="E2011" i="11"/>
  <c r="G2011" i="11"/>
  <c r="C758" i="11"/>
  <c r="B758" i="11"/>
  <c r="C2012" i="11"/>
  <c r="E2012" i="11"/>
  <c r="G2012" i="11"/>
  <c r="B2012" i="11"/>
  <c r="D2012" i="11"/>
  <c r="F2012" i="11"/>
  <c r="A2013" i="11"/>
  <c r="C759" i="11"/>
  <c r="B759" i="11"/>
  <c r="B2013" i="11"/>
  <c r="D2013" i="11"/>
  <c r="F2013" i="11"/>
  <c r="A2014" i="11"/>
  <c r="C2013" i="11"/>
  <c r="E2013" i="11"/>
  <c r="G2013" i="11"/>
  <c r="C760" i="11"/>
  <c r="B760" i="11"/>
  <c r="C2014" i="11"/>
  <c r="E2014" i="11"/>
  <c r="G2014" i="11"/>
  <c r="B2014" i="11"/>
  <c r="D2014" i="11"/>
  <c r="F2014" i="11"/>
  <c r="A2015" i="11"/>
  <c r="C761" i="11"/>
  <c r="B761" i="11"/>
  <c r="B2015" i="11"/>
  <c r="D2015" i="11"/>
  <c r="F2015" i="11"/>
  <c r="A2016" i="11"/>
  <c r="C2015" i="11"/>
  <c r="E2015" i="11"/>
  <c r="G2015" i="11"/>
  <c r="C762" i="11"/>
  <c r="B762" i="11"/>
  <c r="C2016" i="11"/>
  <c r="E2016" i="11"/>
  <c r="G2016" i="11"/>
  <c r="B2016" i="11"/>
  <c r="D2016" i="11"/>
  <c r="F2016" i="11"/>
  <c r="A2017" i="11"/>
  <c r="C763" i="11"/>
  <c r="B763" i="11"/>
  <c r="B2017" i="11"/>
  <c r="D2017" i="11"/>
  <c r="F2017" i="11"/>
  <c r="A2018" i="11"/>
  <c r="C2017" i="11"/>
  <c r="E2017" i="11"/>
  <c r="G2017" i="11"/>
  <c r="C764" i="11"/>
  <c r="B764" i="11"/>
  <c r="C2018" i="11"/>
  <c r="E2018" i="11"/>
  <c r="G2018" i="11"/>
  <c r="B2018" i="11"/>
  <c r="D2018" i="11"/>
  <c r="F2018" i="11"/>
  <c r="A2019" i="11"/>
  <c r="C765" i="11"/>
  <c r="B765" i="11"/>
  <c r="B2019" i="11"/>
  <c r="D2019" i="11"/>
  <c r="F2019" i="11"/>
  <c r="A2020" i="11"/>
  <c r="C2019" i="11"/>
  <c r="E2019" i="11"/>
  <c r="G2019" i="11"/>
  <c r="C766" i="11"/>
  <c r="B766" i="11"/>
  <c r="C2020" i="11"/>
  <c r="E2020" i="11"/>
  <c r="G2020" i="11"/>
  <c r="B2020" i="11"/>
  <c r="D2020" i="11"/>
  <c r="F2020" i="11"/>
  <c r="A2021" i="11"/>
  <c r="C767" i="11"/>
  <c r="B767" i="11"/>
  <c r="B2021" i="11"/>
  <c r="D2021" i="11"/>
  <c r="F2021" i="11"/>
  <c r="A2022" i="11"/>
  <c r="C2021" i="11"/>
  <c r="E2021" i="11"/>
  <c r="G2021" i="11"/>
  <c r="C768" i="11"/>
  <c r="B768" i="11"/>
  <c r="C2022" i="11"/>
  <c r="E2022" i="11"/>
  <c r="G2022" i="11"/>
  <c r="B2022" i="11"/>
  <c r="D2022" i="11"/>
  <c r="F2022" i="11"/>
  <c r="A2023" i="11"/>
  <c r="C769" i="11"/>
  <c r="B769" i="11"/>
  <c r="B2023" i="11"/>
  <c r="D2023" i="11"/>
  <c r="F2023" i="11"/>
  <c r="A2024" i="11"/>
  <c r="C2023" i="11"/>
  <c r="E2023" i="11"/>
  <c r="G2023" i="11"/>
  <c r="C770" i="11"/>
  <c r="B770" i="11"/>
  <c r="C2024" i="11"/>
  <c r="E2024" i="11"/>
  <c r="G2024" i="11"/>
  <c r="B2024" i="11"/>
  <c r="D2024" i="11"/>
  <c r="F2024" i="11"/>
  <c r="A2025" i="11"/>
  <c r="C771" i="11"/>
  <c r="B771" i="11"/>
  <c r="B2025" i="11"/>
  <c r="D2025" i="11"/>
  <c r="F2025" i="11"/>
  <c r="A2026" i="11"/>
  <c r="C2025" i="11"/>
  <c r="E2025" i="11"/>
  <c r="G2025" i="11"/>
  <c r="C772" i="11"/>
  <c r="B772" i="11"/>
  <c r="C2026" i="11"/>
  <c r="E2026" i="11"/>
  <c r="G2026" i="11"/>
  <c r="B2026" i="11"/>
  <c r="D2026" i="11"/>
  <c r="F2026" i="11"/>
  <c r="A2027" i="11"/>
  <c r="C773" i="11"/>
  <c r="B773" i="11"/>
  <c r="B2027" i="11"/>
  <c r="D2027" i="11"/>
  <c r="F2027" i="11"/>
  <c r="A2028" i="11"/>
  <c r="C2027" i="11"/>
  <c r="E2027" i="11"/>
  <c r="G2027" i="11"/>
  <c r="C774" i="11"/>
  <c r="B774" i="11"/>
  <c r="C2028" i="11"/>
  <c r="E2028" i="11"/>
  <c r="G2028" i="11"/>
  <c r="B2028" i="11"/>
  <c r="D2028" i="11"/>
  <c r="F2028" i="11"/>
  <c r="A2029" i="11"/>
  <c r="C775" i="11"/>
  <c r="B775" i="11"/>
  <c r="B2029" i="11"/>
  <c r="D2029" i="11"/>
  <c r="F2029" i="11"/>
  <c r="A2030" i="11"/>
  <c r="C2029" i="11"/>
  <c r="E2029" i="11"/>
  <c r="G2029" i="11"/>
  <c r="C776" i="11"/>
  <c r="B776" i="11"/>
  <c r="C2030" i="11"/>
  <c r="E2030" i="11"/>
  <c r="G2030" i="11"/>
  <c r="B2030" i="11"/>
  <c r="D2030" i="11"/>
  <c r="F2030" i="11"/>
  <c r="A2031" i="11"/>
  <c r="C777" i="11"/>
  <c r="B777" i="11"/>
  <c r="B2031" i="11"/>
  <c r="D2031" i="11"/>
  <c r="F2031" i="11"/>
  <c r="A2032" i="11"/>
  <c r="C2031" i="11"/>
  <c r="E2031" i="11"/>
  <c r="G2031" i="11"/>
  <c r="C778" i="11"/>
  <c r="B778" i="11"/>
  <c r="C2032" i="11"/>
  <c r="E2032" i="11"/>
  <c r="G2032" i="11"/>
  <c r="B2032" i="11"/>
  <c r="D2032" i="11"/>
  <c r="F2032" i="11"/>
  <c r="A2033" i="11"/>
  <c r="C779" i="11"/>
  <c r="B779" i="11"/>
  <c r="B2033" i="11"/>
  <c r="D2033" i="11"/>
  <c r="F2033" i="11"/>
  <c r="A2034" i="11"/>
  <c r="C2033" i="11"/>
  <c r="E2033" i="11"/>
  <c r="G2033" i="11"/>
  <c r="C780" i="11"/>
  <c r="B780" i="11"/>
  <c r="C2034" i="11"/>
  <c r="E2034" i="11"/>
  <c r="G2034" i="11"/>
  <c r="B2034" i="11"/>
  <c r="D2034" i="11"/>
  <c r="F2034" i="11"/>
  <c r="A2035" i="11"/>
  <c r="C781" i="11"/>
  <c r="B781" i="11"/>
  <c r="B2035" i="11"/>
  <c r="D2035" i="11"/>
  <c r="F2035" i="11"/>
  <c r="A2036" i="11"/>
  <c r="C2035" i="11"/>
  <c r="E2035" i="11"/>
  <c r="G2035" i="11"/>
  <c r="C782" i="11"/>
  <c r="B782" i="11"/>
  <c r="C2036" i="11"/>
  <c r="E2036" i="11"/>
  <c r="G2036" i="11"/>
  <c r="B2036" i="11"/>
  <c r="D2036" i="11"/>
  <c r="F2036" i="11"/>
  <c r="A2037" i="11"/>
  <c r="C783" i="11"/>
  <c r="B783" i="11"/>
  <c r="B2037" i="11"/>
  <c r="D2037" i="11"/>
  <c r="F2037" i="11"/>
  <c r="A2038" i="11"/>
  <c r="C2037" i="11"/>
  <c r="E2037" i="11"/>
  <c r="G2037" i="11"/>
  <c r="C784" i="11"/>
  <c r="B784" i="11"/>
  <c r="C2038" i="11"/>
  <c r="E2038" i="11"/>
  <c r="G2038" i="11"/>
  <c r="B2038" i="11"/>
  <c r="D2038" i="11"/>
  <c r="F2038" i="11"/>
  <c r="A2039" i="11"/>
  <c r="C785" i="11"/>
  <c r="B785" i="11"/>
  <c r="B2039" i="11"/>
  <c r="D2039" i="11"/>
  <c r="F2039" i="11"/>
  <c r="A2040" i="11"/>
  <c r="C2039" i="11"/>
  <c r="E2039" i="11"/>
  <c r="G2039" i="11"/>
  <c r="C786" i="11"/>
  <c r="B786" i="11"/>
  <c r="C2040" i="11"/>
  <c r="E2040" i="11"/>
  <c r="G2040" i="11"/>
  <c r="B2040" i="11"/>
  <c r="D2040" i="11"/>
  <c r="F2040" i="11"/>
  <c r="A2041" i="11"/>
  <c r="C787" i="11"/>
  <c r="B787" i="11"/>
  <c r="B2041" i="11"/>
  <c r="D2041" i="11"/>
  <c r="F2041" i="11"/>
  <c r="A2042" i="11"/>
  <c r="C2041" i="11"/>
  <c r="E2041" i="11"/>
  <c r="G2041" i="11"/>
  <c r="C788" i="11"/>
  <c r="B788" i="11"/>
  <c r="C2042" i="11"/>
  <c r="E2042" i="11"/>
  <c r="G2042" i="11"/>
  <c r="B2042" i="11"/>
  <c r="D2042" i="11"/>
  <c r="F2042" i="11"/>
  <c r="A2043" i="11"/>
  <c r="C789" i="11"/>
  <c r="B789" i="11"/>
  <c r="B2043" i="11"/>
  <c r="D2043" i="11"/>
  <c r="F2043" i="11"/>
  <c r="A2044" i="11"/>
  <c r="C2043" i="11"/>
  <c r="E2043" i="11"/>
  <c r="G2043" i="11"/>
  <c r="C790" i="11"/>
  <c r="B790" i="11"/>
  <c r="C2044" i="11"/>
  <c r="E2044" i="11"/>
  <c r="G2044" i="11"/>
  <c r="B2044" i="11"/>
  <c r="D2044" i="11"/>
  <c r="F2044" i="11"/>
  <c r="A2045" i="11"/>
  <c r="C791" i="11"/>
  <c r="B791" i="11"/>
  <c r="B2045" i="11"/>
  <c r="D2045" i="11"/>
  <c r="F2045" i="11"/>
  <c r="A2046" i="11"/>
  <c r="C2045" i="11"/>
  <c r="E2045" i="11"/>
  <c r="G2045" i="11"/>
  <c r="C792" i="11"/>
  <c r="B792" i="11"/>
  <c r="C2046" i="11"/>
  <c r="E2046" i="11"/>
  <c r="G2046" i="11"/>
  <c r="B2046" i="11"/>
  <c r="D2046" i="11"/>
  <c r="F2046" i="11"/>
  <c r="A2047" i="11"/>
  <c r="C793" i="11"/>
  <c r="B793" i="11"/>
  <c r="B2047" i="11"/>
  <c r="D2047" i="11"/>
  <c r="F2047" i="11"/>
  <c r="A2048" i="11"/>
  <c r="C2047" i="11"/>
  <c r="E2047" i="11"/>
  <c r="G2047" i="11"/>
  <c r="C794" i="11"/>
  <c r="B794" i="11"/>
  <c r="C2048" i="11"/>
  <c r="E2048" i="11"/>
  <c r="G2048" i="11"/>
  <c r="B2048" i="11"/>
  <c r="D2048" i="11"/>
  <c r="F2048" i="11"/>
  <c r="A2049" i="11"/>
  <c r="C795" i="11"/>
  <c r="B795" i="11"/>
  <c r="B2049" i="11"/>
  <c r="D2049" i="11"/>
  <c r="F2049" i="11"/>
  <c r="A2050" i="11"/>
  <c r="C2049" i="11"/>
  <c r="E2049" i="11"/>
  <c r="G2049" i="11"/>
  <c r="C796" i="11"/>
  <c r="B796" i="11"/>
  <c r="C2050" i="11"/>
  <c r="E2050" i="11"/>
  <c r="G2050" i="11"/>
  <c r="B2050" i="11"/>
  <c r="D2050" i="11"/>
  <c r="F2050" i="11"/>
  <c r="A2051" i="11"/>
  <c r="C797" i="11"/>
  <c r="B797" i="11"/>
  <c r="B2051" i="11"/>
  <c r="D2051" i="11"/>
  <c r="F2051" i="11"/>
  <c r="A2052" i="11"/>
  <c r="C2051" i="11"/>
  <c r="E2051" i="11"/>
  <c r="G2051" i="11"/>
  <c r="C798" i="11"/>
  <c r="B798" i="11"/>
  <c r="C2052" i="11"/>
  <c r="E2052" i="11"/>
  <c r="G2052" i="11"/>
  <c r="B2052" i="11"/>
  <c r="D2052" i="11"/>
  <c r="F2052" i="11"/>
  <c r="A2053" i="11"/>
  <c r="C799" i="11"/>
  <c r="B799" i="11"/>
  <c r="B2053" i="11"/>
  <c r="D2053" i="11"/>
  <c r="F2053" i="11"/>
  <c r="A2054" i="11"/>
  <c r="C2053" i="11"/>
  <c r="E2053" i="11"/>
  <c r="G2053" i="11"/>
  <c r="C800" i="11"/>
  <c r="B800" i="11"/>
  <c r="C2054" i="11"/>
  <c r="E2054" i="11"/>
  <c r="G2054" i="11"/>
  <c r="B2054" i="11"/>
  <c r="D2054" i="11"/>
  <c r="F2054" i="11"/>
  <c r="A2055" i="11"/>
  <c r="C801" i="11"/>
  <c r="B801" i="11"/>
  <c r="B2055" i="11"/>
  <c r="D2055" i="11"/>
  <c r="F2055" i="11"/>
  <c r="A2056" i="11"/>
  <c r="C2055" i="11"/>
  <c r="E2055" i="11"/>
  <c r="G2055" i="11"/>
  <c r="C802" i="11"/>
  <c r="B802" i="11"/>
  <c r="C2056" i="11"/>
  <c r="E2056" i="11"/>
  <c r="G2056" i="11"/>
  <c r="B2056" i="11"/>
  <c r="D2056" i="11"/>
  <c r="F2056" i="11"/>
  <c r="A2057" i="11"/>
  <c r="C803" i="11"/>
  <c r="B803" i="11"/>
  <c r="B2057" i="11"/>
  <c r="D2057" i="11"/>
  <c r="F2057" i="11"/>
  <c r="A2058" i="11"/>
  <c r="C2057" i="11"/>
  <c r="E2057" i="11"/>
  <c r="G2057" i="11"/>
  <c r="C804" i="11"/>
  <c r="B804" i="11"/>
  <c r="C2058" i="11"/>
  <c r="E2058" i="11"/>
  <c r="G2058" i="11"/>
  <c r="B2058" i="11"/>
  <c r="D2058" i="11"/>
  <c r="F2058" i="11"/>
  <c r="A2059" i="11"/>
  <c r="C805" i="11"/>
  <c r="B805" i="11"/>
  <c r="B2059" i="11"/>
  <c r="D2059" i="11"/>
  <c r="F2059" i="11"/>
  <c r="A2060" i="11"/>
  <c r="C2059" i="11"/>
  <c r="E2059" i="11"/>
  <c r="G2059" i="11"/>
  <c r="C806" i="11"/>
  <c r="B806" i="11"/>
  <c r="C2060" i="11"/>
  <c r="E2060" i="11"/>
  <c r="G2060" i="11"/>
  <c r="B2060" i="11"/>
  <c r="D2060" i="11"/>
  <c r="F2060" i="11"/>
  <c r="A2061" i="11"/>
  <c r="C807" i="11"/>
  <c r="B807" i="11"/>
  <c r="B2061" i="11"/>
  <c r="D2061" i="11"/>
  <c r="F2061" i="11"/>
  <c r="A2062" i="11"/>
  <c r="C2061" i="11"/>
  <c r="E2061" i="11"/>
  <c r="G2061" i="11"/>
  <c r="C808" i="11"/>
  <c r="B808" i="11"/>
  <c r="C2062" i="11"/>
  <c r="E2062" i="11"/>
  <c r="G2062" i="11"/>
  <c r="B2062" i="11"/>
  <c r="D2062" i="11"/>
  <c r="F2062" i="11"/>
  <c r="A2063" i="11"/>
  <c r="C809" i="11"/>
  <c r="B809" i="11"/>
  <c r="B2063" i="11"/>
  <c r="D2063" i="11"/>
  <c r="F2063" i="11"/>
  <c r="A2064" i="11"/>
  <c r="C2063" i="11"/>
  <c r="E2063" i="11"/>
  <c r="G2063" i="11"/>
  <c r="C810" i="11"/>
  <c r="B810" i="11"/>
  <c r="C2064" i="11"/>
  <c r="E2064" i="11"/>
  <c r="G2064" i="11"/>
  <c r="B2064" i="11"/>
  <c r="D2064" i="11"/>
  <c r="F2064" i="11"/>
  <c r="A2065" i="11"/>
  <c r="C811" i="11"/>
  <c r="B811" i="11"/>
  <c r="B2065" i="11"/>
  <c r="D2065" i="11"/>
  <c r="F2065" i="11"/>
  <c r="A2066" i="11"/>
  <c r="C2065" i="11"/>
  <c r="E2065" i="11"/>
  <c r="G2065" i="11"/>
  <c r="C812" i="11"/>
  <c r="B812" i="11"/>
  <c r="C2066" i="11"/>
  <c r="E2066" i="11"/>
  <c r="G2066" i="11"/>
  <c r="B2066" i="11"/>
  <c r="D2066" i="11"/>
  <c r="F2066" i="11"/>
  <c r="A2067" i="11"/>
  <c r="C813" i="11"/>
  <c r="B813" i="11"/>
  <c r="B2067" i="11"/>
  <c r="D2067" i="11"/>
  <c r="F2067" i="11"/>
  <c r="A2068" i="11"/>
  <c r="C2067" i="11"/>
  <c r="E2067" i="11"/>
  <c r="G2067" i="11"/>
  <c r="C814" i="11"/>
  <c r="B814" i="11"/>
  <c r="C2068" i="11"/>
  <c r="E2068" i="11"/>
  <c r="G2068" i="11"/>
  <c r="B2068" i="11"/>
  <c r="D2068" i="11"/>
  <c r="F2068" i="11"/>
  <c r="A2069" i="11"/>
  <c r="C815" i="11"/>
  <c r="B815" i="11"/>
  <c r="B2069" i="11"/>
  <c r="D2069" i="11"/>
  <c r="F2069" i="11"/>
  <c r="A2070" i="11"/>
  <c r="C2069" i="11"/>
  <c r="E2069" i="11"/>
  <c r="G2069" i="11"/>
  <c r="C816" i="11"/>
  <c r="B816" i="11"/>
  <c r="C2070" i="11"/>
  <c r="E2070" i="11"/>
  <c r="G2070" i="11"/>
  <c r="B2070" i="11"/>
  <c r="D2070" i="11"/>
  <c r="F2070" i="11"/>
  <c r="A2071" i="11"/>
  <c r="C817" i="11"/>
  <c r="B817" i="11"/>
  <c r="B2071" i="11"/>
  <c r="D2071" i="11"/>
  <c r="F2071" i="11"/>
  <c r="A2072" i="11"/>
  <c r="C2071" i="11"/>
  <c r="E2071" i="11"/>
  <c r="G2071" i="11"/>
  <c r="C818" i="11"/>
  <c r="B818" i="11"/>
  <c r="C2072" i="11"/>
  <c r="E2072" i="11"/>
  <c r="G2072" i="11"/>
  <c r="B2072" i="11"/>
  <c r="D2072" i="11"/>
  <c r="F2072" i="11"/>
  <c r="A2073" i="11"/>
  <c r="C819" i="11"/>
  <c r="B819" i="11"/>
  <c r="B2073" i="11"/>
  <c r="D2073" i="11"/>
  <c r="F2073" i="11"/>
  <c r="A2074" i="11"/>
  <c r="C2073" i="11"/>
  <c r="E2073" i="11"/>
  <c r="G2073" i="11"/>
  <c r="C820" i="11"/>
  <c r="B820" i="11"/>
  <c r="C2074" i="11"/>
  <c r="E2074" i="11"/>
  <c r="G2074" i="11"/>
  <c r="B2074" i="11"/>
  <c r="D2074" i="11"/>
  <c r="F2074" i="11"/>
  <c r="A2075" i="11"/>
  <c r="C821" i="11"/>
  <c r="B821" i="11"/>
  <c r="B2075" i="11"/>
  <c r="D2075" i="11"/>
  <c r="F2075" i="11"/>
  <c r="A2076" i="11"/>
  <c r="C2075" i="11"/>
  <c r="E2075" i="11"/>
  <c r="G2075" i="11"/>
  <c r="C822" i="11"/>
  <c r="B822" i="11"/>
  <c r="C2076" i="11"/>
  <c r="E2076" i="11"/>
  <c r="G2076" i="11"/>
  <c r="B2076" i="11"/>
  <c r="D2076" i="11"/>
  <c r="F2076" i="11"/>
  <c r="A2077" i="11"/>
  <c r="C823" i="11"/>
  <c r="B823" i="11"/>
  <c r="B2077" i="11"/>
  <c r="D2077" i="11"/>
  <c r="F2077" i="11"/>
  <c r="A2078" i="11"/>
  <c r="C2077" i="11"/>
  <c r="E2077" i="11"/>
  <c r="G2077" i="11"/>
  <c r="C824" i="11"/>
  <c r="B824" i="11"/>
  <c r="C2078" i="11"/>
  <c r="E2078" i="11"/>
  <c r="G2078" i="11"/>
  <c r="B2078" i="11"/>
  <c r="D2078" i="11"/>
  <c r="F2078" i="11"/>
  <c r="A2079" i="11"/>
  <c r="C825" i="11"/>
  <c r="B825" i="11"/>
  <c r="B2079" i="11"/>
  <c r="D2079" i="11"/>
  <c r="F2079" i="11"/>
  <c r="A2080" i="11"/>
  <c r="C2079" i="11"/>
  <c r="E2079" i="11"/>
  <c r="G2079" i="11"/>
  <c r="C826" i="11"/>
  <c r="B826" i="11"/>
  <c r="C2080" i="11"/>
  <c r="E2080" i="11"/>
  <c r="G2080" i="11"/>
  <c r="B2080" i="11"/>
  <c r="D2080" i="11"/>
  <c r="F2080" i="11"/>
  <c r="A2081" i="11"/>
  <c r="C827" i="11"/>
  <c r="B827" i="11"/>
  <c r="B2081" i="11"/>
  <c r="D2081" i="11"/>
  <c r="F2081" i="11"/>
  <c r="A2082" i="11"/>
  <c r="C2081" i="11"/>
  <c r="E2081" i="11"/>
  <c r="G2081" i="11"/>
  <c r="C828" i="11"/>
  <c r="B828" i="11"/>
  <c r="C2082" i="11"/>
  <c r="E2082" i="11"/>
  <c r="G2082" i="11"/>
  <c r="B2082" i="11"/>
  <c r="D2082" i="11"/>
  <c r="F2082" i="11"/>
  <c r="A2083" i="11"/>
  <c r="C829" i="11"/>
  <c r="B829" i="11"/>
  <c r="B2083" i="11"/>
  <c r="D2083" i="11"/>
  <c r="F2083" i="11"/>
  <c r="A2084" i="11"/>
  <c r="C2083" i="11"/>
  <c r="E2083" i="11"/>
  <c r="G2083" i="11"/>
  <c r="C830" i="11"/>
  <c r="B830" i="11"/>
  <c r="C2084" i="11"/>
  <c r="E2084" i="11"/>
  <c r="G2084" i="11"/>
  <c r="B2084" i="11"/>
  <c r="D2084" i="11"/>
  <c r="F2084" i="11"/>
  <c r="A2085" i="11"/>
  <c r="C831" i="11"/>
  <c r="B831" i="11"/>
  <c r="B2085" i="11"/>
  <c r="D2085" i="11"/>
  <c r="F2085" i="11"/>
  <c r="A2086" i="11"/>
  <c r="C2085" i="11"/>
  <c r="E2085" i="11"/>
  <c r="G2085" i="11"/>
  <c r="C832" i="11"/>
  <c r="B832" i="11"/>
  <c r="C2086" i="11"/>
  <c r="E2086" i="11"/>
  <c r="G2086" i="11"/>
  <c r="B2086" i="11"/>
  <c r="D2086" i="11"/>
  <c r="F2086" i="11"/>
  <c r="A2087" i="11"/>
  <c r="C833" i="11"/>
  <c r="B833" i="11"/>
  <c r="B2087" i="11"/>
  <c r="D2087" i="11"/>
  <c r="F2087" i="11"/>
  <c r="A2088" i="11"/>
  <c r="C2087" i="11"/>
  <c r="E2087" i="11"/>
  <c r="G2087" i="11"/>
  <c r="C834" i="11"/>
  <c r="B834" i="11"/>
  <c r="C2088" i="11"/>
  <c r="E2088" i="11"/>
  <c r="G2088" i="11"/>
  <c r="B2088" i="11"/>
  <c r="D2088" i="11"/>
  <c r="F2088" i="11"/>
  <c r="A2089" i="11"/>
  <c r="C835" i="11"/>
  <c r="B835" i="11"/>
  <c r="B2089" i="11"/>
  <c r="D2089" i="11"/>
  <c r="F2089" i="11"/>
  <c r="A2090" i="11"/>
  <c r="C2089" i="11"/>
  <c r="E2089" i="11"/>
  <c r="G2089" i="11"/>
  <c r="C836" i="11"/>
  <c r="B836" i="11"/>
  <c r="C2090" i="11"/>
  <c r="E2090" i="11"/>
  <c r="G2090" i="11"/>
  <c r="B2090" i="11"/>
  <c r="D2090" i="11"/>
  <c r="F2090" i="11"/>
  <c r="A2091" i="11"/>
  <c r="C837" i="11"/>
  <c r="B837" i="11"/>
  <c r="B2091" i="11"/>
  <c r="D2091" i="11"/>
  <c r="F2091" i="11"/>
  <c r="A2092" i="11"/>
  <c r="C2091" i="11"/>
  <c r="E2091" i="11"/>
  <c r="G2091" i="11"/>
  <c r="C838" i="11"/>
  <c r="B838" i="11"/>
  <c r="C2092" i="11"/>
  <c r="E2092" i="11"/>
  <c r="G2092" i="11"/>
  <c r="B2092" i="11"/>
  <c r="D2092" i="11"/>
  <c r="F2092" i="11"/>
  <c r="A2093" i="11"/>
  <c r="C839" i="11"/>
  <c r="B839" i="11"/>
  <c r="B2093" i="11"/>
  <c r="D2093" i="11"/>
  <c r="F2093" i="11"/>
  <c r="A2094" i="11"/>
  <c r="C2093" i="11"/>
  <c r="E2093" i="11"/>
  <c r="G2093" i="11"/>
  <c r="C840" i="11"/>
  <c r="B840" i="11"/>
  <c r="C2094" i="11"/>
  <c r="E2094" i="11"/>
  <c r="G2094" i="11"/>
  <c r="B2094" i="11"/>
  <c r="D2094" i="11"/>
  <c r="F2094" i="11"/>
  <c r="A2095" i="11"/>
  <c r="C841" i="11"/>
  <c r="B841" i="11"/>
  <c r="B2095" i="11"/>
  <c r="D2095" i="11"/>
  <c r="F2095" i="11"/>
  <c r="A2096" i="11"/>
  <c r="C2095" i="11"/>
  <c r="E2095" i="11"/>
  <c r="G2095" i="11"/>
  <c r="C842" i="11"/>
  <c r="B842" i="11"/>
  <c r="C2096" i="11"/>
  <c r="E2096" i="11"/>
  <c r="G2096" i="11"/>
  <c r="B2096" i="11"/>
  <c r="D2096" i="11"/>
  <c r="F2096" i="11"/>
  <c r="A2097" i="11"/>
  <c r="C843" i="11"/>
  <c r="B843" i="11"/>
  <c r="B2097" i="11"/>
  <c r="D2097" i="11"/>
  <c r="F2097" i="11"/>
  <c r="A2098" i="11"/>
  <c r="C2097" i="11"/>
  <c r="E2097" i="11"/>
  <c r="G2097" i="11"/>
  <c r="C844" i="11"/>
  <c r="B844" i="11"/>
  <c r="C2098" i="11"/>
  <c r="E2098" i="11"/>
  <c r="G2098" i="11"/>
  <c r="B2098" i="11"/>
  <c r="D2098" i="11"/>
  <c r="F2098" i="11"/>
  <c r="A2099" i="11"/>
  <c r="C845" i="11"/>
  <c r="B845" i="11"/>
  <c r="B2099" i="11"/>
  <c r="D2099" i="11"/>
  <c r="F2099" i="11"/>
  <c r="A2100" i="11"/>
  <c r="C2099" i="11"/>
  <c r="E2099" i="11"/>
  <c r="G2099" i="11"/>
  <c r="C846" i="11"/>
  <c r="B846" i="11"/>
  <c r="C2100" i="11"/>
  <c r="E2100" i="11"/>
  <c r="G2100" i="11"/>
  <c r="B2100" i="11"/>
  <c r="D2100" i="11"/>
  <c r="F2100" i="11"/>
  <c r="A2101" i="11"/>
  <c r="C847" i="11"/>
  <c r="B847" i="11"/>
  <c r="B2101" i="11"/>
  <c r="D2101" i="11"/>
  <c r="F2101" i="11"/>
  <c r="A2102" i="11"/>
  <c r="C2101" i="11"/>
  <c r="E2101" i="11"/>
  <c r="G2101" i="11"/>
  <c r="C848" i="11"/>
  <c r="B848" i="11"/>
  <c r="C2102" i="11"/>
  <c r="E2102" i="11"/>
  <c r="G2102" i="11"/>
  <c r="B2102" i="11"/>
  <c r="D2102" i="11"/>
  <c r="F2102" i="11"/>
  <c r="A2103" i="11"/>
  <c r="C849" i="11"/>
  <c r="B849" i="11"/>
  <c r="B2103" i="11"/>
  <c r="D2103" i="11"/>
  <c r="F2103" i="11"/>
  <c r="A2104" i="11"/>
  <c r="C2103" i="11"/>
  <c r="E2103" i="11"/>
  <c r="G2103" i="11"/>
  <c r="C850" i="11"/>
  <c r="B850" i="11"/>
  <c r="C2104" i="11"/>
  <c r="E2104" i="11"/>
  <c r="G2104" i="11"/>
  <c r="B2104" i="11"/>
  <c r="D2104" i="11"/>
  <c r="F2104" i="11"/>
  <c r="A2105" i="11"/>
  <c r="C851" i="11"/>
  <c r="B851" i="11"/>
  <c r="B2105" i="11"/>
  <c r="D2105" i="11"/>
  <c r="F2105" i="11"/>
  <c r="A2106" i="11"/>
  <c r="C2105" i="11"/>
  <c r="E2105" i="11"/>
  <c r="G2105" i="11"/>
  <c r="C852" i="11"/>
  <c r="B852" i="11"/>
  <c r="C2106" i="11"/>
  <c r="E2106" i="11"/>
  <c r="G2106" i="11"/>
  <c r="B2106" i="11"/>
  <c r="D2106" i="11"/>
  <c r="F2106" i="11"/>
  <c r="A2107" i="11"/>
  <c r="C853" i="11"/>
  <c r="B853" i="11"/>
  <c r="B2107" i="11"/>
  <c r="D2107" i="11"/>
  <c r="F2107" i="11"/>
  <c r="A2108" i="11"/>
  <c r="C2107" i="11"/>
  <c r="E2107" i="11"/>
  <c r="G2107" i="11"/>
  <c r="C854" i="11"/>
  <c r="B854" i="11"/>
  <c r="C2108" i="11"/>
  <c r="E2108" i="11"/>
  <c r="G2108" i="11"/>
  <c r="B2108" i="11"/>
  <c r="D2108" i="11"/>
  <c r="F2108" i="11"/>
  <c r="A2109" i="11"/>
  <c r="C855" i="11"/>
  <c r="B855" i="11"/>
  <c r="B2109" i="11"/>
  <c r="D2109" i="11"/>
  <c r="F2109" i="11"/>
  <c r="A2110" i="11"/>
  <c r="C2109" i="11"/>
  <c r="E2109" i="11"/>
  <c r="G2109" i="11"/>
  <c r="C856" i="11"/>
  <c r="B856" i="11"/>
  <c r="C2110" i="11"/>
  <c r="E2110" i="11"/>
  <c r="G2110" i="11"/>
  <c r="B2110" i="11"/>
  <c r="D2110" i="11"/>
  <c r="F2110" i="11"/>
  <c r="A2111" i="11"/>
  <c r="C857" i="11"/>
  <c r="B857" i="11"/>
  <c r="B2111" i="11"/>
  <c r="D2111" i="11"/>
  <c r="F2111" i="11"/>
  <c r="A2112" i="11"/>
  <c r="C2111" i="11"/>
  <c r="E2111" i="11"/>
  <c r="G2111" i="11"/>
  <c r="C858" i="11"/>
  <c r="B858" i="11"/>
  <c r="C2112" i="11"/>
  <c r="E2112" i="11"/>
  <c r="G2112" i="11"/>
  <c r="B2112" i="11"/>
  <c r="D2112" i="11"/>
  <c r="F2112" i="11"/>
  <c r="A2113" i="11"/>
  <c r="C859" i="11"/>
  <c r="B859" i="11"/>
  <c r="B2113" i="11"/>
  <c r="D2113" i="11"/>
  <c r="F2113" i="11"/>
  <c r="A2114" i="11"/>
  <c r="C2113" i="11"/>
  <c r="E2113" i="11"/>
  <c r="G2113" i="11"/>
  <c r="C860" i="11"/>
  <c r="B860" i="11"/>
  <c r="C2114" i="11"/>
  <c r="E2114" i="11"/>
  <c r="G2114" i="11"/>
  <c r="B2114" i="11"/>
  <c r="D2114" i="11"/>
  <c r="F2114" i="11"/>
  <c r="A2115" i="11"/>
  <c r="C861" i="11"/>
  <c r="B861" i="11"/>
  <c r="B2115" i="11"/>
  <c r="D2115" i="11"/>
  <c r="F2115" i="11"/>
  <c r="A2116" i="11"/>
  <c r="C2115" i="11"/>
  <c r="E2115" i="11"/>
  <c r="G2115" i="11"/>
  <c r="C862" i="11"/>
  <c r="B862" i="11"/>
  <c r="C2116" i="11"/>
  <c r="E2116" i="11"/>
  <c r="G2116" i="11"/>
  <c r="B2116" i="11"/>
  <c r="D2116" i="11"/>
  <c r="F2116" i="11"/>
  <c r="A2117" i="11"/>
  <c r="C863" i="11"/>
  <c r="B863" i="11"/>
  <c r="B2117" i="11"/>
  <c r="D2117" i="11"/>
  <c r="F2117" i="11"/>
  <c r="A2118" i="11"/>
  <c r="C2117" i="11"/>
  <c r="E2117" i="11"/>
  <c r="G2117" i="11"/>
  <c r="C864" i="11"/>
  <c r="B864" i="11"/>
  <c r="C2118" i="11"/>
  <c r="E2118" i="11"/>
  <c r="G2118" i="11"/>
  <c r="B2118" i="11"/>
  <c r="D2118" i="11"/>
  <c r="F2118" i="11"/>
  <c r="A2119" i="11"/>
  <c r="C865" i="11"/>
  <c r="B865" i="11"/>
  <c r="B2119" i="11"/>
  <c r="D2119" i="11"/>
  <c r="F2119" i="11"/>
  <c r="A2120" i="11"/>
  <c r="C2119" i="11"/>
  <c r="E2119" i="11"/>
  <c r="G2119" i="11"/>
  <c r="C866" i="11"/>
  <c r="B866" i="11"/>
  <c r="C2120" i="11"/>
  <c r="E2120" i="11"/>
  <c r="G2120" i="11"/>
  <c r="B2120" i="11"/>
  <c r="D2120" i="11"/>
  <c r="F2120" i="11"/>
  <c r="A2121" i="11"/>
  <c r="C867" i="11"/>
  <c r="B867" i="11"/>
  <c r="B2121" i="11"/>
  <c r="D2121" i="11"/>
  <c r="F2121" i="11"/>
  <c r="A2122" i="11"/>
  <c r="C2121" i="11"/>
  <c r="E2121" i="11"/>
  <c r="G2121" i="11"/>
  <c r="C868" i="11"/>
  <c r="B868" i="11"/>
  <c r="C2122" i="11"/>
  <c r="E2122" i="11"/>
  <c r="G2122" i="11"/>
  <c r="B2122" i="11"/>
  <c r="D2122" i="11"/>
  <c r="F2122" i="11"/>
  <c r="A2123" i="11"/>
  <c r="C869" i="11"/>
  <c r="B869" i="11"/>
  <c r="B2123" i="11"/>
  <c r="D2123" i="11"/>
  <c r="F2123" i="11"/>
  <c r="A2124" i="11"/>
  <c r="C2123" i="11"/>
  <c r="E2123" i="11"/>
  <c r="G2123" i="11"/>
  <c r="C870" i="11"/>
  <c r="B870" i="11"/>
  <c r="C2124" i="11"/>
  <c r="E2124" i="11"/>
  <c r="G2124" i="11"/>
  <c r="B2124" i="11"/>
  <c r="D2124" i="11"/>
  <c r="F2124" i="11"/>
  <c r="A2125" i="11"/>
  <c r="C871" i="11"/>
  <c r="B871" i="11"/>
  <c r="B2125" i="11"/>
  <c r="D2125" i="11"/>
  <c r="F2125" i="11"/>
  <c r="A2126" i="11"/>
  <c r="C2125" i="11"/>
  <c r="E2125" i="11"/>
  <c r="G2125" i="11"/>
  <c r="C872" i="11"/>
  <c r="B872" i="11"/>
  <c r="C2126" i="11"/>
  <c r="E2126" i="11"/>
  <c r="G2126" i="11"/>
  <c r="B2126" i="11"/>
  <c r="D2126" i="11"/>
  <c r="F2126" i="11"/>
  <c r="A2127" i="11"/>
  <c r="C873" i="11"/>
  <c r="B873" i="11"/>
  <c r="B2127" i="11"/>
  <c r="D2127" i="11"/>
  <c r="F2127" i="11"/>
  <c r="A2128" i="11"/>
  <c r="C2127" i="11"/>
  <c r="E2127" i="11"/>
  <c r="G2127" i="11"/>
  <c r="C874" i="11"/>
  <c r="B874" i="11"/>
  <c r="C2128" i="11"/>
  <c r="E2128" i="11"/>
  <c r="G2128" i="11"/>
  <c r="B2128" i="11"/>
  <c r="D2128" i="11"/>
  <c r="F2128" i="11"/>
  <c r="A2129" i="11"/>
  <c r="B875" i="11"/>
  <c r="C875" i="11"/>
  <c r="B2129" i="11"/>
  <c r="D2129" i="11"/>
  <c r="F2129" i="11"/>
  <c r="A2130" i="11"/>
  <c r="C2129" i="11"/>
  <c r="E2129" i="11"/>
  <c r="G2129" i="11"/>
  <c r="C876" i="11"/>
  <c r="B876" i="11"/>
  <c r="C2130" i="11"/>
  <c r="E2130" i="11"/>
  <c r="G2130" i="11"/>
  <c r="B2130" i="11"/>
  <c r="D2130" i="11"/>
  <c r="F2130" i="11"/>
  <c r="A2131" i="11"/>
  <c r="C877" i="11"/>
  <c r="B877" i="11"/>
  <c r="B2131" i="11"/>
  <c r="D2131" i="11"/>
  <c r="F2131" i="11"/>
  <c r="A2132" i="11"/>
  <c r="C2131" i="11"/>
  <c r="E2131" i="11"/>
  <c r="G2131" i="11"/>
  <c r="C878" i="11"/>
  <c r="B878" i="11"/>
  <c r="C2132" i="11"/>
  <c r="E2132" i="11"/>
  <c r="G2132" i="11"/>
  <c r="B2132" i="11"/>
  <c r="D2132" i="11"/>
  <c r="F2132" i="11"/>
  <c r="A2133" i="11"/>
  <c r="C879" i="11"/>
  <c r="B879" i="11"/>
  <c r="B2133" i="11"/>
  <c r="D2133" i="11"/>
  <c r="F2133" i="11"/>
  <c r="A2134" i="11"/>
  <c r="C2133" i="11"/>
  <c r="E2133" i="11"/>
  <c r="G2133" i="11"/>
  <c r="C880" i="11"/>
  <c r="B880" i="11"/>
  <c r="C2134" i="11"/>
  <c r="E2134" i="11"/>
  <c r="G2134" i="11"/>
  <c r="B2134" i="11"/>
  <c r="D2134" i="11"/>
  <c r="F2134" i="11"/>
  <c r="A2135" i="11"/>
  <c r="C881" i="11"/>
  <c r="B881" i="11"/>
  <c r="B2135" i="11"/>
  <c r="D2135" i="11"/>
  <c r="F2135" i="11"/>
  <c r="A2136" i="11"/>
  <c r="C2135" i="11"/>
  <c r="E2135" i="11"/>
  <c r="G2135" i="11"/>
  <c r="C882" i="11"/>
  <c r="B882" i="11"/>
  <c r="C2136" i="11"/>
  <c r="E2136" i="11"/>
  <c r="G2136" i="11"/>
  <c r="B2136" i="11"/>
  <c r="D2136" i="11"/>
  <c r="F2136" i="11"/>
  <c r="A2137" i="11"/>
  <c r="B883" i="11"/>
  <c r="C883" i="11"/>
  <c r="B2137" i="11"/>
  <c r="D2137" i="11"/>
  <c r="F2137" i="11"/>
  <c r="A2138" i="11"/>
  <c r="C2137" i="11"/>
  <c r="E2137" i="11"/>
  <c r="G2137" i="11"/>
  <c r="C884" i="11"/>
  <c r="B884" i="11"/>
  <c r="C2138" i="11"/>
  <c r="E2138" i="11"/>
  <c r="G2138" i="11"/>
  <c r="B2138" i="11"/>
  <c r="D2138" i="11"/>
  <c r="F2138" i="11"/>
  <c r="A2139" i="11"/>
  <c r="C885" i="11"/>
  <c r="B885" i="11"/>
  <c r="B2139" i="11"/>
  <c r="D2139" i="11"/>
  <c r="F2139" i="11"/>
  <c r="A2140" i="11"/>
  <c r="C2139" i="11"/>
  <c r="E2139" i="11"/>
  <c r="G2139" i="11"/>
  <c r="C886" i="11"/>
  <c r="B886" i="11"/>
  <c r="C2140" i="11"/>
  <c r="E2140" i="11"/>
  <c r="G2140" i="11"/>
  <c r="B2140" i="11"/>
  <c r="D2140" i="11"/>
  <c r="F2140" i="11"/>
  <c r="A2141" i="11"/>
  <c r="C887" i="11"/>
  <c r="B887" i="11"/>
  <c r="B2141" i="11"/>
  <c r="D2141" i="11"/>
  <c r="F2141" i="11"/>
  <c r="A2142" i="11"/>
  <c r="C2141" i="11"/>
  <c r="E2141" i="11"/>
  <c r="G2141" i="11"/>
  <c r="C888" i="11"/>
  <c r="B888" i="11"/>
  <c r="C2142" i="11"/>
  <c r="E2142" i="11"/>
  <c r="G2142" i="11"/>
  <c r="B2142" i="11"/>
  <c r="D2142" i="11"/>
  <c r="F2142" i="11"/>
  <c r="A2143" i="11"/>
  <c r="C889" i="11"/>
  <c r="B889" i="11"/>
  <c r="B2143" i="11"/>
  <c r="D2143" i="11"/>
  <c r="F2143" i="11"/>
  <c r="A2144" i="11"/>
  <c r="C2143" i="11"/>
  <c r="E2143" i="11"/>
  <c r="G2143" i="11"/>
  <c r="C890" i="11"/>
  <c r="B890" i="11"/>
  <c r="C2144" i="11"/>
  <c r="E2144" i="11"/>
  <c r="G2144" i="11"/>
  <c r="B2144" i="11"/>
  <c r="D2144" i="11"/>
  <c r="F2144" i="11"/>
  <c r="A2145" i="11"/>
  <c r="C891" i="11"/>
  <c r="B891" i="11"/>
  <c r="B2145" i="11"/>
  <c r="D2145" i="11"/>
  <c r="F2145" i="11"/>
  <c r="A2146" i="11"/>
  <c r="C2145" i="11"/>
  <c r="E2145" i="11"/>
  <c r="G2145" i="11"/>
  <c r="C892" i="11"/>
  <c r="B892" i="11"/>
  <c r="C2146" i="11"/>
  <c r="E2146" i="11"/>
  <c r="G2146" i="11"/>
  <c r="B2146" i="11"/>
  <c r="D2146" i="11"/>
  <c r="F2146" i="11"/>
  <c r="A2147" i="11"/>
  <c r="C893" i="11"/>
  <c r="B893" i="11"/>
  <c r="B2147" i="11"/>
  <c r="D2147" i="11"/>
  <c r="F2147" i="11"/>
  <c r="A2148" i="11"/>
  <c r="C2147" i="11"/>
  <c r="E2147" i="11"/>
  <c r="G2147" i="11"/>
  <c r="C894" i="11"/>
  <c r="B894" i="11"/>
  <c r="C2148" i="11"/>
  <c r="E2148" i="11"/>
  <c r="G2148" i="11"/>
  <c r="B2148" i="11"/>
  <c r="D2148" i="11"/>
  <c r="F2148" i="11"/>
  <c r="A2149" i="11"/>
  <c r="C895" i="11"/>
  <c r="B895" i="11"/>
  <c r="B2149" i="11"/>
  <c r="D2149" i="11"/>
  <c r="F2149" i="11"/>
  <c r="A2150" i="11"/>
  <c r="C2149" i="11"/>
  <c r="E2149" i="11"/>
  <c r="G2149" i="11"/>
  <c r="C896" i="11"/>
  <c r="B896" i="11"/>
  <c r="C2150" i="11"/>
  <c r="E2150" i="11"/>
  <c r="G2150" i="11"/>
  <c r="B2150" i="11"/>
  <c r="D2150" i="11"/>
  <c r="F2150" i="11"/>
  <c r="A2151" i="11"/>
  <c r="C897" i="11"/>
  <c r="B897" i="11"/>
  <c r="B2151" i="11"/>
  <c r="D2151" i="11"/>
  <c r="F2151" i="11"/>
  <c r="A2152" i="11"/>
  <c r="C2151" i="11"/>
  <c r="E2151" i="11"/>
  <c r="G2151" i="11"/>
  <c r="C898" i="11"/>
  <c r="B898" i="11"/>
  <c r="C2152" i="11"/>
  <c r="E2152" i="11"/>
  <c r="G2152" i="11"/>
  <c r="B2152" i="11"/>
  <c r="D2152" i="11"/>
  <c r="F2152" i="11"/>
  <c r="A2153" i="11"/>
  <c r="C899" i="11"/>
  <c r="B899" i="11"/>
  <c r="B2153" i="11"/>
  <c r="D2153" i="11"/>
  <c r="F2153" i="11"/>
  <c r="A2154" i="11"/>
  <c r="C2153" i="11"/>
  <c r="E2153" i="11"/>
  <c r="G2153" i="11"/>
  <c r="C900" i="11"/>
  <c r="B900" i="11"/>
  <c r="C2154" i="11"/>
  <c r="E2154" i="11"/>
  <c r="G2154" i="11"/>
  <c r="B2154" i="11"/>
  <c r="D2154" i="11"/>
  <c r="F2154" i="11"/>
  <c r="A2155" i="11"/>
  <c r="C901" i="11"/>
  <c r="B901" i="11"/>
  <c r="B2155" i="11"/>
  <c r="D2155" i="11"/>
  <c r="F2155" i="11"/>
  <c r="A2156" i="11"/>
  <c r="C2155" i="11"/>
  <c r="E2155" i="11"/>
  <c r="G2155" i="11"/>
  <c r="C902" i="11"/>
  <c r="B902" i="11"/>
  <c r="C2156" i="11"/>
  <c r="E2156" i="11"/>
  <c r="G2156" i="11"/>
  <c r="B2156" i="11"/>
  <c r="D2156" i="11"/>
  <c r="F2156" i="11"/>
  <c r="A2157" i="11"/>
  <c r="C903" i="11"/>
  <c r="B903" i="11"/>
  <c r="B2157" i="11"/>
  <c r="D2157" i="11"/>
  <c r="F2157" i="11"/>
  <c r="A2158" i="11"/>
  <c r="C2157" i="11"/>
  <c r="E2157" i="11"/>
  <c r="G2157" i="11"/>
  <c r="C904" i="11"/>
  <c r="B904" i="11"/>
  <c r="C2158" i="11"/>
  <c r="E2158" i="11"/>
  <c r="G2158" i="11"/>
  <c r="B2158" i="11"/>
  <c r="D2158" i="11"/>
  <c r="F2158" i="11"/>
  <c r="A2159" i="11"/>
  <c r="C905" i="11"/>
  <c r="B905" i="11"/>
  <c r="B2159" i="11"/>
  <c r="D2159" i="11"/>
  <c r="F2159" i="11"/>
  <c r="A2160" i="11"/>
  <c r="C2159" i="11"/>
  <c r="E2159" i="11"/>
  <c r="G2159" i="11"/>
  <c r="C906" i="11"/>
  <c r="B906" i="11"/>
  <c r="C2160" i="11"/>
  <c r="E2160" i="11"/>
  <c r="G2160" i="11"/>
  <c r="B2160" i="11"/>
  <c r="D2160" i="11"/>
  <c r="F2160" i="11"/>
  <c r="A2161" i="11"/>
  <c r="C907" i="11"/>
  <c r="B907" i="11"/>
  <c r="B2161" i="11"/>
  <c r="D2161" i="11"/>
  <c r="F2161" i="11"/>
  <c r="A2162" i="11"/>
  <c r="C2161" i="11"/>
  <c r="E2161" i="11"/>
  <c r="G2161" i="11"/>
  <c r="C908" i="11"/>
  <c r="B908" i="11"/>
  <c r="C2162" i="11"/>
  <c r="E2162" i="11"/>
  <c r="G2162" i="11"/>
  <c r="B2162" i="11"/>
  <c r="D2162" i="11"/>
  <c r="F2162" i="11"/>
  <c r="A2163" i="11"/>
  <c r="C909" i="11"/>
  <c r="B909" i="11"/>
  <c r="B2163" i="11"/>
  <c r="D2163" i="11"/>
  <c r="F2163" i="11"/>
  <c r="A2164" i="11"/>
  <c r="C2163" i="11"/>
  <c r="E2163" i="11"/>
  <c r="G2163" i="11"/>
  <c r="C910" i="11"/>
  <c r="B910" i="11"/>
  <c r="C2164" i="11"/>
  <c r="E2164" i="11"/>
  <c r="G2164" i="11"/>
  <c r="B2164" i="11"/>
  <c r="D2164" i="11"/>
  <c r="F2164" i="11"/>
  <c r="A2165" i="11"/>
  <c r="C911" i="11"/>
  <c r="B911" i="11"/>
  <c r="B2165" i="11"/>
  <c r="D2165" i="11"/>
  <c r="F2165" i="11"/>
  <c r="A2166" i="11"/>
  <c r="C2165" i="11"/>
  <c r="E2165" i="11"/>
  <c r="G2165" i="11"/>
  <c r="C912" i="11"/>
  <c r="B912" i="11"/>
  <c r="C2166" i="11"/>
  <c r="E2166" i="11"/>
  <c r="G2166" i="11"/>
  <c r="B2166" i="11"/>
  <c r="D2166" i="11"/>
  <c r="F2166" i="11"/>
  <c r="A2167" i="11"/>
  <c r="C913" i="11"/>
  <c r="B913" i="11"/>
  <c r="B2167" i="11"/>
  <c r="D2167" i="11"/>
  <c r="F2167" i="11"/>
  <c r="A2168" i="11"/>
  <c r="C2167" i="11"/>
  <c r="E2167" i="11"/>
  <c r="G2167" i="11"/>
  <c r="C914" i="11"/>
  <c r="B914" i="11"/>
  <c r="C2168" i="11"/>
  <c r="E2168" i="11"/>
  <c r="G2168" i="11"/>
  <c r="B2168" i="11"/>
  <c r="D2168" i="11"/>
  <c r="F2168" i="11"/>
  <c r="A2169" i="11"/>
  <c r="C915" i="11"/>
  <c r="B915" i="11"/>
  <c r="B2169" i="11"/>
  <c r="D2169" i="11"/>
  <c r="F2169" i="11"/>
  <c r="A2170" i="11"/>
  <c r="C2169" i="11"/>
  <c r="E2169" i="11"/>
  <c r="G2169" i="11"/>
  <c r="C916" i="11"/>
  <c r="B916" i="11"/>
  <c r="C2170" i="11"/>
  <c r="E2170" i="11"/>
  <c r="G2170" i="11"/>
  <c r="B2170" i="11"/>
  <c r="D2170" i="11"/>
  <c r="F2170" i="11"/>
  <c r="A2171" i="11"/>
  <c r="C917" i="11"/>
  <c r="B917" i="11"/>
  <c r="B2171" i="11"/>
  <c r="D2171" i="11"/>
  <c r="F2171" i="11"/>
  <c r="A2172" i="11"/>
  <c r="C2171" i="11"/>
  <c r="E2171" i="11"/>
  <c r="G2171" i="11"/>
  <c r="C918" i="11"/>
  <c r="B918" i="11"/>
  <c r="C2172" i="11"/>
  <c r="E2172" i="11"/>
  <c r="G2172" i="11"/>
  <c r="B2172" i="11"/>
  <c r="D2172" i="11"/>
  <c r="F2172" i="11"/>
  <c r="A2173" i="11"/>
  <c r="C919" i="11"/>
  <c r="B919" i="11"/>
  <c r="B2173" i="11"/>
  <c r="D2173" i="11"/>
  <c r="F2173" i="11"/>
  <c r="A2174" i="11"/>
  <c r="C2173" i="11"/>
  <c r="E2173" i="11"/>
  <c r="G2173" i="11"/>
  <c r="C920" i="11"/>
  <c r="B920" i="11"/>
  <c r="C2174" i="11"/>
  <c r="E2174" i="11"/>
  <c r="G2174" i="11"/>
  <c r="B2174" i="11"/>
  <c r="D2174" i="11"/>
  <c r="F2174" i="11"/>
  <c r="A2175" i="11"/>
  <c r="C921" i="11"/>
  <c r="B921" i="11"/>
  <c r="B2175" i="11"/>
  <c r="D2175" i="11"/>
  <c r="F2175" i="11"/>
  <c r="A2176" i="11"/>
  <c r="C2175" i="11"/>
  <c r="E2175" i="11"/>
  <c r="G2175" i="11"/>
  <c r="C922" i="11"/>
  <c r="B922" i="11"/>
  <c r="C2176" i="11"/>
  <c r="E2176" i="11"/>
  <c r="G2176" i="11"/>
  <c r="B2176" i="11"/>
  <c r="D2176" i="11"/>
  <c r="F2176" i="11"/>
  <c r="A2177" i="11"/>
  <c r="C923" i="11"/>
  <c r="B923" i="11"/>
  <c r="B2177" i="11"/>
  <c r="D2177" i="11"/>
  <c r="F2177" i="11"/>
  <c r="A2178" i="11"/>
  <c r="C2177" i="11"/>
  <c r="E2177" i="11"/>
  <c r="G2177" i="11"/>
  <c r="C924" i="11"/>
  <c r="B924" i="11"/>
  <c r="C2178" i="11"/>
  <c r="E2178" i="11"/>
  <c r="G2178" i="11"/>
  <c r="B2178" i="11"/>
  <c r="D2178" i="11"/>
  <c r="F2178" i="11"/>
  <c r="A2179" i="11"/>
  <c r="C925" i="11"/>
  <c r="B925" i="11"/>
  <c r="B2179" i="11"/>
  <c r="D2179" i="11"/>
  <c r="F2179" i="11"/>
  <c r="A2180" i="11"/>
  <c r="C2179" i="11"/>
  <c r="E2179" i="11"/>
  <c r="G2179" i="11"/>
  <c r="C926" i="11"/>
  <c r="B926" i="11"/>
  <c r="C2180" i="11"/>
  <c r="E2180" i="11"/>
  <c r="G2180" i="11"/>
  <c r="B2180" i="11"/>
  <c r="D2180" i="11"/>
  <c r="F2180" i="11"/>
  <c r="A2181" i="11"/>
  <c r="C927" i="11"/>
  <c r="B927" i="11"/>
  <c r="B2181" i="11"/>
  <c r="D2181" i="11"/>
  <c r="F2181" i="11"/>
  <c r="A2182" i="11"/>
  <c r="C2181" i="11"/>
  <c r="E2181" i="11"/>
  <c r="G2181" i="11"/>
  <c r="C928" i="11"/>
  <c r="B928" i="11"/>
  <c r="C2182" i="11"/>
  <c r="E2182" i="11"/>
  <c r="G2182" i="11"/>
  <c r="B2182" i="11"/>
  <c r="D2182" i="11"/>
  <c r="F2182" i="11"/>
  <c r="A2183" i="11"/>
  <c r="C929" i="11"/>
  <c r="B929" i="11"/>
  <c r="B2183" i="11"/>
  <c r="D2183" i="11"/>
  <c r="F2183" i="11"/>
  <c r="A2184" i="11"/>
  <c r="C2183" i="11"/>
  <c r="E2183" i="11"/>
  <c r="G2183" i="11"/>
  <c r="C930" i="11"/>
  <c r="B930" i="11"/>
  <c r="C2184" i="11"/>
  <c r="E2184" i="11"/>
  <c r="G2184" i="11"/>
  <c r="B2184" i="11"/>
  <c r="D2184" i="11"/>
  <c r="F2184" i="11"/>
  <c r="A2185" i="11"/>
  <c r="B931" i="11"/>
  <c r="C931" i="11"/>
  <c r="B2185" i="11"/>
  <c r="D2185" i="11"/>
  <c r="F2185" i="11"/>
  <c r="A2186" i="11"/>
  <c r="C2185" i="11"/>
  <c r="E2185" i="11"/>
  <c r="G2185" i="11"/>
  <c r="C932" i="11"/>
  <c r="B932" i="11"/>
  <c r="C2186" i="11"/>
  <c r="E2186" i="11"/>
  <c r="G2186" i="11"/>
  <c r="B2186" i="11"/>
  <c r="D2186" i="11"/>
  <c r="F2186" i="11"/>
  <c r="A2187" i="11"/>
  <c r="C933" i="11"/>
  <c r="B933" i="11"/>
  <c r="B2187" i="11"/>
  <c r="D2187" i="11"/>
  <c r="F2187" i="11"/>
  <c r="A2188" i="11"/>
  <c r="C2187" i="11"/>
  <c r="E2187" i="11"/>
  <c r="G2187" i="11"/>
  <c r="C934" i="11"/>
  <c r="B934" i="11"/>
  <c r="C2188" i="11"/>
  <c r="E2188" i="11"/>
  <c r="G2188" i="11"/>
  <c r="B2188" i="11"/>
  <c r="D2188" i="11"/>
  <c r="F2188" i="11"/>
  <c r="A2189" i="11"/>
  <c r="C935" i="11"/>
  <c r="B935" i="11"/>
  <c r="B2189" i="11"/>
  <c r="D2189" i="11"/>
  <c r="F2189" i="11"/>
  <c r="A2190" i="11"/>
  <c r="C2189" i="11"/>
  <c r="E2189" i="11"/>
  <c r="G2189" i="11"/>
  <c r="C936" i="11"/>
  <c r="B936" i="11"/>
  <c r="C2190" i="11"/>
  <c r="E2190" i="11"/>
  <c r="G2190" i="11"/>
  <c r="B2190" i="11"/>
  <c r="D2190" i="11"/>
  <c r="F2190" i="11"/>
  <c r="A2191" i="11"/>
  <c r="C937" i="11"/>
  <c r="B937" i="11"/>
  <c r="B2191" i="11"/>
  <c r="D2191" i="11"/>
  <c r="F2191" i="11"/>
  <c r="A2192" i="11"/>
  <c r="C2191" i="11"/>
  <c r="E2191" i="11"/>
  <c r="G2191" i="11"/>
  <c r="C938" i="11"/>
  <c r="B938" i="11"/>
  <c r="C2192" i="11"/>
  <c r="E2192" i="11"/>
  <c r="G2192" i="11"/>
  <c r="B2192" i="11"/>
  <c r="D2192" i="11"/>
  <c r="F2192" i="11"/>
  <c r="A2193" i="11"/>
  <c r="C939" i="11"/>
  <c r="B939" i="11"/>
  <c r="B2193" i="11"/>
  <c r="D2193" i="11"/>
  <c r="F2193" i="11"/>
  <c r="A2194" i="11"/>
  <c r="C2193" i="11"/>
  <c r="E2193" i="11"/>
  <c r="G2193" i="11"/>
  <c r="C940" i="11"/>
  <c r="B940" i="11"/>
  <c r="C2194" i="11"/>
  <c r="E2194" i="11"/>
  <c r="G2194" i="11"/>
  <c r="B2194" i="11"/>
  <c r="D2194" i="11"/>
  <c r="F2194" i="11"/>
  <c r="A2195" i="11"/>
  <c r="C941" i="11"/>
  <c r="B941" i="11"/>
  <c r="B2195" i="11"/>
  <c r="D2195" i="11"/>
  <c r="F2195" i="11"/>
  <c r="A2196" i="11"/>
  <c r="C2195" i="11"/>
  <c r="E2195" i="11"/>
  <c r="G2195" i="11"/>
  <c r="C942" i="11"/>
  <c r="B942" i="11"/>
  <c r="C2196" i="11"/>
  <c r="E2196" i="11"/>
  <c r="G2196" i="11"/>
  <c r="B2196" i="11"/>
  <c r="D2196" i="11"/>
  <c r="F2196" i="11"/>
  <c r="A2197" i="11"/>
  <c r="C943" i="11"/>
  <c r="B943" i="11"/>
  <c r="B2197" i="11"/>
  <c r="D2197" i="11"/>
  <c r="F2197" i="11"/>
  <c r="A2198" i="11"/>
  <c r="C2197" i="11"/>
  <c r="E2197" i="11"/>
  <c r="G2197" i="11"/>
  <c r="C944" i="11"/>
  <c r="B944" i="11"/>
  <c r="C2198" i="11"/>
  <c r="E2198" i="11"/>
  <c r="G2198" i="11"/>
  <c r="B2198" i="11"/>
  <c r="D2198" i="11"/>
  <c r="F2198" i="11"/>
  <c r="A2199" i="11"/>
  <c r="C945" i="11"/>
  <c r="B945" i="11"/>
  <c r="B2199" i="11"/>
  <c r="D2199" i="11"/>
  <c r="F2199" i="11"/>
  <c r="A2200" i="11"/>
  <c r="C2199" i="11"/>
  <c r="E2199" i="11"/>
  <c r="G2199" i="11"/>
  <c r="C946" i="11"/>
  <c r="B946" i="11"/>
  <c r="C2200" i="11"/>
  <c r="E2200" i="11"/>
  <c r="G2200" i="11"/>
  <c r="B2200" i="11"/>
  <c r="D2200" i="11"/>
  <c r="F2200" i="11"/>
  <c r="A2201" i="11"/>
  <c r="C947" i="11"/>
  <c r="B947" i="11"/>
  <c r="B2201" i="11"/>
  <c r="D2201" i="11"/>
  <c r="F2201" i="11"/>
  <c r="A2202" i="11"/>
  <c r="C2201" i="11"/>
  <c r="E2201" i="11"/>
  <c r="G2201" i="11"/>
  <c r="C948" i="11"/>
  <c r="B948" i="11"/>
  <c r="C2202" i="11"/>
  <c r="E2202" i="11"/>
  <c r="G2202" i="11"/>
  <c r="B2202" i="11"/>
  <c r="D2202" i="11"/>
  <c r="F2202" i="11"/>
  <c r="A2203" i="11"/>
  <c r="C949" i="11"/>
  <c r="B949" i="11"/>
  <c r="B2203" i="11"/>
  <c r="D2203" i="11"/>
  <c r="F2203" i="11"/>
  <c r="A2204" i="11"/>
  <c r="C2203" i="11"/>
  <c r="E2203" i="11"/>
  <c r="G2203" i="11"/>
  <c r="C950" i="11"/>
  <c r="B950" i="11"/>
  <c r="C2204" i="11"/>
  <c r="E2204" i="11"/>
  <c r="G2204" i="11"/>
  <c r="B2204" i="11"/>
  <c r="D2204" i="11"/>
  <c r="F2204" i="11"/>
  <c r="A2205" i="11"/>
  <c r="C951" i="11"/>
  <c r="B951" i="11"/>
  <c r="B2205" i="11"/>
  <c r="D2205" i="11"/>
  <c r="F2205" i="11"/>
  <c r="A2206" i="11"/>
  <c r="C2205" i="11"/>
  <c r="E2205" i="11"/>
  <c r="G2205" i="11"/>
  <c r="C952" i="11"/>
  <c r="B952" i="11"/>
  <c r="C2206" i="11"/>
  <c r="E2206" i="11"/>
  <c r="G2206" i="11"/>
  <c r="B2206" i="11"/>
  <c r="D2206" i="11"/>
  <c r="F2206" i="11"/>
  <c r="A2207" i="11"/>
  <c r="C953" i="11"/>
  <c r="B953" i="11"/>
  <c r="B2207" i="11"/>
  <c r="D2207" i="11"/>
  <c r="F2207" i="11"/>
  <c r="A2208" i="11"/>
  <c r="C2207" i="11"/>
  <c r="E2207" i="11"/>
  <c r="G2207" i="11"/>
  <c r="C954" i="11"/>
  <c r="B954" i="11"/>
  <c r="C2208" i="11"/>
  <c r="E2208" i="11"/>
  <c r="G2208" i="11"/>
  <c r="B2208" i="11"/>
  <c r="D2208" i="11"/>
  <c r="F2208" i="11"/>
  <c r="A2209" i="11"/>
  <c r="C955" i="11"/>
  <c r="B955" i="11"/>
  <c r="B2209" i="11"/>
  <c r="D2209" i="11"/>
  <c r="F2209" i="11"/>
  <c r="A2210" i="11"/>
  <c r="C2209" i="11"/>
  <c r="E2209" i="11"/>
  <c r="G2209" i="11"/>
  <c r="C956" i="11"/>
  <c r="B956" i="11"/>
  <c r="C2210" i="11"/>
  <c r="E2210" i="11"/>
  <c r="G2210" i="11"/>
  <c r="B2210" i="11"/>
  <c r="D2210" i="11"/>
  <c r="F2210" i="11"/>
  <c r="A2211" i="11"/>
  <c r="C957" i="11"/>
  <c r="B957" i="11"/>
  <c r="B2211" i="11"/>
  <c r="D2211" i="11"/>
  <c r="F2211" i="11"/>
  <c r="A2212" i="11"/>
  <c r="C2211" i="11"/>
  <c r="E2211" i="11"/>
  <c r="G2211" i="11"/>
  <c r="C958" i="11"/>
  <c r="B958" i="11"/>
  <c r="C2212" i="11"/>
  <c r="E2212" i="11"/>
  <c r="G2212" i="11"/>
  <c r="B2212" i="11"/>
  <c r="D2212" i="11"/>
  <c r="F2212" i="11"/>
  <c r="A2213" i="11"/>
  <c r="C959" i="11"/>
  <c r="B959" i="11"/>
  <c r="B2213" i="11"/>
  <c r="D2213" i="11"/>
  <c r="F2213" i="11"/>
  <c r="A2214" i="11"/>
  <c r="C2213" i="11"/>
  <c r="E2213" i="11"/>
  <c r="G2213" i="11"/>
  <c r="C960" i="11"/>
  <c r="B960" i="11"/>
  <c r="C2214" i="11"/>
  <c r="E2214" i="11"/>
  <c r="G2214" i="11"/>
  <c r="B2214" i="11"/>
  <c r="D2214" i="11"/>
  <c r="F2214" i="11"/>
  <c r="A2215" i="11"/>
  <c r="C961" i="11"/>
  <c r="B961" i="11"/>
  <c r="B2215" i="11"/>
  <c r="D2215" i="11"/>
  <c r="F2215" i="11"/>
  <c r="A2216" i="11"/>
  <c r="C2215" i="11"/>
  <c r="E2215" i="11"/>
  <c r="G2215" i="11"/>
  <c r="C962" i="11"/>
  <c r="B962" i="11"/>
  <c r="C2216" i="11"/>
  <c r="E2216" i="11"/>
  <c r="G2216" i="11"/>
  <c r="B2216" i="11"/>
  <c r="D2216" i="11"/>
  <c r="F2216" i="11"/>
  <c r="A2217" i="11"/>
  <c r="C963" i="11"/>
  <c r="B963" i="11"/>
  <c r="B2217" i="11"/>
  <c r="D2217" i="11"/>
  <c r="F2217" i="11"/>
  <c r="A2218" i="11"/>
  <c r="C2217" i="11"/>
  <c r="E2217" i="11"/>
  <c r="G2217" i="11"/>
  <c r="C964" i="11"/>
  <c r="B964" i="11"/>
  <c r="C2218" i="11"/>
  <c r="E2218" i="11"/>
  <c r="G2218" i="11"/>
  <c r="B2218" i="11"/>
  <c r="D2218" i="11"/>
  <c r="F2218" i="11"/>
  <c r="A2219" i="11"/>
  <c r="C965" i="11"/>
  <c r="B965" i="11"/>
  <c r="B2219" i="11"/>
  <c r="D2219" i="11"/>
  <c r="F2219" i="11"/>
  <c r="A2220" i="11"/>
  <c r="C2219" i="11"/>
  <c r="E2219" i="11"/>
  <c r="G2219" i="11"/>
  <c r="C966" i="11"/>
  <c r="B966" i="11"/>
  <c r="C2220" i="11"/>
  <c r="B2220" i="11"/>
  <c r="E2220" i="11"/>
  <c r="G2220" i="11"/>
  <c r="D2220" i="11"/>
  <c r="F2220" i="11"/>
  <c r="A2221" i="11"/>
  <c r="C967" i="11"/>
  <c r="B967" i="11"/>
  <c r="B2221" i="11"/>
  <c r="D2221" i="11"/>
  <c r="F2221" i="11"/>
  <c r="A2222" i="11"/>
  <c r="C2221" i="11"/>
  <c r="E2221" i="11"/>
  <c r="G2221" i="11"/>
  <c r="C968" i="11"/>
  <c r="B968" i="11"/>
  <c r="C2222" i="11"/>
  <c r="E2222" i="11"/>
  <c r="G2222" i="11"/>
  <c r="B2222" i="11"/>
  <c r="D2222" i="11"/>
  <c r="F2222" i="11"/>
  <c r="A2223" i="11"/>
  <c r="C969" i="11"/>
  <c r="B969" i="11"/>
  <c r="B2223" i="11"/>
  <c r="D2223" i="11"/>
  <c r="F2223" i="11"/>
  <c r="A2224" i="11"/>
  <c r="C2223" i="11"/>
  <c r="E2223" i="11"/>
  <c r="G2223" i="11"/>
  <c r="C970" i="11"/>
  <c r="B970" i="11"/>
  <c r="C2224" i="11"/>
  <c r="E2224" i="11"/>
  <c r="G2224" i="11"/>
  <c r="B2224" i="11"/>
  <c r="D2224" i="11"/>
  <c r="F2224" i="11"/>
  <c r="A2225" i="11"/>
  <c r="B971" i="11"/>
  <c r="C971" i="11"/>
  <c r="B2225" i="11"/>
  <c r="D2225" i="11"/>
  <c r="F2225" i="11"/>
  <c r="A2226" i="11"/>
  <c r="C2225" i="11"/>
  <c r="E2225" i="11"/>
  <c r="G2225" i="11"/>
  <c r="C972" i="11"/>
  <c r="B972" i="11"/>
  <c r="C2226" i="11"/>
  <c r="E2226" i="11"/>
  <c r="G2226" i="11"/>
  <c r="B2226" i="11"/>
  <c r="D2226" i="11"/>
  <c r="F2226" i="11"/>
  <c r="A2227" i="11"/>
  <c r="C973" i="11"/>
  <c r="B973" i="11"/>
  <c r="B2227" i="11"/>
  <c r="D2227" i="11"/>
  <c r="F2227" i="11"/>
  <c r="A2228" i="11"/>
  <c r="C2227" i="11"/>
  <c r="E2227" i="11"/>
  <c r="G2227" i="11"/>
  <c r="C974" i="11"/>
  <c r="B974" i="11"/>
  <c r="C2228" i="11"/>
  <c r="E2228" i="11"/>
  <c r="G2228" i="11"/>
  <c r="B2228" i="11"/>
  <c r="D2228" i="11"/>
  <c r="F2228" i="11"/>
  <c r="A2229" i="11"/>
  <c r="C975" i="11"/>
  <c r="B975" i="11"/>
  <c r="B2229" i="11"/>
  <c r="D2229" i="11"/>
  <c r="F2229" i="11"/>
  <c r="A2230" i="11"/>
  <c r="C2229" i="11"/>
  <c r="E2229" i="11"/>
  <c r="G2229" i="11"/>
  <c r="C976" i="11"/>
  <c r="B976" i="11"/>
  <c r="C2230" i="11"/>
  <c r="E2230" i="11"/>
  <c r="G2230" i="11"/>
  <c r="B2230" i="11"/>
  <c r="D2230" i="11"/>
  <c r="F2230" i="11"/>
  <c r="A2231" i="11"/>
  <c r="C977" i="11"/>
  <c r="B977" i="11"/>
  <c r="B2231" i="11"/>
  <c r="D2231" i="11"/>
  <c r="F2231" i="11"/>
  <c r="A2232" i="11"/>
  <c r="C2231" i="11"/>
  <c r="E2231" i="11"/>
  <c r="G2231" i="11"/>
  <c r="C978" i="11"/>
  <c r="B978" i="11"/>
  <c r="C2232" i="11"/>
  <c r="E2232" i="11"/>
  <c r="G2232" i="11"/>
  <c r="B2232" i="11"/>
  <c r="D2232" i="11"/>
  <c r="F2232" i="11"/>
  <c r="A2233" i="11"/>
  <c r="C979" i="11"/>
  <c r="B979" i="11"/>
  <c r="B2233" i="11"/>
  <c r="D2233" i="11"/>
  <c r="F2233" i="11"/>
  <c r="A2234" i="11"/>
  <c r="C2233" i="11"/>
  <c r="E2233" i="11"/>
  <c r="G2233" i="11"/>
  <c r="C980" i="11"/>
  <c r="B980" i="11"/>
  <c r="C2234" i="11"/>
  <c r="E2234" i="11"/>
  <c r="G2234" i="11"/>
  <c r="B2234" i="11"/>
  <c r="D2234" i="11"/>
  <c r="F2234" i="11"/>
  <c r="A2235" i="11"/>
  <c r="C981" i="11"/>
  <c r="B981" i="11"/>
  <c r="B2235" i="11"/>
  <c r="D2235" i="11"/>
  <c r="F2235" i="11"/>
  <c r="A2236" i="11"/>
  <c r="C2235" i="11"/>
  <c r="E2235" i="11"/>
  <c r="G2235" i="11"/>
  <c r="C982" i="11"/>
  <c r="B982" i="11"/>
  <c r="C2236" i="11"/>
  <c r="E2236" i="11"/>
  <c r="G2236" i="11"/>
  <c r="B2236" i="11"/>
  <c r="D2236" i="11"/>
  <c r="F2236" i="11"/>
  <c r="A2237" i="11"/>
  <c r="C983" i="11"/>
  <c r="B983" i="11"/>
  <c r="B2237" i="11"/>
  <c r="D2237" i="11"/>
  <c r="F2237" i="11"/>
  <c r="A2238" i="11"/>
  <c r="C2237" i="11"/>
  <c r="E2237" i="11"/>
  <c r="G2237" i="11"/>
  <c r="C984" i="11"/>
  <c r="B984" i="11"/>
  <c r="C2238" i="11"/>
  <c r="E2238" i="11"/>
  <c r="G2238" i="11"/>
  <c r="B2238" i="11"/>
  <c r="D2238" i="11"/>
  <c r="F2238" i="11"/>
  <c r="A2239" i="11"/>
  <c r="C985" i="11"/>
  <c r="B985" i="11"/>
  <c r="B2239" i="11"/>
  <c r="D2239" i="11"/>
  <c r="F2239" i="11"/>
  <c r="A2240" i="11"/>
  <c r="C2239" i="11"/>
  <c r="E2239" i="11"/>
  <c r="G2239" i="11"/>
  <c r="C986" i="11"/>
  <c r="B986" i="11"/>
  <c r="C2240" i="11"/>
  <c r="E2240" i="11"/>
  <c r="G2240" i="11"/>
  <c r="B2240" i="11"/>
  <c r="D2240" i="11"/>
  <c r="F2240" i="11"/>
  <c r="A2241" i="11"/>
  <c r="C987" i="11"/>
  <c r="B987" i="11"/>
  <c r="B2241" i="11"/>
  <c r="D2241" i="11"/>
  <c r="F2241" i="11"/>
  <c r="A2242" i="11"/>
  <c r="C2241" i="11"/>
  <c r="E2241" i="11"/>
  <c r="G2241" i="11"/>
  <c r="C988" i="11"/>
  <c r="B988" i="11"/>
  <c r="C2242" i="11"/>
  <c r="E2242" i="11"/>
  <c r="G2242" i="11"/>
  <c r="B2242" i="11"/>
  <c r="D2242" i="11"/>
  <c r="F2242" i="11"/>
  <c r="A2243" i="11"/>
  <c r="C989" i="11"/>
  <c r="B989" i="11"/>
  <c r="B2243" i="11"/>
  <c r="D2243" i="11"/>
  <c r="F2243" i="11"/>
  <c r="A2244" i="11"/>
  <c r="C2243" i="11"/>
  <c r="E2243" i="11"/>
  <c r="G2243" i="11"/>
  <c r="C990" i="11"/>
  <c r="B990" i="11"/>
  <c r="C2244" i="11"/>
  <c r="E2244" i="11"/>
  <c r="G2244" i="11"/>
  <c r="B2244" i="11"/>
  <c r="D2244" i="11"/>
  <c r="F2244" i="11"/>
  <c r="A2245" i="11"/>
  <c r="C991" i="11"/>
  <c r="B991" i="11"/>
  <c r="B2245" i="11"/>
  <c r="D2245" i="11"/>
  <c r="F2245" i="11"/>
  <c r="A2246" i="11"/>
  <c r="C2245" i="11"/>
  <c r="E2245" i="11"/>
  <c r="G2245" i="11"/>
  <c r="C992" i="11"/>
  <c r="B992" i="11"/>
  <c r="C2246" i="11"/>
  <c r="E2246" i="11"/>
  <c r="G2246" i="11"/>
  <c r="B2246" i="11"/>
  <c r="D2246" i="11"/>
  <c r="F2246" i="11"/>
  <c r="A2247" i="11"/>
  <c r="C993" i="11"/>
  <c r="B993" i="11"/>
  <c r="B2247" i="11"/>
  <c r="D2247" i="11"/>
  <c r="F2247" i="11"/>
  <c r="A2248" i="11"/>
  <c r="C2247" i="11"/>
  <c r="E2247" i="11"/>
  <c r="G2247" i="11"/>
  <c r="C994" i="11"/>
  <c r="B994" i="11"/>
  <c r="C2248" i="11"/>
  <c r="E2248" i="11"/>
  <c r="G2248" i="11"/>
  <c r="B2248" i="11"/>
  <c r="D2248" i="11"/>
  <c r="F2248" i="11"/>
  <c r="A2249" i="11"/>
  <c r="C995" i="11"/>
  <c r="B995" i="11"/>
  <c r="B2249" i="11"/>
  <c r="D2249" i="11"/>
  <c r="F2249" i="11"/>
  <c r="A2250" i="11"/>
  <c r="C2249" i="11"/>
  <c r="E2249" i="11"/>
  <c r="G2249" i="11"/>
  <c r="C996" i="11"/>
  <c r="B996" i="11"/>
  <c r="C2250" i="11"/>
  <c r="E2250" i="11"/>
  <c r="G2250" i="11"/>
  <c r="B2250" i="11"/>
  <c r="D2250" i="11"/>
  <c r="F2250" i="11"/>
  <c r="A2251" i="11"/>
  <c r="C997" i="11"/>
  <c r="B997" i="11"/>
  <c r="B2251" i="11"/>
  <c r="D2251" i="11"/>
  <c r="F2251" i="11"/>
  <c r="A2252" i="11"/>
  <c r="C2251" i="11"/>
  <c r="E2251" i="11"/>
  <c r="G2251" i="11"/>
  <c r="C998" i="11"/>
  <c r="B998" i="11"/>
  <c r="C2252" i="11"/>
  <c r="E2252" i="11"/>
  <c r="G2252" i="11"/>
  <c r="B2252" i="11"/>
  <c r="D2252" i="11"/>
  <c r="F2252" i="11"/>
  <c r="A2253" i="11"/>
  <c r="C999" i="11"/>
  <c r="B999" i="11"/>
  <c r="B2253" i="11"/>
  <c r="D2253" i="11"/>
  <c r="F2253" i="11"/>
  <c r="A2254" i="11"/>
  <c r="C2253" i="11"/>
  <c r="E2253" i="11"/>
  <c r="G2253" i="11"/>
  <c r="C1000" i="11"/>
  <c r="B1000" i="11"/>
  <c r="C2254" i="11"/>
  <c r="E2254" i="11"/>
  <c r="G2254" i="11"/>
  <c r="B2254" i="11"/>
  <c r="D2254" i="11"/>
  <c r="F2254" i="11"/>
  <c r="A2255" i="11"/>
  <c r="C1001" i="11"/>
  <c r="B1001" i="11"/>
  <c r="B2255" i="11"/>
  <c r="D2255" i="11"/>
  <c r="F2255" i="11"/>
  <c r="A2256" i="11"/>
  <c r="C2255" i="11"/>
  <c r="E2255" i="11"/>
  <c r="G2255" i="11"/>
  <c r="C1002" i="11"/>
  <c r="B1002" i="11"/>
  <c r="C2256" i="11"/>
  <c r="E2256" i="11"/>
  <c r="G2256" i="11"/>
  <c r="B2256" i="11"/>
  <c r="D2256" i="11"/>
  <c r="F2256" i="11"/>
  <c r="A2257" i="11"/>
  <c r="C1003" i="11"/>
  <c r="B1003" i="11"/>
  <c r="B2257" i="11"/>
  <c r="D2257" i="11"/>
  <c r="F2257" i="11"/>
  <c r="A2258" i="11"/>
  <c r="C2257" i="11"/>
  <c r="E2257" i="11"/>
  <c r="G2257" i="11"/>
  <c r="C1004" i="11"/>
  <c r="B1004" i="11"/>
  <c r="C2258" i="11"/>
  <c r="E2258" i="11"/>
  <c r="G2258" i="11"/>
  <c r="B2258" i="11"/>
  <c r="D2258" i="11"/>
  <c r="F2258" i="11"/>
  <c r="A2259" i="11"/>
  <c r="C1005" i="11"/>
  <c r="B1005" i="11"/>
  <c r="B2259" i="11"/>
  <c r="D2259" i="11"/>
  <c r="F2259" i="11"/>
  <c r="A2260" i="11"/>
  <c r="C2259" i="11"/>
  <c r="E2259" i="11"/>
  <c r="G2259" i="11"/>
  <c r="C1006" i="11"/>
  <c r="B1006" i="11"/>
  <c r="C2260" i="11"/>
  <c r="E2260" i="11"/>
  <c r="G2260" i="11"/>
  <c r="B2260" i="11"/>
  <c r="D2260" i="11"/>
  <c r="F2260" i="11"/>
  <c r="A2261" i="11"/>
  <c r="C1007" i="11"/>
  <c r="B1007" i="11"/>
  <c r="B2261" i="11"/>
  <c r="D2261" i="11"/>
  <c r="F2261" i="11"/>
  <c r="A2262" i="11"/>
  <c r="C2261" i="11"/>
  <c r="E2261" i="11"/>
  <c r="G2261" i="11"/>
  <c r="C1008" i="11"/>
  <c r="B1008" i="11"/>
  <c r="C2262" i="11"/>
  <c r="E2262" i="11"/>
  <c r="G2262" i="11"/>
  <c r="B2262" i="11"/>
  <c r="D2262" i="11"/>
  <c r="F2262" i="11"/>
  <c r="A2263" i="11"/>
  <c r="C1009" i="11"/>
  <c r="B1009" i="11"/>
  <c r="B2263" i="11"/>
  <c r="D2263" i="11"/>
  <c r="F2263" i="11"/>
  <c r="A2264" i="11"/>
  <c r="C2263" i="11"/>
  <c r="E2263" i="11"/>
  <c r="G2263" i="11"/>
  <c r="C1010" i="11"/>
  <c r="B1010" i="11"/>
  <c r="C2264" i="11"/>
  <c r="E2264" i="11"/>
  <c r="G2264" i="11"/>
  <c r="B2264" i="11"/>
  <c r="D2264" i="11"/>
  <c r="F2264" i="11"/>
  <c r="A2265" i="11"/>
  <c r="C1011" i="11"/>
  <c r="B1011" i="11"/>
  <c r="B2265" i="11"/>
  <c r="D2265" i="11"/>
  <c r="F2265" i="11"/>
  <c r="A2266" i="11"/>
  <c r="C2265" i="11"/>
  <c r="E2265" i="11"/>
  <c r="G2265" i="11"/>
  <c r="C1012" i="11"/>
  <c r="B1012" i="11"/>
  <c r="C2266" i="11"/>
  <c r="E2266" i="11"/>
  <c r="G2266" i="11"/>
  <c r="B2266" i="11"/>
  <c r="D2266" i="11"/>
  <c r="F2266" i="11"/>
  <c r="A2267" i="11"/>
  <c r="C1013" i="11"/>
  <c r="B1013" i="11"/>
  <c r="B2267" i="11"/>
  <c r="D2267" i="11"/>
  <c r="F2267" i="11"/>
  <c r="A2268" i="11"/>
  <c r="C2267" i="11"/>
  <c r="E2267" i="11"/>
  <c r="G2267" i="11"/>
  <c r="C1014" i="11"/>
  <c r="B1014" i="11"/>
  <c r="C2268" i="11"/>
  <c r="E2268" i="11"/>
  <c r="G2268" i="11"/>
  <c r="B2268" i="11"/>
  <c r="D2268" i="11"/>
  <c r="F2268" i="11"/>
  <c r="A2269" i="11"/>
  <c r="C1015" i="11"/>
  <c r="B1015" i="11"/>
  <c r="B2269" i="11"/>
  <c r="D2269" i="11"/>
  <c r="F2269" i="11"/>
  <c r="A2270" i="11"/>
  <c r="C2269" i="11"/>
  <c r="E2269" i="11"/>
  <c r="G2269" i="11"/>
  <c r="C1016" i="11"/>
  <c r="B1016" i="11"/>
  <c r="C2270" i="11"/>
  <c r="E2270" i="11"/>
  <c r="G2270" i="11"/>
  <c r="B2270" i="11"/>
  <c r="D2270" i="11"/>
  <c r="F2270" i="11"/>
  <c r="A2271" i="11"/>
  <c r="C1017" i="11"/>
  <c r="B1017" i="11"/>
  <c r="B2271" i="11"/>
  <c r="D2271" i="11"/>
  <c r="F2271" i="11"/>
  <c r="A2272" i="11"/>
  <c r="C2271" i="11"/>
  <c r="E2271" i="11"/>
  <c r="G2271" i="11"/>
  <c r="C1018" i="11"/>
  <c r="B1018" i="11"/>
  <c r="C2272" i="11"/>
  <c r="E2272" i="11"/>
  <c r="G2272" i="11"/>
  <c r="B2272" i="11"/>
  <c r="D2272" i="11"/>
  <c r="F2272" i="11"/>
  <c r="A2273" i="11"/>
  <c r="C1019" i="11"/>
  <c r="B1019" i="11"/>
  <c r="B2273" i="11"/>
  <c r="D2273" i="11"/>
  <c r="F2273" i="11"/>
  <c r="A2274" i="11"/>
  <c r="C2273" i="11"/>
  <c r="E2273" i="11"/>
  <c r="G2273" i="11"/>
  <c r="C1020" i="11"/>
  <c r="B1020" i="11"/>
  <c r="C2274" i="11"/>
  <c r="E2274" i="11"/>
  <c r="G2274" i="11"/>
  <c r="B2274" i="11"/>
  <c r="D2274" i="11"/>
  <c r="F2274" i="11"/>
  <c r="A2275" i="11"/>
  <c r="C1021" i="11"/>
  <c r="B1021" i="11"/>
  <c r="B2275" i="11"/>
  <c r="D2275" i="11"/>
  <c r="F2275" i="11"/>
  <c r="A2276" i="11"/>
  <c r="C2275" i="11"/>
  <c r="E2275" i="11"/>
  <c r="G2275" i="11"/>
  <c r="C1022" i="11"/>
  <c r="B1022" i="11"/>
  <c r="C2276" i="11"/>
  <c r="E2276" i="11"/>
  <c r="G2276" i="11"/>
  <c r="B2276" i="11"/>
  <c r="D2276" i="11"/>
  <c r="F2276" i="11"/>
  <c r="A2277" i="11"/>
  <c r="C1023" i="11"/>
  <c r="B1023" i="11"/>
  <c r="B2277" i="11"/>
  <c r="D2277" i="11"/>
  <c r="F2277" i="11"/>
  <c r="A2278" i="11"/>
  <c r="C2277" i="11"/>
  <c r="E2277" i="11"/>
  <c r="G2277" i="11"/>
  <c r="C1024" i="11"/>
  <c r="B1024" i="11"/>
  <c r="C2278" i="11"/>
  <c r="E2278" i="11"/>
  <c r="G2278" i="11"/>
  <c r="B2278" i="11"/>
  <c r="D2278" i="11"/>
  <c r="F2278" i="11"/>
  <c r="A2279" i="11"/>
  <c r="C1025" i="11"/>
  <c r="B1025" i="11"/>
  <c r="B2279" i="11"/>
  <c r="D2279" i="11"/>
  <c r="F2279" i="11"/>
  <c r="A2280" i="11"/>
  <c r="C2279" i="11"/>
  <c r="E2279" i="11"/>
  <c r="G2279" i="11"/>
  <c r="C1026" i="11"/>
  <c r="B1026" i="11"/>
  <c r="C2280" i="11"/>
  <c r="E2280" i="11"/>
  <c r="G2280" i="11"/>
  <c r="B2280" i="11"/>
  <c r="D2280" i="11"/>
  <c r="F2280" i="11"/>
  <c r="A2281" i="11"/>
  <c r="C1027" i="11"/>
  <c r="B1027" i="11"/>
  <c r="B2281" i="11"/>
  <c r="D2281" i="11"/>
  <c r="F2281" i="11"/>
  <c r="A2282" i="11"/>
  <c r="C2281" i="11"/>
  <c r="E2281" i="11"/>
  <c r="G2281" i="11"/>
  <c r="C1028" i="11"/>
  <c r="B1028" i="11"/>
  <c r="C2282" i="11"/>
  <c r="E2282" i="11"/>
  <c r="G2282" i="11"/>
  <c r="B2282" i="11"/>
  <c r="D2282" i="11"/>
  <c r="F2282" i="11"/>
  <c r="A2283" i="11"/>
  <c r="C1029" i="11"/>
  <c r="B1029" i="11"/>
  <c r="B2283" i="11"/>
  <c r="D2283" i="11"/>
  <c r="F2283" i="11"/>
  <c r="A2284" i="11"/>
  <c r="C2283" i="11"/>
  <c r="E2283" i="11"/>
  <c r="G2283" i="11"/>
  <c r="C1030" i="11"/>
  <c r="B1030" i="11"/>
  <c r="C2284" i="11"/>
  <c r="E2284" i="11"/>
  <c r="G2284" i="11"/>
  <c r="B2284" i="11"/>
  <c r="D2284" i="11"/>
  <c r="F2284" i="11"/>
  <c r="A2285" i="11"/>
  <c r="C1031" i="11"/>
  <c r="B1031" i="11"/>
  <c r="B2285" i="11"/>
  <c r="D2285" i="11"/>
  <c r="F2285" i="11"/>
  <c r="A2286" i="11"/>
  <c r="C2285" i="11"/>
  <c r="E2285" i="11"/>
  <c r="G2285" i="11"/>
  <c r="C1032" i="11"/>
  <c r="B1032" i="11"/>
  <c r="C2286" i="11"/>
  <c r="E2286" i="11"/>
  <c r="G2286" i="11"/>
  <c r="B2286" i="11"/>
  <c r="D2286" i="11"/>
  <c r="F2286" i="11"/>
  <c r="A2287" i="11"/>
  <c r="C1033" i="11"/>
  <c r="B1033" i="11"/>
  <c r="B2287" i="11"/>
  <c r="D2287" i="11"/>
  <c r="F2287" i="11"/>
  <c r="A2288" i="11"/>
  <c r="C2287" i="11"/>
  <c r="E2287" i="11"/>
  <c r="G2287" i="11"/>
  <c r="C1034" i="11"/>
  <c r="B1034" i="11"/>
  <c r="C2288" i="11"/>
  <c r="E2288" i="11"/>
  <c r="G2288" i="11"/>
  <c r="B2288" i="11"/>
  <c r="D2288" i="11"/>
  <c r="F2288" i="11"/>
  <c r="A2289" i="11"/>
  <c r="C1035" i="11"/>
  <c r="B1035" i="11"/>
  <c r="B2289" i="11"/>
  <c r="D2289" i="11"/>
  <c r="F2289" i="11"/>
  <c r="A2290" i="11"/>
  <c r="C2289" i="11"/>
  <c r="E2289" i="11"/>
  <c r="G2289" i="11"/>
  <c r="C1036" i="11"/>
  <c r="B1036" i="11"/>
  <c r="C2290" i="11"/>
  <c r="E2290" i="11"/>
  <c r="G2290" i="11"/>
  <c r="B2290" i="11"/>
  <c r="D2290" i="11"/>
  <c r="F2290" i="11"/>
  <c r="A2291" i="11"/>
  <c r="C1037" i="11"/>
  <c r="B1037" i="11"/>
  <c r="B2291" i="11"/>
  <c r="D2291" i="11"/>
  <c r="F2291" i="11"/>
  <c r="A2292" i="11"/>
  <c r="C2291" i="11"/>
  <c r="E2291" i="11"/>
  <c r="G2291" i="11"/>
  <c r="C1038" i="11"/>
  <c r="B1038" i="11"/>
  <c r="C2292" i="11"/>
  <c r="E2292" i="11"/>
  <c r="G2292" i="11"/>
  <c r="B2292" i="11"/>
  <c r="D2292" i="11"/>
  <c r="F2292" i="11"/>
  <c r="A2293" i="11"/>
  <c r="C1039" i="11"/>
  <c r="B1039" i="11"/>
  <c r="B2293" i="11"/>
  <c r="D2293" i="11"/>
  <c r="F2293" i="11"/>
  <c r="A2294" i="11"/>
  <c r="C2293" i="11"/>
  <c r="E2293" i="11"/>
  <c r="G2293" i="11"/>
  <c r="C1040" i="11"/>
  <c r="B1040" i="11"/>
  <c r="C2294" i="11"/>
  <c r="E2294" i="11"/>
  <c r="G2294" i="11"/>
  <c r="B2294" i="11"/>
  <c r="D2294" i="11"/>
  <c r="F2294" i="11"/>
  <c r="A2295" i="11"/>
  <c r="C1041" i="11"/>
  <c r="B1041" i="11"/>
  <c r="B2295" i="11"/>
  <c r="D2295" i="11"/>
  <c r="F2295" i="11"/>
  <c r="A2296" i="11"/>
  <c r="C2295" i="11"/>
  <c r="E2295" i="11"/>
  <c r="G2295" i="11"/>
  <c r="C1042" i="11"/>
  <c r="B1042" i="11"/>
  <c r="C2296" i="11"/>
  <c r="E2296" i="11"/>
  <c r="G2296" i="11"/>
  <c r="B2296" i="11"/>
  <c r="D2296" i="11"/>
  <c r="F2296" i="11"/>
  <c r="A2297" i="11"/>
  <c r="C1043" i="11"/>
  <c r="B1043" i="11"/>
  <c r="B2297" i="11"/>
  <c r="D2297" i="11"/>
  <c r="F2297" i="11"/>
  <c r="A2298" i="11"/>
  <c r="C2297" i="11"/>
  <c r="E2297" i="11"/>
  <c r="G2297" i="11"/>
  <c r="C1044" i="11"/>
  <c r="B1044" i="11"/>
  <c r="C2298" i="11"/>
  <c r="E2298" i="11"/>
  <c r="G2298" i="11"/>
  <c r="B2298" i="11"/>
  <c r="D2298" i="11"/>
  <c r="F2298" i="11"/>
  <c r="A2299" i="11"/>
  <c r="C1045" i="11"/>
  <c r="B1045" i="11"/>
  <c r="B2299" i="11"/>
  <c r="D2299" i="11"/>
  <c r="F2299" i="11"/>
  <c r="A2300" i="11"/>
  <c r="C2299" i="11"/>
  <c r="E2299" i="11"/>
  <c r="G2299" i="11"/>
  <c r="C1046" i="11"/>
  <c r="B1046" i="11"/>
  <c r="C2300" i="11"/>
  <c r="E2300" i="11"/>
  <c r="G2300" i="11"/>
  <c r="B2300" i="11"/>
  <c r="D2300" i="11"/>
  <c r="F2300" i="11"/>
  <c r="A2301" i="11"/>
  <c r="C1047" i="11"/>
  <c r="B1047" i="11"/>
  <c r="B2301" i="11"/>
  <c r="D2301" i="11"/>
  <c r="F2301" i="11"/>
  <c r="A2302" i="11"/>
  <c r="C2301" i="11"/>
  <c r="E2301" i="11"/>
  <c r="G2301" i="11"/>
  <c r="C1048" i="11"/>
  <c r="B1048" i="11"/>
  <c r="C2302" i="11"/>
  <c r="E2302" i="11"/>
  <c r="G2302" i="11"/>
  <c r="B2302" i="11"/>
  <c r="D2302" i="11"/>
  <c r="F2302" i="11"/>
  <c r="A2303" i="11"/>
  <c r="C1049" i="11"/>
  <c r="B1049" i="11"/>
  <c r="B2303" i="11"/>
  <c r="D2303" i="11"/>
  <c r="F2303" i="11"/>
  <c r="A2304" i="11"/>
  <c r="C2303" i="11"/>
  <c r="E2303" i="11"/>
  <c r="G2303" i="11"/>
  <c r="C1050" i="11"/>
  <c r="B1050" i="11"/>
  <c r="C2304" i="11"/>
  <c r="E2304" i="11"/>
  <c r="G2304" i="11"/>
  <c r="B2304" i="11"/>
  <c r="D2304" i="11"/>
  <c r="F2304" i="11"/>
  <c r="A2305" i="11"/>
  <c r="C1051" i="11"/>
  <c r="B1051" i="11"/>
  <c r="B2305" i="11"/>
  <c r="D2305" i="11"/>
  <c r="F2305" i="11"/>
  <c r="A2306" i="11"/>
  <c r="C2305" i="11"/>
  <c r="E2305" i="11"/>
  <c r="G2305" i="11"/>
  <c r="C1052" i="11"/>
  <c r="B1052" i="11"/>
  <c r="C2306" i="11"/>
  <c r="E2306" i="11"/>
  <c r="G2306" i="11"/>
  <c r="B2306" i="11"/>
  <c r="D2306" i="11"/>
  <c r="F2306" i="11"/>
  <c r="A2307" i="11"/>
  <c r="C1053" i="11"/>
  <c r="B1053" i="11"/>
  <c r="B2307" i="11"/>
  <c r="D2307" i="11"/>
  <c r="F2307" i="11"/>
  <c r="A2308" i="11"/>
  <c r="C2307" i="11"/>
  <c r="E2307" i="11"/>
  <c r="G2307" i="11"/>
  <c r="C1054" i="11"/>
  <c r="B1054" i="11"/>
  <c r="C2308" i="11"/>
  <c r="E2308" i="11"/>
  <c r="G2308" i="11"/>
  <c r="B2308" i="11"/>
  <c r="D2308" i="11"/>
  <c r="F2308" i="11"/>
  <c r="A2309" i="11"/>
  <c r="C1055" i="11"/>
  <c r="B1055" i="11"/>
  <c r="B2309" i="11"/>
  <c r="D2309" i="11"/>
  <c r="F2309" i="11"/>
  <c r="A2310" i="11"/>
  <c r="C2309" i="11"/>
  <c r="E2309" i="11"/>
  <c r="G2309" i="11"/>
  <c r="C1056" i="11"/>
  <c r="B1056" i="11"/>
  <c r="C2310" i="11"/>
  <c r="E2310" i="11"/>
  <c r="G2310" i="11"/>
  <c r="B2310" i="11"/>
  <c r="D2310" i="11"/>
  <c r="F2310" i="11"/>
  <c r="A2311" i="11"/>
  <c r="C1057" i="11"/>
  <c r="B1057" i="11"/>
  <c r="B2311" i="11"/>
  <c r="D2311" i="11"/>
  <c r="F2311" i="11"/>
  <c r="A2312" i="11"/>
  <c r="C2311" i="11"/>
  <c r="E2311" i="11"/>
  <c r="G2311" i="11"/>
  <c r="C1058" i="11"/>
  <c r="B1058" i="11"/>
  <c r="C2312" i="11"/>
  <c r="E2312" i="11"/>
  <c r="G2312" i="11"/>
  <c r="B2312" i="11"/>
  <c r="D2312" i="11"/>
  <c r="F2312" i="11"/>
  <c r="A2313" i="11"/>
  <c r="C1059" i="11"/>
  <c r="B1059" i="11"/>
  <c r="B2313" i="11"/>
  <c r="D2313" i="11"/>
  <c r="F2313" i="11"/>
  <c r="A2314" i="11"/>
  <c r="C2313" i="11"/>
  <c r="E2313" i="11"/>
  <c r="G2313" i="11"/>
  <c r="C1060" i="11"/>
  <c r="B1060" i="11"/>
  <c r="C2314" i="11"/>
  <c r="E2314" i="11"/>
  <c r="G2314" i="11"/>
  <c r="B2314" i="11"/>
  <c r="D2314" i="11"/>
  <c r="F2314" i="11"/>
  <c r="A2315" i="11"/>
  <c r="C1061" i="11"/>
  <c r="B1061" i="11"/>
  <c r="B2315" i="11"/>
  <c r="D2315" i="11"/>
  <c r="F2315" i="11"/>
  <c r="A2316" i="11"/>
  <c r="C2315" i="11"/>
  <c r="E2315" i="11"/>
  <c r="G2315" i="11"/>
  <c r="C1062" i="11"/>
  <c r="B1062" i="11"/>
  <c r="C2316" i="11"/>
  <c r="E2316" i="11"/>
  <c r="G2316" i="11"/>
  <c r="B2316" i="11"/>
  <c r="D2316" i="11"/>
  <c r="F2316" i="11"/>
  <c r="A2317" i="11"/>
  <c r="C1063" i="11"/>
  <c r="B1063" i="11"/>
  <c r="B2317" i="11"/>
  <c r="D2317" i="11"/>
  <c r="F2317" i="11"/>
  <c r="A2318" i="11"/>
  <c r="C2317" i="11"/>
  <c r="E2317" i="11"/>
  <c r="G2317" i="11"/>
  <c r="C1064" i="11"/>
  <c r="B1064" i="11"/>
  <c r="C2318" i="11"/>
  <c r="E2318" i="11"/>
  <c r="G2318" i="11"/>
  <c r="B2318" i="11"/>
  <c r="D2318" i="11"/>
  <c r="F2318" i="11"/>
  <c r="A2319" i="11"/>
  <c r="C1065" i="11"/>
  <c r="B1065" i="11"/>
  <c r="B2319" i="11"/>
  <c r="D2319" i="11"/>
  <c r="F2319" i="11"/>
  <c r="A2320" i="11"/>
  <c r="C2319" i="11"/>
  <c r="E2319" i="11"/>
  <c r="G2319" i="11"/>
  <c r="C1066" i="11"/>
  <c r="B1066" i="11"/>
  <c r="C2320" i="11"/>
  <c r="E2320" i="11"/>
  <c r="G2320" i="11"/>
  <c r="B2320" i="11"/>
  <c r="D2320" i="11"/>
  <c r="F2320" i="11"/>
  <c r="A2321" i="11"/>
  <c r="C1067" i="11"/>
  <c r="B1067" i="11"/>
  <c r="B2321" i="11"/>
  <c r="D2321" i="11"/>
  <c r="F2321" i="11"/>
  <c r="A2322" i="11"/>
  <c r="C2321" i="11"/>
  <c r="E2321" i="11"/>
  <c r="G2321" i="11"/>
  <c r="C1068" i="11"/>
  <c r="B1068" i="11"/>
  <c r="C2322" i="11"/>
  <c r="E2322" i="11"/>
  <c r="G2322" i="11"/>
  <c r="B2322" i="11"/>
  <c r="D2322" i="11"/>
  <c r="F2322" i="11"/>
  <c r="A2323" i="11"/>
  <c r="C1069" i="11"/>
  <c r="B1069" i="11"/>
  <c r="B2323" i="11"/>
  <c r="D2323" i="11"/>
  <c r="F2323" i="11"/>
  <c r="A2324" i="11"/>
  <c r="C2323" i="11"/>
  <c r="E2323" i="11"/>
  <c r="G2323" i="11"/>
  <c r="C1070" i="11"/>
  <c r="B1070" i="11"/>
  <c r="C2324" i="11"/>
  <c r="E2324" i="11"/>
  <c r="G2324" i="11"/>
  <c r="B2324" i="11"/>
  <c r="D2324" i="11"/>
  <c r="F2324" i="11"/>
  <c r="A2325" i="11"/>
  <c r="C1071" i="11"/>
  <c r="B1071" i="11"/>
  <c r="B2325" i="11"/>
  <c r="D2325" i="11"/>
  <c r="F2325" i="11"/>
  <c r="A2326" i="11"/>
  <c r="C2325" i="11"/>
  <c r="E2325" i="11"/>
  <c r="G2325" i="11"/>
  <c r="C1072" i="11"/>
  <c r="B1072" i="11"/>
  <c r="C2326" i="11"/>
  <c r="E2326" i="11"/>
  <c r="G2326" i="11"/>
  <c r="B2326" i="11"/>
  <c r="D2326" i="11"/>
  <c r="F2326" i="11"/>
  <c r="A2327" i="11"/>
  <c r="C1073" i="11"/>
  <c r="B1073" i="11"/>
  <c r="B2327" i="11"/>
  <c r="D2327" i="11"/>
  <c r="F2327" i="11"/>
  <c r="A2328" i="11"/>
  <c r="C2327" i="11"/>
  <c r="E2327" i="11"/>
  <c r="G2327" i="11"/>
  <c r="C1074" i="11"/>
  <c r="B1074" i="11"/>
  <c r="C2328" i="11"/>
  <c r="E2328" i="11"/>
  <c r="G2328" i="11"/>
  <c r="B2328" i="11"/>
  <c r="D2328" i="11"/>
  <c r="F2328" i="11"/>
  <c r="A2329" i="11"/>
  <c r="C1075" i="11"/>
  <c r="B1075" i="11"/>
  <c r="B2329" i="11"/>
  <c r="D2329" i="11"/>
  <c r="F2329" i="11"/>
  <c r="A2330" i="11"/>
  <c r="C2329" i="11"/>
  <c r="E2329" i="11"/>
  <c r="G2329" i="11"/>
  <c r="C1076" i="11"/>
  <c r="B1076" i="11"/>
  <c r="C2330" i="11"/>
  <c r="E2330" i="11"/>
  <c r="G2330" i="11"/>
  <c r="B2330" i="11"/>
  <c r="D2330" i="11"/>
  <c r="F2330" i="11"/>
  <c r="A2331" i="11"/>
  <c r="C1077" i="11"/>
  <c r="B1077" i="11"/>
  <c r="B2331" i="11"/>
  <c r="D2331" i="11"/>
  <c r="F2331" i="11"/>
  <c r="A2332" i="11"/>
  <c r="C2331" i="11"/>
  <c r="E2331" i="11"/>
  <c r="G2331" i="11"/>
  <c r="C1078" i="11"/>
  <c r="B1078" i="11"/>
  <c r="C2332" i="11"/>
  <c r="E2332" i="11"/>
  <c r="G2332" i="11"/>
  <c r="B2332" i="11"/>
  <c r="D2332" i="11"/>
  <c r="F2332" i="11"/>
  <c r="A2333" i="11"/>
  <c r="C1079" i="11"/>
  <c r="B1079" i="11"/>
  <c r="B2333" i="11"/>
  <c r="D2333" i="11"/>
  <c r="F2333" i="11"/>
  <c r="A2334" i="11"/>
  <c r="C2333" i="11"/>
  <c r="E2333" i="11"/>
  <c r="G2333" i="11"/>
  <c r="C1080" i="11"/>
  <c r="B1080" i="11"/>
  <c r="C2334" i="11"/>
  <c r="E2334" i="11"/>
  <c r="G2334" i="11"/>
  <c r="B2334" i="11"/>
  <c r="D2334" i="11"/>
  <c r="F2334" i="11"/>
  <c r="A2335" i="11"/>
  <c r="C1081" i="11"/>
  <c r="B1081" i="11"/>
  <c r="B2335" i="11"/>
  <c r="D2335" i="11"/>
  <c r="F2335" i="11"/>
  <c r="A2336" i="11"/>
  <c r="C2335" i="11"/>
  <c r="E2335" i="11"/>
  <c r="G2335" i="11"/>
  <c r="C1082" i="11"/>
  <c r="B1082" i="11"/>
  <c r="C2336" i="11"/>
  <c r="E2336" i="11"/>
  <c r="G2336" i="11"/>
  <c r="B2336" i="11"/>
  <c r="D2336" i="11"/>
  <c r="F2336" i="11"/>
  <c r="A2337" i="11"/>
  <c r="C1083" i="11"/>
  <c r="B1083" i="11"/>
  <c r="B2337" i="11"/>
  <c r="D2337" i="11"/>
  <c r="F2337" i="11"/>
  <c r="A2338" i="11"/>
  <c r="C2337" i="11"/>
  <c r="E2337" i="11"/>
  <c r="G2337" i="11"/>
  <c r="C1084" i="11"/>
  <c r="B1084" i="11"/>
  <c r="C2338" i="11"/>
  <c r="E2338" i="11"/>
  <c r="G2338" i="11"/>
  <c r="B2338" i="11"/>
  <c r="D2338" i="11"/>
  <c r="F2338" i="11"/>
  <c r="A2339" i="11"/>
  <c r="C1085" i="11"/>
  <c r="B1085" i="11"/>
  <c r="B2339" i="11"/>
  <c r="D2339" i="11"/>
  <c r="F2339" i="11"/>
  <c r="A2340" i="11"/>
  <c r="C2339" i="11"/>
  <c r="E2339" i="11"/>
  <c r="G2339" i="11"/>
  <c r="C1086" i="11"/>
  <c r="B1086" i="11"/>
  <c r="C2340" i="11"/>
  <c r="E2340" i="11"/>
  <c r="G2340" i="11"/>
  <c r="B2340" i="11"/>
  <c r="D2340" i="11"/>
  <c r="F2340" i="11"/>
  <c r="A2341" i="11"/>
  <c r="B1087" i="11"/>
  <c r="C1087" i="11"/>
  <c r="B2341" i="11"/>
  <c r="D2341" i="11"/>
  <c r="F2341" i="11"/>
  <c r="A2342" i="11"/>
  <c r="C2341" i="11"/>
  <c r="E2341" i="11"/>
  <c r="G2341" i="11"/>
  <c r="C1088" i="11"/>
  <c r="B1088" i="11"/>
  <c r="C2342" i="11"/>
  <c r="E2342" i="11"/>
  <c r="G2342" i="11"/>
  <c r="B2342" i="11"/>
  <c r="D2342" i="11"/>
  <c r="F2342" i="11"/>
  <c r="A2343" i="11"/>
  <c r="C1089" i="11"/>
  <c r="B1089" i="11"/>
  <c r="B2343" i="11"/>
  <c r="D2343" i="11"/>
  <c r="F2343" i="11"/>
  <c r="A2344" i="11"/>
  <c r="C2343" i="11"/>
  <c r="E2343" i="11"/>
  <c r="G2343" i="11"/>
  <c r="C1090" i="11"/>
  <c r="B1090" i="11"/>
  <c r="C2344" i="11"/>
  <c r="E2344" i="11"/>
  <c r="G2344" i="11"/>
  <c r="B2344" i="11"/>
  <c r="D2344" i="11"/>
  <c r="F2344" i="11"/>
  <c r="A2345" i="11"/>
  <c r="C1091" i="11"/>
  <c r="B1091" i="11"/>
  <c r="B2345" i="11"/>
  <c r="D2345" i="11"/>
  <c r="F2345" i="11"/>
  <c r="A2346" i="11"/>
  <c r="C2345" i="11"/>
  <c r="E2345" i="11"/>
  <c r="G2345" i="11"/>
  <c r="C1092" i="11"/>
  <c r="B1092" i="11"/>
  <c r="C2346" i="11"/>
  <c r="E2346" i="11"/>
  <c r="G2346" i="11"/>
  <c r="B2346" i="11"/>
  <c r="D2346" i="11"/>
  <c r="F2346" i="11"/>
  <c r="A2347" i="11"/>
  <c r="C1093" i="11"/>
  <c r="B1093" i="11"/>
  <c r="B2347" i="11"/>
  <c r="D2347" i="11"/>
  <c r="F2347" i="11"/>
  <c r="A2348" i="11"/>
  <c r="C2347" i="11"/>
  <c r="E2347" i="11"/>
  <c r="G2347" i="11"/>
  <c r="C1094" i="11"/>
  <c r="B1094" i="11"/>
  <c r="C2348" i="11"/>
  <c r="E2348" i="11"/>
  <c r="G2348" i="11"/>
  <c r="B2348" i="11"/>
  <c r="D2348" i="11"/>
  <c r="F2348" i="11"/>
  <c r="A2349" i="11"/>
  <c r="C1095" i="11"/>
  <c r="B1095" i="11"/>
  <c r="B2349" i="11"/>
  <c r="D2349" i="11"/>
  <c r="F2349" i="11"/>
  <c r="A2350" i="11"/>
  <c r="C2349" i="11"/>
  <c r="E2349" i="11"/>
  <c r="G2349" i="11"/>
  <c r="C1096" i="11"/>
  <c r="B1096" i="11"/>
  <c r="C2350" i="11"/>
  <c r="E2350" i="11"/>
  <c r="G2350" i="11"/>
  <c r="B2350" i="11"/>
  <c r="D2350" i="11"/>
  <c r="F2350" i="11"/>
  <c r="A2351" i="11"/>
  <c r="C1097" i="11"/>
  <c r="B1097" i="11"/>
  <c r="B2351" i="11"/>
  <c r="D2351" i="11"/>
  <c r="F2351" i="11"/>
  <c r="A2352" i="11"/>
  <c r="C2351" i="11"/>
  <c r="E2351" i="11"/>
  <c r="G2351" i="11"/>
  <c r="C1098" i="11"/>
  <c r="B1098" i="11"/>
  <c r="C2352" i="11"/>
  <c r="E2352" i="11"/>
  <c r="G2352" i="11"/>
  <c r="B2352" i="11"/>
  <c r="D2352" i="11"/>
  <c r="F2352" i="11"/>
  <c r="A2353" i="11"/>
  <c r="C1099" i="11"/>
  <c r="B1099" i="11"/>
  <c r="B2353" i="11"/>
  <c r="D2353" i="11"/>
  <c r="F2353" i="11"/>
  <c r="A2354" i="11"/>
  <c r="C2353" i="11"/>
  <c r="E2353" i="11"/>
  <c r="G2353" i="11"/>
  <c r="C1100" i="11"/>
  <c r="B1100" i="11"/>
  <c r="C2354" i="11"/>
  <c r="E2354" i="11"/>
  <c r="G2354" i="11"/>
  <c r="B2354" i="11"/>
  <c r="D2354" i="11"/>
  <c r="F2354" i="11"/>
  <c r="A2355" i="11"/>
  <c r="C1101" i="11"/>
  <c r="B1101" i="11"/>
  <c r="B2355" i="11"/>
  <c r="D2355" i="11"/>
  <c r="F2355" i="11"/>
  <c r="A2356" i="11"/>
  <c r="C2355" i="11"/>
  <c r="E2355" i="11"/>
  <c r="G2355" i="11"/>
  <c r="C1102" i="11"/>
  <c r="B1102" i="11"/>
  <c r="C2356" i="11"/>
  <c r="E2356" i="11"/>
  <c r="G2356" i="11"/>
  <c r="B2356" i="11"/>
  <c r="D2356" i="11"/>
  <c r="F2356" i="11"/>
  <c r="A2357" i="11"/>
  <c r="B1103" i="11"/>
  <c r="C1103" i="11"/>
  <c r="B2357" i="11"/>
  <c r="D2357" i="11"/>
  <c r="F2357" i="11"/>
  <c r="A2358" i="11"/>
  <c r="C2357" i="11"/>
  <c r="E2357" i="11"/>
  <c r="G2357" i="11"/>
  <c r="C1104" i="11"/>
  <c r="B1104" i="11"/>
  <c r="C2358" i="11"/>
  <c r="E2358" i="11"/>
  <c r="G2358" i="11"/>
  <c r="B2358" i="11"/>
  <c r="D2358" i="11"/>
  <c r="F2358" i="11"/>
  <c r="A2359" i="11"/>
  <c r="C1105" i="11"/>
  <c r="B1105" i="11"/>
  <c r="B2359" i="11"/>
  <c r="D2359" i="11"/>
  <c r="F2359" i="11"/>
  <c r="A2360" i="11"/>
  <c r="C2359" i="11"/>
  <c r="E2359" i="11"/>
  <c r="G2359" i="11"/>
  <c r="C1106" i="11"/>
  <c r="B1106" i="11"/>
  <c r="C2360" i="11"/>
  <c r="E2360" i="11"/>
  <c r="G2360" i="11"/>
  <c r="B2360" i="11"/>
  <c r="D2360" i="11"/>
  <c r="F2360" i="11"/>
  <c r="A2361" i="11"/>
  <c r="B1107" i="11"/>
  <c r="C1107" i="11"/>
  <c r="B2361" i="11"/>
  <c r="D2361" i="11"/>
  <c r="F2361" i="11"/>
  <c r="A2362" i="11"/>
  <c r="C2361" i="11"/>
  <c r="E2361" i="11"/>
  <c r="G2361" i="11"/>
  <c r="C1108" i="11"/>
  <c r="B1108" i="11"/>
  <c r="C2362" i="11"/>
  <c r="E2362" i="11"/>
  <c r="G2362" i="11"/>
  <c r="B2362" i="11"/>
  <c r="D2362" i="11"/>
  <c r="F2362" i="11"/>
  <c r="A2363" i="11"/>
  <c r="C1109" i="11"/>
  <c r="B1109" i="11"/>
  <c r="B2363" i="11"/>
  <c r="D2363" i="11"/>
  <c r="F2363" i="11"/>
  <c r="A2364" i="11"/>
  <c r="C2363" i="11"/>
  <c r="E2363" i="11"/>
  <c r="G2363" i="11"/>
  <c r="C1110" i="11"/>
  <c r="B1110" i="11"/>
  <c r="C2364" i="11"/>
  <c r="E2364" i="11"/>
  <c r="G2364" i="11"/>
  <c r="B2364" i="11"/>
  <c r="D2364" i="11"/>
  <c r="F2364" i="11"/>
  <c r="A2365" i="11"/>
  <c r="B1111" i="11"/>
  <c r="C1111" i="11"/>
  <c r="B2365" i="11"/>
  <c r="D2365" i="11"/>
  <c r="F2365" i="11"/>
  <c r="A2366" i="11"/>
  <c r="C2365" i="11"/>
  <c r="E2365" i="11"/>
  <c r="G2365" i="11"/>
  <c r="C1112" i="11"/>
  <c r="B1112" i="11"/>
  <c r="C2366" i="11"/>
  <c r="E2366" i="11"/>
  <c r="G2366" i="11"/>
  <c r="B2366" i="11"/>
  <c r="D2366" i="11"/>
  <c r="F2366" i="11"/>
  <c r="A2367" i="11"/>
  <c r="C1113" i="11"/>
  <c r="B1113" i="11"/>
  <c r="B2367" i="11"/>
  <c r="D2367" i="11"/>
  <c r="F2367" i="11"/>
  <c r="A2368" i="11"/>
  <c r="C2367" i="11"/>
  <c r="E2367" i="11"/>
  <c r="G2367" i="11"/>
  <c r="C1114" i="11"/>
  <c r="B1114" i="11"/>
  <c r="C2368" i="11"/>
  <c r="E2368" i="11"/>
  <c r="G2368" i="11"/>
  <c r="B2368" i="11"/>
  <c r="D2368" i="11"/>
  <c r="F2368" i="11"/>
  <c r="A2369" i="11"/>
  <c r="B1115" i="11"/>
  <c r="C1115" i="11"/>
  <c r="B2369" i="11"/>
  <c r="D2369" i="11"/>
  <c r="F2369" i="11"/>
  <c r="A2370" i="11"/>
  <c r="C2369" i="11"/>
  <c r="E2369" i="11"/>
  <c r="G2369" i="11"/>
  <c r="C1116" i="11"/>
  <c r="B1116" i="11"/>
  <c r="C2370" i="11"/>
  <c r="E2370" i="11"/>
  <c r="G2370" i="11"/>
  <c r="B2370" i="11"/>
  <c r="D2370" i="11"/>
  <c r="F2370" i="11"/>
  <c r="A2371" i="11"/>
  <c r="C1117" i="11"/>
  <c r="B1117" i="11"/>
  <c r="B2371" i="11"/>
  <c r="D2371" i="11"/>
  <c r="F2371" i="11"/>
  <c r="A2372" i="11"/>
  <c r="C2371" i="11"/>
  <c r="E2371" i="11"/>
  <c r="G2371" i="11"/>
  <c r="C1118" i="11"/>
  <c r="B1118" i="11"/>
  <c r="C2372" i="11"/>
  <c r="E2372" i="11"/>
  <c r="G2372" i="11"/>
  <c r="B2372" i="11"/>
  <c r="D2372" i="11"/>
  <c r="F2372" i="11"/>
  <c r="A2373" i="11"/>
  <c r="C1119" i="11"/>
  <c r="B1119" i="11"/>
  <c r="B2373" i="11"/>
  <c r="D2373" i="11"/>
  <c r="F2373" i="11"/>
  <c r="A2374" i="11"/>
  <c r="C2373" i="11"/>
  <c r="E2373" i="11"/>
  <c r="G2373" i="11"/>
  <c r="C1120" i="11"/>
  <c r="B1120" i="11"/>
  <c r="C2374" i="11"/>
  <c r="E2374" i="11"/>
  <c r="G2374" i="11"/>
  <c r="B2374" i="11"/>
  <c r="D2374" i="11"/>
  <c r="F2374" i="11"/>
  <c r="A2375" i="11"/>
  <c r="C1121" i="11"/>
  <c r="B1121" i="11"/>
  <c r="B2375" i="11"/>
  <c r="D2375" i="11"/>
  <c r="F2375" i="11"/>
  <c r="A2376" i="11"/>
  <c r="C2375" i="11"/>
  <c r="E2375" i="11"/>
  <c r="G2375" i="11"/>
  <c r="C1122" i="11"/>
  <c r="B1122" i="11"/>
  <c r="B2376" i="11"/>
  <c r="D2376" i="11"/>
  <c r="F2376" i="11"/>
  <c r="A2377" i="11"/>
  <c r="C2376" i="11"/>
  <c r="G2376" i="11"/>
  <c r="E2376" i="11"/>
  <c r="C1123" i="11"/>
  <c r="B1123" i="11"/>
  <c r="C2377" i="11"/>
  <c r="E2377" i="11"/>
  <c r="G2377" i="11"/>
  <c r="D2377" i="11"/>
  <c r="A2378" i="11"/>
  <c r="B2377" i="11"/>
  <c r="F2377" i="11"/>
  <c r="C1124" i="11"/>
  <c r="B1124" i="11"/>
  <c r="B2378" i="11"/>
  <c r="D2378" i="11"/>
  <c r="F2378" i="11"/>
  <c r="A2379" i="11"/>
  <c r="E2378" i="11"/>
  <c r="C2378" i="11"/>
  <c r="G2378" i="11"/>
  <c r="C1125" i="11"/>
  <c r="B1125" i="11"/>
  <c r="C2379" i="11"/>
  <c r="E2379" i="11"/>
  <c r="G2379" i="11"/>
  <c r="B2379" i="11"/>
  <c r="F2379" i="11"/>
  <c r="D2379" i="11"/>
  <c r="A2380" i="11"/>
  <c r="C1126" i="11"/>
  <c r="B1126" i="11"/>
  <c r="B2380" i="11"/>
  <c r="D2380" i="11"/>
  <c r="F2380" i="11"/>
  <c r="A2381" i="11"/>
  <c r="C2380" i="11"/>
  <c r="G2380" i="11"/>
  <c r="E2380" i="11"/>
  <c r="C1127" i="11"/>
  <c r="B1127" i="11"/>
  <c r="C2381" i="11"/>
  <c r="E2381" i="11"/>
  <c r="G2381" i="11"/>
  <c r="D2381" i="11"/>
  <c r="A2382" i="11"/>
  <c r="B2381" i="11"/>
  <c r="F2381" i="11"/>
  <c r="C1128" i="11"/>
  <c r="B1128" i="11"/>
  <c r="B2382" i="11"/>
  <c r="D2382" i="11"/>
  <c r="F2382" i="11"/>
  <c r="A2383" i="11"/>
  <c r="E2382" i="11"/>
  <c r="C2382" i="11"/>
  <c r="G2382" i="11"/>
  <c r="C1129" i="11"/>
  <c r="B1129" i="11"/>
  <c r="C2383" i="11"/>
  <c r="E2383" i="11"/>
  <c r="G2383" i="11"/>
  <c r="B2383" i="11"/>
  <c r="F2383" i="11"/>
  <c r="D2383" i="11"/>
  <c r="A2384" i="11"/>
  <c r="C1130" i="11"/>
  <c r="B1130" i="11"/>
  <c r="B2384" i="11"/>
  <c r="D2384" i="11"/>
  <c r="F2384" i="11"/>
  <c r="A2385" i="11"/>
  <c r="C2384" i="11"/>
  <c r="G2384" i="11"/>
  <c r="E2384" i="11"/>
  <c r="C1131" i="11"/>
  <c r="B1131" i="11"/>
  <c r="C2385" i="11"/>
  <c r="E2385" i="11"/>
  <c r="G2385" i="11"/>
  <c r="D2385" i="11"/>
  <c r="A2386" i="11"/>
  <c r="B2385" i="11"/>
  <c r="F2385" i="11"/>
  <c r="C1132" i="11"/>
  <c r="B1132" i="11"/>
  <c r="B2386" i="11"/>
  <c r="D2386" i="11"/>
  <c r="F2386" i="11"/>
  <c r="A2387" i="11"/>
  <c r="E2386" i="11"/>
  <c r="C2386" i="11"/>
  <c r="G2386" i="11"/>
  <c r="C1133" i="11"/>
  <c r="B1133" i="11"/>
  <c r="C2387" i="11"/>
  <c r="E2387" i="11"/>
  <c r="G2387" i="11"/>
  <c r="B2387" i="11"/>
  <c r="F2387" i="11"/>
  <c r="D2387" i="11"/>
  <c r="A2388" i="11"/>
  <c r="C1134" i="11"/>
  <c r="B1134" i="11"/>
  <c r="B2388" i="11"/>
  <c r="D2388" i="11"/>
  <c r="F2388" i="11"/>
  <c r="A2389" i="11"/>
  <c r="C2388" i="11"/>
  <c r="G2388" i="11"/>
  <c r="E2388" i="11"/>
  <c r="B1135" i="11"/>
  <c r="C1135" i="11"/>
  <c r="C2389" i="11"/>
  <c r="E2389" i="11"/>
  <c r="G2389" i="11"/>
  <c r="D2389" i="11"/>
  <c r="A2390" i="11"/>
  <c r="B2389" i="11"/>
  <c r="F2389" i="11"/>
  <c r="C1136" i="11"/>
  <c r="B1136" i="11"/>
  <c r="B2390" i="11"/>
  <c r="D2390" i="11"/>
  <c r="F2390" i="11"/>
  <c r="A2391" i="11"/>
  <c r="E2390" i="11"/>
  <c r="C2390" i="11"/>
  <c r="G2390" i="11"/>
  <c r="C1137" i="11"/>
  <c r="B1137" i="11"/>
  <c r="C2391" i="11"/>
  <c r="E2391" i="11"/>
  <c r="G2391" i="11"/>
  <c r="B2391" i="11"/>
  <c r="F2391" i="11"/>
  <c r="D2391" i="11"/>
  <c r="A2392" i="11"/>
  <c r="C1138" i="11"/>
  <c r="B1138" i="11"/>
  <c r="B2392" i="11"/>
  <c r="D2392" i="11"/>
  <c r="F2392" i="11"/>
  <c r="A2393" i="11"/>
  <c r="C2392" i="11"/>
  <c r="G2392" i="11"/>
  <c r="E2392" i="11"/>
  <c r="C1139" i="11"/>
  <c r="B1139" i="11"/>
  <c r="C2393" i="11"/>
  <c r="E2393" i="11"/>
  <c r="G2393" i="11"/>
  <c r="D2393" i="11"/>
  <c r="A2394" i="11"/>
  <c r="B2393" i="11"/>
  <c r="F2393" i="11"/>
  <c r="C1140" i="11"/>
  <c r="B1140" i="11"/>
  <c r="B2394" i="11"/>
  <c r="D2394" i="11"/>
  <c r="F2394" i="11"/>
  <c r="A2395" i="11"/>
  <c r="E2394" i="11"/>
  <c r="C2394" i="11"/>
  <c r="G2394" i="11"/>
  <c r="C1141" i="11"/>
  <c r="B1141" i="11"/>
  <c r="C2395" i="11"/>
  <c r="E2395" i="11"/>
  <c r="G2395" i="11"/>
  <c r="B2395" i="11"/>
  <c r="F2395" i="11"/>
  <c r="D2395" i="11"/>
  <c r="A2396" i="11"/>
  <c r="C1142" i="11"/>
  <c r="B1142" i="11"/>
  <c r="B2396" i="11"/>
  <c r="D2396" i="11"/>
  <c r="F2396" i="11"/>
  <c r="A2397" i="11"/>
  <c r="C2396" i="11"/>
  <c r="G2396" i="11"/>
  <c r="E2396" i="11"/>
  <c r="B1143" i="11"/>
  <c r="C1143" i="11"/>
  <c r="C2397" i="11"/>
  <c r="E2397" i="11"/>
  <c r="G2397" i="11"/>
  <c r="D2397" i="11"/>
  <c r="A2398" i="11"/>
  <c r="B2397" i="11"/>
  <c r="F2397" i="11"/>
  <c r="C1144" i="11"/>
  <c r="B1144" i="11"/>
  <c r="B2398" i="11"/>
  <c r="D2398" i="11"/>
  <c r="F2398" i="11"/>
  <c r="A2399" i="11"/>
  <c r="E2398" i="11"/>
  <c r="C2398" i="11"/>
  <c r="G2398" i="11"/>
  <c r="C1145" i="11"/>
  <c r="B1145" i="11"/>
  <c r="C2399" i="11"/>
  <c r="E2399" i="11"/>
  <c r="G2399" i="11"/>
  <c r="B2399" i="11"/>
  <c r="F2399" i="11"/>
  <c r="D2399" i="11"/>
  <c r="A2400" i="11"/>
  <c r="C1146" i="11"/>
  <c r="B1146" i="11"/>
  <c r="B2400" i="11"/>
  <c r="D2400" i="11"/>
  <c r="F2400" i="11"/>
  <c r="A2401" i="11"/>
  <c r="C2400" i="11"/>
  <c r="G2400" i="11"/>
  <c r="E2400" i="11"/>
  <c r="B1147" i="11"/>
  <c r="C1147" i="11"/>
  <c r="C2401" i="11"/>
  <c r="E2401" i="11"/>
  <c r="G2401" i="11"/>
  <c r="D2401" i="11"/>
  <c r="A2402" i="11"/>
  <c r="B2401" i="11"/>
  <c r="F2401" i="11"/>
  <c r="C1148" i="11"/>
  <c r="B1148" i="11"/>
  <c r="B2402" i="11"/>
  <c r="D2402" i="11"/>
  <c r="F2402" i="11"/>
  <c r="A2403" i="11"/>
  <c r="E2402" i="11"/>
  <c r="C2402" i="11"/>
  <c r="G2402" i="11"/>
  <c r="C1149" i="11"/>
  <c r="B1149" i="11"/>
  <c r="C2403" i="11"/>
  <c r="E2403" i="11"/>
  <c r="G2403" i="11"/>
  <c r="B2403" i="11"/>
  <c r="F2403" i="11"/>
  <c r="D2403" i="11"/>
  <c r="A2404" i="11"/>
  <c r="C1150" i="11"/>
  <c r="B1150" i="11"/>
  <c r="B2404" i="11"/>
  <c r="D2404" i="11"/>
  <c r="F2404" i="11"/>
  <c r="A2405" i="11"/>
  <c r="C2404" i="11"/>
  <c r="G2404" i="11"/>
  <c r="E2404" i="11"/>
  <c r="C1151" i="11"/>
  <c r="B1151" i="11"/>
  <c r="C2405" i="11"/>
  <c r="E2405" i="11"/>
  <c r="G2405" i="11"/>
  <c r="D2405" i="11"/>
  <c r="A2406" i="11"/>
  <c r="B2405" i="11"/>
  <c r="F2405" i="11"/>
  <c r="C1152" i="11"/>
  <c r="B1152" i="11"/>
  <c r="B2406" i="11"/>
  <c r="D2406" i="11"/>
  <c r="F2406" i="11"/>
  <c r="A2407" i="11"/>
  <c r="E2406" i="11"/>
  <c r="C2406" i="11"/>
  <c r="G2406" i="11"/>
  <c r="C1153" i="11"/>
  <c r="B1153" i="11"/>
  <c r="C2407" i="11"/>
  <c r="E2407" i="11"/>
  <c r="G2407" i="11"/>
  <c r="B2407" i="11"/>
  <c r="F2407" i="11"/>
  <c r="D2407" i="11"/>
  <c r="A2408" i="11"/>
  <c r="C1154" i="11"/>
  <c r="B1154" i="11"/>
  <c r="B2408" i="11"/>
  <c r="D2408" i="11"/>
  <c r="F2408" i="11"/>
  <c r="A2409" i="11"/>
  <c r="C2408" i="11"/>
  <c r="G2408" i="11"/>
  <c r="E2408" i="11"/>
  <c r="C1155" i="11"/>
  <c r="B1155" i="11"/>
  <c r="C2409" i="11"/>
  <c r="E2409" i="11"/>
  <c r="G2409" i="11"/>
  <c r="D2409" i="11"/>
  <c r="A2410" i="11"/>
  <c r="B2409" i="11"/>
  <c r="F2409" i="11"/>
  <c r="C1156" i="11"/>
  <c r="B1156" i="11"/>
  <c r="B2410" i="11"/>
  <c r="D2410" i="11"/>
  <c r="F2410" i="11"/>
  <c r="A2411" i="11"/>
  <c r="E2410" i="11"/>
  <c r="C2410" i="11"/>
  <c r="G2410" i="11"/>
  <c r="C1157" i="11"/>
  <c r="B1157" i="11"/>
  <c r="C2411" i="11"/>
  <c r="E2411" i="11"/>
  <c r="G2411" i="11"/>
  <c r="B2411" i="11"/>
  <c r="F2411" i="11"/>
  <c r="D2411" i="11"/>
  <c r="A2412" i="11"/>
  <c r="C1158" i="11"/>
  <c r="B1158" i="11"/>
  <c r="B2412" i="11"/>
  <c r="D2412" i="11"/>
  <c r="F2412" i="11"/>
  <c r="A2413" i="11"/>
  <c r="C2412" i="11"/>
  <c r="G2412" i="11"/>
  <c r="E2412" i="11"/>
  <c r="B1159" i="11"/>
  <c r="C1159" i="11"/>
  <c r="C2413" i="11"/>
  <c r="E2413" i="11"/>
  <c r="G2413" i="11"/>
  <c r="D2413" i="11"/>
  <c r="A2414" i="11"/>
  <c r="B2413" i="11"/>
  <c r="F2413" i="11"/>
  <c r="C1160" i="11"/>
  <c r="B1160" i="11"/>
  <c r="B2414" i="11"/>
  <c r="D2414" i="11"/>
  <c r="F2414" i="11"/>
  <c r="A2415" i="11"/>
  <c r="E2414" i="11"/>
  <c r="C2414" i="11"/>
  <c r="G2414" i="11"/>
  <c r="C1161" i="11"/>
  <c r="B1161" i="11"/>
  <c r="C2415" i="11"/>
  <c r="E2415" i="11"/>
  <c r="G2415" i="11"/>
  <c r="B2415" i="11"/>
  <c r="F2415" i="11"/>
  <c r="D2415" i="11"/>
  <c r="A2416" i="11"/>
  <c r="C1162" i="11"/>
  <c r="B1162" i="11"/>
  <c r="B2416" i="11"/>
  <c r="D2416" i="11"/>
  <c r="F2416" i="11"/>
  <c r="A2417" i="11"/>
  <c r="C2416" i="11"/>
  <c r="G2416" i="11"/>
  <c r="E2416" i="11"/>
  <c r="C1163" i="11"/>
  <c r="B1163" i="11"/>
  <c r="C2417" i="11"/>
  <c r="E2417" i="11"/>
  <c r="G2417" i="11"/>
  <c r="D2417" i="11"/>
  <c r="A2418" i="11"/>
  <c r="B2417" i="11"/>
  <c r="F2417" i="11"/>
  <c r="C1164" i="11"/>
  <c r="B1164" i="11"/>
  <c r="B2418" i="11"/>
  <c r="D2418" i="11"/>
  <c r="F2418" i="11"/>
  <c r="A2419" i="11"/>
  <c r="E2418" i="11"/>
  <c r="C2418" i="11"/>
  <c r="G2418" i="11"/>
  <c r="C1165" i="11"/>
  <c r="B1165" i="11"/>
  <c r="C2419" i="11"/>
  <c r="E2419" i="11"/>
  <c r="G2419" i="11"/>
  <c r="B2419" i="11"/>
  <c r="F2419" i="11"/>
  <c r="D2419" i="11"/>
  <c r="A2420" i="11"/>
  <c r="C1166" i="11"/>
  <c r="B1166" i="11"/>
  <c r="B2420" i="11"/>
  <c r="D2420" i="11"/>
  <c r="F2420" i="11"/>
  <c r="A2421" i="11"/>
  <c r="C2420" i="11"/>
  <c r="G2420" i="11"/>
  <c r="E2420" i="11"/>
  <c r="C1167" i="11"/>
  <c r="B1167" i="11"/>
  <c r="C2421" i="11"/>
  <c r="E2421" i="11"/>
  <c r="G2421" i="11"/>
  <c r="D2421" i="11"/>
  <c r="A2422" i="11"/>
  <c r="B2421" i="11"/>
  <c r="F2421" i="11"/>
  <c r="C1168" i="11"/>
  <c r="B1168" i="11"/>
  <c r="B2422" i="11"/>
  <c r="D2422" i="11"/>
  <c r="F2422" i="11"/>
  <c r="A2423" i="11"/>
  <c r="E2422" i="11"/>
  <c r="C2422" i="11"/>
  <c r="G2422" i="11"/>
  <c r="C1169" i="11"/>
  <c r="B1169" i="11"/>
  <c r="C2423" i="11"/>
  <c r="E2423" i="11"/>
  <c r="G2423" i="11"/>
  <c r="B2423" i="11"/>
  <c r="F2423" i="11"/>
  <c r="D2423" i="11"/>
  <c r="A2424" i="11"/>
  <c r="C1170" i="11"/>
  <c r="B1170" i="11"/>
  <c r="B2424" i="11"/>
  <c r="D2424" i="11"/>
  <c r="F2424" i="11"/>
  <c r="A2425" i="11"/>
  <c r="C2424" i="11"/>
  <c r="G2424" i="11"/>
  <c r="E2424" i="11"/>
  <c r="C1171" i="11"/>
  <c r="B1171" i="11"/>
  <c r="C2425" i="11"/>
  <c r="E2425" i="11"/>
  <c r="G2425" i="11"/>
  <c r="D2425" i="11"/>
  <c r="A2426" i="11"/>
  <c r="B2425" i="11"/>
  <c r="F2425" i="11"/>
  <c r="C1172" i="11"/>
  <c r="B1172" i="11"/>
  <c r="B2426" i="11"/>
  <c r="D2426" i="11"/>
  <c r="F2426" i="11"/>
  <c r="A2427" i="11"/>
  <c r="E2426" i="11"/>
  <c r="C2426" i="11"/>
  <c r="G2426" i="11"/>
  <c r="C1173" i="11"/>
  <c r="B1173" i="11"/>
  <c r="C2427" i="11"/>
  <c r="E2427" i="11"/>
  <c r="G2427" i="11"/>
  <c r="B2427" i="11"/>
  <c r="F2427" i="11"/>
  <c r="D2427" i="11"/>
  <c r="A2428" i="11"/>
  <c r="C1174" i="11"/>
  <c r="B1174" i="11"/>
  <c r="B2428" i="11"/>
  <c r="D2428" i="11"/>
  <c r="F2428" i="11"/>
  <c r="A2429" i="11"/>
  <c r="C2428" i="11"/>
  <c r="G2428" i="11"/>
  <c r="E2428" i="11"/>
  <c r="B1175" i="11"/>
  <c r="C1175" i="11"/>
  <c r="C2429" i="11"/>
  <c r="E2429" i="11"/>
  <c r="G2429" i="11"/>
  <c r="D2429" i="11"/>
  <c r="A2430" i="11"/>
  <c r="B2429" i="11"/>
  <c r="F2429" i="11"/>
  <c r="C1176" i="11"/>
  <c r="B1176" i="11"/>
  <c r="B2430" i="11"/>
  <c r="D2430" i="11"/>
  <c r="F2430" i="11"/>
  <c r="A2431" i="11"/>
  <c r="E2430" i="11"/>
  <c r="C2430" i="11"/>
  <c r="G2430" i="11"/>
  <c r="C1177" i="11"/>
  <c r="B1177" i="11"/>
  <c r="C2431" i="11"/>
  <c r="E2431" i="11"/>
  <c r="G2431" i="11"/>
  <c r="B2431" i="11"/>
  <c r="F2431" i="11"/>
  <c r="D2431" i="11"/>
  <c r="A2432" i="11"/>
  <c r="C1178" i="11"/>
  <c r="B1178" i="11"/>
  <c r="B2432" i="11"/>
  <c r="D2432" i="11"/>
  <c r="F2432" i="11"/>
  <c r="A2433" i="11"/>
  <c r="C2432" i="11"/>
  <c r="G2432" i="11"/>
  <c r="E2432" i="11"/>
  <c r="C1179" i="11"/>
  <c r="B1179" i="11"/>
  <c r="C2433" i="11"/>
  <c r="E2433" i="11"/>
  <c r="G2433" i="11"/>
  <c r="D2433" i="11"/>
  <c r="A2434" i="11"/>
  <c r="B2433" i="11"/>
  <c r="F2433" i="11"/>
  <c r="C1180" i="11"/>
  <c r="B1180" i="11"/>
  <c r="B2434" i="11"/>
  <c r="D2434" i="11"/>
  <c r="F2434" i="11"/>
  <c r="A2435" i="11"/>
  <c r="E2434" i="11"/>
  <c r="C2434" i="11"/>
  <c r="G2434" i="11"/>
  <c r="C1181" i="11"/>
  <c r="B1181" i="11"/>
  <c r="C2435" i="11"/>
  <c r="E2435" i="11"/>
  <c r="G2435" i="11"/>
  <c r="B2435" i="11"/>
  <c r="F2435" i="11"/>
  <c r="D2435" i="11"/>
  <c r="A2436" i="11"/>
  <c r="C1182" i="11"/>
  <c r="B1182" i="11"/>
  <c r="B2436" i="11"/>
  <c r="D2436" i="11"/>
  <c r="F2436" i="11"/>
  <c r="A2437" i="11"/>
  <c r="C2436" i="11"/>
  <c r="G2436" i="11"/>
  <c r="E2436" i="11"/>
  <c r="B1183" i="11"/>
  <c r="C1183" i="11"/>
  <c r="C2437" i="11"/>
  <c r="E2437" i="11"/>
  <c r="G2437" i="11"/>
  <c r="D2437" i="11"/>
  <c r="A2438" i="11"/>
  <c r="B2437" i="11"/>
  <c r="F2437" i="11"/>
  <c r="C1184" i="11"/>
  <c r="B1184" i="11"/>
  <c r="B2438" i="11"/>
  <c r="D2438" i="11"/>
  <c r="F2438" i="11"/>
  <c r="A2439" i="11"/>
  <c r="E2438" i="11"/>
  <c r="C2438" i="11"/>
  <c r="G2438" i="11"/>
  <c r="C1185" i="11"/>
  <c r="B1185" i="11"/>
  <c r="C2439" i="11"/>
  <c r="E2439" i="11"/>
  <c r="G2439" i="11"/>
  <c r="B2439" i="11"/>
  <c r="F2439" i="11"/>
  <c r="D2439" i="11"/>
  <c r="A2440" i="11"/>
  <c r="C1186" i="11"/>
  <c r="B1186" i="11"/>
  <c r="B2440" i="11"/>
  <c r="D2440" i="11"/>
  <c r="F2440" i="11"/>
  <c r="A2441" i="11"/>
  <c r="C2440" i="11"/>
  <c r="G2440" i="11"/>
  <c r="E2440" i="11"/>
  <c r="B1187" i="11"/>
  <c r="C1187" i="11"/>
  <c r="C2441" i="11"/>
  <c r="E2441" i="11"/>
  <c r="G2441" i="11"/>
  <c r="D2441" i="11"/>
  <c r="A2442" i="11"/>
  <c r="B2441" i="11"/>
  <c r="F2441" i="11"/>
  <c r="C1188" i="11"/>
  <c r="B1188" i="11"/>
  <c r="B2442" i="11"/>
  <c r="D2442" i="11"/>
  <c r="F2442" i="11"/>
  <c r="A2443" i="11"/>
  <c r="E2442" i="11"/>
  <c r="C2442" i="11"/>
  <c r="G2442" i="11"/>
  <c r="C1189" i="11"/>
  <c r="B1189" i="11"/>
  <c r="C2443" i="11"/>
  <c r="E2443" i="11"/>
  <c r="G2443" i="11"/>
  <c r="B2443" i="11"/>
  <c r="F2443" i="11"/>
  <c r="D2443" i="11"/>
  <c r="A2444" i="11"/>
  <c r="C1190" i="11"/>
  <c r="B1190" i="11"/>
  <c r="B2444" i="11"/>
  <c r="D2444" i="11"/>
  <c r="F2444" i="11"/>
  <c r="A2445" i="11"/>
  <c r="C2444" i="11"/>
  <c r="G2444" i="11"/>
  <c r="E2444" i="11"/>
  <c r="B1191" i="11"/>
  <c r="C1191" i="11"/>
  <c r="C2445" i="11"/>
  <c r="E2445" i="11"/>
  <c r="G2445" i="11"/>
  <c r="D2445" i="11"/>
  <c r="A2446" i="11"/>
  <c r="B2445" i="11"/>
  <c r="F2445" i="11"/>
  <c r="C1192" i="11"/>
  <c r="B1192" i="11"/>
  <c r="B2446" i="11"/>
  <c r="D2446" i="11"/>
  <c r="F2446" i="11"/>
  <c r="A2447" i="11"/>
  <c r="E2446" i="11"/>
  <c r="C2446" i="11"/>
  <c r="G2446" i="11"/>
  <c r="C1193" i="11"/>
  <c r="B1193" i="11"/>
  <c r="C2447" i="11"/>
  <c r="E2447" i="11"/>
  <c r="G2447" i="11"/>
  <c r="B2447" i="11"/>
  <c r="F2447" i="11"/>
  <c r="D2447" i="11"/>
  <c r="A2448" i="11"/>
  <c r="C1194" i="11"/>
  <c r="B1194" i="11"/>
  <c r="B2448" i="11"/>
  <c r="D2448" i="11"/>
  <c r="F2448" i="11"/>
  <c r="A2449" i="11"/>
  <c r="C2448" i="11"/>
  <c r="G2448" i="11"/>
  <c r="E2448" i="11"/>
  <c r="B1195" i="11"/>
  <c r="C1195" i="11"/>
  <c r="C2449" i="11"/>
  <c r="E2449" i="11"/>
  <c r="G2449" i="11"/>
  <c r="D2449" i="11"/>
  <c r="A2450" i="11"/>
  <c r="B2449" i="11"/>
  <c r="F2449" i="11"/>
  <c r="C1196" i="11"/>
  <c r="B1196" i="11"/>
  <c r="B2450" i="11"/>
  <c r="D2450" i="11"/>
  <c r="F2450" i="11"/>
  <c r="A2451" i="11"/>
  <c r="E2450" i="11"/>
  <c r="C2450" i="11"/>
  <c r="G2450" i="11"/>
  <c r="C1197" i="11"/>
  <c r="B1197" i="11"/>
  <c r="C2451" i="11"/>
  <c r="E2451" i="11"/>
  <c r="G2451" i="11"/>
  <c r="B2451" i="11"/>
  <c r="F2451" i="11"/>
  <c r="D2451" i="11"/>
  <c r="A2452" i="11"/>
  <c r="C1198" i="11"/>
  <c r="B1198" i="11"/>
  <c r="B2452" i="11"/>
  <c r="D2452" i="11"/>
  <c r="F2452" i="11"/>
  <c r="A2453" i="11"/>
  <c r="C2452" i="11"/>
  <c r="G2452" i="11"/>
  <c r="E2452" i="11"/>
  <c r="C1199" i="11"/>
  <c r="B1199" i="11"/>
  <c r="C2453" i="11"/>
  <c r="E2453" i="11"/>
  <c r="G2453" i="11"/>
  <c r="D2453" i="11"/>
  <c r="A2454" i="11"/>
  <c r="B2453" i="11"/>
  <c r="F2453" i="11"/>
  <c r="C1200" i="11"/>
  <c r="B1200" i="11"/>
  <c r="B2454" i="11"/>
  <c r="D2454" i="11"/>
  <c r="F2454" i="11"/>
  <c r="A2455" i="11"/>
  <c r="E2454" i="11"/>
  <c r="C2454" i="11"/>
  <c r="G2454" i="11"/>
  <c r="C1201" i="11"/>
  <c r="B1201" i="11"/>
  <c r="C2455" i="11"/>
  <c r="E2455" i="11"/>
  <c r="G2455" i="11"/>
  <c r="B2455" i="11"/>
  <c r="F2455" i="11"/>
  <c r="D2455" i="11"/>
  <c r="A2456" i="11"/>
  <c r="C1202" i="11"/>
  <c r="B1202" i="11"/>
  <c r="B2456" i="11"/>
  <c r="D2456" i="11"/>
  <c r="F2456" i="11"/>
  <c r="A2457" i="11"/>
  <c r="C2456" i="11"/>
  <c r="G2456" i="11"/>
  <c r="E2456" i="11"/>
  <c r="C1203" i="11"/>
  <c r="B1203" i="11"/>
  <c r="C2457" i="11"/>
  <c r="E2457" i="11"/>
  <c r="G2457" i="11"/>
  <c r="D2457" i="11"/>
  <c r="A2458" i="11"/>
  <c r="B2457" i="11"/>
  <c r="F2457" i="11"/>
  <c r="C1204" i="11"/>
  <c r="B1204" i="11"/>
  <c r="B2458" i="11"/>
  <c r="D2458" i="11"/>
  <c r="F2458" i="11"/>
  <c r="A2459" i="11"/>
  <c r="E2458" i="11"/>
  <c r="C2458" i="11"/>
  <c r="G2458" i="11"/>
  <c r="C1205" i="11"/>
  <c r="B1205" i="11"/>
  <c r="C2459" i="11"/>
  <c r="E2459" i="11"/>
  <c r="G2459" i="11"/>
  <c r="B2459" i="11"/>
  <c r="F2459" i="11"/>
  <c r="D2459" i="11"/>
  <c r="A2460" i="11"/>
  <c r="C1206" i="11"/>
  <c r="B1206" i="11"/>
  <c r="B2460" i="11"/>
  <c r="D2460" i="11"/>
  <c r="F2460" i="11"/>
  <c r="A2461" i="11"/>
  <c r="C2460" i="11"/>
  <c r="G2460" i="11"/>
  <c r="E2460" i="11"/>
  <c r="C1207" i="11"/>
  <c r="B1207" i="11"/>
  <c r="C2461" i="11"/>
  <c r="E2461" i="11"/>
  <c r="G2461" i="11"/>
  <c r="D2461" i="11"/>
  <c r="A2462" i="11"/>
  <c r="B2461" i="11"/>
  <c r="F2461" i="11"/>
  <c r="C1208" i="11"/>
  <c r="B1208" i="11"/>
  <c r="B2462" i="11"/>
  <c r="D2462" i="11"/>
  <c r="F2462" i="11"/>
  <c r="A2463" i="11"/>
  <c r="E2462" i="11"/>
  <c r="C2462" i="11"/>
  <c r="G2462" i="11"/>
  <c r="C1209" i="11"/>
  <c r="B1209" i="11"/>
  <c r="C2463" i="11"/>
  <c r="E2463" i="11"/>
  <c r="G2463" i="11"/>
  <c r="B2463" i="11"/>
  <c r="F2463" i="11"/>
  <c r="D2463" i="11"/>
  <c r="A2464" i="11"/>
  <c r="C1210" i="11"/>
  <c r="B1210" i="11"/>
  <c r="B2464" i="11"/>
  <c r="D2464" i="11"/>
  <c r="F2464" i="11"/>
  <c r="A2465" i="11"/>
  <c r="C2464" i="11"/>
  <c r="G2464" i="11"/>
  <c r="E2464" i="11"/>
  <c r="C1211" i="11"/>
  <c r="B1211" i="11"/>
  <c r="C2465" i="11"/>
  <c r="E2465" i="11"/>
  <c r="G2465" i="11"/>
  <c r="D2465" i="11"/>
  <c r="A2466" i="11"/>
  <c r="B2465" i="11"/>
  <c r="F2465" i="11"/>
  <c r="C1212" i="11"/>
  <c r="B1212" i="11"/>
  <c r="B2466" i="11"/>
  <c r="D2466" i="11"/>
  <c r="F2466" i="11"/>
  <c r="A2467" i="11"/>
  <c r="E2466" i="11"/>
  <c r="C2466" i="11"/>
  <c r="G2466" i="11"/>
  <c r="C1213" i="11"/>
  <c r="B1213" i="11"/>
  <c r="C2467" i="11"/>
  <c r="E2467" i="11"/>
  <c r="G2467" i="11"/>
  <c r="B2467" i="11"/>
  <c r="F2467" i="11"/>
  <c r="D2467" i="11"/>
  <c r="A2468" i="11"/>
  <c r="C1214" i="11"/>
  <c r="B1214" i="11"/>
  <c r="B2468" i="11"/>
  <c r="D2468" i="11"/>
  <c r="F2468" i="11"/>
  <c r="A2469" i="11"/>
  <c r="C2468" i="11"/>
  <c r="G2468" i="11"/>
  <c r="E2468" i="11"/>
  <c r="C1215" i="11"/>
  <c r="B1215" i="11"/>
  <c r="C2469" i="11"/>
  <c r="E2469" i="11"/>
  <c r="G2469" i="11"/>
  <c r="D2469" i="11"/>
  <c r="A2470" i="11"/>
  <c r="B2469" i="11"/>
  <c r="F2469" i="11"/>
  <c r="C1216" i="11"/>
  <c r="B1216" i="11"/>
  <c r="B2470" i="11"/>
  <c r="D2470" i="11"/>
  <c r="F2470" i="11"/>
  <c r="A2471" i="11"/>
  <c r="E2470" i="11"/>
  <c r="C2470" i="11"/>
  <c r="G2470" i="11"/>
  <c r="C1217" i="11"/>
  <c r="B1217" i="11"/>
  <c r="C2471" i="11"/>
  <c r="E2471" i="11"/>
  <c r="G2471" i="11"/>
  <c r="B2471" i="11"/>
  <c r="F2471" i="11"/>
  <c r="D2471" i="11"/>
  <c r="A2472" i="11"/>
  <c r="C1218" i="11"/>
  <c r="B1218" i="11"/>
  <c r="B2472" i="11"/>
  <c r="D2472" i="11"/>
  <c r="F2472" i="11"/>
  <c r="A2473" i="11"/>
  <c r="C2472" i="11"/>
  <c r="G2472" i="11"/>
  <c r="E2472" i="11"/>
  <c r="C1219" i="11"/>
  <c r="B1219" i="11"/>
  <c r="C2473" i="11"/>
  <c r="E2473" i="11"/>
  <c r="G2473" i="11"/>
  <c r="D2473" i="11"/>
  <c r="A2474" i="11"/>
  <c r="B2473" i="11"/>
  <c r="F2473" i="11"/>
  <c r="C1220" i="11"/>
  <c r="B1220" i="11"/>
  <c r="B2474" i="11"/>
  <c r="D2474" i="11"/>
  <c r="F2474" i="11"/>
  <c r="A2475" i="11"/>
  <c r="E2474" i="11"/>
  <c r="C2474" i="11"/>
  <c r="G2474" i="11"/>
  <c r="C1221" i="11"/>
  <c r="B1221" i="11"/>
  <c r="C2475" i="11"/>
  <c r="E2475" i="11"/>
  <c r="G2475" i="11"/>
  <c r="B2475" i="11"/>
  <c r="F2475" i="11"/>
  <c r="D2475" i="11"/>
  <c r="A2476" i="11"/>
  <c r="C1222" i="11"/>
  <c r="B1222" i="11"/>
  <c r="B2476" i="11"/>
  <c r="D2476" i="11"/>
  <c r="F2476" i="11"/>
  <c r="A2477" i="11"/>
  <c r="C2476" i="11"/>
  <c r="G2476" i="11"/>
  <c r="E2476" i="11"/>
  <c r="C1223" i="11"/>
  <c r="B1223" i="11"/>
  <c r="C2477" i="11"/>
  <c r="E2477" i="11"/>
  <c r="G2477" i="11"/>
  <c r="D2477" i="11"/>
  <c r="A2478" i="11"/>
  <c r="B2477" i="11"/>
  <c r="F2477" i="11"/>
  <c r="C1224" i="11"/>
  <c r="B1224" i="11"/>
  <c r="B2478" i="11"/>
  <c r="D2478" i="11"/>
  <c r="F2478" i="11"/>
  <c r="A2479" i="11"/>
  <c r="E2478" i="11"/>
  <c r="C2478" i="11"/>
  <c r="G2478" i="11"/>
  <c r="C1225" i="11"/>
  <c r="B1225" i="11"/>
  <c r="C2479" i="11"/>
  <c r="E2479" i="11"/>
  <c r="G2479" i="11"/>
  <c r="B2479" i="11"/>
  <c r="F2479" i="11"/>
  <c r="D2479" i="11"/>
  <c r="A2480" i="11"/>
  <c r="C1226" i="11"/>
  <c r="B1226" i="11"/>
  <c r="B2480" i="11"/>
  <c r="D2480" i="11"/>
  <c r="F2480" i="11"/>
  <c r="A2481" i="11"/>
  <c r="C2480" i="11"/>
  <c r="G2480" i="11"/>
  <c r="E2480" i="11"/>
  <c r="B1227" i="11"/>
  <c r="C1227" i="11"/>
  <c r="C2481" i="11"/>
  <c r="E2481" i="11"/>
  <c r="G2481" i="11"/>
  <c r="D2481" i="11"/>
  <c r="A2482" i="11"/>
  <c r="B2481" i="11"/>
  <c r="F2481" i="11"/>
  <c r="C1228" i="11"/>
  <c r="B1228" i="11"/>
  <c r="B2482" i="11"/>
  <c r="D2482" i="11"/>
  <c r="F2482" i="11"/>
  <c r="A2483" i="11"/>
  <c r="E2482" i="11"/>
  <c r="C2482" i="11"/>
  <c r="G2482" i="11"/>
  <c r="C1229" i="11"/>
  <c r="B1229" i="11"/>
  <c r="C2483" i="11"/>
  <c r="E2483" i="11"/>
  <c r="G2483" i="11"/>
  <c r="B2483" i="11"/>
  <c r="F2483" i="11"/>
  <c r="D2483" i="11"/>
  <c r="A2484" i="11"/>
  <c r="C1230" i="11"/>
  <c r="B1230" i="11"/>
  <c r="B2484" i="11"/>
  <c r="D2484" i="11"/>
  <c r="F2484" i="11"/>
  <c r="A2485" i="11"/>
  <c r="C2484" i="11"/>
  <c r="G2484" i="11"/>
  <c r="E2484" i="11"/>
  <c r="B1231" i="11"/>
  <c r="C1231" i="11"/>
  <c r="C2485" i="11"/>
  <c r="E2485" i="11"/>
  <c r="G2485" i="11"/>
  <c r="D2485" i="11"/>
  <c r="A2486" i="11"/>
  <c r="B2485" i="11"/>
  <c r="F2485" i="11"/>
  <c r="C1232" i="11"/>
  <c r="B1232" i="11"/>
  <c r="B2486" i="11"/>
  <c r="D2486" i="11"/>
  <c r="F2486" i="11"/>
  <c r="A2487" i="11"/>
  <c r="E2486" i="11"/>
  <c r="C2486" i="11"/>
  <c r="G2486" i="11"/>
  <c r="C1233" i="11"/>
  <c r="B1233" i="11"/>
  <c r="C2487" i="11"/>
  <c r="E2487" i="11"/>
  <c r="G2487" i="11"/>
  <c r="B2487" i="11"/>
  <c r="F2487" i="11"/>
  <c r="D2487" i="11"/>
  <c r="A2488" i="11"/>
  <c r="C1234" i="11"/>
  <c r="B1234" i="11"/>
  <c r="B2488" i="11"/>
  <c r="D2488" i="11"/>
  <c r="F2488" i="11"/>
  <c r="A2489" i="11"/>
  <c r="C2488" i="11"/>
  <c r="G2488" i="11"/>
  <c r="E2488" i="11"/>
  <c r="B1235" i="11"/>
  <c r="C1235" i="11"/>
  <c r="C2489" i="11"/>
  <c r="E2489" i="11"/>
  <c r="G2489" i="11"/>
  <c r="D2489" i="11"/>
  <c r="A2490" i="11"/>
  <c r="B2489" i="11"/>
  <c r="F2489" i="11"/>
  <c r="C1236" i="11"/>
  <c r="B1236" i="11"/>
  <c r="B2490" i="11"/>
  <c r="D2490" i="11"/>
  <c r="F2490" i="11"/>
  <c r="A2491" i="11"/>
  <c r="E2490" i="11"/>
  <c r="C2490" i="11"/>
  <c r="G2490" i="11"/>
  <c r="C1237" i="11"/>
  <c r="B1237" i="11"/>
  <c r="C2491" i="11"/>
  <c r="E2491" i="11"/>
  <c r="G2491" i="11"/>
  <c r="B2491" i="11"/>
  <c r="F2491" i="11"/>
  <c r="D2491" i="11"/>
  <c r="A2492" i="11"/>
  <c r="C1238" i="11"/>
  <c r="B1238" i="11"/>
  <c r="B2492" i="11"/>
  <c r="D2492" i="11"/>
  <c r="F2492" i="11"/>
  <c r="A2493" i="11"/>
  <c r="C2492" i="11"/>
  <c r="G2492" i="11"/>
  <c r="E2492" i="11"/>
  <c r="C1239" i="11"/>
  <c r="B1239" i="11"/>
  <c r="C2493" i="11"/>
  <c r="E2493" i="11"/>
  <c r="G2493" i="11"/>
  <c r="D2493" i="11"/>
  <c r="A2494" i="11"/>
  <c r="B2493" i="11"/>
  <c r="F2493" i="11"/>
  <c r="C1240" i="11"/>
  <c r="B1240" i="11"/>
  <c r="B2494" i="11"/>
  <c r="D2494" i="11"/>
  <c r="F2494" i="11"/>
  <c r="A2495" i="11"/>
  <c r="E2494" i="11"/>
  <c r="C2494" i="11"/>
  <c r="G2494" i="11"/>
  <c r="C1241" i="11"/>
  <c r="B1241" i="11"/>
  <c r="C2495" i="11"/>
  <c r="E2495" i="11"/>
  <c r="G2495" i="11"/>
  <c r="B2495" i="11"/>
  <c r="F2495" i="11"/>
  <c r="D2495" i="11"/>
  <c r="A2496" i="11"/>
  <c r="C1242" i="11"/>
  <c r="B1242" i="11"/>
  <c r="B2496" i="11"/>
  <c r="D2496" i="11"/>
  <c r="F2496" i="11"/>
  <c r="A2497" i="11"/>
  <c r="C2496" i="11"/>
  <c r="G2496" i="11"/>
  <c r="E2496" i="11"/>
  <c r="C1243" i="11"/>
  <c r="B1243" i="11"/>
  <c r="C2497" i="11"/>
  <c r="E2497" i="11"/>
  <c r="G2497" i="11"/>
  <c r="D2497" i="11"/>
  <c r="A2498" i="11"/>
  <c r="B2497" i="11"/>
  <c r="F2497" i="11"/>
  <c r="C1244" i="11"/>
  <c r="B1244" i="11"/>
  <c r="B2498" i="11"/>
  <c r="D2498" i="11"/>
  <c r="F2498" i="11"/>
  <c r="A2499" i="11"/>
  <c r="E2498" i="11"/>
  <c r="C2498" i="11"/>
  <c r="G2498" i="11"/>
  <c r="C1245" i="11"/>
  <c r="B1245" i="11"/>
  <c r="C2499" i="11"/>
  <c r="E2499" i="11"/>
  <c r="G2499" i="11"/>
  <c r="B2499" i="11"/>
  <c r="F2499" i="11"/>
  <c r="D2499" i="11"/>
  <c r="A2500" i="11"/>
  <c r="C1246" i="11"/>
  <c r="B1246" i="11"/>
  <c r="B2500" i="11"/>
  <c r="D2500" i="11"/>
  <c r="F2500" i="11"/>
  <c r="A2501" i="11"/>
  <c r="C2500" i="11"/>
  <c r="G2500" i="11"/>
  <c r="E2500" i="11"/>
  <c r="C1247" i="11"/>
  <c r="B1247" i="11"/>
  <c r="C2501" i="11"/>
  <c r="E2501" i="11"/>
  <c r="G2501" i="11"/>
  <c r="D2501" i="11"/>
  <c r="A2502" i="11"/>
  <c r="B2501" i="11"/>
  <c r="F2501" i="11"/>
  <c r="C1248" i="11"/>
  <c r="B1248" i="11"/>
  <c r="B2502" i="11"/>
  <c r="D2502" i="11"/>
  <c r="F2502" i="11"/>
  <c r="A2503" i="11"/>
  <c r="E2502" i="11"/>
  <c r="C2502" i="11"/>
  <c r="G2502" i="11"/>
  <c r="C1249" i="11"/>
  <c r="B1249" i="11"/>
  <c r="C2503" i="11"/>
  <c r="E2503" i="11"/>
  <c r="G2503" i="11"/>
  <c r="B2503" i="11"/>
  <c r="F2503" i="11"/>
  <c r="D2503" i="11"/>
  <c r="A2504" i="11"/>
  <c r="C1250" i="11"/>
  <c r="B1250" i="11"/>
  <c r="B2504" i="11"/>
  <c r="D2504" i="11"/>
  <c r="F2504" i="11"/>
  <c r="A2505" i="11"/>
  <c r="C2504" i="11"/>
  <c r="G2504" i="11"/>
  <c r="E2504" i="11"/>
  <c r="C1251" i="11"/>
  <c r="B1251" i="11"/>
  <c r="K6" i="11" a="1"/>
  <c r="K6" i="11"/>
  <c r="M9" i="11" a="1"/>
  <c r="M9" i="11"/>
  <c r="C2505" i="11"/>
  <c r="E2505" i="11"/>
  <c r="G2505" i="11"/>
  <c r="D2505" i="11"/>
  <c r="A2506" i="11"/>
  <c r="B2505" i="11"/>
  <c r="F2505" i="11"/>
  <c r="K4" i="11" a="1"/>
  <c r="K4" i="11"/>
  <c r="L5" i="11"/>
  <c r="L2" i="11"/>
  <c r="L8" i="11"/>
  <c r="L14" i="11"/>
  <c r="L3" i="11"/>
  <c r="L9" i="11"/>
  <c r="L12" i="11"/>
  <c r="L18" i="11"/>
  <c r="L10" i="11"/>
  <c r="L4" i="11"/>
  <c r="L17" i="11"/>
  <c r="L6" i="11"/>
  <c r="L16" i="11"/>
  <c r="L13" i="11"/>
  <c r="L11" i="11"/>
  <c r="L7" i="11"/>
  <c r="L19" i="11"/>
  <c r="L15" i="11"/>
  <c r="K7" i="11" a="1"/>
  <c r="K7" i="11"/>
  <c r="K8" i="11" a="1"/>
  <c r="K8" i="11"/>
  <c r="M7" i="11" a="1"/>
  <c r="M7" i="11"/>
  <c r="M10" i="11" a="1"/>
  <c r="M10" i="11"/>
  <c r="K2" i="11" a="1"/>
  <c r="K2" i="11"/>
  <c r="K15" i="11" a="1"/>
  <c r="K15" i="11"/>
  <c r="K3" i="11" a="1"/>
  <c r="K3" i="11"/>
  <c r="M8" i="11" a="1"/>
  <c r="M8" i="11"/>
  <c r="K19" i="11" a="1"/>
  <c r="K19" i="11"/>
  <c r="K14" i="11" a="1"/>
  <c r="K14" i="11"/>
  <c r="M13" i="11" a="1"/>
  <c r="M13" i="11"/>
  <c r="K17" i="11" a="1"/>
  <c r="K17" i="11"/>
  <c r="K13" i="11" a="1"/>
  <c r="K13" i="11"/>
  <c r="K12" i="11" a="1"/>
  <c r="K12" i="11"/>
  <c r="M2" i="11" a="1"/>
  <c r="M2" i="11"/>
  <c r="M12" i="11" a="1"/>
  <c r="M12" i="11"/>
  <c r="K18" i="11" a="1"/>
  <c r="K18" i="11"/>
  <c r="M16" i="11" a="1"/>
  <c r="M16" i="11"/>
  <c r="M6" i="11" a="1"/>
  <c r="M6" i="11"/>
  <c r="K16" i="11" a="1"/>
  <c r="K16" i="11"/>
  <c r="K11" i="11" a="1"/>
  <c r="K11" i="11"/>
  <c r="K10" i="11" a="1"/>
  <c r="K10" i="11"/>
  <c r="M17" i="11" a="1"/>
  <c r="M17" i="11"/>
  <c r="M18" i="11" a="1"/>
  <c r="M18" i="11"/>
  <c r="K9" i="11" a="1"/>
  <c r="K9" i="11"/>
  <c r="K5" i="11" a="1"/>
  <c r="K5" i="11"/>
  <c r="M11" i="11" a="1"/>
  <c r="M11" i="11"/>
  <c r="M19" i="11" a="1"/>
  <c r="M19" i="11"/>
  <c r="M3" i="11" a="1"/>
  <c r="M3" i="11"/>
  <c r="M15" i="11" a="1"/>
  <c r="M15" i="11"/>
  <c r="M14" i="11" a="1"/>
  <c r="M14" i="11"/>
  <c r="M4" i="11" a="1"/>
  <c r="M4" i="11"/>
  <c r="M5" i="11" a="1"/>
  <c r="M5" i="11"/>
  <c r="B2506" i="11"/>
  <c r="D2506" i="11"/>
  <c r="F2506" i="11"/>
  <c r="A2507" i="11"/>
  <c r="E2506" i="11"/>
  <c r="C2506" i="11"/>
  <c r="G2506" i="11"/>
  <c r="C2507" i="11"/>
  <c r="E2507" i="11"/>
  <c r="G2507" i="11"/>
  <c r="B2507" i="11"/>
  <c r="F2507" i="11"/>
  <c r="D2507" i="11"/>
  <c r="A2508" i="11"/>
  <c r="B2508" i="11"/>
  <c r="D2508" i="11"/>
  <c r="F2508" i="11"/>
  <c r="A2509" i="11"/>
  <c r="C2508" i="11"/>
  <c r="G2508" i="11"/>
  <c r="E2508" i="11"/>
  <c r="C2509" i="11"/>
  <c r="E2509" i="11"/>
  <c r="G2509" i="11"/>
  <c r="D2509" i="11"/>
  <c r="A2510" i="11"/>
  <c r="B2509" i="11"/>
  <c r="F2509" i="11"/>
  <c r="B2510" i="11"/>
  <c r="D2510" i="11"/>
  <c r="F2510" i="11"/>
  <c r="A2511" i="11"/>
  <c r="E2510" i="11"/>
  <c r="C2510" i="11"/>
  <c r="G2510" i="11"/>
  <c r="C2511" i="11"/>
  <c r="E2511" i="11"/>
  <c r="G2511" i="11"/>
  <c r="B2511" i="11"/>
  <c r="F2511" i="11"/>
  <c r="D2511" i="11"/>
  <c r="A2512" i="11"/>
  <c r="B2512" i="11"/>
  <c r="D2512" i="11"/>
  <c r="F2512" i="11"/>
  <c r="A2513" i="11"/>
  <c r="C2512" i="11"/>
  <c r="G2512" i="11"/>
  <c r="E2512" i="11"/>
  <c r="C2513" i="11"/>
  <c r="E2513" i="11"/>
  <c r="G2513" i="11"/>
  <c r="D2513" i="11"/>
  <c r="A2514" i="11"/>
  <c r="B2513" i="11"/>
  <c r="F2513" i="11"/>
  <c r="B2514" i="11"/>
  <c r="D2514" i="11"/>
  <c r="F2514" i="11"/>
  <c r="A2515" i="11"/>
  <c r="E2514" i="11"/>
  <c r="C2514" i="11"/>
  <c r="G2514" i="11"/>
  <c r="C2515" i="11"/>
  <c r="E2515" i="11"/>
  <c r="G2515" i="11"/>
  <c r="B2515" i="11"/>
  <c r="F2515" i="11"/>
  <c r="D2515" i="11"/>
  <c r="A2516" i="11"/>
  <c r="B2516" i="11"/>
  <c r="D2516" i="11"/>
  <c r="F2516" i="11"/>
  <c r="A2517" i="11"/>
  <c r="C2516" i="11"/>
  <c r="G2516" i="11"/>
  <c r="E2516" i="11"/>
  <c r="C2517" i="11"/>
  <c r="E2517" i="11"/>
  <c r="G2517" i="11"/>
  <c r="D2517" i="11"/>
  <c r="A2518" i="11"/>
  <c r="B2517" i="11"/>
  <c r="F2517" i="11"/>
  <c r="B2518" i="11"/>
  <c r="D2518" i="11"/>
  <c r="F2518" i="11"/>
  <c r="A2519" i="11"/>
  <c r="E2518" i="11"/>
  <c r="C2518" i="11"/>
  <c r="G2518" i="11"/>
  <c r="C2519" i="11"/>
  <c r="E2519" i="11"/>
  <c r="G2519" i="11"/>
  <c r="B2519" i="11"/>
  <c r="F2519" i="11"/>
  <c r="D2519" i="11"/>
  <c r="A2520" i="11"/>
  <c r="B2520" i="11"/>
  <c r="D2520" i="11"/>
  <c r="F2520" i="11"/>
  <c r="A2521" i="11"/>
  <c r="C2520" i="11"/>
  <c r="G2520" i="11"/>
  <c r="E2520" i="11"/>
  <c r="C2521" i="11"/>
  <c r="E2521" i="11"/>
  <c r="G2521" i="11"/>
  <c r="D2521" i="11"/>
  <c r="A2522" i="11"/>
  <c r="B2521" i="11"/>
  <c r="F2521" i="11"/>
  <c r="B2522" i="11"/>
  <c r="D2522" i="11"/>
  <c r="F2522" i="11"/>
  <c r="A2523" i="11"/>
  <c r="E2522" i="11"/>
  <c r="C2522" i="11"/>
  <c r="G2522" i="11"/>
  <c r="C2523" i="11"/>
  <c r="E2523" i="11"/>
  <c r="G2523" i="11"/>
  <c r="B2523" i="11"/>
  <c r="F2523" i="11"/>
  <c r="D2523" i="11"/>
  <c r="A2524" i="11"/>
  <c r="B2524" i="11"/>
  <c r="D2524" i="11"/>
  <c r="F2524" i="11"/>
  <c r="A2525" i="11"/>
  <c r="C2524" i="11"/>
  <c r="G2524" i="11"/>
  <c r="E2524" i="11"/>
  <c r="C2525" i="11"/>
  <c r="E2525" i="11"/>
  <c r="G2525" i="11"/>
  <c r="D2525" i="11"/>
  <c r="A2526" i="11"/>
  <c r="B2525" i="11"/>
  <c r="F2525" i="11"/>
  <c r="B2526" i="11"/>
  <c r="D2526" i="11"/>
  <c r="F2526" i="11"/>
  <c r="A2527" i="11"/>
  <c r="E2526" i="11"/>
  <c r="C2526" i="11"/>
  <c r="G2526" i="11"/>
  <c r="C2527" i="11"/>
  <c r="E2527" i="11"/>
  <c r="G2527" i="11"/>
  <c r="B2527" i="11"/>
  <c r="F2527" i="11"/>
  <c r="D2527" i="11"/>
  <c r="A2528" i="11"/>
  <c r="B2528" i="11"/>
  <c r="D2528" i="11"/>
  <c r="F2528" i="11"/>
  <c r="A2529" i="11"/>
  <c r="C2528" i="11"/>
  <c r="G2528" i="11"/>
  <c r="E2528" i="11"/>
  <c r="C2529" i="11"/>
  <c r="E2529" i="11"/>
  <c r="G2529" i="11"/>
  <c r="D2529" i="11"/>
  <c r="A2530" i="11"/>
  <c r="B2529" i="11"/>
  <c r="F2529" i="11"/>
  <c r="B2530" i="11"/>
  <c r="D2530" i="11"/>
  <c r="F2530" i="11"/>
  <c r="A2531" i="11"/>
  <c r="E2530" i="11"/>
  <c r="C2530" i="11"/>
  <c r="G2530" i="11"/>
  <c r="C2531" i="11"/>
  <c r="E2531" i="11"/>
  <c r="G2531" i="11"/>
  <c r="B2531" i="11"/>
  <c r="F2531" i="11"/>
  <c r="D2531" i="11"/>
  <c r="A2532" i="11"/>
  <c r="B2532" i="11"/>
  <c r="D2532" i="11"/>
  <c r="F2532" i="11"/>
  <c r="A2533" i="11"/>
  <c r="C2532" i="11"/>
  <c r="G2532" i="11"/>
  <c r="E2532" i="11"/>
  <c r="C2533" i="11"/>
  <c r="E2533" i="11"/>
  <c r="G2533" i="11"/>
  <c r="D2533" i="11"/>
  <c r="A2534" i="11"/>
  <c r="B2533" i="11"/>
  <c r="F2533" i="11"/>
  <c r="B2534" i="11"/>
  <c r="D2534" i="11"/>
  <c r="F2534" i="11"/>
  <c r="A2535" i="11"/>
  <c r="E2534" i="11"/>
  <c r="C2534" i="11"/>
  <c r="G2534" i="11"/>
  <c r="C2535" i="11"/>
  <c r="E2535" i="11"/>
  <c r="G2535" i="11"/>
  <c r="B2535" i="11"/>
  <c r="F2535" i="11"/>
  <c r="D2535" i="11"/>
  <c r="A2536" i="11"/>
  <c r="B2536" i="11"/>
  <c r="D2536" i="11"/>
  <c r="F2536" i="11"/>
  <c r="A2537" i="11"/>
  <c r="C2536" i="11"/>
  <c r="G2536" i="11"/>
  <c r="E2536" i="11"/>
  <c r="C2537" i="11"/>
  <c r="E2537" i="11"/>
  <c r="G2537" i="11"/>
  <c r="D2537" i="11"/>
  <c r="A2538" i="11"/>
  <c r="B2537" i="11"/>
  <c r="F2537" i="11"/>
  <c r="B2538" i="11"/>
  <c r="D2538" i="11"/>
  <c r="F2538" i="11"/>
  <c r="A2539" i="11"/>
  <c r="E2538" i="11"/>
  <c r="C2538" i="11"/>
  <c r="G2538" i="11"/>
  <c r="C2539" i="11"/>
  <c r="E2539" i="11"/>
  <c r="G2539" i="11"/>
  <c r="B2539" i="11"/>
  <c r="F2539" i="11"/>
  <c r="D2539" i="11"/>
  <c r="A2540" i="11"/>
  <c r="B2540" i="11"/>
  <c r="D2540" i="11"/>
  <c r="F2540" i="11"/>
  <c r="A2541" i="11"/>
  <c r="C2540" i="11"/>
  <c r="G2540" i="11"/>
  <c r="E2540" i="11"/>
  <c r="C2541" i="11"/>
  <c r="E2541" i="11"/>
  <c r="G2541" i="11"/>
  <c r="D2541" i="11"/>
  <c r="A2542" i="11"/>
  <c r="B2541" i="11"/>
  <c r="F2541" i="11"/>
  <c r="B2542" i="11"/>
  <c r="D2542" i="11"/>
  <c r="F2542" i="11"/>
  <c r="A2543" i="11"/>
  <c r="E2542" i="11"/>
  <c r="C2542" i="11"/>
  <c r="G2542" i="11"/>
  <c r="C2543" i="11"/>
  <c r="E2543" i="11"/>
  <c r="G2543" i="11"/>
  <c r="B2543" i="11"/>
  <c r="F2543" i="11"/>
  <c r="D2543" i="11"/>
  <c r="A2544" i="11"/>
  <c r="B2544" i="11"/>
  <c r="D2544" i="11"/>
  <c r="F2544" i="11"/>
  <c r="A2545" i="11"/>
  <c r="C2544" i="11"/>
  <c r="G2544" i="11"/>
  <c r="E2544" i="11"/>
  <c r="C2545" i="11"/>
  <c r="E2545" i="11"/>
  <c r="G2545" i="11"/>
  <c r="D2545" i="11"/>
  <c r="A2546" i="11"/>
  <c r="B2545" i="11"/>
  <c r="F2545" i="11"/>
  <c r="B2546" i="11"/>
  <c r="D2546" i="11"/>
  <c r="F2546" i="11"/>
  <c r="A2547" i="11"/>
  <c r="E2546" i="11"/>
  <c r="C2546" i="11"/>
  <c r="G2546" i="11"/>
  <c r="C2547" i="11"/>
  <c r="E2547" i="11"/>
  <c r="G2547" i="11"/>
  <c r="B2547" i="11"/>
  <c r="F2547" i="11"/>
  <c r="D2547" i="11"/>
  <c r="A2548" i="11"/>
  <c r="B2548" i="11"/>
  <c r="D2548" i="11"/>
  <c r="F2548" i="11"/>
  <c r="A2549" i="11"/>
  <c r="C2548" i="11"/>
  <c r="G2548" i="11"/>
  <c r="E2548" i="11"/>
  <c r="C2549" i="11"/>
  <c r="E2549" i="11"/>
  <c r="G2549" i="11"/>
  <c r="D2549" i="11"/>
  <c r="A2550" i="11"/>
  <c r="B2549" i="11"/>
  <c r="F2549" i="11"/>
  <c r="B2550" i="11"/>
  <c r="D2550" i="11"/>
  <c r="F2550" i="11"/>
  <c r="A2551" i="11"/>
  <c r="E2550" i="11"/>
  <c r="C2550" i="11"/>
  <c r="G2550" i="11"/>
  <c r="C2551" i="11"/>
  <c r="E2551" i="11"/>
  <c r="G2551" i="11"/>
  <c r="B2551" i="11"/>
  <c r="F2551" i="11"/>
  <c r="D2551" i="11"/>
  <c r="A2552" i="11"/>
  <c r="B2552" i="11"/>
  <c r="D2552" i="11"/>
  <c r="F2552" i="11"/>
  <c r="A2553" i="11"/>
  <c r="C2552" i="11"/>
  <c r="G2552" i="11"/>
  <c r="E2552" i="11"/>
  <c r="C2553" i="11"/>
  <c r="E2553" i="11"/>
  <c r="G2553" i="11"/>
  <c r="D2553" i="11"/>
  <c r="A2554" i="11"/>
  <c r="B2553" i="11"/>
  <c r="F2553" i="11"/>
  <c r="B2554" i="11"/>
  <c r="D2554" i="11"/>
  <c r="F2554" i="11"/>
  <c r="A2555" i="11"/>
  <c r="E2554" i="11"/>
  <c r="C2554" i="11"/>
  <c r="G2554" i="11"/>
  <c r="C2555" i="11"/>
  <c r="E2555" i="11"/>
  <c r="G2555" i="11"/>
  <c r="B2555" i="11"/>
  <c r="F2555" i="11"/>
  <c r="D2555" i="11"/>
  <c r="A2556" i="11"/>
  <c r="B2556" i="11"/>
  <c r="D2556" i="11"/>
  <c r="F2556" i="11"/>
  <c r="A2557" i="11"/>
  <c r="C2556" i="11"/>
  <c r="G2556" i="11"/>
  <c r="E2556" i="11"/>
  <c r="C2557" i="11"/>
  <c r="E2557" i="11"/>
  <c r="G2557" i="11"/>
  <c r="D2557" i="11"/>
  <c r="A2558" i="11"/>
  <c r="B2557" i="11"/>
  <c r="F2557" i="11"/>
  <c r="B2558" i="11"/>
  <c r="D2558" i="11"/>
  <c r="F2558" i="11"/>
  <c r="A2559" i="11"/>
  <c r="E2558" i="11"/>
  <c r="C2558" i="11"/>
  <c r="G2558" i="11"/>
  <c r="C2559" i="11"/>
  <c r="E2559" i="11"/>
  <c r="G2559" i="11"/>
  <c r="B2559" i="11"/>
  <c r="F2559" i="11"/>
  <c r="D2559" i="11"/>
  <c r="A2560" i="11"/>
  <c r="B2560" i="11"/>
  <c r="D2560" i="11"/>
  <c r="F2560" i="11"/>
  <c r="A2561" i="11"/>
  <c r="C2560" i="11"/>
  <c r="G2560" i="11"/>
  <c r="E2560" i="11"/>
  <c r="C2561" i="11"/>
  <c r="E2561" i="11"/>
  <c r="G2561" i="11"/>
  <c r="D2561" i="11"/>
  <c r="A2562" i="11"/>
  <c r="B2561" i="11"/>
  <c r="F2561" i="11"/>
  <c r="B2562" i="11"/>
  <c r="D2562" i="11"/>
  <c r="F2562" i="11"/>
  <c r="A2563" i="11"/>
  <c r="E2562" i="11"/>
  <c r="C2562" i="11"/>
  <c r="G2562" i="11"/>
  <c r="C2563" i="11"/>
  <c r="E2563" i="11"/>
  <c r="G2563" i="11"/>
  <c r="B2563" i="11"/>
  <c r="F2563" i="11"/>
  <c r="D2563" i="11"/>
  <c r="A2564" i="11"/>
  <c r="B2564" i="11"/>
  <c r="D2564" i="11"/>
  <c r="F2564" i="11"/>
  <c r="A2565" i="11"/>
  <c r="C2564" i="11"/>
  <c r="G2564" i="11"/>
  <c r="E2564" i="11"/>
  <c r="C2565" i="11"/>
  <c r="E2565" i="11"/>
  <c r="G2565" i="11"/>
  <c r="D2565" i="11"/>
  <c r="A2566" i="11"/>
  <c r="B2565" i="11"/>
  <c r="F2565" i="11"/>
  <c r="B2566" i="11"/>
  <c r="D2566" i="11"/>
  <c r="F2566" i="11"/>
  <c r="A2567" i="11"/>
  <c r="E2566" i="11"/>
  <c r="C2566" i="11"/>
  <c r="G2566" i="11"/>
  <c r="C2567" i="11"/>
  <c r="E2567" i="11"/>
  <c r="G2567" i="11"/>
  <c r="B2567" i="11"/>
  <c r="F2567" i="11"/>
  <c r="D2567" i="11"/>
  <c r="A2568" i="11"/>
  <c r="B2568" i="11"/>
  <c r="D2568" i="11"/>
  <c r="F2568" i="11"/>
  <c r="A2569" i="11"/>
  <c r="C2568" i="11"/>
  <c r="G2568" i="11"/>
  <c r="E2568" i="11"/>
  <c r="C2569" i="11"/>
  <c r="E2569" i="11"/>
  <c r="G2569" i="11"/>
  <c r="D2569" i="11"/>
  <c r="A2570" i="11"/>
  <c r="B2569" i="11"/>
  <c r="F2569" i="11"/>
  <c r="B2570" i="11"/>
  <c r="D2570" i="11"/>
  <c r="F2570" i="11"/>
  <c r="A2571" i="11"/>
  <c r="E2570" i="11"/>
  <c r="C2570" i="11"/>
  <c r="G2570" i="11"/>
  <c r="C2571" i="11"/>
  <c r="E2571" i="11"/>
  <c r="G2571" i="11"/>
  <c r="B2571" i="11"/>
  <c r="F2571" i="11"/>
  <c r="D2571" i="11"/>
  <c r="A2572" i="11"/>
  <c r="B2572" i="11"/>
  <c r="D2572" i="11"/>
  <c r="F2572" i="11"/>
  <c r="A2573" i="11"/>
  <c r="C2572" i="11"/>
  <c r="G2572" i="11"/>
  <c r="E2572" i="11"/>
  <c r="C2573" i="11"/>
  <c r="E2573" i="11"/>
  <c r="G2573" i="11"/>
  <c r="D2573" i="11"/>
  <c r="A2574" i="11"/>
  <c r="B2573" i="11"/>
  <c r="F2573" i="11"/>
  <c r="B2574" i="11"/>
  <c r="D2574" i="11"/>
  <c r="F2574" i="11"/>
  <c r="A2575" i="11"/>
  <c r="E2574" i="11"/>
  <c r="C2574" i="11"/>
  <c r="G2574" i="11"/>
  <c r="C2575" i="11"/>
  <c r="E2575" i="11"/>
  <c r="G2575" i="11"/>
  <c r="B2575" i="11"/>
  <c r="F2575" i="11"/>
  <c r="D2575" i="11"/>
  <c r="A2576" i="11"/>
  <c r="B2576" i="11"/>
  <c r="D2576" i="11"/>
  <c r="F2576" i="11"/>
  <c r="A2577" i="11"/>
  <c r="C2576" i="11"/>
  <c r="G2576" i="11"/>
  <c r="E2576" i="11"/>
  <c r="C2577" i="11"/>
  <c r="E2577" i="11"/>
  <c r="G2577" i="11"/>
  <c r="D2577" i="11"/>
  <c r="A2578" i="11"/>
  <c r="B2577" i="11"/>
  <c r="F2577" i="11"/>
  <c r="B2578" i="11"/>
  <c r="D2578" i="11"/>
  <c r="F2578" i="11"/>
  <c r="A2579" i="11"/>
  <c r="E2578" i="11"/>
  <c r="C2578" i="11"/>
  <c r="G2578" i="11"/>
  <c r="C2579" i="11"/>
  <c r="E2579" i="11"/>
  <c r="G2579" i="11"/>
  <c r="B2579" i="11"/>
  <c r="F2579" i="11"/>
  <c r="D2579" i="11"/>
  <c r="A2580" i="11"/>
  <c r="B2580" i="11"/>
  <c r="D2580" i="11"/>
  <c r="F2580" i="11"/>
  <c r="A2581" i="11"/>
  <c r="C2580" i="11"/>
  <c r="G2580" i="11"/>
  <c r="E2580" i="11"/>
  <c r="C2581" i="11"/>
  <c r="E2581" i="11"/>
  <c r="G2581" i="11"/>
  <c r="D2581" i="11"/>
  <c r="A2582" i="11"/>
  <c r="B2581" i="11"/>
  <c r="F2581" i="11"/>
  <c r="B2582" i="11"/>
  <c r="D2582" i="11"/>
  <c r="F2582" i="11"/>
  <c r="A2583" i="11"/>
  <c r="E2582" i="11"/>
  <c r="C2582" i="11"/>
  <c r="G2582" i="11"/>
  <c r="C2583" i="11"/>
  <c r="E2583" i="11"/>
  <c r="G2583" i="11"/>
  <c r="B2583" i="11"/>
  <c r="F2583" i="11"/>
  <c r="D2583" i="11"/>
  <c r="A2584" i="11"/>
  <c r="B2584" i="11"/>
  <c r="D2584" i="11"/>
  <c r="F2584" i="11"/>
  <c r="A2585" i="11"/>
  <c r="C2584" i="11"/>
  <c r="G2584" i="11"/>
  <c r="E2584" i="11"/>
  <c r="C2585" i="11"/>
  <c r="E2585" i="11"/>
  <c r="G2585" i="11"/>
  <c r="D2585" i="11"/>
  <c r="A2586" i="11"/>
  <c r="B2585" i="11"/>
  <c r="F2585" i="11"/>
  <c r="B2586" i="11"/>
  <c r="D2586" i="11"/>
  <c r="F2586" i="11"/>
  <c r="A2587" i="11"/>
  <c r="E2586" i="11"/>
  <c r="C2586" i="11"/>
  <c r="G2586" i="11"/>
  <c r="C2587" i="11"/>
  <c r="E2587" i="11"/>
  <c r="G2587" i="11"/>
  <c r="B2587" i="11"/>
  <c r="F2587" i="11"/>
  <c r="D2587" i="11"/>
  <c r="A2588" i="11"/>
  <c r="B2588" i="11"/>
  <c r="D2588" i="11"/>
  <c r="F2588" i="11"/>
  <c r="A2589" i="11"/>
  <c r="C2588" i="11"/>
  <c r="G2588" i="11"/>
  <c r="E2588" i="11"/>
  <c r="C2589" i="11"/>
  <c r="E2589" i="11"/>
  <c r="G2589" i="11"/>
  <c r="D2589" i="11"/>
  <c r="A2590" i="11"/>
  <c r="B2589" i="11"/>
  <c r="F2589" i="11"/>
  <c r="B2590" i="11"/>
  <c r="D2590" i="11"/>
  <c r="F2590" i="11"/>
  <c r="A2591" i="11"/>
  <c r="E2590" i="11"/>
  <c r="C2590" i="11"/>
  <c r="G2590" i="11"/>
  <c r="C2591" i="11"/>
  <c r="E2591" i="11"/>
  <c r="G2591" i="11"/>
  <c r="B2591" i="11"/>
  <c r="F2591" i="11"/>
  <c r="D2591" i="11"/>
  <c r="A2592" i="11"/>
  <c r="B2592" i="11"/>
  <c r="D2592" i="11"/>
  <c r="F2592" i="11"/>
  <c r="A2593" i="11"/>
  <c r="C2592" i="11"/>
  <c r="G2592" i="11"/>
  <c r="E2592" i="11"/>
  <c r="C2593" i="11"/>
  <c r="E2593" i="11"/>
  <c r="G2593" i="11"/>
  <c r="D2593" i="11"/>
  <c r="A2594" i="11"/>
  <c r="B2593" i="11"/>
  <c r="F2593" i="11"/>
  <c r="B2594" i="11"/>
  <c r="D2594" i="11"/>
  <c r="F2594" i="11"/>
  <c r="A2595" i="11"/>
  <c r="E2594" i="11"/>
  <c r="C2594" i="11"/>
  <c r="G2594" i="11"/>
  <c r="C2595" i="11"/>
  <c r="E2595" i="11"/>
  <c r="G2595" i="11"/>
  <c r="B2595" i="11"/>
  <c r="F2595" i="11"/>
  <c r="D2595" i="11"/>
  <c r="A2596" i="11"/>
  <c r="B2596" i="11"/>
  <c r="D2596" i="11"/>
  <c r="F2596" i="11"/>
  <c r="A2597" i="11"/>
  <c r="C2596" i="11"/>
  <c r="G2596" i="11"/>
  <c r="E2596" i="11"/>
  <c r="C2597" i="11"/>
  <c r="E2597" i="11"/>
  <c r="G2597" i="11"/>
  <c r="D2597" i="11"/>
  <c r="A2598" i="11"/>
  <c r="B2597" i="11"/>
  <c r="F2597" i="11"/>
  <c r="B2598" i="11"/>
  <c r="D2598" i="11"/>
  <c r="F2598" i="11"/>
  <c r="A2599" i="11"/>
  <c r="E2598" i="11"/>
  <c r="C2598" i="11"/>
  <c r="G2598" i="11"/>
  <c r="C2599" i="11"/>
  <c r="E2599" i="11"/>
  <c r="G2599" i="11"/>
  <c r="B2599" i="11"/>
  <c r="F2599" i="11"/>
  <c r="D2599" i="11"/>
  <c r="A2600" i="11"/>
  <c r="B2600" i="11"/>
  <c r="D2600" i="11"/>
  <c r="F2600" i="11"/>
  <c r="A2601" i="11"/>
  <c r="C2600" i="11"/>
  <c r="G2600" i="11"/>
  <c r="E2600" i="11"/>
  <c r="C2601" i="11"/>
  <c r="E2601" i="11"/>
  <c r="G2601" i="11"/>
  <c r="D2601" i="11"/>
  <c r="A2602" i="11"/>
  <c r="B2601" i="11"/>
  <c r="F2601" i="11"/>
  <c r="B2602" i="11"/>
  <c r="D2602" i="11"/>
  <c r="F2602" i="11"/>
  <c r="A2603" i="11"/>
  <c r="E2602" i="11"/>
  <c r="C2602" i="11"/>
  <c r="G2602" i="11"/>
  <c r="C2603" i="11"/>
  <c r="E2603" i="11"/>
  <c r="G2603" i="11"/>
  <c r="B2603" i="11"/>
  <c r="F2603" i="11"/>
  <c r="D2603" i="11"/>
  <c r="A2604" i="11"/>
  <c r="B2604" i="11"/>
  <c r="D2604" i="11"/>
  <c r="F2604" i="11"/>
  <c r="A2605" i="11"/>
  <c r="C2604" i="11"/>
  <c r="G2604" i="11"/>
  <c r="E2604" i="11"/>
  <c r="C2605" i="11"/>
  <c r="E2605" i="11"/>
  <c r="G2605" i="11"/>
  <c r="D2605" i="11"/>
  <c r="A2606" i="11"/>
  <c r="B2605" i="11"/>
  <c r="F2605" i="11"/>
  <c r="B2606" i="11"/>
  <c r="D2606" i="11"/>
  <c r="F2606" i="11"/>
  <c r="A2607" i="11"/>
  <c r="E2606" i="11"/>
  <c r="C2606" i="11"/>
  <c r="G2606" i="11"/>
  <c r="C2607" i="11"/>
  <c r="E2607" i="11"/>
  <c r="G2607" i="11"/>
  <c r="B2607" i="11"/>
  <c r="F2607" i="11"/>
  <c r="D2607" i="11"/>
  <c r="A2608" i="11"/>
  <c r="B2608" i="11"/>
  <c r="D2608" i="11"/>
  <c r="F2608" i="11"/>
  <c r="A2609" i="11"/>
  <c r="C2608" i="11"/>
  <c r="G2608" i="11"/>
  <c r="E2608" i="11"/>
  <c r="C2609" i="11"/>
  <c r="E2609" i="11"/>
  <c r="G2609" i="11"/>
  <c r="D2609" i="11"/>
  <c r="A2610" i="11"/>
  <c r="B2609" i="11"/>
  <c r="F2609" i="11"/>
  <c r="C2610" i="11"/>
  <c r="E2610" i="11"/>
  <c r="G2610" i="11"/>
  <c r="B2610" i="11"/>
  <c r="D2610" i="11"/>
  <c r="F2610" i="11"/>
  <c r="A2611" i="11"/>
  <c r="B2611" i="11"/>
  <c r="D2611" i="11"/>
  <c r="F2611" i="11"/>
  <c r="A2612" i="11"/>
  <c r="C2611" i="11"/>
  <c r="E2611" i="11"/>
  <c r="G2611" i="11"/>
  <c r="C2612" i="11"/>
  <c r="E2612" i="11"/>
  <c r="G2612" i="11"/>
  <c r="B2612" i="11"/>
  <c r="D2612" i="11"/>
  <c r="F2612" i="11"/>
  <c r="A2613" i="11"/>
  <c r="B2613" i="11"/>
  <c r="D2613" i="11"/>
  <c r="F2613" i="11"/>
  <c r="A2614" i="11"/>
  <c r="C2613" i="11"/>
  <c r="E2613" i="11"/>
  <c r="G2613" i="11"/>
  <c r="C2614" i="11"/>
  <c r="E2614" i="11"/>
  <c r="G2614" i="11"/>
  <c r="B2614" i="11"/>
  <c r="D2614" i="11"/>
  <c r="F2614" i="11"/>
  <c r="A2615" i="11"/>
  <c r="B2615" i="11"/>
  <c r="D2615" i="11"/>
  <c r="F2615" i="11"/>
  <c r="A2616" i="11"/>
  <c r="C2615" i="11"/>
  <c r="E2615" i="11"/>
  <c r="G2615" i="11"/>
  <c r="C2616" i="11"/>
  <c r="E2616" i="11"/>
  <c r="G2616" i="11"/>
  <c r="B2616" i="11"/>
  <c r="D2616" i="11"/>
  <c r="F2616" i="11"/>
  <c r="A2617" i="11"/>
  <c r="B2617" i="11"/>
  <c r="D2617" i="11"/>
  <c r="F2617" i="11"/>
  <c r="A2618" i="11"/>
  <c r="C2617" i="11"/>
  <c r="E2617" i="11"/>
  <c r="G2617" i="11"/>
  <c r="C2618" i="11"/>
  <c r="E2618" i="11"/>
  <c r="G2618" i="11"/>
  <c r="B2618" i="11"/>
  <c r="D2618" i="11"/>
  <c r="F2618" i="11"/>
  <c r="A2619" i="11"/>
  <c r="B2619" i="11"/>
  <c r="D2619" i="11"/>
  <c r="F2619" i="11"/>
  <c r="A2620" i="11"/>
  <c r="C2619" i="11"/>
  <c r="E2619" i="11"/>
  <c r="G2619" i="11"/>
  <c r="C2620" i="11"/>
  <c r="E2620" i="11"/>
  <c r="G2620" i="11"/>
  <c r="B2620" i="11"/>
  <c r="D2620" i="11"/>
  <c r="F2620" i="11"/>
  <c r="A2621" i="11"/>
  <c r="B2621" i="11"/>
  <c r="D2621" i="11"/>
  <c r="F2621" i="11"/>
  <c r="A2622" i="11"/>
  <c r="C2621" i="11"/>
  <c r="E2621" i="11"/>
  <c r="G2621" i="11"/>
  <c r="C2622" i="11"/>
  <c r="E2622" i="11"/>
  <c r="G2622" i="11"/>
  <c r="B2622" i="11"/>
  <c r="D2622" i="11"/>
  <c r="F2622" i="11"/>
  <c r="A2623" i="11"/>
  <c r="B2623" i="11"/>
  <c r="D2623" i="11"/>
  <c r="F2623" i="11"/>
  <c r="A2624" i="11"/>
  <c r="C2623" i="11"/>
  <c r="E2623" i="11"/>
  <c r="G2623" i="11"/>
  <c r="C2624" i="11"/>
  <c r="E2624" i="11"/>
  <c r="G2624" i="11"/>
  <c r="B2624" i="11"/>
  <c r="D2624" i="11"/>
  <c r="F2624" i="11"/>
  <c r="A2625" i="11"/>
  <c r="B2625" i="11"/>
  <c r="D2625" i="11"/>
  <c r="F2625" i="11"/>
  <c r="A2626" i="11"/>
  <c r="C2625" i="11"/>
  <c r="E2625" i="11"/>
  <c r="G2625" i="11"/>
  <c r="C2626" i="11"/>
  <c r="E2626" i="11"/>
  <c r="G2626" i="11"/>
  <c r="B2626" i="11"/>
  <c r="D2626" i="11"/>
  <c r="F2626" i="11"/>
  <c r="A2627" i="11"/>
  <c r="B2627" i="11"/>
  <c r="D2627" i="11"/>
  <c r="F2627" i="11"/>
  <c r="A2628" i="11"/>
  <c r="C2627" i="11"/>
  <c r="E2627" i="11"/>
  <c r="G2627" i="11"/>
  <c r="C2628" i="11"/>
  <c r="E2628" i="11"/>
  <c r="G2628" i="11"/>
  <c r="B2628" i="11"/>
  <c r="D2628" i="11"/>
  <c r="F2628" i="11"/>
  <c r="A2629" i="11"/>
  <c r="B2629" i="11"/>
  <c r="D2629" i="11"/>
  <c r="F2629" i="11"/>
  <c r="A2630" i="11"/>
  <c r="C2629" i="11"/>
  <c r="E2629" i="11"/>
  <c r="G2629" i="11"/>
  <c r="C2630" i="11"/>
  <c r="E2630" i="11"/>
  <c r="G2630" i="11"/>
  <c r="B2630" i="11"/>
  <c r="D2630" i="11"/>
  <c r="F2630" i="11"/>
  <c r="A2631" i="11"/>
  <c r="B2631" i="11"/>
  <c r="D2631" i="11"/>
  <c r="F2631" i="11"/>
  <c r="A2632" i="11"/>
  <c r="C2631" i="11"/>
  <c r="E2631" i="11"/>
  <c r="G2631" i="11"/>
  <c r="C2632" i="11"/>
  <c r="E2632" i="11"/>
  <c r="G2632" i="11"/>
  <c r="B2632" i="11"/>
  <c r="D2632" i="11"/>
  <c r="F2632" i="11"/>
  <c r="A2633" i="11"/>
  <c r="B2633" i="11"/>
  <c r="D2633" i="11"/>
  <c r="F2633" i="11"/>
  <c r="A2634" i="11"/>
  <c r="C2633" i="11"/>
  <c r="E2633" i="11"/>
  <c r="G2633" i="11"/>
  <c r="C2634" i="11"/>
  <c r="E2634" i="11"/>
  <c r="G2634" i="11"/>
  <c r="B2634" i="11"/>
  <c r="D2634" i="11"/>
  <c r="F2634" i="11"/>
  <c r="A2635" i="11"/>
  <c r="B2635" i="11"/>
  <c r="D2635" i="11"/>
  <c r="F2635" i="11"/>
  <c r="A2636" i="11"/>
  <c r="C2635" i="11"/>
  <c r="E2635" i="11"/>
  <c r="G2635" i="11"/>
  <c r="C2636" i="11"/>
  <c r="E2636" i="11"/>
  <c r="G2636" i="11"/>
  <c r="B2636" i="11"/>
  <c r="D2636" i="11"/>
  <c r="F2636" i="11"/>
  <c r="A2637" i="11"/>
  <c r="B2637" i="11"/>
  <c r="D2637" i="11"/>
  <c r="F2637" i="11"/>
  <c r="A2638" i="11"/>
  <c r="C2637" i="11"/>
  <c r="E2637" i="11"/>
  <c r="G2637" i="11"/>
  <c r="C2638" i="11"/>
  <c r="E2638" i="11"/>
  <c r="G2638" i="11"/>
  <c r="B2638" i="11"/>
  <c r="D2638" i="11"/>
  <c r="F2638" i="11"/>
  <c r="A2639" i="11"/>
  <c r="B2639" i="11"/>
  <c r="D2639" i="11"/>
  <c r="F2639" i="11"/>
  <c r="A2640" i="11"/>
  <c r="C2639" i="11"/>
  <c r="E2639" i="11"/>
  <c r="G2639" i="11"/>
  <c r="C2640" i="11"/>
  <c r="E2640" i="11"/>
  <c r="G2640" i="11"/>
  <c r="B2640" i="11"/>
  <c r="D2640" i="11"/>
  <c r="F2640" i="11"/>
  <c r="A2641" i="11"/>
  <c r="B2641" i="11"/>
  <c r="D2641" i="11"/>
  <c r="F2641" i="11"/>
  <c r="A2642" i="11"/>
  <c r="C2641" i="11"/>
  <c r="E2641" i="11"/>
  <c r="G2641" i="11"/>
  <c r="C2642" i="11"/>
  <c r="E2642" i="11"/>
  <c r="G2642" i="11"/>
  <c r="B2642" i="11"/>
  <c r="D2642" i="11"/>
  <c r="F2642" i="11"/>
  <c r="A2643" i="11"/>
  <c r="B2643" i="11"/>
  <c r="D2643" i="11"/>
  <c r="F2643" i="11"/>
  <c r="A2644" i="11"/>
  <c r="C2643" i="11"/>
  <c r="E2643" i="11"/>
  <c r="G2643" i="11"/>
  <c r="C2644" i="11"/>
  <c r="E2644" i="11"/>
  <c r="G2644" i="11"/>
  <c r="B2644" i="11"/>
  <c r="D2644" i="11"/>
  <c r="F2644" i="11"/>
  <c r="A2645" i="11"/>
  <c r="B2645" i="11"/>
  <c r="D2645" i="11"/>
  <c r="F2645" i="11"/>
  <c r="A2646" i="11"/>
  <c r="C2645" i="11"/>
  <c r="E2645" i="11"/>
  <c r="G2645" i="11"/>
  <c r="C2646" i="11"/>
  <c r="E2646" i="11"/>
  <c r="G2646" i="11"/>
  <c r="B2646" i="11"/>
  <c r="D2646" i="11"/>
  <c r="F2646" i="11"/>
  <c r="A2647" i="11"/>
  <c r="B2647" i="11"/>
  <c r="D2647" i="11"/>
  <c r="F2647" i="11"/>
  <c r="A2648" i="11"/>
  <c r="C2647" i="11"/>
  <c r="E2647" i="11"/>
  <c r="G2647" i="11"/>
  <c r="C2648" i="11"/>
  <c r="E2648" i="11"/>
  <c r="G2648" i="11"/>
  <c r="B2648" i="11"/>
  <c r="D2648" i="11"/>
  <c r="F2648" i="11"/>
  <c r="A2649" i="11"/>
  <c r="B2649" i="11"/>
  <c r="D2649" i="11"/>
  <c r="F2649" i="11"/>
  <c r="A2650" i="11"/>
  <c r="C2649" i="11"/>
  <c r="E2649" i="11"/>
  <c r="G2649" i="11"/>
  <c r="C2650" i="11"/>
  <c r="E2650" i="11"/>
  <c r="G2650" i="11"/>
  <c r="B2650" i="11"/>
  <c r="D2650" i="11"/>
  <c r="F2650" i="11"/>
  <c r="A2651" i="11"/>
  <c r="B2651" i="11"/>
  <c r="D2651" i="11"/>
  <c r="F2651" i="11"/>
  <c r="A2652" i="11"/>
  <c r="C2651" i="11"/>
  <c r="E2651" i="11"/>
  <c r="G2651" i="11"/>
  <c r="C2652" i="11"/>
  <c r="E2652" i="11"/>
  <c r="G2652" i="11"/>
  <c r="B2652" i="11"/>
  <c r="D2652" i="11"/>
  <c r="F2652" i="11"/>
  <c r="A2653" i="11"/>
  <c r="B2653" i="11"/>
  <c r="D2653" i="11"/>
  <c r="F2653" i="11"/>
  <c r="A2654" i="11"/>
  <c r="C2653" i="11"/>
  <c r="E2653" i="11"/>
  <c r="G2653" i="11"/>
  <c r="C2654" i="11"/>
  <c r="E2654" i="11"/>
  <c r="G2654" i="11"/>
  <c r="B2654" i="11"/>
  <c r="D2654" i="11"/>
  <c r="F2654" i="11"/>
  <c r="A2655" i="11"/>
  <c r="B2655" i="11"/>
  <c r="D2655" i="11"/>
  <c r="F2655" i="11"/>
  <c r="A2656" i="11"/>
  <c r="C2655" i="11"/>
  <c r="E2655" i="11"/>
  <c r="G2655" i="11"/>
  <c r="C2656" i="11"/>
  <c r="E2656" i="11"/>
  <c r="G2656" i="11"/>
  <c r="B2656" i="11"/>
  <c r="D2656" i="11"/>
  <c r="F2656" i="11"/>
  <c r="A2657" i="11"/>
  <c r="B2657" i="11"/>
  <c r="D2657" i="11"/>
  <c r="F2657" i="11"/>
  <c r="A2658" i="11"/>
  <c r="C2657" i="11"/>
  <c r="E2657" i="11"/>
  <c r="G2657" i="11"/>
  <c r="C2658" i="11"/>
  <c r="E2658" i="11"/>
  <c r="G2658" i="11"/>
  <c r="B2658" i="11"/>
  <c r="D2658" i="11"/>
  <c r="F2658" i="11"/>
  <c r="A2659" i="11"/>
  <c r="B2659" i="11"/>
  <c r="D2659" i="11"/>
  <c r="F2659" i="11"/>
  <c r="A2660" i="11"/>
  <c r="C2659" i="11"/>
  <c r="E2659" i="11"/>
  <c r="G2659" i="11"/>
  <c r="C2660" i="11"/>
  <c r="E2660" i="11"/>
  <c r="G2660" i="11"/>
  <c r="B2660" i="11"/>
  <c r="D2660" i="11"/>
  <c r="F2660" i="11"/>
  <c r="A2661" i="11"/>
  <c r="B2661" i="11"/>
  <c r="D2661" i="11"/>
  <c r="F2661" i="11"/>
  <c r="A2662" i="11"/>
  <c r="C2661" i="11"/>
  <c r="E2661" i="11"/>
  <c r="G2661" i="11"/>
  <c r="C2662" i="11"/>
  <c r="E2662" i="11"/>
  <c r="G2662" i="11"/>
  <c r="B2662" i="11"/>
  <c r="D2662" i="11"/>
  <c r="F2662" i="11"/>
  <c r="A2663" i="11"/>
  <c r="B2663" i="11"/>
  <c r="D2663" i="11"/>
  <c r="F2663" i="11"/>
  <c r="A2664" i="11"/>
  <c r="C2663" i="11"/>
  <c r="E2663" i="11"/>
  <c r="G2663" i="11"/>
  <c r="C2664" i="11"/>
  <c r="E2664" i="11"/>
  <c r="G2664" i="11"/>
  <c r="B2664" i="11"/>
  <c r="D2664" i="11"/>
  <c r="F2664" i="11"/>
  <c r="A2665" i="11"/>
  <c r="B2665" i="11"/>
  <c r="D2665" i="11"/>
  <c r="F2665" i="11"/>
  <c r="A2666" i="11"/>
  <c r="C2665" i="11"/>
  <c r="E2665" i="11"/>
  <c r="G2665" i="11"/>
  <c r="C2666" i="11"/>
  <c r="E2666" i="11"/>
  <c r="G2666" i="11"/>
  <c r="B2666" i="11"/>
  <c r="D2666" i="11"/>
  <c r="F2666" i="11"/>
  <c r="A2667" i="11"/>
  <c r="B2667" i="11"/>
  <c r="D2667" i="11"/>
  <c r="F2667" i="11"/>
  <c r="A2668" i="11"/>
  <c r="C2667" i="11"/>
  <c r="E2667" i="11"/>
  <c r="G2667" i="11"/>
  <c r="C2668" i="11"/>
  <c r="E2668" i="11"/>
  <c r="G2668" i="11"/>
  <c r="B2668" i="11"/>
  <c r="D2668" i="11"/>
  <c r="F2668" i="11"/>
  <c r="A2669" i="11"/>
  <c r="B2669" i="11"/>
  <c r="D2669" i="11"/>
  <c r="F2669" i="11"/>
  <c r="A2670" i="11"/>
  <c r="C2669" i="11"/>
  <c r="E2669" i="11"/>
  <c r="G2669" i="11"/>
  <c r="C2670" i="11"/>
  <c r="E2670" i="11"/>
  <c r="G2670" i="11"/>
  <c r="B2670" i="11"/>
  <c r="D2670" i="11"/>
  <c r="F2670" i="11"/>
  <c r="A2671" i="11"/>
  <c r="B2671" i="11"/>
  <c r="D2671" i="11"/>
  <c r="F2671" i="11"/>
  <c r="A2672" i="11"/>
  <c r="C2671" i="11"/>
  <c r="E2671" i="11"/>
  <c r="G2671" i="11"/>
  <c r="C2672" i="11"/>
  <c r="E2672" i="11"/>
  <c r="G2672" i="11"/>
  <c r="B2672" i="11"/>
  <c r="D2672" i="11"/>
  <c r="F2672" i="11"/>
  <c r="A2673" i="11"/>
  <c r="B2673" i="11"/>
  <c r="D2673" i="11"/>
  <c r="F2673" i="11"/>
  <c r="A2674" i="11"/>
  <c r="C2673" i="11"/>
  <c r="E2673" i="11"/>
  <c r="G2673" i="11"/>
  <c r="C2674" i="11"/>
  <c r="E2674" i="11"/>
  <c r="G2674" i="11"/>
  <c r="B2674" i="11"/>
  <c r="D2674" i="11"/>
  <c r="F2674" i="11"/>
  <c r="A2675" i="11"/>
  <c r="B2675" i="11"/>
  <c r="D2675" i="11"/>
  <c r="F2675" i="11"/>
  <c r="A2676" i="11"/>
  <c r="C2675" i="11"/>
  <c r="E2675" i="11"/>
  <c r="G2675" i="11"/>
  <c r="C2676" i="11"/>
  <c r="E2676" i="11"/>
  <c r="G2676" i="11"/>
  <c r="B2676" i="11"/>
  <c r="D2676" i="11"/>
  <c r="F2676" i="11"/>
  <c r="A2677" i="11"/>
  <c r="B2677" i="11"/>
  <c r="D2677" i="11"/>
  <c r="F2677" i="11"/>
  <c r="A2678" i="11"/>
  <c r="C2677" i="11"/>
  <c r="E2677" i="11"/>
  <c r="G2677" i="11"/>
  <c r="C2678" i="11"/>
  <c r="E2678" i="11"/>
  <c r="G2678" i="11"/>
  <c r="B2678" i="11"/>
  <c r="D2678" i="11"/>
  <c r="F2678" i="11"/>
  <c r="A2679" i="11"/>
  <c r="B2679" i="11"/>
  <c r="D2679" i="11"/>
  <c r="F2679" i="11"/>
  <c r="A2680" i="11"/>
  <c r="C2679" i="11"/>
  <c r="E2679" i="11"/>
  <c r="G2679" i="11"/>
  <c r="C2680" i="11"/>
  <c r="E2680" i="11"/>
  <c r="G2680" i="11"/>
  <c r="B2680" i="11"/>
  <c r="D2680" i="11"/>
  <c r="F2680" i="11"/>
  <c r="A2681" i="11"/>
  <c r="B2681" i="11"/>
  <c r="D2681" i="11"/>
  <c r="F2681" i="11"/>
  <c r="A2682" i="11"/>
  <c r="C2681" i="11"/>
  <c r="E2681" i="11"/>
  <c r="G2681" i="11"/>
  <c r="C2682" i="11"/>
  <c r="E2682" i="11"/>
  <c r="G2682" i="11"/>
  <c r="B2682" i="11"/>
  <c r="D2682" i="11"/>
  <c r="F2682" i="11"/>
  <c r="A2683" i="11"/>
  <c r="B2683" i="11"/>
  <c r="D2683" i="11"/>
  <c r="F2683" i="11"/>
  <c r="A2684" i="11"/>
  <c r="C2683" i="11"/>
  <c r="E2683" i="11"/>
  <c r="G2683" i="11"/>
  <c r="C2684" i="11"/>
  <c r="E2684" i="11"/>
  <c r="G2684" i="11"/>
  <c r="B2684" i="11"/>
  <c r="D2684" i="11"/>
  <c r="F2684" i="11"/>
  <c r="A2685" i="11"/>
  <c r="B2685" i="11"/>
  <c r="D2685" i="11"/>
  <c r="F2685" i="11"/>
  <c r="A2686" i="11"/>
  <c r="C2685" i="11"/>
  <c r="E2685" i="11"/>
  <c r="G2685" i="11"/>
  <c r="C2686" i="11"/>
  <c r="E2686" i="11"/>
  <c r="G2686" i="11"/>
  <c r="B2686" i="11"/>
  <c r="D2686" i="11"/>
  <c r="F2686" i="11"/>
  <c r="A2687" i="11"/>
  <c r="B2687" i="11"/>
  <c r="D2687" i="11"/>
  <c r="F2687" i="11"/>
  <c r="A2688" i="11"/>
  <c r="C2687" i="11"/>
  <c r="E2687" i="11"/>
  <c r="G2687" i="11"/>
  <c r="C2688" i="11"/>
  <c r="E2688" i="11"/>
  <c r="G2688" i="11"/>
  <c r="B2688" i="11"/>
  <c r="D2688" i="11"/>
  <c r="F2688" i="11"/>
  <c r="A2689" i="11"/>
  <c r="B2689" i="11"/>
  <c r="D2689" i="11"/>
  <c r="F2689" i="11"/>
  <c r="A2690" i="11"/>
  <c r="C2689" i="11"/>
  <c r="E2689" i="11"/>
  <c r="G2689" i="11"/>
  <c r="C2690" i="11"/>
  <c r="E2690" i="11"/>
  <c r="G2690" i="11"/>
  <c r="B2690" i="11"/>
  <c r="D2690" i="11"/>
  <c r="F2690" i="11"/>
  <c r="A2691" i="11"/>
  <c r="B2691" i="11"/>
  <c r="D2691" i="11"/>
  <c r="F2691" i="11"/>
  <c r="A2692" i="11"/>
  <c r="C2691" i="11"/>
  <c r="E2691" i="11"/>
  <c r="G2691" i="11"/>
  <c r="C2692" i="11"/>
  <c r="E2692" i="11"/>
  <c r="G2692" i="11"/>
  <c r="B2692" i="11"/>
  <c r="D2692" i="11"/>
  <c r="F2692" i="11"/>
  <c r="A2693" i="11"/>
  <c r="B2693" i="11"/>
  <c r="D2693" i="11"/>
  <c r="F2693" i="11"/>
  <c r="A2694" i="11"/>
  <c r="C2693" i="11"/>
  <c r="E2693" i="11"/>
  <c r="G2693" i="11"/>
  <c r="C2694" i="11"/>
  <c r="E2694" i="11"/>
  <c r="G2694" i="11"/>
  <c r="B2694" i="11"/>
  <c r="D2694" i="11"/>
  <c r="F2694" i="11"/>
  <c r="A2695" i="11"/>
  <c r="B2695" i="11"/>
  <c r="D2695" i="11"/>
  <c r="F2695" i="11"/>
  <c r="A2696" i="11"/>
  <c r="C2695" i="11"/>
  <c r="E2695" i="11"/>
  <c r="G2695" i="11"/>
  <c r="C2696" i="11"/>
  <c r="E2696" i="11"/>
  <c r="G2696" i="11"/>
  <c r="B2696" i="11"/>
  <c r="D2696" i="11"/>
  <c r="F2696" i="11"/>
  <c r="A2697" i="11"/>
  <c r="B2697" i="11"/>
  <c r="D2697" i="11"/>
  <c r="F2697" i="11"/>
  <c r="A2698" i="11"/>
  <c r="C2697" i="11"/>
  <c r="E2697" i="11"/>
  <c r="G2697" i="11"/>
  <c r="C2698" i="11"/>
  <c r="E2698" i="11"/>
  <c r="G2698" i="11"/>
  <c r="B2698" i="11"/>
  <c r="D2698" i="11"/>
  <c r="F2698" i="11"/>
  <c r="A2699" i="11"/>
  <c r="B2699" i="11"/>
  <c r="D2699" i="11"/>
  <c r="F2699" i="11"/>
  <c r="A2700" i="11"/>
  <c r="C2699" i="11"/>
  <c r="E2699" i="11"/>
  <c r="G2699" i="11"/>
  <c r="C2700" i="11"/>
  <c r="E2700" i="11"/>
  <c r="G2700" i="11"/>
  <c r="B2700" i="11"/>
  <c r="D2700" i="11"/>
  <c r="F2700" i="11"/>
  <c r="A2701" i="11"/>
  <c r="B2701" i="11"/>
  <c r="D2701" i="11"/>
  <c r="F2701" i="11"/>
  <c r="A2702" i="11"/>
  <c r="C2701" i="11"/>
  <c r="E2701" i="11"/>
  <c r="G2701" i="11"/>
  <c r="C2702" i="11"/>
  <c r="E2702" i="11"/>
  <c r="G2702" i="11"/>
  <c r="B2702" i="11"/>
  <c r="D2702" i="11"/>
  <c r="F2702" i="11"/>
  <c r="A2703" i="11"/>
  <c r="B2703" i="11"/>
  <c r="D2703" i="11"/>
  <c r="F2703" i="11"/>
  <c r="A2704" i="11"/>
  <c r="C2703" i="11"/>
  <c r="E2703" i="11"/>
  <c r="G2703" i="11"/>
  <c r="C2704" i="11"/>
  <c r="E2704" i="11"/>
  <c r="G2704" i="11"/>
  <c r="B2704" i="11"/>
  <c r="D2704" i="11"/>
  <c r="F2704" i="11"/>
  <c r="A2705" i="11"/>
  <c r="B2705" i="11"/>
  <c r="D2705" i="11"/>
  <c r="F2705" i="11"/>
  <c r="A2706" i="11"/>
  <c r="C2705" i="11"/>
  <c r="E2705" i="11"/>
  <c r="G2705" i="11"/>
  <c r="C2706" i="11"/>
  <c r="E2706" i="11"/>
  <c r="G2706" i="11"/>
  <c r="B2706" i="11"/>
  <c r="D2706" i="11"/>
  <c r="F2706" i="11"/>
  <c r="A2707" i="11"/>
  <c r="B2707" i="11"/>
  <c r="D2707" i="11"/>
  <c r="F2707" i="11"/>
  <c r="A2708" i="11"/>
  <c r="C2707" i="11"/>
  <c r="E2707" i="11"/>
  <c r="G2707" i="11"/>
  <c r="C2708" i="11"/>
  <c r="E2708" i="11"/>
  <c r="G2708" i="11"/>
  <c r="B2708" i="11"/>
  <c r="D2708" i="11"/>
  <c r="F2708" i="11"/>
  <c r="A2709" i="11"/>
  <c r="B2709" i="11"/>
  <c r="D2709" i="11"/>
  <c r="F2709" i="11"/>
  <c r="A2710" i="11"/>
  <c r="C2709" i="11"/>
  <c r="E2709" i="11"/>
  <c r="G2709" i="11"/>
  <c r="C2710" i="11"/>
  <c r="E2710" i="11"/>
  <c r="G2710" i="11"/>
  <c r="B2710" i="11"/>
  <c r="D2710" i="11"/>
  <c r="F2710" i="11"/>
  <c r="A2711" i="11"/>
  <c r="B2711" i="11"/>
  <c r="D2711" i="11"/>
  <c r="F2711" i="11"/>
  <c r="A2712" i="11"/>
  <c r="C2711" i="11"/>
  <c r="E2711" i="11"/>
  <c r="G2711" i="11"/>
  <c r="C2712" i="11"/>
  <c r="E2712" i="11"/>
  <c r="G2712" i="11"/>
  <c r="B2712" i="11"/>
  <c r="D2712" i="11"/>
  <c r="F2712" i="11"/>
  <c r="A2713" i="11"/>
  <c r="B2713" i="11"/>
  <c r="D2713" i="11"/>
  <c r="F2713" i="11"/>
  <c r="A2714" i="11"/>
  <c r="C2713" i="11"/>
  <c r="E2713" i="11"/>
  <c r="G2713" i="11"/>
  <c r="C2714" i="11"/>
  <c r="E2714" i="11"/>
  <c r="G2714" i="11"/>
  <c r="B2714" i="11"/>
  <c r="D2714" i="11"/>
  <c r="F2714" i="11"/>
  <c r="A2715" i="11"/>
  <c r="B2715" i="11"/>
  <c r="D2715" i="11"/>
  <c r="F2715" i="11"/>
  <c r="A2716" i="11"/>
  <c r="C2715" i="11"/>
  <c r="E2715" i="11"/>
  <c r="G2715" i="11"/>
  <c r="C2716" i="11"/>
  <c r="E2716" i="11"/>
  <c r="G2716" i="11"/>
  <c r="B2716" i="11"/>
  <c r="D2716" i="11"/>
  <c r="F2716" i="11"/>
  <c r="A2717" i="11"/>
  <c r="B2717" i="11"/>
  <c r="D2717" i="11"/>
  <c r="F2717" i="11"/>
  <c r="A2718" i="11"/>
  <c r="C2717" i="11"/>
  <c r="E2717" i="11"/>
  <c r="G2717" i="11"/>
  <c r="C2718" i="11"/>
  <c r="E2718" i="11"/>
  <c r="G2718" i="11"/>
  <c r="B2718" i="11"/>
  <c r="D2718" i="11"/>
  <c r="F2718" i="11"/>
  <c r="A2719" i="11"/>
  <c r="B2719" i="11"/>
  <c r="D2719" i="11"/>
  <c r="F2719" i="11"/>
  <c r="A2720" i="11"/>
  <c r="C2719" i="11"/>
  <c r="E2719" i="11"/>
  <c r="G2719" i="11"/>
  <c r="C2720" i="11"/>
  <c r="E2720" i="11"/>
  <c r="G2720" i="11"/>
  <c r="B2720" i="11"/>
  <c r="D2720" i="11"/>
  <c r="F2720" i="11"/>
  <c r="A2721" i="11"/>
  <c r="B2721" i="11"/>
  <c r="D2721" i="11"/>
  <c r="F2721" i="11"/>
  <c r="A2722" i="11"/>
  <c r="C2721" i="11"/>
  <c r="E2721" i="11"/>
  <c r="G2721" i="11"/>
  <c r="C2722" i="11"/>
  <c r="E2722" i="11"/>
  <c r="G2722" i="11"/>
  <c r="B2722" i="11"/>
  <c r="D2722" i="11"/>
  <c r="F2722" i="11"/>
  <c r="A2723" i="11"/>
  <c r="B2723" i="11"/>
  <c r="D2723" i="11"/>
  <c r="F2723" i="11"/>
  <c r="A2724" i="11"/>
  <c r="C2723" i="11"/>
  <c r="E2723" i="11"/>
  <c r="G2723" i="11"/>
  <c r="C2724" i="11"/>
  <c r="E2724" i="11"/>
  <c r="G2724" i="11"/>
  <c r="B2724" i="11"/>
  <c r="D2724" i="11"/>
  <c r="F2724" i="11"/>
  <c r="A2725" i="11"/>
  <c r="B2725" i="11"/>
  <c r="D2725" i="11"/>
  <c r="F2725" i="11"/>
  <c r="A2726" i="11"/>
  <c r="C2725" i="11"/>
  <c r="E2725" i="11"/>
  <c r="G2725" i="11"/>
  <c r="C2726" i="11"/>
  <c r="E2726" i="11"/>
  <c r="G2726" i="11"/>
  <c r="B2726" i="11"/>
  <c r="D2726" i="11"/>
  <c r="F2726" i="11"/>
  <c r="A2727" i="11"/>
  <c r="B2727" i="11"/>
  <c r="D2727" i="11"/>
  <c r="F2727" i="11"/>
  <c r="A2728" i="11"/>
  <c r="C2727" i="11"/>
  <c r="E2727" i="11"/>
  <c r="G2727" i="11"/>
  <c r="C2728" i="11"/>
  <c r="E2728" i="11"/>
  <c r="G2728" i="11"/>
  <c r="B2728" i="11"/>
  <c r="D2728" i="11"/>
  <c r="F2728" i="11"/>
  <c r="A2729" i="11"/>
  <c r="B2729" i="11"/>
  <c r="D2729" i="11"/>
  <c r="F2729" i="11"/>
  <c r="A2730" i="11"/>
  <c r="C2729" i="11"/>
  <c r="E2729" i="11"/>
  <c r="G2729" i="11"/>
  <c r="C2730" i="11"/>
  <c r="E2730" i="11"/>
  <c r="G2730" i="11"/>
  <c r="B2730" i="11"/>
  <c r="D2730" i="11"/>
  <c r="F2730" i="11"/>
  <c r="A2731" i="11"/>
  <c r="B2731" i="11"/>
  <c r="D2731" i="11"/>
  <c r="F2731" i="11"/>
  <c r="A2732" i="11"/>
  <c r="C2731" i="11"/>
  <c r="E2731" i="11"/>
  <c r="G2731" i="11"/>
  <c r="C2732" i="11"/>
  <c r="E2732" i="11"/>
  <c r="G2732" i="11"/>
  <c r="B2732" i="11"/>
  <c r="D2732" i="11"/>
  <c r="F2732" i="11"/>
  <c r="A2733" i="11"/>
  <c r="B2733" i="11"/>
  <c r="D2733" i="11"/>
  <c r="F2733" i="11"/>
  <c r="A2734" i="11"/>
  <c r="C2733" i="11"/>
  <c r="E2733" i="11"/>
  <c r="G2733" i="11"/>
  <c r="C2734" i="11"/>
  <c r="E2734" i="11"/>
  <c r="G2734" i="11"/>
  <c r="B2734" i="11"/>
  <c r="D2734" i="11"/>
  <c r="F2734" i="11"/>
  <c r="A2735" i="11"/>
  <c r="B2735" i="11"/>
  <c r="D2735" i="11"/>
  <c r="F2735" i="11"/>
  <c r="A2736" i="11"/>
  <c r="C2735" i="11"/>
  <c r="E2735" i="11"/>
  <c r="G2735" i="11"/>
  <c r="C2736" i="11"/>
  <c r="E2736" i="11"/>
  <c r="G2736" i="11"/>
  <c r="B2736" i="11"/>
  <c r="D2736" i="11"/>
  <c r="F2736" i="11"/>
  <c r="A2737" i="11"/>
  <c r="B2737" i="11"/>
  <c r="D2737" i="11"/>
  <c r="F2737" i="11"/>
  <c r="A2738" i="11"/>
  <c r="C2737" i="11"/>
  <c r="E2737" i="11"/>
  <c r="G2737" i="11"/>
  <c r="C2738" i="11"/>
  <c r="E2738" i="11"/>
  <c r="G2738" i="11"/>
  <c r="B2738" i="11"/>
  <c r="D2738" i="11"/>
  <c r="F2738" i="11"/>
  <c r="A2739" i="11"/>
  <c r="B2739" i="11"/>
  <c r="D2739" i="11"/>
  <c r="F2739" i="11"/>
  <c r="A2740" i="11"/>
  <c r="C2739" i="11"/>
  <c r="E2739" i="11"/>
  <c r="G2739" i="11"/>
  <c r="C2740" i="11"/>
  <c r="E2740" i="11"/>
  <c r="G2740" i="11"/>
  <c r="B2740" i="11"/>
  <c r="D2740" i="11"/>
  <c r="F2740" i="11"/>
  <c r="A2741" i="11"/>
  <c r="B2741" i="11"/>
  <c r="D2741" i="11"/>
  <c r="F2741" i="11"/>
  <c r="A2742" i="11"/>
  <c r="C2741" i="11"/>
  <c r="E2741" i="11"/>
  <c r="G2741" i="11"/>
  <c r="C2742" i="11"/>
  <c r="E2742" i="11"/>
  <c r="G2742" i="11"/>
  <c r="B2742" i="11"/>
  <c r="D2742" i="11"/>
  <c r="F2742" i="11"/>
  <c r="A2743" i="11"/>
  <c r="B2743" i="11"/>
  <c r="D2743" i="11"/>
  <c r="F2743" i="11"/>
  <c r="A2744" i="11"/>
  <c r="C2743" i="11"/>
  <c r="E2743" i="11"/>
  <c r="G2743" i="11"/>
  <c r="C2744" i="11"/>
  <c r="E2744" i="11"/>
  <c r="G2744" i="11"/>
  <c r="B2744" i="11"/>
  <c r="D2744" i="11"/>
  <c r="F2744" i="11"/>
  <c r="A2745" i="11"/>
  <c r="B2745" i="11"/>
  <c r="D2745" i="11"/>
  <c r="F2745" i="11"/>
  <c r="A2746" i="11"/>
  <c r="C2745" i="11"/>
  <c r="E2745" i="11"/>
  <c r="G2745" i="11"/>
  <c r="C2746" i="11"/>
  <c r="E2746" i="11"/>
  <c r="G2746" i="11"/>
  <c r="B2746" i="11"/>
  <c r="D2746" i="11"/>
  <c r="F2746" i="11"/>
  <c r="A2747" i="11"/>
  <c r="B2747" i="11"/>
  <c r="D2747" i="11"/>
  <c r="F2747" i="11"/>
  <c r="A2748" i="11"/>
  <c r="C2747" i="11"/>
  <c r="E2747" i="11"/>
  <c r="G2747" i="11"/>
  <c r="C2748" i="11"/>
  <c r="E2748" i="11"/>
  <c r="G2748" i="11"/>
  <c r="B2748" i="11"/>
  <c r="D2748" i="11"/>
  <c r="F2748" i="11"/>
  <c r="A2749" i="11"/>
  <c r="B2749" i="11"/>
  <c r="D2749" i="11"/>
  <c r="F2749" i="11"/>
  <c r="A2750" i="11"/>
  <c r="C2749" i="11"/>
  <c r="E2749" i="11"/>
  <c r="G2749" i="11"/>
  <c r="C2750" i="11"/>
  <c r="E2750" i="11"/>
  <c r="G2750" i="11"/>
  <c r="B2750" i="11"/>
  <c r="D2750" i="11"/>
  <c r="F2750" i="11"/>
  <c r="A2751" i="11"/>
  <c r="B2751" i="11"/>
  <c r="D2751" i="11"/>
  <c r="F2751" i="11"/>
  <c r="A2752" i="11"/>
  <c r="C2751" i="11"/>
  <c r="E2751" i="11"/>
  <c r="G2751" i="11"/>
  <c r="C2752" i="11"/>
  <c r="E2752" i="11"/>
  <c r="G2752" i="11"/>
  <c r="B2752" i="11"/>
  <c r="D2752" i="11"/>
  <c r="F2752" i="11"/>
  <c r="A2753" i="11"/>
  <c r="B2753" i="11"/>
  <c r="D2753" i="11"/>
  <c r="F2753" i="11"/>
  <c r="A2754" i="11"/>
  <c r="C2753" i="11"/>
  <c r="E2753" i="11"/>
  <c r="G2753" i="11"/>
  <c r="C2754" i="11"/>
  <c r="E2754" i="11"/>
  <c r="G2754" i="11"/>
  <c r="B2754" i="11"/>
  <c r="D2754" i="11"/>
  <c r="F2754" i="11"/>
  <c r="A2755" i="11"/>
  <c r="B2755" i="11"/>
  <c r="D2755" i="11"/>
  <c r="F2755" i="11"/>
  <c r="A2756" i="11"/>
  <c r="C2755" i="11"/>
  <c r="E2755" i="11"/>
  <c r="G2755" i="11"/>
  <c r="C2756" i="11"/>
  <c r="E2756" i="11"/>
  <c r="G2756" i="11"/>
  <c r="B2756" i="11"/>
  <c r="D2756" i="11"/>
  <c r="F2756" i="11"/>
  <c r="A2757" i="11"/>
  <c r="B2757" i="11"/>
  <c r="D2757" i="11"/>
  <c r="F2757" i="11"/>
  <c r="A2758" i="11"/>
  <c r="C2757" i="11"/>
  <c r="E2757" i="11"/>
  <c r="G2757" i="11"/>
  <c r="C2758" i="11"/>
  <c r="E2758" i="11"/>
  <c r="G2758" i="11"/>
  <c r="B2758" i="11"/>
  <c r="D2758" i="11"/>
  <c r="F2758" i="11"/>
  <c r="A2759" i="11"/>
  <c r="B2759" i="11"/>
  <c r="D2759" i="11"/>
  <c r="F2759" i="11"/>
  <c r="A2760" i="11"/>
  <c r="C2759" i="11"/>
  <c r="E2759" i="11"/>
  <c r="G2759" i="11"/>
  <c r="C2760" i="11"/>
  <c r="E2760" i="11"/>
  <c r="G2760" i="11"/>
  <c r="B2760" i="11"/>
  <c r="D2760" i="11"/>
  <c r="F2760" i="11"/>
  <c r="A2761" i="11"/>
  <c r="B2761" i="11"/>
  <c r="D2761" i="11"/>
  <c r="F2761" i="11"/>
  <c r="A2762" i="11"/>
  <c r="C2761" i="11"/>
  <c r="E2761" i="11"/>
  <c r="G2761" i="11"/>
  <c r="C2762" i="11"/>
  <c r="E2762" i="11"/>
  <c r="G2762" i="11"/>
  <c r="B2762" i="11"/>
  <c r="D2762" i="11"/>
  <c r="F2762" i="11"/>
  <c r="A2763" i="11"/>
  <c r="B2763" i="11"/>
  <c r="D2763" i="11"/>
  <c r="F2763" i="11"/>
  <c r="A2764" i="11"/>
  <c r="C2763" i="11"/>
  <c r="E2763" i="11"/>
  <c r="G2763" i="11"/>
  <c r="C2764" i="11"/>
  <c r="E2764" i="11"/>
  <c r="G2764" i="11"/>
  <c r="B2764" i="11"/>
  <c r="D2764" i="11"/>
  <c r="F2764" i="11"/>
  <c r="A2765" i="11"/>
  <c r="B2765" i="11"/>
  <c r="D2765" i="11"/>
  <c r="F2765" i="11"/>
  <c r="A2766" i="11"/>
  <c r="C2765" i="11"/>
  <c r="E2765" i="11"/>
  <c r="G2765" i="11"/>
  <c r="C2766" i="11"/>
  <c r="E2766" i="11"/>
  <c r="G2766" i="11"/>
  <c r="B2766" i="11"/>
  <c r="D2766" i="11"/>
  <c r="F2766" i="11"/>
  <c r="A2767" i="11"/>
  <c r="B2767" i="11"/>
  <c r="D2767" i="11"/>
  <c r="F2767" i="11"/>
  <c r="A2768" i="11"/>
  <c r="C2767" i="11"/>
  <c r="E2767" i="11"/>
  <c r="G2767" i="11"/>
  <c r="C2768" i="11"/>
  <c r="E2768" i="11"/>
  <c r="G2768" i="11"/>
  <c r="B2768" i="11"/>
  <c r="D2768" i="11"/>
  <c r="F2768" i="11"/>
  <c r="A2769" i="11"/>
  <c r="B2769" i="11"/>
  <c r="D2769" i="11"/>
  <c r="F2769" i="11"/>
  <c r="A2770" i="11"/>
  <c r="C2769" i="11"/>
  <c r="E2769" i="11"/>
  <c r="G2769" i="11"/>
  <c r="C2770" i="11"/>
  <c r="E2770" i="11"/>
  <c r="G2770" i="11"/>
  <c r="B2770" i="11"/>
  <c r="D2770" i="11"/>
  <c r="F2770" i="11"/>
  <c r="A2771" i="11"/>
  <c r="B2771" i="11"/>
  <c r="D2771" i="11"/>
  <c r="F2771" i="11"/>
  <c r="A2772" i="11"/>
  <c r="C2771" i="11"/>
  <c r="E2771" i="11"/>
  <c r="G2771" i="11"/>
  <c r="C2772" i="11"/>
  <c r="E2772" i="11"/>
  <c r="G2772" i="11"/>
  <c r="B2772" i="11"/>
  <c r="D2772" i="11"/>
  <c r="F2772" i="11"/>
  <c r="A2773" i="11"/>
  <c r="B2773" i="11"/>
  <c r="D2773" i="11"/>
  <c r="F2773" i="11"/>
  <c r="A2774" i="11"/>
  <c r="C2773" i="11"/>
  <c r="E2773" i="11"/>
  <c r="G2773" i="11"/>
  <c r="C2774" i="11"/>
  <c r="E2774" i="11"/>
  <c r="G2774" i="11"/>
  <c r="B2774" i="11"/>
  <c r="D2774" i="11"/>
  <c r="F2774" i="11"/>
  <c r="A2775" i="11"/>
  <c r="B2775" i="11"/>
  <c r="D2775" i="11"/>
  <c r="F2775" i="11"/>
  <c r="A2776" i="11"/>
  <c r="C2775" i="11"/>
  <c r="E2775" i="11"/>
  <c r="G2775" i="11"/>
  <c r="C2776" i="11"/>
  <c r="E2776" i="11"/>
  <c r="G2776" i="11"/>
  <c r="B2776" i="11"/>
  <c r="D2776" i="11"/>
  <c r="F2776" i="11"/>
  <c r="A2777" i="11"/>
  <c r="B2777" i="11"/>
  <c r="D2777" i="11"/>
  <c r="F2777" i="11"/>
  <c r="A2778" i="11"/>
  <c r="C2777" i="11"/>
  <c r="E2777" i="11"/>
  <c r="G2777" i="11"/>
  <c r="C2778" i="11"/>
  <c r="E2778" i="11"/>
  <c r="G2778" i="11"/>
  <c r="B2778" i="11"/>
  <c r="D2778" i="11"/>
  <c r="F2778" i="11"/>
  <c r="A2779" i="11"/>
  <c r="B2779" i="11"/>
  <c r="D2779" i="11"/>
  <c r="F2779" i="11"/>
  <c r="A2780" i="11"/>
  <c r="C2779" i="11"/>
  <c r="E2779" i="11"/>
  <c r="G2779" i="11"/>
  <c r="C2780" i="11"/>
  <c r="E2780" i="11"/>
  <c r="G2780" i="11"/>
  <c r="B2780" i="11"/>
  <c r="D2780" i="11"/>
  <c r="F2780" i="11"/>
  <c r="A2781" i="11"/>
  <c r="B2781" i="11"/>
  <c r="D2781" i="11"/>
  <c r="F2781" i="11"/>
  <c r="A2782" i="11"/>
  <c r="C2781" i="11"/>
  <c r="E2781" i="11"/>
  <c r="G2781" i="11"/>
  <c r="C2782" i="11"/>
  <c r="E2782" i="11"/>
  <c r="G2782" i="11"/>
  <c r="B2782" i="11"/>
  <c r="D2782" i="11"/>
  <c r="F2782" i="11"/>
  <c r="A2783" i="11"/>
  <c r="B2783" i="11"/>
  <c r="D2783" i="11"/>
  <c r="F2783" i="11"/>
  <c r="A2784" i="11"/>
  <c r="C2783" i="11"/>
  <c r="E2783" i="11"/>
  <c r="G2783" i="11"/>
  <c r="C2784" i="11"/>
  <c r="E2784" i="11"/>
  <c r="G2784" i="11"/>
  <c r="B2784" i="11"/>
  <c r="D2784" i="11"/>
  <c r="F2784" i="11"/>
  <c r="A2785" i="11"/>
  <c r="B2785" i="11"/>
  <c r="D2785" i="11"/>
  <c r="F2785" i="11"/>
  <c r="A2786" i="11"/>
  <c r="C2785" i="11"/>
  <c r="E2785" i="11"/>
  <c r="G2785" i="11"/>
  <c r="C2786" i="11"/>
  <c r="E2786" i="11"/>
  <c r="G2786" i="11"/>
  <c r="B2786" i="11"/>
  <c r="D2786" i="11"/>
  <c r="F2786" i="11"/>
  <c r="A2787" i="11"/>
  <c r="B2787" i="11"/>
  <c r="D2787" i="11"/>
  <c r="F2787" i="11"/>
  <c r="A2788" i="11"/>
  <c r="C2787" i="11"/>
  <c r="E2787" i="11"/>
  <c r="G2787" i="11"/>
  <c r="C2788" i="11"/>
  <c r="E2788" i="11"/>
  <c r="G2788" i="11"/>
  <c r="B2788" i="11"/>
  <c r="D2788" i="11"/>
  <c r="F2788" i="11"/>
  <c r="A2789" i="11"/>
  <c r="B2789" i="11"/>
  <c r="D2789" i="11"/>
  <c r="F2789" i="11"/>
  <c r="A2790" i="11"/>
  <c r="C2789" i="11"/>
  <c r="E2789" i="11"/>
  <c r="G2789" i="11"/>
  <c r="C2790" i="11"/>
  <c r="E2790" i="11"/>
  <c r="G2790" i="11"/>
  <c r="B2790" i="11"/>
  <c r="D2790" i="11"/>
  <c r="F2790" i="11"/>
  <c r="A2791" i="11"/>
  <c r="B2791" i="11"/>
  <c r="D2791" i="11"/>
  <c r="F2791" i="11"/>
  <c r="A2792" i="11"/>
  <c r="C2791" i="11"/>
  <c r="E2791" i="11"/>
  <c r="G2791" i="11"/>
  <c r="C2792" i="11"/>
  <c r="E2792" i="11"/>
  <c r="G2792" i="11"/>
  <c r="B2792" i="11"/>
  <c r="D2792" i="11"/>
  <c r="F2792" i="11"/>
  <c r="A2793" i="11"/>
  <c r="B2793" i="11"/>
  <c r="D2793" i="11"/>
  <c r="F2793" i="11"/>
  <c r="A2794" i="11"/>
  <c r="C2793" i="11"/>
  <c r="E2793" i="11"/>
  <c r="G2793" i="11"/>
  <c r="C2794" i="11"/>
  <c r="E2794" i="11"/>
  <c r="G2794" i="11"/>
  <c r="B2794" i="11"/>
  <c r="D2794" i="11"/>
  <c r="F2794" i="11"/>
  <c r="A2795" i="11"/>
  <c r="B2795" i="11"/>
  <c r="D2795" i="11"/>
  <c r="F2795" i="11"/>
  <c r="A2796" i="11"/>
  <c r="C2795" i="11"/>
  <c r="E2795" i="11"/>
  <c r="G2795" i="11"/>
  <c r="C2796" i="11"/>
  <c r="E2796" i="11"/>
  <c r="G2796" i="11"/>
  <c r="B2796" i="11"/>
  <c r="D2796" i="11"/>
  <c r="F2796" i="11"/>
  <c r="A2797" i="11"/>
  <c r="B2797" i="11"/>
  <c r="D2797" i="11"/>
  <c r="F2797" i="11"/>
  <c r="A2798" i="11"/>
  <c r="C2797" i="11"/>
  <c r="E2797" i="11"/>
  <c r="G2797" i="11"/>
  <c r="C2798" i="11"/>
  <c r="E2798" i="11"/>
  <c r="G2798" i="11"/>
  <c r="B2798" i="11"/>
  <c r="D2798" i="11"/>
  <c r="F2798" i="11"/>
  <c r="A2799" i="11"/>
  <c r="B2799" i="11"/>
  <c r="D2799" i="11"/>
  <c r="F2799" i="11"/>
  <c r="A2800" i="11"/>
  <c r="C2799" i="11"/>
  <c r="E2799" i="11"/>
  <c r="G2799" i="11"/>
  <c r="C2800" i="11"/>
  <c r="E2800" i="11"/>
  <c r="G2800" i="11"/>
  <c r="B2800" i="11"/>
  <c r="D2800" i="11"/>
  <c r="F2800" i="11"/>
  <c r="A2801" i="11"/>
  <c r="B2801" i="11"/>
  <c r="D2801" i="11"/>
  <c r="F2801" i="11"/>
  <c r="A2802" i="11"/>
  <c r="C2801" i="11"/>
  <c r="E2801" i="11"/>
  <c r="G2801" i="11"/>
  <c r="C2802" i="11"/>
  <c r="E2802" i="11"/>
  <c r="G2802" i="11"/>
  <c r="B2802" i="11"/>
  <c r="D2802" i="11"/>
  <c r="F2802" i="11"/>
  <c r="A2803" i="11"/>
  <c r="B2803" i="11"/>
  <c r="D2803" i="11"/>
  <c r="F2803" i="11"/>
  <c r="A2804" i="11"/>
  <c r="C2803" i="11"/>
  <c r="E2803" i="11"/>
  <c r="G2803" i="11"/>
  <c r="C2804" i="11"/>
  <c r="E2804" i="11"/>
  <c r="G2804" i="11"/>
  <c r="B2804" i="11"/>
  <c r="D2804" i="11"/>
  <c r="F2804" i="11"/>
  <c r="A2805" i="11"/>
  <c r="B2805" i="11"/>
  <c r="D2805" i="11"/>
  <c r="F2805" i="11"/>
  <c r="A2806" i="11"/>
  <c r="C2805" i="11"/>
  <c r="E2805" i="11"/>
  <c r="G2805" i="11"/>
  <c r="C2806" i="11"/>
  <c r="E2806" i="11"/>
  <c r="G2806" i="11"/>
  <c r="B2806" i="11"/>
  <c r="D2806" i="11"/>
  <c r="F2806" i="11"/>
  <c r="A2807" i="11"/>
  <c r="B2807" i="11"/>
  <c r="D2807" i="11"/>
  <c r="F2807" i="11"/>
  <c r="A2808" i="11"/>
  <c r="C2807" i="11"/>
  <c r="E2807" i="11"/>
  <c r="G2807" i="11"/>
  <c r="C2808" i="11"/>
  <c r="E2808" i="11"/>
  <c r="G2808" i="11"/>
  <c r="B2808" i="11"/>
  <c r="D2808" i="11"/>
  <c r="F2808" i="11"/>
  <c r="A2809" i="11"/>
  <c r="B2809" i="11"/>
  <c r="D2809" i="11"/>
  <c r="F2809" i="11"/>
  <c r="A2810" i="11"/>
  <c r="C2809" i="11"/>
  <c r="E2809" i="11"/>
  <c r="G2809" i="11"/>
  <c r="C2810" i="11"/>
  <c r="E2810" i="11"/>
  <c r="G2810" i="11"/>
  <c r="B2810" i="11"/>
  <c r="D2810" i="11"/>
  <c r="F2810" i="11"/>
  <c r="A2811" i="11"/>
  <c r="B2811" i="11"/>
  <c r="D2811" i="11"/>
  <c r="F2811" i="11"/>
  <c r="A2812" i="11"/>
  <c r="C2811" i="11"/>
  <c r="E2811" i="11"/>
  <c r="G2811" i="11"/>
  <c r="C2812" i="11"/>
  <c r="E2812" i="11"/>
  <c r="G2812" i="11"/>
  <c r="B2812" i="11"/>
  <c r="D2812" i="11"/>
  <c r="F2812" i="11"/>
  <c r="A2813" i="11"/>
  <c r="B2813" i="11"/>
  <c r="D2813" i="11"/>
  <c r="F2813" i="11"/>
  <c r="A2814" i="11"/>
  <c r="C2813" i="11"/>
  <c r="E2813" i="11"/>
  <c r="G2813" i="11"/>
  <c r="C2814" i="11"/>
  <c r="E2814" i="11"/>
  <c r="G2814" i="11"/>
  <c r="B2814" i="11"/>
  <c r="D2814" i="11"/>
  <c r="F2814" i="11"/>
  <c r="A2815" i="11"/>
  <c r="B2815" i="11"/>
  <c r="D2815" i="11"/>
  <c r="F2815" i="11"/>
  <c r="A2816" i="11"/>
  <c r="C2815" i="11"/>
  <c r="E2815" i="11"/>
  <c r="G2815" i="11"/>
  <c r="C2816" i="11"/>
  <c r="E2816" i="11"/>
  <c r="G2816" i="11"/>
  <c r="B2816" i="11"/>
  <c r="D2816" i="11"/>
  <c r="F2816" i="11"/>
  <c r="A2817" i="11"/>
  <c r="B2817" i="11"/>
  <c r="D2817" i="11"/>
  <c r="F2817" i="11"/>
  <c r="A2818" i="11"/>
  <c r="C2817" i="11"/>
  <c r="E2817" i="11"/>
  <c r="G2817" i="11"/>
  <c r="C2818" i="11"/>
  <c r="E2818" i="11"/>
  <c r="G2818" i="11"/>
  <c r="B2818" i="11"/>
  <c r="D2818" i="11"/>
  <c r="F2818" i="11"/>
  <c r="A2819" i="11"/>
  <c r="B2819" i="11"/>
  <c r="D2819" i="11"/>
  <c r="F2819" i="11"/>
  <c r="A2820" i="11"/>
  <c r="C2819" i="11"/>
  <c r="E2819" i="11"/>
  <c r="G2819" i="11"/>
  <c r="C2820" i="11"/>
  <c r="E2820" i="11"/>
  <c r="G2820" i="11"/>
  <c r="B2820" i="11"/>
  <c r="D2820" i="11"/>
  <c r="F2820" i="11"/>
  <c r="A2821" i="11"/>
  <c r="B2821" i="11"/>
  <c r="D2821" i="11"/>
  <c r="F2821" i="11"/>
  <c r="A2822" i="11"/>
  <c r="C2821" i="11"/>
  <c r="E2821" i="11"/>
  <c r="G2821" i="11"/>
  <c r="C2822" i="11"/>
  <c r="E2822" i="11"/>
  <c r="G2822" i="11"/>
  <c r="B2822" i="11"/>
  <c r="D2822" i="11"/>
  <c r="F2822" i="11"/>
  <c r="A2823" i="11"/>
  <c r="B2823" i="11"/>
  <c r="D2823" i="11"/>
  <c r="F2823" i="11"/>
  <c r="A2824" i="11"/>
  <c r="C2823" i="11"/>
  <c r="E2823" i="11"/>
  <c r="G2823" i="11"/>
  <c r="C2824" i="11"/>
  <c r="E2824" i="11"/>
  <c r="G2824" i="11"/>
  <c r="B2824" i="11"/>
  <c r="D2824" i="11"/>
  <c r="F2824" i="11"/>
  <c r="A2825" i="11"/>
  <c r="B2825" i="11"/>
  <c r="D2825" i="11"/>
  <c r="F2825" i="11"/>
  <c r="A2826" i="11"/>
  <c r="C2825" i="11"/>
  <c r="E2825" i="11"/>
  <c r="G2825" i="11"/>
  <c r="C2826" i="11"/>
  <c r="E2826" i="11"/>
  <c r="G2826" i="11"/>
  <c r="B2826" i="11"/>
  <c r="D2826" i="11"/>
  <c r="F2826" i="11"/>
  <c r="A2827" i="11"/>
  <c r="B2827" i="11"/>
  <c r="D2827" i="11"/>
  <c r="F2827" i="11"/>
  <c r="A2828" i="11"/>
  <c r="C2827" i="11"/>
  <c r="E2827" i="11"/>
  <c r="G2827" i="11"/>
  <c r="C2828" i="11"/>
  <c r="E2828" i="11"/>
  <c r="G2828" i="11"/>
  <c r="B2828" i="11"/>
  <c r="D2828" i="11"/>
  <c r="F2828" i="11"/>
  <c r="A2829" i="11"/>
  <c r="B2829" i="11"/>
  <c r="D2829" i="11"/>
  <c r="F2829" i="11"/>
  <c r="A2830" i="11"/>
  <c r="C2829" i="11"/>
  <c r="E2829" i="11"/>
  <c r="G2829" i="11"/>
  <c r="C2830" i="11"/>
  <c r="E2830" i="11"/>
  <c r="G2830" i="11"/>
  <c r="B2830" i="11"/>
  <c r="D2830" i="11"/>
  <c r="F2830" i="11"/>
  <c r="A2831" i="11"/>
  <c r="B2831" i="11"/>
  <c r="D2831" i="11"/>
  <c r="F2831" i="11"/>
  <c r="A2832" i="11"/>
  <c r="C2831" i="11"/>
  <c r="E2831" i="11"/>
  <c r="G2831" i="11"/>
  <c r="C2832" i="11"/>
  <c r="E2832" i="11"/>
  <c r="G2832" i="11"/>
  <c r="B2832" i="11"/>
  <c r="D2832" i="11"/>
  <c r="F2832" i="11"/>
  <c r="A2833" i="11"/>
  <c r="B2833" i="11"/>
  <c r="D2833" i="11"/>
  <c r="F2833" i="11"/>
  <c r="A2834" i="11"/>
  <c r="C2833" i="11"/>
  <c r="E2833" i="11"/>
  <c r="G2833" i="11"/>
  <c r="C2834" i="11"/>
  <c r="E2834" i="11"/>
  <c r="G2834" i="11"/>
  <c r="B2834" i="11"/>
  <c r="D2834" i="11"/>
  <c r="F2834" i="11"/>
  <c r="A2835" i="11"/>
  <c r="B2835" i="11"/>
  <c r="D2835" i="11"/>
  <c r="F2835" i="11"/>
  <c r="A2836" i="11"/>
  <c r="C2835" i="11"/>
  <c r="E2835" i="11"/>
  <c r="G2835" i="11"/>
  <c r="C2836" i="11"/>
  <c r="E2836" i="11"/>
  <c r="G2836" i="11"/>
  <c r="B2836" i="11"/>
  <c r="D2836" i="11"/>
  <c r="F2836" i="11"/>
  <c r="A2837" i="11"/>
  <c r="B2837" i="11"/>
  <c r="D2837" i="11"/>
  <c r="F2837" i="11"/>
  <c r="A2838" i="11"/>
  <c r="C2837" i="11"/>
  <c r="E2837" i="11"/>
  <c r="G2837" i="11"/>
  <c r="C2838" i="11"/>
  <c r="E2838" i="11"/>
  <c r="G2838" i="11"/>
  <c r="B2838" i="11"/>
  <c r="D2838" i="11"/>
  <c r="F2838" i="11"/>
  <c r="A2839" i="11"/>
  <c r="B2839" i="11"/>
  <c r="D2839" i="11"/>
  <c r="F2839" i="11"/>
  <c r="A2840" i="11"/>
  <c r="C2839" i="11"/>
  <c r="E2839" i="11"/>
  <c r="G2839" i="11"/>
  <c r="C2840" i="11"/>
  <c r="E2840" i="11"/>
  <c r="G2840" i="11"/>
  <c r="B2840" i="11"/>
  <c r="D2840" i="11"/>
  <c r="F2840" i="11"/>
  <c r="A2841" i="11"/>
  <c r="B2841" i="11"/>
  <c r="D2841" i="11"/>
  <c r="F2841" i="11"/>
  <c r="A2842" i="11"/>
  <c r="C2841" i="11"/>
  <c r="E2841" i="11"/>
  <c r="G2841" i="11"/>
  <c r="C2842" i="11"/>
  <c r="E2842" i="11"/>
  <c r="G2842" i="11"/>
  <c r="B2842" i="11"/>
  <c r="D2842" i="11"/>
  <c r="F2842" i="11"/>
  <c r="A2843" i="11"/>
  <c r="B2843" i="11"/>
  <c r="D2843" i="11"/>
  <c r="F2843" i="11"/>
  <c r="A2844" i="11"/>
  <c r="C2843" i="11"/>
  <c r="E2843" i="11"/>
  <c r="G2843" i="11"/>
  <c r="C2844" i="11"/>
  <c r="E2844" i="11"/>
  <c r="G2844" i="11"/>
  <c r="B2844" i="11"/>
  <c r="D2844" i="11"/>
  <c r="F2844" i="11"/>
  <c r="A2845" i="11"/>
  <c r="B2845" i="11"/>
  <c r="D2845" i="11"/>
  <c r="F2845" i="11"/>
  <c r="A2846" i="11"/>
  <c r="C2845" i="11"/>
  <c r="E2845" i="11"/>
  <c r="G2845" i="11"/>
  <c r="C2846" i="11"/>
  <c r="E2846" i="11"/>
  <c r="G2846" i="11"/>
  <c r="B2846" i="11"/>
  <c r="D2846" i="11"/>
  <c r="F2846" i="11"/>
  <c r="A2847" i="11"/>
  <c r="B2847" i="11"/>
  <c r="D2847" i="11"/>
  <c r="F2847" i="11"/>
  <c r="A2848" i="11"/>
  <c r="C2847" i="11"/>
  <c r="E2847" i="11"/>
  <c r="G2847" i="11"/>
  <c r="C2848" i="11"/>
  <c r="E2848" i="11"/>
  <c r="G2848" i="11"/>
  <c r="B2848" i="11"/>
  <c r="D2848" i="11"/>
  <c r="F2848" i="11"/>
  <c r="A2849" i="11"/>
  <c r="B2849" i="11"/>
  <c r="D2849" i="11"/>
  <c r="F2849" i="11"/>
  <c r="A2850" i="11"/>
  <c r="C2849" i="11"/>
  <c r="E2849" i="11"/>
  <c r="G2849" i="11"/>
  <c r="C2850" i="11"/>
  <c r="E2850" i="11"/>
  <c r="G2850" i="11"/>
  <c r="B2850" i="11"/>
  <c r="D2850" i="11"/>
  <c r="F2850" i="11"/>
  <c r="A2851" i="11"/>
  <c r="B2851" i="11"/>
  <c r="D2851" i="11"/>
  <c r="F2851" i="11"/>
  <c r="A2852" i="11"/>
  <c r="C2851" i="11"/>
  <c r="E2851" i="11"/>
  <c r="G2851" i="11"/>
  <c r="C2852" i="11"/>
  <c r="E2852" i="11"/>
  <c r="G2852" i="11"/>
  <c r="B2852" i="11"/>
  <c r="D2852" i="11"/>
  <c r="F2852" i="11"/>
  <c r="A2853" i="11"/>
  <c r="B2853" i="11"/>
  <c r="D2853" i="11"/>
  <c r="F2853" i="11"/>
  <c r="A2854" i="11"/>
  <c r="C2853" i="11"/>
  <c r="E2853" i="11"/>
  <c r="G2853" i="11"/>
  <c r="C2854" i="11"/>
  <c r="E2854" i="11"/>
  <c r="G2854" i="11"/>
  <c r="B2854" i="11"/>
  <c r="D2854" i="11"/>
  <c r="F2854" i="11"/>
  <c r="A2855" i="11"/>
  <c r="B2855" i="11"/>
  <c r="D2855" i="11"/>
  <c r="F2855" i="11"/>
  <c r="A2856" i="11"/>
  <c r="C2855" i="11"/>
  <c r="E2855" i="11"/>
  <c r="G2855" i="11"/>
  <c r="C2856" i="11"/>
  <c r="E2856" i="11"/>
  <c r="G2856" i="11"/>
  <c r="B2856" i="11"/>
  <c r="D2856" i="11"/>
  <c r="F2856" i="11"/>
  <c r="A2857" i="11"/>
  <c r="B2857" i="11"/>
  <c r="D2857" i="11"/>
  <c r="F2857" i="11"/>
  <c r="A2858" i="11"/>
  <c r="C2857" i="11"/>
  <c r="E2857" i="11"/>
  <c r="G2857" i="11"/>
  <c r="C2858" i="11"/>
  <c r="E2858" i="11"/>
  <c r="G2858" i="11"/>
  <c r="B2858" i="11"/>
  <c r="D2858" i="11"/>
  <c r="F2858" i="11"/>
  <c r="A2859" i="11"/>
  <c r="B2859" i="11"/>
  <c r="D2859" i="11"/>
  <c r="F2859" i="11"/>
  <c r="A2860" i="11"/>
  <c r="C2859" i="11"/>
  <c r="E2859" i="11"/>
  <c r="G2859" i="11"/>
  <c r="C2860" i="11"/>
  <c r="E2860" i="11"/>
  <c r="G2860" i="11"/>
  <c r="B2860" i="11"/>
  <c r="D2860" i="11"/>
  <c r="F2860" i="11"/>
  <c r="A2861" i="11"/>
  <c r="B2861" i="11"/>
  <c r="D2861" i="11"/>
  <c r="F2861" i="11"/>
  <c r="A2862" i="11"/>
  <c r="C2861" i="11"/>
  <c r="E2861" i="11"/>
  <c r="G2861" i="11"/>
  <c r="C2862" i="11"/>
  <c r="E2862" i="11"/>
  <c r="G2862" i="11"/>
  <c r="B2862" i="11"/>
  <c r="D2862" i="11"/>
  <c r="F2862" i="11"/>
  <c r="A2863" i="11"/>
  <c r="B2863" i="11"/>
  <c r="D2863" i="11"/>
  <c r="F2863" i="11"/>
  <c r="A2864" i="11"/>
  <c r="C2863" i="11"/>
  <c r="E2863" i="11"/>
  <c r="G2863" i="11"/>
  <c r="C2864" i="11"/>
  <c r="E2864" i="11"/>
  <c r="G2864" i="11"/>
  <c r="B2864" i="11"/>
  <c r="D2864" i="11"/>
  <c r="F2864" i="11"/>
  <c r="A2865" i="11"/>
  <c r="B2865" i="11"/>
  <c r="D2865" i="11"/>
  <c r="F2865" i="11"/>
  <c r="A2866" i="11"/>
  <c r="C2865" i="11"/>
  <c r="E2865" i="11"/>
  <c r="G2865" i="11"/>
  <c r="C2866" i="11"/>
  <c r="E2866" i="11"/>
  <c r="G2866" i="11"/>
  <c r="B2866" i="11"/>
  <c r="D2866" i="11"/>
  <c r="F2866" i="11"/>
  <c r="A2867" i="11"/>
  <c r="B2867" i="11"/>
  <c r="D2867" i="11"/>
  <c r="F2867" i="11"/>
  <c r="A2868" i="11"/>
  <c r="C2867" i="11"/>
  <c r="E2867" i="11"/>
  <c r="G2867" i="11"/>
  <c r="C2868" i="11"/>
  <c r="E2868" i="11"/>
  <c r="G2868" i="11"/>
  <c r="B2868" i="11"/>
  <c r="D2868" i="11"/>
  <c r="F2868" i="11"/>
  <c r="A2869" i="11"/>
  <c r="B2869" i="11"/>
  <c r="D2869" i="11"/>
  <c r="F2869" i="11"/>
  <c r="A2870" i="11"/>
  <c r="C2869" i="11"/>
  <c r="E2869" i="11"/>
  <c r="G2869" i="11"/>
  <c r="C2870" i="11"/>
  <c r="E2870" i="11"/>
  <c r="G2870" i="11"/>
  <c r="B2870" i="11"/>
  <c r="D2870" i="11"/>
  <c r="F2870" i="11"/>
  <c r="A2871" i="11"/>
  <c r="B2871" i="11"/>
  <c r="D2871" i="11"/>
  <c r="F2871" i="11"/>
  <c r="A2872" i="11"/>
  <c r="C2871" i="11"/>
  <c r="E2871" i="11"/>
  <c r="G2871" i="11"/>
  <c r="C2872" i="11"/>
  <c r="E2872" i="11"/>
  <c r="G2872" i="11"/>
  <c r="B2872" i="11"/>
  <c r="D2872" i="11"/>
  <c r="F2872" i="11"/>
  <c r="A2873" i="11"/>
  <c r="B2873" i="11"/>
  <c r="D2873" i="11"/>
  <c r="F2873" i="11"/>
  <c r="A2874" i="11"/>
  <c r="C2873" i="11"/>
  <c r="E2873" i="11"/>
  <c r="G2873" i="11"/>
  <c r="C2874" i="11"/>
  <c r="E2874" i="11"/>
  <c r="G2874" i="11"/>
  <c r="B2874" i="11"/>
  <c r="D2874" i="11"/>
  <c r="F2874" i="11"/>
  <c r="A2875" i="11"/>
  <c r="B2875" i="11"/>
  <c r="D2875" i="11"/>
  <c r="F2875" i="11"/>
  <c r="A2876" i="11"/>
  <c r="C2875" i="11"/>
  <c r="E2875" i="11"/>
  <c r="G2875" i="11"/>
  <c r="C2876" i="11"/>
  <c r="E2876" i="11"/>
  <c r="G2876" i="11"/>
  <c r="B2876" i="11"/>
  <c r="D2876" i="11"/>
  <c r="F2876" i="11"/>
  <c r="A2877" i="11"/>
  <c r="B2877" i="11"/>
  <c r="D2877" i="11"/>
  <c r="F2877" i="11"/>
  <c r="A2878" i="11"/>
  <c r="C2877" i="11"/>
  <c r="E2877" i="11"/>
  <c r="G2877" i="11"/>
  <c r="C2878" i="11"/>
  <c r="E2878" i="11"/>
  <c r="G2878" i="11"/>
  <c r="B2878" i="11"/>
  <c r="D2878" i="11"/>
  <c r="F2878" i="11"/>
  <c r="A2879" i="11"/>
  <c r="B2879" i="11"/>
  <c r="D2879" i="11"/>
  <c r="F2879" i="11"/>
  <c r="A2880" i="11"/>
  <c r="C2879" i="11"/>
  <c r="E2879" i="11"/>
  <c r="G2879" i="11"/>
  <c r="C2880" i="11"/>
  <c r="E2880" i="11"/>
  <c r="G2880" i="11"/>
  <c r="B2880" i="11"/>
  <c r="D2880" i="11"/>
  <c r="F2880" i="11"/>
  <c r="A2881" i="11"/>
  <c r="B2881" i="11"/>
  <c r="D2881" i="11"/>
  <c r="F2881" i="11"/>
  <c r="A2882" i="11"/>
  <c r="C2881" i="11"/>
  <c r="E2881" i="11"/>
  <c r="G2881" i="11"/>
  <c r="C2882" i="11"/>
  <c r="E2882" i="11"/>
  <c r="G2882" i="11"/>
  <c r="B2882" i="11"/>
  <c r="D2882" i="11"/>
  <c r="F2882" i="11"/>
  <c r="A2883" i="11"/>
  <c r="B2883" i="11"/>
  <c r="D2883" i="11"/>
  <c r="F2883" i="11"/>
  <c r="A2884" i="11"/>
  <c r="C2883" i="11"/>
  <c r="E2883" i="11"/>
  <c r="G2883" i="11"/>
  <c r="C2884" i="11"/>
  <c r="E2884" i="11"/>
  <c r="G2884" i="11"/>
  <c r="B2884" i="11"/>
  <c r="D2884" i="11"/>
  <c r="F2884" i="11"/>
  <c r="A2885" i="11"/>
  <c r="B2885" i="11"/>
  <c r="D2885" i="11"/>
  <c r="F2885" i="11"/>
  <c r="A2886" i="11"/>
  <c r="C2885" i="11"/>
  <c r="E2885" i="11"/>
  <c r="G2885" i="11"/>
  <c r="C2886" i="11"/>
  <c r="E2886" i="11"/>
  <c r="G2886" i="11"/>
  <c r="B2886" i="11"/>
  <c r="D2886" i="11"/>
  <c r="F2886" i="11"/>
  <c r="A2887" i="11"/>
  <c r="B2887" i="11"/>
  <c r="D2887" i="11"/>
  <c r="F2887" i="11"/>
  <c r="A2888" i="11"/>
  <c r="C2887" i="11"/>
  <c r="E2887" i="11"/>
  <c r="G2887" i="11"/>
  <c r="C2888" i="11"/>
  <c r="E2888" i="11"/>
  <c r="G2888" i="11"/>
  <c r="B2888" i="11"/>
  <c r="D2888" i="11"/>
  <c r="F2888" i="11"/>
  <c r="A2889" i="11"/>
  <c r="B2889" i="11"/>
  <c r="D2889" i="11"/>
  <c r="F2889" i="11"/>
  <c r="A2890" i="11"/>
  <c r="C2889" i="11"/>
  <c r="E2889" i="11"/>
  <c r="G2889" i="11"/>
  <c r="C2890" i="11"/>
  <c r="E2890" i="11"/>
  <c r="G2890" i="11"/>
  <c r="B2890" i="11"/>
  <c r="D2890" i="11"/>
  <c r="F2890" i="11"/>
  <c r="A2891" i="11"/>
  <c r="B2891" i="11"/>
  <c r="D2891" i="11"/>
  <c r="F2891" i="11"/>
  <c r="A2892" i="11"/>
  <c r="C2891" i="11"/>
  <c r="E2891" i="11"/>
  <c r="G2891" i="11"/>
  <c r="C2892" i="11"/>
  <c r="E2892" i="11"/>
  <c r="G2892" i="11"/>
  <c r="B2892" i="11"/>
  <c r="D2892" i="11"/>
  <c r="F2892" i="11"/>
  <c r="A2893" i="11"/>
  <c r="B2893" i="11"/>
  <c r="D2893" i="11"/>
  <c r="F2893" i="11"/>
  <c r="A2894" i="11"/>
  <c r="C2893" i="11"/>
  <c r="E2893" i="11"/>
  <c r="G2893" i="11"/>
  <c r="C2894" i="11"/>
  <c r="E2894" i="11"/>
  <c r="G2894" i="11"/>
  <c r="B2894" i="11"/>
  <c r="D2894" i="11"/>
  <c r="F2894" i="11"/>
  <c r="A2895" i="11"/>
  <c r="B2895" i="11"/>
  <c r="D2895" i="11"/>
  <c r="F2895" i="11"/>
  <c r="A2896" i="11"/>
  <c r="C2895" i="11"/>
  <c r="E2895" i="11"/>
  <c r="G2895" i="11"/>
  <c r="C2896" i="11"/>
  <c r="E2896" i="11"/>
  <c r="G2896" i="11"/>
  <c r="B2896" i="11"/>
  <c r="D2896" i="11"/>
  <c r="F2896" i="11"/>
  <c r="A2897" i="11"/>
  <c r="B2897" i="11"/>
  <c r="D2897" i="11"/>
  <c r="F2897" i="11"/>
  <c r="A2898" i="11"/>
  <c r="C2897" i="11"/>
  <c r="E2897" i="11"/>
  <c r="G2897" i="11"/>
  <c r="C2898" i="11"/>
  <c r="E2898" i="11"/>
  <c r="G2898" i="11"/>
  <c r="B2898" i="11"/>
  <c r="D2898" i="11"/>
  <c r="F2898" i="11"/>
  <c r="A2899" i="11"/>
  <c r="B2899" i="11"/>
  <c r="D2899" i="11"/>
  <c r="F2899" i="11"/>
  <c r="A2900" i="11"/>
  <c r="C2899" i="11"/>
  <c r="E2899" i="11"/>
  <c r="G2899" i="11"/>
  <c r="C2900" i="11"/>
  <c r="E2900" i="11"/>
  <c r="G2900" i="11"/>
  <c r="B2900" i="11"/>
  <c r="D2900" i="11"/>
  <c r="F2900" i="11"/>
  <c r="A2901" i="11"/>
  <c r="B2901" i="11"/>
  <c r="D2901" i="11"/>
  <c r="F2901" i="11"/>
  <c r="A2902" i="11"/>
  <c r="C2901" i="11"/>
  <c r="E2901" i="11"/>
  <c r="G2901" i="11"/>
  <c r="C2902" i="11"/>
  <c r="E2902" i="11"/>
  <c r="G2902" i="11"/>
  <c r="B2902" i="11"/>
  <c r="D2902" i="11"/>
  <c r="F2902" i="11"/>
  <c r="A2903" i="11"/>
  <c r="B2903" i="11"/>
  <c r="D2903" i="11"/>
  <c r="F2903" i="11"/>
  <c r="A2904" i="11"/>
  <c r="C2903" i="11"/>
  <c r="E2903" i="11"/>
  <c r="G2903" i="11"/>
  <c r="C2904" i="11"/>
  <c r="E2904" i="11"/>
  <c r="G2904" i="11"/>
  <c r="B2904" i="11"/>
  <c r="D2904" i="11"/>
  <c r="F2904" i="11"/>
  <c r="A2905" i="11"/>
  <c r="B2905" i="11"/>
  <c r="D2905" i="11"/>
  <c r="F2905" i="11"/>
  <c r="A2906" i="11"/>
  <c r="C2905" i="11"/>
  <c r="E2905" i="11"/>
  <c r="G2905" i="11"/>
  <c r="C2906" i="11"/>
  <c r="E2906" i="11"/>
  <c r="G2906" i="11"/>
  <c r="B2906" i="11"/>
  <c r="D2906" i="11"/>
  <c r="F2906" i="11"/>
  <c r="A2907" i="11"/>
  <c r="B2907" i="11"/>
  <c r="D2907" i="11"/>
  <c r="F2907" i="11"/>
  <c r="A2908" i="11"/>
  <c r="C2907" i="11"/>
  <c r="E2907" i="11"/>
  <c r="G2907" i="11"/>
  <c r="C2908" i="11"/>
  <c r="E2908" i="11"/>
  <c r="G2908" i="11"/>
  <c r="B2908" i="11"/>
  <c r="D2908" i="11"/>
  <c r="F2908" i="11"/>
  <c r="A2909" i="11"/>
  <c r="B2909" i="11"/>
  <c r="D2909" i="11"/>
  <c r="F2909" i="11"/>
  <c r="A2910" i="11"/>
  <c r="C2909" i="11"/>
  <c r="E2909" i="11"/>
  <c r="G2909" i="11"/>
  <c r="C2910" i="11"/>
  <c r="E2910" i="11"/>
  <c r="G2910" i="11"/>
  <c r="B2910" i="11"/>
  <c r="D2910" i="11"/>
  <c r="F2910" i="11"/>
  <c r="A2911" i="11"/>
  <c r="B2911" i="11"/>
  <c r="D2911" i="11"/>
  <c r="F2911" i="11"/>
  <c r="A2912" i="11"/>
  <c r="C2911" i="11"/>
  <c r="E2911" i="11"/>
  <c r="G2911" i="11"/>
  <c r="C2912" i="11"/>
  <c r="E2912" i="11"/>
  <c r="G2912" i="11"/>
  <c r="B2912" i="11"/>
  <c r="D2912" i="11"/>
  <c r="F2912" i="11"/>
  <c r="A2913" i="11"/>
  <c r="B2913" i="11"/>
  <c r="D2913" i="11"/>
  <c r="F2913" i="11"/>
  <c r="A2914" i="11"/>
  <c r="C2913" i="11"/>
  <c r="E2913" i="11"/>
  <c r="G2913" i="11"/>
  <c r="C2914" i="11"/>
  <c r="E2914" i="11"/>
  <c r="G2914" i="11"/>
  <c r="B2914" i="11"/>
  <c r="D2914" i="11"/>
  <c r="F2914" i="11"/>
  <c r="A2915" i="11"/>
  <c r="B2915" i="11"/>
  <c r="D2915" i="11"/>
  <c r="F2915" i="11"/>
  <c r="A2916" i="11"/>
  <c r="C2915" i="11"/>
  <c r="E2915" i="11"/>
  <c r="G2915" i="11"/>
  <c r="C2916" i="11"/>
  <c r="E2916" i="11"/>
  <c r="G2916" i="11"/>
  <c r="B2916" i="11"/>
  <c r="D2916" i="11"/>
  <c r="F2916" i="11"/>
  <c r="A2917" i="11"/>
  <c r="B2917" i="11"/>
  <c r="D2917" i="11"/>
  <c r="F2917" i="11"/>
  <c r="A2918" i="11"/>
  <c r="C2917" i="11"/>
  <c r="E2917" i="11"/>
  <c r="G2917" i="11"/>
  <c r="C2918" i="11"/>
  <c r="E2918" i="11"/>
  <c r="G2918" i="11"/>
  <c r="B2918" i="11"/>
  <c r="D2918" i="11"/>
  <c r="F2918" i="11"/>
  <c r="A2919" i="11"/>
  <c r="B2919" i="11"/>
  <c r="D2919" i="11"/>
  <c r="F2919" i="11"/>
  <c r="A2920" i="11"/>
  <c r="C2919" i="11"/>
  <c r="E2919" i="11"/>
  <c r="G2919" i="11"/>
  <c r="C2920" i="11"/>
  <c r="E2920" i="11"/>
  <c r="G2920" i="11"/>
  <c r="B2920" i="11"/>
  <c r="D2920" i="11"/>
  <c r="F2920" i="11"/>
  <c r="A2921" i="11"/>
  <c r="B2921" i="11"/>
  <c r="D2921" i="11"/>
  <c r="F2921" i="11"/>
  <c r="A2922" i="11"/>
  <c r="C2921" i="11"/>
  <c r="E2921" i="11"/>
  <c r="G2921" i="11"/>
  <c r="C2922" i="11"/>
  <c r="E2922" i="11"/>
  <c r="G2922" i="11"/>
  <c r="B2922" i="11"/>
  <c r="D2922" i="11"/>
  <c r="F2922" i="11"/>
  <c r="A2923" i="11"/>
  <c r="B2923" i="11"/>
  <c r="D2923" i="11"/>
  <c r="F2923" i="11"/>
  <c r="A2924" i="11"/>
  <c r="C2923" i="11"/>
  <c r="E2923" i="11"/>
  <c r="G2923" i="11"/>
  <c r="C2924" i="11"/>
  <c r="E2924" i="11"/>
  <c r="G2924" i="11"/>
  <c r="B2924" i="11"/>
  <c r="D2924" i="11"/>
  <c r="F2924" i="11"/>
  <c r="A2925" i="11"/>
  <c r="B2925" i="11"/>
  <c r="D2925" i="11"/>
  <c r="F2925" i="11"/>
  <c r="A2926" i="11"/>
  <c r="C2925" i="11"/>
  <c r="E2925" i="11"/>
  <c r="G2925" i="11"/>
  <c r="C2926" i="11"/>
  <c r="E2926" i="11"/>
  <c r="G2926" i="11"/>
  <c r="B2926" i="11"/>
  <c r="D2926" i="11"/>
  <c r="F2926" i="11"/>
  <c r="A2927" i="11"/>
  <c r="B2927" i="11"/>
  <c r="D2927" i="11"/>
  <c r="F2927" i="11"/>
  <c r="A2928" i="11"/>
  <c r="C2927" i="11"/>
  <c r="E2927" i="11"/>
  <c r="G2927" i="11"/>
  <c r="C2928" i="11"/>
  <c r="E2928" i="11"/>
  <c r="G2928" i="11"/>
  <c r="B2928" i="11"/>
  <c r="D2928" i="11"/>
  <c r="F2928" i="11"/>
  <c r="A2929" i="11"/>
  <c r="B2929" i="11"/>
  <c r="D2929" i="11"/>
  <c r="F2929" i="11"/>
  <c r="A2930" i="11"/>
  <c r="C2929" i="11"/>
  <c r="E2929" i="11"/>
  <c r="G2929" i="11"/>
  <c r="C2930" i="11"/>
  <c r="E2930" i="11"/>
  <c r="G2930" i="11"/>
  <c r="B2930" i="11"/>
  <c r="D2930" i="11"/>
  <c r="F2930" i="11"/>
  <c r="A2931" i="11"/>
  <c r="B2931" i="11"/>
  <c r="D2931" i="11"/>
  <c r="F2931" i="11"/>
  <c r="A2932" i="11"/>
  <c r="C2931" i="11"/>
  <c r="E2931" i="11"/>
  <c r="G2931" i="11"/>
  <c r="C2932" i="11"/>
  <c r="E2932" i="11"/>
  <c r="G2932" i="11"/>
  <c r="B2932" i="11"/>
  <c r="D2932" i="11"/>
  <c r="F2932" i="11"/>
  <c r="A2933" i="11"/>
  <c r="B2933" i="11"/>
  <c r="D2933" i="11"/>
  <c r="F2933" i="11"/>
  <c r="A2934" i="11"/>
  <c r="C2933" i="11"/>
  <c r="E2933" i="11"/>
  <c r="G2933" i="11"/>
  <c r="C2934" i="11"/>
  <c r="E2934" i="11"/>
  <c r="G2934" i="11"/>
  <c r="B2934" i="11"/>
  <c r="D2934" i="11"/>
  <c r="F2934" i="11"/>
  <c r="A2935" i="11"/>
  <c r="B2935" i="11"/>
  <c r="D2935" i="11"/>
  <c r="F2935" i="11"/>
  <c r="A2936" i="11"/>
  <c r="C2935" i="11"/>
  <c r="E2935" i="11"/>
  <c r="G2935" i="11"/>
  <c r="C2936" i="11"/>
  <c r="E2936" i="11"/>
  <c r="G2936" i="11"/>
  <c r="B2936" i="11"/>
  <c r="D2936" i="11"/>
  <c r="F2936" i="11"/>
  <c r="A2937" i="11"/>
  <c r="B2937" i="11"/>
  <c r="D2937" i="11"/>
  <c r="F2937" i="11"/>
  <c r="A2938" i="11"/>
  <c r="C2937" i="11"/>
  <c r="E2937" i="11"/>
  <c r="G2937" i="11"/>
  <c r="C2938" i="11"/>
  <c r="E2938" i="11"/>
  <c r="G2938" i="11"/>
  <c r="B2938" i="11"/>
  <c r="D2938" i="11"/>
  <c r="F2938" i="11"/>
  <c r="A2939" i="11"/>
  <c r="B2939" i="11"/>
  <c r="D2939" i="11"/>
  <c r="F2939" i="11"/>
  <c r="A2940" i="11"/>
  <c r="C2939" i="11"/>
  <c r="E2939" i="11"/>
  <c r="G2939" i="11"/>
  <c r="C2940" i="11"/>
  <c r="E2940" i="11"/>
  <c r="G2940" i="11"/>
  <c r="B2940" i="11"/>
  <c r="D2940" i="11"/>
  <c r="F2940" i="11"/>
  <c r="A2941" i="11"/>
  <c r="B2941" i="11"/>
  <c r="D2941" i="11"/>
  <c r="F2941" i="11"/>
  <c r="A2942" i="11"/>
  <c r="C2941" i="11"/>
  <c r="E2941" i="11"/>
  <c r="G2941" i="11"/>
  <c r="C2942" i="11"/>
  <c r="E2942" i="11"/>
  <c r="G2942" i="11"/>
  <c r="B2942" i="11"/>
  <c r="D2942" i="11"/>
  <c r="F2942" i="11"/>
  <c r="A2943" i="11"/>
  <c r="B2943" i="11"/>
  <c r="D2943" i="11"/>
  <c r="F2943" i="11"/>
  <c r="A2944" i="11"/>
  <c r="C2943" i="11"/>
  <c r="E2943" i="11"/>
  <c r="G2943" i="11"/>
  <c r="C2944" i="11"/>
  <c r="E2944" i="11"/>
  <c r="G2944" i="11"/>
  <c r="B2944" i="11"/>
  <c r="D2944" i="11"/>
  <c r="F2944" i="11"/>
  <c r="A2945" i="11"/>
  <c r="B2945" i="11"/>
  <c r="D2945" i="11"/>
  <c r="F2945" i="11"/>
  <c r="A2946" i="11"/>
  <c r="C2945" i="11"/>
  <c r="E2945" i="11"/>
  <c r="G2945" i="11"/>
  <c r="C2946" i="11"/>
  <c r="E2946" i="11"/>
  <c r="G2946" i="11"/>
  <c r="B2946" i="11"/>
  <c r="D2946" i="11"/>
  <c r="F2946" i="11"/>
  <c r="A2947" i="11"/>
  <c r="B2947" i="11"/>
  <c r="D2947" i="11"/>
  <c r="F2947" i="11"/>
  <c r="A2948" i="11"/>
  <c r="C2947" i="11"/>
  <c r="E2947" i="11"/>
  <c r="G2947" i="11"/>
  <c r="C2948" i="11"/>
  <c r="E2948" i="11"/>
  <c r="G2948" i="11"/>
  <c r="B2948" i="11"/>
  <c r="D2948" i="11"/>
  <c r="F2948" i="11"/>
  <c r="A2949" i="11"/>
  <c r="B2949" i="11"/>
  <c r="D2949" i="11"/>
  <c r="F2949" i="11"/>
  <c r="A2950" i="11"/>
  <c r="C2949" i="11"/>
  <c r="E2949" i="11"/>
  <c r="G2949" i="11"/>
  <c r="C2950" i="11"/>
  <c r="E2950" i="11"/>
  <c r="G2950" i="11"/>
  <c r="B2950" i="11"/>
  <c r="D2950" i="11"/>
  <c r="F2950" i="11"/>
  <c r="A2951" i="11"/>
  <c r="B2951" i="11"/>
  <c r="D2951" i="11"/>
  <c r="F2951" i="11"/>
  <c r="A2952" i="11"/>
  <c r="C2951" i="11"/>
  <c r="E2951" i="11"/>
  <c r="G2951" i="11"/>
  <c r="C2952" i="11"/>
  <c r="E2952" i="11"/>
  <c r="G2952" i="11"/>
  <c r="B2952" i="11"/>
  <c r="D2952" i="11"/>
  <c r="F2952" i="11"/>
  <c r="A2953" i="11"/>
  <c r="B2953" i="11"/>
  <c r="D2953" i="11"/>
  <c r="F2953" i="11"/>
  <c r="A2954" i="11"/>
  <c r="C2953" i="11"/>
  <c r="E2953" i="11"/>
  <c r="G2953" i="11"/>
  <c r="C2954" i="11"/>
  <c r="E2954" i="11"/>
  <c r="G2954" i="11"/>
  <c r="B2954" i="11"/>
  <c r="D2954" i="11"/>
  <c r="F2954" i="11"/>
  <c r="A2955" i="11"/>
  <c r="B2955" i="11"/>
  <c r="D2955" i="11"/>
  <c r="F2955" i="11"/>
  <c r="A2956" i="11"/>
  <c r="C2955" i="11"/>
  <c r="E2955" i="11"/>
  <c r="G2955" i="11"/>
  <c r="C2956" i="11"/>
  <c r="E2956" i="11"/>
  <c r="G2956" i="11"/>
  <c r="B2956" i="11"/>
  <c r="D2956" i="11"/>
  <c r="F2956" i="11"/>
  <c r="A2957" i="11"/>
  <c r="B2957" i="11"/>
  <c r="D2957" i="11"/>
  <c r="F2957" i="11"/>
  <c r="A2958" i="11"/>
  <c r="C2957" i="11"/>
  <c r="E2957" i="11"/>
  <c r="G2957" i="11"/>
  <c r="C2958" i="11"/>
  <c r="E2958" i="11"/>
  <c r="G2958" i="11"/>
  <c r="B2958" i="11"/>
  <c r="D2958" i="11"/>
  <c r="F2958" i="11"/>
  <c r="A2959" i="11"/>
  <c r="B2959" i="11"/>
  <c r="D2959" i="11"/>
  <c r="F2959" i="11"/>
  <c r="A2960" i="11"/>
  <c r="C2959" i="11"/>
  <c r="E2959" i="11"/>
  <c r="G2959" i="11"/>
  <c r="C2960" i="11"/>
  <c r="E2960" i="11"/>
  <c r="G2960" i="11"/>
  <c r="B2960" i="11"/>
  <c r="D2960" i="11"/>
  <c r="F2960" i="11"/>
  <c r="A2961" i="11"/>
  <c r="B2961" i="11"/>
  <c r="D2961" i="11"/>
  <c r="F2961" i="11"/>
  <c r="A2962" i="11"/>
  <c r="C2961" i="11"/>
  <c r="E2961" i="11"/>
  <c r="G2961" i="11"/>
  <c r="C2962" i="11"/>
  <c r="E2962" i="11"/>
  <c r="G2962" i="11"/>
  <c r="B2962" i="11"/>
  <c r="D2962" i="11"/>
  <c r="F2962" i="11"/>
  <c r="A2963" i="11"/>
  <c r="B2963" i="11"/>
  <c r="D2963" i="11"/>
  <c r="F2963" i="11"/>
  <c r="A2964" i="11"/>
  <c r="C2963" i="11"/>
  <c r="E2963" i="11"/>
  <c r="G2963" i="11"/>
  <c r="C2964" i="11"/>
  <c r="E2964" i="11"/>
  <c r="G2964" i="11"/>
  <c r="B2964" i="11"/>
  <c r="D2964" i="11"/>
  <c r="F2964" i="11"/>
  <c r="A2965" i="11"/>
  <c r="B2965" i="11"/>
  <c r="D2965" i="11"/>
  <c r="F2965" i="11"/>
  <c r="A2966" i="11"/>
  <c r="C2965" i="11"/>
  <c r="E2965" i="11"/>
  <c r="G2965" i="11"/>
  <c r="C2966" i="11"/>
  <c r="E2966" i="11"/>
  <c r="G2966" i="11"/>
  <c r="B2966" i="11"/>
  <c r="D2966" i="11"/>
  <c r="F2966" i="11"/>
  <c r="A2967" i="11"/>
  <c r="B2967" i="11"/>
  <c r="D2967" i="11"/>
  <c r="F2967" i="11"/>
  <c r="A2968" i="11"/>
  <c r="C2967" i="11"/>
  <c r="E2967" i="11"/>
  <c r="G2967" i="11"/>
  <c r="C2968" i="11"/>
  <c r="E2968" i="11"/>
  <c r="G2968" i="11"/>
  <c r="B2968" i="11"/>
  <c r="D2968" i="11"/>
  <c r="F2968" i="11"/>
  <c r="A2969" i="11"/>
  <c r="B2969" i="11"/>
  <c r="D2969" i="11"/>
  <c r="F2969" i="11"/>
  <c r="A2970" i="11"/>
  <c r="C2969" i="11"/>
  <c r="E2969" i="11"/>
  <c r="G2969" i="11"/>
  <c r="C2970" i="11"/>
  <c r="E2970" i="11"/>
  <c r="G2970" i="11"/>
  <c r="B2970" i="11"/>
  <c r="D2970" i="11"/>
  <c r="F2970" i="11"/>
  <c r="A2971" i="11"/>
  <c r="B2971" i="11"/>
  <c r="D2971" i="11"/>
  <c r="F2971" i="11"/>
  <c r="A2972" i="11"/>
  <c r="C2971" i="11"/>
  <c r="E2971" i="11"/>
  <c r="G2971" i="11"/>
  <c r="C2972" i="11"/>
  <c r="E2972" i="11"/>
  <c r="G2972" i="11"/>
  <c r="B2972" i="11"/>
  <c r="D2972" i="11"/>
  <c r="F2972" i="11"/>
  <c r="A2973" i="11"/>
  <c r="B2973" i="11"/>
  <c r="D2973" i="11"/>
  <c r="F2973" i="11"/>
  <c r="A2974" i="11"/>
  <c r="C2973" i="11"/>
  <c r="E2973" i="11"/>
  <c r="G2973" i="11"/>
  <c r="C2974" i="11"/>
  <c r="E2974" i="11"/>
  <c r="G2974" i="11"/>
  <c r="B2974" i="11"/>
  <c r="D2974" i="11"/>
  <c r="F2974" i="11"/>
  <c r="A2975" i="11"/>
  <c r="B2975" i="11"/>
  <c r="D2975" i="11"/>
  <c r="F2975" i="11"/>
  <c r="A2976" i="11"/>
  <c r="C2975" i="11"/>
  <c r="E2975" i="11"/>
  <c r="G2975" i="11"/>
  <c r="C2976" i="11"/>
  <c r="E2976" i="11"/>
  <c r="G2976" i="11"/>
  <c r="B2976" i="11"/>
  <c r="D2976" i="11"/>
  <c r="F2976" i="11"/>
  <c r="A2977" i="11"/>
  <c r="B2977" i="11"/>
  <c r="D2977" i="11"/>
  <c r="F2977" i="11"/>
  <c r="A2978" i="11"/>
  <c r="C2977" i="11"/>
  <c r="E2977" i="11"/>
  <c r="G2977" i="11"/>
  <c r="C2978" i="11"/>
  <c r="E2978" i="11"/>
  <c r="G2978" i="11"/>
  <c r="B2978" i="11"/>
  <c r="D2978" i="11"/>
  <c r="F2978" i="11"/>
  <c r="A2979" i="11"/>
  <c r="B2979" i="11"/>
  <c r="D2979" i="11"/>
  <c r="F2979" i="11"/>
  <c r="A2980" i="11"/>
  <c r="C2979" i="11"/>
  <c r="E2979" i="11"/>
  <c r="G2979" i="11"/>
  <c r="C2980" i="11"/>
  <c r="E2980" i="11"/>
  <c r="G2980" i="11"/>
  <c r="B2980" i="11"/>
  <c r="D2980" i="11"/>
  <c r="F2980" i="11"/>
  <c r="A2981" i="11"/>
  <c r="B2981" i="11"/>
  <c r="D2981" i="11"/>
  <c r="F2981" i="11"/>
  <c r="A2982" i="11"/>
  <c r="C2981" i="11"/>
  <c r="E2981" i="11"/>
  <c r="G2981" i="11"/>
  <c r="C2982" i="11"/>
  <c r="E2982" i="11"/>
  <c r="G2982" i="11"/>
  <c r="B2982" i="11"/>
  <c r="D2982" i="11"/>
  <c r="F2982" i="11"/>
  <c r="A2983" i="11"/>
  <c r="B2983" i="11"/>
  <c r="D2983" i="11"/>
  <c r="F2983" i="11"/>
  <c r="A2984" i="11"/>
  <c r="C2983" i="11"/>
  <c r="E2983" i="11"/>
  <c r="G2983" i="11"/>
  <c r="C2984" i="11"/>
  <c r="E2984" i="11"/>
  <c r="G2984" i="11"/>
  <c r="B2984" i="11"/>
  <c r="D2984" i="11"/>
  <c r="F2984" i="11"/>
  <c r="A2985" i="11"/>
  <c r="B2985" i="11"/>
  <c r="D2985" i="11"/>
  <c r="F2985" i="11"/>
  <c r="A2986" i="11"/>
  <c r="C2985" i="11"/>
  <c r="E2985" i="11"/>
  <c r="G2985" i="11"/>
  <c r="C2986" i="11"/>
  <c r="E2986" i="11"/>
  <c r="G2986" i="11"/>
  <c r="B2986" i="11"/>
  <c r="D2986" i="11"/>
  <c r="F2986" i="11"/>
  <c r="A2987" i="11"/>
  <c r="B2987" i="11"/>
  <c r="D2987" i="11"/>
  <c r="F2987" i="11"/>
  <c r="A2988" i="11"/>
  <c r="C2987" i="11"/>
  <c r="E2987" i="11"/>
  <c r="G2987" i="11"/>
  <c r="C2988" i="11"/>
  <c r="E2988" i="11"/>
  <c r="G2988" i="11"/>
  <c r="B2988" i="11"/>
  <c r="D2988" i="11"/>
  <c r="F2988" i="11"/>
  <c r="A2989" i="11"/>
  <c r="B2989" i="11"/>
  <c r="D2989" i="11"/>
  <c r="F2989" i="11"/>
  <c r="A2990" i="11"/>
  <c r="C2989" i="11"/>
  <c r="E2989" i="11"/>
  <c r="G2989" i="11"/>
  <c r="C2990" i="11"/>
  <c r="E2990" i="11"/>
  <c r="G2990" i="11"/>
  <c r="B2990" i="11"/>
  <c r="D2990" i="11"/>
  <c r="F2990" i="11"/>
  <c r="A2991" i="11"/>
  <c r="B2991" i="11"/>
  <c r="D2991" i="11"/>
  <c r="F2991" i="11"/>
  <c r="A2992" i="11"/>
  <c r="C2991" i="11"/>
  <c r="E2991" i="11"/>
  <c r="G2991" i="11"/>
  <c r="C2992" i="11"/>
  <c r="E2992" i="11"/>
  <c r="G2992" i="11"/>
  <c r="B2992" i="11"/>
  <c r="D2992" i="11"/>
  <c r="F2992" i="11"/>
  <c r="A2993" i="11"/>
  <c r="B2993" i="11"/>
  <c r="D2993" i="11"/>
  <c r="F2993" i="11"/>
  <c r="A2994" i="11"/>
  <c r="C2993" i="11"/>
  <c r="E2993" i="11"/>
  <c r="G2993" i="11"/>
  <c r="C2994" i="11"/>
  <c r="E2994" i="11"/>
  <c r="G2994" i="11"/>
  <c r="B2994" i="11"/>
  <c r="D2994" i="11"/>
  <c r="F2994" i="11"/>
  <c r="A2995" i="11"/>
  <c r="B2995" i="11"/>
  <c r="D2995" i="11"/>
  <c r="F2995" i="11"/>
  <c r="A2996" i="11"/>
  <c r="C2995" i="11"/>
  <c r="E2995" i="11"/>
  <c r="G2995" i="11"/>
  <c r="C2996" i="11"/>
  <c r="E2996" i="11"/>
  <c r="G2996" i="11"/>
  <c r="B2996" i="11"/>
  <c r="D2996" i="11"/>
  <c r="F2996" i="11"/>
  <c r="A2997" i="11"/>
  <c r="B2997" i="11"/>
  <c r="D2997" i="11"/>
  <c r="F2997" i="11"/>
  <c r="A2998" i="11"/>
  <c r="C2997" i="11"/>
  <c r="E2997" i="11"/>
  <c r="G2997" i="11"/>
  <c r="C2998" i="11"/>
  <c r="E2998" i="11"/>
  <c r="G2998" i="11"/>
  <c r="B2998" i="11"/>
  <c r="D2998" i="11"/>
  <c r="F2998" i="11"/>
  <c r="A2999" i="11"/>
  <c r="B2999" i="11"/>
  <c r="D2999" i="11"/>
  <c r="F2999" i="11"/>
  <c r="A3000" i="11"/>
  <c r="C2999" i="11"/>
  <c r="E2999" i="11"/>
  <c r="G2999" i="11"/>
  <c r="C3000" i="11"/>
  <c r="E3000" i="11"/>
  <c r="G3000" i="11"/>
  <c r="B3000" i="11"/>
  <c r="D3000" i="11"/>
  <c r="F3000" i="11"/>
  <c r="A3001" i="11"/>
  <c r="B3001" i="11"/>
  <c r="D3001" i="11"/>
  <c r="F3001" i="11"/>
  <c r="A3002" i="11"/>
  <c r="C3001" i="11"/>
  <c r="E3001" i="11"/>
  <c r="G3001" i="11"/>
  <c r="C3002" i="11"/>
  <c r="E3002" i="11"/>
  <c r="G3002" i="11"/>
  <c r="B3002" i="11"/>
  <c r="D3002" i="11"/>
  <c r="F3002" i="11"/>
  <c r="A3003" i="11"/>
  <c r="B3003" i="11"/>
  <c r="D3003" i="11"/>
  <c r="F3003" i="11"/>
  <c r="A3004" i="11"/>
  <c r="C3003" i="11"/>
  <c r="E3003" i="11"/>
  <c r="G3003" i="11"/>
  <c r="C3004" i="11"/>
  <c r="E3004" i="11"/>
  <c r="G3004" i="11"/>
  <c r="B3004" i="11"/>
  <c r="D3004" i="11"/>
  <c r="F3004" i="11"/>
  <c r="A3005" i="11"/>
  <c r="B3005" i="11"/>
  <c r="D3005" i="11"/>
  <c r="F3005" i="11"/>
  <c r="A3006" i="11"/>
  <c r="C3005" i="11"/>
  <c r="E3005" i="11"/>
  <c r="G3005" i="11"/>
  <c r="C3006" i="11"/>
  <c r="E3006" i="11"/>
  <c r="G3006" i="11"/>
  <c r="B3006" i="11"/>
  <c r="D3006" i="11"/>
  <c r="F3006" i="11"/>
  <c r="A3007" i="11"/>
  <c r="B3007" i="11"/>
  <c r="D3007" i="11"/>
  <c r="F3007" i="11"/>
  <c r="A3008" i="11"/>
  <c r="C3007" i="11"/>
  <c r="E3007" i="11"/>
  <c r="G3007" i="11"/>
  <c r="C3008" i="11"/>
  <c r="E3008" i="11"/>
  <c r="G3008" i="11"/>
  <c r="B3008" i="11"/>
  <c r="D3008" i="11"/>
  <c r="F3008" i="11"/>
  <c r="A3009" i="11"/>
  <c r="B3009" i="11"/>
  <c r="D3009" i="11"/>
  <c r="F3009" i="11"/>
  <c r="A3010" i="11"/>
  <c r="C3009" i="11"/>
  <c r="E3009" i="11"/>
  <c r="G3009" i="11"/>
  <c r="C3010" i="11"/>
  <c r="E3010" i="11"/>
  <c r="G3010" i="11"/>
  <c r="B3010" i="11"/>
  <c r="D3010" i="11"/>
  <c r="F3010" i="11"/>
  <c r="A3011" i="11"/>
  <c r="B3011" i="11"/>
  <c r="D3011" i="11"/>
  <c r="F3011" i="11"/>
  <c r="A3012" i="11"/>
  <c r="C3011" i="11"/>
  <c r="E3011" i="11"/>
  <c r="G3011" i="11"/>
  <c r="C3012" i="11"/>
  <c r="E3012" i="11"/>
  <c r="G3012" i="11"/>
  <c r="B3012" i="11"/>
  <c r="D3012" i="11"/>
  <c r="F3012" i="11"/>
  <c r="A3013" i="11"/>
  <c r="B3013" i="11"/>
  <c r="D3013" i="11"/>
  <c r="F3013" i="11"/>
  <c r="A3014" i="11"/>
  <c r="C3013" i="11"/>
  <c r="E3013" i="11"/>
  <c r="G3013" i="11"/>
  <c r="C3014" i="11"/>
  <c r="E3014" i="11"/>
  <c r="G3014" i="11"/>
  <c r="B3014" i="11"/>
  <c r="D3014" i="11"/>
  <c r="F3014" i="11"/>
  <c r="A3015" i="11"/>
  <c r="B3015" i="11"/>
  <c r="D3015" i="11"/>
  <c r="F3015" i="11"/>
  <c r="A3016" i="11"/>
  <c r="C3015" i="11"/>
  <c r="E3015" i="11"/>
  <c r="G3015" i="11"/>
  <c r="C3016" i="11"/>
  <c r="E3016" i="11"/>
  <c r="G3016" i="11"/>
  <c r="B3016" i="11"/>
  <c r="D3016" i="11"/>
  <c r="F3016" i="11"/>
  <c r="A3017" i="11"/>
  <c r="B3017" i="11"/>
  <c r="D3017" i="11"/>
  <c r="F3017" i="11"/>
  <c r="A3018" i="11"/>
  <c r="C3017" i="11"/>
  <c r="E3017" i="11"/>
  <c r="G3017" i="11"/>
  <c r="C3018" i="11"/>
  <c r="E3018" i="11"/>
  <c r="G3018" i="11"/>
  <c r="B3018" i="11"/>
  <c r="D3018" i="11"/>
  <c r="F3018" i="11"/>
  <c r="A3019" i="11"/>
  <c r="B3019" i="11"/>
  <c r="D3019" i="11"/>
  <c r="F3019" i="11"/>
  <c r="A3020" i="11"/>
  <c r="C3019" i="11"/>
  <c r="E3019" i="11"/>
  <c r="G3019" i="11"/>
  <c r="C3020" i="11"/>
  <c r="E3020" i="11"/>
  <c r="G3020" i="11"/>
  <c r="B3020" i="11"/>
  <c r="D3020" i="11"/>
  <c r="F3020" i="11"/>
  <c r="A3021" i="11"/>
  <c r="B3021" i="11"/>
  <c r="D3021" i="11"/>
  <c r="F3021" i="11"/>
  <c r="A3022" i="11"/>
  <c r="C3021" i="11"/>
  <c r="E3021" i="11"/>
  <c r="G3021" i="11"/>
  <c r="C3022" i="11"/>
  <c r="E3022" i="11"/>
  <c r="G3022" i="11"/>
  <c r="B3022" i="11"/>
  <c r="D3022" i="11"/>
  <c r="F3022" i="11"/>
  <c r="A3023" i="11"/>
  <c r="B3023" i="11"/>
  <c r="D3023" i="11"/>
  <c r="F3023" i="11"/>
  <c r="A3024" i="11"/>
  <c r="C3023" i="11"/>
  <c r="E3023" i="11"/>
  <c r="G3023" i="11"/>
  <c r="C3024" i="11"/>
  <c r="E3024" i="11"/>
  <c r="G3024" i="11"/>
  <c r="B3024" i="11"/>
  <c r="D3024" i="11"/>
  <c r="F3024" i="11"/>
  <c r="A3025" i="11"/>
  <c r="B3025" i="11"/>
  <c r="D3025" i="11"/>
  <c r="F3025" i="11"/>
  <c r="A3026" i="11"/>
  <c r="C3025" i="11"/>
  <c r="E3025" i="11"/>
  <c r="G3025" i="11"/>
  <c r="C3026" i="11"/>
  <c r="E3026" i="11"/>
  <c r="G3026" i="11"/>
  <c r="B3026" i="11"/>
  <c r="D3026" i="11"/>
  <c r="F3026" i="11"/>
  <c r="A3027" i="11"/>
  <c r="B3027" i="11"/>
  <c r="D3027" i="11"/>
  <c r="F3027" i="11"/>
  <c r="A3028" i="11"/>
  <c r="C3027" i="11"/>
  <c r="E3027" i="11"/>
  <c r="G3027" i="11"/>
  <c r="C3028" i="11"/>
  <c r="E3028" i="11"/>
  <c r="G3028" i="11"/>
  <c r="B3028" i="11"/>
  <c r="D3028" i="11"/>
  <c r="F3028" i="11"/>
  <c r="A3029" i="11"/>
  <c r="B3029" i="11"/>
  <c r="D3029" i="11"/>
  <c r="F3029" i="11"/>
  <c r="A3030" i="11"/>
  <c r="C3029" i="11"/>
  <c r="E3029" i="11"/>
  <c r="G3029" i="11"/>
  <c r="C3030" i="11"/>
  <c r="E3030" i="11"/>
  <c r="G3030" i="11"/>
  <c r="B3030" i="11"/>
  <c r="D3030" i="11"/>
  <c r="F3030" i="11"/>
  <c r="A3031" i="11"/>
  <c r="B3031" i="11"/>
  <c r="D3031" i="11"/>
  <c r="F3031" i="11"/>
  <c r="A3032" i="11"/>
  <c r="C3031" i="11"/>
  <c r="E3031" i="11"/>
  <c r="G3031" i="11"/>
  <c r="C3032" i="11"/>
  <c r="E3032" i="11"/>
  <c r="G3032" i="11"/>
  <c r="B3032" i="11"/>
  <c r="D3032" i="11"/>
  <c r="F3032" i="11"/>
  <c r="A3033" i="11"/>
  <c r="B3033" i="11"/>
  <c r="D3033" i="11"/>
  <c r="F3033" i="11"/>
  <c r="A3034" i="11"/>
  <c r="C3033" i="11"/>
  <c r="E3033" i="11"/>
  <c r="G3033" i="11"/>
  <c r="C3034" i="11"/>
  <c r="E3034" i="11"/>
  <c r="G3034" i="11"/>
  <c r="B3034" i="11"/>
  <c r="D3034" i="11"/>
  <c r="F3034" i="11"/>
  <c r="A3035" i="11"/>
  <c r="B3035" i="11"/>
  <c r="D3035" i="11"/>
  <c r="F3035" i="11"/>
  <c r="A3036" i="11"/>
  <c r="C3035" i="11"/>
  <c r="E3035" i="11"/>
  <c r="G3035" i="11"/>
  <c r="C3036" i="11"/>
  <c r="E3036" i="11"/>
  <c r="G3036" i="11"/>
  <c r="B3036" i="11"/>
  <c r="D3036" i="11"/>
  <c r="F3036" i="11"/>
  <c r="A3037" i="11"/>
  <c r="B3037" i="11"/>
  <c r="D3037" i="11"/>
  <c r="F3037" i="11"/>
  <c r="A3038" i="11"/>
  <c r="C3037" i="11"/>
  <c r="E3037" i="11"/>
  <c r="G3037" i="11"/>
  <c r="C3038" i="11"/>
  <c r="E3038" i="11"/>
  <c r="G3038" i="11"/>
  <c r="B3038" i="11"/>
  <c r="D3038" i="11"/>
  <c r="F3038" i="11"/>
  <c r="A3039" i="11"/>
  <c r="B3039" i="11"/>
  <c r="D3039" i="11"/>
  <c r="F3039" i="11"/>
  <c r="A3040" i="11"/>
  <c r="C3039" i="11"/>
  <c r="E3039" i="11"/>
  <c r="G3039" i="11"/>
  <c r="C3040" i="11"/>
  <c r="E3040" i="11"/>
  <c r="G3040" i="11"/>
  <c r="B3040" i="11"/>
  <c r="D3040" i="11"/>
  <c r="F3040" i="11"/>
  <c r="A3041" i="11"/>
  <c r="B3041" i="11"/>
  <c r="D3041" i="11"/>
  <c r="F3041" i="11"/>
  <c r="A3042" i="11"/>
  <c r="C3041" i="11"/>
  <c r="E3041" i="11"/>
  <c r="G3041" i="11"/>
  <c r="C3042" i="11"/>
  <c r="E3042" i="11"/>
  <c r="G3042" i="11"/>
  <c r="B3042" i="11"/>
  <c r="D3042" i="11"/>
  <c r="F3042" i="11"/>
  <c r="A3043" i="11"/>
  <c r="B3043" i="11"/>
  <c r="D3043" i="11"/>
  <c r="F3043" i="11"/>
  <c r="A3044" i="11"/>
  <c r="C3043" i="11"/>
  <c r="E3043" i="11"/>
  <c r="G3043" i="11"/>
  <c r="C3044" i="11"/>
  <c r="E3044" i="11"/>
  <c r="G3044" i="11"/>
  <c r="B3044" i="11"/>
  <c r="D3044" i="11"/>
  <c r="F3044" i="11"/>
  <c r="A3045" i="11"/>
  <c r="B3045" i="11"/>
  <c r="D3045" i="11"/>
  <c r="F3045" i="11"/>
  <c r="A3046" i="11"/>
  <c r="C3045" i="11"/>
  <c r="E3045" i="11"/>
  <c r="G3045" i="11"/>
  <c r="C3046" i="11"/>
  <c r="E3046" i="11"/>
  <c r="G3046" i="11"/>
  <c r="B3046" i="11"/>
  <c r="D3046" i="11"/>
  <c r="F3046" i="11"/>
  <c r="A3047" i="11"/>
  <c r="B3047" i="11"/>
  <c r="D3047" i="11"/>
  <c r="F3047" i="11"/>
  <c r="A3048" i="11"/>
  <c r="C3047" i="11"/>
  <c r="E3047" i="11"/>
  <c r="G3047" i="11"/>
  <c r="C3048" i="11"/>
  <c r="E3048" i="11"/>
  <c r="G3048" i="11"/>
  <c r="B3048" i="11"/>
  <c r="D3048" i="11"/>
  <c r="F3048" i="11"/>
  <c r="A3049" i="11"/>
  <c r="B3049" i="11"/>
  <c r="D3049" i="11"/>
  <c r="F3049" i="11"/>
  <c r="A3050" i="11"/>
  <c r="C3049" i="11"/>
  <c r="E3049" i="11"/>
  <c r="G3049" i="11"/>
  <c r="C3050" i="11"/>
  <c r="E3050" i="11"/>
  <c r="G3050" i="11"/>
  <c r="B3050" i="11"/>
  <c r="D3050" i="11"/>
  <c r="F3050" i="11"/>
  <c r="A3051" i="11"/>
  <c r="B3051" i="11"/>
  <c r="D3051" i="11"/>
  <c r="F3051" i="11"/>
  <c r="A3052" i="11"/>
  <c r="C3051" i="11"/>
  <c r="E3051" i="11"/>
  <c r="G3051" i="11"/>
  <c r="C3052" i="11"/>
  <c r="E3052" i="11"/>
  <c r="G3052" i="11"/>
  <c r="B3052" i="11"/>
  <c r="D3052" i="11"/>
  <c r="F3052" i="11"/>
  <c r="A3053" i="11"/>
  <c r="B3053" i="11"/>
  <c r="D3053" i="11"/>
  <c r="F3053" i="11"/>
  <c r="A3054" i="11"/>
  <c r="C3053" i="11"/>
  <c r="E3053" i="11"/>
  <c r="G3053" i="11"/>
  <c r="C3054" i="11"/>
  <c r="E3054" i="11"/>
  <c r="G3054" i="11"/>
  <c r="B3054" i="11"/>
  <c r="D3054" i="11"/>
  <c r="F3054" i="11"/>
  <c r="A3055" i="11"/>
  <c r="B3055" i="11"/>
  <c r="D3055" i="11"/>
  <c r="F3055" i="11"/>
  <c r="A3056" i="11"/>
  <c r="C3055" i="11"/>
  <c r="E3055" i="11"/>
  <c r="G3055" i="11"/>
  <c r="C3056" i="11"/>
  <c r="E3056" i="11"/>
  <c r="G3056" i="11"/>
  <c r="B3056" i="11"/>
  <c r="D3056" i="11"/>
  <c r="F3056" i="11"/>
  <c r="A3057" i="11"/>
  <c r="B3057" i="11"/>
  <c r="D3057" i="11"/>
  <c r="F3057" i="11"/>
  <c r="A3058" i="11"/>
  <c r="C3057" i="11"/>
  <c r="E3057" i="11"/>
  <c r="G3057" i="11"/>
  <c r="C3058" i="11"/>
  <c r="E3058" i="11"/>
  <c r="G3058" i="11"/>
  <c r="B3058" i="11"/>
  <c r="D3058" i="11"/>
  <c r="F3058" i="11"/>
  <c r="A3059" i="11"/>
  <c r="B3059" i="11"/>
  <c r="D3059" i="11"/>
  <c r="F3059" i="11"/>
  <c r="A3060" i="11"/>
  <c r="C3059" i="11"/>
  <c r="E3059" i="11"/>
  <c r="G3059" i="11"/>
  <c r="C3060" i="11"/>
  <c r="E3060" i="11"/>
  <c r="G3060" i="11"/>
  <c r="B3060" i="11"/>
  <c r="D3060" i="11"/>
  <c r="F3060" i="11"/>
  <c r="A3061" i="11"/>
  <c r="B3061" i="11"/>
  <c r="D3061" i="11"/>
  <c r="F3061" i="11"/>
  <c r="A3062" i="11"/>
  <c r="C3061" i="11"/>
  <c r="E3061" i="11"/>
  <c r="G3061" i="11"/>
  <c r="C3062" i="11"/>
  <c r="E3062" i="11"/>
  <c r="G3062" i="11"/>
  <c r="B3062" i="11"/>
  <c r="D3062" i="11"/>
  <c r="F3062" i="11"/>
  <c r="A3063" i="11"/>
  <c r="B3063" i="11"/>
  <c r="D3063" i="11"/>
  <c r="F3063" i="11"/>
  <c r="A3064" i="11"/>
  <c r="C3063" i="11"/>
  <c r="E3063" i="11"/>
  <c r="G3063" i="11"/>
  <c r="C3064" i="11"/>
  <c r="E3064" i="11"/>
  <c r="G3064" i="11"/>
  <c r="B3064" i="11"/>
  <c r="D3064" i="11"/>
  <c r="F3064" i="11"/>
  <c r="A3065" i="11"/>
  <c r="B3065" i="11"/>
  <c r="D3065" i="11"/>
  <c r="F3065" i="11"/>
  <c r="A3066" i="11"/>
  <c r="C3065" i="11"/>
  <c r="E3065" i="11"/>
  <c r="G3065" i="11"/>
  <c r="C3066" i="11"/>
  <c r="E3066" i="11"/>
  <c r="G3066" i="11"/>
  <c r="B3066" i="11"/>
  <c r="D3066" i="11"/>
  <c r="F3066" i="11"/>
  <c r="A3067" i="11"/>
  <c r="B3067" i="11"/>
  <c r="D3067" i="11"/>
  <c r="F3067" i="11"/>
  <c r="A3068" i="11"/>
  <c r="C3067" i="11"/>
  <c r="E3067" i="11"/>
  <c r="G3067" i="11"/>
  <c r="C3068" i="11"/>
  <c r="E3068" i="11"/>
  <c r="G3068" i="11"/>
  <c r="B3068" i="11"/>
  <c r="D3068" i="11"/>
  <c r="F3068" i="11"/>
  <c r="A3069" i="11"/>
  <c r="B3069" i="11"/>
  <c r="D3069" i="11"/>
  <c r="F3069" i="11"/>
  <c r="A3070" i="11"/>
  <c r="C3069" i="11"/>
  <c r="E3069" i="11"/>
  <c r="G3069" i="11"/>
  <c r="C3070" i="11"/>
  <c r="E3070" i="11"/>
  <c r="G3070" i="11"/>
  <c r="B3070" i="11"/>
  <c r="D3070" i="11"/>
  <c r="F3070" i="11"/>
  <c r="A3071" i="11"/>
  <c r="B3071" i="11"/>
  <c r="D3071" i="11"/>
  <c r="F3071" i="11"/>
  <c r="A3072" i="11"/>
  <c r="C3071" i="11"/>
  <c r="E3071" i="11"/>
  <c r="G3071" i="11"/>
  <c r="C3072" i="11"/>
  <c r="E3072" i="11"/>
  <c r="G3072" i="11"/>
  <c r="B3072" i="11"/>
  <c r="D3072" i="11"/>
  <c r="F3072" i="11"/>
  <c r="A3073" i="11"/>
  <c r="B3073" i="11"/>
  <c r="D3073" i="11"/>
  <c r="F3073" i="11"/>
  <c r="A3074" i="11"/>
  <c r="C3073" i="11"/>
  <c r="E3073" i="11"/>
  <c r="G3073" i="11"/>
  <c r="C3074" i="11"/>
  <c r="E3074" i="11"/>
  <c r="G3074" i="11"/>
  <c r="B3074" i="11"/>
  <c r="D3074" i="11"/>
  <c r="F3074" i="11"/>
  <c r="A3075" i="11"/>
  <c r="B3075" i="11"/>
  <c r="D3075" i="11"/>
  <c r="F3075" i="11"/>
  <c r="A3076" i="11"/>
  <c r="C3075" i="11"/>
  <c r="E3075" i="11"/>
  <c r="G3075" i="11"/>
  <c r="C3076" i="11"/>
  <c r="E3076" i="11"/>
  <c r="G3076" i="11"/>
  <c r="B3076" i="11"/>
  <c r="D3076" i="11"/>
  <c r="F3076" i="11"/>
  <c r="A3077" i="11"/>
  <c r="B3077" i="11"/>
  <c r="D3077" i="11"/>
  <c r="F3077" i="11"/>
  <c r="A3078" i="11"/>
  <c r="C3077" i="11"/>
  <c r="E3077" i="11"/>
  <c r="G3077" i="11"/>
  <c r="C3078" i="11"/>
  <c r="E3078" i="11"/>
  <c r="G3078" i="11"/>
  <c r="B3078" i="11"/>
  <c r="D3078" i="11"/>
  <c r="F3078" i="11"/>
  <c r="A3079" i="11"/>
  <c r="B3079" i="11"/>
  <c r="D3079" i="11"/>
  <c r="F3079" i="11"/>
  <c r="A3080" i="11"/>
  <c r="C3079" i="11"/>
  <c r="E3079" i="11"/>
  <c r="G3079" i="11"/>
  <c r="C3080" i="11"/>
  <c r="E3080" i="11"/>
  <c r="G3080" i="11"/>
  <c r="B3080" i="11"/>
  <c r="D3080" i="11"/>
  <c r="F3080" i="11"/>
  <c r="A3081" i="11"/>
  <c r="B3081" i="11"/>
  <c r="D3081" i="11"/>
  <c r="F3081" i="11"/>
  <c r="A3082" i="11"/>
  <c r="C3081" i="11"/>
  <c r="E3081" i="11"/>
  <c r="G3081" i="11"/>
  <c r="C3082" i="11"/>
  <c r="E3082" i="11"/>
  <c r="G3082" i="11"/>
  <c r="B3082" i="11"/>
  <c r="D3082" i="11"/>
  <c r="F3082" i="11"/>
  <c r="A3083" i="11"/>
  <c r="B3083" i="11"/>
  <c r="D3083" i="11"/>
  <c r="F3083" i="11"/>
  <c r="A3084" i="11"/>
  <c r="C3083" i="11"/>
  <c r="E3083" i="11"/>
  <c r="G3083" i="11"/>
  <c r="C3084" i="11"/>
  <c r="E3084" i="11"/>
  <c r="G3084" i="11"/>
  <c r="B3084" i="11"/>
  <c r="D3084" i="11"/>
  <c r="F3084" i="11"/>
  <c r="A3085" i="11"/>
  <c r="B3085" i="11"/>
  <c r="D3085" i="11"/>
  <c r="F3085" i="11"/>
  <c r="A3086" i="11"/>
  <c r="C3085" i="11"/>
  <c r="E3085" i="11"/>
  <c r="G3085" i="11"/>
  <c r="C3086" i="11"/>
  <c r="E3086" i="11"/>
  <c r="G3086" i="11"/>
  <c r="B3086" i="11"/>
  <c r="D3086" i="11"/>
  <c r="F3086" i="11"/>
  <c r="A3087" i="11"/>
  <c r="B3087" i="11"/>
  <c r="D3087" i="11"/>
  <c r="F3087" i="11"/>
  <c r="A3088" i="11"/>
  <c r="C3087" i="11"/>
  <c r="E3087" i="11"/>
  <c r="G3087" i="11"/>
  <c r="C3088" i="11"/>
  <c r="E3088" i="11"/>
  <c r="G3088" i="11"/>
  <c r="B3088" i="11"/>
  <c r="D3088" i="11"/>
  <c r="F3088" i="11"/>
  <c r="A3089" i="11"/>
  <c r="B3089" i="11"/>
  <c r="D3089" i="11"/>
  <c r="F3089" i="11"/>
  <c r="A3090" i="11"/>
  <c r="C3089" i="11"/>
  <c r="E3089" i="11"/>
  <c r="G3089" i="11"/>
  <c r="C3090" i="11"/>
  <c r="E3090" i="11"/>
  <c r="G3090" i="11"/>
  <c r="B3090" i="11"/>
  <c r="D3090" i="11"/>
  <c r="F3090" i="11"/>
  <c r="A3091" i="11"/>
  <c r="B3091" i="11"/>
  <c r="D3091" i="11"/>
  <c r="F3091" i="11"/>
  <c r="A3092" i="11"/>
  <c r="C3091" i="11"/>
  <c r="E3091" i="11"/>
  <c r="G3091" i="11"/>
  <c r="C3092" i="11"/>
  <c r="E3092" i="11"/>
  <c r="G3092" i="11"/>
  <c r="B3092" i="11"/>
  <c r="D3092" i="11"/>
  <c r="F3092" i="11"/>
  <c r="A3093" i="11"/>
  <c r="B3093" i="11"/>
  <c r="D3093" i="11"/>
  <c r="F3093" i="11"/>
  <c r="A3094" i="11"/>
  <c r="C3093" i="11"/>
  <c r="E3093" i="11"/>
  <c r="G3093" i="11"/>
  <c r="C3094" i="11"/>
  <c r="E3094" i="11"/>
  <c r="G3094" i="11"/>
  <c r="B3094" i="11"/>
  <c r="D3094" i="11"/>
  <c r="F3094" i="11"/>
  <c r="A3095" i="11"/>
  <c r="B3095" i="11"/>
  <c r="D3095" i="11"/>
  <c r="F3095" i="11"/>
  <c r="A3096" i="11"/>
  <c r="C3095" i="11"/>
  <c r="E3095" i="11"/>
  <c r="G3095" i="11"/>
  <c r="C3096" i="11"/>
  <c r="E3096" i="11"/>
  <c r="G3096" i="11"/>
  <c r="B3096" i="11"/>
  <c r="D3096" i="11"/>
  <c r="F3096" i="11"/>
  <c r="A3097" i="11"/>
  <c r="B3097" i="11"/>
  <c r="D3097" i="11"/>
  <c r="F3097" i="11"/>
  <c r="A3098" i="11"/>
  <c r="C3097" i="11"/>
  <c r="E3097" i="11"/>
  <c r="G3097" i="11"/>
  <c r="C3098" i="11"/>
  <c r="E3098" i="11"/>
  <c r="G3098" i="11"/>
  <c r="B3098" i="11"/>
  <c r="D3098" i="11"/>
  <c r="F3098" i="11"/>
  <c r="A3099" i="11"/>
  <c r="B3099" i="11"/>
  <c r="D3099" i="11"/>
  <c r="F3099" i="11"/>
  <c r="A3100" i="11"/>
  <c r="C3099" i="11"/>
  <c r="E3099" i="11"/>
  <c r="G3099" i="11"/>
  <c r="C3100" i="11"/>
  <c r="E3100" i="11"/>
  <c r="G3100" i="11"/>
  <c r="B3100" i="11"/>
  <c r="D3100" i="11"/>
  <c r="F3100" i="11"/>
  <c r="A3101" i="11"/>
  <c r="B3101" i="11"/>
  <c r="D3101" i="11"/>
  <c r="F3101" i="11"/>
  <c r="A3102" i="11"/>
  <c r="C3101" i="11"/>
  <c r="E3101" i="11"/>
  <c r="G3101" i="11"/>
  <c r="C3102" i="11"/>
  <c r="E3102" i="11"/>
  <c r="G3102" i="11"/>
  <c r="B3102" i="11"/>
  <c r="D3102" i="11"/>
  <c r="F3102" i="11"/>
  <c r="A3103" i="11"/>
  <c r="B3103" i="11"/>
  <c r="D3103" i="11"/>
  <c r="F3103" i="11"/>
  <c r="A3104" i="11"/>
  <c r="C3103" i="11"/>
  <c r="E3103" i="11"/>
  <c r="G3103" i="11"/>
  <c r="C3104" i="11"/>
  <c r="E3104" i="11"/>
  <c r="G3104" i="11"/>
  <c r="B3104" i="11"/>
  <c r="D3104" i="11"/>
  <c r="F3104" i="11"/>
  <c r="A3105" i="11"/>
  <c r="B3105" i="11"/>
  <c r="D3105" i="11"/>
  <c r="F3105" i="11"/>
  <c r="A3106" i="11"/>
  <c r="C3105" i="11"/>
  <c r="E3105" i="11"/>
  <c r="G3105" i="11"/>
  <c r="C3106" i="11"/>
  <c r="E3106" i="11"/>
  <c r="G3106" i="11"/>
  <c r="B3106" i="11"/>
  <c r="D3106" i="11"/>
  <c r="F3106" i="11"/>
  <c r="A3107" i="11"/>
  <c r="B3107" i="11"/>
  <c r="D3107" i="11"/>
  <c r="F3107" i="11"/>
  <c r="A3108" i="11"/>
  <c r="C3107" i="11"/>
  <c r="E3107" i="11"/>
  <c r="G3107" i="11"/>
  <c r="C3108" i="11"/>
  <c r="E3108" i="11"/>
  <c r="G3108" i="11"/>
  <c r="B3108" i="11"/>
  <c r="D3108" i="11"/>
  <c r="F3108" i="11"/>
  <c r="A3109" i="11"/>
  <c r="B3109" i="11"/>
  <c r="D3109" i="11"/>
  <c r="F3109" i="11"/>
  <c r="A3110" i="11"/>
  <c r="C3109" i="11"/>
  <c r="E3109" i="11"/>
  <c r="G3109" i="11"/>
  <c r="C3110" i="11"/>
  <c r="E3110" i="11"/>
  <c r="G3110" i="11"/>
  <c r="B3110" i="11"/>
  <c r="D3110" i="11"/>
  <c r="F3110" i="11"/>
  <c r="A3111" i="11"/>
  <c r="B3111" i="11"/>
  <c r="D3111" i="11"/>
  <c r="F3111" i="11"/>
  <c r="A3112" i="11"/>
  <c r="C3111" i="11"/>
  <c r="E3111" i="11"/>
  <c r="G3111" i="11"/>
  <c r="C3112" i="11"/>
  <c r="E3112" i="11"/>
  <c r="G3112" i="11"/>
  <c r="B3112" i="11"/>
  <c r="D3112" i="11"/>
  <c r="F3112" i="11"/>
  <c r="A3113" i="11"/>
  <c r="B3113" i="11"/>
  <c r="D3113" i="11"/>
  <c r="F3113" i="11"/>
  <c r="A3114" i="11"/>
  <c r="C3113" i="11"/>
  <c r="E3113" i="11"/>
  <c r="G3113" i="11"/>
  <c r="C3114" i="11"/>
  <c r="E3114" i="11"/>
  <c r="G3114" i="11"/>
  <c r="B3114" i="11"/>
  <c r="D3114" i="11"/>
  <c r="F3114" i="11"/>
  <c r="A3115" i="11"/>
  <c r="B3115" i="11"/>
  <c r="D3115" i="11"/>
  <c r="F3115" i="11"/>
  <c r="A3116" i="11"/>
  <c r="C3115" i="11"/>
  <c r="E3115" i="11"/>
  <c r="G3115" i="11"/>
  <c r="C3116" i="11"/>
  <c r="E3116" i="11"/>
  <c r="G3116" i="11"/>
  <c r="B3116" i="11"/>
  <c r="D3116" i="11"/>
  <c r="F3116" i="11"/>
  <c r="A3117" i="11"/>
  <c r="B3117" i="11"/>
  <c r="D3117" i="11"/>
  <c r="F3117" i="11"/>
  <c r="A3118" i="11"/>
  <c r="C3117" i="11"/>
  <c r="E3117" i="11"/>
  <c r="G3117" i="11"/>
  <c r="C3118" i="11"/>
  <c r="E3118" i="11"/>
  <c r="G3118" i="11"/>
  <c r="B3118" i="11"/>
  <c r="D3118" i="11"/>
  <c r="F3118" i="11"/>
  <c r="A3119" i="11"/>
  <c r="B3119" i="11"/>
  <c r="D3119" i="11"/>
  <c r="F3119" i="11"/>
  <c r="A3120" i="11"/>
  <c r="C3119" i="11"/>
  <c r="E3119" i="11"/>
  <c r="G3119" i="11"/>
  <c r="C3120" i="11"/>
  <c r="E3120" i="11"/>
  <c r="G3120" i="11"/>
  <c r="B3120" i="11"/>
  <c r="D3120" i="11"/>
  <c r="F3120" i="11"/>
  <c r="A3121" i="11"/>
  <c r="B3121" i="11"/>
  <c r="D3121" i="11"/>
  <c r="F3121" i="11"/>
  <c r="A3122" i="11"/>
  <c r="C3121" i="11"/>
  <c r="E3121" i="11"/>
  <c r="G3121" i="11"/>
  <c r="C3122" i="11"/>
  <c r="E3122" i="11"/>
  <c r="G3122" i="11"/>
  <c r="B3122" i="11"/>
  <c r="D3122" i="11"/>
  <c r="F3122" i="11"/>
  <c r="A3123" i="11"/>
  <c r="B3123" i="11"/>
  <c r="D3123" i="11"/>
  <c r="F3123" i="11"/>
  <c r="A3124" i="11"/>
  <c r="C3123" i="11"/>
  <c r="E3123" i="11"/>
  <c r="G3123" i="11"/>
  <c r="C3124" i="11"/>
  <c r="E3124" i="11"/>
  <c r="G3124" i="11"/>
  <c r="B3124" i="11"/>
  <c r="D3124" i="11"/>
  <c r="F3124" i="11"/>
  <c r="A3125" i="11"/>
  <c r="B3125" i="11"/>
  <c r="D3125" i="11"/>
  <c r="F3125" i="11"/>
  <c r="A3126" i="11"/>
  <c r="C3125" i="11"/>
  <c r="E3125" i="11"/>
  <c r="G3125" i="11"/>
  <c r="C3126" i="11"/>
  <c r="E3126" i="11"/>
  <c r="G3126" i="11"/>
  <c r="B3126" i="11"/>
  <c r="D3126" i="11"/>
  <c r="F3126" i="11"/>
  <c r="A3127" i="11"/>
  <c r="B3127" i="11"/>
  <c r="D3127" i="11"/>
  <c r="F3127" i="11"/>
  <c r="A3128" i="11"/>
  <c r="C3127" i="11"/>
  <c r="E3127" i="11"/>
  <c r="G3127" i="11"/>
  <c r="C3128" i="11"/>
  <c r="E3128" i="11"/>
  <c r="G3128" i="11"/>
  <c r="B3128" i="11"/>
  <c r="D3128" i="11"/>
  <c r="F3128" i="11"/>
  <c r="A3129" i="11"/>
  <c r="B3129" i="11"/>
  <c r="D3129" i="11"/>
  <c r="F3129" i="11"/>
  <c r="A3130" i="11"/>
  <c r="C3129" i="11"/>
  <c r="E3129" i="11"/>
  <c r="G3129" i="11"/>
  <c r="C3130" i="11"/>
  <c r="E3130" i="11"/>
  <c r="G3130" i="11"/>
  <c r="B3130" i="11"/>
  <c r="D3130" i="11"/>
  <c r="F3130" i="11"/>
  <c r="A3131" i="11"/>
  <c r="B3131" i="11"/>
  <c r="D3131" i="11"/>
  <c r="F3131" i="11"/>
  <c r="A3132" i="11"/>
  <c r="C3131" i="11"/>
  <c r="E3131" i="11"/>
  <c r="G3131" i="11"/>
  <c r="C3132" i="11"/>
  <c r="E3132" i="11"/>
  <c r="G3132" i="11"/>
  <c r="B3132" i="11"/>
  <c r="D3132" i="11"/>
  <c r="F3132" i="11"/>
  <c r="A3133" i="11"/>
  <c r="B3133" i="11"/>
  <c r="D3133" i="11"/>
  <c r="F3133" i="11"/>
  <c r="A3134" i="11"/>
  <c r="C3133" i="11"/>
  <c r="E3133" i="11"/>
  <c r="G3133" i="11"/>
  <c r="C3134" i="11"/>
  <c r="E3134" i="11"/>
  <c r="G3134" i="11"/>
  <c r="B3134" i="11"/>
  <c r="D3134" i="11"/>
  <c r="F3134" i="11"/>
  <c r="A3135" i="11"/>
  <c r="B3135" i="11"/>
  <c r="D3135" i="11"/>
  <c r="F3135" i="11"/>
  <c r="A3136" i="11"/>
  <c r="C3135" i="11"/>
  <c r="E3135" i="11"/>
  <c r="G3135" i="11"/>
  <c r="C3136" i="11"/>
  <c r="E3136" i="11"/>
  <c r="G3136" i="11"/>
  <c r="B3136" i="11"/>
  <c r="D3136" i="11"/>
  <c r="F3136" i="11"/>
  <c r="A3137" i="11"/>
  <c r="B3137" i="11"/>
  <c r="D3137" i="11"/>
  <c r="F3137" i="11"/>
  <c r="A3138" i="11"/>
  <c r="C3137" i="11"/>
  <c r="E3137" i="11"/>
  <c r="G3137" i="11"/>
  <c r="C3138" i="11"/>
  <c r="E3138" i="11"/>
  <c r="G3138" i="11"/>
  <c r="B3138" i="11"/>
  <c r="D3138" i="11"/>
  <c r="F3138" i="11"/>
  <c r="A3139" i="11"/>
  <c r="B3139" i="11"/>
  <c r="D3139" i="11"/>
  <c r="F3139" i="11"/>
  <c r="A3140" i="11"/>
  <c r="C3139" i="11"/>
  <c r="E3139" i="11"/>
  <c r="G3139" i="11"/>
  <c r="C3140" i="11"/>
  <c r="E3140" i="11"/>
  <c r="G3140" i="11"/>
  <c r="B3140" i="11"/>
  <c r="D3140" i="11"/>
  <c r="F3140" i="11"/>
  <c r="A3141" i="11"/>
  <c r="B3141" i="11"/>
  <c r="D3141" i="11"/>
  <c r="F3141" i="11"/>
  <c r="A3142" i="11"/>
  <c r="C3141" i="11"/>
  <c r="E3141" i="11"/>
  <c r="G3141" i="11"/>
  <c r="C3142" i="11"/>
  <c r="E3142" i="11"/>
  <c r="G3142" i="11"/>
  <c r="B3142" i="11"/>
  <c r="D3142" i="11"/>
  <c r="F3142" i="11"/>
  <c r="A3143" i="11"/>
  <c r="B3143" i="11"/>
  <c r="D3143" i="11"/>
  <c r="F3143" i="11"/>
  <c r="A3144" i="11"/>
  <c r="C3143" i="11"/>
  <c r="E3143" i="11"/>
  <c r="G3143" i="11"/>
  <c r="C3144" i="11"/>
  <c r="E3144" i="11"/>
  <c r="G3144" i="11"/>
  <c r="B3144" i="11"/>
  <c r="D3144" i="11"/>
  <c r="F3144" i="11"/>
  <c r="A3145" i="11"/>
  <c r="B3145" i="11"/>
  <c r="D3145" i="11"/>
  <c r="F3145" i="11"/>
  <c r="A3146" i="11"/>
  <c r="C3145" i="11"/>
  <c r="E3145" i="11"/>
  <c r="G3145" i="11"/>
  <c r="C3146" i="11"/>
  <c r="E3146" i="11"/>
  <c r="G3146" i="11"/>
  <c r="B3146" i="11"/>
  <c r="D3146" i="11"/>
  <c r="F3146" i="11"/>
  <c r="A3147" i="11"/>
  <c r="B3147" i="11"/>
  <c r="D3147" i="11"/>
  <c r="F3147" i="11"/>
  <c r="A3148" i="11"/>
  <c r="C3147" i="11"/>
  <c r="E3147" i="11"/>
  <c r="G3147" i="11"/>
  <c r="C3148" i="11"/>
  <c r="E3148" i="11"/>
  <c r="G3148" i="11"/>
  <c r="B3148" i="11"/>
  <c r="D3148" i="11"/>
  <c r="F3148" i="11"/>
  <c r="A3149" i="11"/>
  <c r="B3149" i="11"/>
  <c r="D3149" i="11"/>
  <c r="F3149" i="11"/>
  <c r="A3150" i="11"/>
  <c r="C3149" i="11"/>
  <c r="E3149" i="11"/>
  <c r="G3149" i="11"/>
  <c r="C3150" i="11"/>
  <c r="E3150" i="11"/>
  <c r="G3150" i="11"/>
  <c r="B3150" i="11"/>
  <c r="D3150" i="11"/>
  <c r="F3150" i="11"/>
  <c r="A3151" i="11"/>
  <c r="B3151" i="11"/>
  <c r="D3151" i="11"/>
  <c r="F3151" i="11"/>
  <c r="A3152" i="11"/>
  <c r="C3151" i="11"/>
  <c r="E3151" i="11"/>
  <c r="G3151" i="11"/>
  <c r="C3152" i="11"/>
  <c r="E3152" i="11"/>
  <c r="G3152" i="11"/>
  <c r="B3152" i="11"/>
  <c r="D3152" i="11"/>
  <c r="F3152" i="11"/>
  <c r="A3153" i="11"/>
  <c r="B3153" i="11"/>
  <c r="D3153" i="11"/>
  <c r="F3153" i="11"/>
  <c r="A3154" i="11"/>
  <c r="C3153" i="11"/>
  <c r="E3153" i="11"/>
  <c r="G3153" i="11"/>
  <c r="C3154" i="11"/>
  <c r="E3154" i="11"/>
  <c r="G3154" i="11"/>
  <c r="B3154" i="11"/>
  <c r="D3154" i="11"/>
  <c r="F3154" i="11"/>
  <c r="A3155" i="11"/>
  <c r="B3155" i="11"/>
  <c r="D3155" i="11"/>
  <c r="F3155" i="11"/>
  <c r="A3156" i="11"/>
  <c r="C3155" i="11"/>
  <c r="E3155" i="11"/>
  <c r="G3155" i="11"/>
  <c r="C3156" i="11"/>
  <c r="E3156" i="11"/>
  <c r="G3156" i="11"/>
  <c r="B3156" i="11"/>
  <c r="D3156" i="11"/>
  <c r="F3156" i="11"/>
  <c r="A3157" i="11"/>
  <c r="B3157" i="11"/>
  <c r="D3157" i="11"/>
  <c r="F3157" i="11"/>
  <c r="A3158" i="11"/>
  <c r="C3157" i="11"/>
  <c r="E3157" i="11"/>
  <c r="G3157" i="11"/>
  <c r="C3158" i="11"/>
  <c r="E3158" i="11"/>
  <c r="G3158" i="11"/>
  <c r="B3158" i="11"/>
  <c r="D3158" i="11"/>
  <c r="F3158" i="11"/>
  <c r="A3159" i="11"/>
  <c r="B3159" i="11"/>
  <c r="D3159" i="11"/>
  <c r="F3159" i="11"/>
  <c r="A3160" i="11"/>
  <c r="C3159" i="11"/>
  <c r="E3159" i="11"/>
  <c r="G3159" i="11"/>
  <c r="C3160" i="11"/>
  <c r="E3160" i="11"/>
  <c r="G3160" i="11"/>
  <c r="B3160" i="11"/>
  <c r="D3160" i="11"/>
  <c r="F3160" i="11"/>
  <c r="A3161" i="11"/>
  <c r="B3161" i="11"/>
  <c r="D3161" i="11"/>
  <c r="F3161" i="11"/>
  <c r="A3162" i="11"/>
  <c r="C3161" i="11"/>
  <c r="E3161" i="11"/>
  <c r="G3161" i="11"/>
  <c r="C3162" i="11"/>
  <c r="E3162" i="11"/>
  <c r="G3162" i="11"/>
  <c r="B3162" i="11"/>
  <c r="D3162" i="11"/>
  <c r="F3162" i="11"/>
  <c r="A3163" i="11"/>
  <c r="B3163" i="11"/>
  <c r="D3163" i="11"/>
  <c r="F3163" i="11"/>
  <c r="A3164" i="11"/>
  <c r="C3163" i="11"/>
  <c r="E3163" i="11"/>
  <c r="G3163" i="11"/>
  <c r="C3164" i="11"/>
  <c r="E3164" i="11"/>
  <c r="G3164" i="11"/>
  <c r="B3164" i="11"/>
  <c r="D3164" i="11"/>
  <c r="F3164" i="11"/>
  <c r="A3165" i="11"/>
  <c r="B3165" i="11"/>
  <c r="D3165" i="11"/>
  <c r="F3165" i="11"/>
  <c r="A3166" i="11"/>
  <c r="C3165" i="11"/>
  <c r="E3165" i="11"/>
  <c r="G3165" i="11"/>
  <c r="C3166" i="11"/>
  <c r="E3166" i="11"/>
  <c r="G3166" i="11"/>
  <c r="B3166" i="11"/>
  <c r="D3166" i="11"/>
  <c r="F3166" i="11"/>
  <c r="A3167" i="11"/>
  <c r="B3167" i="11"/>
  <c r="D3167" i="11"/>
  <c r="F3167" i="11"/>
  <c r="A3168" i="11"/>
  <c r="C3167" i="11"/>
  <c r="E3167" i="11"/>
  <c r="G3167" i="11"/>
  <c r="C3168" i="11"/>
  <c r="E3168" i="11"/>
  <c r="G3168" i="11"/>
  <c r="B3168" i="11"/>
  <c r="D3168" i="11"/>
  <c r="F3168" i="11"/>
  <c r="A3169" i="11"/>
  <c r="B3169" i="11"/>
  <c r="D3169" i="11"/>
  <c r="F3169" i="11"/>
  <c r="A3170" i="11"/>
  <c r="C3169" i="11"/>
  <c r="E3169" i="11"/>
  <c r="G3169" i="11"/>
  <c r="C3170" i="11"/>
  <c r="E3170" i="11"/>
  <c r="G3170" i="11"/>
  <c r="B3170" i="11"/>
  <c r="D3170" i="11"/>
  <c r="F3170" i="11"/>
  <c r="A3171" i="11"/>
  <c r="B3171" i="11"/>
  <c r="D3171" i="11"/>
  <c r="F3171" i="11"/>
  <c r="A3172" i="11"/>
  <c r="C3171" i="11"/>
  <c r="E3171" i="11"/>
  <c r="G3171" i="11"/>
  <c r="C3172" i="11"/>
  <c r="E3172" i="11"/>
  <c r="G3172" i="11"/>
  <c r="B3172" i="11"/>
  <c r="D3172" i="11"/>
  <c r="F3172" i="11"/>
  <c r="A3173" i="11"/>
  <c r="B3173" i="11"/>
  <c r="D3173" i="11"/>
  <c r="F3173" i="11"/>
  <c r="A3174" i="11"/>
  <c r="C3173" i="11"/>
  <c r="E3173" i="11"/>
  <c r="G3173" i="11"/>
  <c r="C3174" i="11"/>
  <c r="E3174" i="11"/>
  <c r="G3174" i="11"/>
  <c r="B3174" i="11"/>
  <c r="D3174" i="11"/>
  <c r="F3174" i="11"/>
  <c r="A3175" i="11"/>
  <c r="B3175" i="11"/>
  <c r="D3175" i="11"/>
  <c r="F3175" i="11"/>
  <c r="A3176" i="11"/>
  <c r="C3175" i="11"/>
  <c r="E3175" i="11"/>
  <c r="G3175" i="11"/>
  <c r="C3176" i="11"/>
  <c r="E3176" i="11"/>
  <c r="G3176" i="11"/>
  <c r="B3176" i="11"/>
  <c r="D3176" i="11"/>
  <c r="F3176" i="11"/>
  <c r="A3177" i="11"/>
  <c r="B3177" i="11"/>
  <c r="D3177" i="11"/>
  <c r="F3177" i="11"/>
  <c r="A3178" i="11"/>
  <c r="C3177" i="11"/>
  <c r="E3177" i="11"/>
  <c r="G3177" i="11"/>
  <c r="C3178" i="11"/>
  <c r="E3178" i="11"/>
  <c r="G3178" i="11"/>
  <c r="B3178" i="11"/>
  <c r="D3178" i="11"/>
  <c r="F3178" i="11"/>
  <c r="A3179" i="11"/>
  <c r="B3179" i="11"/>
  <c r="D3179" i="11"/>
  <c r="F3179" i="11"/>
  <c r="A3180" i="11"/>
  <c r="C3179" i="11"/>
  <c r="E3179" i="11"/>
  <c r="G3179" i="11"/>
  <c r="C3180" i="11"/>
  <c r="E3180" i="11"/>
  <c r="G3180" i="11"/>
  <c r="B3180" i="11"/>
  <c r="D3180" i="11"/>
  <c r="F3180" i="11"/>
  <c r="A3181" i="11"/>
  <c r="B3181" i="11"/>
  <c r="D3181" i="11"/>
  <c r="F3181" i="11"/>
  <c r="A3182" i="11"/>
  <c r="C3181" i="11"/>
  <c r="E3181" i="11"/>
  <c r="G3181" i="11"/>
  <c r="C3182" i="11"/>
  <c r="E3182" i="11"/>
  <c r="G3182" i="11"/>
  <c r="B3182" i="11"/>
  <c r="D3182" i="11"/>
  <c r="F3182" i="11"/>
  <c r="A3183" i="11"/>
  <c r="B3183" i="11"/>
  <c r="D3183" i="11"/>
  <c r="F3183" i="11"/>
  <c r="A3184" i="11"/>
  <c r="C3183" i="11"/>
  <c r="E3183" i="11"/>
  <c r="G3183" i="11"/>
  <c r="C3184" i="11"/>
  <c r="E3184" i="11"/>
  <c r="G3184" i="11"/>
  <c r="B3184" i="11"/>
  <c r="D3184" i="11"/>
  <c r="F3184" i="11"/>
  <c r="A3185" i="11"/>
  <c r="B3185" i="11"/>
  <c r="D3185" i="11"/>
  <c r="F3185" i="11"/>
  <c r="A3186" i="11"/>
  <c r="C3185" i="11"/>
  <c r="E3185" i="11"/>
  <c r="G3185" i="11"/>
  <c r="C3186" i="11"/>
  <c r="E3186" i="11"/>
  <c r="G3186" i="11"/>
  <c r="B3186" i="11"/>
  <c r="D3186" i="11"/>
  <c r="F3186" i="11"/>
  <c r="A3187" i="11"/>
  <c r="B3187" i="11"/>
  <c r="D3187" i="11"/>
  <c r="F3187" i="11"/>
  <c r="A3188" i="11"/>
  <c r="C3187" i="11"/>
  <c r="E3187" i="11"/>
  <c r="G3187" i="11"/>
  <c r="C3188" i="11"/>
  <c r="E3188" i="11"/>
  <c r="G3188" i="11"/>
  <c r="B3188" i="11"/>
  <c r="D3188" i="11"/>
  <c r="F3188" i="11"/>
  <c r="A3189" i="11"/>
  <c r="B3189" i="11"/>
  <c r="D3189" i="11"/>
  <c r="F3189" i="11"/>
  <c r="A3190" i="11"/>
  <c r="C3189" i="11"/>
  <c r="E3189" i="11"/>
  <c r="G3189" i="11"/>
  <c r="C3190" i="11"/>
  <c r="E3190" i="11"/>
  <c r="G3190" i="11"/>
  <c r="B3190" i="11"/>
  <c r="D3190" i="11"/>
  <c r="F3190" i="11"/>
  <c r="A3191" i="11"/>
  <c r="B3191" i="11"/>
  <c r="D3191" i="11"/>
  <c r="F3191" i="11"/>
  <c r="A3192" i="11"/>
  <c r="C3191" i="11"/>
  <c r="E3191" i="11"/>
  <c r="G3191" i="11"/>
  <c r="C3192" i="11"/>
  <c r="E3192" i="11"/>
  <c r="G3192" i="11"/>
  <c r="B3192" i="11"/>
  <c r="D3192" i="11"/>
  <c r="F3192" i="11"/>
  <c r="A3193" i="11"/>
  <c r="B3193" i="11"/>
  <c r="D3193" i="11"/>
  <c r="F3193" i="11"/>
  <c r="A3194" i="11"/>
  <c r="C3193" i="11"/>
  <c r="E3193" i="11"/>
  <c r="G3193" i="11"/>
  <c r="C3194" i="11"/>
  <c r="E3194" i="11"/>
  <c r="G3194" i="11"/>
  <c r="B3194" i="11"/>
  <c r="D3194" i="11"/>
  <c r="F3194" i="11"/>
  <c r="A3195" i="11"/>
  <c r="B3195" i="11"/>
  <c r="D3195" i="11"/>
  <c r="F3195" i="11"/>
  <c r="A3196" i="11"/>
  <c r="C3195" i="11"/>
  <c r="E3195" i="11"/>
  <c r="G3195" i="11"/>
  <c r="C3196" i="11"/>
  <c r="E3196" i="11"/>
  <c r="G3196" i="11"/>
  <c r="D3196" i="11"/>
  <c r="A3197" i="11"/>
  <c r="B3196" i="11"/>
  <c r="F3196" i="11"/>
  <c r="B3197" i="11"/>
  <c r="D3197" i="11"/>
  <c r="F3197" i="11"/>
  <c r="A3198" i="11"/>
  <c r="E3197" i="11"/>
  <c r="C3197" i="11"/>
  <c r="G3197" i="11"/>
  <c r="C3198" i="11"/>
  <c r="E3198" i="11"/>
  <c r="G3198" i="11"/>
  <c r="B3198" i="11"/>
  <c r="F3198" i="11"/>
  <c r="D3198" i="11"/>
  <c r="A3199" i="11"/>
  <c r="B3199" i="11"/>
  <c r="D3199" i="11"/>
  <c r="F3199" i="11"/>
  <c r="A3200" i="11"/>
  <c r="C3199" i="11"/>
  <c r="G3199" i="11"/>
  <c r="E3199" i="11"/>
  <c r="C3200" i="11"/>
  <c r="E3200" i="11"/>
  <c r="G3200" i="11"/>
  <c r="D3200" i="11"/>
  <c r="A3201" i="11"/>
  <c r="B3200" i="11"/>
  <c r="F3200" i="11"/>
  <c r="B3201" i="11"/>
  <c r="D3201" i="11"/>
  <c r="F3201" i="11"/>
  <c r="A3202" i="11"/>
  <c r="E3201" i="11"/>
  <c r="C3201" i="11"/>
  <c r="G3201" i="11"/>
  <c r="C3202" i="11"/>
  <c r="E3202" i="11"/>
  <c r="G3202" i="11"/>
  <c r="B3202" i="11"/>
  <c r="F3202" i="11"/>
  <c r="D3202" i="11"/>
  <c r="A3203" i="11"/>
  <c r="B3203" i="11"/>
  <c r="D3203" i="11"/>
  <c r="F3203" i="11"/>
  <c r="A3204" i="11"/>
  <c r="C3203" i="11"/>
  <c r="G3203" i="11"/>
  <c r="E3203" i="11"/>
  <c r="C3204" i="11"/>
  <c r="E3204" i="11"/>
  <c r="G3204" i="11"/>
  <c r="D3204" i="11"/>
  <c r="A3205" i="11"/>
  <c r="B3204" i="11"/>
  <c r="F3204" i="11"/>
  <c r="B3205" i="11"/>
  <c r="D3205" i="11"/>
  <c r="F3205" i="11"/>
  <c r="A3206" i="11"/>
  <c r="E3205" i="11"/>
  <c r="C3205" i="11"/>
  <c r="G3205" i="11"/>
  <c r="C3206" i="11"/>
  <c r="E3206" i="11"/>
  <c r="G3206" i="11"/>
  <c r="B3206" i="11"/>
  <c r="F3206" i="11"/>
  <c r="D3206" i="11"/>
  <c r="A3207" i="11"/>
  <c r="B3207" i="11"/>
  <c r="D3207" i="11"/>
  <c r="F3207" i="11"/>
  <c r="A3208" i="11"/>
  <c r="C3207" i="11"/>
  <c r="G3207" i="11"/>
  <c r="E3207" i="11"/>
  <c r="C3208" i="11"/>
  <c r="E3208" i="11"/>
  <c r="G3208" i="11"/>
  <c r="D3208" i="11"/>
  <c r="A3209" i="11"/>
  <c r="B3208" i="11"/>
  <c r="F3208" i="11"/>
  <c r="B3209" i="11"/>
  <c r="D3209" i="11"/>
  <c r="F3209" i="11"/>
  <c r="A3210" i="11"/>
  <c r="E3209" i="11"/>
  <c r="C3209" i="11"/>
  <c r="G3209" i="11"/>
  <c r="C3210" i="11"/>
  <c r="E3210" i="11"/>
  <c r="G3210" i="11"/>
  <c r="B3210" i="11"/>
  <c r="F3210" i="11"/>
  <c r="D3210" i="11"/>
  <c r="A3211" i="11"/>
  <c r="B3211" i="11"/>
  <c r="D3211" i="11"/>
  <c r="F3211" i="11"/>
  <c r="A3212" i="11"/>
  <c r="C3211" i="11"/>
  <c r="G3211" i="11"/>
  <c r="E3211" i="11"/>
  <c r="C3212" i="11"/>
  <c r="E3212" i="11"/>
  <c r="G3212" i="11"/>
  <c r="D3212" i="11"/>
  <c r="A3213" i="11"/>
  <c r="B3212" i="11"/>
  <c r="F3212" i="11"/>
  <c r="B3213" i="11"/>
  <c r="D3213" i="11"/>
  <c r="F3213" i="11"/>
  <c r="A3214" i="11"/>
  <c r="E3213" i="11"/>
  <c r="C3213" i="11"/>
  <c r="G3213" i="11"/>
  <c r="C3214" i="11"/>
  <c r="E3214" i="11"/>
  <c r="G3214" i="11"/>
  <c r="B3214" i="11"/>
  <c r="F3214" i="11"/>
  <c r="D3214" i="11"/>
  <c r="A3215" i="11"/>
  <c r="B3215" i="11"/>
  <c r="D3215" i="11"/>
  <c r="F3215" i="11"/>
  <c r="A3216" i="11"/>
  <c r="C3215" i="11"/>
  <c r="G3215" i="11"/>
  <c r="E3215" i="11"/>
  <c r="C3216" i="11"/>
  <c r="E3216" i="11"/>
  <c r="G3216" i="11"/>
  <c r="D3216" i="11"/>
  <c r="A3217" i="11"/>
  <c r="B3216" i="11"/>
  <c r="F3216" i="11"/>
  <c r="B3217" i="11"/>
  <c r="D3217" i="11"/>
  <c r="F3217" i="11"/>
  <c r="A3218" i="11"/>
  <c r="E3217" i="11"/>
  <c r="C3217" i="11"/>
  <c r="G3217" i="11"/>
  <c r="C3218" i="11"/>
  <c r="E3218" i="11"/>
  <c r="G3218" i="11"/>
  <c r="B3218" i="11"/>
  <c r="F3218" i="11"/>
  <c r="D3218" i="11"/>
  <c r="A3219" i="11"/>
  <c r="B3219" i="11"/>
  <c r="D3219" i="11"/>
  <c r="F3219" i="11"/>
  <c r="A3220" i="11"/>
  <c r="C3219" i="11"/>
  <c r="G3219" i="11"/>
  <c r="E3219" i="11"/>
  <c r="C3220" i="11"/>
  <c r="E3220" i="11"/>
  <c r="G3220" i="11"/>
  <c r="D3220" i="11"/>
  <c r="A3221" i="11"/>
  <c r="B3220" i="11"/>
  <c r="F3220" i="11"/>
  <c r="B3221" i="11"/>
  <c r="D3221" i="11"/>
  <c r="F3221" i="11"/>
  <c r="A3222" i="11"/>
  <c r="E3221" i="11"/>
  <c r="C3221" i="11"/>
  <c r="G3221" i="11"/>
  <c r="C3222" i="11"/>
  <c r="E3222" i="11"/>
  <c r="G3222" i="11"/>
  <c r="B3222" i="11"/>
  <c r="F3222" i="11"/>
  <c r="D3222" i="11"/>
  <c r="A3223" i="11"/>
  <c r="B3223" i="11"/>
  <c r="D3223" i="11"/>
  <c r="F3223" i="11"/>
  <c r="A3224" i="11"/>
  <c r="C3223" i="11"/>
  <c r="G3223" i="11"/>
  <c r="E3223" i="11"/>
  <c r="C3224" i="11"/>
  <c r="E3224" i="11"/>
  <c r="G3224" i="11"/>
  <c r="D3224" i="11"/>
  <c r="A3225" i="11"/>
  <c r="B3224" i="11"/>
  <c r="F3224" i="11"/>
  <c r="B3225" i="11"/>
  <c r="D3225" i="11"/>
  <c r="F3225" i="11"/>
  <c r="A3226" i="11"/>
  <c r="E3225" i="11"/>
  <c r="C3225" i="11"/>
  <c r="G3225" i="11"/>
  <c r="C3226" i="11"/>
  <c r="E3226" i="11"/>
  <c r="G3226" i="11"/>
  <c r="B3226" i="11"/>
  <c r="F3226" i="11"/>
  <c r="D3226" i="11"/>
  <c r="A3227" i="11"/>
  <c r="B3227" i="11"/>
  <c r="D3227" i="11"/>
  <c r="F3227" i="11"/>
  <c r="A3228" i="11"/>
  <c r="C3227" i="11"/>
  <c r="G3227" i="11"/>
  <c r="E3227" i="11"/>
  <c r="C3228" i="11"/>
  <c r="E3228" i="11"/>
  <c r="G3228" i="11"/>
  <c r="D3228" i="11"/>
  <c r="A3229" i="11"/>
  <c r="B3228" i="11"/>
  <c r="F3228" i="11"/>
  <c r="B3229" i="11"/>
  <c r="D3229" i="11"/>
  <c r="F3229" i="11"/>
  <c r="A3230" i="11"/>
  <c r="E3229" i="11"/>
  <c r="C3229" i="11"/>
  <c r="G3229" i="11"/>
  <c r="C3230" i="11"/>
  <c r="E3230" i="11"/>
  <c r="G3230" i="11"/>
  <c r="B3230" i="11"/>
  <c r="F3230" i="11"/>
  <c r="D3230" i="11"/>
  <c r="A3231" i="11"/>
  <c r="B3231" i="11"/>
  <c r="D3231" i="11"/>
  <c r="F3231" i="11"/>
  <c r="A3232" i="11"/>
  <c r="C3231" i="11"/>
  <c r="G3231" i="11"/>
  <c r="E3231" i="11"/>
  <c r="C3232" i="11"/>
  <c r="E3232" i="11"/>
  <c r="G3232" i="11"/>
  <c r="D3232" i="11"/>
  <c r="A3233" i="11"/>
  <c r="B3232" i="11"/>
  <c r="F3232" i="11"/>
  <c r="B3233" i="11"/>
  <c r="D3233" i="11"/>
  <c r="F3233" i="11"/>
  <c r="A3234" i="11"/>
  <c r="E3233" i="11"/>
  <c r="C3233" i="11"/>
  <c r="G3233" i="11"/>
  <c r="C3234" i="11"/>
  <c r="E3234" i="11"/>
  <c r="G3234" i="11"/>
  <c r="B3234" i="11"/>
  <c r="F3234" i="11"/>
  <c r="D3234" i="11"/>
  <c r="A3235" i="11"/>
  <c r="B3235" i="11"/>
  <c r="D3235" i="11"/>
  <c r="F3235" i="11"/>
  <c r="A3236" i="11"/>
  <c r="C3235" i="11"/>
  <c r="G3235" i="11"/>
  <c r="E3235" i="11"/>
  <c r="C3236" i="11"/>
  <c r="E3236" i="11"/>
  <c r="G3236" i="11"/>
  <c r="D3236" i="11"/>
  <c r="A3237" i="11"/>
  <c r="B3236" i="11"/>
  <c r="F3236" i="11"/>
  <c r="B3237" i="11"/>
  <c r="D3237" i="11"/>
  <c r="F3237" i="11"/>
  <c r="A3238" i="11"/>
  <c r="E3237" i="11"/>
  <c r="C3237" i="11"/>
  <c r="G3237" i="11"/>
  <c r="C3238" i="11"/>
  <c r="E3238" i="11"/>
  <c r="G3238" i="11"/>
  <c r="B3238" i="11"/>
  <c r="F3238" i="11"/>
  <c r="D3238" i="11"/>
  <c r="A3239" i="11"/>
  <c r="B3239" i="11"/>
  <c r="D3239" i="11"/>
  <c r="F3239" i="11"/>
  <c r="A3240" i="11"/>
  <c r="C3239" i="11"/>
  <c r="G3239" i="11"/>
  <c r="E3239" i="11"/>
  <c r="C3240" i="11"/>
  <c r="E3240" i="11"/>
  <c r="G3240" i="11"/>
  <c r="D3240" i="11"/>
  <c r="A3241" i="11"/>
  <c r="B3240" i="11"/>
  <c r="F3240" i="11"/>
  <c r="B3241" i="11"/>
  <c r="D3241" i="11"/>
  <c r="F3241" i="11"/>
  <c r="A3242" i="11"/>
  <c r="E3241" i="11"/>
  <c r="C3241" i="11"/>
  <c r="G3241" i="11"/>
  <c r="C3242" i="11"/>
  <c r="E3242" i="11"/>
  <c r="G3242" i="11"/>
  <c r="B3242" i="11"/>
  <c r="F3242" i="11"/>
  <c r="D3242" i="11"/>
  <c r="A3243" i="11"/>
  <c r="B3243" i="11"/>
  <c r="D3243" i="11"/>
  <c r="F3243" i="11"/>
  <c r="A3244" i="11"/>
  <c r="C3243" i="11"/>
  <c r="G3243" i="11"/>
  <c r="E3243" i="11"/>
  <c r="C3244" i="11"/>
  <c r="E3244" i="11"/>
  <c r="G3244" i="11"/>
  <c r="D3244" i="11"/>
  <c r="A3245" i="11"/>
  <c r="B3244" i="11"/>
  <c r="F3244" i="11"/>
  <c r="B3245" i="11"/>
  <c r="D3245" i="11"/>
  <c r="F3245" i="11"/>
  <c r="A3246" i="11"/>
  <c r="E3245" i="11"/>
  <c r="C3245" i="11"/>
  <c r="G3245" i="11"/>
  <c r="C3246" i="11"/>
  <c r="E3246" i="11"/>
  <c r="G3246" i="11"/>
  <c r="B3246" i="11"/>
  <c r="F3246" i="11"/>
  <c r="D3246" i="11"/>
  <c r="A3247" i="11"/>
  <c r="B3247" i="11"/>
  <c r="D3247" i="11"/>
  <c r="F3247" i="11"/>
  <c r="A3248" i="11"/>
  <c r="C3247" i="11"/>
  <c r="G3247" i="11"/>
  <c r="E3247" i="11"/>
  <c r="C3248" i="11"/>
  <c r="E3248" i="11"/>
  <c r="G3248" i="11"/>
  <c r="D3248" i="11"/>
  <c r="A3249" i="11"/>
  <c r="B3248" i="11"/>
  <c r="F3248" i="11"/>
  <c r="B3249" i="11"/>
  <c r="D3249" i="11"/>
  <c r="F3249" i="11"/>
  <c r="A3250" i="11"/>
  <c r="E3249" i="11"/>
  <c r="C3249" i="11"/>
  <c r="G3249" i="11"/>
  <c r="C3250" i="11"/>
  <c r="E3250" i="11"/>
  <c r="G3250" i="11"/>
  <c r="B3250" i="11"/>
  <c r="F3250" i="11"/>
  <c r="D3250" i="11"/>
  <c r="A3251" i="11"/>
  <c r="B3251" i="11"/>
  <c r="D3251" i="11"/>
  <c r="F3251" i="11"/>
  <c r="A3252" i="11"/>
  <c r="C3251" i="11"/>
  <c r="G3251" i="11"/>
  <c r="E3251" i="11"/>
  <c r="C3252" i="11"/>
  <c r="E3252" i="11"/>
  <c r="G3252" i="11"/>
  <c r="D3252" i="11"/>
  <c r="A3253" i="11"/>
  <c r="B3252" i="11"/>
  <c r="F3252" i="11"/>
  <c r="B3253" i="11"/>
  <c r="D3253" i="11"/>
  <c r="F3253" i="11"/>
  <c r="A3254" i="11"/>
  <c r="E3253" i="11"/>
  <c r="C3253" i="11"/>
  <c r="G3253" i="11"/>
  <c r="C3254" i="11"/>
  <c r="E3254" i="11"/>
  <c r="G3254" i="11"/>
  <c r="B3254" i="11"/>
  <c r="F3254" i="11"/>
  <c r="D3254" i="11"/>
  <c r="A3255" i="11"/>
  <c r="B3255" i="11"/>
  <c r="D3255" i="11"/>
  <c r="F3255" i="11"/>
  <c r="A3256" i="11"/>
  <c r="C3255" i="11"/>
  <c r="G3255" i="11"/>
  <c r="E3255" i="11"/>
  <c r="C3256" i="11"/>
  <c r="E3256" i="11"/>
  <c r="G3256" i="11"/>
  <c r="D3256" i="11"/>
  <c r="A3257" i="11"/>
  <c r="B3256" i="11"/>
  <c r="F3256" i="11"/>
  <c r="B3257" i="11"/>
  <c r="D3257" i="11"/>
  <c r="F3257" i="11"/>
  <c r="A3258" i="11"/>
  <c r="E3257" i="11"/>
  <c r="C3257" i="11"/>
  <c r="G3257" i="11"/>
  <c r="C3258" i="11"/>
  <c r="E3258" i="11"/>
  <c r="G3258" i="11"/>
  <c r="B3258" i="11"/>
  <c r="F3258" i="11"/>
  <c r="D3258" i="11"/>
  <c r="A3259" i="11"/>
  <c r="B3259" i="11"/>
  <c r="D3259" i="11"/>
  <c r="F3259" i="11"/>
  <c r="A3260" i="11"/>
  <c r="C3259" i="11"/>
  <c r="G3259" i="11"/>
  <c r="E3259" i="11"/>
  <c r="C3260" i="11"/>
  <c r="E3260" i="11"/>
  <c r="G3260" i="11"/>
  <c r="D3260" i="11"/>
  <c r="A3261" i="11"/>
  <c r="B3260" i="11"/>
  <c r="F3260" i="11"/>
  <c r="B3261" i="11"/>
  <c r="D3261" i="11"/>
  <c r="F3261" i="11"/>
  <c r="A3262" i="11"/>
  <c r="E3261" i="11"/>
  <c r="C3261" i="11"/>
  <c r="G3261" i="11"/>
  <c r="C3262" i="11"/>
  <c r="E3262" i="11"/>
  <c r="G3262" i="11"/>
  <c r="B3262" i="11"/>
  <c r="F3262" i="11"/>
  <c r="D3262" i="11"/>
  <c r="A3263" i="11"/>
  <c r="B3263" i="11"/>
  <c r="D3263" i="11"/>
  <c r="F3263" i="11"/>
  <c r="A3264" i="11"/>
  <c r="C3263" i="11"/>
  <c r="G3263" i="11"/>
  <c r="E3263" i="11"/>
  <c r="C3264" i="11"/>
  <c r="E3264" i="11"/>
  <c r="G3264" i="11"/>
  <c r="D3264" i="11"/>
  <c r="A3265" i="11"/>
  <c r="B3264" i="11"/>
  <c r="F3264" i="11"/>
  <c r="B3265" i="11"/>
  <c r="D3265" i="11"/>
  <c r="F3265" i="11"/>
  <c r="A3266" i="11"/>
  <c r="E3265" i="11"/>
  <c r="C3265" i="11"/>
  <c r="G3265" i="11"/>
  <c r="C3266" i="11"/>
  <c r="E3266" i="11"/>
  <c r="G3266" i="11"/>
  <c r="B3266" i="11"/>
  <c r="F3266" i="11"/>
  <c r="D3266" i="11"/>
  <c r="A3267" i="11"/>
  <c r="B3267" i="11"/>
  <c r="D3267" i="11"/>
  <c r="F3267" i="11"/>
  <c r="A3268" i="11"/>
  <c r="C3267" i="11"/>
  <c r="G3267" i="11"/>
  <c r="E3267" i="11"/>
  <c r="C3268" i="11"/>
  <c r="E3268" i="11"/>
  <c r="G3268" i="11"/>
  <c r="D3268" i="11"/>
  <c r="A3269" i="11"/>
  <c r="B3268" i="11"/>
  <c r="F3268" i="11"/>
  <c r="B3269" i="11"/>
  <c r="D3269" i="11"/>
  <c r="F3269" i="11"/>
  <c r="A3270" i="11"/>
  <c r="E3269" i="11"/>
  <c r="C3269" i="11"/>
  <c r="G3269" i="11"/>
  <c r="C3270" i="11"/>
  <c r="E3270" i="11"/>
  <c r="G3270" i="11"/>
  <c r="B3270" i="11"/>
  <c r="F3270" i="11"/>
  <c r="D3270" i="11"/>
  <c r="A3271" i="11"/>
  <c r="B3271" i="11"/>
  <c r="D3271" i="11"/>
  <c r="F3271" i="11"/>
  <c r="A3272" i="11"/>
  <c r="C3271" i="11"/>
  <c r="G3271" i="11"/>
  <c r="E3271" i="11"/>
  <c r="C3272" i="11"/>
  <c r="E3272" i="11"/>
  <c r="G3272" i="11"/>
  <c r="D3272" i="11"/>
  <c r="A3273" i="11"/>
  <c r="B3272" i="11"/>
  <c r="F3272" i="11"/>
  <c r="C3273" i="11"/>
  <c r="E3273" i="11"/>
  <c r="G3273" i="11"/>
  <c r="B3273" i="11"/>
  <c r="D3273" i="11"/>
  <c r="F3273" i="11"/>
  <c r="A3274" i="11"/>
  <c r="B3274" i="11"/>
  <c r="D3274" i="11"/>
  <c r="F3274" i="11"/>
  <c r="A3275" i="11"/>
  <c r="C3274" i="11"/>
  <c r="E3274" i="11"/>
  <c r="G3274" i="11"/>
  <c r="C3275" i="11"/>
  <c r="E3275" i="11"/>
  <c r="G3275" i="11"/>
  <c r="B3275" i="11"/>
  <c r="D3275" i="11"/>
  <c r="F3275" i="11"/>
  <c r="A3276" i="11"/>
  <c r="B3276" i="11"/>
  <c r="D3276" i="11"/>
  <c r="F3276" i="11"/>
  <c r="A3277" i="11"/>
  <c r="C3276" i="11"/>
  <c r="E3276" i="11"/>
  <c r="G3276" i="11"/>
  <c r="C3277" i="11"/>
  <c r="E3277" i="11"/>
  <c r="G3277" i="11"/>
  <c r="B3277" i="11"/>
  <c r="D3277" i="11"/>
  <c r="F3277" i="11"/>
  <c r="A3278" i="11"/>
  <c r="B3278" i="11"/>
  <c r="D3278" i="11"/>
  <c r="F3278" i="11"/>
  <c r="A3279" i="11"/>
  <c r="C3278" i="11"/>
  <c r="E3278" i="11"/>
  <c r="G3278" i="11"/>
  <c r="C3279" i="11"/>
  <c r="E3279" i="11"/>
  <c r="G3279" i="11"/>
  <c r="B3279" i="11"/>
  <c r="D3279" i="11"/>
  <c r="F3279" i="11"/>
  <c r="A3280" i="11"/>
  <c r="B3280" i="11"/>
  <c r="D3280" i="11"/>
  <c r="F3280" i="11"/>
  <c r="A3281" i="11"/>
  <c r="C3280" i="11"/>
  <c r="E3280" i="11"/>
  <c r="G3280" i="11"/>
  <c r="C3281" i="11"/>
  <c r="E3281" i="11"/>
  <c r="G3281" i="11"/>
  <c r="B3281" i="11"/>
  <c r="D3281" i="11"/>
  <c r="F3281" i="11"/>
  <c r="A3282" i="11"/>
  <c r="B3282" i="11"/>
  <c r="D3282" i="11"/>
  <c r="F3282" i="11"/>
  <c r="A3283" i="11"/>
  <c r="C3282" i="11"/>
  <c r="E3282" i="11"/>
  <c r="G3282" i="11"/>
  <c r="C3283" i="11"/>
  <c r="E3283" i="11"/>
  <c r="G3283" i="11"/>
  <c r="B3283" i="11"/>
  <c r="D3283" i="11"/>
  <c r="F3283" i="11"/>
  <c r="A3284" i="11"/>
  <c r="B3284" i="11"/>
  <c r="D3284" i="11"/>
  <c r="F3284" i="11"/>
  <c r="A3285" i="11"/>
  <c r="C3284" i="11"/>
  <c r="E3284" i="11"/>
  <c r="G3284" i="11"/>
  <c r="C3285" i="11"/>
  <c r="E3285" i="11"/>
  <c r="G3285" i="11"/>
  <c r="B3285" i="11"/>
  <c r="D3285" i="11"/>
  <c r="F3285" i="11"/>
  <c r="A3286" i="11"/>
  <c r="B3286" i="11"/>
  <c r="D3286" i="11"/>
  <c r="F3286" i="11"/>
  <c r="A3287" i="11"/>
  <c r="C3286" i="11"/>
  <c r="E3286" i="11"/>
  <c r="G3286" i="11"/>
  <c r="C3287" i="11"/>
  <c r="E3287" i="11"/>
  <c r="G3287" i="11"/>
  <c r="B3287" i="11"/>
  <c r="D3287" i="11"/>
  <c r="F3287" i="11"/>
  <c r="A3288" i="11"/>
  <c r="B3288" i="11"/>
  <c r="D3288" i="11"/>
  <c r="F3288" i="11"/>
  <c r="A3289" i="11"/>
  <c r="C3288" i="11"/>
  <c r="E3288" i="11"/>
  <c r="G3288" i="11"/>
  <c r="C3289" i="11"/>
  <c r="E3289" i="11"/>
  <c r="G3289" i="11"/>
  <c r="B3289" i="11"/>
  <c r="D3289" i="11"/>
  <c r="F3289" i="11"/>
  <c r="A3290" i="11"/>
  <c r="B3290" i="11"/>
  <c r="D3290" i="11"/>
  <c r="F3290" i="11"/>
  <c r="A3291" i="11"/>
  <c r="C3290" i="11"/>
  <c r="E3290" i="11"/>
  <c r="G3290" i="11"/>
  <c r="C3291" i="11"/>
  <c r="E3291" i="11"/>
  <c r="G3291" i="11"/>
  <c r="B3291" i="11"/>
  <c r="D3291" i="11"/>
  <c r="F3291" i="11"/>
  <c r="A3292" i="11"/>
  <c r="B3292" i="11"/>
  <c r="D3292" i="11"/>
  <c r="F3292" i="11"/>
  <c r="A3293" i="11"/>
  <c r="C3292" i="11"/>
  <c r="E3292" i="11"/>
  <c r="G3292" i="11"/>
  <c r="C3293" i="11"/>
  <c r="E3293" i="11"/>
  <c r="G3293" i="11"/>
  <c r="B3293" i="11"/>
  <c r="D3293" i="11"/>
  <c r="F3293" i="11"/>
  <c r="A3294" i="11"/>
  <c r="B3294" i="11"/>
  <c r="D3294" i="11"/>
  <c r="F3294" i="11"/>
  <c r="A3295" i="11"/>
  <c r="C3294" i="11"/>
  <c r="E3294" i="11"/>
  <c r="G3294" i="11"/>
  <c r="C3295" i="11"/>
  <c r="E3295" i="11"/>
  <c r="G3295" i="11"/>
  <c r="B3295" i="11"/>
  <c r="D3295" i="11"/>
  <c r="F3295" i="11"/>
  <c r="A3296" i="11"/>
  <c r="B3296" i="11"/>
  <c r="D3296" i="11"/>
  <c r="F3296" i="11"/>
  <c r="A3297" i="11"/>
  <c r="C3296" i="11"/>
  <c r="E3296" i="11"/>
  <c r="G3296" i="11"/>
  <c r="C3297" i="11"/>
  <c r="E3297" i="11"/>
  <c r="G3297" i="11"/>
  <c r="B3297" i="11"/>
  <c r="D3297" i="11"/>
  <c r="F3297" i="11"/>
  <c r="A3298" i="11"/>
  <c r="B3298" i="11"/>
  <c r="D3298" i="11"/>
  <c r="F3298" i="11"/>
  <c r="A3299" i="11"/>
  <c r="C3298" i="11"/>
  <c r="E3298" i="11"/>
  <c r="G3298" i="11"/>
  <c r="C3299" i="11"/>
  <c r="E3299" i="11"/>
  <c r="G3299" i="11"/>
  <c r="B3299" i="11"/>
  <c r="D3299" i="11"/>
  <c r="F3299" i="11"/>
  <c r="A3300" i="11"/>
  <c r="B3300" i="11"/>
  <c r="D3300" i="11"/>
  <c r="F3300" i="11"/>
  <c r="A3301" i="11"/>
  <c r="C3300" i="11"/>
  <c r="E3300" i="11"/>
  <c r="G3300" i="11"/>
  <c r="C3301" i="11"/>
  <c r="E3301" i="11"/>
  <c r="G3301" i="11"/>
  <c r="B3301" i="11"/>
  <c r="D3301" i="11"/>
  <c r="F3301" i="11"/>
  <c r="A3302" i="11"/>
  <c r="B3302" i="11"/>
  <c r="D3302" i="11"/>
  <c r="F3302" i="11"/>
  <c r="A3303" i="11"/>
  <c r="C3302" i="11"/>
  <c r="E3302" i="11"/>
  <c r="G3302" i="11"/>
  <c r="C3303" i="11"/>
  <c r="E3303" i="11"/>
  <c r="G3303" i="11"/>
  <c r="B3303" i="11"/>
  <c r="D3303" i="11"/>
  <c r="F3303" i="11"/>
  <c r="A3304" i="11"/>
  <c r="B3304" i="11"/>
  <c r="D3304" i="11"/>
  <c r="F3304" i="11"/>
  <c r="A3305" i="11"/>
  <c r="C3304" i="11"/>
  <c r="E3304" i="11"/>
  <c r="G3304" i="11"/>
  <c r="C3305" i="11"/>
  <c r="E3305" i="11"/>
  <c r="G3305" i="11"/>
  <c r="B3305" i="11"/>
  <c r="D3305" i="11"/>
  <c r="F3305" i="11"/>
  <c r="A3306" i="11"/>
  <c r="B3306" i="11"/>
  <c r="D3306" i="11"/>
  <c r="F3306" i="11"/>
  <c r="A3307" i="11"/>
  <c r="C3306" i="11"/>
  <c r="E3306" i="11"/>
  <c r="G3306" i="11"/>
  <c r="C3307" i="11"/>
  <c r="E3307" i="11"/>
  <c r="G3307" i="11"/>
  <c r="B3307" i="11"/>
  <c r="D3307" i="11"/>
  <c r="F3307" i="11"/>
  <c r="A3308" i="11"/>
  <c r="B3308" i="11"/>
  <c r="D3308" i="11"/>
  <c r="F3308" i="11"/>
  <c r="A3309" i="11"/>
  <c r="C3308" i="11"/>
  <c r="E3308" i="11"/>
  <c r="G3308" i="11"/>
  <c r="C3309" i="11"/>
  <c r="E3309" i="11"/>
  <c r="G3309" i="11"/>
  <c r="B3309" i="11"/>
  <c r="D3309" i="11"/>
  <c r="F3309" i="11"/>
  <c r="A3310" i="11"/>
  <c r="B3310" i="11"/>
  <c r="D3310" i="11"/>
  <c r="F3310" i="11"/>
  <c r="A3311" i="11"/>
  <c r="C3310" i="11"/>
  <c r="E3310" i="11"/>
  <c r="G3310" i="11"/>
  <c r="C3311" i="11"/>
  <c r="E3311" i="11"/>
  <c r="G3311" i="11"/>
  <c r="B3311" i="11"/>
  <c r="D3311" i="11"/>
  <c r="F3311" i="11"/>
  <c r="A3312" i="11"/>
  <c r="B3312" i="11"/>
  <c r="D3312" i="11"/>
  <c r="F3312" i="11"/>
  <c r="A3313" i="11"/>
  <c r="C3312" i="11"/>
  <c r="E3312" i="11"/>
  <c r="G3312" i="11"/>
  <c r="C3313" i="11"/>
  <c r="E3313" i="11"/>
  <c r="G3313" i="11"/>
  <c r="B3313" i="11"/>
  <c r="D3313" i="11"/>
  <c r="F3313" i="11"/>
  <c r="A3314" i="11"/>
  <c r="B3314" i="11"/>
  <c r="D3314" i="11"/>
  <c r="F3314" i="11"/>
  <c r="A3315" i="11"/>
  <c r="C3314" i="11"/>
  <c r="E3314" i="11"/>
  <c r="G3314" i="11"/>
  <c r="C3315" i="11"/>
  <c r="E3315" i="11"/>
  <c r="G3315" i="11"/>
  <c r="B3315" i="11"/>
  <c r="D3315" i="11"/>
  <c r="F3315" i="11"/>
  <c r="A3316" i="11"/>
  <c r="B3316" i="11"/>
  <c r="D3316" i="11"/>
  <c r="F3316" i="11"/>
  <c r="A3317" i="11"/>
  <c r="C3316" i="11"/>
  <c r="E3316" i="11"/>
  <c r="G3316" i="11"/>
  <c r="C3317" i="11"/>
  <c r="E3317" i="11"/>
  <c r="G3317" i="11"/>
  <c r="B3317" i="11"/>
  <c r="D3317" i="11"/>
  <c r="F3317" i="11"/>
  <c r="A3318" i="11"/>
  <c r="B3318" i="11"/>
  <c r="D3318" i="11"/>
  <c r="F3318" i="11"/>
  <c r="A3319" i="11"/>
  <c r="C3318" i="11"/>
  <c r="E3318" i="11"/>
  <c r="G3318" i="11"/>
  <c r="C3319" i="11"/>
  <c r="E3319" i="11"/>
  <c r="G3319" i="11"/>
  <c r="B3319" i="11"/>
  <c r="D3319" i="11"/>
  <c r="F3319" i="11"/>
  <c r="A3320" i="11"/>
  <c r="B3320" i="11"/>
  <c r="D3320" i="11"/>
  <c r="F3320" i="11"/>
  <c r="A3321" i="11"/>
  <c r="C3320" i="11"/>
  <c r="E3320" i="11"/>
  <c r="G3320" i="11"/>
  <c r="C3321" i="11"/>
  <c r="E3321" i="11"/>
  <c r="G3321" i="11"/>
  <c r="B3321" i="11"/>
  <c r="D3321" i="11"/>
  <c r="F3321" i="11"/>
  <c r="A3322" i="11"/>
  <c r="B3322" i="11"/>
  <c r="D3322" i="11"/>
  <c r="F3322" i="11"/>
  <c r="A3323" i="11"/>
  <c r="C3322" i="11"/>
  <c r="E3322" i="11"/>
  <c r="G3322" i="11"/>
  <c r="C3323" i="11"/>
  <c r="E3323" i="11"/>
  <c r="G3323" i="11"/>
  <c r="B3323" i="11"/>
  <c r="D3323" i="11"/>
  <c r="F3323" i="11"/>
  <c r="A3324" i="11"/>
  <c r="B3324" i="11"/>
  <c r="D3324" i="11"/>
  <c r="F3324" i="11"/>
  <c r="A3325" i="11"/>
  <c r="C3324" i="11"/>
  <c r="E3324" i="11"/>
  <c r="G3324" i="11"/>
  <c r="C3325" i="11"/>
  <c r="E3325" i="11"/>
  <c r="G3325" i="11"/>
  <c r="B3325" i="11"/>
  <c r="D3325" i="11"/>
  <c r="F3325" i="11"/>
  <c r="A3326" i="11"/>
  <c r="B3326" i="11"/>
  <c r="D3326" i="11"/>
  <c r="F3326" i="11"/>
  <c r="A3327" i="11"/>
  <c r="C3326" i="11"/>
  <c r="E3326" i="11"/>
  <c r="G3326" i="11"/>
  <c r="C3327" i="11"/>
  <c r="E3327" i="11"/>
  <c r="G3327" i="11"/>
  <c r="B3327" i="11"/>
  <c r="D3327" i="11"/>
  <c r="F3327" i="11"/>
  <c r="A3328" i="11"/>
  <c r="B3328" i="11"/>
  <c r="D3328" i="11"/>
  <c r="F3328" i="11"/>
  <c r="A3329" i="11"/>
  <c r="C3328" i="11"/>
  <c r="E3328" i="11"/>
  <c r="G3328" i="11"/>
  <c r="C3329" i="11"/>
  <c r="E3329" i="11"/>
  <c r="G3329" i="11"/>
  <c r="B3329" i="11"/>
  <c r="D3329" i="11"/>
  <c r="F3329" i="11"/>
  <c r="A3330" i="11"/>
  <c r="B3330" i="11"/>
  <c r="D3330" i="11"/>
  <c r="F3330" i="11"/>
  <c r="A3331" i="11"/>
  <c r="C3330" i="11"/>
  <c r="E3330" i="11"/>
  <c r="G3330" i="11"/>
  <c r="C3331" i="11"/>
  <c r="E3331" i="11"/>
  <c r="G3331" i="11"/>
  <c r="B3331" i="11"/>
  <c r="D3331" i="11"/>
  <c r="F3331" i="11"/>
  <c r="A3332" i="11"/>
  <c r="B3332" i="11"/>
  <c r="D3332" i="11"/>
  <c r="F3332" i="11"/>
  <c r="A3333" i="11"/>
  <c r="C3332" i="11"/>
  <c r="E3332" i="11"/>
  <c r="G3332" i="11"/>
  <c r="C3333" i="11"/>
  <c r="E3333" i="11"/>
  <c r="G3333" i="11"/>
  <c r="B3333" i="11"/>
  <c r="D3333" i="11"/>
  <c r="F3333" i="11"/>
  <c r="A3334" i="11"/>
  <c r="B3334" i="11"/>
  <c r="D3334" i="11"/>
  <c r="F3334" i="11"/>
  <c r="A3335" i="11"/>
  <c r="C3334" i="11"/>
  <c r="E3334" i="11"/>
  <c r="G3334" i="11"/>
  <c r="C3335" i="11"/>
  <c r="E3335" i="11"/>
  <c r="G3335" i="11"/>
  <c r="B3335" i="11"/>
  <c r="D3335" i="11"/>
  <c r="F3335" i="11"/>
  <c r="A3336" i="11"/>
  <c r="B3336" i="11"/>
  <c r="D3336" i="11"/>
  <c r="F3336" i="11"/>
  <c r="A3337" i="11"/>
  <c r="C3336" i="11"/>
  <c r="E3336" i="11"/>
  <c r="G3336" i="11"/>
  <c r="C3337" i="11"/>
  <c r="E3337" i="11"/>
  <c r="G3337" i="11"/>
  <c r="B3337" i="11"/>
  <c r="D3337" i="11"/>
  <c r="F3337" i="11"/>
  <c r="A3338" i="11"/>
  <c r="B3338" i="11"/>
  <c r="D3338" i="11"/>
  <c r="F3338" i="11"/>
  <c r="A3339" i="11"/>
  <c r="C3338" i="11"/>
  <c r="E3338" i="11"/>
  <c r="G3338" i="11"/>
  <c r="C3339" i="11"/>
  <c r="E3339" i="11"/>
  <c r="G3339" i="11"/>
  <c r="B3339" i="11"/>
  <c r="D3339" i="11"/>
  <c r="F3339" i="11"/>
  <c r="A3340" i="11"/>
  <c r="B3340" i="11"/>
  <c r="D3340" i="11"/>
  <c r="F3340" i="11"/>
  <c r="A3341" i="11"/>
  <c r="C3340" i="11"/>
  <c r="E3340" i="11"/>
  <c r="G3340" i="11"/>
  <c r="C3341" i="11"/>
  <c r="E3341" i="11"/>
  <c r="G3341" i="11"/>
  <c r="B3341" i="11"/>
  <c r="D3341" i="11"/>
  <c r="F3341" i="11"/>
  <c r="A3342" i="11"/>
  <c r="B3342" i="11"/>
  <c r="D3342" i="11"/>
  <c r="F3342" i="11"/>
  <c r="A3343" i="11"/>
  <c r="C3342" i="11"/>
  <c r="E3342" i="11"/>
  <c r="G3342" i="11"/>
  <c r="C3343" i="11"/>
  <c r="E3343" i="11"/>
  <c r="G3343" i="11"/>
  <c r="B3343" i="11"/>
  <c r="D3343" i="11"/>
  <c r="F3343" i="11"/>
  <c r="A3344" i="11"/>
  <c r="B3344" i="11"/>
  <c r="D3344" i="11"/>
  <c r="F3344" i="11"/>
  <c r="A3345" i="11"/>
  <c r="C3344" i="11"/>
  <c r="E3344" i="11"/>
  <c r="G3344" i="11"/>
  <c r="C3345" i="11"/>
  <c r="E3345" i="11"/>
  <c r="G3345" i="11"/>
  <c r="B3345" i="11"/>
  <c r="D3345" i="11"/>
  <c r="F3345" i="11"/>
  <c r="A3346" i="11"/>
  <c r="B3346" i="11"/>
  <c r="D3346" i="11"/>
  <c r="F3346" i="11"/>
  <c r="A3347" i="11"/>
  <c r="C3346" i="11"/>
  <c r="E3346" i="11"/>
  <c r="G3346" i="11"/>
  <c r="C3347" i="11"/>
  <c r="E3347" i="11"/>
  <c r="G3347" i="11"/>
  <c r="B3347" i="11"/>
  <c r="D3347" i="11"/>
  <c r="F3347" i="11"/>
  <c r="A3348" i="11"/>
  <c r="B3348" i="11"/>
  <c r="D3348" i="11"/>
  <c r="F3348" i="11"/>
  <c r="A3349" i="11"/>
  <c r="C3348" i="11"/>
  <c r="E3348" i="11"/>
  <c r="G3348" i="11"/>
  <c r="C3349" i="11"/>
  <c r="E3349" i="11"/>
  <c r="G3349" i="11"/>
  <c r="B3349" i="11"/>
  <c r="D3349" i="11"/>
  <c r="F3349" i="11"/>
  <c r="A3350" i="11"/>
  <c r="B3350" i="11"/>
  <c r="D3350" i="11"/>
  <c r="F3350" i="11"/>
  <c r="A3351" i="11"/>
  <c r="C3350" i="11"/>
  <c r="E3350" i="11"/>
  <c r="G3350" i="11"/>
  <c r="C3351" i="11"/>
  <c r="E3351" i="11"/>
  <c r="G3351" i="11"/>
  <c r="B3351" i="11"/>
  <c r="D3351" i="11"/>
  <c r="F3351" i="11"/>
  <c r="A3352" i="11"/>
  <c r="B3352" i="11"/>
  <c r="D3352" i="11"/>
  <c r="F3352" i="11"/>
  <c r="A3353" i="11"/>
  <c r="C3352" i="11"/>
  <c r="E3352" i="11"/>
  <c r="G3352" i="11"/>
  <c r="C3353" i="11"/>
  <c r="E3353" i="11"/>
  <c r="G3353" i="11"/>
  <c r="B3353" i="11"/>
  <c r="D3353" i="11"/>
  <c r="F3353" i="11"/>
  <c r="A3354" i="11"/>
  <c r="B3354" i="11"/>
  <c r="D3354" i="11"/>
  <c r="F3354" i="11"/>
  <c r="A3355" i="11"/>
  <c r="C3354" i="11"/>
  <c r="E3354" i="11"/>
  <c r="G3354" i="11"/>
  <c r="C3355" i="11"/>
  <c r="E3355" i="11"/>
  <c r="G3355" i="11"/>
  <c r="B3355" i="11"/>
  <c r="D3355" i="11"/>
  <c r="F3355" i="11"/>
  <c r="A3356" i="11"/>
  <c r="B3356" i="11"/>
  <c r="D3356" i="11"/>
  <c r="F3356" i="11"/>
  <c r="A3357" i="11"/>
  <c r="C3356" i="11"/>
  <c r="E3356" i="11"/>
  <c r="G3356" i="11"/>
  <c r="C3357" i="11"/>
  <c r="E3357" i="11"/>
  <c r="G3357" i="11"/>
  <c r="B3357" i="11"/>
  <c r="D3357" i="11"/>
  <c r="F3357" i="11"/>
  <c r="A3358" i="11"/>
  <c r="B3358" i="11"/>
  <c r="D3358" i="11"/>
  <c r="F3358" i="11"/>
  <c r="A3359" i="11"/>
  <c r="C3358" i="11"/>
  <c r="E3358" i="11"/>
  <c r="G3358" i="11"/>
  <c r="C3359" i="11"/>
  <c r="E3359" i="11"/>
  <c r="G3359" i="11"/>
  <c r="B3359" i="11"/>
  <c r="D3359" i="11"/>
  <c r="F3359" i="11"/>
  <c r="A3360" i="11"/>
  <c r="B3360" i="11"/>
  <c r="D3360" i="11"/>
  <c r="F3360" i="11"/>
  <c r="A3361" i="11"/>
  <c r="C3360" i="11"/>
  <c r="E3360" i="11"/>
  <c r="G3360" i="11"/>
  <c r="C3361" i="11"/>
  <c r="E3361" i="11"/>
  <c r="G3361" i="11"/>
  <c r="B3361" i="11"/>
  <c r="D3361" i="11"/>
  <c r="F3361" i="11"/>
  <c r="A3362" i="11"/>
  <c r="B3362" i="11"/>
  <c r="D3362" i="11"/>
  <c r="F3362" i="11"/>
  <c r="A3363" i="11"/>
  <c r="C3362" i="11"/>
  <c r="E3362" i="11"/>
  <c r="G3362" i="11"/>
  <c r="C3363" i="11"/>
  <c r="E3363" i="11"/>
  <c r="G3363" i="11"/>
  <c r="B3363" i="11"/>
  <c r="D3363" i="11"/>
  <c r="F3363" i="11"/>
  <c r="A3364" i="11"/>
  <c r="B3364" i="11"/>
  <c r="D3364" i="11"/>
  <c r="F3364" i="11"/>
  <c r="A3365" i="11"/>
  <c r="C3364" i="11"/>
  <c r="E3364" i="11"/>
  <c r="G3364" i="11"/>
  <c r="C3365" i="11"/>
  <c r="E3365" i="11"/>
  <c r="G3365" i="11"/>
  <c r="B3365" i="11"/>
  <c r="D3365" i="11"/>
  <c r="F3365" i="11"/>
  <c r="A3366" i="11"/>
  <c r="B3366" i="11"/>
  <c r="D3366" i="11"/>
  <c r="F3366" i="11"/>
  <c r="A3367" i="11"/>
  <c r="C3366" i="11"/>
  <c r="E3366" i="11"/>
  <c r="G3366" i="11"/>
  <c r="C3367" i="11"/>
  <c r="E3367" i="11"/>
  <c r="G3367" i="11"/>
  <c r="B3367" i="11"/>
  <c r="D3367" i="11"/>
  <c r="F3367" i="11"/>
  <c r="A3368" i="11"/>
  <c r="B3368" i="11"/>
  <c r="D3368" i="11"/>
  <c r="F3368" i="11"/>
  <c r="A3369" i="11"/>
  <c r="C3368" i="11"/>
  <c r="E3368" i="11"/>
  <c r="G3368" i="11"/>
  <c r="C3369" i="11"/>
  <c r="E3369" i="11"/>
  <c r="G3369" i="11"/>
  <c r="B3369" i="11"/>
  <c r="D3369" i="11"/>
  <c r="F3369" i="11"/>
  <c r="A3370" i="11"/>
  <c r="B3370" i="11"/>
  <c r="D3370" i="11"/>
  <c r="F3370" i="11"/>
  <c r="A3371" i="11"/>
  <c r="C3370" i="11"/>
  <c r="E3370" i="11"/>
  <c r="G3370" i="11"/>
  <c r="C3371" i="11"/>
  <c r="E3371" i="11"/>
  <c r="G3371" i="11"/>
  <c r="B3371" i="11"/>
  <c r="D3371" i="11"/>
  <c r="F3371" i="11"/>
  <c r="A3372" i="11"/>
  <c r="B3372" i="11"/>
  <c r="D3372" i="11"/>
  <c r="F3372" i="11"/>
  <c r="A3373" i="11"/>
  <c r="C3372" i="11"/>
  <c r="E3372" i="11"/>
  <c r="G3372" i="11"/>
  <c r="C3373" i="11"/>
  <c r="E3373" i="11"/>
  <c r="G3373" i="11"/>
  <c r="B3373" i="11"/>
  <c r="D3373" i="11"/>
  <c r="F3373" i="11"/>
  <c r="A3374" i="11"/>
  <c r="B3374" i="11"/>
  <c r="D3374" i="11"/>
  <c r="F3374" i="11"/>
  <c r="A3375" i="11"/>
  <c r="C3374" i="11"/>
  <c r="E3374" i="11"/>
  <c r="G3374" i="11"/>
  <c r="C3375" i="11"/>
  <c r="E3375" i="11"/>
  <c r="G3375" i="11"/>
  <c r="B3375" i="11"/>
  <c r="D3375" i="11"/>
  <c r="F3375" i="11"/>
  <c r="A3376" i="11"/>
  <c r="B3376" i="11"/>
  <c r="D3376" i="11"/>
  <c r="F3376" i="11"/>
  <c r="A3377" i="11"/>
  <c r="C3376" i="11"/>
  <c r="E3376" i="11"/>
  <c r="G3376" i="11"/>
  <c r="C3377" i="11"/>
  <c r="E3377" i="11"/>
  <c r="G3377" i="11"/>
  <c r="B3377" i="11"/>
  <c r="D3377" i="11"/>
  <c r="F3377" i="11"/>
  <c r="A3378" i="11"/>
  <c r="B3378" i="11"/>
  <c r="D3378" i="11"/>
  <c r="F3378" i="11"/>
  <c r="A3379" i="11"/>
  <c r="C3378" i="11"/>
  <c r="E3378" i="11"/>
  <c r="G3378" i="11"/>
  <c r="C3379" i="11"/>
  <c r="E3379" i="11"/>
  <c r="G3379" i="11"/>
  <c r="B3379" i="11"/>
  <c r="D3379" i="11"/>
  <c r="F3379" i="11"/>
  <c r="A3380" i="11"/>
  <c r="B3380" i="11"/>
  <c r="D3380" i="11"/>
  <c r="F3380" i="11"/>
  <c r="A3381" i="11"/>
  <c r="C3380" i="11"/>
  <c r="E3380" i="11"/>
  <c r="G3380" i="11"/>
  <c r="C3381" i="11"/>
  <c r="E3381" i="11"/>
  <c r="G3381" i="11"/>
  <c r="B3381" i="11"/>
  <c r="D3381" i="11"/>
  <c r="F3381" i="11"/>
  <c r="A3382" i="11"/>
  <c r="B3382" i="11"/>
  <c r="D3382" i="11"/>
  <c r="F3382" i="11"/>
  <c r="A3383" i="11"/>
  <c r="C3382" i="11"/>
  <c r="E3382" i="11"/>
  <c r="G3382" i="11"/>
  <c r="C3383" i="11"/>
  <c r="E3383" i="11"/>
  <c r="G3383" i="11"/>
  <c r="B3383" i="11"/>
  <c r="D3383" i="11"/>
  <c r="F3383" i="11"/>
  <c r="A3384" i="11"/>
  <c r="B3384" i="11"/>
  <c r="D3384" i="11"/>
  <c r="F3384" i="11"/>
  <c r="A3385" i="11"/>
  <c r="C3384" i="11"/>
  <c r="E3384" i="11"/>
  <c r="G3384" i="11"/>
  <c r="C3385" i="11"/>
  <c r="E3385" i="11"/>
  <c r="G3385" i="11"/>
  <c r="B3385" i="11"/>
  <c r="D3385" i="11"/>
  <c r="F3385" i="11"/>
  <c r="A3386" i="11"/>
  <c r="B3386" i="11"/>
  <c r="D3386" i="11"/>
  <c r="F3386" i="11"/>
  <c r="A3387" i="11"/>
  <c r="C3386" i="11"/>
  <c r="E3386" i="11"/>
  <c r="G3386" i="11"/>
  <c r="C3387" i="11"/>
  <c r="E3387" i="11"/>
  <c r="G3387" i="11"/>
  <c r="B3387" i="11"/>
  <c r="D3387" i="11"/>
  <c r="F3387" i="11"/>
  <c r="A3388" i="11"/>
  <c r="B3388" i="11"/>
  <c r="D3388" i="11"/>
  <c r="F3388" i="11"/>
  <c r="A3389" i="11"/>
  <c r="C3388" i="11"/>
  <c r="E3388" i="11"/>
  <c r="G3388" i="11"/>
  <c r="C3389" i="11"/>
  <c r="E3389" i="11"/>
  <c r="G3389" i="11"/>
  <c r="B3389" i="11"/>
  <c r="D3389" i="11"/>
  <c r="F3389" i="11"/>
  <c r="A3390" i="11"/>
  <c r="B3390" i="11"/>
  <c r="D3390" i="11"/>
  <c r="F3390" i="11"/>
  <c r="A3391" i="11"/>
  <c r="C3390" i="11"/>
  <c r="E3390" i="11"/>
  <c r="G3390" i="11"/>
  <c r="C3391" i="11"/>
  <c r="E3391" i="11"/>
  <c r="G3391" i="11"/>
  <c r="B3391" i="11"/>
  <c r="D3391" i="11"/>
  <c r="F3391" i="11"/>
  <c r="A3392" i="11"/>
  <c r="B3392" i="11"/>
  <c r="D3392" i="11"/>
  <c r="F3392" i="11"/>
  <c r="A3393" i="11"/>
  <c r="C3392" i="11"/>
  <c r="E3392" i="11"/>
  <c r="G3392" i="11"/>
  <c r="C3393" i="11"/>
  <c r="E3393" i="11"/>
  <c r="G3393" i="11"/>
  <c r="B3393" i="11"/>
  <c r="D3393" i="11"/>
  <c r="F3393" i="11"/>
  <c r="A3394" i="11"/>
  <c r="B3394" i="11"/>
  <c r="D3394" i="11"/>
  <c r="F3394" i="11"/>
  <c r="A3395" i="11"/>
  <c r="C3394" i="11"/>
  <c r="E3394" i="11"/>
  <c r="G3394" i="11"/>
  <c r="C3395" i="11"/>
  <c r="E3395" i="11"/>
  <c r="G3395" i="11"/>
  <c r="B3395" i="11"/>
  <c r="D3395" i="11"/>
  <c r="F3395" i="11"/>
  <c r="A3396" i="11"/>
  <c r="B3396" i="11"/>
  <c r="D3396" i="11"/>
  <c r="F3396" i="11"/>
  <c r="A3397" i="11"/>
  <c r="C3396" i="11"/>
  <c r="E3396" i="11"/>
  <c r="G3396" i="11"/>
  <c r="C3397" i="11"/>
  <c r="E3397" i="11"/>
  <c r="G3397" i="11"/>
  <c r="B3397" i="11"/>
  <c r="D3397" i="11"/>
  <c r="F3397" i="11"/>
  <c r="A3398" i="11"/>
  <c r="B3398" i="11"/>
  <c r="D3398" i="11"/>
  <c r="F3398" i="11"/>
  <c r="A3399" i="11"/>
  <c r="C3398" i="11"/>
  <c r="E3398" i="11"/>
  <c r="G3398" i="11"/>
  <c r="C3399" i="11"/>
  <c r="E3399" i="11"/>
  <c r="G3399" i="11"/>
  <c r="B3399" i="11"/>
  <c r="D3399" i="11"/>
  <c r="F3399" i="11"/>
  <c r="A3400" i="11"/>
  <c r="B3400" i="11"/>
  <c r="D3400" i="11"/>
  <c r="F3400" i="11"/>
  <c r="A3401" i="11"/>
  <c r="C3400" i="11"/>
  <c r="E3400" i="11"/>
  <c r="G3400" i="11"/>
  <c r="C3401" i="11"/>
  <c r="E3401" i="11"/>
  <c r="G3401" i="11"/>
  <c r="B3401" i="11"/>
  <c r="D3401" i="11"/>
  <c r="F3401" i="11"/>
  <c r="A3402" i="11"/>
  <c r="B3402" i="11"/>
  <c r="D3402" i="11"/>
  <c r="F3402" i="11"/>
  <c r="A3403" i="11"/>
  <c r="C3402" i="11"/>
  <c r="E3402" i="11"/>
  <c r="G3402" i="11"/>
  <c r="C3403" i="11"/>
  <c r="E3403" i="11"/>
  <c r="G3403" i="11"/>
  <c r="B3403" i="11"/>
  <c r="D3403" i="11"/>
  <c r="F3403" i="11"/>
  <c r="A3404" i="11"/>
  <c r="B3404" i="11"/>
  <c r="D3404" i="11"/>
  <c r="F3404" i="11"/>
  <c r="A3405" i="11"/>
  <c r="C3404" i="11"/>
  <c r="E3404" i="11"/>
  <c r="G3404" i="11"/>
  <c r="C3405" i="11"/>
  <c r="E3405" i="11"/>
  <c r="G3405" i="11"/>
  <c r="B3405" i="11"/>
  <c r="D3405" i="11"/>
  <c r="F3405" i="11"/>
  <c r="A3406" i="11"/>
  <c r="B3406" i="11"/>
  <c r="D3406" i="11"/>
  <c r="F3406" i="11"/>
  <c r="A3407" i="11"/>
  <c r="C3406" i="11"/>
  <c r="E3406" i="11"/>
  <c r="G3406" i="11"/>
  <c r="C3407" i="11"/>
  <c r="E3407" i="11"/>
  <c r="G3407" i="11"/>
  <c r="B3407" i="11"/>
  <c r="D3407" i="11"/>
  <c r="F3407" i="11"/>
  <c r="A3408" i="11"/>
  <c r="B3408" i="11"/>
  <c r="D3408" i="11"/>
  <c r="F3408" i="11"/>
  <c r="A3409" i="11"/>
  <c r="C3408" i="11"/>
  <c r="E3408" i="11"/>
  <c r="G3408" i="11"/>
  <c r="C3409" i="11"/>
  <c r="E3409" i="11"/>
  <c r="G3409" i="11"/>
  <c r="B3409" i="11"/>
  <c r="D3409" i="11"/>
  <c r="F3409" i="11"/>
  <c r="A3410" i="11"/>
  <c r="B3410" i="11"/>
  <c r="D3410" i="11"/>
  <c r="F3410" i="11"/>
  <c r="A3411" i="11"/>
  <c r="C3410" i="11"/>
  <c r="E3410" i="11"/>
  <c r="G3410" i="11"/>
  <c r="C3411" i="11"/>
  <c r="E3411" i="11"/>
  <c r="G3411" i="11"/>
  <c r="B3411" i="11"/>
  <c r="D3411" i="11"/>
  <c r="F3411" i="11"/>
  <c r="A3412" i="11"/>
  <c r="B3412" i="11"/>
  <c r="D3412" i="11"/>
  <c r="F3412" i="11"/>
  <c r="A3413" i="11"/>
  <c r="C3412" i="11"/>
  <c r="E3412" i="11"/>
  <c r="G3412" i="11"/>
  <c r="C3413" i="11"/>
  <c r="E3413" i="11"/>
  <c r="G3413" i="11"/>
  <c r="B3413" i="11"/>
  <c r="D3413" i="11"/>
  <c r="F3413" i="11"/>
  <c r="A3414" i="11"/>
  <c r="B3414" i="11"/>
  <c r="D3414" i="11"/>
  <c r="F3414" i="11"/>
  <c r="A3415" i="11"/>
  <c r="C3414" i="11"/>
  <c r="E3414" i="11"/>
  <c r="G3414" i="11"/>
  <c r="C3415" i="11"/>
  <c r="E3415" i="11"/>
  <c r="G3415" i="11"/>
  <c r="B3415" i="11"/>
  <c r="D3415" i="11"/>
  <c r="F3415" i="11"/>
  <c r="A3416" i="11"/>
  <c r="B3416" i="11"/>
  <c r="D3416" i="11"/>
  <c r="F3416" i="11"/>
  <c r="A3417" i="11"/>
  <c r="C3416" i="11"/>
  <c r="E3416" i="11"/>
  <c r="G3416" i="11"/>
  <c r="C3417" i="11"/>
  <c r="E3417" i="11"/>
  <c r="G3417" i="11"/>
  <c r="B3417" i="11"/>
  <c r="D3417" i="11"/>
  <c r="F3417" i="11"/>
  <c r="A3418" i="11"/>
  <c r="B3418" i="11"/>
  <c r="D3418" i="11"/>
  <c r="F3418" i="11"/>
  <c r="A3419" i="11"/>
  <c r="C3418" i="11"/>
  <c r="E3418" i="11"/>
  <c r="G3418" i="11"/>
  <c r="C3419" i="11"/>
  <c r="E3419" i="11"/>
  <c r="G3419" i="11"/>
  <c r="B3419" i="11"/>
  <c r="D3419" i="11"/>
  <c r="F3419" i="11"/>
  <c r="A3420" i="11"/>
  <c r="B3420" i="11"/>
  <c r="D3420" i="11"/>
  <c r="F3420" i="11"/>
  <c r="A3421" i="11"/>
  <c r="C3420" i="11"/>
  <c r="E3420" i="11"/>
  <c r="G3420" i="11"/>
  <c r="C3421" i="11"/>
  <c r="E3421" i="11"/>
  <c r="G3421" i="11"/>
  <c r="B3421" i="11"/>
  <c r="D3421" i="11"/>
  <c r="F3421" i="11"/>
  <c r="A3422" i="11"/>
  <c r="B3422" i="11"/>
  <c r="D3422" i="11"/>
  <c r="F3422" i="11"/>
  <c r="A3423" i="11"/>
  <c r="C3422" i="11"/>
  <c r="E3422" i="11"/>
  <c r="G3422" i="11"/>
  <c r="C3423" i="11"/>
  <c r="E3423" i="11"/>
  <c r="G3423" i="11"/>
  <c r="B3423" i="11"/>
  <c r="D3423" i="11"/>
  <c r="F3423" i="11"/>
  <c r="A3424" i="11"/>
  <c r="B3424" i="11"/>
  <c r="D3424" i="11"/>
  <c r="F3424" i="11"/>
  <c r="A3425" i="11"/>
  <c r="C3424" i="11"/>
  <c r="E3424" i="11"/>
  <c r="G3424" i="11"/>
  <c r="C3425" i="11"/>
  <c r="E3425" i="11"/>
  <c r="G3425" i="11"/>
  <c r="B3425" i="11"/>
  <c r="D3425" i="11"/>
  <c r="F3425" i="11"/>
  <c r="A3426" i="11"/>
  <c r="B3426" i="11"/>
  <c r="D3426" i="11"/>
  <c r="F3426" i="11"/>
  <c r="A3427" i="11"/>
  <c r="C3426" i="11"/>
  <c r="E3426" i="11"/>
  <c r="G3426" i="11"/>
  <c r="C3427" i="11"/>
  <c r="E3427" i="11"/>
  <c r="G3427" i="11"/>
  <c r="B3427" i="11"/>
  <c r="D3427" i="11"/>
  <c r="F3427" i="11"/>
  <c r="A3428" i="11"/>
  <c r="B3428" i="11"/>
  <c r="D3428" i="11"/>
  <c r="F3428" i="11"/>
  <c r="A3429" i="11"/>
  <c r="C3428" i="11"/>
  <c r="E3428" i="11"/>
  <c r="G3428" i="11"/>
  <c r="C3429" i="11"/>
  <c r="E3429" i="11"/>
  <c r="G3429" i="11"/>
  <c r="B3429" i="11"/>
  <c r="D3429" i="11"/>
  <c r="F3429" i="11"/>
  <c r="A3430" i="11"/>
  <c r="B3430" i="11"/>
  <c r="D3430" i="11"/>
  <c r="F3430" i="11"/>
  <c r="A3431" i="11"/>
  <c r="C3430" i="11"/>
  <c r="E3430" i="11"/>
  <c r="G3430" i="11"/>
  <c r="C3431" i="11"/>
  <c r="E3431" i="11"/>
  <c r="G3431" i="11"/>
  <c r="B3431" i="11"/>
  <c r="D3431" i="11"/>
  <c r="F3431" i="11"/>
  <c r="A3432" i="11"/>
  <c r="B3432" i="11"/>
  <c r="D3432" i="11"/>
  <c r="F3432" i="11"/>
  <c r="A3433" i="11"/>
  <c r="C3432" i="11"/>
  <c r="E3432" i="11"/>
  <c r="G3432" i="11"/>
  <c r="C3433" i="11"/>
  <c r="E3433" i="11"/>
  <c r="G3433" i="11"/>
  <c r="B3433" i="11"/>
  <c r="D3433" i="11"/>
  <c r="F3433" i="11"/>
  <c r="A3434" i="11"/>
  <c r="B3434" i="11"/>
  <c r="D3434" i="11"/>
  <c r="F3434" i="11"/>
  <c r="A3435" i="11"/>
  <c r="C3434" i="11"/>
  <c r="E3434" i="11"/>
  <c r="G3434" i="11"/>
  <c r="C3435" i="11"/>
  <c r="E3435" i="11"/>
  <c r="G3435" i="11"/>
  <c r="B3435" i="11"/>
  <c r="D3435" i="11"/>
  <c r="F3435" i="11"/>
  <c r="A3436" i="11"/>
  <c r="B3436" i="11"/>
  <c r="D3436" i="11"/>
  <c r="F3436" i="11"/>
  <c r="A3437" i="11"/>
  <c r="C3436" i="11"/>
  <c r="E3436" i="11"/>
  <c r="G3436" i="11"/>
  <c r="C3437" i="11"/>
  <c r="E3437" i="11"/>
  <c r="G3437" i="11"/>
  <c r="B3437" i="11"/>
  <c r="D3437" i="11"/>
  <c r="F3437" i="11"/>
  <c r="A3438" i="11"/>
  <c r="B3438" i="11"/>
  <c r="D3438" i="11"/>
  <c r="F3438" i="11"/>
  <c r="A3439" i="11"/>
  <c r="C3438" i="11"/>
  <c r="E3438" i="11"/>
  <c r="G3438" i="11"/>
  <c r="C3439" i="11"/>
  <c r="E3439" i="11"/>
  <c r="G3439" i="11"/>
  <c r="B3439" i="11"/>
  <c r="D3439" i="11"/>
  <c r="F3439" i="11"/>
  <c r="A3440" i="11"/>
  <c r="B3440" i="11"/>
  <c r="D3440" i="11"/>
  <c r="F3440" i="11"/>
  <c r="A3441" i="11"/>
  <c r="C3440" i="11"/>
  <c r="E3440" i="11"/>
  <c r="G3440" i="11"/>
  <c r="C3441" i="11"/>
  <c r="E3441" i="11"/>
  <c r="G3441" i="11"/>
  <c r="B3441" i="11"/>
  <c r="D3441" i="11"/>
  <c r="F3441" i="11"/>
  <c r="A3442" i="11"/>
  <c r="B3442" i="11"/>
  <c r="D3442" i="11"/>
  <c r="F3442" i="11"/>
  <c r="A3443" i="11"/>
  <c r="C3442" i="11"/>
  <c r="E3442" i="11"/>
  <c r="G3442" i="11"/>
  <c r="C3443" i="11"/>
  <c r="E3443" i="11"/>
  <c r="G3443" i="11"/>
  <c r="B3443" i="11"/>
  <c r="D3443" i="11"/>
  <c r="F3443" i="11"/>
  <c r="A3444" i="11"/>
  <c r="B3444" i="11"/>
  <c r="D3444" i="11"/>
  <c r="F3444" i="11"/>
  <c r="A3445" i="11"/>
  <c r="C3444" i="11"/>
  <c r="E3444" i="11"/>
  <c r="G3444" i="11"/>
  <c r="C3445" i="11"/>
  <c r="E3445" i="11"/>
  <c r="G3445" i="11"/>
  <c r="B3445" i="11"/>
  <c r="D3445" i="11"/>
  <c r="F3445" i="11"/>
  <c r="A3446" i="11"/>
  <c r="B3446" i="11"/>
  <c r="D3446" i="11"/>
  <c r="F3446" i="11"/>
  <c r="A3447" i="11"/>
  <c r="C3446" i="11"/>
  <c r="E3446" i="11"/>
  <c r="G3446" i="11"/>
  <c r="C3447" i="11"/>
  <c r="E3447" i="11"/>
  <c r="G3447" i="11"/>
  <c r="B3447" i="11"/>
  <c r="D3447" i="11"/>
  <c r="F3447" i="11"/>
  <c r="A3448" i="11"/>
  <c r="B3448" i="11"/>
  <c r="D3448" i="11"/>
  <c r="F3448" i="11"/>
  <c r="A3449" i="11"/>
  <c r="C3448" i="11"/>
  <c r="E3448" i="11"/>
  <c r="G3448" i="11"/>
  <c r="C3449" i="11"/>
  <c r="E3449" i="11"/>
  <c r="G3449" i="11"/>
  <c r="B3449" i="11"/>
  <c r="D3449" i="11"/>
  <c r="F3449" i="11"/>
  <c r="A3450" i="11"/>
  <c r="B3450" i="11"/>
  <c r="D3450" i="11"/>
  <c r="F3450" i="11"/>
  <c r="A3451" i="11"/>
  <c r="C3450" i="11"/>
  <c r="E3450" i="11"/>
  <c r="G3450" i="11"/>
  <c r="C3451" i="11"/>
  <c r="E3451" i="11"/>
  <c r="G3451" i="11"/>
  <c r="B3451" i="11"/>
  <c r="D3451" i="11"/>
  <c r="F3451" i="11"/>
  <c r="A3452" i="11"/>
  <c r="B3452" i="11"/>
  <c r="D3452" i="11"/>
  <c r="F3452" i="11"/>
  <c r="A3453" i="11"/>
  <c r="C3452" i="11"/>
  <c r="E3452" i="11"/>
  <c r="G3452" i="11"/>
  <c r="C3453" i="11"/>
  <c r="E3453" i="11"/>
  <c r="G3453" i="11"/>
  <c r="B3453" i="11"/>
  <c r="D3453" i="11"/>
  <c r="F3453" i="11"/>
  <c r="A3454" i="11"/>
  <c r="B3454" i="11"/>
  <c r="D3454" i="11"/>
  <c r="F3454" i="11"/>
  <c r="A3455" i="11"/>
  <c r="C3454" i="11"/>
  <c r="E3454" i="11"/>
  <c r="G3454" i="11"/>
  <c r="C3455" i="11"/>
  <c r="E3455" i="11"/>
  <c r="G3455" i="11"/>
  <c r="B3455" i="11"/>
  <c r="D3455" i="11"/>
  <c r="F3455" i="11"/>
  <c r="A3456" i="11"/>
  <c r="B3456" i="11"/>
  <c r="D3456" i="11"/>
  <c r="F3456" i="11"/>
  <c r="A3457" i="11"/>
  <c r="C3456" i="11"/>
  <c r="E3456" i="11"/>
  <c r="G3456" i="11"/>
  <c r="C3457" i="11"/>
  <c r="E3457" i="11"/>
  <c r="G3457" i="11"/>
  <c r="B3457" i="11"/>
  <c r="D3457" i="11"/>
  <c r="F3457" i="11"/>
  <c r="A3458" i="11"/>
  <c r="B3458" i="11"/>
  <c r="D3458" i="11"/>
  <c r="F3458" i="11"/>
  <c r="A3459" i="11"/>
  <c r="C3458" i="11"/>
  <c r="E3458" i="11"/>
  <c r="G3458" i="11"/>
  <c r="C3459" i="11"/>
  <c r="E3459" i="11"/>
  <c r="G3459" i="11"/>
  <c r="B3459" i="11"/>
  <c r="D3459" i="11"/>
  <c r="F3459" i="11"/>
  <c r="A3460" i="11"/>
  <c r="B3460" i="11"/>
  <c r="D3460" i="11"/>
  <c r="F3460" i="11"/>
  <c r="A3461" i="11"/>
  <c r="C3460" i="11"/>
  <c r="E3460" i="11"/>
  <c r="G3460" i="11"/>
  <c r="C3461" i="11"/>
  <c r="E3461" i="11"/>
  <c r="G3461" i="11"/>
  <c r="B3461" i="11"/>
  <c r="D3461" i="11"/>
  <c r="F3461" i="11"/>
  <c r="A3462" i="11"/>
  <c r="B3462" i="11"/>
  <c r="D3462" i="11"/>
  <c r="F3462" i="11"/>
  <c r="A3463" i="11"/>
  <c r="C3462" i="11"/>
  <c r="E3462" i="11"/>
  <c r="G3462" i="11"/>
  <c r="C3463" i="11"/>
  <c r="E3463" i="11"/>
  <c r="G3463" i="11"/>
  <c r="B3463" i="11"/>
  <c r="D3463" i="11"/>
  <c r="F3463" i="11"/>
  <c r="A3464" i="11"/>
  <c r="B3464" i="11"/>
  <c r="D3464" i="11"/>
  <c r="F3464" i="11"/>
  <c r="A3465" i="11"/>
  <c r="C3464" i="11"/>
  <c r="E3464" i="11"/>
  <c r="G3464" i="11"/>
  <c r="C3465" i="11"/>
  <c r="E3465" i="11"/>
  <c r="G3465" i="11"/>
  <c r="B3465" i="11"/>
  <c r="D3465" i="11"/>
  <c r="F3465" i="11"/>
  <c r="A3466" i="11"/>
  <c r="B3466" i="11"/>
  <c r="D3466" i="11"/>
  <c r="F3466" i="11"/>
  <c r="A3467" i="11"/>
  <c r="C3466" i="11"/>
  <c r="E3466" i="11"/>
  <c r="G3466" i="11"/>
  <c r="C3467" i="11"/>
  <c r="E3467" i="11"/>
  <c r="G3467" i="11"/>
  <c r="B3467" i="11"/>
  <c r="D3467" i="11"/>
  <c r="F3467" i="11"/>
  <c r="A3468" i="11"/>
  <c r="B3468" i="11"/>
  <c r="D3468" i="11"/>
  <c r="F3468" i="11"/>
  <c r="A3469" i="11"/>
  <c r="C3468" i="11"/>
  <c r="E3468" i="11"/>
  <c r="G3468" i="11"/>
  <c r="C3469" i="11"/>
  <c r="E3469" i="11"/>
  <c r="G3469" i="11"/>
  <c r="B3469" i="11"/>
  <c r="D3469" i="11"/>
  <c r="F3469" i="11"/>
  <c r="A3470" i="11"/>
  <c r="B3470" i="11"/>
  <c r="D3470" i="11"/>
  <c r="F3470" i="11"/>
  <c r="A3471" i="11"/>
  <c r="C3470" i="11"/>
  <c r="E3470" i="11"/>
  <c r="G3470" i="11"/>
  <c r="C3471" i="11"/>
  <c r="E3471" i="11"/>
  <c r="G3471" i="11"/>
  <c r="B3471" i="11"/>
  <c r="D3471" i="11"/>
  <c r="F3471" i="11"/>
  <c r="A3472" i="11"/>
  <c r="B3472" i="11"/>
  <c r="D3472" i="11"/>
  <c r="F3472" i="11"/>
  <c r="A3473" i="11"/>
  <c r="C3472" i="11"/>
  <c r="E3472" i="11"/>
  <c r="G3472" i="11"/>
  <c r="C3473" i="11"/>
  <c r="E3473" i="11"/>
  <c r="G3473" i="11"/>
  <c r="B3473" i="11"/>
  <c r="D3473" i="11"/>
  <c r="F3473" i="11"/>
  <c r="A3474" i="11"/>
  <c r="B3474" i="11"/>
  <c r="D3474" i="11"/>
  <c r="F3474" i="11"/>
  <c r="A3475" i="11"/>
  <c r="C3474" i="11"/>
  <c r="E3474" i="11"/>
  <c r="G3474" i="11"/>
  <c r="C3475" i="11"/>
  <c r="E3475" i="11"/>
  <c r="G3475" i="11"/>
  <c r="B3475" i="11"/>
  <c r="D3475" i="11"/>
  <c r="F3475" i="11"/>
  <c r="A3476" i="11"/>
  <c r="B3476" i="11"/>
  <c r="D3476" i="11"/>
  <c r="F3476" i="11"/>
  <c r="A3477" i="11"/>
  <c r="C3476" i="11"/>
  <c r="E3476" i="11"/>
  <c r="G3476" i="11"/>
  <c r="C3477" i="11"/>
  <c r="E3477" i="11"/>
  <c r="G3477" i="11"/>
  <c r="B3477" i="11"/>
  <c r="D3477" i="11"/>
  <c r="F3477" i="11"/>
  <c r="A3478" i="11"/>
  <c r="B3478" i="11"/>
  <c r="D3478" i="11"/>
  <c r="F3478" i="11"/>
  <c r="A3479" i="11"/>
  <c r="C3478" i="11"/>
  <c r="E3478" i="11"/>
  <c r="G3478" i="11"/>
  <c r="C3479" i="11"/>
  <c r="E3479" i="11"/>
  <c r="G3479" i="11"/>
  <c r="B3479" i="11"/>
  <c r="D3479" i="11"/>
  <c r="F3479" i="11"/>
  <c r="A3480" i="11"/>
  <c r="B3480" i="11"/>
  <c r="D3480" i="11"/>
  <c r="F3480" i="11"/>
  <c r="A3481" i="11"/>
  <c r="C3480" i="11"/>
  <c r="E3480" i="11"/>
  <c r="G3480" i="11"/>
  <c r="C3481" i="11"/>
  <c r="E3481" i="11"/>
  <c r="G3481" i="11"/>
  <c r="B3481" i="11"/>
  <c r="D3481" i="11"/>
  <c r="F3481" i="11"/>
  <c r="A3482" i="11"/>
  <c r="B3482" i="11"/>
  <c r="D3482" i="11"/>
  <c r="F3482" i="11"/>
  <c r="A3483" i="11"/>
  <c r="C3482" i="11"/>
  <c r="E3482" i="11"/>
  <c r="G3482" i="11"/>
  <c r="C3483" i="11"/>
  <c r="E3483" i="11"/>
  <c r="G3483" i="11"/>
  <c r="B3483" i="11"/>
  <c r="D3483" i="11"/>
  <c r="F3483" i="11"/>
  <c r="A3484" i="11"/>
  <c r="B3484" i="11"/>
  <c r="D3484" i="11"/>
  <c r="F3484" i="11"/>
  <c r="A3485" i="11"/>
  <c r="C3484" i="11"/>
  <c r="E3484" i="11"/>
  <c r="G3484" i="11"/>
  <c r="C3485" i="11"/>
  <c r="E3485" i="11"/>
  <c r="G3485" i="11"/>
  <c r="B3485" i="11"/>
  <c r="D3485" i="11"/>
  <c r="F3485" i="11"/>
  <c r="A3486" i="11"/>
  <c r="B3486" i="11"/>
  <c r="D3486" i="11"/>
  <c r="F3486" i="11"/>
  <c r="A3487" i="11"/>
  <c r="C3486" i="11"/>
  <c r="E3486" i="11"/>
  <c r="G3486" i="11"/>
  <c r="C3487" i="11"/>
  <c r="E3487" i="11"/>
  <c r="G3487" i="11"/>
  <c r="B3487" i="11"/>
  <c r="D3487" i="11"/>
  <c r="F3487" i="11"/>
  <c r="A3488" i="11"/>
  <c r="B3488" i="11"/>
  <c r="D3488" i="11"/>
  <c r="F3488" i="11"/>
  <c r="A3489" i="11"/>
  <c r="C3488" i="11"/>
  <c r="E3488" i="11"/>
  <c r="G3488" i="11"/>
  <c r="C3489" i="11"/>
  <c r="E3489" i="11"/>
  <c r="G3489" i="11"/>
  <c r="B3489" i="11"/>
  <c r="D3489" i="11"/>
  <c r="F3489" i="11"/>
  <c r="A3490" i="11"/>
  <c r="B3490" i="11"/>
  <c r="D3490" i="11"/>
  <c r="F3490" i="11"/>
  <c r="A3491" i="11"/>
  <c r="C3490" i="11"/>
  <c r="E3490" i="11"/>
  <c r="G3490" i="11"/>
  <c r="C3491" i="11"/>
  <c r="E3491" i="11"/>
  <c r="G3491" i="11"/>
  <c r="B3491" i="11"/>
  <c r="D3491" i="11"/>
  <c r="F3491" i="11"/>
  <c r="A3492" i="11"/>
  <c r="B3492" i="11"/>
  <c r="D3492" i="11"/>
  <c r="F3492" i="11"/>
  <c r="A3493" i="11"/>
  <c r="C3492" i="11"/>
  <c r="E3492" i="11"/>
  <c r="G3492" i="11"/>
  <c r="C3493" i="11"/>
  <c r="E3493" i="11"/>
  <c r="G3493" i="11"/>
  <c r="B3493" i="11"/>
  <c r="D3493" i="11"/>
  <c r="F3493" i="11"/>
  <c r="A3494" i="11"/>
  <c r="B3494" i="11"/>
  <c r="D3494" i="11"/>
  <c r="F3494" i="11"/>
  <c r="A3495" i="11"/>
  <c r="C3494" i="11"/>
  <c r="E3494" i="11"/>
  <c r="G3494" i="11"/>
  <c r="C3495" i="11"/>
  <c r="E3495" i="11"/>
  <c r="G3495" i="11"/>
  <c r="B3495" i="11"/>
  <c r="D3495" i="11"/>
  <c r="F3495" i="11"/>
  <c r="A3496" i="11"/>
  <c r="B3496" i="11"/>
  <c r="D3496" i="11"/>
  <c r="F3496" i="11"/>
  <c r="A3497" i="11"/>
  <c r="C3496" i="11"/>
  <c r="E3496" i="11"/>
  <c r="G3496" i="11"/>
  <c r="C3497" i="11"/>
  <c r="E3497" i="11"/>
  <c r="G3497" i="11"/>
  <c r="B3497" i="11"/>
  <c r="D3497" i="11"/>
  <c r="F3497" i="11"/>
  <c r="A3498" i="11"/>
  <c r="B3498" i="11"/>
  <c r="D3498" i="11"/>
  <c r="F3498" i="11"/>
  <c r="A3499" i="11"/>
  <c r="C3498" i="11"/>
  <c r="E3498" i="11"/>
  <c r="G3498" i="11"/>
  <c r="C3499" i="11"/>
  <c r="E3499" i="11"/>
  <c r="G3499" i="11"/>
  <c r="B3499" i="11"/>
  <c r="D3499" i="11"/>
  <c r="F3499" i="11"/>
  <c r="A3500" i="11"/>
  <c r="B3500" i="11"/>
  <c r="D3500" i="11"/>
  <c r="F3500" i="11"/>
  <c r="A3501" i="11"/>
  <c r="C3500" i="11"/>
  <c r="E3500" i="11"/>
  <c r="G3500" i="11"/>
  <c r="C3501" i="11"/>
  <c r="E3501" i="11"/>
  <c r="G3501" i="11"/>
  <c r="B3501" i="11"/>
  <c r="D3501" i="11"/>
  <c r="F3501" i="11"/>
  <c r="A3502" i="11"/>
  <c r="B3502" i="11"/>
  <c r="D3502" i="11"/>
  <c r="F3502" i="11"/>
  <c r="A3503" i="11"/>
  <c r="C3502" i="11"/>
  <c r="E3502" i="11"/>
  <c r="G3502" i="11"/>
  <c r="C3503" i="11"/>
  <c r="E3503" i="11"/>
  <c r="G3503" i="11"/>
  <c r="B3503" i="11"/>
  <c r="D3503" i="11"/>
  <c r="F3503" i="11"/>
  <c r="A3504" i="11"/>
  <c r="B3504" i="11"/>
  <c r="D3504" i="11"/>
  <c r="F3504" i="11"/>
  <c r="A3505" i="11"/>
  <c r="C3504" i="11"/>
  <c r="E3504" i="11"/>
  <c r="G3504" i="11"/>
  <c r="C3505" i="11"/>
  <c r="E3505" i="11"/>
  <c r="G3505" i="11"/>
  <c r="B3505" i="11"/>
  <c r="D3505" i="11"/>
  <c r="F3505" i="11"/>
  <c r="A3506" i="11"/>
  <c r="B3506" i="11"/>
  <c r="D3506" i="11"/>
  <c r="F3506" i="11"/>
  <c r="A3507" i="11"/>
  <c r="C3506" i="11"/>
  <c r="E3506" i="11"/>
  <c r="G3506" i="11"/>
  <c r="C3507" i="11"/>
  <c r="E3507" i="11"/>
  <c r="G3507" i="11"/>
  <c r="B3507" i="11"/>
  <c r="D3507" i="11"/>
  <c r="F3507" i="11"/>
  <c r="A3508" i="11"/>
  <c r="B3508" i="11"/>
  <c r="D3508" i="11"/>
  <c r="F3508" i="11"/>
  <c r="A3509" i="11"/>
  <c r="C3508" i="11"/>
  <c r="E3508" i="11"/>
  <c r="G3508" i="11"/>
  <c r="C3509" i="11"/>
  <c r="E3509" i="11"/>
  <c r="G3509" i="11"/>
  <c r="B3509" i="11"/>
  <c r="D3509" i="11"/>
  <c r="F3509" i="11"/>
  <c r="A3510" i="11"/>
  <c r="B3510" i="11"/>
  <c r="D3510" i="11"/>
  <c r="F3510" i="11"/>
  <c r="A3511" i="11"/>
  <c r="C3510" i="11"/>
  <c r="E3510" i="11"/>
  <c r="G3510" i="11"/>
  <c r="C3511" i="11"/>
  <c r="E3511" i="11"/>
  <c r="G3511" i="11"/>
  <c r="B3511" i="11"/>
  <c r="D3511" i="11"/>
  <c r="F3511" i="11"/>
  <c r="A3512" i="11"/>
  <c r="B3512" i="11"/>
  <c r="D3512" i="11"/>
  <c r="F3512" i="11"/>
  <c r="A3513" i="11"/>
  <c r="C3512" i="11"/>
  <c r="E3512" i="11"/>
  <c r="G3512" i="11"/>
  <c r="C3513" i="11"/>
  <c r="E3513" i="11"/>
  <c r="G3513" i="11"/>
  <c r="B3513" i="11"/>
  <c r="D3513" i="11"/>
  <c r="F3513" i="11"/>
  <c r="A3514" i="11"/>
  <c r="B3514" i="11"/>
  <c r="D3514" i="11"/>
  <c r="F3514" i="11"/>
  <c r="A3515" i="11"/>
  <c r="C3514" i="11"/>
  <c r="E3514" i="11"/>
  <c r="G3514" i="11"/>
  <c r="C3515" i="11"/>
  <c r="E3515" i="11"/>
  <c r="G3515" i="11"/>
  <c r="B3515" i="11"/>
  <c r="D3515" i="11"/>
  <c r="F3515" i="11"/>
  <c r="A3516" i="11"/>
  <c r="B3516" i="11"/>
  <c r="D3516" i="11"/>
  <c r="F3516" i="11"/>
  <c r="A3517" i="11"/>
  <c r="C3516" i="11"/>
  <c r="E3516" i="11"/>
  <c r="G3516" i="11"/>
  <c r="C3517" i="11"/>
  <c r="E3517" i="11"/>
  <c r="G3517" i="11"/>
  <c r="B3517" i="11"/>
  <c r="D3517" i="11"/>
  <c r="F3517" i="11"/>
  <c r="A3518" i="11"/>
  <c r="B3518" i="11"/>
  <c r="D3518" i="11"/>
  <c r="F3518" i="11"/>
  <c r="A3519" i="11"/>
  <c r="C3518" i="11"/>
  <c r="E3518" i="11"/>
  <c r="G3518" i="11"/>
  <c r="C3519" i="11"/>
  <c r="E3519" i="11"/>
  <c r="G3519" i="11"/>
  <c r="B3519" i="11"/>
  <c r="D3519" i="11"/>
  <c r="F3519" i="11"/>
  <c r="A3520" i="11"/>
  <c r="B3520" i="11"/>
  <c r="D3520" i="11"/>
  <c r="F3520" i="11"/>
  <c r="A3521" i="11"/>
  <c r="C3520" i="11"/>
  <c r="E3520" i="11"/>
  <c r="G3520" i="11"/>
  <c r="C3521" i="11"/>
  <c r="E3521" i="11"/>
  <c r="G3521" i="11"/>
  <c r="B3521" i="11"/>
  <c r="D3521" i="11"/>
  <c r="F3521" i="11"/>
  <c r="A3522" i="11"/>
  <c r="B3522" i="11"/>
  <c r="D3522" i="11"/>
  <c r="F3522" i="11"/>
  <c r="A3523" i="11"/>
  <c r="C3522" i="11"/>
  <c r="E3522" i="11"/>
  <c r="G3522" i="11"/>
  <c r="C3523" i="11"/>
  <c r="E3523" i="11"/>
  <c r="G3523" i="11"/>
  <c r="B3523" i="11"/>
  <c r="D3523" i="11"/>
  <c r="F3523" i="11"/>
  <c r="A3524" i="11"/>
  <c r="B3524" i="11"/>
  <c r="D3524" i="11"/>
  <c r="F3524" i="11"/>
  <c r="A3525" i="11"/>
  <c r="C3524" i="11"/>
  <c r="E3524" i="11"/>
  <c r="G3524" i="11"/>
  <c r="C3525" i="11"/>
  <c r="E3525" i="11"/>
  <c r="G3525" i="11"/>
  <c r="B3525" i="11"/>
  <c r="D3525" i="11"/>
  <c r="F3525" i="11"/>
  <c r="A3526" i="11"/>
  <c r="B3526" i="11"/>
  <c r="D3526" i="11"/>
  <c r="F3526" i="11"/>
  <c r="A3527" i="11"/>
  <c r="C3526" i="11"/>
  <c r="E3526" i="11"/>
  <c r="G3526" i="11"/>
  <c r="C3527" i="11"/>
  <c r="E3527" i="11"/>
  <c r="G3527" i="11"/>
  <c r="B3527" i="11"/>
  <c r="D3527" i="11"/>
  <c r="F3527" i="11"/>
  <c r="A3528" i="11"/>
  <c r="B3528" i="11"/>
  <c r="D3528" i="11"/>
  <c r="F3528" i="11"/>
  <c r="A3529" i="11"/>
  <c r="C3528" i="11"/>
  <c r="E3528" i="11"/>
  <c r="G3528" i="11"/>
  <c r="C3529" i="11"/>
  <c r="E3529" i="11"/>
  <c r="G3529" i="11"/>
  <c r="B3529" i="11"/>
  <c r="D3529" i="11"/>
  <c r="F3529" i="11"/>
  <c r="A3530" i="11"/>
  <c r="B3530" i="11"/>
  <c r="D3530" i="11"/>
  <c r="F3530" i="11"/>
  <c r="A3531" i="11"/>
  <c r="C3530" i="11"/>
  <c r="E3530" i="11"/>
  <c r="G3530" i="11"/>
  <c r="C3531" i="11"/>
  <c r="E3531" i="11"/>
  <c r="G3531" i="11"/>
  <c r="B3531" i="11"/>
  <c r="D3531" i="11"/>
  <c r="F3531" i="11"/>
  <c r="A3532" i="11"/>
  <c r="B3532" i="11"/>
  <c r="D3532" i="11"/>
  <c r="F3532" i="11"/>
  <c r="A3533" i="11"/>
  <c r="C3532" i="11"/>
  <c r="E3532" i="11"/>
  <c r="G3532" i="11"/>
  <c r="C3533" i="11"/>
  <c r="E3533" i="11"/>
  <c r="G3533" i="11"/>
  <c r="B3533" i="11"/>
  <c r="D3533" i="11"/>
  <c r="F3533" i="11"/>
  <c r="A3534" i="11"/>
  <c r="B3534" i="11"/>
  <c r="D3534" i="11"/>
  <c r="F3534" i="11"/>
  <c r="A3535" i="11"/>
  <c r="C3534" i="11"/>
  <c r="E3534" i="11"/>
  <c r="G3534" i="11"/>
  <c r="C3535" i="11"/>
  <c r="E3535" i="11"/>
  <c r="G3535" i="11"/>
  <c r="B3535" i="11"/>
  <c r="D3535" i="11"/>
  <c r="F3535" i="11"/>
  <c r="A3536" i="11"/>
  <c r="B3536" i="11"/>
  <c r="D3536" i="11"/>
  <c r="F3536" i="11"/>
  <c r="A3537" i="11"/>
  <c r="C3536" i="11"/>
  <c r="E3536" i="11"/>
  <c r="G3536" i="11"/>
  <c r="C3537" i="11"/>
  <c r="E3537" i="11"/>
  <c r="G3537" i="11"/>
  <c r="B3537" i="11"/>
  <c r="D3537" i="11"/>
  <c r="F3537" i="11"/>
  <c r="A3538" i="11"/>
  <c r="B3538" i="11"/>
  <c r="D3538" i="11"/>
  <c r="F3538" i="11"/>
  <c r="A3539" i="11"/>
  <c r="C3538" i="11"/>
  <c r="E3538" i="11"/>
  <c r="G3538" i="11"/>
  <c r="C3539" i="11"/>
  <c r="E3539" i="11"/>
  <c r="G3539" i="11"/>
  <c r="B3539" i="11"/>
  <c r="D3539" i="11"/>
  <c r="F3539" i="11"/>
  <c r="A3540" i="11"/>
  <c r="B3540" i="11"/>
  <c r="D3540" i="11"/>
  <c r="F3540" i="11"/>
  <c r="A3541" i="11"/>
  <c r="C3540" i="11"/>
  <c r="E3540" i="11"/>
  <c r="G3540" i="11"/>
  <c r="C3541" i="11"/>
  <c r="E3541" i="11"/>
  <c r="G3541" i="11"/>
  <c r="B3541" i="11"/>
  <c r="D3541" i="11"/>
  <c r="F3541" i="11"/>
  <c r="A3542" i="11"/>
  <c r="B3542" i="11"/>
  <c r="D3542" i="11"/>
  <c r="F3542" i="11"/>
  <c r="A3543" i="11"/>
  <c r="C3542" i="11"/>
  <c r="E3542" i="11"/>
  <c r="G3542" i="11"/>
  <c r="C3543" i="11"/>
  <c r="E3543" i="11"/>
  <c r="G3543" i="11"/>
  <c r="B3543" i="11"/>
  <c r="D3543" i="11"/>
  <c r="F3543" i="11"/>
  <c r="A3544" i="11"/>
  <c r="B3544" i="11"/>
  <c r="D3544" i="11"/>
  <c r="F3544" i="11"/>
  <c r="A3545" i="11"/>
  <c r="C3544" i="11"/>
  <c r="E3544" i="11"/>
  <c r="G3544" i="11"/>
  <c r="C3545" i="11"/>
  <c r="E3545" i="11"/>
  <c r="G3545" i="11"/>
  <c r="B3545" i="11"/>
  <c r="D3545" i="11"/>
  <c r="F3545" i="11"/>
  <c r="A3546" i="11"/>
  <c r="B3546" i="11"/>
  <c r="D3546" i="11"/>
  <c r="F3546" i="11"/>
  <c r="A3547" i="11"/>
  <c r="C3546" i="11"/>
  <c r="E3546" i="11"/>
  <c r="G3546" i="11"/>
  <c r="C3547" i="11"/>
  <c r="E3547" i="11"/>
  <c r="G3547" i="11"/>
  <c r="B3547" i="11"/>
  <c r="D3547" i="11"/>
  <c r="F3547" i="11"/>
  <c r="A3548" i="11"/>
  <c r="B3548" i="11"/>
  <c r="D3548" i="11"/>
  <c r="F3548" i="11"/>
  <c r="A3549" i="11"/>
  <c r="C3548" i="11"/>
  <c r="E3548" i="11"/>
  <c r="G3548" i="11"/>
  <c r="C3549" i="11"/>
  <c r="E3549" i="11"/>
  <c r="G3549" i="11"/>
  <c r="B3549" i="11"/>
  <c r="D3549" i="11"/>
  <c r="F3549" i="11"/>
  <c r="A3550" i="11"/>
  <c r="B3550" i="11"/>
  <c r="D3550" i="11"/>
  <c r="F3550" i="11"/>
  <c r="A3551" i="11"/>
  <c r="C3550" i="11"/>
  <c r="E3550" i="11"/>
  <c r="G3550" i="11"/>
  <c r="C3551" i="11"/>
  <c r="E3551" i="11"/>
  <c r="G3551" i="11"/>
  <c r="B3551" i="11"/>
  <c r="D3551" i="11"/>
  <c r="F3551" i="11"/>
  <c r="A3552" i="11"/>
  <c r="B3552" i="11"/>
  <c r="D3552" i="11"/>
  <c r="F3552" i="11"/>
  <c r="A3553" i="11"/>
  <c r="C3552" i="11"/>
  <c r="E3552" i="11"/>
  <c r="G3552" i="11"/>
  <c r="C3553" i="11"/>
  <c r="E3553" i="11"/>
  <c r="G3553" i="11"/>
  <c r="B3553" i="11"/>
  <c r="D3553" i="11"/>
  <c r="F3553" i="11"/>
  <c r="A3554" i="11"/>
  <c r="B3554" i="11"/>
  <c r="D3554" i="11"/>
  <c r="F3554" i="11"/>
  <c r="A3555" i="11"/>
  <c r="C3554" i="11"/>
  <c r="E3554" i="11"/>
  <c r="G3554" i="11"/>
  <c r="C3555" i="11"/>
  <c r="E3555" i="11"/>
  <c r="G3555" i="11"/>
  <c r="B3555" i="11"/>
  <c r="D3555" i="11"/>
  <c r="F3555" i="11"/>
  <c r="A3556" i="11"/>
  <c r="B3556" i="11"/>
  <c r="D3556" i="11"/>
  <c r="F3556" i="11"/>
  <c r="A3557" i="11"/>
  <c r="C3556" i="11"/>
  <c r="E3556" i="11"/>
  <c r="G3556" i="11"/>
  <c r="C3557" i="11"/>
  <c r="E3557" i="11"/>
  <c r="G3557" i="11"/>
  <c r="B3557" i="11"/>
  <c r="D3557" i="11"/>
  <c r="F3557" i="11"/>
  <c r="A3558" i="11"/>
  <c r="B3558" i="11"/>
  <c r="D3558" i="11"/>
  <c r="F3558" i="11"/>
  <c r="A3559" i="11"/>
  <c r="C3558" i="11"/>
  <c r="E3558" i="11"/>
  <c r="G3558" i="11"/>
  <c r="C3559" i="11"/>
  <c r="E3559" i="11"/>
  <c r="G3559" i="11"/>
  <c r="B3559" i="11"/>
  <c r="D3559" i="11"/>
  <c r="F3559" i="11"/>
  <c r="A3560" i="11"/>
  <c r="B3560" i="11"/>
  <c r="D3560" i="11"/>
  <c r="F3560" i="11"/>
  <c r="A3561" i="11"/>
  <c r="C3560" i="11"/>
  <c r="E3560" i="11"/>
  <c r="G3560" i="11"/>
  <c r="C3561" i="11"/>
  <c r="E3561" i="11"/>
  <c r="G3561" i="11"/>
  <c r="B3561" i="11"/>
  <c r="D3561" i="11"/>
  <c r="F3561" i="11"/>
  <c r="A3562" i="11"/>
  <c r="B3562" i="11"/>
  <c r="D3562" i="11"/>
  <c r="F3562" i="11"/>
  <c r="A3563" i="11"/>
  <c r="C3562" i="11"/>
  <c r="E3562" i="11"/>
  <c r="G3562" i="11"/>
  <c r="C3563" i="11"/>
  <c r="E3563" i="11"/>
  <c r="G3563" i="11"/>
  <c r="B3563" i="11"/>
  <c r="D3563" i="11"/>
  <c r="F3563" i="11"/>
  <c r="A3564" i="11"/>
  <c r="B3564" i="11"/>
  <c r="D3564" i="11"/>
  <c r="F3564" i="11"/>
  <c r="A3565" i="11"/>
  <c r="C3564" i="11"/>
  <c r="E3564" i="11"/>
  <c r="G3564" i="11"/>
  <c r="C3565" i="11"/>
  <c r="E3565" i="11"/>
  <c r="G3565" i="11"/>
  <c r="B3565" i="11"/>
  <c r="D3565" i="11"/>
  <c r="F3565" i="11"/>
  <c r="A3566" i="11"/>
  <c r="B3566" i="11"/>
  <c r="D3566" i="11"/>
  <c r="F3566" i="11"/>
  <c r="A3567" i="11"/>
  <c r="C3566" i="11"/>
  <c r="E3566" i="11"/>
  <c r="G3566" i="11"/>
  <c r="C3567" i="11"/>
  <c r="E3567" i="11"/>
  <c r="G3567" i="11"/>
  <c r="B3567" i="11"/>
  <c r="D3567" i="11"/>
  <c r="F3567" i="11"/>
  <c r="A3568" i="11"/>
  <c r="B3568" i="11"/>
  <c r="D3568" i="11"/>
  <c r="F3568" i="11"/>
  <c r="A3569" i="11"/>
  <c r="C3568" i="11"/>
  <c r="E3568" i="11"/>
  <c r="G3568" i="11"/>
  <c r="C3569" i="11"/>
  <c r="E3569" i="11"/>
  <c r="G3569" i="11"/>
  <c r="B3569" i="11"/>
  <c r="D3569" i="11"/>
  <c r="F3569" i="11"/>
  <c r="A3570" i="11"/>
  <c r="B3570" i="11"/>
  <c r="D3570" i="11"/>
  <c r="F3570" i="11"/>
  <c r="A3571" i="11"/>
  <c r="C3570" i="11"/>
  <c r="E3570" i="11"/>
  <c r="G3570" i="11"/>
  <c r="C3571" i="11"/>
  <c r="E3571" i="11"/>
  <c r="G3571" i="11"/>
  <c r="B3571" i="11"/>
  <c r="D3571" i="11"/>
  <c r="F3571" i="11"/>
  <c r="A3572" i="11"/>
  <c r="B3572" i="11"/>
  <c r="D3572" i="11"/>
  <c r="F3572" i="11"/>
  <c r="A3573" i="11"/>
  <c r="C3572" i="11"/>
  <c r="E3572" i="11"/>
  <c r="G3572" i="11"/>
  <c r="C3573" i="11"/>
  <c r="E3573" i="11"/>
  <c r="G3573" i="11"/>
  <c r="B3573" i="11"/>
  <c r="D3573" i="11"/>
  <c r="F3573" i="11"/>
  <c r="A3574" i="11"/>
  <c r="B3574" i="11"/>
  <c r="D3574" i="11"/>
  <c r="F3574" i="11"/>
  <c r="A3575" i="11"/>
  <c r="C3574" i="11"/>
  <c r="E3574" i="11"/>
  <c r="G3574" i="11"/>
  <c r="C3575" i="11"/>
  <c r="E3575" i="11"/>
  <c r="G3575" i="11"/>
  <c r="B3575" i="11"/>
  <c r="D3575" i="11"/>
  <c r="F3575" i="11"/>
  <c r="A3576" i="11"/>
  <c r="B3576" i="11"/>
  <c r="D3576" i="11"/>
  <c r="F3576" i="11"/>
  <c r="A3577" i="11"/>
  <c r="C3576" i="11"/>
  <c r="E3576" i="11"/>
  <c r="G3576" i="11"/>
  <c r="C3577" i="11"/>
  <c r="E3577" i="11"/>
  <c r="G3577" i="11"/>
  <c r="B3577" i="11"/>
  <c r="D3577" i="11"/>
  <c r="F3577" i="11"/>
  <c r="A3578" i="11"/>
  <c r="B3578" i="11"/>
  <c r="D3578" i="11"/>
  <c r="F3578" i="11"/>
  <c r="A3579" i="11"/>
  <c r="C3578" i="11"/>
  <c r="E3578" i="11"/>
  <c r="G3578" i="11"/>
  <c r="C3579" i="11"/>
  <c r="E3579" i="11"/>
  <c r="G3579" i="11"/>
  <c r="B3579" i="11"/>
  <c r="D3579" i="11"/>
  <c r="F3579" i="11"/>
  <c r="A3580" i="11"/>
  <c r="B3580" i="11"/>
  <c r="D3580" i="11"/>
  <c r="F3580" i="11"/>
  <c r="A3581" i="11"/>
  <c r="C3580" i="11"/>
  <c r="E3580" i="11"/>
  <c r="G3580" i="11"/>
  <c r="C3581" i="11"/>
  <c r="E3581" i="11"/>
  <c r="G3581" i="11"/>
  <c r="B3581" i="11"/>
  <c r="D3581" i="11"/>
  <c r="F3581" i="11"/>
  <c r="A3582" i="11"/>
  <c r="B3582" i="11"/>
  <c r="D3582" i="11"/>
  <c r="F3582" i="11"/>
  <c r="A3583" i="11"/>
  <c r="C3582" i="11"/>
  <c r="E3582" i="11"/>
  <c r="G3582" i="11"/>
  <c r="C3583" i="11"/>
  <c r="E3583" i="11"/>
  <c r="G3583" i="11"/>
  <c r="B3583" i="11"/>
  <c r="D3583" i="11"/>
  <c r="F3583" i="11"/>
  <c r="A3584" i="11"/>
  <c r="B3584" i="11"/>
  <c r="D3584" i="11"/>
  <c r="F3584" i="11"/>
  <c r="A3585" i="11"/>
  <c r="C3584" i="11"/>
  <c r="E3584" i="11"/>
  <c r="G3584" i="11"/>
  <c r="C3585" i="11"/>
  <c r="E3585" i="11"/>
  <c r="G3585" i="11"/>
  <c r="B3585" i="11"/>
  <c r="D3585" i="11"/>
  <c r="F3585" i="11"/>
  <c r="A3586" i="11"/>
  <c r="B3586" i="11"/>
  <c r="D3586" i="11"/>
  <c r="F3586" i="11"/>
  <c r="A3587" i="11"/>
  <c r="C3586" i="11"/>
  <c r="E3586" i="11"/>
  <c r="G3586" i="11"/>
  <c r="C3587" i="11"/>
  <c r="E3587" i="11"/>
  <c r="G3587" i="11"/>
  <c r="B3587" i="11"/>
  <c r="D3587" i="11"/>
  <c r="F3587" i="11"/>
  <c r="A3588" i="11"/>
  <c r="B3588" i="11"/>
  <c r="D3588" i="11"/>
  <c r="F3588" i="11"/>
  <c r="A3589" i="11"/>
  <c r="C3588" i="11"/>
  <c r="E3588" i="11"/>
  <c r="G3588" i="11"/>
  <c r="C3589" i="11"/>
  <c r="E3589" i="11"/>
  <c r="G3589" i="11"/>
  <c r="B3589" i="11"/>
  <c r="D3589" i="11"/>
  <c r="F3589" i="11"/>
  <c r="A3590" i="11"/>
  <c r="B3590" i="11"/>
  <c r="D3590" i="11"/>
  <c r="F3590" i="11"/>
  <c r="A3591" i="11"/>
  <c r="C3590" i="11"/>
  <c r="E3590" i="11"/>
  <c r="G3590" i="11"/>
  <c r="C3591" i="11"/>
  <c r="E3591" i="11"/>
  <c r="G3591" i="11"/>
  <c r="B3591" i="11"/>
  <c r="D3591" i="11"/>
  <c r="F3591" i="11"/>
  <c r="A3592" i="11"/>
  <c r="B3592" i="11"/>
  <c r="D3592" i="11"/>
  <c r="F3592" i="11"/>
  <c r="A3593" i="11"/>
  <c r="C3592" i="11"/>
  <c r="E3592" i="11"/>
  <c r="G3592" i="11"/>
  <c r="C3593" i="11"/>
  <c r="E3593" i="11"/>
  <c r="G3593" i="11"/>
  <c r="B3593" i="11"/>
  <c r="D3593" i="11"/>
  <c r="F3593" i="11"/>
  <c r="A3594" i="11"/>
  <c r="B3594" i="11"/>
  <c r="D3594" i="11"/>
  <c r="F3594" i="11"/>
  <c r="A3595" i="11"/>
  <c r="C3594" i="11"/>
  <c r="E3594" i="11"/>
  <c r="G3594" i="11"/>
  <c r="C3595" i="11"/>
  <c r="E3595" i="11"/>
  <c r="G3595" i="11"/>
  <c r="B3595" i="11"/>
  <c r="D3595" i="11"/>
  <c r="F3595" i="11"/>
  <c r="A3596" i="11"/>
  <c r="B3596" i="11"/>
  <c r="D3596" i="11"/>
  <c r="F3596" i="11"/>
  <c r="A3597" i="11"/>
  <c r="C3596" i="11"/>
  <c r="E3596" i="11"/>
  <c r="G3596" i="11"/>
  <c r="C3597" i="11"/>
  <c r="E3597" i="11"/>
  <c r="G3597" i="11"/>
  <c r="B3597" i="11"/>
  <c r="D3597" i="11"/>
  <c r="F3597" i="11"/>
  <c r="A3598" i="11"/>
  <c r="B3598" i="11"/>
  <c r="D3598" i="11"/>
  <c r="F3598" i="11"/>
  <c r="A3599" i="11"/>
  <c r="C3598" i="11"/>
  <c r="E3598" i="11"/>
  <c r="G3598" i="11"/>
  <c r="C3599" i="11"/>
  <c r="E3599" i="11"/>
  <c r="G3599" i="11"/>
  <c r="B3599" i="11"/>
  <c r="D3599" i="11"/>
  <c r="F3599" i="11"/>
  <c r="A3600" i="11"/>
  <c r="B3600" i="11"/>
  <c r="D3600" i="11"/>
  <c r="F3600" i="11"/>
  <c r="A3601" i="11"/>
  <c r="C3600" i="11"/>
  <c r="E3600" i="11"/>
  <c r="G3600" i="11"/>
  <c r="C3601" i="11"/>
  <c r="E3601" i="11"/>
  <c r="G3601" i="11"/>
  <c r="B3601" i="11"/>
  <c r="D3601" i="11"/>
  <c r="F3601" i="11"/>
  <c r="A3602" i="11"/>
  <c r="B3602" i="11"/>
  <c r="D3602" i="11"/>
  <c r="F3602" i="11"/>
  <c r="A3603" i="11"/>
  <c r="C3602" i="11"/>
  <c r="E3602" i="11"/>
  <c r="G3602" i="11"/>
  <c r="C3603" i="11"/>
  <c r="E3603" i="11"/>
  <c r="G3603" i="11"/>
  <c r="B3603" i="11"/>
  <c r="D3603" i="11"/>
  <c r="F3603" i="11"/>
  <c r="A3604" i="11"/>
  <c r="B3604" i="11"/>
  <c r="D3604" i="11"/>
  <c r="F3604" i="11"/>
  <c r="A3605" i="11"/>
  <c r="C3604" i="11"/>
  <c r="E3604" i="11"/>
  <c r="G3604" i="11"/>
  <c r="C3605" i="11"/>
  <c r="E3605" i="11"/>
  <c r="G3605" i="11"/>
  <c r="B3605" i="11"/>
  <c r="D3605" i="11"/>
  <c r="F3605" i="11"/>
  <c r="A3606" i="11"/>
  <c r="B3606" i="11"/>
  <c r="D3606" i="11"/>
  <c r="F3606" i="11"/>
  <c r="A3607" i="11"/>
  <c r="C3606" i="11"/>
  <c r="E3606" i="11"/>
  <c r="G3606" i="11"/>
  <c r="C3607" i="11"/>
  <c r="E3607" i="11"/>
  <c r="G3607" i="11"/>
  <c r="B3607" i="11"/>
  <c r="D3607" i="11"/>
  <c r="F3607" i="11"/>
  <c r="A3608" i="11"/>
  <c r="B3608" i="11"/>
  <c r="D3608" i="11"/>
  <c r="F3608" i="11"/>
  <c r="A3609" i="11"/>
  <c r="C3608" i="11"/>
  <c r="E3608" i="11"/>
  <c r="G3608" i="11"/>
  <c r="C3609" i="11"/>
  <c r="E3609" i="11"/>
  <c r="G3609" i="11"/>
  <c r="B3609" i="11"/>
  <c r="D3609" i="11"/>
  <c r="F3609" i="11"/>
  <c r="A3610" i="11"/>
  <c r="B3610" i="11"/>
  <c r="D3610" i="11"/>
  <c r="F3610" i="11"/>
  <c r="A3611" i="11"/>
  <c r="C3610" i="11"/>
  <c r="E3610" i="11"/>
  <c r="G3610" i="11"/>
  <c r="C3611" i="11"/>
  <c r="E3611" i="11"/>
  <c r="G3611" i="11"/>
  <c r="B3611" i="11"/>
  <c r="D3611" i="11"/>
  <c r="F3611" i="11"/>
  <c r="A3612" i="11"/>
  <c r="B3612" i="11"/>
  <c r="D3612" i="11"/>
  <c r="F3612" i="11"/>
  <c r="A3613" i="11"/>
  <c r="C3612" i="11"/>
  <c r="E3612" i="11"/>
  <c r="G3612" i="11"/>
  <c r="C3613" i="11"/>
  <c r="E3613" i="11"/>
  <c r="G3613" i="11"/>
  <c r="B3613" i="11"/>
  <c r="D3613" i="11"/>
  <c r="F3613" i="11"/>
  <c r="A3614" i="11"/>
  <c r="B3614" i="11"/>
  <c r="D3614" i="11"/>
  <c r="F3614" i="11"/>
  <c r="A3615" i="11"/>
  <c r="C3614" i="11"/>
  <c r="E3614" i="11"/>
  <c r="G3614" i="11"/>
  <c r="C3615" i="11"/>
  <c r="E3615" i="11"/>
  <c r="G3615" i="11"/>
  <c r="B3615" i="11"/>
  <c r="D3615" i="11"/>
  <c r="F3615" i="11"/>
  <c r="A3616" i="11"/>
  <c r="B3616" i="11"/>
  <c r="D3616" i="11"/>
  <c r="F3616" i="11"/>
  <c r="A3617" i="11"/>
  <c r="C3616" i="11"/>
  <c r="E3616" i="11"/>
  <c r="G3616" i="11"/>
  <c r="C3617" i="11"/>
  <c r="E3617" i="11"/>
  <c r="G3617" i="11"/>
  <c r="B3617" i="11"/>
  <c r="D3617" i="11"/>
  <c r="F3617" i="11"/>
  <c r="A3618" i="11"/>
  <c r="B3618" i="11"/>
  <c r="D3618" i="11"/>
  <c r="F3618" i="11"/>
  <c r="A3619" i="11"/>
  <c r="C3618" i="11"/>
  <c r="E3618" i="11"/>
  <c r="G3618" i="11"/>
  <c r="C3619" i="11"/>
  <c r="E3619" i="11"/>
  <c r="G3619" i="11"/>
  <c r="B3619" i="11"/>
  <c r="D3619" i="11"/>
  <c r="F3619" i="11"/>
  <c r="A3620" i="11"/>
  <c r="B3620" i="11"/>
  <c r="D3620" i="11"/>
  <c r="F3620" i="11"/>
  <c r="A3621" i="11"/>
  <c r="C3620" i="11"/>
  <c r="E3620" i="11"/>
  <c r="G3620" i="11"/>
  <c r="C3621" i="11"/>
  <c r="E3621" i="11"/>
  <c r="G3621" i="11"/>
  <c r="B3621" i="11"/>
  <c r="D3621" i="11"/>
  <c r="F3621" i="11"/>
  <c r="A3622" i="11"/>
  <c r="B3622" i="11"/>
  <c r="D3622" i="11"/>
  <c r="F3622" i="11"/>
  <c r="A3623" i="11"/>
  <c r="C3622" i="11"/>
  <c r="E3622" i="11"/>
  <c r="G3622" i="11"/>
  <c r="C3623" i="11"/>
  <c r="E3623" i="11"/>
  <c r="G3623" i="11"/>
  <c r="B3623" i="11"/>
  <c r="D3623" i="11"/>
  <c r="F3623" i="11"/>
  <c r="A3624" i="11"/>
  <c r="B3624" i="11"/>
  <c r="D3624" i="11"/>
  <c r="F3624" i="11"/>
  <c r="A3625" i="11"/>
  <c r="C3624" i="11"/>
  <c r="E3624" i="11"/>
  <c r="G3624" i="11"/>
  <c r="C3625" i="11"/>
  <c r="E3625" i="11"/>
  <c r="G3625" i="11"/>
  <c r="B3625" i="11"/>
  <c r="D3625" i="11"/>
  <c r="F3625" i="11"/>
  <c r="A3626" i="11"/>
  <c r="B3626" i="11"/>
  <c r="D3626" i="11"/>
  <c r="F3626" i="11"/>
  <c r="A3627" i="11"/>
  <c r="C3626" i="11"/>
  <c r="E3626" i="11"/>
  <c r="G3626" i="11"/>
  <c r="C3627" i="11"/>
  <c r="E3627" i="11"/>
  <c r="G3627" i="11"/>
  <c r="B3627" i="11"/>
  <c r="D3627" i="11"/>
  <c r="F3627" i="11"/>
  <c r="A3628" i="11"/>
  <c r="B3628" i="11"/>
  <c r="D3628" i="11"/>
  <c r="F3628" i="11"/>
  <c r="A3629" i="11"/>
  <c r="C3628" i="11"/>
  <c r="E3628" i="11"/>
  <c r="G3628" i="11"/>
  <c r="C3629" i="11"/>
  <c r="E3629" i="11"/>
  <c r="G3629" i="11"/>
  <c r="B3629" i="11"/>
  <c r="D3629" i="11"/>
  <c r="F3629" i="11"/>
  <c r="A3630" i="11"/>
  <c r="B3630" i="11"/>
  <c r="D3630" i="11"/>
  <c r="F3630" i="11"/>
  <c r="A3631" i="11"/>
  <c r="C3630" i="11"/>
  <c r="E3630" i="11"/>
  <c r="G3630" i="11"/>
  <c r="C3631" i="11"/>
  <c r="E3631" i="11"/>
  <c r="G3631" i="11"/>
  <c r="B3631" i="11"/>
  <c r="D3631" i="11"/>
  <c r="F3631" i="11"/>
  <c r="A3632" i="11"/>
  <c r="B3632" i="11"/>
  <c r="D3632" i="11"/>
  <c r="F3632" i="11"/>
  <c r="A3633" i="11"/>
  <c r="C3632" i="11"/>
  <c r="E3632" i="11"/>
  <c r="G3632" i="11"/>
  <c r="C3633" i="11"/>
  <c r="E3633" i="11"/>
  <c r="G3633" i="11"/>
  <c r="B3633" i="11"/>
  <c r="D3633" i="11"/>
  <c r="F3633" i="11"/>
  <c r="A3634" i="11"/>
  <c r="B3634" i="11"/>
  <c r="D3634" i="11"/>
  <c r="F3634" i="11"/>
  <c r="A3635" i="11"/>
  <c r="C3634" i="11"/>
  <c r="E3634" i="11"/>
  <c r="G3634" i="11"/>
  <c r="C3635" i="11"/>
  <c r="E3635" i="11"/>
  <c r="G3635" i="11"/>
  <c r="B3635" i="11"/>
  <c r="D3635" i="11"/>
  <c r="F3635" i="11"/>
  <c r="A3636" i="11"/>
  <c r="B3636" i="11"/>
  <c r="D3636" i="11"/>
  <c r="F3636" i="11"/>
  <c r="A3637" i="11"/>
  <c r="C3636" i="11"/>
  <c r="E3636" i="11"/>
  <c r="G3636" i="11"/>
  <c r="C3637" i="11"/>
  <c r="E3637" i="11"/>
  <c r="G3637" i="11"/>
  <c r="B3637" i="11"/>
  <c r="D3637" i="11"/>
  <c r="F3637" i="11"/>
  <c r="A3638" i="11"/>
  <c r="B3638" i="11"/>
  <c r="D3638" i="11"/>
  <c r="F3638" i="11"/>
  <c r="A3639" i="11"/>
  <c r="C3638" i="11"/>
  <c r="E3638" i="11"/>
  <c r="G3638" i="11"/>
  <c r="C3639" i="11"/>
  <c r="E3639" i="11"/>
  <c r="G3639" i="11"/>
  <c r="B3639" i="11"/>
  <c r="D3639" i="11"/>
  <c r="F3639" i="11"/>
  <c r="A3640" i="11"/>
  <c r="B3640" i="11"/>
  <c r="D3640" i="11"/>
  <c r="F3640" i="11"/>
  <c r="A3641" i="11"/>
  <c r="C3640" i="11"/>
  <c r="E3640" i="11"/>
  <c r="G3640" i="11"/>
  <c r="C3641" i="11"/>
  <c r="E3641" i="11"/>
  <c r="G3641" i="11"/>
  <c r="B3641" i="11"/>
  <c r="D3641" i="11"/>
  <c r="F3641" i="11"/>
  <c r="A3642" i="11"/>
  <c r="B3642" i="11"/>
  <c r="D3642" i="11"/>
  <c r="F3642" i="11"/>
  <c r="A3643" i="11"/>
  <c r="C3642" i="11"/>
  <c r="E3642" i="11"/>
  <c r="G3642" i="11"/>
  <c r="C3643" i="11"/>
  <c r="E3643" i="11"/>
  <c r="G3643" i="11"/>
  <c r="B3643" i="11"/>
  <c r="D3643" i="11"/>
  <c r="F3643" i="11"/>
  <c r="A3644" i="11"/>
  <c r="B3644" i="11"/>
  <c r="D3644" i="11"/>
  <c r="F3644" i="11"/>
  <c r="A3645" i="11"/>
  <c r="C3644" i="11"/>
  <c r="E3644" i="11"/>
  <c r="G3644" i="11"/>
  <c r="C3645" i="11"/>
  <c r="E3645" i="11"/>
  <c r="G3645" i="11"/>
  <c r="B3645" i="11"/>
  <c r="D3645" i="11"/>
  <c r="F3645" i="11"/>
  <c r="A3646" i="11"/>
  <c r="B3646" i="11"/>
  <c r="D3646" i="11"/>
  <c r="F3646" i="11"/>
  <c r="A3647" i="11"/>
  <c r="C3646" i="11"/>
  <c r="E3646" i="11"/>
  <c r="G3646" i="11"/>
  <c r="C3647" i="11"/>
  <c r="E3647" i="11"/>
  <c r="G3647" i="11"/>
  <c r="B3647" i="11"/>
  <c r="D3647" i="11"/>
  <c r="F3647" i="11"/>
  <c r="A3648" i="11"/>
  <c r="B3648" i="11"/>
  <c r="D3648" i="11"/>
  <c r="F3648" i="11"/>
  <c r="A3649" i="11"/>
  <c r="C3648" i="11"/>
  <c r="E3648" i="11"/>
  <c r="G3648" i="11"/>
  <c r="C3649" i="11"/>
  <c r="E3649" i="11"/>
  <c r="G3649" i="11"/>
  <c r="B3649" i="11"/>
  <c r="D3649" i="11"/>
  <c r="F3649" i="11"/>
  <c r="A3650" i="11"/>
  <c r="B3650" i="11"/>
  <c r="D3650" i="11"/>
  <c r="F3650" i="11"/>
  <c r="A3651" i="11"/>
  <c r="C3650" i="11"/>
  <c r="E3650" i="11"/>
  <c r="G3650" i="11"/>
  <c r="C3651" i="11"/>
  <c r="E3651" i="11"/>
  <c r="G3651" i="11"/>
  <c r="B3651" i="11"/>
  <c r="D3651" i="11"/>
  <c r="F3651" i="11"/>
  <c r="A3652" i="11"/>
  <c r="B3652" i="11"/>
  <c r="D3652" i="11"/>
  <c r="F3652" i="11"/>
  <c r="A3653" i="11"/>
  <c r="C3652" i="11"/>
  <c r="E3652" i="11"/>
  <c r="G3652" i="11"/>
  <c r="C3653" i="11"/>
  <c r="E3653" i="11"/>
  <c r="G3653" i="11"/>
  <c r="B3653" i="11"/>
  <c r="D3653" i="11"/>
  <c r="F3653" i="11"/>
  <c r="A3654" i="11"/>
  <c r="B3654" i="11"/>
  <c r="D3654" i="11"/>
  <c r="F3654" i="11"/>
  <c r="A3655" i="11"/>
  <c r="C3654" i="11"/>
  <c r="E3654" i="11"/>
  <c r="G3654" i="11"/>
  <c r="C3655" i="11"/>
  <c r="E3655" i="11"/>
  <c r="G3655" i="11"/>
  <c r="B3655" i="11"/>
  <c r="D3655" i="11"/>
  <c r="F3655" i="11"/>
  <c r="A3656" i="11"/>
  <c r="B3656" i="11"/>
  <c r="D3656" i="11"/>
  <c r="F3656" i="11"/>
  <c r="A3657" i="11"/>
  <c r="C3656" i="11"/>
  <c r="E3656" i="11"/>
  <c r="G3656" i="11"/>
  <c r="C3657" i="11"/>
  <c r="E3657" i="11"/>
  <c r="G3657" i="11"/>
  <c r="B3657" i="11"/>
  <c r="D3657" i="11"/>
  <c r="F3657" i="11"/>
  <c r="A3658" i="11"/>
  <c r="B3658" i="11"/>
  <c r="D3658" i="11"/>
  <c r="F3658" i="11"/>
  <c r="A3659" i="11"/>
  <c r="C3658" i="11"/>
  <c r="E3658" i="11"/>
  <c r="G3658" i="11"/>
  <c r="C3659" i="11"/>
  <c r="E3659" i="11"/>
  <c r="G3659" i="11"/>
  <c r="B3659" i="11"/>
  <c r="D3659" i="11"/>
  <c r="F3659" i="11"/>
  <c r="A3660" i="11"/>
  <c r="B3660" i="11"/>
  <c r="D3660" i="11"/>
  <c r="F3660" i="11"/>
  <c r="A3661" i="11"/>
  <c r="C3660" i="11"/>
  <c r="E3660" i="11"/>
  <c r="G3660" i="11"/>
  <c r="C3661" i="11"/>
  <c r="E3661" i="11"/>
  <c r="G3661" i="11"/>
  <c r="B3661" i="11"/>
  <c r="D3661" i="11"/>
  <c r="F3661" i="11"/>
  <c r="A3662" i="11"/>
  <c r="B3662" i="11"/>
  <c r="D3662" i="11"/>
  <c r="F3662" i="11"/>
  <c r="A3663" i="11"/>
  <c r="C3662" i="11"/>
  <c r="E3662" i="11"/>
  <c r="G3662" i="11"/>
  <c r="C3663" i="11"/>
  <c r="E3663" i="11"/>
  <c r="G3663" i="11"/>
  <c r="B3663" i="11"/>
  <c r="D3663" i="11"/>
  <c r="F3663" i="11"/>
  <c r="A3664" i="11"/>
  <c r="B3664" i="11"/>
  <c r="D3664" i="11"/>
  <c r="F3664" i="11"/>
  <c r="A3665" i="11"/>
  <c r="C3664" i="11"/>
  <c r="E3664" i="11"/>
  <c r="G3664" i="11"/>
  <c r="C3665" i="11"/>
  <c r="E3665" i="11"/>
  <c r="G3665" i="11"/>
  <c r="B3665" i="11"/>
  <c r="D3665" i="11"/>
  <c r="F3665" i="11"/>
  <c r="A3666" i="11"/>
  <c r="B3666" i="11"/>
  <c r="D3666" i="11"/>
  <c r="F3666" i="11"/>
  <c r="A3667" i="11"/>
  <c r="C3666" i="11"/>
  <c r="E3666" i="11"/>
  <c r="G3666" i="11"/>
  <c r="C3667" i="11"/>
  <c r="E3667" i="11"/>
  <c r="G3667" i="11"/>
  <c r="B3667" i="11"/>
  <c r="D3667" i="11"/>
  <c r="F3667" i="11"/>
  <c r="A3668" i="11"/>
  <c r="B3668" i="11"/>
  <c r="D3668" i="11"/>
  <c r="F3668" i="11"/>
  <c r="A3669" i="11"/>
  <c r="C3668" i="11"/>
  <c r="E3668" i="11"/>
  <c r="G3668" i="11"/>
  <c r="C3669" i="11"/>
  <c r="E3669" i="11"/>
  <c r="G3669" i="11"/>
  <c r="B3669" i="11"/>
  <c r="D3669" i="11"/>
  <c r="F3669" i="11"/>
  <c r="A3670" i="11"/>
  <c r="B3670" i="11"/>
  <c r="D3670" i="11"/>
  <c r="F3670" i="11"/>
  <c r="A3671" i="11"/>
  <c r="C3670" i="11"/>
  <c r="E3670" i="11"/>
  <c r="G3670" i="11"/>
  <c r="C3671" i="11"/>
  <c r="E3671" i="11"/>
  <c r="G3671" i="11"/>
  <c r="B3671" i="11"/>
  <c r="D3671" i="11"/>
  <c r="F3671" i="11"/>
  <c r="A3672" i="11"/>
  <c r="B3672" i="11"/>
  <c r="D3672" i="11"/>
  <c r="F3672" i="11"/>
  <c r="A3673" i="11"/>
  <c r="C3672" i="11"/>
  <c r="E3672" i="11"/>
  <c r="G3672" i="11"/>
  <c r="C3673" i="11"/>
  <c r="E3673" i="11"/>
  <c r="G3673" i="11"/>
  <c r="B3673" i="11"/>
  <c r="D3673" i="11"/>
  <c r="F3673" i="11"/>
  <c r="A3674" i="11"/>
  <c r="B3674" i="11"/>
  <c r="D3674" i="11"/>
  <c r="F3674" i="11"/>
  <c r="A3675" i="11"/>
  <c r="C3674" i="11"/>
  <c r="E3674" i="11"/>
  <c r="G3674" i="11"/>
  <c r="C3675" i="11"/>
  <c r="E3675" i="11"/>
  <c r="G3675" i="11"/>
  <c r="B3675" i="11"/>
  <c r="D3675" i="11"/>
  <c r="F3675" i="11"/>
  <c r="A3676" i="11"/>
  <c r="B3676" i="11"/>
  <c r="D3676" i="11"/>
  <c r="F3676" i="11"/>
  <c r="A3677" i="11"/>
  <c r="C3676" i="11"/>
  <c r="E3676" i="11"/>
  <c r="G3676" i="11"/>
  <c r="C3677" i="11"/>
  <c r="E3677" i="11"/>
  <c r="G3677" i="11"/>
  <c r="B3677" i="11"/>
  <c r="D3677" i="11"/>
  <c r="F3677" i="11"/>
  <c r="A3678" i="11"/>
  <c r="B3678" i="11"/>
  <c r="D3678" i="11"/>
  <c r="F3678" i="11"/>
  <c r="A3679" i="11"/>
  <c r="C3678" i="11"/>
  <c r="E3678" i="11"/>
  <c r="G3678" i="11"/>
  <c r="C3679" i="11"/>
  <c r="E3679" i="11"/>
  <c r="G3679" i="11"/>
  <c r="B3679" i="11"/>
  <c r="D3679" i="11"/>
  <c r="F3679" i="11"/>
  <c r="A3680" i="11"/>
  <c r="B3680" i="11"/>
  <c r="D3680" i="11"/>
  <c r="F3680" i="11"/>
  <c r="A3681" i="11"/>
  <c r="C3680" i="11"/>
  <c r="E3680" i="11"/>
  <c r="G3680" i="11"/>
  <c r="C3681" i="11"/>
  <c r="E3681" i="11"/>
  <c r="G3681" i="11"/>
  <c r="B3681" i="11"/>
  <c r="D3681" i="11"/>
  <c r="F3681" i="11"/>
  <c r="A3682" i="11"/>
  <c r="B3682" i="11"/>
  <c r="D3682" i="11"/>
  <c r="F3682" i="11"/>
  <c r="A3683" i="11"/>
  <c r="C3682" i="11"/>
  <c r="E3682" i="11"/>
  <c r="G3682" i="11"/>
  <c r="C3683" i="11"/>
  <c r="E3683" i="11"/>
  <c r="G3683" i="11"/>
  <c r="B3683" i="11"/>
  <c r="D3683" i="11"/>
  <c r="F3683" i="11"/>
  <c r="A3684" i="11"/>
  <c r="B3684" i="11"/>
  <c r="D3684" i="11"/>
  <c r="F3684" i="11"/>
  <c r="A3685" i="11"/>
  <c r="C3684" i="11"/>
  <c r="E3684" i="11"/>
  <c r="G3684" i="11"/>
  <c r="C3685" i="11"/>
  <c r="E3685" i="11"/>
  <c r="G3685" i="11"/>
  <c r="B3685" i="11"/>
  <c r="D3685" i="11"/>
  <c r="F3685" i="11"/>
  <c r="A3686" i="11"/>
  <c r="B3686" i="11"/>
  <c r="D3686" i="11"/>
  <c r="F3686" i="11"/>
  <c r="A3687" i="11"/>
  <c r="C3686" i="11"/>
  <c r="E3686" i="11"/>
  <c r="G3686" i="11"/>
  <c r="C3687" i="11"/>
  <c r="E3687" i="11"/>
  <c r="G3687" i="11"/>
  <c r="B3687" i="11"/>
  <c r="D3687" i="11"/>
  <c r="F3687" i="11"/>
  <c r="A3688" i="11"/>
  <c r="B3688" i="11"/>
  <c r="D3688" i="11"/>
  <c r="F3688" i="11"/>
  <c r="A3689" i="11"/>
  <c r="C3688" i="11"/>
  <c r="E3688" i="11"/>
  <c r="G3688" i="11"/>
  <c r="C3689" i="11"/>
  <c r="E3689" i="11"/>
  <c r="G3689" i="11"/>
  <c r="B3689" i="11"/>
  <c r="D3689" i="11"/>
  <c r="F3689" i="11"/>
  <c r="A3690" i="11"/>
  <c r="B3690" i="11"/>
  <c r="D3690" i="11"/>
  <c r="F3690" i="11"/>
  <c r="A3691" i="11"/>
  <c r="C3690" i="11"/>
  <c r="E3690" i="11"/>
  <c r="G3690" i="11"/>
  <c r="C3691" i="11"/>
  <c r="E3691" i="11"/>
  <c r="G3691" i="11"/>
  <c r="B3691" i="11"/>
  <c r="D3691" i="11"/>
  <c r="F3691" i="11"/>
  <c r="A3692" i="11"/>
  <c r="B3692" i="11"/>
  <c r="D3692" i="11"/>
  <c r="F3692" i="11"/>
  <c r="A3693" i="11"/>
  <c r="C3692" i="11"/>
  <c r="E3692" i="11"/>
  <c r="G3692" i="11"/>
  <c r="C3693" i="11"/>
  <c r="E3693" i="11"/>
  <c r="G3693" i="11"/>
  <c r="B3693" i="11"/>
  <c r="D3693" i="11"/>
  <c r="F3693" i="11"/>
  <c r="A3694" i="11"/>
  <c r="B3694" i="11"/>
  <c r="D3694" i="11"/>
  <c r="F3694" i="11"/>
  <c r="A3695" i="11"/>
  <c r="C3694" i="11"/>
  <c r="E3694" i="11"/>
  <c r="G3694" i="11"/>
  <c r="C3695" i="11"/>
  <c r="E3695" i="11"/>
  <c r="G3695" i="11"/>
  <c r="B3695" i="11"/>
  <c r="D3695" i="11"/>
  <c r="F3695" i="11"/>
  <c r="A3696" i="11"/>
  <c r="B3696" i="11"/>
  <c r="D3696" i="11"/>
  <c r="F3696" i="11"/>
  <c r="A3697" i="11"/>
  <c r="C3696" i="11"/>
  <c r="E3696" i="11"/>
  <c r="G3696" i="11"/>
  <c r="C3697" i="11"/>
  <c r="E3697" i="11"/>
  <c r="G3697" i="11"/>
  <c r="B3697" i="11"/>
  <c r="D3697" i="11"/>
  <c r="F3697" i="11"/>
  <c r="A3698" i="11"/>
  <c r="B3698" i="11"/>
  <c r="D3698" i="11"/>
  <c r="F3698" i="11"/>
  <c r="A3699" i="11"/>
  <c r="C3698" i="11"/>
  <c r="E3698" i="11"/>
  <c r="G3698" i="11"/>
  <c r="C3699" i="11"/>
  <c r="E3699" i="11"/>
  <c r="G3699" i="11"/>
  <c r="B3699" i="11"/>
  <c r="D3699" i="11"/>
  <c r="F3699" i="11"/>
  <c r="A3700" i="11"/>
  <c r="B3700" i="11"/>
  <c r="D3700" i="11"/>
  <c r="F3700" i="11"/>
  <c r="A3701" i="11"/>
  <c r="C3700" i="11"/>
  <c r="E3700" i="11"/>
  <c r="G3700" i="11"/>
  <c r="C3701" i="11"/>
  <c r="E3701" i="11"/>
  <c r="G3701" i="11"/>
  <c r="B3701" i="11"/>
  <c r="D3701" i="11"/>
  <c r="F3701" i="11"/>
  <c r="A3702" i="11"/>
  <c r="B3702" i="11"/>
  <c r="D3702" i="11"/>
  <c r="F3702" i="11"/>
  <c r="A3703" i="11"/>
  <c r="C3702" i="11"/>
  <c r="E3702" i="11"/>
  <c r="G3702" i="11"/>
  <c r="C3703" i="11"/>
  <c r="E3703" i="11"/>
  <c r="G3703" i="11"/>
  <c r="B3703" i="11"/>
  <c r="D3703" i="11"/>
  <c r="F3703" i="11"/>
  <c r="A3704" i="11"/>
  <c r="B3704" i="11"/>
  <c r="D3704" i="11"/>
  <c r="F3704" i="11"/>
  <c r="A3705" i="11"/>
  <c r="C3704" i="11"/>
  <c r="E3704" i="11"/>
  <c r="G3704" i="11"/>
  <c r="C3705" i="11"/>
  <c r="E3705" i="11"/>
  <c r="G3705" i="11"/>
  <c r="B3705" i="11"/>
  <c r="D3705" i="11"/>
  <c r="F3705" i="11"/>
  <c r="A3706" i="11"/>
  <c r="B3706" i="11"/>
  <c r="D3706" i="11"/>
  <c r="F3706" i="11"/>
  <c r="A3707" i="11"/>
  <c r="C3706" i="11"/>
  <c r="E3706" i="11"/>
  <c r="G3706" i="11"/>
  <c r="C3707" i="11"/>
  <c r="E3707" i="11"/>
  <c r="G3707" i="11"/>
  <c r="B3707" i="11"/>
  <c r="D3707" i="11"/>
  <c r="F3707" i="11"/>
  <c r="A3708" i="11"/>
  <c r="B3708" i="11"/>
  <c r="D3708" i="11"/>
  <c r="F3708" i="11"/>
  <c r="A3709" i="11"/>
  <c r="C3708" i="11"/>
  <c r="E3708" i="11"/>
  <c r="G3708" i="11"/>
  <c r="C3709" i="11"/>
  <c r="E3709" i="11"/>
  <c r="G3709" i="11"/>
  <c r="B3709" i="11"/>
  <c r="D3709" i="11"/>
  <c r="F3709" i="11"/>
  <c r="A3710" i="11"/>
  <c r="B3710" i="11"/>
  <c r="D3710" i="11"/>
  <c r="F3710" i="11"/>
  <c r="A3711" i="11"/>
  <c r="C3710" i="11"/>
  <c r="E3710" i="11"/>
  <c r="G3710" i="11"/>
  <c r="C3711" i="11"/>
  <c r="E3711" i="11"/>
  <c r="G3711" i="11"/>
  <c r="B3711" i="11"/>
  <c r="D3711" i="11"/>
  <c r="F3711" i="11"/>
  <c r="A3712" i="11"/>
  <c r="B3712" i="11"/>
  <c r="D3712" i="11"/>
  <c r="F3712" i="11"/>
  <c r="A3713" i="11"/>
  <c r="C3712" i="11"/>
  <c r="E3712" i="11"/>
  <c r="G3712" i="11"/>
  <c r="C3713" i="11"/>
  <c r="E3713" i="11"/>
  <c r="G3713" i="11"/>
  <c r="B3713" i="11"/>
  <c r="D3713" i="11"/>
  <c r="F3713" i="11"/>
  <c r="A3714" i="11"/>
  <c r="B3714" i="11"/>
  <c r="D3714" i="11"/>
  <c r="F3714" i="11"/>
  <c r="A3715" i="11"/>
  <c r="C3714" i="11"/>
  <c r="E3714" i="11"/>
  <c r="G3714" i="11"/>
  <c r="C3715" i="11"/>
  <c r="E3715" i="11"/>
  <c r="G3715" i="11"/>
  <c r="B3715" i="11"/>
  <c r="D3715" i="11"/>
  <c r="F3715" i="11"/>
  <c r="A3716" i="11"/>
  <c r="B3716" i="11"/>
  <c r="D3716" i="11"/>
  <c r="F3716" i="11"/>
  <c r="A3717" i="11"/>
  <c r="C3716" i="11"/>
  <c r="E3716" i="11"/>
  <c r="G3716" i="11"/>
  <c r="C3717" i="11"/>
  <c r="E3717" i="11"/>
  <c r="G3717" i="11"/>
  <c r="B3717" i="11"/>
  <c r="D3717" i="11"/>
  <c r="F3717" i="11"/>
  <c r="A3718" i="11"/>
  <c r="B3718" i="11"/>
  <c r="D3718" i="11"/>
  <c r="F3718" i="11"/>
  <c r="A3719" i="11"/>
  <c r="C3718" i="11"/>
  <c r="E3718" i="11"/>
  <c r="G3718" i="11"/>
  <c r="C3719" i="11"/>
  <c r="E3719" i="11"/>
  <c r="G3719" i="11"/>
  <c r="B3719" i="11"/>
  <c r="D3719" i="11"/>
  <c r="F3719" i="11"/>
  <c r="A3720" i="11"/>
  <c r="B3720" i="11"/>
  <c r="D3720" i="11"/>
  <c r="F3720" i="11"/>
  <c r="A3721" i="11"/>
  <c r="C3720" i="11"/>
  <c r="E3720" i="11"/>
  <c r="G3720" i="11"/>
  <c r="C3721" i="11"/>
  <c r="E3721" i="11"/>
  <c r="G3721" i="11"/>
  <c r="B3721" i="11"/>
  <c r="D3721" i="11"/>
  <c r="F3721" i="11"/>
  <c r="A3722" i="11"/>
  <c r="B3722" i="11"/>
  <c r="D3722" i="11"/>
  <c r="F3722" i="11"/>
  <c r="A3723" i="11"/>
  <c r="C3722" i="11"/>
  <c r="E3722" i="11"/>
  <c r="G3722" i="11"/>
  <c r="C3723" i="11"/>
  <c r="E3723" i="11"/>
  <c r="G3723" i="11"/>
  <c r="B3723" i="11"/>
  <c r="D3723" i="11"/>
  <c r="F3723" i="11"/>
  <c r="A3724" i="11"/>
  <c r="B3724" i="11"/>
  <c r="D3724" i="11"/>
  <c r="F3724" i="11"/>
  <c r="A3725" i="11"/>
  <c r="C3724" i="11"/>
  <c r="E3724" i="11"/>
  <c r="G3724" i="11"/>
  <c r="C3725" i="11"/>
  <c r="E3725" i="11"/>
  <c r="G3725" i="11"/>
  <c r="B3725" i="11"/>
  <c r="D3725" i="11"/>
  <c r="F3725" i="11"/>
  <c r="A3726" i="11"/>
  <c r="B3726" i="11"/>
  <c r="D3726" i="11"/>
  <c r="F3726" i="11"/>
  <c r="A3727" i="11"/>
  <c r="C3726" i="11"/>
  <c r="E3726" i="11"/>
  <c r="G3726" i="11"/>
  <c r="C3727" i="11"/>
  <c r="E3727" i="11"/>
  <c r="G3727" i="11"/>
  <c r="B3727" i="11"/>
  <c r="D3727" i="11"/>
  <c r="F3727" i="11"/>
  <c r="A3728" i="11"/>
  <c r="B3728" i="11"/>
  <c r="D3728" i="11"/>
  <c r="F3728" i="11"/>
  <c r="A3729" i="11"/>
  <c r="C3728" i="11"/>
  <c r="E3728" i="11"/>
  <c r="G3728" i="11"/>
  <c r="C3729" i="11"/>
  <c r="E3729" i="11"/>
  <c r="G3729" i="11"/>
  <c r="B3729" i="11"/>
  <c r="D3729" i="11"/>
  <c r="F3729" i="11"/>
  <c r="A3730" i="11"/>
  <c r="B3730" i="11"/>
  <c r="D3730" i="11"/>
  <c r="F3730" i="11"/>
  <c r="A3731" i="11"/>
  <c r="C3730" i="11"/>
  <c r="E3730" i="11"/>
  <c r="G3730" i="11"/>
  <c r="C3731" i="11"/>
  <c r="E3731" i="11"/>
  <c r="G3731" i="11"/>
  <c r="B3731" i="11"/>
  <c r="D3731" i="11"/>
  <c r="F3731" i="11"/>
  <c r="A3732" i="11"/>
  <c r="B3732" i="11"/>
  <c r="D3732" i="11"/>
  <c r="F3732" i="11"/>
  <c r="A3733" i="11"/>
  <c r="C3732" i="11"/>
  <c r="E3732" i="11"/>
  <c r="G3732" i="11"/>
  <c r="C3733" i="11"/>
  <c r="E3733" i="11"/>
  <c r="G3733" i="11"/>
  <c r="B3733" i="11"/>
  <c r="D3733" i="11"/>
  <c r="F3733" i="11"/>
  <c r="A3734" i="11"/>
  <c r="B3734" i="11"/>
  <c r="D3734" i="11"/>
  <c r="F3734" i="11"/>
  <c r="A3735" i="11"/>
  <c r="C3734" i="11"/>
  <c r="E3734" i="11"/>
  <c r="G3734" i="11"/>
  <c r="C3735" i="11"/>
  <c r="E3735" i="11"/>
  <c r="G3735" i="11"/>
  <c r="B3735" i="11"/>
  <c r="D3735" i="11"/>
  <c r="F3735" i="11"/>
  <c r="A3736" i="11"/>
  <c r="B3736" i="11"/>
  <c r="D3736" i="11"/>
  <c r="F3736" i="11"/>
  <c r="A3737" i="11"/>
  <c r="C3736" i="11"/>
  <c r="E3736" i="11"/>
  <c r="G3736" i="11"/>
  <c r="C3737" i="11"/>
  <c r="E3737" i="11"/>
  <c r="G3737" i="11"/>
  <c r="B3737" i="11"/>
  <c r="D3737" i="11"/>
  <c r="F3737" i="11"/>
  <c r="A3738" i="11"/>
  <c r="B3738" i="11"/>
  <c r="D3738" i="11"/>
  <c r="F3738" i="11"/>
  <c r="A3739" i="11"/>
  <c r="C3738" i="11"/>
  <c r="E3738" i="11"/>
  <c r="G3738" i="11"/>
  <c r="C3739" i="11"/>
  <c r="E3739" i="11"/>
  <c r="G3739" i="11"/>
  <c r="B3739" i="11"/>
  <c r="D3739" i="11"/>
  <c r="F3739" i="11"/>
  <c r="A3740" i="11"/>
  <c r="B3740" i="11"/>
  <c r="D3740" i="11"/>
  <c r="F3740" i="11"/>
  <c r="A3741" i="11"/>
  <c r="C3740" i="11"/>
  <c r="E3740" i="11"/>
  <c r="G3740" i="11"/>
  <c r="C3741" i="11"/>
  <c r="E3741" i="11"/>
  <c r="G3741" i="11"/>
  <c r="B3741" i="11"/>
  <c r="D3741" i="11"/>
  <c r="F3741" i="11"/>
  <c r="A3742" i="11"/>
  <c r="B3742" i="11"/>
  <c r="D3742" i="11"/>
  <c r="F3742" i="11"/>
  <c r="A3743" i="11"/>
  <c r="C3742" i="11"/>
  <c r="E3742" i="11"/>
  <c r="G3742" i="11"/>
  <c r="C3743" i="11"/>
  <c r="E3743" i="11"/>
  <c r="G3743" i="11"/>
  <c r="B3743" i="11"/>
  <c r="D3743" i="11"/>
  <c r="F3743" i="11"/>
  <c r="A3744" i="11"/>
  <c r="B3744" i="11"/>
  <c r="D3744" i="11"/>
  <c r="F3744" i="11"/>
  <c r="A3745" i="11"/>
  <c r="C3744" i="11"/>
  <c r="E3744" i="11"/>
  <c r="G3744" i="11"/>
  <c r="C3745" i="11"/>
  <c r="E3745" i="11"/>
  <c r="G3745" i="11"/>
  <c r="B3745" i="11"/>
  <c r="D3745" i="11"/>
  <c r="F3745" i="11"/>
  <c r="A3746" i="11"/>
  <c r="B3746" i="11"/>
  <c r="D3746" i="11"/>
  <c r="F3746" i="11"/>
  <c r="A3747" i="11"/>
  <c r="C3746" i="11"/>
  <c r="E3746" i="11"/>
  <c r="G3746" i="11"/>
  <c r="C3747" i="11"/>
  <c r="E3747" i="11"/>
  <c r="G3747" i="11"/>
  <c r="B3747" i="11"/>
  <c r="D3747" i="11"/>
  <c r="F3747" i="11"/>
  <c r="A3748" i="11"/>
  <c r="B3748" i="11"/>
  <c r="D3748" i="11"/>
  <c r="F3748" i="11"/>
  <c r="A3749" i="11"/>
  <c r="C3748" i="11"/>
  <c r="E3748" i="11"/>
  <c r="G3748" i="11"/>
  <c r="C3749" i="11"/>
  <c r="E3749" i="11"/>
  <c r="G3749" i="11"/>
  <c r="B3749" i="11"/>
  <c r="D3749" i="11"/>
  <c r="F3749" i="11"/>
  <c r="A3750" i="11"/>
  <c r="B3750" i="11"/>
  <c r="D3750" i="11"/>
  <c r="F3750" i="11"/>
  <c r="A3751" i="11"/>
  <c r="C3750" i="11"/>
  <c r="E3750" i="11"/>
  <c r="G3750" i="11"/>
  <c r="C3751" i="11"/>
  <c r="E3751" i="11"/>
  <c r="G3751" i="11"/>
  <c r="B3751" i="11"/>
  <c r="D3751" i="11"/>
  <c r="F3751" i="11"/>
  <c r="A3752" i="11"/>
  <c r="B3752" i="11"/>
  <c r="D3752" i="11"/>
  <c r="F3752" i="11"/>
  <c r="A3753" i="11"/>
  <c r="C3752" i="11"/>
  <c r="E3752" i="11"/>
  <c r="G3752" i="11"/>
  <c r="C3753" i="11"/>
  <c r="E3753" i="11"/>
  <c r="G3753" i="11"/>
  <c r="B3753" i="11"/>
  <c r="D3753" i="11"/>
  <c r="F3753" i="11"/>
  <c r="A3754" i="11"/>
  <c r="B3754" i="11"/>
  <c r="D3754" i="11"/>
  <c r="F3754" i="11"/>
  <c r="A3755" i="11"/>
  <c r="C3754" i="11"/>
  <c r="E3754" i="11"/>
  <c r="G3754" i="11"/>
  <c r="C3755" i="11"/>
  <c r="E3755" i="11"/>
  <c r="G3755" i="11"/>
  <c r="B3755" i="11"/>
  <c r="D3755" i="11"/>
  <c r="F3755" i="11"/>
  <c r="A3756" i="11"/>
  <c r="B3756" i="11"/>
  <c r="D3756" i="11"/>
  <c r="F3756" i="11"/>
  <c r="A3757" i="11"/>
  <c r="C3756" i="11"/>
  <c r="E3756" i="11"/>
  <c r="G3756" i="11"/>
  <c r="C3757" i="11"/>
  <c r="E3757" i="11"/>
  <c r="G3757" i="11"/>
  <c r="B3757" i="11"/>
  <c r="D3757" i="11"/>
  <c r="F3757" i="11"/>
  <c r="A3758" i="11"/>
  <c r="B3758" i="11"/>
  <c r="D3758" i="11"/>
  <c r="F3758" i="11"/>
  <c r="A3759" i="11"/>
  <c r="C3758" i="11"/>
  <c r="E3758" i="11"/>
  <c r="G3758" i="11"/>
  <c r="C3759" i="11"/>
  <c r="E3759" i="11"/>
  <c r="G3759" i="11"/>
  <c r="B3759" i="11"/>
  <c r="D3759" i="11"/>
  <c r="F3759" i="11"/>
  <c r="A3760" i="11"/>
  <c r="B3760" i="11"/>
  <c r="D3760" i="11"/>
  <c r="F3760" i="11"/>
  <c r="A3761" i="11"/>
  <c r="C3760" i="11"/>
  <c r="E3760" i="11"/>
  <c r="G3760" i="11"/>
  <c r="C3761" i="11"/>
  <c r="E3761" i="11"/>
  <c r="G3761" i="11"/>
  <c r="B3761" i="11"/>
  <c r="D3761" i="11"/>
  <c r="F3761" i="11"/>
  <c r="A3762" i="11"/>
  <c r="B3762" i="11"/>
  <c r="D3762" i="11"/>
  <c r="F3762" i="11"/>
  <c r="A3763" i="11"/>
  <c r="C3762" i="11"/>
  <c r="E3762" i="11"/>
  <c r="G3762" i="11"/>
  <c r="C3763" i="11"/>
  <c r="E3763" i="11"/>
  <c r="G3763" i="11"/>
  <c r="B3763" i="11"/>
  <c r="D3763" i="11"/>
  <c r="F3763" i="11"/>
  <c r="A3764" i="11"/>
  <c r="B3764" i="11"/>
  <c r="D3764" i="11"/>
  <c r="F3764" i="11"/>
  <c r="A3765" i="11"/>
  <c r="C3764" i="11"/>
  <c r="E3764" i="11"/>
  <c r="G3764" i="11"/>
  <c r="C3765" i="11"/>
  <c r="E3765" i="11"/>
  <c r="G3765" i="11"/>
  <c r="B3765" i="11"/>
  <c r="D3765" i="11"/>
  <c r="F3765" i="11"/>
  <c r="A3766" i="11"/>
  <c r="B3766" i="11"/>
  <c r="D3766" i="11"/>
  <c r="F3766" i="11"/>
  <c r="A3767" i="11"/>
  <c r="C3766" i="11"/>
  <c r="E3766" i="11"/>
  <c r="G3766" i="11"/>
  <c r="C3767" i="11"/>
  <c r="E3767" i="11"/>
  <c r="G3767" i="11"/>
  <c r="B3767" i="11"/>
  <c r="D3767" i="11"/>
  <c r="F3767" i="11"/>
  <c r="A3768" i="11"/>
  <c r="B3768" i="11"/>
  <c r="D3768" i="11"/>
  <c r="F3768" i="11"/>
  <c r="A3769" i="11"/>
  <c r="C3768" i="11"/>
  <c r="E3768" i="11"/>
  <c r="G3768" i="11"/>
  <c r="C3769" i="11"/>
  <c r="E3769" i="11"/>
  <c r="G3769" i="11"/>
  <c r="B3769" i="11"/>
  <c r="D3769" i="11"/>
  <c r="F3769" i="11"/>
  <c r="A3770" i="11"/>
  <c r="B3770" i="11"/>
  <c r="D3770" i="11"/>
  <c r="F3770" i="11"/>
  <c r="A3771" i="11"/>
  <c r="C3770" i="11"/>
  <c r="E3770" i="11"/>
  <c r="G3770" i="11"/>
  <c r="C3771" i="11"/>
  <c r="E3771" i="11"/>
  <c r="G3771" i="11"/>
  <c r="B3771" i="11"/>
  <c r="D3771" i="11"/>
  <c r="F3771" i="11"/>
  <c r="A3772" i="11"/>
  <c r="B3772" i="11"/>
  <c r="D3772" i="11"/>
  <c r="F3772" i="11"/>
  <c r="A3773" i="11"/>
  <c r="C3772" i="11"/>
  <c r="E3772" i="11"/>
  <c r="G3772" i="11"/>
  <c r="C3773" i="11"/>
  <c r="E3773" i="11"/>
  <c r="G3773" i="11"/>
  <c r="B3773" i="11"/>
  <c r="D3773" i="11"/>
  <c r="F3773" i="11"/>
  <c r="A3774" i="11"/>
  <c r="B3774" i="11"/>
  <c r="D3774" i="11"/>
  <c r="F3774" i="11"/>
  <c r="A3775" i="11"/>
  <c r="C3774" i="11"/>
  <c r="E3774" i="11"/>
  <c r="G3774" i="11"/>
  <c r="C3775" i="11"/>
  <c r="E3775" i="11"/>
  <c r="G3775" i="11"/>
  <c r="B3775" i="11"/>
  <c r="D3775" i="11"/>
  <c r="F3775" i="11"/>
  <c r="A3776" i="11"/>
  <c r="B3776" i="11"/>
  <c r="D3776" i="11"/>
  <c r="F3776" i="11"/>
  <c r="A3777" i="11"/>
  <c r="C3776" i="11"/>
  <c r="E3776" i="11"/>
  <c r="G3776" i="11"/>
  <c r="C3777" i="11"/>
  <c r="E3777" i="11"/>
  <c r="G3777" i="11"/>
  <c r="B3777" i="11"/>
  <c r="D3777" i="11"/>
  <c r="F3777" i="11"/>
  <c r="A3778" i="11"/>
  <c r="B3778" i="11"/>
  <c r="D3778" i="11"/>
  <c r="F3778" i="11"/>
  <c r="A3779" i="11"/>
  <c r="C3778" i="11"/>
  <c r="E3778" i="11"/>
  <c r="G3778" i="11"/>
  <c r="C3779" i="11"/>
  <c r="E3779" i="11"/>
  <c r="G3779" i="11"/>
  <c r="B3779" i="11"/>
  <c r="D3779" i="11"/>
  <c r="F3779" i="11"/>
  <c r="A3780" i="11"/>
  <c r="B3780" i="11"/>
  <c r="D3780" i="11"/>
  <c r="F3780" i="11"/>
  <c r="A3781" i="11"/>
  <c r="C3780" i="11"/>
  <c r="E3780" i="11"/>
  <c r="G3780" i="11"/>
  <c r="C3781" i="11"/>
  <c r="E3781" i="11"/>
  <c r="G3781" i="11"/>
  <c r="B3781" i="11"/>
  <c r="D3781" i="11"/>
  <c r="F3781" i="11"/>
  <c r="A3782" i="11"/>
  <c r="B3782" i="11"/>
  <c r="D3782" i="11"/>
  <c r="F3782" i="11"/>
  <c r="A3783" i="11"/>
  <c r="C3782" i="11"/>
  <c r="E3782" i="11"/>
  <c r="G3782" i="11"/>
  <c r="C3783" i="11"/>
  <c r="E3783" i="11"/>
  <c r="G3783" i="11"/>
  <c r="B3783" i="11"/>
  <c r="D3783" i="11"/>
  <c r="F3783" i="11"/>
  <c r="A3784" i="11"/>
  <c r="B3784" i="11"/>
  <c r="D3784" i="11"/>
  <c r="F3784" i="11"/>
  <c r="A3785" i="11"/>
  <c r="C3784" i="11"/>
  <c r="E3784" i="11"/>
  <c r="G3784" i="11"/>
  <c r="C3785" i="11"/>
  <c r="E3785" i="11"/>
  <c r="G3785" i="11"/>
  <c r="B3785" i="11"/>
  <c r="D3785" i="11"/>
  <c r="F3785" i="11"/>
  <c r="A3786" i="11"/>
  <c r="B3786" i="11"/>
  <c r="D3786" i="11"/>
  <c r="F3786" i="11"/>
  <c r="A3787" i="11"/>
  <c r="C3786" i="11"/>
  <c r="E3786" i="11"/>
  <c r="G3786" i="11"/>
  <c r="C3787" i="11"/>
  <c r="E3787" i="11"/>
  <c r="G3787" i="11"/>
  <c r="B3787" i="11"/>
  <c r="D3787" i="11"/>
  <c r="F3787" i="11"/>
  <c r="A3788" i="11"/>
  <c r="B3788" i="11"/>
  <c r="D3788" i="11"/>
  <c r="F3788" i="11"/>
  <c r="A3789" i="11"/>
  <c r="C3788" i="11"/>
  <c r="E3788" i="11"/>
  <c r="G3788" i="11"/>
  <c r="C3789" i="11"/>
  <c r="E3789" i="11"/>
  <c r="G3789" i="11"/>
  <c r="B3789" i="11"/>
  <c r="D3789" i="11"/>
  <c r="F3789" i="11"/>
  <c r="A3790" i="11"/>
  <c r="B3790" i="11"/>
  <c r="D3790" i="11"/>
  <c r="F3790" i="11"/>
  <c r="A3791" i="11"/>
  <c r="C3790" i="11"/>
  <c r="E3790" i="11"/>
  <c r="G3790" i="11"/>
  <c r="C3791" i="11"/>
  <c r="E3791" i="11"/>
  <c r="G3791" i="11"/>
  <c r="B3791" i="11"/>
  <c r="D3791" i="11"/>
  <c r="F3791" i="11"/>
  <c r="A3792" i="11"/>
  <c r="B3792" i="11"/>
  <c r="D3792" i="11"/>
  <c r="F3792" i="11"/>
  <c r="A3793" i="11"/>
  <c r="C3792" i="11"/>
  <c r="E3792" i="11"/>
  <c r="G3792" i="11"/>
  <c r="C3793" i="11"/>
  <c r="E3793" i="11"/>
  <c r="G3793" i="11"/>
  <c r="B3793" i="11"/>
  <c r="D3793" i="11"/>
  <c r="F3793" i="11"/>
  <c r="A3794" i="11"/>
  <c r="B3794" i="11"/>
  <c r="D3794" i="11"/>
  <c r="F3794" i="11"/>
  <c r="A3795" i="11"/>
  <c r="C3794" i="11"/>
  <c r="E3794" i="11"/>
  <c r="G3794" i="11"/>
  <c r="C3795" i="11"/>
  <c r="E3795" i="11"/>
  <c r="G3795" i="11"/>
  <c r="B3795" i="11"/>
  <c r="D3795" i="11"/>
  <c r="F3795" i="11"/>
  <c r="A3796" i="11"/>
  <c r="B3796" i="11"/>
  <c r="D3796" i="11"/>
  <c r="F3796" i="11"/>
  <c r="A3797" i="11"/>
  <c r="C3796" i="11"/>
  <c r="E3796" i="11"/>
  <c r="G3796" i="11"/>
  <c r="C3797" i="11"/>
  <c r="E3797" i="11"/>
  <c r="G3797" i="11"/>
  <c r="B3797" i="11"/>
  <c r="D3797" i="11"/>
  <c r="F3797" i="11"/>
  <c r="A3798" i="11"/>
  <c r="B3798" i="11"/>
  <c r="D3798" i="11"/>
  <c r="F3798" i="11"/>
  <c r="A3799" i="11"/>
  <c r="C3798" i="11"/>
  <c r="E3798" i="11"/>
  <c r="G3798" i="11"/>
  <c r="C3799" i="11"/>
  <c r="E3799" i="11"/>
  <c r="G3799" i="11"/>
  <c r="B3799" i="11"/>
  <c r="D3799" i="11"/>
  <c r="F3799" i="11"/>
  <c r="A3800" i="11"/>
  <c r="B3800" i="11"/>
  <c r="D3800" i="11"/>
  <c r="F3800" i="11"/>
  <c r="A3801" i="11"/>
  <c r="C3800" i="11"/>
  <c r="E3800" i="11"/>
  <c r="G3800" i="11"/>
  <c r="C3801" i="11"/>
  <c r="E3801" i="11"/>
  <c r="G3801" i="11"/>
  <c r="B3801" i="11"/>
  <c r="D3801" i="11"/>
  <c r="F3801" i="11"/>
  <c r="A3802" i="11"/>
  <c r="B3802" i="11"/>
  <c r="D3802" i="11"/>
  <c r="F3802" i="11"/>
  <c r="A3803" i="11"/>
  <c r="C3802" i="11"/>
  <c r="E3802" i="11"/>
  <c r="G3802" i="11"/>
  <c r="C3803" i="11"/>
  <c r="E3803" i="11"/>
  <c r="G3803" i="11"/>
  <c r="B3803" i="11"/>
  <c r="D3803" i="11"/>
  <c r="F3803" i="11"/>
  <c r="A3804" i="11"/>
  <c r="B3804" i="11"/>
  <c r="D3804" i="11"/>
  <c r="F3804" i="11"/>
  <c r="A3805" i="11"/>
  <c r="C3804" i="11"/>
  <c r="E3804" i="11"/>
  <c r="G3804" i="11"/>
  <c r="C3805" i="11"/>
  <c r="E3805" i="11"/>
  <c r="G3805" i="11"/>
  <c r="B3805" i="11"/>
  <c r="D3805" i="11"/>
  <c r="F3805" i="11"/>
  <c r="A3806" i="11"/>
  <c r="B3806" i="11"/>
  <c r="D3806" i="11"/>
  <c r="F3806" i="11"/>
  <c r="A3807" i="11"/>
  <c r="C3806" i="11"/>
  <c r="E3806" i="11"/>
  <c r="G3806" i="11"/>
  <c r="C3807" i="11"/>
  <c r="E3807" i="11"/>
  <c r="G3807" i="11"/>
  <c r="B3807" i="11"/>
  <c r="D3807" i="11"/>
  <c r="F3807" i="11"/>
  <c r="A3808" i="11"/>
  <c r="B3808" i="11"/>
  <c r="D3808" i="11"/>
  <c r="F3808" i="11"/>
  <c r="A3809" i="11"/>
  <c r="C3808" i="11"/>
  <c r="E3808" i="11"/>
  <c r="G3808" i="11"/>
  <c r="C3809" i="11"/>
  <c r="E3809" i="11"/>
  <c r="G3809" i="11"/>
  <c r="B3809" i="11"/>
  <c r="D3809" i="11"/>
  <c r="F3809" i="11"/>
  <c r="A3810" i="11"/>
  <c r="B3810" i="11"/>
  <c r="D3810" i="11"/>
  <c r="F3810" i="11"/>
  <c r="A3811" i="11"/>
  <c r="C3810" i="11"/>
  <c r="E3810" i="11"/>
  <c r="G3810" i="11"/>
  <c r="C3811" i="11"/>
  <c r="E3811" i="11"/>
  <c r="G3811" i="11"/>
  <c r="B3811" i="11"/>
  <c r="D3811" i="11"/>
  <c r="F3811" i="11"/>
  <c r="A3812" i="11"/>
  <c r="B3812" i="11"/>
  <c r="D3812" i="11"/>
  <c r="F3812" i="11"/>
  <c r="A3813" i="11"/>
  <c r="C3812" i="11"/>
  <c r="E3812" i="11"/>
  <c r="G3812" i="11"/>
  <c r="C3813" i="11"/>
  <c r="E3813" i="11"/>
  <c r="G3813" i="11"/>
  <c r="B3813" i="11"/>
  <c r="D3813" i="11"/>
  <c r="F3813" i="11"/>
  <c r="A3814" i="11"/>
  <c r="B3814" i="11"/>
  <c r="D3814" i="11"/>
  <c r="F3814" i="11"/>
  <c r="A3815" i="11"/>
  <c r="C3814" i="11"/>
  <c r="E3814" i="11"/>
  <c r="G3814" i="11"/>
  <c r="C3815" i="11"/>
  <c r="E3815" i="11"/>
  <c r="G3815" i="11"/>
  <c r="B3815" i="11"/>
  <c r="D3815" i="11"/>
  <c r="F3815" i="11"/>
  <c r="A3816" i="11"/>
  <c r="B3816" i="11"/>
  <c r="D3816" i="11"/>
  <c r="F3816" i="11"/>
  <c r="A3817" i="11"/>
  <c r="C3816" i="11"/>
  <c r="E3816" i="11"/>
  <c r="G3816" i="11"/>
  <c r="C3817" i="11"/>
  <c r="E3817" i="11"/>
  <c r="G3817" i="11"/>
  <c r="B3817" i="11"/>
  <c r="D3817" i="11"/>
  <c r="F3817" i="11"/>
  <c r="A3818" i="11"/>
  <c r="B3818" i="11"/>
  <c r="D3818" i="11"/>
  <c r="F3818" i="11"/>
  <c r="A3819" i="11"/>
  <c r="C3818" i="11"/>
  <c r="E3818" i="11"/>
  <c r="G3818" i="11"/>
  <c r="C3819" i="11"/>
  <c r="E3819" i="11"/>
  <c r="G3819" i="11"/>
  <c r="B3819" i="11"/>
  <c r="D3819" i="11"/>
  <c r="F3819" i="11"/>
  <c r="A3820" i="11"/>
  <c r="B3820" i="11"/>
  <c r="D3820" i="11"/>
  <c r="F3820" i="11"/>
  <c r="A3821" i="11"/>
  <c r="C3820" i="11"/>
  <c r="E3820" i="11"/>
  <c r="G3820" i="11"/>
  <c r="C3821" i="11"/>
  <c r="E3821" i="11"/>
  <c r="G3821" i="11"/>
  <c r="B3821" i="11"/>
  <c r="D3821" i="11"/>
  <c r="F3821" i="11"/>
  <c r="A3822" i="11"/>
  <c r="B3822" i="11"/>
  <c r="D3822" i="11"/>
  <c r="F3822" i="11"/>
  <c r="A3823" i="11"/>
  <c r="C3822" i="11"/>
  <c r="E3822" i="11"/>
  <c r="G3822" i="11"/>
  <c r="C3823" i="11"/>
  <c r="E3823" i="11"/>
  <c r="G3823" i="11"/>
  <c r="B3823" i="11"/>
  <c r="D3823" i="11"/>
  <c r="F3823" i="11"/>
  <c r="A3824" i="11"/>
  <c r="B3824" i="11"/>
  <c r="D3824" i="11"/>
  <c r="F3824" i="11"/>
  <c r="A3825" i="11"/>
  <c r="C3824" i="11"/>
  <c r="E3824" i="11"/>
  <c r="G3824" i="11"/>
  <c r="C3825" i="11"/>
  <c r="E3825" i="11"/>
  <c r="G3825" i="11"/>
  <c r="B3825" i="11"/>
  <c r="D3825" i="11"/>
  <c r="F3825" i="11"/>
  <c r="A3826" i="11"/>
  <c r="B3826" i="11"/>
  <c r="D3826" i="11"/>
  <c r="F3826" i="11"/>
  <c r="A3827" i="11"/>
  <c r="C3826" i="11"/>
  <c r="E3826" i="11"/>
  <c r="G3826" i="11"/>
  <c r="C3827" i="11"/>
  <c r="E3827" i="11"/>
  <c r="G3827" i="11"/>
  <c r="B3827" i="11"/>
  <c r="D3827" i="11"/>
  <c r="F3827" i="11"/>
  <c r="A3828" i="11"/>
  <c r="B3828" i="11"/>
  <c r="D3828" i="11"/>
  <c r="F3828" i="11"/>
  <c r="A3829" i="11"/>
  <c r="C3828" i="11"/>
  <c r="E3828" i="11"/>
  <c r="G3828" i="11"/>
  <c r="C3829" i="11"/>
  <c r="E3829" i="11"/>
  <c r="G3829" i="11"/>
  <c r="B3829" i="11"/>
  <c r="D3829" i="11"/>
  <c r="F3829" i="11"/>
  <c r="A3830" i="11"/>
  <c r="B3830" i="11"/>
  <c r="D3830" i="11"/>
  <c r="F3830" i="11"/>
  <c r="A3831" i="11"/>
  <c r="C3830" i="11"/>
  <c r="E3830" i="11"/>
  <c r="G3830" i="11"/>
  <c r="C3831" i="11"/>
  <c r="E3831" i="11"/>
  <c r="G3831" i="11"/>
  <c r="B3831" i="11"/>
  <c r="D3831" i="11"/>
  <c r="F3831" i="11"/>
  <c r="A3832" i="11"/>
  <c r="B3832" i="11"/>
  <c r="D3832" i="11"/>
  <c r="F3832" i="11"/>
  <c r="A3833" i="11"/>
  <c r="C3832" i="11"/>
  <c r="E3832" i="11"/>
  <c r="G3832" i="11"/>
  <c r="C3833" i="11"/>
  <c r="E3833" i="11"/>
  <c r="G3833" i="11"/>
  <c r="B3833" i="11"/>
  <c r="D3833" i="11"/>
  <c r="F3833" i="11"/>
  <c r="A3834" i="11"/>
  <c r="B3834" i="11"/>
  <c r="D3834" i="11"/>
  <c r="F3834" i="11"/>
  <c r="A3835" i="11"/>
  <c r="C3834" i="11"/>
  <c r="E3834" i="11"/>
  <c r="G3834" i="11"/>
  <c r="C3835" i="11"/>
  <c r="E3835" i="11"/>
  <c r="G3835" i="11"/>
  <c r="B3835" i="11"/>
  <c r="D3835" i="11"/>
  <c r="F3835" i="11"/>
  <c r="A3836" i="11"/>
  <c r="B3836" i="11"/>
  <c r="D3836" i="11"/>
  <c r="F3836" i="11"/>
  <c r="A3837" i="11"/>
  <c r="C3836" i="11"/>
  <c r="E3836" i="11"/>
  <c r="G3836" i="11"/>
  <c r="C3837" i="11"/>
  <c r="E3837" i="11"/>
  <c r="G3837" i="11"/>
  <c r="B3837" i="11"/>
  <c r="D3837" i="11"/>
  <c r="F3837" i="11"/>
  <c r="A3838" i="11"/>
  <c r="B3838" i="11"/>
  <c r="D3838" i="11"/>
  <c r="F3838" i="11"/>
  <c r="A3839" i="11"/>
  <c r="C3838" i="11"/>
  <c r="E3838" i="11"/>
  <c r="G3838" i="11"/>
  <c r="C3839" i="11"/>
  <c r="E3839" i="11"/>
  <c r="G3839" i="11"/>
  <c r="B3839" i="11"/>
  <c r="D3839" i="11"/>
  <c r="F3839" i="11"/>
  <c r="A3840" i="11"/>
  <c r="B3840" i="11"/>
  <c r="D3840" i="11"/>
  <c r="F3840" i="11"/>
  <c r="A3841" i="11"/>
  <c r="C3840" i="11"/>
  <c r="E3840" i="11"/>
  <c r="G3840" i="11"/>
  <c r="C3841" i="11"/>
  <c r="E3841" i="11"/>
  <c r="G3841" i="11"/>
  <c r="B3841" i="11"/>
  <c r="D3841" i="11"/>
  <c r="F3841" i="11"/>
  <c r="A3842" i="11"/>
  <c r="B3842" i="11"/>
  <c r="D3842" i="11"/>
  <c r="F3842" i="11"/>
  <c r="A3843" i="11"/>
  <c r="C3842" i="11"/>
  <c r="E3842" i="11"/>
  <c r="G3842" i="11"/>
  <c r="C3843" i="11"/>
  <c r="E3843" i="11"/>
  <c r="G3843" i="11"/>
  <c r="B3843" i="11"/>
  <c r="D3843" i="11"/>
  <c r="F3843" i="11"/>
  <c r="A3844" i="11"/>
  <c r="B3844" i="11"/>
  <c r="D3844" i="11"/>
  <c r="F3844" i="11"/>
  <c r="A3845" i="11"/>
  <c r="C3844" i="11"/>
  <c r="E3844" i="11"/>
  <c r="G3844" i="11"/>
  <c r="B3845" i="11"/>
  <c r="D3845" i="11"/>
  <c r="F3845" i="11"/>
  <c r="A3846" i="11"/>
  <c r="C3845" i="11"/>
  <c r="G3845" i="11"/>
  <c r="E3845" i="11"/>
  <c r="C3846" i="11"/>
  <c r="E3846" i="11"/>
  <c r="G3846" i="11"/>
  <c r="D3846" i="11"/>
  <c r="A3847" i="11"/>
  <c r="B3846" i="11"/>
  <c r="F3846" i="11"/>
  <c r="B3847" i="11"/>
  <c r="D3847" i="11"/>
  <c r="F3847" i="11"/>
  <c r="A3848" i="11"/>
  <c r="E3847" i="11"/>
  <c r="C3847" i="11"/>
  <c r="G3847" i="11"/>
  <c r="C3848" i="11"/>
  <c r="E3848" i="11"/>
  <c r="G3848" i="11"/>
  <c r="B3848" i="11"/>
  <c r="F3848" i="11"/>
  <c r="D3848" i="11"/>
  <c r="A3849" i="11"/>
  <c r="B3849" i="11"/>
  <c r="D3849" i="11"/>
  <c r="F3849" i="11"/>
  <c r="A3850" i="11"/>
  <c r="C3849" i="11"/>
  <c r="G3849" i="11"/>
  <c r="E3849" i="11"/>
  <c r="C3850" i="11"/>
  <c r="E3850" i="11"/>
  <c r="G3850" i="11"/>
  <c r="D3850" i="11"/>
  <c r="A3851" i="11"/>
  <c r="B3850" i="11"/>
  <c r="F3850" i="11"/>
  <c r="B3851" i="11"/>
  <c r="D3851" i="11"/>
  <c r="F3851" i="11"/>
  <c r="A3852" i="11"/>
  <c r="E3851" i="11"/>
  <c r="C3851" i="11"/>
  <c r="G3851" i="11"/>
  <c r="C3852" i="11"/>
  <c r="E3852" i="11"/>
  <c r="G3852" i="11"/>
  <c r="B3852" i="11"/>
  <c r="F3852" i="11"/>
  <c r="D3852" i="11"/>
  <c r="A3853" i="11"/>
  <c r="B3853" i="11"/>
  <c r="D3853" i="11"/>
  <c r="F3853" i="11"/>
  <c r="A3854" i="11"/>
  <c r="C3853" i="11"/>
  <c r="G3853" i="11"/>
  <c r="E3853" i="11"/>
  <c r="C3854" i="11"/>
  <c r="E3854" i="11"/>
  <c r="G3854" i="11"/>
  <c r="D3854" i="11"/>
  <c r="A3855" i="11"/>
  <c r="B3854" i="11"/>
  <c r="F3854" i="11"/>
  <c r="B3855" i="11"/>
  <c r="D3855" i="11"/>
  <c r="F3855" i="11"/>
  <c r="A3856" i="11"/>
  <c r="E3855" i="11"/>
  <c r="C3855" i="11"/>
  <c r="G3855" i="11"/>
  <c r="C3856" i="11"/>
  <c r="E3856" i="11"/>
  <c r="G3856" i="11"/>
  <c r="B3856" i="11"/>
  <c r="F3856" i="11"/>
  <c r="D3856" i="11"/>
  <c r="A3857" i="11"/>
  <c r="B3857" i="11"/>
  <c r="D3857" i="11"/>
  <c r="F3857" i="11"/>
  <c r="A3858" i="11"/>
  <c r="C3857" i="11"/>
  <c r="G3857" i="11"/>
  <c r="E3857" i="11"/>
  <c r="C3858" i="11"/>
  <c r="E3858" i="11"/>
  <c r="G3858" i="11"/>
  <c r="D3858" i="11"/>
  <c r="A3859" i="11"/>
  <c r="B3858" i="11"/>
  <c r="F3858" i="11"/>
  <c r="B3859" i="11"/>
  <c r="D3859" i="11"/>
  <c r="F3859" i="11"/>
  <c r="A3860" i="11"/>
  <c r="E3859" i="11"/>
  <c r="C3859" i="11"/>
  <c r="G3859" i="11"/>
  <c r="C3860" i="11"/>
  <c r="E3860" i="11"/>
  <c r="G3860" i="11"/>
  <c r="B3860" i="11"/>
  <c r="F3860" i="11"/>
  <c r="D3860" i="11"/>
  <c r="A3861" i="11"/>
  <c r="B3861" i="11"/>
  <c r="D3861" i="11"/>
  <c r="F3861" i="11"/>
  <c r="A3862" i="11"/>
  <c r="C3861" i="11"/>
  <c r="G3861" i="11"/>
  <c r="E3861" i="11"/>
  <c r="C3862" i="11"/>
  <c r="E3862" i="11"/>
  <c r="G3862" i="11"/>
  <c r="D3862" i="11"/>
  <c r="A3863" i="11"/>
  <c r="B3862" i="11"/>
  <c r="F3862" i="11"/>
  <c r="B3863" i="11"/>
  <c r="D3863" i="11"/>
  <c r="F3863" i="11"/>
  <c r="A3864" i="11"/>
  <c r="E3863" i="11"/>
  <c r="C3863" i="11"/>
  <c r="G3863" i="11"/>
  <c r="C3864" i="11"/>
  <c r="E3864" i="11"/>
  <c r="G3864" i="11"/>
  <c r="B3864" i="11"/>
  <c r="F3864" i="11"/>
  <c r="D3864" i="11"/>
  <c r="A3865" i="11"/>
  <c r="B3865" i="11"/>
  <c r="D3865" i="11"/>
  <c r="F3865" i="11"/>
  <c r="A3866" i="11"/>
  <c r="C3865" i="11"/>
  <c r="G3865" i="11"/>
  <c r="E3865" i="11"/>
  <c r="C3866" i="11"/>
  <c r="E3866" i="11"/>
  <c r="G3866" i="11"/>
  <c r="D3866" i="11"/>
  <c r="A3867" i="11"/>
  <c r="B3866" i="11"/>
  <c r="F3866" i="11"/>
  <c r="B3867" i="11"/>
  <c r="D3867" i="11"/>
  <c r="F3867" i="11"/>
  <c r="A3868" i="11"/>
  <c r="E3867" i="11"/>
  <c r="C3867" i="11"/>
  <c r="G3867" i="11"/>
  <c r="C3868" i="11"/>
  <c r="E3868" i="11"/>
  <c r="G3868" i="11"/>
  <c r="B3868" i="11"/>
  <c r="F3868" i="11"/>
  <c r="D3868" i="11"/>
  <c r="A3869" i="11"/>
  <c r="B3869" i="11"/>
  <c r="D3869" i="11"/>
  <c r="F3869" i="11"/>
  <c r="A3870" i="11"/>
  <c r="C3869" i="11"/>
  <c r="G3869" i="11"/>
  <c r="E3869" i="11"/>
  <c r="C3870" i="11"/>
  <c r="E3870" i="11"/>
  <c r="G3870" i="11"/>
  <c r="D3870" i="11"/>
  <c r="A3871" i="11"/>
  <c r="B3870" i="11"/>
  <c r="F3870" i="11"/>
  <c r="B3871" i="11"/>
  <c r="D3871" i="11"/>
  <c r="F3871" i="11"/>
  <c r="A3872" i="11"/>
  <c r="E3871" i="11"/>
  <c r="C3871" i="11"/>
  <c r="G3871" i="11"/>
  <c r="C3872" i="11"/>
  <c r="E3872" i="11"/>
  <c r="G3872" i="11"/>
  <c r="B3872" i="11"/>
  <c r="F3872" i="11"/>
  <c r="D3872" i="11"/>
  <c r="A3873" i="11"/>
  <c r="B3873" i="11"/>
  <c r="D3873" i="11"/>
  <c r="F3873" i="11"/>
  <c r="A3874" i="11"/>
  <c r="C3873" i="11"/>
  <c r="G3873" i="11"/>
  <c r="E3873" i="11"/>
  <c r="C3874" i="11"/>
  <c r="E3874" i="11"/>
  <c r="G3874" i="11"/>
  <c r="D3874" i="11"/>
  <c r="A3875" i="11"/>
  <c r="B3874" i="11"/>
  <c r="F3874" i="11"/>
  <c r="B3875" i="11"/>
  <c r="D3875" i="11"/>
  <c r="F3875" i="11"/>
  <c r="A3876" i="11"/>
  <c r="E3875" i="11"/>
  <c r="C3875" i="11"/>
  <c r="G3875" i="11"/>
  <c r="C3876" i="11"/>
  <c r="E3876" i="11"/>
  <c r="G3876" i="11"/>
  <c r="B3876" i="11"/>
  <c r="F3876" i="11"/>
  <c r="D3876" i="11"/>
  <c r="A3877" i="11"/>
  <c r="B3877" i="11"/>
  <c r="D3877" i="11"/>
  <c r="F3877" i="11"/>
  <c r="A3878" i="11"/>
  <c r="C3877" i="11"/>
  <c r="G3877" i="11"/>
  <c r="E3877" i="11"/>
  <c r="C3878" i="11"/>
  <c r="E3878" i="11"/>
  <c r="G3878" i="11"/>
  <c r="D3878" i="11"/>
  <c r="A3879" i="11"/>
  <c r="B3878" i="11"/>
  <c r="F3878" i="11"/>
  <c r="B3879" i="11"/>
  <c r="D3879" i="11"/>
  <c r="F3879" i="11"/>
  <c r="A3880" i="11"/>
  <c r="E3879" i="11"/>
  <c r="C3879" i="11"/>
  <c r="G3879" i="11"/>
  <c r="C3880" i="11"/>
  <c r="E3880" i="11"/>
  <c r="G3880" i="11"/>
  <c r="B3880" i="11"/>
  <c r="F3880" i="11"/>
  <c r="D3880" i="11"/>
  <c r="A3881" i="11"/>
  <c r="B3881" i="11"/>
  <c r="D3881" i="11"/>
  <c r="F3881" i="11"/>
  <c r="A3882" i="11"/>
  <c r="C3881" i="11"/>
  <c r="G3881" i="11"/>
  <c r="E3881" i="11"/>
  <c r="C3882" i="11"/>
  <c r="E3882" i="11"/>
  <c r="G3882" i="11"/>
  <c r="D3882" i="11"/>
  <c r="A3883" i="11"/>
  <c r="B3882" i="11"/>
  <c r="F3882" i="11"/>
  <c r="B3883" i="11"/>
  <c r="D3883" i="11"/>
  <c r="F3883" i="11"/>
  <c r="A3884" i="11"/>
  <c r="E3883" i="11"/>
  <c r="C3883" i="11"/>
  <c r="G3883" i="11"/>
  <c r="C3884" i="11"/>
  <c r="E3884" i="11"/>
  <c r="G3884" i="11"/>
  <c r="B3884" i="11"/>
  <c r="F3884" i="11"/>
  <c r="D3884" i="11"/>
  <c r="A3885" i="11"/>
  <c r="B3885" i="11"/>
  <c r="D3885" i="11"/>
  <c r="F3885" i="11"/>
  <c r="A3886" i="11"/>
  <c r="C3885" i="11"/>
  <c r="G3885" i="11"/>
  <c r="E3885" i="11"/>
  <c r="C3886" i="11"/>
  <c r="E3886" i="11"/>
  <c r="G3886" i="11"/>
  <c r="D3886" i="11"/>
  <c r="A3887" i="11"/>
  <c r="B3886" i="11"/>
  <c r="F3886" i="11"/>
  <c r="B3887" i="11"/>
  <c r="D3887" i="11"/>
  <c r="F3887" i="11"/>
  <c r="A3888" i="11"/>
  <c r="E3887" i="11"/>
  <c r="C3887" i="11"/>
  <c r="G3887" i="11"/>
  <c r="C3888" i="11"/>
  <c r="E3888" i="11"/>
  <c r="G3888" i="11"/>
  <c r="B3888" i="11"/>
  <c r="F3888" i="11"/>
  <c r="D3888" i="11"/>
  <c r="A3889" i="11"/>
  <c r="B3889" i="11"/>
  <c r="D3889" i="11"/>
  <c r="F3889" i="11"/>
  <c r="A3890" i="11"/>
  <c r="C3889" i="11"/>
  <c r="G3889" i="11"/>
  <c r="E3889" i="11"/>
  <c r="C3890" i="11"/>
  <c r="E3890" i="11"/>
  <c r="G3890" i="11"/>
  <c r="D3890" i="11"/>
  <c r="A3891" i="11"/>
  <c r="B3890" i="11"/>
  <c r="F3890" i="11"/>
  <c r="B3891" i="11"/>
  <c r="D3891" i="11"/>
  <c r="F3891" i="11"/>
  <c r="A3892" i="11"/>
  <c r="E3891" i="11"/>
  <c r="C3891" i="11"/>
  <c r="G3891" i="11"/>
  <c r="C3892" i="11"/>
  <c r="E3892" i="11"/>
  <c r="G3892" i="11"/>
  <c r="B3892" i="11"/>
  <c r="F3892" i="11"/>
  <c r="D3892" i="11"/>
  <c r="A3893" i="11"/>
  <c r="B3893" i="11"/>
  <c r="D3893" i="11"/>
  <c r="F3893" i="11"/>
  <c r="A3894" i="11"/>
  <c r="C3893" i="11"/>
  <c r="G3893" i="11"/>
  <c r="E3893" i="11"/>
  <c r="C3894" i="11"/>
  <c r="E3894" i="11"/>
  <c r="G3894" i="11"/>
  <c r="D3894" i="11"/>
  <c r="A3895" i="11"/>
  <c r="B3894" i="11"/>
  <c r="F3894" i="11"/>
  <c r="B3895" i="11"/>
  <c r="D3895" i="11"/>
  <c r="F3895" i="11"/>
  <c r="A3896" i="11"/>
  <c r="E3895" i="11"/>
  <c r="C3895" i="11"/>
  <c r="G3895" i="11"/>
  <c r="C3896" i="11"/>
  <c r="E3896" i="11"/>
  <c r="G3896" i="11"/>
  <c r="B3896" i="11"/>
  <c r="F3896" i="11"/>
  <c r="D3896" i="11"/>
  <c r="A3897" i="11"/>
  <c r="B3897" i="11"/>
  <c r="D3897" i="11"/>
  <c r="F3897" i="11"/>
  <c r="A3898" i="11"/>
  <c r="C3897" i="11"/>
  <c r="G3897" i="11"/>
  <c r="E3897" i="11"/>
  <c r="C3898" i="11"/>
  <c r="E3898" i="11"/>
  <c r="G3898" i="11"/>
  <c r="D3898" i="11"/>
  <c r="A3899" i="11"/>
  <c r="B3898" i="11"/>
  <c r="F3898" i="11"/>
  <c r="B3899" i="11"/>
  <c r="D3899" i="11"/>
  <c r="F3899" i="11"/>
  <c r="A3900" i="11"/>
  <c r="E3899" i="11"/>
  <c r="C3899" i="11"/>
  <c r="G3899" i="11"/>
  <c r="C3900" i="11"/>
  <c r="E3900" i="11"/>
  <c r="G3900" i="11"/>
  <c r="B3900" i="11"/>
  <c r="F3900" i="11"/>
  <c r="D3900" i="11"/>
  <c r="A3901" i="11"/>
  <c r="B3901" i="11"/>
  <c r="D3901" i="11"/>
  <c r="F3901" i="11"/>
  <c r="A3902" i="11"/>
  <c r="C3901" i="11"/>
  <c r="G3901" i="11"/>
  <c r="E3901" i="11"/>
  <c r="C3902" i="11"/>
  <c r="E3902" i="11"/>
  <c r="G3902" i="11"/>
  <c r="D3902" i="11"/>
  <c r="A3903" i="11"/>
  <c r="B3902" i="11"/>
  <c r="F3902" i="11"/>
  <c r="B3903" i="11"/>
  <c r="D3903" i="11"/>
  <c r="F3903" i="11"/>
  <c r="A3904" i="11"/>
  <c r="E3903" i="11"/>
  <c r="C3903" i="11"/>
  <c r="G3903" i="11"/>
  <c r="C3904" i="11"/>
  <c r="E3904" i="11"/>
  <c r="G3904" i="11"/>
  <c r="B3904" i="11"/>
  <c r="F3904" i="11"/>
  <c r="D3904" i="11"/>
  <c r="A3905" i="11"/>
  <c r="B3905" i="11"/>
  <c r="D3905" i="11"/>
  <c r="F3905" i="11"/>
  <c r="A3906" i="11"/>
  <c r="C3905" i="11"/>
  <c r="G3905" i="11"/>
  <c r="E3905" i="11"/>
  <c r="C3906" i="11"/>
  <c r="E3906" i="11"/>
  <c r="G3906" i="11"/>
  <c r="D3906" i="11"/>
  <c r="A3907" i="11"/>
  <c r="B3906" i="11"/>
  <c r="F3906" i="11"/>
  <c r="B3907" i="11"/>
  <c r="D3907" i="11"/>
  <c r="F3907" i="11"/>
  <c r="A3908" i="11"/>
  <c r="E3907" i="11"/>
  <c r="C3907" i="11"/>
  <c r="G3907" i="11"/>
  <c r="C3908" i="11"/>
  <c r="E3908" i="11"/>
  <c r="G3908" i="11"/>
  <c r="B3908" i="11"/>
  <c r="F3908" i="11"/>
  <c r="D3908" i="11"/>
  <c r="A3909" i="11"/>
  <c r="B3909" i="11"/>
  <c r="D3909" i="11"/>
  <c r="F3909" i="11"/>
  <c r="A3910" i="11"/>
  <c r="C3909" i="11"/>
  <c r="G3909" i="11"/>
  <c r="E3909" i="11"/>
  <c r="C3910" i="11"/>
  <c r="E3910" i="11"/>
  <c r="G3910" i="11"/>
  <c r="D3910" i="11"/>
  <c r="A3911" i="11"/>
  <c r="B3910" i="11"/>
  <c r="F3910" i="11"/>
  <c r="B3911" i="11"/>
  <c r="D3911" i="11"/>
  <c r="F3911" i="11"/>
  <c r="A3912" i="11"/>
  <c r="E3911" i="11"/>
  <c r="C3911" i="11"/>
  <c r="G3911" i="11"/>
  <c r="C3912" i="11"/>
  <c r="E3912" i="11"/>
  <c r="G3912" i="11"/>
  <c r="B3912" i="11"/>
  <c r="F3912" i="11"/>
  <c r="D3912" i="11"/>
  <c r="A3913" i="11"/>
  <c r="B3913" i="11"/>
  <c r="D3913" i="11"/>
  <c r="F3913" i="11"/>
  <c r="A3914" i="11"/>
  <c r="C3913" i="11"/>
  <c r="G3913" i="11"/>
  <c r="E3913" i="11"/>
  <c r="C3914" i="11"/>
  <c r="E3914" i="11"/>
  <c r="G3914" i="11"/>
  <c r="D3914" i="11"/>
  <c r="A3915" i="11"/>
  <c r="B3914" i="11"/>
  <c r="F3914" i="11"/>
  <c r="B3915" i="11"/>
  <c r="D3915" i="11"/>
  <c r="F3915" i="11"/>
  <c r="A3916" i="11"/>
  <c r="E3915" i="11"/>
  <c r="C3915" i="11"/>
  <c r="G3915" i="11"/>
  <c r="C3916" i="11"/>
  <c r="E3916" i="11"/>
  <c r="G3916" i="11"/>
  <c r="B3916" i="11"/>
  <c r="F3916" i="11"/>
  <c r="D3916" i="11"/>
  <c r="A3917" i="11"/>
  <c r="B3917" i="11"/>
  <c r="D3917" i="11"/>
  <c r="F3917" i="11"/>
  <c r="A3918" i="11"/>
  <c r="C3917" i="11"/>
  <c r="G3917" i="11"/>
  <c r="E3917" i="11"/>
  <c r="C3918" i="11"/>
  <c r="E3918" i="11"/>
  <c r="G3918" i="11"/>
  <c r="D3918" i="11"/>
  <c r="A3919" i="11"/>
  <c r="B3918" i="11"/>
  <c r="F3918" i="11"/>
  <c r="B3919" i="11"/>
  <c r="D3919" i="11"/>
  <c r="F3919" i="11"/>
  <c r="A3920" i="11"/>
  <c r="E3919" i="11"/>
  <c r="C3919" i="11"/>
  <c r="G3919" i="11"/>
  <c r="C3920" i="11"/>
  <c r="E3920" i="11"/>
  <c r="G3920" i="11"/>
  <c r="B3920" i="11"/>
  <c r="F3920" i="11"/>
  <c r="D3920" i="11"/>
  <c r="A3921" i="11"/>
  <c r="B3921" i="11"/>
  <c r="D3921" i="11"/>
  <c r="F3921" i="11"/>
  <c r="A3922" i="11"/>
  <c r="C3921" i="11"/>
  <c r="G3921" i="11"/>
  <c r="E3921" i="11"/>
  <c r="C3922" i="11"/>
  <c r="E3922" i="11"/>
  <c r="G3922" i="11"/>
  <c r="D3922" i="11"/>
  <c r="A3923" i="11"/>
  <c r="B3922" i="11"/>
  <c r="F3922" i="11"/>
  <c r="B3923" i="11"/>
  <c r="D3923" i="11"/>
  <c r="F3923" i="11"/>
  <c r="A3924" i="11"/>
  <c r="E3923" i="11"/>
  <c r="C3923" i="11"/>
  <c r="G3923" i="11"/>
  <c r="C3924" i="11"/>
  <c r="E3924" i="11"/>
  <c r="G3924" i="11"/>
  <c r="B3924" i="11"/>
  <c r="F3924" i="11"/>
  <c r="D3924" i="11"/>
  <c r="A3925" i="11"/>
  <c r="B3925" i="11"/>
  <c r="D3925" i="11"/>
  <c r="F3925" i="11"/>
  <c r="A3926" i="11"/>
  <c r="C3925" i="11"/>
  <c r="G3925" i="11"/>
  <c r="E3925" i="11"/>
  <c r="C3926" i="11"/>
  <c r="E3926" i="11"/>
  <c r="G3926" i="11"/>
  <c r="D3926" i="11"/>
  <c r="A3927" i="11"/>
  <c r="B3926" i="11"/>
  <c r="F3926" i="11"/>
  <c r="B3927" i="11"/>
  <c r="D3927" i="11"/>
  <c r="F3927" i="11"/>
  <c r="A3928" i="11"/>
  <c r="E3927" i="11"/>
  <c r="C3927" i="11"/>
  <c r="G3927" i="11"/>
  <c r="C3928" i="11"/>
  <c r="E3928" i="11"/>
  <c r="G3928" i="11"/>
  <c r="B3928" i="11"/>
  <c r="F3928" i="11"/>
  <c r="D3928" i="11"/>
  <c r="A3929" i="11"/>
  <c r="B3929" i="11"/>
  <c r="D3929" i="11"/>
  <c r="F3929" i="11"/>
  <c r="A3930" i="11"/>
  <c r="C3929" i="11"/>
  <c r="G3929" i="11"/>
  <c r="E3929" i="11"/>
  <c r="C3930" i="11"/>
  <c r="E3930" i="11"/>
  <c r="G3930" i="11"/>
  <c r="D3930" i="11"/>
  <c r="A3931" i="11"/>
  <c r="B3930" i="11"/>
  <c r="F3930" i="11"/>
  <c r="B3931" i="11"/>
  <c r="D3931" i="11"/>
  <c r="F3931" i="11"/>
  <c r="A3932" i="11"/>
  <c r="E3931" i="11"/>
  <c r="C3931" i="11"/>
  <c r="G3931" i="11"/>
  <c r="C3932" i="11"/>
  <c r="E3932" i="11"/>
  <c r="G3932" i="11"/>
  <c r="B3932" i="11"/>
  <c r="F3932" i="11"/>
  <c r="D3932" i="11"/>
  <c r="A3933" i="11"/>
  <c r="B3933" i="11"/>
  <c r="D3933" i="11"/>
  <c r="F3933" i="11"/>
  <c r="A3934" i="11"/>
  <c r="C3933" i="11"/>
  <c r="G3933" i="11"/>
  <c r="E3933" i="11"/>
  <c r="C3934" i="11"/>
  <c r="E3934" i="11"/>
  <c r="G3934" i="11"/>
  <c r="D3934" i="11"/>
  <c r="A3935" i="11"/>
  <c r="B3934" i="11"/>
  <c r="F3934" i="11"/>
  <c r="B3935" i="11"/>
  <c r="D3935" i="11"/>
  <c r="F3935" i="11"/>
  <c r="A3936" i="11"/>
  <c r="E3935" i="11"/>
  <c r="C3935" i="11"/>
  <c r="G3935" i="11"/>
  <c r="C3936" i="11"/>
  <c r="E3936" i="11"/>
  <c r="G3936" i="11"/>
  <c r="B3936" i="11"/>
  <c r="F3936" i="11"/>
  <c r="D3936" i="11"/>
  <c r="A3937" i="11"/>
  <c r="B3937" i="11"/>
  <c r="D3937" i="11"/>
  <c r="F3937" i="11"/>
  <c r="A3938" i="11"/>
  <c r="C3937" i="11"/>
  <c r="G3937" i="11"/>
  <c r="E3937" i="11"/>
  <c r="C3938" i="11"/>
  <c r="E3938" i="11"/>
  <c r="G3938" i="11"/>
  <c r="D3938" i="11"/>
  <c r="A3939" i="11"/>
  <c r="B3938" i="11"/>
  <c r="F3938" i="11"/>
  <c r="B3939" i="11"/>
  <c r="D3939" i="11"/>
  <c r="F3939" i="11"/>
  <c r="A3940" i="11"/>
  <c r="E3939" i="11"/>
  <c r="C3939" i="11"/>
  <c r="G3939" i="11"/>
  <c r="C3940" i="11"/>
  <c r="E3940" i="11"/>
  <c r="G3940" i="11"/>
  <c r="B3940" i="11"/>
  <c r="F3940" i="11"/>
  <c r="D3940" i="11"/>
  <c r="A3941" i="11"/>
  <c r="B3941" i="11"/>
  <c r="D3941" i="11"/>
  <c r="F3941" i="11"/>
  <c r="A3942" i="11"/>
  <c r="C3941" i="11"/>
  <c r="G3941" i="11"/>
  <c r="E3941" i="11"/>
  <c r="C3942" i="11"/>
  <c r="E3942" i="11"/>
  <c r="G3942" i="11"/>
  <c r="D3942" i="11"/>
  <c r="A3943" i="11"/>
  <c r="B3942" i="11"/>
  <c r="F3942" i="11"/>
  <c r="B3943" i="11"/>
  <c r="D3943" i="11"/>
  <c r="F3943" i="11"/>
  <c r="A3944" i="11"/>
  <c r="E3943" i="11"/>
  <c r="C3943" i="11"/>
  <c r="G3943" i="11"/>
  <c r="C3944" i="11"/>
  <c r="E3944" i="11"/>
  <c r="G3944" i="11"/>
  <c r="B3944" i="11"/>
  <c r="F3944" i="11"/>
  <c r="D3944" i="11"/>
  <c r="A3945" i="11"/>
  <c r="B3945" i="11"/>
  <c r="D3945" i="11"/>
  <c r="F3945" i="11"/>
  <c r="A3946" i="11"/>
  <c r="C3945" i="11"/>
  <c r="G3945" i="11"/>
  <c r="E3945" i="11"/>
  <c r="C3946" i="11"/>
  <c r="E3946" i="11"/>
  <c r="G3946" i="11"/>
  <c r="D3946" i="11"/>
  <c r="A3947" i="11"/>
  <c r="B3946" i="11"/>
  <c r="F3946" i="11"/>
  <c r="B3947" i="11"/>
  <c r="D3947" i="11"/>
  <c r="F3947" i="11"/>
  <c r="A3948" i="11"/>
  <c r="E3947" i="11"/>
  <c r="C3947" i="11"/>
  <c r="G3947" i="11"/>
  <c r="C3948" i="11"/>
  <c r="E3948" i="11"/>
  <c r="G3948" i="11"/>
  <c r="B3948" i="11"/>
  <c r="F3948" i="11"/>
  <c r="D3948" i="11"/>
  <c r="A3949" i="11"/>
  <c r="B3949" i="11"/>
  <c r="D3949" i="11"/>
  <c r="F3949" i="11"/>
  <c r="A3950" i="11"/>
  <c r="C3949" i="11"/>
  <c r="G3949" i="11"/>
  <c r="E3949" i="11"/>
  <c r="C3950" i="11"/>
  <c r="E3950" i="11"/>
  <c r="G3950" i="11"/>
  <c r="D3950" i="11"/>
  <c r="A3951" i="11"/>
  <c r="B3950" i="11"/>
  <c r="F3950" i="11"/>
  <c r="B3951" i="11"/>
  <c r="D3951" i="11"/>
  <c r="F3951" i="11"/>
  <c r="A3952" i="11"/>
  <c r="E3951" i="11"/>
  <c r="C3951" i="11"/>
  <c r="G3951" i="11"/>
  <c r="C3952" i="11"/>
  <c r="E3952" i="11"/>
  <c r="G3952" i="11"/>
  <c r="B3952" i="11"/>
  <c r="F3952" i="11"/>
  <c r="D3952" i="11"/>
  <c r="A3953" i="11"/>
  <c r="B3953" i="11"/>
  <c r="D3953" i="11"/>
  <c r="F3953" i="11"/>
  <c r="A3954" i="11"/>
  <c r="C3953" i="11"/>
  <c r="G3953" i="11"/>
  <c r="E3953" i="11"/>
  <c r="C3954" i="11"/>
  <c r="E3954" i="11"/>
  <c r="G3954" i="11"/>
  <c r="D3954" i="11"/>
  <c r="A3955" i="11"/>
  <c r="B3954" i="11"/>
  <c r="F3954" i="11"/>
  <c r="B3955" i="11"/>
  <c r="D3955" i="11"/>
  <c r="F3955" i="11"/>
  <c r="A3956" i="11"/>
  <c r="E3955" i="11"/>
  <c r="C3955" i="11"/>
  <c r="G3955" i="11"/>
  <c r="C3956" i="11"/>
  <c r="E3956" i="11"/>
  <c r="G3956" i="11"/>
  <c r="B3956" i="11"/>
  <c r="F3956" i="11"/>
  <c r="D3956" i="11"/>
  <c r="A3957" i="11"/>
  <c r="B3957" i="11"/>
  <c r="D3957" i="11"/>
  <c r="F3957" i="11"/>
  <c r="A3958" i="11"/>
  <c r="C3957" i="11"/>
  <c r="G3957" i="11"/>
  <c r="E3957" i="11"/>
  <c r="C3958" i="11"/>
  <c r="E3958" i="11"/>
  <c r="G3958" i="11"/>
  <c r="D3958" i="11"/>
  <c r="A3959" i="11"/>
  <c r="B3958" i="11"/>
  <c r="F3958" i="11"/>
  <c r="B3959" i="11"/>
  <c r="D3959" i="11"/>
  <c r="F3959" i="11"/>
  <c r="A3960" i="11"/>
  <c r="E3959" i="11"/>
  <c r="C3959" i="11"/>
  <c r="G3959" i="11"/>
  <c r="C3960" i="11"/>
  <c r="E3960" i="11"/>
  <c r="G3960" i="11"/>
  <c r="B3960" i="11"/>
  <c r="F3960" i="11"/>
  <c r="D3960" i="11"/>
  <c r="A3961" i="11"/>
  <c r="B3961" i="11"/>
  <c r="D3961" i="11"/>
  <c r="F3961" i="11"/>
  <c r="A3962" i="11"/>
  <c r="C3961" i="11"/>
  <c r="G3961" i="11"/>
  <c r="E3961" i="11"/>
  <c r="C3962" i="11"/>
  <c r="E3962" i="11"/>
  <c r="G3962" i="11"/>
  <c r="D3962" i="11"/>
  <c r="A3963" i="11"/>
  <c r="B3962" i="11"/>
  <c r="F3962" i="11"/>
  <c r="B3963" i="11"/>
  <c r="D3963" i="11"/>
  <c r="F3963" i="11"/>
  <c r="A3964" i="11"/>
  <c r="E3963" i="11"/>
  <c r="C3963" i="11"/>
  <c r="G3963" i="11"/>
  <c r="C3964" i="11"/>
  <c r="E3964" i="11"/>
  <c r="G3964" i="11"/>
  <c r="B3964" i="11"/>
  <c r="F3964" i="11"/>
  <c r="D3964" i="11"/>
  <c r="A3965" i="11"/>
  <c r="B3965" i="11"/>
  <c r="D3965" i="11"/>
  <c r="F3965" i="11"/>
  <c r="A3966" i="11"/>
  <c r="C3965" i="11"/>
  <c r="G3965" i="11"/>
  <c r="E3965" i="11"/>
  <c r="C3966" i="11"/>
  <c r="E3966" i="11"/>
  <c r="G3966" i="11"/>
  <c r="D3966" i="11"/>
  <c r="A3967" i="11"/>
  <c r="B3966" i="11"/>
  <c r="F3966" i="11"/>
  <c r="B3967" i="11"/>
  <c r="D3967" i="11"/>
  <c r="F3967" i="11"/>
  <c r="A3968" i="11"/>
  <c r="E3967" i="11"/>
  <c r="C3967" i="11"/>
  <c r="G3967" i="11"/>
  <c r="C3968" i="11"/>
  <c r="E3968" i="11"/>
  <c r="G3968" i="11"/>
  <c r="B3968" i="11"/>
  <c r="F3968" i="11"/>
  <c r="D3968" i="11"/>
  <c r="A3969" i="11"/>
  <c r="B3969" i="11"/>
  <c r="D3969" i="11"/>
  <c r="F3969" i="11"/>
  <c r="A3970" i="11"/>
  <c r="C3969" i="11"/>
  <c r="G3969" i="11"/>
  <c r="E3969" i="11"/>
  <c r="C3970" i="11"/>
  <c r="E3970" i="11"/>
  <c r="G3970" i="11"/>
  <c r="D3970" i="11"/>
  <c r="A3971" i="11"/>
  <c r="B3970" i="11"/>
  <c r="F3970" i="11"/>
  <c r="B3971" i="11"/>
  <c r="D3971" i="11"/>
  <c r="F3971" i="11"/>
  <c r="A3972" i="11"/>
  <c r="E3971" i="11"/>
  <c r="C3971" i="11"/>
  <c r="G3971" i="11"/>
  <c r="C3972" i="11"/>
  <c r="E3972" i="11"/>
  <c r="G3972" i="11"/>
  <c r="B3972" i="11"/>
  <c r="F3972" i="11"/>
  <c r="D3972" i="11"/>
  <c r="A3973" i="11"/>
  <c r="B3973" i="11"/>
  <c r="D3973" i="11"/>
  <c r="F3973" i="11"/>
  <c r="A3974" i="11"/>
  <c r="C3973" i="11"/>
  <c r="G3973" i="11"/>
  <c r="E3973" i="11"/>
  <c r="C3974" i="11"/>
  <c r="E3974" i="11"/>
  <c r="G3974" i="11"/>
  <c r="D3974" i="11"/>
  <c r="A3975" i="11"/>
  <c r="B3974" i="11"/>
  <c r="F3974" i="11"/>
  <c r="B3975" i="11"/>
  <c r="D3975" i="11"/>
  <c r="F3975" i="11"/>
  <c r="A3976" i="11"/>
  <c r="E3975" i="11"/>
  <c r="C3975" i="11"/>
  <c r="G3975" i="11"/>
  <c r="C3976" i="11"/>
  <c r="E3976" i="11"/>
  <c r="G3976" i="11"/>
  <c r="B3976" i="11"/>
  <c r="F3976" i="11"/>
  <c r="D3976" i="11"/>
  <c r="A3977" i="11"/>
  <c r="B3977" i="11"/>
  <c r="D3977" i="11"/>
  <c r="F3977" i="11"/>
  <c r="A3978" i="11"/>
  <c r="C3977" i="11"/>
  <c r="G3977" i="11"/>
  <c r="E3977" i="11"/>
  <c r="C3978" i="11"/>
  <c r="E3978" i="11"/>
  <c r="G3978" i="11"/>
  <c r="D3978" i="11"/>
  <c r="A3979" i="11"/>
  <c r="B3978" i="11"/>
  <c r="F3978" i="11"/>
  <c r="B3979" i="11"/>
  <c r="D3979" i="11"/>
  <c r="F3979" i="11"/>
  <c r="A3980" i="11"/>
  <c r="E3979" i="11"/>
  <c r="C3979" i="11"/>
  <c r="G3979" i="11"/>
  <c r="C3980" i="11"/>
  <c r="E3980" i="11"/>
  <c r="G3980" i="11"/>
  <c r="B3980" i="11"/>
  <c r="F3980" i="11"/>
  <c r="D3980" i="11"/>
  <c r="A3981" i="11"/>
  <c r="B3981" i="11"/>
  <c r="D3981" i="11"/>
  <c r="F3981" i="11"/>
  <c r="A3982" i="11"/>
  <c r="C3981" i="11"/>
  <c r="G3981" i="11"/>
  <c r="E3981" i="11"/>
  <c r="C3982" i="11"/>
  <c r="E3982" i="11"/>
  <c r="G3982" i="11"/>
  <c r="D3982" i="11"/>
  <c r="A3983" i="11"/>
  <c r="B3982" i="11"/>
  <c r="F3982" i="11"/>
  <c r="B3983" i="11"/>
  <c r="D3983" i="11"/>
  <c r="F3983" i="11"/>
  <c r="A3984" i="11"/>
  <c r="E3983" i="11"/>
  <c r="C3983" i="11"/>
  <c r="G3983" i="11"/>
  <c r="C3984" i="11"/>
  <c r="E3984" i="11"/>
  <c r="G3984" i="11"/>
  <c r="B3984" i="11"/>
  <c r="F3984" i="11"/>
  <c r="D3984" i="11"/>
  <c r="A3985" i="11"/>
  <c r="B3985" i="11"/>
  <c r="D3985" i="11"/>
  <c r="F3985" i="11"/>
  <c r="A3986" i="11"/>
  <c r="C3985" i="11"/>
  <c r="G3985" i="11"/>
  <c r="E3985" i="11"/>
  <c r="C3986" i="11"/>
  <c r="E3986" i="11"/>
  <c r="G3986" i="11"/>
  <c r="D3986" i="11"/>
  <c r="A3987" i="11"/>
  <c r="B3986" i="11"/>
  <c r="F3986" i="11"/>
  <c r="B3987" i="11"/>
  <c r="D3987" i="11"/>
  <c r="F3987" i="11"/>
  <c r="A3988" i="11"/>
  <c r="E3987" i="11"/>
  <c r="C3987" i="11"/>
  <c r="G3987" i="11"/>
  <c r="C3988" i="11"/>
  <c r="E3988" i="11"/>
  <c r="G3988" i="11"/>
  <c r="B3988" i="11"/>
  <c r="F3988" i="11"/>
  <c r="D3988" i="11"/>
  <c r="A3989" i="11"/>
  <c r="B3989" i="11"/>
  <c r="D3989" i="11"/>
  <c r="F3989" i="11"/>
  <c r="A3990" i="11"/>
  <c r="C3989" i="11"/>
  <c r="G3989" i="11"/>
  <c r="E3989" i="11"/>
  <c r="C3990" i="11"/>
  <c r="E3990" i="11"/>
  <c r="G3990" i="11"/>
  <c r="D3990" i="11"/>
  <c r="A3991" i="11"/>
  <c r="B3990" i="11"/>
  <c r="F3990" i="11"/>
  <c r="B3991" i="11"/>
  <c r="D3991" i="11"/>
  <c r="F3991" i="11"/>
  <c r="A3992" i="11"/>
  <c r="E3991" i="11"/>
  <c r="C3991" i="11"/>
  <c r="G3991" i="11"/>
  <c r="C3992" i="11"/>
  <c r="E3992" i="11"/>
  <c r="G3992" i="11"/>
  <c r="B3992" i="11"/>
  <c r="F3992" i="11"/>
  <c r="D3992" i="11"/>
  <c r="A3993" i="11"/>
  <c r="B3993" i="11"/>
  <c r="D3993" i="11"/>
  <c r="F3993" i="11"/>
  <c r="A3994" i="11"/>
  <c r="C3993" i="11"/>
  <c r="G3993" i="11"/>
  <c r="E3993" i="11"/>
  <c r="C3994" i="11"/>
  <c r="E3994" i="11"/>
  <c r="G3994" i="11"/>
  <c r="D3994" i="11"/>
  <c r="A3995" i="11"/>
  <c r="B3994" i="11"/>
  <c r="F3994" i="11"/>
  <c r="B3995" i="11"/>
  <c r="D3995" i="11"/>
  <c r="F3995" i="11"/>
  <c r="A3996" i="11"/>
  <c r="E3995" i="11"/>
  <c r="C3995" i="11"/>
  <c r="G3995" i="11"/>
  <c r="C3996" i="11"/>
  <c r="E3996" i="11"/>
  <c r="G3996" i="11"/>
  <c r="B3996" i="11"/>
  <c r="F3996" i="11"/>
  <c r="D3996" i="11"/>
  <c r="A3997" i="11"/>
  <c r="B3997" i="11"/>
  <c r="D3997" i="11"/>
  <c r="F3997" i="11"/>
  <c r="A3998" i="11"/>
  <c r="C3997" i="11"/>
  <c r="G3997" i="11"/>
  <c r="E3997" i="11"/>
  <c r="C3998" i="11"/>
  <c r="E3998" i="11"/>
  <c r="G3998" i="11"/>
  <c r="D3998" i="11"/>
  <c r="A3999" i="11"/>
  <c r="B3998" i="11"/>
  <c r="F3998" i="11"/>
  <c r="B3999" i="11"/>
  <c r="D3999" i="11"/>
  <c r="F3999" i="11"/>
  <c r="A4000" i="11"/>
  <c r="E3999" i="11"/>
  <c r="C3999" i="11"/>
  <c r="G3999" i="11"/>
  <c r="C4000" i="11"/>
  <c r="E4000" i="11"/>
  <c r="G4000" i="11"/>
  <c r="B4000" i="11"/>
  <c r="F4000" i="11"/>
  <c r="D4000" i="11"/>
  <c r="A4001" i="11"/>
  <c r="B4001" i="11"/>
  <c r="D4001" i="11"/>
  <c r="F4001" i="11"/>
  <c r="A4002" i="11"/>
  <c r="C4001" i="11"/>
  <c r="G4001" i="11"/>
  <c r="E4001" i="11"/>
  <c r="C4002" i="11"/>
  <c r="E4002" i="11"/>
  <c r="G4002" i="11"/>
  <c r="D4002" i="11"/>
  <c r="A4003" i="11"/>
  <c r="B4002" i="11"/>
  <c r="F4002" i="11"/>
  <c r="B4003" i="11"/>
  <c r="D4003" i="11"/>
  <c r="F4003" i="11"/>
  <c r="A4004" i="11"/>
  <c r="E4003" i="11"/>
  <c r="C4003" i="11"/>
  <c r="G4003" i="11"/>
  <c r="C4004" i="11"/>
  <c r="E4004" i="11"/>
  <c r="G4004" i="11"/>
  <c r="B4004" i="11"/>
  <c r="F4004" i="11"/>
  <c r="D4004" i="11"/>
  <c r="A4005" i="11"/>
  <c r="B4005" i="11"/>
  <c r="D4005" i="11"/>
  <c r="F4005" i="11"/>
  <c r="A4006" i="11"/>
  <c r="C4005" i="11"/>
  <c r="G4005" i="11"/>
  <c r="E4005" i="11"/>
  <c r="C4006" i="11"/>
  <c r="E4006" i="11"/>
  <c r="G4006" i="11"/>
  <c r="D4006" i="11"/>
  <c r="A4007" i="11"/>
  <c r="B4006" i="11"/>
  <c r="F4006" i="11"/>
  <c r="B4007" i="11"/>
  <c r="D4007" i="11"/>
  <c r="F4007" i="11"/>
  <c r="A4008" i="11"/>
  <c r="E4007" i="11"/>
  <c r="C4007" i="11"/>
  <c r="G4007" i="11"/>
  <c r="C4008" i="11"/>
  <c r="E4008" i="11"/>
  <c r="G4008" i="11"/>
  <c r="B4008" i="11"/>
  <c r="F4008" i="11"/>
  <c r="D4008" i="11"/>
  <c r="A4009" i="11"/>
  <c r="B4009" i="11"/>
  <c r="D4009" i="11"/>
  <c r="F4009" i="11"/>
  <c r="A4010" i="11"/>
  <c r="C4009" i="11"/>
  <c r="G4009" i="11"/>
  <c r="E4009" i="11"/>
  <c r="C4010" i="11"/>
  <c r="E4010" i="11"/>
  <c r="G4010" i="11"/>
  <c r="D4010" i="11"/>
  <c r="A4011" i="11"/>
  <c r="B4010" i="11"/>
  <c r="F4010" i="11"/>
  <c r="B4011" i="11"/>
  <c r="D4011" i="11"/>
  <c r="F4011" i="11"/>
  <c r="A4012" i="11"/>
  <c r="E4011" i="11"/>
  <c r="C4011" i="11"/>
  <c r="G4011" i="11"/>
  <c r="C4012" i="11"/>
  <c r="E4012" i="11"/>
  <c r="G4012" i="11"/>
  <c r="B4012" i="11"/>
  <c r="F4012" i="11"/>
  <c r="D4012" i="11"/>
  <c r="A4013" i="11"/>
  <c r="B4013" i="11"/>
  <c r="D4013" i="11"/>
  <c r="F4013" i="11"/>
  <c r="A4014" i="11"/>
  <c r="C4013" i="11"/>
  <c r="G4013" i="11"/>
  <c r="E4013" i="11"/>
  <c r="C4014" i="11"/>
  <c r="D4014" i="11"/>
  <c r="F4014" i="11"/>
  <c r="A4015" i="11"/>
  <c r="B4014" i="11"/>
  <c r="E4014" i="11"/>
  <c r="G4014" i="11"/>
  <c r="C4015" i="11"/>
  <c r="E4015" i="11"/>
  <c r="G4015" i="11"/>
  <c r="B4015" i="11"/>
  <c r="D4015" i="11"/>
  <c r="F4015" i="11"/>
  <c r="A4016" i="11"/>
  <c r="B4016" i="11"/>
  <c r="D4016" i="11"/>
  <c r="F4016" i="11"/>
  <c r="A4017" i="11"/>
  <c r="C4016" i="11"/>
  <c r="E4016" i="11"/>
  <c r="G4016" i="11"/>
  <c r="C4017" i="11"/>
  <c r="E4017" i="11"/>
  <c r="G4017" i="11"/>
  <c r="B4017" i="11"/>
  <c r="D4017" i="11"/>
  <c r="F4017" i="11"/>
  <c r="A4018" i="11"/>
  <c r="B4018" i="11"/>
  <c r="D4018" i="11"/>
  <c r="F4018" i="11"/>
  <c r="A4019" i="11"/>
  <c r="C4018" i="11"/>
  <c r="E4018" i="11"/>
  <c r="G4018" i="11"/>
  <c r="C4019" i="11"/>
  <c r="E4019" i="11"/>
  <c r="G4019" i="11"/>
  <c r="B4019" i="11"/>
  <c r="D4019" i="11"/>
  <c r="F4019" i="11"/>
  <c r="A4020" i="11"/>
  <c r="B4020" i="11"/>
  <c r="D4020" i="11"/>
  <c r="F4020" i="11"/>
  <c r="A4021" i="11"/>
  <c r="C4020" i="11"/>
  <c r="E4020" i="11"/>
  <c r="G4020" i="11"/>
  <c r="C4021" i="11"/>
  <c r="E4021" i="11"/>
  <c r="G4021" i="11"/>
  <c r="B4021" i="11"/>
  <c r="D4021" i="11"/>
  <c r="F4021" i="11"/>
  <c r="A4022" i="11"/>
  <c r="B4022" i="11"/>
  <c r="D4022" i="11"/>
  <c r="F4022" i="11"/>
  <c r="A4023" i="11"/>
  <c r="C4022" i="11"/>
  <c r="E4022" i="11"/>
  <c r="G4022" i="11"/>
  <c r="C4023" i="11"/>
  <c r="E4023" i="11"/>
  <c r="G4023" i="11"/>
  <c r="B4023" i="11"/>
  <c r="D4023" i="11"/>
  <c r="F4023" i="11"/>
  <c r="A4024" i="11"/>
  <c r="B4024" i="11"/>
  <c r="D4024" i="11"/>
  <c r="F4024" i="11"/>
  <c r="A4025" i="11"/>
  <c r="C4024" i="11"/>
  <c r="E4024" i="11"/>
  <c r="G4024" i="11"/>
  <c r="C4025" i="11"/>
  <c r="E4025" i="11"/>
  <c r="G4025" i="11"/>
  <c r="B4025" i="11"/>
  <c r="D4025" i="11"/>
  <c r="F4025" i="11"/>
  <c r="A4026" i="11"/>
  <c r="B4026" i="11"/>
  <c r="D4026" i="11"/>
  <c r="F4026" i="11"/>
  <c r="A4027" i="11"/>
  <c r="C4026" i="11"/>
  <c r="E4026" i="11"/>
  <c r="G4026" i="11"/>
  <c r="C4027" i="11"/>
  <c r="E4027" i="11"/>
  <c r="G4027" i="11"/>
  <c r="B4027" i="11"/>
  <c r="D4027" i="11"/>
  <c r="F4027" i="11"/>
  <c r="A4028" i="11"/>
  <c r="B4028" i="11"/>
  <c r="D4028" i="11"/>
  <c r="F4028" i="11"/>
  <c r="A4029" i="11"/>
  <c r="C4028" i="11"/>
  <c r="E4028" i="11"/>
  <c r="G4028" i="11"/>
  <c r="C4029" i="11"/>
  <c r="E4029" i="11"/>
  <c r="G4029" i="11"/>
  <c r="B4029" i="11"/>
  <c r="D4029" i="11"/>
  <c r="F4029" i="11"/>
  <c r="A4030" i="11"/>
  <c r="B4030" i="11"/>
  <c r="D4030" i="11"/>
  <c r="F4030" i="11"/>
  <c r="A4031" i="11"/>
  <c r="C4030" i="11"/>
  <c r="E4030" i="11"/>
  <c r="G4030" i="11"/>
  <c r="C4031" i="11"/>
  <c r="E4031" i="11"/>
  <c r="G4031" i="11"/>
  <c r="B4031" i="11"/>
  <c r="D4031" i="11"/>
  <c r="F4031" i="11"/>
  <c r="A4032" i="11"/>
  <c r="B4032" i="11"/>
  <c r="D4032" i="11"/>
  <c r="F4032" i="11"/>
  <c r="A4033" i="11"/>
  <c r="C4032" i="11"/>
  <c r="E4032" i="11"/>
  <c r="G4032" i="11"/>
  <c r="C4033" i="11"/>
  <c r="E4033" i="11"/>
  <c r="G4033" i="11"/>
  <c r="B4033" i="11"/>
  <c r="D4033" i="11"/>
  <c r="F4033" i="11"/>
  <c r="A4034" i="11"/>
  <c r="B4034" i="11"/>
  <c r="D4034" i="11"/>
  <c r="F4034" i="11"/>
  <c r="A4035" i="11"/>
  <c r="C4034" i="11"/>
  <c r="E4034" i="11"/>
  <c r="G4034" i="11"/>
  <c r="C4035" i="11"/>
  <c r="E4035" i="11"/>
  <c r="G4035" i="11"/>
  <c r="B4035" i="11"/>
  <c r="D4035" i="11"/>
  <c r="F4035" i="11"/>
  <c r="A4036" i="11"/>
  <c r="B4036" i="11"/>
  <c r="D4036" i="11"/>
  <c r="F4036" i="11"/>
  <c r="A4037" i="11"/>
  <c r="C4036" i="11"/>
  <c r="E4036" i="11"/>
  <c r="G4036" i="11"/>
  <c r="C4037" i="11"/>
  <c r="E4037" i="11"/>
  <c r="G4037" i="11"/>
  <c r="B4037" i="11"/>
  <c r="D4037" i="11"/>
  <c r="F4037" i="11"/>
  <c r="A4038" i="11"/>
  <c r="B4038" i="11"/>
  <c r="D4038" i="11"/>
  <c r="F4038" i="11"/>
  <c r="A4039" i="11"/>
  <c r="C4038" i="11"/>
  <c r="E4038" i="11"/>
  <c r="G4038" i="11"/>
  <c r="C4039" i="11"/>
  <c r="E4039" i="11"/>
  <c r="G4039" i="11"/>
  <c r="B4039" i="11"/>
  <c r="D4039" i="11"/>
  <c r="F4039" i="11"/>
  <c r="A4040" i="11"/>
  <c r="B4040" i="11"/>
  <c r="D4040" i="11"/>
  <c r="F4040" i="11"/>
  <c r="A4041" i="11"/>
  <c r="C4040" i="11"/>
  <c r="E4040" i="11"/>
  <c r="G4040" i="11"/>
  <c r="C4041" i="11"/>
  <c r="E4041" i="11"/>
  <c r="G4041" i="11"/>
  <c r="B4041" i="11"/>
  <c r="D4041" i="11"/>
  <c r="F4041" i="11"/>
  <c r="A4042" i="11"/>
  <c r="B4042" i="11"/>
  <c r="D4042" i="11"/>
  <c r="F4042" i="11"/>
  <c r="A4043" i="11"/>
  <c r="C4042" i="11"/>
  <c r="E4042" i="11"/>
  <c r="G4042" i="11"/>
  <c r="C4043" i="11"/>
  <c r="E4043" i="11"/>
  <c r="G4043" i="11"/>
  <c r="B4043" i="11"/>
  <c r="D4043" i="11"/>
  <c r="F4043" i="11"/>
  <c r="A4044" i="11"/>
  <c r="B4044" i="11"/>
  <c r="D4044" i="11"/>
  <c r="F4044" i="11"/>
  <c r="A4045" i="11"/>
  <c r="C4044" i="11"/>
  <c r="E4044" i="11"/>
  <c r="G4044" i="11"/>
  <c r="C4045" i="11"/>
  <c r="E4045" i="11"/>
  <c r="G4045" i="11"/>
  <c r="B4045" i="11"/>
  <c r="D4045" i="11"/>
  <c r="F4045" i="11"/>
  <c r="A4046" i="11"/>
  <c r="B4046" i="11"/>
  <c r="D4046" i="11"/>
  <c r="F4046" i="11"/>
  <c r="A4047" i="11"/>
  <c r="C4046" i="11"/>
  <c r="E4046" i="11"/>
  <c r="G4046" i="11"/>
  <c r="C4047" i="11"/>
  <c r="E4047" i="11"/>
  <c r="G4047" i="11"/>
  <c r="B4047" i="11"/>
  <c r="D4047" i="11"/>
  <c r="F4047" i="11"/>
  <c r="A4048" i="11"/>
  <c r="B4048" i="11"/>
  <c r="D4048" i="11"/>
  <c r="F4048" i="11"/>
  <c r="A4049" i="11"/>
  <c r="C4048" i="11"/>
  <c r="E4048" i="11"/>
  <c r="G4048" i="11"/>
  <c r="C4049" i="11"/>
  <c r="E4049" i="11"/>
  <c r="G4049" i="11"/>
  <c r="B4049" i="11"/>
  <c r="D4049" i="11"/>
  <c r="F4049" i="11"/>
  <c r="A4050" i="11"/>
  <c r="B4050" i="11"/>
  <c r="D4050" i="11"/>
  <c r="F4050" i="11"/>
  <c r="A4051" i="11"/>
  <c r="C4050" i="11"/>
  <c r="E4050" i="11"/>
  <c r="G4050" i="11"/>
  <c r="C4051" i="11"/>
  <c r="E4051" i="11"/>
  <c r="G4051" i="11"/>
  <c r="B4051" i="11"/>
  <c r="D4051" i="11"/>
  <c r="F4051" i="11"/>
  <c r="A4052" i="11"/>
  <c r="B4052" i="11"/>
  <c r="D4052" i="11"/>
  <c r="F4052" i="11"/>
  <c r="A4053" i="11"/>
  <c r="C4052" i="11"/>
  <c r="E4052" i="11"/>
  <c r="G4052" i="11"/>
  <c r="C4053" i="11"/>
  <c r="E4053" i="11"/>
  <c r="G4053" i="11"/>
  <c r="B4053" i="11"/>
  <c r="D4053" i="11"/>
  <c r="F4053" i="11"/>
  <c r="A4054" i="11"/>
  <c r="B4054" i="11"/>
  <c r="D4054" i="11"/>
  <c r="F4054" i="11"/>
  <c r="A4055" i="11"/>
  <c r="C4054" i="11"/>
  <c r="E4054" i="11"/>
  <c r="G4054" i="11"/>
  <c r="C4055" i="11"/>
  <c r="E4055" i="11"/>
  <c r="G4055" i="11"/>
  <c r="B4055" i="11"/>
  <c r="D4055" i="11"/>
  <c r="F4055" i="11"/>
  <c r="A4056" i="11"/>
  <c r="B4056" i="11"/>
  <c r="D4056" i="11"/>
  <c r="F4056" i="11"/>
  <c r="A4057" i="11"/>
  <c r="C4056" i="11"/>
  <c r="E4056" i="11"/>
  <c r="G4056" i="11"/>
  <c r="C4057" i="11"/>
  <c r="E4057" i="11"/>
  <c r="G4057" i="11"/>
  <c r="B4057" i="11"/>
  <c r="D4057" i="11"/>
  <c r="F4057" i="11"/>
  <c r="A4058" i="11"/>
  <c r="B4058" i="11"/>
  <c r="D4058" i="11"/>
  <c r="F4058" i="11"/>
  <c r="A4059" i="11"/>
  <c r="C4058" i="11"/>
  <c r="E4058" i="11"/>
  <c r="G4058" i="11"/>
  <c r="C4059" i="11"/>
  <c r="E4059" i="11"/>
  <c r="G4059" i="11"/>
  <c r="B4059" i="11"/>
  <c r="D4059" i="11"/>
  <c r="F4059" i="11"/>
  <c r="A4060" i="11"/>
  <c r="B4060" i="11"/>
  <c r="D4060" i="11"/>
  <c r="F4060" i="11"/>
  <c r="A4061" i="11"/>
  <c r="C4060" i="11"/>
  <c r="E4060" i="11"/>
  <c r="G4060" i="11"/>
  <c r="C4061" i="11"/>
  <c r="E4061" i="11"/>
  <c r="G4061" i="11"/>
  <c r="B4061" i="11"/>
  <c r="D4061" i="11"/>
  <c r="F4061" i="11"/>
  <c r="A4062" i="11"/>
  <c r="B4062" i="11"/>
  <c r="D4062" i="11"/>
  <c r="F4062" i="11"/>
  <c r="A4063" i="11"/>
  <c r="C4062" i="11"/>
  <c r="E4062" i="11"/>
  <c r="G4062" i="11"/>
  <c r="C4063" i="11"/>
  <c r="E4063" i="11"/>
  <c r="G4063" i="11"/>
  <c r="B4063" i="11"/>
  <c r="D4063" i="11"/>
  <c r="F4063" i="11"/>
  <c r="A4064" i="11"/>
  <c r="B4064" i="11"/>
  <c r="D4064" i="11"/>
  <c r="F4064" i="11"/>
  <c r="A4065" i="11"/>
  <c r="C4064" i="11"/>
  <c r="E4064" i="11"/>
  <c r="G4064" i="11"/>
  <c r="C4065" i="11"/>
  <c r="E4065" i="11"/>
  <c r="G4065" i="11"/>
  <c r="B4065" i="11"/>
  <c r="D4065" i="11"/>
  <c r="F4065" i="11"/>
  <c r="A4066" i="11"/>
  <c r="B4066" i="11"/>
  <c r="D4066" i="11"/>
  <c r="F4066" i="11"/>
  <c r="A4067" i="11"/>
  <c r="C4066" i="11"/>
  <c r="E4066" i="11"/>
  <c r="G4066" i="11"/>
  <c r="C4067" i="11"/>
  <c r="E4067" i="11"/>
  <c r="G4067" i="11"/>
  <c r="B4067" i="11"/>
  <c r="D4067" i="11"/>
  <c r="F4067" i="11"/>
  <c r="A4068" i="11"/>
  <c r="B4068" i="11"/>
  <c r="D4068" i="11"/>
  <c r="F4068" i="11"/>
  <c r="A4069" i="11"/>
  <c r="C4068" i="11"/>
  <c r="E4068" i="11"/>
  <c r="G4068" i="11"/>
  <c r="C4069" i="11"/>
  <c r="E4069" i="11"/>
  <c r="G4069" i="11"/>
  <c r="B4069" i="11"/>
  <c r="D4069" i="11"/>
  <c r="F4069" i="11"/>
  <c r="A4070" i="11"/>
  <c r="B4070" i="11"/>
  <c r="D4070" i="11"/>
  <c r="F4070" i="11"/>
  <c r="A4071" i="11"/>
  <c r="C4070" i="11"/>
  <c r="E4070" i="11"/>
  <c r="G4070" i="11"/>
  <c r="C4071" i="11"/>
  <c r="E4071" i="11"/>
  <c r="G4071" i="11"/>
  <c r="B4071" i="11"/>
  <c r="D4071" i="11"/>
  <c r="F4071" i="11"/>
  <c r="A4072" i="11"/>
  <c r="B4072" i="11"/>
  <c r="D4072" i="11"/>
  <c r="F4072" i="11"/>
  <c r="A4073" i="11"/>
  <c r="C4072" i="11"/>
  <c r="E4072" i="11"/>
  <c r="G4072" i="11"/>
  <c r="C4073" i="11"/>
  <c r="E4073" i="11"/>
  <c r="G4073" i="11"/>
  <c r="B4073" i="11"/>
  <c r="D4073" i="11"/>
  <c r="F4073" i="11"/>
  <c r="A4074" i="11"/>
  <c r="B4074" i="11"/>
  <c r="D4074" i="11"/>
  <c r="F4074" i="11"/>
  <c r="A4075" i="11"/>
  <c r="C4074" i="11"/>
  <c r="E4074" i="11"/>
  <c r="G4074" i="11"/>
  <c r="C4075" i="11"/>
  <c r="E4075" i="11"/>
  <c r="G4075" i="11"/>
  <c r="B4075" i="11"/>
  <c r="D4075" i="11"/>
  <c r="F4075" i="11"/>
  <c r="A4076" i="11"/>
  <c r="B4076" i="11"/>
  <c r="D4076" i="11"/>
  <c r="F4076" i="11"/>
  <c r="A4077" i="11"/>
  <c r="C4076" i="11"/>
  <c r="E4076" i="11"/>
  <c r="G4076" i="11"/>
  <c r="C4077" i="11"/>
  <c r="E4077" i="11"/>
  <c r="G4077" i="11"/>
  <c r="B4077" i="11"/>
  <c r="D4077" i="11"/>
  <c r="F4077" i="11"/>
  <c r="A4078" i="11"/>
  <c r="B4078" i="11"/>
  <c r="D4078" i="11"/>
  <c r="F4078" i="11"/>
  <c r="A4079" i="11"/>
  <c r="C4078" i="11"/>
  <c r="E4078" i="11"/>
  <c r="G4078" i="11"/>
  <c r="C4079" i="11"/>
  <c r="E4079" i="11"/>
  <c r="G4079" i="11"/>
  <c r="B4079" i="11"/>
  <c r="D4079" i="11"/>
  <c r="F4079" i="11"/>
  <c r="A4080" i="11"/>
  <c r="B4080" i="11"/>
  <c r="D4080" i="11"/>
  <c r="F4080" i="11"/>
  <c r="A4081" i="11"/>
  <c r="C4080" i="11"/>
  <c r="E4080" i="11"/>
  <c r="G4080" i="11"/>
  <c r="C4081" i="11"/>
  <c r="E4081" i="11"/>
  <c r="G4081" i="11"/>
  <c r="B4081" i="11"/>
  <c r="D4081" i="11"/>
  <c r="F4081" i="11"/>
  <c r="A4082" i="11"/>
  <c r="B4082" i="11"/>
  <c r="D4082" i="11"/>
  <c r="F4082" i="11"/>
  <c r="A4083" i="11"/>
  <c r="C4082" i="11"/>
  <c r="E4082" i="11"/>
  <c r="G4082" i="11"/>
  <c r="C4083" i="11"/>
  <c r="E4083" i="11"/>
  <c r="G4083" i="11"/>
  <c r="B4083" i="11"/>
  <c r="D4083" i="11"/>
  <c r="F4083" i="11"/>
  <c r="A4084" i="11"/>
  <c r="B4084" i="11"/>
  <c r="D4084" i="11"/>
  <c r="F4084" i="11"/>
  <c r="A4085" i="11"/>
  <c r="C4084" i="11"/>
  <c r="E4084" i="11"/>
  <c r="G4084" i="11"/>
  <c r="C4085" i="11"/>
  <c r="E4085" i="11"/>
  <c r="G4085" i="11"/>
  <c r="B4085" i="11"/>
  <c r="D4085" i="11"/>
  <c r="F4085" i="11"/>
  <c r="A4086" i="11"/>
  <c r="B4086" i="11"/>
  <c r="D4086" i="11"/>
  <c r="F4086" i="11"/>
  <c r="A4087" i="11"/>
  <c r="C4086" i="11"/>
  <c r="E4086" i="11"/>
  <c r="G4086" i="11"/>
  <c r="C4087" i="11"/>
  <c r="E4087" i="11"/>
  <c r="G4087" i="11"/>
  <c r="B4087" i="11"/>
  <c r="D4087" i="11"/>
  <c r="F4087" i="11"/>
  <c r="A4088" i="11"/>
  <c r="B4088" i="11"/>
  <c r="D4088" i="11"/>
  <c r="F4088" i="11"/>
  <c r="A4089" i="11"/>
  <c r="C4088" i="11"/>
  <c r="E4088" i="11"/>
  <c r="G4088" i="11"/>
  <c r="C4089" i="11"/>
  <c r="E4089" i="11"/>
  <c r="G4089" i="11"/>
  <c r="B4089" i="11"/>
  <c r="D4089" i="11"/>
  <c r="F4089" i="11"/>
  <c r="A4090" i="11"/>
  <c r="B4090" i="11"/>
  <c r="D4090" i="11"/>
  <c r="F4090" i="11"/>
  <c r="A4091" i="11"/>
  <c r="C4090" i="11"/>
  <c r="E4090" i="11"/>
  <c r="G4090" i="11"/>
  <c r="C4091" i="11"/>
  <c r="E4091" i="11"/>
  <c r="G4091" i="11"/>
  <c r="B4091" i="11"/>
  <c r="D4091" i="11"/>
  <c r="F4091" i="11"/>
  <c r="A4092" i="11"/>
  <c r="B4092" i="11"/>
  <c r="D4092" i="11"/>
  <c r="F4092" i="11"/>
  <c r="A4093" i="11"/>
  <c r="C4092" i="11"/>
  <c r="E4092" i="11"/>
  <c r="G4092" i="11"/>
  <c r="C4093" i="11"/>
  <c r="E4093" i="11"/>
  <c r="G4093" i="11"/>
  <c r="B4093" i="11"/>
  <c r="D4093" i="11"/>
  <c r="F4093" i="11"/>
  <c r="A4094" i="11"/>
  <c r="B4094" i="11"/>
  <c r="D4094" i="11"/>
  <c r="F4094" i="11"/>
  <c r="A4095" i="11"/>
  <c r="C4094" i="11"/>
  <c r="E4094" i="11"/>
  <c r="G4094" i="11"/>
  <c r="C4095" i="11"/>
  <c r="E4095" i="11"/>
  <c r="G4095" i="11"/>
  <c r="B4095" i="11"/>
  <c r="D4095" i="11"/>
  <c r="F4095" i="11"/>
  <c r="A4096" i="11"/>
  <c r="B4096" i="11"/>
  <c r="D4096" i="11"/>
  <c r="F4096" i="11"/>
  <c r="A4097" i="11"/>
  <c r="C4096" i="11"/>
  <c r="E4096" i="11"/>
  <c r="G4096" i="11"/>
  <c r="C4097" i="11"/>
  <c r="E4097" i="11"/>
  <c r="G4097" i="11"/>
  <c r="B4097" i="11"/>
  <c r="D4097" i="11"/>
  <c r="F4097" i="11"/>
  <c r="A4098" i="11"/>
  <c r="B4098" i="11"/>
  <c r="D4098" i="11"/>
  <c r="F4098" i="11"/>
  <c r="A4099" i="11"/>
  <c r="C4098" i="11"/>
  <c r="E4098" i="11"/>
  <c r="G4098" i="11"/>
  <c r="C4099" i="11"/>
  <c r="E4099" i="11"/>
  <c r="G4099" i="11"/>
  <c r="B4099" i="11"/>
  <c r="D4099" i="11"/>
  <c r="F4099" i="11"/>
  <c r="A4100" i="11"/>
  <c r="B4100" i="11"/>
  <c r="D4100" i="11"/>
  <c r="F4100" i="11"/>
  <c r="A4101" i="11"/>
  <c r="C4100" i="11"/>
  <c r="E4100" i="11"/>
  <c r="G4100" i="11"/>
  <c r="C4101" i="11"/>
  <c r="E4101" i="11"/>
  <c r="G4101" i="11"/>
  <c r="B4101" i="11"/>
  <c r="D4101" i="11"/>
  <c r="F4101" i="11"/>
  <c r="A4102" i="11"/>
  <c r="B4102" i="11"/>
  <c r="D4102" i="11"/>
  <c r="F4102" i="11"/>
  <c r="A4103" i="11"/>
  <c r="C4102" i="11"/>
  <c r="E4102" i="11"/>
  <c r="G4102" i="11"/>
  <c r="C4103" i="11"/>
  <c r="E4103" i="11"/>
  <c r="G4103" i="11"/>
  <c r="B4103" i="11"/>
  <c r="D4103" i="11"/>
  <c r="F4103" i="11"/>
  <c r="A4104" i="11"/>
  <c r="B4104" i="11"/>
  <c r="D4104" i="11"/>
  <c r="F4104" i="11"/>
  <c r="A4105" i="11"/>
  <c r="C4104" i="11"/>
  <c r="E4104" i="11"/>
  <c r="G4104" i="11"/>
  <c r="C4105" i="11"/>
  <c r="E4105" i="11"/>
  <c r="G4105" i="11"/>
  <c r="B4105" i="11"/>
  <c r="D4105" i="11"/>
  <c r="F4105" i="11"/>
  <c r="A4106" i="11"/>
  <c r="B4106" i="11"/>
  <c r="D4106" i="11"/>
  <c r="F4106" i="11"/>
  <c r="A4107" i="11"/>
  <c r="C4106" i="11"/>
  <c r="E4106" i="11"/>
  <c r="G4106" i="11"/>
  <c r="C4107" i="11"/>
  <c r="E4107" i="11"/>
  <c r="G4107" i="11"/>
  <c r="B4107" i="11"/>
  <c r="D4107" i="11"/>
  <c r="F4107" i="11"/>
  <c r="A4108" i="11"/>
  <c r="B4108" i="11"/>
  <c r="D4108" i="11"/>
  <c r="F4108" i="11"/>
  <c r="A4109" i="11"/>
  <c r="C4108" i="11"/>
  <c r="E4108" i="11"/>
  <c r="G4108" i="11"/>
  <c r="C4109" i="11"/>
  <c r="E4109" i="11"/>
  <c r="G4109" i="11"/>
  <c r="B4109" i="11"/>
  <c r="D4109" i="11"/>
  <c r="F4109" i="11"/>
  <c r="A4110" i="11"/>
  <c r="B4110" i="11"/>
  <c r="D4110" i="11"/>
  <c r="F4110" i="11"/>
  <c r="A4111" i="11"/>
  <c r="C4110" i="11"/>
  <c r="E4110" i="11"/>
  <c r="G4110" i="11"/>
  <c r="C4111" i="11"/>
  <c r="E4111" i="11"/>
  <c r="G4111" i="11"/>
  <c r="B4111" i="11"/>
  <c r="D4111" i="11"/>
  <c r="F4111" i="11"/>
  <c r="A4112" i="11"/>
  <c r="B4112" i="11"/>
  <c r="D4112" i="11"/>
  <c r="F4112" i="11"/>
  <c r="A4113" i="11"/>
  <c r="C4112" i="11"/>
  <c r="E4112" i="11"/>
  <c r="G4112" i="11"/>
  <c r="C4113" i="11"/>
  <c r="E4113" i="11"/>
  <c r="G4113" i="11"/>
  <c r="B4113" i="11"/>
  <c r="D4113" i="11"/>
  <c r="F4113" i="11"/>
  <c r="A4114" i="11"/>
  <c r="B4114" i="11"/>
  <c r="D4114" i="11"/>
  <c r="F4114" i="11"/>
  <c r="A4115" i="11"/>
  <c r="C4114" i="11"/>
  <c r="E4114" i="11"/>
  <c r="G4114" i="11"/>
  <c r="C4115" i="11"/>
  <c r="E4115" i="11"/>
  <c r="G4115" i="11"/>
  <c r="B4115" i="11"/>
  <c r="D4115" i="11"/>
  <c r="F4115" i="11"/>
  <c r="A4116" i="11"/>
  <c r="B4116" i="11"/>
  <c r="D4116" i="11"/>
  <c r="F4116" i="11"/>
  <c r="A4117" i="11"/>
  <c r="C4116" i="11"/>
  <c r="E4116" i="11"/>
  <c r="G4116" i="11"/>
  <c r="C4117" i="11"/>
  <c r="E4117" i="11"/>
  <c r="G4117" i="11"/>
  <c r="B4117" i="11"/>
  <c r="D4117" i="11"/>
  <c r="F4117" i="11"/>
  <c r="A4118" i="11"/>
  <c r="B4118" i="11"/>
  <c r="D4118" i="11"/>
  <c r="F4118" i="11"/>
  <c r="A4119" i="11"/>
  <c r="C4118" i="11"/>
  <c r="E4118" i="11"/>
  <c r="G4118" i="11"/>
  <c r="C4119" i="11"/>
  <c r="E4119" i="11"/>
  <c r="G4119" i="11"/>
  <c r="B4119" i="11"/>
  <c r="D4119" i="11"/>
  <c r="F4119" i="11"/>
  <c r="A4120" i="11"/>
  <c r="B4120" i="11"/>
  <c r="D4120" i="11"/>
  <c r="F4120" i="11"/>
  <c r="A4121" i="11"/>
  <c r="C4120" i="11"/>
  <c r="E4120" i="11"/>
  <c r="G4120" i="11"/>
  <c r="C4121" i="11"/>
  <c r="E4121" i="11"/>
  <c r="G4121" i="11"/>
  <c r="B4121" i="11"/>
  <c r="D4121" i="11"/>
  <c r="F4121" i="11"/>
  <c r="A4122" i="11"/>
  <c r="B4122" i="11"/>
  <c r="D4122" i="11"/>
  <c r="F4122" i="11"/>
  <c r="A4123" i="11"/>
  <c r="C4122" i="11"/>
  <c r="E4122" i="11"/>
  <c r="G4122" i="11"/>
  <c r="C4123" i="11"/>
  <c r="E4123" i="11"/>
  <c r="G4123" i="11"/>
  <c r="B4123" i="11"/>
  <c r="D4123" i="11"/>
  <c r="F4123" i="11"/>
  <c r="A4124" i="11"/>
  <c r="B4124" i="11"/>
  <c r="D4124" i="11"/>
  <c r="F4124" i="11"/>
  <c r="A4125" i="11"/>
  <c r="C4124" i="11"/>
  <c r="E4124" i="11"/>
  <c r="G4124" i="11"/>
  <c r="C4125" i="11"/>
  <c r="E4125" i="11"/>
  <c r="G4125" i="11"/>
  <c r="B4125" i="11"/>
  <c r="D4125" i="11"/>
  <c r="F4125" i="11"/>
  <c r="A4126" i="11"/>
  <c r="B4126" i="11"/>
  <c r="D4126" i="11"/>
  <c r="F4126" i="11"/>
  <c r="A4127" i="11"/>
  <c r="C4126" i="11"/>
  <c r="E4126" i="11"/>
  <c r="G4126" i="11"/>
  <c r="C4127" i="11"/>
  <c r="E4127" i="11"/>
  <c r="G4127" i="11"/>
  <c r="B4127" i="11"/>
  <c r="D4127" i="11"/>
  <c r="F4127" i="11"/>
  <c r="A4128" i="11"/>
  <c r="B4128" i="11"/>
  <c r="D4128" i="11"/>
  <c r="F4128" i="11"/>
  <c r="A4129" i="11"/>
  <c r="C4128" i="11"/>
  <c r="E4128" i="11"/>
  <c r="G4128" i="11"/>
  <c r="C4129" i="11"/>
  <c r="E4129" i="11"/>
  <c r="G4129" i="11"/>
  <c r="B4129" i="11"/>
  <c r="D4129" i="11"/>
  <c r="F4129" i="11"/>
  <c r="A4130" i="11"/>
  <c r="B4130" i="11"/>
  <c r="D4130" i="11"/>
  <c r="F4130" i="11"/>
  <c r="A4131" i="11"/>
  <c r="C4130" i="11"/>
  <c r="E4130" i="11"/>
  <c r="G4130" i="11"/>
  <c r="C4131" i="11"/>
  <c r="E4131" i="11"/>
  <c r="G4131" i="11"/>
  <c r="B4131" i="11"/>
  <c r="D4131" i="11"/>
  <c r="F4131" i="11"/>
  <c r="A4132" i="11"/>
  <c r="B4132" i="11"/>
  <c r="D4132" i="11"/>
  <c r="F4132" i="11"/>
  <c r="A4133" i="11"/>
  <c r="C4132" i="11"/>
  <c r="E4132" i="11"/>
  <c r="G4132" i="11"/>
  <c r="C4133" i="11"/>
  <c r="E4133" i="11"/>
  <c r="G4133" i="11"/>
  <c r="B4133" i="11"/>
  <c r="D4133" i="11"/>
  <c r="F4133" i="11"/>
  <c r="A4134" i="11"/>
  <c r="B4134" i="11"/>
  <c r="D4134" i="11"/>
  <c r="F4134" i="11"/>
  <c r="A4135" i="11"/>
  <c r="C4134" i="11"/>
  <c r="E4134" i="11"/>
  <c r="G4134" i="11"/>
  <c r="C4135" i="11"/>
  <c r="E4135" i="11"/>
  <c r="G4135" i="11"/>
  <c r="B4135" i="11"/>
  <c r="D4135" i="11"/>
  <c r="F4135" i="11"/>
  <c r="A4136" i="11"/>
  <c r="B4136" i="11"/>
  <c r="D4136" i="11"/>
  <c r="F4136" i="11"/>
  <c r="A4137" i="11"/>
  <c r="C4136" i="11"/>
  <c r="E4136" i="11"/>
  <c r="G4136" i="11"/>
  <c r="C4137" i="11"/>
  <c r="E4137" i="11"/>
  <c r="G4137" i="11"/>
  <c r="B4137" i="11"/>
  <c r="D4137" i="11"/>
  <c r="F4137" i="11"/>
  <c r="A4138" i="11"/>
  <c r="B4138" i="11"/>
  <c r="D4138" i="11"/>
  <c r="F4138" i="11"/>
  <c r="A4139" i="11"/>
  <c r="C4138" i="11"/>
  <c r="E4138" i="11"/>
  <c r="G4138" i="11"/>
  <c r="C4139" i="11"/>
  <c r="E4139" i="11"/>
  <c r="G4139" i="11"/>
  <c r="B4139" i="11"/>
  <c r="D4139" i="11"/>
  <c r="F4139" i="11"/>
  <c r="A4140" i="11"/>
  <c r="B4140" i="11"/>
  <c r="D4140" i="11"/>
  <c r="F4140" i="11"/>
  <c r="A4141" i="11"/>
  <c r="C4140" i="11"/>
  <c r="E4140" i="11"/>
  <c r="G4140" i="11"/>
  <c r="C4141" i="11"/>
  <c r="E4141" i="11"/>
  <c r="G4141" i="11"/>
  <c r="B4141" i="11"/>
  <c r="D4141" i="11"/>
  <c r="F4141" i="11"/>
  <c r="A4142" i="11"/>
  <c r="B4142" i="11"/>
  <c r="D4142" i="11"/>
  <c r="F4142" i="11"/>
  <c r="A4143" i="11"/>
  <c r="C4142" i="11"/>
  <c r="E4142" i="11"/>
  <c r="G4142" i="11"/>
  <c r="C4143" i="11"/>
  <c r="E4143" i="11"/>
  <c r="G4143" i="11"/>
  <c r="B4143" i="11"/>
  <c r="D4143" i="11"/>
  <c r="F4143" i="11"/>
  <c r="A4144" i="11"/>
  <c r="B4144" i="11"/>
  <c r="D4144" i="11"/>
  <c r="F4144" i="11"/>
  <c r="A4145" i="11"/>
  <c r="C4144" i="11"/>
  <c r="E4144" i="11"/>
  <c r="G4144" i="11"/>
  <c r="C4145" i="11"/>
  <c r="E4145" i="11"/>
  <c r="G4145" i="11"/>
  <c r="B4145" i="11"/>
  <c r="D4145" i="11"/>
  <c r="F4145" i="11"/>
  <c r="A4146" i="11"/>
  <c r="B4146" i="11"/>
  <c r="D4146" i="11"/>
  <c r="F4146" i="11"/>
  <c r="A4147" i="11"/>
  <c r="C4146" i="11"/>
  <c r="E4146" i="11"/>
  <c r="G4146" i="11"/>
  <c r="C4147" i="11"/>
  <c r="E4147" i="11"/>
  <c r="G4147" i="11"/>
  <c r="B4147" i="11"/>
  <c r="D4147" i="11"/>
  <c r="F4147" i="11"/>
  <c r="A4148" i="11"/>
  <c r="B4148" i="11"/>
  <c r="D4148" i="11"/>
  <c r="F4148" i="11"/>
  <c r="A4149" i="11"/>
  <c r="C4148" i="11"/>
  <c r="E4148" i="11"/>
  <c r="G4148" i="11"/>
  <c r="C4149" i="11"/>
  <c r="E4149" i="11"/>
  <c r="G4149" i="11"/>
  <c r="B4149" i="11"/>
  <c r="D4149" i="11"/>
  <c r="F4149" i="11"/>
  <c r="A4150" i="11"/>
  <c r="B4150" i="11"/>
  <c r="D4150" i="11"/>
  <c r="F4150" i="11"/>
  <c r="A4151" i="11"/>
  <c r="C4150" i="11"/>
  <c r="E4150" i="11"/>
  <c r="G4150" i="11"/>
  <c r="C4151" i="11"/>
  <c r="E4151" i="11"/>
  <c r="G4151" i="11"/>
  <c r="B4151" i="11"/>
  <c r="D4151" i="11"/>
  <c r="F4151" i="11"/>
  <c r="A4152" i="11"/>
  <c r="B4152" i="11"/>
  <c r="D4152" i="11"/>
  <c r="F4152" i="11"/>
  <c r="A4153" i="11"/>
  <c r="C4152" i="11"/>
  <c r="E4152" i="11"/>
  <c r="G4152" i="11"/>
  <c r="C4153" i="11"/>
  <c r="E4153" i="11"/>
  <c r="G4153" i="11"/>
  <c r="B4153" i="11"/>
  <c r="D4153" i="11"/>
  <c r="F4153" i="11"/>
  <c r="A4154" i="11"/>
  <c r="B4154" i="11"/>
  <c r="D4154" i="11"/>
  <c r="F4154" i="11"/>
  <c r="A4155" i="11"/>
  <c r="C4154" i="11"/>
  <c r="E4154" i="11"/>
  <c r="G4154" i="11"/>
  <c r="C4155" i="11"/>
  <c r="E4155" i="11"/>
  <c r="G4155" i="11"/>
  <c r="B4155" i="11"/>
  <c r="D4155" i="11"/>
  <c r="F4155" i="11"/>
  <c r="A4156" i="11"/>
  <c r="B4156" i="11"/>
  <c r="D4156" i="11"/>
  <c r="F4156" i="11"/>
  <c r="A4157" i="11"/>
  <c r="C4156" i="11"/>
  <c r="E4156" i="11"/>
  <c r="G4156" i="11"/>
  <c r="C4157" i="11"/>
  <c r="E4157" i="11"/>
  <c r="G4157" i="11"/>
  <c r="B4157" i="11"/>
  <c r="D4157" i="11"/>
  <c r="F4157" i="11"/>
  <c r="A4158" i="11"/>
  <c r="B4158" i="11"/>
  <c r="D4158" i="11"/>
  <c r="F4158" i="11"/>
  <c r="A4159" i="11"/>
  <c r="C4158" i="11"/>
  <c r="E4158" i="11"/>
  <c r="G4158" i="11"/>
  <c r="C4159" i="11"/>
  <c r="E4159" i="11"/>
  <c r="G4159" i="11"/>
  <c r="B4159" i="11"/>
  <c r="D4159" i="11"/>
  <c r="F4159" i="11"/>
  <c r="A4160" i="11"/>
  <c r="B4160" i="11"/>
  <c r="D4160" i="11"/>
  <c r="F4160" i="11"/>
  <c r="A4161" i="11"/>
  <c r="C4160" i="11"/>
  <c r="E4160" i="11"/>
  <c r="G4160" i="11"/>
  <c r="C4161" i="11"/>
  <c r="E4161" i="11"/>
  <c r="G4161" i="11"/>
  <c r="B4161" i="11"/>
  <c r="D4161" i="11"/>
  <c r="F4161" i="11"/>
  <c r="A4162" i="11"/>
  <c r="B4162" i="11"/>
  <c r="D4162" i="11"/>
  <c r="F4162" i="11"/>
  <c r="A4163" i="11"/>
  <c r="C4162" i="11"/>
  <c r="E4162" i="11"/>
  <c r="G4162" i="11"/>
  <c r="C4163" i="11"/>
  <c r="E4163" i="11"/>
  <c r="G4163" i="11"/>
  <c r="B4163" i="11"/>
  <c r="D4163" i="11"/>
  <c r="F4163" i="11"/>
  <c r="A4164" i="11"/>
  <c r="B4164" i="11"/>
  <c r="D4164" i="11"/>
  <c r="F4164" i="11"/>
  <c r="A4165" i="11"/>
  <c r="C4164" i="11"/>
  <c r="E4164" i="11"/>
  <c r="G4164" i="11"/>
  <c r="C4165" i="11"/>
  <c r="E4165" i="11"/>
  <c r="G4165" i="11"/>
  <c r="B4165" i="11"/>
  <c r="D4165" i="11"/>
  <c r="F4165" i="11"/>
  <c r="A4166" i="11"/>
  <c r="B4166" i="11"/>
  <c r="D4166" i="11"/>
  <c r="F4166" i="11"/>
  <c r="A4167" i="11"/>
  <c r="C4166" i="11"/>
  <c r="E4166" i="11"/>
  <c r="G4166" i="11"/>
  <c r="C4167" i="11"/>
  <c r="E4167" i="11"/>
  <c r="G4167" i="11"/>
  <c r="B4167" i="11"/>
  <c r="D4167" i="11"/>
  <c r="F4167" i="11"/>
  <c r="A4168" i="11"/>
  <c r="B4168" i="11"/>
  <c r="D4168" i="11"/>
  <c r="F4168" i="11"/>
  <c r="A4169" i="11"/>
  <c r="C4168" i="11"/>
  <c r="E4168" i="11"/>
  <c r="G4168" i="11"/>
  <c r="C4169" i="11"/>
  <c r="E4169" i="11"/>
  <c r="G4169" i="11"/>
  <c r="B4169" i="11"/>
  <c r="D4169" i="11"/>
  <c r="F4169" i="11"/>
  <c r="A4170" i="11"/>
  <c r="B4170" i="11"/>
  <c r="D4170" i="11"/>
  <c r="F4170" i="11"/>
  <c r="A4171" i="11"/>
  <c r="C4170" i="11"/>
  <c r="E4170" i="11"/>
  <c r="G4170" i="11"/>
  <c r="C4171" i="11"/>
  <c r="E4171" i="11"/>
  <c r="G4171" i="11"/>
  <c r="B4171" i="11"/>
  <c r="D4171" i="11"/>
  <c r="F4171" i="11"/>
  <c r="A4172" i="11"/>
  <c r="B4172" i="11"/>
  <c r="D4172" i="11"/>
  <c r="F4172" i="11"/>
  <c r="A4173" i="11"/>
  <c r="C4172" i="11"/>
  <c r="E4172" i="11"/>
  <c r="G4172" i="11"/>
  <c r="C4173" i="11"/>
  <c r="E4173" i="11"/>
  <c r="G4173" i="11"/>
  <c r="B4173" i="11"/>
  <c r="D4173" i="11"/>
  <c r="F4173" i="11"/>
  <c r="A4174" i="11"/>
  <c r="B4174" i="11"/>
  <c r="D4174" i="11"/>
  <c r="F4174" i="11"/>
  <c r="A4175" i="11"/>
  <c r="C4174" i="11"/>
  <c r="E4174" i="11"/>
  <c r="G4174" i="11"/>
  <c r="C4175" i="11"/>
  <c r="E4175" i="11"/>
  <c r="G4175" i="11"/>
  <c r="B4175" i="11"/>
  <c r="D4175" i="11"/>
  <c r="F4175" i="11"/>
  <c r="A4176" i="11"/>
  <c r="B4176" i="11"/>
  <c r="D4176" i="11"/>
  <c r="F4176" i="11"/>
  <c r="A4177" i="11"/>
  <c r="C4176" i="11"/>
  <c r="E4176" i="11"/>
  <c r="G4176" i="11"/>
  <c r="C4177" i="11"/>
  <c r="E4177" i="11"/>
  <c r="G4177" i="11"/>
  <c r="B4177" i="11"/>
  <c r="D4177" i="11"/>
  <c r="F4177" i="11"/>
  <c r="A4178" i="11"/>
  <c r="B4178" i="11"/>
  <c r="D4178" i="11"/>
  <c r="F4178" i="11"/>
  <c r="A4179" i="11"/>
  <c r="C4178" i="11"/>
  <c r="E4178" i="11"/>
  <c r="G4178" i="11"/>
  <c r="C4179" i="11"/>
  <c r="E4179" i="11"/>
  <c r="G4179" i="11"/>
  <c r="B4179" i="11"/>
  <c r="D4179" i="11"/>
  <c r="F4179" i="11"/>
  <c r="A4180" i="11"/>
  <c r="B4180" i="11"/>
  <c r="D4180" i="11"/>
  <c r="F4180" i="11"/>
  <c r="A4181" i="11"/>
  <c r="C4180" i="11"/>
  <c r="E4180" i="11"/>
  <c r="G4180" i="11"/>
  <c r="C4181" i="11"/>
  <c r="E4181" i="11"/>
  <c r="G4181" i="11"/>
  <c r="B4181" i="11"/>
  <c r="D4181" i="11"/>
  <c r="F4181" i="11"/>
  <c r="A4182" i="11"/>
  <c r="B4182" i="11"/>
  <c r="D4182" i="11"/>
  <c r="F4182" i="11"/>
  <c r="A4183" i="11"/>
  <c r="C4182" i="11"/>
  <c r="E4182" i="11"/>
  <c r="G4182" i="11"/>
  <c r="C4183" i="11"/>
  <c r="E4183" i="11"/>
  <c r="G4183" i="11"/>
  <c r="B4183" i="11"/>
  <c r="D4183" i="11"/>
  <c r="F4183" i="11"/>
  <c r="A4184" i="11"/>
  <c r="B4184" i="11"/>
  <c r="D4184" i="11"/>
  <c r="F4184" i="11"/>
  <c r="A4185" i="11"/>
  <c r="C4184" i="11"/>
  <c r="E4184" i="11"/>
  <c r="G4184" i="11"/>
  <c r="C4185" i="11"/>
  <c r="E4185" i="11"/>
  <c r="G4185" i="11"/>
  <c r="B4185" i="11"/>
  <c r="D4185" i="11"/>
  <c r="F4185" i="11"/>
  <c r="A4186" i="11"/>
  <c r="B4186" i="11"/>
  <c r="D4186" i="11"/>
  <c r="F4186" i="11"/>
  <c r="A4187" i="11"/>
  <c r="C4186" i="11"/>
  <c r="E4186" i="11"/>
  <c r="G4186" i="11"/>
  <c r="C4187" i="11"/>
  <c r="E4187" i="11"/>
  <c r="G4187" i="11"/>
  <c r="B4187" i="11"/>
  <c r="D4187" i="11"/>
  <c r="F4187" i="11"/>
  <c r="A4188" i="11"/>
  <c r="B4188" i="11"/>
  <c r="D4188" i="11"/>
  <c r="F4188" i="11"/>
  <c r="A4189" i="11"/>
  <c r="C4188" i="11"/>
  <c r="E4188" i="11"/>
  <c r="G4188" i="11"/>
  <c r="C4189" i="11"/>
  <c r="E4189" i="11"/>
  <c r="G4189" i="11"/>
  <c r="B4189" i="11"/>
  <c r="D4189" i="11"/>
  <c r="F4189" i="11"/>
  <c r="A4190" i="11"/>
  <c r="B4190" i="11"/>
  <c r="D4190" i="11"/>
  <c r="F4190" i="11"/>
  <c r="A4191" i="11"/>
  <c r="C4190" i="11"/>
  <c r="E4190" i="11"/>
  <c r="G4190" i="11"/>
  <c r="C4191" i="11"/>
  <c r="E4191" i="11"/>
  <c r="G4191" i="11"/>
  <c r="B4191" i="11"/>
  <c r="D4191" i="11"/>
  <c r="F4191" i="11"/>
  <c r="A4192" i="11"/>
  <c r="B4192" i="11"/>
  <c r="D4192" i="11"/>
  <c r="F4192" i="11"/>
  <c r="A4193" i="11"/>
  <c r="C4192" i="11"/>
  <c r="E4192" i="11"/>
  <c r="G4192" i="11"/>
  <c r="C4193" i="11"/>
  <c r="E4193" i="11"/>
  <c r="G4193" i="11"/>
  <c r="B4193" i="11"/>
  <c r="D4193" i="11"/>
  <c r="F4193" i="11"/>
  <c r="A4194" i="11"/>
  <c r="B4194" i="11"/>
  <c r="D4194" i="11"/>
  <c r="F4194" i="11"/>
  <c r="A4195" i="11"/>
  <c r="C4194" i="11"/>
  <c r="E4194" i="11"/>
  <c r="G4194" i="11"/>
  <c r="C4195" i="11"/>
  <c r="E4195" i="11"/>
  <c r="G4195" i="11"/>
  <c r="B4195" i="11"/>
  <c r="D4195" i="11"/>
  <c r="F4195" i="11"/>
  <c r="A4196" i="11"/>
  <c r="B4196" i="11"/>
  <c r="D4196" i="11"/>
  <c r="F4196" i="11"/>
  <c r="A4197" i="11"/>
  <c r="C4196" i="11"/>
  <c r="E4196" i="11"/>
  <c r="G4196" i="11"/>
  <c r="C4197" i="11"/>
  <c r="E4197" i="11"/>
  <c r="G4197" i="11"/>
  <c r="B4197" i="11"/>
  <c r="D4197" i="11"/>
  <c r="F4197" i="11"/>
  <c r="A4198" i="11"/>
  <c r="B4198" i="11"/>
  <c r="D4198" i="11"/>
  <c r="F4198" i="11"/>
  <c r="A4199" i="11"/>
  <c r="C4198" i="11"/>
  <c r="E4198" i="11"/>
  <c r="G4198" i="11"/>
  <c r="C4199" i="11"/>
  <c r="E4199" i="11"/>
  <c r="G4199" i="11"/>
  <c r="B4199" i="11"/>
  <c r="D4199" i="11"/>
  <c r="F4199" i="11"/>
  <c r="A4200" i="11"/>
  <c r="B4200" i="11"/>
  <c r="D4200" i="11"/>
  <c r="F4200" i="11"/>
  <c r="A4201" i="11"/>
  <c r="C4200" i="11"/>
  <c r="E4200" i="11"/>
  <c r="G4200" i="11"/>
  <c r="C4201" i="11"/>
  <c r="E4201" i="11"/>
  <c r="G4201" i="11"/>
  <c r="B4201" i="11"/>
  <c r="D4201" i="11"/>
  <c r="F4201" i="11"/>
  <c r="A4202" i="11"/>
  <c r="B4202" i="11"/>
  <c r="D4202" i="11"/>
  <c r="F4202" i="11"/>
  <c r="A4203" i="11"/>
  <c r="C4202" i="11"/>
  <c r="E4202" i="11"/>
  <c r="G4202" i="11"/>
  <c r="C4203" i="11"/>
  <c r="E4203" i="11"/>
  <c r="G4203" i="11"/>
  <c r="B4203" i="11"/>
  <c r="D4203" i="11"/>
  <c r="F4203" i="11"/>
  <c r="A4204" i="11"/>
  <c r="B4204" i="11"/>
  <c r="D4204" i="11"/>
  <c r="F4204" i="11"/>
  <c r="A4205" i="11"/>
  <c r="C4204" i="11"/>
  <c r="E4204" i="11"/>
  <c r="G4204" i="11"/>
  <c r="C4205" i="11"/>
  <c r="E4205" i="11"/>
  <c r="G4205" i="11"/>
  <c r="B4205" i="11"/>
  <c r="D4205" i="11"/>
  <c r="F4205" i="11"/>
  <c r="A4206" i="11"/>
  <c r="B4206" i="11"/>
  <c r="D4206" i="11"/>
  <c r="F4206" i="11"/>
  <c r="A4207" i="11"/>
  <c r="C4206" i="11"/>
  <c r="E4206" i="11"/>
  <c r="G4206" i="11"/>
  <c r="C4207" i="11"/>
  <c r="E4207" i="11"/>
  <c r="G4207" i="11"/>
  <c r="B4207" i="11"/>
  <c r="D4207" i="11"/>
  <c r="F4207" i="11"/>
  <c r="A4208" i="11"/>
  <c r="B4208" i="11"/>
  <c r="D4208" i="11"/>
  <c r="F4208" i="11"/>
  <c r="A4209" i="11"/>
  <c r="C4208" i="11"/>
  <c r="E4208" i="11"/>
  <c r="G4208" i="11"/>
  <c r="C4209" i="11"/>
  <c r="E4209" i="11"/>
  <c r="G4209" i="11"/>
  <c r="B4209" i="11"/>
  <c r="D4209" i="11"/>
  <c r="F4209" i="11"/>
  <c r="A4210" i="11"/>
  <c r="B4210" i="11"/>
  <c r="D4210" i="11"/>
  <c r="F4210" i="11"/>
  <c r="A4211" i="11"/>
  <c r="C4210" i="11"/>
  <c r="E4210" i="11"/>
  <c r="G4210" i="11"/>
  <c r="C4211" i="11"/>
  <c r="E4211" i="11"/>
  <c r="G4211" i="11"/>
  <c r="B4211" i="11"/>
  <c r="D4211" i="11"/>
  <c r="F4211" i="11"/>
  <c r="A4212" i="11"/>
  <c r="B4212" i="11"/>
  <c r="D4212" i="11"/>
  <c r="F4212" i="11"/>
  <c r="A4213" i="11"/>
  <c r="C4212" i="11"/>
  <c r="E4212" i="11"/>
  <c r="G4212" i="11"/>
  <c r="C4213" i="11"/>
  <c r="E4213" i="11"/>
  <c r="G4213" i="11"/>
  <c r="B4213" i="11"/>
  <c r="D4213" i="11"/>
  <c r="F4213" i="11"/>
  <c r="A4214" i="11"/>
  <c r="B4214" i="11"/>
  <c r="D4214" i="11"/>
  <c r="F4214" i="11"/>
  <c r="A4215" i="11"/>
  <c r="C4214" i="11"/>
  <c r="E4214" i="11"/>
  <c r="G4214" i="11"/>
  <c r="C4215" i="11"/>
  <c r="E4215" i="11"/>
  <c r="G4215" i="11"/>
  <c r="B4215" i="11"/>
  <c r="D4215" i="11"/>
  <c r="F4215" i="11"/>
  <c r="A4216" i="11"/>
  <c r="B4216" i="11"/>
  <c r="D4216" i="11"/>
  <c r="F4216" i="11"/>
  <c r="A4217" i="11"/>
  <c r="C4216" i="11"/>
  <c r="E4216" i="11"/>
  <c r="G4216" i="11"/>
  <c r="C4217" i="11"/>
  <c r="E4217" i="11"/>
  <c r="G4217" i="11"/>
  <c r="B4217" i="11"/>
  <c r="D4217" i="11"/>
  <c r="F4217" i="11"/>
  <c r="A4218" i="11"/>
  <c r="B4218" i="11"/>
  <c r="D4218" i="11"/>
  <c r="F4218" i="11"/>
  <c r="A4219" i="11"/>
  <c r="C4218" i="11"/>
  <c r="E4218" i="11"/>
  <c r="G4218" i="11"/>
  <c r="C4219" i="11"/>
  <c r="E4219" i="11"/>
  <c r="G4219" i="11"/>
  <c r="B4219" i="11"/>
  <c r="D4219" i="11"/>
  <c r="F4219" i="11"/>
  <c r="A4220" i="11"/>
  <c r="B4220" i="11"/>
  <c r="D4220" i="11"/>
  <c r="F4220" i="11"/>
  <c r="A4221" i="11"/>
  <c r="C4220" i="11"/>
  <c r="E4220" i="11"/>
  <c r="G4220" i="11"/>
  <c r="C4221" i="11"/>
  <c r="E4221" i="11"/>
  <c r="G4221" i="11"/>
  <c r="B4221" i="11"/>
  <c r="D4221" i="11"/>
  <c r="F4221" i="11"/>
  <c r="A4222" i="11"/>
  <c r="B4222" i="11"/>
  <c r="D4222" i="11"/>
  <c r="F4222" i="11"/>
  <c r="A4223" i="11"/>
  <c r="C4222" i="11"/>
  <c r="E4222" i="11"/>
  <c r="G4222" i="11"/>
  <c r="C4223" i="11"/>
  <c r="E4223" i="11"/>
  <c r="G4223" i="11"/>
  <c r="B4223" i="11"/>
  <c r="D4223" i="11"/>
  <c r="F4223" i="11"/>
  <c r="A4224" i="11"/>
  <c r="B4224" i="11"/>
  <c r="D4224" i="11"/>
  <c r="F4224" i="11"/>
  <c r="A4225" i="11"/>
  <c r="C4224" i="11"/>
  <c r="E4224" i="11"/>
  <c r="G4224" i="11"/>
  <c r="C4225" i="11"/>
  <c r="E4225" i="11"/>
  <c r="G4225" i="11"/>
  <c r="B4225" i="11"/>
  <c r="D4225" i="11"/>
  <c r="F4225" i="11"/>
  <c r="A4226" i="11"/>
  <c r="B4226" i="11"/>
  <c r="D4226" i="11"/>
  <c r="F4226" i="11"/>
  <c r="A4227" i="11"/>
  <c r="C4226" i="11"/>
  <c r="E4226" i="11"/>
  <c r="G4226" i="11"/>
  <c r="C4227" i="11"/>
  <c r="E4227" i="11"/>
  <c r="G4227" i="11"/>
  <c r="B4227" i="11"/>
  <c r="D4227" i="11"/>
  <c r="F4227" i="11"/>
  <c r="A4228" i="11"/>
  <c r="B4228" i="11"/>
  <c r="D4228" i="11"/>
  <c r="F4228" i="11"/>
  <c r="A4229" i="11"/>
  <c r="C4228" i="11"/>
  <c r="E4228" i="11"/>
  <c r="G4228" i="11"/>
  <c r="C4229" i="11"/>
  <c r="E4229" i="11"/>
  <c r="G4229" i="11"/>
  <c r="B4229" i="11"/>
  <c r="D4229" i="11"/>
  <c r="F4229" i="11"/>
  <c r="A4230" i="11"/>
  <c r="B4230" i="11"/>
  <c r="D4230" i="11"/>
  <c r="F4230" i="11"/>
  <c r="A4231" i="11"/>
  <c r="C4230" i="11"/>
  <c r="E4230" i="11"/>
  <c r="G4230" i="11"/>
  <c r="C4231" i="11"/>
  <c r="E4231" i="11"/>
  <c r="G4231" i="11"/>
  <c r="B4231" i="11"/>
  <c r="D4231" i="11"/>
  <c r="F4231" i="11"/>
  <c r="A4232" i="11"/>
  <c r="B4232" i="11"/>
  <c r="D4232" i="11"/>
  <c r="F4232" i="11"/>
  <c r="A4233" i="11"/>
  <c r="C4232" i="11"/>
  <c r="E4232" i="11"/>
  <c r="G4232" i="11"/>
  <c r="C4233" i="11"/>
  <c r="E4233" i="11"/>
  <c r="G4233" i="11"/>
  <c r="B4233" i="11"/>
  <c r="D4233" i="11"/>
  <c r="F4233" i="11"/>
  <c r="A4234" i="11"/>
  <c r="B4234" i="11"/>
  <c r="D4234" i="11"/>
  <c r="F4234" i="11"/>
  <c r="A4235" i="11"/>
  <c r="C4234" i="11"/>
  <c r="E4234" i="11"/>
  <c r="G4234" i="11"/>
  <c r="C4235" i="11"/>
  <c r="E4235" i="11"/>
  <c r="G4235" i="11"/>
  <c r="B4235" i="11"/>
  <c r="D4235" i="11"/>
  <c r="F4235" i="11"/>
  <c r="A4236" i="11"/>
  <c r="B4236" i="11"/>
  <c r="D4236" i="11"/>
  <c r="F4236" i="11"/>
  <c r="A4237" i="11"/>
  <c r="C4236" i="11"/>
  <c r="E4236" i="11"/>
  <c r="G4236" i="11"/>
  <c r="C4237" i="11"/>
  <c r="E4237" i="11"/>
  <c r="G4237" i="11"/>
  <c r="B4237" i="11"/>
  <c r="D4237" i="11"/>
  <c r="F4237" i="11"/>
  <c r="A4238" i="11"/>
  <c r="B4238" i="11"/>
  <c r="D4238" i="11"/>
  <c r="F4238" i="11"/>
  <c r="A4239" i="11"/>
  <c r="C4238" i="11"/>
  <c r="E4238" i="11"/>
  <c r="G4238" i="11"/>
  <c r="C4239" i="11"/>
  <c r="E4239" i="11"/>
  <c r="G4239" i="11"/>
  <c r="B4239" i="11"/>
  <c r="D4239" i="11"/>
  <c r="F4239" i="11"/>
  <c r="A4240" i="11"/>
  <c r="B4240" i="11"/>
  <c r="D4240" i="11"/>
  <c r="F4240" i="11"/>
  <c r="A4241" i="11"/>
  <c r="C4240" i="11"/>
  <c r="E4240" i="11"/>
  <c r="G4240" i="11"/>
  <c r="C4241" i="11"/>
  <c r="E4241" i="11"/>
  <c r="G4241" i="11"/>
  <c r="B4241" i="11"/>
  <c r="D4241" i="11"/>
  <c r="F4241" i="11"/>
  <c r="A4242" i="11"/>
  <c r="B4242" i="11"/>
  <c r="D4242" i="11"/>
  <c r="F4242" i="11"/>
  <c r="A4243" i="11"/>
  <c r="C4242" i="11"/>
  <c r="E4242" i="11"/>
  <c r="G4242" i="11"/>
  <c r="C4243" i="11"/>
  <c r="E4243" i="11"/>
  <c r="G4243" i="11"/>
  <c r="B4243" i="11"/>
  <c r="D4243" i="11"/>
  <c r="F4243" i="11"/>
  <c r="A4244" i="11"/>
  <c r="B4244" i="11"/>
  <c r="D4244" i="11"/>
  <c r="F4244" i="11"/>
  <c r="A4245" i="11"/>
  <c r="C4244" i="11"/>
  <c r="E4244" i="11"/>
  <c r="G4244" i="11"/>
  <c r="C4245" i="11"/>
  <c r="E4245" i="11"/>
  <c r="G4245" i="11"/>
  <c r="B4245" i="11"/>
  <c r="D4245" i="11"/>
  <c r="F4245" i="11"/>
  <c r="A4246" i="11"/>
  <c r="B4246" i="11"/>
  <c r="D4246" i="11"/>
  <c r="F4246" i="11"/>
  <c r="A4247" i="11"/>
  <c r="C4246" i="11"/>
  <c r="E4246" i="11"/>
  <c r="G4246" i="11"/>
  <c r="C4247" i="11"/>
  <c r="E4247" i="11"/>
  <c r="G4247" i="11"/>
  <c r="B4247" i="11"/>
  <c r="D4247" i="11"/>
  <c r="F4247" i="11"/>
  <c r="A4248" i="11"/>
  <c r="B4248" i="11"/>
  <c r="D4248" i="11"/>
  <c r="F4248" i="11"/>
  <c r="A4249" i="11"/>
  <c r="C4248" i="11"/>
  <c r="E4248" i="11"/>
  <c r="G4248" i="11"/>
  <c r="C4249" i="11"/>
  <c r="E4249" i="11"/>
  <c r="G4249" i="11"/>
  <c r="B4249" i="11"/>
  <c r="D4249" i="11"/>
  <c r="F4249" i="11"/>
  <c r="A4250" i="11"/>
  <c r="B4250" i="11"/>
  <c r="D4250" i="11"/>
  <c r="F4250" i="11"/>
  <c r="A4251" i="11"/>
  <c r="C4250" i="11"/>
  <c r="E4250" i="11"/>
  <c r="G4250" i="11"/>
  <c r="C4251" i="11"/>
  <c r="E4251" i="11"/>
  <c r="G4251" i="11"/>
  <c r="B4251" i="11"/>
  <c r="D4251" i="11"/>
  <c r="F4251" i="11"/>
  <c r="A4252" i="11"/>
  <c r="B4252" i="11"/>
  <c r="D4252" i="11"/>
  <c r="F4252" i="11"/>
  <c r="A4253" i="11"/>
  <c r="C4252" i="11"/>
  <c r="E4252" i="11"/>
  <c r="G4252" i="11"/>
  <c r="C4253" i="11"/>
  <c r="E4253" i="11"/>
  <c r="G4253" i="11"/>
  <c r="B4253" i="11"/>
  <c r="D4253" i="11"/>
  <c r="F4253" i="11"/>
  <c r="A4254" i="11"/>
  <c r="B4254" i="11"/>
  <c r="D4254" i="11"/>
  <c r="F4254" i="11"/>
  <c r="A4255" i="11"/>
  <c r="C4254" i="11"/>
  <c r="E4254" i="11"/>
  <c r="G4254" i="11"/>
  <c r="C4255" i="11"/>
  <c r="E4255" i="11"/>
  <c r="G4255" i="11"/>
  <c r="B4255" i="11"/>
  <c r="D4255" i="11"/>
  <c r="F4255" i="11"/>
  <c r="A4256" i="11"/>
  <c r="B4256" i="11"/>
  <c r="D4256" i="11"/>
  <c r="F4256" i="11"/>
  <c r="A4257" i="11"/>
  <c r="C4256" i="11"/>
  <c r="E4256" i="11"/>
  <c r="G4256" i="11"/>
  <c r="C4257" i="11"/>
  <c r="E4257" i="11"/>
  <c r="G4257" i="11"/>
  <c r="B4257" i="11"/>
  <c r="D4257" i="11"/>
  <c r="F4257" i="11"/>
  <c r="A4258" i="11"/>
  <c r="B4258" i="11"/>
  <c r="D4258" i="11"/>
  <c r="F4258" i="11"/>
  <c r="A4259" i="11"/>
  <c r="C4258" i="11"/>
  <c r="E4258" i="11"/>
  <c r="G4258" i="11"/>
  <c r="C4259" i="11"/>
  <c r="E4259" i="11"/>
  <c r="G4259" i="11"/>
  <c r="B4259" i="11"/>
  <c r="D4259" i="11"/>
  <c r="F4259" i="11"/>
  <c r="A4260" i="11"/>
  <c r="B4260" i="11"/>
  <c r="D4260" i="11"/>
  <c r="F4260" i="11"/>
  <c r="A4261" i="11"/>
  <c r="C4260" i="11"/>
  <c r="E4260" i="11"/>
  <c r="G4260" i="11"/>
  <c r="C4261" i="11"/>
  <c r="E4261" i="11"/>
  <c r="G4261" i="11"/>
  <c r="B4261" i="11"/>
  <c r="D4261" i="11"/>
  <c r="F4261" i="11"/>
  <c r="A4262" i="11"/>
  <c r="B4262" i="11"/>
  <c r="D4262" i="11"/>
  <c r="F4262" i="11"/>
  <c r="A4263" i="11"/>
  <c r="C4262" i="11"/>
  <c r="E4262" i="11"/>
  <c r="G4262" i="11"/>
  <c r="C4263" i="11"/>
  <c r="E4263" i="11"/>
  <c r="G4263" i="11"/>
  <c r="B4263" i="11"/>
  <c r="D4263" i="11"/>
  <c r="F4263" i="11"/>
  <c r="A4264" i="11"/>
  <c r="B4264" i="11"/>
  <c r="D4264" i="11"/>
  <c r="F4264" i="11"/>
  <c r="A4265" i="11"/>
  <c r="C4264" i="11"/>
  <c r="E4264" i="11"/>
  <c r="G4264" i="11"/>
  <c r="C4265" i="11"/>
  <c r="E4265" i="11"/>
  <c r="G4265" i="11"/>
  <c r="B4265" i="11"/>
  <c r="D4265" i="11"/>
  <c r="F4265" i="11"/>
  <c r="A4266" i="11"/>
  <c r="B4266" i="11"/>
  <c r="D4266" i="11"/>
  <c r="F4266" i="11"/>
  <c r="A4267" i="11"/>
  <c r="C4266" i="11"/>
  <c r="E4266" i="11"/>
  <c r="G4266" i="11"/>
  <c r="C4267" i="11"/>
  <c r="E4267" i="11"/>
  <c r="G4267" i="11"/>
  <c r="B4267" i="11"/>
  <c r="D4267" i="11"/>
  <c r="F4267" i="11"/>
  <c r="A4268" i="11"/>
  <c r="B4268" i="11"/>
  <c r="D4268" i="11"/>
  <c r="F4268" i="11"/>
  <c r="A4269" i="11"/>
  <c r="C4268" i="11"/>
  <c r="E4268" i="11"/>
  <c r="G4268" i="11"/>
  <c r="C4269" i="11"/>
  <c r="E4269" i="11"/>
  <c r="G4269" i="11"/>
  <c r="B4269" i="11"/>
  <c r="D4269" i="11"/>
  <c r="F4269" i="11"/>
  <c r="A4270" i="11"/>
  <c r="B4270" i="11"/>
  <c r="D4270" i="11"/>
  <c r="F4270" i="11"/>
  <c r="A4271" i="11"/>
  <c r="C4270" i="11"/>
  <c r="E4270" i="11"/>
  <c r="G4270" i="11"/>
  <c r="C4271" i="11"/>
  <c r="E4271" i="11"/>
  <c r="G4271" i="11"/>
  <c r="B4271" i="11"/>
  <c r="D4271" i="11"/>
  <c r="F4271" i="11"/>
  <c r="A4272" i="11"/>
  <c r="B4272" i="11"/>
  <c r="D4272" i="11"/>
  <c r="F4272" i="11"/>
  <c r="A4273" i="11"/>
  <c r="C4272" i="11"/>
  <c r="E4272" i="11"/>
  <c r="G4272" i="11"/>
  <c r="C4273" i="11"/>
  <c r="E4273" i="11"/>
  <c r="G4273" i="11"/>
  <c r="B4273" i="11"/>
  <c r="D4273" i="11"/>
  <c r="F4273" i="11"/>
  <c r="A4274" i="11"/>
  <c r="B4274" i="11"/>
  <c r="D4274" i="11"/>
  <c r="F4274" i="11"/>
  <c r="A4275" i="11"/>
  <c r="C4274" i="11"/>
  <c r="E4274" i="11"/>
  <c r="G4274" i="11"/>
  <c r="C4275" i="11"/>
  <c r="E4275" i="11"/>
  <c r="G4275" i="11"/>
  <c r="B4275" i="11"/>
  <c r="D4275" i="11"/>
  <c r="F4275" i="11"/>
  <c r="A4276" i="11"/>
  <c r="B4276" i="11"/>
  <c r="D4276" i="11"/>
  <c r="F4276" i="11"/>
  <c r="A4277" i="11"/>
  <c r="C4276" i="11"/>
  <c r="E4276" i="11"/>
  <c r="G4276" i="11"/>
  <c r="C4277" i="11"/>
  <c r="E4277" i="11"/>
  <c r="G4277" i="11"/>
  <c r="B4277" i="11"/>
  <c r="D4277" i="11"/>
  <c r="F4277" i="11"/>
  <c r="A4278" i="11"/>
  <c r="B4278" i="11"/>
  <c r="D4278" i="11"/>
  <c r="F4278" i="11"/>
  <c r="A4279" i="11"/>
  <c r="C4278" i="11"/>
  <c r="E4278" i="11"/>
  <c r="G4278" i="11"/>
  <c r="C4279" i="11"/>
  <c r="E4279" i="11"/>
  <c r="G4279" i="11"/>
  <c r="B4279" i="11"/>
  <c r="D4279" i="11"/>
  <c r="F4279" i="11"/>
  <c r="A4280" i="11"/>
  <c r="B4280" i="11"/>
  <c r="D4280" i="11"/>
  <c r="F4280" i="11"/>
  <c r="A4281" i="11"/>
  <c r="C4280" i="11"/>
  <c r="E4280" i="11"/>
  <c r="G4280" i="11"/>
  <c r="C4281" i="11"/>
  <c r="E4281" i="11"/>
  <c r="G4281" i="11"/>
  <c r="B4281" i="11"/>
  <c r="D4281" i="11"/>
  <c r="F4281" i="11"/>
  <c r="A4282" i="11"/>
  <c r="B4282" i="11"/>
  <c r="D4282" i="11"/>
  <c r="F4282" i="11"/>
  <c r="A4283" i="11"/>
  <c r="C4282" i="11"/>
  <c r="E4282" i="11"/>
  <c r="G4282" i="11"/>
  <c r="C4283" i="11"/>
  <c r="E4283" i="11"/>
  <c r="G4283" i="11"/>
  <c r="B4283" i="11"/>
  <c r="D4283" i="11"/>
  <c r="F4283" i="11"/>
  <c r="A4284" i="11"/>
  <c r="B4284" i="11"/>
  <c r="D4284" i="11"/>
  <c r="F4284" i="11"/>
  <c r="A4285" i="11"/>
  <c r="C4284" i="11"/>
  <c r="E4284" i="11"/>
  <c r="G4284" i="11"/>
  <c r="C4285" i="11"/>
  <c r="E4285" i="11"/>
  <c r="G4285" i="11"/>
  <c r="B4285" i="11"/>
  <c r="D4285" i="11"/>
  <c r="F4285" i="11"/>
  <c r="A4286" i="11"/>
  <c r="B4286" i="11"/>
  <c r="D4286" i="11"/>
  <c r="F4286" i="11"/>
  <c r="A4287" i="11"/>
  <c r="C4286" i="11"/>
  <c r="E4286" i="11"/>
  <c r="G4286" i="11"/>
  <c r="C4287" i="11"/>
  <c r="E4287" i="11"/>
  <c r="G4287" i="11"/>
  <c r="B4287" i="11"/>
  <c r="D4287" i="11"/>
  <c r="F4287" i="11"/>
  <c r="A4288" i="11"/>
  <c r="B4288" i="11"/>
  <c r="D4288" i="11"/>
  <c r="F4288" i="11"/>
  <c r="A4289" i="11"/>
  <c r="C4288" i="11"/>
  <c r="E4288" i="11"/>
  <c r="G4288" i="11"/>
  <c r="C4289" i="11"/>
  <c r="E4289" i="11"/>
  <c r="G4289" i="11"/>
  <c r="B4289" i="11"/>
  <c r="D4289" i="11"/>
  <c r="F4289" i="11"/>
  <c r="A4290" i="11"/>
  <c r="B4290" i="11"/>
  <c r="D4290" i="11"/>
  <c r="F4290" i="11"/>
  <c r="A4291" i="11"/>
  <c r="C4290" i="11"/>
  <c r="E4290" i="11"/>
  <c r="G4290" i="11"/>
  <c r="C4291" i="11"/>
  <c r="E4291" i="11"/>
  <c r="G4291" i="11"/>
  <c r="B4291" i="11"/>
  <c r="D4291" i="11"/>
  <c r="F4291" i="11"/>
  <c r="A4292" i="11"/>
  <c r="B4292" i="11"/>
  <c r="D4292" i="11"/>
  <c r="F4292" i="11"/>
  <c r="A4293" i="11"/>
  <c r="C4292" i="11"/>
  <c r="E4292" i="11"/>
  <c r="G4292" i="11"/>
  <c r="C4293" i="11"/>
  <c r="E4293" i="11"/>
  <c r="G4293" i="11"/>
  <c r="B4293" i="11"/>
  <c r="D4293" i="11"/>
  <c r="F4293" i="11"/>
  <c r="A4294" i="11"/>
  <c r="B4294" i="11"/>
  <c r="D4294" i="11"/>
  <c r="F4294" i="11"/>
  <c r="A4295" i="11"/>
  <c r="C4294" i="11"/>
  <c r="E4294" i="11"/>
  <c r="G4294" i="11"/>
  <c r="C4295" i="11"/>
  <c r="E4295" i="11"/>
  <c r="G4295" i="11"/>
  <c r="B4295" i="11"/>
  <c r="D4295" i="11"/>
  <c r="F4295" i="11"/>
  <c r="A4296" i="11"/>
  <c r="B4296" i="11"/>
  <c r="D4296" i="11"/>
  <c r="F4296" i="11"/>
  <c r="A4297" i="11"/>
  <c r="C4296" i="11"/>
  <c r="E4296" i="11"/>
  <c r="G4296" i="11"/>
  <c r="C4297" i="11"/>
  <c r="E4297" i="11"/>
  <c r="G4297" i="11"/>
  <c r="B4297" i="11"/>
  <c r="D4297" i="11"/>
  <c r="F4297" i="11"/>
  <c r="A4298" i="11"/>
  <c r="B4298" i="11"/>
  <c r="D4298" i="11"/>
  <c r="F4298" i="11"/>
  <c r="A4299" i="11"/>
  <c r="C4298" i="11"/>
  <c r="E4298" i="11"/>
  <c r="G4298" i="11"/>
  <c r="C4299" i="11"/>
  <c r="E4299" i="11"/>
  <c r="G4299" i="11"/>
  <c r="B4299" i="11"/>
  <c r="D4299" i="11"/>
  <c r="F4299" i="11"/>
  <c r="A4300" i="11"/>
  <c r="B4300" i="11"/>
  <c r="D4300" i="11"/>
  <c r="F4300" i="11"/>
  <c r="A4301" i="11"/>
  <c r="C4300" i="11"/>
  <c r="E4300" i="11"/>
  <c r="G4300" i="11"/>
  <c r="C4301" i="11"/>
  <c r="E4301" i="11"/>
  <c r="G4301" i="11"/>
  <c r="B4301" i="11"/>
  <c r="D4301" i="11"/>
  <c r="F4301" i="11"/>
  <c r="A4302" i="11"/>
  <c r="B4302" i="11"/>
  <c r="D4302" i="11"/>
  <c r="F4302" i="11"/>
  <c r="A4303" i="11"/>
  <c r="C4302" i="11"/>
  <c r="E4302" i="11"/>
  <c r="G4302" i="11"/>
  <c r="C4303" i="11"/>
  <c r="E4303" i="11"/>
  <c r="G4303" i="11"/>
  <c r="B4303" i="11"/>
  <c r="D4303" i="11"/>
  <c r="F4303" i="11"/>
  <c r="A4304" i="11"/>
  <c r="B4304" i="11"/>
  <c r="D4304" i="11"/>
  <c r="F4304" i="11"/>
  <c r="A4305" i="11"/>
  <c r="C4304" i="11"/>
  <c r="E4304" i="11"/>
  <c r="G4304" i="11"/>
  <c r="C4305" i="11"/>
  <c r="E4305" i="11"/>
  <c r="G4305" i="11"/>
  <c r="B4305" i="11"/>
  <c r="D4305" i="11"/>
  <c r="F4305" i="11"/>
  <c r="A4306" i="11"/>
  <c r="B4306" i="11"/>
  <c r="D4306" i="11"/>
  <c r="F4306" i="11"/>
  <c r="A4307" i="11"/>
  <c r="C4306" i="11"/>
  <c r="E4306" i="11"/>
  <c r="G4306" i="11"/>
  <c r="C4307" i="11"/>
  <c r="E4307" i="11"/>
  <c r="G4307" i="11"/>
  <c r="B4307" i="11"/>
  <c r="D4307" i="11"/>
  <c r="F4307" i="11"/>
  <c r="A4308" i="11"/>
  <c r="B4308" i="11"/>
  <c r="D4308" i="11"/>
  <c r="F4308" i="11"/>
  <c r="A4309" i="11"/>
  <c r="C4308" i="11"/>
  <c r="E4308" i="11"/>
  <c r="G4308" i="11"/>
  <c r="C4309" i="11"/>
  <c r="E4309" i="11"/>
  <c r="G4309" i="11"/>
  <c r="B4309" i="11"/>
  <c r="D4309" i="11"/>
  <c r="F4309" i="11"/>
  <c r="A4310" i="11"/>
  <c r="B4310" i="11"/>
  <c r="D4310" i="11"/>
  <c r="F4310" i="11"/>
  <c r="A4311" i="11"/>
  <c r="C4310" i="11"/>
  <c r="E4310" i="11"/>
  <c r="G4310" i="11"/>
  <c r="C4311" i="11"/>
  <c r="E4311" i="11"/>
  <c r="G4311" i="11"/>
  <c r="B4311" i="11"/>
  <c r="D4311" i="11"/>
  <c r="F4311" i="11"/>
  <c r="A4312" i="11"/>
  <c r="B4312" i="11"/>
  <c r="D4312" i="11"/>
  <c r="F4312" i="11"/>
  <c r="A4313" i="11"/>
  <c r="C4312" i="11"/>
  <c r="E4312" i="11"/>
  <c r="G4312" i="11"/>
  <c r="C4313" i="11"/>
  <c r="E4313" i="11"/>
  <c r="G4313" i="11"/>
  <c r="B4313" i="11"/>
  <c r="D4313" i="11"/>
  <c r="F4313" i="11"/>
  <c r="A4314" i="11"/>
  <c r="B4314" i="11"/>
  <c r="D4314" i="11"/>
  <c r="F4314" i="11"/>
  <c r="A4315" i="11"/>
  <c r="C4314" i="11"/>
  <c r="E4314" i="11"/>
  <c r="G4314" i="11"/>
  <c r="C4315" i="11"/>
  <c r="E4315" i="11"/>
  <c r="G4315" i="11"/>
  <c r="B4315" i="11"/>
  <c r="D4315" i="11"/>
  <c r="F4315" i="11"/>
  <c r="A4316" i="11"/>
  <c r="B4316" i="11"/>
  <c r="D4316" i="11"/>
  <c r="F4316" i="11"/>
  <c r="A4317" i="11"/>
  <c r="C4316" i="11"/>
  <c r="E4316" i="11"/>
  <c r="G4316" i="11"/>
  <c r="C4317" i="11"/>
  <c r="E4317" i="11"/>
  <c r="G4317" i="11"/>
  <c r="B4317" i="11"/>
  <c r="D4317" i="11"/>
  <c r="F4317" i="11"/>
  <c r="A4318" i="11"/>
  <c r="B4318" i="11"/>
  <c r="D4318" i="11"/>
  <c r="F4318" i="11"/>
  <c r="A4319" i="11"/>
  <c r="C4318" i="11"/>
  <c r="E4318" i="11"/>
  <c r="G4318" i="11"/>
  <c r="C4319" i="11"/>
  <c r="E4319" i="11"/>
  <c r="G4319" i="11"/>
  <c r="B4319" i="11"/>
  <c r="D4319" i="11"/>
  <c r="F4319" i="11"/>
  <c r="A4320" i="11"/>
  <c r="B4320" i="11"/>
  <c r="D4320" i="11"/>
  <c r="F4320" i="11"/>
  <c r="A4321" i="11"/>
  <c r="C4320" i="11"/>
  <c r="E4320" i="11"/>
  <c r="G4320" i="11"/>
  <c r="C4321" i="11"/>
  <c r="E4321" i="11"/>
  <c r="G4321" i="11"/>
  <c r="B4321" i="11"/>
  <c r="D4321" i="11"/>
  <c r="F4321" i="11"/>
  <c r="A4322" i="11"/>
  <c r="B4322" i="11"/>
  <c r="D4322" i="11"/>
  <c r="F4322" i="11"/>
  <c r="A4323" i="11"/>
  <c r="C4322" i="11"/>
  <c r="E4322" i="11"/>
  <c r="G4322" i="11"/>
  <c r="C4323" i="11"/>
  <c r="E4323" i="11"/>
  <c r="G4323" i="11"/>
  <c r="B4323" i="11"/>
  <c r="D4323" i="11"/>
  <c r="F4323" i="11"/>
  <c r="A4324" i="11"/>
  <c r="B4324" i="11"/>
  <c r="D4324" i="11"/>
  <c r="F4324" i="11"/>
  <c r="A4325" i="11"/>
  <c r="C4324" i="11"/>
  <c r="E4324" i="11"/>
  <c r="G4324" i="11"/>
  <c r="C4325" i="11"/>
  <c r="E4325" i="11"/>
  <c r="G4325" i="11"/>
  <c r="B4325" i="11"/>
  <c r="D4325" i="11"/>
  <c r="F4325" i="11"/>
  <c r="A4326" i="11"/>
  <c r="B4326" i="11"/>
  <c r="D4326" i="11"/>
  <c r="F4326" i="11"/>
  <c r="A4327" i="11"/>
  <c r="C4326" i="11"/>
  <c r="E4326" i="11"/>
  <c r="G4326" i="11"/>
  <c r="C4327" i="11"/>
  <c r="E4327" i="11"/>
  <c r="G4327" i="11"/>
  <c r="B4327" i="11"/>
  <c r="D4327" i="11"/>
  <c r="F4327" i="11"/>
  <c r="A4328" i="11"/>
  <c r="B4328" i="11"/>
  <c r="D4328" i="11"/>
  <c r="F4328" i="11"/>
  <c r="A4329" i="11"/>
  <c r="C4328" i="11"/>
  <c r="E4328" i="11"/>
  <c r="G4328" i="11"/>
  <c r="C4329" i="11"/>
  <c r="E4329" i="11"/>
  <c r="G4329" i="11"/>
  <c r="B4329" i="11"/>
  <c r="D4329" i="11"/>
  <c r="F4329" i="11"/>
  <c r="A4330" i="11"/>
  <c r="B4330" i="11"/>
  <c r="D4330" i="11"/>
  <c r="F4330" i="11"/>
  <c r="A4331" i="11"/>
  <c r="C4330" i="11"/>
  <c r="E4330" i="11"/>
  <c r="G4330" i="11"/>
  <c r="C4331" i="11"/>
  <c r="E4331" i="11"/>
  <c r="G4331" i="11"/>
  <c r="B4331" i="11"/>
  <c r="D4331" i="11"/>
  <c r="F4331" i="11"/>
  <c r="A4332" i="11"/>
  <c r="B4332" i="11"/>
  <c r="D4332" i="11"/>
  <c r="F4332" i="11"/>
  <c r="A4333" i="11"/>
  <c r="C4332" i="11"/>
  <c r="E4332" i="11"/>
  <c r="G4332" i="11"/>
  <c r="C4333" i="11"/>
  <c r="E4333" i="11"/>
  <c r="G4333" i="11"/>
  <c r="B4333" i="11"/>
  <c r="D4333" i="11"/>
  <c r="F4333" i="11"/>
  <c r="A4334" i="11"/>
  <c r="B4334" i="11"/>
  <c r="D4334" i="11"/>
  <c r="F4334" i="11"/>
  <c r="A4335" i="11"/>
  <c r="C4334" i="11"/>
  <c r="E4334" i="11"/>
  <c r="G4334" i="11"/>
  <c r="C4335" i="11"/>
  <c r="E4335" i="11"/>
  <c r="G4335" i="11"/>
  <c r="B4335" i="11"/>
  <c r="D4335" i="11"/>
  <c r="F4335" i="11"/>
  <c r="A4336" i="11"/>
  <c r="B4336" i="11"/>
  <c r="D4336" i="11"/>
  <c r="F4336" i="11"/>
  <c r="A4337" i="11"/>
  <c r="C4336" i="11"/>
  <c r="E4336" i="11"/>
  <c r="G4336" i="11"/>
  <c r="C4337" i="11"/>
  <c r="E4337" i="11"/>
  <c r="G4337" i="11"/>
  <c r="B4337" i="11"/>
  <c r="D4337" i="11"/>
  <c r="F4337" i="11"/>
  <c r="A4338" i="11"/>
  <c r="B4338" i="11"/>
  <c r="D4338" i="11"/>
  <c r="F4338" i="11"/>
  <c r="A4339" i="11"/>
  <c r="C4338" i="11"/>
  <c r="E4338" i="11"/>
  <c r="G4338" i="11"/>
  <c r="C4339" i="11"/>
  <c r="E4339" i="11"/>
  <c r="G4339" i="11"/>
  <c r="B4339" i="11"/>
  <c r="D4339" i="11"/>
  <c r="F4339" i="11"/>
  <c r="A4340" i="11"/>
  <c r="B4340" i="11"/>
  <c r="D4340" i="11"/>
  <c r="F4340" i="11"/>
  <c r="A4341" i="11"/>
  <c r="C4340" i="11"/>
  <c r="E4340" i="11"/>
  <c r="G4340" i="11"/>
  <c r="C4341" i="11"/>
  <c r="E4341" i="11"/>
  <c r="G4341" i="11"/>
  <c r="B4341" i="11"/>
  <c r="D4341" i="11"/>
  <c r="F4341" i="11"/>
  <c r="A4342" i="11"/>
  <c r="B4342" i="11"/>
  <c r="D4342" i="11"/>
  <c r="F4342" i="11"/>
  <c r="A4343" i="11"/>
  <c r="C4342" i="11"/>
  <c r="E4342" i="11"/>
  <c r="G4342" i="11"/>
  <c r="C4343" i="11"/>
  <c r="E4343" i="11"/>
  <c r="G4343" i="11"/>
  <c r="B4343" i="11"/>
  <c r="D4343" i="11"/>
  <c r="F4343" i="11"/>
  <c r="A4344" i="11"/>
  <c r="B4344" i="11"/>
  <c r="D4344" i="11"/>
  <c r="F4344" i="11"/>
  <c r="A4345" i="11"/>
  <c r="C4344" i="11"/>
  <c r="E4344" i="11"/>
  <c r="G4344" i="11"/>
  <c r="C4345" i="11"/>
  <c r="E4345" i="11"/>
  <c r="G4345" i="11"/>
  <c r="B4345" i="11"/>
  <c r="D4345" i="11"/>
  <c r="F4345" i="11"/>
  <c r="A4346" i="11"/>
  <c r="B4346" i="11"/>
  <c r="D4346" i="11"/>
  <c r="F4346" i="11"/>
  <c r="A4347" i="11"/>
  <c r="C4346" i="11"/>
  <c r="E4346" i="11"/>
  <c r="G4346" i="11"/>
  <c r="C4347" i="11"/>
  <c r="E4347" i="11"/>
  <c r="G4347" i="11"/>
  <c r="B4347" i="11"/>
  <c r="D4347" i="11"/>
  <c r="F4347" i="11"/>
  <c r="A4348" i="11"/>
  <c r="B4348" i="11"/>
  <c r="D4348" i="11"/>
  <c r="F4348" i="11"/>
  <c r="A4349" i="11"/>
  <c r="C4348" i="11"/>
  <c r="E4348" i="11"/>
  <c r="G4348" i="11"/>
  <c r="C4349" i="11"/>
  <c r="E4349" i="11"/>
  <c r="G4349" i="11"/>
  <c r="B4349" i="11"/>
  <c r="D4349" i="11"/>
  <c r="F4349" i="11"/>
  <c r="A4350" i="11"/>
  <c r="B4350" i="11"/>
  <c r="D4350" i="11"/>
  <c r="F4350" i="11"/>
  <c r="A4351" i="11"/>
  <c r="C4350" i="11"/>
  <c r="E4350" i="11"/>
  <c r="G4350" i="11"/>
  <c r="C4351" i="11"/>
  <c r="E4351" i="11"/>
  <c r="G4351" i="11"/>
  <c r="B4351" i="11"/>
  <c r="D4351" i="11"/>
  <c r="F4351" i="11"/>
  <c r="A4352" i="11"/>
  <c r="B4352" i="11"/>
  <c r="D4352" i="11"/>
  <c r="F4352" i="11"/>
  <c r="A4353" i="11"/>
  <c r="C4352" i="11"/>
  <c r="E4352" i="11"/>
  <c r="G4352" i="11"/>
  <c r="C4353" i="11"/>
  <c r="E4353" i="11"/>
  <c r="G4353" i="11"/>
  <c r="B4353" i="11"/>
  <c r="D4353" i="11"/>
  <c r="F4353" i="11"/>
  <c r="A4354" i="11"/>
  <c r="B4354" i="11"/>
  <c r="D4354" i="11"/>
  <c r="F4354" i="11"/>
  <c r="A4355" i="11"/>
  <c r="C4354" i="11"/>
  <c r="E4354" i="11"/>
  <c r="G4354" i="11"/>
  <c r="C4355" i="11"/>
  <c r="E4355" i="11"/>
  <c r="G4355" i="11"/>
  <c r="B4355" i="11"/>
  <c r="D4355" i="11"/>
  <c r="F4355" i="11"/>
  <c r="A4356" i="11"/>
  <c r="B4356" i="11"/>
  <c r="D4356" i="11"/>
  <c r="F4356" i="11"/>
  <c r="A4357" i="11"/>
  <c r="C4356" i="11"/>
  <c r="E4356" i="11"/>
  <c r="G4356" i="11"/>
  <c r="C4357" i="11"/>
  <c r="E4357" i="11"/>
  <c r="G4357" i="11"/>
  <c r="B4357" i="11"/>
  <c r="D4357" i="11"/>
  <c r="F4357" i="11"/>
  <c r="A4358" i="11"/>
  <c r="B4358" i="11"/>
  <c r="D4358" i="11"/>
  <c r="F4358" i="11"/>
  <c r="A4359" i="11"/>
  <c r="C4358" i="11"/>
  <c r="E4358" i="11"/>
  <c r="G4358" i="11"/>
  <c r="C4359" i="11"/>
  <c r="E4359" i="11"/>
  <c r="G4359" i="11"/>
  <c r="B4359" i="11"/>
  <c r="D4359" i="11"/>
  <c r="F4359" i="11"/>
  <c r="A4360" i="11"/>
  <c r="B4360" i="11"/>
  <c r="D4360" i="11"/>
  <c r="F4360" i="11"/>
  <c r="A4361" i="11"/>
  <c r="C4360" i="11"/>
  <c r="E4360" i="11"/>
  <c r="G4360" i="11"/>
  <c r="C4361" i="11"/>
  <c r="E4361" i="11"/>
  <c r="G4361" i="11"/>
  <c r="B4361" i="11"/>
  <c r="D4361" i="11"/>
  <c r="F4361" i="11"/>
  <c r="A4362" i="11"/>
  <c r="B4362" i="11"/>
  <c r="D4362" i="11"/>
  <c r="F4362" i="11"/>
  <c r="A4363" i="11"/>
  <c r="C4362" i="11"/>
  <c r="E4362" i="11"/>
  <c r="G4362" i="11"/>
  <c r="C4363" i="11"/>
  <c r="E4363" i="11"/>
  <c r="G4363" i="11"/>
  <c r="B4363" i="11"/>
  <c r="D4363" i="11"/>
  <c r="F4363" i="11"/>
  <c r="A4364" i="11"/>
  <c r="B4364" i="11"/>
  <c r="D4364" i="11"/>
  <c r="F4364" i="11"/>
  <c r="A4365" i="11"/>
  <c r="C4364" i="11"/>
  <c r="E4364" i="11"/>
  <c r="G4364" i="11"/>
  <c r="C4365" i="11"/>
  <c r="E4365" i="11"/>
  <c r="G4365" i="11"/>
  <c r="B4365" i="11"/>
  <c r="D4365" i="11"/>
  <c r="F4365" i="11"/>
  <c r="A4366" i="11"/>
  <c r="B4366" i="11"/>
  <c r="D4366" i="11"/>
  <c r="F4366" i="11"/>
  <c r="A4367" i="11"/>
  <c r="C4366" i="11"/>
  <c r="E4366" i="11"/>
  <c r="G4366" i="11"/>
  <c r="C4367" i="11"/>
  <c r="E4367" i="11"/>
  <c r="G4367" i="11"/>
  <c r="B4367" i="11"/>
  <c r="D4367" i="11"/>
  <c r="F4367" i="11"/>
  <c r="A4368" i="11"/>
  <c r="B4368" i="11"/>
  <c r="D4368" i="11"/>
  <c r="F4368" i="11"/>
  <c r="A4369" i="11"/>
  <c r="C4368" i="11"/>
  <c r="E4368" i="11"/>
  <c r="G4368" i="11"/>
  <c r="C4369" i="11"/>
  <c r="E4369" i="11"/>
  <c r="G4369" i="11"/>
  <c r="B4369" i="11"/>
  <c r="D4369" i="11"/>
  <c r="F4369" i="11"/>
  <c r="A4370" i="11"/>
  <c r="B4370" i="11"/>
  <c r="D4370" i="11"/>
  <c r="F4370" i="11"/>
  <c r="A4371" i="11"/>
  <c r="C4370" i="11"/>
  <c r="E4370" i="11"/>
  <c r="G4370" i="11"/>
  <c r="C4371" i="11"/>
  <c r="E4371" i="11"/>
  <c r="G4371" i="11"/>
  <c r="B4371" i="11"/>
  <c r="D4371" i="11"/>
  <c r="F4371" i="11"/>
  <c r="A4372" i="11"/>
  <c r="B4372" i="11"/>
  <c r="D4372" i="11"/>
  <c r="F4372" i="11"/>
  <c r="A4373" i="11"/>
  <c r="C4372" i="11"/>
  <c r="E4372" i="11"/>
  <c r="G4372" i="11"/>
  <c r="C4373" i="11"/>
  <c r="E4373" i="11"/>
  <c r="G4373" i="11"/>
  <c r="B4373" i="11"/>
  <c r="D4373" i="11"/>
  <c r="F4373" i="11"/>
  <c r="A4374" i="11"/>
  <c r="B4374" i="11"/>
  <c r="D4374" i="11"/>
  <c r="F4374" i="11"/>
  <c r="A4375" i="11"/>
  <c r="C4374" i="11"/>
  <c r="E4374" i="11"/>
  <c r="G4374" i="11"/>
  <c r="C4375" i="11"/>
  <c r="E4375" i="11"/>
  <c r="G4375" i="11"/>
  <c r="B4375" i="11"/>
  <c r="D4375" i="11"/>
  <c r="F4375" i="11"/>
  <c r="A4376" i="11"/>
  <c r="B4376" i="11"/>
  <c r="D4376" i="11"/>
  <c r="F4376" i="11"/>
  <c r="A4377" i="11"/>
  <c r="C4376" i="11"/>
  <c r="E4376" i="11"/>
  <c r="G4376" i="11"/>
  <c r="C4377" i="11"/>
  <c r="E4377" i="11"/>
  <c r="G4377" i="11"/>
  <c r="B4377" i="11"/>
  <c r="D4377" i="11"/>
  <c r="F4377" i="11"/>
  <c r="A4378" i="11"/>
  <c r="B4378" i="11"/>
  <c r="D4378" i="11"/>
  <c r="F4378" i="11"/>
  <c r="A4379" i="11"/>
  <c r="C4378" i="11"/>
  <c r="E4378" i="11"/>
  <c r="G4378" i="11"/>
  <c r="C4379" i="11"/>
  <c r="E4379" i="11"/>
  <c r="G4379" i="11"/>
  <c r="B4379" i="11"/>
  <c r="D4379" i="11"/>
  <c r="F4379" i="11"/>
  <c r="A4380" i="11"/>
  <c r="B4380" i="11"/>
  <c r="D4380" i="11"/>
  <c r="F4380" i="11"/>
  <c r="A4381" i="11"/>
  <c r="C4380" i="11"/>
  <c r="E4380" i="11"/>
  <c r="G4380" i="11"/>
  <c r="C4381" i="11"/>
  <c r="E4381" i="11"/>
  <c r="G4381" i="11"/>
  <c r="B4381" i="11"/>
  <c r="D4381" i="11"/>
  <c r="F4381" i="11"/>
  <c r="A4382" i="11"/>
  <c r="B4382" i="11"/>
  <c r="D4382" i="11"/>
  <c r="F4382" i="11"/>
  <c r="A4383" i="11"/>
  <c r="C4382" i="11"/>
  <c r="E4382" i="11"/>
  <c r="G4382" i="11"/>
  <c r="C4383" i="11"/>
  <c r="E4383" i="11"/>
  <c r="G4383" i="11"/>
  <c r="B4383" i="11"/>
  <c r="D4383" i="11"/>
  <c r="F4383" i="11"/>
  <c r="A4384" i="11"/>
  <c r="B4384" i="11"/>
  <c r="D4384" i="11"/>
  <c r="F4384" i="11"/>
  <c r="A4385" i="11"/>
  <c r="C4384" i="11"/>
  <c r="E4384" i="11"/>
  <c r="G4384" i="11"/>
  <c r="C4385" i="11"/>
  <c r="E4385" i="11"/>
  <c r="G4385" i="11"/>
  <c r="B4385" i="11"/>
  <c r="D4385" i="11"/>
  <c r="F4385" i="11"/>
  <c r="A4386" i="11"/>
  <c r="B4386" i="11"/>
  <c r="D4386" i="11"/>
  <c r="F4386" i="11"/>
  <c r="A4387" i="11"/>
  <c r="C4386" i="11"/>
  <c r="E4386" i="11"/>
  <c r="G4386" i="11"/>
  <c r="C4387" i="11"/>
  <c r="E4387" i="11"/>
  <c r="G4387" i="11"/>
  <c r="B4387" i="11"/>
  <c r="D4387" i="11"/>
  <c r="F4387" i="11"/>
  <c r="A4388" i="11"/>
  <c r="B4388" i="11"/>
  <c r="D4388" i="11"/>
  <c r="F4388" i="11"/>
  <c r="A4389" i="11"/>
  <c r="C4388" i="11"/>
  <c r="E4388" i="11"/>
  <c r="G4388" i="11"/>
  <c r="C4389" i="11"/>
  <c r="E4389" i="11"/>
  <c r="G4389" i="11"/>
  <c r="B4389" i="11"/>
  <c r="D4389" i="11"/>
  <c r="F4389" i="11"/>
  <c r="A4390" i="11"/>
  <c r="B4390" i="11"/>
  <c r="D4390" i="11"/>
  <c r="F4390" i="11"/>
  <c r="A4391" i="11"/>
  <c r="C4390" i="11"/>
  <c r="E4390" i="11"/>
  <c r="G4390" i="11"/>
  <c r="C4391" i="11"/>
  <c r="E4391" i="11"/>
  <c r="G4391" i="11"/>
  <c r="B4391" i="11"/>
  <c r="D4391" i="11"/>
  <c r="F4391" i="11"/>
  <c r="A4392" i="11"/>
  <c r="B4392" i="11"/>
  <c r="D4392" i="11"/>
  <c r="F4392" i="11"/>
  <c r="A4393" i="11"/>
  <c r="C4392" i="11"/>
  <c r="E4392" i="11"/>
  <c r="G4392" i="11"/>
  <c r="C4393" i="11"/>
  <c r="E4393" i="11"/>
  <c r="G4393" i="11"/>
  <c r="B4393" i="11"/>
  <c r="D4393" i="11"/>
  <c r="F4393" i="11"/>
  <c r="A4394" i="11"/>
  <c r="B4394" i="11"/>
  <c r="D4394" i="11"/>
  <c r="F4394" i="11"/>
  <c r="A4395" i="11"/>
  <c r="C4394" i="11"/>
  <c r="E4394" i="11"/>
  <c r="G4394" i="11"/>
  <c r="C4395" i="11"/>
  <c r="E4395" i="11"/>
  <c r="G4395" i="11"/>
  <c r="B4395" i="11"/>
  <c r="D4395" i="11"/>
  <c r="F4395" i="11"/>
  <c r="A4396" i="11"/>
  <c r="B4396" i="11"/>
  <c r="D4396" i="11"/>
  <c r="F4396" i="11"/>
  <c r="A4397" i="11"/>
  <c r="C4396" i="11"/>
  <c r="E4396" i="11"/>
  <c r="G4396" i="11"/>
  <c r="C4397" i="11"/>
  <c r="E4397" i="11"/>
  <c r="G4397" i="11"/>
  <c r="B4397" i="11"/>
  <c r="D4397" i="11"/>
  <c r="F4397" i="11"/>
  <c r="A4398" i="11"/>
  <c r="B4398" i="11"/>
  <c r="D4398" i="11"/>
  <c r="F4398" i="11"/>
  <c r="A4399" i="11"/>
  <c r="C4398" i="11"/>
  <c r="E4398" i="11"/>
  <c r="G4398" i="11"/>
  <c r="C4399" i="11"/>
  <c r="E4399" i="11"/>
  <c r="G4399" i="11"/>
  <c r="B4399" i="11"/>
  <c r="D4399" i="11"/>
  <c r="F4399" i="11"/>
  <c r="A4400" i="11"/>
  <c r="B4400" i="11"/>
  <c r="D4400" i="11"/>
  <c r="F4400" i="11"/>
  <c r="A4401" i="11"/>
  <c r="C4400" i="11"/>
  <c r="E4400" i="11"/>
  <c r="G4400" i="11"/>
  <c r="C4401" i="11"/>
  <c r="E4401" i="11"/>
  <c r="G4401" i="11"/>
  <c r="B4401" i="11"/>
  <c r="D4401" i="11"/>
  <c r="F4401" i="11"/>
  <c r="A4402" i="11"/>
  <c r="B4402" i="11"/>
  <c r="D4402" i="11"/>
  <c r="F4402" i="11"/>
  <c r="A4403" i="11"/>
  <c r="C4402" i="11"/>
  <c r="E4402" i="11"/>
  <c r="G4402" i="11"/>
  <c r="C4403" i="11"/>
  <c r="E4403" i="11"/>
  <c r="G4403" i="11"/>
  <c r="B4403" i="11"/>
  <c r="D4403" i="11"/>
  <c r="F4403" i="11"/>
  <c r="A4404" i="11"/>
  <c r="B4404" i="11"/>
  <c r="D4404" i="11"/>
  <c r="F4404" i="11"/>
  <c r="A4405" i="11"/>
  <c r="C4404" i="11"/>
  <c r="E4404" i="11"/>
  <c r="G4404" i="11"/>
  <c r="C4405" i="11"/>
  <c r="E4405" i="11"/>
  <c r="G4405" i="11"/>
  <c r="B4405" i="11"/>
  <c r="D4405" i="11"/>
  <c r="F4405" i="11"/>
  <c r="A4406" i="11"/>
  <c r="B4406" i="11"/>
  <c r="D4406" i="11"/>
  <c r="F4406" i="11"/>
  <c r="A4407" i="11"/>
  <c r="C4406" i="11"/>
  <c r="E4406" i="11"/>
  <c r="G4406" i="11"/>
  <c r="C4407" i="11"/>
  <c r="E4407" i="11"/>
  <c r="G4407" i="11"/>
  <c r="B4407" i="11"/>
  <c r="D4407" i="11"/>
  <c r="F4407" i="11"/>
  <c r="A4408" i="11"/>
  <c r="B4408" i="11"/>
  <c r="D4408" i="11"/>
  <c r="F4408" i="11"/>
  <c r="A4409" i="11"/>
  <c r="C4408" i="11"/>
  <c r="E4408" i="11"/>
  <c r="G4408" i="11"/>
  <c r="C4409" i="11"/>
  <c r="E4409" i="11"/>
  <c r="G4409" i="11"/>
  <c r="B4409" i="11"/>
  <c r="D4409" i="11"/>
  <c r="F4409" i="11"/>
  <c r="A4410" i="11"/>
  <c r="B4410" i="11"/>
  <c r="D4410" i="11"/>
  <c r="F4410" i="11"/>
  <c r="A4411" i="11"/>
  <c r="C4410" i="11"/>
  <c r="E4410" i="11"/>
  <c r="G4410" i="11"/>
  <c r="C4411" i="11"/>
  <c r="E4411" i="11"/>
  <c r="G4411" i="11"/>
  <c r="B4411" i="11"/>
  <c r="D4411" i="11"/>
  <c r="F4411" i="11"/>
  <c r="A4412" i="11"/>
  <c r="B4412" i="11"/>
  <c r="D4412" i="11"/>
  <c r="F4412" i="11"/>
  <c r="A4413" i="11"/>
  <c r="C4412" i="11"/>
  <c r="E4412" i="11"/>
  <c r="G4412" i="11"/>
  <c r="C4413" i="11"/>
  <c r="E4413" i="11"/>
  <c r="G4413" i="11"/>
  <c r="B4413" i="11"/>
  <c r="D4413" i="11"/>
  <c r="F4413" i="11"/>
  <c r="A4414" i="11"/>
  <c r="B4414" i="11"/>
  <c r="D4414" i="11"/>
  <c r="F4414" i="11"/>
  <c r="A4415" i="11"/>
  <c r="C4414" i="11"/>
  <c r="E4414" i="11"/>
  <c r="G4414" i="11"/>
  <c r="C4415" i="11"/>
  <c r="E4415" i="11"/>
  <c r="G4415" i="11"/>
  <c r="B4415" i="11"/>
  <c r="D4415" i="11"/>
  <c r="F4415" i="11"/>
  <c r="A4416" i="11"/>
  <c r="B4416" i="11"/>
  <c r="D4416" i="11"/>
  <c r="F4416" i="11"/>
  <c r="A4417" i="11"/>
  <c r="C4416" i="11"/>
  <c r="E4416" i="11"/>
  <c r="G4416" i="11"/>
  <c r="C4417" i="11"/>
  <c r="E4417" i="11"/>
  <c r="G4417" i="11"/>
  <c r="B4417" i="11"/>
  <c r="D4417" i="11"/>
  <c r="F4417" i="11"/>
  <c r="A4418" i="11"/>
  <c r="B4418" i="11"/>
  <c r="D4418" i="11"/>
  <c r="F4418" i="11"/>
  <c r="A4419" i="11"/>
  <c r="C4418" i="11"/>
  <c r="E4418" i="11"/>
  <c r="G4418" i="11"/>
  <c r="C4419" i="11"/>
  <c r="E4419" i="11"/>
  <c r="G4419" i="11"/>
  <c r="B4419" i="11"/>
  <c r="D4419" i="11"/>
  <c r="F4419" i="11"/>
  <c r="A4420" i="11"/>
  <c r="B4420" i="11"/>
  <c r="D4420" i="11"/>
  <c r="F4420" i="11"/>
  <c r="A4421" i="11"/>
  <c r="C4420" i="11"/>
  <c r="E4420" i="11"/>
  <c r="G4420" i="11"/>
  <c r="C4421" i="11"/>
  <c r="E4421" i="11"/>
  <c r="G4421" i="11"/>
  <c r="B4421" i="11"/>
  <c r="D4421" i="11"/>
  <c r="F4421" i="11"/>
  <c r="A4422" i="11"/>
  <c r="B4422" i="11"/>
  <c r="D4422" i="11"/>
  <c r="F4422" i="11"/>
  <c r="A4423" i="11"/>
  <c r="C4422" i="11"/>
  <c r="E4422" i="11"/>
  <c r="G4422" i="11"/>
  <c r="C4423" i="11"/>
  <c r="E4423" i="11"/>
  <c r="G4423" i="11"/>
  <c r="B4423" i="11"/>
  <c r="D4423" i="11"/>
  <c r="F4423" i="11"/>
  <c r="A4424" i="11"/>
  <c r="B4424" i="11"/>
  <c r="D4424" i="11"/>
  <c r="F4424" i="11"/>
  <c r="A4425" i="11"/>
  <c r="C4424" i="11"/>
  <c r="E4424" i="11"/>
  <c r="G4424" i="11"/>
  <c r="C4425" i="11"/>
  <c r="E4425" i="11"/>
  <c r="G4425" i="11"/>
  <c r="B4425" i="11"/>
  <c r="D4425" i="11"/>
  <c r="F4425" i="11"/>
  <c r="A4426" i="11"/>
  <c r="B4426" i="11"/>
  <c r="D4426" i="11"/>
  <c r="F4426" i="11"/>
  <c r="A4427" i="11"/>
  <c r="C4426" i="11"/>
  <c r="E4426" i="11"/>
  <c r="G4426" i="11"/>
  <c r="C4427" i="11"/>
  <c r="E4427" i="11"/>
  <c r="G4427" i="11"/>
  <c r="B4427" i="11"/>
  <c r="D4427" i="11"/>
  <c r="F4427" i="11"/>
  <c r="A4428" i="11"/>
  <c r="B4428" i="11"/>
  <c r="D4428" i="11"/>
  <c r="F4428" i="11"/>
  <c r="A4429" i="11"/>
  <c r="C4428" i="11"/>
  <c r="E4428" i="11"/>
  <c r="G4428" i="11"/>
  <c r="C4429" i="11"/>
  <c r="E4429" i="11"/>
  <c r="G4429" i="11"/>
  <c r="B4429" i="11"/>
  <c r="D4429" i="11"/>
  <c r="F4429" i="11"/>
  <c r="A4430" i="11"/>
  <c r="B4430" i="11"/>
  <c r="D4430" i="11"/>
  <c r="F4430" i="11"/>
  <c r="A4431" i="11"/>
  <c r="C4430" i="11"/>
  <c r="E4430" i="11"/>
  <c r="G4430" i="11"/>
  <c r="C4431" i="11"/>
  <c r="E4431" i="11"/>
  <c r="G4431" i="11"/>
  <c r="B4431" i="11"/>
  <c r="D4431" i="11"/>
  <c r="F4431" i="11"/>
  <c r="A4432" i="11"/>
  <c r="B4432" i="11"/>
  <c r="D4432" i="11"/>
  <c r="F4432" i="11"/>
  <c r="A4433" i="11"/>
  <c r="C4432" i="11"/>
  <c r="E4432" i="11"/>
  <c r="G4432" i="11"/>
  <c r="C4433" i="11"/>
  <c r="E4433" i="11"/>
  <c r="G4433" i="11"/>
  <c r="B4433" i="11"/>
  <c r="D4433" i="11"/>
  <c r="F4433" i="11"/>
  <c r="A4434" i="11"/>
  <c r="B4434" i="11"/>
  <c r="D4434" i="11"/>
  <c r="F4434" i="11"/>
  <c r="A4435" i="11"/>
  <c r="C4434" i="11"/>
  <c r="E4434" i="11"/>
  <c r="G4434" i="11"/>
  <c r="C4435" i="11"/>
  <c r="E4435" i="11"/>
  <c r="G4435" i="11"/>
  <c r="B4435" i="11"/>
  <c r="D4435" i="11"/>
  <c r="F4435" i="11"/>
  <c r="A4436" i="11"/>
  <c r="B4436" i="11"/>
  <c r="D4436" i="11"/>
  <c r="F4436" i="11"/>
  <c r="A4437" i="11"/>
  <c r="C4436" i="11"/>
  <c r="E4436" i="11"/>
  <c r="G4436" i="11"/>
  <c r="C4437" i="11"/>
  <c r="E4437" i="11"/>
  <c r="G4437" i="11"/>
  <c r="B4437" i="11"/>
  <c r="D4437" i="11"/>
  <c r="F4437" i="11"/>
  <c r="A4438" i="11"/>
  <c r="B4438" i="11"/>
  <c r="D4438" i="11"/>
  <c r="F4438" i="11"/>
  <c r="A4439" i="11"/>
  <c r="C4438" i="11"/>
  <c r="E4438" i="11"/>
  <c r="G4438" i="11"/>
  <c r="C4439" i="11"/>
  <c r="E4439" i="11"/>
  <c r="G4439" i="11"/>
  <c r="B4439" i="11"/>
  <c r="D4439" i="11"/>
  <c r="F4439" i="11"/>
  <c r="A4440" i="11"/>
  <c r="B4440" i="11"/>
  <c r="D4440" i="11"/>
  <c r="F4440" i="11"/>
  <c r="A4441" i="11"/>
  <c r="C4440" i="11"/>
  <c r="E4440" i="11"/>
  <c r="G4440" i="11"/>
  <c r="C4441" i="11"/>
  <c r="E4441" i="11"/>
  <c r="G4441" i="11"/>
  <c r="B4441" i="11"/>
  <c r="D4441" i="11"/>
  <c r="F4441" i="11"/>
  <c r="A4442" i="11"/>
  <c r="B4442" i="11"/>
  <c r="D4442" i="11"/>
  <c r="F4442" i="11"/>
  <c r="A4443" i="11"/>
  <c r="C4442" i="11"/>
  <c r="E4442" i="11"/>
  <c r="G4442" i="11"/>
  <c r="C4443" i="11"/>
  <c r="E4443" i="11"/>
  <c r="G4443" i="11"/>
  <c r="B4443" i="11"/>
  <c r="D4443" i="11"/>
  <c r="F4443" i="11"/>
  <c r="A4444" i="11"/>
  <c r="B4444" i="11"/>
  <c r="D4444" i="11"/>
  <c r="F4444" i="11"/>
  <c r="A4445" i="11"/>
  <c r="C4444" i="11"/>
  <c r="E4444" i="11"/>
  <c r="G4444" i="11"/>
  <c r="C4445" i="11"/>
  <c r="E4445" i="11"/>
  <c r="G4445" i="11"/>
  <c r="B4445" i="11"/>
  <c r="D4445" i="11"/>
  <c r="F4445" i="11"/>
  <c r="A4446" i="11"/>
  <c r="B4446" i="11"/>
  <c r="D4446" i="11"/>
  <c r="F4446" i="11"/>
  <c r="A4447" i="11"/>
  <c r="C4446" i="11"/>
  <c r="E4446" i="11"/>
  <c r="G4446" i="11"/>
  <c r="C4447" i="11"/>
  <c r="E4447" i="11"/>
  <c r="G4447" i="11"/>
  <c r="B4447" i="11"/>
  <c r="D4447" i="11"/>
  <c r="F4447" i="11"/>
  <c r="A4448" i="11"/>
  <c r="B4448" i="11"/>
  <c r="D4448" i="11"/>
  <c r="F4448" i="11"/>
  <c r="A4449" i="11"/>
  <c r="C4448" i="11"/>
  <c r="E4448" i="11"/>
  <c r="G4448" i="11"/>
  <c r="C4449" i="11"/>
  <c r="E4449" i="11"/>
  <c r="G4449" i="11"/>
  <c r="B4449" i="11"/>
  <c r="D4449" i="11"/>
  <c r="F4449" i="11"/>
  <c r="A4450" i="11"/>
  <c r="B4450" i="11"/>
  <c r="D4450" i="11"/>
  <c r="F4450" i="11"/>
  <c r="A4451" i="11"/>
  <c r="C4450" i="11"/>
  <c r="E4450" i="11"/>
  <c r="G4450" i="11"/>
  <c r="C4451" i="11"/>
  <c r="E4451" i="11"/>
  <c r="G4451" i="11"/>
  <c r="B4451" i="11"/>
  <c r="D4451" i="11"/>
  <c r="F4451" i="11"/>
  <c r="A4452" i="11"/>
  <c r="B4452" i="11"/>
  <c r="D4452" i="11"/>
  <c r="F4452" i="11"/>
  <c r="A4453" i="11"/>
  <c r="C4452" i="11"/>
  <c r="E4452" i="11"/>
  <c r="G4452" i="11"/>
  <c r="C4453" i="11"/>
  <c r="E4453" i="11"/>
  <c r="G4453" i="11"/>
  <c r="B4453" i="11"/>
  <c r="D4453" i="11"/>
  <c r="F4453" i="11"/>
  <c r="A4454" i="11"/>
  <c r="B4454" i="11"/>
  <c r="D4454" i="11"/>
  <c r="F4454" i="11"/>
  <c r="A4455" i="11"/>
  <c r="C4454" i="11"/>
  <c r="E4454" i="11"/>
  <c r="G4454" i="11"/>
  <c r="C4455" i="11"/>
  <c r="E4455" i="11"/>
  <c r="G4455" i="11"/>
  <c r="B4455" i="11"/>
  <c r="D4455" i="11"/>
  <c r="F4455" i="11"/>
  <c r="A4456" i="11"/>
  <c r="B4456" i="11"/>
  <c r="D4456" i="11"/>
  <c r="F4456" i="11"/>
  <c r="A4457" i="11"/>
  <c r="C4456" i="11"/>
  <c r="E4456" i="11"/>
  <c r="G4456" i="11"/>
  <c r="C4457" i="11"/>
  <c r="E4457" i="11"/>
  <c r="G4457" i="11"/>
  <c r="B4457" i="11"/>
  <c r="D4457" i="11"/>
  <c r="F4457" i="11"/>
  <c r="A4458" i="11"/>
  <c r="B4458" i="11"/>
  <c r="D4458" i="11"/>
  <c r="F4458" i="11"/>
  <c r="A4459" i="11"/>
  <c r="C4458" i="11"/>
  <c r="E4458" i="11"/>
  <c r="G4458" i="11"/>
  <c r="C4459" i="11"/>
  <c r="E4459" i="11"/>
  <c r="G4459" i="11"/>
  <c r="B4459" i="11"/>
  <c r="D4459" i="11"/>
  <c r="F4459" i="11"/>
  <c r="A4460" i="11"/>
  <c r="B4460" i="11"/>
  <c r="D4460" i="11"/>
  <c r="F4460" i="11"/>
  <c r="A4461" i="11"/>
  <c r="C4460" i="11"/>
  <c r="E4460" i="11"/>
  <c r="G4460" i="11"/>
  <c r="C4461" i="11"/>
  <c r="E4461" i="11"/>
  <c r="G4461" i="11"/>
  <c r="B4461" i="11"/>
  <c r="D4461" i="11"/>
  <c r="F4461" i="11"/>
  <c r="A4462" i="11"/>
  <c r="B4462" i="11"/>
  <c r="D4462" i="11"/>
  <c r="F4462" i="11"/>
  <c r="A4463" i="11"/>
  <c r="C4462" i="11"/>
  <c r="E4462" i="11"/>
  <c r="G4462" i="11"/>
  <c r="C4463" i="11"/>
  <c r="E4463" i="11"/>
  <c r="G4463" i="11"/>
  <c r="B4463" i="11"/>
  <c r="D4463" i="11"/>
  <c r="F4463" i="11"/>
  <c r="A4464" i="11"/>
  <c r="B4464" i="11"/>
  <c r="D4464" i="11"/>
  <c r="F4464" i="11"/>
  <c r="A4465" i="11"/>
  <c r="C4464" i="11"/>
  <c r="E4464" i="11"/>
  <c r="G4464" i="11"/>
  <c r="C4465" i="11"/>
  <c r="E4465" i="11"/>
  <c r="G4465" i="11"/>
  <c r="B4465" i="11"/>
  <c r="D4465" i="11"/>
  <c r="F4465" i="11"/>
  <c r="A4466" i="11"/>
  <c r="B4466" i="11"/>
  <c r="D4466" i="11"/>
  <c r="F4466" i="11"/>
  <c r="A4467" i="11"/>
  <c r="C4466" i="11"/>
  <c r="E4466" i="11"/>
  <c r="G4466" i="11"/>
  <c r="C4467" i="11"/>
  <c r="E4467" i="11"/>
  <c r="G4467" i="11"/>
  <c r="B4467" i="11"/>
  <c r="D4467" i="11"/>
  <c r="F4467" i="11"/>
  <c r="A4468" i="11"/>
  <c r="B4468" i="11"/>
  <c r="D4468" i="11"/>
  <c r="F4468" i="11"/>
  <c r="A4469" i="11"/>
  <c r="C4468" i="11"/>
  <c r="E4468" i="11"/>
  <c r="G4468" i="11"/>
  <c r="C4469" i="11"/>
  <c r="E4469" i="11"/>
  <c r="G4469" i="11"/>
  <c r="B4469" i="11"/>
  <c r="D4469" i="11"/>
  <c r="F4469" i="11"/>
  <c r="A4470" i="11"/>
  <c r="B4470" i="11"/>
  <c r="D4470" i="11"/>
  <c r="F4470" i="11"/>
  <c r="A4471" i="11"/>
  <c r="C4470" i="11"/>
  <c r="E4470" i="11"/>
  <c r="G4470" i="11"/>
  <c r="C4471" i="11"/>
  <c r="E4471" i="11"/>
  <c r="G4471" i="11"/>
  <c r="B4471" i="11"/>
  <c r="D4471" i="11"/>
  <c r="F4471" i="11"/>
  <c r="A4472" i="11"/>
  <c r="B4472" i="11"/>
  <c r="D4472" i="11"/>
  <c r="F4472" i="11"/>
  <c r="A4473" i="11"/>
  <c r="C4472" i="11"/>
  <c r="E4472" i="11"/>
  <c r="G4472" i="11"/>
  <c r="C4473" i="11"/>
  <c r="E4473" i="11"/>
  <c r="G4473" i="11"/>
  <c r="B4473" i="11"/>
  <c r="D4473" i="11"/>
  <c r="F4473" i="11"/>
  <c r="A4474" i="11"/>
  <c r="B4474" i="11"/>
  <c r="D4474" i="11"/>
  <c r="F4474" i="11"/>
  <c r="A4475" i="11"/>
  <c r="C4474" i="11"/>
  <c r="E4474" i="11"/>
  <c r="G4474" i="11"/>
  <c r="C4475" i="11"/>
  <c r="E4475" i="11"/>
  <c r="G4475" i="11"/>
  <c r="B4475" i="11"/>
  <c r="D4475" i="11"/>
  <c r="F4475" i="11"/>
  <c r="A4476" i="11"/>
  <c r="B4476" i="11"/>
  <c r="D4476" i="11"/>
  <c r="F4476" i="11"/>
  <c r="A4477" i="11"/>
  <c r="C4476" i="11"/>
  <c r="E4476" i="11"/>
  <c r="G4476" i="11"/>
  <c r="C4477" i="11"/>
  <c r="E4477" i="11"/>
  <c r="G4477" i="11"/>
  <c r="B4477" i="11"/>
  <c r="D4477" i="11"/>
  <c r="F4477" i="11"/>
  <c r="A4478" i="11"/>
  <c r="B4478" i="11"/>
  <c r="D4478" i="11"/>
  <c r="F4478" i="11"/>
  <c r="A4479" i="11"/>
  <c r="C4478" i="11"/>
  <c r="E4478" i="11"/>
  <c r="G4478" i="11"/>
  <c r="C4479" i="11"/>
  <c r="E4479" i="11"/>
  <c r="G4479" i="11"/>
  <c r="B4479" i="11"/>
  <c r="D4479" i="11"/>
  <c r="F4479" i="11"/>
  <c r="A4480" i="11"/>
  <c r="B4480" i="11"/>
  <c r="D4480" i="11"/>
  <c r="F4480" i="11"/>
  <c r="A4481" i="11"/>
  <c r="C4480" i="11"/>
  <c r="E4480" i="11"/>
  <c r="G4480" i="11"/>
  <c r="C4481" i="11"/>
  <c r="E4481" i="11"/>
  <c r="G4481" i="11"/>
  <c r="B4481" i="11"/>
  <c r="D4481" i="11"/>
  <c r="F4481" i="11"/>
  <c r="A4482" i="11"/>
  <c r="B4482" i="11"/>
  <c r="D4482" i="11"/>
  <c r="F4482" i="11"/>
  <c r="A4483" i="11"/>
  <c r="C4482" i="11"/>
  <c r="E4482" i="11"/>
  <c r="G4482" i="11"/>
  <c r="C4483" i="11"/>
  <c r="E4483" i="11"/>
  <c r="G4483" i="11"/>
  <c r="B4483" i="11"/>
  <c r="D4483" i="11"/>
  <c r="F4483" i="11"/>
  <c r="A4484" i="11"/>
  <c r="B4484" i="11"/>
  <c r="D4484" i="11"/>
  <c r="F4484" i="11"/>
  <c r="A4485" i="11"/>
  <c r="C4484" i="11"/>
  <c r="E4484" i="11"/>
  <c r="G4484" i="11"/>
  <c r="C4485" i="11"/>
  <c r="E4485" i="11"/>
  <c r="G4485" i="11"/>
  <c r="B4485" i="11"/>
  <c r="D4485" i="11"/>
  <c r="F4485" i="11"/>
  <c r="A4486" i="11"/>
  <c r="B4486" i="11"/>
  <c r="D4486" i="11"/>
  <c r="F4486" i="11"/>
  <c r="A4487" i="11"/>
  <c r="C4486" i="11"/>
  <c r="E4486" i="11"/>
  <c r="G4486" i="11"/>
  <c r="C4487" i="11"/>
  <c r="E4487" i="11"/>
  <c r="G4487" i="11"/>
  <c r="B4487" i="11"/>
  <c r="D4487" i="11"/>
  <c r="F4487" i="11"/>
  <c r="A4488" i="11"/>
  <c r="B4488" i="11"/>
  <c r="D4488" i="11"/>
  <c r="F4488" i="11"/>
  <c r="A4489" i="11"/>
  <c r="C4488" i="11"/>
  <c r="E4488" i="11"/>
  <c r="G4488" i="11"/>
  <c r="C4489" i="11"/>
  <c r="E4489" i="11"/>
  <c r="G4489" i="11"/>
  <c r="B4489" i="11"/>
  <c r="D4489" i="11"/>
  <c r="F4489" i="11"/>
  <c r="A4490" i="11"/>
  <c r="B4490" i="11"/>
  <c r="D4490" i="11"/>
  <c r="F4490" i="11"/>
  <c r="A4491" i="11"/>
  <c r="C4490" i="11"/>
  <c r="E4490" i="11"/>
  <c r="G4490" i="11"/>
  <c r="C4491" i="11"/>
  <c r="E4491" i="11"/>
  <c r="G4491" i="11"/>
  <c r="B4491" i="11"/>
  <c r="D4491" i="11"/>
  <c r="F4491" i="11"/>
  <c r="A4492" i="11"/>
  <c r="B4492" i="11"/>
  <c r="D4492" i="11"/>
  <c r="F4492" i="11"/>
  <c r="A4493" i="11"/>
  <c r="C4492" i="11"/>
  <c r="E4492" i="11"/>
  <c r="G4492" i="11"/>
  <c r="C4493" i="11"/>
  <c r="E4493" i="11"/>
  <c r="G4493" i="11"/>
  <c r="B4493" i="11"/>
  <c r="D4493" i="11"/>
  <c r="F4493" i="11"/>
  <c r="A4494" i="11"/>
  <c r="B4494" i="11"/>
  <c r="D4494" i="11"/>
  <c r="F4494" i="11"/>
  <c r="A4495" i="11"/>
  <c r="C4494" i="11"/>
  <c r="E4494" i="11"/>
  <c r="G4494" i="11"/>
  <c r="C4495" i="11"/>
  <c r="E4495" i="11"/>
  <c r="G4495" i="11"/>
  <c r="B4495" i="11"/>
  <c r="D4495" i="11"/>
  <c r="F4495" i="11"/>
  <c r="A4496" i="11"/>
  <c r="B4496" i="11"/>
  <c r="D4496" i="11"/>
  <c r="F4496" i="11"/>
  <c r="A4497" i="11"/>
  <c r="C4496" i="11"/>
  <c r="E4496" i="11"/>
  <c r="G4496" i="11"/>
  <c r="C4497" i="11"/>
  <c r="E4497" i="11"/>
  <c r="G4497" i="11"/>
  <c r="B4497" i="11"/>
  <c r="D4497" i="11"/>
  <c r="F4497" i="11"/>
  <c r="A4498" i="11"/>
  <c r="B4498" i="11"/>
  <c r="D4498" i="11"/>
  <c r="F4498" i="11"/>
  <c r="A4499" i="11"/>
  <c r="C4498" i="11"/>
  <c r="E4498" i="11"/>
  <c r="G4498" i="11"/>
  <c r="C4499" i="11"/>
  <c r="E4499" i="11"/>
  <c r="G4499" i="11"/>
  <c r="B4499" i="11"/>
  <c r="D4499" i="11"/>
  <c r="F4499" i="11"/>
  <c r="A4500" i="11"/>
  <c r="B4500" i="11"/>
  <c r="D4500" i="11"/>
  <c r="F4500" i="11"/>
  <c r="A4501" i="11"/>
  <c r="C4500" i="11"/>
  <c r="E4500" i="11"/>
  <c r="G4500" i="11"/>
  <c r="C4501" i="11"/>
  <c r="E4501" i="11"/>
  <c r="G4501" i="11"/>
  <c r="B4501" i="11"/>
  <c r="D4501" i="11"/>
  <c r="F4501" i="11"/>
  <c r="A4502" i="11"/>
  <c r="B4502" i="11"/>
  <c r="D4502" i="11"/>
  <c r="F4502" i="11"/>
  <c r="A4503" i="11"/>
  <c r="C4502" i="11"/>
  <c r="E4502" i="11"/>
  <c r="G4502" i="11"/>
  <c r="C4503" i="11"/>
  <c r="E4503" i="11"/>
  <c r="G4503" i="11"/>
  <c r="B4503" i="11"/>
  <c r="D4503" i="11"/>
  <c r="F4503" i="11"/>
  <c r="A4504" i="11"/>
  <c r="B4504" i="11"/>
  <c r="D4504" i="11"/>
  <c r="F4504" i="11"/>
  <c r="A4505" i="11"/>
  <c r="C4504" i="11"/>
  <c r="E4504" i="11"/>
  <c r="G4504" i="11"/>
  <c r="C4505" i="11"/>
  <c r="E4505" i="11"/>
  <c r="G4505" i="11"/>
  <c r="B4505" i="11"/>
  <c r="D4505" i="11"/>
  <c r="F4505" i="11"/>
  <c r="A4506" i="11"/>
  <c r="B4506" i="11"/>
  <c r="D4506" i="11"/>
  <c r="F4506" i="11"/>
  <c r="A4507" i="11"/>
  <c r="C4506" i="11"/>
  <c r="E4506" i="11"/>
  <c r="G4506" i="11"/>
  <c r="C4507" i="11"/>
  <c r="E4507" i="11"/>
  <c r="G4507" i="11"/>
  <c r="B4507" i="11"/>
  <c r="D4507" i="11"/>
  <c r="F4507" i="11"/>
  <c r="A4508" i="11"/>
  <c r="B4508" i="11"/>
  <c r="D4508" i="11"/>
  <c r="F4508" i="11"/>
  <c r="A4509" i="11"/>
  <c r="C4508" i="11"/>
  <c r="E4508" i="11"/>
  <c r="G4508" i="11"/>
  <c r="C4509" i="11"/>
  <c r="E4509" i="11"/>
  <c r="G4509" i="11"/>
  <c r="B4509" i="11"/>
  <c r="D4509" i="11"/>
  <c r="F4509" i="11"/>
  <c r="A4510" i="11"/>
  <c r="B4510" i="11"/>
  <c r="D4510" i="11"/>
  <c r="F4510" i="11"/>
  <c r="A4511" i="11"/>
  <c r="C4510" i="11"/>
  <c r="E4510" i="11"/>
  <c r="G4510" i="11"/>
  <c r="C4511" i="11"/>
  <c r="E4511" i="11"/>
  <c r="G4511" i="11"/>
  <c r="B4511" i="11"/>
  <c r="D4511" i="11"/>
  <c r="F4511" i="11"/>
  <c r="A4512" i="11"/>
  <c r="B4512" i="11"/>
  <c r="D4512" i="11"/>
  <c r="F4512" i="11"/>
  <c r="A4513" i="11"/>
  <c r="C4512" i="11"/>
  <c r="E4512" i="11"/>
  <c r="G4512" i="11"/>
  <c r="C4513" i="11"/>
  <c r="E4513" i="11"/>
  <c r="G4513" i="11"/>
  <c r="B4513" i="11"/>
  <c r="D4513" i="11"/>
  <c r="F4513" i="11"/>
  <c r="A4514" i="11"/>
  <c r="B4514" i="11"/>
  <c r="D4514" i="11"/>
  <c r="F4514" i="11"/>
  <c r="A4515" i="11"/>
  <c r="C4514" i="11"/>
  <c r="E4514" i="11"/>
  <c r="G4514" i="11"/>
  <c r="C4515" i="11"/>
  <c r="E4515" i="11"/>
  <c r="G4515" i="11"/>
  <c r="B4515" i="11"/>
  <c r="D4515" i="11"/>
  <c r="F4515" i="11"/>
  <c r="A4516" i="11"/>
  <c r="B4516" i="11"/>
  <c r="D4516" i="11"/>
  <c r="F4516" i="11"/>
  <c r="A4517" i="11"/>
  <c r="C4516" i="11"/>
  <c r="E4516" i="11"/>
  <c r="G4516" i="11"/>
  <c r="C4517" i="11"/>
  <c r="E4517" i="11"/>
  <c r="G4517" i="11"/>
  <c r="B4517" i="11"/>
  <c r="D4517" i="11"/>
  <c r="F4517" i="11"/>
  <c r="A4518" i="11"/>
  <c r="B4518" i="11"/>
  <c r="D4518" i="11"/>
  <c r="F4518" i="11"/>
  <c r="A4519" i="11"/>
  <c r="C4518" i="11"/>
  <c r="E4518" i="11"/>
  <c r="G4518" i="11"/>
  <c r="C4519" i="11"/>
  <c r="E4519" i="11"/>
  <c r="G4519" i="11"/>
  <c r="B4519" i="11"/>
  <c r="D4519" i="11"/>
  <c r="F4519" i="11"/>
  <c r="A4520" i="11"/>
  <c r="B4520" i="11"/>
  <c r="D4520" i="11"/>
  <c r="F4520" i="11"/>
  <c r="A4521" i="11"/>
  <c r="C4520" i="11"/>
  <c r="E4520" i="11"/>
  <c r="G4520" i="11"/>
  <c r="C4521" i="11"/>
  <c r="E4521" i="11"/>
  <c r="G4521" i="11"/>
  <c r="B4521" i="11"/>
  <c r="D4521" i="11"/>
  <c r="F4521" i="11"/>
  <c r="A4522" i="11"/>
  <c r="B4522" i="11"/>
  <c r="D4522" i="11"/>
  <c r="F4522" i="11"/>
  <c r="A4523" i="11"/>
  <c r="C4522" i="11"/>
  <c r="E4522" i="11"/>
  <c r="G4522" i="11"/>
  <c r="C4523" i="11"/>
  <c r="E4523" i="11"/>
  <c r="G4523" i="11"/>
  <c r="B4523" i="11"/>
  <c r="D4523" i="11"/>
  <c r="F4523" i="11"/>
  <c r="A4524" i="11"/>
  <c r="B4524" i="11"/>
  <c r="D4524" i="11"/>
  <c r="F4524" i="11"/>
  <c r="A4525" i="11"/>
  <c r="C4524" i="11"/>
  <c r="E4524" i="11"/>
  <c r="G4524" i="11"/>
  <c r="C4525" i="11"/>
  <c r="E4525" i="11"/>
  <c r="G4525" i="11"/>
  <c r="B4525" i="11"/>
  <c r="D4525" i="11"/>
  <c r="F4525" i="11"/>
  <c r="A4526" i="11"/>
  <c r="B4526" i="11"/>
  <c r="D4526" i="11"/>
  <c r="F4526" i="11"/>
  <c r="A4527" i="11"/>
  <c r="C4526" i="11"/>
  <c r="E4526" i="11"/>
  <c r="G4526" i="11"/>
  <c r="C4527" i="11"/>
  <c r="E4527" i="11"/>
  <c r="G4527" i="11"/>
  <c r="B4527" i="11"/>
  <c r="D4527" i="11"/>
  <c r="F4527" i="11"/>
  <c r="A4528" i="11"/>
  <c r="B4528" i="11"/>
  <c r="D4528" i="11"/>
  <c r="F4528" i="11"/>
  <c r="A4529" i="11"/>
  <c r="C4528" i="11"/>
  <c r="E4528" i="11"/>
  <c r="G4528" i="11"/>
  <c r="C4529" i="11"/>
  <c r="E4529" i="11"/>
  <c r="G4529" i="11"/>
  <c r="B4529" i="11"/>
  <c r="D4529" i="11"/>
  <c r="F4529" i="11"/>
  <c r="A4530" i="11"/>
  <c r="B4530" i="11"/>
  <c r="D4530" i="11"/>
  <c r="F4530" i="11"/>
  <c r="A4531" i="11"/>
  <c r="C4530" i="11"/>
  <c r="E4530" i="11"/>
  <c r="G4530" i="11"/>
  <c r="C4531" i="11"/>
  <c r="E4531" i="11"/>
  <c r="G4531" i="11"/>
  <c r="B4531" i="11"/>
  <c r="D4531" i="11"/>
  <c r="F4531" i="11"/>
  <c r="A4532" i="11"/>
  <c r="B4532" i="11"/>
  <c r="D4532" i="11"/>
  <c r="F4532" i="11"/>
  <c r="A4533" i="11"/>
  <c r="C4532" i="11"/>
  <c r="E4532" i="11"/>
  <c r="G4532" i="11"/>
  <c r="C4533" i="11"/>
  <c r="E4533" i="11"/>
  <c r="G4533" i="11"/>
  <c r="B4533" i="11"/>
  <c r="D4533" i="11"/>
  <c r="F4533" i="11"/>
  <c r="A4534" i="11"/>
  <c r="B4534" i="11"/>
  <c r="D4534" i="11"/>
  <c r="F4534" i="11"/>
  <c r="A4535" i="11"/>
  <c r="C4534" i="11"/>
  <c r="E4534" i="11"/>
  <c r="G4534" i="11"/>
  <c r="C4535" i="11"/>
  <c r="E4535" i="11"/>
  <c r="G4535" i="11"/>
  <c r="B4535" i="11"/>
  <c r="D4535" i="11"/>
  <c r="F4535" i="11"/>
  <c r="A4536" i="11"/>
  <c r="B4536" i="11"/>
  <c r="D4536" i="11"/>
  <c r="F4536" i="11"/>
  <c r="A4537" i="11"/>
  <c r="C4536" i="11"/>
  <c r="E4536" i="11"/>
  <c r="G4536" i="11"/>
  <c r="C4537" i="11"/>
  <c r="E4537" i="11"/>
  <c r="G4537" i="11"/>
  <c r="B4537" i="11"/>
  <c r="D4537" i="11"/>
  <c r="F4537" i="11"/>
  <c r="A4538" i="11"/>
  <c r="B4538" i="11"/>
  <c r="D4538" i="11"/>
  <c r="F4538" i="11"/>
  <c r="A4539" i="11"/>
  <c r="C4538" i="11"/>
  <c r="E4538" i="11"/>
  <c r="G4538" i="11"/>
  <c r="C4539" i="11"/>
  <c r="E4539" i="11"/>
  <c r="G4539" i="11"/>
  <c r="B4539" i="11"/>
  <c r="D4539" i="11"/>
  <c r="F4539" i="11"/>
  <c r="A4540" i="11"/>
  <c r="B4540" i="11"/>
  <c r="D4540" i="11"/>
  <c r="F4540" i="11"/>
  <c r="A4541" i="11"/>
  <c r="C4540" i="11"/>
  <c r="E4540" i="11"/>
  <c r="G4540" i="11"/>
  <c r="C4541" i="11"/>
  <c r="E4541" i="11"/>
  <c r="G4541" i="11"/>
  <c r="B4541" i="11"/>
  <c r="D4541" i="11"/>
  <c r="F4541" i="11"/>
  <c r="A4542" i="11"/>
  <c r="B4542" i="11"/>
  <c r="D4542" i="11"/>
  <c r="F4542" i="11"/>
  <c r="A4543" i="11"/>
  <c r="C4542" i="11"/>
  <c r="E4542" i="11"/>
  <c r="G4542" i="11"/>
  <c r="C4543" i="11"/>
  <c r="E4543" i="11"/>
  <c r="G4543" i="11"/>
  <c r="B4543" i="11"/>
  <c r="D4543" i="11"/>
  <c r="F4543" i="11"/>
  <c r="A4544" i="11"/>
  <c r="B4544" i="11"/>
  <c r="D4544" i="11"/>
  <c r="F4544" i="11"/>
  <c r="A4545" i="11"/>
  <c r="C4544" i="11"/>
  <c r="E4544" i="11"/>
  <c r="G4544" i="11"/>
  <c r="C4545" i="11"/>
  <c r="E4545" i="11"/>
  <c r="G4545" i="11"/>
  <c r="B4545" i="11"/>
  <c r="D4545" i="11"/>
  <c r="F4545" i="11"/>
  <c r="A4546" i="11"/>
  <c r="B4546" i="11"/>
  <c r="D4546" i="11"/>
  <c r="F4546" i="11"/>
  <c r="A4547" i="11"/>
  <c r="C4546" i="11"/>
  <c r="E4546" i="11"/>
  <c r="G4546" i="11"/>
  <c r="C4547" i="11"/>
  <c r="E4547" i="11"/>
  <c r="G4547" i="11"/>
  <c r="B4547" i="11"/>
  <c r="D4547" i="11"/>
  <c r="F4547" i="11"/>
  <c r="A4548" i="11"/>
  <c r="B4548" i="11"/>
  <c r="D4548" i="11"/>
  <c r="F4548" i="11"/>
  <c r="A4549" i="11"/>
  <c r="C4548" i="11"/>
  <c r="E4548" i="11"/>
  <c r="G4548" i="11"/>
  <c r="C4549" i="11"/>
  <c r="E4549" i="11"/>
  <c r="G4549" i="11"/>
  <c r="B4549" i="11"/>
  <c r="D4549" i="11"/>
  <c r="F4549" i="11"/>
  <c r="A4550" i="11"/>
  <c r="B4550" i="11"/>
  <c r="D4550" i="11"/>
  <c r="F4550" i="11"/>
  <c r="A4551" i="11"/>
  <c r="C4550" i="11"/>
  <c r="E4550" i="11"/>
  <c r="G4550" i="11"/>
  <c r="C4551" i="11"/>
  <c r="E4551" i="11"/>
  <c r="G4551" i="11"/>
  <c r="B4551" i="11"/>
  <c r="D4551" i="11"/>
  <c r="F4551" i="11"/>
  <c r="A4552" i="11"/>
  <c r="B4552" i="11"/>
  <c r="D4552" i="11"/>
  <c r="F4552" i="11"/>
  <c r="A4553" i="11"/>
  <c r="C4552" i="11"/>
  <c r="E4552" i="11"/>
  <c r="G4552" i="11"/>
  <c r="C4553" i="11"/>
  <c r="E4553" i="11"/>
  <c r="G4553" i="11"/>
  <c r="B4553" i="11"/>
  <c r="D4553" i="11"/>
  <c r="F4553" i="11"/>
  <c r="A4554" i="11"/>
  <c r="B4554" i="11"/>
  <c r="D4554" i="11"/>
  <c r="F4554" i="11"/>
  <c r="A4555" i="11"/>
  <c r="C4554" i="11"/>
  <c r="E4554" i="11"/>
  <c r="G4554" i="11"/>
  <c r="C4555" i="11"/>
  <c r="E4555" i="11"/>
  <c r="G4555" i="11"/>
  <c r="B4555" i="11"/>
  <c r="D4555" i="11"/>
  <c r="F4555" i="11"/>
  <c r="A4556" i="11"/>
  <c r="B4556" i="11"/>
  <c r="D4556" i="11"/>
  <c r="F4556" i="11"/>
  <c r="A4557" i="11"/>
  <c r="C4556" i="11"/>
  <c r="E4556" i="11"/>
  <c r="G4556" i="11"/>
  <c r="C4557" i="11"/>
  <c r="E4557" i="11"/>
  <c r="G4557" i="11"/>
  <c r="B4557" i="11"/>
  <c r="D4557" i="11"/>
  <c r="F4557" i="11"/>
  <c r="A4558" i="11"/>
  <c r="B4558" i="11"/>
  <c r="D4558" i="11"/>
  <c r="F4558" i="11"/>
  <c r="A4559" i="11"/>
  <c r="C4558" i="11"/>
  <c r="E4558" i="11"/>
  <c r="G4558" i="11"/>
  <c r="C4559" i="11"/>
  <c r="E4559" i="11"/>
  <c r="G4559" i="11"/>
  <c r="B4559" i="11"/>
  <c r="D4559" i="11"/>
  <c r="F4559" i="11"/>
  <c r="A4560" i="11"/>
  <c r="B4560" i="11"/>
  <c r="D4560" i="11"/>
  <c r="F4560" i="11"/>
  <c r="A4561" i="11"/>
  <c r="C4560" i="11"/>
  <c r="E4560" i="11"/>
  <c r="G4560" i="11"/>
  <c r="C4561" i="11"/>
  <c r="E4561" i="11"/>
  <c r="G4561" i="11"/>
  <c r="B4561" i="11"/>
  <c r="D4561" i="11"/>
  <c r="F4561" i="11"/>
  <c r="A4562" i="11"/>
  <c r="B4562" i="11"/>
  <c r="D4562" i="11"/>
  <c r="F4562" i="11"/>
  <c r="A4563" i="11"/>
  <c r="C4562" i="11"/>
  <c r="E4562" i="11"/>
  <c r="G4562" i="11"/>
  <c r="C4563" i="11"/>
  <c r="E4563" i="11"/>
  <c r="G4563" i="11"/>
  <c r="B4563" i="11"/>
  <c r="D4563" i="11"/>
  <c r="F4563" i="11"/>
  <c r="A4564" i="11"/>
  <c r="B4564" i="11"/>
  <c r="D4564" i="11"/>
  <c r="F4564" i="11"/>
  <c r="A4565" i="11"/>
  <c r="C4564" i="11"/>
  <c r="E4564" i="11"/>
  <c r="G4564" i="11"/>
  <c r="C4565" i="11"/>
  <c r="E4565" i="11"/>
  <c r="G4565" i="11"/>
  <c r="B4565" i="11"/>
  <c r="D4565" i="11"/>
  <c r="F4565" i="11"/>
  <c r="A4566" i="11"/>
  <c r="B4566" i="11"/>
  <c r="D4566" i="11"/>
  <c r="F4566" i="11"/>
  <c r="A4567" i="11"/>
  <c r="C4566" i="11"/>
  <c r="E4566" i="11"/>
  <c r="G4566" i="11"/>
  <c r="C4567" i="11"/>
  <c r="E4567" i="11"/>
  <c r="G4567" i="11"/>
  <c r="B4567" i="11"/>
  <c r="D4567" i="11"/>
  <c r="F4567" i="11"/>
  <c r="A4568" i="11"/>
  <c r="B4568" i="11"/>
  <c r="D4568" i="11"/>
  <c r="F4568" i="11"/>
  <c r="A4569" i="11"/>
  <c r="C4568" i="11"/>
  <c r="E4568" i="11"/>
  <c r="G4568" i="11"/>
  <c r="C4569" i="11"/>
  <c r="E4569" i="11"/>
  <c r="G4569" i="11"/>
  <c r="B4569" i="11"/>
  <c r="D4569" i="11"/>
  <c r="F4569" i="11"/>
  <c r="A4570" i="11"/>
  <c r="B4570" i="11"/>
  <c r="D4570" i="11"/>
  <c r="F4570" i="11"/>
  <c r="A4571" i="11"/>
  <c r="C4570" i="11"/>
  <c r="E4570" i="11"/>
  <c r="G4570" i="11"/>
  <c r="C4571" i="11"/>
  <c r="E4571" i="11"/>
  <c r="G4571" i="11"/>
  <c r="B4571" i="11"/>
  <c r="D4571" i="11"/>
  <c r="F4571" i="11"/>
  <c r="A4572" i="11"/>
  <c r="B4572" i="11"/>
  <c r="D4572" i="11"/>
  <c r="F4572" i="11"/>
  <c r="A4573" i="11"/>
  <c r="C4572" i="11"/>
  <c r="E4572" i="11"/>
  <c r="G4572" i="11"/>
  <c r="C4573" i="11"/>
  <c r="E4573" i="11"/>
  <c r="G4573" i="11"/>
  <c r="B4573" i="11"/>
  <c r="D4573" i="11"/>
  <c r="F4573" i="11"/>
  <c r="A4574" i="11"/>
  <c r="B4574" i="11"/>
  <c r="D4574" i="11"/>
  <c r="F4574" i="11"/>
  <c r="A4575" i="11"/>
  <c r="C4574" i="11"/>
  <c r="E4574" i="11"/>
  <c r="G4574" i="11"/>
  <c r="C4575" i="11"/>
  <c r="E4575" i="11"/>
  <c r="G4575" i="11"/>
  <c r="B4575" i="11"/>
  <c r="D4575" i="11"/>
  <c r="F4575" i="11"/>
  <c r="A4576" i="11"/>
  <c r="B4576" i="11"/>
  <c r="D4576" i="11"/>
  <c r="F4576" i="11"/>
  <c r="A4577" i="11"/>
  <c r="C4576" i="11"/>
  <c r="E4576" i="11"/>
  <c r="G4576" i="11"/>
  <c r="C4577" i="11"/>
  <c r="E4577" i="11"/>
  <c r="G4577" i="11"/>
  <c r="B4577" i="11"/>
  <c r="D4577" i="11"/>
  <c r="F4577" i="11"/>
  <c r="A4578" i="11"/>
  <c r="B4578" i="11"/>
  <c r="D4578" i="11"/>
  <c r="F4578" i="11"/>
  <c r="A4579" i="11"/>
  <c r="C4578" i="11"/>
  <c r="E4578" i="11"/>
  <c r="G4578" i="11"/>
  <c r="C4579" i="11"/>
  <c r="E4579" i="11"/>
  <c r="G4579" i="11"/>
  <c r="B4579" i="11"/>
  <c r="D4579" i="11"/>
  <c r="F4579" i="11"/>
  <c r="A4580" i="11"/>
  <c r="B4580" i="11"/>
  <c r="D4580" i="11"/>
  <c r="F4580" i="11"/>
  <c r="A4581" i="11"/>
  <c r="C4580" i="11"/>
  <c r="E4580" i="11"/>
  <c r="G4580" i="11"/>
  <c r="C4581" i="11"/>
  <c r="E4581" i="11"/>
  <c r="G4581" i="11"/>
  <c r="B4581" i="11"/>
  <c r="D4581" i="11"/>
  <c r="F4581" i="11"/>
  <c r="A4582" i="11"/>
  <c r="B4582" i="11"/>
  <c r="D4582" i="11"/>
  <c r="F4582" i="11"/>
  <c r="A4583" i="11"/>
  <c r="C4582" i="11"/>
  <c r="E4582" i="11"/>
  <c r="G4582" i="11"/>
  <c r="C4583" i="11"/>
  <c r="E4583" i="11"/>
  <c r="G4583" i="11"/>
  <c r="B4583" i="11"/>
  <c r="D4583" i="11"/>
  <c r="F4583" i="11"/>
  <c r="A4584" i="11"/>
  <c r="B4584" i="11"/>
  <c r="D4584" i="11"/>
  <c r="F4584" i="11"/>
  <c r="A4585" i="11"/>
  <c r="C4584" i="11"/>
  <c r="E4584" i="11"/>
  <c r="G4584" i="11"/>
  <c r="C4585" i="11"/>
  <c r="E4585" i="11"/>
  <c r="G4585" i="11"/>
  <c r="B4585" i="11"/>
  <c r="D4585" i="11"/>
  <c r="F4585" i="11"/>
  <c r="A4586" i="11"/>
  <c r="B4586" i="11"/>
  <c r="D4586" i="11"/>
  <c r="F4586" i="11"/>
  <c r="A4587" i="11"/>
  <c r="C4586" i="11"/>
  <c r="E4586" i="11"/>
  <c r="G4586" i="11"/>
  <c r="C4587" i="11"/>
  <c r="E4587" i="11"/>
  <c r="G4587" i="11"/>
  <c r="B4587" i="11"/>
  <c r="D4587" i="11"/>
  <c r="F4587" i="11"/>
  <c r="A4588" i="11"/>
  <c r="B4588" i="11"/>
  <c r="D4588" i="11"/>
  <c r="F4588" i="11"/>
  <c r="A4589" i="11"/>
  <c r="C4588" i="11"/>
  <c r="E4588" i="11"/>
  <c r="G4588" i="11"/>
  <c r="C4589" i="11"/>
  <c r="E4589" i="11"/>
  <c r="G4589" i="11"/>
  <c r="B4589" i="11"/>
  <c r="D4589" i="11"/>
  <c r="F4589" i="11"/>
  <c r="A4590" i="11"/>
  <c r="B4590" i="11"/>
  <c r="D4590" i="11"/>
  <c r="F4590" i="11"/>
  <c r="A4591" i="11"/>
  <c r="C4590" i="11"/>
  <c r="E4590" i="11"/>
  <c r="G4590" i="11"/>
  <c r="C4591" i="11"/>
  <c r="E4591" i="11"/>
  <c r="G4591" i="11"/>
  <c r="B4591" i="11"/>
  <c r="D4591" i="11"/>
  <c r="F4591" i="11"/>
  <c r="A4592" i="11"/>
  <c r="B4592" i="11"/>
  <c r="D4592" i="11"/>
  <c r="F4592" i="11"/>
  <c r="A4593" i="11"/>
  <c r="C4592" i="11"/>
  <c r="E4592" i="11"/>
  <c r="G4592" i="11"/>
  <c r="C4593" i="11"/>
  <c r="E4593" i="11"/>
  <c r="G4593" i="11"/>
  <c r="B4593" i="11"/>
  <c r="D4593" i="11"/>
  <c r="F4593" i="11"/>
  <c r="A4594" i="11"/>
  <c r="B4594" i="11"/>
  <c r="D4594" i="11"/>
  <c r="F4594" i="11"/>
  <c r="A4595" i="11"/>
  <c r="C4594" i="11"/>
  <c r="E4594" i="11"/>
  <c r="G4594" i="11"/>
  <c r="C4595" i="11"/>
  <c r="E4595" i="11"/>
  <c r="G4595" i="11"/>
  <c r="B4595" i="11"/>
  <c r="D4595" i="11"/>
  <c r="F4595" i="11"/>
  <c r="A4596" i="11"/>
  <c r="B4596" i="11"/>
  <c r="D4596" i="11"/>
  <c r="F4596" i="11"/>
  <c r="A4597" i="11"/>
  <c r="C4596" i="11"/>
  <c r="E4596" i="11"/>
  <c r="G4596" i="11"/>
  <c r="C4597" i="11"/>
  <c r="E4597" i="11"/>
  <c r="G4597" i="11"/>
  <c r="B4597" i="11"/>
  <c r="D4597" i="11"/>
  <c r="F4597" i="11"/>
  <c r="A4598" i="11"/>
  <c r="B4598" i="11"/>
  <c r="D4598" i="11"/>
  <c r="F4598" i="11"/>
  <c r="A4599" i="11"/>
  <c r="C4598" i="11"/>
  <c r="E4598" i="11"/>
  <c r="G4598" i="11"/>
  <c r="C4599" i="11"/>
  <c r="E4599" i="11"/>
  <c r="G4599" i="11"/>
  <c r="B4599" i="11"/>
  <c r="D4599" i="11"/>
  <c r="F4599" i="11"/>
  <c r="A4600" i="11"/>
  <c r="B4600" i="11"/>
  <c r="D4600" i="11"/>
  <c r="F4600" i="11"/>
  <c r="A4601" i="11"/>
  <c r="C4600" i="11"/>
  <c r="E4600" i="11"/>
  <c r="G4600" i="11"/>
  <c r="C4601" i="11"/>
  <c r="E4601" i="11"/>
  <c r="G4601" i="11"/>
  <c r="B4601" i="11"/>
  <c r="D4601" i="11"/>
  <c r="F4601" i="11"/>
  <c r="A4602" i="11"/>
  <c r="B4602" i="11"/>
  <c r="D4602" i="11"/>
  <c r="F4602" i="11"/>
  <c r="A4603" i="11"/>
  <c r="C4602" i="11"/>
  <c r="E4602" i="11"/>
  <c r="G4602" i="11"/>
  <c r="C4603" i="11"/>
  <c r="E4603" i="11"/>
  <c r="G4603" i="11"/>
  <c r="B4603" i="11"/>
  <c r="D4603" i="11"/>
  <c r="F4603" i="11"/>
  <c r="A4604" i="11"/>
  <c r="B4604" i="11"/>
  <c r="D4604" i="11"/>
  <c r="F4604" i="11"/>
  <c r="A4605" i="11"/>
  <c r="C4604" i="11"/>
  <c r="E4604" i="11"/>
  <c r="G4604" i="11"/>
  <c r="C4605" i="11"/>
  <c r="E4605" i="11"/>
  <c r="G4605" i="11"/>
  <c r="B4605" i="11"/>
  <c r="D4605" i="11"/>
  <c r="F4605" i="11"/>
  <c r="A4606" i="11"/>
  <c r="B4606" i="11"/>
  <c r="D4606" i="11"/>
  <c r="F4606" i="11"/>
  <c r="A4607" i="11"/>
  <c r="C4606" i="11"/>
  <c r="E4606" i="11"/>
  <c r="G4606" i="11"/>
  <c r="C4607" i="11"/>
  <c r="E4607" i="11"/>
  <c r="G4607" i="11"/>
  <c r="B4607" i="11"/>
  <c r="D4607" i="11"/>
  <c r="F4607" i="11"/>
  <c r="A4608" i="11"/>
  <c r="B4608" i="11"/>
  <c r="D4608" i="11"/>
  <c r="F4608" i="11"/>
  <c r="A4609" i="11"/>
  <c r="C4608" i="11"/>
  <c r="E4608" i="11"/>
  <c r="G4608" i="11"/>
  <c r="C4609" i="11"/>
  <c r="E4609" i="11"/>
  <c r="G4609" i="11"/>
  <c r="B4609" i="11"/>
  <c r="D4609" i="11"/>
  <c r="F4609" i="11"/>
  <c r="A4610" i="11"/>
  <c r="B4610" i="11"/>
  <c r="D4610" i="11"/>
  <c r="F4610" i="11"/>
  <c r="A4611" i="11"/>
  <c r="C4610" i="11"/>
  <c r="E4610" i="11"/>
  <c r="G4610" i="11"/>
  <c r="C4611" i="11"/>
  <c r="E4611" i="11"/>
  <c r="G4611" i="11"/>
  <c r="B4611" i="11"/>
  <c r="D4611" i="11"/>
  <c r="F4611" i="11"/>
  <c r="A4612" i="11"/>
  <c r="B4612" i="11"/>
  <c r="D4612" i="11"/>
  <c r="F4612" i="11"/>
  <c r="A4613" i="11"/>
  <c r="C4612" i="11"/>
  <c r="E4612" i="11"/>
  <c r="G4612" i="11"/>
  <c r="C4613" i="11"/>
  <c r="E4613" i="11"/>
  <c r="G4613" i="11"/>
  <c r="B4613" i="11"/>
  <c r="D4613" i="11"/>
  <c r="F4613" i="11"/>
  <c r="A4614" i="11"/>
  <c r="B4614" i="11"/>
  <c r="D4614" i="11"/>
  <c r="F4614" i="11"/>
  <c r="A4615" i="11"/>
  <c r="C4614" i="11"/>
  <c r="E4614" i="11"/>
  <c r="G4614" i="11"/>
  <c r="C4615" i="11"/>
  <c r="E4615" i="11"/>
  <c r="G4615" i="11"/>
  <c r="B4615" i="11"/>
  <c r="D4615" i="11"/>
  <c r="F4615" i="11"/>
  <c r="A4616" i="11"/>
  <c r="B4616" i="11"/>
  <c r="D4616" i="11"/>
  <c r="F4616" i="11"/>
  <c r="A4617" i="11"/>
  <c r="C4616" i="11"/>
  <c r="E4616" i="11"/>
  <c r="G4616" i="11"/>
  <c r="C4617" i="11"/>
  <c r="E4617" i="11"/>
  <c r="G4617" i="11"/>
  <c r="B4617" i="11"/>
  <c r="D4617" i="11"/>
  <c r="F4617" i="11"/>
  <c r="A4618" i="11"/>
  <c r="B4618" i="11"/>
  <c r="D4618" i="11"/>
  <c r="F4618" i="11"/>
  <c r="A4619" i="11"/>
  <c r="C4618" i="11"/>
  <c r="E4618" i="11"/>
  <c r="G4618" i="11"/>
  <c r="C4619" i="11"/>
  <c r="E4619" i="11"/>
  <c r="G4619" i="11"/>
  <c r="B4619" i="11"/>
  <c r="D4619" i="11"/>
  <c r="F4619" i="11"/>
  <c r="A4620" i="11"/>
  <c r="B4620" i="11"/>
  <c r="D4620" i="11"/>
  <c r="F4620" i="11"/>
  <c r="A4621" i="11"/>
  <c r="C4620" i="11"/>
  <c r="E4620" i="11"/>
  <c r="G4620" i="11"/>
  <c r="C4621" i="11"/>
  <c r="E4621" i="11"/>
  <c r="G4621" i="11"/>
  <c r="B4621" i="11"/>
  <c r="D4621" i="11"/>
  <c r="F4621" i="11"/>
  <c r="A4622" i="11"/>
  <c r="B4622" i="11"/>
  <c r="D4622" i="11"/>
  <c r="F4622" i="11"/>
  <c r="A4623" i="11"/>
  <c r="C4622" i="11"/>
  <c r="E4622" i="11"/>
  <c r="G4622" i="11"/>
  <c r="C4623" i="11"/>
  <c r="E4623" i="11"/>
  <c r="G4623" i="11"/>
  <c r="B4623" i="11"/>
  <c r="D4623" i="11"/>
  <c r="F4623" i="11"/>
  <c r="A4624" i="11"/>
  <c r="B4624" i="11"/>
  <c r="D4624" i="11"/>
  <c r="F4624" i="11"/>
  <c r="A4625" i="11"/>
  <c r="C4624" i="11"/>
  <c r="E4624" i="11"/>
  <c r="G4624" i="11"/>
  <c r="C4625" i="11"/>
  <c r="E4625" i="11"/>
  <c r="G4625" i="11"/>
  <c r="B4625" i="11"/>
  <c r="D4625" i="11"/>
  <c r="F4625" i="11"/>
  <c r="A4626" i="11"/>
  <c r="B4626" i="11"/>
  <c r="D4626" i="11"/>
  <c r="F4626" i="11"/>
  <c r="A4627" i="11"/>
  <c r="C4626" i="11"/>
  <c r="E4626" i="11"/>
  <c r="G4626" i="11"/>
  <c r="C4627" i="11"/>
  <c r="E4627" i="11"/>
  <c r="G4627" i="11"/>
  <c r="B4627" i="11"/>
  <c r="D4627" i="11"/>
  <c r="F4627" i="11"/>
  <c r="A4628" i="11"/>
  <c r="B4628" i="11"/>
  <c r="D4628" i="11"/>
  <c r="F4628" i="11"/>
  <c r="A4629" i="11"/>
  <c r="C4628" i="11"/>
  <c r="E4628" i="11"/>
  <c r="G4628" i="11"/>
  <c r="C4629" i="11"/>
  <c r="E4629" i="11"/>
  <c r="G4629" i="11"/>
  <c r="B4629" i="11"/>
  <c r="D4629" i="11"/>
  <c r="F4629" i="11"/>
  <c r="A4630" i="11"/>
  <c r="B4630" i="11"/>
  <c r="D4630" i="11"/>
  <c r="F4630" i="11"/>
  <c r="A4631" i="11"/>
  <c r="C4630" i="11"/>
  <c r="E4630" i="11"/>
  <c r="G4630" i="11"/>
  <c r="C4631" i="11"/>
  <c r="E4631" i="11"/>
  <c r="G4631" i="11"/>
  <c r="B4631" i="11"/>
  <c r="D4631" i="11"/>
  <c r="F4631" i="11"/>
  <c r="A4632" i="11"/>
  <c r="B4632" i="11"/>
  <c r="D4632" i="11"/>
  <c r="F4632" i="11"/>
  <c r="A4633" i="11"/>
  <c r="C4632" i="11"/>
  <c r="E4632" i="11"/>
  <c r="G4632" i="11"/>
  <c r="C4633" i="11"/>
  <c r="E4633" i="11"/>
  <c r="G4633" i="11"/>
  <c r="B4633" i="11"/>
  <c r="D4633" i="11"/>
  <c r="F4633" i="11"/>
  <c r="A4634" i="11"/>
  <c r="B4634" i="11"/>
  <c r="D4634" i="11"/>
  <c r="F4634" i="11"/>
  <c r="A4635" i="11"/>
  <c r="C4634" i="11"/>
  <c r="E4634" i="11"/>
  <c r="G4634" i="11"/>
  <c r="C4635" i="11"/>
  <c r="E4635" i="11"/>
  <c r="G4635" i="11"/>
  <c r="B4635" i="11"/>
  <c r="D4635" i="11"/>
  <c r="F4635" i="11"/>
  <c r="A4636" i="11"/>
  <c r="B4636" i="11"/>
  <c r="D4636" i="11"/>
  <c r="F4636" i="11"/>
  <c r="A4637" i="11"/>
  <c r="C4636" i="11"/>
  <c r="E4636" i="11"/>
  <c r="G4636" i="11"/>
  <c r="C4637" i="11"/>
  <c r="E4637" i="11"/>
  <c r="G4637" i="11"/>
  <c r="B4637" i="11"/>
  <c r="D4637" i="11"/>
  <c r="F4637" i="11"/>
  <c r="A4638" i="11"/>
  <c r="B4638" i="11"/>
  <c r="D4638" i="11"/>
  <c r="F4638" i="11"/>
  <c r="A4639" i="11"/>
  <c r="C4638" i="11"/>
  <c r="E4638" i="11"/>
  <c r="G4638" i="11"/>
  <c r="C4639" i="11"/>
  <c r="E4639" i="11"/>
  <c r="G4639" i="11"/>
  <c r="B4639" i="11"/>
  <c r="D4639" i="11"/>
  <c r="F4639" i="11"/>
  <c r="A4640" i="11"/>
  <c r="B4640" i="11"/>
  <c r="D4640" i="11"/>
  <c r="F4640" i="11"/>
  <c r="A4641" i="11"/>
  <c r="C4640" i="11"/>
  <c r="E4640" i="11"/>
  <c r="G4640" i="11"/>
  <c r="C4641" i="11"/>
  <c r="E4641" i="11"/>
  <c r="G4641" i="11"/>
  <c r="B4641" i="11"/>
  <c r="D4641" i="11"/>
  <c r="F4641" i="11"/>
  <c r="A4642" i="11"/>
  <c r="B4642" i="11"/>
  <c r="D4642" i="11"/>
  <c r="F4642" i="11"/>
  <c r="A4643" i="11"/>
  <c r="C4642" i="11"/>
  <c r="E4642" i="11"/>
  <c r="G4642" i="11"/>
  <c r="C4643" i="11"/>
  <c r="E4643" i="11"/>
  <c r="G4643" i="11"/>
  <c r="B4643" i="11"/>
  <c r="D4643" i="11"/>
  <c r="F4643" i="11"/>
  <c r="A4644" i="11"/>
  <c r="B4644" i="11"/>
  <c r="D4644" i="11"/>
  <c r="F4644" i="11"/>
  <c r="A4645" i="11"/>
  <c r="C4644" i="11"/>
  <c r="E4644" i="11"/>
  <c r="G4644" i="11"/>
  <c r="C4645" i="11"/>
  <c r="E4645" i="11"/>
  <c r="G4645" i="11"/>
  <c r="B4645" i="11"/>
  <c r="D4645" i="11"/>
  <c r="F4645" i="11"/>
  <c r="A4646" i="11"/>
  <c r="B4646" i="11"/>
  <c r="D4646" i="11"/>
  <c r="F4646" i="11"/>
  <c r="A4647" i="11"/>
  <c r="C4646" i="11"/>
  <c r="E4646" i="11"/>
  <c r="G4646" i="11"/>
  <c r="C4647" i="11"/>
  <c r="E4647" i="11"/>
  <c r="G4647" i="11"/>
  <c r="B4647" i="11"/>
  <c r="D4647" i="11"/>
  <c r="F4647" i="11"/>
  <c r="A4648" i="11"/>
  <c r="B4648" i="11"/>
  <c r="D4648" i="11"/>
  <c r="F4648" i="11"/>
  <c r="A4649" i="11"/>
  <c r="C4648" i="11"/>
  <c r="E4648" i="11"/>
  <c r="G4648" i="11"/>
  <c r="C4649" i="11"/>
  <c r="E4649" i="11"/>
  <c r="G4649" i="11"/>
  <c r="B4649" i="11"/>
  <c r="D4649" i="11"/>
  <c r="F4649" i="11"/>
  <c r="A4650" i="11"/>
  <c r="B4650" i="11"/>
  <c r="D4650" i="11"/>
  <c r="F4650" i="11"/>
  <c r="A4651" i="11"/>
  <c r="C4650" i="11"/>
  <c r="E4650" i="11"/>
  <c r="G4650" i="11"/>
  <c r="C4651" i="11"/>
  <c r="E4651" i="11"/>
  <c r="G4651" i="11"/>
  <c r="B4651" i="11"/>
  <c r="D4651" i="11"/>
  <c r="F4651" i="11"/>
  <c r="A4652" i="11"/>
  <c r="B4652" i="11"/>
  <c r="D4652" i="11"/>
  <c r="F4652" i="11"/>
  <c r="A4653" i="11"/>
  <c r="C4652" i="11"/>
  <c r="E4652" i="11"/>
  <c r="G4652" i="11"/>
  <c r="C4653" i="11"/>
  <c r="E4653" i="11"/>
  <c r="G4653" i="11"/>
  <c r="B4653" i="11"/>
  <c r="D4653" i="11"/>
  <c r="F4653" i="11"/>
  <c r="A4654" i="11"/>
  <c r="B4654" i="11"/>
  <c r="D4654" i="11"/>
  <c r="F4654" i="11"/>
  <c r="A4655" i="11"/>
  <c r="C4654" i="11"/>
  <c r="E4654" i="11"/>
  <c r="G4654" i="11"/>
  <c r="C4655" i="11"/>
  <c r="E4655" i="11"/>
  <c r="G4655" i="11"/>
  <c r="B4655" i="11"/>
  <c r="D4655" i="11"/>
  <c r="F4655" i="11"/>
  <c r="A4656" i="11"/>
  <c r="B4656" i="11"/>
  <c r="D4656" i="11"/>
  <c r="F4656" i="11"/>
  <c r="A4657" i="11"/>
  <c r="C4656" i="11"/>
  <c r="E4656" i="11"/>
  <c r="G4656" i="11"/>
  <c r="C4657" i="11"/>
  <c r="E4657" i="11"/>
  <c r="G4657" i="11"/>
  <c r="B4657" i="11"/>
  <c r="D4657" i="11"/>
  <c r="F4657" i="11"/>
  <c r="A4658" i="11"/>
  <c r="B4658" i="11"/>
  <c r="D4658" i="11"/>
  <c r="F4658" i="11"/>
  <c r="A4659" i="11"/>
  <c r="C4658" i="11"/>
  <c r="E4658" i="11"/>
  <c r="G4658" i="11"/>
  <c r="C4659" i="11"/>
  <c r="E4659" i="11"/>
  <c r="G4659" i="11"/>
  <c r="B4659" i="11"/>
  <c r="D4659" i="11"/>
  <c r="F4659" i="11"/>
  <c r="A4660" i="11"/>
  <c r="B4660" i="11"/>
  <c r="D4660" i="11"/>
  <c r="F4660" i="11"/>
  <c r="A4661" i="11"/>
  <c r="C4660" i="11"/>
  <c r="E4660" i="11"/>
  <c r="G4660" i="11"/>
  <c r="C4661" i="11"/>
  <c r="E4661" i="11"/>
  <c r="G4661" i="11"/>
  <c r="B4661" i="11"/>
  <c r="D4661" i="11"/>
  <c r="F4661" i="11"/>
  <c r="A4662" i="11"/>
  <c r="B4662" i="11"/>
  <c r="D4662" i="11"/>
  <c r="F4662" i="11"/>
  <c r="A4663" i="11"/>
  <c r="C4662" i="11"/>
  <c r="E4662" i="11"/>
  <c r="G4662" i="11"/>
  <c r="C4663" i="11"/>
  <c r="E4663" i="11"/>
  <c r="G4663" i="11"/>
  <c r="B4663" i="11"/>
  <c r="D4663" i="11"/>
  <c r="F4663" i="11"/>
  <c r="A4664" i="11"/>
  <c r="B4664" i="11"/>
  <c r="D4664" i="11"/>
  <c r="F4664" i="11"/>
  <c r="A4665" i="11"/>
  <c r="C4664" i="11"/>
  <c r="E4664" i="11"/>
  <c r="G4664" i="11"/>
  <c r="C4665" i="11"/>
  <c r="E4665" i="11"/>
  <c r="G4665" i="11"/>
  <c r="B4665" i="11"/>
  <c r="D4665" i="11"/>
  <c r="F4665" i="11"/>
  <c r="A4666" i="11"/>
  <c r="B4666" i="11"/>
  <c r="D4666" i="11"/>
  <c r="F4666" i="11"/>
  <c r="A4667" i="11"/>
  <c r="C4666" i="11"/>
  <c r="E4666" i="11"/>
  <c r="G4666" i="11"/>
  <c r="C4667" i="11"/>
  <c r="E4667" i="11"/>
  <c r="G4667" i="11"/>
  <c r="B4667" i="11"/>
  <c r="D4667" i="11"/>
  <c r="F4667" i="11"/>
  <c r="A4668" i="11"/>
  <c r="B4668" i="11"/>
  <c r="D4668" i="11"/>
  <c r="F4668" i="11"/>
  <c r="A4669" i="11"/>
  <c r="C4668" i="11"/>
  <c r="E4668" i="11"/>
  <c r="G4668" i="11"/>
  <c r="C4669" i="11"/>
  <c r="E4669" i="11"/>
  <c r="G4669" i="11"/>
  <c r="B4669" i="11"/>
  <c r="D4669" i="11"/>
  <c r="F4669" i="11"/>
  <c r="A4670" i="11"/>
  <c r="B4670" i="11"/>
  <c r="D4670" i="11"/>
  <c r="F4670" i="11"/>
  <c r="A4671" i="11"/>
  <c r="C4670" i="11"/>
  <c r="E4670" i="11"/>
  <c r="G4670" i="11"/>
  <c r="C4671" i="11"/>
  <c r="E4671" i="11"/>
  <c r="G4671" i="11"/>
  <c r="B4671" i="11"/>
  <c r="D4671" i="11"/>
  <c r="F4671" i="11"/>
  <c r="A4672" i="11"/>
  <c r="B4672" i="11"/>
  <c r="D4672" i="11"/>
  <c r="F4672" i="11"/>
  <c r="A4673" i="11"/>
  <c r="C4672" i="11"/>
  <c r="E4672" i="11"/>
  <c r="G4672" i="11"/>
  <c r="C4673" i="11"/>
  <c r="E4673" i="11"/>
  <c r="G4673" i="11"/>
  <c r="B4673" i="11"/>
  <c r="D4673" i="11"/>
  <c r="F4673" i="11"/>
  <c r="A4674" i="11"/>
  <c r="B4674" i="11"/>
  <c r="D4674" i="11"/>
  <c r="F4674" i="11"/>
  <c r="A4675" i="11"/>
  <c r="C4674" i="11"/>
  <c r="E4674" i="11"/>
  <c r="G4674" i="11"/>
  <c r="C4675" i="11"/>
  <c r="E4675" i="11"/>
  <c r="G4675" i="11"/>
  <c r="B4675" i="11"/>
  <c r="D4675" i="11"/>
  <c r="F4675" i="11"/>
  <c r="A4676" i="11"/>
  <c r="B4676" i="11"/>
  <c r="D4676" i="11"/>
  <c r="F4676" i="11"/>
  <c r="A4677" i="11"/>
  <c r="C4676" i="11"/>
  <c r="E4676" i="11"/>
  <c r="G4676" i="11"/>
  <c r="C4677" i="11"/>
  <c r="E4677" i="11"/>
  <c r="G4677" i="11"/>
  <c r="B4677" i="11"/>
  <c r="D4677" i="11"/>
  <c r="F4677" i="11"/>
  <c r="A4678" i="11"/>
  <c r="B4678" i="11"/>
  <c r="D4678" i="11"/>
  <c r="F4678" i="11"/>
  <c r="A4679" i="11"/>
  <c r="C4678" i="11"/>
  <c r="E4678" i="11"/>
  <c r="G4678" i="11"/>
  <c r="C4679" i="11"/>
  <c r="E4679" i="11"/>
  <c r="G4679" i="11"/>
  <c r="B4679" i="11"/>
  <c r="D4679" i="11"/>
  <c r="F4679" i="11"/>
  <c r="A4680" i="11"/>
  <c r="B4680" i="11"/>
  <c r="D4680" i="11"/>
  <c r="F4680" i="11"/>
  <c r="A4681" i="11"/>
  <c r="C4680" i="11"/>
  <c r="E4680" i="11"/>
  <c r="G4680" i="11"/>
  <c r="C4681" i="11"/>
  <c r="E4681" i="11"/>
  <c r="G4681" i="11"/>
  <c r="B4681" i="11"/>
  <c r="D4681" i="11"/>
  <c r="F4681" i="11"/>
  <c r="A4682" i="11"/>
  <c r="B4682" i="11"/>
  <c r="D4682" i="11"/>
  <c r="F4682" i="11"/>
  <c r="A4683" i="11"/>
  <c r="C4682" i="11"/>
  <c r="E4682" i="11"/>
  <c r="G4682" i="11"/>
  <c r="C4683" i="11"/>
  <c r="E4683" i="11"/>
  <c r="G4683" i="11"/>
  <c r="B4683" i="11"/>
  <c r="D4683" i="11"/>
  <c r="F4683" i="11"/>
  <c r="A4684" i="11"/>
  <c r="B4684" i="11"/>
  <c r="D4684" i="11"/>
  <c r="F4684" i="11"/>
  <c r="A4685" i="11"/>
  <c r="C4684" i="11"/>
  <c r="E4684" i="11"/>
  <c r="G4684" i="11"/>
  <c r="C4685" i="11"/>
  <c r="E4685" i="11"/>
  <c r="G4685" i="11"/>
  <c r="B4685" i="11"/>
  <c r="D4685" i="11"/>
  <c r="F4685" i="11"/>
  <c r="A4686" i="11"/>
  <c r="B4686" i="11"/>
  <c r="D4686" i="11"/>
  <c r="F4686" i="11"/>
  <c r="A4687" i="11"/>
  <c r="C4686" i="11"/>
  <c r="E4686" i="11"/>
  <c r="G4686" i="11"/>
  <c r="C4687" i="11"/>
  <c r="E4687" i="11"/>
  <c r="G4687" i="11"/>
  <c r="B4687" i="11"/>
  <c r="D4687" i="11"/>
  <c r="F4687" i="11"/>
  <c r="A4688" i="11"/>
  <c r="B4688" i="11"/>
  <c r="D4688" i="11"/>
  <c r="F4688" i="11"/>
  <c r="A4689" i="11"/>
  <c r="C4688" i="11"/>
  <c r="E4688" i="11"/>
  <c r="G4688" i="11"/>
  <c r="C4689" i="11"/>
  <c r="E4689" i="11"/>
  <c r="G4689" i="11"/>
  <c r="B4689" i="11"/>
  <c r="D4689" i="11"/>
  <c r="F4689" i="11"/>
  <c r="A4690" i="11"/>
  <c r="B4690" i="11"/>
  <c r="D4690" i="11"/>
  <c r="F4690" i="11"/>
  <c r="A4691" i="11"/>
  <c r="C4690" i="11"/>
  <c r="E4690" i="11"/>
  <c r="G4690" i="11"/>
  <c r="C4691" i="11"/>
  <c r="E4691" i="11"/>
  <c r="G4691" i="11"/>
  <c r="B4691" i="11"/>
  <c r="D4691" i="11"/>
  <c r="F4691" i="11"/>
  <c r="A4692" i="11"/>
  <c r="B4692" i="11"/>
  <c r="D4692" i="11"/>
  <c r="F4692" i="11"/>
  <c r="A4693" i="11"/>
  <c r="C4692" i="11"/>
  <c r="E4692" i="11"/>
  <c r="G4692" i="11"/>
  <c r="C4693" i="11"/>
  <c r="E4693" i="11"/>
  <c r="G4693" i="11"/>
  <c r="B4693" i="11"/>
  <c r="D4693" i="11"/>
  <c r="F4693" i="11"/>
  <c r="A4694" i="11"/>
  <c r="B4694" i="11"/>
  <c r="D4694" i="11"/>
  <c r="F4694" i="11"/>
  <c r="A4695" i="11"/>
  <c r="C4694" i="11"/>
  <c r="E4694" i="11"/>
  <c r="G4694" i="11"/>
  <c r="C4695" i="11"/>
  <c r="E4695" i="11"/>
  <c r="G4695" i="11"/>
  <c r="B4695" i="11"/>
  <c r="D4695" i="11"/>
  <c r="F4695" i="11"/>
  <c r="A4696" i="11"/>
  <c r="B4696" i="11"/>
  <c r="D4696" i="11"/>
  <c r="F4696" i="11"/>
  <c r="A4697" i="11"/>
  <c r="C4696" i="11"/>
  <c r="E4696" i="11"/>
  <c r="G4696" i="11"/>
  <c r="C4697" i="11"/>
  <c r="E4697" i="11"/>
  <c r="G4697" i="11"/>
  <c r="B4697" i="11"/>
  <c r="D4697" i="11"/>
  <c r="F4697" i="11"/>
  <c r="A4698" i="11"/>
  <c r="B4698" i="11"/>
  <c r="D4698" i="11"/>
  <c r="F4698" i="11"/>
  <c r="A4699" i="11"/>
  <c r="C4698" i="11"/>
  <c r="E4698" i="11"/>
  <c r="G4698" i="11"/>
  <c r="C4699" i="11"/>
  <c r="E4699" i="11"/>
  <c r="G4699" i="11"/>
  <c r="B4699" i="11"/>
  <c r="D4699" i="11"/>
  <c r="F4699" i="11"/>
  <c r="A4700" i="11"/>
  <c r="B4700" i="11"/>
  <c r="D4700" i="11"/>
  <c r="F4700" i="11"/>
  <c r="A4701" i="11"/>
  <c r="C4700" i="11"/>
  <c r="E4700" i="11"/>
  <c r="G4700" i="11"/>
  <c r="C4701" i="11"/>
  <c r="E4701" i="11"/>
  <c r="G4701" i="11"/>
  <c r="B4701" i="11"/>
  <c r="D4701" i="11"/>
  <c r="F4701" i="11"/>
  <c r="A4702" i="11"/>
  <c r="B4702" i="11"/>
  <c r="D4702" i="11"/>
  <c r="F4702" i="11"/>
  <c r="A4703" i="11"/>
  <c r="C4702" i="11"/>
  <c r="E4702" i="11"/>
  <c r="G4702" i="11"/>
  <c r="C4703" i="11"/>
  <c r="E4703" i="11"/>
  <c r="G4703" i="11"/>
  <c r="B4703" i="11"/>
  <c r="D4703" i="11"/>
  <c r="F4703" i="11"/>
  <c r="A4704" i="11"/>
  <c r="B4704" i="11"/>
  <c r="D4704" i="11"/>
  <c r="F4704" i="11"/>
  <c r="A4705" i="11"/>
  <c r="C4704" i="11"/>
  <c r="E4704" i="11"/>
  <c r="G4704" i="11"/>
  <c r="C4705" i="11"/>
  <c r="E4705" i="11"/>
  <c r="G4705" i="11"/>
  <c r="B4705" i="11"/>
  <c r="D4705" i="11"/>
  <c r="F4705" i="11"/>
  <c r="A4706" i="11"/>
  <c r="B4706" i="11"/>
  <c r="D4706" i="11"/>
  <c r="F4706" i="11"/>
  <c r="A4707" i="11"/>
  <c r="C4706" i="11"/>
  <c r="E4706" i="11"/>
  <c r="G4706" i="11"/>
  <c r="C4707" i="11"/>
  <c r="E4707" i="11"/>
  <c r="G4707" i="11"/>
  <c r="B4707" i="11"/>
  <c r="D4707" i="11"/>
  <c r="F4707" i="11"/>
  <c r="A4708" i="11"/>
  <c r="B4708" i="11"/>
  <c r="D4708" i="11"/>
  <c r="F4708" i="11"/>
  <c r="A4709" i="11"/>
  <c r="C4708" i="11"/>
  <c r="E4708" i="11"/>
  <c r="G4708" i="11"/>
  <c r="C4709" i="11"/>
  <c r="E4709" i="11"/>
  <c r="G4709" i="11"/>
  <c r="B4709" i="11"/>
  <c r="D4709" i="11"/>
  <c r="F4709" i="11"/>
  <c r="A4710" i="11"/>
  <c r="B4710" i="11"/>
  <c r="D4710" i="11"/>
  <c r="F4710" i="11"/>
  <c r="A4711" i="11"/>
  <c r="C4710" i="11"/>
  <c r="E4710" i="11"/>
  <c r="G4710" i="11"/>
  <c r="C4711" i="11"/>
  <c r="E4711" i="11"/>
  <c r="G4711" i="11"/>
  <c r="B4711" i="11"/>
  <c r="D4711" i="11"/>
  <c r="F4711" i="11"/>
  <c r="A4712" i="11"/>
  <c r="B4712" i="11"/>
  <c r="D4712" i="11"/>
  <c r="F4712" i="11"/>
  <c r="A4713" i="11"/>
  <c r="C4712" i="11"/>
  <c r="E4712" i="11"/>
  <c r="G4712" i="11"/>
  <c r="C4713" i="11"/>
  <c r="E4713" i="11"/>
  <c r="G4713" i="11"/>
  <c r="B4713" i="11"/>
  <c r="D4713" i="11"/>
  <c r="F4713" i="11"/>
  <c r="A4714" i="11"/>
  <c r="B4714" i="11"/>
  <c r="D4714" i="11"/>
  <c r="F4714" i="11"/>
  <c r="A4715" i="11"/>
  <c r="C4714" i="11"/>
  <c r="E4714" i="11"/>
  <c r="G4714" i="11"/>
  <c r="C4715" i="11"/>
  <c r="E4715" i="11"/>
  <c r="G4715" i="11"/>
  <c r="B4715" i="11"/>
  <c r="D4715" i="11"/>
  <c r="F4715" i="11"/>
  <c r="A4716" i="11"/>
  <c r="B4716" i="11"/>
  <c r="D4716" i="11"/>
  <c r="F4716" i="11"/>
  <c r="A4717" i="11"/>
  <c r="C4716" i="11"/>
  <c r="E4716" i="11"/>
  <c r="G4716" i="11"/>
  <c r="C4717" i="11"/>
  <c r="E4717" i="11"/>
  <c r="G4717" i="11"/>
  <c r="B4717" i="11"/>
  <c r="D4717" i="11"/>
  <c r="F4717" i="11"/>
  <c r="A4718" i="11"/>
  <c r="B4718" i="11"/>
  <c r="D4718" i="11"/>
  <c r="F4718" i="11"/>
  <c r="A4719" i="11"/>
  <c r="C4718" i="11"/>
  <c r="E4718" i="11"/>
  <c r="G4718" i="11"/>
  <c r="C4719" i="11"/>
  <c r="E4719" i="11"/>
  <c r="G4719" i="11"/>
  <c r="B4719" i="11"/>
  <c r="D4719" i="11"/>
  <c r="F4719" i="11"/>
  <c r="A4720" i="11"/>
  <c r="B4720" i="11"/>
  <c r="D4720" i="11"/>
  <c r="F4720" i="11"/>
  <c r="A4721" i="11"/>
  <c r="C4720" i="11"/>
  <c r="E4720" i="11"/>
  <c r="G4720" i="11"/>
  <c r="C4721" i="11"/>
  <c r="E4721" i="11"/>
  <c r="G4721" i="11"/>
  <c r="B4721" i="11"/>
  <c r="D4721" i="11"/>
  <c r="F4721" i="11"/>
  <c r="A4722" i="11"/>
  <c r="B4722" i="11"/>
  <c r="D4722" i="11"/>
  <c r="F4722" i="11"/>
  <c r="A4723" i="11"/>
  <c r="C4722" i="11"/>
  <c r="E4722" i="11"/>
  <c r="G4722" i="11"/>
  <c r="C4723" i="11"/>
  <c r="E4723" i="11"/>
  <c r="G4723" i="11"/>
  <c r="B4723" i="11"/>
  <c r="D4723" i="11"/>
  <c r="F4723" i="11"/>
  <c r="A4724" i="11"/>
  <c r="B4724" i="11"/>
  <c r="D4724" i="11"/>
  <c r="F4724" i="11"/>
  <c r="A4725" i="11"/>
  <c r="C4724" i="11"/>
  <c r="E4724" i="11"/>
  <c r="G4724" i="11"/>
  <c r="C4725" i="11"/>
  <c r="E4725" i="11"/>
  <c r="G4725" i="11"/>
  <c r="B4725" i="11"/>
  <c r="D4725" i="11"/>
  <c r="F4725" i="11"/>
  <c r="A4726" i="11"/>
  <c r="B4726" i="11"/>
  <c r="D4726" i="11"/>
  <c r="F4726" i="11"/>
  <c r="A4727" i="11"/>
  <c r="C4726" i="11"/>
  <c r="E4726" i="11"/>
  <c r="G4726" i="11"/>
  <c r="C4727" i="11"/>
  <c r="E4727" i="11"/>
  <c r="G4727" i="11"/>
  <c r="B4727" i="11"/>
  <c r="D4727" i="11"/>
  <c r="F4727" i="11"/>
  <c r="A4728" i="11"/>
  <c r="B4728" i="11"/>
  <c r="D4728" i="11"/>
  <c r="F4728" i="11"/>
  <c r="A4729" i="11"/>
  <c r="C4728" i="11"/>
  <c r="E4728" i="11"/>
  <c r="G4728" i="11"/>
  <c r="C4729" i="11"/>
  <c r="E4729" i="11"/>
  <c r="G4729" i="11"/>
  <c r="B4729" i="11"/>
  <c r="D4729" i="11"/>
  <c r="F4729" i="11"/>
  <c r="A4730" i="11"/>
  <c r="B4730" i="11"/>
  <c r="D4730" i="11"/>
  <c r="F4730" i="11"/>
  <c r="A4731" i="11"/>
  <c r="C4730" i="11"/>
  <c r="E4730" i="11"/>
  <c r="G4730" i="11"/>
  <c r="C4731" i="11"/>
  <c r="E4731" i="11"/>
  <c r="G4731" i="11"/>
  <c r="B4731" i="11"/>
  <c r="D4731" i="11"/>
  <c r="F4731" i="11"/>
  <c r="A4732" i="11"/>
  <c r="B4732" i="11"/>
  <c r="D4732" i="11"/>
  <c r="F4732" i="11"/>
  <c r="A4733" i="11"/>
  <c r="C4732" i="11"/>
  <c r="E4732" i="11"/>
  <c r="G4732" i="11"/>
  <c r="C4733" i="11"/>
  <c r="E4733" i="11"/>
  <c r="G4733" i="11"/>
  <c r="B4733" i="11"/>
  <c r="D4733" i="11"/>
  <c r="F4733" i="11"/>
  <c r="A4734" i="11"/>
  <c r="B4734" i="11"/>
  <c r="D4734" i="11"/>
  <c r="F4734" i="11"/>
  <c r="A4735" i="11"/>
  <c r="C4734" i="11"/>
  <c r="E4734" i="11"/>
  <c r="G4734" i="11"/>
  <c r="C4735" i="11"/>
  <c r="E4735" i="11"/>
  <c r="G4735" i="11"/>
  <c r="B4735" i="11"/>
  <c r="D4735" i="11"/>
  <c r="F4735" i="11"/>
  <c r="A4736" i="11"/>
  <c r="B4736" i="11"/>
  <c r="D4736" i="11"/>
  <c r="F4736" i="11"/>
  <c r="A4737" i="11"/>
  <c r="C4736" i="11"/>
  <c r="E4736" i="11"/>
  <c r="G4736" i="11"/>
  <c r="C4737" i="11"/>
  <c r="E4737" i="11"/>
  <c r="G4737" i="11"/>
  <c r="B4737" i="11"/>
  <c r="D4737" i="11"/>
  <c r="F4737" i="11"/>
  <c r="A4738" i="11"/>
  <c r="B4738" i="11"/>
  <c r="D4738" i="11"/>
  <c r="F4738" i="11"/>
  <c r="A4739" i="11"/>
  <c r="C4738" i="11"/>
  <c r="E4738" i="11"/>
  <c r="G4738" i="11"/>
  <c r="C4739" i="11"/>
  <c r="E4739" i="11"/>
  <c r="G4739" i="11"/>
  <c r="B4739" i="11"/>
  <c r="D4739" i="11"/>
  <c r="F4739" i="11"/>
  <c r="A4740" i="11"/>
  <c r="B4740" i="11"/>
  <c r="D4740" i="11"/>
  <c r="F4740" i="11"/>
  <c r="A4741" i="11"/>
  <c r="C4740" i="11"/>
  <c r="E4740" i="11"/>
  <c r="G4740" i="11"/>
  <c r="C4741" i="11"/>
  <c r="E4741" i="11"/>
  <c r="G4741" i="11"/>
  <c r="B4741" i="11"/>
  <c r="D4741" i="11"/>
  <c r="F4741" i="11"/>
  <c r="A4742" i="11"/>
  <c r="B4742" i="11"/>
  <c r="D4742" i="11"/>
  <c r="F4742" i="11"/>
  <c r="A4743" i="11"/>
  <c r="C4742" i="11"/>
  <c r="E4742" i="11"/>
  <c r="G4742" i="11"/>
  <c r="C4743" i="11"/>
  <c r="E4743" i="11"/>
  <c r="G4743" i="11"/>
  <c r="B4743" i="11"/>
  <c r="D4743" i="11"/>
  <c r="F4743" i="11"/>
  <c r="A4744" i="11"/>
  <c r="B4744" i="11"/>
  <c r="D4744" i="11"/>
  <c r="F4744" i="11"/>
  <c r="A4745" i="11"/>
  <c r="C4744" i="11"/>
  <c r="E4744" i="11"/>
  <c r="G4744" i="11"/>
  <c r="C4745" i="11"/>
  <c r="E4745" i="11"/>
  <c r="G4745" i="11"/>
  <c r="B4745" i="11"/>
  <c r="D4745" i="11"/>
  <c r="F4745" i="11"/>
  <c r="A4746" i="11"/>
  <c r="B4746" i="11"/>
  <c r="D4746" i="11"/>
  <c r="F4746" i="11"/>
  <c r="A4747" i="11"/>
  <c r="C4746" i="11"/>
  <c r="E4746" i="11"/>
  <c r="G4746" i="11"/>
  <c r="C4747" i="11"/>
  <c r="E4747" i="11"/>
  <c r="G4747" i="11"/>
  <c r="B4747" i="11"/>
  <c r="D4747" i="11"/>
  <c r="F4747" i="11"/>
  <c r="A4748" i="11"/>
  <c r="B4748" i="11"/>
  <c r="D4748" i="11"/>
  <c r="F4748" i="11"/>
  <c r="A4749" i="11"/>
  <c r="C4748" i="11"/>
  <c r="E4748" i="11"/>
  <c r="G4748" i="11"/>
  <c r="C4749" i="11"/>
  <c r="E4749" i="11"/>
  <c r="G4749" i="11"/>
  <c r="B4749" i="11"/>
  <c r="D4749" i="11"/>
  <c r="F4749" i="11"/>
  <c r="A4750" i="11"/>
  <c r="B4750" i="11"/>
  <c r="D4750" i="11"/>
  <c r="F4750" i="11"/>
  <c r="A4751" i="11"/>
  <c r="C4750" i="11"/>
  <c r="E4750" i="11"/>
  <c r="G4750" i="11"/>
  <c r="C4751" i="11"/>
  <c r="E4751" i="11"/>
  <c r="G4751" i="11"/>
  <c r="B4751" i="11"/>
  <c r="D4751" i="11"/>
  <c r="F4751" i="11"/>
  <c r="A4752" i="11"/>
  <c r="B4752" i="11"/>
  <c r="D4752" i="11"/>
  <c r="F4752" i="11"/>
  <c r="A4753" i="11"/>
  <c r="C4752" i="11"/>
  <c r="E4752" i="11"/>
  <c r="G4752" i="11"/>
  <c r="C4753" i="11"/>
  <c r="E4753" i="11"/>
  <c r="G4753" i="11"/>
  <c r="B4753" i="11"/>
  <c r="D4753" i="11"/>
  <c r="F4753" i="11"/>
  <c r="A4754" i="11"/>
  <c r="B4754" i="11"/>
  <c r="D4754" i="11"/>
  <c r="F4754" i="11"/>
  <c r="A4755" i="11"/>
  <c r="C4754" i="11"/>
  <c r="E4754" i="11"/>
  <c r="G4754" i="11"/>
  <c r="C4755" i="11"/>
  <c r="E4755" i="11"/>
  <c r="G4755" i="11"/>
  <c r="B4755" i="11"/>
  <c r="D4755" i="11"/>
  <c r="F4755" i="11"/>
  <c r="A4756" i="11"/>
  <c r="B4756" i="11"/>
  <c r="D4756" i="11"/>
  <c r="F4756" i="11"/>
  <c r="A4757" i="11"/>
  <c r="C4756" i="11"/>
  <c r="E4756" i="11"/>
  <c r="G4756" i="11"/>
  <c r="C4757" i="11"/>
  <c r="E4757" i="11"/>
  <c r="G4757" i="11"/>
  <c r="B4757" i="11"/>
  <c r="D4757" i="11"/>
  <c r="F4757" i="11"/>
  <c r="A4758" i="11"/>
  <c r="B4758" i="11"/>
  <c r="D4758" i="11"/>
  <c r="F4758" i="11"/>
  <c r="A4759" i="11"/>
  <c r="C4758" i="11"/>
  <c r="E4758" i="11"/>
  <c r="G4758" i="11"/>
  <c r="C4759" i="11"/>
  <c r="E4759" i="11"/>
  <c r="G4759" i="11"/>
  <c r="B4759" i="11"/>
  <c r="D4759" i="11"/>
  <c r="F4759" i="11"/>
  <c r="A4760" i="11"/>
  <c r="B4760" i="11"/>
  <c r="D4760" i="11"/>
  <c r="F4760" i="11"/>
  <c r="A4761" i="11"/>
  <c r="C4760" i="11"/>
  <c r="E4760" i="11"/>
  <c r="G4760" i="11"/>
  <c r="C4761" i="11"/>
  <c r="E4761" i="11"/>
  <c r="G4761" i="11"/>
  <c r="B4761" i="11"/>
  <c r="D4761" i="11"/>
  <c r="F4761" i="11"/>
  <c r="A4762" i="11"/>
  <c r="B4762" i="11"/>
  <c r="D4762" i="11"/>
  <c r="F4762" i="11"/>
  <c r="A4763" i="11"/>
  <c r="C4762" i="11"/>
  <c r="E4762" i="11"/>
  <c r="G4762" i="11"/>
  <c r="C4763" i="11"/>
  <c r="E4763" i="11"/>
  <c r="G4763" i="11"/>
  <c r="B4763" i="11"/>
  <c r="D4763" i="11"/>
  <c r="F4763" i="11"/>
  <c r="A4764" i="11"/>
  <c r="B4764" i="11"/>
  <c r="D4764" i="11"/>
  <c r="F4764" i="11"/>
  <c r="A4765" i="11"/>
  <c r="C4764" i="11"/>
  <c r="E4764" i="11"/>
  <c r="G4764" i="11"/>
  <c r="C4765" i="11"/>
  <c r="E4765" i="11"/>
  <c r="G4765" i="11"/>
  <c r="B4765" i="11"/>
  <c r="D4765" i="11"/>
  <c r="F4765" i="11"/>
  <c r="A4766" i="11"/>
  <c r="B4766" i="11"/>
  <c r="D4766" i="11"/>
  <c r="F4766" i="11"/>
  <c r="A4767" i="11"/>
  <c r="C4766" i="11"/>
  <c r="E4766" i="11"/>
  <c r="G4766" i="11"/>
  <c r="C4767" i="11"/>
  <c r="E4767" i="11"/>
  <c r="G4767" i="11"/>
  <c r="B4767" i="11"/>
  <c r="D4767" i="11"/>
  <c r="F4767" i="11"/>
  <c r="A4768" i="11"/>
  <c r="B4768" i="11"/>
  <c r="D4768" i="11"/>
  <c r="F4768" i="11"/>
  <c r="A4769" i="11"/>
  <c r="C4768" i="11"/>
  <c r="E4768" i="11"/>
  <c r="G4768" i="11"/>
  <c r="C4769" i="11"/>
  <c r="E4769" i="11"/>
  <c r="G4769" i="11"/>
  <c r="B4769" i="11"/>
  <c r="D4769" i="11"/>
  <c r="F4769" i="11"/>
  <c r="A4770" i="11"/>
  <c r="B4770" i="11"/>
  <c r="D4770" i="11"/>
  <c r="F4770" i="11"/>
  <c r="A4771" i="11"/>
  <c r="C4770" i="11"/>
  <c r="E4770" i="11"/>
  <c r="G4770" i="11"/>
  <c r="C4771" i="11"/>
  <c r="E4771" i="11"/>
  <c r="G4771" i="11"/>
  <c r="B4771" i="11"/>
  <c r="D4771" i="11"/>
  <c r="F4771" i="11"/>
  <c r="A4772" i="11"/>
  <c r="B4772" i="11"/>
  <c r="D4772" i="11"/>
  <c r="F4772" i="11"/>
  <c r="A4773" i="11"/>
  <c r="C4772" i="11"/>
  <c r="E4772" i="11"/>
  <c r="G4772" i="11"/>
  <c r="C4773" i="11"/>
  <c r="E4773" i="11"/>
  <c r="G4773" i="11"/>
  <c r="B4773" i="11"/>
  <c r="D4773" i="11"/>
  <c r="F4773" i="11"/>
  <c r="A4774" i="11"/>
  <c r="B4774" i="11"/>
  <c r="D4774" i="11"/>
  <c r="F4774" i="11"/>
  <c r="A4775" i="11"/>
  <c r="C4774" i="11"/>
  <c r="E4774" i="11"/>
  <c r="G4774" i="11"/>
  <c r="C4775" i="11"/>
  <c r="E4775" i="11"/>
  <c r="G4775" i="11"/>
  <c r="B4775" i="11"/>
  <c r="D4775" i="11"/>
  <c r="F4775" i="11"/>
  <c r="A4776" i="11"/>
  <c r="B4776" i="11"/>
  <c r="D4776" i="11"/>
  <c r="F4776" i="11"/>
  <c r="A4777" i="11"/>
  <c r="C4776" i="11"/>
  <c r="E4776" i="11"/>
  <c r="G4776" i="11"/>
  <c r="C4777" i="11"/>
  <c r="E4777" i="11"/>
  <c r="G4777" i="11"/>
  <c r="B4777" i="11"/>
  <c r="D4777" i="11"/>
  <c r="F4777" i="11"/>
  <c r="A4778" i="11"/>
  <c r="B4778" i="11"/>
  <c r="D4778" i="11"/>
  <c r="F4778" i="11"/>
  <c r="A4779" i="11"/>
  <c r="C4778" i="11"/>
  <c r="E4778" i="11"/>
  <c r="G4778" i="11"/>
  <c r="C4779" i="11"/>
  <c r="E4779" i="11"/>
  <c r="G4779" i="11"/>
  <c r="B4779" i="11"/>
  <c r="D4779" i="11"/>
  <c r="F4779" i="11"/>
  <c r="A4780" i="11"/>
  <c r="B4780" i="11"/>
  <c r="D4780" i="11"/>
  <c r="F4780" i="11"/>
  <c r="A4781" i="11"/>
  <c r="C4780" i="11"/>
  <c r="E4780" i="11"/>
  <c r="G4780" i="11"/>
  <c r="C4781" i="11"/>
  <c r="E4781" i="11"/>
  <c r="G4781" i="11"/>
  <c r="B4781" i="11"/>
  <c r="D4781" i="11"/>
  <c r="F4781" i="11"/>
  <c r="A4782" i="11"/>
  <c r="B4782" i="11"/>
  <c r="D4782" i="11"/>
  <c r="F4782" i="11"/>
  <c r="A4783" i="11"/>
  <c r="C4782" i="11"/>
  <c r="E4782" i="11"/>
  <c r="G4782" i="11"/>
  <c r="C4783" i="11"/>
  <c r="E4783" i="11"/>
  <c r="G4783" i="11"/>
  <c r="B4783" i="11"/>
  <c r="D4783" i="11"/>
  <c r="F4783" i="11"/>
  <c r="A4784" i="11"/>
  <c r="B4784" i="11"/>
  <c r="D4784" i="11"/>
  <c r="F4784" i="11"/>
  <c r="A4785" i="11"/>
  <c r="C4784" i="11"/>
  <c r="E4784" i="11"/>
  <c r="G4784" i="11"/>
  <c r="C4785" i="11"/>
  <c r="E4785" i="11"/>
  <c r="G4785" i="11"/>
  <c r="B4785" i="11"/>
  <c r="D4785" i="11"/>
  <c r="F4785" i="11"/>
  <c r="A4786" i="11"/>
  <c r="B4786" i="11"/>
  <c r="D4786" i="11"/>
  <c r="F4786" i="11"/>
  <c r="A4787" i="11"/>
  <c r="C4786" i="11"/>
  <c r="E4786" i="11"/>
  <c r="G4786" i="11"/>
  <c r="C4787" i="11"/>
  <c r="E4787" i="11"/>
  <c r="G4787" i="11"/>
  <c r="B4787" i="11"/>
  <c r="D4787" i="11"/>
  <c r="F4787" i="11"/>
  <c r="A4788" i="11"/>
  <c r="B4788" i="11"/>
  <c r="D4788" i="11"/>
  <c r="F4788" i="11"/>
  <c r="A4789" i="11"/>
  <c r="C4788" i="11"/>
  <c r="E4788" i="11"/>
  <c r="G4788" i="11"/>
  <c r="C4789" i="11"/>
  <c r="E4789" i="11"/>
  <c r="G4789" i="11"/>
  <c r="B4789" i="11"/>
  <c r="D4789" i="11"/>
  <c r="F4789" i="11"/>
  <c r="A4790" i="11"/>
  <c r="B4790" i="11"/>
  <c r="D4790" i="11"/>
  <c r="F4790" i="11"/>
  <c r="A4791" i="11"/>
  <c r="C4790" i="11"/>
  <c r="E4790" i="11"/>
  <c r="G4790" i="11"/>
  <c r="C4791" i="11"/>
  <c r="E4791" i="11"/>
  <c r="G4791" i="11"/>
  <c r="B4791" i="11"/>
  <c r="D4791" i="11"/>
  <c r="F4791" i="11"/>
  <c r="A4792" i="11"/>
  <c r="B4792" i="11"/>
  <c r="D4792" i="11"/>
  <c r="F4792" i="11"/>
  <c r="A4793" i="11"/>
  <c r="C4792" i="11"/>
  <c r="E4792" i="11"/>
  <c r="G4792" i="11"/>
  <c r="C4793" i="11"/>
  <c r="E4793" i="11"/>
  <c r="G4793" i="11"/>
  <c r="B4793" i="11"/>
  <c r="D4793" i="11"/>
  <c r="F4793" i="11"/>
  <c r="A4794" i="11"/>
  <c r="B4794" i="11"/>
  <c r="D4794" i="11"/>
  <c r="F4794" i="11"/>
  <c r="A4795" i="11"/>
  <c r="C4794" i="11"/>
  <c r="E4794" i="11"/>
  <c r="G4794" i="11"/>
  <c r="C4795" i="11"/>
  <c r="E4795" i="11"/>
  <c r="G4795" i="11"/>
  <c r="B4795" i="11"/>
  <c r="D4795" i="11"/>
  <c r="F4795" i="11"/>
  <c r="A4796" i="11"/>
  <c r="B4796" i="11"/>
  <c r="D4796" i="11"/>
  <c r="F4796" i="11"/>
  <c r="A4797" i="11"/>
  <c r="C4796" i="11"/>
  <c r="E4796" i="11"/>
  <c r="G4796" i="11"/>
  <c r="C4797" i="11"/>
  <c r="E4797" i="11"/>
  <c r="G4797" i="11"/>
  <c r="B4797" i="11"/>
  <c r="D4797" i="11"/>
  <c r="F4797" i="11"/>
  <c r="A4798" i="11"/>
  <c r="B4798" i="11"/>
  <c r="D4798" i="11"/>
  <c r="F4798" i="11"/>
  <c r="A4799" i="11"/>
  <c r="C4798" i="11"/>
  <c r="E4798" i="11"/>
  <c r="G4798" i="11"/>
  <c r="C4799" i="11"/>
  <c r="E4799" i="11"/>
  <c r="G4799" i="11"/>
  <c r="B4799" i="11"/>
  <c r="D4799" i="11"/>
  <c r="F4799" i="11"/>
  <c r="A4800" i="11"/>
  <c r="B4800" i="11"/>
  <c r="D4800" i="11"/>
  <c r="F4800" i="11"/>
  <c r="A4801" i="11"/>
  <c r="C4800" i="11"/>
  <c r="E4800" i="11"/>
  <c r="G4800" i="11"/>
  <c r="C4801" i="11"/>
  <c r="E4801" i="11"/>
  <c r="G4801" i="11"/>
  <c r="B4801" i="11"/>
  <c r="D4801" i="11"/>
  <c r="F4801" i="11"/>
  <c r="A4802" i="11"/>
  <c r="B4802" i="11"/>
  <c r="D4802" i="11"/>
  <c r="F4802" i="11"/>
  <c r="A4803" i="11"/>
  <c r="C4802" i="11"/>
  <c r="E4802" i="11"/>
  <c r="G4802" i="11"/>
  <c r="C4803" i="11"/>
  <c r="E4803" i="11"/>
  <c r="G4803" i="11"/>
  <c r="B4803" i="11"/>
  <c r="D4803" i="11"/>
  <c r="F4803" i="11"/>
  <c r="A4804" i="11"/>
  <c r="B4804" i="11"/>
  <c r="D4804" i="11"/>
  <c r="F4804" i="11"/>
  <c r="A4805" i="11"/>
  <c r="C4804" i="11"/>
  <c r="E4804" i="11"/>
  <c r="G4804" i="11"/>
  <c r="C4805" i="11"/>
  <c r="E4805" i="11"/>
  <c r="G4805" i="11"/>
  <c r="B4805" i="11"/>
  <c r="D4805" i="11"/>
  <c r="F4805" i="11"/>
  <c r="A4806" i="11"/>
  <c r="B4806" i="11"/>
  <c r="D4806" i="11"/>
  <c r="F4806" i="11"/>
  <c r="A4807" i="11"/>
  <c r="C4806" i="11"/>
  <c r="E4806" i="11"/>
  <c r="G4806" i="11"/>
  <c r="C4807" i="11"/>
  <c r="E4807" i="11"/>
  <c r="G4807" i="11"/>
  <c r="B4807" i="11"/>
  <c r="D4807" i="11"/>
  <c r="F4807" i="11"/>
  <c r="A4808" i="11"/>
  <c r="B4808" i="11"/>
  <c r="D4808" i="11"/>
  <c r="F4808" i="11"/>
  <c r="A4809" i="11"/>
  <c r="C4808" i="11"/>
  <c r="E4808" i="11"/>
  <c r="G4808" i="11"/>
  <c r="C4809" i="11"/>
  <c r="E4809" i="11"/>
  <c r="G4809" i="11"/>
  <c r="B4809" i="11"/>
  <c r="D4809" i="11"/>
  <c r="F4809" i="11"/>
  <c r="A4810" i="11"/>
  <c r="B4810" i="11"/>
  <c r="D4810" i="11"/>
  <c r="F4810" i="11"/>
  <c r="A4811" i="11"/>
  <c r="C4810" i="11"/>
  <c r="E4810" i="11"/>
  <c r="G4810" i="11"/>
  <c r="C4811" i="11"/>
  <c r="E4811" i="11"/>
  <c r="G4811" i="11"/>
  <c r="B4811" i="11"/>
  <c r="D4811" i="11"/>
  <c r="F4811" i="11"/>
  <c r="A4812" i="11"/>
  <c r="B4812" i="11"/>
  <c r="D4812" i="11"/>
  <c r="F4812" i="11"/>
  <c r="A4813" i="11"/>
  <c r="C4812" i="11"/>
  <c r="E4812" i="11"/>
  <c r="G4812" i="11"/>
  <c r="C4813" i="11"/>
  <c r="E4813" i="11"/>
  <c r="G4813" i="11"/>
  <c r="B4813" i="11"/>
  <c r="D4813" i="11"/>
  <c r="F4813" i="11"/>
  <c r="A4814" i="11"/>
  <c r="B4814" i="11"/>
  <c r="D4814" i="11"/>
  <c r="F4814" i="11"/>
  <c r="A4815" i="11"/>
  <c r="C4814" i="11"/>
  <c r="E4814" i="11"/>
  <c r="G4814" i="11"/>
  <c r="C4815" i="11"/>
  <c r="E4815" i="11"/>
  <c r="G4815" i="11"/>
  <c r="B4815" i="11"/>
  <c r="D4815" i="11"/>
  <c r="F4815" i="11"/>
  <c r="A4816" i="11"/>
  <c r="B4816" i="11"/>
  <c r="D4816" i="11"/>
  <c r="F4816" i="11"/>
  <c r="A4817" i="11"/>
  <c r="C4816" i="11"/>
  <c r="E4816" i="11"/>
  <c r="G4816" i="11"/>
  <c r="C4817" i="11"/>
  <c r="E4817" i="11"/>
  <c r="G4817" i="11"/>
  <c r="B4817" i="11"/>
  <c r="D4817" i="11"/>
  <c r="F4817" i="11"/>
  <c r="A4818" i="11"/>
  <c r="B4818" i="11"/>
  <c r="D4818" i="11"/>
  <c r="F4818" i="11"/>
  <c r="A4819" i="11"/>
  <c r="C4818" i="11"/>
  <c r="E4818" i="11"/>
  <c r="G4818" i="11"/>
  <c r="C4819" i="11"/>
  <c r="E4819" i="11"/>
  <c r="G4819" i="11"/>
  <c r="B4819" i="11"/>
  <c r="D4819" i="11"/>
  <c r="F4819" i="11"/>
  <c r="A4820" i="11"/>
  <c r="B4820" i="11"/>
  <c r="D4820" i="11"/>
  <c r="F4820" i="11"/>
  <c r="A4821" i="11"/>
  <c r="C4820" i="11"/>
  <c r="E4820" i="11"/>
  <c r="G4820" i="11"/>
  <c r="C4821" i="11"/>
  <c r="E4821" i="11"/>
  <c r="G4821" i="11"/>
  <c r="B4821" i="11"/>
  <c r="D4821" i="11"/>
  <c r="F4821" i="11"/>
  <c r="A4822" i="11"/>
  <c r="B4822" i="11"/>
  <c r="D4822" i="11"/>
  <c r="F4822" i="11"/>
  <c r="A4823" i="11"/>
  <c r="C4822" i="11"/>
  <c r="E4822" i="11"/>
  <c r="G4822" i="11"/>
  <c r="C4823" i="11"/>
  <c r="E4823" i="11"/>
  <c r="G4823" i="11"/>
  <c r="B4823" i="11"/>
  <c r="D4823" i="11"/>
  <c r="F4823" i="11"/>
  <c r="A4824" i="11"/>
  <c r="B4824" i="11"/>
  <c r="D4824" i="11"/>
  <c r="F4824" i="11"/>
  <c r="A4825" i="11"/>
  <c r="C4824" i="11"/>
  <c r="E4824" i="11"/>
  <c r="G4824" i="11"/>
  <c r="C4825" i="11"/>
  <c r="E4825" i="11"/>
  <c r="G4825" i="11"/>
  <c r="B4825" i="11"/>
  <c r="D4825" i="11"/>
  <c r="F4825" i="11"/>
  <c r="A4826" i="11"/>
  <c r="B4826" i="11"/>
  <c r="D4826" i="11"/>
  <c r="F4826" i="11"/>
  <c r="A4827" i="11"/>
  <c r="C4826" i="11"/>
  <c r="E4826" i="11"/>
  <c r="G4826" i="11"/>
  <c r="C4827" i="11"/>
  <c r="E4827" i="11"/>
  <c r="G4827" i="11"/>
  <c r="B4827" i="11"/>
  <c r="D4827" i="11"/>
  <c r="F4827" i="11"/>
  <c r="A4828" i="11"/>
  <c r="B4828" i="11"/>
  <c r="D4828" i="11"/>
  <c r="F4828" i="11"/>
  <c r="A4829" i="11"/>
  <c r="C4828" i="11"/>
  <c r="E4828" i="11"/>
  <c r="G4828" i="11"/>
  <c r="C4829" i="11"/>
  <c r="E4829" i="11"/>
  <c r="G4829" i="11"/>
  <c r="B4829" i="11"/>
  <c r="D4829" i="11"/>
  <c r="F4829" i="11"/>
  <c r="A4830" i="11"/>
  <c r="B4830" i="11"/>
  <c r="D4830" i="11"/>
  <c r="F4830" i="11"/>
  <c r="A4831" i="11"/>
  <c r="C4830" i="11"/>
  <c r="E4830" i="11"/>
  <c r="G4830" i="11"/>
  <c r="C4831" i="11"/>
  <c r="E4831" i="11"/>
  <c r="G4831" i="11"/>
  <c r="B4831" i="11"/>
  <c r="D4831" i="11"/>
  <c r="F4831" i="11"/>
  <c r="A4832" i="11"/>
  <c r="B4832" i="11"/>
  <c r="D4832" i="11"/>
  <c r="F4832" i="11"/>
  <c r="A4833" i="11"/>
  <c r="C4832" i="11"/>
  <c r="E4832" i="11"/>
  <c r="G4832" i="11"/>
  <c r="C4833" i="11"/>
  <c r="E4833" i="11"/>
  <c r="G4833" i="11"/>
  <c r="B4833" i="11"/>
  <c r="D4833" i="11"/>
  <c r="F4833" i="11"/>
  <c r="A4834" i="11"/>
  <c r="B4834" i="11"/>
  <c r="D4834" i="11"/>
  <c r="F4834" i="11"/>
  <c r="A4835" i="11"/>
  <c r="C4834" i="11"/>
  <c r="E4834" i="11"/>
  <c r="G4834" i="11"/>
  <c r="C4835" i="11"/>
  <c r="E4835" i="11"/>
  <c r="G4835" i="11"/>
  <c r="B4835" i="11"/>
  <c r="D4835" i="11"/>
  <c r="F4835" i="11"/>
  <c r="A4836" i="11"/>
  <c r="B4836" i="11"/>
  <c r="D4836" i="11"/>
  <c r="F4836" i="11"/>
  <c r="A4837" i="11"/>
  <c r="C4836" i="11"/>
  <c r="E4836" i="11"/>
  <c r="G4836" i="11"/>
  <c r="C4837" i="11"/>
  <c r="E4837" i="11"/>
  <c r="G4837" i="11"/>
  <c r="B4837" i="11"/>
  <c r="D4837" i="11"/>
  <c r="F4837" i="11"/>
  <c r="A4838" i="11"/>
  <c r="B4838" i="11"/>
  <c r="D4838" i="11"/>
  <c r="F4838" i="11"/>
  <c r="A4839" i="11"/>
  <c r="C4838" i="11"/>
  <c r="E4838" i="11"/>
  <c r="G4838" i="11"/>
  <c r="C4839" i="11"/>
  <c r="E4839" i="11"/>
  <c r="G4839" i="11"/>
  <c r="B4839" i="11"/>
  <c r="D4839" i="11"/>
  <c r="F4839" i="11"/>
  <c r="A4840" i="11"/>
  <c r="B4840" i="11"/>
  <c r="D4840" i="11"/>
  <c r="F4840" i="11"/>
  <c r="A4841" i="11"/>
  <c r="C4840" i="11"/>
  <c r="E4840" i="11"/>
  <c r="G4840" i="11"/>
  <c r="C4841" i="11"/>
  <c r="E4841" i="11"/>
  <c r="G4841" i="11"/>
  <c r="B4841" i="11"/>
  <c r="D4841" i="11"/>
  <c r="F4841" i="11"/>
  <c r="A4842" i="11"/>
  <c r="B4842" i="11"/>
  <c r="D4842" i="11"/>
  <c r="F4842" i="11"/>
  <c r="A4843" i="11"/>
  <c r="C4842" i="11"/>
  <c r="E4842" i="11"/>
  <c r="G4842" i="11"/>
  <c r="C4843" i="11"/>
  <c r="E4843" i="11"/>
  <c r="G4843" i="11"/>
  <c r="B4843" i="11"/>
  <c r="D4843" i="11"/>
  <c r="F4843" i="11"/>
  <c r="A4844" i="11"/>
  <c r="B4844" i="11"/>
  <c r="D4844" i="11"/>
  <c r="F4844" i="11"/>
  <c r="A4845" i="11"/>
  <c r="C4844" i="11"/>
  <c r="E4844" i="11"/>
  <c r="G4844" i="11"/>
  <c r="C4845" i="11"/>
  <c r="E4845" i="11"/>
  <c r="G4845" i="11"/>
  <c r="B4845" i="11"/>
  <c r="D4845" i="11"/>
  <c r="F4845" i="11"/>
  <c r="A4846" i="11"/>
  <c r="B4846" i="11"/>
  <c r="D4846" i="11"/>
  <c r="F4846" i="11"/>
  <c r="A4847" i="11"/>
  <c r="C4846" i="11"/>
  <c r="E4846" i="11"/>
  <c r="G4846" i="11"/>
  <c r="C4847" i="11"/>
  <c r="E4847" i="11"/>
  <c r="G4847" i="11"/>
  <c r="B4847" i="11"/>
  <c r="D4847" i="11"/>
  <c r="F4847" i="11"/>
  <c r="A4848" i="11"/>
  <c r="B4848" i="11"/>
  <c r="D4848" i="11"/>
  <c r="F4848" i="11"/>
  <c r="A4849" i="11"/>
  <c r="C4848" i="11"/>
  <c r="E4848" i="11"/>
  <c r="G4848" i="11"/>
  <c r="C4849" i="11"/>
  <c r="E4849" i="11"/>
  <c r="G4849" i="11"/>
  <c r="B4849" i="11"/>
  <c r="D4849" i="11"/>
  <c r="F4849" i="11"/>
  <c r="A4850" i="11"/>
  <c r="B4850" i="11"/>
  <c r="D4850" i="11"/>
  <c r="F4850" i="11"/>
  <c r="A4851" i="11"/>
  <c r="C4850" i="11"/>
  <c r="E4850" i="11"/>
  <c r="G4850" i="11"/>
  <c r="C4851" i="11"/>
  <c r="E4851" i="11"/>
  <c r="G4851" i="11"/>
  <c r="B4851" i="11"/>
  <c r="D4851" i="11"/>
  <c r="F4851" i="11"/>
  <c r="A4852" i="11"/>
  <c r="B4852" i="11"/>
  <c r="D4852" i="11"/>
  <c r="F4852" i="11"/>
  <c r="A4853" i="11"/>
  <c r="C4852" i="11"/>
  <c r="E4852" i="11"/>
  <c r="G4852" i="11"/>
  <c r="C4853" i="11"/>
  <c r="E4853" i="11"/>
  <c r="G4853" i="11"/>
  <c r="B4853" i="11"/>
  <c r="D4853" i="11"/>
  <c r="F4853" i="11"/>
  <c r="A4854" i="11"/>
  <c r="B4854" i="11"/>
  <c r="D4854" i="11"/>
  <c r="F4854" i="11"/>
  <c r="A4855" i="11"/>
  <c r="C4854" i="11"/>
  <c r="E4854" i="11"/>
  <c r="G4854" i="11"/>
  <c r="C4855" i="11"/>
  <c r="E4855" i="11"/>
  <c r="G4855" i="11"/>
  <c r="B4855" i="11"/>
  <c r="D4855" i="11"/>
  <c r="F4855" i="11"/>
  <c r="A4856" i="11"/>
  <c r="B4856" i="11"/>
  <c r="D4856" i="11"/>
  <c r="F4856" i="11"/>
  <c r="A4857" i="11"/>
  <c r="C4856" i="11"/>
  <c r="E4856" i="11"/>
  <c r="G4856" i="11"/>
  <c r="C4857" i="11"/>
  <c r="E4857" i="11"/>
  <c r="G4857" i="11"/>
  <c r="B4857" i="11"/>
  <c r="D4857" i="11"/>
  <c r="F4857" i="11"/>
  <c r="A4858" i="11"/>
  <c r="B4858" i="11"/>
  <c r="D4858" i="11"/>
  <c r="F4858" i="11"/>
  <c r="A4859" i="11"/>
  <c r="C4858" i="11"/>
  <c r="E4858" i="11"/>
  <c r="G4858" i="11"/>
  <c r="C4859" i="11"/>
  <c r="E4859" i="11"/>
  <c r="G4859" i="11"/>
  <c r="B4859" i="11"/>
  <c r="D4859" i="11"/>
  <c r="F4859" i="11"/>
  <c r="A4860" i="11"/>
  <c r="B4860" i="11"/>
  <c r="D4860" i="11"/>
  <c r="F4860" i="11"/>
  <c r="A4861" i="11"/>
  <c r="C4860" i="11"/>
  <c r="E4860" i="11"/>
  <c r="G4860" i="11"/>
  <c r="C4861" i="11"/>
  <c r="E4861" i="11"/>
  <c r="G4861" i="11"/>
  <c r="B4861" i="11"/>
  <c r="D4861" i="11"/>
  <c r="F4861" i="11"/>
  <c r="A4862" i="11"/>
  <c r="B4862" i="11"/>
  <c r="D4862" i="11"/>
  <c r="F4862" i="11"/>
  <c r="A4863" i="11"/>
  <c r="C4862" i="11"/>
  <c r="E4862" i="11"/>
  <c r="G4862" i="11"/>
  <c r="C4863" i="11"/>
  <c r="E4863" i="11"/>
  <c r="G4863" i="11"/>
  <c r="B4863" i="11"/>
  <c r="D4863" i="11"/>
  <c r="F4863" i="11"/>
  <c r="A4864" i="11"/>
  <c r="B4864" i="11"/>
  <c r="D4864" i="11"/>
  <c r="F4864" i="11"/>
  <c r="A4865" i="11"/>
  <c r="C4864" i="11"/>
  <c r="E4864" i="11"/>
  <c r="G4864" i="11"/>
  <c r="C4865" i="11"/>
  <c r="E4865" i="11"/>
  <c r="G4865" i="11"/>
  <c r="B4865" i="11"/>
  <c r="D4865" i="11"/>
  <c r="F4865" i="11"/>
  <c r="A4866" i="11"/>
  <c r="B4866" i="11"/>
  <c r="D4866" i="11"/>
  <c r="F4866" i="11"/>
  <c r="A4867" i="11"/>
  <c r="C4866" i="11"/>
  <c r="E4866" i="11"/>
  <c r="G4866" i="11"/>
  <c r="C4867" i="11"/>
  <c r="E4867" i="11"/>
  <c r="G4867" i="11"/>
  <c r="B4867" i="11"/>
  <c r="D4867" i="11"/>
  <c r="F4867" i="11"/>
  <c r="A4868" i="11"/>
  <c r="B4868" i="11"/>
  <c r="D4868" i="11"/>
  <c r="F4868" i="11"/>
  <c r="A4869" i="11"/>
  <c r="C4868" i="11"/>
  <c r="E4868" i="11"/>
  <c r="G4868" i="11"/>
  <c r="C4869" i="11"/>
  <c r="E4869" i="11"/>
  <c r="G4869" i="11"/>
  <c r="B4869" i="11"/>
  <c r="D4869" i="11"/>
  <c r="F4869" i="11"/>
  <c r="A4870" i="11"/>
  <c r="B4870" i="11"/>
  <c r="D4870" i="11"/>
  <c r="F4870" i="11"/>
  <c r="A4871" i="11"/>
  <c r="C4870" i="11"/>
  <c r="E4870" i="11"/>
  <c r="G4870" i="11"/>
  <c r="C4871" i="11"/>
  <c r="E4871" i="11"/>
  <c r="G4871" i="11"/>
  <c r="B4871" i="11"/>
  <c r="D4871" i="11"/>
  <c r="F4871" i="11"/>
  <c r="A4872" i="11"/>
  <c r="B4872" i="11"/>
  <c r="D4872" i="11"/>
  <c r="F4872" i="11"/>
  <c r="A4873" i="11"/>
  <c r="C4872" i="11"/>
  <c r="E4872" i="11"/>
  <c r="G4872" i="11"/>
  <c r="C4873" i="11"/>
  <c r="E4873" i="11"/>
  <c r="G4873" i="11"/>
  <c r="B4873" i="11"/>
  <c r="D4873" i="11"/>
  <c r="F4873" i="11"/>
  <c r="A4874" i="11"/>
  <c r="B4874" i="11"/>
  <c r="D4874" i="11"/>
  <c r="F4874" i="11"/>
  <c r="A4875" i="11"/>
  <c r="C4874" i="11"/>
  <c r="E4874" i="11"/>
  <c r="G4874" i="11"/>
  <c r="C4875" i="11"/>
  <c r="E4875" i="11"/>
  <c r="G4875" i="11"/>
  <c r="B4875" i="11"/>
  <c r="D4875" i="11"/>
  <c r="F4875" i="11"/>
  <c r="A4876" i="11"/>
  <c r="B4876" i="11"/>
  <c r="D4876" i="11"/>
  <c r="F4876" i="11"/>
  <c r="A4877" i="11"/>
  <c r="C4876" i="11"/>
  <c r="E4876" i="11"/>
  <c r="G4876" i="11"/>
  <c r="C4877" i="11"/>
  <c r="E4877" i="11"/>
  <c r="G4877" i="11"/>
  <c r="B4877" i="11"/>
  <c r="D4877" i="11"/>
  <c r="F4877" i="11"/>
  <c r="A4878" i="11"/>
  <c r="B4878" i="11"/>
  <c r="D4878" i="11"/>
  <c r="F4878" i="11"/>
  <c r="A4879" i="11"/>
  <c r="C4878" i="11"/>
  <c r="E4878" i="11"/>
  <c r="G4878" i="11"/>
  <c r="C4879" i="11"/>
  <c r="E4879" i="11"/>
  <c r="G4879" i="11"/>
  <c r="B4879" i="11"/>
  <c r="D4879" i="11"/>
  <c r="F4879" i="11"/>
  <c r="A4880" i="11"/>
  <c r="B4880" i="11"/>
  <c r="D4880" i="11"/>
  <c r="F4880" i="11"/>
  <c r="A4881" i="11"/>
  <c r="C4880" i="11"/>
  <c r="E4880" i="11"/>
  <c r="G4880" i="11"/>
  <c r="C4881" i="11"/>
  <c r="E4881" i="11"/>
  <c r="G4881" i="11"/>
  <c r="B4881" i="11"/>
  <c r="D4881" i="11"/>
  <c r="F4881" i="11"/>
  <c r="A4882" i="11"/>
  <c r="B4882" i="11"/>
  <c r="D4882" i="11"/>
  <c r="F4882" i="11"/>
  <c r="A4883" i="11"/>
  <c r="C4882" i="11"/>
  <c r="E4882" i="11"/>
  <c r="G4882" i="11"/>
  <c r="C4883" i="11"/>
  <c r="E4883" i="11"/>
  <c r="G4883" i="11"/>
  <c r="B4883" i="11"/>
  <c r="D4883" i="11"/>
  <c r="F4883" i="11"/>
  <c r="A4884" i="11"/>
  <c r="B4884" i="11"/>
  <c r="D4884" i="11"/>
  <c r="F4884" i="11"/>
  <c r="A4885" i="11"/>
  <c r="C4884" i="11"/>
  <c r="E4884" i="11"/>
  <c r="G4884" i="11"/>
  <c r="C4885" i="11"/>
  <c r="E4885" i="11"/>
  <c r="G4885" i="11"/>
  <c r="B4885" i="11"/>
  <c r="D4885" i="11"/>
  <c r="F4885" i="11"/>
  <c r="A4886" i="11"/>
  <c r="B4886" i="11"/>
  <c r="D4886" i="11"/>
  <c r="F4886" i="11"/>
  <c r="A4887" i="11"/>
  <c r="C4886" i="11"/>
  <c r="E4886" i="11"/>
  <c r="G4886" i="11"/>
  <c r="C4887" i="11"/>
  <c r="E4887" i="11"/>
  <c r="G4887" i="11"/>
  <c r="B4887" i="11"/>
  <c r="D4887" i="11"/>
  <c r="F4887" i="11"/>
  <c r="A4888" i="11"/>
  <c r="B4888" i="11"/>
  <c r="D4888" i="11"/>
  <c r="F4888" i="11"/>
  <c r="A4889" i="11"/>
  <c r="C4888" i="11"/>
  <c r="E4888" i="11"/>
  <c r="G4888" i="11"/>
  <c r="C4889" i="11"/>
  <c r="E4889" i="11"/>
  <c r="G4889" i="11"/>
  <c r="B4889" i="11"/>
  <c r="D4889" i="11"/>
  <c r="F4889" i="11"/>
  <c r="A4890" i="11"/>
  <c r="B4890" i="11"/>
  <c r="D4890" i="11"/>
  <c r="F4890" i="11"/>
  <c r="A4891" i="11"/>
  <c r="C4890" i="11"/>
  <c r="E4890" i="11"/>
  <c r="G4890" i="11"/>
  <c r="C4891" i="11"/>
  <c r="E4891" i="11"/>
  <c r="G4891" i="11"/>
  <c r="B4891" i="11"/>
  <c r="D4891" i="11"/>
  <c r="F4891" i="11"/>
  <c r="A4892" i="11"/>
  <c r="B4892" i="11"/>
  <c r="D4892" i="11"/>
  <c r="F4892" i="11"/>
  <c r="A4893" i="11"/>
  <c r="C4892" i="11"/>
  <c r="E4892" i="11"/>
  <c r="G4892" i="11"/>
  <c r="C4893" i="11"/>
  <c r="E4893" i="11"/>
  <c r="G4893" i="11"/>
  <c r="B4893" i="11"/>
  <c r="D4893" i="11"/>
  <c r="F4893" i="11"/>
  <c r="A4894" i="11"/>
  <c r="B4894" i="11"/>
  <c r="D4894" i="11"/>
  <c r="F4894" i="11"/>
  <c r="A4895" i="11"/>
  <c r="C4894" i="11"/>
  <c r="E4894" i="11"/>
  <c r="G4894" i="11"/>
  <c r="C4895" i="11"/>
  <c r="E4895" i="11"/>
  <c r="G4895" i="11"/>
  <c r="B4895" i="11"/>
  <c r="D4895" i="11"/>
  <c r="F4895" i="11"/>
  <c r="A4896" i="11"/>
  <c r="B4896" i="11"/>
  <c r="D4896" i="11"/>
  <c r="F4896" i="11"/>
  <c r="A4897" i="11"/>
  <c r="C4896" i="11"/>
  <c r="E4896" i="11"/>
  <c r="G4896" i="11"/>
  <c r="C4897" i="11"/>
  <c r="E4897" i="11"/>
  <c r="G4897" i="11"/>
  <c r="B4897" i="11"/>
  <c r="D4897" i="11"/>
  <c r="F4897" i="11"/>
  <c r="A4898" i="11"/>
  <c r="B4898" i="11"/>
  <c r="D4898" i="11"/>
  <c r="F4898" i="11"/>
  <c r="A4899" i="11"/>
  <c r="C4898" i="11"/>
  <c r="E4898" i="11"/>
  <c r="G4898" i="11"/>
  <c r="C4899" i="11"/>
  <c r="E4899" i="11"/>
  <c r="G4899" i="11"/>
  <c r="B4899" i="11"/>
  <c r="D4899" i="11"/>
  <c r="F4899" i="11"/>
  <c r="A4900" i="11"/>
  <c r="B4900" i="11"/>
  <c r="D4900" i="11"/>
  <c r="F4900" i="11"/>
  <c r="A4901" i="11"/>
  <c r="C4900" i="11"/>
  <c r="E4900" i="11"/>
  <c r="G4900" i="11"/>
  <c r="C4901" i="11"/>
  <c r="E4901" i="11"/>
  <c r="G4901" i="11"/>
  <c r="B4901" i="11"/>
  <c r="D4901" i="11"/>
  <c r="F4901" i="11"/>
  <c r="A4902" i="11"/>
  <c r="B4902" i="11"/>
  <c r="D4902" i="11"/>
  <c r="F4902" i="11"/>
  <c r="A4903" i="11"/>
  <c r="C4902" i="11"/>
  <c r="E4902" i="11"/>
  <c r="G4902" i="11"/>
  <c r="C4903" i="11"/>
  <c r="E4903" i="11"/>
  <c r="G4903" i="11"/>
  <c r="B4903" i="11"/>
  <c r="D4903" i="11"/>
  <c r="F4903" i="11"/>
  <c r="A4904" i="11"/>
  <c r="B4904" i="11"/>
  <c r="D4904" i="11"/>
  <c r="F4904" i="11"/>
  <c r="A4905" i="11"/>
  <c r="C4904" i="11"/>
  <c r="E4904" i="11"/>
  <c r="G4904" i="11"/>
  <c r="C4905" i="11"/>
  <c r="E4905" i="11"/>
  <c r="G4905" i="11"/>
  <c r="B4905" i="11"/>
  <c r="D4905" i="11"/>
  <c r="F4905" i="11"/>
  <c r="A4906" i="11"/>
  <c r="B4906" i="11"/>
  <c r="D4906" i="11"/>
  <c r="F4906" i="11"/>
  <c r="A4907" i="11"/>
  <c r="C4906" i="11"/>
  <c r="E4906" i="11"/>
  <c r="G4906" i="11"/>
  <c r="C4907" i="11"/>
  <c r="E4907" i="11"/>
  <c r="G4907" i="11"/>
  <c r="B4907" i="11"/>
  <c r="D4907" i="11"/>
  <c r="F4907" i="11"/>
  <c r="A4908" i="11"/>
  <c r="B4908" i="11"/>
  <c r="D4908" i="11"/>
  <c r="F4908" i="11"/>
  <c r="A4909" i="11"/>
  <c r="C4908" i="11"/>
  <c r="E4908" i="11"/>
  <c r="G4908" i="11"/>
  <c r="C4909" i="11"/>
  <c r="E4909" i="11"/>
  <c r="G4909" i="11"/>
  <c r="B4909" i="11"/>
  <c r="D4909" i="11"/>
  <c r="F4909" i="11"/>
  <c r="A4910" i="11"/>
  <c r="B4910" i="11"/>
  <c r="D4910" i="11"/>
  <c r="F4910" i="11"/>
  <c r="A4911" i="11"/>
  <c r="C4910" i="11"/>
  <c r="E4910" i="11"/>
  <c r="G4910" i="11"/>
  <c r="C4911" i="11"/>
  <c r="E4911" i="11"/>
  <c r="G4911" i="11"/>
  <c r="B4911" i="11"/>
  <c r="D4911" i="11"/>
  <c r="F4911" i="11"/>
  <c r="A4912" i="11"/>
  <c r="B4912" i="11"/>
  <c r="D4912" i="11"/>
  <c r="F4912" i="11"/>
  <c r="A4913" i="11"/>
  <c r="C4912" i="11"/>
  <c r="E4912" i="11"/>
  <c r="G4912" i="11"/>
  <c r="C4913" i="11"/>
  <c r="E4913" i="11"/>
  <c r="G4913" i="11"/>
  <c r="B4913" i="11"/>
  <c r="D4913" i="11"/>
  <c r="F4913" i="11"/>
  <c r="A4914" i="11"/>
  <c r="B4914" i="11"/>
  <c r="D4914" i="11"/>
  <c r="F4914" i="11"/>
  <c r="A4915" i="11"/>
  <c r="C4914" i="11"/>
  <c r="E4914" i="11"/>
  <c r="G4914" i="11"/>
  <c r="C4915" i="11"/>
  <c r="E4915" i="11"/>
  <c r="G4915" i="11"/>
  <c r="B4915" i="11"/>
  <c r="D4915" i="11"/>
  <c r="F4915" i="11"/>
  <c r="A4916" i="11"/>
  <c r="B4916" i="11"/>
  <c r="D4916" i="11"/>
  <c r="F4916" i="11"/>
  <c r="A4917" i="11"/>
  <c r="C4916" i="11"/>
  <c r="E4916" i="11"/>
  <c r="G4916" i="11"/>
  <c r="C4917" i="11"/>
  <c r="E4917" i="11"/>
  <c r="G4917" i="11"/>
  <c r="B4917" i="11"/>
  <c r="D4917" i="11"/>
  <c r="F4917" i="11"/>
  <c r="A4918" i="11"/>
  <c r="B4918" i="11"/>
  <c r="D4918" i="11"/>
  <c r="F4918" i="11"/>
  <c r="A4919" i="11"/>
  <c r="C4918" i="11"/>
  <c r="E4918" i="11"/>
  <c r="G4918" i="11"/>
  <c r="C4919" i="11"/>
  <c r="E4919" i="11"/>
  <c r="G4919" i="11"/>
  <c r="B4919" i="11"/>
  <c r="D4919" i="11"/>
  <c r="F4919" i="11"/>
  <c r="A4920" i="11"/>
  <c r="B4920" i="11"/>
  <c r="D4920" i="11"/>
  <c r="F4920" i="11"/>
  <c r="A4921" i="11"/>
  <c r="C4920" i="11"/>
  <c r="E4920" i="11"/>
  <c r="G4920" i="11"/>
  <c r="C4921" i="11"/>
  <c r="E4921" i="11"/>
  <c r="G4921" i="11"/>
  <c r="B4921" i="11"/>
  <c r="D4921" i="11"/>
  <c r="F4921" i="11"/>
  <c r="A4922" i="11"/>
  <c r="B4922" i="11"/>
  <c r="D4922" i="11"/>
  <c r="F4922" i="11"/>
  <c r="A4923" i="11"/>
  <c r="C4922" i="11"/>
  <c r="E4922" i="11"/>
  <c r="G4922" i="11"/>
  <c r="C4923" i="11"/>
  <c r="E4923" i="11"/>
  <c r="G4923" i="11"/>
  <c r="B4923" i="11"/>
  <c r="D4923" i="11"/>
  <c r="F4923" i="11"/>
  <c r="A4924" i="11"/>
  <c r="B4924" i="11"/>
  <c r="D4924" i="11"/>
  <c r="F4924" i="11"/>
  <c r="A4925" i="11"/>
  <c r="C4924" i="11"/>
  <c r="E4924" i="11"/>
  <c r="G4924" i="11"/>
  <c r="C4925" i="11"/>
  <c r="E4925" i="11"/>
  <c r="G4925" i="11"/>
  <c r="B4925" i="11"/>
  <c r="D4925" i="11"/>
  <c r="F4925" i="11"/>
  <c r="A4926" i="11"/>
  <c r="B4926" i="11"/>
  <c r="D4926" i="11"/>
  <c r="F4926" i="11"/>
  <c r="A4927" i="11"/>
  <c r="C4926" i="11"/>
  <c r="E4926" i="11"/>
  <c r="G4926" i="11"/>
  <c r="C4927" i="11"/>
  <c r="E4927" i="11"/>
  <c r="G4927" i="11"/>
  <c r="B4927" i="11"/>
  <c r="D4927" i="11"/>
  <c r="F4927" i="11"/>
  <c r="A4928" i="11"/>
  <c r="B4928" i="11"/>
  <c r="D4928" i="11"/>
  <c r="F4928" i="11"/>
  <c r="A4929" i="11"/>
  <c r="C4928" i="11"/>
  <c r="E4928" i="11"/>
  <c r="G4928" i="11"/>
  <c r="C4929" i="11"/>
  <c r="E4929" i="11"/>
  <c r="G4929" i="11"/>
  <c r="B4929" i="11"/>
  <c r="D4929" i="11"/>
  <c r="F4929" i="11"/>
  <c r="A4930" i="11"/>
  <c r="B4930" i="11"/>
  <c r="D4930" i="11"/>
  <c r="F4930" i="11"/>
  <c r="A4931" i="11"/>
  <c r="C4930" i="11"/>
  <c r="E4930" i="11"/>
  <c r="G4930" i="11"/>
  <c r="C4931" i="11"/>
  <c r="E4931" i="11"/>
  <c r="G4931" i="11"/>
  <c r="B4931" i="11"/>
  <c r="D4931" i="11"/>
  <c r="F4931" i="11"/>
  <c r="A4932" i="11"/>
  <c r="B4932" i="11"/>
  <c r="D4932" i="11"/>
  <c r="F4932" i="11"/>
  <c r="A4933" i="11"/>
  <c r="C4932" i="11"/>
  <c r="E4932" i="11"/>
  <c r="G4932" i="11"/>
  <c r="C4933" i="11"/>
  <c r="E4933" i="11"/>
  <c r="G4933" i="11"/>
  <c r="B4933" i="11"/>
  <c r="D4933" i="11"/>
  <c r="F4933" i="11"/>
  <c r="A4934" i="11"/>
  <c r="B4934" i="11"/>
  <c r="D4934" i="11"/>
  <c r="F4934" i="11"/>
  <c r="A4935" i="11"/>
  <c r="C4934" i="11"/>
  <c r="E4934" i="11"/>
  <c r="G4934" i="11"/>
  <c r="C4935" i="11"/>
  <c r="E4935" i="11"/>
  <c r="G4935" i="11"/>
  <c r="B4935" i="11"/>
  <c r="D4935" i="11"/>
  <c r="F4935" i="11"/>
  <c r="A4936" i="11"/>
  <c r="B4936" i="11"/>
  <c r="D4936" i="11"/>
  <c r="F4936" i="11"/>
  <c r="A4937" i="11"/>
  <c r="C4936" i="11"/>
  <c r="E4936" i="11"/>
  <c r="G4936" i="11"/>
  <c r="C4937" i="11"/>
  <c r="E4937" i="11"/>
  <c r="G4937" i="11"/>
  <c r="B4937" i="11"/>
  <c r="D4937" i="11"/>
  <c r="F4937" i="11"/>
  <c r="A4938" i="11"/>
  <c r="B4938" i="11"/>
  <c r="D4938" i="11"/>
  <c r="F4938" i="11"/>
  <c r="A4939" i="11"/>
  <c r="C4938" i="11"/>
  <c r="E4938" i="11"/>
  <c r="G4938" i="11"/>
  <c r="C4939" i="11"/>
  <c r="E4939" i="11"/>
  <c r="G4939" i="11"/>
  <c r="B4939" i="11"/>
  <c r="D4939" i="11"/>
  <c r="F4939" i="11"/>
  <c r="A4940" i="11"/>
  <c r="B4940" i="11"/>
  <c r="D4940" i="11"/>
  <c r="F4940" i="11"/>
  <c r="A4941" i="11"/>
  <c r="C4940" i="11"/>
  <c r="E4940" i="11"/>
  <c r="G4940" i="11"/>
  <c r="C4941" i="11"/>
  <c r="E4941" i="11"/>
  <c r="G4941" i="11"/>
  <c r="B4941" i="11"/>
  <c r="D4941" i="11"/>
  <c r="F4941" i="11"/>
  <c r="A4942" i="11"/>
  <c r="B4942" i="11"/>
  <c r="D4942" i="11"/>
  <c r="F4942" i="11"/>
  <c r="A4943" i="11"/>
  <c r="C4942" i="11"/>
  <c r="E4942" i="11"/>
  <c r="G4942" i="11"/>
  <c r="C4943" i="11"/>
  <c r="E4943" i="11"/>
  <c r="G4943" i="11"/>
  <c r="B4943" i="11"/>
  <c r="D4943" i="11"/>
  <c r="F4943" i="11"/>
  <c r="A4944" i="11"/>
  <c r="B4944" i="11"/>
  <c r="D4944" i="11"/>
  <c r="F4944" i="11"/>
  <c r="A4945" i="11"/>
  <c r="C4944" i="11"/>
  <c r="E4944" i="11"/>
  <c r="G4944" i="11"/>
  <c r="C4945" i="11"/>
  <c r="E4945" i="11"/>
  <c r="G4945" i="11"/>
  <c r="B4945" i="11"/>
  <c r="D4945" i="11"/>
  <c r="F4945" i="11"/>
  <c r="A4946" i="11"/>
  <c r="B4946" i="11"/>
  <c r="D4946" i="11"/>
  <c r="F4946" i="11"/>
  <c r="A4947" i="11"/>
  <c r="C4946" i="11"/>
  <c r="E4946" i="11"/>
  <c r="G4946" i="11"/>
  <c r="C4947" i="11"/>
  <c r="E4947" i="11"/>
  <c r="G4947" i="11"/>
  <c r="B4947" i="11"/>
  <c r="D4947" i="11"/>
  <c r="F4947" i="11"/>
  <c r="A4948" i="11"/>
  <c r="B4948" i="11"/>
  <c r="D4948" i="11"/>
  <c r="F4948" i="11"/>
  <c r="A4949" i="11"/>
  <c r="C4948" i="11"/>
  <c r="E4948" i="11"/>
  <c r="G4948" i="11"/>
  <c r="C4949" i="11"/>
  <c r="E4949" i="11"/>
  <c r="G4949" i="11"/>
  <c r="B4949" i="11"/>
  <c r="D4949" i="11"/>
  <c r="F4949" i="11"/>
  <c r="A4950" i="11"/>
  <c r="B4950" i="11"/>
  <c r="D4950" i="11"/>
  <c r="F4950" i="11"/>
  <c r="A4951" i="11"/>
  <c r="C4950" i="11"/>
  <c r="E4950" i="11"/>
  <c r="G4950" i="11"/>
  <c r="C4951" i="11"/>
  <c r="E4951" i="11"/>
  <c r="G4951" i="11"/>
  <c r="B4951" i="11"/>
  <c r="D4951" i="11"/>
  <c r="F4951" i="11"/>
  <c r="A4952" i="11"/>
  <c r="B4952" i="11"/>
  <c r="D4952" i="11"/>
  <c r="F4952" i="11"/>
  <c r="A4953" i="11"/>
  <c r="C4952" i="11"/>
  <c r="E4952" i="11"/>
  <c r="G4952" i="11"/>
  <c r="C4953" i="11"/>
  <c r="E4953" i="11"/>
  <c r="G4953" i="11"/>
  <c r="B4953" i="11"/>
  <c r="D4953" i="11"/>
  <c r="F4953" i="11"/>
  <c r="A4954" i="11"/>
  <c r="B4954" i="11"/>
  <c r="D4954" i="11"/>
  <c r="F4954" i="11"/>
  <c r="A4955" i="11"/>
  <c r="C4954" i="11"/>
  <c r="E4954" i="11"/>
  <c r="G4954" i="11"/>
  <c r="C4955" i="11"/>
  <c r="E4955" i="11"/>
  <c r="G4955" i="11"/>
  <c r="B4955" i="11"/>
  <c r="D4955" i="11"/>
  <c r="F4955" i="11"/>
  <c r="A4956" i="11"/>
  <c r="B4956" i="11"/>
  <c r="D4956" i="11"/>
  <c r="F4956" i="11"/>
  <c r="A4957" i="11"/>
  <c r="C4956" i="11"/>
  <c r="E4956" i="11"/>
  <c r="G4956" i="11"/>
  <c r="C4957" i="11"/>
  <c r="E4957" i="11"/>
  <c r="G4957" i="11"/>
  <c r="B4957" i="11"/>
  <c r="D4957" i="11"/>
  <c r="F4957" i="11"/>
  <c r="A4958" i="11"/>
  <c r="B4958" i="11"/>
  <c r="D4958" i="11"/>
  <c r="F4958" i="11"/>
  <c r="A4959" i="11"/>
  <c r="C4958" i="11"/>
  <c r="E4958" i="11"/>
  <c r="G4958" i="11"/>
  <c r="C4959" i="11"/>
  <c r="E4959" i="11"/>
  <c r="G4959" i="11"/>
  <c r="B4959" i="11"/>
  <c r="D4959" i="11"/>
  <c r="F4959" i="11"/>
  <c r="A4960" i="11"/>
  <c r="B4960" i="11"/>
  <c r="D4960" i="11"/>
  <c r="F4960" i="11"/>
  <c r="A4961" i="11"/>
  <c r="C4960" i="11"/>
  <c r="E4960" i="11"/>
  <c r="G4960" i="11"/>
  <c r="C4961" i="11"/>
  <c r="E4961" i="11"/>
  <c r="G4961" i="11"/>
  <c r="B4961" i="11"/>
  <c r="D4961" i="11"/>
  <c r="F4961" i="11"/>
  <c r="A4962" i="11"/>
  <c r="B4962" i="11"/>
  <c r="D4962" i="11"/>
  <c r="F4962" i="11"/>
  <c r="A4963" i="11"/>
  <c r="C4962" i="11"/>
  <c r="E4962" i="11"/>
  <c r="G4962" i="11"/>
  <c r="C4963" i="11"/>
  <c r="E4963" i="11"/>
  <c r="G4963" i="11"/>
  <c r="B4963" i="11"/>
  <c r="D4963" i="11"/>
  <c r="F4963" i="11"/>
  <c r="A4964" i="11"/>
  <c r="B4964" i="11"/>
  <c r="D4964" i="11"/>
  <c r="F4964" i="11"/>
  <c r="A4965" i="11"/>
  <c r="C4964" i="11"/>
  <c r="E4964" i="11"/>
  <c r="G4964" i="11"/>
  <c r="C4965" i="11"/>
  <c r="E4965" i="11"/>
  <c r="G4965" i="11"/>
  <c r="B4965" i="11"/>
  <c r="D4965" i="11"/>
  <c r="F4965" i="11"/>
  <c r="A4966" i="11"/>
  <c r="B4966" i="11"/>
  <c r="D4966" i="11"/>
  <c r="F4966" i="11"/>
  <c r="A4967" i="11"/>
  <c r="C4966" i="11"/>
  <c r="E4966" i="11"/>
  <c r="G4966" i="11"/>
  <c r="C4967" i="11"/>
  <c r="E4967" i="11"/>
  <c r="G4967" i="11"/>
  <c r="B4967" i="11"/>
  <c r="D4967" i="11"/>
  <c r="F4967" i="11"/>
  <c r="A4968" i="11"/>
  <c r="B4968" i="11"/>
  <c r="D4968" i="11"/>
  <c r="F4968" i="11"/>
  <c r="A4969" i="11"/>
  <c r="C4968" i="11"/>
  <c r="E4968" i="11"/>
  <c r="G4968" i="11"/>
  <c r="C4969" i="11"/>
  <c r="E4969" i="11"/>
  <c r="G4969" i="11"/>
  <c r="B4969" i="11"/>
  <c r="D4969" i="11"/>
  <c r="F4969" i="11"/>
  <c r="A4970" i="11"/>
  <c r="B4970" i="11"/>
  <c r="D4970" i="11"/>
  <c r="F4970" i="11"/>
  <c r="A4971" i="11"/>
  <c r="C4970" i="11"/>
  <c r="E4970" i="11"/>
  <c r="G4970" i="11"/>
  <c r="C4971" i="11"/>
  <c r="E4971" i="11"/>
  <c r="G4971" i="11"/>
  <c r="B4971" i="11"/>
  <c r="D4971" i="11"/>
  <c r="F4971" i="11"/>
  <c r="A4972" i="11"/>
  <c r="B4972" i="11"/>
  <c r="D4972" i="11"/>
  <c r="F4972" i="11"/>
  <c r="A4973" i="11"/>
  <c r="C4972" i="11"/>
  <c r="E4972" i="11"/>
  <c r="G4972" i="11"/>
  <c r="C4973" i="11"/>
  <c r="E4973" i="11"/>
  <c r="G4973" i="11"/>
  <c r="B4973" i="11"/>
  <c r="D4973" i="11"/>
  <c r="F4973" i="11"/>
  <c r="A4974" i="11"/>
  <c r="B4974" i="11"/>
  <c r="D4974" i="11"/>
  <c r="F4974" i="11"/>
  <c r="A4975" i="11"/>
  <c r="C4974" i="11"/>
  <c r="E4974" i="11"/>
  <c r="G4974" i="11"/>
  <c r="C4975" i="11"/>
  <c r="E4975" i="11"/>
  <c r="G4975" i="11"/>
  <c r="B4975" i="11"/>
  <c r="D4975" i="11"/>
  <c r="F4975" i="11"/>
  <c r="A4976" i="11"/>
  <c r="B4976" i="11"/>
  <c r="D4976" i="11"/>
  <c r="F4976" i="11"/>
  <c r="A4977" i="11"/>
  <c r="C4976" i="11"/>
  <c r="E4976" i="11"/>
  <c r="G4976" i="11"/>
  <c r="C4977" i="11"/>
  <c r="E4977" i="11"/>
  <c r="G4977" i="11"/>
  <c r="B4977" i="11"/>
  <c r="D4977" i="11"/>
  <c r="F4977" i="11"/>
  <c r="A4978" i="11"/>
  <c r="B4978" i="11"/>
  <c r="D4978" i="11"/>
  <c r="F4978" i="11"/>
  <c r="A4979" i="11"/>
  <c r="C4978" i="11"/>
  <c r="E4978" i="11"/>
  <c r="G4978" i="11"/>
  <c r="C4979" i="11"/>
  <c r="E4979" i="11"/>
  <c r="G4979" i="11"/>
  <c r="B4979" i="11"/>
  <c r="D4979" i="11"/>
  <c r="F4979" i="11"/>
  <c r="A4980" i="11"/>
  <c r="B4980" i="11"/>
  <c r="D4980" i="11"/>
  <c r="F4980" i="11"/>
  <c r="A4981" i="11"/>
  <c r="C4980" i="11"/>
  <c r="E4980" i="11"/>
  <c r="G4980" i="11"/>
  <c r="C4981" i="11"/>
  <c r="E4981" i="11"/>
  <c r="G4981" i="11"/>
  <c r="B4981" i="11"/>
  <c r="D4981" i="11"/>
  <c r="F4981" i="11"/>
  <c r="A4982" i="11"/>
  <c r="B4982" i="11"/>
  <c r="D4982" i="11"/>
  <c r="F4982" i="11"/>
  <c r="A4983" i="11"/>
  <c r="C4982" i="11"/>
  <c r="E4982" i="11"/>
  <c r="G4982" i="11"/>
  <c r="C4983" i="11"/>
  <c r="E4983" i="11"/>
  <c r="G4983" i="11"/>
  <c r="B4983" i="11"/>
  <c r="D4983" i="11"/>
  <c r="F4983" i="11"/>
  <c r="A4984" i="11"/>
  <c r="B4984" i="11"/>
  <c r="D4984" i="11"/>
  <c r="F4984" i="11"/>
  <c r="A4985" i="11"/>
  <c r="C4984" i="11"/>
  <c r="E4984" i="11"/>
  <c r="G4984" i="11"/>
  <c r="C4985" i="11"/>
  <c r="E4985" i="11"/>
  <c r="G4985" i="11"/>
  <c r="B4985" i="11"/>
  <c r="D4985" i="11"/>
  <c r="F4985" i="11"/>
  <c r="A4986" i="11"/>
  <c r="B4986" i="11"/>
  <c r="D4986" i="11"/>
  <c r="F4986" i="11"/>
  <c r="A4987" i="11"/>
  <c r="C4986" i="11"/>
  <c r="E4986" i="11"/>
  <c r="G4986" i="11"/>
  <c r="C4987" i="11"/>
  <c r="E4987" i="11"/>
  <c r="G4987" i="11"/>
  <c r="B4987" i="11"/>
  <c r="D4987" i="11"/>
  <c r="F4987" i="11"/>
  <c r="A4988" i="11"/>
  <c r="B4988" i="11"/>
  <c r="D4988" i="11"/>
  <c r="F4988" i="11"/>
  <c r="A4989" i="11"/>
  <c r="C4988" i="11"/>
  <c r="E4988" i="11"/>
  <c r="G4988" i="11"/>
  <c r="C4989" i="11"/>
  <c r="E4989" i="11"/>
  <c r="G4989" i="11"/>
  <c r="B4989" i="11"/>
  <c r="D4989" i="11"/>
  <c r="F4989" i="11"/>
  <c r="A4990" i="11"/>
  <c r="B4990" i="11"/>
  <c r="D4990" i="11"/>
  <c r="F4990" i="11"/>
  <c r="A4991" i="11"/>
  <c r="C4990" i="11"/>
  <c r="E4990" i="11"/>
  <c r="G4990" i="11"/>
  <c r="C4991" i="11"/>
  <c r="E4991" i="11"/>
  <c r="G4991" i="11"/>
  <c r="B4991" i="11"/>
  <c r="D4991" i="11"/>
  <c r="F4991" i="11"/>
  <c r="A4992" i="11"/>
  <c r="B4992" i="11"/>
  <c r="D4992" i="11"/>
  <c r="F4992" i="11"/>
  <c r="A4993" i="11"/>
  <c r="C4992" i="11"/>
  <c r="E4992" i="11"/>
  <c r="G4992" i="11"/>
  <c r="C4993" i="11"/>
  <c r="E4993" i="11"/>
  <c r="G4993" i="11"/>
  <c r="B4993" i="11"/>
  <c r="D4993" i="11"/>
  <c r="F4993" i="11"/>
  <c r="A4994" i="11"/>
  <c r="B4994" i="11"/>
  <c r="D4994" i="11"/>
  <c r="F4994" i="11"/>
  <c r="A4995" i="11"/>
  <c r="C4994" i="11"/>
  <c r="E4994" i="11"/>
  <c r="G4994" i="11"/>
  <c r="C4995" i="11"/>
  <c r="E4995" i="11"/>
  <c r="G4995" i="11"/>
  <c r="B4995" i="11"/>
  <c r="D4995" i="11"/>
  <c r="F4995" i="11"/>
  <c r="A4996" i="11"/>
  <c r="B4996" i="11"/>
  <c r="D4996" i="11"/>
  <c r="F4996" i="11"/>
  <c r="A4997" i="11"/>
  <c r="C4996" i="11"/>
  <c r="E4996" i="11"/>
  <c r="G4996" i="11"/>
  <c r="C4997" i="11"/>
  <c r="E4997" i="11"/>
  <c r="G4997" i="11"/>
  <c r="B4997" i="11"/>
  <c r="D4997" i="11"/>
  <c r="F4997" i="11"/>
  <c r="A4998" i="11"/>
  <c r="B4998" i="11"/>
  <c r="D4998" i="11"/>
  <c r="F4998" i="11"/>
  <c r="A4999" i="11"/>
  <c r="C4998" i="11"/>
  <c r="E4998" i="11"/>
  <c r="G4998" i="11"/>
  <c r="C4999" i="11"/>
  <c r="E4999" i="11"/>
  <c r="G4999" i="11"/>
  <c r="B4999" i="11"/>
  <c r="D4999" i="11"/>
  <c r="F4999" i="11"/>
  <c r="A5000" i="11"/>
  <c r="B5000" i="11"/>
  <c r="D5000" i="11"/>
  <c r="F5000" i="11"/>
  <c r="A5001" i="11"/>
  <c r="C5000" i="11"/>
  <c r="E5000" i="11"/>
  <c r="G5000" i="11"/>
  <c r="C5001" i="11"/>
  <c r="E5001" i="11"/>
  <c r="G5001" i="11"/>
  <c r="B5001" i="11"/>
  <c r="D5001" i="11"/>
  <c r="F5001" i="11"/>
</calcChain>
</file>

<file path=xl/sharedStrings.xml><?xml version="1.0" encoding="utf-8"?>
<sst xmlns="http://schemas.openxmlformats.org/spreadsheetml/2006/main" count="105" uniqueCount="96">
  <si>
    <t>Completed Date</t>
  </si>
  <si>
    <t>Start Date (optional)</t>
  </si>
  <si>
    <t>Throughput</t>
  </si>
  <si>
    <t>min</t>
  </si>
  <si>
    <t>max</t>
  </si>
  <si>
    <t>Bin</t>
  </si>
  <si>
    <t>Frequency</t>
  </si>
  <si>
    <t>Percentiles</t>
  </si>
  <si>
    <t>Indirect Completed Dates</t>
  </si>
  <si>
    <t>Id (optional)</t>
  </si>
  <si>
    <t>Description (optional)</t>
  </si>
  <si>
    <t>Indirect Start Dates</t>
  </si>
  <si>
    <t>Min</t>
  </si>
  <si>
    <t>Max</t>
  </si>
  <si>
    <t>Version</t>
  </si>
  <si>
    <t>Date</t>
  </si>
  <si>
    <t>Year-WeekNum</t>
  </si>
  <si>
    <t>Min WIP</t>
  </si>
  <si>
    <t>Avg WIP</t>
  </si>
  <si>
    <t>Max WIP</t>
  </si>
  <si>
    <t>Min Cycle Time</t>
  </si>
  <si>
    <t>Avg Cycle Time</t>
  </si>
  <si>
    <t>Max Cycle Time</t>
  </si>
  <si>
    <t>Type (optional)</t>
  </si>
  <si>
    <t>Story</t>
  </si>
  <si>
    <t>Defect</t>
  </si>
  <si>
    <t>Week Starting Sunday</t>
  </si>
  <si>
    <t>Year Complete</t>
  </si>
  <si>
    <t>Delta</t>
  </si>
  <si>
    <t>Start Cumulative</t>
  </si>
  <si>
    <t>Complete Cumulative</t>
  </si>
  <si>
    <t>Count Started</t>
  </si>
  <si>
    <t>Count Completed</t>
  </si>
  <si>
    <t>Cum Started</t>
  </si>
  <si>
    <t>Cumulative Completed</t>
  </si>
  <si>
    <t>Work in Progress</t>
  </si>
  <si>
    <t>Started this Week</t>
  </si>
  <si>
    <t>Complete this Week</t>
  </si>
  <si>
    <t>Best fit</t>
  </si>
  <si>
    <t>actual</t>
  </si>
  <si>
    <t>estimated</t>
  </si>
  <si>
    <t>Shape</t>
  </si>
  <si>
    <t>Scale</t>
  </si>
  <si>
    <t>Estimated Weibull Parameters</t>
  </si>
  <si>
    <t>x</t>
  </si>
  <si>
    <t>y</t>
  </si>
  <si>
    <t>cum est</t>
  </si>
  <si>
    <t>All</t>
  </si>
  <si>
    <t>85th</t>
  </si>
  <si>
    <t>30th</t>
  </si>
  <si>
    <t>70th</t>
  </si>
  <si>
    <t>25th Percentile</t>
  </si>
  <si>
    <t>Median</t>
  </si>
  <si>
    <t>75th Percentile</t>
  </si>
  <si>
    <t>rounded days</t>
  </si>
  <si>
    <t>p</t>
  </si>
  <si>
    <t>Chart title</t>
  </si>
  <si>
    <t>F = (1-p)*F_w + p*F_e</t>
  </si>
  <si>
    <t>Indirect Work Type</t>
  </si>
  <si>
    <t>Planned Work type</t>
  </si>
  <si>
    <t>Unplanned Work type</t>
  </si>
  <si>
    <t>Legend label</t>
  </si>
  <si>
    <t>Planned</t>
  </si>
  <si>
    <t>Unplanned</t>
  </si>
  <si>
    <t>Unplanned rate average</t>
  </si>
  <si>
    <t>Unplanned rate chart header</t>
  </si>
  <si>
    <t>Planned work is also the default if NO work type is entered in the Your Data sheet.</t>
  </si>
  <si>
    <t>In-Progress Cycle Time</t>
  </si>
  <si>
    <t>Percentile</t>
  </si>
  <si>
    <t>Incomplete Start Date Range</t>
  </si>
  <si>
    <t>Marker</t>
  </si>
  <si>
    <t>Cycle time</t>
  </si>
  <si>
    <t>Names</t>
  </si>
  <si>
    <t>Time in Process</t>
  </si>
  <si>
    <t>TiP</t>
  </si>
  <si>
    <t>In process time</t>
  </si>
  <si>
    <t>Chart labels</t>
  </si>
  <si>
    <t>Word for cycle time or time in process on chart labels</t>
  </si>
  <si>
    <t>Throughput and Cycle Time Calculator Hour Resolution</t>
  </si>
  <si>
    <t>Month Complete</t>
  </si>
  <si>
    <t>Day Complete</t>
  </si>
  <si>
    <t>Hour Complete</t>
  </si>
  <si>
    <t>YMDH Complete</t>
  </si>
  <si>
    <t>Start night</t>
  </si>
  <si>
    <t>Start Day</t>
  </si>
  <si>
    <t>&gt; this but &lt; start - 1 day</t>
  </si>
  <si>
    <t>&lt; this and &gt; night - 1 day</t>
  </si>
  <si>
    <t>hour</t>
  </si>
  <si>
    <t>time</t>
  </si>
  <si>
    <t>Time Starting</t>
  </si>
  <si>
    <t>YMDH Group</t>
  </si>
  <si>
    <t>Cycle Time hours</t>
  </si>
  <si>
    <t>Cycle Time Work Hours</t>
  </si>
  <si>
    <t>Completed Date and Hour</t>
  </si>
  <si>
    <t>YMDH Groups</t>
  </si>
  <si>
    <t>Cycle Time work hours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</si>
</sst>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00"/>
    <numFmt numFmtId="165" formatCode="[$-409]m/d/yy\ h:mm\ AM/PM;@"/>
    <numFmt numFmtId="168" formatCode="[$-409]h:mm\ AM/PM;@"/>
  </numFmts>
  <fonts count="9" x14ac:knownFonts="1">
    <font>
      <sz val="11"/>
      <color theme="1"/>
      <name val="Calibri"/>
      <family val="2"/>
      <scheme val="minor"/>
    </font>
    <font>
      <b/>
      <sz val="11"/>
      <color rgb="FF3F3F3F"/>
      <name val="Calibri"/>
      <family val="2"/>
      <scheme val="minor"/>
    </font>
    <font>
      <b/>
      <sz val="11"/>
      <color rgb="FFFA7D00"/>
      <name val="Calibri"/>
      <family val="2"/>
      <scheme val="minor"/>
    </font>
    <font>
      <b/>
      <sz val="11"/>
      <color theme="1"/>
      <name val="Calibri"/>
      <family val="2"/>
      <scheme val="minor"/>
    </font>
    <font>
      <sz val="10"/>
      <name val="Arial"/>
      <family val="2"/>
    </font>
    <font>
      <sz val="11"/>
      <color theme="1"/>
      <name val="Calibri"/>
      <family val="2"/>
      <scheme val="minor"/>
    </font>
    <font>
      <sz val="11"/>
      <color rgb="FF3F3F76"/>
      <name val="Calibri"/>
      <family val="2"/>
      <scheme val="minor"/>
    </font>
    <font>
      <b/>
      <sz val="15"/>
      <color theme="3"/>
      <name val="Calibri"/>
      <family val="2"/>
      <scheme val="minor"/>
    </font>
    <font>
      <sz val="14"/>
      <color rgb="FF595959"/>
      <name val="Calibri"/>
      <family val="2"/>
      <scheme val="minor"/>
    </font>
  </fonts>
  <fills count="4">
    <fill>
      <patternFill patternType="none"/>
    </fill>
    <fill>
      <patternFill patternType="gray125"/>
    </fill>
    <fill>
      <patternFill patternType="solid">
        <fgColor rgb="FFF2F2F2"/>
      </patternFill>
    </fill>
    <fill>
      <patternFill patternType="solid">
        <fgColor rgb="FFFFCC99"/>
      </patternFill>
    </fill>
  </fills>
  <borders count="5">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style="thin">
        <color auto="1"/>
      </left>
      <right style="thin">
        <color auto="1"/>
      </right>
      <top style="thin">
        <color auto="1"/>
      </top>
      <bottom style="thin">
        <color auto="1"/>
      </bottom>
      <diagonal/>
    </border>
  </borders>
  <cellStyleXfs count="6">
    <xf numFmtId="0" fontId="0" fillId="0" borderId="0"/>
    <xf numFmtId="0" fontId="1" fillId="2" borderId="2" applyNumberFormat="0" applyAlignment="0" applyProtection="0"/>
    <xf numFmtId="0" fontId="2" fillId="2" borderId="1" applyNumberFormat="0" applyAlignment="0" applyProtection="0"/>
    <xf numFmtId="9" fontId="5" fillId="0" borderId="0" applyFont="0" applyFill="0" applyBorder="0" applyAlignment="0" applyProtection="0"/>
    <xf numFmtId="0" fontId="6" fillId="3" borderId="1" applyNumberFormat="0" applyAlignment="0" applyProtection="0"/>
    <xf numFmtId="0" fontId="7" fillId="0" borderId="3" applyNumberFormat="0" applyFill="0" applyAlignment="0" applyProtection="0"/>
  </cellStyleXfs>
  <cellXfs count="35">
    <xf numFmtId="0" fontId="0" fillId="0" borderId="0" xfId="0"/>
    <xf numFmtId="14" fontId="0" fillId="0" borderId="0" xfId="0" applyNumberFormat="1"/>
    <xf numFmtId="0" fontId="1" fillId="2" borderId="2" xfId="1"/>
    <xf numFmtId="0" fontId="2" fillId="2" borderId="1" xfId="2"/>
    <xf numFmtId="14" fontId="3" fillId="0" borderId="0" xfId="0" applyNumberFormat="1" applyFont="1"/>
    <xf numFmtId="0" fontId="3" fillId="0" borderId="0" xfId="0" applyFont="1"/>
    <xf numFmtId="0" fontId="6" fillId="3" borderId="1" xfId="4"/>
    <xf numFmtId="9" fontId="3" fillId="0" borderId="0" xfId="3" applyFont="1"/>
    <xf numFmtId="14" fontId="1" fillId="2" borderId="2" xfId="1" applyNumberFormat="1"/>
    <xf numFmtId="2" fontId="0" fillId="0" borderId="0" xfId="0" applyNumberFormat="1"/>
    <xf numFmtId="2" fontId="1" fillId="2" borderId="2" xfId="1" applyNumberFormat="1"/>
    <xf numFmtId="9" fontId="6" fillId="3" borderId="1" xfId="4" applyNumberFormat="1"/>
    <xf numFmtId="0" fontId="1" fillId="2" borderId="2" xfId="1" applyNumberFormat="1"/>
    <xf numFmtId="9" fontId="0" fillId="0" borderId="0" xfId="3" applyFont="1"/>
    <xf numFmtId="164" fontId="1" fillId="2" borderId="2" xfId="1" applyNumberFormat="1"/>
    <xf numFmtId="0" fontId="0" fillId="0" borderId="4" xfId="0" applyBorder="1"/>
    <xf numFmtId="14" fontId="4" fillId="0" borderId="4" xfId="0" applyNumberFormat="1" applyFont="1" applyBorder="1" applyAlignment="1"/>
    <xf numFmtId="0" fontId="3" fillId="0" borderId="4" xfId="0" applyFont="1" applyBorder="1"/>
    <xf numFmtId="0" fontId="3" fillId="0" borderId="0" xfId="0" applyFont="1" applyFill="1" applyBorder="1"/>
    <xf numFmtId="1" fontId="1" fillId="2" borderId="2" xfId="1" applyNumberFormat="1"/>
    <xf numFmtId="0" fontId="0" fillId="0" borderId="4" xfId="0" applyFont="1" applyBorder="1" applyAlignment="1"/>
    <xf numFmtId="0" fontId="0" fillId="0" borderId="0" xfId="0" applyNumberFormat="1" applyAlignment="1">
      <alignment horizontal="center"/>
    </xf>
    <xf numFmtId="0" fontId="2" fillId="2" borderId="1" xfId="2" applyNumberFormat="1" applyAlignment="1">
      <alignment horizontal="center"/>
    </xf>
    <xf numFmtId="9" fontId="1" fillId="2" borderId="2" xfId="3" applyFont="1" applyFill="1" applyBorder="1"/>
    <xf numFmtId="9" fontId="2" fillId="2" borderId="1" xfId="3" applyFont="1" applyFill="1" applyBorder="1"/>
    <xf numFmtId="0" fontId="0" fillId="0" borderId="0" xfId="3" applyNumberFormat="1" applyFont="1"/>
    <xf numFmtId="9" fontId="6" fillId="3" borderId="1" xfId="3" applyFont="1" applyFill="1" applyBorder="1"/>
    <xf numFmtId="0" fontId="8" fillId="0" borderId="0" xfId="0" applyFont="1" applyAlignment="1">
      <alignment horizontal="left" vertical="center" readingOrder="1"/>
    </xf>
    <xf numFmtId="165" fontId="1" fillId="2" borderId="2" xfId="1" applyNumberFormat="1"/>
    <xf numFmtId="0" fontId="7" fillId="0" borderId="3" xfId="5" applyAlignment="1">
      <alignment horizontal="center"/>
    </xf>
    <xf numFmtId="168" fontId="6" fillId="3" borderId="1" xfId="4" applyNumberFormat="1"/>
    <xf numFmtId="165" fontId="4" fillId="0" borderId="4" xfId="0" applyNumberFormat="1" applyFont="1" applyBorder="1" applyAlignment="1"/>
    <xf numFmtId="165" fontId="2" fillId="2" borderId="1" xfId="2" applyNumberFormat="1"/>
    <xf numFmtId="2" fontId="2" fillId="2" borderId="1" xfId="2" applyNumberFormat="1"/>
    <xf numFmtId="2" fontId="3" fillId="0" borderId="0" xfId="0" applyNumberFormat="1" applyFont="1"/>
  </cellXfs>
  <cellStyles count="6">
    <cellStyle name="Calculation" xfId="2" builtinId="22"/>
    <cellStyle name="Heading 1" xfId="5" builtinId="16"/>
    <cellStyle name="Input" xfId="4" builtinId="20"/>
    <cellStyle name="Normal" xfId="0" builtinId="0"/>
    <cellStyle name="Output" xfId="1" builtinId="21"/>
    <cellStyle name="Per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Throughput  History trend (completed items per HOUR)</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1"/>
          <c:order val="0"/>
          <c:tx>
            <c:strRef>
              <c:f>Throughput!$C$1</c:f>
              <c:strCache>
                <c:ptCount val="1"/>
                <c:pt idx="0">
                  <c:v>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34"/>
                <c:pt idx="0">
                  <c:v>2016-08-01-13</c:v>
                </c:pt>
                <c:pt idx="1">
                  <c:v>2016-08-01-14</c:v>
                </c:pt>
                <c:pt idx="2">
                  <c:v>2016-08-01-15</c:v>
                </c:pt>
                <c:pt idx="3">
                  <c:v>2016-08-01-16</c:v>
                </c:pt>
                <c:pt idx="4">
                  <c:v>2016-08-01-17</c:v>
                </c:pt>
                <c:pt idx="5">
                  <c:v>2016-08-02-09</c:v>
                </c:pt>
                <c:pt idx="6">
                  <c:v>2016-08-02-10</c:v>
                </c:pt>
                <c:pt idx="7">
                  <c:v>2016-08-02-11</c:v>
                </c:pt>
                <c:pt idx="8">
                  <c:v>2016-08-02-12</c:v>
                </c:pt>
                <c:pt idx="9">
                  <c:v>2016-08-02-13</c:v>
                </c:pt>
                <c:pt idx="10">
                  <c:v>2016-08-02-14</c:v>
                </c:pt>
                <c:pt idx="11">
                  <c:v>2016-08-02-15</c:v>
                </c:pt>
                <c:pt idx="12">
                  <c:v>2016-08-02-16</c:v>
                </c:pt>
                <c:pt idx="13">
                  <c:v>2016-08-02-17</c:v>
                </c:pt>
                <c:pt idx="14">
                  <c:v>2016-08-03-09</c:v>
                </c:pt>
                <c:pt idx="15">
                  <c:v>2016-08-03-10</c:v>
                </c:pt>
                <c:pt idx="16">
                  <c:v>2016-08-03-11</c:v>
                </c:pt>
                <c:pt idx="17">
                  <c:v>2016-08-03-12</c:v>
                </c:pt>
                <c:pt idx="18">
                  <c:v>2016-08-03-13</c:v>
                </c:pt>
                <c:pt idx="19">
                  <c:v>2016-08-03-14</c:v>
                </c:pt>
                <c:pt idx="20">
                  <c:v>2016-08-03-15</c:v>
                </c:pt>
                <c:pt idx="21">
                  <c:v>2016-08-03-16</c:v>
                </c:pt>
                <c:pt idx="22">
                  <c:v>2016-08-03-17</c:v>
                </c:pt>
                <c:pt idx="23">
                  <c:v>2016-08-04-09</c:v>
                </c:pt>
                <c:pt idx="24">
                  <c:v>2016-08-04-10</c:v>
                </c:pt>
                <c:pt idx="25">
                  <c:v>2016-08-04-11</c:v>
                </c:pt>
                <c:pt idx="26">
                  <c:v>2016-08-04-12</c:v>
                </c:pt>
                <c:pt idx="27">
                  <c:v>2016-08-04-13</c:v>
                </c:pt>
                <c:pt idx="28">
                  <c:v>2016-08-04-14</c:v>
                </c:pt>
                <c:pt idx="29">
                  <c:v>2016-08-04-15</c:v>
                </c:pt>
                <c:pt idx="30">
                  <c:v>2016-08-04-16</c:v>
                </c:pt>
                <c:pt idx="31">
                  <c:v>2016-08-04-17</c:v>
                </c:pt>
                <c:pt idx="32">
                  <c:v>2016-08-05-09</c:v>
                </c:pt>
                <c:pt idx="33">
                  <c:v>2016-08-05-10</c:v>
                </c:pt>
              </c:strCache>
            </c:strRef>
          </c:cat>
          <c:val>
            <c:numRef>
              <c:f>[0]!WeekThroughputRange</c:f>
              <c:numCache>
                <c:formatCode>General</c:formatCode>
                <c:ptCount val="34"/>
                <c:pt idx="0">
                  <c:v>1</c:v>
                </c:pt>
                <c:pt idx="1">
                  <c:v>0</c:v>
                </c:pt>
                <c:pt idx="2">
                  <c:v>0</c:v>
                </c:pt>
                <c:pt idx="3">
                  <c:v>0</c:v>
                </c:pt>
                <c:pt idx="4">
                  <c:v>0</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1</c:v>
                </c:pt>
                <c:pt idx="33">
                  <c:v>1</c:v>
                </c:pt>
              </c:numCache>
            </c:numRef>
          </c:val>
          <c:smooth val="0"/>
          <c:extLst>
            <c:ext xmlns:c16="http://schemas.microsoft.com/office/drawing/2014/chart" uri="{C3380CC4-5D6E-409C-BE32-E72D297353CC}">
              <c16:uniqueId val="{00000002-64B6-4C88-AC33-2769ED763D65}"/>
            </c:ext>
          </c:extLst>
        </c:ser>
        <c:ser>
          <c:idx val="0"/>
          <c:order val="1"/>
          <c:tx>
            <c:strRef>
              <c:f>Throughput!$C$1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
            <c:dispRSqr val="0"/>
            <c:dispEq val="0"/>
          </c:trendline>
          <c:cat>
            <c:strRef>
              <c:f>[0]!WeekGroupRange</c:f>
              <c:strCache>
                <c:ptCount val="34"/>
                <c:pt idx="0">
                  <c:v>2016-08-01-13</c:v>
                </c:pt>
                <c:pt idx="1">
                  <c:v>2016-08-01-14</c:v>
                </c:pt>
                <c:pt idx="2">
                  <c:v>2016-08-01-15</c:v>
                </c:pt>
                <c:pt idx="3">
                  <c:v>2016-08-01-16</c:v>
                </c:pt>
                <c:pt idx="4">
                  <c:v>2016-08-01-17</c:v>
                </c:pt>
                <c:pt idx="5">
                  <c:v>2016-08-02-09</c:v>
                </c:pt>
                <c:pt idx="6">
                  <c:v>2016-08-02-10</c:v>
                </c:pt>
                <c:pt idx="7">
                  <c:v>2016-08-02-11</c:v>
                </c:pt>
                <c:pt idx="8">
                  <c:v>2016-08-02-12</c:v>
                </c:pt>
                <c:pt idx="9">
                  <c:v>2016-08-02-13</c:v>
                </c:pt>
                <c:pt idx="10">
                  <c:v>2016-08-02-14</c:v>
                </c:pt>
                <c:pt idx="11">
                  <c:v>2016-08-02-15</c:v>
                </c:pt>
                <c:pt idx="12">
                  <c:v>2016-08-02-16</c:v>
                </c:pt>
                <c:pt idx="13">
                  <c:v>2016-08-02-17</c:v>
                </c:pt>
                <c:pt idx="14">
                  <c:v>2016-08-03-09</c:v>
                </c:pt>
                <c:pt idx="15">
                  <c:v>2016-08-03-10</c:v>
                </c:pt>
                <c:pt idx="16">
                  <c:v>2016-08-03-11</c:v>
                </c:pt>
                <c:pt idx="17">
                  <c:v>2016-08-03-12</c:v>
                </c:pt>
                <c:pt idx="18">
                  <c:v>2016-08-03-13</c:v>
                </c:pt>
                <c:pt idx="19">
                  <c:v>2016-08-03-14</c:v>
                </c:pt>
                <c:pt idx="20">
                  <c:v>2016-08-03-15</c:v>
                </c:pt>
                <c:pt idx="21">
                  <c:v>2016-08-03-16</c:v>
                </c:pt>
                <c:pt idx="22">
                  <c:v>2016-08-03-17</c:v>
                </c:pt>
                <c:pt idx="23">
                  <c:v>2016-08-04-09</c:v>
                </c:pt>
                <c:pt idx="24">
                  <c:v>2016-08-04-10</c:v>
                </c:pt>
                <c:pt idx="25">
                  <c:v>2016-08-04-11</c:v>
                </c:pt>
                <c:pt idx="26">
                  <c:v>2016-08-04-12</c:v>
                </c:pt>
                <c:pt idx="27">
                  <c:v>2016-08-04-13</c:v>
                </c:pt>
                <c:pt idx="28">
                  <c:v>2016-08-04-14</c:v>
                </c:pt>
                <c:pt idx="29">
                  <c:v>2016-08-04-15</c:v>
                </c:pt>
                <c:pt idx="30">
                  <c:v>2016-08-04-16</c:v>
                </c:pt>
                <c:pt idx="31">
                  <c:v>2016-08-04-17</c:v>
                </c:pt>
                <c:pt idx="32">
                  <c:v>2016-08-05-09</c:v>
                </c:pt>
                <c:pt idx="33">
                  <c:v>2016-08-05-10</c:v>
                </c:pt>
              </c:strCache>
            </c:strRef>
          </c:cat>
          <c:val>
            <c:numRef>
              <c:f>[0]!WeekThroughputRange</c:f>
              <c:numCache>
                <c:formatCode>General</c:formatCode>
                <c:ptCount val="34"/>
                <c:pt idx="0">
                  <c:v>1</c:v>
                </c:pt>
                <c:pt idx="1">
                  <c:v>0</c:v>
                </c:pt>
                <c:pt idx="2">
                  <c:v>0</c:v>
                </c:pt>
                <c:pt idx="3">
                  <c:v>0</c:v>
                </c:pt>
                <c:pt idx="4">
                  <c:v>0</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1</c:v>
                </c:pt>
                <c:pt idx="33">
                  <c:v>1</c:v>
                </c:pt>
              </c:numCache>
            </c:numRef>
          </c:val>
          <c:smooth val="0"/>
          <c:extLs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2129442816"/>
        <c:axId val="2129437584"/>
      </c:lineChart>
      <c:catAx>
        <c:axId val="212944281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Year-Month-Day-Hour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2129437584"/>
        <c:crosses val="autoZero"/>
        <c:auto val="1"/>
        <c:lblAlgn val="ctr"/>
        <c:lblOffset val="100"/>
        <c:noMultiLvlLbl val="0"/>
      </c:catAx>
      <c:valAx>
        <c:axId val="2129437584"/>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hour</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2129442816"/>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THROUGHPUT HISTOGRAM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Throughput!$I$5</c:f>
              <c:strCache>
                <c:ptCount val="1"/>
                <c:pt idx="0">
                  <c:v>Frequency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Throughput!$H$6:$H$26</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Throughput!$I$6:$I$26</c:f>
              <c:numCache>
                <c:formatCode>General</c:formatCode>
                <c:ptCount val="21"/>
                <c:pt idx="0">
                  <c:v>30</c:v>
                </c:pt>
                <c:pt idx="1">
                  <c:v>4</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extLst>
            <c:ext xmlns:c16="http://schemas.microsoft.com/office/drawing/2014/chart" uri="{C3380CC4-5D6E-409C-BE32-E72D297353CC}">
              <c16:uniqueId val="{00000000-B108-4362-A1C9-3637B5EB3074}"/>
            </c:ext>
          </c:extLst>
        </c:ser>
        <c:dLbls>
          <c:showLegendKey val="0"/>
          <c:showVal val="0"/>
          <c:showCatName val="0"/>
          <c:showSerName val="0"/>
          <c:showPercent val="0"/>
          <c:showBubbleSize val="0"/>
        </c:dLbls>
        <c:gapWidth val="33"/>
        <c:axId val="-2078859488"/>
        <c:axId val="-2078853232"/>
      </c:barChart>
      <c:catAx>
        <c:axId val="-20788594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Throughput value (number</a:t>
                </a:r>
                <a:r>
                  <a:rPr lang="en-US" baseline="0"/>
                  <a:t> of items completed in one hour)</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53232"/>
        <c:crosses val="autoZero"/>
        <c:auto val="1"/>
        <c:lblAlgn val="ctr"/>
        <c:lblOffset val="100"/>
        <c:noMultiLvlLbl val="0"/>
      </c:catAx>
      <c:valAx>
        <c:axId val="-2078853232"/>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hours</a:t>
                </a:r>
                <a:r>
                  <a:rPr lang="en-US" baseline="0"/>
                  <a:t> with this throughput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2078859488"/>
        <c:crosses val="autoZero"/>
        <c:crossBetween val="between"/>
        <c:maj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Time'!$X$30</c:f>
          <c:strCache>
            <c:ptCount val="1"/>
            <c:pt idx="0">
              <c:v>Item Cycle time (in hours)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scatterChart>
        <c:scatterStyle val="lineMarker"/>
        <c:varyColors val="0"/>
        <c:ser>
          <c:idx val="0"/>
          <c:order val="0"/>
          <c:tx>
            <c:strRef>
              <c:f>'Cycle Time'!$C$1</c:f>
              <c:strCache>
                <c:ptCount val="1"/>
                <c:pt idx="0">
                  <c:v>Cycle Time work hours</c:v>
                </c:pt>
              </c:strCache>
            </c:strRef>
          </c:tx>
          <c:spPr>
            <a:ln w="25400" cap="rnd">
              <a:noFill/>
              <a:round/>
            </a:ln>
            <a:effectLst/>
          </c:spPr>
          <c:marker>
            <c:symbol val="circle"/>
            <c:size val="5"/>
            <c:spPr>
              <a:solidFill>
                <a:schemeClr val="accent1"/>
              </a:solidFill>
              <a:ln w="19050">
                <a:solidFill>
                  <a:schemeClr val="accent1"/>
                </a:solidFill>
              </a:ln>
              <a:effectLst/>
            </c:spPr>
          </c:marker>
          <c:xVal>
            <c:numRef>
              <c:f>[0]!CompletedDateRange</c:f>
              <c:numCache>
                <c:formatCode>[$-409]m/d/yy\ h:mm\ AM/PM;@</c:formatCode>
                <c:ptCount val="4"/>
                <c:pt idx="0">
                  <c:v>42583.541666666664</c:v>
                </c:pt>
                <c:pt idx="1">
                  <c:v>42584.083333333336</c:v>
                </c:pt>
                <c:pt idx="2">
                  <c:v>42587.395833333336</c:v>
                </c:pt>
                <c:pt idx="3">
                  <c:v>42587.416666666664</c:v>
                </c:pt>
              </c:numCache>
            </c:numRef>
          </c:xVal>
          <c:yVal>
            <c:numRef>
              <c:f>[0]!CycleTimeRange</c:f>
              <c:numCache>
                <c:formatCode>0.00</c:formatCode>
                <c:ptCount val="4"/>
                <c:pt idx="0">
                  <c:v>27</c:v>
                </c:pt>
                <c:pt idx="1">
                  <c:v>16.000001388892997</c:v>
                </c:pt>
                <c:pt idx="2">
                  <c:v>71.500001388892997</c:v>
                </c:pt>
                <c:pt idx="3">
                  <c:v>0.99999999994179234</c:v>
                </c:pt>
              </c:numCache>
            </c:numRef>
          </c:yVal>
          <c:smooth val="0"/>
          <c:extLst>
            <c:ext xmlns:c16="http://schemas.microsoft.com/office/drawing/2014/chart" uri="{C3380CC4-5D6E-409C-BE32-E72D297353CC}">
              <c16:uniqueId val="{00000000-C600-4151-BE50-50423A090A3A}"/>
            </c:ext>
          </c:extLst>
        </c:ser>
        <c:dLbls>
          <c:showLegendKey val="0"/>
          <c:showVal val="0"/>
          <c:showCatName val="0"/>
          <c:showSerName val="0"/>
          <c:showPercent val="0"/>
          <c:showBubbleSize val="0"/>
        </c:dLbls>
        <c:axId val="-2078810528"/>
        <c:axId val="-2078804304"/>
      </c:scatterChart>
      <c:valAx>
        <c:axId val="-20788105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m/d/yy\ h:mm\ AM/P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04304"/>
        <c:crosses val="autoZero"/>
        <c:crossBetween val="midCat"/>
      </c:valAx>
      <c:valAx>
        <c:axId val="-2078804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1052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Time'!$X$29</c:f>
          <c:strCache>
            <c:ptCount val="1"/>
            <c:pt idx="0">
              <c:v>Cycle time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1"/>
          <c:order val="0"/>
          <c:tx>
            <c:strRef>
              <c:f>'Cycle Time'!$Y$5</c:f>
              <c:strCache>
                <c:ptCount val="1"/>
                <c:pt idx="0">
                  <c:v>Frequency</c:v>
                </c:pt>
              </c:strCache>
            </c:strRef>
          </c:tx>
          <c:spPr>
            <a:solidFill>
              <a:schemeClr val="accent1"/>
            </a:solidFill>
            <a:ln>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'Cycle Time'!$X$6:$X$25</c:f>
              <c:numCache>
                <c:formatCode>General</c:formatCode>
                <c:ptCount val="20"/>
                <c:pt idx="0">
                  <c:v>0.99999999994179234</c:v>
                </c:pt>
                <c:pt idx="1">
                  <c:v>3</c:v>
                </c:pt>
                <c:pt idx="2">
                  <c:v>5</c:v>
                </c:pt>
                <c:pt idx="3">
                  <c:v>7</c:v>
                </c:pt>
                <c:pt idx="4">
                  <c:v>9</c:v>
                </c:pt>
                <c:pt idx="5">
                  <c:v>11</c:v>
                </c:pt>
                <c:pt idx="6">
                  <c:v>13</c:v>
                </c:pt>
                <c:pt idx="7">
                  <c:v>15</c:v>
                </c:pt>
                <c:pt idx="8">
                  <c:v>17</c:v>
                </c:pt>
                <c:pt idx="9">
                  <c:v>19</c:v>
                </c:pt>
                <c:pt idx="10">
                  <c:v>21</c:v>
                </c:pt>
                <c:pt idx="11">
                  <c:v>23</c:v>
                </c:pt>
                <c:pt idx="12">
                  <c:v>25</c:v>
                </c:pt>
                <c:pt idx="13">
                  <c:v>27</c:v>
                </c:pt>
                <c:pt idx="14">
                  <c:v>29</c:v>
                </c:pt>
                <c:pt idx="15">
                  <c:v>31</c:v>
                </c:pt>
                <c:pt idx="16">
                  <c:v>33</c:v>
                </c:pt>
                <c:pt idx="17">
                  <c:v>35</c:v>
                </c:pt>
                <c:pt idx="18">
                  <c:v>37</c:v>
                </c:pt>
                <c:pt idx="19">
                  <c:v>39</c:v>
                </c:pt>
              </c:numCache>
            </c:numRef>
          </c:cat>
          <c:val>
            <c:numRef>
              <c:f>'Cycle Time'!$Y$6:$Y$25</c:f>
              <c:numCache>
                <c:formatCode>General</c:formatCode>
                <c:ptCount val="20"/>
                <c:pt idx="0">
                  <c:v>1</c:v>
                </c:pt>
                <c:pt idx="1">
                  <c:v>0</c:v>
                </c:pt>
                <c:pt idx="2">
                  <c:v>0</c:v>
                </c:pt>
                <c:pt idx="3">
                  <c:v>0</c:v>
                </c:pt>
                <c:pt idx="4">
                  <c:v>0</c:v>
                </c:pt>
                <c:pt idx="5">
                  <c:v>1</c:v>
                </c:pt>
                <c:pt idx="6">
                  <c:v>0</c:v>
                </c:pt>
                <c:pt idx="7">
                  <c:v>0</c:v>
                </c:pt>
                <c:pt idx="8">
                  <c:v>1</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D440-4856-A216-1403A49BE039}"/>
            </c:ext>
          </c:extLst>
        </c:ser>
        <c:dLbls>
          <c:showLegendKey val="0"/>
          <c:showVal val="0"/>
          <c:showCatName val="0"/>
          <c:showSerName val="0"/>
          <c:showPercent val="0"/>
          <c:showBubbleSize val="0"/>
        </c:dLbls>
        <c:gapWidth val="33"/>
        <c:axId val="-2108664240"/>
        <c:axId val="-2108670368"/>
      </c:barChart>
      <c:catAx>
        <c:axId val="-2108664240"/>
        <c:scaling>
          <c:orientation val="minMax"/>
        </c:scaling>
        <c:delete val="0"/>
        <c:axPos val="b"/>
        <c:title>
          <c:tx>
            <c:strRef>
              <c:f>'Cycle Time'!$X$32</c:f>
              <c:strCache>
                <c:ptCount val="1"/>
                <c:pt idx="0">
                  <c:v>Cycle time value (work hours from start to complete)</c:v>
                </c:pt>
              </c:strCache>
            </c:strRef>
          </c:tx>
          <c:layout>
            <c:manualLayout>
              <c:xMode val="edge"/>
              <c:yMode val="edge"/>
              <c:x val="0.31708318854170764"/>
              <c:y val="0.931660965769424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670368"/>
        <c:crosses val="autoZero"/>
        <c:auto val="1"/>
        <c:lblAlgn val="ctr"/>
        <c:lblOffset val="100"/>
        <c:noMultiLvlLbl val="0"/>
      </c:catAx>
      <c:valAx>
        <c:axId val="-2108670368"/>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a:t>
                </a:r>
                <a:r>
                  <a:rPr lang="en-US" baseline="0"/>
                  <a:t> count (higher equals more often)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2108664240"/>
        <c:crosses val="autoZero"/>
        <c:crossBetween val="between"/>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Work in Progress Items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0"/>
          <c:tx>
            <c:strRef>
              <c:f>'Work in Progress'!$M$1</c:f>
              <c:strCache>
                <c:ptCount val="1"/>
                <c:pt idx="0">
                  <c:v>Max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
                <c:pt idx="0">
                  <c:v>2016-32</c:v>
                </c:pt>
              </c:strCache>
            </c:strRef>
          </c:cat>
          <c:val>
            <c:numRef>
              <c:f>[0]!WipMaxRange</c:f>
              <c:numCache>
                <c:formatCode>General</c:formatCode>
                <c:ptCount val="1"/>
                <c:pt idx="0">
                  <c:v>2</c:v>
                </c:pt>
              </c:numCache>
            </c:numRef>
          </c:val>
          <c:smooth val="0"/>
          <c:extLst>
            <c:ext xmlns:c16="http://schemas.microsoft.com/office/drawing/2014/chart" uri="{C3380CC4-5D6E-409C-BE32-E72D297353CC}">
              <c16:uniqueId val="{00000000-5AFB-43FB-B8EE-BE67249D2CE8}"/>
            </c:ext>
          </c:extLst>
        </c:ser>
        <c:ser>
          <c:idx val="1"/>
          <c:order val="1"/>
          <c:tx>
            <c:strRef>
              <c:f>'Work in Progress'!$L$1</c:f>
              <c:strCache>
                <c:ptCount val="1"/>
                <c:pt idx="0">
                  <c:v>Avg WIP</c:v>
                </c:pt>
              </c:strCache>
            </c:strRef>
          </c:tx>
          <c:spPr>
            <a:ln w="12700" cap="rnd">
              <a:solidFill>
                <a:schemeClr val="accent1"/>
              </a:solidFill>
              <a:round/>
            </a:ln>
            <a:effectLst/>
          </c:spPr>
          <c:marker>
            <c:symbol val="circle"/>
            <c:size val="5"/>
            <c:spPr>
              <a:solidFill>
                <a:schemeClr val="accent1"/>
              </a:solidFill>
              <a:ln w="9525">
                <a:solidFill>
                  <a:schemeClr val="accent1"/>
                </a:solidFill>
              </a:ln>
              <a:effectLst/>
            </c:spPr>
          </c:marker>
          <c:trendline>
            <c:spPr>
              <a:ln w="12700" cap="rnd">
                <a:solidFill>
                  <a:schemeClr val="accent2"/>
                </a:solidFill>
                <a:prstDash val="dash"/>
              </a:ln>
              <a:effectLst/>
            </c:spPr>
            <c:trendlineType val="linear"/>
            <c:dispRSqr val="0"/>
            <c:dispEq val="0"/>
          </c:trendline>
          <c:cat>
            <c:strRef>
              <c:f>[0]!WipWeekRange</c:f>
              <c:strCache>
                <c:ptCount val="1"/>
                <c:pt idx="0">
                  <c:v>2016-32</c:v>
                </c:pt>
              </c:strCache>
            </c:strRef>
          </c:cat>
          <c:val>
            <c:numRef>
              <c:f>[0]!WipAvgRange</c:f>
              <c:numCache>
                <c:formatCode>0.00</c:formatCode>
                <c:ptCount val="1"/>
                <c:pt idx="0">
                  <c:v>1</c:v>
                </c:pt>
              </c:numCache>
            </c:numRef>
          </c:val>
          <c:smooth val="0"/>
          <c:extLst>
            <c:ext xmlns:c16="http://schemas.microsoft.com/office/drawing/2014/chart" uri="{C3380CC4-5D6E-409C-BE32-E72D297353CC}">
              <c16:uniqueId val="{00000001-5AFB-43FB-B8EE-BE67249D2CE8}"/>
            </c:ext>
          </c:extLst>
        </c:ser>
        <c:ser>
          <c:idx val="0"/>
          <c:order val="2"/>
          <c:tx>
            <c:strRef>
              <c:f>'Work in Progress'!$K$1</c:f>
              <c:strCache>
                <c:ptCount val="1"/>
                <c:pt idx="0">
                  <c:v>Min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
                <c:pt idx="0">
                  <c:v>2016-32</c:v>
                </c:pt>
              </c:strCache>
            </c:strRef>
          </c:cat>
          <c:val>
            <c:numRef>
              <c:f>[0]!WipMinRange</c:f>
              <c:numCache>
                <c:formatCode>General</c:formatCode>
                <c:ptCount val="1"/>
                <c:pt idx="0">
                  <c:v>0</c:v>
                </c:pt>
              </c:numCache>
            </c:numRef>
          </c:val>
          <c:smooth val="0"/>
          <c:extLst>
            <c:ext xmlns:c16="http://schemas.microsoft.com/office/drawing/2014/chart" uri="{C3380CC4-5D6E-409C-BE32-E72D297353CC}">
              <c16:uniqueId val="{00000002-5AFB-43FB-B8EE-BE67249D2CE8}"/>
            </c:ext>
          </c:extLst>
        </c:ser>
        <c:dLbls>
          <c:showLegendKey val="0"/>
          <c:showVal val="0"/>
          <c:showCatName val="0"/>
          <c:showSerName val="0"/>
          <c:showPercent val="0"/>
          <c:showBubbleSize val="0"/>
        </c:dLbls>
        <c:hiLowLines>
          <c:spPr>
            <a:ln w="9525" cap="flat" cmpd="sng" algn="ctr">
              <a:solidFill>
                <a:schemeClr val="bg1">
                  <a:lumMod val="95000"/>
                </a:schemeClr>
              </a:solidFill>
              <a:prstDash val="dash"/>
              <a:round/>
            </a:ln>
            <a:effectLst/>
          </c:spPr>
        </c:hiLowLines>
        <c:marker val="1"/>
        <c:smooth val="0"/>
        <c:axId val="2129270384"/>
        <c:axId val="2129276304"/>
      </c:lineChart>
      <c:catAx>
        <c:axId val="212927038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276304"/>
        <c:crosses val="autoZero"/>
        <c:auto val="1"/>
        <c:lblAlgn val="ctr"/>
        <c:lblOffset val="100"/>
        <c:noMultiLvlLbl val="0"/>
      </c:catAx>
      <c:valAx>
        <c:axId val="2129276304"/>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Number of in-progress</a:t>
                </a:r>
                <a:r>
                  <a:rPr lang="en-US" sz="900" baseline="0"/>
                  <a:t> items by week</a:t>
                </a:r>
                <a:endParaRPr lang="en-US"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270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FF0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item Work in Progress, Throughput and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71897209781512095"/>
        </c:manualLayout>
      </c:layout>
      <c:lineChart>
        <c:grouping val="standard"/>
        <c:varyColors val="0"/>
        <c:ser>
          <c:idx val="1"/>
          <c:order val="2"/>
          <c:tx>
            <c:strRef>
              <c:f>'Work in Progress'!$L$1</c:f>
              <c:strCache>
                <c:ptCount val="1"/>
                <c:pt idx="0">
                  <c:v>Avg WIP</c:v>
                </c:pt>
              </c:strCache>
            </c:strRef>
          </c:tx>
          <c:spPr>
            <a:ln w="12700" cap="rnd">
              <a:solidFill>
                <a:schemeClr val="accent2">
                  <a:lumMod val="40000"/>
                  <a:lumOff val="60000"/>
                </a:schemeClr>
              </a:solidFill>
              <a:prstDash val="sysDash"/>
              <a:round/>
            </a:ln>
            <a:effectLst/>
          </c:spPr>
          <c:marker>
            <c:symbol val="diamond"/>
            <c:size val="5"/>
            <c:spPr>
              <a:solidFill>
                <a:schemeClr val="accent2">
                  <a:lumMod val="40000"/>
                  <a:lumOff val="60000"/>
                </a:schemeClr>
              </a:solidFill>
              <a:ln w="25400">
                <a:noFill/>
              </a:ln>
              <a:effectLst/>
            </c:spPr>
          </c:marker>
          <c:cat>
            <c:strRef>
              <c:f>[0]!WipWeekRange</c:f>
              <c:strCache>
                <c:ptCount val="1"/>
                <c:pt idx="0">
                  <c:v>2016-32</c:v>
                </c:pt>
              </c:strCache>
            </c:strRef>
          </c:cat>
          <c:val>
            <c:numRef>
              <c:f>[0]!WipAvgRange</c:f>
              <c:numCache>
                <c:formatCode>0.00</c:formatCode>
                <c:ptCount val="1"/>
                <c:pt idx="0">
                  <c:v>1</c:v>
                </c:pt>
              </c:numCache>
            </c:numRef>
          </c:val>
          <c:smooth val="0"/>
          <c:extLst>
            <c:ext xmlns:c16="http://schemas.microsoft.com/office/drawing/2014/chart" uri="{C3380CC4-5D6E-409C-BE32-E72D297353CC}">
              <c16:uniqueId val="{00000000-AFDC-49E4-87CF-B45DB29A677A}"/>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2078942608"/>
        <c:axId val="-2078936688"/>
      </c:lineChart>
      <c:lineChart>
        <c:grouping val="standard"/>
        <c:varyColors val="0"/>
        <c:ser>
          <c:idx val="0"/>
          <c:order val="0"/>
          <c:tx>
            <c:strRef>
              <c:f>Throughput!$C$1</c:f>
              <c:strCache>
                <c:ptCount val="1"/>
                <c:pt idx="0">
                  <c:v>Throughput</c:v>
                </c:pt>
              </c:strCache>
            </c:strRef>
          </c:tx>
          <c:spPr>
            <a:ln w="12700" cap="rnd">
              <a:solidFill>
                <a:schemeClr val="accent1">
                  <a:lumMod val="40000"/>
                  <a:lumOff val="60000"/>
                </a:schemeClr>
              </a:solidFill>
              <a:prstDash val="solid"/>
              <a:round/>
            </a:ln>
            <a:effectLst/>
          </c:spPr>
          <c:marker>
            <c:symbol val="square"/>
            <c:size val="5"/>
            <c:spPr>
              <a:solidFill>
                <a:schemeClr val="accent1">
                  <a:lumMod val="40000"/>
                  <a:lumOff val="60000"/>
                </a:schemeClr>
              </a:solidFill>
              <a:ln w="9525">
                <a:noFill/>
              </a:ln>
              <a:effectLst/>
            </c:spPr>
          </c:marker>
          <c:val>
            <c:numRef>
              <c:f>Throughput!$C$2:$C$18</c:f>
              <c:numCache>
                <c:formatCode>General</c:formatCode>
                <c:ptCount val="17"/>
                <c:pt idx="0">
                  <c:v>1</c:v>
                </c:pt>
                <c:pt idx="1">
                  <c:v>0</c:v>
                </c:pt>
                <c:pt idx="2">
                  <c:v>0</c:v>
                </c:pt>
                <c:pt idx="3">
                  <c:v>0</c:v>
                </c:pt>
                <c:pt idx="4">
                  <c:v>0</c:v>
                </c:pt>
                <c:pt idx="5">
                  <c:v>1</c:v>
                </c:pt>
                <c:pt idx="6">
                  <c:v>0</c:v>
                </c:pt>
                <c:pt idx="7">
                  <c:v>0</c:v>
                </c:pt>
                <c:pt idx="8">
                  <c:v>0</c:v>
                </c:pt>
                <c:pt idx="9">
                  <c:v>0</c:v>
                </c:pt>
                <c:pt idx="10">
                  <c:v>0</c:v>
                </c:pt>
                <c:pt idx="11">
                  <c:v>0</c:v>
                </c:pt>
                <c:pt idx="12">
                  <c:v>0</c:v>
                </c:pt>
                <c:pt idx="13">
                  <c:v>0</c:v>
                </c:pt>
                <c:pt idx="14">
                  <c:v>0</c:v>
                </c:pt>
                <c:pt idx="15">
                  <c:v>0</c:v>
                </c:pt>
                <c:pt idx="16">
                  <c:v>0</c:v>
                </c:pt>
              </c:numCache>
            </c:numRef>
          </c:val>
          <c:smooth val="0"/>
          <c:extLst>
            <c:ext xmlns:c16="http://schemas.microsoft.com/office/drawing/2014/chart" uri="{C3380CC4-5D6E-409C-BE32-E72D297353CC}">
              <c16:uniqueId val="{00000001-AFDC-49E4-87CF-B45DB29A677A}"/>
            </c:ext>
          </c:extLst>
        </c:ser>
        <c:ser>
          <c:idx val="3"/>
          <c:order val="1"/>
          <c:tx>
            <c:strRef>
              <c:f>'Cycle Time'!$O$1</c:f>
              <c:strCache>
                <c:ptCount val="1"/>
                <c:pt idx="0">
                  <c:v>Avg Cycle Time</c:v>
                </c:pt>
              </c:strCache>
            </c:strRef>
          </c:tx>
          <c:spPr>
            <a:ln w="12700" cap="rnd">
              <a:solidFill>
                <a:schemeClr val="accent6">
                  <a:lumMod val="40000"/>
                  <a:lumOff val="60000"/>
                </a:schemeClr>
              </a:solidFill>
              <a:prstDash val="lgDashDotDot"/>
              <a:round/>
            </a:ln>
            <a:effectLst/>
          </c:spPr>
          <c:marker>
            <c:symbol val="circle"/>
            <c:size val="5"/>
            <c:spPr>
              <a:solidFill>
                <a:schemeClr val="accent6">
                  <a:lumMod val="40000"/>
                  <a:lumOff val="60000"/>
                </a:schemeClr>
              </a:solidFill>
              <a:ln w="9525">
                <a:noFill/>
              </a:ln>
              <a:effectLst/>
            </c:spPr>
          </c:marker>
          <c:val>
            <c:numRef>
              <c:f>'Cycle Time'!$O$2:$O$18</c:f>
              <c:numCache>
                <c:formatCode>0.00</c:formatCode>
                <c:ptCount val="17"/>
                <c:pt idx="0">
                  <c:v>11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mooth val="0"/>
          <c:extLst>
            <c:ext xmlns:c16="http://schemas.microsoft.com/office/drawing/2014/chart" uri="{C3380CC4-5D6E-409C-BE32-E72D297353CC}">
              <c16:uniqueId val="{00000002-AFDC-49E4-87CF-B45DB29A677A}"/>
            </c:ext>
          </c:extLst>
        </c:ser>
        <c:dLbls>
          <c:showLegendKey val="0"/>
          <c:showVal val="0"/>
          <c:showCatName val="0"/>
          <c:showSerName val="0"/>
          <c:showPercent val="0"/>
          <c:showBubbleSize val="0"/>
        </c:dLbls>
        <c:marker val="1"/>
        <c:smooth val="0"/>
        <c:axId val="-2078931056"/>
        <c:axId val="-2078933856"/>
      </c:lineChart>
      <c:catAx>
        <c:axId val="-207894260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936688"/>
        <c:crosses val="autoZero"/>
        <c:auto val="1"/>
        <c:lblAlgn val="ctr"/>
        <c:lblOffset val="100"/>
        <c:noMultiLvlLbl val="0"/>
      </c:catAx>
      <c:valAx>
        <c:axId val="-2078936688"/>
        <c:scaling>
          <c:orientation val="minMax"/>
        </c:scaling>
        <c:delete val="1"/>
        <c:axPos val="l"/>
        <c:numFmt formatCode="0" sourceLinked="0"/>
        <c:majorTickMark val="out"/>
        <c:minorTickMark val="none"/>
        <c:tickLblPos val="nextTo"/>
        <c:crossAx val="-2078942608"/>
        <c:crosses val="autoZero"/>
        <c:crossBetween val="between"/>
      </c:valAx>
      <c:valAx>
        <c:axId val="-2078933856"/>
        <c:scaling>
          <c:orientation val="minMax"/>
        </c:scaling>
        <c:delete val="1"/>
        <c:axPos val="r"/>
        <c:numFmt formatCode="General" sourceLinked="1"/>
        <c:majorTickMark val="out"/>
        <c:minorTickMark val="none"/>
        <c:tickLblPos val="nextTo"/>
        <c:crossAx val="-2078931056"/>
        <c:crosses val="max"/>
        <c:crossBetween val="between"/>
      </c:valAx>
      <c:catAx>
        <c:axId val="-2078931056"/>
        <c:scaling>
          <c:orientation val="minMax"/>
        </c:scaling>
        <c:delete val="1"/>
        <c:axPos val="b"/>
        <c:majorTickMark val="out"/>
        <c:minorTickMark val="none"/>
        <c:tickLblPos val="nextTo"/>
        <c:crossAx val="-207893385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FF0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Progress'!$Q$1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
                <c:pt idx="0">
                  <c:v>2016-32</c:v>
                </c:pt>
              </c:strCache>
            </c:strRef>
          </c:cat>
          <c:val>
            <c:numRef>
              <c:f>[0]!WipDeltaRange</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BA48-4E8F-8028-0767BA6DBE7B}"/>
            </c:ext>
          </c:extLst>
        </c:ser>
        <c:dLbls>
          <c:showLegendKey val="0"/>
          <c:showVal val="0"/>
          <c:showCatName val="0"/>
          <c:showSerName val="0"/>
          <c:showPercent val="0"/>
          <c:showBubbleSize val="0"/>
        </c:dLbls>
        <c:gapWidth val="219"/>
        <c:overlap val="-27"/>
        <c:axId val="-2112917488"/>
        <c:axId val="-2112911456"/>
      </c:barChart>
      <c:catAx>
        <c:axId val="-21129174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112911456"/>
        <c:crosses val="autoZero"/>
        <c:auto val="1"/>
        <c:lblAlgn val="ctr"/>
        <c:lblOffset val="100"/>
        <c:noMultiLvlLbl val="0"/>
      </c:catAx>
      <c:valAx>
        <c:axId val="-2112911456"/>
        <c:scaling>
          <c:orientation val="minMax"/>
        </c:scaling>
        <c:delete val="1"/>
        <c:axPos val="l"/>
        <c:numFmt formatCode="General" sourceLinked="1"/>
        <c:majorTickMark val="none"/>
        <c:minorTickMark val="none"/>
        <c:tickLblPos val="nextTo"/>
        <c:crossAx val="-2112917488"/>
        <c:crosses val="autoZero"/>
        <c:crossBetween val="between"/>
      </c:valAx>
      <c:spPr>
        <a:noFill/>
        <a:ln>
          <a:noFill/>
        </a:ln>
        <a:effectLst/>
      </c:spPr>
    </c:plotArea>
    <c:plotVisOnly val="1"/>
    <c:dispBlanksAs val="gap"/>
    <c:showDLblsOverMax val="0"/>
  </c:chart>
  <c:spPr>
    <a:solidFill>
      <a:srgbClr val="FF0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CUMULATIVE FLOW by day</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areaChart>
        <c:grouping val="stacked"/>
        <c:varyColors val="0"/>
        <c:ser>
          <c:idx val="1"/>
          <c:order val="0"/>
          <c:tx>
            <c:v>Completed</c:v>
          </c:tx>
          <c:spPr>
            <a:solidFill>
              <a:schemeClr val="accent1">
                <a:alpha val="75000"/>
              </a:schemeClr>
            </a:solidFill>
            <a:ln>
              <a:noFill/>
            </a:ln>
            <a:effectLst/>
          </c:spPr>
          <c:cat>
            <c:numRef>
              <c:f>[0]!WipDayDateRange</c:f>
              <c:numCache>
                <c:formatCode>m/d/yy</c:formatCode>
                <c:ptCount val="6"/>
                <c:pt idx="0">
                  <c:v>42582.416666666664</c:v>
                </c:pt>
                <c:pt idx="1">
                  <c:v>42583.416666666664</c:v>
                </c:pt>
                <c:pt idx="2">
                  <c:v>42584.416666666664</c:v>
                </c:pt>
                <c:pt idx="3">
                  <c:v>42585.416666666664</c:v>
                </c:pt>
                <c:pt idx="4">
                  <c:v>42586.416666666664</c:v>
                </c:pt>
                <c:pt idx="5">
                  <c:v>42587.416666666664</c:v>
                </c:pt>
              </c:numCache>
            </c:numRef>
          </c:cat>
          <c:val>
            <c:numRef>
              <c:f>[0]!WipDayCumulativeComplatedRange</c:f>
              <c:numCache>
                <c:formatCode>General</c:formatCode>
                <c:ptCount val="6"/>
                <c:pt idx="0">
                  <c:v>0</c:v>
                </c:pt>
                <c:pt idx="1">
                  <c:v>0</c:v>
                </c:pt>
                <c:pt idx="2">
                  <c:v>0</c:v>
                </c:pt>
                <c:pt idx="3">
                  <c:v>0</c:v>
                </c:pt>
                <c:pt idx="4">
                  <c:v>0</c:v>
                </c:pt>
                <c:pt idx="5">
                  <c:v>1</c:v>
                </c:pt>
              </c:numCache>
            </c:numRef>
          </c:val>
          <c:extLst>
            <c:ext xmlns:c16="http://schemas.microsoft.com/office/drawing/2014/chart" uri="{C3380CC4-5D6E-409C-BE32-E72D297353CC}">
              <c16:uniqueId val="{00000000-602B-49A1-91EF-8B7091160FF9}"/>
            </c:ext>
          </c:extLst>
        </c:ser>
        <c:ser>
          <c:idx val="0"/>
          <c:order val="1"/>
          <c:tx>
            <c:v>Work in Progress</c:v>
          </c:tx>
          <c:spPr>
            <a:solidFill>
              <a:schemeClr val="accent2">
                <a:alpha val="75000"/>
              </a:schemeClr>
            </a:solidFill>
            <a:ln>
              <a:noFill/>
            </a:ln>
            <a:effectLst/>
          </c:spPr>
          <c:cat>
            <c:numRef>
              <c:f>[0]!WipDayDateRange</c:f>
              <c:numCache>
                <c:formatCode>m/d/yy</c:formatCode>
                <c:ptCount val="6"/>
                <c:pt idx="0">
                  <c:v>42582.416666666664</c:v>
                </c:pt>
                <c:pt idx="1">
                  <c:v>42583.416666666664</c:v>
                </c:pt>
                <c:pt idx="2">
                  <c:v>42584.416666666664</c:v>
                </c:pt>
                <c:pt idx="3">
                  <c:v>42585.416666666664</c:v>
                </c:pt>
                <c:pt idx="4">
                  <c:v>42586.416666666664</c:v>
                </c:pt>
                <c:pt idx="5">
                  <c:v>42587.416666666664</c:v>
                </c:pt>
              </c:numCache>
            </c:numRef>
          </c:cat>
          <c:val>
            <c:numRef>
              <c:f>[0]!WipDayWIPRange</c:f>
              <c:numCache>
                <c:formatCode>General</c:formatCode>
                <c:ptCount val="6"/>
                <c:pt idx="0">
                  <c:v>1</c:v>
                </c:pt>
                <c:pt idx="1">
                  <c:v>2</c:v>
                </c:pt>
                <c:pt idx="2">
                  <c:v>1</c:v>
                </c:pt>
                <c:pt idx="3">
                  <c:v>1</c:v>
                </c:pt>
                <c:pt idx="4">
                  <c:v>1</c:v>
                </c:pt>
                <c:pt idx="5">
                  <c:v>0</c:v>
                </c:pt>
              </c:numCache>
            </c:numRef>
          </c:val>
          <c:extLst>
            <c:ext xmlns:c16="http://schemas.microsoft.com/office/drawing/2014/chart" uri="{C3380CC4-5D6E-409C-BE32-E72D297353CC}">
              <c16:uniqueId val="{00000001-602B-49A1-91EF-8B7091160FF9}"/>
            </c:ext>
          </c:extLst>
        </c:ser>
        <c:dLbls>
          <c:showLegendKey val="0"/>
          <c:showVal val="0"/>
          <c:showCatName val="0"/>
          <c:showSerName val="0"/>
          <c:showPercent val="0"/>
          <c:showBubbleSize val="0"/>
        </c:dLbls>
        <c:axId val="-2078900416"/>
        <c:axId val="-2078897104"/>
      </c:areaChart>
      <c:dateAx>
        <c:axId val="-2078900416"/>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97104"/>
        <c:crosses val="autoZero"/>
        <c:auto val="1"/>
        <c:lblOffset val="100"/>
        <c:baseTimeUnit val="days"/>
      </c:dateAx>
      <c:valAx>
        <c:axId val="-20788971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Items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90041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rgbClr val="FF0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STARTED</a:t>
            </a:r>
            <a:r>
              <a:rPr lang="en-US" baseline="0"/>
              <a:t> versus COMPLETED ITEMS PER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 in Progress'!$O$1</c:f>
              <c:strCache>
                <c:ptCount val="1"/>
                <c:pt idx="0">
                  <c:v>Started this Week</c:v>
                </c:pt>
              </c:strCache>
            </c:strRef>
          </c:tx>
          <c:spPr>
            <a:solidFill>
              <a:schemeClr val="accent2">
                <a:alpha val="75000"/>
              </a:schemeClr>
            </a:solidFill>
            <a:ln w="127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
                <c:pt idx="0">
                  <c:v>2016-32</c:v>
                </c:pt>
              </c:strCache>
            </c:strRef>
          </c:cat>
          <c:val>
            <c:numRef>
              <c:f>[0]!WipStartedThisWeekRange</c:f>
              <c:numCache>
                <c:formatCode>General</c:formatCode>
                <c:ptCount val="1"/>
                <c:pt idx="0">
                  <c:v>0</c:v>
                </c:pt>
              </c:numCache>
            </c:numRef>
          </c:val>
          <c:extLst>
            <c:ext xmlns:c16="http://schemas.microsoft.com/office/drawing/2014/chart" uri="{C3380CC4-5D6E-409C-BE32-E72D297353CC}">
              <c16:uniqueId val="{00000000-BB65-43A5-9506-4CF492081E06}"/>
            </c:ext>
          </c:extLst>
        </c:ser>
        <c:ser>
          <c:idx val="1"/>
          <c:order val="1"/>
          <c:tx>
            <c:strRef>
              <c:f>'Work in Progress'!$P$1</c:f>
              <c:strCache>
                <c:ptCount val="1"/>
                <c:pt idx="0">
                  <c:v>Complete this Week</c:v>
                </c:pt>
              </c:strCache>
            </c:strRef>
          </c:tx>
          <c:spPr>
            <a:solidFill>
              <a:schemeClr val="accent1">
                <a:alpha val="75000"/>
              </a:schemeClr>
            </a:solidFill>
            <a:ln w="635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
                <c:pt idx="0">
                  <c:v>2016-32</c:v>
                </c:pt>
              </c:strCache>
            </c:strRef>
          </c:cat>
          <c:val>
            <c:numRef>
              <c:f>[0]!WipCompletedThisWeekRange</c:f>
              <c:numCache>
                <c:formatCode>General</c:formatCode>
                <c:ptCount val="1"/>
                <c:pt idx="0">
                  <c:v>0</c:v>
                </c:pt>
              </c:numCache>
            </c:numRef>
          </c:val>
          <c:extLst>
            <c:ext xmlns:c16="http://schemas.microsoft.com/office/drawing/2014/chart" uri="{C3380CC4-5D6E-409C-BE32-E72D297353CC}">
              <c16:uniqueId val="{00000001-BB65-43A5-9506-4CF492081E06}"/>
            </c:ext>
          </c:extLst>
        </c:ser>
        <c:dLbls>
          <c:showLegendKey val="0"/>
          <c:showVal val="0"/>
          <c:showCatName val="0"/>
          <c:showSerName val="0"/>
          <c:showPercent val="0"/>
          <c:showBubbleSize val="0"/>
        </c:dLbls>
        <c:gapWidth val="165"/>
        <c:overlap val="-20"/>
        <c:axId val="-2079043296"/>
        <c:axId val="-2079039840"/>
      </c:barChart>
      <c:catAx>
        <c:axId val="-207904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039840"/>
        <c:crosses val="autoZero"/>
        <c:auto val="1"/>
        <c:lblAlgn val="ctr"/>
        <c:lblOffset val="100"/>
        <c:noMultiLvlLbl val="0"/>
      </c:catAx>
      <c:valAx>
        <c:axId val="-2079039840"/>
        <c:scaling>
          <c:orientation val="minMax"/>
        </c:scaling>
        <c:delete val="1"/>
        <c:axPos val="l"/>
        <c:numFmt formatCode="General" sourceLinked="1"/>
        <c:majorTickMark val="none"/>
        <c:minorTickMark val="none"/>
        <c:tickLblPos val="nextTo"/>
        <c:crossAx val="-2079043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FF0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weekly TREND of in-Progress, Throughput and cyclE time </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69864318924459701"/>
        </c:manualLayout>
      </c:layout>
      <c:lineChart>
        <c:grouping val="standard"/>
        <c:varyColors val="0"/>
        <c:ser>
          <c:idx val="1"/>
          <c:order val="2"/>
          <c:tx>
            <c:strRef>
              <c:f>'Work in Progress'!$L$1</c:f>
              <c:strCache>
                <c:ptCount val="1"/>
                <c:pt idx="0">
                  <c:v>Avg WIP</c:v>
                </c:pt>
              </c:strCache>
            </c:strRef>
          </c:tx>
          <c:spPr>
            <a:ln w="12700" cap="rnd">
              <a:noFill/>
              <a:prstDash val="sysDash"/>
              <a:round/>
            </a:ln>
            <a:effectLst/>
          </c:spPr>
          <c:marker>
            <c:symbol val="diamond"/>
            <c:size val="5"/>
            <c:spPr>
              <a:solidFill>
                <a:schemeClr val="accent2">
                  <a:lumMod val="40000"/>
                  <a:lumOff val="60000"/>
                </a:schemeClr>
              </a:solidFill>
              <a:ln w="25400">
                <a:noFill/>
              </a:ln>
              <a:effectLst/>
            </c:spPr>
          </c:marker>
          <c:trendline>
            <c:name>WIP Trend</c:name>
            <c:spPr>
              <a:ln w="19050" cap="rnd">
                <a:solidFill>
                  <a:schemeClr val="accent2"/>
                </a:solidFill>
                <a:prstDash val="sysDot"/>
              </a:ln>
              <a:effectLst/>
            </c:spPr>
            <c:trendlineType val="poly"/>
            <c:order val="5"/>
            <c:dispRSqr val="0"/>
            <c:dispEq val="0"/>
          </c:trendline>
          <c:cat>
            <c:strRef>
              <c:f>[0]!WipWeekRange</c:f>
              <c:strCache>
                <c:ptCount val="1"/>
                <c:pt idx="0">
                  <c:v>2016-32</c:v>
                </c:pt>
              </c:strCache>
            </c:strRef>
          </c:cat>
          <c:val>
            <c:numRef>
              <c:f>[0]!WipAvgRange</c:f>
              <c:numCache>
                <c:formatCode>0.00</c:formatCode>
                <c:ptCount val="1"/>
                <c:pt idx="0">
                  <c:v>1</c:v>
                </c:pt>
              </c:numCache>
            </c:numRef>
          </c:val>
          <c:smooth val="0"/>
          <c:extLst>
            <c:ext xmlns:c16="http://schemas.microsoft.com/office/drawing/2014/chart" uri="{C3380CC4-5D6E-409C-BE32-E72D297353CC}">
              <c16:uniqueId val="{00000000-596A-41CB-BA0C-FE79639B3798}"/>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2079061616"/>
        <c:axId val="-2079260448"/>
      </c:lineChart>
      <c:lineChart>
        <c:grouping val="standard"/>
        <c:varyColors val="0"/>
        <c:ser>
          <c:idx val="0"/>
          <c:order val="0"/>
          <c:tx>
            <c:strRef>
              <c:f>Throughput!$C$1</c:f>
              <c:strCache>
                <c:ptCount val="1"/>
                <c:pt idx="0">
                  <c:v>Throughput</c:v>
                </c:pt>
              </c:strCache>
            </c:strRef>
          </c:tx>
          <c:spPr>
            <a:ln w="12700" cap="rnd">
              <a:noFill/>
              <a:prstDash val="solid"/>
              <a:round/>
            </a:ln>
            <a:effectLst/>
          </c:spPr>
          <c:marker>
            <c:symbol val="square"/>
            <c:size val="5"/>
            <c:spPr>
              <a:solidFill>
                <a:schemeClr val="accent1">
                  <a:lumMod val="40000"/>
                  <a:lumOff val="60000"/>
                </a:schemeClr>
              </a:solidFill>
              <a:ln w="9525">
                <a:noFill/>
              </a:ln>
              <a:effectLst/>
            </c:spPr>
          </c:marker>
          <c:trendline>
            <c:name>Throughput Trend</c:name>
            <c:spPr>
              <a:ln w="19050" cap="rnd">
                <a:solidFill>
                  <a:schemeClr val="accent1"/>
                </a:solidFill>
                <a:prstDash val="solid"/>
              </a:ln>
              <a:effectLst/>
            </c:spPr>
            <c:trendlineType val="poly"/>
            <c:order val="5"/>
            <c:dispRSqr val="0"/>
            <c:dispEq val="0"/>
          </c:trendline>
          <c:val>
            <c:numRef>
              <c:f>Throughput!$C$2:$C$18</c:f>
              <c:numCache>
                <c:formatCode>General</c:formatCode>
                <c:ptCount val="17"/>
                <c:pt idx="0">
                  <c:v>1</c:v>
                </c:pt>
                <c:pt idx="1">
                  <c:v>0</c:v>
                </c:pt>
                <c:pt idx="2">
                  <c:v>0</c:v>
                </c:pt>
                <c:pt idx="3">
                  <c:v>0</c:v>
                </c:pt>
                <c:pt idx="4">
                  <c:v>0</c:v>
                </c:pt>
                <c:pt idx="5">
                  <c:v>1</c:v>
                </c:pt>
                <c:pt idx="6">
                  <c:v>0</c:v>
                </c:pt>
                <c:pt idx="7">
                  <c:v>0</c:v>
                </c:pt>
                <c:pt idx="8">
                  <c:v>0</c:v>
                </c:pt>
                <c:pt idx="9">
                  <c:v>0</c:v>
                </c:pt>
                <c:pt idx="10">
                  <c:v>0</c:v>
                </c:pt>
                <c:pt idx="11">
                  <c:v>0</c:v>
                </c:pt>
                <c:pt idx="12">
                  <c:v>0</c:v>
                </c:pt>
                <c:pt idx="13">
                  <c:v>0</c:v>
                </c:pt>
                <c:pt idx="14">
                  <c:v>0</c:v>
                </c:pt>
                <c:pt idx="15">
                  <c:v>0</c:v>
                </c:pt>
                <c:pt idx="16">
                  <c:v>0</c:v>
                </c:pt>
              </c:numCache>
            </c:numRef>
          </c:val>
          <c:smooth val="0"/>
          <c:extLst>
            <c:ext xmlns:c16="http://schemas.microsoft.com/office/drawing/2014/chart" uri="{C3380CC4-5D6E-409C-BE32-E72D297353CC}">
              <c16:uniqueId val="{00000001-596A-41CB-BA0C-FE79639B3798}"/>
            </c:ext>
          </c:extLst>
        </c:ser>
        <c:ser>
          <c:idx val="3"/>
          <c:order val="1"/>
          <c:tx>
            <c:strRef>
              <c:f>'Cycle Time'!$O$1</c:f>
              <c:strCache>
                <c:ptCount val="1"/>
                <c:pt idx="0">
                  <c:v>Avg Cycle Time</c:v>
                </c:pt>
              </c:strCache>
            </c:strRef>
          </c:tx>
          <c:spPr>
            <a:ln w="12700" cap="rnd">
              <a:noFill/>
              <a:prstDash val="lgDashDotDot"/>
              <a:round/>
            </a:ln>
            <a:effectLst/>
          </c:spPr>
          <c:marker>
            <c:symbol val="circle"/>
            <c:size val="5"/>
            <c:spPr>
              <a:solidFill>
                <a:schemeClr val="accent6">
                  <a:lumMod val="40000"/>
                  <a:lumOff val="60000"/>
                </a:schemeClr>
              </a:solidFill>
              <a:ln w="9525">
                <a:noFill/>
              </a:ln>
              <a:effectLst/>
            </c:spPr>
          </c:marker>
          <c:trendline>
            <c:name>Avg. Cycle Time Trend</c:name>
            <c:spPr>
              <a:ln w="19050" cap="rnd">
                <a:solidFill>
                  <a:schemeClr val="accent6"/>
                </a:solidFill>
                <a:prstDash val="dash"/>
              </a:ln>
              <a:effectLst/>
            </c:spPr>
            <c:trendlineType val="poly"/>
            <c:order val="5"/>
            <c:dispRSqr val="0"/>
            <c:dispEq val="0"/>
          </c:trendline>
          <c:val>
            <c:numRef>
              <c:f>'Cycle Time'!$O$2:$O$18</c:f>
              <c:numCache>
                <c:formatCode>0.00</c:formatCode>
                <c:ptCount val="17"/>
                <c:pt idx="0">
                  <c:v>11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mooth val="0"/>
          <c:extLst>
            <c:ext xmlns:c16="http://schemas.microsoft.com/office/drawing/2014/chart" uri="{C3380CC4-5D6E-409C-BE32-E72D297353CC}">
              <c16:uniqueId val="{00000002-596A-41CB-BA0C-FE79639B3798}"/>
            </c:ext>
          </c:extLst>
        </c:ser>
        <c:dLbls>
          <c:showLegendKey val="0"/>
          <c:showVal val="0"/>
          <c:showCatName val="0"/>
          <c:showSerName val="0"/>
          <c:showPercent val="0"/>
          <c:showBubbleSize val="0"/>
        </c:dLbls>
        <c:marker val="1"/>
        <c:smooth val="0"/>
        <c:axId val="-2145836384"/>
        <c:axId val="-2079325024"/>
      </c:lineChart>
      <c:catAx>
        <c:axId val="-207906161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260448"/>
        <c:crosses val="autoZero"/>
        <c:auto val="1"/>
        <c:lblAlgn val="ctr"/>
        <c:lblOffset val="100"/>
        <c:noMultiLvlLbl val="0"/>
      </c:catAx>
      <c:valAx>
        <c:axId val="-2079260448"/>
        <c:scaling>
          <c:orientation val="minMax"/>
        </c:scaling>
        <c:delete val="1"/>
        <c:axPos val="l"/>
        <c:numFmt formatCode="0" sourceLinked="0"/>
        <c:majorTickMark val="out"/>
        <c:minorTickMark val="none"/>
        <c:tickLblPos val="nextTo"/>
        <c:crossAx val="-2079061616"/>
        <c:crosses val="autoZero"/>
        <c:crossBetween val="between"/>
      </c:valAx>
      <c:valAx>
        <c:axId val="-2079325024"/>
        <c:scaling>
          <c:orientation val="minMax"/>
        </c:scaling>
        <c:delete val="1"/>
        <c:axPos val="r"/>
        <c:numFmt formatCode="General" sourceLinked="1"/>
        <c:majorTickMark val="out"/>
        <c:minorTickMark val="none"/>
        <c:tickLblPos val="nextTo"/>
        <c:crossAx val="-2145836384"/>
        <c:crosses val="max"/>
        <c:crossBetween val="between"/>
      </c:valAx>
      <c:catAx>
        <c:axId val="-2145836384"/>
        <c:scaling>
          <c:orientation val="minMax"/>
        </c:scaling>
        <c:delete val="1"/>
        <c:axPos val="b"/>
        <c:majorTickMark val="out"/>
        <c:minorTickMark val="none"/>
        <c:tickLblPos val="nextTo"/>
        <c:crossAx val="-207932502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FF0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Time'!$X$28</c:f>
          <c:strCache>
            <c:ptCount val="1"/>
            <c:pt idx="0">
              <c:v>Work hours to complete items (Cycle time) by hour</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16193100501569777"/>
          <c:y val="8.1781699701330451E-2"/>
          <c:w val="0.82147000948292792"/>
          <c:h val="0.63124970585573359"/>
        </c:manualLayout>
      </c:layout>
      <c:stockChart>
        <c:ser>
          <c:idx val="2"/>
          <c:order val="0"/>
          <c:tx>
            <c:v>75th Percentile</c:v>
          </c:tx>
          <c:spPr>
            <a:ln w="25400" cap="rnd">
              <a:noFill/>
              <a:round/>
            </a:ln>
            <a:effectLst/>
          </c:spPr>
          <c:marker>
            <c:symbol val="none"/>
          </c:marker>
          <c:cat>
            <c:strRef>
              <c:f>[0]!CycleTimeCompleteWeekRange</c:f>
              <c:strCache>
                <c:ptCount val="34"/>
                <c:pt idx="0">
                  <c:v>2016-08-01-13</c:v>
                </c:pt>
                <c:pt idx="1">
                  <c:v>2016-08-01-14</c:v>
                </c:pt>
                <c:pt idx="2">
                  <c:v>2016-08-01-15</c:v>
                </c:pt>
                <c:pt idx="3">
                  <c:v>2016-08-01-16</c:v>
                </c:pt>
                <c:pt idx="4">
                  <c:v>2016-08-01-17</c:v>
                </c:pt>
                <c:pt idx="5">
                  <c:v>2016-08-02-09</c:v>
                </c:pt>
                <c:pt idx="6">
                  <c:v>2016-08-02-10</c:v>
                </c:pt>
                <c:pt idx="7">
                  <c:v>2016-08-02-11</c:v>
                </c:pt>
                <c:pt idx="8">
                  <c:v>2016-08-02-12</c:v>
                </c:pt>
                <c:pt idx="9">
                  <c:v>2016-08-02-13</c:v>
                </c:pt>
                <c:pt idx="10">
                  <c:v>2016-08-02-14</c:v>
                </c:pt>
                <c:pt idx="11">
                  <c:v>2016-08-02-15</c:v>
                </c:pt>
                <c:pt idx="12">
                  <c:v>2016-08-02-16</c:v>
                </c:pt>
                <c:pt idx="13">
                  <c:v>2016-08-02-17</c:v>
                </c:pt>
                <c:pt idx="14">
                  <c:v>2016-08-03-09</c:v>
                </c:pt>
                <c:pt idx="15">
                  <c:v>2016-08-03-10</c:v>
                </c:pt>
                <c:pt idx="16">
                  <c:v>2016-08-03-11</c:v>
                </c:pt>
                <c:pt idx="17">
                  <c:v>2016-08-03-12</c:v>
                </c:pt>
                <c:pt idx="18">
                  <c:v>2016-08-03-13</c:v>
                </c:pt>
                <c:pt idx="19">
                  <c:v>2016-08-03-14</c:v>
                </c:pt>
                <c:pt idx="20">
                  <c:v>2016-08-03-15</c:v>
                </c:pt>
                <c:pt idx="21">
                  <c:v>2016-08-03-16</c:v>
                </c:pt>
                <c:pt idx="22">
                  <c:v>2016-08-03-17</c:v>
                </c:pt>
                <c:pt idx="23">
                  <c:v>2016-08-04-09</c:v>
                </c:pt>
                <c:pt idx="24">
                  <c:v>2016-08-04-10</c:v>
                </c:pt>
                <c:pt idx="25">
                  <c:v>2016-08-04-11</c:v>
                </c:pt>
                <c:pt idx="26">
                  <c:v>2016-08-04-12</c:v>
                </c:pt>
                <c:pt idx="27">
                  <c:v>2016-08-04-13</c:v>
                </c:pt>
                <c:pt idx="28">
                  <c:v>2016-08-04-14</c:v>
                </c:pt>
                <c:pt idx="29">
                  <c:v>2016-08-04-15</c:v>
                </c:pt>
                <c:pt idx="30">
                  <c:v>2016-08-04-16</c:v>
                </c:pt>
                <c:pt idx="31">
                  <c:v>2016-08-04-17</c:v>
                </c:pt>
                <c:pt idx="32">
                  <c:v>2016-08-05-09</c:v>
                </c:pt>
                <c:pt idx="33">
                  <c:v>2016-08-05-10</c:v>
                </c:pt>
              </c:strCache>
            </c:strRef>
          </c:cat>
          <c:val>
            <c:numRef>
              <c:f>[0]!CycleTime75thRange</c:f>
              <c:numCache>
                <c:formatCode>General</c:formatCode>
                <c:ptCount val="34"/>
                <c:pt idx="0">
                  <c:v>11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39.500001388892997</c:v>
                </c:pt>
                <c:pt idx="33">
                  <c:v>0.99999999994179234</c:v>
                </c:pt>
              </c:numCache>
            </c:numRef>
          </c:val>
          <c:smooth val="0"/>
          <c:extLs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none"/>
          </c:marker>
          <c:cat>
            <c:strRef>
              <c:f>[0]!CycleTimeCompleteWeekRange</c:f>
              <c:strCache>
                <c:ptCount val="34"/>
                <c:pt idx="0">
                  <c:v>2016-08-01-13</c:v>
                </c:pt>
                <c:pt idx="1">
                  <c:v>2016-08-01-14</c:v>
                </c:pt>
                <c:pt idx="2">
                  <c:v>2016-08-01-15</c:v>
                </c:pt>
                <c:pt idx="3">
                  <c:v>2016-08-01-16</c:v>
                </c:pt>
                <c:pt idx="4">
                  <c:v>2016-08-01-17</c:v>
                </c:pt>
                <c:pt idx="5">
                  <c:v>2016-08-02-09</c:v>
                </c:pt>
                <c:pt idx="6">
                  <c:v>2016-08-02-10</c:v>
                </c:pt>
                <c:pt idx="7">
                  <c:v>2016-08-02-11</c:v>
                </c:pt>
                <c:pt idx="8">
                  <c:v>2016-08-02-12</c:v>
                </c:pt>
                <c:pt idx="9">
                  <c:v>2016-08-02-13</c:v>
                </c:pt>
                <c:pt idx="10">
                  <c:v>2016-08-02-14</c:v>
                </c:pt>
                <c:pt idx="11">
                  <c:v>2016-08-02-15</c:v>
                </c:pt>
                <c:pt idx="12">
                  <c:v>2016-08-02-16</c:v>
                </c:pt>
                <c:pt idx="13">
                  <c:v>2016-08-02-17</c:v>
                </c:pt>
                <c:pt idx="14">
                  <c:v>2016-08-03-09</c:v>
                </c:pt>
                <c:pt idx="15">
                  <c:v>2016-08-03-10</c:v>
                </c:pt>
                <c:pt idx="16">
                  <c:v>2016-08-03-11</c:v>
                </c:pt>
                <c:pt idx="17">
                  <c:v>2016-08-03-12</c:v>
                </c:pt>
                <c:pt idx="18">
                  <c:v>2016-08-03-13</c:v>
                </c:pt>
                <c:pt idx="19">
                  <c:v>2016-08-03-14</c:v>
                </c:pt>
                <c:pt idx="20">
                  <c:v>2016-08-03-15</c:v>
                </c:pt>
                <c:pt idx="21">
                  <c:v>2016-08-03-16</c:v>
                </c:pt>
                <c:pt idx="22">
                  <c:v>2016-08-03-17</c:v>
                </c:pt>
                <c:pt idx="23">
                  <c:v>2016-08-04-09</c:v>
                </c:pt>
                <c:pt idx="24">
                  <c:v>2016-08-04-10</c:v>
                </c:pt>
                <c:pt idx="25">
                  <c:v>2016-08-04-11</c:v>
                </c:pt>
                <c:pt idx="26">
                  <c:v>2016-08-04-12</c:v>
                </c:pt>
                <c:pt idx="27">
                  <c:v>2016-08-04-13</c:v>
                </c:pt>
                <c:pt idx="28">
                  <c:v>2016-08-04-14</c:v>
                </c:pt>
                <c:pt idx="29">
                  <c:v>2016-08-04-15</c:v>
                </c:pt>
                <c:pt idx="30">
                  <c:v>2016-08-04-16</c:v>
                </c:pt>
                <c:pt idx="31">
                  <c:v>2016-08-04-17</c:v>
                </c:pt>
                <c:pt idx="32">
                  <c:v>2016-08-05-09</c:v>
                </c:pt>
                <c:pt idx="33">
                  <c:v>2016-08-05-10</c:v>
                </c:pt>
              </c:strCache>
            </c:strRef>
          </c:cat>
          <c:val>
            <c:numRef>
              <c:f>[0]!CycleTimeMaximumRange</c:f>
              <c:numCache>
                <c:formatCode>General</c:formatCode>
                <c:ptCount val="34"/>
                <c:pt idx="0">
                  <c:v>11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39.500001388892997</c:v>
                </c:pt>
                <c:pt idx="33">
                  <c:v>0.99999999994179234</c:v>
                </c:pt>
              </c:numCache>
            </c:numRef>
          </c:val>
          <c:smooth val="0"/>
          <c:extLst>
            <c:ext xmlns:c16="http://schemas.microsoft.com/office/drawing/2014/chart" uri="{C3380CC4-5D6E-409C-BE32-E72D297353CC}">
              <c16:uniqueId val="{00000001-F924-4430-95E4-62B07FD292F8}"/>
            </c:ext>
          </c:extLst>
        </c:ser>
        <c:ser>
          <c:idx val="4"/>
          <c:order val="2"/>
          <c:tx>
            <c:v>Median</c:v>
          </c:tx>
          <c:spPr>
            <a:ln w="9525" cap="rnd">
              <a:solidFill>
                <a:schemeClr val="accent1"/>
              </a:solidFill>
              <a:prstDash val="dash"/>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[0]!CycleTimeCompleteWeekRange</c:f>
              <c:strCache>
                <c:ptCount val="34"/>
                <c:pt idx="0">
                  <c:v>2016-08-01-13</c:v>
                </c:pt>
                <c:pt idx="1">
                  <c:v>2016-08-01-14</c:v>
                </c:pt>
                <c:pt idx="2">
                  <c:v>2016-08-01-15</c:v>
                </c:pt>
                <c:pt idx="3">
                  <c:v>2016-08-01-16</c:v>
                </c:pt>
                <c:pt idx="4">
                  <c:v>2016-08-01-17</c:v>
                </c:pt>
                <c:pt idx="5">
                  <c:v>2016-08-02-09</c:v>
                </c:pt>
                <c:pt idx="6">
                  <c:v>2016-08-02-10</c:v>
                </c:pt>
                <c:pt idx="7">
                  <c:v>2016-08-02-11</c:v>
                </c:pt>
                <c:pt idx="8">
                  <c:v>2016-08-02-12</c:v>
                </c:pt>
                <c:pt idx="9">
                  <c:v>2016-08-02-13</c:v>
                </c:pt>
                <c:pt idx="10">
                  <c:v>2016-08-02-14</c:v>
                </c:pt>
                <c:pt idx="11">
                  <c:v>2016-08-02-15</c:v>
                </c:pt>
                <c:pt idx="12">
                  <c:v>2016-08-02-16</c:v>
                </c:pt>
                <c:pt idx="13">
                  <c:v>2016-08-02-17</c:v>
                </c:pt>
                <c:pt idx="14">
                  <c:v>2016-08-03-09</c:v>
                </c:pt>
                <c:pt idx="15">
                  <c:v>2016-08-03-10</c:v>
                </c:pt>
                <c:pt idx="16">
                  <c:v>2016-08-03-11</c:v>
                </c:pt>
                <c:pt idx="17">
                  <c:v>2016-08-03-12</c:v>
                </c:pt>
                <c:pt idx="18">
                  <c:v>2016-08-03-13</c:v>
                </c:pt>
                <c:pt idx="19">
                  <c:v>2016-08-03-14</c:v>
                </c:pt>
                <c:pt idx="20">
                  <c:v>2016-08-03-15</c:v>
                </c:pt>
                <c:pt idx="21">
                  <c:v>2016-08-03-16</c:v>
                </c:pt>
                <c:pt idx="22">
                  <c:v>2016-08-03-17</c:v>
                </c:pt>
                <c:pt idx="23">
                  <c:v>2016-08-04-09</c:v>
                </c:pt>
                <c:pt idx="24">
                  <c:v>2016-08-04-10</c:v>
                </c:pt>
                <c:pt idx="25">
                  <c:v>2016-08-04-11</c:v>
                </c:pt>
                <c:pt idx="26">
                  <c:v>2016-08-04-12</c:v>
                </c:pt>
                <c:pt idx="27">
                  <c:v>2016-08-04-13</c:v>
                </c:pt>
                <c:pt idx="28">
                  <c:v>2016-08-04-14</c:v>
                </c:pt>
                <c:pt idx="29">
                  <c:v>2016-08-04-15</c:v>
                </c:pt>
                <c:pt idx="30">
                  <c:v>2016-08-04-16</c:v>
                </c:pt>
                <c:pt idx="31">
                  <c:v>2016-08-04-17</c:v>
                </c:pt>
                <c:pt idx="32">
                  <c:v>2016-08-05-09</c:v>
                </c:pt>
                <c:pt idx="33">
                  <c:v>2016-08-05-10</c:v>
                </c:pt>
              </c:strCache>
            </c:strRef>
          </c:cat>
          <c:val>
            <c:numRef>
              <c:f>[0]!CycleTimeMedianRange</c:f>
              <c:numCache>
                <c:formatCode>General</c:formatCode>
                <c:ptCount val="34"/>
                <c:pt idx="0">
                  <c:v>11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39.500001388892997</c:v>
                </c:pt>
                <c:pt idx="33">
                  <c:v>0.99999999994179234</c:v>
                </c:pt>
              </c:numCache>
            </c:numRef>
          </c:val>
          <c:smooth val="0"/>
          <c:extLs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none"/>
          </c:marker>
          <c:cat>
            <c:strRef>
              <c:f>[0]!CycleTimeCompleteWeekRange</c:f>
              <c:strCache>
                <c:ptCount val="34"/>
                <c:pt idx="0">
                  <c:v>2016-08-01-13</c:v>
                </c:pt>
                <c:pt idx="1">
                  <c:v>2016-08-01-14</c:v>
                </c:pt>
                <c:pt idx="2">
                  <c:v>2016-08-01-15</c:v>
                </c:pt>
                <c:pt idx="3">
                  <c:v>2016-08-01-16</c:v>
                </c:pt>
                <c:pt idx="4">
                  <c:v>2016-08-01-17</c:v>
                </c:pt>
                <c:pt idx="5">
                  <c:v>2016-08-02-09</c:v>
                </c:pt>
                <c:pt idx="6">
                  <c:v>2016-08-02-10</c:v>
                </c:pt>
                <c:pt idx="7">
                  <c:v>2016-08-02-11</c:v>
                </c:pt>
                <c:pt idx="8">
                  <c:v>2016-08-02-12</c:v>
                </c:pt>
                <c:pt idx="9">
                  <c:v>2016-08-02-13</c:v>
                </c:pt>
                <c:pt idx="10">
                  <c:v>2016-08-02-14</c:v>
                </c:pt>
                <c:pt idx="11">
                  <c:v>2016-08-02-15</c:v>
                </c:pt>
                <c:pt idx="12">
                  <c:v>2016-08-02-16</c:v>
                </c:pt>
                <c:pt idx="13">
                  <c:v>2016-08-02-17</c:v>
                </c:pt>
                <c:pt idx="14">
                  <c:v>2016-08-03-09</c:v>
                </c:pt>
                <c:pt idx="15">
                  <c:v>2016-08-03-10</c:v>
                </c:pt>
                <c:pt idx="16">
                  <c:v>2016-08-03-11</c:v>
                </c:pt>
                <c:pt idx="17">
                  <c:v>2016-08-03-12</c:v>
                </c:pt>
                <c:pt idx="18">
                  <c:v>2016-08-03-13</c:v>
                </c:pt>
                <c:pt idx="19">
                  <c:v>2016-08-03-14</c:v>
                </c:pt>
                <c:pt idx="20">
                  <c:v>2016-08-03-15</c:v>
                </c:pt>
                <c:pt idx="21">
                  <c:v>2016-08-03-16</c:v>
                </c:pt>
                <c:pt idx="22">
                  <c:v>2016-08-03-17</c:v>
                </c:pt>
                <c:pt idx="23">
                  <c:v>2016-08-04-09</c:v>
                </c:pt>
                <c:pt idx="24">
                  <c:v>2016-08-04-10</c:v>
                </c:pt>
                <c:pt idx="25">
                  <c:v>2016-08-04-11</c:v>
                </c:pt>
                <c:pt idx="26">
                  <c:v>2016-08-04-12</c:v>
                </c:pt>
                <c:pt idx="27">
                  <c:v>2016-08-04-13</c:v>
                </c:pt>
                <c:pt idx="28">
                  <c:v>2016-08-04-14</c:v>
                </c:pt>
                <c:pt idx="29">
                  <c:v>2016-08-04-15</c:v>
                </c:pt>
                <c:pt idx="30">
                  <c:v>2016-08-04-16</c:v>
                </c:pt>
                <c:pt idx="31">
                  <c:v>2016-08-04-17</c:v>
                </c:pt>
                <c:pt idx="32">
                  <c:v>2016-08-05-09</c:v>
                </c:pt>
                <c:pt idx="33">
                  <c:v>2016-08-05-10</c:v>
                </c:pt>
              </c:strCache>
            </c:strRef>
          </c:cat>
          <c:val>
            <c:numRef>
              <c:f>[0]!CycleTimeMinimumRange</c:f>
              <c:numCache>
                <c:formatCode>General</c:formatCode>
                <c:ptCount val="34"/>
                <c:pt idx="0">
                  <c:v>11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39.500001388892997</c:v>
                </c:pt>
                <c:pt idx="33">
                  <c:v>0.99999999994179234</c:v>
                </c:pt>
              </c:numCache>
            </c:numRef>
          </c:val>
          <c:smooth val="0"/>
          <c:extLs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34"/>
                <c:pt idx="0">
                  <c:v>2016-08-01-13</c:v>
                </c:pt>
                <c:pt idx="1">
                  <c:v>2016-08-01-14</c:v>
                </c:pt>
                <c:pt idx="2">
                  <c:v>2016-08-01-15</c:v>
                </c:pt>
                <c:pt idx="3">
                  <c:v>2016-08-01-16</c:v>
                </c:pt>
                <c:pt idx="4">
                  <c:v>2016-08-01-17</c:v>
                </c:pt>
                <c:pt idx="5">
                  <c:v>2016-08-02-09</c:v>
                </c:pt>
                <c:pt idx="6">
                  <c:v>2016-08-02-10</c:v>
                </c:pt>
                <c:pt idx="7">
                  <c:v>2016-08-02-11</c:v>
                </c:pt>
                <c:pt idx="8">
                  <c:v>2016-08-02-12</c:v>
                </c:pt>
                <c:pt idx="9">
                  <c:v>2016-08-02-13</c:v>
                </c:pt>
                <c:pt idx="10">
                  <c:v>2016-08-02-14</c:v>
                </c:pt>
                <c:pt idx="11">
                  <c:v>2016-08-02-15</c:v>
                </c:pt>
                <c:pt idx="12">
                  <c:v>2016-08-02-16</c:v>
                </c:pt>
                <c:pt idx="13">
                  <c:v>2016-08-02-17</c:v>
                </c:pt>
                <c:pt idx="14">
                  <c:v>2016-08-03-09</c:v>
                </c:pt>
                <c:pt idx="15">
                  <c:v>2016-08-03-10</c:v>
                </c:pt>
                <c:pt idx="16">
                  <c:v>2016-08-03-11</c:v>
                </c:pt>
                <c:pt idx="17">
                  <c:v>2016-08-03-12</c:v>
                </c:pt>
                <c:pt idx="18">
                  <c:v>2016-08-03-13</c:v>
                </c:pt>
                <c:pt idx="19">
                  <c:v>2016-08-03-14</c:v>
                </c:pt>
                <c:pt idx="20">
                  <c:v>2016-08-03-15</c:v>
                </c:pt>
                <c:pt idx="21">
                  <c:v>2016-08-03-16</c:v>
                </c:pt>
                <c:pt idx="22">
                  <c:v>2016-08-03-17</c:v>
                </c:pt>
                <c:pt idx="23">
                  <c:v>2016-08-04-09</c:v>
                </c:pt>
                <c:pt idx="24">
                  <c:v>2016-08-04-10</c:v>
                </c:pt>
                <c:pt idx="25">
                  <c:v>2016-08-04-11</c:v>
                </c:pt>
                <c:pt idx="26">
                  <c:v>2016-08-04-12</c:v>
                </c:pt>
                <c:pt idx="27">
                  <c:v>2016-08-04-13</c:v>
                </c:pt>
                <c:pt idx="28">
                  <c:v>2016-08-04-14</c:v>
                </c:pt>
                <c:pt idx="29">
                  <c:v>2016-08-04-15</c:v>
                </c:pt>
                <c:pt idx="30">
                  <c:v>2016-08-04-16</c:v>
                </c:pt>
                <c:pt idx="31">
                  <c:v>2016-08-04-17</c:v>
                </c:pt>
                <c:pt idx="32">
                  <c:v>2016-08-05-09</c:v>
                </c:pt>
                <c:pt idx="33">
                  <c:v>2016-08-05-10</c:v>
                </c:pt>
              </c:strCache>
            </c:strRef>
          </c:cat>
          <c:val>
            <c:numRef>
              <c:f>[0]!CycleTime25thRange</c:f>
              <c:numCache>
                <c:formatCode>General</c:formatCode>
                <c:ptCount val="34"/>
                <c:pt idx="0">
                  <c:v>11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39.500001388892997</c:v>
                </c:pt>
                <c:pt idx="33">
                  <c:v>0.99999999994179234</c:v>
                </c:pt>
              </c:numCache>
            </c:numRef>
          </c:val>
          <c:smooth val="0"/>
          <c:extLs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solidFill>
              <a:ln w="9525" cap="flat" cmpd="sng" algn="ctr">
                <a:solidFill>
                  <a:schemeClr val="bg2"/>
                </a:solidFill>
                <a:round/>
              </a:ln>
              <a:effectLst/>
            </c:spPr>
          </c:downBars>
        </c:upDownBars>
        <c:axId val="-2145459344"/>
        <c:axId val="-2145453040"/>
      </c:stockChart>
      <c:catAx>
        <c:axId val="-2145459344"/>
        <c:scaling>
          <c:orientation val="minMax"/>
        </c:scaling>
        <c:delete val="0"/>
        <c:axPos val="b"/>
        <c:title>
          <c:tx>
            <c:strRef>
              <c:f>'Cycle Time'!$X$31</c:f>
              <c:strCache>
                <c:ptCount val="1"/>
                <c:pt idx="0">
                  <c:v>Cycle time range for items completed within each hour (year-month-day-hour)</c:v>
                </c:pt>
              </c:strCache>
            </c:strRef>
          </c:tx>
          <c:layout>
            <c:manualLayout>
              <c:xMode val="edge"/>
              <c:yMode val="edge"/>
              <c:x val="0.34152312040101807"/>
              <c:y val="0.6585645799799887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5453040"/>
        <c:crosses val="autoZero"/>
        <c:auto val="1"/>
        <c:lblAlgn val="ctr"/>
        <c:lblOffset val="100"/>
        <c:noMultiLvlLbl val="0"/>
      </c:catAx>
      <c:valAx>
        <c:axId val="-2145453040"/>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Time in calendar hours</a:t>
                </a:r>
                <a:endParaRPr lang="en-US"/>
              </a:p>
            </c:rich>
          </c:tx>
          <c:layout>
            <c:manualLayout>
              <c:xMode val="edge"/>
              <c:yMode val="edge"/>
              <c:x val="4.2957535849004899E-2"/>
              <c:y val="0.3212926056656710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5459344"/>
        <c:crosses val="autoZero"/>
        <c:crossBetween val="between"/>
      </c:valAx>
      <c:dTable>
        <c:showHorzBorder val="0"/>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Weibull!$L$2</c:f>
          <c:strCache>
            <c:ptCount val="1"/>
            <c:pt idx="0">
              <c:v>Cycle time Actual vs Estimate Weibull Curve Fit
 Estimated parameters - shape:2 scale:16.73</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Weibull!$B$6</c:f>
              <c:strCache>
                <c:ptCount val="1"/>
                <c:pt idx="0">
                  <c:v>actual</c:v>
                </c:pt>
              </c:strCache>
            </c:strRef>
          </c:tx>
          <c:spPr>
            <a:ln w="22225" cap="rnd">
              <a:solidFill>
                <a:schemeClr val="accent1"/>
              </a:solidFill>
              <a:round/>
            </a:ln>
            <a:effectLst/>
          </c:spPr>
          <c:marker>
            <c:symbol val="none"/>
          </c:marker>
          <c:dPt>
            <c:idx val="10"/>
            <c:marker>
              <c:symbol val="none"/>
            </c:marker>
            <c:bubble3D val="0"/>
            <c:spPr>
              <a:ln w="12700" cap="rnd">
                <a:solidFill>
                  <a:schemeClr val="accent1"/>
                </a:solidFill>
                <a:round/>
              </a:ln>
              <a:effectLst/>
            </c:spPr>
            <c:extLst>
              <c:ext xmlns:c16="http://schemas.microsoft.com/office/drawing/2014/chart" uri="{C3380CC4-5D6E-409C-BE32-E72D297353CC}">
                <c16:uniqueId val="{00000001-240D-44D7-9F8C-C513587DFFCD}"/>
              </c:ext>
            </c:extLst>
          </c:dPt>
          <c:cat>
            <c:numRef>
              <c:f>Weibull!$A$7:$A$26</c:f>
              <c:numCache>
                <c:formatCode>0%</c:formatCode>
                <c:ptCount val="2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1</c:v>
                </c:pt>
              </c:numCache>
            </c:numRef>
          </c:cat>
          <c:val>
            <c:numRef>
              <c:f>Weibull!$B$7:$B$26</c:f>
              <c:numCache>
                <c:formatCode>0</c:formatCode>
                <c:ptCount val="20"/>
                <c:pt idx="0">
                  <c:v>2.4999999999505227</c:v>
                </c:pt>
                <c:pt idx="1">
                  <c:v>3.9999999999592553</c:v>
                </c:pt>
                <c:pt idx="2">
                  <c:v>5.4999999999679856</c:v>
                </c:pt>
                <c:pt idx="3">
                  <c:v>6.9999999999767182</c:v>
                </c:pt>
                <c:pt idx="4">
                  <c:v>8.4999999999854481</c:v>
                </c:pt>
                <c:pt idx="5">
                  <c:v>9.9999999999941789</c:v>
                </c:pt>
                <c:pt idx="6">
                  <c:v>11.250000069444649</c:v>
                </c:pt>
                <c:pt idx="7">
                  <c:v>12.0000002777786</c:v>
                </c:pt>
                <c:pt idx="8">
                  <c:v>12.750000486112549</c:v>
                </c:pt>
                <c:pt idx="9">
                  <c:v>13.500000694446499</c:v>
                </c:pt>
                <c:pt idx="10">
                  <c:v>14.25000090278045</c:v>
                </c:pt>
                <c:pt idx="11">
                  <c:v>15.000001111114397</c:v>
                </c:pt>
                <c:pt idx="12">
                  <c:v>15.750001319448348</c:v>
                </c:pt>
                <c:pt idx="13">
                  <c:v>18.350001388892988</c:v>
                </c:pt>
                <c:pt idx="14">
                  <c:v>21.875001388892997</c:v>
                </c:pt>
                <c:pt idx="15">
                  <c:v>25.400001388893006</c:v>
                </c:pt>
                <c:pt idx="16">
                  <c:v>28.925001388892994</c:v>
                </c:pt>
                <c:pt idx="17">
                  <c:v>32.450001388893</c:v>
                </c:pt>
                <c:pt idx="18">
                  <c:v>35.975001388892991</c:v>
                </c:pt>
                <c:pt idx="19">
                  <c:v>39.500001388892997</c:v>
                </c:pt>
              </c:numCache>
            </c:numRef>
          </c:val>
          <c:smooth val="0"/>
          <c:extLst>
            <c:ext xmlns:c16="http://schemas.microsoft.com/office/drawing/2014/chart" uri="{C3380CC4-5D6E-409C-BE32-E72D297353CC}">
              <c16:uniqueId val="{00000002-240D-44D7-9F8C-C513587DFFCD}"/>
            </c:ext>
          </c:extLst>
        </c:ser>
        <c:ser>
          <c:idx val="2"/>
          <c:order val="1"/>
          <c:tx>
            <c:strRef>
              <c:f>Weibull!$C$6</c:f>
              <c:strCache>
                <c:ptCount val="1"/>
                <c:pt idx="0">
                  <c:v>estimated</c:v>
                </c:pt>
              </c:strCache>
            </c:strRef>
          </c:tx>
          <c:spPr>
            <a:ln w="19050" cap="rnd">
              <a:solidFill>
                <a:schemeClr val="accent3"/>
              </a:solidFill>
              <a:prstDash val="sysDash"/>
              <a:round/>
            </a:ln>
            <a:effectLst/>
          </c:spPr>
          <c:marker>
            <c:symbol val="none"/>
          </c:marker>
          <c:cat>
            <c:numRef>
              <c:f>Weibull!$A$7:$A$26</c:f>
              <c:numCache>
                <c:formatCode>0%</c:formatCode>
                <c:ptCount val="2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1</c:v>
                </c:pt>
              </c:numCache>
            </c:numRef>
          </c:cat>
          <c:val>
            <c:numRef>
              <c:f>Weibull!$C$7:$C$26</c:f>
              <c:numCache>
                <c:formatCode>0.000</c:formatCode>
                <c:ptCount val="20"/>
                <c:pt idx="0">
                  <c:v>3.7996912621072241</c:v>
                </c:pt>
                <c:pt idx="1">
                  <c:v>5.4417658110328437</c:v>
                </c:pt>
                <c:pt idx="2">
                  <c:v>6.7555692421110916</c:v>
                </c:pt>
                <c:pt idx="3">
                  <c:v>7.9133884481761321</c:v>
                </c:pt>
                <c:pt idx="4">
                  <c:v>8.9828634900858795</c:v>
                </c:pt>
                <c:pt idx="5">
                  <c:v>9.9999999999941807</c:v>
                </c:pt>
                <c:pt idx="6">
                  <c:v>10.987775339689014</c:v>
                </c:pt>
                <c:pt idx="7">
                  <c:v>11.96304659876755</c:v>
                </c:pt>
                <c:pt idx="8">
                  <c:v>12.939799913390535</c:v>
                </c:pt>
                <c:pt idx="9">
                  <c:v>13.931046133027781</c:v>
                </c:pt>
                <c:pt idx="10">
                  <c:v>14.950241782265554</c:v>
                </c:pt>
                <c:pt idx="11">
                  <c:v>16.012704794891579</c:v>
                </c:pt>
                <c:pt idx="12">
                  <c:v>17.137441268449802</c:v>
                </c:pt>
                <c:pt idx="13">
                  <c:v>18.350001388892991</c:v>
                </c:pt>
                <c:pt idx="14">
                  <c:v>19.687626993014984</c:v>
                </c:pt>
                <c:pt idx="15">
                  <c:v>21.209821214678229</c:v>
                </c:pt>
                <c:pt idx="16">
                  <c:v>23.023685626518134</c:v>
                </c:pt>
                <c:pt idx="17">
                  <c:v>25.360041608173336</c:v>
                </c:pt>
                <c:pt idx="18">
                  <c:v>28.91862814847757</c:v>
                </c:pt>
                <c:pt idx="19">
                  <c:v>39.500001388892997</c:v>
                </c:pt>
              </c:numCache>
            </c:numRef>
          </c:val>
          <c:smooth val="0"/>
          <c:extLst>
            <c:ext xmlns:c16="http://schemas.microsoft.com/office/drawing/2014/chart" uri="{C3380CC4-5D6E-409C-BE32-E72D297353CC}">
              <c16:uniqueId val="{00000003-240D-44D7-9F8C-C513587DFFCD}"/>
            </c:ext>
          </c:extLst>
        </c:ser>
        <c:dLbls>
          <c:showLegendKey val="0"/>
          <c:showVal val="0"/>
          <c:showCatName val="0"/>
          <c:showSerName val="0"/>
          <c:showPercent val="0"/>
          <c:showBubbleSize val="0"/>
        </c:dLbls>
        <c:smooth val="0"/>
        <c:axId val="2129054320"/>
        <c:axId val="2129060352"/>
      </c:lineChart>
      <c:catAx>
        <c:axId val="21290543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Percentile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0352"/>
        <c:crosses val="autoZero"/>
        <c:auto val="1"/>
        <c:lblAlgn val="ctr"/>
        <c:lblOffset val="100"/>
        <c:noMultiLvlLbl val="0"/>
      </c:catAx>
      <c:valAx>
        <c:axId val="2129060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Cycle</a:t>
                </a:r>
                <a:r>
                  <a:rPr lang="en-US" baseline="0"/>
                  <a:t> time value in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543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PLANNED vs UNPLANNED Throughput  TREND</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Throughput!$C$1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34"/>
                <c:pt idx="0">
                  <c:v>2016-08-01-13</c:v>
                </c:pt>
                <c:pt idx="1">
                  <c:v>2016-08-01-14</c:v>
                </c:pt>
                <c:pt idx="2">
                  <c:v>2016-08-01-15</c:v>
                </c:pt>
                <c:pt idx="3">
                  <c:v>2016-08-01-16</c:v>
                </c:pt>
                <c:pt idx="4">
                  <c:v>2016-08-01-17</c:v>
                </c:pt>
                <c:pt idx="5">
                  <c:v>2016-08-02-09</c:v>
                </c:pt>
                <c:pt idx="6">
                  <c:v>2016-08-02-10</c:v>
                </c:pt>
                <c:pt idx="7">
                  <c:v>2016-08-02-11</c:v>
                </c:pt>
                <c:pt idx="8">
                  <c:v>2016-08-02-12</c:v>
                </c:pt>
                <c:pt idx="9">
                  <c:v>2016-08-02-13</c:v>
                </c:pt>
                <c:pt idx="10">
                  <c:v>2016-08-02-14</c:v>
                </c:pt>
                <c:pt idx="11">
                  <c:v>2016-08-02-15</c:v>
                </c:pt>
                <c:pt idx="12">
                  <c:v>2016-08-02-16</c:v>
                </c:pt>
                <c:pt idx="13">
                  <c:v>2016-08-02-17</c:v>
                </c:pt>
                <c:pt idx="14">
                  <c:v>2016-08-03-09</c:v>
                </c:pt>
                <c:pt idx="15">
                  <c:v>2016-08-03-10</c:v>
                </c:pt>
                <c:pt idx="16">
                  <c:v>2016-08-03-11</c:v>
                </c:pt>
                <c:pt idx="17">
                  <c:v>2016-08-03-12</c:v>
                </c:pt>
                <c:pt idx="18">
                  <c:v>2016-08-03-13</c:v>
                </c:pt>
                <c:pt idx="19">
                  <c:v>2016-08-03-14</c:v>
                </c:pt>
                <c:pt idx="20">
                  <c:v>2016-08-03-15</c:v>
                </c:pt>
                <c:pt idx="21">
                  <c:v>2016-08-03-16</c:v>
                </c:pt>
                <c:pt idx="22">
                  <c:v>2016-08-03-17</c:v>
                </c:pt>
                <c:pt idx="23">
                  <c:v>2016-08-04-09</c:v>
                </c:pt>
                <c:pt idx="24">
                  <c:v>2016-08-04-10</c:v>
                </c:pt>
                <c:pt idx="25">
                  <c:v>2016-08-04-11</c:v>
                </c:pt>
                <c:pt idx="26">
                  <c:v>2016-08-04-12</c:v>
                </c:pt>
                <c:pt idx="27">
                  <c:v>2016-08-04-13</c:v>
                </c:pt>
                <c:pt idx="28">
                  <c:v>2016-08-04-14</c:v>
                </c:pt>
                <c:pt idx="29">
                  <c:v>2016-08-04-15</c:v>
                </c:pt>
                <c:pt idx="30">
                  <c:v>2016-08-04-16</c:v>
                </c:pt>
                <c:pt idx="31">
                  <c:v>2016-08-04-17</c:v>
                </c:pt>
                <c:pt idx="32">
                  <c:v>2016-08-05-09</c:v>
                </c:pt>
                <c:pt idx="33">
                  <c:v>2016-08-05-10</c:v>
                </c:pt>
              </c:strCache>
            </c:strRef>
          </c:cat>
          <c:val>
            <c:numRef>
              <c:f>[0]!WeekThroughputRange</c:f>
              <c:numCache>
                <c:formatCode>General</c:formatCode>
                <c:ptCount val="34"/>
                <c:pt idx="0">
                  <c:v>1</c:v>
                </c:pt>
                <c:pt idx="1">
                  <c:v>0</c:v>
                </c:pt>
                <c:pt idx="2">
                  <c:v>0</c:v>
                </c:pt>
                <c:pt idx="3">
                  <c:v>0</c:v>
                </c:pt>
                <c:pt idx="4">
                  <c:v>0</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1</c:v>
                </c:pt>
                <c:pt idx="33">
                  <c:v>1</c:v>
                </c:pt>
              </c:numCache>
            </c:numRef>
          </c:val>
          <c:smooth val="0"/>
          <c:extLst>
            <c:ext xmlns:c16="http://schemas.microsoft.com/office/drawing/2014/chart" uri="{C3380CC4-5D6E-409C-BE32-E72D297353CC}">
              <c16:uniqueId val="{00000000-B011-4065-B281-42086CF661C5}"/>
            </c:ext>
          </c:extLst>
        </c:ser>
        <c:ser>
          <c:idx val="1"/>
          <c:order val="1"/>
          <c:tx>
            <c:strRef>
              <c:f>Throughput!$D$1</c:f>
              <c:strCache>
                <c:ptCount val="1"/>
                <c:pt idx="0">
                  <c:v>Planned 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val>
            <c:numRef>
              <c:f>[0]!WeekPlannedThroughputRange</c:f>
              <c:numCache>
                <c:formatCode>General</c:formatCode>
                <c:ptCount val="34"/>
                <c:pt idx="0">
                  <c:v>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1</c:v>
                </c:pt>
                <c:pt idx="33">
                  <c:v>1</c:v>
                </c:pt>
              </c:numCache>
            </c:numRef>
          </c:val>
          <c:smooth val="0"/>
          <c:extLst>
            <c:ext xmlns:c16="http://schemas.microsoft.com/office/drawing/2014/chart" uri="{C3380CC4-5D6E-409C-BE32-E72D297353CC}">
              <c16:uniqueId val="{00000001-B011-4065-B281-42086CF661C5}"/>
            </c:ext>
          </c:extLst>
        </c:ser>
        <c:ser>
          <c:idx val="2"/>
          <c:order val="2"/>
          <c:tx>
            <c:strRef>
              <c:f>Throughput!$E$1</c:f>
              <c:strCache>
                <c:ptCount val="1"/>
                <c:pt idx="0">
                  <c:v>Unplanned Throughput</c:v>
                </c:pt>
              </c:strCache>
            </c:strRef>
          </c:tx>
          <c:spPr>
            <a:ln w="19050" cap="rnd" cmpd="sng" algn="ctr">
              <a:solidFill>
                <a:schemeClr val="accent3">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3"/>
                </a:solidFill>
                <a:prstDash val="dash"/>
              </a:ln>
              <a:effectLst/>
            </c:spPr>
            <c:trendlineType val="linear"/>
            <c:dispRSqr val="0"/>
            <c:dispEq val="0"/>
          </c:trendline>
          <c:val>
            <c:numRef>
              <c:f>[0]!WeekUnplannedThroughputRange</c:f>
              <c:numCache>
                <c:formatCode>General</c:formatCode>
                <c:ptCount val="34"/>
                <c:pt idx="0">
                  <c:v>0</c:v>
                </c:pt>
                <c:pt idx="1">
                  <c:v>0</c:v>
                </c:pt>
                <c:pt idx="2">
                  <c:v>0</c:v>
                </c:pt>
                <c:pt idx="3">
                  <c:v>0</c:v>
                </c:pt>
                <c:pt idx="4">
                  <c:v>0</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2-B011-4065-B281-42086CF661C5}"/>
            </c:ext>
          </c:extLst>
        </c:ser>
        <c:dLbls>
          <c:dLblPos val="ctr"/>
          <c:showLegendKey val="0"/>
          <c:showVal val="1"/>
          <c:showCatName val="0"/>
          <c:showSerName val="0"/>
          <c:showPercent val="0"/>
          <c:showBubbleSize val="0"/>
        </c:dLbls>
        <c:marker val="1"/>
        <c:smooth val="0"/>
        <c:axId val="2129442816"/>
        <c:axId val="2129437584"/>
      </c:lineChart>
      <c:catAx>
        <c:axId val="212944281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a:p>
                <a:pPr>
                  <a:defRPr/>
                </a:pPr>
                <a:r>
                  <a:rPr lang="en-US" baseline="0"/>
                  <a:t> Year-Month-Day-Hour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2129437584"/>
        <c:crosses val="autoZero"/>
        <c:auto val="1"/>
        <c:lblAlgn val="ctr"/>
        <c:lblOffset val="100"/>
        <c:noMultiLvlLbl val="0"/>
      </c:catAx>
      <c:valAx>
        <c:axId val="2129437584"/>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21294428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Throughput!$O$7</c:f>
          <c:strCache>
            <c:ptCount val="1"/>
            <c:pt idx="0">
              <c:v>Unplanned Percentage Rate (avg: 0.00%)</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Throughput!$F$1</c:f>
              <c:strCache>
                <c:ptCount val="1"/>
                <c:pt idx="0">
                  <c:v>Unplanned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dispRSqr val="0"/>
            <c:dispEq val="0"/>
          </c:trendline>
          <c:cat>
            <c:strRef>
              <c:f>[0]!WeekGroupRange</c:f>
              <c:strCache>
                <c:ptCount val="34"/>
                <c:pt idx="0">
                  <c:v>2016-08-01-13</c:v>
                </c:pt>
                <c:pt idx="1">
                  <c:v>2016-08-01-14</c:v>
                </c:pt>
                <c:pt idx="2">
                  <c:v>2016-08-01-15</c:v>
                </c:pt>
                <c:pt idx="3">
                  <c:v>2016-08-01-16</c:v>
                </c:pt>
                <c:pt idx="4">
                  <c:v>2016-08-01-17</c:v>
                </c:pt>
                <c:pt idx="5">
                  <c:v>2016-08-02-09</c:v>
                </c:pt>
                <c:pt idx="6">
                  <c:v>2016-08-02-10</c:v>
                </c:pt>
                <c:pt idx="7">
                  <c:v>2016-08-02-11</c:v>
                </c:pt>
                <c:pt idx="8">
                  <c:v>2016-08-02-12</c:v>
                </c:pt>
                <c:pt idx="9">
                  <c:v>2016-08-02-13</c:v>
                </c:pt>
                <c:pt idx="10">
                  <c:v>2016-08-02-14</c:v>
                </c:pt>
                <c:pt idx="11">
                  <c:v>2016-08-02-15</c:v>
                </c:pt>
                <c:pt idx="12">
                  <c:v>2016-08-02-16</c:v>
                </c:pt>
                <c:pt idx="13">
                  <c:v>2016-08-02-17</c:v>
                </c:pt>
                <c:pt idx="14">
                  <c:v>2016-08-03-09</c:v>
                </c:pt>
                <c:pt idx="15">
                  <c:v>2016-08-03-10</c:v>
                </c:pt>
                <c:pt idx="16">
                  <c:v>2016-08-03-11</c:v>
                </c:pt>
                <c:pt idx="17">
                  <c:v>2016-08-03-12</c:v>
                </c:pt>
                <c:pt idx="18">
                  <c:v>2016-08-03-13</c:v>
                </c:pt>
                <c:pt idx="19">
                  <c:v>2016-08-03-14</c:v>
                </c:pt>
                <c:pt idx="20">
                  <c:v>2016-08-03-15</c:v>
                </c:pt>
                <c:pt idx="21">
                  <c:v>2016-08-03-16</c:v>
                </c:pt>
                <c:pt idx="22">
                  <c:v>2016-08-03-17</c:v>
                </c:pt>
                <c:pt idx="23">
                  <c:v>2016-08-04-09</c:v>
                </c:pt>
                <c:pt idx="24">
                  <c:v>2016-08-04-10</c:v>
                </c:pt>
                <c:pt idx="25">
                  <c:v>2016-08-04-11</c:v>
                </c:pt>
                <c:pt idx="26">
                  <c:v>2016-08-04-12</c:v>
                </c:pt>
                <c:pt idx="27">
                  <c:v>2016-08-04-13</c:v>
                </c:pt>
                <c:pt idx="28">
                  <c:v>2016-08-04-14</c:v>
                </c:pt>
                <c:pt idx="29">
                  <c:v>2016-08-04-15</c:v>
                </c:pt>
                <c:pt idx="30">
                  <c:v>2016-08-04-16</c:v>
                </c:pt>
                <c:pt idx="31">
                  <c:v>2016-08-04-17</c:v>
                </c:pt>
                <c:pt idx="32">
                  <c:v>2016-08-05-09</c:v>
                </c:pt>
                <c:pt idx="33">
                  <c:v>2016-08-05-10</c:v>
                </c:pt>
              </c:strCache>
            </c:strRef>
          </c:cat>
          <c:val>
            <c:numRef>
              <c:f>[0]!WeekUnplannedRateRange</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2129442816"/>
        <c:axId val="2129437584"/>
      </c:lineChart>
      <c:catAx>
        <c:axId val="212944281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Year-Month-Day-Hour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2129437584"/>
        <c:crosses val="autoZero"/>
        <c:auto val="1"/>
        <c:lblAlgn val="ctr"/>
        <c:lblOffset val="100"/>
        <c:noMultiLvlLbl val="0"/>
      </c:catAx>
      <c:valAx>
        <c:axId val="2129437584"/>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21294428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Time'!$X$33</c:f>
          <c:strCache>
            <c:ptCount val="1"/>
            <c:pt idx="0">
              <c:v>Planned &amp; Unplanned Cycle time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5.082436181076129E-2"/>
          <c:y val="0.16258487832558863"/>
          <c:w val="0.93054003885862624"/>
          <c:h val="0.71702335880554857"/>
        </c:manualLayout>
      </c:layout>
      <c:barChart>
        <c:barDir val="col"/>
        <c:grouping val="clustered"/>
        <c:varyColors val="0"/>
        <c:ser>
          <c:idx val="0"/>
          <c:order val="0"/>
          <c:tx>
            <c:strRef>
              <c:f>'Cycle Time'!$Z$5</c:f>
              <c:strCache>
                <c:ptCount val="1"/>
                <c:pt idx="0">
                  <c:v>Planned</c:v>
                </c:pt>
              </c:strCache>
            </c:strRef>
          </c:tx>
          <c:spPr>
            <a:solidFill>
              <a:schemeClr val="accent2"/>
            </a:solidFill>
            <a:ln>
              <a:solidFill>
                <a:schemeClr val="accent2"/>
              </a:solidFill>
            </a:ln>
            <a:effectLst/>
          </c:spPr>
          <c:invertIfNegative val="0"/>
          <c:val>
            <c:numRef>
              <c:f>'Cycle Time'!$Z$6:$Z$25</c:f>
              <c:numCache>
                <c:formatCode>General</c:formatCode>
                <c:ptCount val="20"/>
                <c:pt idx="0">
                  <c:v>1</c:v>
                </c:pt>
                <c:pt idx="1">
                  <c:v>0</c:v>
                </c:pt>
                <c:pt idx="2">
                  <c:v>0</c:v>
                </c:pt>
                <c:pt idx="3">
                  <c:v>0</c:v>
                </c:pt>
                <c:pt idx="4">
                  <c:v>0</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B092-46BB-9468-7094DD264F4E}"/>
            </c:ext>
          </c:extLst>
        </c:ser>
        <c:ser>
          <c:idx val="2"/>
          <c:order val="1"/>
          <c:tx>
            <c:strRef>
              <c:f>'Cycle Time'!$AA$5</c:f>
              <c:strCache>
                <c:ptCount val="1"/>
                <c:pt idx="0">
                  <c:v>Unplanned</c:v>
                </c:pt>
              </c:strCache>
            </c:strRef>
          </c:tx>
          <c:spPr>
            <a:solidFill>
              <a:schemeClr val="accent3"/>
            </a:solidFill>
            <a:ln>
              <a:noFill/>
            </a:ln>
            <a:effectLst/>
          </c:spPr>
          <c:invertIfNegative val="0"/>
          <c:val>
            <c:numRef>
              <c:f>'Cycle Time'!$AA$6:$AA$25</c:f>
              <c:numCache>
                <c:formatCode>General</c:formatCode>
                <c:ptCount val="20"/>
                <c:pt idx="0">
                  <c:v>0</c:v>
                </c:pt>
                <c:pt idx="1">
                  <c:v>0</c:v>
                </c:pt>
                <c:pt idx="2">
                  <c:v>0</c:v>
                </c:pt>
                <c:pt idx="3">
                  <c:v>0</c:v>
                </c:pt>
                <c:pt idx="4">
                  <c:v>0</c:v>
                </c:pt>
                <c:pt idx="5">
                  <c:v>0</c:v>
                </c:pt>
                <c:pt idx="6">
                  <c:v>0</c:v>
                </c:pt>
                <c:pt idx="7">
                  <c:v>0</c:v>
                </c:pt>
                <c:pt idx="8">
                  <c:v>1</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B092-46BB-9468-7094DD264F4E}"/>
            </c:ext>
          </c:extLst>
        </c:ser>
        <c:dLbls>
          <c:showLegendKey val="0"/>
          <c:showVal val="0"/>
          <c:showCatName val="0"/>
          <c:showSerName val="0"/>
          <c:showPercent val="0"/>
          <c:showBubbleSize val="0"/>
        </c:dLbls>
        <c:gapWidth val="33"/>
        <c:axId val="-2108664240"/>
        <c:axId val="-2108670368"/>
      </c:barChart>
      <c:catAx>
        <c:axId val="-2108664240"/>
        <c:scaling>
          <c:orientation val="minMax"/>
        </c:scaling>
        <c:delete val="0"/>
        <c:axPos val="b"/>
        <c:title>
          <c:tx>
            <c:strRef>
              <c:f>'Cycle Time'!$X$32</c:f>
              <c:strCache>
                <c:ptCount val="1"/>
                <c:pt idx="0">
                  <c:v>Cycle time value (work hours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670368"/>
        <c:crosses val="autoZero"/>
        <c:auto val="1"/>
        <c:lblAlgn val="ctr"/>
        <c:lblOffset val="100"/>
        <c:noMultiLvlLbl val="0"/>
      </c:catAx>
      <c:valAx>
        <c:axId val="-2108670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Item count (higher equals more often)</a:t>
                </a:r>
              </a:p>
              <a:p>
                <a:pPr>
                  <a:defRPr/>
                </a:pPr>
                <a:endParaRPr lang="en-US" baseline="0"/>
              </a:p>
              <a:p>
                <a:pPr>
                  <a:defRPr/>
                </a:pPr>
                <a:endParaRPr lang="en-US" baseline="0"/>
              </a:p>
            </c:rich>
          </c:tx>
          <c:layout>
            <c:manualLayout>
              <c:xMode val="edge"/>
              <c:yMode val="edge"/>
              <c:x val="0"/>
              <c:y val="0.3019672258541631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664240"/>
        <c:crosses val="autoZero"/>
        <c:crossBetween val="between"/>
        <c:majorUnit val="5"/>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Time'!$X$34</c:f>
          <c:strCache>
            <c:ptCount val="1"/>
            <c:pt idx="0">
              <c:v>COMPLETED ITEM Cycle time (IN WORK HOURS)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2"/>
          <c:tx>
            <c:strRef>
              <c:f>'Cycle Time'!$E$1</c:f>
              <c:strCache>
                <c:ptCount val="1"/>
                <c:pt idx="0">
                  <c:v>Planned 95% = 36.65 hours</c:v>
                </c:pt>
              </c:strCache>
            </c:strRef>
          </c:tx>
          <c:spPr>
            <a:ln w="19050" cap="rnd">
              <a:solidFill>
                <a:schemeClr val="accent2"/>
              </a:solidFill>
              <a:prstDash val="dash"/>
              <a:round/>
            </a:ln>
            <a:effectLst/>
          </c:spPr>
          <c:marker>
            <c:symbol val="none"/>
          </c:marker>
          <c:cat>
            <c:numRef>
              <c:f>[0]!CompletedDateRange</c:f>
              <c:numCache>
                <c:formatCode>[$-409]m/d/yy\ h:mm\ AM/PM;@</c:formatCode>
                <c:ptCount val="4"/>
                <c:pt idx="0">
                  <c:v>42583.541666666664</c:v>
                </c:pt>
                <c:pt idx="1">
                  <c:v>42584.083333333336</c:v>
                </c:pt>
                <c:pt idx="2">
                  <c:v>42587.395833333336</c:v>
                </c:pt>
                <c:pt idx="3">
                  <c:v>42587.416666666664</c:v>
                </c:pt>
              </c:numCache>
            </c:numRef>
          </c:cat>
          <c:val>
            <c:numRef>
              <c:f>'Cycle Time'!$E$2:$E$5001</c:f>
              <c:numCache>
                <c:formatCode>0.00</c:formatCode>
                <c:ptCount val="5000"/>
                <c:pt idx="0">
                  <c:v>36.650001250003697</c:v>
                </c:pt>
                <c:pt idx="1">
                  <c:v>35.650001249997871</c:v>
                </c:pt>
                <c:pt idx="2">
                  <c:v>33.725001180550301</c:v>
                </c:pt>
                <c:pt idx="3">
                  <c:v>0.84999999995052311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pt idx="3534">
                  <c:v>0</c:v>
                </c:pt>
                <c:pt idx="3535">
                  <c:v>0</c:v>
                </c:pt>
                <c:pt idx="3536">
                  <c:v>0</c:v>
                </c:pt>
                <c:pt idx="3537">
                  <c:v>0</c:v>
                </c:pt>
                <c:pt idx="3538">
                  <c:v>0</c:v>
                </c:pt>
                <c:pt idx="3539">
                  <c:v>0</c:v>
                </c:pt>
                <c:pt idx="3540">
                  <c:v>0</c:v>
                </c:pt>
                <c:pt idx="3541">
                  <c:v>0</c:v>
                </c:pt>
                <c:pt idx="3542">
                  <c:v>0</c:v>
                </c:pt>
                <c:pt idx="3543">
                  <c:v>0</c:v>
                </c:pt>
                <c:pt idx="3544">
                  <c:v>0</c:v>
                </c:pt>
                <c:pt idx="3545">
                  <c:v>0</c:v>
                </c:pt>
                <c:pt idx="3546">
                  <c:v>0</c:v>
                </c:pt>
                <c:pt idx="3547">
                  <c:v>0</c:v>
                </c:pt>
                <c:pt idx="3548">
                  <c:v>0</c:v>
                </c:pt>
                <c:pt idx="3549">
                  <c:v>0</c:v>
                </c:pt>
                <c:pt idx="3550">
                  <c:v>0</c:v>
                </c:pt>
                <c:pt idx="3551">
                  <c:v>0</c:v>
                </c:pt>
                <c:pt idx="3552">
                  <c:v>0</c:v>
                </c:pt>
                <c:pt idx="3553">
                  <c:v>0</c:v>
                </c:pt>
                <c:pt idx="3554">
                  <c:v>0</c:v>
                </c:pt>
                <c:pt idx="3555">
                  <c:v>0</c:v>
                </c:pt>
                <c:pt idx="3556">
                  <c:v>0</c:v>
                </c:pt>
                <c:pt idx="3557">
                  <c:v>0</c:v>
                </c:pt>
                <c:pt idx="3558">
                  <c:v>0</c:v>
                </c:pt>
                <c:pt idx="3559">
                  <c:v>0</c:v>
                </c:pt>
                <c:pt idx="3560">
                  <c:v>0</c:v>
                </c:pt>
                <c:pt idx="3561">
                  <c:v>0</c:v>
                </c:pt>
                <c:pt idx="3562">
                  <c:v>0</c:v>
                </c:pt>
                <c:pt idx="3563">
                  <c:v>0</c:v>
                </c:pt>
                <c:pt idx="3564">
                  <c:v>0</c:v>
                </c:pt>
                <c:pt idx="3565">
                  <c:v>0</c:v>
                </c:pt>
                <c:pt idx="3566">
                  <c:v>0</c:v>
                </c:pt>
                <c:pt idx="3567">
                  <c:v>0</c:v>
                </c:pt>
                <c:pt idx="3568">
                  <c:v>0</c:v>
                </c:pt>
                <c:pt idx="3569">
                  <c:v>0</c:v>
                </c:pt>
                <c:pt idx="3570">
                  <c:v>0</c:v>
                </c:pt>
                <c:pt idx="3571">
                  <c:v>0</c:v>
                </c:pt>
                <c:pt idx="3572">
                  <c:v>0</c:v>
                </c:pt>
                <c:pt idx="3573">
                  <c:v>0</c:v>
                </c:pt>
                <c:pt idx="3574">
                  <c:v>0</c:v>
                </c:pt>
                <c:pt idx="3575">
                  <c:v>0</c:v>
                </c:pt>
                <c:pt idx="3576">
                  <c:v>0</c:v>
                </c:pt>
                <c:pt idx="3577">
                  <c:v>0</c:v>
                </c:pt>
                <c:pt idx="3578">
                  <c:v>0</c:v>
                </c:pt>
                <c:pt idx="3579">
                  <c:v>0</c:v>
                </c:pt>
                <c:pt idx="3580">
                  <c:v>0</c:v>
                </c:pt>
                <c:pt idx="3581">
                  <c:v>0</c:v>
                </c:pt>
                <c:pt idx="3582">
                  <c:v>0</c:v>
                </c:pt>
                <c:pt idx="3583">
                  <c:v>0</c:v>
                </c:pt>
                <c:pt idx="3584">
                  <c:v>0</c:v>
                </c:pt>
                <c:pt idx="3585">
                  <c:v>0</c:v>
                </c:pt>
                <c:pt idx="3586">
                  <c:v>0</c:v>
                </c:pt>
                <c:pt idx="3587">
                  <c:v>0</c:v>
                </c:pt>
                <c:pt idx="3588">
                  <c:v>0</c:v>
                </c:pt>
                <c:pt idx="3589">
                  <c:v>0</c:v>
                </c:pt>
                <c:pt idx="3590">
                  <c:v>0</c:v>
                </c:pt>
                <c:pt idx="3591">
                  <c:v>0</c:v>
                </c:pt>
                <c:pt idx="3592">
                  <c:v>0</c:v>
                </c:pt>
                <c:pt idx="3593">
                  <c:v>0</c:v>
                </c:pt>
                <c:pt idx="3594">
                  <c:v>0</c:v>
                </c:pt>
                <c:pt idx="3595">
                  <c:v>0</c:v>
                </c:pt>
                <c:pt idx="3596">
                  <c:v>0</c:v>
                </c:pt>
                <c:pt idx="3597">
                  <c:v>0</c:v>
                </c:pt>
                <c:pt idx="3598">
                  <c:v>0</c:v>
                </c:pt>
                <c:pt idx="3599">
                  <c:v>0</c:v>
                </c:pt>
                <c:pt idx="3600">
                  <c:v>0</c:v>
                </c:pt>
                <c:pt idx="3601">
                  <c:v>0</c:v>
                </c:pt>
                <c:pt idx="3602">
                  <c:v>0</c:v>
                </c:pt>
                <c:pt idx="3603">
                  <c:v>0</c:v>
                </c:pt>
                <c:pt idx="3604">
                  <c:v>0</c:v>
                </c:pt>
                <c:pt idx="3605">
                  <c:v>0</c:v>
                </c:pt>
                <c:pt idx="3606">
                  <c:v>0</c:v>
                </c:pt>
                <c:pt idx="3607">
                  <c:v>0</c:v>
                </c:pt>
                <c:pt idx="3608">
                  <c:v>0</c:v>
                </c:pt>
                <c:pt idx="3609">
                  <c:v>0</c:v>
                </c:pt>
                <c:pt idx="3610">
                  <c:v>0</c:v>
                </c:pt>
                <c:pt idx="3611">
                  <c:v>0</c:v>
                </c:pt>
                <c:pt idx="3612">
                  <c:v>0</c:v>
                </c:pt>
                <c:pt idx="3613">
                  <c:v>0</c:v>
                </c:pt>
                <c:pt idx="3614">
                  <c:v>0</c:v>
                </c:pt>
                <c:pt idx="3615">
                  <c:v>0</c:v>
                </c:pt>
                <c:pt idx="3616">
                  <c:v>0</c:v>
                </c:pt>
                <c:pt idx="3617">
                  <c:v>0</c:v>
                </c:pt>
                <c:pt idx="3618">
                  <c:v>0</c:v>
                </c:pt>
                <c:pt idx="3619">
                  <c:v>0</c:v>
                </c:pt>
                <c:pt idx="3620">
                  <c:v>0</c:v>
                </c:pt>
                <c:pt idx="3621">
                  <c:v>0</c:v>
                </c:pt>
                <c:pt idx="3622">
                  <c:v>0</c:v>
                </c:pt>
                <c:pt idx="3623">
                  <c:v>0</c:v>
                </c:pt>
                <c:pt idx="3624">
                  <c:v>0</c:v>
                </c:pt>
                <c:pt idx="3625">
                  <c:v>0</c:v>
                </c:pt>
                <c:pt idx="3626">
                  <c:v>0</c:v>
                </c:pt>
                <c:pt idx="3627">
                  <c:v>0</c:v>
                </c:pt>
                <c:pt idx="3628">
                  <c:v>0</c:v>
                </c:pt>
                <c:pt idx="3629">
                  <c:v>0</c:v>
                </c:pt>
                <c:pt idx="3630">
                  <c:v>0</c:v>
                </c:pt>
                <c:pt idx="3631">
                  <c:v>0</c:v>
                </c:pt>
                <c:pt idx="3632">
                  <c:v>0</c:v>
                </c:pt>
                <c:pt idx="3633">
                  <c:v>0</c:v>
                </c:pt>
                <c:pt idx="3634">
                  <c:v>0</c:v>
                </c:pt>
                <c:pt idx="3635">
                  <c:v>0</c:v>
                </c:pt>
                <c:pt idx="3636">
                  <c:v>0</c:v>
                </c:pt>
                <c:pt idx="3637">
                  <c:v>0</c:v>
                </c:pt>
                <c:pt idx="3638">
                  <c:v>0</c:v>
                </c:pt>
                <c:pt idx="3639">
                  <c:v>0</c:v>
                </c:pt>
                <c:pt idx="3640">
                  <c:v>0</c:v>
                </c:pt>
                <c:pt idx="3641">
                  <c:v>0</c:v>
                </c:pt>
                <c:pt idx="3642">
                  <c:v>0</c:v>
                </c:pt>
                <c:pt idx="3643">
                  <c:v>0</c:v>
                </c:pt>
                <c:pt idx="3644">
                  <c:v>0</c:v>
                </c:pt>
                <c:pt idx="3645">
                  <c:v>0</c:v>
                </c:pt>
                <c:pt idx="3646">
                  <c:v>0</c:v>
                </c:pt>
                <c:pt idx="3647">
                  <c:v>0</c:v>
                </c:pt>
                <c:pt idx="3648">
                  <c:v>0</c:v>
                </c:pt>
                <c:pt idx="3649">
                  <c:v>0</c:v>
                </c:pt>
                <c:pt idx="3650">
                  <c:v>0</c:v>
                </c:pt>
                <c:pt idx="3651">
                  <c:v>0</c:v>
                </c:pt>
                <c:pt idx="3652">
                  <c:v>0</c:v>
                </c:pt>
                <c:pt idx="3653">
                  <c:v>0</c:v>
                </c:pt>
                <c:pt idx="3654">
                  <c:v>0</c:v>
                </c:pt>
                <c:pt idx="3655">
                  <c:v>0</c:v>
                </c:pt>
                <c:pt idx="3656">
                  <c:v>0</c:v>
                </c:pt>
                <c:pt idx="3657">
                  <c:v>0</c:v>
                </c:pt>
                <c:pt idx="3658">
                  <c:v>0</c:v>
                </c:pt>
                <c:pt idx="3659">
                  <c:v>0</c:v>
                </c:pt>
                <c:pt idx="3660">
                  <c:v>0</c:v>
                </c:pt>
                <c:pt idx="3661">
                  <c:v>0</c:v>
                </c:pt>
                <c:pt idx="3662">
                  <c:v>0</c:v>
                </c:pt>
                <c:pt idx="3663">
                  <c:v>0</c:v>
                </c:pt>
                <c:pt idx="3664">
                  <c:v>0</c:v>
                </c:pt>
                <c:pt idx="3665">
                  <c:v>0</c:v>
                </c:pt>
                <c:pt idx="3666">
                  <c:v>0</c:v>
                </c:pt>
                <c:pt idx="3667">
                  <c:v>0</c:v>
                </c:pt>
                <c:pt idx="3668">
                  <c:v>0</c:v>
                </c:pt>
                <c:pt idx="3669">
                  <c:v>0</c:v>
                </c:pt>
                <c:pt idx="3670">
                  <c:v>0</c:v>
                </c:pt>
                <c:pt idx="3671">
                  <c:v>0</c:v>
                </c:pt>
                <c:pt idx="3672">
                  <c:v>0</c:v>
                </c:pt>
                <c:pt idx="3673">
                  <c:v>0</c:v>
                </c:pt>
                <c:pt idx="3674">
                  <c:v>0</c:v>
                </c:pt>
                <c:pt idx="3675">
                  <c:v>0</c:v>
                </c:pt>
                <c:pt idx="3676">
                  <c:v>0</c:v>
                </c:pt>
                <c:pt idx="3677">
                  <c:v>0</c:v>
                </c:pt>
                <c:pt idx="3678">
                  <c:v>0</c:v>
                </c:pt>
                <c:pt idx="3679">
                  <c:v>0</c:v>
                </c:pt>
                <c:pt idx="3680">
                  <c:v>0</c:v>
                </c:pt>
                <c:pt idx="3681">
                  <c:v>0</c:v>
                </c:pt>
                <c:pt idx="3682">
                  <c:v>0</c:v>
                </c:pt>
                <c:pt idx="3683">
                  <c:v>0</c:v>
                </c:pt>
                <c:pt idx="3684">
                  <c:v>0</c:v>
                </c:pt>
                <c:pt idx="3685">
                  <c:v>0</c:v>
                </c:pt>
                <c:pt idx="3686">
                  <c:v>0</c:v>
                </c:pt>
                <c:pt idx="3687">
                  <c:v>0</c:v>
                </c:pt>
                <c:pt idx="3688">
                  <c:v>0</c:v>
                </c:pt>
                <c:pt idx="3689">
                  <c:v>0</c:v>
                </c:pt>
                <c:pt idx="3690">
                  <c:v>0</c:v>
                </c:pt>
                <c:pt idx="3691">
                  <c:v>0</c:v>
                </c:pt>
                <c:pt idx="3692">
                  <c:v>0</c:v>
                </c:pt>
                <c:pt idx="3693">
                  <c:v>0</c:v>
                </c:pt>
                <c:pt idx="3694">
                  <c:v>0</c:v>
                </c:pt>
                <c:pt idx="3695">
                  <c:v>0</c:v>
                </c:pt>
                <c:pt idx="3696">
                  <c:v>0</c:v>
                </c:pt>
                <c:pt idx="3697">
                  <c:v>0</c:v>
                </c:pt>
                <c:pt idx="3698">
                  <c:v>0</c:v>
                </c:pt>
                <c:pt idx="3699">
                  <c:v>0</c:v>
                </c:pt>
                <c:pt idx="3700">
                  <c:v>0</c:v>
                </c:pt>
                <c:pt idx="3701">
                  <c:v>0</c:v>
                </c:pt>
                <c:pt idx="3702">
                  <c:v>0</c:v>
                </c:pt>
                <c:pt idx="3703">
                  <c:v>0</c:v>
                </c:pt>
                <c:pt idx="3704">
                  <c:v>0</c:v>
                </c:pt>
                <c:pt idx="3705">
                  <c:v>0</c:v>
                </c:pt>
                <c:pt idx="3706">
                  <c:v>0</c:v>
                </c:pt>
                <c:pt idx="3707">
                  <c:v>0</c:v>
                </c:pt>
                <c:pt idx="3708">
                  <c:v>0</c:v>
                </c:pt>
                <c:pt idx="3709">
                  <c:v>0</c:v>
                </c:pt>
                <c:pt idx="3710">
                  <c:v>0</c:v>
                </c:pt>
                <c:pt idx="3711">
                  <c:v>0</c:v>
                </c:pt>
                <c:pt idx="3712">
                  <c:v>0</c:v>
                </c:pt>
                <c:pt idx="3713">
                  <c:v>0</c:v>
                </c:pt>
                <c:pt idx="3714">
                  <c:v>0</c:v>
                </c:pt>
                <c:pt idx="3715">
                  <c:v>0</c:v>
                </c:pt>
                <c:pt idx="3716">
                  <c:v>0</c:v>
                </c:pt>
                <c:pt idx="3717">
                  <c:v>0</c:v>
                </c:pt>
                <c:pt idx="3718">
                  <c:v>0</c:v>
                </c:pt>
                <c:pt idx="3719">
                  <c:v>0</c:v>
                </c:pt>
                <c:pt idx="3720">
                  <c:v>0</c:v>
                </c:pt>
                <c:pt idx="3721">
                  <c:v>0</c:v>
                </c:pt>
                <c:pt idx="3722">
                  <c:v>0</c:v>
                </c:pt>
                <c:pt idx="3723">
                  <c:v>0</c:v>
                </c:pt>
                <c:pt idx="3724">
                  <c:v>0</c:v>
                </c:pt>
                <c:pt idx="3725">
                  <c:v>0</c:v>
                </c:pt>
                <c:pt idx="3726">
                  <c:v>0</c:v>
                </c:pt>
                <c:pt idx="3727">
                  <c:v>0</c:v>
                </c:pt>
                <c:pt idx="3728">
                  <c:v>0</c:v>
                </c:pt>
                <c:pt idx="3729">
                  <c:v>0</c:v>
                </c:pt>
                <c:pt idx="3730">
                  <c:v>0</c:v>
                </c:pt>
                <c:pt idx="3731">
                  <c:v>0</c:v>
                </c:pt>
                <c:pt idx="3732">
                  <c:v>0</c:v>
                </c:pt>
                <c:pt idx="3733">
                  <c:v>0</c:v>
                </c:pt>
                <c:pt idx="3734">
                  <c:v>0</c:v>
                </c:pt>
                <c:pt idx="3735">
                  <c:v>0</c:v>
                </c:pt>
                <c:pt idx="3736">
                  <c:v>0</c:v>
                </c:pt>
                <c:pt idx="3737">
                  <c:v>0</c:v>
                </c:pt>
                <c:pt idx="3738">
                  <c:v>0</c:v>
                </c:pt>
                <c:pt idx="3739">
                  <c:v>0</c:v>
                </c:pt>
                <c:pt idx="3740">
                  <c:v>0</c:v>
                </c:pt>
                <c:pt idx="3741">
                  <c:v>0</c:v>
                </c:pt>
                <c:pt idx="3742">
                  <c:v>0</c:v>
                </c:pt>
                <c:pt idx="3743">
                  <c:v>0</c:v>
                </c:pt>
                <c:pt idx="3744">
                  <c:v>0</c:v>
                </c:pt>
                <c:pt idx="3745">
                  <c:v>0</c:v>
                </c:pt>
                <c:pt idx="3746">
                  <c:v>0</c:v>
                </c:pt>
                <c:pt idx="3747">
                  <c:v>0</c:v>
                </c:pt>
                <c:pt idx="3748">
                  <c:v>0</c:v>
                </c:pt>
                <c:pt idx="3749">
                  <c:v>0</c:v>
                </c:pt>
                <c:pt idx="3750">
                  <c:v>0</c:v>
                </c:pt>
                <c:pt idx="3751">
                  <c:v>0</c:v>
                </c:pt>
                <c:pt idx="3752">
                  <c:v>0</c:v>
                </c:pt>
                <c:pt idx="3753">
                  <c:v>0</c:v>
                </c:pt>
                <c:pt idx="3754">
                  <c:v>0</c:v>
                </c:pt>
                <c:pt idx="3755">
                  <c:v>0</c:v>
                </c:pt>
                <c:pt idx="3756">
                  <c:v>0</c:v>
                </c:pt>
                <c:pt idx="3757">
                  <c:v>0</c:v>
                </c:pt>
                <c:pt idx="3758">
                  <c:v>0</c:v>
                </c:pt>
                <c:pt idx="3759">
                  <c:v>0</c:v>
                </c:pt>
                <c:pt idx="3760">
                  <c:v>0</c:v>
                </c:pt>
                <c:pt idx="3761">
                  <c:v>0</c:v>
                </c:pt>
                <c:pt idx="3762">
                  <c:v>0</c:v>
                </c:pt>
                <c:pt idx="3763">
                  <c:v>0</c:v>
                </c:pt>
                <c:pt idx="3764">
                  <c:v>0</c:v>
                </c:pt>
                <c:pt idx="3765">
                  <c:v>0</c:v>
                </c:pt>
                <c:pt idx="3766">
                  <c:v>0</c:v>
                </c:pt>
                <c:pt idx="3767">
                  <c:v>0</c:v>
                </c:pt>
                <c:pt idx="3768">
                  <c:v>0</c:v>
                </c:pt>
                <c:pt idx="3769">
                  <c:v>0</c:v>
                </c:pt>
                <c:pt idx="3770">
                  <c:v>0</c:v>
                </c:pt>
                <c:pt idx="3771">
                  <c:v>0</c:v>
                </c:pt>
                <c:pt idx="3772">
                  <c:v>0</c:v>
                </c:pt>
                <c:pt idx="3773">
                  <c:v>0</c:v>
                </c:pt>
                <c:pt idx="3774">
                  <c:v>0</c:v>
                </c:pt>
                <c:pt idx="3775">
                  <c:v>0</c:v>
                </c:pt>
                <c:pt idx="3776">
                  <c:v>0</c:v>
                </c:pt>
                <c:pt idx="3777">
                  <c:v>0</c:v>
                </c:pt>
                <c:pt idx="3778">
                  <c:v>0</c:v>
                </c:pt>
                <c:pt idx="3779">
                  <c:v>0</c:v>
                </c:pt>
                <c:pt idx="3780">
                  <c:v>0</c:v>
                </c:pt>
                <c:pt idx="3781">
                  <c:v>0</c:v>
                </c:pt>
                <c:pt idx="3782">
                  <c:v>0</c:v>
                </c:pt>
                <c:pt idx="3783">
                  <c:v>0</c:v>
                </c:pt>
                <c:pt idx="3784">
                  <c:v>0</c:v>
                </c:pt>
                <c:pt idx="3785">
                  <c:v>0</c:v>
                </c:pt>
                <c:pt idx="3786">
                  <c:v>0</c:v>
                </c:pt>
                <c:pt idx="3787">
                  <c:v>0</c:v>
                </c:pt>
                <c:pt idx="3788">
                  <c:v>0</c:v>
                </c:pt>
                <c:pt idx="3789">
                  <c:v>0</c:v>
                </c:pt>
                <c:pt idx="3790">
                  <c:v>0</c:v>
                </c:pt>
                <c:pt idx="3791">
                  <c:v>0</c:v>
                </c:pt>
                <c:pt idx="3792">
                  <c:v>0</c:v>
                </c:pt>
                <c:pt idx="3793">
                  <c:v>0</c:v>
                </c:pt>
                <c:pt idx="3794">
                  <c:v>0</c:v>
                </c:pt>
                <c:pt idx="3795">
                  <c:v>0</c:v>
                </c:pt>
                <c:pt idx="3796">
                  <c:v>0</c:v>
                </c:pt>
                <c:pt idx="3797">
                  <c:v>0</c:v>
                </c:pt>
                <c:pt idx="3798">
                  <c:v>0</c:v>
                </c:pt>
                <c:pt idx="3799">
                  <c:v>0</c:v>
                </c:pt>
                <c:pt idx="3800">
                  <c:v>0</c:v>
                </c:pt>
                <c:pt idx="3801">
                  <c:v>0</c:v>
                </c:pt>
                <c:pt idx="3802">
                  <c:v>0</c:v>
                </c:pt>
                <c:pt idx="3803">
                  <c:v>0</c:v>
                </c:pt>
                <c:pt idx="3804">
                  <c:v>0</c:v>
                </c:pt>
                <c:pt idx="3805">
                  <c:v>0</c:v>
                </c:pt>
                <c:pt idx="3806">
                  <c:v>0</c:v>
                </c:pt>
                <c:pt idx="3807">
                  <c:v>0</c:v>
                </c:pt>
                <c:pt idx="3808">
                  <c:v>0</c:v>
                </c:pt>
                <c:pt idx="3809">
                  <c:v>0</c:v>
                </c:pt>
                <c:pt idx="3810">
                  <c:v>0</c:v>
                </c:pt>
                <c:pt idx="3811">
                  <c:v>0</c:v>
                </c:pt>
                <c:pt idx="3812">
                  <c:v>0</c:v>
                </c:pt>
                <c:pt idx="3813">
                  <c:v>0</c:v>
                </c:pt>
                <c:pt idx="3814">
                  <c:v>0</c:v>
                </c:pt>
                <c:pt idx="3815">
                  <c:v>0</c:v>
                </c:pt>
                <c:pt idx="3816">
                  <c:v>0</c:v>
                </c:pt>
                <c:pt idx="3817">
                  <c:v>0</c:v>
                </c:pt>
                <c:pt idx="3818">
                  <c:v>0</c:v>
                </c:pt>
                <c:pt idx="3819">
                  <c:v>0</c:v>
                </c:pt>
                <c:pt idx="3820">
                  <c:v>0</c:v>
                </c:pt>
                <c:pt idx="3821">
                  <c:v>0</c:v>
                </c:pt>
                <c:pt idx="3822">
                  <c:v>0</c:v>
                </c:pt>
                <c:pt idx="3823">
                  <c:v>0</c:v>
                </c:pt>
                <c:pt idx="3824">
                  <c:v>0</c:v>
                </c:pt>
                <c:pt idx="3825">
                  <c:v>0</c:v>
                </c:pt>
                <c:pt idx="3826">
                  <c:v>0</c:v>
                </c:pt>
                <c:pt idx="3827">
                  <c:v>0</c:v>
                </c:pt>
                <c:pt idx="3828">
                  <c:v>0</c:v>
                </c:pt>
                <c:pt idx="3829">
                  <c:v>0</c:v>
                </c:pt>
                <c:pt idx="3830">
                  <c:v>0</c:v>
                </c:pt>
                <c:pt idx="3831">
                  <c:v>0</c:v>
                </c:pt>
                <c:pt idx="3832">
                  <c:v>0</c:v>
                </c:pt>
                <c:pt idx="3833">
                  <c:v>0</c:v>
                </c:pt>
                <c:pt idx="3834">
                  <c:v>0</c:v>
                </c:pt>
                <c:pt idx="3835">
                  <c:v>0</c:v>
                </c:pt>
                <c:pt idx="3836">
                  <c:v>0</c:v>
                </c:pt>
                <c:pt idx="3837">
                  <c:v>0</c:v>
                </c:pt>
                <c:pt idx="3838">
                  <c:v>0</c:v>
                </c:pt>
                <c:pt idx="3839">
                  <c:v>0</c:v>
                </c:pt>
                <c:pt idx="3840">
                  <c:v>0</c:v>
                </c:pt>
                <c:pt idx="3841">
                  <c:v>0</c:v>
                </c:pt>
                <c:pt idx="3842">
                  <c:v>0</c:v>
                </c:pt>
                <c:pt idx="3843">
                  <c:v>0</c:v>
                </c:pt>
                <c:pt idx="3844">
                  <c:v>0</c:v>
                </c:pt>
                <c:pt idx="3845">
                  <c:v>0</c:v>
                </c:pt>
                <c:pt idx="3846">
                  <c:v>0</c:v>
                </c:pt>
                <c:pt idx="3847">
                  <c:v>0</c:v>
                </c:pt>
                <c:pt idx="3848">
                  <c:v>0</c:v>
                </c:pt>
                <c:pt idx="3849">
                  <c:v>0</c:v>
                </c:pt>
                <c:pt idx="3850">
                  <c:v>0</c:v>
                </c:pt>
                <c:pt idx="3851">
                  <c:v>0</c:v>
                </c:pt>
                <c:pt idx="3852">
                  <c:v>0</c:v>
                </c:pt>
                <c:pt idx="3853">
                  <c:v>0</c:v>
                </c:pt>
                <c:pt idx="3854">
                  <c:v>0</c:v>
                </c:pt>
                <c:pt idx="3855">
                  <c:v>0</c:v>
                </c:pt>
                <c:pt idx="3856">
                  <c:v>0</c:v>
                </c:pt>
                <c:pt idx="3857">
                  <c:v>0</c:v>
                </c:pt>
                <c:pt idx="3858">
                  <c:v>0</c:v>
                </c:pt>
                <c:pt idx="3859">
                  <c:v>0</c:v>
                </c:pt>
                <c:pt idx="3860">
                  <c:v>0</c:v>
                </c:pt>
                <c:pt idx="3861">
                  <c:v>0</c:v>
                </c:pt>
                <c:pt idx="3862">
                  <c:v>0</c:v>
                </c:pt>
                <c:pt idx="3863">
                  <c:v>0</c:v>
                </c:pt>
                <c:pt idx="3864">
                  <c:v>0</c:v>
                </c:pt>
                <c:pt idx="3865">
                  <c:v>0</c:v>
                </c:pt>
                <c:pt idx="3866">
                  <c:v>0</c:v>
                </c:pt>
                <c:pt idx="3867">
                  <c:v>0</c:v>
                </c:pt>
                <c:pt idx="3868">
                  <c:v>0</c:v>
                </c:pt>
                <c:pt idx="3869">
                  <c:v>0</c:v>
                </c:pt>
                <c:pt idx="3870">
                  <c:v>0</c:v>
                </c:pt>
                <c:pt idx="3871">
                  <c:v>0</c:v>
                </c:pt>
                <c:pt idx="3872">
                  <c:v>0</c:v>
                </c:pt>
                <c:pt idx="3873">
                  <c:v>0</c:v>
                </c:pt>
                <c:pt idx="3874">
                  <c:v>0</c:v>
                </c:pt>
                <c:pt idx="3875">
                  <c:v>0</c:v>
                </c:pt>
                <c:pt idx="3876">
                  <c:v>0</c:v>
                </c:pt>
                <c:pt idx="3877">
                  <c:v>0</c:v>
                </c:pt>
                <c:pt idx="3878">
                  <c:v>0</c:v>
                </c:pt>
                <c:pt idx="3879">
                  <c:v>0</c:v>
                </c:pt>
                <c:pt idx="3880">
                  <c:v>0</c:v>
                </c:pt>
                <c:pt idx="3881">
                  <c:v>0</c:v>
                </c:pt>
                <c:pt idx="3882">
                  <c:v>0</c:v>
                </c:pt>
                <c:pt idx="3883">
                  <c:v>0</c:v>
                </c:pt>
                <c:pt idx="3884">
                  <c:v>0</c:v>
                </c:pt>
                <c:pt idx="3885">
                  <c:v>0</c:v>
                </c:pt>
                <c:pt idx="3886">
                  <c:v>0</c:v>
                </c:pt>
                <c:pt idx="3887">
                  <c:v>0</c:v>
                </c:pt>
                <c:pt idx="3888">
                  <c:v>0</c:v>
                </c:pt>
                <c:pt idx="3889">
                  <c:v>0</c:v>
                </c:pt>
                <c:pt idx="3890">
                  <c:v>0</c:v>
                </c:pt>
                <c:pt idx="3891">
                  <c:v>0</c:v>
                </c:pt>
                <c:pt idx="3892">
                  <c:v>0</c:v>
                </c:pt>
                <c:pt idx="3893">
                  <c:v>0</c:v>
                </c:pt>
                <c:pt idx="3894">
                  <c:v>0</c:v>
                </c:pt>
                <c:pt idx="3895">
                  <c:v>0</c:v>
                </c:pt>
                <c:pt idx="3896">
                  <c:v>0</c:v>
                </c:pt>
                <c:pt idx="3897">
                  <c:v>0</c:v>
                </c:pt>
                <c:pt idx="3898">
                  <c:v>0</c:v>
                </c:pt>
                <c:pt idx="3899">
                  <c:v>0</c:v>
                </c:pt>
                <c:pt idx="3900">
                  <c:v>0</c:v>
                </c:pt>
                <c:pt idx="3901">
                  <c:v>0</c:v>
                </c:pt>
                <c:pt idx="3902">
                  <c:v>0</c:v>
                </c:pt>
                <c:pt idx="3903">
                  <c:v>0</c:v>
                </c:pt>
                <c:pt idx="3904">
                  <c:v>0</c:v>
                </c:pt>
                <c:pt idx="3905">
                  <c:v>0</c:v>
                </c:pt>
                <c:pt idx="3906">
                  <c:v>0</c:v>
                </c:pt>
                <c:pt idx="3907">
                  <c:v>0</c:v>
                </c:pt>
                <c:pt idx="3908">
                  <c:v>0</c:v>
                </c:pt>
                <c:pt idx="3909">
                  <c:v>0</c:v>
                </c:pt>
                <c:pt idx="3910">
                  <c:v>0</c:v>
                </c:pt>
                <c:pt idx="3911">
                  <c:v>0</c:v>
                </c:pt>
                <c:pt idx="3912">
                  <c:v>0</c:v>
                </c:pt>
                <c:pt idx="3913">
                  <c:v>0</c:v>
                </c:pt>
                <c:pt idx="3914">
                  <c:v>0</c:v>
                </c:pt>
                <c:pt idx="3915">
                  <c:v>0</c:v>
                </c:pt>
                <c:pt idx="3916">
                  <c:v>0</c:v>
                </c:pt>
                <c:pt idx="3917">
                  <c:v>0</c:v>
                </c:pt>
                <c:pt idx="3918">
                  <c:v>0</c:v>
                </c:pt>
                <c:pt idx="3919">
                  <c:v>0</c:v>
                </c:pt>
                <c:pt idx="3920">
                  <c:v>0</c:v>
                </c:pt>
                <c:pt idx="3921">
                  <c:v>0</c:v>
                </c:pt>
                <c:pt idx="3922">
                  <c:v>0</c:v>
                </c:pt>
                <c:pt idx="3923">
                  <c:v>0</c:v>
                </c:pt>
                <c:pt idx="3924">
                  <c:v>0</c:v>
                </c:pt>
                <c:pt idx="3925">
                  <c:v>0</c:v>
                </c:pt>
                <c:pt idx="3926">
                  <c:v>0</c:v>
                </c:pt>
                <c:pt idx="3927">
                  <c:v>0</c:v>
                </c:pt>
                <c:pt idx="3928">
                  <c:v>0</c:v>
                </c:pt>
                <c:pt idx="3929">
                  <c:v>0</c:v>
                </c:pt>
                <c:pt idx="3930">
                  <c:v>0</c:v>
                </c:pt>
                <c:pt idx="3931">
                  <c:v>0</c:v>
                </c:pt>
                <c:pt idx="3932">
                  <c:v>0</c:v>
                </c:pt>
                <c:pt idx="3933">
                  <c:v>0</c:v>
                </c:pt>
                <c:pt idx="3934">
                  <c:v>0</c:v>
                </c:pt>
                <c:pt idx="3935">
                  <c:v>0</c:v>
                </c:pt>
                <c:pt idx="3936">
                  <c:v>0</c:v>
                </c:pt>
                <c:pt idx="3937">
                  <c:v>0</c:v>
                </c:pt>
                <c:pt idx="3938">
                  <c:v>0</c:v>
                </c:pt>
                <c:pt idx="3939">
                  <c:v>0</c:v>
                </c:pt>
                <c:pt idx="3940">
                  <c:v>0</c:v>
                </c:pt>
                <c:pt idx="3941">
                  <c:v>0</c:v>
                </c:pt>
                <c:pt idx="3942">
                  <c:v>0</c:v>
                </c:pt>
                <c:pt idx="3943">
                  <c:v>0</c:v>
                </c:pt>
                <c:pt idx="3944">
                  <c:v>0</c:v>
                </c:pt>
                <c:pt idx="3945">
                  <c:v>0</c:v>
                </c:pt>
                <c:pt idx="3946">
                  <c:v>0</c:v>
                </c:pt>
                <c:pt idx="3947">
                  <c:v>0</c:v>
                </c:pt>
                <c:pt idx="3948">
                  <c:v>0</c:v>
                </c:pt>
                <c:pt idx="3949">
                  <c:v>0</c:v>
                </c:pt>
                <c:pt idx="3950">
                  <c:v>0</c:v>
                </c:pt>
                <c:pt idx="3951">
                  <c:v>0</c:v>
                </c:pt>
                <c:pt idx="3952">
                  <c:v>0</c:v>
                </c:pt>
                <c:pt idx="3953">
                  <c:v>0</c:v>
                </c:pt>
                <c:pt idx="3954">
                  <c:v>0</c:v>
                </c:pt>
                <c:pt idx="3955">
                  <c:v>0</c:v>
                </c:pt>
                <c:pt idx="3956">
                  <c:v>0</c:v>
                </c:pt>
                <c:pt idx="3957">
                  <c:v>0</c:v>
                </c:pt>
                <c:pt idx="3958">
                  <c:v>0</c:v>
                </c:pt>
                <c:pt idx="3959">
                  <c:v>0</c:v>
                </c:pt>
                <c:pt idx="3960">
                  <c:v>0</c:v>
                </c:pt>
                <c:pt idx="3961">
                  <c:v>0</c:v>
                </c:pt>
                <c:pt idx="3962">
                  <c:v>0</c:v>
                </c:pt>
                <c:pt idx="3963">
                  <c:v>0</c:v>
                </c:pt>
                <c:pt idx="3964">
                  <c:v>0</c:v>
                </c:pt>
                <c:pt idx="3965">
                  <c:v>0</c:v>
                </c:pt>
                <c:pt idx="3966">
                  <c:v>0</c:v>
                </c:pt>
                <c:pt idx="3967">
                  <c:v>0</c:v>
                </c:pt>
                <c:pt idx="3968">
                  <c:v>0</c:v>
                </c:pt>
                <c:pt idx="3969">
                  <c:v>0</c:v>
                </c:pt>
                <c:pt idx="3970">
                  <c:v>0</c:v>
                </c:pt>
                <c:pt idx="3971">
                  <c:v>0</c:v>
                </c:pt>
                <c:pt idx="3972">
                  <c:v>0</c:v>
                </c:pt>
                <c:pt idx="3973">
                  <c:v>0</c:v>
                </c:pt>
                <c:pt idx="3974">
                  <c:v>0</c:v>
                </c:pt>
                <c:pt idx="3975">
                  <c:v>0</c:v>
                </c:pt>
                <c:pt idx="3976">
                  <c:v>0</c:v>
                </c:pt>
                <c:pt idx="3977">
                  <c:v>0</c:v>
                </c:pt>
                <c:pt idx="3978">
                  <c:v>0</c:v>
                </c:pt>
                <c:pt idx="3979">
                  <c:v>0</c:v>
                </c:pt>
                <c:pt idx="3980">
                  <c:v>0</c:v>
                </c:pt>
                <c:pt idx="3981">
                  <c:v>0</c:v>
                </c:pt>
                <c:pt idx="3982">
                  <c:v>0</c:v>
                </c:pt>
                <c:pt idx="3983">
                  <c:v>0</c:v>
                </c:pt>
                <c:pt idx="3984">
                  <c:v>0</c:v>
                </c:pt>
                <c:pt idx="3985">
                  <c:v>0</c:v>
                </c:pt>
                <c:pt idx="3986">
                  <c:v>0</c:v>
                </c:pt>
                <c:pt idx="3987">
                  <c:v>0</c:v>
                </c:pt>
                <c:pt idx="3988">
                  <c:v>0</c:v>
                </c:pt>
                <c:pt idx="3989">
                  <c:v>0</c:v>
                </c:pt>
                <c:pt idx="3990">
                  <c:v>0</c:v>
                </c:pt>
                <c:pt idx="3991">
                  <c:v>0</c:v>
                </c:pt>
                <c:pt idx="3992">
                  <c:v>0</c:v>
                </c:pt>
                <c:pt idx="3993">
                  <c:v>0</c:v>
                </c:pt>
                <c:pt idx="3994">
                  <c:v>0</c:v>
                </c:pt>
                <c:pt idx="3995">
                  <c:v>0</c:v>
                </c:pt>
                <c:pt idx="3996">
                  <c:v>0</c:v>
                </c:pt>
                <c:pt idx="3997">
                  <c:v>0</c:v>
                </c:pt>
                <c:pt idx="3998">
                  <c:v>0</c:v>
                </c:pt>
                <c:pt idx="3999">
                  <c:v>0</c:v>
                </c:pt>
                <c:pt idx="4000">
                  <c:v>0</c:v>
                </c:pt>
                <c:pt idx="4001">
                  <c:v>0</c:v>
                </c:pt>
                <c:pt idx="4002">
                  <c:v>0</c:v>
                </c:pt>
                <c:pt idx="4003">
                  <c:v>0</c:v>
                </c:pt>
                <c:pt idx="4004">
                  <c:v>0</c:v>
                </c:pt>
                <c:pt idx="4005">
                  <c:v>0</c:v>
                </c:pt>
                <c:pt idx="4006">
                  <c:v>0</c:v>
                </c:pt>
                <c:pt idx="4007">
                  <c:v>0</c:v>
                </c:pt>
                <c:pt idx="4008">
                  <c:v>0</c:v>
                </c:pt>
                <c:pt idx="4009">
                  <c:v>0</c:v>
                </c:pt>
                <c:pt idx="4010">
                  <c:v>0</c:v>
                </c:pt>
                <c:pt idx="4011">
                  <c:v>0</c:v>
                </c:pt>
                <c:pt idx="4012">
                  <c:v>0</c:v>
                </c:pt>
                <c:pt idx="4013">
                  <c:v>0</c:v>
                </c:pt>
                <c:pt idx="4014">
                  <c:v>0</c:v>
                </c:pt>
                <c:pt idx="4015">
                  <c:v>0</c:v>
                </c:pt>
                <c:pt idx="4016">
                  <c:v>0</c:v>
                </c:pt>
                <c:pt idx="4017">
                  <c:v>0</c:v>
                </c:pt>
                <c:pt idx="4018">
                  <c:v>0</c:v>
                </c:pt>
                <c:pt idx="4019">
                  <c:v>0</c:v>
                </c:pt>
                <c:pt idx="4020">
                  <c:v>0</c:v>
                </c:pt>
                <c:pt idx="4021">
                  <c:v>0</c:v>
                </c:pt>
                <c:pt idx="4022">
                  <c:v>0</c:v>
                </c:pt>
                <c:pt idx="4023">
                  <c:v>0</c:v>
                </c:pt>
                <c:pt idx="4024">
                  <c:v>0</c:v>
                </c:pt>
                <c:pt idx="4025">
                  <c:v>0</c:v>
                </c:pt>
                <c:pt idx="4026">
                  <c:v>0</c:v>
                </c:pt>
                <c:pt idx="4027">
                  <c:v>0</c:v>
                </c:pt>
                <c:pt idx="4028">
                  <c:v>0</c:v>
                </c:pt>
                <c:pt idx="4029">
                  <c:v>0</c:v>
                </c:pt>
                <c:pt idx="4030">
                  <c:v>0</c:v>
                </c:pt>
                <c:pt idx="4031">
                  <c:v>0</c:v>
                </c:pt>
                <c:pt idx="4032">
                  <c:v>0</c:v>
                </c:pt>
                <c:pt idx="4033">
                  <c:v>0</c:v>
                </c:pt>
                <c:pt idx="4034">
                  <c:v>0</c:v>
                </c:pt>
                <c:pt idx="4035">
                  <c:v>0</c:v>
                </c:pt>
                <c:pt idx="4036">
                  <c:v>0</c:v>
                </c:pt>
                <c:pt idx="4037">
                  <c:v>0</c:v>
                </c:pt>
                <c:pt idx="4038">
                  <c:v>0</c:v>
                </c:pt>
                <c:pt idx="4039">
                  <c:v>0</c:v>
                </c:pt>
                <c:pt idx="4040">
                  <c:v>0</c:v>
                </c:pt>
                <c:pt idx="4041">
                  <c:v>0</c:v>
                </c:pt>
                <c:pt idx="4042">
                  <c:v>0</c:v>
                </c:pt>
                <c:pt idx="4043">
                  <c:v>0</c:v>
                </c:pt>
                <c:pt idx="4044">
                  <c:v>0</c:v>
                </c:pt>
                <c:pt idx="4045">
                  <c:v>0</c:v>
                </c:pt>
                <c:pt idx="4046">
                  <c:v>0</c:v>
                </c:pt>
                <c:pt idx="4047">
                  <c:v>0</c:v>
                </c:pt>
                <c:pt idx="4048">
                  <c:v>0</c:v>
                </c:pt>
                <c:pt idx="4049">
                  <c:v>0</c:v>
                </c:pt>
                <c:pt idx="4050">
                  <c:v>0</c:v>
                </c:pt>
                <c:pt idx="4051">
                  <c:v>0</c:v>
                </c:pt>
                <c:pt idx="4052">
                  <c:v>0</c:v>
                </c:pt>
                <c:pt idx="4053">
                  <c:v>0</c:v>
                </c:pt>
                <c:pt idx="4054">
                  <c:v>0</c:v>
                </c:pt>
                <c:pt idx="4055">
                  <c:v>0</c:v>
                </c:pt>
                <c:pt idx="4056">
                  <c:v>0</c:v>
                </c:pt>
                <c:pt idx="4057">
                  <c:v>0</c:v>
                </c:pt>
                <c:pt idx="4058">
                  <c:v>0</c:v>
                </c:pt>
                <c:pt idx="4059">
                  <c:v>0</c:v>
                </c:pt>
                <c:pt idx="4060">
                  <c:v>0</c:v>
                </c:pt>
                <c:pt idx="4061">
                  <c:v>0</c:v>
                </c:pt>
                <c:pt idx="4062">
                  <c:v>0</c:v>
                </c:pt>
                <c:pt idx="4063">
                  <c:v>0</c:v>
                </c:pt>
                <c:pt idx="4064">
                  <c:v>0</c:v>
                </c:pt>
                <c:pt idx="4065">
                  <c:v>0</c:v>
                </c:pt>
                <c:pt idx="4066">
                  <c:v>0</c:v>
                </c:pt>
                <c:pt idx="4067">
                  <c:v>0</c:v>
                </c:pt>
                <c:pt idx="4068">
                  <c:v>0</c:v>
                </c:pt>
                <c:pt idx="4069">
                  <c:v>0</c:v>
                </c:pt>
                <c:pt idx="4070">
                  <c:v>0</c:v>
                </c:pt>
                <c:pt idx="4071">
                  <c:v>0</c:v>
                </c:pt>
                <c:pt idx="4072">
                  <c:v>0</c:v>
                </c:pt>
                <c:pt idx="4073">
                  <c:v>0</c:v>
                </c:pt>
                <c:pt idx="4074">
                  <c:v>0</c:v>
                </c:pt>
                <c:pt idx="4075">
                  <c:v>0</c:v>
                </c:pt>
                <c:pt idx="4076">
                  <c:v>0</c:v>
                </c:pt>
                <c:pt idx="4077">
                  <c:v>0</c:v>
                </c:pt>
                <c:pt idx="4078">
                  <c:v>0</c:v>
                </c:pt>
                <c:pt idx="4079">
                  <c:v>0</c:v>
                </c:pt>
                <c:pt idx="4080">
                  <c:v>0</c:v>
                </c:pt>
                <c:pt idx="4081">
                  <c:v>0</c:v>
                </c:pt>
                <c:pt idx="4082">
                  <c:v>0</c:v>
                </c:pt>
                <c:pt idx="4083">
                  <c:v>0</c:v>
                </c:pt>
                <c:pt idx="4084">
                  <c:v>0</c:v>
                </c:pt>
                <c:pt idx="4085">
                  <c:v>0</c:v>
                </c:pt>
                <c:pt idx="4086">
                  <c:v>0</c:v>
                </c:pt>
                <c:pt idx="4087">
                  <c:v>0</c:v>
                </c:pt>
                <c:pt idx="4088">
                  <c:v>0</c:v>
                </c:pt>
                <c:pt idx="4089">
                  <c:v>0</c:v>
                </c:pt>
                <c:pt idx="4090">
                  <c:v>0</c:v>
                </c:pt>
                <c:pt idx="4091">
                  <c:v>0</c:v>
                </c:pt>
                <c:pt idx="4092">
                  <c:v>0</c:v>
                </c:pt>
                <c:pt idx="4093">
                  <c:v>0</c:v>
                </c:pt>
                <c:pt idx="4094">
                  <c:v>0</c:v>
                </c:pt>
                <c:pt idx="4095">
                  <c:v>0</c:v>
                </c:pt>
                <c:pt idx="4096">
                  <c:v>0</c:v>
                </c:pt>
                <c:pt idx="4097">
                  <c:v>0</c:v>
                </c:pt>
                <c:pt idx="4098">
                  <c:v>0</c:v>
                </c:pt>
                <c:pt idx="4099">
                  <c:v>0</c:v>
                </c:pt>
                <c:pt idx="4100">
                  <c:v>0</c:v>
                </c:pt>
                <c:pt idx="4101">
                  <c:v>0</c:v>
                </c:pt>
                <c:pt idx="4102">
                  <c:v>0</c:v>
                </c:pt>
                <c:pt idx="4103">
                  <c:v>0</c:v>
                </c:pt>
                <c:pt idx="4104">
                  <c:v>0</c:v>
                </c:pt>
                <c:pt idx="4105">
                  <c:v>0</c:v>
                </c:pt>
                <c:pt idx="4106">
                  <c:v>0</c:v>
                </c:pt>
                <c:pt idx="4107">
                  <c:v>0</c:v>
                </c:pt>
                <c:pt idx="4108">
                  <c:v>0</c:v>
                </c:pt>
                <c:pt idx="4109">
                  <c:v>0</c:v>
                </c:pt>
                <c:pt idx="4110">
                  <c:v>0</c:v>
                </c:pt>
                <c:pt idx="4111">
                  <c:v>0</c:v>
                </c:pt>
                <c:pt idx="4112">
                  <c:v>0</c:v>
                </c:pt>
                <c:pt idx="4113">
                  <c:v>0</c:v>
                </c:pt>
                <c:pt idx="4114">
                  <c:v>0</c:v>
                </c:pt>
                <c:pt idx="4115">
                  <c:v>0</c:v>
                </c:pt>
                <c:pt idx="4116">
                  <c:v>0</c:v>
                </c:pt>
                <c:pt idx="4117">
                  <c:v>0</c:v>
                </c:pt>
                <c:pt idx="4118">
                  <c:v>0</c:v>
                </c:pt>
                <c:pt idx="4119">
                  <c:v>0</c:v>
                </c:pt>
                <c:pt idx="4120">
                  <c:v>0</c:v>
                </c:pt>
                <c:pt idx="4121">
                  <c:v>0</c:v>
                </c:pt>
                <c:pt idx="4122">
                  <c:v>0</c:v>
                </c:pt>
                <c:pt idx="4123">
                  <c:v>0</c:v>
                </c:pt>
                <c:pt idx="4124">
                  <c:v>0</c:v>
                </c:pt>
                <c:pt idx="4125">
                  <c:v>0</c:v>
                </c:pt>
                <c:pt idx="4126">
                  <c:v>0</c:v>
                </c:pt>
                <c:pt idx="4127">
                  <c:v>0</c:v>
                </c:pt>
                <c:pt idx="4128">
                  <c:v>0</c:v>
                </c:pt>
                <c:pt idx="4129">
                  <c:v>0</c:v>
                </c:pt>
                <c:pt idx="4130">
                  <c:v>0</c:v>
                </c:pt>
                <c:pt idx="4131">
                  <c:v>0</c:v>
                </c:pt>
                <c:pt idx="4132">
                  <c:v>0</c:v>
                </c:pt>
                <c:pt idx="4133">
                  <c:v>0</c:v>
                </c:pt>
                <c:pt idx="4134">
                  <c:v>0</c:v>
                </c:pt>
                <c:pt idx="4135">
                  <c:v>0</c:v>
                </c:pt>
                <c:pt idx="4136">
                  <c:v>0</c:v>
                </c:pt>
                <c:pt idx="4137">
                  <c:v>0</c:v>
                </c:pt>
                <c:pt idx="4138">
                  <c:v>0</c:v>
                </c:pt>
                <c:pt idx="4139">
                  <c:v>0</c:v>
                </c:pt>
                <c:pt idx="4140">
                  <c:v>0</c:v>
                </c:pt>
                <c:pt idx="4141">
                  <c:v>0</c:v>
                </c:pt>
                <c:pt idx="4142">
                  <c:v>0</c:v>
                </c:pt>
                <c:pt idx="4143">
                  <c:v>0</c:v>
                </c:pt>
                <c:pt idx="4144">
                  <c:v>0</c:v>
                </c:pt>
                <c:pt idx="4145">
                  <c:v>0</c:v>
                </c:pt>
                <c:pt idx="4146">
                  <c:v>0</c:v>
                </c:pt>
                <c:pt idx="4147">
                  <c:v>0</c:v>
                </c:pt>
                <c:pt idx="4148">
                  <c:v>0</c:v>
                </c:pt>
                <c:pt idx="4149">
                  <c:v>0</c:v>
                </c:pt>
                <c:pt idx="4150">
                  <c:v>0</c:v>
                </c:pt>
                <c:pt idx="4151">
                  <c:v>0</c:v>
                </c:pt>
                <c:pt idx="4152">
                  <c:v>0</c:v>
                </c:pt>
                <c:pt idx="4153">
                  <c:v>0</c:v>
                </c:pt>
                <c:pt idx="4154">
                  <c:v>0</c:v>
                </c:pt>
                <c:pt idx="4155">
                  <c:v>0</c:v>
                </c:pt>
                <c:pt idx="4156">
                  <c:v>0</c:v>
                </c:pt>
                <c:pt idx="4157">
                  <c:v>0</c:v>
                </c:pt>
                <c:pt idx="4158">
                  <c:v>0</c:v>
                </c:pt>
                <c:pt idx="4159">
                  <c:v>0</c:v>
                </c:pt>
                <c:pt idx="4160">
                  <c:v>0</c:v>
                </c:pt>
                <c:pt idx="4161">
                  <c:v>0</c:v>
                </c:pt>
                <c:pt idx="4162">
                  <c:v>0</c:v>
                </c:pt>
                <c:pt idx="4163">
                  <c:v>0</c:v>
                </c:pt>
                <c:pt idx="4164">
                  <c:v>0</c:v>
                </c:pt>
                <c:pt idx="4165">
                  <c:v>0</c:v>
                </c:pt>
                <c:pt idx="4166">
                  <c:v>0</c:v>
                </c:pt>
                <c:pt idx="4167">
                  <c:v>0</c:v>
                </c:pt>
                <c:pt idx="4168">
                  <c:v>0</c:v>
                </c:pt>
                <c:pt idx="4169">
                  <c:v>0</c:v>
                </c:pt>
                <c:pt idx="4170">
                  <c:v>0</c:v>
                </c:pt>
                <c:pt idx="4171">
                  <c:v>0</c:v>
                </c:pt>
                <c:pt idx="4172">
                  <c:v>0</c:v>
                </c:pt>
                <c:pt idx="4173">
                  <c:v>0</c:v>
                </c:pt>
                <c:pt idx="4174">
                  <c:v>0</c:v>
                </c:pt>
                <c:pt idx="4175">
                  <c:v>0</c:v>
                </c:pt>
                <c:pt idx="4176">
                  <c:v>0</c:v>
                </c:pt>
                <c:pt idx="4177">
                  <c:v>0</c:v>
                </c:pt>
                <c:pt idx="4178">
                  <c:v>0</c:v>
                </c:pt>
                <c:pt idx="4179">
                  <c:v>0</c:v>
                </c:pt>
                <c:pt idx="4180">
                  <c:v>0</c:v>
                </c:pt>
                <c:pt idx="4181">
                  <c:v>0</c:v>
                </c:pt>
                <c:pt idx="4182">
                  <c:v>0</c:v>
                </c:pt>
                <c:pt idx="4183">
                  <c:v>0</c:v>
                </c:pt>
                <c:pt idx="4184">
                  <c:v>0</c:v>
                </c:pt>
                <c:pt idx="4185">
                  <c:v>0</c:v>
                </c:pt>
                <c:pt idx="4186">
                  <c:v>0</c:v>
                </c:pt>
                <c:pt idx="4187">
                  <c:v>0</c:v>
                </c:pt>
                <c:pt idx="4188">
                  <c:v>0</c:v>
                </c:pt>
                <c:pt idx="4189">
                  <c:v>0</c:v>
                </c:pt>
                <c:pt idx="4190">
                  <c:v>0</c:v>
                </c:pt>
                <c:pt idx="4191">
                  <c:v>0</c:v>
                </c:pt>
                <c:pt idx="4192">
                  <c:v>0</c:v>
                </c:pt>
                <c:pt idx="4193">
                  <c:v>0</c:v>
                </c:pt>
                <c:pt idx="4194">
                  <c:v>0</c:v>
                </c:pt>
                <c:pt idx="4195">
                  <c:v>0</c:v>
                </c:pt>
                <c:pt idx="4196">
                  <c:v>0</c:v>
                </c:pt>
                <c:pt idx="4197">
                  <c:v>0</c:v>
                </c:pt>
                <c:pt idx="4198">
                  <c:v>0</c:v>
                </c:pt>
                <c:pt idx="4199">
                  <c:v>0</c:v>
                </c:pt>
                <c:pt idx="4200">
                  <c:v>0</c:v>
                </c:pt>
                <c:pt idx="4201">
                  <c:v>0</c:v>
                </c:pt>
                <c:pt idx="4202">
                  <c:v>0</c:v>
                </c:pt>
                <c:pt idx="4203">
                  <c:v>0</c:v>
                </c:pt>
                <c:pt idx="4204">
                  <c:v>0</c:v>
                </c:pt>
                <c:pt idx="4205">
                  <c:v>0</c:v>
                </c:pt>
                <c:pt idx="4206">
                  <c:v>0</c:v>
                </c:pt>
                <c:pt idx="4207">
                  <c:v>0</c:v>
                </c:pt>
                <c:pt idx="4208">
                  <c:v>0</c:v>
                </c:pt>
                <c:pt idx="4209">
                  <c:v>0</c:v>
                </c:pt>
                <c:pt idx="4210">
                  <c:v>0</c:v>
                </c:pt>
                <c:pt idx="4211">
                  <c:v>0</c:v>
                </c:pt>
                <c:pt idx="4212">
                  <c:v>0</c:v>
                </c:pt>
                <c:pt idx="4213">
                  <c:v>0</c:v>
                </c:pt>
                <c:pt idx="4214">
                  <c:v>0</c:v>
                </c:pt>
                <c:pt idx="4215">
                  <c:v>0</c:v>
                </c:pt>
                <c:pt idx="4216">
                  <c:v>0</c:v>
                </c:pt>
                <c:pt idx="4217">
                  <c:v>0</c:v>
                </c:pt>
                <c:pt idx="4218">
                  <c:v>0</c:v>
                </c:pt>
                <c:pt idx="4219">
                  <c:v>0</c:v>
                </c:pt>
                <c:pt idx="4220">
                  <c:v>0</c:v>
                </c:pt>
                <c:pt idx="4221">
                  <c:v>0</c:v>
                </c:pt>
                <c:pt idx="4222">
                  <c:v>0</c:v>
                </c:pt>
                <c:pt idx="4223">
                  <c:v>0</c:v>
                </c:pt>
                <c:pt idx="4224">
                  <c:v>0</c:v>
                </c:pt>
                <c:pt idx="4225">
                  <c:v>0</c:v>
                </c:pt>
                <c:pt idx="4226">
                  <c:v>0</c:v>
                </c:pt>
                <c:pt idx="4227">
                  <c:v>0</c:v>
                </c:pt>
                <c:pt idx="4228">
                  <c:v>0</c:v>
                </c:pt>
                <c:pt idx="4229">
                  <c:v>0</c:v>
                </c:pt>
                <c:pt idx="4230">
                  <c:v>0</c:v>
                </c:pt>
                <c:pt idx="4231">
                  <c:v>0</c:v>
                </c:pt>
                <c:pt idx="4232">
                  <c:v>0</c:v>
                </c:pt>
                <c:pt idx="4233">
                  <c:v>0</c:v>
                </c:pt>
                <c:pt idx="4234">
                  <c:v>0</c:v>
                </c:pt>
                <c:pt idx="4235">
                  <c:v>0</c:v>
                </c:pt>
                <c:pt idx="4236">
                  <c:v>0</c:v>
                </c:pt>
                <c:pt idx="4237">
                  <c:v>0</c:v>
                </c:pt>
                <c:pt idx="4238">
                  <c:v>0</c:v>
                </c:pt>
                <c:pt idx="4239">
                  <c:v>0</c:v>
                </c:pt>
                <c:pt idx="4240">
                  <c:v>0</c:v>
                </c:pt>
                <c:pt idx="4241">
                  <c:v>0</c:v>
                </c:pt>
                <c:pt idx="4242">
                  <c:v>0</c:v>
                </c:pt>
                <c:pt idx="4243">
                  <c:v>0</c:v>
                </c:pt>
                <c:pt idx="4244">
                  <c:v>0</c:v>
                </c:pt>
                <c:pt idx="4245">
                  <c:v>0</c:v>
                </c:pt>
                <c:pt idx="4246">
                  <c:v>0</c:v>
                </c:pt>
                <c:pt idx="4247">
                  <c:v>0</c:v>
                </c:pt>
                <c:pt idx="4248">
                  <c:v>0</c:v>
                </c:pt>
                <c:pt idx="4249">
                  <c:v>0</c:v>
                </c:pt>
                <c:pt idx="4250">
                  <c:v>0</c:v>
                </c:pt>
                <c:pt idx="4251">
                  <c:v>0</c:v>
                </c:pt>
                <c:pt idx="4252">
                  <c:v>0</c:v>
                </c:pt>
                <c:pt idx="4253">
                  <c:v>0</c:v>
                </c:pt>
                <c:pt idx="4254">
                  <c:v>0</c:v>
                </c:pt>
                <c:pt idx="4255">
                  <c:v>0</c:v>
                </c:pt>
                <c:pt idx="4256">
                  <c:v>0</c:v>
                </c:pt>
                <c:pt idx="4257">
                  <c:v>0</c:v>
                </c:pt>
                <c:pt idx="4258">
                  <c:v>0</c:v>
                </c:pt>
                <c:pt idx="4259">
                  <c:v>0</c:v>
                </c:pt>
                <c:pt idx="4260">
                  <c:v>0</c:v>
                </c:pt>
                <c:pt idx="4261">
                  <c:v>0</c:v>
                </c:pt>
                <c:pt idx="4262">
                  <c:v>0</c:v>
                </c:pt>
                <c:pt idx="4263">
                  <c:v>0</c:v>
                </c:pt>
                <c:pt idx="4264">
                  <c:v>0</c:v>
                </c:pt>
                <c:pt idx="4265">
                  <c:v>0</c:v>
                </c:pt>
                <c:pt idx="4266">
                  <c:v>0</c:v>
                </c:pt>
                <c:pt idx="4267">
                  <c:v>0</c:v>
                </c:pt>
                <c:pt idx="4268">
                  <c:v>0</c:v>
                </c:pt>
                <c:pt idx="4269">
                  <c:v>0</c:v>
                </c:pt>
                <c:pt idx="4270">
                  <c:v>0</c:v>
                </c:pt>
                <c:pt idx="4271">
                  <c:v>0</c:v>
                </c:pt>
                <c:pt idx="4272">
                  <c:v>0</c:v>
                </c:pt>
                <c:pt idx="4273">
                  <c:v>0</c:v>
                </c:pt>
                <c:pt idx="4274">
                  <c:v>0</c:v>
                </c:pt>
                <c:pt idx="4275">
                  <c:v>0</c:v>
                </c:pt>
                <c:pt idx="4276">
                  <c:v>0</c:v>
                </c:pt>
                <c:pt idx="4277">
                  <c:v>0</c:v>
                </c:pt>
                <c:pt idx="4278">
                  <c:v>0</c:v>
                </c:pt>
                <c:pt idx="4279">
                  <c:v>0</c:v>
                </c:pt>
                <c:pt idx="4280">
                  <c:v>0</c:v>
                </c:pt>
                <c:pt idx="4281">
                  <c:v>0</c:v>
                </c:pt>
                <c:pt idx="4282">
                  <c:v>0</c:v>
                </c:pt>
                <c:pt idx="4283">
                  <c:v>0</c:v>
                </c:pt>
                <c:pt idx="4284">
                  <c:v>0</c:v>
                </c:pt>
                <c:pt idx="4285">
                  <c:v>0</c:v>
                </c:pt>
                <c:pt idx="4286">
                  <c:v>0</c:v>
                </c:pt>
                <c:pt idx="4287">
                  <c:v>0</c:v>
                </c:pt>
                <c:pt idx="4288">
                  <c:v>0</c:v>
                </c:pt>
                <c:pt idx="4289">
                  <c:v>0</c:v>
                </c:pt>
                <c:pt idx="4290">
                  <c:v>0</c:v>
                </c:pt>
                <c:pt idx="4291">
                  <c:v>0</c:v>
                </c:pt>
                <c:pt idx="4292">
                  <c:v>0</c:v>
                </c:pt>
                <c:pt idx="4293">
                  <c:v>0</c:v>
                </c:pt>
                <c:pt idx="4294">
                  <c:v>0</c:v>
                </c:pt>
                <c:pt idx="4295">
                  <c:v>0</c:v>
                </c:pt>
                <c:pt idx="4296">
                  <c:v>0</c:v>
                </c:pt>
                <c:pt idx="4297">
                  <c:v>0</c:v>
                </c:pt>
                <c:pt idx="4298">
                  <c:v>0</c:v>
                </c:pt>
                <c:pt idx="4299">
                  <c:v>0</c:v>
                </c:pt>
                <c:pt idx="4300">
                  <c:v>0</c:v>
                </c:pt>
                <c:pt idx="4301">
                  <c:v>0</c:v>
                </c:pt>
                <c:pt idx="4302">
                  <c:v>0</c:v>
                </c:pt>
                <c:pt idx="4303">
                  <c:v>0</c:v>
                </c:pt>
                <c:pt idx="4304">
                  <c:v>0</c:v>
                </c:pt>
                <c:pt idx="4305">
                  <c:v>0</c:v>
                </c:pt>
                <c:pt idx="4306">
                  <c:v>0</c:v>
                </c:pt>
                <c:pt idx="4307">
                  <c:v>0</c:v>
                </c:pt>
                <c:pt idx="4308">
                  <c:v>0</c:v>
                </c:pt>
                <c:pt idx="4309">
                  <c:v>0</c:v>
                </c:pt>
                <c:pt idx="4310">
                  <c:v>0</c:v>
                </c:pt>
                <c:pt idx="4311">
                  <c:v>0</c:v>
                </c:pt>
                <c:pt idx="4312">
                  <c:v>0</c:v>
                </c:pt>
                <c:pt idx="4313">
                  <c:v>0</c:v>
                </c:pt>
                <c:pt idx="4314">
                  <c:v>0</c:v>
                </c:pt>
                <c:pt idx="4315">
                  <c:v>0</c:v>
                </c:pt>
                <c:pt idx="4316">
                  <c:v>0</c:v>
                </c:pt>
                <c:pt idx="4317">
                  <c:v>0</c:v>
                </c:pt>
                <c:pt idx="4318">
                  <c:v>0</c:v>
                </c:pt>
                <c:pt idx="4319">
                  <c:v>0</c:v>
                </c:pt>
                <c:pt idx="4320">
                  <c:v>0</c:v>
                </c:pt>
                <c:pt idx="4321">
                  <c:v>0</c:v>
                </c:pt>
                <c:pt idx="4322">
                  <c:v>0</c:v>
                </c:pt>
                <c:pt idx="4323">
                  <c:v>0</c:v>
                </c:pt>
                <c:pt idx="4324">
                  <c:v>0</c:v>
                </c:pt>
                <c:pt idx="4325">
                  <c:v>0</c:v>
                </c:pt>
                <c:pt idx="4326">
                  <c:v>0</c:v>
                </c:pt>
                <c:pt idx="4327">
                  <c:v>0</c:v>
                </c:pt>
                <c:pt idx="4328">
                  <c:v>0</c:v>
                </c:pt>
                <c:pt idx="4329">
                  <c:v>0</c:v>
                </c:pt>
                <c:pt idx="4330">
                  <c:v>0</c:v>
                </c:pt>
                <c:pt idx="4331">
                  <c:v>0</c:v>
                </c:pt>
                <c:pt idx="4332">
                  <c:v>0</c:v>
                </c:pt>
                <c:pt idx="4333">
                  <c:v>0</c:v>
                </c:pt>
                <c:pt idx="4334">
                  <c:v>0</c:v>
                </c:pt>
                <c:pt idx="4335">
                  <c:v>0</c:v>
                </c:pt>
                <c:pt idx="4336">
                  <c:v>0</c:v>
                </c:pt>
                <c:pt idx="4337">
                  <c:v>0</c:v>
                </c:pt>
                <c:pt idx="4338">
                  <c:v>0</c:v>
                </c:pt>
                <c:pt idx="4339">
                  <c:v>0</c:v>
                </c:pt>
                <c:pt idx="4340">
                  <c:v>0</c:v>
                </c:pt>
                <c:pt idx="4341">
                  <c:v>0</c:v>
                </c:pt>
                <c:pt idx="4342">
                  <c:v>0</c:v>
                </c:pt>
                <c:pt idx="4343">
                  <c:v>0</c:v>
                </c:pt>
                <c:pt idx="4344">
                  <c:v>0</c:v>
                </c:pt>
                <c:pt idx="4345">
                  <c:v>0</c:v>
                </c:pt>
                <c:pt idx="4346">
                  <c:v>0</c:v>
                </c:pt>
                <c:pt idx="4347">
                  <c:v>0</c:v>
                </c:pt>
                <c:pt idx="4348">
                  <c:v>0</c:v>
                </c:pt>
                <c:pt idx="4349">
                  <c:v>0</c:v>
                </c:pt>
                <c:pt idx="4350">
                  <c:v>0</c:v>
                </c:pt>
                <c:pt idx="4351">
                  <c:v>0</c:v>
                </c:pt>
                <c:pt idx="4352">
                  <c:v>0</c:v>
                </c:pt>
                <c:pt idx="4353">
                  <c:v>0</c:v>
                </c:pt>
                <c:pt idx="4354">
                  <c:v>0</c:v>
                </c:pt>
                <c:pt idx="4355">
                  <c:v>0</c:v>
                </c:pt>
                <c:pt idx="4356">
                  <c:v>0</c:v>
                </c:pt>
                <c:pt idx="4357">
                  <c:v>0</c:v>
                </c:pt>
                <c:pt idx="4358">
                  <c:v>0</c:v>
                </c:pt>
                <c:pt idx="4359">
                  <c:v>0</c:v>
                </c:pt>
                <c:pt idx="4360">
                  <c:v>0</c:v>
                </c:pt>
                <c:pt idx="4361">
                  <c:v>0</c:v>
                </c:pt>
                <c:pt idx="4362">
                  <c:v>0</c:v>
                </c:pt>
                <c:pt idx="4363">
                  <c:v>0</c:v>
                </c:pt>
                <c:pt idx="4364">
                  <c:v>0</c:v>
                </c:pt>
                <c:pt idx="4365">
                  <c:v>0</c:v>
                </c:pt>
                <c:pt idx="4366">
                  <c:v>0</c:v>
                </c:pt>
                <c:pt idx="4367">
                  <c:v>0</c:v>
                </c:pt>
                <c:pt idx="4368">
                  <c:v>0</c:v>
                </c:pt>
                <c:pt idx="4369">
                  <c:v>0</c:v>
                </c:pt>
                <c:pt idx="4370">
                  <c:v>0</c:v>
                </c:pt>
                <c:pt idx="4371">
                  <c:v>0</c:v>
                </c:pt>
                <c:pt idx="4372">
                  <c:v>0</c:v>
                </c:pt>
                <c:pt idx="4373">
                  <c:v>0</c:v>
                </c:pt>
                <c:pt idx="4374">
                  <c:v>0</c:v>
                </c:pt>
                <c:pt idx="4375">
                  <c:v>0</c:v>
                </c:pt>
                <c:pt idx="4376">
                  <c:v>0</c:v>
                </c:pt>
                <c:pt idx="4377">
                  <c:v>0</c:v>
                </c:pt>
                <c:pt idx="4378">
                  <c:v>0</c:v>
                </c:pt>
                <c:pt idx="4379">
                  <c:v>0</c:v>
                </c:pt>
                <c:pt idx="4380">
                  <c:v>0</c:v>
                </c:pt>
                <c:pt idx="4381">
                  <c:v>0</c:v>
                </c:pt>
                <c:pt idx="4382">
                  <c:v>0</c:v>
                </c:pt>
                <c:pt idx="4383">
                  <c:v>0</c:v>
                </c:pt>
                <c:pt idx="4384">
                  <c:v>0</c:v>
                </c:pt>
                <c:pt idx="4385">
                  <c:v>0</c:v>
                </c:pt>
                <c:pt idx="4386">
                  <c:v>0</c:v>
                </c:pt>
                <c:pt idx="4387">
                  <c:v>0</c:v>
                </c:pt>
                <c:pt idx="4388">
                  <c:v>0</c:v>
                </c:pt>
                <c:pt idx="4389">
                  <c:v>0</c:v>
                </c:pt>
                <c:pt idx="4390">
                  <c:v>0</c:v>
                </c:pt>
                <c:pt idx="4391">
                  <c:v>0</c:v>
                </c:pt>
                <c:pt idx="4392">
                  <c:v>0</c:v>
                </c:pt>
                <c:pt idx="4393">
                  <c:v>0</c:v>
                </c:pt>
                <c:pt idx="4394">
                  <c:v>0</c:v>
                </c:pt>
                <c:pt idx="4395">
                  <c:v>0</c:v>
                </c:pt>
                <c:pt idx="4396">
                  <c:v>0</c:v>
                </c:pt>
                <c:pt idx="4397">
                  <c:v>0</c:v>
                </c:pt>
                <c:pt idx="4398">
                  <c:v>0</c:v>
                </c:pt>
                <c:pt idx="4399">
                  <c:v>0</c:v>
                </c:pt>
                <c:pt idx="4400">
                  <c:v>0</c:v>
                </c:pt>
                <c:pt idx="4401">
                  <c:v>0</c:v>
                </c:pt>
                <c:pt idx="4402">
                  <c:v>0</c:v>
                </c:pt>
                <c:pt idx="4403">
                  <c:v>0</c:v>
                </c:pt>
                <c:pt idx="4404">
                  <c:v>0</c:v>
                </c:pt>
                <c:pt idx="4405">
                  <c:v>0</c:v>
                </c:pt>
                <c:pt idx="4406">
                  <c:v>0</c:v>
                </c:pt>
                <c:pt idx="4407">
                  <c:v>0</c:v>
                </c:pt>
                <c:pt idx="4408">
                  <c:v>0</c:v>
                </c:pt>
                <c:pt idx="4409">
                  <c:v>0</c:v>
                </c:pt>
                <c:pt idx="4410">
                  <c:v>0</c:v>
                </c:pt>
                <c:pt idx="4411">
                  <c:v>0</c:v>
                </c:pt>
                <c:pt idx="4412">
                  <c:v>0</c:v>
                </c:pt>
                <c:pt idx="4413">
                  <c:v>0</c:v>
                </c:pt>
                <c:pt idx="4414">
                  <c:v>0</c:v>
                </c:pt>
                <c:pt idx="4415">
                  <c:v>0</c:v>
                </c:pt>
                <c:pt idx="4416">
                  <c:v>0</c:v>
                </c:pt>
                <c:pt idx="4417">
                  <c:v>0</c:v>
                </c:pt>
                <c:pt idx="4418">
                  <c:v>0</c:v>
                </c:pt>
                <c:pt idx="4419">
                  <c:v>0</c:v>
                </c:pt>
                <c:pt idx="4420">
                  <c:v>0</c:v>
                </c:pt>
                <c:pt idx="4421">
                  <c:v>0</c:v>
                </c:pt>
                <c:pt idx="4422">
                  <c:v>0</c:v>
                </c:pt>
                <c:pt idx="4423">
                  <c:v>0</c:v>
                </c:pt>
                <c:pt idx="4424">
                  <c:v>0</c:v>
                </c:pt>
                <c:pt idx="4425">
                  <c:v>0</c:v>
                </c:pt>
                <c:pt idx="4426">
                  <c:v>0</c:v>
                </c:pt>
                <c:pt idx="4427">
                  <c:v>0</c:v>
                </c:pt>
                <c:pt idx="4428">
                  <c:v>0</c:v>
                </c:pt>
                <c:pt idx="4429">
                  <c:v>0</c:v>
                </c:pt>
                <c:pt idx="4430">
                  <c:v>0</c:v>
                </c:pt>
                <c:pt idx="4431">
                  <c:v>0</c:v>
                </c:pt>
                <c:pt idx="4432">
                  <c:v>0</c:v>
                </c:pt>
                <c:pt idx="4433">
                  <c:v>0</c:v>
                </c:pt>
                <c:pt idx="4434">
                  <c:v>0</c:v>
                </c:pt>
                <c:pt idx="4435">
                  <c:v>0</c:v>
                </c:pt>
                <c:pt idx="4436">
                  <c:v>0</c:v>
                </c:pt>
                <c:pt idx="4437">
                  <c:v>0</c:v>
                </c:pt>
                <c:pt idx="4438">
                  <c:v>0</c:v>
                </c:pt>
                <c:pt idx="4439">
                  <c:v>0</c:v>
                </c:pt>
                <c:pt idx="4440">
                  <c:v>0</c:v>
                </c:pt>
                <c:pt idx="4441">
                  <c:v>0</c:v>
                </c:pt>
                <c:pt idx="4442">
                  <c:v>0</c:v>
                </c:pt>
                <c:pt idx="4443">
                  <c:v>0</c:v>
                </c:pt>
                <c:pt idx="4444">
                  <c:v>0</c:v>
                </c:pt>
                <c:pt idx="4445">
                  <c:v>0</c:v>
                </c:pt>
                <c:pt idx="4446">
                  <c:v>0</c:v>
                </c:pt>
                <c:pt idx="4447">
                  <c:v>0</c:v>
                </c:pt>
                <c:pt idx="4448">
                  <c:v>0</c:v>
                </c:pt>
                <c:pt idx="4449">
                  <c:v>0</c:v>
                </c:pt>
                <c:pt idx="4450">
                  <c:v>0</c:v>
                </c:pt>
                <c:pt idx="4451">
                  <c:v>0</c:v>
                </c:pt>
                <c:pt idx="4452">
                  <c:v>0</c:v>
                </c:pt>
                <c:pt idx="4453">
                  <c:v>0</c:v>
                </c:pt>
                <c:pt idx="4454">
                  <c:v>0</c:v>
                </c:pt>
                <c:pt idx="4455">
                  <c:v>0</c:v>
                </c:pt>
                <c:pt idx="4456">
                  <c:v>0</c:v>
                </c:pt>
                <c:pt idx="4457">
                  <c:v>0</c:v>
                </c:pt>
                <c:pt idx="4458">
                  <c:v>0</c:v>
                </c:pt>
                <c:pt idx="4459">
                  <c:v>0</c:v>
                </c:pt>
                <c:pt idx="4460">
                  <c:v>0</c:v>
                </c:pt>
                <c:pt idx="4461">
                  <c:v>0</c:v>
                </c:pt>
                <c:pt idx="4462">
                  <c:v>0</c:v>
                </c:pt>
                <c:pt idx="4463">
                  <c:v>0</c:v>
                </c:pt>
                <c:pt idx="4464">
                  <c:v>0</c:v>
                </c:pt>
                <c:pt idx="4465">
                  <c:v>0</c:v>
                </c:pt>
                <c:pt idx="4466">
                  <c:v>0</c:v>
                </c:pt>
                <c:pt idx="4467">
                  <c:v>0</c:v>
                </c:pt>
                <c:pt idx="4468">
                  <c:v>0</c:v>
                </c:pt>
                <c:pt idx="4469">
                  <c:v>0</c:v>
                </c:pt>
                <c:pt idx="4470">
                  <c:v>0</c:v>
                </c:pt>
                <c:pt idx="4471">
                  <c:v>0</c:v>
                </c:pt>
                <c:pt idx="4472">
                  <c:v>0</c:v>
                </c:pt>
                <c:pt idx="4473">
                  <c:v>0</c:v>
                </c:pt>
                <c:pt idx="4474">
                  <c:v>0</c:v>
                </c:pt>
                <c:pt idx="4475">
                  <c:v>0</c:v>
                </c:pt>
                <c:pt idx="4476">
                  <c:v>0</c:v>
                </c:pt>
                <c:pt idx="4477">
                  <c:v>0</c:v>
                </c:pt>
                <c:pt idx="4478">
                  <c:v>0</c:v>
                </c:pt>
                <c:pt idx="4479">
                  <c:v>0</c:v>
                </c:pt>
                <c:pt idx="4480">
                  <c:v>0</c:v>
                </c:pt>
                <c:pt idx="4481">
                  <c:v>0</c:v>
                </c:pt>
                <c:pt idx="4482">
                  <c:v>0</c:v>
                </c:pt>
                <c:pt idx="4483">
                  <c:v>0</c:v>
                </c:pt>
                <c:pt idx="4484">
                  <c:v>0</c:v>
                </c:pt>
                <c:pt idx="4485">
                  <c:v>0</c:v>
                </c:pt>
                <c:pt idx="4486">
                  <c:v>0</c:v>
                </c:pt>
                <c:pt idx="4487">
                  <c:v>0</c:v>
                </c:pt>
                <c:pt idx="4488">
                  <c:v>0</c:v>
                </c:pt>
                <c:pt idx="4489">
                  <c:v>0</c:v>
                </c:pt>
                <c:pt idx="4490">
                  <c:v>0</c:v>
                </c:pt>
                <c:pt idx="4491">
                  <c:v>0</c:v>
                </c:pt>
                <c:pt idx="4492">
                  <c:v>0</c:v>
                </c:pt>
                <c:pt idx="4493">
                  <c:v>0</c:v>
                </c:pt>
                <c:pt idx="4494">
                  <c:v>0</c:v>
                </c:pt>
                <c:pt idx="4495">
                  <c:v>0</c:v>
                </c:pt>
                <c:pt idx="4496">
                  <c:v>0</c:v>
                </c:pt>
                <c:pt idx="4497">
                  <c:v>0</c:v>
                </c:pt>
                <c:pt idx="4498">
                  <c:v>0</c:v>
                </c:pt>
                <c:pt idx="4499">
                  <c:v>0</c:v>
                </c:pt>
                <c:pt idx="4500">
                  <c:v>0</c:v>
                </c:pt>
                <c:pt idx="4501">
                  <c:v>0</c:v>
                </c:pt>
                <c:pt idx="4502">
                  <c:v>0</c:v>
                </c:pt>
                <c:pt idx="4503">
                  <c:v>0</c:v>
                </c:pt>
                <c:pt idx="4504">
                  <c:v>0</c:v>
                </c:pt>
                <c:pt idx="4505">
                  <c:v>0</c:v>
                </c:pt>
                <c:pt idx="4506">
                  <c:v>0</c:v>
                </c:pt>
                <c:pt idx="4507">
                  <c:v>0</c:v>
                </c:pt>
                <c:pt idx="4508">
                  <c:v>0</c:v>
                </c:pt>
                <c:pt idx="4509">
                  <c:v>0</c:v>
                </c:pt>
                <c:pt idx="4510">
                  <c:v>0</c:v>
                </c:pt>
                <c:pt idx="4511">
                  <c:v>0</c:v>
                </c:pt>
                <c:pt idx="4512">
                  <c:v>0</c:v>
                </c:pt>
                <c:pt idx="4513">
                  <c:v>0</c:v>
                </c:pt>
                <c:pt idx="4514">
                  <c:v>0</c:v>
                </c:pt>
                <c:pt idx="4515">
                  <c:v>0</c:v>
                </c:pt>
                <c:pt idx="4516">
                  <c:v>0</c:v>
                </c:pt>
                <c:pt idx="4517">
                  <c:v>0</c:v>
                </c:pt>
                <c:pt idx="4518">
                  <c:v>0</c:v>
                </c:pt>
                <c:pt idx="4519">
                  <c:v>0</c:v>
                </c:pt>
                <c:pt idx="4520">
                  <c:v>0</c:v>
                </c:pt>
                <c:pt idx="4521">
                  <c:v>0</c:v>
                </c:pt>
                <c:pt idx="4522">
                  <c:v>0</c:v>
                </c:pt>
                <c:pt idx="4523">
                  <c:v>0</c:v>
                </c:pt>
                <c:pt idx="4524">
                  <c:v>0</c:v>
                </c:pt>
                <c:pt idx="4525">
                  <c:v>0</c:v>
                </c:pt>
                <c:pt idx="4526">
                  <c:v>0</c:v>
                </c:pt>
                <c:pt idx="4527">
                  <c:v>0</c:v>
                </c:pt>
                <c:pt idx="4528">
                  <c:v>0</c:v>
                </c:pt>
                <c:pt idx="4529">
                  <c:v>0</c:v>
                </c:pt>
                <c:pt idx="4530">
                  <c:v>0</c:v>
                </c:pt>
                <c:pt idx="4531">
                  <c:v>0</c:v>
                </c:pt>
                <c:pt idx="4532">
                  <c:v>0</c:v>
                </c:pt>
                <c:pt idx="4533">
                  <c:v>0</c:v>
                </c:pt>
                <c:pt idx="4534">
                  <c:v>0</c:v>
                </c:pt>
                <c:pt idx="4535">
                  <c:v>0</c:v>
                </c:pt>
                <c:pt idx="4536">
                  <c:v>0</c:v>
                </c:pt>
                <c:pt idx="4537">
                  <c:v>0</c:v>
                </c:pt>
                <c:pt idx="4538">
                  <c:v>0</c:v>
                </c:pt>
                <c:pt idx="4539">
                  <c:v>0</c:v>
                </c:pt>
                <c:pt idx="4540">
                  <c:v>0</c:v>
                </c:pt>
                <c:pt idx="4541">
                  <c:v>0</c:v>
                </c:pt>
                <c:pt idx="4542">
                  <c:v>0</c:v>
                </c:pt>
                <c:pt idx="4543">
                  <c:v>0</c:v>
                </c:pt>
                <c:pt idx="4544">
                  <c:v>0</c:v>
                </c:pt>
                <c:pt idx="4545">
                  <c:v>0</c:v>
                </c:pt>
                <c:pt idx="4546">
                  <c:v>0</c:v>
                </c:pt>
                <c:pt idx="4547">
                  <c:v>0</c:v>
                </c:pt>
                <c:pt idx="4548">
                  <c:v>0</c:v>
                </c:pt>
                <c:pt idx="4549">
                  <c:v>0</c:v>
                </c:pt>
                <c:pt idx="4550">
                  <c:v>0</c:v>
                </c:pt>
                <c:pt idx="4551">
                  <c:v>0</c:v>
                </c:pt>
                <c:pt idx="4552">
                  <c:v>0</c:v>
                </c:pt>
                <c:pt idx="4553">
                  <c:v>0</c:v>
                </c:pt>
                <c:pt idx="4554">
                  <c:v>0</c:v>
                </c:pt>
                <c:pt idx="4555">
                  <c:v>0</c:v>
                </c:pt>
                <c:pt idx="4556">
                  <c:v>0</c:v>
                </c:pt>
                <c:pt idx="4557">
                  <c:v>0</c:v>
                </c:pt>
                <c:pt idx="4558">
                  <c:v>0</c:v>
                </c:pt>
                <c:pt idx="4559">
                  <c:v>0</c:v>
                </c:pt>
                <c:pt idx="4560">
                  <c:v>0</c:v>
                </c:pt>
                <c:pt idx="4561">
                  <c:v>0</c:v>
                </c:pt>
                <c:pt idx="4562">
                  <c:v>0</c:v>
                </c:pt>
                <c:pt idx="4563">
                  <c:v>0</c:v>
                </c:pt>
                <c:pt idx="4564">
                  <c:v>0</c:v>
                </c:pt>
                <c:pt idx="4565">
                  <c:v>0</c:v>
                </c:pt>
                <c:pt idx="4566">
                  <c:v>0</c:v>
                </c:pt>
                <c:pt idx="4567">
                  <c:v>0</c:v>
                </c:pt>
                <c:pt idx="4568">
                  <c:v>0</c:v>
                </c:pt>
                <c:pt idx="4569">
                  <c:v>0</c:v>
                </c:pt>
                <c:pt idx="4570">
                  <c:v>0</c:v>
                </c:pt>
                <c:pt idx="4571">
                  <c:v>0</c:v>
                </c:pt>
                <c:pt idx="4572">
                  <c:v>0</c:v>
                </c:pt>
                <c:pt idx="4573">
                  <c:v>0</c:v>
                </c:pt>
                <c:pt idx="4574">
                  <c:v>0</c:v>
                </c:pt>
                <c:pt idx="4575">
                  <c:v>0</c:v>
                </c:pt>
                <c:pt idx="4576">
                  <c:v>0</c:v>
                </c:pt>
                <c:pt idx="4577">
                  <c:v>0</c:v>
                </c:pt>
                <c:pt idx="4578">
                  <c:v>0</c:v>
                </c:pt>
                <c:pt idx="4579">
                  <c:v>0</c:v>
                </c:pt>
                <c:pt idx="4580">
                  <c:v>0</c:v>
                </c:pt>
                <c:pt idx="4581">
                  <c:v>0</c:v>
                </c:pt>
                <c:pt idx="4582">
                  <c:v>0</c:v>
                </c:pt>
                <c:pt idx="4583">
                  <c:v>0</c:v>
                </c:pt>
                <c:pt idx="4584">
                  <c:v>0</c:v>
                </c:pt>
                <c:pt idx="4585">
                  <c:v>0</c:v>
                </c:pt>
                <c:pt idx="4586">
                  <c:v>0</c:v>
                </c:pt>
                <c:pt idx="4587">
                  <c:v>0</c:v>
                </c:pt>
                <c:pt idx="4588">
                  <c:v>0</c:v>
                </c:pt>
                <c:pt idx="4589">
                  <c:v>0</c:v>
                </c:pt>
                <c:pt idx="4590">
                  <c:v>0</c:v>
                </c:pt>
                <c:pt idx="4591">
                  <c:v>0</c:v>
                </c:pt>
                <c:pt idx="4592">
                  <c:v>0</c:v>
                </c:pt>
                <c:pt idx="4593">
                  <c:v>0</c:v>
                </c:pt>
                <c:pt idx="4594">
                  <c:v>0</c:v>
                </c:pt>
                <c:pt idx="4595">
                  <c:v>0</c:v>
                </c:pt>
                <c:pt idx="4596">
                  <c:v>0</c:v>
                </c:pt>
                <c:pt idx="4597">
                  <c:v>0</c:v>
                </c:pt>
                <c:pt idx="4598">
                  <c:v>0</c:v>
                </c:pt>
                <c:pt idx="4599">
                  <c:v>0</c:v>
                </c:pt>
                <c:pt idx="4600">
                  <c:v>0</c:v>
                </c:pt>
                <c:pt idx="4601">
                  <c:v>0</c:v>
                </c:pt>
                <c:pt idx="4602">
                  <c:v>0</c:v>
                </c:pt>
                <c:pt idx="4603">
                  <c:v>0</c:v>
                </c:pt>
                <c:pt idx="4604">
                  <c:v>0</c:v>
                </c:pt>
                <c:pt idx="4605">
                  <c:v>0</c:v>
                </c:pt>
                <c:pt idx="4606">
                  <c:v>0</c:v>
                </c:pt>
                <c:pt idx="4607">
                  <c:v>0</c:v>
                </c:pt>
                <c:pt idx="4608">
                  <c:v>0</c:v>
                </c:pt>
                <c:pt idx="4609">
                  <c:v>0</c:v>
                </c:pt>
                <c:pt idx="4610">
                  <c:v>0</c:v>
                </c:pt>
                <c:pt idx="4611">
                  <c:v>0</c:v>
                </c:pt>
                <c:pt idx="4612">
                  <c:v>0</c:v>
                </c:pt>
                <c:pt idx="4613">
                  <c:v>0</c:v>
                </c:pt>
                <c:pt idx="4614">
                  <c:v>0</c:v>
                </c:pt>
                <c:pt idx="4615">
                  <c:v>0</c:v>
                </c:pt>
                <c:pt idx="4616">
                  <c:v>0</c:v>
                </c:pt>
                <c:pt idx="4617">
                  <c:v>0</c:v>
                </c:pt>
                <c:pt idx="4618">
                  <c:v>0</c:v>
                </c:pt>
                <c:pt idx="4619">
                  <c:v>0</c:v>
                </c:pt>
                <c:pt idx="4620">
                  <c:v>0</c:v>
                </c:pt>
                <c:pt idx="4621">
                  <c:v>0</c:v>
                </c:pt>
                <c:pt idx="4622">
                  <c:v>0</c:v>
                </c:pt>
                <c:pt idx="4623">
                  <c:v>0</c:v>
                </c:pt>
                <c:pt idx="4624">
                  <c:v>0</c:v>
                </c:pt>
                <c:pt idx="4625">
                  <c:v>0</c:v>
                </c:pt>
                <c:pt idx="4626">
                  <c:v>0</c:v>
                </c:pt>
                <c:pt idx="4627">
                  <c:v>0</c:v>
                </c:pt>
                <c:pt idx="4628">
                  <c:v>0</c:v>
                </c:pt>
                <c:pt idx="4629">
                  <c:v>0</c:v>
                </c:pt>
                <c:pt idx="4630">
                  <c:v>0</c:v>
                </c:pt>
                <c:pt idx="4631">
                  <c:v>0</c:v>
                </c:pt>
                <c:pt idx="4632">
                  <c:v>0</c:v>
                </c:pt>
                <c:pt idx="4633">
                  <c:v>0</c:v>
                </c:pt>
                <c:pt idx="4634">
                  <c:v>0</c:v>
                </c:pt>
                <c:pt idx="4635">
                  <c:v>0</c:v>
                </c:pt>
                <c:pt idx="4636">
                  <c:v>0</c:v>
                </c:pt>
                <c:pt idx="4637">
                  <c:v>0</c:v>
                </c:pt>
                <c:pt idx="4638">
                  <c:v>0</c:v>
                </c:pt>
                <c:pt idx="4639">
                  <c:v>0</c:v>
                </c:pt>
                <c:pt idx="4640">
                  <c:v>0</c:v>
                </c:pt>
                <c:pt idx="4641">
                  <c:v>0</c:v>
                </c:pt>
                <c:pt idx="4642">
                  <c:v>0</c:v>
                </c:pt>
                <c:pt idx="4643">
                  <c:v>0</c:v>
                </c:pt>
                <c:pt idx="4644">
                  <c:v>0</c:v>
                </c:pt>
                <c:pt idx="4645">
                  <c:v>0</c:v>
                </c:pt>
                <c:pt idx="4646">
                  <c:v>0</c:v>
                </c:pt>
                <c:pt idx="4647">
                  <c:v>0</c:v>
                </c:pt>
                <c:pt idx="4648">
                  <c:v>0</c:v>
                </c:pt>
                <c:pt idx="4649">
                  <c:v>0</c:v>
                </c:pt>
                <c:pt idx="4650">
                  <c:v>0</c:v>
                </c:pt>
                <c:pt idx="4651">
                  <c:v>0</c:v>
                </c:pt>
                <c:pt idx="4652">
                  <c:v>0</c:v>
                </c:pt>
                <c:pt idx="4653">
                  <c:v>0</c:v>
                </c:pt>
                <c:pt idx="4654">
                  <c:v>0</c:v>
                </c:pt>
                <c:pt idx="4655">
                  <c:v>0</c:v>
                </c:pt>
                <c:pt idx="4656">
                  <c:v>0</c:v>
                </c:pt>
                <c:pt idx="4657">
                  <c:v>0</c:v>
                </c:pt>
                <c:pt idx="4658">
                  <c:v>0</c:v>
                </c:pt>
                <c:pt idx="4659">
                  <c:v>0</c:v>
                </c:pt>
                <c:pt idx="4660">
                  <c:v>0</c:v>
                </c:pt>
                <c:pt idx="4661">
                  <c:v>0</c:v>
                </c:pt>
                <c:pt idx="4662">
                  <c:v>0</c:v>
                </c:pt>
                <c:pt idx="4663">
                  <c:v>0</c:v>
                </c:pt>
                <c:pt idx="4664">
                  <c:v>0</c:v>
                </c:pt>
                <c:pt idx="4665">
                  <c:v>0</c:v>
                </c:pt>
                <c:pt idx="4666">
                  <c:v>0</c:v>
                </c:pt>
                <c:pt idx="4667">
                  <c:v>0</c:v>
                </c:pt>
                <c:pt idx="4668">
                  <c:v>0</c:v>
                </c:pt>
                <c:pt idx="4669">
                  <c:v>0</c:v>
                </c:pt>
                <c:pt idx="4670">
                  <c:v>0</c:v>
                </c:pt>
                <c:pt idx="4671">
                  <c:v>0</c:v>
                </c:pt>
                <c:pt idx="4672">
                  <c:v>0</c:v>
                </c:pt>
                <c:pt idx="4673">
                  <c:v>0</c:v>
                </c:pt>
                <c:pt idx="4674">
                  <c:v>0</c:v>
                </c:pt>
                <c:pt idx="4675">
                  <c:v>0</c:v>
                </c:pt>
                <c:pt idx="4676">
                  <c:v>0</c:v>
                </c:pt>
                <c:pt idx="4677">
                  <c:v>0</c:v>
                </c:pt>
                <c:pt idx="4678">
                  <c:v>0</c:v>
                </c:pt>
                <c:pt idx="4679">
                  <c:v>0</c:v>
                </c:pt>
                <c:pt idx="4680">
                  <c:v>0</c:v>
                </c:pt>
                <c:pt idx="4681">
                  <c:v>0</c:v>
                </c:pt>
                <c:pt idx="4682">
                  <c:v>0</c:v>
                </c:pt>
                <c:pt idx="4683">
                  <c:v>0</c:v>
                </c:pt>
                <c:pt idx="4684">
                  <c:v>0</c:v>
                </c:pt>
                <c:pt idx="4685">
                  <c:v>0</c:v>
                </c:pt>
                <c:pt idx="4686">
                  <c:v>0</c:v>
                </c:pt>
                <c:pt idx="4687">
                  <c:v>0</c:v>
                </c:pt>
                <c:pt idx="4688">
                  <c:v>0</c:v>
                </c:pt>
                <c:pt idx="4689">
                  <c:v>0</c:v>
                </c:pt>
                <c:pt idx="4690">
                  <c:v>0</c:v>
                </c:pt>
                <c:pt idx="4691">
                  <c:v>0</c:v>
                </c:pt>
                <c:pt idx="4692">
                  <c:v>0</c:v>
                </c:pt>
                <c:pt idx="4693">
                  <c:v>0</c:v>
                </c:pt>
                <c:pt idx="4694">
                  <c:v>0</c:v>
                </c:pt>
                <c:pt idx="4695">
                  <c:v>0</c:v>
                </c:pt>
                <c:pt idx="4696">
                  <c:v>0</c:v>
                </c:pt>
                <c:pt idx="4697">
                  <c:v>0</c:v>
                </c:pt>
                <c:pt idx="4698">
                  <c:v>0</c:v>
                </c:pt>
                <c:pt idx="4699">
                  <c:v>0</c:v>
                </c:pt>
                <c:pt idx="4700">
                  <c:v>0</c:v>
                </c:pt>
                <c:pt idx="4701">
                  <c:v>0</c:v>
                </c:pt>
                <c:pt idx="4702">
                  <c:v>0</c:v>
                </c:pt>
                <c:pt idx="4703">
                  <c:v>0</c:v>
                </c:pt>
                <c:pt idx="4704">
                  <c:v>0</c:v>
                </c:pt>
                <c:pt idx="4705">
                  <c:v>0</c:v>
                </c:pt>
                <c:pt idx="4706">
                  <c:v>0</c:v>
                </c:pt>
                <c:pt idx="4707">
                  <c:v>0</c:v>
                </c:pt>
                <c:pt idx="4708">
                  <c:v>0</c:v>
                </c:pt>
                <c:pt idx="4709">
                  <c:v>0</c:v>
                </c:pt>
                <c:pt idx="4710">
                  <c:v>0</c:v>
                </c:pt>
                <c:pt idx="4711">
                  <c:v>0</c:v>
                </c:pt>
                <c:pt idx="4712">
                  <c:v>0</c:v>
                </c:pt>
                <c:pt idx="4713">
                  <c:v>0</c:v>
                </c:pt>
                <c:pt idx="4714">
                  <c:v>0</c:v>
                </c:pt>
                <c:pt idx="4715">
                  <c:v>0</c:v>
                </c:pt>
                <c:pt idx="4716">
                  <c:v>0</c:v>
                </c:pt>
                <c:pt idx="4717">
                  <c:v>0</c:v>
                </c:pt>
                <c:pt idx="4718">
                  <c:v>0</c:v>
                </c:pt>
                <c:pt idx="4719">
                  <c:v>0</c:v>
                </c:pt>
                <c:pt idx="4720">
                  <c:v>0</c:v>
                </c:pt>
                <c:pt idx="4721">
                  <c:v>0</c:v>
                </c:pt>
                <c:pt idx="4722">
                  <c:v>0</c:v>
                </c:pt>
                <c:pt idx="4723">
                  <c:v>0</c:v>
                </c:pt>
                <c:pt idx="4724">
                  <c:v>0</c:v>
                </c:pt>
                <c:pt idx="4725">
                  <c:v>0</c:v>
                </c:pt>
                <c:pt idx="4726">
                  <c:v>0</c:v>
                </c:pt>
                <c:pt idx="4727">
                  <c:v>0</c:v>
                </c:pt>
                <c:pt idx="4728">
                  <c:v>0</c:v>
                </c:pt>
                <c:pt idx="4729">
                  <c:v>0</c:v>
                </c:pt>
                <c:pt idx="4730">
                  <c:v>0</c:v>
                </c:pt>
                <c:pt idx="4731">
                  <c:v>0</c:v>
                </c:pt>
                <c:pt idx="4732">
                  <c:v>0</c:v>
                </c:pt>
                <c:pt idx="4733">
                  <c:v>0</c:v>
                </c:pt>
                <c:pt idx="4734">
                  <c:v>0</c:v>
                </c:pt>
                <c:pt idx="4735">
                  <c:v>0</c:v>
                </c:pt>
                <c:pt idx="4736">
                  <c:v>0</c:v>
                </c:pt>
                <c:pt idx="4737">
                  <c:v>0</c:v>
                </c:pt>
                <c:pt idx="4738">
                  <c:v>0</c:v>
                </c:pt>
                <c:pt idx="4739">
                  <c:v>0</c:v>
                </c:pt>
                <c:pt idx="4740">
                  <c:v>0</c:v>
                </c:pt>
                <c:pt idx="4741">
                  <c:v>0</c:v>
                </c:pt>
                <c:pt idx="4742">
                  <c:v>0</c:v>
                </c:pt>
                <c:pt idx="4743">
                  <c:v>0</c:v>
                </c:pt>
                <c:pt idx="4744">
                  <c:v>0</c:v>
                </c:pt>
                <c:pt idx="4745">
                  <c:v>0</c:v>
                </c:pt>
                <c:pt idx="4746">
                  <c:v>0</c:v>
                </c:pt>
                <c:pt idx="4747">
                  <c:v>0</c:v>
                </c:pt>
                <c:pt idx="4748">
                  <c:v>0</c:v>
                </c:pt>
                <c:pt idx="4749">
                  <c:v>0</c:v>
                </c:pt>
                <c:pt idx="4750">
                  <c:v>0</c:v>
                </c:pt>
                <c:pt idx="4751">
                  <c:v>0</c:v>
                </c:pt>
                <c:pt idx="4752">
                  <c:v>0</c:v>
                </c:pt>
                <c:pt idx="4753">
                  <c:v>0</c:v>
                </c:pt>
                <c:pt idx="4754">
                  <c:v>0</c:v>
                </c:pt>
                <c:pt idx="4755">
                  <c:v>0</c:v>
                </c:pt>
                <c:pt idx="4756">
                  <c:v>0</c:v>
                </c:pt>
                <c:pt idx="4757">
                  <c:v>0</c:v>
                </c:pt>
                <c:pt idx="4758">
                  <c:v>0</c:v>
                </c:pt>
                <c:pt idx="4759">
                  <c:v>0</c:v>
                </c:pt>
                <c:pt idx="4760">
                  <c:v>0</c:v>
                </c:pt>
                <c:pt idx="4761">
                  <c:v>0</c:v>
                </c:pt>
                <c:pt idx="4762">
                  <c:v>0</c:v>
                </c:pt>
                <c:pt idx="4763">
                  <c:v>0</c:v>
                </c:pt>
                <c:pt idx="4764">
                  <c:v>0</c:v>
                </c:pt>
                <c:pt idx="4765">
                  <c:v>0</c:v>
                </c:pt>
                <c:pt idx="4766">
                  <c:v>0</c:v>
                </c:pt>
                <c:pt idx="4767">
                  <c:v>0</c:v>
                </c:pt>
                <c:pt idx="4768">
                  <c:v>0</c:v>
                </c:pt>
                <c:pt idx="4769">
                  <c:v>0</c:v>
                </c:pt>
                <c:pt idx="4770">
                  <c:v>0</c:v>
                </c:pt>
                <c:pt idx="4771">
                  <c:v>0</c:v>
                </c:pt>
                <c:pt idx="4772">
                  <c:v>0</c:v>
                </c:pt>
                <c:pt idx="4773">
                  <c:v>0</c:v>
                </c:pt>
                <c:pt idx="4774">
                  <c:v>0</c:v>
                </c:pt>
                <c:pt idx="4775">
                  <c:v>0</c:v>
                </c:pt>
                <c:pt idx="4776">
                  <c:v>0</c:v>
                </c:pt>
                <c:pt idx="4777">
                  <c:v>0</c:v>
                </c:pt>
                <c:pt idx="4778">
                  <c:v>0</c:v>
                </c:pt>
                <c:pt idx="4779">
                  <c:v>0</c:v>
                </c:pt>
                <c:pt idx="4780">
                  <c:v>0</c:v>
                </c:pt>
                <c:pt idx="4781">
                  <c:v>0</c:v>
                </c:pt>
                <c:pt idx="4782">
                  <c:v>0</c:v>
                </c:pt>
                <c:pt idx="4783">
                  <c:v>0</c:v>
                </c:pt>
                <c:pt idx="4784">
                  <c:v>0</c:v>
                </c:pt>
                <c:pt idx="4785">
                  <c:v>0</c:v>
                </c:pt>
                <c:pt idx="4786">
                  <c:v>0</c:v>
                </c:pt>
                <c:pt idx="4787">
                  <c:v>0</c:v>
                </c:pt>
                <c:pt idx="4788">
                  <c:v>0</c:v>
                </c:pt>
                <c:pt idx="4789">
                  <c:v>0</c:v>
                </c:pt>
                <c:pt idx="4790">
                  <c:v>0</c:v>
                </c:pt>
                <c:pt idx="4791">
                  <c:v>0</c:v>
                </c:pt>
                <c:pt idx="4792">
                  <c:v>0</c:v>
                </c:pt>
                <c:pt idx="4793">
                  <c:v>0</c:v>
                </c:pt>
                <c:pt idx="4794">
                  <c:v>0</c:v>
                </c:pt>
                <c:pt idx="4795">
                  <c:v>0</c:v>
                </c:pt>
                <c:pt idx="4796">
                  <c:v>0</c:v>
                </c:pt>
                <c:pt idx="4797">
                  <c:v>0</c:v>
                </c:pt>
                <c:pt idx="4798">
                  <c:v>0</c:v>
                </c:pt>
                <c:pt idx="4799">
                  <c:v>0</c:v>
                </c:pt>
                <c:pt idx="4800">
                  <c:v>0</c:v>
                </c:pt>
                <c:pt idx="4801">
                  <c:v>0</c:v>
                </c:pt>
                <c:pt idx="4802">
                  <c:v>0</c:v>
                </c:pt>
                <c:pt idx="4803">
                  <c:v>0</c:v>
                </c:pt>
                <c:pt idx="4804">
                  <c:v>0</c:v>
                </c:pt>
                <c:pt idx="4805">
                  <c:v>0</c:v>
                </c:pt>
                <c:pt idx="4806">
                  <c:v>0</c:v>
                </c:pt>
                <c:pt idx="4807">
                  <c:v>0</c:v>
                </c:pt>
                <c:pt idx="4808">
                  <c:v>0</c:v>
                </c:pt>
                <c:pt idx="4809">
                  <c:v>0</c:v>
                </c:pt>
                <c:pt idx="4810">
                  <c:v>0</c:v>
                </c:pt>
                <c:pt idx="4811">
                  <c:v>0</c:v>
                </c:pt>
                <c:pt idx="4812">
                  <c:v>0</c:v>
                </c:pt>
                <c:pt idx="4813">
                  <c:v>0</c:v>
                </c:pt>
                <c:pt idx="4814">
                  <c:v>0</c:v>
                </c:pt>
                <c:pt idx="4815">
                  <c:v>0</c:v>
                </c:pt>
                <c:pt idx="4816">
                  <c:v>0</c:v>
                </c:pt>
                <c:pt idx="4817">
                  <c:v>0</c:v>
                </c:pt>
                <c:pt idx="4818">
                  <c:v>0</c:v>
                </c:pt>
                <c:pt idx="4819">
                  <c:v>0</c:v>
                </c:pt>
                <c:pt idx="4820">
                  <c:v>0</c:v>
                </c:pt>
                <c:pt idx="4821">
                  <c:v>0</c:v>
                </c:pt>
                <c:pt idx="4822">
                  <c:v>0</c:v>
                </c:pt>
                <c:pt idx="4823">
                  <c:v>0</c:v>
                </c:pt>
                <c:pt idx="4824">
                  <c:v>0</c:v>
                </c:pt>
                <c:pt idx="4825">
                  <c:v>0</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c:v>
                </c:pt>
                <c:pt idx="4848">
                  <c:v>0</c:v>
                </c:pt>
                <c:pt idx="4849">
                  <c:v>0</c:v>
                </c:pt>
                <c:pt idx="4850">
                  <c:v>0</c:v>
                </c:pt>
                <c:pt idx="4851">
                  <c:v>0</c:v>
                </c:pt>
                <c:pt idx="4852">
                  <c:v>0</c:v>
                </c:pt>
                <c:pt idx="4853">
                  <c:v>0</c:v>
                </c:pt>
                <c:pt idx="4854">
                  <c:v>0</c:v>
                </c:pt>
                <c:pt idx="4855">
                  <c:v>0</c:v>
                </c:pt>
                <c:pt idx="4856">
                  <c:v>0</c:v>
                </c:pt>
                <c:pt idx="4857">
                  <c:v>0</c:v>
                </c:pt>
                <c:pt idx="4858">
                  <c:v>0</c:v>
                </c:pt>
                <c:pt idx="4859">
                  <c:v>0</c:v>
                </c:pt>
                <c:pt idx="4860">
                  <c:v>0</c:v>
                </c:pt>
                <c:pt idx="4861">
                  <c:v>0</c:v>
                </c:pt>
                <c:pt idx="4862">
                  <c:v>0</c:v>
                </c:pt>
                <c:pt idx="4863">
                  <c:v>0</c:v>
                </c:pt>
                <c:pt idx="4864">
                  <c:v>0</c:v>
                </c:pt>
                <c:pt idx="4865">
                  <c:v>0</c:v>
                </c:pt>
                <c:pt idx="4866">
                  <c:v>0</c:v>
                </c:pt>
                <c:pt idx="4867">
                  <c:v>0</c:v>
                </c:pt>
                <c:pt idx="4868">
                  <c:v>0</c:v>
                </c:pt>
                <c:pt idx="4869">
                  <c:v>0</c:v>
                </c:pt>
                <c:pt idx="4870">
                  <c:v>0</c:v>
                </c:pt>
                <c:pt idx="4871">
                  <c:v>0</c:v>
                </c:pt>
                <c:pt idx="4872">
                  <c:v>0</c:v>
                </c:pt>
                <c:pt idx="4873">
                  <c:v>0</c:v>
                </c:pt>
                <c:pt idx="4874">
                  <c:v>0</c:v>
                </c:pt>
                <c:pt idx="4875">
                  <c:v>0</c:v>
                </c:pt>
                <c:pt idx="4876">
                  <c:v>0</c:v>
                </c:pt>
                <c:pt idx="4877">
                  <c:v>0</c:v>
                </c:pt>
                <c:pt idx="4878">
                  <c:v>0</c:v>
                </c:pt>
                <c:pt idx="4879">
                  <c:v>0</c:v>
                </c:pt>
                <c:pt idx="4880">
                  <c:v>0</c:v>
                </c:pt>
                <c:pt idx="4881">
                  <c:v>0</c:v>
                </c:pt>
                <c:pt idx="4882">
                  <c:v>0</c:v>
                </c:pt>
                <c:pt idx="4883">
                  <c:v>0</c:v>
                </c:pt>
                <c:pt idx="4884">
                  <c:v>0</c:v>
                </c:pt>
                <c:pt idx="4885">
                  <c:v>0</c:v>
                </c:pt>
                <c:pt idx="4886">
                  <c:v>0</c:v>
                </c:pt>
                <c:pt idx="4887">
                  <c:v>0</c:v>
                </c:pt>
                <c:pt idx="4888">
                  <c:v>0</c:v>
                </c:pt>
                <c:pt idx="4889">
                  <c:v>0</c:v>
                </c:pt>
                <c:pt idx="4890">
                  <c:v>0</c:v>
                </c:pt>
                <c:pt idx="4891">
                  <c:v>0</c:v>
                </c:pt>
                <c:pt idx="4892">
                  <c:v>0</c:v>
                </c:pt>
                <c:pt idx="4893">
                  <c:v>0</c:v>
                </c:pt>
                <c:pt idx="4894">
                  <c:v>0</c:v>
                </c:pt>
                <c:pt idx="4895">
                  <c:v>0</c:v>
                </c:pt>
                <c:pt idx="4896">
                  <c:v>0</c:v>
                </c:pt>
                <c:pt idx="4897">
                  <c:v>0</c:v>
                </c:pt>
                <c:pt idx="4898">
                  <c:v>0</c:v>
                </c:pt>
                <c:pt idx="4899">
                  <c:v>0</c:v>
                </c:pt>
                <c:pt idx="4900">
                  <c:v>0</c:v>
                </c:pt>
                <c:pt idx="4901">
                  <c:v>0</c:v>
                </c:pt>
                <c:pt idx="4902">
                  <c:v>0</c:v>
                </c:pt>
                <c:pt idx="4903">
                  <c:v>0</c:v>
                </c:pt>
                <c:pt idx="4904">
                  <c:v>0</c:v>
                </c:pt>
                <c:pt idx="4905">
                  <c:v>0</c:v>
                </c:pt>
                <c:pt idx="4906">
                  <c:v>0</c:v>
                </c:pt>
                <c:pt idx="4907">
                  <c:v>0</c:v>
                </c:pt>
                <c:pt idx="4908">
                  <c:v>0</c:v>
                </c:pt>
                <c:pt idx="4909">
                  <c:v>0</c:v>
                </c:pt>
                <c:pt idx="4910">
                  <c:v>0</c:v>
                </c:pt>
                <c:pt idx="4911">
                  <c:v>0</c:v>
                </c:pt>
                <c:pt idx="4912">
                  <c:v>0</c:v>
                </c:pt>
                <c:pt idx="4913">
                  <c:v>0</c:v>
                </c:pt>
                <c:pt idx="4914">
                  <c:v>0</c:v>
                </c:pt>
                <c:pt idx="4915">
                  <c:v>0</c:v>
                </c:pt>
                <c:pt idx="4916">
                  <c:v>0</c:v>
                </c:pt>
                <c:pt idx="4917">
                  <c:v>0</c:v>
                </c:pt>
                <c:pt idx="4918">
                  <c:v>0</c:v>
                </c:pt>
                <c:pt idx="4919">
                  <c:v>0</c:v>
                </c:pt>
                <c:pt idx="4920">
                  <c:v>0</c:v>
                </c:pt>
                <c:pt idx="4921">
                  <c:v>0</c:v>
                </c:pt>
                <c:pt idx="4922">
                  <c:v>0</c:v>
                </c:pt>
                <c:pt idx="4923">
                  <c:v>0</c:v>
                </c:pt>
                <c:pt idx="4924">
                  <c:v>0</c:v>
                </c:pt>
                <c:pt idx="4925">
                  <c:v>0</c:v>
                </c:pt>
                <c:pt idx="4926">
                  <c:v>0</c:v>
                </c:pt>
                <c:pt idx="4927">
                  <c:v>0</c:v>
                </c:pt>
                <c:pt idx="4928">
                  <c:v>0</c:v>
                </c:pt>
                <c:pt idx="4929">
                  <c:v>0</c:v>
                </c:pt>
                <c:pt idx="4930">
                  <c:v>0</c:v>
                </c:pt>
                <c:pt idx="4931">
                  <c:v>0</c:v>
                </c:pt>
                <c:pt idx="4932">
                  <c:v>0</c:v>
                </c:pt>
                <c:pt idx="4933">
                  <c:v>0</c:v>
                </c:pt>
                <c:pt idx="4934">
                  <c:v>0</c:v>
                </c:pt>
                <c:pt idx="4935">
                  <c:v>0</c:v>
                </c:pt>
                <c:pt idx="4936">
                  <c:v>0</c:v>
                </c:pt>
                <c:pt idx="4937">
                  <c:v>0</c:v>
                </c:pt>
                <c:pt idx="4938">
                  <c:v>0</c:v>
                </c:pt>
                <c:pt idx="4939">
                  <c:v>0</c:v>
                </c:pt>
                <c:pt idx="4940">
                  <c:v>0</c:v>
                </c:pt>
                <c:pt idx="4941">
                  <c:v>0</c:v>
                </c:pt>
                <c:pt idx="4942">
                  <c:v>0</c:v>
                </c:pt>
                <c:pt idx="4943">
                  <c:v>0</c:v>
                </c:pt>
                <c:pt idx="4944">
                  <c:v>0</c:v>
                </c:pt>
                <c:pt idx="4945">
                  <c:v>0</c:v>
                </c:pt>
                <c:pt idx="4946">
                  <c:v>0</c:v>
                </c:pt>
                <c:pt idx="4947">
                  <c:v>0</c:v>
                </c:pt>
                <c:pt idx="4948">
                  <c:v>0</c:v>
                </c:pt>
                <c:pt idx="4949">
                  <c:v>0</c:v>
                </c:pt>
                <c:pt idx="4950">
                  <c:v>0</c:v>
                </c:pt>
                <c:pt idx="4951">
                  <c:v>0</c:v>
                </c:pt>
                <c:pt idx="4952">
                  <c:v>0</c:v>
                </c:pt>
                <c:pt idx="4953">
                  <c:v>0</c:v>
                </c:pt>
                <c:pt idx="4954">
                  <c:v>0</c:v>
                </c:pt>
                <c:pt idx="4955">
                  <c:v>0</c:v>
                </c:pt>
                <c:pt idx="4956">
                  <c:v>0</c:v>
                </c:pt>
                <c:pt idx="4957">
                  <c:v>0</c:v>
                </c:pt>
                <c:pt idx="4958">
                  <c:v>0</c:v>
                </c:pt>
                <c:pt idx="4959">
                  <c:v>0</c:v>
                </c:pt>
                <c:pt idx="4960">
                  <c:v>0</c:v>
                </c:pt>
                <c:pt idx="4961">
                  <c:v>0</c:v>
                </c:pt>
                <c:pt idx="4962">
                  <c:v>0</c:v>
                </c:pt>
                <c:pt idx="4963">
                  <c:v>0</c:v>
                </c:pt>
                <c:pt idx="4964">
                  <c:v>0</c:v>
                </c:pt>
                <c:pt idx="4965">
                  <c:v>0</c:v>
                </c:pt>
                <c:pt idx="4966">
                  <c:v>0</c:v>
                </c:pt>
                <c:pt idx="4967">
                  <c:v>0</c:v>
                </c:pt>
                <c:pt idx="4968">
                  <c:v>0</c:v>
                </c:pt>
                <c:pt idx="4969">
                  <c:v>0</c:v>
                </c:pt>
                <c:pt idx="4970">
                  <c:v>0</c:v>
                </c:pt>
                <c:pt idx="4971">
                  <c:v>0</c:v>
                </c:pt>
                <c:pt idx="4972">
                  <c:v>0</c:v>
                </c:pt>
                <c:pt idx="4973">
                  <c:v>0</c:v>
                </c:pt>
                <c:pt idx="4974">
                  <c:v>0</c:v>
                </c:pt>
                <c:pt idx="4975">
                  <c:v>0</c:v>
                </c:pt>
                <c:pt idx="4976">
                  <c:v>0</c:v>
                </c:pt>
                <c:pt idx="4977">
                  <c:v>0</c:v>
                </c:pt>
                <c:pt idx="4978">
                  <c:v>0</c:v>
                </c:pt>
                <c:pt idx="4979">
                  <c:v>0</c:v>
                </c:pt>
                <c:pt idx="4980">
                  <c:v>0</c:v>
                </c:pt>
                <c:pt idx="4981">
                  <c:v>0</c:v>
                </c:pt>
                <c:pt idx="4982">
                  <c:v>0</c:v>
                </c:pt>
                <c:pt idx="4983">
                  <c:v>0</c:v>
                </c:pt>
                <c:pt idx="4984">
                  <c:v>0</c:v>
                </c:pt>
                <c:pt idx="4985">
                  <c:v>0</c:v>
                </c:pt>
                <c:pt idx="4986">
                  <c:v>0</c:v>
                </c:pt>
                <c:pt idx="4987">
                  <c:v>0</c:v>
                </c:pt>
                <c:pt idx="4988">
                  <c:v>0</c:v>
                </c:pt>
                <c:pt idx="4989">
                  <c:v>0</c:v>
                </c:pt>
                <c:pt idx="4990">
                  <c:v>0</c:v>
                </c:pt>
                <c:pt idx="4991">
                  <c:v>0</c:v>
                </c:pt>
                <c:pt idx="4992">
                  <c:v>0</c:v>
                </c:pt>
                <c:pt idx="4993">
                  <c:v>0</c:v>
                </c:pt>
                <c:pt idx="4994">
                  <c:v>0</c:v>
                </c:pt>
                <c:pt idx="4995">
                  <c:v>0</c:v>
                </c:pt>
                <c:pt idx="4996">
                  <c:v>0</c:v>
                </c:pt>
                <c:pt idx="4997">
                  <c:v>0</c:v>
                </c:pt>
                <c:pt idx="4998">
                  <c:v>0</c:v>
                </c:pt>
                <c:pt idx="4999">
                  <c:v>0</c:v>
                </c:pt>
              </c:numCache>
            </c:numRef>
          </c:val>
          <c:smooth val="0"/>
          <c:extLst>
            <c:ext xmlns:c16="http://schemas.microsoft.com/office/drawing/2014/chart" uri="{C3380CC4-5D6E-409C-BE32-E72D297353CC}">
              <c16:uniqueId val="{00000002-6F3D-4E1B-8E0B-DEE36BEDD27C}"/>
            </c:ext>
          </c:extLst>
        </c:ser>
        <c:ser>
          <c:idx val="3"/>
          <c:order val="3"/>
          <c:tx>
            <c:strRef>
              <c:f>'Cycle Time'!$G$1</c:f>
              <c:strCache>
                <c:ptCount val="1"/>
                <c:pt idx="0">
                  <c:v>Unplanned 95% = 16. hours</c:v>
                </c:pt>
              </c:strCache>
            </c:strRef>
          </c:tx>
          <c:spPr>
            <a:ln w="19050" cap="rnd">
              <a:solidFill>
                <a:schemeClr val="accent3"/>
              </a:solidFill>
              <a:prstDash val="dash"/>
              <a:round/>
            </a:ln>
            <a:effectLst/>
          </c:spPr>
          <c:marker>
            <c:symbol val="none"/>
          </c:marker>
          <c:cat>
            <c:numRef>
              <c:f>[0]!CompletedDateRange</c:f>
              <c:numCache>
                <c:formatCode>[$-409]m/d/yy\ h:mm\ AM/PM;@</c:formatCode>
                <c:ptCount val="4"/>
                <c:pt idx="0">
                  <c:v>42583.541666666664</c:v>
                </c:pt>
                <c:pt idx="1">
                  <c:v>42584.083333333336</c:v>
                </c:pt>
                <c:pt idx="2">
                  <c:v>42587.395833333336</c:v>
                </c:pt>
                <c:pt idx="3">
                  <c:v>42587.416666666664</c:v>
                </c:pt>
              </c:numCache>
            </c:numRef>
          </c:cat>
          <c:val>
            <c:numRef>
              <c:f>'Cycle Time'!$G$2:$G$5001</c:f>
              <c:numCache>
                <c:formatCode>0.00</c:formatCode>
                <c:ptCount val="5000"/>
                <c:pt idx="0">
                  <c:v>16.000001388892997</c:v>
                </c:pt>
                <c:pt idx="1">
                  <c:v>15.200001319448347</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pt idx="3534">
                  <c:v>0</c:v>
                </c:pt>
                <c:pt idx="3535">
                  <c:v>0</c:v>
                </c:pt>
                <c:pt idx="3536">
                  <c:v>0</c:v>
                </c:pt>
                <c:pt idx="3537">
                  <c:v>0</c:v>
                </c:pt>
                <c:pt idx="3538">
                  <c:v>0</c:v>
                </c:pt>
                <c:pt idx="3539">
                  <c:v>0</c:v>
                </c:pt>
                <c:pt idx="3540">
                  <c:v>0</c:v>
                </c:pt>
                <c:pt idx="3541">
                  <c:v>0</c:v>
                </c:pt>
                <c:pt idx="3542">
                  <c:v>0</c:v>
                </c:pt>
                <c:pt idx="3543">
                  <c:v>0</c:v>
                </c:pt>
                <c:pt idx="3544">
                  <c:v>0</c:v>
                </c:pt>
                <c:pt idx="3545">
                  <c:v>0</c:v>
                </c:pt>
                <c:pt idx="3546">
                  <c:v>0</c:v>
                </c:pt>
                <c:pt idx="3547">
                  <c:v>0</c:v>
                </c:pt>
                <c:pt idx="3548">
                  <c:v>0</c:v>
                </c:pt>
                <c:pt idx="3549">
                  <c:v>0</c:v>
                </c:pt>
                <c:pt idx="3550">
                  <c:v>0</c:v>
                </c:pt>
                <c:pt idx="3551">
                  <c:v>0</c:v>
                </c:pt>
                <c:pt idx="3552">
                  <c:v>0</c:v>
                </c:pt>
                <c:pt idx="3553">
                  <c:v>0</c:v>
                </c:pt>
                <c:pt idx="3554">
                  <c:v>0</c:v>
                </c:pt>
                <c:pt idx="3555">
                  <c:v>0</c:v>
                </c:pt>
                <c:pt idx="3556">
                  <c:v>0</c:v>
                </c:pt>
                <c:pt idx="3557">
                  <c:v>0</c:v>
                </c:pt>
                <c:pt idx="3558">
                  <c:v>0</c:v>
                </c:pt>
                <c:pt idx="3559">
                  <c:v>0</c:v>
                </c:pt>
                <c:pt idx="3560">
                  <c:v>0</c:v>
                </c:pt>
                <c:pt idx="3561">
                  <c:v>0</c:v>
                </c:pt>
                <c:pt idx="3562">
                  <c:v>0</c:v>
                </c:pt>
                <c:pt idx="3563">
                  <c:v>0</c:v>
                </c:pt>
                <c:pt idx="3564">
                  <c:v>0</c:v>
                </c:pt>
                <c:pt idx="3565">
                  <c:v>0</c:v>
                </c:pt>
                <c:pt idx="3566">
                  <c:v>0</c:v>
                </c:pt>
                <c:pt idx="3567">
                  <c:v>0</c:v>
                </c:pt>
                <c:pt idx="3568">
                  <c:v>0</c:v>
                </c:pt>
                <c:pt idx="3569">
                  <c:v>0</c:v>
                </c:pt>
                <c:pt idx="3570">
                  <c:v>0</c:v>
                </c:pt>
                <c:pt idx="3571">
                  <c:v>0</c:v>
                </c:pt>
                <c:pt idx="3572">
                  <c:v>0</c:v>
                </c:pt>
                <c:pt idx="3573">
                  <c:v>0</c:v>
                </c:pt>
                <c:pt idx="3574">
                  <c:v>0</c:v>
                </c:pt>
                <c:pt idx="3575">
                  <c:v>0</c:v>
                </c:pt>
                <c:pt idx="3576">
                  <c:v>0</c:v>
                </c:pt>
                <c:pt idx="3577">
                  <c:v>0</c:v>
                </c:pt>
                <c:pt idx="3578">
                  <c:v>0</c:v>
                </c:pt>
                <c:pt idx="3579">
                  <c:v>0</c:v>
                </c:pt>
                <c:pt idx="3580">
                  <c:v>0</c:v>
                </c:pt>
                <c:pt idx="3581">
                  <c:v>0</c:v>
                </c:pt>
                <c:pt idx="3582">
                  <c:v>0</c:v>
                </c:pt>
                <c:pt idx="3583">
                  <c:v>0</c:v>
                </c:pt>
                <c:pt idx="3584">
                  <c:v>0</c:v>
                </c:pt>
                <c:pt idx="3585">
                  <c:v>0</c:v>
                </c:pt>
                <c:pt idx="3586">
                  <c:v>0</c:v>
                </c:pt>
                <c:pt idx="3587">
                  <c:v>0</c:v>
                </c:pt>
                <c:pt idx="3588">
                  <c:v>0</c:v>
                </c:pt>
                <c:pt idx="3589">
                  <c:v>0</c:v>
                </c:pt>
                <c:pt idx="3590">
                  <c:v>0</c:v>
                </c:pt>
                <c:pt idx="3591">
                  <c:v>0</c:v>
                </c:pt>
                <c:pt idx="3592">
                  <c:v>0</c:v>
                </c:pt>
                <c:pt idx="3593">
                  <c:v>0</c:v>
                </c:pt>
                <c:pt idx="3594">
                  <c:v>0</c:v>
                </c:pt>
                <c:pt idx="3595">
                  <c:v>0</c:v>
                </c:pt>
                <c:pt idx="3596">
                  <c:v>0</c:v>
                </c:pt>
                <c:pt idx="3597">
                  <c:v>0</c:v>
                </c:pt>
                <c:pt idx="3598">
                  <c:v>0</c:v>
                </c:pt>
                <c:pt idx="3599">
                  <c:v>0</c:v>
                </c:pt>
                <c:pt idx="3600">
                  <c:v>0</c:v>
                </c:pt>
                <c:pt idx="3601">
                  <c:v>0</c:v>
                </c:pt>
                <c:pt idx="3602">
                  <c:v>0</c:v>
                </c:pt>
                <c:pt idx="3603">
                  <c:v>0</c:v>
                </c:pt>
                <c:pt idx="3604">
                  <c:v>0</c:v>
                </c:pt>
                <c:pt idx="3605">
                  <c:v>0</c:v>
                </c:pt>
                <c:pt idx="3606">
                  <c:v>0</c:v>
                </c:pt>
                <c:pt idx="3607">
                  <c:v>0</c:v>
                </c:pt>
                <c:pt idx="3608">
                  <c:v>0</c:v>
                </c:pt>
                <c:pt idx="3609">
                  <c:v>0</c:v>
                </c:pt>
                <c:pt idx="3610">
                  <c:v>0</c:v>
                </c:pt>
                <c:pt idx="3611">
                  <c:v>0</c:v>
                </c:pt>
                <c:pt idx="3612">
                  <c:v>0</c:v>
                </c:pt>
                <c:pt idx="3613">
                  <c:v>0</c:v>
                </c:pt>
                <c:pt idx="3614">
                  <c:v>0</c:v>
                </c:pt>
                <c:pt idx="3615">
                  <c:v>0</c:v>
                </c:pt>
                <c:pt idx="3616">
                  <c:v>0</c:v>
                </c:pt>
                <c:pt idx="3617">
                  <c:v>0</c:v>
                </c:pt>
                <c:pt idx="3618">
                  <c:v>0</c:v>
                </c:pt>
                <c:pt idx="3619">
                  <c:v>0</c:v>
                </c:pt>
                <c:pt idx="3620">
                  <c:v>0</c:v>
                </c:pt>
                <c:pt idx="3621">
                  <c:v>0</c:v>
                </c:pt>
                <c:pt idx="3622">
                  <c:v>0</c:v>
                </c:pt>
                <c:pt idx="3623">
                  <c:v>0</c:v>
                </c:pt>
                <c:pt idx="3624">
                  <c:v>0</c:v>
                </c:pt>
                <c:pt idx="3625">
                  <c:v>0</c:v>
                </c:pt>
                <c:pt idx="3626">
                  <c:v>0</c:v>
                </c:pt>
                <c:pt idx="3627">
                  <c:v>0</c:v>
                </c:pt>
                <c:pt idx="3628">
                  <c:v>0</c:v>
                </c:pt>
                <c:pt idx="3629">
                  <c:v>0</c:v>
                </c:pt>
                <c:pt idx="3630">
                  <c:v>0</c:v>
                </c:pt>
                <c:pt idx="3631">
                  <c:v>0</c:v>
                </c:pt>
                <c:pt idx="3632">
                  <c:v>0</c:v>
                </c:pt>
                <c:pt idx="3633">
                  <c:v>0</c:v>
                </c:pt>
                <c:pt idx="3634">
                  <c:v>0</c:v>
                </c:pt>
                <c:pt idx="3635">
                  <c:v>0</c:v>
                </c:pt>
                <c:pt idx="3636">
                  <c:v>0</c:v>
                </c:pt>
                <c:pt idx="3637">
                  <c:v>0</c:v>
                </c:pt>
                <c:pt idx="3638">
                  <c:v>0</c:v>
                </c:pt>
                <c:pt idx="3639">
                  <c:v>0</c:v>
                </c:pt>
                <c:pt idx="3640">
                  <c:v>0</c:v>
                </c:pt>
                <c:pt idx="3641">
                  <c:v>0</c:v>
                </c:pt>
                <c:pt idx="3642">
                  <c:v>0</c:v>
                </c:pt>
                <c:pt idx="3643">
                  <c:v>0</c:v>
                </c:pt>
                <c:pt idx="3644">
                  <c:v>0</c:v>
                </c:pt>
                <c:pt idx="3645">
                  <c:v>0</c:v>
                </c:pt>
                <c:pt idx="3646">
                  <c:v>0</c:v>
                </c:pt>
                <c:pt idx="3647">
                  <c:v>0</c:v>
                </c:pt>
                <c:pt idx="3648">
                  <c:v>0</c:v>
                </c:pt>
                <c:pt idx="3649">
                  <c:v>0</c:v>
                </c:pt>
                <c:pt idx="3650">
                  <c:v>0</c:v>
                </c:pt>
                <c:pt idx="3651">
                  <c:v>0</c:v>
                </c:pt>
                <c:pt idx="3652">
                  <c:v>0</c:v>
                </c:pt>
                <c:pt idx="3653">
                  <c:v>0</c:v>
                </c:pt>
                <c:pt idx="3654">
                  <c:v>0</c:v>
                </c:pt>
                <c:pt idx="3655">
                  <c:v>0</c:v>
                </c:pt>
                <c:pt idx="3656">
                  <c:v>0</c:v>
                </c:pt>
                <c:pt idx="3657">
                  <c:v>0</c:v>
                </c:pt>
                <c:pt idx="3658">
                  <c:v>0</c:v>
                </c:pt>
                <c:pt idx="3659">
                  <c:v>0</c:v>
                </c:pt>
                <c:pt idx="3660">
                  <c:v>0</c:v>
                </c:pt>
                <c:pt idx="3661">
                  <c:v>0</c:v>
                </c:pt>
                <c:pt idx="3662">
                  <c:v>0</c:v>
                </c:pt>
                <c:pt idx="3663">
                  <c:v>0</c:v>
                </c:pt>
                <c:pt idx="3664">
                  <c:v>0</c:v>
                </c:pt>
                <c:pt idx="3665">
                  <c:v>0</c:v>
                </c:pt>
                <c:pt idx="3666">
                  <c:v>0</c:v>
                </c:pt>
                <c:pt idx="3667">
                  <c:v>0</c:v>
                </c:pt>
                <c:pt idx="3668">
                  <c:v>0</c:v>
                </c:pt>
                <c:pt idx="3669">
                  <c:v>0</c:v>
                </c:pt>
                <c:pt idx="3670">
                  <c:v>0</c:v>
                </c:pt>
                <c:pt idx="3671">
                  <c:v>0</c:v>
                </c:pt>
                <c:pt idx="3672">
                  <c:v>0</c:v>
                </c:pt>
                <c:pt idx="3673">
                  <c:v>0</c:v>
                </c:pt>
                <c:pt idx="3674">
                  <c:v>0</c:v>
                </c:pt>
                <c:pt idx="3675">
                  <c:v>0</c:v>
                </c:pt>
                <c:pt idx="3676">
                  <c:v>0</c:v>
                </c:pt>
                <c:pt idx="3677">
                  <c:v>0</c:v>
                </c:pt>
                <c:pt idx="3678">
                  <c:v>0</c:v>
                </c:pt>
                <c:pt idx="3679">
                  <c:v>0</c:v>
                </c:pt>
                <c:pt idx="3680">
                  <c:v>0</c:v>
                </c:pt>
                <c:pt idx="3681">
                  <c:v>0</c:v>
                </c:pt>
                <c:pt idx="3682">
                  <c:v>0</c:v>
                </c:pt>
                <c:pt idx="3683">
                  <c:v>0</c:v>
                </c:pt>
                <c:pt idx="3684">
                  <c:v>0</c:v>
                </c:pt>
                <c:pt idx="3685">
                  <c:v>0</c:v>
                </c:pt>
                <c:pt idx="3686">
                  <c:v>0</c:v>
                </c:pt>
                <c:pt idx="3687">
                  <c:v>0</c:v>
                </c:pt>
                <c:pt idx="3688">
                  <c:v>0</c:v>
                </c:pt>
                <c:pt idx="3689">
                  <c:v>0</c:v>
                </c:pt>
                <c:pt idx="3690">
                  <c:v>0</c:v>
                </c:pt>
                <c:pt idx="3691">
                  <c:v>0</c:v>
                </c:pt>
                <c:pt idx="3692">
                  <c:v>0</c:v>
                </c:pt>
                <c:pt idx="3693">
                  <c:v>0</c:v>
                </c:pt>
                <c:pt idx="3694">
                  <c:v>0</c:v>
                </c:pt>
                <c:pt idx="3695">
                  <c:v>0</c:v>
                </c:pt>
                <c:pt idx="3696">
                  <c:v>0</c:v>
                </c:pt>
                <c:pt idx="3697">
                  <c:v>0</c:v>
                </c:pt>
                <c:pt idx="3698">
                  <c:v>0</c:v>
                </c:pt>
                <c:pt idx="3699">
                  <c:v>0</c:v>
                </c:pt>
                <c:pt idx="3700">
                  <c:v>0</c:v>
                </c:pt>
                <c:pt idx="3701">
                  <c:v>0</c:v>
                </c:pt>
                <c:pt idx="3702">
                  <c:v>0</c:v>
                </c:pt>
                <c:pt idx="3703">
                  <c:v>0</c:v>
                </c:pt>
                <c:pt idx="3704">
                  <c:v>0</c:v>
                </c:pt>
                <c:pt idx="3705">
                  <c:v>0</c:v>
                </c:pt>
                <c:pt idx="3706">
                  <c:v>0</c:v>
                </c:pt>
                <c:pt idx="3707">
                  <c:v>0</c:v>
                </c:pt>
                <c:pt idx="3708">
                  <c:v>0</c:v>
                </c:pt>
                <c:pt idx="3709">
                  <c:v>0</c:v>
                </c:pt>
                <c:pt idx="3710">
                  <c:v>0</c:v>
                </c:pt>
                <c:pt idx="3711">
                  <c:v>0</c:v>
                </c:pt>
                <c:pt idx="3712">
                  <c:v>0</c:v>
                </c:pt>
                <c:pt idx="3713">
                  <c:v>0</c:v>
                </c:pt>
                <c:pt idx="3714">
                  <c:v>0</c:v>
                </c:pt>
                <c:pt idx="3715">
                  <c:v>0</c:v>
                </c:pt>
                <c:pt idx="3716">
                  <c:v>0</c:v>
                </c:pt>
                <c:pt idx="3717">
                  <c:v>0</c:v>
                </c:pt>
                <c:pt idx="3718">
                  <c:v>0</c:v>
                </c:pt>
                <c:pt idx="3719">
                  <c:v>0</c:v>
                </c:pt>
                <c:pt idx="3720">
                  <c:v>0</c:v>
                </c:pt>
                <c:pt idx="3721">
                  <c:v>0</c:v>
                </c:pt>
                <c:pt idx="3722">
                  <c:v>0</c:v>
                </c:pt>
                <c:pt idx="3723">
                  <c:v>0</c:v>
                </c:pt>
                <c:pt idx="3724">
                  <c:v>0</c:v>
                </c:pt>
                <c:pt idx="3725">
                  <c:v>0</c:v>
                </c:pt>
                <c:pt idx="3726">
                  <c:v>0</c:v>
                </c:pt>
                <c:pt idx="3727">
                  <c:v>0</c:v>
                </c:pt>
                <c:pt idx="3728">
                  <c:v>0</c:v>
                </c:pt>
                <c:pt idx="3729">
                  <c:v>0</c:v>
                </c:pt>
                <c:pt idx="3730">
                  <c:v>0</c:v>
                </c:pt>
                <c:pt idx="3731">
                  <c:v>0</c:v>
                </c:pt>
                <c:pt idx="3732">
                  <c:v>0</c:v>
                </c:pt>
                <c:pt idx="3733">
                  <c:v>0</c:v>
                </c:pt>
                <c:pt idx="3734">
                  <c:v>0</c:v>
                </c:pt>
                <c:pt idx="3735">
                  <c:v>0</c:v>
                </c:pt>
                <c:pt idx="3736">
                  <c:v>0</c:v>
                </c:pt>
                <c:pt idx="3737">
                  <c:v>0</c:v>
                </c:pt>
                <c:pt idx="3738">
                  <c:v>0</c:v>
                </c:pt>
                <c:pt idx="3739">
                  <c:v>0</c:v>
                </c:pt>
                <c:pt idx="3740">
                  <c:v>0</c:v>
                </c:pt>
                <c:pt idx="3741">
                  <c:v>0</c:v>
                </c:pt>
                <c:pt idx="3742">
                  <c:v>0</c:v>
                </c:pt>
                <c:pt idx="3743">
                  <c:v>0</c:v>
                </c:pt>
                <c:pt idx="3744">
                  <c:v>0</c:v>
                </c:pt>
                <c:pt idx="3745">
                  <c:v>0</c:v>
                </c:pt>
                <c:pt idx="3746">
                  <c:v>0</c:v>
                </c:pt>
                <c:pt idx="3747">
                  <c:v>0</c:v>
                </c:pt>
                <c:pt idx="3748">
                  <c:v>0</c:v>
                </c:pt>
                <c:pt idx="3749">
                  <c:v>0</c:v>
                </c:pt>
                <c:pt idx="3750">
                  <c:v>0</c:v>
                </c:pt>
                <c:pt idx="3751">
                  <c:v>0</c:v>
                </c:pt>
                <c:pt idx="3752">
                  <c:v>0</c:v>
                </c:pt>
                <c:pt idx="3753">
                  <c:v>0</c:v>
                </c:pt>
                <c:pt idx="3754">
                  <c:v>0</c:v>
                </c:pt>
                <c:pt idx="3755">
                  <c:v>0</c:v>
                </c:pt>
                <c:pt idx="3756">
                  <c:v>0</c:v>
                </c:pt>
                <c:pt idx="3757">
                  <c:v>0</c:v>
                </c:pt>
                <c:pt idx="3758">
                  <c:v>0</c:v>
                </c:pt>
                <c:pt idx="3759">
                  <c:v>0</c:v>
                </c:pt>
                <c:pt idx="3760">
                  <c:v>0</c:v>
                </c:pt>
                <c:pt idx="3761">
                  <c:v>0</c:v>
                </c:pt>
                <c:pt idx="3762">
                  <c:v>0</c:v>
                </c:pt>
                <c:pt idx="3763">
                  <c:v>0</c:v>
                </c:pt>
                <c:pt idx="3764">
                  <c:v>0</c:v>
                </c:pt>
                <c:pt idx="3765">
                  <c:v>0</c:v>
                </c:pt>
                <c:pt idx="3766">
                  <c:v>0</c:v>
                </c:pt>
                <c:pt idx="3767">
                  <c:v>0</c:v>
                </c:pt>
                <c:pt idx="3768">
                  <c:v>0</c:v>
                </c:pt>
                <c:pt idx="3769">
                  <c:v>0</c:v>
                </c:pt>
                <c:pt idx="3770">
                  <c:v>0</c:v>
                </c:pt>
                <c:pt idx="3771">
                  <c:v>0</c:v>
                </c:pt>
                <c:pt idx="3772">
                  <c:v>0</c:v>
                </c:pt>
                <c:pt idx="3773">
                  <c:v>0</c:v>
                </c:pt>
                <c:pt idx="3774">
                  <c:v>0</c:v>
                </c:pt>
                <c:pt idx="3775">
                  <c:v>0</c:v>
                </c:pt>
                <c:pt idx="3776">
                  <c:v>0</c:v>
                </c:pt>
                <c:pt idx="3777">
                  <c:v>0</c:v>
                </c:pt>
                <c:pt idx="3778">
                  <c:v>0</c:v>
                </c:pt>
                <c:pt idx="3779">
                  <c:v>0</c:v>
                </c:pt>
                <c:pt idx="3780">
                  <c:v>0</c:v>
                </c:pt>
                <c:pt idx="3781">
                  <c:v>0</c:v>
                </c:pt>
                <c:pt idx="3782">
                  <c:v>0</c:v>
                </c:pt>
                <c:pt idx="3783">
                  <c:v>0</c:v>
                </c:pt>
                <c:pt idx="3784">
                  <c:v>0</c:v>
                </c:pt>
                <c:pt idx="3785">
                  <c:v>0</c:v>
                </c:pt>
                <c:pt idx="3786">
                  <c:v>0</c:v>
                </c:pt>
                <c:pt idx="3787">
                  <c:v>0</c:v>
                </c:pt>
                <c:pt idx="3788">
                  <c:v>0</c:v>
                </c:pt>
                <c:pt idx="3789">
                  <c:v>0</c:v>
                </c:pt>
                <c:pt idx="3790">
                  <c:v>0</c:v>
                </c:pt>
                <c:pt idx="3791">
                  <c:v>0</c:v>
                </c:pt>
                <c:pt idx="3792">
                  <c:v>0</c:v>
                </c:pt>
                <c:pt idx="3793">
                  <c:v>0</c:v>
                </c:pt>
                <c:pt idx="3794">
                  <c:v>0</c:v>
                </c:pt>
                <c:pt idx="3795">
                  <c:v>0</c:v>
                </c:pt>
                <c:pt idx="3796">
                  <c:v>0</c:v>
                </c:pt>
                <c:pt idx="3797">
                  <c:v>0</c:v>
                </c:pt>
                <c:pt idx="3798">
                  <c:v>0</c:v>
                </c:pt>
                <c:pt idx="3799">
                  <c:v>0</c:v>
                </c:pt>
                <c:pt idx="3800">
                  <c:v>0</c:v>
                </c:pt>
                <c:pt idx="3801">
                  <c:v>0</c:v>
                </c:pt>
                <c:pt idx="3802">
                  <c:v>0</c:v>
                </c:pt>
                <c:pt idx="3803">
                  <c:v>0</c:v>
                </c:pt>
                <c:pt idx="3804">
                  <c:v>0</c:v>
                </c:pt>
                <c:pt idx="3805">
                  <c:v>0</c:v>
                </c:pt>
                <c:pt idx="3806">
                  <c:v>0</c:v>
                </c:pt>
                <c:pt idx="3807">
                  <c:v>0</c:v>
                </c:pt>
                <c:pt idx="3808">
                  <c:v>0</c:v>
                </c:pt>
                <c:pt idx="3809">
                  <c:v>0</c:v>
                </c:pt>
                <c:pt idx="3810">
                  <c:v>0</c:v>
                </c:pt>
                <c:pt idx="3811">
                  <c:v>0</c:v>
                </c:pt>
                <c:pt idx="3812">
                  <c:v>0</c:v>
                </c:pt>
                <c:pt idx="3813">
                  <c:v>0</c:v>
                </c:pt>
                <c:pt idx="3814">
                  <c:v>0</c:v>
                </c:pt>
                <c:pt idx="3815">
                  <c:v>0</c:v>
                </c:pt>
                <c:pt idx="3816">
                  <c:v>0</c:v>
                </c:pt>
                <c:pt idx="3817">
                  <c:v>0</c:v>
                </c:pt>
                <c:pt idx="3818">
                  <c:v>0</c:v>
                </c:pt>
                <c:pt idx="3819">
                  <c:v>0</c:v>
                </c:pt>
                <c:pt idx="3820">
                  <c:v>0</c:v>
                </c:pt>
                <c:pt idx="3821">
                  <c:v>0</c:v>
                </c:pt>
                <c:pt idx="3822">
                  <c:v>0</c:v>
                </c:pt>
                <c:pt idx="3823">
                  <c:v>0</c:v>
                </c:pt>
                <c:pt idx="3824">
                  <c:v>0</c:v>
                </c:pt>
                <c:pt idx="3825">
                  <c:v>0</c:v>
                </c:pt>
                <c:pt idx="3826">
                  <c:v>0</c:v>
                </c:pt>
                <c:pt idx="3827">
                  <c:v>0</c:v>
                </c:pt>
                <c:pt idx="3828">
                  <c:v>0</c:v>
                </c:pt>
                <c:pt idx="3829">
                  <c:v>0</c:v>
                </c:pt>
                <c:pt idx="3830">
                  <c:v>0</c:v>
                </c:pt>
                <c:pt idx="3831">
                  <c:v>0</c:v>
                </c:pt>
                <c:pt idx="3832">
                  <c:v>0</c:v>
                </c:pt>
                <c:pt idx="3833">
                  <c:v>0</c:v>
                </c:pt>
                <c:pt idx="3834">
                  <c:v>0</c:v>
                </c:pt>
                <c:pt idx="3835">
                  <c:v>0</c:v>
                </c:pt>
                <c:pt idx="3836">
                  <c:v>0</c:v>
                </c:pt>
                <c:pt idx="3837">
                  <c:v>0</c:v>
                </c:pt>
                <c:pt idx="3838">
                  <c:v>0</c:v>
                </c:pt>
                <c:pt idx="3839">
                  <c:v>0</c:v>
                </c:pt>
                <c:pt idx="3840">
                  <c:v>0</c:v>
                </c:pt>
                <c:pt idx="3841">
                  <c:v>0</c:v>
                </c:pt>
                <c:pt idx="3842">
                  <c:v>0</c:v>
                </c:pt>
                <c:pt idx="3843">
                  <c:v>0</c:v>
                </c:pt>
                <c:pt idx="3844">
                  <c:v>0</c:v>
                </c:pt>
                <c:pt idx="3845">
                  <c:v>0</c:v>
                </c:pt>
                <c:pt idx="3846">
                  <c:v>0</c:v>
                </c:pt>
                <c:pt idx="3847">
                  <c:v>0</c:v>
                </c:pt>
                <c:pt idx="3848">
                  <c:v>0</c:v>
                </c:pt>
                <c:pt idx="3849">
                  <c:v>0</c:v>
                </c:pt>
                <c:pt idx="3850">
                  <c:v>0</c:v>
                </c:pt>
                <c:pt idx="3851">
                  <c:v>0</c:v>
                </c:pt>
                <c:pt idx="3852">
                  <c:v>0</c:v>
                </c:pt>
                <c:pt idx="3853">
                  <c:v>0</c:v>
                </c:pt>
                <c:pt idx="3854">
                  <c:v>0</c:v>
                </c:pt>
                <c:pt idx="3855">
                  <c:v>0</c:v>
                </c:pt>
                <c:pt idx="3856">
                  <c:v>0</c:v>
                </c:pt>
                <c:pt idx="3857">
                  <c:v>0</c:v>
                </c:pt>
                <c:pt idx="3858">
                  <c:v>0</c:v>
                </c:pt>
                <c:pt idx="3859">
                  <c:v>0</c:v>
                </c:pt>
                <c:pt idx="3860">
                  <c:v>0</c:v>
                </c:pt>
                <c:pt idx="3861">
                  <c:v>0</c:v>
                </c:pt>
                <c:pt idx="3862">
                  <c:v>0</c:v>
                </c:pt>
                <c:pt idx="3863">
                  <c:v>0</c:v>
                </c:pt>
                <c:pt idx="3864">
                  <c:v>0</c:v>
                </c:pt>
                <c:pt idx="3865">
                  <c:v>0</c:v>
                </c:pt>
                <c:pt idx="3866">
                  <c:v>0</c:v>
                </c:pt>
                <c:pt idx="3867">
                  <c:v>0</c:v>
                </c:pt>
                <c:pt idx="3868">
                  <c:v>0</c:v>
                </c:pt>
                <c:pt idx="3869">
                  <c:v>0</c:v>
                </c:pt>
                <c:pt idx="3870">
                  <c:v>0</c:v>
                </c:pt>
                <c:pt idx="3871">
                  <c:v>0</c:v>
                </c:pt>
                <c:pt idx="3872">
                  <c:v>0</c:v>
                </c:pt>
                <c:pt idx="3873">
                  <c:v>0</c:v>
                </c:pt>
                <c:pt idx="3874">
                  <c:v>0</c:v>
                </c:pt>
                <c:pt idx="3875">
                  <c:v>0</c:v>
                </c:pt>
                <c:pt idx="3876">
                  <c:v>0</c:v>
                </c:pt>
                <c:pt idx="3877">
                  <c:v>0</c:v>
                </c:pt>
                <c:pt idx="3878">
                  <c:v>0</c:v>
                </c:pt>
                <c:pt idx="3879">
                  <c:v>0</c:v>
                </c:pt>
                <c:pt idx="3880">
                  <c:v>0</c:v>
                </c:pt>
                <c:pt idx="3881">
                  <c:v>0</c:v>
                </c:pt>
                <c:pt idx="3882">
                  <c:v>0</c:v>
                </c:pt>
                <c:pt idx="3883">
                  <c:v>0</c:v>
                </c:pt>
                <c:pt idx="3884">
                  <c:v>0</c:v>
                </c:pt>
                <c:pt idx="3885">
                  <c:v>0</c:v>
                </c:pt>
                <c:pt idx="3886">
                  <c:v>0</c:v>
                </c:pt>
                <c:pt idx="3887">
                  <c:v>0</c:v>
                </c:pt>
                <c:pt idx="3888">
                  <c:v>0</c:v>
                </c:pt>
                <c:pt idx="3889">
                  <c:v>0</c:v>
                </c:pt>
                <c:pt idx="3890">
                  <c:v>0</c:v>
                </c:pt>
                <c:pt idx="3891">
                  <c:v>0</c:v>
                </c:pt>
                <c:pt idx="3892">
                  <c:v>0</c:v>
                </c:pt>
                <c:pt idx="3893">
                  <c:v>0</c:v>
                </c:pt>
                <c:pt idx="3894">
                  <c:v>0</c:v>
                </c:pt>
                <c:pt idx="3895">
                  <c:v>0</c:v>
                </c:pt>
                <c:pt idx="3896">
                  <c:v>0</c:v>
                </c:pt>
                <c:pt idx="3897">
                  <c:v>0</c:v>
                </c:pt>
                <c:pt idx="3898">
                  <c:v>0</c:v>
                </c:pt>
                <c:pt idx="3899">
                  <c:v>0</c:v>
                </c:pt>
                <c:pt idx="3900">
                  <c:v>0</c:v>
                </c:pt>
                <c:pt idx="3901">
                  <c:v>0</c:v>
                </c:pt>
                <c:pt idx="3902">
                  <c:v>0</c:v>
                </c:pt>
                <c:pt idx="3903">
                  <c:v>0</c:v>
                </c:pt>
                <c:pt idx="3904">
                  <c:v>0</c:v>
                </c:pt>
                <c:pt idx="3905">
                  <c:v>0</c:v>
                </c:pt>
                <c:pt idx="3906">
                  <c:v>0</c:v>
                </c:pt>
                <c:pt idx="3907">
                  <c:v>0</c:v>
                </c:pt>
                <c:pt idx="3908">
                  <c:v>0</c:v>
                </c:pt>
                <c:pt idx="3909">
                  <c:v>0</c:v>
                </c:pt>
                <c:pt idx="3910">
                  <c:v>0</c:v>
                </c:pt>
                <c:pt idx="3911">
                  <c:v>0</c:v>
                </c:pt>
                <c:pt idx="3912">
                  <c:v>0</c:v>
                </c:pt>
                <c:pt idx="3913">
                  <c:v>0</c:v>
                </c:pt>
                <c:pt idx="3914">
                  <c:v>0</c:v>
                </c:pt>
                <c:pt idx="3915">
                  <c:v>0</c:v>
                </c:pt>
                <c:pt idx="3916">
                  <c:v>0</c:v>
                </c:pt>
                <c:pt idx="3917">
                  <c:v>0</c:v>
                </c:pt>
                <c:pt idx="3918">
                  <c:v>0</c:v>
                </c:pt>
                <c:pt idx="3919">
                  <c:v>0</c:v>
                </c:pt>
                <c:pt idx="3920">
                  <c:v>0</c:v>
                </c:pt>
                <c:pt idx="3921">
                  <c:v>0</c:v>
                </c:pt>
                <c:pt idx="3922">
                  <c:v>0</c:v>
                </c:pt>
                <c:pt idx="3923">
                  <c:v>0</c:v>
                </c:pt>
                <c:pt idx="3924">
                  <c:v>0</c:v>
                </c:pt>
                <c:pt idx="3925">
                  <c:v>0</c:v>
                </c:pt>
                <c:pt idx="3926">
                  <c:v>0</c:v>
                </c:pt>
                <c:pt idx="3927">
                  <c:v>0</c:v>
                </c:pt>
                <c:pt idx="3928">
                  <c:v>0</c:v>
                </c:pt>
                <c:pt idx="3929">
                  <c:v>0</c:v>
                </c:pt>
                <c:pt idx="3930">
                  <c:v>0</c:v>
                </c:pt>
                <c:pt idx="3931">
                  <c:v>0</c:v>
                </c:pt>
                <c:pt idx="3932">
                  <c:v>0</c:v>
                </c:pt>
                <c:pt idx="3933">
                  <c:v>0</c:v>
                </c:pt>
                <c:pt idx="3934">
                  <c:v>0</c:v>
                </c:pt>
                <c:pt idx="3935">
                  <c:v>0</c:v>
                </c:pt>
                <c:pt idx="3936">
                  <c:v>0</c:v>
                </c:pt>
                <c:pt idx="3937">
                  <c:v>0</c:v>
                </c:pt>
                <c:pt idx="3938">
                  <c:v>0</c:v>
                </c:pt>
                <c:pt idx="3939">
                  <c:v>0</c:v>
                </c:pt>
                <c:pt idx="3940">
                  <c:v>0</c:v>
                </c:pt>
                <c:pt idx="3941">
                  <c:v>0</c:v>
                </c:pt>
                <c:pt idx="3942">
                  <c:v>0</c:v>
                </c:pt>
                <c:pt idx="3943">
                  <c:v>0</c:v>
                </c:pt>
                <c:pt idx="3944">
                  <c:v>0</c:v>
                </c:pt>
                <c:pt idx="3945">
                  <c:v>0</c:v>
                </c:pt>
                <c:pt idx="3946">
                  <c:v>0</c:v>
                </c:pt>
                <c:pt idx="3947">
                  <c:v>0</c:v>
                </c:pt>
                <c:pt idx="3948">
                  <c:v>0</c:v>
                </c:pt>
                <c:pt idx="3949">
                  <c:v>0</c:v>
                </c:pt>
                <c:pt idx="3950">
                  <c:v>0</c:v>
                </c:pt>
                <c:pt idx="3951">
                  <c:v>0</c:v>
                </c:pt>
                <c:pt idx="3952">
                  <c:v>0</c:v>
                </c:pt>
                <c:pt idx="3953">
                  <c:v>0</c:v>
                </c:pt>
                <c:pt idx="3954">
                  <c:v>0</c:v>
                </c:pt>
                <c:pt idx="3955">
                  <c:v>0</c:v>
                </c:pt>
                <c:pt idx="3956">
                  <c:v>0</c:v>
                </c:pt>
                <c:pt idx="3957">
                  <c:v>0</c:v>
                </c:pt>
                <c:pt idx="3958">
                  <c:v>0</c:v>
                </c:pt>
                <c:pt idx="3959">
                  <c:v>0</c:v>
                </c:pt>
                <c:pt idx="3960">
                  <c:v>0</c:v>
                </c:pt>
                <c:pt idx="3961">
                  <c:v>0</c:v>
                </c:pt>
                <c:pt idx="3962">
                  <c:v>0</c:v>
                </c:pt>
                <c:pt idx="3963">
                  <c:v>0</c:v>
                </c:pt>
                <c:pt idx="3964">
                  <c:v>0</c:v>
                </c:pt>
                <c:pt idx="3965">
                  <c:v>0</c:v>
                </c:pt>
                <c:pt idx="3966">
                  <c:v>0</c:v>
                </c:pt>
                <c:pt idx="3967">
                  <c:v>0</c:v>
                </c:pt>
                <c:pt idx="3968">
                  <c:v>0</c:v>
                </c:pt>
                <c:pt idx="3969">
                  <c:v>0</c:v>
                </c:pt>
                <c:pt idx="3970">
                  <c:v>0</c:v>
                </c:pt>
                <c:pt idx="3971">
                  <c:v>0</c:v>
                </c:pt>
                <c:pt idx="3972">
                  <c:v>0</c:v>
                </c:pt>
                <c:pt idx="3973">
                  <c:v>0</c:v>
                </c:pt>
                <c:pt idx="3974">
                  <c:v>0</c:v>
                </c:pt>
                <c:pt idx="3975">
                  <c:v>0</c:v>
                </c:pt>
                <c:pt idx="3976">
                  <c:v>0</c:v>
                </c:pt>
                <c:pt idx="3977">
                  <c:v>0</c:v>
                </c:pt>
                <c:pt idx="3978">
                  <c:v>0</c:v>
                </c:pt>
                <c:pt idx="3979">
                  <c:v>0</c:v>
                </c:pt>
                <c:pt idx="3980">
                  <c:v>0</c:v>
                </c:pt>
                <c:pt idx="3981">
                  <c:v>0</c:v>
                </c:pt>
                <c:pt idx="3982">
                  <c:v>0</c:v>
                </c:pt>
                <c:pt idx="3983">
                  <c:v>0</c:v>
                </c:pt>
                <c:pt idx="3984">
                  <c:v>0</c:v>
                </c:pt>
                <c:pt idx="3985">
                  <c:v>0</c:v>
                </c:pt>
                <c:pt idx="3986">
                  <c:v>0</c:v>
                </c:pt>
                <c:pt idx="3987">
                  <c:v>0</c:v>
                </c:pt>
                <c:pt idx="3988">
                  <c:v>0</c:v>
                </c:pt>
                <c:pt idx="3989">
                  <c:v>0</c:v>
                </c:pt>
                <c:pt idx="3990">
                  <c:v>0</c:v>
                </c:pt>
                <c:pt idx="3991">
                  <c:v>0</c:v>
                </c:pt>
                <c:pt idx="3992">
                  <c:v>0</c:v>
                </c:pt>
                <c:pt idx="3993">
                  <c:v>0</c:v>
                </c:pt>
                <c:pt idx="3994">
                  <c:v>0</c:v>
                </c:pt>
                <c:pt idx="3995">
                  <c:v>0</c:v>
                </c:pt>
                <c:pt idx="3996">
                  <c:v>0</c:v>
                </c:pt>
                <c:pt idx="3997">
                  <c:v>0</c:v>
                </c:pt>
                <c:pt idx="3998">
                  <c:v>0</c:v>
                </c:pt>
                <c:pt idx="3999">
                  <c:v>0</c:v>
                </c:pt>
                <c:pt idx="4000">
                  <c:v>0</c:v>
                </c:pt>
                <c:pt idx="4001">
                  <c:v>0</c:v>
                </c:pt>
                <c:pt idx="4002">
                  <c:v>0</c:v>
                </c:pt>
                <c:pt idx="4003">
                  <c:v>0</c:v>
                </c:pt>
                <c:pt idx="4004">
                  <c:v>0</c:v>
                </c:pt>
                <c:pt idx="4005">
                  <c:v>0</c:v>
                </c:pt>
                <c:pt idx="4006">
                  <c:v>0</c:v>
                </c:pt>
                <c:pt idx="4007">
                  <c:v>0</c:v>
                </c:pt>
                <c:pt idx="4008">
                  <c:v>0</c:v>
                </c:pt>
                <c:pt idx="4009">
                  <c:v>0</c:v>
                </c:pt>
                <c:pt idx="4010">
                  <c:v>0</c:v>
                </c:pt>
                <c:pt idx="4011">
                  <c:v>0</c:v>
                </c:pt>
                <c:pt idx="4012">
                  <c:v>0</c:v>
                </c:pt>
                <c:pt idx="4013">
                  <c:v>0</c:v>
                </c:pt>
                <c:pt idx="4014">
                  <c:v>0</c:v>
                </c:pt>
                <c:pt idx="4015">
                  <c:v>0</c:v>
                </c:pt>
                <c:pt idx="4016">
                  <c:v>0</c:v>
                </c:pt>
                <c:pt idx="4017">
                  <c:v>0</c:v>
                </c:pt>
                <c:pt idx="4018">
                  <c:v>0</c:v>
                </c:pt>
                <c:pt idx="4019">
                  <c:v>0</c:v>
                </c:pt>
                <c:pt idx="4020">
                  <c:v>0</c:v>
                </c:pt>
                <c:pt idx="4021">
                  <c:v>0</c:v>
                </c:pt>
                <c:pt idx="4022">
                  <c:v>0</c:v>
                </c:pt>
                <c:pt idx="4023">
                  <c:v>0</c:v>
                </c:pt>
                <c:pt idx="4024">
                  <c:v>0</c:v>
                </c:pt>
                <c:pt idx="4025">
                  <c:v>0</c:v>
                </c:pt>
                <c:pt idx="4026">
                  <c:v>0</c:v>
                </c:pt>
                <c:pt idx="4027">
                  <c:v>0</c:v>
                </c:pt>
                <c:pt idx="4028">
                  <c:v>0</c:v>
                </c:pt>
                <c:pt idx="4029">
                  <c:v>0</c:v>
                </c:pt>
                <c:pt idx="4030">
                  <c:v>0</c:v>
                </c:pt>
                <c:pt idx="4031">
                  <c:v>0</c:v>
                </c:pt>
                <c:pt idx="4032">
                  <c:v>0</c:v>
                </c:pt>
                <c:pt idx="4033">
                  <c:v>0</c:v>
                </c:pt>
                <c:pt idx="4034">
                  <c:v>0</c:v>
                </c:pt>
                <c:pt idx="4035">
                  <c:v>0</c:v>
                </c:pt>
                <c:pt idx="4036">
                  <c:v>0</c:v>
                </c:pt>
                <c:pt idx="4037">
                  <c:v>0</c:v>
                </c:pt>
                <c:pt idx="4038">
                  <c:v>0</c:v>
                </c:pt>
                <c:pt idx="4039">
                  <c:v>0</c:v>
                </c:pt>
                <c:pt idx="4040">
                  <c:v>0</c:v>
                </c:pt>
                <c:pt idx="4041">
                  <c:v>0</c:v>
                </c:pt>
                <c:pt idx="4042">
                  <c:v>0</c:v>
                </c:pt>
                <c:pt idx="4043">
                  <c:v>0</c:v>
                </c:pt>
                <c:pt idx="4044">
                  <c:v>0</c:v>
                </c:pt>
                <c:pt idx="4045">
                  <c:v>0</c:v>
                </c:pt>
                <c:pt idx="4046">
                  <c:v>0</c:v>
                </c:pt>
                <c:pt idx="4047">
                  <c:v>0</c:v>
                </c:pt>
                <c:pt idx="4048">
                  <c:v>0</c:v>
                </c:pt>
                <c:pt idx="4049">
                  <c:v>0</c:v>
                </c:pt>
                <c:pt idx="4050">
                  <c:v>0</c:v>
                </c:pt>
                <c:pt idx="4051">
                  <c:v>0</c:v>
                </c:pt>
                <c:pt idx="4052">
                  <c:v>0</c:v>
                </c:pt>
                <c:pt idx="4053">
                  <c:v>0</c:v>
                </c:pt>
                <c:pt idx="4054">
                  <c:v>0</c:v>
                </c:pt>
                <c:pt idx="4055">
                  <c:v>0</c:v>
                </c:pt>
                <c:pt idx="4056">
                  <c:v>0</c:v>
                </c:pt>
                <c:pt idx="4057">
                  <c:v>0</c:v>
                </c:pt>
                <c:pt idx="4058">
                  <c:v>0</c:v>
                </c:pt>
                <c:pt idx="4059">
                  <c:v>0</c:v>
                </c:pt>
                <c:pt idx="4060">
                  <c:v>0</c:v>
                </c:pt>
                <c:pt idx="4061">
                  <c:v>0</c:v>
                </c:pt>
                <c:pt idx="4062">
                  <c:v>0</c:v>
                </c:pt>
                <c:pt idx="4063">
                  <c:v>0</c:v>
                </c:pt>
                <c:pt idx="4064">
                  <c:v>0</c:v>
                </c:pt>
                <c:pt idx="4065">
                  <c:v>0</c:v>
                </c:pt>
                <c:pt idx="4066">
                  <c:v>0</c:v>
                </c:pt>
                <c:pt idx="4067">
                  <c:v>0</c:v>
                </c:pt>
                <c:pt idx="4068">
                  <c:v>0</c:v>
                </c:pt>
                <c:pt idx="4069">
                  <c:v>0</c:v>
                </c:pt>
                <c:pt idx="4070">
                  <c:v>0</c:v>
                </c:pt>
                <c:pt idx="4071">
                  <c:v>0</c:v>
                </c:pt>
                <c:pt idx="4072">
                  <c:v>0</c:v>
                </c:pt>
                <c:pt idx="4073">
                  <c:v>0</c:v>
                </c:pt>
                <c:pt idx="4074">
                  <c:v>0</c:v>
                </c:pt>
                <c:pt idx="4075">
                  <c:v>0</c:v>
                </c:pt>
                <c:pt idx="4076">
                  <c:v>0</c:v>
                </c:pt>
                <c:pt idx="4077">
                  <c:v>0</c:v>
                </c:pt>
                <c:pt idx="4078">
                  <c:v>0</c:v>
                </c:pt>
                <c:pt idx="4079">
                  <c:v>0</c:v>
                </c:pt>
                <c:pt idx="4080">
                  <c:v>0</c:v>
                </c:pt>
                <c:pt idx="4081">
                  <c:v>0</c:v>
                </c:pt>
                <c:pt idx="4082">
                  <c:v>0</c:v>
                </c:pt>
                <c:pt idx="4083">
                  <c:v>0</c:v>
                </c:pt>
                <c:pt idx="4084">
                  <c:v>0</c:v>
                </c:pt>
                <c:pt idx="4085">
                  <c:v>0</c:v>
                </c:pt>
                <c:pt idx="4086">
                  <c:v>0</c:v>
                </c:pt>
                <c:pt idx="4087">
                  <c:v>0</c:v>
                </c:pt>
                <c:pt idx="4088">
                  <c:v>0</c:v>
                </c:pt>
                <c:pt idx="4089">
                  <c:v>0</c:v>
                </c:pt>
                <c:pt idx="4090">
                  <c:v>0</c:v>
                </c:pt>
                <c:pt idx="4091">
                  <c:v>0</c:v>
                </c:pt>
                <c:pt idx="4092">
                  <c:v>0</c:v>
                </c:pt>
                <c:pt idx="4093">
                  <c:v>0</c:v>
                </c:pt>
                <c:pt idx="4094">
                  <c:v>0</c:v>
                </c:pt>
                <c:pt idx="4095">
                  <c:v>0</c:v>
                </c:pt>
                <c:pt idx="4096">
                  <c:v>0</c:v>
                </c:pt>
                <c:pt idx="4097">
                  <c:v>0</c:v>
                </c:pt>
                <c:pt idx="4098">
                  <c:v>0</c:v>
                </c:pt>
                <c:pt idx="4099">
                  <c:v>0</c:v>
                </c:pt>
                <c:pt idx="4100">
                  <c:v>0</c:v>
                </c:pt>
                <c:pt idx="4101">
                  <c:v>0</c:v>
                </c:pt>
                <c:pt idx="4102">
                  <c:v>0</c:v>
                </c:pt>
                <c:pt idx="4103">
                  <c:v>0</c:v>
                </c:pt>
                <c:pt idx="4104">
                  <c:v>0</c:v>
                </c:pt>
                <c:pt idx="4105">
                  <c:v>0</c:v>
                </c:pt>
                <c:pt idx="4106">
                  <c:v>0</c:v>
                </c:pt>
                <c:pt idx="4107">
                  <c:v>0</c:v>
                </c:pt>
                <c:pt idx="4108">
                  <c:v>0</c:v>
                </c:pt>
                <c:pt idx="4109">
                  <c:v>0</c:v>
                </c:pt>
                <c:pt idx="4110">
                  <c:v>0</c:v>
                </c:pt>
                <c:pt idx="4111">
                  <c:v>0</c:v>
                </c:pt>
                <c:pt idx="4112">
                  <c:v>0</c:v>
                </c:pt>
                <c:pt idx="4113">
                  <c:v>0</c:v>
                </c:pt>
                <c:pt idx="4114">
                  <c:v>0</c:v>
                </c:pt>
                <c:pt idx="4115">
                  <c:v>0</c:v>
                </c:pt>
                <c:pt idx="4116">
                  <c:v>0</c:v>
                </c:pt>
                <c:pt idx="4117">
                  <c:v>0</c:v>
                </c:pt>
                <c:pt idx="4118">
                  <c:v>0</c:v>
                </c:pt>
                <c:pt idx="4119">
                  <c:v>0</c:v>
                </c:pt>
                <c:pt idx="4120">
                  <c:v>0</c:v>
                </c:pt>
                <c:pt idx="4121">
                  <c:v>0</c:v>
                </c:pt>
                <c:pt idx="4122">
                  <c:v>0</c:v>
                </c:pt>
                <c:pt idx="4123">
                  <c:v>0</c:v>
                </c:pt>
                <c:pt idx="4124">
                  <c:v>0</c:v>
                </c:pt>
                <c:pt idx="4125">
                  <c:v>0</c:v>
                </c:pt>
                <c:pt idx="4126">
                  <c:v>0</c:v>
                </c:pt>
                <c:pt idx="4127">
                  <c:v>0</c:v>
                </c:pt>
                <c:pt idx="4128">
                  <c:v>0</c:v>
                </c:pt>
                <c:pt idx="4129">
                  <c:v>0</c:v>
                </c:pt>
                <c:pt idx="4130">
                  <c:v>0</c:v>
                </c:pt>
                <c:pt idx="4131">
                  <c:v>0</c:v>
                </c:pt>
                <c:pt idx="4132">
                  <c:v>0</c:v>
                </c:pt>
                <c:pt idx="4133">
                  <c:v>0</c:v>
                </c:pt>
                <c:pt idx="4134">
                  <c:v>0</c:v>
                </c:pt>
                <c:pt idx="4135">
                  <c:v>0</c:v>
                </c:pt>
                <c:pt idx="4136">
                  <c:v>0</c:v>
                </c:pt>
                <c:pt idx="4137">
                  <c:v>0</c:v>
                </c:pt>
                <c:pt idx="4138">
                  <c:v>0</c:v>
                </c:pt>
                <c:pt idx="4139">
                  <c:v>0</c:v>
                </c:pt>
                <c:pt idx="4140">
                  <c:v>0</c:v>
                </c:pt>
                <c:pt idx="4141">
                  <c:v>0</c:v>
                </c:pt>
                <c:pt idx="4142">
                  <c:v>0</c:v>
                </c:pt>
                <c:pt idx="4143">
                  <c:v>0</c:v>
                </c:pt>
                <c:pt idx="4144">
                  <c:v>0</c:v>
                </c:pt>
                <c:pt idx="4145">
                  <c:v>0</c:v>
                </c:pt>
                <c:pt idx="4146">
                  <c:v>0</c:v>
                </c:pt>
                <c:pt idx="4147">
                  <c:v>0</c:v>
                </c:pt>
                <c:pt idx="4148">
                  <c:v>0</c:v>
                </c:pt>
                <c:pt idx="4149">
                  <c:v>0</c:v>
                </c:pt>
                <c:pt idx="4150">
                  <c:v>0</c:v>
                </c:pt>
                <c:pt idx="4151">
                  <c:v>0</c:v>
                </c:pt>
                <c:pt idx="4152">
                  <c:v>0</c:v>
                </c:pt>
                <c:pt idx="4153">
                  <c:v>0</c:v>
                </c:pt>
                <c:pt idx="4154">
                  <c:v>0</c:v>
                </c:pt>
                <c:pt idx="4155">
                  <c:v>0</c:v>
                </c:pt>
                <c:pt idx="4156">
                  <c:v>0</c:v>
                </c:pt>
                <c:pt idx="4157">
                  <c:v>0</c:v>
                </c:pt>
                <c:pt idx="4158">
                  <c:v>0</c:v>
                </c:pt>
                <c:pt idx="4159">
                  <c:v>0</c:v>
                </c:pt>
                <c:pt idx="4160">
                  <c:v>0</c:v>
                </c:pt>
                <c:pt idx="4161">
                  <c:v>0</c:v>
                </c:pt>
                <c:pt idx="4162">
                  <c:v>0</c:v>
                </c:pt>
                <c:pt idx="4163">
                  <c:v>0</c:v>
                </c:pt>
                <c:pt idx="4164">
                  <c:v>0</c:v>
                </c:pt>
                <c:pt idx="4165">
                  <c:v>0</c:v>
                </c:pt>
                <c:pt idx="4166">
                  <c:v>0</c:v>
                </c:pt>
                <c:pt idx="4167">
                  <c:v>0</c:v>
                </c:pt>
                <c:pt idx="4168">
                  <c:v>0</c:v>
                </c:pt>
                <c:pt idx="4169">
                  <c:v>0</c:v>
                </c:pt>
                <c:pt idx="4170">
                  <c:v>0</c:v>
                </c:pt>
                <c:pt idx="4171">
                  <c:v>0</c:v>
                </c:pt>
                <c:pt idx="4172">
                  <c:v>0</c:v>
                </c:pt>
                <c:pt idx="4173">
                  <c:v>0</c:v>
                </c:pt>
                <c:pt idx="4174">
                  <c:v>0</c:v>
                </c:pt>
                <c:pt idx="4175">
                  <c:v>0</c:v>
                </c:pt>
                <c:pt idx="4176">
                  <c:v>0</c:v>
                </c:pt>
                <c:pt idx="4177">
                  <c:v>0</c:v>
                </c:pt>
                <c:pt idx="4178">
                  <c:v>0</c:v>
                </c:pt>
                <c:pt idx="4179">
                  <c:v>0</c:v>
                </c:pt>
                <c:pt idx="4180">
                  <c:v>0</c:v>
                </c:pt>
                <c:pt idx="4181">
                  <c:v>0</c:v>
                </c:pt>
                <c:pt idx="4182">
                  <c:v>0</c:v>
                </c:pt>
                <c:pt idx="4183">
                  <c:v>0</c:v>
                </c:pt>
                <c:pt idx="4184">
                  <c:v>0</c:v>
                </c:pt>
                <c:pt idx="4185">
                  <c:v>0</c:v>
                </c:pt>
                <c:pt idx="4186">
                  <c:v>0</c:v>
                </c:pt>
                <c:pt idx="4187">
                  <c:v>0</c:v>
                </c:pt>
                <c:pt idx="4188">
                  <c:v>0</c:v>
                </c:pt>
                <c:pt idx="4189">
                  <c:v>0</c:v>
                </c:pt>
                <c:pt idx="4190">
                  <c:v>0</c:v>
                </c:pt>
                <c:pt idx="4191">
                  <c:v>0</c:v>
                </c:pt>
                <c:pt idx="4192">
                  <c:v>0</c:v>
                </c:pt>
                <c:pt idx="4193">
                  <c:v>0</c:v>
                </c:pt>
                <c:pt idx="4194">
                  <c:v>0</c:v>
                </c:pt>
                <c:pt idx="4195">
                  <c:v>0</c:v>
                </c:pt>
                <c:pt idx="4196">
                  <c:v>0</c:v>
                </c:pt>
                <c:pt idx="4197">
                  <c:v>0</c:v>
                </c:pt>
                <c:pt idx="4198">
                  <c:v>0</c:v>
                </c:pt>
                <c:pt idx="4199">
                  <c:v>0</c:v>
                </c:pt>
                <c:pt idx="4200">
                  <c:v>0</c:v>
                </c:pt>
                <c:pt idx="4201">
                  <c:v>0</c:v>
                </c:pt>
                <c:pt idx="4202">
                  <c:v>0</c:v>
                </c:pt>
                <c:pt idx="4203">
                  <c:v>0</c:v>
                </c:pt>
                <c:pt idx="4204">
                  <c:v>0</c:v>
                </c:pt>
                <c:pt idx="4205">
                  <c:v>0</c:v>
                </c:pt>
                <c:pt idx="4206">
                  <c:v>0</c:v>
                </c:pt>
                <c:pt idx="4207">
                  <c:v>0</c:v>
                </c:pt>
                <c:pt idx="4208">
                  <c:v>0</c:v>
                </c:pt>
                <c:pt idx="4209">
                  <c:v>0</c:v>
                </c:pt>
                <c:pt idx="4210">
                  <c:v>0</c:v>
                </c:pt>
                <c:pt idx="4211">
                  <c:v>0</c:v>
                </c:pt>
                <c:pt idx="4212">
                  <c:v>0</c:v>
                </c:pt>
                <c:pt idx="4213">
                  <c:v>0</c:v>
                </c:pt>
                <c:pt idx="4214">
                  <c:v>0</c:v>
                </c:pt>
                <c:pt idx="4215">
                  <c:v>0</c:v>
                </c:pt>
                <c:pt idx="4216">
                  <c:v>0</c:v>
                </c:pt>
                <c:pt idx="4217">
                  <c:v>0</c:v>
                </c:pt>
                <c:pt idx="4218">
                  <c:v>0</c:v>
                </c:pt>
                <c:pt idx="4219">
                  <c:v>0</c:v>
                </c:pt>
                <c:pt idx="4220">
                  <c:v>0</c:v>
                </c:pt>
                <c:pt idx="4221">
                  <c:v>0</c:v>
                </c:pt>
                <c:pt idx="4222">
                  <c:v>0</c:v>
                </c:pt>
                <c:pt idx="4223">
                  <c:v>0</c:v>
                </c:pt>
                <c:pt idx="4224">
                  <c:v>0</c:v>
                </c:pt>
                <c:pt idx="4225">
                  <c:v>0</c:v>
                </c:pt>
                <c:pt idx="4226">
                  <c:v>0</c:v>
                </c:pt>
                <c:pt idx="4227">
                  <c:v>0</c:v>
                </c:pt>
                <c:pt idx="4228">
                  <c:v>0</c:v>
                </c:pt>
                <c:pt idx="4229">
                  <c:v>0</c:v>
                </c:pt>
                <c:pt idx="4230">
                  <c:v>0</c:v>
                </c:pt>
                <c:pt idx="4231">
                  <c:v>0</c:v>
                </c:pt>
                <c:pt idx="4232">
                  <c:v>0</c:v>
                </c:pt>
                <c:pt idx="4233">
                  <c:v>0</c:v>
                </c:pt>
                <c:pt idx="4234">
                  <c:v>0</c:v>
                </c:pt>
                <c:pt idx="4235">
                  <c:v>0</c:v>
                </c:pt>
                <c:pt idx="4236">
                  <c:v>0</c:v>
                </c:pt>
                <c:pt idx="4237">
                  <c:v>0</c:v>
                </c:pt>
                <c:pt idx="4238">
                  <c:v>0</c:v>
                </c:pt>
                <c:pt idx="4239">
                  <c:v>0</c:v>
                </c:pt>
                <c:pt idx="4240">
                  <c:v>0</c:v>
                </c:pt>
                <c:pt idx="4241">
                  <c:v>0</c:v>
                </c:pt>
                <c:pt idx="4242">
                  <c:v>0</c:v>
                </c:pt>
                <c:pt idx="4243">
                  <c:v>0</c:v>
                </c:pt>
                <c:pt idx="4244">
                  <c:v>0</c:v>
                </c:pt>
                <c:pt idx="4245">
                  <c:v>0</c:v>
                </c:pt>
                <c:pt idx="4246">
                  <c:v>0</c:v>
                </c:pt>
                <c:pt idx="4247">
                  <c:v>0</c:v>
                </c:pt>
                <c:pt idx="4248">
                  <c:v>0</c:v>
                </c:pt>
                <c:pt idx="4249">
                  <c:v>0</c:v>
                </c:pt>
                <c:pt idx="4250">
                  <c:v>0</c:v>
                </c:pt>
                <c:pt idx="4251">
                  <c:v>0</c:v>
                </c:pt>
                <c:pt idx="4252">
                  <c:v>0</c:v>
                </c:pt>
                <c:pt idx="4253">
                  <c:v>0</c:v>
                </c:pt>
                <c:pt idx="4254">
                  <c:v>0</c:v>
                </c:pt>
                <c:pt idx="4255">
                  <c:v>0</c:v>
                </c:pt>
                <c:pt idx="4256">
                  <c:v>0</c:v>
                </c:pt>
                <c:pt idx="4257">
                  <c:v>0</c:v>
                </c:pt>
                <c:pt idx="4258">
                  <c:v>0</c:v>
                </c:pt>
                <c:pt idx="4259">
                  <c:v>0</c:v>
                </c:pt>
                <c:pt idx="4260">
                  <c:v>0</c:v>
                </c:pt>
                <c:pt idx="4261">
                  <c:v>0</c:v>
                </c:pt>
                <c:pt idx="4262">
                  <c:v>0</c:v>
                </c:pt>
                <c:pt idx="4263">
                  <c:v>0</c:v>
                </c:pt>
                <c:pt idx="4264">
                  <c:v>0</c:v>
                </c:pt>
                <c:pt idx="4265">
                  <c:v>0</c:v>
                </c:pt>
                <c:pt idx="4266">
                  <c:v>0</c:v>
                </c:pt>
                <c:pt idx="4267">
                  <c:v>0</c:v>
                </c:pt>
                <c:pt idx="4268">
                  <c:v>0</c:v>
                </c:pt>
                <c:pt idx="4269">
                  <c:v>0</c:v>
                </c:pt>
                <c:pt idx="4270">
                  <c:v>0</c:v>
                </c:pt>
                <c:pt idx="4271">
                  <c:v>0</c:v>
                </c:pt>
                <c:pt idx="4272">
                  <c:v>0</c:v>
                </c:pt>
                <c:pt idx="4273">
                  <c:v>0</c:v>
                </c:pt>
                <c:pt idx="4274">
                  <c:v>0</c:v>
                </c:pt>
                <c:pt idx="4275">
                  <c:v>0</c:v>
                </c:pt>
                <c:pt idx="4276">
                  <c:v>0</c:v>
                </c:pt>
                <c:pt idx="4277">
                  <c:v>0</c:v>
                </c:pt>
                <c:pt idx="4278">
                  <c:v>0</c:v>
                </c:pt>
                <c:pt idx="4279">
                  <c:v>0</c:v>
                </c:pt>
                <c:pt idx="4280">
                  <c:v>0</c:v>
                </c:pt>
                <c:pt idx="4281">
                  <c:v>0</c:v>
                </c:pt>
                <c:pt idx="4282">
                  <c:v>0</c:v>
                </c:pt>
                <c:pt idx="4283">
                  <c:v>0</c:v>
                </c:pt>
                <c:pt idx="4284">
                  <c:v>0</c:v>
                </c:pt>
                <c:pt idx="4285">
                  <c:v>0</c:v>
                </c:pt>
                <c:pt idx="4286">
                  <c:v>0</c:v>
                </c:pt>
                <c:pt idx="4287">
                  <c:v>0</c:v>
                </c:pt>
                <c:pt idx="4288">
                  <c:v>0</c:v>
                </c:pt>
                <c:pt idx="4289">
                  <c:v>0</c:v>
                </c:pt>
                <c:pt idx="4290">
                  <c:v>0</c:v>
                </c:pt>
                <c:pt idx="4291">
                  <c:v>0</c:v>
                </c:pt>
                <c:pt idx="4292">
                  <c:v>0</c:v>
                </c:pt>
                <c:pt idx="4293">
                  <c:v>0</c:v>
                </c:pt>
                <c:pt idx="4294">
                  <c:v>0</c:v>
                </c:pt>
                <c:pt idx="4295">
                  <c:v>0</c:v>
                </c:pt>
                <c:pt idx="4296">
                  <c:v>0</c:v>
                </c:pt>
                <c:pt idx="4297">
                  <c:v>0</c:v>
                </c:pt>
                <c:pt idx="4298">
                  <c:v>0</c:v>
                </c:pt>
                <c:pt idx="4299">
                  <c:v>0</c:v>
                </c:pt>
                <c:pt idx="4300">
                  <c:v>0</c:v>
                </c:pt>
                <c:pt idx="4301">
                  <c:v>0</c:v>
                </c:pt>
                <c:pt idx="4302">
                  <c:v>0</c:v>
                </c:pt>
                <c:pt idx="4303">
                  <c:v>0</c:v>
                </c:pt>
                <c:pt idx="4304">
                  <c:v>0</c:v>
                </c:pt>
                <c:pt idx="4305">
                  <c:v>0</c:v>
                </c:pt>
                <c:pt idx="4306">
                  <c:v>0</c:v>
                </c:pt>
                <c:pt idx="4307">
                  <c:v>0</c:v>
                </c:pt>
                <c:pt idx="4308">
                  <c:v>0</c:v>
                </c:pt>
                <c:pt idx="4309">
                  <c:v>0</c:v>
                </c:pt>
                <c:pt idx="4310">
                  <c:v>0</c:v>
                </c:pt>
                <c:pt idx="4311">
                  <c:v>0</c:v>
                </c:pt>
                <c:pt idx="4312">
                  <c:v>0</c:v>
                </c:pt>
                <c:pt idx="4313">
                  <c:v>0</c:v>
                </c:pt>
                <c:pt idx="4314">
                  <c:v>0</c:v>
                </c:pt>
                <c:pt idx="4315">
                  <c:v>0</c:v>
                </c:pt>
                <c:pt idx="4316">
                  <c:v>0</c:v>
                </c:pt>
                <c:pt idx="4317">
                  <c:v>0</c:v>
                </c:pt>
                <c:pt idx="4318">
                  <c:v>0</c:v>
                </c:pt>
                <c:pt idx="4319">
                  <c:v>0</c:v>
                </c:pt>
                <c:pt idx="4320">
                  <c:v>0</c:v>
                </c:pt>
                <c:pt idx="4321">
                  <c:v>0</c:v>
                </c:pt>
                <c:pt idx="4322">
                  <c:v>0</c:v>
                </c:pt>
                <c:pt idx="4323">
                  <c:v>0</c:v>
                </c:pt>
                <c:pt idx="4324">
                  <c:v>0</c:v>
                </c:pt>
                <c:pt idx="4325">
                  <c:v>0</c:v>
                </c:pt>
                <c:pt idx="4326">
                  <c:v>0</c:v>
                </c:pt>
                <c:pt idx="4327">
                  <c:v>0</c:v>
                </c:pt>
                <c:pt idx="4328">
                  <c:v>0</c:v>
                </c:pt>
                <c:pt idx="4329">
                  <c:v>0</c:v>
                </c:pt>
                <c:pt idx="4330">
                  <c:v>0</c:v>
                </c:pt>
                <c:pt idx="4331">
                  <c:v>0</c:v>
                </c:pt>
                <c:pt idx="4332">
                  <c:v>0</c:v>
                </c:pt>
                <c:pt idx="4333">
                  <c:v>0</c:v>
                </c:pt>
                <c:pt idx="4334">
                  <c:v>0</c:v>
                </c:pt>
                <c:pt idx="4335">
                  <c:v>0</c:v>
                </c:pt>
                <c:pt idx="4336">
                  <c:v>0</c:v>
                </c:pt>
                <c:pt idx="4337">
                  <c:v>0</c:v>
                </c:pt>
                <c:pt idx="4338">
                  <c:v>0</c:v>
                </c:pt>
                <c:pt idx="4339">
                  <c:v>0</c:v>
                </c:pt>
                <c:pt idx="4340">
                  <c:v>0</c:v>
                </c:pt>
                <c:pt idx="4341">
                  <c:v>0</c:v>
                </c:pt>
                <c:pt idx="4342">
                  <c:v>0</c:v>
                </c:pt>
                <c:pt idx="4343">
                  <c:v>0</c:v>
                </c:pt>
                <c:pt idx="4344">
                  <c:v>0</c:v>
                </c:pt>
                <c:pt idx="4345">
                  <c:v>0</c:v>
                </c:pt>
                <c:pt idx="4346">
                  <c:v>0</c:v>
                </c:pt>
                <c:pt idx="4347">
                  <c:v>0</c:v>
                </c:pt>
                <c:pt idx="4348">
                  <c:v>0</c:v>
                </c:pt>
                <c:pt idx="4349">
                  <c:v>0</c:v>
                </c:pt>
                <c:pt idx="4350">
                  <c:v>0</c:v>
                </c:pt>
                <c:pt idx="4351">
                  <c:v>0</c:v>
                </c:pt>
                <c:pt idx="4352">
                  <c:v>0</c:v>
                </c:pt>
                <c:pt idx="4353">
                  <c:v>0</c:v>
                </c:pt>
                <c:pt idx="4354">
                  <c:v>0</c:v>
                </c:pt>
                <c:pt idx="4355">
                  <c:v>0</c:v>
                </c:pt>
                <c:pt idx="4356">
                  <c:v>0</c:v>
                </c:pt>
                <c:pt idx="4357">
                  <c:v>0</c:v>
                </c:pt>
                <c:pt idx="4358">
                  <c:v>0</c:v>
                </c:pt>
                <c:pt idx="4359">
                  <c:v>0</c:v>
                </c:pt>
                <c:pt idx="4360">
                  <c:v>0</c:v>
                </c:pt>
                <c:pt idx="4361">
                  <c:v>0</c:v>
                </c:pt>
                <c:pt idx="4362">
                  <c:v>0</c:v>
                </c:pt>
                <c:pt idx="4363">
                  <c:v>0</c:v>
                </c:pt>
                <c:pt idx="4364">
                  <c:v>0</c:v>
                </c:pt>
                <c:pt idx="4365">
                  <c:v>0</c:v>
                </c:pt>
                <c:pt idx="4366">
                  <c:v>0</c:v>
                </c:pt>
                <c:pt idx="4367">
                  <c:v>0</c:v>
                </c:pt>
                <c:pt idx="4368">
                  <c:v>0</c:v>
                </c:pt>
                <c:pt idx="4369">
                  <c:v>0</c:v>
                </c:pt>
                <c:pt idx="4370">
                  <c:v>0</c:v>
                </c:pt>
                <c:pt idx="4371">
                  <c:v>0</c:v>
                </c:pt>
                <c:pt idx="4372">
                  <c:v>0</c:v>
                </c:pt>
                <c:pt idx="4373">
                  <c:v>0</c:v>
                </c:pt>
                <c:pt idx="4374">
                  <c:v>0</c:v>
                </c:pt>
                <c:pt idx="4375">
                  <c:v>0</c:v>
                </c:pt>
                <c:pt idx="4376">
                  <c:v>0</c:v>
                </c:pt>
                <c:pt idx="4377">
                  <c:v>0</c:v>
                </c:pt>
                <c:pt idx="4378">
                  <c:v>0</c:v>
                </c:pt>
                <c:pt idx="4379">
                  <c:v>0</c:v>
                </c:pt>
                <c:pt idx="4380">
                  <c:v>0</c:v>
                </c:pt>
                <c:pt idx="4381">
                  <c:v>0</c:v>
                </c:pt>
                <c:pt idx="4382">
                  <c:v>0</c:v>
                </c:pt>
                <c:pt idx="4383">
                  <c:v>0</c:v>
                </c:pt>
                <c:pt idx="4384">
                  <c:v>0</c:v>
                </c:pt>
                <c:pt idx="4385">
                  <c:v>0</c:v>
                </c:pt>
                <c:pt idx="4386">
                  <c:v>0</c:v>
                </c:pt>
                <c:pt idx="4387">
                  <c:v>0</c:v>
                </c:pt>
                <c:pt idx="4388">
                  <c:v>0</c:v>
                </c:pt>
                <c:pt idx="4389">
                  <c:v>0</c:v>
                </c:pt>
                <c:pt idx="4390">
                  <c:v>0</c:v>
                </c:pt>
                <c:pt idx="4391">
                  <c:v>0</c:v>
                </c:pt>
                <c:pt idx="4392">
                  <c:v>0</c:v>
                </c:pt>
                <c:pt idx="4393">
                  <c:v>0</c:v>
                </c:pt>
                <c:pt idx="4394">
                  <c:v>0</c:v>
                </c:pt>
                <c:pt idx="4395">
                  <c:v>0</c:v>
                </c:pt>
                <c:pt idx="4396">
                  <c:v>0</c:v>
                </c:pt>
                <c:pt idx="4397">
                  <c:v>0</c:v>
                </c:pt>
                <c:pt idx="4398">
                  <c:v>0</c:v>
                </c:pt>
                <c:pt idx="4399">
                  <c:v>0</c:v>
                </c:pt>
                <c:pt idx="4400">
                  <c:v>0</c:v>
                </c:pt>
                <c:pt idx="4401">
                  <c:v>0</c:v>
                </c:pt>
                <c:pt idx="4402">
                  <c:v>0</c:v>
                </c:pt>
                <c:pt idx="4403">
                  <c:v>0</c:v>
                </c:pt>
                <c:pt idx="4404">
                  <c:v>0</c:v>
                </c:pt>
                <c:pt idx="4405">
                  <c:v>0</c:v>
                </c:pt>
                <c:pt idx="4406">
                  <c:v>0</c:v>
                </c:pt>
                <c:pt idx="4407">
                  <c:v>0</c:v>
                </c:pt>
                <c:pt idx="4408">
                  <c:v>0</c:v>
                </c:pt>
                <c:pt idx="4409">
                  <c:v>0</c:v>
                </c:pt>
                <c:pt idx="4410">
                  <c:v>0</c:v>
                </c:pt>
                <c:pt idx="4411">
                  <c:v>0</c:v>
                </c:pt>
                <c:pt idx="4412">
                  <c:v>0</c:v>
                </c:pt>
                <c:pt idx="4413">
                  <c:v>0</c:v>
                </c:pt>
                <c:pt idx="4414">
                  <c:v>0</c:v>
                </c:pt>
                <c:pt idx="4415">
                  <c:v>0</c:v>
                </c:pt>
                <c:pt idx="4416">
                  <c:v>0</c:v>
                </c:pt>
                <c:pt idx="4417">
                  <c:v>0</c:v>
                </c:pt>
                <c:pt idx="4418">
                  <c:v>0</c:v>
                </c:pt>
                <c:pt idx="4419">
                  <c:v>0</c:v>
                </c:pt>
                <c:pt idx="4420">
                  <c:v>0</c:v>
                </c:pt>
                <c:pt idx="4421">
                  <c:v>0</c:v>
                </c:pt>
                <c:pt idx="4422">
                  <c:v>0</c:v>
                </c:pt>
                <c:pt idx="4423">
                  <c:v>0</c:v>
                </c:pt>
                <c:pt idx="4424">
                  <c:v>0</c:v>
                </c:pt>
                <c:pt idx="4425">
                  <c:v>0</c:v>
                </c:pt>
                <c:pt idx="4426">
                  <c:v>0</c:v>
                </c:pt>
                <c:pt idx="4427">
                  <c:v>0</c:v>
                </c:pt>
                <c:pt idx="4428">
                  <c:v>0</c:v>
                </c:pt>
                <c:pt idx="4429">
                  <c:v>0</c:v>
                </c:pt>
                <c:pt idx="4430">
                  <c:v>0</c:v>
                </c:pt>
                <c:pt idx="4431">
                  <c:v>0</c:v>
                </c:pt>
                <c:pt idx="4432">
                  <c:v>0</c:v>
                </c:pt>
                <c:pt idx="4433">
                  <c:v>0</c:v>
                </c:pt>
                <c:pt idx="4434">
                  <c:v>0</c:v>
                </c:pt>
                <c:pt idx="4435">
                  <c:v>0</c:v>
                </c:pt>
                <c:pt idx="4436">
                  <c:v>0</c:v>
                </c:pt>
                <c:pt idx="4437">
                  <c:v>0</c:v>
                </c:pt>
                <c:pt idx="4438">
                  <c:v>0</c:v>
                </c:pt>
                <c:pt idx="4439">
                  <c:v>0</c:v>
                </c:pt>
                <c:pt idx="4440">
                  <c:v>0</c:v>
                </c:pt>
                <c:pt idx="4441">
                  <c:v>0</c:v>
                </c:pt>
                <c:pt idx="4442">
                  <c:v>0</c:v>
                </c:pt>
                <c:pt idx="4443">
                  <c:v>0</c:v>
                </c:pt>
                <c:pt idx="4444">
                  <c:v>0</c:v>
                </c:pt>
                <c:pt idx="4445">
                  <c:v>0</c:v>
                </c:pt>
                <c:pt idx="4446">
                  <c:v>0</c:v>
                </c:pt>
                <c:pt idx="4447">
                  <c:v>0</c:v>
                </c:pt>
                <c:pt idx="4448">
                  <c:v>0</c:v>
                </c:pt>
                <c:pt idx="4449">
                  <c:v>0</c:v>
                </c:pt>
                <c:pt idx="4450">
                  <c:v>0</c:v>
                </c:pt>
                <c:pt idx="4451">
                  <c:v>0</c:v>
                </c:pt>
                <c:pt idx="4452">
                  <c:v>0</c:v>
                </c:pt>
                <c:pt idx="4453">
                  <c:v>0</c:v>
                </c:pt>
                <c:pt idx="4454">
                  <c:v>0</c:v>
                </c:pt>
                <c:pt idx="4455">
                  <c:v>0</c:v>
                </c:pt>
                <c:pt idx="4456">
                  <c:v>0</c:v>
                </c:pt>
                <c:pt idx="4457">
                  <c:v>0</c:v>
                </c:pt>
                <c:pt idx="4458">
                  <c:v>0</c:v>
                </c:pt>
                <c:pt idx="4459">
                  <c:v>0</c:v>
                </c:pt>
                <c:pt idx="4460">
                  <c:v>0</c:v>
                </c:pt>
                <c:pt idx="4461">
                  <c:v>0</c:v>
                </c:pt>
                <c:pt idx="4462">
                  <c:v>0</c:v>
                </c:pt>
                <c:pt idx="4463">
                  <c:v>0</c:v>
                </c:pt>
                <c:pt idx="4464">
                  <c:v>0</c:v>
                </c:pt>
                <c:pt idx="4465">
                  <c:v>0</c:v>
                </c:pt>
                <c:pt idx="4466">
                  <c:v>0</c:v>
                </c:pt>
                <c:pt idx="4467">
                  <c:v>0</c:v>
                </c:pt>
                <c:pt idx="4468">
                  <c:v>0</c:v>
                </c:pt>
                <c:pt idx="4469">
                  <c:v>0</c:v>
                </c:pt>
                <c:pt idx="4470">
                  <c:v>0</c:v>
                </c:pt>
                <c:pt idx="4471">
                  <c:v>0</c:v>
                </c:pt>
                <c:pt idx="4472">
                  <c:v>0</c:v>
                </c:pt>
                <c:pt idx="4473">
                  <c:v>0</c:v>
                </c:pt>
                <c:pt idx="4474">
                  <c:v>0</c:v>
                </c:pt>
                <c:pt idx="4475">
                  <c:v>0</c:v>
                </c:pt>
                <c:pt idx="4476">
                  <c:v>0</c:v>
                </c:pt>
                <c:pt idx="4477">
                  <c:v>0</c:v>
                </c:pt>
                <c:pt idx="4478">
                  <c:v>0</c:v>
                </c:pt>
                <c:pt idx="4479">
                  <c:v>0</c:v>
                </c:pt>
                <c:pt idx="4480">
                  <c:v>0</c:v>
                </c:pt>
                <c:pt idx="4481">
                  <c:v>0</c:v>
                </c:pt>
                <c:pt idx="4482">
                  <c:v>0</c:v>
                </c:pt>
                <c:pt idx="4483">
                  <c:v>0</c:v>
                </c:pt>
                <c:pt idx="4484">
                  <c:v>0</c:v>
                </c:pt>
                <c:pt idx="4485">
                  <c:v>0</c:v>
                </c:pt>
                <c:pt idx="4486">
                  <c:v>0</c:v>
                </c:pt>
                <c:pt idx="4487">
                  <c:v>0</c:v>
                </c:pt>
                <c:pt idx="4488">
                  <c:v>0</c:v>
                </c:pt>
                <c:pt idx="4489">
                  <c:v>0</c:v>
                </c:pt>
                <c:pt idx="4490">
                  <c:v>0</c:v>
                </c:pt>
                <c:pt idx="4491">
                  <c:v>0</c:v>
                </c:pt>
                <c:pt idx="4492">
                  <c:v>0</c:v>
                </c:pt>
                <c:pt idx="4493">
                  <c:v>0</c:v>
                </c:pt>
                <c:pt idx="4494">
                  <c:v>0</c:v>
                </c:pt>
                <c:pt idx="4495">
                  <c:v>0</c:v>
                </c:pt>
                <c:pt idx="4496">
                  <c:v>0</c:v>
                </c:pt>
                <c:pt idx="4497">
                  <c:v>0</c:v>
                </c:pt>
                <c:pt idx="4498">
                  <c:v>0</c:v>
                </c:pt>
                <c:pt idx="4499">
                  <c:v>0</c:v>
                </c:pt>
                <c:pt idx="4500">
                  <c:v>0</c:v>
                </c:pt>
                <c:pt idx="4501">
                  <c:v>0</c:v>
                </c:pt>
                <c:pt idx="4502">
                  <c:v>0</c:v>
                </c:pt>
                <c:pt idx="4503">
                  <c:v>0</c:v>
                </c:pt>
                <c:pt idx="4504">
                  <c:v>0</c:v>
                </c:pt>
                <c:pt idx="4505">
                  <c:v>0</c:v>
                </c:pt>
                <c:pt idx="4506">
                  <c:v>0</c:v>
                </c:pt>
                <c:pt idx="4507">
                  <c:v>0</c:v>
                </c:pt>
                <c:pt idx="4508">
                  <c:v>0</c:v>
                </c:pt>
                <c:pt idx="4509">
                  <c:v>0</c:v>
                </c:pt>
                <c:pt idx="4510">
                  <c:v>0</c:v>
                </c:pt>
                <c:pt idx="4511">
                  <c:v>0</c:v>
                </c:pt>
                <c:pt idx="4512">
                  <c:v>0</c:v>
                </c:pt>
                <c:pt idx="4513">
                  <c:v>0</c:v>
                </c:pt>
                <c:pt idx="4514">
                  <c:v>0</c:v>
                </c:pt>
                <c:pt idx="4515">
                  <c:v>0</c:v>
                </c:pt>
                <c:pt idx="4516">
                  <c:v>0</c:v>
                </c:pt>
                <c:pt idx="4517">
                  <c:v>0</c:v>
                </c:pt>
                <c:pt idx="4518">
                  <c:v>0</c:v>
                </c:pt>
                <c:pt idx="4519">
                  <c:v>0</c:v>
                </c:pt>
                <c:pt idx="4520">
                  <c:v>0</c:v>
                </c:pt>
                <c:pt idx="4521">
                  <c:v>0</c:v>
                </c:pt>
                <c:pt idx="4522">
                  <c:v>0</c:v>
                </c:pt>
                <c:pt idx="4523">
                  <c:v>0</c:v>
                </c:pt>
                <c:pt idx="4524">
                  <c:v>0</c:v>
                </c:pt>
                <c:pt idx="4525">
                  <c:v>0</c:v>
                </c:pt>
                <c:pt idx="4526">
                  <c:v>0</c:v>
                </c:pt>
                <c:pt idx="4527">
                  <c:v>0</c:v>
                </c:pt>
                <c:pt idx="4528">
                  <c:v>0</c:v>
                </c:pt>
                <c:pt idx="4529">
                  <c:v>0</c:v>
                </c:pt>
                <c:pt idx="4530">
                  <c:v>0</c:v>
                </c:pt>
                <c:pt idx="4531">
                  <c:v>0</c:v>
                </c:pt>
                <c:pt idx="4532">
                  <c:v>0</c:v>
                </c:pt>
                <c:pt idx="4533">
                  <c:v>0</c:v>
                </c:pt>
                <c:pt idx="4534">
                  <c:v>0</c:v>
                </c:pt>
                <c:pt idx="4535">
                  <c:v>0</c:v>
                </c:pt>
                <c:pt idx="4536">
                  <c:v>0</c:v>
                </c:pt>
                <c:pt idx="4537">
                  <c:v>0</c:v>
                </c:pt>
                <c:pt idx="4538">
                  <c:v>0</c:v>
                </c:pt>
                <c:pt idx="4539">
                  <c:v>0</c:v>
                </c:pt>
                <c:pt idx="4540">
                  <c:v>0</c:v>
                </c:pt>
                <c:pt idx="4541">
                  <c:v>0</c:v>
                </c:pt>
                <c:pt idx="4542">
                  <c:v>0</c:v>
                </c:pt>
                <c:pt idx="4543">
                  <c:v>0</c:v>
                </c:pt>
                <c:pt idx="4544">
                  <c:v>0</c:v>
                </c:pt>
                <c:pt idx="4545">
                  <c:v>0</c:v>
                </c:pt>
                <c:pt idx="4546">
                  <c:v>0</c:v>
                </c:pt>
                <c:pt idx="4547">
                  <c:v>0</c:v>
                </c:pt>
                <c:pt idx="4548">
                  <c:v>0</c:v>
                </c:pt>
                <c:pt idx="4549">
                  <c:v>0</c:v>
                </c:pt>
                <c:pt idx="4550">
                  <c:v>0</c:v>
                </c:pt>
                <c:pt idx="4551">
                  <c:v>0</c:v>
                </c:pt>
                <c:pt idx="4552">
                  <c:v>0</c:v>
                </c:pt>
                <c:pt idx="4553">
                  <c:v>0</c:v>
                </c:pt>
                <c:pt idx="4554">
                  <c:v>0</c:v>
                </c:pt>
                <c:pt idx="4555">
                  <c:v>0</c:v>
                </c:pt>
                <c:pt idx="4556">
                  <c:v>0</c:v>
                </c:pt>
                <c:pt idx="4557">
                  <c:v>0</c:v>
                </c:pt>
                <c:pt idx="4558">
                  <c:v>0</c:v>
                </c:pt>
                <c:pt idx="4559">
                  <c:v>0</c:v>
                </c:pt>
                <c:pt idx="4560">
                  <c:v>0</c:v>
                </c:pt>
                <c:pt idx="4561">
                  <c:v>0</c:v>
                </c:pt>
                <c:pt idx="4562">
                  <c:v>0</c:v>
                </c:pt>
                <c:pt idx="4563">
                  <c:v>0</c:v>
                </c:pt>
                <c:pt idx="4564">
                  <c:v>0</c:v>
                </c:pt>
                <c:pt idx="4565">
                  <c:v>0</c:v>
                </c:pt>
                <c:pt idx="4566">
                  <c:v>0</c:v>
                </c:pt>
                <c:pt idx="4567">
                  <c:v>0</c:v>
                </c:pt>
                <c:pt idx="4568">
                  <c:v>0</c:v>
                </c:pt>
                <c:pt idx="4569">
                  <c:v>0</c:v>
                </c:pt>
                <c:pt idx="4570">
                  <c:v>0</c:v>
                </c:pt>
                <c:pt idx="4571">
                  <c:v>0</c:v>
                </c:pt>
                <c:pt idx="4572">
                  <c:v>0</c:v>
                </c:pt>
                <c:pt idx="4573">
                  <c:v>0</c:v>
                </c:pt>
                <c:pt idx="4574">
                  <c:v>0</c:v>
                </c:pt>
                <c:pt idx="4575">
                  <c:v>0</c:v>
                </c:pt>
                <c:pt idx="4576">
                  <c:v>0</c:v>
                </c:pt>
                <c:pt idx="4577">
                  <c:v>0</c:v>
                </c:pt>
                <c:pt idx="4578">
                  <c:v>0</c:v>
                </c:pt>
                <c:pt idx="4579">
                  <c:v>0</c:v>
                </c:pt>
                <c:pt idx="4580">
                  <c:v>0</c:v>
                </c:pt>
                <c:pt idx="4581">
                  <c:v>0</c:v>
                </c:pt>
                <c:pt idx="4582">
                  <c:v>0</c:v>
                </c:pt>
                <c:pt idx="4583">
                  <c:v>0</c:v>
                </c:pt>
                <c:pt idx="4584">
                  <c:v>0</c:v>
                </c:pt>
                <c:pt idx="4585">
                  <c:v>0</c:v>
                </c:pt>
                <c:pt idx="4586">
                  <c:v>0</c:v>
                </c:pt>
                <c:pt idx="4587">
                  <c:v>0</c:v>
                </c:pt>
                <c:pt idx="4588">
                  <c:v>0</c:v>
                </c:pt>
                <c:pt idx="4589">
                  <c:v>0</c:v>
                </c:pt>
                <c:pt idx="4590">
                  <c:v>0</c:v>
                </c:pt>
                <c:pt idx="4591">
                  <c:v>0</c:v>
                </c:pt>
                <c:pt idx="4592">
                  <c:v>0</c:v>
                </c:pt>
                <c:pt idx="4593">
                  <c:v>0</c:v>
                </c:pt>
                <c:pt idx="4594">
                  <c:v>0</c:v>
                </c:pt>
                <c:pt idx="4595">
                  <c:v>0</c:v>
                </c:pt>
                <c:pt idx="4596">
                  <c:v>0</c:v>
                </c:pt>
                <c:pt idx="4597">
                  <c:v>0</c:v>
                </c:pt>
                <c:pt idx="4598">
                  <c:v>0</c:v>
                </c:pt>
                <c:pt idx="4599">
                  <c:v>0</c:v>
                </c:pt>
                <c:pt idx="4600">
                  <c:v>0</c:v>
                </c:pt>
                <c:pt idx="4601">
                  <c:v>0</c:v>
                </c:pt>
                <c:pt idx="4602">
                  <c:v>0</c:v>
                </c:pt>
                <c:pt idx="4603">
                  <c:v>0</c:v>
                </c:pt>
                <c:pt idx="4604">
                  <c:v>0</c:v>
                </c:pt>
                <c:pt idx="4605">
                  <c:v>0</c:v>
                </c:pt>
                <c:pt idx="4606">
                  <c:v>0</c:v>
                </c:pt>
                <c:pt idx="4607">
                  <c:v>0</c:v>
                </c:pt>
                <c:pt idx="4608">
                  <c:v>0</c:v>
                </c:pt>
                <c:pt idx="4609">
                  <c:v>0</c:v>
                </c:pt>
                <c:pt idx="4610">
                  <c:v>0</c:v>
                </c:pt>
                <c:pt idx="4611">
                  <c:v>0</c:v>
                </c:pt>
                <c:pt idx="4612">
                  <c:v>0</c:v>
                </c:pt>
                <c:pt idx="4613">
                  <c:v>0</c:v>
                </c:pt>
                <c:pt idx="4614">
                  <c:v>0</c:v>
                </c:pt>
                <c:pt idx="4615">
                  <c:v>0</c:v>
                </c:pt>
                <c:pt idx="4616">
                  <c:v>0</c:v>
                </c:pt>
                <c:pt idx="4617">
                  <c:v>0</c:v>
                </c:pt>
                <c:pt idx="4618">
                  <c:v>0</c:v>
                </c:pt>
                <c:pt idx="4619">
                  <c:v>0</c:v>
                </c:pt>
                <c:pt idx="4620">
                  <c:v>0</c:v>
                </c:pt>
                <c:pt idx="4621">
                  <c:v>0</c:v>
                </c:pt>
                <c:pt idx="4622">
                  <c:v>0</c:v>
                </c:pt>
                <c:pt idx="4623">
                  <c:v>0</c:v>
                </c:pt>
                <c:pt idx="4624">
                  <c:v>0</c:v>
                </c:pt>
                <c:pt idx="4625">
                  <c:v>0</c:v>
                </c:pt>
                <c:pt idx="4626">
                  <c:v>0</c:v>
                </c:pt>
                <c:pt idx="4627">
                  <c:v>0</c:v>
                </c:pt>
                <c:pt idx="4628">
                  <c:v>0</c:v>
                </c:pt>
                <c:pt idx="4629">
                  <c:v>0</c:v>
                </c:pt>
                <c:pt idx="4630">
                  <c:v>0</c:v>
                </c:pt>
                <c:pt idx="4631">
                  <c:v>0</c:v>
                </c:pt>
                <c:pt idx="4632">
                  <c:v>0</c:v>
                </c:pt>
                <c:pt idx="4633">
                  <c:v>0</c:v>
                </c:pt>
                <c:pt idx="4634">
                  <c:v>0</c:v>
                </c:pt>
                <c:pt idx="4635">
                  <c:v>0</c:v>
                </c:pt>
                <c:pt idx="4636">
                  <c:v>0</c:v>
                </c:pt>
                <c:pt idx="4637">
                  <c:v>0</c:v>
                </c:pt>
                <c:pt idx="4638">
                  <c:v>0</c:v>
                </c:pt>
                <c:pt idx="4639">
                  <c:v>0</c:v>
                </c:pt>
                <c:pt idx="4640">
                  <c:v>0</c:v>
                </c:pt>
                <c:pt idx="4641">
                  <c:v>0</c:v>
                </c:pt>
                <c:pt idx="4642">
                  <c:v>0</c:v>
                </c:pt>
                <c:pt idx="4643">
                  <c:v>0</c:v>
                </c:pt>
                <c:pt idx="4644">
                  <c:v>0</c:v>
                </c:pt>
                <c:pt idx="4645">
                  <c:v>0</c:v>
                </c:pt>
                <c:pt idx="4646">
                  <c:v>0</c:v>
                </c:pt>
                <c:pt idx="4647">
                  <c:v>0</c:v>
                </c:pt>
                <c:pt idx="4648">
                  <c:v>0</c:v>
                </c:pt>
                <c:pt idx="4649">
                  <c:v>0</c:v>
                </c:pt>
                <c:pt idx="4650">
                  <c:v>0</c:v>
                </c:pt>
                <c:pt idx="4651">
                  <c:v>0</c:v>
                </c:pt>
                <c:pt idx="4652">
                  <c:v>0</c:v>
                </c:pt>
                <c:pt idx="4653">
                  <c:v>0</c:v>
                </c:pt>
                <c:pt idx="4654">
                  <c:v>0</c:v>
                </c:pt>
                <c:pt idx="4655">
                  <c:v>0</c:v>
                </c:pt>
                <c:pt idx="4656">
                  <c:v>0</c:v>
                </c:pt>
                <c:pt idx="4657">
                  <c:v>0</c:v>
                </c:pt>
                <c:pt idx="4658">
                  <c:v>0</c:v>
                </c:pt>
                <c:pt idx="4659">
                  <c:v>0</c:v>
                </c:pt>
                <c:pt idx="4660">
                  <c:v>0</c:v>
                </c:pt>
                <c:pt idx="4661">
                  <c:v>0</c:v>
                </c:pt>
                <c:pt idx="4662">
                  <c:v>0</c:v>
                </c:pt>
                <c:pt idx="4663">
                  <c:v>0</c:v>
                </c:pt>
                <c:pt idx="4664">
                  <c:v>0</c:v>
                </c:pt>
                <c:pt idx="4665">
                  <c:v>0</c:v>
                </c:pt>
                <c:pt idx="4666">
                  <c:v>0</c:v>
                </c:pt>
                <c:pt idx="4667">
                  <c:v>0</c:v>
                </c:pt>
                <c:pt idx="4668">
                  <c:v>0</c:v>
                </c:pt>
                <c:pt idx="4669">
                  <c:v>0</c:v>
                </c:pt>
                <c:pt idx="4670">
                  <c:v>0</c:v>
                </c:pt>
                <c:pt idx="4671">
                  <c:v>0</c:v>
                </c:pt>
                <c:pt idx="4672">
                  <c:v>0</c:v>
                </c:pt>
                <c:pt idx="4673">
                  <c:v>0</c:v>
                </c:pt>
                <c:pt idx="4674">
                  <c:v>0</c:v>
                </c:pt>
                <c:pt idx="4675">
                  <c:v>0</c:v>
                </c:pt>
                <c:pt idx="4676">
                  <c:v>0</c:v>
                </c:pt>
                <c:pt idx="4677">
                  <c:v>0</c:v>
                </c:pt>
                <c:pt idx="4678">
                  <c:v>0</c:v>
                </c:pt>
                <c:pt idx="4679">
                  <c:v>0</c:v>
                </c:pt>
                <c:pt idx="4680">
                  <c:v>0</c:v>
                </c:pt>
                <c:pt idx="4681">
                  <c:v>0</c:v>
                </c:pt>
                <c:pt idx="4682">
                  <c:v>0</c:v>
                </c:pt>
                <c:pt idx="4683">
                  <c:v>0</c:v>
                </c:pt>
                <c:pt idx="4684">
                  <c:v>0</c:v>
                </c:pt>
                <c:pt idx="4685">
                  <c:v>0</c:v>
                </c:pt>
                <c:pt idx="4686">
                  <c:v>0</c:v>
                </c:pt>
                <c:pt idx="4687">
                  <c:v>0</c:v>
                </c:pt>
                <c:pt idx="4688">
                  <c:v>0</c:v>
                </c:pt>
                <c:pt idx="4689">
                  <c:v>0</c:v>
                </c:pt>
                <c:pt idx="4690">
                  <c:v>0</c:v>
                </c:pt>
                <c:pt idx="4691">
                  <c:v>0</c:v>
                </c:pt>
                <c:pt idx="4692">
                  <c:v>0</c:v>
                </c:pt>
                <c:pt idx="4693">
                  <c:v>0</c:v>
                </c:pt>
                <c:pt idx="4694">
                  <c:v>0</c:v>
                </c:pt>
                <c:pt idx="4695">
                  <c:v>0</c:v>
                </c:pt>
                <c:pt idx="4696">
                  <c:v>0</c:v>
                </c:pt>
                <c:pt idx="4697">
                  <c:v>0</c:v>
                </c:pt>
                <c:pt idx="4698">
                  <c:v>0</c:v>
                </c:pt>
                <c:pt idx="4699">
                  <c:v>0</c:v>
                </c:pt>
                <c:pt idx="4700">
                  <c:v>0</c:v>
                </c:pt>
                <c:pt idx="4701">
                  <c:v>0</c:v>
                </c:pt>
                <c:pt idx="4702">
                  <c:v>0</c:v>
                </c:pt>
                <c:pt idx="4703">
                  <c:v>0</c:v>
                </c:pt>
                <c:pt idx="4704">
                  <c:v>0</c:v>
                </c:pt>
                <c:pt idx="4705">
                  <c:v>0</c:v>
                </c:pt>
                <c:pt idx="4706">
                  <c:v>0</c:v>
                </c:pt>
                <c:pt idx="4707">
                  <c:v>0</c:v>
                </c:pt>
                <c:pt idx="4708">
                  <c:v>0</c:v>
                </c:pt>
                <c:pt idx="4709">
                  <c:v>0</c:v>
                </c:pt>
                <c:pt idx="4710">
                  <c:v>0</c:v>
                </c:pt>
                <c:pt idx="4711">
                  <c:v>0</c:v>
                </c:pt>
                <c:pt idx="4712">
                  <c:v>0</c:v>
                </c:pt>
                <c:pt idx="4713">
                  <c:v>0</c:v>
                </c:pt>
                <c:pt idx="4714">
                  <c:v>0</c:v>
                </c:pt>
                <c:pt idx="4715">
                  <c:v>0</c:v>
                </c:pt>
                <c:pt idx="4716">
                  <c:v>0</c:v>
                </c:pt>
                <c:pt idx="4717">
                  <c:v>0</c:v>
                </c:pt>
                <c:pt idx="4718">
                  <c:v>0</c:v>
                </c:pt>
                <c:pt idx="4719">
                  <c:v>0</c:v>
                </c:pt>
                <c:pt idx="4720">
                  <c:v>0</c:v>
                </c:pt>
                <c:pt idx="4721">
                  <c:v>0</c:v>
                </c:pt>
                <c:pt idx="4722">
                  <c:v>0</c:v>
                </c:pt>
                <c:pt idx="4723">
                  <c:v>0</c:v>
                </c:pt>
                <c:pt idx="4724">
                  <c:v>0</c:v>
                </c:pt>
                <c:pt idx="4725">
                  <c:v>0</c:v>
                </c:pt>
                <c:pt idx="4726">
                  <c:v>0</c:v>
                </c:pt>
                <c:pt idx="4727">
                  <c:v>0</c:v>
                </c:pt>
                <c:pt idx="4728">
                  <c:v>0</c:v>
                </c:pt>
                <c:pt idx="4729">
                  <c:v>0</c:v>
                </c:pt>
                <c:pt idx="4730">
                  <c:v>0</c:v>
                </c:pt>
                <c:pt idx="4731">
                  <c:v>0</c:v>
                </c:pt>
                <c:pt idx="4732">
                  <c:v>0</c:v>
                </c:pt>
                <c:pt idx="4733">
                  <c:v>0</c:v>
                </c:pt>
                <c:pt idx="4734">
                  <c:v>0</c:v>
                </c:pt>
                <c:pt idx="4735">
                  <c:v>0</c:v>
                </c:pt>
                <c:pt idx="4736">
                  <c:v>0</c:v>
                </c:pt>
                <c:pt idx="4737">
                  <c:v>0</c:v>
                </c:pt>
                <c:pt idx="4738">
                  <c:v>0</c:v>
                </c:pt>
                <c:pt idx="4739">
                  <c:v>0</c:v>
                </c:pt>
                <c:pt idx="4740">
                  <c:v>0</c:v>
                </c:pt>
                <c:pt idx="4741">
                  <c:v>0</c:v>
                </c:pt>
                <c:pt idx="4742">
                  <c:v>0</c:v>
                </c:pt>
                <c:pt idx="4743">
                  <c:v>0</c:v>
                </c:pt>
                <c:pt idx="4744">
                  <c:v>0</c:v>
                </c:pt>
                <c:pt idx="4745">
                  <c:v>0</c:v>
                </c:pt>
                <c:pt idx="4746">
                  <c:v>0</c:v>
                </c:pt>
                <c:pt idx="4747">
                  <c:v>0</c:v>
                </c:pt>
                <c:pt idx="4748">
                  <c:v>0</c:v>
                </c:pt>
                <c:pt idx="4749">
                  <c:v>0</c:v>
                </c:pt>
                <c:pt idx="4750">
                  <c:v>0</c:v>
                </c:pt>
                <c:pt idx="4751">
                  <c:v>0</c:v>
                </c:pt>
                <c:pt idx="4752">
                  <c:v>0</c:v>
                </c:pt>
                <c:pt idx="4753">
                  <c:v>0</c:v>
                </c:pt>
                <c:pt idx="4754">
                  <c:v>0</c:v>
                </c:pt>
                <c:pt idx="4755">
                  <c:v>0</c:v>
                </c:pt>
                <c:pt idx="4756">
                  <c:v>0</c:v>
                </c:pt>
                <c:pt idx="4757">
                  <c:v>0</c:v>
                </c:pt>
                <c:pt idx="4758">
                  <c:v>0</c:v>
                </c:pt>
                <c:pt idx="4759">
                  <c:v>0</c:v>
                </c:pt>
                <c:pt idx="4760">
                  <c:v>0</c:v>
                </c:pt>
                <c:pt idx="4761">
                  <c:v>0</c:v>
                </c:pt>
                <c:pt idx="4762">
                  <c:v>0</c:v>
                </c:pt>
                <c:pt idx="4763">
                  <c:v>0</c:v>
                </c:pt>
                <c:pt idx="4764">
                  <c:v>0</c:v>
                </c:pt>
                <c:pt idx="4765">
                  <c:v>0</c:v>
                </c:pt>
                <c:pt idx="4766">
                  <c:v>0</c:v>
                </c:pt>
                <c:pt idx="4767">
                  <c:v>0</c:v>
                </c:pt>
                <c:pt idx="4768">
                  <c:v>0</c:v>
                </c:pt>
                <c:pt idx="4769">
                  <c:v>0</c:v>
                </c:pt>
                <c:pt idx="4770">
                  <c:v>0</c:v>
                </c:pt>
                <c:pt idx="4771">
                  <c:v>0</c:v>
                </c:pt>
                <c:pt idx="4772">
                  <c:v>0</c:v>
                </c:pt>
                <c:pt idx="4773">
                  <c:v>0</c:v>
                </c:pt>
                <c:pt idx="4774">
                  <c:v>0</c:v>
                </c:pt>
                <c:pt idx="4775">
                  <c:v>0</c:v>
                </c:pt>
                <c:pt idx="4776">
                  <c:v>0</c:v>
                </c:pt>
                <c:pt idx="4777">
                  <c:v>0</c:v>
                </c:pt>
                <c:pt idx="4778">
                  <c:v>0</c:v>
                </c:pt>
                <c:pt idx="4779">
                  <c:v>0</c:v>
                </c:pt>
                <c:pt idx="4780">
                  <c:v>0</c:v>
                </c:pt>
                <c:pt idx="4781">
                  <c:v>0</c:v>
                </c:pt>
                <c:pt idx="4782">
                  <c:v>0</c:v>
                </c:pt>
                <c:pt idx="4783">
                  <c:v>0</c:v>
                </c:pt>
                <c:pt idx="4784">
                  <c:v>0</c:v>
                </c:pt>
                <c:pt idx="4785">
                  <c:v>0</c:v>
                </c:pt>
                <c:pt idx="4786">
                  <c:v>0</c:v>
                </c:pt>
                <c:pt idx="4787">
                  <c:v>0</c:v>
                </c:pt>
                <c:pt idx="4788">
                  <c:v>0</c:v>
                </c:pt>
                <c:pt idx="4789">
                  <c:v>0</c:v>
                </c:pt>
                <c:pt idx="4790">
                  <c:v>0</c:v>
                </c:pt>
                <c:pt idx="4791">
                  <c:v>0</c:v>
                </c:pt>
                <c:pt idx="4792">
                  <c:v>0</c:v>
                </c:pt>
                <c:pt idx="4793">
                  <c:v>0</c:v>
                </c:pt>
                <c:pt idx="4794">
                  <c:v>0</c:v>
                </c:pt>
                <c:pt idx="4795">
                  <c:v>0</c:v>
                </c:pt>
                <c:pt idx="4796">
                  <c:v>0</c:v>
                </c:pt>
                <c:pt idx="4797">
                  <c:v>0</c:v>
                </c:pt>
                <c:pt idx="4798">
                  <c:v>0</c:v>
                </c:pt>
                <c:pt idx="4799">
                  <c:v>0</c:v>
                </c:pt>
                <c:pt idx="4800">
                  <c:v>0</c:v>
                </c:pt>
                <c:pt idx="4801">
                  <c:v>0</c:v>
                </c:pt>
                <c:pt idx="4802">
                  <c:v>0</c:v>
                </c:pt>
                <c:pt idx="4803">
                  <c:v>0</c:v>
                </c:pt>
                <c:pt idx="4804">
                  <c:v>0</c:v>
                </c:pt>
                <c:pt idx="4805">
                  <c:v>0</c:v>
                </c:pt>
                <c:pt idx="4806">
                  <c:v>0</c:v>
                </c:pt>
                <c:pt idx="4807">
                  <c:v>0</c:v>
                </c:pt>
                <c:pt idx="4808">
                  <c:v>0</c:v>
                </c:pt>
                <c:pt idx="4809">
                  <c:v>0</c:v>
                </c:pt>
                <c:pt idx="4810">
                  <c:v>0</c:v>
                </c:pt>
                <c:pt idx="4811">
                  <c:v>0</c:v>
                </c:pt>
                <c:pt idx="4812">
                  <c:v>0</c:v>
                </c:pt>
                <c:pt idx="4813">
                  <c:v>0</c:v>
                </c:pt>
                <c:pt idx="4814">
                  <c:v>0</c:v>
                </c:pt>
                <c:pt idx="4815">
                  <c:v>0</c:v>
                </c:pt>
                <c:pt idx="4816">
                  <c:v>0</c:v>
                </c:pt>
                <c:pt idx="4817">
                  <c:v>0</c:v>
                </c:pt>
                <c:pt idx="4818">
                  <c:v>0</c:v>
                </c:pt>
                <c:pt idx="4819">
                  <c:v>0</c:v>
                </c:pt>
                <c:pt idx="4820">
                  <c:v>0</c:v>
                </c:pt>
                <c:pt idx="4821">
                  <c:v>0</c:v>
                </c:pt>
                <c:pt idx="4822">
                  <c:v>0</c:v>
                </c:pt>
                <c:pt idx="4823">
                  <c:v>0</c:v>
                </c:pt>
                <c:pt idx="4824">
                  <c:v>0</c:v>
                </c:pt>
                <c:pt idx="4825">
                  <c:v>0</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c:v>
                </c:pt>
                <c:pt idx="4848">
                  <c:v>0</c:v>
                </c:pt>
                <c:pt idx="4849">
                  <c:v>0</c:v>
                </c:pt>
                <c:pt idx="4850">
                  <c:v>0</c:v>
                </c:pt>
                <c:pt idx="4851">
                  <c:v>0</c:v>
                </c:pt>
                <c:pt idx="4852">
                  <c:v>0</c:v>
                </c:pt>
                <c:pt idx="4853">
                  <c:v>0</c:v>
                </c:pt>
                <c:pt idx="4854">
                  <c:v>0</c:v>
                </c:pt>
                <c:pt idx="4855">
                  <c:v>0</c:v>
                </c:pt>
                <c:pt idx="4856">
                  <c:v>0</c:v>
                </c:pt>
                <c:pt idx="4857">
                  <c:v>0</c:v>
                </c:pt>
                <c:pt idx="4858">
                  <c:v>0</c:v>
                </c:pt>
                <c:pt idx="4859">
                  <c:v>0</c:v>
                </c:pt>
                <c:pt idx="4860">
                  <c:v>0</c:v>
                </c:pt>
                <c:pt idx="4861">
                  <c:v>0</c:v>
                </c:pt>
                <c:pt idx="4862">
                  <c:v>0</c:v>
                </c:pt>
                <c:pt idx="4863">
                  <c:v>0</c:v>
                </c:pt>
                <c:pt idx="4864">
                  <c:v>0</c:v>
                </c:pt>
                <c:pt idx="4865">
                  <c:v>0</c:v>
                </c:pt>
                <c:pt idx="4866">
                  <c:v>0</c:v>
                </c:pt>
                <c:pt idx="4867">
                  <c:v>0</c:v>
                </c:pt>
                <c:pt idx="4868">
                  <c:v>0</c:v>
                </c:pt>
                <c:pt idx="4869">
                  <c:v>0</c:v>
                </c:pt>
                <c:pt idx="4870">
                  <c:v>0</c:v>
                </c:pt>
                <c:pt idx="4871">
                  <c:v>0</c:v>
                </c:pt>
                <c:pt idx="4872">
                  <c:v>0</c:v>
                </c:pt>
                <c:pt idx="4873">
                  <c:v>0</c:v>
                </c:pt>
                <c:pt idx="4874">
                  <c:v>0</c:v>
                </c:pt>
                <c:pt idx="4875">
                  <c:v>0</c:v>
                </c:pt>
                <c:pt idx="4876">
                  <c:v>0</c:v>
                </c:pt>
                <c:pt idx="4877">
                  <c:v>0</c:v>
                </c:pt>
                <c:pt idx="4878">
                  <c:v>0</c:v>
                </c:pt>
                <c:pt idx="4879">
                  <c:v>0</c:v>
                </c:pt>
                <c:pt idx="4880">
                  <c:v>0</c:v>
                </c:pt>
                <c:pt idx="4881">
                  <c:v>0</c:v>
                </c:pt>
                <c:pt idx="4882">
                  <c:v>0</c:v>
                </c:pt>
                <c:pt idx="4883">
                  <c:v>0</c:v>
                </c:pt>
                <c:pt idx="4884">
                  <c:v>0</c:v>
                </c:pt>
                <c:pt idx="4885">
                  <c:v>0</c:v>
                </c:pt>
                <c:pt idx="4886">
                  <c:v>0</c:v>
                </c:pt>
                <c:pt idx="4887">
                  <c:v>0</c:v>
                </c:pt>
                <c:pt idx="4888">
                  <c:v>0</c:v>
                </c:pt>
                <c:pt idx="4889">
                  <c:v>0</c:v>
                </c:pt>
                <c:pt idx="4890">
                  <c:v>0</c:v>
                </c:pt>
                <c:pt idx="4891">
                  <c:v>0</c:v>
                </c:pt>
                <c:pt idx="4892">
                  <c:v>0</c:v>
                </c:pt>
                <c:pt idx="4893">
                  <c:v>0</c:v>
                </c:pt>
                <c:pt idx="4894">
                  <c:v>0</c:v>
                </c:pt>
                <c:pt idx="4895">
                  <c:v>0</c:v>
                </c:pt>
                <c:pt idx="4896">
                  <c:v>0</c:v>
                </c:pt>
                <c:pt idx="4897">
                  <c:v>0</c:v>
                </c:pt>
                <c:pt idx="4898">
                  <c:v>0</c:v>
                </c:pt>
                <c:pt idx="4899">
                  <c:v>0</c:v>
                </c:pt>
                <c:pt idx="4900">
                  <c:v>0</c:v>
                </c:pt>
                <c:pt idx="4901">
                  <c:v>0</c:v>
                </c:pt>
                <c:pt idx="4902">
                  <c:v>0</c:v>
                </c:pt>
                <c:pt idx="4903">
                  <c:v>0</c:v>
                </c:pt>
                <c:pt idx="4904">
                  <c:v>0</c:v>
                </c:pt>
                <c:pt idx="4905">
                  <c:v>0</c:v>
                </c:pt>
                <c:pt idx="4906">
                  <c:v>0</c:v>
                </c:pt>
                <c:pt idx="4907">
                  <c:v>0</c:v>
                </c:pt>
                <c:pt idx="4908">
                  <c:v>0</c:v>
                </c:pt>
                <c:pt idx="4909">
                  <c:v>0</c:v>
                </c:pt>
                <c:pt idx="4910">
                  <c:v>0</c:v>
                </c:pt>
                <c:pt idx="4911">
                  <c:v>0</c:v>
                </c:pt>
                <c:pt idx="4912">
                  <c:v>0</c:v>
                </c:pt>
                <c:pt idx="4913">
                  <c:v>0</c:v>
                </c:pt>
                <c:pt idx="4914">
                  <c:v>0</c:v>
                </c:pt>
                <c:pt idx="4915">
                  <c:v>0</c:v>
                </c:pt>
                <c:pt idx="4916">
                  <c:v>0</c:v>
                </c:pt>
                <c:pt idx="4917">
                  <c:v>0</c:v>
                </c:pt>
                <c:pt idx="4918">
                  <c:v>0</c:v>
                </c:pt>
                <c:pt idx="4919">
                  <c:v>0</c:v>
                </c:pt>
                <c:pt idx="4920">
                  <c:v>0</c:v>
                </c:pt>
                <c:pt idx="4921">
                  <c:v>0</c:v>
                </c:pt>
                <c:pt idx="4922">
                  <c:v>0</c:v>
                </c:pt>
                <c:pt idx="4923">
                  <c:v>0</c:v>
                </c:pt>
                <c:pt idx="4924">
                  <c:v>0</c:v>
                </c:pt>
                <c:pt idx="4925">
                  <c:v>0</c:v>
                </c:pt>
                <c:pt idx="4926">
                  <c:v>0</c:v>
                </c:pt>
                <c:pt idx="4927">
                  <c:v>0</c:v>
                </c:pt>
                <c:pt idx="4928">
                  <c:v>0</c:v>
                </c:pt>
                <c:pt idx="4929">
                  <c:v>0</c:v>
                </c:pt>
                <c:pt idx="4930">
                  <c:v>0</c:v>
                </c:pt>
                <c:pt idx="4931">
                  <c:v>0</c:v>
                </c:pt>
                <c:pt idx="4932">
                  <c:v>0</c:v>
                </c:pt>
                <c:pt idx="4933">
                  <c:v>0</c:v>
                </c:pt>
                <c:pt idx="4934">
                  <c:v>0</c:v>
                </c:pt>
                <c:pt idx="4935">
                  <c:v>0</c:v>
                </c:pt>
                <c:pt idx="4936">
                  <c:v>0</c:v>
                </c:pt>
                <c:pt idx="4937">
                  <c:v>0</c:v>
                </c:pt>
                <c:pt idx="4938">
                  <c:v>0</c:v>
                </c:pt>
                <c:pt idx="4939">
                  <c:v>0</c:v>
                </c:pt>
                <c:pt idx="4940">
                  <c:v>0</c:v>
                </c:pt>
                <c:pt idx="4941">
                  <c:v>0</c:v>
                </c:pt>
                <c:pt idx="4942">
                  <c:v>0</c:v>
                </c:pt>
                <c:pt idx="4943">
                  <c:v>0</c:v>
                </c:pt>
                <c:pt idx="4944">
                  <c:v>0</c:v>
                </c:pt>
                <c:pt idx="4945">
                  <c:v>0</c:v>
                </c:pt>
                <c:pt idx="4946">
                  <c:v>0</c:v>
                </c:pt>
                <c:pt idx="4947">
                  <c:v>0</c:v>
                </c:pt>
                <c:pt idx="4948">
                  <c:v>0</c:v>
                </c:pt>
                <c:pt idx="4949">
                  <c:v>0</c:v>
                </c:pt>
                <c:pt idx="4950">
                  <c:v>0</c:v>
                </c:pt>
                <c:pt idx="4951">
                  <c:v>0</c:v>
                </c:pt>
                <c:pt idx="4952">
                  <c:v>0</c:v>
                </c:pt>
                <c:pt idx="4953">
                  <c:v>0</c:v>
                </c:pt>
                <c:pt idx="4954">
                  <c:v>0</c:v>
                </c:pt>
                <c:pt idx="4955">
                  <c:v>0</c:v>
                </c:pt>
                <c:pt idx="4956">
                  <c:v>0</c:v>
                </c:pt>
                <c:pt idx="4957">
                  <c:v>0</c:v>
                </c:pt>
                <c:pt idx="4958">
                  <c:v>0</c:v>
                </c:pt>
                <c:pt idx="4959">
                  <c:v>0</c:v>
                </c:pt>
                <c:pt idx="4960">
                  <c:v>0</c:v>
                </c:pt>
                <c:pt idx="4961">
                  <c:v>0</c:v>
                </c:pt>
                <c:pt idx="4962">
                  <c:v>0</c:v>
                </c:pt>
                <c:pt idx="4963">
                  <c:v>0</c:v>
                </c:pt>
                <c:pt idx="4964">
                  <c:v>0</c:v>
                </c:pt>
                <c:pt idx="4965">
                  <c:v>0</c:v>
                </c:pt>
                <c:pt idx="4966">
                  <c:v>0</c:v>
                </c:pt>
                <c:pt idx="4967">
                  <c:v>0</c:v>
                </c:pt>
                <c:pt idx="4968">
                  <c:v>0</c:v>
                </c:pt>
                <c:pt idx="4969">
                  <c:v>0</c:v>
                </c:pt>
                <c:pt idx="4970">
                  <c:v>0</c:v>
                </c:pt>
                <c:pt idx="4971">
                  <c:v>0</c:v>
                </c:pt>
                <c:pt idx="4972">
                  <c:v>0</c:v>
                </c:pt>
                <c:pt idx="4973">
                  <c:v>0</c:v>
                </c:pt>
                <c:pt idx="4974">
                  <c:v>0</c:v>
                </c:pt>
                <c:pt idx="4975">
                  <c:v>0</c:v>
                </c:pt>
                <c:pt idx="4976">
                  <c:v>0</c:v>
                </c:pt>
                <c:pt idx="4977">
                  <c:v>0</c:v>
                </c:pt>
                <c:pt idx="4978">
                  <c:v>0</c:v>
                </c:pt>
                <c:pt idx="4979">
                  <c:v>0</c:v>
                </c:pt>
                <c:pt idx="4980">
                  <c:v>0</c:v>
                </c:pt>
                <c:pt idx="4981">
                  <c:v>0</c:v>
                </c:pt>
                <c:pt idx="4982">
                  <c:v>0</c:v>
                </c:pt>
                <c:pt idx="4983">
                  <c:v>0</c:v>
                </c:pt>
                <c:pt idx="4984">
                  <c:v>0</c:v>
                </c:pt>
                <c:pt idx="4985">
                  <c:v>0</c:v>
                </c:pt>
                <c:pt idx="4986">
                  <c:v>0</c:v>
                </c:pt>
                <c:pt idx="4987">
                  <c:v>0</c:v>
                </c:pt>
                <c:pt idx="4988">
                  <c:v>0</c:v>
                </c:pt>
                <c:pt idx="4989">
                  <c:v>0</c:v>
                </c:pt>
                <c:pt idx="4990">
                  <c:v>0</c:v>
                </c:pt>
                <c:pt idx="4991">
                  <c:v>0</c:v>
                </c:pt>
                <c:pt idx="4992">
                  <c:v>0</c:v>
                </c:pt>
                <c:pt idx="4993">
                  <c:v>0</c:v>
                </c:pt>
                <c:pt idx="4994">
                  <c:v>0</c:v>
                </c:pt>
                <c:pt idx="4995">
                  <c:v>0</c:v>
                </c:pt>
                <c:pt idx="4996">
                  <c:v>0</c:v>
                </c:pt>
                <c:pt idx="4997">
                  <c:v>0</c:v>
                </c:pt>
                <c:pt idx="4998">
                  <c:v>0</c:v>
                </c:pt>
                <c:pt idx="4999">
                  <c:v>0</c:v>
                </c:pt>
              </c:numCache>
            </c:numRef>
          </c:val>
          <c:smooth val="0"/>
          <c:extLst>
            <c:ext xmlns:c16="http://schemas.microsoft.com/office/drawing/2014/chart" uri="{C3380CC4-5D6E-409C-BE32-E72D297353CC}">
              <c16:uniqueId val="{00000004-6F3D-4E1B-8E0B-DEE36BEDD27C}"/>
            </c:ext>
          </c:extLst>
        </c:ser>
        <c:dLbls>
          <c:showLegendKey val="0"/>
          <c:showVal val="0"/>
          <c:showCatName val="0"/>
          <c:showSerName val="0"/>
          <c:showPercent val="0"/>
          <c:showBubbleSize val="0"/>
        </c:dLbls>
        <c:marker val="1"/>
        <c:smooth val="0"/>
        <c:axId val="-2078810528"/>
        <c:axId val="-2078804304"/>
      </c:lineChart>
      <c:scatterChart>
        <c:scatterStyle val="lineMarker"/>
        <c:varyColors val="0"/>
        <c:ser>
          <c:idx val="0"/>
          <c:order val="0"/>
          <c:tx>
            <c:strRef>
              <c:f>'Cycle Time'!$D$1</c:f>
              <c:strCache>
                <c:ptCount val="1"/>
                <c:pt idx="0">
                  <c:v>Planned Cycle time</c:v>
                </c:pt>
              </c:strCache>
            </c:strRef>
          </c:tx>
          <c:spPr>
            <a:ln w="25400" cap="rnd">
              <a:noFill/>
              <a:round/>
            </a:ln>
            <a:effectLst/>
          </c:spPr>
          <c:marker>
            <c:symbol val="circle"/>
            <c:size val="7"/>
            <c:spPr>
              <a:solidFill>
                <a:schemeClr val="accent2"/>
              </a:solidFill>
              <a:ln w="19050">
                <a:solidFill>
                  <a:schemeClr val="accent2"/>
                </a:solidFill>
              </a:ln>
              <a:effectLst/>
            </c:spPr>
          </c:marker>
          <c:xVal>
            <c:numRef>
              <c:f>[0]!CompletedDateRange</c:f>
              <c:numCache>
                <c:formatCode>[$-409]m/d/yy\ h:mm\ AM/PM;@</c:formatCode>
                <c:ptCount val="4"/>
                <c:pt idx="0">
                  <c:v>42583.541666666664</c:v>
                </c:pt>
                <c:pt idx="1">
                  <c:v>42584.083333333336</c:v>
                </c:pt>
                <c:pt idx="2">
                  <c:v>42587.395833333336</c:v>
                </c:pt>
                <c:pt idx="3">
                  <c:v>42587.416666666664</c:v>
                </c:pt>
              </c:numCache>
            </c:numRef>
          </c:xVal>
          <c:yVal>
            <c:numRef>
              <c:f>'Cycle Time'!$D:$D</c:f>
              <c:numCache>
                <c:formatCode>0.00</c:formatCode>
                <c:ptCount val="1048576"/>
                <c:pt idx="0">
                  <c:v>0</c:v>
                </c:pt>
                <c:pt idx="1">
                  <c:v>11</c:v>
                </c:pt>
                <c:pt idx="2">
                  <c:v>#N/A</c:v>
                </c:pt>
                <c:pt idx="3">
                  <c:v>39.500001388892997</c:v>
                </c:pt>
                <c:pt idx="4">
                  <c:v>0.99999999994179234</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pt idx="3534">
                  <c:v>0</c:v>
                </c:pt>
                <c:pt idx="3535">
                  <c:v>0</c:v>
                </c:pt>
                <c:pt idx="3536">
                  <c:v>0</c:v>
                </c:pt>
                <c:pt idx="3537">
                  <c:v>0</c:v>
                </c:pt>
                <c:pt idx="3538">
                  <c:v>0</c:v>
                </c:pt>
                <c:pt idx="3539">
                  <c:v>0</c:v>
                </c:pt>
                <c:pt idx="3540">
                  <c:v>0</c:v>
                </c:pt>
                <c:pt idx="3541">
                  <c:v>0</c:v>
                </c:pt>
                <c:pt idx="3542">
                  <c:v>0</c:v>
                </c:pt>
                <c:pt idx="3543">
                  <c:v>0</c:v>
                </c:pt>
                <c:pt idx="3544">
                  <c:v>0</c:v>
                </c:pt>
                <c:pt idx="3545">
                  <c:v>0</c:v>
                </c:pt>
                <c:pt idx="3546">
                  <c:v>0</c:v>
                </c:pt>
                <c:pt idx="3547">
                  <c:v>0</c:v>
                </c:pt>
                <c:pt idx="3548">
                  <c:v>0</c:v>
                </c:pt>
                <c:pt idx="3549">
                  <c:v>0</c:v>
                </c:pt>
                <c:pt idx="3550">
                  <c:v>0</c:v>
                </c:pt>
                <c:pt idx="3551">
                  <c:v>0</c:v>
                </c:pt>
                <c:pt idx="3552">
                  <c:v>0</c:v>
                </c:pt>
                <c:pt idx="3553">
                  <c:v>0</c:v>
                </c:pt>
                <c:pt idx="3554">
                  <c:v>0</c:v>
                </c:pt>
                <c:pt idx="3555">
                  <c:v>0</c:v>
                </c:pt>
                <c:pt idx="3556">
                  <c:v>0</c:v>
                </c:pt>
                <c:pt idx="3557">
                  <c:v>0</c:v>
                </c:pt>
                <c:pt idx="3558">
                  <c:v>0</c:v>
                </c:pt>
                <c:pt idx="3559">
                  <c:v>0</c:v>
                </c:pt>
                <c:pt idx="3560">
                  <c:v>0</c:v>
                </c:pt>
                <c:pt idx="3561">
                  <c:v>0</c:v>
                </c:pt>
                <c:pt idx="3562">
                  <c:v>0</c:v>
                </c:pt>
                <c:pt idx="3563">
                  <c:v>0</c:v>
                </c:pt>
                <c:pt idx="3564">
                  <c:v>0</c:v>
                </c:pt>
                <c:pt idx="3565">
                  <c:v>0</c:v>
                </c:pt>
                <c:pt idx="3566">
                  <c:v>0</c:v>
                </c:pt>
                <c:pt idx="3567">
                  <c:v>0</c:v>
                </c:pt>
                <c:pt idx="3568">
                  <c:v>0</c:v>
                </c:pt>
                <c:pt idx="3569">
                  <c:v>0</c:v>
                </c:pt>
                <c:pt idx="3570">
                  <c:v>0</c:v>
                </c:pt>
                <c:pt idx="3571">
                  <c:v>0</c:v>
                </c:pt>
                <c:pt idx="3572">
                  <c:v>0</c:v>
                </c:pt>
                <c:pt idx="3573">
                  <c:v>0</c:v>
                </c:pt>
                <c:pt idx="3574">
                  <c:v>0</c:v>
                </c:pt>
                <c:pt idx="3575">
                  <c:v>0</c:v>
                </c:pt>
                <c:pt idx="3576">
                  <c:v>0</c:v>
                </c:pt>
                <c:pt idx="3577">
                  <c:v>0</c:v>
                </c:pt>
                <c:pt idx="3578">
                  <c:v>0</c:v>
                </c:pt>
                <c:pt idx="3579">
                  <c:v>0</c:v>
                </c:pt>
                <c:pt idx="3580">
                  <c:v>0</c:v>
                </c:pt>
                <c:pt idx="3581">
                  <c:v>0</c:v>
                </c:pt>
                <c:pt idx="3582">
                  <c:v>0</c:v>
                </c:pt>
                <c:pt idx="3583">
                  <c:v>0</c:v>
                </c:pt>
                <c:pt idx="3584">
                  <c:v>0</c:v>
                </c:pt>
                <c:pt idx="3585">
                  <c:v>0</c:v>
                </c:pt>
                <c:pt idx="3586">
                  <c:v>0</c:v>
                </c:pt>
                <c:pt idx="3587">
                  <c:v>0</c:v>
                </c:pt>
                <c:pt idx="3588">
                  <c:v>0</c:v>
                </c:pt>
                <c:pt idx="3589">
                  <c:v>0</c:v>
                </c:pt>
                <c:pt idx="3590">
                  <c:v>0</c:v>
                </c:pt>
                <c:pt idx="3591">
                  <c:v>0</c:v>
                </c:pt>
                <c:pt idx="3592">
                  <c:v>0</c:v>
                </c:pt>
                <c:pt idx="3593">
                  <c:v>0</c:v>
                </c:pt>
                <c:pt idx="3594">
                  <c:v>0</c:v>
                </c:pt>
                <c:pt idx="3595">
                  <c:v>0</c:v>
                </c:pt>
                <c:pt idx="3596">
                  <c:v>0</c:v>
                </c:pt>
                <c:pt idx="3597">
                  <c:v>0</c:v>
                </c:pt>
                <c:pt idx="3598">
                  <c:v>0</c:v>
                </c:pt>
                <c:pt idx="3599">
                  <c:v>0</c:v>
                </c:pt>
                <c:pt idx="3600">
                  <c:v>0</c:v>
                </c:pt>
                <c:pt idx="3601">
                  <c:v>0</c:v>
                </c:pt>
                <c:pt idx="3602">
                  <c:v>0</c:v>
                </c:pt>
                <c:pt idx="3603">
                  <c:v>0</c:v>
                </c:pt>
                <c:pt idx="3604">
                  <c:v>0</c:v>
                </c:pt>
                <c:pt idx="3605">
                  <c:v>0</c:v>
                </c:pt>
                <c:pt idx="3606">
                  <c:v>0</c:v>
                </c:pt>
                <c:pt idx="3607">
                  <c:v>0</c:v>
                </c:pt>
                <c:pt idx="3608">
                  <c:v>0</c:v>
                </c:pt>
                <c:pt idx="3609">
                  <c:v>0</c:v>
                </c:pt>
                <c:pt idx="3610">
                  <c:v>0</c:v>
                </c:pt>
                <c:pt idx="3611">
                  <c:v>0</c:v>
                </c:pt>
                <c:pt idx="3612">
                  <c:v>0</c:v>
                </c:pt>
                <c:pt idx="3613">
                  <c:v>0</c:v>
                </c:pt>
                <c:pt idx="3614">
                  <c:v>0</c:v>
                </c:pt>
                <c:pt idx="3615">
                  <c:v>0</c:v>
                </c:pt>
                <c:pt idx="3616">
                  <c:v>0</c:v>
                </c:pt>
                <c:pt idx="3617">
                  <c:v>0</c:v>
                </c:pt>
                <c:pt idx="3618">
                  <c:v>0</c:v>
                </c:pt>
                <c:pt idx="3619">
                  <c:v>0</c:v>
                </c:pt>
                <c:pt idx="3620">
                  <c:v>0</c:v>
                </c:pt>
                <c:pt idx="3621">
                  <c:v>0</c:v>
                </c:pt>
                <c:pt idx="3622">
                  <c:v>0</c:v>
                </c:pt>
                <c:pt idx="3623">
                  <c:v>0</c:v>
                </c:pt>
                <c:pt idx="3624">
                  <c:v>0</c:v>
                </c:pt>
                <c:pt idx="3625">
                  <c:v>0</c:v>
                </c:pt>
                <c:pt idx="3626">
                  <c:v>0</c:v>
                </c:pt>
                <c:pt idx="3627">
                  <c:v>0</c:v>
                </c:pt>
                <c:pt idx="3628">
                  <c:v>0</c:v>
                </c:pt>
                <c:pt idx="3629">
                  <c:v>0</c:v>
                </c:pt>
                <c:pt idx="3630">
                  <c:v>0</c:v>
                </c:pt>
                <c:pt idx="3631">
                  <c:v>0</c:v>
                </c:pt>
                <c:pt idx="3632">
                  <c:v>0</c:v>
                </c:pt>
                <c:pt idx="3633">
                  <c:v>0</c:v>
                </c:pt>
                <c:pt idx="3634">
                  <c:v>0</c:v>
                </c:pt>
                <c:pt idx="3635">
                  <c:v>0</c:v>
                </c:pt>
                <c:pt idx="3636">
                  <c:v>0</c:v>
                </c:pt>
                <c:pt idx="3637">
                  <c:v>0</c:v>
                </c:pt>
                <c:pt idx="3638">
                  <c:v>0</c:v>
                </c:pt>
                <c:pt idx="3639">
                  <c:v>0</c:v>
                </c:pt>
                <c:pt idx="3640">
                  <c:v>0</c:v>
                </c:pt>
                <c:pt idx="3641">
                  <c:v>0</c:v>
                </c:pt>
                <c:pt idx="3642">
                  <c:v>0</c:v>
                </c:pt>
                <c:pt idx="3643">
                  <c:v>0</c:v>
                </c:pt>
                <c:pt idx="3644">
                  <c:v>0</c:v>
                </c:pt>
                <c:pt idx="3645">
                  <c:v>0</c:v>
                </c:pt>
                <c:pt idx="3646">
                  <c:v>0</c:v>
                </c:pt>
                <c:pt idx="3647">
                  <c:v>0</c:v>
                </c:pt>
                <c:pt idx="3648">
                  <c:v>0</c:v>
                </c:pt>
                <c:pt idx="3649">
                  <c:v>0</c:v>
                </c:pt>
                <c:pt idx="3650">
                  <c:v>0</c:v>
                </c:pt>
                <c:pt idx="3651">
                  <c:v>0</c:v>
                </c:pt>
                <c:pt idx="3652">
                  <c:v>0</c:v>
                </c:pt>
                <c:pt idx="3653">
                  <c:v>0</c:v>
                </c:pt>
                <c:pt idx="3654">
                  <c:v>0</c:v>
                </c:pt>
                <c:pt idx="3655">
                  <c:v>0</c:v>
                </c:pt>
                <c:pt idx="3656">
                  <c:v>0</c:v>
                </c:pt>
                <c:pt idx="3657">
                  <c:v>0</c:v>
                </c:pt>
                <c:pt idx="3658">
                  <c:v>0</c:v>
                </c:pt>
                <c:pt idx="3659">
                  <c:v>0</c:v>
                </c:pt>
                <c:pt idx="3660">
                  <c:v>0</c:v>
                </c:pt>
                <c:pt idx="3661">
                  <c:v>0</c:v>
                </c:pt>
                <c:pt idx="3662">
                  <c:v>0</c:v>
                </c:pt>
                <c:pt idx="3663">
                  <c:v>0</c:v>
                </c:pt>
                <c:pt idx="3664">
                  <c:v>0</c:v>
                </c:pt>
                <c:pt idx="3665">
                  <c:v>0</c:v>
                </c:pt>
                <c:pt idx="3666">
                  <c:v>0</c:v>
                </c:pt>
                <c:pt idx="3667">
                  <c:v>0</c:v>
                </c:pt>
                <c:pt idx="3668">
                  <c:v>0</c:v>
                </c:pt>
                <c:pt idx="3669">
                  <c:v>0</c:v>
                </c:pt>
                <c:pt idx="3670">
                  <c:v>0</c:v>
                </c:pt>
                <c:pt idx="3671">
                  <c:v>0</c:v>
                </c:pt>
                <c:pt idx="3672">
                  <c:v>0</c:v>
                </c:pt>
                <c:pt idx="3673">
                  <c:v>0</c:v>
                </c:pt>
                <c:pt idx="3674">
                  <c:v>0</c:v>
                </c:pt>
                <c:pt idx="3675">
                  <c:v>0</c:v>
                </c:pt>
                <c:pt idx="3676">
                  <c:v>0</c:v>
                </c:pt>
                <c:pt idx="3677">
                  <c:v>0</c:v>
                </c:pt>
                <c:pt idx="3678">
                  <c:v>0</c:v>
                </c:pt>
                <c:pt idx="3679">
                  <c:v>0</c:v>
                </c:pt>
                <c:pt idx="3680">
                  <c:v>0</c:v>
                </c:pt>
                <c:pt idx="3681">
                  <c:v>0</c:v>
                </c:pt>
                <c:pt idx="3682">
                  <c:v>0</c:v>
                </c:pt>
                <c:pt idx="3683">
                  <c:v>0</c:v>
                </c:pt>
                <c:pt idx="3684">
                  <c:v>0</c:v>
                </c:pt>
                <c:pt idx="3685">
                  <c:v>0</c:v>
                </c:pt>
                <c:pt idx="3686">
                  <c:v>0</c:v>
                </c:pt>
                <c:pt idx="3687">
                  <c:v>0</c:v>
                </c:pt>
                <c:pt idx="3688">
                  <c:v>0</c:v>
                </c:pt>
                <c:pt idx="3689">
                  <c:v>0</c:v>
                </c:pt>
                <c:pt idx="3690">
                  <c:v>0</c:v>
                </c:pt>
                <c:pt idx="3691">
                  <c:v>0</c:v>
                </c:pt>
                <c:pt idx="3692">
                  <c:v>0</c:v>
                </c:pt>
                <c:pt idx="3693">
                  <c:v>0</c:v>
                </c:pt>
                <c:pt idx="3694">
                  <c:v>0</c:v>
                </c:pt>
                <c:pt idx="3695">
                  <c:v>0</c:v>
                </c:pt>
                <c:pt idx="3696">
                  <c:v>0</c:v>
                </c:pt>
                <c:pt idx="3697">
                  <c:v>0</c:v>
                </c:pt>
                <c:pt idx="3698">
                  <c:v>0</c:v>
                </c:pt>
                <c:pt idx="3699">
                  <c:v>0</c:v>
                </c:pt>
                <c:pt idx="3700">
                  <c:v>0</c:v>
                </c:pt>
                <c:pt idx="3701">
                  <c:v>0</c:v>
                </c:pt>
                <c:pt idx="3702">
                  <c:v>0</c:v>
                </c:pt>
                <c:pt idx="3703">
                  <c:v>0</c:v>
                </c:pt>
                <c:pt idx="3704">
                  <c:v>0</c:v>
                </c:pt>
                <c:pt idx="3705">
                  <c:v>0</c:v>
                </c:pt>
                <c:pt idx="3706">
                  <c:v>0</c:v>
                </c:pt>
                <c:pt idx="3707">
                  <c:v>0</c:v>
                </c:pt>
                <c:pt idx="3708">
                  <c:v>0</c:v>
                </c:pt>
                <c:pt idx="3709">
                  <c:v>0</c:v>
                </c:pt>
                <c:pt idx="3710">
                  <c:v>0</c:v>
                </c:pt>
                <c:pt idx="3711">
                  <c:v>0</c:v>
                </c:pt>
                <c:pt idx="3712">
                  <c:v>0</c:v>
                </c:pt>
                <c:pt idx="3713">
                  <c:v>0</c:v>
                </c:pt>
                <c:pt idx="3714">
                  <c:v>0</c:v>
                </c:pt>
                <c:pt idx="3715">
                  <c:v>0</c:v>
                </c:pt>
                <c:pt idx="3716">
                  <c:v>0</c:v>
                </c:pt>
                <c:pt idx="3717">
                  <c:v>0</c:v>
                </c:pt>
                <c:pt idx="3718">
                  <c:v>0</c:v>
                </c:pt>
                <c:pt idx="3719">
                  <c:v>0</c:v>
                </c:pt>
                <c:pt idx="3720">
                  <c:v>0</c:v>
                </c:pt>
                <c:pt idx="3721">
                  <c:v>0</c:v>
                </c:pt>
                <c:pt idx="3722">
                  <c:v>0</c:v>
                </c:pt>
                <c:pt idx="3723">
                  <c:v>0</c:v>
                </c:pt>
                <c:pt idx="3724">
                  <c:v>0</c:v>
                </c:pt>
                <c:pt idx="3725">
                  <c:v>0</c:v>
                </c:pt>
                <c:pt idx="3726">
                  <c:v>0</c:v>
                </c:pt>
                <c:pt idx="3727">
                  <c:v>0</c:v>
                </c:pt>
                <c:pt idx="3728">
                  <c:v>0</c:v>
                </c:pt>
                <c:pt idx="3729">
                  <c:v>0</c:v>
                </c:pt>
                <c:pt idx="3730">
                  <c:v>0</c:v>
                </c:pt>
                <c:pt idx="3731">
                  <c:v>0</c:v>
                </c:pt>
                <c:pt idx="3732">
                  <c:v>0</c:v>
                </c:pt>
                <c:pt idx="3733">
                  <c:v>0</c:v>
                </c:pt>
                <c:pt idx="3734">
                  <c:v>0</c:v>
                </c:pt>
                <c:pt idx="3735">
                  <c:v>0</c:v>
                </c:pt>
                <c:pt idx="3736">
                  <c:v>0</c:v>
                </c:pt>
                <c:pt idx="3737">
                  <c:v>0</c:v>
                </c:pt>
                <c:pt idx="3738">
                  <c:v>0</c:v>
                </c:pt>
                <c:pt idx="3739">
                  <c:v>0</c:v>
                </c:pt>
                <c:pt idx="3740">
                  <c:v>0</c:v>
                </c:pt>
                <c:pt idx="3741">
                  <c:v>0</c:v>
                </c:pt>
                <c:pt idx="3742">
                  <c:v>0</c:v>
                </c:pt>
                <c:pt idx="3743">
                  <c:v>0</c:v>
                </c:pt>
                <c:pt idx="3744">
                  <c:v>0</c:v>
                </c:pt>
                <c:pt idx="3745">
                  <c:v>0</c:v>
                </c:pt>
                <c:pt idx="3746">
                  <c:v>0</c:v>
                </c:pt>
                <c:pt idx="3747">
                  <c:v>0</c:v>
                </c:pt>
                <c:pt idx="3748">
                  <c:v>0</c:v>
                </c:pt>
                <c:pt idx="3749">
                  <c:v>0</c:v>
                </c:pt>
                <c:pt idx="3750">
                  <c:v>0</c:v>
                </c:pt>
                <c:pt idx="3751">
                  <c:v>0</c:v>
                </c:pt>
                <c:pt idx="3752">
                  <c:v>0</c:v>
                </c:pt>
                <c:pt idx="3753">
                  <c:v>0</c:v>
                </c:pt>
                <c:pt idx="3754">
                  <c:v>0</c:v>
                </c:pt>
                <c:pt idx="3755">
                  <c:v>0</c:v>
                </c:pt>
                <c:pt idx="3756">
                  <c:v>0</c:v>
                </c:pt>
                <c:pt idx="3757">
                  <c:v>0</c:v>
                </c:pt>
                <c:pt idx="3758">
                  <c:v>0</c:v>
                </c:pt>
                <c:pt idx="3759">
                  <c:v>0</c:v>
                </c:pt>
                <c:pt idx="3760">
                  <c:v>0</c:v>
                </c:pt>
                <c:pt idx="3761">
                  <c:v>0</c:v>
                </c:pt>
                <c:pt idx="3762">
                  <c:v>0</c:v>
                </c:pt>
                <c:pt idx="3763">
                  <c:v>0</c:v>
                </c:pt>
                <c:pt idx="3764">
                  <c:v>0</c:v>
                </c:pt>
                <c:pt idx="3765">
                  <c:v>0</c:v>
                </c:pt>
                <c:pt idx="3766">
                  <c:v>0</c:v>
                </c:pt>
                <c:pt idx="3767">
                  <c:v>0</c:v>
                </c:pt>
                <c:pt idx="3768">
                  <c:v>0</c:v>
                </c:pt>
                <c:pt idx="3769">
                  <c:v>0</c:v>
                </c:pt>
                <c:pt idx="3770">
                  <c:v>0</c:v>
                </c:pt>
                <c:pt idx="3771">
                  <c:v>0</c:v>
                </c:pt>
                <c:pt idx="3772">
                  <c:v>0</c:v>
                </c:pt>
                <c:pt idx="3773">
                  <c:v>0</c:v>
                </c:pt>
                <c:pt idx="3774">
                  <c:v>0</c:v>
                </c:pt>
                <c:pt idx="3775">
                  <c:v>0</c:v>
                </c:pt>
                <c:pt idx="3776">
                  <c:v>0</c:v>
                </c:pt>
                <c:pt idx="3777">
                  <c:v>0</c:v>
                </c:pt>
                <c:pt idx="3778">
                  <c:v>0</c:v>
                </c:pt>
                <c:pt idx="3779">
                  <c:v>0</c:v>
                </c:pt>
                <c:pt idx="3780">
                  <c:v>0</c:v>
                </c:pt>
                <c:pt idx="3781">
                  <c:v>0</c:v>
                </c:pt>
                <c:pt idx="3782">
                  <c:v>0</c:v>
                </c:pt>
                <c:pt idx="3783">
                  <c:v>0</c:v>
                </c:pt>
                <c:pt idx="3784">
                  <c:v>0</c:v>
                </c:pt>
                <c:pt idx="3785">
                  <c:v>0</c:v>
                </c:pt>
                <c:pt idx="3786">
                  <c:v>0</c:v>
                </c:pt>
                <c:pt idx="3787">
                  <c:v>0</c:v>
                </c:pt>
                <c:pt idx="3788">
                  <c:v>0</c:v>
                </c:pt>
                <c:pt idx="3789">
                  <c:v>0</c:v>
                </c:pt>
                <c:pt idx="3790">
                  <c:v>0</c:v>
                </c:pt>
                <c:pt idx="3791">
                  <c:v>0</c:v>
                </c:pt>
                <c:pt idx="3792">
                  <c:v>0</c:v>
                </c:pt>
                <c:pt idx="3793">
                  <c:v>0</c:v>
                </c:pt>
                <c:pt idx="3794">
                  <c:v>0</c:v>
                </c:pt>
                <c:pt idx="3795">
                  <c:v>0</c:v>
                </c:pt>
                <c:pt idx="3796">
                  <c:v>0</c:v>
                </c:pt>
                <c:pt idx="3797">
                  <c:v>0</c:v>
                </c:pt>
                <c:pt idx="3798">
                  <c:v>0</c:v>
                </c:pt>
                <c:pt idx="3799">
                  <c:v>0</c:v>
                </c:pt>
                <c:pt idx="3800">
                  <c:v>0</c:v>
                </c:pt>
                <c:pt idx="3801">
                  <c:v>0</c:v>
                </c:pt>
                <c:pt idx="3802">
                  <c:v>0</c:v>
                </c:pt>
                <c:pt idx="3803">
                  <c:v>0</c:v>
                </c:pt>
                <c:pt idx="3804">
                  <c:v>0</c:v>
                </c:pt>
                <c:pt idx="3805">
                  <c:v>0</c:v>
                </c:pt>
                <c:pt idx="3806">
                  <c:v>0</c:v>
                </c:pt>
                <c:pt idx="3807">
                  <c:v>0</c:v>
                </c:pt>
                <c:pt idx="3808">
                  <c:v>0</c:v>
                </c:pt>
                <c:pt idx="3809">
                  <c:v>0</c:v>
                </c:pt>
                <c:pt idx="3810">
                  <c:v>0</c:v>
                </c:pt>
                <c:pt idx="3811">
                  <c:v>0</c:v>
                </c:pt>
                <c:pt idx="3812">
                  <c:v>0</c:v>
                </c:pt>
                <c:pt idx="3813">
                  <c:v>0</c:v>
                </c:pt>
                <c:pt idx="3814">
                  <c:v>0</c:v>
                </c:pt>
                <c:pt idx="3815">
                  <c:v>0</c:v>
                </c:pt>
                <c:pt idx="3816">
                  <c:v>0</c:v>
                </c:pt>
                <c:pt idx="3817">
                  <c:v>0</c:v>
                </c:pt>
                <c:pt idx="3818">
                  <c:v>0</c:v>
                </c:pt>
                <c:pt idx="3819">
                  <c:v>0</c:v>
                </c:pt>
                <c:pt idx="3820">
                  <c:v>0</c:v>
                </c:pt>
                <c:pt idx="3821">
                  <c:v>0</c:v>
                </c:pt>
                <c:pt idx="3822">
                  <c:v>0</c:v>
                </c:pt>
                <c:pt idx="3823">
                  <c:v>0</c:v>
                </c:pt>
                <c:pt idx="3824">
                  <c:v>0</c:v>
                </c:pt>
                <c:pt idx="3825">
                  <c:v>0</c:v>
                </c:pt>
                <c:pt idx="3826">
                  <c:v>0</c:v>
                </c:pt>
                <c:pt idx="3827">
                  <c:v>0</c:v>
                </c:pt>
                <c:pt idx="3828">
                  <c:v>0</c:v>
                </c:pt>
                <c:pt idx="3829">
                  <c:v>0</c:v>
                </c:pt>
                <c:pt idx="3830">
                  <c:v>0</c:v>
                </c:pt>
                <c:pt idx="3831">
                  <c:v>0</c:v>
                </c:pt>
                <c:pt idx="3832">
                  <c:v>0</c:v>
                </c:pt>
                <c:pt idx="3833">
                  <c:v>0</c:v>
                </c:pt>
                <c:pt idx="3834">
                  <c:v>0</c:v>
                </c:pt>
                <c:pt idx="3835">
                  <c:v>0</c:v>
                </c:pt>
                <c:pt idx="3836">
                  <c:v>0</c:v>
                </c:pt>
                <c:pt idx="3837">
                  <c:v>0</c:v>
                </c:pt>
                <c:pt idx="3838">
                  <c:v>0</c:v>
                </c:pt>
                <c:pt idx="3839">
                  <c:v>0</c:v>
                </c:pt>
                <c:pt idx="3840">
                  <c:v>0</c:v>
                </c:pt>
                <c:pt idx="3841">
                  <c:v>0</c:v>
                </c:pt>
                <c:pt idx="3842">
                  <c:v>0</c:v>
                </c:pt>
                <c:pt idx="3843">
                  <c:v>0</c:v>
                </c:pt>
                <c:pt idx="3844">
                  <c:v>0</c:v>
                </c:pt>
                <c:pt idx="3845">
                  <c:v>0</c:v>
                </c:pt>
                <c:pt idx="3846">
                  <c:v>0</c:v>
                </c:pt>
                <c:pt idx="3847">
                  <c:v>0</c:v>
                </c:pt>
                <c:pt idx="3848">
                  <c:v>0</c:v>
                </c:pt>
                <c:pt idx="3849">
                  <c:v>0</c:v>
                </c:pt>
                <c:pt idx="3850">
                  <c:v>0</c:v>
                </c:pt>
                <c:pt idx="3851">
                  <c:v>0</c:v>
                </c:pt>
                <c:pt idx="3852">
                  <c:v>0</c:v>
                </c:pt>
                <c:pt idx="3853">
                  <c:v>0</c:v>
                </c:pt>
                <c:pt idx="3854">
                  <c:v>0</c:v>
                </c:pt>
                <c:pt idx="3855">
                  <c:v>0</c:v>
                </c:pt>
                <c:pt idx="3856">
                  <c:v>0</c:v>
                </c:pt>
                <c:pt idx="3857">
                  <c:v>0</c:v>
                </c:pt>
                <c:pt idx="3858">
                  <c:v>0</c:v>
                </c:pt>
                <c:pt idx="3859">
                  <c:v>0</c:v>
                </c:pt>
                <c:pt idx="3860">
                  <c:v>0</c:v>
                </c:pt>
                <c:pt idx="3861">
                  <c:v>0</c:v>
                </c:pt>
                <c:pt idx="3862">
                  <c:v>0</c:v>
                </c:pt>
                <c:pt idx="3863">
                  <c:v>0</c:v>
                </c:pt>
                <c:pt idx="3864">
                  <c:v>0</c:v>
                </c:pt>
                <c:pt idx="3865">
                  <c:v>0</c:v>
                </c:pt>
                <c:pt idx="3866">
                  <c:v>0</c:v>
                </c:pt>
                <c:pt idx="3867">
                  <c:v>0</c:v>
                </c:pt>
                <c:pt idx="3868">
                  <c:v>0</c:v>
                </c:pt>
                <c:pt idx="3869">
                  <c:v>0</c:v>
                </c:pt>
                <c:pt idx="3870">
                  <c:v>0</c:v>
                </c:pt>
                <c:pt idx="3871">
                  <c:v>0</c:v>
                </c:pt>
                <c:pt idx="3872">
                  <c:v>0</c:v>
                </c:pt>
                <c:pt idx="3873">
                  <c:v>0</c:v>
                </c:pt>
                <c:pt idx="3874">
                  <c:v>0</c:v>
                </c:pt>
                <c:pt idx="3875">
                  <c:v>0</c:v>
                </c:pt>
                <c:pt idx="3876">
                  <c:v>0</c:v>
                </c:pt>
                <c:pt idx="3877">
                  <c:v>0</c:v>
                </c:pt>
                <c:pt idx="3878">
                  <c:v>0</c:v>
                </c:pt>
                <c:pt idx="3879">
                  <c:v>0</c:v>
                </c:pt>
                <c:pt idx="3880">
                  <c:v>0</c:v>
                </c:pt>
                <c:pt idx="3881">
                  <c:v>0</c:v>
                </c:pt>
                <c:pt idx="3882">
                  <c:v>0</c:v>
                </c:pt>
                <c:pt idx="3883">
                  <c:v>0</c:v>
                </c:pt>
                <c:pt idx="3884">
                  <c:v>0</c:v>
                </c:pt>
                <c:pt idx="3885">
                  <c:v>0</c:v>
                </c:pt>
                <c:pt idx="3886">
                  <c:v>0</c:v>
                </c:pt>
                <c:pt idx="3887">
                  <c:v>0</c:v>
                </c:pt>
                <c:pt idx="3888">
                  <c:v>0</c:v>
                </c:pt>
                <c:pt idx="3889">
                  <c:v>0</c:v>
                </c:pt>
                <c:pt idx="3890">
                  <c:v>0</c:v>
                </c:pt>
                <c:pt idx="3891">
                  <c:v>0</c:v>
                </c:pt>
                <c:pt idx="3892">
                  <c:v>0</c:v>
                </c:pt>
                <c:pt idx="3893">
                  <c:v>0</c:v>
                </c:pt>
                <c:pt idx="3894">
                  <c:v>0</c:v>
                </c:pt>
                <c:pt idx="3895">
                  <c:v>0</c:v>
                </c:pt>
                <c:pt idx="3896">
                  <c:v>0</c:v>
                </c:pt>
                <c:pt idx="3897">
                  <c:v>0</c:v>
                </c:pt>
                <c:pt idx="3898">
                  <c:v>0</c:v>
                </c:pt>
                <c:pt idx="3899">
                  <c:v>0</c:v>
                </c:pt>
                <c:pt idx="3900">
                  <c:v>0</c:v>
                </c:pt>
                <c:pt idx="3901">
                  <c:v>0</c:v>
                </c:pt>
                <c:pt idx="3902">
                  <c:v>0</c:v>
                </c:pt>
                <c:pt idx="3903">
                  <c:v>0</c:v>
                </c:pt>
                <c:pt idx="3904">
                  <c:v>0</c:v>
                </c:pt>
                <c:pt idx="3905">
                  <c:v>0</c:v>
                </c:pt>
                <c:pt idx="3906">
                  <c:v>0</c:v>
                </c:pt>
                <c:pt idx="3907">
                  <c:v>0</c:v>
                </c:pt>
                <c:pt idx="3908">
                  <c:v>0</c:v>
                </c:pt>
                <c:pt idx="3909">
                  <c:v>0</c:v>
                </c:pt>
                <c:pt idx="3910">
                  <c:v>0</c:v>
                </c:pt>
                <c:pt idx="3911">
                  <c:v>0</c:v>
                </c:pt>
                <c:pt idx="3912">
                  <c:v>0</c:v>
                </c:pt>
                <c:pt idx="3913">
                  <c:v>0</c:v>
                </c:pt>
                <c:pt idx="3914">
                  <c:v>0</c:v>
                </c:pt>
                <c:pt idx="3915">
                  <c:v>0</c:v>
                </c:pt>
                <c:pt idx="3916">
                  <c:v>0</c:v>
                </c:pt>
                <c:pt idx="3917">
                  <c:v>0</c:v>
                </c:pt>
                <c:pt idx="3918">
                  <c:v>0</c:v>
                </c:pt>
                <c:pt idx="3919">
                  <c:v>0</c:v>
                </c:pt>
                <c:pt idx="3920">
                  <c:v>0</c:v>
                </c:pt>
                <c:pt idx="3921">
                  <c:v>0</c:v>
                </c:pt>
                <c:pt idx="3922">
                  <c:v>0</c:v>
                </c:pt>
                <c:pt idx="3923">
                  <c:v>0</c:v>
                </c:pt>
                <c:pt idx="3924">
                  <c:v>0</c:v>
                </c:pt>
                <c:pt idx="3925">
                  <c:v>0</c:v>
                </c:pt>
                <c:pt idx="3926">
                  <c:v>0</c:v>
                </c:pt>
                <c:pt idx="3927">
                  <c:v>0</c:v>
                </c:pt>
                <c:pt idx="3928">
                  <c:v>0</c:v>
                </c:pt>
                <c:pt idx="3929">
                  <c:v>0</c:v>
                </c:pt>
                <c:pt idx="3930">
                  <c:v>0</c:v>
                </c:pt>
                <c:pt idx="3931">
                  <c:v>0</c:v>
                </c:pt>
                <c:pt idx="3932">
                  <c:v>0</c:v>
                </c:pt>
                <c:pt idx="3933">
                  <c:v>0</c:v>
                </c:pt>
                <c:pt idx="3934">
                  <c:v>0</c:v>
                </c:pt>
                <c:pt idx="3935">
                  <c:v>0</c:v>
                </c:pt>
                <c:pt idx="3936">
                  <c:v>0</c:v>
                </c:pt>
                <c:pt idx="3937">
                  <c:v>0</c:v>
                </c:pt>
                <c:pt idx="3938">
                  <c:v>0</c:v>
                </c:pt>
                <c:pt idx="3939">
                  <c:v>0</c:v>
                </c:pt>
                <c:pt idx="3940">
                  <c:v>0</c:v>
                </c:pt>
                <c:pt idx="3941">
                  <c:v>0</c:v>
                </c:pt>
                <c:pt idx="3942">
                  <c:v>0</c:v>
                </c:pt>
                <c:pt idx="3943">
                  <c:v>0</c:v>
                </c:pt>
                <c:pt idx="3944">
                  <c:v>0</c:v>
                </c:pt>
                <c:pt idx="3945">
                  <c:v>0</c:v>
                </c:pt>
                <c:pt idx="3946">
                  <c:v>0</c:v>
                </c:pt>
                <c:pt idx="3947">
                  <c:v>0</c:v>
                </c:pt>
                <c:pt idx="3948">
                  <c:v>0</c:v>
                </c:pt>
                <c:pt idx="3949">
                  <c:v>0</c:v>
                </c:pt>
                <c:pt idx="3950">
                  <c:v>0</c:v>
                </c:pt>
                <c:pt idx="3951">
                  <c:v>0</c:v>
                </c:pt>
                <c:pt idx="3952">
                  <c:v>0</c:v>
                </c:pt>
                <c:pt idx="3953">
                  <c:v>0</c:v>
                </c:pt>
                <c:pt idx="3954">
                  <c:v>0</c:v>
                </c:pt>
                <c:pt idx="3955">
                  <c:v>0</c:v>
                </c:pt>
                <c:pt idx="3956">
                  <c:v>0</c:v>
                </c:pt>
                <c:pt idx="3957">
                  <c:v>0</c:v>
                </c:pt>
                <c:pt idx="3958">
                  <c:v>0</c:v>
                </c:pt>
                <c:pt idx="3959">
                  <c:v>0</c:v>
                </c:pt>
                <c:pt idx="3960">
                  <c:v>0</c:v>
                </c:pt>
                <c:pt idx="3961">
                  <c:v>0</c:v>
                </c:pt>
                <c:pt idx="3962">
                  <c:v>0</c:v>
                </c:pt>
                <c:pt idx="3963">
                  <c:v>0</c:v>
                </c:pt>
                <c:pt idx="3964">
                  <c:v>0</c:v>
                </c:pt>
                <c:pt idx="3965">
                  <c:v>0</c:v>
                </c:pt>
                <c:pt idx="3966">
                  <c:v>0</c:v>
                </c:pt>
                <c:pt idx="3967">
                  <c:v>0</c:v>
                </c:pt>
                <c:pt idx="3968">
                  <c:v>0</c:v>
                </c:pt>
                <c:pt idx="3969">
                  <c:v>0</c:v>
                </c:pt>
                <c:pt idx="3970">
                  <c:v>0</c:v>
                </c:pt>
                <c:pt idx="3971">
                  <c:v>0</c:v>
                </c:pt>
                <c:pt idx="3972">
                  <c:v>0</c:v>
                </c:pt>
                <c:pt idx="3973">
                  <c:v>0</c:v>
                </c:pt>
                <c:pt idx="3974">
                  <c:v>0</c:v>
                </c:pt>
                <c:pt idx="3975">
                  <c:v>0</c:v>
                </c:pt>
                <c:pt idx="3976">
                  <c:v>0</c:v>
                </c:pt>
                <c:pt idx="3977">
                  <c:v>0</c:v>
                </c:pt>
                <c:pt idx="3978">
                  <c:v>0</c:v>
                </c:pt>
                <c:pt idx="3979">
                  <c:v>0</c:v>
                </c:pt>
                <c:pt idx="3980">
                  <c:v>0</c:v>
                </c:pt>
                <c:pt idx="3981">
                  <c:v>0</c:v>
                </c:pt>
                <c:pt idx="3982">
                  <c:v>0</c:v>
                </c:pt>
                <c:pt idx="3983">
                  <c:v>0</c:v>
                </c:pt>
                <c:pt idx="3984">
                  <c:v>0</c:v>
                </c:pt>
                <c:pt idx="3985">
                  <c:v>0</c:v>
                </c:pt>
                <c:pt idx="3986">
                  <c:v>0</c:v>
                </c:pt>
                <c:pt idx="3987">
                  <c:v>0</c:v>
                </c:pt>
                <c:pt idx="3988">
                  <c:v>0</c:v>
                </c:pt>
                <c:pt idx="3989">
                  <c:v>0</c:v>
                </c:pt>
                <c:pt idx="3990">
                  <c:v>0</c:v>
                </c:pt>
                <c:pt idx="3991">
                  <c:v>0</c:v>
                </c:pt>
                <c:pt idx="3992">
                  <c:v>0</c:v>
                </c:pt>
                <c:pt idx="3993">
                  <c:v>0</c:v>
                </c:pt>
                <c:pt idx="3994">
                  <c:v>0</c:v>
                </c:pt>
                <c:pt idx="3995">
                  <c:v>0</c:v>
                </c:pt>
                <c:pt idx="3996">
                  <c:v>0</c:v>
                </c:pt>
                <c:pt idx="3997">
                  <c:v>0</c:v>
                </c:pt>
                <c:pt idx="3998">
                  <c:v>0</c:v>
                </c:pt>
                <c:pt idx="3999">
                  <c:v>0</c:v>
                </c:pt>
                <c:pt idx="4000">
                  <c:v>0</c:v>
                </c:pt>
                <c:pt idx="4001">
                  <c:v>0</c:v>
                </c:pt>
                <c:pt idx="4002">
                  <c:v>0</c:v>
                </c:pt>
                <c:pt idx="4003">
                  <c:v>0</c:v>
                </c:pt>
                <c:pt idx="4004">
                  <c:v>0</c:v>
                </c:pt>
                <c:pt idx="4005">
                  <c:v>0</c:v>
                </c:pt>
                <c:pt idx="4006">
                  <c:v>0</c:v>
                </c:pt>
                <c:pt idx="4007">
                  <c:v>0</c:v>
                </c:pt>
                <c:pt idx="4008">
                  <c:v>0</c:v>
                </c:pt>
                <c:pt idx="4009">
                  <c:v>0</c:v>
                </c:pt>
                <c:pt idx="4010">
                  <c:v>0</c:v>
                </c:pt>
                <c:pt idx="4011">
                  <c:v>0</c:v>
                </c:pt>
                <c:pt idx="4012">
                  <c:v>0</c:v>
                </c:pt>
                <c:pt idx="4013">
                  <c:v>0</c:v>
                </c:pt>
                <c:pt idx="4014">
                  <c:v>0</c:v>
                </c:pt>
                <c:pt idx="4015">
                  <c:v>0</c:v>
                </c:pt>
                <c:pt idx="4016">
                  <c:v>0</c:v>
                </c:pt>
                <c:pt idx="4017">
                  <c:v>0</c:v>
                </c:pt>
                <c:pt idx="4018">
                  <c:v>0</c:v>
                </c:pt>
                <c:pt idx="4019">
                  <c:v>0</c:v>
                </c:pt>
                <c:pt idx="4020">
                  <c:v>0</c:v>
                </c:pt>
                <c:pt idx="4021">
                  <c:v>0</c:v>
                </c:pt>
                <c:pt idx="4022">
                  <c:v>0</c:v>
                </c:pt>
                <c:pt idx="4023">
                  <c:v>0</c:v>
                </c:pt>
                <c:pt idx="4024">
                  <c:v>0</c:v>
                </c:pt>
                <c:pt idx="4025">
                  <c:v>0</c:v>
                </c:pt>
                <c:pt idx="4026">
                  <c:v>0</c:v>
                </c:pt>
                <c:pt idx="4027">
                  <c:v>0</c:v>
                </c:pt>
                <c:pt idx="4028">
                  <c:v>0</c:v>
                </c:pt>
                <c:pt idx="4029">
                  <c:v>0</c:v>
                </c:pt>
                <c:pt idx="4030">
                  <c:v>0</c:v>
                </c:pt>
                <c:pt idx="4031">
                  <c:v>0</c:v>
                </c:pt>
                <c:pt idx="4032">
                  <c:v>0</c:v>
                </c:pt>
                <c:pt idx="4033">
                  <c:v>0</c:v>
                </c:pt>
                <c:pt idx="4034">
                  <c:v>0</c:v>
                </c:pt>
                <c:pt idx="4035">
                  <c:v>0</c:v>
                </c:pt>
                <c:pt idx="4036">
                  <c:v>0</c:v>
                </c:pt>
                <c:pt idx="4037">
                  <c:v>0</c:v>
                </c:pt>
                <c:pt idx="4038">
                  <c:v>0</c:v>
                </c:pt>
                <c:pt idx="4039">
                  <c:v>0</c:v>
                </c:pt>
                <c:pt idx="4040">
                  <c:v>0</c:v>
                </c:pt>
                <c:pt idx="4041">
                  <c:v>0</c:v>
                </c:pt>
                <c:pt idx="4042">
                  <c:v>0</c:v>
                </c:pt>
                <c:pt idx="4043">
                  <c:v>0</c:v>
                </c:pt>
                <c:pt idx="4044">
                  <c:v>0</c:v>
                </c:pt>
                <c:pt idx="4045">
                  <c:v>0</c:v>
                </c:pt>
                <c:pt idx="4046">
                  <c:v>0</c:v>
                </c:pt>
                <c:pt idx="4047">
                  <c:v>0</c:v>
                </c:pt>
                <c:pt idx="4048">
                  <c:v>0</c:v>
                </c:pt>
                <c:pt idx="4049">
                  <c:v>0</c:v>
                </c:pt>
                <c:pt idx="4050">
                  <c:v>0</c:v>
                </c:pt>
                <c:pt idx="4051">
                  <c:v>0</c:v>
                </c:pt>
                <c:pt idx="4052">
                  <c:v>0</c:v>
                </c:pt>
                <c:pt idx="4053">
                  <c:v>0</c:v>
                </c:pt>
                <c:pt idx="4054">
                  <c:v>0</c:v>
                </c:pt>
                <c:pt idx="4055">
                  <c:v>0</c:v>
                </c:pt>
                <c:pt idx="4056">
                  <c:v>0</c:v>
                </c:pt>
                <c:pt idx="4057">
                  <c:v>0</c:v>
                </c:pt>
                <c:pt idx="4058">
                  <c:v>0</c:v>
                </c:pt>
                <c:pt idx="4059">
                  <c:v>0</c:v>
                </c:pt>
                <c:pt idx="4060">
                  <c:v>0</c:v>
                </c:pt>
                <c:pt idx="4061">
                  <c:v>0</c:v>
                </c:pt>
                <c:pt idx="4062">
                  <c:v>0</c:v>
                </c:pt>
                <c:pt idx="4063">
                  <c:v>0</c:v>
                </c:pt>
                <c:pt idx="4064">
                  <c:v>0</c:v>
                </c:pt>
                <c:pt idx="4065">
                  <c:v>0</c:v>
                </c:pt>
                <c:pt idx="4066">
                  <c:v>0</c:v>
                </c:pt>
                <c:pt idx="4067">
                  <c:v>0</c:v>
                </c:pt>
                <c:pt idx="4068">
                  <c:v>0</c:v>
                </c:pt>
                <c:pt idx="4069">
                  <c:v>0</c:v>
                </c:pt>
                <c:pt idx="4070">
                  <c:v>0</c:v>
                </c:pt>
                <c:pt idx="4071">
                  <c:v>0</c:v>
                </c:pt>
                <c:pt idx="4072">
                  <c:v>0</c:v>
                </c:pt>
                <c:pt idx="4073">
                  <c:v>0</c:v>
                </c:pt>
                <c:pt idx="4074">
                  <c:v>0</c:v>
                </c:pt>
                <c:pt idx="4075">
                  <c:v>0</c:v>
                </c:pt>
                <c:pt idx="4076">
                  <c:v>0</c:v>
                </c:pt>
                <c:pt idx="4077">
                  <c:v>0</c:v>
                </c:pt>
                <c:pt idx="4078">
                  <c:v>0</c:v>
                </c:pt>
                <c:pt idx="4079">
                  <c:v>0</c:v>
                </c:pt>
                <c:pt idx="4080">
                  <c:v>0</c:v>
                </c:pt>
                <c:pt idx="4081">
                  <c:v>0</c:v>
                </c:pt>
                <c:pt idx="4082">
                  <c:v>0</c:v>
                </c:pt>
                <c:pt idx="4083">
                  <c:v>0</c:v>
                </c:pt>
                <c:pt idx="4084">
                  <c:v>0</c:v>
                </c:pt>
                <c:pt idx="4085">
                  <c:v>0</c:v>
                </c:pt>
                <c:pt idx="4086">
                  <c:v>0</c:v>
                </c:pt>
                <c:pt idx="4087">
                  <c:v>0</c:v>
                </c:pt>
                <c:pt idx="4088">
                  <c:v>0</c:v>
                </c:pt>
                <c:pt idx="4089">
                  <c:v>0</c:v>
                </c:pt>
                <c:pt idx="4090">
                  <c:v>0</c:v>
                </c:pt>
                <c:pt idx="4091">
                  <c:v>0</c:v>
                </c:pt>
                <c:pt idx="4092">
                  <c:v>0</c:v>
                </c:pt>
                <c:pt idx="4093">
                  <c:v>0</c:v>
                </c:pt>
                <c:pt idx="4094">
                  <c:v>0</c:v>
                </c:pt>
                <c:pt idx="4095">
                  <c:v>0</c:v>
                </c:pt>
                <c:pt idx="4096">
                  <c:v>0</c:v>
                </c:pt>
                <c:pt idx="4097">
                  <c:v>0</c:v>
                </c:pt>
                <c:pt idx="4098">
                  <c:v>0</c:v>
                </c:pt>
                <c:pt idx="4099">
                  <c:v>0</c:v>
                </c:pt>
                <c:pt idx="4100">
                  <c:v>0</c:v>
                </c:pt>
                <c:pt idx="4101">
                  <c:v>0</c:v>
                </c:pt>
                <c:pt idx="4102">
                  <c:v>0</c:v>
                </c:pt>
                <c:pt idx="4103">
                  <c:v>0</c:v>
                </c:pt>
                <c:pt idx="4104">
                  <c:v>0</c:v>
                </c:pt>
                <c:pt idx="4105">
                  <c:v>0</c:v>
                </c:pt>
                <c:pt idx="4106">
                  <c:v>0</c:v>
                </c:pt>
                <c:pt idx="4107">
                  <c:v>0</c:v>
                </c:pt>
                <c:pt idx="4108">
                  <c:v>0</c:v>
                </c:pt>
                <c:pt idx="4109">
                  <c:v>0</c:v>
                </c:pt>
                <c:pt idx="4110">
                  <c:v>0</c:v>
                </c:pt>
                <c:pt idx="4111">
                  <c:v>0</c:v>
                </c:pt>
                <c:pt idx="4112">
                  <c:v>0</c:v>
                </c:pt>
                <c:pt idx="4113">
                  <c:v>0</c:v>
                </c:pt>
                <c:pt idx="4114">
                  <c:v>0</c:v>
                </c:pt>
                <c:pt idx="4115">
                  <c:v>0</c:v>
                </c:pt>
                <c:pt idx="4116">
                  <c:v>0</c:v>
                </c:pt>
                <c:pt idx="4117">
                  <c:v>0</c:v>
                </c:pt>
                <c:pt idx="4118">
                  <c:v>0</c:v>
                </c:pt>
                <c:pt idx="4119">
                  <c:v>0</c:v>
                </c:pt>
                <c:pt idx="4120">
                  <c:v>0</c:v>
                </c:pt>
                <c:pt idx="4121">
                  <c:v>0</c:v>
                </c:pt>
                <c:pt idx="4122">
                  <c:v>0</c:v>
                </c:pt>
                <c:pt idx="4123">
                  <c:v>0</c:v>
                </c:pt>
                <c:pt idx="4124">
                  <c:v>0</c:v>
                </c:pt>
                <c:pt idx="4125">
                  <c:v>0</c:v>
                </c:pt>
                <c:pt idx="4126">
                  <c:v>0</c:v>
                </c:pt>
                <c:pt idx="4127">
                  <c:v>0</c:v>
                </c:pt>
                <c:pt idx="4128">
                  <c:v>0</c:v>
                </c:pt>
                <c:pt idx="4129">
                  <c:v>0</c:v>
                </c:pt>
                <c:pt idx="4130">
                  <c:v>0</c:v>
                </c:pt>
                <c:pt idx="4131">
                  <c:v>0</c:v>
                </c:pt>
                <c:pt idx="4132">
                  <c:v>0</c:v>
                </c:pt>
                <c:pt idx="4133">
                  <c:v>0</c:v>
                </c:pt>
                <c:pt idx="4134">
                  <c:v>0</c:v>
                </c:pt>
                <c:pt idx="4135">
                  <c:v>0</c:v>
                </c:pt>
                <c:pt idx="4136">
                  <c:v>0</c:v>
                </c:pt>
                <c:pt idx="4137">
                  <c:v>0</c:v>
                </c:pt>
                <c:pt idx="4138">
                  <c:v>0</c:v>
                </c:pt>
                <c:pt idx="4139">
                  <c:v>0</c:v>
                </c:pt>
                <c:pt idx="4140">
                  <c:v>0</c:v>
                </c:pt>
                <c:pt idx="4141">
                  <c:v>0</c:v>
                </c:pt>
                <c:pt idx="4142">
                  <c:v>0</c:v>
                </c:pt>
                <c:pt idx="4143">
                  <c:v>0</c:v>
                </c:pt>
                <c:pt idx="4144">
                  <c:v>0</c:v>
                </c:pt>
                <c:pt idx="4145">
                  <c:v>0</c:v>
                </c:pt>
                <c:pt idx="4146">
                  <c:v>0</c:v>
                </c:pt>
                <c:pt idx="4147">
                  <c:v>0</c:v>
                </c:pt>
                <c:pt idx="4148">
                  <c:v>0</c:v>
                </c:pt>
                <c:pt idx="4149">
                  <c:v>0</c:v>
                </c:pt>
                <c:pt idx="4150">
                  <c:v>0</c:v>
                </c:pt>
                <c:pt idx="4151">
                  <c:v>0</c:v>
                </c:pt>
                <c:pt idx="4152">
                  <c:v>0</c:v>
                </c:pt>
                <c:pt idx="4153">
                  <c:v>0</c:v>
                </c:pt>
                <c:pt idx="4154">
                  <c:v>0</c:v>
                </c:pt>
                <c:pt idx="4155">
                  <c:v>0</c:v>
                </c:pt>
                <c:pt idx="4156">
                  <c:v>0</c:v>
                </c:pt>
                <c:pt idx="4157">
                  <c:v>0</c:v>
                </c:pt>
                <c:pt idx="4158">
                  <c:v>0</c:v>
                </c:pt>
                <c:pt idx="4159">
                  <c:v>0</c:v>
                </c:pt>
                <c:pt idx="4160">
                  <c:v>0</c:v>
                </c:pt>
                <c:pt idx="4161">
                  <c:v>0</c:v>
                </c:pt>
                <c:pt idx="4162">
                  <c:v>0</c:v>
                </c:pt>
                <c:pt idx="4163">
                  <c:v>0</c:v>
                </c:pt>
                <c:pt idx="4164">
                  <c:v>0</c:v>
                </c:pt>
                <c:pt idx="4165">
                  <c:v>0</c:v>
                </c:pt>
                <c:pt idx="4166">
                  <c:v>0</c:v>
                </c:pt>
                <c:pt idx="4167">
                  <c:v>0</c:v>
                </c:pt>
                <c:pt idx="4168">
                  <c:v>0</c:v>
                </c:pt>
                <c:pt idx="4169">
                  <c:v>0</c:v>
                </c:pt>
                <c:pt idx="4170">
                  <c:v>0</c:v>
                </c:pt>
                <c:pt idx="4171">
                  <c:v>0</c:v>
                </c:pt>
                <c:pt idx="4172">
                  <c:v>0</c:v>
                </c:pt>
                <c:pt idx="4173">
                  <c:v>0</c:v>
                </c:pt>
                <c:pt idx="4174">
                  <c:v>0</c:v>
                </c:pt>
                <c:pt idx="4175">
                  <c:v>0</c:v>
                </c:pt>
                <c:pt idx="4176">
                  <c:v>0</c:v>
                </c:pt>
                <c:pt idx="4177">
                  <c:v>0</c:v>
                </c:pt>
                <c:pt idx="4178">
                  <c:v>0</c:v>
                </c:pt>
                <c:pt idx="4179">
                  <c:v>0</c:v>
                </c:pt>
                <c:pt idx="4180">
                  <c:v>0</c:v>
                </c:pt>
                <c:pt idx="4181">
                  <c:v>0</c:v>
                </c:pt>
                <c:pt idx="4182">
                  <c:v>0</c:v>
                </c:pt>
                <c:pt idx="4183">
                  <c:v>0</c:v>
                </c:pt>
                <c:pt idx="4184">
                  <c:v>0</c:v>
                </c:pt>
                <c:pt idx="4185">
                  <c:v>0</c:v>
                </c:pt>
                <c:pt idx="4186">
                  <c:v>0</c:v>
                </c:pt>
                <c:pt idx="4187">
                  <c:v>0</c:v>
                </c:pt>
                <c:pt idx="4188">
                  <c:v>0</c:v>
                </c:pt>
                <c:pt idx="4189">
                  <c:v>0</c:v>
                </c:pt>
                <c:pt idx="4190">
                  <c:v>0</c:v>
                </c:pt>
                <c:pt idx="4191">
                  <c:v>0</c:v>
                </c:pt>
                <c:pt idx="4192">
                  <c:v>0</c:v>
                </c:pt>
                <c:pt idx="4193">
                  <c:v>0</c:v>
                </c:pt>
                <c:pt idx="4194">
                  <c:v>0</c:v>
                </c:pt>
                <c:pt idx="4195">
                  <c:v>0</c:v>
                </c:pt>
                <c:pt idx="4196">
                  <c:v>0</c:v>
                </c:pt>
                <c:pt idx="4197">
                  <c:v>0</c:v>
                </c:pt>
                <c:pt idx="4198">
                  <c:v>0</c:v>
                </c:pt>
                <c:pt idx="4199">
                  <c:v>0</c:v>
                </c:pt>
                <c:pt idx="4200">
                  <c:v>0</c:v>
                </c:pt>
                <c:pt idx="4201">
                  <c:v>0</c:v>
                </c:pt>
                <c:pt idx="4202">
                  <c:v>0</c:v>
                </c:pt>
                <c:pt idx="4203">
                  <c:v>0</c:v>
                </c:pt>
                <c:pt idx="4204">
                  <c:v>0</c:v>
                </c:pt>
                <c:pt idx="4205">
                  <c:v>0</c:v>
                </c:pt>
                <c:pt idx="4206">
                  <c:v>0</c:v>
                </c:pt>
                <c:pt idx="4207">
                  <c:v>0</c:v>
                </c:pt>
                <c:pt idx="4208">
                  <c:v>0</c:v>
                </c:pt>
                <c:pt idx="4209">
                  <c:v>0</c:v>
                </c:pt>
                <c:pt idx="4210">
                  <c:v>0</c:v>
                </c:pt>
                <c:pt idx="4211">
                  <c:v>0</c:v>
                </c:pt>
                <c:pt idx="4212">
                  <c:v>0</c:v>
                </c:pt>
                <c:pt idx="4213">
                  <c:v>0</c:v>
                </c:pt>
                <c:pt idx="4214">
                  <c:v>0</c:v>
                </c:pt>
                <c:pt idx="4215">
                  <c:v>0</c:v>
                </c:pt>
                <c:pt idx="4216">
                  <c:v>0</c:v>
                </c:pt>
                <c:pt idx="4217">
                  <c:v>0</c:v>
                </c:pt>
                <c:pt idx="4218">
                  <c:v>0</c:v>
                </c:pt>
                <c:pt idx="4219">
                  <c:v>0</c:v>
                </c:pt>
                <c:pt idx="4220">
                  <c:v>0</c:v>
                </c:pt>
                <c:pt idx="4221">
                  <c:v>0</c:v>
                </c:pt>
                <c:pt idx="4222">
                  <c:v>0</c:v>
                </c:pt>
                <c:pt idx="4223">
                  <c:v>0</c:v>
                </c:pt>
                <c:pt idx="4224">
                  <c:v>0</c:v>
                </c:pt>
                <c:pt idx="4225">
                  <c:v>0</c:v>
                </c:pt>
                <c:pt idx="4226">
                  <c:v>0</c:v>
                </c:pt>
                <c:pt idx="4227">
                  <c:v>0</c:v>
                </c:pt>
                <c:pt idx="4228">
                  <c:v>0</c:v>
                </c:pt>
                <c:pt idx="4229">
                  <c:v>0</c:v>
                </c:pt>
                <c:pt idx="4230">
                  <c:v>0</c:v>
                </c:pt>
                <c:pt idx="4231">
                  <c:v>0</c:v>
                </c:pt>
                <c:pt idx="4232">
                  <c:v>0</c:v>
                </c:pt>
                <c:pt idx="4233">
                  <c:v>0</c:v>
                </c:pt>
                <c:pt idx="4234">
                  <c:v>0</c:v>
                </c:pt>
                <c:pt idx="4235">
                  <c:v>0</c:v>
                </c:pt>
                <c:pt idx="4236">
                  <c:v>0</c:v>
                </c:pt>
                <c:pt idx="4237">
                  <c:v>0</c:v>
                </c:pt>
                <c:pt idx="4238">
                  <c:v>0</c:v>
                </c:pt>
                <c:pt idx="4239">
                  <c:v>0</c:v>
                </c:pt>
                <c:pt idx="4240">
                  <c:v>0</c:v>
                </c:pt>
                <c:pt idx="4241">
                  <c:v>0</c:v>
                </c:pt>
                <c:pt idx="4242">
                  <c:v>0</c:v>
                </c:pt>
                <c:pt idx="4243">
                  <c:v>0</c:v>
                </c:pt>
                <c:pt idx="4244">
                  <c:v>0</c:v>
                </c:pt>
                <c:pt idx="4245">
                  <c:v>0</c:v>
                </c:pt>
                <c:pt idx="4246">
                  <c:v>0</c:v>
                </c:pt>
                <c:pt idx="4247">
                  <c:v>0</c:v>
                </c:pt>
                <c:pt idx="4248">
                  <c:v>0</c:v>
                </c:pt>
                <c:pt idx="4249">
                  <c:v>0</c:v>
                </c:pt>
                <c:pt idx="4250">
                  <c:v>0</c:v>
                </c:pt>
                <c:pt idx="4251">
                  <c:v>0</c:v>
                </c:pt>
                <c:pt idx="4252">
                  <c:v>0</c:v>
                </c:pt>
                <c:pt idx="4253">
                  <c:v>0</c:v>
                </c:pt>
                <c:pt idx="4254">
                  <c:v>0</c:v>
                </c:pt>
                <c:pt idx="4255">
                  <c:v>0</c:v>
                </c:pt>
                <c:pt idx="4256">
                  <c:v>0</c:v>
                </c:pt>
                <c:pt idx="4257">
                  <c:v>0</c:v>
                </c:pt>
                <c:pt idx="4258">
                  <c:v>0</c:v>
                </c:pt>
                <c:pt idx="4259">
                  <c:v>0</c:v>
                </c:pt>
                <c:pt idx="4260">
                  <c:v>0</c:v>
                </c:pt>
                <c:pt idx="4261">
                  <c:v>0</c:v>
                </c:pt>
                <c:pt idx="4262">
                  <c:v>0</c:v>
                </c:pt>
                <c:pt idx="4263">
                  <c:v>0</c:v>
                </c:pt>
                <c:pt idx="4264">
                  <c:v>0</c:v>
                </c:pt>
                <c:pt idx="4265">
                  <c:v>0</c:v>
                </c:pt>
                <c:pt idx="4266">
                  <c:v>0</c:v>
                </c:pt>
                <c:pt idx="4267">
                  <c:v>0</c:v>
                </c:pt>
                <c:pt idx="4268">
                  <c:v>0</c:v>
                </c:pt>
                <c:pt idx="4269">
                  <c:v>0</c:v>
                </c:pt>
                <c:pt idx="4270">
                  <c:v>0</c:v>
                </c:pt>
                <c:pt idx="4271">
                  <c:v>0</c:v>
                </c:pt>
                <c:pt idx="4272">
                  <c:v>0</c:v>
                </c:pt>
                <c:pt idx="4273">
                  <c:v>0</c:v>
                </c:pt>
                <c:pt idx="4274">
                  <c:v>0</c:v>
                </c:pt>
                <c:pt idx="4275">
                  <c:v>0</c:v>
                </c:pt>
                <c:pt idx="4276">
                  <c:v>0</c:v>
                </c:pt>
                <c:pt idx="4277">
                  <c:v>0</c:v>
                </c:pt>
                <c:pt idx="4278">
                  <c:v>0</c:v>
                </c:pt>
                <c:pt idx="4279">
                  <c:v>0</c:v>
                </c:pt>
                <c:pt idx="4280">
                  <c:v>0</c:v>
                </c:pt>
                <c:pt idx="4281">
                  <c:v>0</c:v>
                </c:pt>
                <c:pt idx="4282">
                  <c:v>0</c:v>
                </c:pt>
                <c:pt idx="4283">
                  <c:v>0</c:v>
                </c:pt>
                <c:pt idx="4284">
                  <c:v>0</c:v>
                </c:pt>
                <c:pt idx="4285">
                  <c:v>0</c:v>
                </c:pt>
                <c:pt idx="4286">
                  <c:v>0</c:v>
                </c:pt>
                <c:pt idx="4287">
                  <c:v>0</c:v>
                </c:pt>
                <c:pt idx="4288">
                  <c:v>0</c:v>
                </c:pt>
                <c:pt idx="4289">
                  <c:v>0</c:v>
                </c:pt>
                <c:pt idx="4290">
                  <c:v>0</c:v>
                </c:pt>
                <c:pt idx="4291">
                  <c:v>0</c:v>
                </c:pt>
                <c:pt idx="4292">
                  <c:v>0</c:v>
                </c:pt>
                <c:pt idx="4293">
                  <c:v>0</c:v>
                </c:pt>
                <c:pt idx="4294">
                  <c:v>0</c:v>
                </c:pt>
                <c:pt idx="4295">
                  <c:v>0</c:v>
                </c:pt>
                <c:pt idx="4296">
                  <c:v>0</c:v>
                </c:pt>
                <c:pt idx="4297">
                  <c:v>0</c:v>
                </c:pt>
                <c:pt idx="4298">
                  <c:v>0</c:v>
                </c:pt>
                <c:pt idx="4299">
                  <c:v>0</c:v>
                </c:pt>
                <c:pt idx="4300">
                  <c:v>0</c:v>
                </c:pt>
                <c:pt idx="4301">
                  <c:v>0</c:v>
                </c:pt>
                <c:pt idx="4302">
                  <c:v>0</c:v>
                </c:pt>
                <c:pt idx="4303">
                  <c:v>0</c:v>
                </c:pt>
                <c:pt idx="4304">
                  <c:v>0</c:v>
                </c:pt>
                <c:pt idx="4305">
                  <c:v>0</c:v>
                </c:pt>
                <c:pt idx="4306">
                  <c:v>0</c:v>
                </c:pt>
                <c:pt idx="4307">
                  <c:v>0</c:v>
                </c:pt>
                <c:pt idx="4308">
                  <c:v>0</c:v>
                </c:pt>
                <c:pt idx="4309">
                  <c:v>0</c:v>
                </c:pt>
                <c:pt idx="4310">
                  <c:v>0</c:v>
                </c:pt>
                <c:pt idx="4311">
                  <c:v>0</c:v>
                </c:pt>
                <c:pt idx="4312">
                  <c:v>0</c:v>
                </c:pt>
                <c:pt idx="4313">
                  <c:v>0</c:v>
                </c:pt>
                <c:pt idx="4314">
                  <c:v>0</c:v>
                </c:pt>
                <c:pt idx="4315">
                  <c:v>0</c:v>
                </c:pt>
                <c:pt idx="4316">
                  <c:v>0</c:v>
                </c:pt>
                <c:pt idx="4317">
                  <c:v>0</c:v>
                </c:pt>
                <c:pt idx="4318">
                  <c:v>0</c:v>
                </c:pt>
                <c:pt idx="4319">
                  <c:v>0</c:v>
                </c:pt>
                <c:pt idx="4320">
                  <c:v>0</c:v>
                </c:pt>
                <c:pt idx="4321">
                  <c:v>0</c:v>
                </c:pt>
                <c:pt idx="4322">
                  <c:v>0</c:v>
                </c:pt>
                <c:pt idx="4323">
                  <c:v>0</c:v>
                </c:pt>
                <c:pt idx="4324">
                  <c:v>0</c:v>
                </c:pt>
                <c:pt idx="4325">
                  <c:v>0</c:v>
                </c:pt>
                <c:pt idx="4326">
                  <c:v>0</c:v>
                </c:pt>
                <c:pt idx="4327">
                  <c:v>0</c:v>
                </c:pt>
                <c:pt idx="4328">
                  <c:v>0</c:v>
                </c:pt>
                <c:pt idx="4329">
                  <c:v>0</c:v>
                </c:pt>
                <c:pt idx="4330">
                  <c:v>0</c:v>
                </c:pt>
                <c:pt idx="4331">
                  <c:v>0</c:v>
                </c:pt>
                <c:pt idx="4332">
                  <c:v>0</c:v>
                </c:pt>
                <c:pt idx="4333">
                  <c:v>0</c:v>
                </c:pt>
                <c:pt idx="4334">
                  <c:v>0</c:v>
                </c:pt>
                <c:pt idx="4335">
                  <c:v>0</c:v>
                </c:pt>
                <c:pt idx="4336">
                  <c:v>0</c:v>
                </c:pt>
                <c:pt idx="4337">
                  <c:v>0</c:v>
                </c:pt>
                <c:pt idx="4338">
                  <c:v>0</c:v>
                </c:pt>
                <c:pt idx="4339">
                  <c:v>0</c:v>
                </c:pt>
                <c:pt idx="4340">
                  <c:v>0</c:v>
                </c:pt>
                <c:pt idx="4341">
                  <c:v>0</c:v>
                </c:pt>
                <c:pt idx="4342">
                  <c:v>0</c:v>
                </c:pt>
                <c:pt idx="4343">
                  <c:v>0</c:v>
                </c:pt>
                <c:pt idx="4344">
                  <c:v>0</c:v>
                </c:pt>
                <c:pt idx="4345">
                  <c:v>0</c:v>
                </c:pt>
                <c:pt idx="4346">
                  <c:v>0</c:v>
                </c:pt>
                <c:pt idx="4347">
                  <c:v>0</c:v>
                </c:pt>
                <c:pt idx="4348">
                  <c:v>0</c:v>
                </c:pt>
                <c:pt idx="4349">
                  <c:v>0</c:v>
                </c:pt>
                <c:pt idx="4350">
                  <c:v>0</c:v>
                </c:pt>
                <c:pt idx="4351">
                  <c:v>0</c:v>
                </c:pt>
                <c:pt idx="4352">
                  <c:v>0</c:v>
                </c:pt>
                <c:pt idx="4353">
                  <c:v>0</c:v>
                </c:pt>
                <c:pt idx="4354">
                  <c:v>0</c:v>
                </c:pt>
                <c:pt idx="4355">
                  <c:v>0</c:v>
                </c:pt>
                <c:pt idx="4356">
                  <c:v>0</c:v>
                </c:pt>
                <c:pt idx="4357">
                  <c:v>0</c:v>
                </c:pt>
                <c:pt idx="4358">
                  <c:v>0</c:v>
                </c:pt>
                <c:pt idx="4359">
                  <c:v>0</c:v>
                </c:pt>
                <c:pt idx="4360">
                  <c:v>0</c:v>
                </c:pt>
                <c:pt idx="4361">
                  <c:v>0</c:v>
                </c:pt>
                <c:pt idx="4362">
                  <c:v>0</c:v>
                </c:pt>
                <c:pt idx="4363">
                  <c:v>0</c:v>
                </c:pt>
                <c:pt idx="4364">
                  <c:v>0</c:v>
                </c:pt>
                <c:pt idx="4365">
                  <c:v>0</c:v>
                </c:pt>
                <c:pt idx="4366">
                  <c:v>0</c:v>
                </c:pt>
                <c:pt idx="4367">
                  <c:v>0</c:v>
                </c:pt>
                <c:pt idx="4368">
                  <c:v>0</c:v>
                </c:pt>
                <c:pt idx="4369">
                  <c:v>0</c:v>
                </c:pt>
                <c:pt idx="4370">
                  <c:v>0</c:v>
                </c:pt>
                <c:pt idx="4371">
                  <c:v>0</c:v>
                </c:pt>
                <c:pt idx="4372">
                  <c:v>0</c:v>
                </c:pt>
                <c:pt idx="4373">
                  <c:v>0</c:v>
                </c:pt>
                <c:pt idx="4374">
                  <c:v>0</c:v>
                </c:pt>
                <c:pt idx="4375">
                  <c:v>0</c:v>
                </c:pt>
                <c:pt idx="4376">
                  <c:v>0</c:v>
                </c:pt>
                <c:pt idx="4377">
                  <c:v>0</c:v>
                </c:pt>
                <c:pt idx="4378">
                  <c:v>0</c:v>
                </c:pt>
                <c:pt idx="4379">
                  <c:v>0</c:v>
                </c:pt>
                <c:pt idx="4380">
                  <c:v>0</c:v>
                </c:pt>
                <c:pt idx="4381">
                  <c:v>0</c:v>
                </c:pt>
                <c:pt idx="4382">
                  <c:v>0</c:v>
                </c:pt>
                <c:pt idx="4383">
                  <c:v>0</c:v>
                </c:pt>
                <c:pt idx="4384">
                  <c:v>0</c:v>
                </c:pt>
                <c:pt idx="4385">
                  <c:v>0</c:v>
                </c:pt>
                <c:pt idx="4386">
                  <c:v>0</c:v>
                </c:pt>
                <c:pt idx="4387">
                  <c:v>0</c:v>
                </c:pt>
                <c:pt idx="4388">
                  <c:v>0</c:v>
                </c:pt>
                <c:pt idx="4389">
                  <c:v>0</c:v>
                </c:pt>
                <c:pt idx="4390">
                  <c:v>0</c:v>
                </c:pt>
                <c:pt idx="4391">
                  <c:v>0</c:v>
                </c:pt>
                <c:pt idx="4392">
                  <c:v>0</c:v>
                </c:pt>
                <c:pt idx="4393">
                  <c:v>0</c:v>
                </c:pt>
                <c:pt idx="4394">
                  <c:v>0</c:v>
                </c:pt>
                <c:pt idx="4395">
                  <c:v>0</c:v>
                </c:pt>
                <c:pt idx="4396">
                  <c:v>0</c:v>
                </c:pt>
                <c:pt idx="4397">
                  <c:v>0</c:v>
                </c:pt>
                <c:pt idx="4398">
                  <c:v>0</c:v>
                </c:pt>
                <c:pt idx="4399">
                  <c:v>0</c:v>
                </c:pt>
                <c:pt idx="4400">
                  <c:v>0</c:v>
                </c:pt>
                <c:pt idx="4401">
                  <c:v>0</c:v>
                </c:pt>
                <c:pt idx="4402">
                  <c:v>0</c:v>
                </c:pt>
                <c:pt idx="4403">
                  <c:v>0</c:v>
                </c:pt>
                <c:pt idx="4404">
                  <c:v>0</c:v>
                </c:pt>
                <c:pt idx="4405">
                  <c:v>0</c:v>
                </c:pt>
                <c:pt idx="4406">
                  <c:v>0</c:v>
                </c:pt>
                <c:pt idx="4407">
                  <c:v>0</c:v>
                </c:pt>
                <c:pt idx="4408">
                  <c:v>0</c:v>
                </c:pt>
                <c:pt idx="4409">
                  <c:v>0</c:v>
                </c:pt>
                <c:pt idx="4410">
                  <c:v>0</c:v>
                </c:pt>
                <c:pt idx="4411">
                  <c:v>0</c:v>
                </c:pt>
                <c:pt idx="4412">
                  <c:v>0</c:v>
                </c:pt>
                <c:pt idx="4413">
                  <c:v>0</c:v>
                </c:pt>
                <c:pt idx="4414">
                  <c:v>0</c:v>
                </c:pt>
                <c:pt idx="4415">
                  <c:v>0</c:v>
                </c:pt>
                <c:pt idx="4416">
                  <c:v>0</c:v>
                </c:pt>
                <c:pt idx="4417">
                  <c:v>0</c:v>
                </c:pt>
                <c:pt idx="4418">
                  <c:v>0</c:v>
                </c:pt>
                <c:pt idx="4419">
                  <c:v>0</c:v>
                </c:pt>
                <c:pt idx="4420">
                  <c:v>0</c:v>
                </c:pt>
                <c:pt idx="4421">
                  <c:v>0</c:v>
                </c:pt>
                <c:pt idx="4422">
                  <c:v>0</c:v>
                </c:pt>
                <c:pt idx="4423">
                  <c:v>0</c:v>
                </c:pt>
                <c:pt idx="4424">
                  <c:v>0</c:v>
                </c:pt>
                <c:pt idx="4425">
                  <c:v>0</c:v>
                </c:pt>
                <c:pt idx="4426">
                  <c:v>0</c:v>
                </c:pt>
                <c:pt idx="4427">
                  <c:v>0</c:v>
                </c:pt>
                <c:pt idx="4428">
                  <c:v>0</c:v>
                </c:pt>
                <c:pt idx="4429">
                  <c:v>0</c:v>
                </c:pt>
                <c:pt idx="4430">
                  <c:v>0</c:v>
                </c:pt>
                <c:pt idx="4431">
                  <c:v>0</c:v>
                </c:pt>
                <c:pt idx="4432">
                  <c:v>0</c:v>
                </c:pt>
                <c:pt idx="4433">
                  <c:v>0</c:v>
                </c:pt>
                <c:pt idx="4434">
                  <c:v>0</c:v>
                </c:pt>
                <c:pt idx="4435">
                  <c:v>0</c:v>
                </c:pt>
                <c:pt idx="4436">
                  <c:v>0</c:v>
                </c:pt>
                <c:pt idx="4437">
                  <c:v>0</c:v>
                </c:pt>
                <c:pt idx="4438">
                  <c:v>0</c:v>
                </c:pt>
                <c:pt idx="4439">
                  <c:v>0</c:v>
                </c:pt>
                <c:pt idx="4440">
                  <c:v>0</c:v>
                </c:pt>
                <c:pt idx="4441">
                  <c:v>0</c:v>
                </c:pt>
                <c:pt idx="4442">
                  <c:v>0</c:v>
                </c:pt>
                <c:pt idx="4443">
                  <c:v>0</c:v>
                </c:pt>
                <c:pt idx="4444">
                  <c:v>0</c:v>
                </c:pt>
                <c:pt idx="4445">
                  <c:v>0</c:v>
                </c:pt>
                <c:pt idx="4446">
                  <c:v>0</c:v>
                </c:pt>
                <c:pt idx="4447">
                  <c:v>0</c:v>
                </c:pt>
                <c:pt idx="4448">
                  <c:v>0</c:v>
                </c:pt>
                <c:pt idx="4449">
                  <c:v>0</c:v>
                </c:pt>
                <c:pt idx="4450">
                  <c:v>0</c:v>
                </c:pt>
                <c:pt idx="4451">
                  <c:v>0</c:v>
                </c:pt>
                <c:pt idx="4452">
                  <c:v>0</c:v>
                </c:pt>
                <c:pt idx="4453">
                  <c:v>0</c:v>
                </c:pt>
                <c:pt idx="4454">
                  <c:v>0</c:v>
                </c:pt>
                <c:pt idx="4455">
                  <c:v>0</c:v>
                </c:pt>
                <c:pt idx="4456">
                  <c:v>0</c:v>
                </c:pt>
                <c:pt idx="4457">
                  <c:v>0</c:v>
                </c:pt>
                <c:pt idx="4458">
                  <c:v>0</c:v>
                </c:pt>
                <c:pt idx="4459">
                  <c:v>0</c:v>
                </c:pt>
                <c:pt idx="4460">
                  <c:v>0</c:v>
                </c:pt>
                <c:pt idx="4461">
                  <c:v>0</c:v>
                </c:pt>
                <c:pt idx="4462">
                  <c:v>0</c:v>
                </c:pt>
                <c:pt idx="4463">
                  <c:v>0</c:v>
                </c:pt>
                <c:pt idx="4464">
                  <c:v>0</c:v>
                </c:pt>
                <c:pt idx="4465">
                  <c:v>0</c:v>
                </c:pt>
                <c:pt idx="4466">
                  <c:v>0</c:v>
                </c:pt>
                <c:pt idx="4467">
                  <c:v>0</c:v>
                </c:pt>
                <c:pt idx="4468">
                  <c:v>0</c:v>
                </c:pt>
                <c:pt idx="4469">
                  <c:v>0</c:v>
                </c:pt>
                <c:pt idx="4470">
                  <c:v>0</c:v>
                </c:pt>
                <c:pt idx="4471">
                  <c:v>0</c:v>
                </c:pt>
                <c:pt idx="4472">
                  <c:v>0</c:v>
                </c:pt>
                <c:pt idx="4473">
                  <c:v>0</c:v>
                </c:pt>
                <c:pt idx="4474">
                  <c:v>0</c:v>
                </c:pt>
                <c:pt idx="4475">
                  <c:v>0</c:v>
                </c:pt>
                <c:pt idx="4476">
                  <c:v>0</c:v>
                </c:pt>
                <c:pt idx="4477">
                  <c:v>0</c:v>
                </c:pt>
                <c:pt idx="4478">
                  <c:v>0</c:v>
                </c:pt>
                <c:pt idx="4479">
                  <c:v>0</c:v>
                </c:pt>
                <c:pt idx="4480">
                  <c:v>0</c:v>
                </c:pt>
                <c:pt idx="4481">
                  <c:v>0</c:v>
                </c:pt>
                <c:pt idx="4482">
                  <c:v>0</c:v>
                </c:pt>
                <c:pt idx="4483">
                  <c:v>0</c:v>
                </c:pt>
                <c:pt idx="4484">
                  <c:v>0</c:v>
                </c:pt>
                <c:pt idx="4485">
                  <c:v>0</c:v>
                </c:pt>
                <c:pt idx="4486">
                  <c:v>0</c:v>
                </c:pt>
                <c:pt idx="4487">
                  <c:v>0</c:v>
                </c:pt>
                <c:pt idx="4488">
                  <c:v>0</c:v>
                </c:pt>
                <c:pt idx="4489">
                  <c:v>0</c:v>
                </c:pt>
                <c:pt idx="4490">
                  <c:v>0</c:v>
                </c:pt>
                <c:pt idx="4491">
                  <c:v>0</c:v>
                </c:pt>
                <c:pt idx="4492">
                  <c:v>0</c:v>
                </c:pt>
                <c:pt idx="4493">
                  <c:v>0</c:v>
                </c:pt>
                <c:pt idx="4494">
                  <c:v>0</c:v>
                </c:pt>
                <c:pt idx="4495">
                  <c:v>0</c:v>
                </c:pt>
                <c:pt idx="4496">
                  <c:v>0</c:v>
                </c:pt>
                <c:pt idx="4497">
                  <c:v>0</c:v>
                </c:pt>
                <c:pt idx="4498">
                  <c:v>0</c:v>
                </c:pt>
                <c:pt idx="4499">
                  <c:v>0</c:v>
                </c:pt>
                <c:pt idx="4500">
                  <c:v>0</c:v>
                </c:pt>
                <c:pt idx="4501">
                  <c:v>0</c:v>
                </c:pt>
                <c:pt idx="4502">
                  <c:v>0</c:v>
                </c:pt>
                <c:pt idx="4503">
                  <c:v>0</c:v>
                </c:pt>
                <c:pt idx="4504">
                  <c:v>0</c:v>
                </c:pt>
                <c:pt idx="4505">
                  <c:v>0</c:v>
                </c:pt>
                <c:pt idx="4506">
                  <c:v>0</c:v>
                </c:pt>
                <c:pt idx="4507">
                  <c:v>0</c:v>
                </c:pt>
                <c:pt idx="4508">
                  <c:v>0</c:v>
                </c:pt>
                <c:pt idx="4509">
                  <c:v>0</c:v>
                </c:pt>
                <c:pt idx="4510">
                  <c:v>0</c:v>
                </c:pt>
                <c:pt idx="4511">
                  <c:v>0</c:v>
                </c:pt>
                <c:pt idx="4512">
                  <c:v>0</c:v>
                </c:pt>
                <c:pt idx="4513">
                  <c:v>0</c:v>
                </c:pt>
                <c:pt idx="4514">
                  <c:v>0</c:v>
                </c:pt>
                <c:pt idx="4515">
                  <c:v>0</c:v>
                </c:pt>
                <c:pt idx="4516">
                  <c:v>0</c:v>
                </c:pt>
                <c:pt idx="4517">
                  <c:v>0</c:v>
                </c:pt>
                <c:pt idx="4518">
                  <c:v>0</c:v>
                </c:pt>
                <c:pt idx="4519">
                  <c:v>0</c:v>
                </c:pt>
                <c:pt idx="4520">
                  <c:v>0</c:v>
                </c:pt>
                <c:pt idx="4521">
                  <c:v>0</c:v>
                </c:pt>
                <c:pt idx="4522">
                  <c:v>0</c:v>
                </c:pt>
                <c:pt idx="4523">
                  <c:v>0</c:v>
                </c:pt>
                <c:pt idx="4524">
                  <c:v>0</c:v>
                </c:pt>
                <c:pt idx="4525">
                  <c:v>0</c:v>
                </c:pt>
                <c:pt idx="4526">
                  <c:v>0</c:v>
                </c:pt>
                <c:pt idx="4527">
                  <c:v>0</c:v>
                </c:pt>
                <c:pt idx="4528">
                  <c:v>0</c:v>
                </c:pt>
                <c:pt idx="4529">
                  <c:v>0</c:v>
                </c:pt>
                <c:pt idx="4530">
                  <c:v>0</c:v>
                </c:pt>
                <c:pt idx="4531">
                  <c:v>0</c:v>
                </c:pt>
                <c:pt idx="4532">
                  <c:v>0</c:v>
                </c:pt>
                <c:pt idx="4533">
                  <c:v>0</c:v>
                </c:pt>
                <c:pt idx="4534">
                  <c:v>0</c:v>
                </c:pt>
                <c:pt idx="4535">
                  <c:v>0</c:v>
                </c:pt>
                <c:pt idx="4536">
                  <c:v>0</c:v>
                </c:pt>
                <c:pt idx="4537">
                  <c:v>0</c:v>
                </c:pt>
                <c:pt idx="4538">
                  <c:v>0</c:v>
                </c:pt>
                <c:pt idx="4539">
                  <c:v>0</c:v>
                </c:pt>
                <c:pt idx="4540">
                  <c:v>0</c:v>
                </c:pt>
                <c:pt idx="4541">
                  <c:v>0</c:v>
                </c:pt>
                <c:pt idx="4542">
                  <c:v>0</c:v>
                </c:pt>
                <c:pt idx="4543">
                  <c:v>0</c:v>
                </c:pt>
                <c:pt idx="4544">
                  <c:v>0</c:v>
                </c:pt>
                <c:pt idx="4545">
                  <c:v>0</c:v>
                </c:pt>
                <c:pt idx="4546">
                  <c:v>0</c:v>
                </c:pt>
                <c:pt idx="4547">
                  <c:v>0</c:v>
                </c:pt>
                <c:pt idx="4548">
                  <c:v>0</c:v>
                </c:pt>
                <c:pt idx="4549">
                  <c:v>0</c:v>
                </c:pt>
                <c:pt idx="4550">
                  <c:v>0</c:v>
                </c:pt>
                <c:pt idx="4551">
                  <c:v>0</c:v>
                </c:pt>
                <c:pt idx="4552">
                  <c:v>0</c:v>
                </c:pt>
                <c:pt idx="4553">
                  <c:v>0</c:v>
                </c:pt>
                <c:pt idx="4554">
                  <c:v>0</c:v>
                </c:pt>
                <c:pt idx="4555">
                  <c:v>0</c:v>
                </c:pt>
                <c:pt idx="4556">
                  <c:v>0</c:v>
                </c:pt>
                <c:pt idx="4557">
                  <c:v>0</c:v>
                </c:pt>
                <c:pt idx="4558">
                  <c:v>0</c:v>
                </c:pt>
                <c:pt idx="4559">
                  <c:v>0</c:v>
                </c:pt>
                <c:pt idx="4560">
                  <c:v>0</c:v>
                </c:pt>
                <c:pt idx="4561">
                  <c:v>0</c:v>
                </c:pt>
                <c:pt idx="4562">
                  <c:v>0</c:v>
                </c:pt>
                <c:pt idx="4563">
                  <c:v>0</c:v>
                </c:pt>
                <c:pt idx="4564">
                  <c:v>0</c:v>
                </c:pt>
                <c:pt idx="4565">
                  <c:v>0</c:v>
                </c:pt>
                <c:pt idx="4566">
                  <c:v>0</c:v>
                </c:pt>
                <c:pt idx="4567">
                  <c:v>0</c:v>
                </c:pt>
                <c:pt idx="4568">
                  <c:v>0</c:v>
                </c:pt>
                <c:pt idx="4569">
                  <c:v>0</c:v>
                </c:pt>
                <c:pt idx="4570">
                  <c:v>0</c:v>
                </c:pt>
                <c:pt idx="4571">
                  <c:v>0</c:v>
                </c:pt>
                <c:pt idx="4572">
                  <c:v>0</c:v>
                </c:pt>
                <c:pt idx="4573">
                  <c:v>0</c:v>
                </c:pt>
                <c:pt idx="4574">
                  <c:v>0</c:v>
                </c:pt>
                <c:pt idx="4575">
                  <c:v>0</c:v>
                </c:pt>
                <c:pt idx="4576">
                  <c:v>0</c:v>
                </c:pt>
                <c:pt idx="4577">
                  <c:v>0</c:v>
                </c:pt>
                <c:pt idx="4578">
                  <c:v>0</c:v>
                </c:pt>
                <c:pt idx="4579">
                  <c:v>0</c:v>
                </c:pt>
                <c:pt idx="4580">
                  <c:v>0</c:v>
                </c:pt>
                <c:pt idx="4581">
                  <c:v>0</c:v>
                </c:pt>
                <c:pt idx="4582">
                  <c:v>0</c:v>
                </c:pt>
                <c:pt idx="4583">
                  <c:v>0</c:v>
                </c:pt>
                <c:pt idx="4584">
                  <c:v>0</c:v>
                </c:pt>
                <c:pt idx="4585">
                  <c:v>0</c:v>
                </c:pt>
                <c:pt idx="4586">
                  <c:v>0</c:v>
                </c:pt>
                <c:pt idx="4587">
                  <c:v>0</c:v>
                </c:pt>
                <c:pt idx="4588">
                  <c:v>0</c:v>
                </c:pt>
                <c:pt idx="4589">
                  <c:v>0</c:v>
                </c:pt>
                <c:pt idx="4590">
                  <c:v>0</c:v>
                </c:pt>
                <c:pt idx="4591">
                  <c:v>0</c:v>
                </c:pt>
                <c:pt idx="4592">
                  <c:v>0</c:v>
                </c:pt>
                <c:pt idx="4593">
                  <c:v>0</c:v>
                </c:pt>
                <c:pt idx="4594">
                  <c:v>0</c:v>
                </c:pt>
                <c:pt idx="4595">
                  <c:v>0</c:v>
                </c:pt>
                <c:pt idx="4596">
                  <c:v>0</c:v>
                </c:pt>
                <c:pt idx="4597">
                  <c:v>0</c:v>
                </c:pt>
                <c:pt idx="4598">
                  <c:v>0</c:v>
                </c:pt>
                <c:pt idx="4599">
                  <c:v>0</c:v>
                </c:pt>
                <c:pt idx="4600">
                  <c:v>0</c:v>
                </c:pt>
                <c:pt idx="4601">
                  <c:v>0</c:v>
                </c:pt>
                <c:pt idx="4602">
                  <c:v>0</c:v>
                </c:pt>
                <c:pt idx="4603">
                  <c:v>0</c:v>
                </c:pt>
                <c:pt idx="4604">
                  <c:v>0</c:v>
                </c:pt>
                <c:pt idx="4605">
                  <c:v>0</c:v>
                </c:pt>
                <c:pt idx="4606">
                  <c:v>0</c:v>
                </c:pt>
                <c:pt idx="4607">
                  <c:v>0</c:v>
                </c:pt>
                <c:pt idx="4608">
                  <c:v>0</c:v>
                </c:pt>
                <c:pt idx="4609">
                  <c:v>0</c:v>
                </c:pt>
                <c:pt idx="4610">
                  <c:v>0</c:v>
                </c:pt>
                <c:pt idx="4611">
                  <c:v>0</c:v>
                </c:pt>
                <c:pt idx="4612">
                  <c:v>0</c:v>
                </c:pt>
                <c:pt idx="4613">
                  <c:v>0</c:v>
                </c:pt>
                <c:pt idx="4614">
                  <c:v>0</c:v>
                </c:pt>
                <c:pt idx="4615">
                  <c:v>0</c:v>
                </c:pt>
                <c:pt idx="4616">
                  <c:v>0</c:v>
                </c:pt>
                <c:pt idx="4617">
                  <c:v>0</c:v>
                </c:pt>
                <c:pt idx="4618">
                  <c:v>0</c:v>
                </c:pt>
                <c:pt idx="4619">
                  <c:v>0</c:v>
                </c:pt>
                <c:pt idx="4620">
                  <c:v>0</c:v>
                </c:pt>
                <c:pt idx="4621">
                  <c:v>0</c:v>
                </c:pt>
                <c:pt idx="4622">
                  <c:v>0</c:v>
                </c:pt>
                <c:pt idx="4623">
                  <c:v>0</c:v>
                </c:pt>
                <c:pt idx="4624">
                  <c:v>0</c:v>
                </c:pt>
                <c:pt idx="4625">
                  <c:v>0</c:v>
                </c:pt>
                <c:pt idx="4626">
                  <c:v>0</c:v>
                </c:pt>
                <c:pt idx="4627">
                  <c:v>0</c:v>
                </c:pt>
                <c:pt idx="4628">
                  <c:v>0</c:v>
                </c:pt>
                <c:pt idx="4629">
                  <c:v>0</c:v>
                </c:pt>
                <c:pt idx="4630">
                  <c:v>0</c:v>
                </c:pt>
                <c:pt idx="4631">
                  <c:v>0</c:v>
                </c:pt>
                <c:pt idx="4632">
                  <c:v>0</c:v>
                </c:pt>
                <c:pt idx="4633">
                  <c:v>0</c:v>
                </c:pt>
                <c:pt idx="4634">
                  <c:v>0</c:v>
                </c:pt>
                <c:pt idx="4635">
                  <c:v>0</c:v>
                </c:pt>
                <c:pt idx="4636">
                  <c:v>0</c:v>
                </c:pt>
                <c:pt idx="4637">
                  <c:v>0</c:v>
                </c:pt>
                <c:pt idx="4638">
                  <c:v>0</c:v>
                </c:pt>
                <c:pt idx="4639">
                  <c:v>0</c:v>
                </c:pt>
                <c:pt idx="4640">
                  <c:v>0</c:v>
                </c:pt>
                <c:pt idx="4641">
                  <c:v>0</c:v>
                </c:pt>
                <c:pt idx="4642">
                  <c:v>0</c:v>
                </c:pt>
                <c:pt idx="4643">
                  <c:v>0</c:v>
                </c:pt>
                <c:pt idx="4644">
                  <c:v>0</c:v>
                </c:pt>
                <c:pt idx="4645">
                  <c:v>0</c:v>
                </c:pt>
                <c:pt idx="4646">
                  <c:v>0</c:v>
                </c:pt>
                <c:pt idx="4647">
                  <c:v>0</c:v>
                </c:pt>
                <c:pt idx="4648">
                  <c:v>0</c:v>
                </c:pt>
                <c:pt idx="4649">
                  <c:v>0</c:v>
                </c:pt>
                <c:pt idx="4650">
                  <c:v>0</c:v>
                </c:pt>
                <c:pt idx="4651">
                  <c:v>0</c:v>
                </c:pt>
                <c:pt idx="4652">
                  <c:v>0</c:v>
                </c:pt>
                <c:pt idx="4653">
                  <c:v>0</c:v>
                </c:pt>
                <c:pt idx="4654">
                  <c:v>0</c:v>
                </c:pt>
                <c:pt idx="4655">
                  <c:v>0</c:v>
                </c:pt>
                <c:pt idx="4656">
                  <c:v>0</c:v>
                </c:pt>
                <c:pt idx="4657">
                  <c:v>0</c:v>
                </c:pt>
                <c:pt idx="4658">
                  <c:v>0</c:v>
                </c:pt>
                <c:pt idx="4659">
                  <c:v>0</c:v>
                </c:pt>
                <c:pt idx="4660">
                  <c:v>0</c:v>
                </c:pt>
                <c:pt idx="4661">
                  <c:v>0</c:v>
                </c:pt>
                <c:pt idx="4662">
                  <c:v>0</c:v>
                </c:pt>
                <c:pt idx="4663">
                  <c:v>0</c:v>
                </c:pt>
                <c:pt idx="4664">
                  <c:v>0</c:v>
                </c:pt>
                <c:pt idx="4665">
                  <c:v>0</c:v>
                </c:pt>
                <c:pt idx="4666">
                  <c:v>0</c:v>
                </c:pt>
                <c:pt idx="4667">
                  <c:v>0</c:v>
                </c:pt>
                <c:pt idx="4668">
                  <c:v>0</c:v>
                </c:pt>
                <c:pt idx="4669">
                  <c:v>0</c:v>
                </c:pt>
                <c:pt idx="4670">
                  <c:v>0</c:v>
                </c:pt>
                <c:pt idx="4671">
                  <c:v>0</c:v>
                </c:pt>
                <c:pt idx="4672">
                  <c:v>0</c:v>
                </c:pt>
                <c:pt idx="4673">
                  <c:v>0</c:v>
                </c:pt>
                <c:pt idx="4674">
                  <c:v>0</c:v>
                </c:pt>
                <c:pt idx="4675">
                  <c:v>0</c:v>
                </c:pt>
                <c:pt idx="4676">
                  <c:v>0</c:v>
                </c:pt>
                <c:pt idx="4677">
                  <c:v>0</c:v>
                </c:pt>
                <c:pt idx="4678">
                  <c:v>0</c:v>
                </c:pt>
                <c:pt idx="4679">
                  <c:v>0</c:v>
                </c:pt>
                <c:pt idx="4680">
                  <c:v>0</c:v>
                </c:pt>
                <c:pt idx="4681">
                  <c:v>0</c:v>
                </c:pt>
                <c:pt idx="4682">
                  <c:v>0</c:v>
                </c:pt>
                <c:pt idx="4683">
                  <c:v>0</c:v>
                </c:pt>
                <c:pt idx="4684">
                  <c:v>0</c:v>
                </c:pt>
                <c:pt idx="4685">
                  <c:v>0</c:v>
                </c:pt>
                <c:pt idx="4686">
                  <c:v>0</c:v>
                </c:pt>
                <c:pt idx="4687">
                  <c:v>0</c:v>
                </c:pt>
                <c:pt idx="4688">
                  <c:v>0</c:v>
                </c:pt>
                <c:pt idx="4689">
                  <c:v>0</c:v>
                </c:pt>
                <c:pt idx="4690">
                  <c:v>0</c:v>
                </c:pt>
                <c:pt idx="4691">
                  <c:v>0</c:v>
                </c:pt>
                <c:pt idx="4692">
                  <c:v>0</c:v>
                </c:pt>
                <c:pt idx="4693">
                  <c:v>0</c:v>
                </c:pt>
                <c:pt idx="4694">
                  <c:v>0</c:v>
                </c:pt>
                <c:pt idx="4695">
                  <c:v>0</c:v>
                </c:pt>
                <c:pt idx="4696">
                  <c:v>0</c:v>
                </c:pt>
                <c:pt idx="4697">
                  <c:v>0</c:v>
                </c:pt>
                <c:pt idx="4698">
                  <c:v>0</c:v>
                </c:pt>
                <c:pt idx="4699">
                  <c:v>0</c:v>
                </c:pt>
                <c:pt idx="4700">
                  <c:v>0</c:v>
                </c:pt>
                <c:pt idx="4701">
                  <c:v>0</c:v>
                </c:pt>
                <c:pt idx="4702">
                  <c:v>0</c:v>
                </c:pt>
                <c:pt idx="4703">
                  <c:v>0</c:v>
                </c:pt>
                <c:pt idx="4704">
                  <c:v>0</c:v>
                </c:pt>
                <c:pt idx="4705">
                  <c:v>0</c:v>
                </c:pt>
                <c:pt idx="4706">
                  <c:v>0</c:v>
                </c:pt>
                <c:pt idx="4707">
                  <c:v>0</c:v>
                </c:pt>
                <c:pt idx="4708">
                  <c:v>0</c:v>
                </c:pt>
                <c:pt idx="4709">
                  <c:v>0</c:v>
                </c:pt>
                <c:pt idx="4710">
                  <c:v>0</c:v>
                </c:pt>
                <c:pt idx="4711">
                  <c:v>0</c:v>
                </c:pt>
                <c:pt idx="4712">
                  <c:v>0</c:v>
                </c:pt>
                <c:pt idx="4713">
                  <c:v>0</c:v>
                </c:pt>
                <c:pt idx="4714">
                  <c:v>0</c:v>
                </c:pt>
                <c:pt idx="4715">
                  <c:v>0</c:v>
                </c:pt>
                <c:pt idx="4716">
                  <c:v>0</c:v>
                </c:pt>
                <c:pt idx="4717">
                  <c:v>0</c:v>
                </c:pt>
                <c:pt idx="4718">
                  <c:v>0</c:v>
                </c:pt>
                <c:pt idx="4719">
                  <c:v>0</c:v>
                </c:pt>
                <c:pt idx="4720">
                  <c:v>0</c:v>
                </c:pt>
                <c:pt idx="4721">
                  <c:v>0</c:v>
                </c:pt>
                <c:pt idx="4722">
                  <c:v>0</c:v>
                </c:pt>
                <c:pt idx="4723">
                  <c:v>0</c:v>
                </c:pt>
                <c:pt idx="4724">
                  <c:v>0</c:v>
                </c:pt>
                <c:pt idx="4725">
                  <c:v>0</c:v>
                </c:pt>
                <c:pt idx="4726">
                  <c:v>0</c:v>
                </c:pt>
                <c:pt idx="4727">
                  <c:v>0</c:v>
                </c:pt>
                <c:pt idx="4728">
                  <c:v>0</c:v>
                </c:pt>
                <c:pt idx="4729">
                  <c:v>0</c:v>
                </c:pt>
                <c:pt idx="4730">
                  <c:v>0</c:v>
                </c:pt>
                <c:pt idx="4731">
                  <c:v>0</c:v>
                </c:pt>
                <c:pt idx="4732">
                  <c:v>0</c:v>
                </c:pt>
                <c:pt idx="4733">
                  <c:v>0</c:v>
                </c:pt>
                <c:pt idx="4734">
                  <c:v>0</c:v>
                </c:pt>
                <c:pt idx="4735">
                  <c:v>0</c:v>
                </c:pt>
                <c:pt idx="4736">
                  <c:v>0</c:v>
                </c:pt>
                <c:pt idx="4737">
                  <c:v>0</c:v>
                </c:pt>
                <c:pt idx="4738">
                  <c:v>0</c:v>
                </c:pt>
                <c:pt idx="4739">
                  <c:v>0</c:v>
                </c:pt>
                <c:pt idx="4740">
                  <c:v>0</c:v>
                </c:pt>
                <c:pt idx="4741">
                  <c:v>0</c:v>
                </c:pt>
                <c:pt idx="4742">
                  <c:v>0</c:v>
                </c:pt>
                <c:pt idx="4743">
                  <c:v>0</c:v>
                </c:pt>
                <c:pt idx="4744">
                  <c:v>0</c:v>
                </c:pt>
                <c:pt idx="4745">
                  <c:v>0</c:v>
                </c:pt>
                <c:pt idx="4746">
                  <c:v>0</c:v>
                </c:pt>
                <c:pt idx="4747">
                  <c:v>0</c:v>
                </c:pt>
                <c:pt idx="4748">
                  <c:v>0</c:v>
                </c:pt>
                <c:pt idx="4749">
                  <c:v>0</c:v>
                </c:pt>
                <c:pt idx="4750">
                  <c:v>0</c:v>
                </c:pt>
                <c:pt idx="4751">
                  <c:v>0</c:v>
                </c:pt>
                <c:pt idx="4752">
                  <c:v>0</c:v>
                </c:pt>
                <c:pt idx="4753">
                  <c:v>0</c:v>
                </c:pt>
                <c:pt idx="4754">
                  <c:v>0</c:v>
                </c:pt>
                <c:pt idx="4755">
                  <c:v>0</c:v>
                </c:pt>
                <c:pt idx="4756">
                  <c:v>0</c:v>
                </c:pt>
                <c:pt idx="4757">
                  <c:v>0</c:v>
                </c:pt>
                <c:pt idx="4758">
                  <c:v>0</c:v>
                </c:pt>
                <c:pt idx="4759">
                  <c:v>0</c:v>
                </c:pt>
                <c:pt idx="4760">
                  <c:v>0</c:v>
                </c:pt>
                <c:pt idx="4761">
                  <c:v>0</c:v>
                </c:pt>
                <c:pt idx="4762">
                  <c:v>0</c:v>
                </c:pt>
                <c:pt idx="4763">
                  <c:v>0</c:v>
                </c:pt>
                <c:pt idx="4764">
                  <c:v>0</c:v>
                </c:pt>
                <c:pt idx="4765">
                  <c:v>0</c:v>
                </c:pt>
                <c:pt idx="4766">
                  <c:v>0</c:v>
                </c:pt>
                <c:pt idx="4767">
                  <c:v>0</c:v>
                </c:pt>
                <c:pt idx="4768">
                  <c:v>0</c:v>
                </c:pt>
                <c:pt idx="4769">
                  <c:v>0</c:v>
                </c:pt>
                <c:pt idx="4770">
                  <c:v>0</c:v>
                </c:pt>
                <c:pt idx="4771">
                  <c:v>0</c:v>
                </c:pt>
                <c:pt idx="4772">
                  <c:v>0</c:v>
                </c:pt>
                <c:pt idx="4773">
                  <c:v>0</c:v>
                </c:pt>
                <c:pt idx="4774">
                  <c:v>0</c:v>
                </c:pt>
                <c:pt idx="4775">
                  <c:v>0</c:v>
                </c:pt>
                <c:pt idx="4776">
                  <c:v>0</c:v>
                </c:pt>
                <c:pt idx="4777">
                  <c:v>0</c:v>
                </c:pt>
                <c:pt idx="4778">
                  <c:v>0</c:v>
                </c:pt>
                <c:pt idx="4779">
                  <c:v>0</c:v>
                </c:pt>
                <c:pt idx="4780">
                  <c:v>0</c:v>
                </c:pt>
                <c:pt idx="4781">
                  <c:v>0</c:v>
                </c:pt>
                <c:pt idx="4782">
                  <c:v>0</c:v>
                </c:pt>
                <c:pt idx="4783">
                  <c:v>0</c:v>
                </c:pt>
                <c:pt idx="4784">
                  <c:v>0</c:v>
                </c:pt>
                <c:pt idx="4785">
                  <c:v>0</c:v>
                </c:pt>
                <c:pt idx="4786">
                  <c:v>0</c:v>
                </c:pt>
                <c:pt idx="4787">
                  <c:v>0</c:v>
                </c:pt>
                <c:pt idx="4788">
                  <c:v>0</c:v>
                </c:pt>
                <c:pt idx="4789">
                  <c:v>0</c:v>
                </c:pt>
                <c:pt idx="4790">
                  <c:v>0</c:v>
                </c:pt>
                <c:pt idx="4791">
                  <c:v>0</c:v>
                </c:pt>
                <c:pt idx="4792">
                  <c:v>0</c:v>
                </c:pt>
                <c:pt idx="4793">
                  <c:v>0</c:v>
                </c:pt>
                <c:pt idx="4794">
                  <c:v>0</c:v>
                </c:pt>
                <c:pt idx="4795">
                  <c:v>0</c:v>
                </c:pt>
                <c:pt idx="4796">
                  <c:v>0</c:v>
                </c:pt>
                <c:pt idx="4797">
                  <c:v>0</c:v>
                </c:pt>
                <c:pt idx="4798">
                  <c:v>0</c:v>
                </c:pt>
                <c:pt idx="4799">
                  <c:v>0</c:v>
                </c:pt>
                <c:pt idx="4800">
                  <c:v>0</c:v>
                </c:pt>
                <c:pt idx="4801">
                  <c:v>0</c:v>
                </c:pt>
                <c:pt idx="4802">
                  <c:v>0</c:v>
                </c:pt>
                <c:pt idx="4803">
                  <c:v>0</c:v>
                </c:pt>
                <c:pt idx="4804">
                  <c:v>0</c:v>
                </c:pt>
                <c:pt idx="4805">
                  <c:v>0</c:v>
                </c:pt>
                <c:pt idx="4806">
                  <c:v>0</c:v>
                </c:pt>
                <c:pt idx="4807">
                  <c:v>0</c:v>
                </c:pt>
                <c:pt idx="4808">
                  <c:v>0</c:v>
                </c:pt>
                <c:pt idx="4809">
                  <c:v>0</c:v>
                </c:pt>
                <c:pt idx="4810">
                  <c:v>0</c:v>
                </c:pt>
                <c:pt idx="4811">
                  <c:v>0</c:v>
                </c:pt>
                <c:pt idx="4812">
                  <c:v>0</c:v>
                </c:pt>
                <c:pt idx="4813">
                  <c:v>0</c:v>
                </c:pt>
                <c:pt idx="4814">
                  <c:v>0</c:v>
                </c:pt>
                <c:pt idx="4815">
                  <c:v>0</c:v>
                </c:pt>
                <c:pt idx="4816">
                  <c:v>0</c:v>
                </c:pt>
                <c:pt idx="4817">
                  <c:v>0</c:v>
                </c:pt>
                <c:pt idx="4818">
                  <c:v>0</c:v>
                </c:pt>
                <c:pt idx="4819">
                  <c:v>0</c:v>
                </c:pt>
                <c:pt idx="4820">
                  <c:v>0</c:v>
                </c:pt>
                <c:pt idx="4821">
                  <c:v>0</c:v>
                </c:pt>
                <c:pt idx="4822">
                  <c:v>0</c:v>
                </c:pt>
                <c:pt idx="4823">
                  <c:v>0</c:v>
                </c:pt>
                <c:pt idx="4824">
                  <c:v>0</c:v>
                </c:pt>
                <c:pt idx="4825">
                  <c:v>0</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c:v>
                </c:pt>
                <c:pt idx="4848">
                  <c:v>0</c:v>
                </c:pt>
                <c:pt idx="4849">
                  <c:v>0</c:v>
                </c:pt>
                <c:pt idx="4850">
                  <c:v>0</c:v>
                </c:pt>
                <c:pt idx="4851">
                  <c:v>0</c:v>
                </c:pt>
                <c:pt idx="4852">
                  <c:v>0</c:v>
                </c:pt>
                <c:pt idx="4853">
                  <c:v>0</c:v>
                </c:pt>
                <c:pt idx="4854">
                  <c:v>0</c:v>
                </c:pt>
                <c:pt idx="4855">
                  <c:v>0</c:v>
                </c:pt>
                <c:pt idx="4856">
                  <c:v>0</c:v>
                </c:pt>
                <c:pt idx="4857">
                  <c:v>0</c:v>
                </c:pt>
                <c:pt idx="4858">
                  <c:v>0</c:v>
                </c:pt>
                <c:pt idx="4859">
                  <c:v>0</c:v>
                </c:pt>
                <c:pt idx="4860">
                  <c:v>0</c:v>
                </c:pt>
                <c:pt idx="4861">
                  <c:v>0</c:v>
                </c:pt>
                <c:pt idx="4862">
                  <c:v>0</c:v>
                </c:pt>
                <c:pt idx="4863">
                  <c:v>0</c:v>
                </c:pt>
                <c:pt idx="4864">
                  <c:v>0</c:v>
                </c:pt>
                <c:pt idx="4865">
                  <c:v>0</c:v>
                </c:pt>
                <c:pt idx="4866">
                  <c:v>0</c:v>
                </c:pt>
                <c:pt idx="4867">
                  <c:v>0</c:v>
                </c:pt>
                <c:pt idx="4868">
                  <c:v>0</c:v>
                </c:pt>
                <c:pt idx="4869">
                  <c:v>0</c:v>
                </c:pt>
                <c:pt idx="4870">
                  <c:v>0</c:v>
                </c:pt>
                <c:pt idx="4871">
                  <c:v>0</c:v>
                </c:pt>
                <c:pt idx="4872">
                  <c:v>0</c:v>
                </c:pt>
                <c:pt idx="4873">
                  <c:v>0</c:v>
                </c:pt>
                <c:pt idx="4874">
                  <c:v>0</c:v>
                </c:pt>
                <c:pt idx="4875">
                  <c:v>0</c:v>
                </c:pt>
                <c:pt idx="4876">
                  <c:v>0</c:v>
                </c:pt>
                <c:pt idx="4877">
                  <c:v>0</c:v>
                </c:pt>
                <c:pt idx="4878">
                  <c:v>0</c:v>
                </c:pt>
                <c:pt idx="4879">
                  <c:v>0</c:v>
                </c:pt>
                <c:pt idx="4880">
                  <c:v>0</c:v>
                </c:pt>
                <c:pt idx="4881">
                  <c:v>0</c:v>
                </c:pt>
                <c:pt idx="4882">
                  <c:v>0</c:v>
                </c:pt>
                <c:pt idx="4883">
                  <c:v>0</c:v>
                </c:pt>
                <c:pt idx="4884">
                  <c:v>0</c:v>
                </c:pt>
                <c:pt idx="4885">
                  <c:v>0</c:v>
                </c:pt>
                <c:pt idx="4886">
                  <c:v>0</c:v>
                </c:pt>
                <c:pt idx="4887">
                  <c:v>0</c:v>
                </c:pt>
                <c:pt idx="4888">
                  <c:v>0</c:v>
                </c:pt>
                <c:pt idx="4889">
                  <c:v>0</c:v>
                </c:pt>
                <c:pt idx="4890">
                  <c:v>0</c:v>
                </c:pt>
                <c:pt idx="4891">
                  <c:v>0</c:v>
                </c:pt>
                <c:pt idx="4892">
                  <c:v>0</c:v>
                </c:pt>
                <c:pt idx="4893">
                  <c:v>0</c:v>
                </c:pt>
                <c:pt idx="4894">
                  <c:v>0</c:v>
                </c:pt>
                <c:pt idx="4895">
                  <c:v>0</c:v>
                </c:pt>
                <c:pt idx="4896">
                  <c:v>0</c:v>
                </c:pt>
                <c:pt idx="4897">
                  <c:v>0</c:v>
                </c:pt>
                <c:pt idx="4898">
                  <c:v>0</c:v>
                </c:pt>
                <c:pt idx="4899">
                  <c:v>0</c:v>
                </c:pt>
                <c:pt idx="4900">
                  <c:v>0</c:v>
                </c:pt>
                <c:pt idx="4901">
                  <c:v>0</c:v>
                </c:pt>
                <c:pt idx="4902">
                  <c:v>0</c:v>
                </c:pt>
                <c:pt idx="4903">
                  <c:v>0</c:v>
                </c:pt>
                <c:pt idx="4904">
                  <c:v>0</c:v>
                </c:pt>
                <c:pt idx="4905">
                  <c:v>0</c:v>
                </c:pt>
                <c:pt idx="4906">
                  <c:v>0</c:v>
                </c:pt>
                <c:pt idx="4907">
                  <c:v>0</c:v>
                </c:pt>
                <c:pt idx="4908">
                  <c:v>0</c:v>
                </c:pt>
                <c:pt idx="4909">
                  <c:v>0</c:v>
                </c:pt>
                <c:pt idx="4910">
                  <c:v>0</c:v>
                </c:pt>
                <c:pt idx="4911">
                  <c:v>0</c:v>
                </c:pt>
                <c:pt idx="4912">
                  <c:v>0</c:v>
                </c:pt>
                <c:pt idx="4913">
                  <c:v>0</c:v>
                </c:pt>
                <c:pt idx="4914">
                  <c:v>0</c:v>
                </c:pt>
                <c:pt idx="4915">
                  <c:v>0</c:v>
                </c:pt>
                <c:pt idx="4916">
                  <c:v>0</c:v>
                </c:pt>
                <c:pt idx="4917">
                  <c:v>0</c:v>
                </c:pt>
                <c:pt idx="4918">
                  <c:v>0</c:v>
                </c:pt>
                <c:pt idx="4919">
                  <c:v>0</c:v>
                </c:pt>
                <c:pt idx="4920">
                  <c:v>0</c:v>
                </c:pt>
                <c:pt idx="4921">
                  <c:v>0</c:v>
                </c:pt>
                <c:pt idx="4922">
                  <c:v>0</c:v>
                </c:pt>
                <c:pt idx="4923">
                  <c:v>0</c:v>
                </c:pt>
                <c:pt idx="4924">
                  <c:v>0</c:v>
                </c:pt>
                <c:pt idx="4925">
                  <c:v>0</c:v>
                </c:pt>
                <c:pt idx="4926">
                  <c:v>0</c:v>
                </c:pt>
                <c:pt idx="4927">
                  <c:v>0</c:v>
                </c:pt>
                <c:pt idx="4928">
                  <c:v>0</c:v>
                </c:pt>
                <c:pt idx="4929">
                  <c:v>0</c:v>
                </c:pt>
                <c:pt idx="4930">
                  <c:v>0</c:v>
                </c:pt>
                <c:pt idx="4931">
                  <c:v>0</c:v>
                </c:pt>
                <c:pt idx="4932">
                  <c:v>0</c:v>
                </c:pt>
                <c:pt idx="4933">
                  <c:v>0</c:v>
                </c:pt>
                <c:pt idx="4934">
                  <c:v>0</c:v>
                </c:pt>
                <c:pt idx="4935">
                  <c:v>0</c:v>
                </c:pt>
                <c:pt idx="4936">
                  <c:v>0</c:v>
                </c:pt>
                <c:pt idx="4937">
                  <c:v>0</c:v>
                </c:pt>
                <c:pt idx="4938">
                  <c:v>0</c:v>
                </c:pt>
                <c:pt idx="4939">
                  <c:v>0</c:v>
                </c:pt>
                <c:pt idx="4940">
                  <c:v>0</c:v>
                </c:pt>
                <c:pt idx="4941">
                  <c:v>0</c:v>
                </c:pt>
                <c:pt idx="4942">
                  <c:v>0</c:v>
                </c:pt>
                <c:pt idx="4943">
                  <c:v>0</c:v>
                </c:pt>
                <c:pt idx="4944">
                  <c:v>0</c:v>
                </c:pt>
                <c:pt idx="4945">
                  <c:v>0</c:v>
                </c:pt>
                <c:pt idx="4946">
                  <c:v>0</c:v>
                </c:pt>
                <c:pt idx="4947">
                  <c:v>0</c:v>
                </c:pt>
                <c:pt idx="4948">
                  <c:v>0</c:v>
                </c:pt>
                <c:pt idx="4949">
                  <c:v>0</c:v>
                </c:pt>
                <c:pt idx="4950">
                  <c:v>0</c:v>
                </c:pt>
                <c:pt idx="4951">
                  <c:v>0</c:v>
                </c:pt>
                <c:pt idx="4952">
                  <c:v>0</c:v>
                </c:pt>
                <c:pt idx="4953">
                  <c:v>0</c:v>
                </c:pt>
                <c:pt idx="4954">
                  <c:v>0</c:v>
                </c:pt>
                <c:pt idx="4955">
                  <c:v>0</c:v>
                </c:pt>
                <c:pt idx="4956">
                  <c:v>0</c:v>
                </c:pt>
                <c:pt idx="4957">
                  <c:v>0</c:v>
                </c:pt>
                <c:pt idx="4958">
                  <c:v>0</c:v>
                </c:pt>
                <c:pt idx="4959">
                  <c:v>0</c:v>
                </c:pt>
                <c:pt idx="4960">
                  <c:v>0</c:v>
                </c:pt>
                <c:pt idx="4961">
                  <c:v>0</c:v>
                </c:pt>
                <c:pt idx="4962">
                  <c:v>0</c:v>
                </c:pt>
                <c:pt idx="4963">
                  <c:v>0</c:v>
                </c:pt>
                <c:pt idx="4964">
                  <c:v>0</c:v>
                </c:pt>
                <c:pt idx="4965">
                  <c:v>0</c:v>
                </c:pt>
                <c:pt idx="4966">
                  <c:v>0</c:v>
                </c:pt>
                <c:pt idx="4967">
                  <c:v>0</c:v>
                </c:pt>
                <c:pt idx="4968">
                  <c:v>0</c:v>
                </c:pt>
                <c:pt idx="4969">
                  <c:v>0</c:v>
                </c:pt>
                <c:pt idx="4970">
                  <c:v>0</c:v>
                </c:pt>
                <c:pt idx="4971">
                  <c:v>0</c:v>
                </c:pt>
                <c:pt idx="4972">
                  <c:v>0</c:v>
                </c:pt>
                <c:pt idx="4973">
                  <c:v>0</c:v>
                </c:pt>
                <c:pt idx="4974">
                  <c:v>0</c:v>
                </c:pt>
                <c:pt idx="4975">
                  <c:v>0</c:v>
                </c:pt>
                <c:pt idx="4976">
                  <c:v>0</c:v>
                </c:pt>
                <c:pt idx="4977">
                  <c:v>0</c:v>
                </c:pt>
                <c:pt idx="4978">
                  <c:v>0</c:v>
                </c:pt>
                <c:pt idx="4979">
                  <c:v>0</c:v>
                </c:pt>
                <c:pt idx="4980">
                  <c:v>0</c:v>
                </c:pt>
                <c:pt idx="4981">
                  <c:v>0</c:v>
                </c:pt>
                <c:pt idx="4982">
                  <c:v>0</c:v>
                </c:pt>
                <c:pt idx="4983">
                  <c:v>0</c:v>
                </c:pt>
                <c:pt idx="4984">
                  <c:v>0</c:v>
                </c:pt>
                <c:pt idx="4985">
                  <c:v>0</c:v>
                </c:pt>
                <c:pt idx="4986">
                  <c:v>0</c:v>
                </c:pt>
                <c:pt idx="4987">
                  <c:v>0</c:v>
                </c:pt>
                <c:pt idx="4988">
                  <c:v>0</c:v>
                </c:pt>
                <c:pt idx="4989">
                  <c:v>0</c:v>
                </c:pt>
                <c:pt idx="4990">
                  <c:v>0</c:v>
                </c:pt>
                <c:pt idx="4991">
                  <c:v>0</c:v>
                </c:pt>
                <c:pt idx="4992">
                  <c:v>0</c:v>
                </c:pt>
                <c:pt idx="4993">
                  <c:v>0</c:v>
                </c:pt>
                <c:pt idx="4994">
                  <c:v>0</c:v>
                </c:pt>
                <c:pt idx="4995">
                  <c:v>0</c:v>
                </c:pt>
                <c:pt idx="4996">
                  <c:v>0</c:v>
                </c:pt>
                <c:pt idx="4997">
                  <c:v>0</c:v>
                </c:pt>
                <c:pt idx="4998">
                  <c:v>0</c:v>
                </c:pt>
                <c:pt idx="4999">
                  <c:v>0</c:v>
                </c:pt>
                <c:pt idx="5000">
                  <c:v>0</c:v>
                </c:pt>
              </c:numCache>
            </c:numRef>
          </c:yVal>
          <c:smooth val="0"/>
          <c:extLst>
            <c:ext xmlns:c16="http://schemas.microsoft.com/office/drawing/2014/chart" uri="{C3380CC4-5D6E-409C-BE32-E72D297353CC}">
              <c16:uniqueId val="{00000000-8ECD-4B6E-9E6D-A7FC42F83A8D}"/>
            </c:ext>
          </c:extLst>
        </c:ser>
        <c:ser>
          <c:idx val="1"/>
          <c:order val="1"/>
          <c:tx>
            <c:strRef>
              <c:f>'Cycle Time'!$F$1</c:f>
              <c:strCache>
                <c:ptCount val="1"/>
                <c:pt idx="0">
                  <c:v>Unplanned Cycle time</c:v>
                </c:pt>
              </c:strCache>
            </c:strRef>
          </c:tx>
          <c:spPr>
            <a:ln w="25400" cap="rnd">
              <a:noFill/>
              <a:round/>
            </a:ln>
            <a:effectLst/>
          </c:spPr>
          <c:marker>
            <c:symbol val="triangle"/>
            <c:size val="9"/>
            <c:spPr>
              <a:solidFill>
                <a:schemeClr val="accent3"/>
              </a:solidFill>
              <a:ln w="9525">
                <a:solidFill>
                  <a:schemeClr val="accent3"/>
                </a:solidFill>
              </a:ln>
              <a:effectLst/>
            </c:spPr>
          </c:marker>
          <c:xVal>
            <c:numRef>
              <c:f>[0]!CompletedDateRange</c:f>
              <c:numCache>
                <c:formatCode>[$-409]m/d/yy\ h:mm\ AM/PM;@</c:formatCode>
                <c:ptCount val="4"/>
                <c:pt idx="0">
                  <c:v>42583.541666666664</c:v>
                </c:pt>
                <c:pt idx="1">
                  <c:v>42584.083333333336</c:v>
                </c:pt>
                <c:pt idx="2">
                  <c:v>42587.395833333336</c:v>
                </c:pt>
                <c:pt idx="3">
                  <c:v>42587.416666666664</c:v>
                </c:pt>
              </c:numCache>
            </c:numRef>
          </c:xVal>
          <c:yVal>
            <c:numRef>
              <c:f>'Cycle Time'!$F:$F</c:f>
              <c:numCache>
                <c:formatCode>General</c:formatCode>
                <c:ptCount val="1048576"/>
                <c:pt idx="0">
                  <c:v>0</c:v>
                </c:pt>
                <c:pt idx="1">
                  <c:v>#N/A</c:v>
                </c:pt>
                <c:pt idx="2">
                  <c:v>16.000001388892997</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#N/A</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#N/A</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#N/A</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#N/A</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#N/A</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#N/A</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#N/A</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#N/A</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#N/A</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#N/A</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#N/A</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#N/A</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pt idx="4996">
                  <c:v>#N/A</c:v>
                </c:pt>
                <c:pt idx="4997">
                  <c:v>#N/A</c:v>
                </c:pt>
                <c:pt idx="4998">
                  <c:v>#N/A</c:v>
                </c:pt>
                <c:pt idx="4999">
                  <c:v>#N/A</c:v>
                </c:pt>
                <c:pt idx="5000">
                  <c:v>#N/A</c:v>
                </c:pt>
              </c:numCache>
            </c:numRef>
          </c:yVal>
          <c:smooth val="0"/>
          <c:extLst>
            <c:ext xmlns:c16="http://schemas.microsoft.com/office/drawing/2014/chart" uri="{C3380CC4-5D6E-409C-BE32-E72D297353CC}">
              <c16:uniqueId val="{00000001-8ECD-4B6E-9E6D-A7FC42F83A8D}"/>
            </c:ext>
          </c:extLst>
        </c:ser>
        <c:dLbls>
          <c:showLegendKey val="0"/>
          <c:showVal val="0"/>
          <c:showCatName val="0"/>
          <c:showSerName val="0"/>
          <c:showPercent val="0"/>
          <c:showBubbleSize val="0"/>
        </c:dLbls>
        <c:axId val="-2078810528"/>
        <c:axId val="-2078804304"/>
      </c:scatterChart>
      <c:dateAx>
        <c:axId val="-20788105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m/d/yy\ h:mm\ AM/P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04304"/>
        <c:crosses val="autoZero"/>
        <c:auto val="1"/>
        <c:lblOffset val="100"/>
        <c:baseTimeUnit val="days"/>
      </c:dateAx>
      <c:valAx>
        <c:axId val="-2078804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work hours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105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IN-PROGRESS ITEM AGE (IN CALENDAR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'Cycle Time'!$H$1</c:f>
              <c:strCache>
                <c:ptCount val="1"/>
                <c:pt idx="0">
                  <c:v>Planned In-Progress Age</c:v>
                </c:pt>
              </c:strCache>
            </c:strRef>
          </c:tx>
          <c:spPr>
            <a:ln w="25400" cap="rnd">
              <a:noFill/>
              <a:round/>
            </a:ln>
            <a:effectLst/>
          </c:spPr>
          <c:marker>
            <c:symbol val="circle"/>
            <c:size val="7"/>
            <c:spPr>
              <a:solidFill>
                <a:schemeClr val="accent2"/>
              </a:solidFill>
              <a:ln w="19050">
                <a:solidFill>
                  <a:schemeClr val="accent2"/>
                </a:solidFill>
              </a:ln>
              <a:effectLst/>
            </c:spPr>
          </c:marker>
          <c:xVal>
            <c:numRef>
              <c:f>[0]!StartedDateRange</c:f>
              <c:numCache>
                <c:formatCode>[$-409]m/d/yy\ h:mm\ AM/PM;@</c:formatCode>
                <c:ptCount val="4"/>
                <c:pt idx="0">
                  <c:v>42582.416666666664</c:v>
                </c:pt>
                <c:pt idx="1">
                  <c:v>42583.416666608799</c:v>
                </c:pt>
                <c:pt idx="2">
                  <c:v>42584.416666608799</c:v>
                </c:pt>
                <c:pt idx="3">
                  <c:v>42587.375</c:v>
                </c:pt>
              </c:numCache>
            </c:numRef>
          </c:xVal>
          <c:yVal>
            <c:numRef>
              <c:f>'Cycle Time'!$H$2:$H$5001</c:f>
              <c:numCache>
                <c:formatCode>General</c:formatCode>
                <c:ptCount val="50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#N/A</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#N/A</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#N/A</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#N/A</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#N/A</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#N/A</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#N/A</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#N/A</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#N/A</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#N/A</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#N/A</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#N/A</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pt idx="4996">
                  <c:v>#N/A</c:v>
                </c:pt>
                <c:pt idx="4997">
                  <c:v>#N/A</c:v>
                </c:pt>
                <c:pt idx="4998">
                  <c:v>#N/A</c:v>
                </c:pt>
                <c:pt idx="4999">
                  <c:v>#N/A</c:v>
                </c:pt>
              </c:numCache>
            </c:numRef>
          </c:yVal>
          <c:smooth val="0"/>
          <c:extLst>
            <c:ext xmlns:c16="http://schemas.microsoft.com/office/drawing/2014/chart" uri="{C3380CC4-5D6E-409C-BE32-E72D297353CC}">
              <c16:uniqueId val="{00000000-EE52-47BA-A2EF-049B4078A5A7}"/>
            </c:ext>
          </c:extLst>
        </c:ser>
        <c:ser>
          <c:idx val="1"/>
          <c:order val="1"/>
          <c:tx>
            <c:strRef>
              <c:f>'Cycle Time'!$I$1</c:f>
              <c:strCache>
                <c:ptCount val="1"/>
                <c:pt idx="0">
                  <c:v>Unplanned In-Progress Age</c:v>
                </c:pt>
              </c:strCache>
            </c:strRef>
          </c:tx>
          <c:spPr>
            <a:ln w="25400" cap="rnd">
              <a:noFill/>
              <a:round/>
            </a:ln>
            <a:effectLst/>
          </c:spPr>
          <c:marker>
            <c:symbol val="triangle"/>
            <c:size val="9"/>
            <c:spPr>
              <a:solidFill>
                <a:schemeClr val="accent3"/>
              </a:solidFill>
              <a:ln w="9525">
                <a:solidFill>
                  <a:schemeClr val="accent3"/>
                </a:solidFill>
              </a:ln>
              <a:effectLst/>
            </c:spPr>
          </c:marker>
          <c:xVal>
            <c:numRef>
              <c:f>[0]!StartedDateRange</c:f>
              <c:numCache>
                <c:formatCode>[$-409]m/d/yy\ h:mm\ AM/PM;@</c:formatCode>
                <c:ptCount val="4"/>
                <c:pt idx="0">
                  <c:v>42582.416666666664</c:v>
                </c:pt>
                <c:pt idx="1">
                  <c:v>42583.416666608799</c:v>
                </c:pt>
                <c:pt idx="2">
                  <c:v>42584.416666608799</c:v>
                </c:pt>
                <c:pt idx="3">
                  <c:v>42587.375</c:v>
                </c:pt>
              </c:numCache>
            </c:numRef>
          </c:xVal>
          <c:yVal>
            <c:numRef>
              <c:f>'Cycle Time'!$I$2:$I$5002</c:f>
              <c:numCache>
                <c:formatCode>General</c:formatCode>
                <c:ptCount val="500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#N/A</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#N/A</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#N/A</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#N/A</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#N/A</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#N/A</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#N/A</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#N/A</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#N/A</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#N/A</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#N/A</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#N/A</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pt idx="4996">
                  <c:v>#N/A</c:v>
                </c:pt>
                <c:pt idx="4997">
                  <c:v>#N/A</c:v>
                </c:pt>
                <c:pt idx="4998">
                  <c:v>#N/A</c:v>
                </c:pt>
                <c:pt idx="4999">
                  <c:v>#N/A</c:v>
                </c:pt>
              </c:numCache>
            </c:numRef>
          </c:yVal>
          <c:smooth val="0"/>
          <c:extLst>
            <c:ext xmlns:c16="http://schemas.microsoft.com/office/drawing/2014/chart" uri="{C3380CC4-5D6E-409C-BE32-E72D297353CC}">
              <c16:uniqueId val="{00000001-EE52-47BA-A2EF-049B4078A5A7}"/>
            </c:ext>
          </c:extLst>
        </c:ser>
        <c:dLbls>
          <c:showLegendKey val="0"/>
          <c:showVal val="0"/>
          <c:showCatName val="0"/>
          <c:showSerName val="0"/>
          <c:showPercent val="0"/>
          <c:showBubbleSize val="0"/>
        </c:dLbls>
        <c:axId val="-2078810528"/>
        <c:axId val="-2078804304"/>
      </c:scatterChart>
      <c:valAx>
        <c:axId val="-20788105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started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m/d/yy\ h:mm\ AM/P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04304"/>
        <c:crosses val="autoZero"/>
        <c:crossBetween val="midCat"/>
      </c:valAx>
      <c:valAx>
        <c:axId val="-2078804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Days</a:t>
                </a:r>
                <a:r>
                  <a:rPr lang="en-US" baseline="0"/>
                  <a:t> in-progress so far (Item Age)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10528"/>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FF0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Cycle Time Distribution (Fitted)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Weibull!$F$7:$F$107</c:f>
              <c:numCache>
                <c:formatCode>General</c:formatCode>
                <c:ptCount val="101"/>
                <c:pt idx="0">
                  <c:v>0.99999999994179234</c:v>
                </c:pt>
                <c:pt idx="1">
                  <c:v>1.3850000138313043</c:v>
                </c:pt>
                <c:pt idx="2">
                  <c:v>1.7700000277208163</c:v>
                </c:pt>
                <c:pt idx="3">
                  <c:v>2.1550000416103283</c:v>
                </c:pt>
                <c:pt idx="4">
                  <c:v>2.5400000554998403</c:v>
                </c:pt>
                <c:pt idx="5">
                  <c:v>2.9250000693893523</c:v>
                </c:pt>
                <c:pt idx="6">
                  <c:v>3.3100000832788643</c:v>
                </c:pt>
                <c:pt idx="7">
                  <c:v>3.6950000971683763</c:v>
                </c:pt>
                <c:pt idx="8">
                  <c:v>4.0800001110578883</c:v>
                </c:pt>
                <c:pt idx="9">
                  <c:v>4.4650001249474007</c:v>
                </c:pt>
                <c:pt idx="10">
                  <c:v>4.8500001388369132</c:v>
                </c:pt>
                <c:pt idx="11">
                  <c:v>5.2350001527264256</c:v>
                </c:pt>
                <c:pt idx="12">
                  <c:v>5.620000166615938</c:v>
                </c:pt>
                <c:pt idx="13">
                  <c:v>6.0050001805054505</c:v>
                </c:pt>
                <c:pt idx="14">
                  <c:v>6.3900001943949629</c:v>
                </c:pt>
                <c:pt idx="15">
                  <c:v>6.7750002082844754</c:v>
                </c:pt>
                <c:pt idx="16">
                  <c:v>7.1600002221739878</c:v>
                </c:pt>
                <c:pt idx="17">
                  <c:v>7.5450002360635002</c:v>
                </c:pt>
                <c:pt idx="18">
                  <c:v>7.9300002499530127</c:v>
                </c:pt>
                <c:pt idx="19">
                  <c:v>8.3150002638425242</c:v>
                </c:pt>
                <c:pt idx="20">
                  <c:v>8.7000002777320358</c:v>
                </c:pt>
                <c:pt idx="21">
                  <c:v>9.0850002916215473</c:v>
                </c:pt>
                <c:pt idx="22">
                  <c:v>9.4700003055110589</c:v>
                </c:pt>
                <c:pt idx="23">
                  <c:v>9.8550003194005704</c:v>
                </c:pt>
                <c:pt idx="24">
                  <c:v>10.240000333290082</c:v>
                </c:pt>
                <c:pt idx="25">
                  <c:v>10.625000347179594</c:v>
                </c:pt>
                <c:pt idx="26">
                  <c:v>11.010000361069105</c:v>
                </c:pt>
                <c:pt idx="27">
                  <c:v>11.395000374958617</c:v>
                </c:pt>
                <c:pt idx="28">
                  <c:v>11.780000388848128</c:v>
                </c:pt>
                <c:pt idx="29">
                  <c:v>12.16500040273764</c:v>
                </c:pt>
                <c:pt idx="30">
                  <c:v>12.550000416627151</c:v>
                </c:pt>
                <c:pt idx="31">
                  <c:v>12.935000430516663</c:v>
                </c:pt>
                <c:pt idx="32">
                  <c:v>13.320000444406174</c:v>
                </c:pt>
                <c:pt idx="33">
                  <c:v>13.705000458295686</c:v>
                </c:pt>
                <c:pt idx="34">
                  <c:v>14.090000472185197</c:v>
                </c:pt>
                <c:pt idx="35">
                  <c:v>14.475000486074709</c:v>
                </c:pt>
                <c:pt idx="36">
                  <c:v>14.860000499964221</c:v>
                </c:pt>
                <c:pt idx="37">
                  <c:v>15.245000513853732</c:v>
                </c:pt>
                <c:pt idx="38">
                  <c:v>15.630000527743244</c:v>
                </c:pt>
                <c:pt idx="39">
                  <c:v>16.015000541632755</c:v>
                </c:pt>
                <c:pt idx="40">
                  <c:v>16.400000555522269</c:v>
                </c:pt>
                <c:pt idx="41">
                  <c:v>16.785000569411782</c:v>
                </c:pt>
                <c:pt idx="42">
                  <c:v>17.170000583301295</c:v>
                </c:pt>
                <c:pt idx="43">
                  <c:v>17.555000597190809</c:v>
                </c:pt>
                <c:pt idx="44">
                  <c:v>17.940000611080322</c:v>
                </c:pt>
                <c:pt idx="45">
                  <c:v>18.325000624969835</c:v>
                </c:pt>
                <c:pt idx="46">
                  <c:v>18.710000638859348</c:v>
                </c:pt>
                <c:pt idx="47">
                  <c:v>19.095000652748862</c:v>
                </c:pt>
                <c:pt idx="48">
                  <c:v>19.480000666638375</c:v>
                </c:pt>
                <c:pt idx="49">
                  <c:v>19.865000680527888</c:v>
                </c:pt>
                <c:pt idx="50">
                  <c:v>20.250000694417402</c:v>
                </c:pt>
                <c:pt idx="51">
                  <c:v>20.635000708306915</c:v>
                </c:pt>
                <c:pt idx="52">
                  <c:v>21.020000722196428</c:v>
                </c:pt>
                <c:pt idx="53">
                  <c:v>21.405000736085942</c:v>
                </c:pt>
                <c:pt idx="54">
                  <c:v>21.790000749975455</c:v>
                </c:pt>
                <c:pt idx="55">
                  <c:v>22.175000763864968</c:v>
                </c:pt>
                <c:pt idx="56">
                  <c:v>22.560000777754482</c:v>
                </c:pt>
                <c:pt idx="57">
                  <c:v>22.945000791643995</c:v>
                </c:pt>
                <c:pt idx="58">
                  <c:v>23.330000805533508</c:v>
                </c:pt>
                <c:pt idx="59">
                  <c:v>23.715000819423022</c:v>
                </c:pt>
                <c:pt idx="60">
                  <c:v>24.100000833312535</c:v>
                </c:pt>
                <c:pt idx="61">
                  <c:v>24.485000847202048</c:v>
                </c:pt>
                <c:pt idx="62">
                  <c:v>24.870000861091562</c:v>
                </c:pt>
                <c:pt idx="63">
                  <c:v>25.255000874981075</c:v>
                </c:pt>
                <c:pt idx="64">
                  <c:v>25.640000888870588</c:v>
                </c:pt>
                <c:pt idx="65">
                  <c:v>26.025000902760102</c:v>
                </c:pt>
                <c:pt idx="66">
                  <c:v>26.410000916649615</c:v>
                </c:pt>
                <c:pt idx="67">
                  <c:v>26.795000930539128</c:v>
                </c:pt>
                <c:pt idx="68">
                  <c:v>27.180000944428642</c:v>
                </c:pt>
                <c:pt idx="69">
                  <c:v>27.565000958318155</c:v>
                </c:pt>
                <c:pt idx="70">
                  <c:v>27.950000972207668</c:v>
                </c:pt>
                <c:pt idx="71">
                  <c:v>28.335000986097182</c:v>
                </c:pt>
                <c:pt idx="72">
                  <c:v>28.720000999986695</c:v>
                </c:pt>
                <c:pt idx="73">
                  <c:v>29.105001013876208</c:v>
                </c:pt>
                <c:pt idx="74">
                  <c:v>29.490001027765722</c:v>
                </c:pt>
                <c:pt idx="75">
                  <c:v>29.875001041655235</c:v>
                </c:pt>
                <c:pt idx="76">
                  <c:v>30.260001055544748</c:v>
                </c:pt>
                <c:pt idx="77">
                  <c:v>30.645001069434262</c:v>
                </c:pt>
                <c:pt idx="78">
                  <c:v>31.030001083323775</c:v>
                </c:pt>
                <c:pt idx="79">
                  <c:v>31.415001097213288</c:v>
                </c:pt>
                <c:pt idx="80">
                  <c:v>31.800001111102802</c:v>
                </c:pt>
                <c:pt idx="81">
                  <c:v>32.185001124992311</c:v>
                </c:pt>
                <c:pt idx="82">
                  <c:v>32.570001138881821</c:v>
                </c:pt>
                <c:pt idx="83">
                  <c:v>32.955001152771331</c:v>
                </c:pt>
                <c:pt idx="84">
                  <c:v>33.340001166660841</c:v>
                </c:pt>
                <c:pt idx="85">
                  <c:v>33.72500118055035</c:v>
                </c:pt>
                <c:pt idx="86">
                  <c:v>34.11000119443986</c:v>
                </c:pt>
                <c:pt idx="87">
                  <c:v>34.49500120832937</c:v>
                </c:pt>
                <c:pt idx="88">
                  <c:v>34.88000122221888</c:v>
                </c:pt>
                <c:pt idx="89">
                  <c:v>35.26500123610839</c:v>
                </c:pt>
                <c:pt idx="90">
                  <c:v>35.650001249997899</c:v>
                </c:pt>
                <c:pt idx="91">
                  <c:v>36.035001263887409</c:v>
                </c:pt>
                <c:pt idx="92">
                  <c:v>36.420001277776919</c:v>
                </c:pt>
                <c:pt idx="93">
                  <c:v>36.805001291666429</c:v>
                </c:pt>
                <c:pt idx="94">
                  <c:v>37.190001305555938</c:v>
                </c:pt>
                <c:pt idx="95">
                  <c:v>37.575001319445448</c:v>
                </c:pt>
                <c:pt idx="96">
                  <c:v>37.960001333334958</c:v>
                </c:pt>
                <c:pt idx="97">
                  <c:v>38.345001347224468</c:v>
                </c:pt>
                <c:pt idx="98">
                  <c:v>38.730001361113978</c:v>
                </c:pt>
                <c:pt idx="99">
                  <c:v>39.115001375003487</c:v>
                </c:pt>
                <c:pt idx="100">
                  <c:v>39.500001388892997</c:v>
                </c:pt>
              </c:numCache>
            </c:numRef>
          </c:cat>
          <c:val>
            <c:numRef>
              <c:f>Weibull!$G$7:$G$107</c:f>
              <c:numCache>
                <c:formatCode>General</c:formatCode>
                <c:ptCount val="101"/>
                <c:pt idx="0">
                  <c:v>7.0564171931573614E-3</c:v>
                </c:pt>
                <c:pt idx="1">
                  <c:v>9.7543004314169478E-3</c:v>
                </c:pt>
                <c:pt idx="2">
                  <c:v>1.2424571574850128E-2</c:v>
                </c:pt>
                <c:pt idx="3">
                  <c:v>1.5058193969929771E-2</c:v>
                </c:pt>
                <c:pt idx="4">
                  <c:v>1.764657300107066E-2</c:v>
                </c:pt>
                <c:pt idx="5">
                  <c:v>2.0181483965554015E-2</c:v>
                </c:pt>
                <c:pt idx="6">
                  <c:v>2.2655060304553838E-2</c:v>
                </c:pt>
                <c:pt idx="7">
                  <c:v>2.5059804865217358E-2</c:v>
                </c:pt>
                <c:pt idx="8">
                  <c:v>2.7388610569850456E-2</c:v>
                </c:pt>
                <c:pt idx="9">
                  <c:v>2.9634784591540449E-2</c:v>
                </c:pt>
                <c:pt idx="10">
                  <c:v>3.1792073131181681E-2</c:v>
                </c:pt>
                <c:pt idx="11">
                  <c:v>3.385468521233901E-2</c:v>
                </c:pt>
                <c:pt idx="12">
                  <c:v>3.5817314557499785E-2</c:v>
                </c:pt>
                <c:pt idx="13">
                  <c:v>3.7675158956846803E-2</c:v>
                </c:pt>
                <c:pt idx="14">
                  <c:v>3.9423936744512021E-2</c:v>
                </c:pt>
                <c:pt idx="15">
                  <c:v>4.1059900127554477E-2</c:v>
                </c:pt>
                <c:pt idx="16">
                  <c:v>4.2579845203421868E-2</c:v>
                </c:pt>
                <c:pt idx="17">
                  <c:v>4.3981118569508967E-2</c:v>
                </c:pt>
                <c:pt idx="18">
                  <c:v>4.5261620482651199E-2</c:v>
                </c:pt>
                <c:pt idx="19">
                  <c:v>4.6419804571899058E-2</c:v>
                </c:pt>
                <c:pt idx="20">
                  <c:v>4.7454674147433408E-2</c:v>
                </c:pt>
                <c:pt idx="21">
                  <c:v>4.8365775183527256E-2</c:v>
                </c:pt>
                <c:pt idx="22">
                  <c:v>4.9153186084878453E-2</c:v>
                </c:pt>
                <c:pt idx="23">
                  <c:v>4.9817504373888238E-2</c:v>
                </c:pt>
                <c:pt idx="24">
                  <c:v>5.0359830461770123E-2</c:v>
                </c:pt>
                <c:pt idx="25">
                  <c:v>5.0781748688850867E-2</c:v>
                </c:pt>
                <c:pt idx="26">
                  <c:v>5.1085305839099912E-2</c:v>
                </c:pt>
                <c:pt idx="27">
                  <c:v>5.1272987350803073E-2</c:v>
                </c:pt>
                <c:pt idx="28">
                  <c:v>5.1347691459369148E-2</c:v>
                </c:pt>
                <c:pt idx="29">
                  <c:v>5.1312701519522774E-2</c:v>
                </c:pt>
                <c:pt idx="30">
                  <c:v>5.1171656762602699E-2</c:v>
                </c:pt>
                <c:pt idx="31">
                  <c:v>5.0928521750378312E-2</c:v>
                </c:pt>
                <c:pt idx="32">
                  <c:v>5.0587554789771574E-2</c:v>
                </c:pt>
                <c:pt idx="33">
                  <c:v>5.0153275573197049E-2</c:v>
                </c:pt>
                <c:pt idx="34">
                  <c:v>4.9630432307006901E-2</c:v>
                </c:pt>
                <c:pt idx="35">
                  <c:v>4.9023968585870402E-2</c:v>
                </c:pt>
                <c:pt idx="36">
                  <c:v>4.833899026396931E-2</c:v>
                </c:pt>
                <c:pt idx="37">
                  <c:v>4.7580732564809131E-2</c:v>
                </c:pt>
                <c:pt idx="38">
                  <c:v>4.6754527660415296E-2</c:v>
                </c:pt>
                <c:pt idx="39">
                  <c:v>4.5865772937886629E-2</c:v>
                </c:pt>
                <c:pt idx="40">
                  <c:v>4.4919900156929586E-2</c:v>
                </c:pt>
                <c:pt idx="41">
                  <c:v>4.3922345686301628E-2</c:v>
                </c:pt>
                <c:pt idx="42">
                  <c:v>4.2878521990276731E-2</c:v>
                </c:pt>
                <c:pt idx="43">
                  <c:v>4.1793790518529363E-2</c:v>
                </c:pt>
                <c:pt idx="44">
                  <c:v>4.0673436134443672E-2</c:v>
                </c:pt>
                <c:pt idx="45">
                  <c:v>3.9522643198009411E-2</c:v>
                </c:pt>
                <c:pt idx="46">
                  <c:v>3.8346473400387396E-2</c:v>
                </c:pt>
                <c:pt idx="47">
                  <c:v>3.7149845428120214E-2</c:v>
                </c:pt>
                <c:pt idx="48">
                  <c:v>3.5937516516031963E-2</c:v>
                </c:pt>
                <c:pt idx="49">
                  <c:v>3.4714065929292312E-2</c:v>
                </c:pt>
                <c:pt idx="50">
                  <c:v>3.3483880397088078E-2</c:v>
                </c:pt>
                <c:pt idx="51">
                  <c:v>3.2251141503014127E-2</c:v>
                </c:pt>
                <c:pt idx="52">
                  <c:v>3.1019815020806182E-2</c:v>
                </c:pt>
                <c:pt idx="53">
                  <c:v>2.9793642168519908E-2</c:v>
                </c:pt>
                <c:pt idx="54">
                  <c:v>2.8576132739821927E-2</c:v>
                </c:pt>
                <c:pt idx="55">
                  <c:v>2.7370560057792408E-2</c:v>
                </c:pt>
                <c:pt idx="56">
                  <c:v>2.6179957684616031E-2</c:v>
                </c:pt>
                <c:pt idx="57">
                  <c:v>2.5007117809815516E-2</c:v>
                </c:pt>
                <c:pt idx="58">
                  <c:v>2.3854591230295773E-2</c:v>
                </c:pt>
                <c:pt idx="59">
                  <c:v>2.2724688827435009E-2</c:v>
                </c:pt>
                <c:pt idx="60">
                  <c:v>2.1619484439788304E-2</c:v>
                </c:pt>
                <c:pt idx="61">
                  <c:v>2.0540819024642845E-2</c:v>
                </c:pt>
                <c:pt idx="62">
                  <c:v>1.9490305997657539E-2</c:v>
                </c:pt>
                <c:pt idx="63">
                  <c:v>1.8469337637091882E-2</c:v>
                </c:pt>
                <c:pt idx="64">
                  <c:v>1.7479092437627106E-2</c:v>
                </c:pt>
                <c:pt idx="65">
                  <c:v>1.6520543298443831E-2</c:v>
                </c:pt>
                <c:pt idx="66">
                  <c:v>1.5594466430973229E-2</c:v>
                </c:pt>
                <c:pt idx="67">
                  <c:v>1.4701450873501823E-2</c:v>
                </c:pt>
                <c:pt idx="68">
                  <c:v>1.3841908502499339E-2</c:v>
                </c:pt>
                <c:pt idx="69">
                  <c:v>1.3016084434063026E-2</c:v>
                </c:pt>
                <c:pt idx="70">
                  <c:v>1.2224067713135564E-2</c:v>
                </c:pt>
                <c:pt idx="71">
                  <c:v>1.1465802193064648E-2</c:v>
                </c:pt>
                <c:pt idx="72">
                  <c:v>1.0741097513530279E-2</c:v>
                </c:pt>
                <c:pt idx="73">
                  <c:v>1.0049640090778546E-2</c:v>
                </c:pt>
                <c:pt idx="74">
                  <c:v>9.3910040403725539E-3</c:v>
                </c:pt>
                <c:pt idx="75">
                  <c:v>8.7646619592117309E-3</c:v>
                </c:pt>
                <c:pt idx="76">
                  <c:v>8.1699955002933321E-3</c:v>
                </c:pt>
                <c:pt idx="77">
                  <c:v>7.6063056805109434E-3</c:v>
                </c:pt>
                <c:pt idx="78">
                  <c:v>7.0728228686277803E-3</c:v>
                </c:pt>
                <c:pt idx="79">
                  <c:v>6.5687164073549948E-3</c:v>
                </c:pt>
                <c:pt idx="80">
                  <c:v>6.0931038301420808E-3</c:v>
                </c:pt>
                <c:pt idx="81">
                  <c:v>5.6450596397886708E-3</c:v>
                </c:pt>
                <c:pt idx="82">
                  <c:v>5.2236236222619617E-3</c:v>
                </c:pt>
                <c:pt idx="83">
                  <c:v>4.8278086751069454E-3</c:v>
                </c:pt>
                <c:pt idx="84">
                  <c:v>4.4566081355275882E-3</c:v>
                </c:pt>
                <c:pt idx="85">
                  <c:v>4.1090025985658233E-3</c:v>
                </c:pt>
                <c:pt idx="86">
                  <c:v>3.783966220784603E-3</c:v>
                </c:pt>
                <c:pt idx="87">
                  <c:v>3.4804725094532063E-3</c:v>
                </c:pt>
                <c:pt idx="88">
                  <c:v>3.1974996014243503E-3</c:v>
                </c:pt>
                <c:pt idx="89">
                  <c:v>2.9340350396752221E-3</c:v>
                </c:pt>
                <c:pt idx="90">
                  <c:v>2.689080058856673E-3</c:v>
                </c:pt>
                <c:pt idx="91">
                  <c:v>2.4616533941592259E-3</c:v>
                </c:pt>
                <c:pt idx="92">
                  <c:v>2.2507946303671447E-3</c:v>
                </c:pt>
                <c:pt idx="93">
                  <c:v>2.0555671101444924E-3</c:v>
                </c:pt>
                <c:pt idx="94">
                  <c:v>1.8750604223931166E-3</c:v>
                </c:pt>
                <c:pt idx="95">
                  <c:v>1.7083924929592409E-3</c:v>
                </c:pt>
                <c:pt idx="96">
                  <c:v>1.5547113010621889E-3</c:v>
                </c:pt>
                <c:pt idx="97">
                  <c:v>1.4131962455968213E-3</c:v>
                </c:pt>
                <c:pt idx="98">
                  <c:v>1.2830591859438235E-3</c:v>
                </c:pt>
                <c:pt idx="99">
                  <c:v>1.1635451821325469E-3</c:v>
                </c:pt>
                <c:pt idx="100">
                  <c:v>1.0539329591645033E-3</c:v>
                </c:pt>
              </c:numCache>
            </c:numRef>
          </c:val>
          <c:smooth val="0"/>
          <c:extLst>
            <c:ext xmlns:c16="http://schemas.microsoft.com/office/drawing/2014/chart" uri="{C3380CC4-5D6E-409C-BE32-E72D297353CC}">
              <c16:uniqueId val="{00000000-A328-4212-A276-5500D0DBFCD1}"/>
            </c:ext>
          </c:extLst>
        </c:ser>
        <c:dLbls>
          <c:showLegendKey val="0"/>
          <c:showVal val="0"/>
          <c:showCatName val="0"/>
          <c:showSerName val="0"/>
          <c:showPercent val="0"/>
          <c:showBubbleSize val="0"/>
        </c:dLbls>
        <c:smooth val="0"/>
        <c:axId val="-2105622848"/>
        <c:axId val="-2105619584"/>
      </c:lineChart>
      <c:catAx>
        <c:axId val="-210562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619584"/>
        <c:crosses val="autoZero"/>
        <c:auto val="1"/>
        <c:lblAlgn val="ctr"/>
        <c:lblOffset val="100"/>
        <c:noMultiLvlLbl val="0"/>
      </c:catAx>
      <c:valAx>
        <c:axId val="-2105619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622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Estimated Cycle Time Cumulative Distribution (Fitted)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Weibull!$F$7:$F$107</c:f>
              <c:numCache>
                <c:formatCode>General</c:formatCode>
                <c:ptCount val="101"/>
                <c:pt idx="0">
                  <c:v>0.99999999994179234</c:v>
                </c:pt>
                <c:pt idx="1">
                  <c:v>1.3850000138313043</c:v>
                </c:pt>
                <c:pt idx="2">
                  <c:v>1.7700000277208163</c:v>
                </c:pt>
                <c:pt idx="3">
                  <c:v>2.1550000416103283</c:v>
                </c:pt>
                <c:pt idx="4">
                  <c:v>2.5400000554998403</c:v>
                </c:pt>
                <c:pt idx="5">
                  <c:v>2.9250000693893523</c:v>
                </c:pt>
                <c:pt idx="6">
                  <c:v>3.3100000832788643</c:v>
                </c:pt>
                <c:pt idx="7">
                  <c:v>3.6950000971683763</c:v>
                </c:pt>
                <c:pt idx="8">
                  <c:v>4.0800001110578883</c:v>
                </c:pt>
                <c:pt idx="9">
                  <c:v>4.4650001249474007</c:v>
                </c:pt>
                <c:pt idx="10">
                  <c:v>4.8500001388369132</c:v>
                </c:pt>
                <c:pt idx="11">
                  <c:v>5.2350001527264256</c:v>
                </c:pt>
                <c:pt idx="12">
                  <c:v>5.620000166615938</c:v>
                </c:pt>
                <c:pt idx="13">
                  <c:v>6.0050001805054505</c:v>
                </c:pt>
                <c:pt idx="14">
                  <c:v>6.3900001943949629</c:v>
                </c:pt>
                <c:pt idx="15">
                  <c:v>6.7750002082844754</c:v>
                </c:pt>
                <c:pt idx="16">
                  <c:v>7.1600002221739878</c:v>
                </c:pt>
                <c:pt idx="17">
                  <c:v>7.5450002360635002</c:v>
                </c:pt>
                <c:pt idx="18">
                  <c:v>7.9300002499530127</c:v>
                </c:pt>
                <c:pt idx="19">
                  <c:v>8.3150002638425242</c:v>
                </c:pt>
                <c:pt idx="20">
                  <c:v>8.7000002777320358</c:v>
                </c:pt>
                <c:pt idx="21">
                  <c:v>9.0850002916215473</c:v>
                </c:pt>
                <c:pt idx="22">
                  <c:v>9.4700003055110589</c:v>
                </c:pt>
                <c:pt idx="23">
                  <c:v>9.8550003194005704</c:v>
                </c:pt>
                <c:pt idx="24">
                  <c:v>10.240000333290082</c:v>
                </c:pt>
                <c:pt idx="25">
                  <c:v>10.625000347179594</c:v>
                </c:pt>
                <c:pt idx="26">
                  <c:v>11.010000361069105</c:v>
                </c:pt>
                <c:pt idx="27">
                  <c:v>11.395000374958617</c:v>
                </c:pt>
                <c:pt idx="28">
                  <c:v>11.780000388848128</c:v>
                </c:pt>
                <c:pt idx="29">
                  <c:v>12.16500040273764</c:v>
                </c:pt>
                <c:pt idx="30">
                  <c:v>12.550000416627151</c:v>
                </c:pt>
                <c:pt idx="31">
                  <c:v>12.935000430516663</c:v>
                </c:pt>
                <c:pt idx="32">
                  <c:v>13.320000444406174</c:v>
                </c:pt>
                <c:pt idx="33">
                  <c:v>13.705000458295686</c:v>
                </c:pt>
                <c:pt idx="34">
                  <c:v>14.090000472185197</c:v>
                </c:pt>
                <c:pt idx="35">
                  <c:v>14.475000486074709</c:v>
                </c:pt>
                <c:pt idx="36">
                  <c:v>14.860000499964221</c:v>
                </c:pt>
                <c:pt idx="37">
                  <c:v>15.245000513853732</c:v>
                </c:pt>
                <c:pt idx="38">
                  <c:v>15.630000527743244</c:v>
                </c:pt>
                <c:pt idx="39">
                  <c:v>16.015000541632755</c:v>
                </c:pt>
                <c:pt idx="40">
                  <c:v>16.400000555522269</c:v>
                </c:pt>
                <c:pt idx="41">
                  <c:v>16.785000569411782</c:v>
                </c:pt>
                <c:pt idx="42">
                  <c:v>17.170000583301295</c:v>
                </c:pt>
                <c:pt idx="43">
                  <c:v>17.555000597190809</c:v>
                </c:pt>
                <c:pt idx="44">
                  <c:v>17.940000611080322</c:v>
                </c:pt>
                <c:pt idx="45">
                  <c:v>18.325000624969835</c:v>
                </c:pt>
                <c:pt idx="46">
                  <c:v>18.710000638859348</c:v>
                </c:pt>
                <c:pt idx="47">
                  <c:v>19.095000652748862</c:v>
                </c:pt>
                <c:pt idx="48">
                  <c:v>19.480000666638375</c:v>
                </c:pt>
                <c:pt idx="49">
                  <c:v>19.865000680527888</c:v>
                </c:pt>
                <c:pt idx="50">
                  <c:v>20.250000694417402</c:v>
                </c:pt>
                <c:pt idx="51">
                  <c:v>20.635000708306915</c:v>
                </c:pt>
                <c:pt idx="52">
                  <c:v>21.020000722196428</c:v>
                </c:pt>
                <c:pt idx="53">
                  <c:v>21.405000736085942</c:v>
                </c:pt>
                <c:pt idx="54">
                  <c:v>21.790000749975455</c:v>
                </c:pt>
                <c:pt idx="55">
                  <c:v>22.175000763864968</c:v>
                </c:pt>
                <c:pt idx="56">
                  <c:v>22.560000777754482</c:v>
                </c:pt>
                <c:pt idx="57">
                  <c:v>22.945000791643995</c:v>
                </c:pt>
                <c:pt idx="58">
                  <c:v>23.330000805533508</c:v>
                </c:pt>
                <c:pt idx="59">
                  <c:v>23.715000819423022</c:v>
                </c:pt>
                <c:pt idx="60">
                  <c:v>24.100000833312535</c:v>
                </c:pt>
                <c:pt idx="61">
                  <c:v>24.485000847202048</c:v>
                </c:pt>
                <c:pt idx="62">
                  <c:v>24.870000861091562</c:v>
                </c:pt>
                <c:pt idx="63">
                  <c:v>25.255000874981075</c:v>
                </c:pt>
                <c:pt idx="64">
                  <c:v>25.640000888870588</c:v>
                </c:pt>
                <c:pt idx="65">
                  <c:v>26.025000902760102</c:v>
                </c:pt>
                <c:pt idx="66">
                  <c:v>26.410000916649615</c:v>
                </c:pt>
                <c:pt idx="67">
                  <c:v>26.795000930539128</c:v>
                </c:pt>
                <c:pt idx="68">
                  <c:v>27.180000944428642</c:v>
                </c:pt>
                <c:pt idx="69">
                  <c:v>27.565000958318155</c:v>
                </c:pt>
                <c:pt idx="70">
                  <c:v>27.950000972207668</c:v>
                </c:pt>
                <c:pt idx="71">
                  <c:v>28.335000986097182</c:v>
                </c:pt>
                <c:pt idx="72">
                  <c:v>28.720000999986695</c:v>
                </c:pt>
                <c:pt idx="73">
                  <c:v>29.105001013876208</c:v>
                </c:pt>
                <c:pt idx="74">
                  <c:v>29.490001027765722</c:v>
                </c:pt>
                <c:pt idx="75">
                  <c:v>29.875001041655235</c:v>
                </c:pt>
                <c:pt idx="76">
                  <c:v>30.260001055544748</c:v>
                </c:pt>
                <c:pt idx="77">
                  <c:v>30.645001069434262</c:v>
                </c:pt>
                <c:pt idx="78">
                  <c:v>31.030001083323775</c:v>
                </c:pt>
                <c:pt idx="79">
                  <c:v>31.415001097213288</c:v>
                </c:pt>
                <c:pt idx="80">
                  <c:v>31.800001111102802</c:v>
                </c:pt>
                <c:pt idx="81">
                  <c:v>32.185001124992311</c:v>
                </c:pt>
                <c:pt idx="82">
                  <c:v>32.570001138881821</c:v>
                </c:pt>
                <c:pt idx="83">
                  <c:v>32.955001152771331</c:v>
                </c:pt>
                <c:pt idx="84">
                  <c:v>33.340001166660841</c:v>
                </c:pt>
                <c:pt idx="85">
                  <c:v>33.72500118055035</c:v>
                </c:pt>
                <c:pt idx="86">
                  <c:v>34.11000119443986</c:v>
                </c:pt>
                <c:pt idx="87">
                  <c:v>34.49500120832937</c:v>
                </c:pt>
                <c:pt idx="88">
                  <c:v>34.88000122221888</c:v>
                </c:pt>
                <c:pt idx="89">
                  <c:v>35.26500123610839</c:v>
                </c:pt>
                <c:pt idx="90">
                  <c:v>35.650001249997899</c:v>
                </c:pt>
                <c:pt idx="91">
                  <c:v>36.035001263887409</c:v>
                </c:pt>
                <c:pt idx="92">
                  <c:v>36.420001277776919</c:v>
                </c:pt>
                <c:pt idx="93">
                  <c:v>36.805001291666429</c:v>
                </c:pt>
                <c:pt idx="94">
                  <c:v>37.190001305555938</c:v>
                </c:pt>
                <c:pt idx="95">
                  <c:v>37.575001319445448</c:v>
                </c:pt>
                <c:pt idx="96">
                  <c:v>37.960001333334958</c:v>
                </c:pt>
                <c:pt idx="97">
                  <c:v>38.345001347224468</c:v>
                </c:pt>
                <c:pt idx="98">
                  <c:v>38.730001361113978</c:v>
                </c:pt>
                <c:pt idx="99">
                  <c:v>39.115001375003487</c:v>
                </c:pt>
                <c:pt idx="100">
                  <c:v>39.500001388892997</c:v>
                </c:pt>
              </c:numCache>
            </c:numRef>
          </c:cat>
          <c:val>
            <c:numRef>
              <c:f>Weibull!$H$7:$H$107</c:f>
              <c:numCache>
                <c:formatCode>General</c:formatCode>
                <c:ptCount val="101"/>
                <c:pt idx="0">
                  <c:v>3.5272789557968883E-3</c:v>
                </c:pt>
                <c:pt idx="1">
                  <c:v>6.7640774047888928E-3</c:v>
                </c:pt>
                <c:pt idx="2">
                  <c:v>1.1034544268847219E-2</c:v>
                </c:pt>
                <c:pt idx="3">
                  <c:v>1.6326292790089292E-2</c:v>
                </c:pt>
                <c:pt idx="4">
                  <c:v>2.2623546255490026E-2</c:v>
                </c:pt>
                <c:pt idx="5">
                  <c:v>2.9907291233903587E-2</c:v>
                </c:pt>
                <c:pt idx="6">
                  <c:v>3.8155416616423854E-2</c:v>
                </c:pt>
                <c:pt idx="7">
                  <c:v>4.7342853218802071E-2</c:v>
                </c:pt>
                <c:pt idx="8">
                  <c:v>5.7441719800043867E-2</c:v>
                </c:pt>
                <c:pt idx="9">
                  <c:v>6.8421477840112335E-2</c:v>
                </c:pt>
                <c:pt idx="10">
                  <c:v>8.0249095807292642E-2</c:v>
                </c:pt>
                <c:pt idx="11">
                  <c:v>9.2889222813604913E-2</c:v>
                </c:pt>
                <c:pt idx="12">
                  <c:v>0.10630437108522227</c:v>
                </c:pt>
                <c:pt idx="13">
                  <c:v>0.12045510638760422</c:v>
                </c:pt>
                <c:pt idx="14">
                  <c:v>0.13530024536075463</c:v>
                </c:pt>
                <c:pt idx="15">
                  <c:v>0.15079705859853945</c:v>
                </c:pt>
                <c:pt idx="16">
                  <c:v>0.16690147822627394</c:v>
                </c:pt>
                <c:pt idx="17">
                  <c:v>0.18356830868117244</c:v>
                </c:pt>
                <c:pt idx="18">
                  <c:v>0.20075143937392176</c:v>
                </c:pt>
                <c:pt idx="19">
                  <c:v>0.21840405790239475</c:v>
                </c:pt>
                <c:pt idx="20">
                  <c:v>0.23647886249757982</c:v>
                </c:pt>
                <c:pt idx="21">
                  <c:v>0.25492827240517263</c:v>
                </c:pt>
                <c:pt idx="22">
                  <c:v>0.27370463494242808</c:v>
                </c:pt>
                <c:pt idx="23">
                  <c:v>0.2927604280174973</c:v>
                </c:pt>
                <c:pt idx="24">
                  <c:v>0.31204845695639866</c:v>
                </c:pt>
                <c:pt idx="25">
                  <c:v>0.33152204454990802</c:v>
                </c:pt>
                <c:pt idx="26">
                  <c:v>0.35113521330788677</c:v>
                </c:pt>
                <c:pt idx="27">
                  <c:v>0.3708428589908494</c:v>
                </c:pt>
                <c:pt idx="28">
                  <c:v>0.39060091457680735</c:v>
                </c:pt>
                <c:pt idx="29">
                  <c:v>0.41036650391453972</c:v>
                </c:pt>
                <c:pt idx="30">
                  <c:v>0.430098084411354</c:v>
                </c:pt>
                <c:pt idx="31">
                  <c:v>0.44975557820303502</c:v>
                </c:pt>
                <c:pt idx="32">
                  <c:v>0.46930049135498508</c:v>
                </c:pt>
                <c:pt idx="33">
                  <c:v>0.48869602074549007</c:v>
                </c:pt>
                <c:pt idx="34">
                  <c:v>0.50790714838361639</c:v>
                </c:pt>
                <c:pt idx="35">
                  <c:v>0.52690072301447732</c:v>
                </c:pt>
                <c:pt idx="36">
                  <c:v>0.54564552896260632</c:v>
                </c:pt>
                <c:pt idx="37">
                  <c:v>0.56411234225908302</c:v>
                </c:pt>
                <c:pt idx="38">
                  <c:v>0.58227397418908211</c:v>
                </c:pt>
                <c:pt idx="39">
                  <c:v>0.60010530248296012</c:v>
                </c:pt>
                <c:pt idx="40">
                  <c:v>0.6175832904551869</c:v>
                </c:pt>
                <c:pt idx="41">
                  <c:v>0.63468699447085419</c:v>
                </c:pt>
                <c:pt idx="42">
                  <c:v>0.65139756018863304</c:v>
                </c:pt>
                <c:pt idx="43">
                  <c:v>0.66769820809154701</c:v>
                </c:pt>
                <c:pt idx="44">
                  <c:v>0.68357420887246767</c:v>
                </c:pt>
                <c:pt idx="45">
                  <c:v>0.69901284928959462</c:v>
                </c:pt>
                <c:pt idx="46">
                  <c:v>0.71400338914823758</c:v>
                </c:pt>
                <c:pt idx="47">
                  <c:v>0.72853701009891825</c:v>
                </c:pt>
                <c:pt idx="48">
                  <c:v>0.74260675696817025</c:v>
                </c:pt>
                <c:pt idx="49">
                  <c:v>0.75620747235756425</c:v>
                </c:pt>
                <c:pt idx="50">
                  <c:v>0.76933572525857497</c:v>
                </c:pt>
                <c:pt idx="51">
                  <c:v>0.7819897344361848</c:v>
                </c:pt>
                <c:pt idx="52">
                  <c:v>0.79416928733288694</c:v>
                </c:pt>
                <c:pt idx="53">
                  <c:v>0.8058756552373475</c:v>
                </c:pt>
                <c:pt idx="54">
                  <c:v>0.81711150544881661</c:v>
                </c:pt>
                <c:pt idx="55">
                  <c:v>0.82788081114987133</c:v>
                </c:pt>
                <c:pt idx="56">
                  <c:v>0.83818875967669959</c:v>
                </c:pt>
                <c:pt idx="57">
                  <c:v>0.84804165984837354</c:v>
                </c:pt>
                <c:pt idx="58">
                  <c:v>0.85744684898493584</c:v>
                </c:pt>
                <c:pt idx="59">
                  <c:v>0.86641260020914113</c:v>
                </c:pt>
                <c:pt idx="60">
                  <c:v>0.8749480305888786</c:v>
                </c:pt>
                <c:pt idx="61">
                  <c:v>0.88306301063718839</c:v>
                </c:pt>
                <c:pt idx="62">
                  <c:v>0.89076807564486216</c:v>
                </c:pt>
                <c:pt idx="63">
                  <c:v>0.89807433927741054</c:v>
                </c:pt>
                <c:pt idx="64">
                  <c:v>0.90499340982415821</c:v>
                </c:pt>
                <c:pt idx="65">
                  <c:v>0.91153730944284717</c:v>
                </c:pt>
                <c:pt idx="66">
                  <c:v>0.91771839669884259</c:v>
                </c:pt>
                <c:pt idx="67">
                  <c:v>0.92354929265422259</c:v>
                </c:pt>
                <c:pt idx="68">
                  <c:v>0.92904281071909278</c:v>
                </c:pt>
                <c:pt idx="69">
                  <c:v>0.93421189043571473</c:v>
                </c:pt>
                <c:pt idx="70">
                  <c:v>0.93906953532579596</c:v>
                </c:pt>
                <c:pt idx="71">
                  <c:v>0.94362875489281006</c:v>
                </c:pt>
                <c:pt idx="72">
                  <c:v>0.94790251083474308</c:v>
                </c:pt>
                <c:pt idx="73">
                  <c:v>0.95190366748837185</c:v>
                </c:pt>
                <c:pt idx="74">
                  <c:v>0.95564494649424969</c:v>
                </c:pt>
                <c:pt idx="75">
                  <c:v>0.95913888564210237</c:v>
                </c:pt>
                <c:pt idx="76">
                  <c:v>0.9623978018294308</c:v>
                </c:pt>
                <c:pt idx="77">
                  <c:v>0.96543375804181208</c:v>
                </c:pt>
                <c:pt idx="78">
                  <c:v>0.96825853424172259</c:v>
                </c:pt>
                <c:pt idx="79">
                  <c:v>0.97088360203366753</c:v>
                </c:pt>
                <c:pt idx="80">
                  <c:v>0.97332010295694982</c:v>
                </c:pt>
                <c:pt idx="81">
                  <c:v>0.97557883024350855</c:v>
                </c:pt>
                <c:pt idx="82">
                  <c:v>0.97767021386680475</c:v>
                </c:pt>
                <c:pt idx="83">
                  <c:v>0.97960430869865511</c:v>
                </c:pt>
                <c:pt idx="84">
                  <c:v>0.98139078558408088</c:v>
                </c:pt>
                <c:pt idx="85">
                  <c:v>0.98303892513953683</c:v>
                </c:pt>
                <c:pt idx="86">
                  <c:v>0.98455761407717068</c:v>
                </c:pt>
                <c:pt idx="87">
                  <c:v>0.98595534385688954</c:v>
                </c:pt>
                <c:pt idx="88">
                  <c:v>0.98724021146883167</c:v>
                </c:pt>
                <c:pt idx="89">
                  <c:v>0.98841992215119301</c:v>
                </c:pt>
                <c:pt idx="90">
                  <c:v>0.98950179385209358</c:v>
                </c:pt>
                <c:pt idx="91">
                  <c:v>0.99049276324911484</c:v>
                </c:pt>
                <c:pt idx="92">
                  <c:v>0.99139939314615977</c:v>
                </c:pt>
                <c:pt idx="93">
                  <c:v>0.99222788107420801</c:v>
                </c:pt>
                <c:pt idx="94">
                  <c:v>0.9929840689302315</c:v>
                </c:pt>
                <c:pt idx="95">
                  <c:v>0.99367345349684622</c:v>
                </c:pt>
                <c:pt idx="96">
                  <c:v>0.99430119769407277</c:v>
                </c:pt>
                <c:pt idx="97">
                  <c:v>0.994872142423739</c:v>
                </c:pt>
                <c:pt idx="98">
                  <c:v>0.99539081887645597</c:v>
                </c:pt>
                <c:pt idx="99">
                  <c:v>0.99586146118063423</c:v>
                </c:pt>
                <c:pt idx="100">
                  <c:v>0.99628801928256938</c:v>
                </c:pt>
              </c:numCache>
            </c:numRef>
          </c:val>
          <c:smooth val="0"/>
          <c:extLst>
            <c:ext xmlns:c16="http://schemas.microsoft.com/office/drawing/2014/chart" uri="{C3380CC4-5D6E-409C-BE32-E72D297353CC}">
              <c16:uniqueId val="{00000000-1C91-4342-95CC-FEA1FB80C4BF}"/>
            </c:ext>
          </c:extLst>
        </c:ser>
        <c:dLbls>
          <c:showLegendKey val="0"/>
          <c:showVal val="0"/>
          <c:showCatName val="0"/>
          <c:showSerName val="0"/>
          <c:showPercent val="0"/>
          <c:showBubbleSize val="0"/>
        </c:dLbls>
        <c:smooth val="0"/>
        <c:axId val="-2105573600"/>
        <c:axId val="-2105570336"/>
      </c:lineChart>
      <c:catAx>
        <c:axId val="-210557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570336"/>
        <c:crosses val="autoZero"/>
        <c:auto val="1"/>
        <c:lblAlgn val="ctr"/>
        <c:lblOffset val="100"/>
        <c:noMultiLvlLbl val="0"/>
      </c:catAx>
      <c:valAx>
        <c:axId val="-210557033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5736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281940</xdr:colOff>
      <xdr:row>2</xdr:row>
      <xdr:rowOff>0</xdr:rowOff>
    </xdr:from>
    <xdr:to>
      <xdr:col>12</xdr:col>
      <xdr:colOff>541020</xdr:colOff>
      <xdr:row>21</xdr:row>
      <xdr:rowOff>123825</xdr:rowOff>
    </xdr:to>
    <xdr:sp macro="" textlink="">
      <xdr:nvSpPr>
        <xdr:cNvPr id="3" name="TextBox 2"/>
        <xdr:cNvSpPr txBox="1"/>
      </xdr:nvSpPr>
      <xdr:spPr>
        <a:xfrm>
          <a:off x="281940" y="457200"/>
          <a:ext cx="7574280" cy="37433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helps to probabilistically forecast how long it will take to complete features and stories based on range</a:t>
          </a:r>
          <a:r>
            <a:rPr lang="en-US" sz="1100" baseline="0"/>
            <a:t> estimates.</a:t>
          </a:r>
        </a:p>
        <a:p>
          <a:endParaRPr lang="en-US" sz="1100" baseline="0"/>
        </a:p>
        <a:p>
          <a:r>
            <a:rPr lang="en-US" sz="1100" b="1" baseline="0"/>
            <a:t>How does it work? </a:t>
          </a:r>
          <a:r>
            <a:rPr lang="en-US" sz="1100" baseline="0"/>
            <a:t>Given your estimates, this spreadsheet hypothetically completes all work 500 times. It calculates likelihood result as the number of simulated trials that finished on or before a given date.</a:t>
          </a:r>
        </a:p>
        <a:p>
          <a:endParaRPr lang="en-US" sz="1100" baseline="0"/>
        </a:p>
        <a:p>
          <a:r>
            <a:rPr lang="en-US" sz="1100" b="1" baseline="0"/>
            <a:t>Why is this better than burndowns and traditional Agile forecasting? </a:t>
          </a:r>
          <a:r>
            <a:rPr lang="en-US" sz="1100" baseline="0"/>
            <a:t>Most forecasting techniques give a single date result and hide the likelihood of that date. Most often the date given as the result is 50% because work is divided by an average (or median). Thats the odds of a toin-coss. This method allows the reader to choose the amount of schedule risk they wish to sign-up for. 85% is a common middle ground used in the industry.</a:t>
          </a:r>
        </a:p>
        <a:p>
          <a:endParaRPr lang="en-US" sz="1100" baseline="0"/>
        </a:p>
        <a:p>
          <a:r>
            <a:rPr lang="en-US" sz="1100" b="1" baseline="0"/>
            <a:t>Is it reliable? </a:t>
          </a:r>
          <a:r>
            <a:rPr lang="en-US" sz="1100" baseline="0"/>
            <a:t>It has no mathematical errors (that we know of!), and all we guarentee is its </a:t>
          </a:r>
          <a:r>
            <a:rPr lang="en-US" sz="1100" u="sng" baseline="0"/>
            <a:t>better than intuition alone </a:t>
          </a:r>
          <a:r>
            <a:rPr lang="en-US" sz="1100" baseline="0"/>
            <a:t>and better than simple regression models. But, help us improve it by letting us know when it misses the actual results you are seeing. </a:t>
          </a:r>
        </a:p>
        <a:p>
          <a:endParaRPr lang="en-US" sz="1100" baseline="0"/>
        </a:p>
        <a:p>
          <a:r>
            <a:rPr lang="en-US" sz="1100" b="1" baseline="0"/>
            <a:t>How to</a:t>
          </a:r>
          <a:r>
            <a:rPr lang="en-US" sz="1100" baseline="0"/>
            <a:t>: Fill in the orange boxes in the Forecast worksheet and read off the dates in the results table adjacent to the likelihood/certainty you think is appropriate. 85% is a common industry level of certainty used.</a:t>
          </a:r>
        </a:p>
        <a:p>
          <a:endParaRPr lang="en-US" sz="1100" baseline="0"/>
        </a:p>
        <a:p>
          <a:r>
            <a:rPr lang="en-US" sz="1100" b="1" baseline="0"/>
            <a:t>What is throughput? Where do I get that data? </a:t>
          </a:r>
          <a:r>
            <a:rPr lang="en-US" sz="1100" baseline="0"/>
            <a:t>Throughput is the number of DONE stories completed by a team per week or per sprint (you choose in this spreadsheet, default is per week). We will be providing a viz that gathers this data for your team. Stay tuned.</a:t>
          </a:r>
        </a:p>
      </xdr:txBody>
    </xdr:sp>
    <xdr:clientData/>
  </xdr:twoCellAnchor>
  <xdr:twoCellAnchor>
    <xdr:from>
      <xdr:col>0</xdr:col>
      <xdr:colOff>281939</xdr:colOff>
      <xdr:row>2</xdr:row>
      <xdr:rowOff>0</xdr:rowOff>
    </xdr:from>
    <xdr:to>
      <xdr:col>13</xdr:col>
      <xdr:colOff>9524</xdr:colOff>
      <xdr:row>29</xdr:row>
      <xdr:rowOff>83343</xdr:rowOff>
    </xdr:to>
    <xdr:sp macro="" textlink="">
      <xdr:nvSpPr>
        <xdr:cNvPr id="4" name="TextBox 3"/>
        <xdr:cNvSpPr txBox="1"/>
      </xdr:nvSpPr>
      <xdr:spPr>
        <a:xfrm>
          <a:off x="281939" y="464344"/>
          <a:ext cx="7621429" cy="5226843"/>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takes work item/story/defect data and creates throughput and cycle time data</a:t>
          </a:r>
          <a:r>
            <a:rPr lang="en-US" sz="1100" baseline="0"/>
            <a:t> and charts.</a:t>
          </a:r>
        </a:p>
        <a:p>
          <a:endParaRPr lang="en-US" sz="1100" baseline="0"/>
        </a:p>
        <a:p>
          <a:r>
            <a:rPr lang="en-US" sz="1100" b="1" baseline="0"/>
            <a:t>How does it work?  TODO...</a:t>
          </a:r>
        </a:p>
        <a:p>
          <a:endParaRPr lang="en-US" sz="1100" b="1" baseline="0"/>
        </a:p>
        <a:p>
          <a:r>
            <a:rPr lang="en-US" sz="1100" b="1" baseline="0"/>
            <a:t>How to</a:t>
          </a:r>
          <a:r>
            <a:rPr lang="en-US" sz="1100" baseline="0"/>
            <a:t>: Get a list of completed dates (ata minimum) for each item in your electronic tracking tool. Enter this data in Column A in the "Your Data" worksheet. ptionally add the start date, and any other field values that help you manage this data.</a:t>
          </a:r>
        </a:p>
        <a:p>
          <a:endParaRPr lang="en-US" sz="1100" baseline="0"/>
        </a:p>
        <a:p>
          <a:r>
            <a:rPr lang="en-US" sz="1100">
              <a:solidFill>
                <a:schemeClr val="dk1"/>
              </a:solidFill>
              <a:effectLst/>
              <a:latin typeface="+mn-lt"/>
              <a:ea typeface="+mn-ea"/>
              <a:cs typeface="+mn-cs"/>
            </a:rPr>
            <a:t>Ideas, errors, requests? Email: troy.magennis@focusedobjective.com</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Work licensed under a </a:t>
          </a:r>
          <a:r>
            <a:rPr lang="en-US" sz="1100" u="sng">
              <a:solidFill>
                <a:schemeClr val="dk1"/>
              </a:solidFill>
              <a:effectLst/>
              <a:latin typeface="+mn-lt"/>
              <a:ea typeface="+mn-ea"/>
              <a:cs typeface="+mn-cs"/>
              <a:hlinkClick xmlns:r="http://schemas.openxmlformats.org/officeDocument/2006/relationships" r:id=""/>
            </a:rPr>
            <a:t>Creative Commons Attribution-NonCommercial-ShareAlike 4.0 International License</a:t>
          </a:r>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Details</a:t>
          </a:r>
          <a:r>
            <a:rPr lang="en-US" sz="1100" baseline="0">
              <a:solidFill>
                <a:schemeClr val="dk1"/>
              </a:solidFill>
              <a:effectLst/>
              <a:latin typeface="+mn-lt"/>
              <a:ea typeface="+mn-ea"/>
              <a:cs typeface="+mn-cs"/>
            </a:rPr>
            <a:t> here: </a:t>
          </a:r>
          <a:r>
            <a:rPr lang="en-US" sz="1100">
              <a:solidFill>
                <a:schemeClr val="dk1"/>
              </a:solidFill>
              <a:effectLst/>
              <a:latin typeface="+mn-lt"/>
              <a:ea typeface="+mn-ea"/>
              <a:cs typeface="+mn-cs"/>
            </a:rPr>
            <a:t>http://creativecommons.org/licenses/by-nc-sa/4.0/ and </a:t>
          </a:r>
        </a:p>
        <a:p>
          <a:r>
            <a:rPr lang="en-US" sz="1100">
              <a:solidFill>
                <a:schemeClr val="dk1"/>
              </a:solidFill>
              <a:effectLst/>
              <a:latin typeface="+mn-lt"/>
              <a:ea typeface="+mn-ea"/>
              <a:cs typeface="+mn-cs"/>
            </a:rPr>
            <a:t>http://creativecommons.org/licenses/by-nc-sa/4.0/legalcode</a:t>
          </a: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Get more tools like this from:</a:t>
          </a:r>
          <a:r>
            <a:rPr lang="en-US" sz="1100" b="1" baseline="0">
              <a:solidFill>
                <a:schemeClr val="dk1"/>
              </a:solidFill>
              <a:effectLst/>
              <a:latin typeface="+mn-lt"/>
              <a:ea typeface="+mn-ea"/>
              <a:cs typeface="+mn-cs"/>
            </a:rPr>
            <a:t> http://bit.ly/SimResources</a:t>
          </a:r>
          <a:endParaRPr lang="en-US" sz="1100" b="1">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About us</a:t>
          </a:r>
          <a:r>
            <a:rPr lang="en-US" sz="1100">
              <a:solidFill>
                <a:schemeClr val="dk1"/>
              </a:solidFill>
              <a:effectLst/>
              <a:latin typeface="+mn-lt"/>
              <a:ea typeface="+mn-ea"/>
              <a:cs typeface="+mn-cs"/>
            </a:rPr>
            <a:t>: Focused Objective LLC offers tools, training  and expert advice on metrics,</a:t>
          </a:r>
          <a:r>
            <a:rPr lang="en-US" sz="1100" baseline="0">
              <a:solidFill>
                <a:schemeClr val="dk1"/>
              </a:solidFill>
              <a:effectLst/>
              <a:latin typeface="+mn-lt"/>
              <a:ea typeface="+mn-ea"/>
              <a:cs typeface="+mn-cs"/>
            </a:rPr>
            <a:t> risk and forecasting. We have more advanced tools to model Agile teams and projects that help analyze staffing options and risk, and a proven track record of positive results. We are always happy to discuss next steps and training opportunities should this tool prove useful. See our website: http://www.focusedobjective.com or email me at troy.magennis@focusedobjective.com.</a:t>
          </a:r>
          <a:endParaRPr lang="en-US" sz="1100">
            <a:solidFill>
              <a:schemeClr val="dk1"/>
            </a:solidFill>
            <a:effectLst/>
            <a:latin typeface="+mn-lt"/>
            <a:ea typeface="+mn-ea"/>
            <a:cs typeface="+mn-cs"/>
          </a:endParaRPr>
        </a:p>
        <a:p>
          <a:endParaRPr lang="en-US" sz="1100" baseline="0"/>
        </a:p>
      </xdr:txBody>
    </xdr:sp>
    <xdr:clientData/>
  </xdr:twoCellAnchor>
  <xdr:twoCellAnchor editAs="oneCell">
    <xdr:from>
      <xdr:col>11</xdr:col>
      <xdr:colOff>15240</xdr:colOff>
      <xdr:row>12</xdr:row>
      <xdr:rowOff>53340</xdr:rowOff>
    </xdr:from>
    <xdr:to>
      <xdr:col>12</xdr:col>
      <xdr:colOff>243840</xdr:colOff>
      <xdr:row>13</xdr:row>
      <xdr:rowOff>175260</xdr:rowOff>
    </xdr:to>
    <xdr:pic>
      <xdr:nvPicPr>
        <xdr:cNvPr id="5" name="Picture 4" descr="Creative Commons License"/>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20840" y="2415540"/>
          <a:ext cx="838200" cy="312420"/>
        </a:xfrm>
        <a:prstGeom prst="rect">
          <a:avLst/>
        </a:prstGeom>
        <a:noFill/>
        <a:ln>
          <a:noFill/>
        </a:ln>
      </xdr:spPr>
    </xdr:pic>
    <xdr:clientData/>
  </xdr:twoCellAnchor>
  <xdr:twoCellAnchor editAs="oneCell">
    <xdr:from>
      <xdr:col>14</xdr:col>
      <xdr:colOff>227889</xdr:colOff>
      <xdr:row>20</xdr:row>
      <xdr:rowOff>154534</xdr:rowOff>
    </xdr:from>
    <xdr:to>
      <xdr:col>21</xdr:col>
      <xdr:colOff>291811</xdr:colOff>
      <xdr:row>33</xdr:row>
      <xdr:rowOff>173649</xdr:rowOff>
    </xdr:to>
    <xdr:pic>
      <xdr:nvPicPr>
        <xdr:cNvPr id="7" name="Picture 6" descr="https://print.staples.com/lp.aspx?alt_doc_id=3Q941-H1A65-6M6&amp;width=51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rot="21329145">
          <a:off x="8495589" y="4040734"/>
          <a:ext cx="4197772" cy="2495615"/>
        </a:xfrm>
        <a:prstGeom prst="rect">
          <a:avLst/>
        </a:prstGeom>
        <a:ln>
          <a:noFill/>
        </a:ln>
        <a:effectLst>
          <a:outerShdw blurRad="292100" dist="139700" dir="2700000" algn="tl" rotWithShape="0">
            <a:srgbClr val="333333">
              <a:alpha val="65000"/>
            </a:srgbClr>
          </a:outerShdw>
        </a:effectLst>
        <a:extLst>
          <a:ext uri="{909E8E84-426E-40dd-AFC4-6F175D3DCCD1}">
            <a14:hiddenFill xmlns:a14="http://schemas.microsoft.com/office/drawing/2010/main" xmlns="">
              <a:solidFill>
                <a:srgbClr val="FFFFFF"/>
              </a:solidFill>
            </a14:hiddenFill>
          </a:ext>
        </a:extLst>
      </xdr:spPr>
    </xdr:pic>
    <xdr:clientData/>
  </xdr:twoCellAnchor>
  <xdr:twoCellAnchor>
    <xdr:from>
      <xdr:col>22</xdr:col>
      <xdr:colOff>85724</xdr:colOff>
      <xdr:row>18</xdr:row>
      <xdr:rowOff>140494</xdr:rowOff>
    </xdr:from>
    <xdr:to>
      <xdr:col>28</xdr:col>
      <xdr:colOff>438150</xdr:colOff>
      <xdr:row>27</xdr:row>
      <xdr:rowOff>116682</xdr:rowOff>
    </xdr:to>
    <xdr:sp macro="" textlink="">
      <xdr:nvSpPr>
        <xdr:cNvPr id="8" name="Rounded Rectangular Callout 7"/>
        <xdr:cNvSpPr/>
      </xdr:nvSpPr>
      <xdr:spPr>
        <a:xfrm>
          <a:off x="13077824" y="3645694"/>
          <a:ext cx="3895726" cy="1690688"/>
        </a:xfrm>
        <a:prstGeom prst="wedgeRoundRectCallout">
          <a:avLst>
            <a:gd name="adj1" fmla="val -59408"/>
            <a:gd name="adj2" fmla="val -2558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Please</a:t>
          </a:r>
          <a:r>
            <a:rPr lang="en-US" sz="1100" baseline="0"/>
            <a:t> don't by this book on Amazon; its out of date (we leave it there for people who insist on a hard-copy). Go to Bit.ly/agilesim as it says on the card and download for free.</a:t>
          </a:r>
        </a:p>
        <a:p>
          <a:pPr algn="l"/>
          <a:endParaRPr lang="en-US" sz="1100" baseline="0"/>
        </a:p>
        <a:p>
          <a:pPr algn="l"/>
          <a:r>
            <a:rPr lang="en-US" sz="1100" baseline="0"/>
            <a:t>Also - please hire us! we can help with metrics, forecasting and risk management of Agile projects. We are able to make these tools free because we are called upon for our expertise often. Either way, talk to us first before looking elsewhere!</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523875</xdr:colOff>
      <xdr:row>2</xdr:row>
      <xdr:rowOff>57149</xdr:rowOff>
    </xdr:from>
    <xdr:to>
      <xdr:col>10</xdr:col>
      <xdr:colOff>190500</xdr:colOff>
      <xdr:row>21</xdr:row>
      <xdr:rowOff>171450</xdr:rowOff>
    </xdr:to>
    <xdr:sp macro="" textlink="">
      <xdr:nvSpPr>
        <xdr:cNvPr id="2" name="Rectangle 1"/>
        <xdr:cNvSpPr/>
      </xdr:nvSpPr>
      <xdr:spPr>
        <a:xfrm>
          <a:off x="10134600" y="438149"/>
          <a:ext cx="2676525" cy="3733801"/>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100" b="1">
              <a:solidFill>
                <a:schemeClr val="dk1"/>
              </a:solidFill>
              <a:latin typeface="+mn-lt"/>
              <a:ea typeface="+mn-ea"/>
              <a:cs typeface="+mn-cs"/>
            </a:rPr>
            <a:t>Put </a:t>
          </a:r>
          <a:r>
            <a:rPr lang="en-US" sz="1100" b="1" u="sng">
              <a:solidFill>
                <a:schemeClr val="dk1"/>
              </a:solidFill>
              <a:latin typeface="+mn-lt"/>
              <a:ea typeface="+mn-ea"/>
              <a:cs typeface="+mn-cs"/>
            </a:rPr>
            <a:t>your</a:t>
          </a:r>
          <a:r>
            <a:rPr lang="en-US" sz="1100" b="1">
              <a:solidFill>
                <a:schemeClr val="dk1"/>
              </a:solidFill>
              <a:latin typeface="+mn-lt"/>
              <a:ea typeface="+mn-ea"/>
              <a:cs typeface="+mn-cs"/>
            </a:rPr>
            <a:t> data on this sheet.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throughput: Only the completed date is needed.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cycle-time and WIP, the completed date and start date is needed.</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The Type, Id and Description fields are just for your convenience.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More than 5,000 rows? </a:t>
          </a:r>
          <a:r>
            <a:rPr lang="en-US" sz="1100" b="0">
              <a:solidFill>
                <a:schemeClr val="dk1"/>
              </a:solidFill>
              <a:latin typeface="+mn-lt"/>
              <a:ea typeface="+mn-ea"/>
              <a:cs typeface="+mn-cs"/>
            </a:rPr>
            <a:t>You will need to update the Calculations worksheet. See instructions there.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Set the Type column to show what work is planned and un-planned</a:t>
          </a:r>
          <a:r>
            <a:rPr lang="en-US" sz="1100" b="0">
              <a:solidFill>
                <a:schemeClr val="dk1"/>
              </a:solidFill>
              <a:latin typeface="+mn-lt"/>
              <a:ea typeface="+mn-ea"/>
              <a:cs typeface="+mn-cs"/>
            </a:rPr>
            <a:t>. Use</a:t>
          </a:r>
          <a:r>
            <a:rPr lang="en-US" sz="1100" b="0" baseline="0">
              <a:solidFill>
                <a:schemeClr val="dk1"/>
              </a:solidFill>
              <a:latin typeface="+mn-lt"/>
              <a:ea typeface="+mn-ea"/>
              <a:cs typeface="+mn-cs"/>
            </a:rPr>
            <a:t> the Settings worksheet to specify what value is for planned work and unplanned work. Any row with a </a:t>
          </a:r>
          <a:r>
            <a:rPr lang="en-US" sz="1100" b="0" u="sng" baseline="0">
              <a:solidFill>
                <a:schemeClr val="dk1"/>
              </a:solidFill>
              <a:latin typeface="+mn-lt"/>
              <a:ea typeface="+mn-ea"/>
              <a:cs typeface="+mn-cs"/>
            </a:rPr>
            <a:t>blank</a:t>
          </a:r>
          <a:r>
            <a:rPr lang="en-US" sz="1100" b="0" baseline="0">
              <a:solidFill>
                <a:schemeClr val="dk1"/>
              </a:solidFill>
              <a:latin typeface="+mn-lt"/>
              <a:ea typeface="+mn-ea"/>
              <a:cs typeface="+mn-cs"/>
            </a:rPr>
            <a:t> Type is defaulted to Planned work.</a:t>
          </a:r>
          <a:endParaRPr lang="en-US" sz="1100" b="0">
            <a:solidFill>
              <a:schemeClr val="dk1"/>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57150</xdr:colOff>
      <xdr:row>7</xdr:row>
      <xdr:rowOff>28575</xdr:rowOff>
    </xdr:from>
    <xdr:to>
      <xdr:col>15</xdr:col>
      <xdr:colOff>323850</xdr:colOff>
      <xdr:row>17</xdr:row>
      <xdr:rowOff>114300</xdr:rowOff>
    </xdr:to>
    <xdr:sp macro="" textlink="">
      <xdr:nvSpPr>
        <xdr:cNvPr id="2" name="Rectangle 1"/>
        <xdr:cNvSpPr/>
      </xdr:nvSpPr>
      <xdr:spPr>
        <a:xfrm>
          <a:off x="3895725" y="1362075"/>
          <a:ext cx="5838825" cy="1990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123825</xdr:colOff>
      <xdr:row>0</xdr:row>
      <xdr:rowOff>38100</xdr:rowOff>
    </xdr:from>
    <xdr:to>
      <xdr:col>12</xdr:col>
      <xdr:colOff>235323</xdr:colOff>
      <xdr:row>22</xdr:row>
      <xdr:rowOff>110222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0</xdr:row>
      <xdr:rowOff>90767</xdr:rowOff>
    </xdr:from>
    <xdr:to>
      <xdr:col>25</xdr:col>
      <xdr:colOff>381000</xdr:colOff>
      <xdr:row>22</xdr:row>
      <xdr:rowOff>150063</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82</xdr:col>
      <xdr:colOff>204508</xdr:colOff>
      <xdr:row>23</xdr:row>
      <xdr:rowOff>177053</xdr:rowOff>
    </xdr:from>
    <xdr:to>
      <xdr:col>94</xdr:col>
      <xdr:colOff>328332</xdr:colOff>
      <xdr:row>48</xdr:row>
      <xdr:rowOff>172291</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459067</xdr:colOff>
      <xdr:row>25</xdr:row>
      <xdr:rowOff>155202</xdr:rowOff>
    </xdr:from>
    <xdr:to>
      <xdr:col>42</xdr:col>
      <xdr:colOff>278322</xdr:colOff>
      <xdr:row>50</xdr:row>
      <xdr:rowOff>76760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122331</xdr:colOff>
      <xdr:row>54</xdr:row>
      <xdr:rowOff>78441</xdr:rowOff>
    </xdr:from>
    <xdr:to>
      <xdr:col>12</xdr:col>
      <xdr:colOff>369980</xdr:colOff>
      <xdr:row>78</xdr:row>
      <xdr:rowOff>154641</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594846</xdr:colOff>
      <xdr:row>54</xdr:row>
      <xdr:rowOff>82177</xdr:rowOff>
    </xdr:from>
    <xdr:to>
      <xdr:col>24</xdr:col>
      <xdr:colOff>260536</xdr:colOff>
      <xdr:row>80</xdr:row>
      <xdr:rowOff>82176</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138204</xdr:colOff>
      <xdr:row>81</xdr:row>
      <xdr:rowOff>106455</xdr:rowOff>
    </xdr:from>
    <xdr:to>
      <xdr:col>12</xdr:col>
      <xdr:colOff>431596</xdr:colOff>
      <xdr:row>104</xdr:row>
      <xdr:rowOff>162485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445433</xdr:colOff>
      <xdr:row>81</xdr:row>
      <xdr:rowOff>104961</xdr:rowOff>
    </xdr:from>
    <xdr:to>
      <xdr:col>37</xdr:col>
      <xdr:colOff>378198</xdr:colOff>
      <xdr:row>104</xdr:row>
      <xdr:rowOff>162444</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589242</xdr:colOff>
      <xdr:row>81</xdr:row>
      <xdr:rowOff>112059</xdr:rowOff>
    </xdr:from>
    <xdr:to>
      <xdr:col>24</xdr:col>
      <xdr:colOff>219449</xdr:colOff>
      <xdr:row>104</xdr:row>
      <xdr:rowOff>67237</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156884</xdr:colOff>
      <xdr:row>68</xdr:row>
      <xdr:rowOff>123266</xdr:rowOff>
    </xdr:from>
    <xdr:to>
      <xdr:col>24</xdr:col>
      <xdr:colOff>100853</xdr:colOff>
      <xdr:row>76</xdr:row>
      <xdr:rowOff>123266</xdr:rowOff>
    </xdr:to>
    <xdr:sp macro="" textlink="">
      <xdr:nvSpPr>
        <xdr:cNvPr id="8" name="Rectangle 7"/>
        <xdr:cNvSpPr/>
      </xdr:nvSpPr>
      <xdr:spPr>
        <a:xfrm>
          <a:off x="10253384" y="13077266"/>
          <a:ext cx="4101351" cy="1524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a:t>This chart has "issues" but</a:t>
          </a:r>
          <a:r>
            <a:rPr lang="en-US" sz="1000" baseline="0"/>
            <a:t> i want ideas -</a:t>
          </a:r>
        </a:p>
        <a:p>
          <a:pPr algn="l"/>
          <a:r>
            <a:rPr lang="en-US" sz="1000" baseline="0"/>
            <a:t>1. the series are all different units</a:t>
          </a:r>
        </a:p>
        <a:p>
          <a:pPr algn="l"/>
          <a:r>
            <a:rPr lang="en-US" sz="1000" baseline="0"/>
            <a:t>2. the date is wrong for the WIP series (off by 1 week)</a:t>
          </a:r>
        </a:p>
        <a:p>
          <a:pPr algn="l"/>
          <a:r>
            <a:rPr lang="en-US" sz="1000" baseline="0"/>
            <a:t>3. its meant to infer trend and correlation, but because of the values in each unit, it looks like magnitude is important.</a:t>
          </a:r>
        </a:p>
        <a:p>
          <a:pPr algn="l"/>
          <a:r>
            <a:rPr lang="en-US" sz="1000" baseline="0"/>
            <a:t>4. it doesnt resize  to the amount of data.</a:t>
          </a:r>
        </a:p>
        <a:p>
          <a:pPr algn="l"/>
          <a:endParaRPr lang="en-US" sz="1000" baseline="0"/>
        </a:p>
        <a:p>
          <a:pPr algn="l"/>
          <a:r>
            <a:rPr lang="en-US" sz="1000" baseline="0"/>
            <a:t>Thinking: Normalizing each measure 0 (lowest) and 1 (highest)  so we are comparing the same ranges as a proportion. And fixing the dates. </a:t>
          </a:r>
          <a:endParaRPr lang="en-US" sz="1000"/>
        </a:p>
      </xdr:txBody>
    </xdr:sp>
    <xdr:clientData/>
  </xdr:twoCellAnchor>
  <xdr:twoCellAnchor>
    <xdr:from>
      <xdr:col>24</xdr:col>
      <xdr:colOff>446368</xdr:colOff>
      <xdr:row>54</xdr:row>
      <xdr:rowOff>70037</xdr:rowOff>
    </xdr:from>
    <xdr:to>
      <xdr:col>36</xdr:col>
      <xdr:colOff>255867</xdr:colOff>
      <xdr:row>80</xdr:row>
      <xdr:rowOff>114860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180975</xdr:colOff>
      <xdr:row>23</xdr:row>
      <xdr:rowOff>158750</xdr:rowOff>
    </xdr:from>
    <xdr:to>
      <xdr:col>14</xdr:col>
      <xdr:colOff>291352</xdr:colOff>
      <xdr:row>54</xdr:row>
      <xdr:rowOff>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134470</xdr:colOff>
      <xdr:row>105</xdr:row>
      <xdr:rowOff>156883</xdr:rowOff>
    </xdr:from>
    <xdr:to>
      <xdr:col>12</xdr:col>
      <xdr:colOff>459440</xdr:colOff>
      <xdr:row>127</xdr:row>
      <xdr:rowOff>78441</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571500</xdr:colOff>
      <xdr:row>115</xdr:row>
      <xdr:rowOff>179292</xdr:rowOff>
    </xdr:from>
    <xdr:to>
      <xdr:col>19</xdr:col>
      <xdr:colOff>403411</xdr:colOff>
      <xdr:row>127</xdr:row>
      <xdr:rowOff>89646</xdr:rowOff>
    </xdr:to>
    <xdr:sp macro="" textlink="">
      <xdr:nvSpPr>
        <xdr:cNvPr id="9" name="TextBox 8"/>
        <xdr:cNvSpPr txBox="1"/>
      </xdr:nvSpPr>
      <xdr:spPr>
        <a:xfrm>
          <a:off x="7698441" y="22086792"/>
          <a:ext cx="3989294" cy="2196354"/>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actual vs estimate weibull curve fit chart shows how different the estimated Weibull</a:t>
          </a:r>
          <a:r>
            <a:rPr lang="en-US" sz="1100" baseline="0"/>
            <a:t> distribution curve is from actual computed percentile values over the minimum to maximum range of cycle time data. If the actual versus estimated curves are "close" (plus or minus a day) then the data probably follows the Weibull distribution and we have confidence it is consistently captured. Don't be alarmed is the curves fail to match when there are fewer than 15 samples. Expect a match at 30+ samples or be suspicious of cycle time data. The  shape and scale parameters can be used in most Monte Carlo simulation tools to represent cycle time distribution.</a:t>
          </a:r>
          <a:endParaRPr lang="en-US" sz="1100"/>
        </a:p>
      </xdr:txBody>
    </xdr:sp>
    <xdr:clientData/>
  </xdr:twoCellAnchor>
  <xdr:twoCellAnchor>
    <xdr:from>
      <xdr:col>26</xdr:col>
      <xdr:colOff>347382</xdr:colOff>
      <xdr:row>0</xdr:row>
      <xdr:rowOff>112059</xdr:rowOff>
    </xdr:from>
    <xdr:to>
      <xdr:col>38</xdr:col>
      <xdr:colOff>458880</xdr:colOff>
      <xdr:row>22</xdr:row>
      <xdr:rowOff>184181</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39</xdr:col>
      <xdr:colOff>123825</xdr:colOff>
      <xdr:row>0</xdr:row>
      <xdr:rowOff>142875</xdr:rowOff>
    </xdr:from>
    <xdr:to>
      <xdr:col>51</xdr:col>
      <xdr:colOff>235323</xdr:colOff>
      <xdr:row>23</xdr:row>
      <xdr:rowOff>24497</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32</xdr:col>
      <xdr:colOff>257174</xdr:colOff>
      <xdr:row>4</xdr:row>
      <xdr:rowOff>38100</xdr:rowOff>
    </xdr:from>
    <xdr:to>
      <xdr:col>38</xdr:col>
      <xdr:colOff>590549</xdr:colOff>
      <xdr:row>7</xdr:row>
      <xdr:rowOff>76200</xdr:rowOff>
    </xdr:to>
    <xdr:sp macro="" textlink="">
      <xdr:nvSpPr>
        <xdr:cNvPr id="19" name="Rectangular Callout 18"/>
        <xdr:cNvSpPr/>
      </xdr:nvSpPr>
      <xdr:spPr>
        <a:xfrm>
          <a:off x="19154774" y="800100"/>
          <a:ext cx="3876675" cy="609600"/>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If Planned and Unplanned are all 0's,</a:t>
          </a:r>
          <a:r>
            <a:rPr lang="en-US" sz="1100" baseline="0"/>
            <a:t>  remember to populate the Your Data - Type column, and make sure it matches the settings for Planned and Unplanned Work Types - Settings!C5, C6.</a:t>
          </a:r>
          <a:endParaRPr lang="en-US" sz="1100"/>
        </a:p>
      </xdr:txBody>
    </xdr:sp>
    <xdr:clientData/>
  </xdr:twoCellAnchor>
  <xdr:twoCellAnchor>
    <xdr:from>
      <xdr:col>43</xdr:col>
      <xdr:colOff>19050</xdr:colOff>
      <xdr:row>25</xdr:row>
      <xdr:rowOff>133350</xdr:rowOff>
    </xdr:from>
    <xdr:to>
      <xdr:col>55</xdr:col>
      <xdr:colOff>505055</xdr:colOff>
      <xdr:row>50</xdr:row>
      <xdr:rowOff>54908</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xdr:col>
      <xdr:colOff>76199</xdr:colOff>
      <xdr:row>25</xdr:row>
      <xdr:rowOff>104775</xdr:rowOff>
    </xdr:from>
    <xdr:to>
      <xdr:col>27</xdr:col>
      <xdr:colOff>485774</xdr:colOff>
      <xdr:row>50</xdr:row>
      <xdr:rowOff>100013</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56</xdr:col>
      <xdr:colOff>381000</xdr:colOff>
      <xdr:row>25</xdr:row>
      <xdr:rowOff>114300</xdr:rowOff>
    </xdr:from>
    <xdr:to>
      <xdr:col>68</xdr:col>
      <xdr:colOff>514349</xdr:colOff>
      <xdr:row>50</xdr:row>
      <xdr:rowOff>109538</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6.xml><?xml version="1.0" encoding="utf-8"?>
<xdr:wsDr xmlns:xdr="http://schemas.openxmlformats.org/drawingml/2006/spreadsheetDrawing" xmlns:a="http://schemas.openxmlformats.org/drawingml/2006/main">
  <xdr:twoCellAnchor>
    <xdr:from>
      <xdr:col>27</xdr:col>
      <xdr:colOff>457200</xdr:colOff>
      <xdr:row>3</xdr:row>
      <xdr:rowOff>152399</xdr:rowOff>
    </xdr:from>
    <xdr:to>
      <xdr:col>33</xdr:col>
      <xdr:colOff>28575</xdr:colOff>
      <xdr:row>24</xdr:row>
      <xdr:rowOff>161924</xdr:rowOff>
    </xdr:to>
    <xdr:sp macro="" textlink="">
      <xdr:nvSpPr>
        <xdr:cNvPr id="4" name="Rectangle 3"/>
        <xdr:cNvSpPr/>
      </xdr:nvSpPr>
      <xdr:spPr>
        <a:xfrm>
          <a:off x="24174450" y="723899"/>
          <a:ext cx="3324225" cy="4010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twoCellAnchor>
    <xdr:from>
      <xdr:col>16</xdr:col>
      <xdr:colOff>600074</xdr:colOff>
      <xdr:row>7</xdr:row>
      <xdr:rowOff>114299</xdr:rowOff>
    </xdr:from>
    <xdr:to>
      <xdr:col>21</xdr:col>
      <xdr:colOff>361949</xdr:colOff>
      <xdr:row>11</xdr:row>
      <xdr:rowOff>66674</xdr:rowOff>
    </xdr:to>
    <xdr:sp macro="" textlink="">
      <xdr:nvSpPr>
        <xdr:cNvPr id="2" name="Rounded Rectangular Callout 1"/>
        <xdr:cNvSpPr/>
      </xdr:nvSpPr>
      <xdr:spPr>
        <a:xfrm>
          <a:off x="12191999" y="1447799"/>
          <a:ext cx="5000625" cy="714375"/>
        </a:xfrm>
        <a:prstGeom prst="wedgeRoundRectCallout">
          <a:avLst>
            <a:gd name="adj1" fmla="val -21309"/>
            <a:gd name="adj2" fmla="val -708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Warning: These are array</a:t>
          </a:r>
          <a:r>
            <a:rPr lang="en-US" sz="1100" baseline="0"/>
            <a:t> formulas notice the { and } surrounding the formulas.. If you edit them, ctrl+shift+enter to keep them array formulas and working. You can edit one row and then drag the others to match your edits.</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10</xdr:col>
      <xdr:colOff>0</xdr:colOff>
      <xdr:row>3</xdr:row>
      <xdr:rowOff>14287</xdr:rowOff>
    </xdr:from>
    <xdr:to>
      <xdr:col>17</xdr:col>
      <xdr:colOff>304800</xdr:colOff>
      <xdr:row>17</xdr:row>
      <xdr:rowOff>90487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19</xdr:row>
      <xdr:rowOff>4762</xdr:rowOff>
    </xdr:from>
    <xdr:to>
      <xdr:col>17</xdr:col>
      <xdr:colOff>304800</xdr:colOff>
      <xdr:row>33</xdr:row>
      <xdr:rowOff>80962</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619125</xdr:colOff>
      <xdr:row>8</xdr:row>
      <xdr:rowOff>19050</xdr:rowOff>
    </xdr:from>
    <xdr:to>
      <xdr:col>1</xdr:col>
      <xdr:colOff>1343025</xdr:colOff>
      <xdr:row>14</xdr:row>
      <xdr:rowOff>171450</xdr:rowOff>
    </xdr:to>
    <xdr:sp macro="" textlink="">
      <xdr:nvSpPr>
        <xdr:cNvPr id="2" name="Rounded Rectangular Callout 1"/>
        <xdr:cNvSpPr/>
      </xdr:nvSpPr>
      <xdr:spPr>
        <a:xfrm>
          <a:off x="619125" y="1543050"/>
          <a:ext cx="237172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Column</a:t>
          </a:r>
          <a:r>
            <a:rPr lang="en-US" sz="1100" baseline="0"/>
            <a:t> A and B grab data from the "Your Data" sheet by indirect reference. This allows you to cut and copy and move rows in your data without corrupting the formula cell references.</a:t>
          </a:r>
          <a:endParaRPr lang="en-US" sz="1100"/>
        </a:p>
      </xdr:txBody>
    </xdr:sp>
    <xdr:clientData/>
  </xdr:twoCellAnchor>
  <xdr:twoCellAnchor>
    <xdr:from>
      <xdr:col>10</xdr:col>
      <xdr:colOff>514349</xdr:colOff>
      <xdr:row>11</xdr:row>
      <xdr:rowOff>85725</xdr:rowOff>
    </xdr:from>
    <xdr:to>
      <xdr:col>16</xdr:col>
      <xdr:colOff>142874</xdr:colOff>
      <xdr:row>19</xdr:row>
      <xdr:rowOff>180975</xdr:rowOff>
    </xdr:to>
    <xdr:sp macro="" textlink="">
      <xdr:nvSpPr>
        <xdr:cNvPr id="5" name="Rounded Rectangular Callout 4"/>
        <xdr:cNvSpPr/>
      </xdr:nvSpPr>
      <xdr:spPr>
        <a:xfrm>
          <a:off x="13287374" y="2181225"/>
          <a:ext cx="3286125" cy="1619250"/>
        </a:xfrm>
        <a:prstGeom prst="wedgeRoundRectCallout">
          <a:avLst>
            <a:gd name="adj1" fmla="val -62906"/>
            <a:gd name="adj2" fmla="val -233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number of days between start and end. If the dates are flipped, it returns 0 days. If work finishes</a:t>
          </a:r>
          <a:r>
            <a:rPr lang="en-US" sz="1100" baseline="0"/>
            <a:t> on the same day, it uses the value on the Settings tab. Typically this is 0.5 or 1 day.</a:t>
          </a:r>
          <a:endParaRPr lang="en-US" sz="1100"/>
        </a:p>
      </xdr:txBody>
    </xdr:sp>
    <xdr:clientData/>
  </xdr:twoCellAnchor>
  <xdr:twoCellAnchor>
    <xdr:from>
      <xdr:col>0</xdr:col>
      <xdr:colOff>295274</xdr:colOff>
      <xdr:row>18</xdr:row>
      <xdr:rowOff>47626</xdr:rowOff>
    </xdr:from>
    <xdr:to>
      <xdr:col>3</xdr:col>
      <xdr:colOff>828674</xdr:colOff>
      <xdr:row>23</xdr:row>
      <xdr:rowOff>28576</xdr:rowOff>
    </xdr:to>
    <xdr:sp macro="" textlink="">
      <xdr:nvSpPr>
        <xdr:cNvPr id="6" name="Rectangle 5"/>
        <xdr:cNvSpPr/>
      </xdr:nvSpPr>
      <xdr:spPr>
        <a:xfrm>
          <a:off x="295274" y="3476626"/>
          <a:ext cx="5000625" cy="933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Need more than 5,000 samples? </a:t>
          </a:r>
        </a:p>
        <a:p>
          <a:pPr algn="l"/>
          <a:r>
            <a:rPr lang="en-US" sz="1100"/>
            <a:t>We have designed this spreadsheet to grow automatically, except this sheet. You will need to copy-down row 5,001 to as large a row-set as you need. The other sheets and charts are</a:t>
          </a:r>
          <a:r>
            <a:rPr lang="en-US" sz="1100" baseline="0"/>
            <a:t> designed to not need touching to increase size.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3"/>
  <sheetViews>
    <sheetView showGridLines="0" workbookViewId="0">
      <selection activeCell="Q13" sqref="Q13"/>
    </sheetView>
  </sheetViews>
  <sheetFormatPr defaultColWidth="8.85546875" defaultRowHeight="15" x14ac:dyDescent="0.25"/>
  <sheetData>
    <row r="1" spans="1:15" ht="20.25" thickBot="1" x14ac:dyDescent="0.35">
      <c r="A1" s="29" t="s">
        <v>78</v>
      </c>
      <c r="B1" s="29"/>
      <c r="C1" s="29"/>
      <c r="D1" s="29"/>
      <c r="E1" s="29"/>
      <c r="F1" s="29"/>
      <c r="G1" s="29"/>
      <c r="H1" s="29"/>
      <c r="I1" s="29"/>
      <c r="J1" s="29"/>
      <c r="K1" s="29"/>
      <c r="L1" s="29"/>
      <c r="M1" s="29"/>
    </row>
    <row r="2" spans="1:15" ht="15.75" thickTop="1" x14ac:dyDescent="0.25">
      <c r="O2" s="5" t="s">
        <v>14</v>
      </c>
    </row>
    <row r="21" spans="15:15" x14ac:dyDescent="0.25">
      <c r="O21" s="9"/>
    </row>
    <row r="22" spans="15:15" x14ac:dyDescent="0.25">
      <c r="O22" s="9"/>
    </row>
    <row r="23" spans="15:15" x14ac:dyDescent="0.25">
      <c r="O23" s="9"/>
    </row>
  </sheetData>
  <mergeCells count="1">
    <mergeCell ref="A1:M1"/>
  </mergeCells>
  <pageMargins left="0.7" right="0.7" top="0.75" bottom="0.75" header="0.3" footer="0.3"/>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01"/>
  <sheetViews>
    <sheetView showGridLines="0" workbookViewId="0">
      <selection activeCell="A5" sqref="A5"/>
    </sheetView>
  </sheetViews>
  <sheetFormatPr defaultColWidth="8.85546875" defaultRowHeight="15" x14ac:dyDescent="0.25"/>
  <cols>
    <col min="1" max="1" width="18.7109375" customWidth="1"/>
    <col min="2" max="3" width="22" customWidth="1"/>
    <col min="4" max="4" width="17" customWidth="1"/>
    <col min="5" max="5" width="64.42578125" customWidth="1"/>
    <col min="8" max="8" width="9.7109375" bestFit="1" customWidth="1"/>
  </cols>
  <sheetData>
    <row r="1" spans="1:5" x14ac:dyDescent="0.25">
      <c r="A1" s="17" t="s">
        <v>0</v>
      </c>
      <c r="B1" s="17" t="s">
        <v>1</v>
      </c>
      <c r="C1" s="17" t="s">
        <v>23</v>
      </c>
      <c r="D1" s="17" t="s">
        <v>9</v>
      </c>
      <c r="E1" s="17" t="s">
        <v>10</v>
      </c>
    </row>
    <row r="2" spans="1:5" x14ac:dyDescent="0.25">
      <c r="A2" s="31">
        <v>42583.541666666664</v>
      </c>
      <c r="B2" s="31">
        <v>42582.416666666664</v>
      </c>
      <c r="C2" s="16"/>
      <c r="D2" s="15"/>
      <c r="E2" s="15"/>
    </row>
    <row r="3" spans="1:5" x14ac:dyDescent="0.25">
      <c r="A3" s="31">
        <v>42584.083333333336</v>
      </c>
      <c r="B3" s="31">
        <v>42583.416666608799</v>
      </c>
      <c r="C3" s="16" t="s">
        <v>25</v>
      </c>
      <c r="D3" s="15"/>
      <c r="E3" s="15"/>
    </row>
    <row r="4" spans="1:5" x14ac:dyDescent="0.25">
      <c r="A4" s="31">
        <v>42587.395833333336</v>
      </c>
      <c r="B4" s="31">
        <v>42584.416666608799</v>
      </c>
      <c r="C4" s="16"/>
      <c r="D4" s="15"/>
      <c r="E4" s="15"/>
    </row>
    <row r="5" spans="1:5" x14ac:dyDescent="0.25">
      <c r="A5" s="31">
        <v>42587.416666666664</v>
      </c>
      <c r="B5" s="16">
        <v>42587.375</v>
      </c>
      <c r="C5" s="16"/>
      <c r="D5" s="15"/>
      <c r="E5" s="15"/>
    </row>
    <row r="6" spans="1:5" x14ac:dyDescent="0.25">
      <c r="A6" s="31"/>
      <c r="B6" s="16"/>
      <c r="C6" s="16"/>
      <c r="D6" s="15"/>
      <c r="E6" s="15"/>
    </row>
    <row r="7" spans="1:5" x14ac:dyDescent="0.25">
      <c r="A7" s="31"/>
      <c r="B7" s="16"/>
      <c r="C7" s="16"/>
      <c r="D7" s="15"/>
      <c r="E7" s="15"/>
    </row>
    <row r="8" spans="1:5" x14ac:dyDescent="0.25">
      <c r="A8" s="31"/>
      <c r="B8" s="16"/>
      <c r="C8" s="16"/>
      <c r="D8" s="15"/>
      <c r="E8" s="15"/>
    </row>
    <row r="9" spans="1:5" x14ac:dyDescent="0.25">
      <c r="A9" s="31"/>
      <c r="B9" s="16"/>
      <c r="C9" s="16"/>
      <c r="D9" s="15"/>
      <c r="E9" s="15"/>
    </row>
    <row r="10" spans="1:5" x14ac:dyDescent="0.25">
      <c r="A10" s="31"/>
      <c r="B10" s="16"/>
      <c r="C10" s="16"/>
      <c r="D10" s="15"/>
      <c r="E10" s="15"/>
    </row>
    <row r="11" spans="1:5" x14ac:dyDescent="0.25">
      <c r="A11" s="31"/>
      <c r="B11" s="16"/>
      <c r="C11" s="16"/>
      <c r="D11" s="15"/>
      <c r="E11" s="15"/>
    </row>
    <row r="12" spans="1:5" x14ac:dyDescent="0.25">
      <c r="A12" s="31"/>
      <c r="B12" s="16"/>
      <c r="C12" s="16"/>
      <c r="D12" s="15"/>
      <c r="E12" s="15"/>
    </row>
    <row r="13" spans="1:5" x14ac:dyDescent="0.25">
      <c r="A13" s="31"/>
      <c r="B13" s="16"/>
      <c r="C13" s="16"/>
      <c r="D13" s="15"/>
      <c r="E13" s="15"/>
    </row>
    <row r="14" spans="1:5" x14ac:dyDescent="0.25">
      <c r="A14" s="31"/>
      <c r="B14" s="16"/>
      <c r="C14" s="16"/>
      <c r="D14" s="15"/>
      <c r="E14" s="15"/>
    </row>
    <row r="15" spans="1:5" x14ac:dyDescent="0.25">
      <c r="A15" s="31"/>
      <c r="B15" s="16"/>
      <c r="C15" s="16"/>
      <c r="D15" s="15"/>
      <c r="E15" s="15"/>
    </row>
    <row r="16" spans="1:5" x14ac:dyDescent="0.25">
      <c r="A16" s="31"/>
      <c r="B16" s="16"/>
      <c r="C16" s="16"/>
      <c r="D16" s="15"/>
      <c r="E16" s="15"/>
    </row>
    <row r="17" spans="1:5" x14ac:dyDescent="0.25">
      <c r="A17" s="31"/>
      <c r="B17" s="16"/>
      <c r="C17" s="16"/>
      <c r="D17" s="15"/>
      <c r="E17" s="15"/>
    </row>
    <row r="18" spans="1:5" x14ac:dyDescent="0.25">
      <c r="A18" s="31"/>
      <c r="B18" s="16"/>
      <c r="C18" s="16"/>
      <c r="D18" s="15"/>
      <c r="E18" s="15"/>
    </row>
    <row r="19" spans="1:5" x14ac:dyDescent="0.25">
      <c r="A19" s="31"/>
      <c r="B19" s="16"/>
      <c r="C19" s="16"/>
      <c r="D19" s="15"/>
      <c r="E19" s="15"/>
    </row>
    <row r="20" spans="1:5" x14ac:dyDescent="0.25">
      <c r="A20" s="16"/>
      <c r="B20" s="16"/>
      <c r="C20" s="16"/>
      <c r="D20" s="15"/>
      <c r="E20" s="15"/>
    </row>
    <row r="21" spans="1:5" x14ac:dyDescent="0.25">
      <c r="A21" s="16"/>
      <c r="B21" s="16"/>
      <c r="C21" s="16"/>
      <c r="D21" s="15"/>
      <c r="E21" s="15"/>
    </row>
    <row r="22" spans="1:5" x14ac:dyDescent="0.25">
      <c r="A22" s="16"/>
      <c r="B22" s="16"/>
      <c r="C22" s="16"/>
      <c r="D22" s="15"/>
      <c r="E22" s="15"/>
    </row>
    <row r="23" spans="1:5" x14ac:dyDescent="0.25">
      <c r="A23" s="16"/>
      <c r="B23" s="16"/>
      <c r="C23" s="16"/>
      <c r="D23" s="15"/>
      <c r="E23" s="15"/>
    </row>
    <row r="24" spans="1:5" x14ac:dyDescent="0.25">
      <c r="A24" s="16"/>
      <c r="B24" s="16"/>
      <c r="C24" s="16"/>
      <c r="D24" s="15"/>
      <c r="E24" s="15"/>
    </row>
    <row r="25" spans="1:5" x14ac:dyDescent="0.25">
      <c r="A25" s="16"/>
      <c r="B25" s="16"/>
      <c r="C25" s="16"/>
      <c r="D25" s="15"/>
      <c r="E25" s="15"/>
    </row>
    <row r="26" spans="1:5" x14ac:dyDescent="0.25">
      <c r="A26" s="16"/>
      <c r="B26" s="16"/>
      <c r="C26" s="16"/>
      <c r="D26" s="15"/>
      <c r="E26" s="15"/>
    </row>
    <row r="27" spans="1:5" x14ac:dyDescent="0.25">
      <c r="A27" s="16"/>
      <c r="B27" s="16"/>
      <c r="C27" s="16"/>
      <c r="D27" s="15"/>
      <c r="E27" s="15"/>
    </row>
    <row r="28" spans="1:5" x14ac:dyDescent="0.25">
      <c r="A28" s="16"/>
      <c r="B28" s="16"/>
      <c r="C28" s="16"/>
      <c r="D28" s="15"/>
      <c r="E28" s="15"/>
    </row>
    <row r="29" spans="1:5" x14ac:dyDescent="0.25">
      <c r="A29" s="16"/>
      <c r="B29" s="16"/>
      <c r="C29" s="16"/>
      <c r="D29" s="15"/>
      <c r="E29" s="15"/>
    </row>
    <row r="30" spans="1:5" x14ac:dyDescent="0.25">
      <c r="A30" s="16"/>
      <c r="B30" s="16"/>
      <c r="C30" s="16"/>
      <c r="D30" s="15"/>
      <c r="E30" s="15"/>
    </row>
    <row r="31" spans="1:5" x14ac:dyDescent="0.25">
      <c r="A31" s="16"/>
      <c r="B31" s="16"/>
      <c r="C31" s="16"/>
      <c r="D31" s="15"/>
      <c r="E31" s="15"/>
    </row>
    <row r="32" spans="1:5" x14ac:dyDescent="0.25">
      <c r="A32" s="16"/>
      <c r="B32" s="16"/>
      <c r="C32" s="16"/>
      <c r="D32" s="15"/>
      <c r="E32" s="15"/>
    </row>
    <row r="33" spans="1:5" x14ac:dyDescent="0.25">
      <c r="A33" s="16"/>
      <c r="B33" s="16"/>
      <c r="C33" s="16"/>
      <c r="D33" s="15"/>
      <c r="E33" s="15"/>
    </row>
    <row r="34" spans="1:5" x14ac:dyDescent="0.25">
      <c r="A34" s="16"/>
      <c r="B34" s="16"/>
      <c r="C34" s="16"/>
      <c r="D34" s="15"/>
      <c r="E34" s="15"/>
    </row>
    <row r="35" spans="1:5" x14ac:dyDescent="0.25">
      <c r="A35" s="16"/>
      <c r="B35" s="16"/>
      <c r="C35" s="16"/>
      <c r="D35" s="15"/>
      <c r="E35" s="15"/>
    </row>
    <row r="36" spans="1:5" x14ac:dyDescent="0.25">
      <c r="A36" s="16"/>
      <c r="B36" s="16"/>
      <c r="C36" s="16"/>
      <c r="D36" s="15"/>
      <c r="E36" s="15"/>
    </row>
    <row r="37" spans="1:5" x14ac:dyDescent="0.25">
      <c r="A37" s="16"/>
      <c r="B37" s="16"/>
      <c r="C37" s="16"/>
      <c r="D37" s="15"/>
      <c r="E37" s="15"/>
    </row>
    <row r="38" spans="1:5" x14ac:dyDescent="0.25">
      <c r="A38" s="16"/>
      <c r="B38" s="16"/>
      <c r="C38" s="16"/>
      <c r="D38" s="15"/>
      <c r="E38" s="15"/>
    </row>
    <row r="39" spans="1:5" x14ac:dyDescent="0.25">
      <c r="A39" s="16"/>
      <c r="B39" s="16"/>
      <c r="C39" s="16"/>
      <c r="D39" s="15"/>
      <c r="E39" s="15"/>
    </row>
    <row r="40" spans="1:5" x14ac:dyDescent="0.25">
      <c r="A40" s="16"/>
      <c r="B40" s="16"/>
      <c r="C40" s="16"/>
      <c r="D40" s="15"/>
      <c r="E40" s="15"/>
    </row>
    <row r="41" spans="1:5" x14ac:dyDescent="0.25">
      <c r="A41" s="16"/>
      <c r="B41" s="16"/>
      <c r="C41" s="16"/>
      <c r="D41" s="15"/>
      <c r="E41" s="15"/>
    </row>
    <row r="42" spans="1:5" x14ac:dyDescent="0.25">
      <c r="A42" s="16"/>
      <c r="B42" s="16"/>
      <c r="C42" s="16"/>
      <c r="D42" s="15"/>
      <c r="E42" s="15"/>
    </row>
    <row r="43" spans="1:5" x14ac:dyDescent="0.25">
      <c r="A43" s="16"/>
      <c r="B43" s="16"/>
      <c r="C43" s="16"/>
      <c r="D43" s="15"/>
      <c r="E43" s="15"/>
    </row>
    <row r="44" spans="1:5" x14ac:dyDescent="0.25">
      <c r="A44" s="16"/>
      <c r="B44" s="16"/>
      <c r="C44" s="16"/>
      <c r="D44" s="15"/>
      <c r="E44" s="15"/>
    </row>
    <row r="45" spans="1:5" x14ac:dyDescent="0.25">
      <c r="A45" s="16"/>
      <c r="B45" s="16"/>
      <c r="C45" s="16"/>
      <c r="D45" s="15"/>
      <c r="E45" s="15"/>
    </row>
    <row r="46" spans="1:5" x14ac:dyDescent="0.25">
      <c r="A46" s="16"/>
      <c r="B46" s="16"/>
      <c r="C46" s="16"/>
      <c r="D46" s="15"/>
      <c r="E46" s="15"/>
    </row>
    <row r="47" spans="1:5" x14ac:dyDescent="0.25">
      <c r="A47" s="16"/>
      <c r="B47" s="16"/>
      <c r="C47" s="16"/>
      <c r="D47" s="15"/>
      <c r="E47" s="15"/>
    </row>
    <row r="48" spans="1:5" x14ac:dyDescent="0.25">
      <c r="A48" s="16"/>
      <c r="B48" s="16"/>
      <c r="C48" s="16"/>
      <c r="D48" s="15"/>
      <c r="E48" s="15"/>
    </row>
    <row r="49" spans="1:5" x14ac:dyDescent="0.25">
      <c r="A49" s="16"/>
      <c r="B49" s="16"/>
      <c r="C49" s="16"/>
      <c r="D49" s="15"/>
      <c r="E49" s="15"/>
    </row>
    <row r="50" spans="1:5" x14ac:dyDescent="0.25">
      <c r="A50" s="16"/>
      <c r="B50" s="16"/>
      <c r="C50" s="16"/>
      <c r="D50" s="15"/>
      <c r="E50" s="15"/>
    </row>
    <row r="51" spans="1:5" x14ac:dyDescent="0.25">
      <c r="A51" s="16"/>
      <c r="B51" s="16"/>
      <c r="C51" s="16"/>
      <c r="D51" s="15"/>
      <c r="E51" s="15"/>
    </row>
    <row r="52" spans="1:5" x14ac:dyDescent="0.25">
      <c r="A52" s="16"/>
      <c r="B52" s="16"/>
      <c r="C52" s="16"/>
      <c r="D52" s="15"/>
      <c r="E52" s="15"/>
    </row>
    <row r="53" spans="1:5" x14ac:dyDescent="0.25">
      <c r="A53" s="16"/>
      <c r="B53" s="16"/>
      <c r="C53" s="16"/>
      <c r="D53" s="15"/>
      <c r="E53" s="15"/>
    </row>
    <row r="54" spans="1:5" x14ac:dyDescent="0.25">
      <c r="A54" s="16"/>
      <c r="B54" s="16"/>
      <c r="C54" s="16"/>
      <c r="D54" s="15"/>
      <c r="E54" s="15"/>
    </row>
    <row r="55" spans="1:5" x14ac:dyDescent="0.25">
      <c r="A55" s="16"/>
      <c r="B55" s="16"/>
      <c r="C55" s="16"/>
      <c r="D55" s="15"/>
      <c r="E55" s="15"/>
    </row>
    <row r="56" spans="1:5" x14ac:dyDescent="0.25">
      <c r="A56" s="16"/>
      <c r="B56" s="16"/>
      <c r="C56" s="16"/>
      <c r="D56" s="15"/>
      <c r="E56" s="15"/>
    </row>
    <row r="57" spans="1:5" x14ac:dyDescent="0.25">
      <c r="A57" s="16"/>
      <c r="B57" s="16"/>
      <c r="C57" s="16"/>
      <c r="D57" s="15"/>
      <c r="E57" s="15"/>
    </row>
    <row r="58" spans="1:5" x14ac:dyDescent="0.25">
      <c r="A58" s="16"/>
      <c r="B58" s="16"/>
      <c r="C58" s="16"/>
      <c r="D58" s="15"/>
      <c r="E58" s="15"/>
    </row>
    <row r="59" spans="1:5" x14ac:dyDescent="0.25">
      <c r="A59" s="16"/>
      <c r="B59" s="16"/>
      <c r="C59" s="16"/>
      <c r="D59" s="15"/>
      <c r="E59" s="15"/>
    </row>
    <row r="60" spans="1:5" x14ac:dyDescent="0.25">
      <c r="A60" s="16"/>
      <c r="B60" s="16"/>
      <c r="C60" s="16"/>
      <c r="D60" s="15"/>
      <c r="E60" s="15"/>
    </row>
    <row r="61" spans="1:5" x14ac:dyDescent="0.25">
      <c r="A61" s="16"/>
      <c r="B61" s="16"/>
      <c r="C61" s="16"/>
      <c r="D61" s="15"/>
      <c r="E61" s="15"/>
    </row>
    <row r="62" spans="1:5" x14ac:dyDescent="0.25">
      <c r="A62" s="16"/>
      <c r="B62" s="16"/>
      <c r="C62" s="16"/>
      <c r="D62" s="15"/>
      <c r="E62" s="15"/>
    </row>
    <row r="63" spans="1:5" x14ac:dyDescent="0.25">
      <c r="A63" s="16"/>
      <c r="B63" s="16"/>
      <c r="C63" s="16"/>
      <c r="D63" s="15"/>
      <c r="E63" s="15"/>
    </row>
    <row r="64" spans="1:5" x14ac:dyDescent="0.25">
      <c r="A64" s="16"/>
      <c r="B64" s="16"/>
      <c r="C64" s="16"/>
      <c r="D64" s="15"/>
      <c r="E64" s="15"/>
    </row>
    <row r="65" spans="1:5" x14ac:dyDescent="0.25">
      <c r="A65" s="16"/>
      <c r="B65" s="16"/>
      <c r="C65" s="16"/>
      <c r="D65" s="15"/>
      <c r="E65" s="15"/>
    </row>
    <row r="66" spans="1:5" x14ac:dyDescent="0.25">
      <c r="A66" s="16"/>
      <c r="B66" s="16"/>
      <c r="C66" s="16"/>
      <c r="D66" s="15"/>
      <c r="E66" s="15"/>
    </row>
    <row r="67" spans="1:5" x14ac:dyDescent="0.25">
      <c r="A67" s="16"/>
      <c r="B67" s="16"/>
      <c r="C67" s="16"/>
      <c r="D67" s="15"/>
      <c r="E67" s="15"/>
    </row>
    <row r="68" spans="1:5" x14ac:dyDescent="0.25">
      <c r="A68" s="16"/>
      <c r="B68" s="16"/>
      <c r="C68" s="16"/>
      <c r="D68" s="15"/>
      <c r="E68" s="15"/>
    </row>
    <row r="69" spans="1:5" x14ac:dyDescent="0.25">
      <c r="A69" s="16"/>
      <c r="B69" s="16"/>
      <c r="C69" s="16"/>
      <c r="D69" s="15"/>
      <c r="E69" s="15"/>
    </row>
    <row r="70" spans="1:5" x14ac:dyDescent="0.25">
      <c r="A70" s="16"/>
      <c r="B70" s="16"/>
      <c r="C70" s="16"/>
      <c r="D70" s="15"/>
      <c r="E70" s="15"/>
    </row>
    <row r="71" spans="1:5" x14ac:dyDescent="0.25">
      <c r="A71" s="16"/>
      <c r="B71" s="16"/>
      <c r="C71" s="16"/>
      <c r="D71" s="15"/>
      <c r="E71" s="15"/>
    </row>
    <row r="72" spans="1:5" x14ac:dyDescent="0.25">
      <c r="A72" s="16"/>
      <c r="B72" s="16"/>
      <c r="C72" s="16"/>
      <c r="D72" s="15"/>
      <c r="E72" s="15"/>
    </row>
    <row r="73" spans="1:5" x14ac:dyDescent="0.25">
      <c r="A73" s="16"/>
      <c r="B73" s="16"/>
      <c r="C73" s="16"/>
      <c r="D73" s="15"/>
      <c r="E73" s="15"/>
    </row>
    <row r="74" spans="1:5" x14ac:dyDescent="0.25">
      <c r="A74" s="16"/>
      <c r="B74" s="16"/>
      <c r="C74" s="16"/>
      <c r="D74" s="15"/>
      <c r="E74" s="15"/>
    </row>
    <row r="75" spans="1:5" x14ac:dyDescent="0.25">
      <c r="A75" s="16"/>
      <c r="B75" s="16"/>
      <c r="C75" s="16"/>
      <c r="D75" s="15"/>
      <c r="E75" s="15"/>
    </row>
    <row r="76" spans="1:5" x14ac:dyDescent="0.25">
      <c r="A76" s="16"/>
      <c r="B76" s="16"/>
      <c r="C76" s="16"/>
      <c r="D76" s="15"/>
      <c r="E76" s="15"/>
    </row>
    <row r="77" spans="1:5" x14ac:dyDescent="0.25">
      <c r="A77" s="16"/>
      <c r="B77" s="16"/>
      <c r="C77" s="16"/>
      <c r="D77" s="15"/>
      <c r="E77" s="15"/>
    </row>
    <row r="78" spans="1:5" x14ac:dyDescent="0.25">
      <c r="A78" s="16"/>
      <c r="B78" s="16"/>
      <c r="C78" s="16"/>
      <c r="D78" s="15"/>
      <c r="E78" s="15"/>
    </row>
    <row r="79" spans="1:5" x14ac:dyDescent="0.25">
      <c r="A79" s="16"/>
      <c r="B79" s="16"/>
      <c r="C79" s="16"/>
      <c r="D79" s="15"/>
      <c r="E79" s="15"/>
    </row>
    <row r="80" spans="1:5" x14ac:dyDescent="0.25">
      <c r="A80" s="16"/>
      <c r="B80" s="16"/>
      <c r="C80" s="16"/>
      <c r="D80" s="15"/>
      <c r="E80" s="15"/>
    </row>
    <row r="81" spans="1:5" x14ac:dyDescent="0.25">
      <c r="A81" s="16"/>
      <c r="B81" s="16"/>
      <c r="C81" s="16"/>
      <c r="D81" s="15"/>
      <c r="E81" s="15"/>
    </row>
    <row r="82" spans="1:5" x14ac:dyDescent="0.25">
      <c r="A82" s="16"/>
      <c r="B82" s="16"/>
      <c r="C82" s="16"/>
      <c r="D82" s="15"/>
      <c r="E82" s="15"/>
    </row>
    <row r="83" spans="1:5" x14ac:dyDescent="0.25">
      <c r="A83" s="16"/>
      <c r="B83" s="16"/>
      <c r="C83" s="16"/>
      <c r="D83" s="15"/>
      <c r="E83" s="15"/>
    </row>
    <row r="84" spans="1:5" x14ac:dyDescent="0.25">
      <c r="A84" s="16"/>
      <c r="B84" s="16"/>
      <c r="C84" s="16"/>
      <c r="D84" s="15"/>
      <c r="E84" s="15"/>
    </row>
    <row r="85" spans="1:5" x14ac:dyDescent="0.25">
      <c r="A85" s="16"/>
      <c r="B85" s="16"/>
      <c r="C85" s="16"/>
      <c r="D85" s="15"/>
      <c r="E85" s="15"/>
    </row>
    <row r="86" spans="1:5" x14ac:dyDescent="0.25">
      <c r="A86" s="16"/>
      <c r="B86" s="16"/>
      <c r="C86" s="16"/>
      <c r="D86" s="15"/>
      <c r="E86" s="15"/>
    </row>
    <row r="87" spans="1:5" x14ac:dyDescent="0.25">
      <c r="A87" s="16"/>
      <c r="B87" s="16"/>
      <c r="C87" s="16"/>
      <c r="D87" s="15"/>
      <c r="E87" s="15"/>
    </row>
    <row r="88" spans="1:5" x14ac:dyDescent="0.25">
      <c r="A88" s="16"/>
      <c r="B88" s="16"/>
      <c r="C88" s="16"/>
      <c r="D88" s="15"/>
      <c r="E88" s="15"/>
    </row>
    <row r="89" spans="1:5" x14ac:dyDescent="0.25">
      <c r="A89" s="16"/>
      <c r="B89" s="16"/>
      <c r="C89" s="16"/>
      <c r="D89" s="15"/>
      <c r="E89" s="15"/>
    </row>
    <row r="90" spans="1:5" x14ac:dyDescent="0.25">
      <c r="A90" s="16"/>
      <c r="B90" s="16"/>
      <c r="C90" s="16"/>
      <c r="D90" s="15"/>
      <c r="E90" s="15"/>
    </row>
    <row r="91" spans="1:5" x14ac:dyDescent="0.25">
      <c r="A91" s="16"/>
      <c r="B91" s="16"/>
      <c r="C91" s="16"/>
      <c r="D91" s="15"/>
      <c r="E91" s="15"/>
    </row>
    <row r="92" spans="1:5" x14ac:dyDescent="0.25">
      <c r="A92" s="16"/>
      <c r="B92" s="16"/>
      <c r="C92" s="16"/>
      <c r="D92" s="15"/>
      <c r="E92" s="15"/>
    </row>
    <row r="93" spans="1:5" x14ac:dyDescent="0.25">
      <c r="A93" s="16"/>
      <c r="B93" s="16"/>
      <c r="C93" s="16"/>
      <c r="D93" s="15"/>
      <c r="E93" s="15"/>
    </row>
    <row r="94" spans="1:5" x14ac:dyDescent="0.25">
      <c r="A94" s="16"/>
      <c r="B94" s="16"/>
      <c r="C94" s="16"/>
      <c r="D94" s="15"/>
      <c r="E94" s="15"/>
    </row>
    <row r="95" spans="1:5" x14ac:dyDescent="0.25">
      <c r="A95" s="16"/>
      <c r="B95" s="16"/>
      <c r="C95" s="16"/>
      <c r="D95" s="15"/>
      <c r="E95" s="15"/>
    </row>
    <row r="96" spans="1:5" x14ac:dyDescent="0.25">
      <c r="A96" s="16"/>
      <c r="B96" s="16"/>
      <c r="C96" s="16"/>
      <c r="D96" s="15"/>
      <c r="E96" s="15"/>
    </row>
    <row r="97" spans="1:5" x14ac:dyDescent="0.25">
      <c r="A97" s="16"/>
      <c r="B97" s="16"/>
      <c r="C97" s="16"/>
      <c r="D97" s="15"/>
      <c r="E97" s="15"/>
    </row>
    <row r="98" spans="1:5" x14ac:dyDescent="0.25">
      <c r="A98" s="16"/>
      <c r="B98" s="16"/>
      <c r="C98" s="16"/>
      <c r="D98" s="15"/>
      <c r="E98" s="15"/>
    </row>
    <row r="99" spans="1:5" x14ac:dyDescent="0.25">
      <c r="A99" s="16"/>
      <c r="B99" s="16"/>
      <c r="C99" s="16"/>
      <c r="D99" s="15"/>
      <c r="E99" s="15"/>
    </row>
    <row r="100" spans="1:5" x14ac:dyDescent="0.25">
      <c r="A100" s="16"/>
      <c r="B100" s="16"/>
      <c r="C100" s="16"/>
      <c r="D100" s="15"/>
      <c r="E100" s="15"/>
    </row>
    <row r="101" spans="1:5" x14ac:dyDescent="0.25">
      <c r="A101" s="16"/>
      <c r="B101" s="16"/>
      <c r="C101" s="16"/>
      <c r="D101" s="15"/>
      <c r="E101" s="15"/>
    </row>
    <row r="102" spans="1:5" x14ac:dyDescent="0.25">
      <c r="A102" s="16"/>
      <c r="B102" s="16"/>
      <c r="C102" s="16"/>
      <c r="D102" s="15"/>
      <c r="E102" s="15"/>
    </row>
    <row r="103" spans="1:5" x14ac:dyDescent="0.25">
      <c r="A103" s="16"/>
      <c r="B103" s="16"/>
      <c r="C103" s="16"/>
      <c r="D103" s="15"/>
      <c r="E103" s="15"/>
    </row>
    <row r="104" spans="1:5" x14ac:dyDescent="0.25">
      <c r="A104" s="16"/>
      <c r="B104" s="16"/>
      <c r="C104" s="16"/>
      <c r="D104" s="15"/>
      <c r="E104" s="15"/>
    </row>
    <row r="105" spans="1:5" x14ac:dyDescent="0.25">
      <c r="A105" s="16"/>
      <c r="B105" s="16"/>
      <c r="C105" s="16"/>
      <c r="D105" s="15"/>
      <c r="E105" s="15"/>
    </row>
    <row r="106" spans="1:5" x14ac:dyDescent="0.25">
      <c r="A106" s="16"/>
      <c r="B106" s="16"/>
      <c r="C106" s="16"/>
      <c r="D106" s="15"/>
      <c r="E106" s="15"/>
    </row>
    <row r="107" spans="1:5" x14ac:dyDescent="0.25">
      <c r="A107" s="16"/>
      <c r="B107" s="16"/>
      <c r="C107" s="16"/>
      <c r="D107" s="15"/>
      <c r="E107" s="15"/>
    </row>
    <row r="108" spans="1:5" x14ac:dyDescent="0.25">
      <c r="A108" s="16"/>
      <c r="B108" s="16"/>
      <c r="C108" s="16"/>
      <c r="D108" s="15"/>
      <c r="E108" s="15"/>
    </row>
    <row r="109" spans="1:5" x14ac:dyDescent="0.25">
      <c r="A109" s="16"/>
      <c r="B109" s="16"/>
      <c r="C109" s="16"/>
      <c r="D109" s="15"/>
      <c r="E109" s="15"/>
    </row>
    <row r="110" spans="1:5" x14ac:dyDescent="0.25">
      <c r="A110" s="16"/>
      <c r="B110" s="16"/>
      <c r="C110" s="16"/>
      <c r="D110" s="15"/>
      <c r="E110" s="15"/>
    </row>
    <row r="111" spans="1:5" x14ac:dyDescent="0.25">
      <c r="A111" s="16"/>
      <c r="B111" s="16"/>
      <c r="C111" s="16"/>
      <c r="D111" s="15"/>
      <c r="E111" s="15"/>
    </row>
    <row r="112" spans="1:5" x14ac:dyDescent="0.25">
      <c r="A112" s="16"/>
      <c r="B112" s="16"/>
      <c r="C112" s="16"/>
      <c r="D112" s="15"/>
      <c r="E112" s="15"/>
    </row>
    <row r="113" spans="1:5" x14ac:dyDescent="0.25">
      <c r="A113" s="16"/>
      <c r="B113" s="16"/>
      <c r="C113" s="16"/>
      <c r="D113" s="15"/>
      <c r="E113" s="15"/>
    </row>
    <row r="114" spans="1:5" x14ac:dyDescent="0.25">
      <c r="A114" s="16"/>
      <c r="B114" s="16"/>
      <c r="C114" s="16"/>
      <c r="D114" s="15"/>
      <c r="E114" s="15"/>
    </row>
    <row r="115" spans="1:5" x14ac:dyDescent="0.25">
      <c r="A115" s="16"/>
      <c r="B115" s="16"/>
      <c r="C115" s="16"/>
      <c r="D115" s="15"/>
      <c r="E115" s="15"/>
    </row>
    <row r="116" spans="1:5" x14ac:dyDescent="0.25">
      <c r="A116" s="16"/>
      <c r="B116" s="16"/>
      <c r="C116" s="16"/>
      <c r="D116" s="15"/>
      <c r="E116" s="15"/>
    </row>
    <row r="117" spans="1:5" x14ac:dyDescent="0.25">
      <c r="A117" s="16"/>
      <c r="B117" s="16"/>
      <c r="C117" s="16"/>
      <c r="D117" s="15"/>
      <c r="E117" s="15"/>
    </row>
    <row r="118" spans="1:5" x14ac:dyDescent="0.25">
      <c r="A118" s="16"/>
      <c r="B118" s="16"/>
      <c r="C118" s="16"/>
      <c r="D118" s="15"/>
      <c r="E118" s="15"/>
    </row>
    <row r="119" spans="1:5" x14ac:dyDescent="0.25">
      <c r="A119" s="16"/>
      <c r="B119" s="16"/>
      <c r="C119" s="16"/>
      <c r="D119" s="15"/>
      <c r="E119" s="15"/>
    </row>
    <row r="120" spans="1:5" x14ac:dyDescent="0.25">
      <c r="A120" s="16"/>
      <c r="B120" s="16"/>
      <c r="C120" s="16"/>
      <c r="D120" s="15"/>
      <c r="E120" s="15"/>
    </row>
    <row r="121" spans="1:5" x14ac:dyDescent="0.25">
      <c r="A121" s="16"/>
      <c r="B121" s="16"/>
      <c r="C121" s="16"/>
      <c r="D121" s="15"/>
      <c r="E121" s="15"/>
    </row>
    <row r="122" spans="1:5" x14ac:dyDescent="0.25">
      <c r="A122" s="16"/>
      <c r="B122" s="16"/>
      <c r="C122" s="16"/>
      <c r="D122" s="15"/>
      <c r="E122" s="15"/>
    </row>
    <row r="123" spans="1:5" x14ac:dyDescent="0.25">
      <c r="A123" s="16"/>
      <c r="B123" s="16"/>
      <c r="C123" s="16"/>
      <c r="D123" s="15"/>
      <c r="E123" s="15"/>
    </row>
    <row r="124" spans="1:5" x14ac:dyDescent="0.25">
      <c r="A124" s="16"/>
      <c r="B124" s="16"/>
      <c r="C124" s="16"/>
      <c r="D124" s="15"/>
      <c r="E124" s="15"/>
    </row>
    <row r="125" spans="1:5" x14ac:dyDescent="0.25">
      <c r="A125" s="16"/>
      <c r="B125" s="16"/>
      <c r="C125" s="16"/>
      <c r="D125" s="15"/>
      <c r="E125" s="15"/>
    </row>
    <row r="126" spans="1:5" x14ac:dyDescent="0.25">
      <c r="A126" s="16"/>
      <c r="B126" s="16"/>
      <c r="C126" s="16"/>
      <c r="D126" s="15"/>
      <c r="E126" s="15"/>
    </row>
    <row r="127" spans="1:5" x14ac:dyDescent="0.25">
      <c r="A127" s="16"/>
      <c r="B127" s="16"/>
      <c r="C127" s="16"/>
      <c r="D127" s="15"/>
      <c r="E127" s="15"/>
    </row>
    <row r="128" spans="1:5" x14ac:dyDescent="0.25">
      <c r="A128" s="16"/>
      <c r="B128" s="16"/>
      <c r="C128" s="16"/>
      <c r="D128" s="15"/>
      <c r="E128" s="15"/>
    </row>
    <row r="129" spans="1:5" x14ac:dyDescent="0.25">
      <c r="A129" s="16"/>
      <c r="B129" s="16"/>
      <c r="C129" s="16"/>
      <c r="D129" s="15"/>
      <c r="E129" s="15"/>
    </row>
    <row r="130" spans="1:5" x14ac:dyDescent="0.25">
      <c r="A130" s="16"/>
      <c r="B130" s="16"/>
      <c r="C130" s="16"/>
      <c r="D130" s="15"/>
      <c r="E130" s="15"/>
    </row>
    <row r="131" spans="1:5" x14ac:dyDescent="0.25">
      <c r="A131" s="16"/>
      <c r="B131" s="16"/>
      <c r="C131" s="16"/>
      <c r="D131" s="15"/>
      <c r="E131" s="15"/>
    </row>
    <row r="132" spans="1:5" x14ac:dyDescent="0.25">
      <c r="A132" s="16"/>
      <c r="B132" s="16"/>
      <c r="C132" s="16"/>
      <c r="D132" s="15"/>
      <c r="E132" s="15"/>
    </row>
    <row r="133" spans="1:5" x14ac:dyDescent="0.25">
      <c r="A133" s="16"/>
      <c r="B133" s="16"/>
      <c r="C133" s="16"/>
      <c r="D133" s="15"/>
      <c r="E133" s="15"/>
    </row>
    <row r="134" spans="1:5" x14ac:dyDescent="0.25">
      <c r="A134" s="16"/>
      <c r="B134" s="16"/>
      <c r="C134" s="16"/>
      <c r="D134" s="15"/>
      <c r="E134" s="15"/>
    </row>
    <row r="135" spans="1:5" x14ac:dyDescent="0.25">
      <c r="A135" s="16"/>
      <c r="B135" s="16"/>
      <c r="C135" s="16"/>
      <c r="D135" s="15"/>
      <c r="E135" s="15"/>
    </row>
    <row r="136" spans="1:5" x14ac:dyDescent="0.25">
      <c r="A136" s="16"/>
      <c r="B136" s="16"/>
      <c r="C136" s="16"/>
      <c r="D136" s="15"/>
      <c r="E136" s="15"/>
    </row>
    <row r="137" spans="1:5" x14ac:dyDescent="0.25">
      <c r="A137" s="16"/>
      <c r="B137" s="16"/>
      <c r="C137" s="16"/>
      <c r="D137" s="15"/>
      <c r="E137" s="15"/>
    </row>
    <row r="138" spans="1:5" x14ac:dyDescent="0.25">
      <c r="A138" s="16"/>
      <c r="B138" s="16"/>
      <c r="C138" s="16"/>
      <c r="D138" s="15"/>
      <c r="E138" s="15"/>
    </row>
    <row r="139" spans="1:5" x14ac:dyDescent="0.25">
      <c r="A139" s="16"/>
      <c r="B139" s="16"/>
      <c r="C139" s="16"/>
      <c r="D139" s="15"/>
      <c r="E139" s="15"/>
    </row>
    <row r="140" spans="1:5" x14ac:dyDescent="0.25">
      <c r="A140" s="16"/>
      <c r="B140" s="16"/>
      <c r="C140" s="16"/>
      <c r="D140" s="15"/>
      <c r="E140" s="15"/>
    </row>
    <row r="141" spans="1:5" x14ac:dyDescent="0.25">
      <c r="A141" s="16"/>
      <c r="B141" s="16"/>
      <c r="C141" s="16"/>
      <c r="D141" s="15"/>
      <c r="E141" s="15"/>
    </row>
    <row r="142" spans="1:5" x14ac:dyDescent="0.25">
      <c r="A142" s="16"/>
      <c r="B142" s="16"/>
      <c r="C142" s="16"/>
      <c r="D142" s="15"/>
      <c r="E142" s="15"/>
    </row>
    <row r="143" spans="1:5" x14ac:dyDescent="0.25">
      <c r="A143" s="16"/>
      <c r="B143" s="16"/>
      <c r="C143" s="16"/>
      <c r="D143" s="15"/>
      <c r="E143" s="15"/>
    </row>
    <row r="144" spans="1:5" x14ac:dyDescent="0.25">
      <c r="A144" s="16"/>
      <c r="B144" s="16"/>
      <c r="C144" s="16"/>
      <c r="D144" s="15"/>
      <c r="E144" s="15"/>
    </row>
    <row r="145" spans="1:5" x14ac:dyDescent="0.25">
      <c r="A145" s="15"/>
      <c r="B145" s="16"/>
      <c r="C145" s="16"/>
      <c r="D145" s="15"/>
      <c r="E145" s="15"/>
    </row>
    <row r="146" spans="1:5" x14ac:dyDescent="0.25">
      <c r="A146" s="15"/>
      <c r="B146" s="16"/>
      <c r="C146" s="16"/>
      <c r="D146" s="15"/>
      <c r="E146" s="15"/>
    </row>
    <row r="147" spans="1:5" x14ac:dyDescent="0.25">
      <c r="A147" s="15"/>
      <c r="B147" s="16"/>
      <c r="C147" s="16"/>
      <c r="D147" s="15"/>
      <c r="E147" s="15"/>
    </row>
    <row r="148" spans="1:5" x14ac:dyDescent="0.25">
      <c r="A148" s="15"/>
      <c r="B148" s="16"/>
      <c r="C148" s="16"/>
      <c r="D148" s="15"/>
      <c r="E148" s="15"/>
    </row>
    <row r="149" spans="1:5" x14ac:dyDescent="0.25">
      <c r="A149" s="15"/>
      <c r="B149" s="16"/>
      <c r="C149" s="16"/>
      <c r="D149" s="15"/>
      <c r="E149" s="15"/>
    </row>
    <row r="150" spans="1:5" x14ac:dyDescent="0.25">
      <c r="A150" s="15"/>
      <c r="B150" s="16"/>
      <c r="C150" s="16"/>
      <c r="D150" s="15"/>
      <c r="E150" s="15"/>
    </row>
    <row r="151" spans="1:5" x14ac:dyDescent="0.25">
      <c r="A151" s="15"/>
      <c r="B151" s="16"/>
      <c r="C151" s="16"/>
      <c r="D151" s="15"/>
      <c r="E151" s="15"/>
    </row>
    <row r="152" spans="1:5" x14ac:dyDescent="0.25">
      <c r="A152" s="15"/>
      <c r="B152" s="16"/>
      <c r="C152" s="16"/>
      <c r="D152" s="15"/>
      <c r="E152" s="15"/>
    </row>
    <row r="153" spans="1:5" x14ac:dyDescent="0.25">
      <c r="A153" s="15"/>
      <c r="B153" s="20"/>
      <c r="C153" s="20"/>
      <c r="D153" s="15"/>
      <c r="E153" s="15"/>
    </row>
    <row r="154" spans="1:5" x14ac:dyDescent="0.25">
      <c r="A154" s="15"/>
      <c r="B154" s="20"/>
      <c r="C154" s="20"/>
      <c r="D154" s="15"/>
      <c r="E154" s="15"/>
    </row>
    <row r="155" spans="1:5" x14ac:dyDescent="0.25">
      <c r="A155" s="15"/>
      <c r="B155" s="20"/>
      <c r="C155" s="20"/>
      <c r="D155" s="15"/>
      <c r="E155" s="15"/>
    </row>
    <row r="156" spans="1:5" x14ac:dyDescent="0.25">
      <c r="A156" s="15"/>
      <c r="B156" s="20"/>
      <c r="C156" s="20"/>
      <c r="D156" s="15"/>
      <c r="E156" s="15"/>
    </row>
    <row r="157" spans="1:5" x14ac:dyDescent="0.25">
      <c r="A157" s="15"/>
      <c r="B157" s="20"/>
      <c r="C157" s="20"/>
      <c r="D157" s="15"/>
      <c r="E157" s="15"/>
    </row>
    <row r="158" spans="1:5" x14ac:dyDescent="0.25">
      <c r="A158" s="15"/>
      <c r="B158" s="20"/>
      <c r="C158" s="20"/>
      <c r="D158" s="15"/>
      <c r="E158" s="15"/>
    </row>
    <row r="159" spans="1:5" x14ac:dyDescent="0.25">
      <c r="A159" s="15"/>
      <c r="B159" s="20"/>
      <c r="C159" s="20"/>
      <c r="D159" s="15"/>
      <c r="E159" s="15"/>
    </row>
    <row r="160" spans="1:5" x14ac:dyDescent="0.25">
      <c r="A160" s="15"/>
      <c r="B160" s="20"/>
      <c r="C160" s="20"/>
      <c r="D160" s="15"/>
      <c r="E160" s="15"/>
    </row>
    <row r="161" spans="1:5" x14ac:dyDescent="0.25">
      <c r="A161" s="15"/>
      <c r="B161" s="20"/>
      <c r="C161" s="20"/>
      <c r="D161" s="15"/>
      <c r="E161" s="15"/>
    </row>
    <row r="162" spans="1:5" x14ac:dyDescent="0.25">
      <c r="A162" s="15"/>
      <c r="B162" s="20"/>
      <c r="C162" s="20"/>
      <c r="D162" s="15"/>
      <c r="E162" s="15"/>
    </row>
    <row r="163" spans="1:5" x14ac:dyDescent="0.25">
      <c r="A163" s="15"/>
      <c r="B163" s="20"/>
      <c r="C163" s="20"/>
      <c r="D163" s="15"/>
      <c r="E163" s="15"/>
    </row>
    <row r="164" spans="1:5" x14ac:dyDescent="0.25">
      <c r="A164" s="15"/>
      <c r="B164" s="20"/>
      <c r="C164" s="20"/>
      <c r="D164" s="15"/>
      <c r="E164" s="15"/>
    </row>
    <row r="165" spans="1:5" x14ac:dyDescent="0.25">
      <c r="A165" s="15"/>
      <c r="B165" s="20"/>
      <c r="C165" s="20"/>
      <c r="D165" s="15"/>
      <c r="E165" s="15"/>
    </row>
    <row r="166" spans="1:5" x14ac:dyDescent="0.25">
      <c r="A166" s="15"/>
      <c r="B166" s="20"/>
      <c r="C166" s="20"/>
      <c r="D166" s="15"/>
      <c r="E166" s="15"/>
    </row>
    <row r="167" spans="1:5" x14ac:dyDescent="0.25">
      <c r="A167" s="15"/>
      <c r="B167" s="20"/>
      <c r="C167" s="20"/>
      <c r="D167" s="15"/>
      <c r="E167" s="15"/>
    </row>
    <row r="168" spans="1:5" x14ac:dyDescent="0.25">
      <c r="A168" s="15"/>
      <c r="B168" s="20"/>
      <c r="C168" s="20"/>
      <c r="D168" s="15"/>
      <c r="E168" s="15"/>
    </row>
    <row r="169" spans="1:5" x14ac:dyDescent="0.25">
      <c r="A169" s="15"/>
      <c r="B169" s="20"/>
      <c r="C169" s="20"/>
      <c r="D169" s="15"/>
      <c r="E169" s="15"/>
    </row>
    <row r="170" spans="1:5" x14ac:dyDescent="0.25">
      <c r="A170" s="15"/>
      <c r="B170" s="20"/>
      <c r="C170" s="20"/>
      <c r="D170" s="15"/>
      <c r="E170" s="15"/>
    </row>
    <row r="171" spans="1:5" x14ac:dyDescent="0.25">
      <c r="A171" s="15"/>
      <c r="B171" s="20"/>
      <c r="C171" s="20"/>
      <c r="D171" s="15"/>
      <c r="E171" s="15"/>
    </row>
    <row r="172" spans="1:5" x14ac:dyDescent="0.25">
      <c r="A172" s="15"/>
      <c r="B172" s="20"/>
      <c r="C172" s="20"/>
      <c r="D172" s="15"/>
      <c r="E172" s="15"/>
    </row>
    <row r="173" spans="1:5" x14ac:dyDescent="0.25">
      <c r="A173" s="15"/>
      <c r="B173" s="20"/>
      <c r="C173" s="20"/>
      <c r="D173" s="15"/>
      <c r="E173" s="15"/>
    </row>
    <row r="174" spans="1:5" x14ac:dyDescent="0.25">
      <c r="A174" s="15"/>
      <c r="B174" s="20"/>
      <c r="C174" s="20"/>
      <c r="D174" s="15"/>
      <c r="E174" s="15"/>
    </row>
    <row r="175" spans="1:5" x14ac:dyDescent="0.25">
      <c r="A175" s="15"/>
      <c r="B175" s="20"/>
      <c r="C175" s="20"/>
      <c r="D175" s="15"/>
      <c r="E175" s="15"/>
    </row>
    <row r="176" spans="1:5" x14ac:dyDescent="0.25">
      <c r="A176" s="15"/>
      <c r="B176" s="20"/>
      <c r="C176" s="20"/>
      <c r="D176" s="15"/>
      <c r="E176" s="15"/>
    </row>
    <row r="177" spans="1:5" x14ac:dyDescent="0.25">
      <c r="A177" s="15"/>
      <c r="B177" s="20"/>
      <c r="C177" s="20"/>
      <c r="D177" s="15"/>
      <c r="E177" s="15"/>
    </row>
    <row r="178" spans="1:5" x14ac:dyDescent="0.25">
      <c r="A178" s="15"/>
      <c r="B178" s="20"/>
      <c r="C178" s="20"/>
      <c r="D178" s="15"/>
      <c r="E178" s="15"/>
    </row>
    <row r="179" spans="1:5" x14ac:dyDescent="0.25">
      <c r="A179" s="15"/>
      <c r="B179" s="20"/>
      <c r="C179" s="20"/>
      <c r="D179" s="15"/>
      <c r="E179" s="15"/>
    </row>
    <row r="180" spans="1:5" x14ac:dyDescent="0.25">
      <c r="A180" s="15"/>
      <c r="B180" s="20"/>
      <c r="C180" s="20"/>
      <c r="D180" s="15"/>
      <c r="E180" s="15"/>
    </row>
    <row r="181" spans="1:5" x14ac:dyDescent="0.25">
      <c r="A181" s="15"/>
      <c r="B181" s="20"/>
      <c r="C181" s="20"/>
      <c r="D181" s="15"/>
      <c r="E181" s="15"/>
    </row>
    <row r="182" spans="1:5" x14ac:dyDescent="0.25">
      <c r="A182" s="15"/>
      <c r="B182" s="20"/>
      <c r="C182" s="20"/>
      <c r="D182" s="15"/>
      <c r="E182" s="15"/>
    </row>
    <row r="183" spans="1:5" x14ac:dyDescent="0.25">
      <c r="A183" s="15"/>
      <c r="B183" s="20"/>
      <c r="C183" s="20"/>
      <c r="D183" s="15"/>
      <c r="E183" s="15"/>
    </row>
    <row r="184" spans="1:5" x14ac:dyDescent="0.25">
      <c r="A184" s="15"/>
      <c r="B184" s="20"/>
      <c r="C184" s="20"/>
      <c r="D184" s="15"/>
      <c r="E184" s="15"/>
    </row>
    <row r="185" spans="1:5" x14ac:dyDescent="0.25">
      <c r="A185" s="15"/>
      <c r="B185" s="20"/>
      <c r="C185" s="20"/>
      <c r="D185" s="15"/>
      <c r="E185" s="15"/>
    </row>
    <row r="186" spans="1:5" x14ac:dyDescent="0.25">
      <c r="A186" s="15"/>
      <c r="B186" s="20"/>
      <c r="C186" s="20"/>
      <c r="D186" s="15"/>
      <c r="E186" s="15"/>
    </row>
    <row r="187" spans="1:5" x14ac:dyDescent="0.25">
      <c r="A187" s="15"/>
      <c r="B187" s="20"/>
      <c r="C187" s="20"/>
      <c r="D187" s="15"/>
      <c r="E187" s="15"/>
    </row>
    <row r="188" spans="1:5" x14ac:dyDescent="0.25">
      <c r="A188" s="15"/>
      <c r="B188" s="20"/>
      <c r="C188" s="20"/>
      <c r="D188" s="15"/>
      <c r="E188" s="15"/>
    </row>
    <row r="189" spans="1:5" x14ac:dyDescent="0.25">
      <c r="A189" s="15"/>
      <c r="B189" s="20"/>
      <c r="C189" s="20"/>
      <c r="D189" s="15"/>
      <c r="E189" s="15"/>
    </row>
    <row r="190" spans="1:5" x14ac:dyDescent="0.25">
      <c r="A190" s="15"/>
      <c r="B190" s="20"/>
      <c r="C190" s="20"/>
      <c r="D190" s="15"/>
      <c r="E190" s="15"/>
    </row>
    <row r="191" spans="1:5" x14ac:dyDescent="0.25">
      <c r="A191" s="15"/>
      <c r="B191" s="20"/>
      <c r="C191" s="20"/>
      <c r="D191" s="15"/>
      <c r="E191" s="15"/>
    </row>
    <row r="192" spans="1:5" x14ac:dyDescent="0.25">
      <c r="A192" s="15"/>
      <c r="B192" s="20"/>
      <c r="C192" s="20"/>
      <c r="D192" s="15"/>
      <c r="E192" s="15"/>
    </row>
    <row r="193" spans="1:5" x14ac:dyDescent="0.25">
      <c r="A193" s="15"/>
      <c r="B193" s="20"/>
      <c r="C193" s="20"/>
      <c r="D193" s="15"/>
      <c r="E193" s="15"/>
    </row>
    <row r="194" spans="1:5" x14ac:dyDescent="0.25">
      <c r="A194" s="15"/>
      <c r="B194" s="20"/>
      <c r="C194" s="20"/>
      <c r="D194" s="15"/>
      <c r="E194" s="15"/>
    </row>
    <row r="195" spans="1:5" x14ac:dyDescent="0.25">
      <c r="A195" s="15"/>
      <c r="B195" s="20"/>
      <c r="C195" s="20"/>
      <c r="D195" s="15"/>
      <c r="E195" s="15"/>
    </row>
    <row r="196" spans="1:5" x14ac:dyDescent="0.25">
      <c r="A196" s="15"/>
      <c r="B196" s="20"/>
      <c r="C196" s="20"/>
      <c r="D196" s="15"/>
      <c r="E196" s="15"/>
    </row>
    <row r="197" spans="1:5" x14ac:dyDescent="0.25">
      <c r="A197" s="15"/>
      <c r="B197" s="20"/>
      <c r="C197" s="20"/>
      <c r="D197" s="15"/>
      <c r="E197" s="15"/>
    </row>
    <row r="198" spans="1:5" x14ac:dyDescent="0.25">
      <c r="A198" s="15"/>
      <c r="B198" s="20"/>
      <c r="C198" s="20"/>
      <c r="D198" s="15"/>
      <c r="E198" s="15"/>
    </row>
    <row r="199" spans="1:5" x14ac:dyDescent="0.25">
      <c r="A199" s="15"/>
      <c r="B199" s="20"/>
      <c r="C199" s="20"/>
      <c r="D199" s="15"/>
      <c r="E199" s="15"/>
    </row>
    <row r="200" spans="1:5" x14ac:dyDescent="0.25">
      <c r="A200" s="15"/>
      <c r="B200" s="20"/>
      <c r="C200" s="20"/>
      <c r="D200" s="15"/>
      <c r="E200" s="15"/>
    </row>
    <row r="201" spans="1:5" x14ac:dyDescent="0.25">
      <c r="A201" s="15"/>
      <c r="B201" s="20"/>
      <c r="C201" s="20"/>
      <c r="D201" s="15"/>
      <c r="E201" s="15"/>
    </row>
    <row r="202" spans="1:5" x14ac:dyDescent="0.25">
      <c r="A202" s="15"/>
      <c r="B202" s="20"/>
      <c r="C202" s="20"/>
      <c r="D202" s="15"/>
      <c r="E202" s="15"/>
    </row>
    <row r="203" spans="1:5" x14ac:dyDescent="0.25">
      <c r="A203" s="15"/>
      <c r="B203" s="20"/>
      <c r="C203" s="20"/>
      <c r="D203" s="15"/>
      <c r="E203" s="15"/>
    </row>
    <row r="204" spans="1:5" x14ac:dyDescent="0.25">
      <c r="A204" s="15"/>
      <c r="B204" s="20"/>
      <c r="C204" s="20"/>
      <c r="D204" s="15"/>
      <c r="E204" s="15"/>
    </row>
    <row r="205" spans="1:5" x14ac:dyDescent="0.25">
      <c r="A205" s="15"/>
      <c r="B205" s="20"/>
      <c r="C205" s="20"/>
      <c r="D205" s="15"/>
      <c r="E205" s="15"/>
    </row>
    <row r="206" spans="1:5" x14ac:dyDescent="0.25">
      <c r="A206" s="15"/>
      <c r="B206" s="20"/>
      <c r="C206" s="20"/>
      <c r="D206" s="15"/>
      <c r="E206" s="15"/>
    </row>
    <row r="207" spans="1:5" x14ac:dyDescent="0.25">
      <c r="A207" s="15"/>
      <c r="B207" s="20"/>
      <c r="C207" s="20"/>
      <c r="D207" s="15"/>
      <c r="E207" s="15"/>
    </row>
    <row r="208" spans="1:5" x14ac:dyDescent="0.25">
      <c r="A208" s="15"/>
      <c r="B208" s="20"/>
      <c r="C208" s="20"/>
      <c r="D208" s="15"/>
      <c r="E208" s="15"/>
    </row>
    <row r="209" spans="1:5" x14ac:dyDescent="0.25">
      <c r="A209" s="15"/>
      <c r="B209" s="20"/>
      <c r="C209" s="20"/>
      <c r="D209" s="15"/>
      <c r="E209" s="15"/>
    </row>
    <row r="210" spans="1:5" x14ac:dyDescent="0.25">
      <c r="A210" s="15"/>
      <c r="B210" s="20"/>
      <c r="C210" s="20"/>
      <c r="D210" s="15"/>
      <c r="E210" s="15"/>
    </row>
    <row r="211" spans="1:5" x14ac:dyDescent="0.25">
      <c r="A211" s="15"/>
      <c r="B211" s="20"/>
      <c r="C211" s="20"/>
      <c r="D211" s="15"/>
      <c r="E211" s="15"/>
    </row>
    <row r="212" spans="1:5" x14ac:dyDescent="0.25">
      <c r="A212" s="15"/>
      <c r="B212" s="20"/>
      <c r="C212" s="20"/>
      <c r="D212" s="15"/>
      <c r="E212" s="15"/>
    </row>
    <row r="213" spans="1:5" x14ac:dyDescent="0.25">
      <c r="A213" s="15"/>
      <c r="B213" s="20"/>
      <c r="C213" s="20"/>
      <c r="D213" s="15"/>
      <c r="E213" s="15"/>
    </row>
    <row r="214" spans="1:5" x14ac:dyDescent="0.25">
      <c r="A214" s="15"/>
      <c r="B214" s="20"/>
      <c r="C214" s="20"/>
      <c r="D214" s="15"/>
      <c r="E214" s="15"/>
    </row>
    <row r="215" spans="1:5" x14ac:dyDescent="0.25">
      <c r="A215" s="15"/>
      <c r="B215" s="20"/>
      <c r="C215" s="20"/>
      <c r="D215" s="15"/>
      <c r="E215" s="15"/>
    </row>
    <row r="216" spans="1:5" x14ac:dyDescent="0.25">
      <c r="A216" s="15"/>
      <c r="B216" s="20"/>
      <c r="C216" s="20"/>
      <c r="D216" s="15"/>
      <c r="E216" s="15"/>
    </row>
    <row r="217" spans="1:5" x14ac:dyDescent="0.25">
      <c r="A217" s="15"/>
      <c r="B217" s="20"/>
      <c r="C217" s="20"/>
      <c r="D217" s="15"/>
      <c r="E217" s="15"/>
    </row>
    <row r="218" spans="1:5" x14ac:dyDescent="0.25">
      <c r="A218" s="15"/>
      <c r="B218" s="20"/>
      <c r="C218" s="20"/>
      <c r="D218" s="15"/>
      <c r="E218" s="15"/>
    </row>
    <row r="219" spans="1:5" x14ac:dyDescent="0.25">
      <c r="A219" s="15"/>
      <c r="B219" s="20"/>
      <c r="C219" s="20"/>
      <c r="D219" s="15"/>
      <c r="E219" s="15"/>
    </row>
    <row r="220" spans="1:5" x14ac:dyDescent="0.25">
      <c r="A220" s="15"/>
      <c r="B220" s="20"/>
      <c r="C220" s="20"/>
      <c r="D220" s="15"/>
      <c r="E220" s="15"/>
    </row>
    <row r="221" spans="1:5" x14ac:dyDescent="0.25">
      <c r="A221" s="15"/>
      <c r="B221" s="20"/>
      <c r="C221" s="20"/>
      <c r="D221" s="15"/>
      <c r="E221" s="15"/>
    </row>
    <row r="222" spans="1:5" x14ac:dyDescent="0.25">
      <c r="A222" s="15"/>
      <c r="B222" s="20"/>
      <c r="C222" s="20"/>
      <c r="D222" s="15"/>
      <c r="E222" s="15"/>
    </row>
    <row r="223" spans="1:5" x14ac:dyDescent="0.25">
      <c r="A223" s="15"/>
      <c r="B223" s="20"/>
      <c r="C223" s="20"/>
      <c r="D223" s="15"/>
      <c r="E223" s="15"/>
    </row>
    <row r="224" spans="1:5" x14ac:dyDescent="0.25">
      <c r="A224" s="15"/>
      <c r="B224" s="20"/>
      <c r="C224" s="20"/>
      <c r="D224" s="15"/>
      <c r="E224" s="15"/>
    </row>
    <row r="225" spans="1:5" x14ac:dyDescent="0.25">
      <c r="A225" s="15"/>
      <c r="B225" s="20"/>
      <c r="C225" s="20"/>
      <c r="D225" s="15"/>
      <c r="E225" s="15"/>
    </row>
    <row r="226" spans="1:5" x14ac:dyDescent="0.25">
      <c r="A226" s="15"/>
      <c r="B226" s="20"/>
      <c r="C226" s="20"/>
      <c r="D226" s="15"/>
      <c r="E226" s="15"/>
    </row>
    <row r="227" spans="1:5" x14ac:dyDescent="0.25">
      <c r="A227" s="15"/>
      <c r="B227" s="20"/>
      <c r="C227" s="20"/>
      <c r="D227" s="15"/>
      <c r="E227" s="15"/>
    </row>
    <row r="228" spans="1:5" x14ac:dyDescent="0.25">
      <c r="A228" s="15"/>
      <c r="B228" s="20"/>
      <c r="C228" s="20"/>
      <c r="D228" s="15"/>
      <c r="E228" s="15"/>
    </row>
    <row r="229" spans="1:5" x14ac:dyDescent="0.25">
      <c r="A229" s="15"/>
      <c r="B229" s="20"/>
      <c r="C229" s="20"/>
      <c r="D229" s="15"/>
      <c r="E229" s="15"/>
    </row>
    <row r="230" spans="1:5" x14ac:dyDescent="0.25">
      <c r="A230" s="15"/>
      <c r="B230" s="20"/>
      <c r="C230" s="20"/>
      <c r="D230" s="15"/>
      <c r="E230" s="15"/>
    </row>
    <row r="231" spans="1:5" x14ac:dyDescent="0.25">
      <c r="A231" s="15"/>
      <c r="B231" s="20"/>
      <c r="C231" s="20"/>
      <c r="D231" s="15"/>
      <c r="E231" s="15"/>
    </row>
    <row r="232" spans="1:5" x14ac:dyDescent="0.25">
      <c r="A232" s="15"/>
      <c r="B232" s="20"/>
      <c r="C232" s="20"/>
      <c r="D232" s="15"/>
      <c r="E232" s="15"/>
    </row>
    <row r="233" spans="1:5" x14ac:dyDescent="0.25">
      <c r="A233" s="15"/>
      <c r="B233" s="20"/>
      <c r="C233" s="20"/>
      <c r="D233" s="15"/>
      <c r="E233" s="15"/>
    </row>
    <row r="234" spans="1:5" x14ac:dyDescent="0.25">
      <c r="A234" s="15"/>
      <c r="B234" s="20"/>
      <c r="C234" s="20"/>
      <c r="D234" s="15"/>
      <c r="E234" s="15"/>
    </row>
    <row r="235" spans="1:5" x14ac:dyDescent="0.25">
      <c r="A235" s="15"/>
      <c r="B235" s="20"/>
      <c r="C235" s="20"/>
      <c r="D235" s="15"/>
      <c r="E235" s="15"/>
    </row>
    <row r="236" spans="1:5" x14ac:dyDescent="0.25">
      <c r="A236" s="15"/>
      <c r="B236" s="20"/>
      <c r="C236" s="20"/>
      <c r="D236" s="15"/>
      <c r="E236" s="15"/>
    </row>
    <row r="237" spans="1:5" x14ac:dyDescent="0.25">
      <c r="A237" s="15"/>
      <c r="B237" s="20"/>
      <c r="C237" s="20"/>
      <c r="D237" s="15"/>
      <c r="E237" s="15"/>
    </row>
    <row r="238" spans="1:5" x14ac:dyDescent="0.25">
      <c r="A238" s="15"/>
      <c r="B238" s="20"/>
      <c r="C238" s="20"/>
      <c r="D238" s="15"/>
      <c r="E238" s="15"/>
    </row>
    <row r="239" spans="1:5" x14ac:dyDescent="0.25">
      <c r="A239" s="15"/>
      <c r="B239" s="20"/>
      <c r="C239" s="20"/>
      <c r="D239" s="15"/>
      <c r="E239" s="15"/>
    </row>
    <row r="240" spans="1:5" x14ac:dyDescent="0.25">
      <c r="A240" s="15"/>
      <c r="B240" s="20"/>
      <c r="C240" s="20"/>
      <c r="D240" s="15"/>
      <c r="E240" s="15"/>
    </row>
    <row r="241" spans="1:5" x14ac:dyDescent="0.25">
      <c r="A241" s="15"/>
      <c r="B241" s="20"/>
      <c r="C241" s="20"/>
      <c r="D241" s="15"/>
      <c r="E241" s="15"/>
    </row>
    <row r="242" spans="1:5" x14ac:dyDescent="0.25">
      <c r="A242" s="15"/>
      <c r="B242" s="20"/>
      <c r="C242" s="20"/>
      <c r="D242" s="15"/>
      <c r="E242" s="15"/>
    </row>
    <row r="243" spans="1:5" x14ac:dyDescent="0.25">
      <c r="A243" s="15"/>
      <c r="B243" s="20"/>
      <c r="C243" s="20"/>
      <c r="D243" s="15"/>
      <c r="E243" s="15"/>
    </row>
    <row r="244" spans="1:5" x14ac:dyDescent="0.25">
      <c r="A244" s="15"/>
      <c r="B244" s="20"/>
      <c r="C244" s="20"/>
      <c r="D244" s="15"/>
      <c r="E244" s="15"/>
    </row>
    <row r="245" spans="1:5" x14ac:dyDescent="0.25">
      <c r="A245" s="15"/>
      <c r="B245" s="20"/>
      <c r="C245" s="20"/>
      <c r="D245" s="15"/>
      <c r="E245" s="15"/>
    </row>
    <row r="246" spans="1:5" x14ac:dyDescent="0.25">
      <c r="A246" s="15"/>
      <c r="B246" s="20"/>
      <c r="C246" s="20"/>
      <c r="D246" s="15"/>
      <c r="E246" s="15"/>
    </row>
    <row r="247" spans="1:5" x14ac:dyDescent="0.25">
      <c r="A247" s="15"/>
      <c r="B247" s="20"/>
      <c r="C247" s="20"/>
      <c r="D247" s="15"/>
      <c r="E247" s="15"/>
    </row>
    <row r="248" spans="1:5" x14ac:dyDescent="0.25">
      <c r="A248" s="15"/>
      <c r="B248" s="20"/>
      <c r="C248" s="20"/>
      <c r="D248" s="15"/>
      <c r="E248" s="15"/>
    </row>
    <row r="249" spans="1:5" x14ac:dyDescent="0.25">
      <c r="A249" s="15"/>
      <c r="B249" s="20"/>
      <c r="C249" s="20"/>
      <c r="D249" s="15"/>
      <c r="E249" s="15"/>
    </row>
    <row r="250" spans="1:5" x14ac:dyDescent="0.25">
      <c r="A250" s="15"/>
      <c r="B250" s="20"/>
      <c r="C250" s="20"/>
      <c r="D250" s="15"/>
      <c r="E250" s="15"/>
    </row>
    <row r="251" spans="1:5" x14ac:dyDescent="0.25">
      <c r="A251" s="15"/>
      <c r="B251" s="20"/>
      <c r="C251" s="20"/>
      <c r="D251" s="15"/>
      <c r="E251" s="15"/>
    </row>
    <row r="252" spans="1:5" x14ac:dyDescent="0.25">
      <c r="A252" s="15"/>
      <c r="B252" s="20"/>
      <c r="C252" s="20"/>
      <c r="D252" s="15"/>
      <c r="E252" s="15"/>
    </row>
    <row r="253" spans="1:5" x14ac:dyDescent="0.25">
      <c r="A253" s="15"/>
      <c r="B253" s="20"/>
      <c r="C253" s="20"/>
      <c r="D253" s="15"/>
      <c r="E253" s="15"/>
    </row>
    <row r="254" spans="1:5" x14ac:dyDescent="0.25">
      <c r="A254" s="15"/>
      <c r="B254" s="20"/>
      <c r="C254" s="20"/>
      <c r="D254" s="15"/>
      <c r="E254" s="15"/>
    </row>
    <row r="255" spans="1:5" x14ac:dyDescent="0.25">
      <c r="A255" s="15"/>
      <c r="B255" s="20"/>
      <c r="C255" s="20"/>
      <c r="D255" s="15"/>
      <c r="E255" s="15"/>
    </row>
    <row r="256" spans="1:5" x14ac:dyDescent="0.25">
      <c r="A256" s="15"/>
      <c r="B256" s="20"/>
      <c r="C256" s="20"/>
      <c r="D256" s="15"/>
      <c r="E256" s="15"/>
    </row>
    <row r="257" spans="1:5" x14ac:dyDescent="0.25">
      <c r="A257" s="15"/>
      <c r="B257" s="20"/>
      <c r="C257" s="20"/>
      <c r="D257" s="15"/>
      <c r="E257" s="15"/>
    </row>
    <row r="258" spans="1:5" x14ac:dyDescent="0.25">
      <c r="A258" s="15"/>
      <c r="B258" s="20"/>
      <c r="C258" s="20"/>
      <c r="D258" s="15"/>
      <c r="E258" s="15"/>
    </row>
    <row r="259" spans="1:5" x14ac:dyDescent="0.25">
      <c r="A259" s="15"/>
      <c r="B259" s="20"/>
      <c r="C259" s="20"/>
      <c r="D259" s="15"/>
      <c r="E259" s="15"/>
    </row>
    <row r="260" spans="1:5" x14ac:dyDescent="0.25">
      <c r="A260" s="15"/>
      <c r="B260" s="20"/>
      <c r="C260" s="20"/>
      <c r="D260" s="15"/>
      <c r="E260" s="15"/>
    </row>
    <row r="261" spans="1:5" x14ac:dyDescent="0.25">
      <c r="A261" s="15"/>
      <c r="B261" s="20"/>
      <c r="C261" s="20"/>
      <c r="D261" s="15"/>
      <c r="E261" s="15"/>
    </row>
    <row r="262" spans="1:5" x14ac:dyDescent="0.25">
      <c r="A262" s="15"/>
      <c r="B262" s="20"/>
      <c r="C262" s="20"/>
      <c r="D262" s="15"/>
      <c r="E262" s="15"/>
    </row>
    <row r="263" spans="1:5" x14ac:dyDescent="0.25">
      <c r="A263" s="15"/>
      <c r="B263" s="20"/>
      <c r="C263" s="20"/>
      <c r="D263" s="15"/>
      <c r="E263" s="15"/>
    </row>
    <row r="264" spans="1:5" x14ac:dyDescent="0.25">
      <c r="A264" s="15"/>
      <c r="B264" s="20"/>
      <c r="C264" s="20"/>
      <c r="D264" s="15"/>
      <c r="E264" s="15"/>
    </row>
    <row r="265" spans="1:5" x14ac:dyDescent="0.25">
      <c r="A265" s="15"/>
      <c r="B265" s="20"/>
      <c r="C265" s="20"/>
      <c r="D265" s="15"/>
      <c r="E265" s="15"/>
    </row>
    <row r="266" spans="1:5" x14ac:dyDescent="0.25">
      <c r="A266" s="15"/>
      <c r="B266" s="20"/>
      <c r="C266" s="20"/>
      <c r="D266" s="15"/>
      <c r="E266" s="15"/>
    </row>
    <row r="267" spans="1:5" x14ac:dyDescent="0.25">
      <c r="A267" s="15"/>
      <c r="B267" s="20"/>
      <c r="C267" s="20"/>
      <c r="D267" s="15"/>
      <c r="E267" s="15"/>
    </row>
    <row r="268" spans="1:5" x14ac:dyDescent="0.25">
      <c r="A268" s="15"/>
      <c r="B268" s="20"/>
      <c r="C268" s="20"/>
      <c r="D268" s="15"/>
      <c r="E268" s="15"/>
    </row>
    <row r="269" spans="1:5" x14ac:dyDescent="0.25">
      <c r="A269" s="15"/>
      <c r="B269" s="20"/>
      <c r="C269" s="20"/>
      <c r="D269" s="15"/>
      <c r="E269" s="15"/>
    </row>
    <row r="270" spans="1:5" x14ac:dyDescent="0.25">
      <c r="A270" s="15"/>
      <c r="B270" s="20"/>
      <c r="C270" s="20"/>
      <c r="D270" s="15"/>
      <c r="E270" s="15"/>
    </row>
    <row r="271" spans="1:5" x14ac:dyDescent="0.25">
      <c r="A271" s="15"/>
      <c r="B271" s="20"/>
      <c r="C271" s="20"/>
      <c r="D271" s="15"/>
      <c r="E271" s="15"/>
    </row>
    <row r="272" spans="1:5" x14ac:dyDescent="0.25">
      <c r="A272" s="15"/>
      <c r="B272" s="20"/>
      <c r="C272" s="20"/>
      <c r="D272" s="15"/>
      <c r="E272" s="15"/>
    </row>
    <row r="273" spans="1:5" x14ac:dyDescent="0.25">
      <c r="A273" s="15"/>
      <c r="B273" s="20"/>
      <c r="C273" s="20"/>
      <c r="D273" s="15"/>
      <c r="E273" s="15"/>
    </row>
    <row r="274" spans="1:5" x14ac:dyDescent="0.25">
      <c r="A274" s="15"/>
      <c r="B274" s="20"/>
      <c r="C274" s="20"/>
      <c r="D274" s="15"/>
      <c r="E274" s="15"/>
    </row>
    <row r="275" spans="1:5" x14ac:dyDescent="0.25">
      <c r="A275" s="15"/>
      <c r="B275" s="20"/>
      <c r="C275" s="20"/>
      <c r="D275" s="15"/>
      <c r="E275" s="15"/>
    </row>
    <row r="276" spans="1:5" x14ac:dyDescent="0.25">
      <c r="A276" s="15"/>
      <c r="B276" s="20"/>
      <c r="C276" s="20"/>
      <c r="D276" s="15"/>
      <c r="E276" s="15"/>
    </row>
    <row r="277" spans="1:5" x14ac:dyDescent="0.25">
      <c r="A277" s="15"/>
      <c r="B277" s="20"/>
      <c r="C277" s="20"/>
      <c r="D277" s="15"/>
      <c r="E277" s="15"/>
    </row>
    <row r="278" spans="1:5" x14ac:dyDescent="0.25">
      <c r="A278" s="15"/>
      <c r="B278" s="20"/>
      <c r="C278" s="20"/>
      <c r="D278" s="15"/>
      <c r="E278" s="15"/>
    </row>
    <row r="279" spans="1:5" x14ac:dyDescent="0.25">
      <c r="A279" s="15"/>
      <c r="B279" s="20"/>
      <c r="C279" s="20"/>
      <c r="D279" s="15"/>
      <c r="E279" s="15"/>
    </row>
    <row r="280" spans="1:5" x14ac:dyDescent="0.25">
      <c r="A280" s="15"/>
      <c r="B280" s="20"/>
      <c r="C280" s="20"/>
      <c r="D280" s="15"/>
      <c r="E280" s="15"/>
    </row>
    <row r="281" spans="1:5" x14ac:dyDescent="0.25">
      <c r="A281" s="15"/>
      <c r="B281" s="20"/>
      <c r="C281" s="20"/>
      <c r="D281" s="15"/>
      <c r="E281" s="15"/>
    </row>
    <row r="282" spans="1:5" x14ac:dyDescent="0.25">
      <c r="A282" s="15"/>
      <c r="B282" s="20"/>
      <c r="C282" s="20"/>
      <c r="D282" s="15"/>
      <c r="E282" s="15"/>
    </row>
    <row r="283" spans="1:5" x14ac:dyDescent="0.25">
      <c r="A283" s="15"/>
      <c r="B283" s="20"/>
      <c r="C283" s="20"/>
      <c r="D283" s="15"/>
      <c r="E283" s="15"/>
    </row>
    <row r="284" spans="1:5" x14ac:dyDescent="0.25">
      <c r="A284" s="15"/>
      <c r="B284" s="20"/>
      <c r="C284" s="20"/>
      <c r="D284" s="15"/>
      <c r="E284" s="15"/>
    </row>
    <row r="285" spans="1:5" x14ac:dyDescent="0.25">
      <c r="A285" s="15"/>
      <c r="B285" s="20"/>
      <c r="C285" s="20"/>
      <c r="D285" s="15"/>
      <c r="E285" s="15"/>
    </row>
    <row r="286" spans="1:5" x14ac:dyDescent="0.25">
      <c r="A286" s="15"/>
      <c r="B286" s="20"/>
      <c r="C286" s="20"/>
      <c r="D286" s="15"/>
      <c r="E286" s="15"/>
    </row>
    <row r="287" spans="1:5" x14ac:dyDescent="0.25">
      <c r="A287" s="15"/>
      <c r="B287" s="20"/>
      <c r="C287" s="20"/>
      <c r="D287" s="15"/>
      <c r="E287" s="15"/>
    </row>
    <row r="288" spans="1:5" x14ac:dyDescent="0.25">
      <c r="A288" s="15"/>
      <c r="B288" s="20"/>
      <c r="C288" s="20"/>
      <c r="D288" s="15"/>
      <c r="E288" s="15"/>
    </row>
    <row r="289" spans="1:5" x14ac:dyDescent="0.25">
      <c r="A289" s="15"/>
      <c r="B289" s="20"/>
      <c r="C289" s="20"/>
      <c r="D289" s="15"/>
      <c r="E289" s="15"/>
    </row>
    <row r="290" spans="1:5" x14ac:dyDescent="0.25">
      <c r="A290" s="15"/>
      <c r="B290" s="20"/>
      <c r="C290" s="20"/>
      <c r="D290" s="15"/>
      <c r="E290" s="15"/>
    </row>
    <row r="291" spans="1:5" x14ac:dyDescent="0.25">
      <c r="A291" s="15"/>
      <c r="B291" s="20"/>
      <c r="C291" s="20"/>
      <c r="D291" s="15"/>
      <c r="E291" s="15"/>
    </row>
    <row r="292" spans="1:5" x14ac:dyDescent="0.25">
      <c r="A292" s="15"/>
      <c r="B292" s="20"/>
      <c r="C292" s="20"/>
      <c r="D292" s="15"/>
      <c r="E292" s="15"/>
    </row>
    <row r="293" spans="1:5" x14ac:dyDescent="0.25">
      <c r="A293" s="15"/>
      <c r="B293" s="20"/>
      <c r="C293" s="20"/>
      <c r="D293" s="15"/>
      <c r="E293" s="15"/>
    </row>
    <row r="294" spans="1:5" x14ac:dyDescent="0.25">
      <c r="A294" s="15"/>
      <c r="B294" s="20"/>
      <c r="C294" s="20"/>
      <c r="D294" s="15"/>
      <c r="E294" s="15"/>
    </row>
    <row r="295" spans="1:5" x14ac:dyDescent="0.25">
      <c r="A295" s="15"/>
      <c r="B295" s="20"/>
      <c r="C295" s="20"/>
      <c r="D295" s="15"/>
      <c r="E295" s="15"/>
    </row>
    <row r="296" spans="1:5" x14ac:dyDescent="0.25">
      <c r="A296" s="15"/>
      <c r="B296" s="20"/>
      <c r="C296" s="20"/>
      <c r="D296" s="15"/>
      <c r="E296" s="15"/>
    </row>
    <row r="297" spans="1:5" x14ac:dyDescent="0.25">
      <c r="A297" s="15"/>
      <c r="B297" s="20"/>
      <c r="C297" s="20"/>
      <c r="D297" s="15"/>
      <c r="E297" s="15"/>
    </row>
    <row r="298" spans="1:5" x14ac:dyDescent="0.25">
      <c r="A298" s="15"/>
      <c r="B298" s="20"/>
      <c r="C298" s="20"/>
      <c r="D298" s="15"/>
      <c r="E298" s="15"/>
    </row>
    <row r="299" spans="1:5" x14ac:dyDescent="0.25">
      <c r="A299" s="15"/>
      <c r="B299" s="20"/>
      <c r="C299" s="20"/>
      <c r="D299" s="15"/>
      <c r="E299" s="15"/>
    </row>
    <row r="300" spans="1:5" x14ac:dyDescent="0.25">
      <c r="A300" s="15"/>
      <c r="B300" s="20"/>
      <c r="C300" s="20"/>
      <c r="D300" s="15"/>
      <c r="E300" s="15"/>
    </row>
    <row r="301" spans="1:5" x14ac:dyDescent="0.25">
      <c r="A301" s="15"/>
      <c r="B301" s="20"/>
      <c r="C301" s="20"/>
      <c r="D301" s="15"/>
      <c r="E301" s="15"/>
    </row>
    <row r="302" spans="1:5" x14ac:dyDescent="0.25">
      <c r="A302" s="15"/>
      <c r="B302" s="20"/>
      <c r="C302" s="20"/>
      <c r="D302" s="15"/>
      <c r="E302" s="15"/>
    </row>
    <row r="303" spans="1:5" x14ac:dyDescent="0.25">
      <c r="A303" s="15"/>
      <c r="B303" s="20"/>
      <c r="C303" s="20"/>
      <c r="D303" s="15"/>
      <c r="E303" s="15"/>
    </row>
    <row r="304" spans="1:5" x14ac:dyDescent="0.25">
      <c r="A304" s="15"/>
      <c r="B304" s="20"/>
      <c r="C304" s="20"/>
      <c r="D304" s="15"/>
      <c r="E304" s="15"/>
    </row>
    <row r="305" spans="1:5" x14ac:dyDescent="0.25">
      <c r="A305" s="15"/>
      <c r="B305" s="20"/>
      <c r="C305" s="20"/>
      <c r="D305" s="15"/>
      <c r="E305" s="15"/>
    </row>
    <row r="306" spans="1:5" x14ac:dyDescent="0.25">
      <c r="A306" s="15"/>
      <c r="B306" s="20"/>
      <c r="C306" s="20"/>
      <c r="D306" s="15"/>
      <c r="E306" s="15"/>
    </row>
    <row r="307" spans="1:5" x14ac:dyDescent="0.25">
      <c r="A307" s="15"/>
      <c r="B307" s="20"/>
      <c r="C307" s="20"/>
      <c r="D307" s="15"/>
      <c r="E307" s="15"/>
    </row>
    <row r="308" spans="1:5" x14ac:dyDescent="0.25">
      <c r="A308" s="15"/>
      <c r="B308" s="20"/>
      <c r="C308" s="20"/>
      <c r="D308" s="15"/>
      <c r="E308" s="15"/>
    </row>
    <row r="309" spans="1:5" x14ac:dyDescent="0.25">
      <c r="A309" s="15"/>
      <c r="B309" s="20"/>
      <c r="C309" s="20"/>
      <c r="D309" s="15"/>
      <c r="E309" s="15"/>
    </row>
    <row r="310" spans="1:5" x14ac:dyDescent="0.25">
      <c r="A310" s="15"/>
      <c r="B310" s="20"/>
      <c r="C310" s="20"/>
      <c r="D310" s="15"/>
      <c r="E310" s="15"/>
    </row>
    <row r="311" spans="1:5" x14ac:dyDescent="0.25">
      <c r="A311" s="15"/>
      <c r="B311" s="20"/>
      <c r="C311" s="20"/>
      <c r="D311" s="15"/>
      <c r="E311" s="15"/>
    </row>
    <row r="312" spans="1:5" x14ac:dyDescent="0.25">
      <c r="A312" s="15"/>
      <c r="B312" s="20"/>
      <c r="C312" s="20"/>
      <c r="D312" s="15"/>
      <c r="E312" s="15"/>
    </row>
    <row r="313" spans="1:5" x14ac:dyDescent="0.25">
      <c r="A313" s="15"/>
      <c r="B313" s="20"/>
      <c r="C313" s="20"/>
      <c r="D313" s="15"/>
      <c r="E313" s="15"/>
    </row>
    <row r="314" spans="1:5" x14ac:dyDescent="0.25">
      <c r="A314" s="15"/>
      <c r="B314" s="20"/>
      <c r="C314" s="20"/>
      <c r="D314" s="15"/>
      <c r="E314" s="15"/>
    </row>
    <row r="315" spans="1:5" x14ac:dyDescent="0.25">
      <c r="A315" s="15"/>
      <c r="B315" s="20"/>
      <c r="C315" s="20"/>
      <c r="D315" s="15"/>
      <c r="E315" s="15"/>
    </row>
    <row r="316" spans="1:5" x14ac:dyDescent="0.25">
      <c r="A316" s="15"/>
      <c r="B316" s="20"/>
      <c r="C316" s="20"/>
      <c r="D316" s="15"/>
      <c r="E316" s="15"/>
    </row>
    <row r="317" spans="1:5" x14ac:dyDescent="0.25">
      <c r="A317" s="15"/>
      <c r="B317" s="20"/>
      <c r="C317" s="20"/>
      <c r="D317" s="15"/>
      <c r="E317" s="15"/>
    </row>
    <row r="318" spans="1:5" x14ac:dyDescent="0.25">
      <c r="A318" s="15"/>
      <c r="B318" s="20"/>
      <c r="C318" s="20"/>
      <c r="D318" s="15"/>
      <c r="E318" s="15"/>
    </row>
    <row r="319" spans="1:5" x14ac:dyDescent="0.25">
      <c r="A319" s="15"/>
      <c r="B319" s="20"/>
      <c r="C319" s="20"/>
      <c r="D319" s="15"/>
      <c r="E319" s="15"/>
    </row>
    <row r="320" spans="1:5" x14ac:dyDescent="0.25">
      <c r="A320" s="15"/>
      <c r="B320" s="20"/>
      <c r="C320" s="20"/>
      <c r="D320" s="15"/>
      <c r="E320" s="15"/>
    </row>
    <row r="321" spans="1:5" x14ac:dyDescent="0.25">
      <c r="A321" s="15"/>
      <c r="B321" s="20"/>
      <c r="C321" s="20"/>
      <c r="D321" s="15"/>
      <c r="E321" s="15"/>
    </row>
    <row r="322" spans="1:5" x14ac:dyDescent="0.25">
      <c r="A322" s="15"/>
      <c r="B322" s="20"/>
      <c r="C322" s="20"/>
      <c r="D322" s="15"/>
      <c r="E322" s="15"/>
    </row>
    <row r="323" spans="1:5" x14ac:dyDescent="0.25">
      <c r="A323" s="15"/>
      <c r="B323" s="20"/>
      <c r="C323" s="20"/>
      <c r="D323" s="15"/>
      <c r="E323" s="15"/>
    </row>
    <row r="324" spans="1:5" x14ac:dyDescent="0.25">
      <c r="A324" s="15"/>
      <c r="B324" s="20"/>
      <c r="C324" s="20"/>
      <c r="D324" s="15"/>
      <c r="E324" s="15"/>
    </row>
    <row r="325" spans="1:5" x14ac:dyDescent="0.25">
      <c r="A325" s="15"/>
      <c r="B325" s="20"/>
      <c r="C325" s="20"/>
      <c r="D325" s="15"/>
      <c r="E325" s="15"/>
    </row>
    <row r="326" spans="1:5" x14ac:dyDescent="0.25">
      <c r="A326" s="15"/>
      <c r="B326" s="20"/>
      <c r="C326" s="20"/>
      <c r="D326" s="15"/>
      <c r="E326" s="15"/>
    </row>
    <row r="327" spans="1:5" x14ac:dyDescent="0.25">
      <c r="A327" s="15"/>
      <c r="B327" s="20"/>
      <c r="C327" s="20"/>
      <c r="D327" s="15"/>
      <c r="E327" s="15"/>
    </row>
    <row r="328" spans="1:5" x14ac:dyDescent="0.25">
      <c r="A328" s="15"/>
      <c r="B328" s="20"/>
      <c r="C328" s="20"/>
      <c r="D328" s="15"/>
      <c r="E328" s="15"/>
    </row>
    <row r="329" spans="1:5" x14ac:dyDescent="0.25">
      <c r="A329" s="15"/>
      <c r="B329" s="20"/>
      <c r="C329" s="20"/>
      <c r="D329" s="15"/>
      <c r="E329" s="15"/>
    </row>
    <row r="330" spans="1:5" x14ac:dyDescent="0.25">
      <c r="A330" s="15"/>
      <c r="B330" s="20"/>
      <c r="C330" s="20"/>
      <c r="D330" s="15"/>
      <c r="E330" s="15"/>
    </row>
    <row r="331" spans="1:5" x14ac:dyDescent="0.25">
      <c r="A331" s="15"/>
      <c r="B331" s="20"/>
      <c r="C331" s="20"/>
      <c r="D331" s="15"/>
      <c r="E331" s="15"/>
    </row>
    <row r="332" spans="1:5" x14ac:dyDescent="0.25">
      <c r="A332" s="15"/>
      <c r="B332" s="20"/>
      <c r="C332" s="20"/>
      <c r="D332" s="15"/>
      <c r="E332" s="15"/>
    </row>
    <row r="333" spans="1:5" x14ac:dyDescent="0.25">
      <c r="A333" s="15"/>
      <c r="B333" s="20"/>
      <c r="C333" s="20"/>
      <c r="D333" s="15"/>
      <c r="E333" s="15"/>
    </row>
    <row r="334" spans="1:5" x14ac:dyDescent="0.25">
      <c r="A334" s="15"/>
      <c r="B334" s="20"/>
      <c r="C334" s="20"/>
      <c r="D334" s="15"/>
      <c r="E334" s="15"/>
    </row>
    <row r="335" spans="1:5" x14ac:dyDescent="0.25">
      <c r="A335" s="15"/>
      <c r="B335" s="20"/>
      <c r="C335" s="20"/>
      <c r="D335" s="15"/>
      <c r="E335" s="15"/>
    </row>
    <row r="336" spans="1:5" x14ac:dyDescent="0.25">
      <c r="A336" s="15"/>
      <c r="B336" s="20"/>
      <c r="C336" s="20"/>
      <c r="D336" s="15"/>
      <c r="E336" s="15"/>
    </row>
    <row r="337" spans="1:5" x14ac:dyDescent="0.25">
      <c r="A337" s="15"/>
      <c r="B337" s="20"/>
      <c r="C337" s="20"/>
      <c r="D337" s="15"/>
      <c r="E337" s="15"/>
    </row>
    <row r="338" spans="1:5" x14ac:dyDescent="0.25">
      <c r="A338" s="15"/>
      <c r="B338" s="20"/>
      <c r="C338" s="20"/>
      <c r="D338" s="15"/>
      <c r="E338" s="15"/>
    </row>
    <row r="339" spans="1:5" x14ac:dyDescent="0.25">
      <c r="A339" s="15"/>
      <c r="B339" s="20"/>
      <c r="C339" s="20"/>
      <c r="D339" s="15"/>
      <c r="E339" s="15"/>
    </row>
    <row r="340" spans="1:5" x14ac:dyDescent="0.25">
      <c r="A340" s="15"/>
      <c r="B340" s="20"/>
      <c r="C340" s="20"/>
      <c r="D340" s="15"/>
      <c r="E340" s="15"/>
    </row>
    <row r="341" spans="1:5" x14ac:dyDescent="0.25">
      <c r="A341" s="15"/>
      <c r="B341" s="20"/>
      <c r="C341" s="20"/>
      <c r="D341" s="15"/>
      <c r="E341" s="15"/>
    </row>
    <row r="342" spans="1:5" x14ac:dyDescent="0.25">
      <c r="A342" s="15"/>
      <c r="B342" s="20"/>
      <c r="C342" s="20"/>
      <c r="D342" s="15"/>
      <c r="E342" s="15"/>
    </row>
    <row r="343" spans="1:5" x14ac:dyDescent="0.25">
      <c r="A343" s="15"/>
      <c r="B343" s="20"/>
      <c r="C343" s="20"/>
      <c r="D343" s="15"/>
      <c r="E343" s="15"/>
    </row>
    <row r="344" spans="1:5" x14ac:dyDescent="0.25">
      <c r="A344" s="15"/>
      <c r="B344" s="20"/>
      <c r="C344" s="20"/>
      <c r="D344" s="15"/>
      <c r="E344" s="15"/>
    </row>
    <row r="345" spans="1:5" x14ac:dyDescent="0.25">
      <c r="A345" s="15"/>
      <c r="B345" s="20"/>
      <c r="C345" s="20"/>
      <c r="D345" s="15"/>
      <c r="E345" s="15"/>
    </row>
    <row r="346" spans="1:5" x14ac:dyDescent="0.25">
      <c r="A346" s="15"/>
      <c r="B346" s="20"/>
      <c r="C346" s="20"/>
      <c r="D346" s="15"/>
      <c r="E346" s="15"/>
    </row>
    <row r="347" spans="1:5" x14ac:dyDescent="0.25">
      <c r="A347" s="15"/>
      <c r="B347" s="20"/>
      <c r="C347" s="20"/>
      <c r="D347" s="15"/>
      <c r="E347" s="15"/>
    </row>
    <row r="348" spans="1:5" x14ac:dyDescent="0.25">
      <c r="A348" s="15"/>
      <c r="B348" s="20"/>
      <c r="C348" s="20"/>
      <c r="D348" s="15"/>
      <c r="E348" s="15"/>
    </row>
    <row r="349" spans="1:5" x14ac:dyDescent="0.25">
      <c r="A349" s="15"/>
      <c r="B349" s="20"/>
      <c r="C349" s="20"/>
      <c r="D349" s="15"/>
      <c r="E349" s="15"/>
    </row>
    <row r="350" spans="1:5" x14ac:dyDescent="0.25">
      <c r="A350" s="15"/>
      <c r="B350" s="20"/>
      <c r="C350" s="20"/>
      <c r="D350" s="15"/>
      <c r="E350" s="15"/>
    </row>
    <row r="351" spans="1:5" x14ac:dyDescent="0.25">
      <c r="A351" s="15"/>
      <c r="B351" s="20"/>
      <c r="C351" s="20"/>
      <c r="D351" s="15"/>
      <c r="E351" s="15"/>
    </row>
    <row r="352" spans="1:5" x14ac:dyDescent="0.25">
      <c r="A352" s="15"/>
      <c r="B352" s="20"/>
      <c r="C352" s="20"/>
      <c r="D352" s="15"/>
      <c r="E352" s="15"/>
    </row>
    <row r="353" spans="1:5" x14ac:dyDescent="0.25">
      <c r="A353" s="15"/>
      <c r="B353" s="20"/>
      <c r="C353" s="20"/>
      <c r="D353" s="15"/>
      <c r="E353" s="15"/>
    </row>
    <row r="354" spans="1:5" x14ac:dyDescent="0.25">
      <c r="A354" s="15"/>
      <c r="B354" s="20"/>
      <c r="C354" s="20"/>
      <c r="D354" s="15"/>
      <c r="E354" s="15"/>
    </row>
    <row r="355" spans="1:5" x14ac:dyDescent="0.25">
      <c r="A355" s="15"/>
      <c r="B355" s="20"/>
      <c r="C355" s="20"/>
      <c r="D355" s="15"/>
      <c r="E355" s="15"/>
    </row>
    <row r="356" spans="1:5" x14ac:dyDescent="0.25">
      <c r="A356" s="15"/>
      <c r="B356" s="20"/>
      <c r="C356" s="20"/>
      <c r="D356" s="15"/>
      <c r="E356" s="15"/>
    </row>
    <row r="357" spans="1:5" x14ac:dyDescent="0.25">
      <c r="A357" s="15"/>
      <c r="B357" s="20"/>
      <c r="C357" s="20"/>
      <c r="D357" s="15"/>
      <c r="E357" s="15"/>
    </row>
    <row r="358" spans="1:5" x14ac:dyDescent="0.25">
      <c r="A358" s="15"/>
      <c r="B358" s="20"/>
      <c r="C358" s="20"/>
      <c r="D358" s="15"/>
      <c r="E358" s="15"/>
    </row>
    <row r="359" spans="1:5" x14ac:dyDescent="0.25">
      <c r="A359" s="15"/>
      <c r="B359" s="20"/>
      <c r="C359" s="20"/>
      <c r="D359" s="15"/>
      <c r="E359" s="15"/>
    </row>
    <row r="360" spans="1:5" x14ac:dyDescent="0.25">
      <c r="A360" s="15"/>
      <c r="B360" s="20"/>
      <c r="C360" s="20"/>
      <c r="D360" s="15"/>
      <c r="E360" s="15"/>
    </row>
    <row r="361" spans="1:5" x14ac:dyDescent="0.25">
      <c r="A361" s="15"/>
      <c r="B361" s="20"/>
      <c r="C361" s="20"/>
      <c r="D361" s="15"/>
      <c r="E361" s="15"/>
    </row>
    <row r="362" spans="1:5" x14ac:dyDescent="0.25">
      <c r="A362" s="15"/>
      <c r="B362" s="20"/>
      <c r="C362" s="20"/>
      <c r="D362" s="15"/>
      <c r="E362" s="15"/>
    </row>
    <row r="363" spans="1:5" x14ac:dyDescent="0.25">
      <c r="A363" s="15"/>
      <c r="B363" s="20"/>
      <c r="C363" s="20"/>
      <c r="D363" s="15"/>
      <c r="E363" s="15"/>
    </row>
    <row r="364" spans="1:5" x14ac:dyDescent="0.25">
      <c r="A364" s="15"/>
      <c r="B364" s="20"/>
      <c r="C364" s="20"/>
      <c r="D364" s="15"/>
      <c r="E364" s="15"/>
    </row>
    <row r="365" spans="1:5" x14ac:dyDescent="0.25">
      <c r="A365" s="15"/>
      <c r="B365" s="20"/>
      <c r="C365" s="20"/>
      <c r="D365" s="15"/>
      <c r="E365" s="15"/>
    </row>
    <row r="366" spans="1:5" x14ac:dyDescent="0.25">
      <c r="A366" s="15"/>
      <c r="B366" s="20"/>
      <c r="C366" s="20"/>
      <c r="D366" s="15"/>
      <c r="E366" s="15"/>
    </row>
    <row r="367" spans="1:5" x14ac:dyDescent="0.25">
      <c r="A367" s="15"/>
      <c r="B367" s="20"/>
      <c r="C367" s="20"/>
      <c r="D367" s="15"/>
      <c r="E367" s="15"/>
    </row>
    <row r="368" spans="1:5" x14ac:dyDescent="0.25">
      <c r="A368" s="15"/>
      <c r="B368" s="20"/>
      <c r="C368" s="20"/>
      <c r="D368" s="15"/>
      <c r="E368" s="15"/>
    </row>
    <row r="369" spans="1:5" x14ac:dyDescent="0.25">
      <c r="A369" s="15"/>
      <c r="B369" s="20"/>
      <c r="C369" s="20"/>
      <c r="D369" s="15"/>
      <c r="E369" s="15"/>
    </row>
    <row r="370" spans="1:5" x14ac:dyDescent="0.25">
      <c r="A370" s="15"/>
      <c r="B370" s="20"/>
      <c r="C370" s="20"/>
      <c r="D370" s="15"/>
      <c r="E370" s="15"/>
    </row>
    <row r="371" spans="1:5" x14ac:dyDescent="0.25">
      <c r="A371" s="15"/>
      <c r="B371" s="20"/>
      <c r="C371" s="20"/>
      <c r="D371" s="15"/>
      <c r="E371" s="15"/>
    </row>
    <row r="372" spans="1:5" x14ac:dyDescent="0.25">
      <c r="A372" s="15"/>
      <c r="B372" s="20"/>
      <c r="C372" s="20"/>
      <c r="D372" s="15"/>
      <c r="E372" s="15"/>
    </row>
    <row r="373" spans="1:5" x14ac:dyDescent="0.25">
      <c r="A373" s="15"/>
      <c r="B373" s="20"/>
      <c r="C373" s="20"/>
      <c r="D373" s="15"/>
      <c r="E373" s="15"/>
    </row>
    <row r="374" spans="1:5" x14ac:dyDescent="0.25">
      <c r="A374" s="15"/>
      <c r="B374" s="20"/>
      <c r="C374" s="20"/>
      <c r="D374" s="15"/>
      <c r="E374" s="15"/>
    </row>
    <row r="375" spans="1:5" x14ac:dyDescent="0.25">
      <c r="A375" s="15"/>
      <c r="B375" s="20"/>
      <c r="C375" s="20"/>
      <c r="D375" s="15"/>
      <c r="E375" s="15"/>
    </row>
    <row r="376" spans="1:5" x14ac:dyDescent="0.25">
      <c r="A376" s="15"/>
      <c r="B376" s="20"/>
      <c r="C376" s="20"/>
      <c r="D376" s="15"/>
      <c r="E376" s="15"/>
    </row>
    <row r="377" spans="1:5" x14ac:dyDescent="0.25">
      <c r="A377" s="15"/>
      <c r="B377" s="20"/>
      <c r="C377" s="20"/>
      <c r="D377" s="15"/>
      <c r="E377" s="15"/>
    </row>
    <row r="378" spans="1:5" x14ac:dyDescent="0.25">
      <c r="A378" s="15"/>
      <c r="B378" s="20"/>
      <c r="C378" s="20"/>
      <c r="D378" s="15"/>
      <c r="E378" s="15"/>
    </row>
    <row r="379" spans="1:5" x14ac:dyDescent="0.25">
      <c r="A379" s="15"/>
      <c r="B379" s="20"/>
      <c r="C379" s="20"/>
      <c r="D379" s="15"/>
      <c r="E379" s="15"/>
    </row>
    <row r="380" spans="1:5" x14ac:dyDescent="0.25">
      <c r="A380" s="15"/>
      <c r="B380" s="20"/>
      <c r="C380" s="20"/>
      <c r="D380" s="15"/>
      <c r="E380" s="15"/>
    </row>
    <row r="381" spans="1:5" x14ac:dyDescent="0.25">
      <c r="A381" s="15"/>
      <c r="B381" s="20"/>
      <c r="C381" s="20"/>
      <c r="D381" s="15"/>
      <c r="E381" s="15"/>
    </row>
    <row r="382" spans="1:5" x14ac:dyDescent="0.25">
      <c r="A382" s="15"/>
      <c r="B382" s="20"/>
      <c r="C382" s="20"/>
      <c r="D382" s="15"/>
      <c r="E382" s="15"/>
    </row>
    <row r="383" spans="1:5" x14ac:dyDescent="0.25">
      <c r="A383" s="15"/>
      <c r="B383" s="20"/>
      <c r="C383" s="20"/>
      <c r="D383" s="15"/>
      <c r="E383" s="15"/>
    </row>
    <row r="384" spans="1:5" x14ac:dyDescent="0.25">
      <c r="A384" s="15"/>
      <c r="B384" s="20"/>
      <c r="C384" s="20"/>
      <c r="D384" s="15"/>
      <c r="E384" s="15"/>
    </row>
    <row r="385" spans="1:5" x14ac:dyDescent="0.25">
      <c r="A385" s="15"/>
      <c r="B385" s="20"/>
      <c r="C385" s="20"/>
      <c r="D385" s="15"/>
      <c r="E385" s="15"/>
    </row>
    <row r="386" spans="1:5" x14ac:dyDescent="0.25">
      <c r="A386" s="15"/>
      <c r="B386" s="20"/>
      <c r="C386" s="20"/>
      <c r="D386" s="15"/>
      <c r="E386" s="15"/>
    </row>
    <row r="387" spans="1:5" x14ac:dyDescent="0.25">
      <c r="A387" s="15"/>
      <c r="B387" s="20"/>
      <c r="C387" s="20"/>
      <c r="D387" s="15"/>
      <c r="E387" s="15"/>
    </row>
    <row r="388" spans="1:5" x14ac:dyDescent="0.25">
      <c r="A388" s="15"/>
      <c r="B388" s="20"/>
      <c r="C388" s="20"/>
      <c r="D388" s="15"/>
      <c r="E388" s="15"/>
    </row>
    <row r="389" spans="1:5" x14ac:dyDescent="0.25">
      <c r="A389" s="15"/>
      <c r="B389" s="20"/>
      <c r="C389" s="20"/>
      <c r="D389" s="15"/>
      <c r="E389" s="15"/>
    </row>
    <row r="390" spans="1:5" x14ac:dyDescent="0.25">
      <c r="A390" s="15"/>
      <c r="B390" s="20"/>
      <c r="C390" s="20"/>
      <c r="D390" s="15"/>
      <c r="E390" s="15"/>
    </row>
    <row r="391" spans="1:5" x14ac:dyDescent="0.25">
      <c r="A391" s="15"/>
      <c r="B391" s="20"/>
      <c r="C391" s="20"/>
      <c r="D391" s="15"/>
      <c r="E391" s="15"/>
    </row>
    <row r="392" spans="1:5" x14ac:dyDescent="0.25">
      <c r="A392" s="15"/>
      <c r="B392" s="20"/>
      <c r="C392" s="20"/>
      <c r="D392" s="15"/>
      <c r="E392" s="15"/>
    </row>
    <row r="393" spans="1:5" x14ac:dyDescent="0.25">
      <c r="A393" s="15"/>
      <c r="B393" s="20"/>
      <c r="C393" s="20"/>
      <c r="D393" s="15"/>
      <c r="E393" s="15"/>
    </row>
    <row r="394" spans="1:5" x14ac:dyDescent="0.25">
      <c r="A394" s="15"/>
      <c r="B394" s="20"/>
      <c r="C394" s="20"/>
      <c r="D394" s="15"/>
      <c r="E394" s="15"/>
    </row>
    <row r="395" spans="1:5" x14ac:dyDescent="0.25">
      <c r="A395" s="15"/>
      <c r="B395" s="20"/>
      <c r="C395" s="20"/>
      <c r="D395" s="15"/>
      <c r="E395" s="15"/>
    </row>
    <row r="396" spans="1:5" x14ac:dyDescent="0.25">
      <c r="A396" s="15"/>
      <c r="B396" s="20"/>
      <c r="C396" s="20"/>
      <c r="D396" s="15"/>
      <c r="E396" s="15"/>
    </row>
    <row r="397" spans="1:5" x14ac:dyDescent="0.25">
      <c r="A397" s="15"/>
      <c r="B397" s="20"/>
      <c r="C397" s="20"/>
      <c r="D397" s="15"/>
      <c r="E397" s="15"/>
    </row>
    <row r="398" spans="1:5" x14ac:dyDescent="0.25">
      <c r="A398" s="15"/>
      <c r="B398" s="20"/>
      <c r="C398" s="20"/>
      <c r="D398" s="15"/>
      <c r="E398" s="15"/>
    </row>
    <row r="399" spans="1:5" x14ac:dyDescent="0.25">
      <c r="A399" s="15"/>
      <c r="B399" s="20"/>
      <c r="C399" s="20"/>
      <c r="D399" s="15"/>
      <c r="E399" s="15"/>
    </row>
    <row r="400" spans="1:5" x14ac:dyDescent="0.25">
      <c r="A400" s="15"/>
      <c r="B400" s="20"/>
      <c r="C400" s="20"/>
      <c r="D400" s="15"/>
      <c r="E400" s="15"/>
    </row>
    <row r="401" spans="1:5" x14ac:dyDescent="0.25">
      <c r="A401" s="15"/>
      <c r="B401" s="20"/>
      <c r="C401" s="20"/>
      <c r="D401" s="15"/>
      <c r="E401" s="15"/>
    </row>
    <row r="402" spans="1:5" x14ac:dyDescent="0.25">
      <c r="A402" s="15"/>
      <c r="B402" s="20"/>
      <c r="C402" s="20"/>
      <c r="D402" s="15"/>
      <c r="E402" s="15"/>
    </row>
    <row r="403" spans="1:5" x14ac:dyDescent="0.25">
      <c r="A403" s="15"/>
      <c r="B403" s="20"/>
      <c r="C403" s="20"/>
      <c r="D403" s="15"/>
      <c r="E403" s="15"/>
    </row>
    <row r="404" spans="1:5" x14ac:dyDescent="0.25">
      <c r="A404" s="15"/>
      <c r="B404" s="20"/>
      <c r="C404" s="20"/>
      <c r="D404" s="15"/>
      <c r="E404" s="15"/>
    </row>
    <row r="405" spans="1:5" x14ac:dyDescent="0.25">
      <c r="A405" s="15"/>
      <c r="B405" s="20"/>
      <c r="C405" s="20"/>
      <c r="D405" s="15"/>
      <c r="E405" s="15"/>
    </row>
    <row r="406" spans="1:5" x14ac:dyDescent="0.25">
      <c r="A406" s="15"/>
      <c r="B406" s="20"/>
      <c r="C406" s="20"/>
      <c r="D406" s="15"/>
      <c r="E406" s="15"/>
    </row>
    <row r="407" spans="1:5" x14ac:dyDescent="0.25">
      <c r="A407" s="15"/>
      <c r="B407" s="20"/>
      <c r="C407" s="20"/>
      <c r="D407" s="15"/>
      <c r="E407" s="15"/>
    </row>
    <row r="408" spans="1:5" x14ac:dyDescent="0.25">
      <c r="A408" s="15"/>
      <c r="B408" s="20"/>
      <c r="C408" s="20"/>
      <c r="D408" s="15"/>
      <c r="E408" s="15"/>
    </row>
    <row r="409" spans="1:5" x14ac:dyDescent="0.25">
      <c r="A409" s="15"/>
      <c r="B409" s="20"/>
      <c r="C409" s="20"/>
      <c r="D409" s="15"/>
      <c r="E409" s="15"/>
    </row>
    <row r="410" spans="1:5" x14ac:dyDescent="0.25">
      <c r="A410" s="15"/>
      <c r="B410" s="20"/>
      <c r="C410" s="20"/>
      <c r="D410" s="15"/>
      <c r="E410" s="15"/>
    </row>
    <row r="411" spans="1:5" x14ac:dyDescent="0.25">
      <c r="A411" s="15"/>
      <c r="B411" s="20"/>
      <c r="C411" s="20"/>
      <c r="D411" s="15"/>
      <c r="E411" s="15"/>
    </row>
    <row r="412" spans="1:5" x14ac:dyDescent="0.25">
      <c r="A412" s="15"/>
      <c r="B412" s="20"/>
      <c r="C412" s="20"/>
      <c r="D412" s="15"/>
      <c r="E412" s="15"/>
    </row>
    <row r="413" spans="1:5" x14ac:dyDescent="0.25">
      <c r="A413" s="15"/>
      <c r="B413" s="20"/>
      <c r="C413" s="20"/>
      <c r="D413" s="15"/>
      <c r="E413" s="15"/>
    </row>
    <row r="414" spans="1:5" x14ac:dyDescent="0.25">
      <c r="A414" s="15"/>
      <c r="B414" s="20"/>
      <c r="C414" s="20"/>
      <c r="D414" s="15"/>
      <c r="E414" s="15"/>
    </row>
    <row r="415" spans="1:5" x14ac:dyDescent="0.25">
      <c r="A415" s="15"/>
      <c r="B415" s="20"/>
      <c r="C415" s="20"/>
      <c r="D415" s="15"/>
      <c r="E415" s="15"/>
    </row>
    <row r="416" spans="1:5" x14ac:dyDescent="0.25">
      <c r="A416" s="15"/>
      <c r="B416" s="20"/>
      <c r="C416" s="20"/>
      <c r="D416" s="15"/>
      <c r="E416" s="15"/>
    </row>
    <row r="417" spans="1:5" x14ac:dyDescent="0.25">
      <c r="A417" s="15"/>
      <c r="B417" s="20"/>
      <c r="C417" s="20"/>
      <c r="D417" s="15"/>
      <c r="E417" s="15"/>
    </row>
    <row r="418" spans="1:5" x14ac:dyDescent="0.25">
      <c r="A418" s="15"/>
      <c r="B418" s="20"/>
      <c r="C418" s="20"/>
      <c r="D418" s="15"/>
      <c r="E418" s="15"/>
    </row>
    <row r="419" spans="1:5" x14ac:dyDescent="0.25">
      <c r="A419" s="15"/>
      <c r="B419" s="20"/>
      <c r="C419" s="20"/>
      <c r="D419" s="15"/>
      <c r="E419" s="15"/>
    </row>
    <row r="420" spans="1:5" x14ac:dyDescent="0.25">
      <c r="A420" s="15"/>
      <c r="B420" s="20"/>
      <c r="C420" s="20"/>
      <c r="D420" s="15"/>
      <c r="E420" s="15"/>
    </row>
    <row r="421" spans="1:5" x14ac:dyDescent="0.25">
      <c r="A421" s="15"/>
      <c r="B421" s="20"/>
      <c r="C421" s="20"/>
      <c r="D421" s="15"/>
      <c r="E421" s="15"/>
    </row>
    <row r="422" spans="1:5" x14ac:dyDescent="0.25">
      <c r="A422" s="15"/>
      <c r="B422" s="20"/>
      <c r="C422" s="20"/>
      <c r="D422" s="15"/>
      <c r="E422" s="15"/>
    </row>
    <row r="423" spans="1:5" x14ac:dyDescent="0.25">
      <c r="A423" s="15"/>
      <c r="B423" s="20"/>
      <c r="C423" s="20"/>
      <c r="D423" s="15"/>
      <c r="E423" s="15"/>
    </row>
    <row r="424" spans="1:5" x14ac:dyDescent="0.25">
      <c r="A424" s="15"/>
      <c r="B424" s="20"/>
      <c r="C424" s="20"/>
      <c r="D424" s="15"/>
      <c r="E424" s="15"/>
    </row>
    <row r="425" spans="1:5" x14ac:dyDescent="0.25">
      <c r="A425" s="15"/>
      <c r="B425" s="20"/>
      <c r="C425" s="20"/>
      <c r="D425" s="15"/>
      <c r="E425" s="15"/>
    </row>
    <row r="426" spans="1:5" x14ac:dyDescent="0.25">
      <c r="A426" s="15"/>
      <c r="B426" s="20"/>
      <c r="C426" s="20"/>
      <c r="D426" s="15"/>
      <c r="E426" s="15"/>
    </row>
    <row r="427" spans="1:5" x14ac:dyDescent="0.25">
      <c r="A427" s="15"/>
      <c r="B427" s="20"/>
      <c r="C427" s="20"/>
      <c r="D427" s="15"/>
      <c r="E427" s="15"/>
    </row>
    <row r="428" spans="1:5" x14ac:dyDescent="0.25">
      <c r="A428" s="15"/>
      <c r="B428" s="20"/>
      <c r="C428" s="20"/>
      <c r="D428" s="15"/>
      <c r="E428" s="15"/>
    </row>
    <row r="429" spans="1:5" x14ac:dyDescent="0.25">
      <c r="A429" s="15"/>
      <c r="B429" s="20"/>
      <c r="C429" s="20"/>
      <c r="D429" s="15"/>
      <c r="E429" s="15"/>
    </row>
    <row r="430" spans="1:5" x14ac:dyDescent="0.25">
      <c r="A430" s="15"/>
      <c r="B430" s="20"/>
      <c r="C430" s="20"/>
      <c r="D430" s="15"/>
      <c r="E430" s="15"/>
    </row>
    <row r="431" spans="1:5" x14ac:dyDescent="0.25">
      <c r="A431" s="15"/>
      <c r="B431" s="20"/>
      <c r="C431" s="20"/>
      <c r="D431" s="15"/>
      <c r="E431" s="15"/>
    </row>
    <row r="432" spans="1:5" x14ac:dyDescent="0.25">
      <c r="A432" s="15"/>
      <c r="B432" s="20"/>
      <c r="C432" s="20"/>
      <c r="D432" s="15"/>
      <c r="E432" s="15"/>
    </row>
    <row r="433" spans="1:5" x14ac:dyDescent="0.25">
      <c r="A433" s="15"/>
      <c r="B433" s="20"/>
      <c r="C433" s="20"/>
      <c r="D433" s="15"/>
      <c r="E433" s="15"/>
    </row>
    <row r="434" spans="1:5" x14ac:dyDescent="0.25">
      <c r="A434" s="15"/>
      <c r="B434" s="20"/>
      <c r="C434" s="20"/>
      <c r="D434" s="15"/>
      <c r="E434" s="15"/>
    </row>
    <row r="435" spans="1:5" x14ac:dyDescent="0.25">
      <c r="A435" s="15"/>
      <c r="B435" s="20"/>
      <c r="C435" s="20"/>
      <c r="D435" s="15"/>
      <c r="E435" s="15"/>
    </row>
    <row r="436" spans="1:5" x14ac:dyDescent="0.25">
      <c r="A436" s="15"/>
      <c r="B436" s="20"/>
      <c r="C436" s="20"/>
      <c r="D436" s="15"/>
      <c r="E436" s="15"/>
    </row>
    <row r="437" spans="1:5" x14ac:dyDescent="0.25">
      <c r="A437" s="15"/>
      <c r="B437" s="20"/>
      <c r="C437" s="20"/>
      <c r="D437" s="15"/>
      <c r="E437" s="15"/>
    </row>
    <row r="438" spans="1:5" x14ac:dyDescent="0.25">
      <c r="A438" s="15"/>
      <c r="B438" s="20"/>
      <c r="C438" s="20"/>
      <c r="D438" s="15"/>
      <c r="E438" s="15"/>
    </row>
    <row r="439" spans="1:5" x14ac:dyDescent="0.25">
      <c r="A439" s="15"/>
      <c r="B439" s="20"/>
      <c r="C439" s="20"/>
      <c r="D439" s="15"/>
      <c r="E439" s="15"/>
    </row>
    <row r="440" spans="1:5" x14ac:dyDescent="0.25">
      <c r="A440" s="15"/>
      <c r="B440" s="20"/>
      <c r="C440" s="20"/>
      <c r="D440" s="15"/>
      <c r="E440" s="15"/>
    </row>
    <row r="441" spans="1:5" x14ac:dyDescent="0.25">
      <c r="A441" s="15"/>
      <c r="B441" s="20"/>
      <c r="C441" s="20"/>
      <c r="D441" s="15"/>
      <c r="E441" s="15"/>
    </row>
    <row r="442" spans="1:5" x14ac:dyDescent="0.25">
      <c r="A442" s="15"/>
      <c r="B442" s="20"/>
      <c r="C442" s="20"/>
      <c r="D442" s="15"/>
      <c r="E442" s="15"/>
    </row>
    <row r="443" spans="1:5" x14ac:dyDescent="0.25">
      <c r="A443" s="15"/>
      <c r="B443" s="20"/>
      <c r="C443" s="20"/>
      <c r="D443" s="15"/>
      <c r="E443" s="15"/>
    </row>
    <row r="444" spans="1:5" x14ac:dyDescent="0.25">
      <c r="A444" s="15"/>
      <c r="B444" s="20"/>
      <c r="C444" s="20"/>
      <c r="D444" s="15"/>
      <c r="E444" s="15"/>
    </row>
    <row r="445" spans="1:5" x14ac:dyDescent="0.25">
      <c r="A445" s="15"/>
      <c r="B445" s="20"/>
      <c r="C445" s="20"/>
      <c r="D445" s="15"/>
      <c r="E445" s="15"/>
    </row>
    <row r="446" spans="1:5" x14ac:dyDescent="0.25">
      <c r="A446" s="15"/>
      <c r="B446" s="20"/>
      <c r="C446" s="20"/>
      <c r="D446" s="15"/>
      <c r="E446" s="15"/>
    </row>
    <row r="447" spans="1:5" x14ac:dyDescent="0.25">
      <c r="A447" s="15"/>
      <c r="B447" s="20"/>
      <c r="C447" s="20"/>
      <c r="D447" s="15"/>
      <c r="E447" s="15"/>
    </row>
    <row r="448" spans="1:5" x14ac:dyDescent="0.25">
      <c r="A448" s="15"/>
      <c r="B448" s="20"/>
      <c r="C448" s="20"/>
      <c r="D448" s="15"/>
      <c r="E448" s="15"/>
    </row>
    <row r="449" spans="1:5" x14ac:dyDescent="0.25">
      <c r="A449" s="15"/>
      <c r="B449" s="20"/>
      <c r="C449" s="20"/>
      <c r="D449" s="15"/>
      <c r="E449" s="15"/>
    </row>
    <row r="450" spans="1:5" x14ac:dyDescent="0.25">
      <c r="A450" s="15"/>
      <c r="B450" s="20"/>
      <c r="C450" s="20"/>
      <c r="D450" s="15"/>
      <c r="E450" s="15"/>
    </row>
    <row r="451" spans="1:5" x14ac:dyDescent="0.25">
      <c r="A451" s="15"/>
      <c r="B451" s="20"/>
      <c r="C451" s="20"/>
      <c r="D451" s="15"/>
      <c r="E451" s="15"/>
    </row>
    <row r="452" spans="1:5" x14ac:dyDescent="0.25">
      <c r="A452" s="15"/>
      <c r="B452" s="20"/>
      <c r="C452" s="20"/>
      <c r="D452" s="15"/>
      <c r="E452" s="15"/>
    </row>
    <row r="453" spans="1:5" x14ac:dyDescent="0.25">
      <c r="A453" s="15"/>
      <c r="B453" s="20"/>
      <c r="C453" s="20"/>
      <c r="D453" s="15"/>
      <c r="E453" s="15"/>
    </row>
    <row r="454" spans="1:5" x14ac:dyDescent="0.25">
      <c r="A454" s="15"/>
      <c r="B454" s="20"/>
      <c r="C454" s="20"/>
      <c r="D454" s="15"/>
      <c r="E454" s="15"/>
    </row>
    <row r="455" spans="1:5" x14ac:dyDescent="0.25">
      <c r="A455" s="15"/>
      <c r="B455" s="20"/>
      <c r="C455" s="20"/>
      <c r="D455" s="15"/>
      <c r="E455" s="15"/>
    </row>
    <row r="456" spans="1:5" x14ac:dyDescent="0.25">
      <c r="A456" s="15"/>
      <c r="B456" s="20"/>
      <c r="C456" s="20"/>
      <c r="D456" s="15"/>
      <c r="E456" s="15"/>
    </row>
    <row r="457" spans="1:5" x14ac:dyDescent="0.25">
      <c r="A457" s="15"/>
      <c r="B457" s="20"/>
      <c r="C457" s="20"/>
      <c r="D457" s="15"/>
      <c r="E457" s="15"/>
    </row>
    <row r="458" spans="1:5" x14ac:dyDescent="0.25">
      <c r="A458" s="15"/>
      <c r="B458" s="20"/>
      <c r="C458" s="20"/>
      <c r="D458" s="15"/>
      <c r="E458" s="15"/>
    </row>
    <row r="459" spans="1:5" x14ac:dyDescent="0.25">
      <c r="A459" s="15"/>
      <c r="B459" s="20"/>
      <c r="C459" s="20"/>
      <c r="D459" s="15"/>
      <c r="E459" s="15"/>
    </row>
    <row r="460" spans="1:5" x14ac:dyDescent="0.25">
      <c r="A460" s="15"/>
      <c r="B460" s="20"/>
      <c r="C460" s="20"/>
      <c r="D460" s="15"/>
      <c r="E460" s="15"/>
    </row>
    <row r="461" spans="1:5" x14ac:dyDescent="0.25">
      <c r="A461" s="15"/>
      <c r="B461" s="20"/>
      <c r="C461" s="20"/>
      <c r="D461" s="15"/>
      <c r="E461" s="15"/>
    </row>
    <row r="462" spans="1:5" x14ac:dyDescent="0.25">
      <c r="A462" s="15"/>
      <c r="B462" s="20"/>
      <c r="C462" s="20"/>
      <c r="D462" s="15"/>
      <c r="E462" s="15"/>
    </row>
    <row r="463" spans="1:5" x14ac:dyDescent="0.25">
      <c r="A463" s="15"/>
      <c r="B463" s="20"/>
      <c r="C463" s="20"/>
      <c r="D463" s="15"/>
      <c r="E463" s="15"/>
    </row>
    <row r="464" spans="1:5" x14ac:dyDescent="0.25">
      <c r="A464" s="15"/>
      <c r="B464" s="20"/>
      <c r="C464" s="20"/>
      <c r="D464" s="15"/>
      <c r="E464" s="15"/>
    </row>
    <row r="465" spans="1:5" x14ac:dyDescent="0.25">
      <c r="A465" s="15"/>
      <c r="B465" s="20"/>
      <c r="C465" s="20"/>
      <c r="D465" s="15"/>
      <c r="E465" s="15"/>
    </row>
    <row r="466" spans="1:5" x14ac:dyDescent="0.25">
      <c r="A466" s="15"/>
      <c r="B466" s="20"/>
      <c r="C466" s="20"/>
      <c r="D466" s="15"/>
      <c r="E466" s="15"/>
    </row>
    <row r="467" spans="1:5" x14ac:dyDescent="0.25">
      <c r="A467" s="15"/>
      <c r="B467" s="20"/>
      <c r="C467" s="20"/>
      <c r="D467" s="15"/>
      <c r="E467" s="15"/>
    </row>
    <row r="468" spans="1:5" x14ac:dyDescent="0.25">
      <c r="A468" s="15"/>
      <c r="B468" s="20"/>
      <c r="C468" s="20"/>
      <c r="D468" s="15"/>
      <c r="E468" s="15"/>
    </row>
    <row r="469" spans="1:5" x14ac:dyDescent="0.25">
      <c r="A469" s="15"/>
      <c r="B469" s="20"/>
      <c r="C469" s="20"/>
      <c r="D469" s="15"/>
      <c r="E469" s="15"/>
    </row>
    <row r="470" spans="1:5" x14ac:dyDescent="0.25">
      <c r="A470" s="15"/>
      <c r="B470" s="20"/>
      <c r="C470" s="20"/>
      <c r="D470" s="15"/>
      <c r="E470" s="15"/>
    </row>
    <row r="471" spans="1:5" x14ac:dyDescent="0.25">
      <c r="A471" s="15"/>
      <c r="B471" s="20"/>
      <c r="C471" s="20"/>
      <c r="D471" s="15"/>
      <c r="E471" s="15"/>
    </row>
    <row r="472" spans="1:5" x14ac:dyDescent="0.25">
      <c r="A472" s="15"/>
      <c r="B472" s="20"/>
      <c r="C472" s="20"/>
      <c r="D472" s="15"/>
      <c r="E472" s="15"/>
    </row>
    <row r="473" spans="1:5" x14ac:dyDescent="0.25">
      <c r="A473" s="15"/>
      <c r="B473" s="20"/>
      <c r="C473" s="20"/>
      <c r="D473" s="15"/>
      <c r="E473" s="15"/>
    </row>
    <row r="474" spans="1:5" x14ac:dyDescent="0.25">
      <c r="A474" s="15"/>
      <c r="B474" s="20"/>
      <c r="C474" s="20"/>
      <c r="D474" s="15"/>
      <c r="E474" s="15"/>
    </row>
    <row r="475" spans="1:5" x14ac:dyDescent="0.25">
      <c r="A475" s="15"/>
      <c r="B475" s="20"/>
      <c r="C475" s="20"/>
      <c r="D475" s="15"/>
      <c r="E475" s="15"/>
    </row>
    <row r="476" spans="1:5" x14ac:dyDescent="0.25">
      <c r="A476" s="15"/>
      <c r="B476" s="20"/>
      <c r="C476" s="20"/>
      <c r="D476" s="15"/>
      <c r="E476" s="15"/>
    </row>
    <row r="477" spans="1:5" x14ac:dyDescent="0.25">
      <c r="A477" s="15"/>
      <c r="B477" s="20"/>
      <c r="C477" s="20"/>
      <c r="D477" s="15"/>
      <c r="E477" s="15"/>
    </row>
    <row r="478" spans="1:5" x14ac:dyDescent="0.25">
      <c r="A478" s="15"/>
      <c r="B478" s="20"/>
      <c r="C478" s="20"/>
      <c r="D478" s="15"/>
      <c r="E478" s="15"/>
    </row>
    <row r="479" spans="1:5" x14ac:dyDescent="0.25">
      <c r="A479" s="15"/>
      <c r="B479" s="20"/>
      <c r="C479" s="20"/>
      <c r="D479" s="15"/>
      <c r="E479" s="15"/>
    </row>
    <row r="480" spans="1:5" x14ac:dyDescent="0.25">
      <c r="A480" s="15"/>
      <c r="B480" s="20"/>
      <c r="C480" s="20"/>
      <c r="D480" s="15"/>
      <c r="E480" s="15"/>
    </row>
    <row r="481" spans="1:5" x14ac:dyDescent="0.25">
      <c r="A481" s="15"/>
      <c r="B481" s="20"/>
      <c r="C481" s="20"/>
      <c r="D481" s="15"/>
      <c r="E481" s="15"/>
    </row>
    <row r="482" spans="1:5" x14ac:dyDescent="0.25">
      <c r="A482" s="15"/>
      <c r="B482" s="20"/>
      <c r="C482" s="20"/>
      <c r="D482" s="15"/>
      <c r="E482" s="15"/>
    </row>
    <row r="483" spans="1:5" x14ac:dyDescent="0.25">
      <c r="A483" s="15"/>
      <c r="B483" s="20"/>
      <c r="C483" s="20"/>
      <c r="D483" s="15"/>
      <c r="E483" s="15"/>
    </row>
    <row r="484" spans="1:5" x14ac:dyDescent="0.25">
      <c r="A484" s="15"/>
      <c r="B484" s="20"/>
      <c r="C484" s="20"/>
      <c r="D484" s="15"/>
      <c r="E484" s="15"/>
    </row>
    <row r="485" spans="1:5" x14ac:dyDescent="0.25">
      <c r="A485" s="15"/>
      <c r="B485" s="20"/>
      <c r="C485" s="20"/>
      <c r="D485" s="15"/>
      <c r="E485" s="15"/>
    </row>
    <row r="486" spans="1:5" x14ac:dyDescent="0.25">
      <c r="A486" s="15"/>
      <c r="B486" s="20"/>
      <c r="C486" s="20"/>
      <c r="D486" s="15"/>
      <c r="E486" s="15"/>
    </row>
    <row r="487" spans="1:5" x14ac:dyDescent="0.25">
      <c r="A487" s="15"/>
      <c r="B487" s="20"/>
      <c r="C487" s="20"/>
      <c r="D487" s="15"/>
      <c r="E487" s="15"/>
    </row>
    <row r="488" spans="1:5" x14ac:dyDescent="0.25">
      <c r="A488" s="15"/>
      <c r="B488" s="20"/>
      <c r="C488" s="20"/>
      <c r="D488" s="15"/>
      <c r="E488" s="15"/>
    </row>
    <row r="489" spans="1:5" x14ac:dyDescent="0.25">
      <c r="A489" s="15"/>
      <c r="B489" s="20"/>
      <c r="C489" s="20"/>
      <c r="D489" s="15"/>
      <c r="E489" s="15"/>
    </row>
    <row r="490" spans="1:5" x14ac:dyDescent="0.25">
      <c r="A490" s="15"/>
      <c r="B490" s="20"/>
      <c r="C490" s="20"/>
      <c r="D490" s="15"/>
      <c r="E490" s="15"/>
    </row>
    <row r="491" spans="1:5" x14ac:dyDescent="0.25">
      <c r="A491" s="15"/>
      <c r="B491" s="20"/>
      <c r="C491" s="20"/>
      <c r="D491" s="15"/>
      <c r="E491" s="15"/>
    </row>
    <row r="492" spans="1:5" x14ac:dyDescent="0.25">
      <c r="A492" s="15"/>
      <c r="B492" s="20"/>
      <c r="C492" s="20"/>
      <c r="D492" s="15"/>
      <c r="E492" s="15"/>
    </row>
    <row r="493" spans="1:5" x14ac:dyDescent="0.25">
      <c r="A493" s="15"/>
      <c r="B493" s="20"/>
      <c r="C493" s="20"/>
      <c r="D493" s="15"/>
      <c r="E493" s="15"/>
    </row>
    <row r="494" spans="1:5" x14ac:dyDescent="0.25">
      <c r="A494" s="15"/>
      <c r="B494" s="20"/>
      <c r="C494" s="20"/>
      <c r="D494" s="15"/>
      <c r="E494" s="15"/>
    </row>
    <row r="495" spans="1:5" x14ac:dyDescent="0.25">
      <c r="A495" s="15"/>
      <c r="B495" s="20"/>
      <c r="C495" s="20"/>
      <c r="D495" s="15"/>
      <c r="E495" s="15"/>
    </row>
    <row r="496" spans="1:5" x14ac:dyDescent="0.25">
      <c r="A496" s="15"/>
      <c r="B496" s="20"/>
      <c r="C496" s="20"/>
      <c r="D496" s="15"/>
      <c r="E496" s="15"/>
    </row>
    <row r="497" spans="1:5" x14ac:dyDescent="0.25">
      <c r="A497" s="15"/>
      <c r="B497" s="20"/>
      <c r="C497" s="20"/>
      <c r="D497" s="15"/>
      <c r="E497" s="15"/>
    </row>
    <row r="498" spans="1:5" x14ac:dyDescent="0.25">
      <c r="A498" s="15"/>
      <c r="B498" s="20"/>
      <c r="C498" s="20"/>
      <c r="D498" s="15"/>
      <c r="E498" s="15"/>
    </row>
    <row r="499" spans="1:5" x14ac:dyDescent="0.25">
      <c r="A499" s="15"/>
      <c r="B499" s="20"/>
      <c r="C499" s="20"/>
      <c r="D499" s="15"/>
      <c r="E499" s="15"/>
    </row>
    <row r="500" spans="1:5" x14ac:dyDescent="0.25">
      <c r="A500" s="15"/>
      <c r="B500" s="20"/>
      <c r="C500" s="20"/>
      <c r="D500" s="15"/>
      <c r="E500" s="15"/>
    </row>
    <row r="501" spans="1:5" x14ac:dyDescent="0.25">
      <c r="A501" s="15"/>
      <c r="B501" s="20"/>
      <c r="C501" s="20"/>
      <c r="D501" s="15"/>
      <c r="E501" s="15"/>
    </row>
    <row r="502" spans="1:5" x14ac:dyDescent="0.25">
      <c r="A502" s="15"/>
      <c r="B502" s="20"/>
      <c r="C502" s="20"/>
      <c r="D502" s="15"/>
      <c r="E502" s="15"/>
    </row>
    <row r="503" spans="1:5" x14ac:dyDescent="0.25">
      <c r="A503" s="15"/>
      <c r="B503" s="20"/>
      <c r="C503" s="20"/>
      <c r="D503" s="15"/>
      <c r="E503" s="15"/>
    </row>
    <row r="504" spans="1:5" x14ac:dyDescent="0.25">
      <c r="A504" s="15"/>
      <c r="B504" s="20"/>
      <c r="C504" s="20"/>
      <c r="D504" s="15"/>
      <c r="E504" s="15"/>
    </row>
    <row r="505" spans="1:5" x14ac:dyDescent="0.25">
      <c r="A505" s="15"/>
      <c r="B505" s="20"/>
      <c r="C505" s="20"/>
      <c r="D505" s="15"/>
      <c r="E505" s="15"/>
    </row>
    <row r="506" spans="1:5" x14ac:dyDescent="0.25">
      <c r="A506" s="15"/>
      <c r="B506" s="20"/>
      <c r="C506" s="20"/>
      <c r="D506" s="15"/>
      <c r="E506" s="15"/>
    </row>
    <row r="507" spans="1:5" x14ac:dyDescent="0.25">
      <c r="A507" s="15"/>
      <c r="B507" s="20"/>
      <c r="C507" s="20"/>
      <c r="D507" s="15"/>
      <c r="E507" s="15"/>
    </row>
    <row r="508" spans="1:5" x14ac:dyDescent="0.25">
      <c r="A508" s="15"/>
      <c r="B508" s="20"/>
      <c r="C508" s="20"/>
      <c r="D508" s="15"/>
      <c r="E508" s="15"/>
    </row>
    <row r="509" spans="1:5" x14ac:dyDescent="0.25">
      <c r="A509" s="15"/>
      <c r="B509" s="20"/>
      <c r="C509" s="20"/>
      <c r="D509" s="15"/>
      <c r="E509" s="15"/>
    </row>
    <row r="510" spans="1:5" x14ac:dyDescent="0.25">
      <c r="A510" s="15"/>
      <c r="B510" s="20"/>
      <c r="C510" s="20"/>
      <c r="D510" s="15"/>
      <c r="E510" s="15"/>
    </row>
    <row r="511" spans="1:5" x14ac:dyDescent="0.25">
      <c r="A511" s="15"/>
      <c r="B511" s="20"/>
      <c r="C511" s="20"/>
      <c r="D511" s="15"/>
      <c r="E511" s="15"/>
    </row>
    <row r="512" spans="1:5" x14ac:dyDescent="0.25">
      <c r="A512" s="15"/>
      <c r="B512" s="20"/>
      <c r="C512" s="20"/>
      <c r="D512" s="15"/>
      <c r="E512" s="15"/>
    </row>
    <row r="513" spans="1:5" x14ac:dyDescent="0.25">
      <c r="A513" s="15"/>
      <c r="B513" s="20"/>
      <c r="C513" s="20"/>
      <c r="D513" s="15"/>
      <c r="E513" s="15"/>
    </row>
    <row r="514" spans="1:5" x14ac:dyDescent="0.25">
      <c r="A514" s="15"/>
      <c r="B514" s="20"/>
      <c r="C514" s="20"/>
      <c r="D514" s="15"/>
      <c r="E514" s="15"/>
    </row>
    <row r="515" spans="1:5" x14ac:dyDescent="0.25">
      <c r="A515" s="15"/>
      <c r="B515" s="20"/>
      <c r="C515" s="20"/>
      <c r="D515" s="15"/>
      <c r="E515" s="15"/>
    </row>
    <row r="516" spans="1:5" x14ac:dyDescent="0.25">
      <c r="A516" s="15"/>
      <c r="B516" s="20"/>
      <c r="C516" s="20"/>
      <c r="D516" s="15"/>
      <c r="E516" s="15"/>
    </row>
    <row r="517" spans="1:5" x14ac:dyDescent="0.25">
      <c r="A517" s="15"/>
      <c r="B517" s="20"/>
      <c r="C517" s="20"/>
      <c r="D517" s="15"/>
      <c r="E517" s="15"/>
    </row>
    <row r="518" spans="1:5" x14ac:dyDescent="0.25">
      <c r="A518" s="15"/>
      <c r="B518" s="20"/>
      <c r="C518" s="20"/>
      <c r="D518" s="15"/>
      <c r="E518" s="15"/>
    </row>
    <row r="519" spans="1:5" x14ac:dyDescent="0.25">
      <c r="A519" s="15"/>
      <c r="B519" s="20"/>
      <c r="C519" s="20"/>
      <c r="D519" s="15"/>
      <c r="E519" s="15"/>
    </row>
    <row r="520" spans="1:5" x14ac:dyDescent="0.25">
      <c r="A520" s="15"/>
      <c r="B520" s="20"/>
      <c r="C520" s="20"/>
      <c r="D520" s="15"/>
      <c r="E520" s="15"/>
    </row>
    <row r="521" spans="1:5" x14ac:dyDescent="0.25">
      <c r="A521" s="15"/>
      <c r="B521" s="20"/>
      <c r="C521" s="20"/>
      <c r="D521" s="15"/>
      <c r="E521" s="15"/>
    </row>
    <row r="522" spans="1:5" x14ac:dyDescent="0.25">
      <c r="A522" s="15"/>
      <c r="B522" s="20"/>
      <c r="C522" s="20"/>
      <c r="D522" s="15"/>
      <c r="E522" s="15"/>
    </row>
    <row r="523" spans="1:5" x14ac:dyDescent="0.25">
      <c r="A523" s="15"/>
      <c r="B523" s="20"/>
      <c r="C523" s="20"/>
      <c r="D523" s="15"/>
      <c r="E523" s="15"/>
    </row>
    <row r="524" spans="1:5" x14ac:dyDescent="0.25">
      <c r="A524" s="15"/>
      <c r="B524" s="20"/>
      <c r="C524" s="20"/>
      <c r="D524" s="15"/>
      <c r="E524" s="15"/>
    </row>
    <row r="525" spans="1:5" x14ac:dyDescent="0.25">
      <c r="A525" s="15"/>
      <c r="B525" s="20"/>
      <c r="C525" s="20"/>
      <c r="D525" s="15"/>
      <c r="E525" s="15"/>
    </row>
    <row r="526" spans="1:5" x14ac:dyDescent="0.25">
      <c r="A526" s="15"/>
      <c r="B526" s="20"/>
      <c r="C526" s="20"/>
      <c r="D526" s="15"/>
      <c r="E526" s="15"/>
    </row>
    <row r="527" spans="1:5" x14ac:dyDescent="0.25">
      <c r="A527" s="15"/>
      <c r="B527" s="20"/>
      <c r="C527" s="20"/>
      <c r="D527" s="15"/>
      <c r="E527" s="15"/>
    </row>
    <row r="528" spans="1:5" x14ac:dyDescent="0.25">
      <c r="A528" s="15"/>
      <c r="B528" s="20"/>
      <c r="C528" s="20"/>
      <c r="D528" s="15"/>
      <c r="E528" s="15"/>
    </row>
    <row r="529" spans="1:5" x14ac:dyDescent="0.25">
      <c r="A529" s="15"/>
      <c r="B529" s="20"/>
      <c r="C529" s="20"/>
      <c r="D529" s="15"/>
      <c r="E529" s="15"/>
    </row>
    <row r="530" spans="1:5" x14ac:dyDescent="0.25">
      <c r="A530" s="15"/>
      <c r="B530" s="20"/>
      <c r="C530" s="20"/>
      <c r="D530" s="15"/>
      <c r="E530" s="15"/>
    </row>
    <row r="531" spans="1:5" x14ac:dyDescent="0.25">
      <c r="A531" s="15"/>
      <c r="B531" s="20"/>
      <c r="C531" s="20"/>
      <c r="D531" s="15"/>
      <c r="E531" s="15"/>
    </row>
    <row r="532" spans="1:5" x14ac:dyDescent="0.25">
      <c r="A532" s="15"/>
      <c r="B532" s="20"/>
      <c r="C532" s="20"/>
      <c r="D532" s="15"/>
      <c r="E532" s="15"/>
    </row>
    <row r="533" spans="1:5" x14ac:dyDescent="0.25">
      <c r="A533" s="15"/>
      <c r="B533" s="20"/>
      <c r="C533" s="20"/>
      <c r="D533" s="15"/>
      <c r="E533" s="15"/>
    </row>
    <row r="534" spans="1:5" x14ac:dyDescent="0.25">
      <c r="A534" s="15"/>
      <c r="B534" s="20"/>
      <c r="C534" s="20"/>
      <c r="D534" s="15"/>
      <c r="E534" s="15"/>
    </row>
    <row r="535" spans="1:5" x14ac:dyDescent="0.25">
      <c r="A535" s="15"/>
      <c r="B535" s="20"/>
      <c r="C535" s="20"/>
      <c r="D535" s="15"/>
      <c r="E535" s="15"/>
    </row>
    <row r="536" spans="1:5" x14ac:dyDescent="0.25">
      <c r="A536" s="15"/>
      <c r="B536" s="20"/>
      <c r="C536" s="20"/>
      <c r="D536" s="15"/>
      <c r="E536" s="15"/>
    </row>
    <row r="537" spans="1:5" x14ac:dyDescent="0.25">
      <c r="A537" s="15"/>
      <c r="B537" s="20"/>
      <c r="C537" s="20"/>
      <c r="D537" s="15"/>
      <c r="E537" s="15"/>
    </row>
    <row r="538" spans="1:5" x14ac:dyDescent="0.25">
      <c r="A538" s="15"/>
      <c r="B538" s="20"/>
      <c r="C538" s="20"/>
      <c r="D538" s="15"/>
      <c r="E538" s="15"/>
    </row>
    <row r="539" spans="1:5" x14ac:dyDescent="0.25">
      <c r="A539" s="15"/>
      <c r="B539" s="20"/>
      <c r="C539" s="20"/>
      <c r="D539" s="15"/>
      <c r="E539" s="15"/>
    </row>
    <row r="540" spans="1:5" x14ac:dyDescent="0.25">
      <c r="A540" s="15"/>
      <c r="B540" s="20"/>
      <c r="C540" s="20"/>
      <c r="D540" s="15"/>
      <c r="E540" s="15"/>
    </row>
    <row r="541" spans="1:5" x14ac:dyDescent="0.25">
      <c r="A541" s="15"/>
      <c r="B541" s="20"/>
      <c r="C541" s="20"/>
      <c r="D541" s="15"/>
      <c r="E541" s="15"/>
    </row>
    <row r="542" spans="1:5" x14ac:dyDescent="0.25">
      <c r="A542" s="15"/>
      <c r="B542" s="20"/>
      <c r="C542" s="20"/>
      <c r="D542" s="15"/>
      <c r="E542" s="15"/>
    </row>
    <row r="543" spans="1:5" x14ac:dyDescent="0.25">
      <c r="A543" s="15"/>
      <c r="B543" s="20"/>
      <c r="C543" s="20"/>
      <c r="D543" s="15"/>
      <c r="E543" s="15"/>
    </row>
    <row r="544" spans="1:5" x14ac:dyDescent="0.25">
      <c r="A544" s="15"/>
      <c r="B544" s="20"/>
      <c r="C544" s="20"/>
      <c r="D544" s="15"/>
      <c r="E544" s="15"/>
    </row>
    <row r="545" spans="1:5" x14ac:dyDescent="0.25">
      <c r="A545" s="15"/>
      <c r="B545" s="20"/>
      <c r="C545" s="20"/>
      <c r="D545" s="15"/>
      <c r="E545" s="15"/>
    </row>
    <row r="546" spans="1:5" x14ac:dyDescent="0.25">
      <c r="A546" s="15"/>
      <c r="B546" s="20"/>
      <c r="C546" s="20"/>
      <c r="D546" s="15"/>
      <c r="E546" s="15"/>
    </row>
    <row r="547" spans="1:5" x14ac:dyDescent="0.25">
      <c r="A547" s="15"/>
      <c r="B547" s="20"/>
      <c r="C547" s="20"/>
      <c r="D547" s="15"/>
      <c r="E547" s="15"/>
    </row>
    <row r="548" spans="1:5" x14ac:dyDescent="0.25">
      <c r="A548" s="15"/>
      <c r="B548" s="20"/>
      <c r="C548" s="20"/>
      <c r="D548" s="15"/>
      <c r="E548" s="15"/>
    </row>
    <row r="549" spans="1:5" x14ac:dyDescent="0.25">
      <c r="A549" s="15"/>
      <c r="B549" s="20"/>
      <c r="C549" s="20"/>
      <c r="D549" s="15"/>
      <c r="E549" s="15"/>
    </row>
    <row r="550" spans="1:5" x14ac:dyDescent="0.25">
      <c r="A550" s="15"/>
      <c r="B550" s="20"/>
      <c r="C550" s="20"/>
      <c r="D550" s="15"/>
      <c r="E550" s="15"/>
    </row>
    <row r="551" spans="1:5" x14ac:dyDescent="0.25">
      <c r="A551" s="15"/>
      <c r="B551" s="20"/>
      <c r="C551" s="20"/>
      <c r="D551" s="15"/>
      <c r="E551" s="15"/>
    </row>
    <row r="552" spans="1:5" x14ac:dyDescent="0.25">
      <c r="A552" s="15"/>
      <c r="B552" s="20"/>
      <c r="C552" s="20"/>
      <c r="D552" s="15"/>
      <c r="E552" s="15"/>
    </row>
    <row r="553" spans="1:5" x14ac:dyDescent="0.25">
      <c r="A553" s="15"/>
      <c r="B553" s="20"/>
      <c r="C553" s="20"/>
      <c r="D553" s="15"/>
      <c r="E553" s="15"/>
    </row>
    <row r="554" spans="1:5" x14ac:dyDescent="0.25">
      <c r="A554" s="15"/>
      <c r="B554" s="20"/>
      <c r="C554" s="20"/>
      <c r="D554" s="15"/>
      <c r="E554" s="15"/>
    </row>
    <row r="555" spans="1:5" x14ac:dyDescent="0.25">
      <c r="A555" s="15"/>
      <c r="B555" s="20"/>
      <c r="C555" s="20"/>
      <c r="D555" s="15"/>
      <c r="E555" s="15"/>
    </row>
    <row r="556" spans="1:5" x14ac:dyDescent="0.25">
      <c r="A556" s="15"/>
      <c r="B556" s="20"/>
      <c r="C556" s="20"/>
      <c r="D556" s="15"/>
      <c r="E556" s="15"/>
    </row>
    <row r="557" spans="1:5" x14ac:dyDescent="0.25">
      <c r="A557" s="15"/>
      <c r="B557" s="20"/>
      <c r="C557" s="20"/>
      <c r="D557" s="15"/>
      <c r="E557" s="15"/>
    </row>
    <row r="558" spans="1:5" x14ac:dyDescent="0.25">
      <c r="A558" s="15"/>
      <c r="B558" s="20"/>
      <c r="C558" s="20"/>
      <c r="D558" s="15"/>
      <c r="E558" s="15"/>
    </row>
    <row r="559" spans="1:5" x14ac:dyDescent="0.25">
      <c r="A559" s="15"/>
      <c r="B559" s="20"/>
      <c r="C559" s="20"/>
      <c r="D559" s="15"/>
      <c r="E559" s="15"/>
    </row>
    <row r="560" spans="1:5" x14ac:dyDescent="0.25">
      <c r="A560" s="15"/>
      <c r="B560" s="20"/>
      <c r="C560" s="20"/>
      <c r="D560" s="15"/>
      <c r="E560" s="15"/>
    </row>
    <row r="561" spans="1:5" x14ac:dyDescent="0.25">
      <c r="A561" s="15"/>
      <c r="B561" s="20"/>
      <c r="C561" s="20"/>
      <c r="D561" s="15"/>
      <c r="E561" s="15"/>
    </row>
    <row r="562" spans="1:5" x14ac:dyDescent="0.25">
      <c r="A562" s="15"/>
      <c r="B562" s="20"/>
      <c r="C562" s="20"/>
      <c r="D562" s="15"/>
      <c r="E562" s="15"/>
    </row>
    <row r="563" spans="1:5" x14ac:dyDescent="0.25">
      <c r="A563" s="15"/>
      <c r="B563" s="20"/>
      <c r="C563" s="20"/>
      <c r="D563" s="15"/>
      <c r="E563" s="15"/>
    </row>
    <row r="564" spans="1:5" x14ac:dyDescent="0.25">
      <c r="A564" s="15"/>
      <c r="B564" s="20"/>
      <c r="C564" s="20"/>
      <c r="D564" s="15"/>
      <c r="E564" s="15"/>
    </row>
    <row r="565" spans="1:5" x14ac:dyDescent="0.25">
      <c r="A565" s="15"/>
      <c r="B565" s="20"/>
      <c r="C565" s="20"/>
      <c r="D565" s="15"/>
      <c r="E565" s="15"/>
    </row>
    <row r="566" spans="1:5" x14ac:dyDescent="0.25">
      <c r="A566" s="15"/>
      <c r="B566" s="20"/>
      <c r="C566" s="20"/>
      <c r="D566" s="15"/>
      <c r="E566" s="15"/>
    </row>
    <row r="567" spans="1:5" x14ac:dyDescent="0.25">
      <c r="A567" s="15"/>
      <c r="B567" s="20"/>
      <c r="C567" s="20"/>
      <c r="D567" s="15"/>
      <c r="E567" s="15"/>
    </row>
    <row r="568" spans="1:5" x14ac:dyDescent="0.25">
      <c r="A568" s="15"/>
      <c r="B568" s="20"/>
      <c r="C568" s="20"/>
      <c r="D568" s="15"/>
      <c r="E568" s="15"/>
    </row>
    <row r="569" spans="1:5" x14ac:dyDescent="0.25">
      <c r="A569" s="15"/>
      <c r="B569" s="20"/>
      <c r="C569" s="20"/>
      <c r="D569" s="15"/>
      <c r="E569" s="15"/>
    </row>
    <row r="570" spans="1:5" x14ac:dyDescent="0.25">
      <c r="A570" s="15"/>
      <c r="B570" s="20"/>
      <c r="C570" s="20"/>
      <c r="D570" s="15"/>
      <c r="E570" s="15"/>
    </row>
    <row r="571" spans="1:5" x14ac:dyDescent="0.25">
      <c r="A571" s="15"/>
      <c r="B571" s="20"/>
      <c r="C571" s="20"/>
      <c r="D571" s="15"/>
      <c r="E571" s="15"/>
    </row>
    <row r="572" spans="1:5" x14ac:dyDescent="0.25">
      <c r="A572" s="15"/>
      <c r="B572" s="20"/>
      <c r="C572" s="20"/>
      <c r="D572" s="15"/>
      <c r="E572" s="15"/>
    </row>
    <row r="573" spans="1:5" x14ac:dyDescent="0.25">
      <c r="A573" s="15"/>
      <c r="B573" s="20"/>
      <c r="C573" s="20"/>
      <c r="D573" s="15"/>
      <c r="E573" s="15"/>
    </row>
    <row r="574" spans="1:5" x14ac:dyDescent="0.25">
      <c r="A574" s="15"/>
      <c r="B574" s="20"/>
      <c r="C574" s="20"/>
      <c r="D574" s="15"/>
      <c r="E574" s="15"/>
    </row>
    <row r="575" spans="1:5" x14ac:dyDescent="0.25">
      <c r="A575" s="15"/>
      <c r="B575" s="20"/>
      <c r="C575" s="20"/>
      <c r="D575" s="15"/>
      <c r="E575" s="15"/>
    </row>
    <row r="576" spans="1:5" x14ac:dyDescent="0.25">
      <c r="A576" s="15"/>
      <c r="B576" s="20"/>
      <c r="C576" s="20"/>
      <c r="D576" s="15"/>
      <c r="E576" s="15"/>
    </row>
    <row r="577" spans="1:5" x14ac:dyDescent="0.25">
      <c r="A577" s="15"/>
      <c r="B577" s="20"/>
      <c r="C577" s="20"/>
      <c r="D577" s="15"/>
      <c r="E577" s="15"/>
    </row>
    <row r="578" spans="1:5" x14ac:dyDescent="0.25">
      <c r="A578" s="15"/>
      <c r="B578" s="20"/>
      <c r="C578" s="20"/>
      <c r="D578" s="15"/>
      <c r="E578" s="15"/>
    </row>
    <row r="579" spans="1:5" x14ac:dyDescent="0.25">
      <c r="A579" s="15"/>
      <c r="B579" s="20"/>
      <c r="C579" s="20"/>
      <c r="D579" s="15"/>
      <c r="E579" s="15"/>
    </row>
    <row r="580" spans="1:5" x14ac:dyDescent="0.25">
      <c r="A580" s="15"/>
      <c r="B580" s="20"/>
      <c r="C580" s="20"/>
      <c r="D580" s="15"/>
      <c r="E580" s="15"/>
    </row>
    <row r="581" spans="1:5" x14ac:dyDescent="0.25">
      <c r="A581" s="15"/>
      <c r="B581" s="20"/>
      <c r="C581" s="20"/>
      <c r="D581" s="15"/>
      <c r="E581" s="15"/>
    </row>
    <row r="582" spans="1:5" x14ac:dyDescent="0.25">
      <c r="A582" s="15"/>
      <c r="B582" s="20"/>
      <c r="C582" s="20"/>
      <c r="D582" s="15"/>
      <c r="E582" s="15"/>
    </row>
    <row r="583" spans="1:5" x14ac:dyDescent="0.25">
      <c r="A583" s="15"/>
      <c r="B583" s="20"/>
      <c r="C583" s="20"/>
      <c r="D583" s="15"/>
      <c r="E583" s="15"/>
    </row>
    <row r="584" spans="1:5" x14ac:dyDescent="0.25">
      <c r="A584" s="15"/>
      <c r="B584" s="20"/>
      <c r="C584" s="20"/>
      <c r="D584" s="15"/>
      <c r="E584" s="15"/>
    </row>
    <row r="585" spans="1:5" x14ac:dyDescent="0.25">
      <c r="A585" s="15"/>
      <c r="B585" s="20"/>
      <c r="C585" s="20"/>
      <c r="D585" s="15"/>
      <c r="E585" s="15"/>
    </row>
    <row r="586" spans="1:5" x14ac:dyDescent="0.25">
      <c r="A586" s="15"/>
      <c r="B586" s="20"/>
      <c r="C586" s="20"/>
      <c r="D586" s="15"/>
      <c r="E586" s="15"/>
    </row>
    <row r="587" spans="1:5" x14ac:dyDescent="0.25">
      <c r="A587" s="15"/>
      <c r="B587" s="20"/>
      <c r="C587" s="20"/>
      <c r="D587" s="15"/>
      <c r="E587" s="15"/>
    </row>
    <row r="588" spans="1:5" x14ac:dyDescent="0.25">
      <c r="A588" s="15"/>
      <c r="B588" s="20"/>
      <c r="C588" s="20"/>
      <c r="D588" s="15"/>
      <c r="E588" s="15"/>
    </row>
    <row r="589" spans="1:5" x14ac:dyDescent="0.25">
      <c r="A589" s="15"/>
      <c r="B589" s="20"/>
      <c r="C589" s="20"/>
      <c r="D589" s="15"/>
      <c r="E589" s="15"/>
    </row>
    <row r="590" spans="1:5" x14ac:dyDescent="0.25">
      <c r="A590" s="15"/>
      <c r="B590" s="20"/>
      <c r="C590" s="20"/>
      <c r="D590" s="15"/>
      <c r="E590" s="15"/>
    </row>
    <row r="591" spans="1:5" x14ac:dyDescent="0.25">
      <c r="A591" s="15"/>
      <c r="B591" s="20"/>
      <c r="C591" s="20"/>
      <c r="D591" s="15"/>
      <c r="E591" s="15"/>
    </row>
    <row r="592" spans="1:5" x14ac:dyDescent="0.25">
      <c r="A592" s="15"/>
      <c r="B592" s="20"/>
      <c r="C592" s="20"/>
      <c r="D592" s="15"/>
      <c r="E592" s="15"/>
    </row>
    <row r="593" spans="1:5" x14ac:dyDescent="0.25">
      <c r="A593" s="15"/>
      <c r="B593" s="20"/>
      <c r="C593" s="20"/>
      <c r="D593" s="15"/>
      <c r="E593" s="15"/>
    </row>
    <row r="594" spans="1:5" x14ac:dyDescent="0.25">
      <c r="A594" s="15"/>
      <c r="B594" s="20"/>
      <c r="C594" s="20"/>
      <c r="D594" s="15"/>
      <c r="E594" s="15"/>
    </row>
    <row r="595" spans="1:5" x14ac:dyDescent="0.25">
      <c r="A595" s="15"/>
      <c r="B595" s="20"/>
      <c r="C595" s="20"/>
      <c r="D595" s="15"/>
      <c r="E595" s="15"/>
    </row>
    <row r="596" spans="1:5" x14ac:dyDescent="0.25">
      <c r="A596" s="15"/>
      <c r="B596" s="20"/>
      <c r="C596" s="20"/>
      <c r="D596" s="15"/>
      <c r="E596" s="15"/>
    </row>
    <row r="597" spans="1:5" x14ac:dyDescent="0.25">
      <c r="A597" s="15"/>
      <c r="B597" s="20"/>
      <c r="C597" s="20"/>
      <c r="D597" s="15"/>
      <c r="E597" s="15"/>
    </row>
    <row r="598" spans="1:5" x14ac:dyDescent="0.25">
      <c r="A598" s="15"/>
      <c r="B598" s="20"/>
      <c r="C598" s="20"/>
      <c r="D598" s="15"/>
      <c r="E598" s="15"/>
    </row>
    <row r="599" spans="1:5" x14ac:dyDescent="0.25">
      <c r="A599" s="15"/>
      <c r="B599" s="20"/>
      <c r="C599" s="20"/>
      <c r="D599" s="15"/>
      <c r="E599" s="15"/>
    </row>
    <row r="600" spans="1:5" x14ac:dyDescent="0.25">
      <c r="A600" s="15"/>
      <c r="B600" s="20"/>
      <c r="C600" s="20"/>
      <c r="D600" s="15"/>
      <c r="E600" s="15"/>
    </row>
    <row r="601" spans="1:5" x14ac:dyDescent="0.25">
      <c r="A601" s="15"/>
      <c r="B601" s="20"/>
      <c r="C601" s="20"/>
      <c r="D601" s="15"/>
      <c r="E601" s="15"/>
    </row>
    <row r="602" spans="1:5" x14ac:dyDescent="0.25">
      <c r="A602" s="15"/>
      <c r="B602" s="20"/>
      <c r="C602" s="20"/>
      <c r="D602" s="15"/>
      <c r="E602" s="15"/>
    </row>
    <row r="603" spans="1:5" x14ac:dyDescent="0.25">
      <c r="A603" s="15"/>
      <c r="B603" s="20"/>
      <c r="C603" s="20"/>
      <c r="D603" s="15"/>
      <c r="E603" s="15"/>
    </row>
    <row r="604" spans="1:5" x14ac:dyDescent="0.25">
      <c r="A604" s="15"/>
      <c r="B604" s="20"/>
      <c r="C604" s="20"/>
      <c r="D604" s="15"/>
      <c r="E604" s="15"/>
    </row>
    <row r="605" spans="1:5" x14ac:dyDescent="0.25">
      <c r="A605" s="15"/>
      <c r="B605" s="20"/>
      <c r="C605" s="20"/>
      <c r="D605" s="15"/>
      <c r="E605" s="15"/>
    </row>
    <row r="606" spans="1:5" x14ac:dyDescent="0.25">
      <c r="A606" s="15"/>
      <c r="B606" s="20"/>
      <c r="C606" s="20"/>
      <c r="D606" s="15"/>
      <c r="E606" s="15"/>
    </row>
    <row r="607" spans="1:5" x14ac:dyDescent="0.25">
      <c r="A607" s="15"/>
      <c r="B607" s="20"/>
      <c r="C607" s="20"/>
      <c r="D607" s="15"/>
      <c r="E607" s="15"/>
    </row>
    <row r="608" spans="1:5" x14ac:dyDescent="0.25">
      <c r="A608" s="15"/>
      <c r="B608" s="20"/>
      <c r="C608" s="20"/>
      <c r="D608" s="15"/>
      <c r="E608" s="15"/>
    </row>
    <row r="609" spans="1:5" x14ac:dyDescent="0.25">
      <c r="A609" s="15"/>
      <c r="B609" s="20"/>
      <c r="C609" s="20"/>
      <c r="D609" s="15"/>
      <c r="E609" s="15"/>
    </row>
    <row r="610" spans="1:5" x14ac:dyDescent="0.25">
      <c r="A610" s="15"/>
      <c r="B610" s="20"/>
      <c r="C610" s="20"/>
      <c r="D610" s="15"/>
      <c r="E610" s="15"/>
    </row>
    <row r="611" spans="1:5" x14ac:dyDescent="0.25">
      <c r="A611" s="15"/>
      <c r="B611" s="20"/>
      <c r="C611" s="20"/>
      <c r="D611" s="15"/>
      <c r="E611" s="15"/>
    </row>
    <row r="612" spans="1:5" x14ac:dyDescent="0.25">
      <c r="A612" s="15"/>
      <c r="B612" s="20"/>
      <c r="C612" s="20"/>
      <c r="D612" s="15"/>
      <c r="E612" s="15"/>
    </row>
    <row r="613" spans="1:5" x14ac:dyDescent="0.25">
      <c r="A613" s="15"/>
      <c r="B613" s="20"/>
      <c r="C613" s="20"/>
      <c r="D613" s="15"/>
      <c r="E613" s="15"/>
    </row>
    <row r="614" spans="1:5" x14ac:dyDescent="0.25">
      <c r="A614" s="15"/>
      <c r="B614" s="20"/>
      <c r="C614" s="20"/>
      <c r="D614" s="15"/>
      <c r="E614" s="15"/>
    </row>
    <row r="615" spans="1:5" x14ac:dyDescent="0.25">
      <c r="A615" s="15"/>
      <c r="B615" s="20"/>
      <c r="C615" s="20"/>
      <c r="D615" s="15"/>
      <c r="E615" s="15"/>
    </row>
    <row r="616" spans="1:5" x14ac:dyDescent="0.25">
      <c r="A616" s="15"/>
      <c r="B616" s="20"/>
      <c r="C616" s="20"/>
      <c r="D616" s="15"/>
      <c r="E616" s="15"/>
    </row>
    <row r="617" spans="1:5" x14ac:dyDescent="0.25">
      <c r="A617" s="15"/>
      <c r="B617" s="20"/>
      <c r="C617" s="20"/>
      <c r="D617" s="15"/>
      <c r="E617" s="15"/>
    </row>
    <row r="618" spans="1:5" x14ac:dyDescent="0.25">
      <c r="A618" s="15"/>
      <c r="B618" s="20"/>
      <c r="C618" s="20"/>
      <c r="D618" s="15"/>
      <c r="E618" s="15"/>
    </row>
    <row r="619" spans="1:5" x14ac:dyDescent="0.25">
      <c r="A619" s="15"/>
      <c r="B619" s="20"/>
      <c r="C619" s="20"/>
      <c r="D619" s="15"/>
      <c r="E619" s="15"/>
    </row>
    <row r="620" spans="1:5" x14ac:dyDescent="0.25">
      <c r="A620" s="15"/>
      <c r="B620" s="20"/>
      <c r="C620" s="20"/>
      <c r="D620" s="15"/>
      <c r="E620" s="15"/>
    </row>
    <row r="621" spans="1:5" x14ac:dyDescent="0.25">
      <c r="A621" s="15"/>
      <c r="B621" s="20"/>
      <c r="C621" s="20"/>
      <c r="D621" s="15"/>
      <c r="E621" s="15"/>
    </row>
    <row r="622" spans="1:5" x14ac:dyDescent="0.25">
      <c r="A622" s="15"/>
      <c r="B622" s="20"/>
      <c r="C622" s="20"/>
      <c r="D622" s="15"/>
      <c r="E622" s="15"/>
    </row>
    <row r="623" spans="1:5" x14ac:dyDescent="0.25">
      <c r="A623" s="15"/>
      <c r="B623" s="20"/>
      <c r="C623" s="20"/>
      <c r="D623" s="15"/>
      <c r="E623" s="15"/>
    </row>
    <row r="624" spans="1:5" x14ac:dyDescent="0.25">
      <c r="A624" s="15"/>
      <c r="B624" s="20"/>
      <c r="C624" s="20"/>
      <c r="D624" s="15"/>
      <c r="E624" s="15"/>
    </row>
    <row r="625" spans="1:5" x14ac:dyDescent="0.25">
      <c r="A625" s="15"/>
      <c r="B625" s="20"/>
      <c r="C625" s="20"/>
      <c r="D625" s="15"/>
      <c r="E625" s="15"/>
    </row>
    <row r="626" spans="1:5" x14ac:dyDescent="0.25">
      <c r="A626" s="15"/>
      <c r="B626" s="20"/>
      <c r="C626" s="20"/>
      <c r="D626" s="15"/>
      <c r="E626" s="15"/>
    </row>
    <row r="627" spans="1:5" x14ac:dyDescent="0.25">
      <c r="A627" s="15"/>
      <c r="B627" s="20"/>
      <c r="C627" s="20"/>
      <c r="D627" s="15"/>
      <c r="E627" s="15"/>
    </row>
    <row r="628" spans="1:5" x14ac:dyDescent="0.25">
      <c r="A628" s="15"/>
      <c r="B628" s="20"/>
      <c r="C628" s="20"/>
      <c r="D628" s="15"/>
      <c r="E628" s="15"/>
    </row>
    <row r="629" spans="1:5" x14ac:dyDescent="0.25">
      <c r="A629" s="15"/>
      <c r="B629" s="20"/>
      <c r="C629" s="20"/>
      <c r="D629" s="15"/>
      <c r="E629" s="15"/>
    </row>
    <row r="630" spans="1:5" x14ac:dyDescent="0.25">
      <c r="A630" s="15"/>
      <c r="B630" s="20"/>
      <c r="C630" s="20"/>
      <c r="D630" s="15"/>
      <c r="E630" s="15"/>
    </row>
    <row r="631" spans="1:5" x14ac:dyDescent="0.25">
      <c r="A631" s="15"/>
      <c r="B631" s="20"/>
      <c r="C631" s="20"/>
      <c r="D631" s="15"/>
      <c r="E631" s="15"/>
    </row>
    <row r="632" spans="1:5" x14ac:dyDescent="0.25">
      <c r="A632" s="15"/>
      <c r="B632" s="20"/>
      <c r="C632" s="20"/>
      <c r="D632" s="15"/>
      <c r="E632" s="15"/>
    </row>
    <row r="633" spans="1:5" x14ac:dyDescent="0.25">
      <c r="A633" s="15"/>
      <c r="B633" s="20"/>
      <c r="C633" s="20"/>
      <c r="D633" s="15"/>
      <c r="E633" s="15"/>
    </row>
    <row r="634" spans="1:5" x14ac:dyDescent="0.25">
      <c r="A634" s="15"/>
      <c r="B634" s="20"/>
      <c r="C634" s="20"/>
      <c r="D634" s="15"/>
      <c r="E634" s="15"/>
    </row>
    <row r="635" spans="1:5" x14ac:dyDescent="0.25">
      <c r="A635" s="15"/>
      <c r="B635" s="20"/>
      <c r="C635" s="20"/>
      <c r="D635" s="15"/>
      <c r="E635" s="15"/>
    </row>
    <row r="636" spans="1:5" x14ac:dyDescent="0.25">
      <c r="A636" s="15"/>
      <c r="B636" s="20"/>
      <c r="C636" s="20"/>
      <c r="D636" s="15"/>
      <c r="E636" s="15"/>
    </row>
    <row r="637" spans="1:5" x14ac:dyDescent="0.25">
      <c r="A637" s="15"/>
      <c r="B637" s="20"/>
      <c r="C637" s="20"/>
      <c r="D637" s="15"/>
      <c r="E637" s="15"/>
    </row>
    <row r="638" spans="1:5" x14ac:dyDescent="0.25">
      <c r="A638" s="15"/>
      <c r="B638" s="20"/>
      <c r="C638" s="20"/>
      <c r="D638" s="15"/>
      <c r="E638" s="15"/>
    </row>
    <row r="639" spans="1:5" x14ac:dyDescent="0.25">
      <c r="A639" s="15"/>
      <c r="B639" s="20"/>
      <c r="C639" s="20"/>
      <c r="D639" s="15"/>
      <c r="E639" s="15"/>
    </row>
    <row r="640" spans="1:5" x14ac:dyDescent="0.25">
      <c r="A640" s="15"/>
      <c r="B640" s="20"/>
      <c r="C640" s="20"/>
      <c r="D640" s="15"/>
      <c r="E640" s="15"/>
    </row>
    <row r="641" spans="1:5" x14ac:dyDescent="0.25">
      <c r="A641" s="15"/>
      <c r="B641" s="20"/>
      <c r="C641" s="20"/>
      <c r="D641" s="15"/>
      <c r="E641" s="15"/>
    </row>
    <row r="642" spans="1:5" x14ac:dyDescent="0.25">
      <c r="A642" s="15"/>
      <c r="B642" s="20"/>
      <c r="C642" s="20"/>
      <c r="D642" s="15"/>
      <c r="E642" s="15"/>
    </row>
    <row r="643" spans="1:5" x14ac:dyDescent="0.25">
      <c r="A643" s="15"/>
      <c r="B643" s="20"/>
      <c r="C643" s="20"/>
      <c r="D643" s="15"/>
      <c r="E643" s="15"/>
    </row>
    <row r="644" spans="1:5" x14ac:dyDescent="0.25">
      <c r="A644" s="15"/>
      <c r="B644" s="20"/>
      <c r="C644" s="20"/>
      <c r="D644" s="15"/>
      <c r="E644" s="15"/>
    </row>
    <row r="645" spans="1:5" x14ac:dyDescent="0.25">
      <c r="A645" s="15"/>
      <c r="B645" s="20"/>
      <c r="C645" s="20"/>
      <c r="D645" s="15"/>
      <c r="E645" s="15"/>
    </row>
    <row r="646" spans="1:5" x14ac:dyDescent="0.25">
      <c r="A646" s="15"/>
      <c r="B646" s="20"/>
      <c r="C646" s="20"/>
      <c r="D646" s="15"/>
      <c r="E646" s="15"/>
    </row>
    <row r="647" spans="1:5" x14ac:dyDescent="0.25">
      <c r="A647" s="15"/>
      <c r="B647" s="20"/>
      <c r="C647" s="20"/>
      <c r="D647" s="15"/>
      <c r="E647" s="15"/>
    </row>
    <row r="648" spans="1:5" x14ac:dyDescent="0.25">
      <c r="A648" s="15"/>
      <c r="B648" s="20"/>
      <c r="C648" s="20"/>
      <c r="D648" s="15"/>
      <c r="E648" s="15"/>
    </row>
    <row r="649" spans="1:5" x14ac:dyDescent="0.25">
      <c r="A649" s="15"/>
      <c r="B649" s="20"/>
      <c r="C649" s="20"/>
      <c r="D649" s="15"/>
      <c r="E649" s="15"/>
    </row>
    <row r="650" spans="1:5" x14ac:dyDescent="0.25">
      <c r="A650" s="15"/>
      <c r="B650" s="20"/>
      <c r="C650" s="20"/>
      <c r="D650" s="15"/>
      <c r="E650" s="15"/>
    </row>
    <row r="651" spans="1:5" x14ac:dyDescent="0.25">
      <c r="A651" s="15"/>
      <c r="B651" s="20"/>
      <c r="C651" s="20"/>
      <c r="D651" s="15"/>
      <c r="E651" s="15"/>
    </row>
    <row r="652" spans="1:5" x14ac:dyDescent="0.25">
      <c r="A652" s="15"/>
      <c r="B652" s="20"/>
      <c r="C652" s="20"/>
      <c r="D652" s="15"/>
      <c r="E652" s="15"/>
    </row>
    <row r="653" spans="1:5" x14ac:dyDescent="0.25">
      <c r="A653" s="15"/>
      <c r="B653" s="20"/>
      <c r="C653" s="20"/>
      <c r="D653" s="15"/>
      <c r="E653" s="15"/>
    </row>
    <row r="654" spans="1:5" x14ac:dyDescent="0.25">
      <c r="A654" s="15"/>
      <c r="B654" s="20"/>
      <c r="C654" s="20"/>
      <c r="D654" s="15"/>
      <c r="E654" s="15"/>
    </row>
    <row r="655" spans="1:5" x14ac:dyDescent="0.25">
      <c r="A655" s="15"/>
      <c r="B655" s="20"/>
      <c r="C655" s="20"/>
      <c r="D655" s="15"/>
      <c r="E655" s="15"/>
    </row>
    <row r="656" spans="1:5" x14ac:dyDescent="0.25">
      <c r="A656" s="15"/>
      <c r="B656" s="20"/>
      <c r="C656" s="20"/>
      <c r="D656" s="15"/>
      <c r="E656" s="15"/>
    </row>
    <row r="657" spans="1:5" x14ac:dyDescent="0.25">
      <c r="A657" s="15"/>
      <c r="B657" s="20"/>
      <c r="C657" s="20"/>
      <c r="D657" s="15"/>
      <c r="E657" s="15"/>
    </row>
    <row r="658" spans="1:5" x14ac:dyDescent="0.25">
      <c r="A658" s="15"/>
      <c r="B658" s="20"/>
      <c r="C658" s="20"/>
      <c r="D658" s="15"/>
      <c r="E658" s="15"/>
    </row>
    <row r="659" spans="1:5" x14ac:dyDescent="0.25">
      <c r="A659" s="15"/>
      <c r="B659" s="20"/>
      <c r="C659" s="20"/>
      <c r="D659" s="15"/>
      <c r="E659" s="15"/>
    </row>
    <row r="660" spans="1:5" x14ac:dyDescent="0.25">
      <c r="A660" s="15"/>
      <c r="B660" s="20"/>
      <c r="C660" s="20"/>
      <c r="D660" s="15"/>
      <c r="E660" s="15"/>
    </row>
    <row r="661" spans="1:5" x14ac:dyDescent="0.25">
      <c r="A661" s="15"/>
      <c r="B661" s="20"/>
      <c r="C661" s="20"/>
      <c r="D661" s="15"/>
      <c r="E661" s="15"/>
    </row>
    <row r="662" spans="1:5" x14ac:dyDescent="0.25">
      <c r="A662" s="15"/>
      <c r="B662" s="20"/>
      <c r="C662" s="20"/>
      <c r="D662" s="15"/>
      <c r="E662" s="15"/>
    </row>
    <row r="663" spans="1:5" x14ac:dyDescent="0.25">
      <c r="A663" s="15"/>
      <c r="B663" s="20"/>
      <c r="C663" s="20"/>
      <c r="D663" s="15"/>
      <c r="E663" s="15"/>
    </row>
    <row r="664" spans="1:5" x14ac:dyDescent="0.25">
      <c r="A664" s="15"/>
      <c r="B664" s="20"/>
      <c r="C664" s="20"/>
      <c r="D664" s="15"/>
      <c r="E664" s="15"/>
    </row>
    <row r="665" spans="1:5" x14ac:dyDescent="0.25">
      <c r="A665" s="15"/>
      <c r="B665" s="20"/>
      <c r="C665" s="20"/>
      <c r="D665" s="15"/>
      <c r="E665" s="15"/>
    </row>
    <row r="666" spans="1:5" x14ac:dyDescent="0.25">
      <c r="A666" s="15"/>
      <c r="B666" s="20"/>
      <c r="C666" s="20"/>
      <c r="D666" s="15"/>
      <c r="E666" s="15"/>
    </row>
    <row r="667" spans="1:5" x14ac:dyDescent="0.25">
      <c r="A667" s="15"/>
      <c r="B667" s="20"/>
      <c r="C667" s="20"/>
      <c r="D667" s="15"/>
      <c r="E667" s="15"/>
    </row>
    <row r="668" spans="1:5" x14ac:dyDescent="0.25">
      <c r="A668" s="15"/>
      <c r="B668" s="20"/>
      <c r="C668" s="20"/>
      <c r="D668" s="15"/>
      <c r="E668" s="15"/>
    </row>
    <row r="669" spans="1:5" x14ac:dyDescent="0.25">
      <c r="A669" s="15"/>
      <c r="B669" s="20"/>
      <c r="C669" s="20"/>
      <c r="D669" s="15"/>
      <c r="E669" s="15"/>
    </row>
    <row r="670" spans="1:5" x14ac:dyDescent="0.25">
      <c r="A670" s="15"/>
      <c r="B670" s="20"/>
      <c r="C670" s="20"/>
      <c r="D670" s="15"/>
      <c r="E670" s="15"/>
    </row>
    <row r="671" spans="1:5" x14ac:dyDescent="0.25">
      <c r="A671" s="15"/>
      <c r="B671" s="20"/>
      <c r="C671" s="20"/>
      <c r="D671" s="15"/>
      <c r="E671" s="15"/>
    </row>
    <row r="672" spans="1:5" x14ac:dyDescent="0.25">
      <c r="A672" s="15"/>
      <c r="B672" s="20"/>
      <c r="C672" s="20"/>
      <c r="D672" s="15"/>
      <c r="E672" s="15"/>
    </row>
    <row r="673" spans="1:5" x14ac:dyDescent="0.25">
      <c r="A673" s="15"/>
      <c r="B673" s="20"/>
      <c r="C673" s="20"/>
      <c r="D673" s="15"/>
      <c r="E673" s="15"/>
    </row>
    <row r="674" spans="1:5" x14ac:dyDescent="0.25">
      <c r="A674" s="15"/>
      <c r="B674" s="20"/>
      <c r="C674" s="20"/>
      <c r="D674" s="15"/>
      <c r="E674" s="15"/>
    </row>
    <row r="675" spans="1:5" x14ac:dyDescent="0.25">
      <c r="A675" s="15"/>
      <c r="B675" s="20"/>
      <c r="C675" s="20"/>
      <c r="D675" s="15"/>
      <c r="E675" s="15"/>
    </row>
    <row r="676" spans="1:5" x14ac:dyDescent="0.25">
      <c r="A676" s="15"/>
      <c r="B676" s="20"/>
      <c r="C676" s="20"/>
      <c r="D676" s="15"/>
      <c r="E676" s="15"/>
    </row>
    <row r="677" spans="1:5" x14ac:dyDescent="0.25">
      <c r="A677" s="15"/>
      <c r="B677" s="20"/>
      <c r="C677" s="20"/>
      <c r="D677" s="15"/>
      <c r="E677" s="15"/>
    </row>
    <row r="678" spans="1:5" x14ac:dyDescent="0.25">
      <c r="A678" s="15"/>
      <c r="B678" s="20"/>
      <c r="C678" s="20"/>
      <c r="D678" s="15"/>
      <c r="E678" s="15"/>
    </row>
    <row r="679" spans="1:5" x14ac:dyDescent="0.25">
      <c r="A679" s="15"/>
      <c r="B679" s="20"/>
      <c r="C679" s="20"/>
      <c r="D679" s="15"/>
      <c r="E679" s="15"/>
    </row>
    <row r="680" spans="1:5" x14ac:dyDescent="0.25">
      <c r="A680" s="15"/>
      <c r="B680" s="20"/>
      <c r="C680" s="20"/>
      <c r="D680" s="15"/>
      <c r="E680" s="15"/>
    </row>
    <row r="681" spans="1:5" x14ac:dyDescent="0.25">
      <c r="A681" s="15"/>
      <c r="B681" s="20"/>
      <c r="C681" s="20"/>
      <c r="D681" s="15"/>
      <c r="E681" s="15"/>
    </row>
    <row r="682" spans="1:5" x14ac:dyDescent="0.25">
      <c r="A682" s="15"/>
      <c r="B682" s="20"/>
      <c r="C682" s="20"/>
      <c r="D682" s="15"/>
      <c r="E682" s="15"/>
    </row>
    <row r="683" spans="1:5" x14ac:dyDescent="0.25">
      <c r="A683" s="15"/>
      <c r="B683" s="20"/>
      <c r="C683" s="20"/>
      <c r="D683" s="15"/>
      <c r="E683" s="15"/>
    </row>
    <row r="684" spans="1:5" x14ac:dyDescent="0.25">
      <c r="A684" s="15"/>
      <c r="B684" s="20"/>
      <c r="C684" s="20"/>
      <c r="D684" s="15"/>
      <c r="E684" s="15"/>
    </row>
    <row r="685" spans="1:5" x14ac:dyDescent="0.25">
      <c r="A685" s="15"/>
      <c r="B685" s="20"/>
      <c r="C685" s="20"/>
      <c r="D685" s="15"/>
      <c r="E685" s="15"/>
    </row>
    <row r="686" spans="1:5" x14ac:dyDescent="0.25">
      <c r="A686" s="15"/>
      <c r="B686" s="20"/>
      <c r="C686" s="20"/>
      <c r="D686" s="15"/>
      <c r="E686" s="15"/>
    </row>
    <row r="687" spans="1:5" x14ac:dyDescent="0.25">
      <c r="A687" s="15"/>
      <c r="B687" s="20"/>
      <c r="C687" s="20"/>
      <c r="D687" s="15"/>
      <c r="E687" s="15"/>
    </row>
    <row r="688" spans="1:5" x14ac:dyDescent="0.25">
      <c r="A688" s="15"/>
      <c r="B688" s="20"/>
      <c r="C688" s="20"/>
      <c r="D688" s="15"/>
      <c r="E688" s="15"/>
    </row>
    <row r="689" spans="1:5" x14ac:dyDescent="0.25">
      <c r="A689" s="15"/>
      <c r="B689" s="20"/>
      <c r="C689" s="20"/>
      <c r="D689" s="15"/>
      <c r="E689" s="15"/>
    </row>
    <row r="690" spans="1:5" x14ac:dyDescent="0.25">
      <c r="A690" s="15"/>
      <c r="B690" s="20"/>
      <c r="C690" s="20"/>
      <c r="D690" s="15"/>
      <c r="E690" s="15"/>
    </row>
    <row r="691" spans="1:5" x14ac:dyDescent="0.25">
      <c r="A691" s="15"/>
      <c r="B691" s="20"/>
      <c r="C691" s="20"/>
      <c r="D691" s="15"/>
      <c r="E691" s="15"/>
    </row>
    <row r="692" spans="1:5" x14ac:dyDescent="0.25">
      <c r="A692" s="15"/>
      <c r="B692" s="20"/>
      <c r="C692" s="20"/>
      <c r="D692" s="15"/>
      <c r="E692" s="15"/>
    </row>
    <row r="693" spans="1:5" x14ac:dyDescent="0.25">
      <c r="A693" s="15"/>
      <c r="B693" s="20"/>
      <c r="C693" s="20"/>
      <c r="D693" s="15"/>
      <c r="E693" s="15"/>
    </row>
    <row r="694" spans="1:5" x14ac:dyDescent="0.25">
      <c r="A694" s="15"/>
      <c r="B694" s="20"/>
      <c r="C694" s="20"/>
      <c r="D694" s="15"/>
      <c r="E694" s="15"/>
    </row>
    <row r="695" spans="1:5" x14ac:dyDescent="0.25">
      <c r="A695" s="15"/>
      <c r="B695" s="20"/>
      <c r="C695" s="20"/>
      <c r="D695" s="15"/>
      <c r="E695" s="15"/>
    </row>
    <row r="696" spans="1:5" x14ac:dyDescent="0.25">
      <c r="A696" s="15"/>
      <c r="B696" s="20"/>
      <c r="C696" s="20"/>
      <c r="D696" s="15"/>
      <c r="E696" s="15"/>
    </row>
    <row r="697" spans="1:5" x14ac:dyDescent="0.25">
      <c r="A697" s="15"/>
      <c r="B697" s="20"/>
      <c r="C697" s="20"/>
      <c r="D697" s="15"/>
      <c r="E697" s="15"/>
    </row>
    <row r="698" spans="1:5" x14ac:dyDescent="0.25">
      <c r="A698" s="15"/>
      <c r="B698" s="20"/>
      <c r="C698" s="20"/>
      <c r="D698" s="15"/>
      <c r="E698" s="15"/>
    </row>
    <row r="699" spans="1:5" x14ac:dyDescent="0.25">
      <c r="A699" s="15"/>
      <c r="B699" s="20"/>
      <c r="C699" s="20"/>
      <c r="D699" s="15"/>
      <c r="E699" s="15"/>
    </row>
    <row r="700" spans="1:5" x14ac:dyDescent="0.25">
      <c r="A700" s="15"/>
      <c r="B700" s="20"/>
      <c r="C700" s="20"/>
      <c r="D700" s="15"/>
      <c r="E700" s="15"/>
    </row>
    <row r="701" spans="1:5" x14ac:dyDescent="0.25">
      <c r="A701" s="15"/>
      <c r="B701" s="20"/>
      <c r="C701" s="20"/>
      <c r="D701" s="15"/>
      <c r="E701" s="15"/>
    </row>
    <row r="702" spans="1:5" x14ac:dyDescent="0.25">
      <c r="A702" s="15"/>
      <c r="B702" s="20"/>
      <c r="C702" s="20"/>
      <c r="D702" s="15"/>
      <c r="E702" s="15"/>
    </row>
    <row r="703" spans="1:5" x14ac:dyDescent="0.25">
      <c r="A703" s="15"/>
      <c r="B703" s="20"/>
      <c r="C703" s="20"/>
      <c r="D703" s="15"/>
      <c r="E703" s="15"/>
    </row>
    <row r="704" spans="1:5" x14ac:dyDescent="0.25">
      <c r="A704" s="15"/>
      <c r="B704" s="20"/>
      <c r="C704" s="20"/>
      <c r="D704" s="15"/>
      <c r="E704" s="15"/>
    </row>
    <row r="705" spans="1:5" x14ac:dyDescent="0.25">
      <c r="A705" s="15"/>
      <c r="B705" s="20"/>
      <c r="C705" s="20"/>
      <c r="D705" s="15"/>
      <c r="E705" s="15"/>
    </row>
    <row r="706" spans="1:5" x14ac:dyDescent="0.25">
      <c r="A706" s="15"/>
      <c r="B706" s="20"/>
      <c r="C706" s="20"/>
      <c r="D706" s="15"/>
      <c r="E706" s="15"/>
    </row>
    <row r="707" spans="1:5" x14ac:dyDescent="0.25">
      <c r="A707" s="15"/>
      <c r="B707" s="20"/>
      <c r="C707" s="20"/>
      <c r="D707" s="15"/>
      <c r="E707" s="15"/>
    </row>
    <row r="708" spans="1:5" x14ac:dyDescent="0.25">
      <c r="A708" s="15"/>
      <c r="B708" s="20"/>
      <c r="C708" s="20"/>
      <c r="D708" s="15"/>
      <c r="E708" s="15"/>
    </row>
    <row r="709" spans="1:5" x14ac:dyDescent="0.25">
      <c r="A709" s="15"/>
      <c r="B709" s="20"/>
      <c r="C709" s="20"/>
      <c r="D709" s="15"/>
      <c r="E709" s="15"/>
    </row>
    <row r="710" spans="1:5" x14ac:dyDescent="0.25">
      <c r="A710" s="15"/>
      <c r="B710" s="20"/>
      <c r="C710" s="20"/>
      <c r="D710" s="15"/>
      <c r="E710" s="15"/>
    </row>
    <row r="711" spans="1:5" x14ac:dyDescent="0.25">
      <c r="A711" s="15"/>
      <c r="B711" s="20"/>
      <c r="C711" s="20"/>
      <c r="D711" s="15"/>
      <c r="E711" s="15"/>
    </row>
    <row r="712" spans="1:5" x14ac:dyDescent="0.25">
      <c r="A712" s="15"/>
      <c r="B712" s="20"/>
      <c r="C712" s="20"/>
      <c r="D712" s="15"/>
      <c r="E712" s="15"/>
    </row>
    <row r="713" spans="1:5" x14ac:dyDescent="0.25">
      <c r="A713" s="15"/>
      <c r="B713" s="20"/>
      <c r="C713" s="20"/>
      <c r="D713" s="15"/>
      <c r="E713" s="15"/>
    </row>
    <row r="714" spans="1:5" x14ac:dyDescent="0.25">
      <c r="A714" s="15"/>
      <c r="B714" s="20"/>
      <c r="C714" s="20"/>
      <c r="D714" s="15"/>
      <c r="E714" s="15"/>
    </row>
    <row r="715" spans="1:5" x14ac:dyDescent="0.25">
      <c r="A715" s="15"/>
      <c r="B715" s="20"/>
      <c r="C715" s="20"/>
      <c r="D715" s="15"/>
      <c r="E715" s="15"/>
    </row>
    <row r="716" spans="1:5" x14ac:dyDescent="0.25">
      <c r="A716" s="15"/>
      <c r="B716" s="20"/>
      <c r="C716" s="20"/>
      <c r="D716" s="15"/>
      <c r="E716" s="15"/>
    </row>
    <row r="717" spans="1:5" x14ac:dyDescent="0.25">
      <c r="A717" s="15"/>
      <c r="B717" s="20"/>
      <c r="C717" s="20"/>
      <c r="D717" s="15"/>
      <c r="E717" s="15"/>
    </row>
    <row r="718" spans="1:5" x14ac:dyDescent="0.25">
      <c r="A718" s="15"/>
      <c r="B718" s="20"/>
      <c r="C718" s="20"/>
      <c r="D718" s="15"/>
      <c r="E718" s="15"/>
    </row>
    <row r="719" spans="1:5" x14ac:dyDescent="0.25">
      <c r="A719" s="15"/>
      <c r="B719" s="20"/>
      <c r="C719" s="20"/>
      <c r="D719" s="15"/>
      <c r="E719" s="15"/>
    </row>
    <row r="720" spans="1:5" x14ac:dyDescent="0.25">
      <c r="A720" s="15"/>
      <c r="B720" s="20"/>
      <c r="C720" s="20"/>
      <c r="D720" s="15"/>
      <c r="E720" s="15"/>
    </row>
    <row r="721" spans="1:5" x14ac:dyDescent="0.25">
      <c r="A721" s="15"/>
      <c r="B721" s="20"/>
      <c r="C721" s="20"/>
      <c r="D721" s="15"/>
      <c r="E721" s="15"/>
    </row>
    <row r="722" spans="1:5" x14ac:dyDescent="0.25">
      <c r="A722" s="15"/>
      <c r="B722" s="20"/>
      <c r="C722" s="20"/>
      <c r="D722" s="15"/>
      <c r="E722" s="15"/>
    </row>
    <row r="723" spans="1:5" x14ac:dyDescent="0.25">
      <c r="A723" s="15"/>
      <c r="B723" s="20"/>
      <c r="C723" s="20"/>
      <c r="D723" s="15"/>
      <c r="E723" s="15"/>
    </row>
    <row r="724" spans="1:5" x14ac:dyDescent="0.25">
      <c r="A724" s="15"/>
      <c r="B724" s="20"/>
      <c r="C724" s="20"/>
      <c r="D724" s="15"/>
      <c r="E724" s="15"/>
    </row>
    <row r="725" spans="1:5" x14ac:dyDescent="0.25">
      <c r="A725" s="15"/>
      <c r="B725" s="20"/>
      <c r="C725" s="20"/>
      <c r="D725" s="15"/>
      <c r="E725" s="15"/>
    </row>
    <row r="726" spans="1:5" x14ac:dyDescent="0.25">
      <c r="A726" s="15"/>
      <c r="B726" s="20"/>
      <c r="C726" s="20"/>
      <c r="D726" s="15"/>
      <c r="E726" s="15"/>
    </row>
    <row r="727" spans="1:5" x14ac:dyDescent="0.25">
      <c r="A727" s="15"/>
      <c r="B727" s="20"/>
      <c r="C727" s="20"/>
      <c r="D727" s="15"/>
      <c r="E727" s="15"/>
    </row>
    <row r="728" spans="1:5" x14ac:dyDescent="0.25">
      <c r="A728" s="15"/>
      <c r="B728" s="20"/>
      <c r="C728" s="20"/>
      <c r="D728" s="15"/>
      <c r="E728" s="15"/>
    </row>
    <row r="729" spans="1:5" x14ac:dyDescent="0.25">
      <c r="A729" s="15"/>
      <c r="B729" s="20"/>
      <c r="C729" s="20"/>
      <c r="D729" s="15"/>
      <c r="E729" s="15"/>
    </row>
    <row r="730" spans="1:5" x14ac:dyDescent="0.25">
      <c r="A730" s="15"/>
      <c r="B730" s="20"/>
      <c r="C730" s="20"/>
      <c r="D730" s="15"/>
      <c r="E730" s="15"/>
    </row>
    <row r="731" spans="1:5" x14ac:dyDescent="0.25">
      <c r="A731" s="15"/>
      <c r="B731" s="20"/>
      <c r="C731" s="20"/>
      <c r="D731" s="15"/>
      <c r="E731" s="15"/>
    </row>
    <row r="732" spans="1:5" x14ac:dyDescent="0.25">
      <c r="A732" s="15"/>
      <c r="B732" s="20"/>
      <c r="C732" s="20"/>
      <c r="D732" s="15"/>
      <c r="E732" s="15"/>
    </row>
    <row r="733" spans="1:5" x14ac:dyDescent="0.25">
      <c r="A733" s="15"/>
      <c r="B733" s="20"/>
      <c r="C733" s="20"/>
      <c r="D733" s="15"/>
      <c r="E733" s="15"/>
    </row>
    <row r="734" spans="1:5" x14ac:dyDescent="0.25">
      <c r="A734" s="15"/>
      <c r="B734" s="20"/>
      <c r="C734" s="20"/>
      <c r="D734" s="15"/>
      <c r="E734" s="15"/>
    </row>
    <row r="735" spans="1:5" x14ac:dyDescent="0.25">
      <c r="A735" s="15"/>
      <c r="B735" s="20"/>
      <c r="C735" s="20"/>
      <c r="D735" s="15"/>
      <c r="E735" s="15"/>
    </row>
    <row r="736" spans="1:5" x14ac:dyDescent="0.25">
      <c r="A736" s="15"/>
      <c r="B736" s="20"/>
      <c r="C736" s="20"/>
      <c r="D736" s="15"/>
      <c r="E736" s="15"/>
    </row>
    <row r="737" spans="1:5" x14ac:dyDescent="0.25">
      <c r="A737" s="15"/>
      <c r="B737" s="20"/>
      <c r="C737" s="20"/>
      <c r="D737" s="15"/>
      <c r="E737" s="15"/>
    </row>
    <row r="738" spans="1:5" x14ac:dyDescent="0.25">
      <c r="A738" s="15"/>
      <c r="B738" s="20"/>
      <c r="C738" s="20"/>
      <c r="D738" s="15"/>
      <c r="E738" s="15"/>
    </row>
    <row r="739" spans="1:5" x14ac:dyDescent="0.25">
      <c r="A739" s="15"/>
      <c r="B739" s="20"/>
      <c r="C739" s="20"/>
      <c r="D739" s="15"/>
      <c r="E739" s="15"/>
    </row>
    <row r="740" spans="1:5" x14ac:dyDescent="0.25">
      <c r="A740" s="15"/>
      <c r="B740" s="20"/>
      <c r="C740" s="20"/>
      <c r="D740" s="15"/>
      <c r="E740" s="15"/>
    </row>
    <row r="741" spans="1:5" x14ac:dyDescent="0.25">
      <c r="A741" s="15"/>
      <c r="B741" s="20"/>
      <c r="C741" s="20"/>
      <c r="D741" s="15"/>
      <c r="E741" s="15"/>
    </row>
    <row r="742" spans="1:5" x14ac:dyDescent="0.25">
      <c r="A742" s="15"/>
      <c r="B742" s="20"/>
      <c r="C742" s="20"/>
      <c r="D742" s="15"/>
      <c r="E742" s="15"/>
    </row>
    <row r="743" spans="1:5" x14ac:dyDescent="0.25">
      <c r="A743" s="15"/>
      <c r="B743" s="20"/>
      <c r="C743" s="20"/>
      <c r="D743" s="15"/>
      <c r="E743" s="15"/>
    </row>
    <row r="744" spans="1:5" x14ac:dyDescent="0.25">
      <c r="A744" s="15"/>
      <c r="B744" s="20"/>
      <c r="C744" s="20"/>
      <c r="D744" s="15"/>
      <c r="E744" s="15"/>
    </row>
    <row r="745" spans="1:5" x14ac:dyDescent="0.25">
      <c r="A745" s="15"/>
      <c r="B745" s="20"/>
      <c r="C745" s="20"/>
      <c r="D745" s="15"/>
      <c r="E745" s="15"/>
    </row>
    <row r="746" spans="1:5" x14ac:dyDescent="0.25">
      <c r="A746" s="15"/>
      <c r="B746" s="20"/>
      <c r="C746" s="20"/>
      <c r="D746" s="15"/>
      <c r="E746" s="15"/>
    </row>
    <row r="747" spans="1:5" x14ac:dyDescent="0.25">
      <c r="A747" s="15"/>
      <c r="B747" s="20"/>
      <c r="C747" s="20"/>
      <c r="D747" s="15"/>
      <c r="E747" s="15"/>
    </row>
    <row r="748" spans="1:5" x14ac:dyDescent="0.25">
      <c r="A748" s="15"/>
      <c r="B748" s="20"/>
      <c r="C748" s="20"/>
      <c r="D748" s="15"/>
      <c r="E748" s="15"/>
    </row>
    <row r="749" spans="1:5" x14ac:dyDescent="0.25">
      <c r="A749" s="15"/>
      <c r="B749" s="20"/>
      <c r="C749" s="20"/>
      <c r="D749" s="15"/>
      <c r="E749" s="15"/>
    </row>
    <row r="750" spans="1:5" x14ac:dyDescent="0.25">
      <c r="A750" s="15"/>
      <c r="B750" s="20"/>
      <c r="C750" s="20"/>
      <c r="D750" s="15"/>
      <c r="E750" s="15"/>
    </row>
    <row r="751" spans="1:5" x14ac:dyDescent="0.25">
      <c r="A751" s="15"/>
      <c r="B751" s="20"/>
      <c r="C751" s="20"/>
      <c r="D751" s="15"/>
      <c r="E751" s="15"/>
    </row>
    <row r="752" spans="1:5" x14ac:dyDescent="0.25">
      <c r="A752" s="15"/>
      <c r="B752" s="20"/>
      <c r="C752" s="20"/>
      <c r="D752" s="15"/>
      <c r="E752" s="15"/>
    </row>
    <row r="753" spans="1:5" x14ac:dyDescent="0.25">
      <c r="A753" s="15"/>
      <c r="B753" s="20"/>
      <c r="C753" s="20"/>
      <c r="D753" s="15"/>
      <c r="E753" s="15"/>
    </row>
    <row r="754" spans="1:5" x14ac:dyDescent="0.25">
      <c r="A754" s="15"/>
      <c r="B754" s="20"/>
      <c r="C754" s="20"/>
      <c r="D754" s="15"/>
      <c r="E754" s="15"/>
    </row>
    <row r="755" spans="1:5" x14ac:dyDescent="0.25">
      <c r="A755" s="15"/>
      <c r="B755" s="20"/>
      <c r="C755" s="20"/>
      <c r="D755" s="15"/>
      <c r="E755" s="15"/>
    </row>
    <row r="756" spans="1:5" x14ac:dyDescent="0.25">
      <c r="A756" s="15"/>
      <c r="B756" s="20"/>
      <c r="C756" s="20"/>
      <c r="D756" s="15"/>
      <c r="E756" s="15"/>
    </row>
    <row r="757" spans="1:5" x14ac:dyDescent="0.25">
      <c r="A757" s="15"/>
      <c r="B757" s="20"/>
      <c r="C757" s="20"/>
      <c r="D757" s="15"/>
      <c r="E757" s="15"/>
    </row>
    <row r="758" spans="1:5" x14ac:dyDescent="0.25">
      <c r="A758" s="15"/>
      <c r="B758" s="20"/>
      <c r="C758" s="20"/>
      <c r="D758" s="15"/>
      <c r="E758" s="15"/>
    </row>
    <row r="759" spans="1:5" x14ac:dyDescent="0.25">
      <c r="A759" s="15"/>
      <c r="B759" s="20"/>
      <c r="C759" s="20"/>
      <c r="D759" s="15"/>
      <c r="E759" s="15"/>
    </row>
    <row r="760" spans="1:5" x14ac:dyDescent="0.25">
      <c r="A760" s="15"/>
      <c r="B760" s="20"/>
      <c r="C760" s="20"/>
      <c r="D760" s="15"/>
      <c r="E760" s="15"/>
    </row>
    <row r="761" spans="1:5" x14ac:dyDescent="0.25">
      <c r="A761" s="15"/>
      <c r="B761" s="20"/>
      <c r="C761" s="20"/>
      <c r="D761" s="15"/>
      <c r="E761" s="15"/>
    </row>
    <row r="762" spans="1:5" x14ac:dyDescent="0.25">
      <c r="A762" s="15"/>
      <c r="B762" s="20"/>
      <c r="C762" s="20"/>
      <c r="D762" s="15"/>
      <c r="E762" s="15"/>
    </row>
    <row r="763" spans="1:5" x14ac:dyDescent="0.25">
      <c r="A763" s="15"/>
      <c r="B763" s="20"/>
      <c r="C763" s="20"/>
      <c r="D763" s="15"/>
      <c r="E763" s="15"/>
    </row>
    <row r="764" spans="1:5" x14ac:dyDescent="0.25">
      <c r="A764" s="15"/>
      <c r="B764" s="20"/>
      <c r="C764" s="20"/>
      <c r="D764" s="15"/>
      <c r="E764" s="15"/>
    </row>
    <row r="765" spans="1:5" x14ac:dyDescent="0.25">
      <c r="A765" s="15"/>
      <c r="B765" s="20"/>
      <c r="C765" s="20"/>
      <c r="D765" s="15"/>
      <c r="E765" s="15"/>
    </row>
    <row r="766" spans="1:5" x14ac:dyDescent="0.25">
      <c r="A766" s="15"/>
      <c r="B766" s="20"/>
      <c r="C766" s="20"/>
      <c r="D766" s="15"/>
      <c r="E766" s="15"/>
    </row>
    <row r="767" spans="1:5" x14ac:dyDescent="0.25">
      <c r="A767" s="15"/>
      <c r="B767" s="20"/>
      <c r="C767" s="20"/>
      <c r="D767" s="15"/>
      <c r="E767" s="15"/>
    </row>
    <row r="768" spans="1:5" x14ac:dyDescent="0.25">
      <c r="A768" s="15"/>
      <c r="B768" s="20"/>
      <c r="C768" s="20"/>
      <c r="D768" s="15"/>
      <c r="E768" s="15"/>
    </row>
    <row r="769" spans="1:5" x14ac:dyDescent="0.25">
      <c r="A769" s="15"/>
      <c r="B769" s="20"/>
      <c r="C769" s="20"/>
      <c r="D769" s="15"/>
      <c r="E769" s="15"/>
    </row>
    <row r="770" spans="1:5" x14ac:dyDescent="0.25">
      <c r="A770" s="15"/>
      <c r="B770" s="20"/>
      <c r="C770" s="20"/>
      <c r="D770" s="15"/>
      <c r="E770" s="15"/>
    </row>
    <row r="771" spans="1:5" x14ac:dyDescent="0.25">
      <c r="A771" s="15"/>
      <c r="B771" s="20"/>
      <c r="C771" s="20"/>
      <c r="D771" s="15"/>
      <c r="E771" s="15"/>
    </row>
    <row r="772" spans="1:5" x14ac:dyDescent="0.25">
      <c r="A772" s="15"/>
      <c r="B772" s="20"/>
      <c r="C772" s="20"/>
      <c r="D772" s="15"/>
      <c r="E772" s="15"/>
    </row>
    <row r="773" spans="1:5" x14ac:dyDescent="0.25">
      <c r="A773" s="15"/>
      <c r="B773" s="20"/>
      <c r="C773" s="20"/>
      <c r="D773" s="15"/>
      <c r="E773" s="15"/>
    </row>
    <row r="774" spans="1:5" x14ac:dyDescent="0.25">
      <c r="A774" s="15"/>
      <c r="B774" s="20"/>
      <c r="C774" s="20"/>
      <c r="D774" s="15"/>
      <c r="E774" s="15"/>
    </row>
    <row r="775" spans="1:5" x14ac:dyDescent="0.25">
      <c r="A775" s="15"/>
      <c r="B775" s="20"/>
      <c r="C775" s="20"/>
      <c r="D775" s="15"/>
      <c r="E775" s="15"/>
    </row>
    <row r="776" spans="1:5" x14ac:dyDescent="0.25">
      <c r="A776" s="15"/>
      <c r="B776" s="20"/>
      <c r="C776" s="20"/>
      <c r="D776" s="15"/>
      <c r="E776" s="15"/>
    </row>
    <row r="777" spans="1:5" x14ac:dyDescent="0.25">
      <c r="A777" s="15"/>
      <c r="B777" s="20"/>
      <c r="C777" s="20"/>
      <c r="D777" s="15"/>
      <c r="E777" s="15"/>
    </row>
    <row r="778" spans="1:5" x14ac:dyDescent="0.25">
      <c r="A778" s="15"/>
      <c r="B778" s="20"/>
      <c r="C778" s="20"/>
      <c r="D778" s="15"/>
      <c r="E778" s="15"/>
    </row>
    <row r="779" spans="1:5" x14ac:dyDescent="0.25">
      <c r="A779" s="15"/>
      <c r="B779" s="20"/>
      <c r="C779" s="20"/>
      <c r="D779" s="15"/>
      <c r="E779" s="15"/>
    </row>
    <row r="780" spans="1:5" x14ac:dyDescent="0.25">
      <c r="A780" s="15"/>
      <c r="B780" s="20"/>
      <c r="C780" s="20"/>
      <c r="D780" s="15"/>
      <c r="E780" s="15"/>
    </row>
    <row r="781" spans="1:5" x14ac:dyDescent="0.25">
      <c r="A781" s="15"/>
      <c r="B781" s="20"/>
      <c r="C781" s="20"/>
      <c r="D781" s="15"/>
      <c r="E781" s="15"/>
    </row>
    <row r="782" spans="1:5" x14ac:dyDescent="0.25">
      <c r="A782" s="15"/>
      <c r="B782" s="20"/>
      <c r="C782" s="20"/>
      <c r="D782" s="15"/>
      <c r="E782" s="15"/>
    </row>
    <row r="783" spans="1:5" x14ac:dyDescent="0.25">
      <c r="A783" s="15"/>
      <c r="B783" s="20"/>
      <c r="C783" s="20"/>
      <c r="D783" s="15"/>
      <c r="E783" s="15"/>
    </row>
    <row r="784" spans="1:5" x14ac:dyDescent="0.25">
      <c r="A784" s="15"/>
      <c r="B784" s="20"/>
      <c r="C784" s="20"/>
      <c r="D784" s="15"/>
      <c r="E784" s="15"/>
    </row>
    <row r="785" spans="1:5" x14ac:dyDescent="0.25">
      <c r="A785" s="15"/>
      <c r="B785" s="20"/>
      <c r="C785" s="20"/>
      <c r="D785" s="15"/>
      <c r="E785" s="15"/>
    </row>
    <row r="786" spans="1:5" x14ac:dyDescent="0.25">
      <c r="A786" s="15"/>
      <c r="B786" s="20"/>
      <c r="C786" s="20"/>
      <c r="D786" s="15"/>
      <c r="E786" s="15"/>
    </row>
    <row r="787" spans="1:5" x14ac:dyDescent="0.25">
      <c r="A787" s="15"/>
      <c r="B787" s="20"/>
      <c r="C787" s="20"/>
      <c r="D787" s="15"/>
      <c r="E787" s="15"/>
    </row>
    <row r="788" spans="1:5" x14ac:dyDescent="0.25">
      <c r="A788" s="15"/>
      <c r="B788" s="20"/>
      <c r="C788" s="20"/>
      <c r="D788" s="15"/>
      <c r="E788" s="15"/>
    </row>
    <row r="789" spans="1:5" x14ac:dyDescent="0.25">
      <c r="A789" s="15"/>
      <c r="B789" s="20"/>
      <c r="C789" s="20"/>
      <c r="D789" s="15"/>
      <c r="E789" s="15"/>
    </row>
    <row r="790" spans="1:5" x14ac:dyDescent="0.25">
      <c r="A790" s="15"/>
      <c r="B790" s="20"/>
      <c r="C790" s="20"/>
      <c r="D790" s="15"/>
      <c r="E790" s="15"/>
    </row>
    <row r="791" spans="1:5" x14ac:dyDescent="0.25">
      <c r="A791" s="15"/>
      <c r="B791" s="20"/>
      <c r="C791" s="20"/>
      <c r="D791" s="15"/>
      <c r="E791" s="15"/>
    </row>
    <row r="792" spans="1:5" x14ac:dyDescent="0.25">
      <c r="A792" s="15"/>
      <c r="B792" s="20"/>
      <c r="C792" s="20"/>
      <c r="D792" s="15"/>
      <c r="E792" s="15"/>
    </row>
    <row r="793" spans="1:5" x14ac:dyDescent="0.25">
      <c r="A793" s="15"/>
      <c r="B793" s="20"/>
      <c r="C793" s="20"/>
      <c r="D793" s="15"/>
      <c r="E793" s="15"/>
    </row>
    <row r="794" spans="1:5" x14ac:dyDescent="0.25">
      <c r="A794" s="15"/>
      <c r="B794" s="20"/>
      <c r="C794" s="20"/>
      <c r="D794" s="15"/>
      <c r="E794" s="15"/>
    </row>
    <row r="795" spans="1:5" x14ac:dyDescent="0.25">
      <c r="A795" s="15"/>
      <c r="B795" s="20"/>
      <c r="C795" s="20"/>
      <c r="D795" s="15"/>
      <c r="E795" s="15"/>
    </row>
    <row r="796" spans="1:5" x14ac:dyDescent="0.25">
      <c r="A796" s="15"/>
      <c r="B796" s="20"/>
      <c r="C796" s="20"/>
      <c r="D796" s="15"/>
      <c r="E796" s="15"/>
    </row>
    <row r="797" spans="1:5" x14ac:dyDescent="0.25">
      <c r="A797" s="15"/>
      <c r="B797" s="20"/>
      <c r="C797" s="20"/>
      <c r="D797" s="15"/>
      <c r="E797" s="15"/>
    </row>
    <row r="798" spans="1:5" x14ac:dyDescent="0.25">
      <c r="A798" s="15"/>
      <c r="B798" s="20"/>
      <c r="C798" s="20"/>
      <c r="D798" s="15"/>
      <c r="E798" s="15"/>
    </row>
    <row r="799" spans="1:5" x14ac:dyDescent="0.25">
      <c r="A799" s="15"/>
      <c r="B799" s="20"/>
      <c r="C799" s="20"/>
      <c r="D799" s="15"/>
      <c r="E799" s="15"/>
    </row>
    <row r="800" spans="1:5" x14ac:dyDescent="0.25">
      <c r="A800" s="15"/>
      <c r="B800" s="20"/>
      <c r="C800" s="20"/>
      <c r="D800" s="15"/>
      <c r="E800" s="15"/>
    </row>
    <row r="801" spans="1:5" x14ac:dyDescent="0.25">
      <c r="A801" s="15"/>
      <c r="B801" s="20"/>
      <c r="C801" s="20"/>
      <c r="D801" s="15"/>
      <c r="E801" s="15"/>
    </row>
    <row r="802" spans="1:5" x14ac:dyDescent="0.25">
      <c r="A802" s="15"/>
      <c r="B802" s="20"/>
      <c r="C802" s="20"/>
      <c r="D802" s="15"/>
      <c r="E802" s="15"/>
    </row>
    <row r="803" spans="1:5" x14ac:dyDescent="0.25">
      <c r="A803" s="15"/>
      <c r="B803" s="20"/>
      <c r="C803" s="20"/>
      <c r="D803" s="15"/>
      <c r="E803" s="15"/>
    </row>
    <row r="804" spans="1:5" x14ac:dyDescent="0.25">
      <c r="A804" s="15"/>
      <c r="B804" s="20"/>
      <c r="C804" s="20"/>
      <c r="D804" s="15"/>
      <c r="E804" s="15"/>
    </row>
    <row r="805" spans="1:5" x14ac:dyDescent="0.25">
      <c r="A805" s="15"/>
      <c r="B805" s="20"/>
      <c r="C805" s="20"/>
      <c r="D805" s="15"/>
      <c r="E805" s="15"/>
    </row>
    <row r="806" spans="1:5" x14ac:dyDescent="0.25">
      <c r="A806" s="15"/>
      <c r="B806" s="20"/>
      <c r="C806" s="20"/>
      <c r="D806" s="15"/>
      <c r="E806" s="15"/>
    </row>
    <row r="807" spans="1:5" x14ac:dyDescent="0.25">
      <c r="A807" s="15"/>
      <c r="B807" s="20"/>
      <c r="C807" s="20"/>
      <c r="D807" s="15"/>
      <c r="E807" s="15"/>
    </row>
    <row r="808" spans="1:5" x14ac:dyDescent="0.25">
      <c r="A808" s="15"/>
      <c r="B808" s="20"/>
      <c r="C808" s="20"/>
      <c r="D808" s="15"/>
      <c r="E808" s="15"/>
    </row>
    <row r="809" spans="1:5" x14ac:dyDescent="0.25">
      <c r="A809" s="15"/>
      <c r="B809" s="20"/>
      <c r="C809" s="20"/>
      <c r="D809" s="15"/>
      <c r="E809" s="15"/>
    </row>
    <row r="810" spans="1:5" x14ac:dyDescent="0.25">
      <c r="A810" s="15"/>
      <c r="B810" s="20"/>
      <c r="C810" s="20"/>
      <c r="D810" s="15"/>
      <c r="E810" s="15"/>
    </row>
    <row r="811" spans="1:5" x14ac:dyDescent="0.25">
      <c r="A811" s="15"/>
      <c r="B811" s="20"/>
      <c r="C811" s="20"/>
      <c r="D811" s="15"/>
      <c r="E811" s="15"/>
    </row>
    <row r="812" spans="1:5" x14ac:dyDescent="0.25">
      <c r="A812" s="15"/>
      <c r="B812" s="20"/>
      <c r="C812" s="20"/>
      <c r="D812" s="15"/>
      <c r="E812" s="15"/>
    </row>
    <row r="813" spans="1:5" x14ac:dyDescent="0.25">
      <c r="A813" s="15"/>
      <c r="B813" s="20"/>
      <c r="C813" s="20"/>
      <c r="D813" s="15"/>
      <c r="E813" s="15"/>
    </row>
    <row r="814" spans="1:5" x14ac:dyDescent="0.25">
      <c r="A814" s="15"/>
      <c r="B814" s="20"/>
      <c r="C814" s="20"/>
      <c r="D814" s="15"/>
      <c r="E814" s="15"/>
    </row>
    <row r="815" spans="1:5" x14ac:dyDescent="0.25">
      <c r="A815" s="15"/>
      <c r="B815" s="20"/>
      <c r="C815" s="20"/>
      <c r="D815" s="15"/>
      <c r="E815" s="15"/>
    </row>
    <row r="816" spans="1:5" x14ac:dyDescent="0.25">
      <c r="A816" s="15"/>
      <c r="B816" s="20"/>
      <c r="C816" s="20"/>
      <c r="D816" s="15"/>
      <c r="E816" s="15"/>
    </row>
    <row r="817" spans="1:5" x14ac:dyDescent="0.25">
      <c r="A817" s="15"/>
      <c r="B817" s="20"/>
      <c r="C817" s="20"/>
      <c r="D817" s="15"/>
      <c r="E817" s="15"/>
    </row>
    <row r="818" spans="1:5" x14ac:dyDescent="0.25">
      <c r="A818" s="15"/>
      <c r="B818" s="20"/>
      <c r="C818" s="20"/>
      <c r="D818" s="15"/>
      <c r="E818" s="15"/>
    </row>
    <row r="819" spans="1:5" x14ac:dyDescent="0.25">
      <c r="A819" s="15"/>
      <c r="B819" s="20"/>
      <c r="C819" s="20"/>
      <c r="D819" s="15"/>
      <c r="E819" s="15"/>
    </row>
    <row r="820" spans="1:5" x14ac:dyDescent="0.25">
      <c r="A820" s="15"/>
      <c r="B820" s="20"/>
      <c r="C820" s="20"/>
      <c r="D820" s="15"/>
      <c r="E820" s="15"/>
    </row>
    <row r="821" spans="1:5" x14ac:dyDescent="0.25">
      <c r="A821" s="15"/>
      <c r="B821" s="20"/>
      <c r="C821" s="20"/>
      <c r="D821" s="15"/>
      <c r="E821" s="15"/>
    </row>
    <row r="822" spans="1:5" x14ac:dyDescent="0.25">
      <c r="A822" s="15"/>
      <c r="B822" s="20"/>
      <c r="C822" s="20"/>
      <c r="D822" s="15"/>
      <c r="E822" s="15"/>
    </row>
    <row r="823" spans="1:5" x14ac:dyDescent="0.25">
      <c r="A823" s="15"/>
      <c r="B823" s="20"/>
      <c r="C823" s="20"/>
      <c r="D823" s="15"/>
      <c r="E823" s="15"/>
    </row>
    <row r="824" spans="1:5" x14ac:dyDescent="0.25">
      <c r="A824" s="15"/>
      <c r="B824" s="20"/>
      <c r="C824" s="20"/>
      <c r="D824" s="15"/>
      <c r="E824" s="15"/>
    </row>
    <row r="825" spans="1:5" x14ac:dyDescent="0.25">
      <c r="A825" s="15"/>
      <c r="B825" s="20"/>
      <c r="C825" s="20"/>
      <c r="D825" s="15"/>
      <c r="E825" s="15"/>
    </row>
    <row r="826" spans="1:5" x14ac:dyDescent="0.25">
      <c r="A826" s="15"/>
      <c r="B826" s="20"/>
      <c r="C826" s="20"/>
      <c r="D826" s="15"/>
      <c r="E826" s="15"/>
    </row>
    <row r="827" spans="1:5" x14ac:dyDescent="0.25">
      <c r="A827" s="15"/>
      <c r="B827" s="20"/>
      <c r="C827" s="20"/>
      <c r="D827" s="15"/>
      <c r="E827" s="15"/>
    </row>
    <row r="828" spans="1:5" x14ac:dyDescent="0.25">
      <c r="A828" s="15"/>
      <c r="B828" s="20"/>
      <c r="C828" s="20"/>
      <c r="D828" s="15"/>
      <c r="E828" s="15"/>
    </row>
    <row r="829" spans="1:5" x14ac:dyDescent="0.25">
      <c r="A829" s="15"/>
      <c r="B829" s="20"/>
      <c r="C829" s="20"/>
      <c r="D829" s="15"/>
      <c r="E829" s="15"/>
    </row>
    <row r="830" spans="1:5" x14ac:dyDescent="0.25">
      <c r="A830" s="15"/>
      <c r="B830" s="20"/>
      <c r="C830" s="20"/>
      <c r="D830" s="15"/>
      <c r="E830" s="15"/>
    </row>
    <row r="831" spans="1:5" x14ac:dyDescent="0.25">
      <c r="A831" s="15"/>
      <c r="B831" s="20"/>
      <c r="C831" s="20"/>
      <c r="D831" s="15"/>
      <c r="E831" s="15"/>
    </row>
    <row r="832" spans="1:5" x14ac:dyDescent="0.25">
      <c r="A832" s="15"/>
      <c r="B832" s="20"/>
      <c r="C832" s="20"/>
      <c r="D832" s="15"/>
      <c r="E832" s="15"/>
    </row>
    <row r="833" spans="1:5" x14ac:dyDescent="0.25">
      <c r="A833" s="15"/>
      <c r="B833" s="20"/>
      <c r="C833" s="20"/>
      <c r="D833" s="15"/>
      <c r="E833" s="15"/>
    </row>
    <row r="834" spans="1:5" x14ac:dyDescent="0.25">
      <c r="A834" s="15"/>
      <c r="B834" s="20"/>
      <c r="C834" s="20"/>
      <c r="D834" s="15"/>
      <c r="E834" s="15"/>
    </row>
    <row r="835" spans="1:5" x14ac:dyDescent="0.25">
      <c r="A835" s="15"/>
      <c r="B835" s="20"/>
      <c r="C835" s="20"/>
      <c r="D835" s="15"/>
      <c r="E835" s="15"/>
    </row>
    <row r="836" spans="1:5" x14ac:dyDescent="0.25">
      <c r="A836" s="15"/>
      <c r="B836" s="20"/>
      <c r="C836" s="20"/>
      <c r="D836" s="15"/>
      <c r="E836" s="15"/>
    </row>
    <row r="837" spans="1:5" x14ac:dyDescent="0.25">
      <c r="A837" s="15"/>
      <c r="B837" s="20"/>
      <c r="C837" s="20"/>
      <c r="D837" s="15"/>
      <c r="E837" s="15"/>
    </row>
    <row r="838" spans="1:5" x14ac:dyDescent="0.25">
      <c r="A838" s="15"/>
      <c r="B838" s="20"/>
      <c r="C838" s="20"/>
      <c r="D838" s="15"/>
      <c r="E838" s="15"/>
    </row>
    <row r="839" spans="1:5" x14ac:dyDescent="0.25">
      <c r="A839" s="15"/>
      <c r="B839" s="20"/>
      <c r="C839" s="20"/>
      <c r="D839" s="15"/>
      <c r="E839" s="15"/>
    </row>
    <row r="840" spans="1:5" x14ac:dyDescent="0.25">
      <c r="A840" s="15"/>
      <c r="B840" s="20"/>
      <c r="C840" s="20"/>
      <c r="D840" s="15"/>
      <c r="E840" s="15"/>
    </row>
    <row r="841" spans="1:5" x14ac:dyDescent="0.25">
      <c r="A841" s="15"/>
      <c r="B841" s="20"/>
      <c r="C841" s="20"/>
      <c r="D841" s="15"/>
      <c r="E841" s="15"/>
    </row>
    <row r="842" spans="1:5" x14ac:dyDescent="0.25">
      <c r="A842" s="15"/>
      <c r="B842" s="20"/>
      <c r="C842" s="20"/>
      <c r="D842" s="15"/>
      <c r="E842" s="15"/>
    </row>
    <row r="843" spans="1:5" x14ac:dyDescent="0.25">
      <c r="A843" s="15"/>
      <c r="B843" s="20"/>
      <c r="C843" s="20"/>
      <c r="D843" s="15"/>
      <c r="E843" s="15"/>
    </row>
    <row r="844" spans="1:5" x14ac:dyDescent="0.25">
      <c r="A844" s="15"/>
      <c r="B844" s="20"/>
      <c r="C844" s="20"/>
      <c r="D844" s="15"/>
      <c r="E844" s="15"/>
    </row>
    <row r="845" spans="1:5" x14ac:dyDescent="0.25">
      <c r="A845" s="15"/>
      <c r="B845" s="20"/>
      <c r="C845" s="20"/>
      <c r="D845" s="15"/>
      <c r="E845" s="15"/>
    </row>
    <row r="846" spans="1:5" x14ac:dyDescent="0.25">
      <c r="A846" s="15"/>
      <c r="B846" s="20"/>
      <c r="C846" s="20"/>
      <c r="D846" s="15"/>
      <c r="E846" s="15"/>
    </row>
    <row r="847" spans="1:5" x14ac:dyDescent="0.25">
      <c r="A847" s="15"/>
      <c r="B847" s="20"/>
      <c r="C847" s="20"/>
      <c r="D847" s="15"/>
      <c r="E847" s="15"/>
    </row>
    <row r="848" spans="1:5" x14ac:dyDescent="0.25">
      <c r="A848" s="15"/>
      <c r="B848" s="20"/>
      <c r="C848" s="20"/>
      <c r="D848" s="15"/>
      <c r="E848" s="15"/>
    </row>
    <row r="849" spans="1:5" x14ac:dyDescent="0.25">
      <c r="A849" s="15"/>
      <c r="B849" s="20"/>
      <c r="C849" s="20"/>
      <c r="D849" s="15"/>
      <c r="E849" s="15"/>
    </row>
    <row r="850" spans="1:5" x14ac:dyDescent="0.25">
      <c r="A850" s="15"/>
      <c r="B850" s="20"/>
      <c r="C850" s="20"/>
      <c r="D850" s="15"/>
      <c r="E850" s="15"/>
    </row>
    <row r="851" spans="1:5" x14ac:dyDescent="0.25">
      <c r="A851" s="15"/>
      <c r="B851" s="20"/>
      <c r="C851" s="20"/>
      <c r="D851" s="15"/>
      <c r="E851" s="15"/>
    </row>
    <row r="852" spans="1:5" x14ac:dyDescent="0.25">
      <c r="A852" s="15"/>
      <c r="B852" s="20"/>
      <c r="C852" s="20"/>
      <c r="D852" s="15"/>
      <c r="E852" s="15"/>
    </row>
    <row r="853" spans="1:5" x14ac:dyDescent="0.25">
      <c r="A853" s="15"/>
      <c r="B853" s="20"/>
      <c r="C853" s="20"/>
      <c r="D853" s="15"/>
      <c r="E853" s="15"/>
    </row>
    <row r="854" spans="1:5" x14ac:dyDescent="0.25">
      <c r="A854" s="15"/>
      <c r="B854" s="20"/>
      <c r="C854" s="20"/>
      <c r="D854" s="15"/>
      <c r="E854" s="15"/>
    </row>
    <row r="855" spans="1:5" x14ac:dyDescent="0.25">
      <c r="A855" s="15"/>
      <c r="B855" s="20"/>
      <c r="C855" s="20"/>
      <c r="D855" s="15"/>
      <c r="E855" s="15"/>
    </row>
    <row r="856" spans="1:5" x14ac:dyDescent="0.25">
      <c r="A856" s="15"/>
      <c r="B856" s="20"/>
      <c r="C856" s="20"/>
      <c r="D856" s="15"/>
      <c r="E856" s="15"/>
    </row>
    <row r="857" spans="1:5" x14ac:dyDescent="0.25">
      <c r="A857" s="15"/>
      <c r="B857" s="20"/>
      <c r="C857" s="20"/>
      <c r="D857" s="15"/>
      <c r="E857" s="15"/>
    </row>
    <row r="858" spans="1:5" x14ac:dyDescent="0.25">
      <c r="A858" s="15"/>
      <c r="B858" s="20"/>
      <c r="C858" s="20"/>
      <c r="D858" s="15"/>
      <c r="E858" s="15"/>
    </row>
    <row r="859" spans="1:5" x14ac:dyDescent="0.25">
      <c r="A859" s="15"/>
      <c r="B859" s="20"/>
      <c r="C859" s="20"/>
      <c r="D859" s="15"/>
      <c r="E859" s="15"/>
    </row>
    <row r="860" spans="1:5" x14ac:dyDescent="0.25">
      <c r="A860" s="15"/>
      <c r="B860" s="20"/>
      <c r="C860" s="20"/>
      <c r="D860" s="15"/>
      <c r="E860" s="15"/>
    </row>
    <row r="861" spans="1:5" x14ac:dyDescent="0.25">
      <c r="A861" s="15"/>
      <c r="B861" s="20"/>
      <c r="C861" s="20"/>
      <c r="D861" s="15"/>
      <c r="E861" s="15"/>
    </row>
    <row r="862" spans="1:5" x14ac:dyDescent="0.25">
      <c r="A862" s="15"/>
      <c r="B862" s="20"/>
      <c r="C862" s="20"/>
      <c r="D862" s="15"/>
      <c r="E862" s="15"/>
    </row>
    <row r="863" spans="1:5" x14ac:dyDescent="0.25">
      <c r="A863" s="15"/>
      <c r="B863" s="20"/>
      <c r="C863" s="20"/>
      <c r="D863" s="15"/>
      <c r="E863" s="15"/>
    </row>
    <row r="864" spans="1:5" x14ac:dyDescent="0.25">
      <c r="A864" s="15"/>
      <c r="B864" s="20"/>
      <c r="C864" s="20"/>
      <c r="D864" s="15"/>
      <c r="E864" s="15"/>
    </row>
    <row r="865" spans="1:5" x14ac:dyDescent="0.25">
      <c r="A865" s="15"/>
      <c r="B865" s="20"/>
      <c r="C865" s="20"/>
      <c r="D865" s="15"/>
      <c r="E865" s="15"/>
    </row>
    <row r="866" spans="1:5" x14ac:dyDescent="0.25">
      <c r="A866" s="15"/>
      <c r="B866" s="20"/>
      <c r="C866" s="20"/>
      <c r="D866" s="15"/>
      <c r="E866" s="15"/>
    </row>
    <row r="867" spans="1:5" x14ac:dyDescent="0.25">
      <c r="A867" s="15"/>
      <c r="B867" s="20"/>
      <c r="C867" s="20"/>
      <c r="D867" s="15"/>
      <c r="E867" s="15"/>
    </row>
    <row r="868" spans="1:5" x14ac:dyDescent="0.25">
      <c r="A868" s="15"/>
      <c r="B868" s="20"/>
      <c r="C868" s="20"/>
      <c r="D868" s="15"/>
      <c r="E868" s="15"/>
    </row>
    <row r="869" spans="1:5" x14ac:dyDescent="0.25">
      <c r="A869" s="15"/>
      <c r="B869" s="20"/>
      <c r="C869" s="20"/>
      <c r="D869" s="15"/>
      <c r="E869" s="15"/>
    </row>
    <row r="870" spans="1:5" x14ac:dyDescent="0.25">
      <c r="A870" s="15"/>
      <c r="B870" s="20"/>
      <c r="C870" s="20"/>
      <c r="D870" s="15"/>
      <c r="E870" s="15"/>
    </row>
    <row r="871" spans="1:5" x14ac:dyDescent="0.25">
      <c r="A871" s="15"/>
      <c r="B871" s="20"/>
      <c r="C871" s="20"/>
      <c r="D871" s="15"/>
      <c r="E871" s="15"/>
    </row>
    <row r="872" spans="1:5" x14ac:dyDescent="0.25">
      <c r="A872" s="15"/>
      <c r="B872" s="20"/>
      <c r="C872" s="20"/>
      <c r="D872" s="15"/>
      <c r="E872" s="15"/>
    </row>
    <row r="873" spans="1:5" x14ac:dyDescent="0.25">
      <c r="A873" s="15"/>
      <c r="B873" s="20"/>
      <c r="C873" s="20"/>
      <c r="D873" s="15"/>
      <c r="E873" s="15"/>
    </row>
    <row r="874" spans="1:5" x14ac:dyDescent="0.25">
      <c r="A874" s="15"/>
      <c r="B874" s="20"/>
      <c r="C874" s="20"/>
      <c r="D874" s="15"/>
      <c r="E874" s="15"/>
    </row>
    <row r="875" spans="1:5" x14ac:dyDescent="0.25">
      <c r="A875" s="15"/>
      <c r="B875" s="20"/>
      <c r="C875" s="20"/>
      <c r="D875" s="15"/>
      <c r="E875" s="15"/>
    </row>
    <row r="876" spans="1:5" x14ac:dyDescent="0.25">
      <c r="A876" s="15"/>
      <c r="B876" s="20"/>
      <c r="C876" s="20"/>
      <c r="D876" s="15"/>
      <c r="E876" s="15"/>
    </row>
    <row r="877" spans="1:5" x14ac:dyDescent="0.25">
      <c r="A877" s="15"/>
      <c r="B877" s="20"/>
      <c r="C877" s="20"/>
      <c r="D877" s="15"/>
      <c r="E877" s="15"/>
    </row>
    <row r="878" spans="1:5" x14ac:dyDescent="0.25">
      <c r="A878" s="15"/>
      <c r="B878" s="20"/>
      <c r="C878" s="20"/>
      <c r="D878" s="15"/>
      <c r="E878" s="15"/>
    </row>
    <row r="879" spans="1:5" x14ac:dyDescent="0.25">
      <c r="A879" s="15"/>
      <c r="B879" s="20"/>
      <c r="C879" s="20"/>
      <c r="D879" s="15"/>
      <c r="E879" s="15"/>
    </row>
    <row r="880" spans="1:5" x14ac:dyDescent="0.25">
      <c r="A880" s="15"/>
      <c r="B880" s="20"/>
      <c r="C880" s="20"/>
      <c r="D880" s="15"/>
      <c r="E880" s="15"/>
    </row>
    <row r="881" spans="1:5" x14ac:dyDescent="0.25">
      <c r="A881" s="15"/>
      <c r="B881" s="20"/>
      <c r="C881" s="20"/>
      <c r="D881" s="15"/>
      <c r="E881" s="15"/>
    </row>
    <row r="882" spans="1:5" x14ac:dyDescent="0.25">
      <c r="A882" s="15"/>
      <c r="B882" s="20"/>
      <c r="C882" s="20"/>
      <c r="D882" s="15"/>
      <c r="E882" s="15"/>
    </row>
    <row r="883" spans="1:5" x14ac:dyDescent="0.25">
      <c r="A883" s="15"/>
      <c r="B883" s="20"/>
      <c r="C883" s="20"/>
      <c r="D883" s="15"/>
      <c r="E883" s="15"/>
    </row>
    <row r="884" spans="1:5" x14ac:dyDescent="0.25">
      <c r="A884" s="15"/>
      <c r="B884" s="20"/>
      <c r="C884" s="20"/>
      <c r="D884" s="15"/>
      <c r="E884" s="15"/>
    </row>
    <row r="885" spans="1:5" x14ac:dyDescent="0.25">
      <c r="A885" s="15"/>
      <c r="B885" s="20"/>
      <c r="C885" s="20"/>
      <c r="D885" s="15"/>
      <c r="E885" s="15"/>
    </row>
    <row r="886" spans="1:5" x14ac:dyDescent="0.25">
      <c r="A886" s="15"/>
      <c r="B886" s="20"/>
      <c r="C886" s="20"/>
      <c r="D886" s="15"/>
      <c r="E886" s="15"/>
    </row>
    <row r="887" spans="1:5" x14ac:dyDescent="0.25">
      <c r="A887" s="15"/>
      <c r="B887" s="20"/>
      <c r="C887" s="20"/>
      <c r="D887" s="15"/>
      <c r="E887" s="15"/>
    </row>
    <row r="888" spans="1:5" x14ac:dyDescent="0.25">
      <c r="A888" s="15"/>
      <c r="B888" s="20"/>
      <c r="C888" s="20"/>
      <c r="D888" s="15"/>
      <c r="E888" s="15"/>
    </row>
    <row r="889" spans="1:5" x14ac:dyDescent="0.25">
      <c r="A889" s="15"/>
      <c r="B889" s="20"/>
      <c r="C889" s="20"/>
      <c r="D889" s="15"/>
      <c r="E889" s="15"/>
    </row>
    <row r="890" spans="1:5" x14ac:dyDescent="0.25">
      <c r="A890" s="15"/>
      <c r="B890" s="20"/>
      <c r="C890" s="20"/>
      <c r="D890" s="15"/>
      <c r="E890" s="15"/>
    </row>
    <row r="891" spans="1:5" x14ac:dyDescent="0.25">
      <c r="A891" s="15"/>
      <c r="B891" s="20"/>
      <c r="C891" s="20"/>
      <c r="D891" s="15"/>
      <c r="E891" s="15"/>
    </row>
    <row r="892" spans="1:5" x14ac:dyDescent="0.25">
      <c r="A892" s="15"/>
      <c r="B892" s="20"/>
      <c r="C892" s="20"/>
      <c r="D892" s="15"/>
      <c r="E892" s="15"/>
    </row>
    <row r="893" spans="1:5" x14ac:dyDescent="0.25">
      <c r="A893" s="15"/>
      <c r="B893" s="20"/>
      <c r="C893" s="20"/>
      <c r="D893" s="15"/>
      <c r="E893" s="15"/>
    </row>
    <row r="894" spans="1:5" x14ac:dyDescent="0.25">
      <c r="A894" s="15"/>
      <c r="B894" s="20"/>
      <c r="C894" s="20"/>
      <c r="D894" s="15"/>
      <c r="E894" s="15"/>
    </row>
    <row r="895" spans="1:5" x14ac:dyDescent="0.25">
      <c r="A895" s="15"/>
      <c r="B895" s="20"/>
      <c r="C895" s="20"/>
      <c r="D895" s="15"/>
      <c r="E895" s="15"/>
    </row>
    <row r="896" spans="1:5" x14ac:dyDescent="0.25">
      <c r="A896" s="15"/>
      <c r="B896" s="20"/>
      <c r="C896" s="20"/>
      <c r="D896" s="15"/>
      <c r="E896" s="15"/>
    </row>
    <row r="897" spans="1:5" x14ac:dyDescent="0.25">
      <c r="A897" s="15"/>
      <c r="B897" s="20"/>
      <c r="C897" s="20"/>
      <c r="D897" s="15"/>
      <c r="E897" s="15"/>
    </row>
    <row r="898" spans="1:5" x14ac:dyDescent="0.25">
      <c r="A898" s="15"/>
      <c r="B898" s="20"/>
      <c r="C898" s="20"/>
      <c r="D898" s="15"/>
      <c r="E898" s="15"/>
    </row>
    <row r="899" spans="1:5" x14ac:dyDescent="0.25">
      <c r="A899" s="15"/>
      <c r="B899" s="20"/>
      <c r="C899" s="20"/>
      <c r="D899" s="15"/>
      <c r="E899" s="15"/>
    </row>
    <row r="900" spans="1:5" x14ac:dyDescent="0.25">
      <c r="A900" s="15"/>
      <c r="B900" s="20"/>
      <c r="C900" s="20"/>
      <c r="D900" s="15"/>
      <c r="E900" s="15"/>
    </row>
    <row r="901" spans="1:5" x14ac:dyDescent="0.25">
      <c r="A901" s="15"/>
      <c r="B901" s="20"/>
      <c r="C901" s="20"/>
      <c r="D901" s="15"/>
      <c r="E901" s="15"/>
    </row>
    <row r="902" spans="1:5" x14ac:dyDescent="0.25">
      <c r="A902" s="15"/>
      <c r="B902" s="20"/>
      <c r="C902" s="20"/>
      <c r="D902" s="15"/>
      <c r="E902" s="15"/>
    </row>
    <row r="903" spans="1:5" x14ac:dyDescent="0.25">
      <c r="A903" s="15"/>
      <c r="B903" s="20"/>
      <c r="C903" s="20"/>
      <c r="D903" s="15"/>
      <c r="E903" s="15"/>
    </row>
    <row r="904" spans="1:5" x14ac:dyDescent="0.25">
      <c r="A904" s="15"/>
      <c r="B904" s="20"/>
      <c r="C904" s="20"/>
      <c r="D904" s="15"/>
      <c r="E904" s="15"/>
    </row>
    <row r="905" spans="1:5" x14ac:dyDescent="0.25">
      <c r="A905" s="15"/>
      <c r="B905" s="20"/>
      <c r="C905" s="20"/>
      <c r="D905" s="15"/>
      <c r="E905" s="15"/>
    </row>
    <row r="906" spans="1:5" x14ac:dyDescent="0.25">
      <c r="A906" s="15"/>
      <c r="B906" s="20"/>
      <c r="C906" s="20"/>
      <c r="D906" s="15"/>
      <c r="E906" s="15"/>
    </row>
    <row r="907" spans="1:5" x14ac:dyDescent="0.25">
      <c r="A907" s="15"/>
      <c r="B907" s="20"/>
      <c r="C907" s="20"/>
      <c r="D907" s="15"/>
      <c r="E907" s="15"/>
    </row>
    <row r="908" spans="1:5" x14ac:dyDescent="0.25">
      <c r="A908" s="15"/>
      <c r="B908" s="20"/>
      <c r="C908" s="20"/>
      <c r="D908" s="15"/>
      <c r="E908" s="15"/>
    </row>
    <row r="909" spans="1:5" x14ac:dyDescent="0.25">
      <c r="A909" s="15"/>
      <c r="B909" s="20"/>
      <c r="C909" s="20"/>
      <c r="D909" s="15"/>
      <c r="E909" s="15"/>
    </row>
    <row r="910" spans="1:5" x14ac:dyDescent="0.25">
      <c r="A910" s="15"/>
      <c r="B910" s="20"/>
      <c r="C910" s="20"/>
      <c r="D910" s="15"/>
      <c r="E910" s="15"/>
    </row>
    <row r="911" spans="1:5" x14ac:dyDescent="0.25">
      <c r="A911" s="15"/>
      <c r="B911" s="20"/>
      <c r="C911" s="20"/>
      <c r="D911" s="15"/>
      <c r="E911" s="15"/>
    </row>
    <row r="912" spans="1:5" x14ac:dyDescent="0.25">
      <c r="A912" s="15"/>
      <c r="B912" s="20"/>
      <c r="C912" s="20"/>
      <c r="D912" s="15"/>
      <c r="E912" s="15"/>
    </row>
    <row r="913" spans="1:5" x14ac:dyDescent="0.25">
      <c r="A913" s="15"/>
      <c r="B913" s="20"/>
      <c r="C913" s="20"/>
      <c r="D913" s="15"/>
      <c r="E913" s="15"/>
    </row>
    <row r="914" spans="1:5" x14ac:dyDescent="0.25">
      <c r="A914" s="15"/>
      <c r="B914" s="20"/>
      <c r="C914" s="20"/>
      <c r="D914" s="15"/>
      <c r="E914" s="15"/>
    </row>
    <row r="915" spans="1:5" x14ac:dyDescent="0.25">
      <c r="A915" s="15"/>
      <c r="B915" s="20"/>
      <c r="C915" s="20"/>
      <c r="D915" s="15"/>
      <c r="E915" s="15"/>
    </row>
    <row r="916" spans="1:5" x14ac:dyDescent="0.25">
      <c r="A916" s="15"/>
      <c r="B916" s="20"/>
      <c r="C916" s="20"/>
      <c r="D916" s="15"/>
      <c r="E916" s="15"/>
    </row>
    <row r="917" spans="1:5" x14ac:dyDescent="0.25">
      <c r="A917" s="15"/>
      <c r="B917" s="20"/>
      <c r="C917" s="20"/>
      <c r="D917" s="15"/>
      <c r="E917" s="15"/>
    </row>
    <row r="918" spans="1:5" x14ac:dyDescent="0.25">
      <c r="A918" s="15"/>
      <c r="B918" s="20"/>
      <c r="C918" s="20"/>
      <c r="D918" s="15"/>
      <c r="E918" s="15"/>
    </row>
    <row r="919" spans="1:5" x14ac:dyDescent="0.25">
      <c r="A919" s="15"/>
      <c r="B919" s="20"/>
      <c r="C919" s="20"/>
      <c r="D919" s="15"/>
      <c r="E919" s="15"/>
    </row>
    <row r="920" spans="1:5" x14ac:dyDescent="0.25">
      <c r="A920" s="15"/>
      <c r="B920" s="20"/>
      <c r="C920" s="20"/>
      <c r="D920" s="15"/>
      <c r="E920" s="15"/>
    </row>
    <row r="921" spans="1:5" x14ac:dyDescent="0.25">
      <c r="A921" s="15"/>
      <c r="B921" s="20"/>
      <c r="C921" s="20"/>
      <c r="D921" s="15"/>
      <c r="E921" s="15"/>
    </row>
    <row r="922" spans="1:5" x14ac:dyDescent="0.25">
      <c r="A922" s="15"/>
      <c r="B922" s="20"/>
      <c r="C922" s="20"/>
      <c r="D922" s="15"/>
      <c r="E922" s="15"/>
    </row>
    <row r="923" spans="1:5" x14ac:dyDescent="0.25">
      <c r="A923" s="15"/>
      <c r="B923" s="20"/>
      <c r="C923" s="20"/>
      <c r="D923" s="15"/>
      <c r="E923" s="15"/>
    </row>
    <row r="924" spans="1:5" x14ac:dyDescent="0.25">
      <c r="A924" s="15"/>
      <c r="B924" s="20"/>
      <c r="C924" s="20"/>
      <c r="D924" s="15"/>
      <c r="E924" s="15"/>
    </row>
    <row r="925" spans="1:5" x14ac:dyDescent="0.25">
      <c r="A925" s="15"/>
      <c r="B925" s="20"/>
      <c r="C925" s="20"/>
      <c r="D925" s="15"/>
      <c r="E925" s="15"/>
    </row>
    <row r="926" spans="1:5" x14ac:dyDescent="0.25">
      <c r="A926" s="15"/>
      <c r="B926" s="20"/>
      <c r="C926" s="20"/>
      <c r="D926" s="15"/>
      <c r="E926" s="15"/>
    </row>
    <row r="927" spans="1:5" x14ac:dyDescent="0.25">
      <c r="A927" s="15"/>
      <c r="B927" s="20"/>
      <c r="C927" s="20"/>
      <c r="D927" s="15"/>
      <c r="E927" s="15"/>
    </row>
    <row r="928" spans="1:5" x14ac:dyDescent="0.25">
      <c r="A928" s="15"/>
      <c r="B928" s="20"/>
      <c r="C928" s="20"/>
      <c r="D928" s="15"/>
      <c r="E928" s="15"/>
    </row>
    <row r="929" spans="1:5" x14ac:dyDescent="0.25">
      <c r="A929" s="15"/>
      <c r="B929" s="20"/>
      <c r="C929" s="20"/>
      <c r="D929" s="15"/>
      <c r="E929" s="15"/>
    </row>
    <row r="930" spans="1:5" x14ac:dyDescent="0.25">
      <c r="A930" s="15"/>
      <c r="B930" s="20"/>
      <c r="C930" s="20"/>
      <c r="D930" s="15"/>
      <c r="E930" s="15"/>
    </row>
    <row r="931" spans="1:5" x14ac:dyDescent="0.25">
      <c r="A931" s="15"/>
      <c r="B931" s="20"/>
      <c r="C931" s="20"/>
      <c r="D931" s="15"/>
      <c r="E931" s="15"/>
    </row>
    <row r="932" spans="1:5" x14ac:dyDescent="0.25">
      <c r="A932" s="15"/>
      <c r="B932" s="20"/>
      <c r="C932" s="20"/>
      <c r="D932" s="15"/>
      <c r="E932" s="15"/>
    </row>
    <row r="933" spans="1:5" x14ac:dyDescent="0.25">
      <c r="A933" s="15"/>
      <c r="B933" s="20"/>
      <c r="C933" s="20"/>
      <c r="D933" s="15"/>
      <c r="E933" s="15"/>
    </row>
    <row r="934" spans="1:5" x14ac:dyDescent="0.25">
      <c r="A934" s="15"/>
      <c r="B934" s="20"/>
      <c r="C934" s="20"/>
      <c r="D934" s="15"/>
      <c r="E934" s="15"/>
    </row>
    <row r="935" spans="1:5" x14ac:dyDescent="0.25">
      <c r="A935" s="15"/>
      <c r="B935" s="20"/>
      <c r="C935" s="20"/>
      <c r="D935" s="15"/>
      <c r="E935" s="15"/>
    </row>
    <row r="936" spans="1:5" x14ac:dyDescent="0.25">
      <c r="A936" s="15"/>
      <c r="B936" s="20"/>
      <c r="C936" s="20"/>
      <c r="D936" s="15"/>
      <c r="E936" s="15"/>
    </row>
    <row r="937" spans="1:5" x14ac:dyDescent="0.25">
      <c r="A937" s="15"/>
      <c r="B937" s="20"/>
      <c r="C937" s="20"/>
      <c r="D937" s="15"/>
      <c r="E937" s="15"/>
    </row>
    <row r="938" spans="1:5" x14ac:dyDescent="0.25">
      <c r="A938" s="15"/>
      <c r="B938" s="20"/>
      <c r="C938" s="20"/>
      <c r="D938" s="15"/>
      <c r="E938" s="15"/>
    </row>
    <row r="939" spans="1:5" x14ac:dyDescent="0.25">
      <c r="A939" s="15"/>
      <c r="B939" s="20"/>
      <c r="C939" s="20"/>
      <c r="D939" s="15"/>
      <c r="E939" s="15"/>
    </row>
    <row r="940" spans="1:5" x14ac:dyDescent="0.25">
      <c r="A940" s="15"/>
      <c r="B940" s="20"/>
      <c r="C940" s="20"/>
      <c r="D940" s="15"/>
      <c r="E940" s="15"/>
    </row>
    <row r="941" spans="1:5" x14ac:dyDescent="0.25">
      <c r="A941" s="15"/>
      <c r="B941" s="20"/>
      <c r="C941" s="20"/>
      <c r="D941" s="15"/>
      <c r="E941" s="15"/>
    </row>
    <row r="942" spans="1:5" x14ac:dyDescent="0.25">
      <c r="A942" s="15"/>
      <c r="B942" s="20"/>
      <c r="C942" s="20"/>
      <c r="D942" s="15"/>
      <c r="E942" s="15"/>
    </row>
    <row r="943" spans="1:5" x14ac:dyDescent="0.25">
      <c r="A943" s="15"/>
      <c r="B943" s="20"/>
      <c r="C943" s="20"/>
      <c r="D943" s="15"/>
      <c r="E943" s="15"/>
    </row>
    <row r="944" spans="1:5" x14ac:dyDescent="0.25">
      <c r="A944" s="15"/>
      <c r="B944" s="20"/>
      <c r="C944" s="20"/>
      <c r="D944" s="15"/>
      <c r="E944" s="15"/>
    </row>
    <row r="945" spans="1:5" x14ac:dyDescent="0.25">
      <c r="A945" s="15"/>
      <c r="B945" s="20"/>
      <c r="C945" s="20"/>
      <c r="D945" s="15"/>
      <c r="E945" s="15"/>
    </row>
    <row r="946" spans="1:5" x14ac:dyDescent="0.25">
      <c r="A946" s="15"/>
      <c r="B946" s="20"/>
      <c r="C946" s="20"/>
      <c r="D946" s="15"/>
      <c r="E946" s="15"/>
    </row>
    <row r="947" spans="1:5" x14ac:dyDescent="0.25">
      <c r="A947" s="15"/>
      <c r="B947" s="20"/>
      <c r="C947" s="20"/>
      <c r="D947" s="15"/>
      <c r="E947" s="15"/>
    </row>
    <row r="948" spans="1:5" x14ac:dyDescent="0.25">
      <c r="A948" s="15"/>
      <c r="B948" s="20"/>
      <c r="C948" s="20"/>
      <c r="D948" s="15"/>
      <c r="E948" s="15"/>
    </row>
    <row r="949" spans="1:5" x14ac:dyDescent="0.25">
      <c r="A949" s="15"/>
      <c r="B949" s="20"/>
      <c r="C949" s="20"/>
      <c r="D949" s="15"/>
      <c r="E949" s="15"/>
    </row>
    <row r="950" spans="1:5" x14ac:dyDescent="0.25">
      <c r="A950" s="15"/>
      <c r="B950" s="20"/>
      <c r="C950" s="20"/>
      <c r="D950" s="15"/>
      <c r="E950" s="15"/>
    </row>
    <row r="951" spans="1:5" x14ac:dyDescent="0.25">
      <c r="A951" s="15"/>
      <c r="B951" s="20"/>
      <c r="C951" s="20"/>
      <c r="D951" s="15"/>
      <c r="E951" s="15"/>
    </row>
    <row r="952" spans="1:5" x14ac:dyDescent="0.25">
      <c r="A952" s="15"/>
      <c r="B952" s="20"/>
      <c r="C952" s="20"/>
      <c r="D952" s="15"/>
      <c r="E952" s="15"/>
    </row>
    <row r="953" spans="1:5" x14ac:dyDescent="0.25">
      <c r="A953" s="15"/>
      <c r="B953" s="20"/>
      <c r="C953" s="20"/>
      <c r="D953" s="15"/>
      <c r="E953" s="15"/>
    </row>
    <row r="954" spans="1:5" x14ac:dyDescent="0.25">
      <c r="A954" s="15"/>
      <c r="B954" s="20"/>
      <c r="C954" s="20"/>
      <c r="D954" s="15"/>
      <c r="E954" s="15"/>
    </row>
    <row r="955" spans="1:5" x14ac:dyDescent="0.25">
      <c r="A955" s="15"/>
      <c r="B955" s="20"/>
      <c r="C955" s="20"/>
      <c r="D955" s="15"/>
      <c r="E955" s="15"/>
    </row>
    <row r="956" spans="1:5" x14ac:dyDescent="0.25">
      <c r="A956" s="15"/>
      <c r="B956" s="20"/>
      <c r="C956" s="20"/>
      <c r="D956" s="15"/>
      <c r="E956" s="15"/>
    </row>
    <row r="957" spans="1:5" x14ac:dyDescent="0.25">
      <c r="A957" s="15"/>
      <c r="B957" s="20"/>
      <c r="C957" s="20"/>
      <c r="D957" s="15"/>
      <c r="E957" s="15"/>
    </row>
    <row r="958" spans="1:5" x14ac:dyDescent="0.25">
      <c r="A958" s="15"/>
      <c r="B958" s="20"/>
      <c r="C958" s="20"/>
      <c r="D958" s="15"/>
      <c r="E958" s="15"/>
    </row>
    <row r="959" spans="1:5" x14ac:dyDescent="0.25">
      <c r="A959" s="15"/>
      <c r="B959" s="20"/>
      <c r="C959" s="20"/>
      <c r="D959" s="15"/>
      <c r="E959" s="15"/>
    </row>
    <row r="960" spans="1:5" x14ac:dyDescent="0.25">
      <c r="A960" s="15"/>
      <c r="B960" s="20"/>
      <c r="C960" s="20"/>
      <c r="D960" s="15"/>
      <c r="E960" s="15"/>
    </row>
    <row r="961" spans="1:5" x14ac:dyDescent="0.25">
      <c r="A961" s="15"/>
      <c r="B961" s="20"/>
      <c r="C961" s="20"/>
      <c r="D961" s="15"/>
      <c r="E961" s="15"/>
    </row>
    <row r="962" spans="1:5" x14ac:dyDescent="0.25">
      <c r="A962" s="15"/>
      <c r="B962" s="20"/>
      <c r="C962" s="20"/>
      <c r="D962" s="15"/>
      <c r="E962" s="15"/>
    </row>
    <row r="963" spans="1:5" x14ac:dyDescent="0.25">
      <c r="A963" s="15"/>
      <c r="B963" s="20"/>
      <c r="C963" s="20"/>
      <c r="D963" s="15"/>
      <c r="E963" s="15"/>
    </row>
    <row r="964" spans="1:5" x14ac:dyDescent="0.25">
      <c r="A964" s="15"/>
      <c r="B964" s="20"/>
      <c r="C964" s="20"/>
      <c r="D964" s="15"/>
      <c r="E964" s="15"/>
    </row>
    <row r="965" spans="1:5" x14ac:dyDescent="0.25">
      <c r="A965" s="15"/>
      <c r="B965" s="20"/>
      <c r="C965" s="20"/>
      <c r="D965" s="15"/>
      <c r="E965" s="15"/>
    </row>
    <row r="966" spans="1:5" x14ac:dyDescent="0.25">
      <c r="A966" s="15"/>
      <c r="B966" s="20"/>
      <c r="C966" s="20"/>
      <c r="D966" s="15"/>
      <c r="E966" s="15"/>
    </row>
    <row r="967" spans="1:5" x14ac:dyDescent="0.25">
      <c r="A967" s="15"/>
      <c r="B967" s="20"/>
      <c r="C967" s="20"/>
      <c r="D967" s="15"/>
      <c r="E967" s="15"/>
    </row>
    <row r="968" spans="1:5" x14ac:dyDescent="0.25">
      <c r="A968" s="15"/>
      <c r="B968" s="20"/>
      <c r="C968" s="20"/>
      <c r="D968" s="15"/>
      <c r="E968" s="15"/>
    </row>
    <row r="969" spans="1:5" x14ac:dyDescent="0.25">
      <c r="A969" s="15"/>
      <c r="B969" s="20"/>
      <c r="C969" s="20"/>
      <c r="D969" s="15"/>
      <c r="E969" s="15"/>
    </row>
    <row r="970" spans="1:5" x14ac:dyDescent="0.25">
      <c r="A970" s="15"/>
      <c r="B970" s="20"/>
      <c r="C970" s="20"/>
      <c r="D970" s="15"/>
      <c r="E970" s="15"/>
    </row>
    <row r="971" spans="1:5" x14ac:dyDescent="0.25">
      <c r="A971" s="15"/>
      <c r="B971" s="20"/>
      <c r="C971" s="20"/>
      <c r="D971" s="15"/>
      <c r="E971" s="15"/>
    </row>
    <row r="972" spans="1:5" x14ac:dyDescent="0.25">
      <c r="A972" s="15"/>
      <c r="B972" s="20"/>
      <c r="C972" s="20"/>
      <c r="D972" s="15"/>
      <c r="E972" s="15"/>
    </row>
    <row r="973" spans="1:5" x14ac:dyDescent="0.25">
      <c r="A973" s="15"/>
      <c r="B973" s="20"/>
      <c r="C973" s="20"/>
      <c r="D973" s="15"/>
      <c r="E973" s="15"/>
    </row>
    <row r="974" spans="1:5" x14ac:dyDescent="0.25">
      <c r="A974" s="15"/>
      <c r="B974" s="20"/>
      <c r="C974" s="20"/>
      <c r="D974" s="15"/>
      <c r="E974" s="15"/>
    </row>
    <row r="975" spans="1:5" x14ac:dyDescent="0.25">
      <c r="A975" s="15"/>
      <c r="B975" s="20"/>
      <c r="C975" s="20"/>
      <c r="D975" s="15"/>
      <c r="E975" s="15"/>
    </row>
    <row r="976" spans="1:5" x14ac:dyDescent="0.25">
      <c r="A976" s="15"/>
      <c r="B976" s="20"/>
      <c r="C976" s="20"/>
      <c r="D976" s="15"/>
      <c r="E976" s="15"/>
    </row>
    <row r="977" spans="1:5" x14ac:dyDescent="0.25">
      <c r="A977" s="15"/>
      <c r="B977" s="20"/>
      <c r="C977" s="20"/>
      <c r="D977" s="15"/>
      <c r="E977" s="15"/>
    </row>
    <row r="978" spans="1:5" x14ac:dyDescent="0.25">
      <c r="A978" s="15"/>
      <c r="B978" s="20"/>
      <c r="C978" s="20"/>
      <c r="D978" s="15"/>
      <c r="E978" s="15"/>
    </row>
    <row r="979" spans="1:5" x14ac:dyDescent="0.25">
      <c r="A979" s="15"/>
      <c r="B979" s="20"/>
      <c r="C979" s="20"/>
      <c r="D979" s="15"/>
      <c r="E979" s="15"/>
    </row>
    <row r="980" spans="1:5" x14ac:dyDescent="0.25">
      <c r="A980" s="15"/>
      <c r="B980" s="20"/>
      <c r="C980" s="20"/>
      <c r="D980" s="15"/>
      <c r="E980" s="15"/>
    </row>
    <row r="981" spans="1:5" x14ac:dyDescent="0.25">
      <c r="A981" s="15"/>
      <c r="B981" s="20"/>
      <c r="C981" s="20"/>
      <c r="D981" s="15"/>
      <c r="E981" s="15"/>
    </row>
    <row r="982" spans="1:5" x14ac:dyDescent="0.25">
      <c r="A982" s="15"/>
      <c r="B982" s="20"/>
      <c r="C982" s="20"/>
      <c r="D982" s="15"/>
      <c r="E982" s="15"/>
    </row>
    <row r="983" spans="1:5" x14ac:dyDescent="0.25">
      <c r="A983" s="15"/>
      <c r="B983" s="20"/>
      <c r="C983" s="20"/>
      <c r="D983" s="15"/>
      <c r="E983" s="15"/>
    </row>
    <row r="984" spans="1:5" x14ac:dyDescent="0.25">
      <c r="A984" s="15"/>
      <c r="B984" s="20"/>
      <c r="C984" s="20"/>
      <c r="D984" s="15"/>
      <c r="E984" s="15"/>
    </row>
    <row r="985" spans="1:5" x14ac:dyDescent="0.25">
      <c r="A985" s="15"/>
      <c r="B985" s="20"/>
      <c r="C985" s="20"/>
      <c r="D985" s="15"/>
      <c r="E985" s="15"/>
    </row>
    <row r="986" spans="1:5" x14ac:dyDescent="0.25">
      <c r="A986" s="15"/>
      <c r="B986" s="20"/>
      <c r="C986" s="20"/>
      <c r="D986" s="15"/>
      <c r="E986" s="15"/>
    </row>
    <row r="987" spans="1:5" x14ac:dyDescent="0.25">
      <c r="A987" s="15"/>
      <c r="B987" s="20"/>
      <c r="C987" s="20"/>
      <c r="D987" s="15"/>
      <c r="E987" s="15"/>
    </row>
    <row r="988" spans="1:5" x14ac:dyDescent="0.25">
      <c r="A988" s="15"/>
      <c r="B988" s="20"/>
      <c r="C988" s="20"/>
      <c r="D988" s="15"/>
      <c r="E988" s="15"/>
    </row>
    <row r="989" spans="1:5" x14ac:dyDescent="0.25">
      <c r="A989" s="15"/>
      <c r="B989" s="20"/>
      <c r="C989" s="20"/>
      <c r="D989" s="15"/>
      <c r="E989" s="15"/>
    </row>
    <row r="990" spans="1:5" x14ac:dyDescent="0.25">
      <c r="A990" s="15"/>
      <c r="B990" s="20"/>
      <c r="C990" s="20"/>
      <c r="D990" s="15"/>
      <c r="E990" s="15"/>
    </row>
    <row r="991" spans="1:5" x14ac:dyDescent="0.25">
      <c r="A991" s="15"/>
      <c r="B991" s="20"/>
      <c r="C991" s="20"/>
      <c r="D991" s="15"/>
      <c r="E991" s="15"/>
    </row>
    <row r="992" spans="1:5" x14ac:dyDescent="0.25">
      <c r="A992" s="15"/>
      <c r="B992" s="20"/>
      <c r="C992" s="20"/>
      <c r="D992" s="15"/>
      <c r="E992" s="15"/>
    </row>
    <row r="993" spans="1:5" x14ac:dyDescent="0.25">
      <c r="A993" s="15"/>
      <c r="B993" s="20"/>
      <c r="C993" s="20"/>
      <c r="D993" s="15"/>
      <c r="E993" s="15"/>
    </row>
    <row r="994" spans="1:5" x14ac:dyDescent="0.25">
      <c r="A994" s="15"/>
      <c r="B994" s="20"/>
      <c r="C994" s="20"/>
      <c r="D994" s="15"/>
      <c r="E994" s="15"/>
    </row>
    <row r="995" spans="1:5" x14ac:dyDescent="0.25">
      <c r="A995" s="15"/>
      <c r="B995" s="20"/>
      <c r="C995" s="20"/>
      <c r="D995" s="15"/>
      <c r="E995" s="15"/>
    </row>
    <row r="996" spans="1:5" x14ac:dyDescent="0.25">
      <c r="A996" s="15"/>
      <c r="B996" s="20"/>
      <c r="C996" s="20"/>
      <c r="D996" s="15"/>
      <c r="E996" s="15"/>
    </row>
    <row r="997" spans="1:5" x14ac:dyDescent="0.25">
      <c r="A997" s="15"/>
      <c r="B997" s="20"/>
      <c r="C997" s="20"/>
      <c r="D997" s="15"/>
      <c r="E997" s="15"/>
    </row>
    <row r="998" spans="1:5" x14ac:dyDescent="0.25">
      <c r="A998" s="15"/>
      <c r="B998" s="20"/>
      <c r="C998" s="20"/>
      <c r="D998" s="15"/>
      <c r="E998" s="15"/>
    </row>
    <row r="999" spans="1:5" x14ac:dyDescent="0.25">
      <c r="A999" s="15"/>
      <c r="B999" s="20"/>
      <c r="C999" s="20"/>
      <c r="D999" s="15"/>
      <c r="E999" s="15"/>
    </row>
    <row r="1000" spans="1:5" x14ac:dyDescent="0.25">
      <c r="A1000" s="15"/>
      <c r="B1000" s="20"/>
      <c r="C1000" s="20"/>
      <c r="D1000" s="15"/>
      <c r="E1000" s="15"/>
    </row>
    <row r="1001" spans="1:5" x14ac:dyDescent="0.25">
      <c r="A1001" s="15"/>
      <c r="B1001" s="20"/>
      <c r="C1001" s="20"/>
      <c r="D1001" s="15"/>
      <c r="E1001" s="15"/>
    </row>
    <row r="1002" spans="1:5" x14ac:dyDescent="0.25">
      <c r="A1002" s="15"/>
      <c r="B1002" s="20"/>
      <c r="C1002" s="20"/>
      <c r="D1002" s="15"/>
      <c r="E1002" s="15"/>
    </row>
    <row r="1003" spans="1:5" x14ac:dyDescent="0.25">
      <c r="A1003" s="15"/>
      <c r="B1003" s="20"/>
      <c r="C1003" s="20"/>
      <c r="D1003" s="15"/>
      <c r="E1003" s="15"/>
    </row>
    <row r="1004" spans="1:5" x14ac:dyDescent="0.25">
      <c r="A1004" s="15"/>
      <c r="B1004" s="20"/>
      <c r="C1004" s="20"/>
      <c r="D1004" s="15"/>
      <c r="E1004" s="15"/>
    </row>
    <row r="1005" spans="1:5" x14ac:dyDescent="0.25">
      <c r="A1005" s="15"/>
      <c r="B1005" s="20"/>
      <c r="C1005" s="20"/>
      <c r="D1005" s="15"/>
      <c r="E1005" s="15"/>
    </row>
    <row r="1006" spans="1:5" x14ac:dyDescent="0.25">
      <c r="A1006" s="15"/>
      <c r="B1006" s="20"/>
      <c r="C1006" s="20"/>
      <c r="D1006" s="15"/>
      <c r="E1006" s="15"/>
    </row>
    <row r="1007" spans="1:5" x14ac:dyDescent="0.25">
      <c r="A1007" s="15"/>
      <c r="B1007" s="20"/>
      <c r="C1007" s="20"/>
      <c r="D1007" s="15"/>
      <c r="E1007" s="15"/>
    </row>
    <row r="1008" spans="1:5" x14ac:dyDescent="0.25">
      <c r="A1008" s="15"/>
      <c r="B1008" s="20"/>
      <c r="C1008" s="20"/>
      <c r="D1008" s="15"/>
      <c r="E1008" s="15"/>
    </row>
    <row r="1009" spans="1:5" x14ac:dyDescent="0.25">
      <c r="A1009" s="15"/>
      <c r="B1009" s="20"/>
      <c r="C1009" s="20"/>
      <c r="D1009" s="15"/>
      <c r="E1009" s="15"/>
    </row>
    <row r="1010" spans="1:5" x14ac:dyDescent="0.25">
      <c r="A1010" s="15"/>
      <c r="B1010" s="20"/>
      <c r="C1010" s="20"/>
      <c r="D1010" s="15"/>
      <c r="E1010" s="15"/>
    </row>
    <row r="1011" spans="1:5" x14ac:dyDescent="0.25">
      <c r="A1011" s="15"/>
      <c r="B1011" s="20"/>
      <c r="C1011" s="20"/>
      <c r="D1011" s="15"/>
      <c r="E1011" s="15"/>
    </row>
    <row r="1012" spans="1:5" x14ac:dyDescent="0.25">
      <c r="A1012" s="15"/>
      <c r="B1012" s="20"/>
      <c r="C1012" s="20"/>
      <c r="D1012" s="15"/>
      <c r="E1012" s="15"/>
    </row>
    <row r="1013" spans="1:5" x14ac:dyDescent="0.25">
      <c r="A1013" s="15"/>
      <c r="B1013" s="20"/>
      <c r="C1013" s="20"/>
      <c r="D1013" s="15"/>
      <c r="E1013" s="15"/>
    </row>
    <row r="1014" spans="1:5" x14ac:dyDescent="0.25">
      <c r="A1014" s="15"/>
      <c r="B1014" s="20"/>
      <c r="C1014" s="20"/>
      <c r="D1014" s="15"/>
      <c r="E1014" s="15"/>
    </row>
    <row r="1015" spans="1:5" x14ac:dyDescent="0.25">
      <c r="A1015" s="15"/>
      <c r="B1015" s="20"/>
      <c r="C1015" s="20"/>
      <c r="D1015" s="15"/>
      <c r="E1015" s="15"/>
    </row>
    <row r="1016" spans="1:5" x14ac:dyDescent="0.25">
      <c r="A1016" s="15"/>
      <c r="B1016" s="20"/>
      <c r="C1016" s="20"/>
      <c r="D1016" s="15"/>
      <c r="E1016" s="15"/>
    </row>
    <row r="1017" spans="1:5" x14ac:dyDescent="0.25">
      <c r="A1017" s="15"/>
      <c r="B1017" s="20"/>
      <c r="C1017" s="20"/>
      <c r="D1017" s="15"/>
      <c r="E1017" s="15"/>
    </row>
    <row r="1018" spans="1:5" x14ac:dyDescent="0.25">
      <c r="A1018" s="15"/>
      <c r="B1018" s="20"/>
      <c r="C1018" s="20"/>
      <c r="D1018" s="15"/>
      <c r="E1018" s="15"/>
    </row>
    <row r="1019" spans="1:5" x14ac:dyDescent="0.25">
      <c r="A1019" s="15"/>
      <c r="B1019" s="20"/>
      <c r="C1019" s="20"/>
      <c r="D1019" s="15"/>
      <c r="E1019" s="15"/>
    </row>
    <row r="1020" spans="1:5" x14ac:dyDescent="0.25">
      <c r="A1020" s="15"/>
      <c r="B1020" s="20"/>
      <c r="C1020" s="20"/>
      <c r="D1020" s="15"/>
      <c r="E1020" s="15"/>
    </row>
    <row r="1021" spans="1:5" x14ac:dyDescent="0.25">
      <c r="A1021" s="15"/>
      <c r="B1021" s="20"/>
      <c r="C1021" s="20"/>
      <c r="D1021" s="15"/>
      <c r="E1021" s="15"/>
    </row>
    <row r="1022" spans="1:5" x14ac:dyDescent="0.25">
      <c r="A1022" s="15"/>
      <c r="B1022" s="20"/>
      <c r="C1022" s="20"/>
      <c r="D1022" s="15"/>
      <c r="E1022" s="15"/>
    </row>
    <row r="1023" spans="1:5" x14ac:dyDescent="0.25">
      <c r="A1023" s="15"/>
      <c r="B1023" s="20"/>
      <c r="C1023" s="20"/>
      <c r="D1023" s="15"/>
      <c r="E1023" s="15"/>
    </row>
    <row r="1024" spans="1:5" x14ac:dyDescent="0.25">
      <c r="A1024" s="15"/>
      <c r="B1024" s="20"/>
      <c r="C1024" s="20"/>
      <c r="D1024" s="15"/>
      <c r="E1024" s="15"/>
    </row>
    <row r="1025" spans="1:5" x14ac:dyDescent="0.25">
      <c r="A1025" s="15"/>
      <c r="B1025" s="20"/>
      <c r="C1025" s="20"/>
      <c r="D1025" s="15"/>
      <c r="E1025" s="15"/>
    </row>
    <row r="1026" spans="1:5" x14ac:dyDescent="0.25">
      <c r="A1026" s="15"/>
      <c r="B1026" s="20"/>
      <c r="C1026" s="20"/>
      <c r="D1026" s="15"/>
      <c r="E1026" s="15"/>
    </row>
    <row r="1027" spans="1:5" x14ac:dyDescent="0.25">
      <c r="A1027" s="15"/>
      <c r="B1027" s="20"/>
      <c r="C1027" s="20"/>
      <c r="D1027" s="15"/>
      <c r="E1027" s="15"/>
    </row>
    <row r="1028" spans="1:5" x14ac:dyDescent="0.25">
      <c r="A1028" s="15"/>
      <c r="B1028" s="20"/>
      <c r="C1028" s="20"/>
      <c r="D1028" s="15"/>
      <c r="E1028" s="15"/>
    </row>
    <row r="1029" spans="1:5" x14ac:dyDescent="0.25">
      <c r="A1029" s="15"/>
      <c r="B1029" s="20"/>
      <c r="C1029" s="20"/>
      <c r="D1029" s="15"/>
      <c r="E1029" s="15"/>
    </row>
    <row r="1030" spans="1:5" x14ac:dyDescent="0.25">
      <c r="A1030" s="15"/>
      <c r="B1030" s="20"/>
      <c r="C1030" s="20"/>
      <c r="D1030" s="15"/>
      <c r="E1030" s="15"/>
    </row>
    <row r="1031" spans="1:5" x14ac:dyDescent="0.25">
      <c r="A1031" s="15"/>
      <c r="B1031" s="20"/>
      <c r="C1031" s="20"/>
      <c r="D1031" s="15"/>
      <c r="E1031" s="15"/>
    </row>
    <row r="1032" spans="1:5" x14ac:dyDescent="0.25">
      <c r="A1032" s="15"/>
      <c r="B1032" s="20"/>
      <c r="C1032" s="20"/>
      <c r="D1032" s="15"/>
      <c r="E1032" s="15"/>
    </row>
    <row r="1033" spans="1:5" x14ac:dyDescent="0.25">
      <c r="A1033" s="15"/>
      <c r="B1033" s="20"/>
      <c r="C1033" s="20"/>
      <c r="D1033" s="15"/>
      <c r="E1033" s="15"/>
    </row>
    <row r="1034" spans="1:5" x14ac:dyDescent="0.25">
      <c r="A1034" s="15"/>
      <c r="B1034" s="20"/>
      <c r="C1034" s="20"/>
      <c r="D1034" s="15"/>
      <c r="E1034" s="15"/>
    </row>
    <row r="1035" spans="1:5" x14ac:dyDescent="0.25">
      <c r="A1035" s="15"/>
      <c r="B1035" s="20"/>
      <c r="C1035" s="20"/>
      <c r="D1035" s="15"/>
      <c r="E1035" s="15"/>
    </row>
    <row r="1036" spans="1:5" x14ac:dyDescent="0.25">
      <c r="A1036" s="15"/>
      <c r="B1036" s="20"/>
      <c r="C1036" s="20"/>
      <c r="D1036" s="15"/>
      <c r="E1036" s="15"/>
    </row>
    <row r="1037" spans="1:5" x14ac:dyDescent="0.25">
      <c r="A1037" s="15"/>
      <c r="B1037" s="20"/>
      <c r="C1037" s="20"/>
      <c r="D1037" s="15"/>
      <c r="E1037" s="15"/>
    </row>
    <row r="1038" spans="1:5" x14ac:dyDescent="0.25">
      <c r="A1038" s="15"/>
      <c r="B1038" s="20"/>
      <c r="C1038" s="20"/>
      <c r="D1038" s="15"/>
      <c r="E1038" s="15"/>
    </row>
    <row r="1039" spans="1:5" x14ac:dyDescent="0.25">
      <c r="A1039" s="15"/>
      <c r="B1039" s="20"/>
      <c r="C1039" s="20"/>
      <c r="D1039" s="15"/>
      <c r="E1039" s="15"/>
    </row>
    <row r="1040" spans="1:5" x14ac:dyDescent="0.25">
      <c r="A1040" s="15"/>
      <c r="B1040" s="20"/>
      <c r="C1040" s="20"/>
      <c r="D1040" s="15"/>
      <c r="E1040" s="15"/>
    </row>
    <row r="1041" spans="1:5" x14ac:dyDescent="0.25">
      <c r="A1041" s="15"/>
      <c r="B1041" s="20"/>
      <c r="C1041" s="20"/>
      <c r="D1041" s="15"/>
      <c r="E1041" s="15"/>
    </row>
    <row r="1042" spans="1:5" x14ac:dyDescent="0.25">
      <c r="A1042" s="15"/>
      <c r="B1042" s="20"/>
      <c r="C1042" s="20"/>
      <c r="D1042" s="15"/>
      <c r="E1042" s="15"/>
    </row>
    <row r="1043" spans="1:5" x14ac:dyDescent="0.25">
      <c r="A1043" s="15"/>
      <c r="B1043" s="20"/>
      <c r="C1043" s="20"/>
      <c r="D1043" s="15"/>
      <c r="E1043" s="15"/>
    </row>
    <row r="1044" spans="1:5" x14ac:dyDescent="0.25">
      <c r="A1044" s="15"/>
      <c r="B1044" s="20"/>
      <c r="C1044" s="20"/>
      <c r="D1044" s="15"/>
      <c r="E1044" s="15"/>
    </row>
    <row r="1045" spans="1:5" x14ac:dyDescent="0.25">
      <c r="A1045" s="15"/>
      <c r="B1045" s="20"/>
      <c r="C1045" s="20"/>
      <c r="D1045" s="15"/>
      <c r="E1045" s="15"/>
    </row>
    <row r="1046" spans="1:5" x14ac:dyDescent="0.25">
      <c r="A1046" s="15"/>
      <c r="B1046" s="20"/>
      <c r="C1046" s="20"/>
      <c r="D1046" s="15"/>
      <c r="E1046" s="15"/>
    </row>
    <row r="1047" spans="1:5" x14ac:dyDescent="0.25">
      <c r="A1047" s="15"/>
      <c r="B1047" s="20"/>
      <c r="C1047" s="20"/>
      <c r="D1047" s="15"/>
      <c r="E1047" s="15"/>
    </row>
    <row r="1048" spans="1:5" x14ac:dyDescent="0.25">
      <c r="A1048" s="15"/>
      <c r="B1048" s="20"/>
      <c r="C1048" s="20"/>
      <c r="D1048" s="15"/>
      <c r="E1048" s="15"/>
    </row>
    <row r="1049" spans="1:5" x14ac:dyDescent="0.25">
      <c r="A1049" s="15"/>
      <c r="B1049" s="20"/>
      <c r="C1049" s="20"/>
      <c r="D1049" s="15"/>
      <c r="E1049" s="15"/>
    </row>
    <row r="1050" spans="1:5" x14ac:dyDescent="0.25">
      <c r="A1050" s="15"/>
      <c r="B1050" s="20"/>
      <c r="C1050" s="20"/>
      <c r="D1050" s="15"/>
      <c r="E1050" s="15"/>
    </row>
    <row r="1051" spans="1:5" x14ac:dyDescent="0.25">
      <c r="A1051" s="15"/>
      <c r="B1051" s="20"/>
      <c r="C1051" s="20"/>
      <c r="D1051" s="15"/>
      <c r="E1051" s="15"/>
    </row>
    <row r="1052" spans="1:5" x14ac:dyDescent="0.25">
      <c r="A1052" s="15"/>
      <c r="B1052" s="20"/>
      <c r="C1052" s="20"/>
      <c r="D1052" s="15"/>
      <c r="E1052" s="15"/>
    </row>
    <row r="1053" spans="1:5" x14ac:dyDescent="0.25">
      <c r="A1053" s="15"/>
      <c r="B1053" s="20"/>
      <c r="C1053" s="20"/>
      <c r="D1053" s="15"/>
      <c r="E1053" s="15"/>
    </row>
    <row r="1054" spans="1:5" x14ac:dyDescent="0.25">
      <c r="A1054" s="15"/>
      <c r="B1054" s="20"/>
      <c r="C1054" s="20"/>
      <c r="D1054" s="15"/>
      <c r="E1054" s="15"/>
    </row>
    <row r="1055" spans="1:5" x14ac:dyDescent="0.25">
      <c r="A1055" s="15"/>
      <c r="B1055" s="20"/>
      <c r="C1055" s="20"/>
      <c r="D1055" s="15"/>
      <c r="E1055" s="15"/>
    </row>
    <row r="1056" spans="1:5" x14ac:dyDescent="0.25">
      <c r="A1056" s="15"/>
      <c r="B1056" s="20"/>
      <c r="C1056" s="20"/>
      <c r="D1056" s="15"/>
      <c r="E1056" s="15"/>
    </row>
    <row r="1057" spans="1:5" x14ac:dyDescent="0.25">
      <c r="A1057" s="15"/>
      <c r="B1057" s="20"/>
      <c r="C1057" s="20"/>
      <c r="D1057" s="15"/>
      <c r="E1057" s="15"/>
    </row>
    <row r="1058" spans="1:5" x14ac:dyDescent="0.25">
      <c r="A1058" s="15"/>
      <c r="B1058" s="20"/>
      <c r="C1058" s="20"/>
      <c r="D1058" s="15"/>
      <c r="E1058" s="15"/>
    </row>
    <row r="1059" spans="1:5" x14ac:dyDescent="0.25">
      <c r="A1059" s="15"/>
      <c r="B1059" s="20"/>
      <c r="C1059" s="20"/>
      <c r="D1059" s="15"/>
      <c r="E1059" s="15"/>
    </row>
    <row r="1060" spans="1:5" x14ac:dyDescent="0.25">
      <c r="A1060" s="15"/>
      <c r="B1060" s="20"/>
      <c r="C1060" s="20"/>
      <c r="D1060" s="15"/>
      <c r="E1060" s="15"/>
    </row>
    <row r="1061" spans="1:5" x14ac:dyDescent="0.25">
      <c r="A1061" s="15"/>
      <c r="B1061" s="20"/>
      <c r="C1061" s="20"/>
      <c r="D1061" s="15"/>
      <c r="E1061" s="15"/>
    </row>
    <row r="1062" spans="1:5" x14ac:dyDescent="0.25">
      <c r="A1062" s="15"/>
      <c r="B1062" s="20"/>
      <c r="C1062" s="20"/>
      <c r="D1062" s="15"/>
      <c r="E1062" s="15"/>
    </row>
    <row r="1063" spans="1:5" x14ac:dyDescent="0.25">
      <c r="A1063" s="15"/>
      <c r="B1063" s="20"/>
      <c r="C1063" s="20"/>
      <c r="D1063" s="15"/>
      <c r="E1063" s="15"/>
    </row>
    <row r="1064" spans="1:5" x14ac:dyDescent="0.25">
      <c r="A1064" s="15"/>
      <c r="B1064" s="20"/>
      <c r="C1064" s="20"/>
      <c r="D1064" s="15"/>
      <c r="E1064" s="15"/>
    </row>
    <row r="1065" spans="1:5" x14ac:dyDescent="0.25">
      <c r="A1065" s="15"/>
      <c r="B1065" s="20"/>
      <c r="C1065" s="20"/>
      <c r="D1065" s="15"/>
      <c r="E1065" s="15"/>
    </row>
    <row r="1066" spans="1:5" x14ac:dyDescent="0.25">
      <c r="A1066" s="15"/>
      <c r="B1066" s="20"/>
      <c r="C1066" s="20"/>
      <c r="D1066" s="15"/>
      <c r="E1066" s="15"/>
    </row>
    <row r="1067" spans="1:5" x14ac:dyDescent="0.25">
      <c r="A1067" s="15"/>
      <c r="B1067" s="20"/>
      <c r="C1067" s="20"/>
      <c r="D1067" s="15"/>
      <c r="E1067" s="15"/>
    </row>
    <row r="1068" spans="1:5" x14ac:dyDescent="0.25">
      <c r="A1068" s="15"/>
      <c r="B1068" s="20"/>
      <c r="C1068" s="20"/>
      <c r="D1068" s="15"/>
      <c r="E1068" s="15"/>
    </row>
    <row r="1069" spans="1:5" x14ac:dyDescent="0.25">
      <c r="A1069" s="15"/>
      <c r="B1069" s="20"/>
      <c r="C1069" s="20"/>
      <c r="D1069" s="15"/>
      <c r="E1069" s="15"/>
    </row>
    <row r="1070" spans="1:5" x14ac:dyDescent="0.25">
      <c r="A1070" s="15"/>
      <c r="B1070" s="20"/>
      <c r="C1070" s="20"/>
      <c r="D1070" s="15"/>
      <c r="E1070" s="15"/>
    </row>
    <row r="1071" spans="1:5" x14ac:dyDescent="0.25">
      <c r="A1071" s="15"/>
      <c r="B1071" s="20"/>
      <c r="C1071" s="20"/>
      <c r="D1071" s="15"/>
      <c r="E1071" s="15"/>
    </row>
    <row r="1072" spans="1:5" x14ac:dyDescent="0.25">
      <c r="A1072" s="15"/>
      <c r="B1072" s="20"/>
      <c r="C1072" s="20"/>
      <c r="D1072" s="15"/>
      <c r="E1072" s="15"/>
    </row>
    <row r="1073" spans="1:5" x14ac:dyDescent="0.25">
      <c r="A1073" s="15"/>
      <c r="B1073" s="20"/>
      <c r="C1073" s="20"/>
      <c r="D1073" s="15"/>
      <c r="E1073" s="15"/>
    </row>
    <row r="1074" spans="1:5" x14ac:dyDescent="0.25">
      <c r="A1074" s="15"/>
      <c r="B1074" s="20"/>
      <c r="C1074" s="20"/>
      <c r="D1074" s="15"/>
      <c r="E1074" s="15"/>
    </row>
    <row r="1075" spans="1:5" x14ac:dyDescent="0.25">
      <c r="A1075" s="15"/>
      <c r="B1075" s="20"/>
      <c r="C1075" s="20"/>
      <c r="D1075" s="15"/>
      <c r="E1075" s="15"/>
    </row>
    <row r="1076" spans="1:5" x14ac:dyDescent="0.25">
      <c r="A1076" s="15"/>
      <c r="B1076" s="20"/>
      <c r="C1076" s="20"/>
      <c r="D1076" s="15"/>
      <c r="E1076" s="15"/>
    </row>
    <row r="1077" spans="1:5" x14ac:dyDescent="0.25">
      <c r="A1077" s="15"/>
      <c r="B1077" s="20"/>
      <c r="C1077" s="20"/>
      <c r="D1077" s="15"/>
      <c r="E1077" s="15"/>
    </row>
    <row r="1078" spans="1:5" x14ac:dyDescent="0.25">
      <c r="A1078" s="15"/>
      <c r="B1078" s="20"/>
      <c r="C1078" s="20"/>
      <c r="D1078" s="15"/>
      <c r="E1078" s="15"/>
    </row>
    <row r="1079" spans="1:5" x14ac:dyDescent="0.25">
      <c r="A1079" s="15"/>
      <c r="B1079" s="20"/>
      <c r="C1079" s="20"/>
      <c r="D1079" s="15"/>
      <c r="E1079" s="15"/>
    </row>
    <row r="1080" spans="1:5" x14ac:dyDescent="0.25">
      <c r="A1080" s="15"/>
      <c r="B1080" s="20"/>
      <c r="C1080" s="20"/>
      <c r="D1080" s="15"/>
      <c r="E1080" s="15"/>
    </row>
    <row r="1081" spans="1:5" x14ac:dyDescent="0.25">
      <c r="A1081" s="15"/>
      <c r="B1081" s="20"/>
      <c r="C1081" s="20"/>
      <c r="D1081" s="15"/>
      <c r="E1081" s="15"/>
    </row>
    <row r="1082" spans="1:5" x14ac:dyDescent="0.25">
      <c r="A1082" s="15"/>
      <c r="B1082" s="20"/>
      <c r="C1082" s="20"/>
      <c r="D1082" s="15"/>
      <c r="E1082" s="15"/>
    </row>
    <row r="1083" spans="1:5" x14ac:dyDescent="0.25">
      <c r="A1083" s="15"/>
      <c r="B1083" s="20"/>
      <c r="C1083" s="20"/>
      <c r="D1083" s="15"/>
      <c r="E1083" s="15"/>
    </row>
    <row r="1084" spans="1:5" x14ac:dyDescent="0.25">
      <c r="A1084" s="15"/>
      <c r="B1084" s="20"/>
      <c r="C1084" s="20"/>
      <c r="D1084" s="15"/>
      <c r="E1084" s="15"/>
    </row>
    <row r="1085" spans="1:5" x14ac:dyDescent="0.25">
      <c r="A1085" s="15"/>
      <c r="B1085" s="20"/>
      <c r="C1085" s="20"/>
      <c r="D1085" s="15"/>
      <c r="E1085" s="15"/>
    </row>
    <row r="1086" spans="1:5" x14ac:dyDescent="0.25">
      <c r="A1086" s="15"/>
      <c r="B1086" s="20"/>
      <c r="C1086" s="20"/>
      <c r="D1086" s="15"/>
      <c r="E1086" s="15"/>
    </row>
    <row r="1087" spans="1:5" x14ac:dyDescent="0.25">
      <c r="A1087" s="15"/>
      <c r="B1087" s="20"/>
      <c r="C1087" s="20"/>
      <c r="D1087" s="15"/>
      <c r="E1087" s="15"/>
    </row>
    <row r="1088" spans="1:5" x14ac:dyDescent="0.25">
      <c r="A1088" s="15"/>
      <c r="B1088" s="20"/>
      <c r="C1088" s="20"/>
      <c r="D1088" s="15"/>
      <c r="E1088" s="15"/>
    </row>
    <row r="1089" spans="1:5" x14ac:dyDescent="0.25">
      <c r="A1089" s="15"/>
      <c r="B1089" s="20"/>
      <c r="C1089" s="20"/>
      <c r="D1089" s="15"/>
      <c r="E1089" s="15"/>
    </row>
    <row r="1090" spans="1:5" x14ac:dyDescent="0.25">
      <c r="A1090" s="15"/>
      <c r="B1090" s="20"/>
      <c r="C1090" s="20"/>
      <c r="D1090" s="15"/>
      <c r="E1090" s="15"/>
    </row>
    <row r="1091" spans="1:5" x14ac:dyDescent="0.25">
      <c r="A1091" s="15"/>
      <c r="B1091" s="20"/>
      <c r="C1091" s="20"/>
      <c r="D1091" s="15"/>
      <c r="E1091" s="15"/>
    </row>
    <row r="1092" spans="1:5" x14ac:dyDescent="0.25">
      <c r="A1092" s="15"/>
      <c r="B1092" s="20"/>
      <c r="C1092" s="20"/>
      <c r="D1092" s="15"/>
      <c r="E1092" s="15"/>
    </row>
    <row r="1093" spans="1:5" x14ac:dyDescent="0.25">
      <c r="A1093" s="15"/>
      <c r="B1093" s="20"/>
      <c r="C1093" s="20"/>
      <c r="D1093" s="15"/>
      <c r="E1093" s="15"/>
    </row>
    <row r="1094" spans="1:5" x14ac:dyDescent="0.25">
      <c r="A1094" s="15"/>
      <c r="B1094" s="20"/>
      <c r="C1094" s="20"/>
      <c r="D1094" s="15"/>
      <c r="E1094" s="15"/>
    </row>
    <row r="1095" spans="1:5" x14ac:dyDescent="0.25">
      <c r="A1095" s="15"/>
      <c r="B1095" s="20"/>
      <c r="C1095" s="20"/>
      <c r="D1095" s="15"/>
      <c r="E1095" s="15"/>
    </row>
    <row r="1096" spans="1:5" x14ac:dyDescent="0.25">
      <c r="A1096" s="15"/>
      <c r="B1096" s="20"/>
      <c r="C1096" s="20"/>
      <c r="D1096" s="15"/>
      <c r="E1096" s="15"/>
    </row>
    <row r="1097" spans="1:5" x14ac:dyDescent="0.25">
      <c r="A1097" s="15"/>
      <c r="B1097" s="20"/>
      <c r="C1097" s="20"/>
      <c r="D1097" s="15"/>
      <c r="E1097" s="15"/>
    </row>
    <row r="1098" spans="1:5" x14ac:dyDescent="0.25">
      <c r="A1098" s="15"/>
      <c r="B1098" s="20"/>
      <c r="C1098" s="20"/>
      <c r="D1098" s="15"/>
      <c r="E1098" s="15"/>
    </row>
    <row r="1099" spans="1:5" x14ac:dyDescent="0.25">
      <c r="A1099" s="15"/>
      <c r="B1099" s="20"/>
      <c r="C1099" s="20"/>
      <c r="D1099" s="15"/>
      <c r="E1099" s="15"/>
    </row>
    <row r="1100" spans="1:5" x14ac:dyDescent="0.25">
      <c r="A1100" s="15"/>
      <c r="B1100" s="20"/>
      <c r="C1100" s="20"/>
      <c r="D1100" s="15"/>
      <c r="E1100" s="15"/>
    </row>
    <row r="1101" spans="1:5" x14ac:dyDescent="0.25">
      <c r="A1101" s="15"/>
      <c r="B1101" s="20"/>
      <c r="C1101" s="20"/>
      <c r="D1101" s="15"/>
      <c r="E1101" s="15"/>
    </row>
    <row r="1102" spans="1:5" x14ac:dyDescent="0.25">
      <c r="A1102" s="15"/>
      <c r="B1102" s="20"/>
      <c r="C1102" s="20"/>
      <c r="D1102" s="15"/>
      <c r="E1102" s="15"/>
    </row>
    <row r="1103" spans="1:5" x14ac:dyDescent="0.25">
      <c r="A1103" s="15"/>
      <c r="B1103" s="20"/>
      <c r="C1103" s="20"/>
      <c r="D1103" s="15"/>
      <c r="E1103" s="15"/>
    </row>
    <row r="1104" spans="1:5" x14ac:dyDescent="0.25">
      <c r="A1104" s="15"/>
      <c r="B1104" s="20"/>
      <c r="C1104" s="20"/>
      <c r="D1104" s="15"/>
      <c r="E1104" s="15"/>
    </row>
    <row r="1105" spans="1:5" x14ac:dyDescent="0.25">
      <c r="A1105" s="15"/>
      <c r="B1105" s="20"/>
      <c r="C1105" s="20"/>
      <c r="D1105" s="15"/>
      <c r="E1105" s="15"/>
    </row>
    <row r="1106" spans="1:5" x14ac:dyDescent="0.25">
      <c r="A1106" s="15"/>
      <c r="B1106" s="20"/>
      <c r="C1106" s="20"/>
      <c r="D1106" s="15"/>
      <c r="E1106" s="15"/>
    </row>
    <row r="1107" spans="1:5" x14ac:dyDescent="0.25">
      <c r="A1107" s="15"/>
      <c r="B1107" s="20"/>
      <c r="C1107" s="20"/>
      <c r="D1107" s="15"/>
      <c r="E1107" s="15"/>
    </row>
    <row r="1108" spans="1:5" x14ac:dyDescent="0.25">
      <c r="A1108" s="15"/>
      <c r="B1108" s="20"/>
      <c r="C1108" s="20"/>
      <c r="D1108" s="15"/>
      <c r="E1108" s="15"/>
    </row>
    <row r="1109" spans="1:5" x14ac:dyDescent="0.25">
      <c r="A1109" s="15"/>
      <c r="B1109" s="20"/>
      <c r="C1109" s="20"/>
      <c r="D1109" s="15"/>
      <c r="E1109" s="15"/>
    </row>
    <row r="1110" spans="1:5" x14ac:dyDescent="0.25">
      <c r="A1110" s="15"/>
      <c r="B1110" s="20"/>
      <c r="C1110" s="20"/>
      <c r="D1110" s="15"/>
      <c r="E1110" s="15"/>
    </row>
    <row r="1111" spans="1:5" x14ac:dyDescent="0.25">
      <c r="A1111" s="15"/>
      <c r="B1111" s="20"/>
      <c r="C1111" s="20"/>
      <c r="D1111" s="15"/>
      <c r="E1111" s="15"/>
    </row>
    <row r="1112" spans="1:5" x14ac:dyDescent="0.25">
      <c r="A1112" s="15"/>
      <c r="B1112" s="20"/>
      <c r="C1112" s="20"/>
      <c r="D1112" s="15"/>
      <c r="E1112" s="15"/>
    </row>
    <row r="1113" spans="1:5" x14ac:dyDescent="0.25">
      <c r="A1113" s="15"/>
      <c r="B1113" s="20"/>
      <c r="C1113" s="20"/>
      <c r="D1113" s="15"/>
      <c r="E1113" s="15"/>
    </row>
    <row r="1114" spans="1:5" x14ac:dyDescent="0.25">
      <c r="A1114" s="15"/>
      <c r="B1114" s="20"/>
      <c r="C1114" s="20"/>
      <c r="D1114" s="15"/>
      <c r="E1114" s="15"/>
    </row>
    <row r="1115" spans="1:5" x14ac:dyDescent="0.25">
      <c r="A1115" s="15"/>
      <c r="B1115" s="20"/>
      <c r="C1115" s="20"/>
      <c r="D1115" s="15"/>
      <c r="E1115" s="15"/>
    </row>
    <row r="1116" spans="1:5" x14ac:dyDescent="0.25">
      <c r="A1116" s="15"/>
      <c r="B1116" s="20"/>
      <c r="C1116" s="20"/>
      <c r="D1116" s="15"/>
      <c r="E1116" s="15"/>
    </row>
    <row r="1117" spans="1:5" x14ac:dyDescent="0.25">
      <c r="A1117" s="15"/>
      <c r="B1117" s="20"/>
      <c r="C1117" s="20"/>
      <c r="D1117" s="15"/>
      <c r="E1117" s="15"/>
    </row>
    <row r="1118" spans="1:5" x14ac:dyDescent="0.25">
      <c r="A1118" s="15"/>
      <c r="B1118" s="20"/>
      <c r="C1118" s="20"/>
      <c r="D1118" s="15"/>
      <c r="E1118" s="15"/>
    </row>
    <row r="1119" spans="1:5" x14ac:dyDescent="0.25">
      <c r="A1119" s="15"/>
      <c r="B1119" s="20"/>
      <c r="C1119" s="20"/>
      <c r="D1119" s="15"/>
      <c r="E1119" s="15"/>
    </row>
    <row r="1120" spans="1:5" x14ac:dyDescent="0.25">
      <c r="A1120" s="15"/>
      <c r="B1120" s="20"/>
      <c r="C1120" s="20"/>
      <c r="D1120" s="15"/>
      <c r="E1120" s="15"/>
    </row>
    <row r="1121" spans="1:5" x14ac:dyDescent="0.25">
      <c r="A1121" s="15"/>
      <c r="B1121" s="20"/>
      <c r="C1121" s="20"/>
      <c r="D1121" s="15"/>
      <c r="E1121" s="15"/>
    </row>
    <row r="1122" spans="1:5" x14ac:dyDescent="0.25">
      <c r="A1122" s="15"/>
      <c r="B1122" s="20"/>
      <c r="C1122" s="20"/>
      <c r="D1122" s="15"/>
      <c r="E1122" s="15"/>
    </row>
    <row r="1123" spans="1:5" x14ac:dyDescent="0.25">
      <c r="A1123" s="15"/>
      <c r="B1123" s="20"/>
      <c r="C1123" s="20"/>
      <c r="D1123" s="15"/>
      <c r="E1123" s="15"/>
    </row>
    <row r="1124" spans="1:5" x14ac:dyDescent="0.25">
      <c r="A1124" s="15"/>
      <c r="B1124" s="20"/>
      <c r="C1124" s="20"/>
      <c r="D1124" s="15"/>
      <c r="E1124" s="15"/>
    </row>
    <row r="1125" spans="1:5" x14ac:dyDescent="0.25">
      <c r="A1125" s="15"/>
      <c r="B1125" s="20"/>
      <c r="C1125" s="20"/>
      <c r="D1125" s="15"/>
      <c r="E1125" s="15"/>
    </row>
    <row r="1126" spans="1:5" x14ac:dyDescent="0.25">
      <c r="A1126" s="15"/>
      <c r="B1126" s="20"/>
      <c r="C1126" s="20"/>
      <c r="D1126" s="15"/>
      <c r="E1126" s="15"/>
    </row>
    <row r="1127" spans="1:5" x14ac:dyDescent="0.25">
      <c r="A1127" s="15"/>
      <c r="B1127" s="20"/>
      <c r="C1127" s="20"/>
      <c r="D1127" s="15"/>
      <c r="E1127" s="15"/>
    </row>
    <row r="1128" spans="1:5" x14ac:dyDescent="0.25">
      <c r="A1128" s="15"/>
      <c r="B1128" s="20"/>
      <c r="C1128" s="20"/>
      <c r="D1128" s="15"/>
      <c r="E1128" s="15"/>
    </row>
    <row r="1129" spans="1:5" x14ac:dyDescent="0.25">
      <c r="A1129" s="15"/>
      <c r="B1129" s="20"/>
      <c r="C1129" s="20"/>
      <c r="D1129" s="15"/>
      <c r="E1129" s="15"/>
    </row>
    <row r="1130" spans="1:5" x14ac:dyDescent="0.25">
      <c r="A1130" s="15"/>
      <c r="B1130" s="20"/>
      <c r="C1130" s="20"/>
      <c r="D1130" s="15"/>
      <c r="E1130" s="15"/>
    </row>
    <row r="1131" spans="1:5" x14ac:dyDescent="0.25">
      <c r="A1131" s="15"/>
      <c r="B1131" s="20"/>
      <c r="C1131" s="20"/>
      <c r="D1131" s="15"/>
      <c r="E1131" s="15"/>
    </row>
    <row r="1132" spans="1:5" x14ac:dyDescent="0.25">
      <c r="A1132" s="15"/>
      <c r="B1132" s="20"/>
      <c r="C1132" s="20"/>
      <c r="D1132" s="15"/>
      <c r="E1132" s="15"/>
    </row>
    <row r="1133" spans="1:5" x14ac:dyDescent="0.25">
      <c r="A1133" s="15"/>
      <c r="B1133" s="20"/>
      <c r="C1133" s="20"/>
      <c r="D1133" s="15"/>
      <c r="E1133" s="15"/>
    </row>
    <row r="1134" spans="1:5" x14ac:dyDescent="0.25">
      <c r="A1134" s="15"/>
      <c r="B1134" s="20"/>
      <c r="C1134" s="20"/>
      <c r="D1134" s="15"/>
      <c r="E1134" s="15"/>
    </row>
    <row r="1135" spans="1:5" x14ac:dyDescent="0.25">
      <c r="A1135" s="15"/>
      <c r="B1135" s="20"/>
      <c r="C1135" s="20"/>
      <c r="D1135" s="15"/>
      <c r="E1135" s="15"/>
    </row>
    <row r="1136" spans="1:5" x14ac:dyDescent="0.25">
      <c r="A1136" s="15"/>
      <c r="B1136" s="20"/>
      <c r="C1136" s="20"/>
      <c r="D1136" s="15"/>
      <c r="E1136" s="15"/>
    </row>
    <row r="1137" spans="1:5" x14ac:dyDescent="0.25">
      <c r="A1137" s="15"/>
      <c r="B1137" s="20"/>
      <c r="C1137" s="20"/>
      <c r="D1137" s="15"/>
      <c r="E1137" s="15"/>
    </row>
    <row r="1138" spans="1:5" x14ac:dyDescent="0.25">
      <c r="A1138" s="15"/>
      <c r="B1138" s="20"/>
      <c r="C1138" s="20"/>
      <c r="D1138" s="15"/>
      <c r="E1138" s="15"/>
    </row>
    <row r="1139" spans="1:5" x14ac:dyDescent="0.25">
      <c r="A1139" s="15"/>
      <c r="B1139" s="20"/>
      <c r="C1139" s="20"/>
      <c r="D1139" s="15"/>
      <c r="E1139" s="15"/>
    </row>
    <row r="1140" spans="1:5" x14ac:dyDescent="0.25">
      <c r="A1140" s="15"/>
      <c r="B1140" s="20"/>
      <c r="C1140" s="20"/>
      <c r="D1140" s="15"/>
      <c r="E1140" s="15"/>
    </row>
    <row r="1141" spans="1:5" x14ac:dyDescent="0.25">
      <c r="A1141" s="15"/>
      <c r="B1141" s="20"/>
      <c r="C1141" s="20"/>
      <c r="D1141" s="15"/>
      <c r="E1141" s="15"/>
    </row>
    <row r="1142" spans="1:5" x14ac:dyDescent="0.25">
      <c r="A1142" s="15"/>
      <c r="B1142" s="20"/>
      <c r="C1142" s="20"/>
      <c r="D1142" s="15"/>
      <c r="E1142" s="15"/>
    </row>
    <row r="1143" spans="1:5" x14ac:dyDescent="0.25">
      <c r="A1143" s="15"/>
      <c r="B1143" s="20"/>
      <c r="C1143" s="20"/>
      <c r="D1143" s="15"/>
      <c r="E1143" s="15"/>
    </row>
    <row r="1144" spans="1:5" x14ac:dyDescent="0.25">
      <c r="A1144" s="15"/>
      <c r="B1144" s="20"/>
      <c r="C1144" s="20"/>
      <c r="D1144" s="15"/>
      <c r="E1144" s="15"/>
    </row>
    <row r="1145" spans="1:5" x14ac:dyDescent="0.25">
      <c r="A1145" s="15"/>
      <c r="B1145" s="20"/>
      <c r="C1145" s="20"/>
      <c r="D1145" s="15"/>
      <c r="E1145" s="15"/>
    </row>
    <row r="1146" spans="1:5" x14ac:dyDescent="0.25">
      <c r="A1146" s="15"/>
      <c r="B1146" s="20"/>
      <c r="C1146" s="20"/>
      <c r="D1146" s="15"/>
      <c r="E1146" s="15"/>
    </row>
    <row r="1147" spans="1:5" x14ac:dyDescent="0.25">
      <c r="A1147" s="15"/>
      <c r="B1147" s="20"/>
      <c r="C1147" s="20"/>
      <c r="D1147" s="15"/>
      <c r="E1147" s="15"/>
    </row>
    <row r="1148" spans="1:5" x14ac:dyDescent="0.25">
      <c r="A1148" s="15"/>
      <c r="B1148" s="20"/>
      <c r="C1148" s="20"/>
      <c r="D1148" s="15"/>
      <c r="E1148" s="15"/>
    </row>
    <row r="1149" spans="1:5" x14ac:dyDescent="0.25">
      <c r="A1149" s="15"/>
      <c r="B1149" s="20"/>
      <c r="C1149" s="20"/>
      <c r="D1149" s="15"/>
      <c r="E1149" s="15"/>
    </row>
    <row r="1150" spans="1:5" x14ac:dyDescent="0.25">
      <c r="A1150" s="15"/>
      <c r="B1150" s="20"/>
      <c r="C1150" s="20"/>
      <c r="D1150" s="15"/>
      <c r="E1150" s="15"/>
    </row>
    <row r="1151" spans="1:5" x14ac:dyDescent="0.25">
      <c r="A1151" s="15"/>
      <c r="B1151" s="20"/>
      <c r="C1151" s="20"/>
      <c r="D1151" s="15"/>
      <c r="E1151" s="15"/>
    </row>
    <row r="1152" spans="1:5" x14ac:dyDescent="0.25">
      <c r="A1152" s="15"/>
      <c r="B1152" s="20"/>
      <c r="C1152" s="20"/>
      <c r="D1152" s="15"/>
      <c r="E1152" s="15"/>
    </row>
    <row r="1153" spans="1:5" x14ac:dyDescent="0.25">
      <c r="A1153" s="15"/>
      <c r="B1153" s="20"/>
      <c r="C1153" s="20"/>
      <c r="D1153" s="15"/>
      <c r="E1153" s="15"/>
    </row>
    <row r="1154" spans="1:5" x14ac:dyDescent="0.25">
      <c r="A1154" s="15"/>
      <c r="B1154" s="20"/>
      <c r="C1154" s="20"/>
      <c r="D1154" s="15"/>
      <c r="E1154" s="15"/>
    </row>
    <row r="1155" spans="1:5" x14ac:dyDescent="0.25">
      <c r="A1155" s="15"/>
      <c r="B1155" s="20"/>
      <c r="C1155" s="20"/>
      <c r="D1155" s="15"/>
      <c r="E1155" s="15"/>
    </row>
    <row r="1156" spans="1:5" x14ac:dyDescent="0.25">
      <c r="A1156" s="15"/>
      <c r="B1156" s="20"/>
      <c r="C1156" s="20"/>
      <c r="D1156" s="15"/>
      <c r="E1156" s="15"/>
    </row>
    <row r="1157" spans="1:5" x14ac:dyDescent="0.25">
      <c r="A1157" s="15"/>
      <c r="B1157" s="20"/>
      <c r="C1157" s="20"/>
      <c r="D1157" s="15"/>
      <c r="E1157" s="15"/>
    </row>
    <row r="1158" spans="1:5" x14ac:dyDescent="0.25">
      <c r="A1158" s="15"/>
      <c r="B1158" s="20"/>
      <c r="C1158" s="20"/>
      <c r="D1158" s="15"/>
      <c r="E1158" s="15"/>
    </row>
    <row r="1159" spans="1:5" x14ac:dyDescent="0.25">
      <c r="A1159" s="15"/>
      <c r="B1159" s="20"/>
      <c r="C1159" s="20"/>
      <c r="D1159" s="15"/>
      <c r="E1159" s="15"/>
    </row>
    <row r="1160" spans="1:5" x14ac:dyDescent="0.25">
      <c r="A1160" s="15"/>
      <c r="B1160" s="20"/>
      <c r="C1160" s="20"/>
      <c r="D1160" s="15"/>
      <c r="E1160" s="15"/>
    </row>
    <row r="1161" spans="1:5" x14ac:dyDescent="0.25">
      <c r="A1161" s="15"/>
      <c r="B1161" s="20"/>
      <c r="C1161" s="20"/>
      <c r="D1161" s="15"/>
      <c r="E1161" s="15"/>
    </row>
    <row r="1162" spans="1:5" x14ac:dyDescent="0.25">
      <c r="A1162" s="15"/>
      <c r="B1162" s="20"/>
      <c r="C1162" s="20"/>
      <c r="D1162" s="15"/>
      <c r="E1162" s="15"/>
    </row>
    <row r="1163" spans="1:5" x14ac:dyDescent="0.25">
      <c r="A1163" s="15"/>
      <c r="B1163" s="20"/>
      <c r="C1163" s="20"/>
      <c r="D1163" s="15"/>
      <c r="E1163" s="15"/>
    </row>
    <row r="1164" spans="1:5" x14ac:dyDescent="0.25">
      <c r="A1164" s="15"/>
      <c r="B1164" s="20"/>
      <c r="C1164" s="20"/>
      <c r="D1164" s="15"/>
      <c r="E1164" s="15"/>
    </row>
    <row r="1165" spans="1:5" x14ac:dyDescent="0.25">
      <c r="A1165" s="15"/>
      <c r="B1165" s="20"/>
      <c r="C1165" s="20"/>
      <c r="D1165" s="15"/>
      <c r="E1165" s="15"/>
    </row>
    <row r="1166" spans="1:5" x14ac:dyDescent="0.25">
      <c r="A1166" s="15"/>
      <c r="B1166" s="20"/>
      <c r="C1166" s="20"/>
      <c r="D1166" s="15"/>
      <c r="E1166" s="15"/>
    </row>
    <row r="1167" spans="1:5" x14ac:dyDescent="0.25">
      <c r="A1167" s="15"/>
      <c r="B1167" s="20"/>
      <c r="C1167" s="20"/>
      <c r="D1167" s="15"/>
      <c r="E1167" s="15"/>
    </row>
    <row r="1168" spans="1:5" x14ac:dyDescent="0.25">
      <c r="A1168" s="15"/>
      <c r="B1168" s="20"/>
      <c r="C1168" s="20"/>
      <c r="D1168" s="15"/>
      <c r="E1168" s="15"/>
    </row>
    <row r="1169" spans="1:5" x14ac:dyDescent="0.25">
      <c r="A1169" s="15"/>
      <c r="B1169" s="20"/>
      <c r="C1169" s="20"/>
      <c r="D1169" s="15"/>
      <c r="E1169" s="15"/>
    </row>
    <row r="1170" spans="1:5" x14ac:dyDescent="0.25">
      <c r="A1170" s="15"/>
      <c r="B1170" s="20"/>
      <c r="C1170" s="20"/>
      <c r="D1170" s="15"/>
      <c r="E1170" s="15"/>
    </row>
    <row r="1171" spans="1:5" x14ac:dyDescent="0.25">
      <c r="A1171" s="15"/>
      <c r="B1171" s="20"/>
      <c r="C1171" s="20"/>
      <c r="D1171" s="15"/>
      <c r="E1171" s="15"/>
    </row>
    <row r="1172" spans="1:5" x14ac:dyDescent="0.25">
      <c r="A1172" s="15"/>
      <c r="B1172" s="20"/>
      <c r="C1172" s="20"/>
      <c r="D1172" s="15"/>
      <c r="E1172" s="15"/>
    </row>
    <row r="1173" spans="1:5" x14ac:dyDescent="0.25">
      <c r="A1173" s="15"/>
      <c r="B1173" s="20"/>
      <c r="C1173" s="20"/>
      <c r="D1173" s="15"/>
      <c r="E1173" s="15"/>
    </row>
    <row r="1174" spans="1:5" x14ac:dyDescent="0.25">
      <c r="A1174" s="15"/>
      <c r="B1174" s="20"/>
      <c r="C1174" s="20"/>
      <c r="D1174" s="15"/>
      <c r="E1174" s="15"/>
    </row>
    <row r="1175" spans="1:5" x14ac:dyDescent="0.25">
      <c r="A1175" s="15"/>
      <c r="B1175" s="20"/>
      <c r="C1175" s="20"/>
      <c r="D1175" s="15"/>
      <c r="E1175" s="15"/>
    </row>
    <row r="1176" spans="1:5" x14ac:dyDescent="0.25">
      <c r="A1176" s="15"/>
      <c r="B1176" s="20"/>
      <c r="C1176" s="20"/>
      <c r="D1176" s="15"/>
      <c r="E1176" s="15"/>
    </row>
    <row r="1177" spans="1:5" x14ac:dyDescent="0.25">
      <c r="A1177" s="15"/>
      <c r="B1177" s="20"/>
      <c r="C1177" s="20"/>
      <c r="D1177" s="15"/>
      <c r="E1177" s="15"/>
    </row>
    <row r="1178" spans="1:5" x14ac:dyDescent="0.25">
      <c r="A1178" s="15"/>
      <c r="B1178" s="20"/>
      <c r="C1178" s="20"/>
      <c r="D1178" s="15"/>
      <c r="E1178" s="15"/>
    </row>
    <row r="1179" spans="1:5" x14ac:dyDescent="0.25">
      <c r="A1179" s="15"/>
      <c r="B1179" s="20"/>
      <c r="C1179" s="20"/>
      <c r="D1179" s="15"/>
      <c r="E1179" s="15"/>
    </row>
    <row r="1180" spans="1:5" x14ac:dyDescent="0.25">
      <c r="A1180" s="15"/>
      <c r="B1180" s="20"/>
      <c r="C1180" s="20"/>
      <c r="D1180" s="15"/>
      <c r="E1180" s="15"/>
    </row>
    <row r="1181" spans="1:5" x14ac:dyDescent="0.25">
      <c r="A1181" s="15"/>
      <c r="B1181" s="20"/>
      <c r="C1181" s="20"/>
      <c r="D1181" s="15"/>
      <c r="E1181" s="15"/>
    </row>
    <row r="1182" spans="1:5" x14ac:dyDescent="0.25">
      <c r="A1182" s="15"/>
      <c r="B1182" s="20"/>
      <c r="C1182" s="20"/>
      <c r="D1182" s="15"/>
      <c r="E1182" s="15"/>
    </row>
    <row r="1183" spans="1:5" x14ac:dyDescent="0.25">
      <c r="A1183" s="15"/>
      <c r="B1183" s="20"/>
      <c r="C1183" s="20"/>
      <c r="D1183" s="15"/>
      <c r="E1183" s="15"/>
    </row>
    <row r="1184" spans="1:5" x14ac:dyDescent="0.25">
      <c r="A1184" s="15"/>
      <c r="B1184" s="20"/>
      <c r="C1184" s="20"/>
      <c r="D1184" s="15"/>
      <c r="E1184" s="15"/>
    </row>
    <row r="1185" spans="1:5" x14ac:dyDescent="0.25">
      <c r="A1185" s="15"/>
      <c r="B1185" s="20"/>
      <c r="C1185" s="20"/>
      <c r="D1185" s="15"/>
      <c r="E1185" s="15"/>
    </row>
    <row r="1186" spans="1:5" x14ac:dyDescent="0.25">
      <c r="A1186" s="15"/>
      <c r="B1186" s="20"/>
      <c r="C1186" s="20"/>
      <c r="D1186" s="15"/>
      <c r="E1186" s="15"/>
    </row>
    <row r="1187" spans="1:5" x14ac:dyDescent="0.25">
      <c r="A1187" s="15"/>
      <c r="B1187" s="20"/>
      <c r="C1187" s="20"/>
      <c r="D1187" s="15"/>
      <c r="E1187" s="15"/>
    </row>
    <row r="1188" spans="1:5" x14ac:dyDescent="0.25">
      <c r="A1188" s="15"/>
      <c r="B1188" s="20"/>
      <c r="C1188" s="20"/>
      <c r="D1188" s="15"/>
      <c r="E1188" s="15"/>
    </row>
    <row r="1189" spans="1:5" x14ac:dyDescent="0.25">
      <c r="A1189" s="15"/>
      <c r="B1189" s="20"/>
      <c r="C1189" s="20"/>
      <c r="D1189" s="15"/>
      <c r="E1189" s="15"/>
    </row>
    <row r="1190" spans="1:5" x14ac:dyDescent="0.25">
      <c r="A1190" s="15"/>
      <c r="B1190" s="20"/>
      <c r="C1190" s="20"/>
      <c r="D1190" s="15"/>
      <c r="E1190" s="15"/>
    </row>
    <row r="1191" spans="1:5" x14ac:dyDescent="0.25">
      <c r="A1191" s="15"/>
      <c r="B1191" s="20"/>
      <c r="C1191" s="20"/>
      <c r="D1191" s="15"/>
      <c r="E1191" s="15"/>
    </row>
    <row r="1192" spans="1:5" x14ac:dyDescent="0.25">
      <c r="A1192" s="15"/>
      <c r="B1192" s="20"/>
      <c r="C1192" s="20"/>
      <c r="D1192" s="15"/>
      <c r="E1192" s="15"/>
    </row>
    <row r="1193" spans="1:5" x14ac:dyDescent="0.25">
      <c r="A1193" s="15"/>
      <c r="B1193" s="20"/>
      <c r="C1193" s="20"/>
      <c r="D1193" s="15"/>
      <c r="E1193" s="15"/>
    </row>
    <row r="1194" spans="1:5" x14ac:dyDescent="0.25">
      <c r="A1194" s="15"/>
      <c r="B1194" s="20"/>
      <c r="C1194" s="20"/>
      <c r="D1194" s="15"/>
      <c r="E1194" s="15"/>
    </row>
    <row r="1195" spans="1:5" x14ac:dyDescent="0.25">
      <c r="A1195" s="15"/>
      <c r="B1195" s="20"/>
      <c r="C1195" s="20"/>
      <c r="D1195" s="15"/>
      <c r="E1195" s="15"/>
    </row>
    <row r="1196" spans="1:5" x14ac:dyDescent="0.25">
      <c r="A1196" s="15"/>
      <c r="B1196" s="20"/>
      <c r="C1196" s="20"/>
      <c r="D1196" s="15"/>
      <c r="E1196" s="15"/>
    </row>
    <row r="1197" spans="1:5" x14ac:dyDescent="0.25">
      <c r="A1197" s="15"/>
      <c r="B1197" s="20"/>
      <c r="C1197" s="20"/>
      <c r="D1197" s="15"/>
      <c r="E1197" s="15"/>
    </row>
    <row r="1198" spans="1:5" x14ac:dyDescent="0.25">
      <c r="A1198" s="15"/>
      <c r="B1198" s="20"/>
      <c r="C1198" s="20"/>
      <c r="D1198" s="15"/>
      <c r="E1198" s="15"/>
    </row>
    <row r="1199" spans="1:5" x14ac:dyDescent="0.25">
      <c r="A1199" s="15"/>
      <c r="B1199" s="20"/>
      <c r="C1199" s="20"/>
      <c r="D1199" s="15"/>
      <c r="E1199" s="15"/>
    </row>
    <row r="1200" spans="1:5" x14ac:dyDescent="0.25">
      <c r="A1200" s="15"/>
      <c r="B1200" s="20"/>
      <c r="C1200" s="20"/>
      <c r="D1200" s="15"/>
      <c r="E1200" s="15"/>
    </row>
    <row r="1201" spans="1:5" x14ac:dyDescent="0.25">
      <c r="A1201" s="15"/>
      <c r="B1201" s="20"/>
      <c r="C1201" s="20"/>
      <c r="D1201" s="15"/>
      <c r="E1201" s="15"/>
    </row>
    <row r="1202" spans="1:5" x14ac:dyDescent="0.25">
      <c r="A1202" s="15"/>
      <c r="B1202" s="20"/>
      <c r="C1202" s="20"/>
      <c r="D1202" s="15"/>
      <c r="E1202" s="15"/>
    </row>
    <row r="1203" spans="1:5" x14ac:dyDescent="0.25">
      <c r="A1203" s="15"/>
      <c r="B1203" s="20"/>
      <c r="C1203" s="20"/>
      <c r="D1203" s="15"/>
      <c r="E1203" s="15"/>
    </row>
    <row r="1204" spans="1:5" x14ac:dyDescent="0.25">
      <c r="A1204" s="15"/>
      <c r="B1204" s="20"/>
      <c r="C1204" s="20"/>
      <c r="D1204" s="15"/>
      <c r="E1204" s="15"/>
    </row>
    <row r="1205" spans="1:5" x14ac:dyDescent="0.25">
      <c r="A1205" s="15"/>
      <c r="B1205" s="20"/>
      <c r="C1205" s="20"/>
      <c r="D1205" s="15"/>
      <c r="E1205" s="15"/>
    </row>
    <row r="1206" spans="1:5" x14ac:dyDescent="0.25">
      <c r="A1206" s="15"/>
      <c r="B1206" s="20"/>
      <c r="C1206" s="20"/>
      <c r="D1206" s="15"/>
      <c r="E1206" s="15"/>
    </row>
    <row r="1207" spans="1:5" x14ac:dyDescent="0.25">
      <c r="A1207" s="15"/>
      <c r="B1207" s="20"/>
      <c r="C1207" s="20"/>
      <c r="D1207" s="15"/>
      <c r="E1207" s="15"/>
    </row>
    <row r="1208" spans="1:5" x14ac:dyDescent="0.25">
      <c r="A1208" s="15"/>
      <c r="B1208" s="20"/>
      <c r="C1208" s="20"/>
      <c r="D1208" s="15"/>
      <c r="E1208" s="15"/>
    </row>
    <row r="1209" spans="1:5" x14ac:dyDescent="0.25">
      <c r="A1209" s="15"/>
      <c r="B1209" s="20"/>
      <c r="C1209" s="20"/>
      <c r="D1209" s="15"/>
      <c r="E1209" s="15"/>
    </row>
    <row r="1210" spans="1:5" x14ac:dyDescent="0.25">
      <c r="A1210" s="15"/>
      <c r="B1210" s="20"/>
      <c r="C1210" s="20"/>
      <c r="D1210" s="15"/>
      <c r="E1210" s="15"/>
    </row>
    <row r="1211" spans="1:5" x14ac:dyDescent="0.25">
      <c r="A1211" s="15"/>
      <c r="B1211" s="20"/>
      <c r="C1211" s="20"/>
      <c r="D1211" s="15"/>
      <c r="E1211" s="15"/>
    </row>
    <row r="1212" spans="1:5" x14ac:dyDescent="0.25">
      <c r="A1212" s="15"/>
      <c r="B1212" s="20"/>
      <c r="C1212" s="20"/>
      <c r="D1212" s="15"/>
      <c r="E1212" s="15"/>
    </row>
    <row r="1213" spans="1:5" x14ac:dyDescent="0.25">
      <c r="A1213" s="15"/>
      <c r="B1213" s="20"/>
      <c r="C1213" s="20"/>
      <c r="D1213" s="15"/>
      <c r="E1213" s="15"/>
    </row>
    <row r="1214" spans="1:5" x14ac:dyDescent="0.25">
      <c r="A1214" s="15"/>
      <c r="B1214" s="20"/>
      <c r="C1214" s="20"/>
      <c r="D1214" s="15"/>
      <c r="E1214" s="15"/>
    </row>
    <row r="1215" spans="1:5" x14ac:dyDescent="0.25">
      <c r="A1215" s="15"/>
      <c r="B1215" s="20"/>
      <c r="C1215" s="20"/>
      <c r="D1215" s="15"/>
      <c r="E1215" s="15"/>
    </row>
    <row r="1216" spans="1:5" x14ac:dyDescent="0.25">
      <c r="A1216" s="15"/>
      <c r="B1216" s="20"/>
      <c r="C1216" s="20"/>
      <c r="D1216" s="15"/>
      <c r="E1216" s="15"/>
    </row>
    <row r="1217" spans="1:5" x14ac:dyDescent="0.25">
      <c r="A1217" s="15"/>
      <c r="B1217" s="20"/>
      <c r="C1217" s="20"/>
      <c r="D1217" s="15"/>
      <c r="E1217" s="15"/>
    </row>
    <row r="1218" spans="1:5" x14ac:dyDescent="0.25">
      <c r="A1218" s="15"/>
      <c r="B1218" s="20"/>
      <c r="C1218" s="20"/>
      <c r="D1218" s="15"/>
      <c r="E1218" s="15"/>
    </row>
    <row r="1219" spans="1:5" x14ac:dyDescent="0.25">
      <c r="A1219" s="15"/>
      <c r="B1219" s="20"/>
      <c r="C1219" s="20"/>
      <c r="D1219" s="15"/>
      <c r="E1219" s="15"/>
    </row>
    <row r="1220" spans="1:5" x14ac:dyDescent="0.25">
      <c r="A1220" s="15"/>
      <c r="B1220" s="20"/>
      <c r="C1220" s="20"/>
      <c r="D1220" s="15"/>
      <c r="E1220" s="15"/>
    </row>
    <row r="1221" spans="1:5" x14ac:dyDescent="0.25">
      <c r="A1221" s="15"/>
      <c r="B1221" s="20"/>
      <c r="C1221" s="20"/>
      <c r="D1221" s="15"/>
      <c r="E1221" s="15"/>
    </row>
    <row r="1222" spans="1:5" x14ac:dyDescent="0.25">
      <c r="A1222" s="15"/>
      <c r="B1222" s="20"/>
      <c r="C1222" s="20"/>
      <c r="D1222" s="15"/>
      <c r="E1222" s="15"/>
    </row>
    <row r="1223" spans="1:5" x14ac:dyDescent="0.25">
      <c r="A1223" s="15"/>
      <c r="B1223" s="20"/>
      <c r="C1223" s="20"/>
      <c r="D1223" s="15"/>
      <c r="E1223" s="15"/>
    </row>
    <row r="1224" spans="1:5" x14ac:dyDescent="0.25">
      <c r="A1224" s="15"/>
      <c r="B1224" s="20"/>
      <c r="C1224" s="20"/>
      <c r="D1224" s="15"/>
      <c r="E1224" s="15"/>
    </row>
    <row r="1225" spans="1:5" x14ac:dyDescent="0.25">
      <c r="A1225" s="15"/>
      <c r="B1225" s="20"/>
      <c r="C1225" s="20"/>
      <c r="D1225" s="15"/>
      <c r="E1225" s="15"/>
    </row>
    <row r="1226" spans="1:5" x14ac:dyDescent="0.25">
      <c r="A1226" s="15"/>
      <c r="B1226" s="20"/>
      <c r="C1226" s="20"/>
      <c r="D1226" s="15"/>
      <c r="E1226" s="15"/>
    </row>
    <row r="1227" spans="1:5" x14ac:dyDescent="0.25">
      <c r="A1227" s="15"/>
      <c r="B1227" s="20"/>
      <c r="C1227" s="20"/>
      <c r="D1227" s="15"/>
      <c r="E1227" s="15"/>
    </row>
    <row r="1228" spans="1:5" x14ac:dyDescent="0.25">
      <c r="A1228" s="15"/>
      <c r="B1228" s="20"/>
      <c r="C1228" s="20"/>
      <c r="D1228" s="15"/>
      <c r="E1228" s="15"/>
    </row>
    <row r="1229" spans="1:5" x14ac:dyDescent="0.25">
      <c r="A1229" s="15"/>
      <c r="B1229" s="20"/>
      <c r="C1229" s="20"/>
      <c r="D1229" s="15"/>
      <c r="E1229" s="15"/>
    </row>
    <row r="1230" spans="1:5" x14ac:dyDescent="0.25">
      <c r="A1230" s="15"/>
      <c r="B1230" s="20"/>
      <c r="C1230" s="20"/>
      <c r="D1230" s="15"/>
      <c r="E1230" s="15"/>
    </row>
    <row r="1231" spans="1:5" x14ac:dyDescent="0.25">
      <c r="A1231" s="15"/>
      <c r="B1231" s="20"/>
      <c r="C1231" s="20"/>
      <c r="D1231" s="15"/>
      <c r="E1231" s="15"/>
    </row>
    <row r="1232" spans="1:5" x14ac:dyDescent="0.25">
      <c r="A1232" s="15"/>
      <c r="B1232" s="20"/>
      <c r="C1232" s="20"/>
      <c r="D1232" s="15"/>
      <c r="E1232" s="15"/>
    </row>
    <row r="1233" spans="1:5" x14ac:dyDescent="0.25">
      <c r="A1233" s="15"/>
      <c r="B1233" s="20"/>
      <c r="C1233" s="20"/>
      <c r="D1233" s="15"/>
      <c r="E1233" s="15"/>
    </row>
    <row r="1234" spans="1:5" x14ac:dyDescent="0.25">
      <c r="A1234" s="15"/>
      <c r="B1234" s="20"/>
      <c r="C1234" s="20"/>
      <c r="D1234" s="15"/>
      <c r="E1234" s="15"/>
    </row>
    <row r="1235" spans="1:5" x14ac:dyDescent="0.25">
      <c r="A1235" s="15"/>
      <c r="B1235" s="20"/>
      <c r="C1235" s="20"/>
      <c r="D1235" s="15"/>
      <c r="E1235" s="15"/>
    </row>
    <row r="1236" spans="1:5" x14ac:dyDescent="0.25">
      <c r="A1236" s="15"/>
      <c r="B1236" s="20"/>
      <c r="C1236" s="20"/>
      <c r="D1236" s="15"/>
      <c r="E1236" s="15"/>
    </row>
    <row r="1237" spans="1:5" x14ac:dyDescent="0.25">
      <c r="A1237" s="15"/>
      <c r="B1237" s="20"/>
      <c r="C1237" s="20"/>
      <c r="D1237" s="15"/>
      <c r="E1237" s="15"/>
    </row>
    <row r="1238" spans="1:5" x14ac:dyDescent="0.25">
      <c r="A1238" s="15"/>
      <c r="B1238" s="20"/>
      <c r="C1238" s="20"/>
      <c r="D1238" s="15"/>
      <c r="E1238" s="15"/>
    </row>
    <row r="1239" spans="1:5" x14ac:dyDescent="0.25">
      <c r="A1239" s="15"/>
      <c r="B1239" s="20"/>
      <c r="C1239" s="20"/>
      <c r="D1239" s="15"/>
      <c r="E1239" s="15"/>
    </row>
    <row r="1240" spans="1:5" x14ac:dyDescent="0.25">
      <c r="A1240" s="15"/>
      <c r="B1240" s="20"/>
      <c r="C1240" s="20"/>
      <c r="D1240" s="15"/>
      <c r="E1240" s="15"/>
    </row>
    <row r="1241" spans="1:5" x14ac:dyDescent="0.25">
      <c r="A1241" s="15"/>
      <c r="B1241" s="20"/>
      <c r="C1241" s="20"/>
      <c r="D1241" s="15"/>
      <c r="E1241" s="15"/>
    </row>
    <row r="1242" spans="1:5" x14ac:dyDescent="0.25">
      <c r="A1242" s="15"/>
      <c r="B1242" s="20"/>
      <c r="C1242" s="20"/>
      <c r="D1242" s="15"/>
      <c r="E1242" s="15"/>
    </row>
    <row r="1243" spans="1:5" x14ac:dyDescent="0.25">
      <c r="A1243" s="15"/>
      <c r="B1243" s="20"/>
      <c r="C1243" s="20"/>
      <c r="D1243" s="15"/>
      <c r="E1243" s="15"/>
    </row>
    <row r="1244" spans="1:5" x14ac:dyDescent="0.25">
      <c r="A1244" s="15"/>
      <c r="B1244" s="20"/>
      <c r="C1244" s="20"/>
      <c r="D1244" s="15"/>
      <c r="E1244" s="15"/>
    </row>
    <row r="1245" spans="1:5" x14ac:dyDescent="0.25">
      <c r="A1245" s="15"/>
      <c r="B1245" s="20"/>
      <c r="C1245" s="20"/>
      <c r="D1245" s="15"/>
      <c r="E1245" s="15"/>
    </row>
    <row r="1246" spans="1:5" x14ac:dyDescent="0.25">
      <c r="A1246" s="15"/>
      <c r="B1246" s="20"/>
      <c r="C1246" s="20"/>
      <c r="D1246" s="15"/>
      <c r="E1246" s="15"/>
    </row>
    <row r="1247" spans="1:5" x14ac:dyDescent="0.25">
      <c r="A1247" s="15"/>
      <c r="B1247" s="20"/>
      <c r="C1247" s="20"/>
      <c r="D1247" s="15"/>
      <c r="E1247" s="15"/>
    </row>
    <row r="1248" spans="1:5" x14ac:dyDescent="0.25">
      <c r="A1248" s="15"/>
      <c r="B1248" s="20"/>
      <c r="C1248" s="20"/>
      <c r="D1248" s="15"/>
      <c r="E1248" s="15"/>
    </row>
    <row r="1249" spans="1:5" x14ac:dyDescent="0.25">
      <c r="A1249" s="15"/>
      <c r="B1249" s="20"/>
      <c r="C1249" s="20"/>
      <c r="D1249" s="15"/>
      <c r="E1249" s="15"/>
    </row>
    <row r="1250" spans="1:5" x14ac:dyDescent="0.25">
      <c r="A1250" s="15"/>
      <c r="B1250" s="20"/>
      <c r="C1250" s="20"/>
      <c r="D1250" s="15"/>
      <c r="E1250" s="15"/>
    </row>
    <row r="1251" spans="1:5" x14ac:dyDescent="0.25">
      <c r="A1251" s="15"/>
      <c r="B1251" s="20"/>
      <c r="C1251" s="20"/>
      <c r="D1251" s="15"/>
      <c r="E1251" s="15"/>
    </row>
    <row r="1252" spans="1:5" x14ac:dyDescent="0.25">
      <c r="A1252" s="15"/>
      <c r="B1252" s="20"/>
      <c r="C1252" s="20"/>
      <c r="D1252" s="15"/>
      <c r="E1252" s="15"/>
    </row>
    <row r="1253" spans="1:5" x14ac:dyDescent="0.25">
      <c r="A1253" s="15"/>
      <c r="B1253" s="20"/>
      <c r="C1253" s="20"/>
      <c r="D1253" s="15"/>
      <c r="E1253" s="15"/>
    </row>
    <row r="1254" spans="1:5" x14ac:dyDescent="0.25">
      <c r="A1254" s="15"/>
      <c r="B1254" s="20"/>
      <c r="C1254" s="20"/>
      <c r="D1254" s="15"/>
      <c r="E1254" s="15"/>
    </row>
    <row r="1255" spans="1:5" x14ac:dyDescent="0.25">
      <c r="A1255" s="15"/>
      <c r="B1255" s="20"/>
      <c r="C1255" s="20"/>
      <c r="D1255" s="15"/>
      <c r="E1255" s="15"/>
    </row>
    <row r="1256" spans="1:5" x14ac:dyDescent="0.25">
      <c r="A1256" s="15"/>
      <c r="B1256" s="20"/>
      <c r="C1256" s="20"/>
      <c r="D1256" s="15"/>
      <c r="E1256" s="15"/>
    </row>
    <row r="1257" spans="1:5" x14ac:dyDescent="0.25">
      <c r="A1257" s="15"/>
      <c r="B1257" s="20"/>
      <c r="C1257" s="20"/>
      <c r="D1257" s="15"/>
      <c r="E1257" s="15"/>
    </row>
    <row r="1258" spans="1:5" x14ac:dyDescent="0.25">
      <c r="A1258" s="15"/>
      <c r="B1258" s="20"/>
      <c r="C1258" s="20"/>
      <c r="D1258" s="15"/>
      <c r="E1258" s="15"/>
    </row>
    <row r="1259" spans="1:5" x14ac:dyDescent="0.25">
      <c r="A1259" s="15"/>
      <c r="B1259" s="20"/>
      <c r="C1259" s="20"/>
      <c r="D1259" s="15"/>
      <c r="E1259" s="15"/>
    </row>
    <row r="1260" spans="1:5" x14ac:dyDescent="0.25">
      <c r="A1260" s="15"/>
      <c r="B1260" s="20"/>
      <c r="C1260" s="20"/>
      <c r="D1260" s="15"/>
      <c r="E1260" s="15"/>
    </row>
    <row r="1261" spans="1:5" x14ac:dyDescent="0.25">
      <c r="A1261" s="15"/>
      <c r="B1261" s="20"/>
      <c r="C1261" s="20"/>
      <c r="D1261" s="15"/>
      <c r="E1261" s="15"/>
    </row>
    <row r="1262" spans="1:5" x14ac:dyDescent="0.25">
      <c r="A1262" s="15"/>
      <c r="B1262" s="20"/>
      <c r="C1262" s="20"/>
      <c r="D1262" s="15"/>
      <c r="E1262" s="15"/>
    </row>
    <row r="1263" spans="1:5" x14ac:dyDescent="0.25">
      <c r="A1263" s="15"/>
      <c r="B1263" s="20"/>
      <c r="C1263" s="20"/>
      <c r="D1263" s="15"/>
      <c r="E1263" s="15"/>
    </row>
    <row r="1264" spans="1:5" x14ac:dyDescent="0.25">
      <c r="A1264" s="15"/>
      <c r="B1264" s="20"/>
      <c r="C1264" s="20"/>
      <c r="D1264" s="15"/>
      <c r="E1264" s="15"/>
    </row>
    <row r="1265" spans="1:5" x14ac:dyDescent="0.25">
      <c r="A1265" s="15"/>
      <c r="B1265" s="20"/>
      <c r="C1265" s="20"/>
      <c r="D1265" s="15"/>
      <c r="E1265" s="15"/>
    </row>
    <row r="1266" spans="1:5" x14ac:dyDescent="0.25">
      <c r="A1266" s="15"/>
      <c r="B1266" s="20"/>
      <c r="C1266" s="20"/>
      <c r="D1266" s="15"/>
      <c r="E1266" s="15"/>
    </row>
    <row r="1267" spans="1:5" x14ac:dyDescent="0.25">
      <c r="A1267" s="15"/>
      <c r="B1267" s="20"/>
      <c r="C1267" s="20"/>
      <c r="D1267" s="15"/>
      <c r="E1267" s="15"/>
    </row>
    <row r="1268" spans="1:5" x14ac:dyDescent="0.25">
      <c r="A1268" s="15"/>
      <c r="B1268" s="20"/>
      <c r="C1268" s="20"/>
      <c r="D1268" s="15"/>
      <c r="E1268" s="15"/>
    </row>
    <row r="1269" spans="1:5" x14ac:dyDescent="0.25">
      <c r="A1269" s="15"/>
      <c r="B1269" s="20"/>
      <c r="C1269" s="20"/>
      <c r="D1269" s="15"/>
      <c r="E1269" s="15"/>
    </row>
    <row r="1270" spans="1:5" x14ac:dyDescent="0.25">
      <c r="A1270" s="15"/>
      <c r="B1270" s="20"/>
      <c r="C1270" s="20"/>
      <c r="D1270" s="15"/>
      <c r="E1270" s="15"/>
    </row>
    <row r="1271" spans="1:5" x14ac:dyDescent="0.25">
      <c r="A1271" s="15"/>
      <c r="B1271" s="20"/>
      <c r="C1271" s="20"/>
      <c r="D1271" s="15"/>
      <c r="E1271" s="15"/>
    </row>
    <row r="1272" spans="1:5" x14ac:dyDescent="0.25">
      <c r="A1272" s="15"/>
      <c r="B1272" s="20"/>
      <c r="C1272" s="20"/>
      <c r="D1272" s="15"/>
      <c r="E1272" s="15"/>
    </row>
    <row r="1273" spans="1:5" x14ac:dyDescent="0.25">
      <c r="A1273" s="15"/>
      <c r="B1273" s="20"/>
      <c r="C1273" s="20"/>
      <c r="D1273" s="15"/>
      <c r="E1273" s="15"/>
    </row>
    <row r="1274" spans="1:5" x14ac:dyDescent="0.25">
      <c r="A1274" s="15"/>
      <c r="B1274" s="20"/>
      <c r="C1274" s="20"/>
      <c r="D1274" s="15"/>
      <c r="E1274" s="15"/>
    </row>
    <row r="1275" spans="1:5" x14ac:dyDescent="0.25">
      <c r="A1275" s="15"/>
      <c r="B1275" s="20"/>
      <c r="C1275" s="20"/>
      <c r="D1275" s="15"/>
      <c r="E1275" s="15"/>
    </row>
    <row r="1276" spans="1:5" x14ac:dyDescent="0.25">
      <c r="A1276" s="15"/>
      <c r="B1276" s="20"/>
      <c r="C1276" s="20"/>
      <c r="D1276" s="15"/>
      <c r="E1276" s="15"/>
    </row>
    <row r="1277" spans="1:5" x14ac:dyDescent="0.25">
      <c r="A1277" s="15"/>
      <c r="B1277" s="20"/>
      <c r="C1277" s="20"/>
      <c r="D1277" s="15"/>
      <c r="E1277" s="15"/>
    </row>
    <row r="1278" spans="1:5" x14ac:dyDescent="0.25">
      <c r="A1278" s="15"/>
      <c r="B1278" s="20"/>
      <c r="C1278" s="20"/>
      <c r="D1278" s="15"/>
      <c r="E1278" s="15"/>
    </row>
    <row r="1279" spans="1:5" x14ac:dyDescent="0.25">
      <c r="A1279" s="15"/>
      <c r="B1279" s="20"/>
      <c r="C1279" s="20"/>
      <c r="D1279" s="15"/>
      <c r="E1279" s="15"/>
    </row>
    <row r="1280" spans="1:5" x14ac:dyDescent="0.25">
      <c r="A1280" s="15"/>
      <c r="B1280" s="20"/>
      <c r="C1280" s="20"/>
      <c r="D1280" s="15"/>
      <c r="E1280" s="15"/>
    </row>
    <row r="1281" spans="1:5" x14ac:dyDescent="0.25">
      <c r="A1281" s="15"/>
      <c r="B1281" s="20"/>
      <c r="C1281" s="20"/>
      <c r="D1281" s="15"/>
      <c r="E1281" s="15"/>
    </row>
    <row r="1282" spans="1:5" x14ac:dyDescent="0.25">
      <c r="A1282" s="15"/>
      <c r="B1282" s="20"/>
      <c r="C1282" s="20"/>
      <c r="D1282" s="15"/>
      <c r="E1282" s="15"/>
    </row>
    <row r="1283" spans="1:5" x14ac:dyDescent="0.25">
      <c r="A1283" s="15"/>
      <c r="B1283" s="20"/>
      <c r="C1283" s="20"/>
      <c r="D1283" s="15"/>
      <c r="E1283" s="15"/>
    </row>
    <row r="1284" spans="1:5" x14ac:dyDescent="0.25">
      <c r="A1284" s="15"/>
      <c r="B1284" s="20"/>
      <c r="C1284" s="20"/>
      <c r="D1284" s="15"/>
      <c r="E1284" s="15"/>
    </row>
    <row r="1285" spans="1:5" x14ac:dyDescent="0.25">
      <c r="A1285" s="15"/>
      <c r="B1285" s="20"/>
      <c r="C1285" s="20"/>
      <c r="D1285" s="15"/>
      <c r="E1285" s="15"/>
    </row>
    <row r="1286" spans="1:5" x14ac:dyDescent="0.25">
      <c r="A1286" s="15"/>
      <c r="B1286" s="20"/>
      <c r="C1286" s="20"/>
      <c r="D1286" s="15"/>
      <c r="E1286" s="15"/>
    </row>
    <row r="1287" spans="1:5" x14ac:dyDescent="0.25">
      <c r="A1287" s="15"/>
      <c r="B1287" s="20"/>
      <c r="C1287" s="20"/>
      <c r="D1287" s="15"/>
      <c r="E1287" s="15"/>
    </row>
    <row r="1288" spans="1:5" x14ac:dyDescent="0.25">
      <c r="A1288" s="15"/>
      <c r="B1288" s="20"/>
      <c r="C1288" s="20"/>
      <c r="D1288" s="15"/>
      <c r="E1288" s="15"/>
    </row>
    <row r="1289" spans="1:5" x14ac:dyDescent="0.25">
      <c r="A1289" s="15"/>
      <c r="B1289" s="20"/>
      <c r="C1289" s="20"/>
      <c r="D1289" s="15"/>
      <c r="E1289" s="15"/>
    </row>
    <row r="1290" spans="1:5" x14ac:dyDescent="0.25">
      <c r="A1290" s="15"/>
      <c r="B1290" s="20"/>
      <c r="C1290" s="20"/>
      <c r="D1290" s="15"/>
      <c r="E1290" s="15"/>
    </row>
    <row r="1291" spans="1:5" x14ac:dyDescent="0.25">
      <c r="A1291" s="15"/>
      <c r="B1291" s="20"/>
      <c r="C1291" s="20"/>
      <c r="D1291" s="15"/>
      <c r="E1291" s="15"/>
    </row>
    <row r="1292" spans="1:5" x14ac:dyDescent="0.25">
      <c r="A1292" s="15"/>
      <c r="B1292" s="20"/>
      <c r="C1292" s="20"/>
      <c r="D1292" s="15"/>
      <c r="E1292" s="15"/>
    </row>
    <row r="1293" spans="1:5" x14ac:dyDescent="0.25">
      <c r="A1293" s="15"/>
      <c r="B1293" s="20"/>
      <c r="C1293" s="20"/>
      <c r="D1293" s="15"/>
      <c r="E1293" s="15"/>
    </row>
    <row r="1294" spans="1:5" x14ac:dyDescent="0.25">
      <c r="A1294" s="15"/>
      <c r="B1294" s="20"/>
      <c r="C1294" s="20"/>
      <c r="D1294" s="15"/>
      <c r="E1294" s="15"/>
    </row>
    <row r="1295" spans="1:5" x14ac:dyDescent="0.25">
      <c r="A1295" s="15"/>
      <c r="B1295" s="20"/>
      <c r="C1295" s="20"/>
      <c r="D1295" s="15"/>
      <c r="E1295" s="15"/>
    </row>
    <row r="1296" spans="1:5" x14ac:dyDescent="0.25">
      <c r="A1296" s="15"/>
      <c r="B1296" s="20"/>
      <c r="C1296" s="20"/>
      <c r="D1296" s="15"/>
      <c r="E1296" s="15"/>
    </row>
    <row r="1297" spans="1:5" x14ac:dyDescent="0.25">
      <c r="A1297" s="15"/>
      <c r="B1297" s="20"/>
      <c r="C1297" s="20"/>
      <c r="D1297" s="15"/>
      <c r="E1297" s="15"/>
    </row>
    <row r="1298" spans="1:5" x14ac:dyDescent="0.25">
      <c r="A1298" s="15"/>
      <c r="B1298" s="20"/>
      <c r="C1298" s="20"/>
      <c r="D1298" s="15"/>
      <c r="E1298" s="15"/>
    </row>
    <row r="1299" spans="1:5" x14ac:dyDescent="0.25">
      <c r="A1299" s="15"/>
      <c r="B1299" s="20"/>
      <c r="C1299" s="20"/>
      <c r="D1299" s="15"/>
      <c r="E1299" s="15"/>
    </row>
    <row r="1300" spans="1:5" x14ac:dyDescent="0.25">
      <c r="A1300" s="15"/>
      <c r="B1300" s="20"/>
      <c r="C1300" s="20"/>
      <c r="D1300" s="15"/>
      <c r="E1300" s="15"/>
    </row>
    <row r="1301" spans="1:5" x14ac:dyDescent="0.25">
      <c r="A1301" s="15"/>
      <c r="B1301" s="20"/>
      <c r="C1301" s="20"/>
      <c r="D1301" s="15"/>
      <c r="E1301" s="15"/>
    </row>
    <row r="1302" spans="1:5" x14ac:dyDescent="0.25">
      <c r="A1302" s="15"/>
      <c r="B1302" s="20"/>
      <c r="C1302" s="20"/>
      <c r="D1302" s="15"/>
      <c r="E1302" s="15"/>
    </row>
    <row r="1303" spans="1:5" x14ac:dyDescent="0.25">
      <c r="A1303" s="15"/>
      <c r="B1303" s="20"/>
      <c r="C1303" s="20"/>
      <c r="D1303" s="15"/>
      <c r="E1303" s="15"/>
    </row>
    <row r="1304" spans="1:5" x14ac:dyDescent="0.25">
      <c r="A1304" s="15"/>
      <c r="B1304" s="20"/>
      <c r="C1304" s="20"/>
      <c r="D1304" s="15"/>
      <c r="E1304" s="15"/>
    </row>
    <row r="1305" spans="1:5" x14ac:dyDescent="0.25">
      <c r="A1305" s="15"/>
      <c r="B1305" s="20"/>
      <c r="C1305" s="20"/>
      <c r="D1305" s="15"/>
      <c r="E1305" s="15"/>
    </row>
    <row r="1306" spans="1:5" x14ac:dyDescent="0.25">
      <c r="A1306" s="15"/>
      <c r="B1306" s="20"/>
      <c r="C1306" s="20"/>
      <c r="D1306" s="15"/>
      <c r="E1306" s="15"/>
    </row>
    <row r="1307" spans="1:5" x14ac:dyDescent="0.25">
      <c r="A1307" s="15"/>
      <c r="B1307" s="20"/>
      <c r="C1307" s="20"/>
      <c r="D1307" s="15"/>
      <c r="E1307" s="15"/>
    </row>
    <row r="1308" spans="1:5" x14ac:dyDescent="0.25">
      <c r="A1308" s="15"/>
      <c r="B1308" s="20"/>
      <c r="C1308" s="20"/>
      <c r="D1308" s="15"/>
      <c r="E1308" s="15"/>
    </row>
    <row r="1309" spans="1:5" x14ac:dyDescent="0.25">
      <c r="A1309" s="15"/>
      <c r="B1309" s="20"/>
      <c r="C1309" s="20"/>
      <c r="D1309" s="15"/>
      <c r="E1309" s="15"/>
    </row>
    <row r="1310" spans="1:5" x14ac:dyDescent="0.25">
      <c r="A1310" s="15"/>
      <c r="B1310" s="20"/>
      <c r="C1310" s="20"/>
      <c r="D1310" s="15"/>
      <c r="E1310" s="15"/>
    </row>
    <row r="1311" spans="1:5" x14ac:dyDescent="0.25">
      <c r="A1311" s="15"/>
      <c r="B1311" s="20"/>
      <c r="C1311" s="20"/>
      <c r="D1311" s="15"/>
      <c r="E1311" s="15"/>
    </row>
    <row r="1312" spans="1:5" x14ac:dyDescent="0.25">
      <c r="A1312" s="15"/>
      <c r="B1312" s="20"/>
      <c r="C1312" s="20"/>
      <c r="D1312" s="15"/>
      <c r="E1312" s="15"/>
    </row>
    <row r="1313" spans="1:5" x14ac:dyDescent="0.25">
      <c r="A1313" s="15"/>
      <c r="B1313" s="20"/>
      <c r="C1313" s="20"/>
      <c r="D1313" s="15"/>
      <c r="E1313" s="15"/>
    </row>
    <row r="1314" spans="1:5" x14ac:dyDescent="0.25">
      <c r="A1314" s="15"/>
      <c r="B1314" s="20"/>
      <c r="C1314" s="20"/>
      <c r="D1314" s="15"/>
      <c r="E1314" s="15"/>
    </row>
    <row r="1315" spans="1:5" x14ac:dyDescent="0.25">
      <c r="A1315" s="15"/>
      <c r="B1315" s="20"/>
      <c r="C1315" s="20"/>
      <c r="D1315" s="15"/>
      <c r="E1315" s="15"/>
    </row>
    <row r="1316" spans="1:5" x14ac:dyDescent="0.25">
      <c r="A1316" s="15"/>
      <c r="B1316" s="20"/>
      <c r="C1316" s="20"/>
      <c r="D1316" s="15"/>
      <c r="E1316" s="15"/>
    </row>
    <row r="1317" spans="1:5" x14ac:dyDescent="0.25">
      <c r="A1317" s="15"/>
      <c r="B1317" s="20"/>
      <c r="C1317" s="20"/>
      <c r="D1317" s="15"/>
      <c r="E1317" s="15"/>
    </row>
    <row r="1318" spans="1:5" x14ac:dyDescent="0.25">
      <c r="A1318" s="15"/>
      <c r="B1318" s="20"/>
      <c r="C1318" s="20"/>
      <c r="D1318" s="15"/>
      <c r="E1318" s="15"/>
    </row>
    <row r="1319" spans="1:5" x14ac:dyDescent="0.25">
      <c r="A1319" s="15"/>
      <c r="B1319" s="20"/>
      <c r="C1319" s="20"/>
      <c r="D1319" s="15"/>
      <c r="E1319" s="15"/>
    </row>
    <row r="1320" spans="1:5" x14ac:dyDescent="0.25">
      <c r="A1320" s="15"/>
      <c r="B1320" s="20"/>
      <c r="C1320" s="20"/>
      <c r="D1320" s="15"/>
      <c r="E1320" s="15"/>
    </row>
    <row r="1321" spans="1:5" x14ac:dyDescent="0.25">
      <c r="A1321" s="15"/>
      <c r="B1321" s="20"/>
      <c r="C1321" s="20"/>
      <c r="D1321" s="15"/>
      <c r="E1321" s="15"/>
    </row>
    <row r="1322" spans="1:5" x14ac:dyDescent="0.25">
      <c r="A1322" s="15"/>
      <c r="B1322" s="20"/>
      <c r="C1322" s="20"/>
      <c r="D1322" s="15"/>
      <c r="E1322" s="15"/>
    </row>
    <row r="1323" spans="1:5" x14ac:dyDescent="0.25">
      <c r="A1323" s="15"/>
      <c r="B1323" s="20"/>
      <c r="C1323" s="20"/>
      <c r="D1323" s="15"/>
      <c r="E1323" s="15"/>
    </row>
    <row r="1324" spans="1:5" x14ac:dyDescent="0.25">
      <c r="A1324" s="15"/>
      <c r="B1324" s="20"/>
      <c r="C1324" s="20"/>
      <c r="D1324" s="15"/>
      <c r="E1324" s="15"/>
    </row>
    <row r="1325" spans="1:5" x14ac:dyDescent="0.25">
      <c r="A1325" s="15"/>
      <c r="B1325" s="20"/>
      <c r="C1325" s="20"/>
      <c r="D1325" s="15"/>
      <c r="E1325" s="15"/>
    </row>
    <row r="1326" spans="1:5" x14ac:dyDescent="0.25">
      <c r="A1326" s="15"/>
      <c r="B1326" s="20"/>
      <c r="C1326" s="20"/>
      <c r="D1326" s="15"/>
      <c r="E1326" s="15"/>
    </row>
    <row r="1327" spans="1:5" x14ac:dyDescent="0.25">
      <c r="A1327" s="15"/>
      <c r="B1327" s="20"/>
      <c r="C1327" s="20"/>
      <c r="D1327" s="15"/>
      <c r="E1327" s="15"/>
    </row>
    <row r="1328" spans="1:5" x14ac:dyDescent="0.25">
      <c r="A1328" s="15"/>
      <c r="B1328" s="20"/>
      <c r="C1328" s="20"/>
      <c r="D1328" s="15"/>
      <c r="E1328" s="15"/>
    </row>
    <row r="1329" spans="1:5" x14ac:dyDescent="0.25">
      <c r="A1329" s="15"/>
      <c r="B1329" s="20"/>
      <c r="C1329" s="20"/>
      <c r="D1329" s="15"/>
      <c r="E1329" s="15"/>
    </row>
    <row r="1330" spans="1:5" x14ac:dyDescent="0.25">
      <c r="A1330" s="15"/>
      <c r="B1330" s="20"/>
      <c r="C1330" s="20"/>
      <c r="D1330" s="15"/>
      <c r="E1330" s="15"/>
    </row>
    <row r="1331" spans="1:5" x14ac:dyDescent="0.25">
      <c r="A1331" s="15"/>
      <c r="B1331" s="20"/>
      <c r="C1331" s="20"/>
      <c r="D1331" s="15"/>
      <c r="E1331" s="15"/>
    </row>
    <row r="1332" spans="1:5" x14ac:dyDescent="0.25">
      <c r="A1332" s="15"/>
      <c r="B1332" s="20"/>
      <c r="C1332" s="20"/>
      <c r="D1332" s="15"/>
      <c r="E1332" s="15"/>
    </row>
    <row r="1333" spans="1:5" x14ac:dyDescent="0.25">
      <c r="A1333" s="15"/>
      <c r="B1333" s="20"/>
      <c r="C1333" s="20"/>
      <c r="D1333" s="15"/>
      <c r="E1333" s="15"/>
    </row>
    <row r="1334" spans="1:5" x14ac:dyDescent="0.25">
      <c r="A1334" s="15"/>
      <c r="B1334" s="20"/>
      <c r="C1334" s="20"/>
      <c r="D1334" s="15"/>
      <c r="E1334" s="15"/>
    </row>
    <row r="1335" spans="1:5" x14ac:dyDescent="0.25">
      <c r="A1335" s="15"/>
      <c r="B1335" s="20"/>
      <c r="C1335" s="20"/>
      <c r="D1335" s="15"/>
      <c r="E1335" s="15"/>
    </row>
    <row r="1336" spans="1:5" x14ac:dyDescent="0.25">
      <c r="A1336" s="15"/>
      <c r="B1336" s="20"/>
      <c r="C1336" s="20"/>
      <c r="D1336" s="15"/>
      <c r="E1336" s="15"/>
    </row>
    <row r="1337" spans="1:5" x14ac:dyDescent="0.25">
      <c r="A1337" s="15"/>
      <c r="B1337" s="20"/>
      <c r="C1337" s="20"/>
      <c r="D1337" s="15"/>
      <c r="E1337" s="15"/>
    </row>
    <row r="1338" spans="1:5" x14ac:dyDescent="0.25">
      <c r="A1338" s="15"/>
      <c r="B1338" s="20"/>
      <c r="C1338" s="20"/>
      <c r="D1338" s="15"/>
      <c r="E1338" s="15"/>
    </row>
    <row r="1339" spans="1:5" x14ac:dyDescent="0.25">
      <c r="A1339" s="15"/>
      <c r="B1339" s="20"/>
      <c r="C1339" s="20"/>
      <c r="D1339" s="15"/>
      <c r="E1339" s="15"/>
    </row>
    <row r="1340" spans="1:5" x14ac:dyDescent="0.25">
      <c r="A1340" s="15"/>
      <c r="B1340" s="20"/>
      <c r="C1340" s="20"/>
      <c r="D1340" s="15"/>
      <c r="E1340" s="15"/>
    </row>
    <row r="1341" spans="1:5" x14ac:dyDescent="0.25">
      <c r="A1341" s="15"/>
      <c r="B1341" s="20"/>
      <c r="C1341" s="20"/>
      <c r="D1341" s="15"/>
      <c r="E1341" s="15"/>
    </row>
    <row r="1342" spans="1:5" x14ac:dyDescent="0.25">
      <c r="A1342" s="15"/>
      <c r="B1342" s="20"/>
      <c r="C1342" s="20"/>
      <c r="D1342" s="15"/>
      <c r="E1342" s="15"/>
    </row>
    <row r="1343" spans="1:5" x14ac:dyDescent="0.25">
      <c r="A1343" s="15"/>
      <c r="B1343" s="20"/>
      <c r="C1343" s="20"/>
      <c r="D1343" s="15"/>
      <c r="E1343" s="15"/>
    </row>
    <row r="1344" spans="1:5" x14ac:dyDescent="0.25">
      <c r="A1344" s="15"/>
      <c r="B1344" s="20"/>
      <c r="C1344" s="20"/>
      <c r="D1344" s="15"/>
      <c r="E1344" s="15"/>
    </row>
    <row r="1345" spans="1:5" x14ac:dyDescent="0.25">
      <c r="A1345" s="15"/>
      <c r="B1345" s="20"/>
      <c r="C1345" s="20"/>
      <c r="D1345" s="15"/>
      <c r="E1345" s="15"/>
    </row>
    <row r="1346" spans="1:5" x14ac:dyDescent="0.25">
      <c r="A1346" s="15"/>
      <c r="B1346" s="20"/>
      <c r="C1346" s="20"/>
      <c r="D1346" s="15"/>
      <c r="E1346" s="15"/>
    </row>
    <row r="1347" spans="1:5" x14ac:dyDescent="0.25">
      <c r="A1347" s="15"/>
      <c r="B1347" s="20"/>
      <c r="C1347" s="20"/>
      <c r="D1347" s="15"/>
      <c r="E1347" s="15"/>
    </row>
    <row r="1348" spans="1:5" x14ac:dyDescent="0.25">
      <c r="A1348" s="15"/>
      <c r="B1348" s="20"/>
      <c r="C1348" s="20"/>
      <c r="D1348" s="15"/>
      <c r="E1348" s="15"/>
    </row>
    <row r="1349" spans="1:5" x14ac:dyDescent="0.25">
      <c r="A1349" s="15"/>
      <c r="B1349" s="20"/>
      <c r="C1349" s="20"/>
      <c r="D1349" s="15"/>
      <c r="E1349" s="15"/>
    </row>
    <row r="1350" spans="1:5" x14ac:dyDescent="0.25">
      <c r="A1350" s="15"/>
      <c r="B1350" s="20"/>
      <c r="C1350" s="20"/>
      <c r="D1350" s="15"/>
      <c r="E1350" s="15"/>
    </row>
    <row r="1351" spans="1:5" x14ac:dyDescent="0.25">
      <c r="A1351" s="15"/>
      <c r="B1351" s="20"/>
      <c r="C1351" s="20"/>
      <c r="D1351" s="15"/>
      <c r="E1351" s="15"/>
    </row>
    <row r="1352" spans="1:5" x14ac:dyDescent="0.25">
      <c r="A1352" s="15"/>
      <c r="B1352" s="20"/>
      <c r="C1352" s="20"/>
      <c r="D1352" s="15"/>
      <c r="E1352" s="15"/>
    </row>
    <row r="1353" spans="1:5" x14ac:dyDescent="0.25">
      <c r="A1353" s="15"/>
      <c r="B1353" s="20"/>
      <c r="C1353" s="20"/>
      <c r="D1353" s="15"/>
      <c r="E1353" s="15"/>
    </row>
    <row r="1354" spans="1:5" x14ac:dyDescent="0.25">
      <c r="A1354" s="15"/>
      <c r="B1354" s="20"/>
      <c r="C1354" s="20"/>
      <c r="D1354" s="15"/>
      <c r="E1354" s="15"/>
    </row>
    <row r="1355" spans="1:5" x14ac:dyDescent="0.25">
      <c r="A1355" s="15"/>
      <c r="B1355" s="20"/>
      <c r="C1355" s="20"/>
      <c r="D1355" s="15"/>
      <c r="E1355" s="15"/>
    </row>
    <row r="1356" spans="1:5" x14ac:dyDescent="0.25">
      <c r="A1356" s="15"/>
      <c r="B1356" s="20"/>
      <c r="C1356" s="20"/>
      <c r="D1356" s="15"/>
      <c r="E1356" s="15"/>
    </row>
    <row r="1357" spans="1:5" x14ac:dyDescent="0.25">
      <c r="A1357" s="15"/>
      <c r="B1357" s="20"/>
      <c r="C1357" s="20"/>
      <c r="D1357" s="15"/>
      <c r="E1357" s="15"/>
    </row>
    <row r="1358" spans="1:5" x14ac:dyDescent="0.25">
      <c r="A1358" s="15"/>
      <c r="B1358" s="20"/>
      <c r="C1358" s="20"/>
      <c r="D1358" s="15"/>
      <c r="E1358" s="15"/>
    </row>
    <row r="1359" spans="1:5" x14ac:dyDescent="0.25">
      <c r="A1359" s="15"/>
      <c r="B1359" s="20"/>
      <c r="C1359" s="20"/>
      <c r="D1359" s="15"/>
      <c r="E1359" s="15"/>
    </row>
    <row r="1360" spans="1:5" x14ac:dyDescent="0.25">
      <c r="A1360" s="15"/>
      <c r="B1360" s="20"/>
      <c r="C1360" s="20"/>
      <c r="D1360" s="15"/>
      <c r="E1360" s="15"/>
    </row>
    <row r="1361" spans="1:5" x14ac:dyDescent="0.25">
      <c r="A1361" s="15"/>
      <c r="B1361" s="20"/>
      <c r="C1361" s="20"/>
      <c r="D1361" s="15"/>
      <c r="E1361" s="15"/>
    </row>
    <row r="1362" spans="1:5" x14ac:dyDescent="0.25">
      <c r="A1362" s="15"/>
      <c r="B1362" s="20"/>
      <c r="C1362" s="20"/>
      <c r="D1362" s="15"/>
      <c r="E1362" s="15"/>
    </row>
    <row r="1363" spans="1:5" x14ac:dyDescent="0.25">
      <c r="A1363" s="15"/>
      <c r="B1363" s="20"/>
      <c r="C1363" s="20"/>
      <c r="D1363" s="15"/>
      <c r="E1363" s="15"/>
    </row>
    <row r="1364" spans="1:5" x14ac:dyDescent="0.25">
      <c r="A1364" s="15"/>
      <c r="B1364" s="20"/>
      <c r="C1364" s="20"/>
      <c r="D1364" s="15"/>
      <c r="E1364" s="15"/>
    </row>
    <row r="1365" spans="1:5" x14ac:dyDescent="0.25">
      <c r="A1365" s="15"/>
      <c r="B1365" s="20"/>
      <c r="C1365" s="20"/>
      <c r="D1365" s="15"/>
      <c r="E1365" s="15"/>
    </row>
    <row r="1366" spans="1:5" x14ac:dyDescent="0.25">
      <c r="A1366" s="15"/>
      <c r="B1366" s="20"/>
      <c r="C1366" s="20"/>
      <c r="D1366" s="15"/>
      <c r="E1366" s="15"/>
    </row>
    <row r="1367" spans="1:5" x14ac:dyDescent="0.25">
      <c r="A1367" s="15"/>
      <c r="B1367" s="20"/>
      <c r="C1367" s="20"/>
      <c r="D1367" s="15"/>
      <c r="E1367" s="15"/>
    </row>
    <row r="1368" spans="1:5" x14ac:dyDescent="0.25">
      <c r="A1368" s="15"/>
      <c r="B1368" s="20"/>
      <c r="C1368" s="20"/>
      <c r="D1368" s="15"/>
      <c r="E1368" s="15"/>
    </row>
    <row r="1369" spans="1:5" x14ac:dyDescent="0.25">
      <c r="A1369" s="15"/>
      <c r="B1369" s="20"/>
      <c r="C1369" s="20"/>
      <c r="D1369" s="15"/>
      <c r="E1369" s="15"/>
    </row>
    <row r="1370" spans="1:5" x14ac:dyDescent="0.25">
      <c r="A1370" s="15"/>
      <c r="B1370" s="20"/>
      <c r="C1370" s="20"/>
      <c r="D1370" s="15"/>
      <c r="E1370" s="15"/>
    </row>
    <row r="1371" spans="1:5" x14ac:dyDescent="0.25">
      <c r="A1371" s="15"/>
      <c r="B1371" s="20"/>
      <c r="C1371" s="20"/>
      <c r="D1371" s="15"/>
      <c r="E1371" s="15"/>
    </row>
    <row r="1372" spans="1:5" x14ac:dyDescent="0.25">
      <c r="A1372" s="15"/>
      <c r="B1372" s="20"/>
      <c r="C1372" s="20"/>
      <c r="D1372" s="15"/>
      <c r="E1372" s="15"/>
    </row>
    <row r="1373" spans="1:5" x14ac:dyDescent="0.25">
      <c r="A1373" s="15"/>
      <c r="B1373" s="20"/>
      <c r="C1373" s="20"/>
      <c r="D1373" s="15"/>
      <c r="E1373" s="15"/>
    </row>
    <row r="1374" spans="1:5" x14ac:dyDescent="0.25">
      <c r="A1374" s="15"/>
      <c r="B1374" s="20"/>
      <c r="C1374" s="20"/>
      <c r="D1374" s="15"/>
      <c r="E1374" s="15"/>
    </row>
    <row r="1375" spans="1:5" x14ac:dyDescent="0.25">
      <c r="A1375" s="15"/>
      <c r="B1375" s="20"/>
      <c r="C1375" s="20"/>
      <c r="D1375" s="15"/>
      <c r="E1375" s="15"/>
    </row>
    <row r="1376" spans="1:5" x14ac:dyDescent="0.25">
      <c r="A1376" s="15"/>
      <c r="B1376" s="20"/>
      <c r="C1376" s="20"/>
      <c r="D1376" s="15"/>
      <c r="E1376" s="15"/>
    </row>
    <row r="1377" spans="1:5" x14ac:dyDescent="0.25">
      <c r="A1377" s="15"/>
      <c r="B1377" s="20"/>
      <c r="C1377" s="20"/>
      <c r="D1377" s="15"/>
      <c r="E1377" s="15"/>
    </row>
    <row r="1378" spans="1:5" x14ac:dyDescent="0.25">
      <c r="A1378" s="15"/>
      <c r="B1378" s="20"/>
      <c r="C1378" s="20"/>
      <c r="D1378" s="15"/>
      <c r="E1378" s="15"/>
    </row>
    <row r="1379" spans="1:5" x14ac:dyDescent="0.25">
      <c r="A1379" s="15"/>
      <c r="B1379" s="20"/>
      <c r="C1379" s="20"/>
      <c r="D1379" s="15"/>
      <c r="E1379" s="15"/>
    </row>
    <row r="1380" spans="1:5" x14ac:dyDescent="0.25">
      <c r="A1380" s="15"/>
      <c r="B1380" s="20"/>
      <c r="C1380" s="20"/>
      <c r="D1380" s="15"/>
      <c r="E1380" s="15"/>
    </row>
    <row r="1381" spans="1:5" x14ac:dyDescent="0.25">
      <c r="A1381" s="15"/>
      <c r="B1381" s="20"/>
      <c r="C1381" s="20"/>
      <c r="D1381" s="15"/>
      <c r="E1381" s="15"/>
    </row>
    <row r="1382" spans="1:5" x14ac:dyDescent="0.25">
      <c r="A1382" s="15"/>
      <c r="B1382" s="20"/>
      <c r="C1382" s="20"/>
      <c r="D1382" s="15"/>
      <c r="E1382" s="15"/>
    </row>
    <row r="1383" spans="1:5" x14ac:dyDescent="0.25">
      <c r="A1383" s="15"/>
      <c r="B1383" s="20"/>
      <c r="C1383" s="20"/>
      <c r="D1383" s="15"/>
      <c r="E1383" s="15"/>
    </row>
    <row r="1384" spans="1:5" x14ac:dyDescent="0.25">
      <c r="A1384" s="15"/>
      <c r="B1384" s="20"/>
      <c r="C1384" s="20"/>
      <c r="D1384" s="15"/>
      <c r="E1384" s="15"/>
    </row>
    <row r="1385" spans="1:5" x14ac:dyDescent="0.25">
      <c r="A1385" s="15"/>
      <c r="B1385" s="20"/>
      <c r="C1385" s="20"/>
      <c r="D1385" s="15"/>
      <c r="E1385" s="15"/>
    </row>
    <row r="1386" spans="1:5" x14ac:dyDescent="0.25">
      <c r="A1386" s="15"/>
      <c r="B1386" s="20"/>
      <c r="C1386" s="20"/>
      <c r="D1386" s="15"/>
      <c r="E1386" s="15"/>
    </row>
    <row r="1387" spans="1:5" x14ac:dyDescent="0.25">
      <c r="A1387" s="15"/>
      <c r="B1387" s="20"/>
      <c r="C1387" s="20"/>
      <c r="D1387" s="15"/>
      <c r="E1387" s="15"/>
    </row>
    <row r="1388" spans="1:5" x14ac:dyDescent="0.25">
      <c r="A1388" s="15"/>
      <c r="B1388" s="20"/>
      <c r="C1388" s="20"/>
      <c r="D1388" s="15"/>
      <c r="E1388" s="15"/>
    </row>
    <row r="1389" spans="1:5" x14ac:dyDescent="0.25">
      <c r="A1389" s="15"/>
      <c r="B1389" s="20"/>
      <c r="C1389" s="20"/>
      <c r="D1389" s="15"/>
      <c r="E1389" s="15"/>
    </row>
    <row r="1390" spans="1:5" x14ac:dyDescent="0.25">
      <c r="A1390" s="15"/>
      <c r="B1390" s="20"/>
      <c r="C1390" s="20"/>
      <c r="D1390" s="15"/>
      <c r="E1390" s="15"/>
    </row>
    <row r="1391" spans="1:5" x14ac:dyDescent="0.25">
      <c r="A1391" s="15"/>
      <c r="B1391" s="20"/>
      <c r="C1391" s="20"/>
      <c r="D1391" s="15"/>
      <c r="E1391" s="15"/>
    </row>
    <row r="1392" spans="1:5" x14ac:dyDescent="0.25">
      <c r="A1392" s="15"/>
      <c r="B1392" s="20"/>
      <c r="C1392" s="20"/>
      <c r="D1392" s="15"/>
      <c r="E1392" s="15"/>
    </row>
    <row r="1393" spans="1:5" x14ac:dyDescent="0.25">
      <c r="A1393" s="15"/>
      <c r="B1393" s="20"/>
      <c r="C1393" s="20"/>
      <c r="D1393" s="15"/>
      <c r="E1393" s="15"/>
    </row>
    <row r="1394" spans="1:5" x14ac:dyDescent="0.25">
      <c r="A1394" s="15"/>
      <c r="B1394" s="20"/>
      <c r="C1394" s="20"/>
      <c r="D1394" s="15"/>
      <c r="E1394" s="15"/>
    </row>
    <row r="1395" spans="1:5" x14ac:dyDescent="0.25">
      <c r="A1395" s="15"/>
      <c r="B1395" s="20"/>
      <c r="C1395" s="20"/>
      <c r="D1395" s="15"/>
      <c r="E1395" s="15"/>
    </row>
    <row r="1396" spans="1:5" x14ac:dyDescent="0.25">
      <c r="A1396" s="15"/>
      <c r="B1396" s="20"/>
      <c r="C1396" s="20"/>
      <c r="D1396" s="15"/>
      <c r="E1396" s="15"/>
    </row>
    <row r="1397" spans="1:5" x14ac:dyDescent="0.25">
      <c r="A1397" s="15"/>
      <c r="B1397" s="20"/>
      <c r="C1397" s="20"/>
      <c r="D1397" s="15"/>
      <c r="E1397" s="15"/>
    </row>
    <row r="1398" spans="1:5" x14ac:dyDescent="0.25">
      <c r="A1398" s="15"/>
      <c r="B1398" s="20"/>
      <c r="C1398" s="20"/>
      <c r="D1398" s="15"/>
      <c r="E1398" s="15"/>
    </row>
    <row r="1399" spans="1:5" x14ac:dyDescent="0.25">
      <c r="A1399" s="15"/>
      <c r="B1399" s="20"/>
      <c r="C1399" s="20"/>
      <c r="D1399" s="15"/>
      <c r="E1399" s="15"/>
    </row>
    <row r="1400" spans="1:5" x14ac:dyDescent="0.25">
      <c r="A1400" s="15"/>
      <c r="B1400" s="20"/>
      <c r="C1400" s="20"/>
      <c r="D1400" s="15"/>
      <c r="E1400" s="15"/>
    </row>
    <row r="1401" spans="1:5" x14ac:dyDescent="0.25">
      <c r="A1401" s="15"/>
      <c r="B1401" s="20"/>
      <c r="C1401" s="20"/>
      <c r="D1401" s="15"/>
      <c r="E1401" s="15"/>
    </row>
    <row r="1402" spans="1:5" x14ac:dyDescent="0.25">
      <c r="A1402" s="15"/>
      <c r="B1402" s="20"/>
      <c r="C1402" s="20"/>
      <c r="D1402" s="15"/>
      <c r="E1402" s="15"/>
    </row>
    <row r="1403" spans="1:5" x14ac:dyDescent="0.25">
      <c r="A1403" s="15"/>
      <c r="B1403" s="20"/>
      <c r="C1403" s="20"/>
      <c r="D1403" s="15"/>
      <c r="E1403" s="15"/>
    </row>
    <row r="1404" spans="1:5" x14ac:dyDescent="0.25">
      <c r="A1404" s="15"/>
      <c r="B1404" s="20"/>
      <c r="C1404" s="20"/>
      <c r="D1404" s="15"/>
      <c r="E1404" s="15"/>
    </row>
    <row r="1405" spans="1:5" x14ac:dyDescent="0.25">
      <c r="A1405" s="15"/>
      <c r="B1405" s="20"/>
      <c r="C1405" s="20"/>
      <c r="D1405" s="15"/>
      <c r="E1405" s="15"/>
    </row>
    <row r="1406" spans="1:5" x14ac:dyDescent="0.25">
      <c r="A1406" s="15"/>
      <c r="B1406" s="20"/>
      <c r="C1406" s="20"/>
      <c r="D1406" s="15"/>
      <c r="E1406" s="15"/>
    </row>
    <row r="1407" spans="1:5" x14ac:dyDescent="0.25">
      <c r="A1407" s="15"/>
      <c r="B1407" s="20"/>
      <c r="C1407" s="20"/>
      <c r="D1407" s="15"/>
      <c r="E1407" s="15"/>
    </row>
    <row r="1408" spans="1:5" x14ac:dyDescent="0.25">
      <c r="A1408" s="15"/>
      <c r="B1408" s="20"/>
      <c r="C1408" s="20"/>
      <c r="D1408" s="15"/>
      <c r="E1408" s="15"/>
    </row>
    <row r="1409" spans="1:5" x14ac:dyDescent="0.25">
      <c r="A1409" s="15"/>
      <c r="B1409" s="20"/>
      <c r="C1409" s="20"/>
      <c r="D1409" s="15"/>
      <c r="E1409" s="15"/>
    </row>
    <row r="1410" spans="1:5" x14ac:dyDescent="0.25">
      <c r="A1410" s="15"/>
      <c r="B1410" s="20"/>
      <c r="C1410" s="20"/>
      <c r="D1410" s="15"/>
      <c r="E1410" s="15"/>
    </row>
    <row r="1411" spans="1:5" x14ac:dyDescent="0.25">
      <c r="A1411" s="15"/>
      <c r="B1411" s="20"/>
      <c r="C1411" s="20"/>
      <c r="D1411" s="15"/>
      <c r="E1411" s="15"/>
    </row>
    <row r="1412" spans="1:5" x14ac:dyDescent="0.25">
      <c r="A1412" s="15"/>
      <c r="B1412" s="20"/>
      <c r="C1412" s="20"/>
      <c r="D1412" s="15"/>
      <c r="E1412" s="15"/>
    </row>
    <row r="1413" spans="1:5" x14ac:dyDescent="0.25">
      <c r="A1413" s="15"/>
      <c r="B1413" s="20"/>
      <c r="C1413" s="20"/>
      <c r="D1413" s="15"/>
      <c r="E1413" s="15"/>
    </row>
    <row r="1414" spans="1:5" x14ac:dyDescent="0.25">
      <c r="A1414" s="15"/>
      <c r="B1414" s="20"/>
      <c r="C1414" s="20"/>
      <c r="D1414" s="15"/>
      <c r="E1414" s="15"/>
    </row>
    <row r="1415" spans="1:5" x14ac:dyDescent="0.25">
      <c r="A1415" s="15"/>
      <c r="B1415" s="20"/>
      <c r="C1415" s="20"/>
      <c r="D1415" s="15"/>
      <c r="E1415" s="15"/>
    </row>
    <row r="1416" spans="1:5" x14ac:dyDescent="0.25">
      <c r="A1416" s="15"/>
      <c r="B1416" s="20"/>
      <c r="C1416" s="20"/>
      <c r="D1416" s="15"/>
      <c r="E1416" s="15"/>
    </row>
    <row r="1417" spans="1:5" x14ac:dyDescent="0.25">
      <c r="A1417" s="15"/>
      <c r="B1417" s="20"/>
      <c r="C1417" s="20"/>
      <c r="D1417" s="15"/>
      <c r="E1417" s="15"/>
    </row>
    <row r="1418" spans="1:5" x14ac:dyDescent="0.25">
      <c r="A1418" s="15"/>
      <c r="B1418" s="20"/>
      <c r="C1418" s="20"/>
      <c r="D1418" s="15"/>
      <c r="E1418" s="15"/>
    </row>
    <row r="1419" spans="1:5" x14ac:dyDescent="0.25">
      <c r="A1419" s="15"/>
      <c r="B1419" s="20"/>
      <c r="C1419" s="20"/>
      <c r="D1419" s="15"/>
      <c r="E1419" s="15"/>
    </row>
    <row r="1420" spans="1:5" x14ac:dyDescent="0.25">
      <c r="A1420" s="15"/>
      <c r="B1420" s="20"/>
      <c r="C1420" s="20"/>
      <c r="D1420" s="15"/>
      <c r="E1420" s="15"/>
    </row>
    <row r="1421" spans="1:5" x14ac:dyDescent="0.25">
      <c r="A1421" s="15"/>
      <c r="B1421" s="20"/>
      <c r="C1421" s="20"/>
      <c r="D1421" s="15"/>
      <c r="E1421" s="15"/>
    </row>
    <row r="1422" spans="1:5" x14ac:dyDescent="0.25">
      <c r="A1422" s="15"/>
      <c r="B1422" s="20"/>
      <c r="C1422" s="20"/>
      <c r="D1422" s="15"/>
      <c r="E1422" s="15"/>
    </row>
    <row r="1423" spans="1:5" x14ac:dyDescent="0.25">
      <c r="A1423" s="15"/>
      <c r="B1423" s="20"/>
      <c r="C1423" s="20"/>
      <c r="D1423" s="15"/>
      <c r="E1423" s="15"/>
    </row>
    <row r="1424" spans="1:5" x14ac:dyDescent="0.25">
      <c r="A1424" s="15"/>
      <c r="B1424" s="20"/>
      <c r="C1424" s="20"/>
      <c r="D1424" s="15"/>
      <c r="E1424" s="15"/>
    </row>
    <row r="1425" spans="1:5" x14ac:dyDescent="0.25">
      <c r="A1425" s="15"/>
      <c r="B1425" s="20"/>
      <c r="C1425" s="20"/>
      <c r="D1425" s="15"/>
      <c r="E1425" s="15"/>
    </row>
    <row r="1426" spans="1:5" x14ac:dyDescent="0.25">
      <c r="A1426" s="15"/>
      <c r="B1426" s="20"/>
      <c r="C1426" s="20"/>
      <c r="D1426" s="15"/>
      <c r="E1426" s="15"/>
    </row>
    <row r="1427" spans="1:5" x14ac:dyDescent="0.25">
      <c r="A1427" s="15"/>
      <c r="B1427" s="20"/>
      <c r="C1427" s="20"/>
      <c r="D1427" s="15"/>
      <c r="E1427" s="15"/>
    </row>
    <row r="1428" spans="1:5" x14ac:dyDescent="0.25">
      <c r="A1428" s="15"/>
      <c r="B1428" s="20"/>
      <c r="C1428" s="20"/>
      <c r="D1428" s="15"/>
      <c r="E1428" s="15"/>
    </row>
    <row r="1429" spans="1:5" x14ac:dyDescent="0.25">
      <c r="A1429" s="15"/>
      <c r="B1429" s="20"/>
      <c r="C1429" s="20"/>
      <c r="D1429" s="15"/>
      <c r="E1429" s="15"/>
    </row>
    <row r="1430" spans="1:5" x14ac:dyDescent="0.25">
      <c r="A1430" s="15"/>
      <c r="B1430" s="20"/>
      <c r="C1430" s="20"/>
      <c r="D1430" s="15"/>
      <c r="E1430" s="15"/>
    </row>
    <row r="1431" spans="1:5" x14ac:dyDescent="0.25">
      <c r="A1431" s="15"/>
      <c r="B1431" s="20"/>
      <c r="C1431" s="20"/>
      <c r="D1431" s="15"/>
      <c r="E1431" s="15"/>
    </row>
    <row r="1432" spans="1:5" x14ac:dyDescent="0.25">
      <c r="A1432" s="15"/>
      <c r="B1432" s="20"/>
      <c r="C1432" s="20"/>
      <c r="D1432" s="15"/>
      <c r="E1432" s="15"/>
    </row>
    <row r="1433" spans="1:5" x14ac:dyDescent="0.25">
      <c r="A1433" s="15"/>
      <c r="B1433" s="20"/>
      <c r="C1433" s="20"/>
      <c r="D1433" s="15"/>
      <c r="E1433" s="15"/>
    </row>
    <row r="1434" spans="1:5" x14ac:dyDescent="0.25">
      <c r="A1434" s="15"/>
      <c r="B1434" s="20"/>
      <c r="C1434" s="20"/>
      <c r="D1434" s="15"/>
      <c r="E1434" s="15"/>
    </row>
    <row r="1435" spans="1:5" x14ac:dyDescent="0.25">
      <c r="A1435" s="15"/>
      <c r="B1435" s="20"/>
      <c r="C1435" s="20"/>
      <c r="D1435" s="15"/>
      <c r="E1435" s="15"/>
    </row>
    <row r="1436" spans="1:5" x14ac:dyDescent="0.25">
      <c r="A1436" s="15"/>
      <c r="B1436" s="20"/>
      <c r="C1436" s="20"/>
      <c r="D1436" s="15"/>
      <c r="E1436" s="15"/>
    </row>
    <row r="1437" spans="1:5" x14ac:dyDescent="0.25">
      <c r="A1437" s="15"/>
      <c r="B1437" s="20"/>
      <c r="C1437" s="20"/>
      <c r="D1437" s="15"/>
      <c r="E1437" s="15"/>
    </row>
    <row r="1438" spans="1:5" x14ac:dyDescent="0.25">
      <c r="A1438" s="15"/>
      <c r="B1438" s="20"/>
      <c r="C1438" s="20"/>
      <c r="D1438" s="15"/>
      <c r="E1438" s="15"/>
    </row>
    <row r="1439" spans="1:5" x14ac:dyDescent="0.25">
      <c r="A1439" s="15"/>
      <c r="B1439" s="20"/>
      <c r="C1439" s="20"/>
      <c r="D1439" s="15"/>
      <c r="E1439" s="15"/>
    </row>
    <row r="1440" spans="1:5" x14ac:dyDescent="0.25">
      <c r="A1440" s="15"/>
      <c r="B1440" s="20"/>
      <c r="C1440" s="20"/>
      <c r="D1440" s="15"/>
      <c r="E1440" s="15"/>
    </row>
    <row r="1441" spans="1:5" x14ac:dyDescent="0.25">
      <c r="A1441" s="15"/>
      <c r="B1441" s="20"/>
      <c r="C1441" s="20"/>
      <c r="D1441" s="15"/>
      <c r="E1441" s="15"/>
    </row>
    <row r="1442" spans="1:5" x14ac:dyDescent="0.25">
      <c r="A1442" s="15"/>
      <c r="B1442" s="20"/>
      <c r="C1442" s="20"/>
      <c r="D1442" s="15"/>
      <c r="E1442" s="15"/>
    </row>
    <row r="1443" spans="1:5" x14ac:dyDescent="0.25">
      <c r="A1443" s="15"/>
      <c r="B1443" s="20"/>
      <c r="C1443" s="20"/>
      <c r="D1443" s="15"/>
      <c r="E1443" s="15"/>
    </row>
    <row r="1444" spans="1:5" x14ac:dyDescent="0.25">
      <c r="A1444" s="15"/>
      <c r="B1444" s="20"/>
      <c r="C1444" s="20"/>
      <c r="D1444" s="15"/>
      <c r="E1444" s="15"/>
    </row>
    <row r="1445" spans="1:5" x14ac:dyDescent="0.25">
      <c r="A1445" s="15"/>
      <c r="B1445" s="20"/>
      <c r="C1445" s="20"/>
      <c r="D1445" s="15"/>
      <c r="E1445" s="15"/>
    </row>
    <row r="1446" spans="1:5" x14ac:dyDescent="0.25">
      <c r="A1446" s="15"/>
      <c r="B1446" s="20"/>
      <c r="C1446" s="20"/>
      <c r="D1446" s="15"/>
      <c r="E1446" s="15"/>
    </row>
    <row r="1447" spans="1:5" x14ac:dyDescent="0.25">
      <c r="A1447" s="15"/>
      <c r="B1447" s="20"/>
      <c r="C1447" s="20"/>
      <c r="D1447" s="15"/>
      <c r="E1447" s="15"/>
    </row>
    <row r="1448" spans="1:5" x14ac:dyDescent="0.25">
      <c r="A1448" s="15"/>
      <c r="B1448" s="20"/>
      <c r="C1448" s="20"/>
      <c r="D1448" s="15"/>
      <c r="E1448" s="15"/>
    </row>
    <row r="1449" spans="1:5" x14ac:dyDescent="0.25">
      <c r="A1449" s="15"/>
      <c r="B1449" s="20"/>
      <c r="C1449" s="20"/>
      <c r="D1449" s="15"/>
      <c r="E1449" s="15"/>
    </row>
    <row r="1450" spans="1:5" x14ac:dyDescent="0.25">
      <c r="A1450" s="15"/>
      <c r="B1450" s="20"/>
      <c r="C1450" s="20"/>
      <c r="D1450" s="15"/>
      <c r="E1450" s="15"/>
    </row>
    <row r="1451" spans="1:5" x14ac:dyDescent="0.25">
      <c r="A1451" s="15"/>
      <c r="B1451" s="20"/>
      <c r="C1451" s="20"/>
      <c r="D1451" s="15"/>
      <c r="E1451" s="15"/>
    </row>
    <row r="1452" spans="1:5" x14ac:dyDescent="0.25">
      <c r="A1452" s="15"/>
      <c r="B1452" s="20"/>
      <c r="C1452" s="20"/>
      <c r="D1452" s="15"/>
      <c r="E1452" s="15"/>
    </row>
    <row r="1453" spans="1:5" x14ac:dyDescent="0.25">
      <c r="A1453" s="15"/>
      <c r="B1453" s="20"/>
      <c r="C1453" s="20"/>
      <c r="D1453" s="15"/>
      <c r="E1453" s="15"/>
    </row>
    <row r="1454" spans="1:5" x14ac:dyDescent="0.25">
      <c r="A1454" s="15"/>
      <c r="B1454" s="20"/>
      <c r="C1454" s="20"/>
      <c r="D1454" s="15"/>
      <c r="E1454" s="15"/>
    </row>
    <row r="1455" spans="1:5" x14ac:dyDescent="0.25">
      <c r="A1455" s="15"/>
      <c r="B1455" s="20"/>
      <c r="C1455" s="20"/>
      <c r="D1455" s="15"/>
      <c r="E1455" s="15"/>
    </row>
    <row r="1456" spans="1:5" x14ac:dyDescent="0.25">
      <c r="A1456" s="15"/>
      <c r="B1456" s="20"/>
      <c r="C1456" s="20"/>
      <c r="D1456" s="15"/>
      <c r="E1456" s="15"/>
    </row>
    <row r="1457" spans="1:5" x14ac:dyDescent="0.25">
      <c r="A1457" s="15"/>
      <c r="B1457" s="20"/>
      <c r="C1457" s="20"/>
      <c r="D1457" s="15"/>
      <c r="E1457" s="15"/>
    </row>
    <row r="1458" spans="1:5" x14ac:dyDescent="0.25">
      <c r="A1458" s="15"/>
      <c r="B1458" s="20"/>
      <c r="C1458" s="20"/>
      <c r="D1458" s="15"/>
      <c r="E1458" s="15"/>
    </row>
    <row r="1459" spans="1:5" x14ac:dyDescent="0.25">
      <c r="A1459" s="15"/>
      <c r="B1459" s="20"/>
      <c r="C1459" s="20"/>
      <c r="D1459" s="15"/>
      <c r="E1459" s="15"/>
    </row>
    <row r="1460" spans="1:5" x14ac:dyDescent="0.25">
      <c r="A1460" s="15"/>
      <c r="B1460" s="20"/>
      <c r="C1460" s="20"/>
      <c r="D1460" s="15"/>
      <c r="E1460" s="15"/>
    </row>
    <row r="1461" spans="1:5" x14ac:dyDescent="0.25">
      <c r="A1461" s="15"/>
      <c r="B1461" s="20"/>
      <c r="C1461" s="20"/>
      <c r="D1461" s="15"/>
      <c r="E1461" s="15"/>
    </row>
    <row r="1462" spans="1:5" x14ac:dyDescent="0.25">
      <c r="A1462" s="15"/>
      <c r="B1462" s="20"/>
      <c r="C1462" s="20"/>
      <c r="D1462" s="15"/>
      <c r="E1462" s="15"/>
    </row>
    <row r="1463" spans="1:5" x14ac:dyDescent="0.25">
      <c r="A1463" s="15"/>
      <c r="B1463" s="20"/>
      <c r="C1463" s="20"/>
      <c r="D1463" s="15"/>
      <c r="E1463" s="15"/>
    </row>
    <row r="1464" spans="1:5" x14ac:dyDescent="0.25">
      <c r="A1464" s="15"/>
      <c r="B1464" s="20"/>
      <c r="C1464" s="20"/>
      <c r="D1464" s="15"/>
      <c r="E1464" s="15"/>
    </row>
    <row r="1465" spans="1:5" x14ac:dyDescent="0.25">
      <c r="A1465" s="15"/>
      <c r="B1465" s="20"/>
      <c r="C1465" s="20"/>
      <c r="D1465" s="15"/>
      <c r="E1465" s="15"/>
    </row>
    <row r="1466" spans="1:5" x14ac:dyDescent="0.25">
      <c r="A1466" s="15"/>
      <c r="B1466" s="20"/>
      <c r="C1466" s="20"/>
      <c r="D1466" s="15"/>
      <c r="E1466" s="15"/>
    </row>
    <row r="1467" spans="1:5" x14ac:dyDescent="0.25">
      <c r="A1467" s="15"/>
      <c r="B1467" s="20"/>
      <c r="C1467" s="20"/>
      <c r="D1467" s="15"/>
      <c r="E1467" s="15"/>
    </row>
    <row r="1468" spans="1:5" x14ac:dyDescent="0.25">
      <c r="A1468" s="15"/>
      <c r="B1468" s="20"/>
      <c r="C1468" s="20"/>
      <c r="D1468" s="15"/>
      <c r="E1468" s="15"/>
    </row>
    <row r="1469" spans="1:5" x14ac:dyDescent="0.25">
      <c r="A1469" s="15"/>
      <c r="B1469" s="20"/>
      <c r="C1469" s="20"/>
      <c r="D1469" s="15"/>
      <c r="E1469" s="15"/>
    </row>
    <row r="1470" spans="1:5" x14ac:dyDescent="0.25">
      <c r="A1470" s="15"/>
      <c r="B1470" s="20"/>
      <c r="C1470" s="20"/>
      <c r="D1470" s="15"/>
      <c r="E1470" s="15"/>
    </row>
    <row r="1471" spans="1:5" x14ac:dyDescent="0.25">
      <c r="A1471" s="15"/>
      <c r="B1471" s="20"/>
      <c r="C1471" s="20"/>
      <c r="D1471" s="15"/>
      <c r="E1471" s="15"/>
    </row>
    <row r="1472" spans="1:5" x14ac:dyDescent="0.25">
      <c r="A1472" s="15"/>
      <c r="B1472" s="20"/>
      <c r="C1472" s="20"/>
      <c r="D1472" s="15"/>
      <c r="E1472" s="15"/>
    </row>
    <row r="1473" spans="1:5" x14ac:dyDescent="0.25">
      <c r="A1473" s="15"/>
      <c r="B1473" s="20"/>
      <c r="C1473" s="20"/>
      <c r="D1473" s="15"/>
      <c r="E1473" s="15"/>
    </row>
    <row r="1474" spans="1:5" x14ac:dyDescent="0.25">
      <c r="A1474" s="15"/>
      <c r="B1474" s="20"/>
      <c r="C1474" s="20"/>
      <c r="D1474" s="15"/>
      <c r="E1474" s="15"/>
    </row>
    <row r="1475" spans="1:5" x14ac:dyDescent="0.25">
      <c r="A1475" s="15"/>
      <c r="B1475" s="20"/>
      <c r="C1475" s="20"/>
      <c r="D1475" s="15"/>
      <c r="E1475" s="15"/>
    </row>
    <row r="1476" spans="1:5" x14ac:dyDescent="0.25">
      <c r="A1476" s="15"/>
      <c r="B1476" s="20"/>
      <c r="C1476" s="20"/>
      <c r="D1476" s="15"/>
      <c r="E1476" s="15"/>
    </row>
    <row r="1477" spans="1:5" x14ac:dyDescent="0.25">
      <c r="A1477" s="15"/>
      <c r="B1477" s="20"/>
      <c r="C1477" s="20"/>
      <c r="D1477" s="15"/>
      <c r="E1477" s="15"/>
    </row>
    <row r="1478" spans="1:5" x14ac:dyDescent="0.25">
      <c r="A1478" s="15"/>
      <c r="B1478" s="20"/>
      <c r="C1478" s="20"/>
      <c r="D1478" s="15"/>
      <c r="E1478" s="15"/>
    </row>
    <row r="1479" spans="1:5" x14ac:dyDescent="0.25">
      <c r="A1479" s="15"/>
      <c r="B1479" s="20"/>
      <c r="C1479" s="20"/>
      <c r="D1479" s="15"/>
      <c r="E1479" s="15"/>
    </row>
    <row r="1480" spans="1:5" x14ac:dyDescent="0.25">
      <c r="A1480" s="15"/>
      <c r="B1480" s="20"/>
      <c r="C1480" s="20"/>
      <c r="D1480" s="15"/>
      <c r="E1480" s="15"/>
    </row>
    <row r="1481" spans="1:5" x14ac:dyDescent="0.25">
      <c r="A1481" s="15"/>
      <c r="B1481" s="20"/>
      <c r="C1481" s="20"/>
      <c r="D1481" s="15"/>
      <c r="E1481" s="15"/>
    </row>
    <row r="1482" spans="1:5" x14ac:dyDescent="0.25">
      <c r="A1482" s="15"/>
      <c r="B1482" s="20"/>
      <c r="C1482" s="20"/>
      <c r="D1482" s="15"/>
      <c r="E1482" s="15"/>
    </row>
    <row r="1483" spans="1:5" x14ac:dyDescent="0.25">
      <c r="A1483" s="15"/>
      <c r="B1483" s="20"/>
      <c r="C1483" s="20"/>
      <c r="D1483" s="15"/>
      <c r="E1483" s="15"/>
    </row>
    <row r="1484" spans="1:5" x14ac:dyDescent="0.25">
      <c r="A1484" s="15"/>
      <c r="B1484" s="20"/>
      <c r="C1484" s="20"/>
      <c r="D1484" s="15"/>
      <c r="E1484" s="15"/>
    </row>
    <row r="1485" spans="1:5" x14ac:dyDescent="0.25">
      <c r="A1485" s="15"/>
      <c r="B1485" s="20"/>
      <c r="C1485" s="20"/>
      <c r="D1485" s="15"/>
      <c r="E1485" s="15"/>
    </row>
    <row r="1486" spans="1:5" x14ac:dyDescent="0.25">
      <c r="A1486" s="15"/>
      <c r="B1486" s="20"/>
      <c r="C1486" s="20"/>
      <c r="D1486" s="15"/>
      <c r="E1486" s="15"/>
    </row>
    <row r="1487" spans="1:5" x14ac:dyDescent="0.25">
      <c r="A1487" s="15"/>
      <c r="B1487" s="20"/>
      <c r="C1487" s="20"/>
      <c r="D1487" s="15"/>
      <c r="E1487" s="15"/>
    </row>
    <row r="1488" spans="1:5" x14ac:dyDescent="0.25">
      <c r="A1488" s="15"/>
      <c r="B1488" s="20"/>
      <c r="C1488" s="20"/>
      <c r="D1488" s="15"/>
      <c r="E1488" s="15"/>
    </row>
    <row r="1489" spans="1:5" x14ac:dyDescent="0.25">
      <c r="A1489" s="15"/>
      <c r="B1489" s="20"/>
      <c r="C1489" s="20"/>
      <c r="D1489" s="15"/>
      <c r="E1489" s="15"/>
    </row>
    <row r="1490" spans="1:5" x14ac:dyDescent="0.25">
      <c r="A1490" s="15"/>
      <c r="B1490" s="20"/>
      <c r="C1490" s="20"/>
      <c r="D1490" s="15"/>
      <c r="E1490" s="15"/>
    </row>
    <row r="1491" spans="1:5" x14ac:dyDescent="0.25">
      <c r="A1491" s="15"/>
      <c r="B1491" s="20"/>
      <c r="C1491" s="20"/>
      <c r="D1491" s="15"/>
      <c r="E1491" s="15"/>
    </row>
    <row r="1492" spans="1:5" x14ac:dyDescent="0.25">
      <c r="A1492" s="15"/>
      <c r="B1492" s="20"/>
      <c r="C1492" s="20"/>
      <c r="D1492" s="15"/>
      <c r="E1492" s="15"/>
    </row>
    <row r="1493" spans="1:5" x14ac:dyDescent="0.25">
      <c r="A1493" s="15"/>
      <c r="B1493" s="20"/>
      <c r="C1493" s="20"/>
      <c r="D1493" s="15"/>
      <c r="E1493" s="15"/>
    </row>
    <row r="1494" spans="1:5" x14ac:dyDescent="0.25">
      <c r="A1494" s="15"/>
      <c r="B1494" s="20"/>
      <c r="C1494" s="20"/>
      <c r="D1494" s="15"/>
      <c r="E1494" s="15"/>
    </row>
    <row r="1495" spans="1:5" x14ac:dyDescent="0.25">
      <c r="A1495" s="15"/>
      <c r="B1495" s="20"/>
      <c r="C1495" s="20"/>
      <c r="D1495" s="15"/>
      <c r="E1495" s="15"/>
    </row>
    <row r="1496" spans="1:5" x14ac:dyDescent="0.25">
      <c r="A1496" s="15"/>
      <c r="B1496" s="20"/>
      <c r="C1496" s="20"/>
      <c r="D1496" s="15"/>
      <c r="E1496" s="15"/>
    </row>
    <row r="1497" spans="1:5" x14ac:dyDescent="0.25">
      <c r="A1497" s="15"/>
      <c r="B1497" s="20"/>
      <c r="C1497" s="20"/>
      <c r="D1497" s="15"/>
      <c r="E1497" s="15"/>
    </row>
    <row r="1498" spans="1:5" x14ac:dyDescent="0.25">
      <c r="A1498" s="15"/>
      <c r="B1498" s="20"/>
      <c r="C1498" s="20"/>
      <c r="D1498" s="15"/>
      <c r="E1498" s="15"/>
    </row>
    <row r="1499" spans="1:5" x14ac:dyDescent="0.25">
      <c r="A1499" s="15"/>
      <c r="B1499" s="20"/>
      <c r="C1499" s="20"/>
      <c r="D1499" s="15"/>
      <c r="E1499" s="15"/>
    </row>
    <row r="1500" spans="1:5" x14ac:dyDescent="0.25">
      <c r="A1500" s="15"/>
      <c r="B1500" s="20"/>
      <c r="C1500" s="20"/>
      <c r="D1500" s="15"/>
      <c r="E1500" s="15"/>
    </row>
    <row r="1501" spans="1:5" x14ac:dyDescent="0.25">
      <c r="A1501" s="15"/>
      <c r="B1501" s="20"/>
      <c r="C1501" s="20"/>
      <c r="D1501" s="15"/>
      <c r="E1501" s="15"/>
    </row>
    <row r="1502" spans="1:5" x14ac:dyDescent="0.25">
      <c r="A1502" s="15"/>
      <c r="B1502" s="20"/>
      <c r="C1502" s="20"/>
      <c r="D1502" s="15"/>
      <c r="E1502" s="15"/>
    </row>
    <row r="1503" spans="1:5" x14ac:dyDescent="0.25">
      <c r="A1503" s="15"/>
      <c r="B1503" s="20"/>
      <c r="C1503" s="20"/>
      <c r="D1503" s="15"/>
      <c r="E1503" s="15"/>
    </row>
    <row r="1504" spans="1:5" x14ac:dyDescent="0.25">
      <c r="A1504" s="15"/>
      <c r="B1504" s="20"/>
      <c r="C1504" s="20"/>
      <c r="D1504" s="15"/>
      <c r="E1504" s="15"/>
    </row>
    <row r="1505" spans="1:5" x14ac:dyDescent="0.25">
      <c r="A1505" s="15"/>
      <c r="B1505" s="20"/>
      <c r="C1505" s="20"/>
      <c r="D1505" s="15"/>
      <c r="E1505" s="15"/>
    </row>
    <row r="1506" spans="1:5" x14ac:dyDescent="0.25">
      <c r="A1506" s="15"/>
      <c r="B1506" s="20"/>
      <c r="C1506" s="20"/>
      <c r="D1506" s="15"/>
      <c r="E1506" s="15"/>
    </row>
    <row r="1507" spans="1:5" x14ac:dyDescent="0.25">
      <c r="A1507" s="15"/>
      <c r="B1507" s="20"/>
      <c r="C1507" s="20"/>
      <c r="D1507" s="15"/>
      <c r="E1507" s="15"/>
    </row>
    <row r="1508" spans="1:5" x14ac:dyDescent="0.25">
      <c r="A1508" s="15"/>
      <c r="B1508" s="20"/>
      <c r="C1508" s="20"/>
      <c r="D1508" s="15"/>
      <c r="E1508" s="15"/>
    </row>
    <row r="1509" spans="1:5" x14ac:dyDescent="0.25">
      <c r="A1509" s="15"/>
      <c r="B1509" s="20"/>
      <c r="C1509" s="20"/>
      <c r="D1509" s="15"/>
      <c r="E1509" s="15"/>
    </row>
    <row r="1510" spans="1:5" x14ac:dyDescent="0.25">
      <c r="A1510" s="15"/>
      <c r="B1510" s="20"/>
      <c r="C1510" s="20"/>
      <c r="D1510" s="15"/>
      <c r="E1510" s="15"/>
    </row>
    <row r="1511" spans="1:5" x14ac:dyDescent="0.25">
      <c r="A1511" s="15"/>
      <c r="B1511" s="20"/>
      <c r="C1511" s="20"/>
      <c r="D1511" s="15"/>
      <c r="E1511" s="15"/>
    </row>
    <row r="1512" spans="1:5" x14ac:dyDescent="0.25">
      <c r="A1512" s="15"/>
      <c r="B1512" s="20"/>
      <c r="C1512" s="20"/>
      <c r="D1512" s="15"/>
      <c r="E1512" s="15"/>
    </row>
    <row r="1513" spans="1:5" x14ac:dyDescent="0.25">
      <c r="A1513" s="15"/>
      <c r="B1513" s="20"/>
      <c r="C1513" s="20"/>
      <c r="D1513" s="15"/>
      <c r="E1513" s="15"/>
    </row>
    <row r="1514" spans="1:5" x14ac:dyDescent="0.25">
      <c r="A1514" s="15"/>
      <c r="B1514" s="20"/>
      <c r="C1514" s="20"/>
      <c r="D1514" s="15"/>
      <c r="E1514" s="15"/>
    </row>
    <row r="1515" spans="1:5" x14ac:dyDescent="0.25">
      <c r="A1515" s="15"/>
      <c r="B1515" s="20"/>
      <c r="C1515" s="20"/>
      <c r="D1515" s="15"/>
      <c r="E1515" s="15"/>
    </row>
    <row r="1516" spans="1:5" x14ac:dyDescent="0.25">
      <c r="A1516" s="15"/>
      <c r="B1516" s="20"/>
      <c r="C1516" s="20"/>
      <c r="D1516" s="15"/>
      <c r="E1516" s="15"/>
    </row>
    <row r="1517" spans="1:5" x14ac:dyDescent="0.25">
      <c r="A1517" s="15"/>
      <c r="B1517" s="20"/>
      <c r="C1517" s="20"/>
      <c r="D1517" s="15"/>
      <c r="E1517" s="15"/>
    </row>
    <row r="1518" spans="1:5" x14ac:dyDescent="0.25">
      <c r="A1518" s="15"/>
      <c r="B1518" s="20"/>
      <c r="C1518" s="20"/>
      <c r="D1518" s="15"/>
      <c r="E1518" s="15"/>
    </row>
    <row r="1519" spans="1:5" x14ac:dyDescent="0.25">
      <c r="A1519" s="15"/>
      <c r="B1519" s="20"/>
      <c r="C1519" s="20"/>
      <c r="D1519" s="15"/>
      <c r="E1519" s="15"/>
    </row>
    <row r="1520" spans="1:5" x14ac:dyDescent="0.25">
      <c r="A1520" s="15"/>
      <c r="B1520" s="20"/>
      <c r="C1520" s="20"/>
      <c r="D1520" s="15"/>
      <c r="E1520" s="15"/>
    </row>
    <row r="1521" spans="1:5" x14ac:dyDescent="0.25">
      <c r="A1521" s="15"/>
      <c r="B1521" s="20"/>
      <c r="C1521" s="20"/>
      <c r="D1521" s="15"/>
      <c r="E1521" s="15"/>
    </row>
    <row r="1522" spans="1:5" x14ac:dyDescent="0.25">
      <c r="A1522" s="15"/>
      <c r="B1522" s="20"/>
      <c r="C1522" s="20"/>
      <c r="D1522" s="15"/>
      <c r="E1522" s="15"/>
    </row>
    <row r="1523" spans="1:5" x14ac:dyDescent="0.25">
      <c r="A1523" s="15"/>
      <c r="B1523" s="20"/>
      <c r="C1523" s="20"/>
      <c r="D1523" s="15"/>
      <c r="E1523" s="15"/>
    </row>
    <row r="1524" spans="1:5" x14ac:dyDescent="0.25">
      <c r="A1524" s="15"/>
      <c r="B1524" s="20"/>
      <c r="C1524" s="20"/>
      <c r="D1524" s="15"/>
      <c r="E1524" s="15"/>
    </row>
    <row r="1525" spans="1:5" x14ac:dyDescent="0.25">
      <c r="A1525" s="15"/>
      <c r="B1525" s="20"/>
      <c r="C1525" s="20"/>
      <c r="D1525" s="15"/>
      <c r="E1525" s="15"/>
    </row>
    <row r="1526" spans="1:5" x14ac:dyDescent="0.25">
      <c r="A1526" s="15"/>
      <c r="B1526" s="20"/>
      <c r="C1526" s="20"/>
      <c r="D1526" s="15"/>
      <c r="E1526" s="15"/>
    </row>
    <row r="1527" spans="1:5" x14ac:dyDescent="0.25">
      <c r="A1527" s="15"/>
      <c r="B1527" s="20"/>
      <c r="C1527" s="20"/>
      <c r="D1527" s="15"/>
      <c r="E1527" s="15"/>
    </row>
    <row r="1528" spans="1:5" x14ac:dyDescent="0.25">
      <c r="A1528" s="15"/>
      <c r="B1528" s="20"/>
      <c r="C1528" s="20"/>
      <c r="D1528" s="15"/>
      <c r="E1528" s="15"/>
    </row>
    <row r="1529" spans="1:5" x14ac:dyDescent="0.25">
      <c r="A1529" s="15"/>
      <c r="B1529" s="20"/>
      <c r="C1529" s="20"/>
      <c r="D1529" s="15"/>
      <c r="E1529" s="15"/>
    </row>
    <row r="1530" spans="1:5" x14ac:dyDescent="0.25">
      <c r="A1530" s="15"/>
      <c r="B1530" s="20"/>
      <c r="C1530" s="20"/>
      <c r="D1530" s="15"/>
      <c r="E1530" s="15"/>
    </row>
    <row r="1531" spans="1:5" x14ac:dyDescent="0.25">
      <c r="A1531" s="15"/>
      <c r="B1531" s="20"/>
      <c r="C1531" s="20"/>
      <c r="D1531" s="15"/>
      <c r="E1531" s="15"/>
    </row>
    <row r="1532" spans="1:5" x14ac:dyDescent="0.25">
      <c r="A1532" s="15"/>
      <c r="B1532" s="20"/>
      <c r="C1532" s="20"/>
      <c r="D1532" s="15"/>
      <c r="E1532" s="15"/>
    </row>
    <row r="1533" spans="1:5" x14ac:dyDescent="0.25">
      <c r="A1533" s="15"/>
      <c r="B1533" s="20"/>
      <c r="C1533" s="20"/>
      <c r="D1533" s="15"/>
      <c r="E1533" s="15"/>
    </row>
    <row r="1534" spans="1:5" x14ac:dyDescent="0.25">
      <c r="A1534" s="15"/>
      <c r="B1534" s="20"/>
      <c r="C1534" s="20"/>
      <c r="D1534" s="15"/>
      <c r="E1534" s="15"/>
    </row>
    <row r="1535" spans="1:5" x14ac:dyDescent="0.25">
      <c r="A1535" s="15"/>
      <c r="B1535" s="20"/>
      <c r="C1535" s="20"/>
      <c r="D1535" s="15"/>
      <c r="E1535" s="15"/>
    </row>
    <row r="1536" spans="1:5" x14ac:dyDescent="0.25">
      <c r="A1536" s="15"/>
      <c r="B1536" s="20"/>
      <c r="C1536" s="20"/>
      <c r="D1536" s="15"/>
      <c r="E1536" s="15"/>
    </row>
    <row r="1537" spans="1:5" x14ac:dyDescent="0.25">
      <c r="A1537" s="15"/>
      <c r="B1537" s="20"/>
      <c r="C1537" s="20"/>
      <c r="D1537" s="15"/>
      <c r="E1537" s="15"/>
    </row>
    <row r="1538" spans="1:5" x14ac:dyDescent="0.25">
      <c r="A1538" s="15"/>
      <c r="B1538" s="20"/>
      <c r="C1538" s="20"/>
      <c r="D1538" s="15"/>
      <c r="E1538" s="15"/>
    </row>
    <row r="1539" spans="1:5" x14ac:dyDescent="0.25">
      <c r="A1539" s="15"/>
      <c r="B1539" s="20"/>
      <c r="C1539" s="20"/>
      <c r="D1539" s="15"/>
      <c r="E1539" s="15"/>
    </row>
    <row r="1540" spans="1:5" x14ac:dyDescent="0.25">
      <c r="A1540" s="15"/>
      <c r="B1540" s="20"/>
      <c r="C1540" s="20"/>
      <c r="D1540" s="15"/>
      <c r="E1540" s="15"/>
    </row>
    <row r="1541" spans="1:5" x14ac:dyDescent="0.25">
      <c r="A1541" s="15"/>
      <c r="B1541" s="20"/>
      <c r="C1541" s="20"/>
      <c r="D1541" s="15"/>
      <c r="E1541" s="15"/>
    </row>
    <row r="1542" spans="1:5" x14ac:dyDescent="0.25">
      <c r="A1542" s="15"/>
      <c r="B1542" s="20"/>
      <c r="C1542" s="20"/>
      <c r="D1542" s="15"/>
      <c r="E1542" s="15"/>
    </row>
    <row r="1543" spans="1:5" x14ac:dyDescent="0.25">
      <c r="A1543" s="15"/>
      <c r="B1543" s="20"/>
      <c r="C1543" s="20"/>
      <c r="D1543" s="15"/>
      <c r="E1543" s="15"/>
    </row>
    <row r="1544" spans="1:5" x14ac:dyDescent="0.25">
      <c r="A1544" s="15"/>
      <c r="B1544" s="20"/>
      <c r="C1544" s="20"/>
      <c r="D1544" s="15"/>
      <c r="E1544" s="15"/>
    </row>
    <row r="1545" spans="1:5" x14ac:dyDescent="0.25">
      <c r="A1545" s="15"/>
      <c r="B1545" s="20"/>
      <c r="C1545" s="20"/>
      <c r="D1545" s="15"/>
      <c r="E1545" s="15"/>
    </row>
    <row r="1546" spans="1:5" x14ac:dyDescent="0.25">
      <c r="A1546" s="15"/>
      <c r="B1546" s="20"/>
      <c r="C1546" s="20"/>
      <c r="D1546" s="15"/>
      <c r="E1546" s="15"/>
    </row>
    <row r="1547" spans="1:5" x14ac:dyDescent="0.25">
      <c r="A1547" s="15"/>
      <c r="B1547" s="20"/>
      <c r="C1547" s="20"/>
      <c r="D1547" s="15"/>
      <c r="E1547" s="15"/>
    </row>
    <row r="1548" spans="1:5" x14ac:dyDescent="0.25">
      <c r="A1548" s="15"/>
      <c r="B1548" s="20"/>
      <c r="C1548" s="20"/>
      <c r="D1548" s="15"/>
      <c r="E1548" s="15"/>
    </row>
    <row r="1549" spans="1:5" x14ac:dyDescent="0.25">
      <c r="A1549" s="15"/>
      <c r="B1549" s="20"/>
      <c r="C1549" s="20"/>
      <c r="D1549" s="15"/>
      <c r="E1549" s="15"/>
    </row>
    <row r="1550" spans="1:5" x14ac:dyDescent="0.25">
      <c r="A1550" s="15"/>
      <c r="B1550" s="20"/>
      <c r="C1550" s="20"/>
      <c r="D1550" s="15"/>
      <c r="E1550" s="15"/>
    </row>
    <row r="1551" spans="1:5" x14ac:dyDescent="0.25">
      <c r="A1551" s="15"/>
      <c r="B1551" s="20"/>
      <c r="C1551" s="20"/>
      <c r="D1551" s="15"/>
      <c r="E1551" s="15"/>
    </row>
    <row r="1552" spans="1:5" x14ac:dyDescent="0.25">
      <c r="A1552" s="15"/>
      <c r="B1552" s="20"/>
      <c r="C1552" s="20"/>
      <c r="D1552" s="15"/>
      <c r="E1552" s="15"/>
    </row>
    <row r="1553" spans="1:5" x14ac:dyDescent="0.25">
      <c r="A1553" s="15"/>
      <c r="B1553" s="20"/>
      <c r="C1553" s="20"/>
      <c r="D1553" s="15"/>
      <c r="E1553" s="15"/>
    </row>
    <row r="1554" spans="1:5" x14ac:dyDescent="0.25">
      <c r="A1554" s="15"/>
      <c r="B1554" s="20"/>
      <c r="C1554" s="20"/>
      <c r="D1554" s="15"/>
      <c r="E1554" s="15"/>
    </row>
    <row r="1555" spans="1:5" x14ac:dyDescent="0.25">
      <c r="A1555" s="15"/>
      <c r="B1555" s="20"/>
      <c r="C1555" s="20"/>
      <c r="D1555" s="15"/>
      <c r="E1555" s="15"/>
    </row>
    <row r="1556" spans="1:5" x14ac:dyDescent="0.25">
      <c r="A1556" s="15"/>
      <c r="B1556" s="20"/>
      <c r="C1556" s="20"/>
      <c r="D1556" s="15"/>
      <c r="E1556" s="15"/>
    </row>
    <row r="1557" spans="1:5" x14ac:dyDescent="0.25">
      <c r="A1557" s="15"/>
      <c r="B1557" s="20"/>
      <c r="C1557" s="20"/>
      <c r="D1557" s="15"/>
      <c r="E1557" s="15"/>
    </row>
    <row r="1558" spans="1:5" x14ac:dyDescent="0.25">
      <c r="A1558" s="15"/>
      <c r="B1558" s="20"/>
      <c r="C1558" s="20"/>
      <c r="D1558" s="15"/>
      <c r="E1558" s="15"/>
    </row>
    <row r="1559" spans="1:5" x14ac:dyDescent="0.25">
      <c r="A1559" s="15"/>
      <c r="B1559" s="20"/>
      <c r="C1559" s="20"/>
      <c r="D1559" s="15"/>
      <c r="E1559" s="15"/>
    </row>
    <row r="1560" spans="1:5" x14ac:dyDescent="0.25">
      <c r="A1560" s="15"/>
      <c r="B1560" s="20"/>
      <c r="C1560" s="20"/>
      <c r="D1560" s="15"/>
      <c r="E1560" s="15"/>
    </row>
    <row r="1561" spans="1:5" x14ac:dyDescent="0.25">
      <c r="A1561" s="15"/>
      <c r="B1561" s="20"/>
      <c r="C1561" s="20"/>
      <c r="D1561" s="15"/>
      <c r="E1561" s="15"/>
    </row>
    <row r="1562" spans="1:5" x14ac:dyDescent="0.25">
      <c r="A1562" s="15"/>
      <c r="B1562" s="20"/>
      <c r="C1562" s="20"/>
      <c r="D1562" s="15"/>
      <c r="E1562" s="15"/>
    </row>
    <row r="1563" spans="1:5" x14ac:dyDescent="0.25">
      <c r="A1563" s="15"/>
      <c r="B1563" s="20"/>
      <c r="C1563" s="20"/>
      <c r="D1563" s="15"/>
      <c r="E1563" s="15"/>
    </row>
    <row r="1564" spans="1:5" x14ac:dyDescent="0.25">
      <c r="A1564" s="15"/>
      <c r="B1564" s="20"/>
      <c r="C1564" s="20"/>
      <c r="D1564" s="15"/>
      <c r="E1564" s="15"/>
    </row>
    <row r="1565" spans="1:5" x14ac:dyDescent="0.25">
      <c r="A1565" s="15"/>
      <c r="B1565" s="20"/>
      <c r="C1565" s="20"/>
      <c r="D1565" s="15"/>
      <c r="E1565" s="15"/>
    </row>
    <row r="1566" spans="1:5" x14ac:dyDescent="0.25">
      <c r="A1566" s="15"/>
      <c r="B1566" s="20"/>
      <c r="C1566" s="20"/>
      <c r="D1566" s="15"/>
      <c r="E1566" s="15"/>
    </row>
    <row r="1567" spans="1:5" x14ac:dyDescent="0.25">
      <c r="A1567" s="15"/>
      <c r="B1567" s="20"/>
      <c r="C1567" s="20"/>
      <c r="D1567" s="15"/>
      <c r="E1567" s="15"/>
    </row>
    <row r="1568" spans="1:5" x14ac:dyDescent="0.25">
      <c r="A1568" s="15"/>
      <c r="B1568" s="20"/>
      <c r="C1568" s="20"/>
      <c r="D1568" s="15"/>
      <c r="E1568" s="15"/>
    </row>
    <row r="1569" spans="1:5" x14ac:dyDescent="0.25">
      <c r="A1569" s="15"/>
      <c r="B1569" s="20"/>
      <c r="C1569" s="20"/>
      <c r="D1569" s="15"/>
      <c r="E1569" s="15"/>
    </row>
    <row r="1570" spans="1:5" x14ac:dyDescent="0.25">
      <c r="A1570" s="15"/>
      <c r="B1570" s="20"/>
      <c r="C1570" s="20"/>
      <c r="D1570" s="15"/>
      <c r="E1570" s="15"/>
    </row>
    <row r="1571" spans="1:5" x14ac:dyDescent="0.25">
      <c r="A1571" s="15"/>
      <c r="B1571" s="20"/>
      <c r="C1571" s="20"/>
      <c r="D1571" s="15"/>
      <c r="E1571" s="15"/>
    </row>
    <row r="1572" spans="1:5" x14ac:dyDescent="0.25">
      <c r="A1572" s="15"/>
      <c r="B1572" s="20"/>
      <c r="C1572" s="20"/>
      <c r="D1572" s="15"/>
      <c r="E1572" s="15"/>
    </row>
    <row r="1573" spans="1:5" x14ac:dyDescent="0.25">
      <c r="A1573" s="15"/>
      <c r="B1573" s="20"/>
      <c r="C1573" s="20"/>
      <c r="D1573" s="15"/>
      <c r="E1573" s="15"/>
    </row>
    <row r="1574" spans="1:5" x14ac:dyDescent="0.25">
      <c r="A1574" s="15"/>
      <c r="B1574" s="20"/>
      <c r="C1574" s="20"/>
      <c r="D1574" s="15"/>
      <c r="E1574" s="15"/>
    </row>
    <row r="1575" spans="1:5" x14ac:dyDescent="0.25">
      <c r="A1575" s="15"/>
      <c r="B1575" s="20"/>
      <c r="C1575" s="20"/>
      <c r="D1575" s="15"/>
      <c r="E1575" s="15"/>
    </row>
    <row r="1576" spans="1:5" x14ac:dyDescent="0.25">
      <c r="A1576" s="15"/>
      <c r="B1576" s="20"/>
      <c r="C1576" s="20"/>
      <c r="D1576" s="15"/>
      <c r="E1576" s="15"/>
    </row>
    <row r="1577" spans="1:5" x14ac:dyDescent="0.25">
      <c r="A1577" s="15"/>
      <c r="B1577" s="20"/>
      <c r="C1577" s="20"/>
      <c r="D1577" s="15"/>
      <c r="E1577" s="15"/>
    </row>
    <row r="1578" spans="1:5" x14ac:dyDescent="0.25">
      <c r="A1578" s="15"/>
      <c r="B1578" s="20"/>
      <c r="C1578" s="20"/>
      <c r="D1578" s="15"/>
      <c r="E1578" s="15"/>
    </row>
    <row r="1579" spans="1:5" x14ac:dyDescent="0.25">
      <c r="A1579" s="15"/>
      <c r="B1579" s="20"/>
      <c r="C1579" s="20"/>
      <c r="D1579" s="15"/>
      <c r="E1579" s="15"/>
    </row>
    <row r="1580" spans="1:5" x14ac:dyDescent="0.25">
      <c r="A1580" s="15"/>
      <c r="B1580" s="20"/>
      <c r="C1580" s="20"/>
      <c r="D1580" s="15"/>
      <c r="E1580" s="15"/>
    </row>
    <row r="1581" spans="1:5" x14ac:dyDescent="0.25">
      <c r="A1581" s="15"/>
      <c r="B1581" s="20"/>
      <c r="C1581" s="20"/>
      <c r="D1581" s="15"/>
      <c r="E1581" s="15"/>
    </row>
    <row r="1582" spans="1:5" x14ac:dyDescent="0.25">
      <c r="A1582" s="15"/>
      <c r="B1582" s="20"/>
      <c r="C1582" s="20"/>
      <c r="D1582" s="15"/>
      <c r="E1582" s="15"/>
    </row>
    <row r="1583" spans="1:5" x14ac:dyDescent="0.25">
      <c r="A1583" s="15"/>
      <c r="B1583" s="20"/>
      <c r="C1583" s="20"/>
      <c r="D1583" s="15"/>
      <c r="E1583" s="15"/>
    </row>
    <row r="1584" spans="1:5" x14ac:dyDescent="0.25">
      <c r="A1584" s="15"/>
      <c r="B1584" s="20"/>
      <c r="C1584" s="20"/>
      <c r="D1584" s="15"/>
      <c r="E1584" s="15"/>
    </row>
    <row r="1585" spans="1:5" x14ac:dyDescent="0.25">
      <c r="A1585" s="15"/>
      <c r="B1585" s="20"/>
      <c r="C1585" s="20"/>
      <c r="D1585" s="15"/>
      <c r="E1585" s="15"/>
    </row>
    <row r="1586" spans="1:5" x14ac:dyDescent="0.25">
      <c r="A1586" s="15"/>
      <c r="B1586" s="20"/>
      <c r="C1586" s="20"/>
      <c r="D1586" s="15"/>
      <c r="E1586" s="15"/>
    </row>
    <row r="1587" spans="1:5" x14ac:dyDescent="0.25">
      <c r="A1587" s="15"/>
      <c r="B1587" s="20"/>
      <c r="C1587" s="20"/>
      <c r="D1587" s="15"/>
      <c r="E1587" s="15"/>
    </row>
    <row r="1588" spans="1:5" x14ac:dyDescent="0.25">
      <c r="A1588" s="15"/>
      <c r="B1588" s="20"/>
      <c r="C1588" s="20"/>
      <c r="D1588" s="15"/>
      <c r="E1588" s="15"/>
    </row>
    <row r="1589" spans="1:5" x14ac:dyDescent="0.25">
      <c r="A1589" s="15"/>
      <c r="B1589" s="20"/>
      <c r="C1589" s="20"/>
      <c r="D1589" s="15"/>
      <c r="E1589" s="15"/>
    </row>
    <row r="1590" spans="1:5" x14ac:dyDescent="0.25">
      <c r="A1590" s="15"/>
      <c r="B1590" s="20"/>
      <c r="C1590" s="20"/>
      <c r="D1590" s="15"/>
      <c r="E1590" s="15"/>
    </row>
    <row r="1591" spans="1:5" x14ac:dyDescent="0.25">
      <c r="A1591" s="15"/>
      <c r="B1591" s="20"/>
      <c r="C1591" s="20"/>
      <c r="D1591" s="15"/>
      <c r="E1591" s="15"/>
    </row>
    <row r="1592" spans="1:5" x14ac:dyDescent="0.25">
      <c r="A1592" s="15"/>
      <c r="B1592" s="20"/>
      <c r="C1592" s="20"/>
      <c r="D1592" s="15"/>
      <c r="E1592" s="15"/>
    </row>
    <row r="1593" spans="1:5" x14ac:dyDescent="0.25">
      <c r="A1593" s="15"/>
      <c r="B1593" s="20"/>
      <c r="C1593" s="20"/>
      <c r="D1593" s="15"/>
      <c r="E1593" s="15"/>
    </row>
    <row r="1594" spans="1:5" x14ac:dyDescent="0.25">
      <c r="A1594" s="15"/>
      <c r="B1594" s="20"/>
      <c r="C1594" s="20"/>
      <c r="D1594" s="15"/>
      <c r="E1594" s="15"/>
    </row>
    <row r="1595" spans="1:5" x14ac:dyDescent="0.25">
      <c r="A1595" s="15"/>
      <c r="B1595" s="20"/>
      <c r="C1595" s="20"/>
      <c r="D1595" s="15"/>
      <c r="E1595" s="15"/>
    </row>
    <row r="1596" spans="1:5" x14ac:dyDescent="0.25">
      <c r="A1596" s="15"/>
      <c r="B1596" s="20"/>
      <c r="C1596" s="20"/>
      <c r="D1596" s="15"/>
      <c r="E1596" s="15"/>
    </row>
    <row r="1597" spans="1:5" x14ac:dyDescent="0.25">
      <c r="A1597" s="15"/>
      <c r="B1597" s="20"/>
      <c r="C1597" s="20"/>
      <c r="D1597" s="15"/>
      <c r="E1597" s="15"/>
    </row>
    <row r="1598" spans="1:5" x14ac:dyDescent="0.25">
      <c r="A1598" s="15"/>
      <c r="B1598" s="20"/>
      <c r="C1598" s="20"/>
      <c r="D1598" s="15"/>
      <c r="E1598" s="15"/>
    </row>
    <row r="1599" spans="1:5" x14ac:dyDescent="0.25">
      <c r="A1599" s="15"/>
      <c r="B1599" s="20"/>
      <c r="C1599" s="20"/>
      <c r="D1599" s="15"/>
      <c r="E1599" s="15"/>
    </row>
    <row r="1600" spans="1:5" x14ac:dyDescent="0.25">
      <c r="A1600" s="15"/>
      <c r="B1600" s="20"/>
      <c r="C1600" s="20"/>
      <c r="D1600" s="15"/>
      <c r="E1600" s="15"/>
    </row>
    <row r="1601" spans="1:5" x14ac:dyDescent="0.25">
      <c r="A1601" s="15"/>
      <c r="B1601" s="20"/>
      <c r="C1601" s="20"/>
      <c r="D1601" s="15"/>
      <c r="E1601" s="15"/>
    </row>
    <row r="1602" spans="1:5" x14ac:dyDescent="0.25">
      <c r="A1602" s="15"/>
      <c r="B1602" s="20"/>
      <c r="C1602" s="20"/>
      <c r="D1602" s="15"/>
      <c r="E1602" s="15"/>
    </row>
    <row r="1603" spans="1:5" x14ac:dyDescent="0.25">
      <c r="A1603" s="15"/>
      <c r="B1603" s="20"/>
      <c r="C1603" s="20"/>
      <c r="D1603" s="15"/>
      <c r="E1603" s="15"/>
    </row>
    <row r="1604" spans="1:5" x14ac:dyDescent="0.25">
      <c r="A1604" s="15"/>
      <c r="B1604" s="20"/>
      <c r="C1604" s="20"/>
      <c r="D1604" s="15"/>
      <c r="E1604" s="15"/>
    </row>
    <row r="1605" spans="1:5" x14ac:dyDescent="0.25">
      <c r="A1605" s="15"/>
      <c r="B1605" s="20"/>
      <c r="C1605" s="20"/>
      <c r="D1605" s="15"/>
      <c r="E1605" s="15"/>
    </row>
    <row r="1606" spans="1:5" x14ac:dyDescent="0.25">
      <c r="A1606" s="15"/>
      <c r="B1606" s="20"/>
      <c r="C1606" s="20"/>
      <c r="D1606" s="15"/>
      <c r="E1606" s="15"/>
    </row>
    <row r="1607" spans="1:5" x14ac:dyDescent="0.25">
      <c r="A1607" s="15"/>
      <c r="B1607" s="20"/>
      <c r="C1607" s="20"/>
      <c r="D1607" s="15"/>
      <c r="E1607" s="15"/>
    </row>
    <row r="1608" spans="1:5" x14ac:dyDescent="0.25">
      <c r="A1608" s="15"/>
      <c r="B1608" s="20"/>
      <c r="C1608" s="20"/>
      <c r="D1608" s="15"/>
      <c r="E1608" s="15"/>
    </row>
    <row r="1609" spans="1:5" x14ac:dyDescent="0.25">
      <c r="A1609" s="15"/>
      <c r="B1609" s="20"/>
      <c r="C1609" s="20"/>
      <c r="D1609" s="15"/>
      <c r="E1609" s="15"/>
    </row>
    <row r="1610" spans="1:5" x14ac:dyDescent="0.25">
      <c r="A1610" s="15"/>
      <c r="B1610" s="20"/>
      <c r="C1610" s="20"/>
      <c r="D1610" s="15"/>
      <c r="E1610" s="15"/>
    </row>
    <row r="1611" spans="1:5" x14ac:dyDescent="0.25">
      <c r="A1611" s="15"/>
      <c r="B1611" s="20"/>
      <c r="C1611" s="20"/>
      <c r="D1611" s="15"/>
      <c r="E1611" s="15"/>
    </row>
    <row r="1612" spans="1:5" x14ac:dyDescent="0.25">
      <c r="A1612" s="15"/>
      <c r="B1612" s="20"/>
      <c r="C1612" s="20"/>
      <c r="D1612" s="15"/>
      <c r="E1612" s="15"/>
    </row>
    <row r="1613" spans="1:5" x14ac:dyDescent="0.25">
      <c r="A1613" s="15"/>
      <c r="B1613" s="20"/>
      <c r="C1613" s="20"/>
      <c r="D1613" s="15"/>
      <c r="E1613" s="15"/>
    </row>
    <row r="1614" spans="1:5" x14ac:dyDescent="0.25">
      <c r="A1614" s="15"/>
      <c r="B1614" s="20"/>
      <c r="C1614" s="20"/>
      <c r="D1614" s="15"/>
      <c r="E1614" s="15"/>
    </row>
    <row r="1615" spans="1:5" x14ac:dyDescent="0.25">
      <c r="A1615" s="15"/>
      <c r="B1615" s="20"/>
      <c r="C1615" s="20"/>
      <c r="D1615" s="15"/>
      <c r="E1615" s="15"/>
    </row>
    <row r="1616" spans="1:5" x14ac:dyDescent="0.25">
      <c r="A1616" s="15"/>
      <c r="B1616" s="20"/>
      <c r="C1616" s="20"/>
      <c r="D1616" s="15"/>
      <c r="E1616" s="15"/>
    </row>
    <row r="1617" spans="1:5" x14ac:dyDescent="0.25">
      <c r="A1617" s="15"/>
      <c r="B1617" s="20"/>
      <c r="C1617" s="20"/>
      <c r="D1617" s="15"/>
      <c r="E1617" s="15"/>
    </row>
    <row r="1618" spans="1:5" x14ac:dyDescent="0.25">
      <c r="A1618" s="15"/>
      <c r="B1618" s="20"/>
      <c r="C1618" s="20"/>
      <c r="D1618" s="15"/>
      <c r="E1618" s="15"/>
    </row>
    <row r="1619" spans="1:5" x14ac:dyDescent="0.25">
      <c r="A1619" s="15"/>
      <c r="B1619" s="20"/>
      <c r="C1619" s="20"/>
      <c r="D1619" s="15"/>
      <c r="E1619" s="15"/>
    </row>
    <row r="1620" spans="1:5" x14ac:dyDescent="0.25">
      <c r="A1620" s="15"/>
      <c r="B1620" s="20"/>
      <c r="C1620" s="20"/>
      <c r="D1620" s="15"/>
      <c r="E1620" s="15"/>
    </row>
    <row r="1621" spans="1:5" x14ac:dyDescent="0.25">
      <c r="A1621" s="15"/>
      <c r="B1621" s="20"/>
      <c r="C1621" s="20"/>
      <c r="D1621" s="15"/>
      <c r="E1621" s="15"/>
    </row>
    <row r="1622" spans="1:5" x14ac:dyDescent="0.25">
      <c r="A1622" s="15"/>
      <c r="B1622" s="20"/>
      <c r="C1622" s="20"/>
      <c r="D1622" s="15"/>
      <c r="E1622" s="15"/>
    </row>
    <row r="1623" spans="1:5" x14ac:dyDescent="0.25">
      <c r="A1623" s="15"/>
      <c r="B1623" s="20"/>
      <c r="C1623" s="20"/>
      <c r="D1623" s="15"/>
      <c r="E1623" s="15"/>
    </row>
    <row r="1624" spans="1:5" x14ac:dyDescent="0.25">
      <c r="A1624" s="15"/>
      <c r="B1624" s="20"/>
      <c r="C1624" s="20"/>
      <c r="D1624" s="15"/>
      <c r="E1624" s="15"/>
    </row>
    <row r="1625" spans="1:5" x14ac:dyDescent="0.25">
      <c r="A1625" s="15"/>
      <c r="B1625" s="20"/>
      <c r="C1625" s="20"/>
      <c r="D1625" s="15"/>
      <c r="E1625" s="15"/>
    </row>
    <row r="1626" spans="1:5" x14ac:dyDescent="0.25">
      <c r="A1626" s="15"/>
      <c r="B1626" s="20"/>
      <c r="C1626" s="20"/>
      <c r="D1626" s="15"/>
      <c r="E1626" s="15"/>
    </row>
    <row r="1627" spans="1:5" x14ac:dyDescent="0.25">
      <c r="A1627" s="15"/>
      <c r="B1627" s="20"/>
      <c r="C1627" s="20"/>
      <c r="D1627" s="15"/>
      <c r="E1627" s="15"/>
    </row>
    <row r="1628" spans="1:5" x14ac:dyDescent="0.25">
      <c r="A1628" s="15"/>
      <c r="B1628" s="20"/>
      <c r="C1628" s="20"/>
      <c r="D1628" s="15"/>
      <c r="E1628" s="15"/>
    </row>
    <row r="1629" spans="1:5" x14ac:dyDescent="0.25">
      <c r="A1629" s="15"/>
      <c r="B1629" s="20"/>
      <c r="C1629" s="20"/>
      <c r="D1629" s="15"/>
      <c r="E1629" s="15"/>
    </row>
    <row r="1630" spans="1:5" x14ac:dyDescent="0.25">
      <c r="A1630" s="15"/>
      <c r="B1630" s="20"/>
      <c r="C1630" s="20"/>
      <c r="D1630" s="15"/>
      <c r="E1630" s="15"/>
    </row>
    <row r="1631" spans="1:5" x14ac:dyDescent="0.25">
      <c r="A1631" s="15"/>
      <c r="B1631" s="20"/>
      <c r="C1631" s="20"/>
      <c r="D1631" s="15"/>
      <c r="E1631" s="15"/>
    </row>
    <row r="1632" spans="1:5" x14ac:dyDescent="0.25">
      <c r="A1632" s="15"/>
      <c r="B1632" s="20"/>
      <c r="C1632" s="20"/>
      <c r="D1632" s="15"/>
      <c r="E1632" s="15"/>
    </row>
    <row r="1633" spans="1:5" x14ac:dyDescent="0.25">
      <c r="A1633" s="15"/>
      <c r="B1633" s="20"/>
      <c r="C1633" s="20"/>
      <c r="D1633" s="15"/>
      <c r="E1633" s="15"/>
    </row>
    <row r="1634" spans="1:5" x14ac:dyDescent="0.25">
      <c r="A1634" s="15"/>
      <c r="B1634" s="20"/>
      <c r="C1634" s="20"/>
      <c r="D1634" s="15"/>
      <c r="E1634" s="15"/>
    </row>
    <row r="1635" spans="1:5" x14ac:dyDescent="0.25">
      <c r="A1635" s="15"/>
      <c r="B1635" s="20"/>
      <c r="C1635" s="20"/>
      <c r="D1635" s="15"/>
      <c r="E1635" s="15"/>
    </row>
    <row r="1636" spans="1:5" x14ac:dyDescent="0.25">
      <c r="A1636" s="15"/>
      <c r="B1636" s="20"/>
      <c r="C1636" s="20"/>
      <c r="D1636" s="15"/>
      <c r="E1636" s="15"/>
    </row>
    <row r="1637" spans="1:5" x14ac:dyDescent="0.25">
      <c r="A1637" s="15"/>
      <c r="B1637" s="20"/>
      <c r="C1637" s="20"/>
      <c r="D1637" s="15"/>
      <c r="E1637" s="15"/>
    </row>
    <row r="1638" spans="1:5" x14ac:dyDescent="0.25">
      <c r="A1638" s="15"/>
      <c r="B1638" s="20"/>
      <c r="C1638" s="20"/>
      <c r="D1638" s="15"/>
      <c r="E1638" s="15"/>
    </row>
    <row r="1639" spans="1:5" x14ac:dyDescent="0.25">
      <c r="A1639" s="15"/>
      <c r="B1639" s="20"/>
      <c r="C1639" s="20"/>
      <c r="D1639" s="15"/>
      <c r="E1639" s="15"/>
    </row>
    <row r="1640" spans="1:5" x14ac:dyDescent="0.25">
      <c r="A1640" s="15"/>
      <c r="B1640" s="20"/>
      <c r="C1640" s="20"/>
      <c r="D1640" s="15"/>
      <c r="E1640" s="15"/>
    </row>
    <row r="1641" spans="1:5" x14ac:dyDescent="0.25">
      <c r="A1641" s="15"/>
      <c r="B1641" s="20"/>
      <c r="C1641" s="20"/>
      <c r="D1641" s="15"/>
      <c r="E1641" s="15"/>
    </row>
    <row r="1642" spans="1:5" x14ac:dyDescent="0.25">
      <c r="A1642" s="15"/>
      <c r="B1642" s="20"/>
      <c r="C1642" s="20"/>
      <c r="D1642" s="15"/>
      <c r="E1642" s="15"/>
    </row>
    <row r="1643" spans="1:5" x14ac:dyDescent="0.25">
      <c r="A1643" s="15"/>
      <c r="B1643" s="20"/>
      <c r="C1643" s="20"/>
      <c r="D1643" s="15"/>
      <c r="E1643" s="15"/>
    </row>
    <row r="1644" spans="1:5" x14ac:dyDescent="0.25">
      <c r="A1644" s="15"/>
      <c r="B1644" s="20"/>
      <c r="C1644" s="20"/>
      <c r="D1644" s="15"/>
      <c r="E1644" s="15"/>
    </row>
    <row r="1645" spans="1:5" x14ac:dyDescent="0.25">
      <c r="A1645" s="15"/>
      <c r="B1645" s="20"/>
      <c r="C1645" s="20"/>
      <c r="D1645" s="15"/>
      <c r="E1645" s="15"/>
    </row>
    <row r="1646" spans="1:5" x14ac:dyDescent="0.25">
      <c r="A1646" s="15"/>
      <c r="B1646" s="20"/>
      <c r="C1646" s="20"/>
      <c r="D1646" s="15"/>
      <c r="E1646" s="15"/>
    </row>
    <row r="1647" spans="1:5" x14ac:dyDescent="0.25">
      <c r="A1647" s="15"/>
      <c r="B1647" s="20"/>
      <c r="C1647" s="20"/>
      <c r="D1647" s="15"/>
      <c r="E1647" s="15"/>
    </row>
    <row r="1648" spans="1:5" x14ac:dyDescent="0.25">
      <c r="A1648" s="15"/>
      <c r="B1648" s="20"/>
      <c r="C1648" s="20"/>
      <c r="D1648" s="15"/>
      <c r="E1648" s="15"/>
    </row>
    <row r="1649" spans="1:5" x14ac:dyDescent="0.25">
      <c r="A1649" s="15"/>
      <c r="B1649" s="20"/>
      <c r="C1649" s="20"/>
      <c r="D1649" s="15"/>
      <c r="E1649" s="15"/>
    </row>
    <row r="1650" spans="1:5" x14ac:dyDescent="0.25">
      <c r="A1650" s="15"/>
      <c r="B1650" s="20"/>
      <c r="C1650" s="20"/>
      <c r="D1650" s="15"/>
      <c r="E1650" s="15"/>
    </row>
    <row r="1651" spans="1:5" x14ac:dyDescent="0.25">
      <c r="A1651" s="15"/>
      <c r="B1651" s="20"/>
      <c r="C1651" s="20"/>
      <c r="D1651" s="15"/>
      <c r="E1651" s="15"/>
    </row>
    <row r="1652" spans="1:5" x14ac:dyDescent="0.25">
      <c r="A1652" s="15"/>
      <c r="B1652" s="20"/>
      <c r="C1652" s="20"/>
      <c r="D1652" s="15"/>
      <c r="E1652" s="15"/>
    </row>
    <row r="1653" spans="1:5" x14ac:dyDescent="0.25">
      <c r="A1653" s="15"/>
      <c r="B1653" s="20"/>
      <c r="C1653" s="20"/>
      <c r="D1653" s="15"/>
      <c r="E1653" s="15"/>
    </row>
    <row r="1654" spans="1:5" x14ac:dyDescent="0.25">
      <c r="A1654" s="15"/>
      <c r="B1654" s="20"/>
      <c r="C1654" s="20"/>
      <c r="D1654" s="15"/>
      <c r="E1654" s="15"/>
    </row>
    <row r="1655" spans="1:5" x14ac:dyDescent="0.25">
      <c r="A1655" s="15"/>
      <c r="B1655" s="20"/>
      <c r="C1655" s="20"/>
      <c r="D1655" s="15"/>
      <c r="E1655" s="15"/>
    </row>
    <row r="1656" spans="1:5" x14ac:dyDescent="0.25">
      <c r="A1656" s="15"/>
      <c r="B1656" s="20"/>
      <c r="C1656" s="20"/>
      <c r="D1656" s="15"/>
      <c r="E1656" s="15"/>
    </row>
    <row r="1657" spans="1:5" x14ac:dyDescent="0.25">
      <c r="A1657" s="15"/>
      <c r="B1657" s="20"/>
      <c r="C1657" s="20"/>
      <c r="D1657" s="15"/>
      <c r="E1657" s="15"/>
    </row>
    <row r="1658" spans="1:5" x14ac:dyDescent="0.25">
      <c r="A1658" s="15"/>
      <c r="B1658" s="20"/>
      <c r="C1658" s="20"/>
      <c r="D1658" s="15"/>
      <c r="E1658" s="15"/>
    </row>
    <row r="1659" spans="1:5" x14ac:dyDescent="0.25">
      <c r="A1659" s="15"/>
      <c r="B1659" s="20"/>
      <c r="C1659" s="20"/>
      <c r="D1659" s="15"/>
      <c r="E1659" s="15"/>
    </row>
    <row r="1660" spans="1:5" x14ac:dyDescent="0.25">
      <c r="A1660" s="15"/>
      <c r="B1660" s="20"/>
      <c r="C1660" s="20"/>
      <c r="D1660" s="15"/>
      <c r="E1660" s="15"/>
    </row>
    <row r="1661" spans="1:5" x14ac:dyDescent="0.25">
      <c r="A1661" s="15"/>
      <c r="B1661" s="20"/>
      <c r="C1661" s="20"/>
      <c r="D1661" s="15"/>
      <c r="E1661" s="15"/>
    </row>
    <row r="1662" spans="1:5" x14ac:dyDescent="0.25">
      <c r="A1662" s="15"/>
      <c r="B1662" s="20"/>
      <c r="C1662" s="20"/>
      <c r="D1662" s="15"/>
      <c r="E1662" s="15"/>
    </row>
    <row r="1663" spans="1:5" x14ac:dyDescent="0.25">
      <c r="A1663" s="15"/>
      <c r="B1663" s="20"/>
      <c r="C1663" s="20"/>
      <c r="D1663" s="15"/>
      <c r="E1663" s="15"/>
    </row>
    <row r="1664" spans="1:5" x14ac:dyDescent="0.25">
      <c r="A1664" s="15"/>
      <c r="B1664" s="20"/>
      <c r="C1664" s="20"/>
      <c r="D1664" s="15"/>
      <c r="E1664" s="15"/>
    </row>
    <row r="1665" spans="1:5" x14ac:dyDescent="0.25">
      <c r="A1665" s="15"/>
      <c r="B1665" s="20"/>
      <c r="C1665" s="20"/>
      <c r="D1665" s="15"/>
      <c r="E1665" s="15"/>
    </row>
    <row r="1666" spans="1:5" x14ac:dyDescent="0.25">
      <c r="A1666" s="15"/>
      <c r="B1666" s="20"/>
      <c r="C1666" s="20"/>
      <c r="D1666" s="15"/>
      <c r="E1666" s="15"/>
    </row>
    <row r="1667" spans="1:5" x14ac:dyDescent="0.25">
      <c r="A1667" s="15"/>
      <c r="B1667" s="20"/>
      <c r="C1667" s="20"/>
      <c r="D1667" s="15"/>
      <c r="E1667" s="15"/>
    </row>
    <row r="1668" spans="1:5" x14ac:dyDescent="0.25">
      <c r="A1668" s="15"/>
      <c r="B1668" s="20"/>
      <c r="C1668" s="20"/>
      <c r="D1668" s="15"/>
      <c r="E1668" s="15"/>
    </row>
    <row r="1669" spans="1:5" x14ac:dyDescent="0.25">
      <c r="A1669" s="15"/>
      <c r="B1669" s="20"/>
      <c r="C1669" s="20"/>
      <c r="D1669" s="15"/>
      <c r="E1669" s="15"/>
    </row>
    <row r="1670" spans="1:5" x14ac:dyDescent="0.25">
      <c r="A1670" s="15"/>
      <c r="B1670" s="20"/>
      <c r="C1670" s="20"/>
      <c r="D1670" s="15"/>
      <c r="E1670" s="15"/>
    </row>
    <row r="1671" spans="1:5" x14ac:dyDescent="0.25">
      <c r="A1671" s="15"/>
      <c r="B1671" s="20"/>
      <c r="C1671" s="20"/>
      <c r="D1671" s="15"/>
      <c r="E1671" s="15"/>
    </row>
    <row r="1672" spans="1:5" x14ac:dyDescent="0.25">
      <c r="A1672" s="15"/>
      <c r="B1672" s="20"/>
      <c r="C1672" s="20"/>
      <c r="D1672" s="15"/>
      <c r="E1672" s="15"/>
    </row>
    <row r="1673" spans="1:5" x14ac:dyDescent="0.25">
      <c r="A1673" s="15"/>
      <c r="B1673" s="20"/>
      <c r="C1673" s="20"/>
      <c r="D1673" s="15"/>
      <c r="E1673" s="15"/>
    </row>
    <row r="1674" spans="1:5" x14ac:dyDescent="0.25">
      <c r="A1674" s="15"/>
      <c r="B1674" s="20"/>
      <c r="C1674" s="20"/>
      <c r="D1674" s="15"/>
      <c r="E1674" s="15"/>
    </row>
    <row r="1675" spans="1:5" x14ac:dyDescent="0.25">
      <c r="A1675" s="15"/>
      <c r="B1675" s="20"/>
      <c r="C1675" s="20"/>
      <c r="D1675" s="15"/>
      <c r="E1675" s="15"/>
    </row>
    <row r="1676" spans="1:5" x14ac:dyDescent="0.25">
      <c r="A1676" s="15"/>
      <c r="B1676" s="20"/>
      <c r="C1676" s="20"/>
      <c r="D1676" s="15"/>
      <c r="E1676" s="15"/>
    </row>
    <row r="1677" spans="1:5" x14ac:dyDescent="0.25">
      <c r="A1677" s="15"/>
      <c r="B1677" s="20"/>
      <c r="C1677" s="20"/>
      <c r="D1677" s="15"/>
      <c r="E1677" s="15"/>
    </row>
    <row r="1678" spans="1:5" x14ac:dyDescent="0.25">
      <c r="A1678" s="15"/>
      <c r="B1678" s="20"/>
      <c r="C1678" s="20"/>
      <c r="D1678" s="15"/>
      <c r="E1678" s="15"/>
    </row>
    <row r="1679" spans="1:5" x14ac:dyDescent="0.25">
      <c r="A1679" s="15"/>
      <c r="B1679" s="20"/>
      <c r="C1679" s="20"/>
      <c r="D1679" s="15"/>
      <c r="E1679" s="15"/>
    </row>
    <row r="1680" spans="1:5" x14ac:dyDescent="0.25">
      <c r="A1680" s="15"/>
      <c r="B1680" s="20"/>
      <c r="C1680" s="20"/>
      <c r="D1680" s="15"/>
      <c r="E1680" s="15"/>
    </row>
    <row r="1681" spans="1:5" x14ac:dyDescent="0.25">
      <c r="A1681" s="15"/>
      <c r="B1681" s="20"/>
      <c r="C1681" s="20"/>
      <c r="D1681" s="15"/>
      <c r="E1681" s="15"/>
    </row>
    <row r="1682" spans="1:5" x14ac:dyDescent="0.25">
      <c r="A1682" s="15"/>
      <c r="B1682" s="20"/>
      <c r="C1682" s="20"/>
      <c r="D1682" s="15"/>
      <c r="E1682" s="15"/>
    </row>
    <row r="1683" spans="1:5" x14ac:dyDescent="0.25">
      <c r="A1683" s="15"/>
      <c r="B1683" s="20"/>
      <c r="C1683" s="20"/>
      <c r="D1683" s="15"/>
      <c r="E1683" s="15"/>
    </row>
    <row r="1684" spans="1:5" x14ac:dyDescent="0.25">
      <c r="A1684" s="15"/>
      <c r="B1684" s="20"/>
      <c r="C1684" s="20"/>
      <c r="D1684" s="15"/>
      <c r="E1684" s="15"/>
    </row>
    <row r="1685" spans="1:5" x14ac:dyDescent="0.25">
      <c r="A1685" s="15"/>
      <c r="B1685" s="20"/>
      <c r="C1685" s="20"/>
      <c r="D1685" s="15"/>
      <c r="E1685" s="15"/>
    </row>
    <row r="1686" spans="1:5" x14ac:dyDescent="0.25">
      <c r="A1686" s="15"/>
      <c r="B1686" s="20"/>
      <c r="C1686" s="20"/>
      <c r="D1686" s="15"/>
      <c r="E1686" s="15"/>
    </row>
    <row r="1687" spans="1:5" x14ac:dyDescent="0.25">
      <c r="A1687" s="15"/>
      <c r="B1687" s="20"/>
      <c r="C1687" s="20"/>
      <c r="D1687" s="15"/>
      <c r="E1687" s="15"/>
    </row>
    <row r="1688" spans="1:5" x14ac:dyDescent="0.25">
      <c r="A1688" s="15"/>
      <c r="B1688" s="20"/>
      <c r="C1688" s="20"/>
      <c r="D1688" s="15"/>
      <c r="E1688" s="15"/>
    </row>
    <row r="1689" spans="1:5" x14ac:dyDescent="0.25">
      <c r="A1689" s="15"/>
      <c r="B1689" s="20"/>
      <c r="C1689" s="20"/>
      <c r="D1689" s="15"/>
      <c r="E1689" s="15"/>
    </row>
    <row r="1690" spans="1:5" x14ac:dyDescent="0.25">
      <c r="A1690" s="15"/>
      <c r="B1690" s="20"/>
      <c r="C1690" s="20"/>
      <c r="D1690" s="15"/>
      <c r="E1690" s="15"/>
    </row>
    <row r="1691" spans="1:5" x14ac:dyDescent="0.25">
      <c r="A1691" s="15"/>
      <c r="B1691" s="20"/>
      <c r="C1691" s="20"/>
      <c r="D1691" s="15"/>
      <c r="E1691" s="15"/>
    </row>
    <row r="1692" spans="1:5" x14ac:dyDescent="0.25">
      <c r="A1692" s="15"/>
      <c r="B1692" s="20"/>
      <c r="C1692" s="20"/>
      <c r="D1692" s="15"/>
      <c r="E1692" s="15"/>
    </row>
    <row r="1693" spans="1:5" x14ac:dyDescent="0.25">
      <c r="A1693" s="15"/>
      <c r="B1693" s="20"/>
      <c r="C1693" s="20"/>
      <c r="D1693" s="15"/>
      <c r="E1693" s="15"/>
    </row>
    <row r="1694" spans="1:5" x14ac:dyDescent="0.25">
      <c r="A1694" s="15"/>
      <c r="B1694" s="20"/>
      <c r="C1694" s="20"/>
      <c r="D1694" s="15"/>
      <c r="E1694" s="15"/>
    </row>
    <row r="1695" spans="1:5" x14ac:dyDescent="0.25">
      <c r="A1695" s="15"/>
      <c r="B1695" s="20"/>
      <c r="C1695" s="20"/>
      <c r="D1695" s="15"/>
      <c r="E1695" s="15"/>
    </row>
    <row r="1696" spans="1:5" x14ac:dyDescent="0.25">
      <c r="A1696" s="15"/>
      <c r="B1696" s="20"/>
      <c r="C1696" s="20"/>
      <c r="D1696" s="15"/>
      <c r="E1696" s="15"/>
    </row>
    <row r="1697" spans="1:5" x14ac:dyDescent="0.25">
      <c r="A1697" s="15"/>
      <c r="B1697" s="20"/>
      <c r="C1697" s="20"/>
      <c r="D1697" s="15"/>
      <c r="E1697" s="15"/>
    </row>
    <row r="1698" spans="1:5" x14ac:dyDescent="0.25">
      <c r="A1698" s="15"/>
      <c r="B1698" s="20"/>
      <c r="C1698" s="20"/>
      <c r="D1698" s="15"/>
      <c r="E1698" s="15"/>
    </row>
    <row r="1699" spans="1:5" x14ac:dyDescent="0.25">
      <c r="A1699" s="15"/>
      <c r="B1699" s="20"/>
      <c r="C1699" s="20"/>
      <c r="D1699" s="15"/>
      <c r="E1699" s="15"/>
    </row>
    <row r="1700" spans="1:5" x14ac:dyDescent="0.25">
      <c r="A1700" s="15"/>
      <c r="B1700" s="20"/>
      <c r="C1700" s="20"/>
      <c r="D1700" s="15"/>
      <c r="E1700" s="15"/>
    </row>
    <row r="1701" spans="1:5" x14ac:dyDescent="0.25">
      <c r="A1701" s="15"/>
      <c r="B1701" s="20"/>
      <c r="C1701" s="20"/>
      <c r="D1701" s="15"/>
      <c r="E1701" s="15"/>
    </row>
    <row r="1702" spans="1:5" x14ac:dyDescent="0.25">
      <c r="A1702" s="15"/>
      <c r="B1702" s="20"/>
      <c r="C1702" s="20"/>
      <c r="D1702" s="15"/>
      <c r="E1702" s="15"/>
    </row>
    <row r="1703" spans="1:5" x14ac:dyDescent="0.25">
      <c r="A1703" s="15"/>
      <c r="B1703" s="20"/>
      <c r="C1703" s="20"/>
      <c r="D1703" s="15"/>
      <c r="E1703" s="15"/>
    </row>
    <row r="1704" spans="1:5" x14ac:dyDescent="0.25">
      <c r="A1704" s="15"/>
      <c r="B1704" s="20"/>
      <c r="C1704" s="20"/>
      <c r="D1704" s="15"/>
      <c r="E1704" s="15"/>
    </row>
    <row r="1705" spans="1:5" x14ac:dyDescent="0.25">
      <c r="A1705" s="15"/>
      <c r="B1705" s="20"/>
      <c r="C1705" s="20"/>
      <c r="D1705" s="15"/>
      <c r="E1705" s="15"/>
    </row>
    <row r="1706" spans="1:5" x14ac:dyDescent="0.25">
      <c r="A1706" s="15"/>
      <c r="B1706" s="20"/>
      <c r="C1706" s="20"/>
      <c r="D1706" s="15"/>
      <c r="E1706" s="15"/>
    </row>
    <row r="1707" spans="1:5" x14ac:dyDescent="0.25">
      <c r="A1707" s="15"/>
      <c r="B1707" s="20"/>
      <c r="C1707" s="20"/>
      <c r="D1707" s="15"/>
      <c r="E1707" s="15"/>
    </row>
    <row r="1708" spans="1:5" x14ac:dyDescent="0.25">
      <c r="A1708" s="15"/>
      <c r="B1708" s="20"/>
      <c r="C1708" s="20"/>
      <c r="D1708" s="15"/>
      <c r="E1708" s="15"/>
    </row>
    <row r="1709" spans="1:5" x14ac:dyDescent="0.25">
      <c r="A1709" s="15"/>
      <c r="B1709" s="20"/>
      <c r="C1709" s="20"/>
      <c r="D1709" s="15"/>
      <c r="E1709" s="15"/>
    </row>
    <row r="1710" spans="1:5" x14ac:dyDescent="0.25">
      <c r="A1710" s="15"/>
      <c r="B1710" s="20"/>
      <c r="C1710" s="20"/>
      <c r="D1710" s="15"/>
      <c r="E1710" s="15"/>
    </row>
    <row r="1711" spans="1:5" x14ac:dyDescent="0.25">
      <c r="A1711" s="15"/>
      <c r="B1711" s="20"/>
      <c r="C1711" s="20"/>
      <c r="D1711" s="15"/>
      <c r="E1711" s="15"/>
    </row>
    <row r="1712" spans="1:5" x14ac:dyDescent="0.25">
      <c r="A1712" s="15"/>
      <c r="B1712" s="20"/>
      <c r="C1712" s="20"/>
      <c r="D1712" s="15"/>
      <c r="E1712" s="15"/>
    </row>
    <row r="1713" spans="1:5" x14ac:dyDescent="0.25">
      <c r="A1713" s="15"/>
      <c r="B1713" s="20"/>
      <c r="C1713" s="20"/>
      <c r="D1713" s="15"/>
      <c r="E1713" s="15"/>
    </row>
    <row r="1714" spans="1:5" x14ac:dyDescent="0.25">
      <c r="A1714" s="15"/>
      <c r="B1714" s="20"/>
      <c r="C1714" s="20"/>
      <c r="D1714" s="15"/>
      <c r="E1714" s="15"/>
    </row>
    <row r="1715" spans="1:5" x14ac:dyDescent="0.25">
      <c r="A1715" s="15"/>
      <c r="B1715" s="20"/>
      <c r="C1715" s="20"/>
      <c r="D1715" s="15"/>
      <c r="E1715" s="15"/>
    </row>
    <row r="1716" spans="1:5" x14ac:dyDescent="0.25">
      <c r="A1716" s="15"/>
      <c r="B1716" s="20"/>
      <c r="C1716" s="20"/>
      <c r="D1716" s="15"/>
      <c r="E1716" s="15"/>
    </row>
    <row r="1717" spans="1:5" x14ac:dyDescent="0.25">
      <c r="A1717" s="15"/>
      <c r="B1717" s="20"/>
      <c r="C1717" s="20"/>
      <c r="D1717" s="15"/>
      <c r="E1717" s="15"/>
    </row>
    <row r="1718" spans="1:5" x14ac:dyDescent="0.25">
      <c r="A1718" s="15"/>
      <c r="B1718" s="20"/>
      <c r="C1718" s="20"/>
      <c r="D1718" s="15"/>
      <c r="E1718" s="15"/>
    </row>
    <row r="1719" spans="1:5" x14ac:dyDescent="0.25">
      <c r="A1719" s="15"/>
      <c r="B1719" s="20"/>
      <c r="C1719" s="20"/>
      <c r="D1719" s="15"/>
      <c r="E1719" s="15"/>
    </row>
    <row r="1720" spans="1:5" x14ac:dyDescent="0.25">
      <c r="A1720" s="15"/>
      <c r="B1720" s="20"/>
      <c r="C1720" s="20"/>
      <c r="D1720" s="15"/>
      <c r="E1720" s="15"/>
    </row>
    <row r="1721" spans="1:5" x14ac:dyDescent="0.25">
      <c r="A1721" s="15"/>
      <c r="B1721" s="20"/>
      <c r="C1721" s="20"/>
      <c r="D1721" s="15"/>
      <c r="E1721" s="15"/>
    </row>
    <row r="1722" spans="1:5" x14ac:dyDescent="0.25">
      <c r="A1722" s="15"/>
      <c r="B1722" s="20"/>
      <c r="C1722" s="20"/>
      <c r="D1722" s="15"/>
      <c r="E1722" s="15"/>
    </row>
    <row r="1723" spans="1:5" x14ac:dyDescent="0.25">
      <c r="A1723" s="15"/>
      <c r="B1723" s="20"/>
      <c r="C1723" s="20"/>
      <c r="D1723" s="15"/>
      <c r="E1723" s="15"/>
    </row>
    <row r="1724" spans="1:5" x14ac:dyDescent="0.25">
      <c r="A1724" s="15"/>
      <c r="B1724" s="20"/>
      <c r="C1724" s="20"/>
      <c r="D1724" s="15"/>
      <c r="E1724" s="15"/>
    </row>
    <row r="1725" spans="1:5" x14ac:dyDescent="0.25">
      <c r="A1725" s="15"/>
      <c r="B1725" s="20"/>
      <c r="C1725" s="20"/>
      <c r="D1725" s="15"/>
      <c r="E1725" s="15"/>
    </row>
    <row r="1726" spans="1:5" x14ac:dyDescent="0.25">
      <c r="A1726" s="15"/>
      <c r="B1726" s="20"/>
      <c r="C1726" s="20"/>
      <c r="D1726" s="15"/>
      <c r="E1726" s="15"/>
    </row>
    <row r="1727" spans="1:5" x14ac:dyDescent="0.25">
      <c r="A1727" s="15"/>
      <c r="B1727" s="20"/>
      <c r="C1727" s="20"/>
      <c r="D1727" s="15"/>
      <c r="E1727" s="15"/>
    </row>
    <row r="1728" spans="1:5" x14ac:dyDescent="0.25">
      <c r="A1728" s="15"/>
      <c r="B1728" s="20"/>
      <c r="C1728" s="20"/>
      <c r="D1728" s="15"/>
      <c r="E1728" s="15"/>
    </row>
    <row r="1729" spans="1:5" x14ac:dyDescent="0.25">
      <c r="A1729" s="15"/>
      <c r="B1729" s="20"/>
      <c r="C1729" s="20"/>
      <c r="D1729" s="15"/>
      <c r="E1729" s="15"/>
    </row>
    <row r="1730" spans="1:5" x14ac:dyDescent="0.25">
      <c r="A1730" s="15"/>
      <c r="B1730" s="20"/>
      <c r="C1730" s="20"/>
      <c r="D1730" s="15"/>
      <c r="E1730" s="15"/>
    </row>
    <row r="1731" spans="1:5" x14ac:dyDescent="0.25">
      <c r="A1731" s="15"/>
      <c r="B1731" s="20"/>
      <c r="C1731" s="20"/>
      <c r="D1731" s="15"/>
      <c r="E1731" s="15"/>
    </row>
    <row r="1732" spans="1:5" x14ac:dyDescent="0.25">
      <c r="A1732" s="15"/>
      <c r="B1732" s="20"/>
      <c r="C1732" s="20"/>
      <c r="D1732" s="15"/>
      <c r="E1732" s="15"/>
    </row>
    <row r="1733" spans="1:5" x14ac:dyDescent="0.25">
      <c r="A1733" s="15"/>
      <c r="B1733" s="20"/>
      <c r="C1733" s="20"/>
      <c r="D1733" s="15"/>
      <c r="E1733" s="15"/>
    </row>
    <row r="1734" spans="1:5" x14ac:dyDescent="0.25">
      <c r="A1734" s="15"/>
      <c r="B1734" s="20"/>
      <c r="C1734" s="20"/>
      <c r="D1734" s="15"/>
      <c r="E1734" s="15"/>
    </row>
    <row r="1735" spans="1:5" x14ac:dyDescent="0.25">
      <c r="A1735" s="15"/>
      <c r="B1735" s="20"/>
      <c r="C1735" s="20"/>
      <c r="D1735" s="15"/>
      <c r="E1735" s="15"/>
    </row>
    <row r="1736" spans="1:5" x14ac:dyDescent="0.25">
      <c r="A1736" s="15"/>
      <c r="B1736" s="20"/>
      <c r="C1736" s="20"/>
      <c r="D1736" s="15"/>
      <c r="E1736" s="15"/>
    </row>
    <row r="1737" spans="1:5" x14ac:dyDescent="0.25">
      <c r="A1737" s="15"/>
      <c r="B1737" s="20"/>
      <c r="C1737" s="20"/>
      <c r="D1737" s="15"/>
      <c r="E1737" s="15"/>
    </row>
    <row r="1738" spans="1:5" x14ac:dyDescent="0.25">
      <c r="A1738" s="15"/>
      <c r="B1738" s="20"/>
      <c r="C1738" s="20"/>
      <c r="D1738" s="15"/>
      <c r="E1738" s="15"/>
    </row>
    <row r="1739" spans="1:5" x14ac:dyDescent="0.25">
      <c r="A1739" s="15"/>
      <c r="B1739" s="20"/>
      <c r="C1739" s="20"/>
      <c r="D1739" s="15"/>
      <c r="E1739" s="15"/>
    </row>
    <row r="1740" spans="1:5" x14ac:dyDescent="0.25">
      <c r="A1740" s="15"/>
      <c r="B1740" s="20"/>
      <c r="C1740" s="20"/>
      <c r="D1740" s="15"/>
      <c r="E1740" s="15"/>
    </row>
    <row r="1741" spans="1:5" x14ac:dyDescent="0.25">
      <c r="A1741" s="15"/>
      <c r="B1741" s="20"/>
      <c r="C1741" s="20"/>
      <c r="D1741" s="15"/>
      <c r="E1741" s="15"/>
    </row>
    <row r="1742" spans="1:5" x14ac:dyDescent="0.25">
      <c r="A1742" s="15"/>
      <c r="B1742" s="20"/>
      <c r="C1742" s="20"/>
      <c r="D1742" s="15"/>
      <c r="E1742" s="15"/>
    </row>
    <row r="1743" spans="1:5" x14ac:dyDescent="0.25">
      <c r="A1743" s="15"/>
      <c r="B1743" s="20"/>
      <c r="C1743" s="20"/>
      <c r="D1743" s="15"/>
      <c r="E1743" s="15"/>
    </row>
    <row r="1744" spans="1:5" x14ac:dyDescent="0.25">
      <c r="A1744" s="15"/>
      <c r="B1744" s="20"/>
      <c r="C1744" s="20"/>
      <c r="D1744" s="15"/>
      <c r="E1744" s="15"/>
    </row>
    <row r="1745" spans="1:5" x14ac:dyDescent="0.25">
      <c r="A1745" s="15"/>
      <c r="B1745" s="20"/>
      <c r="C1745" s="20"/>
      <c r="D1745" s="15"/>
      <c r="E1745" s="15"/>
    </row>
    <row r="1746" spans="1:5" x14ac:dyDescent="0.25">
      <c r="A1746" s="15"/>
      <c r="B1746" s="20"/>
      <c r="C1746" s="20"/>
      <c r="D1746" s="15"/>
      <c r="E1746" s="15"/>
    </row>
    <row r="1747" spans="1:5" x14ac:dyDescent="0.25">
      <c r="A1747" s="15"/>
      <c r="B1747" s="20"/>
      <c r="C1747" s="20"/>
      <c r="D1747" s="15"/>
      <c r="E1747" s="15"/>
    </row>
    <row r="1748" spans="1:5" x14ac:dyDescent="0.25">
      <c r="A1748" s="15"/>
      <c r="B1748" s="20"/>
      <c r="C1748" s="20"/>
      <c r="D1748" s="15"/>
      <c r="E1748" s="15"/>
    </row>
    <row r="1749" spans="1:5" x14ac:dyDescent="0.25">
      <c r="A1749" s="15"/>
      <c r="B1749" s="20"/>
      <c r="C1749" s="20"/>
      <c r="D1749" s="15"/>
      <c r="E1749" s="15"/>
    </row>
    <row r="1750" spans="1:5" x14ac:dyDescent="0.25">
      <c r="A1750" s="15"/>
      <c r="B1750" s="20"/>
      <c r="C1750" s="20"/>
      <c r="D1750" s="15"/>
      <c r="E1750" s="15"/>
    </row>
    <row r="1751" spans="1:5" x14ac:dyDescent="0.25">
      <c r="A1751" s="15"/>
      <c r="B1751" s="20"/>
      <c r="C1751" s="20"/>
      <c r="D1751" s="15"/>
      <c r="E1751" s="15"/>
    </row>
    <row r="1752" spans="1:5" x14ac:dyDescent="0.25">
      <c r="A1752" s="15"/>
      <c r="B1752" s="20"/>
      <c r="C1752" s="20"/>
      <c r="D1752" s="15"/>
      <c r="E1752" s="15"/>
    </row>
    <row r="1753" spans="1:5" x14ac:dyDescent="0.25">
      <c r="A1753" s="15"/>
      <c r="B1753" s="20"/>
      <c r="C1753" s="20"/>
      <c r="D1753" s="15"/>
      <c r="E1753" s="15"/>
    </row>
    <row r="1754" spans="1:5" x14ac:dyDescent="0.25">
      <c r="A1754" s="15"/>
      <c r="B1754" s="20"/>
      <c r="C1754" s="20"/>
      <c r="D1754" s="15"/>
      <c r="E1754" s="15"/>
    </row>
    <row r="1755" spans="1:5" x14ac:dyDescent="0.25">
      <c r="A1755" s="15"/>
      <c r="B1755" s="20"/>
      <c r="C1755" s="20"/>
      <c r="D1755" s="15"/>
      <c r="E1755" s="15"/>
    </row>
    <row r="1756" spans="1:5" x14ac:dyDescent="0.25">
      <c r="A1756" s="15"/>
      <c r="B1756" s="20"/>
      <c r="C1756" s="20"/>
      <c r="D1756" s="15"/>
      <c r="E1756" s="15"/>
    </row>
    <row r="1757" spans="1:5" x14ac:dyDescent="0.25">
      <c r="A1757" s="15"/>
      <c r="B1757" s="20"/>
      <c r="C1757" s="20"/>
      <c r="D1757" s="15"/>
      <c r="E1757" s="15"/>
    </row>
    <row r="1758" spans="1:5" x14ac:dyDescent="0.25">
      <c r="A1758" s="15"/>
      <c r="B1758" s="20"/>
      <c r="C1758" s="20"/>
      <c r="D1758" s="15"/>
      <c r="E1758" s="15"/>
    </row>
    <row r="1759" spans="1:5" x14ac:dyDescent="0.25">
      <c r="A1759" s="15"/>
      <c r="B1759" s="20"/>
      <c r="C1759" s="20"/>
      <c r="D1759" s="15"/>
      <c r="E1759" s="15"/>
    </row>
    <row r="1760" spans="1:5" x14ac:dyDescent="0.25">
      <c r="A1760" s="15"/>
      <c r="B1760" s="20"/>
      <c r="C1760" s="20"/>
      <c r="D1760" s="15"/>
      <c r="E1760" s="15"/>
    </row>
    <row r="1761" spans="1:5" x14ac:dyDescent="0.25">
      <c r="A1761" s="15"/>
      <c r="B1761" s="20"/>
      <c r="C1761" s="20"/>
      <c r="D1761" s="15"/>
      <c r="E1761" s="15"/>
    </row>
    <row r="1762" spans="1:5" x14ac:dyDescent="0.25">
      <c r="A1762" s="15"/>
      <c r="B1762" s="20"/>
      <c r="C1762" s="20"/>
      <c r="D1762" s="15"/>
      <c r="E1762" s="15"/>
    </row>
    <row r="1763" spans="1:5" x14ac:dyDescent="0.25">
      <c r="A1763" s="15"/>
      <c r="B1763" s="20"/>
      <c r="C1763" s="20"/>
      <c r="D1763" s="15"/>
      <c r="E1763" s="15"/>
    </row>
    <row r="1764" spans="1:5" x14ac:dyDescent="0.25">
      <c r="A1764" s="15"/>
      <c r="B1764" s="20"/>
      <c r="C1764" s="20"/>
      <c r="D1764" s="15"/>
      <c r="E1764" s="15"/>
    </row>
    <row r="1765" spans="1:5" x14ac:dyDescent="0.25">
      <c r="A1765" s="15"/>
      <c r="B1765" s="20"/>
      <c r="C1765" s="20"/>
      <c r="D1765" s="15"/>
      <c r="E1765" s="15"/>
    </row>
    <row r="1766" spans="1:5" x14ac:dyDescent="0.25">
      <c r="A1766" s="15"/>
      <c r="B1766" s="20"/>
      <c r="C1766" s="20"/>
      <c r="D1766" s="15"/>
      <c r="E1766" s="15"/>
    </row>
    <row r="1767" spans="1:5" x14ac:dyDescent="0.25">
      <c r="A1767" s="15"/>
      <c r="B1767" s="20"/>
      <c r="C1767" s="20"/>
      <c r="D1767" s="15"/>
      <c r="E1767" s="15"/>
    </row>
    <row r="1768" spans="1:5" x14ac:dyDescent="0.25">
      <c r="A1768" s="15"/>
      <c r="B1768" s="20"/>
      <c r="C1768" s="20"/>
      <c r="D1768" s="15"/>
      <c r="E1768" s="15"/>
    </row>
    <row r="1769" spans="1:5" x14ac:dyDescent="0.25">
      <c r="A1769" s="15"/>
      <c r="B1769" s="20"/>
      <c r="C1769" s="20"/>
      <c r="D1769" s="15"/>
      <c r="E1769" s="15"/>
    </row>
    <row r="1770" spans="1:5" x14ac:dyDescent="0.25">
      <c r="A1770" s="15"/>
      <c r="B1770" s="20"/>
      <c r="C1770" s="20"/>
      <c r="D1770" s="15"/>
      <c r="E1770" s="15"/>
    </row>
    <row r="1771" spans="1:5" x14ac:dyDescent="0.25">
      <c r="A1771" s="15"/>
      <c r="B1771" s="20"/>
      <c r="C1771" s="20"/>
      <c r="D1771" s="15"/>
      <c r="E1771" s="15"/>
    </row>
    <row r="1772" spans="1:5" x14ac:dyDescent="0.25">
      <c r="A1772" s="15"/>
      <c r="B1772" s="20"/>
      <c r="C1772" s="20"/>
      <c r="D1772" s="15"/>
      <c r="E1772" s="15"/>
    </row>
    <row r="1773" spans="1:5" x14ac:dyDescent="0.25">
      <c r="A1773" s="15"/>
      <c r="B1773" s="20"/>
      <c r="C1773" s="20"/>
      <c r="D1773" s="15"/>
      <c r="E1773" s="15"/>
    </row>
    <row r="1774" spans="1:5" x14ac:dyDescent="0.25">
      <c r="A1774" s="15"/>
      <c r="B1774" s="20"/>
      <c r="C1774" s="20"/>
      <c r="D1774" s="15"/>
      <c r="E1774" s="15"/>
    </row>
    <row r="1775" spans="1:5" x14ac:dyDescent="0.25">
      <c r="A1775" s="15"/>
      <c r="B1775" s="20"/>
      <c r="C1775" s="20"/>
      <c r="D1775" s="15"/>
      <c r="E1775" s="15"/>
    </row>
    <row r="1776" spans="1:5" x14ac:dyDescent="0.25">
      <c r="A1776" s="15"/>
      <c r="B1776" s="20"/>
      <c r="C1776" s="20"/>
      <c r="D1776" s="15"/>
      <c r="E1776" s="15"/>
    </row>
    <row r="1777" spans="1:5" x14ac:dyDescent="0.25">
      <c r="A1777" s="15"/>
      <c r="B1777" s="20"/>
      <c r="C1777" s="20"/>
      <c r="D1777" s="15"/>
      <c r="E1777" s="15"/>
    </row>
    <row r="1778" spans="1:5" x14ac:dyDescent="0.25">
      <c r="A1778" s="15"/>
      <c r="B1778" s="20"/>
      <c r="C1778" s="20"/>
      <c r="D1778" s="15"/>
      <c r="E1778" s="15"/>
    </row>
    <row r="1779" spans="1:5" x14ac:dyDescent="0.25">
      <c r="A1779" s="15"/>
      <c r="B1779" s="20"/>
      <c r="C1779" s="20"/>
      <c r="D1779" s="15"/>
      <c r="E1779" s="15"/>
    </row>
    <row r="1780" spans="1:5" x14ac:dyDescent="0.25">
      <c r="A1780" s="15"/>
      <c r="B1780" s="20"/>
      <c r="C1780" s="20"/>
      <c r="D1780" s="15"/>
      <c r="E1780" s="15"/>
    </row>
    <row r="1781" spans="1:5" x14ac:dyDescent="0.25">
      <c r="A1781" s="15"/>
      <c r="B1781" s="20"/>
      <c r="C1781" s="20"/>
      <c r="D1781" s="15"/>
      <c r="E1781" s="15"/>
    </row>
    <row r="1782" spans="1:5" x14ac:dyDescent="0.25">
      <c r="A1782" s="15"/>
      <c r="B1782" s="20"/>
      <c r="C1782" s="20"/>
      <c r="D1782" s="15"/>
      <c r="E1782" s="15"/>
    </row>
    <row r="1783" spans="1:5" x14ac:dyDescent="0.25">
      <c r="A1783" s="15"/>
      <c r="B1783" s="20"/>
      <c r="C1783" s="20"/>
      <c r="D1783" s="15"/>
      <c r="E1783" s="15"/>
    </row>
    <row r="1784" spans="1:5" x14ac:dyDescent="0.25">
      <c r="A1784" s="15"/>
      <c r="B1784" s="20"/>
      <c r="C1784" s="20"/>
      <c r="D1784" s="15"/>
      <c r="E1784" s="15"/>
    </row>
    <row r="1785" spans="1:5" x14ac:dyDescent="0.25">
      <c r="A1785" s="15"/>
      <c r="B1785" s="20"/>
      <c r="C1785" s="20"/>
      <c r="D1785" s="15"/>
      <c r="E1785" s="15"/>
    </row>
    <row r="1786" spans="1:5" x14ac:dyDescent="0.25">
      <c r="A1786" s="15"/>
      <c r="B1786" s="20"/>
      <c r="C1786" s="20"/>
      <c r="D1786" s="15"/>
      <c r="E1786" s="15"/>
    </row>
    <row r="1787" spans="1:5" x14ac:dyDescent="0.25">
      <c r="A1787" s="15"/>
      <c r="B1787" s="20"/>
      <c r="C1787" s="20"/>
      <c r="D1787" s="15"/>
      <c r="E1787" s="15"/>
    </row>
    <row r="1788" spans="1:5" x14ac:dyDescent="0.25">
      <c r="A1788" s="15"/>
      <c r="B1788" s="20"/>
      <c r="C1788" s="20"/>
      <c r="D1788" s="15"/>
      <c r="E1788" s="15"/>
    </row>
    <row r="1789" spans="1:5" x14ac:dyDescent="0.25">
      <c r="A1789" s="15"/>
      <c r="B1789" s="20"/>
      <c r="C1789" s="20"/>
      <c r="D1789" s="15"/>
      <c r="E1789" s="15"/>
    </row>
    <row r="1790" spans="1:5" x14ac:dyDescent="0.25">
      <c r="A1790" s="15"/>
      <c r="B1790" s="20"/>
      <c r="C1790" s="20"/>
      <c r="D1790" s="15"/>
      <c r="E1790" s="15"/>
    </row>
    <row r="1791" spans="1:5" x14ac:dyDescent="0.25">
      <c r="A1791" s="15"/>
      <c r="B1791" s="20"/>
      <c r="C1791" s="20"/>
      <c r="D1791" s="15"/>
      <c r="E1791" s="15"/>
    </row>
    <row r="1792" spans="1:5" x14ac:dyDescent="0.25">
      <c r="A1792" s="15"/>
      <c r="B1792" s="20"/>
      <c r="C1792" s="20"/>
      <c r="D1792" s="15"/>
      <c r="E1792" s="15"/>
    </row>
    <row r="1793" spans="1:5" x14ac:dyDescent="0.25">
      <c r="A1793" s="15"/>
      <c r="B1793" s="20"/>
      <c r="C1793" s="20"/>
      <c r="D1793" s="15"/>
      <c r="E1793" s="15"/>
    </row>
    <row r="1794" spans="1:5" x14ac:dyDescent="0.25">
      <c r="A1794" s="15"/>
      <c r="B1794" s="20"/>
      <c r="C1794" s="20"/>
      <c r="D1794" s="15"/>
      <c r="E1794" s="15"/>
    </row>
    <row r="1795" spans="1:5" x14ac:dyDescent="0.25">
      <c r="A1795" s="15"/>
      <c r="B1795" s="20"/>
      <c r="C1795" s="20"/>
      <c r="D1795" s="15"/>
      <c r="E1795" s="15"/>
    </row>
    <row r="1796" spans="1:5" x14ac:dyDescent="0.25">
      <c r="A1796" s="15"/>
      <c r="B1796" s="20"/>
      <c r="C1796" s="20"/>
      <c r="D1796" s="15"/>
      <c r="E1796" s="15"/>
    </row>
    <row r="1797" spans="1:5" x14ac:dyDescent="0.25">
      <c r="A1797" s="15"/>
      <c r="B1797" s="20"/>
      <c r="C1797" s="20"/>
      <c r="D1797" s="15"/>
      <c r="E1797" s="15"/>
    </row>
    <row r="1798" spans="1:5" x14ac:dyDescent="0.25">
      <c r="A1798" s="15"/>
      <c r="B1798" s="20"/>
      <c r="C1798" s="20"/>
      <c r="D1798" s="15"/>
      <c r="E1798" s="15"/>
    </row>
    <row r="1799" spans="1:5" x14ac:dyDescent="0.25">
      <c r="A1799" s="15"/>
      <c r="B1799" s="20"/>
      <c r="C1799" s="20"/>
      <c r="D1799" s="15"/>
      <c r="E1799" s="15"/>
    </row>
    <row r="1800" spans="1:5" x14ac:dyDescent="0.25">
      <c r="A1800" s="15"/>
      <c r="B1800" s="20"/>
      <c r="C1800" s="20"/>
      <c r="D1800" s="15"/>
      <c r="E1800" s="15"/>
    </row>
    <row r="1801" spans="1:5" x14ac:dyDescent="0.25">
      <c r="A1801" s="15"/>
      <c r="B1801" s="20"/>
      <c r="C1801" s="20"/>
      <c r="D1801" s="15"/>
      <c r="E1801" s="15"/>
    </row>
    <row r="1802" spans="1:5" x14ac:dyDescent="0.25">
      <c r="A1802" s="15"/>
      <c r="B1802" s="20"/>
      <c r="C1802" s="20"/>
      <c r="D1802" s="15"/>
      <c r="E1802" s="15"/>
    </row>
    <row r="1803" spans="1:5" x14ac:dyDescent="0.25">
      <c r="A1803" s="15"/>
      <c r="B1803" s="20"/>
      <c r="C1803" s="20"/>
      <c r="D1803" s="15"/>
      <c r="E1803" s="15"/>
    </row>
    <row r="1804" spans="1:5" x14ac:dyDescent="0.25">
      <c r="A1804" s="15"/>
      <c r="B1804" s="20"/>
      <c r="C1804" s="20"/>
      <c r="D1804" s="15"/>
      <c r="E1804" s="15"/>
    </row>
    <row r="1805" spans="1:5" x14ac:dyDescent="0.25">
      <c r="A1805" s="15"/>
      <c r="B1805" s="20"/>
      <c r="C1805" s="20"/>
      <c r="D1805" s="15"/>
      <c r="E1805" s="15"/>
    </row>
    <row r="1806" spans="1:5" x14ac:dyDescent="0.25">
      <c r="A1806" s="15"/>
      <c r="B1806" s="20"/>
      <c r="C1806" s="20"/>
      <c r="D1806" s="15"/>
      <c r="E1806" s="15"/>
    </row>
    <row r="1807" spans="1:5" x14ac:dyDescent="0.25">
      <c r="A1807" s="15"/>
      <c r="B1807" s="20"/>
      <c r="C1807" s="20"/>
      <c r="D1807" s="15"/>
      <c r="E1807" s="15"/>
    </row>
    <row r="1808" spans="1:5" x14ac:dyDescent="0.25">
      <c r="A1808" s="15"/>
      <c r="B1808" s="20"/>
      <c r="C1808" s="20"/>
      <c r="D1808" s="15"/>
      <c r="E1808" s="15"/>
    </row>
    <row r="1809" spans="1:5" x14ac:dyDescent="0.25">
      <c r="A1809" s="15"/>
      <c r="B1809" s="20"/>
      <c r="C1809" s="20"/>
      <c r="D1809" s="15"/>
      <c r="E1809" s="15"/>
    </row>
    <row r="1810" spans="1:5" x14ac:dyDescent="0.25">
      <c r="A1810" s="15"/>
      <c r="B1810" s="20"/>
      <c r="C1810" s="20"/>
      <c r="D1810" s="15"/>
      <c r="E1810" s="15"/>
    </row>
    <row r="1811" spans="1:5" x14ac:dyDescent="0.25">
      <c r="A1811" s="15"/>
      <c r="B1811" s="20"/>
      <c r="C1811" s="20"/>
      <c r="D1811" s="15"/>
      <c r="E1811" s="15"/>
    </row>
    <row r="1812" spans="1:5" x14ac:dyDescent="0.25">
      <c r="A1812" s="15"/>
      <c r="B1812" s="20"/>
      <c r="C1812" s="20"/>
      <c r="D1812" s="15"/>
      <c r="E1812" s="15"/>
    </row>
    <row r="1813" spans="1:5" x14ac:dyDescent="0.25">
      <c r="A1813" s="15"/>
      <c r="B1813" s="20"/>
      <c r="C1813" s="20"/>
      <c r="D1813" s="15"/>
      <c r="E1813" s="15"/>
    </row>
    <row r="1814" spans="1:5" x14ac:dyDescent="0.25">
      <c r="A1814" s="15"/>
      <c r="B1814" s="20"/>
      <c r="C1814" s="20"/>
      <c r="D1814" s="15"/>
      <c r="E1814" s="15"/>
    </row>
    <row r="1815" spans="1:5" x14ac:dyDescent="0.25">
      <c r="A1815" s="15"/>
      <c r="B1815" s="20"/>
      <c r="C1815" s="20"/>
      <c r="D1815" s="15"/>
      <c r="E1815" s="15"/>
    </row>
    <row r="1816" spans="1:5" x14ac:dyDescent="0.25">
      <c r="A1816" s="15"/>
      <c r="B1816" s="20"/>
      <c r="C1816" s="20"/>
      <c r="D1816" s="15"/>
      <c r="E1816" s="15"/>
    </row>
    <row r="1817" spans="1:5" x14ac:dyDescent="0.25">
      <c r="A1817" s="15"/>
      <c r="B1817" s="20"/>
      <c r="C1817" s="20"/>
      <c r="D1817" s="15"/>
      <c r="E1817" s="15"/>
    </row>
    <row r="1818" spans="1:5" x14ac:dyDescent="0.25">
      <c r="A1818" s="15"/>
      <c r="B1818" s="20"/>
      <c r="C1818" s="20"/>
      <c r="D1818" s="15"/>
      <c r="E1818" s="15"/>
    </row>
    <row r="1819" spans="1:5" x14ac:dyDescent="0.25">
      <c r="A1819" s="15"/>
      <c r="B1819" s="20"/>
      <c r="C1819" s="20"/>
      <c r="D1819" s="15"/>
      <c r="E1819" s="15"/>
    </row>
    <row r="1820" spans="1:5" x14ac:dyDescent="0.25">
      <c r="A1820" s="15"/>
      <c r="B1820" s="20"/>
      <c r="C1820" s="20"/>
      <c r="D1820" s="15"/>
      <c r="E1820" s="15"/>
    </row>
    <row r="1821" spans="1:5" x14ac:dyDescent="0.25">
      <c r="A1821" s="15"/>
      <c r="B1821" s="20"/>
      <c r="C1821" s="20"/>
      <c r="D1821" s="15"/>
      <c r="E1821" s="15"/>
    </row>
    <row r="1822" spans="1:5" x14ac:dyDescent="0.25">
      <c r="A1822" s="15"/>
      <c r="B1822" s="20"/>
      <c r="C1822" s="20"/>
      <c r="D1822" s="15"/>
      <c r="E1822" s="15"/>
    </row>
    <row r="1823" spans="1:5" x14ac:dyDescent="0.25">
      <c r="A1823" s="15"/>
      <c r="B1823" s="20"/>
      <c r="C1823" s="20"/>
      <c r="D1823" s="15"/>
      <c r="E1823" s="15"/>
    </row>
    <row r="1824" spans="1:5" x14ac:dyDescent="0.25">
      <c r="A1824" s="15"/>
      <c r="B1824" s="20"/>
      <c r="C1824" s="20"/>
      <c r="D1824" s="15"/>
      <c r="E1824" s="15"/>
    </row>
    <row r="1825" spans="1:5" x14ac:dyDescent="0.25">
      <c r="A1825" s="15"/>
      <c r="B1825" s="20"/>
      <c r="C1825" s="20"/>
      <c r="D1825" s="15"/>
      <c r="E1825" s="15"/>
    </row>
    <row r="1826" spans="1:5" x14ac:dyDescent="0.25">
      <c r="A1826" s="15"/>
      <c r="B1826" s="20"/>
      <c r="C1826" s="20"/>
      <c r="D1826" s="15"/>
      <c r="E1826" s="15"/>
    </row>
    <row r="1827" spans="1:5" x14ac:dyDescent="0.25">
      <c r="A1827" s="15"/>
      <c r="B1827" s="20"/>
      <c r="C1827" s="20"/>
      <c r="D1827" s="15"/>
      <c r="E1827" s="15"/>
    </row>
    <row r="1828" spans="1:5" x14ac:dyDescent="0.25">
      <c r="A1828" s="15"/>
      <c r="B1828" s="20"/>
      <c r="C1828" s="20"/>
      <c r="D1828" s="15"/>
      <c r="E1828" s="15"/>
    </row>
    <row r="1829" spans="1:5" x14ac:dyDescent="0.25">
      <c r="A1829" s="15"/>
      <c r="B1829" s="20"/>
      <c r="C1829" s="20"/>
      <c r="D1829" s="15"/>
      <c r="E1829" s="15"/>
    </row>
    <row r="1830" spans="1:5" x14ac:dyDescent="0.25">
      <c r="A1830" s="15"/>
      <c r="B1830" s="20"/>
      <c r="C1830" s="20"/>
      <c r="D1830" s="15"/>
      <c r="E1830" s="15"/>
    </row>
    <row r="1831" spans="1:5" x14ac:dyDescent="0.25">
      <c r="A1831" s="15"/>
      <c r="B1831" s="20"/>
      <c r="C1831" s="20"/>
      <c r="D1831" s="15"/>
      <c r="E1831" s="15"/>
    </row>
    <row r="1832" spans="1:5" x14ac:dyDescent="0.25">
      <c r="A1832" s="15"/>
      <c r="B1832" s="20"/>
      <c r="C1832" s="20"/>
      <c r="D1832" s="15"/>
      <c r="E1832" s="15"/>
    </row>
    <row r="1833" spans="1:5" x14ac:dyDescent="0.25">
      <c r="A1833" s="15"/>
      <c r="B1833" s="20"/>
      <c r="C1833" s="20"/>
      <c r="D1833" s="15"/>
      <c r="E1833" s="15"/>
    </row>
    <row r="1834" spans="1:5" x14ac:dyDescent="0.25">
      <c r="A1834" s="15"/>
      <c r="B1834" s="20"/>
      <c r="C1834" s="20"/>
      <c r="D1834" s="15"/>
      <c r="E1834" s="15"/>
    </row>
    <row r="1835" spans="1:5" x14ac:dyDescent="0.25">
      <c r="A1835" s="15"/>
      <c r="B1835" s="20"/>
      <c r="C1835" s="20"/>
      <c r="D1835" s="15"/>
      <c r="E1835" s="15"/>
    </row>
    <row r="1836" spans="1:5" x14ac:dyDescent="0.25">
      <c r="A1836" s="15"/>
      <c r="B1836" s="20"/>
      <c r="C1836" s="20"/>
      <c r="D1836" s="15"/>
      <c r="E1836" s="15"/>
    </row>
    <row r="1837" spans="1:5" x14ac:dyDescent="0.25">
      <c r="A1837" s="15"/>
      <c r="B1837" s="20"/>
      <c r="C1837" s="20"/>
      <c r="D1837" s="15"/>
      <c r="E1837" s="15"/>
    </row>
    <row r="1838" spans="1:5" x14ac:dyDescent="0.25">
      <c r="A1838" s="15"/>
      <c r="B1838" s="20"/>
      <c r="C1838" s="20"/>
      <c r="D1838" s="15"/>
      <c r="E1838" s="15"/>
    </row>
    <row r="1839" spans="1:5" x14ac:dyDescent="0.25">
      <c r="A1839" s="15"/>
      <c r="B1839" s="20"/>
      <c r="C1839" s="20"/>
      <c r="D1839" s="15"/>
      <c r="E1839" s="15"/>
    </row>
    <row r="1840" spans="1:5" x14ac:dyDescent="0.25">
      <c r="A1840" s="15"/>
      <c r="B1840" s="20"/>
      <c r="C1840" s="20"/>
      <c r="D1840" s="15"/>
      <c r="E1840" s="15"/>
    </row>
    <row r="1841" spans="1:5" x14ac:dyDescent="0.25">
      <c r="A1841" s="15"/>
      <c r="B1841" s="20"/>
      <c r="C1841" s="20"/>
      <c r="D1841" s="15"/>
      <c r="E1841" s="15"/>
    </row>
    <row r="1842" spans="1:5" x14ac:dyDescent="0.25">
      <c r="A1842" s="15"/>
      <c r="B1842" s="20"/>
      <c r="C1842" s="20"/>
      <c r="D1842" s="15"/>
      <c r="E1842" s="15"/>
    </row>
    <row r="1843" spans="1:5" x14ac:dyDescent="0.25">
      <c r="A1843" s="15"/>
      <c r="B1843" s="20"/>
      <c r="C1843" s="20"/>
      <c r="D1843" s="15"/>
      <c r="E1843" s="15"/>
    </row>
    <row r="1844" spans="1:5" x14ac:dyDescent="0.25">
      <c r="A1844" s="15"/>
      <c r="B1844" s="20"/>
      <c r="C1844" s="20"/>
      <c r="D1844" s="15"/>
      <c r="E1844" s="15"/>
    </row>
    <row r="1845" spans="1:5" x14ac:dyDescent="0.25">
      <c r="A1845" s="15"/>
      <c r="B1845" s="20"/>
      <c r="C1845" s="20"/>
      <c r="D1845" s="15"/>
      <c r="E1845" s="15"/>
    </row>
    <row r="1846" spans="1:5" x14ac:dyDescent="0.25">
      <c r="A1846" s="15"/>
      <c r="B1846" s="20"/>
      <c r="C1846" s="20"/>
      <c r="D1846" s="15"/>
      <c r="E1846" s="15"/>
    </row>
    <row r="1847" spans="1:5" x14ac:dyDescent="0.25">
      <c r="A1847" s="15"/>
      <c r="B1847" s="20"/>
      <c r="C1847" s="20"/>
      <c r="D1847" s="15"/>
      <c r="E1847" s="15"/>
    </row>
    <row r="1848" spans="1:5" x14ac:dyDescent="0.25">
      <c r="A1848" s="15"/>
      <c r="B1848" s="20"/>
      <c r="C1848" s="20"/>
      <c r="D1848" s="15"/>
      <c r="E1848" s="15"/>
    </row>
    <row r="1849" spans="1:5" x14ac:dyDescent="0.25">
      <c r="A1849" s="15"/>
      <c r="B1849" s="20"/>
      <c r="C1849" s="20"/>
      <c r="D1849" s="15"/>
      <c r="E1849" s="15"/>
    </row>
    <row r="1850" spans="1:5" x14ac:dyDescent="0.25">
      <c r="A1850" s="15"/>
      <c r="B1850" s="20"/>
      <c r="C1850" s="20"/>
      <c r="D1850" s="15"/>
      <c r="E1850" s="15"/>
    </row>
    <row r="1851" spans="1:5" x14ac:dyDescent="0.25">
      <c r="A1851" s="15"/>
      <c r="B1851" s="20"/>
      <c r="C1851" s="20"/>
      <c r="D1851" s="15"/>
      <c r="E1851" s="15"/>
    </row>
    <row r="1852" spans="1:5" x14ac:dyDescent="0.25">
      <c r="A1852" s="15"/>
      <c r="B1852" s="20"/>
      <c r="C1852" s="20"/>
      <c r="D1852" s="15"/>
      <c r="E1852" s="15"/>
    </row>
    <row r="1853" spans="1:5" x14ac:dyDescent="0.25">
      <c r="A1853" s="15"/>
      <c r="B1853" s="20"/>
      <c r="C1853" s="20"/>
      <c r="D1853" s="15"/>
      <c r="E1853" s="15"/>
    </row>
    <row r="1854" spans="1:5" x14ac:dyDescent="0.25">
      <c r="A1854" s="15"/>
      <c r="B1854" s="20"/>
      <c r="C1854" s="20"/>
      <c r="D1854" s="15"/>
      <c r="E1854" s="15"/>
    </row>
    <row r="1855" spans="1:5" x14ac:dyDescent="0.25">
      <c r="A1855" s="15"/>
      <c r="B1855" s="20"/>
      <c r="C1855" s="20"/>
      <c r="D1855" s="15"/>
      <c r="E1855" s="15"/>
    </row>
    <row r="1856" spans="1:5" x14ac:dyDescent="0.25">
      <c r="A1856" s="15"/>
      <c r="B1856" s="20"/>
      <c r="C1856" s="20"/>
      <c r="D1856" s="15"/>
      <c r="E1856" s="15"/>
    </row>
    <row r="1857" spans="1:5" x14ac:dyDescent="0.25">
      <c r="A1857" s="15"/>
      <c r="B1857" s="20"/>
      <c r="C1857" s="20"/>
      <c r="D1857" s="15"/>
      <c r="E1857" s="15"/>
    </row>
    <row r="1858" spans="1:5" x14ac:dyDescent="0.25">
      <c r="A1858" s="15"/>
      <c r="B1858" s="20"/>
      <c r="C1858" s="20"/>
      <c r="D1858" s="15"/>
      <c r="E1858" s="15"/>
    </row>
    <row r="1859" spans="1:5" x14ac:dyDescent="0.25">
      <c r="A1859" s="15"/>
      <c r="B1859" s="20"/>
      <c r="C1859" s="20"/>
      <c r="D1859" s="15"/>
      <c r="E1859" s="15"/>
    </row>
    <row r="1860" spans="1:5" x14ac:dyDescent="0.25">
      <c r="A1860" s="15"/>
      <c r="B1860" s="20"/>
      <c r="C1860" s="20"/>
      <c r="D1860" s="15"/>
      <c r="E1860" s="15"/>
    </row>
    <row r="1861" spans="1:5" x14ac:dyDescent="0.25">
      <c r="A1861" s="15"/>
      <c r="B1861" s="20"/>
      <c r="C1861" s="20"/>
      <c r="D1861" s="15"/>
      <c r="E1861" s="15"/>
    </row>
    <row r="1862" spans="1:5" x14ac:dyDescent="0.25">
      <c r="A1862" s="15"/>
      <c r="B1862" s="20"/>
      <c r="C1862" s="20"/>
      <c r="D1862" s="15"/>
      <c r="E1862" s="15"/>
    </row>
    <row r="1863" spans="1:5" x14ac:dyDescent="0.25">
      <c r="A1863" s="15"/>
      <c r="B1863" s="20"/>
      <c r="C1863" s="20"/>
      <c r="D1863" s="15"/>
      <c r="E1863" s="15"/>
    </row>
    <row r="1864" spans="1:5" x14ac:dyDescent="0.25">
      <c r="A1864" s="15"/>
      <c r="B1864" s="20"/>
      <c r="C1864" s="20"/>
      <c r="D1864" s="15"/>
      <c r="E1864" s="15"/>
    </row>
    <row r="1865" spans="1:5" x14ac:dyDescent="0.25">
      <c r="A1865" s="15"/>
      <c r="B1865" s="20"/>
      <c r="C1865" s="20"/>
      <c r="D1865" s="15"/>
      <c r="E1865" s="15"/>
    </row>
    <row r="1866" spans="1:5" x14ac:dyDescent="0.25">
      <c r="A1866" s="15"/>
      <c r="B1866" s="20"/>
      <c r="C1866" s="20"/>
      <c r="D1866" s="15"/>
      <c r="E1866" s="15"/>
    </row>
    <row r="1867" spans="1:5" x14ac:dyDescent="0.25">
      <c r="A1867" s="15"/>
      <c r="B1867" s="20"/>
      <c r="C1867" s="20"/>
      <c r="D1867" s="15"/>
      <c r="E1867" s="15"/>
    </row>
    <row r="1868" spans="1:5" x14ac:dyDescent="0.25">
      <c r="A1868" s="15"/>
      <c r="B1868" s="20"/>
      <c r="C1868" s="20"/>
      <c r="D1868" s="15"/>
      <c r="E1868" s="15"/>
    </row>
    <row r="1869" spans="1:5" x14ac:dyDescent="0.25">
      <c r="A1869" s="15"/>
      <c r="B1869" s="20"/>
      <c r="C1869" s="20"/>
      <c r="D1869" s="15"/>
      <c r="E1869" s="15"/>
    </row>
    <row r="1870" spans="1:5" x14ac:dyDescent="0.25">
      <c r="A1870" s="15"/>
      <c r="B1870" s="20"/>
      <c r="C1870" s="20"/>
      <c r="D1870" s="15"/>
      <c r="E1870" s="15"/>
    </row>
    <row r="1871" spans="1:5" x14ac:dyDescent="0.25">
      <c r="A1871" s="15"/>
      <c r="B1871" s="20"/>
      <c r="C1871" s="20"/>
      <c r="D1871" s="15"/>
      <c r="E1871" s="15"/>
    </row>
    <row r="1872" spans="1:5" x14ac:dyDescent="0.25">
      <c r="A1872" s="15"/>
      <c r="B1872" s="20"/>
      <c r="C1872" s="20"/>
      <c r="D1872" s="15"/>
      <c r="E1872" s="15"/>
    </row>
    <row r="1873" spans="1:5" x14ac:dyDescent="0.25">
      <c r="A1873" s="15"/>
      <c r="B1873" s="20"/>
      <c r="C1873" s="20"/>
      <c r="D1873" s="15"/>
      <c r="E1873" s="15"/>
    </row>
    <row r="1874" spans="1:5" x14ac:dyDescent="0.25">
      <c r="A1874" s="15"/>
      <c r="B1874" s="20"/>
      <c r="C1874" s="20"/>
      <c r="D1874" s="15"/>
      <c r="E1874" s="15"/>
    </row>
    <row r="1875" spans="1:5" x14ac:dyDescent="0.25">
      <c r="A1875" s="15"/>
      <c r="B1875" s="20"/>
      <c r="C1875" s="20"/>
      <c r="D1875" s="15"/>
      <c r="E1875" s="15"/>
    </row>
    <row r="1876" spans="1:5" x14ac:dyDescent="0.25">
      <c r="A1876" s="15"/>
      <c r="B1876" s="20"/>
      <c r="C1876" s="20"/>
      <c r="D1876" s="15"/>
      <c r="E1876" s="15"/>
    </row>
    <row r="1877" spans="1:5" x14ac:dyDescent="0.25">
      <c r="A1877" s="15"/>
      <c r="B1877" s="20"/>
      <c r="C1877" s="20"/>
      <c r="D1877" s="15"/>
      <c r="E1877" s="15"/>
    </row>
    <row r="1878" spans="1:5" x14ac:dyDescent="0.25">
      <c r="A1878" s="15"/>
      <c r="B1878" s="20"/>
      <c r="C1878" s="20"/>
      <c r="D1878" s="15"/>
      <c r="E1878" s="15"/>
    </row>
    <row r="1879" spans="1:5" x14ac:dyDescent="0.25">
      <c r="A1879" s="15"/>
      <c r="B1879" s="20"/>
      <c r="C1879" s="20"/>
      <c r="D1879" s="15"/>
      <c r="E1879" s="15"/>
    </row>
    <row r="1880" spans="1:5" x14ac:dyDescent="0.25">
      <c r="A1880" s="15"/>
      <c r="B1880" s="20"/>
      <c r="C1880" s="20"/>
      <c r="D1880" s="15"/>
      <c r="E1880" s="15"/>
    </row>
    <row r="1881" spans="1:5" x14ac:dyDescent="0.25">
      <c r="A1881" s="15"/>
      <c r="B1881" s="20"/>
      <c r="C1881" s="20"/>
      <c r="D1881" s="15"/>
      <c r="E1881" s="15"/>
    </row>
    <row r="1882" spans="1:5" x14ac:dyDescent="0.25">
      <c r="A1882" s="15"/>
      <c r="B1882" s="20"/>
      <c r="C1882" s="20"/>
      <c r="D1882" s="15"/>
      <c r="E1882" s="15"/>
    </row>
    <row r="1883" spans="1:5" x14ac:dyDescent="0.25">
      <c r="A1883" s="15"/>
      <c r="B1883" s="20"/>
      <c r="C1883" s="20"/>
      <c r="D1883" s="15"/>
      <c r="E1883" s="15"/>
    </row>
    <row r="1884" spans="1:5" x14ac:dyDescent="0.25">
      <c r="A1884" s="15"/>
      <c r="B1884" s="20"/>
      <c r="C1884" s="20"/>
      <c r="D1884" s="15"/>
      <c r="E1884" s="15"/>
    </row>
    <row r="1885" spans="1:5" x14ac:dyDescent="0.25">
      <c r="A1885" s="15"/>
      <c r="B1885" s="20"/>
      <c r="C1885" s="20"/>
      <c r="D1885" s="15"/>
      <c r="E1885" s="15"/>
    </row>
    <row r="1886" spans="1:5" x14ac:dyDescent="0.25">
      <c r="A1886" s="15"/>
      <c r="B1886" s="20"/>
      <c r="C1886" s="20"/>
      <c r="D1886" s="15"/>
      <c r="E1886" s="15"/>
    </row>
    <row r="1887" spans="1:5" x14ac:dyDescent="0.25">
      <c r="A1887" s="15"/>
      <c r="B1887" s="20"/>
      <c r="C1887" s="20"/>
      <c r="D1887" s="15"/>
      <c r="E1887" s="15"/>
    </row>
    <row r="1888" spans="1:5" x14ac:dyDescent="0.25">
      <c r="A1888" s="15"/>
      <c r="B1888" s="20"/>
      <c r="C1888" s="20"/>
      <c r="D1888" s="15"/>
      <c r="E1888" s="15"/>
    </row>
    <row r="1889" spans="1:5" x14ac:dyDescent="0.25">
      <c r="A1889" s="15"/>
      <c r="B1889" s="20"/>
      <c r="C1889" s="20"/>
      <c r="D1889" s="15"/>
      <c r="E1889" s="15"/>
    </row>
    <row r="1890" spans="1:5" x14ac:dyDescent="0.25">
      <c r="A1890" s="15"/>
      <c r="B1890" s="20"/>
      <c r="C1890" s="20"/>
      <c r="D1890" s="15"/>
      <c r="E1890" s="15"/>
    </row>
    <row r="1891" spans="1:5" x14ac:dyDescent="0.25">
      <c r="A1891" s="15"/>
      <c r="B1891" s="20"/>
      <c r="C1891" s="20"/>
      <c r="D1891" s="15"/>
      <c r="E1891" s="15"/>
    </row>
    <row r="1892" spans="1:5" x14ac:dyDescent="0.25">
      <c r="A1892" s="15"/>
      <c r="B1892" s="20"/>
      <c r="C1892" s="20"/>
      <c r="D1892" s="15"/>
      <c r="E1892" s="15"/>
    </row>
    <row r="1893" spans="1:5" x14ac:dyDescent="0.25">
      <c r="A1893" s="15"/>
      <c r="B1893" s="20"/>
      <c r="C1893" s="20"/>
      <c r="D1893" s="15"/>
      <c r="E1893" s="15"/>
    </row>
    <row r="1894" spans="1:5" x14ac:dyDescent="0.25">
      <c r="A1894" s="15"/>
      <c r="B1894" s="20"/>
      <c r="C1894" s="20"/>
      <c r="D1894" s="15"/>
      <c r="E1894" s="15"/>
    </row>
    <row r="1895" spans="1:5" x14ac:dyDescent="0.25">
      <c r="A1895" s="15"/>
      <c r="B1895" s="20"/>
      <c r="C1895" s="20"/>
      <c r="D1895" s="15"/>
      <c r="E1895" s="15"/>
    </row>
    <row r="1896" spans="1:5" x14ac:dyDescent="0.25">
      <c r="A1896" s="15"/>
      <c r="B1896" s="20"/>
      <c r="C1896" s="20"/>
      <c r="D1896" s="15"/>
      <c r="E1896" s="15"/>
    </row>
    <row r="1897" spans="1:5" x14ac:dyDescent="0.25">
      <c r="A1897" s="15"/>
      <c r="B1897" s="20"/>
      <c r="C1897" s="20"/>
      <c r="D1897" s="15"/>
      <c r="E1897" s="15"/>
    </row>
    <row r="1898" spans="1:5" x14ac:dyDescent="0.25">
      <c r="A1898" s="15"/>
      <c r="B1898" s="20"/>
      <c r="C1898" s="20"/>
      <c r="D1898" s="15"/>
      <c r="E1898" s="15"/>
    </row>
    <row r="1899" spans="1:5" x14ac:dyDescent="0.25">
      <c r="A1899" s="15"/>
      <c r="B1899" s="20"/>
      <c r="C1899" s="20"/>
      <c r="D1899" s="15"/>
      <c r="E1899" s="15"/>
    </row>
    <row r="1900" spans="1:5" x14ac:dyDescent="0.25">
      <c r="A1900" s="15"/>
      <c r="B1900" s="20"/>
      <c r="C1900" s="20"/>
      <c r="D1900" s="15"/>
      <c r="E1900" s="15"/>
    </row>
    <row r="1901" spans="1:5" x14ac:dyDescent="0.25">
      <c r="A1901" s="15"/>
      <c r="B1901" s="20"/>
      <c r="C1901" s="20"/>
      <c r="D1901" s="15"/>
      <c r="E1901" s="15"/>
    </row>
    <row r="1902" spans="1:5" x14ac:dyDescent="0.25">
      <c r="A1902" s="15"/>
      <c r="B1902" s="20"/>
      <c r="C1902" s="20"/>
      <c r="D1902" s="15"/>
      <c r="E1902" s="15"/>
    </row>
    <row r="1903" spans="1:5" x14ac:dyDescent="0.25">
      <c r="A1903" s="15"/>
      <c r="B1903" s="20"/>
      <c r="C1903" s="20"/>
      <c r="D1903" s="15"/>
      <c r="E1903" s="15"/>
    </row>
    <row r="1904" spans="1:5" x14ac:dyDescent="0.25">
      <c r="A1904" s="15"/>
      <c r="B1904" s="20"/>
      <c r="C1904" s="20"/>
      <c r="D1904" s="15"/>
      <c r="E1904" s="15"/>
    </row>
    <row r="1905" spans="1:5" x14ac:dyDescent="0.25">
      <c r="A1905" s="15"/>
      <c r="B1905" s="20"/>
      <c r="C1905" s="20"/>
      <c r="D1905" s="15"/>
      <c r="E1905" s="15"/>
    </row>
    <row r="1906" spans="1:5" x14ac:dyDescent="0.25">
      <c r="A1906" s="15"/>
      <c r="B1906" s="20"/>
      <c r="C1906" s="20"/>
      <c r="D1906" s="15"/>
      <c r="E1906" s="15"/>
    </row>
    <row r="1907" spans="1:5" x14ac:dyDescent="0.25">
      <c r="A1907" s="15"/>
      <c r="B1907" s="20"/>
      <c r="C1907" s="20"/>
      <c r="D1907" s="15"/>
      <c r="E1907" s="15"/>
    </row>
    <row r="1908" spans="1:5" x14ac:dyDescent="0.25">
      <c r="A1908" s="15"/>
      <c r="B1908" s="20"/>
      <c r="C1908" s="20"/>
      <c r="D1908" s="15"/>
      <c r="E1908" s="15"/>
    </row>
    <row r="1909" spans="1:5" x14ac:dyDescent="0.25">
      <c r="A1909" s="15"/>
      <c r="B1909" s="20"/>
      <c r="C1909" s="20"/>
      <c r="D1909" s="15"/>
      <c r="E1909" s="15"/>
    </row>
    <row r="1910" spans="1:5" x14ac:dyDescent="0.25">
      <c r="A1910" s="15"/>
      <c r="B1910" s="20"/>
      <c r="C1910" s="20"/>
      <c r="D1910" s="15"/>
      <c r="E1910" s="15"/>
    </row>
    <row r="1911" spans="1:5" x14ac:dyDescent="0.25">
      <c r="A1911" s="15"/>
      <c r="B1911" s="20"/>
      <c r="C1911" s="20"/>
      <c r="D1911" s="15"/>
      <c r="E1911" s="15"/>
    </row>
    <row r="1912" spans="1:5" x14ac:dyDescent="0.25">
      <c r="A1912" s="15"/>
      <c r="B1912" s="20"/>
      <c r="C1912" s="20"/>
      <c r="D1912" s="15"/>
      <c r="E1912" s="15"/>
    </row>
    <row r="1913" spans="1:5" x14ac:dyDescent="0.25">
      <c r="A1913" s="15"/>
      <c r="B1913" s="20"/>
      <c r="C1913" s="20"/>
      <c r="D1913" s="15"/>
      <c r="E1913" s="15"/>
    </row>
    <row r="1914" spans="1:5" x14ac:dyDescent="0.25">
      <c r="A1914" s="15"/>
      <c r="B1914" s="20"/>
      <c r="C1914" s="20"/>
      <c r="D1914" s="15"/>
      <c r="E1914" s="15"/>
    </row>
    <row r="1915" spans="1:5" x14ac:dyDescent="0.25">
      <c r="A1915" s="15"/>
      <c r="B1915" s="20"/>
      <c r="C1915" s="20"/>
      <c r="D1915" s="15"/>
      <c r="E1915" s="15"/>
    </row>
    <row r="1916" spans="1:5" x14ac:dyDescent="0.25">
      <c r="A1916" s="15"/>
      <c r="B1916" s="20"/>
      <c r="C1916" s="20"/>
      <c r="D1916" s="15"/>
      <c r="E1916" s="15"/>
    </row>
    <row r="1917" spans="1:5" x14ac:dyDescent="0.25">
      <c r="A1917" s="15"/>
      <c r="B1917" s="20"/>
      <c r="C1917" s="20"/>
      <c r="D1917" s="15"/>
      <c r="E1917" s="15"/>
    </row>
    <row r="1918" spans="1:5" x14ac:dyDescent="0.25">
      <c r="A1918" s="15"/>
      <c r="B1918" s="20"/>
      <c r="C1918" s="20"/>
      <c r="D1918" s="15"/>
      <c r="E1918" s="15"/>
    </row>
    <row r="1919" spans="1:5" x14ac:dyDescent="0.25">
      <c r="A1919" s="15"/>
      <c r="B1919" s="20"/>
      <c r="C1919" s="20"/>
      <c r="D1919" s="15"/>
      <c r="E1919" s="15"/>
    </row>
    <row r="1920" spans="1:5" x14ac:dyDescent="0.25">
      <c r="A1920" s="15"/>
      <c r="B1920" s="20"/>
      <c r="C1920" s="20"/>
      <c r="D1920" s="15"/>
      <c r="E1920" s="15"/>
    </row>
    <row r="1921" spans="1:5" x14ac:dyDescent="0.25">
      <c r="A1921" s="15"/>
      <c r="B1921" s="20"/>
      <c r="C1921" s="20"/>
      <c r="D1921" s="15"/>
      <c r="E1921" s="15"/>
    </row>
    <row r="1922" spans="1:5" x14ac:dyDescent="0.25">
      <c r="A1922" s="15"/>
      <c r="B1922" s="20"/>
      <c r="C1922" s="20"/>
      <c r="D1922" s="15"/>
      <c r="E1922" s="15"/>
    </row>
    <row r="1923" spans="1:5" x14ac:dyDescent="0.25">
      <c r="A1923" s="15"/>
      <c r="B1923" s="20"/>
      <c r="C1923" s="20"/>
      <c r="D1923" s="15"/>
      <c r="E1923" s="15"/>
    </row>
    <row r="1924" spans="1:5" x14ac:dyDescent="0.25">
      <c r="A1924" s="15"/>
      <c r="B1924" s="20"/>
      <c r="C1924" s="20"/>
      <c r="D1924" s="15"/>
      <c r="E1924" s="15"/>
    </row>
    <row r="1925" spans="1:5" x14ac:dyDescent="0.25">
      <c r="A1925" s="15"/>
      <c r="B1925" s="20"/>
      <c r="C1925" s="20"/>
      <c r="D1925" s="15"/>
      <c r="E1925" s="15"/>
    </row>
    <row r="1926" spans="1:5" x14ac:dyDescent="0.25">
      <c r="A1926" s="15"/>
      <c r="B1926" s="20"/>
      <c r="C1926" s="20"/>
      <c r="D1926" s="15"/>
      <c r="E1926" s="15"/>
    </row>
    <row r="1927" spans="1:5" x14ac:dyDescent="0.25">
      <c r="A1927" s="15"/>
      <c r="B1927" s="20"/>
      <c r="C1927" s="20"/>
      <c r="D1927" s="15"/>
      <c r="E1927" s="15"/>
    </row>
    <row r="1928" spans="1:5" x14ac:dyDescent="0.25">
      <c r="A1928" s="15"/>
      <c r="B1928" s="20"/>
      <c r="C1928" s="20"/>
      <c r="D1928" s="15"/>
      <c r="E1928" s="15"/>
    </row>
    <row r="1929" spans="1:5" x14ac:dyDescent="0.25">
      <c r="A1929" s="15"/>
      <c r="B1929" s="20"/>
      <c r="C1929" s="20"/>
      <c r="D1929" s="15"/>
      <c r="E1929" s="15"/>
    </row>
    <row r="1930" spans="1:5" x14ac:dyDescent="0.25">
      <c r="A1930" s="15"/>
      <c r="B1930" s="20"/>
      <c r="C1930" s="20"/>
      <c r="D1930" s="15"/>
      <c r="E1930" s="15"/>
    </row>
    <row r="1931" spans="1:5" x14ac:dyDescent="0.25">
      <c r="A1931" s="15"/>
      <c r="B1931" s="20"/>
      <c r="C1931" s="20"/>
      <c r="D1931" s="15"/>
      <c r="E1931" s="15"/>
    </row>
    <row r="1932" spans="1:5" x14ac:dyDescent="0.25">
      <c r="A1932" s="15"/>
      <c r="B1932" s="20"/>
      <c r="C1932" s="20"/>
      <c r="D1932" s="15"/>
      <c r="E1932" s="15"/>
    </row>
    <row r="1933" spans="1:5" x14ac:dyDescent="0.25">
      <c r="A1933" s="15"/>
      <c r="B1933" s="20"/>
      <c r="C1933" s="20"/>
      <c r="D1933" s="15"/>
      <c r="E1933" s="15"/>
    </row>
    <row r="1934" spans="1:5" x14ac:dyDescent="0.25">
      <c r="A1934" s="15"/>
      <c r="B1934" s="20"/>
      <c r="C1934" s="20"/>
      <c r="D1934" s="15"/>
      <c r="E1934" s="15"/>
    </row>
    <row r="1935" spans="1:5" x14ac:dyDescent="0.25">
      <c r="A1935" s="15"/>
      <c r="B1935" s="20"/>
      <c r="C1935" s="20"/>
      <c r="D1935" s="15"/>
      <c r="E1935" s="15"/>
    </row>
    <row r="1936" spans="1:5" x14ac:dyDescent="0.25">
      <c r="A1936" s="15"/>
      <c r="B1936" s="20"/>
      <c r="C1936" s="20"/>
      <c r="D1936" s="15"/>
      <c r="E1936" s="15"/>
    </row>
    <row r="1937" spans="1:5" x14ac:dyDescent="0.25">
      <c r="A1937" s="15"/>
      <c r="B1937" s="20"/>
      <c r="C1937" s="20"/>
      <c r="D1937" s="15"/>
      <c r="E1937" s="15"/>
    </row>
    <row r="1938" spans="1:5" x14ac:dyDescent="0.25">
      <c r="A1938" s="15"/>
      <c r="B1938" s="20"/>
      <c r="C1938" s="20"/>
      <c r="D1938" s="15"/>
      <c r="E1938" s="15"/>
    </row>
    <row r="1939" spans="1:5" x14ac:dyDescent="0.25">
      <c r="A1939" s="15"/>
      <c r="B1939" s="20"/>
      <c r="C1939" s="20"/>
      <c r="D1939" s="15"/>
      <c r="E1939" s="15"/>
    </row>
    <row r="1940" spans="1:5" x14ac:dyDescent="0.25">
      <c r="A1940" s="15"/>
      <c r="B1940" s="20"/>
      <c r="C1940" s="20"/>
      <c r="D1940" s="15"/>
      <c r="E1940" s="15"/>
    </row>
    <row r="1941" spans="1:5" x14ac:dyDescent="0.25">
      <c r="A1941" s="15"/>
      <c r="B1941" s="20"/>
      <c r="C1941" s="20"/>
      <c r="D1941" s="15"/>
      <c r="E1941" s="15"/>
    </row>
    <row r="1942" spans="1:5" x14ac:dyDescent="0.25">
      <c r="A1942" s="15"/>
      <c r="B1942" s="20"/>
      <c r="C1942" s="20"/>
      <c r="D1942" s="15"/>
      <c r="E1942" s="15"/>
    </row>
    <row r="1943" spans="1:5" x14ac:dyDescent="0.25">
      <c r="A1943" s="15"/>
      <c r="B1943" s="20"/>
      <c r="C1943" s="20"/>
      <c r="D1943" s="15"/>
      <c r="E1943" s="15"/>
    </row>
    <row r="1944" spans="1:5" x14ac:dyDescent="0.25">
      <c r="A1944" s="15"/>
      <c r="B1944" s="20"/>
      <c r="C1944" s="20"/>
      <c r="D1944" s="15"/>
      <c r="E1944" s="15"/>
    </row>
    <row r="1945" spans="1:5" x14ac:dyDescent="0.25">
      <c r="A1945" s="15"/>
      <c r="B1945" s="20"/>
      <c r="C1945" s="20"/>
      <c r="D1945" s="15"/>
      <c r="E1945" s="15"/>
    </row>
    <row r="1946" spans="1:5" x14ac:dyDescent="0.25">
      <c r="A1946" s="15"/>
      <c r="B1946" s="20"/>
      <c r="C1946" s="20"/>
      <c r="D1946" s="15"/>
      <c r="E1946" s="15"/>
    </row>
    <row r="1947" spans="1:5" x14ac:dyDescent="0.25">
      <c r="A1947" s="15"/>
      <c r="B1947" s="20"/>
      <c r="C1947" s="20"/>
      <c r="D1947" s="15"/>
      <c r="E1947" s="15"/>
    </row>
    <row r="1948" spans="1:5" x14ac:dyDescent="0.25">
      <c r="A1948" s="15"/>
      <c r="B1948" s="20"/>
      <c r="C1948" s="20"/>
      <c r="D1948" s="15"/>
      <c r="E1948" s="15"/>
    </row>
    <row r="1949" spans="1:5" x14ac:dyDescent="0.25">
      <c r="A1949" s="15"/>
      <c r="B1949" s="20"/>
      <c r="C1949" s="20"/>
      <c r="D1949" s="15"/>
      <c r="E1949" s="15"/>
    </row>
    <row r="1950" spans="1:5" x14ac:dyDescent="0.25">
      <c r="A1950" s="15"/>
      <c r="B1950" s="20"/>
      <c r="C1950" s="20"/>
      <c r="D1950" s="15"/>
      <c r="E1950" s="15"/>
    </row>
    <row r="1951" spans="1:5" x14ac:dyDescent="0.25">
      <c r="A1951" s="15"/>
      <c r="B1951" s="20"/>
      <c r="C1951" s="20"/>
      <c r="D1951" s="15"/>
      <c r="E1951" s="15"/>
    </row>
    <row r="1952" spans="1:5" x14ac:dyDescent="0.25">
      <c r="A1952" s="15"/>
      <c r="B1952" s="20"/>
      <c r="C1952" s="20"/>
      <c r="D1952" s="15"/>
      <c r="E1952" s="15"/>
    </row>
    <row r="1953" spans="1:5" x14ac:dyDescent="0.25">
      <c r="A1953" s="15"/>
      <c r="B1953" s="20"/>
      <c r="C1953" s="20"/>
      <c r="D1953" s="15"/>
      <c r="E1953" s="15"/>
    </row>
    <row r="1954" spans="1:5" x14ac:dyDescent="0.25">
      <c r="A1954" s="15"/>
      <c r="B1954" s="20"/>
      <c r="C1954" s="20"/>
      <c r="D1954" s="15"/>
      <c r="E1954" s="15"/>
    </row>
    <row r="1955" spans="1:5" x14ac:dyDescent="0.25">
      <c r="A1955" s="15"/>
      <c r="B1955" s="20"/>
      <c r="C1955" s="20"/>
      <c r="D1955" s="15"/>
      <c r="E1955" s="15"/>
    </row>
    <row r="1956" spans="1:5" x14ac:dyDescent="0.25">
      <c r="A1956" s="15"/>
      <c r="B1956" s="20"/>
      <c r="C1956" s="20"/>
      <c r="D1956" s="15"/>
      <c r="E1956" s="15"/>
    </row>
    <row r="1957" spans="1:5" x14ac:dyDescent="0.25">
      <c r="A1957" s="15"/>
      <c r="B1957" s="20"/>
      <c r="C1957" s="20"/>
      <c r="D1957" s="15"/>
      <c r="E1957" s="15"/>
    </row>
    <row r="1958" spans="1:5" x14ac:dyDescent="0.25">
      <c r="A1958" s="15"/>
      <c r="B1958" s="20"/>
      <c r="C1958" s="20"/>
      <c r="D1958" s="15"/>
      <c r="E1958" s="15"/>
    </row>
    <row r="1959" spans="1:5" x14ac:dyDescent="0.25">
      <c r="A1959" s="15"/>
      <c r="B1959" s="20"/>
      <c r="C1959" s="20"/>
      <c r="D1959" s="15"/>
      <c r="E1959" s="15"/>
    </row>
    <row r="1960" spans="1:5" x14ac:dyDescent="0.25">
      <c r="A1960" s="15"/>
      <c r="B1960" s="20"/>
      <c r="C1960" s="20"/>
      <c r="D1960" s="15"/>
      <c r="E1960" s="15"/>
    </row>
    <row r="1961" spans="1:5" x14ac:dyDescent="0.25">
      <c r="A1961" s="15"/>
      <c r="B1961" s="20"/>
      <c r="C1961" s="20"/>
      <c r="D1961" s="15"/>
      <c r="E1961" s="15"/>
    </row>
    <row r="1962" spans="1:5" x14ac:dyDescent="0.25">
      <c r="A1962" s="15"/>
      <c r="B1962" s="20"/>
      <c r="C1962" s="20"/>
      <c r="D1962" s="15"/>
      <c r="E1962" s="15"/>
    </row>
    <row r="1963" spans="1:5" x14ac:dyDescent="0.25">
      <c r="A1963" s="15"/>
      <c r="B1963" s="20"/>
      <c r="C1963" s="20"/>
      <c r="D1963" s="15"/>
      <c r="E1963" s="15"/>
    </row>
    <row r="1964" spans="1:5" x14ac:dyDescent="0.25">
      <c r="A1964" s="15"/>
      <c r="B1964" s="20"/>
      <c r="C1964" s="20"/>
      <c r="D1964" s="15"/>
      <c r="E1964" s="15"/>
    </row>
    <row r="1965" spans="1:5" x14ac:dyDescent="0.25">
      <c r="A1965" s="15"/>
      <c r="B1965" s="20"/>
      <c r="C1965" s="20"/>
      <c r="D1965" s="15"/>
      <c r="E1965" s="15"/>
    </row>
    <row r="1966" spans="1:5" x14ac:dyDescent="0.25">
      <c r="A1966" s="15"/>
      <c r="B1966" s="20"/>
      <c r="C1966" s="20"/>
      <c r="D1966" s="15"/>
      <c r="E1966" s="15"/>
    </row>
    <row r="1967" spans="1:5" x14ac:dyDescent="0.25">
      <c r="A1967" s="15"/>
      <c r="B1967" s="20"/>
      <c r="C1967" s="20"/>
      <c r="D1967" s="15"/>
      <c r="E1967" s="15"/>
    </row>
    <row r="1968" spans="1:5" x14ac:dyDescent="0.25">
      <c r="A1968" s="15"/>
      <c r="B1968" s="20"/>
      <c r="C1968" s="20"/>
      <c r="D1968" s="15"/>
      <c r="E1968" s="15"/>
    </row>
    <row r="1969" spans="1:5" x14ac:dyDescent="0.25">
      <c r="A1969" s="15"/>
      <c r="B1969" s="20"/>
      <c r="C1969" s="20"/>
      <c r="D1969" s="15"/>
      <c r="E1969" s="15"/>
    </row>
    <row r="1970" spans="1:5" x14ac:dyDescent="0.25">
      <c r="A1970" s="15"/>
      <c r="B1970" s="20"/>
      <c r="C1970" s="20"/>
      <c r="D1970" s="15"/>
      <c r="E1970" s="15"/>
    </row>
    <row r="1971" spans="1:5" x14ac:dyDescent="0.25">
      <c r="A1971" s="15"/>
      <c r="B1971" s="20"/>
      <c r="C1971" s="20"/>
      <c r="D1971" s="15"/>
      <c r="E1971" s="15"/>
    </row>
    <row r="1972" spans="1:5" x14ac:dyDescent="0.25">
      <c r="A1972" s="15"/>
      <c r="B1972" s="20"/>
      <c r="C1972" s="20"/>
      <c r="D1972" s="15"/>
      <c r="E1972" s="15"/>
    </row>
    <row r="1973" spans="1:5" x14ac:dyDescent="0.25">
      <c r="A1973" s="15"/>
      <c r="B1973" s="20"/>
      <c r="C1973" s="20"/>
      <c r="D1973" s="15"/>
      <c r="E1973" s="15"/>
    </row>
    <row r="1974" spans="1:5" x14ac:dyDescent="0.25">
      <c r="A1974" s="15"/>
      <c r="B1974" s="20"/>
      <c r="C1974" s="20"/>
      <c r="D1974" s="15"/>
      <c r="E1974" s="15"/>
    </row>
    <row r="1975" spans="1:5" x14ac:dyDescent="0.25">
      <c r="A1975" s="15"/>
      <c r="B1975" s="20"/>
      <c r="C1975" s="20"/>
      <c r="D1975" s="15"/>
      <c r="E1975" s="15"/>
    </row>
    <row r="1976" spans="1:5" x14ac:dyDescent="0.25">
      <c r="A1976" s="15"/>
      <c r="B1976" s="20"/>
      <c r="C1976" s="20"/>
      <c r="D1976" s="15"/>
      <c r="E1976" s="15"/>
    </row>
    <row r="1977" spans="1:5" x14ac:dyDescent="0.25">
      <c r="A1977" s="15"/>
      <c r="B1977" s="20"/>
      <c r="C1977" s="20"/>
      <c r="D1977" s="15"/>
      <c r="E1977" s="15"/>
    </row>
    <row r="1978" spans="1:5" x14ac:dyDescent="0.25">
      <c r="A1978" s="15"/>
      <c r="B1978" s="20"/>
      <c r="C1978" s="20"/>
      <c r="D1978" s="15"/>
      <c r="E1978" s="15"/>
    </row>
    <row r="1979" spans="1:5" x14ac:dyDescent="0.25">
      <c r="A1979" s="15"/>
      <c r="B1979" s="20"/>
      <c r="C1979" s="20"/>
      <c r="D1979" s="15"/>
      <c r="E1979" s="15"/>
    </row>
    <row r="1980" spans="1:5" x14ac:dyDescent="0.25">
      <c r="A1980" s="15"/>
      <c r="B1980" s="20"/>
      <c r="C1980" s="20"/>
      <c r="D1980" s="15"/>
      <c r="E1980" s="15"/>
    </row>
    <row r="1981" spans="1:5" x14ac:dyDescent="0.25">
      <c r="A1981" s="15"/>
      <c r="B1981" s="20"/>
      <c r="C1981" s="20"/>
      <c r="D1981" s="15"/>
      <c r="E1981" s="15"/>
    </row>
    <row r="1982" spans="1:5" x14ac:dyDescent="0.25">
      <c r="A1982" s="15"/>
      <c r="B1982" s="20"/>
      <c r="C1982" s="20"/>
      <c r="D1982" s="15"/>
      <c r="E1982" s="15"/>
    </row>
    <row r="1983" spans="1:5" x14ac:dyDescent="0.25">
      <c r="A1983" s="15"/>
      <c r="B1983" s="20"/>
      <c r="C1983" s="20"/>
      <c r="D1983" s="15"/>
      <c r="E1983" s="15"/>
    </row>
    <row r="1984" spans="1:5" x14ac:dyDescent="0.25">
      <c r="A1984" s="15"/>
      <c r="B1984" s="20"/>
      <c r="C1984" s="20"/>
      <c r="D1984" s="15"/>
      <c r="E1984" s="15"/>
    </row>
    <row r="1985" spans="1:5" x14ac:dyDescent="0.25">
      <c r="A1985" s="15"/>
      <c r="B1985" s="20"/>
      <c r="C1985" s="20"/>
      <c r="D1985" s="15"/>
      <c r="E1985" s="15"/>
    </row>
    <row r="1986" spans="1:5" x14ac:dyDescent="0.25">
      <c r="A1986" s="15"/>
      <c r="B1986" s="20"/>
      <c r="C1986" s="20"/>
      <c r="D1986" s="15"/>
      <c r="E1986" s="15"/>
    </row>
    <row r="1987" spans="1:5" x14ac:dyDescent="0.25">
      <c r="A1987" s="15"/>
      <c r="B1987" s="20"/>
      <c r="C1987" s="20"/>
      <c r="D1987" s="15"/>
      <c r="E1987" s="15"/>
    </row>
    <row r="1988" spans="1:5" x14ac:dyDescent="0.25">
      <c r="A1988" s="15"/>
      <c r="B1988" s="20"/>
      <c r="C1988" s="20"/>
      <c r="D1988" s="15"/>
      <c r="E1988" s="15"/>
    </row>
    <row r="1989" spans="1:5" x14ac:dyDescent="0.25">
      <c r="A1989" s="15"/>
      <c r="B1989" s="20"/>
      <c r="C1989" s="20"/>
      <c r="D1989" s="15"/>
      <c r="E1989" s="15"/>
    </row>
    <row r="1990" spans="1:5" x14ac:dyDescent="0.25">
      <c r="A1990" s="15"/>
      <c r="B1990" s="20"/>
      <c r="C1990" s="20"/>
      <c r="D1990" s="15"/>
      <c r="E1990" s="15"/>
    </row>
    <row r="1991" spans="1:5" x14ac:dyDescent="0.25">
      <c r="A1991" s="15"/>
      <c r="B1991" s="20"/>
      <c r="C1991" s="20"/>
      <c r="D1991" s="15"/>
      <c r="E1991" s="15"/>
    </row>
    <row r="1992" spans="1:5" x14ac:dyDescent="0.25">
      <c r="A1992" s="15"/>
      <c r="B1992" s="20"/>
      <c r="C1992" s="20"/>
      <c r="D1992" s="15"/>
      <c r="E1992" s="15"/>
    </row>
    <row r="1993" spans="1:5" x14ac:dyDescent="0.25">
      <c r="A1993" s="15"/>
      <c r="B1993" s="20"/>
      <c r="C1993" s="20"/>
      <c r="D1993" s="15"/>
      <c r="E1993" s="15"/>
    </row>
    <row r="1994" spans="1:5" x14ac:dyDescent="0.25">
      <c r="A1994" s="15"/>
      <c r="B1994" s="20"/>
      <c r="C1994" s="20"/>
      <c r="D1994" s="15"/>
      <c r="E1994" s="15"/>
    </row>
    <row r="1995" spans="1:5" x14ac:dyDescent="0.25">
      <c r="A1995" s="15"/>
      <c r="B1995" s="20"/>
      <c r="C1995" s="20"/>
      <c r="D1995" s="15"/>
      <c r="E1995" s="15"/>
    </row>
    <row r="1996" spans="1:5" x14ac:dyDescent="0.25">
      <c r="A1996" s="15"/>
      <c r="B1996" s="20"/>
      <c r="C1996" s="20"/>
      <c r="D1996" s="15"/>
      <c r="E1996" s="15"/>
    </row>
    <row r="1997" spans="1:5" x14ac:dyDescent="0.25">
      <c r="A1997" s="15"/>
      <c r="B1997" s="20"/>
      <c r="C1997" s="20"/>
      <c r="D1997" s="15"/>
      <c r="E1997" s="15"/>
    </row>
    <row r="1998" spans="1:5" x14ac:dyDescent="0.25">
      <c r="A1998" s="15"/>
      <c r="B1998" s="20"/>
      <c r="C1998" s="20"/>
      <c r="D1998" s="15"/>
      <c r="E1998" s="15"/>
    </row>
    <row r="1999" spans="1:5" x14ac:dyDescent="0.25">
      <c r="A1999" s="15"/>
      <c r="B1999" s="20"/>
      <c r="C1999" s="20"/>
      <c r="D1999" s="15"/>
      <c r="E1999" s="15"/>
    </row>
    <row r="2000" spans="1:5" x14ac:dyDescent="0.25">
      <c r="A2000" s="15"/>
      <c r="B2000" s="20"/>
      <c r="C2000" s="20"/>
      <c r="D2000" s="15"/>
      <c r="E2000" s="15"/>
    </row>
    <row r="2001" spans="1:5" x14ac:dyDescent="0.25">
      <c r="A2001" s="15"/>
      <c r="B2001" s="20"/>
      <c r="C2001" s="20"/>
      <c r="D2001" s="15"/>
      <c r="E2001" s="15"/>
    </row>
    <row r="2002" spans="1:5" x14ac:dyDescent="0.25">
      <c r="A2002" s="15"/>
      <c r="B2002" s="20"/>
      <c r="C2002" s="20"/>
      <c r="D2002" s="15"/>
      <c r="E2002" s="15"/>
    </row>
    <row r="2003" spans="1:5" x14ac:dyDescent="0.25">
      <c r="A2003" s="15"/>
      <c r="B2003" s="20"/>
      <c r="C2003" s="20"/>
      <c r="D2003" s="15"/>
      <c r="E2003" s="15"/>
    </row>
    <row r="2004" spans="1:5" x14ac:dyDescent="0.25">
      <c r="A2004" s="15"/>
      <c r="B2004" s="20"/>
      <c r="C2004" s="20"/>
      <c r="D2004" s="15"/>
      <c r="E2004" s="15"/>
    </row>
    <row r="2005" spans="1:5" x14ac:dyDescent="0.25">
      <c r="A2005" s="15"/>
      <c r="B2005" s="20"/>
      <c r="C2005" s="20"/>
      <c r="D2005" s="15"/>
      <c r="E2005" s="15"/>
    </row>
    <row r="2006" spans="1:5" x14ac:dyDescent="0.25">
      <c r="A2006" s="15"/>
      <c r="B2006" s="20"/>
      <c r="C2006" s="20"/>
      <c r="D2006" s="15"/>
      <c r="E2006" s="15"/>
    </row>
    <row r="2007" spans="1:5" x14ac:dyDescent="0.25">
      <c r="A2007" s="15"/>
      <c r="B2007" s="20"/>
      <c r="C2007" s="20"/>
      <c r="D2007" s="15"/>
      <c r="E2007" s="15"/>
    </row>
    <row r="2008" spans="1:5" x14ac:dyDescent="0.25">
      <c r="A2008" s="15"/>
      <c r="B2008" s="20"/>
      <c r="C2008" s="20"/>
      <c r="D2008" s="15"/>
      <c r="E2008" s="15"/>
    </row>
    <row r="2009" spans="1:5" x14ac:dyDescent="0.25">
      <c r="A2009" s="15"/>
      <c r="B2009" s="20"/>
      <c r="C2009" s="20"/>
      <c r="D2009" s="15"/>
      <c r="E2009" s="15"/>
    </row>
    <row r="2010" spans="1:5" x14ac:dyDescent="0.25">
      <c r="A2010" s="15"/>
      <c r="B2010" s="20"/>
      <c r="C2010" s="20"/>
      <c r="D2010" s="15"/>
      <c r="E2010" s="15"/>
    </row>
    <row r="2011" spans="1:5" x14ac:dyDescent="0.25">
      <c r="A2011" s="15"/>
      <c r="B2011" s="20"/>
      <c r="C2011" s="20"/>
      <c r="D2011" s="15"/>
      <c r="E2011" s="15"/>
    </row>
    <row r="2012" spans="1:5" x14ac:dyDescent="0.25">
      <c r="A2012" s="15"/>
      <c r="B2012" s="20"/>
      <c r="C2012" s="20"/>
      <c r="D2012" s="15"/>
      <c r="E2012" s="15"/>
    </row>
    <row r="2013" spans="1:5" x14ac:dyDescent="0.25">
      <c r="A2013" s="15"/>
      <c r="B2013" s="20"/>
      <c r="C2013" s="20"/>
      <c r="D2013" s="15"/>
      <c r="E2013" s="15"/>
    </row>
    <row r="2014" spans="1:5" x14ac:dyDescent="0.25">
      <c r="A2014" s="15"/>
      <c r="B2014" s="20"/>
      <c r="C2014" s="20"/>
      <c r="D2014" s="15"/>
      <c r="E2014" s="15"/>
    </row>
    <row r="2015" spans="1:5" x14ac:dyDescent="0.25">
      <c r="A2015" s="15"/>
      <c r="B2015" s="20"/>
      <c r="C2015" s="20"/>
      <c r="D2015" s="15"/>
      <c r="E2015" s="15"/>
    </row>
    <row r="2016" spans="1:5" x14ac:dyDescent="0.25">
      <c r="A2016" s="15"/>
      <c r="B2016" s="20"/>
      <c r="C2016" s="20"/>
      <c r="D2016" s="15"/>
      <c r="E2016" s="15"/>
    </row>
    <row r="2017" spans="1:5" x14ac:dyDescent="0.25">
      <c r="A2017" s="15"/>
      <c r="B2017" s="20"/>
      <c r="C2017" s="20"/>
      <c r="D2017" s="15"/>
      <c r="E2017" s="15"/>
    </row>
    <row r="2018" spans="1:5" x14ac:dyDescent="0.25">
      <c r="A2018" s="15"/>
      <c r="B2018" s="20"/>
      <c r="C2018" s="20"/>
      <c r="D2018" s="15"/>
      <c r="E2018" s="15"/>
    </row>
    <row r="2019" spans="1:5" x14ac:dyDescent="0.25">
      <c r="A2019" s="15"/>
      <c r="B2019" s="20"/>
      <c r="C2019" s="20"/>
      <c r="D2019" s="15"/>
      <c r="E2019" s="15"/>
    </row>
    <row r="2020" spans="1:5" x14ac:dyDescent="0.25">
      <c r="A2020" s="15"/>
      <c r="B2020" s="20"/>
      <c r="C2020" s="20"/>
      <c r="D2020" s="15"/>
      <c r="E2020" s="15"/>
    </row>
    <row r="2021" spans="1:5" x14ac:dyDescent="0.25">
      <c r="A2021" s="15"/>
      <c r="B2021" s="20"/>
      <c r="C2021" s="20"/>
      <c r="D2021" s="15"/>
      <c r="E2021" s="15"/>
    </row>
    <row r="2022" spans="1:5" x14ac:dyDescent="0.25">
      <c r="A2022" s="15"/>
      <c r="B2022" s="20"/>
      <c r="C2022" s="20"/>
      <c r="D2022" s="15"/>
      <c r="E2022" s="15"/>
    </row>
    <row r="2023" spans="1:5" x14ac:dyDescent="0.25">
      <c r="A2023" s="15"/>
      <c r="B2023" s="20"/>
      <c r="C2023" s="20"/>
      <c r="D2023" s="15"/>
      <c r="E2023" s="15"/>
    </row>
    <row r="2024" spans="1:5" x14ac:dyDescent="0.25">
      <c r="A2024" s="15"/>
      <c r="B2024" s="20"/>
      <c r="C2024" s="20"/>
      <c r="D2024" s="15"/>
      <c r="E2024" s="15"/>
    </row>
    <row r="2025" spans="1:5" x14ac:dyDescent="0.25">
      <c r="A2025" s="15"/>
      <c r="B2025" s="20"/>
      <c r="C2025" s="20"/>
      <c r="D2025" s="15"/>
      <c r="E2025" s="15"/>
    </row>
    <row r="2026" spans="1:5" x14ac:dyDescent="0.25">
      <c r="A2026" s="15"/>
      <c r="B2026" s="20"/>
      <c r="C2026" s="20"/>
      <c r="D2026" s="15"/>
      <c r="E2026" s="15"/>
    </row>
    <row r="2027" spans="1:5" x14ac:dyDescent="0.25">
      <c r="A2027" s="15"/>
      <c r="B2027" s="20"/>
      <c r="C2027" s="20"/>
      <c r="D2027" s="15"/>
      <c r="E2027" s="15"/>
    </row>
    <row r="2028" spans="1:5" x14ac:dyDescent="0.25">
      <c r="A2028" s="15"/>
      <c r="B2028" s="20"/>
      <c r="C2028" s="20"/>
      <c r="D2028" s="15"/>
      <c r="E2028" s="15"/>
    </row>
    <row r="2029" spans="1:5" x14ac:dyDescent="0.25">
      <c r="A2029" s="15"/>
      <c r="B2029" s="20"/>
      <c r="C2029" s="20"/>
      <c r="D2029" s="15"/>
      <c r="E2029" s="15"/>
    </row>
    <row r="2030" spans="1:5" x14ac:dyDescent="0.25">
      <c r="A2030" s="15"/>
      <c r="B2030" s="20"/>
      <c r="C2030" s="20"/>
      <c r="D2030" s="15"/>
      <c r="E2030" s="15"/>
    </row>
    <row r="2031" spans="1:5" x14ac:dyDescent="0.25">
      <c r="A2031" s="15"/>
      <c r="B2031" s="20"/>
      <c r="C2031" s="20"/>
      <c r="D2031" s="15"/>
      <c r="E2031" s="15"/>
    </row>
    <row r="2032" spans="1:5" x14ac:dyDescent="0.25">
      <c r="A2032" s="15"/>
      <c r="B2032" s="20"/>
      <c r="C2032" s="20"/>
      <c r="D2032" s="15"/>
      <c r="E2032" s="15"/>
    </row>
    <row r="2033" spans="1:5" x14ac:dyDescent="0.25">
      <c r="A2033" s="15"/>
      <c r="B2033" s="20"/>
      <c r="C2033" s="20"/>
      <c r="D2033" s="15"/>
      <c r="E2033" s="15"/>
    </row>
    <row r="2034" spans="1:5" x14ac:dyDescent="0.25">
      <c r="A2034" s="15"/>
      <c r="B2034" s="20"/>
      <c r="C2034" s="20"/>
      <c r="D2034" s="15"/>
      <c r="E2034" s="15"/>
    </row>
    <row r="2035" spans="1:5" x14ac:dyDescent="0.25">
      <c r="A2035" s="15"/>
      <c r="B2035" s="20"/>
      <c r="C2035" s="20"/>
      <c r="D2035" s="15"/>
      <c r="E2035" s="15"/>
    </row>
    <row r="2036" spans="1:5" x14ac:dyDescent="0.25">
      <c r="A2036" s="15"/>
      <c r="B2036" s="20"/>
      <c r="C2036" s="20"/>
      <c r="D2036" s="15"/>
      <c r="E2036" s="15"/>
    </row>
    <row r="2037" spans="1:5" x14ac:dyDescent="0.25">
      <c r="A2037" s="15"/>
      <c r="B2037" s="20"/>
      <c r="C2037" s="20"/>
      <c r="D2037" s="15"/>
      <c r="E2037" s="15"/>
    </row>
    <row r="2038" spans="1:5" x14ac:dyDescent="0.25">
      <c r="A2038" s="15"/>
      <c r="B2038" s="20"/>
      <c r="C2038" s="20"/>
      <c r="D2038" s="15"/>
      <c r="E2038" s="15"/>
    </row>
    <row r="2039" spans="1:5" x14ac:dyDescent="0.25">
      <c r="A2039" s="15"/>
      <c r="B2039" s="20"/>
      <c r="C2039" s="20"/>
      <c r="D2039" s="15"/>
      <c r="E2039" s="15"/>
    </row>
    <row r="2040" spans="1:5" x14ac:dyDescent="0.25">
      <c r="A2040" s="15"/>
      <c r="B2040" s="20"/>
      <c r="C2040" s="20"/>
      <c r="D2040" s="15"/>
      <c r="E2040" s="15"/>
    </row>
    <row r="2041" spans="1:5" x14ac:dyDescent="0.25">
      <c r="A2041" s="15"/>
      <c r="B2041" s="20"/>
      <c r="C2041" s="20"/>
      <c r="D2041" s="15"/>
      <c r="E2041" s="15"/>
    </row>
    <row r="2042" spans="1:5" x14ac:dyDescent="0.25">
      <c r="A2042" s="15"/>
      <c r="B2042" s="20"/>
      <c r="C2042" s="20"/>
      <c r="D2042" s="15"/>
      <c r="E2042" s="15"/>
    </row>
    <row r="2043" spans="1:5" x14ac:dyDescent="0.25">
      <c r="A2043" s="15"/>
      <c r="B2043" s="20"/>
      <c r="C2043" s="20"/>
      <c r="D2043" s="15"/>
      <c r="E2043" s="15"/>
    </row>
    <row r="2044" spans="1:5" x14ac:dyDescent="0.25">
      <c r="A2044" s="15"/>
      <c r="B2044" s="20"/>
      <c r="C2044" s="20"/>
      <c r="D2044" s="15"/>
      <c r="E2044" s="15"/>
    </row>
    <row r="2045" spans="1:5" x14ac:dyDescent="0.25">
      <c r="A2045" s="15"/>
      <c r="B2045" s="20"/>
      <c r="C2045" s="20"/>
      <c r="D2045" s="15"/>
      <c r="E2045" s="15"/>
    </row>
    <row r="2046" spans="1:5" x14ac:dyDescent="0.25">
      <c r="A2046" s="15"/>
      <c r="B2046" s="20"/>
      <c r="C2046" s="20"/>
      <c r="D2046" s="15"/>
      <c r="E2046" s="15"/>
    </row>
    <row r="2047" spans="1:5" x14ac:dyDescent="0.25">
      <c r="A2047" s="15"/>
      <c r="B2047" s="20"/>
      <c r="C2047" s="20"/>
      <c r="D2047" s="15"/>
      <c r="E2047" s="15"/>
    </row>
    <row r="2048" spans="1:5" x14ac:dyDescent="0.25">
      <c r="A2048" s="15"/>
      <c r="B2048" s="20"/>
      <c r="C2048" s="20"/>
      <c r="D2048" s="15"/>
      <c r="E2048" s="15"/>
    </row>
    <row r="2049" spans="1:5" x14ac:dyDescent="0.25">
      <c r="A2049" s="15"/>
      <c r="B2049" s="20"/>
      <c r="C2049" s="20"/>
      <c r="D2049" s="15"/>
      <c r="E2049" s="15"/>
    </row>
    <row r="2050" spans="1:5" x14ac:dyDescent="0.25">
      <c r="A2050" s="15"/>
      <c r="B2050" s="20"/>
      <c r="C2050" s="20"/>
      <c r="D2050" s="15"/>
      <c r="E2050" s="15"/>
    </row>
    <row r="2051" spans="1:5" x14ac:dyDescent="0.25">
      <c r="A2051" s="15"/>
      <c r="B2051" s="20"/>
      <c r="C2051" s="20"/>
      <c r="D2051" s="15"/>
      <c r="E2051" s="15"/>
    </row>
    <row r="2052" spans="1:5" x14ac:dyDescent="0.25">
      <c r="A2052" s="15"/>
      <c r="B2052" s="20"/>
      <c r="C2052" s="20"/>
      <c r="D2052" s="15"/>
      <c r="E2052" s="15"/>
    </row>
    <row r="2053" spans="1:5" x14ac:dyDescent="0.25">
      <c r="A2053" s="15"/>
      <c r="B2053" s="20"/>
      <c r="C2053" s="20"/>
      <c r="D2053" s="15"/>
      <c r="E2053" s="15"/>
    </row>
    <row r="2054" spans="1:5" x14ac:dyDescent="0.25">
      <c r="A2054" s="15"/>
      <c r="B2054" s="20"/>
      <c r="C2054" s="20"/>
      <c r="D2054" s="15"/>
      <c r="E2054" s="15"/>
    </row>
    <row r="2055" spans="1:5" x14ac:dyDescent="0.25">
      <c r="A2055" s="15"/>
      <c r="B2055" s="20"/>
      <c r="C2055" s="20"/>
      <c r="D2055" s="15"/>
      <c r="E2055" s="15"/>
    </row>
    <row r="2056" spans="1:5" x14ac:dyDescent="0.25">
      <c r="A2056" s="15"/>
      <c r="B2056" s="20"/>
      <c r="C2056" s="20"/>
      <c r="D2056" s="15"/>
      <c r="E2056" s="15"/>
    </row>
    <row r="2057" spans="1:5" x14ac:dyDescent="0.25">
      <c r="A2057" s="15"/>
      <c r="B2057" s="20"/>
      <c r="C2057" s="20"/>
      <c r="D2057" s="15"/>
      <c r="E2057" s="15"/>
    </row>
    <row r="2058" spans="1:5" x14ac:dyDescent="0.25">
      <c r="A2058" s="15"/>
      <c r="B2058" s="20"/>
      <c r="C2058" s="20"/>
      <c r="D2058" s="15"/>
      <c r="E2058" s="15"/>
    </row>
    <row r="2059" spans="1:5" x14ac:dyDescent="0.25">
      <c r="A2059" s="15"/>
      <c r="B2059" s="20"/>
      <c r="C2059" s="20"/>
      <c r="D2059" s="15"/>
      <c r="E2059" s="15"/>
    </row>
    <row r="2060" spans="1:5" x14ac:dyDescent="0.25">
      <c r="A2060" s="15"/>
      <c r="B2060" s="20"/>
      <c r="C2060" s="20"/>
      <c r="D2060" s="15"/>
      <c r="E2060" s="15"/>
    </row>
    <row r="2061" spans="1:5" x14ac:dyDescent="0.25">
      <c r="A2061" s="15"/>
      <c r="B2061" s="20"/>
      <c r="C2061" s="20"/>
      <c r="D2061" s="15"/>
      <c r="E2061" s="15"/>
    </row>
    <row r="2062" spans="1:5" x14ac:dyDescent="0.25">
      <c r="A2062" s="15"/>
      <c r="B2062" s="20"/>
      <c r="C2062" s="20"/>
      <c r="D2062" s="15"/>
      <c r="E2062" s="15"/>
    </row>
    <row r="2063" spans="1:5" x14ac:dyDescent="0.25">
      <c r="A2063" s="15"/>
      <c r="B2063" s="20"/>
      <c r="C2063" s="20"/>
      <c r="D2063" s="15"/>
      <c r="E2063" s="15"/>
    </row>
    <row r="2064" spans="1:5" x14ac:dyDescent="0.25">
      <c r="A2064" s="15"/>
      <c r="B2064" s="20"/>
      <c r="C2064" s="20"/>
      <c r="D2064" s="15"/>
      <c r="E2064" s="15"/>
    </row>
    <row r="2065" spans="1:5" x14ac:dyDescent="0.25">
      <c r="A2065" s="15"/>
      <c r="B2065" s="20"/>
      <c r="C2065" s="20"/>
      <c r="D2065" s="15"/>
      <c r="E2065" s="15"/>
    </row>
    <row r="2066" spans="1:5" x14ac:dyDescent="0.25">
      <c r="A2066" s="15"/>
      <c r="B2066" s="20"/>
      <c r="C2066" s="20"/>
      <c r="D2066" s="15"/>
      <c r="E2066" s="15"/>
    </row>
    <row r="2067" spans="1:5" x14ac:dyDescent="0.25">
      <c r="A2067" s="15"/>
      <c r="B2067" s="20"/>
      <c r="C2067" s="20"/>
      <c r="D2067" s="15"/>
      <c r="E2067" s="15"/>
    </row>
    <row r="2068" spans="1:5" x14ac:dyDescent="0.25">
      <c r="A2068" s="15"/>
      <c r="B2068" s="20"/>
      <c r="C2068" s="20"/>
      <c r="D2068" s="15"/>
      <c r="E2068" s="15"/>
    </row>
    <row r="2069" spans="1:5" x14ac:dyDescent="0.25">
      <c r="A2069" s="15"/>
      <c r="B2069" s="20"/>
      <c r="C2069" s="20"/>
      <c r="D2069" s="15"/>
      <c r="E2069" s="15"/>
    </row>
    <row r="2070" spans="1:5" x14ac:dyDescent="0.25">
      <c r="A2070" s="15"/>
      <c r="B2070" s="20"/>
      <c r="C2070" s="20"/>
      <c r="D2070" s="15"/>
      <c r="E2070" s="15"/>
    </row>
    <row r="2071" spans="1:5" x14ac:dyDescent="0.25">
      <c r="A2071" s="15"/>
      <c r="B2071" s="20"/>
      <c r="C2071" s="20"/>
      <c r="D2071" s="15"/>
      <c r="E2071" s="15"/>
    </row>
    <row r="2072" spans="1:5" x14ac:dyDescent="0.25">
      <c r="A2072" s="15"/>
      <c r="B2072" s="20"/>
      <c r="C2072" s="20"/>
      <c r="D2072" s="15"/>
      <c r="E2072" s="15"/>
    </row>
    <row r="2073" spans="1:5" x14ac:dyDescent="0.25">
      <c r="A2073" s="15"/>
      <c r="B2073" s="20"/>
      <c r="C2073" s="20"/>
      <c r="D2073" s="15"/>
      <c r="E2073" s="15"/>
    </row>
    <row r="2074" spans="1:5" x14ac:dyDescent="0.25">
      <c r="A2074" s="15"/>
      <c r="B2074" s="20"/>
      <c r="C2074" s="20"/>
      <c r="D2074" s="15"/>
      <c r="E2074" s="15"/>
    </row>
    <row r="2075" spans="1:5" x14ac:dyDescent="0.25">
      <c r="A2075" s="15"/>
      <c r="B2075" s="20"/>
      <c r="C2075" s="20"/>
      <c r="D2075" s="15"/>
      <c r="E2075" s="15"/>
    </row>
    <row r="2076" spans="1:5" x14ac:dyDescent="0.25">
      <c r="A2076" s="15"/>
      <c r="B2076" s="20"/>
      <c r="C2076" s="20"/>
      <c r="D2076" s="15"/>
      <c r="E2076" s="15"/>
    </row>
    <row r="2077" spans="1:5" x14ac:dyDescent="0.25">
      <c r="A2077" s="15"/>
      <c r="B2077" s="20"/>
      <c r="C2077" s="20"/>
      <c r="D2077" s="15"/>
      <c r="E2077" s="15"/>
    </row>
    <row r="2078" spans="1:5" x14ac:dyDescent="0.25">
      <c r="A2078" s="15"/>
      <c r="B2078" s="20"/>
      <c r="C2078" s="20"/>
      <c r="D2078" s="15"/>
      <c r="E2078" s="15"/>
    </row>
    <row r="2079" spans="1:5" x14ac:dyDescent="0.25">
      <c r="A2079" s="15"/>
      <c r="B2079" s="20"/>
      <c r="C2079" s="20"/>
      <c r="D2079" s="15"/>
      <c r="E2079" s="15"/>
    </row>
    <row r="2080" spans="1:5" x14ac:dyDescent="0.25">
      <c r="A2080" s="15"/>
      <c r="B2080" s="20"/>
      <c r="C2080" s="20"/>
      <c r="D2080" s="15"/>
      <c r="E2080" s="15"/>
    </row>
    <row r="2081" spans="1:5" x14ac:dyDescent="0.25">
      <c r="A2081" s="15"/>
      <c r="B2081" s="20"/>
      <c r="C2081" s="20"/>
      <c r="D2081" s="15"/>
      <c r="E2081" s="15"/>
    </row>
    <row r="2082" spans="1:5" x14ac:dyDescent="0.25">
      <c r="A2082" s="15"/>
      <c r="B2082" s="20"/>
      <c r="C2082" s="20"/>
      <c r="D2082" s="15"/>
      <c r="E2082" s="15"/>
    </row>
    <row r="2083" spans="1:5" x14ac:dyDescent="0.25">
      <c r="A2083" s="15"/>
      <c r="B2083" s="20"/>
      <c r="C2083" s="20"/>
      <c r="D2083" s="15"/>
      <c r="E2083" s="15"/>
    </row>
    <row r="2084" spans="1:5" x14ac:dyDescent="0.25">
      <c r="A2084" s="15"/>
      <c r="B2084" s="20"/>
      <c r="C2084" s="20"/>
      <c r="D2084" s="15"/>
      <c r="E2084" s="15"/>
    </row>
    <row r="2085" spans="1:5" x14ac:dyDescent="0.25">
      <c r="A2085" s="15"/>
      <c r="B2085" s="20"/>
      <c r="C2085" s="20"/>
      <c r="D2085" s="15"/>
      <c r="E2085" s="15"/>
    </row>
    <row r="2086" spans="1:5" x14ac:dyDescent="0.25">
      <c r="A2086" s="15"/>
      <c r="B2086" s="20"/>
      <c r="C2086" s="20"/>
      <c r="D2086" s="15"/>
      <c r="E2086" s="15"/>
    </row>
    <row r="2087" spans="1:5" x14ac:dyDescent="0.25">
      <c r="A2087" s="15"/>
      <c r="B2087" s="20"/>
      <c r="C2087" s="20"/>
      <c r="D2087" s="15"/>
      <c r="E2087" s="15"/>
    </row>
    <row r="2088" spans="1:5" x14ac:dyDescent="0.25">
      <c r="A2088" s="15"/>
      <c r="B2088" s="20"/>
      <c r="C2088" s="20"/>
      <c r="D2088" s="15"/>
      <c r="E2088" s="15"/>
    </row>
    <row r="2089" spans="1:5" x14ac:dyDescent="0.25">
      <c r="A2089" s="15"/>
      <c r="B2089" s="20"/>
      <c r="C2089" s="20"/>
      <c r="D2089" s="15"/>
      <c r="E2089" s="15"/>
    </row>
    <row r="2090" spans="1:5" x14ac:dyDescent="0.25">
      <c r="A2090" s="15"/>
      <c r="B2090" s="20"/>
      <c r="C2090" s="20"/>
      <c r="D2090" s="15"/>
      <c r="E2090" s="15"/>
    </row>
    <row r="2091" spans="1:5" x14ac:dyDescent="0.25">
      <c r="A2091" s="15"/>
      <c r="B2091" s="20"/>
      <c r="C2091" s="20"/>
      <c r="D2091" s="15"/>
      <c r="E2091" s="15"/>
    </row>
    <row r="2092" spans="1:5" x14ac:dyDescent="0.25">
      <c r="A2092" s="15"/>
      <c r="B2092" s="20"/>
      <c r="C2092" s="20"/>
      <c r="D2092" s="15"/>
      <c r="E2092" s="15"/>
    </row>
    <row r="2093" spans="1:5" x14ac:dyDescent="0.25">
      <c r="A2093" s="15"/>
      <c r="B2093" s="20"/>
      <c r="C2093" s="20"/>
      <c r="D2093" s="15"/>
      <c r="E2093" s="15"/>
    </row>
    <row r="2094" spans="1:5" x14ac:dyDescent="0.25">
      <c r="A2094" s="15"/>
      <c r="B2094" s="20"/>
      <c r="C2094" s="20"/>
      <c r="D2094" s="15"/>
      <c r="E2094" s="15"/>
    </row>
    <row r="2095" spans="1:5" x14ac:dyDescent="0.25">
      <c r="A2095" s="15"/>
      <c r="B2095" s="20"/>
      <c r="C2095" s="20"/>
      <c r="D2095" s="15"/>
      <c r="E2095" s="15"/>
    </row>
    <row r="2096" spans="1:5" x14ac:dyDescent="0.25">
      <c r="A2096" s="15"/>
      <c r="B2096" s="20"/>
      <c r="C2096" s="20"/>
      <c r="D2096" s="15"/>
      <c r="E2096" s="15"/>
    </row>
    <row r="2097" spans="1:5" x14ac:dyDescent="0.25">
      <c r="A2097" s="15"/>
      <c r="B2097" s="20"/>
      <c r="C2097" s="20"/>
      <c r="D2097" s="15"/>
      <c r="E2097" s="15"/>
    </row>
    <row r="2098" spans="1:5" x14ac:dyDescent="0.25">
      <c r="A2098" s="15"/>
      <c r="B2098" s="20"/>
      <c r="C2098" s="20"/>
      <c r="D2098" s="15"/>
      <c r="E2098" s="15"/>
    </row>
    <row r="2099" spans="1:5" x14ac:dyDescent="0.25">
      <c r="A2099" s="15"/>
      <c r="B2099" s="20"/>
      <c r="C2099" s="20"/>
      <c r="D2099" s="15"/>
      <c r="E2099" s="15"/>
    </row>
    <row r="2100" spans="1:5" x14ac:dyDescent="0.25">
      <c r="A2100" s="15"/>
      <c r="B2100" s="20"/>
      <c r="C2100" s="20"/>
      <c r="D2100" s="15"/>
      <c r="E2100" s="15"/>
    </row>
    <row r="2101" spans="1:5" x14ac:dyDescent="0.25">
      <c r="A2101" s="15"/>
      <c r="B2101" s="20"/>
      <c r="C2101" s="20"/>
      <c r="D2101" s="15"/>
      <c r="E2101" s="15"/>
    </row>
    <row r="2102" spans="1:5" x14ac:dyDescent="0.25">
      <c r="A2102" s="15"/>
      <c r="B2102" s="20"/>
      <c r="C2102" s="20"/>
      <c r="D2102" s="15"/>
      <c r="E2102" s="15"/>
    </row>
    <row r="2103" spans="1:5" x14ac:dyDescent="0.25">
      <c r="A2103" s="15"/>
      <c r="B2103" s="20"/>
      <c r="C2103" s="20"/>
      <c r="D2103" s="15"/>
      <c r="E2103" s="15"/>
    </row>
    <row r="2104" spans="1:5" x14ac:dyDescent="0.25">
      <c r="A2104" s="15"/>
      <c r="B2104" s="20"/>
      <c r="C2104" s="20"/>
      <c r="D2104" s="15"/>
      <c r="E2104" s="15"/>
    </row>
    <row r="2105" spans="1:5" x14ac:dyDescent="0.25">
      <c r="A2105" s="15"/>
      <c r="B2105" s="20"/>
      <c r="C2105" s="20"/>
      <c r="D2105" s="15"/>
      <c r="E2105" s="15"/>
    </row>
    <row r="2106" spans="1:5" x14ac:dyDescent="0.25">
      <c r="A2106" s="15"/>
      <c r="B2106" s="20"/>
      <c r="C2106" s="20"/>
      <c r="D2106" s="15"/>
      <c r="E2106" s="15"/>
    </row>
    <row r="2107" spans="1:5" x14ac:dyDescent="0.25">
      <c r="A2107" s="15"/>
      <c r="B2107" s="20"/>
      <c r="C2107" s="20"/>
      <c r="D2107" s="15"/>
      <c r="E2107" s="15"/>
    </row>
    <row r="2108" spans="1:5" x14ac:dyDescent="0.25">
      <c r="A2108" s="15"/>
      <c r="B2108" s="20"/>
      <c r="C2108" s="20"/>
      <c r="D2108" s="15"/>
      <c r="E2108" s="15"/>
    </row>
    <row r="2109" spans="1:5" x14ac:dyDescent="0.25">
      <c r="A2109" s="15"/>
      <c r="B2109" s="20"/>
      <c r="C2109" s="20"/>
      <c r="D2109" s="15"/>
      <c r="E2109" s="15"/>
    </row>
    <row r="2110" spans="1:5" x14ac:dyDescent="0.25">
      <c r="A2110" s="15"/>
      <c r="B2110" s="20"/>
      <c r="C2110" s="20"/>
      <c r="D2110" s="15"/>
      <c r="E2110" s="15"/>
    </row>
    <row r="2111" spans="1:5" x14ac:dyDescent="0.25">
      <c r="A2111" s="15"/>
      <c r="B2111" s="20"/>
      <c r="C2111" s="20"/>
      <c r="D2111" s="15"/>
      <c r="E2111" s="15"/>
    </row>
    <row r="2112" spans="1:5" x14ac:dyDescent="0.25">
      <c r="A2112" s="15"/>
      <c r="B2112" s="20"/>
      <c r="C2112" s="20"/>
      <c r="D2112" s="15"/>
      <c r="E2112" s="15"/>
    </row>
    <row r="2113" spans="1:5" x14ac:dyDescent="0.25">
      <c r="A2113" s="15"/>
      <c r="B2113" s="20"/>
      <c r="C2113" s="20"/>
      <c r="D2113" s="15"/>
      <c r="E2113" s="15"/>
    </row>
    <row r="2114" spans="1:5" x14ac:dyDescent="0.25">
      <c r="A2114" s="15"/>
      <c r="B2114" s="20"/>
      <c r="C2114" s="20"/>
      <c r="D2114" s="15"/>
      <c r="E2114" s="15"/>
    </row>
    <row r="2115" spans="1:5" x14ac:dyDescent="0.25">
      <c r="A2115" s="15"/>
      <c r="B2115" s="20"/>
      <c r="C2115" s="20"/>
      <c r="D2115" s="15"/>
      <c r="E2115" s="15"/>
    </row>
    <row r="2116" spans="1:5" x14ac:dyDescent="0.25">
      <c r="A2116" s="15"/>
      <c r="B2116" s="20"/>
      <c r="C2116" s="20"/>
      <c r="D2116" s="15"/>
      <c r="E2116" s="15"/>
    </row>
    <row r="2117" spans="1:5" x14ac:dyDescent="0.25">
      <c r="A2117" s="15"/>
      <c r="B2117" s="20"/>
      <c r="C2117" s="20"/>
      <c r="D2117" s="15"/>
      <c r="E2117" s="15"/>
    </row>
    <row r="2118" spans="1:5" x14ac:dyDescent="0.25">
      <c r="A2118" s="15"/>
      <c r="B2118" s="20"/>
      <c r="C2118" s="20"/>
      <c r="D2118" s="15"/>
      <c r="E2118" s="15"/>
    </row>
    <row r="2119" spans="1:5" x14ac:dyDescent="0.25">
      <c r="A2119" s="15"/>
      <c r="B2119" s="20"/>
      <c r="C2119" s="20"/>
      <c r="D2119" s="15"/>
      <c r="E2119" s="15"/>
    </row>
    <row r="2120" spans="1:5" x14ac:dyDescent="0.25">
      <c r="A2120" s="15"/>
      <c r="B2120" s="20"/>
      <c r="C2120" s="20"/>
      <c r="D2120" s="15"/>
      <c r="E2120" s="15"/>
    </row>
    <row r="2121" spans="1:5" x14ac:dyDescent="0.25">
      <c r="A2121" s="15"/>
      <c r="B2121" s="20"/>
      <c r="C2121" s="20"/>
      <c r="D2121" s="15"/>
      <c r="E2121" s="15"/>
    </row>
    <row r="2122" spans="1:5" x14ac:dyDescent="0.25">
      <c r="A2122" s="15"/>
      <c r="B2122" s="20"/>
      <c r="C2122" s="20"/>
      <c r="D2122" s="15"/>
      <c r="E2122" s="15"/>
    </row>
    <row r="2123" spans="1:5" x14ac:dyDescent="0.25">
      <c r="A2123" s="15"/>
      <c r="B2123" s="20"/>
      <c r="C2123" s="20"/>
      <c r="D2123" s="15"/>
      <c r="E2123" s="15"/>
    </row>
    <row r="2124" spans="1:5" x14ac:dyDescent="0.25">
      <c r="A2124" s="15"/>
      <c r="B2124" s="20"/>
      <c r="C2124" s="20"/>
      <c r="D2124" s="15"/>
      <c r="E2124" s="15"/>
    </row>
    <row r="2125" spans="1:5" x14ac:dyDescent="0.25">
      <c r="A2125" s="15"/>
      <c r="B2125" s="20"/>
      <c r="C2125" s="20"/>
      <c r="D2125" s="15"/>
      <c r="E2125" s="15"/>
    </row>
    <row r="2126" spans="1:5" x14ac:dyDescent="0.25">
      <c r="A2126" s="15"/>
      <c r="B2126" s="20"/>
      <c r="C2126" s="20"/>
      <c r="D2126" s="15"/>
      <c r="E2126" s="15"/>
    </row>
    <row r="2127" spans="1:5" x14ac:dyDescent="0.25">
      <c r="A2127" s="15"/>
      <c r="B2127" s="20"/>
      <c r="C2127" s="20"/>
      <c r="D2127" s="15"/>
      <c r="E2127" s="15"/>
    </row>
    <row r="2128" spans="1:5" x14ac:dyDescent="0.25">
      <c r="A2128" s="15"/>
      <c r="B2128" s="20"/>
      <c r="C2128" s="20"/>
      <c r="D2128" s="15"/>
      <c r="E2128" s="15"/>
    </row>
    <row r="2129" spans="1:5" x14ac:dyDescent="0.25">
      <c r="A2129" s="15"/>
      <c r="B2129" s="20"/>
      <c r="C2129" s="20"/>
      <c r="D2129" s="15"/>
      <c r="E2129" s="15"/>
    </row>
    <row r="2130" spans="1:5" x14ac:dyDescent="0.25">
      <c r="A2130" s="15"/>
      <c r="B2130" s="20"/>
      <c r="C2130" s="20"/>
      <c r="D2130" s="15"/>
      <c r="E2130" s="15"/>
    </row>
    <row r="2131" spans="1:5" x14ac:dyDescent="0.25">
      <c r="A2131" s="15"/>
      <c r="B2131" s="20"/>
      <c r="C2131" s="20"/>
      <c r="D2131" s="15"/>
      <c r="E2131" s="15"/>
    </row>
    <row r="2132" spans="1:5" x14ac:dyDescent="0.25">
      <c r="A2132" s="15"/>
      <c r="B2132" s="20"/>
      <c r="C2132" s="20"/>
      <c r="D2132" s="15"/>
      <c r="E2132" s="15"/>
    </row>
    <row r="2133" spans="1:5" x14ac:dyDescent="0.25">
      <c r="A2133" s="15"/>
      <c r="B2133" s="20"/>
      <c r="C2133" s="20"/>
      <c r="D2133" s="15"/>
      <c r="E2133" s="15"/>
    </row>
    <row r="2134" spans="1:5" x14ac:dyDescent="0.25">
      <c r="A2134" s="15"/>
      <c r="B2134" s="20"/>
      <c r="C2134" s="20"/>
      <c r="D2134" s="15"/>
      <c r="E2134" s="15"/>
    </row>
    <row r="2135" spans="1:5" x14ac:dyDescent="0.25">
      <c r="A2135" s="15"/>
      <c r="B2135" s="20"/>
      <c r="C2135" s="20"/>
      <c r="D2135" s="15"/>
      <c r="E2135" s="15"/>
    </row>
    <row r="2136" spans="1:5" x14ac:dyDescent="0.25">
      <c r="A2136" s="15"/>
      <c r="B2136" s="20"/>
      <c r="C2136" s="20"/>
      <c r="D2136" s="15"/>
      <c r="E2136" s="15"/>
    </row>
    <row r="2137" spans="1:5" x14ac:dyDescent="0.25">
      <c r="A2137" s="15"/>
      <c r="B2137" s="20"/>
      <c r="C2137" s="20"/>
      <c r="D2137" s="15"/>
      <c r="E2137" s="15"/>
    </row>
    <row r="2138" spans="1:5" x14ac:dyDescent="0.25">
      <c r="A2138" s="15"/>
      <c r="B2138" s="20"/>
      <c r="C2138" s="20"/>
      <c r="D2138" s="15"/>
      <c r="E2138" s="15"/>
    </row>
    <row r="2139" spans="1:5" x14ac:dyDescent="0.25">
      <c r="A2139" s="15"/>
      <c r="B2139" s="20"/>
      <c r="C2139" s="20"/>
      <c r="D2139" s="15"/>
      <c r="E2139" s="15"/>
    </row>
    <row r="2140" spans="1:5" x14ac:dyDescent="0.25">
      <c r="A2140" s="15"/>
      <c r="B2140" s="20"/>
      <c r="C2140" s="20"/>
      <c r="D2140" s="15"/>
      <c r="E2140" s="15"/>
    </row>
    <row r="2141" spans="1:5" x14ac:dyDescent="0.25">
      <c r="A2141" s="15"/>
      <c r="B2141" s="20"/>
      <c r="C2141" s="20"/>
      <c r="D2141" s="15"/>
      <c r="E2141" s="15"/>
    </row>
    <row r="2142" spans="1:5" x14ac:dyDescent="0.25">
      <c r="A2142" s="15"/>
      <c r="B2142" s="20"/>
      <c r="C2142" s="20"/>
      <c r="D2142" s="15"/>
      <c r="E2142" s="15"/>
    </row>
    <row r="2143" spans="1:5" x14ac:dyDescent="0.25">
      <c r="A2143" s="15"/>
      <c r="B2143" s="20"/>
      <c r="C2143" s="20"/>
      <c r="D2143" s="15"/>
      <c r="E2143" s="15"/>
    </row>
    <row r="2144" spans="1:5" x14ac:dyDescent="0.25">
      <c r="A2144" s="15"/>
      <c r="B2144" s="20"/>
      <c r="C2144" s="20"/>
      <c r="D2144" s="15"/>
      <c r="E2144" s="15"/>
    </row>
    <row r="2145" spans="1:5" x14ac:dyDescent="0.25">
      <c r="A2145" s="15"/>
      <c r="B2145" s="20"/>
      <c r="C2145" s="20"/>
      <c r="D2145" s="15"/>
      <c r="E2145" s="15"/>
    </row>
    <row r="2146" spans="1:5" x14ac:dyDescent="0.25">
      <c r="A2146" s="15"/>
      <c r="B2146" s="20"/>
      <c r="C2146" s="20"/>
      <c r="D2146" s="15"/>
      <c r="E2146" s="15"/>
    </row>
    <row r="2147" spans="1:5" x14ac:dyDescent="0.25">
      <c r="A2147" s="15"/>
      <c r="B2147" s="20"/>
      <c r="C2147" s="20"/>
      <c r="D2147" s="15"/>
      <c r="E2147" s="15"/>
    </row>
    <row r="2148" spans="1:5" x14ac:dyDescent="0.25">
      <c r="A2148" s="15"/>
      <c r="B2148" s="20"/>
      <c r="C2148" s="20"/>
      <c r="D2148" s="15"/>
      <c r="E2148" s="15"/>
    </row>
    <row r="2149" spans="1:5" x14ac:dyDescent="0.25">
      <c r="A2149" s="15"/>
      <c r="B2149" s="20"/>
      <c r="C2149" s="20"/>
      <c r="D2149" s="15"/>
      <c r="E2149" s="15"/>
    </row>
    <row r="2150" spans="1:5" x14ac:dyDescent="0.25">
      <c r="A2150" s="15"/>
      <c r="B2150" s="20"/>
      <c r="C2150" s="20"/>
      <c r="D2150" s="15"/>
      <c r="E2150" s="15"/>
    </row>
    <row r="2151" spans="1:5" x14ac:dyDescent="0.25">
      <c r="A2151" s="15"/>
      <c r="B2151" s="20"/>
      <c r="C2151" s="20"/>
      <c r="D2151" s="15"/>
      <c r="E2151" s="15"/>
    </row>
    <row r="2152" spans="1:5" x14ac:dyDescent="0.25">
      <c r="A2152" s="15"/>
      <c r="B2152" s="20"/>
      <c r="C2152" s="20"/>
      <c r="D2152" s="15"/>
      <c r="E2152" s="15"/>
    </row>
    <row r="2153" spans="1:5" x14ac:dyDescent="0.25">
      <c r="A2153" s="15"/>
      <c r="B2153" s="20"/>
      <c r="C2153" s="20"/>
      <c r="D2153" s="15"/>
      <c r="E2153" s="15"/>
    </row>
    <row r="2154" spans="1:5" x14ac:dyDescent="0.25">
      <c r="A2154" s="15"/>
      <c r="B2154" s="20"/>
      <c r="C2154" s="20"/>
      <c r="D2154" s="15"/>
      <c r="E2154" s="15"/>
    </row>
    <row r="2155" spans="1:5" x14ac:dyDescent="0.25">
      <c r="A2155" s="15"/>
      <c r="B2155" s="20"/>
      <c r="C2155" s="20"/>
      <c r="D2155" s="15"/>
      <c r="E2155" s="15"/>
    </row>
    <row r="2156" spans="1:5" x14ac:dyDescent="0.25">
      <c r="A2156" s="15"/>
      <c r="B2156" s="20"/>
      <c r="C2156" s="20"/>
      <c r="D2156" s="15"/>
      <c r="E2156" s="15"/>
    </row>
    <row r="2157" spans="1:5" x14ac:dyDescent="0.25">
      <c r="A2157" s="15"/>
      <c r="B2157" s="20"/>
      <c r="C2157" s="20"/>
      <c r="D2157" s="15"/>
      <c r="E2157" s="15"/>
    </row>
    <row r="2158" spans="1:5" x14ac:dyDescent="0.25">
      <c r="A2158" s="15"/>
      <c r="B2158" s="20"/>
      <c r="C2158" s="20"/>
      <c r="D2158" s="15"/>
      <c r="E2158" s="15"/>
    </row>
    <row r="2159" spans="1:5" x14ac:dyDescent="0.25">
      <c r="A2159" s="15"/>
      <c r="B2159" s="20"/>
      <c r="C2159" s="20"/>
      <c r="D2159" s="15"/>
      <c r="E2159" s="15"/>
    </row>
    <row r="2160" spans="1:5" x14ac:dyDescent="0.25">
      <c r="A2160" s="15"/>
      <c r="B2160" s="20"/>
      <c r="C2160" s="20"/>
      <c r="D2160" s="15"/>
      <c r="E2160" s="15"/>
    </row>
    <row r="2161" spans="1:5" x14ac:dyDescent="0.25">
      <c r="A2161" s="15"/>
      <c r="B2161" s="20"/>
      <c r="C2161" s="20"/>
      <c r="D2161" s="15"/>
      <c r="E2161" s="15"/>
    </row>
    <row r="2162" spans="1:5" x14ac:dyDescent="0.25">
      <c r="A2162" s="15"/>
      <c r="B2162" s="20"/>
      <c r="C2162" s="20"/>
      <c r="D2162" s="15"/>
      <c r="E2162" s="15"/>
    </row>
    <row r="2163" spans="1:5" x14ac:dyDescent="0.25">
      <c r="A2163" s="15"/>
      <c r="B2163" s="20"/>
      <c r="C2163" s="20"/>
      <c r="D2163" s="15"/>
      <c r="E2163" s="15"/>
    </row>
    <row r="2164" spans="1:5" x14ac:dyDescent="0.25">
      <c r="A2164" s="15"/>
      <c r="B2164" s="20"/>
      <c r="C2164" s="20"/>
      <c r="D2164" s="15"/>
      <c r="E2164" s="15"/>
    </row>
    <row r="2165" spans="1:5" x14ac:dyDescent="0.25">
      <c r="A2165" s="15"/>
      <c r="B2165" s="20"/>
      <c r="C2165" s="20"/>
      <c r="D2165" s="15"/>
      <c r="E2165" s="15"/>
    </row>
    <row r="2166" spans="1:5" x14ac:dyDescent="0.25">
      <c r="A2166" s="15"/>
      <c r="B2166" s="20"/>
      <c r="C2166" s="20"/>
      <c r="D2166" s="15"/>
      <c r="E2166" s="15"/>
    </row>
    <row r="2167" spans="1:5" x14ac:dyDescent="0.25">
      <c r="A2167" s="15"/>
      <c r="B2167" s="20"/>
      <c r="C2167" s="20"/>
      <c r="D2167" s="15"/>
      <c r="E2167" s="15"/>
    </row>
    <row r="2168" spans="1:5" x14ac:dyDescent="0.25">
      <c r="A2168" s="15"/>
      <c r="B2168" s="20"/>
      <c r="C2168" s="20"/>
      <c r="D2168" s="15"/>
      <c r="E2168" s="15"/>
    </row>
    <row r="2169" spans="1:5" x14ac:dyDescent="0.25">
      <c r="A2169" s="15"/>
      <c r="B2169" s="20"/>
      <c r="C2169" s="20"/>
      <c r="D2169" s="15"/>
      <c r="E2169" s="15"/>
    </row>
    <row r="2170" spans="1:5" x14ac:dyDescent="0.25">
      <c r="A2170" s="15"/>
      <c r="B2170" s="20"/>
      <c r="C2170" s="20"/>
      <c r="D2170" s="15"/>
      <c r="E2170" s="15"/>
    </row>
    <row r="2171" spans="1:5" x14ac:dyDescent="0.25">
      <c r="A2171" s="15"/>
      <c r="B2171" s="20"/>
      <c r="C2171" s="20"/>
      <c r="D2171" s="15"/>
      <c r="E2171" s="15"/>
    </row>
    <row r="2172" spans="1:5" x14ac:dyDescent="0.25">
      <c r="A2172" s="15"/>
      <c r="B2172" s="20"/>
      <c r="C2172" s="20"/>
      <c r="D2172" s="15"/>
      <c r="E2172" s="15"/>
    </row>
    <row r="2173" spans="1:5" x14ac:dyDescent="0.25">
      <c r="A2173" s="15"/>
      <c r="B2173" s="20"/>
      <c r="C2173" s="20"/>
      <c r="D2173" s="15"/>
      <c r="E2173" s="15"/>
    </row>
    <row r="2174" spans="1:5" x14ac:dyDescent="0.25">
      <c r="A2174" s="15"/>
      <c r="B2174" s="20"/>
      <c r="C2174" s="20"/>
      <c r="D2174" s="15"/>
      <c r="E2174" s="15"/>
    </row>
    <row r="2175" spans="1:5" x14ac:dyDescent="0.25">
      <c r="A2175" s="15"/>
      <c r="B2175" s="20"/>
      <c r="C2175" s="20"/>
      <c r="D2175" s="15"/>
      <c r="E2175" s="15"/>
    </row>
    <row r="2176" spans="1:5" x14ac:dyDescent="0.25">
      <c r="A2176" s="15"/>
      <c r="B2176" s="20"/>
      <c r="C2176" s="20"/>
      <c r="D2176" s="15"/>
      <c r="E2176" s="15"/>
    </row>
    <row r="2177" spans="1:5" x14ac:dyDescent="0.25">
      <c r="A2177" s="15"/>
      <c r="B2177" s="20"/>
      <c r="C2177" s="20"/>
      <c r="D2177" s="15"/>
      <c r="E2177" s="15"/>
    </row>
    <row r="2178" spans="1:5" x14ac:dyDescent="0.25">
      <c r="A2178" s="15"/>
      <c r="B2178" s="20"/>
      <c r="C2178" s="20"/>
      <c r="D2178" s="15"/>
      <c r="E2178" s="15"/>
    </row>
    <row r="2179" spans="1:5" x14ac:dyDescent="0.25">
      <c r="A2179" s="15"/>
      <c r="B2179" s="20"/>
      <c r="C2179" s="20"/>
      <c r="D2179" s="15"/>
      <c r="E2179" s="15"/>
    </row>
    <row r="2180" spans="1:5" x14ac:dyDescent="0.25">
      <c r="A2180" s="15"/>
      <c r="B2180" s="20"/>
      <c r="C2180" s="20"/>
      <c r="D2180" s="15"/>
      <c r="E2180" s="15"/>
    </row>
    <row r="2181" spans="1:5" x14ac:dyDescent="0.25">
      <c r="A2181" s="15"/>
      <c r="B2181" s="20"/>
      <c r="C2181" s="20"/>
      <c r="D2181" s="15"/>
      <c r="E2181" s="15"/>
    </row>
    <row r="2182" spans="1:5" x14ac:dyDescent="0.25">
      <c r="A2182" s="15"/>
      <c r="B2182" s="20"/>
      <c r="C2182" s="20"/>
      <c r="D2182" s="15"/>
      <c r="E2182" s="15"/>
    </row>
    <row r="2183" spans="1:5" x14ac:dyDescent="0.25">
      <c r="A2183" s="15"/>
      <c r="B2183" s="20"/>
      <c r="C2183" s="20"/>
      <c r="D2183" s="15"/>
      <c r="E2183" s="15"/>
    </row>
    <row r="2184" spans="1:5" x14ac:dyDescent="0.25">
      <c r="A2184" s="15"/>
      <c r="B2184" s="20"/>
      <c r="C2184" s="20"/>
      <c r="D2184" s="15"/>
      <c r="E2184" s="15"/>
    </row>
    <row r="2185" spans="1:5" x14ac:dyDescent="0.25">
      <c r="A2185" s="15"/>
      <c r="B2185" s="20"/>
      <c r="C2185" s="20"/>
      <c r="D2185" s="15"/>
      <c r="E2185" s="15"/>
    </row>
    <row r="2186" spans="1:5" x14ac:dyDescent="0.25">
      <c r="A2186" s="15"/>
      <c r="B2186" s="20"/>
      <c r="C2186" s="20"/>
      <c r="D2186" s="15"/>
      <c r="E2186" s="15"/>
    </row>
    <row r="2187" spans="1:5" x14ac:dyDescent="0.25">
      <c r="A2187" s="15"/>
      <c r="B2187" s="20"/>
      <c r="C2187" s="20"/>
      <c r="D2187" s="15"/>
      <c r="E2187" s="15"/>
    </row>
    <row r="2188" spans="1:5" x14ac:dyDescent="0.25">
      <c r="A2188" s="15"/>
      <c r="B2188" s="20"/>
      <c r="C2188" s="20"/>
      <c r="D2188" s="15"/>
      <c r="E2188" s="15"/>
    </row>
    <row r="2189" spans="1:5" x14ac:dyDescent="0.25">
      <c r="A2189" s="15"/>
      <c r="B2189" s="20"/>
      <c r="C2189" s="20"/>
      <c r="D2189" s="15"/>
      <c r="E2189" s="15"/>
    </row>
    <row r="2190" spans="1:5" x14ac:dyDescent="0.25">
      <c r="A2190" s="15"/>
      <c r="B2190" s="20"/>
      <c r="C2190" s="20"/>
      <c r="D2190" s="15"/>
      <c r="E2190" s="15"/>
    </row>
    <row r="2191" spans="1:5" x14ac:dyDescent="0.25">
      <c r="A2191" s="15"/>
      <c r="B2191" s="20"/>
      <c r="C2191" s="20"/>
      <c r="D2191" s="15"/>
      <c r="E2191" s="15"/>
    </row>
    <row r="2192" spans="1:5" x14ac:dyDescent="0.25">
      <c r="A2192" s="15"/>
      <c r="B2192" s="20"/>
      <c r="C2192" s="20"/>
      <c r="D2192" s="15"/>
      <c r="E2192" s="15"/>
    </row>
    <row r="2193" spans="1:5" x14ac:dyDescent="0.25">
      <c r="A2193" s="15"/>
      <c r="B2193" s="20"/>
      <c r="C2193" s="20"/>
      <c r="D2193" s="15"/>
      <c r="E2193" s="15"/>
    </row>
    <row r="2194" spans="1:5" x14ac:dyDescent="0.25">
      <c r="A2194" s="15"/>
      <c r="B2194" s="20"/>
      <c r="C2194" s="20"/>
      <c r="D2194" s="15"/>
      <c r="E2194" s="15"/>
    </row>
    <row r="2195" spans="1:5" x14ac:dyDescent="0.25">
      <c r="A2195" s="15"/>
      <c r="B2195" s="20"/>
      <c r="C2195" s="20"/>
      <c r="D2195" s="15"/>
      <c r="E2195" s="15"/>
    </row>
    <row r="2196" spans="1:5" x14ac:dyDescent="0.25">
      <c r="A2196" s="15"/>
      <c r="B2196" s="20"/>
      <c r="C2196" s="20"/>
      <c r="D2196" s="15"/>
      <c r="E2196" s="15"/>
    </row>
    <row r="2197" spans="1:5" x14ac:dyDescent="0.25">
      <c r="A2197" s="15"/>
      <c r="B2197" s="20"/>
      <c r="C2197" s="20"/>
      <c r="D2197" s="15"/>
      <c r="E2197" s="15"/>
    </row>
    <row r="2198" spans="1:5" x14ac:dyDescent="0.25">
      <c r="A2198" s="15"/>
      <c r="B2198" s="20"/>
      <c r="C2198" s="20"/>
      <c r="D2198" s="15"/>
      <c r="E2198" s="15"/>
    </row>
    <row r="2199" spans="1:5" x14ac:dyDescent="0.25">
      <c r="A2199" s="15"/>
      <c r="B2199" s="20"/>
      <c r="C2199" s="20"/>
      <c r="D2199" s="15"/>
      <c r="E2199" s="15"/>
    </row>
    <row r="2200" spans="1:5" x14ac:dyDescent="0.25">
      <c r="A2200" s="15"/>
      <c r="B2200" s="20"/>
      <c r="C2200" s="20"/>
      <c r="D2200" s="15"/>
      <c r="E2200" s="15"/>
    </row>
    <row r="2201" spans="1:5" x14ac:dyDescent="0.25">
      <c r="A2201" s="15"/>
      <c r="B2201" s="20"/>
      <c r="C2201" s="20"/>
      <c r="D2201" s="15"/>
      <c r="E2201" s="15"/>
    </row>
    <row r="2202" spans="1:5" x14ac:dyDescent="0.25">
      <c r="A2202" s="15"/>
      <c r="B2202" s="20"/>
      <c r="C2202" s="20"/>
      <c r="D2202" s="15"/>
      <c r="E2202" s="15"/>
    </row>
    <row r="2203" spans="1:5" x14ac:dyDescent="0.25">
      <c r="A2203" s="15"/>
      <c r="B2203" s="20"/>
      <c r="C2203" s="20"/>
      <c r="D2203" s="15"/>
      <c r="E2203" s="15"/>
    </row>
    <row r="2204" spans="1:5" x14ac:dyDescent="0.25">
      <c r="A2204" s="15"/>
      <c r="B2204" s="20"/>
      <c r="C2204" s="20"/>
      <c r="D2204" s="15"/>
      <c r="E2204" s="15"/>
    </row>
    <row r="2205" spans="1:5" x14ac:dyDescent="0.25">
      <c r="A2205" s="15"/>
      <c r="B2205" s="20"/>
      <c r="C2205" s="20"/>
      <c r="D2205" s="15"/>
      <c r="E2205" s="15"/>
    </row>
    <row r="2206" spans="1:5" x14ac:dyDescent="0.25">
      <c r="A2206" s="15"/>
      <c r="B2206" s="20"/>
      <c r="C2206" s="20"/>
      <c r="D2206" s="15"/>
      <c r="E2206" s="15"/>
    </row>
    <row r="2207" spans="1:5" x14ac:dyDescent="0.25">
      <c r="A2207" s="15"/>
      <c r="B2207" s="20"/>
      <c r="C2207" s="20"/>
      <c r="D2207" s="15"/>
      <c r="E2207" s="15"/>
    </row>
    <row r="2208" spans="1:5" x14ac:dyDescent="0.25">
      <c r="A2208" s="15"/>
      <c r="B2208" s="20"/>
      <c r="C2208" s="20"/>
      <c r="D2208" s="15"/>
      <c r="E2208" s="15"/>
    </row>
    <row r="2209" spans="1:5" x14ac:dyDescent="0.25">
      <c r="A2209" s="15"/>
      <c r="B2209" s="20"/>
      <c r="C2209" s="20"/>
      <c r="D2209" s="15"/>
      <c r="E2209" s="15"/>
    </row>
    <row r="2210" spans="1:5" x14ac:dyDescent="0.25">
      <c r="A2210" s="15"/>
      <c r="B2210" s="20"/>
      <c r="C2210" s="20"/>
      <c r="D2210" s="15"/>
      <c r="E2210" s="15"/>
    </row>
    <row r="2211" spans="1:5" x14ac:dyDescent="0.25">
      <c r="A2211" s="15"/>
      <c r="B2211" s="20"/>
      <c r="C2211" s="20"/>
      <c r="D2211" s="15"/>
      <c r="E2211" s="15"/>
    </row>
    <row r="2212" spans="1:5" x14ac:dyDescent="0.25">
      <c r="A2212" s="15"/>
      <c r="B2212" s="20"/>
      <c r="C2212" s="20"/>
      <c r="D2212" s="15"/>
      <c r="E2212" s="15"/>
    </row>
    <row r="2213" spans="1:5" x14ac:dyDescent="0.25">
      <c r="A2213" s="15"/>
      <c r="B2213" s="20"/>
      <c r="C2213" s="20"/>
      <c r="D2213" s="15"/>
      <c r="E2213" s="15"/>
    </row>
    <row r="2214" spans="1:5" x14ac:dyDescent="0.25">
      <c r="A2214" s="15"/>
      <c r="B2214" s="20"/>
      <c r="C2214" s="20"/>
      <c r="D2214" s="15"/>
      <c r="E2214" s="15"/>
    </row>
    <row r="2215" spans="1:5" x14ac:dyDescent="0.25">
      <c r="A2215" s="15"/>
      <c r="B2215" s="20"/>
      <c r="C2215" s="20"/>
      <c r="D2215" s="15"/>
      <c r="E2215" s="15"/>
    </row>
    <row r="2216" spans="1:5" x14ac:dyDescent="0.25">
      <c r="A2216" s="15"/>
      <c r="B2216" s="20"/>
      <c r="C2216" s="20"/>
      <c r="D2216" s="15"/>
      <c r="E2216" s="15"/>
    </row>
    <row r="2217" spans="1:5" x14ac:dyDescent="0.25">
      <c r="A2217" s="15"/>
      <c r="B2217" s="20"/>
      <c r="C2217" s="20"/>
      <c r="D2217" s="15"/>
      <c r="E2217" s="15"/>
    </row>
    <row r="2218" spans="1:5" x14ac:dyDescent="0.25">
      <c r="A2218" s="15"/>
      <c r="B2218" s="20"/>
      <c r="C2218" s="20"/>
      <c r="D2218" s="15"/>
      <c r="E2218" s="15"/>
    </row>
    <row r="2219" spans="1:5" x14ac:dyDescent="0.25">
      <c r="A2219" s="15"/>
      <c r="B2219" s="20"/>
      <c r="C2219" s="20"/>
      <c r="D2219" s="15"/>
      <c r="E2219" s="15"/>
    </row>
    <row r="2220" spans="1:5" x14ac:dyDescent="0.25">
      <c r="A2220" s="15"/>
      <c r="B2220" s="20"/>
      <c r="C2220" s="20"/>
      <c r="D2220" s="15"/>
      <c r="E2220" s="15"/>
    </row>
    <row r="2221" spans="1:5" x14ac:dyDescent="0.25">
      <c r="A2221" s="15"/>
      <c r="B2221" s="20"/>
      <c r="C2221" s="20"/>
      <c r="D2221" s="15"/>
      <c r="E2221" s="15"/>
    </row>
    <row r="2222" spans="1:5" x14ac:dyDescent="0.25">
      <c r="A2222" s="15"/>
      <c r="B2222" s="20"/>
      <c r="C2222" s="20"/>
      <c r="D2222" s="15"/>
      <c r="E2222" s="15"/>
    </row>
    <row r="2223" spans="1:5" x14ac:dyDescent="0.25">
      <c r="A2223" s="15"/>
      <c r="B2223" s="20"/>
      <c r="C2223" s="20"/>
      <c r="D2223" s="15"/>
      <c r="E2223" s="15"/>
    </row>
    <row r="2224" spans="1:5" x14ac:dyDescent="0.25">
      <c r="A2224" s="15"/>
      <c r="B2224" s="20"/>
      <c r="C2224" s="20"/>
      <c r="D2224" s="15"/>
      <c r="E2224" s="15"/>
    </row>
    <row r="2225" spans="1:5" x14ac:dyDescent="0.25">
      <c r="A2225" s="15"/>
      <c r="B2225" s="20"/>
      <c r="C2225" s="20"/>
      <c r="D2225" s="15"/>
      <c r="E2225" s="15"/>
    </row>
    <row r="2226" spans="1:5" x14ac:dyDescent="0.25">
      <c r="A2226" s="15"/>
      <c r="B2226" s="20"/>
      <c r="C2226" s="20"/>
      <c r="D2226" s="15"/>
      <c r="E2226" s="15"/>
    </row>
    <row r="2227" spans="1:5" x14ac:dyDescent="0.25">
      <c r="A2227" s="15"/>
      <c r="B2227" s="20"/>
      <c r="C2227" s="20"/>
      <c r="D2227" s="15"/>
      <c r="E2227" s="15"/>
    </row>
    <row r="2228" spans="1:5" x14ac:dyDescent="0.25">
      <c r="A2228" s="15"/>
      <c r="B2228" s="20"/>
      <c r="C2228" s="20"/>
      <c r="D2228" s="15"/>
      <c r="E2228" s="15"/>
    </row>
    <row r="2229" spans="1:5" x14ac:dyDescent="0.25">
      <c r="A2229" s="15"/>
      <c r="B2229" s="20"/>
      <c r="C2229" s="20"/>
      <c r="D2229" s="15"/>
      <c r="E2229" s="15"/>
    </row>
    <row r="2230" spans="1:5" x14ac:dyDescent="0.25">
      <c r="A2230" s="15"/>
      <c r="B2230" s="20"/>
      <c r="C2230" s="20"/>
      <c r="D2230" s="15"/>
      <c r="E2230" s="15"/>
    </row>
    <row r="2231" spans="1:5" x14ac:dyDescent="0.25">
      <c r="A2231" s="15"/>
      <c r="B2231" s="20"/>
      <c r="C2231" s="20"/>
      <c r="D2231" s="15"/>
      <c r="E2231" s="15"/>
    </row>
    <row r="2232" spans="1:5" x14ac:dyDescent="0.25">
      <c r="A2232" s="15"/>
      <c r="B2232" s="20"/>
      <c r="C2232" s="20"/>
      <c r="D2232" s="15"/>
      <c r="E2232" s="15"/>
    </row>
    <row r="2233" spans="1:5" x14ac:dyDescent="0.25">
      <c r="A2233" s="15"/>
      <c r="B2233" s="20"/>
      <c r="C2233" s="20"/>
      <c r="D2233" s="15"/>
      <c r="E2233" s="15"/>
    </row>
    <row r="2234" spans="1:5" x14ac:dyDescent="0.25">
      <c r="A2234" s="15"/>
      <c r="B2234" s="20"/>
      <c r="C2234" s="20"/>
      <c r="D2234" s="15"/>
      <c r="E2234" s="15"/>
    </row>
    <row r="2235" spans="1:5" x14ac:dyDescent="0.25">
      <c r="A2235" s="15"/>
      <c r="B2235" s="20"/>
      <c r="C2235" s="20"/>
      <c r="D2235" s="15"/>
      <c r="E2235" s="15"/>
    </row>
    <row r="2236" spans="1:5" x14ac:dyDescent="0.25">
      <c r="A2236" s="15"/>
      <c r="B2236" s="20"/>
      <c r="C2236" s="20"/>
      <c r="D2236" s="15"/>
      <c r="E2236" s="15"/>
    </row>
    <row r="2237" spans="1:5" x14ac:dyDescent="0.25">
      <c r="A2237" s="15"/>
      <c r="B2237" s="20"/>
      <c r="C2237" s="20"/>
      <c r="D2237" s="15"/>
      <c r="E2237" s="15"/>
    </row>
    <row r="2238" spans="1:5" x14ac:dyDescent="0.25">
      <c r="A2238" s="15"/>
      <c r="B2238" s="20"/>
      <c r="C2238" s="20"/>
      <c r="D2238" s="15"/>
      <c r="E2238" s="15"/>
    </row>
    <row r="2239" spans="1:5" x14ac:dyDescent="0.25">
      <c r="A2239" s="15"/>
      <c r="B2239" s="20"/>
      <c r="C2239" s="20"/>
      <c r="D2239" s="15"/>
      <c r="E2239" s="15"/>
    </row>
    <row r="2240" spans="1:5" x14ac:dyDescent="0.25">
      <c r="A2240" s="15"/>
      <c r="B2240" s="20"/>
      <c r="C2240" s="20"/>
      <c r="D2240" s="15"/>
      <c r="E2240" s="15"/>
    </row>
    <row r="2241" spans="1:5" x14ac:dyDescent="0.25">
      <c r="A2241" s="15"/>
      <c r="B2241" s="20"/>
      <c r="C2241" s="20"/>
      <c r="D2241" s="15"/>
      <c r="E2241" s="15"/>
    </row>
    <row r="2242" spans="1:5" x14ac:dyDescent="0.25">
      <c r="A2242" s="15"/>
      <c r="B2242" s="20"/>
      <c r="C2242" s="20"/>
      <c r="D2242" s="15"/>
      <c r="E2242" s="15"/>
    </row>
    <row r="2243" spans="1:5" x14ac:dyDescent="0.25">
      <c r="A2243" s="15"/>
      <c r="B2243" s="20"/>
      <c r="C2243" s="20"/>
      <c r="D2243" s="15"/>
      <c r="E2243" s="15"/>
    </row>
    <row r="2244" spans="1:5" x14ac:dyDescent="0.25">
      <c r="A2244" s="15"/>
      <c r="B2244" s="20"/>
      <c r="C2244" s="20"/>
      <c r="D2244" s="15"/>
      <c r="E2244" s="15"/>
    </row>
    <row r="2245" spans="1:5" x14ac:dyDescent="0.25">
      <c r="A2245" s="15"/>
      <c r="B2245" s="20"/>
      <c r="C2245" s="20"/>
      <c r="D2245" s="15"/>
      <c r="E2245" s="15"/>
    </row>
    <row r="2246" spans="1:5" x14ac:dyDescent="0.25">
      <c r="A2246" s="15"/>
      <c r="B2246" s="20"/>
      <c r="C2246" s="20"/>
      <c r="D2246" s="15"/>
      <c r="E2246" s="15"/>
    </row>
    <row r="2247" spans="1:5" x14ac:dyDescent="0.25">
      <c r="A2247" s="15"/>
      <c r="B2247" s="20"/>
      <c r="C2247" s="20"/>
      <c r="D2247" s="15"/>
      <c r="E2247" s="15"/>
    </row>
    <row r="2248" spans="1:5" x14ac:dyDescent="0.25">
      <c r="A2248" s="15"/>
      <c r="B2248" s="20"/>
      <c r="C2248" s="20"/>
      <c r="D2248" s="15"/>
      <c r="E2248" s="15"/>
    </row>
    <row r="2249" spans="1:5" x14ac:dyDescent="0.25">
      <c r="A2249" s="15"/>
      <c r="B2249" s="20"/>
      <c r="C2249" s="20"/>
      <c r="D2249" s="15"/>
      <c r="E2249" s="15"/>
    </row>
    <row r="2250" spans="1:5" x14ac:dyDescent="0.25">
      <c r="A2250" s="15"/>
      <c r="B2250" s="20"/>
      <c r="C2250" s="20"/>
      <c r="D2250" s="15"/>
      <c r="E2250" s="15"/>
    </row>
    <row r="2251" spans="1:5" x14ac:dyDescent="0.25">
      <c r="A2251" s="15"/>
      <c r="B2251" s="20"/>
      <c r="C2251" s="20"/>
      <c r="D2251" s="15"/>
      <c r="E2251" s="15"/>
    </row>
    <row r="2252" spans="1:5" x14ac:dyDescent="0.25">
      <c r="A2252" s="15"/>
      <c r="B2252" s="20"/>
      <c r="C2252" s="20"/>
      <c r="D2252" s="15"/>
      <c r="E2252" s="15"/>
    </row>
    <row r="2253" spans="1:5" x14ac:dyDescent="0.25">
      <c r="A2253" s="15"/>
      <c r="B2253" s="20"/>
      <c r="C2253" s="20"/>
      <c r="D2253" s="15"/>
      <c r="E2253" s="15"/>
    </row>
    <row r="2254" spans="1:5" x14ac:dyDescent="0.25">
      <c r="A2254" s="15"/>
      <c r="B2254" s="20"/>
      <c r="C2254" s="20"/>
      <c r="D2254" s="15"/>
      <c r="E2254" s="15"/>
    </row>
    <row r="2255" spans="1:5" x14ac:dyDescent="0.25">
      <c r="A2255" s="15"/>
      <c r="B2255" s="20"/>
      <c r="C2255" s="20"/>
      <c r="D2255" s="15"/>
      <c r="E2255" s="15"/>
    </row>
    <row r="2256" spans="1:5" x14ac:dyDescent="0.25">
      <c r="A2256" s="15"/>
      <c r="B2256" s="20"/>
      <c r="C2256" s="20"/>
      <c r="D2256" s="15"/>
      <c r="E2256" s="15"/>
    </row>
    <row r="2257" spans="1:5" x14ac:dyDescent="0.25">
      <c r="A2257" s="15"/>
      <c r="B2257" s="20"/>
      <c r="C2257" s="20"/>
      <c r="D2257" s="15"/>
      <c r="E2257" s="15"/>
    </row>
    <row r="2258" spans="1:5" x14ac:dyDescent="0.25">
      <c r="A2258" s="15"/>
      <c r="B2258" s="20"/>
      <c r="C2258" s="20"/>
      <c r="D2258" s="15"/>
      <c r="E2258" s="15"/>
    </row>
    <row r="2259" spans="1:5" x14ac:dyDescent="0.25">
      <c r="A2259" s="15"/>
      <c r="B2259" s="20"/>
      <c r="C2259" s="20"/>
      <c r="D2259" s="15"/>
      <c r="E2259" s="15"/>
    </row>
    <row r="2260" spans="1:5" x14ac:dyDescent="0.25">
      <c r="A2260" s="15"/>
      <c r="B2260" s="20"/>
      <c r="C2260" s="20"/>
      <c r="D2260" s="15"/>
      <c r="E2260" s="15"/>
    </row>
    <row r="2261" spans="1:5" x14ac:dyDescent="0.25">
      <c r="A2261" s="15"/>
      <c r="B2261" s="20"/>
      <c r="C2261" s="20"/>
      <c r="D2261" s="15"/>
      <c r="E2261" s="15"/>
    </row>
    <row r="2262" spans="1:5" x14ac:dyDescent="0.25">
      <c r="A2262" s="15"/>
      <c r="B2262" s="20"/>
      <c r="C2262" s="20"/>
      <c r="D2262" s="15"/>
      <c r="E2262" s="15"/>
    </row>
    <row r="2263" spans="1:5" x14ac:dyDescent="0.25">
      <c r="A2263" s="15"/>
      <c r="B2263" s="20"/>
      <c r="C2263" s="20"/>
      <c r="D2263" s="15"/>
      <c r="E2263" s="15"/>
    </row>
    <row r="2264" spans="1:5" x14ac:dyDescent="0.25">
      <c r="A2264" s="15"/>
      <c r="B2264" s="20"/>
      <c r="C2264" s="20"/>
      <c r="D2264" s="15"/>
      <c r="E2264" s="15"/>
    </row>
    <row r="2265" spans="1:5" x14ac:dyDescent="0.25">
      <c r="A2265" s="15"/>
      <c r="B2265" s="20"/>
      <c r="C2265" s="20"/>
      <c r="D2265" s="15"/>
      <c r="E2265" s="15"/>
    </row>
    <row r="2266" spans="1:5" x14ac:dyDescent="0.25">
      <c r="A2266" s="15"/>
      <c r="B2266" s="20"/>
      <c r="C2266" s="20"/>
      <c r="D2266" s="15"/>
      <c r="E2266" s="15"/>
    </row>
    <row r="2267" spans="1:5" x14ac:dyDescent="0.25">
      <c r="A2267" s="15"/>
      <c r="B2267" s="20"/>
      <c r="C2267" s="20"/>
      <c r="D2267" s="15"/>
      <c r="E2267" s="15"/>
    </row>
    <row r="2268" spans="1:5" x14ac:dyDescent="0.25">
      <c r="A2268" s="15"/>
      <c r="B2268" s="20"/>
      <c r="C2268" s="20"/>
      <c r="D2268" s="15"/>
      <c r="E2268" s="15"/>
    </row>
    <row r="2269" spans="1:5" x14ac:dyDescent="0.25">
      <c r="A2269" s="15"/>
      <c r="B2269" s="20"/>
      <c r="C2269" s="20"/>
      <c r="D2269" s="15"/>
      <c r="E2269" s="15"/>
    </row>
    <row r="2270" spans="1:5" x14ac:dyDescent="0.25">
      <c r="A2270" s="15"/>
      <c r="B2270" s="20"/>
      <c r="C2270" s="20"/>
      <c r="D2270" s="15"/>
      <c r="E2270" s="15"/>
    </row>
    <row r="2271" spans="1:5" x14ac:dyDescent="0.25">
      <c r="A2271" s="15"/>
      <c r="B2271" s="20"/>
      <c r="C2271" s="20"/>
      <c r="D2271" s="15"/>
      <c r="E2271" s="15"/>
    </row>
    <row r="2272" spans="1:5" x14ac:dyDescent="0.25">
      <c r="A2272" s="15"/>
      <c r="B2272" s="20"/>
      <c r="C2272" s="20"/>
      <c r="D2272" s="15"/>
      <c r="E2272" s="15"/>
    </row>
    <row r="2273" spans="1:5" x14ac:dyDescent="0.25">
      <c r="A2273" s="15"/>
      <c r="B2273" s="20"/>
      <c r="C2273" s="20"/>
      <c r="D2273" s="15"/>
      <c r="E2273" s="15"/>
    </row>
    <row r="2274" spans="1:5" x14ac:dyDescent="0.25">
      <c r="A2274" s="15"/>
      <c r="B2274" s="20"/>
      <c r="C2274" s="20"/>
      <c r="D2274" s="15"/>
      <c r="E2274" s="15"/>
    </row>
    <row r="2275" spans="1:5" x14ac:dyDescent="0.25">
      <c r="A2275" s="15"/>
      <c r="B2275" s="20"/>
      <c r="C2275" s="20"/>
      <c r="D2275" s="15"/>
      <c r="E2275" s="15"/>
    </row>
    <row r="2276" spans="1:5" x14ac:dyDescent="0.25">
      <c r="A2276" s="15"/>
      <c r="B2276" s="20"/>
      <c r="C2276" s="20"/>
      <c r="D2276" s="15"/>
      <c r="E2276" s="15"/>
    </row>
    <row r="2277" spans="1:5" x14ac:dyDescent="0.25">
      <c r="A2277" s="15"/>
      <c r="B2277" s="20"/>
      <c r="C2277" s="20"/>
      <c r="D2277" s="15"/>
      <c r="E2277" s="15"/>
    </row>
    <row r="2278" spans="1:5" x14ac:dyDescent="0.25">
      <c r="A2278" s="15"/>
      <c r="B2278" s="20"/>
      <c r="C2278" s="20"/>
      <c r="D2278" s="15"/>
      <c r="E2278" s="15"/>
    </row>
    <row r="2279" spans="1:5" x14ac:dyDescent="0.25">
      <c r="A2279" s="15"/>
      <c r="B2279" s="20"/>
      <c r="C2279" s="20"/>
      <c r="D2279" s="15"/>
      <c r="E2279" s="15"/>
    </row>
    <row r="2280" spans="1:5" x14ac:dyDescent="0.25">
      <c r="A2280" s="15"/>
      <c r="B2280" s="20"/>
      <c r="C2280" s="20"/>
      <c r="D2280" s="15"/>
      <c r="E2280" s="15"/>
    </row>
    <row r="2281" spans="1:5" x14ac:dyDescent="0.25">
      <c r="A2281" s="15"/>
      <c r="B2281" s="20"/>
      <c r="C2281" s="20"/>
      <c r="D2281" s="15"/>
      <c r="E2281" s="15"/>
    </row>
    <row r="2282" spans="1:5" x14ac:dyDescent="0.25">
      <c r="A2282" s="15"/>
      <c r="B2282" s="20"/>
      <c r="C2282" s="20"/>
      <c r="D2282" s="15"/>
      <c r="E2282" s="15"/>
    </row>
    <row r="2283" spans="1:5" x14ac:dyDescent="0.25">
      <c r="A2283" s="15"/>
      <c r="B2283" s="20"/>
      <c r="C2283" s="20"/>
      <c r="D2283" s="15"/>
      <c r="E2283" s="15"/>
    </row>
    <row r="2284" spans="1:5" x14ac:dyDescent="0.25">
      <c r="A2284" s="15"/>
      <c r="B2284" s="20"/>
      <c r="C2284" s="20"/>
      <c r="D2284" s="15"/>
      <c r="E2284" s="15"/>
    </row>
    <row r="2285" spans="1:5" x14ac:dyDescent="0.25">
      <c r="A2285" s="15"/>
      <c r="B2285" s="20"/>
      <c r="C2285" s="20"/>
      <c r="D2285" s="15"/>
      <c r="E2285" s="15"/>
    </row>
    <row r="2286" spans="1:5" x14ac:dyDescent="0.25">
      <c r="A2286" s="15"/>
      <c r="B2286" s="20"/>
      <c r="C2286" s="20"/>
      <c r="D2286" s="15"/>
      <c r="E2286" s="15"/>
    </row>
    <row r="2287" spans="1:5" x14ac:dyDescent="0.25">
      <c r="A2287" s="15"/>
      <c r="B2287" s="20"/>
      <c r="C2287" s="20"/>
      <c r="D2287" s="15"/>
      <c r="E2287" s="15"/>
    </row>
    <row r="2288" spans="1:5" x14ac:dyDescent="0.25">
      <c r="A2288" s="15"/>
      <c r="B2288" s="20"/>
      <c r="C2288" s="20"/>
      <c r="D2288" s="15"/>
      <c r="E2288" s="15"/>
    </row>
    <row r="2289" spans="1:5" x14ac:dyDescent="0.25">
      <c r="A2289" s="15"/>
      <c r="B2289" s="20"/>
      <c r="C2289" s="20"/>
      <c r="D2289" s="15"/>
      <c r="E2289" s="15"/>
    </row>
    <row r="2290" spans="1:5" x14ac:dyDescent="0.25">
      <c r="A2290" s="15"/>
      <c r="B2290" s="20"/>
      <c r="C2290" s="20"/>
      <c r="D2290" s="15"/>
      <c r="E2290" s="15"/>
    </row>
    <row r="2291" spans="1:5" x14ac:dyDescent="0.25">
      <c r="A2291" s="15"/>
      <c r="B2291" s="20"/>
      <c r="C2291" s="20"/>
      <c r="D2291" s="15"/>
      <c r="E2291" s="15"/>
    </row>
    <row r="2292" spans="1:5" x14ac:dyDescent="0.25">
      <c r="A2292" s="15"/>
      <c r="B2292" s="20"/>
      <c r="C2292" s="20"/>
      <c r="D2292" s="15"/>
      <c r="E2292" s="15"/>
    </row>
    <row r="2293" spans="1:5" x14ac:dyDescent="0.25">
      <c r="A2293" s="15"/>
      <c r="B2293" s="20"/>
      <c r="C2293" s="20"/>
      <c r="D2293" s="15"/>
      <c r="E2293" s="15"/>
    </row>
    <row r="2294" spans="1:5" x14ac:dyDescent="0.25">
      <c r="A2294" s="15"/>
      <c r="B2294" s="20"/>
      <c r="C2294" s="20"/>
      <c r="D2294" s="15"/>
      <c r="E2294" s="15"/>
    </row>
    <row r="2295" spans="1:5" x14ac:dyDescent="0.25">
      <c r="A2295" s="15"/>
      <c r="B2295" s="20"/>
      <c r="C2295" s="20"/>
      <c r="D2295" s="15"/>
      <c r="E2295" s="15"/>
    </row>
    <row r="2296" spans="1:5" x14ac:dyDescent="0.25">
      <c r="A2296" s="15"/>
      <c r="B2296" s="20"/>
      <c r="C2296" s="20"/>
      <c r="D2296" s="15"/>
      <c r="E2296" s="15"/>
    </row>
    <row r="2297" spans="1:5" x14ac:dyDescent="0.25">
      <c r="A2297" s="15"/>
      <c r="B2297" s="20"/>
      <c r="C2297" s="20"/>
      <c r="D2297" s="15"/>
      <c r="E2297" s="15"/>
    </row>
    <row r="2298" spans="1:5" x14ac:dyDescent="0.25">
      <c r="A2298" s="15"/>
      <c r="B2298" s="20"/>
      <c r="C2298" s="20"/>
      <c r="D2298" s="15"/>
      <c r="E2298" s="15"/>
    </row>
    <row r="2299" spans="1:5" x14ac:dyDescent="0.25">
      <c r="A2299" s="15"/>
      <c r="B2299" s="20"/>
      <c r="C2299" s="20"/>
      <c r="D2299" s="15"/>
      <c r="E2299" s="15"/>
    </row>
    <row r="2300" spans="1:5" x14ac:dyDescent="0.25">
      <c r="A2300" s="15"/>
      <c r="B2300" s="20"/>
      <c r="C2300" s="20"/>
      <c r="D2300" s="15"/>
      <c r="E2300" s="15"/>
    </row>
    <row r="2301" spans="1:5" x14ac:dyDescent="0.25">
      <c r="A2301" s="15"/>
      <c r="B2301" s="20"/>
      <c r="C2301" s="20"/>
      <c r="D2301" s="15"/>
      <c r="E2301" s="15"/>
    </row>
    <row r="2302" spans="1:5" x14ac:dyDescent="0.25">
      <c r="A2302" s="15"/>
      <c r="B2302" s="20"/>
      <c r="C2302" s="20"/>
      <c r="D2302" s="15"/>
      <c r="E2302" s="15"/>
    </row>
    <row r="2303" spans="1:5" x14ac:dyDescent="0.25">
      <c r="A2303" s="15"/>
      <c r="B2303" s="20"/>
      <c r="C2303" s="20"/>
      <c r="D2303" s="15"/>
      <c r="E2303" s="15"/>
    </row>
    <row r="2304" spans="1:5" x14ac:dyDescent="0.25">
      <c r="A2304" s="15"/>
      <c r="B2304" s="20"/>
      <c r="C2304" s="20"/>
      <c r="D2304" s="15"/>
      <c r="E2304" s="15"/>
    </row>
    <row r="2305" spans="1:5" x14ac:dyDescent="0.25">
      <c r="A2305" s="15"/>
      <c r="B2305" s="20"/>
      <c r="C2305" s="20"/>
      <c r="D2305" s="15"/>
      <c r="E2305" s="15"/>
    </row>
    <row r="2306" spans="1:5" x14ac:dyDescent="0.25">
      <c r="A2306" s="15"/>
      <c r="B2306" s="20"/>
      <c r="C2306" s="20"/>
      <c r="D2306" s="15"/>
      <c r="E2306" s="15"/>
    </row>
    <row r="2307" spans="1:5" x14ac:dyDescent="0.25">
      <c r="A2307" s="15"/>
      <c r="B2307" s="20"/>
      <c r="C2307" s="20"/>
      <c r="D2307" s="15"/>
      <c r="E2307" s="15"/>
    </row>
    <row r="2308" spans="1:5" x14ac:dyDescent="0.25">
      <c r="A2308" s="15"/>
      <c r="B2308" s="20"/>
      <c r="C2308" s="20"/>
      <c r="D2308" s="15"/>
      <c r="E2308" s="15"/>
    </row>
    <row r="2309" spans="1:5" x14ac:dyDescent="0.25">
      <c r="A2309" s="15"/>
      <c r="B2309" s="20"/>
      <c r="C2309" s="20"/>
      <c r="D2309" s="15"/>
      <c r="E2309" s="15"/>
    </row>
    <row r="2310" spans="1:5" x14ac:dyDescent="0.25">
      <c r="A2310" s="15"/>
      <c r="B2310" s="20"/>
      <c r="C2310" s="20"/>
      <c r="D2310" s="15"/>
      <c r="E2310" s="15"/>
    </row>
    <row r="2311" spans="1:5" x14ac:dyDescent="0.25">
      <c r="A2311" s="15"/>
      <c r="B2311" s="20"/>
      <c r="C2311" s="20"/>
      <c r="D2311" s="15"/>
      <c r="E2311" s="15"/>
    </row>
    <row r="2312" spans="1:5" x14ac:dyDescent="0.25">
      <c r="A2312" s="15"/>
      <c r="B2312" s="20"/>
      <c r="C2312" s="20"/>
      <c r="D2312" s="15"/>
      <c r="E2312" s="15"/>
    </row>
    <row r="2313" spans="1:5" x14ac:dyDescent="0.25">
      <c r="A2313" s="15"/>
      <c r="B2313" s="20"/>
      <c r="C2313" s="20"/>
      <c r="D2313" s="15"/>
      <c r="E2313" s="15"/>
    </row>
    <row r="2314" spans="1:5" x14ac:dyDescent="0.25">
      <c r="A2314" s="15"/>
      <c r="B2314" s="20"/>
      <c r="C2314" s="20"/>
      <c r="D2314" s="15"/>
      <c r="E2314" s="15"/>
    </row>
    <row r="2315" spans="1:5" x14ac:dyDescent="0.25">
      <c r="A2315" s="15"/>
      <c r="B2315" s="20"/>
      <c r="C2315" s="20"/>
      <c r="D2315" s="15"/>
      <c r="E2315" s="15"/>
    </row>
    <row r="2316" spans="1:5" x14ac:dyDescent="0.25">
      <c r="A2316" s="15"/>
      <c r="B2316" s="20"/>
      <c r="C2316" s="20"/>
      <c r="D2316" s="15"/>
      <c r="E2316" s="15"/>
    </row>
    <row r="2317" spans="1:5" x14ac:dyDescent="0.25">
      <c r="A2317" s="15"/>
      <c r="B2317" s="20"/>
      <c r="C2317" s="20"/>
      <c r="D2317" s="15"/>
      <c r="E2317" s="15"/>
    </row>
    <row r="2318" spans="1:5" x14ac:dyDescent="0.25">
      <c r="A2318" s="15"/>
      <c r="B2318" s="20"/>
      <c r="C2318" s="20"/>
      <c r="D2318" s="15"/>
      <c r="E2318" s="15"/>
    </row>
    <row r="2319" spans="1:5" x14ac:dyDescent="0.25">
      <c r="A2319" s="15"/>
      <c r="B2319" s="20"/>
      <c r="C2319" s="20"/>
      <c r="D2319" s="15"/>
      <c r="E2319" s="15"/>
    </row>
    <row r="2320" spans="1:5" x14ac:dyDescent="0.25">
      <c r="A2320" s="15"/>
      <c r="B2320" s="20"/>
      <c r="C2320" s="20"/>
      <c r="D2320" s="15"/>
      <c r="E2320" s="15"/>
    </row>
    <row r="2321" spans="1:5" x14ac:dyDescent="0.25">
      <c r="A2321" s="15"/>
      <c r="B2321" s="20"/>
      <c r="C2321" s="20"/>
      <c r="D2321" s="15"/>
      <c r="E2321" s="15"/>
    </row>
    <row r="2322" spans="1:5" x14ac:dyDescent="0.25">
      <c r="A2322" s="15"/>
      <c r="B2322" s="20"/>
      <c r="C2322" s="20"/>
      <c r="D2322" s="15"/>
      <c r="E2322" s="15"/>
    </row>
    <row r="2323" spans="1:5" x14ac:dyDescent="0.25">
      <c r="A2323" s="15"/>
      <c r="B2323" s="20"/>
      <c r="C2323" s="20"/>
      <c r="D2323" s="15"/>
      <c r="E2323" s="15"/>
    </row>
    <row r="2324" spans="1:5" x14ac:dyDescent="0.25">
      <c r="A2324" s="15"/>
      <c r="B2324" s="20"/>
      <c r="C2324" s="20"/>
      <c r="D2324" s="15"/>
      <c r="E2324" s="15"/>
    </row>
    <row r="2325" spans="1:5" x14ac:dyDescent="0.25">
      <c r="A2325" s="15"/>
      <c r="B2325" s="20"/>
      <c r="C2325" s="20"/>
      <c r="D2325" s="15"/>
      <c r="E2325" s="15"/>
    </row>
    <row r="2326" spans="1:5" x14ac:dyDescent="0.25">
      <c r="A2326" s="15"/>
      <c r="B2326" s="20"/>
      <c r="C2326" s="20"/>
      <c r="D2326" s="15"/>
      <c r="E2326" s="15"/>
    </row>
    <row r="2327" spans="1:5" x14ac:dyDescent="0.25">
      <c r="A2327" s="15"/>
      <c r="B2327" s="20"/>
      <c r="C2327" s="20"/>
      <c r="D2327" s="15"/>
      <c r="E2327" s="15"/>
    </row>
    <row r="2328" spans="1:5" x14ac:dyDescent="0.25">
      <c r="A2328" s="15"/>
      <c r="B2328" s="20"/>
      <c r="C2328" s="20"/>
      <c r="D2328" s="15"/>
      <c r="E2328" s="15"/>
    </row>
    <row r="2329" spans="1:5" x14ac:dyDescent="0.25">
      <c r="A2329" s="15"/>
      <c r="B2329" s="20"/>
      <c r="C2329" s="20"/>
      <c r="D2329" s="15"/>
      <c r="E2329" s="15"/>
    </row>
    <row r="2330" spans="1:5" x14ac:dyDescent="0.25">
      <c r="A2330" s="15"/>
      <c r="B2330" s="20"/>
      <c r="C2330" s="20"/>
      <c r="D2330" s="15"/>
      <c r="E2330" s="15"/>
    </row>
    <row r="2331" spans="1:5" x14ac:dyDescent="0.25">
      <c r="A2331" s="15"/>
      <c r="B2331" s="20"/>
      <c r="C2331" s="20"/>
      <c r="D2331" s="15"/>
      <c r="E2331" s="15"/>
    </row>
    <row r="2332" spans="1:5" x14ac:dyDescent="0.25">
      <c r="A2332" s="15"/>
      <c r="B2332" s="20"/>
      <c r="C2332" s="20"/>
      <c r="D2332" s="15"/>
      <c r="E2332" s="15"/>
    </row>
    <row r="2333" spans="1:5" x14ac:dyDescent="0.25">
      <c r="A2333" s="15"/>
      <c r="B2333" s="20"/>
      <c r="C2333" s="20"/>
      <c r="D2333" s="15"/>
      <c r="E2333" s="15"/>
    </row>
    <row r="2334" spans="1:5" x14ac:dyDescent="0.25">
      <c r="A2334" s="15"/>
      <c r="B2334" s="20"/>
      <c r="C2334" s="20"/>
      <c r="D2334" s="15"/>
      <c r="E2334" s="15"/>
    </row>
    <row r="2335" spans="1:5" x14ac:dyDescent="0.25">
      <c r="A2335" s="15"/>
      <c r="B2335" s="20"/>
      <c r="C2335" s="20"/>
      <c r="D2335" s="15"/>
      <c r="E2335" s="15"/>
    </row>
    <row r="2336" spans="1:5" x14ac:dyDescent="0.25">
      <c r="A2336" s="15"/>
      <c r="B2336" s="20"/>
      <c r="C2336" s="20"/>
      <c r="D2336" s="15"/>
      <c r="E2336" s="15"/>
    </row>
    <row r="2337" spans="1:5" x14ac:dyDescent="0.25">
      <c r="A2337" s="15"/>
      <c r="B2337" s="20"/>
      <c r="C2337" s="20"/>
      <c r="D2337" s="15"/>
      <c r="E2337" s="15"/>
    </row>
    <row r="2338" spans="1:5" x14ac:dyDescent="0.25">
      <c r="A2338" s="15"/>
      <c r="B2338" s="20"/>
      <c r="C2338" s="20"/>
      <c r="D2338" s="15"/>
      <c r="E2338" s="15"/>
    </row>
    <row r="2339" spans="1:5" x14ac:dyDescent="0.25">
      <c r="A2339" s="15"/>
      <c r="B2339" s="20"/>
      <c r="C2339" s="20"/>
      <c r="D2339" s="15"/>
      <c r="E2339" s="15"/>
    </row>
    <row r="2340" spans="1:5" x14ac:dyDescent="0.25">
      <c r="A2340" s="15"/>
      <c r="B2340" s="20"/>
      <c r="C2340" s="20"/>
      <c r="D2340" s="15"/>
      <c r="E2340" s="15"/>
    </row>
    <row r="2341" spans="1:5" x14ac:dyDescent="0.25">
      <c r="A2341" s="15"/>
      <c r="B2341" s="20"/>
      <c r="C2341" s="20"/>
      <c r="D2341" s="15"/>
      <c r="E2341" s="15"/>
    </row>
    <row r="2342" spans="1:5" x14ac:dyDescent="0.25">
      <c r="A2342" s="15"/>
      <c r="B2342" s="20"/>
      <c r="C2342" s="20"/>
      <c r="D2342" s="15"/>
      <c r="E2342" s="15"/>
    </row>
    <row r="2343" spans="1:5" x14ac:dyDescent="0.25">
      <c r="A2343" s="15"/>
      <c r="B2343" s="20"/>
      <c r="C2343" s="20"/>
      <c r="D2343" s="15"/>
      <c r="E2343" s="15"/>
    </row>
    <row r="2344" spans="1:5" x14ac:dyDescent="0.25">
      <c r="A2344" s="15"/>
      <c r="B2344" s="20"/>
      <c r="C2344" s="20"/>
      <c r="D2344" s="15"/>
      <c r="E2344" s="15"/>
    </row>
    <row r="2345" spans="1:5" x14ac:dyDescent="0.25">
      <c r="A2345" s="15"/>
      <c r="B2345" s="20"/>
      <c r="C2345" s="20"/>
      <c r="D2345" s="15"/>
      <c r="E2345" s="15"/>
    </row>
    <row r="2346" spans="1:5" x14ac:dyDescent="0.25">
      <c r="A2346" s="15"/>
      <c r="B2346" s="20"/>
      <c r="C2346" s="20"/>
      <c r="D2346" s="15"/>
      <c r="E2346" s="15"/>
    </row>
    <row r="2347" spans="1:5" x14ac:dyDescent="0.25">
      <c r="A2347" s="15"/>
      <c r="B2347" s="20"/>
      <c r="C2347" s="20"/>
      <c r="D2347" s="15"/>
      <c r="E2347" s="15"/>
    </row>
    <row r="2348" spans="1:5" x14ac:dyDescent="0.25">
      <c r="A2348" s="15"/>
      <c r="B2348" s="20"/>
      <c r="C2348" s="20"/>
      <c r="D2348" s="15"/>
      <c r="E2348" s="15"/>
    </row>
    <row r="2349" spans="1:5" x14ac:dyDescent="0.25">
      <c r="A2349" s="15"/>
      <c r="B2349" s="20"/>
      <c r="C2349" s="20"/>
      <c r="D2349" s="15"/>
      <c r="E2349" s="15"/>
    </row>
    <row r="2350" spans="1:5" x14ac:dyDescent="0.25">
      <c r="A2350" s="15"/>
      <c r="B2350" s="20"/>
      <c r="C2350" s="20"/>
      <c r="D2350" s="15"/>
      <c r="E2350" s="15"/>
    </row>
    <row r="2351" spans="1:5" x14ac:dyDescent="0.25">
      <c r="A2351" s="15"/>
      <c r="B2351" s="20"/>
      <c r="C2351" s="20"/>
      <c r="D2351" s="15"/>
      <c r="E2351" s="15"/>
    </row>
    <row r="2352" spans="1:5" x14ac:dyDescent="0.25">
      <c r="A2352" s="15"/>
      <c r="B2352" s="20"/>
      <c r="C2352" s="20"/>
      <c r="D2352" s="15"/>
      <c r="E2352" s="15"/>
    </row>
    <row r="2353" spans="1:5" x14ac:dyDescent="0.25">
      <c r="A2353" s="15"/>
      <c r="B2353" s="20"/>
      <c r="C2353" s="20"/>
      <c r="D2353" s="15"/>
      <c r="E2353" s="15"/>
    </row>
    <row r="2354" spans="1:5" x14ac:dyDescent="0.25">
      <c r="A2354" s="15"/>
      <c r="B2354" s="20"/>
      <c r="C2354" s="20"/>
      <c r="D2354" s="15"/>
      <c r="E2354" s="15"/>
    </row>
    <row r="2355" spans="1:5" x14ac:dyDescent="0.25">
      <c r="A2355" s="15"/>
      <c r="B2355" s="20"/>
      <c r="C2355" s="20"/>
      <c r="D2355" s="15"/>
      <c r="E2355" s="15"/>
    </row>
    <row r="2356" spans="1:5" x14ac:dyDescent="0.25">
      <c r="A2356" s="15"/>
      <c r="B2356" s="20"/>
      <c r="C2356" s="20"/>
      <c r="D2356" s="15"/>
      <c r="E2356" s="15"/>
    </row>
    <row r="2357" spans="1:5" x14ac:dyDescent="0.25">
      <c r="A2357" s="15"/>
      <c r="B2357" s="20"/>
      <c r="C2357" s="20"/>
      <c r="D2357" s="15"/>
      <c r="E2357" s="15"/>
    </row>
    <row r="2358" spans="1:5" x14ac:dyDescent="0.25">
      <c r="A2358" s="15"/>
      <c r="B2358" s="20"/>
      <c r="C2358" s="20"/>
      <c r="D2358" s="15"/>
      <c r="E2358" s="15"/>
    </row>
    <row r="2359" spans="1:5" x14ac:dyDescent="0.25">
      <c r="A2359" s="15"/>
      <c r="B2359" s="20"/>
      <c r="C2359" s="20"/>
      <c r="D2359" s="15"/>
      <c r="E2359" s="15"/>
    </row>
    <row r="2360" spans="1:5" x14ac:dyDescent="0.25">
      <c r="A2360" s="15"/>
      <c r="B2360" s="20"/>
      <c r="C2360" s="20"/>
      <c r="D2360" s="15"/>
      <c r="E2360" s="15"/>
    </row>
    <row r="2361" spans="1:5" x14ac:dyDescent="0.25">
      <c r="A2361" s="15"/>
      <c r="B2361" s="20"/>
      <c r="C2361" s="20"/>
      <c r="D2361" s="15"/>
      <c r="E2361" s="15"/>
    </row>
    <row r="2362" spans="1:5" x14ac:dyDescent="0.25">
      <c r="A2362" s="15"/>
      <c r="B2362" s="20"/>
      <c r="C2362" s="20"/>
      <c r="D2362" s="15"/>
      <c r="E2362" s="15"/>
    </row>
    <row r="2363" spans="1:5" x14ac:dyDescent="0.25">
      <c r="A2363" s="15"/>
      <c r="B2363" s="20"/>
      <c r="C2363" s="20"/>
      <c r="D2363" s="15"/>
      <c r="E2363" s="15"/>
    </row>
    <row r="2364" spans="1:5" x14ac:dyDescent="0.25">
      <c r="A2364" s="15"/>
      <c r="B2364" s="20"/>
      <c r="C2364" s="20"/>
      <c r="D2364" s="15"/>
      <c r="E2364" s="15"/>
    </row>
    <row r="2365" spans="1:5" x14ac:dyDescent="0.25">
      <c r="A2365" s="15"/>
      <c r="B2365" s="20"/>
      <c r="C2365" s="20"/>
      <c r="D2365" s="15"/>
      <c r="E2365" s="15"/>
    </row>
    <row r="2366" spans="1:5" x14ac:dyDescent="0.25">
      <c r="A2366" s="15"/>
      <c r="B2366" s="20"/>
      <c r="C2366" s="20"/>
      <c r="D2366" s="15"/>
      <c r="E2366" s="15"/>
    </row>
    <row r="2367" spans="1:5" x14ac:dyDescent="0.25">
      <c r="A2367" s="15"/>
      <c r="B2367" s="20"/>
      <c r="C2367" s="20"/>
      <c r="D2367" s="15"/>
      <c r="E2367" s="15"/>
    </row>
    <row r="2368" spans="1:5" x14ac:dyDescent="0.25">
      <c r="A2368" s="15"/>
      <c r="B2368" s="20"/>
      <c r="C2368" s="20"/>
      <c r="D2368" s="15"/>
      <c r="E2368" s="15"/>
    </row>
    <row r="2369" spans="1:5" x14ac:dyDescent="0.25">
      <c r="A2369" s="15"/>
      <c r="B2369" s="20"/>
      <c r="C2369" s="20"/>
      <c r="D2369" s="15"/>
      <c r="E2369" s="15"/>
    </row>
    <row r="2370" spans="1:5" x14ac:dyDescent="0.25">
      <c r="A2370" s="15"/>
      <c r="B2370" s="20"/>
      <c r="C2370" s="20"/>
      <c r="D2370" s="15"/>
      <c r="E2370" s="15"/>
    </row>
    <row r="2371" spans="1:5" x14ac:dyDescent="0.25">
      <c r="A2371" s="15"/>
      <c r="B2371" s="20"/>
      <c r="C2371" s="20"/>
      <c r="D2371" s="15"/>
      <c r="E2371" s="15"/>
    </row>
    <row r="2372" spans="1:5" x14ac:dyDescent="0.25">
      <c r="A2372" s="15"/>
      <c r="B2372" s="20"/>
      <c r="C2372" s="20"/>
      <c r="D2372" s="15"/>
      <c r="E2372" s="15"/>
    </row>
    <row r="2373" spans="1:5" x14ac:dyDescent="0.25">
      <c r="A2373" s="15"/>
      <c r="B2373" s="20"/>
      <c r="C2373" s="20"/>
      <c r="D2373" s="15"/>
      <c r="E2373" s="15"/>
    </row>
    <row r="2374" spans="1:5" x14ac:dyDescent="0.25">
      <c r="A2374" s="15"/>
      <c r="B2374" s="20"/>
      <c r="C2374" s="20"/>
      <c r="D2374" s="15"/>
      <c r="E2374" s="15"/>
    </row>
    <row r="2375" spans="1:5" x14ac:dyDescent="0.25">
      <c r="A2375" s="15"/>
      <c r="B2375" s="20"/>
      <c r="C2375" s="20"/>
      <c r="D2375" s="15"/>
      <c r="E2375" s="15"/>
    </row>
    <row r="2376" spans="1:5" x14ac:dyDescent="0.25">
      <c r="A2376" s="15"/>
      <c r="B2376" s="20"/>
      <c r="C2376" s="20"/>
      <c r="D2376" s="15"/>
      <c r="E2376" s="15"/>
    </row>
    <row r="2377" spans="1:5" x14ac:dyDescent="0.25">
      <c r="A2377" s="15"/>
      <c r="B2377" s="20"/>
      <c r="C2377" s="20"/>
      <c r="D2377" s="15"/>
      <c r="E2377" s="15"/>
    </row>
    <row r="2378" spans="1:5" x14ac:dyDescent="0.25">
      <c r="A2378" s="15"/>
      <c r="B2378" s="20"/>
      <c r="C2378" s="20"/>
      <c r="D2378" s="15"/>
      <c r="E2378" s="15"/>
    </row>
    <row r="2379" spans="1:5" x14ac:dyDescent="0.25">
      <c r="A2379" s="15"/>
      <c r="B2379" s="20"/>
      <c r="C2379" s="20"/>
      <c r="D2379" s="15"/>
      <c r="E2379" s="15"/>
    </row>
    <row r="2380" spans="1:5" x14ac:dyDescent="0.25">
      <c r="A2380" s="15"/>
      <c r="B2380" s="20"/>
      <c r="C2380" s="20"/>
      <c r="D2380" s="15"/>
      <c r="E2380" s="15"/>
    </row>
    <row r="2381" spans="1:5" x14ac:dyDescent="0.25">
      <c r="A2381" s="15"/>
      <c r="B2381" s="20"/>
      <c r="C2381" s="20"/>
      <c r="D2381" s="15"/>
      <c r="E2381" s="15"/>
    </row>
    <row r="2382" spans="1:5" x14ac:dyDescent="0.25">
      <c r="A2382" s="15"/>
      <c r="B2382" s="20"/>
      <c r="C2382" s="20"/>
      <c r="D2382" s="15"/>
      <c r="E2382" s="15"/>
    </row>
    <row r="2383" spans="1:5" x14ac:dyDescent="0.25">
      <c r="A2383" s="15"/>
      <c r="B2383" s="20"/>
      <c r="C2383" s="20"/>
      <c r="D2383" s="15"/>
      <c r="E2383" s="15"/>
    </row>
    <row r="2384" spans="1:5" x14ac:dyDescent="0.25">
      <c r="A2384" s="15"/>
      <c r="B2384" s="20"/>
      <c r="C2384" s="20"/>
      <c r="D2384" s="15"/>
      <c r="E2384" s="15"/>
    </row>
    <row r="2385" spans="1:5" x14ac:dyDescent="0.25">
      <c r="A2385" s="15"/>
      <c r="B2385" s="20"/>
      <c r="C2385" s="20"/>
      <c r="D2385" s="15"/>
      <c r="E2385" s="15"/>
    </row>
    <row r="2386" spans="1:5" x14ac:dyDescent="0.25">
      <c r="A2386" s="15"/>
      <c r="B2386" s="20"/>
      <c r="C2386" s="20"/>
      <c r="D2386" s="15"/>
      <c r="E2386" s="15"/>
    </row>
    <row r="2387" spans="1:5" x14ac:dyDescent="0.25">
      <c r="A2387" s="15"/>
      <c r="B2387" s="20"/>
      <c r="C2387" s="20"/>
      <c r="D2387" s="15"/>
      <c r="E2387" s="15"/>
    </row>
    <row r="2388" spans="1:5" x14ac:dyDescent="0.25">
      <c r="A2388" s="15"/>
      <c r="B2388" s="20"/>
      <c r="C2388" s="20"/>
      <c r="D2388" s="15"/>
      <c r="E2388" s="15"/>
    </row>
    <row r="2389" spans="1:5" x14ac:dyDescent="0.25">
      <c r="A2389" s="15"/>
      <c r="B2389" s="20"/>
      <c r="C2389" s="20"/>
      <c r="D2389" s="15"/>
      <c r="E2389" s="15"/>
    </row>
    <row r="2390" spans="1:5" x14ac:dyDescent="0.25">
      <c r="A2390" s="15"/>
      <c r="B2390" s="20"/>
      <c r="C2390" s="20"/>
      <c r="D2390" s="15"/>
      <c r="E2390" s="15"/>
    </row>
    <row r="2391" spans="1:5" x14ac:dyDescent="0.25">
      <c r="A2391" s="15"/>
      <c r="B2391" s="20"/>
      <c r="C2391" s="20"/>
      <c r="D2391" s="15"/>
      <c r="E2391" s="15"/>
    </row>
    <row r="2392" spans="1:5" x14ac:dyDescent="0.25">
      <c r="A2392" s="15"/>
      <c r="B2392" s="20"/>
      <c r="C2392" s="20"/>
      <c r="D2392" s="15"/>
      <c r="E2392" s="15"/>
    </row>
    <row r="2393" spans="1:5" x14ac:dyDescent="0.25">
      <c r="A2393" s="15"/>
      <c r="B2393" s="20"/>
      <c r="C2393" s="20"/>
      <c r="D2393" s="15"/>
      <c r="E2393" s="15"/>
    </row>
    <row r="2394" spans="1:5" x14ac:dyDescent="0.25">
      <c r="A2394" s="15"/>
      <c r="B2394" s="20"/>
      <c r="C2394" s="20"/>
      <c r="D2394" s="15"/>
      <c r="E2394" s="15"/>
    </row>
    <row r="2395" spans="1:5" x14ac:dyDescent="0.25">
      <c r="A2395" s="15"/>
      <c r="B2395" s="20"/>
      <c r="C2395" s="20"/>
      <c r="D2395" s="15"/>
      <c r="E2395" s="15"/>
    </row>
    <row r="2396" spans="1:5" x14ac:dyDescent="0.25">
      <c r="A2396" s="15"/>
      <c r="B2396" s="20"/>
      <c r="C2396" s="20"/>
      <c r="D2396" s="15"/>
      <c r="E2396" s="15"/>
    </row>
    <row r="2397" spans="1:5" x14ac:dyDescent="0.25">
      <c r="A2397" s="15"/>
      <c r="B2397" s="20"/>
      <c r="C2397" s="20"/>
      <c r="D2397" s="15"/>
      <c r="E2397" s="15"/>
    </row>
    <row r="2398" spans="1:5" x14ac:dyDescent="0.25">
      <c r="A2398" s="15"/>
      <c r="B2398" s="20"/>
      <c r="C2398" s="20"/>
      <c r="D2398" s="15"/>
      <c r="E2398" s="15"/>
    </row>
    <row r="2399" spans="1:5" x14ac:dyDescent="0.25">
      <c r="A2399" s="15"/>
      <c r="B2399" s="20"/>
      <c r="C2399" s="20"/>
      <c r="D2399" s="15"/>
      <c r="E2399" s="15"/>
    </row>
    <row r="2400" spans="1:5" x14ac:dyDescent="0.25">
      <c r="A2400" s="15"/>
      <c r="B2400" s="20"/>
      <c r="C2400" s="20"/>
      <c r="D2400" s="15"/>
      <c r="E2400" s="15"/>
    </row>
    <row r="2401" spans="1:5" x14ac:dyDescent="0.25">
      <c r="A2401" s="15"/>
      <c r="B2401" s="20"/>
      <c r="C2401" s="20"/>
      <c r="D2401" s="15"/>
      <c r="E2401" s="15"/>
    </row>
    <row r="2402" spans="1:5" x14ac:dyDescent="0.25">
      <c r="A2402" s="15"/>
      <c r="B2402" s="20"/>
      <c r="C2402" s="20"/>
      <c r="D2402" s="15"/>
      <c r="E2402" s="15"/>
    </row>
    <row r="2403" spans="1:5" x14ac:dyDescent="0.25">
      <c r="A2403" s="15"/>
      <c r="B2403" s="20"/>
      <c r="C2403" s="20"/>
      <c r="D2403" s="15"/>
      <c r="E2403" s="15"/>
    </row>
    <row r="2404" spans="1:5" x14ac:dyDescent="0.25">
      <c r="A2404" s="15"/>
      <c r="B2404" s="20"/>
      <c r="C2404" s="20"/>
      <c r="D2404" s="15"/>
      <c r="E2404" s="15"/>
    </row>
    <row r="2405" spans="1:5" x14ac:dyDescent="0.25">
      <c r="A2405" s="15"/>
      <c r="B2405" s="20"/>
      <c r="C2405" s="20"/>
      <c r="D2405" s="15"/>
      <c r="E2405" s="15"/>
    </row>
    <row r="2406" spans="1:5" x14ac:dyDescent="0.25">
      <c r="A2406" s="15"/>
      <c r="B2406" s="20"/>
      <c r="C2406" s="20"/>
      <c r="D2406" s="15"/>
      <c r="E2406" s="15"/>
    </row>
    <row r="2407" spans="1:5" x14ac:dyDescent="0.25">
      <c r="A2407" s="15"/>
      <c r="B2407" s="20"/>
      <c r="C2407" s="20"/>
      <c r="D2407" s="15"/>
      <c r="E2407" s="15"/>
    </row>
    <row r="2408" spans="1:5" x14ac:dyDescent="0.25">
      <c r="A2408" s="15"/>
      <c r="B2408" s="20"/>
      <c r="C2408" s="20"/>
      <c r="D2408" s="15"/>
      <c r="E2408" s="15"/>
    </row>
    <row r="2409" spans="1:5" x14ac:dyDescent="0.25">
      <c r="A2409" s="15"/>
      <c r="B2409" s="20"/>
      <c r="C2409" s="20"/>
      <c r="D2409" s="15"/>
      <c r="E2409" s="15"/>
    </row>
    <row r="2410" spans="1:5" x14ac:dyDescent="0.25">
      <c r="A2410" s="15"/>
      <c r="B2410" s="20"/>
      <c r="C2410" s="20"/>
      <c r="D2410" s="15"/>
      <c r="E2410" s="15"/>
    </row>
    <row r="2411" spans="1:5" x14ac:dyDescent="0.25">
      <c r="A2411" s="15"/>
      <c r="B2411" s="20"/>
      <c r="C2411" s="20"/>
      <c r="D2411" s="15"/>
      <c r="E2411" s="15"/>
    </row>
    <row r="2412" spans="1:5" x14ac:dyDescent="0.25">
      <c r="A2412" s="15"/>
      <c r="B2412" s="20"/>
      <c r="C2412" s="20"/>
      <c r="D2412" s="15"/>
      <c r="E2412" s="15"/>
    </row>
    <row r="2413" spans="1:5" x14ac:dyDescent="0.25">
      <c r="A2413" s="15"/>
      <c r="B2413" s="20"/>
      <c r="C2413" s="20"/>
      <c r="D2413" s="15"/>
      <c r="E2413" s="15"/>
    </row>
    <row r="2414" spans="1:5" x14ac:dyDescent="0.25">
      <c r="A2414" s="15"/>
      <c r="B2414" s="20"/>
      <c r="C2414" s="20"/>
      <c r="D2414" s="15"/>
      <c r="E2414" s="15"/>
    </row>
    <row r="2415" spans="1:5" x14ac:dyDescent="0.25">
      <c r="A2415" s="15"/>
      <c r="B2415" s="20"/>
      <c r="C2415" s="20"/>
      <c r="D2415" s="15"/>
      <c r="E2415" s="15"/>
    </row>
    <row r="2416" spans="1:5" x14ac:dyDescent="0.25">
      <c r="A2416" s="15"/>
      <c r="B2416" s="20"/>
      <c r="C2416" s="20"/>
      <c r="D2416" s="15"/>
      <c r="E2416" s="15"/>
    </row>
    <row r="2417" spans="1:5" x14ac:dyDescent="0.25">
      <c r="A2417" s="15"/>
      <c r="B2417" s="20"/>
      <c r="C2417" s="20"/>
      <c r="D2417" s="15"/>
      <c r="E2417" s="15"/>
    </row>
    <row r="2418" spans="1:5" x14ac:dyDescent="0.25">
      <c r="A2418" s="15"/>
      <c r="B2418" s="20"/>
      <c r="C2418" s="20"/>
      <c r="D2418" s="15"/>
      <c r="E2418" s="15"/>
    </row>
    <row r="2419" spans="1:5" x14ac:dyDescent="0.25">
      <c r="A2419" s="15"/>
      <c r="B2419" s="20"/>
      <c r="C2419" s="20"/>
      <c r="D2419" s="15"/>
      <c r="E2419" s="15"/>
    </row>
    <row r="2420" spans="1:5" x14ac:dyDescent="0.25">
      <c r="A2420" s="15"/>
      <c r="B2420" s="20"/>
      <c r="C2420" s="20"/>
      <c r="D2420" s="15"/>
      <c r="E2420" s="15"/>
    </row>
    <row r="2421" spans="1:5" x14ac:dyDescent="0.25">
      <c r="A2421" s="15"/>
      <c r="B2421" s="20"/>
      <c r="C2421" s="20"/>
      <c r="D2421" s="15"/>
      <c r="E2421" s="15"/>
    </row>
    <row r="2422" spans="1:5" x14ac:dyDescent="0.25">
      <c r="A2422" s="15"/>
      <c r="B2422" s="20"/>
      <c r="C2422" s="20"/>
      <c r="D2422" s="15"/>
      <c r="E2422" s="15"/>
    </row>
    <row r="2423" spans="1:5" x14ac:dyDescent="0.25">
      <c r="A2423" s="15"/>
      <c r="B2423" s="20"/>
      <c r="C2423" s="20"/>
      <c r="D2423" s="15"/>
      <c r="E2423" s="15"/>
    </row>
    <row r="2424" spans="1:5" x14ac:dyDescent="0.25">
      <c r="A2424" s="15"/>
      <c r="B2424" s="20"/>
      <c r="C2424" s="20"/>
      <c r="D2424" s="15"/>
      <c r="E2424" s="15"/>
    </row>
    <row r="2425" spans="1:5" x14ac:dyDescent="0.25">
      <c r="A2425" s="15"/>
      <c r="B2425" s="20"/>
      <c r="C2425" s="20"/>
      <c r="D2425" s="15"/>
      <c r="E2425" s="15"/>
    </row>
    <row r="2426" spans="1:5" x14ac:dyDescent="0.25">
      <c r="A2426" s="15"/>
      <c r="B2426" s="20"/>
      <c r="C2426" s="20"/>
      <c r="D2426" s="15"/>
      <c r="E2426" s="15"/>
    </row>
    <row r="2427" spans="1:5" x14ac:dyDescent="0.25">
      <c r="A2427" s="15"/>
      <c r="B2427" s="20"/>
      <c r="C2427" s="20"/>
      <c r="D2427" s="15"/>
      <c r="E2427" s="15"/>
    </row>
    <row r="2428" spans="1:5" x14ac:dyDescent="0.25">
      <c r="A2428" s="15"/>
      <c r="B2428" s="20"/>
      <c r="C2428" s="20"/>
      <c r="D2428" s="15"/>
      <c r="E2428" s="15"/>
    </row>
    <row r="2429" spans="1:5" x14ac:dyDescent="0.25">
      <c r="A2429" s="15"/>
      <c r="B2429" s="20"/>
      <c r="C2429" s="20"/>
      <c r="D2429" s="15"/>
      <c r="E2429" s="15"/>
    </row>
    <row r="2430" spans="1:5" x14ac:dyDescent="0.25">
      <c r="A2430" s="15"/>
      <c r="B2430" s="20"/>
      <c r="C2430" s="20"/>
      <c r="D2430" s="15"/>
      <c r="E2430" s="15"/>
    </row>
    <row r="2431" spans="1:5" x14ac:dyDescent="0.25">
      <c r="A2431" s="15"/>
      <c r="B2431" s="20"/>
      <c r="C2431" s="20"/>
      <c r="D2431" s="15"/>
      <c r="E2431" s="15"/>
    </row>
    <row r="2432" spans="1:5" x14ac:dyDescent="0.25">
      <c r="A2432" s="15"/>
      <c r="B2432" s="20"/>
      <c r="C2432" s="20"/>
      <c r="D2432" s="15"/>
      <c r="E2432" s="15"/>
    </row>
    <row r="2433" spans="1:5" x14ac:dyDescent="0.25">
      <c r="A2433" s="15"/>
      <c r="B2433" s="20"/>
      <c r="C2433" s="20"/>
      <c r="D2433" s="15"/>
      <c r="E2433" s="15"/>
    </row>
    <row r="2434" spans="1:5" x14ac:dyDescent="0.25">
      <c r="A2434" s="15"/>
      <c r="B2434" s="20"/>
      <c r="C2434" s="20"/>
      <c r="D2434" s="15"/>
      <c r="E2434" s="15"/>
    </row>
    <row r="2435" spans="1:5" x14ac:dyDescent="0.25">
      <c r="A2435" s="15"/>
      <c r="B2435" s="20"/>
      <c r="C2435" s="20"/>
      <c r="D2435" s="15"/>
      <c r="E2435" s="15"/>
    </row>
    <row r="2436" spans="1:5" x14ac:dyDescent="0.25">
      <c r="A2436" s="15"/>
      <c r="B2436" s="20"/>
      <c r="C2436" s="20"/>
      <c r="D2436" s="15"/>
      <c r="E2436" s="15"/>
    </row>
    <row r="2437" spans="1:5" x14ac:dyDescent="0.25">
      <c r="A2437" s="15"/>
      <c r="B2437" s="20"/>
      <c r="C2437" s="20"/>
      <c r="D2437" s="15"/>
      <c r="E2437" s="15"/>
    </row>
    <row r="2438" spans="1:5" x14ac:dyDescent="0.25">
      <c r="A2438" s="15"/>
      <c r="B2438" s="20"/>
      <c r="C2438" s="20"/>
      <c r="D2438" s="15"/>
      <c r="E2438" s="15"/>
    </row>
    <row r="2439" spans="1:5" x14ac:dyDescent="0.25">
      <c r="A2439" s="15"/>
      <c r="B2439" s="20"/>
      <c r="C2439" s="20"/>
      <c r="D2439" s="15"/>
      <c r="E2439" s="15"/>
    </row>
    <row r="2440" spans="1:5" x14ac:dyDescent="0.25">
      <c r="A2440" s="15"/>
      <c r="B2440" s="20"/>
      <c r="C2440" s="20"/>
      <c r="D2440" s="15"/>
      <c r="E2440" s="15"/>
    </row>
    <row r="2441" spans="1:5" x14ac:dyDescent="0.25">
      <c r="A2441" s="15"/>
      <c r="B2441" s="20"/>
      <c r="C2441" s="20"/>
      <c r="D2441" s="15"/>
      <c r="E2441" s="15"/>
    </row>
    <row r="2442" spans="1:5" x14ac:dyDescent="0.25">
      <c r="A2442" s="15"/>
      <c r="B2442" s="20"/>
      <c r="C2442" s="20"/>
      <c r="D2442" s="15"/>
      <c r="E2442" s="15"/>
    </row>
    <row r="2443" spans="1:5" x14ac:dyDescent="0.25">
      <c r="A2443" s="15"/>
      <c r="B2443" s="20"/>
      <c r="C2443" s="20"/>
      <c r="D2443" s="15"/>
      <c r="E2443" s="15"/>
    </row>
    <row r="2444" spans="1:5" x14ac:dyDescent="0.25">
      <c r="A2444" s="15"/>
      <c r="B2444" s="20"/>
      <c r="C2444" s="20"/>
      <c r="D2444" s="15"/>
      <c r="E2444" s="15"/>
    </row>
    <row r="2445" spans="1:5" x14ac:dyDescent="0.25">
      <c r="A2445" s="15"/>
      <c r="B2445" s="20"/>
      <c r="C2445" s="20"/>
      <c r="D2445" s="15"/>
      <c r="E2445" s="15"/>
    </row>
    <row r="2446" spans="1:5" x14ac:dyDescent="0.25">
      <c r="A2446" s="15"/>
      <c r="B2446" s="20"/>
      <c r="C2446" s="20"/>
      <c r="D2446" s="15"/>
      <c r="E2446" s="15"/>
    </row>
    <row r="2447" spans="1:5" x14ac:dyDescent="0.25">
      <c r="A2447" s="15"/>
      <c r="B2447" s="20"/>
      <c r="C2447" s="20"/>
      <c r="D2447" s="15"/>
      <c r="E2447" s="15"/>
    </row>
    <row r="2448" spans="1:5" x14ac:dyDescent="0.25">
      <c r="A2448" s="15"/>
      <c r="B2448" s="20"/>
      <c r="C2448" s="20"/>
      <c r="D2448" s="15"/>
      <c r="E2448" s="15"/>
    </row>
    <row r="2449" spans="1:5" x14ac:dyDescent="0.25">
      <c r="A2449" s="15"/>
      <c r="B2449" s="20"/>
      <c r="C2449" s="20"/>
      <c r="D2449" s="15"/>
      <c r="E2449" s="15"/>
    </row>
    <row r="2450" spans="1:5" x14ac:dyDescent="0.25">
      <c r="A2450" s="15"/>
      <c r="B2450" s="20"/>
      <c r="C2450" s="20"/>
      <c r="D2450" s="15"/>
      <c r="E2450" s="15"/>
    </row>
    <row r="2451" spans="1:5" x14ac:dyDescent="0.25">
      <c r="A2451" s="15"/>
      <c r="B2451" s="20"/>
      <c r="C2451" s="20"/>
      <c r="D2451" s="15"/>
      <c r="E2451" s="15"/>
    </row>
    <row r="2452" spans="1:5" x14ac:dyDescent="0.25">
      <c r="A2452" s="15"/>
      <c r="B2452" s="20"/>
      <c r="C2452" s="20"/>
      <c r="D2452" s="15"/>
      <c r="E2452" s="15"/>
    </row>
    <row r="2453" spans="1:5" x14ac:dyDescent="0.25">
      <c r="A2453" s="15"/>
      <c r="B2453" s="20"/>
      <c r="C2453" s="20"/>
      <c r="D2453" s="15"/>
      <c r="E2453" s="15"/>
    </row>
    <row r="2454" spans="1:5" x14ac:dyDescent="0.25">
      <c r="A2454" s="15"/>
      <c r="B2454" s="20"/>
      <c r="C2454" s="20"/>
      <c r="D2454" s="15"/>
      <c r="E2454" s="15"/>
    </row>
    <row r="2455" spans="1:5" x14ac:dyDescent="0.25">
      <c r="A2455" s="15"/>
      <c r="B2455" s="20"/>
      <c r="C2455" s="20"/>
      <c r="D2455" s="15"/>
      <c r="E2455" s="15"/>
    </row>
    <row r="2456" spans="1:5" x14ac:dyDescent="0.25">
      <c r="A2456" s="15"/>
      <c r="B2456" s="20"/>
      <c r="C2456" s="20"/>
      <c r="D2456" s="15"/>
      <c r="E2456" s="15"/>
    </row>
    <row r="2457" spans="1:5" x14ac:dyDescent="0.25">
      <c r="A2457" s="15"/>
      <c r="B2457" s="20"/>
      <c r="C2457" s="20"/>
      <c r="D2457" s="15"/>
      <c r="E2457" s="15"/>
    </row>
    <row r="2458" spans="1:5" x14ac:dyDescent="0.25">
      <c r="A2458" s="15"/>
      <c r="B2458" s="20"/>
      <c r="C2458" s="20"/>
      <c r="D2458" s="15"/>
      <c r="E2458" s="15"/>
    </row>
    <row r="2459" spans="1:5" x14ac:dyDescent="0.25">
      <c r="A2459" s="15"/>
      <c r="B2459" s="20"/>
      <c r="C2459" s="20"/>
      <c r="D2459" s="15"/>
      <c r="E2459" s="15"/>
    </row>
    <row r="2460" spans="1:5" x14ac:dyDescent="0.25">
      <c r="A2460" s="15"/>
      <c r="B2460" s="20"/>
      <c r="C2460" s="20"/>
      <c r="D2460" s="15"/>
      <c r="E2460" s="15"/>
    </row>
    <row r="2461" spans="1:5" x14ac:dyDescent="0.25">
      <c r="A2461" s="15"/>
      <c r="B2461" s="20"/>
      <c r="C2461" s="20"/>
      <c r="D2461" s="15"/>
      <c r="E2461" s="15"/>
    </row>
    <row r="2462" spans="1:5" x14ac:dyDescent="0.25">
      <c r="A2462" s="15"/>
      <c r="B2462" s="20"/>
      <c r="C2462" s="20"/>
      <c r="D2462" s="15"/>
      <c r="E2462" s="15"/>
    </row>
    <row r="2463" spans="1:5" x14ac:dyDescent="0.25">
      <c r="A2463" s="15"/>
      <c r="B2463" s="20"/>
      <c r="C2463" s="20"/>
      <c r="D2463" s="15"/>
      <c r="E2463" s="15"/>
    </row>
    <row r="2464" spans="1:5" x14ac:dyDescent="0.25">
      <c r="A2464" s="15"/>
      <c r="B2464" s="20"/>
      <c r="C2464" s="20"/>
      <c r="D2464" s="15"/>
      <c r="E2464" s="15"/>
    </row>
    <row r="2465" spans="1:5" x14ac:dyDescent="0.25">
      <c r="A2465" s="15"/>
      <c r="B2465" s="20"/>
      <c r="C2465" s="20"/>
      <c r="D2465" s="15"/>
      <c r="E2465" s="15"/>
    </row>
    <row r="2466" spans="1:5" x14ac:dyDescent="0.25">
      <c r="A2466" s="15"/>
      <c r="B2466" s="20"/>
      <c r="C2466" s="20"/>
      <c r="D2466" s="15"/>
      <c r="E2466" s="15"/>
    </row>
    <row r="2467" spans="1:5" x14ac:dyDescent="0.25">
      <c r="A2467" s="15"/>
      <c r="B2467" s="20"/>
      <c r="C2467" s="20"/>
      <c r="D2467" s="15"/>
      <c r="E2467" s="15"/>
    </row>
    <row r="2468" spans="1:5" x14ac:dyDescent="0.25">
      <c r="A2468" s="15"/>
      <c r="B2468" s="20"/>
      <c r="C2468" s="20"/>
      <c r="D2468" s="15"/>
      <c r="E2468" s="15"/>
    </row>
    <row r="2469" spans="1:5" x14ac:dyDescent="0.25">
      <c r="A2469" s="15"/>
      <c r="B2469" s="20"/>
      <c r="C2469" s="20"/>
      <c r="D2469" s="15"/>
      <c r="E2469" s="15"/>
    </row>
    <row r="2470" spans="1:5" x14ac:dyDescent="0.25">
      <c r="A2470" s="15"/>
      <c r="B2470" s="20"/>
      <c r="C2470" s="20"/>
      <c r="D2470" s="15"/>
      <c r="E2470" s="15"/>
    </row>
    <row r="2471" spans="1:5" x14ac:dyDescent="0.25">
      <c r="A2471" s="15"/>
      <c r="B2471" s="20"/>
      <c r="C2471" s="20"/>
      <c r="D2471" s="15"/>
      <c r="E2471" s="15"/>
    </row>
    <row r="2472" spans="1:5" x14ac:dyDescent="0.25">
      <c r="A2472" s="15"/>
      <c r="B2472" s="20"/>
      <c r="C2472" s="20"/>
      <c r="D2472" s="15"/>
      <c r="E2472" s="15"/>
    </row>
    <row r="2473" spans="1:5" x14ac:dyDescent="0.25">
      <c r="A2473" s="15"/>
      <c r="B2473" s="20"/>
      <c r="C2473" s="20"/>
      <c r="D2473" s="15"/>
      <c r="E2473" s="15"/>
    </row>
    <row r="2474" spans="1:5" x14ac:dyDescent="0.25">
      <c r="A2474" s="15"/>
      <c r="B2474" s="20"/>
      <c r="C2474" s="20"/>
      <c r="D2474" s="15"/>
      <c r="E2474" s="15"/>
    </row>
    <row r="2475" spans="1:5" x14ac:dyDescent="0.25">
      <c r="A2475" s="15"/>
      <c r="B2475" s="20"/>
      <c r="C2475" s="20"/>
      <c r="D2475" s="15"/>
      <c r="E2475" s="15"/>
    </row>
    <row r="2476" spans="1:5" x14ac:dyDescent="0.25">
      <c r="A2476" s="15"/>
      <c r="B2476" s="20"/>
      <c r="C2476" s="20"/>
      <c r="D2476" s="15"/>
      <c r="E2476" s="15"/>
    </row>
    <row r="2477" spans="1:5" x14ac:dyDescent="0.25">
      <c r="A2477" s="15"/>
      <c r="B2477" s="20"/>
      <c r="C2477" s="20"/>
      <c r="D2477" s="15"/>
      <c r="E2477" s="15"/>
    </row>
    <row r="2478" spans="1:5" x14ac:dyDescent="0.25">
      <c r="A2478" s="15"/>
      <c r="B2478" s="20"/>
      <c r="C2478" s="20"/>
      <c r="D2478" s="15"/>
      <c r="E2478" s="15"/>
    </row>
    <row r="2479" spans="1:5" x14ac:dyDescent="0.25">
      <c r="A2479" s="15"/>
      <c r="B2479" s="20"/>
      <c r="C2479" s="20"/>
      <c r="D2479" s="15"/>
      <c r="E2479" s="15"/>
    </row>
    <row r="2480" spans="1:5" x14ac:dyDescent="0.25">
      <c r="A2480" s="15"/>
      <c r="B2480" s="20"/>
      <c r="C2480" s="20"/>
      <c r="D2480" s="15"/>
      <c r="E2480" s="15"/>
    </row>
    <row r="2481" spans="1:5" x14ac:dyDescent="0.25">
      <c r="A2481" s="15"/>
      <c r="B2481" s="20"/>
      <c r="C2481" s="20"/>
      <c r="D2481" s="15"/>
      <c r="E2481" s="15"/>
    </row>
    <row r="2482" spans="1:5" x14ac:dyDescent="0.25">
      <c r="A2482" s="15"/>
      <c r="B2482" s="20"/>
      <c r="C2482" s="20"/>
      <c r="D2482" s="15"/>
      <c r="E2482" s="15"/>
    </row>
    <row r="2483" spans="1:5" x14ac:dyDescent="0.25">
      <c r="A2483" s="15"/>
      <c r="B2483" s="20"/>
      <c r="C2483" s="20"/>
      <c r="D2483" s="15"/>
      <c r="E2483" s="15"/>
    </row>
    <row r="2484" spans="1:5" x14ac:dyDescent="0.25">
      <c r="A2484" s="15"/>
      <c r="B2484" s="20"/>
      <c r="C2484" s="20"/>
      <c r="D2484" s="15"/>
      <c r="E2484" s="15"/>
    </row>
    <row r="2485" spans="1:5" x14ac:dyDescent="0.25">
      <c r="A2485" s="15"/>
      <c r="B2485" s="20"/>
      <c r="C2485" s="20"/>
      <c r="D2485" s="15"/>
      <c r="E2485" s="15"/>
    </row>
    <row r="2486" spans="1:5" x14ac:dyDescent="0.25">
      <c r="A2486" s="15"/>
      <c r="B2486" s="20"/>
      <c r="C2486" s="20"/>
      <c r="D2486" s="15"/>
      <c r="E2486" s="15"/>
    </row>
    <row r="2487" spans="1:5" x14ac:dyDescent="0.25">
      <c r="A2487" s="15"/>
      <c r="B2487" s="20"/>
      <c r="C2487" s="20"/>
      <c r="D2487" s="15"/>
      <c r="E2487" s="15"/>
    </row>
    <row r="2488" spans="1:5" x14ac:dyDescent="0.25">
      <c r="A2488" s="15"/>
      <c r="B2488" s="20"/>
      <c r="C2488" s="20"/>
      <c r="D2488" s="15"/>
      <c r="E2488" s="15"/>
    </row>
    <row r="2489" spans="1:5" x14ac:dyDescent="0.25">
      <c r="A2489" s="15"/>
      <c r="B2489" s="20"/>
      <c r="C2489" s="20"/>
      <c r="D2489" s="15"/>
      <c r="E2489" s="15"/>
    </row>
    <row r="2490" spans="1:5" x14ac:dyDescent="0.25">
      <c r="A2490" s="15"/>
      <c r="B2490" s="20"/>
      <c r="C2490" s="20"/>
      <c r="D2490" s="15"/>
      <c r="E2490" s="15"/>
    </row>
    <row r="2491" spans="1:5" x14ac:dyDescent="0.25">
      <c r="A2491" s="15"/>
      <c r="B2491" s="20"/>
      <c r="C2491" s="20"/>
      <c r="D2491" s="15"/>
      <c r="E2491" s="15"/>
    </row>
    <row r="2492" spans="1:5" x14ac:dyDescent="0.25">
      <c r="A2492" s="15"/>
      <c r="B2492" s="20"/>
      <c r="C2492" s="20"/>
      <c r="D2492" s="15"/>
      <c r="E2492" s="15"/>
    </row>
    <row r="2493" spans="1:5" x14ac:dyDescent="0.25">
      <c r="A2493" s="15"/>
      <c r="B2493" s="20"/>
      <c r="C2493" s="20"/>
      <c r="D2493" s="15"/>
      <c r="E2493" s="15"/>
    </row>
    <row r="2494" spans="1:5" x14ac:dyDescent="0.25">
      <c r="A2494" s="15"/>
      <c r="B2494" s="20"/>
      <c r="C2494" s="20"/>
      <c r="D2494" s="15"/>
      <c r="E2494" s="15"/>
    </row>
    <row r="2495" spans="1:5" x14ac:dyDescent="0.25">
      <c r="A2495" s="15"/>
      <c r="B2495" s="20"/>
      <c r="C2495" s="20"/>
      <c r="D2495" s="15"/>
      <c r="E2495" s="15"/>
    </row>
    <row r="2496" spans="1:5" x14ac:dyDescent="0.25">
      <c r="A2496" s="15"/>
      <c r="B2496" s="20"/>
      <c r="C2496" s="20"/>
      <c r="D2496" s="15"/>
      <c r="E2496" s="15"/>
    </row>
    <row r="2497" spans="1:5" x14ac:dyDescent="0.25">
      <c r="A2497" s="15"/>
      <c r="B2497" s="20"/>
      <c r="C2497" s="20"/>
      <c r="D2497" s="15"/>
      <c r="E2497" s="15"/>
    </row>
    <row r="2498" spans="1:5" x14ac:dyDescent="0.25">
      <c r="A2498" s="15"/>
      <c r="B2498" s="20"/>
      <c r="C2498" s="20"/>
      <c r="D2498" s="15"/>
      <c r="E2498" s="15"/>
    </row>
    <row r="2499" spans="1:5" x14ac:dyDescent="0.25">
      <c r="A2499" s="15"/>
      <c r="B2499" s="20"/>
      <c r="C2499" s="20"/>
      <c r="D2499" s="15"/>
      <c r="E2499" s="15"/>
    </row>
    <row r="2500" spans="1:5" x14ac:dyDescent="0.25">
      <c r="A2500" s="15"/>
      <c r="B2500" s="20"/>
      <c r="C2500" s="20"/>
      <c r="D2500" s="15"/>
      <c r="E2500" s="15"/>
    </row>
    <row r="2501" spans="1:5" x14ac:dyDescent="0.25">
      <c r="A2501" s="15"/>
      <c r="B2501" s="20"/>
      <c r="C2501" s="20"/>
      <c r="D2501" s="15"/>
      <c r="E2501" s="15"/>
    </row>
    <row r="2502" spans="1:5" x14ac:dyDescent="0.25">
      <c r="A2502" s="15"/>
      <c r="B2502" s="20"/>
      <c r="C2502" s="20"/>
      <c r="D2502" s="15"/>
      <c r="E2502" s="15"/>
    </row>
    <row r="2503" spans="1:5" x14ac:dyDescent="0.25">
      <c r="A2503" s="15"/>
      <c r="B2503" s="20"/>
      <c r="C2503" s="20"/>
      <c r="D2503" s="15"/>
      <c r="E2503" s="15"/>
    </row>
    <row r="2504" spans="1:5" x14ac:dyDescent="0.25">
      <c r="A2504" s="15"/>
      <c r="B2504" s="20"/>
      <c r="C2504" s="20"/>
      <c r="D2504" s="15"/>
      <c r="E2504" s="15"/>
    </row>
    <row r="2505" spans="1:5" x14ac:dyDescent="0.25">
      <c r="A2505" s="15"/>
      <c r="B2505" s="20"/>
      <c r="C2505" s="20"/>
      <c r="D2505" s="15"/>
      <c r="E2505" s="15"/>
    </row>
    <row r="2506" spans="1:5" x14ac:dyDescent="0.25">
      <c r="A2506" s="15"/>
      <c r="B2506" s="20"/>
      <c r="C2506" s="20"/>
      <c r="D2506" s="15"/>
      <c r="E2506" s="15"/>
    </row>
    <row r="2507" spans="1:5" x14ac:dyDescent="0.25">
      <c r="A2507" s="15"/>
      <c r="B2507" s="20"/>
      <c r="C2507" s="20"/>
      <c r="D2507" s="15"/>
      <c r="E2507" s="15"/>
    </row>
    <row r="2508" spans="1:5" x14ac:dyDescent="0.25">
      <c r="A2508" s="15"/>
      <c r="B2508" s="20"/>
      <c r="C2508" s="20"/>
      <c r="D2508" s="15"/>
      <c r="E2508" s="15"/>
    </row>
    <row r="2509" spans="1:5" x14ac:dyDescent="0.25">
      <c r="A2509" s="15"/>
      <c r="B2509" s="20"/>
      <c r="C2509" s="20"/>
      <c r="D2509" s="15"/>
      <c r="E2509" s="15"/>
    </row>
    <row r="2510" spans="1:5" x14ac:dyDescent="0.25">
      <c r="A2510" s="15"/>
      <c r="B2510" s="20"/>
      <c r="C2510" s="20"/>
      <c r="D2510" s="15"/>
      <c r="E2510" s="15"/>
    </row>
    <row r="2511" spans="1:5" x14ac:dyDescent="0.25">
      <c r="A2511" s="15"/>
      <c r="B2511" s="20"/>
      <c r="C2511" s="20"/>
      <c r="D2511" s="15"/>
      <c r="E2511" s="15"/>
    </row>
    <row r="2512" spans="1:5" x14ac:dyDescent="0.25">
      <c r="A2512" s="15"/>
      <c r="B2512" s="20"/>
      <c r="C2512" s="20"/>
      <c r="D2512" s="15"/>
      <c r="E2512" s="15"/>
    </row>
    <row r="2513" spans="1:5" x14ac:dyDescent="0.25">
      <c r="A2513" s="15"/>
      <c r="B2513" s="20"/>
      <c r="C2513" s="20"/>
      <c r="D2513" s="15"/>
      <c r="E2513" s="15"/>
    </row>
    <row r="2514" spans="1:5" x14ac:dyDescent="0.25">
      <c r="A2514" s="15"/>
      <c r="B2514" s="20"/>
      <c r="C2514" s="20"/>
      <c r="D2514" s="15"/>
      <c r="E2514" s="15"/>
    </row>
    <row r="2515" spans="1:5" x14ac:dyDescent="0.25">
      <c r="A2515" s="15"/>
      <c r="B2515" s="20"/>
      <c r="C2515" s="20"/>
      <c r="D2515" s="15"/>
      <c r="E2515" s="15"/>
    </row>
    <row r="2516" spans="1:5" x14ac:dyDescent="0.25">
      <c r="A2516" s="15"/>
      <c r="B2516" s="20"/>
      <c r="C2516" s="20"/>
      <c r="D2516" s="15"/>
      <c r="E2516" s="15"/>
    </row>
    <row r="2517" spans="1:5" x14ac:dyDescent="0.25">
      <c r="A2517" s="15"/>
      <c r="B2517" s="20"/>
      <c r="C2517" s="20"/>
      <c r="D2517" s="15"/>
      <c r="E2517" s="15"/>
    </row>
    <row r="2518" spans="1:5" x14ac:dyDescent="0.25">
      <c r="A2518" s="15"/>
      <c r="B2518" s="20"/>
      <c r="C2518" s="20"/>
      <c r="D2518" s="15"/>
      <c r="E2518" s="15"/>
    </row>
    <row r="2519" spans="1:5" x14ac:dyDescent="0.25">
      <c r="A2519" s="15"/>
      <c r="B2519" s="20"/>
      <c r="C2519" s="20"/>
      <c r="D2519" s="15"/>
      <c r="E2519" s="15"/>
    </row>
    <row r="2520" spans="1:5" x14ac:dyDescent="0.25">
      <c r="A2520" s="15"/>
      <c r="B2520" s="20"/>
      <c r="C2520" s="20"/>
      <c r="D2520" s="15"/>
      <c r="E2520" s="15"/>
    </row>
    <row r="2521" spans="1:5" x14ac:dyDescent="0.25">
      <c r="A2521" s="15"/>
      <c r="B2521" s="20"/>
      <c r="C2521" s="20"/>
      <c r="D2521" s="15"/>
      <c r="E2521" s="15"/>
    </row>
    <row r="2522" spans="1:5" x14ac:dyDescent="0.25">
      <c r="A2522" s="15"/>
      <c r="B2522" s="20"/>
      <c r="C2522" s="20"/>
      <c r="D2522" s="15"/>
      <c r="E2522" s="15"/>
    </row>
    <row r="2523" spans="1:5" x14ac:dyDescent="0.25">
      <c r="A2523" s="15"/>
      <c r="B2523" s="20"/>
      <c r="C2523" s="20"/>
      <c r="D2523" s="15"/>
      <c r="E2523" s="15"/>
    </row>
    <row r="2524" spans="1:5" x14ac:dyDescent="0.25">
      <c r="A2524" s="15"/>
      <c r="B2524" s="20"/>
      <c r="C2524" s="20"/>
      <c r="D2524" s="15"/>
      <c r="E2524" s="15"/>
    </row>
    <row r="2525" spans="1:5" x14ac:dyDescent="0.25">
      <c r="A2525" s="15"/>
      <c r="B2525" s="20"/>
      <c r="C2525" s="20"/>
      <c r="D2525" s="15"/>
      <c r="E2525" s="15"/>
    </row>
    <row r="2526" spans="1:5" x14ac:dyDescent="0.25">
      <c r="A2526" s="15"/>
      <c r="B2526" s="20"/>
      <c r="C2526" s="20"/>
      <c r="D2526" s="15"/>
      <c r="E2526" s="15"/>
    </row>
    <row r="2527" spans="1:5" x14ac:dyDescent="0.25">
      <c r="A2527" s="15"/>
      <c r="B2527" s="20"/>
      <c r="C2527" s="20"/>
      <c r="D2527" s="15"/>
      <c r="E2527" s="15"/>
    </row>
    <row r="2528" spans="1:5" x14ac:dyDescent="0.25">
      <c r="A2528" s="15"/>
      <c r="B2528" s="20"/>
      <c r="C2528" s="20"/>
      <c r="D2528" s="15"/>
      <c r="E2528" s="15"/>
    </row>
    <row r="2529" spans="1:5" x14ac:dyDescent="0.25">
      <c r="A2529" s="15"/>
      <c r="B2529" s="20"/>
      <c r="C2529" s="20"/>
      <c r="D2529" s="15"/>
      <c r="E2529" s="15"/>
    </row>
    <row r="2530" spans="1:5" x14ac:dyDescent="0.25">
      <c r="A2530" s="15"/>
      <c r="B2530" s="20"/>
      <c r="C2530" s="20"/>
      <c r="D2530" s="15"/>
      <c r="E2530" s="15"/>
    </row>
    <row r="2531" spans="1:5" x14ac:dyDescent="0.25">
      <c r="A2531" s="15"/>
      <c r="B2531" s="20"/>
      <c r="C2531" s="20"/>
      <c r="D2531" s="15"/>
      <c r="E2531" s="15"/>
    </row>
    <row r="2532" spans="1:5" x14ac:dyDescent="0.25">
      <c r="A2532" s="15"/>
      <c r="B2532" s="20"/>
      <c r="C2532" s="20"/>
      <c r="D2532" s="15"/>
      <c r="E2532" s="15"/>
    </row>
    <row r="2533" spans="1:5" x14ac:dyDescent="0.25">
      <c r="A2533" s="15"/>
      <c r="B2533" s="20"/>
      <c r="C2533" s="20"/>
      <c r="D2533" s="15"/>
      <c r="E2533" s="15"/>
    </row>
    <row r="2534" spans="1:5" x14ac:dyDescent="0.25">
      <c r="A2534" s="15"/>
      <c r="B2534" s="20"/>
      <c r="C2534" s="20"/>
      <c r="D2534" s="15"/>
      <c r="E2534" s="15"/>
    </row>
    <row r="2535" spans="1:5" x14ac:dyDescent="0.25">
      <c r="A2535" s="15"/>
      <c r="B2535" s="20"/>
      <c r="C2535" s="20"/>
      <c r="D2535" s="15"/>
      <c r="E2535" s="15"/>
    </row>
    <row r="2536" spans="1:5" x14ac:dyDescent="0.25">
      <c r="A2536" s="15"/>
      <c r="B2536" s="20"/>
      <c r="C2536" s="20"/>
      <c r="D2536" s="15"/>
      <c r="E2536" s="15"/>
    </row>
    <row r="2537" spans="1:5" x14ac:dyDescent="0.25">
      <c r="A2537" s="15"/>
      <c r="B2537" s="20"/>
      <c r="C2537" s="20"/>
      <c r="D2537" s="15"/>
      <c r="E2537" s="15"/>
    </row>
    <row r="2538" spans="1:5" x14ac:dyDescent="0.25">
      <c r="A2538" s="15"/>
      <c r="B2538" s="20"/>
      <c r="C2538" s="20"/>
      <c r="D2538" s="15"/>
      <c r="E2538" s="15"/>
    </row>
    <row r="2539" spans="1:5" x14ac:dyDescent="0.25">
      <c r="A2539" s="15"/>
      <c r="B2539" s="20"/>
      <c r="C2539" s="20"/>
      <c r="D2539" s="15"/>
      <c r="E2539" s="15"/>
    </row>
    <row r="2540" spans="1:5" x14ac:dyDescent="0.25">
      <c r="A2540" s="15"/>
      <c r="B2540" s="20"/>
      <c r="C2540" s="20"/>
      <c r="D2540" s="15"/>
      <c r="E2540" s="15"/>
    </row>
    <row r="2541" spans="1:5" x14ac:dyDescent="0.25">
      <c r="A2541" s="15"/>
      <c r="B2541" s="20"/>
      <c r="C2541" s="20"/>
      <c r="D2541" s="15"/>
      <c r="E2541" s="15"/>
    </row>
    <row r="2542" spans="1:5" x14ac:dyDescent="0.25">
      <c r="A2542" s="15"/>
      <c r="B2542" s="20"/>
      <c r="C2542" s="20"/>
      <c r="D2542" s="15"/>
      <c r="E2542" s="15"/>
    </row>
    <row r="2543" spans="1:5" x14ac:dyDescent="0.25">
      <c r="A2543" s="15"/>
      <c r="B2543" s="20"/>
      <c r="C2543" s="20"/>
      <c r="D2543" s="15"/>
      <c r="E2543" s="15"/>
    </row>
    <row r="2544" spans="1:5" x14ac:dyDescent="0.25">
      <c r="A2544" s="15"/>
      <c r="B2544" s="20"/>
      <c r="C2544" s="20"/>
      <c r="D2544" s="15"/>
      <c r="E2544" s="15"/>
    </row>
    <row r="2545" spans="1:5" x14ac:dyDescent="0.25">
      <c r="A2545" s="15"/>
      <c r="B2545" s="20"/>
      <c r="C2545" s="20"/>
      <c r="D2545" s="15"/>
      <c r="E2545" s="15"/>
    </row>
    <row r="2546" spans="1:5" x14ac:dyDescent="0.25">
      <c r="A2546" s="15"/>
      <c r="B2546" s="20"/>
      <c r="C2546" s="20"/>
      <c r="D2546" s="15"/>
      <c r="E2546" s="15"/>
    </row>
    <row r="2547" spans="1:5" x14ac:dyDescent="0.25">
      <c r="A2547" s="15"/>
      <c r="B2547" s="20"/>
      <c r="C2547" s="20"/>
      <c r="D2547" s="15"/>
      <c r="E2547" s="15"/>
    </row>
    <row r="2548" spans="1:5" x14ac:dyDescent="0.25">
      <c r="A2548" s="15"/>
      <c r="B2548" s="20"/>
      <c r="C2548" s="20"/>
      <c r="D2548" s="15"/>
      <c r="E2548" s="15"/>
    </row>
    <row r="2549" spans="1:5" x14ac:dyDescent="0.25">
      <c r="A2549" s="15"/>
      <c r="B2549" s="20"/>
      <c r="C2549" s="20"/>
      <c r="D2549" s="15"/>
      <c r="E2549" s="15"/>
    </row>
    <row r="2550" spans="1:5" x14ac:dyDescent="0.25">
      <c r="A2550" s="15"/>
      <c r="B2550" s="20"/>
      <c r="C2550" s="20"/>
      <c r="D2550" s="15"/>
      <c r="E2550" s="15"/>
    </row>
    <row r="2551" spans="1:5" x14ac:dyDescent="0.25">
      <c r="A2551" s="15"/>
      <c r="B2551" s="20"/>
      <c r="C2551" s="20"/>
      <c r="D2551" s="15"/>
      <c r="E2551" s="15"/>
    </row>
    <row r="2552" spans="1:5" x14ac:dyDescent="0.25">
      <c r="A2552" s="15"/>
      <c r="B2552" s="20"/>
      <c r="C2552" s="20"/>
      <c r="D2552" s="15"/>
      <c r="E2552" s="15"/>
    </row>
    <row r="2553" spans="1:5" x14ac:dyDescent="0.25">
      <c r="A2553" s="15"/>
      <c r="B2553" s="20"/>
      <c r="C2553" s="20"/>
      <c r="D2553" s="15"/>
      <c r="E2553" s="15"/>
    </row>
    <row r="2554" spans="1:5" x14ac:dyDescent="0.25">
      <c r="A2554" s="15"/>
      <c r="B2554" s="20"/>
      <c r="C2554" s="20"/>
      <c r="D2554" s="15"/>
      <c r="E2554" s="15"/>
    </row>
    <row r="2555" spans="1:5" x14ac:dyDescent="0.25">
      <c r="A2555" s="15"/>
      <c r="B2555" s="20"/>
      <c r="C2555" s="20"/>
      <c r="D2555" s="15"/>
      <c r="E2555" s="15"/>
    </row>
    <row r="2556" spans="1:5" x14ac:dyDescent="0.25">
      <c r="A2556" s="15"/>
      <c r="B2556" s="20"/>
      <c r="C2556" s="20"/>
      <c r="D2556" s="15"/>
      <c r="E2556" s="15"/>
    </row>
    <row r="2557" spans="1:5" x14ac:dyDescent="0.25">
      <c r="A2557" s="15"/>
      <c r="B2557" s="20"/>
      <c r="C2557" s="20"/>
      <c r="D2557" s="15"/>
      <c r="E2557" s="15"/>
    </row>
    <row r="2558" spans="1:5" x14ac:dyDescent="0.25">
      <c r="A2558" s="15"/>
      <c r="B2558" s="20"/>
      <c r="C2558" s="20"/>
      <c r="D2558" s="15"/>
      <c r="E2558" s="15"/>
    </row>
    <row r="2559" spans="1:5" x14ac:dyDescent="0.25">
      <c r="A2559" s="15"/>
      <c r="B2559" s="20"/>
      <c r="C2559" s="20"/>
      <c r="D2559" s="15"/>
      <c r="E2559" s="15"/>
    </row>
    <row r="2560" spans="1:5" x14ac:dyDescent="0.25">
      <c r="A2560" s="15"/>
      <c r="B2560" s="20"/>
      <c r="C2560" s="20"/>
      <c r="D2560" s="15"/>
      <c r="E2560" s="15"/>
    </row>
    <row r="2561" spans="1:5" x14ac:dyDescent="0.25">
      <c r="A2561" s="15"/>
      <c r="B2561" s="20"/>
      <c r="C2561" s="20"/>
      <c r="D2561" s="15"/>
      <c r="E2561" s="15"/>
    </row>
    <row r="2562" spans="1:5" x14ac:dyDescent="0.25">
      <c r="A2562" s="15"/>
      <c r="B2562" s="20"/>
      <c r="C2562" s="20"/>
      <c r="D2562" s="15"/>
      <c r="E2562" s="15"/>
    </row>
    <row r="2563" spans="1:5" x14ac:dyDescent="0.25">
      <c r="A2563" s="15"/>
      <c r="B2563" s="20"/>
      <c r="C2563" s="20"/>
      <c r="D2563" s="15"/>
      <c r="E2563" s="15"/>
    </row>
    <row r="2564" spans="1:5" x14ac:dyDescent="0.25">
      <c r="A2564" s="15"/>
      <c r="B2564" s="20"/>
      <c r="C2564" s="20"/>
      <c r="D2564" s="15"/>
      <c r="E2564" s="15"/>
    </row>
    <row r="2565" spans="1:5" x14ac:dyDescent="0.25">
      <c r="A2565" s="15"/>
      <c r="B2565" s="20"/>
      <c r="C2565" s="20"/>
      <c r="D2565" s="15"/>
      <c r="E2565" s="15"/>
    </row>
    <row r="2566" spans="1:5" x14ac:dyDescent="0.25">
      <c r="A2566" s="15"/>
      <c r="B2566" s="20"/>
      <c r="C2566" s="20"/>
      <c r="D2566" s="15"/>
      <c r="E2566" s="15"/>
    </row>
    <row r="2567" spans="1:5" x14ac:dyDescent="0.25">
      <c r="A2567" s="15"/>
      <c r="B2567" s="20"/>
      <c r="C2567" s="20"/>
      <c r="D2567" s="15"/>
      <c r="E2567" s="15"/>
    </row>
    <row r="2568" spans="1:5" x14ac:dyDescent="0.25">
      <c r="A2568" s="15"/>
      <c r="B2568" s="20"/>
      <c r="C2568" s="20"/>
      <c r="D2568" s="15"/>
      <c r="E2568" s="15"/>
    </row>
    <row r="2569" spans="1:5" x14ac:dyDescent="0.25">
      <c r="A2569" s="15"/>
      <c r="B2569" s="20"/>
      <c r="C2569" s="20"/>
      <c r="D2569" s="15"/>
      <c r="E2569" s="15"/>
    </row>
    <row r="2570" spans="1:5" x14ac:dyDescent="0.25">
      <c r="A2570" s="15"/>
      <c r="B2570" s="20"/>
      <c r="C2570" s="20"/>
      <c r="D2570" s="15"/>
      <c r="E2570" s="15"/>
    </row>
    <row r="2571" spans="1:5" x14ac:dyDescent="0.25">
      <c r="A2571" s="15"/>
      <c r="B2571" s="20"/>
      <c r="C2571" s="20"/>
      <c r="D2571" s="15"/>
      <c r="E2571" s="15"/>
    </row>
    <row r="2572" spans="1:5" x14ac:dyDescent="0.25">
      <c r="A2572" s="15"/>
      <c r="B2572" s="20"/>
      <c r="C2572" s="20"/>
      <c r="D2572" s="15"/>
      <c r="E2572" s="15"/>
    </row>
    <row r="2573" spans="1:5" x14ac:dyDescent="0.25">
      <c r="A2573" s="15"/>
      <c r="B2573" s="20"/>
      <c r="C2573" s="20"/>
      <c r="D2573" s="15"/>
      <c r="E2573" s="15"/>
    </row>
    <row r="2574" spans="1:5" x14ac:dyDescent="0.25">
      <c r="A2574" s="15"/>
      <c r="B2574" s="20"/>
      <c r="C2574" s="20"/>
      <c r="D2574" s="15"/>
      <c r="E2574" s="15"/>
    </row>
    <row r="2575" spans="1:5" x14ac:dyDescent="0.25">
      <c r="A2575" s="15"/>
      <c r="B2575" s="20"/>
      <c r="C2575" s="20"/>
      <c r="D2575" s="15"/>
      <c r="E2575" s="15"/>
    </row>
    <row r="2576" spans="1:5" x14ac:dyDescent="0.25">
      <c r="A2576" s="15"/>
      <c r="B2576" s="20"/>
      <c r="C2576" s="20"/>
      <c r="D2576" s="15"/>
      <c r="E2576" s="15"/>
    </row>
    <row r="2577" spans="1:5" x14ac:dyDescent="0.25">
      <c r="A2577" s="15"/>
      <c r="B2577" s="20"/>
      <c r="C2577" s="20"/>
      <c r="D2577" s="15"/>
      <c r="E2577" s="15"/>
    </row>
    <row r="2578" spans="1:5" x14ac:dyDescent="0.25">
      <c r="A2578" s="15"/>
      <c r="B2578" s="20"/>
      <c r="C2578" s="20"/>
      <c r="D2578" s="15"/>
      <c r="E2578" s="15"/>
    </row>
    <row r="2579" spans="1:5" x14ac:dyDescent="0.25">
      <c r="A2579" s="15"/>
      <c r="B2579" s="20"/>
      <c r="C2579" s="20"/>
      <c r="D2579" s="15"/>
      <c r="E2579" s="15"/>
    </row>
    <row r="2580" spans="1:5" x14ac:dyDescent="0.25">
      <c r="A2580" s="15"/>
      <c r="B2580" s="20"/>
      <c r="C2580" s="20"/>
      <c r="D2580" s="15"/>
      <c r="E2580" s="15"/>
    </row>
    <row r="2581" spans="1:5" x14ac:dyDescent="0.25">
      <c r="A2581" s="15"/>
      <c r="B2581" s="20"/>
      <c r="C2581" s="20"/>
      <c r="D2581" s="15"/>
      <c r="E2581" s="15"/>
    </row>
    <row r="2582" spans="1:5" x14ac:dyDescent="0.25">
      <c r="A2582" s="15"/>
      <c r="B2582" s="20"/>
      <c r="C2582" s="20"/>
      <c r="D2582" s="15"/>
      <c r="E2582" s="15"/>
    </row>
    <row r="2583" spans="1:5" x14ac:dyDescent="0.25">
      <c r="A2583" s="15"/>
      <c r="B2583" s="20"/>
      <c r="C2583" s="20"/>
      <c r="D2583" s="15"/>
      <c r="E2583" s="15"/>
    </row>
    <row r="2584" spans="1:5" x14ac:dyDescent="0.25">
      <c r="A2584" s="15"/>
      <c r="B2584" s="20"/>
      <c r="C2584" s="20"/>
      <c r="D2584" s="15"/>
      <c r="E2584" s="15"/>
    </row>
    <row r="2585" spans="1:5" x14ac:dyDescent="0.25">
      <c r="A2585" s="15"/>
      <c r="B2585" s="20"/>
      <c r="C2585" s="20"/>
      <c r="D2585" s="15"/>
      <c r="E2585" s="15"/>
    </row>
    <row r="2586" spans="1:5" x14ac:dyDescent="0.25">
      <c r="A2586" s="15"/>
      <c r="B2586" s="20"/>
      <c r="C2586" s="20"/>
      <c r="D2586" s="15"/>
      <c r="E2586" s="15"/>
    </row>
    <row r="2587" spans="1:5" x14ac:dyDescent="0.25">
      <c r="A2587" s="15"/>
      <c r="B2587" s="20"/>
      <c r="C2587" s="20"/>
      <c r="D2587" s="15"/>
      <c r="E2587" s="15"/>
    </row>
    <row r="2588" spans="1:5" x14ac:dyDescent="0.25">
      <c r="A2588" s="15"/>
      <c r="B2588" s="20"/>
      <c r="C2588" s="20"/>
      <c r="D2588" s="15"/>
      <c r="E2588" s="15"/>
    </row>
    <row r="2589" spans="1:5" x14ac:dyDescent="0.25">
      <c r="A2589" s="15"/>
      <c r="B2589" s="20"/>
      <c r="C2589" s="20"/>
      <c r="D2589" s="15"/>
      <c r="E2589" s="15"/>
    </row>
    <row r="2590" spans="1:5" x14ac:dyDescent="0.25">
      <c r="A2590" s="15"/>
      <c r="B2590" s="20"/>
      <c r="C2590" s="20"/>
      <c r="D2590" s="15"/>
      <c r="E2590" s="15"/>
    </row>
    <row r="2591" spans="1:5" x14ac:dyDescent="0.25">
      <c r="A2591" s="15"/>
      <c r="B2591" s="20"/>
      <c r="C2591" s="20"/>
      <c r="D2591" s="15"/>
      <c r="E2591" s="15"/>
    </row>
    <row r="2592" spans="1:5" x14ac:dyDescent="0.25">
      <c r="A2592" s="15"/>
      <c r="B2592" s="20"/>
      <c r="C2592" s="20"/>
      <c r="D2592" s="15"/>
      <c r="E2592" s="15"/>
    </row>
    <row r="2593" spans="1:5" x14ac:dyDescent="0.25">
      <c r="A2593" s="15"/>
      <c r="B2593" s="20"/>
      <c r="C2593" s="20"/>
      <c r="D2593" s="15"/>
      <c r="E2593" s="15"/>
    </row>
    <row r="2594" spans="1:5" x14ac:dyDescent="0.25">
      <c r="A2594" s="15"/>
      <c r="B2594" s="20"/>
      <c r="C2594" s="20"/>
      <c r="D2594" s="15"/>
      <c r="E2594" s="15"/>
    </row>
    <row r="2595" spans="1:5" x14ac:dyDescent="0.25">
      <c r="A2595" s="15"/>
      <c r="B2595" s="20"/>
      <c r="C2595" s="20"/>
      <c r="D2595" s="15"/>
      <c r="E2595" s="15"/>
    </row>
    <row r="2596" spans="1:5" x14ac:dyDescent="0.25">
      <c r="A2596" s="15"/>
      <c r="B2596" s="20"/>
      <c r="C2596" s="20"/>
      <c r="D2596" s="15"/>
      <c r="E2596" s="15"/>
    </row>
    <row r="2597" spans="1:5" x14ac:dyDescent="0.25">
      <c r="A2597" s="15"/>
      <c r="B2597" s="20"/>
      <c r="C2597" s="20"/>
      <c r="D2597" s="15"/>
      <c r="E2597" s="15"/>
    </row>
    <row r="2598" spans="1:5" x14ac:dyDescent="0.25">
      <c r="A2598" s="15"/>
      <c r="B2598" s="20"/>
      <c r="C2598" s="20"/>
      <c r="D2598" s="15"/>
      <c r="E2598" s="15"/>
    </row>
    <row r="2599" spans="1:5" x14ac:dyDescent="0.25">
      <c r="A2599" s="15"/>
      <c r="B2599" s="20"/>
      <c r="C2599" s="20"/>
      <c r="D2599" s="15"/>
      <c r="E2599" s="15"/>
    </row>
    <row r="2600" spans="1:5" x14ac:dyDescent="0.25">
      <c r="A2600" s="15"/>
      <c r="B2600" s="20"/>
      <c r="C2600" s="20"/>
      <c r="D2600" s="15"/>
      <c r="E2600" s="15"/>
    </row>
    <row r="2601" spans="1:5" x14ac:dyDescent="0.25">
      <c r="A2601" s="15"/>
      <c r="B2601" s="20"/>
      <c r="C2601" s="20"/>
      <c r="D2601" s="15"/>
      <c r="E2601" s="15"/>
    </row>
    <row r="2602" spans="1:5" x14ac:dyDescent="0.25">
      <c r="A2602" s="15"/>
      <c r="B2602" s="20"/>
      <c r="C2602" s="20"/>
      <c r="D2602" s="15"/>
      <c r="E2602" s="15"/>
    </row>
    <row r="2603" spans="1:5" x14ac:dyDescent="0.25">
      <c r="A2603" s="15"/>
      <c r="B2603" s="20"/>
      <c r="C2603" s="20"/>
      <c r="D2603" s="15"/>
      <c r="E2603" s="15"/>
    </row>
    <row r="2604" spans="1:5" x14ac:dyDescent="0.25">
      <c r="A2604" s="15"/>
      <c r="B2604" s="20"/>
      <c r="C2604" s="20"/>
      <c r="D2604" s="15"/>
      <c r="E2604" s="15"/>
    </row>
    <row r="2605" spans="1:5" x14ac:dyDescent="0.25">
      <c r="A2605" s="15"/>
      <c r="B2605" s="20"/>
      <c r="C2605" s="20"/>
      <c r="D2605" s="15"/>
      <c r="E2605" s="15"/>
    </row>
    <row r="2606" spans="1:5" x14ac:dyDescent="0.25">
      <c r="A2606" s="15"/>
      <c r="B2606" s="20"/>
      <c r="C2606" s="20"/>
      <c r="D2606" s="15"/>
      <c r="E2606" s="15"/>
    </row>
    <row r="2607" spans="1:5" x14ac:dyDescent="0.25">
      <c r="A2607" s="15"/>
      <c r="B2607" s="20"/>
      <c r="C2607" s="20"/>
      <c r="D2607" s="15"/>
      <c r="E2607" s="15"/>
    </row>
    <row r="2608" spans="1:5" x14ac:dyDescent="0.25">
      <c r="A2608" s="15"/>
      <c r="B2608" s="20"/>
      <c r="C2608" s="20"/>
      <c r="D2608" s="15"/>
      <c r="E2608" s="15"/>
    </row>
    <row r="2609" spans="1:5" x14ac:dyDescent="0.25">
      <c r="A2609" s="15"/>
      <c r="B2609" s="20"/>
      <c r="C2609" s="20"/>
      <c r="D2609" s="15"/>
      <c r="E2609" s="15"/>
    </row>
    <row r="2610" spans="1:5" x14ac:dyDescent="0.25">
      <c r="A2610" s="15"/>
      <c r="B2610" s="20"/>
      <c r="C2610" s="20"/>
      <c r="D2610" s="15"/>
      <c r="E2610" s="15"/>
    </row>
    <row r="2611" spans="1:5" x14ac:dyDescent="0.25">
      <c r="A2611" s="15"/>
      <c r="B2611" s="20"/>
      <c r="C2611" s="20"/>
      <c r="D2611" s="15"/>
      <c r="E2611" s="15"/>
    </row>
    <row r="2612" spans="1:5" x14ac:dyDescent="0.25">
      <c r="A2612" s="15"/>
      <c r="B2612" s="20"/>
      <c r="C2612" s="20"/>
      <c r="D2612" s="15"/>
      <c r="E2612" s="15"/>
    </row>
    <row r="2613" spans="1:5" x14ac:dyDescent="0.25">
      <c r="A2613" s="15"/>
      <c r="B2613" s="20"/>
      <c r="C2613" s="20"/>
      <c r="D2613" s="15"/>
      <c r="E2613" s="15"/>
    </row>
    <row r="2614" spans="1:5" x14ac:dyDescent="0.25">
      <c r="A2614" s="15"/>
      <c r="B2614" s="20"/>
      <c r="C2614" s="20"/>
      <c r="D2614" s="15"/>
      <c r="E2614" s="15"/>
    </row>
    <row r="2615" spans="1:5" x14ac:dyDescent="0.25">
      <c r="A2615" s="15"/>
      <c r="B2615" s="20"/>
      <c r="C2615" s="20"/>
      <c r="D2615" s="15"/>
      <c r="E2615" s="15"/>
    </row>
    <row r="2616" spans="1:5" x14ac:dyDescent="0.25">
      <c r="A2616" s="15"/>
      <c r="B2616" s="20"/>
      <c r="C2616" s="20"/>
      <c r="D2616" s="15"/>
      <c r="E2616" s="15"/>
    </row>
    <row r="2617" spans="1:5" x14ac:dyDescent="0.25">
      <c r="A2617" s="15"/>
      <c r="B2617" s="20"/>
      <c r="C2617" s="20"/>
      <c r="D2617" s="15"/>
      <c r="E2617" s="15"/>
    </row>
    <row r="2618" spans="1:5" x14ac:dyDescent="0.25">
      <c r="A2618" s="15"/>
      <c r="B2618" s="20"/>
      <c r="C2618" s="20"/>
      <c r="D2618" s="15"/>
      <c r="E2618" s="15"/>
    </row>
    <row r="2619" spans="1:5" x14ac:dyDescent="0.25">
      <c r="A2619" s="15"/>
      <c r="B2619" s="20"/>
      <c r="C2619" s="20"/>
      <c r="D2619" s="15"/>
      <c r="E2619" s="15"/>
    </row>
    <row r="2620" spans="1:5" x14ac:dyDescent="0.25">
      <c r="A2620" s="15"/>
      <c r="B2620" s="20"/>
      <c r="C2620" s="20"/>
      <c r="D2620" s="15"/>
      <c r="E2620" s="15"/>
    </row>
    <row r="2621" spans="1:5" x14ac:dyDescent="0.25">
      <c r="A2621" s="15"/>
      <c r="B2621" s="20"/>
      <c r="C2621" s="20"/>
      <c r="D2621" s="15"/>
      <c r="E2621" s="15"/>
    </row>
    <row r="2622" spans="1:5" x14ac:dyDescent="0.25">
      <c r="A2622" s="15"/>
      <c r="B2622" s="20"/>
      <c r="C2622" s="20"/>
      <c r="D2622" s="15"/>
      <c r="E2622" s="15"/>
    </row>
    <row r="2623" spans="1:5" x14ac:dyDescent="0.25">
      <c r="A2623" s="15"/>
      <c r="B2623" s="20"/>
      <c r="C2623" s="20"/>
      <c r="D2623" s="15"/>
      <c r="E2623" s="15"/>
    </row>
    <row r="2624" spans="1:5" x14ac:dyDescent="0.25">
      <c r="A2624" s="15"/>
      <c r="B2624" s="20"/>
      <c r="C2624" s="20"/>
      <c r="D2624" s="15"/>
      <c r="E2624" s="15"/>
    </row>
    <row r="2625" spans="1:5" x14ac:dyDescent="0.25">
      <c r="A2625" s="15"/>
      <c r="B2625" s="20"/>
      <c r="C2625" s="20"/>
      <c r="D2625" s="15"/>
      <c r="E2625" s="15"/>
    </row>
    <row r="2626" spans="1:5" x14ac:dyDescent="0.25">
      <c r="A2626" s="15"/>
      <c r="B2626" s="20"/>
      <c r="C2626" s="20"/>
      <c r="D2626" s="15"/>
      <c r="E2626" s="15"/>
    </row>
    <row r="2627" spans="1:5" x14ac:dyDescent="0.25">
      <c r="A2627" s="15"/>
      <c r="B2627" s="20"/>
      <c r="C2627" s="20"/>
      <c r="D2627" s="15"/>
      <c r="E2627" s="15"/>
    </row>
    <row r="2628" spans="1:5" x14ac:dyDescent="0.25">
      <c r="A2628" s="15"/>
      <c r="B2628" s="20"/>
      <c r="C2628" s="20"/>
      <c r="D2628" s="15"/>
      <c r="E2628" s="15"/>
    </row>
    <row r="2629" spans="1:5" x14ac:dyDescent="0.25">
      <c r="A2629" s="15"/>
      <c r="B2629" s="20"/>
      <c r="C2629" s="20"/>
      <c r="D2629" s="15"/>
      <c r="E2629" s="15"/>
    </row>
    <row r="2630" spans="1:5" x14ac:dyDescent="0.25">
      <c r="A2630" s="15"/>
      <c r="B2630" s="20"/>
      <c r="C2630" s="20"/>
      <c r="D2630" s="15"/>
      <c r="E2630" s="15"/>
    </row>
    <row r="2631" spans="1:5" x14ac:dyDescent="0.25">
      <c r="A2631" s="15"/>
      <c r="B2631" s="20"/>
      <c r="C2631" s="20"/>
      <c r="D2631" s="15"/>
      <c r="E2631" s="15"/>
    </row>
    <row r="2632" spans="1:5" x14ac:dyDescent="0.25">
      <c r="A2632" s="15"/>
      <c r="B2632" s="20"/>
      <c r="C2632" s="20"/>
      <c r="D2632" s="15"/>
      <c r="E2632" s="15"/>
    </row>
    <row r="2633" spans="1:5" x14ac:dyDescent="0.25">
      <c r="A2633" s="15"/>
      <c r="B2633" s="20"/>
      <c r="C2633" s="20"/>
      <c r="D2633" s="15"/>
      <c r="E2633" s="15"/>
    </row>
    <row r="2634" spans="1:5" x14ac:dyDescent="0.25">
      <c r="A2634" s="15"/>
      <c r="B2634" s="20"/>
      <c r="C2634" s="20"/>
      <c r="D2634" s="15"/>
      <c r="E2634" s="15"/>
    </row>
    <row r="2635" spans="1:5" x14ac:dyDescent="0.25">
      <c r="A2635" s="15"/>
      <c r="B2635" s="20"/>
      <c r="C2635" s="20"/>
      <c r="D2635" s="15"/>
      <c r="E2635" s="15"/>
    </row>
    <row r="2636" spans="1:5" x14ac:dyDescent="0.25">
      <c r="A2636" s="15"/>
      <c r="B2636" s="20"/>
      <c r="C2636" s="20"/>
      <c r="D2636" s="15"/>
      <c r="E2636" s="15"/>
    </row>
    <row r="2637" spans="1:5" x14ac:dyDescent="0.25">
      <c r="A2637" s="15"/>
      <c r="B2637" s="20"/>
      <c r="C2637" s="20"/>
      <c r="D2637" s="15"/>
      <c r="E2637" s="15"/>
    </row>
    <row r="2638" spans="1:5" x14ac:dyDescent="0.25">
      <c r="A2638" s="15"/>
      <c r="B2638" s="20"/>
      <c r="C2638" s="20"/>
      <c r="D2638" s="15"/>
      <c r="E2638" s="15"/>
    </row>
    <row r="2639" spans="1:5" x14ac:dyDescent="0.25">
      <c r="A2639" s="15"/>
      <c r="B2639" s="20"/>
      <c r="C2639" s="20"/>
      <c r="D2639" s="15"/>
      <c r="E2639" s="15"/>
    </row>
    <row r="2640" spans="1:5" x14ac:dyDescent="0.25">
      <c r="A2640" s="15"/>
      <c r="B2640" s="20"/>
      <c r="C2640" s="20"/>
      <c r="D2640" s="15"/>
      <c r="E2640" s="15"/>
    </row>
    <row r="2641" spans="1:5" x14ac:dyDescent="0.25">
      <c r="A2641" s="15"/>
      <c r="B2641" s="20"/>
      <c r="C2641" s="20"/>
      <c r="D2641" s="15"/>
      <c r="E2641" s="15"/>
    </row>
    <row r="2642" spans="1:5" x14ac:dyDescent="0.25">
      <c r="A2642" s="15"/>
      <c r="B2642" s="20"/>
      <c r="C2642" s="20"/>
      <c r="D2642" s="15"/>
      <c r="E2642" s="15"/>
    </row>
    <row r="2643" spans="1:5" x14ac:dyDescent="0.25">
      <c r="A2643" s="15"/>
      <c r="B2643" s="20"/>
      <c r="C2643" s="20"/>
      <c r="D2643" s="15"/>
      <c r="E2643" s="15"/>
    </row>
    <row r="2644" spans="1:5" x14ac:dyDescent="0.25">
      <c r="A2644" s="15"/>
      <c r="B2644" s="20"/>
      <c r="C2644" s="20"/>
      <c r="D2644" s="15"/>
      <c r="E2644" s="15"/>
    </row>
    <row r="2645" spans="1:5" x14ac:dyDescent="0.25">
      <c r="A2645" s="15"/>
      <c r="B2645" s="20"/>
      <c r="C2645" s="20"/>
      <c r="D2645" s="15"/>
      <c r="E2645" s="15"/>
    </row>
    <row r="2646" spans="1:5" x14ac:dyDescent="0.25">
      <c r="A2646" s="15"/>
      <c r="B2646" s="20"/>
      <c r="C2646" s="20"/>
      <c r="D2646" s="15"/>
      <c r="E2646" s="15"/>
    </row>
    <row r="2647" spans="1:5" x14ac:dyDescent="0.25">
      <c r="A2647" s="15"/>
      <c r="B2647" s="20"/>
      <c r="C2647" s="20"/>
      <c r="D2647" s="15"/>
      <c r="E2647" s="15"/>
    </row>
    <row r="2648" spans="1:5" x14ac:dyDescent="0.25">
      <c r="A2648" s="15"/>
      <c r="B2648" s="20"/>
      <c r="C2648" s="20"/>
      <c r="D2648" s="15"/>
      <c r="E2648" s="15"/>
    </row>
    <row r="2649" spans="1:5" x14ac:dyDescent="0.25">
      <c r="A2649" s="15"/>
      <c r="B2649" s="20"/>
      <c r="C2649" s="20"/>
      <c r="D2649" s="15"/>
      <c r="E2649" s="15"/>
    </row>
    <row r="2650" spans="1:5" x14ac:dyDescent="0.25">
      <c r="A2650" s="15"/>
      <c r="B2650" s="20"/>
      <c r="C2650" s="20"/>
      <c r="D2650" s="15"/>
      <c r="E2650" s="15"/>
    </row>
    <row r="2651" spans="1:5" x14ac:dyDescent="0.25">
      <c r="A2651" s="15"/>
      <c r="B2651" s="20"/>
      <c r="C2651" s="20"/>
      <c r="D2651" s="15"/>
      <c r="E2651" s="15"/>
    </row>
    <row r="2652" spans="1:5" x14ac:dyDescent="0.25">
      <c r="A2652" s="15"/>
      <c r="B2652" s="20"/>
      <c r="C2652" s="20"/>
      <c r="D2652" s="15"/>
      <c r="E2652" s="15"/>
    </row>
    <row r="2653" spans="1:5" x14ac:dyDescent="0.25">
      <c r="A2653" s="15"/>
      <c r="B2653" s="20"/>
      <c r="C2653" s="20"/>
      <c r="D2653" s="15"/>
      <c r="E2653" s="15"/>
    </row>
    <row r="2654" spans="1:5" x14ac:dyDescent="0.25">
      <c r="A2654" s="15"/>
      <c r="B2654" s="20"/>
      <c r="C2654" s="20"/>
      <c r="D2654" s="15"/>
      <c r="E2654" s="15"/>
    </row>
    <row r="2655" spans="1:5" x14ac:dyDescent="0.25">
      <c r="A2655" s="15"/>
      <c r="B2655" s="20"/>
      <c r="C2655" s="20"/>
      <c r="D2655" s="15"/>
      <c r="E2655" s="15"/>
    </row>
    <row r="2656" spans="1:5" x14ac:dyDescent="0.25">
      <c r="A2656" s="15"/>
      <c r="B2656" s="20"/>
      <c r="C2656" s="20"/>
      <c r="D2656" s="15"/>
      <c r="E2656" s="15"/>
    </row>
    <row r="2657" spans="1:5" x14ac:dyDescent="0.25">
      <c r="A2657" s="15"/>
      <c r="B2657" s="20"/>
      <c r="C2657" s="20"/>
      <c r="D2657" s="15"/>
      <c r="E2657" s="15"/>
    </row>
    <row r="2658" spans="1:5" x14ac:dyDescent="0.25">
      <c r="A2658" s="15"/>
      <c r="B2658" s="20"/>
      <c r="C2658" s="20"/>
      <c r="D2658" s="15"/>
      <c r="E2658" s="15"/>
    </row>
    <row r="2659" spans="1:5" x14ac:dyDescent="0.25">
      <c r="A2659" s="15"/>
      <c r="B2659" s="20"/>
      <c r="C2659" s="20"/>
      <c r="D2659" s="15"/>
      <c r="E2659" s="15"/>
    </row>
    <row r="2660" spans="1:5" x14ac:dyDescent="0.25">
      <c r="A2660" s="15"/>
      <c r="B2660" s="20"/>
      <c r="C2660" s="20"/>
      <c r="D2660" s="15"/>
      <c r="E2660" s="15"/>
    </row>
    <row r="2661" spans="1:5" x14ac:dyDescent="0.25">
      <c r="A2661" s="15"/>
      <c r="B2661" s="20"/>
      <c r="C2661" s="20"/>
      <c r="D2661" s="15"/>
      <c r="E2661" s="15"/>
    </row>
    <row r="2662" spans="1:5" x14ac:dyDescent="0.25">
      <c r="A2662" s="15"/>
      <c r="B2662" s="20"/>
      <c r="C2662" s="20"/>
      <c r="D2662" s="15"/>
      <c r="E2662" s="15"/>
    </row>
    <row r="2663" spans="1:5" x14ac:dyDescent="0.25">
      <c r="A2663" s="15"/>
      <c r="B2663" s="20"/>
      <c r="C2663" s="20"/>
      <c r="D2663" s="15"/>
      <c r="E2663" s="15"/>
    </row>
    <row r="2664" spans="1:5" x14ac:dyDescent="0.25">
      <c r="A2664" s="15"/>
      <c r="B2664" s="20"/>
      <c r="C2664" s="20"/>
      <c r="D2664" s="15"/>
      <c r="E2664" s="15"/>
    </row>
    <row r="2665" spans="1:5" x14ac:dyDescent="0.25">
      <c r="A2665" s="15"/>
      <c r="B2665" s="20"/>
      <c r="C2665" s="20"/>
      <c r="D2665" s="15"/>
      <c r="E2665" s="15"/>
    </row>
    <row r="2666" spans="1:5" x14ac:dyDescent="0.25">
      <c r="A2666" s="15"/>
      <c r="B2666" s="20"/>
      <c r="C2666" s="20"/>
      <c r="D2666" s="15"/>
      <c r="E2666" s="15"/>
    </row>
    <row r="2667" spans="1:5" x14ac:dyDescent="0.25">
      <c r="A2667" s="15"/>
      <c r="B2667" s="20"/>
      <c r="C2667" s="20"/>
      <c r="D2667" s="15"/>
      <c r="E2667" s="15"/>
    </row>
    <row r="2668" spans="1:5" x14ac:dyDescent="0.25">
      <c r="A2668" s="15"/>
      <c r="B2668" s="20"/>
      <c r="C2668" s="20"/>
      <c r="D2668" s="15"/>
      <c r="E2668" s="15"/>
    </row>
    <row r="2669" spans="1:5" x14ac:dyDescent="0.25">
      <c r="A2669" s="15"/>
      <c r="B2669" s="20"/>
      <c r="C2669" s="20"/>
      <c r="D2669" s="15"/>
      <c r="E2669" s="15"/>
    </row>
    <row r="2670" spans="1:5" x14ac:dyDescent="0.25">
      <c r="A2670" s="15"/>
      <c r="B2670" s="20"/>
      <c r="C2670" s="20"/>
      <c r="D2670" s="15"/>
      <c r="E2670" s="15"/>
    </row>
    <row r="2671" spans="1:5" x14ac:dyDescent="0.25">
      <c r="A2671" s="15"/>
      <c r="B2671" s="20"/>
      <c r="C2671" s="20"/>
      <c r="D2671" s="15"/>
      <c r="E2671" s="15"/>
    </row>
    <row r="2672" spans="1:5" x14ac:dyDescent="0.25">
      <c r="A2672" s="15"/>
      <c r="B2672" s="20"/>
      <c r="C2672" s="20"/>
      <c r="D2672" s="15"/>
      <c r="E2672" s="15"/>
    </row>
    <row r="2673" spans="1:5" x14ac:dyDescent="0.25">
      <c r="A2673" s="15"/>
      <c r="B2673" s="20"/>
      <c r="C2673" s="20"/>
      <c r="D2673" s="15"/>
      <c r="E2673" s="15"/>
    </row>
    <row r="2674" spans="1:5" x14ac:dyDescent="0.25">
      <c r="A2674" s="15"/>
      <c r="B2674" s="20"/>
      <c r="C2674" s="20"/>
      <c r="D2674" s="15"/>
      <c r="E2674" s="15"/>
    </row>
    <row r="2675" spans="1:5" x14ac:dyDescent="0.25">
      <c r="A2675" s="15"/>
      <c r="B2675" s="20"/>
      <c r="C2675" s="20"/>
      <c r="D2675" s="15"/>
      <c r="E2675" s="15"/>
    </row>
    <row r="2676" spans="1:5" x14ac:dyDescent="0.25">
      <c r="A2676" s="15"/>
      <c r="B2676" s="20"/>
      <c r="C2676" s="20"/>
      <c r="D2676" s="15"/>
      <c r="E2676" s="15"/>
    </row>
    <row r="2677" spans="1:5" x14ac:dyDescent="0.25">
      <c r="A2677" s="15"/>
      <c r="B2677" s="20"/>
      <c r="C2677" s="20"/>
      <c r="D2677" s="15"/>
      <c r="E2677" s="15"/>
    </row>
    <row r="2678" spans="1:5" x14ac:dyDescent="0.25">
      <c r="A2678" s="15"/>
      <c r="B2678" s="20"/>
      <c r="C2678" s="20"/>
      <c r="D2678" s="15"/>
      <c r="E2678" s="15"/>
    </row>
    <row r="2679" spans="1:5" x14ac:dyDescent="0.25">
      <c r="A2679" s="15"/>
      <c r="B2679" s="20"/>
      <c r="C2679" s="20"/>
      <c r="D2679" s="15"/>
      <c r="E2679" s="15"/>
    </row>
    <row r="2680" spans="1:5" x14ac:dyDescent="0.25">
      <c r="A2680" s="15"/>
      <c r="B2680" s="20"/>
      <c r="C2680" s="20"/>
      <c r="D2680" s="15"/>
      <c r="E2680" s="15"/>
    </row>
    <row r="2681" spans="1:5" x14ac:dyDescent="0.25">
      <c r="A2681" s="15"/>
      <c r="B2681" s="20"/>
      <c r="C2681" s="20"/>
      <c r="D2681" s="15"/>
      <c r="E2681" s="15"/>
    </row>
    <row r="2682" spans="1:5" x14ac:dyDescent="0.25">
      <c r="A2682" s="15"/>
      <c r="B2682" s="20"/>
      <c r="C2682" s="20"/>
      <c r="D2682" s="15"/>
      <c r="E2682" s="15"/>
    </row>
    <row r="2683" spans="1:5" x14ac:dyDescent="0.25">
      <c r="A2683" s="15"/>
      <c r="B2683" s="20"/>
      <c r="C2683" s="20"/>
      <c r="D2683" s="15"/>
      <c r="E2683" s="15"/>
    </row>
    <row r="2684" spans="1:5" x14ac:dyDescent="0.25">
      <c r="A2684" s="15"/>
      <c r="B2684" s="20"/>
      <c r="C2684" s="20"/>
      <c r="D2684" s="15"/>
      <c r="E2684" s="15"/>
    </row>
    <row r="2685" spans="1:5" x14ac:dyDescent="0.25">
      <c r="A2685" s="15"/>
      <c r="B2685" s="20"/>
      <c r="C2685" s="20"/>
      <c r="D2685" s="15"/>
      <c r="E2685" s="15"/>
    </row>
    <row r="2686" spans="1:5" x14ac:dyDescent="0.25">
      <c r="A2686" s="15"/>
      <c r="B2686" s="20"/>
      <c r="C2686" s="20"/>
      <c r="D2686" s="15"/>
      <c r="E2686" s="15"/>
    </row>
    <row r="2687" spans="1:5" x14ac:dyDescent="0.25">
      <c r="A2687" s="15"/>
      <c r="B2687" s="20"/>
      <c r="C2687" s="20"/>
      <c r="D2687" s="15"/>
      <c r="E2687" s="15"/>
    </row>
    <row r="2688" spans="1:5" x14ac:dyDescent="0.25">
      <c r="A2688" s="15"/>
      <c r="B2688" s="20"/>
      <c r="C2688" s="20"/>
      <c r="D2688" s="15"/>
      <c r="E2688" s="15"/>
    </row>
    <row r="2689" spans="1:5" x14ac:dyDescent="0.25">
      <c r="A2689" s="15"/>
      <c r="B2689" s="20"/>
      <c r="C2689" s="20"/>
      <c r="D2689" s="15"/>
      <c r="E2689" s="15"/>
    </row>
    <row r="2690" spans="1:5" x14ac:dyDescent="0.25">
      <c r="A2690" s="15"/>
      <c r="B2690" s="20"/>
      <c r="C2690" s="20"/>
      <c r="D2690" s="15"/>
      <c r="E2690" s="15"/>
    </row>
    <row r="2691" spans="1:5" x14ac:dyDescent="0.25">
      <c r="A2691" s="15"/>
      <c r="B2691" s="20"/>
      <c r="C2691" s="20"/>
      <c r="D2691" s="15"/>
      <c r="E2691" s="15"/>
    </row>
    <row r="2692" spans="1:5" x14ac:dyDescent="0.25">
      <c r="A2692" s="15"/>
      <c r="B2692" s="20"/>
      <c r="C2692" s="20"/>
      <c r="D2692" s="15"/>
      <c r="E2692" s="15"/>
    </row>
    <row r="2693" spans="1:5" x14ac:dyDescent="0.25">
      <c r="A2693" s="15"/>
      <c r="B2693" s="20"/>
      <c r="C2693" s="20"/>
      <c r="D2693" s="15"/>
      <c r="E2693" s="15"/>
    </row>
    <row r="2694" spans="1:5" x14ac:dyDescent="0.25">
      <c r="A2694" s="15"/>
      <c r="B2694" s="20"/>
      <c r="C2694" s="20"/>
      <c r="D2694" s="15"/>
      <c r="E2694" s="15"/>
    </row>
    <row r="2695" spans="1:5" x14ac:dyDescent="0.25">
      <c r="A2695" s="15"/>
      <c r="B2695" s="20"/>
      <c r="C2695" s="20"/>
      <c r="D2695" s="15"/>
      <c r="E2695" s="15"/>
    </row>
    <row r="2696" spans="1:5" x14ac:dyDescent="0.25">
      <c r="A2696" s="15"/>
      <c r="B2696" s="20"/>
      <c r="C2696" s="20"/>
      <c r="D2696" s="15"/>
      <c r="E2696" s="15"/>
    </row>
    <row r="2697" spans="1:5" x14ac:dyDescent="0.25">
      <c r="A2697" s="15"/>
      <c r="B2697" s="20"/>
      <c r="C2697" s="20"/>
      <c r="D2697" s="15"/>
      <c r="E2697" s="15"/>
    </row>
    <row r="2698" spans="1:5" x14ac:dyDescent="0.25">
      <c r="A2698" s="15"/>
      <c r="B2698" s="20"/>
      <c r="C2698" s="20"/>
      <c r="D2698" s="15"/>
      <c r="E2698" s="15"/>
    </row>
    <row r="2699" spans="1:5" x14ac:dyDescent="0.25">
      <c r="A2699" s="15"/>
      <c r="B2699" s="20"/>
      <c r="C2699" s="20"/>
      <c r="D2699" s="15"/>
      <c r="E2699" s="15"/>
    </row>
    <row r="2700" spans="1:5" x14ac:dyDescent="0.25">
      <c r="A2700" s="15"/>
      <c r="B2700" s="20"/>
      <c r="C2700" s="20"/>
      <c r="D2700" s="15"/>
      <c r="E2700" s="15"/>
    </row>
    <row r="2701" spans="1:5" x14ac:dyDescent="0.25">
      <c r="A2701" s="15"/>
      <c r="B2701" s="20"/>
      <c r="C2701" s="20"/>
      <c r="D2701" s="15"/>
      <c r="E2701" s="15"/>
    </row>
    <row r="2702" spans="1:5" x14ac:dyDescent="0.25">
      <c r="A2702" s="15"/>
      <c r="B2702" s="20"/>
      <c r="C2702" s="20"/>
      <c r="D2702" s="15"/>
      <c r="E2702" s="15"/>
    </row>
    <row r="2703" spans="1:5" x14ac:dyDescent="0.25">
      <c r="A2703" s="15"/>
      <c r="B2703" s="20"/>
      <c r="C2703" s="20"/>
      <c r="D2703" s="15"/>
      <c r="E2703" s="15"/>
    </row>
    <row r="2704" spans="1:5" x14ac:dyDescent="0.25">
      <c r="A2704" s="15"/>
      <c r="B2704" s="20"/>
      <c r="C2704" s="20"/>
      <c r="D2704" s="15"/>
      <c r="E2704" s="15"/>
    </row>
    <row r="2705" spans="1:5" x14ac:dyDescent="0.25">
      <c r="A2705" s="15"/>
      <c r="B2705" s="20"/>
      <c r="C2705" s="20"/>
      <c r="D2705" s="15"/>
      <c r="E2705" s="15"/>
    </row>
    <row r="2706" spans="1:5" x14ac:dyDescent="0.25">
      <c r="A2706" s="15"/>
      <c r="B2706" s="20"/>
      <c r="C2706" s="20"/>
      <c r="D2706" s="15"/>
      <c r="E2706" s="15"/>
    </row>
    <row r="2707" spans="1:5" x14ac:dyDescent="0.25">
      <c r="A2707" s="15"/>
      <c r="B2707" s="20"/>
      <c r="C2707" s="20"/>
      <c r="D2707" s="15"/>
      <c r="E2707" s="15"/>
    </row>
    <row r="2708" spans="1:5" x14ac:dyDescent="0.25">
      <c r="A2708" s="15"/>
      <c r="B2708" s="20"/>
      <c r="C2708" s="20"/>
      <c r="D2708" s="15"/>
      <c r="E2708" s="15"/>
    </row>
    <row r="2709" spans="1:5" x14ac:dyDescent="0.25">
      <c r="A2709" s="15"/>
      <c r="B2709" s="20"/>
      <c r="C2709" s="20"/>
      <c r="D2709" s="15"/>
      <c r="E2709" s="15"/>
    </row>
    <row r="2710" spans="1:5" x14ac:dyDescent="0.25">
      <c r="A2710" s="15"/>
      <c r="B2710" s="20"/>
      <c r="C2710" s="20"/>
      <c r="D2710" s="15"/>
      <c r="E2710" s="15"/>
    </row>
    <row r="2711" spans="1:5" x14ac:dyDescent="0.25">
      <c r="A2711" s="15"/>
      <c r="B2711" s="20"/>
      <c r="C2711" s="20"/>
      <c r="D2711" s="15"/>
      <c r="E2711" s="15"/>
    </row>
    <row r="2712" spans="1:5" x14ac:dyDescent="0.25">
      <c r="A2712" s="15"/>
      <c r="B2712" s="20"/>
      <c r="C2712" s="20"/>
      <c r="D2712" s="15"/>
      <c r="E2712" s="15"/>
    </row>
    <row r="2713" spans="1:5" x14ac:dyDescent="0.25">
      <c r="A2713" s="15"/>
      <c r="B2713" s="20"/>
      <c r="C2713" s="20"/>
      <c r="D2713" s="15"/>
      <c r="E2713" s="15"/>
    </row>
    <row r="2714" spans="1:5" x14ac:dyDescent="0.25">
      <c r="A2714" s="15"/>
      <c r="B2714" s="20"/>
      <c r="C2714" s="20"/>
      <c r="D2714" s="15"/>
      <c r="E2714" s="15"/>
    </row>
    <row r="2715" spans="1:5" x14ac:dyDescent="0.25">
      <c r="A2715" s="15"/>
      <c r="B2715" s="20"/>
      <c r="C2715" s="20"/>
      <c r="D2715" s="15"/>
      <c r="E2715" s="15"/>
    </row>
    <row r="2716" spans="1:5" x14ac:dyDescent="0.25">
      <c r="A2716" s="15"/>
      <c r="B2716" s="20"/>
      <c r="C2716" s="20"/>
      <c r="D2716" s="15"/>
      <c r="E2716" s="15"/>
    </row>
    <row r="2717" spans="1:5" x14ac:dyDescent="0.25">
      <c r="A2717" s="15"/>
      <c r="B2717" s="20"/>
      <c r="C2717" s="20"/>
      <c r="D2717" s="15"/>
      <c r="E2717" s="15"/>
    </row>
    <row r="2718" spans="1:5" x14ac:dyDescent="0.25">
      <c r="A2718" s="15"/>
      <c r="B2718" s="20"/>
      <c r="C2718" s="20"/>
      <c r="D2718" s="15"/>
      <c r="E2718" s="15"/>
    </row>
    <row r="2719" spans="1:5" x14ac:dyDescent="0.25">
      <c r="A2719" s="15"/>
      <c r="B2719" s="20"/>
      <c r="C2719" s="20"/>
      <c r="D2719" s="15"/>
      <c r="E2719" s="15"/>
    </row>
    <row r="2720" spans="1:5" x14ac:dyDescent="0.25">
      <c r="A2720" s="15"/>
      <c r="B2720" s="20"/>
      <c r="C2720" s="20"/>
      <c r="D2720" s="15"/>
      <c r="E2720" s="15"/>
    </row>
    <row r="2721" spans="1:5" x14ac:dyDescent="0.25">
      <c r="A2721" s="15"/>
      <c r="B2721" s="20"/>
      <c r="C2721" s="20"/>
      <c r="D2721" s="15"/>
      <c r="E2721" s="15"/>
    </row>
    <row r="2722" spans="1:5" x14ac:dyDescent="0.25">
      <c r="A2722" s="15"/>
      <c r="B2722" s="20"/>
      <c r="C2722" s="20"/>
      <c r="D2722" s="15"/>
      <c r="E2722" s="15"/>
    </row>
    <row r="2723" spans="1:5" x14ac:dyDescent="0.25">
      <c r="A2723" s="15"/>
      <c r="B2723" s="20"/>
      <c r="C2723" s="20"/>
      <c r="D2723" s="15"/>
      <c r="E2723" s="15"/>
    </row>
    <row r="2724" spans="1:5" x14ac:dyDescent="0.25">
      <c r="A2724" s="15"/>
      <c r="B2724" s="20"/>
      <c r="C2724" s="20"/>
      <c r="D2724" s="15"/>
      <c r="E2724" s="15"/>
    </row>
    <row r="2725" spans="1:5" x14ac:dyDescent="0.25">
      <c r="A2725" s="15"/>
      <c r="B2725" s="20"/>
      <c r="C2725" s="20"/>
      <c r="D2725" s="15"/>
      <c r="E2725" s="15"/>
    </row>
    <row r="2726" spans="1:5" x14ac:dyDescent="0.25">
      <c r="A2726" s="15"/>
      <c r="B2726" s="20"/>
      <c r="C2726" s="20"/>
      <c r="D2726" s="15"/>
      <c r="E2726" s="15"/>
    </row>
    <row r="2727" spans="1:5" x14ac:dyDescent="0.25">
      <c r="A2727" s="15"/>
      <c r="B2727" s="20"/>
      <c r="C2727" s="20"/>
      <c r="D2727" s="15"/>
      <c r="E2727" s="15"/>
    </row>
    <row r="2728" spans="1:5" x14ac:dyDescent="0.25">
      <c r="A2728" s="15"/>
      <c r="B2728" s="20"/>
      <c r="C2728" s="20"/>
      <c r="D2728" s="15"/>
      <c r="E2728" s="15"/>
    </row>
    <row r="2729" spans="1:5" x14ac:dyDescent="0.25">
      <c r="A2729" s="15"/>
      <c r="B2729" s="20"/>
      <c r="C2729" s="20"/>
      <c r="D2729" s="15"/>
      <c r="E2729" s="15"/>
    </row>
    <row r="2730" spans="1:5" x14ac:dyDescent="0.25">
      <c r="A2730" s="15"/>
      <c r="B2730" s="20"/>
      <c r="C2730" s="20"/>
      <c r="D2730" s="15"/>
      <c r="E2730" s="15"/>
    </row>
    <row r="2731" spans="1:5" x14ac:dyDescent="0.25">
      <c r="A2731" s="15"/>
      <c r="B2731" s="20"/>
      <c r="C2731" s="20"/>
      <c r="D2731" s="15"/>
      <c r="E2731" s="15"/>
    </row>
    <row r="2732" spans="1:5" x14ac:dyDescent="0.25">
      <c r="A2732" s="15"/>
      <c r="B2732" s="20"/>
      <c r="C2732" s="20"/>
      <c r="D2732" s="15"/>
      <c r="E2732" s="15"/>
    </row>
    <row r="2733" spans="1:5" x14ac:dyDescent="0.25">
      <c r="A2733" s="15"/>
      <c r="B2733" s="20"/>
      <c r="C2733" s="20"/>
      <c r="D2733" s="15"/>
      <c r="E2733" s="15"/>
    </row>
    <row r="2734" spans="1:5" x14ac:dyDescent="0.25">
      <c r="A2734" s="15"/>
      <c r="B2734" s="20"/>
      <c r="C2734" s="20"/>
      <c r="D2734" s="15"/>
      <c r="E2734" s="15"/>
    </row>
    <row r="2735" spans="1:5" x14ac:dyDescent="0.25">
      <c r="A2735" s="15"/>
      <c r="B2735" s="20"/>
      <c r="C2735" s="20"/>
      <c r="D2735" s="15"/>
      <c r="E2735" s="15"/>
    </row>
    <row r="2736" spans="1:5" x14ac:dyDescent="0.25">
      <c r="A2736" s="15"/>
      <c r="B2736" s="20"/>
      <c r="C2736" s="20"/>
      <c r="D2736" s="15"/>
      <c r="E2736" s="15"/>
    </row>
    <row r="2737" spans="1:5" x14ac:dyDescent="0.25">
      <c r="A2737" s="15"/>
      <c r="B2737" s="20"/>
      <c r="C2737" s="20"/>
      <c r="D2737" s="15"/>
      <c r="E2737" s="15"/>
    </row>
    <row r="2738" spans="1:5" x14ac:dyDescent="0.25">
      <c r="A2738" s="15"/>
      <c r="B2738" s="20"/>
      <c r="C2738" s="20"/>
      <c r="D2738" s="15"/>
      <c r="E2738" s="15"/>
    </row>
    <row r="2739" spans="1:5" x14ac:dyDescent="0.25">
      <c r="A2739" s="15"/>
      <c r="B2739" s="20"/>
      <c r="C2739" s="20"/>
      <c r="D2739" s="15"/>
      <c r="E2739" s="15"/>
    </row>
    <row r="2740" spans="1:5" x14ac:dyDescent="0.25">
      <c r="A2740" s="15"/>
      <c r="B2740" s="20"/>
      <c r="C2740" s="20"/>
      <c r="D2740" s="15"/>
      <c r="E2740" s="15"/>
    </row>
    <row r="2741" spans="1:5" x14ac:dyDescent="0.25">
      <c r="A2741" s="15"/>
      <c r="B2741" s="20"/>
      <c r="C2741" s="20"/>
      <c r="D2741" s="15"/>
      <c r="E2741" s="15"/>
    </row>
    <row r="2742" spans="1:5" x14ac:dyDescent="0.25">
      <c r="A2742" s="15"/>
      <c r="B2742" s="20"/>
      <c r="C2742" s="20"/>
      <c r="D2742" s="15"/>
      <c r="E2742" s="15"/>
    </row>
    <row r="2743" spans="1:5" x14ac:dyDescent="0.25">
      <c r="A2743" s="15"/>
      <c r="B2743" s="20"/>
      <c r="C2743" s="20"/>
      <c r="D2743" s="15"/>
      <c r="E2743" s="15"/>
    </row>
    <row r="2744" spans="1:5" x14ac:dyDescent="0.25">
      <c r="A2744" s="15"/>
      <c r="B2744" s="20"/>
      <c r="C2744" s="20"/>
      <c r="D2744" s="15"/>
      <c r="E2744" s="15"/>
    </row>
    <row r="2745" spans="1:5" x14ac:dyDescent="0.25">
      <c r="A2745" s="15"/>
      <c r="B2745" s="20"/>
      <c r="C2745" s="20"/>
      <c r="D2745" s="15"/>
      <c r="E2745" s="15"/>
    </row>
    <row r="2746" spans="1:5" x14ac:dyDescent="0.25">
      <c r="A2746" s="15"/>
      <c r="B2746" s="20"/>
      <c r="C2746" s="20"/>
      <c r="D2746" s="15"/>
      <c r="E2746" s="15"/>
    </row>
    <row r="2747" spans="1:5" x14ac:dyDescent="0.25">
      <c r="A2747" s="15"/>
      <c r="B2747" s="20"/>
      <c r="C2747" s="20"/>
      <c r="D2747" s="15"/>
      <c r="E2747" s="15"/>
    </row>
    <row r="2748" spans="1:5" x14ac:dyDescent="0.25">
      <c r="A2748" s="15"/>
      <c r="B2748" s="20"/>
      <c r="C2748" s="20"/>
      <c r="D2748" s="15"/>
      <c r="E2748" s="15"/>
    </row>
    <row r="2749" spans="1:5" x14ac:dyDescent="0.25">
      <c r="A2749" s="15"/>
      <c r="B2749" s="20"/>
      <c r="C2749" s="20"/>
      <c r="D2749" s="15"/>
      <c r="E2749" s="15"/>
    </row>
    <row r="2750" spans="1:5" x14ac:dyDescent="0.25">
      <c r="A2750" s="15"/>
      <c r="B2750" s="20"/>
      <c r="C2750" s="20"/>
      <c r="D2750" s="15"/>
      <c r="E2750" s="15"/>
    </row>
    <row r="2751" spans="1:5" x14ac:dyDescent="0.25">
      <c r="A2751" s="15"/>
      <c r="B2751" s="20"/>
      <c r="C2751" s="20"/>
      <c r="D2751" s="15"/>
      <c r="E2751" s="15"/>
    </row>
    <row r="2752" spans="1:5" x14ac:dyDescent="0.25">
      <c r="A2752" s="15"/>
      <c r="B2752" s="20"/>
      <c r="C2752" s="20"/>
      <c r="D2752" s="15"/>
      <c r="E2752" s="15"/>
    </row>
    <row r="2753" spans="1:5" x14ac:dyDescent="0.25">
      <c r="A2753" s="15"/>
      <c r="B2753" s="20"/>
      <c r="C2753" s="20"/>
      <c r="D2753" s="15"/>
      <c r="E2753" s="15"/>
    </row>
    <row r="2754" spans="1:5" x14ac:dyDescent="0.25">
      <c r="A2754" s="15"/>
      <c r="B2754" s="20"/>
      <c r="C2754" s="20"/>
      <c r="D2754" s="15"/>
      <c r="E2754" s="15"/>
    </row>
    <row r="2755" spans="1:5" x14ac:dyDescent="0.25">
      <c r="A2755" s="15"/>
      <c r="B2755" s="20"/>
      <c r="C2755" s="20"/>
      <c r="D2755" s="15"/>
      <c r="E2755" s="15"/>
    </row>
    <row r="2756" spans="1:5" x14ac:dyDescent="0.25">
      <c r="A2756" s="15"/>
      <c r="B2756" s="20"/>
      <c r="C2756" s="20"/>
      <c r="D2756" s="15"/>
      <c r="E2756" s="15"/>
    </row>
    <row r="2757" spans="1:5" x14ac:dyDescent="0.25">
      <c r="A2757" s="15"/>
      <c r="B2757" s="20"/>
      <c r="C2757" s="20"/>
      <c r="D2757" s="15"/>
      <c r="E2757" s="15"/>
    </row>
    <row r="2758" spans="1:5" x14ac:dyDescent="0.25">
      <c r="A2758" s="15"/>
      <c r="B2758" s="20"/>
      <c r="C2758" s="20"/>
      <c r="D2758" s="15"/>
      <c r="E2758" s="15"/>
    </row>
    <row r="2759" spans="1:5" x14ac:dyDescent="0.25">
      <c r="A2759" s="15"/>
      <c r="B2759" s="20"/>
      <c r="C2759" s="20"/>
      <c r="D2759" s="15"/>
      <c r="E2759" s="15"/>
    </row>
    <row r="2760" spans="1:5" x14ac:dyDescent="0.25">
      <c r="A2760" s="15"/>
      <c r="B2760" s="20"/>
      <c r="C2760" s="20"/>
      <c r="D2760" s="15"/>
      <c r="E2760" s="15"/>
    </row>
    <row r="2761" spans="1:5" x14ac:dyDescent="0.25">
      <c r="A2761" s="15"/>
      <c r="B2761" s="20"/>
      <c r="C2761" s="20"/>
      <c r="D2761" s="15"/>
      <c r="E2761" s="15"/>
    </row>
    <row r="2762" spans="1:5" x14ac:dyDescent="0.25">
      <c r="A2762" s="15"/>
      <c r="B2762" s="20"/>
      <c r="C2762" s="20"/>
      <c r="D2762" s="15"/>
      <c r="E2762" s="15"/>
    </row>
    <row r="2763" spans="1:5" x14ac:dyDescent="0.25">
      <c r="A2763" s="15"/>
      <c r="B2763" s="20"/>
      <c r="C2763" s="20"/>
      <c r="D2763" s="15"/>
      <c r="E2763" s="15"/>
    </row>
    <row r="2764" spans="1:5" x14ac:dyDescent="0.25">
      <c r="A2764" s="15"/>
      <c r="B2764" s="20"/>
      <c r="C2764" s="20"/>
      <c r="D2764" s="15"/>
      <c r="E2764" s="15"/>
    </row>
    <row r="2765" spans="1:5" x14ac:dyDescent="0.25">
      <c r="A2765" s="15"/>
      <c r="B2765" s="20"/>
      <c r="C2765" s="20"/>
      <c r="D2765" s="15"/>
      <c r="E2765" s="15"/>
    </row>
    <row r="2766" spans="1:5" x14ac:dyDescent="0.25">
      <c r="A2766" s="15"/>
      <c r="B2766" s="20"/>
      <c r="C2766" s="20"/>
      <c r="D2766" s="15"/>
      <c r="E2766" s="15"/>
    </row>
    <row r="2767" spans="1:5" x14ac:dyDescent="0.25">
      <c r="A2767" s="15"/>
      <c r="B2767" s="20"/>
      <c r="C2767" s="20"/>
      <c r="D2767" s="15"/>
      <c r="E2767" s="15"/>
    </row>
    <row r="2768" spans="1:5" x14ac:dyDescent="0.25">
      <c r="A2768" s="15"/>
      <c r="B2768" s="20"/>
      <c r="C2768" s="20"/>
      <c r="D2768" s="15"/>
      <c r="E2768" s="15"/>
    </row>
    <row r="2769" spans="1:5" x14ac:dyDescent="0.25">
      <c r="A2769" s="15"/>
      <c r="B2769" s="20"/>
      <c r="C2769" s="20"/>
      <c r="D2769" s="15"/>
      <c r="E2769" s="15"/>
    </row>
    <row r="2770" spans="1:5" x14ac:dyDescent="0.25">
      <c r="A2770" s="15"/>
      <c r="B2770" s="20"/>
      <c r="C2770" s="20"/>
      <c r="D2770" s="15"/>
      <c r="E2770" s="15"/>
    </row>
    <row r="2771" spans="1:5" x14ac:dyDescent="0.25">
      <c r="A2771" s="15"/>
      <c r="B2771" s="20"/>
      <c r="C2771" s="20"/>
      <c r="D2771" s="15"/>
      <c r="E2771" s="15"/>
    </row>
    <row r="2772" spans="1:5" x14ac:dyDescent="0.25">
      <c r="A2772" s="15"/>
      <c r="B2772" s="20"/>
      <c r="C2772" s="20"/>
      <c r="D2772" s="15"/>
      <c r="E2772" s="15"/>
    </row>
    <row r="2773" spans="1:5" x14ac:dyDescent="0.25">
      <c r="A2773" s="15"/>
      <c r="B2773" s="20"/>
      <c r="C2773" s="20"/>
      <c r="D2773" s="15"/>
      <c r="E2773" s="15"/>
    </row>
    <row r="2774" spans="1:5" x14ac:dyDescent="0.25">
      <c r="A2774" s="15"/>
      <c r="B2774" s="20"/>
      <c r="C2774" s="20"/>
      <c r="D2774" s="15"/>
      <c r="E2774" s="15"/>
    </row>
    <row r="2775" spans="1:5" x14ac:dyDescent="0.25">
      <c r="A2775" s="15"/>
      <c r="B2775" s="20"/>
      <c r="C2775" s="20"/>
      <c r="D2775" s="15"/>
      <c r="E2775" s="15"/>
    </row>
    <row r="2776" spans="1:5" x14ac:dyDescent="0.25">
      <c r="A2776" s="15"/>
      <c r="B2776" s="20"/>
      <c r="C2776" s="20"/>
      <c r="D2776" s="15"/>
      <c r="E2776" s="15"/>
    </row>
    <row r="2777" spans="1:5" x14ac:dyDescent="0.25">
      <c r="A2777" s="15"/>
      <c r="B2777" s="20"/>
      <c r="C2777" s="20"/>
      <c r="D2777" s="15"/>
      <c r="E2777" s="15"/>
    </row>
    <row r="2778" spans="1:5" x14ac:dyDescent="0.25">
      <c r="A2778" s="15"/>
      <c r="B2778" s="20"/>
      <c r="C2778" s="20"/>
      <c r="D2778" s="15"/>
      <c r="E2778" s="15"/>
    </row>
    <row r="2779" spans="1:5" x14ac:dyDescent="0.25">
      <c r="A2779" s="15"/>
      <c r="B2779" s="20"/>
      <c r="C2779" s="20"/>
      <c r="D2779" s="15"/>
      <c r="E2779" s="15"/>
    </row>
    <row r="2780" spans="1:5" x14ac:dyDescent="0.25">
      <c r="A2780" s="15"/>
      <c r="B2780" s="20"/>
      <c r="C2780" s="20"/>
      <c r="D2780" s="15"/>
      <c r="E2780" s="15"/>
    </row>
    <row r="2781" spans="1:5" x14ac:dyDescent="0.25">
      <c r="A2781" s="15"/>
      <c r="B2781" s="20"/>
      <c r="C2781" s="20"/>
      <c r="D2781" s="15"/>
      <c r="E2781" s="15"/>
    </row>
    <row r="2782" spans="1:5" x14ac:dyDescent="0.25">
      <c r="A2782" s="15"/>
      <c r="B2782" s="20"/>
      <c r="C2782" s="20"/>
      <c r="D2782" s="15"/>
      <c r="E2782" s="15"/>
    </row>
    <row r="2783" spans="1:5" x14ac:dyDescent="0.25">
      <c r="A2783" s="15"/>
      <c r="B2783" s="20"/>
      <c r="C2783" s="20"/>
      <c r="D2783" s="15"/>
      <c r="E2783" s="15"/>
    </row>
    <row r="2784" spans="1:5" x14ac:dyDescent="0.25">
      <c r="A2784" s="15"/>
      <c r="B2784" s="20"/>
      <c r="C2784" s="20"/>
      <c r="D2784" s="15"/>
      <c r="E2784" s="15"/>
    </row>
    <row r="2785" spans="1:5" x14ac:dyDescent="0.25">
      <c r="A2785" s="15"/>
      <c r="B2785" s="20"/>
      <c r="C2785" s="20"/>
      <c r="D2785" s="15"/>
      <c r="E2785" s="15"/>
    </row>
    <row r="2786" spans="1:5" x14ac:dyDescent="0.25">
      <c r="A2786" s="15"/>
      <c r="B2786" s="20"/>
      <c r="C2786" s="20"/>
      <c r="D2786" s="15"/>
      <c r="E2786" s="15"/>
    </row>
    <row r="2787" spans="1:5" x14ac:dyDescent="0.25">
      <c r="A2787" s="15"/>
      <c r="B2787" s="20"/>
      <c r="C2787" s="20"/>
      <c r="D2787" s="15"/>
      <c r="E2787" s="15"/>
    </row>
    <row r="2788" spans="1:5" x14ac:dyDescent="0.25">
      <c r="A2788" s="15"/>
      <c r="B2788" s="20"/>
      <c r="C2788" s="20"/>
      <c r="D2788" s="15"/>
      <c r="E2788" s="15"/>
    </row>
    <row r="2789" spans="1:5" x14ac:dyDescent="0.25">
      <c r="A2789" s="15"/>
      <c r="B2789" s="20"/>
      <c r="C2789" s="20"/>
      <c r="D2789" s="15"/>
      <c r="E2789" s="15"/>
    </row>
    <row r="2790" spans="1:5" x14ac:dyDescent="0.25">
      <c r="A2790" s="15"/>
      <c r="B2790" s="20"/>
      <c r="C2790" s="20"/>
      <c r="D2790" s="15"/>
      <c r="E2790" s="15"/>
    </row>
    <row r="2791" spans="1:5" x14ac:dyDescent="0.25">
      <c r="A2791" s="15"/>
      <c r="B2791" s="20"/>
      <c r="C2791" s="20"/>
      <c r="D2791" s="15"/>
      <c r="E2791" s="15"/>
    </row>
    <row r="2792" spans="1:5" x14ac:dyDescent="0.25">
      <c r="A2792" s="15"/>
      <c r="B2792" s="20"/>
      <c r="C2792" s="20"/>
      <c r="D2792" s="15"/>
      <c r="E2792" s="15"/>
    </row>
    <row r="2793" spans="1:5" x14ac:dyDescent="0.25">
      <c r="A2793" s="15"/>
      <c r="B2793" s="20"/>
      <c r="C2793" s="20"/>
      <c r="D2793" s="15"/>
      <c r="E2793" s="15"/>
    </row>
    <row r="2794" spans="1:5" x14ac:dyDescent="0.25">
      <c r="A2794" s="15"/>
      <c r="B2794" s="20"/>
      <c r="C2794" s="20"/>
      <c r="D2794" s="15"/>
      <c r="E2794" s="15"/>
    </row>
    <row r="2795" spans="1:5" x14ac:dyDescent="0.25">
      <c r="A2795" s="15"/>
      <c r="B2795" s="20"/>
      <c r="C2795" s="20"/>
      <c r="D2795" s="15"/>
      <c r="E2795" s="15"/>
    </row>
    <row r="2796" spans="1:5" x14ac:dyDescent="0.25">
      <c r="A2796" s="15"/>
      <c r="B2796" s="20"/>
      <c r="C2796" s="20"/>
      <c r="D2796" s="15"/>
      <c r="E2796" s="15"/>
    </row>
    <row r="2797" spans="1:5" x14ac:dyDescent="0.25">
      <c r="A2797" s="15"/>
      <c r="B2797" s="20"/>
      <c r="C2797" s="20"/>
      <c r="D2797" s="15"/>
      <c r="E2797" s="15"/>
    </row>
    <row r="2798" spans="1:5" x14ac:dyDescent="0.25">
      <c r="A2798" s="15"/>
      <c r="B2798" s="20"/>
      <c r="C2798" s="20"/>
      <c r="D2798" s="15"/>
      <c r="E2798" s="15"/>
    </row>
    <row r="2799" spans="1:5" x14ac:dyDescent="0.25">
      <c r="A2799" s="15"/>
      <c r="B2799" s="20"/>
      <c r="C2799" s="20"/>
      <c r="D2799" s="15"/>
      <c r="E2799" s="15"/>
    </row>
    <row r="2800" spans="1:5" x14ac:dyDescent="0.25">
      <c r="A2800" s="15"/>
      <c r="B2800" s="20"/>
      <c r="C2800" s="20"/>
      <c r="D2800" s="15"/>
      <c r="E2800" s="15"/>
    </row>
    <row r="2801" spans="1:5" x14ac:dyDescent="0.25">
      <c r="A2801" s="15"/>
      <c r="B2801" s="20"/>
      <c r="C2801" s="20"/>
      <c r="D2801" s="15"/>
      <c r="E2801" s="15"/>
    </row>
    <row r="2802" spans="1:5" x14ac:dyDescent="0.25">
      <c r="A2802" s="15"/>
      <c r="B2802" s="20"/>
      <c r="C2802" s="20"/>
      <c r="D2802" s="15"/>
      <c r="E2802" s="15"/>
    </row>
    <row r="2803" spans="1:5" x14ac:dyDescent="0.25">
      <c r="A2803" s="15"/>
      <c r="B2803" s="20"/>
      <c r="C2803" s="20"/>
      <c r="D2803" s="15"/>
      <c r="E2803" s="15"/>
    </row>
    <row r="2804" spans="1:5" x14ac:dyDescent="0.25">
      <c r="A2804" s="15"/>
      <c r="B2804" s="20"/>
      <c r="C2804" s="20"/>
      <c r="D2804" s="15"/>
      <c r="E2804" s="15"/>
    </row>
    <row r="2805" spans="1:5" x14ac:dyDescent="0.25">
      <c r="A2805" s="15"/>
      <c r="B2805" s="20"/>
      <c r="C2805" s="20"/>
      <c r="D2805" s="15"/>
      <c r="E2805" s="15"/>
    </row>
    <row r="2806" spans="1:5" x14ac:dyDescent="0.25">
      <c r="A2806" s="15"/>
      <c r="B2806" s="20"/>
      <c r="C2806" s="20"/>
      <c r="D2806" s="15"/>
      <c r="E2806" s="15"/>
    </row>
    <row r="2807" spans="1:5" x14ac:dyDescent="0.25">
      <c r="A2807" s="15"/>
      <c r="B2807" s="20"/>
      <c r="C2807" s="20"/>
      <c r="D2807" s="15"/>
      <c r="E2807" s="15"/>
    </row>
    <row r="2808" spans="1:5" x14ac:dyDescent="0.25">
      <c r="A2808" s="15"/>
      <c r="B2808" s="20"/>
      <c r="C2808" s="20"/>
      <c r="D2808" s="15"/>
      <c r="E2808" s="15"/>
    </row>
    <row r="2809" spans="1:5" x14ac:dyDescent="0.25">
      <c r="A2809" s="15"/>
      <c r="B2809" s="20"/>
      <c r="C2809" s="20"/>
      <c r="D2809" s="15"/>
      <c r="E2809" s="15"/>
    </row>
    <row r="2810" spans="1:5" x14ac:dyDescent="0.25">
      <c r="A2810" s="15"/>
      <c r="B2810" s="20"/>
      <c r="C2810" s="20"/>
      <c r="D2810" s="15"/>
      <c r="E2810" s="15"/>
    </row>
    <row r="2811" spans="1:5" x14ac:dyDescent="0.25">
      <c r="A2811" s="15"/>
      <c r="B2811" s="20"/>
      <c r="C2811" s="20"/>
      <c r="D2811" s="15"/>
      <c r="E2811" s="15"/>
    </row>
    <row r="2812" spans="1:5" x14ac:dyDescent="0.25">
      <c r="A2812" s="15"/>
      <c r="B2812" s="20"/>
      <c r="C2812" s="20"/>
      <c r="D2812" s="15"/>
      <c r="E2812" s="15"/>
    </row>
    <row r="2813" spans="1:5" x14ac:dyDescent="0.25">
      <c r="A2813" s="15"/>
      <c r="B2813" s="20"/>
      <c r="C2813" s="20"/>
      <c r="D2813" s="15"/>
      <c r="E2813" s="15"/>
    </row>
    <row r="2814" spans="1:5" x14ac:dyDescent="0.25">
      <c r="A2814" s="15"/>
      <c r="B2814" s="20"/>
      <c r="C2814" s="20"/>
      <c r="D2814" s="15"/>
      <c r="E2814" s="15"/>
    </row>
    <row r="2815" spans="1:5" x14ac:dyDescent="0.25">
      <c r="A2815" s="15"/>
      <c r="B2815" s="20"/>
      <c r="C2815" s="20"/>
      <c r="D2815" s="15"/>
      <c r="E2815" s="15"/>
    </row>
    <row r="2816" spans="1:5" x14ac:dyDescent="0.25">
      <c r="A2816" s="15"/>
      <c r="B2816" s="20"/>
      <c r="C2816" s="20"/>
      <c r="D2816" s="15"/>
      <c r="E2816" s="15"/>
    </row>
    <row r="2817" spans="1:5" x14ac:dyDescent="0.25">
      <c r="A2817" s="15"/>
      <c r="B2817" s="20"/>
      <c r="C2817" s="20"/>
      <c r="D2817" s="15"/>
      <c r="E2817" s="15"/>
    </row>
    <row r="2818" spans="1:5" x14ac:dyDescent="0.25">
      <c r="A2818" s="15"/>
      <c r="B2818" s="20"/>
      <c r="C2818" s="20"/>
      <c r="D2818" s="15"/>
      <c r="E2818" s="15"/>
    </row>
    <row r="2819" spans="1:5" x14ac:dyDescent="0.25">
      <c r="A2819" s="15"/>
      <c r="B2819" s="20"/>
      <c r="C2819" s="20"/>
      <c r="D2819" s="15"/>
      <c r="E2819" s="15"/>
    </row>
    <row r="2820" spans="1:5" x14ac:dyDescent="0.25">
      <c r="A2820" s="15"/>
      <c r="B2820" s="20"/>
      <c r="C2820" s="20"/>
      <c r="D2820" s="15"/>
      <c r="E2820" s="15"/>
    </row>
    <row r="2821" spans="1:5" x14ac:dyDescent="0.25">
      <c r="A2821" s="15"/>
      <c r="B2821" s="20"/>
      <c r="C2821" s="20"/>
      <c r="D2821" s="15"/>
      <c r="E2821" s="15"/>
    </row>
    <row r="2822" spans="1:5" x14ac:dyDescent="0.25">
      <c r="A2822" s="15"/>
      <c r="B2822" s="20"/>
      <c r="C2822" s="20"/>
      <c r="D2822" s="15"/>
      <c r="E2822" s="15"/>
    </row>
    <row r="2823" spans="1:5" x14ac:dyDescent="0.25">
      <c r="A2823" s="15"/>
      <c r="B2823" s="20"/>
      <c r="C2823" s="20"/>
      <c r="D2823" s="15"/>
      <c r="E2823" s="15"/>
    </row>
    <row r="2824" spans="1:5" x14ac:dyDescent="0.25">
      <c r="A2824" s="15"/>
      <c r="B2824" s="20"/>
      <c r="C2824" s="20"/>
      <c r="D2824" s="15"/>
      <c r="E2824" s="15"/>
    </row>
    <row r="2825" spans="1:5" x14ac:dyDescent="0.25">
      <c r="A2825" s="15"/>
      <c r="B2825" s="20"/>
      <c r="C2825" s="20"/>
      <c r="D2825" s="15"/>
      <c r="E2825" s="15"/>
    </row>
    <row r="2826" spans="1:5" x14ac:dyDescent="0.25">
      <c r="A2826" s="15"/>
      <c r="B2826" s="20"/>
      <c r="C2826" s="20"/>
      <c r="D2826" s="15"/>
      <c r="E2826" s="15"/>
    </row>
    <row r="2827" spans="1:5" x14ac:dyDescent="0.25">
      <c r="A2827" s="15"/>
      <c r="B2827" s="20"/>
      <c r="C2827" s="20"/>
      <c r="D2827" s="15"/>
      <c r="E2827" s="15"/>
    </row>
    <row r="2828" spans="1:5" x14ac:dyDescent="0.25">
      <c r="A2828" s="15"/>
      <c r="B2828" s="20"/>
      <c r="C2828" s="20"/>
      <c r="D2828" s="15"/>
      <c r="E2828" s="15"/>
    </row>
    <row r="2829" spans="1:5" x14ac:dyDescent="0.25">
      <c r="A2829" s="15"/>
      <c r="B2829" s="20"/>
      <c r="C2829" s="20"/>
      <c r="D2829" s="15"/>
      <c r="E2829" s="15"/>
    </row>
    <row r="2830" spans="1:5" x14ac:dyDescent="0.25">
      <c r="A2830" s="15"/>
      <c r="B2830" s="20"/>
      <c r="C2830" s="20"/>
      <c r="D2830" s="15"/>
      <c r="E2830" s="15"/>
    </row>
    <row r="2831" spans="1:5" x14ac:dyDescent="0.25">
      <c r="A2831" s="15"/>
      <c r="B2831" s="20"/>
      <c r="C2831" s="20"/>
      <c r="D2831" s="15"/>
      <c r="E2831" s="15"/>
    </row>
    <row r="2832" spans="1:5" x14ac:dyDescent="0.25">
      <c r="A2832" s="15"/>
      <c r="B2832" s="20"/>
      <c r="C2832" s="20"/>
      <c r="D2832" s="15"/>
      <c r="E2832" s="15"/>
    </row>
    <row r="2833" spans="1:5" x14ac:dyDescent="0.25">
      <c r="A2833" s="15"/>
      <c r="B2833" s="20"/>
      <c r="C2833" s="20"/>
      <c r="D2833" s="15"/>
      <c r="E2833" s="15"/>
    </row>
    <row r="2834" spans="1:5" x14ac:dyDescent="0.25">
      <c r="A2834" s="15"/>
      <c r="B2834" s="20"/>
      <c r="C2834" s="20"/>
      <c r="D2834" s="15"/>
      <c r="E2834" s="15"/>
    </row>
    <row r="2835" spans="1:5" x14ac:dyDescent="0.25">
      <c r="A2835" s="15"/>
      <c r="B2835" s="20"/>
      <c r="C2835" s="20"/>
      <c r="D2835" s="15"/>
      <c r="E2835" s="15"/>
    </row>
    <row r="2836" spans="1:5" x14ac:dyDescent="0.25">
      <c r="A2836" s="15"/>
      <c r="B2836" s="20"/>
      <c r="C2836" s="20"/>
      <c r="D2836" s="15"/>
      <c r="E2836" s="15"/>
    </row>
    <row r="2837" spans="1:5" x14ac:dyDescent="0.25">
      <c r="A2837" s="15"/>
      <c r="B2837" s="20"/>
      <c r="C2837" s="20"/>
      <c r="D2837" s="15"/>
      <c r="E2837" s="15"/>
    </row>
    <row r="2838" spans="1:5" x14ac:dyDescent="0.25">
      <c r="A2838" s="15"/>
      <c r="B2838" s="20"/>
      <c r="C2838" s="20"/>
      <c r="D2838" s="15"/>
      <c r="E2838" s="15"/>
    </row>
    <row r="2839" spans="1:5" x14ac:dyDescent="0.25">
      <c r="A2839" s="15"/>
      <c r="B2839" s="20"/>
      <c r="C2839" s="20"/>
      <c r="D2839" s="15"/>
      <c r="E2839" s="15"/>
    </row>
    <row r="2840" spans="1:5" x14ac:dyDescent="0.25">
      <c r="A2840" s="15"/>
      <c r="B2840" s="20"/>
      <c r="C2840" s="20"/>
      <c r="D2840" s="15"/>
      <c r="E2840" s="15"/>
    </row>
    <row r="2841" spans="1:5" x14ac:dyDescent="0.25">
      <c r="A2841" s="15"/>
      <c r="B2841" s="20"/>
      <c r="C2841" s="20"/>
      <c r="D2841" s="15"/>
      <c r="E2841" s="15"/>
    </row>
    <row r="2842" spans="1:5" x14ac:dyDescent="0.25">
      <c r="A2842" s="15"/>
      <c r="B2842" s="20"/>
      <c r="C2842" s="20"/>
      <c r="D2842" s="15"/>
      <c r="E2842" s="15"/>
    </row>
    <row r="2843" spans="1:5" x14ac:dyDescent="0.25">
      <c r="A2843" s="15"/>
      <c r="B2843" s="20"/>
      <c r="C2843" s="20"/>
      <c r="D2843" s="15"/>
      <c r="E2843" s="15"/>
    </row>
    <row r="2844" spans="1:5" x14ac:dyDescent="0.25">
      <c r="A2844" s="15"/>
      <c r="B2844" s="20"/>
      <c r="C2844" s="20"/>
      <c r="D2844" s="15"/>
      <c r="E2844" s="15"/>
    </row>
    <row r="2845" spans="1:5" x14ac:dyDescent="0.25">
      <c r="A2845" s="15"/>
      <c r="B2845" s="20"/>
      <c r="C2845" s="20"/>
      <c r="D2845" s="15"/>
      <c r="E2845" s="15"/>
    </row>
    <row r="2846" spans="1:5" x14ac:dyDescent="0.25">
      <c r="A2846" s="15"/>
      <c r="B2846" s="20"/>
      <c r="C2846" s="20"/>
      <c r="D2846" s="15"/>
      <c r="E2846" s="15"/>
    </row>
    <row r="2847" spans="1:5" x14ac:dyDescent="0.25">
      <c r="A2847" s="15"/>
      <c r="B2847" s="20"/>
      <c r="C2847" s="20"/>
      <c r="D2847" s="15"/>
      <c r="E2847" s="15"/>
    </row>
    <row r="2848" spans="1:5" x14ac:dyDescent="0.25">
      <c r="A2848" s="15"/>
      <c r="B2848" s="20"/>
      <c r="C2848" s="20"/>
      <c r="D2848" s="15"/>
      <c r="E2848" s="15"/>
    </row>
    <row r="2849" spans="1:5" x14ac:dyDescent="0.25">
      <c r="A2849" s="15"/>
      <c r="B2849" s="20"/>
      <c r="C2849" s="20"/>
      <c r="D2849" s="15"/>
      <c r="E2849" s="15"/>
    </row>
    <row r="2850" spans="1:5" x14ac:dyDescent="0.25">
      <c r="A2850" s="15"/>
      <c r="B2850" s="20"/>
      <c r="C2850" s="20"/>
      <c r="D2850" s="15"/>
      <c r="E2850" s="15"/>
    </row>
    <row r="2851" spans="1:5" x14ac:dyDescent="0.25">
      <c r="A2851" s="15"/>
      <c r="B2851" s="20"/>
      <c r="C2851" s="20"/>
      <c r="D2851" s="15"/>
      <c r="E2851" s="15"/>
    </row>
    <row r="2852" spans="1:5" x14ac:dyDescent="0.25">
      <c r="A2852" s="15"/>
      <c r="B2852" s="20"/>
      <c r="C2852" s="20"/>
      <c r="D2852" s="15"/>
      <c r="E2852" s="15"/>
    </row>
    <row r="2853" spans="1:5" x14ac:dyDescent="0.25">
      <c r="A2853" s="15"/>
      <c r="B2853" s="20"/>
      <c r="C2853" s="20"/>
      <c r="D2853" s="15"/>
      <c r="E2853" s="15"/>
    </row>
    <row r="2854" spans="1:5" x14ac:dyDescent="0.25">
      <c r="A2854" s="15"/>
      <c r="B2854" s="20"/>
      <c r="C2854" s="20"/>
      <c r="D2854" s="15"/>
      <c r="E2854" s="15"/>
    </row>
    <row r="2855" spans="1:5" x14ac:dyDescent="0.25">
      <c r="A2855" s="15"/>
      <c r="B2855" s="20"/>
      <c r="C2855" s="20"/>
      <c r="D2855" s="15"/>
      <c r="E2855" s="15"/>
    </row>
    <row r="2856" spans="1:5" x14ac:dyDescent="0.25">
      <c r="A2856" s="15"/>
      <c r="B2856" s="20"/>
      <c r="C2856" s="20"/>
      <c r="D2856" s="15"/>
      <c r="E2856" s="15"/>
    </row>
    <row r="2857" spans="1:5" x14ac:dyDescent="0.25">
      <c r="A2857" s="15"/>
      <c r="B2857" s="20"/>
      <c r="C2857" s="20"/>
      <c r="D2857" s="15"/>
      <c r="E2857" s="15"/>
    </row>
    <row r="2858" spans="1:5" x14ac:dyDescent="0.25">
      <c r="A2858" s="15"/>
      <c r="B2858" s="20"/>
      <c r="C2858" s="20"/>
      <c r="D2858" s="15"/>
      <c r="E2858" s="15"/>
    </row>
    <row r="2859" spans="1:5" x14ac:dyDescent="0.25">
      <c r="A2859" s="15"/>
      <c r="B2859" s="20"/>
      <c r="C2859" s="20"/>
      <c r="D2859" s="15"/>
      <c r="E2859" s="15"/>
    </row>
    <row r="2860" spans="1:5" x14ac:dyDescent="0.25">
      <c r="A2860" s="15"/>
      <c r="B2860" s="20"/>
      <c r="C2860" s="20"/>
      <c r="D2860" s="15"/>
      <c r="E2860" s="15"/>
    </row>
    <row r="2861" spans="1:5" x14ac:dyDescent="0.25">
      <c r="A2861" s="15"/>
      <c r="B2861" s="20"/>
      <c r="C2861" s="20"/>
      <c r="D2861" s="15"/>
      <c r="E2861" s="15"/>
    </row>
    <row r="2862" spans="1:5" x14ac:dyDescent="0.25">
      <c r="A2862" s="15"/>
      <c r="B2862" s="20"/>
      <c r="C2862" s="20"/>
      <c r="D2862" s="15"/>
      <c r="E2862" s="15"/>
    </row>
    <row r="2863" spans="1:5" x14ac:dyDescent="0.25">
      <c r="A2863" s="15"/>
      <c r="B2863" s="20"/>
      <c r="C2863" s="20"/>
      <c r="D2863" s="15"/>
      <c r="E2863" s="15"/>
    </row>
    <row r="2864" spans="1:5" x14ac:dyDescent="0.25">
      <c r="A2864" s="15"/>
      <c r="B2864" s="20"/>
      <c r="C2864" s="20"/>
      <c r="D2864" s="15"/>
      <c r="E2864" s="15"/>
    </row>
    <row r="2865" spans="1:5" x14ac:dyDescent="0.25">
      <c r="A2865" s="15"/>
      <c r="B2865" s="20"/>
      <c r="C2865" s="20"/>
      <c r="D2865" s="15"/>
      <c r="E2865" s="15"/>
    </row>
    <row r="2866" spans="1:5" x14ac:dyDescent="0.25">
      <c r="A2866" s="15"/>
      <c r="B2866" s="20"/>
      <c r="C2866" s="20"/>
      <c r="D2866" s="15"/>
      <c r="E2866" s="15"/>
    </row>
    <row r="2867" spans="1:5" x14ac:dyDescent="0.25">
      <c r="A2867" s="15"/>
      <c r="B2867" s="20"/>
      <c r="C2867" s="20"/>
      <c r="D2867" s="15"/>
      <c r="E2867" s="15"/>
    </row>
    <row r="2868" spans="1:5" x14ac:dyDescent="0.25">
      <c r="A2868" s="15"/>
      <c r="B2868" s="20"/>
      <c r="C2868" s="20"/>
      <c r="D2868" s="15"/>
      <c r="E2868" s="15"/>
    </row>
    <row r="2869" spans="1:5" x14ac:dyDescent="0.25">
      <c r="A2869" s="15"/>
      <c r="B2869" s="20"/>
      <c r="C2869" s="20"/>
      <c r="D2869" s="15"/>
      <c r="E2869" s="15"/>
    </row>
    <row r="2870" spans="1:5" x14ac:dyDescent="0.25">
      <c r="A2870" s="15"/>
      <c r="B2870" s="20"/>
      <c r="C2870" s="20"/>
      <c r="D2870" s="15"/>
      <c r="E2870" s="15"/>
    </row>
    <row r="2871" spans="1:5" x14ac:dyDescent="0.25">
      <c r="A2871" s="15"/>
      <c r="B2871" s="20"/>
      <c r="C2871" s="20"/>
      <c r="D2871" s="15"/>
      <c r="E2871" s="15"/>
    </row>
    <row r="2872" spans="1:5" x14ac:dyDescent="0.25">
      <c r="A2872" s="15"/>
      <c r="B2872" s="20"/>
      <c r="C2872" s="20"/>
      <c r="D2872" s="15"/>
      <c r="E2872" s="15"/>
    </row>
    <row r="2873" spans="1:5" x14ac:dyDescent="0.25">
      <c r="A2873" s="15"/>
      <c r="B2873" s="20"/>
      <c r="C2873" s="20"/>
      <c r="D2873" s="15"/>
      <c r="E2873" s="15"/>
    </row>
    <row r="2874" spans="1:5" x14ac:dyDescent="0.25">
      <c r="A2874" s="15"/>
      <c r="B2874" s="20"/>
      <c r="C2874" s="20"/>
      <c r="D2874" s="15"/>
      <c r="E2874" s="15"/>
    </row>
    <row r="2875" spans="1:5" x14ac:dyDescent="0.25">
      <c r="A2875" s="15"/>
      <c r="B2875" s="20"/>
      <c r="C2875" s="20"/>
      <c r="D2875" s="15"/>
      <c r="E2875" s="15"/>
    </row>
    <row r="2876" spans="1:5" x14ac:dyDescent="0.25">
      <c r="A2876" s="15"/>
      <c r="B2876" s="20"/>
      <c r="C2876" s="20"/>
      <c r="D2876" s="15"/>
      <c r="E2876" s="15"/>
    </row>
    <row r="2877" spans="1:5" x14ac:dyDescent="0.25">
      <c r="A2877" s="15"/>
      <c r="B2877" s="20"/>
      <c r="C2877" s="20"/>
      <c r="D2877" s="15"/>
      <c r="E2877" s="15"/>
    </row>
    <row r="2878" spans="1:5" x14ac:dyDescent="0.25">
      <c r="A2878" s="15"/>
      <c r="B2878" s="20"/>
      <c r="C2878" s="20"/>
      <c r="D2878" s="15"/>
      <c r="E2878" s="15"/>
    </row>
    <row r="2879" spans="1:5" x14ac:dyDescent="0.25">
      <c r="A2879" s="15"/>
      <c r="B2879" s="20"/>
      <c r="C2879" s="20"/>
      <c r="D2879" s="15"/>
      <c r="E2879" s="15"/>
    </row>
    <row r="2880" spans="1:5" x14ac:dyDescent="0.25">
      <c r="A2880" s="15"/>
      <c r="B2880" s="20"/>
      <c r="C2880" s="20"/>
      <c r="D2880" s="15"/>
      <c r="E2880" s="15"/>
    </row>
    <row r="2881" spans="1:5" x14ac:dyDescent="0.25">
      <c r="A2881" s="15"/>
      <c r="B2881" s="20"/>
      <c r="C2881" s="20"/>
      <c r="D2881" s="15"/>
      <c r="E2881" s="15"/>
    </row>
    <row r="2882" spans="1:5" x14ac:dyDescent="0.25">
      <c r="A2882" s="15"/>
      <c r="B2882" s="20"/>
      <c r="C2882" s="20"/>
      <c r="D2882" s="15"/>
      <c r="E2882" s="15"/>
    </row>
    <row r="2883" spans="1:5" x14ac:dyDescent="0.25">
      <c r="A2883" s="15"/>
      <c r="B2883" s="20"/>
      <c r="C2883" s="20"/>
      <c r="D2883" s="15"/>
      <c r="E2883" s="15"/>
    </row>
    <row r="2884" spans="1:5" x14ac:dyDescent="0.25">
      <c r="A2884" s="15"/>
      <c r="B2884" s="20"/>
      <c r="C2884" s="20"/>
      <c r="D2884" s="15"/>
      <c r="E2884" s="15"/>
    </row>
    <row r="2885" spans="1:5" x14ac:dyDescent="0.25">
      <c r="A2885" s="15"/>
      <c r="B2885" s="20"/>
      <c r="C2885" s="20"/>
      <c r="D2885" s="15"/>
      <c r="E2885" s="15"/>
    </row>
    <row r="2886" spans="1:5" x14ac:dyDescent="0.25">
      <c r="A2886" s="15"/>
      <c r="B2886" s="20"/>
      <c r="C2886" s="20"/>
      <c r="D2886" s="15"/>
      <c r="E2886" s="15"/>
    </row>
    <row r="2887" spans="1:5" x14ac:dyDescent="0.25">
      <c r="A2887" s="15"/>
      <c r="B2887" s="20"/>
      <c r="C2887" s="20"/>
      <c r="D2887" s="15"/>
      <c r="E2887" s="15"/>
    </row>
    <row r="2888" spans="1:5" x14ac:dyDescent="0.25">
      <c r="A2888" s="15"/>
      <c r="B2888" s="20"/>
      <c r="C2888" s="20"/>
      <c r="D2888" s="15"/>
      <c r="E2888" s="15"/>
    </row>
    <row r="2889" spans="1:5" x14ac:dyDescent="0.25">
      <c r="A2889" s="15"/>
      <c r="B2889" s="20"/>
      <c r="C2889" s="20"/>
      <c r="D2889" s="15"/>
      <c r="E2889" s="15"/>
    </row>
    <row r="2890" spans="1:5" x14ac:dyDescent="0.25">
      <c r="A2890" s="15"/>
      <c r="B2890" s="20"/>
      <c r="C2890" s="20"/>
      <c r="D2890" s="15"/>
      <c r="E2890" s="15"/>
    </row>
    <row r="2891" spans="1:5" x14ac:dyDescent="0.25">
      <c r="A2891" s="15"/>
      <c r="B2891" s="20"/>
      <c r="C2891" s="20"/>
      <c r="D2891" s="15"/>
      <c r="E2891" s="15"/>
    </row>
    <row r="2892" spans="1:5" x14ac:dyDescent="0.25">
      <c r="A2892" s="15"/>
      <c r="B2892" s="20"/>
      <c r="C2892" s="20"/>
      <c r="D2892" s="15"/>
      <c r="E2892" s="15"/>
    </row>
    <row r="2893" spans="1:5" x14ac:dyDescent="0.25">
      <c r="A2893" s="15"/>
      <c r="B2893" s="20"/>
      <c r="C2893" s="20"/>
      <c r="D2893" s="15"/>
      <c r="E2893" s="15"/>
    </row>
    <row r="2894" spans="1:5" x14ac:dyDescent="0.25">
      <c r="A2894" s="15"/>
      <c r="B2894" s="20"/>
      <c r="C2894" s="20"/>
      <c r="D2894" s="15"/>
      <c r="E2894" s="15"/>
    </row>
    <row r="2895" spans="1:5" x14ac:dyDescent="0.25">
      <c r="A2895" s="15"/>
      <c r="B2895" s="20"/>
      <c r="C2895" s="20"/>
      <c r="D2895" s="15"/>
      <c r="E2895" s="15"/>
    </row>
    <row r="2896" spans="1:5" x14ac:dyDescent="0.25">
      <c r="A2896" s="15"/>
      <c r="B2896" s="20"/>
      <c r="C2896" s="20"/>
      <c r="D2896" s="15"/>
      <c r="E2896" s="15"/>
    </row>
    <row r="2897" spans="1:5" x14ac:dyDescent="0.25">
      <c r="A2897" s="15"/>
      <c r="B2897" s="20"/>
      <c r="C2897" s="20"/>
      <c r="D2897" s="15"/>
      <c r="E2897" s="15"/>
    </row>
    <row r="2898" spans="1:5" x14ac:dyDescent="0.25">
      <c r="A2898" s="15"/>
      <c r="B2898" s="20"/>
      <c r="C2898" s="20"/>
      <c r="D2898" s="15"/>
      <c r="E2898" s="15"/>
    </row>
    <row r="2899" spans="1:5" x14ac:dyDescent="0.25">
      <c r="A2899" s="15"/>
      <c r="B2899" s="20"/>
      <c r="C2899" s="20"/>
      <c r="D2899" s="15"/>
      <c r="E2899" s="15"/>
    </row>
    <row r="2900" spans="1:5" x14ac:dyDescent="0.25">
      <c r="A2900" s="15"/>
      <c r="B2900" s="20"/>
      <c r="C2900" s="20"/>
      <c r="D2900" s="15"/>
      <c r="E2900" s="15"/>
    </row>
    <row r="2901" spans="1:5" x14ac:dyDescent="0.25">
      <c r="A2901" s="15"/>
      <c r="B2901" s="20"/>
      <c r="C2901" s="20"/>
      <c r="D2901" s="15"/>
      <c r="E2901" s="15"/>
    </row>
    <row r="2902" spans="1:5" x14ac:dyDescent="0.25">
      <c r="A2902" s="15"/>
      <c r="B2902" s="20"/>
      <c r="C2902" s="20"/>
      <c r="D2902" s="15"/>
      <c r="E2902" s="15"/>
    </row>
    <row r="2903" spans="1:5" x14ac:dyDescent="0.25">
      <c r="A2903" s="15"/>
      <c r="B2903" s="20"/>
      <c r="C2903" s="20"/>
      <c r="D2903" s="15"/>
      <c r="E2903" s="15"/>
    </row>
    <row r="2904" spans="1:5" x14ac:dyDescent="0.25">
      <c r="A2904" s="15"/>
      <c r="B2904" s="20"/>
      <c r="C2904" s="20"/>
      <c r="D2904" s="15"/>
      <c r="E2904" s="15"/>
    </row>
    <row r="2905" spans="1:5" x14ac:dyDescent="0.25">
      <c r="A2905" s="15"/>
      <c r="B2905" s="20"/>
      <c r="C2905" s="20"/>
      <c r="D2905" s="15"/>
      <c r="E2905" s="15"/>
    </row>
    <row r="2906" spans="1:5" x14ac:dyDescent="0.25">
      <c r="A2906" s="15"/>
      <c r="B2906" s="20"/>
      <c r="C2906" s="20"/>
      <c r="D2906" s="15"/>
      <c r="E2906" s="15"/>
    </row>
    <row r="2907" spans="1:5" x14ac:dyDescent="0.25">
      <c r="A2907" s="15"/>
      <c r="B2907" s="20"/>
      <c r="C2907" s="20"/>
      <c r="D2907" s="15"/>
      <c r="E2907" s="15"/>
    </row>
    <row r="2908" spans="1:5" x14ac:dyDescent="0.25">
      <c r="A2908" s="15"/>
      <c r="B2908" s="20"/>
      <c r="C2908" s="20"/>
      <c r="D2908" s="15"/>
      <c r="E2908" s="15"/>
    </row>
    <row r="2909" spans="1:5" x14ac:dyDescent="0.25">
      <c r="A2909" s="15"/>
      <c r="B2909" s="20"/>
      <c r="C2909" s="20"/>
      <c r="D2909" s="15"/>
      <c r="E2909" s="15"/>
    </row>
    <row r="2910" spans="1:5" x14ac:dyDescent="0.25">
      <c r="A2910" s="15"/>
      <c r="B2910" s="20"/>
      <c r="C2910" s="20"/>
      <c r="D2910" s="15"/>
      <c r="E2910" s="15"/>
    </row>
    <row r="2911" spans="1:5" x14ac:dyDescent="0.25">
      <c r="A2911" s="15"/>
      <c r="B2911" s="20"/>
      <c r="C2911" s="20"/>
      <c r="D2911" s="15"/>
      <c r="E2911" s="15"/>
    </row>
    <row r="2912" spans="1:5" x14ac:dyDescent="0.25">
      <c r="A2912" s="15"/>
      <c r="B2912" s="20"/>
      <c r="C2912" s="20"/>
      <c r="D2912" s="15"/>
      <c r="E2912" s="15"/>
    </row>
    <row r="2913" spans="1:5" x14ac:dyDescent="0.25">
      <c r="A2913" s="15"/>
      <c r="B2913" s="20"/>
      <c r="C2913" s="20"/>
      <c r="D2913" s="15"/>
      <c r="E2913" s="15"/>
    </row>
    <row r="2914" spans="1:5" x14ac:dyDescent="0.25">
      <c r="A2914" s="15"/>
      <c r="B2914" s="20"/>
      <c r="C2914" s="20"/>
      <c r="D2914" s="15"/>
      <c r="E2914" s="15"/>
    </row>
    <row r="2915" spans="1:5" x14ac:dyDescent="0.25">
      <c r="A2915" s="15"/>
      <c r="B2915" s="20"/>
      <c r="C2915" s="20"/>
      <c r="D2915" s="15"/>
      <c r="E2915" s="15"/>
    </row>
    <row r="2916" spans="1:5" x14ac:dyDescent="0.25">
      <c r="A2916" s="15"/>
      <c r="B2916" s="20"/>
      <c r="C2916" s="20"/>
      <c r="D2916" s="15"/>
      <c r="E2916" s="15"/>
    </row>
    <row r="2917" spans="1:5" x14ac:dyDescent="0.25">
      <c r="A2917" s="15"/>
      <c r="B2917" s="20"/>
      <c r="C2917" s="20"/>
      <c r="D2917" s="15"/>
      <c r="E2917" s="15"/>
    </row>
    <row r="2918" spans="1:5" x14ac:dyDescent="0.25">
      <c r="A2918" s="15"/>
      <c r="B2918" s="20"/>
      <c r="C2918" s="20"/>
      <c r="D2918" s="15"/>
      <c r="E2918" s="15"/>
    </row>
    <row r="2919" spans="1:5" x14ac:dyDescent="0.25">
      <c r="A2919" s="15"/>
      <c r="B2919" s="20"/>
      <c r="C2919" s="20"/>
      <c r="D2919" s="15"/>
      <c r="E2919" s="15"/>
    </row>
    <row r="2920" spans="1:5" x14ac:dyDescent="0.25">
      <c r="A2920" s="15"/>
      <c r="B2920" s="20"/>
      <c r="C2920" s="20"/>
      <c r="D2920" s="15"/>
      <c r="E2920" s="15"/>
    </row>
    <row r="2921" spans="1:5" x14ac:dyDescent="0.25">
      <c r="A2921" s="15"/>
      <c r="B2921" s="20"/>
      <c r="C2921" s="20"/>
      <c r="D2921" s="15"/>
      <c r="E2921" s="15"/>
    </row>
    <row r="2922" spans="1:5" x14ac:dyDescent="0.25">
      <c r="A2922" s="15"/>
      <c r="B2922" s="20"/>
      <c r="C2922" s="20"/>
      <c r="D2922" s="15"/>
      <c r="E2922" s="15"/>
    </row>
    <row r="2923" spans="1:5" x14ac:dyDescent="0.25">
      <c r="A2923" s="15"/>
      <c r="B2923" s="20"/>
      <c r="C2923" s="20"/>
      <c r="D2923" s="15"/>
      <c r="E2923" s="15"/>
    </row>
    <row r="2924" spans="1:5" x14ac:dyDescent="0.25">
      <c r="A2924" s="15"/>
      <c r="B2924" s="20"/>
      <c r="C2924" s="20"/>
      <c r="D2924" s="15"/>
      <c r="E2924" s="15"/>
    </row>
    <row r="2925" spans="1:5" x14ac:dyDescent="0.25">
      <c r="A2925" s="15"/>
      <c r="B2925" s="20"/>
      <c r="C2925" s="20"/>
      <c r="D2925" s="15"/>
      <c r="E2925" s="15"/>
    </row>
    <row r="2926" spans="1:5" x14ac:dyDescent="0.25">
      <c r="A2926" s="15"/>
      <c r="B2926" s="20"/>
      <c r="C2926" s="20"/>
      <c r="D2926" s="15"/>
      <c r="E2926" s="15"/>
    </row>
    <row r="2927" spans="1:5" x14ac:dyDescent="0.25">
      <c r="A2927" s="15"/>
      <c r="B2927" s="20"/>
      <c r="C2927" s="20"/>
      <c r="D2927" s="15"/>
      <c r="E2927" s="15"/>
    </row>
    <row r="2928" spans="1:5" x14ac:dyDescent="0.25">
      <c r="A2928" s="15"/>
      <c r="B2928" s="20"/>
      <c r="C2928" s="20"/>
      <c r="D2928" s="15"/>
      <c r="E2928" s="15"/>
    </row>
    <row r="2929" spans="1:5" x14ac:dyDescent="0.25">
      <c r="A2929" s="15"/>
      <c r="B2929" s="20"/>
      <c r="C2929" s="20"/>
      <c r="D2929" s="15"/>
      <c r="E2929" s="15"/>
    </row>
    <row r="2930" spans="1:5" x14ac:dyDescent="0.25">
      <c r="A2930" s="15"/>
      <c r="B2930" s="20"/>
      <c r="C2930" s="20"/>
      <c r="D2930" s="15"/>
      <c r="E2930" s="15"/>
    </row>
    <row r="2931" spans="1:5" x14ac:dyDescent="0.25">
      <c r="A2931" s="15"/>
      <c r="B2931" s="20"/>
      <c r="C2931" s="20"/>
      <c r="D2931" s="15"/>
      <c r="E2931" s="15"/>
    </row>
    <row r="2932" spans="1:5" x14ac:dyDescent="0.25">
      <c r="A2932" s="15"/>
      <c r="B2932" s="20"/>
      <c r="C2932" s="20"/>
      <c r="D2932" s="15"/>
      <c r="E2932" s="15"/>
    </row>
    <row r="2933" spans="1:5" x14ac:dyDescent="0.25">
      <c r="A2933" s="15"/>
      <c r="B2933" s="20"/>
      <c r="C2933" s="20"/>
      <c r="D2933" s="15"/>
      <c r="E2933" s="15"/>
    </row>
    <row r="2934" spans="1:5" x14ac:dyDescent="0.25">
      <c r="A2934" s="15"/>
      <c r="B2934" s="20"/>
      <c r="C2934" s="20"/>
      <c r="D2934" s="15"/>
      <c r="E2934" s="15"/>
    </row>
    <row r="2935" spans="1:5" x14ac:dyDescent="0.25">
      <c r="A2935" s="15"/>
      <c r="B2935" s="20"/>
      <c r="C2935" s="20"/>
      <c r="D2935" s="15"/>
      <c r="E2935" s="15"/>
    </row>
    <row r="2936" spans="1:5" x14ac:dyDescent="0.25">
      <c r="A2936" s="15"/>
      <c r="B2936" s="20"/>
      <c r="C2936" s="20"/>
      <c r="D2936" s="15"/>
      <c r="E2936" s="15"/>
    </row>
    <row r="2937" spans="1:5" x14ac:dyDescent="0.25">
      <c r="A2937" s="15"/>
      <c r="B2937" s="20"/>
      <c r="C2937" s="20"/>
      <c r="D2937" s="15"/>
      <c r="E2937" s="15"/>
    </row>
    <row r="2938" spans="1:5" x14ac:dyDescent="0.25">
      <c r="A2938" s="15"/>
      <c r="B2938" s="20"/>
      <c r="C2938" s="20"/>
      <c r="D2938" s="15"/>
      <c r="E2938" s="15"/>
    </row>
    <row r="2939" spans="1:5" x14ac:dyDescent="0.25">
      <c r="A2939" s="15"/>
      <c r="B2939" s="20"/>
      <c r="C2939" s="20"/>
      <c r="D2939" s="15"/>
      <c r="E2939" s="15"/>
    </row>
    <row r="2940" spans="1:5" x14ac:dyDescent="0.25">
      <c r="A2940" s="15"/>
      <c r="B2940" s="20"/>
      <c r="C2940" s="20"/>
      <c r="D2940" s="15"/>
      <c r="E2940" s="15"/>
    </row>
    <row r="2941" spans="1:5" x14ac:dyDescent="0.25">
      <c r="A2941" s="15"/>
      <c r="B2941" s="20"/>
      <c r="C2941" s="20"/>
      <c r="D2941" s="15"/>
      <c r="E2941" s="15"/>
    </row>
    <row r="2942" spans="1:5" x14ac:dyDescent="0.25">
      <c r="A2942" s="15"/>
      <c r="B2942" s="20"/>
      <c r="C2942" s="20"/>
      <c r="D2942" s="15"/>
      <c r="E2942" s="15"/>
    </row>
    <row r="2943" spans="1:5" x14ac:dyDescent="0.25">
      <c r="A2943" s="15"/>
      <c r="B2943" s="20"/>
      <c r="C2943" s="20"/>
      <c r="D2943" s="15"/>
      <c r="E2943" s="15"/>
    </row>
    <row r="2944" spans="1:5" x14ac:dyDescent="0.25">
      <c r="A2944" s="15"/>
      <c r="B2944" s="20"/>
      <c r="C2944" s="20"/>
      <c r="D2944" s="15"/>
      <c r="E2944" s="15"/>
    </row>
    <row r="2945" spans="1:5" x14ac:dyDescent="0.25">
      <c r="A2945" s="15"/>
      <c r="B2945" s="20"/>
      <c r="C2945" s="20"/>
      <c r="D2945" s="15"/>
      <c r="E2945" s="15"/>
    </row>
    <row r="2946" spans="1:5" x14ac:dyDescent="0.25">
      <c r="A2946" s="15"/>
      <c r="B2946" s="20"/>
      <c r="C2946" s="20"/>
      <c r="D2946" s="15"/>
      <c r="E2946" s="15"/>
    </row>
    <row r="2947" spans="1:5" x14ac:dyDescent="0.25">
      <c r="A2947" s="15"/>
      <c r="B2947" s="20"/>
      <c r="C2947" s="20"/>
      <c r="D2947" s="15"/>
      <c r="E2947" s="15"/>
    </row>
    <row r="2948" spans="1:5" x14ac:dyDescent="0.25">
      <c r="A2948" s="15"/>
      <c r="B2948" s="20"/>
      <c r="C2948" s="20"/>
      <c r="D2948" s="15"/>
      <c r="E2948" s="15"/>
    </row>
    <row r="2949" spans="1:5" x14ac:dyDescent="0.25">
      <c r="A2949" s="15"/>
      <c r="B2949" s="20"/>
      <c r="C2949" s="20"/>
      <c r="D2949" s="15"/>
      <c r="E2949" s="15"/>
    </row>
    <row r="2950" spans="1:5" x14ac:dyDescent="0.25">
      <c r="A2950" s="15"/>
      <c r="B2950" s="20"/>
      <c r="C2950" s="20"/>
      <c r="D2950" s="15"/>
      <c r="E2950" s="15"/>
    </row>
    <row r="2951" spans="1:5" x14ac:dyDescent="0.25">
      <c r="A2951" s="15"/>
      <c r="B2951" s="20"/>
      <c r="C2951" s="20"/>
      <c r="D2951" s="15"/>
      <c r="E2951" s="15"/>
    </row>
    <row r="2952" spans="1:5" x14ac:dyDescent="0.25">
      <c r="A2952" s="15"/>
      <c r="B2952" s="20"/>
      <c r="C2952" s="20"/>
      <c r="D2952" s="15"/>
      <c r="E2952" s="15"/>
    </row>
    <row r="2953" spans="1:5" x14ac:dyDescent="0.25">
      <c r="A2953" s="15"/>
      <c r="B2953" s="20"/>
      <c r="C2953" s="20"/>
      <c r="D2953" s="15"/>
      <c r="E2953" s="15"/>
    </row>
    <row r="2954" spans="1:5" x14ac:dyDescent="0.25">
      <c r="A2954" s="15"/>
      <c r="B2954" s="20"/>
      <c r="C2954" s="20"/>
      <c r="D2954" s="15"/>
      <c r="E2954" s="15"/>
    </row>
    <row r="2955" spans="1:5" x14ac:dyDescent="0.25">
      <c r="A2955" s="15"/>
      <c r="B2955" s="20"/>
      <c r="C2955" s="20"/>
      <c r="D2955" s="15"/>
      <c r="E2955" s="15"/>
    </row>
    <row r="2956" spans="1:5" x14ac:dyDescent="0.25">
      <c r="A2956" s="15"/>
      <c r="B2956" s="20"/>
      <c r="C2956" s="20"/>
      <c r="D2956" s="15"/>
      <c r="E2956" s="15"/>
    </row>
    <row r="2957" spans="1:5" x14ac:dyDescent="0.25">
      <c r="A2957" s="15"/>
      <c r="B2957" s="20"/>
      <c r="C2957" s="20"/>
      <c r="D2957" s="15"/>
      <c r="E2957" s="15"/>
    </row>
    <row r="2958" spans="1:5" x14ac:dyDescent="0.25">
      <c r="A2958" s="15"/>
      <c r="B2958" s="20"/>
      <c r="C2958" s="20"/>
      <c r="D2958" s="15"/>
      <c r="E2958" s="15"/>
    </row>
    <row r="2959" spans="1:5" x14ac:dyDescent="0.25">
      <c r="A2959" s="15"/>
      <c r="B2959" s="20"/>
      <c r="C2959" s="20"/>
      <c r="D2959" s="15"/>
      <c r="E2959" s="15"/>
    </row>
    <row r="2960" spans="1:5" x14ac:dyDescent="0.25">
      <c r="A2960" s="15"/>
      <c r="B2960" s="20"/>
      <c r="C2960" s="20"/>
      <c r="D2960" s="15"/>
      <c r="E2960" s="15"/>
    </row>
    <row r="2961" spans="1:5" x14ac:dyDescent="0.25">
      <c r="A2961" s="15"/>
      <c r="B2961" s="20"/>
      <c r="C2961" s="20"/>
      <c r="D2961" s="15"/>
      <c r="E2961" s="15"/>
    </row>
    <row r="2962" spans="1:5" x14ac:dyDescent="0.25">
      <c r="A2962" s="15"/>
      <c r="B2962" s="20"/>
      <c r="C2962" s="20"/>
      <c r="D2962" s="15"/>
      <c r="E2962" s="15"/>
    </row>
    <row r="2963" spans="1:5" x14ac:dyDescent="0.25">
      <c r="A2963" s="15"/>
      <c r="B2963" s="20"/>
      <c r="C2963" s="20"/>
      <c r="D2963" s="15"/>
      <c r="E2963" s="15"/>
    </row>
    <row r="2964" spans="1:5" x14ac:dyDescent="0.25">
      <c r="A2964" s="15"/>
      <c r="B2964" s="20"/>
      <c r="C2964" s="20"/>
      <c r="D2964" s="15"/>
      <c r="E2964" s="15"/>
    </row>
    <row r="2965" spans="1:5" x14ac:dyDescent="0.25">
      <c r="A2965" s="15"/>
      <c r="B2965" s="20"/>
      <c r="C2965" s="20"/>
      <c r="D2965" s="15"/>
      <c r="E2965" s="15"/>
    </row>
    <row r="2966" spans="1:5" x14ac:dyDescent="0.25">
      <c r="A2966" s="15"/>
      <c r="B2966" s="20"/>
      <c r="C2966" s="20"/>
      <c r="D2966" s="15"/>
      <c r="E2966" s="15"/>
    </row>
    <row r="2967" spans="1:5" x14ac:dyDescent="0.25">
      <c r="A2967" s="15"/>
      <c r="B2967" s="20"/>
      <c r="C2967" s="20"/>
      <c r="D2967" s="15"/>
      <c r="E2967" s="15"/>
    </row>
    <row r="2968" spans="1:5" x14ac:dyDescent="0.25">
      <c r="A2968" s="15"/>
      <c r="B2968" s="20"/>
      <c r="C2968" s="20"/>
      <c r="D2968" s="15"/>
      <c r="E2968" s="15"/>
    </row>
    <row r="2969" spans="1:5" x14ac:dyDescent="0.25">
      <c r="A2969" s="15"/>
      <c r="B2969" s="20"/>
      <c r="C2969" s="20"/>
      <c r="D2969" s="15"/>
      <c r="E2969" s="15"/>
    </row>
    <row r="2970" spans="1:5" x14ac:dyDescent="0.25">
      <c r="A2970" s="15"/>
      <c r="B2970" s="20"/>
      <c r="C2970" s="20"/>
      <c r="D2970" s="15"/>
      <c r="E2970" s="15"/>
    </row>
    <row r="2971" spans="1:5" x14ac:dyDescent="0.25">
      <c r="A2971" s="15"/>
      <c r="B2971" s="20"/>
      <c r="C2971" s="20"/>
      <c r="D2971" s="15"/>
      <c r="E2971" s="15"/>
    </row>
    <row r="2972" spans="1:5" x14ac:dyDescent="0.25">
      <c r="A2972" s="15"/>
      <c r="B2972" s="20"/>
      <c r="C2972" s="20"/>
      <c r="D2972" s="15"/>
      <c r="E2972" s="15"/>
    </row>
    <row r="2973" spans="1:5" x14ac:dyDescent="0.25">
      <c r="A2973" s="15"/>
      <c r="B2973" s="20"/>
      <c r="C2973" s="20"/>
      <c r="D2973" s="15"/>
      <c r="E2973" s="15"/>
    </row>
    <row r="2974" spans="1:5" x14ac:dyDescent="0.25">
      <c r="A2974" s="15"/>
      <c r="B2974" s="20"/>
      <c r="C2974" s="20"/>
      <c r="D2974" s="15"/>
      <c r="E2974" s="15"/>
    </row>
    <row r="2975" spans="1:5" x14ac:dyDescent="0.25">
      <c r="A2975" s="15"/>
      <c r="B2975" s="20"/>
      <c r="C2975" s="20"/>
      <c r="D2975" s="15"/>
      <c r="E2975" s="15"/>
    </row>
    <row r="2976" spans="1:5" x14ac:dyDescent="0.25">
      <c r="A2976" s="15"/>
      <c r="B2976" s="20"/>
      <c r="C2976" s="20"/>
      <c r="D2976" s="15"/>
      <c r="E2976" s="15"/>
    </row>
    <row r="2977" spans="1:5" x14ac:dyDescent="0.25">
      <c r="A2977" s="15"/>
      <c r="B2977" s="20"/>
      <c r="C2977" s="20"/>
      <c r="D2977" s="15"/>
      <c r="E2977" s="15"/>
    </row>
    <row r="2978" spans="1:5" x14ac:dyDescent="0.25">
      <c r="A2978" s="15"/>
      <c r="B2978" s="20"/>
      <c r="C2978" s="20"/>
      <c r="D2978" s="15"/>
      <c r="E2978" s="15"/>
    </row>
    <row r="2979" spans="1:5" x14ac:dyDescent="0.25">
      <c r="A2979" s="15"/>
      <c r="B2979" s="20"/>
      <c r="C2979" s="20"/>
      <c r="D2979" s="15"/>
      <c r="E2979" s="15"/>
    </row>
    <row r="2980" spans="1:5" x14ac:dyDescent="0.25">
      <c r="A2980" s="15"/>
      <c r="B2980" s="20"/>
      <c r="C2980" s="20"/>
      <c r="D2980" s="15"/>
      <c r="E2980" s="15"/>
    </row>
    <row r="2981" spans="1:5" x14ac:dyDescent="0.25">
      <c r="A2981" s="15"/>
      <c r="B2981" s="20"/>
      <c r="C2981" s="20"/>
      <c r="D2981" s="15"/>
      <c r="E2981" s="15"/>
    </row>
    <row r="2982" spans="1:5" x14ac:dyDescent="0.25">
      <c r="A2982" s="15"/>
      <c r="B2982" s="20"/>
      <c r="C2982" s="20"/>
      <c r="D2982" s="15"/>
      <c r="E2982" s="15"/>
    </row>
    <row r="2983" spans="1:5" x14ac:dyDescent="0.25">
      <c r="A2983" s="15"/>
      <c r="B2983" s="20"/>
      <c r="C2983" s="20"/>
      <c r="D2983" s="15"/>
      <c r="E2983" s="15"/>
    </row>
    <row r="2984" spans="1:5" x14ac:dyDescent="0.25">
      <c r="A2984" s="15"/>
      <c r="B2984" s="20"/>
      <c r="C2984" s="20"/>
      <c r="D2984" s="15"/>
      <c r="E2984" s="15"/>
    </row>
    <row r="2985" spans="1:5" x14ac:dyDescent="0.25">
      <c r="A2985" s="15"/>
      <c r="B2985" s="20"/>
      <c r="C2985" s="20"/>
      <c r="D2985" s="15"/>
      <c r="E2985" s="15"/>
    </row>
    <row r="2986" spans="1:5" x14ac:dyDescent="0.25">
      <c r="A2986" s="15"/>
      <c r="B2986" s="20"/>
      <c r="C2986" s="20"/>
      <c r="D2986" s="15"/>
      <c r="E2986" s="15"/>
    </row>
    <row r="2987" spans="1:5" x14ac:dyDescent="0.25">
      <c r="A2987" s="15"/>
      <c r="B2987" s="20"/>
      <c r="C2987" s="20"/>
      <c r="D2987" s="15"/>
      <c r="E2987" s="15"/>
    </row>
    <row r="2988" spans="1:5" x14ac:dyDescent="0.25">
      <c r="A2988" s="15"/>
      <c r="B2988" s="20"/>
      <c r="C2988" s="20"/>
      <c r="D2988" s="15"/>
      <c r="E2988" s="15"/>
    </row>
    <row r="2989" spans="1:5" x14ac:dyDescent="0.25">
      <c r="A2989" s="15"/>
      <c r="B2989" s="20"/>
      <c r="C2989" s="20"/>
      <c r="D2989" s="15"/>
      <c r="E2989" s="15"/>
    </row>
    <row r="2990" spans="1:5" x14ac:dyDescent="0.25">
      <c r="A2990" s="15"/>
      <c r="B2990" s="20"/>
      <c r="C2990" s="20"/>
      <c r="D2990" s="15"/>
      <c r="E2990" s="15"/>
    </row>
    <row r="2991" spans="1:5" x14ac:dyDescent="0.25">
      <c r="A2991" s="15"/>
      <c r="B2991" s="20"/>
      <c r="C2991" s="20"/>
      <c r="D2991" s="15"/>
      <c r="E2991" s="15"/>
    </row>
    <row r="2992" spans="1:5" x14ac:dyDescent="0.25">
      <c r="A2992" s="15"/>
      <c r="B2992" s="20"/>
      <c r="C2992" s="20"/>
      <c r="D2992" s="15"/>
      <c r="E2992" s="15"/>
    </row>
    <row r="2993" spans="1:5" x14ac:dyDescent="0.25">
      <c r="A2993" s="15"/>
      <c r="B2993" s="20"/>
      <c r="C2993" s="20"/>
      <c r="D2993" s="15"/>
      <c r="E2993" s="15"/>
    </row>
    <row r="2994" spans="1:5" x14ac:dyDescent="0.25">
      <c r="A2994" s="15"/>
      <c r="B2994" s="20"/>
      <c r="C2994" s="20"/>
      <c r="D2994" s="15"/>
      <c r="E2994" s="15"/>
    </row>
    <row r="2995" spans="1:5" x14ac:dyDescent="0.25">
      <c r="A2995" s="15"/>
      <c r="B2995" s="20"/>
      <c r="C2995" s="20"/>
      <c r="D2995" s="15"/>
      <c r="E2995" s="15"/>
    </row>
    <row r="2996" spans="1:5" x14ac:dyDescent="0.25">
      <c r="A2996" s="15"/>
      <c r="B2996" s="20"/>
      <c r="C2996" s="20"/>
      <c r="D2996" s="15"/>
      <c r="E2996" s="15"/>
    </row>
    <row r="2997" spans="1:5" x14ac:dyDescent="0.25">
      <c r="A2997" s="15"/>
      <c r="B2997" s="20"/>
      <c r="C2997" s="20"/>
      <c r="D2997" s="15"/>
      <c r="E2997" s="15"/>
    </row>
    <row r="2998" spans="1:5" x14ac:dyDescent="0.25">
      <c r="A2998" s="15"/>
      <c r="B2998" s="20"/>
      <c r="C2998" s="20"/>
      <c r="D2998" s="15"/>
      <c r="E2998" s="15"/>
    </row>
    <row r="2999" spans="1:5" x14ac:dyDescent="0.25">
      <c r="A2999" s="15"/>
      <c r="B2999" s="20"/>
      <c r="C2999" s="20"/>
      <c r="D2999" s="15"/>
      <c r="E2999" s="15"/>
    </row>
    <row r="3000" spans="1:5" x14ac:dyDescent="0.25">
      <c r="A3000" s="15"/>
      <c r="B3000" s="20"/>
      <c r="C3000" s="20"/>
      <c r="D3000" s="15"/>
      <c r="E3000" s="15"/>
    </row>
    <row r="3001" spans="1:5" x14ac:dyDescent="0.25">
      <c r="A3001" s="15"/>
      <c r="B3001" s="20"/>
      <c r="C3001" s="20"/>
      <c r="D3001" s="15"/>
      <c r="E3001" s="15"/>
    </row>
    <row r="3002" spans="1:5" x14ac:dyDescent="0.25">
      <c r="A3002" s="15"/>
      <c r="B3002" s="20"/>
      <c r="C3002" s="20"/>
      <c r="D3002" s="15"/>
      <c r="E3002" s="15"/>
    </row>
    <row r="3003" spans="1:5" x14ac:dyDescent="0.25">
      <c r="A3003" s="15"/>
      <c r="B3003" s="20"/>
      <c r="C3003" s="20"/>
      <c r="D3003" s="15"/>
      <c r="E3003" s="15"/>
    </row>
    <row r="3004" spans="1:5" x14ac:dyDescent="0.25">
      <c r="A3004" s="15"/>
      <c r="B3004" s="20"/>
      <c r="C3004" s="20"/>
      <c r="D3004" s="15"/>
      <c r="E3004" s="15"/>
    </row>
    <row r="3005" spans="1:5" x14ac:dyDescent="0.25">
      <c r="A3005" s="15"/>
      <c r="B3005" s="20"/>
      <c r="C3005" s="20"/>
      <c r="D3005" s="15"/>
      <c r="E3005" s="15"/>
    </row>
    <row r="3006" spans="1:5" x14ac:dyDescent="0.25">
      <c r="A3006" s="15"/>
      <c r="B3006" s="20"/>
      <c r="C3006" s="20"/>
      <c r="D3006" s="15"/>
      <c r="E3006" s="15"/>
    </row>
    <row r="3007" spans="1:5" x14ac:dyDescent="0.25">
      <c r="A3007" s="15"/>
      <c r="B3007" s="20"/>
      <c r="C3007" s="20"/>
      <c r="D3007" s="15"/>
      <c r="E3007" s="15"/>
    </row>
    <row r="3008" spans="1:5" x14ac:dyDescent="0.25">
      <c r="A3008" s="15"/>
      <c r="B3008" s="20"/>
      <c r="C3008" s="20"/>
      <c r="D3008" s="15"/>
      <c r="E3008" s="15"/>
    </row>
    <row r="3009" spans="1:5" x14ac:dyDescent="0.25">
      <c r="A3009" s="15"/>
      <c r="B3009" s="20"/>
      <c r="C3009" s="20"/>
      <c r="D3009" s="15"/>
      <c r="E3009" s="15"/>
    </row>
    <row r="3010" spans="1:5" x14ac:dyDescent="0.25">
      <c r="A3010" s="15"/>
      <c r="B3010" s="20"/>
      <c r="C3010" s="20"/>
      <c r="D3010" s="15"/>
      <c r="E3010" s="15"/>
    </row>
    <row r="3011" spans="1:5" x14ac:dyDescent="0.25">
      <c r="A3011" s="15"/>
      <c r="B3011" s="20"/>
      <c r="C3011" s="20"/>
      <c r="D3011" s="15"/>
      <c r="E3011" s="15"/>
    </row>
    <row r="3012" spans="1:5" x14ac:dyDescent="0.25">
      <c r="A3012" s="15"/>
      <c r="B3012" s="20"/>
      <c r="C3012" s="20"/>
      <c r="D3012" s="15"/>
      <c r="E3012" s="15"/>
    </row>
    <row r="3013" spans="1:5" x14ac:dyDescent="0.25">
      <c r="A3013" s="15"/>
      <c r="B3013" s="20"/>
      <c r="C3013" s="20"/>
      <c r="D3013" s="15"/>
      <c r="E3013" s="15"/>
    </row>
    <row r="3014" spans="1:5" x14ac:dyDescent="0.25">
      <c r="A3014" s="15"/>
      <c r="B3014" s="20"/>
      <c r="C3014" s="20"/>
      <c r="D3014" s="15"/>
      <c r="E3014" s="15"/>
    </row>
    <row r="3015" spans="1:5" x14ac:dyDescent="0.25">
      <c r="A3015" s="15"/>
      <c r="B3015" s="20"/>
      <c r="C3015" s="20"/>
      <c r="D3015" s="15"/>
      <c r="E3015" s="15"/>
    </row>
    <row r="3016" spans="1:5" x14ac:dyDescent="0.25">
      <c r="A3016" s="15"/>
      <c r="B3016" s="20"/>
      <c r="C3016" s="20"/>
      <c r="D3016" s="15"/>
      <c r="E3016" s="15"/>
    </row>
    <row r="3017" spans="1:5" x14ac:dyDescent="0.25">
      <c r="A3017" s="15"/>
      <c r="B3017" s="20"/>
      <c r="C3017" s="20"/>
      <c r="D3017" s="15"/>
      <c r="E3017" s="15"/>
    </row>
    <row r="3018" spans="1:5" x14ac:dyDescent="0.25">
      <c r="A3018" s="15"/>
      <c r="B3018" s="20"/>
      <c r="C3018" s="20"/>
      <c r="D3018" s="15"/>
      <c r="E3018" s="15"/>
    </row>
    <row r="3019" spans="1:5" x14ac:dyDescent="0.25">
      <c r="A3019" s="15"/>
      <c r="B3019" s="20"/>
      <c r="C3019" s="20"/>
      <c r="D3019" s="15"/>
      <c r="E3019" s="15"/>
    </row>
    <row r="3020" spans="1:5" x14ac:dyDescent="0.25">
      <c r="A3020" s="15"/>
      <c r="B3020" s="20"/>
      <c r="C3020" s="20"/>
      <c r="D3020" s="15"/>
      <c r="E3020" s="15"/>
    </row>
    <row r="3021" spans="1:5" x14ac:dyDescent="0.25">
      <c r="A3021" s="15"/>
      <c r="B3021" s="20"/>
      <c r="C3021" s="20"/>
      <c r="D3021" s="15"/>
      <c r="E3021" s="15"/>
    </row>
    <row r="3022" spans="1:5" x14ac:dyDescent="0.25">
      <c r="A3022" s="15"/>
      <c r="B3022" s="20"/>
      <c r="C3022" s="20"/>
      <c r="D3022" s="15"/>
      <c r="E3022" s="15"/>
    </row>
    <row r="3023" spans="1:5" x14ac:dyDescent="0.25">
      <c r="A3023" s="15"/>
      <c r="B3023" s="20"/>
      <c r="C3023" s="20"/>
      <c r="D3023" s="15"/>
      <c r="E3023" s="15"/>
    </row>
    <row r="3024" spans="1:5" x14ac:dyDescent="0.25">
      <c r="A3024" s="15"/>
      <c r="B3024" s="20"/>
      <c r="C3024" s="20"/>
      <c r="D3024" s="15"/>
      <c r="E3024" s="15"/>
    </row>
    <row r="3025" spans="1:5" x14ac:dyDescent="0.25">
      <c r="A3025" s="15"/>
      <c r="B3025" s="20"/>
      <c r="C3025" s="20"/>
      <c r="D3025" s="15"/>
      <c r="E3025" s="15"/>
    </row>
    <row r="3026" spans="1:5" x14ac:dyDescent="0.25">
      <c r="A3026" s="15"/>
      <c r="B3026" s="20"/>
      <c r="C3026" s="20"/>
      <c r="D3026" s="15"/>
      <c r="E3026" s="15"/>
    </row>
    <row r="3027" spans="1:5" x14ac:dyDescent="0.25">
      <c r="A3027" s="15"/>
      <c r="B3027" s="20"/>
      <c r="C3027" s="20"/>
      <c r="D3027" s="15"/>
      <c r="E3027" s="15"/>
    </row>
    <row r="3028" spans="1:5" x14ac:dyDescent="0.25">
      <c r="A3028" s="15"/>
      <c r="B3028" s="20"/>
      <c r="C3028" s="20"/>
      <c r="D3028" s="15"/>
      <c r="E3028" s="15"/>
    </row>
    <row r="3029" spans="1:5" x14ac:dyDescent="0.25">
      <c r="A3029" s="15"/>
      <c r="B3029" s="20"/>
      <c r="C3029" s="20"/>
      <c r="D3029" s="15"/>
      <c r="E3029" s="15"/>
    </row>
    <row r="3030" spans="1:5" x14ac:dyDescent="0.25">
      <c r="A3030" s="15"/>
      <c r="B3030" s="20"/>
      <c r="C3030" s="20"/>
      <c r="D3030" s="15"/>
      <c r="E3030" s="15"/>
    </row>
    <row r="3031" spans="1:5" x14ac:dyDescent="0.25">
      <c r="A3031" s="15"/>
      <c r="B3031" s="20"/>
      <c r="C3031" s="20"/>
      <c r="D3031" s="15"/>
      <c r="E3031" s="15"/>
    </row>
    <row r="3032" spans="1:5" x14ac:dyDescent="0.25">
      <c r="A3032" s="15"/>
      <c r="B3032" s="20"/>
      <c r="C3032" s="20"/>
      <c r="D3032" s="15"/>
      <c r="E3032" s="15"/>
    </row>
    <row r="3033" spans="1:5" x14ac:dyDescent="0.25">
      <c r="A3033" s="15"/>
      <c r="B3033" s="20"/>
      <c r="C3033" s="20"/>
      <c r="D3033" s="15"/>
      <c r="E3033" s="15"/>
    </row>
    <row r="3034" spans="1:5" x14ac:dyDescent="0.25">
      <c r="A3034" s="15"/>
      <c r="B3034" s="20"/>
      <c r="C3034" s="20"/>
      <c r="D3034" s="15"/>
      <c r="E3034" s="15"/>
    </row>
    <row r="3035" spans="1:5" x14ac:dyDescent="0.25">
      <c r="A3035" s="15"/>
      <c r="B3035" s="20"/>
      <c r="C3035" s="20"/>
      <c r="D3035" s="15"/>
      <c r="E3035" s="15"/>
    </row>
    <row r="3036" spans="1:5" x14ac:dyDescent="0.25">
      <c r="A3036" s="15"/>
      <c r="B3036" s="20"/>
      <c r="C3036" s="20"/>
      <c r="D3036" s="15"/>
      <c r="E3036" s="15"/>
    </row>
    <row r="3037" spans="1:5" x14ac:dyDescent="0.25">
      <c r="A3037" s="15"/>
      <c r="B3037" s="20"/>
      <c r="C3037" s="20"/>
      <c r="D3037" s="15"/>
      <c r="E3037" s="15"/>
    </row>
    <row r="3038" spans="1:5" x14ac:dyDescent="0.25">
      <c r="A3038" s="15"/>
      <c r="B3038" s="20"/>
      <c r="C3038" s="20"/>
      <c r="D3038" s="15"/>
      <c r="E3038" s="15"/>
    </row>
    <row r="3039" spans="1:5" x14ac:dyDescent="0.25">
      <c r="A3039" s="15"/>
      <c r="B3039" s="20"/>
      <c r="C3039" s="20"/>
      <c r="D3039" s="15"/>
      <c r="E3039" s="15"/>
    </row>
    <row r="3040" spans="1:5" x14ac:dyDescent="0.25">
      <c r="A3040" s="15"/>
      <c r="B3040" s="20"/>
      <c r="C3040" s="20"/>
      <c r="D3040" s="15"/>
      <c r="E3040" s="15"/>
    </row>
    <row r="3041" spans="1:5" x14ac:dyDescent="0.25">
      <c r="A3041" s="15"/>
      <c r="B3041" s="20"/>
      <c r="C3041" s="20"/>
      <c r="D3041" s="15"/>
      <c r="E3041" s="15"/>
    </row>
    <row r="3042" spans="1:5" x14ac:dyDescent="0.25">
      <c r="A3042" s="15"/>
      <c r="B3042" s="20"/>
      <c r="C3042" s="20"/>
      <c r="D3042" s="15"/>
      <c r="E3042" s="15"/>
    </row>
    <row r="3043" spans="1:5" x14ac:dyDescent="0.25">
      <c r="A3043" s="15"/>
      <c r="B3043" s="20"/>
      <c r="C3043" s="20"/>
      <c r="D3043" s="15"/>
      <c r="E3043" s="15"/>
    </row>
    <row r="3044" spans="1:5" x14ac:dyDescent="0.25">
      <c r="A3044" s="15"/>
      <c r="B3044" s="20"/>
      <c r="C3044" s="20"/>
      <c r="D3044" s="15"/>
      <c r="E3044" s="15"/>
    </row>
    <row r="3045" spans="1:5" x14ac:dyDescent="0.25">
      <c r="A3045" s="15"/>
      <c r="B3045" s="20"/>
      <c r="C3045" s="20"/>
      <c r="D3045" s="15"/>
      <c r="E3045" s="15"/>
    </row>
    <row r="3046" spans="1:5" x14ac:dyDescent="0.25">
      <c r="A3046" s="15"/>
      <c r="B3046" s="20"/>
      <c r="C3046" s="20"/>
      <c r="D3046" s="15"/>
      <c r="E3046" s="15"/>
    </row>
    <row r="3047" spans="1:5" x14ac:dyDescent="0.25">
      <c r="A3047" s="15"/>
      <c r="B3047" s="20"/>
      <c r="C3047" s="20"/>
      <c r="D3047" s="15"/>
      <c r="E3047" s="15"/>
    </row>
    <row r="3048" spans="1:5" x14ac:dyDescent="0.25">
      <c r="A3048" s="15"/>
      <c r="B3048" s="20"/>
      <c r="C3048" s="20"/>
      <c r="D3048" s="15"/>
      <c r="E3048" s="15"/>
    </row>
    <row r="3049" spans="1:5" x14ac:dyDescent="0.25">
      <c r="A3049" s="15"/>
      <c r="B3049" s="20"/>
      <c r="C3049" s="20"/>
      <c r="D3049" s="15"/>
      <c r="E3049" s="15"/>
    </row>
    <row r="3050" spans="1:5" x14ac:dyDescent="0.25">
      <c r="A3050" s="15"/>
      <c r="B3050" s="20"/>
      <c r="C3050" s="20"/>
      <c r="D3050" s="15"/>
      <c r="E3050" s="15"/>
    </row>
    <row r="3051" spans="1:5" x14ac:dyDescent="0.25">
      <c r="A3051" s="15"/>
      <c r="B3051" s="20"/>
      <c r="C3051" s="20"/>
      <c r="D3051" s="15"/>
      <c r="E3051" s="15"/>
    </row>
    <row r="3052" spans="1:5" x14ac:dyDescent="0.25">
      <c r="A3052" s="15"/>
      <c r="B3052" s="20"/>
      <c r="C3052" s="20"/>
      <c r="D3052" s="15"/>
      <c r="E3052" s="15"/>
    </row>
    <row r="3053" spans="1:5" x14ac:dyDescent="0.25">
      <c r="A3053" s="15"/>
      <c r="B3053" s="20"/>
      <c r="C3053" s="20"/>
      <c r="D3053" s="15"/>
      <c r="E3053" s="15"/>
    </row>
    <row r="3054" spans="1:5" x14ac:dyDescent="0.25">
      <c r="A3054" s="15"/>
      <c r="B3054" s="20"/>
      <c r="C3054" s="20"/>
      <c r="D3054" s="15"/>
      <c r="E3054" s="15"/>
    </row>
    <row r="3055" spans="1:5" x14ac:dyDescent="0.25">
      <c r="A3055" s="15"/>
      <c r="B3055" s="20"/>
      <c r="C3055" s="20"/>
      <c r="D3055" s="15"/>
      <c r="E3055" s="15"/>
    </row>
    <row r="3056" spans="1:5" x14ac:dyDescent="0.25">
      <c r="A3056" s="15"/>
      <c r="B3056" s="20"/>
      <c r="C3056" s="20"/>
      <c r="D3056" s="15"/>
      <c r="E3056" s="15"/>
    </row>
    <row r="3057" spans="1:5" x14ac:dyDescent="0.25">
      <c r="A3057" s="15"/>
      <c r="B3057" s="20"/>
      <c r="C3057" s="20"/>
      <c r="D3057" s="15"/>
      <c r="E3057" s="15"/>
    </row>
    <row r="3058" spans="1:5" x14ac:dyDescent="0.25">
      <c r="A3058" s="15"/>
      <c r="B3058" s="20"/>
      <c r="C3058" s="20"/>
      <c r="D3058" s="15"/>
      <c r="E3058" s="15"/>
    </row>
    <row r="3059" spans="1:5" x14ac:dyDescent="0.25">
      <c r="A3059" s="15"/>
      <c r="B3059" s="20"/>
      <c r="C3059" s="20"/>
      <c r="D3059" s="15"/>
      <c r="E3059" s="15"/>
    </row>
    <row r="3060" spans="1:5" x14ac:dyDescent="0.25">
      <c r="A3060" s="15"/>
      <c r="B3060" s="20"/>
      <c r="C3060" s="20"/>
      <c r="D3060" s="15"/>
      <c r="E3060" s="15"/>
    </row>
    <row r="3061" spans="1:5" x14ac:dyDescent="0.25">
      <c r="A3061" s="15"/>
      <c r="B3061" s="20"/>
      <c r="C3061" s="20"/>
      <c r="D3061" s="15"/>
      <c r="E3061" s="15"/>
    </row>
    <row r="3062" spans="1:5" x14ac:dyDescent="0.25">
      <c r="A3062" s="15"/>
      <c r="B3062" s="20"/>
      <c r="C3062" s="20"/>
      <c r="D3062" s="15"/>
      <c r="E3062" s="15"/>
    </row>
    <row r="3063" spans="1:5" x14ac:dyDescent="0.25">
      <c r="A3063" s="15"/>
      <c r="B3063" s="20"/>
      <c r="C3063" s="20"/>
      <c r="D3063" s="15"/>
      <c r="E3063" s="15"/>
    </row>
    <row r="3064" spans="1:5" x14ac:dyDescent="0.25">
      <c r="A3064" s="15"/>
      <c r="B3064" s="20"/>
      <c r="C3064" s="20"/>
      <c r="D3064" s="15"/>
      <c r="E3064" s="15"/>
    </row>
    <row r="3065" spans="1:5" x14ac:dyDescent="0.25">
      <c r="A3065" s="15"/>
      <c r="B3065" s="20"/>
      <c r="C3065" s="20"/>
      <c r="D3065" s="15"/>
      <c r="E3065" s="15"/>
    </row>
    <row r="3066" spans="1:5" x14ac:dyDescent="0.25">
      <c r="A3066" s="15"/>
      <c r="B3066" s="20"/>
      <c r="C3066" s="20"/>
      <c r="D3066" s="15"/>
      <c r="E3066" s="15"/>
    </row>
    <row r="3067" spans="1:5" x14ac:dyDescent="0.25">
      <c r="A3067" s="15"/>
      <c r="B3067" s="20"/>
      <c r="C3067" s="20"/>
      <c r="D3067" s="15"/>
      <c r="E3067" s="15"/>
    </row>
    <row r="3068" spans="1:5" x14ac:dyDescent="0.25">
      <c r="A3068" s="15"/>
      <c r="B3068" s="20"/>
      <c r="C3068" s="20"/>
      <c r="D3068" s="15"/>
      <c r="E3068" s="15"/>
    </row>
    <row r="3069" spans="1:5" x14ac:dyDescent="0.25">
      <c r="A3069" s="15"/>
      <c r="B3069" s="20"/>
      <c r="C3069" s="20"/>
      <c r="D3069" s="15"/>
      <c r="E3069" s="15"/>
    </row>
    <row r="3070" spans="1:5" x14ac:dyDescent="0.25">
      <c r="A3070" s="15"/>
      <c r="B3070" s="20"/>
      <c r="C3070" s="20"/>
      <c r="D3070" s="15"/>
      <c r="E3070" s="15"/>
    </row>
    <row r="3071" spans="1:5" x14ac:dyDescent="0.25">
      <c r="A3071" s="15"/>
      <c r="B3071" s="20"/>
      <c r="C3071" s="20"/>
      <c r="D3071" s="15"/>
      <c r="E3071" s="15"/>
    </row>
    <row r="3072" spans="1:5" x14ac:dyDescent="0.25">
      <c r="A3072" s="15"/>
      <c r="B3072" s="20"/>
      <c r="C3072" s="20"/>
      <c r="D3072" s="15"/>
      <c r="E3072" s="15"/>
    </row>
    <row r="3073" spans="1:5" x14ac:dyDescent="0.25">
      <c r="A3073" s="15"/>
      <c r="B3073" s="20"/>
      <c r="C3073" s="20"/>
      <c r="D3073" s="15"/>
      <c r="E3073" s="15"/>
    </row>
    <row r="3074" spans="1:5" x14ac:dyDescent="0.25">
      <c r="A3074" s="15"/>
      <c r="B3074" s="20"/>
      <c r="C3074" s="20"/>
      <c r="D3074" s="15"/>
      <c r="E3074" s="15"/>
    </row>
    <row r="3075" spans="1:5" x14ac:dyDescent="0.25">
      <c r="A3075" s="15"/>
      <c r="B3075" s="20"/>
      <c r="C3075" s="20"/>
      <c r="D3075" s="15"/>
      <c r="E3075" s="15"/>
    </row>
    <row r="3076" spans="1:5" x14ac:dyDescent="0.25">
      <c r="A3076" s="15"/>
      <c r="B3076" s="20"/>
      <c r="C3076" s="20"/>
      <c r="D3076" s="15"/>
      <c r="E3076" s="15"/>
    </row>
    <row r="3077" spans="1:5" x14ac:dyDescent="0.25">
      <c r="A3077" s="15"/>
      <c r="B3077" s="20"/>
      <c r="C3077" s="20"/>
      <c r="D3077" s="15"/>
      <c r="E3077" s="15"/>
    </row>
    <row r="3078" spans="1:5" x14ac:dyDescent="0.25">
      <c r="A3078" s="15"/>
      <c r="B3078" s="20"/>
      <c r="C3078" s="20"/>
      <c r="D3078" s="15"/>
      <c r="E3078" s="15"/>
    </row>
    <row r="3079" spans="1:5" x14ac:dyDescent="0.25">
      <c r="A3079" s="15"/>
      <c r="B3079" s="20"/>
      <c r="C3079" s="20"/>
      <c r="D3079" s="15"/>
      <c r="E3079" s="15"/>
    </row>
    <row r="3080" spans="1:5" x14ac:dyDescent="0.25">
      <c r="A3080" s="15"/>
      <c r="B3080" s="20"/>
      <c r="C3080" s="20"/>
      <c r="D3080" s="15"/>
      <c r="E3080" s="15"/>
    </row>
    <row r="3081" spans="1:5" x14ac:dyDescent="0.25">
      <c r="A3081" s="15"/>
      <c r="B3081" s="20"/>
      <c r="C3081" s="20"/>
      <c r="D3081" s="15"/>
      <c r="E3081" s="15"/>
    </row>
    <row r="3082" spans="1:5" x14ac:dyDescent="0.25">
      <c r="A3082" s="15"/>
      <c r="B3082" s="20"/>
      <c r="C3082" s="20"/>
      <c r="D3082" s="15"/>
      <c r="E3082" s="15"/>
    </row>
    <row r="3083" spans="1:5" x14ac:dyDescent="0.25">
      <c r="A3083" s="15"/>
      <c r="B3083" s="20"/>
      <c r="C3083" s="20"/>
      <c r="D3083" s="15"/>
      <c r="E3083" s="15"/>
    </row>
    <row r="3084" spans="1:5" x14ac:dyDescent="0.25">
      <c r="A3084" s="15"/>
      <c r="B3084" s="20"/>
      <c r="C3084" s="20"/>
      <c r="D3084" s="15"/>
      <c r="E3084" s="15"/>
    </row>
    <row r="3085" spans="1:5" x14ac:dyDescent="0.25">
      <c r="A3085" s="15"/>
      <c r="B3085" s="20"/>
      <c r="C3085" s="20"/>
      <c r="D3085" s="15"/>
      <c r="E3085" s="15"/>
    </row>
    <row r="3086" spans="1:5" x14ac:dyDescent="0.25">
      <c r="A3086" s="15"/>
      <c r="B3086" s="20"/>
      <c r="C3086" s="20"/>
      <c r="D3086" s="15"/>
      <c r="E3086" s="15"/>
    </row>
    <row r="3087" spans="1:5" x14ac:dyDescent="0.25">
      <c r="A3087" s="15"/>
      <c r="B3087" s="20"/>
      <c r="C3087" s="20"/>
      <c r="D3087" s="15"/>
      <c r="E3087" s="15"/>
    </row>
    <row r="3088" spans="1:5" x14ac:dyDescent="0.25">
      <c r="A3088" s="15"/>
      <c r="B3088" s="20"/>
      <c r="C3088" s="20"/>
      <c r="D3088" s="15"/>
      <c r="E3088" s="15"/>
    </row>
    <row r="3089" spans="1:5" x14ac:dyDescent="0.25">
      <c r="A3089" s="15"/>
      <c r="B3089" s="20"/>
      <c r="C3089" s="20"/>
      <c r="D3089" s="15"/>
      <c r="E3089" s="15"/>
    </row>
    <row r="3090" spans="1:5" x14ac:dyDescent="0.25">
      <c r="A3090" s="15"/>
      <c r="B3090" s="20"/>
      <c r="C3090" s="20"/>
      <c r="D3090" s="15"/>
      <c r="E3090" s="15"/>
    </row>
    <row r="3091" spans="1:5" x14ac:dyDescent="0.25">
      <c r="A3091" s="15"/>
      <c r="B3091" s="20"/>
      <c r="C3091" s="20"/>
      <c r="D3091" s="15"/>
      <c r="E3091" s="15"/>
    </row>
    <row r="3092" spans="1:5" x14ac:dyDescent="0.25">
      <c r="A3092" s="15"/>
      <c r="B3092" s="20"/>
      <c r="C3092" s="20"/>
      <c r="D3092" s="15"/>
      <c r="E3092" s="15"/>
    </row>
    <row r="3093" spans="1:5" x14ac:dyDescent="0.25">
      <c r="A3093" s="15"/>
      <c r="B3093" s="20"/>
      <c r="C3093" s="20"/>
      <c r="D3093" s="15"/>
      <c r="E3093" s="15"/>
    </row>
    <row r="3094" spans="1:5" x14ac:dyDescent="0.25">
      <c r="A3094" s="15"/>
      <c r="B3094" s="20"/>
      <c r="C3094" s="20"/>
      <c r="D3094" s="15"/>
      <c r="E3094" s="15"/>
    </row>
    <row r="3095" spans="1:5" x14ac:dyDescent="0.25">
      <c r="A3095" s="15"/>
      <c r="B3095" s="20"/>
      <c r="C3095" s="20"/>
      <c r="D3095" s="15"/>
      <c r="E3095" s="15"/>
    </row>
    <row r="3096" spans="1:5" x14ac:dyDescent="0.25">
      <c r="A3096" s="15"/>
      <c r="B3096" s="20"/>
      <c r="C3096" s="20"/>
      <c r="D3096" s="15"/>
      <c r="E3096" s="15"/>
    </row>
    <row r="3097" spans="1:5" x14ac:dyDescent="0.25">
      <c r="A3097" s="15"/>
      <c r="B3097" s="20"/>
      <c r="C3097" s="20"/>
      <c r="D3097" s="15"/>
      <c r="E3097" s="15"/>
    </row>
    <row r="3098" spans="1:5" x14ac:dyDescent="0.25">
      <c r="A3098" s="15"/>
      <c r="B3098" s="20"/>
      <c r="C3098" s="20"/>
      <c r="D3098" s="15"/>
      <c r="E3098" s="15"/>
    </row>
    <row r="3099" spans="1:5" x14ac:dyDescent="0.25">
      <c r="A3099" s="15"/>
      <c r="B3099" s="20"/>
      <c r="C3099" s="20"/>
      <c r="D3099" s="15"/>
      <c r="E3099" s="15"/>
    </row>
    <row r="3100" spans="1:5" x14ac:dyDescent="0.25">
      <c r="A3100" s="15"/>
      <c r="B3100" s="20"/>
      <c r="C3100" s="20"/>
      <c r="D3100" s="15"/>
      <c r="E3100" s="15"/>
    </row>
    <row r="3101" spans="1:5" x14ac:dyDescent="0.25">
      <c r="A3101" s="15"/>
      <c r="B3101" s="20"/>
      <c r="C3101" s="20"/>
      <c r="D3101" s="15"/>
      <c r="E3101" s="15"/>
    </row>
    <row r="3102" spans="1:5" x14ac:dyDescent="0.25">
      <c r="A3102" s="15"/>
      <c r="B3102" s="20"/>
      <c r="C3102" s="20"/>
      <c r="D3102" s="15"/>
      <c r="E3102" s="15"/>
    </row>
    <row r="3103" spans="1:5" x14ac:dyDescent="0.25">
      <c r="A3103" s="15"/>
      <c r="B3103" s="20"/>
      <c r="C3103" s="20"/>
      <c r="D3103" s="15"/>
      <c r="E3103" s="15"/>
    </row>
    <row r="3104" spans="1:5" x14ac:dyDescent="0.25">
      <c r="A3104" s="15"/>
      <c r="B3104" s="20"/>
      <c r="C3104" s="20"/>
      <c r="D3104" s="15"/>
      <c r="E3104" s="15"/>
    </row>
    <row r="3105" spans="1:5" x14ac:dyDescent="0.25">
      <c r="A3105" s="15"/>
      <c r="B3105" s="20"/>
      <c r="C3105" s="20"/>
      <c r="D3105" s="15"/>
      <c r="E3105" s="15"/>
    </row>
    <row r="3106" spans="1:5" x14ac:dyDescent="0.25">
      <c r="A3106" s="15"/>
      <c r="B3106" s="20"/>
      <c r="C3106" s="20"/>
      <c r="D3106" s="15"/>
      <c r="E3106" s="15"/>
    </row>
    <row r="3107" spans="1:5" x14ac:dyDescent="0.25">
      <c r="A3107" s="15"/>
      <c r="B3107" s="20"/>
      <c r="C3107" s="20"/>
      <c r="D3107" s="15"/>
      <c r="E3107" s="15"/>
    </row>
    <row r="3108" spans="1:5" x14ac:dyDescent="0.25">
      <c r="A3108" s="15"/>
      <c r="B3108" s="20"/>
      <c r="C3108" s="20"/>
      <c r="D3108" s="15"/>
      <c r="E3108" s="15"/>
    </row>
    <row r="3109" spans="1:5" x14ac:dyDescent="0.25">
      <c r="A3109" s="15"/>
      <c r="B3109" s="20"/>
      <c r="C3109" s="20"/>
      <c r="D3109" s="15"/>
      <c r="E3109" s="15"/>
    </row>
    <row r="3110" spans="1:5" x14ac:dyDescent="0.25">
      <c r="A3110" s="15"/>
      <c r="B3110" s="20"/>
      <c r="C3110" s="20"/>
      <c r="D3110" s="15"/>
      <c r="E3110" s="15"/>
    </row>
    <row r="3111" spans="1:5" x14ac:dyDescent="0.25">
      <c r="A3111" s="15"/>
      <c r="B3111" s="20"/>
      <c r="C3111" s="20"/>
      <c r="D3111" s="15"/>
      <c r="E3111" s="15"/>
    </row>
    <row r="3112" spans="1:5" x14ac:dyDescent="0.25">
      <c r="A3112" s="15"/>
      <c r="B3112" s="20"/>
      <c r="C3112" s="20"/>
      <c r="D3112" s="15"/>
      <c r="E3112" s="15"/>
    </row>
    <row r="3113" spans="1:5" x14ac:dyDescent="0.25">
      <c r="A3113" s="15"/>
      <c r="B3113" s="20"/>
      <c r="C3113" s="20"/>
      <c r="D3113" s="15"/>
      <c r="E3113" s="15"/>
    </row>
    <row r="3114" spans="1:5" x14ac:dyDescent="0.25">
      <c r="A3114" s="15"/>
      <c r="B3114" s="20"/>
      <c r="C3114" s="20"/>
      <c r="D3114" s="15"/>
      <c r="E3114" s="15"/>
    </row>
    <row r="3115" spans="1:5" x14ac:dyDescent="0.25">
      <c r="A3115" s="15"/>
      <c r="B3115" s="20"/>
      <c r="C3115" s="20"/>
      <c r="D3115" s="15"/>
      <c r="E3115" s="15"/>
    </row>
    <row r="3116" spans="1:5" x14ac:dyDescent="0.25">
      <c r="A3116" s="15"/>
      <c r="B3116" s="20"/>
      <c r="C3116" s="20"/>
      <c r="D3116" s="15"/>
      <c r="E3116" s="15"/>
    </row>
    <row r="3117" spans="1:5" x14ac:dyDescent="0.25">
      <c r="A3117" s="15"/>
      <c r="B3117" s="20"/>
      <c r="C3117" s="20"/>
      <c r="D3117" s="15"/>
      <c r="E3117" s="15"/>
    </row>
    <row r="3118" spans="1:5" x14ac:dyDescent="0.25">
      <c r="A3118" s="15"/>
      <c r="B3118" s="20"/>
      <c r="C3118" s="20"/>
      <c r="D3118" s="15"/>
      <c r="E3118" s="15"/>
    </row>
    <row r="3119" spans="1:5" x14ac:dyDescent="0.25">
      <c r="A3119" s="15"/>
      <c r="B3119" s="20"/>
      <c r="C3119" s="20"/>
      <c r="D3119" s="15"/>
      <c r="E3119" s="15"/>
    </row>
    <row r="3120" spans="1:5" x14ac:dyDescent="0.25">
      <c r="A3120" s="15"/>
      <c r="B3120" s="20"/>
      <c r="C3120" s="20"/>
      <c r="D3120" s="15"/>
      <c r="E3120" s="15"/>
    </row>
    <row r="3121" spans="1:5" x14ac:dyDescent="0.25">
      <c r="A3121" s="15"/>
      <c r="B3121" s="20"/>
      <c r="C3121" s="20"/>
      <c r="D3121" s="15"/>
      <c r="E3121" s="15"/>
    </row>
    <row r="3122" spans="1:5" x14ac:dyDescent="0.25">
      <c r="A3122" s="15"/>
      <c r="B3122" s="20"/>
      <c r="C3122" s="20"/>
      <c r="D3122" s="15"/>
      <c r="E3122" s="15"/>
    </row>
    <row r="3123" spans="1:5" x14ac:dyDescent="0.25">
      <c r="A3123" s="15"/>
      <c r="B3123" s="20"/>
      <c r="C3123" s="20"/>
      <c r="D3123" s="15"/>
      <c r="E3123" s="15"/>
    </row>
    <row r="3124" spans="1:5" x14ac:dyDescent="0.25">
      <c r="A3124" s="15"/>
      <c r="B3124" s="20"/>
      <c r="C3124" s="20"/>
      <c r="D3124" s="15"/>
      <c r="E3124" s="15"/>
    </row>
    <row r="3125" spans="1:5" x14ac:dyDescent="0.25">
      <c r="A3125" s="15"/>
      <c r="B3125" s="20"/>
      <c r="C3125" s="20"/>
      <c r="D3125" s="15"/>
      <c r="E3125" s="15"/>
    </row>
    <row r="3126" spans="1:5" x14ac:dyDescent="0.25">
      <c r="A3126" s="15"/>
      <c r="B3126" s="20"/>
      <c r="C3126" s="20"/>
      <c r="D3126" s="15"/>
      <c r="E3126" s="15"/>
    </row>
    <row r="3127" spans="1:5" x14ac:dyDescent="0.25">
      <c r="A3127" s="15"/>
      <c r="B3127" s="20"/>
      <c r="C3127" s="20"/>
      <c r="D3127" s="15"/>
      <c r="E3127" s="15"/>
    </row>
    <row r="3128" spans="1:5" x14ac:dyDescent="0.25">
      <c r="A3128" s="15"/>
      <c r="B3128" s="20"/>
      <c r="C3128" s="20"/>
      <c r="D3128" s="15"/>
      <c r="E3128" s="15"/>
    </row>
    <row r="3129" spans="1:5" x14ac:dyDescent="0.25">
      <c r="A3129" s="15"/>
      <c r="B3129" s="20"/>
      <c r="C3129" s="20"/>
      <c r="D3129" s="15"/>
      <c r="E3129" s="15"/>
    </row>
    <row r="3130" spans="1:5" x14ac:dyDescent="0.25">
      <c r="A3130" s="15"/>
      <c r="B3130" s="20"/>
      <c r="C3130" s="20"/>
      <c r="D3130" s="15"/>
      <c r="E3130" s="15"/>
    </row>
    <row r="3131" spans="1:5" x14ac:dyDescent="0.25">
      <c r="A3131" s="15"/>
      <c r="B3131" s="20"/>
      <c r="C3131" s="20"/>
      <c r="D3131" s="15"/>
      <c r="E3131" s="15"/>
    </row>
    <row r="3132" spans="1:5" x14ac:dyDescent="0.25">
      <c r="A3132" s="15"/>
      <c r="B3132" s="20"/>
      <c r="C3132" s="20"/>
      <c r="D3132" s="15"/>
      <c r="E3132" s="15"/>
    </row>
    <row r="3133" spans="1:5" x14ac:dyDescent="0.25">
      <c r="A3133" s="15"/>
      <c r="B3133" s="20"/>
      <c r="C3133" s="20"/>
      <c r="D3133" s="15"/>
      <c r="E3133" s="15"/>
    </row>
    <row r="3134" spans="1:5" x14ac:dyDescent="0.25">
      <c r="A3134" s="15"/>
      <c r="B3134" s="20"/>
      <c r="C3134" s="20"/>
      <c r="D3134" s="15"/>
      <c r="E3134" s="15"/>
    </row>
    <row r="3135" spans="1:5" x14ac:dyDescent="0.25">
      <c r="A3135" s="15"/>
      <c r="B3135" s="20"/>
      <c r="C3135" s="20"/>
      <c r="D3135" s="15"/>
      <c r="E3135" s="15"/>
    </row>
    <row r="3136" spans="1:5" x14ac:dyDescent="0.25">
      <c r="A3136" s="15"/>
      <c r="B3136" s="20"/>
      <c r="C3136" s="20"/>
      <c r="D3136" s="15"/>
      <c r="E3136" s="15"/>
    </row>
    <row r="3137" spans="1:5" x14ac:dyDescent="0.25">
      <c r="A3137" s="15"/>
      <c r="B3137" s="20"/>
      <c r="C3137" s="20"/>
      <c r="D3137" s="15"/>
      <c r="E3137" s="15"/>
    </row>
    <row r="3138" spans="1:5" x14ac:dyDescent="0.25">
      <c r="A3138" s="15"/>
      <c r="B3138" s="20"/>
      <c r="C3138" s="20"/>
      <c r="D3138" s="15"/>
      <c r="E3138" s="15"/>
    </row>
    <row r="3139" spans="1:5" x14ac:dyDescent="0.25">
      <c r="A3139" s="15"/>
      <c r="B3139" s="20"/>
      <c r="C3139" s="20"/>
      <c r="D3139" s="15"/>
      <c r="E3139" s="15"/>
    </row>
    <row r="3140" spans="1:5" x14ac:dyDescent="0.25">
      <c r="A3140" s="15"/>
      <c r="B3140" s="20"/>
      <c r="C3140" s="20"/>
      <c r="D3140" s="15"/>
      <c r="E3140" s="15"/>
    </row>
    <row r="3141" spans="1:5" x14ac:dyDescent="0.25">
      <c r="A3141" s="15"/>
      <c r="B3141" s="20"/>
      <c r="C3141" s="20"/>
      <c r="D3141" s="15"/>
      <c r="E3141" s="15"/>
    </row>
    <row r="3142" spans="1:5" x14ac:dyDescent="0.25">
      <c r="A3142" s="15"/>
      <c r="B3142" s="20"/>
      <c r="C3142" s="20"/>
      <c r="D3142" s="15"/>
      <c r="E3142" s="15"/>
    </row>
    <row r="3143" spans="1:5" x14ac:dyDescent="0.25">
      <c r="A3143" s="15"/>
      <c r="B3143" s="20"/>
      <c r="C3143" s="20"/>
      <c r="D3143" s="15"/>
      <c r="E3143" s="15"/>
    </row>
    <row r="3144" spans="1:5" x14ac:dyDescent="0.25">
      <c r="A3144" s="15"/>
      <c r="B3144" s="20"/>
      <c r="C3144" s="20"/>
      <c r="D3144" s="15"/>
      <c r="E3144" s="15"/>
    </row>
    <row r="3145" spans="1:5" x14ac:dyDescent="0.25">
      <c r="A3145" s="15"/>
      <c r="B3145" s="20"/>
      <c r="C3145" s="20"/>
      <c r="D3145" s="15"/>
      <c r="E3145" s="15"/>
    </row>
    <row r="3146" spans="1:5" x14ac:dyDescent="0.25">
      <c r="A3146" s="15"/>
      <c r="B3146" s="20"/>
      <c r="C3146" s="20"/>
      <c r="D3146" s="15"/>
      <c r="E3146" s="15"/>
    </row>
    <row r="3147" spans="1:5" x14ac:dyDescent="0.25">
      <c r="A3147" s="15"/>
      <c r="B3147" s="20"/>
      <c r="C3147" s="20"/>
      <c r="D3147" s="15"/>
      <c r="E3147" s="15"/>
    </row>
    <row r="3148" spans="1:5" x14ac:dyDescent="0.25">
      <c r="A3148" s="15"/>
      <c r="B3148" s="20"/>
      <c r="C3148" s="20"/>
      <c r="D3148" s="15"/>
      <c r="E3148" s="15"/>
    </row>
    <row r="3149" spans="1:5" x14ac:dyDescent="0.25">
      <c r="A3149" s="15"/>
      <c r="B3149" s="20"/>
      <c r="C3149" s="20"/>
      <c r="D3149" s="15"/>
      <c r="E3149" s="15"/>
    </row>
    <row r="3150" spans="1:5" x14ac:dyDescent="0.25">
      <c r="A3150" s="15"/>
      <c r="B3150" s="20"/>
      <c r="C3150" s="20"/>
      <c r="D3150" s="15"/>
      <c r="E3150" s="15"/>
    </row>
    <row r="3151" spans="1:5" x14ac:dyDescent="0.25">
      <c r="A3151" s="15"/>
      <c r="B3151" s="20"/>
      <c r="C3151" s="20"/>
      <c r="D3151" s="15"/>
      <c r="E3151" s="15"/>
    </row>
    <row r="3152" spans="1:5" x14ac:dyDescent="0.25">
      <c r="A3152" s="15"/>
      <c r="B3152" s="20"/>
      <c r="C3152" s="20"/>
      <c r="D3152" s="15"/>
      <c r="E3152" s="15"/>
    </row>
    <row r="3153" spans="1:5" x14ac:dyDescent="0.25">
      <c r="A3153" s="15"/>
      <c r="B3153" s="20"/>
      <c r="C3153" s="20"/>
      <c r="D3153" s="15"/>
      <c r="E3153" s="15"/>
    </row>
    <row r="3154" spans="1:5" x14ac:dyDescent="0.25">
      <c r="A3154" s="15"/>
      <c r="B3154" s="20"/>
      <c r="C3154" s="20"/>
      <c r="D3154" s="15"/>
      <c r="E3154" s="15"/>
    </row>
    <row r="3155" spans="1:5" x14ac:dyDescent="0.25">
      <c r="A3155" s="15"/>
      <c r="B3155" s="20"/>
      <c r="C3155" s="20"/>
      <c r="D3155" s="15"/>
      <c r="E3155" s="15"/>
    </row>
    <row r="3156" spans="1:5" x14ac:dyDescent="0.25">
      <c r="A3156" s="15"/>
      <c r="B3156" s="20"/>
      <c r="C3156" s="20"/>
      <c r="D3156" s="15"/>
      <c r="E3156" s="15"/>
    </row>
    <row r="3157" spans="1:5" x14ac:dyDescent="0.25">
      <c r="A3157" s="15"/>
      <c r="B3157" s="20"/>
      <c r="C3157" s="20"/>
      <c r="D3157" s="15"/>
      <c r="E3157" s="15"/>
    </row>
    <row r="3158" spans="1:5" x14ac:dyDescent="0.25">
      <c r="A3158" s="15"/>
      <c r="B3158" s="20"/>
      <c r="C3158" s="20"/>
      <c r="D3158" s="15"/>
      <c r="E3158" s="15"/>
    </row>
    <row r="3159" spans="1:5" x14ac:dyDescent="0.25">
      <c r="A3159" s="15"/>
      <c r="B3159" s="20"/>
      <c r="C3159" s="20"/>
      <c r="D3159" s="15"/>
      <c r="E3159" s="15"/>
    </row>
    <row r="3160" spans="1:5" x14ac:dyDescent="0.25">
      <c r="A3160" s="15"/>
      <c r="B3160" s="20"/>
      <c r="C3160" s="20"/>
      <c r="D3160" s="15"/>
      <c r="E3160" s="15"/>
    </row>
    <row r="3161" spans="1:5" x14ac:dyDescent="0.25">
      <c r="A3161" s="15"/>
      <c r="B3161" s="20"/>
      <c r="C3161" s="20"/>
      <c r="D3161" s="15"/>
      <c r="E3161" s="15"/>
    </row>
    <row r="3162" spans="1:5" x14ac:dyDescent="0.25">
      <c r="A3162" s="15"/>
      <c r="B3162" s="20"/>
      <c r="C3162" s="20"/>
      <c r="D3162" s="15"/>
      <c r="E3162" s="15"/>
    </row>
    <row r="3163" spans="1:5" x14ac:dyDescent="0.25">
      <c r="A3163" s="15"/>
      <c r="B3163" s="20"/>
      <c r="C3163" s="20"/>
      <c r="D3163" s="15"/>
      <c r="E3163" s="15"/>
    </row>
    <row r="3164" spans="1:5" x14ac:dyDescent="0.25">
      <c r="A3164" s="15"/>
      <c r="B3164" s="20"/>
      <c r="C3164" s="20"/>
      <c r="D3164" s="15"/>
      <c r="E3164" s="15"/>
    </row>
    <row r="3165" spans="1:5" x14ac:dyDescent="0.25">
      <c r="A3165" s="15"/>
      <c r="B3165" s="20"/>
      <c r="C3165" s="20"/>
      <c r="D3165" s="15"/>
      <c r="E3165" s="15"/>
    </row>
    <row r="3166" spans="1:5" x14ac:dyDescent="0.25">
      <c r="A3166" s="15"/>
      <c r="B3166" s="20"/>
      <c r="C3166" s="20"/>
      <c r="D3166" s="15"/>
      <c r="E3166" s="15"/>
    </row>
    <row r="3167" spans="1:5" x14ac:dyDescent="0.25">
      <c r="A3167" s="15"/>
      <c r="B3167" s="20"/>
      <c r="C3167" s="20"/>
      <c r="D3167" s="15"/>
      <c r="E3167" s="15"/>
    </row>
    <row r="3168" spans="1:5" x14ac:dyDescent="0.25">
      <c r="A3168" s="15"/>
      <c r="B3168" s="20"/>
      <c r="C3168" s="20"/>
      <c r="D3168" s="15"/>
      <c r="E3168" s="15"/>
    </row>
    <row r="3169" spans="1:5" x14ac:dyDescent="0.25">
      <c r="A3169" s="15"/>
      <c r="B3169" s="20"/>
      <c r="C3169" s="20"/>
      <c r="D3169" s="15"/>
      <c r="E3169" s="15"/>
    </row>
    <row r="3170" spans="1:5" x14ac:dyDescent="0.25">
      <c r="A3170" s="15"/>
      <c r="B3170" s="20"/>
      <c r="C3170" s="20"/>
      <c r="D3170" s="15"/>
      <c r="E3170" s="15"/>
    </row>
    <row r="3171" spans="1:5" x14ac:dyDescent="0.25">
      <c r="A3171" s="15"/>
      <c r="B3171" s="20"/>
      <c r="C3171" s="20"/>
      <c r="D3171" s="15"/>
      <c r="E3171" s="15"/>
    </row>
    <row r="3172" spans="1:5" x14ac:dyDescent="0.25">
      <c r="A3172" s="15"/>
      <c r="B3172" s="20"/>
      <c r="C3172" s="20"/>
      <c r="D3172" s="15"/>
      <c r="E3172" s="15"/>
    </row>
    <row r="3173" spans="1:5" x14ac:dyDescent="0.25">
      <c r="A3173" s="15"/>
      <c r="B3173" s="20"/>
      <c r="C3173" s="20"/>
      <c r="D3173" s="15"/>
      <c r="E3173" s="15"/>
    </row>
    <row r="3174" spans="1:5" x14ac:dyDescent="0.25">
      <c r="A3174" s="15"/>
      <c r="B3174" s="20"/>
      <c r="C3174" s="20"/>
      <c r="D3174" s="15"/>
      <c r="E3174" s="15"/>
    </row>
    <row r="3175" spans="1:5" x14ac:dyDescent="0.25">
      <c r="A3175" s="15"/>
      <c r="B3175" s="20"/>
      <c r="C3175" s="20"/>
      <c r="D3175" s="15"/>
      <c r="E3175" s="15"/>
    </row>
    <row r="3176" spans="1:5" x14ac:dyDescent="0.25">
      <c r="A3176" s="15"/>
      <c r="B3176" s="20"/>
      <c r="C3176" s="20"/>
      <c r="D3176" s="15"/>
      <c r="E3176" s="15"/>
    </row>
    <row r="3177" spans="1:5" x14ac:dyDescent="0.25">
      <c r="A3177" s="15"/>
      <c r="B3177" s="20"/>
      <c r="C3177" s="20"/>
      <c r="D3177" s="15"/>
      <c r="E3177" s="15"/>
    </row>
    <row r="3178" spans="1:5" x14ac:dyDescent="0.25">
      <c r="A3178" s="15"/>
      <c r="B3178" s="20"/>
      <c r="C3178" s="20"/>
      <c r="D3178" s="15"/>
      <c r="E3178" s="15"/>
    </row>
    <row r="3179" spans="1:5" x14ac:dyDescent="0.25">
      <c r="A3179" s="15"/>
      <c r="B3179" s="20"/>
      <c r="C3179" s="20"/>
      <c r="D3179" s="15"/>
      <c r="E3179" s="15"/>
    </row>
    <row r="3180" spans="1:5" x14ac:dyDescent="0.25">
      <c r="A3180" s="15"/>
      <c r="B3180" s="20"/>
      <c r="C3180" s="20"/>
      <c r="D3180" s="15"/>
      <c r="E3180" s="15"/>
    </row>
    <row r="3181" spans="1:5" x14ac:dyDescent="0.25">
      <c r="A3181" s="15"/>
      <c r="B3181" s="20"/>
      <c r="C3181" s="20"/>
      <c r="D3181" s="15"/>
      <c r="E3181" s="15"/>
    </row>
    <row r="3182" spans="1:5" x14ac:dyDescent="0.25">
      <c r="A3182" s="15"/>
      <c r="B3182" s="20"/>
      <c r="C3182" s="20"/>
      <c r="D3182" s="15"/>
      <c r="E3182" s="15"/>
    </row>
    <row r="3183" spans="1:5" x14ac:dyDescent="0.25">
      <c r="A3183" s="15"/>
      <c r="B3183" s="20"/>
      <c r="C3183" s="20"/>
      <c r="D3183" s="15"/>
      <c r="E3183" s="15"/>
    </row>
    <row r="3184" spans="1:5" x14ac:dyDescent="0.25">
      <c r="A3184" s="15"/>
      <c r="B3184" s="20"/>
      <c r="C3184" s="20"/>
      <c r="D3184" s="15"/>
      <c r="E3184" s="15"/>
    </row>
    <row r="3185" spans="1:5" x14ac:dyDescent="0.25">
      <c r="A3185" s="15"/>
      <c r="B3185" s="20"/>
      <c r="C3185" s="20"/>
      <c r="D3185" s="15"/>
      <c r="E3185" s="15"/>
    </row>
    <row r="3186" spans="1:5" x14ac:dyDescent="0.25">
      <c r="A3186" s="15"/>
      <c r="B3186" s="20"/>
      <c r="C3186" s="20"/>
      <c r="D3186" s="15"/>
      <c r="E3186" s="15"/>
    </row>
    <row r="3187" spans="1:5" x14ac:dyDescent="0.25">
      <c r="A3187" s="15"/>
      <c r="B3187" s="20"/>
      <c r="C3187" s="20"/>
      <c r="D3187" s="15"/>
      <c r="E3187" s="15"/>
    </row>
    <row r="3188" spans="1:5" x14ac:dyDescent="0.25">
      <c r="A3188" s="15"/>
      <c r="B3188" s="20"/>
      <c r="C3188" s="20"/>
      <c r="D3188" s="15"/>
      <c r="E3188" s="15"/>
    </row>
    <row r="3189" spans="1:5" x14ac:dyDescent="0.25">
      <c r="A3189" s="15"/>
      <c r="B3189" s="20"/>
      <c r="C3189" s="20"/>
      <c r="D3189" s="15"/>
      <c r="E3189" s="15"/>
    </row>
    <row r="3190" spans="1:5" x14ac:dyDescent="0.25">
      <c r="A3190" s="15"/>
      <c r="B3190" s="20"/>
      <c r="C3190" s="20"/>
      <c r="D3190" s="15"/>
      <c r="E3190" s="15"/>
    </row>
    <row r="3191" spans="1:5" x14ac:dyDescent="0.25">
      <c r="A3191" s="15"/>
      <c r="B3191" s="20"/>
      <c r="C3191" s="20"/>
      <c r="D3191" s="15"/>
      <c r="E3191" s="15"/>
    </row>
    <row r="3192" spans="1:5" x14ac:dyDescent="0.25">
      <c r="A3192" s="15"/>
      <c r="B3192" s="20"/>
      <c r="C3192" s="20"/>
      <c r="D3192" s="15"/>
      <c r="E3192" s="15"/>
    </row>
    <row r="3193" spans="1:5" x14ac:dyDescent="0.25">
      <c r="A3193" s="15"/>
      <c r="B3193" s="20"/>
      <c r="C3193" s="20"/>
      <c r="D3193" s="15"/>
      <c r="E3193" s="15"/>
    </row>
    <row r="3194" spans="1:5" x14ac:dyDescent="0.25">
      <c r="A3194" s="15"/>
      <c r="B3194" s="20"/>
      <c r="C3194" s="20"/>
      <c r="D3194" s="15"/>
      <c r="E3194" s="15"/>
    </row>
    <row r="3195" spans="1:5" x14ac:dyDescent="0.25">
      <c r="A3195" s="15"/>
      <c r="B3195" s="20"/>
      <c r="C3195" s="20"/>
      <c r="D3195" s="15"/>
      <c r="E3195" s="15"/>
    </row>
    <row r="3196" spans="1:5" x14ac:dyDescent="0.25">
      <c r="A3196" s="15"/>
      <c r="B3196" s="20"/>
      <c r="C3196" s="20"/>
      <c r="D3196" s="15"/>
      <c r="E3196" s="15"/>
    </row>
    <row r="3197" spans="1:5" x14ac:dyDescent="0.25">
      <c r="A3197" s="15"/>
      <c r="B3197" s="20"/>
      <c r="C3197" s="20"/>
      <c r="D3197" s="15"/>
      <c r="E3197" s="15"/>
    </row>
    <row r="3198" spans="1:5" x14ac:dyDescent="0.25">
      <c r="A3198" s="15"/>
      <c r="B3198" s="20"/>
      <c r="C3198" s="20"/>
      <c r="D3198" s="15"/>
      <c r="E3198" s="15"/>
    </row>
    <row r="3199" spans="1:5" x14ac:dyDescent="0.25">
      <c r="A3199" s="15"/>
      <c r="B3199" s="20"/>
      <c r="C3199" s="20"/>
      <c r="D3199" s="15"/>
      <c r="E3199" s="15"/>
    </row>
    <row r="3200" spans="1:5" x14ac:dyDescent="0.25">
      <c r="A3200" s="15"/>
      <c r="B3200" s="20"/>
      <c r="C3200" s="20"/>
      <c r="D3200" s="15"/>
      <c r="E3200" s="15"/>
    </row>
    <row r="3201" spans="1:5" x14ac:dyDescent="0.25">
      <c r="A3201" s="15"/>
      <c r="B3201" s="20"/>
      <c r="C3201" s="20"/>
      <c r="D3201" s="15"/>
      <c r="E3201" s="15"/>
    </row>
    <row r="3202" spans="1:5" x14ac:dyDescent="0.25">
      <c r="A3202" s="15"/>
      <c r="B3202" s="20"/>
      <c r="C3202" s="20"/>
      <c r="D3202" s="15"/>
      <c r="E3202" s="15"/>
    </row>
    <row r="3203" spans="1:5" x14ac:dyDescent="0.25">
      <c r="A3203" s="15"/>
      <c r="B3203" s="20"/>
      <c r="C3203" s="20"/>
      <c r="D3203" s="15"/>
      <c r="E3203" s="15"/>
    </row>
    <row r="3204" spans="1:5" x14ac:dyDescent="0.25">
      <c r="A3204" s="15"/>
      <c r="B3204" s="20"/>
      <c r="C3204" s="20"/>
      <c r="D3204" s="15"/>
      <c r="E3204" s="15"/>
    </row>
    <row r="3205" spans="1:5" x14ac:dyDescent="0.25">
      <c r="A3205" s="15"/>
      <c r="B3205" s="20"/>
      <c r="C3205" s="20"/>
      <c r="D3205" s="15"/>
      <c r="E3205" s="15"/>
    </row>
    <row r="3206" spans="1:5" x14ac:dyDescent="0.25">
      <c r="A3206" s="15"/>
      <c r="B3206" s="20"/>
      <c r="C3206" s="20"/>
      <c r="D3206" s="15"/>
      <c r="E3206" s="15"/>
    </row>
    <row r="3207" spans="1:5" x14ac:dyDescent="0.25">
      <c r="A3207" s="15"/>
      <c r="B3207" s="20"/>
      <c r="C3207" s="20"/>
      <c r="D3207" s="15"/>
      <c r="E3207" s="15"/>
    </row>
    <row r="3208" spans="1:5" x14ac:dyDescent="0.25">
      <c r="A3208" s="15"/>
      <c r="B3208" s="20"/>
      <c r="C3208" s="20"/>
      <c r="D3208" s="15"/>
      <c r="E3208" s="15"/>
    </row>
    <row r="3209" spans="1:5" x14ac:dyDescent="0.25">
      <c r="A3209" s="15"/>
      <c r="B3209" s="20"/>
      <c r="C3209" s="20"/>
      <c r="D3209" s="15"/>
      <c r="E3209" s="15"/>
    </row>
    <row r="3210" spans="1:5" x14ac:dyDescent="0.25">
      <c r="A3210" s="15"/>
      <c r="B3210" s="20"/>
      <c r="C3210" s="20"/>
      <c r="D3210" s="15"/>
      <c r="E3210" s="15"/>
    </row>
    <row r="3211" spans="1:5" x14ac:dyDescent="0.25">
      <c r="A3211" s="15"/>
      <c r="B3211" s="20"/>
      <c r="C3211" s="20"/>
      <c r="D3211" s="15"/>
      <c r="E3211" s="15"/>
    </row>
    <row r="3212" spans="1:5" x14ac:dyDescent="0.25">
      <c r="A3212" s="15"/>
      <c r="B3212" s="20"/>
      <c r="C3212" s="20"/>
      <c r="D3212" s="15"/>
      <c r="E3212" s="15"/>
    </row>
    <row r="3213" spans="1:5" x14ac:dyDescent="0.25">
      <c r="A3213" s="15"/>
      <c r="B3213" s="20"/>
      <c r="C3213" s="20"/>
      <c r="D3213" s="15"/>
      <c r="E3213" s="15"/>
    </row>
    <row r="3214" spans="1:5" x14ac:dyDescent="0.25">
      <c r="A3214" s="15"/>
      <c r="B3214" s="20"/>
      <c r="C3214" s="20"/>
      <c r="D3214" s="15"/>
      <c r="E3214" s="15"/>
    </row>
    <row r="3215" spans="1:5" x14ac:dyDescent="0.25">
      <c r="A3215" s="15"/>
      <c r="B3215" s="20"/>
      <c r="C3215" s="20"/>
      <c r="D3215" s="15"/>
      <c r="E3215" s="15"/>
    </row>
    <row r="3216" spans="1:5" x14ac:dyDescent="0.25">
      <c r="A3216" s="15"/>
      <c r="B3216" s="20"/>
      <c r="C3216" s="20"/>
      <c r="D3216" s="15"/>
      <c r="E3216" s="15"/>
    </row>
    <row r="3217" spans="1:5" x14ac:dyDescent="0.25">
      <c r="A3217" s="15"/>
      <c r="B3217" s="20"/>
      <c r="C3217" s="20"/>
      <c r="D3217" s="15"/>
      <c r="E3217" s="15"/>
    </row>
    <row r="3218" spans="1:5" x14ac:dyDescent="0.25">
      <c r="A3218" s="15"/>
      <c r="B3218" s="20"/>
      <c r="C3218" s="20"/>
      <c r="D3218" s="15"/>
      <c r="E3218" s="15"/>
    </row>
    <row r="3219" spans="1:5" x14ac:dyDescent="0.25">
      <c r="A3219" s="15"/>
      <c r="B3219" s="20"/>
      <c r="C3219" s="20"/>
      <c r="D3219" s="15"/>
      <c r="E3219" s="15"/>
    </row>
    <row r="3220" spans="1:5" x14ac:dyDescent="0.25">
      <c r="A3220" s="15"/>
      <c r="B3220" s="20"/>
      <c r="C3220" s="20"/>
      <c r="D3220" s="15"/>
      <c r="E3220" s="15"/>
    </row>
    <row r="3221" spans="1:5" x14ac:dyDescent="0.25">
      <c r="A3221" s="15"/>
      <c r="B3221" s="20"/>
      <c r="C3221" s="20"/>
      <c r="D3221" s="15"/>
      <c r="E3221" s="15"/>
    </row>
    <row r="3222" spans="1:5" x14ac:dyDescent="0.25">
      <c r="A3222" s="15"/>
      <c r="B3222" s="20"/>
      <c r="C3222" s="20"/>
      <c r="D3222" s="15"/>
      <c r="E3222" s="15"/>
    </row>
    <row r="3223" spans="1:5" x14ac:dyDescent="0.25">
      <c r="A3223" s="15"/>
      <c r="B3223" s="20"/>
      <c r="C3223" s="20"/>
      <c r="D3223" s="15"/>
      <c r="E3223" s="15"/>
    </row>
    <row r="3224" spans="1:5" x14ac:dyDescent="0.25">
      <c r="A3224" s="15"/>
      <c r="B3224" s="20"/>
      <c r="C3224" s="20"/>
      <c r="D3224" s="15"/>
      <c r="E3224" s="15"/>
    </row>
    <row r="3225" spans="1:5" x14ac:dyDescent="0.25">
      <c r="A3225" s="15"/>
      <c r="B3225" s="20"/>
      <c r="C3225" s="20"/>
      <c r="D3225" s="15"/>
      <c r="E3225" s="15"/>
    </row>
    <row r="3226" spans="1:5" x14ac:dyDescent="0.25">
      <c r="A3226" s="15"/>
      <c r="B3226" s="20"/>
      <c r="C3226" s="20"/>
      <c r="D3226" s="15"/>
      <c r="E3226" s="15"/>
    </row>
    <row r="3227" spans="1:5" x14ac:dyDescent="0.25">
      <c r="A3227" s="15"/>
      <c r="B3227" s="20"/>
      <c r="C3227" s="20"/>
      <c r="D3227" s="15"/>
      <c r="E3227" s="15"/>
    </row>
    <row r="3228" spans="1:5" x14ac:dyDescent="0.25">
      <c r="A3228" s="15"/>
      <c r="B3228" s="20"/>
      <c r="C3228" s="20"/>
      <c r="D3228" s="15"/>
      <c r="E3228" s="15"/>
    </row>
    <row r="3229" spans="1:5" x14ac:dyDescent="0.25">
      <c r="A3229" s="15"/>
      <c r="B3229" s="20"/>
      <c r="C3229" s="20"/>
      <c r="D3229" s="15"/>
      <c r="E3229" s="15"/>
    </row>
    <row r="3230" spans="1:5" x14ac:dyDescent="0.25">
      <c r="A3230" s="15"/>
      <c r="B3230" s="20"/>
      <c r="C3230" s="20"/>
      <c r="D3230" s="15"/>
      <c r="E3230" s="15"/>
    </row>
    <row r="3231" spans="1:5" x14ac:dyDescent="0.25">
      <c r="A3231" s="15"/>
      <c r="B3231" s="20"/>
      <c r="C3231" s="20"/>
      <c r="D3231" s="15"/>
      <c r="E3231" s="15"/>
    </row>
    <row r="3232" spans="1:5" x14ac:dyDescent="0.25">
      <c r="A3232" s="15"/>
      <c r="B3232" s="20"/>
      <c r="C3232" s="20"/>
      <c r="D3232" s="15"/>
      <c r="E3232" s="15"/>
    </row>
    <row r="3233" spans="1:5" x14ac:dyDescent="0.25">
      <c r="A3233" s="15"/>
      <c r="B3233" s="20"/>
      <c r="C3233" s="20"/>
      <c r="D3233" s="15"/>
      <c r="E3233" s="15"/>
    </row>
    <row r="3234" spans="1:5" x14ac:dyDescent="0.25">
      <c r="A3234" s="15"/>
      <c r="B3234" s="20"/>
      <c r="C3234" s="20"/>
      <c r="D3234" s="15"/>
      <c r="E3234" s="15"/>
    </row>
    <row r="3235" spans="1:5" x14ac:dyDescent="0.25">
      <c r="A3235" s="15"/>
      <c r="B3235" s="20"/>
      <c r="C3235" s="20"/>
      <c r="D3235" s="15"/>
      <c r="E3235" s="15"/>
    </row>
    <row r="3236" spans="1:5" x14ac:dyDescent="0.25">
      <c r="A3236" s="15"/>
      <c r="B3236" s="20"/>
      <c r="C3236" s="20"/>
      <c r="D3236" s="15"/>
      <c r="E3236" s="15"/>
    </row>
    <row r="3237" spans="1:5" x14ac:dyDescent="0.25">
      <c r="A3237" s="15"/>
      <c r="B3237" s="20"/>
      <c r="C3237" s="20"/>
      <c r="D3237" s="15"/>
      <c r="E3237" s="15"/>
    </row>
    <row r="3238" spans="1:5" x14ac:dyDescent="0.25">
      <c r="A3238" s="15"/>
      <c r="B3238" s="20"/>
      <c r="C3238" s="20"/>
      <c r="D3238" s="15"/>
      <c r="E3238" s="15"/>
    </row>
    <row r="3239" spans="1:5" x14ac:dyDescent="0.25">
      <c r="A3239" s="15"/>
      <c r="B3239" s="20"/>
      <c r="C3239" s="20"/>
      <c r="D3239" s="15"/>
      <c r="E3239" s="15"/>
    </row>
    <row r="3240" spans="1:5" x14ac:dyDescent="0.25">
      <c r="A3240" s="15"/>
      <c r="B3240" s="20"/>
      <c r="C3240" s="20"/>
      <c r="D3240" s="15"/>
      <c r="E3240" s="15"/>
    </row>
    <row r="3241" spans="1:5" x14ac:dyDescent="0.25">
      <c r="A3241" s="15"/>
      <c r="B3241" s="20"/>
      <c r="C3241" s="20"/>
      <c r="D3241" s="15"/>
      <c r="E3241" s="15"/>
    </row>
    <row r="3242" spans="1:5" x14ac:dyDescent="0.25">
      <c r="A3242" s="15"/>
      <c r="B3242" s="20"/>
      <c r="C3242" s="20"/>
      <c r="D3242" s="15"/>
      <c r="E3242" s="15"/>
    </row>
    <row r="3243" spans="1:5" x14ac:dyDescent="0.25">
      <c r="A3243" s="15"/>
      <c r="B3243" s="20"/>
      <c r="C3243" s="20"/>
      <c r="D3243" s="15"/>
      <c r="E3243" s="15"/>
    </row>
    <row r="3244" spans="1:5" x14ac:dyDescent="0.25">
      <c r="A3244" s="15"/>
      <c r="B3244" s="20"/>
      <c r="C3244" s="20"/>
      <c r="D3244" s="15"/>
      <c r="E3244" s="15"/>
    </row>
    <row r="3245" spans="1:5" x14ac:dyDescent="0.25">
      <c r="A3245" s="15"/>
      <c r="B3245" s="20"/>
      <c r="C3245" s="20"/>
      <c r="D3245" s="15"/>
      <c r="E3245" s="15"/>
    </row>
    <row r="3246" spans="1:5" x14ac:dyDescent="0.25">
      <c r="A3246" s="15"/>
      <c r="B3246" s="20"/>
      <c r="C3246" s="20"/>
      <c r="D3246" s="15"/>
      <c r="E3246" s="15"/>
    </row>
    <row r="3247" spans="1:5" x14ac:dyDescent="0.25">
      <c r="A3247" s="15"/>
      <c r="B3247" s="20"/>
      <c r="C3247" s="20"/>
      <c r="D3247" s="15"/>
      <c r="E3247" s="15"/>
    </row>
    <row r="3248" spans="1:5" x14ac:dyDescent="0.25">
      <c r="A3248" s="15"/>
      <c r="B3248" s="20"/>
      <c r="C3248" s="20"/>
      <c r="D3248" s="15"/>
      <c r="E3248" s="15"/>
    </row>
    <row r="3249" spans="1:5" x14ac:dyDescent="0.25">
      <c r="A3249" s="15"/>
      <c r="B3249" s="20"/>
      <c r="C3249" s="20"/>
      <c r="D3249" s="15"/>
      <c r="E3249" s="15"/>
    </row>
    <row r="3250" spans="1:5" x14ac:dyDescent="0.25">
      <c r="A3250" s="15"/>
      <c r="B3250" s="20"/>
      <c r="C3250" s="20"/>
      <c r="D3250" s="15"/>
      <c r="E3250" s="15"/>
    </row>
    <row r="3251" spans="1:5" x14ac:dyDescent="0.25">
      <c r="A3251" s="15"/>
      <c r="B3251" s="20"/>
      <c r="C3251" s="20"/>
      <c r="D3251" s="15"/>
      <c r="E3251" s="15"/>
    </row>
    <row r="3252" spans="1:5" x14ac:dyDescent="0.25">
      <c r="A3252" s="15"/>
      <c r="B3252" s="20"/>
      <c r="C3252" s="20"/>
      <c r="D3252" s="15"/>
      <c r="E3252" s="15"/>
    </row>
    <row r="3253" spans="1:5" x14ac:dyDescent="0.25">
      <c r="A3253" s="15"/>
      <c r="B3253" s="20"/>
      <c r="C3253" s="20"/>
      <c r="D3253" s="15"/>
      <c r="E3253" s="15"/>
    </row>
    <row r="3254" spans="1:5" x14ac:dyDescent="0.25">
      <c r="A3254" s="15"/>
      <c r="B3254" s="20"/>
      <c r="C3254" s="20"/>
      <c r="D3254" s="15"/>
      <c r="E3254" s="15"/>
    </row>
    <row r="3255" spans="1:5" x14ac:dyDescent="0.25">
      <c r="A3255" s="15"/>
      <c r="B3255" s="20"/>
      <c r="C3255" s="20"/>
      <c r="D3255" s="15"/>
      <c r="E3255" s="15"/>
    </row>
    <row r="3256" spans="1:5" x14ac:dyDescent="0.25">
      <c r="A3256" s="15"/>
      <c r="B3256" s="20"/>
      <c r="C3256" s="20"/>
      <c r="D3256" s="15"/>
      <c r="E3256" s="15"/>
    </row>
    <row r="3257" spans="1:5" x14ac:dyDescent="0.25">
      <c r="A3257" s="15"/>
      <c r="B3257" s="20"/>
      <c r="C3257" s="20"/>
      <c r="D3257" s="15"/>
      <c r="E3257" s="15"/>
    </row>
    <row r="3258" spans="1:5" x14ac:dyDescent="0.25">
      <c r="A3258" s="15"/>
      <c r="B3258" s="20"/>
      <c r="C3258" s="20"/>
      <c r="D3258" s="15"/>
      <c r="E3258" s="15"/>
    </row>
    <row r="3259" spans="1:5" x14ac:dyDescent="0.25">
      <c r="A3259" s="15"/>
      <c r="B3259" s="20"/>
      <c r="C3259" s="20"/>
      <c r="D3259" s="15"/>
      <c r="E3259" s="15"/>
    </row>
    <row r="3260" spans="1:5" x14ac:dyDescent="0.25">
      <c r="A3260" s="15"/>
      <c r="B3260" s="20"/>
      <c r="C3260" s="20"/>
      <c r="D3260" s="15"/>
      <c r="E3260" s="15"/>
    </row>
    <row r="3261" spans="1:5" x14ac:dyDescent="0.25">
      <c r="A3261" s="15"/>
      <c r="B3261" s="20"/>
      <c r="C3261" s="20"/>
      <c r="D3261" s="15"/>
      <c r="E3261" s="15"/>
    </row>
    <row r="3262" spans="1:5" x14ac:dyDescent="0.25">
      <c r="A3262" s="15"/>
      <c r="B3262" s="20"/>
      <c r="C3262" s="20"/>
      <c r="D3262" s="15"/>
      <c r="E3262" s="15"/>
    </row>
    <row r="3263" spans="1:5" x14ac:dyDescent="0.25">
      <c r="A3263" s="15"/>
      <c r="B3263" s="20"/>
      <c r="C3263" s="20"/>
      <c r="D3263" s="15"/>
      <c r="E3263" s="15"/>
    </row>
    <row r="3264" spans="1:5" x14ac:dyDescent="0.25">
      <c r="A3264" s="15"/>
      <c r="B3264" s="20"/>
      <c r="C3264" s="20"/>
      <c r="D3264" s="15"/>
      <c r="E3264" s="15"/>
    </row>
    <row r="3265" spans="1:5" x14ac:dyDescent="0.25">
      <c r="A3265" s="15"/>
      <c r="B3265" s="20"/>
      <c r="C3265" s="20"/>
      <c r="D3265" s="15"/>
      <c r="E3265" s="15"/>
    </row>
    <row r="3266" spans="1:5" x14ac:dyDescent="0.25">
      <c r="A3266" s="15"/>
      <c r="B3266" s="20"/>
      <c r="C3266" s="20"/>
      <c r="D3266" s="15"/>
      <c r="E3266" s="15"/>
    </row>
    <row r="3267" spans="1:5" x14ac:dyDescent="0.25">
      <c r="A3267" s="15"/>
      <c r="B3267" s="20"/>
      <c r="C3267" s="20"/>
      <c r="D3267" s="15"/>
      <c r="E3267" s="15"/>
    </row>
    <row r="3268" spans="1:5" x14ac:dyDescent="0.25">
      <c r="A3268" s="15"/>
      <c r="B3268" s="20"/>
      <c r="C3268" s="20"/>
      <c r="D3268" s="15"/>
      <c r="E3268" s="15"/>
    </row>
    <row r="3269" spans="1:5" x14ac:dyDescent="0.25">
      <c r="A3269" s="15"/>
      <c r="B3269" s="20"/>
      <c r="C3269" s="20"/>
      <c r="D3269" s="15"/>
      <c r="E3269" s="15"/>
    </row>
    <row r="3270" spans="1:5" x14ac:dyDescent="0.25">
      <c r="A3270" s="15"/>
      <c r="B3270" s="20"/>
      <c r="C3270" s="20"/>
      <c r="D3270" s="15"/>
      <c r="E3270" s="15"/>
    </row>
    <row r="3271" spans="1:5" x14ac:dyDescent="0.25">
      <c r="A3271" s="15"/>
      <c r="B3271" s="20"/>
      <c r="C3271" s="20"/>
      <c r="D3271" s="15"/>
      <c r="E3271" s="15"/>
    </row>
    <row r="3272" spans="1:5" x14ac:dyDescent="0.25">
      <c r="A3272" s="15"/>
      <c r="B3272" s="20"/>
      <c r="C3272" s="20"/>
      <c r="D3272" s="15"/>
      <c r="E3272" s="15"/>
    </row>
    <row r="3273" spans="1:5" x14ac:dyDescent="0.25">
      <c r="A3273" s="15"/>
      <c r="B3273" s="20"/>
      <c r="C3273" s="20"/>
      <c r="D3273" s="15"/>
      <c r="E3273" s="15"/>
    </row>
    <row r="3274" spans="1:5" x14ac:dyDescent="0.25">
      <c r="A3274" s="15"/>
      <c r="B3274" s="20"/>
      <c r="C3274" s="20"/>
      <c r="D3274" s="15"/>
      <c r="E3274" s="15"/>
    </row>
    <row r="3275" spans="1:5" x14ac:dyDescent="0.25">
      <c r="A3275" s="15"/>
      <c r="B3275" s="20"/>
      <c r="C3275" s="20"/>
      <c r="D3275" s="15"/>
      <c r="E3275" s="15"/>
    </row>
    <row r="3276" spans="1:5" x14ac:dyDescent="0.25">
      <c r="A3276" s="15"/>
      <c r="B3276" s="20"/>
      <c r="C3276" s="20"/>
      <c r="D3276" s="15"/>
      <c r="E3276" s="15"/>
    </row>
    <row r="3277" spans="1:5" x14ac:dyDescent="0.25">
      <c r="A3277" s="15"/>
      <c r="B3277" s="20"/>
      <c r="C3277" s="20"/>
      <c r="D3277" s="15"/>
      <c r="E3277" s="15"/>
    </row>
    <row r="3278" spans="1:5" x14ac:dyDescent="0.25">
      <c r="A3278" s="15"/>
      <c r="B3278" s="20"/>
      <c r="C3278" s="20"/>
      <c r="D3278" s="15"/>
      <c r="E3278" s="15"/>
    </row>
    <row r="3279" spans="1:5" x14ac:dyDescent="0.25">
      <c r="A3279" s="15"/>
      <c r="B3279" s="20"/>
      <c r="C3279" s="20"/>
      <c r="D3279" s="15"/>
      <c r="E3279" s="15"/>
    </row>
    <row r="3280" spans="1:5" x14ac:dyDescent="0.25">
      <c r="A3280" s="15"/>
      <c r="B3280" s="20"/>
      <c r="C3280" s="20"/>
      <c r="D3280" s="15"/>
      <c r="E3280" s="15"/>
    </row>
    <row r="3281" spans="1:5" x14ac:dyDescent="0.25">
      <c r="A3281" s="15"/>
      <c r="B3281" s="20"/>
      <c r="C3281" s="20"/>
      <c r="D3281" s="15"/>
      <c r="E3281" s="15"/>
    </row>
    <row r="3282" spans="1:5" x14ac:dyDescent="0.25">
      <c r="A3282" s="15"/>
      <c r="B3282" s="20"/>
      <c r="C3282" s="20"/>
      <c r="D3282" s="15"/>
      <c r="E3282" s="15"/>
    </row>
    <row r="3283" spans="1:5" x14ac:dyDescent="0.25">
      <c r="A3283" s="15"/>
      <c r="B3283" s="20"/>
      <c r="C3283" s="20"/>
      <c r="D3283" s="15"/>
      <c r="E3283" s="15"/>
    </row>
    <row r="3284" spans="1:5" x14ac:dyDescent="0.25">
      <c r="A3284" s="15"/>
      <c r="B3284" s="20"/>
      <c r="C3284" s="20"/>
      <c r="D3284" s="15"/>
      <c r="E3284" s="15"/>
    </row>
    <row r="3285" spans="1:5" x14ac:dyDescent="0.25">
      <c r="A3285" s="15"/>
      <c r="B3285" s="20"/>
      <c r="C3285" s="20"/>
      <c r="D3285" s="15"/>
      <c r="E3285" s="15"/>
    </row>
    <row r="3286" spans="1:5" x14ac:dyDescent="0.25">
      <c r="A3286" s="15"/>
      <c r="B3286" s="20"/>
      <c r="C3286" s="20"/>
      <c r="D3286" s="15"/>
      <c r="E3286" s="15"/>
    </row>
    <row r="3287" spans="1:5" x14ac:dyDescent="0.25">
      <c r="A3287" s="15"/>
      <c r="B3287" s="20"/>
      <c r="C3287" s="20"/>
      <c r="D3287" s="15"/>
      <c r="E3287" s="15"/>
    </row>
    <row r="3288" spans="1:5" x14ac:dyDescent="0.25">
      <c r="A3288" s="15"/>
      <c r="B3288" s="20"/>
      <c r="C3288" s="20"/>
      <c r="D3288" s="15"/>
      <c r="E3288" s="15"/>
    </row>
    <row r="3289" spans="1:5" x14ac:dyDescent="0.25">
      <c r="A3289" s="15"/>
      <c r="B3289" s="20"/>
      <c r="C3289" s="20"/>
      <c r="D3289" s="15"/>
      <c r="E3289" s="15"/>
    </row>
    <row r="3290" spans="1:5" x14ac:dyDescent="0.25">
      <c r="A3290" s="15"/>
      <c r="B3290" s="20"/>
      <c r="C3290" s="20"/>
      <c r="D3290" s="15"/>
      <c r="E3290" s="15"/>
    </row>
    <row r="3291" spans="1:5" x14ac:dyDescent="0.25">
      <c r="A3291" s="15"/>
      <c r="B3291" s="20"/>
      <c r="C3291" s="20"/>
      <c r="D3291" s="15"/>
      <c r="E3291" s="15"/>
    </row>
    <row r="3292" spans="1:5" x14ac:dyDescent="0.25">
      <c r="A3292" s="15"/>
      <c r="B3292" s="20"/>
      <c r="C3292" s="20"/>
      <c r="D3292" s="15"/>
      <c r="E3292" s="15"/>
    </row>
    <row r="3293" spans="1:5" x14ac:dyDescent="0.25">
      <c r="A3293" s="15"/>
      <c r="B3293" s="20"/>
      <c r="C3293" s="20"/>
      <c r="D3293" s="15"/>
      <c r="E3293" s="15"/>
    </row>
    <row r="3294" spans="1:5" x14ac:dyDescent="0.25">
      <c r="A3294" s="15"/>
      <c r="B3294" s="20"/>
      <c r="C3294" s="20"/>
      <c r="D3294" s="15"/>
      <c r="E3294" s="15"/>
    </row>
    <row r="3295" spans="1:5" x14ac:dyDescent="0.25">
      <c r="A3295" s="15"/>
      <c r="B3295" s="20"/>
      <c r="C3295" s="20"/>
      <c r="D3295" s="15"/>
      <c r="E3295" s="15"/>
    </row>
    <row r="3296" spans="1:5" x14ac:dyDescent="0.25">
      <c r="A3296" s="15"/>
      <c r="B3296" s="20"/>
      <c r="C3296" s="20"/>
      <c r="D3296" s="15"/>
      <c r="E3296" s="15"/>
    </row>
    <row r="3297" spans="1:5" x14ac:dyDescent="0.25">
      <c r="A3297" s="15"/>
      <c r="B3297" s="20"/>
      <c r="C3297" s="20"/>
      <c r="D3297" s="15"/>
      <c r="E3297" s="15"/>
    </row>
    <row r="3298" spans="1:5" x14ac:dyDescent="0.25">
      <c r="A3298" s="15"/>
      <c r="B3298" s="20"/>
      <c r="C3298" s="20"/>
      <c r="D3298" s="15"/>
      <c r="E3298" s="15"/>
    </row>
    <row r="3299" spans="1:5" x14ac:dyDescent="0.25">
      <c r="A3299" s="15"/>
      <c r="B3299" s="20"/>
      <c r="C3299" s="20"/>
      <c r="D3299" s="15"/>
      <c r="E3299" s="15"/>
    </row>
    <row r="3300" spans="1:5" x14ac:dyDescent="0.25">
      <c r="A3300" s="15"/>
      <c r="B3300" s="20"/>
      <c r="C3300" s="20"/>
      <c r="D3300" s="15"/>
      <c r="E3300" s="15"/>
    </row>
    <row r="3301" spans="1:5" x14ac:dyDescent="0.25">
      <c r="A3301" s="15"/>
      <c r="B3301" s="20"/>
      <c r="C3301" s="20"/>
      <c r="D3301" s="15"/>
      <c r="E3301" s="15"/>
    </row>
    <row r="3302" spans="1:5" x14ac:dyDescent="0.25">
      <c r="A3302" s="15"/>
      <c r="B3302" s="20"/>
      <c r="C3302" s="20"/>
      <c r="D3302" s="15"/>
      <c r="E3302" s="15"/>
    </row>
    <row r="3303" spans="1:5" x14ac:dyDescent="0.25">
      <c r="A3303" s="15"/>
      <c r="B3303" s="20"/>
      <c r="C3303" s="20"/>
      <c r="D3303" s="15"/>
      <c r="E3303" s="15"/>
    </row>
    <row r="3304" spans="1:5" x14ac:dyDescent="0.25">
      <c r="A3304" s="15"/>
      <c r="B3304" s="20"/>
      <c r="C3304" s="20"/>
      <c r="D3304" s="15"/>
      <c r="E3304" s="15"/>
    </row>
    <row r="3305" spans="1:5" x14ac:dyDescent="0.25">
      <c r="A3305" s="15"/>
      <c r="B3305" s="20"/>
      <c r="C3305" s="20"/>
      <c r="D3305" s="15"/>
      <c r="E3305" s="15"/>
    </row>
    <row r="3306" spans="1:5" x14ac:dyDescent="0.25">
      <c r="A3306" s="15"/>
      <c r="B3306" s="20"/>
      <c r="C3306" s="20"/>
      <c r="D3306" s="15"/>
      <c r="E3306" s="15"/>
    </row>
    <row r="3307" spans="1:5" x14ac:dyDescent="0.25">
      <c r="A3307" s="15"/>
      <c r="B3307" s="20"/>
      <c r="C3307" s="20"/>
      <c r="D3307" s="15"/>
      <c r="E3307" s="15"/>
    </row>
    <row r="3308" spans="1:5" x14ac:dyDescent="0.25">
      <c r="A3308" s="15"/>
      <c r="B3308" s="20"/>
      <c r="C3308" s="20"/>
      <c r="D3308" s="15"/>
      <c r="E3308" s="15"/>
    </row>
    <row r="3309" spans="1:5" x14ac:dyDescent="0.25">
      <c r="A3309" s="15"/>
      <c r="B3309" s="20"/>
      <c r="C3309" s="20"/>
      <c r="D3309" s="15"/>
      <c r="E3309" s="15"/>
    </row>
    <row r="3310" spans="1:5" x14ac:dyDescent="0.25">
      <c r="A3310" s="15"/>
      <c r="B3310" s="20"/>
      <c r="C3310" s="20"/>
      <c r="D3310" s="15"/>
      <c r="E3310" s="15"/>
    </row>
    <row r="3311" spans="1:5" x14ac:dyDescent="0.25">
      <c r="A3311" s="15"/>
      <c r="B3311" s="20"/>
      <c r="C3311" s="20"/>
      <c r="D3311" s="15"/>
      <c r="E3311" s="15"/>
    </row>
    <row r="3312" spans="1:5" x14ac:dyDescent="0.25">
      <c r="A3312" s="15"/>
      <c r="B3312" s="20"/>
      <c r="C3312" s="20"/>
      <c r="D3312" s="15"/>
      <c r="E3312" s="15"/>
    </row>
    <row r="3313" spans="1:5" x14ac:dyDescent="0.25">
      <c r="A3313" s="15"/>
      <c r="B3313" s="20"/>
      <c r="C3313" s="20"/>
      <c r="D3313" s="15"/>
      <c r="E3313" s="15"/>
    </row>
    <row r="3314" spans="1:5" x14ac:dyDescent="0.25">
      <c r="A3314" s="15"/>
      <c r="B3314" s="20"/>
      <c r="C3314" s="20"/>
      <c r="D3314" s="15"/>
      <c r="E3314" s="15"/>
    </row>
    <row r="3315" spans="1:5" x14ac:dyDescent="0.25">
      <c r="A3315" s="15"/>
      <c r="B3315" s="20"/>
      <c r="C3315" s="20"/>
      <c r="D3315" s="15"/>
      <c r="E3315" s="15"/>
    </row>
    <row r="3316" spans="1:5" x14ac:dyDescent="0.25">
      <c r="A3316" s="15"/>
      <c r="B3316" s="20"/>
      <c r="C3316" s="20"/>
      <c r="D3316" s="15"/>
      <c r="E3316" s="15"/>
    </row>
    <row r="3317" spans="1:5" x14ac:dyDescent="0.25">
      <c r="A3317" s="15"/>
      <c r="B3317" s="20"/>
      <c r="C3317" s="20"/>
      <c r="D3317" s="15"/>
      <c r="E3317" s="15"/>
    </row>
    <row r="3318" spans="1:5" x14ac:dyDescent="0.25">
      <c r="A3318" s="15"/>
      <c r="B3318" s="20"/>
      <c r="C3318" s="20"/>
      <c r="D3318" s="15"/>
      <c r="E3318" s="15"/>
    </row>
    <row r="3319" spans="1:5" x14ac:dyDescent="0.25">
      <c r="A3319" s="15"/>
      <c r="B3319" s="20"/>
      <c r="C3319" s="20"/>
      <c r="D3319" s="15"/>
      <c r="E3319" s="15"/>
    </row>
    <row r="3320" spans="1:5" x14ac:dyDescent="0.25">
      <c r="A3320" s="15"/>
      <c r="B3320" s="20"/>
      <c r="C3320" s="20"/>
      <c r="D3320" s="15"/>
      <c r="E3320" s="15"/>
    </row>
    <row r="3321" spans="1:5" x14ac:dyDescent="0.25">
      <c r="A3321" s="15"/>
      <c r="B3321" s="20"/>
      <c r="C3321" s="20"/>
      <c r="D3321" s="15"/>
      <c r="E3321" s="15"/>
    </row>
    <row r="3322" spans="1:5" x14ac:dyDescent="0.25">
      <c r="A3322" s="15"/>
      <c r="B3322" s="20"/>
      <c r="C3322" s="20"/>
      <c r="D3322" s="15"/>
      <c r="E3322" s="15"/>
    </row>
    <row r="3323" spans="1:5" x14ac:dyDescent="0.25">
      <c r="A3323" s="15"/>
      <c r="B3323" s="20"/>
      <c r="C3323" s="20"/>
      <c r="D3323" s="15"/>
      <c r="E3323" s="15"/>
    </row>
    <row r="3324" spans="1:5" x14ac:dyDescent="0.25">
      <c r="A3324" s="15"/>
      <c r="B3324" s="20"/>
      <c r="C3324" s="20"/>
      <c r="D3324" s="15"/>
      <c r="E3324" s="15"/>
    </row>
    <row r="3325" spans="1:5" x14ac:dyDescent="0.25">
      <c r="A3325" s="15"/>
      <c r="B3325" s="20"/>
      <c r="C3325" s="20"/>
      <c r="D3325" s="15"/>
      <c r="E3325" s="15"/>
    </row>
    <row r="3326" spans="1:5" x14ac:dyDescent="0.25">
      <c r="A3326" s="15"/>
      <c r="B3326" s="20"/>
      <c r="C3326" s="20"/>
      <c r="D3326" s="15"/>
      <c r="E3326" s="15"/>
    </row>
    <row r="3327" spans="1:5" x14ac:dyDescent="0.25">
      <c r="A3327" s="15"/>
      <c r="B3327" s="20"/>
      <c r="C3327" s="20"/>
      <c r="D3327" s="15"/>
      <c r="E3327" s="15"/>
    </row>
    <row r="3328" spans="1:5" x14ac:dyDescent="0.25">
      <c r="A3328" s="15"/>
      <c r="B3328" s="20"/>
      <c r="C3328" s="20"/>
      <c r="D3328" s="15"/>
      <c r="E3328" s="15"/>
    </row>
    <row r="3329" spans="1:5" x14ac:dyDescent="0.25">
      <c r="A3329" s="15"/>
      <c r="B3329" s="20"/>
      <c r="C3329" s="20"/>
      <c r="D3329" s="15"/>
      <c r="E3329" s="15"/>
    </row>
    <row r="3330" spans="1:5" x14ac:dyDescent="0.25">
      <c r="A3330" s="15"/>
      <c r="B3330" s="20"/>
      <c r="C3330" s="20"/>
      <c r="D3330" s="15"/>
      <c r="E3330" s="15"/>
    </row>
    <row r="3331" spans="1:5" x14ac:dyDescent="0.25">
      <c r="A3331" s="15"/>
      <c r="B3331" s="20"/>
      <c r="C3331" s="20"/>
      <c r="D3331" s="15"/>
      <c r="E3331" s="15"/>
    </row>
    <row r="3332" spans="1:5" x14ac:dyDescent="0.25">
      <c r="A3332" s="15"/>
      <c r="B3332" s="20"/>
      <c r="C3332" s="20"/>
      <c r="D3332" s="15"/>
      <c r="E3332" s="15"/>
    </row>
    <row r="3333" spans="1:5" x14ac:dyDescent="0.25">
      <c r="A3333" s="15"/>
      <c r="B3333" s="20"/>
      <c r="C3333" s="20"/>
      <c r="D3333" s="15"/>
      <c r="E3333" s="15"/>
    </row>
    <row r="3334" spans="1:5" x14ac:dyDescent="0.25">
      <c r="A3334" s="15"/>
      <c r="B3334" s="20"/>
      <c r="C3334" s="20"/>
      <c r="D3334" s="15"/>
      <c r="E3334" s="15"/>
    </row>
    <row r="3335" spans="1:5" x14ac:dyDescent="0.25">
      <c r="A3335" s="15"/>
      <c r="B3335" s="20"/>
      <c r="C3335" s="20"/>
      <c r="D3335" s="15"/>
      <c r="E3335" s="15"/>
    </row>
    <row r="3336" spans="1:5" x14ac:dyDescent="0.25">
      <c r="A3336" s="15"/>
      <c r="B3336" s="20"/>
      <c r="C3336" s="20"/>
      <c r="D3336" s="15"/>
      <c r="E3336" s="15"/>
    </row>
    <row r="3337" spans="1:5" x14ac:dyDescent="0.25">
      <c r="A3337" s="15"/>
      <c r="B3337" s="20"/>
      <c r="C3337" s="20"/>
      <c r="D3337" s="15"/>
      <c r="E3337" s="15"/>
    </row>
    <row r="3338" spans="1:5" x14ac:dyDescent="0.25">
      <c r="A3338" s="15"/>
      <c r="B3338" s="20"/>
      <c r="C3338" s="20"/>
      <c r="D3338" s="15"/>
      <c r="E3338" s="15"/>
    </row>
    <row r="3339" spans="1:5" x14ac:dyDescent="0.25">
      <c r="A3339" s="15"/>
      <c r="B3339" s="20"/>
      <c r="C3339" s="20"/>
      <c r="D3339" s="15"/>
      <c r="E3339" s="15"/>
    </row>
    <row r="3340" spans="1:5" x14ac:dyDescent="0.25">
      <c r="A3340" s="15"/>
      <c r="B3340" s="20"/>
      <c r="C3340" s="20"/>
      <c r="D3340" s="15"/>
      <c r="E3340" s="15"/>
    </row>
    <row r="3341" spans="1:5" x14ac:dyDescent="0.25">
      <c r="A3341" s="15"/>
      <c r="B3341" s="20"/>
      <c r="C3341" s="20"/>
      <c r="D3341" s="15"/>
      <c r="E3341" s="15"/>
    </row>
    <row r="3342" spans="1:5" x14ac:dyDescent="0.25">
      <c r="A3342" s="15"/>
      <c r="B3342" s="20"/>
      <c r="C3342" s="20"/>
      <c r="D3342" s="15"/>
      <c r="E3342" s="15"/>
    </row>
    <row r="3343" spans="1:5" x14ac:dyDescent="0.25">
      <c r="A3343" s="15"/>
      <c r="B3343" s="20"/>
      <c r="C3343" s="20"/>
      <c r="D3343" s="15"/>
      <c r="E3343" s="15"/>
    </row>
    <row r="3344" spans="1:5" x14ac:dyDescent="0.25">
      <c r="A3344" s="15"/>
      <c r="B3344" s="20"/>
      <c r="C3344" s="20"/>
      <c r="D3344" s="15"/>
      <c r="E3344" s="15"/>
    </row>
    <row r="3345" spans="1:5" x14ac:dyDescent="0.25">
      <c r="A3345" s="15"/>
      <c r="B3345" s="20"/>
      <c r="C3345" s="20"/>
      <c r="D3345" s="15"/>
      <c r="E3345" s="15"/>
    </row>
    <row r="3346" spans="1:5" x14ac:dyDescent="0.25">
      <c r="A3346" s="15"/>
      <c r="B3346" s="20"/>
      <c r="C3346" s="20"/>
      <c r="D3346" s="15"/>
      <c r="E3346" s="15"/>
    </row>
    <row r="3347" spans="1:5" x14ac:dyDescent="0.25">
      <c r="A3347" s="15"/>
      <c r="B3347" s="20"/>
      <c r="C3347" s="20"/>
      <c r="D3347" s="15"/>
      <c r="E3347" s="15"/>
    </row>
    <row r="3348" spans="1:5" x14ac:dyDescent="0.25">
      <c r="A3348" s="15"/>
      <c r="B3348" s="20"/>
      <c r="C3348" s="20"/>
      <c r="D3348" s="15"/>
      <c r="E3348" s="15"/>
    </row>
    <row r="3349" spans="1:5" x14ac:dyDescent="0.25">
      <c r="A3349" s="15"/>
      <c r="B3349" s="20"/>
      <c r="C3349" s="20"/>
      <c r="D3349" s="15"/>
      <c r="E3349" s="15"/>
    </row>
    <row r="3350" spans="1:5" x14ac:dyDescent="0.25">
      <c r="A3350" s="15"/>
      <c r="B3350" s="20"/>
      <c r="C3350" s="20"/>
      <c r="D3350" s="15"/>
      <c r="E3350" s="15"/>
    </row>
    <row r="3351" spans="1:5" x14ac:dyDescent="0.25">
      <c r="A3351" s="15"/>
      <c r="B3351" s="20"/>
      <c r="C3351" s="20"/>
      <c r="D3351" s="15"/>
      <c r="E3351" s="15"/>
    </row>
    <row r="3352" spans="1:5" x14ac:dyDescent="0.25">
      <c r="A3352" s="15"/>
      <c r="B3352" s="20"/>
      <c r="C3352" s="20"/>
      <c r="D3352" s="15"/>
      <c r="E3352" s="15"/>
    </row>
    <row r="3353" spans="1:5" x14ac:dyDescent="0.25">
      <c r="A3353" s="15"/>
      <c r="B3353" s="20"/>
      <c r="C3353" s="20"/>
      <c r="D3353" s="15"/>
      <c r="E3353" s="15"/>
    </row>
    <row r="3354" spans="1:5" x14ac:dyDescent="0.25">
      <c r="A3354" s="15"/>
      <c r="B3354" s="20"/>
      <c r="C3354" s="20"/>
      <c r="D3354" s="15"/>
      <c r="E3354" s="15"/>
    </row>
    <row r="3355" spans="1:5" x14ac:dyDescent="0.25">
      <c r="A3355" s="15"/>
      <c r="B3355" s="20"/>
      <c r="C3355" s="20"/>
      <c r="D3355" s="15"/>
      <c r="E3355" s="15"/>
    </row>
    <row r="3356" spans="1:5" x14ac:dyDescent="0.25">
      <c r="A3356" s="15"/>
      <c r="B3356" s="20"/>
      <c r="C3356" s="20"/>
      <c r="D3356" s="15"/>
      <c r="E3356" s="15"/>
    </row>
    <row r="3357" spans="1:5" x14ac:dyDescent="0.25">
      <c r="A3357" s="15"/>
      <c r="B3357" s="20"/>
      <c r="C3357" s="20"/>
      <c r="D3357" s="15"/>
      <c r="E3357" s="15"/>
    </row>
    <row r="3358" spans="1:5" x14ac:dyDescent="0.25">
      <c r="A3358" s="15"/>
      <c r="B3358" s="20"/>
      <c r="C3358" s="20"/>
      <c r="D3358" s="15"/>
      <c r="E3358" s="15"/>
    </row>
    <row r="3359" spans="1:5" x14ac:dyDescent="0.25">
      <c r="A3359" s="15"/>
      <c r="B3359" s="20"/>
      <c r="C3359" s="20"/>
      <c r="D3359" s="15"/>
      <c r="E3359" s="15"/>
    </row>
    <row r="3360" spans="1:5" x14ac:dyDescent="0.25">
      <c r="A3360" s="15"/>
      <c r="B3360" s="20"/>
      <c r="C3360" s="20"/>
      <c r="D3360" s="15"/>
      <c r="E3360" s="15"/>
    </row>
    <row r="3361" spans="1:5" x14ac:dyDescent="0.25">
      <c r="A3361" s="15"/>
      <c r="B3361" s="20"/>
      <c r="C3361" s="20"/>
      <c r="D3361" s="15"/>
      <c r="E3361" s="15"/>
    </row>
    <row r="3362" spans="1:5" x14ac:dyDescent="0.25">
      <c r="A3362" s="15"/>
      <c r="B3362" s="20"/>
      <c r="C3362" s="20"/>
      <c r="D3362" s="15"/>
      <c r="E3362" s="15"/>
    </row>
    <row r="3363" spans="1:5" x14ac:dyDescent="0.25">
      <c r="A3363" s="15"/>
      <c r="B3363" s="20"/>
      <c r="C3363" s="20"/>
      <c r="D3363" s="15"/>
      <c r="E3363" s="15"/>
    </row>
    <row r="3364" spans="1:5" x14ac:dyDescent="0.25">
      <c r="A3364" s="15"/>
      <c r="B3364" s="20"/>
      <c r="C3364" s="20"/>
      <c r="D3364" s="15"/>
      <c r="E3364" s="15"/>
    </row>
    <row r="3365" spans="1:5" x14ac:dyDescent="0.25">
      <c r="A3365" s="15"/>
      <c r="B3365" s="20"/>
      <c r="C3365" s="20"/>
      <c r="D3365" s="15"/>
      <c r="E3365" s="15"/>
    </row>
    <row r="3366" spans="1:5" x14ac:dyDescent="0.25">
      <c r="A3366" s="15"/>
      <c r="B3366" s="20"/>
      <c r="C3366" s="20"/>
      <c r="D3366" s="15"/>
      <c r="E3366" s="15"/>
    </row>
    <row r="3367" spans="1:5" x14ac:dyDescent="0.25">
      <c r="A3367" s="15"/>
      <c r="B3367" s="20"/>
      <c r="C3367" s="20"/>
      <c r="D3367" s="15"/>
      <c r="E3367" s="15"/>
    </row>
    <row r="3368" spans="1:5" x14ac:dyDescent="0.25">
      <c r="A3368" s="15"/>
      <c r="B3368" s="20"/>
      <c r="C3368" s="20"/>
      <c r="D3368" s="15"/>
      <c r="E3368" s="15"/>
    </row>
    <row r="3369" spans="1:5" x14ac:dyDescent="0.25">
      <c r="A3369" s="15"/>
      <c r="B3369" s="20"/>
      <c r="C3369" s="20"/>
      <c r="D3369" s="15"/>
      <c r="E3369" s="15"/>
    </row>
    <row r="3370" spans="1:5" x14ac:dyDescent="0.25">
      <c r="A3370" s="15"/>
      <c r="B3370" s="20"/>
      <c r="C3370" s="20"/>
      <c r="D3370" s="15"/>
      <c r="E3370" s="15"/>
    </row>
    <row r="3371" spans="1:5" x14ac:dyDescent="0.25">
      <c r="A3371" s="15"/>
      <c r="B3371" s="20"/>
      <c r="C3371" s="20"/>
      <c r="D3371" s="15"/>
      <c r="E3371" s="15"/>
    </row>
    <row r="3372" spans="1:5" x14ac:dyDescent="0.25">
      <c r="A3372" s="15"/>
      <c r="B3372" s="20"/>
      <c r="C3372" s="20"/>
      <c r="D3372" s="15"/>
      <c r="E3372" s="15"/>
    </row>
    <row r="3373" spans="1:5" x14ac:dyDescent="0.25">
      <c r="A3373" s="15"/>
      <c r="B3373" s="20"/>
      <c r="C3373" s="20"/>
      <c r="D3373" s="15"/>
      <c r="E3373" s="15"/>
    </row>
    <row r="3374" spans="1:5" x14ac:dyDescent="0.25">
      <c r="A3374" s="15"/>
      <c r="B3374" s="20"/>
      <c r="C3374" s="20"/>
      <c r="D3374" s="15"/>
      <c r="E3374" s="15"/>
    </row>
    <row r="3375" spans="1:5" x14ac:dyDescent="0.25">
      <c r="A3375" s="15"/>
      <c r="B3375" s="20"/>
      <c r="C3375" s="20"/>
      <c r="D3375" s="15"/>
      <c r="E3375" s="15"/>
    </row>
    <row r="3376" spans="1:5" x14ac:dyDescent="0.25">
      <c r="A3376" s="15"/>
      <c r="B3376" s="20"/>
      <c r="C3376" s="20"/>
      <c r="D3376" s="15"/>
      <c r="E3376" s="15"/>
    </row>
    <row r="3377" spans="1:5" x14ac:dyDescent="0.25">
      <c r="A3377" s="15"/>
      <c r="B3377" s="20"/>
      <c r="C3377" s="20"/>
      <c r="D3377" s="15"/>
      <c r="E3377" s="15"/>
    </row>
    <row r="3378" spans="1:5" x14ac:dyDescent="0.25">
      <c r="A3378" s="15"/>
      <c r="B3378" s="20"/>
      <c r="C3378" s="20"/>
      <c r="D3378" s="15"/>
      <c r="E3378" s="15"/>
    </row>
    <row r="3379" spans="1:5" x14ac:dyDescent="0.25">
      <c r="A3379" s="15"/>
      <c r="B3379" s="20"/>
      <c r="C3379" s="20"/>
      <c r="D3379" s="15"/>
      <c r="E3379" s="15"/>
    </row>
    <row r="3380" spans="1:5" x14ac:dyDescent="0.25">
      <c r="A3380" s="15"/>
      <c r="B3380" s="20"/>
      <c r="C3380" s="20"/>
      <c r="D3380" s="15"/>
      <c r="E3380" s="15"/>
    </row>
    <row r="3381" spans="1:5" x14ac:dyDescent="0.25">
      <c r="A3381" s="15"/>
      <c r="B3381" s="20"/>
      <c r="C3381" s="20"/>
      <c r="D3381" s="15"/>
      <c r="E3381" s="15"/>
    </row>
    <row r="3382" spans="1:5" x14ac:dyDescent="0.25">
      <c r="A3382" s="15"/>
      <c r="B3382" s="20"/>
      <c r="C3382" s="20"/>
      <c r="D3382" s="15"/>
      <c r="E3382" s="15"/>
    </row>
    <row r="3383" spans="1:5" x14ac:dyDescent="0.25">
      <c r="A3383" s="15"/>
      <c r="B3383" s="20"/>
      <c r="C3383" s="20"/>
      <c r="D3383" s="15"/>
      <c r="E3383" s="15"/>
    </row>
    <row r="3384" spans="1:5" x14ac:dyDescent="0.25">
      <c r="A3384" s="15"/>
      <c r="B3384" s="20"/>
      <c r="C3384" s="20"/>
      <c r="D3384" s="15"/>
      <c r="E3384" s="15"/>
    </row>
    <row r="3385" spans="1:5" x14ac:dyDescent="0.25">
      <c r="A3385" s="15"/>
      <c r="B3385" s="20"/>
      <c r="C3385" s="20"/>
      <c r="D3385" s="15"/>
      <c r="E3385" s="15"/>
    </row>
    <row r="3386" spans="1:5" x14ac:dyDescent="0.25">
      <c r="A3386" s="15"/>
      <c r="B3386" s="20"/>
      <c r="C3386" s="20"/>
      <c r="D3386" s="15"/>
      <c r="E3386" s="15"/>
    </row>
    <row r="3387" spans="1:5" x14ac:dyDescent="0.25">
      <c r="A3387" s="15"/>
      <c r="B3387" s="20"/>
      <c r="C3387" s="20"/>
      <c r="D3387" s="15"/>
      <c r="E3387" s="15"/>
    </row>
    <row r="3388" spans="1:5" x14ac:dyDescent="0.25">
      <c r="A3388" s="15"/>
      <c r="B3388" s="20"/>
      <c r="C3388" s="20"/>
      <c r="D3388" s="15"/>
      <c r="E3388" s="15"/>
    </row>
    <row r="3389" spans="1:5" x14ac:dyDescent="0.25">
      <c r="A3389" s="15"/>
      <c r="B3389" s="20"/>
      <c r="C3389" s="20"/>
      <c r="D3389" s="15"/>
      <c r="E3389" s="15"/>
    </row>
    <row r="3390" spans="1:5" x14ac:dyDescent="0.25">
      <c r="A3390" s="15"/>
      <c r="B3390" s="20"/>
      <c r="C3390" s="20"/>
      <c r="D3390" s="15"/>
      <c r="E3390" s="15"/>
    </row>
    <row r="3391" spans="1:5" x14ac:dyDescent="0.25">
      <c r="A3391" s="15"/>
      <c r="B3391" s="20"/>
      <c r="C3391" s="20"/>
      <c r="D3391" s="15"/>
      <c r="E3391" s="15"/>
    </row>
    <row r="3392" spans="1:5" x14ac:dyDescent="0.25">
      <c r="A3392" s="15"/>
      <c r="B3392" s="20"/>
      <c r="C3392" s="20"/>
      <c r="D3392" s="15"/>
      <c r="E3392" s="15"/>
    </row>
    <row r="3393" spans="1:5" x14ac:dyDescent="0.25">
      <c r="A3393" s="15"/>
      <c r="B3393" s="20"/>
      <c r="C3393" s="20"/>
      <c r="D3393" s="15"/>
      <c r="E3393" s="15"/>
    </row>
    <row r="3394" spans="1:5" x14ac:dyDescent="0.25">
      <c r="A3394" s="15"/>
      <c r="B3394" s="20"/>
      <c r="C3394" s="20"/>
      <c r="D3394" s="15"/>
      <c r="E3394" s="15"/>
    </row>
    <row r="3395" spans="1:5" x14ac:dyDescent="0.25">
      <c r="A3395" s="15"/>
      <c r="B3395" s="20"/>
      <c r="C3395" s="20"/>
      <c r="D3395" s="15"/>
      <c r="E3395" s="15"/>
    </row>
    <row r="3396" spans="1:5" x14ac:dyDescent="0.25">
      <c r="A3396" s="15"/>
      <c r="B3396" s="20"/>
      <c r="C3396" s="20"/>
      <c r="D3396" s="15"/>
      <c r="E3396" s="15"/>
    </row>
    <row r="3397" spans="1:5" x14ac:dyDescent="0.25">
      <c r="A3397" s="15"/>
      <c r="B3397" s="20"/>
      <c r="C3397" s="20"/>
      <c r="D3397" s="15"/>
      <c r="E3397" s="15"/>
    </row>
    <row r="3398" spans="1:5" x14ac:dyDescent="0.25">
      <c r="A3398" s="15"/>
      <c r="B3398" s="20"/>
      <c r="C3398" s="20"/>
      <c r="D3398" s="15"/>
      <c r="E3398" s="15"/>
    </row>
    <row r="3399" spans="1:5" x14ac:dyDescent="0.25">
      <c r="A3399" s="15"/>
      <c r="B3399" s="20"/>
      <c r="C3399" s="20"/>
      <c r="D3399" s="15"/>
      <c r="E3399" s="15"/>
    </row>
    <row r="3400" spans="1:5" x14ac:dyDescent="0.25">
      <c r="A3400" s="15"/>
      <c r="B3400" s="20"/>
      <c r="C3400" s="20"/>
      <c r="D3400" s="15"/>
      <c r="E3400" s="15"/>
    </row>
    <row r="3401" spans="1:5" x14ac:dyDescent="0.25">
      <c r="A3401" s="15"/>
      <c r="B3401" s="20"/>
      <c r="C3401" s="20"/>
      <c r="D3401" s="15"/>
      <c r="E3401" s="15"/>
    </row>
    <row r="3402" spans="1:5" x14ac:dyDescent="0.25">
      <c r="A3402" s="15"/>
      <c r="B3402" s="20"/>
      <c r="C3402" s="20"/>
      <c r="D3402" s="15"/>
      <c r="E3402" s="15"/>
    </row>
    <row r="3403" spans="1:5" x14ac:dyDescent="0.25">
      <c r="A3403" s="15"/>
      <c r="B3403" s="20"/>
      <c r="C3403" s="20"/>
      <c r="D3403" s="15"/>
      <c r="E3403" s="15"/>
    </row>
    <row r="3404" spans="1:5" x14ac:dyDescent="0.25">
      <c r="A3404" s="15"/>
      <c r="B3404" s="20"/>
      <c r="C3404" s="20"/>
      <c r="D3404" s="15"/>
      <c r="E3404" s="15"/>
    </row>
    <row r="3405" spans="1:5" x14ac:dyDescent="0.25">
      <c r="A3405" s="15"/>
      <c r="B3405" s="20"/>
      <c r="C3405" s="20"/>
      <c r="D3405" s="15"/>
      <c r="E3405" s="15"/>
    </row>
    <row r="3406" spans="1:5" x14ac:dyDescent="0.25">
      <c r="A3406" s="15"/>
      <c r="B3406" s="20"/>
      <c r="C3406" s="20"/>
      <c r="D3406" s="15"/>
      <c r="E3406" s="15"/>
    </row>
    <row r="3407" spans="1:5" x14ac:dyDescent="0.25">
      <c r="A3407" s="15"/>
      <c r="B3407" s="20"/>
      <c r="C3407" s="20"/>
      <c r="D3407" s="15"/>
      <c r="E3407" s="15"/>
    </row>
    <row r="3408" spans="1:5" x14ac:dyDescent="0.25">
      <c r="A3408" s="15"/>
      <c r="B3408" s="20"/>
      <c r="C3408" s="20"/>
      <c r="D3408" s="15"/>
      <c r="E3408" s="15"/>
    </row>
    <row r="3409" spans="1:5" x14ac:dyDescent="0.25">
      <c r="A3409" s="15"/>
      <c r="B3409" s="20"/>
      <c r="C3409" s="20"/>
      <c r="D3409" s="15"/>
      <c r="E3409" s="15"/>
    </row>
    <row r="3410" spans="1:5" x14ac:dyDescent="0.25">
      <c r="A3410" s="15"/>
      <c r="B3410" s="20"/>
      <c r="C3410" s="20"/>
      <c r="D3410" s="15"/>
      <c r="E3410" s="15"/>
    </row>
    <row r="3411" spans="1:5" x14ac:dyDescent="0.25">
      <c r="A3411" s="15"/>
      <c r="B3411" s="20"/>
      <c r="C3411" s="20"/>
      <c r="D3411" s="15"/>
      <c r="E3411" s="15"/>
    </row>
    <row r="3412" spans="1:5" x14ac:dyDescent="0.25">
      <c r="A3412" s="15"/>
      <c r="B3412" s="20"/>
      <c r="C3412" s="20"/>
      <c r="D3412" s="15"/>
      <c r="E3412" s="15"/>
    </row>
    <row r="3413" spans="1:5" x14ac:dyDescent="0.25">
      <c r="A3413" s="15"/>
      <c r="B3413" s="20"/>
      <c r="C3413" s="20"/>
      <c r="D3413" s="15"/>
      <c r="E3413" s="15"/>
    </row>
    <row r="3414" spans="1:5" x14ac:dyDescent="0.25">
      <c r="A3414" s="15"/>
      <c r="B3414" s="20"/>
      <c r="C3414" s="20"/>
      <c r="D3414" s="15"/>
      <c r="E3414" s="15"/>
    </row>
    <row r="3415" spans="1:5" x14ac:dyDescent="0.25">
      <c r="A3415" s="15"/>
      <c r="B3415" s="20"/>
      <c r="C3415" s="20"/>
      <c r="D3415" s="15"/>
      <c r="E3415" s="15"/>
    </row>
    <row r="3416" spans="1:5" x14ac:dyDescent="0.25">
      <c r="A3416" s="15"/>
      <c r="B3416" s="20"/>
      <c r="C3416" s="20"/>
      <c r="D3416" s="15"/>
      <c r="E3416" s="15"/>
    </row>
    <row r="3417" spans="1:5" x14ac:dyDescent="0.25">
      <c r="A3417" s="15"/>
      <c r="B3417" s="20"/>
      <c r="C3417" s="20"/>
      <c r="D3417" s="15"/>
      <c r="E3417" s="15"/>
    </row>
    <row r="3418" spans="1:5" x14ac:dyDescent="0.25">
      <c r="A3418" s="15"/>
      <c r="B3418" s="20"/>
      <c r="C3418" s="20"/>
      <c r="D3418" s="15"/>
      <c r="E3418" s="15"/>
    </row>
    <row r="3419" spans="1:5" x14ac:dyDescent="0.25">
      <c r="A3419" s="15"/>
      <c r="B3419" s="20"/>
      <c r="C3419" s="20"/>
      <c r="D3419" s="15"/>
      <c r="E3419" s="15"/>
    </row>
    <row r="3420" spans="1:5" x14ac:dyDescent="0.25">
      <c r="A3420" s="15"/>
      <c r="B3420" s="20"/>
      <c r="C3420" s="20"/>
      <c r="D3420" s="15"/>
      <c r="E3420" s="15"/>
    </row>
    <row r="3421" spans="1:5" x14ac:dyDescent="0.25">
      <c r="A3421" s="15"/>
      <c r="B3421" s="20"/>
      <c r="C3421" s="20"/>
      <c r="D3421" s="15"/>
      <c r="E3421" s="15"/>
    </row>
    <row r="3422" spans="1:5" x14ac:dyDescent="0.25">
      <c r="A3422" s="15"/>
      <c r="B3422" s="20"/>
      <c r="C3422" s="20"/>
      <c r="D3422" s="15"/>
      <c r="E3422" s="15"/>
    </row>
    <row r="3423" spans="1:5" x14ac:dyDescent="0.25">
      <c r="A3423" s="15"/>
      <c r="B3423" s="20"/>
      <c r="C3423" s="20"/>
      <c r="D3423" s="15"/>
      <c r="E3423" s="15"/>
    </row>
    <row r="3424" spans="1:5" x14ac:dyDescent="0.25">
      <c r="A3424" s="15"/>
      <c r="B3424" s="20"/>
      <c r="C3424" s="20"/>
      <c r="D3424" s="15"/>
      <c r="E3424" s="15"/>
    </row>
    <row r="3425" spans="1:5" x14ac:dyDescent="0.25">
      <c r="A3425" s="15"/>
      <c r="B3425" s="20"/>
      <c r="C3425" s="20"/>
      <c r="D3425" s="15"/>
      <c r="E3425" s="15"/>
    </row>
    <row r="3426" spans="1:5" x14ac:dyDescent="0.25">
      <c r="A3426" s="15"/>
      <c r="B3426" s="20"/>
      <c r="C3426" s="20"/>
      <c r="D3426" s="15"/>
      <c r="E3426" s="15"/>
    </row>
    <row r="3427" spans="1:5" x14ac:dyDescent="0.25">
      <c r="A3427" s="15"/>
      <c r="B3427" s="20"/>
      <c r="C3427" s="20"/>
      <c r="D3427" s="15"/>
      <c r="E3427" s="15"/>
    </row>
    <row r="3428" spans="1:5" x14ac:dyDescent="0.25">
      <c r="A3428" s="15"/>
      <c r="B3428" s="20"/>
      <c r="C3428" s="20"/>
      <c r="D3428" s="15"/>
      <c r="E3428" s="15"/>
    </row>
    <row r="3429" spans="1:5" x14ac:dyDescent="0.25">
      <c r="A3429" s="15"/>
      <c r="B3429" s="20"/>
      <c r="C3429" s="20"/>
      <c r="D3429" s="15"/>
      <c r="E3429" s="15"/>
    </row>
    <row r="3430" spans="1:5" x14ac:dyDescent="0.25">
      <c r="A3430" s="15"/>
      <c r="B3430" s="20"/>
      <c r="C3430" s="20"/>
      <c r="D3430" s="15"/>
      <c r="E3430" s="15"/>
    </row>
    <row r="3431" spans="1:5" x14ac:dyDescent="0.25">
      <c r="A3431" s="15"/>
      <c r="B3431" s="20"/>
      <c r="C3431" s="20"/>
      <c r="D3431" s="15"/>
      <c r="E3431" s="15"/>
    </row>
    <row r="3432" spans="1:5" x14ac:dyDescent="0.25">
      <c r="A3432" s="15"/>
      <c r="B3432" s="20"/>
      <c r="C3432" s="20"/>
      <c r="D3432" s="15"/>
      <c r="E3432" s="15"/>
    </row>
    <row r="3433" spans="1:5" x14ac:dyDescent="0.25">
      <c r="A3433" s="15"/>
      <c r="B3433" s="20"/>
      <c r="C3433" s="20"/>
      <c r="D3433" s="15"/>
      <c r="E3433" s="15"/>
    </row>
    <row r="3434" spans="1:5" x14ac:dyDescent="0.25">
      <c r="A3434" s="15"/>
      <c r="B3434" s="20"/>
      <c r="C3434" s="20"/>
      <c r="D3434" s="15"/>
      <c r="E3434" s="15"/>
    </row>
    <row r="3435" spans="1:5" x14ac:dyDescent="0.25">
      <c r="A3435" s="15"/>
      <c r="B3435" s="20"/>
      <c r="C3435" s="20"/>
      <c r="D3435" s="15"/>
      <c r="E3435" s="15"/>
    </row>
    <row r="3436" spans="1:5" x14ac:dyDescent="0.25">
      <c r="A3436" s="15"/>
      <c r="B3436" s="20"/>
      <c r="C3436" s="20"/>
      <c r="D3436" s="15"/>
      <c r="E3436" s="15"/>
    </row>
    <row r="3437" spans="1:5" x14ac:dyDescent="0.25">
      <c r="A3437" s="15"/>
      <c r="B3437" s="20"/>
      <c r="C3437" s="20"/>
      <c r="D3437" s="15"/>
      <c r="E3437" s="15"/>
    </row>
    <row r="3438" spans="1:5" x14ac:dyDescent="0.25">
      <c r="A3438" s="15"/>
      <c r="B3438" s="20"/>
      <c r="C3438" s="20"/>
      <c r="D3438" s="15"/>
      <c r="E3438" s="15"/>
    </row>
    <row r="3439" spans="1:5" x14ac:dyDescent="0.25">
      <c r="A3439" s="15"/>
      <c r="B3439" s="20"/>
      <c r="C3439" s="20"/>
      <c r="D3439" s="15"/>
      <c r="E3439" s="15"/>
    </row>
    <row r="3440" spans="1:5" x14ac:dyDescent="0.25">
      <c r="A3440" s="15"/>
      <c r="B3440" s="20"/>
      <c r="C3440" s="20"/>
      <c r="D3440" s="15"/>
      <c r="E3440" s="15"/>
    </row>
    <row r="3441" spans="1:5" x14ac:dyDescent="0.25">
      <c r="A3441" s="15"/>
      <c r="B3441" s="20"/>
      <c r="C3441" s="20"/>
      <c r="D3441" s="15"/>
      <c r="E3441" s="15"/>
    </row>
    <row r="3442" spans="1:5" x14ac:dyDescent="0.25">
      <c r="A3442" s="15"/>
      <c r="B3442" s="20"/>
      <c r="C3442" s="20"/>
      <c r="D3442" s="15"/>
      <c r="E3442" s="15"/>
    </row>
    <row r="3443" spans="1:5" x14ac:dyDescent="0.25">
      <c r="A3443" s="15"/>
      <c r="B3443" s="20"/>
      <c r="C3443" s="20"/>
      <c r="D3443" s="15"/>
      <c r="E3443" s="15"/>
    </row>
    <row r="3444" spans="1:5" x14ac:dyDescent="0.25">
      <c r="A3444" s="15"/>
      <c r="B3444" s="20"/>
      <c r="C3444" s="20"/>
      <c r="D3444" s="15"/>
      <c r="E3444" s="15"/>
    </row>
    <row r="3445" spans="1:5" x14ac:dyDescent="0.25">
      <c r="A3445" s="15"/>
      <c r="B3445" s="20"/>
      <c r="C3445" s="20"/>
      <c r="D3445" s="15"/>
      <c r="E3445" s="15"/>
    </row>
    <row r="3446" spans="1:5" x14ac:dyDescent="0.25">
      <c r="A3446" s="15"/>
      <c r="B3446" s="20"/>
      <c r="C3446" s="20"/>
      <c r="D3446" s="15"/>
      <c r="E3446" s="15"/>
    </row>
    <row r="3447" spans="1:5" x14ac:dyDescent="0.25">
      <c r="A3447" s="15"/>
      <c r="B3447" s="20"/>
      <c r="C3447" s="20"/>
      <c r="D3447" s="15"/>
      <c r="E3447" s="15"/>
    </row>
    <row r="3448" spans="1:5" x14ac:dyDescent="0.25">
      <c r="A3448" s="15"/>
      <c r="B3448" s="20"/>
      <c r="C3448" s="20"/>
      <c r="D3448" s="15"/>
      <c r="E3448" s="15"/>
    </row>
    <row r="3449" spans="1:5" x14ac:dyDescent="0.25">
      <c r="A3449" s="15"/>
      <c r="B3449" s="20"/>
      <c r="C3449" s="20"/>
      <c r="D3449" s="15"/>
      <c r="E3449" s="15"/>
    </row>
    <row r="3450" spans="1:5" x14ac:dyDescent="0.25">
      <c r="A3450" s="15"/>
      <c r="B3450" s="20"/>
      <c r="C3450" s="20"/>
      <c r="D3450" s="15"/>
      <c r="E3450" s="15"/>
    </row>
    <row r="3451" spans="1:5" x14ac:dyDescent="0.25">
      <c r="A3451" s="15"/>
      <c r="B3451" s="20"/>
      <c r="C3451" s="20"/>
      <c r="D3451" s="15"/>
      <c r="E3451" s="15"/>
    </row>
    <row r="3452" spans="1:5" x14ac:dyDescent="0.25">
      <c r="A3452" s="15"/>
      <c r="B3452" s="20"/>
      <c r="C3452" s="20"/>
      <c r="D3452" s="15"/>
      <c r="E3452" s="15"/>
    </row>
    <row r="3453" spans="1:5" x14ac:dyDescent="0.25">
      <c r="A3453" s="15"/>
      <c r="B3453" s="20"/>
      <c r="C3453" s="20"/>
      <c r="D3453" s="15"/>
      <c r="E3453" s="15"/>
    </row>
    <row r="3454" spans="1:5" x14ac:dyDescent="0.25">
      <c r="A3454" s="15"/>
      <c r="B3454" s="20"/>
      <c r="C3454" s="20"/>
      <c r="D3454" s="15"/>
      <c r="E3454" s="15"/>
    </row>
    <row r="3455" spans="1:5" x14ac:dyDescent="0.25">
      <c r="A3455" s="15"/>
      <c r="B3455" s="20"/>
      <c r="C3455" s="20"/>
      <c r="D3455" s="15"/>
      <c r="E3455" s="15"/>
    </row>
    <row r="3456" spans="1:5" x14ac:dyDescent="0.25">
      <c r="A3456" s="15"/>
      <c r="B3456" s="20"/>
      <c r="C3456" s="20"/>
      <c r="D3456" s="15"/>
      <c r="E3456" s="15"/>
    </row>
    <row r="3457" spans="1:5" x14ac:dyDescent="0.25">
      <c r="A3457" s="15"/>
      <c r="B3457" s="20"/>
      <c r="C3457" s="20"/>
      <c r="D3457" s="15"/>
      <c r="E3457" s="15"/>
    </row>
    <row r="3458" spans="1:5" x14ac:dyDescent="0.25">
      <c r="A3458" s="15"/>
      <c r="B3458" s="20"/>
      <c r="C3458" s="20"/>
      <c r="D3458" s="15"/>
      <c r="E3458" s="15"/>
    </row>
    <row r="3459" spans="1:5" x14ac:dyDescent="0.25">
      <c r="A3459" s="15"/>
      <c r="B3459" s="20"/>
      <c r="C3459" s="20"/>
      <c r="D3459" s="15"/>
      <c r="E3459" s="15"/>
    </row>
    <row r="3460" spans="1:5" x14ac:dyDescent="0.25">
      <c r="A3460" s="15"/>
      <c r="B3460" s="20"/>
      <c r="C3460" s="20"/>
      <c r="D3460" s="15"/>
      <c r="E3460" s="15"/>
    </row>
    <row r="3461" spans="1:5" x14ac:dyDescent="0.25">
      <c r="A3461" s="15"/>
      <c r="B3461" s="20"/>
      <c r="C3461" s="20"/>
      <c r="D3461" s="15"/>
      <c r="E3461" s="15"/>
    </row>
    <row r="3462" spans="1:5" x14ac:dyDescent="0.25">
      <c r="A3462" s="15"/>
      <c r="B3462" s="20"/>
      <c r="C3462" s="20"/>
      <c r="D3462" s="15"/>
      <c r="E3462" s="15"/>
    </row>
    <row r="3463" spans="1:5" x14ac:dyDescent="0.25">
      <c r="A3463" s="15"/>
      <c r="B3463" s="20"/>
      <c r="C3463" s="20"/>
      <c r="D3463" s="15"/>
      <c r="E3463" s="15"/>
    </row>
    <row r="3464" spans="1:5" x14ac:dyDescent="0.25">
      <c r="A3464" s="15"/>
      <c r="B3464" s="20"/>
      <c r="C3464" s="20"/>
      <c r="D3464" s="15"/>
      <c r="E3464" s="15"/>
    </row>
    <row r="3465" spans="1:5" x14ac:dyDescent="0.25">
      <c r="A3465" s="15"/>
      <c r="B3465" s="20"/>
      <c r="C3465" s="20"/>
      <c r="D3465" s="15"/>
      <c r="E3465" s="15"/>
    </row>
    <row r="3466" spans="1:5" x14ac:dyDescent="0.25">
      <c r="A3466" s="15"/>
      <c r="B3466" s="20"/>
      <c r="C3466" s="20"/>
      <c r="D3466" s="15"/>
      <c r="E3466" s="15"/>
    </row>
    <row r="3467" spans="1:5" x14ac:dyDescent="0.25">
      <c r="A3467" s="15"/>
      <c r="B3467" s="20"/>
      <c r="C3467" s="20"/>
      <c r="D3467" s="15"/>
      <c r="E3467" s="15"/>
    </row>
    <row r="3468" spans="1:5" x14ac:dyDescent="0.25">
      <c r="A3468" s="15"/>
      <c r="B3468" s="20"/>
      <c r="C3468" s="20"/>
      <c r="D3468" s="15"/>
      <c r="E3468" s="15"/>
    </row>
    <row r="3469" spans="1:5" x14ac:dyDescent="0.25">
      <c r="A3469" s="15"/>
      <c r="B3469" s="20"/>
      <c r="C3469" s="20"/>
      <c r="D3469" s="15"/>
      <c r="E3469" s="15"/>
    </row>
    <row r="3470" spans="1:5" x14ac:dyDescent="0.25">
      <c r="A3470" s="15"/>
      <c r="B3470" s="20"/>
      <c r="C3470" s="20"/>
      <c r="D3470" s="15"/>
      <c r="E3470" s="15"/>
    </row>
    <row r="3471" spans="1:5" x14ac:dyDescent="0.25">
      <c r="A3471" s="15"/>
      <c r="B3471" s="20"/>
      <c r="C3471" s="20"/>
      <c r="D3471" s="15"/>
      <c r="E3471" s="15"/>
    </row>
    <row r="3472" spans="1:5" x14ac:dyDescent="0.25">
      <c r="A3472" s="15"/>
      <c r="B3472" s="20"/>
      <c r="C3472" s="20"/>
      <c r="D3472" s="15"/>
      <c r="E3472" s="15"/>
    </row>
    <row r="3473" spans="1:5" x14ac:dyDescent="0.25">
      <c r="A3473" s="15"/>
      <c r="B3473" s="20"/>
      <c r="C3473" s="20"/>
      <c r="D3473" s="15"/>
      <c r="E3473" s="15"/>
    </row>
    <row r="3474" spans="1:5" x14ac:dyDescent="0.25">
      <c r="A3474" s="15"/>
      <c r="B3474" s="20"/>
      <c r="C3474" s="20"/>
      <c r="D3474" s="15"/>
      <c r="E3474" s="15"/>
    </row>
    <row r="3475" spans="1:5" x14ac:dyDescent="0.25">
      <c r="A3475" s="15"/>
      <c r="B3475" s="20"/>
      <c r="C3475" s="20"/>
      <c r="D3475" s="15"/>
      <c r="E3475" s="15"/>
    </row>
    <row r="3476" spans="1:5" x14ac:dyDescent="0.25">
      <c r="A3476" s="15"/>
      <c r="B3476" s="20"/>
      <c r="C3476" s="20"/>
      <c r="D3476" s="15"/>
      <c r="E3476" s="15"/>
    </row>
    <row r="3477" spans="1:5" x14ac:dyDescent="0.25">
      <c r="A3477" s="15"/>
      <c r="B3477" s="20"/>
      <c r="C3477" s="20"/>
      <c r="D3477" s="15"/>
      <c r="E3477" s="15"/>
    </row>
    <row r="3478" spans="1:5" x14ac:dyDescent="0.25">
      <c r="A3478" s="15"/>
      <c r="B3478" s="20"/>
      <c r="C3478" s="20"/>
      <c r="D3478" s="15"/>
      <c r="E3478" s="15"/>
    </row>
    <row r="3479" spans="1:5" x14ac:dyDescent="0.25">
      <c r="A3479" s="15"/>
      <c r="B3479" s="20"/>
      <c r="C3479" s="20"/>
      <c r="D3479" s="15"/>
      <c r="E3479" s="15"/>
    </row>
    <row r="3480" spans="1:5" x14ac:dyDescent="0.25">
      <c r="A3480" s="15"/>
      <c r="B3480" s="20"/>
      <c r="C3480" s="20"/>
      <c r="D3480" s="15"/>
      <c r="E3480" s="15"/>
    </row>
    <row r="3481" spans="1:5" x14ac:dyDescent="0.25">
      <c r="A3481" s="15"/>
      <c r="B3481" s="20"/>
      <c r="C3481" s="20"/>
      <c r="D3481" s="15"/>
      <c r="E3481" s="15"/>
    </row>
    <row r="3482" spans="1:5" x14ac:dyDescent="0.25">
      <c r="A3482" s="15"/>
      <c r="B3482" s="20"/>
      <c r="C3482" s="20"/>
      <c r="D3482" s="15"/>
      <c r="E3482" s="15"/>
    </row>
    <row r="3483" spans="1:5" x14ac:dyDescent="0.25">
      <c r="A3483" s="15"/>
      <c r="B3483" s="20"/>
      <c r="C3483" s="20"/>
      <c r="D3483" s="15"/>
      <c r="E3483" s="15"/>
    </row>
    <row r="3484" spans="1:5" x14ac:dyDescent="0.25">
      <c r="A3484" s="15"/>
      <c r="B3484" s="20"/>
      <c r="C3484" s="20"/>
      <c r="D3484" s="15"/>
      <c r="E3484" s="15"/>
    </row>
    <row r="3485" spans="1:5" x14ac:dyDescent="0.25">
      <c r="A3485" s="15"/>
      <c r="B3485" s="20"/>
      <c r="C3485" s="20"/>
      <c r="D3485" s="15"/>
      <c r="E3485" s="15"/>
    </row>
    <row r="3486" spans="1:5" x14ac:dyDescent="0.25">
      <c r="A3486" s="15"/>
      <c r="B3486" s="20"/>
      <c r="C3486" s="20"/>
      <c r="D3486" s="15"/>
      <c r="E3486" s="15"/>
    </row>
    <row r="3487" spans="1:5" x14ac:dyDescent="0.25">
      <c r="A3487" s="15"/>
      <c r="B3487" s="20"/>
      <c r="C3487" s="20"/>
      <c r="D3487" s="15"/>
      <c r="E3487" s="15"/>
    </row>
    <row r="3488" spans="1:5" x14ac:dyDescent="0.25">
      <c r="A3488" s="15"/>
      <c r="B3488" s="20"/>
      <c r="C3488" s="20"/>
      <c r="D3488" s="15"/>
      <c r="E3488" s="15"/>
    </row>
    <row r="3489" spans="1:5" x14ac:dyDescent="0.25">
      <c r="A3489" s="15"/>
      <c r="B3489" s="20"/>
      <c r="C3489" s="20"/>
      <c r="D3489" s="15"/>
      <c r="E3489" s="15"/>
    </row>
    <row r="3490" spans="1:5" x14ac:dyDescent="0.25">
      <c r="A3490" s="15"/>
      <c r="B3490" s="20"/>
      <c r="C3490" s="20"/>
      <c r="D3490" s="15"/>
      <c r="E3490" s="15"/>
    </row>
    <row r="3491" spans="1:5" x14ac:dyDescent="0.25">
      <c r="A3491" s="15"/>
      <c r="B3491" s="20"/>
      <c r="C3491" s="20"/>
      <c r="D3491" s="15"/>
      <c r="E3491" s="15"/>
    </row>
    <row r="3492" spans="1:5" x14ac:dyDescent="0.25">
      <c r="A3492" s="15"/>
      <c r="B3492" s="20"/>
      <c r="C3492" s="20"/>
      <c r="D3492" s="15"/>
      <c r="E3492" s="15"/>
    </row>
    <row r="3493" spans="1:5" x14ac:dyDescent="0.25">
      <c r="A3493" s="15"/>
      <c r="B3493" s="20"/>
      <c r="C3493" s="20"/>
      <c r="D3493" s="15"/>
      <c r="E3493" s="15"/>
    </row>
    <row r="3494" spans="1:5" x14ac:dyDescent="0.25">
      <c r="A3494" s="15"/>
      <c r="B3494" s="20"/>
      <c r="C3494" s="20"/>
      <c r="D3494" s="15"/>
      <c r="E3494" s="15"/>
    </row>
    <row r="3495" spans="1:5" x14ac:dyDescent="0.25">
      <c r="A3495" s="15"/>
      <c r="B3495" s="20"/>
      <c r="C3495" s="20"/>
      <c r="D3495" s="15"/>
      <c r="E3495" s="15"/>
    </row>
    <row r="3496" spans="1:5" x14ac:dyDescent="0.25">
      <c r="A3496" s="15"/>
      <c r="B3496" s="20"/>
      <c r="C3496" s="20"/>
      <c r="D3496" s="15"/>
      <c r="E3496" s="15"/>
    </row>
    <row r="3497" spans="1:5" x14ac:dyDescent="0.25">
      <c r="A3497" s="15"/>
      <c r="B3497" s="20"/>
      <c r="C3497" s="20"/>
      <c r="D3497" s="15"/>
      <c r="E3497" s="15"/>
    </row>
    <row r="3498" spans="1:5" x14ac:dyDescent="0.25">
      <c r="A3498" s="15"/>
      <c r="B3498" s="20"/>
      <c r="C3498" s="20"/>
      <c r="D3498" s="15"/>
      <c r="E3498" s="15"/>
    </row>
    <row r="3499" spans="1:5" x14ac:dyDescent="0.25">
      <c r="A3499" s="15"/>
      <c r="B3499" s="20"/>
      <c r="C3499" s="20"/>
      <c r="D3499" s="15"/>
      <c r="E3499" s="15"/>
    </row>
    <row r="3500" spans="1:5" x14ac:dyDescent="0.25">
      <c r="A3500" s="15"/>
      <c r="B3500" s="20"/>
      <c r="C3500" s="20"/>
      <c r="D3500" s="15"/>
      <c r="E3500" s="15"/>
    </row>
    <row r="3501" spans="1:5" x14ac:dyDescent="0.25">
      <c r="A3501" s="15"/>
      <c r="B3501" s="20"/>
      <c r="C3501" s="20"/>
      <c r="D3501" s="15"/>
      <c r="E3501" s="15"/>
    </row>
    <row r="3502" spans="1:5" x14ac:dyDescent="0.25">
      <c r="A3502" s="15"/>
      <c r="B3502" s="20"/>
      <c r="C3502" s="20"/>
      <c r="D3502" s="15"/>
      <c r="E3502" s="15"/>
    </row>
    <row r="3503" spans="1:5" x14ac:dyDescent="0.25">
      <c r="A3503" s="15"/>
      <c r="B3503" s="20"/>
      <c r="C3503" s="20"/>
      <c r="D3503" s="15"/>
      <c r="E3503" s="15"/>
    </row>
    <row r="3504" spans="1:5" x14ac:dyDescent="0.25">
      <c r="A3504" s="15"/>
      <c r="B3504" s="20"/>
      <c r="C3504" s="20"/>
      <c r="D3504" s="15"/>
      <c r="E3504" s="15"/>
    </row>
    <row r="3505" spans="1:5" x14ac:dyDescent="0.25">
      <c r="A3505" s="15"/>
      <c r="B3505" s="20"/>
      <c r="C3505" s="20"/>
      <c r="D3505" s="15"/>
      <c r="E3505" s="15"/>
    </row>
    <row r="3506" spans="1:5" x14ac:dyDescent="0.25">
      <c r="A3506" s="15"/>
      <c r="B3506" s="20"/>
      <c r="C3506" s="20"/>
      <c r="D3506" s="15"/>
      <c r="E3506" s="15"/>
    </row>
    <row r="3507" spans="1:5" x14ac:dyDescent="0.25">
      <c r="A3507" s="15"/>
      <c r="B3507" s="20"/>
      <c r="C3507" s="20"/>
      <c r="D3507" s="15"/>
      <c r="E3507" s="15"/>
    </row>
    <row r="3508" spans="1:5" x14ac:dyDescent="0.25">
      <c r="A3508" s="15"/>
      <c r="B3508" s="20"/>
      <c r="C3508" s="20"/>
      <c r="D3508" s="15"/>
      <c r="E3508" s="15"/>
    </row>
    <row r="3509" spans="1:5" x14ac:dyDescent="0.25">
      <c r="A3509" s="15"/>
      <c r="B3509" s="20"/>
      <c r="C3509" s="20"/>
      <c r="D3509" s="15"/>
      <c r="E3509" s="15"/>
    </row>
    <row r="3510" spans="1:5" x14ac:dyDescent="0.25">
      <c r="A3510" s="15"/>
      <c r="B3510" s="20"/>
      <c r="C3510" s="20"/>
      <c r="D3510" s="15"/>
      <c r="E3510" s="15"/>
    </row>
    <row r="3511" spans="1:5" x14ac:dyDescent="0.25">
      <c r="A3511" s="15"/>
      <c r="B3511" s="20"/>
      <c r="C3511" s="20"/>
      <c r="D3511" s="15"/>
      <c r="E3511" s="15"/>
    </row>
    <row r="3512" spans="1:5" x14ac:dyDescent="0.25">
      <c r="A3512" s="15"/>
      <c r="B3512" s="20"/>
      <c r="C3512" s="20"/>
      <c r="D3512" s="15"/>
      <c r="E3512" s="15"/>
    </row>
    <row r="3513" spans="1:5" x14ac:dyDescent="0.25">
      <c r="A3513" s="15"/>
      <c r="B3513" s="20"/>
      <c r="C3513" s="20"/>
      <c r="D3513" s="15"/>
      <c r="E3513" s="15"/>
    </row>
    <row r="3514" spans="1:5" x14ac:dyDescent="0.25">
      <c r="A3514" s="15"/>
      <c r="B3514" s="20"/>
      <c r="C3514" s="20"/>
      <c r="D3514" s="15"/>
      <c r="E3514" s="15"/>
    </row>
    <row r="3515" spans="1:5" x14ac:dyDescent="0.25">
      <c r="A3515" s="15"/>
      <c r="B3515" s="20"/>
      <c r="C3515" s="20"/>
      <c r="D3515" s="15"/>
      <c r="E3515" s="15"/>
    </row>
    <row r="3516" spans="1:5" x14ac:dyDescent="0.25">
      <c r="A3516" s="15"/>
      <c r="B3516" s="20"/>
      <c r="C3516" s="20"/>
      <c r="D3516" s="15"/>
      <c r="E3516" s="15"/>
    </row>
    <row r="3517" spans="1:5" x14ac:dyDescent="0.25">
      <c r="A3517" s="15"/>
      <c r="B3517" s="20"/>
      <c r="C3517" s="20"/>
      <c r="D3517" s="15"/>
      <c r="E3517" s="15"/>
    </row>
    <row r="3518" spans="1:5" x14ac:dyDescent="0.25">
      <c r="A3518" s="15"/>
      <c r="B3518" s="20"/>
      <c r="C3518" s="20"/>
      <c r="D3518" s="15"/>
      <c r="E3518" s="15"/>
    </row>
    <row r="3519" spans="1:5" x14ac:dyDescent="0.25">
      <c r="A3519" s="15"/>
      <c r="B3519" s="20"/>
      <c r="C3519" s="20"/>
      <c r="D3519" s="15"/>
      <c r="E3519" s="15"/>
    </row>
    <row r="3520" spans="1:5" x14ac:dyDescent="0.25">
      <c r="A3520" s="15"/>
      <c r="B3520" s="20"/>
      <c r="C3520" s="20"/>
      <c r="D3520" s="15"/>
      <c r="E3520" s="15"/>
    </row>
    <row r="3521" spans="1:5" x14ac:dyDescent="0.25">
      <c r="A3521" s="15"/>
      <c r="B3521" s="20"/>
      <c r="C3521" s="20"/>
      <c r="D3521" s="15"/>
      <c r="E3521" s="15"/>
    </row>
    <row r="3522" spans="1:5" x14ac:dyDescent="0.25">
      <c r="A3522" s="15"/>
      <c r="B3522" s="20"/>
      <c r="C3522" s="20"/>
      <c r="D3522" s="15"/>
      <c r="E3522" s="15"/>
    </row>
    <row r="3523" spans="1:5" x14ac:dyDescent="0.25">
      <c r="A3523" s="15"/>
      <c r="B3523" s="20"/>
      <c r="C3523" s="20"/>
      <c r="D3523" s="15"/>
      <c r="E3523" s="15"/>
    </row>
    <row r="3524" spans="1:5" x14ac:dyDescent="0.25">
      <c r="A3524" s="15"/>
      <c r="B3524" s="20"/>
      <c r="C3524" s="20"/>
      <c r="D3524" s="15"/>
      <c r="E3524" s="15"/>
    </row>
    <row r="3525" spans="1:5" x14ac:dyDescent="0.25">
      <c r="A3525" s="15"/>
      <c r="B3525" s="20"/>
      <c r="C3525" s="20"/>
      <c r="D3525" s="15"/>
      <c r="E3525" s="15"/>
    </row>
    <row r="3526" spans="1:5" x14ac:dyDescent="0.25">
      <c r="A3526" s="15"/>
      <c r="B3526" s="20"/>
      <c r="C3526" s="20"/>
      <c r="D3526" s="15"/>
      <c r="E3526" s="15"/>
    </row>
    <row r="3527" spans="1:5" x14ac:dyDescent="0.25">
      <c r="A3527" s="15"/>
      <c r="B3527" s="20"/>
      <c r="C3527" s="20"/>
      <c r="D3527" s="15"/>
      <c r="E3527" s="15"/>
    </row>
    <row r="3528" spans="1:5" x14ac:dyDescent="0.25">
      <c r="A3528" s="15"/>
      <c r="B3528" s="20"/>
      <c r="C3528" s="20"/>
      <c r="D3528" s="15"/>
      <c r="E3528" s="15"/>
    </row>
    <row r="3529" spans="1:5" x14ac:dyDescent="0.25">
      <c r="A3529" s="15"/>
      <c r="B3529" s="20"/>
      <c r="C3529" s="20"/>
      <c r="D3529" s="15"/>
      <c r="E3529" s="15"/>
    </row>
    <row r="3530" spans="1:5" x14ac:dyDescent="0.25">
      <c r="A3530" s="15"/>
      <c r="B3530" s="20"/>
      <c r="C3530" s="20"/>
      <c r="D3530" s="15"/>
      <c r="E3530" s="15"/>
    </row>
    <row r="3531" spans="1:5" x14ac:dyDescent="0.25">
      <c r="A3531" s="15"/>
      <c r="B3531" s="20"/>
      <c r="C3531" s="20"/>
      <c r="D3531" s="15"/>
      <c r="E3531" s="15"/>
    </row>
    <row r="3532" spans="1:5" x14ac:dyDescent="0.25">
      <c r="A3532" s="15"/>
      <c r="B3532" s="20"/>
      <c r="C3532" s="20"/>
      <c r="D3532" s="15"/>
      <c r="E3532" s="15"/>
    </row>
    <row r="3533" spans="1:5" x14ac:dyDescent="0.25">
      <c r="A3533" s="15"/>
      <c r="B3533" s="20"/>
      <c r="C3533" s="20"/>
      <c r="D3533" s="15"/>
      <c r="E3533" s="15"/>
    </row>
    <row r="3534" spans="1:5" x14ac:dyDescent="0.25">
      <c r="A3534" s="15"/>
      <c r="B3534" s="20"/>
      <c r="C3534" s="20"/>
      <c r="D3534" s="15"/>
      <c r="E3534" s="15"/>
    </row>
    <row r="3535" spans="1:5" x14ac:dyDescent="0.25">
      <c r="A3535" s="15"/>
      <c r="B3535" s="20"/>
      <c r="C3535" s="20"/>
      <c r="D3535" s="15"/>
      <c r="E3535" s="15"/>
    </row>
    <row r="3536" spans="1:5" x14ac:dyDescent="0.25">
      <c r="A3536" s="15"/>
      <c r="B3536" s="20"/>
      <c r="C3536" s="20"/>
      <c r="D3536" s="15"/>
      <c r="E3536" s="15"/>
    </row>
    <row r="3537" spans="1:5" x14ac:dyDescent="0.25">
      <c r="A3537" s="15"/>
      <c r="B3537" s="20"/>
      <c r="C3537" s="20"/>
      <c r="D3537" s="15"/>
      <c r="E3537" s="15"/>
    </row>
    <row r="3538" spans="1:5" x14ac:dyDescent="0.25">
      <c r="A3538" s="15"/>
      <c r="B3538" s="20"/>
      <c r="C3538" s="20"/>
      <c r="D3538" s="15"/>
      <c r="E3538" s="15"/>
    </row>
    <row r="3539" spans="1:5" x14ac:dyDescent="0.25">
      <c r="A3539" s="15"/>
      <c r="B3539" s="20"/>
      <c r="C3539" s="20"/>
      <c r="D3539" s="15"/>
      <c r="E3539" s="15"/>
    </row>
    <row r="3540" spans="1:5" x14ac:dyDescent="0.25">
      <c r="A3540" s="15"/>
      <c r="B3540" s="20"/>
      <c r="C3540" s="20"/>
      <c r="D3540" s="15"/>
      <c r="E3540" s="15"/>
    </row>
    <row r="3541" spans="1:5" x14ac:dyDescent="0.25">
      <c r="A3541" s="15"/>
      <c r="B3541" s="20"/>
      <c r="C3541" s="20"/>
      <c r="D3541" s="15"/>
      <c r="E3541" s="15"/>
    </row>
    <row r="3542" spans="1:5" x14ac:dyDescent="0.25">
      <c r="A3542" s="15"/>
      <c r="B3542" s="20"/>
      <c r="C3542" s="20"/>
      <c r="D3542" s="15"/>
      <c r="E3542" s="15"/>
    </row>
    <row r="3543" spans="1:5" x14ac:dyDescent="0.25">
      <c r="A3543" s="15"/>
      <c r="B3543" s="20"/>
      <c r="C3543" s="20"/>
      <c r="D3543" s="15"/>
      <c r="E3543" s="15"/>
    </row>
    <row r="3544" spans="1:5" x14ac:dyDescent="0.25">
      <c r="A3544" s="15"/>
      <c r="B3544" s="20"/>
      <c r="C3544" s="20"/>
      <c r="D3544" s="15"/>
      <c r="E3544" s="15"/>
    </row>
    <row r="3545" spans="1:5" x14ac:dyDescent="0.25">
      <c r="A3545" s="15"/>
      <c r="B3545" s="20"/>
      <c r="C3545" s="20"/>
      <c r="D3545" s="15"/>
      <c r="E3545" s="15"/>
    </row>
    <row r="3546" spans="1:5" x14ac:dyDescent="0.25">
      <c r="A3546" s="15"/>
      <c r="B3546" s="20"/>
      <c r="C3546" s="20"/>
      <c r="D3546" s="15"/>
      <c r="E3546" s="15"/>
    </row>
    <row r="3547" spans="1:5" x14ac:dyDescent="0.25">
      <c r="A3547" s="15"/>
      <c r="B3547" s="20"/>
      <c r="C3547" s="20"/>
      <c r="D3547" s="15"/>
      <c r="E3547" s="15"/>
    </row>
    <row r="3548" spans="1:5" x14ac:dyDescent="0.25">
      <c r="A3548" s="15"/>
      <c r="B3548" s="20"/>
      <c r="C3548" s="20"/>
      <c r="D3548" s="15"/>
      <c r="E3548" s="15"/>
    </row>
    <row r="3549" spans="1:5" x14ac:dyDescent="0.25">
      <c r="A3549" s="15"/>
      <c r="B3549" s="20"/>
      <c r="C3549" s="20"/>
      <c r="D3549" s="15"/>
      <c r="E3549" s="15"/>
    </row>
    <row r="3550" spans="1:5" x14ac:dyDescent="0.25">
      <c r="A3550" s="15"/>
      <c r="B3550" s="20"/>
      <c r="C3550" s="20"/>
      <c r="D3550" s="15"/>
      <c r="E3550" s="15"/>
    </row>
    <row r="3551" spans="1:5" x14ac:dyDescent="0.25">
      <c r="A3551" s="15"/>
      <c r="B3551" s="20"/>
      <c r="C3551" s="20"/>
      <c r="D3551" s="15"/>
      <c r="E3551" s="15"/>
    </row>
    <row r="3552" spans="1:5" x14ac:dyDescent="0.25">
      <c r="A3552" s="15"/>
      <c r="B3552" s="20"/>
      <c r="C3552" s="20"/>
      <c r="D3552" s="15"/>
      <c r="E3552" s="15"/>
    </row>
    <row r="3553" spans="1:5" x14ac:dyDescent="0.25">
      <c r="A3553" s="15"/>
      <c r="B3553" s="20"/>
      <c r="C3553" s="20"/>
      <c r="D3553" s="15"/>
      <c r="E3553" s="15"/>
    </row>
    <row r="3554" spans="1:5" x14ac:dyDescent="0.25">
      <c r="A3554" s="15"/>
      <c r="B3554" s="20"/>
      <c r="C3554" s="20"/>
      <c r="D3554" s="15"/>
      <c r="E3554" s="15"/>
    </row>
    <row r="3555" spans="1:5" x14ac:dyDescent="0.25">
      <c r="A3555" s="15"/>
      <c r="B3555" s="20"/>
      <c r="C3555" s="20"/>
      <c r="D3555" s="15"/>
      <c r="E3555" s="15"/>
    </row>
    <row r="3556" spans="1:5" x14ac:dyDescent="0.25">
      <c r="A3556" s="15"/>
      <c r="B3556" s="20"/>
      <c r="C3556" s="20"/>
      <c r="D3556" s="15"/>
      <c r="E3556" s="15"/>
    </row>
    <row r="3557" spans="1:5" x14ac:dyDescent="0.25">
      <c r="A3557" s="15"/>
      <c r="B3557" s="20"/>
      <c r="C3557" s="20"/>
      <c r="D3557" s="15"/>
      <c r="E3557" s="15"/>
    </row>
    <row r="3558" spans="1:5" x14ac:dyDescent="0.25">
      <c r="A3558" s="15"/>
      <c r="B3558" s="20"/>
      <c r="C3558" s="20"/>
      <c r="D3558" s="15"/>
      <c r="E3558" s="15"/>
    </row>
    <row r="3559" spans="1:5" x14ac:dyDescent="0.25">
      <c r="A3559" s="15"/>
      <c r="B3559" s="20"/>
      <c r="C3559" s="20"/>
      <c r="D3559" s="15"/>
      <c r="E3559" s="15"/>
    </row>
    <row r="3560" spans="1:5" x14ac:dyDescent="0.25">
      <c r="A3560" s="15"/>
      <c r="B3560" s="20"/>
      <c r="C3560" s="20"/>
      <c r="D3560" s="15"/>
      <c r="E3560" s="15"/>
    </row>
    <row r="3561" spans="1:5" x14ac:dyDescent="0.25">
      <c r="A3561" s="15"/>
      <c r="B3561" s="20"/>
      <c r="C3561" s="20"/>
      <c r="D3561" s="15"/>
      <c r="E3561" s="15"/>
    </row>
    <row r="3562" spans="1:5" x14ac:dyDescent="0.25">
      <c r="A3562" s="15"/>
      <c r="B3562" s="20"/>
      <c r="C3562" s="20"/>
      <c r="D3562" s="15"/>
      <c r="E3562" s="15"/>
    </row>
    <row r="3563" spans="1:5" x14ac:dyDescent="0.25">
      <c r="A3563" s="15"/>
      <c r="B3563" s="20"/>
      <c r="C3563" s="20"/>
      <c r="D3563" s="15"/>
      <c r="E3563" s="15"/>
    </row>
    <row r="3564" spans="1:5" x14ac:dyDescent="0.25">
      <c r="A3564" s="15"/>
      <c r="B3564" s="20"/>
      <c r="C3564" s="20"/>
      <c r="D3564" s="15"/>
      <c r="E3564" s="15"/>
    </row>
    <row r="3565" spans="1:5" x14ac:dyDescent="0.25">
      <c r="A3565" s="15"/>
      <c r="B3565" s="20"/>
      <c r="C3565" s="20"/>
      <c r="D3565" s="15"/>
      <c r="E3565" s="15"/>
    </row>
    <row r="3566" spans="1:5" x14ac:dyDescent="0.25">
      <c r="A3566" s="15"/>
      <c r="B3566" s="20"/>
      <c r="C3566" s="20"/>
      <c r="D3566" s="15"/>
      <c r="E3566" s="15"/>
    </row>
    <row r="3567" spans="1:5" x14ac:dyDescent="0.25">
      <c r="A3567" s="15"/>
      <c r="B3567" s="20"/>
      <c r="C3567" s="20"/>
      <c r="D3567" s="15"/>
      <c r="E3567" s="15"/>
    </row>
    <row r="3568" spans="1:5" x14ac:dyDescent="0.25">
      <c r="A3568" s="15"/>
      <c r="B3568" s="20"/>
      <c r="C3568" s="20"/>
      <c r="D3568" s="15"/>
      <c r="E3568" s="15"/>
    </row>
    <row r="3569" spans="1:5" x14ac:dyDescent="0.25">
      <c r="A3569" s="15"/>
      <c r="B3569" s="20"/>
      <c r="C3569" s="20"/>
      <c r="D3569" s="15"/>
      <c r="E3569" s="15"/>
    </row>
    <row r="3570" spans="1:5" x14ac:dyDescent="0.25">
      <c r="A3570" s="15"/>
      <c r="B3570" s="20"/>
      <c r="C3570" s="20"/>
      <c r="D3570" s="15"/>
      <c r="E3570" s="15"/>
    </row>
    <row r="3571" spans="1:5" x14ac:dyDescent="0.25">
      <c r="A3571" s="15"/>
      <c r="B3571" s="20"/>
      <c r="C3571" s="20"/>
      <c r="D3571" s="15"/>
      <c r="E3571" s="15"/>
    </row>
    <row r="3572" spans="1:5" x14ac:dyDescent="0.25">
      <c r="A3572" s="15"/>
      <c r="B3572" s="20"/>
      <c r="C3572" s="20"/>
      <c r="D3572" s="15"/>
      <c r="E3572" s="15"/>
    </row>
    <row r="3573" spans="1:5" x14ac:dyDescent="0.25">
      <c r="A3573" s="15"/>
      <c r="B3573" s="20"/>
      <c r="C3573" s="20"/>
      <c r="D3573" s="15"/>
      <c r="E3573" s="15"/>
    </row>
    <row r="3574" spans="1:5" x14ac:dyDescent="0.25">
      <c r="A3574" s="15"/>
      <c r="B3574" s="20"/>
      <c r="C3574" s="20"/>
      <c r="D3574" s="15"/>
      <c r="E3574" s="15"/>
    </row>
    <row r="3575" spans="1:5" x14ac:dyDescent="0.25">
      <c r="A3575" s="15"/>
      <c r="B3575" s="20"/>
      <c r="C3575" s="20"/>
      <c r="D3575" s="15"/>
      <c r="E3575" s="15"/>
    </row>
    <row r="3576" spans="1:5" x14ac:dyDescent="0.25">
      <c r="A3576" s="15"/>
      <c r="B3576" s="20"/>
      <c r="C3576" s="20"/>
      <c r="D3576" s="15"/>
      <c r="E3576" s="15"/>
    </row>
    <row r="3577" spans="1:5" x14ac:dyDescent="0.25">
      <c r="A3577" s="15"/>
      <c r="B3577" s="20"/>
      <c r="C3577" s="20"/>
      <c r="D3577" s="15"/>
      <c r="E3577" s="15"/>
    </row>
    <row r="3578" spans="1:5" x14ac:dyDescent="0.25">
      <c r="A3578" s="15"/>
      <c r="B3578" s="20"/>
      <c r="C3578" s="20"/>
      <c r="D3578" s="15"/>
      <c r="E3578" s="15"/>
    </row>
    <row r="3579" spans="1:5" x14ac:dyDescent="0.25">
      <c r="A3579" s="15"/>
      <c r="B3579" s="20"/>
      <c r="C3579" s="20"/>
      <c r="D3579" s="15"/>
      <c r="E3579" s="15"/>
    </row>
    <row r="3580" spans="1:5" x14ac:dyDescent="0.25">
      <c r="A3580" s="15"/>
      <c r="B3580" s="20"/>
      <c r="C3580" s="20"/>
      <c r="D3580" s="15"/>
      <c r="E3580" s="15"/>
    </row>
    <row r="3581" spans="1:5" x14ac:dyDescent="0.25">
      <c r="A3581" s="15"/>
      <c r="B3581" s="20"/>
      <c r="C3581" s="20"/>
      <c r="D3581" s="15"/>
      <c r="E3581" s="15"/>
    </row>
    <row r="3582" spans="1:5" x14ac:dyDescent="0.25">
      <c r="A3582" s="15"/>
      <c r="B3582" s="20"/>
      <c r="C3582" s="20"/>
      <c r="D3582" s="15"/>
      <c r="E3582" s="15"/>
    </row>
    <row r="3583" spans="1:5" x14ac:dyDescent="0.25">
      <c r="A3583" s="15"/>
      <c r="B3583" s="20"/>
      <c r="C3583" s="20"/>
      <c r="D3583" s="15"/>
      <c r="E3583" s="15"/>
    </row>
    <row r="3584" spans="1:5" x14ac:dyDescent="0.25">
      <c r="A3584" s="15"/>
      <c r="B3584" s="20"/>
      <c r="C3584" s="20"/>
      <c r="D3584" s="15"/>
      <c r="E3584" s="15"/>
    </row>
    <row r="3585" spans="1:5" x14ac:dyDescent="0.25">
      <c r="A3585" s="15"/>
      <c r="B3585" s="20"/>
      <c r="C3585" s="20"/>
      <c r="D3585" s="15"/>
      <c r="E3585" s="15"/>
    </row>
    <row r="3586" spans="1:5" x14ac:dyDescent="0.25">
      <c r="A3586" s="15"/>
      <c r="B3586" s="20"/>
      <c r="C3586" s="20"/>
      <c r="D3586" s="15"/>
      <c r="E3586" s="15"/>
    </row>
    <row r="3587" spans="1:5" x14ac:dyDescent="0.25">
      <c r="A3587" s="15"/>
      <c r="B3587" s="20"/>
      <c r="C3587" s="20"/>
      <c r="D3587" s="15"/>
      <c r="E3587" s="15"/>
    </row>
    <row r="3588" spans="1:5" x14ac:dyDescent="0.25">
      <c r="A3588" s="15"/>
      <c r="B3588" s="20"/>
      <c r="C3588" s="20"/>
      <c r="D3588" s="15"/>
      <c r="E3588" s="15"/>
    </row>
    <row r="3589" spans="1:5" x14ac:dyDescent="0.25">
      <c r="A3589" s="15"/>
      <c r="B3589" s="20"/>
      <c r="C3589" s="20"/>
      <c r="D3589" s="15"/>
      <c r="E3589" s="15"/>
    </row>
    <row r="3590" spans="1:5" x14ac:dyDescent="0.25">
      <c r="A3590" s="15"/>
      <c r="B3590" s="20"/>
      <c r="C3590" s="20"/>
      <c r="D3590" s="15"/>
      <c r="E3590" s="15"/>
    </row>
    <row r="3591" spans="1:5" x14ac:dyDescent="0.25">
      <c r="A3591" s="15"/>
      <c r="B3591" s="20"/>
      <c r="C3591" s="20"/>
      <c r="D3591" s="15"/>
      <c r="E3591" s="15"/>
    </row>
    <row r="3592" spans="1:5" x14ac:dyDescent="0.25">
      <c r="A3592" s="15"/>
      <c r="B3592" s="20"/>
      <c r="C3592" s="20"/>
      <c r="D3592" s="15"/>
      <c r="E3592" s="15"/>
    </row>
    <row r="3593" spans="1:5" x14ac:dyDescent="0.25">
      <c r="A3593" s="15"/>
      <c r="B3593" s="20"/>
      <c r="C3593" s="20"/>
      <c r="D3593" s="15"/>
      <c r="E3593" s="15"/>
    </row>
    <row r="3594" spans="1:5" x14ac:dyDescent="0.25">
      <c r="A3594" s="15"/>
      <c r="B3594" s="20"/>
      <c r="C3594" s="20"/>
      <c r="D3594" s="15"/>
      <c r="E3594" s="15"/>
    </row>
    <row r="3595" spans="1:5" x14ac:dyDescent="0.25">
      <c r="A3595" s="15"/>
      <c r="B3595" s="20"/>
      <c r="C3595" s="20"/>
      <c r="D3595" s="15"/>
      <c r="E3595" s="15"/>
    </row>
    <row r="3596" spans="1:5" x14ac:dyDescent="0.25">
      <c r="A3596" s="15"/>
      <c r="B3596" s="20"/>
      <c r="C3596" s="20"/>
      <c r="D3596" s="15"/>
      <c r="E3596" s="15"/>
    </row>
    <row r="3597" spans="1:5" x14ac:dyDescent="0.25">
      <c r="A3597" s="15"/>
      <c r="B3597" s="20"/>
      <c r="C3597" s="20"/>
      <c r="D3597" s="15"/>
      <c r="E3597" s="15"/>
    </row>
    <row r="3598" spans="1:5" x14ac:dyDescent="0.25">
      <c r="A3598" s="15"/>
      <c r="B3598" s="20"/>
      <c r="C3598" s="20"/>
      <c r="D3598" s="15"/>
      <c r="E3598" s="15"/>
    </row>
    <row r="3599" spans="1:5" x14ac:dyDescent="0.25">
      <c r="A3599" s="15"/>
      <c r="B3599" s="20"/>
      <c r="C3599" s="20"/>
      <c r="D3599" s="15"/>
      <c r="E3599" s="15"/>
    </row>
    <row r="3600" spans="1:5" x14ac:dyDescent="0.25">
      <c r="A3600" s="15"/>
      <c r="B3600" s="20"/>
      <c r="C3600" s="20"/>
      <c r="D3600" s="15"/>
      <c r="E3600" s="15"/>
    </row>
    <row r="3601" spans="1:5" x14ac:dyDescent="0.25">
      <c r="A3601" s="15"/>
      <c r="B3601" s="20"/>
      <c r="C3601" s="20"/>
      <c r="D3601" s="15"/>
      <c r="E3601" s="15"/>
    </row>
    <row r="3602" spans="1:5" x14ac:dyDescent="0.25">
      <c r="A3602" s="15"/>
      <c r="B3602" s="20"/>
      <c r="C3602" s="20"/>
      <c r="D3602" s="15"/>
      <c r="E3602" s="15"/>
    </row>
    <row r="3603" spans="1:5" x14ac:dyDescent="0.25">
      <c r="A3603" s="15"/>
      <c r="B3603" s="20"/>
      <c r="C3603" s="20"/>
      <c r="D3603" s="15"/>
      <c r="E3603" s="15"/>
    </row>
    <row r="3604" spans="1:5" x14ac:dyDescent="0.25">
      <c r="A3604" s="15"/>
      <c r="B3604" s="20"/>
      <c r="C3604" s="20"/>
      <c r="D3604" s="15"/>
      <c r="E3604" s="15"/>
    </row>
    <row r="3605" spans="1:5" x14ac:dyDescent="0.25">
      <c r="A3605" s="15"/>
      <c r="B3605" s="20"/>
      <c r="C3605" s="20"/>
      <c r="D3605" s="15"/>
      <c r="E3605" s="15"/>
    </row>
    <row r="3606" spans="1:5" x14ac:dyDescent="0.25">
      <c r="A3606" s="15"/>
      <c r="B3606" s="20"/>
      <c r="C3606" s="20"/>
      <c r="D3606" s="15"/>
      <c r="E3606" s="15"/>
    </row>
    <row r="3607" spans="1:5" x14ac:dyDescent="0.25">
      <c r="A3607" s="15"/>
      <c r="B3607" s="20"/>
      <c r="C3607" s="20"/>
      <c r="D3607" s="15"/>
      <c r="E3607" s="15"/>
    </row>
    <row r="3608" spans="1:5" x14ac:dyDescent="0.25">
      <c r="A3608" s="15"/>
      <c r="B3608" s="20"/>
      <c r="C3608" s="20"/>
      <c r="D3608" s="15"/>
      <c r="E3608" s="15"/>
    </row>
    <row r="3609" spans="1:5" x14ac:dyDescent="0.25">
      <c r="A3609" s="15"/>
      <c r="B3609" s="20"/>
      <c r="C3609" s="20"/>
      <c r="D3609" s="15"/>
      <c r="E3609" s="15"/>
    </row>
    <row r="3610" spans="1:5" x14ac:dyDescent="0.25">
      <c r="A3610" s="15"/>
      <c r="B3610" s="20"/>
      <c r="C3610" s="20"/>
      <c r="D3610" s="15"/>
      <c r="E3610" s="15"/>
    </row>
    <row r="3611" spans="1:5" x14ac:dyDescent="0.25">
      <c r="A3611" s="15"/>
      <c r="B3611" s="20"/>
      <c r="C3611" s="20"/>
      <c r="D3611" s="15"/>
      <c r="E3611" s="15"/>
    </row>
    <row r="3612" spans="1:5" x14ac:dyDescent="0.25">
      <c r="A3612" s="15"/>
      <c r="B3612" s="20"/>
      <c r="C3612" s="20"/>
      <c r="D3612" s="15"/>
      <c r="E3612" s="15"/>
    </row>
    <row r="3613" spans="1:5" x14ac:dyDescent="0.25">
      <c r="A3613" s="15"/>
      <c r="B3613" s="20"/>
      <c r="C3613" s="20"/>
      <c r="D3613" s="15"/>
      <c r="E3613" s="15"/>
    </row>
    <row r="3614" spans="1:5" x14ac:dyDescent="0.25">
      <c r="A3614" s="15"/>
      <c r="B3614" s="20"/>
      <c r="C3614" s="20"/>
      <c r="D3614" s="15"/>
      <c r="E3614" s="15"/>
    </row>
    <row r="3615" spans="1:5" x14ac:dyDescent="0.25">
      <c r="A3615" s="15"/>
      <c r="B3615" s="20"/>
      <c r="C3615" s="20"/>
      <c r="D3615" s="15"/>
      <c r="E3615" s="15"/>
    </row>
    <row r="3616" spans="1:5" x14ac:dyDescent="0.25">
      <c r="A3616" s="15"/>
      <c r="B3616" s="20"/>
      <c r="C3616" s="20"/>
      <c r="D3616" s="15"/>
      <c r="E3616" s="15"/>
    </row>
    <row r="3617" spans="1:5" x14ac:dyDescent="0.25">
      <c r="A3617" s="15"/>
      <c r="B3617" s="20"/>
      <c r="C3617" s="20"/>
      <c r="D3617" s="15"/>
      <c r="E3617" s="15"/>
    </row>
    <row r="3618" spans="1:5" x14ac:dyDescent="0.25">
      <c r="A3618" s="15"/>
      <c r="B3618" s="20"/>
      <c r="C3618" s="20"/>
      <c r="D3618" s="15"/>
      <c r="E3618" s="15"/>
    </row>
    <row r="3619" spans="1:5" x14ac:dyDescent="0.25">
      <c r="A3619" s="15"/>
      <c r="B3619" s="20"/>
      <c r="C3619" s="20"/>
      <c r="D3619" s="15"/>
      <c r="E3619" s="15"/>
    </row>
    <row r="3620" spans="1:5" x14ac:dyDescent="0.25">
      <c r="A3620" s="15"/>
      <c r="B3620" s="20"/>
      <c r="C3620" s="20"/>
      <c r="D3620" s="15"/>
      <c r="E3620" s="15"/>
    </row>
    <row r="3621" spans="1:5" x14ac:dyDescent="0.25">
      <c r="A3621" s="15"/>
      <c r="B3621" s="20"/>
      <c r="C3621" s="20"/>
      <c r="D3621" s="15"/>
      <c r="E3621" s="15"/>
    </row>
    <row r="3622" spans="1:5" x14ac:dyDescent="0.25">
      <c r="A3622" s="15"/>
      <c r="B3622" s="20"/>
      <c r="C3622" s="20"/>
      <c r="D3622" s="15"/>
      <c r="E3622" s="15"/>
    </row>
    <row r="3623" spans="1:5" x14ac:dyDescent="0.25">
      <c r="A3623" s="15"/>
      <c r="B3623" s="20"/>
      <c r="C3623" s="20"/>
      <c r="D3623" s="15"/>
      <c r="E3623" s="15"/>
    </row>
    <row r="3624" spans="1:5" x14ac:dyDescent="0.25">
      <c r="A3624" s="15"/>
      <c r="B3624" s="20"/>
      <c r="C3624" s="20"/>
      <c r="D3624" s="15"/>
      <c r="E3624" s="15"/>
    </row>
    <row r="3625" spans="1:5" x14ac:dyDescent="0.25">
      <c r="A3625" s="15"/>
      <c r="B3625" s="20"/>
      <c r="C3625" s="20"/>
      <c r="D3625" s="15"/>
      <c r="E3625" s="15"/>
    </row>
    <row r="3626" spans="1:5" x14ac:dyDescent="0.25">
      <c r="A3626" s="15"/>
      <c r="B3626" s="20"/>
      <c r="C3626" s="20"/>
      <c r="D3626" s="15"/>
      <c r="E3626" s="15"/>
    </row>
    <row r="3627" spans="1:5" x14ac:dyDescent="0.25">
      <c r="A3627" s="15"/>
      <c r="B3627" s="20"/>
      <c r="C3627" s="20"/>
      <c r="D3627" s="15"/>
      <c r="E3627" s="15"/>
    </row>
    <row r="3628" spans="1:5" x14ac:dyDescent="0.25">
      <c r="A3628" s="15"/>
      <c r="B3628" s="20"/>
      <c r="C3628" s="20"/>
      <c r="D3628" s="15"/>
      <c r="E3628" s="15"/>
    </row>
    <row r="3629" spans="1:5" x14ac:dyDescent="0.25">
      <c r="A3629" s="15"/>
      <c r="B3629" s="20"/>
      <c r="C3629" s="20"/>
      <c r="D3629" s="15"/>
      <c r="E3629" s="15"/>
    </row>
    <row r="3630" spans="1:5" x14ac:dyDescent="0.25">
      <c r="A3630" s="15"/>
      <c r="B3630" s="20"/>
      <c r="C3630" s="20"/>
      <c r="D3630" s="15"/>
      <c r="E3630" s="15"/>
    </row>
    <row r="3631" spans="1:5" x14ac:dyDescent="0.25">
      <c r="A3631" s="15"/>
      <c r="B3631" s="20"/>
      <c r="C3631" s="20"/>
      <c r="D3631" s="15"/>
      <c r="E3631" s="15"/>
    </row>
    <row r="3632" spans="1:5" x14ac:dyDescent="0.25">
      <c r="A3632" s="15"/>
      <c r="B3632" s="20"/>
      <c r="C3632" s="20"/>
      <c r="D3632" s="15"/>
      <c r="E3632" s="15"/>
    </row>
    <row r="3633" spans="1:5" x14ac:dyDescent="0.25">
      <c r="A3633" s="15"/>
      <c r="B3633" s="20"/>
      <c r="C3633" s="20"/>
      <c r="D3633" s="15"/>
      <c r="E3633" s="15"/>
    </row>
    <row r="3634" spans="1:5" x14ac:dyDescent="0.25">
      <c r="A3634" s="15"/>
      <c r="B3634" s="20"/>
      <c r="C3634" s="20"/>
      <c r="D3634" s="15"/>
      <c r="E3634" s="15"/>
    </row>
    <row r="3635" spans="1:5" x14ac:dyDescent="0.25">
      <c r="A3635" s="15"/>
      <c r="B3635" s="20"/>
      <c r="C3635" s="20"/>
      <c r="D3635" s="15"/>
      <c r="E3635" s="15"/>
    </row>
    <row r="3636" spans="1:5" x14ac:dyDescent="0.25">
      <c r="A3636" s="15"/>
      <c r="B3636" s="20"/>
      <c r="C3636" s="20"/>
      <c r="D3636" s="15"/>
      <c r="E3636" s="15"/>
    </row>
    <row r="3637" spans="1:5" x14ac:dyDescent="0.25">
      <c r="A3637" s="15"/>
      <c r="B3637" s="20"/>
      <c r="C3637" s="20"/>
      <c r="D3637" s="15"/>
      <c r="E3637" s="15"/>
    </row>
    <row r="3638" spans="1:5" x14ac:dyDescent="0.25">
      <c r="A3638" s="15"/>
      <c r="B3638" s="20"/>
      <c r="C3638" s="20"/>
      <c r="D3638" s="15"/>
      <c r="E3638" s="15"/>
    </row>
    <row r="3639" spans="1:5" x14ac:dyDescent="0.25">
      <c r="A3639" s="15"/>
      <c r="B3639" s="20"/>
      <c r="C3639" s="20"/>
      <c r="D3639" s="15"/>
      <c r="E3639" s="15"/>
    </row>
    <row r="3640" spans="1:5" x14ac:dyDescent="0.25">
      <c r="A3640" s="15"/>
      <c r="B3640" s="20"/>
      <c r="C3640" s="20"/>
      <c r="D3640" s="15"/>
      <c r="E3640" s="15"/>
    </row>
    <row r="3641" spans="1:5" x14ac:dyDescent="0.25">
      <c r="A3641" s="15"/>
      <c r="B3641" s="20"/>
      <c r="C3641" s="20"/>
      <c r="D3641" s="15"/>
      <c r="E3641" s="15"/>
    </row>
    <row r="3642" spans="1:5" x14ac:dyDescent="0.25">
      <c r="A3642" s="15"/>
      <c r="B3642" s="20"/>
      <c r="C3642" s="20"/>
      <c r="D3642" s="15"/>
      <c r="E3642" s="15"/>
    </row>
    <row r="3643" spans="1:5" x14ac:dyDescent="0.25">
      <c r="A3643" s="15"/>
      <c r="B3643" s="20"/>
      <c r="C3643" s="20"/>
      <c r="D3643" s="15"/>
      <c r="E3643" s="15"/>
    </row>
    <row r="3644" spans="1:5" x14ac:dyDescent="0.25">
      <c r="A3644" s="15"/>
      <c r="B3644" s="20"/>
      <c r="C3644" s="20"/>
      <c r="D3644" s="15"/>
      <c r="E3644" s="15"/>
    </row>
    <row r="3645" spans="1:5" x14ac:dyDescent="0.25">
      <c r="A3645" s="15"/>
      <c r="B3645" s="20"/>
      <c r="C3645" s="20"/>
      <c r="D3645" s="15"/>
      <c r="E3645" s="15"/>
    </row>
    <row r="3646" spans="1:5" x14ac:dyDescent="0.25">
      <c r="A3646" s="15"/>
      <c r="B3646" s="20"/>
      <c r="C3646" s="20"/>
      <c r="D3646" s="15"/>
      <c r="E3646" s="15"/>
    </row>
    <row r="3647" spans="1:5" x14ac:dyDescent="0.25">
      <c r="A3647" s="15"/>
      <c r="B3647" s="20"/>
      <c r="C3647" s="20"/>
      <c r="D3647" s="15"/>
      <c r="E3647" s="15"/>
    </row>
    <row r="3648" spans="1:5" x14ac:dyDescent="0.25">
      <c r="A3648" s="15"/>
      <c r="B3648" s="20"/>
      <c r="C3648" s="20"/>
      <c r="D3648" s="15"/>
      <c r="E3648" s="15"/>
    </row>
    <row r="3649" spans="1:5" x14ac:dyDescent="0.25">
      <c r="A3649" s="15"/>
      <c r="B3649" s="20"/>
      <c r="C3649" s="20"/>
      <c r="D3649" s="15"/>
      <c r="E3649" s="15"/>
    </row>
    <row r="3650" spans="1:5" x14ac:dyDescent="0.25">
      <c r="A3650" s="15"/>
      <c r="B3650" s="20"/>
      <c r="C3650" s="20"/>
      <c r="D3650" s="15"/>
      <c r="E3650" s="15"/>
    </row>
    <row r="3651" spans="1:5" x14ac:dyDescent="0.25">
      <c r="A3651" s="15"/>
      <c r="B3651" s="20"/>
      <c r="C3651" s="20"/>
      <c r="D3651" s="15"/>
      <c r="E3651" s="15"/>
    </row>
    <row r="3652" spans="1:5" x14ac:dyDescent="0.25">
      <c r="A3652" s="15"/>
      <c r="B3652" s="20"/>
      <c r="C3652" s="20"/>
      <c r="D3652" s="15"/>
      <c r="E3652" s="15"/>
    </row>
    <row r="3653" spans="1:5" x14ac:dyDescent="0.25">
      <c r="A3653" s="15"/>
      <c r="B3653" s="20"/>
      <c r="C3653" s="20"/>
      <c r="D3653" s="15"/>
      <c r="E3653" s="15"/>
    </row>
    <row r="3654" spans="1:5" x14ac:dyDescent="0.25">
      <c r="A3654" s="15"/>
      <c r="B3654" s="20"/>
      <c r="C3654" s="20"/>
      <c r="D3654" s="15"/>
      <c r="E3654" s="15"/>
    </row>
    <row r="3655" spans="1:5" x14ac:dyDescent="0.25">
      <c r="A3655" s="15"/>
      <c r="B3655" s="20"/>
      <c r="C3655" s="20"/>
      <c r="D3655" s="15"/>
      <c r="E3655" s="15"/>
    </row>
    <row r="3656" spans="1:5" x14ac:dyDescent="0.25">
      <c r="A3656" s="15"/>
      <c r="B3656" s="20"/>
      <c r="C3656" s="20"/>
      <c r="D3656" s="15"/>
      <c r="E3656" s="15"/>
    </row>
    <row r="3657" spans="1:5" x14ac:dyDescent="0.25">
      <c r="A3657" s="15"/>
      <c r="B3657" s="20"/>
      <c r="C3657" s="20"/>
      <c r="D3657" s="15"/>
      <c r="E3657" s="15"/>
    </row>
    <row r="3658" spans="1:5" x14ac:dyDescent="0.25">
      <c r="A3658" s="15"/>
      <c r="B3658" s="20"/>
      <c r="C3658" s="20"/>
      <c r="D3658" s="15"/>
      <c r="E3658" s="15"/>
    </row>
    <row r="3659" spans="1:5" x14ac:dyDescent="0.25">
      <c r="A3659" s="15"/>
      <c r="B3659" s="20"/>
      <c r="C3659" s="20"/>
      <c r="D3659" s="15"/>
      <c r="E3659" s="15"/>
    </row>
    <row r="3660" spans="1:5" x14ac:dyDescent="0.25">
      <c r="A3660" s="15"/>
      <c r="B3660" s="20"/>
      <c r="C3660" s="20"/>
      <c r="D3660" s="15"/>
      <c r="E3660" s="15"/>
    </row>
    <row r="3661" spans="1:5" x14ac:dyDescent="0.25">
      <c r="A3661" s="15"/>
      <c r="B3661" s="20"/>
      <c r="C3661" s="20"/>
      <c r="D3661" s="15"/>
      <c r="E3661" s="15"/>
    </row>
    <row r="3662" spans="1:5" x14ac:dyDescent="0.25">
      <c r="A3662" s="15"/>
      <c r="B3662" s="20"/>
      <c r="C3662" s="20"/>
      <c r="D3662" s="15"/>
      <c r="E3662" s="15"/>
    </row>
    <row r="3663" spans="1:5" x14ac:dyDescent="0.25">
      <c r="A3663" s="15"/>
      <c r="B3663" s="20"/>
      <c r="C3663" s="20"/>
      <c r="D3663" s="15"/>
      <c r="E3663" s="15"/>
    </row>
    <row r="3664" spans="1:5" x14ac:dyDescent="0.25">
      <c r="A3664" s="15"/>
      <c r="B3664" s="20"/>
      <c r="C3664" s="20"/>
      <c r="D3664" s="15"/>
      <c r="E3664" s="15"/>
    </row>
    <row r="3665" spans="1:5" x14ac:dyDescent="0.25">
      <c r="A3665" s="15"/>
      <c r="B3665" s="20"/>
      <c r="C3665" s="20"/>
      <c r="D3665" s="15"/>
      <c r="E3665" s="15"/>
    </row>
    <row r="3666" spans="1:5" x14ac:dyDescent="0.25">
      <c r="A3666" s="15"/>
      <c r="B3666" s="20"/>
      <c r="C3666" s="20"/>
      <c r="D3666" s="15"/>
      <c r="E3666" s="15"/>
    </row>
    <row r="3667" spans="1:5" x14ac:dyDescent="0.25">
      <c r="A3667" s="15"/>
      <c r="B3667" s="20"/>
      <c r="C3667" s="20"/>
      <c r="D3667" s="15"/>
      <c r="E3667" s="15"/>
    </row>
    <row r="3668" spans="1:5" x14ac:dyDescent="0.25">
      <c r="A3668" s="15"/>
      <c r="B3668" s="20"/>
      <c r="C3668" s="20"/>
      <c r="D3668" s="15"/>
      <c r="E3668" s="15"/>
    </row>
    <row r="3669" spans="1:5" x14ac:dyDescent="0.25">
      <c r="A3669" s="15"/>
      <c r="B3669" s="20"/>
      <c r="C3669" s="20"/>
      <c r="D3669" s="15"/>
      <c r="E3669" s="15"/>
    </row>
    <row r="3670" spans="1:5" x14ac:dyDescent="0.25">
      <c r="A3670" s="15"/>
      <c r="B3670" s="20"/>
      <c r="C3670" s="20"/>
      <c r="D3670" s="15"/>
      <c r="E3670" s="15"/>
    </row>
    <row r="3671" spans="1:5" x14ac:dyDescent="0.25">
      <c r="A3671" s="15"/>
      <c r="B3671" s="20"/>
      <c r="C3671" s="20"/>
      <c r="D3671" s="15"/>
      <c r="E3671" s="15"/>
    </row>
    <row r="3672" spans="1:5" x14ac:dyDescent="0.25">
      <c r="A3672" s="15"/>
      <c r="B3672" s="20"/>
      <c r="C3672" s="20"/>
      <c r="D3672" s="15"/>
      <c r="E3672" s="15"/>
    </row>
    <row r="3673" spans="1:5" x14ac:dyDescent="0.25">
      <c r="A3673" s="15"/>
      <c r="B3673" s="20"/>
      <c r="C3673" s="20"/>
      <c r="D3673" s="15"/>
      <c r="E3673" s="15"/>
    </row>
    <row r="3674" spans="1:5" x14ac:dyDescent="0.25">
      <c r="A3674" s="15"/>
      <c r="B3674" s="20"/>
      <c r="C3674" s="20"/>
      <c r="D3674" s="15"/>
      <c r="E3674" s="15"/>
    </row>
    <row r="3675" spans="1:5" x14ac:dyDescent="0.25">
      <c r="A3675" s="15"/>
      <c r="B3675" s="20"/>
      <c r="C3675" s="20"/>
      <c r="D3675" s="15"/>
      <c r="E3675" s="15"/>
    </row>
    <row r="3676" spans="1:5" x14ac:dyDescent="0.25">
      <c r="A3676" s="15"/>
      <c r="B3676" s="20"/>
      <c r="C3676" s="20"/>
      <c r="D3676" s="15"/>
      <c r="E3676" s="15"/>
    </row>
    <row r="3677" spans="1:5" x14ac:dyDescent="0.25">
      <c r="A3677" s="15"/>
      <c r="B3677" s="20"/>
      <c r="C3677" s="20"/>
      <c r="D3677" s="15"/>
      <c r="E3677" s="15"/>
    </row>
    <row r="3678" spans="1:5" x14ac:dyDescent="0.25">
      <c r="A3678" s="15"/>
      <c r="B3678" s="20"/>
      <c r="C3678" s="20"/>
      <c r="D3678" s="15"/>
      <c r="E3678" s="15"/>
    </row>
    <row r="3679" spans="1:5" x14ac:dyDescent="0.25">
      <c r="A3679" s="15"/>
      <c r="B3679" s="20"/>
      <c r="C3679" s="20"/>
      <c r="D3679" s="15"/>
      <c r="E3679" s="15"/>
    </row>
    <row r="3680" spans="1:5" x14ac:dyDescent="0.25">
      <c r="A3680" s="15"/>
      <c r="B3680" s="20"/>
      <c r="C3680" s="20"/>
      <c r="D3680" s="15"/>
      <c r="E3680" s="15"/>
    </row>
    <row r="3681" spans="1:5" x14ac:dyDescent="0.25">
      <c r="A3681" s="15"/>
      <c r="B3681" s="20"/>
      <c r="C3681" s="20"/>
      <c r="D3681" s="15"/>
      <c r="E3681" s="15"/>
    </row>
    <row r="3682" spans="1:5" x14ac:dyDescent="0.25">
      <c r="A3682" s="15"/>
      <c r="B3682" s="20"/>
      <c r="C3682" s="20"/>
      <c r="D3682" s="15"/>
      <c r="E3682" s="15"/>
    </row>
    <row r="3683" spans="1:5" x14ac:dyDescent="0.25">
      <c r="A3683" s="15"/>
      <c r="B3683" s="20"/>
      <c r="C3683" s="20"/>
      <c r="D3683" s="15"/>
      <c r="E3683" s="15"/>
    </row>
    <row r="3684" spans="1:5" x14ac:dyDescent="0.25">
      <c r="A3684" s="15"/>
      <c r="B3684" s="20"/>
      <c r="C3684" s="20"/>
      <c r="D3684" s="15"/>
      <c r="E3684" s="15"/>
    </row>
    <row r="3685" spans="1:5" x14ac:dyDescent="0.25">
      <c r="A3685" s="15"/>
      <c r="B3685" s="20"/>
      <c r="C3685" s="20"/>
      <c r="D3685" s="15"/>
      <c r="E3685" s="15"/>
    </row>
    <row r="3686" spans="1:5" x14ac:dyDescent="0.25">
      <c r="A3686" s="15"/>
      <c r="B3686" s="20"/>
      <c r="C3686" s="20"/>
      <c r="D3686" s="15"/>
      <c r="E3686" s="15"/>
    </row>
    <row r="3687" spans="1:5" x14ac:dyDescent="0.25">
      <c r="A3687" s="15"/>
      <c r="B3687" s="20"/>
      <c r="C3687" s="20"/>
      <c r="D3687" s="15"/>
      <c r="E3687" s="15"/>
    </row>
    <row r="3688" spans="1:5" x14ac:dyDescent="0.25">
      <c r="A3688" s="15"/>
      <c r="B3688" s="20"/>
      <c r="C3688" s="20"/>
      <c r="D3688" s="15"/>
      <c r="E3688" s="15"/>
    </row>
    <row r="3689" spans="1:5" x14ac:dyDescent="0.25">
      <c r="A3689" s="15"/>
      <c r="B3689" s="20"/>
      <c r="C3689" s="20"/>
      <c r="D3689" s="15"/>
      <c r="E3689" s="15"/>
    </row>
    <row r="3690" spans="1:5" x14ac:dyDescent="0.25">
      <c r="A3690" s="15"/>
      <c r="B3690" s="20"/>
      <c r="C3690" s="20"/>
      <c r="D3690" s="15"/>
      <c r="E3690" s="15"/>
    </row>
    <row r="3691" spans="1:5" x14ac:dyDescent="0.25">
      <c r="A3691" s="15"/>
      <c r="B3691" s="20"/>
      <c r="C3691" s="20"/>
      <c r="D3691" s="15"/>
      <c r="E3691" s="15"/>
    </row>
    <row r="3692" spans="1:5" x14ac:dyDescent="0.25">
      <c r="A3692" s="15"/>
      <c r="B3692" s="20"/>
      <c r="C3692" s="20"/>
      <c r="D3692" s="15"/>
      <c r="E3692" s="15"/>
    </row>
    <row r="3693" spans="1:5" x14ac:dyDescent="0.25">
      <c r="A3693" s="15"/>
      <c r="B3693" s="20"/>
      <c r="C3693" s="20"/>
      <c r="D3693" s="15"/>
      <c r="E3693" s="15"/>
    </row>
    <row r="3694" spans="1:5" x14ac:dyDescent="0.25">
      <c r="A3694" s="15"/>
      <c r="B3694" s="20"/>
      <c r="C3694" s="20"/>
      <c r="D3694" s="15"/>
      <c r="E3694" s="15"/>
    </row>
    <row r="3695" spans="1:5" x14ac:dyDescent="0.25">
      <c r="A3695" s="15"/>
      <c r="B3695" s="20"/>
      <c r="C3695" s="20"/>
      <c r="D3695" s="15"/>
      <c r="E3695" s="15"/>
    </row>
    <row r="3696" spans="1:5" x14ac:dyDescent="0.25">
      <c r="A3696" s="15"/>
      <c r="B3696" s="20"/>
      <c r="C3696" s="20"/>
      <c r="D3696" s="15"/>
      <c r="E3696" s="15"/>
    </row>
    <row r="3697" spans="1:5" x14ac:dyDescent="0.25">
      <c r="A3697" s="15"/>
      <c r="B3697" s="20"/>
      <c r="C3697" s="20"/>
      <c r="D3697" s="15"/>
      <c r="E3697" s="15"/>
    </row>
    <row r="3698" spans="1:5" x14ac:dyDescent="0.25">
      <c r="A3698" s="15"/>
      <c r="B3698" s="20"/>
      <c r="C3698" s="20"/>
      <c r="D3698" s="15"/>
      <c r="E3698" s="15"/>
    </row>
    <row r="3699" spans="1:5" x14ac:dyDescent="0.25">
      <c r="A3699" s="15"/>
      <c r="B3699" s="20"/>
      <c r="C3699" s="20"/>
      <c r="D3699" s="15"/>
      <c r="E3699" s="15"/>
    </row>
    <row r="3700" spans="1:5" x14ac:dyDescent="0.25">
      <c r="A3700" s="15"/>
      <c r="B3700" s="20"/>
      <c r="C3700" s="20"/>
      <c r="D3700" s="15"/>
      <c r="E3700" s="15"/>
    </row>
    <row r="3701" spans="1:5" x14ac:dyDescent="0.25">
      <c r="A3701" s="15"/>
      <c r="B3701" s="20"/>
      <c r="C3701" s="20"/>
      <c r="D3701" s="15"/>
      <c r="E3701" s="15"/>
    </row>
    <row r="3702" spans="1:5" x14ac:dyDescent="0.25">
      <c r="A3702" s="15"/>
      <c r="B3702" s="20"/>
      <c r="C3702" s="20"/>
      <c r="D3702" s="15"/>
      <c r="E3702" s="15"/>
    </row>
    <row r="3703" spans="1:5" x14ac:dyDescent="0.25">
      <c r="A3703" s="15"/>
      <c r="B3703" s="20"/>
      <c r="C3703" s="20"/>
      <c r="D3703" s="15"/>
      <c r="E3703" s="15"/>
    </row>
    <row r="3704" spans="1:5" x14ac:dyDescent="0.25">
      <c r="A3704" s="15"/>
      <c r="B3704" s="20"/>
      <c r="C3704" s="20"/>
      <c r="D3704" s="15"/>
      <c r="E3704" s="15"/>
    </row>
    <row r="3705" spans="1:5" x14ac:dyDescent="0.25">
      <c r="A3705" s="15"/>
      <c r="B3705" s="20"/>
      <c r="C3705" s="20"/>
      <c r="D3705" s="15"/>
      <c r="E3705" s="15"/>
    </row>
    <row r="3706" spans="1:5" x14ac:dyDescent="0.25">
      <c r="A3706" s="15"/>
      <c r="B3706" s="20"/>
      <c r="C3706" s="20"/>
      <c r="D3706" s="15"/>
      <c r="E3706" s="15"/>
    </row>
    <row r="3707" spans="1:5" x14ac:dyDescent="0.25">
      <c r="A3707" s="15"/>
      <c r="B3707" s="20"/>
      <c r="C3707" s="20"/>
      <c r="D3707" s="15"/>
      <c r="E3707" s="15"/>
    </row>
    <row r="3708" spans="1:5" x14ac:dyDescent="0.25">
      <c r="A3708" s="15"/>
      <c r="B3708" s="20"/>
      <c r="C3708" s="20"/>
      <c r="D3708" s="15"/>
      <c r="E3708" s="15"/>
    </row>
    <row r="3709" spans="1:5" x14ac:dyDescent="0.25">
      <c r="A3709" s="15"/>
      <c r="B3709" s="20"/>
      <c r="C3709" s="20"/>
      <c r="D3709" s="15"/>
      <c r="E3709" s="15"/>
    </row>
    <row r="3710" spans="1:5" x14ac:dyDescent="0.25">
      <c r="A3710" s="15"/>
      <c r="B3710" s="20"/>
      <c r="C3710" s="20"/>
      <c r="D3710" s="15"/>
      <c r="E3710" s="15"/>
    </row>
    <row r="3711" spans="1:5" x14ac:dyDescent="0.25">
      <c r="A3711" s="15"/>
      <c r="B3711" s="20"/>
      <c r="C3711" s="20"/>
      <c r="D3711" s="15"/>
      <c r="E3711" s="15"/>
    </row>
    <row r="3712" spans="1:5" x14ac:dyDescent="0.25">
      <c r="A3712" s="15"/>
      <c r="B3712" s="20"/>
      <c r="C3712" s="20"/>
      <c r="D3712" s="15"/>
      <c r="E3712" s="15"/>
    </row>
    <row r="3713" spans="1:5" x14ac:dyDescent="0.25">
      <c r="A3713" s="15"/>
      <c r="B3713" s="20"/>
      <c r="C3713" s="20"/>
      <c r="D3713" s="15"/>
      <c r="E3713" s="15"/>
    </row>
    <row r="3714" spans="1:5" x14ac:dyDescent="0.25">
      <c r="A3714" s="15"/>
      <c r="B3714" s="20"/>
      <c r="C3714" s="20"/>
      <c r="D3714" s="15"/>
      <c r="E3714" s="15"/>
    </row>
    <row r="3715" spans="1:5" x14ac:dyDescent="0.25">
      <c r="A3715" s="15"/>
      <c r="B3715" s="20"/>
      <c r="C3715" s="20"/>
      <c r="D3715" s="15"/>
      <c r="E3715" s="15"/>
    </row>
    <row r="3716" spans="1:5" x14ac:dyDescent="0.25">
      <c r="A3716" s="15"/>
      <c r="B3716" s="20"/>
      <c r="C3716" s="20"/>
      <c r="D3716" s="15"/>
      <c r="E3716" s="15"/>
    </row>
    <row r="3717" spans="1:5" x14ac:dyDescent="0.25">
      <c r="A3717" s="15"/>
      <c r="B3717" s="20"/>
      <c r="C3717" s="20"/>
      <c r="D3717" s="15"/>
      <c r="E3717" s="15"/>
    </row>
    <row r="3718" spans="1:5" x14ac:dyDescent="0.25">
      <c r="A3718" s="15"/>
      <c r="B3718" s="20"/>
      <c r="C3718" s="20"/>
      <c r="D3718" s="15"/>
      <c r="E3718" s="15"/>
    </row>
    <row r="3719" spans="1:5" x14ac:dyDescent="0.25">
      <c r="A3719" s="15"/>
      <c r="B3719" s="20"/>
      <c r="C3719" s="20"/>
      <c r="D3719" s="15"/>
      <c r="E3719" s="15"/>
    </row>
    <row r="3720" spans="1:5" x14ac:dyDescent="0.25">
      <c r="A3720" s="15"/>
      <c r="B3720" s="20"/>
      <c r="C3720" s="20"/>
      <c r="D3720" s="15"/>
      <c r="E3720" s="15"/>
    </row>
    <row r="3721" spans="1:5" x14ac:dyDescent="0.25">
      <c r="A3721" s="15"/>
      <c r="B3721" s="20"/>
      <c r="C3721" s="20"/>
      <c r="D3721" s="15"/>
      <c r="E3721" s="15"/>
    </row>
    <row r="3722" spans="1:5" x14ac:dyDescent="0.25">
      <c r="A3722" s="15"/>
      <c r="B3722" s="20"/>
      <c r="C3722" s="20"/>
      <c r="D3722" s="15"/>
      <c r="E3722" s="15"/>
    </row>
    <row r="3723" spans="1:5" x14ac:dyDescent="0.25">
      <c r="A3723" s="15"/>
      <c r="B3723" s="20"/>
      <c r="C3723" s="20"/>
      <c r="D3723" s="15"/>
      <c r="E3723" s="15"/>
    </row>
    <row r="3724" spans="1:5" x14ac:dyDescent="0.25">
      <c r="A3724" s="15"/>
      <c r="B3724" s="20"/>
      <c r="C3724" s="20"/>
      <c r="D3724" s="15"/>
      <c r="E3724" s="15"/>
    </row>
    <row r="3725" spans="1:5" x14ac:dyDescent="0.25">
      <c r="A3725" s="15"/>
      <c r="B3725" s="20"/>
      <c r="C3725" s="20"/>
      <c r="D3725" s="15"/>
      <c r="E3725" s="15"/>
    </row>
    <row r="3726" spans="1:5" x14ac:dyDescent="0.25">
      <c r="A3726" s="15"/>
      <c r="B3726" s="20"/>
      <c r="C3726" s="20"/>
      <c r="D3726" s="15"/>
      <c r="E3726" s="15"/>
    </row>
    <row r="3727" spans="1:5" x14ac:dyDescent="0.25">
      <c r="A3727" s="15"/>
      <c r="B3727" s="20"/>
      <c r="C3727" s="20"/>
      <c r="D3727" s="15"/>
      <c r="E3727" s="15"/>
    </row>
    <row r="3728" spans="1:5" x14ac:dyDescent="0.25">
      <c r="A3728" s="15"/>
      <c r="B3728" s="20"/>
      <c r="C3728" s="20"/>
      <c r="D3728" s="15"/>
      <c r="E3728" s="15"/>
    </row>
    <row r="3729" spans="1:5" x14ac:dyDescent="0.25">
      <c r="A3729" s="15"/>
      <c r="B3729" s="20"/>
      <c r="C3729" s="20"/>
      <c r="D3729" s="15"/>
      <c r="E3729" s="15"/>
    </row>
    <row r="3730" spans="1:5" x14ac:dyDescent="0.25">
      <c r="A3730" s="15"/>
      <c r="B3730" s="20"/>
      <c r="C3730" s="20"/>
      <c r="D3730" s="15"/>
      <c r="E3730" s="15"/>
    </row>
    <row r="3731" spans="1:5" x14ac:dyDescent="0.25">
      <c r="A3731" s="15"/>
      <c r="B3731" s="20"/>
      <c r="C3731" s="20"/>
      <c r="D3731" s="15"/>
      <c r="E3731" s="15"/>
    </row>
    <row r="3732" spans="1:5" x14ac:dyDescent="0.25">
      <c r="A3732" s="15"/>
      <c r="B3732" s="20"/>
      <c r="C3732" s="20"/>
      <c r="D3732" s="15"/>
      <c r="E3732" s="15"/>
    </row>
    <row r="3733" spans="1:5" x14ac:dyDescent="0.25">
      <c r="A3733" s="15"/>
      <c r="B3733" s="20"/>
      <c r="C3733" s="20"/>
      <c r="D3733" s="15"/>
      <c r="E3733" s="15"/>
    </row>
    <row r="3734" spans="1:5" x14ac:dyDescent="0.25">
      <c r="A3734" s="15"/>
      <c r="B3734" s="20"/>
      <c r="C3734" s="20"/>
      <c r="D3734" s="15"/>
      <c r="E3734" s="15"/>
    </row>
    <row r="3735" spans="1:5" x14ac:dyDescent="0.25">
      <c r="A3735" s="15"/>
      <c r="B3735" s="20"/>
      <c r="C3735" s="20"/>
      <c r="D3735" s="15"/>
      <c r="E3735" s="15"/>
    </row>
    <row r="3736" spans="1:5" x14ac:dyDescent="0.25">
      <c r="A3736" s="15"/>
      <c r="B3736" s="20"/>
      <c r="C3736" s="20"/>
      <c r="D3736" s="15"/>
      <c r="E3736" s="15"/>
    </row>
    <row r="3737" spans="1:5" x14ac:dyDescent="0.25">
      <c r="A3737" s="15"/>
      <c r="B3737" s="20"/>
      <c r="C3737" s="20"/>
      <c r="D3737" s="15"/>
      <c r="E3737" s="15"/>
    </row>
    <row r="3738" spans="1:5" x14ac:dyDescent="0.25">
      <c r="A3738" s="15"/>
      <c r="B3738" s="20"/>
      <c r="C3738" s="20"/>
      <c r="D3738" s="15"/>
      <c r="E3738" s="15"/>
    </row>
    <row r="3739" spans="1:5" x14ac:dyDescent="0.25">
      <c r="A3739" s="15"/>
      <c r="B3739" s="20"/>
      <c r="C3739" s="20"/>
      <c r="D3739" s="15"/>
      <c r="E3739" s="15"/>
    </row>
    <row r="3740" spans="1:5" x14ac:dyDescent="0.25">
      <c r="A3740" s="15"/>
      <c r="B3740" s="20"/>
      <c r="C3740" s="20"/>
      <c r="D3740" s="15"/>
      <c r="E3740" s="15"/>
    </row>
    <row r="3741" spans="1:5" x14ac:dyDescent="0.25">
      <c r="A3741" s="15"/>
      <c r="B3741" s="20"/>
      <c r="C3741" s="20"/>
      <c r="D3741" s="15"/>
      <c r="E3741" s="15"/>
    </row>
    <row r="3742" spans="1:5" x14ac:dyDescent="0.25">
      <c r="A3742" s="15"/>
      <c r="B3742" s="20"/>
      <c r="C3742" s="20"/>
      <c r="D3742" s="15"/>
      <c r="E3742" s="15"/>
    </row>
    <row r="3743" spans="1:5" x14ac:dyDescent="0.25">
      <c r="A3743" s="15"/>
      <c r="B3743" s="20"/>
      <c r="C3743" s="20"/>
      <c r="D3743" s="15"/>
      <c r="E3743" s="15"/>
    </row>
    <row r="3744" spans="1:5" x14ac:dyDescent="0.25">
      <c r="A3744" s="15"/>
      <c r="B3744" s="20"/>
      <c r="C3744" s="20"/>
      <c r="D3744" s="15"/>
      <c r="E3744" s="15"/>
    </row>
    <row r="3745" spans="1:5" x14ac:dyDescent="0.25">
      <c r="A3745" s="15"/>
      <c r="B3745" s="20"/>
      <c r="C3745" s="20"/>
      <c r="D3745" s="15"/>
      <c r="E3745" s="15"/>
    </row>
    <row r="3746" spans="1:5" x14ac:dyDescent="0.25">
      <c r="A3746" s="15"/>
      <c r="B3746" s="20"/>
      <c r="C3746" s="20"/>
      <c r="D3746" s="15"/>
      <c r="E3746" s="15"/>
    </row>
    <row r="3747" spans="1:5" x14ac:dyDescent="0.25">
      <c r="A3747" s="15"/>
      <c r="B3747" s="20"/>
      <c r="C3747" s="20"/>
      <c r="D3747" s="15"/>
      <c r="E3747" s="15"/>
    </row>
    <row r="3748" spans="1:5" x14ac:dyDescent="0.25">
      <c r="A3748" s="15"/>
      <c r="B3748" s="20"/>
      <c r="C3748" s="20"/>
      <c r="D3748" s="15"/>
      <c r="E3748" s="15"/>
    </row>
    <row r="3749" spans="1:5" x14ac:dyDescent="0.25">
      <c r="A3749" s="15"/>
      <c r="B3749" s="20"/>
      <c r="C3749" s="20"/>
      <c r="D3749" s="15"/>
      <c r="E3749" s="15"/>
    </row>
    <row r="3750" spans="1:5" x14ac:dyDescent="0.25">
      <c r="A3750" s="15"/>
      <c r="B3750" s="20"/>
      <c r="C3750" s="20"/>
      <c r="D3750" s="15"/>
      <c r="E3750" s="15"/>
    </row>
    <row r="3751" spans="1:5" x14ac:dyDescent="0.25">
      <c r="A3751" s="15"/>
      <c r="B3751" s="20"/>
      <c r="C3751" s="20"/>
      <c r="D3751" s="15"/>
      <c r="E3751" s="15"/>
    </row>
    <row r="3752" spans="1:5" x14ac:dyDescent="0.25">
      <c r="A3752" s="15"/>
      <c r="B3752" s="20"/>
      <c r="C3752" s="20"/>
      <c r="D3752" s="15"/>
      <c r="E3752" s="15"/>
    </row>
    <row r="3753" spans="1:5" x14ac:dyDescent="0.25">
      <c r="A3753" s="15"/>
      <c r="B3753" s="20"/>
      <c r="C3753" s="20"/>
      <c r="D3753" s="15"/>
      <c r="E3753" s="15"/>
    </row>
    <row r="3754" spans="1:5" x14ac:dyDescent="0.25">
      <c r="A3754" s="15"/>
      <c r="B3754" s="20"/>
      <c r="C3754" s="20"/>
      <c r="D3754" s="15"/>
      <c r="E3754" s="15"/>
    </row>
    <row r="3755" spans="1:5" x14ac:dyDescent="0.25">
      <c r="A3755" s="15"/>
      <c r="B3755" s="20"/>
      <c r="C3755" s="20"/>
      <c r="D3755" s="15"/>
      <c r="E3755" s="15"/>
    </row>
    <row r="3756" spans="1:5" x14ac:dyDescent="0.25">
      <c r="A3756" s="15"/>
      <c r="B3756" s="20"/>
      <c r="C3756" s="20"/>
      <c r="D3756" s="15"/>
      <c r="E3756" s="15"/>
    </row>
    <row r="3757" spans="1:5" x14ac:dyDescent="0.25">
      <c r="A3757" s="15"/>
      <c r="B3757" s="20"/>
      <c r="C3757" s="20"/>
      <c r="D3757" s="15"/>
      <c r="E3757" s="15"/>
    </row>
    <row r="3758" spans="1:5" x14ac:dyDescent="0.25">
      <c r="A3758" s="15"/>
      <c r="B3758" s="20"/>
      <c r="C3758" s="20"/>
      <c r="D3758" s="15"/>
      <c r="E3758" s="15"/>
    </row>
    <row r="3759" spans="1:5" x14ac:dyDescent="0.25">
      <c r="A3759" s="15"/>
      <c r="B3759" s="20"/>
      <c r="C3759" s="20"/>
      <c r="D3759" s="15"/>
      <c r="E3759" s="15"/>
    </row>
    <row r="3760" spans="1:5" x14ac:dyDescent="0.25">
      <c r="A3760" s="15"/>
      <c r="B3760" s="20"/>
      <c r="C3760" s="20"/>
      <c r="D3760" s="15"/>
      <c r="E3760" s="15"/>
    </row>
    <row r="3761" spans="1:5" x14ac:dyDescent="0.25">
      <c r="A3761" s="15"/>
      <c r="B3761" s="20"/>
      <c r="C3761" s="20"/>
      <c r="D3761" s="15"/>
      <c r="E3761" s="15"/>
    </row>
    <row r="3762" spans="1:5" x14ac:dyDescent="0.25">
      <c r="A3762" s="15"/>
      <c r="B3762" s="20"/>
      <c r="C3762" s="20"/>
      <c r="D3762" s="15"/>
      <c r="E3762" s="15"/>
    </row>
    <row r="3763" spans="1:5" x14ac:dyDescent="0.25">
      <c r="A3763" s="15"/>
      <c r="B3763" s="20"/>
      <c r="C3763" s="20"/>
      <c r="D3763" s="15"/>
      <c r="E3763" s="15"/>
    </row>
    <row r="3764" spans="1:5" x14ac:dyDescent="0.25">
      <c r="A3764" s="15"/>
      <c r="B3764" s="20"/>
      <c r="C3764" s="20"/>
      <c r="D3764" s="15"/>
      <c r="E3764" s="15"/>
    </row>
    <row r="3765" spans="1:5" x14ac:dyDescent="0.25">
      <c r="A3765" s="15"/>
      <c r="B3765" s="20"/>
      <c r="C3765" s="20"/>
      <c r="D3765" s="15"/>
      <c r="E3765" s="15"/>
    </row>
    <row r="3766" spans="1:5" x14ac:dyDescent="0.25">
      <c r="A3766" s="15"/>
      <c r="B3766" s="20"/>
      <c r="C3766" s="20"/>
      <c r="D3766" s="15"/>
      <c r="E3766" s="15"/>
    </row>
    <row r="3767" spans="1:5" x14ac:dyDescent="0.25">
      <c r="A3767" s="15"/>
      <c r="B3767" s="20"/>
      <c r="C3767" s="20"/>
      <c r="D3767" s="15"/>
      <c r="E3767" s="15"/>
    </row>
    <row r="3768" spans="1:5" x14ac:dyDescent="0.25">
      <c r="A3768" s="15"/>
      <c r="B3768" s="20"/>
      <c r="C3768" s="20"/>
      <c r="D3768" s="15"/>
      <c r="E3768" s="15"/>
    </row>
    <row r="3769" spans="1:5" x14ac:dyDescent="0.25">
      <c r="A3769" s="15"/>
      <c r="B3769" s="20"/>
      <c r="C3769" s="20"/>
      <c r="D3769" s="15"/>
      <c r="E3769" s="15"/>
    </row>
    <row r="3770" spans="1:5" x14ac:dyDescent="0.25">
      <c r="A3770" s="15"/>
      <c r="B3770" s="20"/>
      <c r="C3770" s="20"/>
      <c r="D3770" s="15"/>
      <c r="E3770" s="15"/>
    </row>
    <row r="3771" spans="1:5" x14ac:dyDescent="0.25">
      <c r="A3771" s="15"/>
      <c r="B3771" s="20"/>
      <c r="C3771" s="20"/>
      <c r="D3771" s="15"/>
      <c r="E3771" s="15"/>
    </row>
    <row r="3772" spans="1:5" x14ac:dyDescent="0.25">
      <c r="A3772" s="15"/>
      <c r="B3772" s="20"/>
      <c r="C3772" s="20"/>
      <c r="D3772" s="15"/>
      <c r="E3772" s="15"/>
    </row>
    <row r="3773" spans="1:5" x14ac:dyDescent="0.25">
      <c r="A3773" s="15"/>
      <c r="B3773" s="20"/>
      <c r="C3773" s="20"/>
      <c r="D3773" s="15"/>
      <c r="E3773" s="15"/>
    </row>
    <row r="3774" spans="1:5" x14ac:dyDescent="0.25">
      <c r="A3774" s="15"/>
      <c r="B3774" s="20"/>
      <c r="C3774" s="20"/>
      <c r="D3774" s="15"/>
      <c r="E3774" s="15"/>
    </row>
    <row r="3775" spans="1:5" x14ac:dyDescent="0.25">
      <c r="A3775" s="15"/>
      <c r="B3775" s="20"/>
      <c r="C3775" s="20"/>
      <c r="D3775" s="15"/>
      <c r="E3775" s="15"/>
    </row>
    <row r="3776" spans="1:5" x14ac:dyDescent="0.25">
      <c r="A3776" s="15"/>
      <c r="B3776" s="20"/>
      <c r="C3776" s="20"/>
      <c r="D3776" s="15"/>
      <c r="E3776" s="15"/>
    </row>
    <row r="3777" spans="1:5" x14ac:dyDescent="0.25">
      <c r="A3777" s="15"/>
      <c r="B3777" s="20"/>
      <c r="C3777" s="20"/>
      <c r="D3777" s="15"/>
      <c r="E3777" s="15"/>
    </row>
    <row r="3778" spans="1:5" x14ac:dyDescent="0.25">
      <c r="A3778" s="15"/>
      <c r="B3778" s="20"/>
      <c r="C3778" s="20"/>
      <c r="D3778" s="15"/>
      <c r="E3778" s="15"/>
    </row>
    <row r="3779" spans="1:5" x14ac:dyDescent="0.25">
      <c r="A3779" s="15"/>
      <c r="B3779" s="20"/>
      <c r="C3779" s="20"/>
      <c r="D3779" s="15"/>
      <c r="E3779" s="15"/>
    </row>
    <row r="3780" spans="1:5" x14ac:dyDescent="0.25">
      <c r="A3780" s="15"/>
      <c r="B3780" s="20"/>
      <c r="C3780" s="20"/>
      <c r="D3780" s="15"/>
      <c r="E3780" s="15"/>
    </row>
    <row r="3781" spans="1:5" x14ac:dyDescent="0.25">
      <c r="A3781" s="15"/>
      <c r="B3781" s="20"/>
      <c r="C3781" s="20"/>
      <c r="D3781" s="15"/>
      <c r="E3781" s="15"/>
    </row>
    <row r="3782" spans="1:5" x14ac:dyDescent="0.25">
      <c r="A3782" s="15"/>
      <c r="B3782" s="20"/>
      <c r="C3782" s="20"/>
      <c r="D3782" s="15"/>
      <c r="E3782" s="15"/>
    </row>
    <row r="3783" spans="1:5" x14ac:dyDescent="0.25">
      <c r="A3783" s="15"/>
      <c r="B3783" s="20"/>
      <c r="C3783" s="20"/>
      <c r="D3783" s="15"/>
      <c r="E3783" s="15"/>
    </row>
    <row r="3784" spans="1:5" x14ac:dyDescent="0.25">
      <c r="A3784" s="15"/>
      <c r="B3784" s="20"/>
      <c r="C3784" s="20"/>
      <c r="D3784" s="15"/>
      <c r="E3784" s="15"/>
    </row>
    <row r="3785" spans="1:5" x14ac:dyDescent="0.25">
      <c r="A3785" s="15"/>
      <c r="B3785" s="20"/>
      <c r="C3785" s="20"/>
      <c r="D3785" s="15"/>
      <c r="E3785" s="15"/>
    </row>
    <row r="3786" spans="1:5" x14ac:dyDescent="0.25">
      <c r="A3786" s="15"/>
      <c r="B3786" s="20"/>
      <c r="C3786" s="20"/>
      <c r="D3786" s="15"/>
      <c r="E3786" s="15"/>
    </row>
    <row r="3787" spans="1:5" x14ac:dyDescent="0.25">
      <c r="A3787" s="15"/>
      <c r="B3787" s="20"/>
      <c r="C3787" s="20"/>
      <c r="D3787" s="15"/>
      <c r="E3787" s="15"/>
    </row>
    <row r="3788" spans="1:5" x14ac:dyDescent="0.25">
      <c r="A3788" s="15"/>
      <c r="B3788" s="20"/>
      <c r="C3788" s="20"/>
      <c r="D3788" s="15"/>
      <c r="E3788" s="15"/>
    </row>
    <row r="3789" spans="1:5" x14ac:dyDescent="0.25">
      <c r="A3789" s="15"/>
      <c r="B3789" s="20"/>
      <c r="C3789" s="20"/>
      <c r="D3789" s="15"/>
      <c r="E3789" s="15"/>
    </row>
    <row r="3790" spans="1:5" x14ac:dyDescent="0.25">
      <c r="A3790" s="15"/>
      <c r="B3790" s="20"/>
      <c r="C3790" s="20"/>
      <c r="D3790" s="15"/>
      <c r="E3790" s="15"/>
    </row>
    <row r="3791" spans="1:5" x14ac:dyDescent="0.25">
      <c r="A3791" s="15"/>
      <c r="B3791" s="20"/>
      <c r="C3791" s="20"/>
      <c r="D3791" s="15"/>
      <c r="E3791" s="15"/>
    </row>
    <row r="3792" spans="1:5" x14ac:dyDescent="0.25">
      <c r="A3792" s="15"/>
      <c r="B3792" s="20"/>
      <c r="C3792" s="20"/>
      <c r="D3792" s="15"/>
      <c r="E3792" s="15"/>
    </row>
    <row r="3793" spans="1:5" x14ac:dyDescent="0.25">
      <c r="A3793" s="15"/>
      <c r="B3793" s="20"/>
      <c r="C3793" s="20"/>
      <c r="D3793" s="15"/>
      <c r="E3793" s="15"/>
    </row>
    <row r="3794" spans="1:5" x14ac:dyDescent="0.25">
      <c r="A3794" s="15"/>
      <c r="B3794" s="20"/>
      <c r="C3794" s="20"/>
      <c r="D3794" s="15"/>
      <c r="E3794" s="15"/>
    </row>
    <row r="3795" spans="1:5" x14ac:dyDescent="0.25">
      <c r="A3795" s="15"/>
      <c r="B3795" s="20"/>
      <c r="C3795" s="20"/>
      <c r="D3795" s="15"/>
      <c r="E3795" s="15"/>
    </row>
    <row r="3796" spans="1:5" x14ac:dyDescent="0.25">
      <c r="A3796" s="15"/>
      <c r="B3796" s="20"/>
      <c r="C3796" s="20"/>
      <c r="D3796" s="15"/>
      <c r="E3796" s="15"/>
    </row>
    <row r="3797" spans="1:5" x14ac:dyDescent="0.25">
      <c r="A3797" s="15"/>
      <c r="B3797" s="20"/>
      <c r="C3797" s="20"/>
      <c r="D3797" s="15"/>
      <c r="E3797" s="15"/>
    </row>
    <row r="3798" spans="1:5" x14ac:dyDescent="0.25">
      <c r="A3798" s="15"/>
      <c r="B3798" s="20"/>
      <c r="C3798" s="20"/>
      <c r="D3798" s="15"/>
      <c r="E3798" s="15"/>
    </row>
    <row r="3799" spans="1:5" x14ac:dyDescent="0.25">
      <c r="A3799" s="15"/>
      <c r="B3799" s="20"/>
      <c r="C3799" s="20"/>
      <c r="D3799" s="15"/>
      <c r="E3799" s="15"/>
    </row>
    <row r="3800" spans="1:5" x14ac:dyDescent="0.25">
      <c r="A3800" s="15"/>
      <c r="B3800" s="20"/>
      <c r="C3800" s="20"/>
      <c r="D3800" s="15"/>
      <c r="E3800" s="15"/>
    </row>
    <row r="3801" spans="1:5" x14ac:dyDescent="0.25">
      <c r="A3801" s="15"/>
      <c r="B3801" s="20"/>
      <c r="C3801" s="20"/>
      <c r="D3801" s="15"/>
      <c r="E3801" s="15"/>
    </row>
    <row r="3802" spans="1:5" x14ac:dyDescent="0.25">
      <c r="A3802" s="15"/>
      <c r="B3802" s="20"/>
      <c r="C3802" s="20"/>
      <c r="D3802" s="15"/>
      <c r="E3802" s="15"/>
    </row>
    <row r="3803" spans="1:5" x14ac:dyDescent="0.25">
      <c r="A3803" s="15"/>
      <c r="B3803" s="20"/>
      <c r="C3803" s="20"/>
      <c r="D3803" s="15"/>
      <c r="E3803" s="15"/>
    </row>
    <row r="3804" spans="1:5" x14ac:dyDescent="0.25">
      <c r="A3804" s="15"/>
      <c r="B3804" s="20"/>
      <c r="C3804" s="20"/>
      <c r="D3804" s="15"/>
      <c r="E3804" s="15"/>
    </row>
    <row r="3805" spans="1:5" x14ac:dyDescent="0.25">
      <c r="A3805" s="15"/>
      <c r="B3805" s="20"/>
      <c r="C3805" s="20"/>
      <c r="D3805" s="15"/>
      <c r="E3805" s="15"/>
    </row>
    <row r="3806" spans="1:5" x14ac:dyDescent="0.25">
      <c r="A3806" s="15"/>
      <c r="B3806" s="20"/>
      <c r="C3806" s="20"/>
      <c r="D3806" s="15"/>
      <c r="E3806" s="15"/>
    </row>
    <row r="3807" spans="1:5" x14ac:dyDescent="0.25">
      <c r="A3807" s="15"/>
      <c r="B3807" s="20"/>
      <c r="C3807" s="20"/>
      <c r="D3807" s="15"/>
      <c r="E3807" s="15"/>
    </row>
    <row r="3808" spans="1:5" x14ac:dyDescent="0.25">
      <c r="A3808" s="15"/>
      <c r="B3808" s="20"/>
      <c r="C3808" s="20"/>
      <c r="D3808" s="15"/>
      <c r="E3808" s="15"/>
    </row>
    <row r="3809" spans="1:5" x14ac:dyDescent="0.25">
      <c r="A3809" s="15"/>
      <c r="B3809" s="20"/>
      <c r="C3809" s="20"/>
      <c r="D3809" s="15"/>
      <c r="E3809" s="15"/>
    </row>
    <row r="3810" spans="1:5" x14ac:dyDescent="0.25">
      <c r="A3810" s="15"/>
      <c r="B3810" s="20"/>
      <c r="C3810" s="20"/>
      <c r="D3810" s="15"/>
      <c r="E3810" s="15"/>
    </row>
    <row r="3811" spans="1:5" x14ac:dyDescent="0.25">
      <c r="A3811" s="15"/>
      <c r="B3811" s="20"/>
      <c r="C3811" s="20"/>
      <c r="D3811" s="15"/>
      <c r="E3811" s="15"/>
    </row>
    <row r="3812" spans="1:5" x14ac:dyDescent="0.25">
      <c r="A3812" s="15"/>
      <c r="B3812" s="20"/>
      <c r="C3812" s="20"/>
      <c r="D3812" s="15"/>
      <c r="E3812" s="15"/>
    </row>
    <row r="3813" spans="1:5" x14ac:dyDescent="0.25">
      <c r="A3813" s="15"/>
      <c r="B3813" s="20"/>
      <c r="C3813" s="20"/>
      <c r="D3813" s="15"/>
      <c r="E3813" s="15"/>
    </row>
    <row r="3814" spans="1:5" x14ac:dyDescent="0.25">
      <c r="A3814" s="15"/>
      <c r="B3814" s="20"/>
      <c r="C3814" s="20"/>
      <c r="D3814" s="15"/>
      <c r="E3814" s="15"/>
    </row>
    <row r="3815" spans="1:5" x14ac:dyDescent="0.25">
      <c r="A3815" s="15"/>
      <c r="B3815" s="20"/>
      <c r="C3815" s="20"/>
      <c r="D3815" s="15"/>
      <c r="E3815" s="15"/>
    </row>
    <row r="3816" spans="1:5" x14ac:dyDescent="0.25">
      <c r="A3816" s="15"/>
      <c r="B3816" s="20"/>
      <c r="C3816" s="20"/>
      <c r="D3816" s="15"/>
      <c r="E3816" s="15"/>
    </row>
    <row r="3817" spans="1:5" x14ac:dyDescent="0.25">
      <c r="A3817" s="15"/>
      <c r="B3817" s="20"/>
      <c r="C3817" s="20"/>
      <c r="D3817" s="15"/>
      <c r="E3817" s="15"/>
    </row>
    <row r="3818" spans="1:5" x14ac:dyDescent="0.25">
      <c r="A3818" s="15"/>
      <c r="B3818" s="20"/>
      <c r="C3818" s="20"/>
      <c r="D3818" s="15"/>
      <c r="E3818" s="15"/>
    </row>
    <row r="3819" spans="1:5" x14ac:dyDescent="0.25">
      <c r="A3819" s="15"/>
      <c r="B3819" s="20"/>
      <c r="C3819" s="20"/>
      <c r="D3819" s="15"/>
      <c r="E3819" s="15"/>
    </row>
    <row r="3820" spans="1:5" x14ac:dyDescent="0.25">
      <c r="A3820" s="15"/>
      <c r="B3820" s="20"/>
      <c r="C3820" s="20"/>
      <c r="D3820" s="15"/>
      <c r="E3820" s="15"/>
    </row>
    <row r="3821" spans="1:5" x14ac:dyDescent="0.25">
      <c r="A3821" s="15"/>
      <c r="B3821" s="20"/>
      <c r="C3821" s="20"/>
      <c r="D3821" s="15"/>
      <c r="E3821" s="15"/>
    </row>
    <row r="3822" spans="1:5" x14ac:dyDescent="0.25">
      <c r="A3822" s="15"/>
      <c r="B3822" s="20"/>
      <c r="C3822" s="20"/>
      <c r="D3822" s="15"/>
      <c r="E3822" s="15"/>
    </row>
    <row r="3823" spans="1:5" x14ac:dyDescent="0.25">
      <c r="A3823" s="15"/>
      <c r="B3823" s="20"/>
      <c r="C3823" s="20"/>
      <c r="D3823" s="15"/>
      <c r="E3823" s="15"/>
    </row>
    <row r="3824" spans="1:5" x14ac:dyDescent="0.25">
      <c r="A3824" s="15"/>
      <c r="B3824" s="20"/>
      <c r="C3824" s="20"/>
      <c r="D3824" s="15"/>
      <c r="E3824" s="15"/>
    </row>
    <row r="3825" spans="1:5" x14ac:dyDescent="0.25">
      <c r="A3825" s="15"/>
      <c r="B3825" s="20"/>
      <c r="C3825" s="20"/>
      <c r="D3825" s="15"/>
      <c r="E3825" s="15"/>
    </row>
    <row r="3826" spans="1:5" x14ac:dyDescent="0.25">
      <c r="A3826" s="15"/>
      <c r="B3826" s="20"/>
      <c r="C3826" s="20"/>
      <c r="D3826" s="15"/>
      <c r="E3826" s="15"/>
    </row>
    <row r="3827" spans="1:5" x14ac:dyDescent="0.25">
      <c r="A3827" s="15"/>
      <c r="B3827" s="20"/>
      <c r="C3827" s="20"/>
      <c r="D3827" s="15"/>
      <c r="E3827" s="15"/>
    </row>
    <row r="3828" spans="1:5" x14ac:dyDescent="0.25">
      <c r="A3828" s="15"/>
      <c r="B3828" s="20"/>
      <c r="C3828" s="20"/>
      <c r="D3828" s="15"/>
      <c r="E3828" s="15"/>
    </row>
    <row r="3829" spans="1:5" x14ac:dyDescent="0.25">
      <c r="A3829" s="15"/>
      <c r="B3829" s="20"/>
      <c r="C3829" s="20"/>
      <c r="D3829" s="15"/>
      <c r="E3829" s="15"/>
    </row>
    <row r="3830" spans="1:5" x14ac:dyDescent="0.25">
      <c r="A3830" s="15"/>
      <c r="B3830" s="20"/>
      <c r="C3830" s="20"/>
      <c r="D3830" s="15"/>
      <c r="E3830" s="15"/>
    </row>
    <row r="3831" spans="1:5" x14ac:dyDescent="0.25">
      <c r="A3831" s="15"/>
      <c r="B3831" s="20"/>
      <c r="C3831" s="20"/>
      <c r="D3831" s="15"/>
      <c r="E3831" s="15"/>
    </row>
    <row r="3832" spans="1:5" x14ac:dyDescent="0.25">
      <c r="A3832" s="15"/>
      <c r="B3832" s="20"/>
      <c r="C3832" s="20"/>
      <c r="D3832" s="15"/>
      <c r="E3832" s="15"/>
    </row>
    <row r="3833" spans="1:5" x14ac:dyDescent="0.25">
      <c r="A3833" s="15"/>
      <c r="B3833" s="20"/>
      <c r="C3833" s="20"/>
      <c r="D3833" s="15"/>
      <c r="E3833" s="15"/>
    </row>
    <row r="3834" spans="1:5" x14ac:dyDescent="0.25">
      <c r="A3834" s="15"/>
      <c r="B3834" s="20"/>
      <c r="C3834" s="20"/>
      <c r="D3834" s="15"/>
      <c r="E3834" s="15"/>
    </row>
    <row r="3835" spans="1:5" x14ac:dyDescent="0.25">
      <c r="A3835" s="15"/>
      <c r="B3835" s="20"/>
      <c r="C3835" s="20"/>
      <c r="D3835" s="15"/>
      <c r="E3835" s="15"/>
    </row>
    <row r="3836" spans="1:5" x14ac:dyDescent="0.25">
      <c r="A3836" s="15"/>
      <c r="B3836" s="20"/>
      <c r="C3836" s="20"/>
      <c r="D3836" s="15"/>
      <c r="E3836" s="15"/>
    </row>
    <row r="3837" spans="1:5" x14ac:dyDescent="0.25">
      <c r="A3837" s="15"/>
      <c r="B3837" s="20"/>
      <c r="C3837" s="20"/>
      <c r="D3837" s="15"/>
      <c r="E3837" s="15"/>
    </row>
    <row r="3838" spans="1:5" x14ac:dyDescent="0.25">
      <c r="A3838" s="15"/>
      <c r="B3838" s="20"/>
      <c r="C3838" s="20"/>
      <c r="D3838" s="15"/>
      <c r="E3838" s="15"/>
    </row>
    <row r="3839" spans="1:5" x14ac:dyDescent="0.25">
      <c r="A3839" s="15"/>
      <c r="B3839" s="20"/>
      <c r="C3839" s="20"/>
      <c r="D3839" s="15"/>
      <c r="E3839" s="15"/>
    </row>
    <row r="3840" spans="1:5" x14ac:dyDescent="0.25">
      <c r="A3840" s="15"/>
      <c r="B3840" s="20"/>
      <c r="C3840" s="20"/>
      <c r="D3840" s="15"/>
      <c r="E3840" s="15"/>
    </row>
    <row r="3841" spans="1:5" x14ac:dyDescent="0.25">
      <c r="A3841" s="15"/>
      <c r="B3841" s="20"/>
      <c r="C3841" s="20"/>
      <c r="D3841" s="15"/>
      <c r="E3841" s="15"/>
    </row>
    <row r="3842" spans="1:5" x14ac:dyDescent="0.25">
      <c r="A3842" s="15"/>
      <c r="B3842" s="20"/>
      <c r="C3842" s="20"/>
      <c r="D3842" s="15"/>
      <c r="E3842" s="15"/>
    </row>
    <row r="3843" spans="1:5" x14ac:dyDescent="0.25">
      <c r="A3843" s="15"/>
      <c r="B3843" s="20"/>
      <c r="C3843" s="20"/>
      <c r="D3843" s="15"/>
      <c r="E3843" s="15"/>
    </row>
    <row r="3844" spans="1:5" x14ac:dyDescent="0.25">
      <c r="A3844" s="15"/>
      <c r="B3844" s="20"/>
      <c r="C3844" s="20"/>
      <c r="D3844" s="15"/>
      <c r="E3844" s="15"/>
    </row>
    <row r="3845" spans="1:5" x14ac:dyDescent="0.25">
      <c r="A3845" s="15"/>
      <c r="B3845" s="20"/>
      <c r="C3845" s="20"/>
      <c r="D3845" s="15"/>
      <c r="E3845" s="15"/>
    </row>
    <row r="3846" spans="1:5" x14ac:dyDescent="0.25">
      <c r="A3846" s="15"/>
      <c r="B3846" s="20"/>
      <c r="C3846" s="20"/>
      <c r="D3846" s="15"/>
      <c r="E3846" s="15"/>
    </row>
    <row r="3847" spans="1:5" x14ac:dyDescent="0.25">
      <c r="A3847" s="15"/>
      <c r="B3847" s="20"/>
      <c r="C3847" s="20"/>
      <c r="D3847" s="15"/>
      <c r="E3847" s="15"/>
    </row>
    <row r="3848" spans="1:5" x14ac:dyDescent="0.25">
      <c r="A3848" s="15"/>
      <c r="B3848" s="20"/>
      <c r="C3848" s="20"/>
      <c r="D3848" s="15"/>
      <c r="E3848" s="15"/>
    </row>
    <row r="3849" spans="1:5" x14ac:dyDescent="0.25">
      <c r="A3849" s="15"/>
      <c r="B3849" s="20"/>
      <c r="C3849" s="20"/>
      <c r="D3849" s="15"/>
      <c r="E3849" s="15"/>
    </row>
    <row r="3850" spans="1:5" x14ac:dyDescent="0.25">
      <c r="A3850" s="15"/>
      <c r="B3850" s="20"/>
      <c r="C3850" s="20"/>
      <c r="D3850" s="15"/>
      <c r="E3850" s="15"/>
    </row>
    <row r="3851" spans="1:5" x14ac:dyDescent="0.25">
      <c r="A3851" s="15"/>
      <c r="B3851" s="20"/>
      <c r="C3851" s="20"/>
      <c r="D3851" s="15"/>
      <c r="E3851" s="15"/>
    </row>
    <row r="3852" spans="1:5" x14ac:dyDescent="0.25">
      <c r="A3852" s="15"/>
      <c r="B3852" s="20"/>
      <c r="C3852" s="20"/>
      <c r="D3852" s="15"/>
      <c r="E3852" s="15"/>
    </row>
    <row r="3853" spans="1:5" x14ac:dyDescent="0.25">
      <c r="A3853" s="15"/>
      <c r="B3853" s="20"/>
      <c r="C3853" s="20"/>
      <c r="D3853" s="15"/>
      <c r="E3853" s="15"/>
    </row>
    <row r="3854" spans="1:5" x14ac:dyDescent="0.25">
      <c r="A3854" s="15"/>
      <c r="B3854" s="20"/>
      <c r="C3854" s="20"/>
      <c r="D3854" s="15"/>
      <c r="E3854" s="15"/>
    </row>
    <row r="3855" spans="1:5" x14ac:dyDescent="0.25">
      <c r="A3855" s="15"/>
      <c r="B3855" s="20"/>
      <c r="C3855" s="20"/>
      <c r="D3855" s="15"/>
      <c r="E3855" s="15"/>
    </row>
    <row r="3856" spans="1:5" x14ac:dyDescent="0.25">
      <c r="A3856" s="15"/>
      <c r="B3856" s="20"/>
      <c r="C3856" s="20"/>
      <c r="D3856" s="15"/>
      <c r="E3856" s="15"/>
    </row>
    <row r="3857" spans="1:5" x14ac:dyDescent="0.25">
      <c r="A3857" s="15"/>
      <c r="B3857" s="20"/>
      <c r="C3857" s="20"/>
      <c r="D3857" s="15"/>
      <c r="E3857" s="15"/>
    </row>
    <row r="3858" spans="1:5" x14ac:dyDescent="0.25">
      <c r="A3858" s="15"/>
      <c r="B3858" s="20"/>
      <c r="C3858" s="20"/>
      <c r="D3858" s="15"/>
      <c r="E3858" s="15"/>
    </row>
    <row r="3859" spans="1:5" x14ac:dyDescent="0.25">
      <c r="A3859" s="15"/>
      <c r="B3859" s="20"/>
      <c r="C3859" s="20"/>
      <c r="D3859" s="15"/>
      <c r="E3859" s="15"/>
    </row>
    <row r="3860" spans="1:5" x14ac:dyDescent="0.25">
      <c r="A3860" s="15"/>
      <c r="B3860" s="20"/>
      <c r="C3860" s="20"/>
      <c r="D3860" s="15"/>
      <c r="E3860" s="15"/>
    </row>
    <row r="3861" spans="1:5" x14ac:dyDescent="0.25">
      <c r="A3861" s="15"/>
      <c r="B3861" s="20"/>
      <c r="C3861" s="20"/>
      <c r="D3861" s="15"/>
      <c r="E3861" s="15"/>
    </row>
    <row r="3862" spans="1:5" x14ac:dyDescent="0.25">
      <c r="A3862" s="15"/>
      <c r="B3862" s="20"/>
      <c r="C3862" s="20"/>
      <c r="D3862" s="15"/>
      <c r="E3862" s="15"/>
    </row>
    <row r="3863" spans="1:5" x14ac:dyDescent="0.25">
      <c r="A3863" s="15"/>
      <c r="B3863" s="20"/>
      <c r="C3863" s="20"/>
      <c r="D3863" s="15"/>
      <c r="E3863" s="15"/>
    </row>
    <row r="3864" spans="1:5" x14ac:dyDescent="0.25">
      <c r="A3864" s="15"/>
      <c r="B3864" s="20"/>
      <c r="C3864" s="20"/>
      <c r="D3864" s="15"/>
      <c r="E3864" s="15"/>
    </row>
    <row r="3865" spans="1:5" x14ac:dyDescent="0.25">
      <c r="A3865" s="15"/>
      <c r="B3865" s="20"/>
      <c r="C3865" s="20"/>
      <c r="D3865" s="15"/>
      <c r="E3865" s="15"/>
    </row>
    <row r="3866" spans="1:5" x14ac:dyDescent="0.25">
      <c r="A3866" s="15"/>
      <c r="B3866" s="20"/>
      <c r="C3866" s="20"/>
      <c r="D3866" s="15"/>
      <c r="E3866" s="15"/>
    </row>
    <row r="3867" spans="1:5" x14ac:dyDescent="0.25">
      <c r="A3867" s="15"/>
      <c r="B3867" s="20"/>
      <c r="C3867" s="20"/>
      <c r="D3867" s="15"/>
      <c r="E3867" s="15"/>
    </row>
    <row r="3868" spans="1:5" x14ac:dyDescent="0.25">
      <c r="A3868" s="15"/>
      <c r="B3868" s="20"/>
      <c r="C3868" s="20"/>
      <c r="D3868" s="15"/>
      <c r="E3868" s="15"/>
    </row>
    <row r="3869" spans="1:5" x14ac:dyDescent="0.25">
      <c r="A3869" s="15"/>
      <c r="B3869" s="20"/>
      <c r="C3869" s="20"/>
      <c r="D3869" s="15"/>
      <c r="E3869" s="15"/>
    </row>
    <row r="3870" spans="1:5" x14ac:dyDescent="0.25">
      <c r="A3870" s="15"/>
      <c r="B3870" s="20"/>
      <c r="C3870" s="20"/>
      <c r="D3870" s="15"/>
      <c r="E3870" s="15"/>
    </row>
    <row r="3871" spans="1:5" x14ac:dyDescent="0.25">
      <c r="A3871" s="15"/>
      <c r="B3871" s="20"/>
      <c r="C3871" s="20"/>
      <c r="D3871" s="15"/>
      <c r="E3871" s="15"/>
    </row>
    <row r="3872" spans="1:5" x14ac:dyDescent="0.25">
      <c r="A3872" s="15"/>
      <c r="B3872" s="20"/>
      <c r="C3872" s="20"/>
      <c r="D3872" s="15"/>
      <c r="E3872" s="15"/>
    </row>
    <row r="3873" spans="1:5" x14ac:dyDescent="0.25">
      <c r="A3873" s="15"/>
      <c r="B3873" s="20"/>
      <c r="C3873" s="20"/>
      <c r="D3873" s="15"/>
      <c r="E3873" s="15"/>
    </row>
    <row r="3874" spans="1:5" x14ac:dyDescent="0.25">
      <c r="A3874" s="15"/>
      <c r="B3874" s="20"/>
      <c r="C3874" s="20"/>
      <c r="D3874" s="15"/>
      <c r="E3874" s="15"/>
    </row>
    <row r="3875" spans="1:5" x14ac:dyDescent="0.25">
      <c r="A3875" s="15"/>
      <c r="B3875" s="20"/>
      <c r="C3875" s="20"/>
      <c r="D3875" s="15"/>
      <c r="E3875" s="15"/>
    </row>
    <row r="3876" spans="1:5" x14ac:dyDescent="0.25">
      <c r="A3876" s="15"/>
      <c r="B3876" s="20"/>
      <c r="C3876" s="20"/>
      <c r="D3876" s="15"/>
      <c r="E3876" s="15"/>
    </row>
    <row r="3877" spans="1:5" x14ac:dyDescent="0.25">
      <c r="A3877" s="15"/>
      <c r="B3877" s="20"/>
      <c r="C3877" s="20"/>
      <c r="D3877" s="15"/>
      <c r="E3877" s="15"/>
    </row>
    <row r="3878" spans="1:5" x14ac:dyDescent="0.25">
      <c r="A3878" s="15"/>
      <c r="B3878" s="20"/>
      <c r="C3878" s="20"/>
      <c r="D3878" s="15"/>
      <c r="E3878" s="15"/>
    </row>
    <row r="3879" spans="1:5" x14ac:dyDescent="0.25">
      <c r="A3879" s="15"/>
      <c r="B3879" s="20"/>
      <c r="C3879" s="20"/>
      <c r="D3879" s="15"/>
      <c r="E3879" s="15"/>
    </row>
    <row r="3880" spans="1:5" x14ac:dyDescent="0.25">
      <c r="A3880" s="15"/>
      <c r="B3880" s="20"/>
      <c r="C3880" s="20"/>
      <c r="D3880" s="15"/>
      <c r="E3880" s="15"/>
    </row>
    <row r="3881" spans="1:5" x14ac:dyDescent="0.25">
      <c r="A3881" s="15"/>
      <c r="B3881" s="20"/>
      <c r="C3881" s="20"/>
      <c r="D3881" s="15"/>
      <c r="E3881" s="15"/>
    </row>
    <row r="3882" spans="1:5" x14ac:dyDescent="0.25">
      <c r="A3882" s="15"/>
      <c r="B3882" s="20"/>
      <c r="C3882" s="20"/>
      <c r="D3882" s="15"/>
      <c r="E3882" s="15"/>
    </row>
    <row r="3883" spans="1:5" x14ac:dyDescent="0.25">
      <c r="A3883" s="15"/>
      <c r="B3883" s="20"/>
      <c r="C3883" s="20"/>
      <c r="D3883" s="15"/>
      <c r="E3883" s="15"/>
    </row>
    <row r="3884" spans="1:5" x14ac:dyDescent="0.25">
      <c r="A3884" s="15"/>
      <c r="B3884" s="20"/>
      <c r="C3884" s="20"/>
      <c r="D3884" s="15"/>
      <c r="E3884" s="15"/>
    </row>
    <row r="3885" spans="1:5" x14ac:dyDescent="0.25">
      <c r="A3885" s="15"/>
      <c r="B3885" s="20"/>
      <c r="C3885" s="20"/>
      <c r="D3885" s="15"/>
      <c r="E3885" s="15"/>
    </row>
    <row r="3886" spans="1:5" x14ac:dyDescent="0.25">
      <c r="A3886" s="15"/>
      <c r="B3886" s="20"/>
      <c r="C3886" s="20"/>
      <c r="D3886" s="15"/>
      <c r="E3886" s="15"/>
    </row>
    <row r="3887" spans="1:5" x14ac:dyDescent="0.25">
      <c r="A3887" s="15"/>
      <c r="B3887" s="20"/>
      <c r="C3887" s="20"/>
      <c r="D3887" s="15"/>
      <c r="E3887" s="15"/>
    </row>
    <row r="3888" spans="1:5" x14ac:dyDescent="0.25">
      <c r="A3888" s="15"/>
      <c r="B3888" s="20"/>
      <c r="C3888" s="20"/>
      <c r="D3888" s="15"/>
      <c r="E3888" s="15"/>
    </row>
    <row r="3889" spans="1:5" x14ac:dyDescent="0.25">
      <c r="A3889" s="15"/>
      <c r="B3889" s="20"/>
      <c r="C3889" s="20"/>
      <c r="D3889" s="15"/>
      <c r="E3889" s="15"/>
    </row>
    <row r="3890" spans="1:5" x14ac:dyDescent="0.25">
      <c r="A3890" s="15"/>
      <c r="B3890" s="20"/>
      <c r="C3890" s="20"/>
      <c r="D3890" s="15"/>
      <c r="E3890" s="15"/>
    </row>
    <row r="3891" spans="1:5" x14ac:dyDescent="0.25">
      <c r="A3891" s="15"/>
      <c r="B3891" s="20"/>
      <c r="C3891" s="20"/>
      <c r="D3891" s="15"/>
      <c r="E3891" s="15"/>
    </row>
    <row r="3892" spans="1:5" x14ac:dyDescent="0.25">
      <c r="A3892" s="15"/>
      <c r="B3892" s="20"/>
      <c r="C3892" s="20"/>
      <c r="D3892" s="15"/>
      <c r="E3892" s="15"/>
    </row>
    <row r="3893" spans="1:5" x14ac:dyDescent="0.25">
      <c r="A3893" s="15"/>
      <c r="B3893" s="20"/>
      <c r="C3893" s="20"/>
      <c r="D3893" s="15"/>
      <c r="E3893" s="15"/>
    </row>
    <row r="3894" spans="1:5" x14ac:dyDescent="0.25">
      <c r="A3894" s="15"/>
      <c r="B3894" s="20"/>
      <c r="C3894" s="20"/>
      <c r="D3894" s="15"/>
      <c r="E3894" s="15"/>
    </row>
    <row r="3895" spans="1:5" x14ac:dyDescent="0.25">
      <c r="A3895" s="15"/>
      <c r="B3895" s="20"/>
      <c r="C3895" s="20"/>
      <c r="D3895" s="15"/>
      <c r="E3895" s="15"/>
    </row>
    <row r="3896" spans="1:5" x14ac:dyDescent="0.25">
      <c r="A3896" s="15"/>
      <c r="B3896" s="20"/>
      <c r="C3896" s="20"/>
      <c r="D3896" s="15"/>
      <c r="E3896" s="15"/>
    </row>
    <row r="3897" spans="1:5" x14ac:dyDescent="0.25">
      <c r="A3897" s="15"/>
      <c r="B3897" s="20"/>
      <c r="C3897" s="20"/>
      <c r="D3897" s="15"/>
      <c r="E3897" s="15"/>
    </row>
    <row r="3898" spans="1:5" x14ac:dyDescent="0.25">
      <c r="A3898" s="15"/>
      <c r="B3898" s="20"/>
      <c r="C3898" s="20"/>
      <c r="D3898" s="15"/>
      <c r="E3898" s="15"/>
    </row>
    <row r="3899" spans="1:5" x14ac:dyDescent="0.25">
      <c r="A3899" s="15"/>
      <c r="B3899" s="20"/>
      <c r="C3899" s="20"/>
      <c r="D3899" s="15"/>
      <c r="E3899" s="15"/>
    </row>
    <row r="3900" spans="1:5" x14ac:dyDescent="0.25">
      <c r="A3900" s="15"/>
      <c r="B3900" s="20"/>
      <c r="C3900" s="20"/>
      <c r="D3900" s="15"/>
      <c r="E3900" s="15"/>
    </row>
    <row r="3901" spans="1:5" x14ac:dyDescent="0.25">
      <c r="A3901" s="15"/>
      <c r="B3901" s="20"/>
      <c r="C3901" s="20"/>
      <c r="D3901" s="15"/>
      <c r="E3901" s="15"/>
    </row>
    <row r="3902" spans="1:5" x14ac:dyDescent="0.25">
      <c r="A3902" s="15"/>
      <c r="B3902" s="20"/>
      <c r="C3902" s="20"/>
      <c r="D3902" s="15"/>
      <c r="E3902" s="15"/>
    </row>
    <row r="3903" spans="1:5" x14ac:dyDescent="0.25">
      <c r="A3903" s="15"/>
      <c r="B3903" s="20"/>
      <c r="C3903" s="20"/>
      <c r="D3903" s="15"/>
      <c r="E3903" s="15"/>
    </row>
    <row r="3904" spans="1:5" x14ac:dyDescent="0.25">
      <c r="A3904" s="15"/>
      <c r="B3904" s="20"/>
      <c r="C3904" s="20"/>
      <c r="D3904" s="15"/>
      <c r="E3904" s="15"/>
    </row>
    <row r="3905" spans="1:5" x14ac:dyDescent="0.25">
      <c r="A3905" s="15"/>
      <c r="B3905" s="20"/>
      <c r="C3905" s="20"/>
      <c r="D3905" s="15"/>
      <c r="E3905" s="15"/>
    </row>
    <row r="3906" spans="1:5" x14ac:dyDescent="0.25">
      <c r="A3906" s="15"/>
      <c r="B3906" s="20"/>
      <c r="C3906" s="20"/>
      <c r="D3906" s="15"/>
      <c r="E3906" s="15"/>
    </row>
    <row r="3907" spans="1:5" x14ac:dyDescent="0.25">
      <c r="A3907" s="15"/>
      <c r="B3907" s="20"/>
      <c r="C3907" s="20"/>
      <c r="D3907" s="15"/>
      <c r="E3907" s="15"/>
    </row>
    <row r="3908" spans="1:5" x14ac:dyDescent="0.25">
      <c r="A3908" s="15"/>
      <c r="B3908" s="20"/>
      <c r="C3908" s="20"/>
      <c r="D3908" s="15"/>
      <c r="E3908" s="15"/>
    </row>
    <row r="3909" spans="1:5" x14ac:dyDescent="0.25">
      <c r="A3909" s="15"/>
      <c r="B3909" s="20"/>
      <c r="C3909" s="20"/>
      <c r="D3909" s="15"/>
      <c r="E3909" s="15"/>
    </row>
    <row r="3910" spans="1:5" x14ac:dyDescent="0.25">
      <c r="A3910" s="15"/>
      <c r="B3910" s="20"/>
      <c r="C3910" s="20"/>
      <c r="D3910" s="15"/>
      <c r="E3910" s="15"/>
    </row>
    <row r="3911" spans="1:5" x14ac:dyDescent="0.25">
      <c r="A3911" s="15"/>
      <c r="B3911" s="20"/>
      <c r="C3911" s="20"/>
      <c r="D3911" s="15"/>
      <c r="E3911" s="15"/>
    </row>
    <row r="3912" spans="1:5" x14ac:dyDescent="0.25">
      <c r="A3912" s="15"/>
      <c r="B3912" s="20"/>
      <c r="C3912" s="20"/>
      <c r="D3912" s="15"/>
      <c r="E3912" s="15"/>
    </row>
    <row r="3913" spans="1:5" x14ac:dyDescent="0.25">
      <c r="A3913" s="15"/>
      <c r="B3913" s="20"/>
      <c r="C3913" s="20"/>
      <c r="D3913" s="15"/>
      <c r="E3913" s="15"/>
    </row>
    <row r="3914" spans="1:5" x14ac:dyDescent="0.25">
      <c r="A3914" s="15"/>
      <c r="B3914" s="20"/>
      <c r="C3914" s="20"/>
      <c r="D3914" s="15"/>
      <c r="E3914" s="15"/>
    </row>
    <row r="3915" spans="1:5" x14ac:dyDescent="0.25">
      <c r="A3915" s="15"/>
      <c r="B3915" s="20"/>
      <c r="C3915" s="20"/>
      <c r="D3915" s="15"/>
      <c r="E3915" s="15"/>
    </row>
    <row r="3916" spans="1:5" x14ac:dyDescent="0.25">
      <c r="A3916" s="15"/>
      <c r="B3916" s="20"/>
      <c r="C3916" s="20"/>
      <c r="D3916" s="15"/>
      <c r="E3916" s="15"/>
    </row>
    <row r="3917" spans="1:5" x14ac:dyDescent="0.25">
      <c r="A3917" s="15"/>
      <c r="B3917" s="20"/>
      <c r="C3917" s="20"/>
      <c r="D3917" s="15"/>
      <c r="E3917" s="15"/>
    </row>
    <row r="3918" spans="1:5" x14ac:dyDescent="0.25">
      <c r="A3918" s="15"/>
      <c r="B3918" s="20"/>
      <c r="C3918" s="20"/>
      <c r="D3918" s="15"/>
      <c r="E3918" s="15"/>
    </row>
    <row r="3919" spans="1:5" x14ac:dyDescent="0.25">
      <c r="A3919" s="15"/>
      <c r="B3919" s="20"/>
      <c r="C3919" s="20"/>
      <c r="D3919" s="15"/>
      <c r="E3919" s="15"/>
    </row>
    <row r="3920" spans="1:5" x14ac:dyDescent="0.25">
      <c r="A3920" s="15"/>
      <c r="B3920" s="20"/>
      <c r="C3920" s="20"/>
      <c r="D3920" s="15"/>
      <c r="E3920" s="15"/>
    </row>
    <row r="3921" spans="1:5" x14ac:dyDescent="0.25">
      <c r="A3921" s="15"/>
      <c r="B3921" s="20"/>
      <c r="C3921" s="20"/>
      <c r="D3921" s="15"/>
      <c r="E3921" s="15"/>
    </row>
    <row r="3922" spans="1:5" x14ac:dyDescent="0.25">
      <c r="A3922" s="15"/>
      <c r="B3922" s="20"/>
      <c r="C3922" s="20"/>
      <c r="D3922" s="15"/>
      <c r="E3922" s="15"/>
    </row>
    <row r="3923" spans="1:5" x14ac:dyDescent="0.25">
      <c r="A3923" s="15"/>
      <c r="B3923" s="20"/>
      <c r="C3923" s="20"/>
      <c r="D3923" s="15"/>
      <c r="E3923" s="15"/>
    </row>
    <row r="3924" spans="1:5" x14ac:dyDescent="0.25">
      <c r="A3924" s="15"/>
      <c r="B3924" s="20"/>
      <c r="C3924" s="20"/>
      <c r="D3924" s="15"/>
      <c r="E3924" s="15"/>
    </row>
    <row r="3925" spans="1:5" x14ac:dyDescent="0.25">
      <c r="A3925" s="15"/>
      <c r="B3925" s="20"/>
      <c r="C3925" s="20"/>
      <c r="D3925" s="15"/>
      <c r="E3925" s="15"/>
    </row>
    <row r="3926" spans="1:5" x14ac:dyDescent="0.25">
      <c r="A3926" s="15"/>
      <c r="B3926" s="20"/>
      <c r="C3926" s="20"/>
      <c r="D3926" s="15"/>
      <c r="E3926" s="15"/>
    </row>
    <row r="3927" spans="1:5" x14ac:dyDescent="0.25">
      <c r="A3927" s="15"/>
      <c r="B3927" s="20"/>
      <c r="C3927" s="20"/>
      <c r="D3927" s="15"/>
      <c r="E3927" s="15"/>
    </row>
    <row r="3928" spans="1:5" x14ac:dyDescent="0.25">
      <c r="A3928" s="15"/>
      <c r="B3928" s="20"/>
      <c r="C3928" s="20"/>
      <c r="D3928" s="15"/>
      <c r="E3928" s="15"/>
    </row>
    <row r="3929" spans="1:5" x14ac:dyDescent="0.25">
      <c r="A3929" s="15"/>
      <c r="B3929" s="20"/>
      <c r="C3929" s="20"/>
      <c r="D3929" s="15"/>
      <c r="E3929" s="15"/>
    </row>
    <row r="3930" spans="1:5" x14ac:dyDescent="0.25">
      <c r="A3930" s="15"/>
      <c r="B3930" s="20"/>
      <c r="C3930" s="20"/>
      <c r="D3930" s="15"/>
      <c r="E3930" s="15"/>
    </row>
    <row r="3931" spans="1:5" x14ac:dyDescent="0.25">
      <c r="A3931" s="15"/>
      <c r="B3931" s="20"/>
      <c r="C3931" s="20"/>
      <c r="D3931" s="15"/>
      <c r="E3931" s="15"/>
    </row>
    <row r="3932" spans="1:5" x14ac:dyDescent="0.25">
      <c r="A3932" s="15"/>
      <c r="B3932" s="20"/>
      <c r="C3932" s="20"/>
      <c r="D3932" s="15"/>
      <c r="E3932" s="15"/>
    </row>
    <row r="3933" spans="1:5" x14ac:dyDescent="0.25">
      <c r="A3933" s="15"/>
      <c r="B3933" s="20"/>
      <c r="C3933" s="20"/>
      <c r="D3933" s="15"/>
      <c r="E3933" s="15"/>
    </row>
    <row r="3934" spans="1:5" x14ac:dyDescent="0.25">
      <c r="A3934" s="15"/>
      <c r="B3934" s="20"/>
      <c r="C3934" s="20"/>
      <c r="D3934" s="15"/>
      <c r="E3934" s="15"/>
    </row>
    <row r="3935" spans="1:5" x14ac:dyDescent="0.25">
      <c r="A3935" s="15"/>
      <c r="B3935" s="20"/>
      <c r="C3935" s="20"/>
      <c r="D3935" s="15"/>
      <c r="E3935" s="15"/>
    </row>
    <row r="3936" spans="1:5" x14ac:dyDescent="0.25">
      <c r="A3936" s="15"/>
      <c r="B3936" s="20"/>
      <c r="C3936" s="20"/>
      <c r="D3936" s="15"/>
      <c r="E3936" s="15"/>
    </row>
    <row r="3937" spans="1:5" x14ac:dyDescent="0.25">
      <c r="A3937" s="15"/>
      <c r="B3937" s="20"/>
      <c r="C3937" s="20"/>
      <c r="D3937" s="15"/>
      <c r="E3937" s="15"/>
    </row>
    <row r="3938" spans="1:5" x14ac:dyDescent="0.25">
      <c r="A3938" s="15"/>
      <c r="B3938" s="20"/>
      <c r="C3938" s="20"/>
      <c r="D3938" s="15"/>
      <c r="E3938" s="15"/>
    </row>
    <row r="3939" spans="1:5" x14ac:dyDescent="0.25">
      <c r="A3939" s="15"/>
      <c r="B3939" s="20"/>
      <c r="C3939" s="20"/>
      <c r="D3939" s="15"/>
      <c r="E3939" s="15"/>
    </row>
    <row r="3940" spans="1:5" x14ac:dyDescent="0.25">
      <c r="A3940" s="15"/>
      <c r="B3940" s="20"/>
      <c r="C3940" s="20"/>
      <c r="D3940" s="15"/>
      <c r="E3940" s="15"/>
    </row>
    <row r="3941" spans="1:5" x14ac:dyDescent="0.25">
      <c r="A3941" s="15"/>
      <c r="B3941" s="20"/>
      <c r="C3941" s="20"/>
      <c r="D3941" s="15"/>
      <c r="E3941" s="15"/>
    </row>
    <row r="3942" spans="1:5" x14ac:dyDescent="0.25">
      <c r="A3942" s="15"/>
      <c r="B3942" s="20"/>
      <c r="C3942" s="20"/>
      <c r="D3942" s="15"/>
      <c r="E3942" s="15"/>
    </row>
    <row r="3943" spans="1:5" x14ac:dyDescent="0.25">
      <c r="A3943" s="15"/>
      <c r="B3943" s="20"/>
      <c r="C3943" s="20"/>
      <c r="D3943" s="15"/>
      <c r="E3943" s="15"/>
    </row>
    <row r="3944" spans="1:5" x14ac:dyDescent="0.25">
      <c r="A3944" s="15"/>
      <c r="B3944" s="20"/>
      <c r="C3944" s="20"/>
      <c r="D3944" s="15"/>
      <c r="E3944" s="15"/>
    </row>
    <row r="3945" spans="1:5" x14ac:dyDescent="0.25">
      <c r="A3945" s="15"/>
      <c r="B3945" s="20"/>
      <c r="C3945" s="20"/>
      <c r="D3945" s="15"/>
      <c r="E3945" s="15"/>
    </row>
    <row r="3946" spans="1:5" x14ac:dyDescent="0.25">
      <c r="A3946" s="15"/>
      <c r="B3946" s="20"/>
      <c r="C3946" s="20"/>
      <c r="D3946" s="15"/>
      <c r="E3946" s="15"/>
    </row>
    <row r="3947" spans="1:5" x14ac:dyDescent="0.25">
      <c r="A3947" s="15"/>
      <c r="B3947" s="20"/>
      <c r="C3947" s="20"/>
      <c r="D3947" s="15"/>
      <c r="E3947" s="15"/>
    </row>
    <row r="3948" spans="1:5" x14ac:dyDescent="0.25">
      <c r="A3948" s="15"/>
      <c r="B3948" s="20"/>
      <c r="C3948" s="20"/>
      <c r="D3948" s="15"/>
      <c r="E3948" s="15"/>
    </row>
    <row r="3949" spans="1:5" x14ac:dyDescent="0.25">
      <c r="A3949" s="15"/>
      <c r="B3949" s="20"/>
      <c r="C3949" s="20"/>
      <c r="D3949" s="15"/>
      <c r="E3949" s="15"/>
    </row>
    <row r="3950" spans="1:5" x14ac:dyDescent="0.25">
      <c r="A3950" s="15"/>
      <c r="B3950" s="20"/>
      <c r="C3950" s="20"/>
      <c r="D3950" s="15"/>
      <c r="E3950" s="15"/>
    </row>
    <row r="3951" spans="1:5" x14ac:dyDescent="0.25">
      <c r="A3951" s="15"/>
      <c r="B3951" s="20"/>
      <c r="C3951" s="20"/>
      <c r="D3951" s="15"/>
      <c r="E3951" s="15"/>
    </row>
    <row r="3952" spans="1:5" x14ac:dyDescent="0.25">
      <c r="A3952" s="15"/>
      <c r="B3952" s="20"/>
      <c r="C3952" s="20"/>
      <c r="D3952" s="15"/>
      <c r="E3952" s="15"/>
    </row>
    <row r="3953" spans="1:5" x14ac:dyDescent="0.25">
      <c r="A3953" s="15"/>
      <c r="B3953" s="20"/>
      <c r="C3953" s="20"/>
      <c r="D3953" s="15"/>
      <c r="E3953" s="15"/>
    </row>
    <row r="3954" spans="1:5" x14ac:dyDescent="0.25">
      <c r="A3954" s="15"/>
      <c r="B3954" s="20"/>
      <c r="C3954" s="20"/>
      <c r="D3954" s="15"/>
      <c r="E3954" s="15"/>
    </row>
    <row r="3955" spans="1:5" x14ac:dyDescent="0.25">
      <c r="A3955" s="15"/>
      <c r="B3955" s="20"/>
      <c r="C3955" s="20"/>
      <c r="D3955" s="15"/>
      <c r="E3955" s="15"/>
    </row>
    <row r="3956" spans="1:5" x14ac:dyDescent="0.25">
      <c r="A3956" s="15"/>
      <c r="B3956" s="20"/>
      <c r="C3956" s="20"/>
      <c r="D3956" s="15"/>
      <c r="E3956" s="15"/>
    </row>
    <row r="3957" spans="1:5" x14ac:dyDescent="0.25">
      <c r="A3957" s="15"/>
      <c r="B3957" s="20"/>
      <c r="C3957" s="20"/>
      <c r="D3957" s="15"/>
      <c r="E3957" s="15"/>
    </row>
    <row r="3958" spans="1:5" x14ac:dyDescent="0.25">
      <c r="A3958" s="15"/>
      <c r="B3958" s="20"/>
      <c r="C3958" s="20"/>
      <c r="D3958" s="15"/>
      <c r="E3958" s="15"/>
    </row>
    <row r="3959" spans="1:5" x14ac:dyDescent="0.25">
      <c r="A3959" s="15"/>
      <c r="B3959" s="20"/>
      <c r="C3959" s="20"/>
      <c r="D3959" s="15"/>
      <c r="E3959" s="15"/>
    </row>
    <row r="3960" spans="1:5" x14ac:dyDescent="0.25">
      <c r="A3960" s="15"/>
      <c r="B3960" s="20"/>
      <c r="C3960" s="20"/>
      <c r="D3960" s="15"/>
      <c r="E3960" s="15"/>
    </row>
    <row r="3961" spans="1:5" x14ac:dyDescent="0.25">
      <c r="A3961" s="15"/>
      <c r="B3961" s="20"/>
      <c r="C3961" s="20"/>
      <c r="D3961" s="15"/>
      <c r="E3961" s="15"/>
    </row>
    <row r="3962" spans="1:5" x14ac:dyDescent="0.25">
      <c r="A3962" s="15"/>
      <c r="B3962" s="20"/>
      <c r="C3962" s="20"/>
      <c r="D3962" s="15"/>
      <c r="E3962" s="15"/>
    </row>
    <row r="3963" spans="1:5" x14ac:dyDescent="0.25">
      <c r="A3963" s="15"/>
      <c r="B3963" s="20"/>
      <c r="C3963" s="20"/>
      <c r="D3963" s="15"/>
      <c r="E3963" s="15"/>
    </row>
    <row r="3964" spans="1:5" x14ac:dyDescent="0.25">
      <c r="A3964" s="15"/>
      <c r="B3964" s="20"/>
      <c r="C3964" s="20"/>
      <c r="D3964" s="15"/>
      <c r="E3964" s="15"/>
    </row>
    <row r="3965" spans="1:5" x14ac:dyDescent="0.25">
      <c r="A3965" s="15"/>
      <c r="B3965" s="20"/>
      <c r="C3965" s="20"/>
      <c r="D3965" s="15"/>
      <c r="E3965" s="15"/>
    </row>
    <row r="3966" spans="1:5" x14ac:dyDescent="0.25">
      <c r="A3966" s="15"/>
      <c r="B3966" s="20"/>
      <c r="C3966" s="20"/>
      <c r="D3966" s="15"/>
      <c r="E3966" s="15"/>
    </row>
    <row r="3967" spans="1:5" x14ac:dyDescent="0.25">
      <c r="A3967" s="15"/>
      <c r="B3967" s="20"/>
      <c r="C3967" s="20"/>
      <c r="D3967" s="15"/>
      <c r="E3967" s="15"/>
    </row>
    <row r="3968" spans="1:5" x14ac:dyDescent="0.25">
      <c r="A3968" s="15"/>
      <c r="B3968" s="20"/>
      <c r="C3968" s="20"/>
      <c r="D3968" s="15"/>
      <c r="E3968" s="15"/>
    </row>
    <row r="3969" spans="1:5" x14ac:dyDescent="0.25">
      <c r="A3969" s="15"/>
      <c r="B3969" s="20"/>
      <c r="C3969" s="20"/>
      <c r="D3969" s="15"/>
      <c r="E3969" s="15"/>
    </row>
    <row r="3970" spans="1:5" x14ac:dyDescent="0.25">
      <c r="A3970" s="15"/>
      <c r="B3970" s="20"/>
      <c r="C3970" s="20"/>
      <c r="D3970" s="15"/>
      <c r="E3970" s="15"/>
    </row>
    <row r="3971" spans="1:5" x14ac:dyDescent="0.25">
      <c r="A3971" s="15"/>
      <c r="B3971" s="20"/>
      <c r="C3971" s="20"/>
      <c r="D3971" s="15"/>
      <c r="E3971" s="15"/>
    </row>
    <row r="3972" spans="1:5" x14ac:dyDescent="0.25">
      <c r="A3972" s="15"/>
      <c r="B3972" s="20"/>
      <c r="C3972" s="20"/>
      <c r="D3972" s="15"/>
      <c r="E3972" s="15"/>
    </row>
    <row r="3973" spans="1:5" x14ac:dyDescent="0.25">
      <c r="A3973" s="15"/>
      <c r="B3973" s="20"/>
      <c r="C3973" s="20"/>
      <c r="D3973" s="15"/>
      <c r="E3973" s="15"/>
    </row>
    <row r="3974" spans="1:5" x14ac:dyDescent="0.25">
      <c r="A3974" s="15"/>
      <c r="B3974" s="20"/>
      <c r="C3974" s="20"/>
      <c r="D3974" s="15"/>
      <c r="E3974" s="15"/>
    </row>
    <row r="3975" spans="1:5" x14ac:dyDescent="0.25">
      <c r="A3975" s="15"/>
      <c r="B3975" s="20"/>
      <c r="C3975" s="20"/>
      <c r="D3975" s="15"/>
      <c r="E3975" s="15"/>
    </row>
    <row r="3976" spans="1:5" x14ac:dyDescent="0.25">
      <c r="A3976" s="15"/>
      <c r="B3976" s="20"/>
      <c r="C3976" s="20"/>
      <c r="D3976" s="15"/>
      <c r="E3976" s="15"/>
    </row>
    <row r="3977" spans="1:5" x14ac:dyDescent="0.25">
      <c r="A3977" s="15"/>
      <c r="B3977" s="20"/>
      <c r="C3977" s="20"/>
      <c r="D3977" s="15"/>
      <c r="E3977" s="15"/>
    </row>
    <row r="3978" spans="1:5" x14ac:dyDescent="0.25">
      <c r="A3978" s="15"/>
      <c r="B3978" s="20"/>
      <c r="C3978" s="20"/>
      <c r="D3978" s="15"/>
      <c r="E3978" s="15"/>
    </row>
    <row r="3979" spans="1:5" x14ac:dyDescent="0.25">
      <c r="A3979" s="15"/>
      <c r="B3979" s="20"/>
      <c r="C3979" s="20"/>
      <c r="D3979" s="15"/>
      <c r="E3979" s="15"/>
    </row>
    <row r="3980" spans="1:5" x14ac:dyDescent="0.25">
      <c r="A3980" s="15"/>
      <c r="B3980" s="20"/>
      <c r="C3980" s="20"/>
      <c r="D3980" s="15"/>
      <c r="E3980" s="15"/>
    </row>
    <row r="3981" spans="1:5" x14ac:dyDescent="0.25">
      <c r="A3981" s="15"/>
      <c r="B3981" s="20"/>
      <c r="C3981" s="20"/>
      <c r="D3981" s="15"/>
      <c r="E3981" s="15"/>
    </row>
    <row r="3982" spans="1:5" x14ac:dyDescent="0.25">
      <c r="A3982" s="15"/>
      <c r="B3982" s="20"/>
      <c r="C3982" s="20"/>
      <c r="D3982" s="15"/>
      <c r="E3982" s="15"/>
    </row>
    <row r="3983" spans="1:5" x14ac:dyDescent="0.25">
      <c r="A3983" s="15"/>
      <c r="B3983" s="20"/>
      <c r="C3983" s="20"/>
      <c r="D3983" s="15"/>
      <c r="E3983" s="15"/>
    </row>
    <row r="3984" spans="1:5" x14ac:dyDescent="0.25">
      <c r="A3984" s="15"/>
      <c r="B3984" s="20"/>
      <c r="C3984" s="20"/>
      <c r="D3984" s="15"/>
      <c r="E3984" s="15"/>
    </row>
    <row r="3985" spans="1:5" x14ac:dyDescent="0.25">
      <c r="A3985" s="15"/>
      <c r="B3985" s="20"/>
      <c r="C3985" s="20"/>
      <c r="D3985" s="15"/>
      <c r="E3985" s="15"/>
    </row>
    <row r="3986" spans="1:5" x14ac:dyDescent="0.25">
      <c r="A3986" s="15"/>
      <c r="B3986" s="20"/>
      <c r="C3986" s="20"/>
      <c r="D3986" s="15"/>
      <c r="E3986" s="15"/>
    </row>
    <row r="3987" spans="1:5" x14ac:dyDescent="0.25">
      <c r="A3987" s="15"/>
      <c r="B3987" s="20"/>
      <c r="C3987" s="20"/>
      <c r="D3987" s="15"/>
      <c r="E3987" s="15"/>
    </row>
    <row r="3988" spans="1:5" x14ac:dyDescent="0.25">
      <c r="A3988" s="15"/>
      <c r="B3988" s="20"/>
      <c r="C3988" s="20"/>
      <c r="D3988" s="15"/>
      <c r="E3988" s="15"/>
    </row>
    <row r="3989" spans="1:5" x14ac:dyDescent="0.25">
      <c r="A3989" s="15"/>
      <c r="B3989" s="20"/>
      <c r="C3989" s="20"/>
      <c r="D3989" s="15"/>
      <c r="E3989" s="15"/>
    </row>
    <row r="3990" spans="1:5" x14ac:dyDescent="0.25">
      <c r="A3990" s="15"/>
      <c r="B3990" s="20"/>
      <c r="C3990" s="20"/>
      <c r="D3990" s="15"/>
      <c r="E3990" s="15"/>
    </row>
    <row r="3991" spans="1:5" x14ac:dyDescent="0.25">
      <c r="A3991" s="15"/>
      <c r="B3991" s="20"/>
      <c r="C3991" s="20"/>
      <c r="D3991" s="15"/>
      <c r="E3991" s="15"/>
    </row>
    <row r="3992" spans="1:5" x14ac:dyDescent="0.25">
      <c r="A3992" s="15"/>
      <c r="B3992" s="20"/>
      <c r="C3992" s="20"/>
      <c r="D3992" s="15"/>
      <c r="E3992" s="15"/>
    </row>
    <row r="3993" spans="1:5" x14ac:dyDescent="0.25">
      <c r="A3993" s="15"/>
      <c r="B3993" s="20"/>
      <c r="C3993" s="20"/>
      <c r="D3993" s="15"/>
      <c r="E3993" s="15"/>
    </row>
    <row r="3994" spans="1:5" x14ac:dyDescent="0.25">
      <c r="A3994" s="15"/>
      <c r="B3994" s="20"/>
      <c r="C3994" s="20"/>
      <c r="D3994" s="15"/>
      <c r="E3994" s="15"/>
    </row>
    <row r="3995" spans="1:5" x14ac:dyDescent="0.25">
      <c r="A3995" s="15"/>
      <c r="B3995" s="20"/>
      <c r="C3995" s="20"/>
      <c r="D3995" s="15"/>
      <c r="E3995" s="15"/>
    </row>
    <row r="3996" spans="1:5" x14ac:dyDescent="0.25">
      <c r="A3996" s="15"/>
      <c r="B3996" s="20"/>
      <c r="C3996" s="20"/>
      <c r="D3996" s="15"/>
      <c r="E3996" s="15"/>
    </row>
    <row r="3997" spans="1:5" x14ac:dyDescent="0.25">
      <c r="A3997" s="15"/>
      <c r="B3997" s="20"/>
      <c r="C3997" s="20"/>
      <c r="D3997" s="15"/>
      <c r="E3997" s="15"/>
    </row>
    <row r="3998" spans="1:5" x14ac:dyDescent="0.25">
      <c r="A3998" s="15"/>
      <c r="B3998" s="20"/>
      <c r="C3998" s="20"/>
      <c r="D3998" s="15"/>
      <c r="E3998" s="15"/>
    </row>
    <row r="3999" spans="1:5" x14ac:dyDescent="0.25">
      <c r="A3999" s="15"/>
      <c r="B3999" s="20"/>
      <c r="C3999" s="20"/>
      <c r="D3999" s="15"/>
      <c r="E3999" s="15"/>
    </row>
    <row r="4000" spans="1:5" x14ac:dyDescent="0.25">
      <c r="A4000" s="15"/>
      <c r="B4000" s="20"/>
      <c r="C4000" s="20"/>
      <c r="D4000" s="15"/>
      <c r="E4000" s="15"/>
    </row>
    <row r="4001" spans="1:5" x14ac:dyDescent="0.25">
      <c r="A4001" s="15"/>
      <c r="B4001" s="20"/>
      <c r="C4001" s="20"/>
      <c r="D4001" s="15"/>
      <c r="E4001" s="15"/>
    </row>
    <row r="4002" spans="1:5" x14ac:dyDescent="0.25">
      <c r="A4002" s="15"/>
      <c r="B4002" s="20"/>
      <c r="C4002" s="20"/>
      <c r="D4002" s="15"/>
      <c r="E4002" s="15"/>
    </row>
    <row r="4003" spans="1:5" x14ac:dyDescent="0.25">
      <c r="A4003" s="15"/>
      <c r="B4003" s="20"/>
      <c r="C4003" s="20"/>
      <c r="D4003" s="15"/>
      <c r="E4003" s="15"/>
    </row>
    <row r="4004" spans="1:5" x14ac:dyDescent="0.25">
      <c r="A4004" s="15"/>
      <c r="B4004" s="20"/>
      <c r="C4004" s="20"/>
      <c r="D4004" s="15"/>
      <c r="E4004" s="15"/>
    </row>
    <row r="4005" spans="1:5" x14ac:dyDescent="0.25">
      <c r="A4005" s="15"/>
      <c r="B4005" s="20"/>
      <c r="C4005" s="20"/>
      <c r="D4005" s="15"/>
      <c r="E4005" s="15"/>
    </row>
    <row r="4006" spans="1:5" x14ac:dyDescent="0.25">
      <c r="A4006" s="15"/>
      <c r="B4006" s="20"/>
      <c r="C4006" s="20"/>
      <c r="D4006" s="15"/>
      <c r="E4006" s="15"/>
    </row>
    <row r="4007" spans="1:5" x14ac:dyDescent="0.25">
      <c r="A4007" s="15"/>
      <c r="B4007" s="20"/>
      <c r="C4007" s="20"/>
      <c r="D4007" s="15"/>
      <c r="E4007" s="15"/>
    </row>
    <row r="4008" spans="1:5" x14ac:dyDescent="0.25">
      <c r="A4008" s="15"/>
      <c r="B4008" s="20"/>
      <c r="C4008" s="20"/>
      <c r="D4008" s="15"/>
      <c r="E4008" s="15"/>
    </row>
    <row r="4009" spans="1:5" x14ac:dyDescent="0.25">
      <c r="A4009" s="15"/>
      <c r="B4009" s="20"/>
      <c r="C4009" s="20"/>
      <c r="D4009" s="15"/>
      <c r="E4009" s="15"/>
    </row>
    <row r="4010" spans="1:5" x14ac:dyDescent="0.25">
      <c r="A4010" s="15"/>
      <c r="B4010" s="20"/>
      <c r="C4010" s="20"/>
      <c r="D4010" s="15"/>
      <c r="E4010" s="15"/>
    </row>
    <row r="4011" spans="1:5" x14ac:dyDescent="0.25">
      <c r="A4011" s="15"/>
      <c r="B4011" s="20"/>
      <c r="C4011" s="20"/>
      <c r="D4011" s="15"/>
      <c r="E4011" s="15"/>
    </row>
    <row r="4012" spans="1:5" x14ac:dyDescent="0.25">
      <c r="A4012" s="15"/>
      <c r="B4012" s="20"/>
      <c r="C4012" s="20"/>
      <c r="D4012" s="15"/>
      <c r="E4012" s="15"/>
    </row>
    <row r="4013" spans="1:5" x14ac:dyDescent="0.25">
      <c r="A4013" s="15"/>
      <c r="B4013" s="20"/>
      <c r="C4013" s="20"/>
      <c r="D4013" s="15"/>
      <c r="E4013" s="15"/>
    </row>
    <row r="4014" spans="1:5" x14ac:dyDescent="0.25">
      <c r="A4014" s="15"/>
      <c r="B4014" s="20"/>
      <c r="C4014" s="20"/>
      <c r="D4014" s="15"/>
      <c r="E4014" s="15"/>
    </row>
    <row r="4015" spans="1:5" x14ac:dyDescent="0.25">
      <c r="A4015" s="15"/>
      <c r="B4015" s="20"/>
      <c r="C4015" s="20"/>
      <c r="D4015" s="15"/>
      <c r="E4015" s="15"/>
    </row>
    <row r="4016" spans="1:5" x14ac:dyDescent="0.25">
      <c r="A4016" s="15"/>
      <c r="B4016" s="20"/>
      <c r="C4016" s="20"/>
      <c r="D4016" s="15"/>
      <c r="E4016" s="15"/>
    </row>
    <row r="4017" spans="1:5" x14ac:dyDescent="0.25">
      <c r="A4017" s="15"/>
      <c r="B4017" s="20"/>
      <c r="C4017" s="20"/>
      <c r="D4017" s="15"/>
      <c r="E4017" s="15"/>
    </row>
    <row r="4018" spans="1:5" x14ac:dyDescent="0.25">
      <c r="A4018" s="15"/>
      <c r="B4018" s="20"/>
      <c r="C4018" s="20"/>
      <c r="D4018" s="15"/>
      <c r="E4018" s="15"/>
    </row>
    <row r="4019" spans="1:5" x14ac:dyDescent="0.25">
      <c r="A4019" s="15"/>
      <c r="B4019" s="20"/>
      <c r="C4019" s="20"/>
      <c r="D4019" s="15"/>
      <c r="E4019" s="15"/>
    </row>
    <row r="4020" spans="1:5" x14ac:dyDescent="0.25">
      <c r="A4020" s="15"/>
      <c r="B4020" s="20"/>
      <c r="C4020" s="20"/>
      <c r="D4020" s="15"/>
      <c r="E4020" s="15"/>
    </row>
    <row r="4021" spans="1:5" x14ac:dyDescent="0.25">
      <c r="A4021" s="15"/>
      <c r="B4021" s="20"/>
      <c r="C4021" s="20"/>
      <c r="D4021" s="15"/>
      <c r="E4021" s="15"/>
    </row>
    <row r="4022" spans="1:5" x14ac:dyDescent="0.25">
      <c r="A4022" s="15"/>
      <c r="B4022" s="20"/>
      <c r="C4022" s="20"/>
      <c r="D4022" s="15"/>
      <c r="E4022" s="15"/>
    </row>
    <row r="4023" spans="1:5" x14ac:dyDescent="0.25">
      <c r="A4023" s="15"/>
      <c r="B4023" s="20"/>
      <c r="C4023" s="20"/>
      <c r="D4023" s="15"/>
      <c r="E4023" s="15"/>
    </row>
    <row r="4024" spans="1:5" x14ac:dyDescent="0.25">
      <c r="A4024" s="15"/>
      <c r="B4024" s="20"/>
      <c r="C4024" s="20"/>
      <c r="D4024" s="15"/>
      <c r="E4024" s="15"/>
    </row>
    <row r="4025" spans="1:5" x14ac:dyDescent="0.25">
      <c r="A4025" s="15"/>
      <c r="B4025" s="20"/>
      <c r="C4025" s="20"/>
      <c r="D4025" s="15"/>
      <c r="E4025" s="15"/>
    </row>
    <row r="4026" spans="1:5" x14ac:dyDescent="0.25">
      <c r="A4026" s="15"/>
      <c r="B4026" s="20"/>
      <c r="C4026" s="20"/>
      <c r="D4026" s="15"/>
      <c r="E4026" s="15"/>
    </row>
    <row r="4027" spans="1:5" x14ac:dyDescent="0.25">
      <c r="A4027" s="15"/>
      <c r="B4027" s="20"/>
      <c r="C4027" s="20"/>
      <c r="D4027" s="15"/>
      <c r="E4027" s="15"/>
    </row>
    <row r="4028" spans="1:5" x14ac:dyDescent="0.25">
      <c r="A4028" s="15"/>
      <c r="B4028" s="20"/>
      <c r="C4028" s="20"/>
      <c r="D4028" s="15"/>
      <c r="E4028" s="15"/>
    </row>
    <row r="4029" spans="1:5" x14ac:dyDescent="0.25">
      <c r="A4029" s="15"/>
      <c r="B4029" s="20"/>
      <c r="C4029" s="20"/>
      <c r="D4029" s="15"/>
      <c r="E4029" s="15"/>
    </row>
    <row r="4030" spans="1:5" x14ac:dyDescent="0.25">
      <c r="A4030" s="15"/>
      <c r="B4030" s="20"/>
      <c r="C4030" s="20"/>
      <c r="D4030" s="15"/>
      <c r="E4030" s="15"/>
    </row>
    <row r="4031" spans="1:5" x14ac:dyDescent="0.25">
      <c r="A4031" s="15"/>
      <c r="B4031" s="20"/>
      <c r="C4031" s="20"/>
      <c r="D4031" s="15"/>
      <c r="E4031" s="15"/>
    </row>
    <row r="4032" spans="1:5" x14ac:dyDescent="0.25">
      <c r="A4032" s="15"/>
      <c r="B4032" s="20"/>
      <c r="C4032" s="20"/>
      <c r="D4032" s="15"/>
      <c r="E4032" s="15"/>
    </row>
    <row r="4033" spans="1:5" x14ac:dyDescent="0.25">
      <c r="A4033" s="15"/>
      <c r="B4033" s="20"/>
      <c r="C4033" s="20"/>
      <c r="D4033" s="15"/>
      <c r="E4033" s="15"/>
    </row>
    <row r="4034" spans="1:5" x14ac:dyDescent="0.25">
      <c r="A4034" s="15"/>
      <c r="B4034" s="20"/>
      <c r="C4034" s="20"/>
      <c r="D4034" s="15"/>
      <c r="E4034" s="15"/>
    </row>
    <row r="4035" spans="1:5" x14ac:dyDescent="0.25">
      <c r="A4035" s="15"/>
      <c r="B4035" s="20"/>
      <c r="C4035" s="20"/>
      <c r="D4035" s="15"/>
      <c r="E4035" s="15"/>
    </row>
    <row r="4036" spans="1:5" x14ac:dyDescent="0.25">
      <c r="A4036" s="15"/>
      <c r="B4036" s="20"/>
      <c r="C4036" s="20"/>
      <c r="D4036" s="15"/>
      <c r="E4036" s="15"/>
    </row>
    <row r="4037" spans="1:5" x14ac:dyDescent="0.25">
      <c r="A4037" s="15"/>
      <c r="B4037" s="20"/>
      <c r="C4037" s="20"/>
      <c r="D4037" s="15"/>
      <c r="E4037" s="15"/>
    </row>
    <row r="4038" spans="1:5" x14ac:dyDescent="0.25">
      <c r="A4038" s="15"/>
      <c r="B4038" s="20"/>
      <c r="C4038" s="20"/>
      <c r="D4038" s="15"/>
      <c r="E4038" s="15"/>
    </row>
    <row r="4039" spans="1:5" x14ac:dyDescent="0.25">
      <c r="A4039" s="15"/>
      <c r="B4039" s="20"/>
      <c r="C4039" s="20"/>
      <c r="D4039" s="15"/>
      <c r="E4039" s="15"/>
    </row>
    <row r="4040" spans="1:5" x14ac:dyDescent="0.25">
      <c r="A4040" s="15"/>
      <c r="B4040" s="20"/>
      <c r="C4040" s="20"/>
      <c r="D4040" s="15"/>
      <c r="E4040" s="15"/>
    </row>
    <row r="4041" spans="1:5" x14ac:dyDescent="0.25">
      <c r="A4041" s="15"/>
      <c r="B4041" s="20"/>
      <c r="C4041" s="20"/>
      <c r="D4041" s="15"/>
      <c r="E4041" s="15"/>
    </row>
    <row r="4042" spans="1:5" x14ac:dyDescent="0.25">
      <c r="A4042" s="15"/>
      <c r="B4042" s="20"/>
      <c r="C4042" s="20"/>
      <c r="D4042" s="15"/>
      <c r="E4042" s="15"/>
    </row>
    <row r="4043" spans="1:5" x14ac:dyDescent="0.25">
      <c r="A4043" s="15"/>
      <c r="B4043" s="20"/>
      <c r="C4043" s="20"/>
      <c r="D4043" s="15"/>
      <c r="E4043" s="15"/>
    </row>
    <row r="4044" spans="1:5" x14ac:dyDescent="0.25">
      <c r="A4044" s="15"/>
      <c r="B4044" s="20"/>
      <c r="C4044" s="20"/>
      <c r="D4044" s="15"/>
      <c r="E4044" s="15"/>
    </row>
    <row r="4045" spans="1:5" x14ac:dyDescent="0.25">
      <c r="A4045" s="15"/>
      <c r="B4045" s="20"/>
      <c r="C4045" s="20"/>
      <c r="D4045" s="15"/>
      <c r="E4045" s="15"/>
    </row>
    <row r="4046" spans="1:5" x14ac:dyDescent="0.25">
      <c r="A4046" s="15"/>
      <c r="B4046" s="20"/>
      <c r="C4046" s="20"/>
      <c r="D4046" s="15"/>
      <c r="E4046" s="15"/>
    </row>
    <row r="4047" spans="1:5" x14ac:dyDescent="0.25">
      <c r="A4047" s="15"/>
      <c r="B4047" s="20"/>
      <c r="C4047" s="20"/>
      <c r="D4047" s="15"/>
      <c r="E4047" s="15"/>
    </row>
    <row r="4048" spans="1:5" x14ac:dyDescent="0.25">
      <c r="A4048" s="15"/>
      <c r="B4048" s="20"/>
      <c r="C4048" s="20"/>
      <c r="D4048" s="15"/>
      <c r="E4048" s="15"/>
    </row>
    <row r="4049" spans="1:5" x14ac:dyDescent="0.25">
      <c r="A4049" s="15"/>
      <c r="B4049" s="20"/>
      <c r="C4049" s="20"/>
      <c r="D4049" s="15"/>
      <c r="E4049" s="15"/>
    </row>
    <row r="4050" spans="1:5" x14ac:dyDescent="0.25">
      <c r="A4050" s="15"/>
      <c r="B4050" s="20"/>
      <c r="C4050" s="20"/>
      <c r="D4050" s="15"/>
      <c r="E4050" s="15"/>
    </row>
    <row r="4051" spans="1:5" x14ac:dyDescent="0.25">
      <c r="A4051" s="15"/>
      <c r="B4051" s="20"/>
      <c r="C4051" s="20"/>
      <c r="D4051" s="15"/>
      <c r="E4051" s="15"/>
    </row>
    <row r="4052" spans="1:5" x14ac:dyDescent="0.25">
      <c r="A4052" s="15"/>
      <c r="B4052" s="20"/>
      <c r="C4052" s="20"/>
      <c r="D4052" s="15"/>
      <c r="E4052" s="15"/>
    </row>
    <row r="4053" spans="1:5" x14ac:dyDescent="0.25">
      <c r="A4053" s="15"/>
      <c r="B4053" s="20"/>
      <c r="C4053" s="20"/>
      <c r="D4053" s="15"/>
      <c r="E4053" s="15"/>
    </row>
    <row r="4054" spans="1:5" x14ac:dyDescent="0.25">
      <c r="A4054" s="15"/>
      <c r="B4054" s="20"/>
      <c r="C4054" s="20"/>
      <c r="D4054" s="15"/>
      <c r="E4054" s="15"/>
    </row>
    <row r="4055" spans="1:5" x14ac:dyDescent="0.25">
      <c r="A4055" s="15"/>
      <c r="B4055" s="20"/>
      <c r="C4055" s="20"/>
      <c r="D4055" s="15"/>
      <c r="E4055" s="15"/>
    </row>
    <row r="4056" spans="1:5" x14ac:dyDescent="0.25">
      <c r="A4056" s="15"/>
      <c r="B4056" s="20"/>
      <c r="C4056" s="20"/>
      <c r="D4056" s="15"/>
      <c r="E4056" s="15"/>
    </row>
    <row r="4057" spans="1:5" x14ac:dyDescent="0.25">
      <c r="A4057" s="15"/>
      <c r="B4057" s="20"/>
      <c r="C4057" s="20"/>
      <c r="D4057" s="15"/>
      <c r="E4057" s="15"/>
    </row>
    <row r="4058" spans="1:5" x14ac:dyDescent="0.25">
      <c r="A4058" s="15"/>
      <c r="B4058" s="20"/>
      <c r="C4058" s="20"/>
      <c r="D4058" s="15"/>
      <c r="E4058" s="15"/>
    </row>
    <row r="4059" spans="1:5" x14ac:dyDescent="0.25">
      <c r="A4059" s="15"/>
      <c r="B4059" s="20"/>
      <c r="C4059" s="20"/>
      <c r="D4059" s="15"/>
      <c r="E4059" s="15"/>
    </row>
    <row r="4060" spans="1:5" x14ac:dyDescent="0.25">
      <c r="A4060" s="15"/>
      <c r="B4060" s="20"/>
      <c r="C4060" s="20"/>
      <c r="D4060" s="15"/>
      <c r="E4060" s="15"/>
    </row>
    <row r="4061" spans="1:5" x14ac:dyDescent="0.25">
      <c r="A4061" s="15"/>
      <c r="B4061" s="20"/>
      <c r="C4061" s="20"/>
      <c r="D4061" s="15"/>
      <c r="E4061" s="15"/>
    </row>
    <row r="4062" spans="1:5" x14ac:dyDescent="0.25">
      <c r="A4062" s="15"/>
      <c r="B4062" s="20"/>
      <c r="C4062" s="20"/>
      <c r="D4062" s="15"/>
      <c r="E4062" s="15"/>
    </row>
    <row r="4063" spans="1:5" x14ac:dyDescent="0.25">
      <c r="A4063" s="15"/>
      <c r="B4063" s="20"/>
      <c r="C4063" s="20"/>
      <c r="D4063" s="15"/>
      <c r="E4063" s="15"/>
    </row>
    <row r="4064" spans="1:5" x14ac:dyDescent="0.25">
      <c r="A4064" s="15"/>
      <c r="B4064" s="20"/>
      <c r="C4064" s="20"/>
      <c r="D4064" s="15"/>
      <c r="E4064" s="15"/>
    </row>
    <row r="4065" spans="1:5" x14ac:dyDescent="0.25">
      <c r="A4065" s="15"/>
      <c r="B4065" s="20"/>
      <c r="C4065" s="20"/>
      <c r="D4065" s="15"/>
      <c r="E4065" s="15"/>
    </row>
    <row r="4066" spans="1:5" x14ac:dyDescent="0.25">
      <c r="A4066" s="15"/>
      <c r="B4066" s="20"/>
      <c r="C4066" s="20"/>
      <c r="D4066" s="15"/>
      <c r="E4066" s="15"/>
    </row>
    <row r="4067" spans="1:5" x14ac:dyDescent="0.25">
      <c r="A4067" s="15"/>
      <c r="B4067" s="20"/>
      <c r="C4067" s="20"/>
      <c r="D4067" s="15"/>
      <c r="E4067" s="15"/>
    </row>
    <row r="4068" spans="1:5" x14ac:dyDescent="0.25">
      <c r="A4068" s="15"/>
      <c r="B4068" s="20"/>
      <c r="C4068" s="20"/>
      <c r="D4068" s="15"/>
      <c r="E4068" s="15"/>
    </row>
    <row r="4069" spans="1:5" x14ac:dyDescent="0.25">
      <c r="A4069" s="15"/>
      <c r="B4069" s="20"/>
      <c r="C4069" s="20"/>
      <c r="D4069" s="15"/>
      <c r="E4069" s="15"/>
    </row>
    <row r="4070" spans="1:5" x14ac:dyDescent="0.25">
      <c r="A4070" s="15"/>
      <c r="B4070" s="20"/>
      <c r="C4070" s="20"/>
      <c r="D4070" s="15"/>
      <c r="E4070" s="15"/>
    </row>
    <row r="4071" spans="1:5" x14ac:dyDescent="0.25">
      <c r="A4071" s="15"/>
      <c r="B4071" s="20"/>
      <c r="C4071" s="20"/>
      <c r="D4071" s="15"/>
      <c r="E4071" s="15"/>
    </row>
    <row r="4072" spans="1:5" x14ac:dyDescent="0.25">
      <c r="A4072" s="15"/>
      <c r="B4072" s="20"/>
      <c r="C4072" s="20"/>
      <c r="D4072" s="15"/>
      <c r="E4072" s="15"/>
    </row>
    <row r="4073" spans="1:5" x14ac:dyDescent="0.25">
      <c r="A4073" s="15"/>
      <c r="B4073" s="20"/>
      <c r="C4073" s="20"/>
      <c r="D4073" s="15"/>
      <c r="E4073" s="15"/>
    </row>
    <row r="4074" spans="1:5" x14ac:dyDescent="0.25">
      <c r="A4074" s="15"/>
      <c r="B4074" s="20"/>
      <c r="C4074" s="20"/>
      <c r="D4074" s="15"/>
      <c r="E4074" s="15"/>
    </row>
    <row r="4075" spans="1:5" x14ac:dyDescent="0.25">
      <c r="A4075" s="15"/>
      <c r="B4075" s="20"/>
      <c r="C4075" s="20"/>
      <c r="D4075" s="15"/>
      <c r="E4075" s="15"/>
    </row>
    <row r="4076" spans="1:5" x14ac:dyDescent="0.25">
      <c r="A4076" s="15"/>
      <c r="B4076" s="20"/>
      <c r="C4076" s="20"/>
      <c r="D4076" s="15"/>
      <c r="E4076" s="15"/>
    </row>
    <row r="4077" spans="1:5" x14ac:dyDescent="0.25">
      <c r="A4077" s="15"/>
      <c r="B4077" s="20"/>
      <c r="C4077" s="20"/>
      <c r="D4077" s="15"/>
      <c r="E4077" s="15"/>
    </row>
    <row r="4078" spans="1:5" x14ac:dyDescent="0.25">
      <c r="A4078" s="15"/>
      <c r="B4078" s="20"/>
      <c r="C4078" s="20"/>
      <c r="D4078" s="15"/>
      <c r="E4078" s="15"/>
    </row>
    <row r="4079" spans="1:5" x14ac:dyDescent="0.25">
      <c r="A4079" s="15"/>
      <c r="B4079" s="20"/>
      <c r="C4079" s="20"/>
      <c r="D4079" s="15"/>
      <c r="E4079" s="15"/>
    </row>
    <row r="4080" spans="1:5" x14ac:dyDescent="0.25">
      <c r="A4080" s="15"/>
      <c r="B4080" s="20"/>
      <c r="C4080" s="20"/>
      <c r="D4080" s="15"/>
      <c r="E4080" s="15"/>
    </row>
    <row r="4081" spans="1:5" x14ac:dyDescent="0.25">
      <c r="A4081" s="15"/>
      <c r="B4081" s="20"/>
      <c r="C4081" s="20"/>
      <c r="D4081" s="15"/>
      <c r="E4081" s="15"/>
    </row>
    <row r="4082" spans="1:5" x14ac:dyDescent="0.25">
      <c r="A4082" s="15"/>
      <c r="B4082" s="20"/>
      <c r="C4082" s="20"/>
      <c r="D4082" s="15"/>
      <c r="E4082" s="15"/>
    </row>
    <row r="4083" spans="1:5" x14ac:dyDescent="0.25">
      <c r="A4083" s="15"/>
      <c r="B4083" s="20"/>
      <c r="C4083" s="20"/>
      <c r="D4083" s="15"/>
      <c r="E4083" s="15"/>
    </row>
    <row r="4084" spans="1:5" x14ac:dyDescent="0.25">
      <c r="A4084" s="15"/>
      <c r="B4084" s="20"/>
      <c r="C4084" s="20"/>
      <c r="D4084" s="15"/>
      <c r="E4084" s="15"/>
    </row>
    <row r="4085" spans="1:5" x14ac:dyDescent="0.25">
      <c r="A4085" s="15"/>
      <c r="B4085" s="20"/>
      <c r="C4085" s="20"/>
      <c r="D4085" s="15"/>
      <c r="E4085" s="15"/>
    </row>
    <row r="4086" spans="1:5" x14ac:dyDescent="0.25">
      <c r="A4086" s="15"/>
      <c r="B4086" s="20"/>
      <c r="C4086" s="20"/>
      <c r="D4086" s="15"/>
      <c r="E4086" s="15"/>
    </row>
    <row r="4087" spans="1:5" x14ac:dyDescent="0.25">
      <c r="A4087" s="15"/>
      <c r="B4087" s="20"/>
      <c r="C4087" s="20"/>
      <c r="D4087" s="15"/>
      <c r="E4087" s="15"/>
    </row>
    <row r="4088" spans="1:5" x14ac:dyDescent="0.25">
      <c r="A4088" s="15"/>
      <c r="B4088" s="20"/>
      <c r="C4088" s="20"/>
      <c r="D4088" s="15"/>
      <c r="E4088" s="15"/>
    </row>
    <row r="4089" spans="1:5" x14ac:dyDescent="0.25">
      <c r="A4089" s="15"/>
      <c r="B4089" s="20"/>
      <c r="C4089" s="20"/>
      <c r="D4089" s="15"/>
      <c r="E4089" s="15"/>
    </row>
    <row r="4090" spans="1:5" x14ac:dyDescent="0.25">
      <c r="A4090" s="15"/>
      <c r="B4090" s="20"/>
      <c r="C4090" s="20"/>
      <c r="D4090" s="15"/>
      <c r="E4090" s="15"/>
    </row>
    <row r="4091" spans="1:5" x14ac:dyDescent="0.25">
      <c r="A4091" s="15"/>
      <c r="B4091" s="20"/>
      <c r="C4091" s="20"/>
      <c r="D4091" s="15"/>
      <c r="E4091" s="15"/>
    </row>
    <row r="4092" spans="1:5" x14ac:dyDescent="0.25">
      <c r="A4092" s="15"/>
      <c r="B4092" s="20"/>
      <c r="C4092" s="20"/>
      <c r="D4092" s="15"/>
      <c r="E4092" s="15"/>
    </row>
    <row r="4093" spans="1:5" x14ac:dyDescent="0.25">
      <c r="A4093" s="15"/>
      <c r="B4093" s="20"/>
      <c r="C4093" s="20"/>
      <c r="D4093" s="15"/>
      <c r="E4093" s="15"/>
    </row>
    <row r="4094" spans="1:5" x14ac:dyDescent="0.25">
      <c r="A4094" s="15"/>
      <c r="B4094" s="20"/>
      <c r="C4094" s="20"/>
      <c r="D4094" s="15"/>
      <c r="E4094" s="15"/>
    </row>
    <row r="4095" spans="1:5" x14ac:dyDescent="0.25">
      <c r="A4095" s="15"/>
      <c r="B4095" s="20"/>
      <c r="C4095" s="20"/>
      <c r="D4095" s="15"/>
      <c r="E4095" s="15"/>
    </row>
    <row r="4096" spans="1:5" x14ac:dyDescent="0.25">
      <c r="A4096" s="15"/>
      <c r="B4096" s="20"/>
      <c r="C4096" s="20"/>
      <c r="D4096" s="15"/>
      <c r="E4096" s="15"/>
    </row>
    <row r="4097" spans="1:5" x14ac:dyDescent="0.25">
      <c r="A4097" s="15"/>
      <c r="B4097" s="20"/>
      <c r="C4097" s="20"/>
      <c r="D4097" s="15"/>
      <c r="E4097" s="15"/>
    </row>
    <row r="4098" spans="1:5" x14ac:dyDescent="0.25">
      <c r="A4098" s="15"/>
      <c r="B4098" s="20"/>
      <c r="C4098" s="20"/>
      <c r="D4098" s="15"/>
      <c r="E4098" s="15"/>
    </row>
    <row r="4099" spans="1:5" x14ac:dyDescent="0.25">
      <c r="A4099" s="15"/>
      <c r="B4099" s="20"/>
      <c r="C4099" s="20"/>
      <c r="D4099" s="15"/>
      <c r="E4099" s="15"/>
    </row>
    <row r="4100" spans="1:5" x14ac:dyDescent="0.25">
      <c r="A4100" s="15"/>
      <c r="B4100" s="20"/>
      <c r="C4100" s="20"/>
      <c r="D4100" s="15"/>
      <c r="E4100" s="15"/>
    </row>
    <row r="4101" spans="1:5" x14ac:dyDescent="0.25">
      <c r="A4101" s="15"/>
      <c r="B4101" s="20"/>
      <c r="C4101" s="20"/>
      <c r="D4101" s="15"/>
      <c r="E4101" s="15"/>
    </row>
    <row r="4102" spans="1:5" x14ac:dyDescent="0.25">
      <c r="A4102" s="15"/>
      <c r="B4102" s="20"/>
      <c r="C4102" s="20"/>
      <c r="D4102" s="15"/>
      <c r="E4102" s="15"/>
    </row>
    <row r="4103" spans="1:5" x14ac:dyDescent="0.25">
      <c r="A4103" s="15"/>
      <c r="B4103" s="20"/>
      <c r="C4103" s="20"/>
      <c r="D4103" s="15"/>
      <c r="E4103" s="15"/>
    </row>
    <row r="4104" spans="1:5" x14ac:dyDescent="0.25">
      <c r="A4104" s="15"/>
      <c r="B4104" s="20"/>
      <c r="C4104" s="20"/>
      <c r="D4104" s="15"/>
      <c r="E4104" s="15"/>
    </row>
    <row r="4105" spans="1:5" x14ac:dyDescent="0.25">
      <c r="A4105" s="15"/>
      <c r="B4105" s="20"/>
      <c r="C4105" s="20"/>
      <c r="D4105" s="15"/>
      <c r="E4105" s="15"/>
    </row>
    <row r="4106" spans="1:5" x14ac:dyDescent="0.25">
      <c r="A4106" s="15"/>
      <c r="B4106" s="20"/>
      <c r="C4106" s="20"/>
      <c r="D4106" s="15"/>
      <c r="E4106" s="15"/>
    </row>
    <row r="4107" spans="1:5" x14ac:dyDescent="0.25">
      <c r="A4107" s="15"/>
      <c r="B4107" s="20"/>
      <c r="C4107" s="20"/>
      <c r="D4107" s="15"/>
      <c r="E4107" s="15"/>
    </row>
    <row r="4108" spans="1:5" x14ac:dyDescent="0.25">
      <c r="A4108" s="15"/>
      <c r="B4108" s="20"/>
      <c r="C4108" s="20"/>
      <c r="D4108" s="15"/>
      <c r="E4108" s="15"/>
    </row>
    <row r="4109" spans="1:5" x14ac:dyDescent="0.25">
      <c r="A4109" s="15"/>
      <c r="B4109" s="20"/>
      <c r="C4109" s="20"/>
      <c r="D4109" s="15"/>
      <c r="E4109" s="15"/>
    </row>
    <row r="4110" spans="1:5" x14ac:dyDescent="0.25">
      <c r="A4110" s="15"/>
      <c r="B4110" s="20"/>
      <c r="C4110" s="20"/>
      <c r="D4110" s="15"/>
      <c r="E4110" s="15"/>
    </row>
    <row r="4111" spans="1:5" x14ac:dyDescent="0.25">
      <c r="A4111" s="15"/>
      <c r="B4111" s="20"/>
      <c r="C4111" s="20"/>
      <c r="D4111" s="15"/>
      <c r="E4111" s="15"/>
    </row>
    <row r="4112" spans="1:5" x14ac:dyDescent="0.25">
      <c r="A4112" s="15"/>
      <c r="B4112" s="20"/>
      <c r="C4112" s="20"/>
      <c r="D4112" s="15"/>
      <c r="E4112" s="15"/>
    </row>
    <row r="4113" spans="1:5" x14ac:dyDescent="0.25">
      <c r="A4113" s="15"/>
      <c r="B4113" s="20"/>
      <c r="C4113" s="20"/>
      <c r="D4113" s="15"/>
      <c r="E4113" s="15"/>
    </row>
    <row r="4114" spans="1:5" x14ac:dyDescent="0.25">
      <c r="A4114" s="15"/>
      <c r="B4114" s="20"/>
      <c r="C4114" s="20"/>
      <c r="D4114" s="15"/>
      <c r="E4114" s="15"/>
    </row>
    <row r="4115" spans="1:5" x14ac:dyDescent="0.25">
      <c r="A4115" s="15"/>
      <c r="B4115" s="20"/>
      <c r="C4115" s="20"/>
      <c r="D4115" s="15"/>
      <c r="E4115" s="15"/>
    </row>
    <row r="4116" spans="1:5" x14ac:dyDescent="0.25">
      <c r="A4116" s="15"/>
      <c r="B4116" s="20"/>
      <c r="C4116" s="20"/>
      <c r="D4116" s="15"/>
      <c r="E4116" s="15"/>
    </row>
    <row r="4117" spans="1:5" x14ac:dyDescent="0.25">
      <c r="A4117" s="15"/>
      <c r="B4117" s="20"/>
      <c r="C4117" s="20"/>
      <c r="D4117" s="15"/>
      <c r="E4117" s="15"/>
    </row>
    <row r="4118" spans="1:5" x14ac:dyDescent="0.25">
      <c r="A4118" s="15"/>
      <c r="B4118" s="20"/>
      <c r="C4118" s="20"/>
      <c r="D4118" s="15"/>
      <c r="E4118" s="15"/>
    </row>
    <row r="4119" spans="1:5" x14ac:dyDescent="0.25">
      <c r="A4119" s="15"/>
      <c r="B4119" s="20"/>
      <c r="C4119" s="20"/>
      <c r="D4119" s="15"/>
      <c r="E4119" s="15"/>
    </row>
    <row r="4120" spans="1:5" x14ac:dyDescent="0.25">
      <c r="A4120" s="15"/>
      <c r="B4120" s="20"/>
      <c r="C4120" s="20"/>
      <c r="D4120" s="15"/>
      <c r="E4120" s="15"/>
    </row>
    <row r="4121" spans="1:5" x14ac:dyDescent="0.25">
      <c r="A4121" s="15"/>
      <c r="B4121" s="20"/>
      <c r="C4121" s="20"/>
      <c r="D4121" s="15"/>
      <c r="E4121" s="15"/>
    </row>
    <row r="4122" spans="1:5" x14ac:dyDescent="0.25">
      <c r="A4122" s="15"/>
      <c r="B4122" s="20"/>
      <c r="C4122" s="20"/>
      <c r="D4122" s="15"/>
      <c r="E4122" s="15"/>
    </row>
    <row r="4123" spans="1:5" x14ac:dyDescent="0.25">
      <c r="A4123" s="15"/>
      <c r="B4123" s="20"/>
      <c r="C4123" s="20"/>
      <c r="D4123" s="15"/>
      <c r="E4123" s="15"/>
    </row>
    <row r="4124" spans="1:5" x14ac:dyDescent="0.25">
      <c r="A4124" s="15"/>
      <c r="B4124" s="20"/>
      <c r="C4124" s="20"/>
      <c r="D4124" s="15"/>
      <c r="E4124" s="15"/>
    </row>
    <row r="4125" spans="1:5" x14ac:dyDescent="0.25">
      <c r="A4125" s="15"/>
      <c r="B4125" s="20"/>
      <c r="C4125" s="20"/>
      <c r="D4125" s="15"/>
      <c r="E4125" s="15"/>
    </row>
    <row r="4126" spans="1:5" x14ac:dyDescent="0.25">
      <c r="A4126" s="15"/>
      <c r="B4126" s="20"/>
      <c r="C4126" s="20"/>
      <c r="D4126" s="15"/>
      <c r="E4126" s="15"/>
    </row>
    <row r="4127" spans="1:5" x14ac:dyDescent="0.25">
      <c r="A4127" s="15"/>
      <c r="B4127" s="20"/>
      <c r="C4127" s="20"/>
      <c r="D4127" s="15"/>
      <c r="E4127" s="15"/>
    </row>
    <row r="4128" spans="1:5" x14ac:dyDescent="0.25">
      <c r="A4128" s="15"/>
      <c r="B4128" s="20"/>
      <c r="C4128" s="20"/>
      <c r="D4128" s="15"/>
      <c r="E4128" s="15"/>
    </row>
    <row r="4129" spans="1:5" x14ac:dyDescent="0.25">
      <c r="A4129" s="15"/>
      <c r="B4129" s="20"/>
      <c r="C4129" s="20"/>
      <c r="D4129" s="15"/>
      <c r="E4129" s="15"/>
    </row>
    <row r="4130" spans="1:5" x14ac:dyDescent="0.25">
      <c r="A4130" s="15"/>
      <c r="B4130" s="20"/>
      <c r="C4130" s="20"/>
      <c r="D4130" s="15"/>
      <c r="E4130" s="15"/>
    </row>
    <row r="4131" spans="1:5" x14ac:dyDescent="0.25">
      <c r="A4131" s="15"/>
      <c r="B4131" s="20"/>
      <c r="C4131" s="20"/>
      <c r="D4131" s="15"/>
      <c r="E4131" s="15"/>
    </row>
    <row r="4132" spans="1:5" x14ac:dyDescent="0.25">
      <c r="A4132" s="15"/>
      <c r="B4132" s="20"/>
      <c r="C4132" s="20"/>
      <c r="D4132" s="15"/>
      <c r="E4132" s="15"/>
    </row>
    <row r="4133" spans="1:5" x14ac:dyDescent="0.25">
      <c r="A4133" s="15"/>
      <c r="B4133" s="20"/>
      <c r="C4133" s="20"/>
      <c r="D4133" s="15"/>
      <c r="E4133" s="15"/>
    </row>
    <row r="4134" spans="1:5" x14ac:dyDescent="0.25">
      <c r="A4134" s="15"/>
      <c r="B4134" s="20"/>
      <c r="C4134" s="20"/>
      <c r="D4134" s="15"/>
      <c r="E4134" s="15"/>
    </row>
    <row r="4135" spans="1:5" x14ac:dyDescent="0.25">
      <c r="A4135" s="15"/>
      <c r="B4135" s="20"/>
      <c r="C4135" s="20"/>
      <c r="D4135" s="15"/>
      <c r="E4135" s="15"/>
    </row>
    <row r="4136" spans="1:5" x14ac:dyDescent="0.25">
      <c r="A4136" s="15"/>
      <c r="B4136" s="20"/>
      <c r="C4136" s="20"/>
      <c r="D4136" s="15"/>
      <c r="E4136" s="15"/>
    </row>
    <row r="4137" spans="1:5" x14ac:dyDescent="0.25">
      <c r="A4137" s="15"/>
      <c r="B4137" s="20"/>
      <c r="C4137" s="20"/>
      <c r="D4137" s="15"/>
      <c r="E4137" s="15"/>
    </row>
    <row r="4138" spans="1:5" x14ac:dyDescent="0.25">
      <c r="A4138" s="15"/>
      <c r="B4138" s="20"/>
      <c r="C4138" s="20"/>
      <c r="D4138" s="15"/>
      <c r="E4138" s="15"/>
    </row>
    <row r="4139" spans="1:5" x14ac:dyDescent="0.25">
      <c r="A4139" s="15"/>
      <c r="B4139" s="20"/>
      <c r="C4139" s="20"/>
      <c r="D4139" s="15"/>
      <c r="E4139" s="15"/>
    </row>
    <row r="4140" spans="1:5" x14ac:dyDescent="0.25">
      <c r="A4140" s="15"/>
      <c r="B4140" s="20"/>
      <c r="C4140" s="20"/>
      <c r="D4140" s="15"/>
      <c r="E4140" s="15"/>
    </row>
    <row r="4141" spans="1:5" x14ac:dyDescent="0.25">
      <c r="A4141" s="15"/>
      <c r="B4141" s="20"/>
      <c r="C4141" s="20"/>
      <c r="D4141" s="15"/>
      <c r="E4141" s="15"/>
    </row>
    <row r="4142" spans="1:5" x14ac:dyDescent="0.25">
      <c r="A4142" s="15"/>
      <c r="B4142" s="20"/>
      <c r="C4142" s="20"/>
      <c r="D4142" s="15"/>
      <c r="E4142" s="15"/>
    </row>
    <row r="4143" spans="1:5" x14ac:dyDescent="0.25">
      <c r="A4143" s="15"/>
      <c r="B4143" s="20"/>
      <c r="C4143" s="20"/>
      <c r="D4143" s="15"/>
      <c r="E4143" s="15"/>
    </row>
    <row r="4144" spans="1:5" x14ac:dyDescent="0.25">
      <c r="A4144" s="15"/>
      <c r="B4144" s="20"/>
      <c r="C4144" s="20"/>
      <c r="D4144" s="15"/>
      <c r="E4144" s="15"/>
    </row>
    <row r="4145" spans="1:5" x14ac:dyDescent="0.25">
      <c r="A4145" s="15"/>
      <c r="B4145" s="20"/>
      <c r="C4145" s="20"/>
      <c r="D4145" s="15"/>
      <c r="E4145" s="15"/>
    </row>
    <row r="4146" spans="1:5" x14ac:dyDescent="0.25">
      <c r="A4146" s="15"/>
      <c r="B4146" s="20"/>
      <c r="C4146" s="20"/>
      <c r="D4146" s="15"/>
      <c r="E4146" s="15"/>
    </row>
    <row r="4147" spans="1:5" x14ac:dyDescent="0.25">
      <c r="A4147" s="15"/>
      <c r="B4147" s="20"/>
      <c r="C4147" s="20"/>
      <c r="D4147" s="15"/>
      <c r="E4147" s="15"/>
    </row>
    <row r="4148" spans="1:5" x14ac:dyDescent="0.25">
      <c r="A4148" s="15"/>
      <c r="B4148" s="20"/>
      <c r="C4148" s="20"/>
      <c r="D4148" s="15"/>
      <c r="E4148" s="15"/>
    </row>
    <row r="4149" spans="1:5" x14ac:dyDescent="0.25">
      <c r="A4149" s="15"/>
      <c r="B4149" s="20"/>
      <c r="C4149" s="20"/>
      <c r="D4149" s="15"/>
      <c r="E4149" s="15"/>
    </row>
    <row r="4150" spans="1:5" x14ac:dyDescent="0.25">
      <c r="A4150" s="15"/>
      <c r="B4150" s="20"/>
      <c r="C4150" s="20"/>
      <c r="D4150" s="15"/>
      <c r="E4150" s="15"/>
    </row>
    <row r="4151" spans="1:5" x14ac:dyDescent="0.25">
      <c r="A4151" s="15"/>
      <c r="B4151" s="20"/>
      <c r="C4151" s="20"/>
      <c r="D4151" s="15"/>
      <c r="E4151" s="15"/>
    </row>
    <row r="4152" spans="1:5" x14ac:dyDescent="0.25">
      <c r="A4152" s="15"/>
      <c r="B4152" s="20"/>
      <c r="C4152" s="20"/>
      <c r="D4152" s="15"/>
      <c r="E4152" s="15"/>
    </row>
    <row r="4153" spans="1:5" x14ac:dyDescent="0.25">
      <c r="A4153" s="15"/>
      <c r="B4153" s="20"/>
      <c r="C4153" s="20"/>
      <c r="D4153" s="15"/>
      <c r="E4153" s="15"/>
    </row>
    <row r="4154" spans="1:5" x14ac:dyDescent="0.25">
      <c r="A4154" s="15"/>
      <c r="B4154" s="20"/>
      <c r="C4154" s="20"/>
      <c r="D4154" s="15"/>
      <c r="E4154" s="15"/>
    </row>
    <row r="4155" spans="1:5" x14ac:dyDescent="0.25">
      <c r="A4155" s="15"/>
      <c r="B4155" s="20"/>
      <c r="C4155" s="20"/>
      <c r="D4155" s="15"/>
      <c r="E4155" s="15"/>
    </row>
    <row r="4156" spans="1:5" x14ac:dyDescent="0.25">
      <c r="A4156" s="15"/>
      <c r="B4156" s="20"/>
      <c r="C4156" s="20"/>
      <c r="D4156" s="15"/>
      <c r="E4156" s="15"/>
    </row>
    <row r="4157" spans="1:5" x14ac:dyDescent="0.25">
      <c r="A4157" s="15"/>
      <c r="B4157" s="20"/>
      <c r="C4157" s="20"/>
      <c r="D4157" s="15"/>
      <c r="E4157" s="15"/>
    </row>
    <row r="4158" spans="1:5" x14ac:dyDescent="0.25">
      <c r="A4158" s="15"/>
      <c r="B4158" s="20"/>
      <c r="C4158" s="20"/>
      <c r="D4158" s="15"/>
      <c r="E4158" s="15"/>
    </row>
    <row r="4159" spans="1:5" x14ac:dyDescent="0.25">
      <c r="A4159" s="15"/>
      <c r="B4159" s="20"/>
      <c r="C4159" s="20"/>
      <c r="D4159" s="15"/>
      <c r="E4159" s="15"/>
    </row>
    <row r="4160" spans="1:5" x14ac:dyDescent="0.25">
      <c r="A4160" s="15"/>
      <c r="B4160" s="20"/>
      <c r="C4160" s="20"/>
      <c r="D4160" s="15"/>
      <c r="E4160" s="15"/>
    </row>
    <row r="4161" spans="1:5" x14ac:dyDescent="0.25">
      <c r="A4161" s="15"/>
      <c r="B4161" s="20"/>
      <c r="C4161" s="20"/>
      <c r="D4161" s="15"/>
      <c r="E4161" s="15"/>
    </row>
    <row r="4162" spans="1:5" x14ac:dyDescent="0.25">
      <c r="A4162" s="15"/>
      <c r="B4162" s="20"/>
      <c r="C4162" s="20"/>
      <c r="D4162" s="15"/>
      <c r="E4162" s="15"/>
    </row>
    <row r="4163" spans="1:5" x14ac:dyDescent="0.25">
      <c r="A4163" s="15"/>
      <c r="B4163" s="20"/>
      <c r="C4163" s="20"/>
      <c r="D4163" s="15"/>
      <c r="E4163" s="15"/>
    </row>
    <row r="4164" spans="1:5" x14ac:dyDescent="0.25">
      <c r="A4164" s="15"/>
      <c r="B4164" s="20"/>
      <c r="C4164" s="20"/>
      <c r="D4164" s="15"/>
      <c r="E4164" s="15"/>
    </row>
    <row r="4165" spans="1:5" x14ac:dyDescent="0.25">
      <c r="A4165" s="15"/>
      <c r="B4165" s="20"/>
      <c r="C4165" s="20"/>
      <c r="D4165" s="15"/>
      <c r="E4165" s="15"/>
    </row>
    <row r="4166" spans="1:5" x14ac:dyDescent="0.25">
      <c r="A4166" s="15"/>
      <c r="B4166" s="20"/>
      <c r="C4166" s="20"/>
      <c r="D4166" s="15"/>
      <c r="E4166" s="15"/>
    </row>
    <row r="4167" spans="1:5" x14ac:dyDescent="0.25">
      <c r="A4167" s="15"/>
      <c r="B4167" s="20"/>
      <c r="C4167" s="20"/>
      <c r="D4167" s="15"/>
      <c r="E4167" s="15"/>
    </row>
    <row r="4168" spans="1:5" x14ac:dyDescent="0.25">
      <c r="A4168" s="15"/>
      <c r="B4168" s="20"/>
      <c r="C4168" s="20"/>
      <c r="D4168" s="15"/>
      <c r="E4168" s="15"/>
    </row>
    <row r="4169" spans="1:5" x14ac:dyDescent="0.25">
      <c r="A4169" s="15"/>
      <c r="B4169" s="20"/>
      <c r="C4169" s="20"/>
      <c r="D4169" s="15"/>
      <c r="E4169" s="15"/>
    </row>
    <row r="4170" spans="1:5" x14ac:dyDescent="0.25">
      <c r="A4170" s="15"/>
      <c r="B4170" s="20"/>
      <c r="C4170" s="20"/>
      <c r="D4170" s="15"/>
      <c r="E4170" s="15"/>
    </row>
    <row r="4171" spans="1:5" x14ac:dyDescent="0.25">
      <c r="A4171" s="15"/>
      <c r="B4171" s="20"/>
      <c r="C4171" s="20"/>
      <c r="D4171" s="15"/>
      <c r="E4171" s="15"/>
    </row>
    <row r="4172" spans="1:5" x14ac:dyDescent="0.25">
      <c r="A4172" s="15"/>
      <c r="B4172" s="20"/>
      <c r="C4172" s="20"/>
      <c r="D4172" s="15"/>
      <c r="E4172" s="15"/>
    </row>
    <row r="4173" spans="1:5" x14ac:dyDescent="0.25">
      <c r="A4173" s="15"/>
      <c r="B4173" s="20"/>
      <c r="C4173" s="20"/>
      <c r="D4173" s="15"/>
      <c r="E4173" s="15"/>
    </row>
    <row r="4174" spans="1:5" x14ac:dyDescent="0.25">
      <c r="A4174" s="15"/>
      <c r="B4174" s="20"/>
      <c r="C4174" s="20"/>
      <c r="D4174" s="15"/>
      <c r="E4174" s="15"/>
    </row>
    <row r="4175" spans="1:5" x14ac:dyDescent="0.25">
      <c r="A4175" s="15"/>
      <c r="B4175" s="20"/>
      <c r="C4175" s="20"/>
      <c r="D4175" s="15"/>
      <c r="E4175" s="15"/>
    </row>
    <row r="4176" spans="1:5" x14ac:dyDescent="0.25">
      <c r="A4176" s="15"/>
      <c r="B4176" s="20"/>
      <c r="C4176" s="20"/>
      <c r="D4176" s="15"/>
      <c r="E4176" s="15"/>
    </row>
    <row r="4177" spans="1:5" x14ac:dyDescent="0.25">
      <c r="A4177" s="15"/>
      <c r="B4177" s="20"/>
      <c r="C4177" s="20"/>
      <c r="D4177" s="15"/>
      <c r="E4177" s="15"/>
    </row>
    <row r="4178" spans="1:5" x14ac:dyDescent="0.25">
      <c r="A4178" s="15"/>
      <c r="B4178" s="20"/>
      <c r="C4178" s="20"/>
      <c r="D4178" s="15"/>
      <c r="E4178" s="15"/>
    </row>
    <row r="4179" spans="1:5" x14ac:dyDescent="0.25">
      <c r="A4179" s="15"/>
      <c r="B4179" s="20"/>
      <c r="C4179" s="20"/>
      <c r="D4179" s="15"/>
      <c r="E4179" s="15"/>
    </row>
    <row r="4180" spans="1:5" x14ac:dyDescent="0.25">
      <c r="A4180" s="15"/>
      <c r="B4180" s="20"/>
      <c r="C4180" s="20"/>
      <c r="D4180" s="15"/>
      <c r="E4180" s="15"/>
    </row>
    <row r="4181" spans="1:5" x14ac:dyDescent="0.25">
      <c r="A4181" s="15"/>
      <c r="B4181" s="20"/>
      <c r="C4181" s="20"/>
      <c r="D4181" s="15"/>
      <c r="E4181" s="15"/>
    </row>
    <row r="4182" spans="1:5" x14ac:dyDescent="0.25">
      <c r="A4182" s="15"/>
      <c r="B4182" s="20"/>
      <c r="C4182" s="20"/>
      <c r="D4182" s="15"/>
      <c r="E4182" s="15"/>
    </row>
    <row r="4183" spans="1:5" x14ac:dyDescent="0.25">
      <c r="A4183" s="15"/>
      <c r="B4183" s="20"/>
      <c r="C4183" s="20"/>
      <c r="D4183" s="15"/>
      <c r="E4183" s="15"/>
    </row>
    <row r="4184" spans="1:5" x14ac:dyDescent="0.25">
      <c r="A4184" s="15"/>
      <c r="B4184" s="20"/>
      <c r="C4184" s="20"/>
      <c r="D4184" s="15"/>
      <c r="E4184" s="15"/>
    </row>
    <row r="4185" spans="1:5" x14ac:dyDescent="0.25">
      <c r="A4185" s="15"/>
      <c r="B4185" s="20"/>
      <c r="C4185" s="20"/>
      <c r="D4185" s="15"/>
      <c r="E4185" s="15"/>
    </row>
    <row r="4186" spans="1:5" x14ac:dyDescent="0.25">
      <c r="A4186" s="15"/>
      <c r="B4186" s="20"/>
      <c r="C4186" s="20"/>
      <c r="D4186" s="15"/>
      <c r="E4186" s="15"/>
    </row>
    <row r="4187" spans="1:5" x14ac:dyDescent="0.25">
      <c r="A4187" s="15"/>
      <c r="B4187" s="20"/>
      <c r="C4187" s="20"/>
      <c r="D4187" s="15"/>
      <c r="E4187" s="15"/>
    </row>
    <row r="4188" spans="1:5" x14ac:dyDescent="0.25">
      <c r="A4188" s="15"/>
      <c r="B4188" s="20"/>
      <c r="C4188" s="20"/>
      <c r="D4188" s="15"/>
      <c r="E4188" s="15"/>
    </row>
    <row r="4189" spans="1:5" x14ac:dyDescent="0.25">
      <c r="A4189" s="15"/>
      <c r="B4189" s="20"/>
      <c r="C4189" s="20"/>
      <c r="D4189" s="15"/>
      <c r="E4189" s="15"/>
    </row>
    <row r="4190" spans="1:5" x14ac:dyDescent="0.25">
      <c r="A4190" s="15"/>
      <c r="B4190" s="20"/>
      <c r="C4190" s="20"/>
      <c r="D4190" s="15"/>
      <c r="E4190" s="15"/>
    </row>
    <row r="4191" spans="1:5" x14ac:dyDescent="0.25">
      <c r="A4191" s="15"/>
      <c r="B4191" s="20"/>
      <c r="C4191" s="20"/>
      <c r="D4191" s="15"/>
      <c r="E4191" s="15"/>
    </row>
    <row r="4192" spans="1:5" x14ac:dyDescent="0.25">
      <c r="A4192" s="15"/>
      <c r="B4192" s="20"/>
      <c r="C4192" s="20"/>
      <c r="D4192" s="15"/>
      <c r="E4192" s="15"/>
    </row>
    <row r="4193" spans="1:5" x14ac:dyDescent="0.25">
      <c r="A4193" s="15"/>
      <c r="B4193" s="20"/>
      <c r="C4193" s="20"/>
      <c r="D4193" s="15"/>
      <c r="E4193" s="15"/>
    </row>
    <row r="4194" spans="1:5" x14ac:dyDescent="0.25">
      <c r="A4194" s="15"/>
      <c r="B4194" s="20"/>
      <c r="C4194" s="20"/>
      <c r="D4194" s="15"/>
      <c r="E4194" s="15"/>
    </row>
    <row r="4195" spans="1:5" x14ac:dyDescent="0.25">
      <c r="A4195" s="15"/>
      <c r="B4195" s="20"/>
      <c r="C4195" s="20"/>
      <c r="D4195" s="15"/>
      <c r="E4195" s="15"/>
    </row>
    <row r="4196" spans="1:5" x14ac:dyDescent="0.25">
      <c r="A4196" s="15"/>
      <c r="B4196" s="20"/>
      <c r="C4196" s="20"/>
      <c r="D4196" s="15"/>
      <c r="E4196" s="15"/>
    </row>
    <row r="4197" spans="1:5" x14ac:dyDescent="0.25">
      <c r="A4197" s="15"/>
      <c r="B4197" s="20"/>
      <c r="C4197" s="20"/>
      <c r="D4197" s="15"/>
      <c r="E4197" s="15"/>
    </row>
    <row r="4198" spans="1:5" x14ac:dyDescent="0.25">
      <c r="A4198" s="15"/>
      <c r="B4198" s="20"/>
      <c r="C4198" s="20"/>
      <c r="D4198" s="15"/>
      <c r="E4198" s="15"/>
    </row>
    <row r="4199" spans="1:5" x14ac:dyDescent="0.25">
      <c r="A4199" s="15"/>
      <c r="B4199" s="20"/>
      <c r="C4199" s="20"/>
      <c r="D4199" s="15"/>
      <c r="E4199" s="15"/>
    </row>
    <row r="4200" spans="1:5" x14ac:dyDescent="0.25">
      <c r="A4200" s="15"/>
      <c r="B4200" s="20"/>
      <c r="C4200" s="20"/>
      <c r="D4200" s="15"/>
      <c r="E4200" s="15"/>
    </row>
    <row r="4201" spans="1:5" x14ac:dyDescent="0.25">
      <c r="A4201" s="15"/>
      <c r="B4201" s="20"/>
      <c r="C4201" s="20"/>
      <c r="D4201" s="15"/>
      <c r="E4201" s="15"/>
    </row>
    <row r="4202" spans="1:5" x14ac:dyDescent="0.25">
      <c r="A4202" s="15"/>
      <c r="B4202" s="20"/>
      <c r="C4202" s="20"/>
      <c r="D4202" s="15"/>
      <c r="E4202" s="15"/>
    </row>
    <row r="4203" spans="1:5" x14ac:dyDescent="0.25">
      <c r="A4203" s="15"/>
      <c r="B4203" s="20"/>
      <c r="C4203" s="20"/>
      <c r="D4203" s="15"/>
      <c r="E4203" s="15"/>
    </row>
    <row r="4204" spans="1:5" x14ac:dyDescent="0.25">
      <c r="A4204" s="15"/>
      <c r="B4204" s="20"/>
      <c r="C4204" s="20"/>
      <c r="D4204" s="15"/>
      <c r="E4204" s="15"/>
    </row>
    <row r="4205" spans="1:5" x14ac:dyDescent="0.25">
      <c r="A4205" s="15"/>
      <c r="B4205" s="20"/>
      <c r="C4205" s="20"/>
      <c r="D4205" s="15"/>
      <c r="E4205" s="15"/>
    </row>
    <row r="4206" spans="1:5" x14ac:dyDescent="0.25">
      <c r="A4206" s="15"/>
      <c r="B4206" s="20"/>
      <c r="C4206" s="20"/>
      <c r="D4206" s="15"/>
      <c r="E4206" s="15"/>
    </row>
    <row r="4207" spans="1:5" x14ac:dyDescent="0.25">
      <c r="A4207" s="15"/>
      <c r="B4207" s="20"/>
      <c r="C4207" s="20"/>
      <c r="D4207" s="15"/>
      <c r="E4207" s="15"/>
    </row>
    <row r="4208" spans="1:5" x14ac:dyDescent="0.25">
      <c r="A4208" s="15"/>
      <c r="B4208" s="20"/>
      <c r="C4208" s="20"/>
      <c r="D4208" s="15"/>
      <c r="E4208" s="15"/>
    </row>
    <row r="4209" spans="1:5" x14ac:dyDescent="0.25">
      <c r="A4209" s="15"/>
      <c r="B4209" s="20"/>
      <c r="C4209" s="20"/>
      <c r="D4209" s="15"/>
      <c r="E4209" s="15"/>
    </row>
    <row r="4210" spans="1:5" x14ac:dyDescent="0.25">
      <c r="A4210" s="15"/>
      <c r="B4210" s="20"/>
      <c r="C4210" s="20"/>
      <c r="D4210" s="15"/>
      <c r="E4210" s="15"/>
    </row>
    <row r="4211" spans="1:5" x14ac:dyDescent="0.25">
      <c r="A4211" s="15"/>
      <c r="B4211" s="20"/>
      <c r="C4211" s="20"/>
      <c r="D4211" s="15"/>
      <c r="E4211" s="15"/>
    </row>
    <row r="4212" spans="1:5" x14ac:dyDescent="0.25">
      <c r="A4212" s="15"/>
      <c r="B4212" s="20"/>
      <c r="C4212" s="20"/>
      <c r="D4212" s="15"/>
      <c r="E4212" s="15"/>
    </row>
    <row r="4213" spans="1:5" x14ac:dyDescent="0.25">
      <c r="A4213" s="15"/>
      <c r="B4213" s="20"/>
      <c r="C4213" s="20"/>
      <c r="D4213" s="15"/>
      <c r="E4213" s="15"/>
    </row>
    <row r="4214" spans="1:5" x14ac:dyDescent="0.25">
      <c r="A4214" s="15"/>
      <c r="B4214" s="20"/>
      <c r="C4214" s="20"/>
      <c r="D4214" s="15"/>
      <c r="E4214" s="15"/>
    </row>
    <row r="4215" spans="1:5" x14ac:dyDescent="0.25">
      <c r="A4215" s="15"/>
      <c r="B4215" s="20"/>
      <c r="C4215" s="20"/>
      <c r="D4215" s="15"/>
      <c r="E4215" s="15"/>
    </row>
    <row r="4216" spans="1:5" x14ac:dyDescent="0.25">
      <c r="A4216" s="15"/>
      <c r="B4216" s="20"/>
      <c r="C4216" s="20"/>
      <c r="D4216" s="15"/>
      <c r="E4216" s="15"/>
    </row>
    <row r="4217" spans="1:5" x14ac:dyDescent="0.25">
      <c r="A4217" s="15"/>
      <c r="B4217" s="20"/>
      <c r="C4217" s="20"/>
      <c r="D4217" s="15"/>
      <c r="E4217" s="15"/>
    </row>
    <row r="4218" spans="1:5" x14ac:dyDescent="0.25">
      <c r="A4218" s="15"/>
      <c r="B4218" s="20"/>
      <c r="C4218" s="20"/>
      <c r="D4218" s="15"/>
      <c r="E4218" s="15"/>
    </row>
    <row r="4219" spans="1:5" x14ac:dyDescent="0.25">
      <c r="A4219" s="15"/>
      <c r="B4219" s="20"/>
      <c r="C4219" s="20"/>
      <c r="D4219" s="15"/>
      <c r="E4219" s="15"/>
    </row>
    <row r="4220" spans="1:5" x14ac:dyDescent="0.25">
      <c r="A4220" s="15"/>
      <c r="B4220" s="20"/>
      <c r="C4220" s="20"/>
      <c r="D4220" s="15"/>
      <c r="E4220" s="15"/>
    </row>
    <row r="4221" spans="1:5" x14ac:dyDescent="0.25">
      <c r="A4221" s="15"/>
      <c r="B4221" s="20"/>
      <c r="C4221" s="20"/>
      <c r="D4221" s="15"/>
      <c r="E4221" s="15"/>
    </row>
    <row r="4222" spans="1:5" x14ac:dyDescent="0.25">
      <c r="A4222" s="15"/>
      <c r="B4222" s="20"/>
      <c r="C4222" s="20"/>
      <c r="D4222" s="15"/>
      <c r="E4222" s="15"/>
    </row>
    <row r="4223" spans="1:5" x14ac:dyDescent="0.25">
      <c r="A4223" s="15"/>
      <c r="B4223" s="20"/>
      <c r="C4223" s="20"/>
      <c r="D4223" s="15"/>
      <c r="E4223" s="15"/>
    </row>
    <row r="4224" spans="1:5" x14ac:dyDescent="0.25">
      <c r="A4224" s="15"/>
      <c r="B4224" s="20"/>
      <c r="C4224" s="20"/>
      <c r="D4224" s="15"/>
      <c r="E4224" s="15"/>
    </row>
    <row r="4225" spans="1:5" x14ac:dyDescent="0.25">
      <c r="A4225" s="15"/>
      <c r="B4225" s="20"/>
      <c r="C4225" s="20"/>
      <c r="D4225" s="15"/>
      <c r="E4225" s="15"/>
    </row>
    <row r="4226" spans="1:5" x14ac:dyDescent="0.25">
      <c r="A4226" s="15"/>
      <c r="B4226" s="20"/>
      <c r="C4226" s="20"/>
      <c r="D4226" s="15"/>
      <c r="E4226" s="15"/>
    </row>
    <row r="4227" spans="1:5" x14ac:dyDescent="0.25">
      <c r="A4227" s="15"/>
      <c r="B4227" s="20"/>
      <c r="C4227" s="20"/>
      <c r="D4227" s="15"/>
      <c r="E4227" s="15"/>
    </row>
    <row r="4228" spans="1:5" x14ac:dyDescent="0.25">
      <c r="A4228" s="15"/>
      <c r="B4228" s="20"/>
      <c r="C4228" s="20"/>
      <c r="D4228" s="15"/>
      <c r="E4228" s="15"/>
    </row>
    <row r="4229" spans="1:5" x14ac:dyDescent="0.25">
      <c r="A4229" s="15"/>
      <c r="B4229" s="20"/>
      <c r="C4229" s="20"/>
      <c r="D4229" s="15"/>
      <c r="E4229" s="15"/>
    </row>
    <row r="4230" spans="1:5" x14ac:dyDescent="0.25">
      <c r="A4230" s="15"/>
      <c r="B4230" s="20"/>
      <c r="C4230" s="20"/>
      <c r="D4230" s="15"/>
      <c r="E4230" s="15"/>
    </row>
    <row r="4231" spans="1:5" x14ac:dyDescent="0.25">
      <c r="A4231" s="15"/>
      <c r="B4231" s="20"/>
      <c r="C4231" s="20"/>
      <c r="D4231" s="15"/>
      <c r="E4231" s="15"/>
    </row>
    <row r="4232" spans="1:5" x14ac:dyDescent="0.25">
      <c r="A4232" s="15"/>
      <c r="B4232" s="20"/>
      <c r="C4232" s="20"/>
      <c r="D4232" s="15"/>
      <c r="E4232" s="15"/>
    </row>
    <row r="4233" spans="1:5" x14ac:dyDescent="0.25">
      <c r="A4233" s="15"/>
      <c r="B4233" s="20"/>
      <c r="C4233" s="20"/>
      <c r="D4233" s="15"/>
      <c r="E4233" s="15"/>
    </row>
    <row r="4234" spans="1:5" x14ac:dyDescent="0.25">
      <c r="A4234" s="15"/>
      <c r="B4234" s="20"/>
      <c r="C4234" s="20"/>
      <c r="D4234" s="15"/>
      <c r="E4234" s="15"/>
    </row>
    <row r="4235" spans="1:5" x14ac:dyDescent="0.25">
      <c r="A4235" s="15"/>
      <c r="B4235" s="20"/>
      <c r="C4235" s="20"/>
      <c r="D4235" s="15"/>
      <c r="E4235" s="15"/>
    </row>
    <row r="4236" spans="1:5" x14ac:dyDescent="0.25">
      <c r="A4236" s="15"/>
      <c r="B4236" s="20"/>
      <c r="C4236" s="20"/>
      <c r="D4236" s="15"/>
      <c r="E4236" s="15"/>
    </row>
    <row r="4237" spans="1:5" x14ac:dyDescent="0.25">
      <c r="A4237" s="15"/>
      <c r="B4237" s="20"/>
      <c r="C4237" s="20"/>
      <c r="D4237" s="15"/>
      <c r="E4237" s="15"/>
    </row>
    <row r="4238" spans="1:5" x14ac:dyDescent="0.25">
      <c r="A4238" s="15"/>
      <c r="B4238" s="20"/>
      <c r="C4238" s="20"/>
      <c r="D4238" s="15"/>
      <c r="E4238" s="15"/>
    </row>
    <row r="4239" spans="1:5" x14ac:dyDescent="0.25">
      <c r="A4239" s="15"/>
      <c r="B4239" s="20"/>
      <c r="C4239" s="20"/>
      <c r="D4239" s="15"/>
      <c r="E4239" s="15"/>
    </row>
    <row r="4240" spans="1:5" x14ac:dyDescent="0.25">
      <c r="A4240" s="15"/>
      <c r="B4240" s="20"/>
      <c r="C4240" s="20"/>
      <c r="D4240" s="15"/>
      <c r="E4240" s="15"/>
    </row>
    <row r="4241" spans="1:5" x14ac:dyDescent="0.25">
      <c r="A4241" s="15"/>
      <c r="B4241" s="20"/>
      <c r="C4241" s="20"/>
      <c r="D4241" s="15"/>
      <c r="E4241" s="15"/>
    </row>
    <row r="4242" spans="1:5" x14ac:dyDescent="0.25">
      <c r="A4242" s="15"/>
      <c r="B4242" s="20"/>
      <c r="C4242" s="20"/>
      <c r="D4242" s="15"/>
      <c r="E4242" s="15"/>
    </row>
    <row r="4243" spans="1:5" x14ac:dyDescent="0.25">
      <c r="A4243" s="15"/>
      <c r="B4243" s="20"/>
      <c r="C4243" s="20"/>
      <c r="D4243" s="15"/>
      <c r="E4243" s="15"/>
    </row>
    <row r="4244" spans="1:5" x14ac:dyDescent="0.25">
      <c r="A4244" s="15"/>
      <c r="B4244" s="20"/>
      <c r="C4244" s="20"/>
      <c r="D4244" s="15"/>
      <c r="E4244" s="15"/>
    </row>
    <row r="4245" spans="1:5" x14ac:dyDescent="0.25">
      <c r="A4245" s="15"/>
      <c r="B4245" s="20"/>
      <c r="C4245" s="20"/>
      <c r="D4245" s="15"/>
      <c r="E4245" s="15"/>
    </row>
    <row r="4246" spans="1:5" x14ac:dyDescent="0.25">
      <c r="A4246" s="15"/>
      <c r="B4246" s="20"/>
      <c r="C4246" s="20"/>
      <c r="D4246" s="15"/>
      <c r="E4246" s="15"/>
    </row>
    <row r="4247" spans="1:5" x14ac:dyDescent="0.25">
      <c r="A4247" s="15"/>
      <c r="B4247" s="20"/>
      <c r="C4247" s="20"/>
      <c r="D4247" s="15"/>
      <c r="E4247" s="15"/>
    </row>
    <row r="4248" spans="1:5" x14ac:dyDescent="0.25">
      <c r="A4248" s="15"/>
      <c r="B4248" s="20"/>
      <c r="C4248" s="20"/>
      <c r="D4248" s="15"/>
      <c r="E4248" s="15"/>
    </row>
    <row r="4249" spans="1:5" x14ac:dyDescent="0.25">
      <c r="A4249" s="15"/>
      <c r="B4249" s="20"/>
      <c r="C4249" s="20"/>
      <c r="D4249" s="15"/>
      <c r="E4249" s="15"/>
    </row>
    <row r="4250" spans="1:5" x14ac:dyDescent="0.25">
      <c r="A4250" s="15"/>
      <c r="B4250" s="20"/>
      <c r="C4250" s="20"/>
      <c r="D4250" s="15"/>
      <c r="E4250" s="15"/>
    </row>
    <row r="4251" spans="1:5" x14ac:dyDescent="0.25">
      <c r="A4251" s="15"/>
      <c r="B4251" s="20"/>
      <c r="C4251" s="20"/>
      <c r="D4251" s="15"/>
      <c r="E4251" s="15"/>
    </row>
    <row r="4252" spans="1:5" x14ac:dyDescent="0.25">
      <c r="A4252" s="15"/>
      <c r="B4252" s="20"/>
      <c r="C4252" s="20"/>
      <c r="D4252" s="15"/>
      <c r="E4252" s="15"/>
    </row>
    <row r="4253" spans="1:5" x14ac:dyDescent="0.25">
      <c r="A4253" s="15"/>
      <c r="B4253" s="20"/>
      <c r="C4253" s="20"/>
      <c r="D4253" s="15"/>
      <c r="E4253" s="15"/>
    </row>
    <row r="4254" spans="1:5" x14ac:dyDescent="0.25">
      <c r="A4254" s="15"/>
      <c r="B4254" s="20"/>
      <c r="C4254" s="20"/>
      <c r="D4254" s="15"/>
      <c r="E4254" s="15"/>
    </row>
    <row r="4255" spans="1:5" x14ac:dyDescent="0.25">
      <c r="A4255" s="15"/>
      <c r="B4255" s="20"/>
      <c r="C4255" s="20"/>
      <c r="D4255" s="15"/>
      <c r="E4255" s="15"/>
    </row>
    <row r="4256" spans="1:5" x14ac:dyDescent="0.25">
      <c r="A4256" s="15"/>
      <c r="B4256" s="20"/>
      <c r="C4256" s="20"/>
      <c r="D4256" s="15"/>
      <c r="E4256" s="15"/>
    </row>
    <row r="4257" spans="1:5" x14ac:dyDescent="0.25">
      <c r="A4257" s="15"/>
      <c r="B4257" s="20"/>
      <c r="C4257" s="20"/>
      <c r="D4257" s="15"/>
      <c r="E4257" s="15"/>
    </row>
    <row r="4258" spans="1:5" x14ac:dyDescent="0.25">
      <c r="A4258" s="15"/>
      <c r="B4258" s="20"/>
      <c r="C4258" s="20"/>
      <c r="D4258" s="15"/>
      <c r="E4258" s="15"/>
    </row>
    <row r="4259" spans="1:5" x14ac:dyDescent="0.25">
      <c r="A4259" s="15"/>
      <c r="B4259" s="20"/>
      <c r="C4259" s="20"/>
      <c r="D4259" s="15"/>
      <c r="E4259" s="15"/>
    </row>
    <row r="4260" spans="1:5" x14ac:dyDescent="0.25">
      <c r="A4260" s="15"/>
      <c r="B4260" s="20"/>
      <c r="C4260" s="20"/>
      <c r="D4260" s="15"/>
      <c r="E4260" s="15"/>
    </row>
    <row r="4261" spans="1:5" x14ac:dyDescent="0.25">
      <c r="A4261" s="15"/>
      <c r="B4261" s="20"/>
      <c r="C4261" s="20"/>
      <c r="D4261" s="15"/>
      <c r="E4261" s="15"/>
    </row>
    <row r="4262" spans="1:5" x14ac:dyDescent="0.25">
      <c r="A4262" s="15"/>
      <c r="B4262" s="20"/>
      <c r="C4262" s="20"/>
      <c r="D4262" s="15"/>
      <c r="E4262" s="15"/>
    </row>
    <row r="4263" spans="1:5" x14ac:dyDescent="0.25">
      <c r="A4263" s="15"/>
      <c r="B4263" s="20"/>
      <c r="C4263" s="20"/>
      <c r="D4263" s="15"/>
      <c r="E4263" s="15"/>
    </row>
    <row r="4264" spans="1:5" x14ac:dyDescent="0.25">
      <c r="A4264" s="15"/>
      <c r="B4264" s="20"/>
      <c r="C4264" s="20"/>
      <c r="D4264" s="15"/>
      <c r="E4264" s="15"/>
    </row>
    <row r="4265" spans="1:5" x14ac:dyDescent="0.25">
      <c r="A4265" s="15"/>
      <c r="B4265" s="20"/>
      <c r="C4265" s="20"/>
      <c r="D4265" s="15"/>
      <c r="E4265" s="15"/>
    </row>
    <row r="4266" spans="1:5" x14ac:dyDescent="0.25">
      <c r="A4266" s="15"/>
      <c r="B4266" s="20"/>
      <c r="C4266" s="20"/>
      <c r="D4266" s="15"/>
      <c r="E4266" s="15"/>
    </row>
    <row r="4267" spans="1:5" x14ac:dyDescent="0.25">
      <c r="A4267" s="15"/>
      <c r="B4267" s="20"/>
      <c r="C4267" s="20"/>
      <c r="D4267" s="15"/>
      <c r="E4267" s="15"/>
    </row>
    <row r="4268" spans="1:5" x14ac:dyDescent="0.25">
      <c r="A4268" s="15"/>
      <c r="B4268" s="20"/>
      <c r="C4268" s="20"/>
      <c r="D4268" s="15"/>
      <c r="E4268" s="15"/>
    </row>
    <row r="4269" spans="1:5" x14ac:dyDescent="0.25">
      <c r="A4269" s="15"/>
      <c r="B4269" s="20"/>
      <c r="C4269" s="20"/>
      <c r="D4269" s="15"/>
      <c r="E4269" s="15"/>
    </row>
    <row r="4270" spans="1:5" x14ac:dyDescent="0.25">
      <c r="A4270" s="15"/>
      <c r="B4270" s="20"/>
      <c r="C4270" s="20"/>
      <c r="D4270" s="15"/>
      <c r="E4270" s="15"/>
    </row>
    <row r="4271" spans="1:5" x14ac:dyDescent="0.25">
      <c r="A4271" s="15"/>
      <c r="B4271" s="20"/>
      <c r="C4271" s="20"/>
      <c r="D4271" s="15"/>
      <c r="E4271" s="15"/>
    </row>
    <row r="4272" spans="1:5" x14ac:dyDescent="0.25">
      <c r="A4272" s="15"/>
      <c r="B4272" s="20"/>
      <c r="C4272" s="20"/>
      <c r="D4272" s="15"/>
      <c r="E4272" s="15"/>
    </row>
    <row r="4273" spans="1:5" x14ac:dyDescent="0.25">
      <c r="A4273" s="15"/>
      <c r="B4273" s="20"/>
      <c r="C4273" s="20"/>
      <c r="D4273" s="15"/>
      <c r="E4273" s="15"/>
    </row>
    <row r="4274" spans="1:5" x14ac:dyDescent="0.25">
      <c r="A4274" s="15"/>
      <c r="B4274" s="20"/>
      <c r="C4274" s="20"/>
      <c r="D4274" s="15"/>
      <c r="E4274" s="15"/>
    </row>
    <row r="4275" spans="1:5" x14ac:dyDescent="0.25">
      <c r="A4275" s="15"/>
      <c r="B4275" s="20"/>
      <c r="C4275" s="20"/>
      <c r="D4275" s="15"/>
      <c r="E4275" s="15"/>
    </row>
    <row r="4276" spans="1:5" x14ac:dyDescent="0.25">
      <c r="A4276" s="15"/>
      <c r="B4276" s="20"/>
      <c r="C4276" s="20"/>
      <c r="D4276" s="15"/>
      <c r="E4276" s="15"/>
    </row>
    <row r="4277" spans="1:5" x14ac:dyDescent="0.25">
      <c r="A4277" s="15"/>
      <c r="B4277" s="20"/>
      <c r="C4277" s="20"/>
      <c r="D4277" s="15"/>
      <c r="E4277" s="15"/>
    </row>
    <row r="4278" spans="1:5" x14ac:dyDescent="0.25">
      <c r="A4278" s="15"/>
      <c r="B4278" s="20"/>
      <c r="C4278" s="20"/>
      <c r="D4278" s="15"/>
      <c r="E4278" s="15"/>
    </row>
    <row r="4279" spans="1:5" x14ac:dyDescent="0.25">
      <c r="A4279" s="15"/>
      <c r="B4279" s="20"/>
      <c r="C4279" s="20"/>
      <c r="D4279" s="15"/>
      <c r="E4279" s="15"/>
    </row>
    <row r="4280" spans="1:5" x14ac:dyDescent="0.25">
      <c r="A4280" s="15"/>
      <c r="B4280" s="20"/>
      <c r="C4280" s="20"/>
      <c r="D4280" s="15"/>
      <c r="E4280" s="15"/>
    </row>
    <row r="4281" spans="1:5" x14ac:dyDescent="0.25">
      <c r="A4281" s="15"/>
      <c r="B4281" s="20"/>
      <c r="C4281" s="20"/>
      <c r="D4281" s="15"/>
      <c r="E4281" s="15"/>
    </row>
    <row r="4282" spans="1:5" x14ac:dyDescent="0.25">
      <c r="A4282" s="15"/>
      <c r="B4282" s="20"/>
      <c r="C4282" s="20"/>
      <c r="D4282" s="15"/>
      <c r="E4282" s="15"/>
    </row>
    <row r="4283" spans="1:5" x14ac:dyDescent="0.25">
      <c r="A4283" s="15"/>
      <c r="B4283" s="20"/>
      <c r="C4283" s="20"/>
      <c r="D4283" s="15"/>
      <c r="E4283" s="15"/>
    </row>
    <row r="4284" spans="1:5" x14ac:dyDescent="0.25">
      <c r="A4284" s="15"/>
      <c r="B4284" s="20"/>
      <c r="C4284" s="20"/>
      <c r="D4284" s="15"/>
      <c r="E4284" s="15"/>
    </row>
    <row r="4285" spans="1:5" x14ac:dyDescent="0.25">
      <c r="A4285" s="15"/>
      <c r="B4285" s="20"/>
      <c r="C4285" s="20"/>
      <c r="D4285" s="15"/>
      <c r="E4285" s="15"/>
    </row>
    <row r="4286" spans="1:5" x14ac:dyDescent="0.25">
      <c r="A4286" s="15"/>
      <c r="B4286" s="20"/>
      <c r="C4286" s="20"/>
      <c r="D4286" s="15"/>
      <c r="E4286" s="15"/>
    </row>
    <row r="4287" spans="1:5" x14ac:dyDescent="0.25">
      <c r="A4287" s="15"/>
      <c r="B4287" s="20"/>
      <c r="C4287" s="20"/>
      <c r="D4287" s="15"/>
      <c r="E4287" s="15"/>
    </row>
    <row r="4288" spans="1:5" x14ac:dyDescent="0.25">
      <c r="A4288" s="15"/>
      <c r="B4288" s="20"/>
      <c r="C4288" s="20"/>
      <c r="D4288" s="15"/>
      <c r="E4288" s="15"/>
    </row>
    <row r="4289" spans="1:5" x14ac:dyDescent="0.25">
      <c r="A4289" s="15"/>
      <c r="B4289" s="20"/>
      <c r="C4289" s="20"/>
      <c r="D4289" s="15"/>
      <c r="E4289" s="15"/>
    </row>
    <row r="4290" spans="1:5" x14ac:dyDescent="0.25">
      <c r="A4290" s="15"/>
      <c r="B4290" s="20"/>
      <c r="C4290" s="20"/>
      <c r="D4290" s="15"/>
      <c r="E4290" s="15"/>
    </row>
    <row r="4291" spans="1:5" x14ac:dyDescent="0.25">
      <c r="A4291" s="15"/>
      <c r="B4291" s="20"/>
      <c r="C4291" s="20"/>
      <c r="D4291" s="15"/>
      <c r="E4291" s="15"/>
    </row>
    <row r="4292" spans="1:5" x14ac:dyDescent="0.25">
      <c r="A4292" s="15"/>
      <c r="B4292" s="20"/>
      <c r="C4292" s="20"/>
      <c r="D4292" s="15"/>
      <c r="E4292" s="15"/>
    </row>
    <row r="4293" spans="1:5" x14ac:dyDescent="0.25">
      <c r="A4293" s="15"/>
      <c r="B4293" s="20"/>
      <c r="C4293" s="20"/>
      <c r="D4293" s="15"/>
      <c r="E4293" s="15"/>
    </row>
    <row r="4294" spans="1:5" x14ac:dyDescent="0.25">
      <c r="A4294" s="15"/>
      <c r="B4294" s="20"/>
      <c r="C4294" s="20"/>
      <c r="D4294" s="15"/>
      <c r="E4294" s="15"/>
    </row>
    <row r="4295" spans="1:5" x14ac:dyDescent="0.25">
      <c r="A4295" s="15"/>
      <c r="B4295" s="20"/>
      <c r="C4295" s="20"/>
      <c r="D4295" s="15"/>
      <c r="E4295" s="15"/>
    </row>
    <row r="4296" spans="1:5" x14ac:dyDescent="0.25">
      <c r="A4296" s="15"/>
      <c r="B4296" s="20"/>
      <c r="C4296" s="20"/>
      <c r="D4296" s="15"/>
      <c r="E4296" s="15"/>
    </row>
    <row r="4297" spans="1:5" x14ac:dyDescent="0.25">
      <c r="A4297" s="15"/>
      <c r="B4297" s="20"/>
      <c r="C4297" s="20"/>
      <c r="D4297" s="15"/>
      <c r="E4297" s="15"/>
    </row>
    <row r="4298" spans="1:5" x14ac:dyDescent="0.25">
      <c r="A4298" s="15"/>
      <c r="B4298" s="20"/>
      <c r="C4298" s="20"/>
      <c r="D4298" s="15"/>
      <c r="E4298" s="15"/>
    </row>
    <row r="4299" spans="1:5" x14ac:dyDescent="0.25">
      <c r="A4299" s="15"/>
      <c r="B4299" s="20"/>
      <c r="C4299" s="20"/>
      <c r="D4299" s="15"/>
      <c r="E4299" s="15"/>
    </row>
    <row r="4300" spans="1:5" x14ac:dyDescent="0.25">
      <c r="A4300" s="15"/>
      <c r="B4300" s="20"/>
      <c r="C4300" s="20"/>
      <c r="D4300" s="15"/>
      <c r="E4300" s="15"/>
    </row>
    <row r="4301" spans="1:5" x14ac:dyDescent="0.25">
      <c r="A4301" s="15"/>
      <c r="B4301" s="20"/>
      <c r="C4301" s="20"/>
      <c r="D4301" s="15"/>
      <c r="E4301" s="15"/>
    </row>
    <row r="4302" spans="1:5" x14ac:dyDescent="0.25">
      <c r="A4302" s="15"/>
      <c r="B4302" s="20"/>
      <c r="C4302" s="20"/>
      <c r="D4302" s="15"/>
      <c r="E4302" s="15"/>
    </row>
    <row r="4303" spans="1:5" x14ac:dyDescent="0.25">
      <c r="A4303" s="15"/>
      <c r="B4303" s="20"/>
      <c r="C4303" s="20"/>
      <c r="D4303" s="15"/>
      <c r="E4303" s="15"/>
    </row>
    <row r="4304" spans="1:5" x14ac:dyDescent="0.25">
      <c r="A4304" s="15"/>
      <c r="B4304" s="20"/>
      <c r="C4304" s="20"/>
      <c r="D4304" s="15"/>
      <c r="E4304" s="15"/>
    </row>
    <row r="4305" spans="1:5" x14ac:dyDescent="0.25">
      <c r="A4305" s="15"/>
      <c r="B4305" s="20"/>
      <c r="C4305" s="20"/>
      <c r="D4305" s="15"/>
      <c r="E4305" s="15"/>
    </row>
    <row r="4306" spans="1:5" x14ac:dyDescent="0.25">
      <c r="A4306" s="15"/>
      <c r="B4306" s="20"/>
      <c r="C4306" s="20"/>
      <c r="D4306" s="15"/>
      <c r="E4306" s="15"/>
    </row>
    <row r="4307" spans="1:5" x14ac:dyDescent="0.25">
      <c r="A4307" s="15"/>
      <c r="B4307" s="20"/>
      <c r="C4307" s="20"/>
      <c r="D4307" s="15"/>
      <c r="E4307" s="15"/>
    </row>
    <row r="4308" spans="1:5" x14ac:dyDescent="0.25">
      <c r="A4308" s="15"/>
      <c r="B4308" s="20"/>
      <c r="C4308" s="20"/>
      <c r="D4308" s="15"/>
      <c r="E4308" s="15"/>
    </row>
    <row r="4309" spans="1:5" x14ac:dyDescent="0.25">
      <c r="A4309" s="15"/>
      <c r="B4309" s="20"/>
      <c r="C4309" s="20"/>
      <c r="D4309" s="15"/>
      <c r="E4309" s="15"/>
    </row>
    <row r="4310" spans="1:5" x14ac:dyDescent="0.25">
      <c r="A4310" s="15"/>
      <c r="B4310" s="20"/>
      <c r="C4310" s="20"/>
      <c r="D4310" s="15"/>
      <c r="E4310" s="15"/>
    </row>
    <row r="4311" spans="1:5" x14ac:dyDescent="0.25">
      <c r="A4311" s="15"/>
      <c r="B4311" s="20"/>
      <c r="C4311" s="20"/>
      <c r="D4311" s="15"/>
      <c r="E4311" s="15"/>
    </row>
    <row r="4312" spans="1:5" x14ac:dyDescent="0.25">
      <c r="A4312" s="15"/>
      <c r="B4312" s="20"/>
      <c r="C4312" s="20"/>
      <c r="D4312" s="15"/>
      <c r="E4312" s="15"/>
    </row>
    <row r="4313" spans="1:5" x14ac:dyDescent="0.25">
      <c r="A4313" s="15"/>
      <c r="B4313" s="20"/>
      <c r="C4313" s="20"/>
      <c r="D4313" s="15"/>
      <c r="E4313" s="15"/>
    </row>
    <row r="4314" spans="1:5" x14ac:dyDescent="0.25">
      <c r="A4314" s="15"/>
      <c r="B4314" s="20"/>
      <c r="C4314" s="20"/>
      <c r="D4314" s="15"/>
      <c r="E4314" s="15"/>
    </row>
    <row r="4315" spans="1:5" x14ac:dyDescent="0.25">
      <c r="A4315" s="15"/>
      <c r="B4315" s="20"/>
      <c r="C4315" s="20"/>
      <c r="D4315" s="15"/>
      <c r="E4315" s="15"/>
    </row>
    <row r="4316" spans="1:5" x14ac:dyDescent="0.25">
      <c r="A4316" s="15"/>
      <c r="B4316" s="20"/>
      <c r="C4316" s="20"/>
      <c r="D4316" s="15"/>
      <c r="E4316" s="15"/>
    </row>
    <row r="4317" spans="1:5" x14ac:dyDescent="0.25">
      <c r="A4317" s="15"/>
      <c r="B4317" s="20"/>
      <c r="C4317" s="20"/>
      <c r="D4317" s="15"/>
      <c r="E4317" s="15"/>
    </row>
    <row r="4318" spans="1:5" x14ac:dyDescent="0.25">
      <c r="A4318" s="15"/>
      <c r="B4318" s="20"/>
      <c r="C4318" s="20"/>
      <c r="D4318" s="15"/>
      <c r="E4318" s="15"/>
    </row>
    <row r="4319" spans="1:5" x14ac:dyDescent="0.25">
      <c r="A4319" s="15"/>
      <c r="B4319" s="20"/>
      <c r="C4319" s="20"/>
      <c r="D4319" s="15"/>
      <c r="E4319" s="15"/>
    </row>
    <row r="4320" spans="1:5" x14ac:dyDescent="0.25">
      <c r="A4320" s="15"/>
      <c r="B4320" s="20"/>
      <c r="C4320" s="20"/>
      <c r="D4320" s="15"/>
      <c r="E4320" s="15"/>
    </row>
    <row r="4321" spans="1:5" x14ac:dyDescent="0.25">
      <c r="A4321" s="15"/>
      <c r="B4321" s="20"/>
      <c r="C4321" s="20"/>
      <c r="D4321" s="15"/>
      <c r="E4321" s="15"/>
    </row>
    <row r="4322" spans="1:5" x14ac:dyDescent="0.25">
      <c r="A4322" s="15"/>
      <c r="B4322" s="20"/>
      <c r="C4322" s="20"/>
      <c r="D4322" s="15"/>
      <c r="E4322" s="15"/>
    </row>
    <row r="4323" spans="1:5" x14ac:dyDescent="0.25">
      <c r="A4323" s="15"/>
      <c r="B4323" s="20"/>
      <c r="C4323" s="20"/>
      <c r="D4323" s="15"/>
      <c r="E4323" s="15"/>
    </row>
    <row r="4324" spans="1:5" x14ac:dyDescent="0.25">
      <c r="A4324" s="15"/>
      <c r="B4324" s="20"/>
      <c r="C4324" s="20"/>
      <c r="D4324" s="15"/>
      <c r="E4324" s="15"/>
    </row>
    <row r="4325" spans="1:5" x14ac:dyDescent="0.25">
      <c r="A4325" s="15"/>
      <c r="B4325" s="20"/>
      <c r="C4325" s="20"/>
      <c r="D4325" s="15"/>
      <c r="E4325" s="15"/>
    </row>
    <row r="4326" spans="1:5" x14ac:dyDescent="0.25">
      <c r="A4326" s="15"/>
      <c r="B4326" s="20"/>
      <c r="C4326" s="20"/>
      <c r="D4326" s="15"/>
      <c r="E4326" s="15"/>
    </row>
    <row r="4327" spans="1:5" x14ac:dyDescent="0.25">
      <c r="A4327" s="15"/>
      <c r="B4327" s="20"/>
      <c r="C4327" s="20"/>
      <c r="D4327" s="15"/>
      <c r="E4327" s="15"/>
    </row>
    <row r="4328" spans="1:5" x14ac:dyDescent="0.25">
      <c r="A4328" s="15"/>
      <c r="B4328" s="20"/>
      <c r="C4328" s="20"/>
      <c r="D4328" s="15"/>
      <c r="E4328" s="15"/>
    </row>
    <row r="4329" spans="1:5" x14ac:dyDescent="0.25">
      <c r="A4329" s="15"/>
      <c r="B4329" s="20"/>
      <c r="C4329" s="20"/>
      <c r="D4329" s="15"/>
      <c r="E4329" s="15"/>
    </row>
    <row r="4330" spans="1:5" x14ac:dyDescent="0.25">
      <c r="A4330" s="15"/>
      <c r="B4330" s="20"/>
      <c r="C4330" s="20"/>
      <c r="D4330" s="15"/>
      <c r="E4330" s="15"/>
    </row>
    <row r="4331" spans="1:5" x14ac:dyDescent="0.25">
      <c r="A4331" s="15"/>
      <c r="B4331" s="20"/>
      <c r="C4331" s="20"/>
      <c r="D4331" s="15"/>
      <c r="E4331" s="15"/>
    </row>
    <row r="4332" spans="1:5" x14ac:dyDescent="0.25">
      <c r="A4332" s="15"/>
      <c r="B4332" s="20"/>
      <c r="C4332" s="20"/>
      <c r="D4332" s="15"/>
      <c r="E4332" s="15"/>
    </row>
    <row r="4333" spans="1:5" x14ac:dyDescent="0.25">
      <c r="A4333" s="15"/>
      <c r="B4333" s="20"/>
      <c r="C4333" s="20"/>
      <c r="D4333" s="15"/>
      <c r="E4333" s="15"/>
    </row>
    <row r="4334" spans="1:5" x14ac:dyDescent="0.25">
      <c r="A4334" s="15"/>
      <c r="B4334" s="20"/>
      <c r="C4334" s="20"/>
      <c r="D4334" s="15"/>
      <c r="E4334" s="15"/>
    </row>
    <row r="4335" spans="1:5" x14ac:dyDescent="0.25">
      <c r="A4335" s="15"/>
      <c r="B4335" s="20"/>
      <c r="C4335" s="20"/>
      <c r="D4335" s="15"/>
      <c r="E4335" s="15"/>
    </row>
    <row r="4336" spans="1:5" x14ac:dyDescent="0.25">
      <c r="A4336" s="15"/>
      <c r="B4336" s="20"/>
      <c r="C4336" s="20"/>
      <c r="D4336" s="15"/>
      <c r="E4336" s="15"/>
    </row>
    <row r="4337" spans="1:5" x14ac:dyDescent="0.25">
      <c r="A4337" s="15"/>
      <c r="B4337" s="20"/>
      <c r="C4337" s="20"/>
      <c r="D4337" s="15"/>
      <c r="E4337" s="15"/>
    </row>
    <row r="4338" spans="1:5" x14ac:dyDescent="0.25">
      <c r="A4338" s="15"/>
      <c r="B4338" s="20"/>
      <c r="C4338" s="20"/>
      <c r="D4338" s="15"/>
      <c r="E4338" s="15"/>
    </row>
    <row r="4339" spans="1:5" x14ac:dyDescent="0.25">
      <c r="A4339" s="15"/>
      <c r="B4339" s="20"/>
      <c r="C4339" s="20"/>
      <c r="D4339" s="15"/>
      <c r="E4339" s="15"/>
    </row>
    <row r="4340" spans="1:5" x14ac:dyDescent="0.25">
      <c r="A4340" s="15"/>
      <c r="B4340" s="20"/>
      <c r="C4340" s="20"/>
      <c r="D4340" s="15"/>
      <c r="E4340" s="15"/>
    </row>
    <row r="4341" spans="1:5" x14ac:dyDescent="0.25">
      <c r="A4341" s="15"/>
      <c r="B4341" s="20"/>
      <c r="C4341" s="20"/>
      <c r="D4341" s="15"/>
      <c r="E4341" s="15"/>
    </row>
    <row r="4342" spans="1:5" x14ac:dyDescent="0.25">
      <c r="A4342" s="15"/>
      <c r="B4342" s="20"/>
      <c r="C4342" s="20"/>
      <c r="D4342" s="15"/>
      <c r="E4342" s="15"/>
    </row>
    <row r="4343" spans="1:5" x14ac:dyDescent="0.25">
      <c r="A4343" s="15"/>
      <c r="B4343" s="20"/>
      <c r="C4343" s="20"/>
      <c r="D4343" s="15"/>
      <c r="E4343" s="15"/>
    </row>
    <row r="4344" spans="1:5" x14ac:dyDescent="0.25">
      <c r="A4344" s="15"/>
      <c r="B4344" s="20"/>
      <c r="C4344" s="20"/>
      <c r="D4344" s="15"/>
      <c r="E4344" s="15"/>
    </row>
    <row r="4345" spans="1:5" x14ac:dyDescent="0.25">
      <c r="A4345" s="15"/>
      <c r="B4345" s="20"/>
      <c r="C4345" s="20"/>
      <c r="D4345" s="15"/>
      <c r="E4345" s="15"/>
    </row>
    <row r="4346" spans="1:5" x14ac:dyDescent="0.25">
      <c r="A4346" s="15"/>
      <c r="B4346" s="20"/>
      <c r="C4346" s="20"/>
      <c r="D4346" s="15"/>
      <c r="E4346" s="15"/>
    </row>
    <row r="4347" spans="1:5" x14ac:dyDescent="0.25">
      <c r="A4347" s="15"/>
      <c r="B4347" s="20"/>
      <c r="C4347" s="20"/>
      <c r="D4347" s="15"/>
      <c r="E4347" s="15"/>
    </row>
    <row r="4348" spans="1:5" x14ac:dyDescent="0.25">
      <c r="A4348" s="15"/>
      <c r="B4348" s="20"/>
      <c r="C4348" s="20"/>
      <c r="D4348" s="15"/>
      <c r="E4348" s="15"/>
    </row>
    <row r="4349" spans="1:5" x14ac:dyDescent="0.25">
      <c r="A4349" s="15"/>
      <c r="B4349" s="20"/>
      <c r="C4349" s="20"/>
      <c r="D4349" s="15"/>
      <c r="E4349" s="15"/>
    </row>
    <row r="4350" spans="1:5" x14ac:dyDescent="0.25">
      <c r="A4350" s="15"/>
      <c r="B4350" s="20"/>
      <c r="C4350" s="20"/>
      <c r="D4350" s="15"/>
      <c r="E4350" s="15"/>
    </row>
    <row r="4351" spans="1:5" x14ac:dyDescent="0.25">
      <c r="A4351" s="15"/>
      <c r="B4351" s="20"/>
      <c r="C4351" s="20"/>
      <c r="D4351" s="15"/>
      <c r="E4351" s="15"/>
    </row>
    <row r="4352" spans="1:5" x14ac:dyDescent="0.25">
      <c r="A4352" s="15"/>
      <c r="B4352" s="20"/>
      <c r="C4352" s="20"/>
      <c r="D4352" s="15"/>
      <c r="E4352" s="15"/>
    </row>
    <row r="4353" spans="1:5" x14ac:dyDescent="0.25">
      <c r="A4353" s="15"/>
      <c r="B4353" s="20"/>
      <c r="C4353" s="20"/>
      <c r="D4353" s="15"/>
      <c r="E4353" s="15"/>
    </row>
    <row r="4354" spans="1:5" x14ac:dyDescent="0.25">
      <c r="A4354" s="15"/>
      <c r="B4354" s="20"/>
      <c r="C4354" s="20"/>
      <c r="D4354" s="15"/>
      <c r="E4354" s="15"/>
    </row>
    <row r="4355" spans="1:5" x14ac:dyDescent="0.25">
      <c r="A4355" s="15"/>
      <c r="B4355" s="20"/>
      <c r="C4355" s="20"/>
      <c r="D4355" s="15"/>
      <c r="E4355" s="15"/>
    </row>
    <row r="4356" spans="1:5" x14ac:dyDescent="0.25">
      <c r="A4356" s="15"/>
      <c r="B4356" s="20"/>
      <c r="C4356" s="20"/>
      <c r="D4356" s="15"/>
      <c r="E4356" s="15"/>
    </row>
    <row r="4357" spans="1:5" x14ac:dyDescent="0.25">
      <c r="A4357" s="15"/>
      <c r="B4357" s="20"/>
      <c r="C4357" s="20"/>
      <c r="D4357" s="15"/>
      <c r="E4357" s="15"/>
    </row>
    <row r="4358" spans="1:5" x14ac:dyDescent="0.25">
      <c r="A4358" s="15"/>
      <c r="B4358" s="20"/>
      <c r="C4358" s="20"/>
      <c r="D4358" s="15"/>
      <c r="E4358" s="15"/>
    </row>
    <row r="4359" spans="1:5" x14ac:dyDescent="0.25">
      <c r="A4359" s="15"/>
      <c r="B4359" s="20"/>
      <c r="C4359" s="20"/>
      <c r="D4359" s="15"/>
      <c r="E4359" s="15"/>
    </row>
    <row r="4360" spans="1:5" x14ac:dyDescent="0.25">
      <c r="A4360" s="15"/>
      <c r="B4360" s="20"/>
      <c r="C4360" s="20"/>
      <c r="D4360" s="15"/>
      <c r="E4360" s="15"/>
    </row>
    <row r="4361" spans="1:5" x14ac:dyDescent="0.25">
      <c r="A4361" s="15"/>
      <c r="B4361" s="20"/>
      <c r="C4361" s="20"/>
      <c r="D4361" s="15"/>
      <c r="E4361" s="15"/>
    </row>
    <row r="4362" spans="1:5" x14ac:dyDescent="0.25">
      <c r="A4362" s="15"/>
      <c r="B4362" s="20"/>
      <c r="C4362" s="20"/>
      <c r="D4362" s="15"/>
      <c r="E4362" s="15"/>
    </row>
    <row r="4363" spans="1:5" x14ac:dyDescent="0.25">
      <c r="A4363" s="15"/>
      <c r="B4363" s="20"/>
      <c r="C4363" s="20"/>
      <c r="D4363" s="15"/>
      <c r="E4363" s="15"/>
    </row>
    <row r="4364" spans="1:5" x14ac:dyDescent="0.25">
      <c r="A4364" s="15"/>
      <c r="B4364" s="20"/>
      <c r="C4364" s="20"/>
      <c r="D4364" s="15"/>
      <c r="E4364" s="15"/>
    </row>
    <row r="4365" spans="1:5" x14ac:dyDescent="0.25">
      <c r="A4365" s="15"/>
      <c r="B4365" s="20"/>
      <c r="C4365" s="20"/>
      <c r="D4365" s="15"/>
      <c r="E4365" s="15"/>
    </row>
    <row r="4366" spans="1:5" x14ac:dyDescent="0.25">
      <c r="A4366" s="15"/>
      <c r="B4366" s="20"/>
      <c r="C4366" s="20"/>
      <c r="D4366" s="15"/>
      <c r="E4366" s="15"/>
    </row>
    <row r="4367" spans="1:5" x14ac:dyDescent="0.25">
      <c r="A4367" s="15"/>
      <c r="B4367" s="20"/>
      <c r="C4367" s="20"/>
      <c r="D4367" s="15"/>
      <c r="E4367" s="15"/>
    </row>
    <row r="4368" spans="1:5" x14ac:dyDescent="0.25">
      <c r="A4368" s="15"/>
      <c r="B4368" s="20"/>
      <c r="C4368" s="20"/>
      <c r="D4368" s="15"/>
      <c r="E4368" s="15"/>
    </row>
    <row r="4369" spans="1:5" x14ac:dyDescent="0.25">
      <c r="A4369" s="15"/>
      <c r="B4369" s="20"/>
      <c r="C4369" s="20"/>
      <c r="D4369" s="15"/>
      <c r="E4369" s="15"/>
    </row>
    <row r="4370" spans="1:5" x14ac:dyDescent="0.25">
      <c r="A4370" s="15"/>
      <c r="B4370" s="20"/>
      <c r="C4370" s="20"/>
      <c r="D4370" s="15"/>
      <c r="E4370" s="15"/>
    </row>
    <row r="4371" spans="1:5" x14ac:dyDescent="0.25">
      <c r="A4371" s="15"/>
      <c r="B4371" s="20"/>
      <c r="C4371" s="20"/>
      <c r="D4371" s="15"/>
      <c r="E4371" s="15"/>
    </row>
    <row r="4372" spans="1:5" x14ac:dyDescent="0.25">
      <c r="A4372" s="15"/>
      <c r="B4372" s="20"/>
      <c r="C4372" s="20"/>
      <c r="D4372" s="15"/>
      <c r="E4372" s="15"/>
    </row>
    <row r="4373" spans="1:5" x14ac:dyDescent="0.25">
      <c r="A4373" s="15"/>
      <c r="B4373" s="20"/>
      <c r="C4373" s="20"/>
      <c r="D4373" s="15"/>
      <c r="E4373" s="15"/>
    </row>
    <row r="4374" spans="1:5" x14ac:dyDescent="0.25">
      <c r="A4374" s="15"/>
      <c r="B4374" s="20"/>
      <c r="C4374" s="20"/>
      <c r="D4374" s="15"/>
      <c r="E4374" s="15"/>
    </row>
    <row r="4375" spans="1:5" x14ac:dyDescent="0.25">
      <c r="A4375" s="15"/>
      <c r="B4375" s="20"/>
      <c r="C4375" s="20"/>
      <c r="D4375" s="15"/>
      <c r="E4375" s="15"/>
    </row>
    <row r="4376" spans="1:5" x14ac:dyDescent="0.25">
      <c r="A4376" s="15"/>
      <c r="B4376" s="20"/>
      <c r="C4376" s="20"/>
      <c r="D4376" s="15"/>
      <c r="E4376" s="15"/>
    </row>
    <row r="4377" spans="1:5" x14ac:dyDescent="0.25">
      <c r="A4377" s="15"/>
      <c r="B4377" s="20"/>
      <c r="C4377" s="20"/>
      <c r="D4377" s="15"/>
      <c r="E4377" s="15"/>
    </row>
    <row r="4378" spans="1:5" x14ac:dyDescent="0.25">
      <c r="A4378" s="15"/>
      <c r="B4378" s="20"/>
      <c r="C4378" s="20"/>
      <c r="D4378" s="15"/>
      <c r="E4378" s="15"/>
    </row>
    <row r="4379" spans="1:5" x14ac:dyDescent="0.25">
      <c r="A4379" s="15"/>
      <c r="B4379" s="20"/>
      <c r="C4379" s="20"/>
      <c r="D4379" s="15"/>
      <c r="E4379" s="15"/>
    </row>
    <row r="4380" spans="1:5" x14ac:dyDescent="0.25">
      <c r="A4380" s="15"/>
      <c r="B4380" s="20"/>
      <c r="C4380" s="20"/>
      <c r="D4380" s="15"/>
      <c r="E4380" s="15"/>
    </row>
    <row r="4381" spans="1:5" x14ac:dyDescent="0.25">
      <c r="A4381" s="15"/>
      <c r="B4381" s="20"/>
      <c r="C4381" s="20"/>
      <c r="D4381" s="15"/>
      <c r="E4381" s="15"/>
    </row>
    <row r="4382" spans="1:5" x14ac:dyDescent="0.25">
      <c r="A4382" s="15"/>
      <c r="B4382" s="20"/>
      <c r="C4382" s="20"/>
      <c r="D4382" s="15"/>
      <c r="E4382" s="15"/>
    </row>
    <row r="4383" spans="1:5" x14ac:dyDescent="0.25">
      <c r="A4383" s="15"/>
      <c r="B4383" s="20"/>
      <c r="C4383" s="20"/>
      <c r="D4383" s="15"/>
      <c r="E4383" s="15"/>
    </row>
    <row r="4384" spans="1:5" x14ac:dyDescent="0.25">
      <c r="A4384" s="15"/>
      <c r="B4384" s="20"/>
      <c r="C4384" s="20"/>
      <c r="D4384" s="15"/>
      <c r="E4384" s="15"/>
    </row>
    <row r="4385" spans="1:5" x14ac:dyDescent="0.25">
      <c r="A4385" s="15"/>
      <c r="B4385" s="20"/>
      <c r="C4385" s="20"/>
      <c r="D4385" s="15"/>
      <c r="E4385" s="15"/>
    </row>
    <row r="4386" spans="1:5" x14ac:dyDescent="0.25">
      <c r="A4386" s="15"/>
      <c r="B4386" s="20"/>
      <c r="C4386" s="20"/>
      <c r="D4386" s="15"/>
      <c r="E4386" s="15"/>
    </row>
    <row r="4387" spans="1:5" x14ac:dyDescent="0.25">
      <c r="A4387" s="15"/>
      <c r="B4387" s="20"/>
      <c r="C4387" s="20"/>
      <c r="D4387" s="15"/>
      <c r="E4387" s="15"/>
    </row>
    <row r="4388" spans="1:5" x14ac:dyDescent="0.25">
      <c r="A4388" s="15"/>
      <c r="B4388" s="20"/>
      <c r="C4388" s="20"/>
      <c r="D4388" s="15"/>
      <c r="E4388" s="15"/>
    </row>
    <row r="4389" spans="1:5" x14ac:dyDescent="0.25">
      <c r="A4389" s="15"/>
      <c r="B4389" s="20"/>
      <c r="C4389" s="20"/>
      <c r="D4389" s="15"/>
      <c r="E4389" s="15"/>
    </row>
    <row r="4390" spans="1:5" x14ac:dyDescent="0.25">
      <c r="A4390" s="15"/>
      <c r="B4390" s="20"/>
      <c r="C4390" s="20"/>
      <c r="D4390" s="15"/>
      <c r="E4390" s="15"/>
    </row>
    <row r="4391" spans="1:5" x14ac:dyDescent="0.25">
      <c r="A4391" s="15"/>
      <c r="B4391" s="20"/>
      <c r="C4391" s="20"/>
      <c r="D4391" s="15"/>
      <c r="E4391" s="15"/>
    </row>
    <row r="4392" spans="1:5" x14ac:dyDescent="0.25">
      <c r="A4392" s="15"/>
      <c r="B4392" s="20"/>
      <c r="C4392" s="20"/>
      <c r="D4392" s="15"/>
      <c r="E4392" s="15"/>
    </row>
    <row r="4393" spans="1:5" x14ac:dyDescent="0.25">
      <c r="A4393" s="15"/>
      <c r="B4393" s="20"/>
      <c r="C4393" s="20"/>
      <c r="D4393" s="15"/>
      <c r="E4393" s="15"/>
    </row>
    <row r="4394" spans="1:5" x14ac:dyDescent="0.25">
      <c r="A4394" s="15"/>
      <c r="B4394" s="20"/>
      <c r="C4394" s="20"/>
      <c r="D4394" s="15"/>
      <c r="E4394" s="15"/>
    </row>
    <row r="4395" spans="1:5" x14ac:dyDescent="0.25">
      <c r="A4395" s="15"/>
      <c r="B4395" s="20"/>
      <c r="C4395" s="20"/>
      <c r="D4395" s="15"/>
      <c r="E4395" s="15"/>
    </row>
    <row r="4396" spans="1:5" x14ac:dyDescent="0.25">
      <c r="A4396" s="15"/>
      <c r="B4396" s="20"/>
      <c r="C4396" s="20"/>
      <c r="D4396" s="15"/>
      <c r="E4396" s="15"/>
    </row>
    <row r="4397" spans="1:5" x14ac:dyDescent="0.25">
      <c r="A4397" s="15"/>
      <c r="B4397" s="20"/>
      <c r="C4397" s="20"/>
      <c r="D4397" s="15"/>
      <c r="E4397" s="15"/>
    </row>
    <row r="4398" spans="1:5" x14ac:dyDescent="0.25">
      <c r="A4398" s="15"/>
      <c r="B4398" s="20"/>
      <c r="C4398" s="20"/>
      <c r="D4398" s="15"/>
      <c r="E4398" s="15"/>
    </row>
    <row r="4399" spans="1:5" x14ac:dyDescent="0.25">
      <c r="A4399" s="15"/>
      <c r="B4399" s="20"/>
      <c r="C4399" s="20"/>
      <c r="D4399" s="15"/>
      <c r="E4399" s="15"/>
    </row>
    <row r="4400" spans="1:5" x14ac:dyDescent="0.25">
      <c r="A4400" s="15"/>
      <c r="B4400" s="20"/>
      <c r="C4400" s="20"/>
      <c r="D4400" s="15"/>
      <c r="E4400" s="15"/>
    </row>
    <row r="4401" spans="1:5" x14ac:dyDescent="0.25">
      <c r="A4401" s="15"/>
      <c r="B4401" s="20"/>
      <c r="C4401" s="20"/>
      <c r="D4401" s="15"/>
      <c r="E4401" s="15"/>
    </row>
    <row r="4402" spans="1:5" x14ac:dyDescent="0.25">
      <c r="A4402" s="15"/>
      <c r="B4402" s="20"/>
      <c r="C4402" s="20"/>
      <c r="D4402" s="15"/>
      <c r="E4402" s="15"/>
    </row>
    <row r="4403" spans="1:5" x14ac:dyDescent="0.25">
      <c r="A4403" s="15"/>
      <c r="B4403" s="20"/>
      <c r="C4403" s="20"/>
      <c r="D4403" s="15"/>
      <c r="E4403" s="15"/>
    </row>
    <row r="4404" spans="1:5" x14ac:dyDescent="0.25">
      <c r="A4404" s="15"/>
      <c r="B4404" s="20"/>
      <c r="C4404" s="20"/>
      <c r="D4404" s="15"/>
      <c r="E4404" s="15"/>
    </row>
    <row r="4405" spans="1:5" x14ac:dyDescent="0.25">
      <c r="A4405" s="15"/>
      <c r="B4405" s="20"/>
      <c r="C4405" s="20"/>
      <c r="D4405" s="15"/>
      <c r="E4405" s="15"/>
    </row>
    <row r="4406" spans="1:5" x14ac:dyDescent="0.25">
      <c r="A4406" s="15"/>
      <c r="B4406" s="20"/>
      <c r="C4406" s="20"/>
      <c r="D4406" s="15"/>
      <c r="E4406" s="15"/>
    </row>
    <row r="4407" spans="1:5" x14ac:dyDescent="0.25">
      <c r="A4407" s="15"/>
      <c r="B4407" s="20"/>
      <c r="C4407" s="20"/>
      <c r="D4407" s="15"/>
      <c r="E4407" s="15"/>
    </row>
    <row r="4408" spans="1:5" x14ac:dyDescent="0.25">
      <c r="A4408" s="15"/>
      <c r="B4408" s="20"/>
      <c r="C4408" s="20"/>
      <c r="D4408" s="15"/>
      <c r="E4408" s="15"/>
    </row>
    <row r="4409" spans="1:5" x14ac:dyDescent="0.25">
      <c r="A4409" s="15"/>
      <c r="B4409" s="20"/>
      <c r="C4409" s="20"/>
      <c r="D4409" s="15"/>
      <c r="E4409" s="15"/>
    </row>
    <row r="4410" spans="1:5" x14ac:dyDescent="0.25">
      <c r="A4410" s="15"/>
      <c r="B4410" s="20"/>
      <c r="C4410" s="20"/>
      <c r="D4410" s="15"/>
      <c r="E4410" s="15"/>
    </row>
    <row r="4411" spans="1:5" x14ac:dyDescent="0.25">
      <c r="A4411" s="15"/>
      <c r="B4411" s="20"/>
      <c r="C4411" s="20"/>
      <c r="D4411" s="15"/>
      <c r="E4411" s="15"/>
    </row>
    <row r="4412" spans="1:5" x14ac:dyDescent="0.25">
      <c r="A4412" s="15"/>
      <c r="B4412" s="20"/>
      <c r="C4412" s="20"/>
      <c r="D4412" s="15"/>
      <c r="E4412" s="15"/>
    </row>
    <row r="4413" spans="1:5" x14ac:dyDescent="0.25">
      <c r="A4413" s="15"/>
      <c r="B4413" s="20"/>
      <c r="C4413" s="20"/>
      <c r="D4413" s="15"/>
      <c r="E4413" s="15"/>
    </row>
    <row r="4414" spans="1:5" x14ac:dyDescent="0.25">
      <c r="A4414" s="15"/>
      <c r="B4414" s="20"/>
      <c r="C4414" s="20"/>
      <c r="D4414" s="15"/>
      <c r="E4414" s="15"/>
    </row>
    <row r="4415" spans="1:5" x14ac:dyDescent="0.25">
      <c r="A4415" s="15"/>
      <c r="B4415" s="20"/>
      <c r="C4415" s="20"/>
      <c r="D4415" s="15"/>
      <c r="E4415" s="15"/>
    </row>
    <row r="4416" spans="1:5" x14ac:dyDescent="0.25">
      <c r="A4416" s="15"/>
      <c r="B4416" s="20"/>
      <c r="C4416" s="20"/>
      <c r="D4416" s="15"/>
      <c r="E4416" s="15"/>
    </row>
    <row r="4417" spans="1:5" x14ac:dyDescent="0.25">
      <c r="A4417" s="15"/>
      <c r="B4417" s="20"/>
      <c r="C4417" s="20"/>
      <c r="D4417" s="15"/>
      <c r="E4417" s="15"/>
    </row>
    <row r="4418" spans="1:5" x14ac:dyDescent="0.25">
      <c r="A4418" s="15"/>
      <c r="B4418" s="20"/>
      <c r="C4418" s="20"/>
      <c r="D4418" s="15"/>
      <c r="E4418" s="15"/>
    </row>
    <row r="4419" spans="1:5" x14ac:dyDescent="0.25">
      <c r="A4419" s="15"/>
      <c r="B4419" s="20"/>
      <c r="C4419" s="20"/>
      <c r="D4419" s="15"/>
      <c r="E4419" s="15"/>
    </row>
    <row r="4420" spans="1:5" x14ac:dyDescent="0.25">
      <c r="A4420" s="15"/>
      <c r="B4420" s="20"/>
      <c r="C4420" s="20"/>
      <c r="D4420" s="15"/>
      <c r="E4420" s="15"/>
    </row>
    <row r="4421" spans="1:5" x14ac:dyDescent="0.25">
      <c r="A4421" s="15"/>
      <c r="B4421" s="20"/>
      <c r="C4421" s="20"/>
      <c r="D4421" s="15"/>
      <c r="E4421" s="15"/>
    </row>
    <row r="4422" spans="1:5" x14ac:dyDescent="0.25">
      <c r="A4422" s="15"/>
      <c r="B4422" s="20"/>
      <c r="C4422" s="20"/>
      <c r="D4422" s="15"/>
      <c r="E4422" s="15"/>
    </row>
    <row r="4423" spans="1:5" x14ac:dyDescent="0.25">
      <c r="A4423" s="15"/>
      <c r="B4423" s="20"/>
      <c r="C4423" s="20"/>
      <c r="D4423" s="15"/>
      <c r="E4423" s="15"/>
    </row>
    <row r="4424" spans="1:5" x14ac:dyDescent="0.25">
      <c r="A4424" s="15"/>
      <c r="B4424" s="20"/>
      <c r="C4424" s="20"/>
      <c r="D4424" s="15"/>
      <c r="E4424" s="15"/>
    </row>
    <row r="4425" spans="1:5" x14ac:dyDescent="0.25">
      <c r="A4425" s="15"/>
      <c r="B4425" s="20"/>
      <c r="C4425" s="20"/>
      <c r="D4425" s="15"/>
      <c r="E4425" s="15"/>
    </row>
    <row r="4426" spans="1:5" x14ac:dyDescent="0.25">
      <c r="A4426" s="15"/>
      <c r="B4426" s="20"/>
      <c r="C4426" s="20"/>
      <c r="D4426" s="15"/>
      <c r="E4426" s="15"/>
    </row>
    <row r="4427" spans="1:5" x14ac:dyDescent="0.25">
      <c r="A4427" s="15"/>
      <c r="B4427" s="20"/>
      <c r="C4427" s="20"/>
      <c r="D4427" s="15"/>
      <c r="E4427" s="15"/>
    </row>
    <row r="4428" spans="1:5" x14ac:dyDescent="0.25">
      <c r="A4428" s="15"/>
      <c r="B4428" s="20"/>
      <c r="C4428" s="20"/>
      <c r="D4428" s="15"/>
      <c r="E4428" s="15"/>
    </row>
    <row r="4429" spans="1:5" x14ac:dyDescent="0.25">
      <c r="A4429" s="15"/>
      <c r="B4429" s="20"/>
      <c r="C4429" s="20"/>
      <c r="D4429" s="15"/>
      <c r="E4429" s="15"/>
    </row>
    <row r="4430" spans="1:5" x14ac:dyDescent="0.25">
      <c r="A4430" s="15"/>
      <c r="B4430" s="20"/>
      <c r="C4430" s="20"/>
      <c r="D4430" s="15"/>
      <c r="E4430" s="15"/>
    </row>
    <row r="4431" spans="1:5" x14ac:dyDescent="0.25">
      <c r="A4431" s="15"/>
      <c r="B4431" s="20"/>
      <c r="C4431" s="20"/>
      <c r="D4431" s="15"/>
      <c r="E4431" s="15"/>
    </row>
    <row r="4432" spans="1:5" x14ac:dyDescent="0.25">
      <c r="A4432" s="15"/>
      <c r="B4432" s="20"/>
      <c r="C4432" s="20"/>
      <c r="D4432" s="15"/>
      <c r="E4432" s="15"/>
    </row>
    <row r="4433" spans="1:5" x14ac:dyDescent="0.25">
      <c r="A4433" s="15"/>
      <c r="B4433" s="20"/>
      <c r="C4433" s="20"/>
      <c r="D4433" s="15"/>
      <c r="E4433" s="15"/>
    </row>
    <row r="4434" spans="1:5" x14ac:dyDescent="0.25">
      <c r="A4434" s="15"/>
      <c r="B4434" s="20"/>
      <c r="C4434" s="20"/>
      <c r="D4434" s="15"/>
      <c r="E4434" s="15"/>
    </row>
    <row r="4435" spans="1:5" x14ac:dyDescent="0.25">
      <c r="A4435" s="15"/>
      <c r="B4435" s="20"/>
      <c r="C4435" s="20"/>
      <c r="D4435" s="15"/>
      <c r="E4435" s="15"/>
    </row>
    <row r="4436" spans="1:5" x14ac:dyDescent="0.25">
      <c r="A4436" s="15"/>
      <c r="B4436" s="20"/>
      <c r="C4436" s="20"/>
      <c r="D4436" s="15"/>
      <c r="E4436" s="15"/>
    </row>
    <row r="4437" spans="1:5" x14ac:dyDescent="0.25">
      <c r="A4437" s="15"/>
      <c r="B4437" s="20"/>
      <c r="C4437" s="20"/>
      <c r="D4437" s="15"/>
      <c r="E4437" s="15"/>
    </row>
    <row r="4438" spans="1:5" x14ac:dyDescent="0.25">
      <c r="A4438" s="15"/>
      <c r="B4438" s="20"/>
      <c r="C4438" s="20"/>
      <c r="D4438" s="15"/>
      <c r="E4438" s="15"/>
    </row>
    <row r="4439" spans="1:5" x14ac:dyDescent="0.25">
      <c r="A4439" s="15"/>
      <c r="B4439" s="20"/>
      <c r="C4439" s="20"/>
      <c r="D4439" s="15"/>
      <c r="E4439" s="15"/>
    </row>
    <row r="4440" spans="1:5" x14ac:dyDescent="0.25">
      <c r="A4440" s="15"/>
      <c r="B4440" s="20"/>
      <c r="C4440" s="20"/>
      <c r="D4440" s="15"/>
      <c r="E4440" s="15"/>
    </row>
    <row r="4441" spans="1:5" x14ac:dyDescent="0.25">
      <c r="A4441" s="15"/>
      <c r="B4441" s="20"/>
      <c r="C4441" s="20"/>
      <c r="D4441" s="15"/>
      <c r="E4441" s="15"/>
    </row>
    <row r="4442" spans="1:5" x14ac:dyDescent="0.25">
      <c r="A4442" s="15"/>
      <c r="B4442" s="20"/>
      <c r="C4442" s="20"/>
      <c r="D4442" s="15"/>
      <c r="E4442" s="15"/>
    </row>
    <row r="4443" spans="1:5" x14ac:dyDescent="0.25">
      <c r="A4443" s="15"/>
      <c r="B4443" s="20"/>
      <c r="C4443" s="20"/>
      <c r="D4443" s="15"/>
      <c r="E4443" s="15"/>
    </row>
    <row r="4444" spans="1:5" x14ac:dyDescent="0.25">
      <c r="A4444" s="15"/>
      <c r="B4444" s="20"/>
      <c r="C4444" s="20"/>
      <c r="D4444" s="15"/>
      <c r="E4444" s="15"/>
    </row>
    <row r="4445" spans="1:5" x14ac:dyDescent="0.25">
      <c r="A4445" s="15"/>
      <c r="B4445" s="20"/>
      <c r="C4445" s="20"/>
      <c r="D4445" s="15"/>
      <c r="E4445" s="15"/>
    </row>
    <row r="4446" spans="1:5" x14ac:dyDescent="0.25">
      <c r="A4446" s="15"/>
      <c r="B4446" s="20"/>
      <c r="C4446" s="20"/>
      <c r="D4446" s="15"/>
      <c r="E4446" s="15"/>
    </row>
    <row r="4447" spans="1:5" x14ac:dyDescent="0.25">
      <c r="A4447" s="15"/>
      <c r="B4447" s="20"/>
      <c r="C4447" s="20"/>
      <c r="D4447" s="15"/>
      <c r="E4447" s="15"/>
    </row>
    <row r="4448" spans="1:5" x14ac:dyDescent="0.25">
      <c r="A4448" s="15"/>
      <c r="B4448" s="20"/>
      <c r="C4448" s="20"/>
      <c r="D4448" s="15"/>
      <c r="E4448" s="15"/>
    </row>
    <row r="4449" spans="1:5" x14ac:dyDescent="0.25">
      <c r="A4449" s="15"/>
      <c r="B4449" s="20"/>
      <c r="C4449" s="20"/>
      <c r="D4449" s="15"/>
      <c r="E4449" s="15"/>
    </row>
    <row r="4450" spans="1:5" x14ac:dyDescent="0.25">
      <c r="A4450" s="15"/>
      <c r="B4450" s="20"/>
      <c r="C4450" s="20"/>
      <c r="D4450" s="15"/>
      <c r="E4450" s="15"/>
    </row>
    <row r="4451" spans="1:5" x14ac:dyDescent="0.25">
      <c r="A4451" s="15"/>
      <c r="B4451" s="20"/>
      <c r="C4451" s="20"/>
      <c r="D4451" s="15"/>
      <c r="E4451" s="15"/>
    </row>
    <row r="4452" spans="1:5" x14ac:dyDescent="0.25">
      <c r="A4452" s="15"/>
      <c r="B4452" s="20"/>
      <c r="C4452" s="20"/>
      <c r="D4452" s="15"/>
      <c r="E4452" s="15"/>
    </row>
    <row r="4453" spans="1:5" x14ac:dyDescent="0.25">
      <c r="A4453" s="15"/>
      <c r="B4453" s="20"/>
      <c r="C4453" s="20"/>
      <c r="D4453" s="15"/>
      <c r="E4453" s="15"/>
    </row>
    <row r="4454" spans="1:5" x14ac:dyDescent="0.25">
      <c r="A4454" s="15"/>
      <c r="B4454" s="20"/>
      <c r="C4454" s="20"/>
      <c r="D4454" s="15"/>
      <c r="E4454" s="15"/>
    </row>
    <row r="4455" spans="1:5" x14ac:dyDescent="0.25">
      <c r="A4455" s="15"/>
      <c r="B4455" s="20"/>
      <c r="C4455" s="20"/>
      <c r="D4455" s="15"/>
      <c r="E4455" s="15"/>
    </row>
    <row r="4456" spans="1:5" x14ac:dyDescent="0.25">
      <c r="A4456" s="15"/>
      <c r="B4456" s="20"/>
      <c r="C4456" s="20"/>
      <c r="D4456" s="15"/>
      <c r="E4456" s="15"/>
    </row>
    <row r="4457" spans="1:5" x14ac:dyDescent="0.25">
      <c r="A4457" s="15"/>
      <c r="B4457" s="20"/>
      <c r="C4457" s="20"/>
      <c r="D4457" s="15"/>
      <c r="E4457" s="15"/>
    </row>
    <row r="4458" spans="1:5" x14ac:dyDescent="0.25">
      <c r="A4458" s="15"/>
      <c r="B4458" s="20"/>
      <c r="C4458" s="20"/>
      <c r="D4458" s="15"/>
      <c r="E4458" s="15"/>
    </row>
    <row r="4459" spans="1:5" x14ac:dyDescent="0.25">
      <c r="A4459" s="15"/>
      <c r="B4459" s="20"/>
      <c r="C4459" s="20"/>
      <c r="D4459" s="15"/>
      <c r="E4459" s="15"/>
    </row>
    <row r="4460" spans="1:5" x14ac:dyDescent="0.25">
      <c r="A4460" s="15"/>
      <c r="B4460" s="20"/>
      <c r="C4460" s="20"/>
      <c r="D4460" s="15"/>
      <c r="E4460" s="15"/>
    </row>
    <row r="4461" spans="1:5" x14ac:dyDescent="0.25">
      <c r="A4461" s="15"/>
      <c r="B4461" s="20"/>
      <c r="C4461" s="20"/>
      <c r="D4461" s="15"/>
      <c r="E4461" s="15"/>
    </row>
    <row r="4462" spans="1:5" x14ac:dyDescent="0.25">
      <c r="A4462" s="15"/>
      <c r="B4462" s="20"/>
      <c r="C4462" s="20"/>
      <c r="D4462" s="15"/>
      <c r="E4462" s="15"/>
    </row>
    <row r="4463" spans="1:5" x14ac:dyDescent="0.25">
      <c r="A4463" s="15"/>
      <c r="B4463" s="20"/>
      <c r="C4463" s="20"/>
      <c r="D4463" s="15"/>
      <c r="E4463" s="15"/>
    </row>
    <row r="4464" spans="1:5" x14ac:dyDescent="0.25">
      <c r="A4464" s="15"/>
      <c r="B4464" s="20"/>
      <c r="C4464" s="20"/>
      <c r="D4464" s="15"/>
      <c r="E4464" s="15"/>
    </row>
    <row r="4465" spans="1:5" x14ac:dyDescent="0.25">
      <c r="A4465" s="15"/>
      <c r="B4465" s="20"/>
      <c r="C4465" s="20"/>
      <c r="D4465" s="15"/>
      <c r="E4465" s="15"/>
    </row>
    <row r="4466" spans="1:5" x14ac:dyDescent="0.25">
      <c r="A4466" s="15"/>
      <c r="B4466" s="20"/>
      <c r="C4466" s="20"/>
      <c r="D4466" s="15"/>
      <c r="E4466" s="15"/>
    </row>
    <row r="4467" spans="1:5" x14ac:dyDescent="0.25">
      <c r="A4467" s="15"/>
      <c r="B4467" s="20"/>
      <c r="C4467" s="20"/>
      <c r="D4467" s="15"/>
      <c r="E4467" s="15"/>
    </row>
    <row r="4468" spans="1:5" x14ac:dyDescent="0.25">
      <c r="A4468" s="15"/>
      <c r="B4468" s="20"/>
      <c r="C4468" s="20"/>
      <c r="D4468" s="15"/>
      <c r="E4468" s="15"/>
    </row>
    <row r="4469" spans="1:5" x14ac:dyDescent="0.25">
      <c r="A4469" s="15"/>
      <c r="B4469" s="20"/>
      <c r="C4469" s="20"/>
      <c r="D4469" s="15"/>
      <c r="E4469" s="15"/>
    </row>
    <row r="4470" spans="1:5" x14ac:dyDescent="0.25">
      <c r="A4470" s="15"/>
      <c r="B4470" s="20"/>
      <c r="C4470" s="20"/>
      <c r="D4470" s="15"/>
      <c r="E4470" s="15"/>
    </row>
    <row r="4471" spans="1:5" x14ac:dyDescent="0.25">
      <c r="A4471" s="15"/>
      <c r="B4471" s="20"/>
      <c r="C4471" s="20"/>
      <c r="D4471" s="15"/>
      <c r="E4471" s="15"/>
    </row>
    <row r="4472" spans="1:5" x14ac:dyDescent="0.25">
      <c r="A4472" s="15"/>
      <c r="B4472" s="20"/>
      <c r="C4472" s="20"/>
      <c r="D4472" s="15"/>
      <c r="E4472" s="15"/>
    </row>
    <row r="4473" spans="1:5" x14ac:dyDescent="0.25">
      <c r="A4473" s="15"/>
      <c r="B4473" s="20"/>
      <c r="C4473" s="20"/>
      <c r="D4473" s="15"/>
      <c r="E4473" s="15"/>
    </row>
    <row r="4474" spans="1:5" x14ac:dyDescent="0.25">
      <c r="A4474" s="15"/>
      <c r="B4474" s="20"/>
      <c r="C4474" s="20"/>
      <c r="D4474" s="15"/>
      <c r="E4474" s="15"/>
    </row>
    <row r="4475" spans="1:5" x14ac:dyDescent="0.25">
      <c r="A4475" s="15"/>
      <c r="B4475" s="20"/>
      <c r="C4475" s="20"/>
      <c r="D4475" s="15"/>
      <c r="E4475" s="15"/>
    </row>
    <row r="4476" spans="1:5" x14ac:dyDescent="0.25">
      <c r="A4476" s="15"/>
      <c r="B4476" s="20"/>
      <c r="C4476" s="20"/>
      <c r="D4476" s="15"/>
      <c r="E4476" s="15"/>
    </row>
    <row r="4477" spans="1:5" x14ac:dyDescent="0.25">
      <c r="A4477" s="15"/>
      <c r="B4477" s="20"/>
      <c r="C4477" s="20"/>
      <c r="D4477" s="15"/>
      <c r="E4477" s="15"/>
    </row>
    <row r="4478" spans="1:5" x14ac:dyDescent="0.25">
      <c r="A4478" s="15"/>
      <c r="B4478" s="20"/>
      <c r="C4478" s="20"/>
      <c r="D4478" s="15"/>
      <c r="E4478" s="15"/>
    </row>
    <row r="4479" spans="1:5" x14ac:dyDescent="0.25">
      <c r="A4479" s="15"/>
      <c r="B4479" s="20"/>
      <c r="C4479" s="20"/>
      <c r="D4479" s="15"/>
      <c r="E4479" s="15"/>
    </row>
    <row r="4480" spans="1:5" x14ac:dyDescent="0.25">
      <c r="A4480" s="15"/>
      <c r="B4480" s="20"/>
      <c r="C4480" s="20"/>
      <c r="D4480" s="15"/>
      <c r="E4480" s="15"/>
    </row>
    <row r="4481" spans="1:5" x14ac:dyDescent="0.25">
      <c r="A4481" s="15"/>
      <c r="B4481" s="20"/>
      <c r="C4481" s="20"/>
      <c r="D4481" s="15"/>
      <c r="E4481" s="15"/>
    </row>
    <row r="4482" spans="1:5" x14ac:dyDescent="0.25">
      <c r="A4482" s="15"/>
      <c r="B4482" s="20"/>
      <c r="C4482" s="20"/>
      <c r="D4482" s="15"/>
      <c r="E4482" s="15"/>
    </row>
    <row r="4483" spans="1:5" x14ac:dyDescent="0.25">
      <c r="A4483" s="15"/>
      <c r="B4483" s="20"/>
      <c r="C4483" s="20"/>
      <c r="D4483" s="15"/>
      <c r="E4483" s="15"/>
    </row>
    <row r="4484" spans="1:5" x14ac:dyDescent="0.25">
      <c r="A4484" s="15"/>
      <c r="B4484" s="20"/>
      <c r="C4484" s="20"/>
      <c r="D4484" s="15"/>
      <c r="E4484" s="15"/>
    </row>
    <row r="4485" spans="1:5" x14ac:dyDescent="0.25">
      <c r="A4485" s="15"/>
      <c r="B4485" s="20"/>
      <c r="C4485" s="20"/>
      <c r="D4485" s="15"/>
      <c r="E4485" s="15"/>
    </row>
    <row r="4486" spans="1:5" x14ac:dyDescent="0.25">
      <c r="A4486" s="15"/>
      <c r="B4486" s="20"/>
      <c r="C4486" s="20"/>
      <c r="D4486" s="15"/>
      <c r="E4486" s="15"/>
    </row>
    <row r="4487" spans="1:5" x14ac:dyDescent="0.25">
      <c r="A4487" s="15"/>
      <c r="B4487" s="20"/>
      <c r="C4487" s="20"/>
      <c r="D4487" s="15"/>
      <c r="E4487" s="15"/>
    </row>
    <row r="4488" spans="1:5" x14ac:dyDescent="0.25">
      <c r="A4488" s="15"/>
      <c r="B4488" s="20"/>
      <c r="C4488" s="20"/>
      <c r="D4488" s="15"/>
      <c r="E4488" s="15"/>
    </row>
    <row r="4489" spans="1:5" x14ac:dyDescent="0.25">
      <c r="A4489" s="15"/>
      <c r="B4489" s="20"/>
      <c r="C4489" s="20"/>
      <c r="D4489" s="15"/>
      <c r="E4489" s="15"/>
    </row>
    <row r="4490" spans="1:5" x14ac:dyDescent="0.25">
      <c r="A4490" s="15"/>
      <c r="B4490" s="20"/>
      <c r="C4490" s="20"/>
      <c r="D4490" s="15"/>
      <c r="E4490" s="15"/>
    </row>
    <row r="4491" spans="1:5" x14ac:dyDescent="0.25">
      <c r="A4491" s="15"/>
      <c r="B4491" s="20"/>
      <c r="C4491" s="20"/>
      <c r="D4491" s="15"/>
      <c r="E4491" s="15"/>
    </row>
    <row r="4492" spans="1:5" x14ac:dyDescent="0.25">
      <c r="A4492" s="15"/>
      <c r="B4492" s="20"/>
      <c r="C4492" s="20"/>
      <c r="D4492" s="15"/>
      <c r="E4492" s="15"/>
    </row>
    <row r="4493" spans="1:5" x14ac:dyDescent="0.25">
      <c r="A4493" s="15"/>
      <c r="B4493" s="20"/>
      <c r="C4493" s="20"/>
      <c r="D4493" s="15"/>
      <c r="E4493" s="15"/>
    </row>
    <row r="4494" spans="1:5" x14ac:dyDescent="0.25">
      <c r="A4494" s="15"/>
      <c r="B4494" s="20"/>
      <c r="C4494" s="20"/>
      <c r="D4494" s="15"/>
      <c r="E4494" s="15"/>
    </row>
    <row r="4495" spans="1:5" x14ac:dyDescent="0.25">
      <c r="A4495" s="15"/>
      <c r="B4495" s="20"/>
      <c r="C4495" s="20"/>
      <c r="D4495" s="15"/>
      <c r="E4495" s="15"/>
    </row>
    <row r="4496" spans="1:5" x14ac:dyDescent="0.25">
      <c r="A4496" s="15"/>
      <c r="B4496" s="20"/>
      <c r="C4496" s="20"/>
      <c r="D4496" s="15"/>
      <c r="E4496" s="15"/>
    </row>
    <row r="4497" spans="1:5" x14ac:dyDescent="0.25">
      <c r="A4497" s="15"/>
      <c r="B4497" s="20"/>
      <c r="C4497" s="20"/>
      <c r="D4497" s="15"/>
      <c r="E4497" s="15"/>
    </row>
    <row r="4498" spans="1:5" x14ac:dyDescent="0.25">
      <c r="A4498" s="15"/>
      <c r="B4498" s="20"/>
      <c r="C4498" s="20"/>
      <c r="D4498" s="15"/>
      <c r="E4498" s="15"/>
    </row>
    <row r="4499" spans="1:5" x14ac:dyDescent="0.25">
      <c r="A4499" s="15"/>
      <c r="B4499" s="20"/>
      <c r="C4499" s="20"/>
      <c r="D4499" s="15"/>
      <c r="E4499" s="15"/>
    </row>
    <row r="4500" spans="1:5" x14ac:dyDescent="0.25">
      <c r="A4500" s="15"/>
      <c r="B4500" s="20"/>
      <c r="C4500" s="20"/>
      <c r="D4500" s="15"/>
      <c r="E4500" s="15"/>
    </row>
    <row r="4501" spans="1:5" x14ac:dyDescent="0.25">
      <c r="A4501" s="15"/>
      <c r="B4501" s="20"/>
      <c r="C4501" s="20"/>
      <c r="D4501" s="15"/>
      <c r="E4501" s="15"/>
    </row>
    <row r="4502" spans="1:5" x14ac:dyDescent="0.25">
      <c r="A4502" s="15"/>
      <c r="B4502" s="20"/>
      <c r="C4502" s="20"/>
      <c r="D4502" s="15"/>
      <c r="E4502" s="15"/>
    </row>
    <row r="4503" spans="1:5" x14ac:dyDescent="0.25">
      <c r="A4503" s="15"/>
      <c r="B4503" s="20"/>
      <c r="C4503" s="20"/>
      <c r="D4503" s="15"/>
      <c r="E4503" s="15"/>
    </row>
    <row r="4504" spans="1:5" x14ac:dyDescent="0.25">
      <c r="A4504" s="15"/>
      <c r="B4504" s="20"/>
      <c r="C4504" s="20"/>
      <c r="D4504" s="15"/>
      <c r="E4504" s="15"/>
    </row>
    <row r="4505" spans="1:5" x14ac:dyDescent="0.25">
      <c r="A4505" s="15"/>
      <c r="B4505" s="20"/>
      <c r="C4505" s="20"/>
      <c r="D4505" s="15"/>
      <c r="E4505" s="15"/>
    </row>
    <row r="4506" spans="1:5" x14ac:dyDescent="0.25">
      <c r="A4506" s="15"/>
      <c r="B4506" s="20"/>
      <c r="C4506" s="20"/>
      <c r="D4506" s="15"/>
      <c r="E4506" s="15"/>
    </row>
    <row r="4507" spans="1:5" x14ac:dyDescent="0.25">
      <c r="A4507" s="15"/>
      <c r="B4507" s="20"/>
      <c r="C4507" s="20"/>
      <c r="D4507" s="15"/>
      <c r="E4507" s="15"/>
    </row>
    <row r="4508" spans="1:5" x14ac:dyDescent="0.25">
      <c r="A4508" s="15"/>
      <c r="B4508" s="20"/>
      <c r="C4508" s="20"/>
      <c r="D4508" s="15"/>
      <c r="E4508" s="15"/>
    </row>
    <row r="4509" spans="1:5" x14ac:dyDescent="0.25">
      <c r="A4509" s="15"/>
      <c r="B4509" s="20"/>
      <c r="C4509" s="20"/>
      <c r="D4509" s="15"/>
      <c r="E4509" s="15"/>
    </row>
    <row r="4510" spans="1:5" x14ac:dyDescent="0.25">
      <c r="A4510" s="15"/>
      <c r="B4510" s="20"/>
      <c r="C4510" s="20"/>
      <c r="D4510" s="15"/>
      <c r="E4510" s="15"/>
    </row>
    <row r="4511" spans="1:5" x14ac:dyDescent="0.25">
      <c r="A4511" s="15"/>
      <c r="B4511" s="20"/>
      <c r="C4511" s="20"/>
      <c r="D4511" s="15"/>
      <c r="E4511" s="15"/>
    </row>
    <row r="4512" spans="1:5" x14ac:dyDescent="0.25">
      <c r="A4512" s="15"/>
      <c r="B4512" s="20"/>
      <c r="C4512" s="20"/>
      <c r="D4512" s="15"/>
      <c r="E4512" s="15"/>
    </row>
    <row r="4513" spans="1:5" x14ac:dyDescent="0.25">
      <c r="A4513" s="15"/>
      <c r="B4513" s="20"/>
      <c r="C4513" s="20"/>
      <c r="D4513" s="15"/>
      <c r="E4513" s="15"/>
    </row>
    <row r="4514" spans="1:5" x14ac:dyDescent="0.25">
      <c r="A4514" s="15"/>
      <c r="B4514" s="20"/>
      <c r="C4514" s="20"/>
      <c r="D4514" s="15"/>
      <c r="E4514" s="15"/>
    </row>
    <row r="4515" spans="1:5" x14ac:dyDescent="0.25">
      <c r="A4515" s="15"/>
      <c r="B4515" s="20"/>
      <c r="C4515" s="20"/>
      <c r="D4515" s="15"/>
      <c r="E4515" s="15"/>
    </row>
    <row r="4516" spans="1:5" x14ac:dyDescent="0.25">
      <c r="A4516" s="15"/>
      <c r="B4516" s="20"/>
      <c r="C4516" s="20"/>
      <c r="D4516" s="15"/>
      <c r="E4516" s="15"/>
    </row>
    <row r="4517" spans="1:5" x14ac:dyDescent="0.25">
      <c r="A4517" s="15"/>
      <c r="B4517" s="20"/>
      <c r="C4517" s="20"/>
      <c r="D4517" s="15"/>
      <c r="E4517" s="15"/>
    </row>
    <row r="4518" spans="1:5" x14ac:dyDescent="0.25">
      <c r="A4518" s="15"/>
      <c r="B4518" s="20"/>
      <c r="C4518" s="20"/>
      <c r="D4518" s="15"/>
      <c r="E4518" s="15"/>
    </row>
    <row r="4519" spans="1:5" x14ac:dyDescent="0.25">
      <c r="A4519" s="15"/>
      <c r="B4519" s="20"/>
      <c r="C4519" s="20"/>
      <c r="D4519" s="15"/>
      <c r="E4519" s="15"/>
    </row>
    <row r="4520" spans="1:5" x14ac:dyDescent="0.25">
      <c r="A4520" s="15"/>
      <c r="B4520" s="20"/>
      <c r="C4520" s="20"/>
      <c r="D4520" s="15"/>
      <c r="E4520" s="15"/>
    </row>
    <row r="4521" spans="1:5" x14ac:dyDescent="0.25">
      <c r="A4521" s="15"/>
      <c r="B4521" s="20"/>
      <c r="C4521" s="20"/>
      <c r="D4521" s="15"/>
      <c r="E4521" s="15"/>
    </row>
    <row r="4522" spans="1:5" x14ac:dyDescent="0.25">
      <c r="A4522" s="15"/>
      <c r="B4522" s="20"/>
      <c r="C4522" s="20"/>
      <c r="D4522" s="15"/>
      <c r="E4522" s="15"/>
    </row>
    <row r="4523" spans="1:5" x14ac:dyDescent="0.25">
      <c r="A4523" s="15"/>
      <c r="B4523" s="20"/>
      <c r="C4523" s="20"/>
      <c r="D4523" s="15"/>
      <c r="E4523" s="15"/>
    </row>
    <row r="4524" spans="1:5" x14ac:dyDescent="0.25">
      <c r="A4524" s="15"/>
      <c r="B4524" s="20"/>
      <c r="C4524" s="20"/>
      <c r="D4524" s="15"/>
      <c r="E4524" s="15"/>
    </row>
    <row r="4525" spans="1:5" x14ac:dyDescent="0.25">
      <c r="A4525" s="15"/>
      <c r="B4525" s="20"/>
      <c r="C4525" s="20"/>
      <c r="D4525" s="15"/>
      <c r="E4525" s="15"/>
    </row>
    <row r="4526" spans="1:5" x14ac:dyDescent="0.25">
      <c r="A4526" s="15"/>
      <c r="B4526" s="20"/>
      <c r="C4526" s="20"/>
      <c r="D4526" s="15"/>
      <c r="E4526" s="15"/>
    </row>
    <row r="4527" spans="1:5" x14ac:dyDescent="0.25">
      <c r="A4527" s="15"/>
      <c r="B4527" s="20"/>
      <c r="C4527" s="20"/>
      <c r="D4527" s="15"/>
      <c r="E4527" s="15"/>
    </row>
    <row r="4528" spans="1:5" x14ac:dyDescent="0.25">
      <c r="A4528" s="15"/>
      <c r="B4528" s="20"/>
      <c r="C4528" s="20"/>
      <c r="D4528" s="15"/>
      <c r="E4528" s="15"/>
    </row>
    <row r="4529" spans="1:5" x14ac:dyDescent="0.25">
      <c r="A4529" s="15"/>
      <c r="B4529" s="20"/>
      <c r="C4529" s="20"/>
      <c r="D4529" s="15"/>
      <c r="E4529" s="15"/>
    </row>
    <row r="4530" spans="1:5" x14ac:dyDescent="0.25">
      <c r="A4530" s="15"/>
      <c r="B4530" s="20"/>
      <c r="C4530" s="20"/>
      <c r="D4530" s="15"/>
      <c r="E4530" s="15"/>
    </row>
    <row r="4531" spans="1:5" x14ac:dyDescent="0.25">
      <c r="A4531" s="15"/>
      <c r="B4531" s="20"/>
      <c r="C4531" s="20"/>
      <c r="D4531" s="15"/>
      <c r="E4531" s="15"/>
    </row>
    <row r="4532" spans="1:5" x14ac:dyDescent="0.25">
      <c r="A4532" s="15"/>
      <c r="B4532" s="20"/>
      <c r="C4532" s="20"/>
      <c r="D4532" s="15"/>
      <c r="E4532" s="15"/>
    </row>
    <row r="4533" spans="1:5" x14ac:dyDescent="0.25">
      <c r="A4533" s="15"/>
      <c r="B4533" s="20"/>
      <c r="C4533" s="20"/>
      <c r="D4533" s="15"/>
      <c r="E4533" s="15"/>
    </row>
    <row r="4534" spans="1:5" x14ac:dyDescent="0.25">
      <c r="A4534" s="15"/>
      <c r="B4534" s="20"/>
      <c r="C4534" s="20"/>
      <c r="D4534" s="15"/>
      <c r="E4534" s="15"/>
    </row>
    <row r="4535" spans="1:5" x14ac:dyDescent="0.25">
      <c r="A4535" s="15"/>
      <c r="B4535" s="20"/>
      <c r="C4535" s="20"/>
      <c r="D4535" s="15"/>
      <c r="E4535" s="15"/>
    </row>
    <row r="4536" spans="1:5" x14ac:dyDescent="0.25">
      <c r="A4536" s="15"/>
      <c r="B4536" s="20"/>
      <c r="C4536" s="20"/>
      <c r="D4536" s="15"/>
      <c r="E4536" s="15"/>
    </row>
    <row r="4537" spans="1:5" x14ac:dyDescent="0.25">
      <c r="A4537" s="15"/>
      <c r="B4537" s="20"/>
      <c r="C4537" s="20"/>
      <c r="D4537" s="15"/>
      <c r="E4537" s="15"/>
    </row>
    <row r="4538" spans="1:5" x14ac:dyDescent="0.25">
      <c r="A4538" s="15"/>
      <c r="B4538" s="20"/>
      <c r="C4538" s="20"/>
      <c r="D4538" s="15"/>
      <c r="E4538" s="15"/>
    </row>
    <row r="4539" spans="1:5" x14ac:dyDescent="0.25">
      <c r="A4539" s="15"/>
      <c r="B4539" s="20"/>
      <c r="C4539" s="20"/>
      <c r="D4539" s="15"/>
      <c r="E4539" s="15"/>
    </row>
    <row r="4540" spans="1:5" x14ac:dyDescent="0.25">
      <c r="A4540" s="15"/>
      <c r="B4540" s="20"/>
      <c r="C4540" s="20"/>
      <c r="D4540" s="15"/>
      <c r="E4540" s="15"/>
    </row>
    <row r="4541" spans="1:5" x14ac:dyDescent="0.25">
      <c r="A4541" s="15"/>
      <c r="B4541" s="20"/>
      <c r="C4541" s="20"/>
      <c r="D4541" s="15"/>
      <c r="E4541" s="15"/>
    </row>
    <row r="4542" spans="1:5" x14ac:dyDescent="0.25">
      <c r="A4542" s="15"/>
      <c r="B4542" s="20"/>
      <c r="C4542" s="20"/>
      <c r="D4542" s="15"/>
      <c r="E4542" s="15"/>
    </row>
    <row r="4543" spans="1:5" x14ac:dyDescent="0.25">
      <c r="A4543" s="15"/>
      <c r="B4543" s="20"/>
      <c r="C4543" s="20"/>
      <c r="D4543" s="15"/>
      <c r="E4543" s="15"/>
    </row>
    <row r="4544" spans="1:5" x14ac:dyDescent="0.25">
      <c r="A4544" s="15"/>
      <c r="B4544" s="20"/>
      <c r="C4544" s="20"/>
      <c r="D4544" s="15"/>
      <c r="E4544" s="15"/>
    </row>
    <row r="4545" spans="1:5" x14ac:dyDescent="0.25">
      <c r="A4545" s="15"/>
      <c r="B4545" s="20"/>
      <c r="C4545" s="20"/>
      <c r="D4545" s="15"/>
      <c r="E4545" s="15"/>
    </row>
    <row r="4546" spans="1:5" x14ac:dyDescent="0.25">
      <c r="A4546" s="15"/>
      <c r="B4546" s="20"/>
      <c r="C4546" s="20"/>
      <c r="D4546" s="15"/>
      <c r="E4546" s="15"/>
    </row>
    <row r="4547" spans="1:5" x14ac:dyDescent="0.25">
      <c r="A4547" s="15"/>
      <c r="B4547" s="20"/>
      <c r="C4547" s="20"/>
      <c r="D4547" s="15"/>
      <c r="E4547" s="15"/>
    </row>
    <row r="4548" spans="1:5" x14ac:dyDescent="0.25">
      <c r="A4548" s="15"/>
      <c r="B4548" s="20"/>
      <c r="C4548" s="20"/>
      <c r="D4548" s="15"/>
      <c r="E4548" s="15"/>
    </row>
    <row r="4549" spans="1:5" x14ac:dyDescent="0.25">
      <c r="A4549" s="15"/>
      <c r="B4549" s="20"/>
      <c r="C4549" s="20"/>
      <c r="D4549" s="15"/>
      <c r="E4549" s="15"/>
    </row>
    <row r="4550" spans="1:5" x14ac:dyDescent="0.25">
      <c r="A4550" s="15"/>
      <c r="B4550" s="20"/>
      <c r="C4550" s="20"/>
      <c r="D4550" s="15"/>
      <c r="E4550" s="15"/>
    </row>
    <row r="4551" spans="1:5" x14ac:dyDescent="0.25">
      <c r="A4551" s="15"/>
      <c r="B4551" s="20"/>
      <c r="C4551" s="20"/>
      <c r="D4551" s="15"/>
      <c r="E4551" s="15"/>
    </row>
    <row r="4552" spans="1:5" x14ac:dyDescent="0.25">
      <c r="A4552" s="15"/>
      <c r="B4552" s="20"/>
      <c r="C4552" s="20"/>
      <c r="D4552" s="15"/>
      <c r="E4552" s="15"/>
    </row>
    <row r="4553" spans="1:5" x14ac:dyDescent="0.25">
      <c r="A4553" s="15"/>
      <c r="B4553" s="20"/>
      <c r="C4553" s="20"/>
      <c r="D4553" s="15"/>
      <c r="E4553" s="15"/>
    </row>
    <row r="4554" spans="1:5" x14ac:dyDescent="0.25">
      <c r="A4554" s="15"/>
      <c r="B4554" s="20"/>
      <c r="C4554" s="20"/>
      <c r="D4554" s="15"/>
      <c r="E4554" s="15"/>
    </row>
    <row r="4555" spans="1:5" x14ac:dyDescent="0.25">
      <c r="A4555" s="15"/>
      <c r="B4555" s="20"/>
      <c r="C4555" s="20"/>
      <c r="D4555" s="15"/>
      <c r="E4555" s="15"/>
    </row>
    <row r="4556" spans="1:5" x14ac:dyDescent="0.25">
      <c r="A4556" s="15"/>
      <c r="B4556" s="20"/>
      <c r="C4556" s="20"/>
      <c r="D4556" s="15"/>
      <c r="E4556" s="15"/>
    </row>
    <row r="4557" spans="1:5" x14ac:dyDescent="0.25">
      <c r="A4557" s="15"/>
      <c r="B4557" s="20"/>
      <c r="C4557" s="20"/>
      <c r="D4557" s="15"/>
      <c r="E4557" s="15"/>
    </row>
    <row r="4558" spans="1:5" x14ac:dyDescent="0.25">
      <c r="A4558" s="15"/>
      <c r="B4558" s="20"/>
      <c r="C4558" s="20"/>
      <c r="D4558" s="15"/>
      <c r="E4558" s="15"/>
    </row>
    <row r="4559" spans="1:5" x14ac:dyDescent="0.25">
      <c r="A4559" s="15"/>
      <c r="B4559" s="20"/>
      <c r="C4559" s="20"/>
      <c r="D4559" s="15"/>
      <c r="E4559" s="15"/>
    </row>
    <row r="4560" spans="1:5" x14ac:dyDescent="0.25">
      <c r="A4560" s="15"/>
      <c r="B4560" s="20"/>
      <c r="C4560" s="20"/>
      <c r="D4560" s="15"/>
      <c r="E4560" s="15"/>
    </row>
    <row r="4561" spans="1:5" x14ac:dyDescent="0.25">
      <c r="A4561" s="15"/>
      <c r="B4561" s="20"/>
      <c r="C4561" s="20"/>
      <c r="D4561" s="15"/>
      <c r="E4561" s="15"/>
    </row>
    <row r="4562" spans="1:5" x14ac:dyDescent="0.25">
      <c r="A4562" s="15"/>
      <c r="B4562" s="20"/>
      <c r="C4562" s="20"/>
      <c r="D4562" s="15"/>
      <c r="E4562" s="15"/>
    </row>
    <row r="4563" spans="1:5" x14ac:dyDescent="0.25">
      <c r="A4563" s="15"/>
      <c r="B4563" s="20"/>
      <c r="C4563" s="20"/>
      <c r="D4563" s="15"/>
      <c r="E4563" s="15"/>
    </row>
    <row r="4564" spans="1:5" x14ac:dyDescent="0.25">
      <c r="A4564" s="15"/>
      <c r="B4564" s="20"/>
      <c r="C4564" s="20"/>
      <c r="D4564" s="15"/>
      <c r="E4564" s="15"/>
    </row>
    <row r="4565" spans="1:5" x14ac:dyDescent="0.25">
      <c r="A4565" s="15"/>
      <c r="B4565" s="20"/>
      <c r="C4565" s="20"/>
      <c r="D4565" s="15"/>
      <c r="E4565" s="15"/>
    </row>
    <row r="4566" spans="1:5" x14ac:dyDescent="0.25">
      <c r="A4566" s="15"/>
      <c r="B4566" s="20"/>
      <c r="C4566" s="20"/>
      <c r="D4566" s="15"/>
      <c r="E4566" s="15"/>
    </row>
    <row r="4567" spans="1:5" x14ac:dyDescent="0.25">
      <c r="A4567" s="15"/>
      <c r="B4567" s="20"/>
      <c r="C4567" s="20"/>
      <c r="D4567" s="15"/>
      <c r="E4567" s="15"/>
    </row>
    <row r="4568" spans="1:5" x14ac:dyDescent="0.25">
      <c r="A4568" s="15"/>
      <c r="B4568" s="20"/>
      <c r="C4568" s="20"/>
      <c r="D4568" s="15"/>
      <c r="E4568" s="15"/>
    </row>
    <row r="4569" spans="1:5" x14ac:dyDescent="0.25">
      <c r="A4569" s="15"/>
      <c r="B4569" s="20"/>
      <c r="C4569" s="20"/>
      <c r="D4569" s="15"/>
      <c r="E4569" s="15"/>
    </row>
    <row r="4570" spans="1:5" x14ac:dyDescent="0.25">
      <c r="A4570" s="15"/>
      <c r="B4570" s="20"/>
      <c r="C4570" s="20"/>
      <c r="D4570" s="15"/>
      <c r="E4570" s="15"/>
    </row>
    <row r="4571" spans="1:5" x14ac:dyDescent="0.25">
      <c r="A4571" s="15"/>
      <c r="B4571" s="20"/>
      <c r="C4571" s="20"/>
      <c r="D4571" s="15"/>
      <c r="E4571" s="15"/>
    </row>
    <row r="4572" spans="1:5" x14ac:dyDescent="0.25">
      <c r="A4572" s="15"/>
      <c r="B4572" s="20"/>
      <c r="C4572" s="20"/>
      <c r="D4572" s="15"/>
      <c r="E4572" s="15"/>
    </row>
    <row r="4573" spans="1:5" x14ac:dyDescent="0.25">
      <c r="A4573" s="15"/>
      <c r="B4573" s="20"/>
      <c r="C4573" s="20"/>
      <c r="D4573" s="15"/>
      <c r="E4573" s="15"/>
    </row>
    <row r="4574" spans="1:5" x14ac:dyDescent="0.25">
      <c r="A4574" s="15"/>
      <c r="B4574" s="20"/>
      <c r="C4574" s="20"/>
      <c r="D4574" s="15"/>
      <c r="E4574" s="15"/>
    </row>
    <row r="4575" spans="1:5" x14ac:dyDescent="0.25">
      <c r="A4575" s="15"/>
      <c r="B4575" s="20"/>
      <c r="C4575" s="20"/>
      <c r="D4575" s="15"/>
      <c r="E4575" s="15"/>
    </row>
    <row r="4576" spans="1:5" x14ac:dyDescent="0.25">
      <c r="A4576" s="15"/>
      <c r="B4576" s="20"/>
      <c r="C4576" s="20"/>
      <c r="D4576" s="15"/>
      <c r="E4576" s="15"/>
    </row>
    <row r="4577" spans="1:5" x14ac:dyDescent="0.25">
      <c r="A4577" s="15"/>
      <c r="B4577" s="20"/>
      <c r="C4577" s="20"/>
      <c r="D4577" s="15"/>
      <c r="E4577" s="15"/>
    </row>
    <row r="4578" spans="1:5" x14ac:dyDescent="0.25">
      <c r="A4578" s="15"/>
      <c r="B4578" s="20"/>
      <c r="C4578" s="20"/>
      <c r="D4578" s="15"/>
      <c r="E4578" s="15"/>
    </row>
    <row r="4579" spans="1:5" x14ac:dyDescent="0.25">
      <c r="A4579" s="15"/>
      <c r="B4579" s="20"/>
      <c r="C4579" s="20"/>
      <c r="D4579" s="15"/>
      <c r="E4579" s="15"/>
    </row>
    <row r="4580" spans="1:5" x14ac:dyDescent="0.25">
      <c r="A4580" s="15"/>
      <c r="B4580" s="20"/>
      <c r="C4580" s="20"/>
      <c r="D4580" s="15"/>
      <c r="E4580" s="15"/>
    </row>
    <row r="4581" spans="1:5" x14ac:dyDescent="0.25">
      <c r="A4581" s="15"/>
      <c r="B4581" s="20"/>
      <c r="C4581" s="20"/>
      <c r="D4581" s="15"/>
      <c r="E4581" s="15"/>
    </row>
    <row r="4582" spans="1:5" x14ac:dyDescent="0.25">
      <c r="A4582" s="15"/>
      <c r="B4582" s="20"/>
      <c r="C4582" s="20"/>
      <c r="D4582" s="15"/>
      <c r="E4582" s="15"/>
    </row>
    <row r="4583" spans="1:5" x14ac:dyDescent="0.25">
      <c r="A4583" s="15"/>
      <c r="B4583" s="20"/>
      <c r="C4583" s="20"/>
      <c r="D4583" s="15"/>
      <c r="E4583" s="15"/>
    </row>
    <row r="4584" spans="1:5" x14ac:dyDescent="0.25">
      <c r="A4584" s="15"/>
      <c r="B4584" s="20"/>
      <c r="C4584" s="20"/>
      <c r="D4584" s="15"/>
      <c r="E4584" s="15"/>
    </row>
    <row r="4585" spans="1:5" x14ac:dyDescent="0.25">
      <c r="A4585" s="15"/>
      <c r="B4585" s="20"/>
      <c r="C4585" s="20"/>
      <c r="D4585" s="15"/>
      <c r="E4585" s="15"/>
    </row>
    <row r="4586" spans="1:5" x14ac:dyDescent="0.25">
      <c r="A4586" s="15"/>
      <c r="B4586" s="20"/>
      <c r="C4586" s="20"/>
      <c r="D4586" s="15"/>
      <c r="E4586" s="15"/>
    </row>
    <row r="4587" spans="1:5" x14ac:dyDescent="0.25">
      <c r="A4587" s="15"/>
      <c r="B4587" s="20"/>
      <c r="C4587" s="20"/>
      <c r="D4587" s="15"/>
      <c r="E4587" s="15"/>
    </row>
    <row r="4588" spans="1:5" x14ac:dyDescent="0.25">
      <c r="A4588" s="15"/>
      <c r="B4588" s="20"/>
      <c r="C4588" s="20"/>
      <c r="D4588" s="15"/>
      <c r="E4588" s="15"/>
    </row>
    <row r="4589" spans="1:5" x14ac:dyDescent="0.25">
      <c r="A4589" s="15"/>
      <c r="B4589" s="20"/>
      <c r="C4589" s="20"/>
      <c r="D4589" s="15"/>
      <c r="E4589" s="15"/>
    </row>
    <row r="4590" spans="1:5" x14ac:dyDescent="0.25">
      <c r="A4590" s="15"/>
      <c r="B4590" s="20"/>
      <c r="C4590" s="20"/>
      <c r="D4590" s="15"/>
      <c r="E4590" s="15"/>
    </row>
    <row r="4591" spans="1:5" x14ac:dyDescent="0.25">
      <c r="A4591" s="15"/>
      <c r="B4591" s="20"/>
      <c r="C4591" s="20"/>
      <c r="D4591" s="15"/>
      <c r="E4591" s="15"/>
    </row>
    <row r="4592" spans="1:5" x14ac:dyDescent="0.25">
      <c r="A4592" s="15"/>
      <c r="B4592" s="20"/>
      <c r="C4592" s="20"/>
      <c r="D4592" s="15"/>
      <c r="E4592" s="15"/>
    </row>
    <row r="4593" spans="1:5" x14ac:dyDescent="0.25">
      <c r="A4593" s="15"/>
      <c r="B4593" s="20"/>
      <c r="C4593" s="20"/>
      <c r="D4593" s="15"/>
      <c r="E4593" s="15"/>
    </row>
    <row r="4594" spans="1:5" x14ac:dyDescent="0.25">
      <c r="A4594" s="15"/>
      <c r="B4594" s="20"/>
      <c r="C4594" s="20"/>
      <c r="D4594" s="15"/>
      <c r="E4594" s="15"/>
    </row>
    <row r="4595" spans="1:5" x14ac:dyDescent="0.25">
      <c r="A4595" s="15"/>
      <c r="B4595" s="20"/>
      <c r="C4595" s="20"/>
      <c r="D4595" s="15"/>
      <c r="E4595" s="15"/>
    </row>
    <row r="4596" spans="1:5" x14ac:dyDescent="0.25">
      <c r="A4596" s="15"/>
      <c r="B4596" s="20"/>
      <c r="C4596" s="20"/>
      <c r="D4596" s="15"/>
      <c r="E4596" s="15"/>
    </row>
    <row r="4597" spans="1:5" x14ac:dyDescent="0.25">
      <c r="A4597" s="15"/>
      <c r="B4597" s="20"/>
      <c r="C4597" s="20"/>
      <c r="D4597" s="15"/>
      <c r="E4597" s="15"/>
    </row>
    <row r="4598" spans="1:5" x14ac:dyDescent="0.25">
      <c r="A4598" s="15"/>
      <c r="B4598" s="20"/>
      <c r="C4598" s="20"/>
      <c r="D4598" s="15"/>
      <c r="E4598" s="15"/>
    </row>
    <row r="4599" spans="1:5" x14ac:dyDescent="0.25">
      <c r="A4599" s="15"/>
      <c r="B4599" s="20"/>
      <c r="C4599" s="20"/>
      <c r="D4599" s="15"/>
      <c r="E4599" s="15"/>
    </row>
    <row r="4600" spans="1:5" x14ac:dyDescent="0.25">
      <c r="A4600" s="15"/>
      <c r="B4600" s="20"/>
      <c r="C4600" s="20"/>
      <c r="D4600" s="15"/>
      <c r="E4600" s="15"/>
    </row>
    <row r="4601" spans="1:5" x14ac:dyDescent="0.25">
      <c r="A4601" s="15"/>
      <c r="B4601" s="20"/>
      <c r="C4601" s="20"/>
      <c r="D4601" s="15"/>
      <c r="E4601" s="15"/>
    </row>
    <row r="4602" spans="1:5" x14ac:dyDescent="0.25">
      <c r="A4602" s="15"/>
      <c r="B4602" s="20"/>
      <c r="C4602" s="20"/>
      <c r="D4602" s="15"/>
      <c r="E4602" s="15"/>
    </row>
    <row r="4603" spans="1:5" x14ac:dyDescent="0.25">
      <c r="A4603" s="15"/>
      <c r="B4603" s="20"/>
      <c r="C4603" s="20"/>
      <c r="D4603" s="15"/>
      <c r="E4603" s="15"/>
    </row>
    <row r="4604" spans="1:5" x14ac:dyDescent="0.25">
      <c r="A4604" s="15"/>
      <c r="B4604" s="20"/>
      <c r="C4604" s="20"/>
      <c r="D4604" s="15"/>
      <c r="E4604" s="15"/>
    </row>
    <row r="4605" spans="1:5" x14ac:dyDescent="0.25">
      <c r="A4605" s="15"/>
      <c r="B4605" s="20"/>
      <c r="C4605" s="20"/>
      <c r="D4605" s="15"/>
      <c r="E4605" s="15"/>
    </row>
    <row r="4606" spans="1:5" x14ac:dyDescent="0.25">
      <c r="A4606" s="15"/>
      <c r="B4606" s="20"/>
      <c r="C4606" s="20"/>
      <c r="D4606" s="15"/>
      <c r="E4606" s="15"/>
    </row>
    <row r="4607" spans="1:5" x14ac:dyDescent="0.25">
      <c r="A4607" s="15"/>
      <c r="B4607" s="20"/>
      <c r="C4607" s="20"/>
      <c r="D4607" s="15"/>
      <c r="E4607" s="15"/>
    </row>
    <row r="4608" spans="1:5" x14ac:dyDescent="0.25">
      <c r="A4608" s="15"/>
      <c r="B4608" s="20"/>
      <c r="C4608" s="20"/>
      <c r="D4608" s="15"/>
      <c r="E4608" s="15"/>
    </row>
    <row r="4609" spans="1:5" x14ac:dyDescent="0.25">
      <c r="A4609" s="15"/>
      <c r="B4609" s="20"/>
      <c r="C4609" s="20"/>
      <c r="D4609" s="15"/>
      <c r="E4609" s="15"/>
    </row>
    <row r="4610" spans="1:5" x14ac:dyDescent="0.25">
      <c r="A4610" s="15"/>
      <c r="B4610" s="20"/>
      <c r="C4610" s="20"/>
      <c r="D4610" s="15"/>
      <c r="E4610" s="15"/>
    </row>
    <row r="4611" spans="1:5" x14ac:dyDescent="0.25">
      <c r="A4611" s="15"/>
      <c r="B4611" s="20"/>
      <c r="C4611" s="20"/>
      <c r="D4611" s="15"/>
      <c r="E4611" s="15"/>
    </row>
    <row r="4612" spans="1:5" x14ac:dyDescent="0.25">
      <c r="A4612" s="15"/>
      <c r="B4612" s="20"/>
      <c r="C4612" s="20"/>
      <c r="D4612" s="15"/>
      <c r="E4612" s="15"/>
    </row>
    <row r="4613" spans="1:5" x14ac:dyDescent="0.25">
      <c r="A4613" s="15"/>
      <c r="B4613" s="20"/>
      <c r="C4613" s="20"/>
      <c r="D4613" s="15"/>
      <c r="E4613" s="15"/>
    </row>
    <row r="4614" spans="1:5" x14ac:dyDescent="0.25">
      <c r="A4614" s="15"/>
      <c r="B4614" s="20"/>
      <c r="C4614" s="20"/>
      <c r="D4614" s="15"/>
      <c r="E4614" s="15"/>
    </row>
    <row r="4615" spans="1:5" x14ac:dyDescent="0.25">
      <c r="A4615" s="15"/>
      <c r="B4615" s="20"/>
      <c r="C4615" s="20"/>
      <c r="D4615" s="15"/>
      <c r="E4615" s="15"/>
    </row>
    <row r="4616" spans="1:5" x14ac:dyDescent="0.25">
      <c r="A4616" s="15"/>
      <c r="B4616" s="20"/>
      <c r="C4616" s="20"/>
      <c r="D4616" s="15"/>
      <c r="E4616" s="15"/>
    </row>
    <row r="4617" spans="1:5" x14ac:dyDescent="0.25">
      <c r="A4617" s="15"/>
      <c r="B4617" s="20"/>
      <c r="C4617" s="20"/>
      <c r="D4617" s="15"/>
      <c r="E4617" s="15"/>
    </row>
    <row r="4618" spans="1:5" x14ac:dyDescent="0.25">
      <c r="A4618" s="15"/>
      <c r="B4618" s="20"/>
      <c r="C4618" s="20"/>
      <c r="D4618" s="15"/>
      <c r="E4618" s="15"/>
    </row>
    <row r="4619" spans="1:5" x14ac:dyDescent="0.25">
      <c r="A4619" s="15"/>
      <c r="B4619" s="20"/>
      <c r="C4619" s="20"/>
      <c r="D4619" s="15"/>
      <c r="E4619" s="15"/>
    </row>
    <row r="4620" spans="1:5" x14ac:dyDescent="0.25">
      <c r="A4620" s="15"/>
      <c r="B4620" s="20"/>
      <c r="C4620" s="20"/>
      <c r="D4620" s="15"/>
      <c r="E4620" s="15"/>
    </row>
    <row r="4621" spans="1:5" x14ac:dyDescent="0.25">
      <c r="A4621" s="15"/>
      <c r="B4621" s="20"/>
      <c r="C4621" s="20"/>
      <c r="D4621" s="15"/>
      <c r="E4621" s="15"/>
    </row>
    <row r="4622" spans="1:5" x14ac:dyDescent="0.25">
      <c r="A4622" s="15"/>
      <c r="B4622" s="20"/>
      <c r="C4622" s="20"/>
      <c r="D4622" s="15"/>
      <c r="E4622" s="15"/>
    </row>
    <row r="4623" spans="1:5" x14ac:dyDescent="0.25">
      <c r="A4623" s="15"/>
      <c r="B4623" s="20"/>
      <c r="C4623" s="20"/>
      <c r="D4623" s="15"/>
      <c r="E4623" s="15"/>
    </row>
    <row r="4624" spans="1:5" x14ac:dyDescent="0.25">
      <c r="A4624" s="15"/>
      <c r="B4624" s="20"/>
      <c r="C4624" s="20"/>
      <c r="D4624" s="15"/>
      <c r="E4624" s="15"/>
    </row>
    <row r="4625" spans="1:5" x14ac:dyDescent="0.25">
      <c r="A4625" s="15"/>
      <c r="B4625" s="20"/>
      <c r="C4625" s="20"/>
      <c r="D4625" s="15"/>
      <c r="E4625" s="15"/>
    </row>
    <row r="4626" spans="1:5" x14ac:dyDescent="0.25">
      <c r="A4626" s="15"/>
      <c r="B4626" s="20"/>
      <c r="C4626" s="20"/>
      <c r="D4626" s="15"/>
      <c r="E4626" s="15"/>
    </row>
    <row r="4627" spans="1:5" x14ac:dyDescent="0.25">
      <c r="A4627" s="15"/>
      <c r="B4627" s="20"/>
      <c r="C4627" s="20"/>
      <c r="D4627" s="15"/>
      <c r="E4627" s="15"/>
    </row>
    <row r="4628" spans="1:5" x14ac:dyDescent="0.25">
      <c r="A4628" s="15"/>
      <c r="B4628" s="20"/>
      <c r="C4628" s="20"/>
      <c r="D4628" s="15"/>
      <c r="E4628" s="15"/>
    </row>
    <row r="4629" spans="1:5" x14ac:dyDescent="0.25">
      <c r="A4629" s="15"/>
      <c r="B4629" s="20"/>
      <c r="C4629" s="20"/>
      <c r="D4629" s="15"/>
      <c r="E4629" s="15"/>
    </row>
    <row r="4630" spans="1:5" x14ac:dyDescent="0.25">
      <c r="A4630" s="15"/>
      <c r="B4630" s="20"/>
      <c r="C4630" s="20"/>
      <c r="D4630" s="15"/>
      <c r="E4630" s="15"/>
    </row>
    <row r="4631" spans="1:5" x14ac:dyDescent="0.25">
      <c r="A4631" s="15"/>
      <c r="B4631" s="20"/>
      <c r="C4631" s="20"/>
      <c r="D4631" s="15"/>
      <c r="E4631" s="15"/>
    </row>
    <row r="4632" spans="1:5" x14ac:dyDescent="0.25">
      <c r="A4632" s="15"/>
      <c r="B4632" s="20"/>
      <c r="C4632" s="20"/>
      <c r="D4632" s="15"/>
      <c r="E4632" s="15"/>
    </row>
    <row r="4633" spans="1:5" x14ac:dyDescent="0.25">
      <c r="A4633" s="15"/>
      <c r="B4633" s="20"/>
      <c r="C4633" s="20"/>
      <c r="D4633" s="15"/>
      <c r="E4633" s="15"/>
    </row>
    <row r="4634" spans="1:5" x14ac:dyDescent="0.25">
      <c r="A4634" s="15"/>
      <c r="B4634" s="20"/>
      <c r="C4634" s="20"/>
      <c r="D4634" s="15"/>
      <c r="E4634" s="15"/>
    </row>
    <row r="4635" spans="1:5" x14ac:dyDescent="0.25">
      <c r="A4635" s="15"/>
      <c r="B4635" s="20"/>
      <c r="C4635" s="20"/>
      <c r="D4635" s="15"/>
      <c r="E4635" s="15"/>
    </row>
    <row r="4636" spans="1:5" x14ac:dyDescent="0.25">
      <c r="A4636" s="15"/>
      <c r="B4636" s="20"/>
      <c r="C4636" s="20"/>
      <c r="D4636" s="15"/>
      <c r="E4636" s="15"/>
    </row>
    <row r="4637" spans="1:5" x14ac:dyDescent="0.25">
      <c r="A4637" s="15"/>
      <c r="B4637" s="20"/>
      <c r="C4637" s="20"/>
      <c r="D4637" s="15"/>
      <c r="E4637" s="15"/>
    </row>
    <row r="4638" spans="1:5" x14ac:dyDescent="0.25">
      <c r="A4638" s="15"/>
      <c r="B4638" s="20"/>
      <c r="C4638" s="20"/>
      <c r="D4638" s="15"/>
      <c r="E4638" s="15"/>
    </row>
    <row r="4639" spans="1:5" x14ac:dyDescent="0.25">
      <c r="A4639" s="15"/>
      <c r="B4639" s="20"/>
      <c r="C4639" s="20"/>
      <c r="D4639" s="15"/>
      <c r="E4639" s="15"/>
    </row>
    <row r="4640" spans="1:5" x14ac:dyDescent="0.25">
      <c r="A4640" s="15"/>
      <c r="B4640" s="20"/>
      <c r="C4640" s="20"/>
      <c r="D4640" s="15"/>
      <c r="E4640" s="15"/>
    </row>
    <row r="4641" spans="1:5" x14ac:dyDescent="0.25">
      <c r="A4641" s="15"/>
      <c r="B4641" s="20"/>
      <c r="C4641" s="20"/>
      <c r="D4641" s="15"/>
      <c r="E4641" s="15"/>
    </row>
    <row r="4642" spans="1:5" x14ac:dyDescent="0.25">
      <c r="A4642" s="15"/>
      <c r="B4642" s="20"/>
      <c r="C4642" s="20"/>
      <c r="D4642" s="15"/>
      <c r="E4642" s="15"/>
    </row>
    <row r="4643" spans="1:5" x14ac:dyDescent="0.25">
      <c r="A4643" s="15"/>
      <c r="B4643" s="20"/>
      <c r="C4643" s="20"/>
      <c r="D4643" s="15"/>
      <c r="E4643" s="15"/>
    </row>
    <row r="4644" spans="1:5" x14ac:dyDescent="0.25">
      <c r="A4644" s="15"/>
      <c r="B4644" s="20"/>
      <c r="C4644" s="20"/>
      <c r="D4644" s="15"/>
      <c r="E4644" s="15"/>
    </row>
    <row r="4645" spans="1:5" x14ac:dyDescent="0.25">
      <c r="A4645" s="15"/>
      <c r="B4645" s="20"/>
      <c r="C4645" s="20"/>
      <c r="D4645" s="15"/>
      <c r="E4645" s="15"/>
    </row>
    <row r="4646" spans="1:5" x14ac:dyDescent="0.25">
      <c r="A4646" s="15"/>
      <c r="B4646" s="20"/>
      <c r="C4646" s="20"/>
      <c r="D4646" s="15"/>
      <c r="E4646" s="15"/>
    </row>
    <row r="4647" spans="1:5" x14ac:dyDescent="0.25">
      <c r="A4647" s="15"/>
      <c r="B4647" s="20"/>
      <c r="C4647" s="20"/>
      <c r="D4647" s="15"/>
      <c r="E4647" s="15"/>
    </row>
    <row r="4648" spans="1:5" x14ac:dyDescent="0.25">
      <c r="A4648" s="15"/>
      <c r="B4648" s="20"/>
      <c r="C4648" s="20"/>
      <c r="D4648" s="15"/>
      <c r="E4648" s="15"/>
    </row>
    <row r="4649" spans="1:5" x14ac:dyDescent="0.25">
      <c r="A4649" s="15"/>
      <c r="B4649" s="20"/>
      <c r="C4649" s="20"/>
      <c r="D4649" s="15"/>
      <c r="E4649" s="15"/>
    </row>
    <row r="4650" spans="1:5" x14ac:dyDescent="0.25">
      <c r="A4650" s="15"/>
      <c r="B4650" s="20"/>
      <c r="C4650" s="20"/>
      <c r="D4650" s="15"/>
      <c r="E4650" s="15"/>
    </row>
    <row r="4651" spans="1:5" x14ac:dyDescent="0.25">
      <c r="A4651" s="15"/>
      <c r="B4651" s="20"/>
      <c r="C4651" s="20"/>
      <c r="D4651" s="15"/>
      <c r="E4651" s="15"/>
    </row>
    <row r="4652" spans="1:5" x14ac:dyDescent="0.25">
      <c r="A4652" s="15"/>
      <c r="B4652" s="20"/>
      <c r="C4652" s="20"/>
      <c r="D4652" s="15"/>
      <c r="E4652" s="15"/>
    </row>
    <row r="4653" spans="1:5" x14ac:dyDescent="0.25">
      <c r="A4653" s="15"/>
      <c r="B4653" s="20"/>
      <c r="C4653" s="20"/>
      <c r="D4653" s="15"/>
      <c r="E4653" s="15"/>
    </row>
    <row r="4654" spans="1:5" x14ac:dyDescent="0.25">
      <c r="A4654" s="15"/>
      <c r="B4654" s="20"/>
      <c r="C4654" s="20"/>
      <c r="D4654" s="15"/>
      <c r="E4654" s="15"/>
    </row>
    <row r="4655" spans="1:5" x14ac:dyDescent="0.25">
      <c r="A4655" s="15"/>
      <c r="B4655" s="20"/>
      <c r="C4655" s="20"/>
      <c r="D4655" s="15"/>
      <c r="E4655" s="15"/>
    </row>
    <row r="4656" spans="1:5" x14ac:dyDescent="0.25">
      <c r="A4656" s="15"/>
      <c r="B4656" s="20"/>
      <c r="C4656" s="20"/>
      <c r="D4656" s="15"/>
      <c r="E4656" s="15"/>
    </row>
    <row r="4657" spans="1:5" x14ac:dyDescent="0.25">
      <c r="A4657" s="15"/>
      <c r="B4657" s="20"/>
      <c r="C4657" s="20"/>
      <c r="D4657" s="15"/>
      <c r="E4657" s="15"/>
    </row>
    <row r="4658" spans="1:5" x14ac:dyDescent="0.25">
      <c r="A4658" s="15"/>
      <c r="B4658" s="20"/>
      <c r="C4658" s="20"/>
      <c r="D4658" s="15"/>
      <c r="E4658" s="15"/>
    </row>
    <row r="4659" spans="1:5" x14ac:dyDescent="0.25">
      <c r="A4659" s="15"/>
      <c r="B4659" s="20"/>
      <c r="C4659" s="20"/>
      <c r="D4659" s="15"/>
      <c r="E4659" s="15"/>
    </row>
    <row r="4660" spans="1:5" x14ac:dyDescent="0.25">
      <c r="A4660" s="15"/>
      <c r="B4660" s="20"/>
      <c r="C4660" s="20"/>
      <c r="D4660" s="15"/>
      <c r="E4660" s="15"/>
    </row>
    <row r="4661" spans="1:5" x14ac:dyDescent="0.25">
      <c r="A4661" s="15"/>
      <c r="B4661" s="20"/>
      <c r="C4661" s="20"/>
      <c r="D4661" s="15"/>
      <c r="E4661" s="15"/>
    </row>
    <row r="4662" spans="1:5" x14ac:dyDescent="0.25">
      <c r="A4662" s="15"/>
      <c r="B4662" s="20"/>
      <c r="C4662" s="20"/>
      <c r="D4662" s="15"/>
      <c r="E4662" s="15"/>
    </row>
    <row r="4663" spans="1:5" x14ac:dyDescent="0.25">
      <c r="A4663" s="15"/>
      <c r="B4663" s="20"/>
      <c r="C4663" s="20"/>
      <c r="D4663" s="15"/>
      <c r="E4663" s="15"/>
    </row>
    <row r="4664" spans="1:5" x14ac:dyDescent="0.25">
      <c r="A4664" s="15"/>
      <c r="B4664" s="20"/>
      <c r="C4664" s="20"/>
      <c r="D4664" s="15"/>
      <c r="E4664" s="15"/>
    </row>
    <row r="4665" spans="1:5" x14ac:dyDescent="0.25">
      <c r="A4665" s="15"/>
      <c r="B4665" s="20"/>
      <c r="C4665" s="20"/>
      <c r="D4665" s="15"/>
      <c r="E4665" s="15"/>
    </row>
    <row r="4666" spans="1:5" x14ac:dyDescent="0.25">
      <c r="A4666" s="15"/>
      <c r="B4666" s="20"/>
      <c r="C4666" s="20"/>
      <c r="D4666" s="15"/>
      <c r="E4666" s="15"/>
    </row>
    <row r="4667" spans="1:5" x14ac:dyDescent="0.25">
      <c r="A4667" s="15"/>
      <c r="B4667" s="20"/>
      <c r="C4667" s="20"/>
      <c r="D4667" s="15"/>
      <c r="E4667" s="15"/>
    </row>
    <row r="4668" spans="1:5" x14ac:dyDescent="0.25">
      <c r="A4668" s="15"/>
      <c r="B4668" s="20"/>
      <c r="C4668" s="20"/>
      <c r="D4668" s="15"/>
      <c r="E4668" s="15"/>
    </row>
    <row r="4669" spans="1:5" x14ac:dyDescent="0.25">
      <c r="A4669" s="15"/>
      <c r="B4669" s="20"/>
      <c r="C4669" s="20"/>
      <c r="D4669" s="15"/>
      <c r="E4669" s="15"/>
    </row>
    <row r="4670" spans="1:5" x14ac:dyDescent="0.25">
      <c r="A4670" s="15"/>
      <c r="B4670" s="20"/>
      <c r="C4670" s="20"/>
      <c r="D4670" s="15"/>
      <c r="E4670" s="15"/>
    </row>
    <row r="4671" spans="1:5" x14ac:dyDescent="0.25">
      <c r="A4671" s="15"/>
      <c r="B4671" s="20"/>
      <c r="C4671" s="20"/>
      <c r="D4671" s="15"/>
      <c r="E4671" s="15"/>
    </row>
    <row r="4672" spans="1:5" x14ac:dyDescent="0.25">
      <c r="A4672" s="15"/>
      <c r="B4672" s="20"/>
      <c r="C4672" s="20"/>
      <c r="D4672" s="15"/>
      <c r="E4672" s="15"/>
    </row>
    <row r="4673" spans="1:5" x14ac:dyDescent="0.25">
      <c r="A4673" s="15"/>
      <c r="B4673" s="20"/>
      <c r="C4673" s="20"/>
      <c r="D4673" s="15"/>
      <c r="E4673" s="15"/>
    </row>
    <row r="4674" spans="1:5" x14ac:dyDescent="0.25">
      <c r="A4674" s="15"/>
      <c r="B4674" s="20"/>
      <c r="C4674" s="20"/>
      <c r="D4674" s="15"/>
      <c r="E4674" s="15"/>
    </row>
    <row r="4675" spans="1:5" x14ac:dyDescent="0.25">
      <c r="A4675" s="15"/>
      <c r="B4675" s="20"/>
      <c r="C4675" s="20"/>
      <c r="D4675" s="15"/>
      <c r="E4675" s="15"/>
    </row>
    <row r="4676" spans="1:5" x14ac:dyDescent="0.25">
      <c r="A4676" s="15"/>
      <c r="B4676" s="20"/>
      <c r="C4676" s="20"/>
      <c r="D4676" s="15"/>
      <c r="E4676" s="15"/>
    </row>
    <row r="4677" spans="1:5" x14ac:dyDescent="0.25">
      <c r="A4677" s="15"/>
      <c r="B4677" s="20"/>
      <c r="C4677" s="20"/>
      <c r="D4677" s="15"/>
      <c r="E4677" s="15"/>
    </row>
    <row r="4678" spans="1:5" x14ac:dyDescent="0.25">
      <c r="A4678" s="15"/>
      <c r="B4678" s="20"/>
      <c r="C4678" s="20"/>
      <c r="D4678" s="15"/>
      <c r="E4678" s="15"/>
    </row>
    <row r="4679" spans="1:5" x14ac:dyDescent="0.25">
      <c r="A4679" s="15"/>
      <c r="B4679" s="20"/>
      <c r="C4679" s="20"/>
      <c r="D4679" s="15"/>
      <c r="E4679" s="15"/>
    </row>
    <row r="4680" spans="1:5" x14ac:dyDescent="0.25">
      <c r="A4680" s="15"/>
      <c r="B4680" s="20"/>
      <c r="C4680" s="20"/>
      <c r="D4680" s="15"/>
      <c r="E4680" s="15"/>
    </row>
    <row r="4681" spans="1:5" x14ac:dyDescent="0.25">
      <c r="A4681" s="15"/>
      <c r="B4681" s="20"/>
      <c r="C4681" s="20"/>
      <c r="D4681" s="15"/>
      <c r="E4681" s="15"/>
    </row>
    <row r="4682" spans="1:5" x14ac:dyDescent="0.25">
      <c r="A4682" s="15"/>
      <c r="B4682" s="20"/>
      <c r="C4682" s="20"/>
      <c r="D4682" s="15"/>
      <c r="E4682" s="15"/>
    </row>
    <row r="4683" spans="1:5" x14ac:dyDescent="0.25">
      <c r="A4683" s="15"/>
      <c r="B4683" s="20"/>
      <c r="C4683" s="20"/>
      <c r="D4683" s="15"/>
      <c r="E4683" s="15"/>
    </row>
    <row r="4684" spans="1:5" x14ac:dyDescent="0.25">
      <c r="A4684" s="15"/>
      <c r="B4684" s="20"/>
      <c r="C4684" s="20"/>
      <c r="D4684" s="15"/>
      <c r="E4684" s="15"/>
    </row>
    <row r="4685" spans="1:5" x14ac:dyDescent="0.25">
      <c r="A4685" s="15"/>
      <c r="B4685" s="20"/>
      <c r="C4685" s="20"/>
      <c r="D4685" s="15"/>
      <c r="E4685" s="15"/>
    </row>
    <row r="4686" spans="1:5" x14ac:dyDescent="0.25">
      <c r="A4686" s="15"/>
      <c r="B4686" s="20"/>
      <c r="C4686" s="20"/>
      <c r="D4686" s="15"/>
      <c r="E4686" s="15"/>
    </row>
    <row r="4687" spans="1:5" x14ac:dyDescent="0.25">
      <c r="A4687" s="15"/>
      <c r="B4687" s="20"/>
      <c r="C4687" s="20"/>
      <c r="D4687" s="15"/>
      <c r="E4687" s="15"/>
    </row>
    <row r="4688" spans="1:5" x14ac:dyDescent="0.25">
      <c r="A4688" s="15"/>
      <c r="B4688" s="20"/>
      <c r="C4688" s="20"/>
      <c r="D4688" s="15"/>
      <c r="E4688" s="15"/>
    </row>
    <row r="4689" spans="1:5" x14ac:dyDescent="0.25">
      <c r="A4689" s="15"/>
      <c r="B4689" s="20"/>
      <c r="C4689" s="20"/>
      <c r="D4689" s="15"/>
      <c r="E4689" s="15"/>
    </row>
    <row r="4690" spans="1:5" x14ac:dyDescent="0.25">
      <c r="A4690" s="15"/>
      <c r="B4690" s="20"/>
      <c r="C4690" s="20"/>
      <c r="D4690" s="15"/>
      <c r="E4690" s="15"/>
    </row>
    <row r="4691" spans="1:5" x14ac:dyDescent="0.25">
      <c r="A4691" s="15"/>
      <c r="B4691" s="20"/>
      <c r="C4691" s="20"/>
      <c r="D4691" s="15"/>
      <c r="E4691" s="15"/>
    </row>
    <row r="4692" spans="1:5" x14ac:dyDescent="0.25">
      <c r="A4692" s="15"/>
      <c r="B4692" s="20"/>
      <c r="C4692" s="20"/>
      <c r="D4692" s="15"/>
      <c r="E4692" s="15"/>
    </row>
    <row r="4693" spans="1:5" x14ac:dyDescent="0.25">
      <c r="A4693" s="15"/>
      <c r="B4693" s="20"/>
      <c r="C4693" s="20"/>
      <c r="D4693" s="15"/>
      <c r="E4693" s="15"/>
    </row>
    <row r="4694" spans="1:5" x14ac:dyDescent="0.25">
      <c r="A4694" s="15"/>
      <c r="B4694" s="20"/>
      <c r="C4694" s="20"/>
      <c r="D4694" s="15"/>
      <c r="E4694" s="15"/>
    </row>
    <row r="4695" spans="1:5" x14ac:dyDescent="0.25">
      <c r="A4695" s="15"/>
      <c r="B4695" s="20"/>
      <c r="C4695" s="20"/>
      <c r="D4695" s="15"/>
      <c r="E4695" s="15"/>
    </row>
    <row r="4696" spans="1:5" x14ac:dyDescent="0.25">
      <c r="A4696" s="15"/>
      <c r="B4696" s="20"/>
      <c r="C4696" s="20"/>
      <c r="D4696" s="15"/>
      <c r="E4696" s="15"/>
    </row>
    <row r="4697" spans="1:5" x14ac:dyDescent="0.25">
      <c r="A4697" s="15"/>
      <c r="B4697" s="20"/>
      <c r="C4697" s="20"/>
      <c r="D4697" s="15"/>
      <c r="E4697" s="15"/>
    </row>
    <row r="4698" spans="1:5" x14ac:dyDescent="0.25">
      <c r="A4698" s="15"/>
      <c r="B4698" s="20"/>
      <c r="C4698" s="20"/>
      <c r="D4698" s="15"/>
      <c r="E4698" s="15"/>
    </row>
    <row r="4699" spans="1:5" x14ac:dyDescent="0.25">
      <c r="A4699" s="15"/>
      <c r="B4699" s="20"/>
      <c r="C4699" s="20"/>
      <c r="D4699" s="15"/>
      <c r="E4699" s="15"/>
    </row>
    <row r="4700" spans="1:5" x14ac:dyDescent="0.25">
      <c r="A4700" s="15"/>
      <c r="B4700" s="20"/>
      <c r="C4700" s="20"/>
      <c r="D4700" s="15"/>
      <c r="E4700" s="15"/>
    </row>
    <row r="4701" spans="1:5" x14ac:dyDescent="0.25">
      <c r="A4701" s="15"/>
      <c r="B4701" s="20"/>
      <c r="C4701" s="20"/>
      <c r="D4701" s="15"/>
      <c r="E4701" s="15"/>
    </row>
    <row r="4702" spans="1:5" x14ac:dyDescent="0.25">
      <c r="A4702" s="15"/>
      <c r="B4702" s="20"/>
      <c r="C4702" s="20"/>
      <c r="D4702" s="15"/>
      <c r="E4702" s="15"/>
    </row>
    <row r="4703" spans="1:5" x14ac:dyDescent="0.25">
      <c r="A4703" s="15"/>
      <c r="B4703" s="20"/>
      <c r="C4703" s="20"/>
      <c r="D4703" s="15"/>
      <c r="E4703" s="15"/>
    </row>
    <row r="4704" spans="1:5" x14ac:dyDescent="0.25">
      <c r="A4704" s="15"/>
      <c r="B4704" s="20"/>
      <c r="C4704" s="20"/>
      <c r="D4704" s="15"/>
      <c r="E4704" s="15"/>
    </row>
    <row r="4705" spans="1:5" x14ac:dyDescent="0.25">
      <c r="A4705" s="15"/>
      <c r="B4705" s="20"/>
      <c r="C4705" s="20"/>
      <c r="D4705" s="15"/>
      <c r="E4705" s="15"/>
    </row>
    <row r="4706" spans="1:5" x14ac:dyDescent="0.25">
      <c r="A4706" s="15"/>
      <c r="B4706" s="20"/>
      <c r="C4706" s="20"/>
      <c r="D4706" s="15"/>
      <c r="E4706" s="15"/>
    </row>
    <row r="4707" spans="1:5" x14ac:dyDescent="0.25">
      <c r="A4707" s="15"/>
      <c r="B4707" s="20"/>
      <c r="C4707" s="20"/>
      <c r="D4707" s="15"/>
      <c r="E4707" s="15"/>
    </row>
    <row r="4708" spans="1:5" x14ac:dyDescent="0.25">
      <c r="A4708" s="15"/>
      <c r="B4708" s="20"/>
      <c r="C4708" s="20"/>
      <c r="D4708" s="15"/>
      <c r="E4708" s="15"/>
    </row>
    <row r="4709" spans="1:5" x14ac:dyDescent="0.25">
      <c r="A4709" s="15"/>
      <c r="B4709" s="20"/>
      <c r="C4709" s="20"/>
      <c r="D4709" s="15"/>
      <c r="E4709" s="15"/>
    </row>
    <row r="4710" spans="1:5" x14ac:dyDescent="0.25">
      <c r="A4710" s="15"/>
      <c r="B4710" s="20"/>
      <c r="C4710" s="20"/>
      <c r="D4710" s="15"/>
      <c r="E4710" s="15"/>
    </row>
    <row r="4711" spans="1:5" x14ac:dyDescent="0.25">
      <c r="A4711" s="15"/>
      <c r="B4711" s="20"/>
      <c r="C4711" s="20"/>
      <c r="D4711" s="15"/>
      <c r="E4711" s="15"/>
    </row>
    <row r="4712" spans="1:5" x14ac:dyDescent="0.25">
      <c r="A4712" s="15"/>
      <c r="B4712" s="20"/>
      <c r="C4712" s="20"/>
      <c r="D4712" s="15"/>
      <c r="E4712" s="15"/>
    </row>
    <row r="4713" spans="1:5" x14ac:dyDescent="0.25">
      <c r="A4713" s="15"/>
      <c r="B4713" s="20"/>
      <c r="C4713" s="20"/>
      <c r="D4713" s="15"/>
      <c r="E4713" s="15"/>
    </row>
    <row r="4714" spans="1:5" x14ac:dyDescent="0.25">
      <c r="A4714" s="15"/>
      <c r="B4714" s="20"/>
      <c r="C4714" s="20"/>
      <c r="D4714" s="15"/>
      <c r="E4714" s="15"/>
    </row>
    <row r="4715" spans="1:5" x14ac:dyDescent="0.25">
      <c r="A4715" s="15"/>
      <c r="B4715" s="20"/>
      <c r="C4715" s="20"/>
      <c r="D4715" s="15"/>
      <c r="E4715" s="15"/>
    </row>
    <row r="4716" spans="1:5" x14ac:dyDescent="0.25">
      <c r="A4716" s="15"/>
      <c r="B4716" s="20"/>
      <c r="C4716" s="20"/>
      <c r="D4716" s="15"/>
      <c r="E4716" s="15"/>
    </row>
    <row r="4717" spans="1:5" x14ac:dyDescent="0.25">
      <c r="A4717" s="15"/>
      <c r="B4717" s="20"/>
      <c r="C4717" s="20"/>
      <c r="D4717" s="15"/>
      <c r="E4717" s="15"/>
    </row>
    <row r="4718" spans="1:5" x14ac:dyDescent="0.25">
      <c r="A4718" s="15"/>
      <c r="B4718" s="20"/>
      <c r="C4718" s="20"/>
      <c r="D4718" s="15"/>
      <c r="E4718" s="15"/>
    </row>
    <row r="4719" spans="1:5" x14ac:dyDescent="0.25">
      <c r="A4719" s="15"/>
      <c r="B4719" s="20"/>
      <c r="C4719" s="20"/>
      <c r="D4719" s="15"/>
      <c r="E4719" s="15"/>
    </row>
    <row r="4720" spans="1:5" x14ac:dyDescent="0.25">
      <c r="A4720" s="15"/>
      <c r="B4720" s="20"/>
      <c r="C4720" s="20"/>
      <c r="D4720" s="15"/>
      <c r="E4720" s="15"/>
    </row>
    <row r="4721" spans="1:5" x14ac:dyDescent="0.25">
      <c r="A4721" s="15"/>
      <c r="B4721" s="20"/>
      <c r="C4721" s="20"/>
      <c r="D4721" s="15"/>
      <c r="E4721" s="15"/>
    </row>
    <row r="4722" spans="1:5" x14ac:dyDescent="0.25">
      <c r="A4722" s="15"/>
      <c r="B4722" s="20"/>
      <c r="C4722" s="20"/>
      <c r="D4722" s="15"/>
      <c r="E4722" s="15"/>
    </row>
    <row r="4723" spans="1:5" x14ac:dyDescent="0.25">
      <c r="A4723" s="15"/>
      <c r="B4723" s="20"/>
      <c r="C4723" s="20"/>
      <c r="D4723" s="15"/>
      <c r="E4723" s="15"/>
    </row>
    <row r="4724" spans="1:5" x14ac:dyDescent="0.25">
      <c r="A4724" s="15"/>
      <c r="B4724" s="20"/>
      <c r="C4724" s="20"/>
      <c r="D4724" s="15"/>
      <c r="E4724" s="15"/>
    </row>
    <row r="4725" spans="1:5" x14ac:dyDescent="0.25">
      <c r="A4725" s="15"/>
      <c r="B4725" s="20"/>
      <c r="C4725" s="20"/>
      <c r="D4725" s="15"/>
      <c r="E4725" s="15"/>
    </row>
    <row r="4726" spans="1:5" x14ac:dyDescent="0.25">
      <c r="A4726" s="15"/>
      <c r="B4726" s="20"/>
      <c r="C4726" s="20"/>
      <c r="D4726" s="15"/>
      <c r="E4726" s="15"/>
    </row>
    <row r="4727" spans="1:5" x14ac:dyDescent="0.25">
      <c r="A4727" s="15"/>
      <c r="B4727" s="20"/>
      <c r="C4727" s="20"/>
      <c r="D4727" s="15"/>
      <c r="E4727" s="15"/>
    </row>
    <row r="4728" spans="1:5" x14ac:dyDescent="0.25">
      <c r="A4728" s="15"/>
      <c r="B4728" s="20"/>
      <c r="C4728" s="20"/>
      <c r="D4728" s="15"/>
      <c r="E4728" s="15"/>
    </row>
    <row r="4729" spans="1:5" x14ac:dyDescent="0.25">
      <c r="A4729" s="15"/>
      <c r="B4729" s="20"/>
      <c r="C4729" s="20"/>
      <c r="D4729" s="15"/>
      <c r="E4729" s="15"/>
    </row>
    <row r="4730" spans="1:5" x14ac:dyDescent="0.25">
      <c r="A4730" s="15"/>
      <c r="B4730" s="20"/>
      <c r="C4730" s="20"/>
      <c r="D4730" s="15"/>
      <c r="E4730" s="15"/>
    </row>
    <row r="4731" spans="1:5" x14ac:dyDescent="0.25">
      <c r="A4731" s="15"/>
      <c r="B4731" s="20"/>
      <c r="C4731" s="20"/>
      <c r="D4731" s="15"/>
      <c r="E4731" s="15"/>
    </row>
    <row r="4732" spans="1:5" x14ac:dyDescent="0.25">
      <c r="A4732" s="15"/>
      <c r="B4732" s="20"/>
      <c r="C4732" s="20"/>
      <c r="D4732" s="15"/>
      <c r="E4732" s="15"/>
    </row>
    <row r="4733" spans="1:5" x14ac:dyDescent="0.25">
      <c r="A4733" s="15"/>
      <c r="B4733" s="20"/>
      <c r="C4733" s="20"/>
      <c r="D4733" s="15"/>
      <c r="E4733" s="15"/>
    </row>
    <row r="4734" spans="1:5" x14ac:dyDescent="0.25">
      <c r="A4734" s="15"/>
      <c r="B4734" s="20"/>
      <c r="C4734" s="20"/>
      <c r="D4734" s="15"/>
      <c r="E4734" s="15"/>
    </row>
    <row r="4735" spans="1:5" x14ac:dyDescent="0.25">
      <c r="A4735" s="15"/>
      <c r="B4735" s="20"/>
      <c r="C4735" s="20"/>
      <c r="D4735" s="15"/>
      <c r="E4735" s="15"/>
    </row>
    <row r="4736" spans="1:5" x14ac:dyDescent="0.25">
      <c r="A4736" s="15"/>
      <c r="B4736" s="20"/>
      <c r="C4736" s="20"/>
      <c r="D4736" s="15"/>
      <c r="E4736" s="15"/>
    </row>
    <row r="4737" spans="1:5" x14ac:dyDescent="0.25">
      <c r="A4737" s="15"/>
      <c r="B4737" s="20"/>
      <c r="C4737" s="20"/>
      <c r="D4737" s="15"/>
      <c r="E4737" s="15"/>
    </row>
    <row r="4738" spans="1:5" x14ac:dyDescent="0.25">
      <c r="A4738" s="15"/>
      <c r="B4738" s="20"/>
      <c r="C4738" s="20"/>
      <c r="D4738" s="15"/>
      <c r="E4738" s="15"/>
    </row>
    <row r="4739" spans="1:5" x14ac:dyDescent="0.25">
      <c r="A4739" s="15"/>
      <c r="B4739" s="20"/>
      <c r="C4739" s="20"/>
      <c r="D4739" s="15"/>
      <c r="E4739" s="15"/>
    </row>
    <row r="4740" spans="1:5" x14ac:dyDescent="0.25">
      <c r="A4740" s="15"/>
      <c r="B4740" s="20"/>
      <c r="C4740" s="20"/>
      <c r="D4740" s="15"/>
      <c r="E4740" s="15"/>
    </row>
    <row r="4741" spans="1:5" x14ac:dyDescent="0.25">
      <c r="A4741" s="15"/>
      <c r="B4741" s="20"/>
      <c r="C4741" s="20"/>
      <c r="D4741" s="15"/>
      <c r="E4741" s="15"/>
    </row>
    <row r="4742" spans="1:5" x14ac:dyDescent="0.25">
      <c r="A4742" s="15"/>
      <c r="B4742" s="20"/>
      <c r="C4742" s="20"/>
      <c r="D4742" s="15"/>
      <c r="E4742" s="15"/>
    </row>
    <row r="4743" spans="1:5" x14ac:dyDescent="0.25">
      <c r="A4743" s="15"/>
      <c r="B4743" s="20"/>
      <c r="C4743" s="20"/>
      <c r="D4743" s="15"/>
      <c r="E4743" s="15"/>
    </row>
    <row r="4744" spans="1:5" x14ac:dyDescent="0.25">
      <c r="A4744" s="15"/>
      <c r="B4744" s="20"/>
      <c r="C4744" s="20"/>
      <c r="D4744" s="15"/>
      <c r="E4744" s="15"/>
    </row>
    <row r="4745" spans="1:5" x14ac:dyDescent="0.25">
      <c r="A4745" s="15"/>
      <c r="B4745" s="20"/>
      <c r="C4745" s="20"/>
      <c r="D4745" s="15"/>
      <c r="E4745" s="15"/>
    </row>
    <row r="4746" spans="1:5" x14ac:dyDescent="0.25">
      <c r="A4746" s="15"/>
      <c r="B4746" s="20"/>
      <c r="C4746" s="20"/>
      <c r="D4746" s="15"/>
      <c r="E4746" s="15"/>
    </row>
    <row r="4747" spans="1:5" x14ac:dyDescent="0.25">
      <c r="A4747" s="15"/>
      <c r="B4747" s="20"/>
      <c r="C4747" s="20"/>
      <c r="D4747" s="15"/>
      <c r="E4747" s="15"/>
    </row>
    <row r="4748" spans="1:5" x14ac:dyDescent="0.25">
      <c r="A4748" s="15"/>
      <c r="B4748" s="20"/>
      <c r="C4748" s="20"/>
      <c r="D4748" s="15"/>
      <c r="E4748" s="15"/>
    </row>
    <row r="4749" spans="1:5" x14ac:dyDescent="0.25">
      <c r="A4749" s="15"/>
      <c r="B4749" s="20"/>
      <c r="C4749" s="20"/>
      <c r="D4749" s="15"/>
      <c r="E4749" s="15"/>
    </row>
    <row r="4750" spans="1:5" x14ac:dyDescent="0.25">
      <c r="A4750" s="15"/>
      <c r="B4750" s="20"/>
      <c r="C4750" s="20"/>
      <c r="D4750" s="15"/>
      <c r="E4750" s="15"/>
    </row>
    <row r="4751" spans="1:5" x14ac:dyDescent="0.25">
      <c r="A4751" s="15"/>
      <c r="B4751" s="20"/>
      <c r="C4751" s="20"/>
      <c r="D4751" s="15"/>
      <c r="E4751" s="15"/>
    </row>
    <row r="4752" spans="1:5" x14ac:dyDescent="0.25">
      <c r="A4752" s="15"/>
      <c r="B4752" s="20"/>
      <c r="C4752" s="20"/>
      <c r="D4752" s="15"/>
      <c r="E4752" s="15"/>
    </row>
    <row r="4753" spans="1:5" x14ac:dyDescent="0.25">
      <c r="A4753" s="15"/>
      <c r="B4753" s="20"/>
      <c r="C4753" s="20"/>
      <c r="D4753" s="15"/>
      <c r="E4753" s="15"/>
    </row>
    <row r="4754" spans="1:5" x14ac:dyDescent="0.25">
      <c r="A4754" s="15"/>
      <c r="B4754" s="20"/>
      <c r="C4754" s="20"/>
      <c r="D4754" s="15"/>
      <c r="E4754" s="15"/>
    </row>
    <row r="4755" spans="1:5" x14ac:dyDescent="0.25">
      <c r="A4755" s="15"/>
      <c r="B4755" s="20"/>
      <c r="C4755" s="20"/>
      <c r="D4755" s="15"/>
      <c r="E4755" s="15"/>
    </row>
    <row r="4756" spans="1:5" x14ac:dyDescent="0.25">
      <c r="A4756" s="15"/>
      <c r="B4756" s="20"/>
      <c r="C4756" s="20"/>
      <c r="D4756" s="15"/>
      <c r="E4756" s="15"/>
    </row>
    <row r="4757" spans="1:5" x14ac:dyDescent="0.25">
      <c r="A4757" s="15"/>
      <c r="B4757" s="20"/>
      <c r="C4757" s="20"/>
      <c r="D4757" s="15"/>
      <c r="E4757" s="15"/>
    </row>
    <row r="4758" spans="1:5" x14ac:dyDescent="0.25">
      <c r="A4758" s="15"/>
      <c r="B4758" s="20"/>
      <c r="C4758" s="20"/>
      <c r="D4758" s="15"/>
      <c r="E4758" s="15"/>
    </row>
    <row r="4759" spans="1:5" x14ac:dyDescent="0.25">
      <c r="A4759" s="15"/>
      <c r="B4759" s="20"/>
      <c r="C4759" s="20"/>
      <c r="D4759" s="15"/>
      <c r="E4759" s="15"/>
    </row>
    <row r="4760" spans="1:5" x14ac:dyDescent="0.25">
      <c r="A4760" s="15"/>
      <c r="B4760" s="20"/>
      <c r="C4760" s="20"/>
      <c r="D4760" s="15"/>
      <c r="E4760" s="15"/>
    </row>
    <row r="4761" spans="1:5" x14ac:dyDescent="0.25">
      <c r="A4761" s="15"/>
      <c r="B4761" s="20"/>
      <c r="C4761" s="20"/>
      <c r="D4761" s="15"/>
      <c r="E4761" s="15"/>
    </row>
    <row r="4762" spans="1:5" x14ac:dyDescent="0.25">
      <c r="A4762" s="15"/>
      <c r="B4762" s="20"/>
      <c r="C4762" s="20"/>
      <c r="D4762" s="15"/>
      <c r="E4762" s="15"/>
    </row>
    <row r="4763" spans="1:5" x14ac:dyDescent="0.25">
      <c r="A4763" s="15"/>
      <c r="B4763" s="20"/>
      <c r="C4763" s="20"/>
      <c r="D4763" s="15"/>
      <c r="E4763" s="15"/>
    </row>
    <row r="4764" spans="1:5" x14ac:dyDescent="0.25">
      <c r="A4764" s="15"/>
      <c r="B4764" s="20"/>
      <c r="C4764" s="20"/>
      <c r="D4764" s="15"/>
      <c r="E4764" s="15"/>
    </row>
    <row r="4765" spans="1:5" x14ac:dyDescent="0.25">
      <c r="A4765" s="15"/>
      <c r="B4765" s="20"/>
      <c r="C4765" s="20"/>
      <c r="D4765" s="15"/>
      <c r="E4765" s="15"/>
    </row>
    <row r="4766" spans="1:5" x14ac:dyDescent="0.25">
      <c r="A4766" s="15"/>
      <c r="B4766" s="20"/>
      <c r="C4766" s="20"/>
      <c r="D4766" s="15"/>
      <c r="E4766" s="15"/>
    </row>
    <row r="4767" spans="1:5" x14ac:dyDescent="0.25">
      <c r="A4767" s="15"/>
      <c r="B4767" s="20"/>
      <c r="C4767" s="20"/>
      <c r="D4767" s="15"/>
      <c r="E4767" s="15"/>
    </row>
    <row r="4768" spans="1:5" x14ac:dyDescent="0.25">
      <c r="A4768" s="15"/>
      <c r="B4768" s="20"/>
      <c r="C4768" s="20"/>
      <c r="D4768" s="15"/>
      <c r="E4768" s="15"/>
    </row>
    <row r="4769" spans="1:5" x14ac:dyDescent="0.25">
      <c r="A4769" s="15"/>
      <c r="B4769" s="20"/>
      <c r="C4769" s="20"/>
      <c r="D4769" s="15"/>
      <c r="E4769" s="15"/>
    </row>
    <row r="4770" spans="1:5" x14ac:dyDescent="0.25">
      <c r="A4770" s="15"/>
      <c r="B4770" s="20"/>
      <c r="C4770" s="20"/>
      <c r="D4770" s="15"/>
      <c r="E4770" s="15"/>
    </row>
    <row r="4771" spans="1:5" x14ac:dyDescent="0.25">
      <c r="A4771" s="15"/>
      <c r="B4771" s="20"/>
      <c r="C4771" s="20"/>
      <c r="D4771" s="15"/>
      <c r="E4771" s="15"/>
    </row>
    <row r="4772" spans="1:5" x14ac:dyDescent="0.25">
      <c r="A4772" s="15"/>
      <c r="B4772" s="20"/>
      <c r="C4772" s="20"/>
      <c r="D4772" s="15"/>
      <c r="E4772" s="15"/>
    </row>
    <row r="4773" spans="1:5" x14ac:dyDescent="0.25">
      <c r="A4773" s="15"/>
      <c r="B4773" s="20"/>
      <c r="C4773" s="20"/>
      <c r="D4773" s="15"/>
      <c r="E4773" s="15"/>
    </row>
    <row r="4774" spans="1:5" x14ac:dyDescent="0.25">
      <c r="A4774" s="15"/>
      <c r="B4774" s="20"/>
      <c r="C4774" s="20"/>
      <c r="D4774" s="15"/>
      <c r="E4774" s="15"/>
    </row>
    <row r="4775" spans="1:5" x14ac:dyDescent="0.25">
      <c r="A4775" s="15"/>
      <c r="B4775" s="20"/>
      <c r="C4775" s="20"/>
      <c r="D4775" s="15"/>
      <c r="E4775" s="15"/>
    </row>
    <row r="4776" spans="1:5" x14ac:dyDescent="0.25">
      <c r="A4776" s="15"/>
      <c r="B4776" s="20"/>
      <c r="C4776" s="20"/>
      <c r="D4776" s="15"/>
      <c r="E4776" s="15"/>
    </row>
    <row r="4777" spans="1:5" x14ac:dyDescent="0.25">
      <c r="A4777" s="15"/>
      <c r="B4777" s="20"/>
      <c r="C4777" s="20"/>
      <c r="D4777" s="15"/>
      <c r="E4777" s="15"/>
    </row>
    <row r="4778" spans="1:5" x14ac:dyDescent="0.25">
      <c r="A4778" s="15"/>
      <c r="B4778" s="20"/>
      <c r="C4778" s="20"/>
      <c r="D4778" s="15"/>
      <c r="E4778" s="15"/>
    </row>
    <row r="4779" spans="1:5" x14ac:dyDescent="0.25">
      <c r="A4779" s="15"/>
      <c r="B4779" s="20"/>
      <c r="C4779" s="20"/>
      <c r="D4779" s="15"/>
      <c r="E4779" s="15"/>
    </row>
    <row r="4780" spans="1:5" x14ac:dyDescent="0.25">
      <c r="A4780" s="15"/>
      <c r="B4780" s="20"/>
      <c r="C4780" s="20"/>
      <c r="D4780" s="15"/>
      <c r="E4780" s="15"/>
    </row>
    <row r="4781" spans="1:5" x14ac:dyDescent="0.25">
      <c r="A4781" s="15"/>
      <c r="B4781" s="20"/>
      <c r="C4781" s="20"/>
      <c r="D4781" s="15"/>
      <c r="E4781" s="15"/>
    </row>
    <row r="4782" spans="1:5" x14ac:dyDescent="0.25">
      <c r="A4782" s="15"/>
      <c r="B4782" s="20"/>
      <c r="C4782" s="20"/>
      <c r="D4782" s="15"/>
      <c r="E4782" s="15"/>
    </row>
    <row r="4783" spans="1:5" x14ac:dyDescent="0.25">
      <c r="A4783" s="15"/>
      <c r="B4783" s="20"/>
      <c r="C4783" s="20"/>
      <c r="D4783" s="15"/>
      <c r="E4783" s="15"/>
    </row>
    <row r="4784" spans="1:5" x14ac:dyDescent="0.25">
      <c r="A4784" s="15"/>
      <c r="B4784" s="20"/>
      <c r="C4784" s="20"/>
      <c r="D4784" s="15"/>
      <c r="E4784" s="15"/>
    </row>
    <row r="4785" spans="1:5" x14ac:dyDescent="0.25">
      <c r="A4785" s="15"/>
      <c r="B4785" s="20"/>
      <c r="C4785" s="20"/>
      <c r="D4785" s="15"/>
      <c r="E4785" s="15"/>
    </row>
    <row r="4786" spans="1:5" x14ac:dyDescent="0.25">
      <c r="A4786" s="15"/>
      <c r="B4786" s="20"/>
      <c r="C4786" s="20"/>
      <c r="D4786" s="15"/>
      <c r="E4786" s="15"/>
    </row>
    <row r="4787" spans="1:5" x14ac:dyDescent="0.25">
      <c r="A4787" s="15"/>
      <c r="B4787" s="20"/>
      <c r="C4787" s="20"/>
      <c r="D4787" s="15"/>
      <c r="E4787" s="15"/>
    </row>
    <row r="4788" spans="1:5" x14ac:dyDescent="0.25">
      <c r="A4788" s="15"/>
      <c r="B4788" s="20"/>
      <c r="C4788" s="20"/>
      <c r="D4788" s="15"/>
      <c r="E4788" s="15"/>
    </row>
    <row r="4789" spans="1:5" x14ac:dyDescent="0.25">
      <c r="A4789" s="15"/>
      <c r="B4789" s="20"/>
      <c r="C4789" s="20"/>
      <c r="D4789" s="15"/>
      <c r="E4789" s="15"/>
    </row>
    <row r="4790" spans="1:5" x14ac:dyDescent="0.25">
      <c r="A4790" s="15"/>
      <c r="B4790" s="20"/>
      <c r="C4790" s="20"/>
      <c r="D4790" s="15"/>
      <c r="E4790" s="15"/>
    </row>
    <row r="4791" spans="1:5" x14ac:dyDescent="0.25">
      <c r="A4791" s="15"/>
      <c r="B4791" s="20"/>
      <c r="C4791" s="20"/>
      <c r="D4791" s="15"/>
      <c r="E4791" s="15"/>
    </row>
    <row r="4792" spans="1:5" x14ac:dyDescent="0.25">
      <c r="A4792" s="15"/>
      <c r="B4792" s="20"/>
      <c r="C4792" s="20"/>
      <c r="D4792" s="15"/>
      <c r="E4792" s="15"/>
    </row>
    <row r="4793" spans="1:5" x14ac:dyDescent="0.25">
      <c r="A4793" s="15"/>
      <c r="B4793" s="20"/>
      <c r="C4793" s="20"/>
      <c r="D4793" s="15"/>
      <c r="E4793" s="15"/>
    </row>
    <row r="4794" spans="1:5" x14ac:dyDescent="0.25">
      <c r="A4794" s="15"/>
      <c r="B4794" s="20"/>
      <c r="C4794" s="20"/>
      <c r="D4794" s="15"/>
      <c r="E4794" s="15"/>
    </row>
    <row r="4795" spans="1:5" x14ac:dyDescent="0.25">
      <c r="A4795" s="15"/>
      <c r="B4795" s="20"/>
      <c r="C4795" s="20"/>
      <c r="D4795" s="15"/>
      <c r="E4795" s="15"/>
    </row>
    <row r="4796" spans="1:5" x14ac:dyDescent="0.25">
      <c r="A4796" s="15"/>
      <c r="B4796" s="20"/>
      <c r="C4796" s="20"/>
      <c r="D4796" s="15"/>
      <c r="E4796" s="15"/>
    </row>
    <row r="4797" spans="1:5" x14ac:dyDescent="0.25">
      <c r="A4797" s="15"/>
      <c r="B4797" s="20"/>
      <c r="C4797" s="20"/>
      <c r="D4797" s="15"/>
      <c r="E4797" s="15"/>
    </row>
    <row r="4798" spans="1:5" x14ac:dyDescent="0.25">
      <c r="A4798" s="15"/>
      <c r="B4798" s="20"/>
      <c r="C4798" s="20"/>
      <c r="D4798" s="15"/>
      <c r="E4798" s="15"/>
    </row>
    <row r="4799" spans="1:5" x14ac:dyDescent="0.25">
      <c r="A4799" s="15"/>
      <c r="B4799" s="20"/>
      <c r="C4799" s="20"/>
      <c r="D4799" s="15"/>
      <c r="E4799" s="15"/>
    </row>
    <row r="4800" spans="1:5" x14ac:dyDescent="0.25">
      <c r="A4800" s="15"/>
      <c r="B4800" s="20"/>
      <c r="C4800" s="20"/>
      <c r="D4800" s="15"/>
      <c r="E4800" s="15"/>
    </row>
    <row r="4801" spans="1:5" x14ac:dyDescent="0.25">
      <c r="A4801" s="15"/>
      <c r="B4801" s="20"/>
      <c r="C4801" s="20"/>
      <c r="D4801" s="15"/>
      <c r="E4801" s="15"/>
    </row>
    <row r="4802" spans="1:5" x14ac:dyDescent="0.25">
      <c r="A4802" s="15"/>
      <c r="B4802" s="20"/>
      <c r="C4802" s="20"/>
      <c r="D4802" s="15"/>
      <c r="E4802" s="15"/>
    </row>
    <row r="4803" spans="1:5" x14ac:dyDescent="0.25">
      <c r="A4803" s="15"/>
      <c r="B4803" s="20"/>
      <c r="C4803" s="20"/>
      <c r="D4803" s="15"/>
      <c r="E4803" s="15"/>
    </row>
    <row r="4804" spans="1:5" x14ac:dyDescent="0.25">
      <c r="A4804" s="15"/>
      <c r="B4804" s="20"/>
      <c r="C4804" s="20"/>
      <c r="D4804" s="15"/>
      <c r="E4804" s="15"/>
    </row>
    <row r="4805" spans="1:5" x14ac:dyDescent="0.25">
      <c r="A4805" s="15"/>
      <c r="B4805" s="20"/>
      <c r="C4805" s="20"/>
      <c r="D4805" s="15"/>
      <c r="E4805" s="15"/>
    </row>
    <row r="4806" spans="1:5" x14ac:dyDescent="0.25">
      <c r="A4806" s="15"/>
      <c r="B4806" s="20"/>
      <c r="C4806" s="20"/>
      <c r="D4806" s="15"/>
      <c r="E4806" s="15"/>
    </row>
    <row r="4807" spans="1:5" x14ac:dyDescent="0.25">
      <c r="A4807" s="15"/>
      <c r="B4807" s="20"/>
      <c r="C4807" s="20"/>
      <c r="D4807" s="15"/>
      <c r="E4807" s="15"/>
    </row>
    <row r="4808" spans="1:5" x14ac:dyDescent="0.25">
      <c r="A4808" s="15"/>
      <c r="B4808" s="20"/>
      <c r="C4808" s="20"/>
      <c r="D4808" s="15"/>
      <c r="E4808" s="15"/>
    </row>
    <row r="4809" spans="1:5" x14ac:dyDescent="0.25">
      <c r="A4809" s="15"/>
      <c r="B4809" s="20"/>
      <c r="C4809" s="20"/>
      <c r="D4809" s="15"/>
      <c r="E4809" s="15"/>
    </row>
    <row r="4810" spans="1:5" x14ac:dyDescent="0.25">
      <c r="A4810" s="15"/>
      <c r="B4810" s="20"/>
      <c r="C4810" s="20"/>
      <c r="D4810" s="15"/>
      <c r="E4810" s="15"/>
    </row>
    <row r="4811" spans="1:5" x14ac:dyDescent="0.25">
      <c r="A4811" s="15"/>
      <c r="B4811" s="20"/>
      <c r="C4811" s="20"/>
      <c r="D4811" s="15"/>
      <c r="E4811" s="15"/>
    </row>
    <row r="4812" spans="1:5" x14ac:dyDescent="0.25">
      <c r="A4812" s="15"/>
      <c r="B4812" s="20"/>
      <c r="C4812" s="20"/>
      <c r="D4812" s="15"/>
      <c r="E4812" s="15"/>
    </row>
    <row r="4813" spans="1:5" x14ac:dyDescent="0.25">
      <c r="A4813" s="15"/>
      <c r="B4813" s="20"/>
      <c r="C4813" s="20"/>
      <c r="D4813" s="15"/>
      <c r="E4813" s="15"/>
    </row>
    <row r="4814" spans="1:5" x14ac:dyDescent="0.25">
      <c r="A4814" s="15"/>
      <c r="B4814" s="20"/>
      <c r="C4814" s="20"/>
      <c r="D4814" s="15"/>
      <c r="E4814" s="15"/>
    </row>
    <row r="4815" spans="1:5" x14ac:dyDescent="0.25">
      <c r="A4815" s="15"/>
      <c r="B4815" s="20"/>
      <c r="C4815" s="20"/>
      <c r="D4815" s="15"/>
      <c r="E4815" s="15"/>
    </row>
    <row r="4816" spans="1:5" x14ac:dyDescent="0.25">
      <c r="A4816" s="15"/>
      <c r="B4816" s="20"/>
      <c r="C4816" s="20"/>
      <c r="D4816" s="15"/>
      <c r="E4816" s="15"/>
    </row>
    <row r="4817" spans="1:5" x14ac:dyDescent="0.25">
      <c r="A4817" s="15"/>
      <c r="B4817" s="20"/>
      <c r="C4817" s="20"/>
      <c r="D4817" s="15"/>
      <c r="E4817" s="15"/>
    </row>
    <row r="4818" spans="1:5" x14ac:dyDescent="0.25">
      <c r="A4818" s="15"/>
      <c r="B4818" s="20"/>
      <c r="C4818" s="20"/>
      <c r="D4818" s="15"/>
      <c r="E4818" s="15"/>
    </row>
    <row r="4819" spans="1:5" x14ac:dyDescent="0.25">
      <c r="A4819" s="15"/>
      <c r="B4819" s="20"/>
      <c r="C4819" s="20"/>
      <c r="D4819" s="15"/>
      <c r="E4819" s="15"/>
    </row>
    <row r="4820" spans="1:5" x14ac:dyDescent="0.25">
      <c r="A4820" s="15"/>
      <c r="B4820" s="20"/>
      <c r="C4820" s="20"/>
      <c r="D4820" s="15"/>
      <c r="E4820" s="15"/>
    </row>
    <row r="4821" spans="1:5" x14ac:dyDescent="0.25">
      <c r="A4821" s="15"/>
      <c r="B4821" s="20"/>
      <c r="C4821" s="20"/>
      <c r="D4821" s="15"/>
      <c r="E4821" s="15"/>
    </row>
    <row r="4822" spans="1:5" x14ac:dyDescent="0.25">
      <c r="A4822" s="15"/>
      <c r="B4822" s="20"/>
      <c r="C4822" s="20"/>
      <c r="D4822" s="15"/>
      <c r="E4822" s="15"/>
    </row>
    <row r="4823" spans="1:5" x14ac:dyDescent="0.25">
      <c r="A4823" s="15"/>
      <c r="B4823" s="20"/>
      <c r="C4823" s="20"/>
      <c r="D4823" s="15"/>
      <c r="E4823" s="15"/>
    </row>
    <row r="4824" spans="1:5" x14ac:dyDescent="0.25">
      <c r="A4824" s="15"/>
      <c r="B4824" s="20"/>
      <c r="C4824" s="20"/>
      <c r="D4824" s="15"/>
      <c r="E4824" s="15"/>
    </row>
    <row r="4825" spans="1:5" x14ac:dyDescent="0.25">
      <c r="A4825" s="15"/>
      <c r="B4825" s="20"/>
      <c r="C4825" s="20"/>
      <c r="D4825" s="15"/>
      <c r="E4825" s="15"/>
    </row>
    <row r="4826" spans="1:5" x14ac:dyDescent="0.25">
      <c r="A4826" s="15"/>
      <c r="B4826" s="20"/>
      <c r="C4826" s="20"/>
      <c r="D4826" s="15"/>
      <c r="E4826" s="15"/>
    </row>
    <row r="4827" spans="1:5" x14ac:dyDescent="0.25">
      <c r="A4827" s="15"/>
      <c r="B4827" s="20"/>
      <c r="C4827" s="20"/>
      <c r="D4827" s="15"/>
      <c r="E4827" s="15"/>
    </row>
    <row r="4828" spans="1:5" x14ac:dyDescent="0.25">
      <c r="A4828" s="15"/>
      <c r="B4828" s="20"/>
      <c r="C4828" s="20"/>
      <c r="D4828" s="15"/>
      <c r="E4828" s="15"/>
    </row>
    <row r="4829" spans="1:5" x14ac:dyDescent="0.25">
      <c r="A4829" s="15"/>
      <c r="B4829" s="20"/>
      <c r="C4829" s="20"/>
      <c r="D4829" s="15"/>
      <c r="E4829" s="15"/>
    </row>
    <row r="4830" spans="1:5" x14ac:dyDescent="0.25">
      <c r="A4830" s="15"/>
      <c r="B4830" s="20"/>
      <c r="C4830" s="20"/>
      <c r="D4830" s="15"/>
      <c r="E4830" s="15"/>
    </row>
    <row r="4831" spans="1:5" x14ac:dyDescent="0.25">
      <c r="A4831" s="15"/>
      <c r="B4831" s="20"/>
      <c r="C4831" s="20"/>
      <c r="D4831" s="15"/>
      <c r="E4831" s="15"/>
    </row>
    <row r="4832" spans="1:5" x14ac:dyDescent="0.25">
      <c r="A4832" s="15"/>
      <c r="B4832" s="20"/>
      <c r="C4832" s="20"/>
      <c r="D4832" s="15"/>
      <c r="E4832" s="15"/>
    </row>
    <row r="4833" spans="1:5" x14ac:dyDescent="0.25">
      <c r="A4833" s="15"/>
      <c r="B4833" s="20"/>
      <c r="C4833" s="20"/>
      <c r="D4833" s="15"/>
      <c r="E4833" s="15"/>
    </row>
    <row r="4834" spans="1:5" x14ac:dyDescent="0.25">
      <c r="A4834" s="15"/>
      <c r="B4834" s="20"/>
      <c r="C4834" s="20"/>
      <c r="D4834" s="15"/>
      <c r="E4834" s="15"/>
    </row>
    <row r="4835" spans="1:5" x14ac:dyDescent="0.25">
      <c r="A4835" s="15"/>
      <c r="B4835" s="20"/>
      <c r="C4835" s="20"/>
      <c r="D4835" s="15"/>
      <c r="E4835" s="15"/>
    </row>
    <row r="4836" spans="1:5" x14ac:dyDescent="0.25">
      <c r="A4836" s="15"/>
      <c r="B4836" s="20"/>
      <c r="C4836" s="20"/>
      <c r="D4836" s="15"/>
      <c r="E4836" s="15"/>
    </row>
    <row r="4837" spans="1:5" x14ac:dyDescent="0.25">
      <c r="A4837" s="15"/>
      <c r="B4837" s="20"/>
      <c r="C4837" s="20"/>
      <c r="D4837" s="15"/>
      <c r="E4837" s="15"/>
    </row>
    <row r="4838" spans="1:5" x14ac:dyDescent="0.25">
      <c r="A4838" s="15"/>
      <c r="B4838" s="20"/>
      <c r="C4838" s="20"/>
      <c r="D4838" s="15"/>
      <c r="E4838" s="15"/>
    </row>
    <row r="4839" spans="1:5" x14ac:dyDescent="0.25">
      <c r="A4839" s="15"/>
      <c r="B4839" s="20"/>
      <c r="C4839" s="20"/>
      <c r="D4839" s="15"/>
      <c r="E4839" s="15"/>
    </row>
    <row r="4840" spans="1:5" x14ac:dyDescent="0.25">
      <c r="A4840" s="15"/>
      <c r="B4840" s="20"/>
      <c r="C4840" s="20"/>
      <c r="D4840" s="15"/>
      <c r="E4840" s="15"/>
    </row>
    <row r="4841" spans="1:5" x14ac:dyDescent="0.25">
      <c r="A4841" s="15"/>
      <c r="B4841" s="20"/>
      <c r="C4841" s="20"/>
      <c r="D4841" s="15"/>
      <c r="E4841" s="15"/>
    </row>
    <row r="4842" spans="1:5" x14ac:dyDescent="0.25">
      <c r="A4842" s="15"/>
      <c r="B4842" s="20"/>
      <c r="C4842" s="20"/>
      <c r="D4842" s="15"/>
      <c r="E4842" s="15"/>
    </row>
    <row r="4843" spans="1:5" x14ac:dyDescent="0.25">
      <c r="A4843" s="15"/>
      <c r="B4843" s="20"/>
      <c r="C4843" s="20"/>
      <c r="D4843" s="15"/>
      <c r="E4843" s="15"/>
    </row>
    <row r="4844" spans="1:5" x14ac:dyDescent="0.25">
      <c r="A4844" s="15"/>
      <c r="B4844" s="20"/>
      <c r="C4844" s="20"/>
      <c r="D4844" s="15"/>
      <c r="E4844" s="15"/>
    </row>
    <row r="4845" spans="1:5" x14ac:dyDescent="0.25">
      <c r="A4845" s="15"/>
      <c r="B4845" s="20"/>
      <c r="C4845" s="20"/>
      <c r="D4845" s="15"/>
      <c r="E4845" s="15"/>
    </row>
    <row r="4846" spans="1:5" x14ac:dyDescent="0.25">
      <c r="A4846" s="15"/>
      <c r="B4846" s="20"/>
      <c r="C4846" s="20"/>
      <c r="D4846" s="15"/>
      <c r="E4846" s="15"/>
    </row>
    <row r="4847" spans="1:5" x14ac:dyDescent="0.25">
      <c r="A4847" s="15"/>
      <c r="B4847" s="20"/>
      <c r="C4847" s="20"/>
      <c r="D4847" s="15"/>
      <c r="E4847" s="15"/>
    </row>
    <row r="4848" spans="1:5" x14ac:dyDescent="0.25">
      <c r="A4848" s="15"/>
      <c r="B4848" s="20"/>
      <c r="C4848" s="20"/>
      <c r="D4848" s="15"/>
      <c r="E4848" s="15"/>
    </row>
    <row r="4849" spans="1:5" x14ac:dyDescent="0.25">
      <c r="A4849" s="15"/>
      <c r="B4849" s="20"/>
      <c r="C4849" s="20"/>
      <c r="D4849" s="15"/>
      <c r="E4849" s="15"/>
    </row>
    <row r="4850" spans="1:5" x14ac:dyDescent="0.25">
      <c r="A4850" s="15"/>
      <c r="B4850" s="20"/>
      <c r="C4850" s="20"/>
      <c r="D4850" s="15"/>
      <c r="E4850" s="15"/>
    </row>
    <row r="4851" spans="1:5" x14ac:dyDescent="0.25">
      <c r="A4851" s="15"/>
      <c r="B4851" s="20"/>
      <c r="C4851" s="20"/>
      <c r="D4851" s="15"/>
      <c r="E4851" s="15"/>
    </row>
    <row r="4852" spans="1:5" x14ac:dyDescent="0.25">
      <c r="A4852" s="15"/>
      <c r="B4852" s="20"/>
      <c r="C4852" s="20"/>
      <c r="D4852" s="15"/>
      <c r="E4852" s="15"/>
    </row>
    <row r="4853" spans="1:5" x14ac:dyDescent="0.25">
      <c r="A4853" s="15"/>
      <c r="B4853" s="20"/>
      <c r="C4853" s="20"/>
      <c r="D4853" s="15"/>
      <c r="E4853" s="15"/>
    </row>
    <row r="4854" spans="1:5" x14ac:dyDescent="0.25">
      <c r="A4854" s="15"/>
      <c r="B4854" s="20"/>
      <c r="C4854" s="20"/>
      <c r="D4854" s="15"/>
      <c r="E4854" s="15"/>
    </row>
    <row r="4855" spans="1:5" x14ac:dyDescent="0.25">
      <c r="A4855" s="15"/>
      <c r="B4855" s="20"/>
      <c r="C4855" s="20"/>
      <c r="D4855" s="15"/>
      <c r="E4855" s="15"/>
    </row>
    <row r="4856" spans="1:5" x14ac:dyDescent="0.25">
      <c r="A4856" s="15"/>
      <c r="B4856" s="20"/>
      <c r="C4856" s="20"/>
      <c r="D4856" s="15"/>
      <c r="E4856" s="15"/>
    </row>
    <row r="4857" spans="1:5" x14ac:dyDescent="0.25">
      <c r="A4857" s="15"/>
      <c r="B4857" s="20"/>
      <c r="C4857" s="20"/>
      <c r="D4857" s="15"/>
      <c r="E4857" s="15"/>
    </row>
    <row r="4858" spans="1:5" x14ac:dyDescent="0.25">
      <c r="A4858" s="15"/>
      <c r="B4858" s="20"/>
      <c r="C4858" s="20"/>
      <c r="D4858" s="15"/>
      <c r="E4858" s="15"/>
    </row>
    <row r="4859" spans="1:5" x14ac:dyDescent="0.25">
      <c r="A4859" s="15"/>
      <c r="B4859" s="20"/>
      <c r="C4859" s="20"/>
      <c r="D4859" s="15"/>
      <c r="E4859" s="15"/>
    </row>
    <row r="4860" spans="1:5" x14ac:dyDescent="0.25">
      <c r="A4860" s="15"/>
      <c r="B4860" s="20"/>
      <c r="C4860" s="20"/>
      <c r="D4860" s="15"/>
      <c r="E4860" s="15"/>
    </row>
    <row r="4861" spans="1:5" x14ac:dyDescent="0.25">
      <c r="A4861" s="15"/>
      <c r="B4861" s="20"/>
      <c r="C4861" s="20"/>
      <c r="D4861" s="15"/>
      <c r="E4861" s="15"/>
    </row>
    <row r="4862" spans="1:5" x14ac:dyDescent="0.25">
      <c r="A4862" s="15"/>
      <c r="B4862" s="20"/>
      <c r="C4862" s="20"/>
      <c r="D4862" s="15"/>
      <c r="E4862" s="15"/>
    </row>
    <row r="4863" spans="1:5" x14ac:dyDescent="0.25">
      <c r="A4863" s="15"/>
      <c r="B4863" s="20"/>
      <c r="C4863" s="20"/>
      <c r="D4863" s="15"/>
      <c r="E4863" s="15"/>
    </row>
    <row r="4864" spans="1:5" x14ac:dyDescent="0.25">
      <c r="A4864" s="15"/>
      <c r="B4864" s="20"/>
      <c r="C4864" s="20"/>
      <c r="D4864" s="15"/>
      <c r="E4864" s="15"/>
    </row>
    <row r="4865" spans="1:5" x14ac:dyDescent="0.25">
      <c r="A4865" s="15"/>
      <c r="B4865" s="20"/>
      <c r="C4865" s="20"/>
      <c r="D4865" s="15"/>
      <c r="E4865" s="15"/>
    </row>
    <row r="4866" spans="1:5" x14ac:dyDescent="0.25">
      <c r="A4866" s="15"/>
      <c r="B4866" s="20"/>
      <c r="C4866" s="20"/>
      <c r="D4866" s="15"/>
      <c r="E4866" s="15"/>
    </row>
    <row r="4867" spans="1:5" x14ac:dyDescent="0.25">
      <c r="A4867" s="15"/>
      <c r="B4867" s="20"/>
      <c r="C4867" s="20"/>
      <c r="D4867" s="15"/>
      <c r="E4867" s="15"/>
    </row>
    <row r="4868" spans="1:5" x14ac:dyDescent="0.25">
      <c r="A4868" s="15"/>
      <c r="B4868" s="20"/>
      <c r="C4868" s="20"/>
      <c r="D4868" s="15"/>
      <c r="E4868" s="15"/>
    </row>
    <row r="4869" spans="1:5" x14ac:dyDescent="0.25">
      <c r="A4869" s="15"/>
      <c r="B4869" s="20"/>
      <c r="C4869" s="20"/>
      <c r="D4869" s="15"/>
      <c r="E4869" s="15"/>
    </row>
    <row r="4870" spans="1:5" x14ac:dyDescent="0.25">
      <c r="A4870" s="15"/>
      <c r="B4870" s="20"/>
      <c r="C4870" s="20"/>
      <c r="D4870" s="15"/>
      <c r="E4870" s="15"/>
    </row>
    <row r="4871" spans="1:5" x14ac:dyDescent="0.25">
      <c r="A4871" s="15"/>
      <c r="B4871" s="20"/>
      <c r="C4871" s="20"/>
      <c r="D4871" s="15"/>
      <c r="E4871" s="15"/>
    </row>
    <row r="4872" spans="1:5" x14ac:dyDescent="0.25">
      <c r="A4872" s="15"/>
      <c r="B4872" s="20"/>
      <c r="C4872" s="20"/>
      <c r="D4872" s="15"/>
      <c r="E4872" s="15"/>
    </row>
    <row r="4873" spans="1:5" x14ac:dyDescent="0.25">
      <c r="A4873" s="15"/>
      <c r="B4873" s="20"/>
      <c r="C4873" s="20"/>
      <c r="D4873" s="15"/>
      <c r="E4873" s="15"/>
    </row>
    <row r="4874" spans="1:5" x14ac:dyDescent="0.25">
      <c r="A4874" s="15"/>
      <c r="B4874" s="20"/>
      <c r="C4874" s="20"/>
      <c r="D4874" s="15"/>
      <c r="E4874" s="15"/>
    </row>
    <row r="4875" spans="1:5" x14ac:dyDescent="0.25">
      <c r="A4875" s="15"/>
      <c r="B4875" s="20"/>
      <c r="C4875" s="20"/>
      <c r="D4875" s="15"/>
      <c r="E4875" s="15"/>
    </row>
    <row r="4876" spans="1:5" x14ac:dyDescent="0.25">
      <c r="A4876" s="15"/>
      <c r="B4876" s="20"/>
      <c r="C4876" s="20"/>
      <c r="D4876" s="15"/>
      <c r="E4876" s="15"/>
    </row>
    <row r="4877" spans="1:5" x14ac:dyDescent="0.25">
      <c r="A4877" s="15"/>
      <c r="B4877" s="20"/>
      <c r="C4877" s="20"/>
      <c r="D4877" s="15"/>
      <c r="E4877" s="15"/>
    </row>
    <row r="4878" spans="1:5" x14ac:dyDescent="0.25">
      <c r="A4878" s="15"/>
      <c r="B4878" s="20"/>
      <c r="C4878" s="20"/>
      <c r="D4878" s="15"/>
      <c r="E4878" s="15"/>
    </row>
    <row r="4879" spans="1:5" x14ac:dyDescent="0.25">
      <c r="A4879" s="15"/>
      <c r="B4879" s="20"/>
      <c r="C4879" s="20"/>
      <c r="D4879" s="15"/>
      <c r="E4879" s="15"/>
    </row>
    <row r="4880" spans="1:5" x14ac:dyDescent="0.25">
      <c r="A4880" s="15"/>
      <c r="B4880" s="20"/>
      <c r="C4880" s="20"/>
      <c r="D4880" s="15"/>
      <c r="E4880" s="15"/>
    </row>
    <row r="4881" spans="1:5" x14ac:dyDescent="0.25">
      <c r="A4881" s="15"/>
      <c r="B4881" s="20"/>
      <c r="C4881" s="20"/>
      <c r="D4881" s="15"/>
      <c r="E4881" s="15"/>
    </row>
    <row r="4882" spans="1:5" x14ac:dyDescent="0.25">
      <c r="A4882" s="15"/>
      <c r="B4882" s="20"/>
      <c r="C4882" s="20"/>
      <c r="D4882" s="15"/>
      <c r="E4882" s="15"/>
    </row>
    <row r="4883" spans="1:5" x14ac:dyDescent="0.25">
      <c r="A4883" s="15"/>
      <c r="B4883" s="20"/>
      <c r="C4883" s="20"/>
      <c r="D4883" s="15"/>
      <c r="E4883" s="15"/>
    </row>
    <row r="4884" spans="1:5" x14ac:dyDescent="0.25">
      <c r="A4884" s="15"/>
      <c r="B4884" s="20"/>
      <c r="C4884" s="20"/>
      <c r="D4884" s="15"/>
      <c r="E4884" s="15"/>
    </row>
    <row r="4885" spans="1:5" x14ac:dyDescent="0.25">
      <c r="A4885" s="15"/>
      <c r="B4885" s="20"/>
      <c r="C4885" s="20"/>
      <c r="D4885" s="15"/>
      <c r="E4885" s="15"/>
    </row>
    <row r="4886" spans="1:5" x14ac:dyDescent="0.25">
      <c r="A4886" s="15"/>
      <c r="B4886" s="20"/>
      <c r="C4886" s="20"/>
      <c r="D4886" s="15"/>
      <c r="E4886" s="15"/>
    </row>
    <row r="4887" spans="1:5" x14ac:dyDescent="0.25">
      <c r="A4887" s="15"/>
      <c r="B4887" s="20"/>
      <c r="C4887" s="20"/>
      <c r="D4887" s="15"/>
      <c r="E4887" s="15"/>
    </row>
    <row r="4888" spans="1:5" x14ac:dyDescent="0.25">
      <c r="A4888" s="15"/>
      <c r="B4888" s="20"/>
      <c r="C4888" s="20"/>
      <c r="D4888" s="15"/>
      <c r="E4888" s="15"/>
    </row>
    <row r="4889" spans="1:5" x14ac:dyDescent="0.25">
      <c r="A4889" s="15"/>
      <c r="B4889" s="20"/>
      <c r="C4889" s="20"/>
      <c r="D4889" s="15"/>
      <c r="E4889" s="15"/>
    </row>
    <row r="4890" spans="1:5" x14ac:dyDescent="0.25">
      <c r="A4890" s="15"/>
      <c r="B4890" s="20"/>
      <c r="C4890" s="20"/>
      <c r="D4890" s="15"/>
      <c r="E4890" s="15"/>
    </row>
    <row r="4891" spans="1:5" x14ac:dyDescent="0.25">
      <c r="A4891" s="15"/>
      <c r="B4891" s="20"/>
      <c r="C4891" s="20"/>
      <c r="D4891" s="15"/>
      <c r="E4891" s="15"/>
    </row>
    <row r="4892" spans="1:5" x14ac:dyDescent="0.25">
      <c r="A4892" s="15"/>
      <c r="B4892" s="20"/>
      <c r="C4892" s="20"/>
      <c r="D4892" s="15"/>
      <c r="E4892" s="15"/>
    </row>
    <row r="4893" spans="1:5" x14ac:dyDescent="0.25">
      <c r="A4893" s="15"/>
      <c r="B4893" s="20"/>
      <c r="C4893" s="20"/>
      <c r="D4893" s="15"/>
      <c r="E4893" s="15"/>
    </row>
    <row r="4894" spans="1:5" x14ac:dyDescent="0.25">
      <c r="A4894" s="15"/>
      <c r="B4894" s="20"/>
      <c r="C4894" s="20"/>
      <c r="D4894" s="15"/>
      <c r="E4894" s="15"/>
    </row>
    <row r="4895" spans="1:5" x14ac:dyDescent="0.25">
      <c r="A4895" s="15"/>
      <c r="B4895" s="20"/>
      <c r="C4895" s="20"/>
      <c r="D4895" s="15"/>
      <c r="E4895" s="15"/>
    </row>
    <row r="4896" spans="1:5" x14ac:dyDescent="0.25">
      <c r="A4896" s="15"/>
      <c r="B4896" s="20"/>
      <c r="C4896" s="20"/>
      <c r="D4896" s="15"/>
      <c r="E4896" s="15"/>
    </row>
    <row r="4897" spans="1:5" x14ac:dyDescent="0.25">
      <c r="A4897" s="15"/>
      <c r="B4897" s="20"/>
      <c r="C4897" s="20"/>
      <c r="D4897" s="15"/>
      <c r="E4897" s="15"/>
    </row>
    <row r="4898" spans="1:5" x14ac:dyDescent="0.25">
      <c r="A4898" s="15"/>
      <c r="B4898" s="20"/>
      <c r="C4898" s="20"/>
      <c r="D4898" s="15"/>
      <c r="E4898" s="15"/>
    </row>
    <row r="4899" spans="1:5" x14ac:dyDescent="0.25">
      <c r="A4899" s="15"/>
      <c r="B4899" s="20"/>
      <c r="C4899" s="20"/>
      <c r="D4899" s="15"/>
      <c r="E4899" s="15"/>
    </row>
    <row r="4900" spans="1:5" x14ac:dyDescent="0.25">
      <c r="A4900" s="15"/>
      <c r="B4900" s="20"/>
      <c r="C4900" s="20"/>
      <c r="D4900" s="15"/>
      <c r="E4900" s="15"/>
    </row>
    <row r="4901" spans="1:5" x14ac:dyDescent="0.25">
      <c r="A4901" s="15"/>
      <c r="B4901" s="20"/>
      <c r="C4901" s="20"/>
      <c r="D4901" s="15"/>
      <c r="E4901" s="15"/>
    </row>
    <row r="4902" spans="1:5" x14ac:dyDescent="0.25">
      <c r="A4902" s="15"/>
      <c r="B4902" s="20"/>
      <c r="C4902" s="20"/>
      <c r="D4902" s="15"/>
      <c r="E4902" s="15"/>
    </row>
    <row r="4903" spans="1:5" x14ac:dyDescent="0.25">
      <c r="A4903" s="15"/>
      <c r="B4903" s="20"/>
      <c r="C4903" s="20"/>
      <c r="D4903" s="15"/>
      <c r="E4903" s="15"/>
    </row>
    <row r="4904" spans="1:5" x14ac:dyDescent="0.25">
      <c r="A4904" s="15"/>
      <c r="B4904" s="20"/>
      <c r="C4904" s="20"/>
      <c r="D4904" s="15"/>
      <c r="E4904" s="15"/>
    </row>
    <row r="4905" spans="1:5" x14ac:dyDescent="0.25">
      <c r="A4905" s="15"/>
      <c r="B4905" s="20"/>
      <c r="C4905" s="20"/>
      <c r="D4905" s="15"/>
      <c r="E4905" s="15"/>
    </row>
    <row r="4906" spans="1:5" x14ac:dyDescent="0.25">
      <c r="A4906" s="15"/>
      <c r="B4906" s="20"/>
      <c r="C4906" s="20"/>
      <c r="D4906" s="15"/>
      <c r="E4906" s="15"/>
    </row>
    <row r="4907" spans="1:5" x14ac:dyDescent="0.25">
      <c r="A4907" s="15"/>
      <c r="B4907" s="20"/>
      <c r="C4907" s="20"/>
      <c r="D4907" s="15"/>
      <c r="E4907" s="15"/>
    </row>
    <row r="4908" spans="1:5" x14ac:dyDescent="0.25">
      <c r="A4908" s="15"/>
      <c r="B4908" s="20"/>
      <c r="C4908" s="20"/>
      <c r="D4908" s="15"/>
      <c r="E4908" s="15"/>
    </row>
    <row r="4909" spans="1:5" x14ac:dyDescent="0.25">
      <c r="A4909" s="15"/>
      <c r="B4909" s="20"/>
      <c r="C4909" s="20"/>
      <c r="D4909" s="15"/>
      <c r="E4909" s="15"/>
    </row>
    <row r="4910" spans="1:5" x14ac:dyDescent="0.25">
      <c r="A4910" s="15"/>
      <c r="B4910" s="20"/>
      <c r="C4910" s="20"/>
      <c r="D4910" s="15"/>
      <c r="E4910" s="15"/>
    </row>
    <row r="4911" spans="1:5" x14ac:dyDescent="0.25">
      <c r="A4911" s="15"/>
      <c r="B4911" s="20"/>
      <c r="C4911" s="20"/>
      <c r="D4911" s="15"/>
      <c r="E4911" s="15"/>
    </row>
    <row r="4912" spans="1:5" x14ac:dyDescent="0.25">
      <c r="A4912" s="15"/>
      <c r="B4912" s="20"/>
      <c r="C4912" s="20"/>
      <c r="D4912" s="15"/>
      <c r="E4912" s="15"/>
    </row>
    <row r="4913" spans="1:5" x14ac:dyDescent="0.25">
      <c r="A4913" s="15"/>
      <c r="B4913" s="20"/>
      <c r="C4913" s="20"/>
      <c r="D4913" s="15"/>
      <c r="E4913" s="15"/>
    </row>
    <row r="4914" spans="1:5" x14ac:dyDescent="0.25">
      <c r="A4914" s="15"/>
      <c r="B4914" s="20"/>
      <c r="C4914" s="20"/>
      <c r="D4914" s="15"/>
      <c r="E4914" s="15"/>
    </row>
    <row r="4915" spans="1:5" x14ac:dyDescent="0.25">
      <c r="A4915" s="15"/>
      <c r="B4915" s="20"/>
      <c r="C4915" s="20"/>
      <c r="D4915" s="15"/>
      <c r="E4915" s="15"/>
    </row>
    <row r="4916" spans="1:5" x14ac:dyDescent="0.25">
      <c r="A4916" s="15"/>
      <c r="B4916" s="20"/>
      <c r="C4916" s="20"/>
      <c r="D4916" s="15"/>
      <c r="E4916" s="15"/>
    </row>
    <row r="4917" spans="1:5" x14ac:dyDescent="0.25">
      <c r="A4917" s="15"/>
      <c r="B4917" s="20"/>
      <c r="C4917" s="20"/>
      <c r="D4917" s="15"/>
      <c r="E4917" s="15"/>
    </row>
    <row r="4918" spans="1:5" x14ac:dyDescent="0.25">
      <c r="A4918" s="15"/>
      <c r="B4918" s="20"/>
      <c r="C4918" s="20"/>
      <c r="D4918" s="15"/>
      <c r="E4918" s="15"/>
    </row>
    <row r="4919" spans="1:5" x14ac:dyDescent="0.25">
      <c r="A4919" s="15"/>
      <c r="B4919" s="20"/>
      <c r="C4919" s="20"/>
      <c r="D4919" s="15"/>
      <c r="E4919" s="15"/>
    </row>
    <row r="4920" spans="1:5" x14ac:dyDescent="0.25">
      <c r="A4920" s="15"/>
      <c r="B4920" s="20"/>
      <c r="C4920" s="20"/>
      <c r="D4920" s="15"/>
      <c r="E4920" s="15"/>
    </row>
    <row r="4921" spans="1:5" x14ac:dyDescent="0.25">
      <c r="A4921" s="15"/>
      <c r="B4921" s="20"/>
      <c r="C4921" s="20"/>
      <c r="D4921" s="15"/>
      <c r="E4921" s="15"/>
    </row>
    <row r="4922" spans="1:5" x14ac:dyDescent="0.25">
      <c r="A4922" s="15"/>
      <c r="B4922" s="20"/>
      <c r="C4922" s="20"/>
      <c r="D4922" s="15"/>
      <c r="E4922" s="15"/>
    </row>
    <row r="4923" spans="1:5" x14ac:dyDescent="0.25">
      <c r="A4923" s="15"/>
      <c r="B4923" s="20"/>
      <c r="C4923" s="20"/>
      <c r="D4923" s="15"/>
      <c r="E4923" s="15"/>
    </row>
    <row r="4924" spans="1:5" x14ac:dyDescent="0.25">
      <c r="A4924" s="15"/>
      <c r="B4924" s="20"/>
      <c r="C4924" s="20"/>
      <c r="D4924" s="15"/>
      <c r="E4924" s="15"/>
    </row>
    <row r="4925" spans="1:5" x14ac:dyDescent="0.25">
      <c r="A4925" s="15"/>
      <c r="B4925" s="20"/>
      <c r="C4925" s="20"/>
      <c r="D4925" s="15"/>
      <c r="E4925" s="15"/>
    </row>
    <row r="4926" spans="1:5" x14ac:dyDescent="0.25">
      <c r="A4926" s="15"/>
      <c r="B4926" s="20"/>
      <c r="C4926" s="20"/>
      <c r="D4926" s="15"/>
      <c r="E4926" s="15"/>
    </row>
    <row r="4927" spans="1:5" x14ac:dyDescent="0.25">
      <c r="A4927" s="15"/>
      <c r="B4927" s="20"/>
      <c r="C4927" s="20"/>
      <c r="D4927" s="15"/>
      <c r="E4927" s="15"/>
    </row>
    <row r="4928" spans="1:5" x14ac:dyDescent="0.25">
      <c r="A4928" s="15"/>
      <c r="B4928" s="20"/>
      <c r="C4928" s="20"/>
      <c r="D4928" s="15"/>
      <c r="E4928" s="15"/>
    </row>
    <row r="4929" spans="1:5" x14ac:dyDescent="0.25">
      <c r="A4929" s="15"/>
      <c r="B4929" s="20"/>
      <c r="C4929" s="20"/>
      <c r="D4929" s="15"/>
      <c r="E4929" s="15"/>
    </row>
    <row r="4930" spans="1:5" x14ac:dyDescent="0.25">
      <c r="A4930" s="15"/>
      <c r="B4930" s="20"/>
      <c r="C4930" s="20"/>
      <c r="D4930" s="15"/>
      <c r="E4930" s="15"/>
    </row>
    <row r="4931" spans="1:5" x14ac:dyDescent="0.25">
      <c r="A4931" s="15"/>
      <c r="B4931" s="20"/>
      <c r="C4931" s="20"/>
      <c r="D4931" s="15"/>
      <c r="E4931" s="15"/>
    </row>
    <row r="4932" spans="1:5" x14ac:dyDescent="0.25">
      <c r="A4932" s="15"/>
      <c r="B4932" s="20"/>
      <c r="C4932" s="20"/>
      <c r="D4932" s="15"/>
      <c r="E4932" s="15"/>
    </row>
    <row r="4933" spans="1:5" x14ac:dyDescent="0.25">
      <c r="A4933" s="15"/>
      <c r="B4933" s="20"/>
      <c r="C4933" s="20"/>
      <c r="D4933" s="15"/>
      <c r="E4933" s="15"/>
    </row>
    <row r="4934" spans="1:5" x14ac:dyDescent="0.25">
      <c r="A4934" s="15"/>
      <c r="B4934" s="20"/>
      <c r="C4934" s="20"/>
      <c r="D4934" s="15"/>
      <c r="E4934" s="15"/>
    </row>
    <row r="4935" spans="1:5" x14ac:dyDescent="0.25">
      <c r="A4935" s="15"/>
      <c r="B4935" s="20"/>
      <c r="C4935" s="20"/>
      <c r="D4935" s="15"/>
      <c r="E4935" s="15"/>
    </row>
    <row r="4936" spans="1:5" x14ac:dyDescent="0.25">
      <c r="A4936" s="15"/>
      <c r="B4936" s="20"/>
      <c r="C4936" s="20"/>
      <c r="D4936" s="15"/>
      <c r="E4936" s="15"/>
    </row>
    <row r="4937" spans="1:5" x14ac:dyDescent="0.25">
      <c r="A4937" s="15"/>
      <c r="B4937" s="20"/>
      <c r="C4937" s="20"/>
      <c r="D4937" s="15"/>
      <c r="E4937" s="15"/>
    </row>
    <row r="4938" spans="1:5" x14ac:dyDescent="0.25">
      <c r="A4938" s="15"/>
      <c r="B4938" s="20"/>
      <c r="C4938" s="20"/>
      <c r="D4938" s="15"/>
      <c r="E4938" s="15"/>
    </row>
    <row r="4939" spans="1:5" x14ac:dyDescent="0.25">
      <c r="A4939" s="15"/>
      <c r="B4939" s="20"/>
      <c r="C4939" s="20"/>
      <c r="D4939" s="15"/>
      <c r="E4939" s="15"/>
    </row>
    <row r="4940" spans="1:5" x14ac:dyDescent="0.25">
      <c r="A4940" s="15"/>
      <c r="B4940" s="20"/>
      <c r="C4940" s="20"/>
      <c r="D4940" s="15"/>
      <c r="E4940" s="15"/>
    </row>
    <row r="4941" spans="1:5" x14ac:dyDescent="0.25">
      <c r="A4941" s="15"/>
      <c r="B4941" s="20"/>
      <c r="C4941" s="20"/>
      <c r="D4941" s="15"/>
      <c r="E4941" s="15"/>
    </row>
    <row r="4942" spans="1:5" x14ac:dyDescent="0.25">
      <c r="A4942" s="15"/>
      <c r="B4942" s="20"/>
      <c r="C4942" s="20"/>
      <c r="D4942" s="15"/>
      <c r="E4942" s="15"/>
    </row>
    <row r="4943" spans="1:5" x14ac:dyDescent="0.25">
      <c r="A4943" s="15"/>
      <c r="B4943" s="20"/>
      <c r="C4943" s="20"/>
      <c r="D4943" s="15"/>
      <c r="E4943" s="15"/>
    </row>
    <row r="4944" spans="1:5" x14ac:dyDescent="0.25">
      <c r="A4944" s="15"/>
      <c r="B4944" s="20"/>
      <c r="C4944" s="20"/>
      <c r="D4944" s="15"/>
      <c r="E4944" s="15"/>
    </row>
    <row r="4945" spans="1:5" x14ac:dyDescent="0.25">
      <c r="A4945" s="15"/>
      <c r="B4945" s="20"/>
      <c r="C4945" s="20"/>
      <c r="D4945" s="15"/>
      <c r="E4945" s="15"/>
    </row>
    <row r="4946" spans="1:5" x14ac:dyDescent="0.25">
      <c r="A4946" s="15"/>
      <c r="B4946" s="20"/>
      <c r="C4946" s="20"/>
      <c r="D4946" s="15"/>
      <c r="E4946" s="15"/>
    </row>
    <row r="4947" spans="1:5" x14ac:dyDescent="0.25">
      <c r="A4947" s="15"/>
      <c r="B4947" s="20"/>
      <c r="C4947" s="20"/>
      <c r="D4947" s="15"/>
      <c r="E4947" s="15"/>
    </row>
    <row r="4948" spans="1:5" x14ac:dyDescent="0.25">
      <c r="A4948" s="15"/>
      <c r="B4948" s="20"/>
      <c r="C4948" s="20"/>
      <c r="D4948" s="15"/>
      <c r="E4948" s="15"/>
    </row>
    <row r="4949" spans="1:5" x14ac:dyDescent="0.25">
      <c r="A4949" s="15"/>
      <c r="B4949" s="20"/>
      <c r="C4949" s="20"/>
      <c r="D4949" s="15"/>
      <c r="E4949" s="15"/>
    </row>
    <row r="4950" spans="1:5" x14ac:dyDescent="0.25">
      <c r="A4950" s="15"/>
      <c r="B4950" s="20"/>
      <c r="C4950" s="20"/>
      <c r="D4950" s="15"/>
      <c r="E4950" s="15"/>
    </row>
    <row r="4951" spans="1:5" x14ac:dyDescent="0.25">
      <c r="A4951" s="15"/>
      <c r="B4951" s="20"/>
      <c r="C4951" s="20"/>
      <c r="D4951" s="15"/>
      <c r="E4951" s="15"/>
    </row>
    <row r="4952" spans="1:5" x14ac:dyDescent="0.25">
      <c r="A4952" s="15"/>
      <c r="B4952" s="20"/>
      <c r="C4952" s="20"/>
      <c r="D4952" s="15"/>
      <c r="E4952" s="15"/>
    </row>
    <row r="4953" spans="1:5" x14ac:dyDescent="0.25">
      <c r="A4953" s="15"/>
      <c r="B4953" s="20"/>
      <c r="C4953" s="20"/>
      <c r="D4953" s="15"/>
      <c r="E4953" s="15"/>
    </row>
    <row r="4954" spans="1:5" x14ac:dyDescent="0.25">
      <c r="A4954" s="15"/>
      <c r="B4954" s="20"/>
      <c r="C4954" s="20"/>
      <c r="D4954" s="15"/>
      <c r="E4954" s="15"/>
    </row>
    <row r="4955" spans="1:5" x14ac:dyDescent="0.25">
      <c r="A4955" s="15"/>
      <c r="B4955" s="20"/>
      <c r="C4955" s="20"/>
      <c r="D4955" s="15"/>
      <c r="E4955" s="15"/>
    </row>
    <row r="4956" spans="1:5" x14ac:dyDescent="0.25">
      <c r="A4956" s="15"/>
      <c r="B4956" s="20"/>
      <c r="C4956" s="20"/>
      <c r="D4956" s="15"/>
      <c r="E4956" s="15"/>
    </row>
    <row r="4957" spans="1:5" x14ac:dyDescent="0.25">
      <c r="A4957" s="15"/>
      <c r="B4957" s="20"/>
      <c r="C4957" s="20"/>
      <c r="D4957" s="15"/>
      <c r="E4957" s="15"/>
    </row>
    <row r="4958" spans="1:5" x14ac:dyDescent="0.25">
      <c r="A4958" s="15"/>
      <c r="B4958" s="20"/>
      <c r="C4958" s="20"/>
      <c r="D4958" s="15"/>
      <c r="E4958" s="15"/>
    </row>
    <row r="4959" spans="1:5" x14ac:dyDescent="0.25">
      <c r="A4959" s="15"/>
      <c r="B4959" s="20"/>
      <c r="C4959" s="20"/>
      <c r="D4959" s="15"/>
      <c r="E4959" s="15"/>
    </row>
    <row r="4960" spans="1:5" x14ac:dyDescent="0.25">
      <c r="A4960" s="15"/>
      <c r="B4960" s="20"/>
      <c r="C4960" s="20"/>
      <c r="D4960" s="15"/>
      <c r="E4960" s="15"/>
    </row>
    <row r="4961" spans="1:5" x14ac:dyDescent="0.25">
      <c r="A4961" s="15"/>
      <c r="B4961" s="20"/>
      <c r="C4961" s="20"/>
      <c r="D4961" s="15"/>
      <c r="E4961" s="15"/>
    </row>
    <row r="4962" spans="1:5" x14ac:dyDescent="0.25">
      <c r="A4962" s="15"/>
      <c r="B4962" s="20"/>
      <c r="C4962" s="20"/>
      <c r="D4962" s="15"/>
      <c r="E4962" s="15"/>
    </row>
    <row r="4963" spans="1:5" x14ac:dyDescent="0.25">
      <c r="A4963" s="15"/>
      <c r="B4963" s="20"/>
      <c r="C4963" s="20"/>
      <c r="D4963" s="15"/>
      <c r="E4963" s="15"/>
    </row>
    <row r="4964" spans="1:5" x14ac:dyDescent="0.25">
      <c r="A4964" s="15"/>
      <c r="B4964" s="20"/>
      <c r="C4964" s="20"/>
      <c r="D4964" s="15"/>
      <c r="E4964" s="15"/>
    </row>
    <row r="4965" spans="1:5" x14ac:dyDescent="0.25">
      <c r="A4965" s="15"/>
      <c r="B4965" s="20"/>
      <c r="C4965" s="20"/>
      <c r="D4965" s="15"/>
      <c r="E4965" s="15"/>
    </row>
    <row r="4966" spans="1:5" x14ac:dyDescent="0.25">
      <c r="A4966" s="15"/>
      <c r="B4966" s="20"/>
      <c r="C4966" s="20"/>
      <c r="D4966" s="15"/>
      <c r="E4966" s="15"/>
    </row>
    <row r="4967" spans="1:5" x14ac:dyDescent="0.25">
      <c r="A4967" s="15"/>
      <c r="B4967" s="20"/>
      <c r="C4967" s="20"/>
      <c r="D4967" s="15"/>
      <c r="E4967" s="15"/>
    </row>
    <row r="4968" spans="1:5" x14ac:dyDescent="0.25">
      <c r="A4968" s="15"/>
      <c r="B4968" s="20"/>
      <c r="C4968" s="20"/>
      <c r="D4968" s="15"/>
      <c r="E4968" s="15"/>
    </row>
    <row r="4969" spans="1:5" x14ac:dyDescent="0.25">
      <c r="A4969" s="15"/>
      <c r="B4969" s="20"/>
      <c r="C4969" s="20"/>
      <c r="D4969" s="15"/>
      <c r="E4969" s="15"/>
    </row>
    <row r="4970" spans="1:5" x14ac:dyDescent="0.25">
      <c r="A4970" s="15"/>
      <c r="B4970" s="20"/>
      <c r="C4970" s="20"/>
      <c r="D4970" s="15"/>
      <c r="E4970" s="15"/>
    </row>
    <row r="4971" spans="1:5" x14ac:dyDescent="0.25">
      <c r="A4971" s="15"/>
      <c r="B4971" s="20"/>
      <c r="C4971" s="20"/>
      <c r="D4971" s="15"/>
      <c r="E4971" s="15"/>
    </row>
    <row r="4972" spans="1:5" x14ac:dyDescent="0.25">
      <c r="A4972" s="15"/>
      <c r="B4972" s="20"/>
      <c r="C4972" s="20"/>
      <c r="D4972" s="15"/>
      <c r="E4972" s="15"/>
    </row>
    <row r="4973" spans="1:5" x14ac:dyDescent="0.25">
      <c r="A4973" s="15"/>
      <c r="B4973" s="20"/>
      <c r="C4973" s="20"/>
      <c r="D4973" s="15"/>
      <c r="E4973" s="15"/>
    </row>
    <row r="4974" spans="1:5" x14ac:dyDescent="0.25">
      <c r="A4974" s="15"/>
      <c r="B4974" s="20"/>
      <c r="C4974" s="20"/>
      <c r="D4974" s="15"/>
      <c r="E4974" s="15"/>
    </row>
    <row r="4975" spans="1:5" x14ac:dyDescent="0.25">
      <c r="A4975" s="15"/>
      <c r="B4975" s="20"/>
      <c r="C4975" s="20"/>
      <c r="D4975" s="15"/>
      <c r="E4975" s="15"/>
    </row>
    <row r="4976" spans="1:5" x14ac:dyDescent="0.25">
      <c r="A4976" s="15"/>
      <c r="B4976" s="20"/>
      <c r="C4976" s="20"/>
      <c r="D4976" s="15"/>
      <c r="E4976" s="15"/>
    </row>
    <row r="4977" spans="1:5" x14ac:dyDescent="0.25">
      <c r="A4977" s="15"/>
      <c r="B4977" s="20"/>
      <c r="C4977" s="20"/>
      <c r="D4977" s="15"/>
      <c r="E4977" s="15"/>
    </row>
    <row r="4978" spans="1:5" x14ac:dyDescent="0.25">
      <c r="A4978" s="15"/>
      <c r="B4978" s="20"/>
      <c r="C4978" s="20"/>
      <c r="D4978" s="15"/>
      <c r="E4978" s="15"/>
    </row>
    <row r="4979" spans="1:5" x14ac:dyDescent="0.25">
      <c r="A4979" s="15"/>
      <c r="B4979" s="20"/>
      <c r="C4979" s="20"/>
      <c r="D4979" s="15"/>
      <c r="E4979" s="15"/>
    </row>
    <row r="4980" spans="1:5" x14ac:dyDescent="0.25">
      <c r="A4980" s="15"/>
      <c r="B4980" s="20"/>
      <c r="C4980" s="20"/>
      <c r="D4980" s="15"/>
      <c r="E4980" s="15"/>
    </row>
    <row r="4981" spans="1:5" x14ac:dyDescent="0.25">
      <c r="A4981" s="15"/>
      <c r="B4981" s="20"/>
      <c r="C4981" s="20"/>
      <c r="D4981" s="15"/>
      <c r="E4981" s="15"/>
    </row>
    <row r="4982" spans="1:5" x14ac:dyDescent="0.25">
      <c r="A4982" s="15"/>
      <c r="B4982" s="20"/>
      <c r="C4982" s="20"/>
      <c r="D4982" s="15"/>
      <c r="E4982" s="15"/>
    </row>
    <row r="4983" spans="1:5" x14ac:dyDescent="0.25">
      <c r="A4983" s="15"/>
      <c r="B4983" s="20"/>
      <c r="C4983" s="20"/>
      <c r="D4983" s="15"/>
      <c r="E4983" s="15"/>
    </row>
    <row r="4984" spans="1:5" x14ac:dyDescent="0.25">
      <c r="A4984" s="15"/>
      <c r="B4984" s="20"/>
      <c r="C4984" s="20"/>
      <c r="D4984" s="15"/>
      <c r="E4984" s="15"/>
    </row>
    <row r="4985" spans="1:5" x14ac:dyDescent="0.25">
      <c r="A4985" s="15"/>
      <c r="B4985" s="20"/>
      <c r="C4985" s="20"/>
      <c r="D4985" s="15"/>
      <c r="E4985" s="15"/>
    </row>
    <row r="4986" spans="1:5" x14ac:dyDescent="0.25">
      <c r="A4986" s="15"/>
      <c r="B4986" s="20"/>
      <c r="C4986" s="20"/>
      <c r="D4986" s="15"/>
      <c r="E4986" s="15"/>
    </row>
    <row r="4987" spans="1:5" x14ac:dyDescent="0.25">
      <c r="A4987" s="15"/>
      <c r="B4987" s="20"/>
      <c r="C4987" s="20"/>
      <c r="D4987" s="15"/>
      <c r="E4987" s="15"/>
    </row>
    <row r="4988" spans="1:5" x14ac:dyDescent="0.25">
      <c r="A4988" s="15"/>
      <c r="B4988" s="20"/>
      <c r="C4988" s="20"/>
      <c r="D4988" s="15"/>
      <c r="E4988" s="15"/>
    </row>
    <row r="4989" spans="1:5" x14ac:dyDescent="0.25">
      <c r="A4989" s="15"/>
      <c r="B4989" s="20"/>
      <c r="C4989" s="20"/>
      <c r="D4989" s="15"/>
      <c r="E4989" s="15"/>
    </row>
    <row r="4990" spans="1:5" x14ac:dyDescent="0.25">
      <c r="A4990" s="15"/>
      <c r="B4990" s="20"/>
      <c r="C4990" s="20"/>
      <c r="D4990" s="15"/>
      <c r="E4990" s="15"/>
    </row>
    <row r="4991" spans="1:5" x14ac:dyDescent="0.25">
      <c r="A4991" s="15"/>
      <c r="B4991" s="20"/>
      <c r="C4991" s="20"/>
      <c r="D4991" s="15"/>
      <c r="E4991" s="15"/>
    </row>
    <row r="4992" spans="1:5" x14ac:dyDescent="0.25">
      <c r="A4992" s="15"/>
      <c r="B4992" s="20"/>
      <c r="C4992" s="20"/>
      <c r="D4992" s="15"/>
      <c r="E4992" s="15"/>
    </row>
    <row r="4993" spans="1:5" x14ac:dyDescent="0.25">
      <c r="A4993" s="15"/>
      <c r="B4993" s="20"/>
      <c r="C4993" s="20"/>
      <c r="D4993" s="15"/>
      <c r="E4993" s="15"/>
    </row>
    <row r="4994" spans="1:5" x14ac:dyDescent="0.25">
      <c r="A4994" s="15"/>
      <c r="B4994" s="20"/>
      <c r="C4994" s="20"/>
      <c r="D4994" s="15"/>
      <c r="E4994" s="15"/>
    </row>
    <row r="4995" spans="1:5" x14ac:dyDescent="0.25">
      <c r="A4995" s="15"/>
      <c r="B4995" s="20"/>
      <c r="C4995" s="20"/>
      <c r="D4995" s="15"/>
      <c r="E4995" s="15"/>
    </row>
    <row r="4996" spans="1:5" x14ac:dyDescent="0.25">
      <c r="A4996" s="15"/>
      <c r="B4996" s="20"/>
      <c r="C4996" s="20"/>
      <c r="D4996" s="15"/>
      <c r="E4996" s="15"/>
    </row>
    <row r="4997" spans="1:5" x14ac:dyDescent="0.25">
      <c r="A4997" s="15"/>
      <c r="B4997" s="20"/>
      <c r="C4997" s="20"/>
      <c r="D4997" s="15"/>
      <c r="E4997" s="15"/>
    </row>
    <row r="4998" spans="1:5" x14ac:dyDescent="0.25">
      <c r="A4998" s="15"/>
      <c r="B4998" s="20"/>
      <c r="C4998" s="20"/>
      <c r="D4998" s="15"/>
      <c r="E4998" s="15"/>
    </row>
    <row r="4999" spans="1:5" x14ac:dyDescent="0.25">
      <c r="A4999" s="15"/>
      <c r="B4999" s="20"/>
      <c r="C4999" s="20"/>
      <c r="D4999" s="15"/>
      <c r="E4999" s="15"/>
    </row>
    <row r="5000" spans="1:5" x14ac:dyDescent="0.25">
      <c r="A5000" s="15"/>
      <c r="B5000" s="20"/>
      <c r="C5000" s="20"/>
      <c r="D5000" s="15"/>
      <c r="E5000" s="15"/>
    </row>
    <row r="5001" spans="1:5" x14ac:dyDescent="0.25">
      <c r="A5001" s="15"/>
      <c r="B5001" s="20"/>
      <c r="C5001" s="20"/>
      <c r="D5001" s="15"/>
      <c r="E5001" s="15"/>
    </row>
  </sheetData>
  <autoFilter ref="A1:E5001"/>
  <pageMargins left="0.7" right="0.7" top="0.75" bottom="0.75" header="0.3" footer="0.3"/>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21"/>
  <sheetViews>
    <sheetView showGridLines="0" workbookViewId="0">
      <selection activeCell="D7" sqref="D7"/>
    </sheetView>
  </sheetViews>
  <sheetFormatPr defaultColWidth="8.85546875" defaultRowHeight="15" x14ac:dyDescent="0.25"/>
  <cols>
    <col min="1" max="1" width="13.28515625" customWidth="1"/>
    <col min="2" max="2" width="10.42578125" bestFit="1" customWidth="1"/>
    <col min="3" max="3" width="13" customWidth="1"/>
    <col min="4" max="4" width="14.85546875" customWidth="1"/>
    <col min="7" max="7" width="12.7109375" customWidth="1"/>
  </cols>
  <sheetData>
    <row r="2" spans="1:9" x14ac:dyDescent="0.25">
      <c r="A2" t="str">
        <f xml:space="preserve"> CycleTimeLabel &amp; " value to use when items are completed on the same day as being started."</f>
        <v>Cycle time value to use when items are completed on the same day as being started.</v>
      </c>
    </row>
    <row r="3" spans="1:9" x14ac:dyDescent="0.25">
      <c r="A3" s="6">
        <v>0.5</v>
      </c>
    </row>
    <row r="5" spans="1:9" x14ac:dyDescent="0.25">
      <c r="A5" s="5" t="s">
        <v>59</v>
      </c>
      <c r="C5" s="6" t="s">
        <v>24</v>
      </c>
      <c r="E5" t="s">
        <v>61</v>
      </c>
      <c r="G5" s="6" t="s">
        <v>62</v>
      </c>
      <c r="I5" s="5" t="s">
        <v>66</v>
      </c>
    </row>
    <row r="6" spans="1:9" x14ac:dyDescent="0.25">
      <c r="A6" s="5" t="s">
        <v>60</v>
      </c>
      <c r="C6" s="6" t="s">
        <v>25</v>
      </c>
      <c r="E6" t="s">
        <v>61</v>
      </c>
      <c r="G6" s="6" t="s">
        <v>63</v>
      </c>
    </row>
    <row r="8" spans="1:9" x14ac:dyDescent="0.25">
      <c r="A8" s="5" t="s">
        <v>77</v>
      </c>
      <c r="E8" s="5" t="s">
        <v>72</v>
      </c>
    </row>
    <row r="9" spans="1:9" x14ac:dyDescent="0.25">
      <c r="C9" s="6" t="s">
        <v>71</v>
      </c>
      <c r="E9" t="s">
        <v>71</v>
      </c>
    </row>
    <row r="10" spans="1:9" x14ac:dyDescent="0.25">
      <c r="E10" t="s">
        <v>73</v>
      </c>
    </row>
    <row r="11" spans="1:9" x14ac:dyDescent="0.25">
      <c r="E11" t="s">
        <v>74</v>
      </c>
    </row>
    <row r="12" spans="1:9" x14ac:dyDescent="0.25">
      <c r="E12" t="s">
        <v>75</v>
      </c>
    </row>
    <row r="19" spans="1:5" x14ac:dyDescent="0.25">
      <c r="B19" t="s">
        <v>88</v>
      </c>
      <c r="C19" t="s">
        <v>87</v>
      </c>
    </row>
    <row r="20" spans="1:5" x14ac:dyDescent="0.25">
      <c r="A20" t="s">
        <v>84</v>
      </c>
      <c r="B20" s="30">
        <v>0.375</v>
      </c>
      <c r="C20" s="3">
        <f>HOUR(B20)</f>
        <v>9</v>
      </c>
      <c r="E20" t="s">
        <v>86</v>
      </c>
    </row>
    <row r="21" spans="1:5" x14ac:dyDescent="0.25">
      <c r="A21" t="s">
        <v>83</v>
      </c>
      <c r="B21" s="30">
        <v>0.70833333333333337</v>
      </c>
      <c r="C21" s="3">
        <f>HOUR(B21)</f>
        <v>17</v>
      </c>
      <c r="E21" t="s">
        <v>85</v>
      </c>
    </row>
  </sheetData>
  <dataValidations count="1">
    <dataValidation type="list" showInputMessage="1" showErrorMessage="1" sqref="C9">
      <formula1>$E$9:$E$12</formula1>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C27:AC29"/>
  <sheetViews>
    <sheetView showGridLines="0" zoomScale="40" zoomScaleNormal="40" zoomScalePageLayoutView="85" workbookViewId="0">
      <selection activeCell="AS60" sqref="AS60"/>
    </sheetView>
  </sheetViews>
  <sheetFormatPr defaultColWidth="8.85546875" defaultRowHeight="15" x14ac:dyDescent="0.25"/>
  <cols>
    <col min="74" max="74" width="9" customWidth="1"/>
  </cols>
  <sheetData>
    <row r="27" spans="29:29" x14ac:dyDescent="0.25">
      <c r="AC27" t="s">
        <v>68</v>
      </c>
    </row>
    <row r="28" spans="29:29" x14ac:dyDescent="0.25">
      <c r="AC28" t="s">
        <v>70</v>
      </c>
    </row>
    <row r="29" spans="29:29" x14ac:dyDescent="0.25">
      <c r="AC29" s="26">
        <v>0.95</v>
      </c>
    </row>
  </sheetData>
  <pageMargins left="0.7" right="0.7" top="0.75" bottom="0.75" header="0.3" footer="0.3"/>
  <pageSetup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2"/>
  <sheetViews>
    <sheetView showGridLines="0" workbookViewId="0">
      <selection activeCell="O6" sqref="O6"/>
    </sheetView>
  </sheetViews>
  <sheetFormatPr defaultColWidth="8.85546875" defaultRowHeight="15" x14ac:dyDescent="0.25"/>
  <cols>
    <col min="1" max="1" width="23.140625" style="1" customWidth="1"/>
    <col min="2" max="2" width="15.140625" customWidth="1"/>
    <col min="3" max="3" width="14.42578125" customWidth="1"/>
    <col min="4" max="4" width="20.42578125" customWidth="1"/>
    <col min="5" max="5" width="22.140625" customWidth="1"/>
    <col min="6" max="6" width="16.42578125" customWidth="1"/>
    <col min="10" max="10" width="9.7109375" bestFit="1" customWidth="1"/>
  </cols>
  <sheetData>
    <row r="1" spans="1:15" x14ac:dyDescent="0.25">
      <c r="A1" s="4" t="s">
        <v>89</v>
      </c>
      <c r="B1" s="5" t="s">
        <v>90</v>
      </c>
      <c r="C1" s="5" t="s">
        <v>2</v>
      </c>
      <c r="D1" s="5" t="str">
        <f>PlannedLegendLabel &amp; " Throughput"</f>
        <v>Planned Throughput</v>
      </c>
      <c r="E1" s="5" t="str">
        <f>UnplannedLegendLabel &amp; " Throughput"</f>
        <v>Unplanned Throughput</v>
      </c>
      <c r="F1" s="5" t="str">
        <f>UnplannedLegendLabel &amp; " Rate"</f>
        <v>Unplanned Rate</v>
      </c>
      <c r="H1" s="5" t="s">
        <v>7</v>
      </c>
    </row>
    <row r="2" spans="1:15" x14ac:dyDescent="0.25">
      <c r="A2" s="28">
        <f>MIN(IndirectCompletedDates)</f>
        <v>42583.541666666664</v>
      </c>
      <c r="B2" s="2" t="str">
        <f>IF(ISNUMBER(A2),YEAR(A2)&amp;"-"&amp;TEXT(MONTH(A2),"00") &amp;"-"&amp;TEXT(DAY(A2),"00") &amp;"-"&amp;TEXT(HOUR(A2),"00"),"")</f>
        <v>2016-08-01-13</v>
      </c>
      <c r="C2" s="2">
        <f t="shared" ref="C2:C65" si="0">IF(A2="","",COUNTIF(YMDH_Complete,B2))</f>
        <v>1</v>
      </c>
      <c r="D2" s="2">
        <f t="shared" ref="D2:D65" si="1">IF($A2="","",COUNTIFS(YMDH_Complete,$B2,IndirectWorkType,WorkTypeString) + COUNTIFS(YMDH_Complete,$B2,IndirectWorkType,""))</f>
        <v>1</v>
      </c>
      <c r="E2" s="2">
        <f t="shared" ref="E2:E65" si="2">IF($A2="","",COUNTIFS(YMDH_Complete,$B2,IndirectWorkType,DefectTypeString))</f>
        <v>0</v>
      </c>
      <c r="F2" s="23">
        <f>IF(D2&lt;&gt;"",IF(D2&gt;0,E2/D2,0),"")</f>
        <v>0</v>
      </c>
      <c r="H2" s="5" t="s">
        <v>3</v>
      </c>
      <c r="I2" s="7">
        <v>0.05</v>
      </c>
      <c r="J2" s="7">
        <v>0.25</v>
      </c>
      <c r="K2" s="7">
        <v>0.5</v>
      </c>
      <c r="L2" s="7">
        <v>0.75</v>
      </c>
      <c r="M2" s="7">
        <v>0.95</v>
      </c>
      <c r="N2" s="5" t="s">
        <v>4</v>
      </c>
    </row>
    <row r="3" spans="1:15" x14ac:dyDescent="0.25">
      <c r="A3" s="28">
        <f>IF(ISNUMBER(A2),IF(A2+TIME(1,0,0)&lt;=MAX(IndirectCompletedDates),
IF(HOUR(A2+TIME(1,0,0))&gt;FinishHour,A2+TIME((24-FinishHour)+StartHour,0,0),A2+TIME(1,0,0)),""),"")</f>
        <v>42583.583333333328</v>
      </c>
      <c r="B3" s="2" t="str">
        <f t="shared" ref="B3:B66" si="3">IF(ISNUMBER(A3),YEAR(A3)&amp;"-"&amp;TEXT(MONTH(A3),"00") &amp;"-"&amp;TEXT(DAY(A3),"00") &amp;"-"&amp;TEXT(HOUR(A3),"00"),"")</f>
        <v>2016-08-01-14</v>
      </c>
      <c r="C3" s="2">
        <f t="shared" si="0"/>
        <v>0</v>
      </c>
      <c r="D3" s="2">
        <f t="shared" si="1"/>
        <v>0</v>
      </c>
      <c r="E3" s="2">
        <f t="shared" si="2"/>
        <v>0</v>
      </c>
      <c r="F3" s="23">
        <f t="shared" ref="F3:F66" si="4">IF(D3&lt;&gt;"",IF(D3&gt;0,E3/D3,0),"")</f>
        <v>0</v>
      </c>
      <c r="H3" s="2">
        <f>MIN(ThroughputValues)</f>
        <v>0</v>
      </c>
      <c r="I3" s="2">
        <f>_xlfn.PERCENTILE.INC(ThroughputValues,I2)</f>
        <v>0</v>
      </c>
      <c r="J3" s="2">
        <f>_xlfn.PERCENTILE.INC(ThroughputValues,J2)</f>
        <v>0</v>
      </c>
      <c r="K3" s="2">
        <f>_xlfn.PERCENTILE.INC(ThroughputValues,K2)</f>
        <v>0</v>
      </c>
      <c r="L3" s="2">
        <f>_xlfn.PERCENTILE.INC(ThroughputValues,L2)</f>
        <v>0</v>
      </c>
      <c r="M3" s="2">
        <f>_xlfn.PERCENTILE.INC(ThroughputValues,M2)</f>
        <v>1</v>
      </c>
      <c r="N3" s="2">
        <f>MAX(ThroughputValues)</f>
        <v>1</v>
      </c>
    </row>
    <row r="4" spans="1:15" x14ac:dyDescent="0.25">
      <c r="A4" s="28">
        <f>IF(ISNUMBER(A3),IF(A3+TIME(1,0,0)&lt;=MAX(IndirectCompletedDates),
IF(HOUR(A3+TIME(1,0,0))&gt;FinishHour,A3+TIME((24-FinishHour)+StartHour,0,0),A3+TIME(1,0,0)),""),"")</f>
        <v>42583.624999999993</v>
      </c>
      <c r="B4" s="2" t="str">
        <f t="shared" si="3"/>
        <v>2016-08-01-15</v>
      </c>
      <c r="C4" s="2">
        <f t="shared" si="0"/>
        <v>0</v>
      </c>
      <c r="D4" s="2">
        <f t="shared" si="1"/>
        <v>0</v>
      </c>
      <c r="E4" s="2">
        <f t="shared" si="2"/>
        <v>0</v>
      </c>
      <c r="F4" s="23">
        <f t="shared" si="4"/>
        <v>0</v>
      </c>
    </row>
    <row r="5" spans="1:15" x14ac:dyDescent="0.25">
      <c r="A5" s="28">
        <f>IF(ISNUMBER(A4),IF(A4+TIME(1,0,0)&lt;=MAX(IndirectCompletedDates),
IF(HOUR(A4+TIME(1,0,0))&gt;FinishHour,A4+TIME((24-FinishHour)+StartHour,0,0),A4+TIME(1,0,0)),""),"")</f>
        <v>42583.666666666657</v>
      </c>
      <c r="B5" s="2" t="str">
        <f t="shared" si="3"/>
        <v>2016-08-01-16</v>
      </c>
      <c r="C5" s="2">
        <f t="shared" si="0"/>
        <v>0</v>
      </c>
      <c r="D5" s="2">
        <f t="shared" si="1"/>
        <v>0</v>
      </c>
      <c r="E5" s="2">
        <f t="shared" si="2"/>
        <v>0</v>
      </c>
      <c r="F5" s="23">
        <f t="shared" si="4"/>
        <v>0</v>
      </c>
      <c r="H5" s="5" t="s">
        <v>5</v>
      </c>
      <c r="I5" s="5" t="s">
        <v>6</v>
      </c>
    </row>
    <row r="6" spans="1:15" x14ac:dyDescent="0.25">
      <c r="A6" s="28">
        <f>IF(ISNUMBER(A5),IF(A5+TIME(1,0,0)&lt;=MAX(IndirectCompletedDates),
IF(HOUR(A5+TIME(1,0,0))&gt;FinishHour,A5+TIME((24-FinishHour)+StartHour,0,0),A5+TIME(1,0,0)),""),"")</f>
        <v>42583.708333333321</v>
      </c>
      <c r="B6" s="2" t="str">
        <f t="shared" si="3"/>
        <v>2016-08-01-17</v>
      </c>
      <c r="C6" s="2">
        <f t="shared" si="0"/>
        <v>0</v>
      </c>
      <c r="D6" s="2">
        <f t="shared" si="1"/>
        <v>0</v>
      </c>
      <c r="E6" s="2">
        <f t="shared" si="2"/>
        <v>0</v>
      </c>
      <c r="F6" s="23">
        <f t="shared" si="4"/>
        <v>0</v>
      </c>
      <c r="H6" s="3">
        <f>H3</f>
        <v>0</v>
      </c>
      <c r="I6" s="3">
        <f t="array" ref="I6:I26">FREQUENCY(ThroughputValues,H6:H26)</f>
        <v>30</v>
      </c>
      <c r="L6" t="s">
        <v>64</v>
      </c>
      <c r="O6" s="24">
        <f>AVERAGE(F:F)</f>
        <v>0</v>
      </c>
    </row>
    <row r="7" spans="1:15" x14ac:dyDescent="0.25">
      <c r="A7" s="28">
        <f>IF(ISNUMBER(A6),IF(A6+TIME(1,0,0)&lt;=MAX(IndirectCompletedDates),
IF(HOUR(A6+TIME(1,0,0))&gt;FinishHour,A6+TIME((24-FinishHour)+StartHour,0,0),A6+TIME(1,0,0)),""),"")</f>
        <v>42584.374999999985</v>
      </c>
      <c r="B7" s="2" t="str">
        <f t="shared" si="3"/>
        <v>2016-08-02-09</v>
      </c>
      <c r="C7" s="2">
        <f t="shared" si="0"/>
        <v>1</v>
      </c>
      <c r="D7" s="2">
        <f t="shared" si="1"/>
        <v>0</v>
      </c>
      <c r="E7" s="2">
        <f t="shared" si="2"/>
        <v>1</v>
      </c>
      <c r="F7" s="23">
        <f t="shared" si="4"/>
        <v>0</v>
      </c>
      <c r="H7" s="3">
        <f t="shared" ref="H7:H26" si="5">ROUNDUP(H6+(($N$3-$H$3)/20),0)</f>
        <v>1</v>
      </c>
      <c r="I7" s="3">
        <v>4</v>
      </c>
      <c r="L7" t="s">
        <v>65</v>
      </c>
      <c r="O7" s="25" t="str">
        <f>UnplannedLegendLabel &amp; " Percentage Rate (avg: " &amp;TEXT(O6,"0.00%")&amp;")"</f>
        <v>Unplanned Percentage Rate (avg: 0.00%)</v>
      </c>
    </row>
    <row r="8" spans="1:15" x14ac:dyDescent="0.25">
      <c r="A8" s="28">
        <f>IF(ISNUMBER(A7),IF(A7+TIME(1,0,0)&lt;=MAX(IndirectCompletedDates),
IF(HOUR(A7+TIME(1,0,0))&gt;FinishHour,A7+TIME((24-FinishHour)+StartHour,0,0),A7+TIME(1,0,0)),""),"")</f>
        <v>42584.41666666665</v>
      </c>
      <c r="B8" s="2" t="str">
        <f t="shared" si="3"/>
        <v>2016-08-02-10</v>
      </c>
      <c r="C8" s="2">
        <f t="shared" si="0"/>
        <v>0</v>
      </c>
      <c r="D8" s="2">
        <f t="shared" si="1"/>
        <v>0</v>
      </c>
      <c r="E8" s="2">
        <f t="shared" si="2"/>
        <v>0</v>
      </c>
      <c r="F8" s="23">
        <f t="shared" si="4"/>
        <v>0</v>
      </c>
      <c r="H8" s="3">
        <f t="shared" si="5"/>
        <v>2</v>
      </c>
      <c r="I8" s="3">
        <v>0</v>
      </c>
    </row>
    <row r="9" spans="1:15" x14ac:dyDescent="0.25">
      <c r="A9" s="28">
        <f>IF(ISNUMBER(A8),IF(A8+TIME(1,0,0)&lt;=MAX(IndirectCompletedDates),
IF(HOUR(A8+TIME(1,0,0))&gt;FinishHour,A8+TIME((24-FinishHour)+StartHour,0,0),A8+TIME(1,0,0)),""),"")</f>
        <v>42584.458333333314</v>
      </c>
      <c r="B9" s="2" t="str">
        <f t="shared" si="3"/>
        <v>2016-08-02-11</v>
      </c>
      <c r="C9" s="2">
        <f t="shared" si="0"/>
        <v>0</v>
      </c>
      <c r="D9" s="2">
        <f t="shared" si="1"/>
        <v>0</v>
      </c>
      <c r="E9" s="2">
        <f t="shared" si="2"/>
        <v>0</v>
      </c>
      <c r="F9" s="23">
        <f t="shared" si="4"/>
        <v>0</v>
      </c>
      <c r="H9" s="3">
        <f t="shared" si="5"/>
        <v>3</v>
      </c>
      <c r="I9" s="3">
        <v>0</v>
      </c>
    </row>
    <row r="10" spans="1:15" x14ac:dyDescent="0.25">
      <c r="A10" s="28">
        <f>IF(ISNUMBER(A9),IF(A9+TIME(1,0,0)&lt;=MAX(IndirectCompletedDates),
IF(HOUR(A9+TIME(1,0,0))&gt;FinishHour,A9+TIME((24-FinishHour)+StartHour,0,0),A9+TIME(1,0,0)),""),"")</f>
        <v>42584.499999999978</v>
      </c>
      <c r="B10" s="2" t="str">
        <f t="shared" si="3"/>
        <v>2016-08-02-12</v>
      </c>
      <c r="C10" s="2">
        <f t="shared" si="0"/>
        <v>0</v>
      </c>
      <c r="D10" s="2">
        <f t="shared" si="1"/>
        <v>0</v>
      </c>
      <c r="E10" s="2">
        <f t="shared" si="2"/>
        <v>0</v>
      </c>
      <c r="F10" s="23">
        <f t="shared" si="4"/>
        <v>0</v>
      </c>
      <c r="H10" s="3">
        <f t="shared" si="5"/>
        <v>4</v>
      </c>
      <c r="I10" s="3">
        <v>0</v>
      </c>
    </row>
    <row r="11" spans="1:15" x14ac:dyDescent="0.25">
      <c r="A11" s="28">
        <f>IF(ISNUMBER(A10),IF(A10+TIME(1,0,0)&lt;=MAX(IndirectCompletedDates),
IF(HOUR(A10+TIME(1,0,0))&gt;FinishHour,A10+TIME((24-FinishHour)+StartHour,0,0),A10+TIME(1,0,0)),""),"")</f>
        <v>42584.541666666642</v>
      </c>
      <c r="B11" s="2" t="str">
        <f t="shared" si="3"/>
        <v>2016-08-02-13</v>
      </c>
      <c r="C11" s="2">
        <f t="shared" si="0"/>
        <v>0</v>
      </c>
      <c r="D11" s="2">
        <f t="shared" si="1"/>
        <v>0</v>
      </c>
      <c r="E11" s="2">
        <f t="shared" si="2"/>
        <v>0</v>
      </c>
      <c r="F11" s="23">
        <f t="shared" si="4"/>
        <v>0</v>
      </c>
      <c r="H11" s="3">
        <f t="shared" si="5"/>
        <v>5</v>
      </c>
      <c r="I11" s="3">
        <v>0</v>
      </c>
    </row>
    <row r="12" spans="1:15" x14ac:dyDescent="0.25">
      <c r="A12" s="28">
        <f>IF(ISNUMBER(A11),IF(A11+TIME(1,0,0)&lt;=MAX(IndirectCompletedDates),
IF(HOUR(A11+TIME(1,0,0))&gt;FinishHour,A11+TIME((24-FinishHour)+StartHour,0,0),A11+TIME(1,0,0)),""),"")</f>
        <v>42584.583333333307</v>
      </c>
      <c r="B12" s="2" t="str">
        <f t="shared" si="3"/>
        <v>2016-08-02-14</v>
      </c>
      <c r="C12" s="2">
        <f t="shared" si="0"/>
        <v>0</v>
      </c>
      <c r="D12" s="2">
        <f t="shared" si="1"/>
        <v>0</v>
      </c>
      <c r="E12" s="2">
        <f t="shared" si="2"/>
        <v>0</v>
      </c>
      <c r="F12" s="23">
        <f t="shared" si="4"/>
        <v>0</v>
      </c>
      <c r="H12" s="3">
        <f t="shared" si="5"/>
        <v>6</v>
      </c>
      <c r="I12" s="3">
        <v>0</v>
      </c>
    </row>
    <row r="13" spans="1:15" x14ac:dyDescent="0.25">
      <c r="A13" s="28">
        <f>IF(ISNUMBER(A12),IF(A12+TIME(1,0,0)&lt;=MAX(IndirectCompletedDates),
IF(HOUR(A12+TIME(1,0,0))&gt;FinishHour,A12+TIME((24-FinishHour)+StartHour,0,0),A12+TIME(1,0,0)),""),"")</f>
        <v>42584.624999999971</v>
      </c>
      <c r="B13" s="2" t="str">
        <f t="shared" si="3"/>
        <v>2016-08-02-15</v>
      </c>
      <c r="C13" s="2">
        <f t="shared" si="0"/>
        <v>0</v>
      </c>
      <c r="D13" s="2">
        <f t="shared" si="1"/>
        <v>0</v>
      </c>
      <c r="E13" s="2">
        <f t="shared" si="2"/>
        <v>0</v>
      </c>
      <c r="F13" s="23">
        <f t="shared" si="4"/>
        <v>0</v>
      </c>
      <c r="H13" s="3">
        <f t="shared" si="5"/>
        <v>7</v>
      </c>
      <c r="I13" s="3">
        <v>0</v>
      </c>
    </row>
    <row r="14" spans="1:15" x14ac:dyDescent="0.25">
      <c r="A14" s="28">
        <f>IF(ISNUMBER(A13),IF(A13+TIME(1,0,0)&lt;=MAX(IndirectCompletedDates),
IF(HOUR(A13+TIME(1,0,0))&gt;FinishHour,A13+TIME((24-FinishHour)+StartHour,0,0),A13+TIME(1,0,0)),""),"")</f>
        <v>42584.666666666635</v>
      </c>
      <c r="B14" s="2" t="str">
        <f t="shared" si="3"/>
        <v>2016-08-02-16</v>
      </c>
      <c r="C14" s="2">
        <f t="shared" si="0"/>
        <v>0</v>
      </c>
      <c r="D14" s="2">
        <f t="shared" si="1"/>
        <v>0</v>
      </c>
      <c r="E14" s="2">
        <f t="shared" si="2"/>
        <v>0</v>
      </c>
      <c r="F14" s="23">
        <f t="shared" si="4"/>
        <v>0</v>
      </c>
      <c r="H14" s="3">
        <f t="shared" si="5"/>
        <v>8</v>
      </c>
      <c r="I14" s="3">
        <v>0</v>
      </c>
    </row>
    <row r="15" spans="1:15" x14ac:dyDescent="0.25">
      <c r="A15" s="28">
        <f>IF(ISNUMBER(A14),IF(A14+TIME(1,0,0)&lt;=MAX(IndirectCompletedDates),
IF(HOUR(A14+TIME(1,0,0))&gt;FinishHour,A14+TIME((24-FinishHour)+StartHour,0,0),A14+TIME(1,0,0)),""),"")</f>
        <v>42584.708333333299</v>
      </c>
      <c r="B15" s="2" t="str">
        <f t="shared" si="3"/>
        <v>2016-08-02-17</v>
      </c>
      <c r="C15" s="2">
        <f t="shared" si="0"/>
        <v>0</v>
      </c>
      <c r="D15" s="2">
        <f t="shared" si="1"/>
        <v>0</v>
      </c>
      <c r="E15" s="2">
        <f t="shared" si="2"/>
        <v>0</v>
      </c>
      <c r="F15" s="23">
        <f t="shared" si="4"/>
        <v>0</v>
      </c>
      <c r="H15" s="3">
        <f t="shared" si="5"/>
        <v>9</v>
      </c>
      <c r="I15" s="3">
        <v>0</v>
      </c>
    </row>
    <row r="16" spans="1:15" x14ac:dyDescent="0.25">
      <c r="A16" s="28">
        <f>IF(ISNUMBER(A15),IF(A15+TIME(1,0,0)&lt;=MAX(IndirectCompletedDates),
IF(HOUR(A15+TIME(1,0,0))&gt;FinishHour,A15+TIME((24-FinishHour)+StartHour,0,0),A15+TIME(1,0,0)),""),"")</f>
        <v>42585.374999999964</v>
      </c>
      <c r="B16" s="2" t="str">
        <f t="shared" si="3"/>
        <v>2016-08-03-09</v>
      </c>
      <c r="C16" s="2">
        <f t="shared" si="0"/>
        <v>0</v>
      </c>
      <c r="D16" s="2">
        <f t="shared" si="1"/>
        <v>0</v>
      </c>
      <c r="E16" s="2">
        <f t="shared" si="2"/>
        <v>0</v>
      </c>
      <c r="F16" s="23">
        <f t="shared" si="4"/>
        <v>0</v>
      </c>
      <c r="H16" s="3">
        <f t="shared" si="5"/>
        <v>10</v>
      </c>
      <c r="I16" s="3">
        <v>0</v>
      </c>
    </row>
    <row r="17" spans="1:9" x14ac:dyDescent="0.25">
      <c r="A17" s="28">
        <f>IF(ISNUMBER(A16),IF(A16+TIME(1,0,0)&lt;=MAX(IndirectCompletedDates),
IF(HOUR(A16+TIME(1,0,0))&gt;FinishHour,A16+TIME((24-FinishHour)+StartHour,0,0),A16+TIME(1,0,0)),""),"")</f>
        <v>42585.416666666628</v>
      </c>
      <c r="B17" s="2" t="str">
        <f t="shared" si="3"/>
        <v>2016-08-03-10</v>
      </c>
      <c r="C17" s="2">
        <f t="shared" si="0"/>
        <v>0</v>
      </c>
      <c r="D17" s="2">
        <f t="shared" si="1"/>
        <v>0</v>
      </c>
      <c r="E17" s="2">
        <f t="shared" si="2"/>
        <v>0</v>
      </c>
      <c r="F17" s="23">
        <f t="shared" si="4"/>
        <v>0</v>
      </c>
      <c r="H17" s="3">
        <f t="shared" si="5"/>
        <v>11</v>
      </c>
      <c r="I17" s="3">
        <v>0</v>
      </c>
    </row>
    <row r="18" spans="1:9" x14ac:dyDescent="0.25">
      <c r="A18" s="28">
        <f>IF(ISNUMBER(A17),IF(A17+TIME(1,0,0)&lt;=MAX(IndirectCompletedDates),
IF(HOUR(A17+TIME(1,0,0))&gt;FinishHour,A17+TIME((24-FinishHour)+StartHour,0,0),A17+TIME(1,0,0)),""),"")</f>
        <v>42585.458333333292</v>
      </c>
      <c r="B18" s="2" t="str">
        <f t="shared" si="3"/>
        <v>2016-08-03-11</v>
      </c>
      <c r="C18" s="2">
        <f t="shared" si="0"/>
        <v>0</v>
      </c>
      <c r="D18" s="2">
        <f t="shared" si="1"/>
        <v>0</v>
      </c>
      <c r="E18" s="2">
        <f t="shared" si="2"/>
        <v>0</v>
      </c>
      <c r="F18" s="23">
        <f t="shared" si="4"/>
        <v>0</v>
      </c>
      <c r="H18" s="3">
        <f t="shared" si="5"/>
        <v>12</v>
      </c>
      <c r="I18" s="3">
        <v>0</v>
      </c>
    </row>
    <row r="19" spans="1:9" x14ac:dyDescent="0.25">
      <c r="A19" s="28">
        <f>IF(ISNUMBER(A18),IF(A18+TIME(1,0,0)&lt;=MAX(IndirectCompletedDates),
IF(HOUR(A18+TIME(1,0,0))&gt;FinishHour,A18+TIME((24-FinishHour)+StartHour,0,0),A18+TIME(1,0,0)),""),"")</f>
        <v>42585.499999999956</v>
      </c>
      <c r="B19" s="2" t="str">
        <f t="shared" si="3"/>
        <v>2016-08-03-12</v>
      </c>
      <c r="C19" s="2">
        <f t="shared" si="0"/>
        <v>0</v>
      </c>
      <c r="D19" s="2">
        <f t="shared" si="1"/>
        <v>0</v>
      </c>
      <c r="E19" s="2">
        <f t="shared" si="2"/>
        <v>0</v>
      </c>
      <c r="F19" s="23">
        <f t="shared" si="4"/>
        <v>0</v>
      </c>
      <c r="H19" s="3">
        <f t="shared" si="5"/>
        <v>13</v>
      </c>
      <c r="I19" s="3">
        <v>0</v>
      </c>
    </row>
    <row r="20" spans="1:9" x14ac:dyDescent="0.25">
      <c r="A20" s="28">
        <f>IF(ISNUMBER(A19),IF(A19+TIME(1,0,0)&lt;=MAX(IndirectCompletedDates),
IF(HOUR(A19+TIME(1,0,0))&gt;FinishHour,A19+TIME((24-FinishHour)+StartHour,0,0),A19+TIME(1,0,0)),""),"")</f>
        <v>42585.541666666621</v>
      </c>
      <c r="B20" s="2" t="str">
        <f t="shared" si="3"/>
        <v>2016-08-03-13</v>
      </c>
      <c r="C20" s="2">
        <f t="shared" si="0"/>
        <v>0</v>
      </c>
      <c r="D20" s="2">
        <f t="shared" si="1"/>
        <v>0</v>
      </c>
      <c r="E20" s="2">
        <f t="shared" si="2"/>
        <v>0</v>
      </c>
      <c r="F20" s="23">
        <f t="shared" si="4"/>
        <v>0</v>
      </c>
      <c r="H20" s="3">
        <f t="shared" si="5"/>
        <v>14</v>
      </c>
      <c r="I20" s="3">
        <v>0</v>
      </c>
    </row>
    <row r="21" spans="1:9" x14ac:dyDescent="0.25">
      <c r="A21" s="28">
        <f>IF(ISNUMBER(A20),IF(A20+TIME(1,0,0)&lt;=MAX(IndirectCompletedDates),
IF(HOUR(A20+TIME(1,0,0))&gt;FinishHour,A20+TIME((24-FinishHour)+StartHour,0,0),A20+TIME(1,0,0)),""),"")</f>
        <v>42585.583333333285</v>
      </c>
      <c r="B21" s="2" t="str">
        <f t="shared" si="3"/>
        <v>2016-08-03-14</v>
      </c>
      <c r="C21" s="2">
        <f t="shared" si="0"/>
        <v>0</v>
      </c>
      <c r="D21" s="2">
        <f t="shared" si="1"/>
        <v>0</v>
      </c>
      <c r="E21" s="2">
        <f t="shared" si="2"/>
        <v>0</v>
      </c>
      <c r="F21" s="23">
        <f t="shared" si="4"/>
        <v>0</v>
      </c>
      <c r="H21" s="3">
        <f t="shared" si="5"/>
        <v>15</v>
      </c>
      <c r="I21" s="3">
        <v>0</v>
      </c>
    </row>
    <row r="22" spans="1:9" x14ac:dyDescent="0.25">
      <c r="A22" s="28">
        <f>IF(ISNUMBER(A21),IF(A21+TIME(1,0,0)&lt;=MAX(IndirectCompletedDates),
IF(HOUR(A21+TIME(1,0,0))&gt;FinishHour,A21+TIME((24-FinishHour)+StartHour,0,0),A21+TIME(1,0,0)),""),"")</f>
        <v>42585.624999999949</v>
      </c>
      <c r="B22" s="2" t="str">
        <f t="shared" si="3"/>
        <v>2016-08-03-15</v>
      </c>
      <c r="C22" s="2">
        <f t="shared" si="0"/>
        <v>0</v>
      </c>
      <c r="D22" s="2">
        <f t="shared" si="1"/>
        <v>0</v>
      </c>
      <c r="E22" s="2">
        <f t="shared" si="2"/>
        <v>0</v>
      </c>
      <c r="F22" s="23">
        <f t="shared" si="4"/>
        <v>0</v>
      </c>
      <c r="H22" s="3">
        <f t="shared" si="5"/>
        <v>16</v>
      </c>
      <c r="I22" s="3">
        <v>0</v>
      </c>
    </row>
    <row r="23" spans="1:9" x14ac:dyDescent="0.25">
      <c r="A23" s="28">
        <f>IF(ISNUMBER(A22),IF(A22+TIME(1,0,0)&lt;=MAX(IndirectCompletedDates),
IF(HOUR(A22+TIME(1,0,0))&gt;FinishHour,A22+TIME((24-FinishHour)+StartHour,0,0),A22+TIME(1,0,0)),""),"")</f>
        <v>42585.666666666613</v>
      </c>
      <c r="B23" s="2" t="str">
        <f t="shared" si="3"/>
        <v>2016-08-03-16</v>
      </c>
      <c r="C23" s="2">
        <f t="shared" si="0"/>
        <v>0</v>
      </c>
      <c r="D23" s="2">
        <f t="shared" si="1"/>
        <v>0</v>
      </c>
      <c r="E23" s="2">
        <f t="shared" si="2"/>
        <v>0</v>
      </c>
      <c r="F23" s="23">
        <f t="shared" si="4"/>
        <v>0</v>
      </c>
      <c r="H23" s="3">
        <f t="shared" si="5"/>
        <v>17</v>
      </c>
      <c r="I23" s="3">
        <v>0</v>
      </c>
    </row>
    <row r="24" spans="1:9" x14ac:dyDescent="0.25">
      <c r="A24" s="28">
        <f>IF(ISNUMBER(A23),IF(A23+TIME(1,0,0)&lt;=MAX(IndirectCompletedDates),
IF(HOUR(A23+TIME(1,0,0))&gt;FinishHour,A23+TIME((24-FinishHour)+StartHour,0,0),A23+TIME(1,0,0)),""),"")</f>
        <v>42585.708333333278</v>
      </c>
      <c r="B24" s="2" t="str">
        <f t="shared" si="3"/>
        <v>2016-08-03-17</v>
      </c>
      <c r="C24" s="2">
        <f t="shared" si="0"/>
        <v>0</v>
      </c>
      <c r="D24" s="2">
        <f t="shared" si="1"/>
        <v>0</v>
      </c>
      <c r="E24" s="2">
        <f t="shared" si="2"/>
        <v>0</v>
      </c>
      <c r="F24" s="23">
        <f t="shared" si="4"/>
        <v>0</v>
      </c>
      <c r="H24" s="3">
        <f t="shared" si="5"/>
        <v>18</v>
      </c>
      <c r="I24" s="3">
        <v>0</v>
      </c>
    </row>
    <row r="25" spans="1:9" x14ac:dyDescent="0.25">
      <c r="A25" s="28">
        <f>IF(ISNUMBER(A24),IF(A24+TIME(1,0,0)&lt;=MAX(IndirectCompletedDates),
IF(HOUR(A24+TIME(1,0,0))&gt;FinishHour,A24+TIME((24-FinishHour)+StartHour,0,0),A24+TIME(1,0,0)),""),"")</f>
        <v>42586.374999999942</v>
      </c>
      <c r="B25" s="2" t="str">
        <f t="shared" si="3"/>
        <v>2016-08-04-09</v>
      </c>
      <c r="C25" s="2">
        <f t="shared" si="0"/>
        <v>0</v>
      </c>
      <c r="D25" s="2">
        <f t="shared" si="1"/>
        <v>0</v>
      </c>
      <c r="E25" s="2">
        <f t="shared" si="2"/>
        <v>0</v>
      </c>
      <c r="F25" s="23">
        <f t="shared" si="4"/>
        <v>0</v>
      </c>
      <c r="H25" s="3">
        <f t="shared" si="5"/>
        <v>19</v>
      </c>
      <c r="I25" s="3">
        <v>0</v>
      </c>
    </row>
    <row r="26" spans="1:9" x14ac:dyDescent="0.25">
      <c r="A26" s="28">
        <f>IF(ISNUMBER(A25),IF(A25+TIME(1,0,0)&lt;=MAX(IndirectCompletedDates),
IF(HOUR(A25+TIME(1,0,0))&gt;FinishHour,A25+TIME((24-FinishHour)+StartHour,0,0),A25+TIME(1,0,0)),""),"")</f>
        <v>42586.416666666606</v>
      </c>
      <c r="B26" s="2" t="str">
        <f t="shared" si="3"/>
        <v>2016-08-04-10</v>
      </c>
      <c r="C26" s="2">
        <f t="shared" si="0"/>
        <v>0</v>
      </c>
      <c r="D26" s="2">
        <f t="shared" si="1"/>
        <v>0</v>
      </c>
      <c r="E26" s="2">
        <f t="shared" si="2"/>
        <v>0</v>
      </c>
      <c r="F26" s="23">
        <f t="shared" si="4"/>
        <v>0</v>
      </c>
      <c r="H26" s="3">
        <f t="shared" si="5"/>
        <v>20</v>
      </c>
      <c r="I26" s="3">
        <v>0</v>
      </c>
    </row>
    <row r="27" spans="1:9" x14ac:dyDescent="0.25">
      <c r="A27" s="28">
        <f>IF(ISNUMBER(A26),IF(A26+TIME(1,0,0)&lt;=MAX(IndirectCompletedDates),
IF(HOUR(A26+TIME(1,0,0))&gt;FinishHour,A26+TIME((24-FinishHour)+StartHour,0,0),A26+TIME(1,0,0)),""),"")</f>
        <v>42586.45833333327</v>
      </c>
      <c r="B27" s="2" t="str">
        <f t="shared" si="3"/>
        <v>2016-08-04-11</v>
      </c>
      <c r="C27" s="2">
        <f t="shared" si="0"/>
        <v>0</v>
      </c>
      <c r="D27" s="2">
        <f t="shared" si="1"/>
        <v>0</v>
      </c>
      <c r="E27" s="2">
        <f t="shared" si="2"/>
        <v>0</v>
      </c>
      <c r="F27" s="23">
        <f t="shared" si="4"/>
        <v>0</v>
      </c>
    </row>
    <row r="28" spans="1:9" x14ac:dyDescent="0.25">
      <c r="A28" s="28">
        <f>IF(ISNUMBER(A27),IF(A27+TIME(1,0,0)&lt;=MAX(IndirectCompletedDates),
IF(HOUR(A27+TIME(1,0,0))&gt;FinishHour,A27+TIME((24-FinishHour)+StartHour,0,0),A27+TIME(1,0,0)),""),"")</f>
        <v>42586.499999999935</v>
      </c>
      <c r="B28" s="2" t="str">
        <f t="shared" si="3"/>
        <v>2016-08-04-12</v>
      </c>
      <c r="C28" s="2">
        <f t="shared" si="0"/>
        <v>0</v>
      </c>
      <c r="D28" s="2">
        <f t="shared" si="1"/>
        <v>0</v>
      </c>
      <c r="E28" s="2">
        <f t="shared" si="2"/>
        <v>0</v>
      </c>
      <c r="F28" s="23">
        <f t="shared" si="4"/>
        <v>0</v>
      </c>
    </row>
    <row r="29" spans="1:9" x14ac:dyDescent="0.25">
      <c r="A29" s="28">
        <f>IF(ISNUMBER(A28),IF(A28+TIME(1,0,0)&lt;=MAX(IndirectCompletedDates),
IF(HOUR(A28+TIME(1,0,0))&gt;FinishHour,A28+TIME((24-FinishHour)+StartHour,0,0),A28+TIME(1,0,0)),""),"")</f>
        <v>42586.541666666599</v>
      </c>
      <c r="B29" s="2" t="str">
        <f t="shared" si="3"/>
        <v>2016-08-04-13</v>
      </c>
      <c r="C29" s="2">
        <f t="shared" si="0"/>
        <v>0</v>
      </c>
      <c r="D29" s="2">
        <f t="shared" si="1"/>
        <v>0</v>
      </c>
      <c r="E29" s="2">
        <f t="shared" si="2"/>
        <v>0</v>
      </c>
      <c r="F29" s="23">
        <f t="shared" si="4"/>
        <v>0</v>
      </c>
    </row>
    <row r="30" spans="1:9" x14ac:dyDescent="0.25">
      <c r="A30" s="28">
        <f>IF(ISNUMBER(A29),IF(A29+TIME(1,0,0)&lt;=MAX(IndirectCompletedDates),
IF(HOUR(A29+TIME(1,0,0))&gt;FinishHour,A29+TIME((24-FinishHour)+StartHour,0,0),A29+TIME(1,0,0)),""),"")</f>
        <v>42586.583333333263</v>
      </c>
      <c r="B30" s="2" t="str">
        <f t="shared" si="3"/>
        <v>2016-08-04-14</v>
      </c>
      <c r="C30" s="2">
        <f t="shared" si="0"/>
        <v>0</v>
      </c>
      <c r="D30" s="2">
        <f t="shared" si="1"/>
        <v>0</v>
      </c>
      <c r="E30" s="2">
        <f t="shared" si="2"/>
        <v>0</v>
      </c>
      <c r="F30" s="23">
        <f t="shared" si="4"/>
        <v>0</v>
      </c>
    </row>
    <row r="31" spans="1:9" x14ac:dyDescent="0.25">
      <c r="A31" s="28">
        <f>IF(ISNUMBER(A30),IF(A30+TIME(1,0,0)&lt;=MAX(IndirectCompletedDates),
IF(HOUR(A30+TIME(1,0,0))&gt;FinishHour,A30+TIME((24-FinishHour)+StartHour,0,0),A30+TIME(1,0,0)),""),"")</f>
        <v>42586.624999999927</v>
      </c>
      <c r="B31" s="2" t="str">
        <f t="shared" si="3"/>
        <v>2016-08-04-15</v>
      </c>
      <c r="C31" s="2">
        <f t="shared" si="0"/>
        <v>0</v>
      </c>
      <c r="D31" s="2">
        <f t="shared" si="1"/>
        <v>0</v>
      </c>
      <c r="E31" s="2">
        <f t="shared" si="2"/>
        <v>0</v>
      </c>
      <c r="F31" s="23">
        <f t="shared" si="4"/>
        <v>0</v>
      </c>
    </row>
    <row r="32" spans="1:9" x14ac:dyDescent="0.25">
      <c r="A32" s="28">
        <f>IF(ISNUMBER(A31),IF(A31+TIME(1,0,0)&lt;=MAX(IndirectCompletedDates),
IF(HOUR(A31+TIME(1,0,0))&gt;FinishHour,A31+TIME((24-FinishHour)+StartHour,0,0),A31+TIME(1,0,0)),""),"")</f>
        <v>42586.666666666591</v>
      </c>
      <c r="B32" s="2" t="str">
        <f t="shared" si="3"/>
        <v>2016-08-04-16</v>
      </c>
      <c r="C32" s="2">
        <f t="shared" si="0"/>
        <v>0</v>
      </c>
      <c r="D32" s="2">
        <f t="shared" si="1"/>
        <v>0</v>
      </c>
      <c r="E32" s="2">
        <f t="shared" si="2"/>
        <v>0</v>
      </c>
      <c r="F32" s="23">
        <f t="shared" si="4"/>
        <v>0</v>
      </c>
    </row>
    <row r="33" spans="1:6" x14ac:dyDescent="0.25">
      <c r="A33" s="28">
        <f>IF(ISNUMBER(A32),IF(A32+TIME(1,0,0)&lt;=MAX(IndirectCompletedDates),
IF(HOUR(A32+TIME(1,0,0))&gt;FinishHour,A32+TIME((24-FinishHour)+StartHour,0,0),A32+TIME(1,0,0)),""),"")</f>
        <v>42586.708333333256</v>
      </c>
      <c r="B33" s="2" t="str">
        <f t="shared" si="3"/>
        <v>2016-08-04-17</v>
      </c>
      <c r="C33" s="2">
        <f t="shared" si="0"/>
        <v>0</v>
      </c>
      <c r="D33" s="2">
        <f t="shared" si="1"/>
        <v>0</v>
      </c>
      <c r="E33" s="2">
        <f t="shared" si="2"/>
        <v>0</v>
      </c>
      <c r="F33" s="23">
        <f t="shared" si="4"/>
        <v>0</v>
      </c>
    </row>
    <row r="34" spans="1:6" x14ac:dyDescent="0.25">
      <c r="A34" s="28">
        <f>IF(ISNUMBER(A33),IF(A33+TIME(1,0,0)&lt;=MAX(IndirectCompletedDates),
IF(HOUR(A33+TIME(1,0,0))&gt;FinishHour,A33+TIME((24-FinishHour)+StartHour,0,0),A33+TIME(1,0,0)),""),"")</f>
        <v>42587.37499999992</v>
      </c>
      <c r="B34" s="2" t="str">
        <f t="shared" si="3"/>
        <v>2016-08-05-09</v>
      </c>
      <c r="C34" s="2">
        <f t="shared" si="0"/>
        <v>1</v>
      </c>
      <c r="D34" s="2">
        <f t="shared" si="1"/>
        <v>1</v>
      </c>
      <c r="E34" s="2">
        <f t="shared" si="2"/>
        <v>0</v>
      </c>
      <c r="F34" s="23">
        <f t="shared" si="4"/>
        <v>0</v>
      </c>
    </row>
    <row r="35" spans="1:6" x14ac:dyDescent="0.25">
      <c r="A35" s="28">
        <f>IF(ISNUMBER(A34),IF(A34+TIME(1,0,0)&lt;=MAX(IndirectCompletedDates),
IF(HOUR(A34+TIME(1,0,0))&gt;FinishHour,A34+TIME((24-FinishHour)+StartHour,0,0),A34+TIME(1,0,0)),""),"")</f>
        <v>42587.416666666584</v>
      </c>
      <c r="B35" s="2" t="str">
        <f t="shared" si="3"/>
        <v>2016-08-05-10</v>
      </c>
      <c r="C35" s="2">
        <f t="shared" si="0"/>
        <v>1</v>
      </c>
      <c r="D35" s="2">
        <f t="shared" si="1"/>
        <v>1</v>
      </c>
      <c r="E35" s="2">
        <f t="shared" si="2"/>
        <v>0</v>
      </c>
      <c r="F35" s="23">
        <f t="shared" si="4"/>
        <v>0</v>
      </c>
    </row>
    <row r="36" spans="1:6" x14ac:dyDescent="0.25">
      <c r="A36" s="28" t="str">
        <f>IF(ISNUMBER(A35),IF(A35+TIME(1,0,0)&lt;=MAX(IndirectCompletedDates),
IF(HOUR(A35+TIME(1,0,0))&gt;FinishHour,A35+TIME((24-FinishHour)+StartHour,0,0),A35+TIME(1,0,0)),""),"")</f>
        <v/>
      </c>
      <c r="B36" s="2" t="str">
        <f t="shared" si="3"/>
        <v/>
      </c>
      <c r="C36" s="2" t="str">
        <f t="shared" si="0"/>
        <v/>
      </c>
      <c r="D36" s="2" t="str">
        <f t="shared" si="1"/>
        <v/>
      </c>
      <c r="E36" s="2" t="str">
        <f t="shared" si="2"/>
        <v/>
      </c>
      <c r="F36" s="23" t="str">
        <f t="shared" si="4"/>
        <v/>
      </c>
    </row>
    <row r="37" spans="1:6" x14ac:dyDescent="0.25">
      <c r="A37" s="28" t="str">
        <f>IF(ISNUMBER(A36),IF(A36+TIME(1,0,0)&lt;=MAX(IndirectCompletedDates),
IF(HOUR(A36+TIME(1,0,0))&gt;FinishHour,A36+TIME((24-FinishHour)+StartHour,0,0),A36+TIME(1,0,0)),""),"")</f>
        <v/>
      </c>
      <c r="B37" s="2" t="str">
        <f t="shared" si="3"/>
        <v/>
      </c>
      <c r="C37" s="2" t="str">
        <f t="shared" si="0"/>
        <v/>
      </c>
      <c r="D37" s="2" t="str">
        <f t="shared" si="1"/>
        <v/>
      </c>
      <c r="E37" s="2" t="str">
        <f t="shared" si="2"/>
        <v/>
      </c>
      <c r="F37" s="23" t="str">
        <f t="shared" si="4"/>
        <v/>
      </c>
    </row>
    <row r="38" spans="1:6" x14ac:dyDescent="0.25">
      <c r="A38" s="28" t="str">
        <f>IF(ISNUMBER(A37),IF(A37+TIME(1,0,0)&lt;=MAX(IndirectCompletedDates),
IF(HOUR(A37+TIME(1,0,0))&gt;FinishHour,A37+TIME((24-FinishHour)+StartHour,0,0),A37+TIME(1,0,0)),""),"")</f>
        <v/>
      </c>
      <c r="B38" s="2" t="str">
        <f t="shared" si="3"/>
        <v/>
      </c>
      <c r="C38" s="2" t="str">
        <f t="shared" si="0"/>
        <v/>
      </c>
      <c r="D38" s="2" t="str">
        <f t="shared" si="1"/>
        <v/>
      </c>
      <c r="E38" s="2" t="str">
        <f t="shared" si="2"/>
        <v/>
      </c>
      <c r="F38" s="23" t="str">
        <f t="shared" si="4"/>
        <v/>
      </c>
    </row>
    <row r="39" spans="1:6" x14ac:dyDescent="0.25">
      <c r="A39" s="28" t="str">
        <f>IF(ISNUMBER(A38),IF(A38+TIME(1,0,0)&lt;=MAX(IndirectCompletedDates),
IF(HOUR(A38+TIME(1,0,0))&gt;FinishHour,A38+TIME((24-FinishHour)+StartHour,0,0),A38+TIME(1,0,0)),""),"")</f>
        <v/>
      </c>
      <c r="B39" s="2" t="str">
        <f t="shared" si="3"/>
        <v/>
      </c>
      <c r="C39" s="2" t="str">
        <f t="shared" si="0"/>
        <v/>
      </c>
      <c r="D39" s="2" t="str">
        <f t="shared" si="1"/>
        <v/>
      </c>
      <c r="E39" s="2" t="str">
        <f t="shared" si="2"/>
        <v/>
      </c>
      <c r="F39" s="23" t="str">
        <f t="shared" si="4"/>
        <v/>
      </c>
    </row>
    <row r="40" spans="1:6" x14ac:dyDescent="0.25">
      <c r="A40" s="28" t="str">
        <f>IF(ISNUMBER(A39),IF(A39+TIME(1,0,0)&lt;=MAX(IndirectCompletedDates),
IF(HOUR(A39+TIME(1,0,0))&gt;FinishHour,A39+TIME((24-FinishHour)+StartHour,0,0),A39+TIME(1,0,0)),""),"")</f>
        <v/>
      </c>
      <c r="B40" s="2" t="str">
        <f t="shared" si="3"/>
        <v/>
      </c>
      <c r="C40" s="2" t="str">
        <f t="shared" si="0"/>
        <v/>
      </c>
      <c r="D40" s="2" t="str">
        <f t="shared" si="1"/>
        <v/>
      </c>
      <c r="E40" s="2" t="str">
        <f t="shared" si="2"/>
        <v/>
      </c>
      <c r="F40" s="23" t="str">
        <f t="shared" si="4"/>
        <v/>
      </c>
    </row>
    <row r="41" spans="1:6" x14ac:dyDescent="0.25">
      <c r="A41" s="28" t="str">
        <f>IF(ISNUMBER(A40),IF(A40+TIME(1,0,0)&lt;=MAX(IndirectCompletedDates),
IF(HOUR(A40+TIME(1,0,0))&gt;FinishHour,A40+TIME((24-FinishHour)+StartHour,0,0),A40+TIME(1,0,0)),""),"")</f>
        <v/>
      </c>
      <c r="B41" s="2" t="str">
        <f t="shared" si="3"/>
        <v/>
      </c>
      <c r="C41" s="2" t="str">
        <f t="shared" si="0"/>
        <v/>
      </c>
      <c r="D41" s="2" t="str">
        <f t="shared" si="1"/>
        <v/>
      </c>
      <c r="E41" s="2" t="str">
        <f t="shared" si="2"/>
        <v/>
      </c>
      <c r="F41" s="23" t="str">
        <f t="shared" si="4"/>
        <v/>
      </c>
    </row>
    <row r="42" spans="1:6" x14ac:dyDescent="0.25">
      <c r="A42" s="28" t="str">
        <f>IF(ISNUMBER(A41),IF(A41+TIME(1,0,0)&lt;=MAX(IndirectCompletedDates),
IF(HOUR(A41+TIME(1,0,0))&gt;FinishHour,A41+TIME((24-FinishHour)+StartHour,0,0),A41+TIME(1,0,0)),""),"")</f>
        <v/>
      </c>
      <c r="B42" s="2" t="str">
        <f t="shared" si="3"/>
        <v/>
      </c>
      <c r="C42" s="2" t="str">
        <f t="shared" si="0"/>
        <v/>
      </c>
      <c r="D42" s="2" t="str">
        <f t="shared" si="1"/>
        <v/>
      </c>
      <c r="E42" s="2" t="str">
        <f t="shared" si="2"/>
        <v/>
      </c>
      <c r="F42" s="23" t="str">
        <f t="shared" si="4"/>
        <v/>
      </c>
    </row>
    <row r="43" spans="1:6" x14ac:dyDescent="0.25">
      <c r="A43" s="28" t="str">
        <f>IF(ISNUMBER(A42),IF(A42+TIME(1,0,0)&lt;=MAX(IndirectCompletedDates),
IF(HOUR(A42+TIME(1,0,0))&gt;FinishHour,A42+TIME((24-FinishHour)+StartHour,0,0),A42+TIME(1,0,0)),""),"")</f>
        <v/>
      </c>
      <c r="B43" s="2" t="str">
        <f t="shared" si="3"/>
        <v/>
      </c>
      <c r="C43" s="2" t="str">
        <f t="shared" si="0"/>
        <v/>
      </c>
      <c r="D43" s="2" t="str">
        <f t="shared" si="1"/>
        <v/>
      </c>
      <c r="E43" s="2" t="str">
        <f t="shared" si="2"/>
        <v/>
      </c>
      <c r="F43" s="23" t="str">
        <f t="shared" si="4"/>
        <v/>
      </c>
    </row>
    <row r="44" spans="1:6" x14ac:dyDescent="0.25">
      <c r="A44" s="28" t="str">
        <f>IF(ISNUMBER(A43),IF(A43+TIME(1,0,0)&lt;=MAX(IndirectCompletedDates),
IF(HOUR(A43+TIME(1,0,0))&gt;FinishHour,A43+TIME((24-FinishHour)+StartHour,0,0),A43+TIME(1,0,0)),""),"")</f>
        <v/>
      </c>
      <c r="B44" s="2" t="str">
        <f t="shared" si="3"/>
        <v/>
      </c>
      <c r="C44" s="2" t="str">
        <f t="shared" si="0"/>
        <v/>
      </c>
      <c r="D44" s="2" t="str">
        <f t="shared" si="1"/>
        <v/>
      </c>
      <c r="E44" s="2" t="str">
        <f t="shared" si="2"/>
        <v/>
      </c>
      <c r="F44" s="23" t="str">
        <f t="shared" si="4"/>
        <v/>
      </c>
    </row>
    <row r="45" spans="1:6" x14ac:dyDescent="0.25">
      <c r="A45" s="28" t="str">
        <f>IF(ISNUMBER(A44),IF(A44+TIME(1,0,0)&lt;=MAX(IndirectCompletedDates),
IF(HOUR(A44+TIME(1,0,0))&gt;FinishHour,A44+TIME((24-FinishHour)+StartHour,0,0),A44+TIME(1,0,0)),""),"")</f>
        <v/>
      </c>
      <c r="B45" s="2" t="str">
        <f t="shared" si="3"/>
        <v/>
      </c>
      <c r="C45" s="2" t="str">
        <f t="shared" si="0"/>
        <v/>
      </c>
      <c r="D45" s="2" t="str">
        <f t="shared" si="1"/>
        <v/>
      </c>
      <c r="E45" s="2" t="str">
        <f t="shared" si="2"/>
        <v/>
      </c>
      <c r="F45" s="23" t="str">
        <f t="shared" si="4"/>
        <v/>
      </c>
    </row>
    <row r="46" spans="1:6" x14ac:dyDescent="0.25">
      <c r="A46" s="28" t="str">
        <f>IF(ISNUMBER(A45),IF(A45+TIME(1,0,0)&lt;=MAX(IndirectCompletedDates),
IF(HOUR(A45+TIME(1,0,0))&gt;FinishHour,A45+TIME((24-FinishHour)+StartHour,0,0),A45+TIME(1,0,0)),""),"")</f>
        <v/>
      </c>
      <c r="B46" s="2" t="str">
        <f t="shared" si="3"/>
        <v/>
      </c>
      <c r="C46" s="2" t="str">
        <f t="shared" si="0"/>
        <v/>
      </c>
      <c r="D46" s="2" t="str">
        <f t="shared" si="1"/>
        <v/>
      </c>
      <c r="E46" s="2" t="str">
        <f t="shared" si="2"/>
        <v/>
      </c>
      <c r="F46" s="23" t="str">
        <f t="shared" si="4"/>
        <v/>
      </c>
    </row>
    <row r="47" spans="1:6" x14ac:dyDescent="0.25">
      <c r="A47" s="28" t="str">
        <f>IF(ISNUMBER(A46),IF(A46+TIME(1,0,0)&lt;=MAX(IndirectCompletedDates),
IF(HOUR(A46+TIME(1,0,0))&gt;FinishHour,A46+TIME((24-FinishHour)+StartHour,0,0),A46+TIME(1,0,0)),""),"")</f>
        <v/>
      </c>
      <c r="B47" s="2" t="str">
        <f t="shared" si="3"/>
        <v/>
      </c>
      <c r="C47" s="2" t="str">
        <f t="shared" si="0"/>
        <v/>
      </c>
      <c r="D47" s="2" t="str">
        <f t="shared" si="1"/>
        <v/>
      </c>
      <c r="E47" s="2" t="str">
        <f t="shared" si="2"/>
        <v/>
      </c>
      <c r="F47" s="23" t="str">
        <f t="shared" si="4"/>
        <v/>
      </c>
    </row>
    <row r="48" spans="1:6" x14ac:dyDescent="0.25">
      <c r="A48" s="28" t="str">
        <f>IF(ISNUMBER(A47),IF(A47+TIME(1,0,0)&lt;=MAX(IndirectCompletedDates),
IF(HOUR(A47+TIME(1,0,0))&gt;FinishHour,A47+TIME((24-FinishHour)+StartHour,0,0),A47+TIME(1,0,0)),""),"")</f>
        <v/>
      </c>
      <c r="B48" s="2" t="str">
        <f t="shared" si="3"/>
        <v/>
      </c>
      <c r="C48" s="2" t="str">
        <f t="shared" si="0"/>
        <v/>
      </c>
      <c r="D48" s="2" t="str">
        <f t="shared" si="1"/>
        <v/>
      </c>
      <c r="E48" s="2" t="str">
        <f t="shared" si="2"/>
        <v/>
      </c>
      <c r="F48" s="23" t="str">
        <f t="shared" si="4"/>
        <v/>
      </c>
    </row>
    <row r="49" spans="1:6" x14ac:dyDescent="0.25">
      <c r="A49" s="28" t="str">
        <f>IF(ISNUMBER(A48),IF(A48+TIME(1,0,0)&lt;=MAX(IndirectCompletedDates),
IF(HOUR(A48+TIME(1,0,0))&gt;FinishHour,A48+TIME((24-FinishHour)+StartHour,0,0),A48+TIME(1,0,0)),""),"")</f>
        <v/>
      </c>
      <c r="B49" s="2" t="str">
        <f t="shared" si="3"/>
        <v/>
      </c>
      <c r="C49" s="2" t="str">
        <f t="shared" si="0"/>
        <v/>
      </c>
      <c r="D49" s="2" t="str">
        <f t="shared" si="1"/>
        <v/>
      </c>
      <c r="E49" s="2" t="str">
        <f t="shared" si="2"/>
        <v/>
      </c>
      <c r="F49" s="23" t="str">
        <f t="shared" si="4"/>
        <v/>
      </c>
    </row>
    <row r="50" spans="1:6" x14ac:dyDescent="0.25">
      <c r="A50" s="28" t="str">
        <f>IF(ISNUMBER(A49),IF(A49+TIME(1,0,0)&lt;=MAX(IndirectCompletedDates),
IF(HOUR(A49+TIME(1,0,0))&gt;FinishHour,A49+TIME((24-FinishHour)+StartHour,0,0),A49+TIME(1,0,0)),""),"")</f>
        <v/>
      </c>
      <c r="B50" s="2" t="str">
        <f t="shared" si="3"/>
        <v/>
      </c>
      <c r="C50" s="2" t="str">
        <f t="shared" si="0"/>
        <v/>
      </c>
      <c r="D50" s="2" t="str">
        <f t="shared" si="1"/>
        <v/>
      </c>
      <c r="E50" s="2" t="str">
        <f t="shared" si="2"/>
        <v/>
      </c>
      <c r="F50" s="23" t="str">
        <f t="shared" si="4"/>
        <v/>
      </c>
    </row>
    <row r="51" spans="1:6" x14ac:dyDescent="0.25">
      <c r="A51" s="28" t="str">
        <f>IF(ISNUMBER(A50),IF(A50+TIME(1,0,0)&lt;=MAX(IndirectCompletedDates),
IF(HOUR(A50+TIME(1,0,0))&gt;FinishHour,A50+TIME((24-FinishHour)+StartHour,0,0),A50+TIME(1,0,0)),""),"")</f>
        <v/>
      </c>
      <c r="B51" s="2" t="str">
        <f t="shared" si="3"/>
        <v/>
      </c>
      <c r="C51" s="2" t="str">
        <f t="shared" si="0"/>
        <v/>
      </c>
      <c r="D51" s="2" t="str">
        <f t="shared" si="1"/>
        <v/>
      </c>
      <c r="E51" s="2" t="str">
        <f t="shared" si="2"/>
        <v/>
      </c>
      <c r="F51" s="23" t="str">
        <f t="shared" si="4"/>
        <v/>
      </c>
    </row>
    <row r="52" spans="1:6" x14ac:dyDescent="0.25">
      <c r="A52" s="28" t="str">
        <f>IF(ISNUMBER(A51),IF(A51+TIME(1,0,0)&lt;=MAX(IndirectCompletedDates),
IF(HOUR(A51+TIME(1,0,0))&gt;FinishHour,A51+TIME((24-FinishHour)+StartHour,0,0),A51+TIME(1,0,0)),""),"")</f>
        <v/>
      </c>
      <c r="B52" s="2" t="str">
        <f t="shared" si="3"/>
        <v/>
      </c>
      <c r="C52" s="2" t="str">
        <f t="shared" si="0"/>
        <v/>
      </c>
      <c r="D52" s="2" t="str">
        <f t="shared" si="1"/>
        <v/>
      </c>
      <c r="E52" s="2" t="str">
        <f t="shared" si="2"/>
        <v/>
      </c>
      <c r="F52" s="23" t="str">
        <f t="shared" si="4"/>
        <v/>
      </c>
    </row>
    <row r="53" spans="1:6" x14ac:dyDescent="0.25">
      <c r="A53" s="28" t="str">
        <f>IF(ISNUMBER(A52),IF(A52+TIME(1,0,0)&lt;=MAX(IndirectCompletedDates),
IF(HOUR(A52+TIME(1,0,0))&gt;FinishHour,A52+TIME((24-FinishHour)+StartHour,0,0),A52+TIME(1,0,0)),""),"")</f>
        <v/>
      </c>
      <c r="B53" s="2" t="str">
        <f t="shared" si="3"/>
        <v/>
      </c>
      <c r="C53" s="2" t="str">
        <f t="shared" si="0"/>
        <v/>
      </c>
      <c r="D53" s="2" t="str">
        <f t="shared" si="1"/>
        <v/>
      </c>
      <c r="E53" s="2" t="str">
        <f t="shared" si="2"/>
        <v/>
      </c>
      <c r="F53" s="23" t="str">
        <f t="shared" si="4"/>
        <v/>
      </c>
    </row>
    <row r="54" spans="1:6" x14ac:dyDescent="0.25">
      <c r="A54" s="28" t="str">
        <f>IF(ISNUMBER(A53),IF(A53+TIME(1,0,0)&lt;=MAX(IndirectCompletedDates),
IF(HOUR(A53+TIME(1,0,0))&gt;FinishHour,A53+TIME((24-FinishHour)+StartHour,0,0),A53+TIME(1,0,0)),""),"")</f>
        <v/>
      </c>
      <c r="B54" s="2" t="str">
        <f t="shared" si="3"/>
        <v/>
      </c>
      <c r="C54" s="2" t="str">
        <f t="shared" si="0"/>
        <v/>
      </c>
      <c r="D54" s="2" t="str">
        <f t="shared" si="1"/>
        <v/>
      </c>
      <c r="E54" s="2" t="str">
        <f t="shared" si="2"/>
        <v/>
      </c>
      <c r="F54" s="23" t="str">
        <f t="shared" si="4"/>
        <v/>
      </c>
    </row>
    <row r="55" spans="1:6" x14ac:dyDescent="0.25">
      <c r="A55" s="28" t="str">
        <f>IF(ISNUMBER(A54),IF(A54+TIME(1,0,0)&lt;=MAX(IndirectCompletedDates),
IF(HOUR(A54+TIME(1,0,0))&gt;FinishHour,A54+TIME((24-FinishHour)+StartHour,0,0),A54+TIME(1,0,0)),""),"")</f>
        <v/>
      </c>
      <c r="B55" s="2" t="str">
        <f t="shared" si="3"/>
        <v/>
      </c>
      <c r="C55" s="2" t="str">
        <f t="shared" si="0"/>
        <v/>
      </c>
      <c r="D55" s="2" t="str">
        <f t="shared" si="1"/>
        <v/>
      </c>
      <c r="E55" s="2" t="str">
        <f t="shared" si="2"/>
        <v/>
      </c>
      <c r="F55" s="23" t="str">
        <f t="shared" si="4"/>
        <v/>
      </c>
    </row>
    <row r="56" spans="1:6" x14ac:dyDescent="0.25">
      <c r="A56" s="28" t="str">
        <f>IF(ISNUMBER(A55),IF(A55+TIME(1,0,0)&lt;=MAX(IndirectCompletedDates),
IF(HOUR(A55+TIME(1,0,0))&gt;FinishHour,A55+TIME((24-FinishHour)+StartHour,0,0),A55+TIME(1,0,0)),""),"")</f>
        <v/>
      </c>
      <c r="B56" s="2" t="str">
        <f t="shared" si="3"/>
        <v/>
      </c>
      <c r="C56" s="2" t="str">
        <f t="shared" si="0"/>
        <v/>
      </c>
      <c r="D56" s="2" t="str">
        <f t="shared" si="1"/>
        <v/>
      </c>
      <c r="E56" s="2" t="str">
        <f t="shared" si="2"/>
        <v/>
      </c>
      <c r="F56" s="23" t="str">
        <f t="shared" si="4"/>
        <v/>
      </c>
    </row>
    <row r="57" spans="1:6" x14ac:dyDescent="0.25">
      <c r="A57" s="28" t="str">
        <f>IF(ISNUMBER(A56),IF(A56+TIME(1,0,0)&lt;=MAX(IndirectCompletedDates),
IF(HOUR(A56+TIME(1,0,0))&gt;FinishHour,A56+TIME((24-FinishHour)+StartHour,0,0),A56+TIME(1,0,0)),""),"")</f>
        <v/>
      </c>
      <c r="B57" s="2" t="str">
        <f t="shared" si="3"/>
        <v/>
      </c>
      <c r="C57" s="2" t="str">
        <f t="shared" si="0"/>
        <v/>
      </c>
      <c r="D57" s="2" t="str">
        <f t="shared" si="1"/>
        <v/>
      </c>
      <c r="E57" s="2" t="str">
        <f t="shared" si="2"/>
        <v/>
      </c>
      <c r="F57" s="23" t="str">
        <f t="shared" si="4"/>
        <v/>
      </c>
    </row>
    <row r="58" spans="1:6" x14ac:dyDescent="0.25">
      <c r="A58" s="28" t="str">
        <f>IF(ISNUMBER(A57),IF(A57+TIME(1,0,0)&lt;=MAX(IndirectCompletedDates),
IF(HOUR(A57+TIME(1,0,0))&gt;FinishHour,A57+TIME((24-FinishHour)+StartHour,0,0),A57+TIME(1,0,0)),""),"")</f>
        <v/>
      </c>
      <c r="B58" s="2" t="str">
        <f t="shared" si="3"/>
        <v/>
      </c>
      <c r="C58" s="2" t="str">
        <f t="shared" si="0"/>
        <v/>
      </c>
      <c r="D58" s="2" t="str">
        <f t="shared" si="1"/>
        <v/>
      </c>
      <c r="E58" s="2" t="str">
        <f t="shared" si="2"/>
        <v/>
      </c>
      <c r="F58" s="23" t="str">
        <f t="shared" si="4"/>
        <v/>
      </c>
    </row>
    <row r="59" spans="1:6" x14ac:dyDescent="0.25">
      <c r="A59" s="28" t="str">
        <f>IF(ISNUMBER(A58),IF(A58+TIME(1,0,0)&lt;=MAX(IndirectCompletedDates),
IF(HOUR(A58+TIME(1,0,0))&gt;FinishHour,A58+TIME((24-FinishHour)+StartHour,0,0),A58+TIME(1,0,0)),""),"")</f>
        <v/>
      </c>
      <c r="B59" s="2" t="str">
        <f t="shared" si="3"/>
        <v/>
      </c>
      <c r="C59" s="2" t="str">
        <f t="shared" si="0"/>
        <v/>
      </c>
      <c r="D59" s="2" t="str">
        <f t="shared" si="1"/>
        <v/>
      </c>
      <c r="E59" s="2" t="str">
        <f t="shared" si="2"/>
        <v/>
      </c>
      <c r="F59" s="23" t="str">
        <f t="shared" si="4"/>
        <v/>
      </c>
    </row>
    <row r="60" spans="1:6" x14ac:dyDescent="0.25">
      <c r="A60" s="28" t="str">
        <f>IF(ISNUMBER(A59),IF(A59+TIME(1,0,0)&lt;=MAX(IndirectCompletedDates),
IF(HOUR(A59+TIME(1,0,0))&gt;FinishHour,A59+TIME((24-FinishHour)+StartHour,0,0),A59+TIME(1,0,0)),""),"")</f>
        <v/>
      </c>
      <c r="B60" s="2" t="str">
        <f t="shared" si="3"/>
        <v/>
      </c>
      <c r="C60" s="2" t="str">
        <f t="shared" si="0"/>
        <v/>
      </c>
      <c r="D60" s="2" t="str">
        <f t="shared" si="1"/>
        <v/>
      </c>
      <c r="E60" s="2" t="str">
        <f t="shared" si="2"/>
        <v/>
      </c>
      <c r="F60" s="23" t="str">
        <f t="shared" si="4"/>
        <v/>
      </c>
    </row>
    <row r="61" spans="1:6" x14ac:dyDescent="0.25">
      <c r="A61" s="28" t="str">
        <f>IF(ISNUMBER(A60),IF(A60+TIME(1,0,0)&lt;=MAX(IndirectCompletedDates),
IF(HOUR(A60+TIME(1,0,0))&gt;FinishHour,A60+TIME((24-FinishHour)+StartHour,0,0),A60+TIME(1,0,0)),""),"")</f>
        <v/>
      </c>
      <c r="B61" s="2" t="str">
        <f t="shared" si="3"/>
        <v/>
      </c>
      <c r="C61" s="2" t="str">
        <f t="shared" si="0"/>
        <v/>
      </c>
      <c r="D61" s="2" t="str">
        <f t="shared" si="1"/>
        <v/>
      </c>
      <c r="E61" s="2" t="str">
        <f t="shared" si="2"/>
        <v/>
      </c>
      <c r="F61" s="23" t="str">
        <f t="shared" si="4"/>
        <v/>
      </c>
    </row>
    <row r="62" spans="1:6" x14ac:dyDescent="0.25">
      <c r="A62" s="28" t="str">
        <f>IF(ISNUMBER(A61),IF(A61+TIME(1,0,0)&lt;=MAX(IndirectCompletedDates),
IF(HOUR(A61+TIME(1,0,0))&gt;FinishHour,A61+TIME((24-FinishHour)+StartHour,0,0),A61+TIME(1,0,0)),""),"")</f>
        <v/>
      </c>
      <c r="B62" s="2" t="str">
        <f t="shared" si="3"/>
        <v/>
      </c>
      <c r="C62" s="2" t="str">
        <f t="shared" si="0"/>
        <v/>
      </c>
      <c r="D62" s="2" t="str">
        <f t="shared" si="1"/>
        <v/>
      </c>
      <c r="E62" s="2" t="str">
        <f t="shared" si="2"/>
        <v/>
      </c>
      <c r="F62" s="23" t="str">
        <f t="shared" si="4"/>
        <v/>
      </c>
    </row>
    <row r="63" spans="1:6" x14ac:dyDescent="0.25">
      <c r="A63" s="28" t="str">
        <f>IF(ISNUMBER(A62),IF(A62+TIME(1,0,0)&lt;=MAX(IndirectCompletedDates),
IF(HOUR(A62+TIME(1,0,0))&gt;FinishHour,A62+TIME((24-FinishHour)+StartHour,0,0),A62+TIME(1,0,0)),""),"")</f>
        <v/>
      </c>
      <c r="B63" s="2" t="str">
        <f t="shared" si="3"/>
        <v/>
      </c>
      <c r="C63" s="2" t="str">
        <f t="shared" si="0"/>
        <v/>
      </c>
      <c r="D63" s="2" t="str">
        <f t="shared" si="1"/>
        <v/>
      </c>
      <c r="E63" s="2" t="str">
        <f t="shared" si="2"/>
        <v/>
      </c>
      <c r="F63" s="23" t="str">
        <f t="shared" si="4"/>
        <v/>
      </c>
    </row>
    <row r="64" spans="1:6" x14ac:dyDescent="0.25">
      <c r="A64" s="28" t="str">
        <f>IF(ISNUMBER(A63),IF(A63+TIME(1,0,0)&lt;=MAX(IndirectCompletedDates),
IF(HOUR(A63+TIME(1,0,0))&gt;FinishHour,A63+TIME((24-FinishHour)+StartHour,0,0),A63+TIME(1,0,0)),""),"")</f>
        <v/>
      </c>
      <c r="B64" s="2" t="str">
        <f t="shared" si="3"/>
        <v/>
      </c>
      <c r="C64" s="2" t="str">
        <f t="shared" si="0"/>
        <v/>
      </c>
      <c r="D64" s="2" t="str">
        <f t="shared" si="1"/>
        <v/>
      </c>
      <c r="E64" s="2" t="str">
        <f t="shared" si="2"/>
        <v/>
      </c>
      <c r="F64" s="23" t="str">
        <f t="shared" si="4"/>
        <v/>
      </c>
    </row>
    <row r="65" spans="1:6" x14ac:dyDescent="0.25">
      <c r="A65" s="28" t="str">
        <f>IF(ISNUMBER(A64),IF(A64+TIME(1,0,0)&lt;=MAX(IndirectCompletedDates),
IF(HOUR(A64+TIME(1,0,0))&gt;FinishHour,A64+TIME((24-FinishHour)+StartHour,0,0),A64+TIME(1,0,0)),""),"")</f>
        <v/>
      </c>
      <c r="B65" s="2" t="str">
        <f t="shared" si="3"/>
        <v/>
      </c>
      <c r="C65" s="2" t="str">
        <f t="shared" si="0"/>
        <v/>
      </c>
      <c r="D65" s="2" t="str">
        <f t="shared" si="1"/>
        <v/>
      </c>
      <c r="E65" s="2" t="str">
        <f t="shared" si="2"/>
        <v/>
      </c>
      <c r="F65" s="23" t="str">
        <f t="shared" si="4"/>
        <v/>
      </c>
    </row>
    <row r="66" spans="1:6" x14ac:dyDescent="0.25">
      <c r="A66" s="28" t="str">
        <f>IF(ISNUMBER(A65),IF(A65+TIME(1,0,0)&lt;=MAX(IndirectCompletedDates),
IF(HOUR(A65+TIME(1,0,0))&gt;FinishHour,A65+TIME((24-FinishHour)+StartHour,0,0),A65+TIME(1,0,0)),""),"")</f>
        <v/>
      </c>
      <c r="B66" s="2" t="str">
        <f t="shared" si="3"/>
        <v/>
      </c>
      <c r="C66" s="2" t="str">
        <f t="shared" ref="C66:C129" si="6">IF(A66="","",COUNTIF(YMDH_Complete,B66))</f>
        <v/>
      </c>
      <c r="D66" s="2" t="str">
        <f t="shared" ref="D66:D129" si="7">IF($A66="","",COUNTIFS(YMDH_Complete,$B66,IndirectWorkType,WorkTypeString) + COUNTIFS(YMDH_Complete,$B66,IndirectWorkType,""))</f>
        <v/>
      </c>
      <c r="E66" s="2" t="str">
        <f t="shared" ref="E66:E129" si="8">IF($A66="","",COUNTIFS(YMDH_Complete,$B66,IndirectWorkType,DefectTypeString))</f>
        <v/>
      </c>
      <c r="F66" s="23" t="str">
        <f t="shared" si="4"/>
        <v/>
      </c>
    </row>
    <row r="67" spans="1:6" x14ac:dyDescent="0.25">
      <c r="A67" s="28" t="str">
        <f>IF(ISNUMBER(A66),IF(A66+TIME(1,0,0)&lt;=MAX(IndirectCompletedDates),
IF(HOUR(A66+TIME(1,0,0))&gt;FinishHour,A66+TIME((24-FinishHour)+StartHour,0,0),A66+TIME(1,0,0)),""),"")</f>
        <v/>
      </c>
      <c r="B67" s="2" t="str">
        <f t="shared" ref="B67:B130" si="9">IF(ISNUMBER(A67),YEAR(A67)&amp;"-"&amp;TEXT(MONTH(A67),"00") &amp;"-"&amp;TEXT(DAY(A67),"00") &amp;"-"&amp;TEXT(HOUR(A67),"00"),"")</f>
        <v/>
      </c>
      <c r="C67" s="2" t="str">
        <f t="shared" si="6"/>
        <v/>
      </c>
      <c r="D67" s="2" t="str">
        <f t="shared" si="7"/>
        <v/>
      </c>
      <c r="E67" s="2" t="str">
        <f t="shared" si="8"/>
        <v/>
      </c>
      <c r="F67" s="23" t="str">
        <f t="shared" ref="F67:F130" si="10">IF(D67&lt;&gt;"",IF(D67&gt;0,E67/D67,0),"")</f>
        <v/>
      </c>
    </row>
    <row r="68" spans="1:6" x14ac:dyDescent="0.25">
      <c r="A68" s="28" t="str">
        <f>IF(ISNUMBER(A67),IF(A67+TIME(1,0,0)&lt;=MAX(IndirectCompletedDates),
IF(HOUR(A67+TIME(1,0,0))&gt;FinishHour,A67+TIME((24-FinishHour)+StartHour,0,0),A67+TIME(1,0,0)),""),"")</f>
        <v/>
      </c>
      <c r="B68" s="2" t="str">
        <f t="shared" si="9"/>
        <v/>
      </c>
      <c r="C68" s="2" t="str">
        <f t="shared" si="6"/>
        <v/>
      </c>
      <c r="D68" s="2" t="str">
        <f t="shared" si="7"/>
        <v/>
      </c>
      <c r="E68" s="2" t="str">
        <f t="shared" si="8"/>
        <v/>
      </c>
      <c r="F68" s="23" t="str">
        <f t="shared" si="10"/>
        <v/>
      </c>
    </row>
    <row r="69" spans="1:6" x14ac:dyDescent="0.25">
      <c r="A69" s="28" t="str">
        <f>IF(ISNUMBER(A68),IF(A68+TIME(1,0,0)&lt;=MAX(IndirectCompletedDates),
IF(HOUR(A68+TIME(1,0,0))&gt;FinishHour,A68+TIME((24-FinishHour)+StartHour,0,0),A68+TIME(1,0,0)),""),"")</f>
        <v/>
      </c>
      <c r="B69" s="2" t="str">
        <f t="shared" si="9"/>
        <v/>
      </c>
      <c r="C69" s="2" t="str">
        <f t="shared" si="6"/>
        <v/>
      </c>
      <c r="D69" s="2" t="str">
        <f t="shared" si="7"/>
        <v/>
      </c>
      <c r="E69" s="2" t="str">
        <f t="shared" si="8"/>
        <v/>
      </c>
      <c r="F69" s="23" t="str">
        <f t="shared" si="10"/>
        <v/>
      </c>
    </row>
    <row r="70" spans="1:6" x14ac:dyDescent="0.25">
      <c r="A70" s="28" t="str">
        <f>IF(ISNUMBER(A69),IF(A69+TIME(1,0,0)&lt;=MAX(IndirectCompletedDates),
IF(HOUR(A69+TIME(1,0,0))&gt;FinishHour,A69+TIME((24-FinishHour)+StartHour,0,0),A69+TIME(1,0,0)),""),"")</f>
        <v/>
      </c>
      <c r="B70" s="2" t="str">
        <f t="shared" si="9"/>
        <v/>
      </c>
      <c r="C70" s="2" t="str">
        <f t="shared" si="6"/>
        <v/>
      </c>
      <c r="D70" s="2" t="str">
        <f t="shared" si="7"/>
        <v/>
      </c>
      <c r="E70" s="2" t="str">
        <f t="shared" si="8"/>
        <v/>
      </c>
      <c r="F70" s="23" t="str">
        <f t="shared" si="10"/>
        <v/>
      </c>
    </row>
    <row r="71" spans="1:6" x14ac:dyDescent="0.25">
      <c r="A71" s="28" t="str">
        <f>IF(ISNUMBER(A70),IF(A70+TIME(1,0,0)&lt;=MAX(IndirectCompletedDates),
IF(HOUR(A70+TIME(1,0,0))&gt;FinishHour,A70+TIME((24-FinishHour)+StartHour,0,0),A70+TIME(1,0,0)),""),"")</f>
        <v/>
      </c>
      <c r="B71" s="2" t="str">
        <f t="shared" si="9"/>
        <v/>
      </c>
      <c r="C71" s="2" t="str">
        <f t="shared" si="6"/>
        <v/>
      </c>
      <c r="D71" s="2" t="str">
        <f t="shared" si="7"/>
        <v/>
      </c>
      <c r="E71" s="2" t="str">
        <f t="shared" si="8"/>
        <v/>
      </c>
      <c r="F71" s="23" t="str">
        <f t="shared" si="10"/>
        <v/>
      </c>
    </row>
    <row r="72" spans="1:6" x14ac:dyDescent="0.25">
      <c r="A72" s="28" t="str">
        <f>IF(ISNUMBER(A71),IF(A71+TIME(1,0,0)&lt;=MAX(IndirectCompletedDates),
IF(HOUR(A71+TIME(1,0,0))&gt;FinishHour,A71+TIME((24-FinishHour)+StartHour,0,0),A71+TIME(1,0,0)),""),"")</f>
        <v/>
      </c>
      <c r="B72" s="2" t="str">
        <f t="shared" si="9"/>
        <v/>
      </c>
      <c r="C72" s="2" t="str">
        <f t="shared" si="6"/>
        <v/>
      </c>
      <c r="D72" s="2" t="str">
        <f t="shared" si="7"/>
        <v/>
      </c>
      <c r="E72" s="2" t="str">
        <f t="shared" si="8"/>
        <v/>
      </c>
      <c r="F72" s="23" t="str">
        <f t="shared" si="10"/>
        <v/>
      </c>
    </row>
    <row r="73" spans="1:6" x14ac:dyDescent="0.25">
      <c r="A73" s="28" t="str">
        <f>IF(ISNUMBER(A72),IF(A72+TIME(1,0,0)&lt;=MAX(IndirectCompletedDates),
IF(HOUR(A72+TIME(1,0,0))&gt;FinishHour,A72+TIME((24-FinishHour)+StartHour,0,0),A72+TIME(1,0,0)),""),"")</f>
        <v/>
      </c>
      <c r="B73" s="2" t="str">
        <f t="shared" si="9"/>
        <v/>
      </c>
      <c r="C73" s="2" t="str">
        <f t="shared" si="6"/>
        <v/>
      </c>
      <c r="D73" s="2" t="str">
        <f t="shared" si="7"/>
        <v/>
      </c>
      <c r="E73" s="2" t="str">
        <f t="shared" si="8"/>
        <v/>
      </c>
      <c r="F73" s="23" t="str">
        <f t="shared" si="10"/>
        <v/>
      </c>
    </row>
    <row r="74" spans="1:6" x14ac:dyDescent="0.25">
      <c r="A74" s="28" t="str">
        <f>IF(ISNUMBER(A73),IF(A73+TIME(1,0,0)&lt;=MAX(IndirectCompletedDates),
IF(HOUR(A73+TIME(1,0,0))&gt;FinishHour,A73+TIME((24-FinishHour)+StartHour,0,0),A73+TIME(1,0,0)),""),"")</f>
        <v/>
      </c>
      <c r="B74" s="2" t="str">
        <f t="shared" si="9"/>
        <v/>
      </c>
      <c r="C74" s="2" t="str">
        <f t="shared" si="6"/>
        <v/>
      </c>
      <c r="D74" s="2" t="str">
        <f t="shared" si="7"/>
        <v/>
      </c>
      <c r="E74" s="2" t="str">
        <f t="shared" si="8"/>
        <v/>
      </c>
      <c r="F74" s="23" t="str">
        <f t="shared" si="10"/>
        <v/>
      </c>
    </row>
    <row r="75" spans="1:6" x14ac:dyDescent="0.25">
      <c r="A75" s="28" t="str">
        <f>IF(ISNUMBER(A74),IF(A74+TIME(1,0,0)&lt;=MAX(IndirectCompletedDates),
IF(HOUR(A74+TIME(1,0,0))&gt;FinishHour,A74+TIME((24-FinishHour)+StartHour,0,0),A74+TIME(1,0,0)),""),"")</f>
        <v/>
      </c>
      <c r="B75" s="2" t="str">
        <f t="shared" si="9"/>
        <v/>
      </c>
      <c r="C75" s="2" t="str">
        <f t="shared" si="6"/>
        <v/>
      </c>
      <c r="D75" s="2" t="str">
        <f t="shared" si="7"/>
        <v/>
      </c>
      <c r="E75" s="2" t="str">
        <f t="shared" si="8"/>
        <v/>
      </c>
      <c r="F75" s="23" t="str">
        <f t="shared" si="10"/>
        <v/>
      </c>
    </row>
    <row r="76" spans="1:6" x14ac:dyDescent="0.25">
      <c r="A76" s="28" t="str">
        <f>IF(ISNUMBER(A75),IF(A75+TIME(1,0,0)&lt;=MAX(IndirectCompletedDates),
IF(HOUR(A75+TIME(1,0,0))&gt;FinishHour,A75+TIME((24-FinishHour)+StartHour,0,0),A75+TIME(1,0,0)),""),"")</f>
        <v/>
      </c>
      <c r="B76" s="2" t="str">
        <f t="shared" si="9"/>
        <v/>
      </c>
      <c r="C76" s="2" t="str">
        <f t="shared" si="6"/>
        <v/>
      </c>
      <c r="D76" s="2" t="str">
        <f t="shared" si="7"/>
        <v/>
      </c>
      <c r="E76" s="2" t="str">
        <f t="shared" si="8"/>
        <v/>
      </c>
      <c r="F76" s="23" t="str">
        <f t="shared" si="10"/>
        <v/>
      </c>
    </row>
    <row r="77" spans="1:6" x14ac:dyDescent="0.25">
      <c r="A77" s="28" t="str">
        <f>IF(ISNUMBER(A76),IF(A76+TIME(1,0,0)&lt;=MAX(IndirectCompletedDates),
IF(HOUR(A76+TIME(1,0,0))&gt;FinishHour,A76+TIME((24-FinishHour)+StartHour,0,0),A76+TIME(1,0,0)),""),"")</f>
        <v/>
      </c>
      <c r="B77" s="2" t="str">
        <f t="shared" si="9"/>
        <v/>
      </c>
      <c r="C77" s="2" t="str">
        <f t="shared" si="6"/>
        <v/>
      </c>
      <c r="D77" s="2" t="str">
        <f t="shared" si="7"/>
        <v/>
      </c>
      <c r="E77" s="2" t="str">
        <f t="shared" si="8"/>
        <v/>
      </c>
      <c r="F77" s="23" t="str">
        <f t="shared" si="10"/>
        <v/>
      </c>
    </row>
    <row r="78" spans="1:6" x14ac:dyDescent="0.25">
      <c r="A78" s="28" t="str">
        <f>IF(ISNUMBER(A77),IF(A77+TIME(1,0,0)&lt;=MAX(IndirectCompletedDates),
IF(HOUR(A77+TIME(1,0,0))&gt;FinishHour,A77+TIME((24-FinishHour)+StartHour,0,0),A77+TIME(1,0,0)),""),"")</f>
        <v/>
      </c>
      <c r="B78" s="2" t="str">
        <f t="shared" si="9"/>
        <v/>
      </c>
      <c r="C78" s="2" t="str">
        <f t="shared" si="6"/>
        <v/>
      </c>
      <c r="D78" s="2" t="str">
        <f t="shared" si="7"/>
        <v/>
      </c>
      <c r="E78" s="2" t="str">
        <f t="shared" si="8"/>
        <v/>
      </c>
      <c r="F78" s="23" t="str">
        <f t="shared" si="10"/>
        <v/>
      </c>
    </row>
    <row r="79" spans="1:6" x14ac:dyDescent="0.25">
      <c r="A79" s="28" t="str">
        <f>IF(ISNUMBER(A78),IF(A78+TIME(1,0,0)&lt;=MAX(IndirectCompletedDates),
IF(HOUR(A78+TIME(1,0,0))&gt;FinishHour,A78+TIME((24-FinishHour)+StartHour,0,0),A78+TIME(1,0,0)),""),"")</f>
        <v/>
      </c>
      <c r="B79" s="2" t="str">
        <f t="shared" si="9"/>
        <v/>
      </c>
      <c r="C79" s="2" t="str">
        <f t="shared" si="6"/>
        <v/>
      </c>
      <c r="D79" s="2" t="str">
        <f t="shared" si="7"/>
        <v/>
      </c>
      <c r="E79" s="2" t="str">
        <f t="shared" si="8"/>
        <v/>
      </c>
      <c r="F79" s="23" t="str">
        <f t="shared" si="10"/>
        <v/>
      </c>
    </row>
    <row r="80" spans="1:6" x14ac:dyDescent="0.25">
      <c r="A80" s="28" t="str">
        <f>IF(ISNUMBER(A79),IF(A79+TIME(1,0,0)&lt;=MAX(IndirectCompletedDates),
IF(HOUR(A79+TIME(1,0,0))&gt;FinishHour,A79+TIME((24-FinishHour)+StartHour,0,0),A79+TIME(1,0,0)),""),"")</f>
        <v/>
      </c>
      <c r="B80" s="2" t="str">
        <f t="shared" si="9"/>
        <v/>
      </c>
      <c r="C80" s="2" t="str">
        <f t="shared" si="6"/>
        <v/>
      </c>
      <c r="D80" s="2" t="str">
        <f t="shared" si="7"/>
        <v/>
      </c>
      <c r="E80" s="2" t="str">
        <f t="shared" si="8"/>
        <v/>
      </c>
      <c r="F80" s="23" t="str">
        <f t="shared" si="10"/>
        <v/>
      </c>
    </row>
    <row r="81" spans="1:6" x14ac:dyDescent="0.25">
      <c r="A81" s="28" t="str">
        <f>IF(ISNUMBER(A80),IF(A80+TIME(1,0,0)&lt;=MAX(IndirectCompletedDates),
IF(HOUR(A80+TIME(1,0,0))&gt;FinishHour,A80+TIME((24-FinishHour)+StartHour,0,0),A80+TIME(1,0,0)),""),"")</f>
        <v/>
      </c>
      <c r="B81" s="2" t="str">
        <f t="shared" si="9"/>
        <v/>
      </c>
      <c r="C81" s="2" t="str">
        <f t="shared" si="6"/>
        <v/>
      </c>
      <c r="D81" s="2" t="str">
        <f t="shared" si="7"/>
        <v/>
      </c>
      <c r="E81" s="2" t="str">
        <f t="shared" si="8"/>
        <v/>
      </c>
      <c r="F81" s="23" t="str">
        <f t="shared" si="10"/>
        <v/>
      </c>
    </row>
    <row r="82" spans="1:6" x14ac:dyDescent="0.25">
      <c r="A82" s="28" t="str">
        <f>IF(ISNUMBER(A81),IF(A81+TIME(1,0,0)&lt;=MAX(IndirectCompletedDates),
IF(HOUR(A81+TIME(1,0,0))&gt;FinishHour,A81+TIME((24-FinishHour)+StartHour,0,0),A81+TIME(1,0,0)),""),"")</f>
        <v/>
      </c>
      <c r="B82" s="2" t="str">
        <f t="shared" si="9"/>
        <v/>
      </c>
      <c r="C82" s="2" t="str">
        <f t="shared" si="6"/>
        <v/>
      </c>
      <c r="D82" s="2" t="str">
        <f t="shared" si="7"/>
        <v/>
      </c>
      <c r="E82" s="2" t="str">
        <f t="shared" si="8"/>
        <v/>
      </c>
      <c r="F82" s="23" t="str">
        <f t="shared" si="10"/>
        <v/>
      </c>
    </row>
    <row r="83" spans="1:6" x14ac:dyDescent="0.25">
      <c r="A83" s="28" t="str">
        <f>IF(ISNUMBER(A82),IF(A82+TIME(1,0,0)&lt;=MAX(IndirectCompletedDates),
IF(HOUR(A82+TIME(1,0,0))&gt;FinishHour,A82+TIME((24-FinishHour)+StartHour,0,0),A82+TIME(1,0,0)),""),"")</f>
        <v/>
      </c>
      <c r="B83" s="2" t="str">
        <f t="shared" si="9"/>
        <v/>
      </c>
      <c r="C83" s="2" t="str">
        <f t="shared" si="6"/>
        <v/>
      </c>
      <c r="D83" s="2" t="str">
        <f t="shared" si="7"/>
        <v/>
      </c>
      <c r="E83" s="2" t="str">
        <f t="shared" si="8"/>
        <v/>
      </c>
      <c r="F83" s="23" t="str">
        <f t="shared" si="10"/>
        <v/>
      </c>
    </row>
    <row r="84" spans="1:6" x14ac:dyDescent="0.25">
      <c r="A84" s="28" t="str">
        <f>IF(ISNUMBER(A83),IF(A83+TIME(1,0,0)&lt;=MAX(IndirectCompletedDates),
IF(HOUR(A83+TIME(1,0,0))&gt;FinishHour,A83+TIME((24-FinishHour)+StartHour,0,0),A83+TIME(1,0,0)),""),"")</f>
        <v/>
      </c>
      <c r="B84" s="2" t="str">
        <f t="shared" si="9"/>
        <v/>
      </c>
      <c r="C84" s="2" t="str">
        <f t="shared" si="6"/>
        <v/>
      </c>
      <c r="D84" s="2" t="str">
        <f t="shared" si="7"/>
        <v/>
      </c>
      <c r="E84" s="2" t="str">
        <f t="shared" si="8"/>
        <v/>
      </c>
      <c r="F84" s="23" t="str">
        <f t="shared" si="10"/>
        <v/>
      </c>
    </row>
    <row r="85" spans="1:6" x14ac:dyDescent="0.25">
      <c r="A85" s="28" t="str">
        <f>IF(ISNUMBER(A84),IF(A84+TIME(1,0,0)&lt;=MAX(IndirectCompletedDates),
IF(HOUR(A84+TIME(1,0,0))&gt;FinishHour,A84+TIME((24-FinishHour)+StartHour,0,0),A84+TIME(1,0,0)),""),"")</f>
        <v/>
      </c>
      <c r="B85" s="2" t="str">
        <f t="shared" si="9"/>
        <v/>
      </c>
      <c r="C85" s="2" t="str">
        <f t="shared" si="6"/>
        <v/>
      </c>
      <c r="D85" s="2" t="str">
        <f t="shared" si="7"/>
        <v/>
      </c>
      <c r="E85" s="2" t="str">
        <f t="shared" si="8"/>
        <v/>
      </c>
      <c r="F85" s="23" t="str">
        <f t="shared" si="10"/>
        <v/>
      </c>
    </row>
    <row r="86" spans="1:6" x14ac:dyDescent="0.25">
      <c r="A86" s="28" t="str">
        <f>IF(ISNUMBER(A85),IF(A85+TIME(1,0,0)&lt;=MAX(IndirectCompletedDates),
IF(HOUR(A85+TIME(1,0,0))&gt;FinishHour,A85+TIME((24-FinishHour)+StartHour,0,0),A85+TIME(1,0,0)),""),"")</f>
        <v/>
      </c>
      <c r="B86" s="2" t="str">
        <f t="shared" si="9"/>
        <v/>
      </c>
      <c r="C86" s="2" t="str">
        <f t="shared" si="6"/>
        <v/>
      </c>
      <c r="D86" s="2" t="str">
        <f t="shared" si="7"/>
        <v/>
      </c>
      <c r="E86" s="2" t="str">
        <f t="shared" si="8"/>
        <v/>
      </c>
      <c r="F86" s="23" t="str">
        <f t="shared" si="10"/>
        <v/>
      </c>
    </row>
    <row r="87" spans="1:6" x14ac:dyDescent="0.25">
      <c r="A87" s="28" t="str">
        <f>IF(ISNUMBER(A86),IF(A86+TIME(1,0,0)&lt;=MAX(IndirectCompletedDates),
IF(HOUR(A86+TIME(1,0,0))&gt;FinishHour,A86+TIME((24-FinishHour)+StartHour,0,0),A86+TIME(1,0,0)),""),"")</f>
        <v/>
      </c>
      <c r="B87" s="2" t="str">
        <f t="shared" si="9"/>
        <v/>
      </c>
      <c r="C87" s="2" t="str">
        <f t="shared" si="6"/>
        <v/>
      </c>
      <c r="D87" s="2" t="str">
        <f t="shared" si="7"/>
        <v/>
      </c>
      <c r="E87" s="2" t="str">
        <f t="shared" si="8"/>
        <v/>
      </c>
      <c r="F87" s="23" t="str">
        <f t="shared" si="10"/>
        <v/>
      </c>
    </row>
    <row r="88" spans="1:6" x14ac:dyDescent="0.25">
      <c r="A88" s="28" t="str">
        <f>IF(ISNUMBER(A87),IF(A87+TIME(1,0,0)&lt;=MAX(IndirectCompletedDates),
IF(HOUR(A87+TIME(1,0,0))&gt;FinishHour,A87+TIME((24-FinishHour)+StartHour,0,0),A87+TIME(1,0,0)),""),"")</f>
        <v/>
      </c>
      <c r="B88" s="2" t="str">
        <f t="shared" si="9"/>
        <v/>
      </c>
      <c r="C88" s="2" t="str">
        <f t="shared" si="6"/>
        <v/>
      </c>
      <c r="D88" s="2" t="str">
        <f t="shared" si="7"/>
        <v/>
      </c>
      <c r="E88" s="2" t="str">
        <f t="shared" si="8"/>
        <v/>
      </c>
      <c r="F88" s="23" t="str">
        <f t="shared" si="10"/>
        <v/>
      </c>
    </row>
    <row r="89" spans="1:6" x14ac:dyDescent="0.25">
      <c r="A89" s="28" t="str">
        <f>IF(ISNUMBER(A88),IF(A88+TIME(1,0,0)&lt;=MAX(IndirectCompletedDates),
IF(HOUR(A88+TIME(1,0,0))&gt;FinishHour,A88+TIME((24-FinishHour)+StartHour,0,0),A88+TIME(1,0,0)),""),"")</f>
        <v/>
      </c>
      <c r="B89" s="2" t="str">
        <f t="shared" si="9"/>
        <v/>
      </c>
      <c r="C89" s="2" t="str">
        <f t="shared" si="6"/>
        <v/>
      </c>
      <c r="D89" s="2" t="str">
        <f t="shared" si="7"/>
        <v/>
      </c>
      <c r="E89" s="2" t="str">
        <f t="shared" si="8"/>
        <v/>
      </c>
      <c r="F89" s="23" t="str">
        <f t="shared" si="10"/>
        <v/>
      </c>
    </row>
    <row r="90" spans="1:6" x14ac:dyDescent="0.25">
      <c r="A90" s="28" t="str">
        <f>IF(ISNUMBER(A89),IF(A89+TIME(1,0,0)&lt;=MAX(IndirectCompletedDates),
IF(HOUR(A89+TIME(1,0,0))&gt;FinishHour,A89+TIME((24-FinishHour)+StartHour,0,0),A89+TIME(1,0,0)),""),"")</f>
        <v/>
      </c>
      <c r="B90" s="2" t="str">
        <f t="shared" si="9"/>
        <v/>
      </c>
      <c r="C90" s="2" t="str">
        <f t="shared" si="6"/>
        <v/>
      </c>
      <c r="D90" s="2" t="str">
        <f t="shared" si="7"/>
        <v/>
      </c>
      <c r="E90" s="2" t="str">
        <f t="shared" si="8"/>
        <v/>
      </c>
      <c r="F90" s="23" t="str">
        <f t="shared" si="10"/>
        <v/>
      </c>
    </row>
    <row r="91" spans="1:6" x14ac:dyDescent="0.25">
      <c r="A91" s="28" t="str">
        <f>IF(ISNUMBER(A90),IF(A90+TIME(1,0,0)&lt;=MAX(IndirectCompletedDates),
IF(HOUR(A90+TIME(1,0,0))&gt;FinishHour,A90+TIME((24-FinishHour)+StartHour,0,0),A90+TIME(1,0,0)),""),"")</f>
        <v/>
      </c>
      <c r="B91" s="2" t="str">
        <f t="shared" si="9"/>
        <v/>
      </c>
      <c r="C91" s="2" t="str">
        <f t="shared" si="6"/>
        <v/>
      </c>
      <c r="D91" s="2" t="str">
        <f t="shared" si="7"/>
        <v/>
      </c>
      <c r="E91" s="2" t="str">
        <f t="shared" si="8"/>
        <v/>
      </c>
      <c r="F91" s="23" t="str">
        <f t="shared" si="10"/>
        <v/>
      </c>
    </row>
    <row r="92" spans="1:6" x14ac:dyDescent="0.25">
      <c r="A92" s="28" t="str">
        <f>IF(ISNUMBER(A91),IF(A91+TIME(1,0,0)&lt;=MAX(IndirectCompletedDates),
IF(HOUR(A91+TIME(1,0,0))&gt;FinishHour,A91+TIME((24-FinishHour)+StartHour,0,0),A91+TIME(1,0,0)),""),"")</f>
        <v/>
      </c>
      <c r="B92" s="2" t="str">
        <f t="shared" si="9"/>
        <v/>
      </c>
      <c r="C92" s="2" t="str">
        <f t="shared" si="6"/>
        <v/>
      </c>
      <c r="D92" s="2" t="str">
        <f t="shared" si="7"/>
        <v/>
      </c>
      <c r="E92" s="2" t="str">
        <f t="shared" si="8"/>
        <v/>
      </c>
      <c r="F92" s="23" t="str">
        <f t="shared" si="10"/>
        <v/>
      </c>
    </row>
    <row r="93" spans="1:6" x14ac:dyDescent="0.25">
      <c r="A93" s="28" t="str">
        <f>IF(ISNUMBER(A92),IF(A92+TIME(1,0,0)&lt;=MAX(IndirectCompletedDates),
IF(HOUR(A92+TIME(1,0,0))&gt;FinishHour,A92+TIME((24-FinishHour)+StartHour,0,0),A92+TIME(1,0,0)),""),"")</f>
        <v/>
      </c>
      <c r="B93" s="2" t="str">
        <f t="shared" si="9"/>
        <v/>
      </c>
      <c r="C93" s="2" t="str">
        <f t="shared" si="6"/>
        <v/>
      </c>
      <c r="D93" s="2" t="str">
        <f t="shared" si="7"/>
        <v/>
      </c>
      <c r="E93" s="2" t="str">
        <f t="shared" si="8"/>
        <v/>
      </c>
      <c r="F93" s="23" t="str">
        <f t="shared" si="10"/>
        <v/>
      </c>
    </row>
    <row r="94" spans="1:6" x14ac:dyDescent="0.25">
      <c r="A94" s="28" t="str">
        <f>IF(ISNUMBER(A93),IF(A93+TIME(1,0,0)&lt;=MAX(IndirectCompletedDates),
IF(HOUR(A93+TIME(1,0,0))&gt;FinishHour,A93+TIME((24-FinishHour)+StartHour,0,0),A93+TIME(1,0,0)),""),"")</f>
        <v/>
      </c>
      <c r="B94" s="2" t="str">
        <f t="shared" si="9"/>
        <v/>
      </c>
      <c r="C94" s="2" t="str">
        <f t="shared" si="6"/>
        <v/>
      </c>
      <c r="D94" s="2" t="str">
        <f t="shared" si="7"/>
        <v/>
      </c>
      <c r="E94" s="2" t="str">
        <f t="shared" si="8"/>
        <v/>
      </c>
      <c r="F94" s="23" t="str">
        <f t="shared" si="10"/>
        <v/>
      </c>
    </row>
    <row r="95" spans="1:6" x14ac:dyDescent="0.25">
      <c r="A95" s="28" t="str">
        <f>IF(ISNUMBER(A94),IF(A94+TIME(1,0,0)&lt;=MAX(IndirectCompletedDates),
IF(HOUR(A94+TIME(1,0,0))&gt;FinishHour,A94+TIME((24-FinishHour)+StartHour,0,0),A94+TIME(1,0,0)),""),"")</f>
        <v/>
      </c>
      <c r="B95" s="2" t="str">
        <f t="shared" si="9"/>
        <v/>
      </c>
      <c r="C95" s="2" t="str">
        <f t="shared" si="6"/>
        <v/>
      </c>
      <c r="D95" s="2" t="str">
        <f t="shared" si="7"/>
        <v/>
      </c>
      <c r="E95" s="2" t="str">
        <f t="shared" si="8"/>
        <v/>
      </c>
      <c r="F95" s="23" t="str">
        <f t="shared" si="10"/>
        <v/>
      </c>
    </row>
    <row r="96" spans="1:6" x14ac:dyDescent="0.25">
      <c r="A96" s="28" t="str">
        <f>IF(ISNUMBER(A95),IF(A95+TIME(1,0,0)&lt;=MAX(IndirectCompletedDates),
IF(HOUR(A95+TIME(1,0,0))&gt;FinishHour,A95+TIME((24-FinishHour)+StartHour,0,0),A95+TIME(1,0,0)),""),"")</f>
        <v/>
      </c>
      <c r="B96" s="2" t="str">
        <f t="shared" si="9"/>
        <v/>
      </c>
      <c r="C96" s="2" t="str">
        <f t="shared" si="6"/>
        <v/>
      </c>
      <c r="D96" s="2" t="str">
        <f t="shared" si="7"/>
        <v/>
      </c>
      <c r="E96" s="2" t="str">
        <f t="shared" si="8"/>
        <v/>
      </c>
      <c r="F96" s="23" t="str">
        <f t="shared" si="10"/>
        <v/>
      </c>
    </row>
    <row r="97" spans="1:6" x14ac:dyDescent="0.25">
      <c r="A97" s="28" t="str">
        <f>IF(ISNUMBER(A96),IF(A96+TIME(1,0,0)&lt;=MAX(IndirectCompletedDates),
IF(HOUR(A96+TIME(1,0,0))&gt;FinishHour,A96+TIME((24-FinishHour)+StartHour,0,0),A96+TIME(1,0,0)),""),"")</f>
        <v/>
      </c>
      <c r="B97" s="2" t="str">
        <f t="shared" si="9"/>
        <v/>
      </c>
      <c r="C97" s="2" t="str">
        <f t="shared" si="6"/>
        <v/>
      </c>
      <c r="D97" s="2" t="str">
        <f t="shared" si="7"/>
        <v/>
      </c>
      <c r="E97" s="2" t="str">
        <f t="shared" si="8"/>
        <v/>
      </c>
      <c r="F97" s="23" t="str">
        <f t="shared" si="10"/>
        <v/>
      </c>
    </row>
    <row r="98" spans="1:6" x14ac:dyDescent="0.25">
      <c r="A98" s="28" t="str">
        <f>IF(ISNUMBER(A97),IF(A97+TIME(1,0,0)&lt;=MAX(IndirectCompletedDates),
IF(HOUR(A97+TIME(1,0,0))&gt;FinishHour,A97+TIME((24-FinishHour)+StartHour,0,0),A97+TIME(1,0,0)),""),"")</f>
        <v/>
      </c>
      <c r="B98" s="2" t="str">
        <f t="shared" si="9"/>
        <v/>
      </c>
      <c r="C98" s="2" t="str">
        <f t="shared" si="6"/>
        <v/>
      </c>
      <c r="D98" s="2" t="str">
        <f t="shared" si="7"/>
        <v/>
      </c>
      <c r="E98" s="2" t="str">
        <f t="shared" si="8"/>
        <v/>
      </c>
      <c r="F98" s="23" t="str">
        <f t="shared" si="10"/>
        <v/>
      </c>
    </row>
    <row r="99" spans="1:6" x14ac:dyDescent="0.25">
      <c r="A99" s="28" t="str">
        <f>IF(ISNUMBER(A98),IF(A98+TIME(1,0,0)&lt;=MAX(IndirectCompletedDates),
IF(HOUR(A98+TIME(1,0,0))&gt;FinishHour,A98+TIME((24-FinishHour)+StartHour,0,0),A98+TIME(1,0,0)),""),"")</f>
        <v/>
      </c>
      <c r="B99" s="2" t="str">
        <f t="shared" si="9"/>
        <v/>
      </c>
      <c r="C99" s="2" t="str">
        <f t="shared" si="6"/>
        <v/>
      </c>
      <c r="D99" s="2" t="str">
        <f t="shared" si="7"/>
        <v/>
      </c>
      <c r="E99" s="2" t="str">
        <f t="shared" si="8"/>
        <v/>
      </c>
      <c r="F99" s="23" t="str">
        <f t="shared" si="10"/>
        <v/>
      </c>
    </row>
    <row r="100" spans="1:6" x14ac:dyDescent="0.25">
      <c r="A100" s="28" t="str">
        <f>IF(ISNUMBER(A99),IF(A99+TIME(1,0,0)&lt;=MAX(IndirectCompletedDates),
IF(HOUR(A99+TIME(1,0,0))&gt;FinishHour,A99+TIME((24-FinishHour)+StartHour,0,0),A99+TIME(1,0,0)),""),"")</f>
        <v/>
      </c>
      <c r="B100" s="2" t="str">
        <f t="shared" si="9"/>
        <v/>
      </c>
      <c r="C100" s="2" t="str">
        <f t="shared" si="6"/>
        <v/>
      </c>
      <c r="D100" s="2" t="str">
        <f t="shared" si="7"/>
        <v/>
      </c>
      <c r="E100" s="2" t="str">
        <f t="shared" si="8"/>
        <v/>
      </c>
      <c r="F100" s="23" t="str">
        <f t="shared" si="10"/>
        <v/>
      </c>
    </row>
    <row r="101" spans="1:6" x14ac:dyDescent="0.25">
      <c r="A101" s="28" t="str">
        <f>IF(ISNUMBER(A100),IF(A100+TIME(1,0,0)&lt;=MAX(IndirectCompletedDates),
IF(HOUR(A100+TIME(1,0,0))&gt;FinishHour,A100+TIME((24-FinishHour)+StartHour,0,0),A100+TIME(1,0,0)),""),"")</f>
        <v/>
      </c>
      <c r="B101" s="2" t="str">
        <f t="shared" si="9"/>
        <v/>
      </c>
      <c r="C101" s="2" t="str">
        <f t="shared" si="6"/>
        <v/>
      </c>
      <c r="D101" s="2" t="str">
        <f t="shared" si="7"/>
        <v/>
      </c>
      <c r="E101" s="2" t="str">
        <f t="shared" si="8"/>
        <v/>
      </c>
      <c r="F101" s="23" t="str">
        <f t="shared" si="10"/>
        <v/>
      </c>
    </row>
    <row r="102" spans="1:6" x14ac:dyDescent="0.25">
      <c r="A102" s="28" t="str">
        <f>IF(ISNUMBER(A101),IF(A101+TIME(1,0,0)&lt;=MAX(IndirectCompletedDates),
IF(HOUR(A101+TIME(1,0,0))&gt;FinishHour,A101+TIME((24-FinishHour)+StartHour,0,0),A101+TIME(1,0,0)),""),"")</f>
        <v/>
      </c>
      <c r="B102" s="2" t="str">
        <f t="shared" si="9"/>
        <v/>
      </c>
      <c r="C102" s="2" t="str">
        <f t="shared" si="6"/>
        <v/>
      </c>
      <c r="D102" s="2" t="str">
        <f t="shared" si="7"/>
        <v/>
      </c>
      <c r="E102" s="2" t="str">
        <f t="shared" si="8"/>
        <v/>
      </c>
      <c r="F102" s="23" t="str">
        <f t="shared" si="10"/>
        <v/>
      </c>
    </row>
    <row r="103" spans="1:6" x14ac:dyDescent="0.25">
      <c r="A103" s="28" t="str">
        <f>IF(ISNUMBER(A102),IF(A102+TIME(1,0,0)&lt;=MAX(IndirectCompletedDates),
IF(HOUR(A102+TIME(1,0,0))&gt;FinishHour,A102+TIME((24-FinishHour)+StartHour,0,0),A102+TIME(1,0,0)),""),"")</f>
        <v/>
      </c>
      <c r="B103" s="2" t="str">
        <f t="shared" si="9"/>
        <v/>
      </c>
      <c r="C103" s="2" t="str">
        <f t="shared" si="6"/>
        <v/>
      </c>
      <c r="D103" s="2" t="str">
        <f t="shared" si="7"/>
        <v/>
      </c>
      <c r="E103" s="2" t="str">
        <f t="shared" si="8"/>
        <v/>
      </c>
      <c r="F103" s="23" t="str">
        <f t="shared" si="10"/>
        <v/>
      </c>
    </row>
    <row r="104" spans="1:6" x14ac:dyDescent="0.25">
      <c r="A104" s="28" t="str">
        <f>IF(ISNUMBER(A103),IF(A103+TIME(1,0,0)&lt;=MAX(IndirectCompletedDates),
IF(HOUR(A103+TIME(1,0,0))&gt;FinishHour,A103+TIME((24-FinishHour)+StartHour,0,0),A103+TIME(1,0,0)),""),"")</f>
        <v/>
      </c>
      <c r="B104" s="2" t="str">
        <f t="shared" si="9"/>
        <v/>
      </c>
      <c r="C104" s="2" t="str">
        <f t="shared" si="6"/>
        <v/>
      </c>
      <c r="D104" s="2" t="str">
        <f t="shared" si="7"/>
        <v/>
      </c>
      <c r="E104" s="2" t="str">
        <f t="shared" si="8"/>
        <v/>
      </c>
      <c r="F104" s="23" t="str">
        <f t="shared" si="10"/>
        <v/>
      </c>
    </row>
    <row r="105" spans="1:6" x14ac:dyDescent="0.25">
      <c r="A105" s="28" t="str">
        <f>IF(ISNUMBER(A104),IF(A104+TIME(1,0,0)&lt;=MAX(IndirectCompletedDates),
IF(HOUR(A104+TIME(1,0,0))&gt;FinishHour,A104+TIME((24-FinishHour)+StartHour,0,0),A104+TIME(1,0,0)),""),"")</f>
        <v/>
      </c>
      <c r="B105" s="2" t="str">
        <f t="shared" si="9"/>
        <v/>
      </c>
      <c r="C105" s="2" t="str">
        <f t="shared" si="6"/>
        <v/>
      </c>
      <c r="D105" s="2" t="str">
        <f t="shared" si="7"/>
        <v/>
      </c>
      <c r="E105" s="2" t="str">
        <f t="shared" si="8"/>
        <v/>
      </c>
      <c r="F105" s="23" t="str">
        <f t="shared" si="10"/>
        <v/>
      </c>
    </row>
    <row r="106" spans="1:6" x14ac:dyDescent="0.25">
      <c r="A106" s="28" t="str">
        <f>IF(ISNUMBER(A105),IF(A105+TIME(1,0,0)&lt;=MAX(IndirectCompletedDates),
IF(HOUR(A105+TIME(1,0,0))&gt;FinishHour,A105+TIME((24-FinishHour)+StartHour,0,0),A105+TIME(1,0,0)),""),"")</f>
        <v/>
      </c>
      <c r="B106" s="2" t="str">
        <f t="shared" si="9"/>
        <v/>
      </c>
      <c r="C106" s="2" t="str">
        <f t="shared" si="6"/>
        <v/>
      </c>
      <c r="D106" s="2" t="str">
        <f t="shared" si="7"/>
        <v/>
      </c>
      <c r="E106" s="2" t="str">
        <f t="shared" si="8"/>
        <v/>
      </c>
      <c r="F106" s="23" t="str">
        <f t="shared" si="10"/>
        <v/>
      </c>
    </row>
    <row r="107" spans="1:6" x14ac:dyDescent="0.25">
      <c r="A107" s="28" t="str">
        <f>IF(ISNUMBER(A106),IF(A106+TIME(1,0,0)&lt;=MAX(IndirectCompletedDates),
IF(HOUR(A106+TIME(1,0,0))&gt;FinishHour,A106+TIME((24-FinishHour)+StartHour,0,0),A106+TIME(1,0,0)),""),"")</f>
        <v/>
      </c>
      <c r="B107" s="2" t="str">
        <f t="shared" si="9"/>
        <v/>
      </c>
      <c r="C107" s="2" t="str">
        <f t="shared" si="6"/>
        <v/>
      </c>
      <c r="D107" s="2" t="str">
        <f t="shared" si="7"/>
        <v/>
      </c>
      <c r="E107" s="2" t="str">
        <f t="shared" si="8"/>
        <v/>
      </c>
      <c r="F107" s="23" t="str">
        <f t="shared" si="10"/>
        <v/>
      </c>
    </row>
    <row r="108" spans="1:6" x14ac:dyDescent="0.25">
      <c r="A108" s="28" t="str">
        <f>IF(ISNUMBER(A107),IF(A107+TIME(1,0,0)&lt;=MAX(IndirectCompletedDates),
IF(HOUR(A107+TIME(1,0,0))&gt;FinishHour,A107+TIME((24-FinishHour)+StartHour,0,0),A107+TIME(1,0,0)),""),"")</f>
        <v/>
      </c>
      <c r="B108" s="2" t="str">
        <f t="shared" si="9"/>
        <v/>
      </c>
      <c r="C108" s="2" t="str">
        <f t="shared" si="6"/>
        <v/>
      </c>
      <c r="D108" s="2" t="str">
        <f t="shared" si="7"/>
        <v/>
      </c>
      <c r="E108" s="2" t="str">
        <f t="shared" si="8"/>
        <v/>
      </c>
      <c r="F108" s="23" t="str">
        <f t="shared" si="10"/>
        <v/>
      </c>
    </row>
    <row r="109" spans="1:6" x14ac:dyDescent="0.25">
      <c r="A109" s="28" t="str">
        <f>IF(ISNUMBER(A108),IF(A108+TIME(1,0,0)&lt;=MAX(IndirectCompletedDates),
IF(HOUR(A108+TIME(1,0,0))&gt;FinishHour,A108+TIME((24-FinishHour)+StartHour,0,0),A108+TIME(1,0,0)),""),"")</f>
        <v/>
      </c>
      <c r="B109" s="2" t="str">
        <f t="shared" si="9"/>
        <v/>
      </c>
      <c r="C109" s="2" t="str">
        <f t="shared" si="6"/>
        <v/>
      </c>
      <c r="D109" s="2" t="str">
        <f t="shared" si="7"/>
        <v/>
      </c>
      <c r="E109" s="2" t="str">
        <f t="shared" si="8"/>
        <v/>
      </c>
      <c r="F109" s="23" t="str">
        <f t="shared" si="10"/>
        <v/>
      </c>
    </row>
    <row r="110" spans="1:6" x14ac:dyDescent="0.25">
      <c r="A110" s="28" t="str">
        <f>IF(ISNUMBER(A109),IF(A109+TIME(1,0,0)&lt;=MAX(IndirectCompletedDates),
IF(HOUR(A109+TIME(1,0,0))&gt;FinishHour,A109+TIME((24-FinishHour)+StartHour,0,0),A109+TIME(1,0,0)),""),"")</f>
        <v/>
      </c>
      <c r="B110" s="2" t="str">
        <f t="shared" si="9"/>
        <v/>
      </c>
      <c r="C110" s="2" t="str">
        <f t="shared" si="6"/>
        <v/>
      </c>
      <c r="D110" s="2" t="str">
        <f t="shared" si="7"/>
        <v/>
      </c>
      <c r="E110" s="2" t="str">
        <f t="shared" si="8"/>
        <v/>
      </c>
      <c r="F110" s="23" t="str">
        <f t="shared" si="10"/>
        <v/>
      </c>
    </row>
    <row r="111" spans="1:6" x14ac:dyDescent="0.25">
      <c r="A111" s="28" t="str">
        <f>IF(ISNUMBER(A110),IF(A110+TIME(1,0,0)&lt;=MAX(IndirectCompletedDates),
IF(HOUR(A110+TIME(1,0,0))&gt;FinishHour,A110+TIME((24-FinishHour)+StartHour,0,0),A110+TIME(1,0,0)),""),"")</f>
        <v/>
      </c>
      <c r="B111" s="2" t="str">
        <f t="shared" si="9"/>
        <v/>
      </c>
      <c r="C111" s="2" t="str">
        <f t="shared" si="6"/>
        <v/>
      </c>
      <c r="D111" s="2" t="str">
        <f t="shared" si="7"/>
        <v/>
      </c>
      <c r="E111" s="2" t="str">
        <f t="shared" si="8"/>
        <v/>
      </c>
      <c r="F111" s="23" t="str">
        <f t="shared" si="10"/>
        <v/>
      </c>
    </row>
    <row r="112" spans="1:6" x14ac:dyDescent="0.25">
      <c r="A112" s="28" t="str">
        <f>IF(ISNUMBER(A111),IF(A111+TIME(1,0,0)&lt;=MAX(IndirectCompletedDates),
IF(HOUR(A111+TIME(1,0,0))&gt;FinishHour,A111+TIME((24-FinishHour)+StartHour,0,0),A111+TIME(1,0,0)),""),"")</f>
        <v/>
      </c>
      <c r="B112" s="2" t="str">
        <f t="shared" si="9"/>
        <v/>
      </c>
      <c r="C112" s="2" t="str">
        <f t="shared" si="6"/>
        <v/>
      </c>
      <c r="D112" s="2" t="str">
        <f t="shared" si="7"/>
        <v/>
      </c>
      <c r="E112" s="2" t="str">
        <f t="shared" si="8"/>
        <v/>
      </c>
      <c r="F112" s="23" t="str">
        <f t="shared" si="10"/>
        <v/>
      </c>
    </row>
    <row r="113" spans="1:6" x14ac:dyDescent="0.25">
      <c r="A113" s="28" t="str">
        <f>IF(ISNUMBER(A112),IF(A112+TIME(1,0,0)&lt;=MAX(IndirectCompletedDates),
IF(HOUR(A112+TIME(1,0,0))&gt;FinishHour,A112+TIME((24-FinishHour)+StartHour,0,0),A112+TIME(1,0,0)),""),"")</f>
        <v/>
      </c>
      <c r="B113" s="2" t="str">
        <f t="shared" si="9"/>
        <v/>
      </c>
      <c r="C113" s="2" t="str">
        <f t="shared" si="6"/>
        <v/>
      </c>
      <c r="D113" s="2" t="str">
        <f t="shared" si="7"/>
        <v/>
      </c>
      <c r="E113" s="2" t="str">
        <f t="shared" si="8"/>
        <v/>
      </c>
      <c r="F113" s="23" t="str">
        <f t="shared" si="10"/>
        <v/>
      </c>
    </row>
    <row r="114" spans="1:6" x14ac:dyDescent="0.25">
      <c r="A114" s="28" t="str">
        <f>IF(ISNUMBER(A113),IF(A113+TIME(1,0,0)&lt;=MAX(IndirectCompletedDates),
IF(HOUR(A113+TIME(1,0,0))&gt;FinishHour,A113+TIME((24-FinishHour)+StartHour,0,0),A113+TIME(1,0,0)),""),"")</f>
        <v/>
      </c>
      <c r="B114" s="2" t="str">
        <f t="shared" si="9"/>
        <v/>
      </c>
      <c r="C114" s="2" t="str">
        <f t="shared" si="6"/>
        <v/>
      </c>
      <c r="D114" s="2" t="str">
        <f t="shared" si="7"/>
        <v/>
      </c>
      <c r="E114" s="2" t="str">
        <f t="shared" si="8"/>
        <v/>
      </c>
      <c r="F114" s="23" t="str">
        <f t="shared" si="10"/>
        <v/>
      </c>
    </row>
    <row r="115" spans="1:6" x14ac:dyDescent="0.25">
      <c r="A115" s="28" t="str">
        <f>IF(ISNUMBER(A114),IF(A114+TIME(1,0,0)&lt;=MAX(IndirectCompletedDates),
IF(HOUR(A114+TIME(1,0,0))&gt;FinishHour,A114+TIME((24-FinishHour)+StartHour,0,0),A114+TIME(1,0,0)),""),"")</f>
        <v/>
      </c>
      <c r="B115" s="2" t="str">
        <f t="shared" si="9"/>
        <v/>
      </c>
      <c r="C115" s="2" t="str">
        <f t="shared" si="6"/>
        <v/>
      </c>
      <c r="D115" s="2" t="str">
        <f t="shared" si="7"/>
        <v/>
      </c>
      <c r="E115" s="2" t="str">
        <f t="shared" si="8"/>
        <v/>
      </c>
      <c r="F115" s="23" t="str">
        <f t="shared" si="10"/>
        <v/>
      </c>
    </row>
    <row r="116" spans="1:6" x14ac:dyDescent="0.25">
      <c r="A116" s="28" t="str">
        <f>IF(ISNUMBER(A115),IF(A115+TIME(1,0,0)&lt;=MAX(IndirectCompletedDates),
IF(HOUR(A115+TIME(1,0,0))&gt;FinishHour,A115+TIME((24-FinishHour)+StartHour,0,0),A115+TIME(1,0,0)),""),"")</f>
        <v/>
      </c>
      <c r="B116" s="2" t="str">
        <f t="shared" si="9"/>
        <v/>
      </c>
      <c r="C116" s="2" t="str">
        <f t="shared" si="6"/>
        <v/>
      </c>
      <c r="D116" s="2" t="str">
        <f t="shared" si="7"/>
        <v/>
      </c>
      <c r="E116" s="2" t="str">
        <f t="shared" si="8"/>
        <v/>
      </c>
      <c r="F116" s="23" t="str">
        <f t="shared" si="10"/>
        <v/>
      </c>
    </row>
    <row r="117" spans="1:6" x14ac:dyDescent="0.25">
      <c r="A117" s="28" t="str">
        <f>IF(ISNUMBER(A116),IF(A116+TIME(1,0,0)&lt;=MAX(IndirectCompletedDates),
IF(HOUR(A116+TIME(1,0,0))&gt;FinishHour,A116+TIME((24-FinishHour)+StartHour,0,0),A116+TIME(1,0,0)),""),"")</f>
        <v/>
      </c>
      <c r="B117" s="2" t="str">
        <f t="shared" si="9"/>
        <v/>
      </c>
      <c r="C117" s="2" t="str">
        <f t="shared" si="6"/>
        <v/>
      </c>
      <c r="D117" s="2" t="str">
        <f t="shared" si="7"/>
        <v/>
      </c>
      <c r="E117" s="2" t="str">
        <f t="shared" si="8"/>
        <v/>
      </c>
      <c r="F117" s="23" t="str">
        <f t="shared" si="10"/>
        <v/>
      </c>
    </row>
    <row r="118" spans="1:6" x14ac:dyDescent="0.25">
      <c r="A118" s="28" t="str">
        <f>IF(ISNUMBER(A117),IF(A117+TIME(1,0,0)&lt;=MAX(IndirectCompletedDates),
IF(HOUR(A117+TIME(1,0,0))&gt;FinishHour,A117+TIME((24-FinishHour)+StartHour,0,0),A117+TIME(1,0,0)),""),"")</f>
        <v/>
      </c>
      <c r="B118" s="2" t="str">
        <f t="shared" si="9"/>
        <v/>
      </c>
      <c r="C118" s="2" t="str">
        <f t="shared" si="6"/>
        <v/>
      </c>
      <c r="D118" s="2" t="str">
        <f t="shared" si="7"/>
        <v/>
      </c>
      <c r="E118" s="2" t="str">
        <f t="shared" si="8"/>
        <v/>
      </c>
      <c r="F118" s="23" t="str">
        <f t="shared" si="10"/>
        <v/>
      </c>
    </row>
    <row r="119" spans="1:6" x14ac:dyDescent="0.25">
      <c r="A119" s="28" t="str">
        <f>IF(ISNUMBER(A118),IF(A118+TIME(1,0,0)&lt;=MAX(IndirectCompletedDates),
IF(HOUR(A118+TIME(1,0,0))&gt;FinishHour,A118+TIME((24-FinishHour)+StartHour,0,0),A118+TIME(1,0,0)),""),"")</f>
        <v/>
      </c>
      <c r="B119" s="2" t="str">
        <f t="shared" si="9"/>
        <v/>
      </c>
      <c r="C119" s="2" t="str">
        <f t="shared" si="6"/>
        <v/>
      </c>
      <c r="D119" s="2" t="str">
        <f t="shared" si="7"/>
        <v/>
      </c>
      <c r="E119" s="2" t="str">
        <f t="shared" si="8"/>
        <v/>
      </c>
      <c r="F119" s="23" t="str">
        <f t="shared" si="10"/>
        <v/>
      </c>
    </row>
    <row r="120" spans="1:6" x14ac:dyDescent="0.25">
      <c r="A120" s="28" t="str">
        <f>IF(ISNUMBER(A119),IF(A119+TIME(1,0,0)&lt;=MAX(IndirectCompletedDates),
IF(HOUR(A119+TIME(1,0,0))&gt;FinishHour,A119+TIME((24-FinishHour)+StartHour,0,0),A119+TIME(1,0,0)),""),"")</f>
        <v/>
      </c>
      <c r="B120" s="2" t="str">
        <f t="shared" si="9"/>
        <v/>
      </c>
      <c r="C120" s="2" t="str">
        <f t="shared" si="6"/>
        <v/>
      </c>
      <c r="D120" s="2" t="str">
        <f t="shared" si="7"/>
        <v/>
      </c>
      <c r="E120" s="2" t="str">
        <f t="shared" si="8"/>
        <v/>
      </c>
      <c r="F120" s="23" t="str">
        <f t="shared" si="10"/>
        <v/>
      </c>
    </row>
    <row r="121" spans="1:6" x14ac:dyDescent="0.25">
      <c r="A121" s="28" t="str">
        <f>IF(ISNUMBER(A120),IF(A120+TIME(1,0,0)&lt;=MAX(IndirectCompletedDates),
IF(HOUR(A120+TIME(1,0,0))&gt;FinishHour,A120+TIME((24-FinishHour)+StartHour,0,0),A120+TIME(1,0,0)),""),"")</f>
        <v/>
      </c>
      <c r="B121" s="2" t="str">
        <f t="shared" si="9"/>
        <v/>
      </c>
      <c r="C121" s="2" t="str">
        <f t="shared" si="6"/>
        <v/>
      </c>
      <c r="D121" s="2" t="str">
        <f t="shared" si="7"/>
        <v/>
      </c>
      <c r="E121" s="2" t="str">
        <f t="shared" si="8"/>
        <v/>
      </c>
      <c r="F121" s="23" t="str">
        <f t="shared" si="10"/>
        <v/>
      </c>
    </row>
    <row r="122" spans="1:6" x14ac:dyDescent="0.25">
      <c r="A122" s="28" t="str">
        <f>IF(ISNUMBER(A121),IF(A121+TIME(1,0,0)&lt;=MAX(IndirectCompletedDates),
IF(HOUR(A121+TIME(1,0,0))&gt;FinishHour,A121+TIME((24-FinishHour)+StartHour,0,0),A121+TIME(1,0,0)),""),"")</f>
        <v/>
      </c>
      <c r="B122" s="2" t="str">
        <f t="shared" si="9"/>
        <v/>
      </c>
      <c r="C122" s="2" t="str">
        <f t="shared" si="6"/>
        <v/>
      </c>
      <c r="D122" s="2" t="str">
        <f t="shared" si="7"/>
        <v/>
      </c>
      <c r="E122" s="2" t="str">
        <f t="shared" si="8"/>
        <v/>
      </c>
      <c r="F122" s="23" t="str">
        <f t="shared" si="10"/>
        <v/>
      </c>
    </row>
    <row r="123" spans="1:6" x14ac:dyDescent="0.25">
      <c r="A123" s="28" t="str">
        <f>IF(ISNUMBER(A122),IF(A122+TIME(1,0,0)&lt;=MAX(IndirectCompletedDates),
IF(HOUR(A122+TIME(1,0,0))&gt;FinishHour,A122+TIME((24-FinishHour)+StartHour,0,0),A122+TIME(1,0,0)),""),"")</f>
        <v/>
      </c>
      <c r="B123" s="2" t="str">
        <f t="shared" si="9"/>
        <v/>
      </c>
      <c r="C123" s="2" t="str">
        <f t="shared" si="6"/>
        <v/>
      </c>
      <c r="D123" s="2" t="str">
        <f t="shared" si="7"/>
        <v/>
      </c>
      <c r="E123" s="2" t="str">
        <f t="shared" si="8"/>
        <v/>
      </c>
      <c r="F123" s="23" t="str">
        <f t="shared" si="10"/>
        <v/>
      </c>
    </row>
    <row r="124" spans="1:6" x14ac:dyDescent="0.25">
      <c r="A124" s="28" t="str">
        <f>IF(ISNUMBER(A123),IF(A123+TIME(1,0,0)&lt;=MAX(IndirectCompletedDates),
IF(HOUR(A123+TIME(1,0,0))&gt;FinishHour,A123+TIME((24-FinishHour)+StartHour,0,0),A123+TIME(1,0,0)),""),"")</f>
        <v/>
      </c>
      <c r="B124" s="2" t="str">
        <f t="shared" si="9"/>
        <v/>
      </c>
      <c r="C124" s="2" t="str">
        <f t="shared" si="6"/>
        <v/>
      </c>
      <c r="D124" s="2" t="str">
        <f t="shared" si="7"/>
        <v/>
      </c>
      <c r="E124" s="2" t="str">
        <f t="shared" si="8"/>
        <v/>
      </c>
      <c r="F124" s="23" t="str">
        <f t="shared" si="10"/>
        <v/>
      </c>
    </row>
    <row r="125" spans="1:6" x14ac:dyDescent="0.25">
      <c r="A125" s="28" t="str">
        <f>IF(ISNUMBER(A124),IF(A124+TIME(1,0,0)&lt;=MAX(IndirectCompletedDates),
IF(HOUR(A124+TIME(1,0,0))&gt;FinishHour,A124+TIME((24-FinishHour)+StartHour,0,0),A124+TIME(1,0,0)),""),"")</f>
        <v/>
      </c>
      <c r="B125" s="2" t="str">
        <f t="shared" si="9"/>
        <v/>
      </c>
      <c r="C125" s="2" t="str">
        <f t="shared" si="6"/>
        <v/>
      </c>
      <c r="D125" s="2" t="str">
        <f t="shared" si="7"/>
        <v/>
      </c>
      <c r="E125" s="2" t="str">
        <f t="shared" si="8"/>
        <v/>
      </c>
      <c r="F125" s="23" t="str">
        <f t="shared" si="10"/>
        <v/>
      </c>
    </row>
    <row r="126" spans="1:6" x14ac:dyDescent="0.25">
      <c r="A126" s="28" t="str">
        <f>IF(ISNUMBER(A125),IF(A125+TIME(1,0,0)&lt;=MAX(IndirectCompletedDates),
IF(HOUR(A125+TIME(1,0,0))&gt;FinishHour,A125+TIME((24-FinishHour)+StartHour,0,0),A125+TIME(1,0,0)),""),"")</f>
        <v/>
      </c>
      <c r="B126" s="2" t="str">
        <f t="shared" si="9"/>
        <v/>
      </c>
      <c r="C126" s="2" t="str">
        <f t="shared" si="6"/>
        <v/>
      </c>
      <c r="D126" s="2" t="str">
        <f t="shared" si="7"/>
        <v/>
      </c>
      <c r="E126" s="2" t="str">
        <f t="shared" si="8"/>
        <v/>
      </c>
      <c r="F126" s="23" t="str">
        <f t="shared" si="10"/>
        <v/>
      </c>
    </row>
    <row r="127" spans="1:6" x14ac:dyDescent="0.25">
      <c r="A127" s="28" t="str">
        <f>IF(ISNUMBER(A126),IF(A126+TIME(1,0,0)&lt;=MAX(IndirectCompletedDates),
IF(HOUR(A126+TIME(1,0,0))&gt;FinishHour,A126+TIME((24-FinishHour)+StartHour,0,0),A126+TIME(1,0,0)),""),"")</f>
        <v/>
      </c>
      <c r="B127" s="2" t="str">
        <f t="shared" si="9"/>
        <v/>
      </c>
      <c r="C127" s="2" t="str">
        <f t="shared" si="6"/>
        <v/>
      </c>
      <c r="D127" s="2" t="str">
        <f t="shared" si="7"/>
        <v/>
      </c>
      <c r="E127" s="2" t="str">
        <f t="shared" si="8"/>
        <v/>
      </c>
      <c r="F127" s="23" t="str">
        <f t="shared" si="10"/>
        <v/>
      </c>
    </row>
    <row r="128" spans="1:6" x14ac:dyDescent="0.25">
      <c r="A128" s="28" t="str">
        <f>IF(ISNUMBER(A127),IF(A127+TIME(1,0,0)&lt;=MAX(IndirectCompletedDates),
IF(HOUR(A127+TIME(1,0,0))&gt;FinishHour,A127+TIME((24-FinishHour)+StartHour,0,0),A127+TIME(1,0,0)),""),"")</f>
        <v/>
      </c>
      <c r="B128" s="2" t="str">
        <f t="shared" si="9"/>
        <v/>
      </c>
      <c r="C128" s="2" t="str">
        <f t="shared" si="6"/>
        <v/>
      </c>
      <c r="D128" s="2" t="str">
        <f t="shared" si="7"/>
        <v/>
      </c>
      <c r="E128" s="2" t="str">
        <f t="shared" si="8"/>
        <v/>
      </c>
      <c r="F128" s="23" t="str">
        <f t="shared" si="10"/>
        <v/>
      </c>
    </row>
    <row r="129" spans="1:6" x14ac:dyDescent="0.25">
      <c r="A129" s="28" t="str">
        <f>IF(ISNUMBER(A128),IF(A128+TIME(1,0,0)&lt;=MAX(IndirectCompletedDates),
IF(HOUR(A128+TIME(1,0,0))&gt;FinishHour,A128+TIME((24-FinishHour)+StartHour,0,0),A128+TIME(1,0,0)),""),"")</f>
        <v/>
      </c>
      <c r="B129" s="2" t="str">
        <f t="shared" si="9"/>
        <v/>
      </c>
      <c r="C129" s="2" t="str">
        <f t="shared" si="6"/>
        <v/>
      </c>
      <c r="D129" s="2" t="str">
        <f t="shared" si="7"/>
        <v/>
      </c>
      <c r="E129" s="2" t="str">
        <f t="shared" si="8"/>
        <v/>
      </c>
      <c r="F129" s="23" t="str">
        <f t="shared" si="10"/>
        <v/>
      </c>
    </row>
    <row r="130" spans="1:6" x14ac:dyDescent="0.25">
      <c r="A130" s="28" t="str">
        <f>IF(ISNUMBER(A129),IF(A129+TIME(1,0,0)&lt;=MAX(IndirectCompletedDates),
IF(HOUR(A129+TIME(1,0,0))&gt;FinishHour,A129+TIME((24-FinishHour)+StartHour,0,0),A129+TIME(1,0,0)),""),"")</f>
        <v/>
      </c>
      <c r="B130" s="2" t="str">
        <f t="shared" si="9"/>
        <v/>
      </c>
      <c r="C130" s="2" t="str">
        <f t="shared" ref="C130:C193" si="11">IF(A130="","",COUNTIF(YMDH_Complete,B130))</f>
        <v/>
      </c>
      <c r="D130" s="2" t="str">
        <f t="shared" ref="D130:D193" si="12">IF($A130="","",COUNTIFS(YMDH_Complete,$B130,IndirectWorkType,WorkTypeString) + COUNTIFS(YMDH_Complete,$B130,IndirectWorkType,""))</f>
        <v/>
      </c>
      <c r="E130" s="2" t="str">
        <f t="shared" ref="E130:E193" si="13">IF($A130="","",COUNTIFS(YMDH_Complete,$B130,IndirectWorkType,DefectTypeString))</f>
        <v/>
      </c>
      <c r="F130" s="23" t="str">
        <f t="shared" si="10"/>
        <v/>
      </c>
    </row>
    <row r="131" spans="1:6" x14ac:dyDescent="0.25">
      <c r="A131" s="28" t="str">
        <f>IF(ISNUMBER(A130),IF(A130+TIME(1,0,0)&lt;=MAX(IndirectCompletedDates),
IF(HOUR(A130+TIME(1,0,0))&gt;FinishHour,A130+TIME((24-FinishHour)+StartHour,0,0),A130+TIME(1,0,0)),""),"")</f>
        <v/>
      </c>
      <c r="B131" s="2" t="str">
        <f t="shared" ref="B131:B194" si="14">IF(ISNUMBER(A131),YEAR(A131)&amp;"-"&amp;TEXT(MONTH(A131),"00") &amp;"-"&amp;TEXT(DAY(A131),"00") &amp;"-"&amp;TEXT(HOUR(A131),"00"),"")</f>
        <v/>
      </c>
      <c r="C131" s="2" t="str">
        <f t="shared" si="11"/>
        <v/>
      </c>
      <c r="D131" s="2" t="str">
        <f t="shared" si="12"/>
        <v/>
      </c>
      <c r="E131" s="2" t="str">
        <f t="shared" si="13"/>
        <v/>
      </c>
      <c r="F131" s="23" t="str">
        <f t="shared" ref="F131:F194" si="15">IF(D131&lt;&gt;"",IF(D131&gt;0,E131/D131,0),"")</f>
        <v/>
      </c>
    </row>
    <row r="132" spans="1:6" x14ac:dyDescent="0.25">
      <c r="A132" s="28" t="str">
        <f>IF(ISNUMBER(A131),IF(A131+TIME(1,0,0)&lt;=MAX(IndirectCompletedDates),
IF(HOUR(A131+TIME(1,0,0))&gt;FinishHour,A131+TIME((24-FinishHour)+StartHour,0,0),A131+TIME(1,0,0)),""),"")</f>
        <v/>
      </c>
      <c r="B132" s="2" t="str">
        <f t="shared" si="14"/>
        <v/>
      </c>
      <c r="C132" s="2" t="str">
        <f t="shared" si="11"/>
        <v/>
      </c>
      <c r="D132" s="2" t="str">
        <f t="shared" si="12"/>
        <v/>
      </c>
      <c r="E132" s="2" t="str">
        <f t="shared" si="13"/>
        <v/>
      </c>
      <c r="F132" s="23" t="str">
        <f t="shared" si="15"/>
        <v/>
      </c>
    </row>
    <row r="133" spans="1:6" x14ac:dyDescent="0.25">
      <c r="A133" s="28" t="str">
        <f>IF(ISNUMBER(A132),IF(A132+TIME(1,0,0)&lt;=MAX(IndirectCompletedDates),
IF(HOUR(A132+TIME(1,0,0))&gt;FinishHour,A132+TIME((24-FinishHour)+StartHour,0,0),A132+TIME(1,0,0)),""),"")</f>
        <v/>
      </c>
      <c r="B133" s="2" t="str">
        <f t="shared" si="14"/>
        <v/>
      </c>
      <c r="C133" s="2" t="str">
        <f t="shared" si="11"/>
        <v/>
      </c>
      <c r="D133" s="2" t="str">
        <f t="shared" si="12"/>
        <v/>
      </c>
      <c r="E133" s="2" t="str">
        <f t="shared" si="13"/>
        <v/>
      </c>
      <c r="F133" s="23" t="str">
        <f t="shared" si="15"/>
        <v/>
      </c>
    </row>
    <row r="134" spans="1:6" x14ac:dyDescent="0.25">
      <c r="A134" s="28" t="str">
        <f>IF(ISNUMBER(A133),IF(A133+TIME(1,0,0)&lt;=MAX(IndirectCompletedDates),
IF(HOUR(A133+TIME(1,0,0))&gt;FinishHour,A133+TIME((24-FinishHour)+StartHour,0,0),A133+TIME(1,0,0)),""),"")</f>
        <v/>
      </c>
      <c r="B134" s="2" t="str">
        <f t="shared" si="14"/>
        <v/>
      </c>
      <c r="C134" s="2" t="str">
        <f t="shared" si="11"/>
        <v/>
      </c>
      <c r="D134" s="2" t="str">
        <f t="shared" si="12"/>
        <v/>
      </c>
      <c r="E134" s="2" t="str">
        <f t="shared" si="13"/>
        <v/>
      </c>
      <c r="F134" s="23" t="str">
        <f t="shared" si="15"/>
        <v/>
      </c>
    </row>
    <row r="135" spans="1:6" x14ac:dyDescent="0.25">
      <c r="A135" s="28" t="str">
        <f>IF(ISNUMBER(A134),IF(A134+TIME(1,0,0)&lt;=MAX(IndirectCompletedDates),
IF(HOUR(A134+TIME(1,0,0))&gt;FinishHour,A134+TIME((24-FinishHour)+StartHour,0,0),A134+TIME(1,0,0)),""),"")</f>
        <v/>
      </c>
      <c r="B135" s="2" t="str">
        <f t="shared" si="14"/>
        <v/>
      </c>
      <c r="C135" s="2" t="str">
        <f t="shared" si="11"/>
        <v/>
      </c>
      <c r="D135" s="2" t="str">
        <f t="shared" si="12"/>
        <v/>
      </c>
      <c r="E135" s="2" t="str">
        <f t="shared" si="13"/>
        <v/>
      </c>
      <c r="F135" s="23" t="str">
        <f t="shared" si="15"/>
        <v/>
      </c>
    </row>
    <row r="136" spans="1:6" x14ac:dyDescent="0.25">
      <c r="A136" s="28" t="str">
        <f>IF(ISNUMBER(A135),IF(A135+TIME(1,0,0)&lt;=MAX(IndirectCompletedDates),
IF(HOUR(A135+TIME(1,0,0))&gt;FinishHour,A135+TIME((24-FinishHour)+StartHour,0,0),A135+TIME(1,0,0)),""),"")</f>
        <v/>
      </c>
      <c r="B136" s="2" t="str">
        <f t="shared" si="14"/>
        <v/>
      </c>
      <c r="C136" s="2" t="str">
        <f t="shared" si="11"/>
        <v/>
      </c>
      <c r="D136" s="2" t="str">
        <f t="shared" si="12"/>
        <v/>
      </c>
      <c r="E136" s="2" t="str">
        <f t="shared" si="13"/>
        <v/>
      </c>
      <c r="F136" s="23" t="str">
        <f t="shared" si="15"/>
        <v/>
      </c>
    </row>
    <row r="137" spans="1:6" x14ac:dyDescent="0.25">
      <c r="A137" s="28" t="str">
        <f>IF(ISNUMBER(A136),IF(A136+TIME(1,0,0)&lt;=MAX(IndirectCompletedDates),
IF(HOUR(A136+TIME(1,0,0))&gt;FinishHour,A136+TIME((24-FinishHour)+StartHour,0,0),A136+TIME(1,0,0)),""),"")</f>
        <v/>
      </c>
      <c r="B137" s="2" t="str">
        <f t="shared" si="14"/>
        <v/>
      </c>
      <c r="C137" s="2" t="str">
        <f t="shared" si="11"/>
        <v/>
      </c>
      <c r="D137" s="2" t="str">
        <f t="shared" si="12"/>
        <v/>
      </c>
      <c r="E137" s="2" t="str">
        <f t="shared" si="13"/>
        <v/>
      </c>
      <c r="F137" s="23" t="str">
        <f t="shared" si="15"/>
        <v/>
      </c>
    </row>
    <row r="138" spans="1:6" x14ac:dyDescent="0.25">
      <c r="A138" s="28" t="str">
        <f>IF(ISNUMBER(A137),IF(A137+TIME(1,0,0)&lt;=MAX(IndirectCompletedDates),
IF(HOUR(A137+TIME(1,0,0))&gt;FinishHour,A137+TIME((24-FinishHour)+StartHour,0,0),A137+TIME(1,0,0)),""),"")</f>
        <v/>
      </c>
      <c r="B138" s="2" t="str">
        <f t="shared" si="14"/>
        <v/>
      </c>
      <c r="C138" s="2" t="str">
        <f t="shared" si="11"/>
        <v/>
      </c>
      <c r="D138" s="2" t="str">
        <f t="shared" si="12"/>
        <v/>
      </c>
      <c r="E138" s="2" t="str">
        <f t="shared" si="13"/>
        <v/>
      </c>
      <c r="F138" s="23" t="str">
        <f t="shared" si="15"/>
        <v/>
      </c>
    </row>
    <row r="139" spans="1:6" x14ac:dyDescent="0.25">
      <c r="A139" s="28" t="str">
        <f>IF(ISNUMBER(A138),IF(A138+TIME(1,0,0)&lt;=MAX(IndirectCompletedDates),
IF(HOUR(A138+TIME(1,0,0))&gt;FinishHour,A138+TIME((24-FinishHour)+StartHour,0,0),A138+TIME(1,0,0)),""),"")</f>
        <v/>
      </c>
      <c r="B139" s="2" t="str">
        <f t="shared" si="14"/>
        <v/>
      </c>
      <c r="C139" s="2" t="str">
        <f t="shared" si="11"/>
        <v/>
      </c>
      <c r="D139" s="2" t="str">
        <f t="shared" si="12"/>
        <v/>
      </c>
      <c r="E139" s="2" t="str">
        <f t="shared" si="13"/>
        <v/>
      </c>
      <c r="F139" s="23" t="str">
        <f t="shared" si="15"/>
        <v/>
      </c>
    </row>
    <row r="140" spans="1:6" x14ac:dyDescent="0.25">
      <c r="A140" s="28" t="str">
        <f>IF(ISNUMBER(A139),IF(A139+TIME(1,0,0)&lt;=MAX(IndirectCompletedDates),
IF(HOUR(A139+TIME(1,0,0))&gt;FinishHour,A139+TIME((24-FinishHour)+StartHour,0,0),A139+TIME(1,0,0)),""),"")</f>
        <v/>
      </c>
      <c r="B140" s="2" t="str">
        <f t="shared" si="14"/>
        <v/>
      </c>
      <c r="C140" s="2" t="str">
        <f t="shared" si="11"/>
        <v/>
      </c>
      <c r="D140" s="2" t="str">
        <f t="shared" si="12"/>
        <v/>
      </c>
      <c r="E140" s="2" t="str">
        <f t="shared" si="13"/>
        <v/>
      </c>
      <c r="F140" s="23" t="str">
        <f t="shared" si="15"/>
        <v/>
      </c>
    </row>
    <row r="141" spans="1:6" x14ac:dyDescent="0.25">
      <c r="A141" s="28" t="str">
        <f>IF(ISNUMBER(A140),IF(A140+TIME(1,0,0)&lt;=MAX(IndirectCompletedDates),
IF(HOUR(A140+TIME(1,0,0))&gt;FinishHour,A140+TIME((24-FinishHour)+StartHour,0,0),A140+TIME(1,0,0)),""),"")</f>
        <v/>
      </c>
      <c r="B141" s="2" t="str">
        <f t="shared" si="14"/>
        <v/>
      </c>
      <c r="C141" s="2" t="str">
        <f t="shared" si="11"/>
        <v/>
      </c>
      <c r="D141" s="2" t="str">
        <f t="shared" si="12"/>
        <v/>
      </c>
      <c r="E141" s="2" t="str">
        <f t="shared" si="13"/>
        <v/>
      </c>
      <c r="F141" s="23" t="str">
        <f t="shared" si="15"/>
        <v/>
      </c>
    </row>
    <row r="142" spans="1:6" x14ac:dyDescent="0.25">
      <c r="A142" s="28" t="str">
        <f>IF(ISNUMBER(A141),IF(A141+TIME(1,0,0)&lt;=MAX(IndirectCompletedDates),
IF(HOUR(A141+TIME(1,0,0))&gt;FinishHour,A141+TIME((24-FinishHour)+StartHour,0,0),A141+TIME(1,0,0)),""),"")</f>
        <v/>
      </c>
      <c r="B142" s="2" t="str">
        <f t="shared" si="14"/>
        <v/>
      </c>
      <c r="C142" s="2" t="str">
        <f t="shared" si="11"/>
        <v/>
      </c>
      <c r="D142" s="2" t="str">
        <f t="shared" si="12"/>
        <v/>
      </c>
      <c r="E142" s="2" t="str">
        <f t="shared" si="13"/>
        <v/>
      </c>
      <c r="F142" s="23" t="str">
        <f t="shared" si="15"/>
        <v/>
      </c>
    </row>
    <row r="143" spans="1:6" x14ac:dyDescent="0.25">
      <c r="A143" s="28" t="str">
        <f>IF(ISNUMBER(A142),IF(A142+TIME(1,0,0)&lt;=MAX(IndirectCompletedDates),
IF(HOUR(A142+TIME(1,0,0))&gt;FinishHour,A142+TIME((24-FinishHour)+StartHour,0,0),A142+TIME(1,0,0)),""),"")</f>
        <v/>
      </c>
      <c r="B143" s="2" t="str">
        <f t="shared" si="14"/>
        <v/>
      </c>
      <c r="C143" s="2" t="str">
        <f t="shared" si="11"/>
        <v/>
      </c>
      <c r="D143" s="2" t="str">
        <f t="shared" si="12"/>
        <v/>
      </c>
      <c r="E143" s="2" t="str">
        <f t="shared" si="13"/>
        <v/>
      </c>
      <c r="F143" s="23" t="str">
        <f t="shared" si="15"/>
        <v/>
      </c>
    </row>
    <row r="144" spans="1:6" x14ac:dyDescent="0.25">
      <c r="A144" s="28" t="str">
        <f>IF(ISNUMBER(A143),IF(A143+TIME(1,0,0)&lt;=MAX(IndirectCompletedDates),
IF(HOUR(A143+TIME(1,0,0))&gt;FinishHour,A143+TIME((24-FinishHour)+StartHour,0,0),A143+TIME(1,0,0)),""),"")</f>
        <v/>
      </c>
      <c r="B144" s="2" t="str">
        <f t="shared" si="14"/>
        <v/>
      </c>
      <c r="C144" s="2" t="str">
        <f t="shared" si="11"/>
        <v/>
      </c>
      <c r="D144" s="2" t="str">
        <f t="shared" si="12"/>
        <v/>
      </c>
      <c r="E144" s="2" t="str">
        <f t="shared" si="13"/>
        <v/>
      </c>
      <c r="F144" s="23" t="str">
        <f t="shared" si="15"/>
        <v/>
      </c>
    </row>
    <row r="145" spans="1:6" x14ac:dyDescent="0.25">
      <c r="A145" s="28" t="str">
        <f>IF(ISNUMBER(A144),IF(A144+TIME(1,0,0)&lt;=MAX(IndirectCompletedDates),
IF(HOUR(A144+TIME(1,0,0))&gt;FinishHour,A144+TIME((24-FinishHour)+StartHour,0,0),A144+TIME(1,0,0)),""),"")</f>
        <v/>
      </c>
      <c r="B145" s="2" t="str">
        <f t="shared" si="14"/>
        <v/>
      </c>
      <c r="C145" s="2" t="str">
        <f t="shared" si="11"/>
        <v/>
      </c>
      <c r="D145" s="2" t="str">
        <f t="shared" si="12"/>
        <v/>
      </c>
      <c r="E145" s="2" t="str">
        <f t="shared" si="13"/>
        <v/>
      </c>
      <c r="F145" s="23" t="str">
        <f t="shared" si="15"/>
        <v/>
      </c>
    </row>
    <row r="146" spans="1:6" x14ac:dyDescent="0.25">
      <c r="A146" s="28" t="str">
        <f>IF(ISNUMBER(A145),IF(A145+TIME(1,0,0)&lt;=MAX(IndirectCompletedDates),
IF(HOUR(A145+TIME(1,0,0))&gt;FinishHour,A145+TIME((24-FinishHour)+StartHour,0,0),A145+TIME(1,0,0)),""),"")</f>
        <v/>
      </c>
      <c r="B146" s="2" t="str">
        <f t="shared" si="14"/>
        <v/>
      </c>
      <c r="C146" s="2" t="str">
        <f t="shared" si="11"/>
        <v/>
      </c>
      <c r="D146" s="2" t="str">
        <f t="shared" si="12"/>
        <v/>
      </c>
      <c r="E146" s="2" t="str">
        <f t="shared" si="13"/>
        <v/>
      </c>
      <c r="F146" s="23" t="str">
        <f t="shared" si="15"/>
        <v/>
      </c>
    </row>
    <row r="147" spans="1:6" x14ac:dyDescent="0.25">
      <c r="A147" s="28" t="str">
        <f>IF(ISNUMBER(A146),IF(A146+TIME(1,0,0)&lt;=MAX(IndirectCompletedDates),
IF(HOUR(A146+TIME(1,0,0))&gt;FinishHour,A146+TIME((24-FinishHour)+StartHour,0,0),A146+TIME(1,0,0)),""),"")</f>
        <v/>
      </c>
      <c r="B147" s="2" t="str">
        <f t="shared" si="14"/>
        <v/>
      </c>
      <c r="C147" s="2" t="str">
        <f t="shared" si="11"/>
        <v/>
      </c>
      <c r="D147" s="2" t="str">
        <f t="shared" si="12"/>
        <v/>
      </c>
      <c r="E147" s="2" t="str">
        <f t="shared" si="13"/>
        <v/>
      </c>
      <c r="F147" s="23" t="str">
        <f t="shared" si="15"/>
        <v/>
      </c>
    </row>
    <row r="148" spans="1:6" x14ac:dyDescent="0.25">
      <c r="A148" s="28" t="str">
        <f>IF(ISNUMBER(A147),IF(A147+TIME(1,0,0)&lt;=MAX(IndirectCompletedDates),
IF(HOUR(A147+TIME(1,0,0))&gt;FinishHour,A147+TIME((24-FinishHour)+StartHour,0,0),A147+TIME(1,0,0)),""),"")</f>
        <v/>
      </c>
      <c r="B148" s="2" t="str">
        <f t="shared" si="14"/>
        <v/>
      </c>
      <c r="C148" s="2" t="str">
        <f t="shared" si="11"/>
        <v/>
      </c>
      <c r="D148" s="2" t="str">
        <f t="shared" si="12"/>
        <v/>
      </c>
      <c r="E148" s="2" t="str">
        <f t="shared" si="13"/>
        <v/>
      </c>
      <c r="F148" s="23" t="str">
        <f t="shared" si="15"/>
        <v/>
      </c>
    </row>
    <row r="149" spans="1:6" x14ac:dyDescent="0.25">
      <c r="A149" s="28" t="str">
        <f>IF(ISNUMBER(A148),IF(A148+TIME(1,0,0)&lt;=MAX(IndirectCompletedDates),
IF(HOUR(A148+TIME(1,0,0))&gt;FinishHour,A148+TIME((24-FinishHour)+StartHour,0,0),A148+TIME(1,0,0)),""),"")</f>
        <v/>
      </c>
      <c r="B149" s="2" t="str">
        <f t="shared" si="14"/>
        <v/>
      </c>
      <c r="C149" s="2" t="str">
        <f t="shared" si="11"/>
        <v/>
      </c>
      <c r="D149" s="2" t="str">
        <f t="shared" si="12"/>
        <v/>
      </c>
      <c r="E149" s="2" t="str">
        <f t="shared" si="13"/>
        <v/>
      </c>
      <c r="F149" s="23" t="str">
        <f t="shared" si="15"/>
        <v/>
      </c>
    </row>
    <row r="150" spans="1:6" x14ac:dyDescent="0.25">
      <c r="A150" s="28" t="str">
        <f>IF(ISNUMBER(A149),IF(A149+TIME(1,0,0)&lt;=MAX(IndirectCompletedDates),
IF(HOUR(A149+TIME(1,0,0))&gt;FinishHour,A149+TIME((24-FinishHour)+StartHour,0,0),A149+TIME(1,0,0)),""),"")</f>
        <v/>
      </c>
      <c r="B150" s="2" t="str">
        <f t="shared" si="14"/>
        <v/>
      </c>
      <c r="C150" s="2" t="str">
        <f t="shared" si="11"/>
        <v/>
      </c>
      <c r="D150" s="2" t="str">
        <f t="shared" si="12"/>
        <v/>
      </c>
      <c r="E150" s="2" t="str">
        <f t="shared" si="13"/>
        <v/>
      </c>
      <c r="F150" s="23" t="str">
        <f t="shared" si="15"/>
        <v/>
      </c>
    </row>
    <row r="151" spans="1:6" x14ac:dyDescent="0.25">
      <c r="A151" s="28" t="str">
        <f>IF(ISNUMBER(A150),IF(A150+TIME(1,0,0)&lt;=MAX(IndirectCompletedDates),
IF(HOUR(A150+TIME(1,0,0))&gt;FinishHour,A150+TIME((24-FinishHour)+StartHour,0,0),A150+TIME(1,0,0)),""),"")</f>
        <v/>
      </c>
      <c r="B151" s="2" t="str">
        <f t="shared" si="14"/>
        <v/>
      </c>
      <c r="C151" s="2" t="str">
        <f t="shared" si="11"/>
        <v/>
      </c>
      <c r="D151" s="2" t="str">
        <f t="shared" si="12"/>
        <v/>
      </c>
      <c r="E151" s="2" t="str">
        <f t="shared" si="13"/>
        <v/>
      </c>
      <c r="F151" s="23" t="str">
        <f t="shared" si="15"/>
        <v/>
      </c>
    </row>
    <row r="152" spans="1:6" x14ac:dyDescent="0.25">
      <c r="A152" s="28" t="str">
        <f>IF(ISNUMBER(A151),IF(A151+TIME(1,0,0)&lt;=MAX(IndirectCompletedDates),
IF(HOUR(A151+TIME(1,0,0))&gt;FinishHour,A151+TIME((24-FinishHour)+StartHour,0,0),A151+TIME(1,0,0)),""),"")</f>
        <v/>
      </c>
      <c r="B152" s="2" t="str">
        <f t="shared" si="14"/>
        <v/>
      </c>
      <c r="C152" s="2" t="str">
        <f t="shared" si="11"/>
        <v/>
      </c>
      <c r="D152" s="2" t="str">
        <f t="shared" si="12"/>
        <v/>
      </c>
      <c r="E152" s="2" t="str">
        <f t="shared" si="13"/>
        <v/>
      </c>
      <c r="F152" s="23" t="str">
        <f t="shared" si="15"/>
        <v/>
      </c>
    </row>
    <row r="153" spans="1:6" x14ac:dyDescent="0.25">
      <c r="A153" s="28" t="str">
        <f>IF(ISNUMBER(A152),IF(A152+TIME(1,0,0)&lt;=MAX(IndirectCompletedDates),
IF(HOUR(A152+TIME(1,0,0))&gt;FinishHour,A152+TIME((24-FinishHour)+StartHour,0,0),A152+TIME(1,0,0)),""),"")</f>
        <v/>
      </c>
      <c r="B153" s="2" t="str">
        <f t="shared" si="14"/>
        <v/>
      </c>
      <c r="C153" s="2" t="str">
        <f t="shared" si="11"/>
        <v/>
      </c>
      <c r="D153" s="2" t="str">
        <f t="shared" si="12"/>
        <v/>
      </c>
      <c r="E153" s="2" t="str">
        <f t="shared" si="13"/>
        <v/>
      </c>
      <c r="F153" s="23" t="str">
        <f t="shared" si="15"/>
        <v/>
      </c>
    </row>
    <row r="154" spans="1:6" x14ac:dyDescent="0.25">
      <c r="A154" s="28" t="str">
        <f>IF(ISNUMBER(A153),IF(A153+TIME(1,0,0)&lt;=MAX(IndirectCompletedDates),
IF(HOUR(A153+TIME(1,0,0))&gt;FinishHour,A153+TIME((24-FinishHour)+StartHour,0,0),A153+TIME(1,0,0)),""),"")</f>
        <v/>
      </c>
      <c r="B154" s="2" t="str">
        <f t="shared" si="14"/>
        <v/>
      </c>
      <c r="C154" s="2" t="str">
        <f t="shared" si="11"/>
        <v/>
      </c>
      <c r="D154" s="2" t="str">
        <f t="shared" si="12"/>
        <v/>
      </c>
      <c r="E154" s="2" t="str">
        <f t="shared" si="13"/>
        <v/>
      </c>
      <c r="F154" s="23" t="str">
        <f t="shared" si="15"/>
        <v/>
      </c>
    </row>
    <row r="155" spans="1:6" x14ac:dyDescent="0.25">
      <c r="A155" s="28" t="str">
        <f>IF(ISNUMBER(A154),IF(A154+TIME(1,0,0)&lt;=MAX(IndirectCompletedDates),
IF(HOUR(A154+TIME(1,0,0))&gt;FinishHour,A154+TIME((24-FinishHour)+StartHour,0,0),A154+TIME(1,0,0)),""),"")</f>
        <v/>
      </c>
      <c r="B155" s="2" t="str">
        <f t="shared" si="14"/>
        <v/>
      </c>
      <c r="C155" s="2" t="str">
        <f t="shared" si="11"/>
        <v/>
      </c>
      <c r="D155" s="2" t="str">
        <f t="shared" si="12"/>
        <v/>
      </c>
      <c r="E155" s="2" t="str">
        <f t="shared" si="13"/>
        <v/>
      </c>
      <c r="F155" s="23" t="str">
        <f t="shared" si="15"/>
        <v/>
      </c>
    </row>
    <row r="156" spans="1:6" x14ac:dyDescent="0.25">
      <c r="A156" s="28" t="str">
        <f>IF(ISNUMBER(A155),IF(A155+TIME(1,0,0)&lt;=MAX(IndirectCompletedDates),
IF(HOUR(A155+TIME(1,0,0))&gt;FinishHour,A155+TIME((24-FinishHour)+StartHour,0,0),A155+TIME(1,0,0)),""),"")</f>
        <v/>
      </c>
      <c r="B156" s="2" t="str">
        <f t="shared" si="14"/>
        <v/>
      </c>
      <c r="C156" s="2" t="str">
        <f t="shared" si="11"/>
        <v/>
      </c>
      <c r="D156" s="2" t="str">
        <f t="shared" si="12"/>
        <v/>
      </c>
      <c r="E156" s="2" t="str">
        <f t="shared" si="13"/>
        <v/>
      </c>
      <c r="F156" s="23" t="str">
        <f t="shared" si="15"/>
        <v/>
      </c>
    </row>
    <row r="157" spans="1:6" x14ac:dyDescent="0.25">
      <c r="A157" s="28" t="str">
        <f>IF(ISNUMBER(A156),IF(A156+TIME(1,0,0)&lt;=MAX(IndirectCompletedDates),
IF(HOUR(A156+TIME(1,0,0))&gt;FinishHour,A156+TIME((24-FinishHour)+StartHour,0,0),A156+TIME(1,0,0)),""),"")</f>
        <v/>
      </c>
      <c r="B157" s="2" t="str">
        <f t="shared" si="14"/>
        <v/>
      </c>
      <c r="C157" s="2" t="str">
        <f t="shared" si="11"/>
        <v/>
      </c>
      <c r="D157" s="2" t="str">
        <f t="shared" si="12"/>
        <v/>
      </c>
      <c r="E157" s="2" t="str">
        <f t="shared" si="13"/>
        <v/>
      </c>
      <c r="F157" s="23" t="str">
        <f t="shared" si="15"/>
        <v/>
      </c>
    </row>
    <row r="158" spans="1:6" x14ac:dyDescent="0.25">
      <c r="A158" s="28" t="str">
        <f>IF(ISNUMBER(A157),IF(A157+TIME(1,0,0)&lt;=MAX(IndirectCompletedDates),
IF(HOUR(A157+TIME(1,0,0))&gt;FinishHour,A157+TIME((24-FinishHour)+StartHour,0,0),A157+TIME(1,0,0)),""),"")</f>
        <v/>
      </c>
      <c r="B158" s="2" t="str">
        <f t="shared" si="14"/>
        <v/>
      </c>
      <c r="C158" s="2" t="str">
        <f t="shared" si="11"/>
        <v/>
      </c>
      <c r="D158" s="2" t="str">
        <f t="shared" si="12"/>
        <v/>
      </c>
      <c r="E158" s="2" t="str">
        <f t="shared" si="13"/>
        <v/>
      </c>
      <c r="F158" s="23" t="str">
        <f t="shared" si="15"/>
        <v/>
      </c>
    </row>
    <row r="159" spans="1:6" x14ac:dyDescent="0.25">
      <c r="A159" s="28" t="str">
        <f>IF(ISNUMBER(A158),IF(A158+TIME(1,0,0)&lt;=MAX(IndirectCompletedDates),
IF(HOUR(A158+TIME(1,0,0))&gt;FinishHour,A158+TIME((24-FinishHour)+StartHour,0,0),A158+TIME(1,0,0)),""),"")</f>
        <v/>
      </c>
      <c r="B159" s="2" t="str">
        <f t="shared" si="14"/>
        <v/>
      </c>
      <c r="C159" s="2" t="str">
        <f t="shared" si="11"/>
        <v/>
      </c>
      <c r="D159" s="2" t="str">
        <f t="shared" si="12"/>
        <v/>
      </c>
      <c r="E159" s="2" t="str">
        <f t="shared" si="13"/>
        <v/>
      </c>
      <c r="F159" s="23" t="str">
        <f t="shared" si="15"/>
        <v/>
      </c>
    </row>
    <row r="160" spans="1:6" x14ac:dyDescent="0.25">
      <c r="A160" s="28" t="str">
        <f>IF(ISNUMBER(A159),IF(A159+TIME(1,0,0)&lt;=MAX(IndirectCompletedDates),
IF(HOUR(A159+TIME(1,0,0))&gt;FinishHour,A159+TIME((24-FinishHour)+StartHour,0,0),A159+TIME(1,0,0)),""),"")</f>
        <v/>
      </c>
      <c r="B160" s="2" t="str">
        <f t="shared" si="14"/>
        <v/>
      </c>
      <c r="C160" s="2" t="str">
        <f t="shared" si="11"/>
        <v/>
      </c>
      <c r="D160" s="2" t="str">
        <f t="shared" si="12"/>
        <v/>
      </c>
      <c r="E160" s="2" t="str">
        <f t="shared" si="13"/>
        <v/>
      </c>
      <c r="F160" s="23" t="str">
        <f t="shared" si="15"/>
        <v/>
      </c>
    </row>
    <row r="161" spans="1:6" x14ac:dyDescent="0.25">
      <c r="A161" s="28" t="str">
        <f>IF(ISNUMBER(A160),IF(A160+TIME(1,0,0)&lt;=MAX(IndirectCompletedDates),
IF(HOUR(A160+TIME(1,0,0))&gt;FinishHour,A160+TIME((24-FinishHour)+StartHour,0,0),A160+TIME(1,0,0)),""),"")</f>
        <v/>
      </c>
      <c r="B161" s="2" t="str">
        <f t="shared" si="14"/>
        <v/>
      </c>
      <c r="C161" s="2" t="str">
        <f t="shared" si="11"/>
        <v/>
      </c>
      <c r="D161" s="2" t="str">
        <f t="shared" si="12"/>
        <v/>
      </c>
      <c r="E161" s="2" t="str">
        <f t="shared" si="13"/>
        <v/>
      </c>
      <c r="F161" s="23" t="str">
        <f t="shared" si="15"/>
        <v/>
      </c>
    </row>
    <row r="162" spans="1:6" x14ac:dyDescent="0.25">
      <c r="A162" s="28" t="str">
        <f>IF(ISNUMBER(A161),IF(A161+TIME(1,0,0)&lt;=MAX(IndirectCompletedDates),
IF(HOUR(A161+TIME(1,0,0))&gt;FinishHour,A161+TIME((24-FinishHour)+StartHour,0,0),A161+TIME(1,0,0)),""),"")</f>
        <v/>
      </c>
      <c r="B162" s="2" t="str">
        <f t="shared" si="14"/>
        <v/>
      </c>
      <c r="C162" s="2" t="str">
        <f t="shared" si="11"/>
        <v/>
      </c>
      <c r="D162" s="2" t="str">
        <f t="shared" si="12"/>
        <v/>
      </c>
      <c r="E162" s="2" t="str">
        <f t="shared" si="13"/>
        <v/>
      </c>
      <c r="F162" s="23" t="str">
        <f t="shared" si="15"/>
        <v/>
      </c>
    </row>
    <row r="163" spans="1:6" x14ac:dyDescent="0.25">
      <c r="A163" s="28" t="str">
        <f>IF(ISNUMBER(A162),IF(A162+TIME(1,0,0)&lt;=MAX(IndirectCompletedDates),
IF(HOUR(A162+TIME(1,0,0))&gt;FinishHour,A162+TIME((24-FinishHour)+StartHour,0,0),A162+TIME(1,0,0)),""),"")</f>
        <v/>
      </c>
      <c r="B163" s="2" t="str">
        <f t="shared" si="14"/>
        <v/>
      </c>
      <c r="C163" s="2" t="str">
        <f t="shared" si="11"/>
        <v/>
      </c>
      <c r="D163" s="2" t="str">
        <f t="shared" si="12"/>
        <v/>
      </c>
      <c r="E163" s="2" t="str">
        <f t="shared" si="13"/>
        <v/>
      </c>
      <c r="F163" s="23" t="str">
        <f t="shared" si="15"/>
        <v/>
      </c>
    </row>
    <row r="164" spans="1:6" x14ac:dyDescent="0.25">
      <c r="A164" s="28" t="str">
        <f>IF(ISNUMBER(A163),IF(A163+TIME(1,0,0)&lt;=MAX(IndirectCompletedDates),
IF(HOUR(A163+TIME(1,0,0))&gt;FinishHour,A163+TIME((24-FinishHour)+StartHour,0,0),A163+TIME(1,0,0)),""),"")</f>
        <v/>
      </c>
      <c r="B164" s="2" t="str">
        <f t="shared" si="14"/>
        <v/>
      </c>
      <c r="C164" s="2" t="str">
        <f t="shared" si="11"/>
        <v/>
      </c>
      <c r="D164" s="2" t="str">
        <f t="shared" si="12"/>
        <v/>
      </c>
      <c r="E164" s="2" t="str">
        <f t="shared" si="13"/>
        <v/>
      </c>
      <c r="F164" s="23" t="str">
        <f t="shared" si="15"/>
        <v/>
      </c>
    </row>
    <row r="165" spans="1:6" x14ac:dyDescent="0.25">
      <c r="A165" s="28" t="str">
        <f>IF(ISNUMBER(A164),IF(A164+TIME(1,0,0)&lt;=MAX(IndirectCompletedDates),
IF(HOUR(A164+TIME(1,0,0))&gt;FinishHour,A164+TIME((24-FinishHour)+StartHour,0,0),A164+TIME(1,0,0)),""),"")</f>
        <v/>
      </c>
      <c r="B165" s="2" t="str">
        <f t="shared" si="14"/>
        <v/>
      </c>
      <c r="C165" s="2" t="str">
        <f t="shared" si="11"/>
        <v/>
      </c>
      <c r="D165" s="2" t="str">
        <f t="shared" si="12"/>
        <v/>
      </c>
      <c r="E165" s="2" t="str">
        <f t="shared" si="13"/>
        <v/>
      </c>
      <c r="F165" s="23" t="str">
        <f t="shared" si="15"/>
        <v/>
      </c>
    </row>
    <row r="166" spans="1:6" x14ac:dyDescent="0.25">
      <c r="A166" s="28" t="str">
        <f>IF(ISNUMBER(A165),IF(A165+TIME(1,0,0)&lt;=MAX(IndirectCompletedDates),
IF(HOUR(A165+TIME(1,0,0))&gt;FinishHour,A165+TIME((24-FinishHour)+StartHour,0,0),A165+TIME(1,0,0)),""),"")</f>
        <v/>
      </c>
      <c r="B166" s="2" t="str">
        <f t="shared" si="14"/>
        <v/>
      </c>
      <c r="C166" s="2" t="str">
        <f t="shared" si="11"/>
        <v/>
      </c>
      <c r="D166" s="2" t="str">
        <f t="shared" si="12"/>
        <v/>
      </c>
      <c r="E166" s="2" t="str">
        <f t="shared" si="13"/>
        <v/>
      </c>
      <c r="F166" s="23" t="str">
        <f t="shared" si="15"/>
        <v/>
      </c>
    </row>
    <row r="167" spans="1:6" x14ac:dyDescent="0.25">
      <c r="A167" s="28" t="str">
        <f>IF(ISNUMBER(A166),IF(A166+TIME(1,0,0)&lt;=MAX(IndirectCompletedDates),
IF(HOUR(A166+TIME(1,0,0))&gt;FinishHour,A166+TIME((24-FinishHour)+StartHour,0,0),A166+TIME(1,0,0)),""),"")</f>
        <v/>
      </c>
      <c r="B167" s="2" t="str">
        <f t="shared" si="14"/>
        <v/>
      </c>
      <c r="C167" s="2" t="str">
        <f t="shared" si="11"/>
        <v/>
      </c>
      <c r="D167" s="2" t="str">
        <f t="shared" si="12"/>
        <v/>
      </c>
      <c r="E167" s="2" t="str">
        <f t="shared" si="13"/>
        <v/>
      </c>
      <c r="F167" s="23" t="str">
        <f t="shared" si="15"/>
        <v/>
      </c>
    </row>
    <row r="168" spans="1:6" x14ac:dyDescent="0.25">
      <c r="A168" s="28" t="str">
        <f>IF(ISNUMBER(A167),IF(A167+TIME(1,0,0)&lt;=MAX(IndirectCompletedDates),
IF(HOUR(A167+TIME(1,0,0))&gt;FinishHour,A167+TIME((24-FinishHour)+StartHour,0,0),A167+TIME(1,0,0)),""),"")</f>
        <v/>
      </c>
      <c r="B168" s="2" t="str">
        <f t="shared" si="14"/>
        <v/>
      </c>
      <c r="C168" s="2" t="str">
        <f t="shared" si="11"/>
        <v/>
      </c>
      <c r="D168" s="2" t="str">
        <f t="shared" si="12"/>
        <v/>
      </c>
      <c r="E168" s="2" t="str">
        <f t="shared" si="13"/>
        <v/>
      </c>
      <c r="F168" s="23" t="str">
        <f t="shared" si="15"/>
        <v/>
      </c>
    </row>
    <row r="169" spans="1:6" x14ac:dyDescent="0.25">
      <c r="A169" s="28" t="str">
        <f>IF(ISNUMBER(A168),IF(A168+TIME(1,0,0)&lt;=MAX(IndirectCompletedDates),
IF(HOUR(A168+TIME(1,0,0))&gt;FinishHour,A168+TIME((24-FinishHour)+StartHour,0,0),A168+TIME(1,0,0)),""),"")</f>
        <v/>
      </c>
      <c r="B169" s="2" t="str">
        <f t="shared" si="14"/>
        <v/>
      </c>
      <c r="C169" s="2" t="str">
        <f t="shared" si="11"/>
        <v/>
      </c>
      <c r="D169" s="2" t="str">
        <f t="shared" si="12"/>
        <v/>
      </c>
      <c r="E169" s="2" t="str">
        <f t="shared" si="13"/>
        <v/>
      </c>
      <c r="F169" s="23" t="str">
        <f t="shared" si="15"/>
        <v/>
      </c>
    </row>
    <row r="170" spans="1:6" x14ac:dyDescent="0.25">
      <c r="A170" s="28" t="str">
        <f>IF(ISNUMBER(A169),IF(A169+TIME(1,0,0)&lt;=MAX(IndirectCompletedDates),
IF(HOUR(A169+TIME(1,0,0))&gt;FinishHour,A169+TIME((24-FinishHour)+StartHour,0,0),A169+TIME(1,0,0)),""),"")</f>
        <v/>
      </c>
      <c r="B170" s="2" t="str">
        <f t="shared" si="14"/>
        <v/>
      </c>
      <c r="C170" s="2" t="str">
        <f t="shared" si="11"/>
        <v/>
      </c>
      <c r="D170" s="2" t="str">
        <f t="shared" si="12"/>
        <v/>
      </c>
      <c r="E170" s="2" t="str">
        <f t="shared" si="13"/>
        <v/>
      </c>
      <c r="F170" s="23" t="str">
        <f t="shared" si="15"/>
        <v/>
      </c>
    </row>
    <row r="171" spans="1:6" x14ac:dyDescent="0.25">
      <c r="A171" s="28" t="str">
        <f>IF(ISNUMBER(A170),IF(A170+TIME(1,0,0)&lt;=MAX(IndirectCompletedDates),
IF(HOUR(A170+TIME(1,0,0))&gt;FinishHour,A170+TIME((24-FinishHour)+StartHour,0,0),A170+TIME(1,0,0)),""),"")</f>
        <v/>
      </c>
      <c r="B171" s="2" t="str">
        <f t="shared" si="14"/>
        <v/>
      </c>
      <c r="C171" s="2" t="str">
        <f t="shared" si="11"/>
        <v/>
      </c>
      <c r="D171" s="2" t="str">
        <f t="shared" si="12"/>
        <v/>
      </c>
      <c r="E171" s="2" t="str">
        <f t="shared" si="13"/>
        <v/>
      </c>
      <c r="F171" s="23" t="str">
        <f t="shared" si="15"/>
        <v/>
      </c>
    </row>
    <row r="172" spans="1:6" x14ac:dyDescent="0.25">
      <c r="A172" s="28" t="str">
        <f>IF(ISNUMBER(A171),IF(A171+TIME(1,0,0)&lt;=MAX(IndirectCompletedDates),
IF(HOUR(A171+TIME(1,0,0))&gt;FinishHour,A171+TIME((24-FinishHour)+StartHour,0,0),A171+TIME(1,0,0)),""),"")</f>
        <v/>
      </c>
      <c r="B172" s="2" t="str">
        <f t="shared" si="14"/>
        <v/>
      </c>
      <c r="C172" s="2" t="str">
        <f t="shared" si="11"/>
        <v/>
      </c>
      <c r="D172" s="2" t="str">
        <f t="shared" si="12"/>
        <v/>
      </c>
      <c r="E172" s="2" t="str">
        <f t="shared" si="13"/>
        <v/>
      </c>
      <c r="F172" s="23" t="str">
        <f t="shared" si="15"/>
        <v/>
      </c>
    </row>
    <row r="173" spans="1:6" x14ac:dyDescent="0.25">
      <c r="A173" s="28" t="str">
        <f>IF(ISNUMBER(A172),IF(A172+TIME(1,0,0)&lt;=MAX(IndirectCompletedDates),
IF(HOUR(A172+TIME(1,0,0))&gt;FinishHour,A172+TIME((24-FinishHour)+StartHour,0,0),A172+TIME(1,0,0)),""),"")</f>
        <v/>
      </c>
      <c r="B173" s="2" t="str">
        <f t="shared" si="14"/>
        <v/>
      </c>
      <c r="C173" s="2" t="str">
        <f t="shared" si="11"/>
        <v/>
      </c>
      <c r="D173" s="2" t="str">
        <f t="shared" si="12"/>
        <v/>
      </c>
      <c r="E173" s="2" t="str">
        <f t="shared" si="13"/>
        <v/>
      </c>
      <c r="F173" s="23" t="str">
        <f t="shared" si="15"/>
        <v/>
      </c>
    </row>
    <row r="174" spans="1:6" x14ac:dyDescent="0.25">
      <c r="A174" s="28" t="str">
        <f>IF(ISNUMBER(A173),IF(A173+TIME(1,0,0)&lt;=MAX(IndirectCompletedDates),
IF(HOUR(A173+TIME(1,0,0))&gt;FinishHour,A173+TIME((24-FinishHour)+StartHour,0,0),A173+TIME(1,0,0)),""),"")</f>
        <v/>
      </c>
      <c r="B174" s="2" t="str">
        <f t="shared" si="14"/>
        <v/>
      </c>
      <c r="C174" s="2" t="str">
        <f t="shared" si="11"/>
        <v/>
      </c>
      <c r="D174" s="2" t="str">
        <f t="shared" si="12"/>
        <v/>
      </c>
      <c r="E174" s="2" t="str">
        <f t="shared" si="13"/>
        <v/>
      </c>
      <c r="F174" s="23" t="str">
        <f t="shared" si="15"/>
        <v/>
      </c>
    </row>
    <row r="175" spans="1:6" x14ac:dyDescent="0.25">
      <c r="A175" s="28" t="str">
        <f>IF(ISNUMBER(A174),IF(A174+TIME(1,0,0)&lt;=MAX(IndirectCompletedDates),
IF(HOUR(A174+TIME(1,0,0))&gt;FinishHour,A174+TIME((24-FinishHour)+StartHour,0,0),A174+TIME(1,0,0)),""),"")</f>
        <v/>
      </c>
      <c r="B175" s="2" t="str">
        <f t="shared" si="14"/>
        <v/>
      </c>
      <c r="C175" s="2" t="str">
        <f t="shared" si="11"/>
        <v/>
      </c>
      <c r="D175" s="2" t="str">
        <f t="shared" si="12"/>
        <v/>
      </c>
      <c r="E175" s="2" t="str">
        <f t="shared" si="13"/>
        <v/>
      </c>
      <c r="F175" s="23" t="str">
        <f t="shared" si="15"/>
        <v/>
      </c>
    </row>
    <row r="176" spans="1:6" x14ac:dyDescent="0.25">
      <c r="A176" s="28" t="str">
        <f>IF(ISNUMBER(A175),IF(A175+TIME(1,0,0)&lt;=MAX(IndirectCompletedDates),
IF(HOUR(A175+TIME(1,0,0))&gt;FinishHour,A175+TIME((24-FinishHour)+StartHour,0,0),A175+TIME(1,0,0)),""),"")</f>
        <v/>
      </c>
      <c r="B176" s="2" t="str">
        <f t="shared" si="14"/>
        <v/>
      </c>
      <c r="C176" s="2" t="str">
        <f t="shared" si="11"/>
        <v/>
      </c>
      <c r="D176" s="2" t="str">
        <f t="shared" si="12"/>
        <v/>
      </c>
      <c r="E176" s="2" t="str">
        <f t="shared" si="13"/>
        <v/>
      </c>
      <c r="F176" s="23" t="str">
        <f t="shared" si="15"/>
        <v/>
      </c>
    </row>
    <row r="177" spans="1:6" x14ac:dyDescent="0.25">
      <c r="A177" s="28" t="str">
        <f>IF(ISNUMBER(A176),IF(A176+TIME(1,0,0)&lt;=MAX(IndirectCompletedDates),
IF(HOUR(A176+TIME(1,0,0))&gt;FinishHour,A176+TIME((24-FinishHour)+StartHour,0,0),A176+TIME(1,0,0)),""),"")</f>
        <v/>
      </c>
      <c r="B177" s="2" t="str">
        <f t="shared" si="14"/>
        <v/>
      </c>
      <c r="C177" s="2" t="str">
        <f t="shared" si="11"/>
        <v/>
      </c>
      <c r="D177" s="2" t="str">
        <f t="shared" si="12"/>
        <v/>
      </c>
      <c r="E177" s="2" t="str">
        <f t="shared" si="13"/>
        <v/>
      </c>
      <c r="F177" s="23" t="str">
        <f t="shared" si="15"/>
        <v/>
      </c>
    </row>
    <row r="178" spans="1:6" x14ac:dyDescent="0.25">
      <c r="A178" s="28" t="str">
        <f>IF(ISNUMBER(A177),IF(A177+TIME(1,0,0)&lt;=MAX(IndirectCompletedDates),
IF(HOUR(A177+TIME(1,0,0))&gt;FinishHour,A177+TIME((24-FinishHour)+StartHour,0,0),A177+TIME(1,0,0)),""),"")</f>
        <v/>
      </c>
      <c r="B178" s="2" t="str">
        <f t="shared" si="14"/>
        <v/>
      </c>
      <c r="C178" s="2" t="str">
        <f t="shared" si="11"/>
        <v/>
      </c>
      <c r="D178" s="2" t="str">
        <f t="shared" si="12"/>
        <v/>
      </c>
      <c r="E178" s="2" t="str">
        <f t="shared" si="13"/>
        <v/>
      </c>
      <c r="F178" s="23" t="str">
        <f t="shared" si="15"/>
        <v/>
      </c>
    </row>
    <row r="179" spans="1:6" x14ac:dyDescent="0.25">
      <c r="A179" s="28" t="str">
        <f>IF(ISNUMBER(A178),IF(A178+TIME(1,0,0)&lt;=MAX(IndirectCompletedDates),
IF(HOUR(A178+TIME(1,0,0))&gt;FinishHour,A178+TIME((24-FinishHour)+StartHour,0,0),A178+TIME(1,0,0)),""),"")</f>
        <v/>
      </c>
      <c r="B179" s="2" t="str">
        <f t="shared" si="14"/>
        <v/>
      </c>
      <c r="C179" s="2" t="str">
        <f t="shared" si="11"/>
        <v/>
      </c>
      <c r="D179" s="2" t="str">
        <f t="shared" si="12"/>
        <v/>
      </c>
      <c r="E179" s="2" t="str">
        <f t="shared" si="13"/>
        <v/>
      </c>
      <c r="F179" s="23" t="str">
        <f t="shared" si="15"/>
        <v/>
      </c>
    </row>
    <row r="180" spans="1:6" x14ac:dyDescent="0.25">
      <c r="A180" s="28" t="str">
        <f>IF(ISNUMBER(A179),IF(A179+TIME(1,0,0)&lt;=MAX(IndirectCompletedDates),
IF(HOUR(A179+TIME(1,0,0))&gt;FinishHour,A179+TIME((24-FinishHour)+StartHour,0,0),A179+TIME(1,0,0)),""),"")</f>
        <v/>
      </c>
      <c r="B180" s="2" t="str">
        <f t="shared" si="14"/>
        <v/>
      </c>
      <c r="C180" s="2" t="str">
        <f t="shared" si="11"/>
        <v/>
      </c>
      <c r="D180" s="2" t="str">
        <f t="shared" si="12"/>
        <v/>
      </c>
      <c r="E180" s="2" t="str">
        <f t="shared" si="13"/>
        <v/>
      </c>
      <c r="F180" s="23" t="str">
        <f t="shared" si="15"/>
        <v/>
      </c>
    </row>
    <row r="181" spans="1:6" x14ac:dyDescent="0.25">
      <c r="A181" s="28" t="str">
        <f>IF(ISNUMBER(A180),IF(A180+TIME(1,0,0)&lt;=MAX(IndirectCompletedDates),
IF(HOUR(A180+TIME(1,0,0))&gt;FinishHour,A180+TIME((24-FinishHour)+StartHour,0,0),A180+TIME(1,0,0)),""),"")</f>
        <v/>
      </c>
      <c r="B181" s="2" t="str">
        <f t="shared" si="14"/>
        <v/>
      </c>
      <c r="C181" s="2" t="str">
        <f t="shared" si="11"/>
        <v/>
      </c>
      <c r="D181" s="2" t="str">
        <f t="shared" si="12"/>
        <v/>
      </c>
      <c r="E181" s="2" t="str">
        <f t="shared" si="13"/>
        <v/>
      </c>
      <c r="F181" s="23" t="str">
        <f t="shared" si="15"/>
        <v/>
      </c>
    </row>
    <row r="182" spans="1:6" x14ac:dyDescent="0.25">
      <c r="A182" s="28" t="str">
        <f>IF(ISNUMBER(A181),IF(A181+TIME(1,0,0)&lt;=MAX(IndirectCompletedDates),
IF(HOUR(A181+TIME(1,0,0))&gt;FinishHour,A181+TIME((24-FinishHour)+StartHour,0,0),A181+TIME(1,0,0)),""),"")</f>
        <v/>
      </c>
      <c r="B182" s="2" t="str">
        <f t="shared" si="14"/>
        <v/>
      </c>
      <c r="C182" s="2" t="str">
        <f t="shared" si="11"/>
        <v/>
      </c>
      <c r="D182" s="2" t="str">
        <f t="shared" si="12"/>
        <v/>
      </c>
      <c r="E182" s="2" t="str">
        <f t="shared" si="13"/>
        <v/>
      </c>
      <c r="F182" s="23" t="str">
        <f t="shared" si="15"/>
        <v/>
      </c>
    </row>
    <row r="183" spans="1:6" x14ac:dyDescent="0.25">
      <c r="A183" s="28" t="str">
        <f>IF(ISNUMBER(A182),IF(A182+TIME(1,0,0)&lt;=MAX(IndirectCompletedDates),
IF(HOUR(A182+TIME(1,0,0))&gt;FinishHour,A182+TIME((24-FinishHour)+StartHour,0,0),A182+TIME(1,0,0)),""),"")</f>
        <v/>
      </c>
      <c r="B183" s="2" t="str">
        <f t="shared" si="14"/>
        <v/>
      </c>
      <c r="C183" s="2" t="str">
        <f t="shared" si="11"/>
        <v/>
      </c>
      <c r="D183" s="2" t="str">
        <f t="shared" si="12"/>
        <v/>
      </c>
      <c r="E183" s="2" t="str">
        <f t="shared" si="13"/>
        <v/>
      </c>
      <c r="F183" s="23" t="str">
        <f t="shared" si="15"/>
        <v/>
      </c>
    </row>
    <row r="184" spans="1:6" x14ac:dyDescent="0.25">
      <c r="A184" s="28" t="str">
        <f>IF(ISNUMBER(A183),IF(A183+TIME(1,0,0)&lt;=MAX(IndirectCompletedDates),
IF(HOUR(A183+TIME(1,0,0))&gt;FinishHour,A183+TIME((24-FinishHour)+StartHour,0,0),A183+TIME(1,0,0)),""),"")</f>
        <v/>
      </c>
      <c r="B184" s="2" t="str">
        <f t="shared" si="14"/>
        <v/>
      </c>
      <c r="C184" s="2" t="str">
        <f t="shared" si="11"/>
        <v/>
      </c>
      <c r="D184" s="2" t="str">
        <f t="shared" si="12"/>
        <v/>
      </c>
      <c r="E184" s="2" t="str">
        <f t="shared" si="13"/>
        <v/>
      </c>
      <c r="F184" s="23" t="str">
        <f t="shared" si="15"/>
        <v/>
      </c>
    </row>
    <row r="185" spans="1:6" x14ac:dyDescent="0.25">
      <c r="A185" s="28" t="str">
        <f>IF(ISNUMBER(A184),IF(A184+TIME(1,0,0)&lt;=MAX(IndirectCompletedDates),
IF(HOUR(A184+TIME(1,0,0))&gt;FinishHour,A184+TIME((24-FinishHour)+StartHour,0,0),A184+TIME(1,0,0)),""),"")</f>
        <v/>
      </c>
      <c r="B185" s="2" t="str">
        <f t="shared" si="14"/>
        <v/>
      </c>
      <c r="C185" s="2" t="str">
        <f t="shared" si="11"/>
        <v/>
      </c>
      <c r="D185" s="2" t="str">
        <f t="shared" si="12"/>
        <v/>
      </c>
      <c r="E185" s="2" t="str">
        <f t="shared" si="13"/>
        <v/>
      </c>
      <c r="F185" s="23" t="str">
        <f t="shared" si="15"/>
        <v/>
      </c>
    </row>
    <row r="186" spans="1:6" x14ac:dyDescent="0.25">
      <c r="A186" s="28" t="str">
        <f>IF(ISNUMBER(A185),IF(A185+TIME(1,0,0)&lt;=MAX(IndirectCompletedDates),
IF(HOUR(A185+TIME(1,0,0))&gt;FinishHour,A185+TIME((24-FinishHour)+StartHour,0,0),A185+TIME(1,0,0)),""),"")</f>
        <v/>
      </c>
      <c r="B186" s="2" t="str">
        <f t="shared" si="14"/>
        <v/>
      </c>
      <c r="C186" s="2" t="str">
        <f t="shared" si="11"/>
        <v/>
      </c>
      <c r="D186" s="2" t="str">
        <f t="shared" si="12"/>
        <v/>
      </c>
      <c r="E186" s="2" t="str">
        <f t="shared" si="13"/>
        <v/>
      </c>
      <c r="F186" s="23" t="str">
        <f t="shared" si="15"/>
        <v/>
      </c>
    </row>
    <row r="187" spans="1:6" x14ac:dyDescent="0.25">
      <c r="A187" s="28" t="str">
        <f>IF(ISNUMBER(A186),IF(A186+TIME(1,0,0)&lt;=MAX(IndirectCompletedDates),
IF(HOUR(A186+TIME(1,0,0))&gt;FinishHour,A186+TIME((24-FinishHour)+StartHour,0,0),A186+TIME(1,0,0)),""),"")</f>
        <v/>
      </c>
      <c r="B187" s="2" t="str">
        <f t="shared" si="14"/>
        <v/>
      </c>
      <c r="C187" s="2" t="str">
        <f t="shared" si="11"/>
        <v/>
      </c>
      <c r="D187" s="2" t="str">
        <f t="shared" si="12"/>
        <v/>
      </c>
      <c r="E187" s="2" t="str">
        <f t="shared" si="13"/>
        <v/>
      </c>
      <c r="F187" s="23" t="str">
        <f t="shared" si="15"/>
        <v/>
      </c>
    </row>
    <row r="188" spans="1:6" x14ac:dyDescent="0.25">
      <c r="A188" s="28" t="str">
        <f>IF(ISNUMBER(A187),IF(A187+TIME(1,0,0)&lt;=MAX(IndirectCompletedDates),
IF(HOUR(A187+TIME(1,0,0))&gt;FinishHour,A187+TIME((24-FinishHour)+StartHour,0,0),A187+TIME(1,0,0)),""),"")</f>
        <v/>
      </c>
      <c r="B188" s="2" t="str">
        <f t="shared" si="14"/>
        <v/>
      </c>
      <c r="C188" s="2" t="str">
        <f t="shared" si="11"/>
        <v/>
      </c>
      <c r="D188" s="2" t="str">
        <f t="shared" si="12"/>
        <v/>
      </c>
      <c r="E188" s="2" t="str">
        <f t="shared" si="13"/>
        <v/>
      </c>
      <c r="F188" s="23" t="str">
        <f t="shared" si="15"/>
        <v/>
      </c>
    </row>
    <row r="189" spans="1:6" x14ac:dyDescent="0.25">
      <c r="A189" s="28" t="str">
        <f>IF(ISNUMBER(A188),IF(A188+TIME(1,0,0)&lt;=MAX(IndirectCompletedDates),
IF(HOUR(A188+TIME(1,0,0))&gt;FinishHour,A188+TIME((24-FinishHour)+StartHour,0,0),A188+TIME(1,0,0)),""),"")</f>
        <v/>
      </c>
      <c r="B189" s="2" t="str">
        <f t="shared" si="14"/>
        <v/>
      </c>
      <c r="C189" s="2" t="str">
        <f t="shared" si="11"/>
        <v/>
      </c>
      <c r="D189" s="2" t="str">
        <f t="shared" si="12"/>
        <v/>
      </c>
      <c r="E189" s="2" t="str">
        <f t="shared" si="13"/>
        <v/>
      </c>
      <c r="F189" s="23" t="str">
        <f t="shared" si="15"/>
        <v/>
      </c>
    </row>
    <row r="190" spans="1:6" x14ac:dyDescent="0.25">
      <c r="A190" s="28" t="str">
        <f>IF(ISNUMBER(A189),IF(A189+TIME(1,0,0)&lt;=MAX(IndirectCompletedDates),
IF(HOUR(A189+TIME(1,0,0))&gt;FinishHour,A189+TIME((24-FinishHour)+StartHour,0,0),A189+TIME(1,0,0)),""),"")</f>
        <v/>
      </c>
      <c r="B190" s="2" t="str">
        <f t="shared" si="14"/>
        <v/>
      </c>
      <c r="C190" s="2" t="str">
        <f t="shared" si="11"/>
        <v/>
      </c>
      <c r="D190" s="2" t="str">
        <f t="shared" si="12"/>
        <v/>
      </c>
      <c r="E190" s="2" t="str">
        <f t="shared" si="13"/>
        <v/>
      </c>
      <c r="F190" s="23" t="str">
        <f t="shared" si="15"/>
        <v/>
      </c>
    </row>
    <row r="191" spans="1:6" x14ac:dyDescent="0.25">
      <c r="A191" s="28" t="str">
        <f>IF(ISNUMBER(A190),IF(A190+TIME(1,0,0)&lt;=MAX(IndirectCompletedDates),
IF(HOUR(A190+TIME(1,0,0))&gt;FinishHour,A190+TIME((24-FinishHour)+StartHour,0,0),A190+TIME(1,0,0)),""),"")</f>
        <v/>
      </c>
      <c r="B191" s="2" t="str">
        <f t="shared" si="14"/>
        <v/>
      </c>
      <c r="C191" s="2" t="str">
        <f t="shared" si="11"/>
        <v/>
      </c>
      <c r="D191" s="2" t="str">
        <f t="shared" si="12"/>
        <v/>
      </c>
      <c r="E191" s="2" t="str">
        <f t="shared" si="13"/>
        <v/>
      </c>
      <c r="F191" s="23" t="str">
        <f t="shared" si="15"/>
        <v/>
      </c>
    </row>
    <row r="192" spans="1:6" x14ac:dyDescent="0.25">
      <c r="A192" s="28" t="str">
        <f>IF(ISNUMBER(A191),IF(A191+TIME(1,0,0)&lt;=MAX(IndirectCompletedDates),
IF(HOUR(A191+TIME(1,0,0))&gt;FinishHour,A191+TIME((24-FinishHour)+StartHour,0,0),A191+TIME(1,0,0)),""),"")</f>
        <v/>
      </c>
      <c r="B192" s="2" t="str">
        <f t="shared" si="14"/>
        <v/>
      </c>
      <c r="C192" s="2" t="str">
        <f t="shared" si="11"/>
        <v/>
      </c>
      <c r="D192" s="2" t="str">
        <f t="shared" si="12"/>
        <v/>
      </c>
      <c r="E192" s="2" t="str">
        <f t="shared" si="13"/>
        <v/>
      </c>
      <c r="F192" s="23" t="str">
        <f t="shared" si="15"/>
        <v/>
      </c>
    </row>
    <row r="193" spans="1:6" x14ac:dyDescent="0.25">
      <c r="A193" s="28" t="str">
        <f>IF(ISNUMBER(A192),IF(A192+TIME(1,0,0)&lt;=MAX(IndirectCompletedDates),
IF(HOUR(A192+TIME(1,0,0))&gt;FinishHour,A192+TIME((24-FinishHour)+StartHour,0,0),A192+TIME(1,0,0)),""),"")</f>
        <v/>
      </c>
      <c r="B193" s="2" t="str">
        <f t="shared" si="14"/>
        <v/>
      </c>
      <c r="C193" s="2" t="str">
        <f t="shared" si="11"/>
        <v/>
      </c>
      <c r="D193" s="2" t="str">
        <f t="shared" si="12"/>
        <v/>
      </c>
      <c r="E193" s="2" t="str">
        <f t="shared" si="13"/>
        <v/>
      </c>
      <c r="F193" s="23" t="str">
        <f t="shared" si="15"/>
        <v/>
      </c>
    </row>
    <row r="194" spans="1:6" x14ac:dyDescent="0.25">
      <c r="A194" s="28" t="str">
        <f>IF(ISNUMBER(A193),IF(A193+TIME(1,0,0)&lt;=MAX(IndirectCompletedDates),
IF(HOUR(A193+TIME(1,0,0))&gt;FinishHour,A193+TIME((24-FinishHour)+StartHour,0,0),A193+TIME(1,0,0)),""),"")</f>
        <v/>
      </c>
      <c r="B194" s="2" t="str">
        <f t="shared" si="14"/>
        <v/>
      </c>
      <c r="C194" s="2" t="str">
        <f t="shared" ref="C194:C257" si="16">IF(A194="","",COUNTIF(YMDH_Complete,B194))</f>
        <v/>
      </c>
      <c r="D194" s="2" t="str">
        <f t="shared" ref="D194:D252" si="17">IF($A194="","",COUNTIFS(YMDH_Complete,$B194,IndirectWorkType,WorkTypeString) + COUNTIFS(YMDH_Complete,$B194,IndirectWorkType,""))</f>
        <v/>
      </c>
      <c r="E194" s="2" t="str">
        <f t="shared" ref="E194:E252" si="18">IF($A194="","",COUNTIFS(YMDH_Complete,$B194,IndirectWorkType,DefectTypeString))</f>
        <v/>
      </c>
      <c r="F194" s="23" t="str">
        <f t="shared" si="15"/>
        <v/>
      </c>
    </row>
    <row r="195" spans="1:6" x14ac:dyDescent="0.25">
      <c r="A195" s="28" t="str">
        <f>IF(ISNUMBER(A194),IF(A194+TIME(1,0,0)&lt;=MAX(IndirectCompletedDates),
IF(HOUR(A194+TIME(1,0,0))&gt;FinishHour,A194+TIME((24-FinishHour)+StartHour,0,0),A194+TIME(1,0,0)),""),"")</f>
        <v/>
      </c>
      <c r="B195" s="2" t="str">
        <f t="shared" ref="B195:B252" si="19">IF(ISNUMBER(A195),YEAR(A195)&amp;"-"&amp;TEXT(MONTH(A195),"00") &amp;"-"&amp;TEXT(DAY(A195),"00") &amp;"-"&amp;TEXT(HOUR(A195),"00"),"")</f>
        <v/>
      </c>
      <c r="C195" s="2" t="str">
        <f t="shared" si="16"/>
        <v/>
      </c>
      <c r="D195" s="2" t="str">
        <f t="shared" si="17"/>
        <v/>
      </c>
      <c r="E195" s="2" t="str">
        <f t="shared" si="18"/>
        <v/>
      </c>
      <c r="F195" s="23" t="str">
        <f t="shared" ref="F195:F252" si="20">IF(D195&lt;&gt;"",IF(D195&gt;0,E195/D195,0),"")</f>
        <v/>
      </c>
    </row>
    <row r="196" spans="1:6" x14ac:dyDescent="0.25">
      <c r="A196" s="28" t="str">
        <f>IF(ISNUMBER(A195),IF(A195+TIME(1,0,0)&lt;=MAX(IndirectCompletedDates),
IF(HOUR(A195+TIME(1,0,0))&gt;FinishHour,A195+TIME((24-FinishHour)+StartHour,0,0),A195+TIME(1,0,0)),""),"")</f>
        <v/>
      </c>
      <c r="B196" s="2" t="str">
        <f t="shared" si="19"/>
        <v/>
      </c>
      <c r="C196" s="2" t="str">
        <f t="shared" si="16"/>
        <v/>
      </c>
      <c r="D196" s="2" t="str">
        <f t="shared" si="17"/>
        <v/>
      </c>
      <c r="E196" s="2" t="str">
        <f t="shared" si="18"/>
        <v/>
      </c>
      <c r="F196" s="23" t="str">
        <f t="shared" si="20"/>
        <v/>
      </c>
    </row>
    <row r="197" spans="1:6" x14ac:dyDescent="0.25">
      <c r="A197" s="28" t="str">
        <f>IF(ISNUMBER(A196),IF(A196+TIME(1,0,0)&lt;=MAX(IndirectCompletedDates),
IF(HOUR(A196+TIME(1,0,0))&gt;FinishHour,A196+TIME((24-FinishHour)+StartHour,0,0),A196+TIME(1,0,0)),""),"")</f>
        <v/>
      </c>
      <c r="B197" s="2" t="str">
        <f t="shared" si="19"/>
        <v/>
      </c>
      <c r="C197" s="2" t="str">
        <f t="shared" si="16"/>
        <v/>
      </c>
      <c r="D197" s="2" t="str">
        <f t="shared" si="17"/>
        <v/>
      </c>
      <c r="E197" s="2" t="str">
        <f t="shared" si="18"/>
        <v/>
      </c>
      <c r="F197" s="23" t="str">
        <f t="shared" si="20"/>
        <v/>
      </c>
    </row>
    <row r="198" spans="1:6" x14ac:dyDescent="0.25">
      <c r="A198" s="28" t="str">
        <f>IF(ISNUMBER(A197),IF(A197+TIME(1,0,0)&lt;=MAX(IndirectCompletedDates),
IF(HOUR(A197+TIME(1,0,0))&gt;FinishHour,A197+TIME((24-FinishHour)+StartHour,0,0),A197+TIME(1,0,0)),""),"")</f>
        <v/>
      </c>
      <c r="B198" s="2" t="str">
        <f t="shared" si="19"/>
        <v/>
      </c>
      <c r="C198" s="2" t="str">
        <f t="shared" si="16"/>
        <v/>
      </c>
      <c r="D198" s="2" t="str">
        <f t="shared" si="17"/>
        <v/>
      </c>
      <c r="E198" s="2" t="str">
        <f t="shared" si="18"/>
        <v/>
      </c>
      <c r="F198" s="23" t="str">
        <f t="shared" si="20"/>
        <v/>
      </c>
    </row>
    <row r="199" spans="1:6" x14ac:dyDescent="0.25">
      <c r="A199" s="28" t="str">
        <f>IF(ISNUMBER(A198),IF(A198+TIME(1,0,0)&lt;=MAX(IndirectCompletedDates),
IF(HOUR(A198+TIME(1,0,0))&gt;FinishHour,A198+TIME((24-FinishHour)+StartHour,0,0),A198+TIME(1,0,0)),""),"")</f>
        <v/>
      </c>
      <c r="B199" s="2" t="str">
        <f t="shared" si="19"/>
        <v/>
      </c>
      <c r="C199" s="2" t="str">
        <f t="shared" si="16"/>
        <v/>
      </c>
      <c r="D199" s="2" t="str">
        <f t="shared" si="17"/>
        <v/>
      </c>
      <c r="E199" s="2" t="str">
        <f t="shared" si="18"/>
        <v/>
      </c>
      <c r="F199" s="23" t="str">
        <f t="shared" si="20"/>
        <v/>
      </c>
    </row>
    <row r="200" spans="1:6" x14ac:dyDescent="0.25">
      <c r="A200" s="28" t="str">
        <f>IF(ISNUMBER(A199),IF(A199+TIME(1,0,0)&lt;=MAX(IndirectCompletedDates),
IF(HOUR(A199+TIME(1,0,0))&gt;FinishHour,A199+TIME((24-FinishHour)+StartHour,0,0),A199+TIME(1,0,0)),""),"")</f>
        <v/>
      </c>
      <c r="B200" s="2" t="str">
        <f t="shared" si="19"/>
        <v/>
      </c>
      <c r="C200" s="2" t="str">
        <f t="shared" si="16"/>
        <v/>
      </c>
      <c r="D200" s="2" t="str">
        <f t="shared" si="17"/>
        <v/>
      </c>
      <c r="E200" s="2" t="str">
        <f t="shared" si="18"/>
        <v/>
      </c>
      <c r="F200" s="23" t="str">
        <f t="shared" si="20"/>
        <v/>
      </c>
    </row>
    <row r="201" spans="1:6" x14ac:dyDescent="0.25">
      <c r="A201" s="28" t="str">
        <f>IF(ISNUMBER(A200),IF(A200+TIME(1,0,0)&lt;=MAX(IndirectCompletedDates),
IF(HOUR(A200+TIME(1,0,0))&gt;FinishHour,A200+TIME((24-FinishHour)+StartHour,0,0),A200+TIME(1,0,0)),""),"")</f>
        <v/>
      </c>
      <c r="B201" s="2" t="str">
        <f t="shared" si="19"/>
        <v/>
      </c>
      <c r="C201" s="2" t="str">
        <f t="shared" si="16"/>
        <v/>
      </c>
      <c r="D201" s="2" t="str">
        <f t="shared" si="17"/>
        <v/>
      </c>
      <c r="E201" s="2" t="str">
        <f t="shared" si="18"/>
        <v/>
      </c>
      <c r="F201" s="23" t="str">
        <f t="shared" si="20"/>
        <v/>
      </c>
    </row>
    <row r="202" spans="1:6" x14ac:dyDescent="0.25">
      <c r="A202" s="28" t="str">
        <f>IF(ISNUMBER(A201),IF(A201+TIME(1,0,0)&lt;=MAX(IndirectCompletedDates),
IF(HOUR(A201+TIME(1,0,0))&gt;FinishHour,A201+TIME((24-FinishHour)+StartHour,0,0),A201+TIME(1,0,0)),""),"")</f>
        <v/>
      </c>
      <c r="B202" s="2" t="str">
        <f t="shared" si="19"/>
        <v/>
      </c>
      <c r="C202" s="2" t="str">
        <f t="shared" si="16"/>
        <v/>
      </c>
      <c r="D202" s="2" t="str">
        <f t="shared" si="17"/>
        <v/>
      </c>
      <c r="E202" s="2" t="str">
        <f t="shared" si="18"/>
        <v/>
      </c>
      <c r="F202" s="23" t="str">
        <f t="shared" si="20"/>
        <v/>
      </c>
    </row>
    <row r="203" spans="1:6" x14ac:dyDescent="0.25">
      <c r="A203" s="28" t="str">
        <f>IF(ISNUMBER(A202),IF(A202+TIME(1,0,0)&lt;=MAX(IndirectCompletedDates),
IF(HOUR(A202+TIME(1,0,0))&gt;FinishHour,A202+TIME((24-FinishHour)+StartHour,0,0),A202+TIME(1,0,0)),""),"")</f>
        <v/>
      </c>
      <c r="B203" s="2" t="str">
        <f t="shared" si="19"/>
        <v/>
      </c>
      <c r="C203" s="2" t="str">
        <f t="shared" si="16"/>
        <v/>
      </c>
      <c r="D203" s="2" t="str">
        <f t="shared" si="17"/>
        <v/>
      </c>
      <c r="E203" s="2" t="str">
        <f t="shared" si="18"/>
        <v/>
      </c>
      <c r="F203" s="23" t="str">
        <f t="shared" si="20"/>
        <v/>
      </c>
    </row>
    <row r="204" spans="1:6" x14ac:dyDescent="0.25">
      <c r="A204" s="28" t="str">
        <f>IF(ISNUMBER(A203),IF(A203+TIME(1,0,0)&lt;=MAX(IndirectCompletedDates),
IF(HOUR(A203+TIME(1,0,0))&gt;FinishHour,A203+TIME((24-FinishHour)+StartHour,0,0),A203+TIME(1,0,0)),""),"")</f>
        <v/>
      </c>
      <c r="B204" s="2" t="str">
        <f t="shared" si="19"/>
        <v/>
      </c>
      <c r="C204" s="2" t="str">
        <f t="shared" si="16"/>
        <v/>
      </c>
      <c r="D204" s="2" t="str">
        <f t="shared" si="17"/>
        <v/>
      </c>
      <c r="E204" s="2" t="str">
        <f t="shared" si="18"/>
        <v/>
      </c>
      <c r="F204" s="23" t="str">
        <f t="shared" si="20"/>
        <v/>
      </c>
    </row>
    <row r="205" spans="1:6" x14ac:dyDescent="0.25">
      <c r="A205" s="28" t="str">
        <f>IF(ISNUMBER(A204),IF(A204+TIME(1,0,0)&lt;=MAX(IndirectCompletedDates),
IF(HOUR(A204+TIME(1,0,0))&gt;FinishHour,A204+TIME((24-FinishHour)+StartHour,0,0),A204+TIME(1,0,0)),""),"")</f>
        <v/>
      </c>
      <c r="B205" s="2" t="str">
        <f t="shared" si="19"/>
        <v/>
      </c>
      <c r="C205" s="2" t="str">
        <f t="shared" si="16"/>
        <v/>
      </c>
      <c r="D205" s="2" t="str">
        <f t="shared" si="17"/>
        <v/>
      </c>
      <c r="E205" s="2" t="str">
        <f t="shared" si="18"/>
        <v/>
      </c>
      <c r="F205" s="23" t="str">
        <f t="shared" si="20"/>
        <v/>
      </c>
    </row>
    <row r="206" spans="1:6" x14ac:dyDescent="0.25">
      <c r="A206" s="28" t="str">
        <f>IF(ISNUMBER(A205),IF(A205+TIME(1,0,0)&lt;=MAX(IndirectCompletedDates),
IF(HOUR(A205+TIME(1,0,0))&gt;FinishHour,A205+TIME((24-FinishHour)+StartHour,0,0),A205+TIME(1,0,0)),""),"")</f>
        <v/>
      </c>
      <c r="B206" s="2" t="str">
        <f t="shared" si="19"/>
        <v/>
      </c>
      <c r="C206" s="2" t="str">
        <f t="shared" si="16"/>
        <v/>
      </c>
      <c r="D206" s="2" t="str">
        <f t="shared" si="17"/>
        <v/>
      </c>
      <c r="E206" s="2" t="str">
        <f t="shared" si="18"/>
        <v/>
      </c>
      <c r="F206" s="23" t="str">
        <f t="shared" si="20"/>
        <v/>
      </c>
    </row>
    <row r="207" spans="1:6" x14ac:dyDescent="0.25">
      <c r="A207" s="28" t="str">
        <f>IF(ISNUMBER(A206),IF(A206+TIME(1,0,0)&lt;=MAX(IndirectCompletedDates),
IF(HOUR(A206+TIME(1,0,0))&gt;FinishHour,A206+TIME((24-FinishHour)+StartHour,0,0),A206+TIME(1,0,0)),""),"")</f>
        <v/>
      </c>
      <c r="B207" s="2" t="str">
        <f t="shared" si="19"/>
        <v/>
      </c>
      <c r="C207" s="2" t="str">
        <f t="shared" si="16"/>
        <v/>
      </c>
      <c r="D207" s="2" t="str">
        <f t="shared" si="17"/>
        <v/>
      </c>
      <c r="E207" s="2" t="str">
        <f t="shared" si="18"/>
        <v/>
      </c>
      <c r="F207" s="23" t="str">
        <f t="shared" si="20"/>
        <v/>
      </c>
    </row>
    <row r="208" spans="1:6" x14ac:dyDescent="0.25">
      <c r="A208" s="28" t="str">
        <f>IF(ISNUMBER(A207),IF(A207+TIME(1,0,0)&lt;=MAX(IndirectCompletedDates),
IF(HOUR(A207+TIME(1,0,0))&gt;FinishHour,A207+TIME((24-FinishHour)+StartHour,0,0),A207+TIME(1,0,0)),""),"")</f>
        <v/>
      </c>
      <c r="B208" s="2" t="str">
        <f t="shared" si="19"/>
        <v/>
      </c>
      <c r="C208" s="2" t="str">
        <f t="shared" si="16"/>
        <v/>
      </c>
      <c r="D208" s="2" t="str">
        <f t="shared" si="17"/>
        <v/>
      </c>
      <c r="E208" s="2" t="str">
        <f t="shared" si="18"/>
        <v/>
      </c>
      <c r="F208" s="23" t="str">
        <f t="shared" si="20"/>
        <v/>
      </c>
    </row>
    <row r="209" spans="1:6" x14ac:dyDescent="0.25">
      <c r="A209" s="28" t="str">
        <f>IF(ISNUMBER(A208),IF(A208+TIME(1,0,0)&lt;=MAX(IndirectCompletedDates),
IF(HOUR(A208+TIME(1,0,0))&gt;FinishHour,A208+TIME((24-FinishHour)+StartHour,0,0),A208+TIME(1,0,0)),""),"")</f>
        <v/>
      </c>
      <c r="B209" s="2" t="str">
        <f t="shared" si="19"/>
        <v/>
      </c>
      <c r="C209" s="2" t="str">
        <f t="shared" si="16"/>
        <v/>
      </c>
      <c r="D209" s="2" t="str">
        <f t="shared" si="17"/>
        <v/>
      </c>
      <c r="E209" s="2" t="str">
        <f t="shared" si="18"/>
        <v/>
      </c>
      <c r="F209" s="23" t="str">
        <f t="shared" si="20"/>
        <v/>
      </c>
    </row>
    <row r="210" spans="1:6" x14ac:dyDescent="0.25">
      <c r="A210" s="28" t="str">
        <f>IF(ISNUMBER(A209),IF(A209+TIME(1,0,0)&lt;=MAX(IndirectCompletedDates),
IF(HOUR(A209+TIME(1,0,0))&gt;FinishHour,A209+TIME((24-FinishHour)+StartHour,0,0),A209+TIME(1,0,0)),""),"")</f>
        <v/>
      </c>
      <c r="B210" s="2" t="str">
        <f t="shared" si="19"/>
        <v/>
      </c>
      <c r="C210" s="2" t="str">
        <f t="shared" si="16"/>
        <v/>
      </c>
      <c r="D210" s="2" t="str">
        <f t="shared" si="17"/>
        <v/>
      </c>
      <c r="E210" s="2" t="str">
        <f t="shared" si="18"/>
        <v/>
      </c>
      <c r="F210" s="23" t="str">
        <f t="shared" si="20"/>
        <v/>
      </c>
    </row>
    <row r="211" spans="1:6" x14ac:dyDescent="0.25">
      <c r="A211" s="28" t="str">
        <f>IF(ISNUMBER(A210),IF(A210+TIME(1,0,0)&lt;=MAX(IndirectCompletedDates),
IF(HOUR(A210+TIME(1,0,0))&gt;FinishHour,A210+TIME((24-FinishHour)+StartHour,0,0),A210+TIME(1,0,0)),""),"")</f>
        <v/>
      </c>
      <c r="B211" s="2" t="str">
        <f t="shared" si="19"/>
        <v/>
      </c>
      <c r="C211" s="2" t="str">
        <f t="shared" si="16"/>
        <v/>
      </c>
      <c r="D211" s="2" t="str">
        <f t="shared" si="17"/>
        <v/>
      </c>
      <c r="E211" s="2" t="str">
        <f t="shared" si="18"/>
        <v/>
      </c>
      <c r="F211" s="23" t="str">
        <f t="shared" si="20"/>
        <v/>
      </c>
    </row>
    <row r="212" spans="1:6" x14ac:dyDescent="0.25">
      <c r="A212" s="28" t="str">
        <f>IF(ISNUMBER(A211),IF(A211+TIME(1,0,0)&lt;=MAX(IndirectCompletedDates),
IF(HOUR(A211+TIME(1,0,0))&gt;FinishHour,A211+TIME((24-FinishHour)+StartHour,0,0),A211+TIME(1,0,0)),""),"")</f>
        <v/>
      </c>
      <c r="B212" s="2" t="str">
        <f t="shared" si="19"/>
        <v/>
      </c>
      <c r="C212" s="2" t="str">
        <f t="shared" si="16"/>
        <v/>
      </c>
      <c r="D212" s="2" t="str">
        <f t="shared" si="17"/>
        <v/>
      </c>
      <c r="E212" s="2" t="str">
        <f t="shared" si="18"/>
        <v/>
      </c>
      <c r="F212" s="23" t="str">
        <f t="shared" si="20"/>
        <v/>
      </c>
    </row>
    <row r="213" spans="1:6" x14ac:dyDescent="0.25">
      <c r="A213" s="28" t="str">
        <f>IF(ISNUMBER(A212),IF(A212+TIME(1,0,0)&lt;=MAX(IndirectCompletedDates),
IF(HOUR(A212+TIME(1,0,0))&gt;FinishHour,A212+TIME((24-FinishHour)+StartHour,0,0),A212+TIME(1,0,0)),""),"")</f>
        <v/>
      </c>
      <c r="B213" s="2" t="str">
        <f t="shared" si="19"/>
        <v/>
      </c>
      <c r="C213" s="2" t="str">
        <f t="shared" si="16"/>
        <v/>
      </c>
      <c r="D213" s="2" t="str">
        <f t="shared" si="17"/>
        <v/>
      </c>
      <c r="E213" s="2" t="str">
        <f t="shared" si="18"/>
        <v/>
      </c>
      <c r="F213" s="23" t="str">
        <f t="shared" si="20"/>
        <v/>
      </c>
    </row>
    <row r="214" spans="1:6" x14ac:dyDescent="0.25">
      <c r="A214" s="28" t="str">
        <f>IF(ISNUMBER(A213),IF(A213+TIME(1,0,0)&lt;=MAX(IndirectCompletedDates),
IF(HOUR(A213+TIME(1,0,0))&gt;FinishHour,A213+TIME((24-FinishHour)+StartHour,0,0),A213+TIME(1,0,0)),""),"")</f>
        <v/>
      </c>
      <c r="B214" s="2" t="str">
        <f t="shared" si="19"/>
        <v/>
      </c>
      <c r="C214" s="2" t="str">
        <f t="shared" si="16"/>
        <v/>
      </c>
      <c r="D214" s="2" t="str">
        <f t="shared" si="17"/>
        <v/>
      </c>
      <c r="E214" s="2" t="str">
        <f t="shared" si="18"/>
        <v/>
      </c>
      <c r="F214" s="23" t="str">
        <f t="shared" si="20"/>
        <v/>
      </c>
    </row>
    <row r="215" spans="1:6" x14ac:dyDescent="0.25">
      <c r="A215" s="28" t="str">
        <f>IF(ISNUMBER(A214),IF(A214+TIME(1,0,0)&lt;=MAX(IndirectCompletedDates),
IF(HOUR(A214+TIME(1,0,0))&gt;FinishHour,A214+TIME((24-FinishHour)+StartHour,0,0),A214+TIME(1,0,0)),""),"")</f>
        <v/>
      </c>
      <c r="B215" s="2" t="str">
        <f t="shared" si="19"/>
        <v/>
      </c>
      <c r="C215" s="2" t="str">
        <f t="shared" si="16"/>
        <v/>
      </c>
      <c r="D215" s="2" t="str">
        <f t="shared" si="17"/>
        <v/>
      </c>
      <c r="E215" s="2" t="str">
        <f t="shared" si="18"/>
        <v/>
      </c>
      <c r="F215" s="23" t="str">
        <f t="shared" si="20"/>
        <v/>
      </c>
    </row>
    <row r="216" spans="1:6" x14ac:dyDescent="0.25">
      <c r="A216" s="28" t="str">
        <f>IF(ISNUMBER(A215),IF(A215+TIME(1,0,0)&lt;=MAX(IndirectCompletedDates),
IF(HOUR(A215+TIME(1,0,0))&gt;FinishHour,A215+TIME((24-FinishHour)+StartHour,0,0),A215+TIME(1,0,0)),""),"")</f>
        <v/>
      </c>
      <c r="B216" s="2" t="str">
        <f t="shared" si="19"/>
        <v/>
      </c>
      <c r="C216" s="2" t="str">
        <f t="shared" si="16"/>
        <v/>
      </c>
      <c r="D216" s="2" t="str">
        <f t="shared" si="17"/>
        <v/>
      </c>
      <c r="E216" s="2" t="str">
        <f t="shared" si="18"/>
        <v/>
      </c>
      <c r="F216" s="23" t="str">
        <f t="shared" si="20"/>
        <v/>
      </c>
    </row>
    <row r="217" spans="1:6" x14ac:dyDescent="0.25">
      <c r="A217" s="28" t="str">
        <f>IF(ISNUMBER(A216),IF(A216+TIME(1,0,0)&lt;=MAX(IndirectCompletedDates),
IF(HOUR(A216+TIME(1,0,0))&gt;FinishHour,A216+TIME((24-FinishHour)+StartHour,0,0),A216+TIME(1,0,0)),""),"")</f>
        <v/>
      </c>
      <c r="B217" s="2" t="str">
        <f t="shared" si="19"/>
        <v/>
      </c>
      <c r="C217" s="2" t="str">
        <f t="shared" si="16"/>
        <v/>
      </c>
      <c r="D217" s="2" t="str">
        <f t="shared" si="17"/>
        <v/>
      </c>
      <c r="E217" s="2" t="str">
        <f t="shared" si="18"/>
        <v/>
      </c>
      <c r="F217" s="23" t="str">
        <f t="shared" si="20"/>
        <v/>
      </c>
    </row>
    <row r="218" spans="1:6" x14ac:dyDescent="0.25">
      <c r="A218" s="28" t="str">
        <f>IF(ISNUMBER(A217),IF(A217+TIME(1,0,0)&lt;=MAX(IndirectCompletedDates),
IF(HOUR(A217+TIME(1,0,0))&gt;FinishHour,A217+TIME((24-FinishHour)+StartHour,0,0),A217+TIME(1,0,0)),""),"")</f>
        <v/>
      </c>
      <c r="B218" s="2" t="str">
        <f t="shared" si="19"/>
        <v/>
      </c>
      <c r="C218" s="2" t="str">
        <f t="shared" si="16"/>
        <v/>
      </c>
      <c r="D218" s="2" t="str">
        <f t="shared" si="17"/>
        <v/>
      </c>
      <c r="E218" s="2" t="str">
        <f t="shared" si="18"/>
        <v/>
      </c>
      <c r="F218" s="23" t="str">
        <f t="shared" si="20"/>
        <v/>
      </c>
    </row>
    <row r="219" spans="1:6" x14ac:dyDescent="0.25">
      <c r="A219" s="28" t="str">
        <f>IF(ISNUMBER(A218),IF(A218+TIME(1,0,0)&lt;=MAX(IndirectCompletedDates),
IF(HOUR(A218+TIME(1,0,0))&gt;FinishHour,A218+TIME((24-FinishHour)+StartHour,0,0),A218+TIME(1,0,0)),""),"")</f>
        <v/>
      </c>
      <c r="B219" s="2" t="str">
        <f t="shared" si="19"/>
        <v/>
      </c>
      <c r="C219" s="2" t="str">
        <f t="shared" si="16"/>
        <v/>
      </c>
      <c r="D219" s="2" t="str">
        <f t="shared" si="17"/>
        <v/>
      </c>
      <c r="E219" s="2" t="str">
        <f t="shared" si="18"/>
        <v/>
      </c>
      <c r="F219" s="23" t="str">
        <f t="shared" si="20"/>
        <v/>
      </c>
    </row>
    <row r="220" spans="1:6" x14ac:dyDescent="0.25">
      <c r="A220" s="28" t="str">
        <f>IF(ISNUMBER(A219),IF(A219+TIME(1,0,0)&lt;=MAX(IndirectCompletedDates),
IF(HOUR(A219+TIME(1,0,0))&gt;FinishHour,A219+TIME((24-FinishHour)+StartHour,0,0),A219+TIME(1,0,0)),""),"")</f>
        <v/>
      </c>
      <c r="B220" s="2" t="str">
        <f t="shared" si="19"/>
        <v/>
      </c>
      <c r="C220" s="2" t="str">
        <f t="shared" si="16"/>
        <v/>
      </c>
      <c r="D220" s="2" t="str">
        <f t="shared" si="17"/>
        <v/>
      </c>
      <c r="E220" s="2" t="str">
        <f t="shared" si="18"/>
        <v/>
      </c>
      <c r="F220" s="23" t="str">
        <f t="shared" si="20"/>
        <v/>
      </c>
    </row>
    <row r="221" spans="1:6" x14ac:dyDescent="0.25">
      <c r="A221" s="28" t="str">
        <f>IF(ISNUMBER(A220),IF(A220+TIME(1,0,0)&lt;=MAX(IndirectCompletedDates),
IF(HOUR(A220+TIME(1,0,0))&gt;FinishHour,A220+TIME((24-FinishHour)+StartHour,0,0),A220+TIME(1,0,0)),""),"")</f>
        <v/>
      </c>
      <c r="B221" s="2" t="str">
        <f t="shared" si="19"/>
        <v/>
      </c>
      <c r="C221" s="2" t="str">
        <f t="shared" si="16"/>
        <v/>
      </c>
      <c r="D221" s="2" t="str">
        <f t="shared" si="17"/>
        <v/>
      </c>
      <c r="E221" s="2" t="str">
        <f t="shared" si="18"/>
        <v/>
      </c>
      <c r="F221" s="23" t="str">
        <f t="shared" si="20"/>
        <v/>
      </c>
    </row>
    <row r="222" spans="1:6" x14ac:dyDescent="0.25">
      <c r="A222" s="28" t="str">
        <f>IF(ISNUMBER(A221),IF(A221+TIME(1,0,0)&lt;=MAX(IndirectCompletedDates),
IF(HOUR(A221+TIME(1,0,0))&gt;FinishHour,A221+TIME((24-FinishHour)+StartHour,0,0),A221+TIME(1,0,0)),""),"")</f>
        <v/>
      </c>
      <c r="B222" s="2" t="str">
        <f t="shared" si="19"/>
        <v/>
      </c>
      <c r="C222" s="2" t="str">
        <f t="shared" si="16"/>
        <v/>
      </c>
      <c r="D222" s="2" t="str">
        <f t="shared" si="17"/>
        <v/>
      </c>
      <c r="E222" s="2" t="str">
        <f t="shared" si="18"/>
        <v/>
      </c>
      <c r="F222" s="23" t="str">
        <f t="shared" si="20"/>
        <v/>
      </c>
    </row>
    <row r="223" spans="1:6" x14ac:dyDescent="0.25">
      <c r="A223" s="28" t="str">
        <f>IF(ISNUMBER(A222),IF(A222+TIME(1,0,0)&lt;=MAX(IndirectCompletedDates),
IF(HOUR(A222+TIME(1,0,0))&gt;FinishHour,A222+TIME((24-FinishHour)+StartHour,0,0),A222+TIME(1,0,0)),""),"")</f>
        <v/>
      </c>
      <c r="B223" s="2" t="str">
        <f t="shared" si="19"/>
        <v/>
      </c>
      <c r="C223" s="2" t="str">
        <f t="shared" si="16"/>
        <v/>
      </c>
      <c r="D223" s="2" t="str">
        <f t="shared" si="17"/>
        <v/>
      </c>
      <c r="E223" s="2" t="str">
        <f t="shared" si="18"/>
        <v/>
      </c>
      <c r="F223" s="23" t="str">
        <f t="shared" si="20"/>
        <v/>
      </c>
    </row>
    <row r="224" spans="1:6" x14ac:dyDescent="0.25">
      <c r="A224" s="28" t="str">
        <f>IF(ISNUMBER(A223),IF(A223+TIME(1,0,0)&lt;=MAX(IndirectCompletedDates),
IF(HOUR(A223+TIME(1,0,0))&gt;FinishHour,A223+TIME((24-FinishHour)+StartHour,0,0),A223+TIME(1,0,0)),""),"")</f>
        <v/>
      </c>
      <c r="B224" s="2" t="str">
        <f t="shared" si="19"/>
        <v/>
      </c>
      <c r="C224" s="2" t="str">
        <f t="shared" si="16"/>
        <v/>
      </c>
      <c r="D224" s="2" t="str">
        <f t="shared" si="17"/>
        <v/>
      </c>
      <c r="E224" s="2" t="str">
        <f t="shared" si="18"/>
        <v/>
      </c>
      <c r="F224" s="23" t="str">
        <f t="shared" si="20"/>
        <v/>
      </c>
    </row>
    <row r="225" spans="1:6" x14ac:dyDescent="0.25">
      <c r="A225" s="28" t="str">
        <f>IF(ISNUMBER(A224),IF(A224+TIME(1,0,0)&lt;=MAX(IndirectCompletedDates),
IF(HOUR(A224+TIME(1,0,0))&gt;FinishHour,A224+TIME((24-FinishHour)+StartHour,0,0),A224+TIME(1,0,0)),""),"")</f>
        <v/>
      </c>
      <c r="B225" s="2" t="str">
        <f t="shared" si="19"/>
        <v/>
      </c>
      <c r="C225" s="2" t="str">
        <f t="shared" si="16"/>
        <v/>
      </c>
      <c r="D225" s="2" t="str">
        <f t="shared" si="17"/>
        <v/>
      </c>
      <c r="E225" s="2" t="str">
        <f t="shared" si="18"/>
        <v/>
      </c>
      <c r="F225" s="23" t="str">
        <f t="shared" si="20"/>
        <v/>
      </c>
    </row>
    <row r="226" spans="1:6" x14ac:dyDescent="0.25">
      <c r="A226" s="28" t="str">
        <f>IF(ISNUMBER(A225),IF(A225+TIME(1,0,0)&lt;=MAX(IndirectCompletedDates),
IF(HOUR(A225+TIME(1,0,0))&gt;FinishHour,A225+TIME((24-FinishHour)+StartHour,0,0),A225+TIME(1,0,0)),""),"")</f>
        <v/>
      </c>
      <c r="B226" s="2" t="str">
        <f t="shared" si="19"/>
        <v/>
      </c>
      <c r="C226" s="2" t="str">
        <f t="shared" si="16"/>
        <v/>
      </c>
      <c r="D226" s="2" t="str">
        <f t="shared" si="17"/>
        <v/>
      </c>
      <c r="E226" s="2" t="str">
        <f t="shared" si="18"/>
        <v/>
      </c>
      <c r="F226" s="23" t="str">
        <f t="shared" si="20"/>
        <v/>
      </c>
    </row>
    <row r="227" spans="1:6" x14ac:dyDescent="0.25">
      <c r="A227" s="28" t="str">
        <f>IF(ISNUMBER(A226),IF(A226+TIME(1,0,0)&lt;=MAX(IndirectCompletedDates),
IF(HOUR(A226+TIME(1,0,0))&gt;FinishHour,A226+TIME((24-FinishHour)+StartHour,0,0),A226+TIME(1,0,0)),""),"")</f>
        <v/>
      </c>
      <c r="B227" s="2" t="str">
        <f t="shared" si="19"/>
        <v/>
      </c>
      <c r="C227" s="2" t="str">
        <f t="shared" si="16"/>
        <v/>
      </c>
      <c r="D227" s="2" t="str">
        <f t="shared" si="17"/>
        <v/>
      </c>
      <c r="E227" s="2" t="str">
        <f t="shared" si="18"/>
        <v/>
      </c>
      <c r="F227" s="23" t="str">
        <f t="shared" si="20"/>
        <v/>
      </c>
    </row>
    <row r="228" spans="1:6" x14ac:dyDescent="0.25">
      <c r="A228" s="28" t="str">
        <f>IF(ISNUMBER(A227),IF(A227+TIME(1,0,0)&lt;=MAX(IndirectCompletedDates),
IF(HOUR(A227+TIME(1,0,0))&gt;FinishHour,A227+TIME((24-FinishHour)+StartHour,0,0),A227+TIME(1,0,0)),""),"")</f>
        <v/>
      </c>
      <c r="B228" s="2" t="str">
        <f t="shared" si="19"/>
        <v/>
      </c>
      <c r="C228" s="2" t="str">
        <f t="shared" si="16"/>
        <v/>
      </c>
      <c r="D228" s="2" t="str">
        <f t="shared" si="17"/>
        <v/>
      </c>
      <c r="E228" s="2" t="str">
        <f t="shared" si="18"/>
        <v/>
      </c>
      <c r="F228" s="23" t="str">
        <f t="shared" si="20"/>
        <v/>
      </c>
    </row>
    <row r="229" spans="1:6" x14ac:dyDescent="0.25">
      <c r="A229" s="28" t="str">
        <f>IF(ISNUMBER(A228),IF(A228+TIME(1,0,0)&lt;=MAX(IndirectCompletedDates),
IF(HOUR(A228+TIME(1,0,0))&gt;FinishHour,A228+TIME((24-FinishHour)+StartHour,0,0),A228+TIME(1,0,0)),""),"")</f>
        <v/>
      </c>
      <c r="B229" s="2" t="str">
        <f t="shared" si="19"/>
        <v/>
      </c>
      <c r="C229" s="2" t="str">
        <f t="shared" si="16"/>
        <v/>
      </c>
      <c r="D229" s="2" t="str">
        <f t="shared" si="17"/>
        <v/>
      </c>
      <c r="E229" s="2" t="str">
        <f t="shared" si="18"/>
        <v/>
      </c>
      <c r="F229" s="23" t="str">
        <f t="shared" si="20"/>
        <v/>
      </c>
    </row>
    <row r="230" spans="1:6" x14ac:dyDescent="0.25">
      <c r="A230" s="28" t="str">
        <f>IF(ISNUMBER(A229),IF(A229+TIME(1,0,0)&lt;=MAX(IndirectCompletedDates),
IF(HOUR(A229+TIME(1,0,0))&gt;FinishHour,A229+TIME((24-FinishHour)+StartHour,0,0),A229+TIME(1,0,0)),""),"")</f>
        <v/>
      </c>
      <c r="B230" s="2" t="str">
        <f t="shared" si="19"/>
        <v/>
      </c>
      <c r="C230" s="2" t="str">
        <f t="shared" si="16"/>
        <v/>
      </c>
      <c r="D230" s="2" t="str">
        <f t="shared" si="17"/>
        <v/>
      </c>
      <c r="E230" s="2" t="str">
        <f t="shared" si="18"/>
        <v/>
      </c>
      <c r="F230" s="23" t="str">
        <f t="shared" si="20"/>
        <v/>
      </c>
    </row>
    <row r="231" spans="1:6" x14ac:dyDescent="0.25">
      <c r="A231" s="28" t="str">
        <f>IF(ISNUMBER(A230),IF(A230+TIME(1,0,0)&lt;=MAX(IndirectCompletedDates),
IF(HOUR(A230+TIME(1,0,0))&gt;FinishHour,A230+TIME((24-FinishHour)+StartHour,0,0),A230+TIME(1,0,0)),""),"")</f>
        <v/>
      </c>
      <c r="B231" s="2" t="str">
        <f t="shared" si="19"/>
        <v/>
      </c>
      <c r="C231" s="2" t="str">
        <f t="shared" si="16"/>
        <v/>
      </c>
      <c r="D231" s="2" t="str">
        <f t="shared" si="17"/>
        <v/>
      </c>
      <c r="E231" s="2" t="str">
        <f t="shared" si="18"/>
        <v/>
      </c>
      <c r="F231" s="23" t="str">
        <f t="shared" si="20"/>
        <v/>
      </c>
    </row>
    <row r="232" spans="1:6" x14ac:dyDescent="0.25">
      <c r="A232" s="28" t="str">
        <f>IF(ISNUMBER(A231),IF(A231+TIME(1,0,0)&lt;=MAX(IndirectCompletedDates),
IF(HOUR(A231+TIME(1,0,0))&gt;FinishHour,A231+TIME((24-FinishHour)+StartHour,0,0),A231+TIME(1,0,0)),""),"")</f>
        <v/>
      </c>
      <c r="B232" s="2" t="str">
        <f t="shared" si="19"/>
        <v/>
      </c>
      <c r="C232" s="2" t="str">
        <f t="shared" si="16"/>
        <v/>
      </c>
      <c r="D232" s="2" t="str">
        <f t="shared" si="17"/>
        <v/>
      </c>
      <c r="E232" s="2" t="str">
        <f t="shared" si="18"/>
        <v/>
      </c>
      <c r="F232" s="23" t="str">
        <f t="shared" si="20"/>
        <v/>
      </c>
    </row>
    <row r="233" spans="1:6" x14ac:dyDescent="0.25">
      <c r="A233" s="28" t="str">
        <f>IF(ISNUMBER(A232),IF(A232+TIME(1,0,0)&lt;=MAX(IndirectCompletedDates),
IF(HOUR(A232+TIME(1,0,0))&gt;FinishHour,A232+TIME((24-FinishHour)+StartHour,0,0),A232+TIME(1,0,0)),""),"")</f>
        <v/>
      </c>
      <c r="B233" s="2" t="str">
        <f t="shared" si="19"/>
        <v/>
      </c>
      <c r="C233" s="2" t="str">
        <f t="shared" si="16"/>
        <v/>
      </c>
      <c r="D233" s="2" t="str">
        <f t="shared" si="17"/>
        <v/>
      </c>
      <c r="E233" s="2" t="str">
        <f t="shared" si="18"/>
        <v/>
      </c>
      <c r="F233" s="23" t="str">
        <f t="shared" si="20"/>
        <v/>
      </c>
    </row>
    <row r="234" spans="1:6" x14ac:dyDescent="0.25">
      <c r="A234" s="28" t="str">
        <f>IF(ISNUMBER(A233),IF(A233+TIME(1,0,0)&lt;=MAX(IndirectCompletedDates),
IF(HOUR(A233+TIME(1,0,0))&gt;FinishHour,A233+TIME((24-FinishHour)+StartHour,0,0),A233+TIME(1,0,0)),""),"")</f>
        <v/>
      </c>
      <c r="B234" s="2" t="str">
        <f t="shared" si="19"/>
        <v/>
      </c>
      <c r="C234" s="2" t="str">
        <f t="shared" si="16"/>
        <v/>
      </c>
      <c r="D234" s="2" t="str">
        <f t="shared" si="17"/>
        <v/>
      </c>
      <c r="E234" s="2" t="str">
        <f t="shared" si="18"/>
        <v/>
      </c>
      <c r="F234" s="23" t="str">
        <f t="shared" si="20"/>
        <v/>
      </c>
    </row>
    <row r="235" spans="1:6" x14ac:dyDescent="0.25">
      <c r="A235" s="28" t="str">
        <f>IF(ISNUMBER(A234),IF(A234+TIME(1,0,0)&lt;=MAX(IndirectCompletedDates),
IF(HOUR(A234+TIME(1,0,0))&gt;FinishHour,A234+TIME((24-FinishHour)+StartHour,0,0),A234+TIME(1,0,0)),""),"")</f>
        <v/>
      </c>
      <c r="B235" s="2" t="str">
        <f t="shared" si="19"/>
        <v/>
      </c>
      <c r="C235" s="2" t="str">
        <f t="shared" si="16"/>
        <v/>
      </c>
      <c r="D235" s="2" t="str">
        <f t="shared" si="17"/>
        <v/>
      </c>
      <c r="E235" s="2" t="str">
        <f t="shared" si="18"/>
        <v/>
      </c>
      <c r="F235" s="23" t="str">
        <f t="shared" si="20"/>
        <v/>
      </c>
    </row>
    <row r="236" spans="1:6" x14ac:dyDescent="0.25">
      <c r="A236" s="28" t="str">
        <f>IF(ISNUMBER(A235),IF(A235+TIME(1,0,0)&lt;=MAX(IndirectCompletedDates),
IF(HOUR(A235+TIME(1,0,0))&gt;FinishHour,A235+TIME((24-FinishHour)+StartHour,0,0),A235+TIME(1,0,0)),""),"")</f>
        <v/>
      </c>
      <c r="B236" s="2" t="str">
        <f t="shared" si="19"/>
        <v/>
      </c>
      <c r="C236" s="2" t="str">
        <f t="shared" si="16"/>
        <v/>
      </c>
      <c r="D236" s="2" t="str">
        <f t="shared" si="17"/>
        <v/>
      </c>
      <c r="E236" s="2" t="str">
        <f t="shared" si="18"/>
        <v/>
      </c>
      <c r="F236" s="23" t="str">
        <f t="shared" si="20"/>
        <v/>
      </c>
    </row>
    <row r="237" spans="1:6" x14ac:dyDescent="0.25">
      <c r="A237" s="28" t="str">
        <f>IF(ISNUMBER(A236),IF(A236+TIME(1,0,0)&lt;=MAX(IndirectCompletedDates),
IF(HOUR(A236+TIME(1,0,0))&gt;FinishHour,A236+TIME((24-FinishHour)+StartHour,0,0),A236+TIME(1,0,0)),""),"")</f>
        <v/>
      </c>
      <c r="B237" s="2" t="str">
        <f t="shared" si="19"/>
        <v/>
      </c>
      <c r="C237" s="2" t="str">
        <f t="shared" si="16"/>
        <v/>
      </c>
      <c r="D237" s="2" t="str">
        <f t="shared" si="17"/>
        <v/>
      </c>
      <c r="E237" s="2" t="str">
        <f t="shared" si="18"/>
        <v/>
      </c>
      <c r="F237" s="23" t="str">
        <f t="shared" si="20"/>
        <v/>
      </c>
    </row>
    <row r="238" spans="1:6" x14ac:dyDescent="0.25">
      <c r="A238" s="28" t="str">
        <f>IF(ISNUMBER(A237),IF(A237+TIME(1,0,0)&lt;=MAX(IndirectCompletedDates),
IF(HOUR(A237+TIME(1,0,0))&gt;FinishHour,A237+TIME((24-FinishHour)+StartHour,0,0),A237+TIME(1,0,0)),""),"")</f>
        <v/>
      </c>
      <c r="B238" s="2" t="str">
        <f t="shared" si="19"/>
        <v/>
      </c>
      <c r="C238" s="2" t="str">
        <f t="shared" si="16"/>
        <v/>
      </c>
      <c r="D238" s="2" t="str">
        <f t="shared" si="17"/>
        <v/>
      </c>
      <c r="E238" s="2" t="str">
        <f t="shared" si="18"/>
        <v/>
      </c>
      <c r="F238" s="23" t="str">
        <f t="shared" si="20"/>
        <v/>
      </c>
    </row>
    <row r="239" spans="1:6" x14ac:dyDescent="0.25">
      <c r="A239" s="28" t="str">
        <f>IF(ISNUMBER(A238),IF(A238+TIME(1,0,0)&lt;=MAX(IndirectCompletedDates),
IF(HOUR(A238+TIME(1,0,0))&gt;FinishHour,A238+TIME((24-FinishHour)+StartHour,0,0),A238+TIME(1,0,0)),""),"")</f>
        <v/>
      </c>
      <c r="B239" s="2" t="str">
        <f t="shared" si="19"/>
        <v/>
      </c>
      <c r="C239" s="2" t="str">
        <f t="shared" si="16"/>
        <v/>
      </c>
      <c r="D239" s="2" t="str">
        <f t="shared" si="17"/>
        <v/>
      </c>
      <c r="E239" s="2" t="str">
        <f t="shared" si="18"/>
        <v/>
      </c>
      <c r="F239" s="23" t="str">
        <f t="shared" si="20"/>
        <v/>
      </c>
    </row>
    <row r="240" spans="1:6" x14ac:dyDescent="0.25">
      <c r="A240" s="28" t="str">
        <f>IF(ISNUMBER(A239),IF(A239+TIME(1,0,0)&lt;=MAX(IndirectCompletedDates),
IF(HOUR(A239+TIME(1,0,0))&gt;FinishHour,A239+TIME((24-FinishHour)+StartHour,0,0),A239+TIME(1,0,0)),""),"")</f>
        <v/>
      </c>
      <c r="B240" s="2" t="str">
        <f t="shared" si="19"/>
        <v/>
      </c>
      <c r="C240" s="2" t="str">
        <f t="shared" si="16"/>
        <v/>
      </c>
      <c r="D240" s="2" t="str">
        <f t="shared" si="17"/>
        <v/>
      </c>
      <c r="E240" s="2" t="str">
        <f t="shared" si="18"/>
        <v/>
      </c>
      <c r="F240" s="23" t="str">
        <f t="shared" si="20"/>
        <v/>
      </c>
    </row>
    <row r="241" spans="1:6" x14ac:dyDescent="0.25">
      <c r="A241" s="28" t="str">
        <f>IF(ISNUMBER(A240),IF(A240+TIME(1,0,0)&lt;=MAX(IndirectCompletedDates),
IF(HOUR(A240+TIME(1,0,0))&gt;FinishHour,A240+TIME((24-FinishHour)+StartHour,0,0),A240+TIME(1,0,0)),""),"")</f>
        <v/>
      </c>
      <c r="B241" s="2" t="str">
        <f t="shared" si="19"/>
        <v/>
      </c>
      <c r="C241" s="2" t="str">
        <f t="shared" si="16"/>
        <v/>
      </c>
      <c r="D241" s="2" t="str">
        <f t="shared" si="17"/>
        <v/>
      </c>
      <c r="E241" s="2" t="str">
        <f t="shared" si="18"/>
        <v/>
      </c>
      <c r="F241" s="23" t="str">
        <f t="shared" si="20"/>
        <v/>
      </c>
    </row>
    <row r="242" spans="1:6" x14ac:dyDescent="0.25">
      <c r="A242" s="28" t="str">
        <f>IF(ISNUMBER(A241),IF(A241+TIME(1,0,0)&lt;=MAX(IndirectCompletedDates),
IF(HOUR(A241+TIME(1,0,0))&gt;FinishHour,A241+TIME((24-FinishHour)+StartHour,0,0),A241+TIME(1,0,0)),""),"")</f>
        <v/>
      </c>
      <c r="B242" s="2" t="str">
        <f t="shared" si="19"/>
        <v/>
      </c>
      <c r="C242" s="2" t="str">
        <f t="shared" si="16"/>
        <v/>
      </c>
      <c r="D242" s="2" t="str">
        <f t="shared" si="17"/>
        <v/>
      </c>
      <c r="E242" s="2" t="str">
        <f t="shared" si="18"/>
        <v/>
      </c>
      <c r="F242" s="23" t="str">
        <f t="shared" si="20"/>
        <v/>
      </c>
    </row>
    <row r="243" spans="1:6" x14ac:dyDescent="0.25">
      <c r="A243" s="28" t="str">
        <f>IF(ISNUMBER(A242),IF(A242+TIME(1,0,0)&lt;=MAX(IndirectCompletedDates),
IF(HOUR(A242+TIME(1,0,0))&gt;FinishHour,A242+TIME((24-FinishHour)+StartHour,0,0),A242+TIME(1,0,0)),""),"")</f>
        <v/>
      </c>
      <c r="B243" s="2" t="str">
        <f t="shared" si="19"/>
        <v/>
      </c>
      <c r="C243" s="2" t="str">
        <f t="shared" si="16"/>
        <v/>
      </c>
      <c r="D243" s="2" t="str">
        <f t="shared" si="17"/>
        <v/>
      </c>
      <c r="E243" s="2" t="str">
        <f t="shared" si="18"/>
        <v/>
      </c>
      <c r="F243" s="23" t="str">
        <f t="shared" si="20"/>
        <v/>
      </c>
    </row>
    <row r="244" spans="1:6" x14ac:dyDescent="0.25">
      <c r="A244" s="28" t="str">
        <f>IF(ISNUMBER(A243),IF(A243+TIME(1,0,0)&lt;=MAX(IndirectCompletedDates),
IF(HOUR(A243+TIME(1,0,0))&gt;FinishHour,A243+TIME((24-FinishHour)+StartHour,0,0),A243+TIME(1,0,0)),""),"")</f>
        <v/>
      </c>
      <c r="B244" s="2" t="str">
        <f t="shared" si="19"/>
        <v/>
      </c>
      <c r="C244" s="2" t="str">
        <f t="shared" si="16"/>
        <v/>
      </c>
      <c r="D244" s="2" t="str">
        <f t="shared" si="17"/>
        <v/>
      </c>
      <c r="E244" s="2" t="str">
        <f t="shared" si="18"/>
        <v/>
      </c>
      <c r="F244" s="23" t="str">
        <f t="shared" si="20"/>
        <v/>
      </c>
    </row>
    <row r="245" spans="1:6" x14ac:dyDescent="0.25">
      <c r="A245" s="28" t="str">
        <f>IF(ISNUMBER(A244),IF(A244+TIME(1,0,0)&lt;=MAX(IndirectCompletedDates),
IF(HOUR(A244+TIME(1,0,0))&gt;FinishHour,A244+TIME((24-FinishHour)+StartHour,0,0),A244+TIME(1,0,0)),""),"")</f>
        <v/>
      </c>
      <c r="B245" s="2" t="str">
        <f t="shared" si="19"/>
        <v/>
      </c>
      <c r="C245" s="2" t="str">
        <f t="shared" si="16"/>
        <v/>
      </c>
      <c r="D245" s="2" t="str">
        <f t="shared" si="17"/>
        <v/>
      </c>
      <c r="E245" s="2" t="str">
        <f t="shared" si="18"/>
        <v/>
      </c>
      <c r="F245" s="23" t="str">
        <f t="shared" si="20"/>
        <v/>
      </c>
    </row>
    <row r="246" spans="1:6" x14ac:dyDescent="0.25">
      <c r="A246" s="28" t="str">
        <f>IF(ISNUMBER(A245),IF(A245+TIME(1,0,0)&lt;=MAX(IndirectCompletedDates),
IF(HOUR(A245+TIME(1,0,0))&gt;FinishHour,A245+TIME((24-FinishHour)+StartHour,0,0),A245+TIME(1,0,0)),""),"")</f>
        <v/>
      </c>
      <c r="B246" s="2" t="str">
        <f t="shared" si="19"/>
        <v/>
      </c>
      <c r="C246" s="2" t="str">
        <f t="shared" si="16"/>
        <v/>
      </c>
      <c r="D246" s="2" t="str">
        <f t="shared" si="17"/>
        <v/>
      </c>
      <c r="E246" s="2" t="str">
        <f t="shared" si="18"/>
        <v/>
      </c>
      <c r="F246" s="23" t="str">
        <f t="shared" si="20"/>
        <v/>
      </c>
    </row>
    <row r="247" spans="1:6" x14ac:dyDescent="0.25">
      <c r="A247" s="28" t="str">
        <f>IF(ISNUMBER(A246),IF(A246+TIME(1,0,0)&lt;=MAX(IndirectCompletedDates),
IF(HOUR(A246+TIME(1,0,0))&gt;FinishHour,A246+TIME((24-FinishHour)+StartHour,0,0),A246+TIME(1,0,0)),""),"")</f>
        <v/>
      </c>
      <c r="B247" s="2" t="str">
        <f t="shared" si="19"/>
        <v/>
      </c>
      <c r="C247" s="2" t="str">
        <f t="shared" si="16"/>
        <v/>
      </c>
      <c r="D247" s="2" t="str">
        <f t="shared" si="17"/>
        <v/>
      </c>
      <c r="E247" s="2" t="str">
        <f t="shared" si="18"/>
        <v/>
      </c>
      <c r="F247" s="23" t="str">
        <f t="shared" si="20"/>
        <v/>
      </c>
    </row>
    <row r="248" spans="1:6" x14ac:dyDescent="0.25">
      <c r="A248" s="28" t="str">
        <f>IF(ISNUMBER(A247),IF(A247+TIME(1,0,0)&lt;=MAX(IndirectCompletedDates),
IF(HOUR(A247+TIME(1,0,0))&gt;FinishHour,A247+TIME((24-FinishHour)+StartHour,0,0),A247+TIME(1,0,0)),""),"")</f>
        <v/>
      </c>
      <c r="B248" s="2" t="str">
        <f t="shared" si="19"/>
        <v/>
      </c>
      <c r="C248" s="2" t="str">
        <f t="shared" si="16"/>
        <v/>
      </c>
      <c r="D248" s="2" t="str">
        <f t="shared" si="17"/>
        <v/>
      </c>
      <c r="E248" s="2" t="str">
        <f t="shared" si="18"/>
        <v/>
      </c>
      <c r="F248" s="23" t="str">
        <f t="shared" si="20"/>
        <v/>
      </c>
    </row>
    <row r="249" spans="1:6" x14ac:dyDescent="0.25">
      <c r="A249" s="28" t="str">
        <f>IF(ISNUMBER(A248),IF(A248+TIME(1,0,0)&lt;=MAX(IndirectCompletedDates),
IF(HOUR(A248+TIME(1,0,0))&gt;FinishHour,A248+TIME((24-FinishHour)+StartHour,0,0),A248+TIME(1,0,0)),""),"")</f>
        <v/>
      </c>
      <c r="B249" s="2" t="str">
        <f t="shared" si="19"/>
        <v/>
      </c>
      <c r="C249" s="2" t="str">
        <f t="shared" si="16"/>
        <v/>
      </c>
      <c r="D249" s="2" t="str">
        <f t="shared" si="17"/>
        <v/>
      </c>
      <c r="E249" s="2" t="str">
        <f t="shared" si="18"/>
        <v/>
      </c>
      <c r="F249" s="23" t="str">
        <f t="shared" si="20"/>
        <v/>
      </c>
    </row>
    <row r="250" spans="1:6" x14ac:dyDescent="0.25">
      <c r="A250" s="28" t="str">
        <f>IF(ISNUMBER(A249),IF(A249+TIME(1,0,0)&lt;=MAX(IndirectCompletedDates),
IF(HOUR(A249+TIME(1,0,0))&gt;FinishHour,A249+TIME((24-FinishHour)+StartHour,0,0),A249+TIME(1,0,0)),""),"")</f>
        <v/>
      </c>
      <c r="B250" s="2" t="str">
        <f t="shared" si="19"/>
        <v/>
      </c>
      <c r="C250" s="2" t="str">
        <f t="shared" si="16"/>
        <v/>
      </c>
      <c r="D250" s="2" t="str">
        <f t="shared" si="17"/>
        <v/>
      </c>
      <c r="E250" s="2" t="str">
        <f t="shared" si="18"/>
        <v/>
      </c>
      <c r="F250" s="23" t="str">
        <f t="shared" si="20"/>
        <v/>
      </c>
    </row>
    <row r="251" spans="1:6" x14ac:dyDescent="0.25">
      <c r="A251" s="28" t="str">
        <f>IF(ISNUMBER(A250),IF(A250+TIME(1,0,0)&lt;=MAX(IndirectCompletedDates),
IF(HOUR(A250+TIME(1,0,0))&gt;FinishHour,A250+TIME((24-FinishHour)+StartHour,0,0),A250+TIME(1,0,0)),""),"")</f>
        <v/>
      </c>
      <c r="B251" s="2" t="str">
        <f t="shared" si="19"/>
        <v/>
      </c>
      <c r="C251" s="2" t="str">
        <f t="shared" si="16"/>
        <v/>
      </c>
      <c r="D251" s="2" t="str">
        <f t="shared" si="17"/>
        <v/>
      </c>
      <c r="E251" s="2" t="str">
        <f t="shared" si="18"/>
        <v/>
      </c>
      <c r="F251" s="23" t="str">
        <f t="shared" si="20"/>
        <v/>
      </c>
    </row>
    <row r="252" spans="1:6" x14ac:dyDescent="0.25">
      <c r="A252" s="28" t="str">
        <f>IF(ISNUMBER(A251),IF(A251+TIME(1,0,0)&lt;=MAX(IndirectCompletedDates),
IF(HOUR(A251+TIME(1,0,0))&gt;FinishHour,A251+TIME((24-FinishHour)+StartHour,0,0),A251+TIME(1,0,0)),""),"")</f>
        <v/>
      </c>
      <c r="B252" s="2" t="str">
        <f t="shared" si="19"/>
        <v/>
      </c>
      <c r="C252" s="2" t="str">
        <f t="shared" si="16"/>
        <v/>
      </c>
      <c r="D252" s="2" t="str">
        <f t="shared" si="17"/>
        <v/>
      </c>
      <c r="E252" s="2" t="str">
        <f t="shared" si="18"/>
        <v/>
      </c>
      <c r="F252" s="23" t="str">
        <f t="shared" si="20"/>
        <v/>
      </c>
    </row>
  </sheetData>
  <autoFilter ref="A1:C252"/>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001"/>
  <sheetViews>
    <sheetView showGridLines="0" tabSelected="1" topLeftCell="A2" workbookViewId="0">
      <selection activeCell="D16" sqref="D16"/>
    </sheetView>
  </sheetViews>
  <sheetFormatPr defaultColWidth="8.85546875" defaultRowHeight="15" x14ac:dyDescent="0.25"/>
  <cols>
    <col min="1" max="1" width="17" customWidth="1"/>
    <col min="2" max="2" width="15.85546875" customWidth="1"/>
    <col min="3" max="3" width="16.42578125" style="9" customWidth="1"/>
    <col min="4" max="4" width="19.140625" style="9" customWidth="1"/>
    <col min="5" max="5" width="28.85546875" style="9" customWidth="1"/>
    <col min="6" max="6" width="22.140625" customWidth="1"/>
    <col min="7" max="7" width="28.28515625" style="9" customWidth="1"/>
    <col min="8" max="8" width="30.42578125" customWidth="1"/>
    <col min="9" max="9" width="33.28515625" customWidth="1"/>
    <col min="10" max="10" width="22.28515625" customWidth="1"/>
    <col min="11" max="11" width="28" customWidth="1"/>
    <col min="12" max="12" width="14.42578125" customWidth="1"/>
    <col min="13" max="13" width="13.140625" customWidth="1"/>
    <col min="14" max="14" width="18" customWidth="1"/>
    <col min="15" max="22" width="15.7109375" customWidth="1"/>
    <col min="25" max="25" width="10.85546875" customWidth="1"/>
    <col min="29" max="29" width="12" customWidth="1"/>
  </cols>
  <sheetData>
    <row r="1" spans="1:30" x14ac:dyDescent="0.25">
      <c r="A1" s="5" t="s">
        <v>0</v>
      </c>
      <c r="B1" s="5" t="s">
        <v>90</v>
      </c>
      <c r="C1" s="34" t="s">
        <v>95</v>
      </c>
      <c r="D1" s="34" t="str">
        <f>PlannedLegendLabel &amp; " " &amp; CycleTimeLabel</f>
        <v>Planned Cycle time</v>
      </c>
      <c r="E1" s="34" t="str">
        <f>PlannedLegendLabel &amp;" " &amp; TEXT(CycleTimePercentile,"##%") &amp; " = " &amp; TEXT(E2, "####.##") &amp; " hours"</f>
        <v>Planned 95% = 36.65 hours</v>
      </c>
      <c r="F1" s="5" t="str">
        <f>UnplannedLegendLabel &amp; " " &amp; CycleTimeLabel</f>
        <v>Unplanned Cycle time</v>
      </c>
      <c r="G1" s="34" t="str">
        <f>UnplannedLegendLabel &amp;" " &amp; TEXT(CycleTimePercentile,"##%") &amp; " = " &amp; TEXT(G2, "####.##")&amp;" hours"</f>
        <v>Unplanned 95% = 16. hours</v>
      </c>
      <c r="H1" s="5" t="str">
        <f>PlannedLegendLabel &amp; " In-Progress Age"</f>
        <v>Planned In-Progress Age</v>
      </c>
      <c r="I1" s="5" t="str">
        <f>UnplannedLegendLabel &amp; " In-Progress Age"</f>
        <v>Unplanned In-Progress Age</v>
      </c>
      <c r="K1" s="4" t="s">
        <v>93</v>
      </c>
      <c r="M1" s="5" t="s">
        <v>94</v>
      </c>
      <c r="N1" s="5" t="s">
        <v>20</v>
      </c>
      <c r="O1" s="5" t="s">
        <v>21</v>
      </c>
      <c r="P1" s="5" t="s">
        <v>22</v>
      </c>
      <c r="Q1" s="5" t="s">
        <v>51</v>
      </c>
      <c r="R1" s="5" t="s">
        <v>49</v>
      </c>
      <c r="S1" s="5" t="s">
        <v>52</v>
      </c>
      <c r="T1" s="5" t="s">
        <v>50</v>
      </c>
      <c r="U1" s="5" t="s">
        <v>53</v>
      </c>
      <c r="V1" s="5" t="s">
        <v>48</v>
      </c>
      <c r="X1" s="5" t="s">
        <v>7</v>
      </c>
    </row>
    <row r="2" spans="1:30" x14ac:dyDescent="0.25">
      <c r="A2" s="8">
        <f>Calculations!A2</f>
        <v>42583.541666666664</v>
      </c>
      <c r="B2" s="2" t="str">
        <f>IF(ISNUMBER(A2),YEAR(A2)&amp;"-"&amp;TEXT(MONTH(A2),"00")&amp;"-"&amp;TEXT(DAY(A2),"00")&amp;"-"&amp;TEXT(HOUR(A2),"00"),"")</f>
        <v>2016-08-01-13</v>
      </c>
      <c r="C2" s="10">
        <f>IFERROR(Calculations!J2,"")</f>
        <v>11</v>
      </c>
      <c r="D2" s="10">
        <f xml:space="preserve"> IF(OR(Calculations!C2 = "",Calculations!C2 = WorkTypeString),  IFERROR(Calculations!J2,""), NA())</f>
        <v>11</v>
      </c>
      <c r="E2" s="10">
        <f t="array" ref="E2">PERCENTILE(IF(ISERROR(D2:D5001)=FALSE,D2:D5001),CycleTimePercentile)</f>
        <v>36.650001250003697</v>
      </c>
      <c r="F2" s="2" t="e">
        <f xml:space="preserve"> IF(Calculations!C2 = DefectTypeString,  IFERROR(Calculations!J2,""), NA())</f>
        <v>#N/A</v>
      </c>
      <c r="G2" s="10">
        <f t="array" ref="G2">PERCENTILE(IF(ISERROR(F2:F5001)=FALSE,F2:F5001),CycleTimePercentile)</f>
        <v>16.000001388892997</v>
      </c>
      <c r="H2" s="2" t="e">
        <f ca="1" xml:space="preserve"> IF(OR(Calculations!C2 = "",Calculations!C2 = WorkTypeString),  Calculations!K2, NA())</f>
        <v>#N/A</v>
      </c>
      <c r="I2" s="2" t="e">
        <f xml:space="preserve"> IF(Calculations!C2 = DefectTypeString,  Calculations!K2, NA())</f>
        <v>#N/A</v>
      </c>
      <c r="K2" s="28">
        <f>MIN(IndirectCompletedDates)</f>
        <v>42583.541666666664</v>
      </c>
      <c r="M2" s="2" t="str">
        <f>IF(ISNUMBER(K2),YEAR(K2)&amp;"-"&amp;TEXT(MONTH(K2),"00")&amp;"-"&amp;TEXT(DAY(K2),"00")&amp;"-"&amp;TEXT(HOUR(K2),"00"),"")</f>
        <v>2016-08-01-13</v>
      </c>
      <c r="N2" s="2">
        <f t="array" ref="N2">IF(ISNUMBER(K2),MIN(IF($B:$B=M2,$C:$C)),"")</f>
        <v>11</v>
      </c>
      <c r="O2" s="10">
        <f>IF(ISNUMBER(K2),AVERAGEIF($B:$B,M2,$C:$C),"")</f>
        <v>11</v>
      </c>
      <c r="P2" s="2">
        <f t="array" ref="P2">IF(ISNUMBER(K2),MAX(IF($B:$B=M2,$C:$C)),"")</f>
        <v>11</v>
      </c>
      <c r="Q2" s="2">
        <f t="array" ref="Q2">IF(ISNUMBER(K2),PERCENTILE(IF($B:$B=M2,$C:$C),0.25),"")</f>
        <v>11</v>
      </c>
      <c r="R2" s="2">
        <f t="array" ref="R2">IF(ISNUMBER(K2),PERCENTILE(IF($B:$B=M2,$C:$C),0.3),"")</f>
        <v>11</v>
      </c>
      <c r="S2" s="2">
        <f t="array" ref="S2">IF(ISNUMBER(K2),PERCENTILE(IF($B:$B=M2,$C:$C),0.5),"")</f>
        <v>11</v>
      </c>
      <c r="T2" s="2">
        <f t="array" ref="T2">IF(ISNUMBER(K2),PERCENTILE(IF($B:$B=M2,$C:$C),0.7),"")</f>
        <v>11</v>
      </c>
      <c r="U2" s="2">
        <f t="array" ref="U2">IF(ISNUMBER(K2),PERCENTILE(IF($B:$B=M2,$C:$C),0.75),"")</f>
        <v>11</v>
      </c>
      <c r="V2" s="2">
        <f t="array" ref="V2">IF(ISNUMBER(K2),PERCENTILE(IF($B:$B=M2,$C:$C),0.85),"")</f>
        <v>11</v>
      </c>
      <c r="X2" s="5" t="s">
        <v>12</v>
      </c>
      <c r="Y2" s="5">
        <v>0.05</v>
      </c>
      <c r="Z2" s="5">
        <v>0.25</v>
      </c>
      <c r="AA2" s="5">
        <v>0.5</v>
      </c>
      <c r="AB2" s="5">
        <v>0.75</v>
      </c>
      <c r="AC2" s="5">
        <v>0.95</v>
      </c>
      <c r="AD2" s="5" t="s">
        <v>13</v>
      </c>
    </row>
    <row r="3" spans="1:30" x14ac:dyDescent="0.25">
      <c r="A3" s="8">
        <f>Calculations!A3</f>
        <v>42584.083333333336</v>
      </c>
      <c r="B3" s="2" t="str">
        <f t="shared" ref="B3:B66" si="0">IF(ISNUMBER(A3),YEAR(A3)&amp;"-"&amp;TEXT(MONTH(A3),"00")&amp;"-"&amp;TEXT(DAY(A3),"00")&amp;"-"&amp;TEXT(HOUR(A3),"00"),"")</f>
        <v>2016-08-02-02</v>
      </c>
      <c r="C3" s="10">
        <f>IFERROR(Calculations!J3,"")</f>
        <v>16.000001388892997</v>
      </c>
      <c r="D3" s="10" t="e">
        <f xml:space="preserve"> IF(OR(Calculations!C3 = "",Calculations!C3 = WorkTypeString),  IFERROR(Calculations!J3,""), NA())</f>
        <v>#N/A</v>
      </c>
      <c r="E3" s="10">
        <f t="array" ref="E3">PERCENTILE(IF(ISERROR(D3:D5002)=FALSE,D3:D5002),CycleTimePercentile)</f>
        <v>35.650001249997871</v>
      </c>
      <c r="F3" s="2">
        <f xml:space="preserve"> IF(Calculations!C3 = DefectTypeString,  IFERROR(Calculations!J3,""), NA())</f>
        <v>16.000001388892997</v>
      </c>
      <c r="G3" s="10">
        <f t="array" ref="G3">PERCENTILE(IF(ISERROR(F3:F5002)=FALSE,F3:F5002),CycleTimePercentile)</f>
        <v>15.200001319448347</v>
      </c>
      <c r="H3" s="2" t="e">
        <f xml:space="preserve"> IF(OR(Calculations!C3 = "",Calculations!C3 = WorkTypeString),  Calculations!K3, NA())</f>
        <v>#N/A</v>
      </c>
      <c r="I3" s="2" t="e">
        <f ca="1" xml:space="preserve"> IF(Calculations!C3 = DefectTypeString,  Calculations!K3, NA())</f>
        <v>#N/A</v>
      </c>
      <c r="K3" s="28">
        <f>IF(ISNUMBER(K2),IF(K2+TIME(1,0,0)&lt;=MAX(IndirectCompletedDates),
IF(HOUR(K2+TIME(1,0,0))&gt;FinishHour,K2+TIME((24-FinishHour)+StartHour,0,0),K2+TIME(1,0,0)),""),"")</f>
        <v>42583.583333333328</v>
      </c>
      <c r="M3" s="2" t="str">
        <f t="shared" ref="M3:M66" si="1">IF(ISNUMBER(K3),YEAR(K3)&amp;"-"&amp;TEXT(MONTH(K3),"00")&amp;"-"&amp;TEXT(DAY(K3),"00")&amp;"-"&amp;TEXT(HOUR(K3),"00"),"")</f>
        <v>2016-08-01-14</v>
      </c>
      <c r="N3" s="2">
        <f t="array" ref="N3">IF(ISNUMBER(K3),MIN(IF($B:$B=M3,$C:$C)),"")</f>
        <v>0</v>
      </c>
      <c r="O3" s="10" t="e">
        <f>IF(ISNUMBER(K3),AVERAGEIF($B:$B,M3,$C:$C),"")</f>
        <v>#DIV/0!</v>
      </c>
      <c r="P3" s="2">
        <f t="array" ref="P3">IF(ISNUMBER(K3),MAX(IF($B:$B=M3,$C:$C)),"")</f>
        <v>0</v>
      </c>
      <c r="Q3" s="2" t="e">
        <f t="array" ref="Q3">IF(ISNUMBER(K3),PERCENTILE(IF($B:$B=M3,$C:$C),0.25),"")</f>
        <v>#NUM!</v>
      </c>
      <c r="R3" s="2" t="e">
        <f t="array" ref="R3">IF(ISNUMBER(K3),PERCENTILE(IF($B:$B=M3,$C:$C),0.3),"")</f>
        <v>#NUM!</v>
      </c>
      <c r="S3" s="2" t="e">
        <f t="array" ref="S3">IF(ISNUMBER(K3),PERCENTILE(IF($B:$B=M3,$C:$C),0.5),"")</f>
        <v>#NUM!</v>
      </c>
      <c r="T3" s="2" t="e">
        <f t="array" ref="T3">IF(ISNUMBER(K3),PERCENTILE(IF($B:$B=M3,$C:$C),0.7),"")</f>
        <v>#NUM!</v>
      </c>
      <c r="U3" s="2" t="e">
        <f t="array" ref="U3">IF(ISNUMBER(K3),PERCENTILE(IF($B:$B=M3,$C:$C),0.75),"")</f>
        <v>#NUM!</v>
      </c>
      <c r="V3" s="2" t="e">
        <f t="array" ref="V3">IF(ISNUMBER(K3),PERCENTILE(IF($B:$B=M3,$C:$C),0.85),"")</f>
        <v>#NUM!</v>
      </c>
      <c r="X3" s="2">
        <f>MIN(CycleTimeValues)</f>
        <v>0.99999999994179234</v>
      </c>
      <c r="Y3" s="2">
        <f>_xlfn.PERCENTILE.INC(CycleTimeValues,Y2)</f>
        <v>2.4999999999505227</v>
      </c>
      <c r="Z3" s="2">
        <f>_xlfn.PERCENTILE.INC(CycleTimeValues,Z2)</f>
        <v>8.4999999999854481</v>
      </c>
      <c r="AA3" s="2">
        <f>_xlfn.PERCENTILE.INC(CycleTimeValues,AA2)</f>
        <v>13.500000694446499</v>
      </c>
      <c r="AB3" s="2">
        <f>_xlfn.PERCENTILE.INC(CycleTimeValues,AB2)</f>
        <v>21.875001388892997</v>
      </c>
      <c r="AC3" s="2">
        <f>_xlfn.PERCENTILE.INC(CycleTimeValues,AC2)</f>
        <v>35.975001388892991</v>
      </c>
      <c r="AD3" s="2">
        <f>MAX(CycleTimeValues)</f>
        <v>39.500001388892997</v>
      </c>
    </row>
    <row r="4" spans="1:30" x14ac:dyDescent="0.25">
      <c r="A4" s="8">
        <f>Calculations!A4</f>
        <v>42587.395833333336</v>
      </c>
      <c r="B4" s="2" t="str">
        <f t="shared" si="0"/>
        <v>2016-08-05-09</v>
      </c>
      <c r="C4" s="10">
        <f>IFERROR(Calculations!J4,"")</f>
        <v>39.500001388892997</v>
      </c>
      <c r="D4" s="10">
        <f xml:space="preserve"> IF(OR(Calculations!C4 = "",Calculations!C4 = WorkTypeString),  IFERROR(Calculations!J4,""), NA())</f>
        <v>39.500001388892997</v>
      </c>
      <c r="E4" s="10">
        <f t="array" ref="E4">PERCENTILE(IF(ISERROR(D4:D5003)=FALSE,D4:D5003),CycleTimePercentile)</f>
        <v>33.725001180550301</v>
      </c>
      <c r="F4" s="2" t="e">
        <f xml:space="preserve"> IF(Calculations!C4 = DefectTypeString,  IFERROR(Calculations!J4,""), NA())</f>
        <v>#N/A</v>
      </c>
      <c r="G4" s="10">
        <f t="array" ref="G4">PERCENTILE(IF(ISERROR(F4:F5003)=FALSE,F4:F5003),CycleTimePercentile)</f>
        <v>0</v>
      </c>
      <c r="H4" s="2" t="e">
        <f ca="1" xml:space="preserve"> IF(OR(Calculations!C4 = "",Calculations!C4 = WorkTypeString),  Calculations!K4, NA())</f>
        <v>#N/A</v>
      </c>
      <c r="I4" s="2" t="e">
        <f xml:space="preserve"> IF(Calculations!C4 = DefectTypeString,  Calculations!K4, NA())</f>
        <v>#N/A</v>
      </c>
      <c r="K4" s="28">
        <f>IF(ISNUMBER(K3),IF(K3+TIME(1,0,0)&lt;=MAX(IndirectCompletedDates),
IF(HOUR(K3+TIME(1,0,0))&gt;FinishHour,K3+TIME((24-FinishHour)+StartHour,0,0),K3+TIME(1,0,0)),""),"")</f>
        <v>42583.624999999993</v>
      </c>
      <c r="M4" s="2" t="str">
        <f t="shared" si="1"/>
        <v>2016-08-01-15</v>
      </c>
      <c r="N4" s="2">
        <f t="array" ref="N4">IF(ISNUMBER(K4),MIN(IF($B:$B=M4,$C:$C)),"")</f>
        <v>0</v>
      </c>
      <c r="O4" s="10" t="e">
        <f>IF(ISNUMBER(K4),AVERAGEIF($B:$B,M4,$C:$C),"")</f>
        <v>#DIV/0!</v>
      </c>
      <c r="P4" s="2">
        <f t="array" ref="P4">IF(ISNUMBER(K4),MAX(IF($B:$B=M4,$C:$C)),"")</f>
        <v>0</v>
      </c>
      <c r="Q4" s="2" t="e">
        <f t="array" ref="Q4">IF(ISNUMBER(K4),PERCENTILE(IF($B:$B=M4,$C:$C),0.25),"")</f>
        <v>#NUM!</v>
      </c>
      <c r="R4" s="2" t="e">
        <f t="array" ref="R4">IF(ISNUMBER(K4),PERCENTILE(IF($B:$B=M4,$C:$C),0.3),"")</f>
        <v>#NUM!</v>
      </c>
      <c r="S4" s="2" t="e">
        <f t="array" ref="S4">IF(ISNUMBER(K4),PERCENTILE(IF($B:$B=M4,$C:$C),0.5),"")</f>
        <v>#NUM!</v>
      </c>
      <c r="T4" s="2" t="e">
        <f t="array" ref="T4">IF(ISNUMBER(K4),PERCENTILE(IF($B:$B=M4,$C:$C),0.7),"")</f>
        <v>#NUM!</v>
      </c>
      <c r="U4" s="2" t="e">
        <f t="array" ref="U4">IF(ISNUMBER(K4),PERCENTILE(IF($B:$B=M4,$C:$C),0.75),"")</f>
        <v>#NUM!</v>
      </c>
      <c r="V4" s="2" t="e">
        <f t="array" ref="V4">IF(ISNUMBER(K4),PERCENTILE(IF($B:$B=M4,$C:$C),0.85),"")</f>
        <v>#NUM!</v>
      </c>
    </row>
    <row r="5" spans="1:30" x14ac:dyDescent="0.25">
      <c r="A5" s="8">
        <f>Calculations!A5</f>
        <v>42587.416666666664</v>
      </c>
      <c r="B5" s="2" t="str">
        <f t="shared" si="0"/>
        <v>2016-08-05-10</v>
      </c>
      <c r="C5" s="10">
        <f>IFERROR(Calculations!J5,"")</f>
        <v>0.99999999994179234</v>
      </c>
      <c r="D5" s="10">
        <f xml:space="preserve"> IF(OR(Calculations!C5 = "",Calculations!C5 = WorkTypeString),  IFERROR(Calculations!J5,""), NA())</f>
        <v>0.99999999994179234</v>
      </c>
      <c r="E5" s="10">
        <f t="array" ref="E5">PERCENTILE(IF(ISERROR(D5:D5004)=FALSE,D5:D5004),CycleTimePercentile)</f>
        <v>0.84999999995052311</v>
      </c>
      <c r="F5" s="2" t="e">
        <f xml:space="preserve"> IF(Calculations!C5 = DefectTypeString,  IFERROR(Calculations!J5,""), NA())</f>
        <v>#N/A</v>
      </c>
      <c r="G5" s="10">
        <f t="array" ref="G5">PERCENTILE(IF(ISERROR(F5:F5004)=FALSE,F5:F5004),CycleTimePercentile)</f>
        <v>0</v>
      </c>
      <c r="H5" s="2" t="e">
        <f ca="1" xml:space="preserve"> IF(OR(Calculations!C5 = "",Calculations!C5 = WorkTypeString),  Calculations!K5, NA())</f>
        <v>#N/A</v>
      </c>
      <c r="I5" s="2" t="e">
        <f xml:space="preserve"> IF(Calculations!C5 = DefectTypeString,  Calculations!K5, NA())</f>
        <v>#N/A</v>
      </c>
      <c r="K5" s="28">
        <f>IF(ISNUMBER(K4),IF(K4+TIME(1,0,0)&lt;=MAX(IndirectCompletedDates),
IF(HOUR(K4+TIME(1,0,0))&gt;FinishHour,K4+TIME((24-FinishHour)+StartHour,0,0),K4+TIME(1,0,0)),""),"")</f>
        <v>42583.666666666657</v>
      </c>
      <c r="M5" s="2" t="str">
        <f t="shared" si="1"/>
        <v>2016-08-01-16</v>
      </c>
      <c r="N5" s="2">
        <f t="array" ref="N5">IF(ISNUMBER(K5),MIN(IF($B:$B=M5,$C:$C)),"")</f>
        <v>0</v>
      </c>
      <c r="O5" s="10" t="e">
        <f>IF(ISNUMBER(K5),AVERAGEIF($B:$B,M5,$C:$C),"")</f>
        <v>#DIV/0!</v>
      </c>
      <c r="P5" s="2">
        <f t="array" ref="P5">IF(ISNUMBER(K5),MAX(IF($B:$B=M5,$C:$C)),"")</f>
        <v>0</v>
      </c>
      <c r="Q5" s="2" t="e">
        <f t="array" ref="Q5">IF(ISNUMBER(K5),PERCENTILE(IF($B:$B=M5,$C:$C),0.25),"")</f>
        <v>#NUM!</v>
      </c>
      <c r="R5" s="2" t="e">
        <f t="array" ref="R5">IF(ISNUMBER(K5),PERCENTILE(IF($B:$B=M5,$C:$C),0.3),"")</f>
        <v>#NUM!</v>
      </c>
      <c r="S5" s="2" t="e">
        <f t="array" ref="S5">IF(ISNUMBER(K5),PERCENTILE(IF($B:$B=M5,$C:$C),0.5),"")</f>
        <v>#NUM!</v>
      </c>
      <c r="T5" s="2" t="e">
        <f t="array" ref="T5">IF(ISNUMBER(K5),PERCENTILE(IF($B:$B=M5,$C:$C),0.7),"")</f>
        <v>#NUM!</v>
      </c>
      <c r="U5" s="2" t="e">
        <f t="array" ref="U5">IF(ISNUMBER(K5),PERCENTILE(IF($B:$B=M5,$C:$C),0.75),"")</f>
        <v>#NUM!</v>
      </c>
      <c r="V5" s="2" t="e">
        <f t="array" ref="V5">IF(ISNUMBER(K5),PERCENTILE(IF($B:$B=M5,$C:$C),0.85),"")</f>
        <v>#NUM!</v>
      </c>
      <c r="X5" s="5" t="s">
        <v>5</v>
      </c>
      <c r="Y5" s="5" t="s">
        <v>6</v>
      </c>
      <c r="Z5" s="5" t="str">
        <f>PlannedLegendLabel</f>
        <v>Planned</v>
      </c>
      <c r="AA5" s="5" t="str">
        <f>UnplannedLegendLabel</f>
        <v>Unplanned</v>
      </c>
    </row>
    <row r="6" spans="1:30" x14ac:dyDescent="0.25">
      <c r="A6" s="8" t="str">
        <f>Calculations!A6</f>
        <v/>
      </c>
      <c r="B6" s="2" t="str">
        <f t="shared" si="0"/>
        <v/>
      </c>
      <c r="C6" s="10" t="str">
        <f>IFERROR(Calculations!J6,"")</f>
        <v/>
      </c>
      <c r="D6" s="10" t="str">
        <f xml:space="preserve"> IF(OR(Calculations!C6 = "",Calculations!C6 = WorkTypeString),  IFERROR(Calculations!J6,""), NA())</f>
        <v/>
      </c>
      <c r="E6" s="10">
        <f t="array" ref="E6">PERCENTILE(IF(ISERROR(D6:D5005)=FALSE,D6:D5005),CycleTimePercentile)</f>
        <v>0</v>
      </c>
      <c r="F6" s="2" t="e">
        <f xml:space="preserve"> IF(Calculations!C6 = DefectTypeString,  IFERROR(Calculations!J6,""), NA())</f>
        <v>#N/A</v>
      </c>
      <c r="G6" s="10">
        <f t="array" ref="G6">PERCENTILE(IF(ISERROR(F6:F5005)=FALSE,F6:F5005),CycleTimePercentile)</f>
        <v>0</v>
      </c>
      <c r="H6" s="2" t="e">
        <f ca="1" xml:space="preserve"> IF(OR(Calculations!C6 = "",Calculations!C6 = WorkTypeString),  Calculations!K6, NA())</f>
        <v>#N/A</v>
      </c>
      <c r="I6" s="2" t="e">
        <f xml:space="preserve"> IF(Calculations!C6 = DefectTypeString,  Calculations!K6, NA())</f>
        <v>#N/A</v>
      </c>
      <c r="K6" s="28">
        <f>IF(ISNUMBER(K5),IF(K5+TIME(1,0,0)&lt;=MAX(IndirectCompletedDates),
IF(HOUR(K5+TIME(1,0,0))&gt;FinishHour,K5+TIME((24-FinishHour)+StartHour,0,0),K5+TIME(1,0,0)),""),"")</f>
        <v>42583.708333333321</v>
      </c>
      <c r="M6" s="2" t="str">
        <f t="shared" si="1"/>
        <v>2016-08-01-17</v>
      </c>
      <c r="N6" s="2">
        <f t="array" ref="N6">IF(ISNUMBER(K6),MIN(IF($B:$B=M6,$C:$C)),"")</f>
        <v>0</v>
      </c>
      <c r="O6" s="10" t="e">
        <f>IF(ISNUMBER(K6),AVERAGEIF($B:$B,M6,$C:$C),"")</f>
        <v>#DIV/0!</v>
      </c>
      <c r="P6" s="2">
        <f t="array" ref="P6">IF(ISNUMBER(K6),MAX(IF($B:$B=M6,$C:$C)),"")</f>
        <v>0</v>
      </c>
      <c r="Q6" s="2" t="e">
        <f t="array" ref="Q6">IF(ISNUMBER(K6),PERCENTILE(IF($B:$B=M6,$C:$C),0.25),"")</f>
        <v>#NUM!</v>
      </c>
      <c r="R6" s="2" t="e">
        <f t="array" ref="R6">IF(ISNUMBER(K6),PERCENTILE(IF($B:$B=M6,$C:$C),0.3),"")</f>
        <v>#NUM!</v>
      </c>
      <c r="S6" s="2" t="e">
        <f t="array" ref="S6">IF(ISNUMBER(K6),PERCENTILE(IF($B:$B=M6,$C:$C),0.5),"")</f>
        <v>#NUM!</v>
      </c>
      <c r="T6" s="2" t="e">
        <f t="array" ref="T6">IF(ISNUMBER(K6),PERCENTILE(IF($B:$B=M6,$C:$C),0.7),"")</f>
        <v>#NUM!</v>
      </c>
      <c r="U6" s="2" t="e">
        <f t="array" ref="U6">IF(ISNUMBER(K6),PERCENTILE(IF($B:$B=M6,$C:$C),0.75),"")</f>
        <v>#NUM!</v>
      </c>
      <c r="V6" s="2" t="e">
        <f t="array" ref="V6">IF(ISNUMBER(K6),PERCENTILE(IF($B:$B=M6,$C:$C),0.85),"")</f>
        <v>#NUM!</v>
      </c>
      <c r="X6" s="3">
        <f>X3</f>
        <v>0.99999999994179234</v>
      </c>
      <c r="Y6" s="3">
        <f t="array" ref="Y6:Y25">FREQUENCY(CycleTimeValues,X6:X25)</f>
        <v>1</v>
      </c>
      <c r="Z6" s="3">
        <f>COUNTIFS(D:D,"&gt;0",D:D,"&lt;=" &amp;X6)</f>
        <v>1</v>
      </c>
      <c r="AA6" s="3">
        <f>COUNTIFS(F:F,"&gt;0",F:F,"&lt;=" &amp;X6)</f>
        <v>0</v>
      </c>
    </row>
    <row r="7" spans="1:30" x14ac:dyDescent="0.25">
      <c r="A7" s="8" t="str">
        <f>Calculations!A7</f>
        <v/>
      </c>
      <c r="B7" s="2" t="str">
        <f t="shared" si="0"/>
        <v/>
      </c>
      <c r="C7" s="10" t="str">
        <f>IFERROR(Calculations!J7,"")</f>
        <v/>
      </c>
      <c r="D7" s="10" t="str">
        <f xml:space="preserve"> IF(OR(Calculations!C7 = "",Calculations!C7 = WorkTypeString),  IFERROR(Calculations!J7,""), NA())</f>
        <v/>
      </c>
      <c r="E7" s="10">
        <f t="array" ref="E7">PERCENTILE(IF(ISERROR(D7:D5006)=FALSE,D7:D5006),CycleTimePercentile)</f>
        <v>0</v>
      </c>
      <c r="F7" s="2" t="e">
        <f xml:space="preserve"> IF(Calculations!C7 = DefectTypeString,  IFERROR(Calculations!J7,""), NA())</f>
        <v>#N/A</v>
      </c>
      <c r="G7" s="10">
        <f t="array" ref="G7">PERCENTILE(IF(ISERROR(F7:F5006)=FALSE,F7:F5006),CycleTimePercentile)</f>
        <v>0</v>
      </c>
      <c r="H7" s="2" t="e">
        <f ca="1" xml:space="preserve"> IF(OR(Calculations!C7 = "",Calculations!C7 = WorkTypeString),  Calculations!K7, NA())</f>
        <v>#N/A</v>
      </c>
      <c r="I7" s="2" t="e">
        <f xml:space="preserve"> IF(Calculations!C7 = DefectTypeString,  Calculations!K7, NA())</f>
        <v>#N/A</v>
      </c>
      <c r="K7" s="28">
        <f>IF(ISNUMBER(K6),IF(K6+TIME(1,0,0)&lt;=MAX(IndirectCompletedDates),
IF(HOUR(K6+TIME(1,0,0))&gt;FinishHour,K6+TIME((24-FinishHour)+StartHour,0,0),K6+TIME(1,0,0)),""),"")</f>
        <v>42584.374999999985</v>
      </c>
      <c r="M7" s="2" t="str">
        <f t="shared" si="1"/>
        <v>2016-08-02-09</v>
      </c>
      <c r="N7" s="2">
        <f t="array" ref="N7">IF(ISNUMBER(K7),MIN(IF($B:$B=M7,$C:$C)),"")</f>
        <v>0</v>
      </c>
      <c r="O7" s="10" t="e">
        <f>IF(ISNUMBER(K7),AVERAGEIF($B:$B,M7,$C:$C),"")</f>
        <v>#DIV/0!</v>
      </c>
      <c r="P7" s="2">
        <f t="array" ref="P7">IF(ISNUMBER(K7),MAX(IF($B:$B=M7,$C:$C)),"")</f>
        <v>0</v>
      </c>
      <c r="Q7" s="2" t="e">
        <f t="array" ref="Q7">IF(ISNUMBER(K7),PERCENTILE(IF($B:$B=M7,$C:$C),0.25),"")</f>
        <v>#NUM!</v>
      </c>
      <c r="R7" s="2" t="e">
        <f t="array" ref="R7">IF(ISNUMBER(K7),PERCENTILE(IF($B:$B=M7,$C:$C),0.3),"")</f>
        <v>#NUM!</v>
      </c>
      <c r="S7" s="2" t="e">
        <f t="array" ref="S7">IF(ISNUMBER(K7),PERCENTILE(IF($B:$B=M7,$C:$C),0.5),"")</f>
        <v>#NUM!</v>
      </c>
      <c r="T7" s="2" t="e">
        <f t="array" ref="T7">IF(ISNUMBER(K7),PERCENTILE(IF($B:$B=M7,$C:$C),0.7),"")</f>
        <v>#NUM!</v>
      </c>
      <c r="U7" s="2" t="e">
        <f t="array" ref="U7">IF(ISNUMBER(K7),PERCENTILE(IF($B:$B=M7,$C:$C),0.75),"")</f>
        <v>#NUM!</v>
      </c>
      <c r="V7" s="2" t="e">
        <f t="array" ref="V7">IF(ISNUMBER(K7),PERCENTILE(IF($B:$B=M7,$C:$C),0.85),"")</f>
        <v>#NUM!</v>
      </c>
      <c r="X7" s="3">
        <f t="shared" ref="X7:X25" si="2">ROUNDUP(X6+(($AD$3-$X$3)/20),0)</f>
        <v>3</v>
      </c>
      <c r="Y7" s="3">
        <v>0</v>
      </c>
      <c r="Z7" s="3">
        <f>COUNTIFS(D:D,"&gt;" &amp;X6,D:D,"&lt;=" &amp; X7)</f>
        <v>0</v>
      </c>
      <c r="AA7" s="3">
        <f>COUNTIFS(F:F,"&gt;" &amp;X6,F:F,"&lt;=" &amp; X7)</f>
        <v>0</v>
      </c>
    </row>
    <row r="8" spans="1:30" x14ac:dyDescent="0.25">
      <c r="A8" s="8" t="str">
        <f>Calculations!A8</f>
        <v/>
      </c>
      <c r="B8" s="2" t="str">
        <f t="shared" si="0"/>
        <v/>
      </c>
      <c r="C8" s="10" t="str">
        <f>IFERROR(Calculations!J8,"")</f>
        <v/>
      </c>
      <c r="D8" s="10" t="str">
        <f xml:space="preserve"> IF(OR(Calculations!C8 = "",Calculations!C8 = WorkTypeString),  IFERROR(Calculations!J8,""), NA())</f>
        <v/>
      </c>
      <c r="E8" s="10">
        <f t="array" ref="E8">PERCENTILE(IF(ISERROR(D8:D5007)=FALSE,D8:D5007),CycleTimePercentile)</f>
        <v>0</v>
      </c>
      <c r="F8" s="2" t="e">
        <f xml:space="preserve"> IF(Calculations!C8 = DefectTypeString,  IFERROR(Calculations!J8,""), NA())</f>
        <v>#N/A</v>
      </c>
      <c r="G8" s="10">
        <f t="array" ref="G8">PERCENTILE(IF(ISERROR(F8:F5007)=FALSE,F8:F5007),CycleTimePercentile)</f>
        <v>0</v>
      </c>
      <c r="H8" s="2" t="e">
        <f ca="1" xml:space="preserve"> IF(OR(Calculations!C8 = "",Calculations!C8 = WorkTypeString),  Calculations!K8, NA())</f>
        <v>#N/A</v>
      </c>
      <c r="I8" s="2" t="e">
        <f xml:space="preserve"> IF(Calculations!C8 = DefectTypeString,  Calculations!K8, NA())</f>
        <v>#N/A</v>
      </c>
      <c r="K8" s="28">
        <f>IF(ISNUMBER(K7),IF(K7+TIME(1,0,0)&lt;=MAX(IndirectCompletedDates),
IF(HOUR(K7+TIME(1,0,0))&gt;FinishHour,K7+TIME((24-FinishHour)+StartHour,0,0),K7+TIME(1,0,0)),""),"")</f>
        <v>42584.41666666665</v>
      </c>
      <c r="M8" s="2" t="str">
        <f t="shared" si="1"/>
        <v>2016-08-02-10</v>
      </c>
      <c r="N8" s="2">
        <f t="array" ref="N8">IF(ISNUMBER(K8),MIN(IF($B:$B=M8,$C:$C)),"")</f>
        <v>0</v>
      </c>
      <c r="O8" s="10" t="e">
        <f>IF(ISNUMBER(K8),AVERAGEIF($B:$B,M8,$C:$C),"")</f>
        <v>#DIV/0!</v>
      </c>
      <c r="P8" s="2">
        <f t="array" ref="P8">IF(ISNUMBER(K8),MAX(IF($B:$B=M8,$C:$C)),"")</f>
        <v>0</v>
      </c>
      <c r="Q8" s="2" t="e">
        <f t="array" ref="Q8">IF(ISNUMBER(K8),PERCENTILE(IF($B:$B=M8,$C:$C),0.25),"")</f>
        <v>#NUM!</v>
      </c>
      <c r="R8" s="2" t="e">
        <f t="array" ref="R8">IF(ISNUMBER(K8),PERCENTILE(IF($B:$B=M8,$C:$C),0.3),"")</f>
        <v>#NUM!</v>
      </c>
      <c r="S8" s="2" t="e">
        <f t="array" ref="S8">IF(ISNUMBER(K8),PERCENTILE(IF($B:$B=M8,$C:$C),0.5),"")</f>
        <v>#NUM!</v>
      </c>
      <c r="T8" s="2" t="e">
        <f t="array" ref="T8">IF(ISNUMBER(K8),PERCENTILE(IF($B:$B=M8,$C:$C),0.7),"")</f>
        <v>#NUM!</v>
      </c>
      <c r="U8" s="2" t="e">
        <f t="array" ref="U8">IF(ISNUMBER(K8),PERCENTILE(IF($B:$B=M8,$C:$C),0.75),"")</f>
        <v>#NUM!</v>
      </c>
      <c r="V8" s="2" t="e">
        <f t="array" ref="V8">IF(ISNUMBER(K8),PERCENTILE(IF($B:$B=M8,$C:$C),0.85),"")</f>
        <v>#NUM!</v>
      </c>
      <c r="X8" s="3">
        <f t="shared" si="2"/>
        <v>5</v>
      </c>
      <c r="Y8" s="3">
        <v>0</v>
      </c>
      <c r="Z8" s="3">
        <f>COUNTIFS(D:D,"&gt;" &amp;X7,D:D,"&lt;=" &amp; X8)</f>
        <v>0</v>
      </c>
      <c r="AA8" s="3">
        <f>COUNTIFS(F:F,"&gt;" &amp;X7,F:F,"&lt;=" &amp; X8)</f>
        <v>0</v>
      </c>
    </row>
    <row r="9" spans="1:30" x14ac:dyDescent="0.25">
      <c r="A9" s="8" t="str">
        <f>Calculations!A9</f>
        <v/>
      </c>
      <c r="B9" s="2" t="str">
        <f t="shared" si="0"/>
        <v/>
      </c>
      <c r="C9" s="10" t="str">
        <f>IFERROR(Calculations!J9,"")</f>
        <v/>
      </c>
      <c r="D9" s="10" t="str">
        <f xml:space="preserve"> IF(OR(Calculations!C9 = "",Calculations!C9 = WorkTypeString),  IFERROR(Calculations!J9,""), NA())</f>
        <v/>
      </c>
      <c r="E9" s="10">
        <f t="array" ref="E9">PERCENTILE(IF(ISERROR(D9:D5008)=FALSE,D9:D5008),CycleTimePercentile)</f>
        <v>0</v>
      </c>
      <c r="F9" s="2" t="e">
        <f xml:space="preserve"> IF(Calculations!C9 = DefectTypeString,  IFERROR(Calculations!J9,""), NA())</f>
        <v>#N/A</v>
      </c>
      <c r="G9" s="10">
        <f t="array" ref="G9">PERCENTILE(IF(ISERROR(F9:F5008)=FALSE,F9:F5008),CycleTimePercentile)</f>
        <v>0</v>
      </c>
      <c r="H9" s="2" t="e">
        <f ca="1" xml:space="preserve"> IF(OR(Calculations!C9 = "",Calculations!C9 = WorkTypeString),  Calculations!K9, NA())</f>
        <v>#N/A</v>
      </c>
      <c r="I9" s="2" t="e">
        <f xml:space="preserve"> IF(Calculations!C9 = DefectTypeString,  Calculations!K9, NA())</f>
        <v>#N/A</v>
      </c>
      <c r="K9" s="28">
        <f>IF(ISNUMBER(K8),IF(K8+TIME(1,0,0)&lt;=MAX(IndirectCompletedDates),
IF(HOUR(K8+TIME(1,0,0))&gt;FinishHour,K8+TIME((24-FinishHour)+StartHour,0,0),K8+TIME(1,0,0)),""),"")</f>
        <v>42584.458333333314</v>
      </c>
      <c r="M9" s="2" t="str">
        <f t="shared" si="1"/>
        <v>2016-08-02-11</v>
      </c>
      <c r="N9" s="2">
        <f t="array" ref="N9">IF(ISNUMBER(K9),MIN(IF($B:$B=M9,$C:$C)),"")</f>
        <v>0</v>
      </c>
      <c r="O9" s="10" t="e">
        <f>IF(ISNUMBER(K9),AVERAGEIF($B:$B,M9,$C:$C),"")</f>
        <v>#DIV/0!</v>
      </c>
      <c r="P9" s="2">
        <f t="array" ref="P9">IF(ISNUMBER(K9),MAX(IF($B:$B=M9,$C:$C)),"")</f>
        <v>0</v>
      </c>
      <c r="Q9" s="2" t="e">
        <f t="array" ref="Q9">IF(ISNUMBER(K9),PERCENTILE(IF($B:$B=M9,$C:$C),0.25),"")</f>
        <v>#NUM!</v>
      </c>
      <c r="R9" s="2" t="e">
        <f t="array" ref="R9">IF(ISNUMBER(K9),PERCENTILE(IF($B:$B=M9,$C:$C),0.3),"")</f>
        <v>#NUM!</v>
      </c>
      <c r="S9" s="2" t="e">
        <f t="array" ref="S9">IF(ISNUMBER(K9),PERCENTILE(IF($B:$B=M9,$C:$C),0.5),"")</f>
        <v>#NUM!</v>
      </c>
      <c r="T9" s="2" t="e">
        <f t="array" ref="T9">IF(ISNUMBER(K9),PERCENTILE(IF($B:$B=M9,$C:$C),0.7),"")</f>
        <v>#NUM!</v>
      </c>
      <c r="U9" s="2" t="e">
        <f t="array" ref="U9">IF(ISNUMBER(K9),PERCENTILE(IF($B:$B=M9,$C:$C),0.75),"")</f>
        <v>#NUM!</v>
      </c>
      <c r="V9" s="2" t="e">
        <f t="array" ref="V9">IF(ISNUMBER(K9),PERCENTILE(IF($B:$B=M9,$C:$C),0.85),"")</f>
        <v>#NUM!</v>
      </c>
      <c r="X9" s="3">
        <f t="shared" si="2"/>
        <v>7</v>
      </c>
      <c r="Y9" s="3">
        <v>0</v>
      </c>
      <c r="Z9" s="3">
        <f>COUNTIFS(D:D,"&gt;" &amp;X8,D:D,"&lt;=" &amp; X9)</f>
        <v>0</v>
      </c>
      <c r="AA9" s="3">
        <f>COUNTIFS(F:F,"&gt;" &amp;X8,F:F,"&lt;=" &amp; X9)</f>
        <v>0</v>
      </c>
    </row>
    <row r="10" spans="1:30" x14ac:dyDescent="0.25">
      <c r="A10" s="8" t="str">
        <f>Calculations!A10</f>
        <v/>
      </c>
      <c r="B10" s="2" t="str">
        <f t="shared" si="0"/>
        <v/>
      </c>
      <c r="C10" s="10" t="str">
        <f>IFERROR(Calculations!J10,"")</f>
        <v/>
      </c>
      <c r="D10" s="10" t="str">
        <f xml:space="preserve"> IF(OR(Calculations!C10 = "",Calculations!C10 = WorkTypeString),  IFERROR(Calculations!J10,""), NA())</f>
        <v/>
      </c>
      <c r="E10" s="10">
        <f t="array" ref="E10">PERCENTILE(IF(ISERROR(D10:D5009)=FALSE,D10:D5009),CycleTimePercentile)</f>
        <v>0</v>
      </c>
      <c r="F10" s="2" t="e">
        <f xml:space="preserve"> IF(Calculations!C10 = DefectTypeString,  IFERROR(Calculations!J10,""), NA())</f>
        <v>#N/A</v>
      </c>
      <c r="G10" s="10">
        <f t="array" ref="G10">PERCENTILE(IF(ISERROR(F10:F5009)=FALSE,F10:F5009),CycleTimePercentile)</f>
        <v>0</v>
      </c>
      <c r="H10" s="2" t="e">
        <f ca="1" xml:space="preserve"> IF(OR(Calculations!C10 = "",Calculations!C10 = WorkTypeString),  Calculations!K10, NA())</f>
        <v>#N/A</v>
      </c>
      <c r="I10" s="2" t="e">
        <f xml:space="preserve"> IF(Calculations!C10 = DefectTypeString,  Calculations!K10, NA())</f>
        <v>#N/A</v>
      </c>
      <c r="K10" s="28">
        <f>IF(ISNUMBER(K9),IF(K9+TIME(1,0,0)&lt;=MAX(IndirectCompletedDates),
IF(HOUR(K9+TIME(1,0,0))&gt;FinishHour,K9+TIME((24-FinishHour)+StartHour,0,0),K9+TIME(1,0,0)),""),"")</f>
        <v>42584.499999999978</v>
      </c>
      <c r="M10" s="2" t="str">
        <f t="shared" si="1"/>
        <v>2016-08-02-12</v>
      </c>
      <c r="N10" s="2">
        <f t="array" ref="N10">IF(ISNUMBER(K10),MIN(IF($B:$B=M10,$C:$C)),"")</f>
        <v>0</v>
      </c>
      <c r="O10" s="10" t="e">
        <f>IF(ISNUMBER(K10),AVERAGEIF($B:$B,M10,$C:$C),"")</f>
        <v>#DIV/0!</v>
      </c>
      <c r="P10" s="2">
        <f t="array" ref="P10">IF(ISNUMBER(K10),MAX(IF($B:$B=M10,$C:$C)),"")</f>
        <v>0</v>
      </c>
      <c r="Q10" s="2" t="e">
        <f t="array" ref="Q10">IF(ISNUMBER(K10),PERCENTILE(IF($B:$B=M10,$C:$C),0.25),"")</f>
        <v>#NUM!</v>
      </c>
      <c r="R10" s="2" t="e">
        <f t="array" ref="R10">IF(ISNUMBER(K10),PERCENTILE(IF($B:$B=M10,$C:$C),0.3),"")</f>
        <v>#NUM!</v>
      </c>
      <c r="S10" s="2" t="e">
        <f t="array" ref="S10">IF(ISNUMBER(K10),PERCENTILE(IF($B:$B=M10,$C:$C),0.5),"")</f>
        <v>#NUM!</v>
      </c>
      <c r="T10" s="2" t="e">
        <f t="array" ref="T10">IF(ISNUMBER(K10),PERCENTILE(IF($B:$B=M10,$C:$C),0.7),"")</f>
        <v>#NUM!</v>
      </c>
      <c r="U10" s="2" t="e">
        <f t="array" ref="U10">IF(ISNUMBER(K10),PERCENTILE(IF($B:$B=M10,$C:$C),0.75),"")</f>
        <v>#NUM!</v>
      </c>
      <c r="V10" s="2" t="e">
        <f t="array" ref="V10">IF(ISNUMBER(K10),PERCENTILE(IF($B:$B=M10,$C:$C),0.85),"")</f>
        <v>#NUM!</v>
      </c>
      <c r="X10" s="3">
        <f t="shared" si="2"/>
        <v>9</v>
      </c>
      <c r="Y10" s="3">
        <v>0</v>
      </c>
      <c r="Z10" s="3">
        <f>COUNTIFS(D:D,"&gt;" &amp;X9,D:D,"&lt;=" &amp; X10)</f>
        <v>0</v>
      </c>
      <c r="AA10" s="3">
        <f>COUNTIFS(F:F,"&gt;" &amp;X9,F:F,"&lt;=" &amp; X10)</f>
        <v>0</v>
      </c>
    </row>
    <row r="11" spans="1:30" x14ac:dyDescent="0.25">
      <c r="A11" s="8" t="str">
        <f>Calculations!A11</f>
        <v/>
      </c>
      <c r="B11" s="2" t="str">
        <f t="shared" si="0"/>
        <v/>
      </c>
      <c r="C11" s="10" t="str">
        <f>IFERROR(Calculations!J11,"")</f>
        <v/>
      </c>
      <c r="D11" s="10" t="str">
        <f xml:space="preserve"> IF(OR(Calculations!C11 = "",Calculations!C11 = WorkTypeString),  IFERROR(Calculations!J11,""), NA())</f>
        <v/>
      </c>
      <c r="E11" s="10">
        <f t="array" ref="E11">PERCENTILE(IF(ISERROR(D11:D5010)=FALSE,D11:D5010),CycleTimePercentile)</f>
        <v>0</v>
      </c>
      <c r="F11" s="2" t="e">
        <f xml:space="preserve"> IF(Calculations!C11 = DefectTypeString,  IFERROR(Calculations!J11,""), NA())</f>
        <v>#N/A</v>
      </c>
      <c r="G11" s="10">
        <f t="array" ref="G11">PERCENTILE(IF(ISERROR(F11:F5010)=FALSE,F11:F5010),CycleTimePercentile)</f>
        <v>0</v>
      </c>
      <c r="H11" s="2" t="e">
        <f ca="1" xml:space="preserve"> IF(OR(Calculations!C11 = "",Calculations!C11 = WorkTypeString),  Calculations!K11, NA())</f>
        <v>#N/A</v>
      </c>
      <c r="I11" s="2" t="e">
        <f xml:space="preserve"> IF(Calculations!C11 = DefectTypeString,  Calculations!K11, NA())</f>
        <v>#N/A</v>
      </c>
      <c r="K11" s="28">
        <f>IF(ISNUMBER(K10),IF(K10+TIME(1,0,0)&lt;=MAX(IndirectCompletedDates),
IF(HOUR(K10+TIME(1,0,0))&gt;FinishHour,K10+TIME((24-FinishHour)+StartHour,0,0),K10+TIME(1,0,0)),""),"")</f>
        <v>42584.541666666642</v>
      </c>
      <c r="M11" s="2" t="str">
        <f t="shared" si="1"/>
        <v>2016-08-02-13</v>
      </c>
      <c r="N11" s="2">
        <f t="array" ref="N11">IF(ISNUMBER(K11),MIN(IF($B:$B=M11,$C:$C)),"")</f>
        <v>0</v>
      </c>
      <c r="O11" s="10" t="e">
        <f>IF(ISNUMBER(K11),AVERAGEIF($B:$B,M11,$C:$C),"")</f>
        <v>#DIV/0!</v>
      </c>
      <c r="P11" s="2">
        <f t="array" ref="P11">IF(ISNUMBER(K11),MAX(IF($B:$B=M11,$C:$C)),"")</f>
        <v>0</v>
      </c>
      <c r="Q11" s="2" t="e">
        <f t="array" ref="Q11">IF(ISNUMBER(K11),PERCENTILE(IF($B:$B=M11,$C:$C),0.25),"")</f>
        <v>#NUM!</v>
      </c>
      <c r="R11" s="2" t="e">
        <f t="array" ref="R11">IF(ISNUMBER(K11),PERCENTILE(IF($B:$B=M11,$C:$C),0.3),"")</f>
        <v>#NUM!</v>
      </c>
      <c r="S11" s="2" t="e">
        <f t="array" ref="S11">IF(ISNUMBER(K11),PERCENTILE(IF($B:$B=M11,$C:$C),0.5),"")</f>
        <v>#NUM!</v>
      </c>
      <c r="T11" s="2" t="e">
        <f t="array" ref="T11">IF(ISNUMBER(K11),PERCENTILE(IF($B:$B=M11,$C:$C),0.7),"")</f>
        <v>#NUM!</v>
      </c>
      <c r="U11" s="2" t="e">
        <f t="array" ref="U11">IF(ISNUMBER(K11),PERCENTILE(IF($B:$B=M11,$C:$C),0.75),"")</f>
        <v>#NUM!</v>
      </c>
      <c r="V11" s="2" t="e">
        <f t="array" ref="V11">IF(ISNUMBER(K11),PERCENTILE(IF($B:$B=M11,$C:$C),0.85),"")</f>
        <v>#NUM!</v>
      </c>
      <c r="X11" s="3">
        <f t="shared" si="2"/>
        <v>11</v>
      </c>
      <c r="Y11" s="3">
        <v>1</v>
      </c>
      <c r="Z11" s="3">
        <f>COUNTIFS(D:D,"&gt;" &amp;X10,D:D,"&lt;=" &amp; X11)</f>
        <v>1</v>
      </c>
      <c r="AA11" s="3">
        <f>COUNTIFS(F:F,"&gt;" &amp;X10,F:F,"&lt;=" &amp; X11)</f>
        <v>0</v>
      </c>
    </row>
    <row r="12" spans="1:30" x14ac:dyDescent="0.25">
      <c r="A12" s="8" t="str">
        <f>Calculations!A12</f>
        <v/>
      </c>
      <c r="B12" s="2" t="str">
        <f t="shared" si="0"/>
        <v/>
      </c>
      <c r="C12" s="10" t="str">
        <f>IFERROR(Calculations!J12,"")</f>
        <v/>
      </c>
      <c r="D12" s="10" t="str">
        <f xml:space="preserve"> IF(OR(Calculations!C12 = "",Calculations!C12 = WorkTypeString),  IFERROR(Calculations!J12,""), NA())</f>
        <v/>
      </c>
      <c r="E12" s="10">
        <f t="array" ref="E12">PERCENTILE(IF(ISERROR(D12:D5011)=FALSE,D12:D5011),CycleTimePercentile)</f>
        <v>0</v>
      </c>
      <c r="F12" s="2" t="e">
        <f xml:space="preserve"> IF(Calculations!C12 = DefectTypeString,  IFERROR(Calculations!J12,""), NA())</f>
        <v>#N/A</v>
      </c>
      <c r="G12" s="10">
        <f t="array" ref="G12">PERCENTILE(IF(ISERROR(F12:F5011)=FALSE,F12:F5011),CycleTimePercentile)</f>
        <v>0</v>
      </c>
      <c r="H12" s="2" t="e">
        <f ca="1" xml:space="preserve"> IF(OR(Calculations!C12 = "",Calculations!C12 = WorkTypeString),  Calculations!K12, NA())</f>
        <v>#N/A</v>
      </c>
      <c r="I12" s="2" t="e">
        <f xml:space="preserve"> IF(Calculations!C12 = DefectTypeString,  Calculations!K12, NA())</f>
        <v>#N/A</v>
      </c>
      <c r="K12" s="28">
        <f>IF(ISNUMBER(K11),IF(K11+TIME(1,0,0)&lt;=MAX(IndirectCompletedDates),
IF(HOUR(K11+TIME(1,0,0))&gt;FinishHour,K11+TIME((24-FinishHour)+StartHour,0,0),K11+TIME(1,0,0)),""),"")</f>
        <v>42584.583333333307</v>
      </c>
      <c r="M12" s="2" t="str">
        <f t="shared" si="1"/>
        <v>2016-08-02-14</v>
      </c>
      <c r="N12" s="2">
        <f t="array" ref="N12">IF(ISNUMBER(K12),MIN(IF($B:$B=M12,$C:$C)),"")</f>
        <v>0</v>
      </c>
      <c r="O12" s="10" t="e">
        <f>IF(ISNUMBER(K12),AVERAGEIF($B:$B,M12,$C:$C),"")</f>
        <v>#DIV/0!</v>
      </c>
      <c r="P12" s="2">
        <f t="array" ref="P12">IF(ISNUMBER(K12),MAX(IF($B:$B=M12,$C:$C)),"")</f>
        <v>0</v>
      </c>
      <c r="Q12" s="2" t="e">
        <f t="array" ref="Q12">IF(ISNUMBER(K12),PERCENTILE(IF($B:$B=M12,$C:$C),0.25),"")</f>
        <v>#NUM!</v>
      </c>
      <c r="R12" s="2" t="e">
        <f t="array" ref="R12">IF(ISNUMBER(K12),PERCENTILE(IF($B:$B=M12,$C:$C),0.3),"")</f>
        <v>#NUM!</v>
      </c>
      <c r="S12" s="2" t="e">
        <f t="array" ref="S12">IF(ISNUMBER(K12),PERCENTILE(IF($B:$B=M12,$C:$C),0.5),"")</f>
        <v>#NUM!</v>
      </c>
      <c r="T12" s="2" t="e">
        <f t="array" ref="T12">IF(ISNUMBER(K12),PERCENTILE(IF($B:$B=M12,$C:$C),0.7),"")</f>
        <v>#NUM!</v>
      </c>
      <c r="U12" s="2" t="e">
        <f t="array" ref="U12">IF(ISNUMBER(K12),PERCENTILE(IF($B:$B=M12,$C:$C),0.75),"")</f>
        <v>#NUM!</v>
      </c>
      <c r="V12" s="2" t="e">
        <f t="array" ref="V12">IF(ISNUMBER(K12),PERCENTILE(IF($B:$B=M12,$C:$C),0.85),"")</f>
        <v>#NUM!</v>
      </c>
      <c r="X12" s="3">
        <f t="shared" si="2"/>
        <v>13</v>
      </c>
      <c r="Y12" s="3">
        <v>0</v>
      </c>
      <c r="Z12" s="3">
        <f>COUNTIFS(D:D,"&gt;" &amp;X11,D:D,"&lt;=" &amp; X12)</f>
        <v>0</v>
      </c>
      <c r="AA12" s="3">
        <f>COUNTIFS(F:F,"&gt;" &amp;X11,F:F,"&lt;=" &amp; X12)</f>
        <v>0</v>
      </c>
    </row>
    <row r="13" spans="1:30" x14ac:dyDescent="0.25">
      <c r="A13" s="8" t="str">
        <f>Calculations!A13</f>
        <v/>
      </c>
      <c r="B13" s="2" t="str">
        <f t="shared" si="0"/>
        <v/>
      </c>
      <c r="C13" s="10" t="str">
        <f>IFERROR(Calculations!J13,"")</f>
        <v/>
      </c>
      <c r="D13" s="10" t="str">
        <f xml:space="preserve"> IF(OR(Calculations!C13 = "",Calculations!C13 = WorkTypeString),  IFERROR(Calculations!J13,""), NA())</f>
        <v/>
      </c>
      <c r="E13" s="10">
        <f t="array" ref="E13">PERCENTILE(IF(ISERROR(D13:D5012)=FALSE,D13:D5012),CycleTimePercentile)</f>
        <v>0</v>
      </c>
      <c r="F13" s="2" t="e">
        <f xml:space="preserve"> IF(Calculations!C13 = DefectTypeString,  IFERROR(Calculations!J13,""), NA())</f>
        <v>#N/A</v>
      </c>
      <c r="G13" s="10">
        <f t="array" ref="G13">PERCENTILE(IF(ISERROR(F13:F5012)=FALSE,F13:F5012),CycleTimePercentile)</f>
        <v>0</v>
      </c>
      <c r="H13" s="2" t="e">
        <f ca="1" xml:space="preserve"> IF(OR(Calculations!C13 = "",Calculations!C13 = WorkTypeString),  Calculations!K13, NA())</f>
        <v>#N/A</v>
      </c>
      <c r="I13" s="2" t="e">
        <f xml:space="preserve"> IF(Calculations!C13 = DefectTypeString,  Calculations!K13, NA())</f>
        <v>#N/A</v>
      </c>
      <c r="K13" s="28">
        <f>IF(ISNUMBER(K12),IF(K12+TIME(1,0,0)&lt;=MAX(IndirectCompletedDates),
IF(HOUR(K12+TIME(1,0,0))&gt;FinishHour,K12+TIME((24-FinishHour)+StartHour,0,0),K12+TIME(1,0,0)),""),"")</f>
        <v>42584.624999999971</v>
      </c>
      <c r="M13" s="2" t="str">
        <f t="shared" si="1"/>
        <v>2016-08-02-15</v>
      </c>
      <c r="N13" s="2">
        <f t="array" ref="N13">IF(ISNUMBER(K13),MIN(IF($B:$B=M13,$C:$C)),"")</f>
        <v>0</v>
      </c>
      <c r="O13" s="10" t="e">
        <f>IF(ISNUMBER(K13),AVERAGEIF($B:$B,M13,$C:$C),"")</f>
        <v>#DIV/0!</v>
      </c>
      <c r="P13" s="2">
        <f t="array" ref="P13">IF(ISNUMBER(K13),MAX(IF($B:$B=M13,$C:$C)),"")</f>
        <v>0</v>
      </c>
      <c r="Q13" s="2" t="e">
        <f t="array" ref="Q13">IF(ISNUMBER(K13),PERCENTILE(IF($B:$B=M13,$C:$C),0.25),"")</f>
        <v>#NUM!</v>
      </c>
      <c r="R13" s="2" t="e">
        <f t="array" ref="R13">IF(ISNUMBER(K13),PERCENTILE(IF($B:$B=M13,$C:$C),0.3),"")</f>
        <v>#NUM!</v>
      </c>
      <c r="S13" s="2" t="e">
        <f t="array" ref="S13">IF(ISNUMBER(K13),PERCENTILE(IF($B:$B=M13,$C:$C),0.5),"")</f>
        <v>#NUM!</v>
      </c>
      <c r="T13" s="2" t="e">
        <f t="array" ref="T13">IF(ISNUMBER(K13),PERCENTILE(IF($B:$B=M13,$C:$C),0.7),"")</f>
        <v>#NUM!</v>
      </c>
      <c r="U13" s="2" t="e">
        <f t="array" ref="U13">IF(ISNUMBER(K13),PERCENTILE(IF($B:$B=M13,$C:$C),0.75),"")</f>
        <v>#NUM!</v>
      </c>
      <c r="V13" s="2" t="e">
        <f t="array" ref="V13">IF(ISNUMBER(K13),PERCENTILE(IF($B:$B=M13,$C:$C),0.85),"")</f>
        <v>#NUM!</v>
      </c>
      <c r="X13" s="3">
        <f t="shared" si="2"/>
        <v>15</v>
      </c>
      <c r="Y13" s="3">
        <v>0</v>
      </c>
      <c r="Z13" s="3">
        <f>COUNTIFS(D:D,"&gt;" &amp;X12,D:D,"&lt;=" &amp; X13)</f>
        <v>0</v>
      </c>
      <c r="AA13" s="3">
        <f>COUNTIFS(F:F,"&gt;" &amp;X12,F:F,"&lt;=" &amp; X13)</f>
        <v>0</v>
      </c>
    </row>
    <row r="14" spans="1:30" x14ac:dyDescent="0.25">
      <c r="A14" s="8" t="str">
        <f>Calculations!A14</f>
        <v/>
      </c>
      <c r="B14" s="2" t="str">
        <f t="shared" si="0"/>
        <v/>
      </c>
      <c r="C14" s="10" t="str">
        <f>IFERROR(Calculations!J14,"")</f>
        <v/>
      </c>
      <c r="D14" s="10" t="str">
        <f xml:space="preserve"> IF(OR(Calculations!C14 = "",Calculations!C14 = WorkTypeString),  IFERROR(Calculations!J14,""), NA())</f>
        <v/>
      </c>
      <c r="E14" s="10">
        <f t="array" ref="E14">PERCENTILE(IF(ISERROR(D14:D5013)=FALSE,D14:D5013),CycleTimePercentile)</f>
        <v>0</v>
      </c>
      <c r="F14" s="2" t="e">
        <f xml:space="preserve"> IF(Calculations!C14 = DefectTypeString,  IFERROR(Calculations!J14,""), NA())</f>
        <v>#N/A</v>
      </c>
      <c r="G14" s="10">
        <f t="array" ref="G14">PERCENTILE(IF(ISERROR(F14:F5013)=FALSE,F14:F5013),CycleTimePercentile)</f>
        <v>0</v>
      </c>
      <c r="H14" s="2" t="e">
        <f ca="1" xml:space="preserve"> IF(OR(Calculations!C14 = "",Calculations!C14 = WorkTypeString),  Calculations!K14, NA())</f>
        <v>#N/A</v>
      </c>
      <c r="I14" s="2" t="e">
        <f xml:space="preserve"> IF(Calculations!C14 = DefectTypeString,  Calculations!K14, NA())</f>
        <v>#N/A</v>
      </c>
      <c r="K14" s="28">
        <f>IF(ISNUMBER(K13),IF(K13+TIME(1,0,0)&lt;=MAX(IndirectCompletedDates),
IF(HOUR(K13+TIME(1,0,0))&gt;FinishHour,K13+TIME((24-FinishHour)+StartHour,0,0),K13+TIME(1,0,0)),""),"")</f>
        <v>42584.666666666635</v>
      </c>
      <c r="M14" s="2" t="str">
        <f t="shared" si="1"/>
        <v>2016-08-02-16</v>
      </c>
      <c r="N14" s="2">
        <f t="array" ref="N14">IF(ISNUMBER(K14),MIN(IF($B:$B=M14,$C:$C)),"")</f>
        <v>0</v>
      </c>
      <c r="O14" s="10" t="e">
        <f>IF(ISNUMBER(K14),AVERAGEIF($B:$B,M14,$C:$C),"")</f>
        <v>#DIV/0!</v>
      </c>
      <c r="P14" s="2">
        <f t="array" ref="P14">IF(ISNUMBER(K14),MAX(IF($B:$B=M14,$C:$C)),"")</f>
        <v>0</v>
      </c>
      <c r="Q14" s="2" t="e">
        <f t="array" ref="Q14">IF(ISNUMBER(K14),PERCENTILE(IF($B:$B=M14,$C:$C),0.25),"")</f>
        <v>#NUM!</v>
      </c>
      <c r="R14" s="2" t="e">
        <f t="array" ref="R14">IF(ISNUMBER(K14),PERCENTILE(IF($B:$B=M14,$C:$C),0.3),"")</f>
        <v>#NUM!</v>
      </c>
      <c r="S14" s="2" t="e">
        <f t="array" ref="S14">IF(ISNUMBER(K14),PERCENTILE(IF($B:$B=M14,$C:$C),0.5),"")</f>
        <v>#NUM!</v>
      </c>
      <c r="T14" s="2" t="e">
        <f t="array" ref="T14">IF(ISNUMBER(K14),PERCENTILE(IF($B:$B=M14,$C:$C),0.7),"")</f>
        <v>#NUM!</v>
      </c>
      <c r="U14" s="2" t="e">
        <f t="array" ref="U14">IF(ISNUMBER(K14),PERCENTILE(IF($B:$B=M14,$C:$C),0.75),"")</f>
        <v>#NUM!</v>
      </c>
      <c r="V14" s="2" t="e">
        <f t="array" ref="V14">IF(ISNUMBER(K14),PERCENTILE(IF($B:$B=M14,$C:$C),0.85),"")</f>
        <v>#NUM!</v>
      </c>
      <c r="X14" s="3">
        <f t="shared" si="2"/>
        <v>17</v>
      </c>
      <c r="Y14" s="3">
        <v>1</v>
      </c>
      <c r="Z14" s="3">
        <f>COUNTIFS(D:D,"&gt;" &amp;X13,D:D,"&lt;=" &amp; X14)</f>
        <v>0</v>
      </c>
      <c r="AA14" s="3">
        <f>COUNTIFS(F:F,"&gt;" &amp;X13,F:F,"&lt;=" &amp; X14)</f>
        <v>1</v>
      </c>
    </row>
    <row r="15" spans="1:30" x14ac:dyDescent="0.25">
      <c r="A15" s="8" t="str">
        <f>Calculations!A15</f>
        <v/>
      </c>
      <c r="B15" s="2" t="str">
        <f t="shared" si="0"/>
        <v/>
      </c>
      <c r="C15" s="10" t="str">
        <f>IFERROR(Calculations!J15,"")</f>
        <v/>
      </c>
      <c r="D15" s="10" t="str">
        <f xml:space="preserve"> IF(OR(Calculations!C15 = "",Calculations!C15 = WorkTypeString),  IFERROR(Calculations!J15,""), NA())</f>
        <v/>
      </c>
      <c r="E15" s="10">
        <f t="array" ref="E15">PERCENTILE(IF(ISERROR(D15:D5014)=FALSE,D15:D5014),CycleTimePercentile)</f>
        <v>0</v>
      </c>
      <c r="F15" s="2" t="e">
        <f xml:space="preserve"> IF(Calculations!C15 = DefectTypeString,  IFERROR(Calculations!J15,""), NA())</f>
        <v>#N/A</v>
      </c>
      <c r="G15" s="10">
        <f t="array" ref="G15">PERCENTILE(IF(ISERROR(F15:F5014)=FALSE,F15:F5014),CycleTimePercentile)</f>
        <v>0</v>
      </c>
      <c r="H15" s="2" t="e">
        <f ca="1" xml:space="preserve"> IF(OR(Calculations!C15 = "",Calculations!C15 = WorkTypeString),  Calculations!K15, NA())</f>
        <v>#N/A</v>
      </c>
      <c r="I15" s="2" t="e">
        <f xml:space="preserve"> IF(Calculations!C15 = DefectTypeString,  Calculations!K15, NA())</f>
        <v>#N/A</v>
      </c>
      <c r="K15" s="28">
        <f>IF(ISNUMBER(K14),IF(K14+TIME(1,0,0)&lt;=MAX(IndirectCompletedDates),
IF(HOUR(K14+TIME(1,0,0))&gt;FinishHour,K14+TIME((24-FinishHour)+StartHour,0,0),K14+TIME(1,0,0)),""),"")</f>
        <v>42584.708333333299</v>
      </c>
      <c r="M15" s="2" t="str">
        <f t="shared" si="1"/>
        <v>2016-08-02-17</v>
      </c>
      <c r="N15" s="2">
        <f t="array" ref="N15">IF(ISNUMBER(K15),MIN(IF($B:$B=M15,$C:$C)),"")</f>
        <v>0</v>
      </c>
      <c r="O15" s="10" t="e">
        <f>IF(ISNUMBER(K15),AVERAGEIF($B:$B,M15,$C:$C),"")</f>
        <v>#DIV/0!</v>
      </c>
      <c r="P15" s="2">
        <f t="array" ref="P15">IF(ISNUMBER(K15),MAX(IF($B:$B=M15,$C:$C)),"")</f>
        <v>0</v>
      </c>
      <c r="Q15" s="2" t="e">
        <f t="array" ref="Q15">IF(ISNUMBER(K15),PERCENTILE(IF($B:$B=M15,$C:$C),0.25),"")</f>
        <v>#NUM!</v>
      </c>
      <c r="R15" s="2" t="e">
        <f t="array" ref="R15">IF(ISNUMBER(K15),PERCENTILE(IF($B:$B=M15,$C:$C),0.3),"")</f>
        <v>#NUM!</v>
      </c>
      <c r="S15" s="2" t="e">
        <f t="array" ref="S15">IF(ISNUMBER(K15),PERCENTILE(IF($B:$B=M15,$C:$C),0.5),"")</f>
        <v>#NUM!</v>
      </c>
      <c r="T15" s="2" t="e">
        <f t="array" ref="T15">IF(ISNUMBER(K15),PERCENTILE(IF($B:$B=M15,$C:$C),0.7),"")</f>
        <v>#NUM!</v>
      </c>
      <c r="U15" s="2" t="e">
        <f t="array" ref="U15">IF(ISNUMBER(K15),PERCENTILE(IF($B:$B=M15,$C:$C),0.75),"")</f>
        <v>#NUM!</v>
      </c>
      <c r="V15" s="2" t="e">
        <f t="array" ref="V15">IF(ISNUMBER(K15),PERCENTILE(IF($B:$B=M15,$C:$C),0.85),"")</f>
        <v>#NUM!</v>
      </c>
      <c r="X15" s="3">
        <f t="shared" si="2"/>
        <v>19</v>
      </c>
      <c r="Y15" s="3">
        <v>0</v>
      </c>
      <c r="Z15" s="3">
        <f>COUNTIFS(D:D,"&gt;" &amp;X14,D:D,"&lt;=" &amp; X15)</f>
        <v>0</v>
      </c>
      <c r="AA15" s="3">
        <f>COUNTIFS(F:F,"&gt;" &amp;X14,F:F,"&lt;=" &amp; X15)</f>
        <v>0</v>
      </c>
    </row>
    <row r="16" spans="1:30" x14ac:dyDescent="0.25">
      <c r="A16" s="8" t="str">
        <f>Calculations!A16</f>
        <v/>
      </c>
      <c r="B16" s="2" t="str">
        <f t="shared" si="0"/>
        <v/>
      </c>
      <c r="C16" s="10" t="str">
        <f>IFERROR(Calculations!J16,"")</f>
        <v/>
      </c>
      <c r="D16" s="10" t="str">
        <f xml:space="preserve"> IF(OR(Calculations!C16 = "",Calculations!C16 = WorkTypeString),  IFERROR(Calculations!J16,""), NA())</f>
        <v/>
      </c>
      <c r="E16" s="10">
        <f t="array" ref="E16">PERCENTILE(IF(ISERROR(D16:D5015)=FALSE,D16:D5015),CycleTimePercentile)</f>
        <v>0</v>
      </c>
      <c r="F16" s="2" t="e">
        <f xml:space="preserve"> IF(Calculations!C16 = DefectTypeString,  IFERROR(Calculations!J16,""), NA())</f>
        <v>#N/A</v>
      </c>
      <c r="G16" s="10">
        <f t="array" ref="G16">PERCENTILE(IF(ISERROR(F16:F5015)=FALSE,F16:F5015),CycleTimePercentile)</f>
        <v>0</v>
      </c>
      <c r="H16" s="2" t="e">
        <f ca="1" xml:space="preserve"> IF(OR(Calculations!C16 = "",Calculations!C16 = WorkTypeString),  Calculations!K16, NA())</f>
        <v>#N/A</v>
      </c>
      <c r="I16" s="2" t="e">
        <f xml:space="preserve"> IF(Calculations!C16 = DefectTypeString,  Calculations!K16, NA())</f>
        <v>#N/A</v>
      </c>
      <c r="K16" s="28">
        <f>IF(ISNUMBER(K15),IF(K15+TIME(1,0,0)&lt;=MAX(IndirectCompletedDates),
IF(HOUR(K15+TIME(1,0,0))&gt;FinishHour,K15+TIME((24-FinishHour)+StartHour,0,0),K15+TIME(1,0,0)),""),"")</f>
        <v>42585.374999999964</v>
      </c>
      <c r="M16" s="2" t="str">
        <f t="shared" si="1"/>
        <v>2016-08-03-09</v>
      </c>
      <c r="N16" s="2">
        <f t="array" ref="N16">IF(ISNUMBER(K16),MIN(IF($B:$B=M16,$C:$C)),"")</f>
        <v>0</v>
      </c>
      <c r="O16" s="10" t="e">
        <f>IF(ISNUMBER(K16),AVERAGEIF($B:$B,M16,$C:$C),"")</f>
        <v>#DIV/0!</v>
      </c>
      <c r="P16" s="2">
        <f t="array" ref="P16">IF(ISNUMBER(K16),MAX(IF($B:$B=M16,$C:$C)),"")</f>
        <v>0</v>
      </c>
      <c r="Q16" s="2" t="e">
        <f t="array" ref="Q16">IF(ISNUMBER(K16),PERCENTILE(IF($B:$B=M16,$C:$C),0.25),"")</f>
        <v>#NUM!</v>
      </c>
      <c r="R16" s="2" t="e">
        <f t="array" ref="R16">IF(ISNUMBER(K16),PERCENTILE(IF($B:$B=M16,$C:$C),0.3),"")</f>
        <v>#NUM!</v>
      </c>
      <c r="S16" s="2" t="e">
        <f t="array" ref="S16">IF(ISNUMBER(K16),PERCENTILE(IF($B:$B=M16,$C:$C),0.5),"")</f>
        <v>#NUM!</v>
      </c>
      <c r="T16" s="2" t="e">
        <f t="array" ref="T16">IF(ISNUMBER(K16),PERCENTILE(IF($B:$B=M16,$C:$C),0.7),"")</f>
        <v>#NUM!</v>
      </c>
      <c r="U16" s="2" t="e">
        <f t="array" ref="U16">IF(ISNUMBER(K16),PERCENTILE(IF($B:$B=M16,$C:$C),0.75),"")</f>
        <v>#NUM!</v>
      </c>
      <c r="V16" s="2" t="e">
        <f t="array" ref="V16">IF(ISNUMBER(K16),PERCENTILE(IF($B:$B=M16,$C:$C),0.85),"")</f>
        <v>#NUM!</v>
      </c>
      <c r="X16" s="3">
        <f t="shared" si="2"/>
        <v>21</v>
      </c>
      <c r="Y16" s="3">
        <v>0</v>
      </c>
      <c r="Z16" s="3">
        <f>COUNTIFS(D:D,"&gt;" &amp;X15,D:D,"&lt;=" &amp; X16)</f>
        <v>0</v>
      </c>
      <c r="AA16" s="3">
        <f>COUNTIFS(F:F,"&gt;" &amp;X15,F:F,"&lt;=" &amp; X16)</f>
        <v>0</v>
      </c>
    </row>
    <row r="17" spans="1:27" x14ac:dyDescent="0.25">
      <c r="A17" s="8" t="str">
        <f>Calculations!A17</f>
        <v/>
      </c>
      <c r="B17" s="2" t="str">
        <f t="shared" si="0"/>
        <v/>
      </c>
      <c r="C17" s="10" t="str">
        <f>IFERROR(Calculations!J17,"")</f>
        <v/>
      </c>
      <c r="D17" s="10" t="str">
        <f xml:space="preserve"> IF(OR(Calculations!C17 = "",Calculations!C17 = WorkTypeString),  IFERROR(Calculations!J17,""), NA())</f>
        <v/>
      </c>
      <c r="E17" s="10">
        <f t="array" ref="E17">PERCENTILE(IF(ISERROR(D17:D5016)=FALSE,D17:D5016),CycleTimePercentile)</f>
        <v>0</v>
      </c>
      <c r="F17" s="2" t="e">
        <f xml:space="preserve"> IF(Calculations!C17 = DefectTypeString,  IFERROR(Calculations!J17,""), NA())</f>
        <v>#N/A</v>
      </c>
      <c r="G17" s="10">
        <f t="array" ref="G17">PERCENTILE(IF(ISERROR(F17:F5016)=FALSE,F17:F5016),CycleTimePercentile)</f>
        <v>0</v>
      </c>
      <c r="H17" s="2" t="e">
        <f ca="1" xml:space="preserve"> IF(OR(Calculations!C17 = "",Calculations!C17 = WorkTypeString),  Calculations!K17, NA())</f>
        <v>#N/A</v>
      </c>
      <c r="I17" s="2" t="e">
        <f xml:space="preserve"> IF(Calculations!C17 = DefectTypeString,  Calculations!K17, NA())</f>
        <v>#N/A</v>
      </c>
      <c r="K17" s="28">
        <f>IF(ISNUMBER(K16),IF(K16+TIME(1,0,0)&lt;=MAX(IndirectCompletedDates),
IF(HOUR(K16+TIME(1,0,0))&gt;FinishHour,K16+TIME((24-FinishHour)+StartHour,0,0),K16+TIME(1,0,0)),""),"")</f>
        <v>42585.416666666628</v>
      </c>
      <c r="M17" s="2" t="str">
        <f t="shared" si="1"/>
        <v>2016-08-03-10</v>
      </c>
      <c r="N17" s="2">
        <f t="array" ref="N17">IF(ISNUMBER(K17),MIN(IF($B:$B=M17,$C:$C)),"")</f>
        <v>0</v>
      </c>
      <c r="O17" s="10" t="e">
        <f>IF(ISNUMBER(K17),AVERAGEIF($B:$B,M17,$C:$C),"")</f>
        <v>#DIV/0!</v>
      </c>
      <c r="P17" s="2">
        <f t="array" ref="P17">IF(ISNUMBER(K17),MAX(IF($B:$B=M17,$C:$C)),"")</f>
        <v>0</v>
      </c>
      <c r="Q17" s="2" t="e">
        <f t="array" ref="Q17">IF(ISNUMBER(K17),PERCENTILE(IF($B:$B=M17,$C:$C),0.25),"")</f>
        <v>#NUM!</v>
      </c>
      <c r="R17" s="2" t="e">
        <f t="array" ref="R17">IF(ISNUMBER(K17),PERCENTILE(IF($B:$B=M17,$C:$C),0.3),"")</f>
        <v>#NUM!</v>
      </c>
      <c r="S17" s="2" t="e">
        <f t="array" ref="S17">IF(ISNUMBER(K17),PERCENTILE(IF($B:$B=M17,$C:$C),0.5),"")</f>
        <v>#NUM!</v>
      </c>
      <c r="T17" s="2" t="e">
        <f t="array" ref="T17">IF(ISNUMBER(K17),PERCENTILE(IF($B:$B=M17,$C:$C),0.7),"")</f>
        <v>#NUM!</v>
      </c>
      <c r="U17" s="2" t="e">
        <f t="array" ref="U17">IF(ISNUMBER(K17),PERCENTILE(IF($B:$B=M17,$C:$C),0.75),"")</f>
        <v>#NUM!</v>
      </c>
      <c r="V17" s="2" t="e">
        <f t="array" ref="V17">IF(ISNUMBER(K17),PERCENTILE(IF($B:$B=M17,$C:$C),0.85),"")</f>
        <v>#NUM!</v>
      </c>
      <c r="X17" s="3">
        <f t="shared" si="2"/>
        <v>23</v>
      </c>
      <c r="Y17" s="3">
        <v>0</v>
      </c>
      <c r="Z17" s="3">
        <f>COUNTIFS(D:D,"&gt;" &amp;X16,D:D,"&lt;=" &amp; X17)</f>
        <v>0</v>
      </c>
      <c r="AA17" s="3">
        <f>COUNTIFS(F:F,"&gt;" &amp;X16,F:F,"&lt;=" &amp; X17)</f>
        <v>0</v>
      </c>
    </row>
    <row r="18" spans="1:27" x14ac:dyDescent="0.25">
      <c r="A18" s="8" t="str">
        <f>Calculations!A18</f>
        <v/>
      </c>
      <c r="B18" s="2" t="str">
        <f t="shared" si="0"/>
        <v/>
      </c>
      <c r="C18" s="10" t="str">
        <f>IFERROR(Calculations!J18,"")</f>
        <v/>
      </c>
      <c r="D18" s="10" t="str">
        <f xml:space="preserve"> IF(OR(Calculations!C18 = "",Calculations!C18 = WorkTypeString),  IFERROR(Calculations!J18,""), NA())</f>
        <v/>
      </c>
      <c r="E18" s="10">
        <f t="array" ref="E18">PERCENTILE(IF(ISERROR(D18:D5017)=FALSE,D18:D5017),CycleTimePercentile)</f>
        <v>0</v>
      </c>
      <c r="F18" s="2" t="e">
        <f xml:space="preserve"> IF(Calculations!C18 = DefectTypeString,  IFERROR(Calculations!J18,""), NA())</f>
        <v>#N/A</v>
      </c>
      <c r="G18" s="10">
        <f t="array" ref="G18">PERCENTILE(IF(ISERROR(F18:F5017)=FALSE,F18:F5017),CycleTimePercentile)</f>
        <v>0</v>
      </c>
      <c r="H18" s="2" t="e">
        <f ca="1" xml:space="preserve"> IF(OR(Calculations!C18 = "",Calculations!C18 = WorkTypeString),  Calculations!K18, NA())</f>
        <v>#N/A</v>
      </c>
      <c r="I18" s="2" t="e">
        <f xml:space="preserve"> IF(Calculations!C18 = DefectTypeString,  Calculations!K18, NA())</f>
        <v>#N/A</v>
      </c>
      <c r="K18" s="28">
        <f>IF(ISNUMBER(K17),IF(K17+TIME(1,0,0)&lt;=MAX(IndirectCompletedDates),
IF(HOUR(K17+TIME(1,0,0))&gt;FinishHour,K17+TIME((24-FinishHour)+StartHour,0,0),K17+TIME(1,0,0)),""),"")</f>
        <v>42585.458333333292</v>
      </c>
      <c r="M18" s="2" t="str">
        <f t="shared" si="1"/>
        <v>2016-08-03-11</v>
      </c>
      <c r="N18" s="2">
        <f t="array" ref="N18">IF(ISNUMBER(K18),MIN(IF($B:$B=M18,$C:$C)),"")</f>
        <v>0</v>
      </c>
      <c r="O18" s="10" t="e">
        <f>IF(ISNUMBER(K18),AVERAGEIF($B:$B,M18,$C:$C),"")</f>
        <v>#DIV/0!</v>
      </c>
      <c r="P18" s="2">
        <f t="array" ref="P18">IF(ISNUMBER(K18),MAX(IF($B:$B=M18,$C:$C)),"")</f>
        <v>0</v>
      </c>
      <c r="Q18" s="2" t="e">
        <f t="array" ref="Q18">IF(ISNUMBER(K18),PERCENTILE(IF($B:$B=M18,$C:$C),0.25),"")</f>
        <v>#NUM!</v>
      </c>
      <c r="R18" s="2" t="e">
        <f t="array" ref="R18">IF(ISNUMBER(K18),PERCENTILE(IF($B:$B=M18,$C:$C),0.3),"")</f>
        <v>#NUM!</v>
      </c>
      <c r="S18" s="2" t="e">
        <f t="array" ref="S18">IF(ISNUMBER(K18),PERCENTILE(IF($B:$B=M18,$C:$C),0.5),"")</f>
        <v>#NUM!</v>
      </c>
      <c r="T18" s="2" t="e">
        <f t="array" ref="T18">IF(ISNUMBER(K18),PERCENTILE(IF($B:$B=M18,$C:$C),0.7),"")</f>
        <v>#NUM!</v>
      </c>
      <c r="U18" s="2" t="e">
        <f t="array" ref="U18">IF(ISNUMBER(K18),PERCENTILE(IF($B:$B=M18,$C:$C),0.75),"")</f>
        <v>#NUM!</v>
      </c>
      <c r="V18" s="2" t="e">
        <f t="array" ref="V18">IF(ISNUMBER(K18),PERCENTILE(IF($B:$B=M18,$C:$C),0.85),"")</f>
        <v>#NUM!</v>
      </c>
      <c r="X18" s="3">
        <f t="shared" si="2"/>
        <v>25</v>
      </c>
      <c r="Y18" s="3">
        <v>0</v>
      </c>
      <c r="Z18" s="3">
        <f>COUNTIFS(D:D,"&gt;" &amp;X17,D:D,"&lt;=" &amp; X18)</f>
        <v>0</v>
      </c>
      <c r="AA18" s="3">
        <f>COUNTIFS(F:F,"&gt;" &amp;X17,F:F,"&lt;=" &amp; X18)</f>
        <v>0</v>
      </c>
    </row>
    <row r="19" spans="1:27" x14ac:dyDescent="0.25">
      <c r="A19" s="8" t="str">
        <f>Calculations!A19</f>
        <v/>
      </c>
      <c r="B19" s="2" t="str">
        <f t="shared" si="0"/>
        <v/>
      </c>
      <c r="C19" s="10" t="str">
        <f>IFERROR(Calculations!J19,"")</f>
        <v/>
      </c>
      <c r="D19" s="10" t="str">
        <f xml:space="preserve"> IF(OR(Calculations!C19 = "",Calculations!C19 = WorkTypeString),  IFERROR(Calculations!J19,""), NA())</f>
        <v/>
      </c>
      <c r="E19" s="10">
        <f t="array" ref="E19">PERCENTILE(IF(ISERROR(D19:D5018)=FALSE,D19:D5018),CycleTimePercentile)</f>
        <v>0</v>
      </c>
      <c r="F19" s="2" t="e">
        <f xml:space="preserve"> IF(Calculations!C19 = DefectTypeString,  IFERROR(Calculations!J19,""), NA())</f>
        <v>#N/A</v>
      </c>
      <c r="G19" s="10">
        <f t="array" ref="G19">PERCENTILE(IF(ISERROR(F19:F5018)=FALSE,F19:F5018),CycleTimePercentile)</f>
        <v>0</v>
      </c>
      <c r="H19" s="2" t="e">
        <f ca="1" xml:space="preserve"> IF(OR(Calculations!C19 = "",Calculations!C19 = WorkTypeString),  Calculations!K19, NA())</f>
        <v>#N/A</v>
      </c>
      <c r="I19" s="2" t="e">
        <f xml:space="preserve"> IF(Calculations!C19 = DefectTypeString,  Calculations!K19, NA())</f>
        <v>#N/A</v>
      </c>
      <c r="K19" s="28">
        <f>IF(ISNUMBER(K18),IF(K18+TIME(1,0,0)&lt;=MAX(IndirectCompletedDates),
IF(HOUR(K18+TIME(1,0,0))&gt;FinishHour,K18+TIME((24-FinishHour)+StartHour,0,0),K18+TIME(1,0,0)),""),"")</f>
        <v>42585.499999999956</v>
      </c>
      <c r="M19" s="2" t="str">
        <f t="shared" si="1"/>
        <v>2016-08-03-12</v>
      </c>
      <c r="N19" s="2">
        <f t="array" ref="N19">IF(ISNUMBER(K19),MIN(IF($B:$B=M19,$C:$C)),"")</f>
        <v>0</v>
      </c>
      <c r="O19" s="10" t="e">
        <f>IF(ISNUMBER(K19),AVERAGEIF($B:$B,M19,$C:$C),"")</f>
        <v>#DIV/0!</v>
      </c>
      <c r="P19" s="2">
        <f t="array" ref="P19">IF(ISNUMBER(K19),MAX(IF($B:$B=M19,$C:$C)),"")</f>
        <v>0</v>
      </c>
      <c r="Q19" s="2" t="e">
        <f t="array" ref="Q19">IF(ISNUMBER(K19),PERCENTILE(IF($B:$B=M19,$C:$C),0.25),"")</f>
        <v>#NUM!</v>
      </c>
      <c r="R19" s="2" t="e">
        <f t="array" ref="R19">IF(ISNUMBER(K19),PERCENTILE(IF($B:$B=M19,$C:$C),0.3),"")</f>
        <v>#NUM!</v>
      </c>
      <c r="S19" s="2" t="e">
        <f t="array" ref="S19">IF(ISNUMBER(K19),PERCENTILE(IF($B:$B=M19,$C:$C),0.5),"")</f>
        <v>#NUM!</v>
      </c>
      <c r="T19" s="2" t="e">
        <f t="array" ref="T19">IF(ISNUMBER(K19),PERCENTILE(IF($B:$B=M19,$C:$C),0.7),"")</f>
        <v>#NUM!</v>
      </c>
      <c r="U19" s="2" t="e">
        <f t="array" ref="U19">IF(ISNUMBER(K19),PERCENTILE(IF($B:$B=M19,$C:$C),0.75),"")</f>
        <v>#NUM!</v>
      </c>
      <c r="V19" s="2" t="e">
        <f t="array" ref="V19">IF(ISNUMBER(K19),PERCENTILE(IF($B:$B=M19,$C:$C),0.85),"")</f>
        <v>#NUM!</v>
      </c>
      <c r="X19" s="3">
        <f t="shared" si="2"/>
        <v>27</v>
      </c>
      <c r="Y19" s="3">
        <v>0</v>
      </c>
      <c r="Z19" s="3">
        <f>COUNTIFS(D:D,"&gt;" &amp;X18,D:D,"&lt;=" &amp; X19)</f>
        <v>0</v>
      </c>
      <c r="AA19" s="3">
        <f>COUNTIFS(F:F,"&gt;" &amp;X18,F:F,"&lt;=" &amp; X19)</f>
        <v>0</v>
      </c>
    </row>
    <row r="20" spans="1:27" x14ac:dyDescent="0.25">
      <c r="A20" s="8" t="str">
        <f>Calculations!A20</f>
        <v/>
      </c>
      <c r="B20" s="2" t="str">
        <f t="shared" si="0"/>
        <v/>
      </c>
      <c r="C20" s="10" t="str">
        <f>IFERROR(Calculations!J20,"")</f>
        <v/>
      </c>
      <c r="D20" s="10" t="str">
        <f xml:space="preserve"> IF(OR(Calculations!C20 = "",Calculations!C20 = WorkTypeString),  IFERROR(Calculations!J20,""), NA())</f>
        <v/>
      </c>
      <c r="E20" s="10">
        <f t="array" ref="E20">PERCENTILE(IF(ISERROR(D20:D5019)=FALSE,D20:D5019),CycleTimePercentile)</f>
        <v>0</v>
      </c>
      <c r="F20" s="2" t="e">
        <f xml:space="preserve"> IF(Calculations!C20 = DefectTypeString,  IFERROR(Calculations!J20,""), NA())</f>
        <v>#N/A</v>
      </c>
      <c r="G20" s="10">
        <f t="array" ref="G20">PERCENTILE(IF(ISERROR(F20:F5019)=FALSE,F20:F5019),CycleTimePercentile)</f>
        <v>0</v>
      </c>
      <c r="H20" s="2" t="e">
        <f ca="1" xml:space="preserve"> IF(OR(Calculations!C20 = "",Calculations!C20 = WorkTypeString),  Calculations!K20, NA())</f>
        <v>#N/A</v>
      </c>
      <c r="I20" s="2" t="e">
        <f xml:space="preserve"> IF(Calculations!C20 = DefectTypeString,  Calculations!K20, NA())</f>
        <v>#N/A</v>
      </c>
      <c r="K20" s="28">
        <f>IF(ISNUMBER(K19),IF(K19+TIME(1,0,0)&lt;=MAX(IndirectCompletedDates),
IF(HOUR(K19+TIME(1,0,0))&gt;FinishHour,K19+TIME((24-FinishHour)+StartHour,0,0),K19+TIME(1,0,0)),""),"")</f>
        <v>42585.541666666621</v>
      </c>
      <c r="M20" s="2" t="str">
        <f t="shared" si="1"/>
        <v>2016-08-03-13</v>
      </c>
      <c r="N20" s="2">
        <f t="array" ref="N20">IF(ISNUMBER(K20),MIN(IF($B:$B=M20,$C:$C)),"")</f>
        <v>0</v>
      </c>
      <c r="O20" s="10" t="e">
        <f>IF(ISNUMBER(K20),AVERAGEIF($B:$B,M20,$C:$C),"")</f>
        <v>#DIV/0!</v>
      </c>
      <c r="P20" s="2">
        <f t="array" ref="P20">IF(ISNUMBER(K20),MAX(IF($B:$B=M20,$C:$C)),"")</f>
        <v>0</v>
      </c>
      <c r="Q20" s="2" t="e">
        <f t="array" ref="Q20">IF(ISNUMBER(K20),PERCENTILE(IF($B:$B=M20,$C:$C),0.25),"")</f>
        <v>#NUM!</v>
      </c>
      <c r="R20" s="2" t="e">
        <f t="array" ref="R20">IF(ISNUMBER(K20),PERCENTILE(IF($B:$B=M20,$C:$C),0.3),"")</f>
        <v>#NUM!</v>
      </c>
      <c r="S20" s="2" t="e">
        <f t="array" ref="S20">IF(ISNUMBER(K20),PERCENTILE(IF($B:$B=M20,$C:$C),0.5),"")</f>
        <v>#NUM!</v>
      </c>
      <c r="T20" s="2" t="e">
        <f t="array" ref="T20">IF(ISNUMBER(K20),PERCENTILE(IF($B:$B=M20,$C:$C),0.7),"")</f>
        <v>#NUM!</v>
      </c>
      <c r="U20" s="2" t="e">
        <f t="array" ref="U20">IF(ISNUMBER(K20),PERCENTILE(IF($B:$B=M20,$C:$C),0.75),"")</f>
        <v>#NUM!</v>
      </c>
      <c r="V20" s="2" t="e">
        <f t="array" ref="V20">IF(ISNUMBER(K20),PERCENTILE(IF($B:$B=M20,$C:$C),0.85),"")</f>
        <v>#NUM!</v>
      </c>
      <c r="X20" s="3">
        <f t="shared" si="2"/>
        <v>29</v>
      </c>
      <c r="Y20" s="3">
        <v>0</v>
      </c>
      <c r="Z20" s="3">
        <f>COUNTIFS(D:D,"&gt;" &amp;X19,D:D,"&lt;=" &amp; X20)</f>
        <v>0</v>
      </c>
      <c r="AA20" s="3">
        <f>COUNTIFS(F:F,"&gt;" &amp;X19,F:F,"&lt;=" &amp; X20)</f>
        <v>0</v>
      </c>
    </row>
    <row r="21" spans="1:27" x14ac:dyDescent="0.25">
      <c r="A21" s="8" t="str">
        <f>Calculations!A21</f>
        <v/>
      </c>
      <c r="B21" s="2" t="str">
        <f t="shared" si="0"/>
        <v/>
      </c>
      <c r="C21" s="10" t="str">
        <f>IFERROR(Calculations!J21,"")</f>
        <v/>
      </c>
      <c r="D21" s="10" t="str">
        <f xml:space="preserve"> IF(OR(Calculations!C21 = "",Calculations!C21 = WorkTypeString),  IFERROR(Calculations!J21,""), NA())</f>
        <v/>
      </c>
      <c r="E21" s="10">
        <f t="array" ref="E21">PERCENTILE(IF(ISERROR(D21:D5020)=FALSE,D21:D5020),CycleTimePercentile)</f>
        <v>0</v>
      </c>
      <c r="F21" s="2" t="e">
        <f xml:space="preserve"> IF(Calculations!C21 = DefectTypeString,  IFERROR(Calculations!J21,""), NA())</f>
        <v>#N/A</v>
      </c>
      <c r="G21" s="10">
        <f t="array" ref="G21">PERCENTILE(IF(ISERROR(F21:F5020)=FALSE,F21:F5020),CycleTimePercentile)</f>
        <v>0</v>
      </c>
      <c r="H21" s="2" t="e">
        <f ca="1" xml:space="preserve"> IF(OR(Calculations!C21 = "",Calculations!C21 = WorkTypeString),  Calculations!K21, NA())</f>
        <v>#N/A</v>
      </c>
      <c r="I21" s="2" t="e">
        <f xml:space="preserve"> IF(Calculations!C21 = DefectTypeString,  Calculations!K21, NA())</f>
        <v>#N/A</v>
      </c>
      <c r="K21" s="28">
        <f>IF(ISNUMBER(K20),IF(K20+TIME(1,0,0)&lt;=MAX(IndirectCompletedDates),
IF(HOUR(K20+TIME(1,0,0))&gt;FinishHour,K20+TIME((24-FinishHour)+StartHour,0,0),K20+TIME(1,0,0)),""),"")</f>
        <v>42585.583333333285</v>
      </c>
      <c r="M21" s="2" t="str">
        <f t="shared" si="1"/>
        <v>2016-08-03-14</v>
      </c>
      <c r="N21" s="2">
        <f t="array" ref="N21">IF(ISNUMBER(K21),MIN(IF($B:$B=M21,$C:$C)),"")</f>
        <v>0</v>
      </c>
      <c r="O21" s="10" t="e">
        <f>IF(ISNUMBER(K21),AVERAGEIF($B:$B,M21,$C:$C),"")</f>
        <v>#DIV/0!</v>
      </c>
      <c r="P21" s="2">
        <f t="array" ref="P21">IF(ISNUMBER(K21),MAX(IF($B:$B=M21,$C:$C)),"")</f>
        <v>0</v>
      </c>
      <c r="Q21" s="2" t="e">
        <f t="array" ref="Q21">IF(ISNUMBER(K21),PERCENTILE(IF($B:$B=M21,$C:$C),0.25),"")</f>
        <v>#NUM!</v>
      </c>
      <c r="R21" s="2" t="e">
        <f t="array" ref="R21">IF(ISNUMBER(K21),PERCENTILE(IF($B:$B=M21,$C:$C),0.3),"")</f>
        <v>#NUM!</v>
      </c>
      <c r="S21" s="2" t="e">
        <f t="array" ref="S21">IF(ISNUMBER(K21),PERCENTILE(IF($B:$B=M21,$C:$C),0.5),"")</f>
        <v>#NUM!</v>
      </c>
      <c r="T21" s="2" t="e">
        <f t="array" ref="T21">IF(ISNUMBER(K21),PERCENTILE(IF($B:$B=M21,$C:$C),0.7),"")</f>
        <v>#NUM!</v>
      </c>
      <c r="U21" s="2" t="e">
        <f t="array" ref="U21">IF(ISNUMBER(K21),PERCENTILE(IF($B:$B=M21,$C:$C),0.75),"")</f>
        <v>#NUM!</v>
      </c>
      <c r="V21" s="2" t="e">
        <f t="array" ref="V21">IF(ISNUMBER(K21),PERCENTILE(IF($B:$B=M21,$C:$C),0.85),"")</f>
        <v>#NUM!</v>
      </c>
      <c r="X21" s="3">
        <f t="shared" si="2"/>
        <v>31</v>
      </c>
      <c r="Y21" s="3">
        <v>0</v>
      </c>
      <c r="Z21" s="3">
        <f>COUNTIFS(D:D,"&gt;" &amp;X20,D:D,"&lt;=" &amp; X21)</f>
        <v>0</v>
      </c>
      <c r="AA21" s="3">
        <f>COUNTIFS(F:F,"&gt;" &amp;X20,F:F,"&lt;=" &amp; X21)</f>
        <v>0</v>
      </c>
    </row>
    <row r="22" spans="1:27" x14ac:dyDescent="0.25">
      <c r="A22" s="8" t="str">
        <f>Calculations!A22</f>
        <v/>
      </c>
      <c r="B22" s="2" t="str">
        <f t="shared" si="0"/>
        <v/>
      </c>
      <c r="C22" s="10" t="str">
        <f>IFERROR(Calculations!J22,"")</f>
        <v/>
      </c>
      <c r="D22" s="10" t="str">
        <f xml:space="preserve"> IF(OR(Calculations!C22 = "",Calculations!C22 = WorkTypeString),  IFERROR(Calculations!J22,""), NA())</f>
        <v/>
      </c>
      <c r="E22" s="10">
        <f t="array" ref="E22">PERCENTILE(IF(ISERROR(D22:D5021)=FALSE,D22:D5021),CycleTimePercentile)</f>
        <v>0</v>
      </c>
      <c r="F22" s="2" t="e">
        <f xml:space="preserve"> IF(Calculations!C22 = DefectTypeString,  IFERROR(Calculations!J22,""), NA())</f>
        <v>#N/A</v>
      </c>
      <c r="G22" s="10">
        <f t="array" ref="G22">PERCENTILE(IF(ISERROR(F22:F5021)=FALSE,F22:F5021),CycleTimePercentile)</f>
        <v>0</v>
      </c>
      <c r="H22" s="2" t="e">
        <f ca="1" xml:space="preserve"> IF(OR(Calculations!C22 = "",Calculations!C22 = WorkTypeString),  Calculations!K22, NA())</f>
        <v>#N/A</v>
      </c>
      <c r="I22" s="2" t="e">
        <f xml:space="preserve"> IF(Calculations!C22 = DefectTypeString,  Calculations!K22, NA())</f>
        <v>#N/A</v>
      </c>
      <c r="K22" s="28">
        <f>IF(ISNUMBER(K21),IF(K21+TIME(1,0,0)&lt;=MAX(IndirectCompletedDates),
IF(HOUR(K21+TIME(1,0,0))&gt;FinishHour,K21+TIME((24-FinishHour)+StartHour,0,0),K21+TIME(1,0,0)),""),"")</f>
        <v>42585.624999999949</v>
      </c>
      <c r="M22" s="2" t="str">
        <f t="shared" si="1"/>
        <v>2016-08-03-15</v>
      </c>
      <c r="N22" s="2">
        <f t="array" ref="N22">IF(ISNUMBER(K22),MIN(IF($B:$B=M22,$C:$C)),"")</f>
        <v>0</v>
      </c>
      <c r="O22" s="10" t="e">
        <f>IF(ISNUMBER(K22),AVERAGEIF($B:$B,M22,$C:$C),"")</f>
        <v>#DIV/0!</v>
      </c>
      <c r="P22" s="2">
        <f t="array" ref="P22">IF(ISNUMBER(K22),MAX(IF($B:$B=M22,$C:$C)),"")</f>
        <v>0</v>
      </c>
      <c r="Q22" s="2" t="e">
        <f t="array" ref="Q22">IF(ISNUMBER(K22),PERCENTILE(IF($B:$B=M22,$C:$C),0.25),"")</f>
        <v>#NUM!</v>
      </c>
      <c r="R22" s="2" t="e">
        <f t="array" ref="R22">IF(ISNUMBER(K22),PERCENTILE(IF($B:$B=M22,$C:$C),0.3),"")</f>
        <v>#NUM!</v>
      </c>
      <c r="S22" s="2" t="e">
        <f t="array" ref="S22">IF(ISNUMBER(K22),PERCENTILE(IF($B:$B=M22,$C:$C),0.5),"")</f>
        <v>#NUM!</v>
      </c>
      <c r="T22" s="2" t="e">
        <f t="array" ref="T22">IF(ISNUMBER(K22),PERCENTILE(IF($B:$B=M22,$C:$C),0.7),"")</f>
        <v>#NUM!</v>
      </c>
      <c r="U22" s="2" t="e">
        <f t="array" ref="U22">IF(ISNUMBER(K22),PERCENTILE(IF($B:$B=M22,$C:$C),0.75),"")</f>
        <v>#NUM!</v>
      </c>
      <c r="V22" s="2" t="e">
        <f t="array" ref="V22">IF(ISNUMBER(K22),PERCENTILE(IF($B:$B=M22,$C:$C),0.85),"")</f>
        <v>#NUM!</v>
      </c>
      <c r="X22" s="3">
        <f t="shared" si="2"/>
        <v>33</v>
      </c>
      <c r="Y22" s="3">
        <v>0</v>
      </c>
      <c r="Z22" s="3">
        <f>COUNTIFS(D:D,"&gt;" &amp;X21,D:D,"&lt;=" &amp; X22)</f>
        <v>0</v>
      </c>
      <c r="AA22" s="3">
        <f>COUNTIFS(F:F,"&gt;" &amp;X21,F:F,"&lt;=" &amp; X22)</f>
        <v>0</v>
      </c>
    </row>
    <row r="23" spans="1:27" x14ac:dyDescent="0.25">
      <c r="A23" s="8" t="str">
        <f>Calculations!A23</f>
        <v/>
      </c>
      <c r="B23" s="2" t="str">
        <f t="shared" si="0"/>
        <v/>
      </c>
      <c r="C23" s="10" t="str">
        <f>IFERROR(Calculations!J23,"")</f>
        <v/>
      </c>
      <c r="D23" s="10" t="str">
        <f xml:space="preserve"> IF(OR(Calculations!C23 = "",Calculations!C23 = WorkTypeString),  IFERROR(Calculations!J23,""), NA())</f>
        <v/>
      </c>
      <c r="E23" s="10">
        <f t="array" ref="E23">PERCENTILE(IF(ISERROR(D23:D5022)=FALSE,D23:D5022),CycleTimePercentile)</f>
        <v>0</v>
      </c>
      <c r="F23" s="2" t="e">
        <f xml:space="preserve"> IF(Calculations!C23 = DefectTypeString,  IFERROR(Calculations!J23,""), NA())</f>
        <v>#N/A</v>
      </c>
      <c r="G23" s="10">
        <f t="array" ref="G23">PERCENTILE(IF(ISERROR(F23:F5022)=FALSE,F23:F5022),CycleTimePercentile)</f>
        <v>0</v>
      </c>
      <c r="H23" s="2" t="e">
        <f ca="1" xml:space="preserve"> IF(OR(Calculations!C23 = "",Calculations!C23 = WorkTypeString),  Calculations!K23, NA())</f>
        <v>#N/A</v>
      </c>
      <c r="I23" s="2" t="e">
        <f xml:space="preserve"> IF(Calculations!C23 = DefectTypeString,  Calculations!K23, NA())</f>
        <v>#N/A</v>
      </c>
      <c r="K23" s="28">
        <f>IF(ISNUMBER(K22),IF(K22+TIME(1,0,0)&lt;=MAX(IndirectCompletedDates),
IF(HOUR(K22+TIME(1,0,0))&gt;FinishHour,K22+TIME((24-FinishHour)+StartHour,0,0),K22+TIME(1,0,0)),""),"")</f>
        <v>42585.666666666613</v>
      </c>
      <c r="M23" s="2" t="str">
        <f t="shared" si="1"/>
        <v>2016-08-03-16</v>
      </c>
      <c r="N23" s="2">
        <f t="array" ref="N23">IF(ISNUMBER(K23),MIN(IF($B:$B=M23,$C:$C)),"")</f>
        <v>0</v>
      </c>
      <c r="O23" s="10" t="e">
        <f>IF(ISNUMBER(K23),AVERAGEIF($B:$B,M23,$C:$C),"")</f>
        <v>#DIV/0!</v>
      </c>
      <c r="P23" s="2">
        <f t="array" ref="P23">IF(ISNUMBER(K23),MAX(IF($B:$B=M23,$C:$C)),"")</f>
        <v>0</v>
      </c>
      <c r="Q23" s="2" t="e">
        <f t="array" ref="Q23">IF(ISNUMBER(K23),PERCENTILE(IF($B:$B=M23,$C:$C),0.25),"")</f>
        <v>#NUM!</v>
      </c>
      <c r="R23" s="2" t="e">
        <f t="array" ref="R23">IF(ISNUMBER(K23),PERCENTILE(IF($B:$B=M23,$C:$C),0.3),"")</f>
        <v>#NUM!</v>
      </c>
      <c r="S23" s="2" t="e">
        <f t="array" ref="S23">IF(ISNUMBER(K23),PERCENTILE(IF($B:$B=M23,$C:$C),0.5),"")</f>
        <v>#NUM!</v>
      </c>
      <c r="T23" s="2" t="e">
        <f t="array" ref="T23">IF(ISNUMBER(K23),PERCENTILE(IF($B:$B=M23,$C:$C),0.7),"")</f>
        <v>#NUM!</v>
      </c>
      <c r="U23" s="2" t="e">
        <f t="array" ref="U23">IF(ISNUMBER(K23),PERCENTILE(IF($B:$B=M23,$C:$C),0.75),"")</f>
        <v>#NUM!</v>
      </c>
      <c r="V23" s="2" t="e">
        <f t="array" ref="V23">IF(ISNUMBER(K23),PERCENTILE(IF($B:$B=M23,$C:$C),0.85),"")</f>
        <v>#NUM!</v>
      </c>
      <c r="X23" s="3">
        <f t="shared" si="2"/>
        <v>35</v>
      </c>
      <c r="Y23" s="3">
        <v>0</v>
      </c>
      <c r="Z23" s="3">
        <f>COUNTIFS(D:D,"&gt;" &amp;X22,D:D,"&lt;=" &amp; X23)</f>
        <v>0</v>
      </c>
      <c r="AA23" s="3">
        <f>COUNTIFS(F:F,"&gt;" &amp;X22,F:F,"&lt;=" &amp; X23)</f>
        <v>0</v>
      </c>
    </row>
    <row r="24" spans="1:27" x14ac:dyDescent="0.25">
      <c r="A24" s="8" t="str">
        <f>Calculations!A24</f>
        <v/>
      </c>
      <c r="B24" s="2" t="str">
        <f t="shared" si="0"/>
        <v/>
      </c>
      <c r="C24" s="10" t="str">
        <f>IFERROR(Calculations!J24,"")</f>
        <v/>
      </c>
      <c r="D24" s="10" t="str">
        <f xml:space="preserve"> IF(OR(Calculations!C24 = "",Calculations!C24 = WorkTypeString),  IFERROR(Calculations!J24,""), NA())</f>
        <v/>
      </c>
      <c r="E24" s="10">
        <f t="array" ref="E24">PERCENTILE(IF(ISERROR(D24:D5023)=FALSE,D24:D5023),CycleTimePercentile)</f>
        <v>0</v>
      </c>
      <c r="F24" s="2" t="e">
        <f xml:space="preserve"> IF(Calculations!C24 = DefectTypeString,  IFERROR(Calculations!J24,""), NA())</f>
        <v>#N/A</v>
      </c>
      <c r="G24" s="10">
        <f t="array" ref="G24">PERCENTILE(IF(ISERROR(F24:F5023)=FALSE,F24:F5023),CycleTimePercentile)</f>
        <v>0</v>
      </c>
      <c r="H24" s="2" t="e">
        <f ca="1" xml:space="preserve"> IF(OR(Calculations!C24 = "",Calculations!C24 = WorkTypeString),  Calculations!K24, NA())</f>
        <v>#N/A</v>
      </c>
      <c r="I24" s="2" t="e">
        <f xml:space="preserve"> IF(Calculations!C24 = DefectTypeString,  Calculations!K24, NA())</f>
        <v>#N/A</v>
      </c>
      <c r="K24" s="28">
        <f>IF(ISNUMBER(K23),IF(K23+TIME(1,0,0)&lt;=MAX(IndirectCompletedDates),
IF(HOUR(K23+TIME(1,0,0))&gt;FinishHour,K23+TIME((24-FinishHour)+StartHour,0,0),K23+TIME(1,0,0)),""),"")</f>
        <v>42585.708333333278</v>
      </c>
      <c r="M24" s="2" t="str">
        <f t="shared" si="1"/>
        <v>2016-08-03-17</v>
      </c>
      <c r="N24" s="2">
        <f t="array" ref="N24">IF(ISNUMBER(K24),MIN(IF($B:$B=M24,$C:$C)),"")</f>
        <v>0</v>
      </c>
      <c r="O24" s="10" t="e">
        <f>IF(ISNUMBER(K24),AVERAGEIF($B:$B,M24,$C:$C),"")</f>
        <v>#DIV/0!</v>
      </c>
      <c r="P24" s="2">
        <f t="array" ref="P24">IF(ISNUMBER(K24),MAX(IF($B:$B=M24,$C:$C)),"")</f>
        <v>0</v>
      </c>
      <c r="Q24" s="2" t="e">
        <f t="array" ref="Q24">IF(ISNUMBER(K24),PERCENTILE(IF($B:$B=M24,$C:$C),0.25),"")</f>
        <v>#NUM!</v>
      </c>
      <c r="R24" s="2" t="e">
        <f t="array" ref="R24">IF(ISNUMBER(K24),PERCENTILE(IF($B:$B=M24,$C:$C),0.3),"")</f>
        <v>#NUM!</v>
      </c>
      <c r="S24" s="2" t="e">
        <f t="array" ref="S24">IF(ISNUMBER(K24),PERCENTILE(IF($B:$B=M24,$C:$C),0.5),"")</f>
        <v>#NUM!</v>
      </c>
      <c r="T24" s="2" t="e">
        <f t="array" ref="T24">IF(ISNUMBER(K24),PERCENTILE(IF($B:$B=M24,$C:$C),0.7),"")</f>
        <v>#NUM!</v>
      </c>
      <c r="U24" s="2" t="e">
        <f t="array" ref="U24">IF(ISNUMBER(K24),PERCENTILE(IF($B:$B=M24,$C:$C),0.75),"")</f>
        <v>#NUM!</v>
      </c>
      <c r="V24" s="2" t="e">
        <f t="array" ref="V24">IF(ISNUMBER(K24),PERCENTILE(IF($B:$B=M24,$C:$C),0.85),"")</f>
        <v>#NUM!</v>
      </c>
      <c r="X24" s="3">
        <f t="shared" si="2"/>
        <v>37</v>
      </c>
      <c r="Y24" s="3">
        <v>0</v>
      </c>
      <c r="Z24" s="3">
        <f>COUNTIFS(D:D,"&gt;" &amp;X23,D:D,"&lt;=" &amp; X24)</f>
        <v>0</v>
      </c>
      <c r="AA24" s="3">
        <f>COUNTIFS(F:F,"&gt;" &amp;X23,F:F,"&lt;=" &amp; X24)</f>
        <v>0</v>
      </c>
    </row>
    <row r="25" spans="1:27" x14ac:dyDescent="0.25">
      <c r="A25" s="8" t="str">
        <f>Calculations!A25</f>
        <v/>
      </c>
      <c r="B25" s="2" t="str">
        <f t="shared" si="0"/>
        <v/>
      </c>
      <c r="C25" s="10" t="str">
        <f>IFERROR(Calculations!J25,"")</f>
        <v/>
      </c>
      <c r="D25" s="10" t="str">
        <f xml:space="preserve"> IF(OR(Calculations!C25 = "",Calculations!C25 = WorkTypeString),  IFERROR(Calculations!J25,""), NA())</f>
        <v/>
      </c>
      <c r="E25" s="10">
        <f t="array" ref="E25">PERCENTILE(IF(ISERROR(D25:D5024)=FALSE,D25:D5024),CycleTimePercentile)</f>
        <v>0</v>
      </c>
      <c r="F25" s="2" t="e">
        <f xml:space="preserve"> IF(Calculations!C25 = DefectTypeString,  IFERROR(Calculations!J25,""), NA())</f>
        <v>#N/A</v>
      </c>
      <c r="G25" s="10">
        <f t="array" ref="G25">PERCENTILE(IF(ISERROR(F25:F5024)=FALSE,F25:F5024),CycleTimePercentile)</f>
        <v>0</v>
      </c>
      <c r="H25" s="2" t="e">
        <f ca="1" xml:space="preserve"> IF(OR(Calculations!C25 = "",Calculations!C25 = WorkTypeString),  Calculations!K25, NA())</f>
        <v>#N/A</v>
      </c>
      <c r="I25" s="2" t="e">
        <f xml:space="preserve"> IF(Calculations!C25 = DefectTypeString,  Calculations!K25, NA())</f>
        <v>#N/A</v>
      </c>
      <c r="K25" s="28">
        <f>IF(ISNUMBER(K24),IF(K24+TIME(1,0,0)&lt;=MAX(IndirectCompletedDates),
IF(HOUR(K24+TIME(1,0,0))&gt;FinishHour,K24+TIME((24-FinishHour)+StartHour,0,0),K24+TIME(1,0,0)),""),"")</f>
        <v>42586.374999999942</v>
      </c>
      <c r="M25" s="2" t="str">
        <f t="shared" si="1"/>
        <v>2016-08-04-09</v>
      </c>
      <c r="N25" s="2">
        <f t="array" ref="N25">IF(ISNUMBER(K25),MIN(IF($B:$B=M25,$C:$C)),"")</f>
        <v>0</v>
      </c>
      <c r="O25" s="10" t="e">
        <f>IF(ISNUMBER(K25),AVERAGEIF($B:$B,M25,$C:$C),"")</f>
        <v>#DIV/0!</v>
      </c>
      <c r="P25" s="2">
        <f t="array" ref="P25">IF(ISNUMBER(K25),MAX(IF($B:$B=M25,$C:$C)),"")</f>
        <v>0</v>
      </c>
      <c r="Q25" s="2" t="e">
        <f t="array" ref="Q25">IF(ISNUMBER(K25),PERCENTILE(IF($B:$B=M25,$C:$C),0.25),"")</f>
        <v>#NUM!</v>
      </c>
      <c r="R25" s="2" t="e">
        <f t="array" ref="R25">IF(ISNUMBER(K25),PERCENTILE(IF($B:$B=M25,$C:$C),0.3),"")</f>
        <v>#NUM!</v>
      </c>
      <c r="S25" s="2" t="e">
        <f t="array" ref="S25">IF(ISNUMBER(K25),PERCENTILE(IF($B:$B=M25,$C:$C),0.5),"")</f>
        <v>#NUM!</v>
      </c>
      <c r="T25" s="2" t="e">
        <f t="array" ref="T25">IF(ISNUMBER(K25),PERCENTILE(IF($B:$B=M25,$C:$C),0.7),"")</f>
        <v>#NUM!</v>
      </c>
      <c r="U25" s="2" t="e">
        <f t="array" ref="U25">IF(ISNUMBER(K25),PERCENTILE(IF($B:$B=M25,$C:$C),0.75),"")</f>
        <v>#NUM!</v>
      </c>
      <c r="V25" s="2" t="e">
        <f t="array" ref="V25">IF(ISNUMBER(K25),PERCENTILE(IF($B:$B=M25,$C:$C),0.85),"")</f>
        <v>#NUM!</v>
      </c>
      <c r="X25" s="3">
        <f t="shared" si="2"/>
        <v>39</v>
      </c>
      <c r="Y25" s="3">
        <v>0</v>
      </c>
      <c r="Z25" s="3">
        <f>COUNTIFS(D:D,"&gt;" &amp;X24,D:D,"&lt;=" &amp; X25)</f>
        <v>0</v>
      </c>
      <c r="AA25" s="3">
        <f>COUNTIFS(F:F,"&gt;" &amp;X24,F:F,"&lt;=" &amp; X25)</f>
        <v>0</v>
      </c>
    </row>
    <row r="26" spans="1:27" x14ac:dyDescent="0.25">
      <c r="A26" s="8" t="str">
        <f>Calculations!A26</f>
        <v/>
      </c>
      <c r="B26" s="2" t="str">
        <f t="shared" si="0"/>
        <v/>
      </c>
      <c r="C26" s="10" t="str">
        <f>IFERROR(Calculations!J26,"")</f>
        <v/>
      </c>
      <c r="D26" s="10" t="str">
        <f xml:space="preserve"> IF(OR(Calculations!C26 = "",Calculations!C26 = WorkTypeString),  IFERROR(Calculations!J26,""), NA())</f>
        <v/>
      </c>
      <c r="E26" s="10">
        <f t="array" ref="E26">PERCENTILE(IF(ISERROR(D26:D5025)=FALSE,D26:D5025),CycleTimePercentile)</f>
        <v>0</v>
      </c>
      <c r="F26" s="2" t="e">
        <f xml:space="preserve"> IF(Calculations!C26 = DefectTypeString,  IFERROR(Calculations!J26,""), NA())</f>
        <v>#N/A</v>
      </c>
      <c r="G26" s="10">
        <f t="array" ref="G26">PERCENTILE(IF(ISERROR(F26:F5025)=FALSE,F26:F5025),CycleTimePercentile)</f>
        <v>0</v>
      </c>
      <c r="H26" s="2" t="e">
        <f ca="1" xml:space="preserve"> IF(OR(Calculations!C26 = "",Calculations!C26 = WorkTypeString),  Calculations!K26, NA())</f>
        <v>#N/A</v>
      </c>
      <c r="I26" s="2" t="e">
        <f xml:space="preserve"> IF(Calculations!C26 = DefectTypeString,  Calculations!K26, NA())</f>
        <v>#N/A</v>
      </c>
      <c r="K26" s="28">
        <f>IF(ISNUMBER(K25),IF(K25+TIME(1,0,0)&lt;=MAX(IndirectCompletedDates),
IF(HOUR(K25+TIME(1,0,0))&gt;FinishHour,K25+TIME((24-FinishHour)+StartHour,0,0),K25+TIME(1,0,0)),""),"")</f>
        <v>42586.416666666606</v>
      </c>
      <c r="M26" s="2" t="str">
        <f t="shared" si="1"/>
        <v>2016-08-04-10</v>
      </c>
      <c r="N26" s="2">
        <f t="array" ref="N26">IF(ISNUMBER(K26),MIN(IF($B:$B=M26,$C:$C)),"")</f>
        <v>0</v>
      </c>
      <c r="O26" s="10" t="e">
        <f>IF(ISNUMBER(K26),AVERAGEIF($B:$B,M26,$C:$C),"")</f>
        <v>#DIV/0!</v>
      </c>
      <c r="P26" s="2">
        <f t="array" ref="P26">IF(ISNUMBER(K26),MAX(IF($B:$B=M26,$C:$C)),"")</f>
        <v>0</v>
      </c>
      <c r="Q26" s="2" t="e">
        <f t="array" ref="Q26">IF(ISNUMBER(K26),PERCENTILE(IF($B:$B=M26,$C:$C),0.25),"")</f>
        <v>#NUM!</v>
      </c>
      <c r="R26" s="2" t="e">
        <f t="array" ref="R26">IF(ISNUMBER(K26),PERCENTILE(IF($B:$B=M26,$C:$C),0.3),"")</f>
        <v>#NUM!</v>
      </c>
      <c r="S26" s="2" t="e">
        <f t="array" ref="S26">IF(ISNUMBER(K26),PERCENTILE(IF($B:$B=M26,$C:$C),0.5),"")</f>
        <v>#NUM!</v>
      </c>
      <c r="T26" s="2" t="e">
        <f t="array" ref="T26">IF(ISNUMBER(K26),PERCENTILE(IF($B:$B=M26,$C:$C),0.7),"")</f>
        <v>#NUM!</v>
      </c>
      <c r="U26" s="2" t="e">
        <f t="array" ref="U26">IF(ISNUMBER(K26),PERCENTILE(IF($B:$B=M26,$C:$C),0.75),"")</f>
        <v>#NUM!</v>
      </c>
      <c r="V26" s="2" t="e">
        <f t="array" ref="V26">IF(ISNUMBER(K26),PERCENTILE(IF($B:$B=M26,$C:$C),0.85),"")</f>
        <v>#NUM!</v>
      </c>
    </row>
    <row r="27" spans="1:27" x14ac:dyDescent="0.25">
      <c r="A27" s="8" t="str">
        <f>Calculations!A27</f>
        <v/>
      </c>
      <c r="B27" s="2" t="str">
        <f t="shared" si="0"/>
        <v/>
      </c>
      <c r="C27" s="10" t="str">
        <f>IFERROR(Calculations!J27,"")</f>
        <v/>
      </c>
      <c r="D27" s="10" t="str">
        <f xml:space="preserve"> IF(OR(Calculations!C27 = "",Calculations!C27 = WorkTypeString),  IFERROR(Calculations!J27,""), NA())</f>
        <v/>
      </c>
      <c r="E27" s="10">
        <f t="array" ref="E27">PERCENTILE(IF(ISERROR(D27:D5026)=FALSE,D27:D5026),CycleTimePercentile)</f>
        <v>0</v>
      </c>
      <c r="F27" s="2" t="e">
        <f xml:space="preserve"> IF(Calculations!C27 = DefectTypeString,  IFERROR(Calculations!J27,""), NA())</f>
        <v>#N/A</v>
      </c>
      <c r="G27" s="10">
        <f t="array" ref="G27">PERCENTILE(IF(ISERROR(F27:F5026)=FALSE,F27:F5026),CycleTimePercentile)</f>
        <v>0</v>
      </c>
      <c r="H27" s="2" t="e">
        <f ca="1" xml:space="preserve"> IF(OR(Calculations!C27 = "",Calculations!C27 = WorkTypeString),  Calculations!K27, NA())</f>
        <v>#N/A</v>
      </c>
      <c r="I27" s="2" t="e">
        <f xml:space="preserve"> IF(Calculations!C27 = DefectTypeString,  Calculations!K27, NA())</f>
        <v>#N/A</v>
      </c>
      <c r="K27" s="28">
        <f>IF(ISNUMBER(K26),IF(K26+TIME(1,0,0)&lt;=MAX(IndirectCompletedDates),
IF(HOUR(K26+TIME(1,0,0))&gt;FinishHour,K26+TIME((24-FinishHour)+StartHour,0,0),K26+TIME(1,0,0)),""),"")</f>
        <v>42586.45833333327</v>
      </c>
      <c r="M27" s="2" t="str">
        <f t="shared" si="1"/>
        <v>2016-08-04-11</v>
      </c>
      <c r="N27" s="2">
        <f t="array" ref="N27">IF(ISNUMBER(K27),MIN(IF($B:$B=M27,$C:$C)),"")</f>
        <v>0</v>
      </c>
      <c r="O27" s="10" t="e">
        <f>IF(ISNUMBER(K27),AVERAGEIF($B:$B,M27,$C:$C),"")</f>
        <v>#DIV/0!</v>
      </c>
      <c r="P27" s="2">
        <f t="array" ref="P27">IF(ISNUMBER(K27),MAX(IF($B:$B=M27,$C:$C)),"")</f>
        <v>0</v>
      </c>
      <c r="Q27" s="2" t="e">
        <f t="array" ref="Q27">IF(ISNUMBER(K27),PERCENTILE(IF($B:$B=M27,$C:$C),0.25),"")</f>
        <v>#NUM!</v>
      </c>
      <c r="R27" s="2" t="e">
        <f t="array" ref="R27">IF(ISNUMBER(K27),PERCENTILE(IF($B:$B=M27,$C:$C),0.3),"")</f>
        <v>#NUM!</v>
      </c>
      <c r="S27" s="2" t="e">
        <f t="array" ref="S27">IF(ISNUMBER(K27),PERCENTILE(IF($B:$B=M27,$C:$C),0.5),"")</f>
        <v>#NUM!</v>
      </c>
      <c r="T27" s="2" t="e">
        <f t="array" ref="T27">IF(ISNUMBER(K27),PERCENTILE(IF($B:$B=M27,$C:$C),0.7),"")</f>
        <v>#NUM!</v>
      </c>
      <c r="U27" s="2" t="e">
        <f t="array" ref="U27">IF(ISNUMBER(K27),PERCENTILE(IF($B:$B=M27,$C:$C),0.75),"")</f>
        <v>#NUM!</v>
      </c>
      <c r="V27" s="2" t="e">
        <f t="array" ref="V27">IF(ISNUMBER(K27),PERCENTILE(IF($B:$B=M27,$C:$C),0.85),"")</f>
        <v>#NUM!</v>
      </c>
      <c r="X27" s="5" t="s">
        <v>76</v>
      </c>
    </row>
    <row r="28" spans="1:27" x14ac:dyDescent="0.25">
      <c r="A28" s="8" t="str">
        <f>Calculations!A28</f>
        <v/>
      </c>
      <c r="B28" s="2" t="str">
        <f t="shared" si="0"/>
        <v/>
      </c>
      <c r="C28" s="10" t="str">
        <f>IFERROR(Calculations!J28,"")</f>
        <v/>
      </c>
      <c r="D28" s="10" t="str">
        <f xml:space="preserve"> IF(OR(Calculations!C28 = "",Calculations!C28 = WorkTypeString),  IFERROR(Calculations!J28,""), NA())</f>
        <v/>
      </c>
      <c r="E28" s="10">
        <f t="array" ref="E28">PERCENTILE(IF(ISERROR(D28:D5027)=FALSE,D28:D5027),CycleTimePercentile)</f>
        <v>0</v>
      </c>
      <c r="F28" s="2" t="e">
        <f xml:space="preserve"> IF(Calculations!C28 = DefectTypeString,  IFERROR(Calculations!J28,""), NA())</f>
        <v>#N/A</v>
      </c>
      <c r="G28" s="10">
        <f t="array" ref="G28">PERCENTILE(IF(ISERROR(F28:F5027)=FALSE,F28:F5027),CycleTimePercentile)</f>
        <v>0</v>
      </c>
      <c r="H28" s="2" t="e">
        <f ca="1" xml:space="preserve"> IF(OR(Calculations!C28 = "",Calculations!C28 = WorkTypeString),  Calculations!K28, NA())</f>
        <v>#N/A</v>
      </c>
      <c r="I28" s="2" t="e">
        <f xml:space="preserve"> IF(Calculations!C28 = DefectTypeString,  Calculations!K28, NA())</f>
        <v>#N/A</v>
      </c>
      <c r="K28" s="28">
        <f>IF(ISNUMBER(K27),IF(K27+TIME(1,0,0)&lt;=MAX(IndirectCompletedDates),
IF(HOUR(K27+TIME(1,0,0))&gt;FinishHour,K27+TIME((24-FinishHour)+StartHour,0,0),K27+TIME(1,0,0)),""),"")</f>
        <v>42586.499999999935</v>
      </c>
      <c r="M28" s="2" t="str">
        <f t="shared" si="1"/>
        <v>2016-08-04-12</v>
      </c>
      <c r="N28" s="2">
        <f t="array" ref="N28">IF(ISNUMBER(K28),MIN(IF($B:$B=M28,$C:$C)),"")</f>
        <v>0</v>
      </c>
      <c r="O28" s="10" t="e">
        <f>IF(ISNUMBER(K28),AVERAGEIF($B:$B,M28,$C:$C),"")</f>
        <v>#DIV/0!</v>
      </c>
      <c r="P28" s="2">
        <f t="array" ref="P28">IF(ISNUMBER(K28),MAX(IF($B:$B=M28,$C:$C)),"")</f>
        <v>0</v>
      </c>
      <c r="Q28" s="2" t="e">
        <f t="array" ref="Q28">IF(ISNUMBER(K28),PERCENTILE(IF($B:$B=M28,$C:$C),0.25),"")</f>
        <v>#NUM!</v>
      </c>
      <c r="R28" s="2" t="e">
        <f t="array" ref="R28">IF(ISNUMBER(K28),PERCENTILE(IF($B:$B=M28,$C:$C),0.3),"")</f>
        <v>#NUM!</v>
      </c>
      <c r="S28" s="2" t="e">
        <f t="array" ref="S28">IF(ISNUMBER(K28),PERCENTILE(IF($B:$B=M28,$C:$C),0.5),"")</f>
        <v>#NUM!</v>
      </c>
      <c r="T28" s="2" t="e">
        <f t="array" ref="T28">IF(ISNUMBER(K28),PERCENTILE(IF($B:$B=M28,$C:$C),0.7),"")</f>
        <v>#NUM!</v>
      </c>
      <c r="U28" s="2" t="e">
        <f t="array" ref="U28">IF(ISNUMBER(K28),PERCENTILE(IF($B:$B=M28,$C:$C),0.75),"")</f>
        <v>#NUM!</v>
      </c>
      <c r="V28" s="2" t="e">
        <f t="array" ref="V28">IF(ISNUMBER(K28),PERCENTILE(IF($B:$B=M28,$C:$C),0.85),"")</f>
        <v>#NUM!</v>
      </c>
      <c r="X28" t="str">
        <f>"Work hours to complete items (" &amp; CycleTimeLabel &amp; ") by hour"</f>
        <v>Work hours to complete items (Cycle time) by hour</v>
      </c>
    </row>
    <row r="29" spans="1:27" x14ac:dyDescent="0.25">
      <c r="A29" s="8" t="str">
        <f>Calculations!A29</f>
        <v/>
      </c>
      <c r="B29" s="2" t="str">
        <f t="shared" si="0"/>
        <v/>
      </c>
      <c r="C29" s="10" t="str">
        <f>IFERROR(Calculations!J29,"")</f>
        <v/>
      </c>
      <c r="D29" s="10" t="str">
        <f xml:space="preserve"> IF(OR(Calculations!C29 = "",Calculations!C29 = WorkTypeString),  IFERROR(Calculations!J29,""), NA())</f>
        <v/>
      </c>
      <c r="E29" s="10">
        <f t="array" ref="E29">PERCENTILE(IF(ISERROR(D29:D5028)=FALSE,D29:D5028),CycleTimePercentile)</f>
        <v>0</v>
      </c>
      <c r="F29" s="2" t="e">
        <f xml:space="preserve"> IF(Calculations!C29 = DefectTypeString,  IFERROR(Calculations!J29,""), NA())</f>
        <v>#N/A</v>
      </c>
      <c r="G29" s="10">
        <f t="array" ref="G29">PERCENTILE(IF(ISERROR(F29:F5028)=FALSE,F29:F5028),CycleTimePercentile)</f>
        <v>0</v>
      </c>
      <c r="H29" s="2" t="e">
        <f ca="1" xml:space="preserve"> IF(OR(Calculations!C29 = "",Calculations!C29 = WorkTypeString),  Calculations!K29, NA())</f>
        <v>#N/A</v>
      </c>
      <c r="I29" s="2" t="e">
        <f xml:space="preserve"> IF(Calculations!C29 = DefectTypeString,  Calculations!K29, NA())</f>
        <v>#N/A</v>
      </c>
      <c r="K29" s="28">
        <f>IF(ISNUMBER(K28),IF(K28+TIME(1,0,0)&lt;=MAX(IndirectCompletedDates),
IF(HOUR(K28+TIME(1,0,0))&gt;FinishHour,K28+TIME((24-FinishHour)+StartHour,0,0),K28+TIME(1,0,0)),""),"")</f>
        <v>42586.541666666599</v>
      </c>
      <c r="M29" s="2" t="str">
        <f t="shared" si="1"/>
        <v>2016-08-04-13</v>
      </c>
      <c r="N29" s="2">
        <f t="array" ref="N29">IF(ISNUMBER(K29),MIN(IF($B:$B=M29,$C:$C)),"")</f>
        <v>0</v>
      </c>
      <c r="O29" s="10" t="e">
        <f>IF(ISNUMBER(K29),AVERAGEIF($B:$B,M29,$C:$C),"")</f>
        <v>#DIV/0!</v>
      </c>
      <c r="P29" s="2">
        <f t="array" ref="P29">IF(ISNUMBER(K29),MAX(IF($B:$B=M29,$C:$C)),"")</f>
        <v>0</v>
      </c>
      <c r="Q29" s="2" t="e">
        <f t="array" ref="Q29">IF(ISNUMBER(K29),PERCENTILE(IF($B:$B=M29,$C:$C),0.25),"")</f>
        <v>#NUM!</v>
      </c>
      <c r="R29" s="2" t="e">
        <f t="array" ref="R29">IF(ISNUMBER(K29),PERCENTILE(IF($B:$B=M29,$C:$C),0.3),"")</f>
        <v>#NUM!</v>
      </c>
      <c r="S29" s="2" t="e">
        <f t="array" ref="S29">IF(ISNUMBER(K29),PERCENTILE(IF($B:$B=M29,$C:$C),0.5),"")</f>
        <v>#NUM!</v>
      </c>
      <c r="T29" s="2" t="e">
        <f t="array" ref="T29">IF(ISNUMBER(K29),PERCENTILE(IF($B:$B=M29,$C:$C),0.7),"")</f>
        <v>#NUM!</v>
      </c>
      <c r="U29" s="2" t="e">
        <f t="array" ref="U29">IF(ISNUMBER(K29),PERCENTILE(IF($B:$B=M29,$C:$C),0.75),"")</f>
        <v>#NUM!</v>
      </c>
      <c r="V29" s="2" t="e">
        <f t="array" ref="V29">IF(ISNUMBER(K29),PERCENTILE(IF($B:$B=M29,$C:$C),0.85),"")</f>
        <v>#NUM!</v>
      </c>
      <c r="X29" t="str">
        <f>CycleTimeLabel &amp; " Histogram"</f>
        <v>Cycle time Histogram</v>
      </c>
    </row>
    <row r="30" spans="1:27" x14ac:dyDescent="0.25">
      <c r="A30" s="8" t="str">
        <f>Calculations!A30</f>
        <v/>
      </c>
      <c r="B30" s="2" t="str">
        <f t="shared" si="0"/>
        <v/>
      </c>
      <c r="C30" s="10" t="str">
        <f>IFERROR(Calculations!J30,"")</f>
        <v/>
      </c>
      <c r="D30" s="10" t="str">
        <f xml:space="preserve"> IF(OR(Calculations!C30 = "",Calculations!C30 = WorkTypeString),  IFERROR(Calculations!J30,""), NA())</f>
        <v/>
      </c>
      <c r="E30" s="10">
        <f t="array" ref="E30">PERCENTILE(IF(ISERROR(D30:D5029)=FALSE,D30:D5029),CycleTimePercentile)</f>
        <v>0</v>
      </c>
      <c r="F30" s="2" t="e">
        <f xml:space="preserve"> IF(Calculations!C30 = DefectTypeString,  IFERROR(Calculations!J30,""), NA())</f>
        <v>#N/A</v>
      </c>
      <c r="G30" s="10">
        <f t="array" ref="G30">PERCENTILE(IF(ISERROR(F30:F5029)=FALSE,F30:F5029),CycleTimePercentile)</f>
        <v>0</v>
      </c>
      <c r="H30" s="2" t="e">
        <f ca="1" xml:space="preserve"> IF(OR(Calculations!C30 = "",Calculations!C30 = WorkTypeString),  Calculations!K30, NA())</f>
        <v>#N/A</v>
      </c>
      <c r="I30" s="2" t="e">
        <f xml:space="preserve"> IF(Calculations!C30 = DefectTypeString,  Calculations!K30, NA())</f>
        <v>#N/A</v>
      </c>
      <c r="K30" s="28">
        <f>IF(ISNUMBER(K29),IF(K29+TIME(1,0,0)&lt;=MAX(IndirectCompletedDates),
IF(HOUR(K29+TIME(1,0,0))&gt;FinishHour,K29+TIME((24-FinishHour)+StartHour,0,0),K29+TIME(1,0,0)),""),"")</f>
        <v>42586.583333333263</v>
      </c>
      <c r="M30" s="2" t="str">
        <f t="shared" si="1"/>
        <v>2016-08-04-14</v>
      </c>
      <c r="N30" s="2">
        <f t="array" ref="N30">IF(ISNUMBER(K30),MIN(IF($B:$B=M30,$C:$C)),"")</f>
        <v>0</v>
      </c>
      <c r="O30" s="10" t="e">
        <f>IF(ISNUMBER(K30),AVERAGEIF($B:$B,M30,$C:$C),"")</f>
        <v>#DIV/0!</v>
      </c>
      <c r="P30" s="2">
        <f t="array" ref="P30">IF(ISNUMBER(K30),MAX(IF($B:$B=M30,$C:$C)),"")</f>
        <v>0</v>
      </c>
      <c r="Q30" s="2" t="e">
        <f t="array" ref="Q30">IF(ISNUMBER(K30),PERCENTILE(IF($B:$B=M30,$C:$C),0.25),"")</f>
        <v>#NUM!</v>
      </c>
      <c r="R30" s="2" t="e">
        <f t="array" ref="R30">IF(ISNUMBER(K30),PERCENTILE(IF($B:$B=M30,$C:$C),0.3),"")</f>
        <v>#NUM!</v>
      </c>
      <c r="S30" s="2" t="e">
        <f t="array" ref="S30">IF(ISNUMBER(K30),PERCENTILE(IF($B:$B=M30,$C:$C),0.5),"")</f>
        <v>#NUM!</v>
      </c>
      <c r="T30" s="2" t="e">
        <f t="array" ref="T30">IF(ISNUMBER(K30),PERCENTILE(IF($B:$B=M30,$C:$C),0.7),"")</f>
        <v>#NUM!</v>
      </c>
      <c r="U30" s="2" t="e">
        <f t="array" ref="U30">IF(ISNUMBER(K30),PERCENTILE(IF($B:$B=M30,$C:$C),0.75),"")</f>
        <v>#NUM!</v>
      </c>
      <c r="V30" s="2" t="e">
        <f t="array" ref="V30">IF(ISNUMBER(K30),PERCENTILE(IF($B:$B=M30,$C:$C),0.85),"")</f>
        <v>#NUM!</v>
      </c>
      <c r="X30" t="str">
        <f>"Item " &amp;CycleTimeLabel&amp;" (in hours)"</f>
        <v>Item Cycle time (in hours)</v>
      </c>
    </row>
    <row r="31" spans="1:27" x14ac:dyDescent="0.25">
      <c r="A31" s="8" t="str">
        <f>Calculations!A31</f>
        <v/>
      </c>
      <c r="B31" s="2" t="str">
        <f t="shared" si="0"/>
        <v/>
      </c>
      <c r="C31" s="10" t="str">
        <f>IFERROR(Calculations!J31,"")</f>
        <v/>
      </c>
      <c r="D31" s="10" t="str">
        <f xml:space="preserve"> IF(OR(Calculations!C31 = "",Calculations!C31 = WorkTypeString),  IFERROR(Calculations!J31,""), NA())</f>
        <v/>
      </c>
      <c r="E31" s="10">
        <f t="array" ref="E31">PERCENTILE(IF(ISERROR(D31:D5030)=FALSE,D31:D5030),CycleTimePercentile)</f>
        <v>0</v>
      </c>
      <c r="F31" s="2" t="e">
        <f xml:space="preserve"> IF(Calculations!C31 = DefectTypeString,  IFERROR(Calculations!J31,""), NA())</f>
        <v>#N/A</v>
      </c>
      <c r="G31" s="10">
        <f t="array" ref="G31">PERCENTILE(IF(ISERROR(F31:F5030)=FALSE,F31:F5030),CycleTimePercentile)</f>
        <v>0</v>
      </c>
      <c r="H31" s="2" t="e">
        <f ca="1" xml:space="preserve"> IF(OR(Calculations!C31 = "",Calculations!C31 = WorkTypeString),  Calculations!K31, NA())</f>
        <v>#N/A</v>
      </c>
      <c r="I31" s="2" t="e">
        <f xml:space="preserve"> IF(Calculations!C31 = DefectTypeString,  Calculations!K31, NA())</f>
        <v>#N/A</v>
      </c>
      <c r="K31" s="28">
        <f>IF(ISNUMBER(K30),IF(K30+TIME(1,0,0)&lt;=MAX(IndirectCompletedDates),
IF(HOUR(K30+TIME(1,0,0))&gt;FinishHour,K30+TIME((24-FinishHour)+StartHour,0,0),K30+TIME(1,0,0)),""),"")</f>
        <v>42586.624999999927</v>
      </c>
      <c r="M31" s="2" t="str">
        <f t="shared" si="1"/>
        <v>2016-08-04-15</v>
      </c>
      <c r="N31" s="2">
        <f t="array" ref="N31">IF(ISNUMBER(K31),MIN(IF($B:$B=M31,$C:$C)),"")</f>
        <v>0</v>
      </c>
      <c r="O31" s="10" t="e">
        <f>IF(ISNUMBER(K31),AVERAGEIF($B:$B,M31,$C:$C),"")</f>
        <v>#DIV/0!</v>
      </c>
      <c r="P31" s="2">
        <f t="array" ref="P31">IF(ISNUMBER(K31),MAX(IF($B:$B=M31,$C:$C)),"")</f>
        <v>0</v>
      </c>
      <c r="Q31" s="2" t="e">
        <f t="array" ref="Q31">IF(ISNUMBER(K31),PERCENTILE(IF($B:$B=M31,$C:$C),0.25),"")</f>
        <v>#NUM!</v>
      </c>
      <c r="R31" s="2" t="e">
        <f t="array" ref="R31">IF(ISNUMBER(K31),PERCENTILE(IF($B:$B=M31,$C:$C),0.3),"")</f>
        <v>#NUM!</v>
      </c>
      <c r="S31" s="2" t="e">
        <f t="array" ref="S31">IF(ISNUMBER(K31),PERCENTILE(IF($B:$B=M31,$C:$C),0.5),"")</f>
        <v>#NUM!</v>
      </c>
      <c r="T31" s="2" t="e">
        <f t="array" ref="T31">IF(ISNUMBER(K31),PERCENTILE(IF($B:$B=M31,$C:$C),0.7),"")</f>
        <v>#NUM!</v>
      </c>
      <c r="U31" s="2" t="e">
        <f t="array" ref="U31">IF(ISNUMBER(K31),PERCENTILE(IF($B:$B=M31,$C:$C),0.75),"")</f>
        <v>#NUM!</v>
      </c>
      <c r="V31" s="2" t="e">
        <f t="array" ref="V31">IF(ISNUMBER(K31),PERCENTILE(IF($B:$B=M31,$C:$C),0.85),"")</f>
        <v>#NUM!</v>
      </c>
      <c r="X31" t="str">
        <f>CycleTimeLabel &amp; " range for items completed within each hour (year-month-day-hour)"</f>
        <v>Cycle time range for items completed within each hour (year-month-day-hour)</v>
      </c>
    </row>
    <row r="32" spans="1:27" x14ac:dyDescent="0.25">
      <c r="A32" s="8" t="str">
        <f>Calculations!A32</f>
        <v/>
      </c>
      <c r="B32" s="2" t="str">
        <f t="shared" si="0"/>
        <v/>
      </c>
      <c r="C32" s="10" t="str">
        <f>IFERROR(Calculations!J32,"")</f>
        <v/>
      </c>
      <c r="D32" s="10" t="str">
        <f xml:space="preserve"> IF(OR(Calculations!C32 = "",Calculations!C32 = WorkTypeString),  IFERROR(Calculations!J32,""), NA())</f>
        <v/>
      </c>
      <c r="E32" s="10">
        <f t="array" ref="E32">PERCENTILE(IF(ISERROR(D32:D5031)=FALSE,D32:D5031),CycleTimePercentile)</f>
        <v>0</v>
      </c>
      <c r="F32" s="2" t="e">
        <f xml:space="preserve"> IF(Calculations!C32 = DefectTypeString,  IFERROR(Calculations!J32,""), NA())</f>
        <v>#N/A</v>
      </c>
      <c r="G32" s="10">
        <f t="array" ref="G32">PERCENTILE(IF(ISERROR(F32:F5031)=FALSE,F32:F5031),CycleTimePercentile)</f>
        <v>0</v>
      </c>
      <c r="H32" s="2" t="e">
        <f ca="1" xml:space="preserve"> IF(OR(Calculations!C32 = "",Calculations!C32 = WorkTypeString),  Calculations!K32, NA())</f>
        <v>#N/A</v>
      </c>
      <c r="I32" s="2" t="e">
        <f xml:space="preserve"> IF(Calculations!C32 = DefectTypeString,  Calculations!K32, NA())</f>
        <v>#N/A</v>
      </c>
      <c r="K32" s="28">
        <f>IF(ISNUMBER(K31),IF(K31+TIME(1,0,0)&lt;=MAX(IndirectCompletedDates),
IF(HOUR(K31+TIME(1,0,0))&gt;FinishHour,K31+TIME((24-FinishHour)+StartHour,0,0),K31+TIME(1,0,0)),""),"")</f>
        <v>42586.666666666591</v>
      </c>
      <c r="M32" s="2" t="str">
        <f t="shared" si="1"/>
        <v>2016-08-04-16</v>
      </c>
      <c r="N32" s="2">
        <f t="array" ref="N32">IF(ISNUMBER(K32),MIN(IF($B:$B=M32,$C:$C)),"")</f>
        <v>0</v>
      </c>
      <c r="O32" s="10" t="e">
        <f>IF(ISNUMBER(K32),AVERAGEIF($B:$B,M32,$C:$C),"")</f>
        <v>#DIV/0!</v>
      </c>
      <c r="P32" s="2">
        <f t="array" ref="P32">IF(ISNUMBER(K32),MAX(IF($B:$B=M32,$C:$C)),"")</f>
        <v>0</v>
      </c>
      <c r="Q32" s="2" t="e">
        <f t="array" ref="Q32">IF(ISNUMBER(K32),PERCENTILE(IF($B:$B=M32,$C:$C),0.25),"")</f>
        <v>#NUM!</v>
      </c>
      <c r="R32" s="2" t="e">
        <f t="array" ref="R32">IF(ISNUMBER(K32),PERCENTILE(IF($B:$B=M32,$C:$C),0.3),"")</f>
        <v>#NUM!</v>
      </c>
      <c r="S32" s="2" t="e">
        <f t="array" ref="S32">IF(ISNUMBER(K32),PERCENTILE(IF($B:$B=M32,$C:$C),0.5),"")</f>
        <v>#NUM!</v>
      </c>
      <c r="T32" s="2" t="e">
        <f t="array" ref="T32">IF(ISNUMBER(K32),PERCENTILE(IF($B:$B=M32,$C:$C),0.7),"")</f>
        <v>#NUM!</v>
      </c>
      <c r="U32" s="2" t="e">
        <f t="array" ref="U32">IF(ISNUMBER(K32),PERCENTILE(IF($B:$B=M32,$C:$C),0.75),"")</f>
        <v>#NUM!</v>
      </c>
      <c r="V32" s="2" t="e">
        <f t="array" ref="V32">IF(ISNUMBER(K32),PERCENTILE(IF($B:$B=M32,$C:$C),0.85),"")</f>
        <v>#NUM!</v>
      </c>
      <c r="X32" t="str">
        <f>CycleTimeLabel &amp; " value (work hours from start to complete)"</f>
        <v>Cycle time value (work hours from start to complete)</v>
      </c>
    </row>
    <row r="33" spans="1:24" ht="18.75" x14ac:dyDescent="0.25">
      <c r="A33" s="8" t="str">
        <f>Calculations!A33</f>
        <v/>
      </c>
      <c r="B33" s="2" t="str">
        <f t="shared" si="0"/>
        <v/>
      </c>
      <c r="C33" s="10" t="str">
        <f>IFERROR(Calculations!J33,"")</f>
        <v/>
      </c>
      <c r="D33" s="10" t="str">
        <f xml:space="preserve"> IF(OR(Calculations!C33 = "",Calculations!C33 = WorkTypeString),  IFERROR(Calculations!J33,""), NA())</f>
        <v/>
      </c>
      <c r="E33" s="10">
        <f t="array" ref="E33">PERCENTILE(IF(ISERROR(D33:D5032)=FALSE,D33:D5032),CycleTimePercentile)</f>
        <v>0</v>
      </c>
      <c r="F33" s="2" t="e">
        <f xml:space="preserve"> IF(Calculations!C33 = DefectTypeString,  IFERROR(Calculations!J33,""), NA())</f>
        <v>#N/A</v>
      </c>
      <c r="G33" s="10">
        <f t="array" ref="G33">PERCENTILE(IF(ISERROR(F33:F5032)=FALSE,F33:F5032),CycleTimePercentile)</f>
        <v>0</v>
      </c>
      <c r="H33" s="2" t="e">
        <f ca="1" xml:space="preserve"> IF(OR(Calculations!C33 = "",Calculations!C33 = WorkTypeString),  Calculations!K33, NA())</f>
        <v>#N/A</v>
      </c>
      <c r="I33" s="2" t="e">
        <f xml:space="preserve"> IF(Calculations!C33 = DefectTypeString,  Calculations!K33, NA())</f>
        <v>#N/A</v>
      </c>
      <c r="K33" s="28">
        <f>IF(ISNUMBER(K32),IF(K32+TIME(1,0,0)&lt;=MAX(IndirectCompletedDates),
IF(HOUR(K32+TIME(1,0,0))&gt;FinishHour,K32+TIME((24-FinishHour)+StartHour,0,0),K32+TIME(1,0,0)),""),"")</f>
        <v>42586.708333333256</v>
      </c>
      <c r="M33" s="2" t="str">
        <f t="shared" si="1"/>
        <v>2016-08-04-17</v>
      </c>
      <c r="N33" s="2">
        <f t="array" ref="N33">IF(ISNUMBER(K33),MIN(IF($B:$B=M33,$C:$C)),"")</f>
        <v>0</v>
      </c>
      <c r="O33" s="10" t="e">
        <f>IF(ISNUMBER(K33),AVERAGEIF($B:$B,M33,$C:$C),"")</f>
        <v>#DIV/0!</v>
      </c>
      <c r="P33" s="2">
        <f t="array" ref="P33">IF(ISNUMBER(K33),MAX(IF($B:$B=M33,$C:$C)),"")</f>
        <v>0</v>
      </c>
      <c r="Q33" s="2" t="e">
        <f t="array" ref="Q33">IF(ISNUMBER(K33),PERCENTILE(IF($B:$B=M33,$C:$C),0.25),"")</f>
        <v>#NUM!</v>
      </c>
      <c r="R33" s="2" t="e">
        <f t="array" ref="R33">IF(ISNUMBER(K33),PERCENTILE(IF($B:$B=M33,$C:$C),0.3),"")</f>
        <v>#NUM!</v>
      </c>
      <c r="S33" s="2" t="e">
        <f t="array" ref="S33">IF(ISNUMBER(K33),PERCENTILE(IF($B:$B=M33,$C:$C),0.5),"")</f>
        <v>#NUM!</v>
      </c>
      <c r="T33" s="2" t="e">
        <f t="array" ref="T33">IF(ISNUMBER(K33),PERCENTILE(IF($B:$B=M33,$C:$C),0.7),"")</f>
        <v>#NUM!</v>
      </c>
      <c r="U33" s="2" t="e">
        <f t="array" ref="U33">IF(ISNUMBER(K33),PERCENTILE(IF($B:$B=M33,$C:$C),0.75),"")</f>
        <v>#NUM!</v>
      </c>
      <c r="V33" s="2" t="e">
        <f t="array" ref="V33">IF(ISNUMBER(K33),PERCENTILE(IF($B:$B=M33,$C:$C),0.85),"")</f>
        <v>#NUM!</v>
      </c>
      <c r="X33" s="27" t="str">
        <f xml:space="preserve"> PlannedLegendLabel &amp; " &amp; " &amp; UnplannedLegendLabel &amp; " " &amp; CycleTimeLabel &amp; " Histogram"</f>
        <v>Planned &amp; Unplanned Cycle time Histogram</v>
      </c>
    </row>
    <row r="34" spans="1:24" x14ac:dyDescent="0.25">
      <c r="A34" s="8" t="str">
        <f>Calculations!A34</f>
        <v/>
      </c>
      <c r="B34" s="2" t="str">
        <f t="shared" si="0"/>
        <v/>
      </c>
      <c r="C34" s="10" t="str">
        <f>IFERROR(Calculations!J34,"")</f>
        <v/>
      </c>
      <c r="D34" s="10" t="str">
        <f xml:space="preserve"> IF(OR(Calculations!C34 = "",Calculations!C34 = WorkTypeString),  IFERROR(Calculations!J34,""), NA())</f>
        <v/>
      </c>
      <c r="E34" s="10">
        <f t="array" ref="E34">PERCENTILE(IF(ISERROR(D34:D5033)=FALSE,D34:D5033),CycleTimePercentile)</f>
        <v>0</v>
      </c>
      <c r="F34" s="2" t="e">
        <f xml:space="preserve"> IF(Calculations!C34 = DefectTypeString,  IFERROR(Calculations!J34,""), NA())</f>
        <v>#N/A</v>
      </c>
      <c r="G34" s="10">
        <f t="array" ref="G34">PERCENTILE(IF(ISERROR(F34:F5033)=FALSE,F34:F5033),CycleTimePercentile)</f>
        <v>0</v>
      </c>
      <c r="H34" s="2" t="e">
        <f ca="1" xml:space="preserve"> IF(OR(Calculations!C34 = "",Calculations!C34 = WorkTypeString),  Calculations!K34, NA())</f>
        <v>#N/A</v>
      </c>
      <c r="I34" s="2" t="e">
        <f xml:space="preserve"> IF(Calculations!C34 = DefectTypeString,  Calculations!K34, NA())</f>
        <v>#N/A</v>
      </c>
      <c r="K34" s="28">
        <f>IF(ISNUMBER(K33),IF(K33+TIME(1,0,0)&lt;=MAX(IndirectCompletedDates),
IF(HOUR(K33+TIME(1,0,0))&gt;FinishHour,K33+TIME((24-FinishHour)+StartHour,0,0),K33+TIME(1,0,0)),""),"")</f>
        <v>42587.37499999992</v>
      </c>
      <c r="M34" s="2" t="str">
        <f t="shared" si="1"/>
        <v>2016-08-05-09</v>
      </c>
      <c r="N34" s="2">
        <f t="array" ref="N34">IF(ISNUMBER(K34),MIN(IF($B:$B=M34,$C:$C)),"")</f>
        <v>39.500001388892997</v>
      </c>
      <c r="O34" s="10">
        <f>IF(ISNUMBER(K34),AVERAGEIF($B:$B,M34,$C:$C),"")</f>
        <v>39.500001388892997</v>
      </c>
      <c r="P34" s="2">
        <f t="array" ref="P34">IF(ISNUMBER(K34),MAX(IF($B:$B=M34,$C:$C)),"")</f>
        <v>39.500001388892997</v>
      </c>
      <c r="Q34" s="2">
        <f t="array" ref="Q34">IF(ISNUMBER(K34),PERCENTILE(IF($B:$B=M34,$C:$C),0.25),"")</f>
        <v>39.500001388892997</v>
      </c>
      <c r="R34" s="2">
        <f t="array" ref="R34">IF(ISNUMBER(K34),PERCENTILE(IF($B:$B=M34,$C:$C),0.3),"")</f>
        <v>39.500001388892997</v>
      </c>
      <c r="S34" s="2">
        <f t="array" ref="S34">IF(ISNUMBER(K34),PERCENTILE(IF($B:$B=M34,$C:$C),0.5),"")</f>
        <v>39.500001388892997</v>
      </c>
      <c r="T34" s="2">
        <f t="array" ref="T34">IF(ISNUMBER(K34),PERCENTILE(IF($B:$B=M34,$C:$C),0.7),"")</f>
        <v>39.500001388892997</v>
      </c>
      <c r="U34" s="2">
        <f t="array" ref="U34">IF(ISNUMBER(K34),PERCENTILE(IF($B:$B=M34,$C:$C),0.75),"")</f>
        <v>39.500001388892997</v>
      </c>
      <c r="V34" s="2">
        <f t="array" ref="V34">IF(ISNUMBER(K34),PERCENTILE(IF($B:$B=M34,$C:$C),0.85),"")</f>
        <v>39.500001388892997</v>
      </c>
      <c r="X34" t="str">
        <f>"COMPLETED ITEM " &amp; CycleTimeLabel &amp; " (IN WORK HOURS)"</f>
        <v>COMPLETED ITEM Cycle time (IN WORK HOURS)</v>
      </c>
    </row>
    <row r="35" spans="1:24" x14ac:dyDescent="0.25">
      <c r="A35" s="8" t="str">
        <f>Calculations!A35</f>
        <v/>
      </c>
      <c r="B35" s="2" t="str">
        <f t="shared" si="0"/>
        <v/>
      </c>
      <c r="C35" s="10" t="str">
        <f>IFERROR(Calculations!J35,"")</f>
        <v/>
      </c>
      <c r="D35" s="10" t="str">
        <f xml:space="preserve"> IF(OR(Calculations!C35 = "",Calculations!C35 = WorkTypeString),  IFERROR(Calculations!J35,""), NA())</f>
        <v/>
      </c>
      <c r="E35" s="10">
        <f t="array" ref="E35">PERCENTILE(IF(ISERROR(D35:D5034)=FALSE,D35:D5034),CycleTimePercentile)</f>
        <v>0</v>
      </c>
      <c r="F35" s="2" t="e">
        <f xml:space="preserve"> IF(Calculations!C35 = DefectTypeString,  IFERROR(Calculations!J35,""), NA())</f>
        <v>#N/A</v>
      </c>
      <c r="G35" s="10">
        <f t="array" ref="G35">PERCENTILE(IF(ISERROR(F35:F5034)=FALSE,F35:F5034),CycleTimePercentile)</f>
        <v>0</v>
      </c>
      <c r="H35" s="2" t="e">
        <f ca="1" xml:space="preserve"> IF(OR(Calculations!C35 = "",Calculations!C35 = WorkTypeString),  Calculations!K35, NA())</f>
        <v>#N/A</v>
      </c>
      <c r="I35" s="2" t="e">
        <f xml:space="preserve"> IF(Calculations!C35 = DefectTypeString,  Calculations!K35, NA())</f>
        <v>#N/A</v>
      </c>
      <c r="K35" s="28">
        <f>IF(ISNUMBER(K34),IF(K34+TIME(1,0,0)&lt;=MAX(IndirectCompletedDates),
IF(HOUR(K34+TIME(1,0,0))&gt;FinishHour,K34+TIME((24-FinishHour)+StartHour,0,0),K34+TIME(1,0,0)),""),"")</f>
        <v>42587.416666666584</v>
      </c>
      <c r="M35" s="2" t="str">
        <f t="shared" si="1"/>
        <v>2016-08-05-10</v>
      </c>
      <c r="N35" s="2">
        <f t="array" ref="N35">IF(ISNUMBER(K35),MIN(IF($B:$B=M35,$C:$C)),"")</f>
        <v>0.99999999994179234</v>
      </c>
      <c r="O35" s="10">
        <f>IF(ISNUMBER(K35),AVERAGEIF($B:$B,M35,$C:$C),"")</f>
        <v>0.99999999994179234</v>
      </c>
      <c r="P35" s="2">
        <f t="array" ref="P35">IF(ISNUMBER(K35),MAX(IF($B:$B=M35,$C:$C)),"")</f>
        <v>0.99999999994179234</v>
      </c>
      <c r="Q35" s="2">
        <f t="array" ref="Q35">IF(ISNUMBER(K35),PERCENTILE(IF($B:$B=M35,$C:$C),0.25),"")</f>
        <v>0.99999999994179234</v>
      </c>
      <c r="R35" s="2">
        <f t="array" ref="R35">IF(ISNUMBER(K35),PERCENTILE(IF($B:$B=M35,$C:$C),0.3),"")</f>
        <v>0.99999999994179234</v>
      </c>
      <c r="S35" s="2">
        <f t="array" ref="S35">IF(ISNUMBER(K35),PERCENTILE(IF($B:$B=M35,$C:$C),0.5),"")</f>
        <v>0.99999999994179234</v>
      </c>
      <c r="T35" s="2">
        <f t="array" ref="T35">IF(ISNUMBER(K35),PERCENTILE(IF($B:$B=M35,$C:$C),0.7),"")</f>
        <v>0.99999999994179234</v>
      </c>
      <c r="U35" s="2">
        <f t="array" ref="U35">IF(ISNUMBER(K35),PERCENTILE(IF($B:$B=M35,$C:$C),0.75),"")</f>
        <v>0.99999999994179234</v>
      </c>
      <c r="V35" s="2">
        <f t="array" ref="V35">IF(ISNUMBER(K35),PERCENTILE(IF($B:$B=M35,$C:$C),0.85),"")</f>
        <v>0.99999999994179234</v>
      </c>
    </row>
    <row r="36" spans="1:24" x14ac:dyDescent="0.25">
      <c r="A36" s="8" t="str">
        <f>Calculations!A36</f>
        <v/>
      </c>
      <c r="B36" s="2" t="str">
        <f t="shared" si="0"/>
        <v/>
      </c>
      <c r="C36" s="10" t="str">
        <f>IFERROR(Calculations!J36,"")</f>
        <v/>
      </c>
      <c r="D36" s="10" t="str">
        <f xml:space="preserve"> IF(OR(Calculations!C36 = "",Calculations!C36 = WorkTypeString),  IFERROR(Calculations!J36,""), NA())</f>
        <v/>
      </c>
      <c r="E36" s="10">
        <f t="array" ref="E36">PERCENTILE(IF(ISERROR(D36:D5035)=FALSE,D36:D5035),CycleTimePercentile)</f>
        <v>0</v>
      </c>
      <c r="F36" s="2" t="e">
        <f xml:space="preserve"> IF(Calculations!C36 = DefectTypeString,  IFERROR(Calculations!J36,""), NA())</f>
        <v>#N/A</v>
      </c>
      <c r="G36" s="10">
        <f t="array" ref="G36">PERCENTILE(IF(ISERROR(F36:F5035)=FALSE,F36:F5035),CycleTimePercentile)</f>
        <v>0</v>
      </c>
      <c r="H36" s="2" t="e">
        <f ca="1" xml:space="preserve"> IF(OR(Calculations!C36 = "",Calculations!C36 = WorkTypeString),  Calculations!K36, NA())</f>
        <v>#N/A</v>
      </c>
      <c r="I36" s="2" t="e">
        <f xml:space="preserve"> IF(Calculations!C36 = DefectTypeString,  Calculations!K36, NA())</f>
        <v>#N/A</v>
      </c>
      <c r="K36" s="28" t="str">
        <f>IF(ISNUMBER(K35),IF(K35+TIME(1,0,0)&lt;=MAX(IndirectCompletedDates),
IF(HOUR(K35+TIME(1,0,0))&gt;FinishHour,K35+TIME((24-FinishHour)+StartHour,0,0),K35+TIME(1,0,0)),""),"")</f>
        <v/>
      </c>
      <c r="M36" s="2" t="str">
        <f t="shared" si="1"/>
        <v/>
      </c>
      <c r="N36" s="2" t="str">
        <f t="array" ref="N36">IF(ISNUMBER(K36),MIN(IF($B:$B=M36,$C:$C)),"")</f>
        <v/>
      </c>
      <c r="O36" s="10" t="str">
        <f>IF(ISNUMBER(K36),AVERAGEIF($B:$B,M36,$C:$C),"")</f>
        <v/>
      </c>
      <c r="P36" s="2" t="str">
        <f t="array" ref="P36">IF(ISNUMBER(K36),MAX(IF($B:$B=M36,$C:$C)),"")</f>
        <v/>
      </c>
      <c r="Q36" s="2" t="str">
        <f t="array" ref="Q36">IF(ISNUMBER(K36),PERCENTILE(IF($B:$B=M36,$C:$C),0.25),"")</f>
        <v/>
      </c>
      <c r="R36" s="2" t="str">
        <f t="array" ref="R36">IF(ISNUMBER(K36),PERCENTILE(IF($B:$B=M36,$C:$C),0.3),"")</f>
        <v/>
      </c>
      <c r="S36" s="2" t="str">
        <f t="array" ref="S36">IF(ISNUMBER(K36),PERCENTILE(IF($B:$B=M36,$C:$C),0.5),"")</f>
        <v/>
      </c>
      <c r="T36" s="2" t="str">
        <f t="array" ref="T36">IF(ISNUMBER(K36),PERCENTILE(IF($B:$B=M36,$C:$C),0.7),"")</f>
        <v/>
      </c>
      <c r="U36" s="2" t="str">
        <f t="array" ref="U36">IF(ISNUMBER(K36),PERCENTILE(IF($B:$B=M36,$C:$C),0.75),"")</f>
        <v/>
      </c>
      <c r="V36" s="2" t="str">
        <f t="array" ref="V36">IF(ISNUMBER(K36),PERCENTILE(IF($B:$B=M36,$C:$C),0.85),"")</f>
        <v/>
      </c>
    </row>
    <row r="37" spans="1:24" x14ac:dyDescent="0.25">
      <c r="A37" s="8" t="str">
        <f>Calculations!A37</f>
        <v/>
      </c>
      <c r="B37" s="2" t="str">
        <f t="shared" si="0"/>
        <v/>
      </c>
      <c r="C37" s="10" t="str">
        <f>IFERROR(Calculations!J37,"")</f>
        <v/>
      </c>
      <c r="D37" s="10" t="str">
        <f xml:space="preserve"> IF(OR(Calculations!C37 = "",Calculations!C37 = WorkTypeString),  IFERROR(Calculations!J37,""), NA())</f>
        <v/>
      </c>
      <c r="E37" s="10">
        <f t="array" ref="E37">PERCENTILE(IF(ISERROR(D37:D5036)=FALSE,D37:D5036),CycleTimePercentile)</f>
        <v>0</v>
      </c>
      <c r="F37" s="2" t="e">
        <f xml:space="preserve"> IF(Calculations!C37 = DefectTypeString,  IFERROR(Calculations!J37,""), NA())</f>
        <v>#N/A</v>
      </c>
      <c r="G37" s="10">
        <f t="array" ref="G37">PERCENTILE(IF(ISERROR(F37:F5036)=FALSE,F37:F5036),CycleTimePercentile)</f>
        <v>0</v>
      </c>
      <c r="H37" s="2" t="e">
        <f ca="1" xml:space="preserve"> IF(OR(Calculations!C37 = "",Calculations!C37 = WorkTypeString),  Calculations!K37, NA())</f>
        <v>#N/A</v>
      </c>
      <c r="I37" s="2" t="e">
        <f xml:space="preserve"> IF(Calculations!C37 = DefectTypeString,  Calculations!K37, NA())</f>
        <v>#N/A</v>
      </c>
      <c r="K37" s="28" t="str">
        <f>IF(ISNUMBER(K36),IF(K36+TIME(1,0,0)&lt;=MAX(IndirectCompletedDates),
IF(HOUR(K36+TIME(1,0,0))&gt;FinishHour,K36+TIME((24-FinishHour)+StartHour,0,0),K36+TIME(1,0,0)),""),"")</f>
        <v/>
      </c>
      <c r="M37" s="2" t="str">
        <f t="shared" si="1"/>
        <v/>
      </c>
      <c r="N37" s="2" t="str">
        <f t="array" ref="N37">IF(ISNUMBER(K37),MIN(IF($B:$B=M37,$C:$C)),"")</f>
        <v/>
      </c>
      <c r="O37" s="10" t="str">
        <f>IF(ISNUMBER(K37),AVERAGEIF($B:$B,M37,$C:$C),"")</f>
        <v/>
      </c>
      <c r="P37" s="2" t="str">
        <f t="array" ref="P37">IF(ISNUMBER(K37),MAX(IF($B:$B=M37,$C:$C)),"")</f>
        <v/>
      </c>
      <c r="Q37" s="2" t="str">
        <f t="array" ref="Q37">IF(ISNUMBER(K37),PERCENTILE(IF($B:$B=M37,$C:$C),0.25),"")</f>
        <v/>
      </c>
      <c r="R37" s="2" t="str">
        <f t="array" ref="R37">IF(ISNUMBER(K37),PERCENTILE(IF($B:$B=M37,$C:$C),0.3),"")</f>
        <v/>
      </c>
      <c r="S37" s="2" t="str">
        <f t="array" ref="S37">IF(ISNUMBER(K37),PERCENTILE(IF($B:$B=M37,$C:$C),0.5),"")</f>
        <v/>
      </c>
      <c r="T37" s="2" t="str">
        <f t="array" ref="T37">IF(ISNUMBER(K37),PERCENTILE(IF($B:$B=M37,$C:$C),0.7),"")</f>
        <v/>
      </c>
      <c r="U37" s="2" t="str">
        <f t="array" ref="U37">IF(ISNUMBER(K37),PERCENTILE(IF($B:$B=M37,$C:$C),0.75),"")</f>
        <v/>
      </c>
      <c r="V37" s="2" t="str">
        <f t="array" ref="V37">IF(ISNUMBER(K37),PERCENTILE(IF($B:$B=M37,$C:$C),0.85),"")</f>
        <v/>
      </c>
    </row>
    <row r="38" spans="1:24" x14ac:dyDescent="0.25">
      <c r="A38" s="8" t="str">
        <f>Calculations!A38</f>
        <v/>
      </c>
      <c r="B38" s="2" t="str">
        <f t="shared" si="0"/>
        <v/>
      </c>
      <c r="C38" s="10" t="str">
        <f>IFERROR(Calculations!J38,"")</f>
        <v/>
      </c>
      <c r="D38" s="10" t="str">
        <f xml:space="preserve"> IF(OR(Calculations!C38 = "",Calculations!C38 = WorkTypeString),  IFERROR(Calculations!J38,""), NA())</f>
        <v/>
      </c>
      <c r="E38" s="10">
        <f t="array" ref="E38">PERCENTILE(IF(ISERROR(D38:D5037)=FALSE,D38:D5037),CycleTimePercentile)</f>
        <v>0</v>
      </c>
      <c r="F38" s="2" t="e">
        <f xml:space="preserve"> IF(Calculations!C38 = DefectTypeString,  IFERROR(Calculations!J38,""), NA())</f>
        <v>#N/A</v>
      </c>
      <c r="G38" s="10">
        <f t="array" ref="G38">PERCENTILE(IF(ISERROR(F38:F5037)=FALSE,F38:F5037),CycleTimePercentile)</f>
        <v>0</v>
      </c>
      <c r="H38" s="2" t="e">
        <f ca="1" xml:space="preserve"> IF(OR(Calculations!C38 = "",Calculations!C38 = WorkTypeString),  Calculations!K38, NA())</f>
        <v>#N/A</v>
      </c>
      <c r="I38" s="2" t="e">
        <f xml:space="preserve"> IF(Calculations!C38 = DefectTypeString,  Calculations!K38, NA())</f>
        <v>#N/A</v>
      </c>
      <c r="K38" s="28" t="str">
        <f>IF(ISNUMBER(K37),IF(K37+TIME(1,0,0)&lt;=MAX(IndirectCompletedDates),
IF(HOUR(K37+TIME(1,0,0))&gt;FinishHour,K37+TIME((24-FinishHour)+StartHour,0,0),K37+TIME(1,0,0)),""),"")</f>
        <v/>
      </c>
      <c r="M38" s="2" t="str">
        <f t="shared" si="1"/>
        <v/>
      </c>
      <c r="N38" s="2" t="str">
        <f t="array" ref="N38">IF(ISNUMBER(K38),MIN(IF($B:$B=M38,$C:$C)),"")</f>
        <v/>
      </c>
      <c r="O38" s="10" t="str">
        <f>IF(ISNUMBER(K38),AVERAGEIF($B:$B,M38,$C:$C),"")</f>
        <v/>
      </c>
      <c r="P38" s="2" t="str">
        <f t="array" ref="P38">IF(ISNUMBER(K38),MAX(IF($B:$B=M38,$C:$C)),"")</f>
        <v/>
      </c>
      <c r="Q38" s="2" t="str">
        <f t="array" ref="Q38">IF(ISNUMBER(K38),PERCENTILE(IF($B:$B=M38,$C:$C),0.25),"")</f>
        <v/>
      </c>
      <c r="R38" s="2" t="str">
        <f t="array" ref="R38">IF(ISNUMBER(K38),PERCENTILE(IF($B:$B=M38,$C:$C),0.3),"")</f>
        <v/>
      </c>
      <c r="S38" s="2" t="str">
        <f t="array" ref="S38">IF(ISNUMBER(K38),PERCENTILE(IF($B:$B=M38,$C:$C),0.5),"")</f>
        <v/>
      </c>
      <c r="T38" s="2" t="str">
        <f t="array" ref="T38">IF(ISNUMBER(K38),PERCENTILE(IF($B:$B=M38,$C:$C),0.7),"")</f>
        <v/>
      </c>
      <c r="U38" s="2" t="str">
        <f t="array" ref="U38">IF(ISNUMBER(K38),PERCENTILE(IF($B:$B=M38,$C:$C),0.75),"")</f>
        <v/>
      </c>
      <c r="V38" s="2" t="str">
        <f t="array" ref="V38">IF(ISNUMBER(K38),PERCENTILE(IF($B:$B=M38,$C:$C),0.85),"")</f>
        <v/>
      </c>
    </row>
    <row r="39" spans="1:24" x14ac:dyDescent="0.25">
      <c r="A39" s="8" t="str">
        <f>Calculations!A39</f>
        <v/>
      </c>
      <c r="B39" s="2" t="str">
        <f t="shared" si="0"/>
        <v/>
      </c>
      <c r="C39" s="10" t="str">
        <f>IFERROR(Calculations!J39,"")</f>
        <v/>
      </c>
      <c r="D39" s="10" t="str">
        <f xml:space="preserve"> IF(OR(Calculations!C39 = "",Calculations!C39 = WorkTypeString),  IFERROR(Calculations!J39,""), NA())</f>
        <v/>
      </c>
      <c r="E39" s="10">
        <f t="array" ref="E39">PERCENTILE(IF(ISERROR(D39:D5038)=FALSE,D39:D5038),CycleTimePercentile)</f>
        <v>0</v>
      </c>
      <c r="F39" s="2" t="e">
        <f xml:space="preserve"> IF(Calculations!C39 = DefectTypeString,  IFERROR(Calculations!J39,""), NA())</f>
        <v>#N/A</v>
      </c>
      <c r="G39" s="10">
        <f t="array" ref="G39">PERCENTILE(IF(ISERROR(F39:F5038)=FALSE,F39:F5038),CycleTimePercentile)</f>
        <v>0</v>
      </c>
      <c r="H39" s="2" t="e">
        <f ca="1" xml:space="preserve"> IF(OR(Calculations!C39 = "",Calculations!C39 = WorkTypeString),  Calculations!K39, NA())</f>
        <v>#N/A</v>
      </c>
      <c r="I39" s="2" t="e">
        <f xml:space="preserve"> IF(Calculations!C39 = DefectTypeString,  Calculations!K39, NA())</f>
        <v>#N/A</v>
      </c>
      <c r="K39" s="28" t="str">
        <f>IF(ISNUMBER(K38),IF(K38+TIME(1,0,0)&lt;=MAX(IndirectCompletedDates),
IF(HOUR(K38+TIME(1,0,0))&gt;FinishHour,K38+TIME((24-FinishHour)+StartHour,0,0),K38+TIME(1,0,0)),""),"")</f>
        <v/>
      </c>
      <c r="M39" s="2" t="str">
        <f t="shared" si="1"/>
        <v/>
      </c>
      <c r="N39" s="2" t="str">
        <f t="array" ref="N39">IF(ISNUMBER(K39),MIN(IF($B:$B=M39,$C:$C)),"")</f>
        <v/>
      </c>
      <c r="O39" s="10" t="str">
        <f>IF(ISNUMBER(K39),AVERAGEIF($B:$B,M39,$C:$C),"")</f>
        <v/>
      </c>
      <c r="P39" s="2" t="str">
        <f t="array" ref="P39">IF(ISNUMBER(K39),MAX(IF($B:$B=M39,$C:$C)),"")</f>
        <v/>
      </c>
      <c r="Q39" s="2" t="str">
        <f t="array" ref="Q39">IF(ISNUMBER(K39),PERCENTILE(IF($B:$B=M39,$C:$C),0.25),"")</f>
        <v/>
      </c>
      <c r="R39" s="2" t="str">
        <f t="array" ref="R39">IF(ISNUMBER(K39),PERCENTILE(IF($B:$B=M39,$C:$C),0.3),"")</f>
        <v/>
      </c>
      <c r="S39" s="2" t="str">
        <f t="array" ref="S39">IF(ISNUMBER(K39),PERCENTILE(IF($B:$B=M39,$C:$C),0.5),"")</f>
        <v/>
      </c>
      <c r="T39" s="2" t="str">
        <f t="array" ref="T39">IF(ISNUMBER(K39),PERCENTILE(IF($B:$B=M39,$C:$C),0.7),"")</f>
        <v/>
      </c>
      <c r="U39" s="2" t="str">
        <f t="array" ref="U39">IF(ISNUMBER(K39),PERCENTILE(IF($B:$B=M39,$C:$C),0.75),"")</f>
        <v/>
      </c>
      <c r="V39" s="2" t="str">
        <f t="array" ref="V39">IF(ISNUMBER(K39),PERCENTILE(IF($B:$B=M39,$C:$C),0.85),"")</f>
        <v/>
      </c>
    </row>
    <row r="40" spans="1:24" x14ac:dyDescent="0.25">
      <c r="A40" s="8" t="str">
        <f>Calculations!A40</f>
        <v/>
      </c>
      <c r="B40" s="2" t="str">
        <f t="shared" si="0"/>
        <v/>
      </c>
      <c r="C40" s="10" t="str">
        <f>IFERROR(Calculations!J40,"")</f>
        <v/>
      </c>
      <c r="D40" s="10" t="str">
        <f xml:space="preserve"> IF(OR(Calculations!C40 = "",Calculations!C40 = WorkTypeString),  IFERROR(Calculations!J40,""), NA())</f>
        <v/>
      </c>
      <c r="E40" s="10">
        <f t="array" ref="E40">PERCENTILE(IF(ISERROR(D40:D5039)=FALSE,D40:D5039),CycleTimePercentile)</f>
        <v>0</v>
      </c>
      <c r="F40" s="2" t="e">
        <f xml:space="preserve"> IF(Calculations!C40 = DefectTypeString,  IFERROR(Calculations!J40,""), NA())</f>
        <v>#N/A</v>
      </c>
      <c r="G40" s="10">
        <f t="array" ref="G40">PERCENTILE(IF(ISERROR(F40:F5039)=FALSE,F40:F5039),CycleTimePercentile)</f>
        <v>0</v>
      </c>
      <c r="H40" s="2" t="e">
        <f ca="1" xml:space="preserve"> IF(OR(Calculations!C40 = "",Calculations!C40 = WorkTypeString),  Calculations!K40, NA())</f>
        <v>#N/A</v>
      </c>
      <c r="I40" s="2" t="e">
        <f xml:space="preserve"> IF(Calculations!C40 = DefectTypeString,  Calculations!K40, NA())</f>
        <v>#N/A</v>
      </c>
      <c r="K40" s="28" t="str">
        <f>IF(ISNUMBER(K39),IF(K39+TIME(1,0,0)&lt;=MAX(IndirectCompletedDates),
IF(HOUR(K39+TIME(1,0,0))&gt;FinishHour,K39+TIME((24-FinishHour)+StartHour,0,0),K39+TIME(1,0,0)),""),"")</f>
        <v/>
      </c>
      <c r="M40" s="2" t="str">
        <f t="shared" si="1"/>
        <v/>
      </c>
      <c r="N40" s="2" t="str">
        <f t="array" ref="N40">IF(ISNUMBER(K40),MIN(IF($B:$B=M40,$C:$C)),"")</f>
        <v/>
      </c>
      <c r="O40" s="10" t="str">
        <f>IF(ISNUMBER(K40),AVERAGEIF($B:$B,M40,$C:$C),"")</f>
        <v/>
      </c>
      <c r="P40" s="2" t="str">
        <f t="array" ref="P40">IF(ISNUMBER(K40),MAX(IF($B:$B=M40,$C:$C)),"")</f>
        <v/>
      </c>
      <c r="Q40" s="2" t="str">
        <f t="array" ref="Q40">IF(ISNUMBER(K40),PERCENTILE(IF($B:$B=M40,$C:$C),0.25),"")</f>
        <v/>
      </c>
      <c r="R40" s="2" t="str">
        <f t="array" ref="R40">IF(ISNUMBER(K40),PERCENTILE(IF($B:$B=M40,$C:$C),0.3),"")</f>
        <v/>
      </c>
      <c r="S40" s="2" t="str">
        <f t="array" ref="S40">IF(ISNUMBER(K40),PERCENTILE(IF($B:$B=M40,$C:$C),0.5),"")</f>
        <v/>
      </c>
      <c r="T40" s="2" t="str">
        <f t="array" ref="T40">IF(ISNUMBER(K40),PERCENTILE(IF($B:$B=M40,$C:$C),0.7),"")</f>
        <v/>
      </c>
      <c r="U40" s="2" t="str">
        <f t="array" ref="U40">IF(ISNUMBER(K40),PERCENTILE(IF($B:$B=M40,$C:$C),0.75),"")</f>
        <v/>
      </c>
      <c r="V40" s="2" t="str">
        <f t="array" ref="V40">IF(ISNUMBER(K40),PERCENTILE(IF($B:$B=M40,$C:$C),0.85),"")</f>
        <v/>
      </c>
    </row>
    <row r="41" spans="1:24" x14ac:dyDescent="0.25">
      <c r="A41" s="8" t="str">
        <f>Calculations!A41</f>
        <v/>
      </c>
      <c r="B41" s="2" t="str">
        <f t="shared" si="0"/>
        <v/>
      </c>
      <c r="C41" s="10" t="str">
        <f>IFERROR(Calculations!J41,"")</f>
        <v/>
      </c>
      <c r="D41" s="10" t="str">
        <f xml:space="preserve"> IF(OR(Calculations!C41 = "",Calculations!C41 = WorkTypeString),  IFERROR(Calculations!J41,""), NA())</f>
        <v/>
      </c>
      <c r="E41" s="10">
        <f t="array" ref="E41">PERCENTILE(IF(ISERROR(D41:D5040)=FALSE,D41:D5040),CycleTimePercentile)</f>
        <v>0</v>
      </c>
      <c r="F41" s="2" t="e">
        <f xml:space="preserve"> IF(Calculations!C41 = DefectTypeString,  IFERROR(Calculations!J41,""), NA())</f>
        <v>#N/A</v>
      </c>
      <c r="G41" s="10">
        <f t="array" ref="G41">PERCENTILE(IF(ISERROR(F41:F5040)=FALSE,F41:F5040),CycleTimePercentile)</f>
        <v>0</v>
      </c>
      <c r="H41" s="2" t="e">
        <f ca="1" xml:space="preserve"> IF(OR(Calculations!C41 = "",Calculations!C41 = WorkTypeString),  Calculations!K41, NA())</f>
        <v>#N/A</v>
      </c>
      <c r="I41" s="2" t="e">
        <f xml:space="preserve"> IF(Calculations!C41 = DefectTypeString,  Calculations!K41, NA())</f>
        <v>#N/A</v>
      </c>
      <c r="K41" s="28" t="str">
        <f>IF(ISNUMBER(K40),IF(K40+TIME(1,0,0)&lt;=MAX(IndirectCompletedDates),
IF(HOUR(K40+TIME(1,0,0))&gt;FinishHour,K40+TIME((24-FinishHour)+StartHour,0,0),K40+TIME(1,0,0)),""),"")</f>
        <v/>
      </c>
      <c r="M41" s="2" t="str">
        <f t="shared" si="1"/>
        <v/>
      </c>
      <c r="N41" s="2" t="str">
        <f t="array" ref="N41">IF(ISNUMBER(K41),MIN(IF($B:$B=M41,$C:$C)),"")</f>
        <v/>
      </c>
      <c r="O41" s="10" t="str">
        <f>IF(ISNUMBER(K41),AVERAGEIF($B:$B,M41,$C:$C),"")</f>
        <v/>
      </c>
      <c r="P41" s="2" t="str">
        <f t="array" ref="P41">IF(ISNUMBER(K41),MAX(IF($B:$B=M41,$C:$C)),"")</f>
        <v/>
      </c>
      <c r="Q41" s="2" t="str">
        <f t="array" ref="Q41">IF(ISNUMBER(K41),PERCENTILE(IF($B:$B=M41,$C:$C),0.25),"")</f>
        <v/>
      </c>
      <c r="R41" s="2" t="str">
        <f t="array" ref="R41">IF(ISNUMBER(K41),PERCENTILE(IF($B:$B=M41,$C:$C),0.3),"")</f>
        <v/>
      </c>
      <c r="S41" s="2" t="str">
        <f t="array" ref="S41">IF(ISNUMBER(K41),PERCENTILE(IF($B:$B=M41,$C:$C),0.5),"")</f>
        <v/>
      </c>
      <c r="T41" s="2" t="str">
        <f t="array" ref="T41">IF(ISNUMBER(K41),PERCENTILE(IF($B:$B=M41,$C:$C),0.7),"")</f>
        <v/>
      </c>
      <c r="U41" s="2" t="str">
        <f t="array" ref="U41">IF(ISNUMBER(K41),PERCENTILE(IF($B:$B=M41,$C:$C),0.75),"")</f>
        <v/>
      </c>
      <c r="V41" s="2" t="str">
        <f t="array" ref="V41">IF(ISNUMBER(K41),PERCENTILE(IF($B:$B=M41,$C:$C),0.85),"")</f>
        <v/>
      </c>
    </row>
    <row r="42" spans="1:24" x14ac:dyDescent="0.25">
      <c r="A42" s="8" t="str">
        <f>Calculations!A42</f>
        <v/>
      </c>
      <c r="B42" s="2" t="str">
        <f t="shared" si="0"/>
        <v/>
      </c>
      <c r="C42" s="10" t="str">
        <f>IFERROR(Calculations!J42,"")</f>
        <v/>
      </c>
      <c r="D42" s="10" t="str">
        <f xml:space="preserve"> IF(OR(Calculations!C42 = "",Calculations!C42 = WorkTypeString),  IFERROR(Calculations!J42,""), NA())</f>
        <v/>
      </c>
      <c r="E42" s="10">
        <f t="array" ref="E42">PERCENTILE(IF(ISERROR(D42:D5041)=FALSE,D42:D5041),CycleTimePercentile)</f>
        <v>0</v>
      </c>
      <c r="F42" s="2" t="e">
        <f xml:space="preserve"> IF(Calculations!C42 = DefectTypeString,  IFERROR(Calculations!J42,""), NA())</f>
        <v>#N/A</v>
      </c>
      <c r="G42" s="10">
        <f t="array" ref="G42">PERCENTILE(IF(ISERROR(F42:F5041)=FALSE,F42:F5041),CycleTimePercentile)</f>
        <v>0</v>
      </c>
      <c r="H42" s="2" t="e">
        <f ca="1" xml:space="preserve"> IF(OR(Calculations!C42 = "",Calculations!C42 = WorkTypeString),  Calculations!K42, NA())</f>
        <v>#N/A</v>
      </c>
      <c r="I42" s="2" t="e">
        <f xml:space="preserve"> IF(Calculations!C42 = DefectTypeString,  Calculations!K42, NA())</f>
        <v>#N/A</v>
      </c>
      <c r="K42" s="28" t="str">
        <f>IF(ISNUMBER(K41),IF(K41+TIME(1,0,0)&lt;=MAX(IndirectCompletedDates),
IF(HOUR(K41+TIME(1,0,0))&gt;FinishHour,K41+TIME((24-FinishHour)+StartHour,0,0),K41+TIME(1,0,0)),""),"")</f>
        <v/>
      </c>
      <c r="M42" s="2" t="str">
        <f t="shared" si="1"/>
        <v/>
      </c>
      <c r="N42" s="2" t="str">
        <f t="array" ref="N42">IF(ISNUMBER(K42),MIN(IF($B:$B=M42,$C:$C)),"")</f>
        <v/>
      </c>
      <c r="O42" s="10" t="str">
        <f>IF(ISNUMBER(K42),AVERAGEIF($B:$B,M42,$C:$C),"")</f>
        <v/>
      </c>
      <c r="P42" s="2" t="str">
        <f t="array" ref="P42">IF(ISNUMBER(K42),MAX(IF($B:$B=M42,$C:$C)),"")</f>
        <v/>
      </c>
      <c r="Q42" s="2" t="str">
        <f t="array" ref="Q42">IF(ISNUMBER(K42),PERCENTILE(IF($B:$B=M42,$C:$C),0.25),"")</f>
        <v/>
      </c>
      <c r="R42" s="2" t="str">
        <f t="array" ref="R42">IF(ISNUMBER(K42),PERCENTILE(IF($B:$B=M42,$C:$C),0.3),"")</f>
        <v/>
      </c>
      <c r="S42" s="2" t="str">
        <f t="array" ref="S42">IF(ISNUMBER(K42),PERCENTILE(IF($B:$B=M42,$C:$C),0.5),"")</f>
        <v/>
      </c>
      <c r="T42" s="2" t="str">
        <f t="array" ref="T42">IF(ISNUMBER(K42),PERCENTILE(IF($B:$B=M42,$C:$C),0.7),"")</f>
        <v/>
      </c>
      <c r="U42" s="2" t="str">
        <f t="array" ref="U42">IF(ISNUMBER(K42),PERCENTILE(IF($B:$B=M42,$C:$C),0.75),"")</f>
        <v/>
      </c>
      <c r="V42" s="2" t="str">
        <f t="array" ref="V42">IF(ISNUMBER(K42),PERCENTILE(IF($B:$B=M42,$C:$C),0.85),"")</f>
        <v/>
      </c>
    </row>
    <row r="43" spans="1:24" x14ac:dyDescent="0.25">
      <c r="A43" s="8" t="str">
        <f>Calculations!A43</f>
        <v/>
      </c>
      <c r="B43" s="2" t="str">
        <f t="shared" si="0"/>
        <v/>
      </c>
      <c r="C43" s="10" t="str">
        <f>IFERROR(Calculations!J43,"")</f>
        <v/>
      </c>
      <c r="D43" s="10" t="str">
        <f xml:space="preserve"> IF(OR(Calculations!C43 = "",Calculations!C43 = WorkTypeString),  IFERROR(Calculations!J43,""), NA())</f>
        <v/>
      </c>
      <c r="E43" s="10">
        <f t="array" ref="E43">PERCENTILE(IF(ISERROR(D43:D5042)=FALSE,D43:D5042),CycleTimePercentile)</f>
        <v>0</v>
      </c>
      <c r="F43" s="2" t="e">
        <f xml:space="preserve"> IF(Calculations!C43 = DefectTypeString,  IFERROR(Calculations!J43,""), NA())</f>
        <v>#N/A</v>
      </c>
      <c r="G43" s="10">
        <f t="array" ref="G43">PERCENTILE(IF(ISERROR(F43:F5042)=FALSE,F43:F5042),CycleTimePercentile)</f>
        <v>0</v>
      </c>
      <c r="H43" s="2" t="e">
        <f ca="1" xml:space="preserve"> IF(OR(Calculations!C43 = "",Calculations!C43 = WorkTypeString),  Calculations!K43, NA())</f>
        <v>#N/A</v>
      </c>
      <c r="I43" s="2" t="e">
        <f xml:space="preserve"> IF(Calculations!C43 = DefectTypeString,  Calculations!K43, NA())</f>
        <v>#N/A</v>
      </c>
      <c r="K43" s="28" t="str">
        <f>IF(ISNUMBER(K42),IF(K42+TIME(1,0,0)&lt;=MAX(IndirectCompletedDates),
IF(HOUR(K42+TIME(1,0,0))&gt;FinishHour,K42+TIME((24-FinishHour)+StartHour,0,0),K42+TIME(1,0,0)),""),"")</f>
        <v/>
      </c>
      <c r="M43" s="2" t="str">
        <f t="shared" si="1"/>
        <v/>
      </c>
      <c r="N43" s="2" t="str">
        <f t="array" ref="N43">IF(ISNUMBER(K43),MIN(IF($B:$B=M43,$C:$C)),"")</f>
        <v/>
      </c>
      <c r="O43" s="10" t="str">
        <f>IF(ISNUMBER(K43),AVERAGEIF($B:$B,M43,$C:$C),"")</f>
        <v/>
      </c>
      <c r="P43" s="2" t="str">
        <f t="array" ref="P43">IF(ISNUMBER(K43),MAX(IF($B:$B=M43,$C:$C)),"")</f>
        <v/>
      </c>
      <c r="Q43" s="2" t="str">
        <f t="array" ref="Q43">IF(ISNUMBER(K43),PERCENTILE(IF($B:$B=M43,$C:$C),0.25),"")</f>
        <v/>
      </c>
      <c r="R43" s="2" t="str">
        <f t="array" ref="R43">IF(ISNUMBER(K43),PERCENTILE(IF($B:$B=M43,$C:$C),0.3),"")</f>
        <v/>
      </c>
      <c r="S43" s="2" t="str">
        <f t="array" ref="S43">IF(ISNUMBER(K43),PERCENTILE(IF($B:$B=M43,$C:$C),0.5),"")</f>
        <v/>
      </c>
      <c r="T43" s="2" t="str">
        <f t="array" ref="T43">IF(ISNUMBER(K43),PERCENTILE(IF($B:$B=M43,$C:$C),0.7),"")</f>
        <v/>
      </c>
      <c r="U43" s="2" t="str">
        <f t="array" ref="U43">IF(ISNUMBER(K43),PERCENTILE(IF($B:$B=M43,$C:$C),0.75),"")</f>
        <v/>
      </c>
      <c r="V43" s="2" t="str">
        <f t="array" ref="V43">IF(ISNUMBER(K43),PERCENTILE(IF($B:$B=M43,$C:$C),0.85),"")</f>
        <v/>
      </c>
    </row>
    <row r="44" spans="1:24" x14ac:dyDescent="0.25">
      <c r="A44" s="8" t="str">
        <f>Calculations!A44</f>
        <v/>
      </c>
      <c r="B44" s="2" t="str">
        <f t="shared" si="0"/>
        <v/>
      </c>
      <c r="C44" s="10" t="str">
        <f>IFERROR(Calculations!J44,"")</f>
        <v/>
      </c>
      <c r="D44" s="10" t="str">
        <f xml:space="preserve"> IF(OR(Calculations!C44 = "",Calculations!C44 = WorkTypeString),  IFERROR(Calculations!J44,""), NA())</f>
        <v/>
      </c>
      <c r="E44" s="10">
        <f t="array" ref="E44">PERCENTILE(IF(ISERROR(D44:D5043)=FALSE,D44:D5043),CycleTimePercentile)</f>
        <v>0</v>
      </c>
      <c r="F44" s="2" t="e">
        <f xml:space="preserve"> IF(Calculations!C44 = DefectTypeString,  IFERROR(Calculations!J44,""), NA())</f>
        <v>#N/A</v>
      </c>
      <c r="G44" s="10">
        <f t="array" ref="G44">PERCENTILE(IF(ISERROR(F44:F5043)=FALSE,F44:F5043),CycleTimePercentile)</f>
        <v>0</v>
      </c>
      <c r="H44" s="2" t="e">
        <f ca="1" xml:space="preserve"> IF(OR(Calculations!C44 = "",Calculations!C44 = WorkTypeString),  Calculations!K44, NA())</f>
        <v>#N/A</v>
      </c>
      <c r="I44" s="2" t="e">
        <f xml:space="preserve"> IF(Calculations!C44 = DefectTypeString,  Calculations!K44, NA())</f>
        <v>#N/A</v>
      </c>
      <c r="K44" s="28" t="str">
        <f>IF(ISNUMBER(K43),IF(K43+TIME(1,0,0)&lt;=MAX(IndirectCompletedDates),
IF(HOUR(K43+TIME(1,0,0))&gt;FinishHour,K43+TIME((24-FinishHour)+StartHour,0,0),K43+TIME(1,0,0)),""),"")</f>
        <v/>
      </c>
      <c r="M44" s="2" t="str">
        <f t="shared" si="1"/>
        <v/>
      </c>
      <c r="N44" s="2" t="str">
        <f t="array" ref="N44">IF(ISNUMBER(K44),MIN(IF($B:$B=M44,$C:$C)),"")</f>
        <v/>
      </c>
      <c r="O44" s="10" t="str">
        <f>IF(ISNUMBER(K44),AVERAGEIF($B:$B,M44,$C:$C),"")</f>
        <v/>
      </c>
      <c r="P44" s="2" t="str">
        <f t="array" ref="P44">IF(ISNUMBER(K44),MAX(IF($B:$B=M44,$C:$C)),"")</f>
        <v/>
      </c>
      <c r="Q44" s="2" t="str">
        <f t="array" ref="Q44">IF(ISNUMBER(K44),PERCENTILE(IF($B:$B=M44,$C:$C),0.25),"")</f>
        <v/>
      </c>
      <c r="R44" s="2" t="str">
        <f t="array" ref="R44">IF(ISNUMBER(K44),PERCENTILE(IF($B:$B=M44,$C:$C),0.3),"")</f>
        <v/>
      </c>
      <c r="S44" s="2" t="str">
        <f t="array" ref="S44">IF(ISNUMBER(K44),PERCENTILE(IF($B:$B=M44,$C:$C),0.5),"")</f>
        <v/>
      </c>
      <c r="T44" s="2" t="str">
        <f t="array" ref="T44">IF(ISNUMBER(K44),PERCENTILE(IF($B:$B=M44,$C:$C),0.7),"")</f>
        <v/>
      </c>
      <c r="U44" s="2" t="str">
        <f t="array" ref="U44">IF(ISNUMBER(K44),PERCENTILE(IF($B:$B=M44,$C:$C),0.75),"")</f>
        <v/>
      </c>
      <c r="V44" s="2" t="str">
        <f t="array" ref="V44">IF(ISNUMBER(K44),PERCENTILE(IF($B:$B=M44,$C:$C),0.85),"")</f>
        <v/>
      </c>
    </row>
    <row r="45" spans="1:24" x14ac:dyDescent="0.25">
      <c r="A45" s="8" t="str">
        <f>Calculations!A45</f>
        <v/>
      </c>
      <c r="B45" s="2" t="str">
        <f t="shared" si="0"/>
        <v/>
      </c>
      <c r="C45" s="10" t="str">
        <f>IFERROR(Calculations!J45,"")</f>
        <v/>
      </c>
      <c r="D45" s="10" t="str">
        <f xml:space="preserve"> IF(OR(Calculations!C45 = "",Calculations!C45 = WorkTypeString),  IFERROR(Calculations!J45,""), NA())</f>
        <v/>
      </c>
      <c r="E45" s="10">
        <f t="array" ref="E45">PERCENTILE(IF(ISERROR(D45:D5044)=FALSE,D45:D5044),CycleTimePercentile)</f>
        <v>0</v>
      </c>
      <c r="F45" s="2" t="e">
        <f xml:space="preserve"> IF(Calculations!C45 = DefectTypeString,  IFERROR(Calculations!J45,""), NA())</f>
        <v>#N/A</v>
      </c>
      <c r="G45" s="10">
        <f t="array" ref="G45">PERCENTILE(IF(ISERROR(F45:F5044)=FALSE,F45:F5044),CycleTimePercentile)</f>
        <v>0</v>
      </c>
      <c r="H45" s="2" t="e">
        <f ca="1" xml:space="preserve"> IF(OR(Calculations!C45 = "",Calculations!C45 = WorkTypeString),  Calculations!K45, NA())</f>
        <v>#N/A</v>
      </c>
      <c r="I45" s="2" t="e">
        <f xml:space="preserve"> IF(Calculations!C45 = DefectTypeString,  Calculations!K45, NA())</f>
        <v>#N/A</v>
      </c>
      <c r="K45" s="28" t="str">
        <f>IF(ISNUMBER(K44),IF(K44+TIME(1,0,0)&lt;=MAX(IndirectCompletedDates),
IF(HOUR(K44+TIME(1,0,0))&gt;FinishHour,K44+TIME((24-FinishHour)+StartHour,0,0),K44+TIME(1,0,0)),""),"")</f>
        <v/>
      </c>
      <c r="M45" s="2" t="str">
        <f t="shared" si="1"/>
        <v/>
      </c>
      <c r="N45" s="2" t="str">
        <f t="array" ref="N45">IF(ISNUMBER(K45),MIN(IF($B:$B=M45,$C:$C)),"")</f>
        <v/>
      </c>
      <c r="O45" s="10" t="str">
        <f>IF(ISNUMBER(K45),AVERAGEIF($B:$B,M45,$C:$C),"")</f>
        <v/>
      </c>
      <c r="P45" s="2" t="str">
        <f t="array" ref="P45">IF(ISNUMBER(K45),MAX(IF($B:$B=M45,$C:$C)),"")</f>
        <v/>
      </c>
      <c r="Q45" s="2" t="str">
        <f t="array" ref="Q45">IF(ISNUMBER(K45),PERCENTILE(IF($B:$B=M45,$C:$C),0.25),"")</f>
        <v/>
      </c>
      <c r="R45" s="2" t="str">
        <f t="array" ref="R45">IF(ISNUMBER(K45),PERCENTILE(IF($B:$B=M45,$C:$C),0.3),"")</f>
        <v/>
      </c>
      <c r="S45" s="2" t="str">
        <f t="array" ref="S45">IF(ISNUMBER(K45),PERCENTILE(IF($B:$B=M45,$C:$C),0.5),"")</f>
        <v/>
      </c>
      <c r="T45" s="2" t="str">
        <f t="array" ref="T45">IF(ISNUMBER(K45),PERCENTILE(IF($B:$B=M45,$C:$C),0.7),"")</f>
        <v/>
      </c>
      <c r="U45" s="2" t="str">
        <f t="array" ref="U45">IF(ISNUMBER(K45),PERCENTILE(IF($B:$B=M45,$C:$C),0.75),"")</f>
        <v/>
      </c>
      <c r="V45" s="2" t="str">
        <f t="array" ref="V45">IF(ISNUMBER(K45),PERCENTILE(IF($B:$B=M45,$C:$C),0.85),"")</f>
        <v/>
      </c>
    </row>
    <row r="46" spans="1:24" x14ac:dyDescent="0.25">
      <c r="A46" s="8" t="str">
        <f>Calculations!A46</f>
        <v/>
      </c>
      <c r="B46" s="2" t="str">
        <f t="shared" si="0"/>
        <v/>
      </c>
      <c r="C46" s="10" t="str">
        <f>IFERROR(Calculations!J46,"")</f>
        <v/>
      </c>
      <c r="D46" s="10" t="str">
        <f xml:space="preserve"> IF(OR(Calculations!C46 = "",Calculations!C46 = WorkTypeString),  IFERROR(Calculations!J46,""), NA())</f>
        <v/>
      </c>
      <c r="E46" s="10">
        <f t="array" ref="E46">PERCENTILE(IF(ISERROR(D46:D5045)=FALSE,D46:D5045),CycleTimePercentile)</f>
        <v>0</v>
      </c>
      <c r="F46" s="2" t="e">
        <f xml:space="preserve"> IF(Calculations!C46 = DefectTypeString,  IFERROR(Calculations!J46,""), NA())</f>
        <v>#N/A</v>
      </c>
      <c r="G46" s="10">
        <f t="array" ref="G46">PERCENTILE(IF(ISERROR(F46:F5045)=FALSE,F46:F5045),CycleTimePercentile)</f>
        <v>0</v>
      </c>
      <c r="H46" s="2" t="e">
        <f ca="1" xml:space="preserve"> IF(OR(Calculations!C46 = "",Calculations!C46 = WorkTypeString),  Calculations!K46, NA())</f>
        <v>#N/A</v>
      </c>
      <c r="I46" s="2" t="e">
        <f xml:space="preserve"> IF(Calculations!C46 = DefectTypeString,  Calculations!K46, NA())</f>
        <v>#N/A</v>
      </c>
      <c r="K46" s="28" t="str">
        <f>IF(ISNUMBER(K45),IF(K45+TIME(1,0,0)&lt;=MAX(IndirectCompletedDates),
IF(HOUR(K45+TIME(1,0,0))&gt;FinishHour,K45+TIME((24-FinishHour)+StartHour,0,0),K45+TIME(1,0,0)),""),"")</f>
        <v/>
      </c>
      <c r="M46" s="2" t="str">
        <f t="shared" si="1"/>
        <v/>
      </c>
      <c r="N46" s="2" t="str">
        <f t="array" ref="N46">IF(ISNUMBER(K46),MIN(IF($B:$B=M46,$C:$C)),"")</f>
        <v/>
      </c>
      <c r="O46" s="10" t="str">
        <f>IF(ISNUMBER(K46),AVERAGEIF($B:$B,M46,$C:$C),"")</f>
        <v/>
      </c>
      <c r="P46" s="2" t="str">
        <f t="array" ref="P46">IF(ISNUMBER(K46),MAX(IF($B:$B=M46,$C:$C)),"")</f>
        <v/>
      </c>
      <c r="Q46" s="2" t="str">
        <f t="array" ref="Q46">IF(ISNUMBER(K46),PERCENTILE(IF($B:$B=M46,$C:$C),0.25),"")</f>
        <v/>
      </c>
      <c r="R46" s="2" t="str">
        <f t="array" ref="R46">IF(ISNUMBER(K46),PERCENTILE(IF($B:$B=M46,$C:$C),0.3),"")</f>
        <v/>
      </c>
      <c r="S46" s="2" t="str">
        <f t="array" ref="S46">IF(ISNUMBER(K46),PERCENTILE(IF($B:$B=M46,$C:$C),0.5),"")</f>
        <v/>
      </c>
      <c r="T46" s="2" t="str">
        <f t="array" ref="T46">IF(ISNUMBER(K46),PERCENTILE(IF($B:$B=M46,$C:$C),0.7),"")</f>
        <v/>
      </c>
      <c r="U46" s="2" t="str">
        <f t="array" ref="U46">IF(ISNUMBER(K46),PERCENTILE(IF($B:$B=M46,$C:$C),0.75),"")</f>
        <v/>
      </c>
      <c r="V46" s="2" t="str">
        <f t="array" ref="V46">IF(ISNUMBER(K46),PERCENTILE(IF($B:$B=M46,$C:$C),0.85),"")</f>
        <v/>
      </c>
    </row>
    <row r="47" spans="1:24" x14ac:dyDescent="0.25">
      <c r="A47" s="8" t="str">
        <f>Calculations!A47</f>
        <v/>
      </c>
      <c r="B47" s="2" t="str">
        <f t="shared" si="0"/>
        <v/>
      </c>
      <c r="C47" s="10" t="str">
        <f>IFERROR(Calculations!J47,"")</f>
        <v/>
      </c>
      <c r="D47" s="10" t="str">
        <f xml:space="preserve"> IF(OR(Calculations!C47 = "",Calculations!C47 = WorkTypeString),  IFERROR(Calculations!J47,""), NA())</f>
        <v/>
      </c>
      <c r="E47" s="10">
        <f t="array" ref="E47">PERCENTILE(IF(ISERROR(D47:D5046)=FALSE,D47:D5046),CycleTimePercentile)</f>
        <v>0</v>
      </c>
      <c r="F47" s="2" t="e">
        <f xml:space="preserve"> IF(Calculations!C47 = DefectTypeString,  IFERROR(Calculations!J47,""), NA())</f>
        <v>#N/A</v>
      </c>
      <c r="G47" s="10">
        <f t="array" ref="G47">PERCENTILE(IF(ISERROR(F47:F5046)=FALSE,F47:F5046),CycleTimePercentile)</f>
        <v>0</v>
      </c>
      <c r="H47" s="2" t="e">
        <f ca="1" xml:space="preserve"> IF(OR(Calculations!C47 = "",Calculations!C47 = WorkTypeString),  Calculations!K47, NA())</f>
        <v>#N/A</v>
      </c>
      <c r="I47" s="2" t="e">
        <f xml:space="preserve"> IF(Calculations!C47 = DefectTypeString,  Calculations!K47, NA())</f>
        <v>#N/A</v>
      </c>
      <c r="K47" s="28" t="str">
        <f>IF(ISNUMBER(K46),IF(K46+TIME(1,0,0)&lt;=MAX(IndirectCompletedDates),
IF(HOUR(K46+TIME(1,0,0))&gt;FinishHour,K46+TIME((24-FinishHour)+StartHour,0,0),K46+TIME(1,0,0)),""),"")</f>
        <v/>
      </c>
      <c r="M47" s="2" t="str">
        <f t="shared" si="1"/>
        <v/>
      </c>
      <c r="N47" s="2" t="str">
        <f t="array" ref="N47">IF(ISNUMBER(K47),MIN(IF($B:$B=M47,$C:$C)),"")</f>
        <v/>
      </c>
      <c r="O47" s="10" t="str">
        <f>IF(ISNUMBER(K47),AVERAGEIF($B:$B,M47,$C:$C),"")</f>
        <v/>
      </c>
      <c r="P47" s="2" t="str">
        <f t="array" ref="P47">IF(ISNUMBER(K47),MAX(IF($B:$B=M47,$C:$C)),"")</f>
        <v/>
      </c>
      <c r="Q47" s="2" t="str">
        <f t="array" ref="Q47">IF(ISNUMBER(K47),PERCENTILE(IF($B:$B=M47,$C:$C),0.25),"")</f>
        <v/>
      </c>
      <c r="R47" s="2" t="str">
        <f t="array" ref="R47">IF(ISNUMBER(K47),PERCENTILE(IF($B:$B=M47,$C:$C),0.3),"")</f>
        <v/>
      </c>
      <c r="S47" s="2" t="str">
        <f t="array" ref="S47">IF(ISNUMBER(K47),PERCENTILE(IF($B:$B=M47,$C:$C),0.5),"")</f>
        <v/>
      </c>
      <c r="T47" s="2" t="str">
        <f t="array" ref="T47">IF(ISNUMBER(K47),PERCENTILE(IF($B:$B=M47,$C:$C),0.7),"")</f>
        <v/>
      </c>
      <c r="U47" s="2" t="str">
        <f t="array" ref="U47">IF(ISNUMBER(K47),PERCENTILE(IF($B:$B=M47,$C:$C),0.75),"")</f>
        <v/>
      </c>
      <c r="V47" s="2" t="str">
        <f t="array" ref="V47">IF(ISNUMBER(K47),PERCENTILE(IF($B:$B=M47,$C:$C),0.85),"")</f>
        <v/>
      </c>
    </row>
    <row r="48" spans="1:24" x14ac:dyDescent="0.25">
      <c r="A48" s="8" t="str">
        <f>Calculations!A48</f>
        <v/>
      </c>
      <c r="B48" s="2" t="str">
        <f t="shared" si="0"/>
        <v/>
      </c>
      <c r="C48" s="10" t="str">
        <f>IFERROR(Calculations!J48,"")</f>
        <v/>
      </c>
      <c r="D48" s="10" t="str">
        <f xml:space="preserve"> IF(OR(Calculations!C48 = "",Calculations!C48 = WorkTypeString),  IFERROR(Calculations!J48,""), NA())</f>
        <v/>
      </c>
      <c r="E48" s="10">
        <f t="array" ref="E48">PERCENTILE(IF(ISERROR(D48:D5047)=FALSE,D48:D5047),CycleTimePercentile)</f>
        <v>0</v>
      </c>
      <c r="F48" s="2" t="e">
        <f xml:space="preserve"> IF(Calculations!C48 = DefectTypeString,  IFERROR(Calculations!J48,""), NA())</f>
        <v>#N/A</v>
      </c>
      <c r="G48" s="10">
        <f t="array" ref="G48">PERCENTILE(IF(ISERROR(F48:F5047)=FALSE,F48:F5047),CycleTimePercentile)</f>
        <v>0</v>
      </c>
      <c r="H48" s="2" t="e">
        <f ca="1" xml:space="preserve"> IF(OR(Calculations!C48 = "",Calculations!C48 = WorkTypeString),  Calculations!K48, NA())</f>
        <v>#N/A</v>
      </c>
      <c r="I48" s="2" t="e">
        <f xml:space="preserve"> IF(Calculations!C48 = DefectTypeString,  Calculations!K48, NA())</f>
        <v>#N/A</v>
      </c>
      <c r="K48" s="28" t="str">
        <f>IF(ISNUMBER(K47),IF(K47+TIME(1,0,0)&lt;=MAX(IndirectCompletedDates),
IF(HOUR(K47+TIME(1,0,0))&gt;FinishHour,K47+TIME((24-FinishHour)+StartHour,0,0),K47+TIME(1,0,0)),""),"")</f>
        <v/>
      </c>
      <c r="M48" s="2" t="str">
        <f t="shared" si="1"/>
        <v/>
      </c>
      <c r="N48" s="2" t="str">
        <f t="array" ref="N48">IF(ISNUMBER(K48),MIN(IF($B:$B=M48,$C:$C)),"")</f>
        <v/>
      </c>
      <c r="O48" s="10" t="str">
        <f>IF(ISNUMBER(K48),AVERAGEIF($B:$B,M48,$C:$C),"")</f>
        <v/>
      </c>
      <c r="P48" s="2" t="str">
        <f t="array" ref="P48">IF(ISNUMBER(K48),MAX(IF($B:$B=M48,$C:$C)),"")</f>
        <v/>
      </c>
      <c r="Q48" s="2" t="str">
        <f t="array" ref="Q48">IF(ISNUMBER(K48),PERCENTILE(IF($B:$B=M48,$C:$C),0.25),"")</f>
        <v/>
      </c>
      <c r="R48" s="2" t="str">
        <f t="array" ref="R48">IF(ISNUMBER(K48),PERCENTILE(IF($B:$B=M48,$C:$C),0.3),"")</f>
        <v/>
      </c>
      <c r="S48" s="2" t="str">
        <f t="array" ref="S48">IF(ISNUMBER(K48),PERCENTILE(IF($B:$B=M48,$C:$C),0.5),"")</f>
        <v/>
      </c>
      <c r="T48" s="2" t="str">
        <f t="array" ref="T48">IF(ISNUMBER(K48),PERCENTILE(IF($B:$B=M48,$C:$C),0.7),"")</f>
        <v/>
      </c>
      <c r="U48" s="2" t="str">
        <f t="array" ref="U48">IF(ISNUMBER(K48),PERCENTILE(IF($B:$B=M48,$C:$C),0.75),"")</f>
        <v/>
      </c>
      <c r="V48" s="2" t="str">
        <f t="array" ref="V48">IF(ISNUMBER(K48),PERCENTILE(IF($B:$B=M48,$C:$C),0.85),"")</f>
        <v/>
      </c>
    </row>
    <row r="49" spans="1:22" x14ac:dyDescent="0.25">
      <c r="A49" s="8" t="str">
        <f>Calculations!A49</f>
        <v/>
      </c>
      <c r="B49" s="2" t="str">
        <f t="shared" si="0"/>
        <v/>
      </c>
      <c r="C49" s="10" t="str">
        <f>IFERROR(Calculations!J49,"")</f>
        <v/>
      </c>
      <c r="D49" s="10" t="str">
        <f xml:space="preserve"> IF(OR(Calculations!C49 = "",Calculations!C49 = WorkTypeString),  IFERROR(Calculations!J49,""), NA())</f>
        <v/>
      </c>
      <c r="E49" s="10">
        <f t="array" ref="E49">PERCENTILE(IF(ISERROR(D49:D5048)=FALSE,D49:D5048),CycleTimePercentile)</f>
        <v>0</v>
      </c>
      <c r="F49" s="2" t="e">
        <f xml:space="preserve"> IF(Calculations!C49 = DefectTypeString,  IFERROR(Calculations!J49,""), NA())</f>
        <v>#N/A</v>
      </c>
      <c r="G49" s="10">
        <f t="array" ref="G49">PERCENTILE(IF(ISERROR(F49:F5048)=FALSE,F49:F5048),CycleTimePercentile)</f>
        <v>0</v>
      </c>
      <c r="H49" s="2" t="e">
        <f ca="1" xml:space="preserve"> IF(OR(Calculations!C49 = "",Calculations!C49 = WorkTypeString),  Calculations!K49, NA())</f>
        <v>#N/A</v>
      </c>
      <c r="I49" s="2" t="e">
        <f xml:space="preserve"> IF(Calculations!C49 = DefectTypeString,  Calculations!K49, NA())</f>
        <v>#N/A</v>
      </c>
      <c r="K49" s="28" t="str">
        <f>IF(ISNUMBER(K48),IF(K48+TIME(1,0,0)&lt;=MAX(IndirectCompletedDates),
IF(HOUR(K48+TIME(1,0,0))&gt;FinishHour,K48+TIME((24-FinishHour)+StartHour,0,0),K48+TIME(1,0,0)),""),"")</f>
        <v/>
      </c>
      <c r="M49" s="2" t="str">
        <f t="shared" si="1"/>
        <v/>
      </c>
      <c r="N49" s="2" t="str">
        <f t="array" ref="N49">IF(ISNUMBER(K49),MIN(IF($B:$B=M49,$C:$C)),"")</f>
        <v/>
      </c>
      <c r="O49" s="10" t="str">
        <f>IF(ISNUMBER(K49),AVERAGEIF($B:$B,M49,$C:$C),"")</f>
        <v/>
      </c>
      <c r="P49" s="2" t="str">
        <f t="array" ref="P49">IF(ISNUMBER(K49),MAX(IF($B:$B=M49,$C:$C)),"")</f>
        <v/>
      </c>
      <c r="Q49" s="2" t="str">
        <f t="array" ref="Q49">IF(ISNUMBER(K49),PERCENTILE(IF($B:$B=M49,$C:$C),0.25),"")</f>
        <v/>
      </c>
      <c r="R49" s="2" t="str">
        <f t="array" ref="R49">IF(ISNUMBER(K49),PERCENTILE(IF($B:$B=M49,$C:$C),0.3),"")</f>
        <v/>
      </c>
      <c r="S49" s="2" t="str">
        <f t="array" ref="S49">IF(ISNUMBER(K49),PERCENTILE(IF($B:$B=M49,$C:$C),0.5),"")</f>
        <v/>
      </c>
      <c r="T49" s="2" t="str">
        <f t="array" ref="T49">IF(ISNUMBER(K49),PERCENTILE(IF($B:$B=M49,$C:$C),0.7),"")</f>
        <v/>
      </c>
      <c r="U49" s="2" t="str">
        <f t="array" ref="U49">IF(ISNUMBER(K49),PERCENTILE(IF($B:$B=M49,$C:$C),0.75),"")</f>
        <v/>
      </c>
      <c r="V49" s="2" t="str">
        <f t="array" ref="V49">IF(ISNUMBER(K49),PERCENTILE(IF($B:$B=M49,$C:$C),0.85),"")</f>
        <v/>
      </c>
    </row>
    <row r="50" spans="1:22" x14ac:dyDescent="0.25">
      <c r="A50" s="8" t="str">
        <f>Calculations!A50</f>
        <v/>
      </c>
      <c r="B50" s="2" t="str">
        <f t="shared" si="0"/>
        <v/>
      </c>
      <c r="C50" s="10" t="str">
        <f>IFERROR(Calculations!J50,"")</f>
        <v/>
      </c>
      <c r="D50" s="10" t="str">
        <f xml:space="preserve"> IF(OR(Calculations!C50 = "",Calculations!C50 = WorkTypeString),  IFERROR(Calculations!J50,""), NA())</f>
        <v/>
      </c>
      <c r="E50" s="10">
        <f t="array" ref="E50">PERCENTILE(IF(ISERROR(D50:D5049)=FALSE,D50:D5049),CycleTimePercentile)</f>
        <v>0</v>
      </c>
      <c r="F50" s="2" t="e">
        <f xml:space="preserve"> IF(Calculations!C50 = DefectTypeString,  IFERROR(Calculations!J50,""), NA())</f>
        <v>#N/A</v>
      </c>
      <c r="G50" s="10">
        <f t="array" ref="G50">PERCENTILE(IF(ISERROR(F50:F5049)=FALSE,F50:F5049),CycleTimePercentile)</f>
        <v>0</v>
      </c>
      <c r="H50" s="2" t="e">
        <f ca="1" xml:space="preserve"> IF(OR(Calculations!C50 = "",Calculations!C50 = WorkTypeString),  Calculations!K50, NA())</f>
        <v>#N/A</v>
      </c>
      <c r="I50" s="2" t="e">
        <f xml:space="preserve"> IF(Calculations!C50 = DefectTypeString,  Calculations!K50, NA())</f>
        <v>#N/A</v>
      </c>
      <c r="K50" s="28" t="str">
        <f>IF(ISNUMBER(K49),IF(K49+TIME(1,0,0)&lt;=MAX(IndirectCompletedDates),
IF(HOUR(K49+TIME(1,0,0))&gt;FinishHour,K49+TIME((24-FinishHour)+StartHour,0,0),K49+TIME(1,0,0)),""),"")</f>
        <v/>
      </c>
      <c r="M50" s="2" t="str">
        <f t="shared" si="1"/>
        <v/>
      </c>
      <c r="N50" s="2" t="str">
        <f t="array" ref="N50">IF(ISNUMBER(K50),MIN(IF($B:$B=M50,$C:$C)),"")</f>
        <v/>
      </c>
      <c r="O50" s="10" t="str">
        <f>IF(ISNUMBER(K50),AVERAGEIF($B:$B,M50,$C:$C),"")</f>
        <v/>
      </c>
      <c r="P50" s="2" t="str">
        <f t="array" ref="P50">IF(ISNUMBER(K50),MAX(IF($B:$B=M50,$C:$C)),"")</f>
        <v/>
      </c>
      <c r="Q50" s="2" t="str">
        <f t="array" ref="Q50">IF(ISNUMBER(K50),PERCENTILE(IF($B:$B=M50,$C:$C),0.25),"")</f>
        <v/>
      </c>
      <c r="R50" s="2" t="str">
        <f t="array" ref="R50">IF(ISNUMBER(K50),PERCENTILE(IF($B:$B=M50,$C:$C),0.3),"")</f>
        <v/>
      </c>
      <c r="S50" s="2" t="str">
        <f t="array" ref="S50">IF(ISNUMBER(K50),PERCENTILE(IF($B:$B=M50,$C:$C),0.5),"")</f>
        <v/>
      </c>
      <c r="T50" s="2" t="str">
        <f t="array" ref="T50">IF(ISNUMBER(K50),PERCENTILE(IF($B:$B=M50,$C:$C),0.7),"")</f>
        <v/>
      </c>
      <c r="U50" s="2" t="str">
        <f t="array" ref="U50">IF(ISNUMBER(K50),PERCENTILE(IF($B:$B=M50,$C:$C),0.75),"")</f>
        <v/>
      </c>
      <c r="V50" s="2" t="str">
        <f t="array" ref="V50">IF(ISNUMBER(K50),PERCENTILE(IF($B:$B=M50,$C:$C),0.85),"")</f>
        <v/>
      </c>
    </row>
    <row r="51" spans="1:22" x14ac:dyDescent="0.25">
      <c r="A51" s="8" t="str">
        <f>Calculations!A51</f>
        <v/>
      </c>
      <c r="B51" s="2" t="str">
        <f t="shared" si="0"/>
        <v/>
      </c>
      <c r="C51" s="10" t="str">
        <f>IFERROR(Calculations!J51,"")</f>
        <v/>
      </c>
      <c r="D51" s="10" t="str">
        <f xml:space="preserve"> IF(OR(Calculations!C51 = "",Calculations!C51 = WorkTypeString),  IFERROR(Calculations!J51,""), NA())</f>
        <v/>
      </c>
      <c r="E51" s="10">
        <f t="array" ref="E51">PERCENTILE(IF(ISERROR(D51:D5050)=FALSE,D51:D5050),CycleTimePercentile)</f>
        <v>0</v>
      </c>
      <c r="F51" s="2" t="e">
        <f xml:space="preserve"> IF(Calculations!C51 = DefectTypeString,  IFERROR(Calculations!J51,""), NA())</f>
        <v>#N/A</v>
      </c>
      <c r="G51" s="10">
        <f t="array" ref="G51">PERCENTILE(IF(ISERROR(F51:F5050)=FALSE,F51:F5050),CycleTimePercentile)</f>
        <v>0</v>
      </c>
      <c r="H51" s="2" t="e">
        <f ca="1" xml:space="preserve"> IF(OR(Calculations!C51 = "",Calculations!C51 = WorkTypeString),  Calculations!K51, NA())</f>
        <v>#N/A</v>
      </c>
      <c r="I51" s="2" t="e">
        <f xml:space="preserve"> IF(Calculations!C51 = DefectTypeString,  Calculations!K51, NA())</f>
        <v>#N/A</v>
      </c>
      <c r="K51" s="28" t="str">
        <f>IF(ISNUMBER(K50),IF(K50+TIME(1,0,0)&lt;=MAX(IndirectCompletedDates),
IF(HOUR(K50+TIME(1,0,0))&gt;FinishHour,K50+TIME((24-FinishHour)+StartHour,0,0),K50+TIME(1,0,0)),""),"")</f>
        <v/>
      </c>
      <c r="M51" s="2" t="str">
        <f t="shared" si="1"/>
        <v/>
      </c>
      <c r="N51" s="2" t="str">
        <f t="array" ref="N51">IF(ISNUMBER(K51),MIN(IF($B:$B=M51,$C:$C)),"")</f>
        <v/>
      </c>
      <c r="O51" s="10" t="str">
        <f>IF(ISNUMBER(K51),AVERAGEIF($B:$B,M51,$C:$C),"")</f>
        <v/>
      </c>
      <c r="P51" s="2" t="str">
        <f t="array" ref="P51">IF(ISNUMBER(K51),MAX(IF($B:$B=M51,$C:$C)),"")</f>
        <v/>
      </c>
      <c r="Q51" s="2" t="str">
        <f t="array" ref="Q51">IF(ISNUMBER(K51),PERCENTILE(IF($B:$B=M51,$C:$C),0.25),"")</f>
        <v/>
      </c>
      <c r="R51" s="2" t="str">
        <f t="array" ref="R51">IF(ISNUMBER(K51),PERCENTILE(IF($B:$B=M51,$C:$C),0.3),"")</f>
        <v/>
      </c>
      <c r="S51" s="2" t="str">
        <f t="array" ref="S51">IF(ISNUMBER(K51),PERCENTILE(IF($B:$B=M51,$C:$C),0.5),"")</f>
        <v/>
      </c>
      <c r="T51" s="2" t="str">
        <f t="array" ref="T51">IF(ISNUMBER(K51),PERCENTILE(IF($B:$B=M51,$C:$C),0.7),"")</f>
        <v/>
      </c>
      <c r="U51" s="2" t="str">
        <f t="array" ref="U51">IF(ISNUMBER(K51),PERCENTILE(IF($B:$B=M51,$C:$C),0.75),"")</f>
        <v/>
      </c>
      <c r="V51" s="2" t="str">
        <f t="array" ref="V51">IF(ISNUMBER(K51),PERCENTILE(IF($B:$B=M51,$C:$C),0.85),"")</f>
        <v/>
      </c>
    </row>
    <row r="52" spans="1:22" x14ac:dyDescent="0.25">
      <c r="A52" s="8" t="str">
        <f>Calculations!A52</f>
        <v/>
      </c>
      <c r="B52" s="2" t="str">
        <f t="shared" si="0"/>
        <v/>
      </c>
      <c r="C52" s="10" t="str">
        <f>IFERROR(Calculations!J52,"")</f>
        <v/>
      </c>
      <c r="D52" s="10" t="str">
        <f xml:space="preserve"> IF(OR(Calculations!C52 = "",Calculations!C52 = WorkTypeString),  IFERROR(Calculations!J52,""), NA())</f>
        <v/>
      </c>
      <c r="E52" s="10">
        <f t="array" ref="E52">PERCENTILE(IF(ISERROR(D52:D5051)=FALSE,D52:D5051),CycleTimePercentile)</f>
        <v>0</v>
      </c>
      <c r="F52" s="2" t="e">
        <f xml:space="preserve"> IF(Calculations!C52 = DefectTypeString,  IFERROR(Calculations!J52,""), NA())</f>
        <v>#N/A</v>
      </c>
      <c r="G52" s="10">
        <f t="array" ref="G52">PERCENTILE(IF(ISERROR(F52:F5051)=FALSE,F52:F5051),CycleTimePercentile)</f>
        <v>0</v>
      </c>
      <c r="H52" s="2" t="e">
        <f ca="1" xml:space="preserve"> IF(OR(Calculations!C52 = "",Calculations!C52 = WorkTypeString),  Calculations!K52, NA())</f>
        <v>#N/A</v>
      </c>
      <c r="I52" s="2" t="e">
        <f xml:space="preserve"> IF(Calculations!C52 = DefectTypeString,  Calculations!K52, NA())</f>
        <v>#N/A</v>
      </c>
      <c r="K52" s="28" t="str">
        <f>IF(ISNUMBER(K51),IF(K51+TIME(1,0,0)&lt;=MAX(IndirectCompletedDates),
IF(HOUR(K51+TIME(1,0,0))&gt;FinishHour,K51+TIME((24-FinishHour)+StartHour,0,0),K51+TIME(1,0,0)),""),"")</f>
        <v/>
      </c>
      <c r="M52" s="2" t="str">
        <f t="shared" si="1"/>
        <v/>
      </c>
      <c r="N52" s="2" t="str">
        <f t="array" ref="N52">IF(ISNUMBER(K52),MIN(IF($B:$B=M52,$C:$C)),"")</f>
        <v/>
      </c>
      <c r="O52" s="10" t="str">
        <f>IF(ISNUMBER(K52),AVERAGEIF($B:$B,M52,$C:$C),"")</f>
        <v/>
      </c>
      <c r="P52" s="2" t="str">
        <f t="array" ref="P52">IF(ISNUMBER(K52),MAX(IF($B:$B=M52,$C:$C)),"")</f>
        <v/>
      </c>
      <c r="Q52" s="2" t="str">
        <f t="array" ref="Q52">IF(ISNUMBER(K52),PERCENTILE(IF($B:$B=M52,$C:$C),0.25),"")</f>
        <v/>
      </c>
      <c r="R52" s="2" t="str">
        <f t="array" ref="R52">IF(ISNUMBER(K52),PERCENTILE(IF($B:$B=M52,$C:$C),0.3),"")</f>
        <v/>
      </c>
      <c r="S52" s="2" t="str">
        <f t="array" ref="S52">IF(ISNUMBER(K52),PERCENTILE(IF($B:$B=M52,$C:$C),0.5),"")</f>
        <v/>
      </c>
      <c r="T52" s="2" t="str">
        <f t="array" ref="T52">IF(ISNUMBER(K52),PERCENTILE(IF($B:$B=M52,$C:$C),0.7),"")</f>
        <v/>
      </c>
      <c r="U52" s="2" t="str">
        <f t="array" ref="U52">IF(ISNUMBER(K52),PERCENTILE(IF($B:$B=M52,$C:$C),0.75),"")</f>
        <v/>
      </c>
      <c r="V52" s="2" t="str">
        <f t="array" ref="V52">IF(ISNUMBER(K52),PERCENTILE(IF($B:$B=M52,$C:$C),0.85),"")</f>
        <v/>
      </c>
    </row>
    <row r="53" spans="1:22" x14ac:dyDescent="0.25">
      <c r="A53" s="8" t="str">
        <f>Calculations!A53</f>
        <v/>
      </c>
      <c r="B53" s="2" t="str">
        <f t="shared" si="0"/>
        <v/>
      </c>
      <c r="C53" s="10" t="str">
        <f>IFERROR(Calculations!J53,"")</f>
        <v/>
      </c>
      <c r="D53" s="10" t="str">
        <f xml:space="preserve"> IF(OR(Calculations!C53 = "",Calculations!C53 = WorkTypeString),  IFERROR(Calculations!J53,""), NA())</f>
        <v/>
      </c>
      <c r="E53" s="10">
        <f t="array" ref="E53">PERCENTILE(IF(ISERROR(D53:D5052)=FALSE,D53:D5052),CycleTimePercentile)</f>
        <v>0</v>
      </c>
      <c r="F53" s="2" t="e">
        <f xml:space="preserve"> IF(Calculations!C53 = DefectTypeString,  IFERROR(Calculations!J53,""), NA())</f>
        <v>#N/A</v>
      </c>
      <c r="G53" s="10">
        <f t="array" ref="G53">PERCENTILE(IF(ISERROR(F53:F5052)=FALSE,F53:F5052),CycleTimePercentile)</f>
        <v>0</v>
      </c>
      <c r="H53" s="2" t="e">
        <f ca="1" xml:space="preserve"> IF(OR(Calculations!C53 = "",Calculations!C53 = WorkTypeString),  Calculations!K53, NA())</f>
        <v>#N/A</v>
      </c>
      <c r="I53" s="2" t="e">
        <f xml:space="preserve"> IF(Calculations!C53 = DefectTypeString,  Calculations!K53, NA())</f>
        <v>#N/A</v>
      </c>
      <c r="K53" s="28" t="str">
        <f>IF(ISNUMBER(K52),IF(K52+TIME(1,0,0)&lt;=MAX(IndirectCompletedDates),
IF(HOUR(K52+TIME(1,0,0))&gt;FinishHour,K52+TIME((24-FinishHour)+StartHour,0,0),K52+TIME(1,0,0)),""),"")</f>
        <v/>
      </c>
      <c r="M53" s="2" t="str">
        <f t="shared" si="1"/>
        <v/>
      </c>
      <c r="N53" s="2" t="str">
        <f t="array" ref="N53">IF(ISNUMBER(K53),MIN(IF($B:$B=M53,$C:$C)),"")</f>
        <v/>
      </c>
      <c r="O53" s="10" t="str">
        <f>IF(ISNUMBER(K53),AVERAGEIF($B:$B,M53,$C:$C),"")</f>
        <v/>
      </c>
      <c r="P53" s="2" t="str">
        <f t="array" ref="P53">IF(ISNUMBER(K53),MAX(IF($B:$B=M53,$C:$C)),"")</f>
        <v/>
      </c>
      <c r="Q53" s="2" t="str">
        <f t="array" ref="Q53">IF(ISNUMBER(K53),PERCENTILE(IF($B:$B=M53,$C:$C),0.25),"")</f>
        <v/>
      </c>
      <c r="R53" s="2" t="str">
        <f t="array" ref="R53">IF(ISNUMBER(K53),PERCENTILE(IF($B:$B=M53,$C:$C),0.3),"")</f>
        <v/>
      </c>
      <c r="S53" s="2" t="str">
        <f t="array" ref="S53">IF(ISNUMBER(K53),PERCENTILE(IF($B:$B=M53,$C:$C),0.5),"")</f>
        <v/>
      </c>
      <c r="T53" s="2" t="str">
        <f t="array" ref="T53">IF(ISNUMBER(K53),PERCENTILE(IF($B:$B=M53,$C:$C),0.7),"")</f>
        <v/>
      </c>
      <c r="U53" s="2" t="str">
        <f t="array" ref="U53">IF(ISNUMBER(K53),PERCENTILE(IF($B:$B=M53,$C:$C),0.75),"")</f>
        <v/>
      </c>
      <c r="V53" s="2" t="str">
        <f t="array" ref="V53">IF(ISNUMBER(K53),PERCENTILE(IF($B:$B=M53,$C:$C),0.85),"")</f>
        <v/>
      </c>
    </row>
    <row r="54" spans="1:22" x14ac:dyDescent="0.25">
      <c r="A54" s="8" t="str">
        <f>Calculations!A54</f>
        <v/>
      </c>
      <c r="B54" s="2" t="str">
        <f t="shared" si="0"/>
        <v/>
      </c>
      <c r="C54" s="10" t="str">
        <f>IFERROR(Calculations!J54,"")</f>
        <v/>
      </c>
      <c r="D54" s="10" t="str">
        <f xml:space="preserve"> IF(OR(Calculations!C54 = "",Calculations!C54 = WorkTypeString),  IFERROR(Calculations!J54,""), NA())</f>
        <v/>
      </c>
      <c r="E54" s="10">
        <f t="array" ref="E54">PERCENTILE(IF(ISERROR(D54:D5053)=FALSE,D54:D5053),CycleTimePercentile)</f>
        <v>0</v>
      </c>
      <c r="F54" s="2" t="e">
        <f xml:space="preserve"> IF(Calculations!C54 = DefectTypeString,  IFERROR(Calculations!J54,""), NA())</f>
        <v>#N/A</v>
      </c>
      <c r="G54" s="10">
        <f t="array" ref="G54">PERCENTILE(IF(ISERROR(F54:F5053)=FALSE,F54:F5053),CycleTimePercentile)</f>
        <v>0</v>
      </c>
      <c r="H54" s="2" t="e">
        <f ca="1" xml:space="preserve"> IF(OR(Calculations!C54 = "",Calculations!C54 = WorkTypeString),  Calculations!K54, NA())</f>
        <v>#N/A</v>
      </c>
      <c r="I54" s="2" t="e">
        <f xml:space="preserve"> IF(Calculations!C54 = DefectTypeString,  Calculations!K54, NA())</f>
        <v>#N/A</v>
      </c>
      <c r="K54" s="28" t="str">
        <f>IF(ISNUMBER(K53),IF(K53+TIME(1,0,0)&lt;=MAX(IndirectCompletedDates),
IF(HOUR(K53+TIME(1,0,0))&gt;FinishHour,K53+TIME((24-FinishHour)+StartHour,0,0),K53+TIME(1,0,0)),""),"")</f>
        <v/>
      </c>
      <c r="M54" s="2" t="str">
        <f t="shared" si="1"/>
        <v/>
      </c>
      <c r="N54" s="2" t="str">
        <f t="array" ref="N54">IF(ISNUMBER(K54),MIN(IF($B:$B=M54,$C:$C)),"")</f>
        <v/>
      </c>
      <c r="O54" s="10" t="str">
        <f>IF(ISNUMBER(K54),AVERAGEIF($B:$B,M54,$C:$C),"")</f>
        <v/>
      </c>
      <c r="P54" s="2" t="str">
        <f t="array" ref="P54">IF(ISNUMBER(K54),MAX(IF($B:$B=M54,$C:$C)),"")</f>
        <v/>
      </c>
      <c r="Q54" s="2" t="str">
        <f t="array" ref="Q54">IF(ISNUMBER(K54),PERCENTILE(IF($B:$B=M54,$C:$C),0.25),"")</f>
        <v/>
      </c>
      <c r="R54" s="2" t="str">
        <f t="array" ref="R54">IF(ISNUMBER(K54),PERCENTILE(IF($B:$B=M54,$C:$C),0.3),"")</f>
        <v/>
      </c>
      <c r="S54" s="2" t="str">
        <f t="array" ref="S54">IF(ISNUMBER(K54),PERCENTILE(IF($B:$B=M54,$C:$C),0.5),"")</f>
        <v/>
      </c>
      <c r="T54" s="2" t="str">
        <f t="array" ref="T54">IF(ISNUMBER(K54),PERCENTILE(IF($B:$B=M54,$C:$C),0.7),"")</f>
        <v/>
      </c>
      <c r="U54" s="2" t="str">
        <f t="array" ref="U54">IF(ISNUMBER(K54),PERCENTILE(IF($B:$B=M54,$C:$C),0.75),"")</f>
        <v/>
      </c>
      <c r="V54" s="2" t="str">
        <f t="array" ref="V54">IF(ISNUMBER(K54),PERCENTILE(IF($B:$B=M54,$C:$C),0.85),"")</f>
        <v/>
      </c>
    </row>
    <row r="55" spans="1:22" x14ac:dyDescent="0.25">
      <c r="A55" s="8" t="str">
        <f>Calculations!A55</f>
        <v/>
      </c>
      <c r="B55" s="2" t="str">
        <f t="shared" si="0"/>
        <v/>
      </c>
      <c r="C55" s="10" t="str">
        <f>IFERROR(Calculations!J55,"")</f>
        <v/>
      </c>
      <c r="D55" s="10" t="str">
        <f xml:space="preserve"> IF(OR(Calculations!C55 = "",Calculations!C55 = WorkTypeString),  IFERROR(Calculations!J55,""), NA())</f>
        <v/>
      </c>
      <c r="E55" s="10">
        <f t="array" ref="E55">PERCENTILE(IF(ISERROR(D55:D5054)=FALSE,D55:D5054),CycleTimePercentile)</f>
        <v>0</v>
      </c>
      <c r="F55" s="2" t="e">
        <f xml:space="preserve"> IF(Calculations!C55 = DefectTypeString,  IFERROR(Calculations!J55,""), NA())</f>
        <v>#N/A</v>
      </c>
      <c r="G55" s="10">
        <f t="array" ref="G55">PERCENTILE(IF(ISERROR(F55:F5054)=FALSE,F55:F5054),CycleTimePercentile)</f>
        <v>0</v>
      </c>
      <c r="H55" s="2" t="e">
        <f ca="1" xml:space="preserve"> IF(OR(Calculations!C55 = "",Calculations!C55 = WorkTypeString),  Calculations!K55, NA())</f>
        <v>#N/A</v>
      </c>
      <c r="I55" s="2" t="e">
        <f xml:space="preserve"> IF(Calculations!C55 = DefectTypeString,  Calculations!K55, NA())</f>
        <v>#N/A</v>
      </c>
      <c r="K55" s="28" t="str">
        <f>IF(ISNUMBER(K54),IF(K54+TIME(1,0,0)&lt;=MAX(IndirectCompletedDates),
IF(HOUR(K54+TIME(1,0,0))&gt;FinishHour,K54+TIME((24-FinishHour)+StartHour,0,0),K54+TIME(1,0,0)),""),"")</f>
        <v/>
      </c>
      <c r="M55" s="2" t="str">
        <f t="shared" si="1"/>
        <v/>
      </c>
      <c r="N55" s="2" t="str">
        <f t="array" ref="N55">IF(ISNUMBER(K55),MIN(IF($B:$B=M55,$C:$C)),"")</f>
        <v/>
      </c>
      <c r="O55" s="10" t="str">
        <f>IF(ISNUMBER(K55),AVERAGEIF($B:$B,M55,$C:$C),"")</f>
        <v/>
      </c>
      <c r="P55" s="2" t="str">
        <f t="array" ref="P55">IF(ISNUMBER(K55),MAX(IF($B:$B=M55,$C:$C)),"")</f>
        <v/>
      </c>
      <c r="Q55" s="2" t="str">
        <f t="array" ref="Q55">IF(ISNUMBER(K55),PERCENTILE(IF($B:$B=M55,$C:$C),0.25),"")</f>
        <v/>
      </c>
      <c r="R55" s="2" t="str">
        <f t="array" ref="R55">IF(ISNUMBER(K55),PERCENTILE(IF($B:$B=M55,$C:$C),0.3),"")</f>
        <v/>
      </c>
      <c r="S55" s="2" t="str">
        <f t="array" ref="S55">IF(ISNUMBER(K55),PERCENTILE(IF($B:$B=M55,$C:$C),0.5),"")</f>
        <v/>
      </c>
      <c r="T55" s="2" t="str">
        <f t="array" ref="T55">IF(ISNUMBER(K55),PERCENTILE(IF($B:$B=M55,$C:$C),0.7),"")</f>
        <v/>
      </c>
      <c r="U55" s="2" t="str">
        <f t="array" ref="U55">IF(ISNUMBER(K55),PERCENTILE(IF($B:$B=M55,$C:$C),0.75),"")</f>
        <v/>
      </c>
      <c r="V55" s="2" t="str">
        <f t="array" ref="V55">IF(ISNUMBER(K55),PERCENTILE(IF($B:$B=M55,$C:$C),0.85),"")</f>
        <v/>
      </c>
    </row>
    <row r="56" spans="1:22" x14ac:dyDescent="0.25">
      <c r="A56" s="8" t="str">
        <f>Calculations!A56</f>
        <v/>
      </c>
      <c r="B56" s="2" t="str">
        <f t="shared" si="0"/>
        <v/>
      </c>
      <c r="C56" s="10" t="str">
        <f>IFERROR(Calculations!J56,"")</f>
        <v/>
      </c>
      <c r="D56" s="10" t="str">
        <f xml:space="preserve"> IF(OR(Calculations!C56 = "",Calculations!C56 = WorkTypeString),  IFERROR(Calculations!J56,""), NA())</f>
        <v/>
      </c>
      <c r="E56" s="10">
        <f t="array" ref="E56">PERCENTILE(IF(ISERROR(D56:D5055)=FALSE,D56:D5055),CycleTimePercentile)</f>
        <v>0</v>
      </c>
      <c r="F56" s="2" t="e">
        <f xml:space="preserve"> IF(Calculations!C56 = DefectTypeString,  IFERROR(Calculations!J56,""), NA())</f>
        <v>#N/A</v>
      </c>
      <c r="G56" s="10">
        <f t="array" ref="G56">PERCENTILE(IF(ISERROR(F56:F5055)=FALSE,F56:F5055),CycleTimePercentile)</f>
        <v>0</v>
      </c>
      <c r="H56" s="2" t="e">
        <f ca="1" xml:space="preserve"> IF(OR(Calculations!C56 = "",Calculations!C56 = WorkTypeString),  Calculations!K56, NA())</f>
        <v>#N/A</v>
      </c>
      <c r="I56" s="2" t="e">
        <f xml:space="preserve"> IF(Calculations!C56 = DefectTypeString,  Calculations!K56, NA())</f>
        <v>#N/A</v>
      </c>
      <c r="K56" s="28" t="str">
        <f>IF(ISNUMBER(K55),IF(K55+TIME(1,0,0)&lt;=MAX(IndirectCompletedDates),
IF(HOUR(K55+TIME(1,0,0))&gt;FinishHour,K55+TIME((24-FinishHour)+StartHour,0,0),K55+TIME(1,0,0)),""),"")</f>
        <v/>
      </c>
      <c r="M56" s="2" t="str">
        <f t="shared" si="1"/>
        <v/>
      </c>
      <c r="N56" s="2" t="str">
        <f t="array" ref="N56">IF(ISNUMBER(K56),MIN(IF($B:$B=M56,$C:$C)),"")</f>
        <v/>
      </c>
      <c r="O56" s="10" t="str">
        <f>IF(ISNUMBER(K56),AVERAGEIF($B:$B,M56,$C:$C),"")</f>
        <v/>
      </c>
      <c r="P56" s="2" t="str">
        <f t="array" ref="P56">IF(ISNUMBER(K56),MAX(IF($B:$B=M56,$C:$C)),"")</f>
        <v/>
      </c>
      <c r="Q56" s="2" t="str">
        <f t="array" ref="Q56">IF(ISNUMBER(K56),PERCENTILE(IF($B:$B=M56,$C:$C),0.25),"")</f>
        <v/>
      </c>
      <c r="R56" s="2" t="str">
        <f t="array" ref="R56">IF(ISNUMBER(K56),PERCENTILE(IF($B:$B=M56,$C:$C),0.3),"")</f>
        <v/>
      </c>
      <c r="S56" s="2" t="str">
        <f t="array" ref="S56">IF(ISNUMBER(K56),PERCENTILE(IF($B:$B=M56,$C:$C),0.5),"")</f>
        <v/>
      </c>
      <c r="T56" s="2" t="str">
        <f t="array" ref="T56">IF(ISNUMBER(K56),PERCENTILE(IF($B:$B=M56,$C:$C),0.7),"")</f>
        <v/>
      </c>
      <c r="U56" s="2" t="str">
        <f t="array" ref="U56">IF(ISNUMBER(K56),PERCENTILE(IF($B:$B=M56,$C:$C),0.75),"")</f>
        <v/>
      </c>
      <c r="V56" s="2" t="str">
        <f t="array" ref="V56">IF(ISNUMBER(K56),PERCENTILE(IF($B:$B=M56,$C:$C),0.85),"")</f>
        <v/>
      </c>
    </row>
    <row r="57" spans="1:22" x14ac:dyDescent="0.25">
      <c r="A57" s="8" t="str">
        <f>Calculations!A57</f>
        <v/>
      </c>
      <c r="B57" s="2" t="str">
        <f t="shared" si="0"/>
        <v/>
      </c>
      <c r="C57" s="10" t="str">
        <f>IFERROR(Calculations!J57,"")</f>
        <v/>
      </c>
      <c r="D57" s="10" t="str">
        <f xml:space="preserve"> IF(OR(Calculations!C57 = "",Calculations!C57 = WorkTypeString),  IFERROR(Calculations!J57,""), NA())</f>
        <v/>
      </c>
      <c r="E57" s="10">
        <f t="array" ref="E57">PERCENTILE(IF(ISERROR(D57:D5056)=FALSE,D57:D5056),CycleTimePercentile)</f>
        <v>0</v>
      </c>
      <c r="F57" s="2" t="e">
        <f xml:space="preserve"> IF(Calculations!C57 = DefectTypeString,  IFERROR(Calculations!J57,""), NA())</f>
        <v>#N/A</v>
      </c>
      <c r="G57" s="10">
        <f t="array" ref="G57">PERCENTILE(IF(ISERROR(F57:F5056)=FALSE,F57:F5056),CycleTimePercentile)</f>
        <v>0</v>
      </c>
      <c r="H57" s="2" t="e">
        <f ca="1" xml:space="preserve"> IF(OR(Calculations!C57 = "",Calculations!C57 = WorkTypeString),  Calculations!K57, NA())</f>
        <v>#N/A</v>
      </c>
      <c r="I57" s="2" t="e">
        <f xml:space="preserve"> IF(Calculations!C57 = DefectTypeString,  Calculations!K57, NA())</f>
        <v>#N/A</v>
      </c>
      <c r="K57" s="28" t="str">
        <f>IF(ISNUMBER(K56),IF(K56+TIME(1,0,0)&lt;=MAX(IndirectCompletedDates),
IF(HOUR(K56+TIME(1,0,0))&gt;FinishHour,K56+TIME((24-FinishHour)+StartHour,0,0),K56+TIME(1,0,0)),""),"")</f>
        <v/>
      </c>
      <c r="M57" s="2" t="str">
        <f t="shared" si="1"/>
        <v/>
      </c>
      <c r="N57" s="2" t="str">
        <f t="array" ref="N57">IF(ISNUMBER(K57),MIN(IF($B:$B=M57,$C:$C)),"")</f>
        <v/>
      </c>
      <c r="O57" s="10" t="str">
        <f>IF(ISNUMBER(K57),AVERAGEIF($B:$B,M57,$C:$C),"")</f>
        <v/>
      </c>
      <c r="P57" s="2" t="str">
        <f t="array" ref="P57">IF(ISNUMBER(K57),MAX(IF($B:$B=M57,$C:$C)),"")</f>
        <v/>
      </c>
      <c r="Q57" s="2" t="str">
        <f t="array" ref="Q57">IF(ISNUMBER(K57),PERCENTILE(IF($B:$B=M57,$C:$C),0.25),"")</f>
        <v/>
      </c>
      <c r="R57" s="2" t="str">
        <f t="array" ref="R57">IF(ISNUMBER(K57),PERCENTILE(IF($B:$B=M57,$C:$C),0.3),"")</f>
        <v/>
      </c>
      <c r="S57" s="2" t="str">
        <f t="array" ref="S57">IF(ISNUMBER(K57),PERCENTILE(IF($B:$B=M57,$C:$C),0.5),"")</f>
        <v/>
      </c>
      <c r="T57" s="2" t="str">
        <f t="array" ref="T57">IF(ISNUMBER(K57),PERCENTILE(IF($B:$B=M57,$C:$C),0.7),"")</f>
        <v/>
      </c>
      <c r="U57" s="2" t="str">
        <f t="array" ref="U57">IF(ISNUMBER(K57),PERCENTILE(IF($B:$B=M57,$C:$C),0.75),"")</f>
        <v/>
      </c>
      <c r="V57" s="2" t="str">
        <f t="array" ref="V57">IF(ISNUMBER(K57),PERCENTILE(IF($B:$B=M57,$C:$C),0.85),"")</f>
        <v/>
      </c>
    </row>
    <row r="58" spans="1:22" x14ac:dyDescent="0.25">
      <c r="A58" s="8" t="str">
        <f>Calculations!A58</f>
        <v/>
      </c>
      <c r="B58" s="2" t="str">
        <f t="shared" si="0"/>
        <v/>
      </c>
      <c r="C58" s="10" t="str">
        <f>IFERROR(Calculations!J58,"")</f>
        <v/>
      </c>
      <c r="D58" s="10" t="str">
        <f xml:space="preserve"> IF(OR(Calculations!C58 = "",Calculations!C58 = WorkTypeString),  IFERROR(Calculations!J58,""), NA())</f>
        <v/>
      </c>
      <c r="E58" s="10">
        <f t="array" ref="E58">PERCENTILE(IF(ISERROR(D58:D5057)=FALSE,D58:D5057),CycleTimePercentile)</f>
        <v>0</v>
      </c>
      <c r="F58" s="2" t="e">
        <f xml:space="preserve"> IF(Calculations!C58 = DefectTypeString,  IFERROR(Calculations!J58,""), NA())</f>
        <v>#N/A</v>
      </c>
      <c r="G58" s="10">
        <f t="array" ref="G58">PERCENTILE(IF(ISERROR(F58:F5057)=FALSE,F58:F5057),CycleTimePercentile)</f>
        <v>0</v>
      </c>
      <c r="H58" s="2" t="e">
        <f ca="1" xml:space="preserve"> IF(OR(Calculations!C58 = "",Calculations!C58 = WorkTypeString),  Calculations!K58, NA())</f>
        <v>#N/A</v>
      </c>
      <c r="I58" s="2" t="e">
        <f xml:space="preserve"> IF(Calculations!C58 = DefectTypeString,  Calculations!K58, NA())</f>
        <v>#N/A</v>
      </c>
      <c r="K58" s="28" t="str">
        <f>IF(ISNUMBER(K57),IF(K57+TIME(1,0,0)&lt;=MAX(IndirectCompletedDates),
IF(HOUR(K57+TIME(1,0,0))&gt;FinishHour,K57+TIME((24-FinishHour)+StartHour,0,0),K57+TIME(1,0,0)),""),"")</f>
        <v/>
      </c>
      <c r="M58" s="2" t="str">
        <f t="shared" si="1"/>
        <v/>
      </c>
      <c r="N58" s="2" t="str">
        <f t="array" ref="N58">IF(ISNUMBER(K58),MIN(IF($B:$B=M58,$C:$C)),"")</f>
        <v/>
      </c>
      <c r="O58" s="10" t="str">
        <f>IF(ISNUMBER(K58),AVERAGEIF($B:$B,M58,$C:$C),"")</f>
        <v/>
      </c>
      <c r="P58" s="2" t="str">
        <f t="array" ref="P58">IF(ISNUMBER(K58),MAX(IF($B:$B=M58,$C:$C)),"")</f>
        <v/>
      </c>
      <c r="Q58" s="2" t="str">
        <f t="array" ref="Q58">IF(ISNUMBER(K58),PERCENTILE(IF($B:$B=M58,$C:$C),0.25),"")</f>
        <v/>
      </c>
      <c r="R58" s="2" t="str">
        <f t="array" ref="R58">IF(ISNUMBER(K58),PERCENTILE(IF($B:$B=M58,$C:$C),0.3),"")</f>
        <v/>
      </c>
      <c r="S58" s="2" t="str">
        <f t="array" ref="S58">IF(ISNUMBER(K58),PERCENTILE(IF($B:$B=M58,$C:$C),0.5),"")</f>
        <v/>
      </c>
      <c r="T58" s="2" t="str">
        <f t="array" ref="T58">IF(ISNUMBER(K58),PERCENTILE(IF($B:$B=M58,$C:$C),0.7),"")</f>
        <v/>
      </c>
      <c r="U58" s="2" t="str">
        <f t="array" ref="U58">IF(ISNUMBER(K58),PERCENTILE(IF($B:$B=M58,$C:$C),0.75),"")</f>
        <v/>
      </c>
      <c r="V58" s="2" t="str">
        <f t="array" ref="V58">IF(ISNUMBER(K58),PERCENTILE(IF($B:$B=M58,$C:$C),0.85),"")</f>
        <v/>
      </c>
    </row>
    <row r="59" spans="1:22" x14ac:dyDescent="0.25">
      <c r="A59" s="8" t="str">
        <f>Calculations!A59</f>
        <v/>
      </c>
      <c r="B59" s="2" t="str">
        <f t="shared" si="0"/>
        <v/>
      </c>
      <c r="C59" s="10" t="str">
        <f>IFERROR(Calculations!J59,"")</f>
        <v/>
      </c>
      <c r="D59" s="10" t="str">
        <f xml:space="preserve"> IF(OR(Calculations!C59 = "",Calculations!C59 = WorkTypeString),  IFERROR(Calculations!J59,""), NA())</f>
        <v/>
      </c>
      <c r="E59" s="10">
        <f t="array" ref="E59">PERCENTILE(IF(ISERROR(D59:D5058)=FALSE,D59:D5058),CycleTimePercentile)</f>
        <v>0</v>
      </c>
      <c r="F59" s="2" t="e">
        <f xml:space="preserve"> IF(Calculations!C59 = DefectTypeString,  IFERROR(Calculations!J59,""), NA())</f>
        <v>#N/A</v>
      </c>
      <c r="G59" s="10">
        <f t="array" ref="G59">PERCENTILE(IF(ISERROR(F59:F5058)=FALSE,F59:F5058),CycleTimePercentile)</f>
        <v>0</v>
      </c>
      <c r="H59" s="2" t="e">
        <f ca="1" xml:space="preserve"> IF(OR(Calculations!C59 = "",Calculations!C59 = WorkTypeString),  Calculations!K59, NA())</f>
        <v>#N/A</v>
      </c>
      <c r="I59" s="2" t="e">
        <f xml:space="preserve"> IF(Calculations!C59 = DefectTypeString,  Calculations!K59, NA())</f>
        <v>#N/A</v>
      </c>
      <c r="K59" s="28" t="str">
        <f>IF(ISNUMBER(K58),IF(K58+TIME(1,0,0)&lt;=MAX(IndirectCompletedDates),
IF(HOUR(K58+TIME(1,0,0))&gt;FinishHour,K58+TIME((24-FinishHour)+StartHour,0,0),K58+TIME(1,0,0)),""),"")</f>
        <v/>
      </c>
      <c r="M59" s="2" t="str">
        <f t="shared" si="1"/>
        <v/>
      </c>
      <c r="N59" s="2" t="str">
        <f t="array" ref="N59">IF(ISNUMBER(K59),MIN(IF($B:$B=M59,$C:$C)),"")</f>
        <v/>
      </c>
      <c r="O59" s="10" t="str">
        <f>IF(ISNUMBER(K59),AVERAGEIF($B:$B,M59,$C:$C),"")</f>
        <v/>
      </c>
      <c r="P59" s="2" t="str">
        <f t="array" ref="P59">IF(ISNUMBER(K59),MAX(IF($B:$B=M59,$C:$C)),"")</f>
        <v/>
      </c>
      <c r="Q59" s="2" t="str">
        <f t="array" ref="Q59">IF(ISNUMBER(K59),PERCENTILE(IF($B:$B=M59,$C:$C),0.25),"")</f>
        <v/>
      </c>
      <c r="R59" s="2" t="str">
        <f t="array" ref="R59">IF(ISNUMBER(K59),PERCENTILE(IF($B:$B=M59,$C:$C),0.3),"")</f>
        <v/>
      </c>
      <c r="S59" s="2" t="str">
        <f t="array" ref="S59">IF(ISNUMBER(K59),PERCENTILE(IF($B:$B=M59,$C:$C),0.5),"")</f>
        <v/>
      </c>
      <c r="T59" s="2" t="str">
        <f t="array" ref="T59">IF(ISNUMBER(K59),PERCENTILE(IF($B:$B=M59,$C:$C),0.7),"")</f>
        <v/>
      </c>
      <c r="U59" s="2" t="str">
        <f t="array" ref="U59">IF(ISNUMBER(K59),PERCENTILE(IF($B:$B=M59,$C:$C),0.75),"")</f>
        <v/>
      </c>
      <c r="V59" s="2" t="str">
        <f t="array" ref="V59">IF(ISNUMBER(K59),PERCENTILE(IF($B:$B=M59,$C:$C),0.85),"")</f>
        <v/>
      </c>
    </row>
    <row r="60" spans="1:22" x14ac:dyDescent="0.25">
      <c r="A60" s="8" t="str">
        <f>Calculations!A60</f>
        <v/>
      </c>
      <c r="B60" s="2" t="str">
        <f t="shared" si="0"/>
        <v/>
      </c>
      <c r="C60" s="10" t="str">
        <f>IFERROR(Calculations!J60,"")</f>
        <v/>
      </c>
      <c r="D60" s="10" t="str">
        <f xml:space="preserve"> IF(OR(Calculations!C60 = "",Calculations!C60 = WorkTypeString),  IFERROR(Calculations!J60,""), NA())</f>
        <v/>
      </c>
      <c r="E60" s="10">
        <f t="array" ref="E60">PERCENTILE(IF(ISERROR(D60:D5059)=FALSE,D60:D5059),CycleTimePercentile)</f>
        <v>0</v>
      </c>
      <c r="F60" s="2" t="e">
        <f xml:space="preserve"> IF(Calculations!C60 = DefectTypeString,  IFERROR(Calculations!J60,""), NA())</f>
        <v>#N/A</v>
      </c>
      <c r="G60" s="10">
        <f t="array" ref="G60">PERCENTILE(IF(ISERROR(F60:F5059)=FALSE,F60:F5059),CycleTimePercentile)</f>
        <v>0</v>
      </c>
      <c r="H60" s="2" t="e">
        <f ca="1" xml:space="preserve"> IF(OR(Calculations!C60 = "",Calculations!C60 = WorkTypeString),  Calculations!K60, NA())</f>
        <v>#N/A</v>
      </c>
      <c r="I60" s="2" t="e">
        <f xml:space="preserve"> IF(Calculations!C60 = DefectTypeString,  Calculations!K60, NA())</f>
        <v>#N/A</v>
      </c>
      <c r="K60" s="28" t="str">
        <f>IF(ISNUMBER(K59),IF(K59+TIME(1,0,0)&lt;=MAX(IndirectCompletedDates),
IF(HOUR(K59+TIME(1,0,0))&gt;FinishHour,K59+TIME((24-FinishHour)+StartHour,0,0),K59+TIME(1,0,0)),""),"")</f>
        <v/>
      </c>
      <c r="M60" s="2" t="str">
        <f t="shared" si="1"/>
        <v/>
      </c>
      <c r="N60" s="2" t="str">
        <f t="array" ref="N60">IF(ISNUMBER(K60),MIN(IF($B:$B=M60,$C:$C)),"")</f>
        <v/>
      </c>
      <c r="O60" s="10" t="str">
        <f>IF(ISNUMBER(K60),AVERAGEIF($B:$B,M60,$C:$C),"")</f>
        <v/>
      </c>
      <c r="P60" s="2" t="str">
        <f t="array" ref="P60">IF(ISNUMBER(K60),MAX(IF($B:$B=M60,$C:$C)),"")</f>
        <v/>
      </c>
      <c r="Q60" s="2" t="str">
        <f t="array" ref="Q60">IF(ISNUMBER(K60),PERCENTILE(IF($B:$B=M60,$C:$C),0.25),"")</f>
        <v/>
      </c>
      <c r="R60" s="2" t="str">
        <f t="array" ref="R60">IF(ISNUMBER(K60),PERCENTILE(IF($B:$B=M60,$C:$C),0.3),"")</f>
        <v/>
      </c>
      <c r="S60" s="2" t="str">
        <f t="array" ref="S60">IF(ISNUMBER(K60),PERCENTILE(IF($B:$B=M60,$C:$C),0.5),"")</f>
        <v/>
      </c>
      <c r="T60" s="2" t="str">
        <f t="array" ref="T60">IF(ISNUMBER(K60),PERCENTILE(IF($B:$B=M60,$C:$C),0.7),"")</f>
        <v/>
      </c>
      <c r="U60" s="2" t="str">
        <f t="array" ref="U60">IF(ISNUMBER(K60),PERCENTILE(IF($B:$B=M60,$C:$C),0.75),"")</f>
        <v/>
      </c>
      <c r="V60" s="2" t="str">
        <f t="array" ref="V60">IF(ISNUMBER(K60),PERCENTILE(IF($B:$B=M60,$C:$C),0.85),"")</f>
        <v/>
      </c>
    </row>
    <row r="61" spans="1:22" x14ac:dyDescent="0.25">
      <c r="A61" s="8" t="str">
        <f>Calculations!A61</f>
        <v/>
      </c>
      <c r="B61" s="2" t="str">
        <f t="shared" si="0"/>
        <v/>
      </c>
      <c r="C61" s="10" t="str">
        <f>IFERROR(Calculations!J61,"")</f>
        <v/>
      </c>
      <c r="D61" s="10" t="str">
        <f xml:space="preserve"> IF(OR(Calculations!C61 = "",Calculations!C61 = WorkTypeString),  IFERROR(Calculations!J61,""), NA())</f>
        <v/>
      </c>
      <c r="E61" s="10">
        <f t="array" ref="E61">PERCENTILE(IF(ISERROR(D61:D5060)=FALSE,D61:D5060),CycleTimePercentile)</f>
        <v>0</v>
      </c>
      <c r="F61" s="2" t="e">
        <f xml:space="preserve"> IF(Calculations!C61 = DefectTypeString,  IFERROR(Calculations!J61,""), NA())</f>
        <v>#N/A</v>
      </c>
      <c r="G61" s="10">
        <f t="array" ref="G61">PERCENTILE(IF(ISERROR(F61:F5060)=FALSE,F61:F5060),CycleTimePercentile)</f>
        <v>0</v>
      </c>
      <c r="H61" s="2" t="e">
        <f ca="1" xml:space="preserve"> IF(OR(Calculations!C61 = "",Calculations!C61 = WorkTypeString),  Calculations!K61, NA())</f>
        <v>#N/A</v>
      </c>
      <c r="I61" s="2" t="e">
        <f xml:space="preserve"> IF(Calculations!C61 = DefectTypeString,  Calculations!K61, NA())</f>
        <v>#N/A</v>
      </c>
      <c r="K61" s="28" t="str">
        <f>IF(ISNUMBER(K60),IF(K60+TIME(1,0,0)&lt;=MAX(IndirectCompletedDates),
IF(HOUR(K60+TIME(1,0,0))&gt;FinishHour,K60+TIME((24-FinishHour)+StartHour,0,0),K60+TIME(1,0,0)),""),"")</f>
        <v/>
      </c>
      <c r="M61" s="2" t="str">
        <f t="shared" si="1"/>
        <v/>
      </c>
      <c r="N61" s="2" t="str">
        <f t="array" ref="N61">IF(ISNUMBER(K61),MIN(IF($B:$B=M61,$C:$C)),"")</f>
        <v/>
      </c>
      <c r="O61" s="10" t="str">
        <f>IF(ISNUMBER(K61),AVERAGEIF($B:$B,M61,$C:$C),"")</f>
        <v/>
      </c>
      <c r="P61" s="2" t="str">
        <f t="array" ref="P61">IF(ISNUMBER(K61),MAX(IF($B:$B=M61,$C:$C)),"")</f>
        <v/>
      </c>
      <c r="Q61" s="2" t="str">
        <f t="array" ref="Q61">IF(ISNUMBER(K61),PERCENTILE(IF($B:$B=M61,$C:$C),0.25),"")</f>
        <v/>
      </c>
      <c r="R61" s="2" t="str">
        <f t="array" ref="R61">IF(ISNUMBER(K61),PERCENTILE(IF($B:$B=M61,$C:$C),0.3),"")</f>
        <v/>
      </c>
      <c r="S61" s="2" t="str">
        <f t="array" ref="S61">IF(ISNUMBER(K61),PERCENTILE(IF($B:$B=M61,$C:$C),0.5),"")</f>
        <v/>
      </c>
      <c r="T61" s="2" t="str">
        <f t="array" ref="T61">IF(ISNUMBER(K61),PERCENTILE(IF($B:$B=M61,$C:$C),0.7),"")</f>
        <v/>
      </c>
      <c r="U61" s="2" t="str">
        <f t="array" ref="U61">IF(ISNUMBER(K61),PERCENTILE(IF($B:$B=M61,$C:$C),0.75),"")</f>
        <v/>
      </c>
      <c r="V61" s="2" t="str">
        <f t="array" ref="V61">IF(ISNUMBER(K61),PERCENTILE(IF($B:$B=M61,$C:$C),0.85),"")</f>
        <v/>
      </c>
    </row>
    <row r="62" spans="1:22" x14ac:dyDescent="0.25">
      <c r="A62" s="8" t="str">
        <f>Calculations!A62</f>
        <v/>
      </c>
      <c r="B62" s="2" t="str">
        <f t="shared" si="0"/>
        <v/>
      </c>
      <c r="C62" s="10" t="str">
        <f>IFERROR(Calculations!J62,"")</f>
        <v/>
      </c>
      <c r="D62" s="10" t="str">
        <f xml:space="preserve"> IF(OR(Calculations!C62 = "",Calculations!C62 = WorkTypeString),  IFERROR(Calculations!J62,""), NA())</f>
        <v/>
      </c>
      <c r="E62" s="10">
        <f t="array" ref="E62">PERCENTILE(IF(ISERROR(D62:D5061)=FALSE,D62:D5061),CycleTimePercentile)</f>
        <v>0</v>
      </c>
      <c r="F62" s="2" t="e">
        <f xml:space="preserve"> IF(Calculations!C62 = DefectTypeString,  IFERROR(Calculations!J62,""), NA())</f>
        <v>#N/A</v>
      </c>
      <c r="G62" s="10">
        <f t="array" ref="G62">PERCENTILE(IF(ISERROR(F62:F5061)=FALSE,F62:F5061),CycleTimePercentile)</f>
        <v>0</v>
      </c>
      <c r="H62" s="2" t="e">
        <f ca="1" xml:space="preserve"> IF(OR(Calculations!C62 = "",Calculations!C62 = WorkTypeString),  Calculations!K62, NA())</f>
        <v>#N/A</v>
      </c>
      <c r="I62" s="2" t="e">
        <f xml:space="preserve"> IF(Calculations!C62 = DefectTypeString,  Calculations!K62, NA())</f>
        <v>#N/A</v>
      </c>
      <c r="K62" s="28" t="str">
        <f>IF(ISNUMBER(K61),IF(K61+TIME(1,0,0)&lt;=MAX(IndirectCompletedDates),
IF(HOUR(K61+TIME(1,0,0))&gt;FinishHour,K61+TIME((24-FinishHour)+StartHour,0,0),K61+TIME(1,0,0)),""),"")</f>
        <v/>
      </c>
      <c r="M62" s="2" t="str">
        <f t="shared" si="1"/>
        <v/>
      </c>
      <c r="N62" s="2" t="str">
        <f t="array" ref="N62">IF(ISNUMBER(K62),MIN(IF($B:$B=M62,$C:$C)),"")</f>
        <v/>
      </c>
      <c r="O62" s="10" t="str">
        <f>IF(ISNUMBER(K62),AVERAGEIF($B:$B,M62,$C:$C),"")</f>
        <v/>
      </c>
      <c r="P62" s="2" t="str">
        <f t="array" ref="P62">IF(ISNUMBER(K62),MAX(IF($B:$B=M62,$C:$C)),"")</f>
        <v/>
      </c>
      <c r="Q62" s="2" t="str">
        <f t="array" ref="Q62">IF(ISNUMBER(K62),PERCENTILE(IF($B:$B=M62,$C:$C),0.25),"")</f>
        <v/>
      </c>
      <c r="R62" s="2" t="str">
        <f t="array" ref="R62">IF(ISNUMBER(K62),PERCENTILE(IF($B:$B=M62,$C:$C),0.3),"")</f>
        <v/>
      </c>
      <c r="S62" s="2" t="str">
        <f t="array" ref="S62">IF(ISNUMBER(K62),PERCENTILE(IF($B:$B=M62,$C:$C),0.5),"")</f>
        <v/>
      </c>
      <c r="T62" s="2" t="str">
        <f t="array" ref="T62">IF(ISNUMBER(K62),PERCENTILE(IF($B:$B=M62,$C:$C),0.7),"")</f>
        <v/>
      </c>
      <c r="U62" s="2" t="str">
        <f t="array" ref="U62">IF(ISNUMBER(K62),PERCENTILE(IF($B:$B=M62,$C:$C),0.75),"")</f>
        <v/>
      </c>
      <c r="V62" s="2" t="str">
        <f t="array" ref="V62">IF(ISNUMBER(K62),PERCENTILE(IF($B:$B=M62,$C:$C),0.85),"")</f>
        <v/>
      </c>
    </row>
    <row r="63" spans="1:22" x14ac:dyDescent="0.25">
      <c r="A63" s="8" t="str">
        <f>Calculations!A63</f>
        <v/>
      </c>
      <c r="B63" s="2" t="str">
        <f t="shared" si="0"/>
        <v/>
      </c>
      <c r="C63" s="10" t="str">
        <f>IFERROR(Calculations!J63,"")</f>
        <v/>
      </c>
      <c r="D63" s="10" t="str">
        <f xml:space="preserve"> IF(OR(Calculations!C63 = "",Calculations!C63 = WorkTypeString),  IFERROR(Calculations!J63,""), NA())</f>
        <v/>
      </c>
      <c r="E63" s="10">
        <f t="array" ref="E63">PERCENTILE(IF(ISERROR(D63:D5062)=FALSE,D63:D5062),CycleTimePercentile)</f>
        <v>0</v>
      </c>
      <c r="F63" s="2" t="e">
        <f xml:space="preserve"> IF(Calculations!C63 = DefectTypeString,  IFERROR(Calculations!J63,""), NA())</f>
        <v>#N/A</v>
      </c>
      <c r="G63" s="10">
        <f t="array" ref="G63">PERCENTILE(IF(ISERROR(F63:F5062)=FALSE,F63:F5062),CycleTimePercentile)</f>
        <v>0</v>
      </c>
      <c r="H63" s="2" t="e">
        <f ca="1" xml:space="preserve"> IF(OR(Calculations!C63 = "",Calculations!C63 = WorkTypeString),  Calculations!K63, NA())</f>
        <v>#N/A</v>
      </c>
      <c r="I63" s="2" t="e">
        <f xml:space="preserve"> IF(Calculations!C63 = DefectTypeString,  Calculations!K63, NA())</f>
        <v>#N/A</v>
      </c>
      <c r="K63" s="28" t="str">
        <f>IF(ISNUMBER(K62),IF(K62+TIME(1,0,0)&lt;=MAX(IndirectCompletedDates),
IF(HOUR(K62+TIME(1,0,0))&gt;FinishHour,K62+TIME((24-FinishHour)+StartHour,0,0),K62+TIME(1,0,0)),""),"")</f>
        <v/>
      </c>
      <c r="M63" s="2" t="str">
        <f t="shared" si="1"/>
        <v/>
      </c>
      <c r="N63" s="2" t="str">
        <f t="array" ref="N63">IF(ISNUMBER(K63),MIN(IF($B:$B=M63,$C:$C)),"")</f>
        <v/>
      </c>
      <c r="O63" s="10" t="str">
        <f>IF(ISNUMBER(K63),AVERAGEIF($B:$B,M63,$C:$C),"")</f>
        <v/>
      </c>
      <c r="P63" s="2" t="str">
        <f t="array" ref="P63">IF(ISNUMBER(K63),MAX(IF($B:$B=M63,$C:$C)),"")</f>
        <v/>
      </c>
      <c r="Q63" s="2" t="str">
        <f t="array" ref="Q63">IF(ISNUMBER(K63),PERCENTILE(IF($B:$B=M63,$C:$C),0.25),"")</f>
        <v/>
      </c>
      <c r="R63" s="2" t="str">
        <f t="array" ref="R63">IF(ISNUMBER(K63),PERCENTILE(IF($B:$B=M63,$C:$C),0.3),"")</f>
        <v/>
      </c>
      <c r="S63" s="2" t="str">
        <f t="array" ref="S63">IF(ISNUMBER(K63),PERCENTILE(IF($B:$B=M63,$C:$C),0.5),"")</f>
        <v/>
      </c>
      <c r="T63" s="2" t="str">
        <f t="array" ref="T63">IF(ISNUMBER(K63),PERCENTILE(IF($B:$B=M63,$C:$C),0.7),"")</f>
        <v/>
      </c>
      <c r="U63" s="2" t="str">
        <f t="array" ref="U63">IF(ISNUMBER(K63),PERCENTILE(IF($B:$B=M63,$C:$C),0.75),"")</f>
        <v/>
      </c>
      <c r="V63" s="2" t="str">
        <f t="array" ref="V63">IF(ISNUMBER(K63),PERCENTILE(IF($B:$B=M63,$C:$C),0.85),"")</f>
        <v/>
      </c>
    </row>
    <row r="64" spans="1:22" x14ac:dyDescent="0.25">
      <c r="A64" s="8" t="str">
        <f>Calculations!A64</f>
        <v/>
      </c>
      <c r="B64" s="2" t="str">
        <f t="shared" si="0"/>
        <v/>
      </c>
      <c r="C64" s="10" t="str">
        <f>IFERROR(Calculations!J64,"")</f>
        <v/>
      </c>
      <c r="D64" s="10" t="str">
        <f xml:space="preserve"> IF(OR(Calculations!C64 = "",Calculations!C64 = WorkTypeString),  IFERROR(Calculations!J64,""), NA())</f>
        <v/>
      </c>
      <c r="E64" s="10">
        <f t="array" ref="E64">PERCENTILE(IF(ISERROR(D64:D5063)=FALSE,D64:D5063),CycleTimePercentile)</f>
        <v>0</v>
      </c>
      <c r="F64" s="2" t="e">
        <f xml:space="preserve"> IF(Calculations!C64 = DefectTypeString,  IFERROR(Calculations!J64,""), NA())</f>
        <v>#N/A</v>
      </c>
      <c r="G64" s="10">
        <f t="array" ref="G64">PERCENTILE(IF(ISERROR(F64:F5063)=FALSE,F64:F5063),CycleTimePercentile)</f>
        <v>0</v>
      </c>
      <c r="H64" s="2" t="e">
        <f ca="1" xml:space="preserve"> IF(OR(Calculations!C64 = "",Calculations!C64 = WorkTypeString),  Calculations!K64, NA())</f>
        <v>#N/A</v>
      </c>
      <c r="I64" s="2" t="e">
        <f xml:space="preserve"> IF(Calculations!C64 = DefectTypeString,  Calculations!K64, NA())</f>
        <v>#N/A</v>
      </c>
      <c r="K64" s="28" t="str">
        <f>IF(ISNUMBER(K63),IF(K63+TIME(1,0,0)&lt;=MAX(IndirectCompletedDates),
IF(HOUR(K63+TIME(1,0,0))&gt;FinishHour,K63+TIME((24-FinishHour)+StartHour,0,0),K63+TIME(1,0,0)),""),"")</f>
        <v/>
      </c>
      <c r="M64" s="2" t="str">
        <f t="shared" si="1"/>
        <v/>
      </c>
      <c r="N64" s="2" t="str">
        <f t="array" ref="N64">IF(ISNUMBER(K64),MIN(IF($B:$B=M64,$C:$C)),"")</f>
        <v/>
      </c>
      <c r="O64" s="10" t="str">
        <f>IF(ISNUMBER(K64),AVERAGEIF($B:$B,M64,$C:$C),"")</f>
        <v/>
      </c>
      <c r="P64" s="2" t="str">
        <f t="array" ref="P64">IF(ISNUMBER(K64),MAX(IF($B:$B=M64,$C:$C)),"")</f>
        <v/>
      </c>
      <c r="Q64" s="2" t="str">
        <f t="array" ref="Q64">IF(ISNUMBER(K64),PERCENTILE(IF($B:$B=M64,$C:$C),0.25),"")</f>
        <v/>
      </c>
      <c r="R64" s="2" t="str">
        <f t="array" ref="R64">IF(ISNUMBER(K64),PERCENTILE(IF($B:$B=M64,$C:$C),0.3),"")</f>
        <v/>
      </c>
      <c r="S64" s="2" t="str">
        <f t="array" ref="S64">IF(ISNUMBER(K64),PERCENTILE(IF($B:$B=M64,$C:$C),0.5),"")</f>
        <v/>
      </c>
      <c r="T64" s="2" t="str">
        <f t="array" ref="T64">IF(ISNUMBER(K64),PERCENTILE(IF($B:$B=M64,$C:$C),0.7),"")</f>
        <v/>
      </c>
      <c r="U64" s="2" t="str">
        <f t="array" ref="U64">IF(ISNUMBER(K64),PERCENTILE(IF($B:$B=M64,$C:$C),0.75),"")</f>
        <v/>
      </c>
      <c r="V64" s="2" t="str">
        <f t="array" ref="V64">IF(ISNUMBER(K64),PERCENTILE(IF($B:$B=M64,$C:$C),0.85),"")</f>
        <v/>
      </c>
    </row>
    <row r="65" spans="1:22" x14ac:dyDescent="0.25">
      <c r="A65" s="8" t="str">
        <f>Calculations!A65</f>
        <v/>
      </c>
      <c r="B65" s="2" t="str">
        <f t="shared" si="0"/>
        <v/>
      </c>
      <c r="C65" s="10" t="str">
        <f>IFERROR(Calculations!J65,"")</f>
        <v/>
      </c>
      <c r="D65" s="10" t="str">
        <f xml:space="preserve"> IF(OR(Calculations!C65 = "",Calculations!C65 = WorkTypeString),  IFERROR(Calculations!J65,""), NA())</f>
        <v/>
      </c>
      <c r="E65" s="10">
        <f t="array" ref="E65">PERCENTILE(IF(ISERROR(D65:D5064)=FALSE,D65:D5064),CycleTimePercentile)</f>
        <v>0</v>
      </c>
      <c r="F65" s="2" t="e">
        <f xml:space="preserve"> IF(Calculations!C65 = DefectTypeString,  IFERROR(Calculations!J65,""), NA())</f>
        <v>#N/A</v>
      </c>
      <c r="G65" s="10">
        <f t="array" ref="G65">PERCENTILE(IF(ISERROR(F65:F5064)=FALSE,F65:F5064),CycleTimePercentile)</f>
        <v>0</v>
      </c>
      <c r="H65" s="2" t="e">
        <f ca="1" xml:space="preserve"> IF(OR(Calculations!C65 = "",Calculations!C65 = WorkTypeString),  Calculations!K65, NA())</f>
        <v>#N/A</v>
      </c>
      <c r="I65" s="2" t="e">
        <f xml:space="preserve"> IF(Calculations!C65 = DefectTypeString,  Calculations!K65, NA())</f>
        <v>#N/A</v>
      </c>
      <c r="K65" s="28" t="str">
        <f>IF(ISNUMBER(K64),IF(K64+TIME(1,0,0)&lt;=MAX(IndirectCompletedDates),
IF(HOUR(K64+TIME(1,0,0))&gt;FinishHour,K64+TIME((24-FinishHour)+StartHour,0,0),K64+TIME(1,0,0)),""),"")</f>
        <v/>
      </c>
      <c r="M65" s="2" t="str">
        <f t="shared" si="1"/>
        <v/>
      </c>
      <c r="N65" s="2" t="str">
        <f t="array" ref="N65">IF(ISNUMBER(K65),MIN(IF($B:$B=M65,$C:$C)),"")</f>
        <v/>
      </c>
      <c r="O65" s="10" t="str">
        <f>IF(ISNUMBER(K65),AVERAGEIF($B:$B,M65,$C:$C),"")</f>
        <v/>
      </c>
      <c r="P65" s="2" t="str">
        <f t="array" ref="P65">IF(ISNUMBER(K65),MAX(IF($B:$B=M65,$C:$C)),"")</f>
        <v/>
      </c>
      <c r="Q65" s="2" t="str">
        <f t="array" ref="Q65">IF(ISNUMBER(K65),PERCENTILE(IF($B:$B=M65,$C:$C),0.25),"")</f>
        <v/>
      </c>
      <c r="R65" s="2" t="str">
        <f t="array" ref="R65">IF(ISNUMBER(K65),PERCENTILE(IF($B:$B=M65,$C:$C),0.3),"")</f>
        <v/>
      </c>
      <c r="S65" s="2" t="str">
        <f t="array" ref="S65">IF(ISNUMBER(K65),PERCENTILE(IF($B:$B=M65,$C:$C),0.5),"")</f>
        <v/>
      </c>
      <c r="T65" s="2" t="str">
        <f t="array" ref="T65">IF(ISNUMBER(K65),PERCENTILE(IF($B:$B=M65,$C:$C),0.7),"")</f>
        <v/>
      </c>
      <c r="U65" s="2" t="str">
        <f t="array" ref="U65">IF(ISNUMBER(K65),PERCENTILE(IF($B:$B=M65,$C:$C),0.75),"")</f>
        <v/>
      </c>
      <c r="V65" s="2" t="str">
        <f t="array" ref="V65">IF(ISNUMBER(K65),PERCENTILE(IF($B:$B=M65,$C:$C),0.85),"")</f>
        <v/>
      </c>
    </row>
    <row r="66" spans="1:22" x14ac:dyDescent="0.25">
      <c r="A66" s="8" t="str">
        <f>Calculations!A66</f>
        <v/>
      </c>
      <c r="B66" s="2" t="str">
        <f t="shared" si="0"/>
        <v/>
      </c>
      <c r="C66" s="10" t="str">
        <f>IFERROR(Calculations!J66,"")</f>
        <v/>
      </c>
      <c r="D66" s="10" t="str">
        <f xml:space="preserve"> IF(OR(Calculations!C66 = "",Calculations!C66 = WorkTypeString),  IFERROR(Calculations!J66,""), NA())</f>
        <v/>
      </c>
      <c r="E66" s="10">
        <f t="array" ref="E66">PERCENTILE(IF(ISERROR(D66:D5065)=FALSE,D66:D5065),CycleTimePercentile)</f>
        <v>0</v>
      </c>
      <c r="F66" s="2" t="e">
        <f xml:space="preserve"> IF(Calculations!C66 = DefectTypeString,  IFERROR(Calculations!J66,""), NA())</f>
        <v>#N/A</v>
      </c>
      <c r="G66" s="10">
        <f t="array" ref="G66">PERCENTILE(IF(ISERROR(F66:F5065)=FALSE,F66:F5065),CycleTimePercentile)</f>
        <v>0</v>
      </c>
      <c r="H66" s="2" t="e">
        <f ca="1" xml:space="preserve"> IF(OR(Calculations!C66 = "",Calculations!C66 = WorkTypeString),  Calculations!K66, NA())</f>
        <v>#N/A</v>
      </c>
      <c r="I66" s="2" t="e">
        <f xml:space="preserve"> IF(Calculations!C66 = DefectTypeString,  Calculations!K66, NA())</f>
        <v>#N/A</v>
      </c>
      <c r="K66" s="28" t="str">
        <f>IF(ISNUMBER(K65),IF(K65+TIME(1,0,0)&lt;=MAX(IndirectCompletedDates),
IF(HOUR(K65+TIME(1,0,0))&gt;FinishHour,K65+TIME((24-FinishHour)+StartHour,0,0),K65+TIME(1,0,0)),""),"")</f>
        <v/>
      </c>
      <c r="M66" s="2" t="str">
        <f t="shared" si="1"/>
        <v/>
      </c>
      <c r="N66" s="2" t="str">
        <f t="array" ref="N66">IF(ISNUMBER(K66),MIN(IF($B:$B=M66,$C:$C)),"")</f>
        <v/>
      </c>
      <c r="O66" s="10" t="str">
        <f>IF(ISNUMBER(K66),AVERAGEIF($B:$B,M66,$C:$C),"")</f>
        <v/>
      </c>
      <c r="P66" s="2" t="str">
        <f t="array" ref="P66">IF(ISNUMBER(K66),MAX(IF($B:$B=M66,$C:$C)),"")</f>
        <v/>
      </c>
      <c r="Q66" s="2" t="str">
        <f t="array" ref="Q66">IF(ISNUMBER(K66),PERCENTILE(IF($B:$B=M66,$C:$C),0.25),"")</f>
        <v/>
      </c>
      <c r="R66" s="2" t="str">
        <f t="array" ref="R66">IF(ISNUMBER(K66),PERCENTILE(IF($B:$B=M66,$C:$C),0.3),"")</f>
        <v/>
      </c>
      <c r="S66" s="2" t="str">
        <f t="array" ref="S66">IF(ISNUMBER(K66),PERCENTILE(IF($B:$B=M66,$C:$C),0.5),"")</f>
        <v/>
      </c>
      <c r="T66" s="2" t="str">
        <f t="array" ref="T66">IF(ISNUMBER(K66),PERCENTILE(IF($B:$B=M66,$C:$C),0.7),"")</f>
        <v/>
      </c>
      <c r="U66" s="2" t="str">
        <f t="array" ref="U66">IF(ISNUMBER(K66),PERCENTILE(IF($B:$B=M66,$C:$C),0.75),"")</f>
        <v/>
      </c>
      <c r="V66" s="2" t="str">
        <f t="array" ref="V66">IF(ISNUMBER(K66),PERCENTILE(IF($B:$B=M66,$C:$C),0.85),"")</f>
        <v/>
      </c>
    </row>
    <row r="67" spans="1:22" x14ac:dyDescent="0.25">
      <c r="A67" s="8" t="str">
        <f>Calculations!A67</f>
        <v/>
      </c>
      <c r="B67" s="2" t="str">
        <f t="shared" ref="B67:B130" si="3">IF(ISNUMBER(A67),YEAR(A67)&amp;"-"&amp;TEXT(MONTH(A67),"00")&amp;"-"&amp;TEXT(DAY(A67),"00")&amp;"-"&amp;TEXT(HOUR(A67),"00"),"")</f>
        <v/>
      </c>
      <c r="C67" s="10" t="str">
        <f>IFERROR(Calculations!J67,"")</f>
        <v/>
      </c>
      <c r="D67" s="10" t="str">
        <f xml:space="preserve"> IF(OR(Calculations!C67 = "",Calculations!C67 = WorkTypeString),  IFERROR(Calculations!J67,""), NA())</f>
        <v/>
      </c>
      <c r="E67" s="10">
        <f t="array" ref="E67">PERCENTILE(IF(ISERROR(D67:D5066)=FALSE,D67:D5066),CycleTimePercentile)</f>
        <v>0</v>
      </c>
      <c r="F67" s="2" t="e">
        <f xml:space="preserve"> IF(Calculations!C67 = DefectTypeString,  IFERROR(Calculations!J67,""), NA())</f>
        <v>#N/A</v>
      </c>
      <c r="G67" s="10">
        <f t="array" ref="G67">PERCENTILE(IF(ISERROR(F67:F5066)=FALSE,F67:F5066),CycleTimePercentile)</f>
        <v>0</v>
      </c>
      <c r="H67" s="2" t="e">
        <f ca="1" xml:space="preserve"> IF(OR(Calculations!C67 = "",Calculations!C67 = WorkTypeString),  Calculations!K67, NA())</f>
        <v>#N/A</v>
      </c>
      <c r="I67" s="2" t="e">
        <f xml:space="preserve"> IF(Calculations!C67 = DefectTypeString,  Calculations!K67, NA())</f>
        <v>#N/A</v>
      </c>
      <c r="K67" s="28" t="str">
        <f>IF(ISNUMBER(K66),IF(K66+TIME(1,0,0)&lt;=MAX(IndirectCompletedDates),
IF(HOUR(K66+TIME(1,0,0))&gt;FinishHour,K66+TIME((24-FinishHour)+StartHour,0,0),K66+TIME(1,0,0)),""),"")</f>
        <v/>
      </c>
      <c r="M67" s="2" t="str">
        <f t="shared" ref="M67:M130" si="4">IF(ISNUMBER(K67),YEAR(K67)&amp;"-"&amp;TEXT(MONTH(K67),"00")&amp;"-"&amp;TEXT(DAY(K67),"00")&amp;"-"&amp;TEXT(HOUR(K67),"00"),"")</f>
        <v/>
      </c>
      <c r="N67" s="2" t="str">
        <f t="array" ref="N67">IF(ISNUMBER(K67),MIN(IF($B:$B=M67,$C:$C)),"")</f>
        <v/>
      </c>
      <c r="O67" s="10" t="str">
        <f>IF(ISNUMBER(K67),AVERAGEIF($B:$B,M67,$C:$C),"")</f>
        <v/>
      </c>
      <c r="P67" s="2" t="str">
        <f t="array" ref="P67">IF(ISNUMBER(K67),MAX(IF($B:$B=M67,$C:$C)),"")</f>
        <v/>
      </c>
      <c r="Q67" s="2" t="str">
        <f t="array" ref="Q67">IF(ISNUMBER(K67),PERCENTILE(IF($B:$B=M67,$C:$C),0.25),"")</f>
        <v/>
      </c>
      <c r="R67" s="2" t="str">
        <f t="array" ref="R67">IF(ISNUMBER(K67),PERCENTILE(IF($B:$B=M67,$C:$C),0.3),"")</f>
        <v/>
      </c>
      <c r="S67" s="2" t="str">
        <f t="array" ref="S67">IF(ISNUMBER(K67),PERCENTILE(IF($B:$B=M67,$C:$C),0.5),"")</f>
        <v/>
      </c>
      <c r="T67" s="2" t="str">
        <f t="array" ref="T67">IF(ISNUMBER(K67),PERCENTILE(IF($B:$B=M67,$C:$C),0.7),"")</f>
        <v/>
      </c>
      <c r="U67" s="2" t="str">
        <f t="array" ref="U67">IF(ISNUMBER(K67),PERCENTILE(IF($B:$B=M67,$C:$C),0.75),"")</f>
        <v/>
      </c>
      <c r="V67" s="2" t="str">
        <f t="array" ref="V67">IF(ISNUMBER(K67),PERCENTILE(IF($B:$B=M67,$C:$C),0.85),"")</f>
        <v/>
      </c>
    </row>
    <row r="68" spans="1:22" x14ac:dyDescent="0.25">
      <c r="A68" s="8" t="str">
        <f>Calculations!A68</f>
        <v/>
      </c>
      <c r="B68" s="2" t="str">
        <f t="shared" si="3"/>
        <v/>
      </c>
      <c r="C68" s="10" t="str">
        <f>IFERROR(Calculations!J68,"")</f>
        <v/>
      </c>
      <c r="D68" s="10" t="str">
        <f xml:space="preserve"> IF(OR(Calculations!C68 = "",Calculations!C68 = WorkTypeString),  IFERROR(Calculations!J68,""), NA())</f>
        <v/>
      </c>
      <c r="E68" s="10">
        <f t="array" ref="E68">PERCENTILE(IF(ISERROR(D68:D5067)=FALSE,D68:D5067),CycleTimePercentile)</f>
        <v>0</v>
      </c>
      <c r="F68" s="2" t="e">
        <f xml:space="preserve"> IF(Calculations!C68 = DefectTypeString,  IFERROR(Calculations!J68,""), NA())</f>
        <v>#N/A</v>
      </c>
      <c r="G68" s="10">
        <f t="array" ref="G68">PERCENTILE(IF(ISERROR(F68:F5067)=FALSE,F68:F5067),CycleTimePercentile)</f>
        <v>0</v>
      </c>
      <c r="H68" s="2" t="e">
        <f ca="1" xml:space="preserve"> IF(OR(Calculations!C68 = "",Calculations!C68 = WorkTypeString),  Calculations!K68, NA())</f>
        <v>#N/A</v>
      </c>
      <c r="I68" s="2" t="e">
        <f xml:space="preserve"> IF(Calculations!C68 = DefectTypeString,  Calculations!K68, NA())</f>
        <v>#N/A</v>
      </c>
      <c r="K68" s="28" t="str">
        <f>IF(ISNUMBER(K67),IF(K67+TIME(1,0,0)&lt;=MAX(IndirectCompletedDates),
IF(HOUR(K67+TIME(1,0,0))&gt;FinishHour,K67+TIME((24-FinishHour)+StartHour,0,0),K67+TIME(1,0,0)),""),"")</f>
        <v/>
      </c>
      <c r="M68" s="2" t="str">
        <f t="shared" si="4"/>
        <v/>
      </c>
      <c r="N68" s="2" t="str">
        <f t="array" ref="N68">IF(ISNUMBER(K68),MIN(IF($B:$B=M68,$C:$C)),"")</f>
        <v/>
      </c>
      <c r="O68" s="10" t="str">
        <f>IF(ISNUMBER(K68),AVERAGEIF($B:$B,M68,$C:$C),"")</f>
        <v/>
      </c>
      <c r="P68" s="2" t="str">
        <f t="array" ref="P68">IF(ISNUMBER(K68),MAX(IF($B:$B=M68,$C:$C)),"")</f>
        <v/>
      </c>
      <c r="Q68" s="2" t="str">
        <f t="array" ref="Q68">IF(ISNUMBER(K68),PERCENTILE(IF($B:$B=M68,$C:$C),0.25),"")</f>
        <v/>
      </c>
      <c r="R68" s="2" t="str">
        <f t="array" ref="R68">IF(ISNUMBER(K68),PERCENTILE(IF($B:$B=M68,$C:$C),0.3),"")</f>
        <v/>
      </c>
      <c r="S68" s="2" t="str">
        <f t="array" ref="S68">IF(ISNUMBER(K68),PERCENTILE(IF($B:$B=M68,$C:$C),0.5),"")</f>
        <v/>
      </c>
      <c r="T68" s="2" t="str">
        <f t="array" ref="T68">IF(ISNUMBER(K68),PERCENTILE(IF($B:$B=M68,$C:$C),0.7),"")</f>
        <v/>
      </c>
      <c r="U68" s="2" t="str">
        <f t="array" ref="U68">IF(ISNUMBER(K68),PERCENTILE(IF($B:$B=M68,$C:$C),0.75),"")</f>
        <v/>
      </c>
      <c r="V68" s="2" t="str">
        <f t="array" ref="V68">IF(ISNUMBER(K68),PERCENTILE(IF($B:$B=M68,$C:$C),0.85),"")</f>
        <v/>
      </c>
    </row>
    <row r="69" spans="1:22" x14ac:dyDescent="0.25">
      <c r="A69" s="8" t="str">
        <f>Calculations!A69</f>
        <v/>
      </c>
      <c r="B69" s="2" t="str">
        <f t="shared" si="3"/>
        <v/>
      </c>
      <c r="C69" s="10" t="str">
        <f>IFERROR(Calculations!J69,"")</f>
        <v/>
      </c>
      <c r="D69" s="10" t="str">
        <f xml:space="preserve"> IF(OR(Calculations!C69 = "",Calculations!C69 = WorkTypeString),  IFERROR(Calculations!J69,""), NA())</f>
        <v/>
      </c>
      <c r="E69" s="10">
        <f t="array" ref="E69">PERCENTILE(IF(ISERROR(D69:D5068)=FALSE,D69:D5068),CycleTimePercentile)</f>
        <v>0</v>
      </c>
      <c r="F69" s="2" t="e">
        <f xml:space="preserve"> IF(Calculations!C69 = DefectTypeString,  IFERROR(Calculations!J69,""), NA())</f>
        <v>#N/A</v>
      </c>
      <c r="G69" s="10">
        <f t="array" ref="G69">PERCENTILE(IF(ISERROR(F69:F5068)=FALSE,F69:F5068),CycleTimePercentile)</f>
        <v>0</v>
      </c>
      <c r="H69" s="2" t="e">
        <f ca="1" xml:space="preserve"> IF(OR(Calculations!C69 = "",Calculations!C69 = WorkTypeString),  Calculations!K69, NA())</f>
        <v>#N/A</v>
      </c>
      <c r="I69" s="2" t="e">
        <f xml:space="preserve"> IF(Calculations!C69 = DefectTypeString,  Calculations!K69, NA())</f>
        <v>#N/A</v>
      </c>
      <c r="K69" s="28" t="str">
        <f>IF(ISNUMBER(K68),IF(K68+TIME(1,0,0)&lt;=MAX(IndirectCompletedDates),
IF(HOUR(K68+TIME(1,0,0))&gt;FinishHour,K68+TIME((24-FinishHour)+StartHour,0,0),K68+TIME(1,0,0)),""),"")</f>
        <v/>
      </c>
      <c r="M69" s="2" t="str">
        <f t="shared" si="4"/>
        <v/>
      </c>
      <c r="N69" s="2" t="str">
        <f t="array" ref="N69">IF(ISNUMBER(K69),MIN(IF($B:$B=M69,$C:$C)),"")</f>
        <v/>
      </c>
      <c r="O69" s="10" t="str">
        <f>IF(ISNUMBER(K69),AVERAGEIF($B:$B,M69,$C:$C),"")</f>
        <v/>
      </c>
      <c r="P69" s="2" t="str">
        <f t="array" ref="P69">IF(ISNUMBER(K69),MAX(IF($B:$B=M69,$C:$C)),"")</f>
        <v/>
      </c>
      <c r="Q69" s="2" t="str">
        <f t="array" ref="Q69">IF(ISNUMBER(K69),PERCENTILE(IF($B:$B=M69,$C:$C),0.25),"")</f>
        <v/>
      </c>
      <c r="R69" s="2" t="str">
        <f t="array" ref="R69">IF(ISNUMBER(K69),PERCENTILE(IF($B:$B=M69,$C:$C),0.3),"")</f>
        <v/>
      </c>
      <c r="S69" s="2" t="str">
        <f t="array" ref="S69">IF(ISNUMBER(K69),PERCENTILE(IF($B:$B=M69,$C:$C),0.5),"")</f>
        <v/>
      </c>
      <c r="T69" s="2" t="str">
        <f t="array" ref="T69">IF(ISNUMBER(K69),PERCENTILE(IF($B:$B=M69,$C:$C),0.7),"")</f>
        <v/>
      </c>
      <c r="U69" s="2" t="str">
        <f t="array" ref="U69">IF(ISNUMBER(K69),PERCENTILE(IF($B:$B=M69,$C:$C),0.75),"")</f>
        <v/>
      </c>
      <c r="V69" s="2" t="str">
        <f t="array" ref="V69">IF(ISNUMBER(K69),PERCENTILE(IF($B:$B=M69,$C:$C),0.85),"")</f>
        <v/>
      </c>
    </row>
    <row r="70" spans="1:22" x14ac:dyDescent="0.25">
      <c r="A70" s="8" t="str">
        <f>Calculations!A70</f>
        <v/>
      </c>
      <c r="B70" s="2" t="str">
        <f t="shared" si="3"/>
        <v/>
      </c>
      <c r="C70" s="10" t="str">
        <f>IFERROR(Calculations!J70,"")</f>
        <v/>
      </c>
      <c r="D70" s="10" t="str">
        <f xml:space="preserve"> IF(OR(Calculations!C70 = "",Calculations!C70 = WorkTypeString),  IFERROR(Calculations!J70,""), NA())</f>
        <v/>
      </c>
      <c r="E70" s="10">
        <f t="array" ref="E70">PERCENTILE(IF(ISERROR(D70:D5069)=FALSE,D70:D5069),CycleTimePercentile)</f>
        <v>0</v>
      </c>
      <c r="F70" s="2" t="e">
        <f xml:space="preserve"> IF(Calculations!C70 = DefectTypeString,  IFERROR(Calculations!J70,""), NA())</f>
        <v>#N/A</v>
      </c>
      <c r="G70" s="10">
        <f t="array" ref="G70">PERCENTILE(IF(ISERROR(F70:F5069)=FALSE,F70:F5069),CycleTimePercentile)</f>
        <v>0</v>
      </c>
      <c r="H70" s="2" t="e">
        <f ca="1" xml:space="preserve"> IF(OR(Calculations!C70 = "",Calculations!C70 = WorkTypeString),  Calculations!K70, NA())</f>
        <v>#N/A</v>
      </c>
      <c r="I70" s="2" t="e">
        <f xml:space="preserve"> IF(Calculations!C70 = DefectTypeString,  Calculations!K70, NA())</f>
        <v>#N/A</v>
      </c>
      <c r="K70" s="28" t="str">
        <f>IF(ISNUMBER(K69),IF(K69+TIME(1,0,0)&lt;=MAX(IndirectCompletedDates),
IF(HOUR(K69+TIME(1,0,0))&gt;FinishHour,K69+TIME((24-FinishHour)+StartHour,0,0),K69+TIME(1,0,0)),""),"")</f>
        <v/>
      </c>
      <c r="M70" s="2" t="str">
        <f t="shared" si="4"/>
        <v/>
      </c>
      <c r="N70" s="2" t="str">
        <f t="array" ref="N70">IF(ISNUMBER(K70),MIN(IF($B:$B=M70,$C:$C)),"")</f>
        <v/>
      </c>
      <c r="O70" s="10" t="str">
        <f>IF(ISNUMBER(K70),AVERAGEIF($B:$B,M70,$C:$C),"")</f>
        <v/>
      </c>
      <c r="P70" s="2" t="str">
        <f t="array" ref="P70">IF(ISNUMBER(K70),MAX(IF($B:$B=M70,$C:$C)),"")</f>
        <v/>
      </c>
      <c r="Q70" s="2" t="str">
        <f t="array" ref="Q70">IF(ISNUMBER(K70),PERCENTILE(IF($B:$B=M70,$C:$C),0.25),"")</f>
        <v/>
      </c>
      <c r="R70" s="2" t="str">
        <f t="array" ref="R70">IF(ISNUMBER(K70),PERCENTILE(IF($B:$B=M70,$C:$C),0.3),"")</f>
        <v/>
      </c>
      <c r="S70" s="2" t="str">
        <f t="array" ref="S70">IF(ISNUMBER(K70),PERCENTILE(IF($B:$B=M70,$C:$C),0.5),"")</f>
        <v/>
      </c>
      <c r="T70" s="2" t="str">
        <f t="array" ref="T70">IF(ISNUMBER(K70),PERCENTILE(IF($B:$B=M70,$C:$C),0.7),"")</f>
        <v/>
      </c>
      <c r="U70" s="2" t="str">
        <f t="array" ref="U70">IF(ISNUMBER(K70),PERCENTILE(IF($B:$B=M70,$C:$C),0.75),"")</f>
        <v/>
      </c>
      <c r="V70" s="2" t="str">
        <f t="array" ref="V70">IF(ISNUMBER(K70),PERCENTILE(IF($B:$B=M70,$C:$C),0.85),"")</f>
        <v/>
      </c>
    </row>
    <row r="71" spans="1:22" x14ac:dyDescent="0.25">
      <c r="A71" s="8" t="str">
        <f>Calculations!A71</f>
        <v/>
      </c>
      <c r="B71" s="2" t="str">
        <f t="shared" si="3"/>
        <v/>
      </c>
      <c r="C71" s="10" t="str">
        <f>IFERROR(Calculations!J71,"")</f>
        <v/>
      </c>
      <c r="D71" s="10" t="str">
        <f xml:space="preserve"> IF(OR(Calculations!C71 = "",Calculations!C71 = WorkTypeString),  IFERROR(Calculations!J71,""), NA())</f>
        <v/>
      </c>
      <c r="E71" s="10">
        <f t="array" ref="E71">PERCENTILE(IF(ISERROR(D71:D5070)=FALSE,D71:D5070),CycleTimePercentile)</f>
        <v>0</v>
      </c>
      <c r="F71" s="2" t="e">
        <f xml:space="preserve"> IF(Calculations!C71 = DefectTypeString,  IFERROR(Calculations!J71,""), NA())</f>
        <v>#N/A</v>
      </c>
      <c r="G71" s="10">
        <f t="array" ref="G71">PERCENTILE(IF(ISERROR(F71:F5070)=FALSE,F71:F5070),CycleTimePercentile)</f>
        <v>0</v>
      </c>
      <c r="H71" s="2" t="e">
        <f ca="1" xml:space="preserve"> IF(OR(Calculations!C71 = "",Calculations!C71 = WorkTypeString),  Calculations!K71, NA())</f>
        <v>#N/A</v>
      </c>
      <c r="I71" s="2" t="e">
        <f xml:space="preserve"> IF(Calculations!C71 = DefectTypeString,  Calculations!K71, NA())</f>
        <v>#N/A</v>
      </c>
      <c r="K71" s="28" t="str">
        <f>IF(ISNUMBER(K70),IF(K70+TIME(1,0,0)&lt;=MAX(IndirectCompletedDates),
IF(HOUR(K70+TIME(1,0,0))&gt;FinishHour,K70+TIME((24-FinishHour)+StartHour,0,0),K70+TIME(1,0,0)),""),"")</f>
        <v/>
      </c>
      <c r="M71" s="2" t="str">
        <f t="shared" si="4"/>
        <v/>
      </c>
      <c r="N71" s="2" t="str">
        <f t="array" ref="N71">IF(ISNUMBER(K71),MIN(IF($B:$B=M71,$C:$C)),"")</f>
        <v/>
      </c>
      <c r="O71" s="10" t="str">
        <f>IF(ISNUMBER(K71),AVERAGEIF($B:$B,M71,$C:$C),"")</f>
        <v/>
      </c>
      <c r="P71" s="2" t="str">
        <f t="array" ref="P71">IF(ISNUMBER(K71),MAX(IF($B:$B=M71,$C:$C)),"")</f>
        <v/>
      </c>
      <c r="Q71" s="2" t="str">
        <f t="array" ref="Q71">IF(ISNUMBER(K71),PERCENTILE(IF($B:$B=M71,$C:$C),0.25),"")</f>
        <v/>
      </c>
      <c r="R71" s="2" t="str">
        <f t="array" ref="R71">IF(ISNUMBER(K71),PERCENTILE(IF($B:$B=M71,$C:$C),0.3),"")</f>
        <v/>
      </c>
      <c r="S71" s="2" t="str">
        <f t="array" ref="S71">IF(ISNUMBER(K71),PERCENTILE(IF($B:$B=M71,$C:$C),0.5),"")</f>
        <v/>
      </c>
      <c r="T71" s="2" t="str">
        <f t="array" ref="T71">IF(ISNUMBER(K71),PERCENTILE(IF($B:$B=M71,$C:$C),0.7),"")</f>
        <v/>
      </c>
      <c r="U71" s="2" t="str">
        <f t="array" ref="U71">IF(ISNUMBER(K71),PERCENTILE(IF($B:$B=M71,$C:$C),0.75),"")</f>
        <v/>
      </c>
      <c r="V71" s="2" t="str">
        <f t="array" ref="V71">IF(ISNUMBER(K71),PERCENTILE(IF($B:$B=M71,$C:$C),0.85),"")</f>
        <v/>
      </c>
    </row>
    <row r="72" spans="1:22" x14ac:dyDescent="0.25">
      <c r="A72" s="8" t="str">
        <f>Calculations!A72</f>
        <v/>
      </c>
      <c r="B72" s="2" t="str">
        <f t="shared" si="3"/>
        <v/>
      </c>
      <c r="C72" s="10" t="str">
        <f>IFERROR(Calculations!J72,"")</f>
        <v/>
      </c>
      <c r="D72" s="10" t="str">
        <f xml:space="preserve"> IF(OR(Calculations!C72 = "",Calculations!C72 = WorkTypeString),  IFERROR(Calculations!J72,""), NA())</f>
        <v/>
      </c>
      <c r="E72" s="10">
        <f t="array" ref="E72">PERCENTILE(IF(ISERROR(D72:D5071)=FALSE,D72:D5071),CycleTimePercentile)</f>
        <v>0</v>
      </c>
      <c r="F72" s="2" t="e">
        <f xml:space="preserve"> IF(Calculations!C72 = DefectTypeString,  IFERROR(Calculations!J72,""), NA())</f>
        <v>#N/A</v>
      </c>
      <c r="G72" s="10">
        <f t="array" ref="G72">PERCENTILE(IF(ISERROR(F72:F5071)=FALSE,F72:F5071),CycleTimePercentile)</f>
        <v>0</v>
      </c>
      <c r="H72" s="2" t="e">
        <f ca="1" xml:space="preserve"> IF(OR(Calculations!C72 = "",Calculations!C72 = WorkTypeString),  Calculations!K72, NA())</f>
        <v>#N/A</v>
      </c>
      <c r="I72" s="2" t="e">
        <f xml:space="preserve"> IF(Calculations!C72 = DefectTypeString,  Calculations!K72, NA())</f>
        <v>#N/A</v>
      </c>
      <c r="K72" s="28" t="str">
        <f>IF(ISNUMBER(K71),IF(K71+TIME(1,0,0)&lt;=MAX(IndirectCompletedDates),
IF(HOUR(K71+TIME(1,0,0))&gt;FinishHour,K71+TIME((24-FinishHour)+StartHour,0,0),K71+TIME(1,0,0)),""),"")</f>
        <v/>
      </c>
      <c r="M72" s="2" t="str">
        <f t="shared" si="4"/>
        <v/>
      </c>
      <c r="N72" s="2" t="str">
        <f t="array" ref="N72">IF(ISNUMBER(K72),MIN(IF($B:$B=M72,$C:$C)),"")</f>
        <v/>
      </c>
      <c r="O72" s="10" t="str">
        <f>IF(ISNUMBER(K72),AVERAGEIF($B:$B,M72,$C:$C),"")</f>
        <v/>
      </c>
      <c r="P72" s="2" t="str">
        <f t="array" ref="P72">IF(ISNUMBER(K72),MAX(IF($B:$B=M72,$C:$C)),"")</f>
        <v/>
      </c>
      <c r="Q72" s="2" t="str">
        <f t="array" ref="Q72">IF(ISNUMBER(K72),PERCENTILE(IF($B:$B=M72,$C:$C),0.25),"")</f>
        <v/>
      </c>
      <c r="R72" s="2" t="str">
        <f t="array" ref="R72">IF(ISNUMBER(K72),PERCENTILE(IF($B:$B=M72,$C:$C),0.3),"")</f>
        <v/>
      </c>
      <c r="S72" s="2" t="str">
        <f t="array" ref="S72">IF(ISNUMBER(K72),PERCENTILE(IF($B:$B=M72,$C:$C),0.5),"")</f>
        <v/>
      </c>
      <c r="T72" s="2" t="str">
        <f t="array" ref="T72">IF(ISNUMBER(K72),PERCENTILE(IF($B:$B=M72,$C:$C),0.7),"")</f>
        <v/>
      </c>
      <c r="U72" s="2" t="str">
        <f t="array" ref="U72">IF(ISNUMBER(K72),PERCENTILE(IF($B:$B=M72,$C:$C),0.75),"")</f>
        <v/>
      </c>
      <c r="V72" s="2" t="str">
        <f t="array" ref="V72">IF(ISNUMBER(K72),PERCENTILE(IF($B:$B=M72,$C:$C),0.85),"")</f>
        <v/>
      </c>
    </row>
    <row r="73" spans="1:22" x14ac:dyDescent="0.25">
      <c r="A73" s="8" t="str">
        <f>Calculations!A73</f>
        <v/>
      </c>
      <c r="B73" s="2" t="str">
        <f t="shared" si="3"/>
        <v/>
      </c>
      <c r="C73" s="10" t="str">
        <f>IFERROR(Calculations!J73,"")</f>
        <v/>
      </c>
      <c r="D73" s="10" t="str">
        <f xml:space="preserve"> IF(OR(Calculations!C73 = "",Calculations!C73 = WorkTypeString),  IFERROR(Calculations!J73,""), NA())</f>
        <v/>
      </c>
      <c r="E73" s="10">
        <f t="array" ref="E73">PERCENTILE(IF(ISERROR(D73:D5072)=FALSE,D73:D5072),CycleTimePercentile)</f>
        <v>0</v>
      </c>
      <c r="F73" s="2" t="e">
        <f xml:space="preserve"> IF(Calculations!C73 = DefectTypeString,  IFERROR(Calculations!J73,""), NA())</f>
        <v>#N/A</v>
      </c>
      <c r="G73" s="10">
        <f t="array" ref="G73">PERCENTILE(IF(ISERROR(F73:F5072)=FALSE,F73:F5072),CycleTimePercentile)</f>
        <v>0</v>
      </c>
      <c r="H73" s="2" t="e">
        <f ca="1" xml:space="preserve"> IF(OR(Calculations!C73 = "",Calculations!C73 = WorkTypeString),  Calculations!K73, NA())</f>
        <v>#N/A</v>
      </c>
      <c r="I73" s="2" t="e">
        <f xml:space="preserve"> IF(Calculations!C73 = DefectTypeString,  Calculations!K73, NA())</f>
        <v>#N/A</v>
      </c>
      <c r="K73" s="28" t="str">
        <f>IF(ISNUMBER(K72),IF(K72+TIME(1,0,0)&lt;=MAX(IndirectCompletedDates),
IF(HOUR(K72+TIME(1,0,0))&gt;FinishHour,K72+TIME((24-FinishHour)+StartHour,0,0),K72+TIME(1,0,0)),""),"")</f>
        <v/>
      </c>
      <c r="M73" s="2" t="str">
        <f t="shared" si="4"/>
        <v/>
      </c>
      <c r="N73" s="2" t="str">
        <f t="array" ref="N73">IF(ISNUMBER(K73),MIN(IF($B:$B=M73,$C:$C)),"")</f>
        <v/>
      </c>
      <c r="O73" s="10" t="str">
        <f>IF(ISNUMBER(K73),AVERAGEIF($B:$B,M73,$C:$C),"")</f>
        <v/>
      </c>
      <c r="P73" s="2" t="str">
        <f t="array" ref="P73">IF(ISNUMBER(K73),MAX(IF($B:$B=M73,$C:$C)),"")</f>
        <v/>
      </c>
      <c r="Q73" s="2" t="str">
        <f t="array" ref="Q73">IF(ISNUMBER(K73),PERCENTILE(IF($B:$B=M73,$C:$C),0.25),"")</f>
        <v/>
      </c>
      <c r="R73" s="2" t="str">
        <f t="array" ref="R73">IF(ISNUMBER(K73),PERCENTILE(IF($B:$B=M73,$C:$C),0.3),"")</f>
        <v/>
      </c>
      <c r="S73" s="2" t="str">
        <f t="array" ref="S73">IF(ISNUMBER(K73),PERCENTILE(IF($B:$B=M73,$C:$C),0.5),"")</f>
        <v/>
      </c>
      <c r="T73" s="2" t="str">
        <f t="array" ref="T73">IF(ISNUMBER(K73),PERCENTILE(IF($B:$B=M73,$C:$C),0.7),"")</f>
        <v/>
      </c>
      <c r="U73" s="2" t="str">
        <f t="array" ref="U73">IF(ISNUMBER(K73),PERCENTILE(IF($B:$B=M73,$C:$C),0.75),"")</f>
        <v/>
      </c>
      <c r="V73" s="2" t="str">
        <f t="array" ref="V73">IF(ISNUMBER(K73),PERCENTILE(IF($B:$B=M73,$C:$C),0.85),"")</f>
        <v/>
      </c>
    </row>
    <row r="74" spans="1:22" x14ac:dyDescent="0.25">
      <c r="A74" s="8" t="str">
        <f>Calculations!A74</f>
        <v/>
      </c>
      <c r="B74" s="2" t="str">
        <f t="shared" si="3"/>
        <v/>
      </c>
      <c r="C74" s="10" t="str">
        <f>IFERROR(Calculations!J74,"")</f>
        <v/>
      </c>
      <c r="D74" s="10" t="str">
        <f xml:space="preserve"> IF(OR(Calculations!C74 = "",Calculations!C74 = WorkTypeString),  IFERROR(Calculations!J74,""), NA())</f>
        <v/>
      </c>
      <c r="E74" s="10">
        <f t="array" ref="E74">PERCENTILE(IF(ISERROR(D74:D5073)=FALSE,D74:D5073),CycleTimePercentile)</f>
        <v>0</v>
      </c>
      <c r="F74" s="2" t="e">
        <f xml:space="preserve"> IF(Calculations!C74 = DefectTypeString,  IFERROR(Calculations!J74,""), NA())</f>
        <v>#N/A</v>
      </c>
      <c r="G74" s="10">
        <f t="array" ref="G74">PERCENTILE(IF(ISERROR(F74:F5073)=FALSE,F74:F5073),CycleTimePercentile)</f>
        <v>0</v>
      </c>
      <c r="H74" s="2" t="e">
        <f ca="1" xml:space="preserve"> IF(OR(Calculations!C74 = "",Calculations!C74 = WorkTypeString),  Calculations!K74, NA())</f>
        <v>#N/A</v>
      </c>
      <c r="I74" s="2" t="e">
        <f xml:space="preserve"> IF(Calculations!C74 = DefectTypeString,  Calculations!K74, NA())</f>
        <v>#N/A</v>
      </c>
      <c r="K74" s="28" t="str">
        <f>IF(ISNUMBER(K73),IF(K73+TIME(1,0,0)&lt;=MAX(IndirectCompletedDates),
IF(HOUR(K73+TIME(1,0,0))&gt;FinishHour,K73+TIME((24-FinishHour)+StartHour,0,0),K73+TIME(1,0,0)),""),"")</f>
        <v/>
      </c>
      <c r="M74" s="2" t="str">
        <f t="shared" si="4"/>
        <v/>
      </c>
      <c r="N74" s="2" t="str">
        <f t="array" ref="N74">IF(ISNUMBER(K74),MIN(IF($B:$B=M74,$C:$C)),"")</f>
        <v/>
      </c>
      <c r="O74" s="10" t="str">
        <f>IF(ISNUMBER(K74),AVERAGEIF($B:$B,M74,$C:$C),"")</f>
        <v/>
      </c>
      <c r="P74" s="2" t="str">
        <f t="array" ref="P74">IF(ISNUMBER(K74),MAX(IF($B:$B=M74,$C:$C)),"")</f>
        <v/>
      </c>
      <c r="Q74" s="2" t="str">
        <f t="array" ref="Q74">IF(ISNUMBER(K74),PERCENTILE(IF($B:$B=M74,$C:$C),0.25),"")</f>
        <v/>
      </c>
      <c r="R74" s="2" t="str">
        <f t="array" ref="R74">IF(ISNUMBER(K74),PERCENTILE(IF($B:$B=M74,$C:$C),0.3),"")</f>
        <v/>
      </c>
      <c r="S74" s="2" t="str">
        <f t="array" ref="S74">IF(ISNUMBER(K74),PERCENTILE(IF($B:$B=M74,$C:$C),0.5),"")</f>
        <v/>
      </c>
      <c r="T74" s="2" t="str">
        <f t="array" ref="T74">IF(ISNUMBER(K74),PERCENTILE(IF($B:$B=M74,$C:$C),0.7),"")</f>
        <v/>
      </c>
      <c r="U74" s="2" t="str">
        <f t="array" ref="U74">IF(ISNUMBER(K74),PERCENTILE(IF($B:$B=M74,$C:$C),0.75),"")</f>
        <v/>
      </c>
      <c r="V74" s="2" t="str">
        <f t="array" ref="V74">IF(ISNUMBER(K74),PERCENTILE(IF($B:$B=M74,$C:$C),0.85),"")</f>
        <v/>
      </c>
    </row>
    <row r="75" spans="1:22" x14ac:dyDescent="0.25">
      <c r="A75" s="8" t="str">
        <f>Calculations!A75</f>
        <v/>
      </c>
      <c r="B75" s="2" t="str">
        <f t="shared" si="3"/>
        <v/>
      </c>
      <c r="C75" s="10" t="str">
        <f>IFERROR(Calculations!J75,"")</f>
        <v/>
      </c>
      <c r="D75" s="10" t="str">
        <f xml:space="preserve"> IF(OR(Calculations!C75 = "",Calculations!C75 = WorkTypeString),  IFERROR(Calculations!J75,""), NA())</f>
        <v/>
      </c>
      <c r="E75" s="10">
        <f t="array" ref="E75">PERCENTILE(IF(ISERROR(D75:D5074)=FALSE,D75:D5074),CycleTimePercentile)</f>
        <v>0</v>
      </c>
      <c r="F75" s="2" t="e">
        <f xml:space="preserve"> IF(Calculations!C75 = DefectTypeString,  IFERROR(Calculations!J75,""), NA())</f>
        <v>#N/A</v>
      </c>
      <c r="G75" s="10">
        <f t="array" ref="G75">PERCENTILE(IF(ISERROR(F75:F5074)=FALSE,F75:F5074),CycleTimePercentile)</f>
        <v>0</v>
      </c>
      <c r="H75" s="2" t="e">
        <f ca="1" xml:space="preserve"> IF(OR(Calculations!C75 = "",Calculations!C75 = WorkTypeString),  Calculations!K75, NA())</f>
        <v>#N/A</v>
      </c>
      <c r="I75" s="2" t="e">
        <f xml:space="preserve"> IF(Calculations!C75 = DefectTypeString,  Calculations!K75, NA())</f>
        <v>#N/A</v>
      </c>
      <c r="K75" s="28" t="str">
        <f>IF(ISNUMBER(K74),IF(K74+TIME(1,0,0)&lt;=MAX(IndirectCompletedDates),
IF(HOUR(K74+TIME(1,0,0))&gt;FinishHour,K74+TIME((24-FinishHour)+StartHour,0,0),K74+TIME(1,0,0)),""),"")</f>
        <v/>
      </c>
      <c r="M75" s="2" t="str">
        <f t="shared" si="4"/>
        <v/>
      </c>
      <c r="N75" s="2" t="str">
        <f t="array" ref="N75">IF(ISNUMBER(K75),MIN(IF($B:$B=M75,$C:$C)),"")</f>
        <v/>
      </c>
      <c r="O75" s="10" t="str">
        <f>IF(ISNUMBER(K75),AVERAGEIF($B:$B,M75,$C:$C),"")</f>
        <v/>
      </c>
      <c r="P75" s="2" t="str">
        <f t="array" ref="P75">IF(ISNUMBER(K75),MAX(IF($B:$B=M75,$C:$C)),"")</f>
        <v/>
      </c>
      <c r="Q75" s="2" t="str">
        <f t="array" ref="Q75">IF(ISNUMBER(K75),PERCENTILE(IF($B:$B=M75,$C:$C),0.25),"")</f>
        <v/>
      </c>
      <c r="R75" s="2" t="str">
        <f t="array" ref="R75">IF(ISNUMBER(K75),PERCENTILE(IF($B:$B=M75,$C:$C),0.3),"")</f>
        <v/>
      </c>
      <c r="S75" s="2" t="str">
        <f t="array" ref="S75">IF(ISNUMBER(K75),PERCENTILE(IF($B:$B=M75,$C:$C),0.5),"")</f>
        <v/>
      </c>
      <c r="T75" s="2" t="str">
        <f t="array" ref="T75">IF(ISNUMBER(K75),PERCENTILE(IF($B:$B=M75,$C:$C),0.7),"")</f>
        <v/>
      </c>
      <c r="U75" s="2" t="str">
        <f t="array" ref="U75">IF(ISNUMBER(K75),PERCENTILE(IF($B:$B=M75,$C:$C),0.75),"")</f>
        <v/>
      </c>
      <c r="V75" s="2" t="str">
        <f t="array" ref="V75">IF(ISNUMBER(K75),PERCENTILE(IF($B:$B=M75,$C:$C),0.85),"")</f>
        <v/>
      </c>
    </row>
    <row r="76" spans="1:22" x14ac:dyDescent="0.25">
      <c r="A76" s="8" t="str">
        <f>Calculations!A76</f>
        <v/>
      </c>
      <c r="B76" s="2" t="str">
        <f t="shared" si="3"/>
        <v/>
      </c>
      <c r="C76" s="10" t="str">
        <f>IFERROR(Calculations!J76,"")</f>
        <v/>
      </c>
      <c r="D76" s="10" t="str">
        <f xml:space="preserve"> IF(OR(Calculations!C76 = "",Calculations!C76 = WorkTypeString),  IFERROR(Calculations!J76,""), NA())</f>
        <v/>
      </c>
      <c r="E76" s="10">
        <f t="array" ref="E76">PERCENTILE(IF(ISERROR(D76:D5075)=FALSE,D76:D5075),CycleTimePercentile)</f>
        <v>0</v>
      </c>
      <c r="F76" s="2" t="e">
        <f xml:space="preserve"> IF(Calculations!C76 = DefectTypeString,  IFERROR(Calculations!J76,""), NA())</f>
        <v>#N/A</v>
      </c>
      <c r="G76" s="10">
        <f t="array" ref="G76">PERCENTILE(IF(ISERROR(F76:F5075)=FALSE,F76:F5075),CycleTimePercentile)</f>
        <v>0</v>
      </c>
      <c r="H76" s="2" t="e">
        <f ca="1" xml:space="preserve"> IF(OR(Calculations!C76 = "",Calculations!C76 = WorkTypeString),  Calculations!K76, NA())</f>
        <v>#N/A</v>
      </c>
      <c r="I76" s="2" t="e">
        <f xml:space="preserve"> IF(Calculations!C76 = DefectTypeString,  Calculations!K76, NA())</f>
        <v>#N/A</v>
      </c>
      <c r="K76" s="28" t="str">
        <f>IF(ISNUMBER(K75),IF(K75+TIME(1,0,0)&lt;=MAX(IndirectCompletedDates),
IF(HOUR(K75+TIME(1,0,0))&gt;FinishHour,K75+TIME((24-FinishHour)+StartHour,0,0),K75+TIME(1,0,0)),""),"")</f>
        <v/>
      </c>
      <c r="M76" s="2" t="str">
        <f t="shared" si="4"/>
        <v/>
      </c>
      <c r="N76" s="2" t="str">
        <f t="array" ref="N76">IF(ISNUMBER(K76),MIN(IF($B:$B=M76,$C:$C)),"")</f>
        <v/>
      </c>
      <c r="O76" s="10" t="str">
        <f>IF(ISNUMBER(K76),AVERAGEIF($B:$B,M76,$C:$C),"")</f>
        <v/>
      </c>
      <c r="P76" s="2" t="str">
        <f t="array" ref="P76">IF(ISNUMBER(K76),MAX(IF($B:$B=M76,$C:$C)),"")</f>
        <v/>
      </c>
      <c r="Q76" s="2" t="str">
        <f t="array" ref="Q76">IF(ISNUMBER(K76),PERCENTILE(IF($B:$B=M76,$C:$C),0.25),"")</f>
        <v/>
      </c>
      <c r="R76" s="2" t="str">
        <f t="array" ref="R76">IF(ISNUMBER(K76),PERCENTILE(IF($B:$B=M76,$C:$C),0.3),"")</f>
        <v/>
      </c>
      <c r="S76" s="2" t="str">
        <f t="array" ref="S76">IF(ISNUMBER(K76),PERCENTILE(IF($B:$B=M76,$C:$C),0.5),"")</f>
        <v/>
      </c>
      <c r="T76" s="2" t="str">
        <f t="array" ref="T76">IF(ISNUMBER(K76),PERCENTILE(IF($B:$B=M76,$C:$C),0.7),"")</f>
        <v/>
      </c>
      <c r="U76" s="2" t="str">
        <f t="array" ref="U76">IF(ISNUMBER(K76),PERCENTILE(IF($B:$B=M76,$C:$C),0.75),"")</f>
        <v/>
      </c>
      <c r="V76" s="2" t="str">
        <f t="array" ref="V76">IF(ISNUMBER(K76),PERCENTILE(IF($B:$B=M76,$C:$C),0.85),"")</f>
        <v/>
      </c>
    </row>
    <row r="77" spans="1:22" x14ac:dyDescent="0.25">
      <c r="A77" s="8" t="str">
        <f>Calculations!A77</f>
        <v/>
      </c>
      <c r="B77" s="2" t="str">
        <f t="shared" si="3"/>
        <v/>
      </c>
      <c r="C77" s="10" t="str">
        <f>IFERROR(Calculations!J77,"")</f>
        <v/>
      </c>
      <c r="D77" s="10" t="str">
        <f xml:space="preserve"> IF(OR(Calculations!C77 = "",Calculations!C77 = WorkTypeString),  IFERROR(Calculations!J77,""), NA())</f>
        <v/>
      </c>
      <c r="E77" s="10">
        <f t="array" ref="E77">PERCENTILE(IF(ISERROR(D77:D5076)=FALSE,D77:D5076),CycleTimePercentile)</f>
        <v>0</v>
      </c>
      <c r="F77" s="2" t="e">
        <f xml:space="preserve"> IF(Calculations!C77 = DefectTypeString,  IFERROR(Calculations!J77,""), NA())</f>
        <v>#N/A</v>
      </c>
      <c r="G77" s="10">
        <f t="array" ref="G77">PERCENTILE(IF(ISERROR(F77:F5076)=FALSE,F77:F5076),CycleTimePercentile)</f>
        <v>0</v>
      </c>
      <c r="H77" s="2" t="e">
        <f ca="1" xml:space="preserve"> IF(OR(Calculations!C77 = "",Calculations!C77 = WorkTypeString),  Calculations!K77, NA())</f>
        <v>#N/A</v>
      </c>
      <c r="I77" s="2" t="e">
        <f xml:space="preserve"> IF(Calculations!C77 = DefectTypeString,  Calculations!K77, NA())</f>
        <v>#N/A</v>
      </c>
      <c r="K77" s="28" t="str">
        <f>IF(ISNUMBER(K76),IF(K76+TIME(1,0,0)&lt;=MAX(IndirectCompletedDates),
IF(HOUR(K76+TIME(1,0,0))&gt;FinishHour,K76+TIME((24-FinishHour)+StartHour,0,0),K76+TIME(1,0,0)),""),"")</f>
        <v/>
      </c>
      <c r="M77" s="2" t="str">
        <f t="shared" si="4"/>
        <v/>
      </c>
      <c r="N77" s="2" t="str">
        <f t="array" ref="N77">IF(ISNUMBER(K77),MIN(IF($B:$B=M77,$C:$C)),"")</f>
        <v/>
      </c>
      <c r="O77" s="10" t="str">
        <f>IF(ISNUMBER(K77),AVERAGEIF($B:$B,M77,$C:$C),"")</f>
        <v/>
      </c>
      <c r="P77" s="2" t="str">
        <f t="array" ref="P77">IF(ISNUMBER(K77),MAX(IF($B:$B=M77,$C:$C)),"")</f>
        <v/>
      </c>
      <c r="Q77" s="2" t="str">
        <f t="array" ref="Q77">IF(ISNUMBER(K77),PERCENTILE(IF($B:$B=M77,$C:$C),0.25),"")</f>
        <v/>
      </c>
      <c r="R77" s="2" t="str">
        <f t="array" ref="R77">IF(ISNUMBER(K77),PERCENTILE(IF($B:$B=M77,$C:$C),0.3),"")</f>
        <v/>
      </c>
      <c r="S77" s="2" t="str">
        <f t="array" ref="S77">IF(ISNUMBER(K77),PERCENTILE(IF($B:$B=M77,$C:$C),0.5),"")</f>
        <v/>
      </c>
      <c r="T77" s="2" t="str">
        <f t="array" ref="T77">IF(ISNUMBER(K77),PERCENTILE(IF($B:$B=M77,$C:$C),0.7),"")</f>
        <v/>
      </c>
      <c r="U77" s="2" t="str">
        <f t="array" ref="U77">IF(ISNUMBER(K77),PERCENTILE(IF($B:$B=M77,$C:$C),0.75),"")</f>
        <v/>
      </c>
      <c r="V77" s="2" t="str">
        <f t="array" ref="V77">IF(ISNUMBER(K77),PERCENTILE(IF($B:$B=M77,$C:$C),0.85),"")</f>
        <v/>
      </c>
    </row>
    <row r="78" spans="1:22" x14ac:dyDescent="0.25">
      <c r="A78" s="8" t="str">
        <f>Calculations!A78</f>
        <v/>
      </c>
      <c r="B78" s="2" t="str">
        <f t="shared" si="3"/>
        <v/>
      </c>
      <c r="C78" s="10" t="str">
        <f>IFERROR(Calculations!J78,"")</f>
        <v/>
      </c>
      <c r="D78" s="10" t="str">
        <f xml:space="preserve"> IF(OR(Calculations!C78 = "",Calculations!C78 = WorkTypeString),  IFERROR(Calculations!J78,""), NA())</f>
        <v/>
      </c>
      <c r="E78" s="10">
        <f t="array" ref="E78">PERCENTILE(IF(ISERROR(D78:D5077)=FALSE,D78:D5077),CycleTimePercentile)</f>
        <v>0</v>
      </c>
      <c r="F78" s="2" t="e">
        <f xml:space="preserve"> IF(Calculations!C78 = DefectTypeString,  IFERROR(Calculations!J78,""), NA())</f>
        <v>#N/A</v>
      </c>
      <c r="G78" s="10">
        <f t="array" ref="G78">PERCENTILE(IF(ISERROR(F78:F5077)=FALSE,F78:F5077),CycleTimePercentile)</f>
        <v>0</v>
      </c>
      <c r="H78" s="2" t="e">
        <f ca="1" xml:space="preserve"> IF(OR(Calculations!C78 = "",Calculations!C78 = WorkTypeString),  Calculations!K78, NA())</f>
        <v>#N/A</v>
      </c>
      <c r="I78" s="2" t="e">
        <f xml:space="preserve"> IF(Calculations!C78 = DefectTypeString,  Calculations!K78, NA())</f>
        <v>#N/A</v>
      </c>
      <c r="K78" s="28" t="str">
        <f>IF(ISNUMBER(K77),IF(K77+TIME(1,0,0)&lt;=MAX(IndirectCompletedDates),
IF(HOUR(K77+TIME(1,0,0))&gt;FinishHour,K77+TIME((24-FinishHour)+StartHour,0,0),K77+TIME(1,0,0)),""),"")</f>
        <v/>
      </c>
      <c r="M78" s="2" t="str">
        <f t="shared" si="4"/>
        <v/>
      </c>
      <c r="N78" s="2" t="str">
        <f t="array" ref="N78">IF(ISNUMBER(K78),MIN(IF($B:$B=M78,$C:$C)),"")</f>
        <v/>
      </c>
      <c r="O78" s="10" t="str">
        <f>IF(ISNUMBER(K78),AVERAGEIF($B:$B,M78,$C:$C),"")</f>
        <v/>
      </c>
      <c r="P78" s="2" t="str">
        <f t="array" ref="P78">IF(ISNUMBER(K78),MAX(IF($B:$B=M78,$C:$C)),"")</f>
        <v/>
      </c>
      <c r="Q78" s="2" t="str">
        <f t="array" ref="Q78">IF(ISNUMBER(K78),PERCENTILE(IF($B:$B=M78,$C:$C),0.25),"")</f>
        <v/>
      </c>
      <c r="R78" s="2" t="str">
        <f t="array" ref="R78">IF(ISNUMBER(K78),PERCENTILE(IF($B:$B=M78,$C:$C),0.3),"")</f>
        <v/>
      </c>
      <c r="S78" s="2" t="str">
        <f t="array" ref="S78">IF(ISNUMBER(K78),PERCENTILE(IF($B:$B=M78,$C:$C),0.5),"")</f>
        <v/>
      </c>
      <c r="T78" s="2" t="str">
        <f t="array" ref="T78">IF(ISNUMBER(K78),PERCENTILE(IF($B:$B=M78,$C:$C),0.7),"")</f>
        <v/>
      </c>
      <c r="U78" s="2" t="str">
        <f t="array" ref="U78">IF(ISNUMBER(K78),PERCENTILE(IF($B:$B=M78,$C:$C),0.75),"")</f>
        <v/>
      </c>
      <c r="V78" s="2" t="str">
        <f t="array" ref="V78">IF(ISNUMBER(K78),PERCENTILE(IF($B:$B=M78,$C:$C),0.85),"")</f>
        <v/>
      </c>
    </row>
    <row r="79" spans="1:22" x14ac:dyDescent="0.25">
      <c r="A79" s="8" t="str">
        <f>Calculations!A79</f>
        <v/>
      </c>
      <c r="B79" s="2" t="str">
        <f t="shared" si="3"/>
        <v/>
      </c>
      <c r="C79" s="10" t="str">
        <f>IFERROR(Calculations!J79,"")</f>
        <v/>
      </c>
      <c r="D79" s="10" t="str">
        <f xml:space="preserve"> IF(OR(Calculations!C79 = "",Calculations!C79 = WorkTypeString),  IFERROR(Calculations!J79,""), NA())</f>
        <v/>
      </c>
      <c r="E79" s="10">
        <f t="array" ref="E79">PERCENTILE(IF(ISERROR(D79:D5078)=FALSE,D79:D5078),CycleTimePercentile)</f>
        <v>0</v>
      </c>
      <c r="F79" s="2" t="e">
        <f xml:space="preserve"> IF(Calculations!C79 = DefectTypeString,  IFERROR(Calculations!J79,""), NA())</f>
        <v>#N/A</v>
      </c>
      <c r="G79" s="10">
        <f t="array" ref="G79">PERCENTILE(IF(ISERROR(F79:F5078)=FALSE,F79:F5078),CycleTimePercentile)</f>
        <v>0</v>
      </c>
      <c r="H79" s="2" t="e">
        <f ca="1" xml:space="preserve"> IF(OR(Calculations!C79 = "",Calculations!C79 = WorkTypeString),  Calculations!K79, NA())</f>
        <v>#N/A</v>
      </c>
      <c r="I79" s="2" t="e">
        <f xml:space="preserve"> IF(Calculations!C79 = DefectTypeString,  Calculations!K79, NA())</f>
        <v>#N/A</v>
      </c>
      <c r="K79" s="28" t="str">
        <f>IF(ISNUMBER(K78),IF(K78+TIME(1,0,0)&lt;=MAX(IndirectCompletedDates),
IF(HOUR(K78+TIME(1,0,0))&gt;FinishHour,K78+TIME((24-FinishHour)+StartHour,0,0),K78+TIME(1,0,0)),""),"")</f>
        <v/>
      </c>
      <c r="M79" s="2" t="str">
        <f t="shared" si="4"/>
        <v/>
      </c>
      <c r="N79" s="2" t="str">
        <f t="array" ref="N79">IF(ISNUMBER(K79),MIN(IF($B:$B=M79,$C:$C)),"")</f>
        <v/>
      </c>
      <c r="O79" s="10" t="str">
        <f>IF(ISNUMBER(K79),AVERAGEIF($B:$B,M79,$C:$C),"")</f>
        <v/>
      </c>
      <c r="P79" s="2" t="str">
        <f t="array" ref="P79">IF(ISNUMBER(K79),MAX(IF($B:$B=M79,$C:$C)),"")</f>
        <v/>
      </c>
      <c r="Q79" s="2" t="str">
        <f t="array" ref="Q79">IF(ISNUMBER(K79),PERCENTILE(IF($B:$B=M79,$C:$C),0.25),"")</f>
        <v/>
      </c>
      <c r="R79" s="2" t="str">
        <f t="array" ref="R79">IF(ISNUMBER(K79),PERCENTILE(IF($B:$B=M79,$C:$C),0.3),"")</f>
        <v/>
      </c>
      <c r="S79" s="2" t="str">
        <f t="array" ref="S79">IF(ISNUMBER(K79),PERCENTILE(IF($B:$B=M79,$C:$C),0.5),"")</f>
        <v/>
      </c>
      <c r="T79" s="2" t="str">
        <f t="array" ref="T79">IF(ISNUMBER(K79),PERCENTILE(IF($B:$B=M79,$C:$C),0.7),"")</f>
        <v/>
      </c>
      <c r="U79" s="2" t="str">
        <f t="array" ref="U79">IF(ISNUMBER(K79),PERCENTILE(IF($B:$B=M79,$C:$C),0.75),"")</f>
        <v/>
      </c>
      <c r="V79" s="2" t="str">
        <f t="array" ref="V79">IF(ISNUMBER(K79),PERCENTILE(IF($B:$B=M79,$C:$C),0.85),"")</f>
        <v/>
      </c>
    </row>
    <row r="80" spans="1:22" x14ac:dyDescent="0.25">
      <c r="A80" s="8" t="str">
        <f>Calculations!A80</f>
        <v/>
      </c>
      <c r="B80" s="2" t="str">
        <f t="shared" si="3"/>
        <v/>
      </c>
      <c r="C80" s="10" t="str">
        <f>IFERROR(Calculations!J80,"")</f>
        <v/>
      </c>
      <c r="D80" s="10" t="str">
        <f xml:space="preserve"> IF(OR(Calculations!C80 = "",Calculations!C80 = WorkTypeString),  IFERROR(Calculations!J80,""), NA())</f>
        <v/>
      </c>
      <c r="E80" s="10">
        <f t="array" ref="E80">PERCENTILE(IF(ISERROR(D80:D5079)=FALSE,D80:D5079),CycleTimePercentile)</f>
        <v>0</v>
      </c>
      <c r="F80" s="2" t="e">
        <f xml:space="preserve"> IF(Calculations!C80 = DefectTypeString,  IFERROR(Calculations!J80,""), NA())</f>
        <v>#N/A</v>
      </c>
      <c r="G80" s="10">
        <f t="array" ref="G80">PERCENTILE(IF(ISERROR(F80:F5079)=FALSE,F80:F5079),CycleTimePercentile)</f>
        <v>0</v>
      </c>
      <c r="H80" s="2" t="e">
        <f ca="1" xml:space="preserve"> IF(OR(Calculations!C80 = "",Calculations!C80 = WorkTypeString),  Calculations!K80, NA())</f>
        <v>#N/A</v>
      </c>
      <c r="I80" s="2" t="e">
        <f xml:space="preserve"> IF(Calculations!C80 = DefectTypeString,  Calculations!K80, NA())</f>
        <v>#N/A</v>
      </c>
      <c r="K80" s="28" t="str">
        <f>IF(ISNUMBER(K79),IF(K79+TIME(1,0,0)&lt;=MAX(IndirectCompletedDates),
IF(HOUR(K79+TIME(1,0,0))&gt;FinishHour,K79+TIME((24-FinishHour)+StartHour,0,0),K79+TIME(1,0,0)),""),"")</f>
        <v/>
      </c>
      <c r="M80" s="2" t="str">
        <f t="shared" si="4"/>
        <v/>
      </c>
      <c r="N80" s="2" t="str">
        <f t="array" ref="N80">IF(ISNUMBER(K80),MIN(IF($B:$B=M80,$C:$C)),"")</f>
        <v/>
      </c>
      <c r="O80" s="10" t="str">
        <f>IF(ISNUMBER(K80),AVERAGEIF($B:$B,M80,$C:$C),"")</f>
        <v/>
      </c>
      <c r="P80" s="2" t="str">
        <f t="array" ref="P80">IF(ISNUMBER(K80),MAX(IF($B:$B=M80,$C:$C)),"")</f>
        <v/>
      </c>
      <c r="Q80" s="2" t="str">
        <f t="array" ref="Q80">IF(ISNUMBER(K80),PERCENTILE(IF($B:$B=M80,$C:$C),0.25),"")</f>
        <v/>
      </c>
      <c r="R80" s="2" t="str">
        <f t="array" ref="R80">IF(ISNUMBER(K80),PERCENTILE(IF($B:$B=M80,$C:$C),0.3),"")</f>
        <v/>
      </c>
      <c r="S80" s="2" t="str">
        <f t="array" ref="S80">IF(ISNUMBER(K80),PERCENTILE(IF($B:$B=M80,$C:$C),0.5),"")</f>
        <v/>
      </c>
      <c r="T80" s="2" t="str">
        <f t="array" ref="T80">IF(ISNUMBER(K80),PERCENTILE(IF($B:$B=M80,$C:$C),0.7),"")</f>
        <v/>
      </c>
      <c r="U80" s="2" t="str">
        <f t="array" ref="U80">IF(ISNUMBER(K80),PERCENTILE(IF($B:$B=M80,$C:$C),0.75),"")</f>
        <v/>
      </c>
      <c r="V80" s="2" t="str">
        <f t="array" ref="V80">IF(ISNUMBER(K80),PERCENTILE(IF($B:$B=M80,$C:$C),0.85),"")</f>
        <v/>
      </c>
    </row>
    <row r="81" spans="1:22" x14ac:dyDescent="0.25">
      <c r="A81" s="8" t="str">
        <f>Calculations!A81</f>
        <v/>
      </c>
      <c r="B81" s="2" t="str">
        <f t="shared" si="3"/>
        <v/>
      </c>
      <c r="C81" s="10" t="str">
        <f>IFERROR(Calculations!J81,"")</f>
        <v/>
      </c>
      <c r="D81" s="10" t="str">
        <f xml:space="preserve"> IF(OR(Calculations!C81 = "",Calculations!C81 = WorkTypeString),  IFERROR(Calculations!J81,""), NA())</f>
        <v/>
      </c>
      <c r="E81" s="10">
        <f t="array" ref="E81">PERCENTILE(IF(ISERROR(D81:D5080)=FALSE,D81:D5080),CycleTimePercentile)</f>
        <v>0</v>
      </c>
      <c r="F81" s="2" t="e">
        <f xml:space="preserve"> IF(Calculations!C81 = DefectTypeString,  IFERROR(Calculations!J81,""), NA())</f>
        <v>#N/A</v>
      </c>
      <c r="G81" s="10">
        <f t="array" ref="G81">PERCENTILE(IF(ISERROR(F81:F5080)=FALSE,F81:F5080),CycleTimePercentile)</f>
        <v>0</v>
      </c>
      <c r="H81" s="2" t="e">
        <f ca="1" xml:space="preserve"> IF(OR(Calculations!C81 = "",Calculations!C81 = WorkTypeString),  Calculations!K81, NA())</f>
        <v>#N/A</v>
      </c>
      <c r="I81" s="2" t="e">
        <f xml:space="preserve"> IF(Calculations!C81 = DefectTypeString,  Calculations!K81, NA())</f>
        <v>#N/A</v>
      </c>
      <c r="K81" s="28" t="str">
        <f>IF(ISNUMBER(K80),IF(K80+TIME(1,0,0)&lt;=MAX(IndirectCompletedDates),
IF(HOUR(K80+TIME(1,0,0))&gt;FinishHour,K80+TIME((24-FinishHour)+StartHour,0,0),K80+TIME(1,0,0)),""),"")</f>
        <v/>
      </c>
      <c r="M81" s="2" t="str">
        <f t="shared" si="4"/>
        <v/>
      </c>
      <c r="N81" s="2" t="str">
        <f t="array" ref="N81">IF(ISNUMBER(K81),MIN(IF($B:$B=M81,$C:$C)),"")</f>
        <v/>
      </c>
      <c r="O81" s="10" t="str">
        <f>IF(ISNUMBER(K81),AVERAGEIF($B:$B,M81,$C:$C),"")</f>
        <v/>
      </c>
      <c r="P81" s="2" t="str">
        <f t="array" ref="P81">IF(ISNUMBER(K81),MAX(IF($B:$B=M81,$C:$C)),"")</f>
        <v/>
      </c>
      <c r="Q81" s="2" t="str">
        <f t="array" ref="Q81">IF(ISNUMBER(K81),PERCENTILE(IF($B:$B=M81,$C:$C),0.25),"")</f>
        <v/>
      </c>
      <c r="R81" s="2" t="str">
        <f t="array" ref="R81">IF(ISNUMBER(K81),PERCENTILE(IF($B:$B=M81,$C:$C),0.3),"")</f>
        <v/>
      </c>
      <c r="S81" s="2" t="str">
        <f t="array" ref="S81">IF(ISNUMBER(K81),PERCENTILE(IF($B:$B=M81,$C:$C),0.5),"")</f>
        <v/>
      </c>
      <c r="T81" s="2" t="str">
        <f t="array" ref="T81">IF(ISNUMBER(K81),PERCENTILE(IF($B:$B=M81,$C:$C),0.7),"")</f>
        <v/>
      </c>
      <c r="U81" s="2" t="str">
        <f t="array" ref="U81">IF(ISNUMBER(K81),PERCENTILE(IF($B:$B=M81,$C:$C),0.75),"")</f>
        <v/>
      </c>
      <c r="V81" s="2" t="str">
        <f t="array" ref="V81">IF(ISNUMBER(K81),PERCENTILE(IF($B:$B=M81,$C:$C),0.85),"")</f>
        <v/>
      </c>
    </row>
    <row r="82" spans="1:22" x14ac:dyDescent="0.25">
      <c r="A82" s="8" t="str">
        <f>Calculations!A82</f>
        <v/>
      </c>
      <c r="B82" s="2" t="str">
        <f t="shared" si="3"/>
        <v/>
      </c>
      <c r="C82" s="10" t="str">
        <f>IFERROR(Calculations!J82,"")</f>
        <v/>
      </c>
      <c r="D82" s="10" t="str">
        <f xml:space="preserve"> IF(OR(Calculations!C82 = "",Calculations!C82 = WorkTypeString),  IFERROR(Calculations!J82,""), NA())</f>
        <v/>
      </c>
      <c r="E82" s="10">
        <f t="array" ref="E82">PERCENTILE(IF(ISERROR(D82:D5081)=FALSE,D82:D5081),CycleTimePercentile)</f>
        <v>0</v>
      </c>
      <c r="F82" s="2" t="e">
        <f xml:space="preserve"> IF(Calculations!C82 = DefectTypeString,  IFERROR(Calculations!J82,""), NA())</f>
        <v>#N/A</v>
      </c>
      <c r="G82" s="10">
        <f t="array" ref="G82">PERCENTILE(IF(ISERROR(F82:F5081)=FALSE,F82:F5081),CycleTimePercentile)</f>
        <v>0</v>
      </c>
      <c r="H82" s="2" t="e">
        <f ca="1" xml:space="preserve"> IF(OR(Calculations!C82 = "",Calculations!C82 = WorkTypeString),  Calculations!K82, NA())</f>
        <v>#N/A</v>
      </c>
      <c r="I82" s="2" t="e">
        <f xml:space="preserve"> IF(Calculations!C82 = DefectTypeString,  Calculations!K82, NA())</f>
        <v>#N/A</v>
      </c>
      <c r="K82" s="28" t="str">
        <f>IF(ISNUMBER(K81),IF(K81+TIME(1,0,0)&lt;=MAX(IndirectCompletedDates),
IF(HOUR(K81+TIME(1,0,0))&gt;FinishHour,K81+TIME((24-FinishHour)+StartHour,0,0),K81+TIME(1,0,0)),""),"")</f>
        <v/>
      </c>
      <c r="M82" s="2" t="str">
        <f t="shared" si="4"/>
        <v/>
      </c>
      <c r="N82" s="2" t="str">
        <f t="array" ref="N82">IF(ISNUMBER(K82),MIN(IF($B:$B=M82,$C:$C)),"")</f>
        <v/>
      </c>
      <c r="O82" s="10" t="str">
        <f>IF(ISNUMBER(K82),AVERAGEIF($B:$B,M82,$C:$C),"")</f>
        <v/>
      </c>
      <c r="P82" s="2" t="str">
        <f t="array" ref="P82">IF(ISNUMBER(K82),MAX(IF($B:$B=M82,$C:$C)),"")</f>
        <v/>
      </c>
      <c r="Q82" s="2" t="str">
        <f t="array" ref="Q82">IF(ISNUMBER(K82),PERCENTILE(IF($B:$B=M82,$C:$C),0.25),"")</f>
        <v/>
      </c>
      <c r="R82" s="2" t="str">
        <f t="array" ref="R82">IF(ISNUMBER(K82),PERCENTILE(IF($B:$B=M82,$C:$C),0.3),"")</f>
        <v/>
      </c>
      <c r="S82" s="2" t="str">
        <f t="array" ref="S82">IF(ISNUMBER(K82),PERCENTILE(IF($B:$B=M82,$C:$C),0.5),"")</f>
        <v/>
      </c>
      <c r="T82" s="2" t="str">
        <f t="array" ref="T82">IF(ISNUMBER(K82),PERCENTILE(IF($B:$B=M82,$C:$C),0.7),"")</f>
        <v/>
      </c>
      <c r="U82" s="2" t="str">
        <f t="array" ref="U82">IF(ISNUMBER(K82),PERCENTILE(IF($B:$B=M82,$C:$C),0.75),"")</f>
        <v/>
      </c>
      <c r="V82" s="2" t="str">
        <f t="array" ref="V82">IF(ISNUMBER(K82),PERCENTILE(IF($B:$B=M82,$C:$C),0.85),"")</f>
        <v/>
      </c>
    </row>
    <row r="83" spans="1:22" x14ac:dyDescent="0.25">
      <c r="A83" s="8" t="str">
        <f>Calculations!A83</f>
        <v/>
      </c>
      <c r="B83" s="2" t="str">
        <f t="shared" si="3"/>
        <v/>
      </c>
      <c r="C83" s="10" t="str">
        <f>IFERROR(Calculations!J83,"")</f>
        <v/>
      </c>
      <c r="D83" s="10" t="str">
        <f xml:space="preserve"> IF(OR(Calculations!C83 = "",Calculations!C83 = WorkTypeString),  IFERROR(Calculations!J83,""), NA())</f>
        <v/>
      </c>
      <c r="E83" s="10">
        <f t="array" ref="E83">PERCENTILE(IF(ISERROR(D83:D5082)=FALSE,D83:D5082),CycleTimePercentile)</f>
        <v>0</v>
      </c>
      <c r="F83" s="2" t="e">
        <f xml:space="preserve"> IF(Calculations!C83 = DefectTypeString,  IFERROR(Calculations!J83,""), NA())</f>
        <v>#N/A</v>
      </c>
      <c r="G83" s="10">
        <f t="array" ref="G83">PERCENTILE(IF(ISERROR(F83:F5082)=FALSE,F83:F5082),CycleTimePercentile)</f>
        <v>0</v>
      </c>
      <c r="H83" s="2" t="e">
        <f ca="1" xml:space="preserve"> IF(OR(Calculations!C83 = "",Calculations!C83 = WorkTypeString),  Calculations!K83, NA())</f>
        <v>#N/A</v>
      </c>
      <c r="I83" s="2" t="e">
        <f xml:space="preserve"> IF(Calculations!C83 = DefectTypeString,  Calculations!K83, NA())</f>
        <v>#N/A</v>
      </c>
      <c r="K83" s="28" t="str">
        <f>IF(ISNUMBER(K82),IF(K82+TIME(1,0,0)&lt;=MAX(IndirectCompletedDates),
IF(HOUR(K82+TIME(1,0,0))&gt;FinishHour,K82+TIME((24-FinishHour)+StartHour,0,0),K82+TIME(1,0,0)),""),"")</f>
        <v/>
      </c>
      <c r="M83" s="2" t="str">
        <f t="shared" si="4"/>
        <v/>
      </c>
      <c r="N83" s="2" t="str">
        <f t="array" ref="N83">IF(ISNUMBER(K83),MIN(IF($B:$B=M83,$C:$C)),"")</f>
        <v/>
      </c>
      <c r="O83" s="10" t="str">
        <f>IF(ISNUMBER(K83),AVERAGEIF($B:$B,M83,$C:$C),"")</f>
        <v/>
      </c>
      <c r="P83" s="2" t="str">
        <f t="array" ref="P83">IF(ISNUMBER(K83),MAX(IF($B:$B=M83,$C:$C)),"")</f>
        <v/>
      </c>
      <c r="Q83" s="2" t="str">
        <f t="array" ref="Q83">IF(ISNUMBER(K83),PERCENTILE(IF($B:$B=M83,$C:$C),0.25),"")</f>
        <v/>
      </c>
      <c r="R83" s="2" t="str">
        <f t="array" ref="R83">IF(ISNUMBER(K83),PERCENTILE(IF($B:$B=M83,$C:$C),0.3),"")</f>
        <v/>
      </c>
      <c r="S83" s="2" t="str">
        <f t="array" ref="S83">IF(ISNUMBER(K83),PERCENTILE(IF($B:$B=M83,$C:$C),0.5),"")</f>
        <v/>
      </c>
      <c r="T83" s="2" t="str">
        <f t="array" ref="T83">IF(ISNUMBER(K83),PERCENTILE(IF($B:$B=M83,$C:$C),0.7),"")</f>
        <v/>
      </c>
      <c r="U83" s="2" t="str">
        <f t="array" ref="U83">IF(ISNUMBER(K83),PERCENTILE(IF($B:$B=M83,$C:$C),0.75),"")</f>
        <v/>
      </c>
      <c r="V83" s="2" t="str">
        <f t="array" ref="V83">IF(ISNUMBER(K83),PERCENTILE(IF($B:$B=M83,$C:$C),0.85),"")</f>
        <v/>
      </c>
    </row>
    <row r="84" spans="1:22" x14ac:dyDescent="0.25">
      <c r="A84" s="8" t="str">
        <f>Calculations!A84</f>
        <v/>
      </c>
      <c r="B84" s="2" t="str">
        <f t="shared" si="3"/>
        <v/>
      </c>
      <c r="C84" s="10" t="str">
        <f>IFERROR(Calculations!J84,"")</f>
        <v/>
      </c>
      <c r="D84" s="10" t="str">
        <f xml:space="preserve"> IF(OR(Calculations!C84 = "",Calculations!C84 = WorkTypeString),  IFERROR(Calculations!J84,""), NA())</f>
        <v/>
      </c>
      <c r="E84" s="10">
        <f t="array" ref="E84">PERCENTILE(IF(ISERROR(D84:D5083)=FALSE,D84:D5083),CycleTimePercentile)</f>
        <v>0</v>
      </c>
      <c r="F84" s="2" t="e">
        <f xml:space="preserve"> IF(Calculations!C84 = DefectTypeString,  IFERROR(Calculations!J84,""), NA())</f>
        <v>#N/A</v>
      </c>
      <c r="G84" s="10">
        <f t="array" ref="G84">PERCENTILE(IF(ISERROR(F84:F5083)=FALSE,F84:F5083),CycleTimePercentile)</f>
        <v>0</v>
      </c>
      <c r="H84" s="2" t="e">
        <f ca="1" xml:space="preserve"> IF(OR(Calculations!C84 = "",Calculations!C84 = WorkTypeString),  Calculations!K84, NA())</f>
        <v>#N/A</v>
      </c>
      <c r="I84" s="2" t="e">
        <f xml:space="preserve"> IF(Calculations!C84 = DefectTypeString,  Calculations!K84, NA())</f>
        <v>#N/A</v>
      </c>
      <c r="K84" s="28" t="str">
        <f>IF(ISNUMBER(K83),IF(K83+TIME(1,0,0)&lt;=MAX(IndirectCompletedDates),
IF(HOUR(K83+TIME(1,0,0))&gt;FinishHour,K83+TIME((24-FinishHour)+StartHour,0,0),K83+TIME(1,0,0)),""),"")</f>
        <v/>
      </c>
      <c r="M84" s="2" t="str">
        <f t="shared" si="4"/>
        <v/>
      </c>
      <c r="N84" s="2" t="str">
        <f t="array" ref="N84">IF(ISNUMBER(K84),MIN(IF($B:$B=M84,$C:$C)),"")</f>
        <v/>
      </c>
      <c r="O84" s="10" t="str">
        <f>IF(ISNUMBER(K84),AVERAGEIF($B:$B,M84,$C:$C),"")</f>
        <v/>
      </c>
      <c r="P84" s="2" t="str">
        <f t="array" ref="P84">IF(ISNUMBER(K84),MAX(IF($B:$B=M84,$C:$C)),"")</f>
        <v/>
      </c>
      <c r="Q84" s="2" t="str">
        <f t="array" ref="Q84">IF(ISNUMBER(K84),PERCENTILE(IF($B:$B=M84,$C:$C),0.25),"")</f>
        <v/>
      </c>
      <c r="R84" s="2" t="str">
        <f t="array" ref="R84">IF(ISNUMBER(K84),PERCENTILE(IF($B:$B=M84,$C:$C),0.3),"")</f>
        <v/>
      </c>
      <c r="S84" s="2" t="str">
        <f t="array" ref="S84">IF(ISNUMBER(K84),PERCENTILE(IF($B:$B=M84,$C:$C),0.5),"")</f>
        <v/>
      </c>
      <c r="T84" s="2" t="str">
        <f t="array" ref="T84">IF(ISNUMBER(K84),PERCENTILE(IF($B:$B=M84,$C:$C),0.7),"")</f>
        <v/>
      </c>
      <c r="U84" s="2" t="str">
        <f t="array" ref="U84">IF(ISNUMBER(K84),PERCENTILE(IF($B:$B=M84,$C:$C),0.75),"")</f>
        <v/>
      </c>
      <c r="V84" s="2" t="str">
        <f t="array" ref="V84">IF(ISNUMBER(K84),PERCENTILE(IF($B:$B=M84,$C:$C),0.85),"")</f>
        <v/>
      </c>
    </row>
    <row r="85" spans="1:22" x14ac:dyDescent="0.25">
      <c r="A85" s="8" t="str">
        <f>Calculations!A85</f>
        <v/>
      </c>
      <c r="B85" s="2" t="str">
        <f t="shared" si="3"/>
        <v/>
      </c>
      <c r="C85" s="10" t="str">
        <f>IFERROR(Calculations!J85,"")</f>
        <v/>
      </c>
      <c r="D85" s="10" t="str">
        <f xml:space="preserve"> IF(OR(Calculations!C85 = "",Calculations!C85 = WorkTypeString),  IFERROR(Calculations!J85,""), NA())</f>
        <v/>
      </c>
      <c r="E85" s="10">
        <f t="array" ref="E85">PERCENTILE(IF(ISERROR(D85:D5084)=FALSE,D85:D5084),CycleTimePercentile)</f>
        <v>0</v>
      </c>
      <c r="F85" s="2" t="e">
        <f xml:space="preserve"> IF(Calculations!C85 = DefectTypeString,  IFERROR(Calculations!J85,""), NA())</f>
        <v>#N/A</v>
      </c>
      <c r="G85" s="10">
        <f t="array" ref="G85">PERCENTILE(IF(ISERROR(F85:F5084)=FALSE,F85:F5084),CycleTimePercentile)</f>
        <v>0</v>
      </c>
      <c r="H85" s="2" t="e">
        <f ca="1" xml:space="preserve"> IF(OR(Calculations!C85 = "",Calculations!C85 = WorkTypeString),  Calculations!K85, NA())</f>
        <v>#N/A</v>
      </c>
      <c r="I85" s="2" t="e">
        <f xml:space="preserve"> IF(Calculations!C85 = DefectTypeString,  Calculations!K85, NA())</f>
        <v>#N/A</v>
      </c>
      <c r="K85" s="28" t="str">
        <f>IF(ISNUMBER(K84),IF(K84+TIME(1,0,0)&lt;=MAX(IndirectCompletedDates),
IF(HOUR(K84+TIME(1,0,0))&gt;FinishHour,K84+TIME((24-FinishHour)+StartHour,0,0),K84+TIME(1,0,0)),""),"")</f>
        <v/>
      </c>
      <c r="M85" s="2" t="str">
        <f t="shared" si="4"/>
        <v/>
      </c>
      <c r="N85" s="2" t="str">
        <f t="array" ref="N85">IF(ISNUMBER(K85),MIN(IF($B:$B=M85,$C:$C)),"")</f>
        <v/>
      </c>
      <c r="O85" s="10" t="str">
        <f>IF(ISNUMBER(K85),AVERAGEIF($B:$B,M85,$C:$C),"")</f>
        <v/>
      </c>
      <c r="P85" s="2" t="str">
        <f t="array" ref="P85">IF(ISNUMBER(K85),MAX(IF($B:$B=M85,$C:$C)),"")</f>
        <v/>
      </c>
      <c r="Q85" s="2" t="str">
        <f t="array" ref="Q85">IF(ISNUMBER(K85),PERCENTILE(IF($B:$B=M85,$C:$C),0.25),"")</f>
        <v/>
      </c>
      <c r="R85" s="2" t="str">
        <f t="array" ref="R85">IF(ISNUMBER(K85),PERCENTILE(IF($B:$B=M85,$C:$C),0.3),"")</f>
        <v/>
      </c>
      <c r="S85" s="2" t="str">
        <f t="array" ref="S85">IF(ISNUMBER(K85),PERCENTILE(IF($B:$B=M85,$C:$C),0.5),"")</f>
        <v/>
      </c>
      <c r="T85" s="2" t="str">
        <f t="array" ref="T85">IF(ISNUMBER(K85),PERCENTILE(IF($B:$B=M85,$C:$C),0.7),"")</f>
        <v/>
      </c>
      <c r="U85" s="2" t="str">
        <f t="array" ref="U85">IF(ISNUMBER(K85),PERCENTILE(IF($B:$B=M85,$C:$C),0.75),"")</f>
        <v/>
      </c>
      <c r="V85" s="2" t="str">
        <f t="array" ref="V85">IF(ISNUMBER(K85),PERCENTILE(IF($B:$B=M85,$C:$C),0.85),"")</f>
        <v/>
      </c>
    </row>
    <row r="86" spans="1:22" x14ac:dyDescent="0.25">
      <c r="A86" s="8" t="str">
        <f>Calculations!A86</f>
        <v/>
      </c>
      <c r="B86" s="2" t="str">
        <f t="shared" si="3"/>
        <v/>
      </c>
      <c r="C86" s="10" t="str">
        <f>IFERROR(Calculations!J86,"")</f>
        <v/>
      </c>
      <c r="D86" s="10" t="str">
        <f xml:space="preserve"> IF(OR(Calculations!C86 = "",Calculations!C86 = WorkTypeString),  IFERROR(Calculations!J86,""), NA())</f>
        <v/>
      </c>
      <c r="E86" s="10">
        <f t="array" ref="E86">PERCENTILE(IF(ISERROR(D86:D5085)=FALSE,D86:D5085),CycleTimePercentile)</f>
        <v>0</v>
      </c>
      <c r="F86" s="2" t="e">
        <f xml:space="preserve"> IF(Calculations!C86 = DefectTypeString,  IFERROR(Calculations!J86,""), NA())</f>
        <v>#N/A</v>
      </c>
      <c r="G86" s="10">
        <f t="array" ref="G86">PERCENTILE(IF(ISERROR(F86:F5085)=FALSE,F86:F5085),CycleTimePercentile)</f>
        <v>0</v>
      </c>
      <c r="H86" s="2" t="e">
        <f ca="1" xml:space="preserve"> IF(OR(Calculations!C86 = "",Calculations!C86 = WorkTypeString),  Calculations!K86, NA())</f>
        <v>#N/A</v>
      </c>
      <c r="I86" s="2" t="e">
        <f xml:space="preserve"> IF(Calculations!C86 = DefectTypeString,  Calculations!K86, NA())</f>
        <v>#N/A</v>
      </c>
      <c r="K86" s="28" t="str">
        <f>IF(ISNUMBER(K85),IF(K85+TIME(1,0,0)&lt;=MAX(IndirectCompletedDates),
IF(HOUR(K85+TIME(1,0,0))&gt;FinishHour,K85+TIME((24-FinishHour)+StartHour,0,0),K85+TIME(1,0,0)),""),"")</f>
        <v/>
      </c>
      <c r="M86" s="2" t="str">
        <f t="shared" si="4"/>
        <v/>
      </c>
      <c r="N86" s="2" t="str">
        <f t="array" ref="N86">IF(ISNUMBER(K86),MIN(IF($B:$B=M86,$C:$C)),"")</f>
        <v/>
      </c>
      <c r="O86" s="10" t="str">
        <f>IF(ISNUMBER(K86),AVERAGEIF($B:$B,M86,$C:$C),"")</f>
        <v/>
      </c>
      <c r="P86" s="2" t="str">
        <f t="array" ref="P86">IF(ISNUMBER(K86),MAX(IF($B:$B=M86,$C:$C)),"")</f>
        <v/>
      </c>
      <c r="Q86" s="2" t="str">
        <f t="array" ref="Q86">IF(ISNUMBER(K86),PERCENTILE(IF($B:$B=M86,$C:$C),0.25),"")</f>
        <v/>
      </c>
      <c r="R86" s="2" t="str">
        <f t="array" ref="R86">IF(ISNUMBER(K86),PERCENTILE(IF($B:$B=M86,$C:$C),0.3),"")</f>
        <v/>
      </c>
      <c r="S86" s="2" t="str">
        <f t="array" ref="S86">IF(ISNUMBER(K86),PERCENTILE(IF($B:$B=M86,$C:$C),0.5),"")</f>
        <v/>
      </c>
      <c r="T86" s="2" t="str">
        <f t="array" ref="T86">IF(ISNUMBER(K86),PERCENTILE(IF($B:$B=M86,$C:$C),0.7),"")</f>
        <v/>
      </c>
      <c r="U86" s="2" t="str">
        <f t="array" ref="U86">IF(ISNUMBER(K86),PERCENTILE(IF($B:$B=M86,$C:$C),0.75),"")</f>
        <v/>
      </c>
      <c r="V86" s="2" t="str">
        <f t="array" ref="V86">IF(ISNUMBER(K86),PERCENTILE(IF($B:$B=M86,$C:$C),0.85),"")</f>
        <v/>
      </c>
    </row>
    <row r="87" spans="1:22" x14ac:dyDescent="0.25">
      <c r="A87" s="8" t="str">
        <f>Calculations!A87</f>
        <v/>
      </c>
      <c r="B87" s="2" t="str">
        <f t="shared" si="3"/>
        <v/>
      </c>
      <c r="C87" s="10" t="str">
        <f>IFERROR(Calculations!J87,"")</f>
        <v/>
      </c>
      <c r="D87" s="10" t="str">
        <f xml:space="preserve"> IF(OR(Calculations!C87 = "",Calculations!C87 = WorkTypeString),  IFERROR(Calculations!J87,""), NA())</f>
        <v/>
      </c>
      <c r="E87" s="10">
        <f t="array" ref="E87">PERCENTILE(IF(ISERROR(D87:D5086)=FALSE,D87:D5086),CycleTimePercentile)</f>
        <v>0</v>
      </c>
      <c r="F87" s="2" t="e">
        <f xml:space="preserve"> IF(Calculations!C87 = DefectTypeString,  IFERROR(Calculations!J87,""), NA())</f>
        <v>#N/A</v>
      </c>
      <c r="G87" s="10">
        <f t="array" ref="G87">PERCENTILE(IF(ISERROR(F87:F5086)=FALSE,F87:F5086),CycleTimePercentile)</f>
        <v>0</v>
      </c>
      <c r="H87" s="2" t="e">
        <f ca="1" xml:space="preserve"> IF(OR(Calculations!C87 = "",Calculations!C87 = WorkTypeString),  Calculations!K87, NA())</f>
        <v>#N/A</v>
      </c>
      <c r="I87" s="2" t="e">
        <f xml:space="preserve"> IF(Calculations!C87 = DefectTypeString,  Calculations!K87, NA())</f>
        <v>#N/A</v>
      </c>
      <c r="K87" s="28" t="str">
        <f>IF(ISNUMBER(K86),IF(K86+TIME(1,0,0)&lt;=MAX(IndirectCompletedDates),
IF(HOUR(K86+TIME(1,0,0))&gt;FinishHour,K86+TIME((24-FinishHour)+StartHour,0,0),K86+TIME(1,0,0)),""),"")</f>
        <v/>
      </c>
      <c r="M87" s="2" t="str">
        <f t="shared" si="4"/>
        <v/>
      </c>
      <c r="N87" s="2" t="str">
        <f t="array" ref="N87">IF(ISNUMBER(K87),MIN(IF($B:$B=M87,$C:$C)),"")</f>
        <v/>
      </c>
      <c r="O87" s="10" t="str">
        <f>IF(ISNUMBER(K87),AVERAGEIF($B:$B,M87,$C:$C),"")</f>
        <v/>
      </c>
      <c r="P87" s="2" t="str">
        <f t="array" ref="P87">IF(ISNUMBER(K87),MAX(IF($B:$B=M87,$C:$C)),"")</f>
        <v/>
      </c>
      <c r="Q87" s="2" t="str">
        <f t="array" ref="Q87">IF(ISNUMBER(K87),PERCENTILE(IF($B:$B=M87,$C:$C),0.25),"")</f>
        <v/>
      </c>
      <c r="R87" s="2" t="str">
        <f t="array" ref="R87">IF(ISNUMBER(K87),PERCENTILE(IF($B:$B=M87,$C:$C),0.3),"")</f>
        <v/>
      </c>
      <c r="S87" s="2" t="str">
        <f t="array" ref="S87">IF(ISNUMBER(K87),PERCENTILE(IF($B:$B=M87,$C:$C),0.5),"")</f>
        <v/>
      </c>
      <c r="T87" s="2" t="str">
        <f t="array" ref="T87">IF(ISNUMBER(K87),PERCENTILE(IF($B:$B=M87,$C:$C),0.7),"")</f>
        <v/>
      </c>
      <c r="U87" s="2" t="str">
        <f t="array" ref="U87">IF(ISNUMBER(K87),PERCENTILE(IF($B:$B=M87,$C:$C),0.75),"")</f>
        <v/>
      </c>
      <c r="V87" s="2" t="str">
        <f t="array" ref="V87">IF(ISNUMBER(K87),PERCENTILE(IF($B:$B=M87,$C:$C),0.85),"")</f>
        <v/>
      </c>
    </row>
    <row r="88" spans="1:22" x14ac:dyDescent="0.25">
      <c r="A88" s="8" t="str">
        <f>Calculations!A88</f>
        <v/>
      </c>
      <c r="B88" s="2" t="str">
        <f t="shared" si="3"/>
        <v/>
      </c>
      <c r="C88" s="10" t="str">
        <f>IFERROR(Calculations!J88,"")</f>
        <v/>
      </c>
      <c r="D88" s="10" t="str">
        <f xml:space="preserve"> IF(OR(Calculations!C88 = "",Calculations!C88 = WorkTypeString),  IFERROR(Calculations!J88,""), NA())</f>
        <v/>
      </c>
      <c r="E88" s="10">
        <f t="array" ref="E88">PERCENTILE(IF(ISERROR(D88:D5087)=FALSE,D88:D5087),CycleTimePercentile)</f>
        <v>0</v>
      </c>
      <c r="F88" s="2" t="e">
        <f xml:space="preserve"> IF(Calculations!C88 = DefectTypeString,  IFERROR(Calculations!J88,""), NA())</f>
        <v>#N/A</v>
      </c>
      <c r="G88" s="10">
        <f t="array" ref="G88">PERCENTILE(IF(ISERROR(F88:F5087)=FALSE,F88:F5087),CycleTimePercentile)</f>
        <v>0</v>
      </c>
      <c r="H88" s="2" t="e">
        <f ca="1" xml:space="preserve"> IF(OR(Calculations!C88 = "",Calculations!C88 = WorkTypeString),  Calculations!K88, NA())</f>
        <v>#N/A</v>
      </c>
      <c r="I88" s="2" t="e">
        <f xml:space="preserve"> IF(Calculations!C88 = DefectTypeString,  Calculations!K88, NA())</f>
        <v>#N/A</v>
      </c>
      <c r="K88" s="28" t="str">
        <f>IF(ISNUMBER(K87),IF(K87+TIME(1,0,0)&lt;=MAX(IndirectCompletedDates),
IF(HOUR(K87+TIME(1,0,0))&gt;FinishHour,K87+TIME((24-FinishHour)+StartHour,0,0),K87+TIME(1,0,0)),""),"")</f>
        <v/>
      </c>
      <c r="M88" s="2" t="str">
        <f t="shared" si="4"/>
        <v/>
      </c>
      <c r="N88" s="2" t="str">
        <f t="array" ref="N88">IF(ISNUMBER(K88),MIN(IF($B:$B=M88,$C:$C)),"")</f>
        <v/>
      </c>
      <c r="O88" s="10" t="str">
        <f>IF(ISNUMBER(K88),AVERAGEIF($B:$B,M88,$C:$C),"")</f>
        <v/>
      </c>
      <c r="P88" s="2" t="str">
        <f t="array" ref="P88">IF(ISNUMBER(K88),MAX(IF($B:$B=M88,$C:$C)),"")</f>
        <v/>
      </c>
      <c r="Q88" s="2" t="str">
        <f t="array" ref="Q88">IF(ISNUMBER(K88),PERCENTILE(IF($B:$B=M88,$C:$C),0.25),"")</f>
        <v/>
      </c>
      <c r="R88" s="2" t="str">
        <f t="array" ref="R88">IF(ISNUMBER(K88),PERCENTILE(IF($B:$B=M88,$C:$C),0.3),"")</f>
        <v/>
      </c>
      <c r="S88" s="2" t="str">
        <f t="array" ref="S88">IF(ISNUMBER(K88),PERCENTILE(IF($B:$B=M88,$C:$C),0.5),"")</f>
        <v/>
      </c>
      <c r="T88" s="2" t="str">
        <f t="array" ref="T88">IF(ISNUMBER(K88),PERCENTILE(IF($B:$B=M88,$C:$C),0.7),"")</f>
        <v/>
      </c>
      <c r="U88" s="2" t="str">
        <f t="array" ref="U88">IF(ISNUMBER(K88),PERCENTILE(IF($B:$B=M88,$C:$C),0.75),"")</f>
        <v/>
      </c>
      <c r="V88" s="2" t="str">
        <f t="array" ref="V88">IF(ISNUMBER(K88),PERCENTILE(IF($B:$B=M88,$C:$C),0.85),"")</f>
        <v/>
      </c>
    </row>
    <row r="89" spans="1:22" x14ac:dyDescent="0.25">
      <c r="A89" s="8" t="str">
        <f>Calculations!A89</f>
        <v/>
      </c>
      <c r="B89" s="2" t="str">
        <f t="shared" si="3"/>
        <v/>
      </c>
      <c r="C89" s="10" t="str">
        <f>IFERROR(Calculations!J89,"")</f>
        <v/>
      </c>
      <c r="D89" s="10" t="str">
        <f xml:space="preserve"> IF(OR(Calculations!C89 = "",Calculations!C89 = WorkTypeString),  IFERROR(Calculations!J89,""), NA())</f>
        <v/>
      </c>
      <c r="E89" s="10">
        <f t="array" ref="E89">PERCENTILE(IF(ISERROR(D89:D5088)=FALSE,D89:D5088),CycleTimePercentile)</f>
        <v>0</v>
      </c>
      <c r="F89" s="2" t="e">
        <f xml:space="preserve"> IF(Calculations!C89 = DefectTypeString,  IFERROR(Calculations!J89,""), NA())</f>
        <v>#N/A</v>
      </c>
      <c r="G89" s="10">
        <f t="array" ref="G89">PERCENTILE(IF(ISERROR(F89:F5088)=FALSE,F89:F5088),CycleTimePercentile)</f>
        <v>0</v>
      </c>
      <c r="H89" s="2" t="e">
        <f ca="1" xml:space="preserve"> IF(OR(Calculations!C89 = "",Calculations!C89 = WorkTypeString),  Calculations!K89, NA())</f>
        <v>#N/A</v>
      </c>
      <c r="I89" s="2" t="e">
        <f xml:space="preserve"> IF(Calculations!C89 = DefectTypeString,  Calculations!K89, NA())</f>
        <v>#N/A</v>
      </c>
      <c r="K89" s="28" t="str">
        <f>IF(ISNUMBER(K88),IF(K88+TIME(1,0,0)&lt;=MAX(IndirectCompletedDates),
IF(HOUR(K88+TIME(1,0,0))&gt;FinishHour,K88+TIME((24-FinishHour)+StartHour,0,0),K88+TIME(1,0,0)),""),"")</f>
        <v/>
      </c>
      <c r="M89" s="2" t="str">
        <f t="shared" si="4"/>
        <v/>
      </c>
      <c r="N89" s="2" t="str">
        <f t="array" ref="N89">IF(ISNUMBER(K89),MIN(IF($B:$B=M89,$C:$C)),"")</f>
        <v/>
      </c>
      <c r="O89" s="10" t="str">
        <f>IF(ISNUMBER(K89),AVERAGEIF($B:$B,M89,$C:$C),"")</f>
        <v/>
      </c>
      <c r="P89" s="2" t="str">
        <f t="array" ref="P89">IF(ISNUMBER(K89),MAX(IF($B:$B=M89,$C:$C)),"")</f>
        <v/>
      </c>
      <c r="Q89" s="2" t="str">
        <f t="array" ref="Q89">IF(ISNUMBER(K89),PERCENTILE(IF($B:$B=M89,$C:$C),0.25),"")</f>
        <v/>
      </c>
      <c r="R89" s="2" t="str">
        <f t="array" ref="R89">IF(ISNUMBER(K89),PERCENTILE(IF($B:$B=M89,$C:$C),0.3),"")</f>
        <v/>
      </c>
      <c r="S89" s="2" t="str">
        <f t="array" ref="S89">IF(ISNUMBER(K89),PERCENTILE(IF($B:$B=M89,$C:$C),0.5),"")</f>
        <v/>
      </c>
      <c r="T89" s="2" t="str">
        <f t="array" ref="T89">IF(ISNUMBER(K89),PERCENTILE(IF($B:$B=M89,$C:$C),0.7),"")</f>
        <v/>
      </c>
      <c r="U89" s="2" t="str">
        <f t="array" ref="U89">IF(ISNUMBER(K89),PERCENTILE(IF($B:$B=M89,$C:$C),0.75),"")</f>
        <v/>
      </c>
      <c r="V89" s="2" t="str">
        <f t="array" ref="V89">IF(ISNUMBER(K89),PERCENTILE(IF($B:$B=M89,$C:$C),0.85),"")</f>
        <v/>
      </c>
    </row>
    <row r="90" spans="1:22" x14ac:dyDescent="0.25">
      <c r="A90" s="8" t="str">
        <f>Calculations!A90</f>
        <v/>
      </c>
      <c r="B90" s="2" t="str">
        <f t="shared" si="3"/>
        <v/>
      </c>
      <c r="C90" s="10" t="str">
        <f>IFERROR(Calculations!J90,"")</f>
        <v/>
      </c>
      <c r="D90" s="10" t="str">
        <f xml:space="preserve"> IF(OR(Calculations!C90 = "",Calculations!C90 = WorkTypeString),  IFERROR(Calculations!J90,""), NA())</f>
        <v/>
      </c>
      <c r="E90" s="10">
        <f t="array" ref="E90">PERCENTILE(IF(ISERROR(D90:D5089)=FALSE,D90:D5089),CycleTimePercentile)</f>
        <v>0</v>
      </c>
      <c r="F90" s="2" t="e">
        <f xml:space="preserve"> IF(Calculations!C90 = DefectTypeString,  IFERROR(Calculations!J90,""), NA())</f>
        <v>#N/A</v>
      </c>
      <c r="G90" s="10">
        <f t="array" ref="G90">PERCENTILE(IF(ISERROR(F90:F5089)=FALSE,F90:F5089),CycleTimePercentile)</f>
        <v>0</v>
      </c>
      <c r="H90" s="2" t="e">
        <f ca="1" xml:space="preserve"> IF(OR(Calculations!C90 = "",Calculations!C90 = WorkTypeString),  Calculations!K90, NA())</f>
        <v>#N/A</v>
      </c>
      <c r="I90" s="2" t="e">
        <f xml:space="preserve"> IF(Calculations!C90 = DefectTypeString,  Calculations!K90, NA())</f>
        <v>#N/A</v>
      </c>
      <c r="K90" s="28" t="str">
        <f>IF(ISNUMBER(K89),IF(K89+TIME(1,0,0)&lt;=MAX(IndirectCompletedDates),
IF(HOUR(K89+TIME(1,0,0))&gt;FinishHour,K89+TIME((24-FinishHour)+StartHour,0,0),K89+TIME(1,0,0)),""),"")</f>
        <v/>
      </c>
      <c r="M90" s="2" t="str">
        <f t="shared" si="4"/>
        <v/>
      </c>
      <c r="N90" s="2" t="str">
        <f t="array" ref="N90">IF(ISNUMBER(K90),MIN(IF($B:$B=M90,$C:$C)),"")</f>
        <v/>
      </c>
      <c r="O90" s="10" t="str">
        <f>IF(ISNUMBER(K90),AVERAGEIF($B:$B,M90,$C:$C),"")</f>
        <v/>
      </c>
      <c r="P90" s="2" t="str">
        <f t="array" ref="P90">IF(ISNUMBER(K90),MAX(IF($B:$B=M90,$C:$C)),"")</f>
        <v/>
      </c>
      <c r="Q90" s="2" t="str">
        <f t="array" ref="Q90">IF(ISNUMBER(K90),PERCENTILE(IF($B:$B=M90,$C:$C),0.25),"")</f>
        <v/>
      </c>
      <c r="R90" s="2" t="str">
        <f t="array" ref="R90">IF(ISNUMBER(K90),PERCENTILE(IF($B:$B=M90,$C:$C),0.3),"")</f>
        <v/>
      </c>
      <c r="S90" s="2" t="str">
        <f t="array" ref="S90">IF(ISNUMBER(K90),PERCENTILE(IF($B:$B=M90,$C:$C),0.5),"")</f>
        <v/>
      </c>
      <c r="T90" s="2" t="str">
        <f t="array" ref="T90">IF(ISNUMBER(K90),PERCENTILE(IF($B:$B=M90,$C:$C),0.7),"")</f>
        <v/>
      </c>
      <c r="U90" s="2" t="str">
        <f t="array" ref="U90">IF(ISNUMBER(K90),PERCENTILE(IF($B:$B=M90,$C:$C),0.75),"")</f>
        <v/>
      </c>
      <c r="V90" s="2" t="str">
        <f t="array" ref="V90">IF(ISNUMBER(K90),PERCENTILE(IF($B:$B=M90,$C:$C),0.85),"")</f>
        <v/>
      </c>
    </row>
    <row r="91" spans="1:22" x14ac:dyDescent="0.25">
      <c r="A91" s="8" t="str">
        <f>Calculations!A91</f>
        <v/>
      </c>
      <c r="B91" s="2" t="str">
        <f t="shared" si="3"/>
        <v/>
      </c>
      <c r="C91" s="10" t="str">
        <f>IFERROR(Calculations!J91,"")</f>
        <v/>
      </c>
      <c r="D91" s="10" t="str">
        <f xml:space="preserve"> IF(OR(Calculations!C91 = "",Calculations!C91 = WorkTypeString),  IFERROR(Calculations!J91,""), NA())</f>
        <v/>
      </c>
      <c r="E91" s="10">
        <f t="array" ref="E91">PERCENTILE(IF(ISERROR(D91:D5090)=FALSE,D91:D5090),CycleTimePercentile)</f>
        <v>0</v>
      </c>
      <c r="F91" s="2" t="e">
        <f xml:space="preserve"> IF(Calculations!C91 = DefectTypeString,  IFERROR(Calculations!J91,""), NA())</f>
        <v>#N/A</v>
      </c>
      <c r="G91" s="10">
        <f t="array" ref="G91">PERCENTILE(IF(ISERROR(F91:F5090)=FALSE,F91:F5090),CycleTimePercentile)</f>
        <v>0</v>
      </c>
      <c r="H91" s="2" t="e">
        <f ca="1" xml:space="preserve"> IF(OR(Calculations!C91 = "",Calculations!C91 = WorkTypeString),  Calculations!K91, NA())</f>
        <v>#N/A</v>
      </c>
      <c r="I91" s="2" t="e">
        <f xml:space="preserve"> IF(Calculations!C91 = DefectTypeString,  Calculations!K91, NA())</f>
        <v>#N/A</v>
      </c>
      <c r="K91" s="28" t="str">
        <f>IF(ISNUMBER(K90),IF(K90+TIME(1,0,0)&lt;=MAX(IndirectCompletedDates),
IF(HOUR(K90+TIME(1,0,0))&gt;FinishHour,K90+TIME((24-FinishHour)+StartHour,0,0),K90+TIME(1,0,0)),""),"")</f>
        <v/>
      </c>
      <c r="M91" s="2" t="str">
        <f t="shared" si="4"/>
        <v/>
      </c>
      <c r="N91" s="2" t="str">
        <f t="array" ref="N91">IF(ISNUMBER(K91),MIN(IF($B:$B=M91,$C:$C)),"")</f>
        <v/>
      </c>
      <c r="O91" s="10" t="str">
        <f>IF(ISNUMBER(K91),AVERAGEIF($B:$B,M91,$C:$C),"")</f>
        <v/>
      </c>
      <c r="P91" s="2" t="str">
        <f t="array" ref="P91">IF(ISNUMBER(K91),MAX(IF($B:$B=M91,$C:$C)),"")</f>
        <v/>
      </c>
      <c r="Q91" s="2" t="str">
        <f t="array" ref="Q91">IF(ISNUMBER(K91),PERCENTILE(IF($B:$B=M91,$C:$C),0.25),"")</f>
        <v/>
      </c>
      <c r="R91" s="2" t="str">
        <f t="array" ref="R91">IF(ISNUMBER(K91),PERCENTILE(IF($B:$B=M91,$C:$C),0.3),"")</f>
        <v/>
      </c>
      <c r="S91" s="2" t="str">
        <f t="array" ref="S91">IF(ISNUMBER(K91),PERCENTILE(IF($B:$B=M91,$C:$C),0.5),"")</f>
        <v/>
      </c>
      <c r="T91" s="2" t="str">
        <f t="array" ref="T91">IF(ISNUMBER(K91),PERCENTILE(IF($B:$B=M91,$C:$C),0.7),"")</f>
        <v/>
      </c>
      <c r="U91" s="2" t="str">
        <f t="array" ref="U91">IF(ISNUMBER(K91),PERCENTILE(IF($B:$B=M91,$C:$C),0.75),"")</f>
        <v/>
      </c>
      <c r="V91" s="2" t="str">
        <f t="array" ref="V91">IF(ISNUMBER(K91),PERCENTILE(IF($B:$B=M91,$C:$C),0.85),"")</f>
        <v/>
      </c>
    </row>
    <row r="92" spans="1:22" x14ac:dyDescent="0.25">
      <c r="A92" s="8" t="str">
        <f>Calculations!A92</f>
        <v/>
      </c>
      <c r="B92" s="2" t="str">
        <f t="shared" si="3"/>
        <v/>
      </c>
      <c r="C92" s="10" t="str">
        <f>IFERROR(Calculations!J92,"")</f>
        <v/>
      </c>
      <c r="D92" s="10" t="str">
        <f xml:space="preserve"> IF(OR(Calculations!C92 = "",Calculations!C92 = WorkTypeString),  IFERROR(Calculations!J92,""), NA())</f>
        <v/>
      </c>
      <c r="E92" s="10">
        <f t="array" ref="E92">PERCENTILE(IF(ISERROR(D92:D5091)=FALSE,D92:D5091),CycleTimePercentile)</f>
        <v>0</v>
      </c>
      <c r="F92" s="2" t="e">
        <f xml:space="preserve"> IF(Calculations!C92 = DefectTypeString,  IFERROR(Calculations!J92,""), NA())</f>
        <v>#N/A</v>
      </c>
      <c r="G92" s="10">
        <f t="array" ref="G92">PERCENTILE(IF(ISERROR(F92:F5091)=FALSE,F92:F5091),CycleTimePercentile)</f>
        <v>0</v>
      </c>
      <c r="H92" s="2" t="e">
        <f ca="1" xml:space="preserve"> IF(OR(Calculations!C92 = "",Calculations!C92 = WorkTypeString),  Calculations!K92, NA())</f>
        <v>#N/A</v>
      </c>
      <c r="I92" s="2" t="e">
        <f xml:space="preserve"> IF(Calculations!C92 = DefectTypeString,  Calculations!K92, NA())</f>
        <v>#N/A</v>
      </c>
      <c r="K92" s="28" t="str">
        <f>IF(ISNUMBER(K91),IF(K91+TIME(1,0,0)&lt;=MAX(IndirectCompletedDates),
IF(HOUR(K91+TIME(1,0,0))&gt;FinishHour,K91+TIME((24-FinishHour)+StartHour,0,0),K91+TIME(1,0,0)),""),"")</f>
        <v/>
      </c>
      <c r="M92" s="2" t="str">
        <f t="shared" si="4"/>
        <v/>
      </c>
      <c r="N92" s="2" t="str">
        <f t="array" ref="N92">IF(ISNUMBER(K92),MIN(IF($B:$B=M92,$C:$C)),"")</f>
        <v/>
      </c>
      <c r="O92" s="10" t="str">
        <f>IF(ISNUMBER(K92),AVERAGEIF($B:$B,M92,$C:$C),"")</f>
        <v/>
      </c>
      <c r="P92" s="2" t="str">
        <f t="array" ref="P92">IF(ISNUMBER(K92),MAX(IF($B:$B=M92,$C:$C)),"")</f>
        <v/>
      </c>
      <c r="Q92" s="2" t="str">
        <f t="array" ref="Q92">IF(ISNUMBER(K92),PERCENTILE(IF($B:$B=M92,$C:$C),0.25),"")</f>
        <v/>
      </c>
      <c r="R92" s="2" t="str">
        <f t="array" ref="R92">IF(ISNUMBER(K92),PERCENTILE(IF($B:$B=M92,$C:$C),0.3),"")</f>
        <v/>
      </c>
      <c r="S92" s="2" t="str">
        <f t="array" ref="S92">IF(ISNUMBER(K92),PERCENTILE(IF($B:$B=M92,$C:$C),0.5),"")</f>
        <v/>
      </c>
      <c r="T92" s="2" t="str">
        <f t="array" ref="T92">IF(ISNUMBER(K92),PERCENTILE(IF($B:$B=M92,$C:$C),0.7),"")</f>
        <v/>
      </c>
      <c r="U92" s="2" t="str">
        <f t="array" ref="U92">IF(ISNUMBER(K92),PERCENTILE(IF($B:$B=M92,$C:$C),0.75),"")</f>
        <v/>
      </c>
      <c r="V92" s="2" t="str">
        <f t="array" ref="V92">IF(ISNUMBER(K92),PERCENTILE(IF($B:$B=M92,$C:$C),0.85),"")</f>
        <v/>
      </c>
    </row>
    <row r="93" spans="1:22" x14ac:dyDescent="0.25">
      <c r="A93" s="8" t="str">
        <f>Calculations!A93</f>
        <v/>
      </c>
      <c r="B93" s="2" t="str">
        <f t="shared" si="3"/>
        <v/>
      </c>
      <c r="C93" s="10" t="str">
        <f>IFERROR(Calculations!J93,"")</f>
        <v/>
      </c>
      <c r="D93" s="10" t="str">
        <f xml:space="preserve"> IF(OR(Calculations!C93 = "",Calculations!C93 = WorkTypeString),  IFERROR(Calculations!J93,""), NA())</f>
        <v/>
      </c>
      <c r="E93" s="10">
        <f t="array" ref="E93">PERCENTILE(IF(ISERROR(D93:D5092)=FALSE,D93:D5092),CycleTimePercentile)</f>
        <v>0</v>
      </c>
      <c r="F93" s="2" t="e">
        <f xml:space="preserve"> IF(Calculations!C93 = DefectTypeString,  IFERROR(Calculations!J93,""), NA())</f>
        <v>#N/A</v>
      </c>
      <c r="G93" s="10">
        <f t="array" ref="G93">PERCENTILE(IF(ISERROR(F93:F5092)=FALSE,F93:F5092),CycleTimePercentile)</f>
        <v>0</v>
      </c>
      <c r="H93" s="2" t="e">
        <f ca="1" xml:space="preserve"> IF(OR(Calculations!C93 = "",Calculations!C93 = WorkTypeString),  Calculations!K93, NA())</f>
        <v>#N/A</v>
      </c>
      <c r="I93" s="2" t="e">
        <f xml:space="preserve"> IF(Calculations!C93 = DefectTypeString,  Calculations!K93, NA())</f>
        <v>#N/A</v>
      </c>
      <c r="K93" s="28" t="str">
        <f>IF(ISNUMBER(K92),IF(K92+TIME(1,0,0)&lt;=MAX(IndirectCompletedDates),
IF(HOUR(K92+TIME(1,0,0))&gt;FinishHour,K92+TIME((24-FinishHour)+StartHour,0,0),K92+TIME(1,0,0)),""),"")</f>
        <v/>
      </c>
      <c r="M93" s="2" t="str">
        <f t="shared" si="4"/>
        <v/>
      </c>
      <c r="N93" s="2" t="str">
        <f t="array" ref="N93">IF(ISNUMBER(K93),MIN(IF($B:$B=M93,$C:$C)),"")</f>
        <v/>
      </c>
      <c r="O93" s="10" t="str">
        <f>IF(ISNUMBER(K93),AVERAGEIF($B:$B,M93,$C:$C),"")</f>
        <v/>
      </c>
      <c r="P93" s="2" t="str">
        <f t="array" ref="P93">IF(ISNUMBER(K93),MAX(IF($B:$B=M93,$C:$C)),"")</f>
        <v/>
      </c>
      <c r="Q93" s="2" t="str">
        <f t="array" ref="Q93">IF(ISNUMBER(K93),PERCENTILE(IF($B:$B=M93,$C:$C),0.25),"")</f>
        <v/>
      </c>
      <c r="R93" s="2" t="str">
        <f t="array" ref="R93">IF(ISNUMBER(K93),PERCENTILE(IF($B:$B=M93,$C:$C),0.3),"")</f>
        <v/>
      </c>
      <c r="S93" s="2" t="str">
        <f t="array" ref="S93">IF(ISNUMBER(K93),PERCENTILE(IF($B:$B=M93,$C:$C),0.5),"")</f>
        <v/>
      </c>
      <c r="T93" s="2" t="str">
        <f t="array" ref="T93">IF(ISNUMBER(K93),PERCENTILE(IF($B:$B=M93,$C:$C),0.7),"")</f>
        <v/>
      </c>
      <c r="U93" s="2" t="str">
        <f t="array" ref="U93">IF(ISNUMBER(K93),PERCENTILE(IF($B:$B=M93,$C:$C),0.75),"")</f>
        <v/>
      </c>
      <c r="V93" s="2" t="str">
        <f t="array" ref="V93">IF(ISNUMBER(K93),PERCENTILE(IF($B:$B=M93,$C:$C),0.85),"")</f>
        <v/>
      </c>
    </row>
    <row r="94" spans="1:22" x14ac:dyDescent="0.25">
      <c r="A94" s="8" t="str">
        <f>Calculations!A94</f>
        <v/>
      </c>
      <c r="B94" s="2" t="str">
        <f t="shared" si="3"/>
        <v/>
      </c>
      <c r="C94" s="10" t="str">
        <f>IFERROR(Calculations!J94,"")</f>
        <v/>
      </c>
      <c r="D94" s="10" t="str">
        <f xml:space="preserve"> IF(OR(Calculations!C94 = "",Calculations!C94 = WorkTypeString),  IFERROR(Calculations!J94,""), NA())</f>
        <v/>
      </c>
      <c r="E94" s="10">
        <f t="array" ref="E94">PERCENTILE(IF(ISERROR(D94:D5093)=FALSE,D94:D5093),CycleTimePercentile)</f>
        <v>0</v>
      </c>
      <c r="F94" s="2" t="e">
        <f xml:space="preserve"> IF(Calculations!C94 = DefectTypeString,  IFERROR(Calculations!J94,""), NA())</f>
        <v>#N/A</v>
      </c>
      <c r="G94" s="10">
        <f t="array" ref="G94">PERCENTILE(IF(ISERROR(F94:F5093)=FALSE,F94:F5093),CycleTimePercentile)</f>
        <v>0</v>
      </c>
      <c r="H94" s="2" t="e">
        <f ca="1" xml:space="preserve"> IF(OR(Calculations!C94 = "",Calculations!C94 = WorkTypeString),  Calculations!K94, NA())</f>
        <v>#N/A</v>
      </c>
      <c r="I94" s="2" t="e">
        <f xml:space="preserve"> IF(Calculations!C94 = DefectTypeString,  Calculations!K94, NA())</f>
        <v>#N/A</v>
      </c>
      <c r="K94" s="28" t="str">
        <f>IF(ISNUMBER(K93),IF(K93+TIME(1,0,0)&lt;=MAX(IndirectCompletedDates),
IF(HOUR(K93+TIME(1,0,0))&gt;FinishHour,K93+TIME((24-FinishHour)+StartHour,0,0),K93+TIME(1,0,0)),""),"")</f>
        <v/>
      </c>
      <c r="M94" s="2" t="str">
        <f t="shared" si="4"/>
        <v/>
      </c>
      <c r="N94" s="2" t="str">
        <f t="array" ref="N94">IF(ISNUMBER(K94),MIN(IF($B:$B=M94,$C:$C)),"")</f>
        <v/>
      </c>
      <c r="O94" s="10" t="str">
        <f>IF(ISNUMBER(K94),AVERAGEIF($B:$B,M94,$C:$C),"")</f>
        <v/>
      </c>
      <c r="P94" s="2" t="str">
        <f t="array" ref="P94">IF(ISNUMBER(K94),MAX(IF($B:$B=M94,$C:$C)),"")</f>
        <v/>
      </c>
      <c r="Q94" s="2" t="str">
        <f t="array" ref="Q94">IF(ISNUMBER(K94),PERCENTILE(IF($B:$B=M94,$C:$C),0.25),"")</f>
        <v/>
      </c>
      <c r="R94" s="2" t="str">
        <f t="array" ref="R94">IF(ISNUMBER(K94),PERCENTILE(IF($B:$B=M94,$C:$C),0.3),"")</f>
        <v/>
      </c>
      <c r="S94" s="2" t="str">
        <f t="array" ref="S94">IF(ISNUMBER(K94),PERCENTILE(IF($B:$B=M94,$C:$C),0.5),"")</f>
        <v/>
      </c>
      <c r="T94" s="2" t="str">
        <f t="array" ref="T94">IF(ISNUMBER(K94),PERCENTILE(IF($B:$B=M94,$C:$C),0.7),"")</f>
        <v/>
      </c>
      <c r="U94" s="2" t="str">
        <f t="array" ref="U94">IF(ISNUMBER(K94),PERCENTILE(IF($B:$B=M94,$C:$C),0.75),"")</f>
        <v/>
      </c>
      <c r="V94" s="2" t="str">
        <f t="array" ref="V94">IF(ISNUMBER(K94),PERCENTILE(IF($B:$B=M94,$C:$C),0.85),"")</f>
        <v/>
      </c>
    </row>
    <row r="95" spans="1:22" x14ac:dyDescent="0.25">
      <c r="A95" s="8" t="str">
        <f>Calculations!A95</f>
        <v/>
      </c>
      <c r="B95" s="2" t="str">
        <f t="shared" si="3"/>
        <v/>
      </c>
      <c r="C95" s="10" t="str">
        <f>IFERROR(Calculations!J95,"")</f>
        <v/>
      </c>
      <c r="D95" s="10" t="str">
        <f xml:space="preserve"> IF(OR(Calculations!C95 = "",Calculations!C95 = WorkTypeString),  IFERROR(Calculations!J95,""), NA())</f>
        <v/>
      </c>
      <c r="E95" s="10">
        <f t="array" ref="E95">PERCENTILE(IF(ISERROR(D95:D5094)=FALSE,D95:D5094),CycleTimePercentile)</f>
        <v>0</v>
      </c>
      <c r="F95" s="2" t="e">
        <f xml:space="preserve"> IF(Calculations!C95 = DefectTypeString,  IFERROR(Calculations!J95,""), NA())</f>
        <v>#N/A</v>
      </c>
      <c r="G95" s="10">
        <f t="array" ref="G95">PERCENTILE(IF(ISERROR(F95:F5094)=FALSE,F95:F5094),CycleTimePercentile)</f>
        <v>0</v>
      </c>
      <c r="H95" s="2" t="e">
        <f ca="1" xml:space="preserve"> IF(OR(Calculations!C95 = "",Calculations!C95 = WorkTypeString),  Calculations!K95, NA())</f>
        <v>#N/A</v>
      </c>
      <c r="I95" s="2" t="e">
        <f xml:space="preserve"> IF(Calculations!C95 = DefectTypeString,  Calculations!K95, NA())</f>
        <v>#N/A</v>
      </c>
      <c r="K95" s="28" t="str">
        <f>IF(ISNUMBER(K94),IF(K94+TIME(1,0,0)&lt;=MAX(IndirectCompletedDates),
IF(HOUR(K94+TIME(1,0,0))&gt;FinishHour,K94+TIME((24-FinishHour)+StartHour,0,0),K94+TIME(1,0,0)),""),"")</f>
        <v/>
      </c>
      <c r="M95" s="2" t="str">
        <f t="shared" si="4"/>
        <v/>
      </c>
      <c r="N95" s="2" t="str">
        <f t="array" ref="N95">IF(ISNUMBER(K95),MIN(IF($B:$B=M95,$C:$C)),"")</f>
        <v/>
      </c>
      <c r="O95" s="10" t="str">
        <f>IF(ISNUMBER(K95),AVERAGEIF($B:$B,M95,$C:$C),"")</f>
        <v/>
      </c>
      <c r="P95" s="2" t="str">
        <f t="array" ref="P95">IF(ISNUMBER(K95),MAX(IF($B:$B=M95,$C:$C)),"")</f>
        <v/>
      </c>
      <c r="Q95" s="2" t="str">
        <f t="array" ref="Q95">IF(ISNUMBER(K95),PERCENTILE(IF($B:$B=M95,$C:$C),0.25),"")</f>
        <v/>
      </c>
      <c r="R95" s="2" t="str">
        <f t="array" ref="R95">IF(ISNUMBER(K95),PERCENTILE(IF($B:$B=M95,$C:$C),0.3),"")</f>
        <v/>
      </c>
      <c r="S95" s="2" t="str">
        <f t="array" ref="S95">IF(ISNUMBER(K95),PERCENTILE(IF($B:$B=M95,$C:$C),0.5),"")</f>
        <v/>
      </c>
      <c r="T95" s="2" t="str">
        <f t="array" ref="T95">IF(ISNUMBER(K95),PERCENTILE(IF($B:$B=M95,$C:$C),0.7),"")</f>
        <v/>
      </c>
      <c r="U95" s="2" t="str">
        <f t="array" ref="U95">IF(ISNUMBER(K95),PERCENTILE(IF($B:$B=M95,$C:$C),0.75),"")</f>
        <v/>
      </c>
      <c r="V95" s="2" t="str">
        <f t="array" ref="V95">IF(ISNUMBER(K95),PERCENTILE(IF($B:$B=M95,$C:$C),0.85),"")</f>
        <v/>
      </c>
    </row>
    <row r="96" spans="1:22" x14ac:dyDescent="0.25">
      <c r="A96" s="8" t="str">
        <f>Calculations!A96</f>
        <v/>
      </c>
      <c r="B96" s="2" t="str">
        <f t="shared" si="3"/>
        <v/>
      </c>
      <c r="C96" s="10" t="str">
        <f>IFERROR(Calculations!J96,"")</f>
        <v/>
      </c>
      <c r="D96" s="10" t="str">
        <f xml:space="preserve"> IF(OR(Calculations!C96 = "",Calculations!C96 = WorkTypeString),  IFERROR(Calculations!J96,""), NA())</f>
        <v/>
      </c>
      <c r="E96" s="10">
        <f t="array" ref="E96">PERCENTILE(IF(ISERROR(D96:D5095)=FALSE,D96:D5095),CycleTimePercentile)</f>
        <v>0</v>
      </c>
      <c r="F96" s="2" t="e">
        <f xml:space="preserve"> IF(Calculations!C96 = DefectTypeString,  IFERROR(Calculations!J96,""), NA())</f>
        <v>#N/A</v>
      </c>
      <c r="G96" s="10">
        <f t="array" ref="G96">PERCENTILE(IF(ISERROR(F96:F5095)=FALSE,F96:F5095),CycleTimePercentile)</f>
        <v>0</v>
      </c>
      <c r="H96" s="2" t="e">
        <f ca="1" xml:space="preserve"> IF(OR(Calculations!C96 = "",Calculations!C96 = WorkTypeString),  Calculations!K96, NA())</f>
        <v>#N/A</v>
      </c>
      <c r="I96" s="2" t="e">
        <f xml:space="preserve"> IF(Calculations!C96 = DefectTypeString,  Calculations!K96, NA())</f>
        <v>#N/A</v>
      </c>
      <c r="K96" s="28" t="str">
        <f>IF(ISNUMBER(K95),IF(K95+TIME(1,0,0)&lt;=MAX(IndirectCompletedDates),
IF(HOUR(K95+TIME(1,0,0))&gt;FinishHour,K95+TIME((24-FinishHour)+StartHour,0,0),K95+TIME(1,0,0)),""),"")</f>
        <v/>
      </c>
      <c r="M96" s="2" t="str">
        <f t="shared" si="4"/>
        <v/>
      </c>
      <c r="N96" s="2" t="str">
        <f t="array" ref="N96">IF(ISNUMBER(K96),MIN(IF($B:$B=M96,$C:$C)),"")</f>
        <v/>
      </c>
      <c r="O96" s="10" t="str">
        <f>IF(ISNUMBER(K96),AVERAGEIF($B:$B,M96,$C:$C),"")</f>
        <v/>
      </c>
      <c r="P96" s="2" t="str">
        <f t="array" ref="P96">IF(ISNUMBER(K96),MAX(IF($B:$B=M96,$C:$C)),"")</f>
        <v/>
      </c>
      <c r="Q96" s="2" t="str">
        <f t="array" ref="Q96">IF(ISNUMBER(K96),PERCENTILE(IF($B:$B=M96,$C:$C),0.25),"")</f>
        <v/>
      </c>
      <c r="R96" s="2" t="str">
        <f t="array" ref="R96">IF(ISNUMBER(K96),PERCENTILE(IF($B:$B=M96,$C:$C),0.3),"")</f>
        <v/>
      </c>
      <c r="S96" s="2" t="str">
        <f t="array" ref="S96">IF(ISNUMBER(K96),PERCENTILE(IF($B:$B=M96,$C:$C),0.5),"")</f>
        <v/>
      </c>
      <c r="T96" s="2" t="str">
        <f t="array" ref="T96">IF(ISNUMBER(K96),PERCENTILE(IF($B:$B=M96,$C:$C),0.7),"")</f>
        <v/>
      </c>
      <c r="U96" s="2" t="str">
        <f t="array" ref="U96">IF(ISNUMBER(K96),PERCENTILE(IF($B:$B=M96,$C:$C),0.75),"")</f>
        <v/>
      </c>
      <c r="V96" s="2" t="str">
        <f t="array" ref="V96">IF(ISNUMBER(K96),PERCENTILE(IF($B:$B=M96,$C:$C),0.85),"")</f>
        <v/>
      </c>
    </row>
    <row r="97" spans="1:22" x14ac:dyDescent="0.25">
      <c r="A97" s="8" t="str">
        <f>Calculations!A97</f>
        <v/>
      </c>
      <c r="B97" s="2" t="str">
        <f t="shared" si="3"/>
        <v/>
      </c>
      <c r="C97" s="10" t="str">
        <f>IFERROR(Calculations!J97,"")</f>
        <v/>
      </c>
      <c r="D97" s="10" t="str">
        <f xml:space="preserve"> IF(OR(Calculations!C97 = "",Calculations!C97 = WorkTypeString),  IFERROR(Calculations!J97,""), NA())</f>
        <v/>
      </c>
      <c r="E97" s="10">
        <f t="array" ref="E97">PERCENTILE(IF(ISERROR(D97:D5096)=FALSE,D97:D5096),CycleTimePercentile)</f>
        <v>0</v>
      </c>
      <c r="F97" s="2" t="e">
        <f xml:space="preserve"> IF(Calculations!C97 = DefectTypeString,  IFERROR(Calculations!J97,""), NA())</f>
        <v>#N/A</v>
      </c>
      <c r="G97" s="10">
        <f t="array" ref="G97">PERCENTILE(IF(ISERROR(F97:F5096)=FALSE,F97:F5096),CycleTimePercentile)</f>
        <v>0</v>
      </c>
      <c r="H97" s="2" t="e">
        <f ca="1" xml:space="preserve"> IF(OR(Calculations!C97 = "",Calculations!C97 = WorkTypeString),  Calculations!K97, NA())</f>
        <v>#N/A</v>
      </c>
      <c r="I97" s="2" t="e">
        <f xml:space="preserve"> IF(Calculations!C97 = DefectTypeString,  Calculations!K97, NA())</f>
        <v>#N/A</v>
      </c>
      <c r="K97" s="28" t="str">
        <f>IF(ISNUMBER(K96),IF(K96+TIME(1,0,0)&lt;=MAX(IndirectCompletedDates),
IF(HOUR(K96+TIME(1,0,0))&gt;FinishHour,K96+TIME((24-FinishHour)+StartHour,0,0),K96+TIME(1,0,0)),""),"")</f>
        <v/>
      </c>
      <c r="M97" s="2" t="str">
        <f t="shared" si="4"/>
        <v/>
      </c>
      <c r="N97" s="2" t="str">
        <f t="array" ref="N97">IF(ISNUMBER(K97),MIN(IF($B:$B=M97,$C:$C)),"")</f>
        <v/>
      </c>
      <c r="O97" s="10" t="str">
        <f>IF(ISNUMBER(K97),AVERAGEIF($B:$B,M97,$C:$C),"")</f>
        <v/>
      </c>
      <c r="P97" s="2" t="str">
        <f t="array" ref="P97">IF(ISNUMBER(K97),MAX(IF($B:$B=M97,$C:$C)),"")</f>
        <v/>
      </c>
      <c r="Q97" s="2" t="str">
        <f t="array" ref="Q97">IF(ISNUMBER(K97),PERCENTILE(IF($B:$B=M97,$C:$C),0.25),"")</f>
        <v/>
      </c>
      <c r="R97" s="2" t="str">
        <f t="array" ref="R97">IF(ISNUMBER(K97),PERCENTILE(IF($B:$B=M97,$C:$C),0.3),"")</f>
        <v/>
      </c>
      <c r="S97" s="2" t="str">
        <f t="array" ref="S97">IF(ISNUMBER(K97),PERCENTILE(IF($B:$B=M97,$C:$C),0.5),"")</f>
        <v/>
      </c>
      <c r="T97" s="2" t="str">
        <f t="array" ref="T97">IF(ISNUMBER(K97),PERCENTILE(IF($B:$B=M97,$C:$C),0.7),"")</f>
        <v/>
      </c>
      <c r="U97" s="2" t="str">
        <f t="array" ref="U97">IF(ISNUMBER(K97),PERCENTILE(IF($B:$B=M97,$C:$C),0.75),"")</f>
        <v/>
      </c>
      <c r="V97" s="2" t="str">
        <f t="array" ref="V97">IF(ISNUMBER(K97),PERCENTILE(IF($B:$B=M97,$C:$C),0.85),"")</f>
        <v/>
      </c>
    </row>
    <row r="98" spans="1:22" x14ac:dyDescent="0.25">
      <c r="A98" s="8" t="str">
        <f>Calculations!A98</f>
        <v/>
      </c>
      <c r="B98" s="2" t="str">
        <f t="shared" si="3"/>
        <v/>
      </c>
      <c r="C98" s="10" t="str">
        <f>IFERROR(Calculations!J98,"")</f>
        <v/>
      </c>
      <c r="D98" s="10" t="str">
        <f xml:space="preserve"> IF(OR(Calculations!C98 = "",Calculations!C98 = WorkTypeString),  IFERROR(Calculations!J98,""), NA())</f>
        <v/>
      </c>
      <c r="E98" s="10">
        <f t="array" ref="E98">PERCENTILE(IF(ISERROR(D98:D5097)=FALSE,D98:D5097),CycleTimePercentile)</f>
        <v>0</v>
      </c>
      <c r="F98" s="2" t="e">
        <f xml:space="preserve"> IF(Calculations!C98 = DefectTypeString,  IFERROR(Calculations!J98,""), NA())</f>
        <v>#N/A</v>
      </c>
      <c r="G98" s="10">
        <f t="array" ref="G98">PERCENTILE(IF(ISERROR(F98:F5097)=FALSE,F98:F5097),CycleTimePercentile)</f>
        <v>0</v>
      </c>
      <c r="H98" s="2" t="e">
        <f ca="1" xml:space="preserve"> IF(OR(Calculations!C98 = "",Calculations!C98 = WorkTypeString),  Calculations!K98, NA())</f>
        <v>#N/A</v>
      </c>
      <c r="I98" s="2" t="e">
        <f xml:space="preserve"> IF(Calculations!C98 = DefectTypeString,  Calculations!K98, NA())</f>
        <v>#N/A</v>
      </c>
      <c r="K98" s="28" t="str">
        <f>IF(ISNUMBER(K97),IF(K97+TIME(1,0,0)&lt;=MAX(IndirectCompletedDates),
IF(HOUR(K97+TIME(1,0,0))&gt;FinishHour,K97+TIME((24-FinishHour)+StartHour,0,0),K97+TIME(1,0,0)),""),"")</f>
        <v/>
      </c>
      <c r="M98" s="2" t="str">
        <f t="shared" si="4"/>
        <v/>
      </c>
      <c r="N98" s="2" t="str">
        <f t="array" ref="N98">IF(ISNUMBER(K98),MIN(IF($B:$B=M98,$C:$C)),"")</f>
        <v/>
      </c>
      <c r="O98" s="10" t="str">
        <f>IF(ISNUMBER(K98),AVERAGEIF($B:$B,M98,$C:$C),"")</f>
        <v/>
      </c>
      <c r="P98" s="2" t="str">
        <f t="array" ref="P98">IF(ISNUMBER(K98),MAX(IF($B:$B=M98,$C:$C)),"")</f>
        <v/>
      </c>
      <c r="Q98" s="2" t="str">
        <f t="array" ref="Q98">IF(ISNUMBER(K98),PERCENTILE(IF($B:$B=M98,$C:$C),0.25),"")</f>
        <v/>
      </c>
      <c r="R98" s="2" t="str">
        <f t="array" ref="R98">IF(ISNUMBER(K98),PERCENTILE(IF($B:$B=M98,$C:$C),0.3),"")</f>
        <v/>
      </c>
      <c r="S98" s="2" t="str">
        <f t="array" ref="S98">IF(ISNUMBER(K98),PERCENTILE(IF($B:$B=M98,$C:$C),0.5),"")</f>
        <v/>
      </c>
      <c r="T98" s="2" t="str">
        <f t="array" ref="T98">IF(ISNUMBER(K98),PERCENTILE(IF($B:$B=M98,$C:$C),0.7),"")</f>
        <v/>
      </c>
      <c r="U98" s="2" t="str">
        <f t="array" ref="U98">IF(ISNUMBER(K98),PERCENTILE(IF($B:$B=M98,$C:$C),0.75),"")</f>
        <v/>
      </c>
      <c r="V98" s="2" t="str">
        <f t="array" ref="V98">IF(ISNUMBER(K98),PERCENTILE(IF($B:$B=M98,$C:$C),0.85),"")</f>
        <v/>
      </c>
    </row>
    <row r="99" spans="1:22" x14ac:dyDescent="0.25">
      <c r="A99" s="8" t="str">
        <f>Calculations!A99</f>
        <v/>
      </c>
      <c r="B99" s="2" t="str">
        <f t="shared" si="3"/>
        <v/>
      </c>
      <c r="C99" s="10" t="str">
        <f>IFERROR(Calculations!J99,"")</f>
        <v/>
      </c>
      <c r="D99" s="10" t="str">
        <f xml:space="preserve"> IF(OR(Calculations!C99 = "",Calculations!C99 = WorkTypeString),  IFERROR(Calculations!J99,""), NA())</f>
        <v/>
      </c>
      <c r="E99" s="10">
        <f t="array" ref="E99">PERCENTILE(IF(ISERROR(D99:D5098)=FALSE,D99:D5098),CycleTimePercentile)</f>
        <v>0</v>
      </c>
      <c r="F99" s="2" t="e">
        <f xml:space="preserve"> IF(Calculations!C99 = DefectTypeString,  IFERROR(Calculations!J99,""), NA())</f>
        <v>#N/A</v>
      </c>
      <c r="G99" s="10">
        <f t="array" ref="G99">PERCENTILE(IF(ISERROR(F99:F5098)=FALSE,F99:F5098),CycleTimePercentile)</f>
        <v>0</v>
      </c>
      <c r="H99" s="2" t="e">
        <f ca="1" xml:space="preserve"> IF(OR(Calculations!C99 = "",Calculations!C99 = WorkTypeString),  Calculations!K99, NA())</f>
        <v>#N/A</v>
      </c>
      <c r="I99" s="2" t="e">
        <f xml:space="preserve"> IF(Calculations!C99 = DefectTypeString,  Calculations!K99, NA())</f>
        <v>#N/A</v>
      </c>
      <c r="K99" s="28" t="str">
        <f>IF(ISNUMBER(K98),IF(K98+TIME(1,0,0)&lt;=MAX(IndirectCompletedDates),
IF(HOUR(K98+TIME(1,0,0))&gt;FinishHour,K98+TIME((24-FinishHour)+StartHour,0,0),K98+TIME(1,0,0)),""),"")</f>
        <v/>
      </c>
      <c r="M99" s="2" t="str">
        <f t="shared" si="4"/>
        <v/>
      </c>
      <c r="N99" s="2" t="str">
        <f t="array" ref="N99">IF(ISNUMBER(K99),MIN(IF($B:$B=M99,$C:$C)),"")</f>
        <v/>
      </c>
      <c r="O99" s="10" t="str">
        <f>IF(ISNUMBER(K99),AVERAGEIF($B:$B,M99,$C:$C),"")</f>
        <v/>
      </c>
      <c r="P99" s="2" t="str">
        <f t="array" ref="P99">IF(ISNUMBER(K99),MAX(IF($B:$B=M99,$C:$C)),"")</f>
        <v/>
      </c>
      <c r="Q99" s="2" t="str">
        <f t="array" ref="Q99">IF(ISNUMBER(K99),PERCENTILE(IF($B:$B=M99,$C:$C),0.25),"")</f>
        <v/>
      </c>
      <c r="R99" s="2" t="str">
        <f t="array" ref="R99">IF(ISNUMBER(K99),PERCENTILE(IF($B:$B=M99,$C:$C),0.3),"")</f>
        <v/>
      </c>
      <c r="S99" s="2" t="str">
        <f t="array" ref="S99">IF(ISNUMBER(K99),PERCENTILE(IF($B:$B=M99,$C:$C),0.5),"")</f>
        <v/>
      </c>
      <c r="T99" s="2" t="str">
        <f t="array" ref="T99">IF(ISNUMBER(K99),PERCENTILE(IF($B:$B=M99,$C:$C),0.7),"")</f>
        <v/>
      </c>
      <c r="U99" s="2" t="str">
        <f t="array" ref="U99">IF(ISNUMBER(K99),PERCENTILE(IF($B:$B=M99,$C:$C),0.75),"")</f>
        <v/>
      </c>
      <c r="V99" s="2" t="str">
        <f t="array" ref="V99">IF(ISNUMBER(K99),PERCENTILE(IF($B:$B=M99,$C:$C),0.85),"")</f>
        <v/>
      </c>
    </row>
    <row r="100" spans="1:22" x14ac:dyDescent="0.25">
      <c r="A100" s="8" t="str">
        <f>Calculations!A100</f>
        <v/>
      </c>
      <c r="B100" s="2" t="str">
        <f t="shared" si="3"/>
        <v/>
      </c>
      <c r="C100" s="10" t="str">
        <f>IFERROR(Calculations!J100,"")</f>
        <v/>
      </c>
      <c r="D100" s="10" t="str">
        <f xml:space="preserve"> IF(OR(Calculations!C100 = "",Calculations!C100 = WorkTypeString),  IFERROR(Calculations!J100,""), NA())</f>
        <v/>
      </c>
      <c r="E100" s="10">
        <f t="array" ref="E100">PERCENTILE(IF(ISERROR(D100:D5099)=FALSE,D100:D5099),CycleTimePercentile)</f>
        <v>0</v>
      </c>
      <c r="F100" s="2" t="e">
        <f xml:space="preserve"> IF(Calculations!C100 = DefectTypeString,  IFERROR(Calculations!J100,""), NA())</f>
        <v>#N/A</v>
      </c>
      <c r="G100" s="10">
        <f t="array" ref="G100">PERCENTILE(IF(ISERROR(F100:F5099)=FALSE,F100:F5099),CycleTimePercentile)</f>
        <v>0</v>
      </c>
      <c r="H100" s="2" t="e">
        <f ca="1" xml:space="preserve"> IF(OR(Calculations!C100 = "",Calculations!C100 = WorkTypeString),  Calculations!K100, NA())</f>
        <v>#N/A</v>
      </c>
      <c r="I100" s="2" t="e">
        <f xml:space="preserve"> IF(Calculations!C100 = DefectTypeString,  Calculations!K100, NA())</f>
        <v>#N/A</v>
      </c>
      <c r="K100" s="28" t="str">
        <f>IF(ISNUMBER(K99),IF(K99+TIME(1,0,0)&lt;=MAX(IndirectCompletedDates),
IF(HOUR(K99+TIME(1,0,0))&gt;FinishHour,K99+TIME((24-FinishHour)+StartHour,0,0),K99+TIME(1,0,0)),""),"")</f>
        <v/>
      </c>
      <c r="M100" s="2" t="str">
        <f t="shared" si="4"/>
        <v/>
      </c>
      <c r="N100" s="2" t="str">
        <f t="array" ref="N100">IF(ISNUMBER(K100),MIN(IF($B:$B=M100,$C:$C)),"")</f>
        <v/>
      </c>
      <c r="O100" s="10" t="str">
        <f>IF(ISNUMBER(K100),AVERAGEIF($B:$B,M100,$C:$C),"")</f>
        <v/>
      </c>
      <c r="P100" s="2" t="str">
        <f t="array" ref="P100">IF(ISNUMBER(K100),MAX(IF($B:$B=M100,$C:$C)),"")</f>
        <v/>
      </c>
      <c r="Q100" s="2" t="str">
        <f t="array" ref="Q100">IF(ISNUMBER(K100),PERCENTILE(IF($B:$B=M100,$C:$C),0.25),"")</f>
        <v/>
      </c>
      <c r="R100" s="2" t="str">
        <f t="array" ref="R100">IF(ISNUMBER(K100),PERCENTILE(IF($B:$B=M100,$C:$C),0.3),"")</f>
        <v/>
      </c>
      <c r="S100" s="2" t="str">
        <f t="array" ref="S100">IF(ISNUMBER(K100),PERCENTILE(IF($B:$B=M100,$C:$C),0.5),"")</f>
        <v/>
      </c>
      <c r="T100" s="2" t="str">
        <f t="array" ref="T100">IF(ISNUMBER(K100),PERCENTILE(IF($B:$B=M100,$C:$C),0.7),"")</f>
        <v/>
      </c>
      <c r="U100" s="2" t="str">
        <f t="array" ref="U100">IF(ISNUMBER(K100),PERCENTILE(IF($B:$B=M100,$C:$C),0.75),"")</f>
        <v/>
      </c>
      <c r="V100" s="2" t="str">
        <f t="array" ref="V100">IF(ISNUMBER(K100),PERCENTILE(IF($B:$B=M100,$C:$C),0.85),"")</f>
        <v/>
      </c>
    </row>
    <row r="101" spans="1:22" x14ac:dyDescent="0.25">
      <c r="A101" s="8" t="str">
        <f>Calculations!A101</f>
        <v/>
      </c>
      <c r="B101" s="2" t="str">
        <f t="shared" si="3"/>
        <v/>
      </c>
      <c r="C101" s="10" t="str">
        <f>IFERROR(Calculations!J101,"")</f>
        <v/>
      </c>
      <c r="D101" s="10" t="str">
        <f xml:space="preserve"> IF(OR(Calculations!C101 = "",Calculations!C101 = WorkTypeString),  IFERROR(Calculations!J101,""), NA())</f>
        <v/>
      </c>
      <c r="E101" s="10">
        <f t="array" ref="E101">PERCENTILE(IF(ISERROR(D101:D5100)=FALSE,D101:D5100),CycleTimePercentile)</f>
        <v>0</v>
      </c>
      <c r="F101" s="2" t="e">
        <f xml:space="preserve"> IF(Calculations!C101 = DefectTypeString,  IFERROR(Calculations!J101,""), NA())</f>
        <v>#N/A</v>
      </c>
      <c r="G101" s="10">
        <f t="array" ref="G101">PERCENTILE(IF(ISERROR(F101:F5100)=FALSE,F101:F5100),CycleTimePercentile)</f>
        <v>0</v>
      </c>
      <c r="H101" s="2" t="e">
        <f ca="1" xml:space="preserve"> IF(OR(Calculations!C101 = "",Calculations!C101 = WorkTypeString),  Calculations!K101, NA())</f>
        <v>#N/A</v>
      </c>
      <c r="I101" s="2" t="e">
        <f xml:space="preserve"> IF(Calculations!C101 = DefectTypeString,  Calculations!K101, NA())</f>
        <v>#N/A</v>
      </c>
      <c r="K101" s="28" t="str">
        <f>IF(ISNUMBER(K100),IF(K100+TIME(1,0,0)&lt;=MAX(IndirectCompletedDates),
IF(HOUR(K100+TIME(1,0,0))&gt;FinishHour,K100+TIME((24-FinishHour)+StartHour,0,0),K100+TIME(1,0,0)),""),"")</f>
        <v/>
      </c>
      <c r="M101" s="2" t="str">
        <f t="shared" si="4"/>
        <v/>
      </c>
      <c r="N101" s="2" t="str">
        <f t="array" ref="N101">IF(ISNUMBER(K101),MIN(IF($B:$B=M101,$C:$C)),"")</f>
        <v/>
      </c>
      <c r="O101" s="10" t="str">
        <f>IF(ISNUMBER(K101),AVERAGEIF($B:$B,M101,$C:$C),"")</f>
        <v/>
      </c>
      <c r="P101" s="2" t="str">
        <f t="array" ref="P101">IF(ISNUMBER(K101),MAX(IF($B:$B=M101,$C:$C)),"")</f>
        <v/>
      </c>
      <c r="Q101" s="2" t="str">
        <f t="array" ref="Q101">IF(ISNUMBER(K101),PERCENTILE(IF($B:$B=M101,$C:$C),0.25),"")</f>
        <v/>
      </c>
      <c r="R101" s="2" t="str">
        <f t="array" ref="R101">IF(ISNUMBER(K101),PERCENTILE(IF($B:$B=M101,$C:$C),0.3),"")</f>
        <v/>
      </c>
      <c r="S101" s="2" t="str">
        <f t="array" ref="S101">IF(ISNUMBER(K101),PERCENTILE(IF($B:$B=M101,$C:$C),0.5),"")</f>
        <v/>
      </c>
      <c r="T101" s="2" t="str">
        <f t="array" ref="T101">IF(ISNUMBER(K101),PERCENTILE(IF($B:$B=M101,$C:$C),0.7),"")</f>
        <v/>
      </c>
      <c r="U101" s="2" t="str">
        <f t="array" ref="U101">IF(ISNUMBER(K101),PERCENTILE(IF($B:$B=M101,$C:$C),0.75),"")</f>
        <v/>
      </c>
      <c r="V101" s="2" t="str">
        <f t="array" ref="V101">IF(ISNUMBER(K101),PERCENTILE(IF($B:$B=M101,$C:$C),0.85),"")</f>
        <v/>
      </c>
    </row>
    <row r="102" spans="1:22" x14ac:dyDescent="0.25">
      <c r="A102" s="8" t="str">
        <f>Calculations!A102</f>
        <v/>
      </c>
      <c r="B102" s="2" t="str">
        <f t="shared" si="3"/>
        <v/>
      </c>
      <c r="C102" s="10" t="str">
        <f>IFERROR(Calculations!J102,"")</f>
        <v/>
      </c>
      <c r="D102" s="10" t="str">
        <f xml:space="preserve"> IF(OR(Calculations!C102 = "",Calculations!C102 = WorkTypeString),  IFERROR(Calculations!J102,""), NA())</f>
        <v/>
      </c>
      <c r="E102" s="10">
        <f t="array" ref="E102">PERCENTILE(IF(ISERROR(D102:D5101)=FALSE,D102:D5101),CycleTimePercentile)</f>
        <v>0</v>
      </c>
      <c r="F102" s="2" t="e">
        <f xml:space="preserve"> IF(Calculations!C102 = DefectTypeString,  IFERROR(Calculations!J102,""), NA())</f>
        <v>#N/A</v>
      </c>
      <c r="G102" s="10">
        <f t="array" ref="G102">PERCENTILE(IF(ISERROR(F102:F5101)=FALSE,F102:F5101),CycleTimePercentile)</f>
        <v>0</v>
      </c>
      <c r="H102" s="2" t="e">
        <f ca="1" xml:space="preserve"> IF(OR(Calculations!C102 = "",Calculations!C102 = WorkTypeString),  Calculations!K102, NA())</f>
        <v>#N/A</v>
      </c>
      <c r="I102" s="2" t="e">
        <f xml:space="preserve"> IF(Calculations!C102 = DefectTypeString,  Calculations!K102, NA())</f>
        <v>#N/A</v>
      </c>
      <c r="K102" s="28" t="str">
        <f>IF(ISNUMBER(K101),IF(K101+TIME(1,0,0)&lt;=MAX(IndirectCompletedDates),
IF(HOUR(K101+TIME(1,0,0))&gt;FinishHour,K101+TIME((24-FinishHour)+StartHour,0,0),K101+TIME(1,0,0)),""),"")</f>
        <v/>
      </c>
      <c r="M102" s="2" t="str">
        <f t="shared" si="4"/>
        <v/>
      </c>
      <c r="N102" s="2" t="str">
        <f t="array" ref="N102">IF(ISNUMBER(K102),MIN(IF($B:$B=M102,$C:$C)),"")</f>
        <v/>
      </c>
      <c r="O102" s="10" t="str">
        <f>IF(ISNUMBER(K102),AVERAGEIF($B:$B,M102,$C:$C),"")</f>
        <v/>
      </c>
      <c r="P102" s="2" t="str">
        <f t="array" ref="P102">IF(ISNUMBER(K102),MAX(IF($B:$B=M102,$C:$C)),"")</f>
        <v/>
      </c>
      <c r="Q102" s="2" t="str">
        <f t="array" ref="Q102">IF(ISNUMBER(K102),PERCENTILE(IF($B:$B=M102,$C:$C),0.25),"")</f>
        <v/>
      </c>
      <c r="R102" s="2" t="str">
        <f t="array" ref="R102">IF(ISNUMBER(K102),PERCENTILE(IF($B:$B=M102,$C:$C),0.3),"")</f>
        <v/>
      </c>
      <c r="S102" s="2" t="str">
        <f t="array" ref="S102">IF(ISNUMBER(K102),PERCENTILE(IF($B:$B=M102,$C:$C),0.5),"")</f>
        <v/>
      </c>
      <c r="T102" s="2" t="str">
        <f t="array" ref="T102">IF(ISNUMBER(K102),PERCENTILE(IF($B:$B=M102,$C:$C),0.7),"")</f>
        <v/>
      </c>
      <c r="U102" s="2" t="str">
        <f t="array" ref="U102">IF(ISNUMBER(K102),PERCENTILE(IF($B:$B=M102,$C:$C),0.75),"")</f>
        <v/>
      </c>
      <c r="V102" s="2" t="str">
        <f t="array" ref="V102">IF(ISNUMBER(K102),PERCENTILE(IF($B:$B=M102,$C:$C),0.85),"")</f>
        <v/>
      </c>
    </row>
    <row r="103" spans="1:22" x14ac:dyDescent="0.25">
      <c r="A103" s="8" t="str">
        <f>Calculations!A103</f>
        <v/>
      </c>
      <c r="B103" s="2" t="str">
        <f t="shared" si="3"/>
        <v/>
      </c>
      <c r="C103" s="10" t="str">
        <f>IFERROR(Calculations!J103,"")</f>
        <v/>
      </c>
      <c r="D103" s="10" t="str">
        <f xml:space="preserve"> IF(OR(Calculations!C103 = "",Calculations!C103 = WorkTypeString),  IFERROR(Calculations!J103,""), NA())</f>
        <v/>
      </c>
      <c r="E103" s="10">
        <f t="array" ref="E103">PERCENTILE(IF(ISERROR(D103:D5102)=FALSE,D103:D5102),CycleTimePercentile)</f>
        <v>0</v>
      </c>
      <c r="F103" s="2" t="e">
        <f xml:space="preserve"> IF(Calculations!C103 = DefectTypeString,  IFERROR(Calculations!J103,""), NA())</f>
        <v>#N/A</v>
      </c>
      <c r="G103" s="10">
        <f t="array" ref="G103">PERCENTILE(IF(ISERROR(F103:F5102)=FALSE,F103:F5102),CycleTimePercentile)</f>
        <v>0</v>
      </c>
      <c r="H103" s="2" t="e">
        <f ca="1" xml:space="preserve"> IF(OR(Calculations!C103 = "",Calculations!C103 = WorkTypeString),  Calculations!K103, NA())</f>
        <v>#N/A</v>
      </c>
      <c r="I103" s="2" t="e">
        <f xml:space="preserve"> IF(Calculations!C103 = DefectTypeString,  Calculations!K103, NA())</f>
        <v>#N/A</v>
      </c>
      <c r="K103" s="28" t="str">
        <f>IF(ISNUMBER(K102),IF(K102+TIME(1,0,0)&lt;=MAX(IndirectCompletedDates),
IF(HOUR(K102+TIME(1,0,0))&gt;FinishHour,K102+TIME((24-FinishHour)+StartHour,0,0),K102+TIME(1,0,0)),""),"")</f>
        <v/>
      </c>
      <c r="M103" s="2" t="str">
        <f t="shared" si="4"/>
        <v/>
      </c>
      <c r="N103" s="2" t="str">
        <f t="array" ref="N103">IF(ISNUMBER(K103),MIN(IF($B:$B=M103,$C:$C)),"")</f>
        <v/>
      </c>
      <c r="O103" s="10" t="str">
        <f>IF(ISNUMBER(K103),AVERAGEIF($B:$B,M103,$C:$C),"")</f>
        <v/>
      </c>
      <c r="P103" s="2" t="str">
        <f t="array" ref="P103">IF(ISNUMBER(K103),MAX(IF($B:$B=M103,$C:$C)),"")</f>
        <v/>
      </c>
      <c r="Q103" s="2" t="str">
        <f t="array" ref="Q103">IF(ISNUMBER(K103),PERCENTILE(IF($B:$B=M103,$C:$C),0.25),"")</f>
        <v/>
      </c>
      <c r="R103" s="2" t="str">
        <f t="array" ref="R103">IF(ISNUMBER(K103),PERCENTILE(IF($B:$B=M103,$C:$C),0.3),"")</f>
        <v/>
      </c>
      <c r="S103" s="2" t="str">
        <f t="array" ref="S103">IF(ISNUMBER(K103),PERCENTILE(IF($B:$B=M103,$C:$C),0.5),"")</f>
        <v/>
      </c>
      <c r="T103" s="2" t="str">
        <f t="array" ref="T103">IF(ISNUMBER(K103),PERCENTILE(IF($B:$B=M103,$C:$C),0.7),"")</f>
        <v/>
      </c>
      <c r="U103" s="2" t="str">
        <f t="array" ref="U103">IF(ISNUMBER(K103),PERCENTILE(IF($B:$B=M103,$C:$C),0.75),"")</f>
        <v/>
      </c>
      <c r="V103" s="2" t="str">
        <f t="array" ref="V103">IF(ISNUMBER(K103),PERCENTILE(IF($B:$B=M103,$C:$C),0.85),"")</f>
        <v/>
      </c>
    </row>
    <row r="104" spans="1:22" x14ac:dyDescent="0.25">
      <c r="A104" s="8" t="str">
        <f>Calculations!A104</f>
        <v/>
      </c>
      <c r="B104" s="2" t="str">
        <f t="shared" si="3"/>
        <v/>
      </c>
      <c r="C104" s="10" t="str">
        <f>IFERROR(Calculations!J104,"")</f>
        <v/>
      </c>
      <c r="D104" s="10" t="str">
        <f xml:space="preserve"> IF(OR(Calculations!C104 = "",Calculations!C104 = WorkTypeString),  IFERROR(Calculations!J104,""), NA())</f>
        <v/>
      </c>
      <c r="E104" s="10">
        <f t="array" ref="E104">PERCENTILE(IF(ISERROR(D104:D5103)=FALSE,D104:D5103),CycleTimePercentile)</f>
        <v>0</v>
      </c>
      <c r="F104" s="2" t="e">
        <f xml:space="preserve"> IF(Calculations!C104 = DefectTypeString,  IFERROR(Calculations!J104,""), NA())</f>
        <v>#N/A</v>
      </c>
      <c r="G104" s="10">
        <f t="array" ref="G104">PERCENTILE(IF(ISERROR(F104:F5103)=FALSE,F104:F5103),CycleTimePercentile)</f>
        <v>0</v>
      </c>
      <c r="H104" s="2" t="e">
        <f ca="1" xml:space="preserve"> IF(OR(Calculations!C104 = "",Calculations!C104 = WorkTypeString),  Calculations!K104, NA())</f>
        <v>#N/A</v>
      </c>
      <c r="I104" s="2" t="e">
        <f xml:space="preserve"> IF(Calculations!C104 = DefectTypeString,  Calculations!K104, NA())</f>
        <v>#N/A</v>
      </c>
      <c r="K104" s="28" t="str">
        <f>IF(ISNUMBER(K103),IF(K103+TIME(1,0,0)&lt;=MAX(IndirectCompletedDates),
IF(HOUR(K103+TIME(1,0,0))&gt;FinishHour,K103+TIME((24-FinishHour)+StartHour,0,0),K103+TIME(1,0,0)),""),"")</f>
        <v/>
      </c>
      <c r="M104" s="2" t="str">
        <f t="shared" si="4"/>
        <v/>
      </c>
      <c r="N104" s="2" t="str">
        <f t="array" ref="N104">IF(ISNUMBER(K104),MIN(IF($B:$B=M104,$C:$C)),"")</f>
        <v/>
      </c>
      <c r="O104" s="10" t="str">
        <f>IF(ISNUMBER(K104),AVERAGEIF($B:$B,M104,$C:$C),"")</f>
        <v/>
      </c>
      <c r="P104" s="2" t="str">
        <f t="array" ref="P104">IF(ISNUMBER(K104),MAX(IF($B:$B=M104,$C:$C)),"")</f>
        <v/>
      </c>
      <c r="Q104" s="2" t="str">
        <f t="array" ref="Q104">IF(ISNUMBER(K104),PERCENTILE(IF($B:$B=M104,$C:$C),0.25),"")</f>
        <v/>
      </c>
      <c r="R104" s="2" t="str">
        <f t="array" ref="R104">IF(ISNUMBER(K104),PERCENTILE(IF($B:$B=M104,$C:$C),0.3),"")</f>
        <v/>
      </c>
      <c r="S104" s="2" t="str">
        <f t="array" ref="S104">IF(ISNUMBER(K104),PERCENTILE(IF($B:$B=M104,$C:$C),0.5),"")</f>
        <v/>
      </c>
      <c r="T104" s="2" t="str">
        <f t="array" ref="T104">IF(ISNUMBER(K104),PERCENTILE(IF($B:$B=M104,$C:$C),0.7),"")</f>
        <v/>
      </c>
      <c r="U104" s="2" t="str">
        <f t="array" ref="U104">IF(ISNUMBER(K104),PERCENTILE(IF($B:$B=M104,$C:$C),0.75),"")</f>
        <v/>
      </c>
      <c r="V104" s="2" t="str">
        <f t="array" ref="V104">IF(ISNUMBER(K104),PERCENTILE(IF($B:$B=M104,$C:$C),0.85),"")</f>
        <v/>
      </c>
    </row>
    <row r="105" spans="1:22" x14ac:dyDescent="0.25">
      <c r="A105" s="8" t="str">
        <f>Calculations!A105</f>
        <v/>
      </c>
      <c r="B105" s="2" t="str">
        <f t="shared" si="3"/>
        <v/>
      </c>
      <c r="C105" s="10" t="str">
        <f>IFERROR(Calculations!J105,"")</f>
        <v/>
      </c>
      <c r="D105" s="10" t="str">
        <f xml:space="preserve"> IF(OR(Calculations!C105 = "",Calculations!C105 = WorkTypeString),  IFERROR(Calculations!J105,""), NA())</f>
        <v/>
      </c>
      <c r="E105" s="10">
        <f t="array" ref="E105">PERCENTILE(IF(ISERROR(D105:D5104)=FALSE,D105:D5104),CycleTimePercentile)</f>
        <v>0</v>
      </c>
      <c r="F105" s="2" t="e">
        <f xml:space="preserve"> IF(Calculations!C105 = DefectTypeString,  IFERROR(Calculations!J105,""), NA())</f>
        <v>#N/A</v>
      </c>
      <c r="G105" s="10">
        <f t="array" ref="G105">PERCENTILE(IF(ISERROR(F105:F5104)=FALSE,F105:F5104),CycleTimePercentile)</f>
        <v>0</v>
      </c>
      <c r="H105" s="2" t="e">
        <f ca="1" xml:space="preserve"> IF(OR(Calculations!C105 = "",Calculations!C105 = WorkTypeString),  Calculations!K105, NA())</f>
        <v>#N/A</v>
      </c>
      <c r="I105" s="2" t="e">
        <f xml:space="preserve"> IF(Calculations!C105 = DefectTypeString,  Calculations!K105, NA())</f>
        <v>#N/A</v>
      </c>
      <c r="K105" s="28" t="str">
        <f>IF(ISNUMBER(K104),IF(K104+TIME(1,0,0)&lt;=MAX(IndirectCompletedDates),
IF(HOUR(K104+TIME(1,0,0))&gt;FinishHour,K104+TIME((24-FinishHour)+StartHour,0,0),K104+TIME(1,0,0)),""),"")</f>
        <v/>
      </c>
      <c r="M105" s="2" t="str">
        <f t="shared" si="4"/>
        <v/>
      </c>
      <c r="N105" s="2" t="str">
        <f t="array" ref="N105">IF(ISNUMBER(K105),MIN(IF($B:$B=M105,$C:$C)),"")</f>
        <v/>
      </c>
      <c r="O105" s="10" t="str">
        <f>IF(ISNUMBER(K105),AVERAGEIF($B:$B,M105,$C:$C),"")</f>
        <v/>
      </c>
      <c r="P105" s="2" t="str">
        <f t="array" ref="P105">IF(ISNUMBER(K105),MAX(IF($B:$B=M105,$C:$C)),"")</f>
        <v/>
      </c>
      <c r="Q105" s="2" t="str">
        <f t="array" ref="Q105">IF(ISNUMBER(K105),PERCENTILE(IF($B:$B=M105,$C:$C),0.25),"")</f>
        <v/>
      </c>
      <c r="R105" s="2" t="str">
        <f t="array" ref="R105">IF(ISNUMBER(K105),PERCENTILE(IF($B:$B=M105,$C:$C),0.3),"")</f>
        <v/>
      </c>
      <c r="S105" s="2" t="str">
        <f t="array" ref="S105">IF(ISNUMBER(K105),PERCENTILE(IF($B:$B=M105,$C:$C),0.5),"")</f>
        <v/>
      </c>
      <c r="T105" s="2" t="str">
        <f t="array" ref="T105">IF(ISNUMBER(K105),PERCENTILE(IF($B:$B=M105,$C:$C),0.7),"")</f>
        <v/>
      </c>
      <c r="U105" s="2" t="str">
        <f t="array" ref="U105">IF(ISNUMBER(K105),PERCENTILE(IF($B:$B=M105,$C:$C),0.75),"")</f>
        <v/>
      </c>
      <c r="V105" s="2" t="str">
        <f t="array" ref="V105">IF(ISNUMBER(K105),PERCENTILE(IF($B:$B=M105,$C:$C),0.85),"")</f>
        <v/>
      </c>
    </row>
    <row r="106" spans="1:22" x14ac:dyDescent="0.25">
      <c r="A106" s="8" t="str">
        <f>Calculations!A106</f>
        <v/>
      </c>
      <c r="B106" s="2" t="str">
        <f t="shared" si="3"/>
        <v/>
      </c>
      <c r="C106" s="10" t="str">
        <f>IFERROR(Calculations!J106,"")</f>
        <v/>
      </c>
      <c r="D106" s="10" t="str">
        <f xml:space="preserve"> IF(OR(Calculations!C106 = "",Calculations!C106 = WorkTypeString),  IFERROR(Calculations!J106,""), NA())</f>
        <v/>
      </c>
      <c r="E106" s="10">
        <f t="array" ref="E106">PERCENTILE(IF(ISERROR(D106:D5105)=FALSE,D106:D5105),CycleTimePercentile)</f>
        <v>0</v>
      </c>
      <c r="F106" s="2" t="e">
        <f xml:space="preserve"> IF(Calculations!C106 = DefectTypeString,  IFERROR(Calculations!J106,""), NA())</f>
        <v>#N/A</v>
      </c>
      <c r="G106" s="10">
        <f t="array" ref="G106">PERCENTILE(IF(ISERROR(F106:F5105)=FALSE,F106:F5105),CycleTimePercentile)</f>
        <v>0</v>
      </c>
      <c r="H106" s="2" t="e">
        <f ca="1" xml:space="preserve"> IF(OR(Calculations!C106 = "",Calculations!C106 = WorkTypeString),  Calculations!K106, NA())</f>
        <v>#N/A</v>
      </c>
      <c r="I106" s="2" t="e">
        <f xml:space="preserve"> IF(Calculations!C106 = DefectTypeString,  Calculations!K106, NA())</f>
        <v>#N/A</v>
      </c>
      <c r="K106" s="28" t="str">
        <f>IF(ISNUMBER(K105),IF(K105+TIME(1,0,0)&lt;=MAX(IndirectCompletedDates),
IF(HOUR(K105+TIME(1,0,0))&gt;FinishHour,K105+TIME((24-FinishHour)+StartHour,0,0),K105+TIME(1,0,0)),""),"")</f>
        <v/>
      </c>
      <c r="M106" s="2" t="str">
        <f t="shared" si="4"/>
        <v/>
      </c>
      <c r="N106" s="2" t="str">
        <f t="array" ref="N106">IF(ISNUMBER(K106),MIN(IF($B:$B=M106,$C:$C)),"")</f>
        <v/>
      </c>
      <c r="O106" s="10" t="str">
        <f>IF(ISNUMBER(K106),AVERAGEIF($B:$B,M106,$C:$C),"")</f>
        <v/>
      </c>
      <c r="P106" s="2" t="str">
        <f t="array" ref="P106">IF(ISNUMBER(K106),MAX(IF($B:$B=M106,$C:$C)),"")</f>
        <v/>
      </c>
      <c r="Q106" s="2" t="str">
        <f t="array" ref="Q106">IF(ISNUMBER(K106),PERCENTILE(IF($B:$B=M106,$C:$C),0.25),"")</f>
        <v/>
      </c>
      <c r="R106" s="2" t="str">
        <f t="array" ref="R106">IF(ISNUMBER(K106),PERCENTILE(IF($B:$B=M106,$C:$C),0.3),"")</f>
        <v/>
      </c>
      <c r="S106" s="2" t="str">
        <f t="array" ref="S106">IF(ISNUMBER(K106),PERCENTILE(IF($B:$B=M106,$C:$C),0.5),"")</f>
        <v/>
      </c>
      <c r="T106" s="2" t="str">
        <f t="array" ref="T106">IF(ISNUMBER(K106),PERCENTILE(IF($B:$B=M106,$C:$C),0.7),"")</f>
        <v/>
      </c>
      <c r="U106" s="2" t="str">
        <f t="array" ref="U106">IF(ISNUMBER(K106),PERCENTILE(IF($B:$B=M106,$C:$C),0.75),"")</f>
        <v/>
      </c>
      <c r="V106" s="2" t="str">
        <f t="array" ref="V106">IF(ISNUMBER(K106),PERCENTILE(IF($B:$B=M106,$C:$C),0.85),"")</f>
        <v/>
      </c>
    </row>
    <row r="107" spans="1:22" x14ac:dyDescent="0.25">
      <c r="A107" s="8" t="str">
        <f>Calculations!A107</f>
        <v/>
      </c>
      <c r="B107" s="2" t="str">
        <f t="shared" si="3"/>
        <v/>
      </c>
      <c r="C107" s="10" t="str">
        <f>IFERROR(Calculations!J107,"")</f>
        <v/>
      </c>
      <c r="D107" s="10" t="str">
        <f xml:space="preserve"> IF(OR(Calculations!C107 = "",Calculations!C107 = WorkTypeString),  IFERROR(Calculations!J107,""), NA())</f>
        <v/>
      </c>
      <c r="E107" s="10">
        <f t="array" ref="E107">PERCENTILE(IF(ISERROR(D107:D5106)=FALSE,D107:D5106),CycleTimePercentile)</f>
        <v>0</v>
      </c>
      <c r="F107" s="2" t="e">
        <f xml:space="preserve"> IF(Calculations!C107 = DefectTypeString,  IFERROR(Calculations!J107,""), NA())</f>
        <v>#N/A</v>
      </c>
      <c r="G107" s="10">
        <f t="array" ref="G107">PERCENTILE(IF(ISERROR(F107:F5106)=FALSE,F107:F5106),CycleTimePercentile)</f>
        <v>0</v>
      </c>
      <c r="H107" s="2" t="e">
        <f ca="1" xml:space="preserve"> IF(OR(Calculations!C107 = "",Calculations!C107 = WorkTypeString),  Calculations!K107, NA())</f>
        <v>#N/A</v>
      </c>
      <c r="I107" s="2" t="e">
        <f xml:space="preserve"> IF(Calculations!C107 = DefectTypeString,  Calculations!K107, NA())</f>
        <v>#N/A</v>
      </c>
      <c r="K107" s="28" t="str">
        <f>IF(ISNUMBER(K106),IF(K106+TIME(1,0,0)&lt;=MAX(IndirectCompletedDates),
IF(HOUR(K106+TIME(1,0,0))&gt;FinishHour,K106+TIME((24-FinishHour)+StartHour,0,0),K106+TIME(1,0,0)),""),"")</f>
        <v/>
      </c>
      <c r="M107" s="2" t="str">
        <f t="shared" si="4"/>
        <v/>
      </c>
      <c r="N107" s="2" t="str">
        <f t="array" ref="N107">IF(ISNUMBER(K107),MIN(IF($B:$B=M107,$C:$C)),"")</f>
        <v/>
      </c>
      <c r="O107" s="10" t="str">
        <f>IF(ISNUMBER(K107),AVERAGEIF($B:$B,M107,$C:$C),"")</f>
        <v/>
      </c>
      <c r="P107" s="2" t="str">
        <f t="array" ref="P107">IF(ISNUMBER(K107),MAX(IF($B:$B=M107,$C:$C)),"")</f>
        <v/>
      </c>
      <c r="Q107" s="2" t="str">
        <f t="array" ref="Q107">IF(ISNUMBER(K107),PERCENTILE(IF($B:$B=M107,$C:$C),0.25),"")</f>
        <v/>
      </c>
      <c r="R107" s="2" t="str">
        <f t="array" ref="R107">IF(ISNUMBER(K107),PERCENTILE(IF($B:$B=M107,$C:$C),0.3),"")</f>
        <v/>
      </c>
      <c r="S107" s="2" t="str">
        <f t="array" ref="S107">IF(ISNUMBER(K107),PERCENTILE(IF($B:$B=M107,$C:$C),0.5),"")</f>
        <v/>
      </c>
      <c r="T107" s="2" t="str">
        <f t="array" ref="T107">IF(ISNUMBER(K107),PERCENTILE(IF($B:$B=M107,$C:$C),0.7),"")</f>
        <v/>
      </c>
      <c r="U107" s="2" t="str">
        <f t="array" ref="U107">IF(ISNUMBER(K107),PERCENTILE(IF($B:$B=M107,$C:$C),0.75),"")</f>
        <v/>
      </c>
      <c r="V107" s="2" t="str">
        <f t="array" ref="V107">IF(ISNUMBER(K107),PERCENTILE(IF($B:$B=M107,$C:$C),0.85),"")</f>
        <v/>
      </c>
    </row>
    <row r="108" spans="1:22" x14ac:dyDescent="0.25">
      <c r="A108" s="8" t="str">
        <f>Calculations!A108</f>
        <v/>
      </c>
      <c r="B108" s="2" t="str">
        <f t="shared" si="3"/>
        <v/>
      </c>
      <c r="C108" s="10" t="str">
        <f>IFERROR(Calculations!J108,"")</f>
        <v/>
      </c>
      <c r="D108" s="10" t="str">
        <f xml:space="preserve"> IF(OR(Calculations!C108 = "",Calculations!C108 = WorkTypeString),  IFERROR(Calculations!J108,""), NA())</f>
        <v/>
      </c>
      <c r="E108" s="10">
        <f t="array" ref="E108">PERCENTILE(IF(ISERROR(D108:D5107)=FALSE,D108:D5107),CycleTimePercentile)</f>
        <v>0</v>
      </c>
      <c r="F108" s="2" t="e">
        <f xml:space="preserve"> IF(Calculations!C108 = DefectTypeString,  IFERROR(Calculations!J108,""), NA())</f>
        <v>#N/A</v>
      </c>
      <c r="G108" s="10">
        <f t="array" ref="G108">PERCENTILE(IF(ISERROR(F108:F5107)=FALSE,F108:F5107),CycleTimePercentile)</f>
        <v>0</v>
      </c>
      <c r="H108" s="2" t="e">
        <f ca="1" xml:space="preserve"> IF(OR(Calculations!C108 = "",Calculations!C108 = WorkTypeString),  Calculations!K108, NA())</f>
        <v>#N/A</v>
      </c>
      <c r="I108" s="2" t="e">
        <f xml:space="preserve"> IF(Calculations!C108 = DefectTypeString,  Calculations!K108, NA())</f>
        <v>#N/A</v>
      </c>
      <c r="K108" s="28" t="str">
        <f>IF(ISNUMBER(K107),IF(K107+TIME(1,0,0)&lt;=MAX(IndirectCompletedDates),
IF(HOUR(K107+TIME(1,0,0))&gt;FinishHour,K107+TIME((24-FinishHour)+StartHour,0,0),K107+TIME(1,0,0)),""),"")</f>
        <v/>
      </c>
      <c r="M108" s="2" t="str">
        <f t="shared" si="4"/>
        <v/>
      </c>
      <c r="N108" s="2" t="str">
        <f t="array" ref="N108">IF(ISNUMBER(K108),MIN(IF($B:$B=M108,$C:$C)),"")</f>
        <v/>
      </c>
      <c r="O108" s="10" t="str">
        <f>IF(ISNUMBER(K108),AVERAGEIF($B:$B,M108,$C:$C),"")</f>
        <v/>
      </c>
      <c r="P108" s="2" t="str">
        <f t="array" ref="P108">IF(ISNUMBER(K108),MAX(IF($B:$B=M108,$C:$C)),"")</f>
        <v/>
      </c>
      <c r="Q108" s="2" t="str">
        <f t="array" ref="Q108">IF(ISNUMBER(K108),PERCENTILE(IF($B:$B=M108,$C:$C),0.25),"")</f>
        <v/>
      </c>
      <c r="R108" s="2" t="str">
        <f t="array" ref="R108">IF(ISNUMBER(K108),PERCENTILE(IF($B:$B=M108,$C:$C),0.3),"")</f>
        <v/>
      </c>
      <c r="S108" s="2" t="str">
        <f t="array" ref="S108">IF(ISNUMBER(K108),PERCENTILE(IF($B:$B=M108,$C:$C),0.5),"")</f>
        <v/>
      </c>
      <c r="T108" s="2" t="str">
        <f t="array" ref="T108">IF(ISNUMBER(K108),PERCENTILE(IF($B:$B=M108,$C:$C),0.7),"")</f>
        <v/>
      </c>
      <c r="U108" s="2" t="str">
        <f t="array" ref="U108">IF(ISNUMBER(K108),PERCENTILE(IF($B:$B=M108,$C:$C),0.75),"")</f>
        <v/>
      </c>
      <c r="V108" s="2" t="str">
        <f t="array" ref="V108">IF(ISNUMBER(K108),PERCENTILE(IF($B:$B=M108,$C:$C),0.85),"")</f>
        <v/>
      </c>
    </row>
    <row r="109" spans="1:22" x14ac:dyDescent="0.25">
      <c r="A109" s="8" t="str">
        <f>Calculations!A109</f>
        <v/>
      </c>
      <c r="B109" s="2" t="str">
        <f t="shared" si="3"/>
        <v/>
      </c>
      <c r="C109" s="10" t="str">
        <f>IFERROR(Calculations!J109,"")</f>
        <v/>
      </c>
      <c r="D109" s="10" t="str">
        <f xml:space="preserve"> IF(OR(Calculations!C109 = "",Calculations!C109 = WorkTypeString),  IFERROR(Calculations!J109,""), NA())</f>
        <v/>
      </c>
      <c r="E109" s="10">
        <f t="array" ref="E109">PERCENTILE(IF(ISERROR(D109:D5108)=FALSE,D109:D5108),CycleTimePercentile)</f>
        <v>0</v>
      </c>
      <c r="F109" s="2" t="e">
        <f xml:space="preserve"> IF(Calculations!C109 = DefectTypeString,  IFERROR(Calculations!J109,""), NA())</f>
        <v>#N/A</v>
      </c>
      <c r="G109" s="10">
        <f t="array" ref="G109">PERCENTILE(IF(ISERROR(F109:F5108)=FALSE,F109:F5108),CycleTimePercentile)</f>
        <v>0</v>
      </c>
      <c r="H109" s="2" t="e">
        <f ca="1" xml:space="preserve"> IF(OR(Calculations!C109 = "",Calculations!C109 = WorkTypeString),  Calculations!K109, NA())</f>
        <v>#N/A</v>
      </c>
      <c r="I109" s="2" t="e">
        <f xml:space="preserve"> IF(Calculations!C109 = DefectTypeString,  Calculations!K109, NA())</f>
        <v>#N/A</v>
      </c>
      <c r="K109" s="28" t="str">
        <f>IF(ISNUMBER(K108),IF(K108+TIME(1,0,0)&lt;=MAX(IndirectCompletedDates),
IF(HOUR(K108+TIME(1,0,0))&gt;FinishHour,K108+TIME((24-FinishHour)+StartHour,0,0),K108+TIME(1,0,0)),""),"")</f>
        <v/>
      </c>
      <c r="M109" s="2" t="str">
        <f t="shared" si="4"/>
        <v/>
      </c>
      <c r="N109" s="2" t="str">
        <f t="array" ref="N109">IF(ISNUMBER(K109),MIN(IF($B:$B=M109,$C:$C)),"")</f>
        <v/>
      </c>
      <c r="O109" s="10" t="str">
        <f>IF(ISNUMBER(K109),AVERAGEIF($B:$B,M109,$C:$C),"")</f>
        <v/>
      </c>
      <c r="P109" s="2" t="str">
        <f t="array" ref="P109">IF(ISNUMBER(K109),MAX(IF($B:$B=M109,$C:$C)),"")</f>
        <v/>
      </c>
      <c r="Q109" s="2" t="str">
        <f t="array" ref="Q109">IF(ISNUMBER(K109),PERCENTILE(IF($B:$B=M109,$C:$C),0.25),"")</f>
        <v/>
      </c>
      <c r="R109" s="2" t="str">
        <f t="array" ref="R109">IF(ISNUMBER(K109),PERCENTILE(IF($B:$B=M109,$C:$C),0.3),"")</f>
        <v/>
      </c>
      <c r="S109" s="2" t="str">
        <f t="array" ref="S109">IF(ISNUMBER(K109),PERCENTILE(IF($B:$B=M109,$C:$C),0.5),"")</f>
        <v/>
      </c>
      <c r="T109" s="2" t="str">
        <f t="array" ref="T109">IF(ISNUMBER(K109),PERCENTILE(IF($B:$B=M109,$C:$C),0.7),"")</f>
        <v/>
      </c>
      <c r="U109" s="2" t="str">
        <f t="array" ref="U109">IF(ISNUMBER(K109),PERCENTILE(IF($B:$B=M109,$C:$C),0.75),"")</f>
        <v/>
      </c>
      <c r="V109" s="2" t="str">
        <f t="array" ref="V109">IF(ISNUMBER(K109),PERCENTILE(IF($B:$B=M109,$C:$C),0.85),"")</f>
        <v/>
      </c>
    </row>
    <row r="110" spans="1:22" x14ac:dyDescent="0.25">
      <c r="A110" s="8" t="str">
        <f>Calculations!A110</f>
        <v/>
      </c>
      <c r="B110" s="2" t="str">
        <f t="shared" si="3"/>
        <v/>
      </c>
      <c r="C110" s="10" t="str">
        <f>IFERROR(Calculations!J110,"")</f>
        <v/>
      </c>
      <c r="D110" s="10" t="str">
        <f xml:space="preserve"> IF(OR(Calculations!C110 = "",Calculations!C110 = WorkTypeString),  IFERROR(Calculations!J110,""), NA())</f>
        <v/>
      </c>
      <c r="E110" s="10">
        <f t="array" ref="E110">PERCENTILE(IF(ISERROR(D110:D5109)=FALSE,D110:D5109),CycleTimePercentile)</f>
        <v>0</v>
      </c>
      <c r="F110" s="2" t="e">
        <f xml:space="preserve"> IF(Calculations!C110 = DefectTypeString,  IFERROR(Calculations!J110,""), NA())</f>
        <v>#N/A</v>
      </c>
      <c r="G110" s="10">
        <f t="array" ref="G110">PERCENTILE(IF(ISERROR(F110:F5109)=FALSE,F110:F5109),CycleTimePercentile)</f>
        <v>0</v>
      </c>
      <c r="H110" s="2" t="e">
        <f ca="1" xml:space="preserve"> IF(OR(Calculations!C110 = "",Calculations!C110 = WorkTypeString),  Calculations!K110, NA())</f>
        <v>#N/A</v>
      </c>
      <c r="I110" s="2" t="e">
        <f xml:space="preserve"> IF(Calculations!C110 = DefectTypeString,  Calculations!K110, NA())</f>
        <v>#N/A</v>
      </c>
      <c r="K110" s="28" t="str">
        <f>IF(ISNUMBER(K109),IF(K109+TIME(1,0,0)&lt;=MAX(IndirectCompletedDates),
IF(HOUR(K109+TIME(1,0,0))&gt;FinishHour,K109+TIME((24-FinishHour)+StartHour,0,0),K109+TIME(1,0,0)),""),"")</f>
        <v/>
      </c>
      <c r="M110" s="2" t="str">
        <f t="shared" si="4"/>
        <v/>
      </c>
      <c r="N110" s="2" t="str">
        <f t="array" ref="N110">IF(ISNUMBER(K110),MIN(IF($B:$B=M110,$C:$C)),"")</f>
        <v/>
      </c>
      <c r="O110" s="10" t="str">
        <f>IF(ISNUMBER(K110),AVERAGEIF($B:$B,M110,$C:$C),"")</f>
        <v/>
      </c>
      <c r="P110" s="2" t="str">
        <f t="array" ref="P110">IF(ISNUMBER(K110),MAX(IF($B:$B=M110,$C:$C)),"")</f>
        <v/>
      </c>
      <c r="Q110" s="2" t="str">
        <f t="array" ref="Q110">IF(ISNUMBER(K110),PERCENTILE(IF($B:$B=M110,$C:$C),0.25),"")</f>
        <v/>
      </c>
      <c r="R110" s="2" t="str">
        <f t="array" ref="R110">IF(ISNUMBER(K110),PERCENTILE(IF($B:$B=M110,$C:$C),0.3),"")</f>
        <v/>
      </c>
      <c r="S110" s="2" t="str">
        <f t="array" ref="S110">IF(ISNUMBER(K110),PERCENTILE(IF($B:$B=M110,$C:$C),0.5),"")</f>
        <v/>
      </c>
      <c r="T110" s="2" t="str">
        <f t="array" ref="T110">IF(ISNUMBER(K110),PERCENTILE(IF($B:$B=M110,$C:$C),0.7),"")</f>
        <v/>
      </c>
      <c r="U110" s="2" t="str">
        <f t="array" ref="U110">IF(ISNUMBER(K110),PERCENTILE(IF($B:$B=M110,$C:$C),0.75),"")</f>
        <v/>
      </c>
      <c r="V110" s="2" t="str">
        <f t="array" ref="V110">IF(ISNUMBER(K110),PERCENTILE(IF($B:$B=M110,$C:$C),0.85),"")</f>
        <v/>
      </c>
    </row>
    <row r="111" spans="1:22" x14ac:dyDescent="0.25">
      <c r="A111" s="8" t="str">
        <f>Calculations!A111</f>
        <v/>
      </c>
      <c r="B111" s="2" t="str">
        <f t="shared" si="3"/>
        <v/>
      </c>
      <c r="C111" s="10" t="str">
        <f>IFERROR(Calculations!J111,"")</f>
        <v/>
      </c>
      <c r="D111" s="10" t="str">
        <f xml:space="preserve"> IF(OR(Calculations!C111 = "",Calculations!C111 = WorkTypeString),  IFERROR(Calculations!J111,""), NA())</f>
        <v/>
      </c>
      <c r="E111" s="10">
        <f t="array" ref="E111">PERCENTILE(IF(ISERROR(D111:D5110)=FALSE,D111:D5110),CycleTimePercentile)</f>
        <v>0</v>
      </c>
      <c r="F111" s="2" t="e">
        <f xml:space="preserve"> IF(Calculations!C111 = DefectTypeString,  IFERROR(Calculations!J111,""), NA())</f>
        <v>#N/A</v>
      </c>
      <c r="G111" s="10">
        <f t="array" ref="G111">PERCENTILE(IF(ISERROR(F111:F5110)=FALSE,F111:F5110),CycleTimePercentile)</f>
        <v>0</v>
      </c>
      <c r="H111" s="2" t="e">
        <f ca="1" xml:space="preserve"> IF(OR(Calculations!C111 = "",Calculations!C111 = WorkTypeString),  Calculations!K111, NA())</f>
        <v>#N/A</v>
      </c>
      <c r="I111" s="2" t="e">
        <f xml:space="preserve"> IF(Calculations!C111 = DefectTypeString,  Calculations!K111, NA())</f>
        <v>#N/A</v>
      </c>
      <c r="K111" s="28" t="str">
        <f>IF(ISNUMBER(K110),IF(K110+TIME(1,0,0)&lt;=MAX(IndirectCompletedDates),
IF(HOUR(K110+TIME(1,0,0))&gt;FinishHour,K110+TIME((24-FinishHour)+StartHour,0,0),K110+TIME(1,0,0)),""),"")</f>
        <v/>
      </c>
      <c r="M111" s="2" t="str">
        <f t="shared" si="4"/>
        <v/>
      </c>
      <c r="N111" s="2" t="str">
        <f t="array" ref="N111">IF(ISNUMBER(K111),MIN(IF($B:$B=M111,$C:$C)),"")</f>
        <v/>
      </c>
      <c r="O111" s="10" t="str">
        <f>IF(ISNUMBER(K111),AVERAGEIF($B:$B,M111,$C:$C),"")</f>
        <v/>
      </c>
      <c r="P111" s="2" t="str">
        <f t="array" ref="P111">IF(ISNUMBER(K111),MAX(IF($B:$B=M111,$C:$C)),"")</f>
        <v/>
      </c>
      <c r="Q111" s="2" t="str">
        <f t="array" ref="Q111">IF(ISNUMBER(K111),PERCENTILE(IF($B:$B=M111,$C:$C),0.25),"")</f>
        <v/>
      </c>
      <c r="R111" s="2" t="str">
        <f t="array" ref="R111">IF(ISNUMBER(K111),PERCENTILE(IF($B:$B=M111,$C:$C),0.3),"")</f>
        <v/>
      </c>
      <c r="S111" s="2" t="str">
        <f t="array" ref="S111">IF(ISNUMBER(K111),PERCENTILE(IF($B:$B=M111,$C:$C),0.5),"")</f>
        <v/>
      </c>
      <c r="T111" s="2" t="str">
        <f t="array" ref="T111">IF(ISNUMBER(K111),PERCENTILE(IF($B:$B=M111,$C:$C),0.7),"")</f>
        <v/>
      </c>
      <c r="U111" s="2" t="str">
        <f t="array" ref="U111">IF(ISNUMBER(K111),PERCENTILE(IF($B:$B=M111,$C:$C),0.75),"")</f>
        <v/>
      </c>
      <c r="V111" s="2" t="str">
        <f t="array" ref="V111">IF(ISNUMBER(K111),PERCENTILE(IF($B:$B=M111,$C:$C),0.85),"")</f>
        <v/>
      </c>
    </row>
    <row r="112" spans="1:22" x14ac:dyDescent="0.25">
      <c r="A112" s="8" t="str">
        <f>Calculations!A112</f>
        <v/>
      </c>
      <c r="B112" s="2" t="str">
        <f t="shared" si="3"/>
        <v/>
      </c>
      <c r="C112" s="10" t="str">
        <f>IFERROR(Calculations!J112,"")</f>
        <v/>
      </c>
      <c r="D112" s="10" t="str">
        <f xml:space="preserve"> IF(OR(Calculations!C112 = "",Calculations!C112 = WorkTypeString),  IFERROR(Calculations!J112,""), NA())</f>
        <v/>
      </c>
      <c r="E112" s="10">
        <f t="array" ref="E112">PERCENTILE(IF(ISERROR(D112:D5111)=FALSE,D112:D5111),CycleTimePercentile)</f>
        <v>0</v>
      </c>
      <c r="F112" s="2" t="e">
        <f xml:space="preserve"> IF(Calculations!C112 = DefectTypeString,  IFERROR(Calculations!J112,""), NA())</f>
        <v>#N/A</v>
      </c>
      <c r="G112" s="10">
        <f t="array" ref="G112">PERCENTILE(IF(ISERROR(F112:F5111)=FALSE,F112:F5111),CycleTimePercentile)</f>
        <v>0</v>
      </c>
      <c r="H112" s="2" t="e">
        <f ca="1" xml:space="preserve"> IF(OR(Calculations!C112 = "",Calculations!C112 = WorkTypeString),  Calculations!K112, NA())</f>
        <v>#N/A</v>
      </c>
      <c r="I112" s="2" t="e">
        <f xml:space="preserve"> IF(Calculations!C112 = DefectTypeString,  Calculations!K112, NA())</f>
        <v>#N/A</v>
      </c>
      <c r="K112" s="28" t="str">
        <f>IF(ISNUMBER(K111),IF(K111+TIME(1,0,0)&lt;=MAX(IndirectCompletedDates),
IF(HOUR(K111+TIME(1,0,0))&gt;FinishHour,K111+TIME((24-FinishHour)+StartHour,0,0),K111+TIME(1,0,0)),""),"")</f>
        <v/>
      </c>
      <c r="M112" s="2" t="str">
        <f t="shared" si="4"/>
        <v/>
      </c>
      <c r="N112" s="2" t="str">
        <f t="array" ref="N112">IF(ISNUMBER(K112),MIN(IF($B:$B=M112,$C:$C)),"")</f>
        <v/>
      </c>
      <c r="O112" s="10" t="str">
        <f>IF(ISNUMBER(K112),AVERAGEIF($B:$B,M112,$C:$C),"")</f>
        <v/>
      </c>
      <c r="P112" s="2" t="str">
        <f t="array" ref="P112">IF(ISNUMBER(K112),MAX(IF($B:$B=M112,$C:$C)),"")</f>
        <v/>
      </c>
      <c r="Q112" s="2" t="str">
        <f t="array" ref="Q112">IF(ISNUMBER(K112),PERCENTILE(IF($B:$B=M112,$C:$C),0.25),"")</f>
        <v/>
      </c>
      <c r="R112" s="2" t="str">
        <f t="array" ref="R112">IF(ISNUMBER(K112),PERCENTILE(IF($B:$B=M112,$C:$C),0.3),"")</f>
        <v/>
      </c>
      <c r="S112" s="2" t="str">
        <f t="array" ref="S112">IF(ISNUMBER(K112),PERCENTILE(IF($B:$B=M112,$C:$C),0.5),"")</f>
        <v/>
      </c>
      <c r="T112" s="2" t="str">
        <f t="array" ref="T112">IF(ISNUMBER(K112),PERCENTILE(IF($B:$B=M112,$C:$C),0.7),"")</f>
        <v/>
      </c>
      <c r="U112" s="2" t="str">
        <f t="array" ref="U112">IF(ISNUMBER(K112),PERCENTILE(IF($B:$B=M112,$C:$C),0.75),"")</f>
        <v/>
      </c>
      <c r="V112" s="2" t="str">
        <f t="array" ref="V112">IF(ISNUMBER(K112),PERCENTILE(IF($B:$B=M112,$C:$C),0.85),"")</f>
        <v/>
      </c>
    </row>
    <row r="113" spans="1:22" x14ac:dyDescent="0.25">
      <c r="A113" s="8" t="str">
        <f>Calculations!A113</f>
        <v/>
      </c>
      <c r="B113" s="2" t="str">
        <f t="shared" si="3"/>
        <v/>
      </c>
      <c r="C113" s="10" t="str">
        <f>IFERROR(Calculations!J113,"")</f>
        <v/>
      </c>
      <c r="D113" s="10" t="str">
        <f xml:space="preserve"> IF(OR(Calculations!C113 = "",Calculations!C113 = WorkTypeString),  IFERROR(Calculations!J113,""), NA())</f>
        <v/>
      </c>
      <c r="E113" s="10">
        <f t="array" ref="E113">PERCENTILE(IF(ISERROR(D113:D5112)=FALSE,D113:D5112),CycleTimePercentile)</f>
        <v>0</v>
      </c>
      <c r="F113" s="2" t="e">
        <f xml:space="preserve"> IF(Calculations!C113 = DefectTypeString,  IFERROR(Calculations!J113,""), NA())</f>
        <v>#N/A</v>
      </c>
      <c r="G113" s="10">
        <f t="array" ref="G113">PERCENTILE(IF(ISERROR(F113:F5112)=FALSE,F113:F5112),CycleTimePercentile)</f>
        <v>0</v>
      </c>
      <c r="H113" s="2" t="e">
        <f ca="1" xml:space="preserve"> IF(OR(Calculations!C113 = "",Calculations!C113 = WorkTypeString),  Calculations!K113, NA())</f>
        <v>#N/A</v>
      </c>
      <c r="I113" s="2" t="e">
        <f xml:space="preserve"> IF(Calculations!C113 = DefectTypeString,  Calculations!K113, NA())</f>
        <v>#N/A</v>
      </c>
      <c r="K113" s="28" t="str">
        <f>IF(ISNUMBER(K112),IF(K112+TIME(1,0,0)&lt;=MAX(IndirectCompletedDates),
IF(HOUR(K112+TIME(1,0,0))&gt;FinishHour,K112+TIME((24-FinishHour)+StartHour,0,0),K112+TIME(1,0,0)),""),"")</f>
        <v/>
      </c>
      <c r="M113" s="2" t="str">
        <f t="shared" si="4"/>
        <v/>
      </c>
      <c r="N113" s="2" t="str">
        <f t="array" ref="N113">IF(ISNUMBER(K113),MIN(IF($B:$B=M113,$C:$C)),"")</f>
        <v/>
      </c>
      <c r="O113" s="10" t="str">
        <f>IF(ISNUMBER(K113),AVERAGEIF($B:$B,M113,$C:$C),"")</f>
        <v/>
      </c>
      <c r="P113" s="2" t="str">
        <f t="array" ref="P113">IF(ISNUMBER(K113),MAX(IF($B:$B=M113,$C:$C)),"")</f>
        <v/>
      </c>
      <c r="Q113" s="2" t="str">
        <f t="array" ref="Q113">IF(ISNUMBER(K113),PERCENTILE(IF($B:$B=M113,$C:$C),0.25),"")</f>
        <v/>
      </c>
      <c r="R113" s="2" t="str">
        <f t="array" ref="R113">IF(ISNUMBER(K113),PERCENTILE(IF($B:$B=M113,$C:$C),0.3),"")</f>
        <v/>
      </c>
      <c r="S113" s="2" t="str">
        <f t="array" ref="S113">IF(ISNUMBER(K113),PERCENTILE(IF($B:$B=M113,$C:$C),0.5),"")</f>
        <v/>
      </c>
      <c r="T113" s="2" t="str">
        <f t="array" ref="T113">IF(ISNUMBER(K113),PERCENTILE(IF($B:$B=M113,$C:$C),0.7),"")</f>
        <v/>
      </c>
      <c r="U113" s="2" t="str">
        <f t="array" ref="U113">IF(ISNUMBER(K113),PERCENTILE(IF($B:$B=M113,$C:$C),0.75),"")</f>
        <v/>
      </c>
      <c r="V113" s="2" t="str">
        <f t="array" ref="V113">IF(ISNUMBER(K113),PERCENTILE(IF($B:$B=M113,$C:$C),0.85),"")</f>
        <v/>
      </c>
    </row>
    <row r="114" spans="1:22" x14ac:dyDescent="0.25">
      <c r="A114" s="8" t="str">
        <f>Calculations!A114</f>
        <v/>
      </c>
      <c r="B114" s="2" t="str">
        <f t="shared" si="3"/>
        <v/>
      </c>
      <c r="C114" s="10" t="str">
        <f>IFERROR(Calculations!J114,"")</f>
        <v/>
      </c>
      <c r="D114" s="10" t="str">
        <f xml:space="preserve"> IF(OR(Calculations!C114 = "",Calculations!C114 = WorkTypeString),  IFERROR(Calculations!J114,""), NA())</f>
        <v/>
      </c>
      <c r="E114" s="10">
        <f t="array" ref="E114">PERCENTILE(IF(ISERROR(D114:D5113)=FALSE,D114:D5113),CycleTimePercentile)</f>
        <v>0</v>
      </c>
      <c r="F114" s="2" t="e">
        <f xml:space="preserve"> IF(Calculations!C114 = DefectTypeString,  IFERROR(Calculations!J114,""), NA())</f>
        <v>#N/A</v>
      </c>
      <c r="G114" s="10">
        <f t="array" ref="G114">PERCENTILE(IF(ISERROR(F114:F5113)=FALSE,F114:F5113),CycleTimePercentile)</f>
        <v>0</v>
      </c>
      <c r="H114" s="2" t="e">
        <f ca="1" xml:space="preserve"> IF(OR(Calculations!C114 = "",Calculations!C114 = WorkTypeString),  Calculations!K114, NA())</f>
        <v>#N/A</v>
      </c>
      <c r="I114" s="2" t="e">
        <f xml:space="preserve"> IF(Calculations!C114 = DefectTypeString,  Calculations!K114, NA())</f>
        <v>#N/A</v>
      </c>
      <c r="K114" s="28" t="str">
        <f>IF(ISNUMBER(K113),IF(K113+TIME(1,0,0)&lt;=MAX(IndirectCompletedDates),
IF(HOUR(K113+TIME(1,0,0))&gt;FinishHour,K113+TIME((24-FinishHour)+StartHour,0,0),K113+TIME(1,0,0)),""),"")</f>
        <v/>
      </c>
      <c r="M114" s="2" t="str">
        <f t="shared" si="4"/>
        <v/>
      </c>
      <c r="N114" s="2" t="str">
        <f t="array" ref="N114">IF(ISNUMBER(K114),MIN(IF($B:$B=M114,$C:$C)),"")</f>
        <v/>
      </c>
      <c r="O114" s="10" t="str">
        <f>IF(ISNUMBER(K114),AVERAGEIF($B:$B,M114,$C:$C),"")</f>
        <v/>
      </c>
      <c r="P114" s="2" t="str">
        <f t="array" ref="P114">IF(ISNUMBER(K114),MAX(IF($B:$B=M114,$C:$C)),"")</f>
        <v/>
      </c>
      <c r="Q114" s="2" t="str">
        <f t="array" ref="Q114">IF(ISNUMBER(K114),PERCENTILE(IF($B:$B=M114,$C:$C),0.25),"")</f>
        <v/>
      </c>
      <c r="R114" s="2" t="str">
        <f t="array" ref="R114">IF(ISNUMBER(K114),PERCENTILE(IF($B:$B=M114,$C:$C),0.3),"")</f>
        <v/>
      </c>
      <c r="S114" s="2" t="str">
        <f t="array" ref="S114">IF(ISNUMBER(K114),PERCENTILE(IF($B:$B=M114,$C:$C),0.5),"")</f>
        <v/>
      </c>
      <c r="T114" s="2" t="str">
        <f t="array" ref="T114">IF(ISNUMBER(K114),PERCENTILE(IF($B:$B=M114,$C:$C),0.7),"")</f>
        <v/>
      </c>
      <c r="U114" s="2" t="str">
        <f t="array" ref="U114">IF(ISNUMBER(K114),PERCENTILE(IF($B:$B=M114,$C:$C),0.75),"")</f>
        <v/>
      </c>
      <c r="V114" s="2" t="str">
        <f t="array" ref="V114">IF(ISNUMBER(K114),PERCENTILE(IF($B:$B=M114,$C:$C),0.85),"")</f>
        <v/>
      </c>
    </row>
    <row r="115" spans="1:22" x14ac:dyDescent="0.25">
      <c r="A115" s="8" t="str">
        <f>Calculations!A115</f>
        <v/>
      </c>
      <c r="B115" s="2" t="str">
        <f t="shared" si="3"/>
        <v/>
      </c>
      <c r="C115" s="10" t="str">
        <f>IFERROR(Calculations!J115,"")</f>
        <v/>
      </c>
      <c r="D115" s="10" t="str">
        <f xml:space="preserve"> IF(OR(Calculations!C115 = "",Calculations!C115 = WorkTypeString),  IFERROR(Calculations!J115,""), NA())</f>
        <v/>
      </c>
      <c r="E115" s="10">
        <f t="array" ref="E115">PERCENTILE(IF(ISERROR(D115:D5114)=FALSE,D115:D5114),CycleTimePercentile)</f>
        <v>0</v>
      </c>
      <c r="F115" s="2" t="e">
        <f xml:space="preserve"> IF(Calculations!C115 = DefectTypeString,  IFERROR(Calculations!J115,""), NA())</f>
        <v>#N/A</v>
      </c>
      <c r="G115" s="10">
        <f t="array" ref="G115">PERCENTILE(IF(ISERROR(F115:F5114)=FALSE,F115:F5114),CycleTimePercentile)</f>
        <v>0</v>
      </c>
      <c r="H115" s="2" t="e">
        <f ca="1" xml:space="preserve"> IF(OR(Calculations!C115 = "",Calculations!C115 = WorkTypeString),  Calculations!K115, NA())</f>
        <v>#N/A</v>
      </c>
      <c r="I115" s="2" t="e">
        <f xml:space="preserve"> IF(Calculations!C115 = DefectTypeString,  Calculations!K115, NA())</f>
        <v>#N/A</v>
      </c>
      <c r="K115" s="28" t="str">
        <f>IF(ISNUMBER(K114),IF(K114+TIME(1,0,0)&lt;=MAX(IndirectCompletedDates),
IF(HOUR(K114+TIME(1,0,0))&gt;FinishHour,K114+TIME((24-FinishHour)+StartHour,0,0),K114+TIME(1,0,0)),""),"")</f>
        <v/>
      </c>
      <c r="M115" s="2" t="str">
        <f t="shared" si="4"/>
        <v/>
      </c>
      <c r="N115" s="2" t="str">
        <f t="array" ref="N115">IF(ISNUMBER(K115),MIN(IF($B:$B=M115,$C:$C)),"")</f>
        <v/>
      </c>
      <c r="O115" s="10" t="str">
        <f>IF(ISNUMBER(K115),AVERAGEIF($B:$B,M115,$C:$C),"")</f>
        <v/>
      </c>
      <c r="P115" s="2" t="str">
        <f t="array" ref="P115">IF(ISNUMBER(K115),MAX(IF($B:$B=M115,$C:$C)),"")</f>
        <v/>
      </c>
      <c r="Q115" s="2" t="str">
        <f t="array" ref="Q115">IF(ISNUMBER(K115),PERCENTILE(IF($B:$B=M115,$C:$C),0.25),"")</f>
        <v/>
      </c>
      <c r="R115" s="2" t="str">
        <f t="array" ref="R115">IF(ISNUMBER(K115),PERCENTILE(IF($B:$B=M115,$C:$C),0.3),"")</f>
        <v/>
      </c>
      <c r="S115" s="2" t="str">
        <f t="array" ref="S115">IF(ISNUMBER(K115),PERCENTILE(IF($B:$B=M115,$C:$C),0.5),"")</f>
        <v/>
      </c>
      <c r="T115" s="2" t="str">
        <f t="array" ref="T115">IF(ISNUMBER(K115),PERCENTILE(IF($B:$B=M115,$C:$C),0.7),"")</f>
        <v/>
      </c>
      <c r="U115" s="2" t="str">
        <f t="array" ref="U115">IF(ISNUMBER(K115),PERCENTILE(IF($B:$B=M115,$C:$C),0.75),"")</f>
        <v/>
      </c>
      <c r="V115" s="2" t="str">
        <f t="array" ref="V115">IF(ISNUMBER(K115),PERCENTILE(IF($B:$B=M115,$C:$C),0.85),"")</f>
        <v/>
      </c>
    </row>
    <row r="116" spans="1:22" x14ac:dyDescent="0.25">
      <c r="A116" s="8" t="str">
        <f>Calculations!A116</f>
        <v/>
      </c>
      <c r="B116" s="2" t="str">
        <f t="shared" si="3"/>
        <v/>
      </c>
      <c r="C116" s="10" t="str">
        <f>IFERROR(Calculations!J116,"")</f>
        <v/>
      </c>
      <c r="D116" s="10" t="str">
        <f xml:space="preserve"> IF(OR(Calculations!C116 = "",Calculations!C116 = WorkTypeString),  IFERROR(Calculations!J116,""), NA())</f>
        <v/>
      </c>
      <c r="E116" s="10">
        <f t="array" ref="E116">PERCENTILE(IF(ISERROR(D116:D5115)=FALSE,D116:D5115),CycleTimePercentile)</f>
        <v>0</v>
      </c>
      <c r="F116" s="2" t="e">
        <f xml:space="preserve"> IF(Calculations!C116 = DefectTypeString,  IFERROR(Calculations!J116,""), NA())</f>
        <v>#N/A</v>
      </c>
      <c r="G116" s="10">
        <f t="array" ref="G116">PERCENTILE(IF(ISERROR(F116:F5115)=FALSE,F116:F5115),CycleTimePercentile)</f>
        <v>0</v>
      </c>
      <c r="H116" s="2" t="e">
        <f ca="1" xml:space="preserve"> IF(OR(Calculations!C116 = "",Calculations!C116 = WorkTypeString),  Calculations!K116, NA())</f>
        <v>#N/A</v>
      </c>
      <c r="I116" s="2" t="e">
        <f xml:space="preserve"> IF(Calculations!C116 = DefectTypeString,  Calculations!K116, NA())</f>
        <v>#N/A</v>
      </c>
      <c r="K116" s="28" t="str">
        <f>IF(ISNUMBER(K115),IF(K115+TIME(1,0,0)&lt;=MAX(IndirectCompletedDates),
IF(HOUR(K115+TIME(1,0,0))&gt;FinishHour,K115+TIME((24-FinishHour)+StartHour,0,0),K115+TIME(1,0,0)),""),"")</f>
        <v/>
      </c>
      <c r="M116" s="2" t="str">
        <f t="shared" si="4"/>
        <v/>
      </c>
      <c r="N116" s="2" t="str">
        <f t="array" ref="N116">IF(ISNUMBER(K116),MIN(IF($B:$B=M116,$C:$C)),"")</f>
        <v/>
      </c>
      <c r="O116" s="10" t="str">
        <f>IF(ISNUMBER(K116),AVERAGEIF($B:$B,M116,$C:$C),"")</f>
        <v/>
      </c>
      <c r="P116" s="2" t="str">
        <f t="array" ref="P116">IF(ISNUMBER(K116),MAX(IF($B:$B=M116,$C:$C)),"")</f>
        <v/>
      </c>
      <c r="Q116" s="2" t="str">
        <f t="array" ref="Q116">IF(ISNUMBER(K116),PERCENTILE(IF($B:$B=M116,$C:$C),0.25),"")</f>
        <v/>
      </c>
      <c r="R116" s="2" t="str">
        <f t="array" ref="R116">IF(ISNUMBER(K116),PERCENTILE(IF($B:$B=M116,$C:$C),0.3),"")</f>
        <v/>
      </c>
      <c r="S116" s="2" t="str">
        <f t="array" ref="S116">IF(ISNUMBER(K116),PERCENTILE(IF($B:$B=M116,$C:$C),0.5),"")</f>
        <v/>
      </c>
      <c r="T116" s="2" t="str">
        <f t="array" ref="T116">IF(ISNUMBER(K116),PERCENTILE(IF($B:$B=M116,$C:$C),0.7),"")</f>
        <v/>
      </c>
      <c r="U116" s="2" t="str">
        <f t="array" ref="U116">IF(ISNUMBER(K116),PERCENTILE(IF($B:$B=M116,$C:$C),0.75),"")</f>
        <v/>
      </c>
      <c r="V116" s="2" t="str">
        <f t="array" ref="V116">IF(ISNUMBER(K116),PERCENTILE(IF($B:$B=M116,$C:$C),0.85),"")</f>
        <v/>
      </c>
    </row>
    <row r="117" spans="1:22" x14ac:dyDescent="0.25">
      <c r="A117" s="8" t="str">
        <f>Calculations!A117</f>
        <v/>
      </c>
      <c r="B117" s="2" t="str">
        <f t="shared" si="3"/>
        <v/>
      </c>
      <c r="C117" s="10" t="str">
        <f>IFERROR(Calculations!J117,"")</f>
        <v/>
      </c>
      <c r="D117" s="10" t="str">
        <f xml:space="preserve"> IF(OR(Calculations!C117 = "",Calculations!C117 = WorkTypeString),  IFERROR(Calculations!J117,""), NA())</f>
        <v/>
      </c>
      <c r="E117" s="10">
        <f t="array" ref="E117">PERCENTILE(IF(ISERROR(D117:D5116)=FALSE,D117:D5116),CycleTimePercentile)</f>
        <v>0</v>
      </c>
      <c r="F117" s="2" t="e">
        <f xml:space="preserve"> IF(Calculations!C117 = DefectTypeString,  IFERROR(Calculations!J117,""), NA())</f>
        <v>#N/A</v>
      </c>
      <c r="G117" s="10">
        <f t="array" ref="G117">PERCENTILE(IF(ISERROR(F117:F5116)=FALSE,F117:F5116),CycleTimePercentile)</f>
        <v>0</v>
      </c>
      <c r="H117" s="2" t="e">
        <f ca="1" xml:space="preserve"> IF(OR(Calculations!C117 = "",Calculations!C117 = WorkTypeString),  Calculations!K117, NA())</f>
        <v>#N/A</v>
      </c>
      <c r="I117" s="2" t="e">
        <f xml:space="preserve"> IF(Calculations!C117 = DefectTypeString,  Calculations!K117, NA())</f>
        <v>#N/A</v>
      </c>
      <c r="K117" s="28" t="str">
        <f>IF(ISNUMBER(K116),IF(K116+TIME(1,0,0)&lt;=MAX(IndirectCompletedDates),
IF(HOUR(K116+TIME(1,0,0))&gt;FinishHour,K116+TIME((24-FinishHour)+StartHour,0,0),K116+TIME(1,0,0)),""),"")</f>
        <v/>
      </c>
      <c r="M117" s="2" t="str">
        <f t="shared" si="4"/>
        <v/>
      </c>
      <c r="N117" s="2" t="str">
        <f t="array" ref="N117">IF(ISNUMBER(K117),MIN(IF($B:$B=M117,$C:$C)),"")</f>
        <v/>
      </c>
      <c r="O117" s="10" t="str">
        <f>IF(ISNUMBER(K117),AVERAGEIF($B:$B,M117,$C:$C),"")</f>
        <v/>
      </c>
      <c r="P117" s="2" t="str">
        <f t="array" ref="P117">IF(ISNUMBER(K117),MAX(IF($B:$B=M117,$C:$C)),"")</f>
        <v/>
      </c>
      <c r="Q117" s="2" t="str">
        <f t="array" ref="Q117">IF(ISNUMBER(K117),PERCENTILE(IF($B:$B=M117,$C:$C),0.25),"")</f>
        <v/>
      </c>
      <c r="R117" s="2" t="str">
        <f t="array" ref="R117">IF(ISNUMBER(K117),PERCENTILE(IF($B:$B=M117,$C:$C),0.3),"")</f>
        <v/>
      </c>
      <c r="S117" s="2" t="str">
        <f t="array" ref="S117">IF(ISNUMBER(K117),PERCENTILE(IF($B:$B=M117,$C:$C),0.5),"")</f>
        <v/>
      </c>
      <c r="T117" s="2" t="str">
        <f t="array" ref="T117">IF(ISNUMBER(K117),PERCENTILE(IF($B:$B=M117,$C:$C),0.7),"")</f>
        <v/>
      </c>
      <c r="U117" s="2" t="str">
        <f t="array" ref="U117">IF(ISNUMBER(K117),PERCENTILE(IF($B:$B=M117,$C:$C),0.75),"")</f>
        <v/>
      </c>
      <c r="V117" s="2" t="str">
        <f t="array" ref="V117">IF(ISNUMBER(K117),PERCENTILE(IF($B:$B=M117,$C:$C),0.85),"")</f>
        <v/>
      </c>
    </row>
    <row r="118" spans="1:22" x14ac:dyDescent="0.25">
      <c r="A118" s="8" t="str">
        <f>Calculations!A118</f>
        <v/>
      </c>
      <c r="B118" s="2" t="str">
        <f t="shared" si="3"/>
        <v/>
      </c>
      <c r="C118" s="10" t="str">
        <f>IFERROR(Calculations!J118,"")</f>
        <v/>
      </c>
      <c r="D118" s="10" t="str">
        <f xml:space="preserve"> IF(OR(Calculations!C118 = "",Calculations!C118 = WorkTypeString),  IFERROR(Calculations!J118,""), NA())</f>
        <v/>
      </c>
      <c r="E118" s="10">
        <f t="array" ref="E118">PERCENTILE(IF(ISERROR(D118:D5117)=FALSE,D118:D5117),CycleTimePercentile)</f>
        <v>0</v>
      </c>
      <c r="F118" s="2" t="e">
        <f xml:space="preserve"> IF(Calculations!C118 = DefectTypeString,  IFERROR(Calculations!J118,""), NA())</f>
        <v>#N/A</v>
      </c>
      <c r="G118" s="10">
        <f t="array" ref="G118">PERCENTILE(IF(ISERROR(F118:F5117)=FALSE,F118:F5117),CycleTimePercentile)</f>
        <v>0</v>
      </c>
      <c r="H118" s="2" t="e">
        <f ca="1" xml:space="preserve"> IF(OR(Calculations!C118 = "",Calculations!C118 = WorkTypeString),  Calculations!K118, NA())</f>
        <v>#N/A</v>
      </c>
      <c r="I118" s="2" t="e">
        <f xml:space="preserve"> IF(Calculations!C118 = DefectTypeString,  Calculations!K118, NA())</f>
        <v>#N/A</v>
      </c>
      <c r="K118" s="28" t="str">
        <f>IF(ISNUMBER(K117),IF(K117+TIME(1,0,0)&lt;=MAX(IndirectCompletedDates),
IF(HOUR(K117+TIME(1,0,0))&gt;FinishHour,K117+TIME((24-FinishHour)+StartHour,0,0),K117+TIME(1,0,0)),""),"")</f>
        <v/>
      </c>
      <c r="M118" s="2" t="str">
        <f t="shared" si="4"/>
        <v/>
      </c>
      <c r="N118" s="2" t="str">
        <f t="array" ref="N118">IF(ISNUMBER(K118),MIN(IF($B:$B=M118,$C:$C)),"")</f>
        <v/>
      </c>
      <c r="O118" s="10" t="str">
        <f>IF(ISNUMBER(K118),AVERAGEIF($B:$B,M118,$C:$C),"")</f>
        <v/>
      </c>
      <c r="P118" s="2" t="str">
        <f t="array" ref="P118">IF(ISNUMBER(K118),MAX(IF($B:$B=M118,$C:$C)),"")</f>
        <v/>
      </c>
      <c r="Q118" s="2" t="str">
        <f t="array" ref="Q118">IF(ISNUMBER(K118),PERCENTILE(IF($B:$B=M118,$C:$C),0.25),"")</f>
        <v/>
      </c>
      <c r="R118" s="2" t="str">
        <f t="array" ref="R118">IF(ISNUMBER(K118),PERCENTILE(IF($B:$B=M118,$C:$C),0.3),"")</f>
        <v/>
      </c>
      <c r="S118" s="2" t="str">
        <f t="array" ref="S118">IF(ISNUMBER(K118),PERCENTILE(IF($B:$B=M118,$C:$C),0.5),"")</f>
        <v/>
      </c>
      <c r="T118" s="2" t="str">
        <f t="array" ref="T118">IF(ISNUMBER(K118),PERCENTILE(IF($B:$B=M118,$C:$C),0.7),"")</f>
        <v/>
      </c>
      <c r="U118" s="2" t="str">
        <f t="array" ref="U118">IF(ISNUMBER(K118),PERCENTILE(IF($B:$B=M118,$C:$C),0.75),"")</f>
        <v/>
      </c>
      <c r="V118" s="2" t="str">
        <f t="array" ref="V118">IF(ISNUMBER(K118),PERCENTILE(IF($B:$B=M118,$C:$C),0.85),"")</f>
        <v/>
      </c>
    </row>
    <row r="119" spans="1:22" x14ac:dyDescent="0.25">
      <c r="A119" s="8" t="str">
        <f>Calculations!A119</f>
        <v/>
      </c>
      <c r="B119" s="2" t="str">
        <f t="shared" si="3"/>
        <v/>
      </c>
      <c r="C119" s="10" t="str">
        <f>IFERROR(Calculations!J119,"")</f>
        <v/>
      </c>
      <c r="D119" s="10" t="str">
        <f xml:space="preserve"> IF(OR(Calculations!C119 = "",Calculations!C119 = WorkTypeString),  IFERROR(Calculations!J119,""), NA())</f>
        <v/>
      </c>
      <c r="E119" s="10">
        <f t="array" ref="E119">PERCENTILE(IF(ISERROR(D119:D5118)=FALSE,D119:D5118),CycleTimePercentile)</f>
        <v>0</v>
      </c>
      <c r="F119" s="2" t="e">
        <f xml:space="preserve"> IF(Calculations!C119 = DefectTypeString,  IFERROR(Calculations!J119,""), NA())</f>
        <v>#N/A</v>
      </c>
      <c r="G119" s="10">
        <f t="array" ref="G119">PERCENTILE(IF(ISERROR(F119:F5118)=FALSE,F119:F5118),CycleTimePercentile)</f>
        <v>0</v>
      </c>
      <c r="H119" s="2" t="e">
        <f ca="1" xml:space="preserve"> IF(OR(Calculations!C119 = "",Calculations!C119 = WorkTypeString),  Calculations!K119, NA())</f>
        <v>#N/A</v>
      </c>
      <c r="I119" s="2" t="e">
        <f xml:space="preserve"> IF(Calculations!C119 = DefectTypeString,  Calculations!K119, NA())</f>
        <v>#N/A</v>
      </c>
      <c r="K119" s="28" t="str">
        <f>IF(ISNUMBER(K118),IF(K118+TIME(1,0,0)&lt;=MAX(IndirectCompletedDates),
IF(HOUR(K118+TIME(1,0,0))&gt;FinishHour,K118+TIME((24-FinishHour)+StartHour,0,0),K118+TIME(1,0,0)),""),"")</f>
        <v/>
      </c>
      <c r="M119" s="2" t="str">
        <f t="shared" si="4"/>
        <v/>
      </c>
      <c r="N119" s="2" t="str">
        <f t="array" ref="N119">IF(ISNUMBER(K119),MIN(IF($B:$B=M119,$C:$C)),"")</f>
        <v/>
      </c>
      <c r="O119" s="10" t="str">
        <f>IF(ISNUMBER(K119),AVERAGEIF($B:$B,M119,$C:$C),"")</f>
        <v/>
      </c>
      <c r="P119" s="2" t="str">
        <f t="array" ref="P119">IF(ISNUMBER(K119),MAX(IF($B:$B=M119,$C:$C)),"")</f>
        <v/>
      </c>
      <c r="Q119" s="2" t="str">
        <f t="array" ref="Q119">IF(ISNUMBER(K119),PERCENTILE(IF($B:$B=M119,$C:$C),0.25),"")</f>
        <v/>
      </c>
      <c r="R119" s="2" t="str">
        <f t="array" ref="R119">IF(ISNUMBER(K119),PERCENTILE(IF($B:$B=M119,$C:$C),0.3),"")</f>
        <v/>
      </c>
      <c r="S119" s="2" t="str">
        <f t="array" ref="S119">IF(ISNUMBER(K119),PERCENTILE(IF($B:$B=M119,$C:$C),0.5),"")</f>
        <v/>
      </c>
      <c r="T119" s="2" t="str">
        <f t="array" ref="T119">IF(ISNUMBER(K119),PERCENTILE(IF($B:$B=M119,$C:$C),0.7),"")</f>
        <v/>
      </c>
      <c r="U119" s="2" t="str">
        <f t="array" ref="U119">IF(ISNUMBER(K119),PERCENTILE(IF($B:$B=M119,$C:$C),0.75),"")</f>
        <v/>
      </c>
      <c r="V119" s="2" t="str">
        <f t="array" ref="V119">IF(ISNUMBER(K119),PERCENTILE(IF($B:$B=M119,$C:$C),0.85),"")</f>
        <v/>
      </c>
    </row>
    <row r="120" spans="1:22" x14ac:dyDescent="0.25">
      <c r="A120" s="8" t="str">
        <f>Calculations!A120</f>
        <v/>
      </c>
      <c r="B120" s="2" t="str">
        <f t="shared" si="3"/>
        <v/>
      </c>
      <c r="C120" s="10" t="str">
        <f>IFERROR(Calculations!J120,"")</f>
        <v/>
      </c>
      <c r="D120" s="10" t="str">
        <f xml:space="preserve"> IF(OR(Calculations!C120 = "",Calculations!C120 = WorkTypeString),  IFERROR(Calculations!J120,""), NA())</f>
        <v/>
      </c>
      <c r="E120" s="10">
        <f t="array" ref="E120">PERCENTILE(IF(ISERROR(D120:D5119)=FALSE,D120:D5119),CycleTimePercentile)</f>
        <v>0</v>
      </c>
      <c r="F120" s="2" t="e">
        <f xml:space="preserve"> IF(Calculations!C120 = DefectTypeString,  IFERROR(Calculations!J120,""), NA())</f>
        <v>#N/A</v>
      </c>
      <c r="G120" s="10">
        <f t="array" ref="G120">PERCENTILE(IF(ISERROR(F120:F5119)=FALSE,F120:F5119),CycleTimePercentile)</f>
        <v>0</v>
      </c>
      <c r="H120" s="2" t="e">
        <f ca="1" xml:space="preserve"> IF(OR(Calculations!C120 = "",Calculations!C120 = WorkTypeString),  Calculations!K120, NA())</f>
        <v>#N/A</v>
      </c>
      <c r="I120" s="2" t="e">
        <f xml:space="preserve"> IF(Calculations!C120 = DefectTypeString,  Calculations!K120, NA())</f>
        <v>#N/A</v>
      </c>
      <c r="K120" s="28" t="str">
        <f>IF(ISNUMBER(K119),IF(K119+TIME(1,0,0)&lt;=MAX(IndirectCompletedDates),
IF(HOUR(K119+TIME(1,0,0))&gt;FinishHour,K119+TIME((24-FinishHour)+StartHour,0,0),K119+TIME(1,0,0)),""),"")</f>
        <v/>
      </c>
      <c r="M120" s="2" t="str">
        <f t="shared" si="4"/>
        <v/>
      </c>
      <c r="N120" s="2" t="str">
        <f t="array" ref="N120">IF(ISNUMBER(K120),MIN(IF($B:$B=M120,$C:$C)),"")</f>
        <v/>
      </c>
      <c r="O120" s="10" t="str">
        <f>IF(ISNUMBER(K120),AVERAGEIF($B:$B,M120,$C:$C),"")</f>
        <v/>
      </c>
      <c r="P120" s="2" t="str">
        <f t="array" ref="P120">IF(ISNUMBER(K120),MAX(IF($B:$B=M120,$C:$C)),"")</f>
        <v/>
      </c>
      <c r="Q120" s="2" t="str">
        <f t="array" ref="Q120">IF(ISNUMBER(K120),PERCENTILE(IF($B:$B=M120,$C:$C),0.25),"")</f>
        <v/>
      </c>
      <c r="R120" s="2" t="str">
        <f t="array" ref="R120">IF(ISNUMBER(K120),PERCENTILE(IF($B:$B=M120,$C:$C),0.3),"")</f>
        <v/>
      </c>
      <c r="S120" s="2" t="str">
        <f t="array" ref="S120">IF(ISNUMBER(K120),PERCENTILE(IF($B:$B=M120,$C:$C),0.5),"")</f>
        <v/>
      </c>
      <c r="T120" s="2" t="str">
        <f t="array" ref="T120">IF(ISNUMBER(K120),PERCENTILE(IF($B:$B=M120,$C:$C),0.7),"")</f>
        <v/>
      </c>
      <c r="U120" s="2" t="str">
        <f t="array" ref="U120">IF(ISNUMBER(K120),PERCENTILE(IF($B:$B=M120,$C:$C),0.75),"")</f>
        <v/>
      </c>
      <c r="V120" s="2" t="str">
        <f t="array" ref="V120">IF(ISNUMBER(K120),PERCENTILE(IF($B:$B=M120,$C:$C),0.85),"")</f>
        <v/>
      </c>
    </row>
    <row r="121" spans="1:22" x14ac:dyDescent="0.25">
      <c r="A121" s="8" t="str">
        <f>Calculations!A121</f>
        <v/>
      </c>
      <c r="B121" s="2" t="str">
        <f t="shared" si="3"/>
        <v/>
      </c>
      <c r="C121" s="10" t="str">
        <f>IFERROR(Calculations!J121,"")</f>
        <v/>
      </c>
      <c r="D121" s="10" t="str">
        <f xml:space="preserve"> IF(OR(Calculations!C121 = "",Calculations!C121 = WorkTypeString),  IFERROR(Calculations!J121,""), NA())</f>
        <v/>
      </c>
      <c r="E121" s="10">
        <f t="array" ref="E121">PERCENTILE(IF(ISERROR(D121:D5120)=FALSE,D121:D5120),CycleTimePercentile)</f>
        <v>0</v>
      </c>
      <c r="F121" s="2" t="e">
        <f xml:space="preserve"> IF(Calculations!C121 = DefectTypeString,  IFERROR(Calculations!J121,""), NA())</f>
        <v>#N/A</v>
      </c>
      <c r="G121" s="10">
        <f t="array" ref="G121">PERCENTILE(IF(ISERROR(F121:F5120)=FALSE,F121:F5120),CycleTimePercentile)</f>
        <v>0</v>
      </c>
      <c r="H121" s="2" t="e">
        <f ca="1" xml:space="preserve"> IF(OR(Calculations!C121 = "",Calculations!C121 = WorkTypeString),  Calculations!K121, NA())</f>
        <v>#N/A</v>
      </c>
      <c r="I121" s="2" t="e">
        <f xml:space="preserve"> IF(Calculations!C121 = DefectTypeString,  Calculations!K121, NA())</f>
        <v>#N/A</v>
      </c>
      <c r="K121" s="28" t="str">
        <f>IF(ISNUMBER(K120),IF(K120+TIME(1,0,0)&lt;=MAX(IndirectCompletedDates),
IF(HOUR(K120+TIME(1,0,0))&gt;FinishHour,K120+TIME((24-FinishHour)+StartHour,0,0),K120+TIME(1,0,0)),""),"")</f>
        <v/>
      </c>
      <c r="M121" s="2" t="str">
        <f t="shared" si="4"/>
        <v/>
      </c>
      <c r="N121" s="2" t="str">
        <f t="array" ref="N121">IF(ISNUMBER(K121),MIN(IF($B:$B=M121,$C:$C)),"")</f>
        <v/>
      </c>
      <c r="O121" s="10" t="str">
        <f>IF(ISNUMBER(K121),AVERAGEIF($B:$B,M121,$C:$C),"")</f>
        <v/>
      </c>
      <c r="P121" s="2" t="str">
        <f t="array" ref="P121">IF(ISNUMBER(K121),MAX(IF($B:$B=M121,$C:$C)),"")</f>
        <v/>
      </c>
      <c r="Q121" s="2" t="str">
        <f t="array" ref="Q121">IF(ISNUMBER(K121),PERCENTILE(IF($B:$B=M121,$C:$C),0.25),"")</f>
        <v/>
      </c>
      <c r="R121" s="2" t="str">
        <f t="array" ref="R121">IF(ISNUMBER(K121),PERCENTILE(IF($B:$B=M121,$C:$C),0.3),"")</f>
        <v/>
      </c>
      <c r="S121" s="2" t="str">
        <f t="array" ref="S121">IF(ISNUMBER(K121),PERCENTILE(IF($B:$B=M121,$C:$C),0.5),"")</f>
        <v/>
      </c>
      <c r="T121" s="2" t="str">
        <f t="array" ref="T121">IF(ISNUMBER(K121),PERCENTILE(IF($B:$B=M121,$C:$C),0.7),"")</f>
        <v/>
      </c>
      <c r="U121" s="2" t="str">
        <f t="array" ref="U121">IF(ISNUMBER(K121),PERCENTILE(IF($B:$B=M121,$C:$C),0.75),"")</f>
        <v/>
      </c>
      <c r="V121" s="2" t="str">
        <f t="array" ref="V121">IF(ISNUMBER(K121),PERCENTILE(IF($B:$B=M121,$C:$C),0.85),"")</f>
        <v/>
      </c>
    </row>
    <row r="122" spans="1:22" x14ac:dyDescent="0.25">
      <c r="A122" s="8" t="str">
        <f>Calculations!A122</f>
        <v/>
      </c>
      <c r="B122" s="2" t="str">
        <f t="shared" si="3"/>
        <v/>
      </c>
      <c r="C122" s="10" t="str">
        <f>IFERROR(Calculations!J122,"")</f>
        <v/>
      </c>
      <c r="D122" s="10" t="str">
        <f xml:space="preserve"> IF(OR(Calculations!C122 = "",Calculations!C122 = WorkTypeString),  IFERROR(Calculations!J122,""), NA())</f>
        <v/>
      </c>
      <c r="E122" s="10">
        <f t="array" ref="E122">PERCENTILE(IF(ISERROR(D122:D5121)=FALSE,D122:D5121),CycleTimePercentile)</f>
        <v>0</v>
      </c>
      <c r="F122" s="2" t="e">
        <f xml:space="preserve"> IF(Calculations!C122 = DefectTypeString,  IFERROR(Calculations!J122,""), NA())</f>
        <v>#N/A</v>
      </c>
      <c r="G122" s="10">
        <f t="array" ref="G122">PERCENTILE(IF(ISERROR(F122:F5121)=FALSE,F122:F5121),CycleTimePercentile)</f>
        <v>0</v>
      </c>
      <c r="H122" s="2" t="e">
        <f ca="1" xml:space="preserve"> IF(OR(Calculations!C122 = "",Calculations!C122 = WorkTypeString),  Calculations!K122, NA())</f>
        <v>#N/A</v>
      </c>
      <c r="I122" s="2" t="e">
        <f xml:space="preserve"> IF(Calculations!C122 = DefectTypeString,  Calculations!K122, NA())</f>
        <v>#N/A</v>
      </c>
      <c r="K122" s="28" t="str">
        <f>IF(ISNUMBER(K121),IF(K121+TIME(1,0,0)&lt;=MAX(IndirectCompletedDates),
IF(HOUR(K121+TIME(1,0,0))&gt;FinishHour,K121+TIME((24-FinishHour)+StartHour,0,0),K121+TIME(1,0,0)),""),"")</f>
        <v/>
      </c>
      <c r="M122" s="2" t="str">
        <f t="shared" si="4"/>
        <v/>
      </c>
      <c r="N122" s="2" t="str">
        <f t="array" ref="N122">IF(ISNUMBER(K122),MIN(IF($B:$B=M122,$C:$C)),"")</f>
        <v/>
      </c>
      <c r="O122" s="10" t="str">
        <f>IF(ISNUMBER(K122),AVERAGEIF($B:$B,M122,$C:$C),"")</f>
        <v/>
      </c>
      <c r="P122" s="2" t="str">
        <f t="array" ref="P122">IF(ISNUMBER(K122),MAX(IF($B:$B=M122,$C:$C)),"")</f>
        <v/>
      </c>
      <c r="Q122" s="2" t="str">
        <f t="array" ref="Q122">IF(ISNUMBER(K122),PERCENTILE(IF($B:$B=M122,$C:$C),0.25),"")</f>
        <v/>
      </c>
      <c r="R122" s="2" t="str">
        <f t="array" ref="R122">IF(ISNUMBER(K122),PERCENTILE(IF($B:$B=M122,$C:$C),0.3),"")</f>
        <v/>
      </c>
      <c r="S122" s="2" t="str">
        <f t="array" ref="S122">IF(ISNUMBER(K122),PERCENTILE(IF($B:$B=M122,$C:$C),0.5),"")</f>
        <v/>
      </c>
      <c r="T122" s="2" t="str">
        <f t="array" ref="T122">IF(ISNUMBER(K122),PERCENTILE(IF($B:$B=M122,$C:$C),0.7),"")</f>
        <v/>
      </c>
      <c r="U122" s="2" t="str">
        <f t="array" ref="U122">IF(ISNUMBER(K122),PERCENTILE(IF($B:$B=M122,$C:$C),0.75),"")</f>
        <v/>
      </c>
      <c r="V122" s="2" t="str">
        <f t="array" ref="V122">IF(ISNUMBER(K122),PERCENTILE(IF($B:$B=M122,$C:$C),0.85),"")</f>
        <v/>
      </c>
    </row>
    <row r="123" spans="1:22" x14ac:dyDescent="0.25">
      <c r="A123" s="8" t="str">
        <f>Calculations!A123</f>
        <v/>
      </c>
      <c r="B123" s="2" t="str">
        <f t="shared" si="3"/>
        <v/>
      </c>
      <c r="C123" s="10" t="str">
        <f>IFERROR(Calculations!J123,"")</f>
        <v/>
      </c>
      <c r="D123" s="10" t="str">
        <f xml:space="preserve"> IF(OR(Calculations!C123 = "",Calculations!C123 = WorkTypeString),  IFERROR(Calculations!J123,""), NA())</f>
        <v/>
      </c>
      <c r="E123" s="10">
        <f t="array" ref="E123">PERCENTILE(IF(ISERROR(D123:D5122)=FALSE,D123:D5122),CycleTimePercentile)</f>
        <v>0</v>
      </c>
      <c r="F123" s="2" t="e">
        <f xml:space="preserve"> IF(Calculations!C123 = DefectTypeString,  IFERROR(Calculations!J123,""), NA())</f>
        <v>#N/A</v>
      </c>
      <c r="G123" s="10">
        <f t="array" ref="G123">PERCENTILE(IF(ISERROR(F123:F5122)=FALSE,F123:F5122),CycleTimePercentile)</f>
        <v>0</v>
      </c>
      <c r="H123" s="2" t="e">
        <f ca="1" xml:space="preserve"> IF(OR(Calculations!C123 = "",Calculations!C123 = WorkTypeString),  Calculations!K123, NA())</f>
        <v>#N/A</v>
      </c>
      <c r="I123" s="2" t="e">
        <f xml:space="preserve"> IF(Calculations!C123 = DefectTypeString,  Calculations!K123, NA())</f>
        <v>#N/A</v>
      </c>
      <c r="K123" s="28" t="str">
        <f>IF(ISNUMBER(K122),IF(K122+TIME(1,0,0)&lt;=MAX(IndirectCompletedDates),
IF(HOUR(K122+TIME(1,0,0))&gt;FinishHour,K122+TIME((24-FinishHour)+StartHour,0,0),K122+TIME(1,0,0)),""),"")</f>
        <v/>
      </c>
      <c r="M123" s="2" t="str">
        <f t="shared" si="4"/>
        <v/>
      </c>
      <c r="N123" s="2" t="str">
        <f t="array" ref="N123">IF(ISNUMBER(K123),MIN(IF($B:$B=M123,$C:$C)),"")</f>
        <v/>
      </c>
      <c r="O123" s="10" t="str">
        <f>IF(ISNUMBER(K123),AVERAGEIF($B:$B,M123,$C:$C),"")</f>
        <v/>
      </c>
      <c r="P123" s="2" t="str">
        <f t="array" ref="P123">IF(ISNUMBER(K123),MAX(IF($B:$B=M123,$C:$C)),"")</f>
        <v/>
      </c>
      <c r="Q123" s="2" t="str">
        <f t="array" ref="Q123">IF(ISNUMBER(K123),PERCENTILE(IF($B:$B=M123,$C:$C),0.25),"")</f>
        <v/>
      </c>
      <c r="R123" s="2" t="str">
        <f t="array" ref="R123">IF(ISNUMBER(K123),PERCENTILE(IF($B:$B=M123,$C:$C),0.3),"")</f>
        <v/>
      </c>
      <c r="S123" s="2" t="str">
        <f t="array" ref="S123">IF(ISNUMBER(K123),PERCENTILE(IF($B:$B=M123,$C:$C),0.5),"")</f>
        <v/>
      </c>
      <c r="T123" s="2" t="str">
        <f t="array" ref="T123">IF(ISNUMBER(K123),PERCENTILE(IF($B:$B=M123,$C:$C),0.7),"")</f>
        <v/>
      </c>
      <c r="U123" s="2" t="str">
        <f t="array" ref="U123">IF(ISNUMBER(K123),PERCENTILE(IF($B:$B=M123,$C:$C),0.75),"")</f>
        <v/>
      </c>
      <c r="V123" s="2" t="str">
        <f t="array" ref="V123">IF(ISNUMBER(K123),PERCENTILE(IF($B:$B=M123,$C:$C),0.85),"")</f>
        <v/>
      </c>
    </row>
    <row r="124" spans="1:22" x14ac:dyDescent="0.25">
      <c r="A124" s="8" t="str">
        <f>Calculations!A124</f>
        <v/>
      </c>
      <c r="B124" s="2" t="str">
        <f t="shared" si="3"/>
        <v/>
      </c>
      <c r="C124" s="10" t="str">
        <f>IFERROR(Calculations!J124,"")</f>
        <v/>
      </c>
      <c r="D124" s="10" t="str">
        <f xml:space="preserve"> IF(OR(Calculations!C124 = "",Calculations!C124 = WorkTypeString),  IFERROR(Calculations!J124,""), NA())</f>
        <v/>
      </c>
      <c r="E124" s="10">
        <f t="array" ref="E124">PERCENTILE(IF(ISERROR(D124:D5123)=FALSE,D124:D5123),CycleTimePercentile)</f>
        <v>0</v>
      </c>
      <c r="F124" s="2" t="e">
        <f xml:space="preserve"> IF(Calculations!C124 = DefectTypeString,  IFERROR(Calculations!J124,""), NA())</f>
        <v>#N/A</v>
      </c>
      <c r="G124" s="10">
        <f t="array" ref="G124">PERCENTILE(IF(ISERROR(F124:F5123)=FALSE,F124:F5123),CycleTimePercentile)</f>
        <v>0</v>
      </c>
      <c r="H124" s="2" t="e">
        <f ca="1" xml:space="preserve"> IF(OR(Calculations!C124 = "",Calculations!C124 = WorkTypeString),  Calculations!K124, NA())</f>
        <v>#N/A</v>
      </c>
      <c r="I124" s="2" t="e">
        <f xml:space="preserve"> IF(Calculations!C124 = DefectTypeString,  Calculations!K124, NA())</f>
        <v>#N/A</v>
      </c>
      <c r="K124" s="28" t="str">
        <f>IF(ISNUMBER(K123),IF(K123+TIME(1,0,0)&lt;=MAX(IndirectCompletedDates),
IF(HOUR(K123+TIME(1,0,0))&gt;FinishHour,K123+TIME((24-FinishHour)+StartHour,0,0),K123+TIME(1,0,0)),""),"")</f>
        <v/>
      </c>
      <c r="M124" s="2" t="str">
        <f t="shared" si="4"/>
        <v/>
      </c>
      <c r="N124" s="2" t="str">
        <f t="array" ref="N124">IF(ISNUMBER(K124),MIN(IF($B:$B=M124,$C:$C)),"")</f>
        <v/>
      </c>
      <c r="O124" s="10" t="str">
        <f>IF(ISNUMBER(K124),AVERAGEIF($B:$B,M124,$C:$C),"")</f>
        <v/>
      </c>
      <c r="P124" s="2" t="str">
        <f t="array" ref="P124">IF(ISNUMBER(K124),MAX(IF($B:$B=M124,$C:$C)),"")</f>
        <v/>
      </c>
      <c r="Q124" s="2" t="str">
        <f t="array" ref="Q124">IF(ISNUMBER(K124),PERCENTILE(IF($B:$B=M124,$C:$C),0.25),"")</f>
        <v/>
      </c>
      <c r="R124" s="2" t="str">
        <f t="array" ref="R124">IF(ISNUMBER(K124),PERCENTILE(IF($B:$B=M124,$C:$C),0.3),"")</f>
        <v/>
      </c>
      <c r="S124" s="2" t="str">
        <f t="array" ref="S124">IF(ISNUMBER(K124),PERCENTILE(IF($B:$B=M124,$C:$C),0.5),"")</f>
        <v/>
      </c>
      <c r="T124" s="2" t="str">
        <f t="array" ref="T124">IF(ISNUMBER(K124),PERCENTILE(IF($B:$B=M124,$C:$C),0.7),"")</f>
        <v/>
      </c>
      <c r="U124" s="2" t="str">
        <f t="array" ref="U124">IF(ISNUMBER(K124),PERCENTILE(IF($B:$B=M124,$C:$C),0.75),"")</f>
        <v/>
      </c>
      <c r="V124" s="2" t="str">
        <f t="array" ref="V124">IF(ISNUMBER(K124),PERCENTILE(IF($B:$B=M124,$C:$C),0.85),"")</f>
        <v/>
      </c>
    </row>
    <row r="125" spans="1:22" x14ac:dyDescent="0.25">
      <c r="A125" s="8" t="str">
        <f>Calculations!A125</f>
        <v/>
      </c>
      <c r="B125" s="2" t="str">
        <f t="shared" si="3"/>
        <v/>
      </c>
      <c r="C125" s="10" t="str">
        <f>IFERROR(Calculations!J125,"")</f>
        <v/>
      </c>
      <c r="D125" s="10" t="str">
        <f xml:space="preserve"> IF(OR(Calculations!C125 = "",Calculations!C125 = WorkTypeString),  IFERROR(Calculations!J125,""), NA())</f>
        <v/>
      </c>
      <c r="E125" s="10">
        <f t="array" ref="E125">PERCENTILE(IF(ISERROR(D125:D5124)=FALSE,D125:D5124),CycleTimePercentile)</f>
        <v>0</v>
      </c>
      <c r="F125" s="2" t="e">
        <f xml:space="preserve"> IF(Calculations!C125 = DefectTypeString,  IFERROR(Calculations!J125,""), NA())</f>
        <v>#N/A</v>
      </c>
      <c r="G125" s="10">
        <f t="array" ref="G125">PERCENTILE(IF(ISERROR(F125:F5124)=FALSE,F125:F5124),CycleTimePercentile)</f>
        <v>0</v>
      </c>
      <c r="H125" s="2" t="e">
        <f ca="1" xml:space="preserve"> IF(OR(Calculations!C125 = "",Calculations!C125 = WorkTypeString),  Calculations!K125, NA())</f>
        <v>#N/A</v>
      </c>
      <c r="I125" s="2" t="e">
        <f xml:space="preserve"> IF(Calculations!C125 = DefectTypeString,  Calculations!K125, NA())</f>
        <v>#N/A</v>
      </c>
      <c r="K125" s="28" t="str">
        <f>IF(ISNUMBER(K124),IF(K124+TIME(1,0,0)&lt;=MAX(IndirectCompletedDates),
IF(HOUR(K124+TIME(1,0,0))&gt;FinishHour,K124+TIME((24-FinishHour)+StartHour,0,0),K124+TIME(1,0,0)),""),"")</f>
        <v/>
      </c>
      <c r="M125" s="2" t="str">
        <f t="shared" si="4"/>
        <v/>
      </c>
      <c r="N125" s="2" t="str">
        <f t="array" ref="N125">IF(ISNUMBER(K125),MIN(IF($B:$B=M125,$C:$C)),"")</f>
        <v/>
      </c>
      <c r="O125" s="10" t="str">
        <f>IF(ISNUMBER(K125),AVERAGEIF($B:$B,M125,$C:$C),"")</f>
        <v/>
      </c>
      <c r="P125" s="2" t="str">
        <f t="array" ref="P125">IF(ISNUMBER(K125),MAX(IF($B:$B=M125,$C:$C)),"")</f>
        <v/>
      </c>
      <c r="Q125" s="2" t="str">
        <f t="array" ref="Q125">IF(ISNUMBER(K125),PERCENTILE(IF($B:$B=M125,$C:$C),0.25),"")</f>
        <v/>
      </c>
      <c r="R125" s="2" t="str">
        <f t="array" ref="R125">IF(ISNUMBER(K125),PERCENTILE(IF($B:$B=M125,$C:$C),0.3),"")</f>
        <v/>
      </c>
      <c r="S125" s="2" t="str">
        <f t="array" ref="S125">IF(ISNUMBER(K125),PERCENTILE(IF($B:$B=M125,$C:$C),0.5),"")</f>
        <v/>
      </c>
      <c r="T125" s="2" t="str">
        <f t="array" ref="T125">IF(ISNUMBER(K125),PERCENTILE(IF($B:$B=M125,$C:$C),0.7),"")</f>
        <v/>
      </c>
      <c r="U125" s="2" t="str">
        <f t="array" ref="U125">IF(ISNUMBER(K125),PERCENTILE(IF($B:$B=M125,$C:$C),0.75),"")</f>
        <v/>
      </c>
      <c r="V125" s="2" t="str">
        <f t="array" ref="V125">IF(ISNUMBER(K125),PERCENTILE(IF($B:$B=M125,$C:$C),0.85),"")</f>
        <v/>
      </c>
    </row>
    <row r="126" spans="1:22" x14ac:dyDescent="0.25">
      <c r="A126" s="8" t="str">
        <f>Calculations!A126</f>
        <v/>
      </c>
      <c r="B126" s="2" t="str">
        <f t="shared" si="3"/>
        <v/>
      </c>
      <c r="C126" s="10" t="str">
        <f>IFERROR(Calculations!J126,"")</f>
        <v/>
      </c>
      <c r="D126" s="10" t="str">
        <f xml:space="preserve"> IF(OR(Calculations!C126 = "",Calculations!C126 = WorkTypeString),  IFERROR(Calculations!J126,""), NA())</f>
        <v/>
      </c>
      <c r="E126" s="10">
        <f t="array" ref="E126">PERCENTILE(IF(ISERROR(D126:D5125)=FALSE,D126:D5125),CycleTimePercentile)</f>
        <v>0</v>
      </c>
      <c r="F126" s="2" t="e">
        <f xml:space="preserve"> IF(Calculations!C126 = DefectTypeString,  IFERROR(Calculations!J126,""), NA())</f>
        <v>#N/A</v>
      </c>
      <c r="G126" s="10">
        <f t="array" ref="G126">PERCENTILE(IF(ISERROR(F126:F5125)=FALSE,F126:F5125),CycleTimePercentile)</f>
        <v>0</v>
      </c>
      <c r="H126" s="2" t="e">
        <f ca="1" xml:space="preserve"> IF(OR(Calculations!C126 = "",Calculations!C126 = WorkTypeString),  Calculations!K126, NA())</f>
        <v>#N/A</v>
      </c>
      <c r="I126" s="2" t="e">
        <f xml:space="preserve"> IF(Calculations!C126 = DefectTypeString,  Calculations!K126, NA())</f>
        <v>#N/A</v>
      </c>
      <c r="K126" s="28" t="str">
        <f>IF(ISNUMBER(K125),IF(K125+TIME(1,0,0)&lt;=MAX(IndirectCompletedDates),
IF(HOUR(K125+TIME(1,0,0))&gt;FinishHour,K125+TIME((24-FinishHour)+StartHour,0,0),K125+TIME(1,0,0)),""),"")</f>
        <v/>
      </c>
      <c r="M126" s="2" t="str">
        <f t="shared" si="4"/>
        <v/>
      </c>
      <c r="N126" s="2" t="str">
        <f t="array" ref="N126">IF(ISNUMBER(K126),MIN(IF($B:$B=M126,$C:$C)),"")</f>
        <v/>
      </c>
      <c r="O126" s="10" t="str">
        <f>IF(ISNUMBER(K126),AVERAGEIF($B:$B,M126,$C:$C),"")</f>
        <v/>
      </c>
      <c r="P126" s="2" t="str">
        <f t="array" ref="P126">IF(ISNUMBER(K126),MAX(IF($B:$B=M126,$C:$C)),"")</f>
        <v/>
      </c>
      <c r="Q126" s="2" t="str">
        <f t="array" ref="Q126">IF(ISNUMBER(K126),PERCENTILE(IF($B:$B=M126,$C:$C),0.25),"")</f>
        <v/>
      </c>
      <c r="R126" s="2" t="str">
        <f t="array" ref="R126">IF(ISNUMBER(K126),PERCENTILE(IF($B:$B=M126,$C:$C),0.3),"")</f>
        <v/>
      </c>
      <c r="S126" s="2" t="str">
        <f t="array" ref="S126">IF(ISNUMBER(K126),PERCENTILE(IF($B:$B=M126,$C:$C),0.5),"")</f>
        <v/>
      </c>
      <c r="T126" s="2" t="str">
        <f t="array" ref="T126">IF(ISNUMBER(K126),PERCENTILE(IF($B:$B=M126,$C:$C),0.7),"")</f>
        <v/>
      </c>
      <c r="U126" s="2" t="str">
        <f t="array" ref="U126">IF(ISNUMBER(K126),PERCENTILE(IF($B:$B=M126,$C:$C),0.75),"")</f>
        <v/>
      </c>
      <c r="V126" s="2" t="str">
        <f t="array" ref="V126">IF(ISNUMBER(K126),PERCENTILE(IF($B:$B=M126,$C:$C),0.85),"")</f>
        <v/>
      </c>
    </row>
    <row r="127" spans="1:22" x14ac:dyDescent="0.25">
      <c r="A127" s="8" t="str">
        <f>Calculations!A127</f>
        <v/>
      </c>
      <c r="B127" s="2" t="str">
        <f t="shared" si="3"/>
        <v/>
      </c>
      <c r="C127" s="10" t="str">
        <f>IFERROR(Calculations!J127,"")</f>
        <v/>
      </c>
      <c r="D127" s="10" t="str">
        <f xml:space="preserve"> IF(OR(Calculations!C127 = "",Calculations!C127 = WorkTypeString),  IFERROR(Calculations!J127,""), NA())</f>
        <v/>
      </c>
      <c r="E127" s="10">
        <f t="array" ref="E127">PERCENTILE(IF(ISERROR(D127:D5126)=FALSE,D127:D5126),CycleTimePercentile)</f>
        <v>0</v>
      </c>
      <c r="F127" s="2" t="e">
        <f xml:space="preserve"> IF(Calculations!C127 = DefectTypeString,  IFERROR(Calculations!J127,""), NA())</f>
        <v>#N/A</v>
      </c>
      <c r="G127" s="10">
        <f t="array" ref="G127">PERCENTILE(IF(ISERROR(F127:F5126)=FALSE,F127:F5126),CycleTimePercentile)</f>
        <v>0</v>
      </c>
      <c r="H127" s="2" t="e">
        <f ca="1" xml:space="preserve"> IF(OR(Calculations!C127 = "",Calculations!C127 = WorkTypeString),  Calculations!K127, NA())</f>
        <v>#N/A</v>
      </c>
      <c r="I127" s="2" t="e">
        <f xml:space="preserve"> IF(Calculations!C127 = DefectTypeString,  Calculations!K127, NA())</f>
        <v>#N/A</v>
      </c>
      <c r="K127" s="28" t="str">
        <f>IF(ISNUMBER(K126),IF(K126+TIME(1,0,0)&lt;=MAX(IndirectCompletedDates),
IF(HOUR(K126+TIME(1,0,0))&gt;FinishHour,K126+TIME((24-FinishHour)+StartHour,0,0),K126+TIME(1,0,0)),""),"")</f>
        <v/>
      </c>
      <c r="M127" s="2" t="str">
        <f t="shared" si="4"/>
        <v/>
      </c>
      <c r="N127" s="2" t="str">
        <f t="array" ref="N127">IF(ISNUMBER(K127),MIN(IF($B:$B=M127,$C:$C)),"")</f>
        <v/>
      </c>
      <c r="O127" s="10" t="str">
        <f>IF(ISNUMBER(K127),AVERAGEIF($B:$B,M127,$C:$C),"")</f>
        <v/>
      </c>
      <c r="P127" s="2" t="str">
        <f t="array" ref="P127">IF(ISNUMBER(K127),MAX(IF($B:$B=M127,$C:$C)),"")</f>
        <v/>
      </c>
      <c r="Q127" s="2" t="str">
        <f t="array" ref="Q127">IF(ISNUMBER(K127),PERCENTILE(IF($B:$B=M127,$C:$C),0.25),"")</f>
        <v/>
      </c>
      <c r="R127" s="2" t="str">
        <f t="array" ref="R127">IF(ISNUMBER(K127),PERCENTILE(IF($B:$B=M127,$C:$C),0.3),"")</f>
        <v/>
      </c>
      <c r="S127" s="2" t="str">
        <f t="array" ref="S127">IF(ISNUMBER(K127),PERCENTILE(IF($B:$B=M127,$C:$C),0.5),"")</f>
        <v/>
      </c>
      <c r="T127" s="2" t="str">
        <f t="array" ref="T127">IF(ISNUMBER(K127),PERCENTILE(IF($B:$B=M127,$C:$C),0.7),"")</f>
        <v/>
      </c>
      <c r="U127" s="2" t="str">
        <f t="array" ref="U127">IF(ISNUMBER(K127),PERCENTILE(IF($B:$B=M127,$C:$C),0.75),"")</f>
        <v/>
      </c>
      <c r="V127" s="2" t="str">
        <f t="array" ref="V127">IF(ISNUMBER(K127),PERCENTILE(IF($B:$B=M127,$C:$C),0.85),"")</f>
        <v/>
      </c>
    </row>
    <row r="128" spans="1:22" x14ac:dyDescent="0.25">
      <c r="A128" s="8" t="str">
        <f>Calculations!A128</f>
        <v/>
      </c>
      <c r="B128" s="2" t="str">
        <f t="shared" si="3"/>
        <v/>
      </c>
      <c r="C128" s="10" t="str">
        <f>IFERROR(Calculations!J128,"")</f>
        <v/>
      </c>
      <c r="D128" s="10" t="str">
        <f xml:space="preserve"> IF(OR(Calculations!C128 = "",Calculations!C128 = WorkTypeString),  IFERROR(Calculations!J128,""), NA())</f>
        <v/>
      </c>
      <c r="E128" s="10">
        <f t="array" ref="E128">PERCENTILE(IF(ISERROR(D128:D5127)=FALSE,D128:D5127),CycleTimePercentile)</f>
        <v>0</v>
      </c>
      <c r="F128" s="2" t="e">
        <f xml:space="preserve"> IF(Calculations!C128 = DefectTypeString,  IFERROR(Calculations!J128,""), NA())</f>
        <v>#N/A</v>
      </c>
      <c r="G128" s="10">
        <f t="array" ref="G128">PERCENTILE(IF(ISERROR(F128:F5127)=FALSE,F128:F5127),CycleTimePercentile)</f>
        <v>0</v>
      </c>
      <c r="H128" s="2" t="e">
        <f ca="1" xml:space="preserve"> IF(OR(Calculations!C128 = "",Calculations!C128 = WorkTypeString),  Calculations!K128, NA())</f>
        <v>#N/A</v>
      </c>
      <c r="I128" s="2" t="e">
        <f xml:space="preserve"> IF(Calculations!C128 = DefectTypeString,  Calculations!K128, NA())</f>
        <v>#N/A</v>
      </c>
      <c r="K128" s="28" t="str">
        <f>IF(ISNUMBER(K127),IF(K127+TIME(1,0,0)&lt;=MAX(IndirectCompletedDates),
IF(HOUR(K127+TIME(1,0,0))&gt;FinishHour,K127+TIME((24-FinishHour)+StartHour,0,0),K127+TIME(1,0,0)),""),"")</f>
        <v/>
      </c>
      <c r="M128" s="2" t="str">
        <f t="shared" si="4"/>
        <v/>
      </c>
      <c r="N128" s="2" t="str">
        <f t="array" ref="N128">IF(ISNUMBER(K128),MIN(IF($B:$B=M128,$C:$C)),"")</f>
        <v/>
      </c>
      <c r="O128" s="10" t="str">
        <f>IF(ISNUMBER(K128),AVERAGEIF($B:$B,M128,$C:$C),"")</f>
        <v/>
      </c>
      <c r="P128" s="2" t="str">
        <f t="array" ref="P128">IF(ISNUMBER(K128),MAX(IF($B:$B=M128,$C:$C)),"")</f>
        <v/>
      </c>
      <c r="Q128" s="2" t="str">
        <f t="array" ref="Q128">IF(ISNUMBER(K128),PERCENTILE(IF($B:$B=M128,$C:$C),0.25),"")</f>
        <v/>
      </c>
      <c r="R128" s="2" t="str">
        <f t="array" ref="R128">IF(ISNUMBER(K128),PERCENTILE(IF($B:$B=M128,$C:$C),0.3),"")</f>
        <v/>
      </c>
      <c r="S128" s="2" t="str">
        <f t="array" ref="S128">IF(ISNUMBER(K128),PERCENTILE(IF($B:$B=M128,$C:$C),0.5),"")</f>
        <v/>
      </c>
      <c r="T128" s="2" t="str">
        <f t="array" ref="T128">IF(ISNUMBER(K128),PERCENTILE(IF($B:$B=M128,$C:$C),0.7),"")</f>
        <v/>
      </c>
      <c r="U128" s="2" t="str">
        <f t="array" ref="U128">IF(ISNUMBER(K128),PERCENTILE(IF($B:$B=M128,$C:$C),0.75),"")</f>
        <v/>
      </c>
      <c r="V128" s="2" t="str">
        <f t="array" ref="V128">IF(ISNUMBER(K128),PERCENTILE(IF($B:$B=M128,$C:$C),0.85),"")</f>
        <v/>
      </c>
    </row>
    <row r="129" spans="1:22" x14ac:dyDescent="0.25">
      <c r="A129" s="8" t="str">
        <f>Calculations!A129</f>
        <v/>
      </c>
      <c r="B129" s="2" t="str">
        <f t="shared" si="3"/>
        <v/>
      </c>
      <c r="C129" s="10" t="str">
        <f>IFERROR(Calculations!J129,"")</f>
        <v/>
      </c>
      <c r="D129" s="10" t="str">
        <f xml:space="preserve"> IF(OR(Calculations!C129 = "",Calculations!C129 = WorkTypeString),  IFERROR(Calculations!J129,""), NA())</f>
        <v/>
      </c>
      <c r="E129" s="10">
        <f t="array" ref="E129">PERCENTILE(IF(ISERROR(D129:D5128)=FALSE,D129:D5128),CycleTimePercentile)</f>
        <v>0</v>
      </c>
      <c r="F129" s="2" t="e">
        <f xml:space="preserve"> IF(Calculations!C129 = DefectTypeString,  IFERROR(Calculations!J129,""), NA())</f>
        <v>#N/A</v>
      </c>
      <c r="G129" s="10">
        <f t="array" ref="G129">PERCENTILE(IF(ISERROR(F129:F5128)=FALSE,F129:F5128),CycleTimePercentile)</f>
        <v>0</v>
      </c>
      <c r="H129" s="2" t="e">
        <f ca="1" xml:space="preserve"> IF(OR(Calculations!C129 = "",Calculations!C129 = WorkTypeString),  Calculations!K129, NA())</f>
        <v>#N/A</v>
      </c>
      <c r="I129" s="2" t="e">
        <f xml:space="preserve"> IF(Calculations!C129 = DefectTypeString,  Calculations!K129, NA())</f>
        <v>#N/A</v>
      </c>
      <c r="K129" s="28" t="str">
        <f>IF(ISNUMBER(K128),IF(K128+TIME(1,0,0)&lt;=MAX(IndirectCompletedDates),
IF(HOUR(K128+TIME(1,0,0))&gt;FinishHour,K128+TIME((24-FinishHour)+StartHour,0,0),K128+TIME(1,0,0)),""),"")</f>
        <v/>
      </c>
      <c r="M129" s="2" t="str">
        <f t="shared" si="4"/>
        <v/>
      </c>
      <c r="N129" s="2" t="str">
        <f t="array" ref="N129">IF(ISNUMBER(K129),MIN(IF($B:$B=M129,$C:$C)),"")</f>
        <v/>
      </c>
      <c r="O129" s="10" t="str">
        <f>IF(ISNUMBER(K129),AVERAGEIF($B:$B,M129,$C:$C),"")</f>
        <v/>
      </c>
      <c r="P129" s="2" t="str">
        <f t="array" ref="P129">IF(ISNUMBER(K129),MAX(IF($B:$B=M129,$C:$C)),"")</f>
        <v/>
      </c>
      <c r="Q129" s="2" t="str">
        <f t="array" ref="Q129">IF(ISNUMBER(K129),PERCENTILE(IF($B:$B=M129,$C:$C),0.25),"")</f>
        <v/>
      </c>
      <c r="R129" s="2" t="str">
        <f t="array" ref="R129">IF(ISNUMBER(K129),PERCENTILE(IF($B:$B=M129,$C:$C),0.3),"")</f>
        <v/>
      </c>
      <c r="S129" s="2" t="str">
        <f t="array" ref="S129">IF(ISNUMBER(K129),PERCENTILE(IF($B:$B=M129,$C:$C),0.5),"")</f>
        <v/>
      </c>
      <c r="T129" s="2" t="str">
        <f t="array" ref="T129">IF(ISNUMBER(K129),PERCENTILE(IF($B:$B=M129,$C:$C),0.7),"")</f>
        <v/>
      </c>
      <c r="U129" s="2" t="str">
        <f t="array" ref="U129">IF(ISNUMBER(K129),PERCENTILE(IF($B:$B=M129,$C:$C),0.75),"")</f>
        <v/>
      </c>
      <c r="V129" s="2" t="str">
        <f t="array" ref="V129">IF(ISNUMBER(K129),PERCENTILE(IF($B:$B=M129,$C:$C),0.85),"")</f>
        <v/>
      </c>
    </row>
    <row r="130" spans="1:22" x14ac:dyDescent="0.25">
      <c r="A130" s="8" t="str">
        <f>Calculations!A130</f>
        <v/>
      </c>
      <c r="B130" s="2" t="str">
        <f t="shared" si="3"/>
        <v/>
      </c>
      <c r="C130" s="10" t="str">
        <f>IFERROR(Calculations!J130,"")</f>
        <v/>
      </c>
      <c r="D130" s="10" t="str">
        <f xml:space="preserve"> IF(OR(Calculations!C130 = "",Calculations!C130 = WorkTypeString),  IFERROR(Calculations!J130,""), NA())</f>
        <v/>
      </c>
      <c r="E130" s="10">
        <f t="array" ref="E130">PERCENTILE(IF(ISERROR(D130:D5129)=FALSE,D130:D5129),CycleTimePercentile)</f>
        <v>0</v>
      </c>
      <c r="F130" s="2" t="e">
        <f xml:space="preserve"> IF(Calculations!C130 = DefectTypeString,  IFERROR(Calculations!J130,""), NA())</f>
        <v>#N/A</v>
      </c>
      <c r="G130" s="10">
        <f t="array" ref="G130">PERCENTILE(IF(ISERROR(F130:F5129)=FALSE,F130:F5129),CycleTimePercentile)</f>
        <v>0</v>
      </c>
      <c r="H130" s="2" t="e">
        <f ca="1" xml:space="preserve"> IF(OR(Calculations!C130 = "",Calculations!C130 = WorkTypeString),  Calculations!K130, NA())</f>
        <v>#N/A</v>
      </c>
      <c r="I130" s="2" t="e">
        <f xml:space="preserve"> IF(Calculations!C130 = DefectTypeString,  Calculations!K130, NA())</f>
        <v>#N/A</v>
      </c>
      <c r="K130" s="28" t="str">
        <f>IF(ISNUMBER(K129),IF(K129+TIME(1,0,0)&lt;=MAX(IndirectCompletedDates),
IF(HOUR(K129+TIME(1,0,0))&gt;FinishHour,K129+TIME((24-FinishHour)+StartHour,0,0),K129+TIME(1,0,0)),""),"")</f>
        <v/>
      </c>
      <c r="M130" s="2" t="str">
        <f t="shared" si="4"/>
        <v/>
      </c>
      <c r="N130" s="2" t="str">
        <f t="array" ref="N130">IF(ISNUMBER(K130),MIN(IF($B:$B=M130,$C:$C)),"")</f>
        <v/>
      </c>
      <c r="O130" s="10" t="str">
        <f>IF(ISNUMBER(K130),AVERAGEIF($B:$B,M130,$C:$C),"")</f>
        <v/>
      </c>
      <c r="P130" s="2" t="str">
        <f t="array" ref="P130">IF(ISNUMBER(K130),MAX(IF($B:$B=M130,$C:$C)),"")</f>
        <v/>
      </c>
      <c r="Q130" s="2" t="str">
        <f t="array" ref="Q130">IF(ISNUMBER(K130),PERCENTILE(IF($B:$B=M130,$C:$C),0.25),"")</f>
        <v/>
      </c>
      <c r="R130" s="2" t="str">
        <f t="array" ref="R130">IF(ISNUMBER(K130),PERCENTILE(IF($B:$B=M130,$C:$C),0.3),"")</f>
        <v/>
      </c>
      <c r="S130" s="2" t="str">
        <f t="array" ref="S130">IF(ISNUMBER(K130),PERCENTILE(IF($B:$B=M130,$C:$C),0.5),"")</f>
        <v/>
      </c>
      <c r="T130" s="2" t="str">
        <f t="array" ref="T130">IF(ISNUMBER(K130),PERCENTILE(IF($B:$B=M130,$C:$C),0.7),"")</f>
        <v/>
      </c>
      <c r="U130" s="2" t="str">
        <f t="array" ref="U130">IF(ISNUMBER(K130),PERCENTILE(IF($B:$B=M130,$C:$C),0.75),"")</f>
        <v/>
      </c>
      <c r="V130" s="2" t="str">
        <f t="array" ref="V130">IF(ISNUMBER(K130),PERCENTILE(IF($B:$B=M130,$C:$C),0.85),"")</f>
        <v/>
      </c>
    </row>
    <row r="131" spans="1:22" x14ac:dyDescent="0.25">
      <c r="A131" s="8" t="str">
        <f>Calculations!A131</f>
        <v/>
      </c>
      <c r="B131" s="2" t="str">
        <f t="shared" ref="B131:B194" si="5">IF(ISNUMBER(A131),YEAR(A131)&amp;"-"&amp;TEXT(MONTH(A131),"00")&amp;"-"&amp;TEXT(DAY(A131),"00")&amp;"-"&amp;TEXT(HOUR(A131),"00"),"")</f>
        <v/>
      </c>
      <c r="C131" s="10" t="str">
        <f>IFERROR(Calculations!J131,"")</f>
        <v/>
      </c>
      <c r="D131" s="10" t="str">
        <f xml:space="preserve"> IF(OR(Calculations!C131 = "",Calculations!C131 = WorkTypeString),  IFERROR(Calculations!J131,""), NA())</f>
        <v/>
      </c>
      <c r="E131" s="10">
        <f t="array" ref="E131">PERCENTILE(IF(ISERROR(D131:D5130)=FALSE,D131:D5130),CycleTimePercentile)</f>
        <v>0</v>
      </c>
      <c r="F131" s="2" t="e">
        <f xml:space="preserve"> IF(Calculations!C131 = DefectTypeString,  IFERROR(Calculations!J131,""), NA())</f>
        <v>#N/A</v>
      </c>
      <c r="G131" s="10">
        <f t="array" ref="G131">PERCENTILE(IF(ISERROR(F131:F5130)=FALSE,F131:F5130),CycleTimePercentile)</f>
        <v>0</v>
      </c>
      <c r="H131" s="2" t="e">
        <f ca="1" xml:space="preserve"> IF(OR(Calculations!C131 = "",Calculations!C131 = WorkTypeString),  Calculations!K131, NA())</f>
        <v>#N/A</v>
      </c>
      <c r="I131" s="2" t="e">
        <f xml:space="preserve"> IF(Calculations!C131 = DefectTypeString,  Calculations!K131, NA())</f>
        <v>#N/A</v>
      </c>
      <c r="K131" s="28" t="str">
        <f>IF(ISNUMBER(K130),IF(K130+TIME(1,0,0)&lt;=MAX(IndirectCompletedDates),
IF(HOUR(K130+TIME(1,0,0))&gt;FinishHour,K130+TIME((24-FinishHour)+StartHour,0,0),K130+TIME(1,0,0)),""),"")</f>
        <v/>
      </c>
      <c r="M131" s="2" t="str">
        <f t="shared" ref="M131:M194" si="6">IF(ISNUMBER(K131),YEAR(K131)&amp;"-"&amp;TEXT(MONTH(K131),"00")&amp;"-"&amp;TEXT(DAY(K131),"00")&amp;"-"&amp;TEXT(HOUR(K131),"00"),"")</f>
        <v/>
      </c>
      <c r="N131" s="2" t="str">
        <f t="array" ref="N131">IF(ISNUMBER(K131),MIN(IF($B:$B=M131,$C:$C)),"")</f>
        <v/>
      </c>
      <c r="O131" s="10" t="str">
        <f>IF(ISNUMBER(K131),AVERAGEIF($B:$B,M131,$C:$C),"")</f>
        <v/>
      </c>
      <c r="P131" s="2" t="str">
        <f t="array" ref="P131">IF(ISNUMBER(K131),MAX(IF($B:$B=M131,$C:$C)),"")</f>
        <v/>
      </c>
      <c r="Q131" s="2" t="str">
        <f t="array" ref="Q131">IF(ISNUMBER(K131),PERCENTILE(IF($B:$B=M131,$C:$C),0.25),"")</f>
        <v/>
      </c>
      <c r="R131" s="2" t="str">
        <f t="array" ref="R131">IF(ISNUMBER(K131),PERCENTILE(IF($B:$B=M131,$C:$C),0.3),"")</f>
        <v/>
      </c>
      <c r="S131" s="2" t="str">
        <f t="array" ref="S131">IF(ISNUMBER(K131),PERCENTILE(IF($B:$B=M131,$C:$C),0.5),"")</f>
        <v/>
      </c>
      <c r="T131" s="2" t="str">
        <f t="array" ref="T131">IF(ISNUMBER(K131),PERCENTILE(IF($B:$B=M131,$C:$C),0.7),"")</f>
        <v/>
      </c>
      <c r="U131" s="2" t="str">
        <f t="array" ref="U131">IF(ISNUMBER(K131),PERCENTILE(IF($B:$B=M131,$C:$C),0.75),"")</f>
        <v/>
      </c>
      <c r="V131" s="2" t="str">
        <f t="array" ref="V131">IF(ISNUMBER(K131),PERCENTILE(IF($B:$B=M131,$C:$C),0.85),"")</f>
        <v/>
      </c>
    </row>
    <row r="132" spans="1:22" x14ac:dyDescent="0.25">
      <c r="A132" s="8" t="str">
        <f>Calculations!A132</f>
        <v/>
      </c>
      <c r="B132" s="2" t="str">
        <f t="shared" si="5"/>
        <v/>
      </c>
      <c r="C132" s="10" t="str">
        <f>IFERROR(Calculations!J132,"")</f>
        <v/>
      </c>
      <c r="D132" s="10" t="str">
        <f xml:space="preserve"> IF(OR(Calculations!C132 = "",Calculations!C132 = WorkTypeString),  IFERROR(Calculations!J132,""), NA())</f>
        <v/>
      </c>
      <c r="E132" s="10">
        <f t="array" ref="E132">PERCENTILE(IF(ISERROR(D132:D5131)=FALSE,D132:D5131),CycleTimePercentile)</f>
        <v>0</v>
      </c>
      <c r="F132" s="2" t="e">
        <f xml:space="preserve"> IF(Calculations!C132 = DefectTypeString,  IFERROR(Calculations!J132,""), NA())</f>
        <v>#N/A</v>
      </c>
      <c r="G132" s="10">
        <f t="array" ref="G132">PERCENTILE(IF(ISERROR(F132:F5131)=FALSE,F132:F5131),CycleTimePercentile)</f>
        <v>0</v>
      </c>
      <c r="H132" s="2" t="e">
        <f ca="1" xml:space="preserve"> IF(OR(Calculations!C132 = "",Calculations!C132 = WorkTypeString),  Calculations!K132, NA())</f>
        <v>#N/A</v>
      </c>
      <c r="I132" s="2" t="e">
        <f xml:space="preserve"> IF(Calculations!C132 = DefectTypeString,  Calculations!K132, NA())</f>
        <v>#N/A</v>
      </c>
      <c r="K132" s="28" t="str">
        <f>IF(ISNUMBER(K131),IF(K131+TIME(1,0,0)&lt;=MAX(IndirectCompletedDates),
IF(HOUR(K131+TIME(1,0,0))&gt;FinishHour,K131+TIME((24-FinishHour)+StartHour,0,0),K131+TIME(1,0,0)),""),"")</f>
        <v/>
      </c>
      <c r="M132" s="2" t="str">
        <f t="shared" si="6"/>
        <v/>
      </c>
      <c r="N132" s="2" t="str">
        <f t="array" ref="N132">IF(ISNUMBER(K132),MIN(IF($B:$B=M132,$C:$C)),"")</f>
        <v/>
      </c>
      <c r="O132" s="10" t="str">
        <f>IF(ISNUMBER(K132),AVERAGEIF($B:$B,M132,$C:$C),"")</f>
        <v/>
      </c>
      <c r="P132" s="2" t="str">
        <f t="array" ref="P132">IF(ISNUMBER(K132),MAX(IF($B:$B=M132,$C:$C)),"")</f>
        <v/>
      </c>
      <c r="Q132" s="2" t="str">
        <f t="array" ref="Q132">IF(ISNUMBER(K132),PERCENTILE(IF($B:$B=M132,$C:$C),0.25),"")</f>
        <v/>
      </c>
      <c r="R132" s="2" t="str">
        <f t="array" ref="R132">IF(ISNUMBER(K132),PERCENTILE(IF($B:$B=M132,$C:$C),0.3),"")</f>
        <v/>
      </c>
      <c r="S132" s="2" t="str">
        <f t="array" ref="S132">IF(ISNUMBER(K132),PERCENTILE(IF($B:$B=M132,$C:$C),0.5),"")</f>
        <v/>
      </c>
      <c r="T132" s="2" t="str">
        <f t="array" ref="T132">IF(ISNUMBER(K132),PERCENTILE(IF($B:$B=M132,$C:$C),0.7),"")</f>
        <v/>
      </c>
      <c r="U132" s="2" t="str">
        <f t="array" ref="U132">IF(ISNUMBER(K132),PERCENTILE(IF($B:$B=M132,$C:$C),0.75),"")</f>
        <v/>
      </c>
      <c r="V132" s="2" t="str">
        <f t="array" ref="V132">IF(ISNUMBER(K132),PERCENTILE(IF($B:$B=M132,$C:$C),0.85),"")</f>
        <v/>
      </c>
    </row>
    <row r="133" spans="1:22" x14ac:dyDescent="0.25">
      <c r="A133" s="8" t="str">
        <f>Calculations!A133</f>
        <v/>
      </c>
      <c r="B133" s="2" t="str">
        <f t="shared" si="5"/>
        <v/>
      </c>
      <c r="C133" s="10" t="str">
        <f>IFERROR(Calculations!J133,"")</f>
        <v/>
      </c>
      <c r="D133" s="10" t="str">
        <f xml:space="preserve"> IF(OR(Calculations!C133 = "",Calculations!C133 = WorkTypeString),  IFERROR(Calculations!J133,""), NA())</f>
        <v/>
      </c>
      <c r="E133" s="10">
        <f t="array" ref="E133">PERCENTILE(IF(ISERROR(D133:D5132)=FALSE,D133:D5132),CycleTimePercentile)</f>
        <v>0</v>
      </c>
      <c r="F133" s="2" t="e">
        <f xml:space="preserve"> IF(Calculations!C133 = DefectTypeString,  IFERROR(Calculations!J133,""), NA())</f>
        <v>#N/A</v>
      </c>
      <c r="G133" s="10">
        <f t="array" ref="G133">PERCENTILE(IF(ISERROR(F133:F5132)=FALSE,F133:F5132),CycleTimePercentile)</f>
        <v>0</v>
      </c>
      <c r="H133" s="2" t="e">
        <f ca="1" xml:space="preserve"> IF(OR(Calculations!C133 = "",Calculations!C133 = WorkTypeString),  Calculations!K133, NA())</f>
        <v>#N/A</v>
      </c>
      <c r="I133" s="2" t="e">
        <f xml:space="preserve"> IF(Calculations!C133 = DefectTypeString,  Calculations!K133, NA())</f>
        <v>#N/A</v>
      </c>
      <c r="K133" s="28" t="str">
        <f>IF(ISNUMBER(K132),IF(K132+TIME(1,0,0)&lt;=MAX(IndirectCompletedDates),
IF(HOUR(K132+TIME(1,0,0))&gt;FinishHour,K132+TIME((24-FinishHour)+StartHour,0,0),K132+TIME(1,0,0)),""),"")</f>
        <v/>
      </c>
      <c r="M133" s="2" t="str">
        <f t="shared" si="6"/>
        <v/>
      </c>
      <c r="N133" s="2" t="str">
        <f t="array" ref="N133">IF(ISNUMBER(K133),MIN(IF($B:$B=M133,$C:$C)),"")</f>
        <v/>
      </c>
      <c r="O133" s="10" t="str">
        <f>IF(ISNUMBER(K133),AVERAGEIF($B:$B,M133,$C:$C),"")</f>
        <v/>
      </c>
      <c r="P133" s="2" t="str">
        <f t="array" ref="P133">IF(ISNUMBER(K133),MAX(IF($B:$B=M133,$C:$C)),"")</f>
        <v/>
      </c>
      <c r="Q133" s="2" t="str">
        <f t="array" ref="Q133">IF(ISNUMBER(K133),PERCENTILE(IF($B:$B=M133,$C:$C),0.25),"")</f>
        <v/>
      </c>
      <c r="R133" s="2" t="str">
        <f t="array" ref="R133">IF(ISNUMBER(K133),PERCENTILE(IF($B:$B=M133,$C:$C),0.3),"")</f>
        <v/>
      </c>
      <c r="S133" s="2" t="str">
        <f t="array" ref="S133">IF(ISNUMBER(K133),PERCENTILE(IF($B:$B=M133,$C:$C),0.5),"")</f>
        <v/>
      </c>
      <c r="T133" s="2" t="str">
        <f t="array" ref="T133">IF(ISNUMBER(K133),PERCENTILE(IF($B:$B=M133,$C:$C),0.7),"")</f>
        <v/>
      </c>
      <c r="U133" s="2" t="str">
        <f t="array" ref="U133">IF(ISNUMBER(K133),PERCENTILE(IF($B:$B=M133,$C:$C),0.75),"")</f>
        <v/>
      </c>
      <c r="V133" s="2" t="str">
        <f t="array" ref="V133">IF(ISNUMBER(K133),PERCENTILE(IF($B:$B=M133,$C:$C),0.85),"")</f>
        <v/>
      </c>
    </row>
    <row r="134" spans="1:22" x14ac:dyDescent="0.25">
      <c r="A134" s="8" t="str">
        <f>Calculations!A134</f>
        <v/>
      </c>
      <c r="B134" s="2" t="str">
        <f t="shared" si="5"/>
        <v/>
      </c>
      <c r="C134" s="10" t="str">
        <f>IFERROR(Calculations!J134,"")</f>
        <v/>
      </c>
      <c r="D134" s="10" t="str">
        <f xml:space="preserve"> IF(OR(Calculations!C134 = "",Calculations!C134 = WorkTypeString),  IFERROR(Calculations!J134,""), NA())</f>
        <v/>
      </c>
      <c r="E134" s="10">
        <f t="array" ref="E134">PERCENTILE(IF(ISERROR(D134:D5133)=FALSE,D134:D5133),CycleTimePercentile)</f>
        <v>0</v>
      </c>
      <c r="F134" s="2" t="e">
        <f xml:space="preserve"> IF(Calculations!C134 = DefectTypeString,  IFERROR(Calculations!J134,""), NA())</f>
        <v>#N/A</v>
      </c>
      <c r="G134" s="10">
        <f t="array" ref="G134">PERCENTILE(IF(ISERROR(F134:F5133)=FALSE,F134:F5133),CycleTimePercentile)</f>
        <v>0</v>
      </c>
      <c r="H134" s="2" t="e">
        <f ca="1" xml:space="preserve"> IF(OR(Calculations!C134 = "",Calculations!C134 = WorkTypeString),  Calculations!K134, NA())</f>
        <v>#N/A</v>
      </c>
      <c r="I134" s="2" t="e">
        <f xml:space="preserve"> IF(Calculations!C134 = DefectTypeString,  Calculations!K134, NA())</f>
        <v>#N/A</v>
      </c>
      <c r="K134" s="28" t="str">
        <f>IF(ISNUMBER(K133),IF(K133+TIME(1,0,0)&lt;=MAX(IndirectCompletedDates),
IF(HOUR(K133+TIME(1,0,0))&gt;FinishHour,K133+TIME((24-FinishHour)+StartHour,0,0),K133+TIME(1,0,0)),""),"")</f>
        <v/>
      </c>
      <c r="M134" s="2" t="str">
        <f t="shared" si="6"/>
        <v/>
      </c>
      <c r="N134" s="2" t="str">
        <f t="array" ref="N134">IF(ISNUMBER(K134),MIN(IF($B:$B=M134,$C:$C)),"")</f>
        <v/>
      </c>
      <c r="O134" s="10" t="str">
        <f>IF(ISNUMBER(K134),AVERAGEIF($B:$B,M134,$C:$C),"")</f>
        <v/>
      </c>
      <c r="P134" s="2" t="str">
        <f t="array" ref="P134">IF(ISNUMBER(K134),MAX(IF($B:$B=M134,$C:$C)),"")</f>
        <v/>
      </c>
      <c r="Q134" s="2" t="str">
        <f t="array" ref="Q134">IF(ISNUMBER(K134),PERCENTILE(IF($B:$B=M134,$C:$C),0.25),"")</f>
        <v/>
      </c>
      <c r="R134" s="2" t="str">
        <f t="array" ref="R134">IF(ISNUMBER(K134),PERCENTILE(IF($B:$B=M134,$C:$C),0.3),"")</f>
        <v/>
      </c>
      <c r="S134" s="2" t="str">
        <f t="array" ref="S134">IF(ISNUMBER(K134),PERCENTILE(IF($B:$B=M134,$C:$C),0.5),"")</f>
        <v/>
      </c>
      <c r="T134" s="2" t="str">
        <f t="array" ref="T134">IF(ISNUMBER(K134),PERCENTILE(IF($B:$B=M134,$C:$C),0.7),"")</f>
        <v/>
      </c>
      <c r="U134" s="2" t="str">
        <f t="array" ref="U134">IF(ISNUMBER(K134),PERCENTILE(IF($B:$B=M134,$C:$C),0.75),"")</f>
        <v/>
      </c>
      <c r="V134" s="2" t="str">
        <f t="array" ref="V134">IF(ISNUMBER(K134),PERCENTILE(IF($B:$B=M134,$C:$C),0.85),"")</f>
        <v/>
      </c>
    </row>
    <row r="135" spans="1:22" x14ac:dyDescent="0.25">
      <c r="A135" s="8" t="str">
        <f>Calculations!A135</f>
        <v/>
      </c>
      <c r="B135" s="2" t="str">
        <f t="shared" si="5"/>
        <v/>
      </c>
      <c r="C135" s="10" t="str">
        <f>IFERROR(Calculations!J135,"")</f>
        <v/>
      </c>
      <c r="D135" s="10" t="str">
        <f xml:space="preserve"> IF(OR(Calculations!C135 = "",Calculations!C135 = WorkTypeString),  IFERROR(Calculations!J135,""), NA())</f>
        <v/>
      </c>
      <c r="E135" s="10">
        <f t="array" ref="E135">PERCENTILE(IF(ISERROR(D135:D5134)=FALSE,D135:D5134),CycleTimePercentile)</f>
        <v>0</v>
      </c>
      <c r="F135" s="2" t="e">
        <f xml:space="preserve"> IF(Calculations!C135 = DefectTypeString,  IFERROR(Calculations!J135,""), NA())</f>
        <v>#N/A</v>
      </c>
      <c r="G135" s="10">
        <f t="array" ref="G135">PERCENTILE(IF(ISERROR(F135:F5134)=FALSE,F135:F5134),CycleTimePercentile)</f>
        <v>0</v>
      </c>
      <c r="H135" s="2" t="e">
        <f ca="1" xml:space="preserve"> IF(OR(Calculations!C135 = "",Calculations!C135 = WorkTypeString),  Calculations!K135, NA())</f>
        <v>#N/A</v>
      </c>
      <c r="I135" s="2" t="e">
        <f xml:space="preserve"> IF(Calculations!C135 = DefectTypeString,  Calculations!K135, NA())</f>
        <v>#N/A</v>
      </c>
      <c r="K135" s="28" t="str">
        <f>IF(ISNUMBER(K134),IF(K134+TIME(1,0,0)&lt;=MAX(IndirectCompletedDates),
IF(HOUR(K134+TIME(1,0,0))&gt;FinishHour,K134+TIME((24-FinishHour)+StartHour,0,0),K134+TIME(1,0,0)),""),"")</f>
        <v/>
      </c>
      <c r="M135" s="2" t="str">
        <f t="shared" si="6"/>
        <v/>
      </c>
      <c r="N135" s="2" t="str">
        <f t="array" ref="N135">IF(ISNUMBER(K135),MIN(IF($B:$B=M135,$C:$C)),"")</f>
        <v/>
      </c>
      <c r="O135" s="10" t="str">
        <f>IF(ISNUMBER(K135),AVERAGEIF($B:$B,M135,$C:$C),"")</f>
        <v/>
      </c>
      <c r="P135" s="2" t="str">
        <f t="array" ref="P135">IF(ISNUMBER(K135),MAX(IF($B:$B=M135,$C:$C)),"")</f>
        <v/>
      </c>
      <c r="Q135" s="2" t="str">
        <f t="array" ref="Q135">IF(ISNUMBER(K135),PERCENTILE(IF($B:$B=M135,$C:$C),0.25),"")</f>
        <v/>
      </c>
      <c r="R135" s="2" t="str">
        <f t="array" ref="R135">IF(ISNUMBER(K135),PERCENTILE(IF($B:$B=M135,$C:$C),0.3),"")</f>
        <v/>
      </c>
      <c r="S135" s="2" t="str">
        <f t="array" ref="S135">IF(ISNUMBER(K135),PERCENTILE(IF($B:$B=M135,$C:$C),0.5),"")</f>
        <v/>
      </c>
      <c r="T135" s="2" t="str">
        <f t="array" ref="T135">IF(ISNUMBER(K135),PERCENTILE(IF($B:$B=M135,$C:$C),0.7),"")</f>
        <v/>
      </c>
      <c r="U135" s="2" t="str">
        <f t="array" ref="U135">IF(ISNUMBER(K135),PERCENTILE(IF($B:$B=M135,$C:$C),0.75),"")</f>
        <v/>
      </c>
      <c r="V135" s="2" t="str">
        <f t="array" ref="V135">IF(ISNUMBER(K135),PERCENTILE(IF($B:$B=M135,$C:$C),0.85),"")</f>
        <v/>
      </c>
    </row>
    <row r="136" spans="1:22" x14ac:dyDescent="0.25">
      <c r="A136" s="8" t="str">
        <f>Calculations!A136</f>
        <v/>
      </c>
      <c r="B136" s="2" t="str">
        <f t="shared" si="5"/>
        <v/>
      </c>
      <c r="C136" s="10" t="str">
        <f>IFERROR(Calculations!J136,"")</f>
        <v/>
      </c>
      <c r="D136" s="10" t="str">
        <f xml:space="preserve"> IF(OR(Calculations!C136 = "",Calculations!C136 = WorkTypeString),  IFERROR(Calculations!J136,""), NA())</f>
        <v/>
      </c>
      <c r="E136" s="10">
        <f t="array" ref="E136">PERCENTILE(IF(ISERROR(D136:D5135)=FALSE,D136:D5135),CycleTimePercentile)</f>
        <v>0</v>
      </c>
      <c r="F136" s="2" t="e">
        <f xml:space="preserve"> IF(Calculations!C136 = DefectTypeString,  IFERROR(Calculations!J136,""), NA())</f>
        <v>#N/A</v>
      </c>
      <c r="G136" s="10">
        <f t="array" ref="G136">PERCENTILE(IF(ISERROR(F136:F5135)=FALSE,F136:F5135),CycleTimePercentile)</f>
        <v>0</v>
      </c>
      <c r="H136" s="2" t="e">
        <f ca="1" xml:space="preserve"> IF(OR(Calculations!C136 = "",Calculations!C136 = WorkTypeString),  Calculations!K136, NA())</f>
        <v>#N/A</v>
      </c>
      <c r="I136" s="2" t="e">
        <f xml:space="preserve"> IF(Calculations!C136 = DefectTypeString,  Calculations!K136, NA())</f>
        <v>#N/A</v>
      </c>
      <c r="K136" s="28" t="str">
        <f>IF(ISNUMBER(K135),IF(K135+TIME(1,0,0)&lt;=MAX(IndirectCompletedDates),
IF(HOUR(K135+TIME(1,0,0))&gt;FinishHour,K135+TIME((24-FinishHour)+StartHour,0,0),K135+TIME(1,0,0)),""),"")</f>
        <v/>
      </c>
      <c r="M136" s="2" t="str">
        <f t="shared" si="6"/>
        <v/>
      </c>
      <c r="N136" s="2" t="str">
        <f t="array" ref="N136">IF(ISNUMBER(K136),MIN(IF($B:$B=M136,$C:$C)),"")</f>
        <v/>
      </c>
      <c r="O136" s="10" t="str">
        <f>IF(ISNUMBER(K136),AVERAGEIF($B:$B,M136,$C:$C),"")</f>
        <v/>
      </c>
      <c r="P136" s="2" t="str">
        <f t="array" ref="P136">IF(ISNUMBER(K136),MAX(IF($B:$B=M136,$C:$C)),"")</f>
        <v/>
      </c>
      <c r="Q136" s="2" t="str">
        <f t="array" ref="Q136">IF(ISNUMBER(K136),PERCENTILE(IF($B:$B=M136,$C:$C),0.25),"")</f>
        <v/>
      </c>
      <c r="R136" s="2" t="str">
        <f t="array" ref="R136">IF(ISNUMBER(K136),PERCENTILE(IF($B:$B=M136,$C:$C),0.3),"")</f>
        <v/>
      </c>
      <c r="S136" s="2" t="str">
        <f t="array" ref="S136">IF(ISNUMBER(K136),PERCENTILE(IF($B:$B=M136,$C:$C),0.5),"")</f>
        <v/>
      </c>
      <c r="T136" s="2" t="str">
        <f t="array" ref="T136">IF(ISNUMBER(K136),PERCENTILE(IF($B:$B=M136,$C:$C),0.7),"")</f>
        <v/>
      </c>
      <c r="U136" s="2" t="str">
        <f t="array" ref="U136">IF(ISNUMBER(K136),PERCENTILE(IF($B:$B=M136,$C:$C),0.75),"")</f>
        <v/>
      </c>
      <c r="V136" s="2" t="str">
        <f t="array" ref="V136">IF(ISNUMBER(K136),PERCENTILE(IF($B:$B=M136,$C:$C),0.85),"")</f>
        <v/>
      </c>
    </row>
    <row r="137" spans="1:22" x14ac:dyDescent="0.25">
      <c r="A137" s="8" t="str">
        <f>Calculations!A137</f>
        <v/>
      </c>
      <c r="B137" s="2" t="str">
        <f t="shared" si="5"/>
        <v/>
      </c>
      <c r="C137" s="10" t="str">
        <f>IFERROR(Calculations!J137,"")</f>
        <v/>
      </c>
      <c r="D137" s="10" t="str">
        <f xml:space="preserve"> IF(OR(Calculations!C137 = "",Calculations!C137 = WorkTypeString),  IFERROR(Calculations!J137,""), NA())</f>
        <v/>
      </c>
      <c r="E137" s="10">
        <f t="array" ref="E137">PERCENTILE(IF(ISERROR(D137:D5136)=FALSE,D137:D5136),CycleTimePercentile)</f>
        <v>0</v>
      </c>
      <c r="F137" s="2" t="e">
        <f xml:space="preserve"> IF(Calculations!C137 = DefectTypeString,  IFERROR(Calculations!J137,""), NA())</f>
        <v>#N/A</v>
      </c>
      <c r="G137" s="10">
        <f t="array" ref="G137">PERCENTILE(IF(ISERROR(F137:F5136)=FALSE,F137:F5136),CycleTimePercentile)</f>
        <v>0</v>
      </c>
      <c r="H137" s="2" t="e">
        <f ca="1" xml:space="preserve"> IF(OR(Calculations!C137 = "",Calculations!C137 = WorkTypeString),  Calculations!K137, NA())</f>
        <v>#N/A</v>
      </c>
      <c r="I137" s="2" t="e">
        <f xml:space="preserve"> IF(Calculations!C137 = DefectTypeString,  Calculations!K137, NA())</f>
        <v>#N/A</v>
      </c>
      <c r="K137" s="28" t="str">
        <f>IF(ISNUMBER(K136),IF(K136+TIME(1,0,0)&lt;=MAX(IndirectCompletedDates),
IF(HOUR(K136+TIME(1,0,0))&gt;FinishHour,K136+TIME((24-FinishHour)+StartHour,0,0),K136+TIME(1,0,0)),""),"")</f>
        <v/>
      </c>
      <c r="M137" s="2" t="str">
        <f t="shared" si="6"/>
        <v/>
      </c>
      <c r="N137" s="2" t="str">
        <f t="array" ref="N137">IF(ISNUMBER(K137),MIN(IF($B:$B=M137,$C:$C)),"")</f>
        <v/>
      </c>
      <c r="O137" s="10" t="str">
        <f>IF(ISNUMBER(K137),AVERAGEIF($B:$B,M137,$C:$C),"")</f>
        <v/>
      </c>
      <c r="P137" s="2" t="str">
        <f t="array" ref="P137">IF(ISNUMBER(K137),MAX(IF($B:$B=M137,$C:$C)),"")</f>
        <v/>
      </c>
      <c r="Q137" s="2" t="str">
        <f t="array" ref="Q137">IF(ISNUMBER(K137),PERCENTILE(IF($B:$B=M137,$C:$C),0.25),"")</f>
        <v/>
      </c>
      <c r="R137" s="2" t="str">
        <f t="array" ref="R137">IF(ISNUMBER(K137),PERCENTILE(IF($B:$B=M137,$C:$C),0.3),"")</f>
        <v/>
      </c>
      <c r="S137" s="2" t="str">
        <f t="array" ref="S137">IF(ISNUMBER(K137),PERCENTILE(IF($B:$B=M137,$C:$C),0.5),"")</f>
        <v/>
      </c>
      <c r="T137" s="2" t="str">
        <f t="array" ref="T137">IF(ISNUMBER(K137),PERCENTILE(IF($B:$B=M137,$C:$C),0.7),"")</f>
        <v/>
      </c>
      <c r="U137" s="2" t="str">
        <f t="array" ref="U137">IF(ISNUMBER(K137),PERCENTILE(IF($B:$B=M137,$C:$C),0.75),"")</f>
        <v/>
      </c>
      <c r="V137" s="2" t="str">
        <f t="array" ref="V137">IF(ISNUMBER(K137),PERCENTILE(IF($B:$B=M137,$C:$C),0.85),"")</f>
        <v/>
      </c>
    </row>
    <row r="138" spans="1:22" x14ac:dyDescent="0.25">
      <c r="A138" s="8" t="str">
        <f>Calculations!A138</f>
        <v/>
      </c>
      <c r="B138" s="2" t="str">
        <f t="shared" si="5"/>
        <v/>
      </c>
      <c r="C138" s="10" t="str">
        <f>IFERROR(Calculations!J138,"")</f>
        <v/>
      </c>
      <c r="D138" s="10" t="str">
        <f xml:space="preserve"> IF(OR(Calculations!C138 = "",Calculations!C138 = WorkTypeString),  IFERROR(Calculations!J138,""), NA())</f>
        <v/>
      </c>
      <c r="E138" s="10">
        <f t="array" ref="E138">PERCENTILE(IF(ISERROR(D138:D5137)=FALSE,D138:D5137),CycleTimePercentile)</f>
        <v>0</v>
      </c>
      <c r="F138" s="2" t="e">
        <f xml:space="preserve"> IF(Calculations!C138 = DefectTypeString,  IFERROR(Calculations!J138,""), NA())</f>
        <v>#N/A</v>
      </c>
      <c r="G138" s="10">
        <f t="array" ref="G138">PERCENTILE(IF(ISERROR(F138:F5137)=FALSE,F138:F5137),CycleTimePercentile)</f>
        <v>0</v>
      </c>
      <c r="H138" s="2" t="e">
        <f ca="1" xml:space="preserve"> IF(OR(Calculations!C138 = "",Calculations!C138 = WorkTypeString),  Calculations!K138, NA())</f>
        <v>#N/A</v>
      </c>
      <c r="I138" s="2" t="e">
        <f xml:space="preserve"> IF(Calculations!C138 = DefectTypeString,  Calculations!K138, NA())</f>
        <v>#N/A</v>
      </c>
      <c r="K138" s="28" t="str">
        <f>IF(ISNUMBER(K137),IF(K137+TIME(1,0,0)&lt;=MAX(IndirectCompletedDates),
IF(HOUR(K137+TIME(1,0,0))&gt;FinishHour,K137+TIME((24-FinishHour)+StartHour,0,0),K137+TIME(1,0,0)),""),"")</f>
        <v/>
      </c>
      <c r="M138" s="2" t="str">
        <f t="shared" si="6"/>
        <v/>
      </c>
      <c r="N138" s="2" t="str">
        <f t="array" ref="N138">IF(ISNUMBER(K138),MIN(IF($B:$B=M138,$C:$C)),"")</f>
        <v/>
      </c>
      <c r="O138" s="10" t="str">
        <f>IF(ISNUMBER(K138),AVERAGEIF($B:$B,M138,$C:$C),"")</f>
        <v/>
      </c>
      <c r="P138" s="2" t="str">
        <f t="array" ref="P138">IF(ISNUMBER(K138),MAX(IF($B:$B=M138,$C:$C)),"")</f>
        <v/>
      </c>
      <c r="Q138" s="2" t="str">
        <f t="array" ref="Q138">IF(ISNUMBER(K138),PERCENTILE(IF($B:$B=M138,$C:$C),0.25),"")</f>
        <v/>
      </c>
      <c r="R138" s="2" t="str">
        <f t="array" ref="R138">IF(ISNUMBER(K138),PERCENTILE(IF($B:$B=M138,$C:$C),0.3),"")</f>
        <v/>
      </c>
      <c r="S138" s="2" t="str">
        <f t="array" ref="S138">IF(ISNUMBER(K138),PERCENTILE(IF($B:$B=M138,$C:$C),0.5),"")</f>
        <v/>
      </c>
      <c r="T138" s="2" t="str">
        <f t="array" ref="T138">IF(ISNUMBER(K138),PERCENTILE(IF($B:$B=M138,$C:$C),0.7),"")</f>
        <v/>
      </c>
      <c r="U138" s="2" t="str">
        <f t="array" ref="U138">IF(ISNUMBER(K138),PERCENTILE(IF($B:$B=M138,$C:$C),0.75),"")</f>
        <v/>
      </c>
      <c r="V138" s="2" t="str">
        <f t="array" ref="V138">IF(ISNUMBER(K138),PERCENTILE(IF($B:$B=M138,$C:$C),0.85),"")</f>
        <v/>
      </c>
    </row>
    <row r="139" spans="1:22" x14ac:dyDescent="0.25">
      <c r="A139" s="8" t="str">
        <f>Calculations!A139</f>
        <v/>
      </c>
      <c r="B139" s="2" t="str">
        <f t="shared" si="5"/>
        <v/>
      </c>
      <c r="C139" s="10" t="str">
        <f>IFERROR(Calculations!J139,"")</f>
        <v/>
      </c>
      <c r="D139" s="10" t="str">
        <f xml:space="preserve"> IF(OR(Calculations!C139 = "",Calculations!C139 = WorkTypeString),  IFERROR(Calculations!J139,""), NA())</f>
        <v/>
      </c>
      <c r="E139" s="10">
        <f t="array" ref="E139">PERCENTILE(IF(ISERROR(D139:D5138)=FALSE,D139:D5138),CycleTimePercentile)</f>
        <v>0</v>
      </c>
      <c r="F139" s="2" t="e">
        <f xml:space="preserve"> IF(Calculations!C139 = DefectTypeString,  IFERROR(Calculations!J139,""), NA())</f>
        <v>#N/A</v>
      </c>
      <c r="G139" s="10">
        <f t="array" ref="G139">PERCENTILE(IF(ISERROR(F139:F5138)=FALSE,F139:F5138),CycleTimePercentile)</f>
        <v>0</v>
      </c>
      <c r="H139" s="2" t="e">
        <f ca="1" xml:space="preserve"> IF(OR(Calculations!C139 = "",Calculations!C139 = WorkTypeString),  Calculations!K139, NA())</f>
        <v>#N/A</v>
      </c>
      <c r="I139" s="2" t="e">
        <f xml:space="preserve"> IF(Calculations!C139 = DefectTypeString,  Calculations!K139, NA())</f>
        <v>#N/A</v>
      </c>
      <c r="K139" s="28" t="str">
        <f>IF(ISNUMBER(K138),IF(K138+TIME(1,0,0)&lt;=MAX(IndirectCompletedDates),
IF(HOUR(K138+TIME(1,0,0))&gt;FinishHour,K138+TIME((24-FinishHour)+StartHour,0,0),K138+TIME(1,0,0)),""),"")</f>
        <v/>
      </c>
      <c r="M139" s="2" t="str">
        <f t="shared" si="6"/>
        <v/>
      </c>
      <c r="N139" s="2" t="str">
        <f t="array" ref="N139">IF(ISNUMBER(K139),MIN(IF($B:$B=M139,$C:$C)),"")</f>
        <v/>
      </c>
      <c r="O139" s="10" t="str">
        <f>IF(ISNUMBER(K139),AVERAGEIF($B:$B,M139,$C:$C),"")</f>
        <v/>
      </c>
      <c r="P139" s="2" t="str">
        <f t="array" ref="P139">IF(ISNUMBER(K139),MAX(IF($B:$B=M139,$C:$C)),"")</f>
        <v/>
      </c>
      <c r="Q139" s="2" t="str">
        <f t="array" ref="Q139">IF(ISNUMBER(K139),PERCENTILE(IF($B:$B=M139,$C:$C),0.25),"")</f>
        <v/>
      </c>
      <c r="R139" s="2" t="str">
        <f t="array" ref="R139">IF(ISNUMBER(K139),PERCENTILE(IF($B:$B=M139,$C:$C),0.3),"")</f>
        <v/>
      </c>
      <c r="S139" s="2" t="str">
        <f t="array" ref="S139">IF(ISNUMBER(K139),PERCENTILE(IF($B:$B=M139,$C:$C),0.5),"")</f>
        <v/>
      </c>
      <c r="T139" s="2" t="str">
        <f t="array" ref="T139">IF(ISNUMBER(K139),PERCENTILE(IF($B:$B=M139,$C:$C),0.7),"")</f>
        <v/>
      </c>
      <c r="U139" s="2" t="str">
        <f t="array" ref="U139">IF(ISNUMBER(K139),PERCENTILE(IF($B:$B=M139,$C:$C),0.75),"")</f>
        <v/>
      </c>
      <c r="V139" s="2" t="str">
        <f t="array" ref="V139">IF(ISNUMBER(K139),PERCENTILE(IF($B:$B=M139,$C:$C),0.85),"")</f>
        <v/>
      </c>
    </row>
    <row r="140" spans="1:22" x14ac:dyDescent="0.25">
      <c r="A140" s="8" t="str">
        <f>Calculations!A140</f>
        <v/>
      </c>
      <c r="B140" s="2" t="str">
        <f t="shared" si="5"/>
        <v/>
      </c>
      <c r="C140" s="10" t="str">
        <f>IFERROR(Calculations!J140,"")</f>
        <v/>
      </c>
      <c r="D140" s="10" t="str">
        <f xml:space="preserve"> IF(OR(Calculations!C140 = "",Calculations!C140 = WorkTypeString),  IFERROR(Calculations!J140,""), NA())</f>
        <v/>
      </c>
      <c r="E140" s="10">
        <f t="array" ref="E140">PERCENTILE(IF(ISERROR(D140:D5139)=FALSE,D140:D5139),CycleTimePercentile)</f>
        <v>0</v>
      </c>
      <c r="F140" s="2" t="e">
        <f xml:space="preserve"> IF(Calculations!C140 = DefectTypeString,  IFERROR(Calculations!J140,""), NA())</f>
        <v>#N/A</v>
      </c>
      <c r="G140" s="10">
        <f t="array" ref="G140">PERCENTILE(IF(ISERROR(F140:F5139)=FALSE,F140:F5139),CycleTimePercentile)</f>
        <v>0</v>
      </c>
      <c r="H140" s="2" t="e">
        <f ca="1" xml:space="preserve"> IF(OR(Calculations!C140 = "",Calculations!C140 = WorkTypeString),  Calculations!K140, NA())</f>
        <v>#N/A</v>
      </c>
      <c r="I140" s="2" t="e">
        <f xml:space="preserve"> IF(Calculations!C140 = DefectTypeString,  Calculations!K140, NA())</f>
        <v>#N/A</v>
      </c>
      <c r="K140" s="28" t="str">
        <f>IF(ISNUMBER(K139),IF(K139+TIME(1,0,0)&lt;=MAX(IndirectCompletedDates),
IF(HOUR(K139+TIME(1,0,0))&gt;FinishHour,K139+TIME((24-FinishHour)+StartHour,0,0),K139+TIME(1,0,0)),""),"")</f>
        <v/>
      </c>
      <c r="M140" s="2" t="str">
        <f t="shared" si="6"/>
        <v/>
      </c>
      <c r="N140" s="2" t="str">
        <f t="array" ref="N140">IF(ISNUMBER(K140),MIN(IF($B:$B=M140,$C:$C)),"")</f>
        <v/>
      </c>
      <c r="O140" s="10" t="str">
        <f>IF(ISNUMBER(K140),AVERAGEIF($B:$B,M140,$C:$C),"")</f>
        <v/>
      </c>
      <c r="P140" s="2" t="str">
        <f t="array" ref="P140">IF(ISNUMBER(K140),MAX(IF($B:$B=M140,$C:$C)),"")</f>
        <v/>
      </c>
      <c r="Q140" s="2" t="str">
        <f t="array" ref="Q140">IF(ISNUMBER(K140),PERCENTILE(IF($B:$B=M140,$C:$C),0.25),"")</f>
        <v/>
      </c>
      <c r="R140" s="2" t="str">
        <f t="array" ref="R140">IF(ISNUMBER(K140),PERCENTILE(IF($B:$B=M140,$C:$C),0.3),"")</f>
        <v/>
      </c>
      <c r="S140" s="2" t="str">
        <f t="array" ref="S140">IF(ISNUMBER(K140),PERCENTILE(IF($B:$B=M140,$C:$C),0.5),"")</f>
        <v/>
      </c>
      <c r="T140" s="2" t="str">
        <f t="array" ref="T140">IF(ISNUMBER(K140),PERCENTILE(IF($B:$B=M140,$C:$C),0.7),"")</f>
        <v/>
      </c>
      <c r="U140" s="2" t="str">
        <f t="array" ref="U140">IF(ISNUMBER(K140),PERCENTILE(IF($B:$B=M140,$C:$C),0.75),"")</f>
        <v/>
      </c>
      <c r="V140" s="2" t="str">
        <f t="array" ref="V140">IF(ISNUMBER(K140),PERCENTILE(IF($B:$B=M140,$C:$C),0.85),"")</f>
        <v/>
      </c>
    </row>
    <row r="141" spans="1:22" x14ac:dyDescent="0.25">
      <c r="A141" s="8" t="str">
        <f>Calculations!A141</f>
        <v/>
      </c>
      <c r="B141" s="2" t="str">
        <f t="shared" si="5"/>
        <v/>
      </c>
      <c r="C141" s="10" t="str">
        <f>IFERROR(Calculations!J141,"")</f>
        <v/>
      </c>
      <c r="D141" s="10" t="str">
        <f xml:space="preserve"> IF(OR(Calculations!C141 = "",Calculations!C141 = WorkTypeString),  IFERROR(Calculations!J141,""), NA())</f>
        <v/>
      </c>
      <c r="E141" s="10">
        <f t="array" ref="E141">PERCENTILE(IF(ISERROR(D141:D5140)=FALSE,D141:D5140),CycleTimePercentile)</f>
        <v>0</v>
      </c>
      <c r="F141" s="2" t="e">
        <f xml:space="preserve"> IF(Calculations!C141 = DefectTypeString,  IFERROR(Calculations!J141,""), NA())</f>
        <v>#N/A</v>
      </c>
      <c r="G141" s="10">
        <f t="array" ref="G141">PERCENTILE(IF(ISERROR(F141:F5140)=FALSE,F141:F5140),CycleTimePercentile)</f>
        <v>0</v>
      </c>
      <c r="H141" s="2" t="e">
        <f ca="1" xml:space="preserve"> IF(OR(Calculations!C141 = "",Calculations!C141 = WorkTypeString),  Calculations!K141, NA())</f>
        <v>#N/A</v>
      </c>
      <c r="I141" s="2" t="e">
        <f xml:space="preserve"> IF(Calculations!C141 = DefectTypeString,  Calculations!K141, NA())</f>
        <v>#N/A</v>
      </c>
      <c r="K141" s="28" t="str">
        <f>IF(ISNUMBER(K140),IF(K140+TIME(1,0,0)&lt;=MAX(IndirectCompletedDates),
IF(HOUR(K140+TIME(1,0,0))&gt;FinishHour,K140+TIME((24-FinishHour)+StartHour,0,0),K140+TIME(1,0,0)),""),"")</f>
        <v/>
      </c>
      <c r="M141" s="2" t="str">
        <f t="shared" si="6"/>
        <v/>
      </c>
      <c r="N141" s="2" t="str">
        <f t="array" ref="N141">IF(ISNUMBER(K141),MIN(IF($B:$B=M141,$C:$C)),"")</f>
        <v/>
      </c>
      <c r="O141" s="10" t="str">
        <f>IF(ISNUMBER(K141),AVERAGEIF($B:$B,M141,$C:$C),"")</f>
        <v/>
      </c>
      <c r="P141" s="2" t="str">
        <f t="array" ref="P141">IF(ISNUMBER(K141),MAX(IF($B:$B=M141,$C:$C)),"")</f>
        <v/>
      </c>
      <c r="Q141" s="2" t="str">
        <f t="array" ref="Q141">IF(ISNUMBER(K141),PERCENTILE(IF($B:$B=M141,$C:$C),0.25),"")</f>
        <v/>
      </c>
      <c r="R141" s="2" t="str">
        <f t="array" ref="R141">IF(ISNUMBER(K141),PERCENTILE(IF($B:$B=M141,$C:$C),0.3),"")</f>
        <v/>
      </c>
      <c r="S141" s="2" t="str">
        <f t="array" ref="S141">IF(ISNUMBER(K141),PERCENTILE(IF($B:$B=M141,$C:$C),0.5),"")</f>
        <v/>
      </c>
      <c r="T141" s="2" t="str">
        <f t="array" ref="T141">IF(ISNUMBER(K141),PERCENTILE(IF($B:$B=M141,$C:$C),0.7),"")</f>
        <v/>
      </c>
      <c r="U141" s="2" t="str">
        <f t="array" ref="U141">IF(ISNUMBER(K141),PERCENTILE(IF($B:$B=M141,$C:$C),0.75),"")</f>
        <v/>
      </c>
      <c r="V141" s="2" t="str">
        <f t="array" ref="V141">IF(ISNUMBER(K141),PERCENTILE(IF($B:$B=M141,$C:$C),0.85),"")</f>
        <v/>
      </c>
    </row>
    <row r="142" spans="1:22" x14ac:dyDescent="0.25">
      <c r="A142" s="8" t="str">
        <f>Calculations!A142</f>
        <v/>
      </c>
      <c r="B142" s="2" t="str">
        <f t="shared" si="5"/>
        <v/>
      </c>
      <c r="C142" s="10" t="str">
        <f>IFERROR(Calculations!J142,"")</f>
        <v/>
      </c>
      <c r="D142" s="10" t="str">
        <f xml:space="preserve"> IF(OR(Calculations!C142 = "",Calculations!C142 = WorkTypeString),  IFERROR(Calculations!J142,""), NA())</f>
        <v/>
      </c>
      <c r="E142" s="10">
        <f t="array" ref="E142">PERCENTILE(IF(ISERROR(D142:D5141)=FALSE,D142:D5141),CycleTimePercentile)</f>
        <v>0</v>
      </c>
      <c r="F142" s="2" t="e">
        <f xml:space="preserve"> IF(Calculations!C142 = DefectTypeString,  IFERROR(Calculations!J142,""), NA())</f>
        <v>#N/A</v>
      </c>
      <c r="G142" s="10">
        <f t="array" ref="G142">PERCENTILE(IF(ISERROR(F142:F5141)=FALSE,F142:F5141),CycleTimePercentile)</f>
        <v>0</v>
      </c>
      <c r="H142" s="2" t="e">
        <f ca="1" xml:space="preserve"> IF(OR(Calculations!C142 = "",Calculations!C142 = WorkTypeString),  Calculations!K142, NA())</f>
        <v>#N/A</v>
      </c>
      <c r="I142" s="2" t="e">
        <f xml:space="preserve"> IF(Calculations!C142 = DefectTypeString,  Calculations!K142, NA())</f>
        <v>#N/A</v>
      </c>
      <c r="K142" s="28" t="str">
        <f>IF(ISNUMBER(K141),IF(K141+TIME(1,0,0)&lt;=MAX(IndirectCompletedDates),
IF(HOUR(K141+TIME(1,0,0))&gt;FinishHour,K141+TIME((24-FinishHour)+StartHour,0,0),K141+TIME(1,0,0)),""),"")</f>
        <v/>
      </c>
      <c r="M142" s="2" t="str">
        <f t="shared" si="6"/>
        <v/>
      </c>
      <c r="N142" s="2" t="str">
        <f t="array" ref="N142">IF(ISNUMBER(K142),MIN(IF($B:$B=M142,$C:$C)),"")</f>
        <v/>
      </c>
      <c r="O142" s="10" t="str">
        <f>IF(ISNUMBER(K142),AVERAGEIF($B:$B,M142,$C:$C),"")</f>
        <v/>
      </c>
      <c r="P142" s="2" t="str">
        <f t="array" ref="P142">IF(ISNUMBER(K142),MAX(IF($B:$B=M142,$C:$C)),"")</f>
        <v/>
      </c>
      <c r="Q142" s="2" t="str">
        <f t="array" ref="Q142">IF(ISNUMBER(K142),PERCENTILE(IF($B:$B=M142,$C:$C),0.25),"")</f>
        <v/>
      </c>
      <c r="R142" s="2" t="str">
        <f t="array" ref="R142">IF(ISNUMBER(K142),PERCENTILE(IF($B:$B=M142,$C:$C),0.3),"")</f>
        <v/>
      </c>
      <c r="S142" s="2" t="str">
        <f t="array" ref="S142">IF(ISNUMBER(K142),PERCENTILE(IF($B:$B=M142,$C:$C),0.5),"")</f>
        <v/>
      </c>
      <c r="T142" s="2" t="str">
        <f t="array" ref="T142">IF(ISNUMBER(K142),PERCENTILE(IF($B:$B=M142,$C:$C),0.7),"")</f>
        <v/>
      </c>
      <c r="U142" s="2" t="str">
        <f t="array" ref="U142">IF(ISNUMBER(K142),PERCENTILE(IF($B:$B=M142,$C:$C),0.75),"")</f>
        <v/>
      </c>
      <c r="V142" s="2" t="str">
        <f t="array" ref="V142">IF(ISNUMBER(K142),PERCENTILE(IF($B:$B=M142,$C:$C),0.85),"")</f>
        <v/>
      </c>
    </row>
    <row r="143" spans="1:22" x14ac:dyDescent="0.25">
      <c r="A143" s="8" t="str">
        <f>Calculations!A143</f>
        <v/>
      </c>
      <c r="B143" s="2" t="str">
        <f t="shared" si="5"/>
        <v/>
      </c>
      <c r="C143" s="10" t="str">
        <f>IFERROR(Calculations!J143,"")</f>
        <v/>
      </c>
      <c r="D143" s="10" t="str">
        <f xml:space="preserve"> IF(OR(Calculations!C143 = "",Calculations!C143 = WorkTypeString),  IFERROR(Calculations!J143,""), NA())</f>
        <v/>
      </c>
      <c r="E143" s="10">
        <f t="array" ref="E143">PERCENTILE(IF(ISERROR(D143:D5142)=FALSE,D143:D5142),CycleTimePercentile)</f>
        <v>0</v>
      </c>
      <c r="F143" s="2" t="e">
        <f xml:space="preserve"> IF(Calculations!C143 = DefectTypeString,  IFERROR(Calculations!J143,""), NA())</f>
        <v>#N/A</v>
      </c>
      <c r="G143" s="10">
        <f t="array" ref="G143">PERCENTILE(IF(ISERROR(F143:F5142)=FALSE,F143:F5142),CycleTimePercentile)</f>
        <v>0</v>
      </c>
      <c r="H143" s="2" t="e">
        <f ca="1" xml:space="preserve"> IF(OR(Calculations!C143 = "",Calculations!C143 = WorkTypeString),  Calculations!K143, NA())</f>
        <v>#N/A</v>
      </c>
      <c r="I143" s="2" t="e">
        <f xml:space="preserve"> IF(Calculations!C143 = DefectTypeString,  Calculations!K143, NA())</f>
        <v>#N/A</v>
      </c>
      <c r="K143" s="28" t="str">
        <f>IF(ISNUMBER(K142),IF(K142+TIME(1,0,0)&lt;=MAX(IndirectCompletedDates),
IF(HOUR(K142+TIME(1,0,0))&gt;FinishHour,K142+TIME((24-FinishHour)+StartHour,0,0),K142+TIME(1,0,0)),""),"")</f>
        <v/>
      </c>
      <c r="M143" s="2" t="str">
        <f t="shared" si="6"/>
        <v/>
      </c>
      <c r="N143" s="2" t="str">
        <f t="array" ref="N143">IF(ISNUMBER(K143),MIN(IF($B:$B=M143,$C:$C)),"")</f>
        <v/>
      </c>
      <c r="O143" s="10" t="str">
        <f>IF(ISNUMBER(K143),AVERAGEIF($B:$B,M143,$C:$C),"")</f>
        <v/>
      </c>
      <c r="P143" s="2" t="str">
        <f t="array" ref="P143">IF(ISNUMBER(K143),MAX(IF($B:$B=M143,$C:$C)),"")</f>
        <v/>
      </c>
      <c r="Q143" s="2" t="str">
        <f t="array" ref="Q143">IF(ISNUMBER(K143),PERCENTILE(IF($B:$B=M143,$C:$C),0.25),"")</f>
        <v/>
      </c>
      <c r="R143" s="2" t="str">
        <f t="array" ref="R143">IF(ISNUMBER(K143),PERCENTILE(IF($B:$B=M143,$C:$C),0.3),"")</f>
        <v/>
      </c>
      <c r="S143" s="2" t="str">
        <f t="array" ref="S143">IF(ISNUMBER(K143),PERCENTILE(IF($B:$B=M143,$C:$C),0.5),"")</f>
        <v/>
      </c>
      <c r="T143" s="2" t="str">
        <f t="array" ref="T143">IF(ISNUMBER(K143),PERCENTILE(IF($B:$B=M143,$C:$C),0.7),"")</f>
        <v/>
      </c>
      <c r="U143" s="2" t="str">
        <f t="array" ref="U143">IF(ISNUMBER(K143),PERCENTILE(IF($B:$B=M143,$C:$C),0.75),"")</f>
        <v/>
      </c>
      <c r="V143" s="2" t="str">
        <f t="array" ref="V143">IF(ISNUMBER(K143),PERCENTILE(IF($B:$B=M143,$C:$C),0.85),"")</f>
        <v/>
      </c>
    </row>
    <row r="144" spans="1:22" x14ac:dyDescent="0.25">
      <c r="A144" s="8" t="str">
        <f>Calculations!A144</f>
        <v/>
      </c>
      <c r="B144" s="2" t="str">
        <f t="shared" si="5"/>
        <v/>
      </c>
      <c r="C144" s="10" t="str">
        <f>IFERROR(Calculations!J144,"")</f>
        <v/>
      </c>
      <c r="D144" s="10" t="str">
        <f xml:space="preserve"> IF(OR(Calculations!C144 = "",Calculations!C144 = WorkTypeString),  IFERROR(Calculations!J144,""), NA())</f>
        <v/>
      </c>
      <c r="E144" s="10">
        <f t="array" ref="E144">PERCENTILE(IF(ISERROR(D144:D5143)=FALSE,D144:D5143),CycleTimePercentile)</f>
        <v>0</v>
      </c>
      <c r="F144" s="2" t="e">
        <f xml:space="preserve"> IF(Calculations!C144 = DefectTypeString,  IFERROR(Calculations!J144,""), NA())</f>
        <v>#N/A</v>
      </c>
      <c r="G144" s="10">
        <f t="array" ref="G144">PERCENTILE(IF(ISERROR(F144:F5143)=FALSE,F144:F5143),CycleTimePercentile)</f>
        <v>0</v>
      </c>
      <c r="H144" s="2" t="e">
        <f ca="1" xml:space="preserve"> IF(OR(Calculations!C144 = "",Calculations!C144 = WorkTypeString),  Calculations!K144, NA())</f>
        <v>#N/A</v>
      </c>
      <c r="I144" s="2" t="e">
        <f xml:space="preserve"> IF(Calculations!C144 = DefectTypeString,  Calculations!K144, NA())</f>
        <v>#N/A</v>
      </c>
      <c r="K144" s="28" t="str">
        <f>IF(ISNUMBER(K143),IF(K143+TIME(1,0,0)&lt;=MAX(IndirectCompletedDates),
IF(HOUR(K143+TIME(1,0,0))&gt;FinishHour,K143+TIME((24-FinishHour)+StartHour,0,0),K143+TIME(1,0,0)),""),"")</f>
        <v/>
      </c>
      <c r="M144" s="2" t="str">
        <f t="shared" si="6"/>
        <v/>
      </c>
      <c r="N144" s="2" t="str">
        <f t="array" ref="N144">IF(ISNUMBER(K144),MIN(IF($B:$B=M144,$C:$C)),"")</f>
        <v/>
      </c>
      <c r="O144" s="10" t="str">
        <f>IF(ISNUMBER(K144),AVERAGEIF($B:$B,M144,$C:$C),"")</f>
        <v/>
      </c>
      <c r="P144" s="2" t="str">
        <f t="array" ref="P144">IF(ISNUMBER(K144),MAX(IF($B:$B=M144,$C:$C)),"")</f>
        <v/>
      </c>
      <c r="Q144" s="2" t="str">
        <f t="array" ref="Q144">IF(ISNUMBER(K144),PERCENTILE(IF($B:$B=M144,$C:$C),0.25),"")</f>
        <v/>
      </c>
      <c r="R144" s="2" t="str">
        <f t="array" ref="R144">IF(ISNUMBER(K144),PERCENTILE(IF($B:$B=M144,$C:$C),0.3),"")</f>
        <v/>
      </c>
      <c r="S144" s="2" t="str">
        <f t="array" ref="S144">IF(ISNUMBER(K144),PERCENTILE(IF($B:$B=M144,$C:$C),0.5),"")</f>
        <v/>
      </c>
      <c r="T144" s="2" t="str">
        <f t="array" ref="T144">IF(ISNUMBER(K144),PERCENTILE(IF($B:$B=M144,$C:$C),0.7),"")</f>
        <v/>
      </c>
      <c r="U144" s="2" t="str">
        <f t="array" ref="U144">IF(ISNUMBER(K144),PERCENTILE(IF($B:$B=M144,$C:$C),0.75),"")</f>
        <v/>
      </c>
      <c r="V144" s="2" t="str">
        <f t="array" ref="V144">IF(ISNUMBER(K144),PERCENTILE(IF($B:$B=M144,$C:$C),0.85),"")</f>
        <v/>
      </c>
    </row>
    <row r="145" spans="1:22" x14ac:dyDescent="0.25">
      <c r="A145" s="8" t="str">
        <f>Calculations!A145</f>
        <v/>
      </c>
      <c r="B145" s="2" t="str">
        <f t="shared" si="5"/>
        <v/>
      </c>
      <c r="C145" s="10" t="str">
        <f>IFERROR(Calculations!J145,"")</f>
        <v/>
      </c>
      <c r="D145" s="10" t="str">
        <f xml:space="preserve"> IF(OR(Calculations!C145 = "",Calculations!C145 = WorkTypeString),  IFERROR(Calculations!J145,""), NA())</f>
        <v/>
      </c>
      <c r="E145" s="10">
        <f t="array" ref="E145">PERCENTILE(IF(ISERROR(D145:D5144)=FALSE,D145:D5144),CycleTimePercentile)</f>
        <v>0</v>
      </c>
      <c r="F145" s="2" t="e">
        <f xml:space="preserve"> IF(Calculations!C145 = DefectTypeString,  IFERROR(Calculations!J145,""), NA())</f>
        <v>#N/A</v>
      </c>
      <c r="G145" s="10">
        <f t="array" ref="G145">PERCENTILE(IF(ISERROR(F145:F5144)=FALSE,F145:F5144),CycleTimePercentile)</f>
        <v>0</v>
      </c>
      <c r="H145" s="2" t="e">
        <f ca="1" xml:space="preserve"> IF(OR(Calculations!C145 = "",Calculations!C145 = WorkTypeString),  Calculations!K145, NA())</f>
        <v>#N/A</v>
      </c>
      <c r="I145" s="2" t="e">
        <f xml:space="preserve"> IF(Calculations!C145 = DefectTypeString,  Calculations!K145, NA())</f>
        <v>#N/A</v>
      </c>
      <c r="K145" s="28" t="str">
        <f>IF(ISNUMBER(K144),IF(K144+TIME(1,0,0)&lt;=MAX(IndirectCompletedDates),
IF(HOUR(K144+TIME(1,0,0))&gt;FinishHour,K144+TIME((24-FinishHour)+StartHour,0,0),K144+TIME(1,0,0)),""),"")</f>
        <v/>
      </c>
      <c r="M145" s="2" t="str">
        <f t="shared" si="6"/>
        <v/>
      </c>
      <c r="N145" s="2" t="str">
        <f t="array" ref="N145">IF(ISNUMBER(K145),MIN(IF($B:$B=M145,$C:$C)),"")</f>
        <v/>
      </c>
      <c r="O145" s="10" t="str">
        <f>IF(ISNUMBER(K145),AVERAGEIF($B:$B,M145,$C:$C),"")</f>
        <v/>
      </c>
      <c r="P145" s="2" t="str">
        <f t="array" ref="P145">IF(ISNUMBER(K145),MAX(IF($B:$B=M145,$C:$C)),"")</f>
        <v/>
      </c>
      <c r="Q145" s="2" t="str">
        <f t="array" ref="Q145">IF(ISNUMBER(K145),PERCENTILE(IF($B:$B=M145,$C:$C),0.25),"")</f>
        <v/>
      </c>
      <c r="R145" s="2" t="str">
        <f t="array" ref="R145">IF(ISNUMBER(K145),PERCENTILE(IF($B:$B=M145,$C:$C),0.3),"")</f>
        <v/>
      </c>
      <c r="S145" s="2" t="str">
        <f t="array" ref="S145">IF(ISNUMBER(K145),PERCENTILE(IF($B:$B=M145,$C:$C),0.5),"")</f>
        <v/>
      </c>
      <c r="T145" s="2" t="str">
        <f t="array" ref="T145">IF(ISNUMBER(K145),PERCENTILE(IF($B:$B=M145,$C:$C),0.7),"")</f>
        <v/>
      </c>
      <c r="U145" s="2" t="str">
        <f t="array" ref="U145">IF(ISNUMBER(K145),PERCENTILE(IF($B:$B=M145,$C:$C),0.75),"")</f>
        <v/>
      </c>
      <c r="V145" s="2" t="str">
        <f t="array" ref="V145">IF(ISNUMBER(K145),PERCENTILE(IF($B:$B=M145,$C:$C),0.85),"")</f>
        <v/>
      </c>
    </row>
    <row r="146" spans="1:22" x14ac:dyDescent="0.25">
      <c r="A146" s="8" t="str">
        <f>Calculations!A146</f>
        <v/>
      </c>
      <c r="B146" s="2" t="str">
        <f t="shared" si="5"/>
        <v/>
      </c>
      <c r="C146" s="10" t="str">
        <f>IFERROR(Calculations!J146,"")</f>
        <v/>
      </c>
      <c r="D146" s="10" t="str">
        <f xml:space="preserve"> IF(OR(Calculations!C146 = "",Calculations!C146 = WorkTypeString),  IFERROR(Calculations!J146,""), NA())</f>
        <v/>
      </c>
      <c r="E146" s="10">
        <f t="array" ref="E146">PERCENTILE(IF(ISERROR(D146:D5145)=FALSE,D146:D5145),CycleTimePercentile)</f>
        <v>0</v>
      </c>
      <c r="F146" s="2" t="e">
        <f xml:space="preserve"> IF(Calculations!C146 = DefectTypeString,  IFERROR(Calculations!J146,""), NA())</f>
        <v>#N/A</v>
      </c>
      <c r="G146" s="10">
        <f t="array" ref="G146">PERCENTILE(IF(ISERROR(F146:F5145)=FALSE,F146:F5145),CycleTimePercentile)</f>
        <v>0</v>
      </c>
      <c r="H146" s="2" t="e">
        <f ca="1" xml:space="preserve"> IF(OR(Calculations!C146 = "",Calculations!C146 = WorkTypeString),  Calculations!K146, NA())</f>
        <v>#N/A</v>
      </c>
      <c r="I146" s="2" t="e">
        <f xml:space="preserve"> IF(Calculations!C146 = DefectTypeString,  Calculations!K146, NA())</f>
        <v>#N/A</v>
      </c>
      <c r="K146" s="28" t="str">
        <f>IF(ISNUMBER(K145),IF(K145+TIME(1,0,0)&lt;=MAX(IndirectCompletedDates),
IF(HOUR(K145+TIME(1,0,0))&gt;FinishHour,K145+TIME((24-FinishHour)+StartHour,0,0),K145+TIME(1,0,0)),""),"")</f>
        <v/>
      </c>
      <c r="M146" s="2" t="str">
        <f t="shared" si="6"/>
        <v/>
      </c>
      <c r="N146" s="2" t="str">
        <f t="array" ref="N146">IF(ISNUMBER(K146),MIN(IF($B:$B=M146,$C:$C)),"")</f>
        <v/>
      </c>
      <c r="O146" s="10" t="str">
        <f>IF(ISNUMBER(K146),AVERAGEIF($B:$B,M146,$C:$C),"")</f>
        <v/>
      </c>
      <c r="P146" s="2" t="str">
        <f t="array" ref="P146">IF(ISNUMBER(K146),MAX(IF($B:$B=M146,$C:$C)),"")</f>
        <v/>
      </c>
      <c r="Q146" s="2" t="str">
        <f t="array" ref="Q146">IF(ISNUMBER(K146),PERCENTILE(IF($B:$B=M146,$C:$C),0.25),"")</f>
        <v/>
      </c>
      <c r="R146" s="2" t="str">
        <f t="array" ref="R146">IF(ISNUMBER(K146),PERCENTILE(IF($B:$B=M146,$C:$C),0.3),"")</f>
        <v/>
      </c>
      <c r="S146" s="2" t="str">
        <f t="array" ref="S146">IF(ISNUMBER(K146),PERCENTILE(IF($B:$B=M146,$C:$C),0.5),"")</f>
        <v/>
      </c>
      <c r="T146" s="2" t="str">
        <f t="array" ref="T146">IF(ISNUMBER(K146),PERCENTILE(IF($B:$B=M146,$C:$C),0.7),"")</f>
        <v/>
      </c>
      <c r="U146" s="2" t="str">
        <f t="array" ref="U146">IF(ISNUMBER(K146),PERCENTILE(IF($B:$B=M146,$C:$C),0.75),"")</f>
        <v/>
      </c>
      <c r="V146" s="2" t="str">
        <f t="array" ref="V146">IF(ISNUMBER(K146),PERCENTILE(IF($B:$B=M146,$C:$C),0.85),"")</f>
        <v/>
      </c>
    </row>
    <row r="147" spans="1:22" x14ac:dyDescent="0.25">
      <c r="A147" s="8" t="str">
        <f>Calculations!A147</f>
        <v/>
      </c>
      <c r="B147" s="2" t="str">
        <f t="shared" si="5"/>
        <v/>
      </c>
      <c r="C147" s="10" t="str">
        <f>IFERROR(Calculations!J147,"")</f>
        <v/>
      </c>
      <c r="D147" s="10" t="str">
        <f xml:space="preserve"> IF(OR(Calculations!C147 = "",Calculations!C147 = WorkTypeString),  IFERROR(Calculations!J147,""), NA())</f>
        <v/>
      </c>
      <c r="E147" s="10">
        <f t="array" ref="E147">PERCENTILE(IF(ISERROR(D147:D5146)=FALSE,D147:D5146),CycleTimePercentile)</f>
        <v>0</v>
      </c>
      <c r="F147" s="2" t="e">
        <f xml:space="preserve"> IF(Calculations!C147 = DefectTypeString,  IFERROR(Calculations!J147,""), NA())</f>
        <v>#N/A</v>
      </c>
      <c r="G147" s="10">
        <f t="array" ref="G147">PERCENTILE(IF(ISERROR(F147:F5146)=FALSE,F147:F5146),CycleTimePercentile)</f>
        <v>0</v>
      </c>
      <c r="H147" s="2" t="e">
        <f ca="1" xml:space="preserve"> IF(OR(Calculations!C147 = "",Calculations!C147 = WorkTypeString),  Calculations!K147, NA())</f>
        <v>#N/A</v>
      </c>
      <c r="I147" s="2" t="e">
        <f xml:space="preserve"> IF(Calculations!C147 = DefectTypeString,  Calculations!K147, NA())</f>
        <v>#N/A</v>
      </c>
      <c r="K147" s="28" t="str">
        <f>IF(ISNUMBER(K146),IF(K146+TIME(1,0,0)&lt;=MAX(IndirectCompletedDates),
IF(HOUR(K146+TIME(1,0,0))&gt;FinishHour,K146+TIME((24-FinishHour)+StartHour,0,0),K146+TIME(1,0,0)),""),"")</f>
        <v/>
      </c>
      <c r="M147" s="2" t="str">
        <f t="shared" si="6"/>
        <v/>
      </c>
      <c r="N147" s="2" t="str">
        <f t="array" ref="N147">IF(ISNUMBER(K147),MIN(IF($B:$B=M147,$C:$C)),"")</f>
        <v/>
      </c>
      <c r="O147" s="10" t="str">
        <f>IF(ISNUMBER(K147),AVERAGEIF($B:$B,M147,$C:$C),"")</f>
        <v/>
      </c>
      <c r="P147" s="2" t="str">
        <f t="array" ref="P147">IF(ISNUMBER(K147),MAX(IF($B:$B=M147,$C:$C)),"")</f>
        <v/>
      </c>
      <c r="Q147" s="2" t="str">
        <f t="array" ref="Q147">IF(ISNUMBER(K147),PERCENTILE(IF($B:$B=M147,$C:$C),0.25),"")</f>
        <v/>
      </c>
      <c r="R147" s="2" t="str">
        <f t="array" ref="R147">IF(ISNUMBER(K147),PERCENTILE(IF($B:$B=M147,$C:$C),0.3),"")</f>
        <v/>
      </c>
      <c r="S147" s="2" t="str">
        <f t="array" ref="S147">IF(ISNUMBER(K147),PERCENTILE(IF($B:$B=M147,$C:$C),0.5),"")</f>
        <v/>
      </c>
      <c r="T147" s="2" t="str">
        <f t="array" ref="T147">IF(ISNUMBER(K147),PERCENTILE(IF($B:$B=M147,$C:$C),0.7),"")</f>
        <v/>
      </c>
      <c r="U147" s="2" t="str">
        <f t="array" ref="U147">IF(ISNUMBER(K147),PERCENTILE(IF($B:$B=M147,$C:$C),0.75),"")</f>
        <v/>
      </c>
      <c r="V147" s="2" t="str">
        <f t="array" ref="V147">IF(ISNUMBER(K147),PERCENTILE(IF($B:$B=M147,$C:$C),0.85),"")</f>
        <v/>
      </c>
    </row>
    <row r="148" spans="1:22" x14ac:dyDescent="0.25">
      <c r="A148" s="8" t="str">
        <f>Calculations!A148</f>
        <v/>
      </c>
      <c r="B148" s="2" t="str">
        <f t="shared" si="5"/>
        <v/>
      </c>
      <c r="C148" s="10" t="str">
        <f>IFERROR(Calculations!J148,"")</f>
        <v/>
      </c>
      <c r="D148" s="10" t="str">
        <f xml:space="preserve"> IF(OR(Calculations!C148 = "",Calculations!C148 = WorkTypeString),  IFERROR(Calculations!J148,""), NA())</f>
        <v/>
      </c>
      <c r="E148" s="10">
        <f t="array" ref="E148">PERCENTILE(IF(ISERROR(D148:D5147)=FALSE,D148:D5147),CycleTimePercentile)</f>
        <v>0</v>
      </c>
      <c r="F148" s="2" t="e">
        <f xml:space="preserve"> IF(Calculations!C148 = DefectTypeString,  IFERROR(Calculations!J148,""), NA())</f>
        <v>#N/A</v>
      </c>
      <c r="G148" s="10">
        <f t="array" ref="G148">PERCENTILE(IF(ISERROR(F148:F5147)=FALSE,F148:F5147),CycleTimePercentile)</f>
        <v>0</v>
      </c>
      <c r="H148" s="2" t="e">
        <f ca="1" xml:space="preserve"> IF(OR(Calculations!C148 = "",Calculations!C148 = WorkTypeString),  Calculations!K148, NA())</f>
        <v>#N/A</v>
      </c>
      <c r="I148" s="2" t="e">
        <f xml:space="preserve"> IF(Calculations!C148 = DefectTypeString,  Calculations!K148, NA())</f>
        <v>#N/A</v>
      </c>
      <c r="K148" s="28" t="str">
        <f>IF(ISNUMBER(K147),IF(K147+TIME(1,0,0)&lt;=MAX(IndirectCompletedDates),
IF(HOUR(K147+TIME(1,0,0))&gt;FinishHour,K147+TIME((24-FinishHour)+StartHour,0,0),K147+TIME(1,0,0)),""),"")</f>
        <v/>
      </c>
      <c r="M148" s="2" t="str">
        <f t="shared" si="6"/>
        <v/>
      </c>
      <c r="N148" s="2" t="str">
        <f t="array" ref="N148">IF(ISNUMBER(K148),MIN(IF($B:$B=M148,$C:$C)),"")</f>
        <v/>
      </c>
      <c r="O148" s="10" t="str">
        <f>IF(ISNUMBER(K148),AVERAGEIF($B:$B,M148,$C:$C),"")</f>
        <v/>
      </c>
      <c r="P148" s="2" t="str">
        <f t="array" ref="P148">IF(ISNUMBER(K148),MAX(IF($B:$B=M148,$C:$C)),"")</f>
        <v/>
      </c>
      <c r="Q148" s="2" t="str">
        <f t="array" ref="Q148">IF(ISNUMBER(K148),PERCENTILE(IF($B:$B=M148,$C:$C),0.25),"")</f>
        <v/>
      </c>
      <c r="R148" s="2" t="str">
        <f t="array" ref="R148">IF(ISNUMBER(K148),PERCENTILE(IF($B:$B=M148,$C:$C),0.3),"")</f>
        <v/>
      </c>
      <c r="S148" s="2" t="str">
        <f t="array" ref="S148">IF(ISNUMBER(K148),PERCENTILE(IF($B:$B=M148,$C:$C),0.5),"")</f>
        <v/>
      </c>
      <c r="T148" s="2" t="str">
        <f t="array" ref="T148">IF(ISNUMBER(K148),PERCENTILE(IF($B:$B=M148,$C:$C),0.7),"")</f>
        <v/>
      </c>
      <c r="U148" s="2" t="str">
        <f t="array" ref="U148">IF(ISNUMBER(K148),PERCENTILE(IF($B:$B=M148,$C:$C),0.75),"")</f>
        <v/>
      </c>
      <c r="V148" s="2" t="str">
        <f t="array" ref="V148">IF(ISNUMBER(K148),PERCENTILE(IF($B:$B=M148,$C:$C),0.85),"")</f>
        <v/>
      </c>
    </row>
    <row r="149" spans="1:22" x14ac:dyDescent="0.25">
      <c r="A149" s="8" t="str">
        <f>Calculations!A149</f>
        <v/>
      </c>
      <c r="B149" s="2" t="str">
        <f t="shared" si="5"/>
        <v/>
      </c>
      <c r="C149" s="10" t="str">
        <f>IFERROR(Calculations!J149,"")</f>
        <v/>
      </c>
      <c r="D149" s="10" t="str">
        <f xml:space="preserve"> IF(OR(Calculations!C149 = "",Calculations!C149 = WorkTypeString),  IFERROR(Calculations!J149,""), NA())</f>
        <v/>
      </c>
      <c r="E149" s="10">
        <f t="array" ref="E149">PERCENTILE(IF(ISERROR(D149:D5148)=FALSE,D149:D5148),CycleTimePercentile)</f>
        <v>0</v>
      </c>
      <c r="F149" s="2" t="e">
        <f xml:space="preserve"> IF(Calculations!C149 = DefectTypeString,  IFERROR(Calculations!J149,""), NA())</f>
        <v>#N/A</v>
      </c>
      <c r="G149" s="10">
        <f t="array" ref="G149">PERCENTILE(IF(ISERROR(F149:F5148)=FALSE,F149:F5148),CycleTimePercentile)</f>
        <v>0</v>
      </c>
      <c r="H149" s="2" t="e">
        <f ca="1" xml:space="preserve"> IF(OR(Calculations!C149 = "",Calculations!C149 = WorkTypeString),  Calculations!K149, NA())</f>
        <v>#N/A</v>
      </c>
      <c r="I149" s="2" t="e">
        <f xml:space="preserve"> IF(Calculations!C149 = DefectTypeString,  Calculations!K149, NA())</f>
        <v>#N/A</v>
      </c>
      <c r="K149" s="28" t="str">
        <f>IF(ISNUMBER(K148),IF(K148+TIME(1,0,0)&lt;=MAX(IndirectCompletedDates),
IF(HOUR(K148+TIME(1,0,0))&gt;FinishHour,K148+TIME((24-FinishHour)+StartHour,0,0),K148+TIME(1,0,0)),""),"")</f>
        <v/>
      </c>
      <c r="M149" s="2" t="str">
        <f t="shared" si="6"/>
        <v/>
      </c>
      <c r="N149" s="2" t="str">
        <f t="array" ref="N149">IF(ISNUMBER(K149),MIN(IF($B:$B=M149,$C:$C)),"")</f>
        <v/>
      </c>
      <c r="O149" s="10" t="str">
        <f>IF(ISNUMBER(K149),AVERAGEIF($B:$B,M149,$C:$C),"")</f>
        <v/>
      </c>
      <c r="P149" s="2" t="str">
        <f t="array" ref="P149">IF(ISNUMBER(K149),MAX(IF($B:$B=M149,$C:$C)),"")</f>
        <v/>
      </c>
      <c r="Q149" s="2" t="str">
        <f t="array" ref="Q149">IF(ISNUMBER(K149),PERCENTILE(IF($B:$B=M149,$C:$C),0.25),"")</f>
        <v/>
      </c>
      <c r="R149" s="2" t="str">
        <f t="array" ref="R149">IF(ISNUMBER(K149),PERCENTILE(IF($B:$B=M149,$C:$C),0.3),"")</f>
        <v/>
      </c>
      <c r="S149" s="2" t="str">
        <f t="array" ref="S149">IF(ISNUMBER(K149),PERCENTILE(IF($B:$B=M149,$C:$C),0.5),"")</f>
        <v/>
      </c>
      <c r="T149" s="2" t="str">
        <f t="array" ref="T149">IF(ISNUMBER(K149),PERCENTILE(IF($B:$B=M149,$C:$C),0.7),"")</f>
        <v/>
      </c>
      <c r="U149" s="2" t="str">
        <f t="array" ref="U149">IF(ISNUMBER(K149),PERCENTILE(IF($B:$B=M149,$C:$C),0.75),"")</f>
        <v/>
      </c>
      <c r="V149" s="2" t="str">
        <f t="array" ref="V149">IF(ISNUMBER(K149),PERCENTILE(IF($B:$B=M149,$C:$C),0.85),"")</f>
        <v/>
      </c>
    </row>
    <row r="150" spans="1:22" x14ac:dyDescent="0.25">
      <c r="A150" s="8" t="str">
        <f>Calculations!A150</f>
        <v/>
      </c>
      <c r="B150" s="2" t="str">
        <f t="shared" si="5"/>
        <v/>
      </c>
      <c r="C150" s="10" t="str">
        <f>IFERROR(Calculations!J150,"")</f>
        <v/>
      </c>
      <c r="D150" s="10" t="str">
        <f xml:space="preserve"> IF(OR(Calculations!C150 = "",Calculations!C150 = WorkTypeString),  IFERROR(Calculations!J150,""), NA())</f>
        <v/>
      </c>
      <c r="E150" s="10">
        <f t="array" ref="E150">PERCENTILE(IF(ISERROR(D150:D5149)=FALSE,D150:D5149),CycleTimePercentile)</f>
        <v>0</v>
      </c>
      <c r="F150" s="2" t="e">
        <f xml:space="preserve"> IF(Calculations!C150 = DefectTypeString,  IFERROR(Calculations!J150,""), NA())</f>
        <v>#N/A</v>
      </c>
      <c r="G150" s="10">
        <f t="array" ref="G150">PERCENTILE(IF(ISERROR(F150:F5149)=FALSE,F150:F5149),CycleTimePercentile)</f>
        <v>0</v>
      </c>
      <c r="H150" s="2" t="e">
        <f ca="1" xml:space="preserve"> IF(OR(Calculations!C150 = "",Calculations!C150 = WorkTypeString),  Calculations!K150, NA())</f>
        <v>#N/A</v>
      </c>
      <c r="I150" s="2" t="e">
        <f xml:space="preserve"> IF(Calculations!C150 = DefectTypeString,  Calculations!K150, NA())</f>
        <v>#N/A</v>
      </c>
      <c r="K150" s="28" t="str">
        <f>IF(ISNUMBER(K149),IF(K149+TIME(1,0,0)&lt;=MAX(IndirectCompletedDates),
IF(HOUR(K149+TIME(1,0,0))&gt;FinishHour,K149+TIME((24-FinishHour)+StartHour,0,0),K149+TIME(1,0,0)),""),"")</f>
        <v/>
      </c>
      <c r="M150" s="2" t="str">
        <f t="shared" si="6"/>
        <v/>
      </c>
      <c r="N150" s="2" t="str">
        <f t="array" ref="N150">IF(ISNUMBER(K150),MIN(IF($B:$B=M150,$C:$C)),"")</f>
        <v/>
      </c>
      <c r="O150" s="10" t="str">
        <f>IF(ISNUMBER(K150),AVERAGEIF($B:$B,M150,$C:$C),"")</f>
        <v/>
      </c>
      <c r="P150" s="2" t="str">
        <f t="array" ref="P150">IF(ISNUMBER(K150),MAX(IF($B:$B=M150,$C:$C)),"")</f>
        <v/>
      </c>
      <c r="Q150" s="2" t="str">
        <f t="array" ref="Q150">IF(ISNUMBER(K150),PERCENTILE(IF($B:$B=M150,$C:$C),0.25),"")</f>
        <v/>
      </c>
      <c r="R150" s="2" t="str">
        <f t="array" ref="R150">IF(ISNUMBER(K150),PERCENTILE(IF($B:$B=M150,$C:$C),0.3),"")</f>
        <v/>
      </c>
      <c r="S150" s="2" t="str">
        <f t="array" ref="S150">IF(ISNUMBER(K150),PERCENTILE(IF($B:$B=M150,$C:$C),0.5),"")</f>
        <v/>
      </c>
      <c r="T150" s="2" t="str">
        <f t="array" ref="T150">IF(ISNUMBER(K150),PERCENTILE(IF($B:$B=M150,$C:$C),0.7),"")</f>
        <v/>
      </c>
      <c r="U150" s="2" t="str">
        <f t="array" ref="U150">IF(ISNUMBER(K150),PERCENTILE(IF($B:$B=M150,$C:$C),0.75),"")</f>
        <v/>
      </c>
      <c r="V150" s="2" t="str">
        <f t="array" ref="V150">IF(ISNUMBER(K150),PERCENTILE(IF($B:$B=M150,$C:$C),0.85),"")</f>
        <v/>
      </c>
    </row>
    <row r="151" spans="1:22" x14ac:dyDescent="0.25">
      <c r="A151" s="8" t="str">
        <f>Calculations!A151</f>
        <v/>
      </c>
      <c r="B151" s="2" t="str">
        <f t="shared" si="5"/>
        <v/>
      </c>
      <c r="C151" s="10" t="str">
        <f>IFERROR(Calculations!J151,"")</f>
        <v/>
      </c>
      <c r="D151" s="10" t="str">
        <f xml:space="preserve"> IF(OR(Calculations!C151 = "",Calculations!C151 = WorkTypeString),  IFERROR(Calculations!J151,""), NA())</f>
        <v/>
      </c>
      <c r="E151" s="10">
        <f t="array" ref="E151">PERCENTILE(IF(ISERROR(D151:D5150)=FALSE,D151:D5150),CycleTimePercentile)</f>
        <v>0</v>
      </c>
      <c r="F151" s="2" t="e">
        <f xml:space="preserve"> IF(Calculations!C151 = DefectTypeString,  IFERROR(Calculations!J151,""), NA())</f>
        <v>#N/A</v>
      </c>
      <c r="G151" s="10">
        <f t="array" ref="G151">PERCENTILE(IF(ISERROR(F151:F5150)=FALSE,F151:F5150),CycleTimePercentile)</f>
        <v>0</v>
      </c>
      <c r="H151" s="2" t="e">
        <f ca="1" xml:space="preserve"> IF(OR(Calculations!C151 = "",Calculations!C151 = WorkTypeString),  Calculations!K151, NA())</f>
        <v>#N/A</v>
      </c>
      <c r="I151" s="2" t="e">
        <f xml:space="preserve"> IF(Calculations!C151 = DefectTypeString,  Calculations!K151, NA())</f>
        <v>#N/A</v>
      </c>
      <c r="K151" s="28" t="str">
        <f>IF(ISNUMBER(K150),IF(K150+TIME(1,0,0)&lt;=MAX(IndirectCompletedDates),
IF(HOUR(K150+TIME(1,0,0))&gt;FinishHour,K150+TIME((24-FinishHour)+StartHour,0,0),K150+TIME(1,0,0)),""),"")</f>
        <v/>
      </c>
      <c r="M151" s="2" t="str">
        <f t="shared" si="6"/>
        <v/>
      </c>
      <c r="N151" s="2" t="str">
        <f t="array" ref="N151">IF(ISNUMBER(K151),MIN(IF($B:$B=M151,$C:$C)),"")</f>
        <v/>
      </c>
      <c r="O151" s="10" t="str">
        <f>IF(ISNUMBER(K151),AVERAGEIF($B:$B,M151,$C:$C),"")</f>
        <v/>
      </c>
      <c r="P151" s="2" t="str">
        <f t="array" ref="P151">IF(ISNUMBER(K151),MAX(IF($B:$B=M151,$C:$C)),"")</f>
        <v/>
      </c>
      <c r="Q151" s="2" t="str">
        <f t="array" ref="Q151">IF(ISNUMBER(K151),PERCENTILE(IF($B:$B=M151,$C:$C),0.25),"")</f>
        <v/>
      </c>
      <c r="R151" s="2" t="str">
        <f t="array" ref="R151">IF(ISNUMBER(K151),PERCENTILE(IF($B:$B=M151,$C:$C),0.3),"")</f>
        <v/>
      </c>
      <c r="S151" s="2" t="str">
        <f t="array" ref="S151">IF(ISNUMBER(K151),PERCENTILE(IF($B:$B=M151,$C:$C),0.5),"")</f>
        <v/>
      </c>
      <c r="T151" s="2" t="str">
        <f t="array" ref="T151">IF(ISNUMBER(K151),PERCENTILE(IF($B:$B=M151,$C:$C),0.7),"")</f>
        <v/>
      </c>
      <c r="U151" s="2" t="str">
        <f t="array" ref="U151">IF(ISNUMBER(K151),PERCENTILE(IF($B:$B=M151,$C:$C),0.75),"")</f>
        <v/>
      </c>
      <c r="V151" s="2" t="str">
        <f t="array" ref="V151">IF(ISNUMBER(K151),PERCENTILE(IF($B:$B=M151,$C:$C),0.85),"")</f>
        <v/>
      </c>
    </row>
    <row r="152" spans="1:22" x14ac:dyDescent="0.25">
      <c r="A152" s="8" t="str">
        <f>Calculations!A152</f>
        <v/>
      </c>
      <c r="B152" s="2" t="str">
        <f t="shared" si="5"/>
        <v/>
      </c>
      <c r="C152" s="10" t="str">
        <f>IFERROR(Calculations!J152,"")</f>
        <v/>
      </c>
      <c r="D152" s="10" t="str">
        <f xml:space="preserve"> IF(OR(Calculations!C152 = "",Calculations!C152 = WorkTypeString),  IFERROR(Calculations!J152,""), NA())</f>
        <v/>
      </c>
      <c r="E152" s="10">
        <f t="array" ref="E152">PERCENTILE(IF(ISERROR(D152:D5151)=FALSE,D152:D5151),CycleTimePercentile)</f>
        <v>0</v>
      </c>
      <c r="F152" s="2" t="e">
        <f xml:space="preserve"> IF(Calculations!C152 = DefectTypeString,  IFERROR(Calculations!J152,""), NA())</f>
        <v>#N/A</v>
      </c>
      <c r="G152" s="10">
        <f t="array" ref="G152">PERCENTILE(IF(ISERROR(F152:F5151)=FALSE,F152:F5151),CycleTimePercentile)</f>
        <v>0</v>
      </c>
      <c r="H152" s="2" t="e">
        <f ca="1" xml:space="preserve"> IF(OR(Calculations!C152 = "",Calculations!C152 = WorkTypeString),  Calculations!K152, NA())</f>
        <v>#N/A</v>
      </c>
      <c r="I152" s="2" t="e">
        <f xml:space="preserve"> IF(Calculations!C152 = DefectTypeString,  Calculations!K152, NA())</f>
        <v>#N/A</v>
      </c>
      <c r="K152" s="28" t="str">
        <f>IF(ISNUMBER(K151),IF(K151+TIME(1,0,0)&lt;=MAX(IndirectCompletedDates),
IF(HOUR(K151+TIME(1,0,0))&gt;FinishHour,K151+TIME((24-FinishHour)+StartHour,0,0),K151+TIME(1,0,0)),""),"")</f>
        <v/>
      </c>
      <c r="M152" s="2" t="str">
        <f t="shared" si="6"/>
        <v/>
      </c>
      <c r="N152" s="2" t="str">
        <f t="array" ref="N152">IF(ISNUMBER(K152),MIN(IF($B:$B=M152,$C:$C)),"")</f>
        <v/>
      </c>
      <c r="O152" s="10" t="str">
        <f>IF(ISNUMBER(K152),AVERAGEIF($B:$B,M152,$C:$C),"")</f>
        <v/>
      </c>
      <c r="P152" s="2" t="str">
        <f t="array" ref="P152">IF(ISNUMBER(K152),MAX(IF($B:$B=M152,$C:$C)),"")</f>
        <v/>
      </c>
      <c r="Q152" s="2" t="str">
        <f t="array" ref="Q152">IF(ISNUMBER(K152),PERCENTILE(IF($B:$B=M152,$C:$C),0.25),"")</f>
        <v/>
      </c>
      <c r="R152" s="2" t="str">
        <f t="array" ref="R152">IF(ISNUMBER(K152),PERCENTILE(IF($B:$B=M152,$C:$C),0.3),"")</f>
        <v/>
      </c>
      <c r="S152" s="2" t="str">
        <f t="array" ref="S152">IF(ISNUMBER(K152),PERCENTILE(IF($B:$B=M152,$C:$C),0.5),"")</f>
        <v/>
      </c>
      <c r="T152" s="2" t="str">
        <f t="array" ref="T152">IF(ISNUMBER(K152),PERCENTILE(IF($B:$B=M152,$C:$C),0.7),"")</f>
        <v/>
      </c>
      <c r="U152" s="2" t="str">
        <f t="array" ref="U152">IF(ISNUMBER(K152),PERCENTILE(IF($B:$B=M152,$C:$C),0.75),"")</f>
        <v/>
      </c>
      <c r="V152" s="2" t="str">
        <f t="array" ref="V152">IF(ISNUMBER(K152),PERCENTILE(IF($B:$B=M152,$C:$C),0.85),"")</f>
        <v/>
      </c>
    </row>
    <row r="153" spans="1:22" x14ac:dyDescent="0.25">
      <c r="A153" s="8" t="str">
        <f>Calculations!A153</f>
        <v/>
      </c>
      <c r="B153" s="2" t="str">
        <f t="shared" si="5"/>
        <v/>
      </c>
      <c r="C153" s="10" t="str">
        <f>IFERROR(Calculations!J153,"")</f>
        <v/>
      </c>
      <c r="D153" s="10" t="str">
        <f xml:space="preserve"> IF(OR(Calculations!C153 = "",Calculations!C153 = WorkTypeString),  IFERROR(Calculations!J153,""), NA())</f>
        <v/>
      </c>
      <c r="E153" s="10">
        <f t="array" ref="E153">PERCENTILE(IF(ISERROR(D153:D5152)=FALSE,D153:D5152),CycleTimePercentile)</f>
        <v>0</v>
      </c>
      <c r="F153" s="2" t="e">
        <f xml:space="preserve"> IF(Calculations!C153 = DefectTypeString,  IFERROR(Calculations!J153,""), NA())</f>
        <v>#N/A</v>
      </c>
      <c r="G153" s="10">
        <f t="array" ref="G153">PERCENTILE(IF(ISERROR(F153:F5152)=FALSE,F153:F5152),CycleTimePercentile)</f>
        <v>0</v>
      </c>
      <c r="H153" s="2" t="e">
        <f ca="1" xml:space="preserve"> IF(OR(Calculations!C153 = "",Calculations!C153 = WorkTypeString),  Calculations!K153, NA())</f>
        <v>#N/A</v>
      </c>
      <c r="I153" s="2" t="e">
        <f xml:space="preserve"> IF(Calculations!C153 = DefectTypeString,  Calculations!K153, NA())</f>
        <v>#N/A</v>
      </c>
      <c r="K153" s="28" t="str">
        <f>IF(ISNUMBER(K152),IF(K152+TIME(1,0,0)&lt;=MAX(IndirectCompletedDates),
IF(HOUR(K152+TIME(1,0,0))&gt;FinishHour,K152+TIME((24-FinishHour)+StartHour,0,0),K152+TIME(1,0,0)),""),"")</f>
        <v/>
      </c>
      <c r="M153" s="2" t="str">
        <f t="shared" si="6"/>
        <v/>
      </c>
      <c r="N153" s="2" t="str">
        <f t="array" ref="N153">IF(ISNUMBER(K153),MIN(IF($B:$B=M153,$C:$C)),"")</f>
        <v/>
      </c>
      <c r="O153" s="10" t="str">
        <f>IF(ISNUMBER(K153),AVERAGEIF($B:$B,M153,$C:$C),"")</f>
        <v/>
      </c>
      <c r="P153" s="2" t="str">
        <f t="array" ref="P153">IF(ISNUMBER(K153),MAX(IF($B:$B=M153,$C:$C)),"")</f>
        <v/>
      </c>
      <c r="Q153" s="2" t="str">
        <f t="array" ref="Q153">IF(ISNUMBER(K153),PERCENTILE(IF($B:$B=M153,$C:$C),0.25),"")</f>
        <v/>
      </c>
      <c r="R153" s="2" t="str">
        <f t="array" ref="R153">IF(ISNUMBER(K153),PERCENTILE(IF($B:$B=M153,$C:$C),0.3),"")</f>
        <v/>
      </c>
      <c r="S153" s="2" t="str">
        <f t="array" ref="S153">IF(ISNUMBER(K153),PERCENTILE(IF($B:$B=M153,$C:$C),0.5),"")</f>
        <v/>
      </c>
      <c r="T153" s="2" t="str">
        <f t="array" ref="T153">IF(ISNUMBER(K153),PERCENTILE(IF($B:$B=M153,$C:$C),0.7),"")</f>
        <v/>
      </c>
      <c r="U153" s="2" t="str">
        <f t="array" ref="U153">IF(ISNUMBER(K153),PERCENTILE(IF($B:$B=M153,$C:$C),0.75),"")</f>
        <v/>
      </c>
      <c r="V153" s="2" t="str">
        <f t="array" ref="V153">IF(ISNUMBER(K153),PERCENTILE(IF($B:$B=M153,$C:$C),0.85),"")</f>
        <v/>
      </c>
    </row>
    <row r="154" spans="1:22" x14ac:dyDescent="0.25">
      <c r="A154" s="8" t="str">
        <f>Calculations!A154</f>
        <v/>
      </c>
      <c r="B154" s="2" t="str">
        <f t="shared" si="5"/>
        <v/>
      </c>
      <c r="C154" s="10" t="str">
        <f>IFERROR(Calculations!J154,"")</f>
        <v/>
      </c>
      <c r="D154" s="10" t="str">
        <f xml:space="preserve"> IF(OR(Calculations!C154 = "",Calculations!C154 = WorkTypeString),  IFERROR(Calculations!J154,""), NA())</f>
        <v/>
      </c>
      <c r="E154" s="10">
        <f t="array" ref="E154">PERCENTILE(IF(ISERROR(D154:D5153)=FALSE,D154:D5153),CycleTimePercentile)</f>
        <v>0</v>
      </c>
      <c r="F154" s="2" t="e">
        <f xml:space="preserve"> IF(Calculations!C154 = DefectTypeString,  IFERROR(Calculations!J154,""), NA())</f>
        <v>#N/A</v>
      </c>
      <c r="G154" s="10">
        <f t="array" ref="G154">PERCENTILE(IF(ISERROR(F154:F5153)=FALSE,F154:F5153),CycleTimePercentile)</f>
        <v>0</v>
      </c>
      <c r="H154" s="2" t="e">
        <f ca="1" xml:space="preserve"> IF(OR(Calculations!C154 = "",Calculations!C154 = WorkTypeString),  Calculations!K154, NA())</f>
        <v>#N/A</v>
      </c>
      <c r="I154" s="2" t="e">
        <f xml:space="preserve"> IF(Calculations!C154 = DefectTypeString,  Calculations!K154, NA())</f>
        <v>#N/A</v>
      </c>
      <c r="K154" s="28" t="str">
        <f>IF(ISNUMBER(K153),IF(K153+TIME(1,0,0)&lt;=MAX(IndirectCompletedDates),
IF(HOUR(K153+TIME(1,0,0))&gt;FinishHour,K153+TIME((24-FinishHour)+StartHour,0,0),K153+TIME(1,0,0)),""),"")</f>
        <v/>
      </c>
      <c r="M154" s="2" t="str">
        <f t="shared" si="6"/>
        <v/>
      </c>
      <c r="N154" s="2" t="str">
        <f t="array" ref="N154">IF(ISNUMBER(K154),MIN(IF($B:$B=M154,$C:$C)),"")</f>
        <v/>
      </c>
      <c r="O154" s="10" t="str">
        <f>IF(ISNUMBER(K154),AVERAGEIF($B:$B,M154,$C:$C),"")</f>
        <v/>
      </c>
      <c r="P154" s="2" t="str">
        <f t="array" ref="P154">IF(ISNUMBER(K154),MAX(IF($B:$B=M154,$C:$C)),"")</f>
        <v/>
      </c>
      <c r="Q154" s="2" t="str">
        <f t="array" ref="Q154">IF(ISNUMBER(K154),PERCENTILE(IF($B:$B=M154,$C:$C),0.25),"")</f>
        <v/>
      </c>
      <c r="R154" s="2" t="str">
        <f t="array" ref="R154">IF(ISNUMBER(K154),PERCENTILE(IF($B:$B=M154,$C:$C),0.3),"")</f>
        <v/>
      </c>
      <c r="S154" s="2" t="str">
        <f t="array" ref="S154">IF(ISNUMBER(K154),PERCENTILE(IF($B:$B=M154,$C:$C),0.5),"")</f>
        <v/>
      </c>
      <c r="T154" s="2" t="str">
        <f t="array" ref="T154">IF(ISNUMBER(K154),PERCENTILE(IF($B:$B=M154,$C:$C),0.7),"")</f>
        <v/>
      </c>
      <c r="U154" s="2" t="str">
        <f t="array" ref="U154">IF(ISNUMBER(K154),PERCENTILE(IF($B:$B=M154,$C:$C),0.75),"")</f>
        <v/>
      </c>
      <c r="V154" s="2" t="str">
        <f t="array" ref="V154">IF(ISNUMBER(K154),PERCENTILE(IF($B:$B=M154,$C:$C),0.85),"")</f>
        <v/>
      </c>
    </row>
    <row r="155" spans="1:22" x14ac:dyDescent="0.25">
      <c r="A155" s="8" t="str">
        <f>Calculations!A155</f>
        <v/>
      </c>
      <c r="B155" s="2" t="str">
        <f t="shared" si="5"/>
        <v/>
      </c>
      <c r="C155" s="10" t="str">
        <f>IFERROR(Calculations!J155,"")</f>
        <v/>
      </c>
      <c r="D155" s="10" t="str">
        <f xml:space="preserve"> IF(OR(Calculations!C155 = "",Calculations!C155 = WorkTypeString),  IFERROR(Calculations!J155,""), NA())</f>
        <v/>
      </c>
      <c r="E155" s="10">
        <f t="array" ref="E155">PERCENTILE(IF(ISERROR(D155:D5154)=FALSE,D155:D5154),CycleTimePercentile)</f>
        <v>0</v>
      </c>
      <c r="F155" s="2" t="e">
        <f xml:space="preserve"> IF(Calculations!C155 = DefectTypeString,  IFERROR(Calculations!J155,""), NA())</f>
        <v>#N/A</v>
      </c>
      <c r="G155" s="10">
        <f t="array" ref="G155">PERCENTILE(IF(ISERROR(F155:F5154)=FALSE,F155:F5154),CycleTimePercentile)</f>
        <v>0</v>
      </c>
      <c r="H155" s="2" t="e">
        <f ca="1" xml:space="preserve"> IF(OR(Calculations!C155 = "",Calculations!C155 = WorkTypeString),  Calculations!K155, NA())</f>
        <v>#N/A</v>
      </c>
      <c r="I155" s="2" t="e">
        <f xml:space="preserve"> IF(Calculations!C155 = DefectTypeString,  Calculations!K155, NA())</f>
        <v>#N/A</v>
      </c>
      <c r="K155" s="28" t="str">
        <f>IF(ISNUMBER(K154),IF(K154+TIME(1,0,0)&lt;=MAX(IndirectCompletedDates),
IF(HOUR(K154+TIME(1,0,0))&gt;FinishHour,K154+TIME((24-FinishHour)+StartHour,0,0),K154+TIME(1,0,0)),""),"")</f>
        <v/>
      </c>
      <c r="M155" s="2" t="str">
        <f t="shared" si="6"/>
        <v/>
      </c>
      <c r="N155" s="2" t="str">
        <f t="array" ref="N155">IF(ISNUMBER(K155),MIN(IF($B:$B=M155,$C:$C)),"")</f>
        <v/>
      </c>
      <c r="O155" s="10" t="str">
        <f>IF(ISNUMBER(K155),AVERAGEIF($B:$B,M155,$C:$C),"")</f>
        <v/>
      </c>
      <c r="P155" s="2" t="str">
        <f t="array" ref="P155">IF(ISNUMBER(K155),MAX(IF($B:$B=M155,$C:$C)),"")</f>
        <v/>
      </c>
      <c r="Q155" s="2" t="str">
        <f t="array" ref="Q155">IF(ISNUMBER(K155),PERCENTILE(IF($B:$B=M155,$C:$C),0.25),"")</f>
        <v/>
      </c>
      <c r="R155" s="2" t="str">
        <f t="array" ref="R155">IF(ISNUMBER(K155),PERCENTILE(IF($B:$B=M155,$C:$C),0.3),"")</f>
        <v/>
      </c>
      <c r="S155" s="2" t="str">
        <f t="array" ref="S155">IF(ISNUMBER(K155),PERCENTILE(IF($B:$B=M155,$C:$C),0.5),"")</f>
        <v/>
      </c>
      <c r="T155" s="2" t="str">
        <f t="array" ref="T155">IF(ISNUMBER(K155),PERCENTILE(IF($B:$B=M155,$C:$C),0.7),"")</f>
        <v/>
      </c>
      <c r="U155" s="2" t="str">
        <f t="array" ref="U155">IF(ISNUMBER(K155),PERCENTILE(IF($B:$B=M155,$C:$C),0.75),"")</f>
        <v/>
      </c>
      <c r="V155" s="2" t="str">
        <f t="array" ref="V155">IF(ISNUMBER(K155),PERCENTILE(IF($B:$B=M155,$C:$C),0.85),"")</f>
        <v/>
      </c>
    </row>
    <row r="156" spans="1:22" x14ac:dyDescent="0.25">
      <c r="A156" s="8" t="str">
        <f>Calculations!A156</f>
        <v/>
      </c>
      <c r="B156" s="2" t="str">
        <f t="shared" si="5"/>
        <v/>
      </c>
      <c r="C156" s="10" t="str">
        <f>IFERROR(Calculations!J156,"")</f>
        <v/>
      </c>
      <c r="D156" s="10" t="str">
        <f xml:space="preserve"> IF(OR(Calculations!C156 = "",Calculations!C156 = WorkTypeString),  IFERROR(Calculations!J156,""), NA())</f>
        <v/>
      </c>
      <c r="E156" s="10">
        <f t="array" ref="E156">PERCENTILE(IF(ISERROR(D156:D5155)=FALSE,D156:D5155),CycleTimePercentile)</f>
        <v>0</v>
      </c>
      <c r="F156" s="2" t="e">
        <f xml:space="preserve"> IF(Calculations!C156 = DefectTypeString,  IFERROR(Calculations!J156,""), NA())</f>
        <v>#N/A</v>
      </c>
      <c r="G156" s="10">
        <f t="array" ref="G156">PERCENTILE(IF(ISERROR(F156:F5155)=FALSE,F156:F5155),CycleTimePercentile)</f>
        <v>0</v>
      </c>
      <c r="H156" s="2" t="e">
        <f ca="1" xml:space="preserve"> IF(OR(Calculations!C156 = "",Calculations!C156 = WorkTypeString),  Calculations!K156, NA())</f>
        <v>#N/A</v>
      </c>
      <c r="I156" s="2" t="e">
        <f xml:space="preserve"> IF(Calculations!C156 = DefectTypeString,  Calculations!K156, NA())</f>
        <v>#N/A</v>
      </c>
      <c r="K156" s="28" t="str">
        <f>IF(ISNUMBER(K155),IF(K155+TIME(1,0,0)&lt;=MAX(IndirectCompletedDates),
IF(HOUR(K155+TIME(1,0,0))&gt;FinishHour,K155+TIME((24-FinishHour)+StartHour,0,0),K155+TIME(1,0,0)),""),"")</f>
        <v/>
      </c>
      <c r="M156" s="2" t="str">
        <f t="shared" si="6"/>
        <v/>
      </c>
      <c r="N156" s="2" t="str">
        <f t="array" ref="N156">IF(ISNUMBER(K156),MIN(IF($B:$B=M156,$C:$C)),"")</f>
        <v/>
      </c>
      <c r="O156" s="10" t="str">
        <f>IF(ISNUMBER(K156),AVERAGEIF($B:$B,M156,$C:$C),"")</f>
        <v/>
      </c>
      <c r="P156" s="2" t="str">
        <f t="array" ref="P156">IF(ISNUMBER(K156),MAX(IF($B:$B=M156,$C:$C)),"")</f>
        <v/>
      </c>
      <c r="Q156" s="2" t="str">
        <f t="array" ref="Q156">IF(ISNUMBER(K156),PERCENTILE(IF($B:$B=M156,$C:$C),0.25),"")</f>
        <v/>
      </c>
      <c r="R156" s="2" t="str">
        <f t="array" ref="R156">IF(ISNUMBER(K156),PERCENTILE(IF($B:$B=M156,$C:$C),0.3),"")</f>
        <v/>
      </c>
      <c r="S156" s="2" t="str">
        <f t="array" ref="S156">IF(ISNUMBER(K156),PERCENTILE(IF($B:$B=M156,$C:$C),0.5),"")</f>
        <v/>
      </c>
      <c r="T156" s="2" t="str">
        <f t="array" ref="T156">IF(ISNUMBER(K156),PERCENTILE(IF($B:$B=M156,$C:$C),0.7),"")</f>
        <v/>
      </c>
      <c r="U156" s="2" t="str">
        <f t="array" ref="U156">IF(ISNUMBER(K156),PERCENTILE(IF($B:$B=M156,$C:$C),0.75),"")</f>
        <v/>
      </c>
      <c r="V156" s="2" t="str">
        <f t="array" ref="V156">IF(ISNUMBER(K156),PERCENTILE(IF($B:$B=M156,$C:$C),0.85),"")</f>
        <v/>
      </c>
    </row>
    <row r="157" spans="1:22" x14ac:dyDescent="0.25">
      <c r="A157" s="8" t="str">
        <f>Calculations!A157</f>
        <v/>
      </c>
      <c r="B157" s="2" t="str">
        <f t="shared" si="5"/>
        <v/>
      </c>
      <c r="C157" s="10" t="str">
        <f>IFERROR(Calculations!J157,"")</f>
        <v/>
      </c>
      <c r="D157" s="10" t="str">
        <f xml:space="preserve"> IF(OR(Calculations!C157 = "",Calculations!C157 = WorkTypeString),  IFERROR(Calculations!J157,""), NA())</f>
        <v/>
      </c>
      <c r="E157" s="10">
        <f t="array" ref="E157">PERCENTILE(IF(ISERROR(D157:D5156)=FALSE,D157:D5156),CycleTimePercentile)</f>
        <v>0</v>
      </c>
      <c r="F157" s="2" t="e">
        <f xml:space="preserve"> IF(Calculations!C157 = DefectTypeString,  IFERROR(Calculations!J157,""), NA())</f>
        <v>#N/A</v>
      </c>
      <c r="G157" s="10">
        <f t="array" ref="G157">PERCENTILE(IF(ISERROR(F157:F5156)=FALSE,F157:F5156),CycleTimePercentile)</f>
        <v>0</v>
      </c>
      <c r="H157" s="2" t="e">
        <f ca="1" xml:space="preserve"> IF(OR(Calculations!C157 = "",Calculations!C157 = WorkTypeString),  Calculations!K157, NA())</f>
        <v>#N/A</v>
      </c>
      <c r="I157" s="2" t="e">
        <f xml:space="preserve"> IF(Calculations!C157 = DefectTypeString,  Calculations!K157, NA())</f>
        <v>#N/A</v>
      </c>
      <c r="K157" s="28" t="str">
        <f>IF(ISNUMBER(K156),IF(K156+TIME(1,0,0)&lt;=MAX(IndirectCompletedDates),
IF(HOUR(K156+TIME(1,0,0))&gt;FinishHour,K156+TIME((24-FinishHour)+StartHour,0,0),K156+TIME(1,0,0)),""),"")</f>
        <v/>
      </c>
      <c r="M157" s="2" t="str">
        <f t="shared" si="6"/>
        <v/>
      </c>
      <c r="N157" s="2" t="str">
        <f t="array" ref="N157">IF(ISNUMBER(K157),MIN(IF($B:$B=M157,$C:$C)),"")</f>
        <v/>
      </c>
      <c r="O157" s="10" t="str">
        <f>IF(ISNUMBER(K157),AVERAGEIF($B:$B,M157,$C:$C),"")</f>
        <v/>
      </c>
      <c r="P157" s="2" t="str">
        <f t="array" ref="P157">IF(ISNUMBER(K157),MAX(IF($B:$B=M157,$C:$C)),"")</f>
        <v/>
      </c>
      <c r="Q157" s="2" t="str">
        <f t="array" ref="Q157">IF(ISNUMBER(K157),PERCENTILE(IF($B:$B=M157,$C:$C),0.25),"")</f>
        <v/>
      </c>
      <c r="R157" s="2" t="str">
        <f t="array" ref="R157">IF(ISNUMBER(K157),PERCENTILE(IF($B:$B=M157,$C:$C),0.3),"")</f>
        <v/>
      </c>
      <c r="S157" s="2" t="str">
        <f t="array" ref="S157">IF(ISNUMBER(K157),PERCENTILE(IF($B:$B=M157,$C:$C),0.5),"")</f>
        <v/>
      </c>
      <c r="T157" s="2" t="str">
        <f t="array" ref="T157">IF(ISNUMBER(K157),PERCENTILE(IF($B:$B=M157,$C:$C),0.7),"")</f>
        <v/>
      </c>
      <c r="U157" s="2" t="str">
        <f t="array" ref="U157">IF(ISNUMBER(K157),PERCENTILE(IF($B:$B=M157,$C:$C),0.75),"")</f>
        <v/>
      </c>
      <c r="V157" s="2" t="str">
        <f t="array" ref="V157">IF(ISNUMBER(K157),PERCENTILE(IF($B:$B=M157,$C:$C),0.85),"")</f>
        <v/>
      </c>
    </row>
    <row r="158" spans="1:22" x14ac:dyDescent="0.25">
      <c r="A158" s="8" t="str">
        <f>Calculations!A158</f>
        <v/>
      </c>
      <c r="B158" s="2" t="str">
        <f t="shared" si="5"/>
        <v/>
      </c>
      <c r="C158" s="10" t="str">
        <f>IFERROR(Calculations!J158,"")</f>
        <v/>
      </c>
      <c r="D158" s="10" t="str">
        <f xml:space="preserve"> IF(OR(Calculations!C158 = "",Calculations!C158 = WorkTypeString),  IFERROR(Calculations!J158,""), NA())</f>
        <v/>
      </c>
      <c r="E158" s="10">
        <f t="array" ref="E158">PERCENTILE(IF(ISERROR(D158:D5157)=FALSE,D158:D5157),CycleTimePercentile)</f>
        <v>0</v>
      </c>
      <c r="F158" s="2" t="e">
        <f xml:space="preserve"> IF(Calculations!C158 = DefectTypeString,  IFERROR(Calculations!J158,""), NA())</f>
        <v>#N/A</v>
      </c>
      <c r="G158" s="10">
        <f t="array" ref="G158">PERCENTILE(IF(ISERROR(F158:F5157)=FALSE,F158:F5157),CycleTimePercentile)</f>
        <v>0</v>
      </c>
      <c r="H158" s="2" t="e">
        <f ca="1" xml:space="preserve"> IF(OR(Calculations!C158 = "",Calculations!C158 = WorkTypeString),  Calculations!K158, NA())</f>
        <v>#N/A</v>
      </c>
      <c r="I158" s="2" t="e">
        <f xml:space="preserve"> IF(Calculations!C158 = DefectTypeString,  Calculations!K158, NA())</f>
        <v>#N/A</v>
      </c>
      <c r="K158" s="28" t="str">
        <f>IF(ISNUMBER(K157),IF(K157+TIME(1,0,0)&lt;=MAX(IndirectCompletedDates),
IF(HOUR(K157+TIME(1,0,0))&gt;FinishHour,K157+TIME((24-FinishHour)+StartHour,0,0),K157+TIME(1,0,0)),""),"")</f>
        <v/>
      </c>
      <c r="M158" s="2" t="str">
        <f t="shared" si="6"/>
        <v/>
      </c>
      <c r="N158" s="2" t="str">
        <f t="array" ref="N158">IF(ISNUMBER(K158),MIN(IF($B:$B=M158,$C:$C)),"")</f>
        <v/>
      </c>
      <c r="O158" s="10" t="str">
        <f>IF(ISNUMBER(K158),AVERAGEIF($B:$B,M158,$C:$C),"")</f>
        <v/>
      </c>
      <c r="P158" s="2" t="str">
        <f t="array" ref="P158">IF(ISNUMBER(K158),MAX(IF($B:$B=M158,$C:$C)),"")</f>
        <v/>
      </c>
      <c r="Q158" s="2" t="str">
        <f t="array" ref="Q158">IF(ISNUMBER(K158),PERCENTILE(IF($B:$B=M158,$C:$C),0.25),"")</f>
        <v/>
      </c>
      <c r="R158" s="2" t="str">
        <f t="array" ref="R158">IF(ISNUMBER(K158),PERCENTILE(IF($B:$B=M158,$C:$C),0.3),"")</f>
        <v/>
      </c>
      <c r="S158" s="2" t="str">
        <f t="array" ref="S158">IF(ISNUMBER(K158),PERCENTILE(IF($B:$B=M158,$C:$C),0.5),"")</f>
        <v/>
      </c>
      <c r="T158" s="2" t="str">
        <f t="array" ref="T158">IF(ISNUMBER(K158),PERCENTILE(IF($B:$B=M158,$C:$C),0.7),"")</f>
        <v/>
      </c>
      <c r="U158" s="2" t="str">
        <f t="array" ref="U158">IF(ISNUMBER(K158),PERCENTILE(IF($B:$B=M158,$C:$C),0.75),"")</f>
        <v/>
      </c>
      <c r="V158" s="2" t="str">
        <f t="array" ref="V158">IF(ISNUMBER(K158),PERCENTILE(IF($B:$B=M158,$C:$C),0.85),"")</f>
        <v/>
      </c>
    </row>
    <row r="159" spans="1:22" x14ac:dyDescent="0.25">
      <c r="A159" s="8" t="str">
        <f>Calculations!A159</f>
        <v/>
      </c>
      <c r="B159" s="2" t="str">
        <f t="shared" si="5"/>
        <v/>
      </c>
      <c r="C159" s="10" t="str">
        <f>IFERROR(Calculations!J159,"")</f>
        <v/>
      </c>
      <c r="D159" s="10" t="str">
        <f xml:space="preserve"> IF(OR(Calculations!C159 = "",Calculations!C159 = WorkTypeString),  IFERROR(Calculations!J159,""), NA())</f>
        <v/>
      </c>
      <c r="E159" s="10">
        <f t="array" ref="E159">PERCENTILE(IF(ISERROR(D159:D5158)=FALSE,D159:D5158),CycleTimePercentile)</f>
        <v>0</v>
      </c>
      <c r="F159" s="2" t="e">
        <f xml:space="preserve"> IF(Calculations!C159 = DefectTypeString,  IFERROR(Calculations!J159,""), NA())</f>
        <v>#N/A</v>
      </c>
      <c r="G159" s="10">
        <f t="array" ref="G159">PERCENTILE(IF(ISERROR(F159:F5158)=FALSE,F159:F5158),CycleTimePercentile)</f>
        <v>0</v>
      </c>
      <c r="H159" s="2" t="e">
        <f ca="1" xml:space="preserve"> IF(OR(Calculations!C159 = "",Calculations!C159 = WorkTypeString),  Calculations!K159, NA())</f>
        <v>#N/A</v>
      </c>
      <c r="I159" s="2" t="e">
        <f xml:space="preserve"> IF(Calculations!C159 = DefectTypeString,  Calculations!K159, NA())</f>
        <v>#N/A</v>
      </c>
      <c r="K159" s="28" t="str">
        <f>IF(ISNUMBER(K158),IF(K158+TIME(1,0,0)&lt;=MAX(IndirectCompletedDates),
IF(HOUR(K158+TIME(1,0,0))&gt;FinishHour,K158+TIME((24-FinishHour)+StartHour,0,0),K158+TIME(1,0,0)),""),"")</f>
        <v/>
      </c>
      <c r="M159" s="2" t="str">
        <f t="shared" si="6"/>
        <v/>
      </c>
      <c r="N159" s="2" t="str">
        <f t="array" ref="N159">IF(ISNUMBER(K159),MIN(IF($B:$B=M159,$C:$C)),"")</f>
        <v/>
      </c>
      <c r="O159" s="10" t="str">
        <f>IF(ISNUMBER(K159),AVERAGEIF($B:$B,M159,$C:$C),"")</f>
        <v/>
      </c>
      <c r="P159" s="2" t="str">
        <f t="array" ref="P159">IF(ISNUMBER(K159),MAX(IF($B:$B=M159,$C:$C)),"")</f>
        <v/>
      </c>
      <c r="Q159" s="2" t="str">
        <f t="array" ref="Q159">IF(ISNUMBER(K159),PERCENTILE(IF($B:$B=M159,$C:$C),0.25),"")</f>
        <v/>
      </c>
      <c r="R159" s="2" t="str">
        <f t="array" ref="R159">IF(ISNUMBER(K159),PERCENTILE(IF($B:$B=M159,$C:$C),0.3),"")</f>
        <v/>
      </c>
      <c r="S159" s="2" t="str">
        <f t="array" ref="S159">IF(ISNUMBER(K159),PERCENTILE(IF($B:$B=M159,$C:$C),0.5),"")</f>
        <v/>
      </c>
      <c r="T159" s="2" t="str">
        <f t="array" ref="T159">IF(ISNUMBER(K159),PERCENTILE(IF($B:$B=M159,$C:$C),0.7),"")</f>
        <v/>
      </c>
      <c r="U159" s="2" t="str">
        <f t="array" ref="U159">IF(ISNUMBER(K159),PERCENTILE(IF($B:$B=M159,$C:$C),0.75),"")</f>
        <v/>
      </c>
      <c r="V159" s="2" t="str">
        <f t="array" ref="V159">IF(ISNUMBER(K159),PERCENTILE(IF($B:$B=M159,$C:$C),0.85),"")</f>
        <v/>
      </c>
    </row>
    <row r="160" spans="1:22" x14ac:dyDescent="0.25">
      <c r="A160" s="8" t="str">
        <f>Calculations!A160</f>
        <v/>
      </c>
      <c r="B160" s="2" t="str">
        <f t="shared" si="5"/>
        <v/>
      </c>
      <c r="C160" s="10" t="str">
        <f>IFERROR(Calculations!J160,"")</f>
        <v/>
      </c>
      <c r="D160" s="10" t="str">
        <f xml:space="preserve"> IF(OR(Calculations!C160 = "",Calculations!C160 = WorkTypeString),  IFERROR(Calculations!J160,""), NA())</f>
        <v/>
      </c>
      <c r="E160" s="10">
        <f t="array" ref="E160">PERCENTILE(IF(ISERROR(D160:D5159)=FALSE,D160:D5159),CycleTimePercentile)</f>
        <v>0</v>
      </c>
      <c r="F160" s="2" t="e">
        <f xml:space="preserve"> IF(Calculations!C160 = DefectTypeString,  IFERROR(Calculations!J160,""), NA())</f>
        <v>#N/A</v>
      </c>
      <c r="G160" s="10">
        <f t="array" ref="G160">PERCENTILE(IF(ISERROR(F160:F5159)=FALSE,F160:F5159),CycleTimePercentile)</f>
        <v>0</v>
      </c>
      <c r="H160" s="2" t="e">
        <f ca="1" xml:space="preserve"> IF(OR(Calculations!C160 = "",Calculations!C160 = WorkTypeString),  Calculations!K160, NA())</f>
        <v>#N/A</v>
      </c>
      <c r="I160" s="2" t="e">
        <f xml:space="preserve"> IF(Calculations!C160 = DefectTypeString,  Calculations!K160, NA())</f>
        <v>#N/A</v>
      </c>
      <c r="K160" s="28" t="str">
        <f>IF(ISNUMBER(K159),IF(K159+TIME(1,0,0)&lt;=MAX(IndirectCompletedDates),
IF(HOUR(K159+TIME(1,0,0))&gt;FinishHour,K159+TIME((24-FinishHour)+StartHour,0,0),K159+TIME(1,0,0)),""),"")</f>
        <v/>
      </c>
      <c r="M160" s="2" t="str">
        <f t="shared" si="6"/>
        <v/>
      </c>
      <c r="N160" s="2" t="str">
        <f t="array" ref="N160">IF(ISNUMBER(K160),MIN(IF($B:$B=M160,$C:$C)),"")</f>
        <v/>
      </c>
      <c r="O160" s="10" t="str">
        <f>IF(ISNUMBER(K160),AVERAGEIF($B:$B,M160,$C:$C),"")</f>
        <v/>
      </c>
      <c r="P160" s="2" t="str">
        <f t="array" ref="P160">IF(ISNUMBER(K160),MAX(IF($B:$B=M160,$C:$C)),"")</f>
        <v/>
      </c>
      <c r="Q160" s="2" t="str">
        <f t="array" ref="Q160">IF(ISNUMBER(K160),PERCENTILE(IF($B:$B=M160,$C:$C),0.25),"")</f>
        <v/>
      </c>
      <c r="R160" s="2" t="str">
        <f t="array" ref="R160">IF(ISNUMBER(K160),PERCENTILE(IF($B:$B=M160,$C:$C),0.3),"")</f>
        <v/>
      </c>
      <c r="S160" s="2" t="str">
        <f t="array" ref="S160">IF(ISNUMBER(K160),PERCENTILE(IF($B:$B=M160,$C:$C),0.5),"")</f>
        <v/>
      </c>
      <c r="T160" s="2" t="str">
        <f t="array" ref="T160">IF(ISNUMBER(K160),PERCENTILE(IF($B:$B=M160,$C:$C),0.7),"")</f>
        <v/>
      </c>
      <c r="U160" s="2" t="str">
        <f t="array" ref="U160">IF(ISNUMBER(K160),PERCENTILE(IF($B:$B=M160,$C:$C),0.75),"")</f>
        <v/>
      </c>
      <c r="V160" s="2" t="str">
        <f t="array" ref="V160">IF(ISNUMBER(K160),PERCENTILE(IF($B:$B=M160,$C:$C),0.85),"")</f>
        <v/>
      </c>
    </row>
    <row r="161" spans="1:22" x14ac:dyDescent="0.25">
      <c r="A161" s="8" t="str">
        <f>Calculations!A161</f>
        <v/>
      </c>
      <c r="B161" s="2" t="str">
        <f t="shared" si="5"/>
        <v/>
      </c>
      <c r="C161" s="10" t="str">
        <f>IFERROR(Calculations!J161,"")</f>
        <v/>
      </c>
      <c r="D161" s="10" t="str">
        <f xml:space="preserve"> IF(OR(Calculations!C161 = "",Calculations!C161 = WorkTypeString),  IFERROR(Calculations!J161,""), NA())</f>
        <v/>
      </c>
      <c r="E161" s="10">
        <f t="array" ref="E161">PERCENTILE(IF(ISERROR(D161:D5160)=FALSE,D161:D5160),CycleTimePercentile)</f>
        <v>0</v>
      </c>
      <c r="F161" s="2" t="e">
        <f xml:space="preserve"> IF(Calculations!C161 = DefectTypeString,  IFERROR(Calculations!J161,""), NA())</f>
        <v>#N/A</v>
      </c>
      <c r="G161" s="10">
        <f t="array" ref="G161">PERCENTILE(IF(ISERROR(F161:F5160)=FALSE,F161:F5160),CycleTimePercentile)</f>
        <v>0</v>
      </c>
      <c r="H161" s="2" t="e">
        <f ca="1" xml:space="preserve"> IF(OR(Calculations!C161 = "",Calculations!C161 = WorkTypeString),  Calculations!K161, NA())</f>
        <v>#N/A</v>
      </c>
      <c r="I161" s="2" t="e">
        <f xml:space="preserve"> IF(Calculations!C161 = DefectTypeString,  Calculations!K161, NA())</f>
        <v>#N/A</v>
      </c>
      <c r="K161" s="28" t="str">
        <f>IF(ISNUMBER(K160),IF(K160+TIME(1,0,0)&lt;=MAX(IndirectCompletedDates),
IF(HOUR(K160+TIME(1,0,0))&gt;FinishHour,K160+TIME((24-FinishHour)+StartHour,0,0),K160+TIME(1,0,0)),""),"")</f>
        <v/>
      </c>
      <c r="M161" s="2" t="str">
        <f t="shared" si="6"/>
        <v/>
      </c>
      <c r="N161" s="2" t="str">
        <f t="array" ref="N161">IF(ISNUMBER(K161),MIN(IF($B:$B=M161,$C:$C)),"")</f>
        <v/>
      </c>
      <c r="O161" s="10" t="str">
        <f>IF(ISNUMBER(K161),AVERAGEIF($B:$B,M161,$C:$C),"")</f>
        <v/>
      </c>
      <c r="P161" s="2" t="str">
        <f t="array" ref="P161">IF(ISNUMBER(K161),MAX(IF($B:$B=M161,$C:$C)),"")</f>
        <v/>
      </c>
      <c r="Q161" s="2" t="str">
        <f t="array" ref="Q161">IF(ISNUMBER(K161),PERCENTILE(IF($B:$B=M161,$C:$C),0.25),"")</f>
        <v/>
      </c>
      <c r="R161" s="2" t="str">
        <f t="array" ref="R161">IF(ISNUMBER(K161),PERCENTILE(IF($B:$B=M161,$C:$C),0.3),"")</f>
        <v/>
      </c>
      <c r="S161" s="2" t="str">
        <f t="array" ref="S161">IF(ISNUMBER(K161),PERCENTILE(IF($B:$B=M161,$C:$C),0.5),"")</f>
        <v/>
      </c>
      <c r="T161" s="2" t="str">
        <f t="array" ref="T161">IF(ISNUMBER(K161),PERCENTILE(IF($B:$B=M161,$C:$C),0.7),"")</f>
        <v/>
      </c>
      <c r="U161" s="2" t="str">
        <f t="array" ref="U161">IF(ISNUMBER(K161),PERCENTILE(IF($B:$B=M161,$C:$C),0.75),"")</f>
        <v/>
      </c>
      <c r="V161" s="2" t="str">
        <f t="array" ref="V161">IF(ISNUMBER(K161),PERCENTILE(IF($B:$B=M161,$C:$C),0.85),"")</f>
        <v/>
      </c>
    </row>
    <row r="162" spans="1:22" x14ac:dyDescent="0.25">
      <c r="A162" s="8" t="str">
        <f>Calculations!A162</f>
        <v/>
      </c>
      <c r="B162" s="2" t="str">
        <f t="shared" si="5"/>
        <v/>
      </c>
      <c r="C162" s="10" t="str">
        <f>IFERROR(Calculations!J162,"")</f>
        <v/>
      </c>
      <c r="D162" s="10" t="str">
        <f xml:space="preserve"> IF(OR(Calculations!C162 = "",Calculations!C162 = WorkTypeString),  IFERROR(Calculations!J162,""), NA())</f>
        <v/>
      </c>
      <c r="E162" s="10">
        <f t="array" ref="E162">PERCENTILE(IF(ISERROR(D162:D5161)=FALSE,D162:D5161),CycleTimePercentile)</f>
        <v>0</v>
      </c>
      <c r="F162" s="2" t="e">
        <f xml:space="preserve"> IF(Calculations!C162 = DefectTypeString,  IFERROR(Calculations!J162,""), NA())</f>
        <v>#N/A</v>
      </c>
      <c r="G162" s="10">
        <f t="array" ref="G162">PERCENTILE(IF(ISERROR(F162:F5161)=FALSE,F162:F5161),CycleTimePercentile)</f>
        <v>0</v>
      </c>
      <c r="H162" s="2" t="e">
        <f ca="1" xml:space="preserve"> IF(OR(Calculations!C162 = "",Calculations!C162 = WorkTypeString),  Calculations!K162, NA())</f>
        <v>#N/A</v>
      </c>
      <c r="I162" s="2" t="e">
        <f xml:space="preserve"> IF(Calculations!C162 = DefectTypeString,  Calculations!K162, NA())</f>
        <v>#N/A</v>
      </c>
      <c r="K162" s="28" t="str">
        <f>IF(ISNUMBER(K161),IF(K161+TIME(1,0,0)&lt;=MAX(IndirectCompletedDates),
IF(HOUR(K161+TIME(1,0,0))&gt;FinishHour,K161+TIME((24-FinishHour)+StartHour,0,0),K161+TIME(1,0,0)),""),"")</f>
        <v/>
      </c>
      <c r="M162" s="2" t="str">
        <f t="shared" si="6"/>
        <v/>
      </c>
      <c r="N162" s="2" t="str">
        <f t="array" ref="N162">IF(ISNUMBER(K162),MIN(IF($B:$B=M162,$C:$C)),"")</f>
        <v/>
      </c>
      <c r="O162" s="10" t="str">
        <f>IF(ISNUMBER(K162),AVERAGEIF($B:$B,M162,$C:$C),"")</f>
        <v/>
      </c>
      <c r="P162" s="2" t="str">
        <f t="array" ref="P162">IF(ISNUMBER(K162),MAX(IF($B:$B=M162,$C:$C)),"")</f>
        <v/>
      </c>
      <c r="Q162" s="2" t="str">
        <f t="array" ref="Q162">IF(ISNUMBER(K162),PERCENTILE(IF($B:$B=M162,$C:$C),0.25),"")</f>
        <v/>
      </c>
      <c r="R162" s="2" t="str">
        <f t="array" ref="R162">IF(ISNUMBER(K162),PERCENTILE(IF($B:$B=M162,$C:$C),0.3),"")</f>
        <v/>
      </c>
      <c r="S162" s="2" t="str">
        <f t="array" ref="S162">IF(ISNUMBER(K162),PERCENTILE(IF($B:$B=M162,$C:$C),0.5),"")</f>
        <v/>
      </c>
      <c r="T162" s="2" t="str">
        <f t="array" ref="T162">IF(ISNUMBER(K162),PERCENTILE(IF($B:$B=M162,$C:$C),0.7),"")</f>
        <v/>
      </c>
      <c r="U162" s="2" t="str">
        <f t="array" ref="U162">IF(ISNUMBER(K162),PERCENTILE(IF($B:$B=M162,$C:$C),0.75),"")</f>
        <v/>
      </c>
      <c r="V162" s="2" t="str">
        <f t="array" ref="V162">IF(ISNUMBER(K162),PERCENTILE(IF($B:$B=M162,$C:$C),0.85),"")</f>
        <v/>
      </c>
    </row>
    <row r="163" spans="1:22" x14ac:dyDescent="0.25">
      <c r="A163" s="8" t="str">
        <f>Calculations!A163</f>
        <v/>
      </c>
      <c r="B163" s="2" t="str">
        <f t="shared" si="5"/>
        <v/>
      </c>
      <c r="C163" s="10" t="str">
        <f>IFERROR(Calculations!J163,"")</f>
        <v/>
      </c>
      <c r="D163" s="10" t="str">
        <f xml:space="preserve"> IF(OR(Calculations!C163 = "",Calculations!C163 = WorkTypeString),  IFERROR(Calculations!J163,""), NA())</f>
        <v/>
      </c>
      <c r="E163" s="10">
        <f t="array" ref="E163">PERCENTILE(IF(ISERROR(D163:D5162)=FALSE,D163:D5162),CycleTimePercentile)</f>
        <v>0</v>
      </c>
      <c r="F163" s="2" t="e">
        <f xml:space="preserve"> IF(Calculations!C163 = DefectTypeString,  IFERROR(Calculations!J163,""), NA())</f>
        <v>#N/A</v>
      </c>
      <c r="G163" s="10">
        <f t="array" ref="G163">PERCENTILE(IF(ISERROR(F163:F5162)=FALSE,F163:F5162),CycleTimePercentile)</f>
        <v>0</v>
      </c>
      <c r="H163" s="2" t="e">
        <f ca="1" xml:space="preserve"> IF(OR(Calculations!C163 = "",Calculations!C163 = WorkTypeString),  Calculations!K163, NA())</f>
        <v>#N/A</v>
      </c>
      <c r="I163" s="2" t="e">
        <f xml:space="preserve"> IF(Calculations!C163 = DefectTypeString,  Calculations!K163, NA())</f>
        <v>#N/A</v>
      </c>
      <c r="K163" s="28" t="str">
        <f>IF(ISNUMBER(K162),IF(K162+TIME(1,0,0)&lt;=MAX(IndirectCompletedDates),
IF(HOUR(K162+TIME(1,0,0))&gt;FinishHour,K162+TIME((24-FinishHour)+StartHour,0,0),K162+TIME(1,0,0)),""),"")</f>
        <v/>
      </c>
      <c r="M163" s="2" t="str">
        <f t="shared" si="6"/>
        <v/>
      </c>
      <c r="N163" s="2" t="str">
        <f t="array" ref="N163">IF(ISNUMBER(K163),MIN(IF($B:$B=M163,$C:$C)),"")</f>
        <v/>
      </c>
      <c r="O163" s="10" t="str">
        <f>IF(ISNUMBER(K163),AVERAGEIF($B:$B,M163,$C:$C),"")</f>
        <v/>
      </c>
      <c r="P163" s="2" t="str">
        <f t="array" ref="P163">IF(ISNUMBER(K163),MAX(IF($B:$B=M163,$C:$C)),"")</f>
        <v/>
      </c>
      <c r="Q163" s="2" t="str">
        <f t="array" ref="Q163">IF(ISNUMBER(K163),PERCENTILE(IF($B:$B=M163,$C:$C),0.25),"")</f>
        <v/>
      </c>
      <c r="R163" s="2" t="str">
        <f t="array" ref="R163">IF(ISNUMBER(K163),PERCENTILE(IF($B:$B=M163,$C:$C),0.3),"")</f>
        <v/>
      </c>
      <c r="S163" s="2" t="str">
        <f t="array" ref="S163">IF(ISNUMBER(K163),PERCENTILE(IF($B:$B=M163,$C:$C),0.5),"")</f>
        <v/>
      </c>
      <c r="T163" s="2" t="str">
        <f t="array" ref="T163">IF(ISNUMBER(K163),PERCENTILE(IF($B:$B=M163,$C:$C),0.7),"")</f>
        <v/>
      </c>
      <c r="U163" s="2" t="str">
        <f t="array" ref="U163">IF(ISNUMBER(K163),PERCENTILE(IF($B:$B=M163,$C:$C),0.75),"")</f>
        <v/>
      </c>
      <c r="V163" s="2" t="str">
        <f t="array" ref="V163">IF(ISNUMBER(K163),PERCENTILE(IF($B:$B=M163,$C:$C),0.85),"")</f>
        <v/>
      </c>
    </row>
    <row r="164" spans="1:22" x14ac:dyDescent="0.25">
      <c r="A164" s="8" t="str">
        <f>Calculations!A164</f>
        <v/>
      </c>
      <c r="B164" s="2" t="str">
        <f t="shared" si="5"/>
        <v/>
      </c>
      <c r="C164" s="10" t="str">
        <f>IFERROR(Calculations!J164,"")</f>
        <v/>
      </c>
      <c r="D164" s="10" t="str">
        <f xml:space="preserve"> IF(OR(Calculations!C164 = "",Calculations!C164 = WorkTypeString),  IFERROR(Calculations!J164,""), NA())</f>
        <v/>
      </c>
      <c r="E164" s="10">
        <f t="array" ref="E164">PERCENTILE(IF(ISERROR(D164:D5163)=FALSE,D164:D5163),CycleTimePercentile)</f>
        <v>0</v>
      </c>
      <c r="F164" s="2" t="e">
        <f xml:space="preserve"> IF(Calculations!C164 = DefectTypeString,  IFERROR(Calculations!J164,""), NA())</f>
        <v>#N/A</v>
      </c>
      <c r="G164" s="10">
        <f t="array" ref="G164">PERCENTILE(IF(ISERROR(F164:F5163)=FALSE,F164:F5163),CycleTimePercentile)</f>
        <v>0</v>
      </c>
      <c r="H164" s="2" t="e">
        <f ca="1" xml:space="preserve"> IF(OR(Calculations!C164 = "",Calculations!C164 = WorkTypeString),  Calculations!K164, NA())</f>
        <v>#N/A</v>
      </c>
      <c r="I164" s="2" t="e">
        <f xml:space="preserve"> IF(Calculations!C164 = DefectTypeString,  Calculations!K164, NA())</f>
        <v>#N/A</v>
      </c>
      <c r="K164" s="28" t="str">
        <f>IF(ISNUMBER(K163),IF(K163+TIME(1,0,0)&lt;=MAX(IndirectCompletedDates),
IF(HOUR(K163+TIME(1,0,0))&gt;FinishHour,K163+TIME((24-FinishHour)+StartHour,0,0),K163+TIME(1,0,0)),""),"")</f>
        <v/>
      </c>
      <c r="M164" s="2" t="str">
        <f t="shared" si="6"/>
        <v/>
      </c>
      <c r="N164" s="2" t="str">
        <f t="array" ref="N164">IF(ISNUMBER(K164),MIN(IF($B:$B=M164,$C:$C)),"")</f>
        <v/>
      </c>
      <c r="O164" s="10" t="str">
        <f>IF(ISNUMBER(K164),AVERAGEIF($B:$B,M164,$C:$C),"")</f>
        <v/>
      </c>
      <c r="P164" s="2" t="str">
        <f t="array" ref="P164">IF(ISNUMBER(K164),MAX(IF($B:$B=M164,$C:$C)),"")</f>
        <v/>
      </c>
      <c r="Q164" s="2" t="str">
        <f t="array" ref="Q164">IF(ISNUMBER(K164),PERCENTILE(IF($B:$B=M164,$C:$C),0.25),"")</f>
        <v/>
      </c>
      <c r="R164" s="2" t="str">
        <f t="array" ref="R164">IF(ISNUMBER(K164),PERCENTILE(IF($B:$B=M164,$C:$C),0.3),"")</f>
        <v/>
      </c>
      <c r="S164" s="2" t="str">
        <f t="array" ref="S164">IF(ISNUMBER(K164),PERCENTILE(IF($B:$B=M164,$C:$C),0.5),"")</f>
        <v/>
      </c>
      <c r="T164" s="2" t="str">
        <f t="array" ref="T164">IF(ISNUMBER(K164),PERCENTILE(IF($B:$B=M164,$C:$C),0.7),"")</f>
        <v/>
      </c>
      <c r="U164" s="2" t="str">
        <f t="array" ref="U164">IF(ISNUMBER(K164),PERCENTILE(IF($B:$B=M164,$C:$C),0.75),"")</f>
        <v/>
      </c>
      <c r="V164" s="2" t="str">
        <f t="array" ref="V164">IF(ISNUMBER(K164),PERCENTILE(IF($B:$B=M164,$C:$C),0.85),"")</f>
        <v/>
      </c>
    </row>
    <row r="165" spans="1:22" x14ac:dyDescent="0.25">
      <c r="A165" s="8" t="str">
        <f>Calculations!A165</f>
        <v/>
      </c>
      <c r="B165" s="2" t="str">
        <f t="shared" si="5"/>
        <v/>
      </c>
      <c r="C165" s="10" t="str">
        <f>IFERROR(Calculations!J165,"")</f>
        <v/>
      </c>
      <c r="D165" s="10" t="str">
        <f xml:space="preserve"> IF(OR(Calculations!C165 = "",Calculations!C165 = WorkTypeString),  IFERROR(Calculations!J165,""), NA())</f>
        <v/>
      </c>
      <c r="E165" s="10">
        <f t="array" ref="E165">PERCENTILE(IF(ISERROR(D165:D5164)=FALSE,D165:D5164),CycleTimePercentile)</f>
        <v>0</v>
      </c>
      <c r="F165" s="2" t="e">
        <f xml:space="preserve"> IF(Calculations!C165 = DefectTypeString,  IFERROR(Calculations!J165,""), NA())</f>
        <v>#N/A</v>
      </c>
      <c r="G165" s="10">
        <f t="array" ref="G165">PERCENTILE(IF(ISERROR(F165:F5164)=FALSE,F165:F5164),CycleTimePercentile)</f>
        <v>0</v>
      </c>
      <c r="H165" s="2" t="e">
        <f ca="1" xml:space="preserve"> IF(OR(Calculations!C165 = "",Calculations!C165 = WorkTypeString),  Calculations!K165, NA())</f>
        <v>#N/A</v>
      </c>
      <c r="I165" s="2" t="e">
        <f xml:space="preserve"> IF(Calculations!C165 = DefectTypeString,  Calculations!K165, NA())</f>
        <v>#N/A</v>
      </c>
      <c r="K165" s="28" t="str">
        <f>IF(ISNUMBER(K164),IF(K164+TIME(1,0,0)&lt;=MAX(IndirectCompletedDates),
IF(HOUR(K164+TIME(1,0,0))&gt;FinishHour,K164+TIME((24-FinishHour)+StartHour,0,0),K164+TIME(1,0,0)),""),"")</f>
        <v/>
      </c>
      <c r="M165" s="2" t="str">
        <f t="shared" si="6"/>
        <v/>
      </c>
      <c r="N165" s="2" t="str">
        <f t="array" ref="N165">IF(ISNUMBER(K165),MIN(IF($B:$B=M165,$C:$C)),"")</f>
        <v/>
      </c>
      <c r="O165" s="10" t="str">
        <f>IF(ISNUMBER(K165),AVERAGEIF($B:$B,M165,$C:$C),"")</f>
        <v/>
      </c>
      <c r="P165" s="2" t="str">
        <f t="array" ref="P165">IF(ISNUMBER(K165),MAX(IF($B:$B=M165,$C:$C)),"")</f>
        <v/>
      </c>
      <c r="Q165" s="2" t="str">
        <f t="array" ref="Q165">IF(ISNUMBER(K165),PERCENTILE(IF($B:$B=M165,$C:$C),0.25),"")</f>
        <v/>
      </c>
      <c r="R165" s="2" t="str">
        <f t="array" ref="R165">IF(ISNUMBER(K165),PERCENTILE(IF($B:$B=M165,$C:$C),0.3),"")</f>
        <v/>
      </c>
      <c r="S165" s="2" t="str">
        <f t="array" ref="S165">IF(ISNUMBER(K165),PERCENTILE(IF($B:$B=M165,$C:$C),0.5),"")</f>
        <v/>
      </c>
      <c r="T165" s="2" t="str">
        <f t="array" ref="T165">IF(ISNUMBER(K165),PERCENTILE(IF($B:$B=M165,$C:$C),0.7),"")</f>
        <v/>
      </c>
      <c r="U165" s="2" t="str">
        <f t="array" ref="U165">IF(ISNUMBER(K165),PERCENTILE(IF($B:$B=M165,$C:$C),0.75),"")</f>
        <v/>
      </c>
      <c r="V165" s="2" t="str">
        <f t="array" ref="V165">IF(ISNUMBER(K165),PERCENTILE(IF($B:$B=M165,$C:$C),0.85),"")</f>
        <v/>
      </c>
    </row>
    <row r="166" spans="1:22" x14ac:dyDescent="0.25">
      <c r="A166" s="8" t="str">
        <f>Calculations!A166</f>
        <v/>
      </c>
      <c r="B166" s="2" t="str">
        <f t="shared" si="5"/>
        <v/>
      </c>
      <c r="C166" s="10" t="str">
        <f>IFERROR(Calculations!J166,"")</f>
        <v/>
      </c>
      <c r="D166" s="10" t="str">
        <f xml:space="preserve"> IF(OR(Calculations!C166 = "",Calculations!C166 = WorkTypeString),  IFERROR(Calculations!J166,""), NA())</f>
        <v/>
      </c>
      <c r="E166" s="10">
        <f t="array" ref="E166">PERCENTILE(IF(ISERROR(D166:D5165)=FALSE,D166:D5165),CycleTimePercentile)</f>
        <v>0</v>
      </c>
      <c r="F166" s="2" t="e">
        <f xml:space="preserve"> IF(Calculations!C166 = DefectTypeString,  IFERROR(Calculations!J166,""), NA())</f>
        <v>#N/A</v>
      </c>
      <c r="G166" s="10">
        <f t="array" ref="G166">PERCENTILE(IF(ISERROR(F166:F5165)=FALSE,F166:F5165),CycleTimePercentile)</f>
        <v>0</v>
      </c>
      <c r="H166" s="2" t="e">
        <f ca="1" xml:space="preserve"> IF(OR(Calculations!C166 = "",Calculations!C166 = WorkTypeString),  Calculations!K166, NA())</f>
        <v>#N/A</v>
      </c>
      <c r="I166" s="2" t="e">
        <f xml:space="preserve"> IF(Calculations!C166 = DefectTypeString,  Calculations!K166, NA())</f>
        <v>#N/A</v>
      </c>
      <c r="K166" s="28" t="str">
        <f>IF(ISNUMBER(K165),IF(K165+TIME(1,0,0)&lt;=MAX(IndirectCompletedDates),
IF(HOUR(K165+TIME(1,0,0))&gt;FinishHour,K165+TIME((24-FinishHour)+StartHour,0,0),K165+TIME(1,0,0)),""),"")</f>
        <v/>
      </c>
      <c r="M166" s="2" t="str">
        <f t="shared" si="6"/>
        <v/>
      </c>
      <c r="N166" s="2" t="str">
        <f t="array" ref="N166">IF(ISNUMBER(K166),MIN(IF($B:$B=M166,$C:$C)),"")</f>
        <v/>
      </c>
      <c r="O166" s="10" t="str">
        <f>IF(ISNUMBER(K166),AVERAGEIF($B:$B,M166,$C:$C),"")</f>
        <v/>
      </c>
      <c r="P166" s="2" t="str">
        <f t="array" ref="P166">IF(ISNUMBER(K166),MAX(IF($B:$B=M166,$C:$C)),"")</f>
        <v/>
      </c>
      <c r="Q166" s="2" t="str">
        <f t="array" ref="Q166">IF(ISNUMBER(K166),PERCENTILE(IF($B:$B=M166,$C:$C),0.25),"")</f>
        <v/>
      </c>
      <c r="R166" s="2" t="str">
        <f t="array" ref="R166">IF(ISNUMBER(K166),PERCENTILE(IF($B:$B=M166,$C:$C),0.3),"")</f>
        <v/>
      </c>
      <c r="S166" s="2" t="str">
        <f t="array" ref="S166">IF(ISNUMBER(K166),PERCENTILE(IF($B:$B=M166,$C:$C),0.5),"")</f>
        <v/>
      </c>
      <c r="T166" s="2" t="str">
        <f t="array" ref="T166">IF(ISNUMBER(K166),PERCENTILE(IF($B:$B=M166,$C:$C),0.7),"")</f>
        <v/>
      </c>
      <c r="U166" s="2" t="str">
        <f t="array" ref="U166">IF(ISNUMBER(K166),PERCENTILE(IF($B:$B=M166,$C:$C),0.75),"")</f>
        <v/>
      </c>
      <c r="V166" s="2" t="str">
        <f t="array" ref="V166">IF(ISNUMBER(K166),PERCENTILE(IF($B:$B=M166,$C:$C),0.85),"")</f>
        <v/>
      </c>
    </row>
    <row r="167" spans="1:22" x14ac:dyDescent="0.25">
      <c r="A167" s="8" t="str">
        <f>Calculations!A167</f>
        <v/>
      </c>
      <c r="B167" s="2" t="str">
        <f t="shared" si="5"/>
        <v/>
      </c>
      <c r="C167" s="10" t="str">
        <f>IFERROR(Calculations!J167,"")</f>
        <v/>
      </c>
      <c r="D167" s="10" t="str">
        <f xml:space="preserve"> IF(OR(Calculations!C167 = "",Calculations!C167 = WorkTypeString),  IFERROR(Calculations!J167,""), NA())</f>
        <v/>
      </c>
      <c r="E167" s="10">
        <f t="array" ref="E167">PERCENTILE(IF(ISERROR(D167:D5166)=FALSE,D167:D5166),CycleTimePercentile)</f>
        <v>0</v>
      </c>
      <c r="F167" s="2" t="e">
        <f xml:space="preserve"> IF(Calculations!C167 = DefectTypeString,  IFERROR(Calculations!J167,""), NA())</f>
        <v>#N/A</v>
      </c>
      <c r="G167" s="10">
        <f t="array" ref="G167">PERCENTILE(IF(ISERROR(F167:F5166)=FALSE,F167:F5166),CycleTimePercentile)</f>
        <v>0</v>
      </c>
      <c r="H167" s="2" t="e">
        <f ca="1" xml:space="preserve"> IF(OR(Calculations!C167 = "",Calculations!C167 = WorkTypeString),  Calculations!K167, NA())</f>
        <v>#N/A</v>
      </c>
      <c r="I167" s="2" t="e">
        <f xml:space="preserve"> IF(Calculations!C167 = DefectTypeString,  Calculations!K167, NA())</f>
        <v>#N/A</v>
      </c>
      <c r="K167" s="28" t="str">
        <f>IF(ISNUMBER(K166),IF(K166+TIME(1,0,0)&lt;=MAX(IndirectCompletedDates),
IF(HOUR(K166+TIME(1,0,0))&gt;FinishHour,K166+TIME((24-FinishHour)+StartHour,0,0),K166+TIME(1,0,0)),""),"")</f>
        <v/>
      </c>
      <c r="M167" s="2" t="str">
        <f t="shared" si="6"/>
        <v/>
      </c>
      <c r="N167" s="2" t="str">
        <f t="array" ref="N167">IF(ISNUMBER(K167),MIN(IF($B:$B=M167,$C:$C)),"")</f>
        <v/>
      </c>
      <c r="O167" s="10" t="str">
        <f>IF(ISNUMBER(K167),AVERAGEIF($B:$B,M167,$C:$C),"")</f>
        <v/>
      </c>
      <c r="P167" s="2" t="str">
        <f t="array" ref="P167">IF(ISNUMBER(K167),MAX(IF($B:$B=M167,$C:$C)),"")</f>
        <v/>
      </c>
      <c r="Q167" s="2" t="str">
        <f t="array" ref="Q167">IF(ISNUMBER(K167),PERCENTILE(IF($B:$B=M167,$C:$C),0.25),"")</f>
        <v/>
      </c>
      <c r="R167" s="2" t="str">
        <f t="array" ref="R167">IF(ISNUMBER(K167),PERCENTILE(IF($B:$B=M167,$C:$C),0.3),"")</f>
        <v/>
      </c>
      <c r="S167" s="2" t="str">
        <f t="array" ref="S167">IF(ISNUMBER(K167),PERCENTILE(IF($B:$B=M167,$C:$C),0.5),"")</f>
        <v/>
      </c>
      <c r="T167" s="2" t="str">
        <f t="array" ref="T167">IF(ISNUMBER(K167),PERCENTILE(IF($B:$B=M167,$C:$C),0.7),"")</f>
        <v/>
      </c>
      <c r="U167" s="2" t="str">
        <f t="array" ref="U167">IF(ISNUMBER(K167),PERCENTILE(IF($B:$B=M167,$C:$C),0.75),"")</f>
        <v/>
      </c>
      <c r="V167" s="2" t="str">
        <f t="array" ref="V167">IF(ISNUMBER(K167),PERCENTILE(IF($B:$B=M167,$C:$C),0.85),"")</f>
        <v/>
      </c>
    </row>
    <row r="168" spans="1:22" x14ac:dyDescent="0.25">
      <c r="A168" s="8" t="str">
        <f>Calculations!A168</f>
        <v/>
      </c>
      <c r="B168" s="2" t="str">
        <f t="shared" si="5"/>
        <v/>
      </c>
      <c r="C168" s="10" t="str">
        <f>IFERROR(Calculations!J168,"")</f>
        <v/>
      </c>
      <c r="D168" s="10" t="str">
        <f xml:space="preserve"> IF(OR(Calculations!C168 = "",Calculations!C168 = WorkTypeString),  IFERROR(Calculations!J168,""), NA())</f>
        <v/>
      </c>
      <c r="E168" s="10">
        <f t="array" ref="E168">PERCENTILE(IF(ISERROR(D168:D5167)=FALSE,D168:D5167),CycleTimePercentile)</f>
        <v>0</v>
      </c>
      <c r="F168" s="2" t="e">
        <f xml:space="preserve"> IF(Calculations!C168 = DefectTypeString,  IFERROR(Calculations!J168,""), NA())</f>
        <v>#N/A</v>
      </c>
      <c r="G168" s="10">
        <f t="array" ref="G168">PERCENTILE(IF(ISERROR(F168:F5167)=FALSE,F168:F5167),CycleTimePercentile)</f>
        <v>0</v>
      </c>
      <c r="H168" s="2" t="e">
        <f ca="1" xml:space="preserve"> IF(OR(Calculations!C168 = "",Calculations!C168 = WorkTypeString),  Calculations!K168, NA())</f>
        <v>#N/A</v>
      </c>
      <c r="I168" s="2" t="e">
        <f xml:space="preserve"> IF(Calculations!C168 = DefectTypeString,  Calculations!K168, NA())</f>
        <v>#N/A</v>
      </c>
      <c r="K168" s="28" t="str">
        <f>IF(ISNUMBER(K167),IF(K167+TIME(1,0,0)&lt;=MAX(IndirectCompletedDates),
IF(HOUR(K167+TIME(1,0,0))&gt;FinishHour,K167+TIME((24-FinishHour)+StartHour,0,0),K167+TIME(1,0,0)),""),"")</f>
        <v/>
      </c>
      <c r="M168" s="2" t="str">
        <f t="shared" si="6"/>
        <v/>
      </c>
      <c r="N168" s="2" t="str">
        <f t="array" ref="N168">IF(ISNUMBER(K168),MIN(IF($B:$B=M168,$C:$C)),"")</f>
        <v/>
      </c>
      <c r="O168" s="10" t="str">
        <f>IF(ISNUMBER(K168),AVERAGEIF($B:$B,M168,$C:$C),"")</f>
        <v/>
      </c>
      <c r="P168" s="2" t="str">
        <f t="array" ref="P168">IF(ISNUMBER(K168),MAX(IF($B:$B=M168,$C:$C)),"")</f>
        <v/>
      </c>
      <c r="Q168" s="2" t="str">
        <f t="array" ref="Q168">IF(ISNUMBER(K168),PERCENTILE(IF($B:$B=M168,$C:$C),0.25),"")</f>
        <v/>
      </c>
      <c r="R168" s="2" t="str">
        <f t="array" ref="R168">IF(ISNUMBER(K168),PERCENTILE(IF($B:$B=M168,$C:$C),0.3),"")</f>
        <v/>
      </c>
      <c r="S168" s="2" t="str">
        <f t="array" ref="S168">IF(ISNUMBER(K168),PERCENTILE(IF($B:$B=M168,$C:$C),0.5),"")</f>
        <v/>
      </c>
      <c r="T168" s="2" t="str">
        <f t="array" ref="T168">IF(ISNUMBER(K168),PERCENTILE(IF($B:$B=M168,$C:$C),0.7),"")</f>
        <v/>
      </c>
      <c r="U168" s="2" t="str">
        <f t="array" ref="U168">IF(ISNUMBER(K168),PERCENTILE(IF($B:$B=M168,$C:$C),0.75),"")</f>
        <v/>
      </c>
      <c r="V168" s="2" t="str">
        <f t="array" ref="V168">IF(ISNUMBER(K168),PERCENTILE(IF($B:$B=M168,$C:$C),0.85),"")</f>
        <v/>
      </c>
    </row>
    <row r="169" spans="1:22" x14ac:dyDescent="0.25">
      <c r="A169" s="8" t="str">
        <f>Calculations!A169</f>
        <v/>
      </c>
      <c r="B169" s="2" t="str">
        <f t="shared" si="5"/>
        <v/>
      </c>
      <c r="C169" s="10" t="str">
        <f>IFERROR(Calculations!J169,"")</f>
        <v/>
      </c>
      <c r="D169" s="10" t="str">
        <f xml:space="preserve"> IF(OR(Calculations!C169 = "",Calculations!C169 = WorkTypeString),  IFERROR(Calculations!J169,""), NA())</f>
        <v/>
      </c>
      <c r="E169" s="10">
        <f t="array" ref="E169">PERCENTILE(IF(ISERROR(D169:D5168)=FALSE,D169:D5168),CycleTimePercentile)</f>
        <v>0</v>
      </c>
      <c r="F169" s="2" t="e">
        <f xml:space="preserve"> IF(Calculations!C169 = DefectTypeString,  IFERROR(Calculations!J169,""), NA())</f>
        <v>#N/A</v>
      </c>
      <c r="G169" s="10">
        <f t="array" ref="G169">PERCENTILE(IF(ISERROR(F169:F5168)=FALSE,F169:F5168),CycleTimePercentile)</f>
        <v>0</v>
      </c>
      <c r="H169" s="2" t="e">
        <f ca="1" xml:space="preserve"> IF(OR(Calculations!C169 = "",Calculations!C169 = WorkTypeString),  Calculations!K169, NA())</f>
        <v>#N/A</v>
      </c>
      <c r="I169" s="2" t="e">
        <f xml:space="preserve"> IF(Calculations!C169 = DefectTypeString,  Calculations!K169, NA())</f>
        <v>#N/A</v>
      </c>
      <c r="K169" s="28" t="str">
        <f>IF(ISNUMBER(K168),IF(K168+TIME(1,0,0)&lt;=MAX(IndirectCompletedDates),
IF(HOUR(K168+TIME(1,0,0))&gt;FinishHour,K168+TIME((24-FinishHour)+StartHour,0,0),K168+TIME(1,0,0)),""),"")</f>
        <v/>
      </c>
      <c r="M169" s="2" t="str">
        <f t="shared" si="6"/>
        <v/>
      </c>
      <c r="N169" s="2" t="str">
        <f t="array" ref="N169">IF(ISNUMBER(K169),MIN(IF($B:$B=M169,$C:$C)),"")</f>
        <v/>
      </c>
      <c r="O169" s="10" t="str">
        <f>IF(ISNUMBER(K169),AVERAGEIF($B:$B,M169,$C:$C),"")</f>
        <v/>
      </c>
      <c r="P169" s="2" t="str">
        <f t="array" ref="P169">IF(ISNUMBER(K169),MAX(IF($B:$B=M169,$C:$C)),"")</f>
        <v/>
      </c>
      <c r="Q169" s="2" t="str">
        <f t="array" ref="Q169">IF(ISNUMBER(K169),PERCENTILE(IF($B:$B=M169,$C:$C),0.25),"")</f>
        <v/>
      </c>
      <c r="R169" s="2" t="str">
        <f t="array" ref="R169">IF(ISNUMBER(K169),PERCENTILE(IF($B:$B=M169,$C:$C),0.3),"")</f>
        <v/>
      </c>
      <c r="S169" s="2" t="str">
        <f t="array" ref="S169">IF(ISNUMBER(K169),PERCENTILE(IF($B:$B=M169,$C:$C),0.5),"")</f>
        <v/>
      </c>
      <c r="T169" s="2" t="str">
        <f t="array" ref="T169">IF(ISNUMBER(K169),PERCENTILE(IF($B:$B=M169,$C:$C),0.7),"")</f>
        <v/>
      </c>
      <c r="U169" s="2" t="str">
        <f t="array" ref="U169">IF(ISNUMBER(K169),PERCENTILE(IF($B:$B=M169,$C:$C),0.75),"")</f>
        <v/>
      </c>
      <c r="V169" s="2" t="str">
        <f t="array" ref="V169">IF(ISNUMBER(K169),PERCENTILE(IF($B:$B=M169,$C:$C),0.85),"")</f>
        <v/>
      </c>
    </row>
    <row r="170" spans="1:22" x14ac:dyDescent="0.25">
      <c r="A170" s="8" t="str">
        <f>Calculations!A170</f>
        <v/>
      </c>
      <c r="B170" s="2" t="str">
        <f t="shared" si="5"/>
        <v/>
      </c>
      <c r="C170" s="10" t="str">
        <f>IFERROR(Calculations!J170,"")</f>
        <v/>
      </c>
      <c r="D170" s="10" t="str">
        <f xml:space="preserve"> IF(OR(Calculations!C170 = "",Calculations!C170 = WorkTypeString),  IFERROR(Calculations!J170,""), NA())</f>
        <v/>
      </c>
      <c r="E170" s="10">
        <f t="array" ref="E170">PERCENTILE(IF(ISERROR(D170:D5169)=FALSE,D170:D5169),CycleTimePercentile)</f>
        <v>0</v>
      </c>
      <c r="F170" s="2" t="e">
        <f xml:space="preserve"> IF(Calculations!C170 = DefectTypeString,  IFERROR(Calculations!J170,""), NA())</f>
        <v>#N/A</v>
      </c>
      <c r="G170" s="10">
        <f t="array" ref="G170">PERCENTILE(IF(ISERROR(F170:F5169)=FALSE,F170:F5169),CycleTimePercentile)</f>
        <v>0</v>
      </c>
      <c r="H170" s="2" t="e">
        <f ca="1" xml:space="preserve"> IF(OR(Calculations!C170 = "",Calculations!C170 = WorkTypeString),  Calculations!K170, NA())</f>
        <v>#N/A</v>
      </c>
      <c r="I170" s="2" t="e">
        <f xml:space="preserve"> IF(Calculations!C170 = DefectTypeString,  Calculations!K170, NA())</f>
        <v>#N/A</v>
      </c>
      <c r="K170" s="28" t="str">
        <f>IF(ISNUMBER(K169),IF(K169+TIME(1,0,0)&lt;=MAX(IndirectCompletedDates),
IF(HOUR(K169+TIME(1,0,0))&gt;FinishHour,K169+TIME((24-FinishHour)+StartHour,0,0),K169+TIME(1,0,0)),""),"")</f>
        <v/>
      </c>
      <c r="M170" s="2" t="str">
        <f t="shared" si="6"/>
        <v/>
      </c>
      <c r="N170" s="2" t="str">
        <f t="array" ref="N170">IF(ISNUMBER(K170),MIN(IF($B:$B=M170,$C:$C)),"")</f>
        <v/>
      </c>
      <c r="O170" s="10" t="str">
        <f>IF(ISNUMBER(K170),AVERAGEIF($B:$B,M170,$C:$C),"")</f>
        <v/>
      </c>
      <c r="P170" s="2" t="str">
        <f t="array" ref="P170">IF(ISNUMBER(K170),MAX(IF($B:$B=M170,$C:$C)),"")</f>
        <v/>
      </c>
      <c r="Q170" s="2" t="str">
        <f t="array" ref="Q170">IF(ISNUMBER(K170),PERCENTILE(IF($B:$B=M170,$C:$C),0.25),"")</f>
        <v/>
      </c>
      <c r="R170" s="2" t="str">
        <f t="array" ref="R170">IF(ISNUMBER(K170),PERCENTILE(IF($B:$B=M170,$C:$C),0.3),"")</f>
        <v/>
      </c>
      <c r="S170" s="2" t="str">
        <f t="array" ref="S170">IF(ISNUMBER(K170),PERCENTILE(IF($B:$B=M170,$C:$C),0.5),"")</f>
        <v/>
      </c>
      <c r="T170" s="2" t="str">
        <f t="array" ref="T170">IF(ISNUMBER(K170),PERCENTILE(IF($B:$B=M170,$C:$C),0.7),"")</f>
        <v/>
      </c>
      <c r="U170" s="2" t="str">
        <f t="array" ref="U170">IF(ISNUMBER(K170),PERCENTILE(IF($B:$B=M170,$C:$C),0.75),"")</f>
        <v/>
      </c>
      <c r="V170" s="2" t="str">
        <f t="array" ref="V170">IF(ISNUMBER(K170),PERCENTILE(IF($B:$B=M170,$C:$C),0.85),"")</f>
        <v/>
      </c>
    </row>
    <row r="171" spans="1:22" x14ac:dyDescent="0.25">
      <c r="A171" s="8" t="str">
        <f>Calculations!A171</f>
        <v/>
      </c>
      <c r="B171" s="2" t="str">
        <f t="shared" si="5"/>
        <v/>
      </c>
      <c r="C171" s="10" t="str">
        <f>IFERROR(Calculations!J171,"")</f>
        <v/>
      </c>
      <c r="D171" s="10" t="str">
        <f xml:space="preserve"> IF(OR(Calculations!C171 = "",Calculations!C171 = WorkTypeString),  IFERROR(Calculations!J171,""), NA())</f>
        <v/>
      </c>
      <c r="E171" s="10">
        <f t="array" ref="E171">PERCENTILE(IF(ISERROR(D171:D5170)=FALSE,D171:D5170),CycleTimePercentile)</f>
        <v>0</v>
      </c>
      <c r="F171" s="2" t="e">
        <f xml:space="preserve"> IF(Calculations!C171 = DefectTypeString,  IFERROR(Calculations!J171,""), NA())</f>
        <v>#N/A</v>
      </c>
      <c r="G171" s="10">
        <f t="array" ref="G171">PERCENTILE(IF(ISERROR(F171:F5170)=FALSE,F171:F5170),CycleTimePercentile)</f>
        <v>0</v>
      </c>
      <c r="H171" s="2" t="e">
        <f ca="1" xml:space="preserve"> IF(OR(Calculations!C171 = "",Calculations!C171 = WorkTypeString),  Calculations!K171, NA())</f>
        <v>#N/A</v>
      </c>
      <c r="I171" s="2" t="e">
        <f xml:space="preserve"> IF(Calculations!C171 = DefectTypeString,  Calculations!K171, NA())</f>
        <v>#N/A</v>
      </c>
      <c r="K171" s="28" t="str">
        <f>IF(ISNUMBER(K170),IF(K170+TIME(1,0,0)&lt;=MAX(IndirectCompletedDates),
IF(HOUR(K170+TIME(1,0,0))&gt;FinishHour,K170+TIME((24-FinishHour)+StartHour,0,0),K170+TIME(1,0,0)),""),"")</f>
        <v/>
      </c>
      <c r="M171" s="2" t="str">
        <f t="shared" si="6"/>
        <v/>
      </c>
      <c r="N171" s="2" t="str">
        <f t="array" ref="N171">IF(ISNUMBER(K171),MIN(IF($B:$B=M171,$C:$C)),"")</f>
        <v/>
      </c>
      <c r="O171" s="10" t="str">
        <f>IF(ISNUMBER(K171),AVERAGEIF($B:$B,M171,$C:$C),"")</f>
        <v/>
      </c>
      <c r="P171" s="2" t="str">
        <f t="array" ref="P171">IF(ISNUMBER(K171),MAX(IF($B:$B=M171,$C:$C)),"")</f>
        <v/>
      </c>
      <c r="Q171" s="2" t="str">
        <f t="array" ref="Q171">IF(ISNUMBER(K171),PERCENTILE(IF($B:$B=M171,$C:$C),0.25),"")</f>
        <v/>
      </c>
      <c r="R171" s="2" t="str">
        <f t="array" ref="R171">IF(ISNUMBER(K171),PERCENTILE(IF($B:$B=M171,$C:$C),0.3),"")</f>
        <v/>
      </c>
      <c r="S171" s="2" t="str">
        <f t="array" ref="S171">IF(ISNUMBER(K171),PERCENTILE(IF($B:$B=M171,$C:$C),0.5),"")</f>
        <v/>
      </c>
      <c r="T171" s="2" t="str">
        <f t="array" ref="T171">IF(ISNUMBER(K171),PERCENTILE(IF($B:$B=M171,$C:$C),0.7),"")</f>
        <v/>
      </c>
      <c r="U171" s="2" t="str">
        <f t="array" ref="U171">IF(ISNUMBER(K171),PERCENTILE(IF($B:$B=M171,$C:$C),0.75),"")</f>
        <v/>
      </c>
      <c r="V171" s="2" t="str">
        <f t="array" ref="V171">IF(ISNUMBER(K171),PERCENTILE(IF($B:$B=M171,$C:$C),0.85),"")</f>
        <v/>
      </c>
    </row>
    <row r="172" spans="1:22" x14ac:dyDescent="0.25">
      <c r="A172" s="8" t="str">
        <f>Calculations!A172</f>
        <v/>
      </c>
      <c r="B172" s="2" t="str">
        <f t="shared" si="5"/>
        <v/>
      </c>
      <c r="C172" s="10" t="str">
        <f>IFERROR(Calculations!J172,"")</f>
        <v/>
      </c>
      <c r="D172" s="10" t="str">
        <f xml:space="preserve"> IF(OR(Calculations!C172 = "",Calculations!C172 = WorkTypeString),  IFERROR(Calculations!J172,""), NA())</f>
        <v/>
      </c>
      <c r="E172" s="10">
        <f t="array" ref="E172">PERCENTILE(IF(ISERROR(D172:D5171)=FALSE,D172:D5171),CycleTimePercentile)</f>
        <v>0</v>
      </c>
      <c r="F172" s="2" t="e">
        <f xml:space="preserve"> IF(Calculations!C172 = DefectTypeString,  IFERROR(Calculations!J172,""), NA())</f>
        <v>#N/A</v>
      </c>
      <c r="G172" s="10">
        <f t="array" ref="G172">PERCENTILE(IF(ISERROR(F172:F5171)=FALSE,F172:F5171),CycleTimePercentile)</f>
        <v>0</v>
      </c>
      <c r="H172" s="2" t="e">
        <f ca="1" xml:space="preserve"> IF(OR(Calculations!C172 = "",Calculations!C172 = WorkTypeString),  Calculations!K172, NA())</f>
        <v>#N/A</v>
      </c>
      <c r="I172" s="2" t="e">
        <f xml:space="preserve"> IF(Calculations!C172 = DefectTypeString,  Calculations!K172, NA())</f>
        <v>#N/A</v>
      </c>
      <c r="K172" s="28" t="str">
        <f>IF(ISNUMBER(K171),IF(K171+TIME(1,0,0)&lt;=MAX(IndirectCompletedDates),
IF(HOUR(K171+TIME(1,0,0))&gt;FinishHour,K171+TIME((24-FinishHour)+StartHour,0,0),K171+TIME(1,0,0)),""),"")</f>
        <v/>
      </c>
      <c r="M172" s="2" t="str">
        <f t="shared" si="6"/>
        <v/>
      </c>
      <c r="N172" s="2" t="str">
        <f t="array" ref="N172">IF(ISNUMBER(K172),MIN(IF($B:$B=M172,$C:$C)),"")</f>
        <v/>
      </c>
      <c r="O172" s="10" t="str">
        <f>IF(ISNUMBER(K172),AVERAGEIF($B:$B,M172,$C:$C),"")</f>
        <v/>
      </c>
      <c r="P172" s="2" t="str">
        <f t="array" ref="P172">IF(ISNUMBER(K172),MAX(IF($B:$B=M172,$C:$C)),"")</f>
        <v/>
      </c>
      <c r="Q172" s="2" t="str">
        <f t="array" ref="Q172">IF(ISNUMBER(K172),PERCENTILE(IF($B:$B=M172,$C:$C),0.25),"")</f>
        <v/>
      </c>
      <c r="R172" s="2" t="str">
        <f t="array" ref="R172">IF(ISNUMBER(K172),PERCENTILE(IF($B:$B=M172,$C:$C),0.3),"")</f>
        <v/>
      </c>
      <c r="S172" s="2" t="str">
        <f t="array" ref="S172">IF(ISNUMBER(K172),PERCENTILE(IF($B:$B=M172,$C:$C),0.5),"")</f>
        <v/>
      </c>
      <c r="T172" s="2" t="str">
        <f t="array" ref="T172">IF(ISNUMBER(K172),PERCENTILE(IF($B:$B=M172,$C:$C),0.7),"")</f>
        <v/>
      </c>
      <c r="U172" s="2" t="str">
        <f t="array" ref="U172">IF(ISNUMBER(K172),PERCENTILE(IF($B:$B=M172,$C:$C),0.75),"")</f>
        <v/>
      </c>
      <c r="V172" s="2" t="str">
        <f t="array" ref="V172">IF(ISNUMBER(K172),PERCENTILE(IF($B:$B=M172,$C:$C),0.85),"")</f>
        <v/>
      </c>
    </row>
    <row r="173" spans="1:22" x14ac:dyDescent="0.25">
      <c r="A173" s="8" t="str">
        <f>Calculations!A173</f>
        <v/>
      </c>
      <c r="B173" s="2" t="str">
        <f t="shared" si="5"/>
        <v/>
      </c>
      <c r="C173" s="10" t="str">
        <f>IFERROR(Calculations!J173,"")</f>
        <v/>
      </c>
      <c r="D173" s="10" t="str">
        <f xml:space="preserve"> IF(OR(Calculations!C173 = "",Calculations!C173 = WorkTypeString),  IFERROR(Calculations!J173,""), NA())</f>
        <v/>
      </c>
      <c r="E173" s="10">
        <f t="array" ref="E173">PERCENTILE(IF(ISERROR(D173:D5172)=FALSE,D173:D5172),CycleTimePercentile)</f>
        <v>0</v>
      </c>
      <c r="F173" s="2" t="e">
        <f xml:space="preserve"> IF(Calculations!C173 = DefectTypeString,  IFERROR(Calculations!J173,""), NA())</f>
        <v>#N/A</v>
      </c>
      <c r="G173" s="10">
        <f t="array" ref="G173">PERCENTILE(IF(ISERROR(F173:F5172)=FALSE,F173:F5172),CycleTimePercentile)</f>
        <v>0</v>
      </c>
      <c r="H173" s="2" t="e">
        <f ca="1" xml:space="preserve"> IF(OR(Calculations!C173 = "",Calculations!C173 = WorkTypeString),  Calculations!K173, NA())</f>
        <v>#N/A</v>
      </c>
      <c r="I173" s="2" t="e">
        <f xml:space="preserve"> IF(Calculations!C173 = DefectTypeString,  Calculations!K173, NA())</f>
        <v>#N/A</v>
      </c>
      <c r="K173" s="28" t="str">
        <f>IF(ISNUMBER(K172),IF(K172+TIME(1,0,0)&lt;=MAX(IndirectCompletedDates),
IF(HOUR(K172+TIME(1,0,0))&gt;FinishHour,K172+TIME((24-FinishHour)+StartHour,0,0),K172+TIME(1,0,0)),""),"")</f>
        <v/>
      </c>
      <c r="M173" s="2" t="str">
        <f t="shared" si="6"/>
        <v/>
      </c>
      <c r="N173" s="2" t="str">
        <f t="array" ref="N173">IF(ISNUMBER(K173),MIN(IF($B:$B=M173,$C:$C)),"")</f>
        <v/>
      </c>
      <c r="O173" s="10" t="str">
        <f>IF(ISNUMBER(K173),AVERAGEIF($B:$B,M173,$C:$C),"")</f>
        <v/>
      </c>
      <c r="P173" s="2" t="str">
        <f t="array" ref="P173">IF(ISNUMBER(K173),MAX(IF($B:$B=M173,$C:$C)),"")</f>
        <v/>
      </c>
      <c r="Q173" s="2" t="str">
        <f t="array" ref="Q173">IF(ISNUMBER(K173),PERCENTILE(IF($B:$B=M173,$C:$C),0.25),"")</f>
        <v/>
      </c>
      <c r="R173" s="2" t="str">
        <f t="array" ref="R173">IF(ISNUMBER(K173),PERCENTILE(IF($B:$B=M173,$C:$C),0.3),"")</f>
        <v/>
      </c>
      <c r="S173" s="2" t="str">
        <f t="array" ref="S173">IF(ISNUMBER(K173),PERCENTILE(IF($B:$B=M173,$C:$C),0.5),"")</f>
        <v/>
      </c>
      <c r="T173" s="2" t="str">
        <f t="array" ref="T173">IF(ISNUMBER(K173),PERCENTILE(IF($B:$B=M173,$C:$C),0.7),"")</f>
        <v/>
      </c>
      <c r="U173" s="2" t="str">
        <f t="array" ref="U173">IF(ISNUMBER(K173),PERCENTILE(IF($B:$B=M173,$C:$C),0.75),"")</f>
        <v/>
      </c>
      <c r="V173" s="2" t="str">
        <f t="array" ref="V173">IF(ISNUMBER(K173),PERCENTILE(IF($B:$B=M173,$C:$C),0.85),"")</f>
        <v/>
      </c>
    </row>
    <row r="174" spans="1:22" x14ac:dyDescent="0.25">
      <c r="A174" s="8" t="str">
        <f>Calculations!A174</f>
        <v/>
      </c>
      <c r="B174" s="2" t="str">
        <f t="shared" si="5"/>
        <v/>
      </c>
      <c r="C174" s="10" t="str">
        <f>IFERROR(Calculations!J174,"")</f>
        <v/>
      </c>
      <c r="D174" s="10" t="str">
        <f xml:space="preserve"> IF(OR(Calculations!C174 = "",Calculations!C174 = WorkTypeString),  IFERROR(Calculations!J174,""), NA())</f>
        <v/>
      </c>
      <c r="E174" s="10">
        <f t="array" ref="E174">PERCENTILE(IF(ISERROR(D174:D5173)=FALSE,D174:D5173),CycleTimePercentile)</f>
        <v>0</v>
      </c>
      <c r="F174" s="2" t="e">
        <f xml:space="preserve"> IF(Calculations!C174 = DefectTypeString,  IFERROR(Calculations!J174,""), NA())</f>
        <v>#N/A</v>
      </c>
      <c r="G174" s="10">
        <f t="array" ref="G174">PERCENTILE(IF(ISERROR(F174:F5173)=FALSE,F174:F5173),CycleTimePercentile)</f>
        <v>0</v>
      </c>
      <c r="H174" s="2" t="e">
        <f ca="1" xml:space="preserve"> IF(OR(Calculations!C174 = "",Calculations!C174 = WorkTypeString),  Calculations!K174, NA())</f>
        <v>#N/A</v>
      </c>
      <c r="I174" s="2" t="e">
        <f xml:space="preserve"> IF(Calculations!C174 = DefectTypeString,  Calculations!K174, NA())</f>
        <v>#N/A</v>
      </c>
      <c r="K174" s="28" t="str">
        <f>IF(ISNUMBER(K173),IF(K173+TIME(1,0,0)&lt;=MAX(IndirectCompletedDates),
IF(HOUR(K173+TIME(1,0,0))&gt;FinishHour,K173+TIME((24-FinishHour)+StartHour,0,0),K173+TIME(1,0,0)),""),"")</f>
        <v/>
      </c>
      <c r="M174" s="2" t="str">
        <f t="shared" si="6"/>
        <v/>
      </c>
      <c r="N174" s="2" t="str">
        <f t="array" ref="N174">IF(ISNUMBER(K174),MIN(IF($B:$B=M174,$C:$C)),"")</f>
        <v/>
      </c>
      <c r="O174" s="10" t="str">
        <f>IF(ISNUMBER(K174),AVERAGEIF($B:$B,M174,$C:$C),"")</f>
        <v/>
      </c>
      <c r="P174" s="2" t="str">
        <f t="array" ref="P174">IF(ISNUMBER(K174),MAX(IF($B:$B=M174,$C:$C)),"")</f>
        <v/>
      </c>
      <c r="Q174" s="2" t="str">
        <f t="array" ref="Q174">IF(ISNUMBER(K174),PERCENTILE(IF($B:$B=M174,$C:$C),0.25),"")</f>
        <v/>
      </c>
      <c r="R174" s="2" t="str">
        <f t="array" ref="R174">IF(ISNUMBER(K174),PERCENTILE(IF($B:$B=M174,$C:$C),0.3),"")</f>
        <v/>
      </c>
      <c r="S174" s="2" t="str">
        <f t="array" ref="S174">IF(ISNUMBER(K174),PERCENTILE(IF($B:$B=M174,$C:$C),0.5),"")</f>
        <v/>
      </c>
      <c r="T174" s="2" t="str">
        <f t="array" ref="T174">IF(ISNUMBER(K174),PERCENTILE(IF($B:$B=M174,$C:$C),0.7),"")</f>
        <v/>
      </c>
      <c r="U174" s="2" t="str">
        <f t="array" ref="U174">IF(ISNUMBER(K174),PERCENTILE(IF($B:$B=M174,$C:$C),0.75),"")</f>
        <v/>
      </c>
      <c r="V174" s="2" t="str">
        <f t="array" ref="V174">IF(ISNUMBER(K174),PERCENTILE(IF($B:$B=M174,$C:$C),0.85),"")</f>
        <v/>
      </c>
    </row>
    <row r="175" spans="1:22" x14ac:dyDescent="0.25">
      <c r="A175" s="8" t="str">
        <f>Calculations!A175</f>
        <v/>
      </c>
      <c r="B175" s="2" t="str">
        <f t="shared" si="5"/>
        <v/>
      </c>
      <c r="C175" s="10" t="str">
        <f>IFERROR(Calculations!J175,"")</f>
        <v/>
      </c>
      <c r="D175" s="10" t="str">
        <f xml:space="preserve"> IF(OR(Calculations!C175 = "",Calculations!C175 = WorkTypeString),  IFERROR(Calculations!J175,""), NA())</f>
        <v/>
      </c>
      <c r="E175" s="10">
        <f t="array" ref="E175">PERCENTILE(IF(ISERROR(D175:D5174)=FALSE,D175:D5174),CycleTimePercentile)</f>
        <v>0</v>
      </c>
      <c r="F175" s="2" t="e">
        <f xml:space="preserve"> IF(Calculations!C175 = DefectTypeString,  IFERROR(Calculations!J175,""), NA())</f>
        <v>#N/A</v>
      </c>
      <c r="G175" s="10">
        <f t="array" ref="G175">PERCENTILE(IF(ISERROR(F175:F5174)=FALSE,F175:F5174),CycleTimePercentile)</f>
        <v>0</v>
      </c>
      <c r="H175" s="2" t="e">
        <f ca="1" xml:space="preserve"> IF(OR(Calculations!C175 = "",Calculations!C175 = WorkTypeString),  Calculations!K175, NA())</f>
        <v>#N/A</v>
      </c>
      <c r="I175" s="2" t="e">
        <f xml:space="preserve"> IF(Calculations!C175 = DefectTypeString,  Calculations!K175, NA())</f>
        <v>#N/A</v>
      </c>
      <c r="K175" s="28" t="str">
        <f>IF(ISNUMBER(K174),IF(K174+TIME(1,0,0)&lt;=MAX(IndirectCompletedDates),
IF(HOUR(K174+TIME(1,0,0))&gt;FinishHour,K174+TIME((24-FinishHour)+StartHour,0,0),K174+TIME(1,0,0)),""),"")</f>
        <v/>
      </c>
      <c r="M175" s="2" t="str">
        <f t="shared" si="6"/>
        <v/>
      </c>
      <c r="N175" s="2" t="str">
        <f t="array" ref="N175">IF(ISNUMBER(K175),MIN(IF($B:$B=M175,$C:$C)),"")</f>
        <v/>
      </c>
      <c r="O175" s="10" t="str">
        <f>IF(ISNUMBER(K175),AVERAGEIF($B:$B,M175,$C:$C),"")</f>
        <v/>
      </c>
      <c r="P175" s="2" t="str">
        <f t="array" ref="P175">IF(ISNUMBER(K175),MAX(IF($B:$B=M175,$C:$C)),"")</f>
        <v/>
      </c>
      <c r="Q175" s="2" t="str">
        <f t="array" ref="Q175">IF(ISNUMBER(K175),PERCENTILE(IF($B:$B=M175,$C:$C),0.25),"")</f>
        <v/>
      </c>
      <c r="R175" s="2" t="str">
        <f t="array" ref="R175">IF(ISNUMBER(K175),PERCENTILE(IF($B:$B=M175,$C:$C),0.3),"")</f>
        <v/>
      </c>
      <c r="S175" s="2" t="str">
        <f t="array" ref="S175">IF(ISNUMBER(K175),PERCENTILE(IF($B:$B=M175,$C:$C),0.5),"")</f>
        <v/>
      </c>
      <c r="T175" s="2" t="str">
        <f t="array" ref="T175">IF(ISNUMBER(K175),PERCENTILE(IF($B:$B=M175,$C:$C),0.7),"")</f>
        <v/>
      </c>
      <c r="U175" s="2" t="str">
        <f t="array" ref="U175">IF(ISNUMBER(K175),PERCENTILE(IF($B:$B=M175,$C:$C),0.75),"")</f>
        <v/>
      </c>
      <c r="V175" s="2" t="str">
        <f t="array" ref="V175">IF(ISNUMBER(K175),PERCENTILE(IF($B:$B=M175,$C:$C),0.85),"")</f>
        <v/>
      </c>
    </row>
    <row r="176" spans="1:22" x14ac:dyDescent="0.25">
      <c r="A176" s="8" t="str">
        <f>Calculations!A176</f>
        <v/>
      </c>
      <c r="B176" s="2" t="str">
        <f t="shared" si="5"/>
        <v/>
      </c>
      <c r="C176" s="10" t="str">
        <f>IFERROR(Calculations!J176,"")</f>
        <v/>
      </c>
      <c r="D176" s="10" t="str">
        <f xml:space="preserve"> IF(OR(Calculations!C176 = "",Calculations!C176 = WorkTypeString),  IFERROR(Calculations!J176,""), NA())</f>
        <v/>
      </c>
      <c r="E176" s="10">
        <f t="array" ref="E176">PERCENTILE(IF(ISERROR(D176:D5175)=FALSE,D176:D5175),CycleTimePercentile)</f>
        <v>0</v>
      </c>
      <c r="F176" s="2" t="e">
        <f xml:space="preserve"> IF(Calculations!C176 = DefectTypeString,  IFERROR(Calculations!J176,""), NA())</f>
        <v>#N/A</v>
      </c>
      <c r="G176" s="10">
        <f t="array" ref="G176">PERCENTILE(IF(ISERROR(F176:F5175)=FALSE,F176:F5175),CycleTimePercentile)</f>
        <v>0</v>
      </c>
      <c r="H176" s="2" t="e">
        <f ca="1" xml:space="preserve"> IF(OR(Calculations!C176 = "",Calculations!C176 = WorkTypeString),  Calculations!K176, NA())</f>
        <v>#N/A</v>
      </c>
      <c r="I176" s="2" t="e">
        <f xml:space="preserve"> IF(Calculations!C176 = DefectTypeString,  Calculations!K176, NA())</f>
        <v>#N/A</v>
      </c>
      <c r="K176" s="28" t="str">
        <f>IF(ISNUMBER(K175),IF(K175+TIME(1,0,0)&lt;=MAX(IndirectCompletedDates),
IF(HOUR(K175+TIME(1,0,0))&gt;FinishHour,K175+TIME((24-FinishHour)+StartHour,0,0),K175+TIME(1,0,0)),""),"")</f>
        <v/>
      </c>
      <c r="M176" s="2" t="str">
        <f t="shared" si="6"/>
        <v/>
      </c>
      <c r="N176" s="2" t="str">
        <f t="array" ref="N176">IF(ISNUMBER(K176),MIN(IF($B:$B=M176,$C:$C)),"")</f>
        <v/>
      </c>
      <c r="O176" s="10" t="str">
        <f>IF(ISNUMBER(K176),AVERAGEIF($B:$B,M176,$C:$C),"")</f>
        <v/>
      </c>
      <c r="P176" s="2" t="str">
        <f t="array" ref="P176">IF(ISNUMBER(K176),MAX(IF($B:$B=M176,$C:$C)),"")</f>
        <v/>
      </c>
      <c r="Q176" s="2" t="str">
        <f t="array" ref="Q176">IF(ISNUMBER(K176),PERCENTILE(IF($B:$B=M176,$C:$C),0.25),"")</f>
        <v/>
      </c>
      <c r="R176" s="2" t="str">
        <f t="array" ref="R176">IF(ISNUMBER(K176),PERCENTILE(IF($B:$B=M176,$C:$C),0.3),"")</f>
        <v/>
      </c>
      <c r="S176" s="2" t="str">
        <f t="array" ref="S176">IF(ISNUMBER(K176),PERCENTILE(IF($B:$B=M176,$C:$C),0.5),"")</f>
        <v/>
      </c>
      <c r="T176" s="2" t="str">
        <f t="array" ref="T176">IF(ISNUMBER(K176),PERCENTILE(IF($B:$B=M176,$C:$C),0.7),"")</f>
        <v/>
      </c>
      <c r="U176" s="2" t="str">
        <f t="array" ref="U176">IF(ISNUMBER(K176),PERCENTILE(IF($B:$B=M176,$C:$C),0.75),"")</f>
        <v/>
      </c>
      <c r="V176" s="2" t="str">
        <f t="array" ref="V176">IF(ISNUMBER(K176),PERCENTILE(IF($B:$B=M176,$C:$C),0.85),"")</f>
        <v/>
      </c>
    </row>
    <row r="177" spans="1:22" x14ac:dyDescent="0.25">
      <c r="A177" s="8" t="str">
        <f>Calculations!A177</f>
        <v/>
      </c>
      <c r="B177" s="2" t="str">
        <f t="shared" si="5"/>
        <v/>
      </c>
      <c r="C177" s="10" t="str">
        <f>IFERROR(Calculations!J177,"")</f>
        <v/>
      </c>
      <c r="D177" s="10" t="str">
        <f xml:space="preserve"> IF(OR(Calculations!C177 = "",Calculations!C177 = WorkTypeString),  IFERROR(Calculations!J177,""), NA())</f>
        <v/>
      </c>
      <c r="E177" s="10">
        <f t="array" ref="E177">PERCENTILE(IF(ISERROR(D177:D5176)=FALSE,D177:D5176),CycleTimePercentile)</f>
        <v>0</v>
      </c>
      <c r="F177" s="2" t="e">
        <f xml:space="preserve"> IF(Calculations!C177 = DefectTypeString,  IFERROR(Calculations!J177,""), NA())</f>
        <v>#N/A</v>
      </c>
      <c r="G177" s="10">
        <f t="array" ref="G177">PERCENTILE(IF(ISERROR(F177:F5176)=FALSE,F177:F5176),CycleTimePercentile)</f>
        <v>0</v>
      </c>
      <c r="H177" s="2" t="e">
        <f ca="1" xml:space="preserve"> IF(OR(Calculations!C177 = "",Calculations!C177 = WorkTypeString),  Calculations!K177, NA())</f>
        <v>#N/A</v>
      </c>
      <c r="I177" s="2" t="e">
        <f xml:space="preserve"> IF(Calculations!C177 = DefectTypeString,  Calculations!K177, NA())</f>
        <v>#N/A</v>
      </c>
      <c r="K177" s="28" t="str">
        <f>IF(ISNUMBER(K176),IF(K176+TIME(1,0,0)&lt;=MAX(IndirectCompletedDates),
IF(HOUR(K176+TIME(1,0,0))&gt;FinishHour,K176+TIME((24-FinishHour)+StartHour,0,0),K176+TIME(1,0,0)),""),"")</f>
        <v/>
      </c>
      <c r="M177" s="2" t="str">
        <f t="shared" si="6"/>
        <v/>
      </c>
      <c r="N177" s="2" t="str">
        <f t="array" ref="N177">IF(ISNUMBER(K177),MIN(IF($B:$B=M177,$C:$C)),"")</f>
        <v/>
      </c>
      <c r="O177" s="10" t="str">
        <f>IF(ISNUMBER(K177),AVERAGEIF($B:$B,M177,$C:$C),"")</f>
        <v/>
      </c>
      <c r="P177" s="2" t="str">
        <f t="array" ref="P177">IF(ISNUMBER(K177),MAX(IF($B:$B=M177,$C:$C)),"")</f>
        <v/>
      </c>
      <c r="Q177" s="2" t="str">
        <f t="array" ref="Q177">IF(ISNUMBER(K177),PERCENTILE(IF($B:$B=M177,$C:$C),0.25),"")</f>
        <v/>
      </c>
      <c r="R177" s="2" t="str">
        <f t="array" ref="R177">IF(ISNUMBER(K177),PERCENTILE(IF($B:$B=M177,$C:$C),0.3),"")</f>
        <v/>
      </c>
      <c r="S177" s="2" t="str">
        <f t="array" ref="S177">IF(ISNUMBER(K177),PERCENTILE(IF($B:$B=M177,$C:$C),0.5),"")</f>
        <v/>
      </c>
      <c r="T177" s="2" t="str">
        <f t="array" ref="T177">IF(ISNUMBER(K177),PERCENTILE(IF($B:$B=M177,$C:$C),0.7),"")</f>
        <v/>
      </c>
      <c r="U177" s="2" t="str">
        <f t="array" ref="U177">IF(ISNUMBER(K177),PERCENTILE(IF($B:$B=M177,$C:$C),0.75),"")</f>
        <v/>
      </c>
      <c r="V177" s="2" t="str">
        <f t="array" ref="V177">IF(ISNUMBER(K177),PERCENTILE(IF($B:$B=M177,$C:$C),0.85),"")</f>
        <v/>
      </c>
    </row>
    <row r="178" spans="1:22" x14ac:dyDescent="0.25">
      <c r="A178" s="8" t="str">
        <f>Calculations!A178</f>
        <v/>
      </c>
      <c r="B178" s="2" t="str">
        <f t="shared" si="5"/>
        <v/>
      </c>
      <c r="C178" s="10" t="str">
        <f>IFERROR(Calculations!J178,"")</f>
        <v/>
      </c>
      <c r="D178" s="10" t="str">
        <f xml:space="preserve"> IF(OR(Calculations!C178 = "",Calculations!C178 = WorkTypeString),  IFERROR(Calculations!J178,""), NA())</f>
        <v/>
      </c>
      <c r="E178" s="10">
        <f t="array" ref="E178">PERCENTILE(IF(ISERROR(D178:D5177)=FALSE,D178:D5177),CycleTimePercentile)</f>
        <v>0</v>
      </c>
      <c r="F178" s="2" t="e">
        <f xml:space="preserve"> IF(Calculations!C178 = DefectTypeString,  IFERROR(Calculations!J178,""), NA())</f>
        <v>#N/A</v>
      </c>
      <c r="G178" s="10">
        <f t="array" ref="G178">PERCENTILE(IF(ISERROR(F178:F5177)=FALSE,F178:F5177),CycleTimePercentile)</f>
        <v>0</v>
      </c>
      <c r="H178" s="2" t="e">
        <f ca="1" xml:space="preserve"> IF(OR(Calculations!C178 = "",Calculations!C178 = WorkTypeString),  Calculations!K178, NA())</f>
        <v>#N/A</v>
      </c>
      <c r="I178" s="2" t="e">
        <f xml:space="preserve"> IF(Calculations!C178 = DefectTypeString,  Calculations!K178, NA())</f>
        <v>#N/A</v>
      </c>
      <c r="K178" s="28" t="str">
        <f>IF(ISNUMBER(K177),IF(K177+TIME(1,0,0)&lt;=MAX(IndirectCompletedDates),
IF(HOUR(K177+TIME(1,0,0))&gt;FinishHour,K177+TIME((24-FinishHour)+StartHour,0,0),K177+TIME(1,0,0)),""),"")</f>
        <v/>
      </c>
      <c r="M178" s="2" t="str">
        <f t="shared" si="6"/>
        <v/>
      </c>
      <c r="N178" s="2" t="str">
        <f t="array" ref="N178">IF(ISNUMBER(K178),MIN(IF($B:$B=M178,$C:$C)),"")</f>
        <v/>
      </c>
      <c r="O178" s="10" t="str">
        <f>IF(ISNUMBER(K178),AVERAGEIF($B:$B,M178,$C:$C),"")</f>
        <v/>
      </c>
      <c r="P178" s="2" t="str">
        <f t="array" ref="P178">IF(ISNUMBER(K178),MAX(IF($B:$B=M178,$C:$C)),"")</f>
        <v/>
      </c>
      <c r="Q178" s="2" t="str">
        <f t="array" ref="Q178">IF(ISNUMBER(K178),PERCENTILE(IF($B:$B=M178,$C:$C),0.25),"")</f>
        <v/>
      </c>
      <c r="R178" s="2" t="str">
        <f t="array" ref="R178">IF(ISNUMBER(K178),PERCENTILE(IF($B:$B=M178,$C:$C),0.3),"")</f>
        <v/>
      </c>
      <c r="S178" s="2" t="str">
        <f t="array" ref="S178">IF(ISNUMBER(K178),PERCENTILE(IF($B:$B=M178,$C:$C),0.5),"")</f>
        <v/>
      </c>
      <c r="T178" s="2" t="str">
        <f t="array" ref="T178">IF(ISNUMBER(K178),PERCENTILE(IF($B:$B=M178,$C:$C),0.7),"")</f>
        <v/>
      </c>
      <c r="U178" s="2" t="str">
        <f t="array" ref="U178">IF(ISNUMBER(K178),PERCENTILE(IF($B:$B=M178,$C:$C),0.75),"")</f>
        <v/>
      </c>
      <c r="V178" s="2" t="str">
        <f t="array" ref="V178">IF(ISNUMBER(K178),PERCENTILE(IF($B:$B=M178,$C:$C),0.85),"")</f>
        <v/>
      </c>
    </row>
    <row r="179" spans="1:22" x14ac:dyDescent="0.25">
      <c r="A179" s="8" t="str">
        <f>Calculations!A179</f>
        <v/>
      </c>
      <c r="B179" s="2" t="str">
        <f t="shared" si="5"/>
        <v/>
      </c>
      <c r="C179" s="10" t="str">
        <f>IFERROR(Calculations!J179,"")</f>
        <v/>
      </c>
      <c r="D179" s="10" t="str">
        <f xml:space="preserve"> IF(OR(Calculations!C179 = "",Calculations!C179 = WorkTypeString),  IFERROR(Calculations!J179,""), NA())</f>
        <v/>
      </c>
      <c r="E179" s="10">
        <f t="array" ref="E179">PERCENTILE(IF(ISERROR(D179:D5178)=FALSE,D179:D5178),CycleTimePercentile)</f>
        <v>0</v>
      </c>
      <c r="F179" s="2" t="e">
        <f xml:space="preserve"> IF(Calculations!C179 = DefectTypeString,  IFERROR(Calculations!J179,""), NA())</f>
        <v>#N/A</v>
      </c>
      <c r="G179" s="10">
        <f t="array" ref="G179">PERCENTILE(IF(ISERROR(F179:F5178)=FALSE,F179:F5178),CycleTimePercentile)</f>
        <v>0</v>
      </c>
      <c r="H179" s="2" t="e">
        <f ca="1" xml:space="preserve"> IF(OR(Calculations!C179 = "",Calculations!C179 = WorkTypeString),  Calculations!K179, NA())</f>
        <v>#N/A</v>
      </c>
      <c r="I179" s="2" t="e">
        <f xml:space="preserve"> IF(Calculations!C179 = DefectTypeString,  Calculations!K179, NA())</f>
        <v>#N/A</v>
      </c>
      <c r="K179" s="28" t="str">
        <f>IF(ISNUMBER(K178),IF(K178+TIME(1,0,0)&lt;=MAX(IndirectCompletedDates),
IF(HOUR(K178+TIME(1,0,0))&gt;FinishHour,K178+TIME((24-FinishHour)+StartHour,0,0),K178+TIME(1,0,0)),""),"")</f>
        <v/>
      </c>
      <c r="M179" s="2" t="str">
        <f t="shared" si="6"/>
        <v/>
      </c>
      <c r="N179" s="2" t="str">
        <f t="array" ref="N179">IF(ISNUMBER(K179),MIN(IF($B:$B=M179,$C:$C)),"")</f>
        <v/>
      </c>
      <c r="O179" s="10" t="str">
        <f>IF(ISNUMBER(K179),AVERAGEIF($B:$B,M179,$C:$C),"")</f>
        <v/>
      </c>
      <c r="P179" s="2" t="str">
        <f t="array" ref="P179">IF(ISNUMBER(K179),MAX(IF($B:$B=M179,$C:$C)),"")</f>
        <v/>
      </c>
      <c r="Q179" s="2" t="str">
        <f t="array" ref="Q179">IF(ISNUMBER(K179),PERCENTILE(IF($B:$B=M179,$C:$C),0.25),"")</f>
        <v/>
      </c>
      <c r="R179" s="2" t="str">
        <f t="array" ref="R179">IF(ISNUMBER(K179),PERCENTILE(IF($B:$B=M179,$C:$C),0.3),"")</f>
        <v/>
      </c>
      <c r="S179" s="2" t="str">
        <f t="array" ref="S179">IF(ISNUMBER(K179),PERCENTILE(IF($B:$B=M179,$C:$C),0.5),"")</f>
        <v/>
      </c>
      <c r="T179" s="2" t="str">
        <f t="array" ref="T179">IF(ISNUMBER(K179),PERCENTILE(IF($B:$B=M179,$C:$C),0.7),"")</f>
        <v/>
      </c>
      <c r="U179" s="2" t="str">
        <f t="array" ref="U179">IF(ISNUMBER(K179),PERCENTILE(IF($B:$B=M179,$C:$C),0.75),"")</f>
        <v/>
      </c>
      <c r="V179" s="2" t="str">
        <f t="array" ref="V179">IF(ISNUMBER(K179),PERCENTILE(IF($B:$B=M179,$C:$C),0.85),"")</f>
        <v/>
      </c>
    </row>
    <row r="180" spans="1:22" x14ac:dyDescent="0.25">
      <c r="A180" s="8" t="str">
        <f>Calculations!A180</f>
        <v/>
      </c>
      <c r="B180" s="2" t="str">
        <f t="shared" si="5"/>
        <v/>
      </c>
      <c r="C180" s="10" t="str">
        <f>IFERROR(Calculations!J180,"")</f>
        <v/>
      </c>
      <c r="D180" s="10" t="str">
        <f xml:space="preserve"> IF(OR(Calculations!C180 = "",Calculations!C180 = WorkTypeString),  IFERROR(Calculations!J180,""), NA())</f>
        <v/>
      </c>
      <c r="E180" s="10">
        <f t="array" ref="E180">PERCENTILE(IF(ISERROR(D180:D5179)=FALSE,D180:D5179),CycleTimePercentile)</f>
        <v>0</v>
      </c>
      <c r="F180" s="2" t="e">
        <f xml:space="preserve"> IF(Calculations!C180 = DefectTypeString,  IFERROR(Calculations!J180,""), NA())</f>
        <v>#N/A</v>
      </c>
      <c r="G180" s="10">
        <f t="array" ref="G180">PERCENTILE(IF(ISERROR(F180:F5179)=FALSE,F180:F5179),CycleTimePercentile)</f>
        <v>0</v>
      </c>
      <c r="H180" s="2" t="e">
        <f ca="1" xml:space="preserve"> IF(OR(Calculations!C180 = "",Calculations!C180 = WorkTypeString),  Calculations!K180, NA())</f>
        <v>#N/A</v>
      </c>
      <c r="I180" s="2" t="e">
        <f xml:space="preserve"> IF(Calculations!C180 = DefectTypeString,  Calculations!K180, NA())</f>
        <v>#N/A</v>
      </c>
      <c r="K180" s="28" t="str">
        <f>IF(ISNUMBER(K179),IF(K179+TIME(1,0,0)&lt;=MAX(IndirectCompletedDates),
IF(HOUR(K179+TIME(1,0,0))&gt;FinishHour,K179+TIME((24-FinishHour)+StartHour,0,0),K179+TIME(1,0,0)),""),"")</f>
        <v/>
      </c>
      <c r="M180" s="2" t="str">
        <f t="shared" si="6"/>
        <v/>
      </c>
      <c r="N180" s="2" t="str">
        <f t="array" ref="N180">IF(ISNUMBER(K180),MIN(IF($B:$B=M180,$C:$C)),"")</f>
        <v/>
      </c>
      <c r="O180" s="10" t="str">
        <f>IF(ISNUMBER(K180),AVERAGEIF($B:$B,M180,$C:$C),"")</f>
        <v/>
      </c>
      <c r="P180" s="2" t="str">
        <f t="array" ref="P180">IF(ISNUMBER(K180),MAX(IF($B:$B=M180,$C:$C)),"")</f>
        <v/>
      </c>
      <c r="Q180" s="2" t="str">
        <f t="array" ref="Q180">IF(ISNUMBER(K180),PERCENTILE(IF($B:$B=M180,$C:$C),0.25),"")</f>
        <v/>
      </c>
      <c r="R180" s="2" t="str">
        <f t="array" ref="R180">IF(ISNUMBER(K180),PERCENTILE(IF($B:$B=M180,$C:$C),0.3),"")</f>
        <v/>
      </c>
      <c r="S180" s="2" t="str">
        <f t="array" ref="S180">IF(ISNUMBER(K180),PERCENTILE(IF($B:$B=M180,$C:$C),0.5),"")</f>
        <v/>
      </c>
      <c r="T180" s="2" t="str">
        <f t="array" ref="T180">IF(ISNUMBER(K180),PERCENTILE(IF($B:$B=M180,$C:$C),0.7),"")</f>
        <v/>
      </c>
      <c r="U180" s="2" t="str">
        <f t="array" ref="U180">IF(ISNUMBER(K180),PERCENTILE(IF($B:$B=M180,$C:$C),0.75),"")</f>
        <v/>
      </c>
      <c r="V180" s="2" t="str">
        <f t="array" ref="V180">IF(ISNUMBER(K180),PERCENTILE(IF($B:$B=M180,$C:$C),0.85),"")</f>
        <v/>
      </c>
    </row>
    <row r="181" spans="1:22" x14ac:dyDescent="0.25">
      <c r="A181" s="8" t="str">
        <f>Calculations!A181</f>
        <v/>
      </c>
      <c r="B181" s="2" t="str">
        <f t="shared" si="5"/>
        <v/>
      </c>
      <c r="C181" s="10" t="str">
        <f>IFERROR(Calculations!J181,"")</f>
        <v/>
      </c>
      <c r="D181" s="10" t="str">
        <f xml:space="preserve"> IF(OR(Calculations!C181 = "",Calculations!C181 = WorkTypeString),  IFERROR(Calculations!J181,""), NA())</f>
        <v/>
      </c>
      <c r="E181" s="10">
        <f t="array" ref="E181">PERCENTILE(IF(ISERROR(D181:D5180)=FALSE,D181:D5180),CycleTimePercentile)</f>
        <v>0</v>
      </c>
      <c r="F181" s="2" t="e">
        <f xml:space="preserve"> IF(Calculations!C181 = DefectTypeString,  IFERROR(Calculations!J181,""), NA())</f>
        <v>#N/A</v>
      </c>
      <c r="G181" s="10">
        <f t="array" ref="G181">PERCENTILE(IF(ISERROR(F181:F5180)=FALSE,F181:F5180),CycleTimePercentile)</f>
        <v>0</v>
      </c>
      <c r="H181" s="2" t="e">
        <f ca="1" xml:space="preserve"> IF(OR(Calculations!C181 = "",Calculations!C181 = WorkTypeString),  Calculations!K181, NA())</f>
        <v>#N/A</v>
      </c>
      <c r="I181" s="2" t="e">
        <f xml:space="preserve"> IF(Calculations!C181 = DefectTypeString,  Calculations!K181, NA())</f>
        <v>#N/A</v>
      </c>
      <c r="K181" s="28" t="str">
        <f>IF(ISNUMBER(K180),IF(K180+TIME(1,0,0)&lt;=MAX(IndirectCompletedDates),
IF(HOUR(K180+TIME(1,0,0))&gt;FinishHour,K180+TIME((24-FinishHour)+StartHour,0,0),K180+TIME(1,0,0)),""),"")</f>
        <v/>
      </c>
      <c r="M181" s="2" t="str">
        <f t="shared" si="6"/>
        <v/>
      </c>
      <c r="N181" s="2" t="str">
        <f t="array" ref="N181">IF(ISNUMBER(K181),MIN(IF($B:$B=M181,$C:$C)),"")</f>
        <v/>
      </c>
      <c r="O181" s="10" t="str">
        <f>IF(ISNUMBER(K181),AVERAGEIF($B:$B,M181,$C:$C),"")</f>
        <v/>
      </c>
      <c r="P181" s="2" t="str">
        <f t="array" ref="P181">IF(ISNUMBER(K181),MAX(IF($B:$B=M181,$C:$C)),"")</f>
        <v/>
      </c>
      <c r="Q181" s="2" t="str">
        <f t="array" ref="Q181">IF(ISNUMBER(K181),PERCENTILE(IF($B:$B=M181,$C:$C),0.25),"")</f>
        <v/>
      </c>
      <c r="R181" s="2" t="str">
        <f t="array" ref="R181">IF(ISNUMBER(K181),PERCENTILE(IF($B:$B=M181,$C:$C),0.3),"")</f>
        <v/>
      </c>
      <c r="S181" s="2" t="str">
        <f t="array" ref="S181">IF(ISNUMBER(K181),PERCENTILE(IF($B:$B=M181,$C:$C),0.5),"")</f>
        <v/>
      </c>
      <c r="T181" s="2" t="str">
        <f t="array" ref="T181">IF(ISNUMBER(K181),PERCENTILE(IF($B:$B=M181,$C:$C),0.7),"")</f>
        <v/>
      </c>
      <c r="U181" s="2" t="str">
        <f t="array" ref="U181">IF(ISNUMBER(K181),PERCENTILE(IF($B:$B=M181,$C:$C),0.75),"")</f>
        <v/>
      </c>
      <c r="V181" s="2" t="str">
        <f t="array" ref="V181">IF(ISNUMBER(K181),PERCENTILE(IF($B:$B=M181,$C:$C),0.85),"")</f>
        <v/>
      </c>
    </row>
    <row r="182" spans="1:22" x14ac:dyDescent="0.25">
      <c r="A182" s="8" t="str">
        <f>Calculations!A182</f>
        <v/>
      </c>
      <c r="B182" s="2" t="str">
        <f t="shared" si="5"/>
        <v/>
      </c>
      <c r="C182" s="10" t="str">
        <f>IFERROR(Calculations!J182,"")</f>
        <v/>
      </c>
      <c r="D182" s="10" t="str">
        <f xml:space="preserve"> IF(OR(Calculations!C182 = "",Calculations!C182 = WorkTypeString),  IFERROR(Calculations!J182,""), NA())</f>
        <v/>
      </c>
      <c r="E182" s="10">
        <f t="array" ref="E182">PERCENTILE(IF(ISERROR(D182:D5181)=FALSE,D182:D5181),CycleTimePercentile)</f>
        <v>0</v>
      </c>
      <c r="F182" s="2" t="e">
        <f xml:space="preserve"> IF(Calculations!C182 = DefectTypeString,  IFERROR(Calculations!J182,""), NA())</f>
        <v>#N/A</v>
      </c>
      <c r="G182" s="10">
        <f t="array" ref="G182">PERCENTILE(IF(ISERROR(F182:F5181)=FALSE,F182:F5181),CycleTimePercentile)</f>
        <v>0</v>
      </c>
      <c r="H182" s="2" t="e">
        <f ca="1" xml:space="preserve"> IF(OR(Calculations!C182 = "",Calculations!C182 = WorkTypeString),  Calculations!K182, NA())</f>
        <v>#N/A</v>
      </c>
      <c r="I182" s="2" t="e">
        <f xml:space="preserve"> IF(Calculations!C182 = DefectTypeString,  Calculations!K182, NA())</f>
        <v>#N/A</v>
      </c>
      <c r="K182" s="28" t="str">
        <f>IF(ISNUMBER(K181),IF(K181+TIME(1,0,0)&lt;=MAX(IndirectCompletedDates),
IF(HOUR(K181+TIME(1,0,0))&gt;FinishHour,K181+TIME((24-FinishHour)+StartHour,0,0),K181+TIME(1,0,0)),""),"")</f>
        <v/>
      </c>
      <c r="M182" s="2" t="str">
        <f t="shared" si="6"/>
        <v/>
      </c>
      <c r="N182" s="2" t="str">
        <f t="array" ref="N182">IF(ISNUMBER(K182),MIN(IF($B:$B=M182,$C:$C)),"")</f>
        <v/>
      </c>
      <c r="O182" s="10" t="str">
        <f>IF(ISNUMBER(K182),AVERAGEIF($B:$B,M182,$C:$C),"")</f>
        <v/>
      </c>
      <c r="P182" s="2" t="str">
        <f t="array" ref="P182">IF(ISNUMBER(K182),MAX(IF($B:$B=M182,$C:$C)),"")</f>
        <v/>
      </c>
      <c r="Q182" s="2" t="str">
        <f t="array" ref="Q182">IF(ISNUMBER(K182),PERCENTILE(IF($B:$B=M182,$C:$C),0.25),"")</f>
        <v/>
      </c>
      <c r="R182" s="2" t="str">
        <f t="array" ref="R182">IF(ISNUMBER(K182),PERCENTILE(IF($B:$B=M182,$C:$C),0.3),"")</f>
        <v/>
      </c>
      <c r="S182" s="2" t="str">
        <f t="array" ref="S182">IF(ISNUMBER(K182),PERCENTILE(IF($B:$B=M182,$C:$C),0.5),"")</f>
        <v/>
      </c>
      <c r="T182" s="2" t="str">
        <f t="array" ref="T182">IF(ISNUMBER(K182),PERCENTILE(IF($B:$B=M182,$C:$C),0.7),"")</f>
        <v/>
      </c>
      <c r="U182" s="2" t="str">
        <f t="array" ref="U182">IF(ISNUMBER(K182),PERCENTILE(IF($B:$B=M182,$C:$C),0.75),"")</f>
        <v/>
      </c>
      <c r="V182" s="2" t="str">
        <f t="array" ref="V182">IF(ISNUMBER(K182),PERCENTILE(IF($B:$B=M182,$C:$C),0.85),"")</f>
        <v/>
      </c>
    </row>
    <row r="183" spans="1:22" x14ac:dyDescent="0.25">
      <c r="A183" s="8" t="str">
        <f>Calculations!A183</f>
        <v/>
      </c>
      <c r="B183" s="2" t="str">
        <f t="shared" si="5"/>
        <v/>
      </c>
      <c r="C183" s="10" t="str">
        <f>IFERROR(Calculations!J183,"")</f>
        <v/>
      </c>
      <c r="D183" s="10" t="str">
        <f xml:space="preserve"> IF(OR(Calculations!C183 = "",Calculations!C183 = WorkTypeString),  IFERROR(Calculations!J183,""), NA())</f>
        <v/>
      </c>
      <c r="E183" s="10">
        <f t="array" ref="E183">PERCENTILE(IF(ISERROR(D183:D5182)=FALSE,D183:D5182),CycleTimePercentile)</f>
        <v>0</v>
      </c>
      <c r="F183" s="2" t="e">
        <f xml:space="preserve"> IF(Calculations!C183 = DefectTypeString,  IFERROR(Calculations!J183,""), NA())</f>
        <v>#N/A</v>
      </c>
      <c r="G183" s="10">
        <f t="array" ref="G183">PERCENTILE(IF(ISERROR(F183:F5182)=FALSE,F183:F5182),CycleTimePercentile)</f>
        <v>0</v>
      </c>
      <c r="H183" s="2" t="e">
        <f ca="1" xml:space="preserve"> IF(OR(Calculations!C183 = "",Calculations!C183 = WorkTypeString),  Calculations!K183, NA())</f>
        <v>#N/A</v>
      </c>
      <c r="I183" s="2" t="e">
        <f xml:space="preserve"> IF(Calculations!C183 = DefectTypeString,  Calculations!K183, NA())</f>
        <v>#N/A</v>
      </c>
      <c r="K183" s="28" t="str">
        <f>IF(ISNUMBER(K182),IF(K182+TIME(1,0,0)&lt;=MAX(IndirectCompletedDates),
IF(HOUR(K182+TIME(1,0,0))&gt;FinishHour,K182+TIME((24-FinishHour)+StartHour,0,0),K182+TIME(1,0,0)),""),"")</f>
        <v/>
      </c>
      <c r="M183" s="2" t="str">
        <f t="shared" si="6"/>
        <v/>
      </c>
      <c r="N183" s="2" t="str">
        <f t="array" ref="N183">IF(ISNUMBER(K183),MIN(IF($B:$B=M183,$C:$C)),"")</f>
        <v/>
      </c>
      <c r="O183" s="10" t="str">
        <f>IF(ISNUMBER(K183),AVERAGEIF($B:$B,M183,$C:$C),"")</f>
        <v/>
      </c>
      <c r="P183" s="2" t="str">
        <f t="array" ref="P183">IF(ISNUMBER(K183),MAX(IF($B:$B=M183,$C:$C)),"")</f>
        <v/>
      </c>
      <c r="Q183" s="2" t="str">
        <f t="array" ref="Q183">IF(ISNUMBER(K183),PERCENTILE(IF($B:$B=M183,$C:$C),0.25),"")</f>
        <v/>
      </c>
      <c r="R183" s="2" t="str">
        <f t="array" ref="R183">IF(ISNUMBER(K183),PERCENTILE(IF($B:$B=M183,$C:$C),0.3),"")</f>
        <v/>
      </c>
      <c r="S183" s="2" t="str">
        <f t="array" ref="S183">IF(ISNUMBER(K183),PERCENTILE(IF($B:$B=M183,$C:$C),0.5),"")</f>
        <v/>
      </c>
      <c r="T183" s="2" t="str">
        <f t="array" ref="T183">IF(ISNUMBER(K183),PERCENTILE(IF($B:$B=M183,$C:$C),0.7),"")</f>
        <v/>
      </c>
      <c r="U183" s="2" t="str">
        <f t="array" ref="U183">IF(ISNUMBER(K183),PERCENTILE(IF($B:$B=M183,$C:$C),0.75),"")</f>
        <v/>
      </c>
      <c r="V183" s="2" t="str">
        <f t="array" ref="V183">IF(ISNUMBER(K183),PERCENTILE(IF($B:$B=M183,$C:$C),0.85),"")</f>
        <v/>
      </c>
    </row>
    <row r="184" spans="1:22" x14ac:dyDescent="0.25">
      <c r="A184" s="8" t="str">
        <f>Calculations!A184</f>
        <v/>
      </c>
      <c r="B184" s="2" t="str">
        <f t="shared" si="5"/>
        <v/>
      </c>
      <c r="C184" s="10" t="str">
        <f>IFERROR(Calculations!J184,"")</f>
        <v/>
      </c>
      <c r="D184" s="10" t="str">
        <f xml:space="preserve"> IF(OR(Calculations!C184 = "",Calculations!C184 = WorkTypeString),  IFERROR(Calculations!J184,""), NA())</f>
        <v/>
      </c>
      <c r="E184" s="10">
        <f t="array" ref="E184">PERCENTILE(IF(ISERROR(D184:D5183)=FALSE,D184:D5183),CycleTimePercentile)</f>
        <v>0</v>
      </c>
      <c r="F184" s="2" t="e">
        <f xml:space="preserve"> IF(Calculations!C184 = DefectTypeString,  IFERROR(Calculations!J184,""), NA())</f>
        <v>#N/A</v>
      </c>
      <c r="G184" s="10">
        <f t="array" ref="G184">PERCENTILE(IF(ISERROR(F184:F5183)=FALSE,F184:F5183),CycleTimePercentile)</f>
        <v>0</v>
      </c>
      <c r="H184" s="2" t="e">
        <f ca="1" xml:space="preserve"> IF(OR(Calculations!C184 = "",Calculations!C184 = WorkTypeString),  Calculations!K184, NA())</f>
        <v>#N/A</v>
      </c>
      <c r="I184" s="2" t="e">
        <f xml:space="preserve"> IF(Calculations!C184 = DefectTypeString,  Calculations!K184, NA())</f>
        <v>#N/A</v>
      </c>
      <c r="K184" s="28" t="str">
        <f>IF(ISNUMBER(K183),IF(K183+TIME(1,0,0)&lt;=MAX(IndirectCompletedDates),
IF(HOUR(K183+TIME(1,0,0))&gt;FinishHour,K183+TIME((24-FinishHour)+StartHour,0,0),K183+TIME(1,0,0)),""),"")</f>
        <v/>
      </c>
      <c r="M184" s="2" t="str">
        <f t="shared" si="6"/>
        <v/>
      </c>
      <c r="N184" s="2" t="str">
        <f t="array" ref="N184">IF(ISNUMBER(K184),MIN(IF($B:$B=M184,$C:$C)),"")</f>
        <v/>
      </c>
      <c r="O184" s="10" t="str">
        <f>IF(ISNUMBER(K184),AVERAGEIF($B:$B,M184,$C:$C),"")</f>
        <v/>
      </c>
      <c r="P184" s="2" t="str">
        <f t="array" ref="P184">IF(ISNUMBER(K184),MAX(IF($B:$B=M184,$C:$C)),"")</f>
        <v/>
      </c>
      <c r="Q184" s="2" t="str">
        <f t="array" ref="Q184">IF(ISNUMBER(K184),PERCENTILE(IF($B:$B=M184,$C:$C),0.25),"")</f>
        <v/>
      </c>
      <c r="R184" s="2" t="str">
        <f t="array" ref="R184">IF(ISNUMBER(K184),PERCENTILE(IF($B:$B=M184,$C:$C),0.3),"")</f>
        <v/>
      </c>
      <c r="S184" s="2" t="str">
        <f t="array" ref="S184">IF(ISNUMBER(K184),PERCENTILE(IF($B:$B=M184,$C:$C),0.5),"")</f>
        <v/>
      </c>
      <c r="T184" s="2" t="str">
        <f t="array" ref="T184">IF(ISNUMBER(K184),PERCENTILE(IF($B:$B=M184,$C:$C),0.7),"")</f>
        <v/>
      </c>
      <c r="U184" s="2" t="str">
        <f t="array" ref="U184">IF(ISNUMBER(K184),PERCENTILE(IF($B:$B=M184,$C:$C),0.75),"")</f>
        <v/>
      </c>
      <c r="V184" s="2" t="str">
        <f t="array" ref="V184">IF(ISNUMBER(K184),PERCENTILE(IF($B:$B=M184,$C:$C),0.85),"")</f>
        <v/>
      </c>
    </row>
    <row r="185" spans="1:22" x14ac:dyDescent="0.25">
      <c r="A185" s="8" t="str">
        <f>Calculations!A185</f>
        <v/>
      </c>
      <c r="B185" s="2" t="str">
        <f t="shared" si="5"/>
        <v/>
      </c>
      <c r="C185" s="10" t="str">
        <f>IFERROR(Calculations!J185,"")</f>
        <v/>
      </c>
      <c r="D185" s="10" t="str">
        <f xml:space="preserve"> IF(OR(Calculations!C185 = "",Calculations!C185 = WorkTypeString),  IFERROR(Calculations!J185,""), NA())</f>
        <v/>
      </c>
      <c r="E185" s="10">
        <f t="array" ref="E185">PERCENTILE(IF(ISERROR(D185:D5184)=FALSE,D185:D5184),CycleTimePercentile)</f>
        <v>0</v>
      </c>
      <c r="F185" s="2" t="e">
        <f xml:space="preserve"> IF(Calculations!C185 = DefectTypeString,  IFERROR(Calculations!J185,""), NA())</f>
        <v>#N/A</v>
      </c>
      <c r="G185" s="10">
        <f t="array" ref="G185">PERCENTILE(IF(ISERROR(F185:F5184)=FALSE,F185:F5184),CycleTimePercentile)</f>
        <v>0</v>
      </c>
      <c r="H185" s="2" t="e">
        <f ca="1" xml:space="preserve"> IF(OR(Calculations!C185 = "",Calculations!C185 = WorkTypeString),  Calculations!K185, NA())</f>
        <v>#N/A</v>
      </c>
      <c r="I185" s="2" t="e">
        <f xml:space="preserve"> IF(Calculations!C185 = DefectTypeString,  Calculations!K185, NA())</f>
        <v>#N/A</v>
      </c>
      <c r="K185" s="28" t="str">
        <f>IF(ISNUMBER(K184),IF(K184+TIME(1,0,0)&lt;=MAX(IndirectCompletedDates),
IF(HOUR(K184+TIME(1,0,0))&gt;FinishHour,K184+TIME((24-FinishHour)+StartHour,0,0),K184+TIME(1,0,0)),""),"")</f>
        <v/>
      </c>
      <c r="M185" s="2" t="str">
        <f t="shared" si="6"/>
        <v/>
      </c>
      <c r="N185" s="2" t="str">
        <f t="array" ref="N185">IF(ISNUMBER(K185),MIN(IF($B:$B=M185,$C:$C)),"")</f>
        <v/>
      </c>
      <c r="O185" s="10" t="str">
        <f>IF(ISNUMBER(K185),AVERAGEIF($B:$B,M185,$C:$C),"")</f>
        <v/>
      </c>
      <c r="P185" s="2" t="str">
        <f t="array" ref="P185">IF(ISNUMBER(K185),MAX(IF($B:$B=M185,$C:$C)),"")</f>
        <v/>
      </c>
      <c r="Q185" s="2" t="str">
        <f t="array" ref="Q185">IF(ISNUMBER(K185),PERCENTILE(IF($B:$B=M185,$C:$C),0.25),"")</f>
        <v/>
      </c>
      <c r="R185" s="2" t="str">
        <f t="array" ref="R185">IF(ISNUMBER(K185),PERCENTILE(IF($B:$B=M185,$C:$C),0.3),"")</f>
        <v/>
      </c>
      <c r="S185" s="2" t="str">
        <f t="array" ref="S185">IF(ISNUMBER(K185),PERCENTILE(IF($B:$B=M185,$C:$C),0.5),"")</f>
        <v/>
      </c>
      <c r="T185" s="2" t="str">
        <f t="array" ref="T185">IF(ISNUMBER(K185),PERCENTILE(IF($B:$B=M185,$C:$C),0.7),"")</f>
        <v/>
      </c>
      <c r="U185" s="2" t="str">
        <f t="array" ref="U185">IF(ISNUMBER(K185),PERCENTILE(IF($B:$B=M185,$C:$C),0.75),"")</f>
        <v/>
      </c>
      <c r="V185" s="2" t="str">
        <f t="array" ref="V185">IF(ISNUMBER(K185),PERCENTILE(IF($B:$B=M185,$C:$C),0.85),"")</f>
        <v/>
      </c>
    </row>
    <row r="186" spans="1:22" x14ac:dyDescent="0.25">
      <c r="A186" s="8" t="str">
        <f>Calculations!A186</f>
        <v/>
      </c>
      <c r="B186" s="2" t="str">
        <f t="shared" si="5"/>
        <v/>
      </c>
      <c r="C186" s="10" t="str">
        <f>IFERROR(Calculations!J186,"")</f>
        <v/>
      </c>
      <c r="D186" s="10" t="str">
        <f xml:space="preserve"> IF(OR(Calculations!C186 = "",Calculations!C186 = WorkTypeString),  IFERROR(Calculations!J186,""), NA())</f>
        <v/>
      </c>
      <c r="E186" s="10">
        <f t="array" ref="E186">PERCENTILE(IF(ISERROR(D186:D5185)=FALSE,D186:D5185),CycleTimePercentile)</f>
        <v>0</v>
      </c>
      <c r="F186" s="2" t="e">
        <f xml:space="preserve"> IF(Calculations!C186 = DefectTypeString,  IFERROR(Calculations!J186,""), NA())</f>
        <v>#N/A</v>
      </c>
      <c r="G186" s="10">
        <f t="array" ref="G186">PERCENTILE(IF(ISERROR(F186:F5185)=FALSE,F186:F5185),CycleTimePercentile)</f>
        <v>0</v>
      </c>
      <c r="H186" s="2" t="e">
        <f ca="1" xml:space="preserve"> IF(OR(Calculations!C186 = "",Calculations!C186 = WorkTypeString),  Calculations!K186, NA())</f>
        <v>#N/A</v>
      </c>
      <c r="I186" s="2" t="e">
        <f xml:space="preserve"> IF(Calculations!C186 = DefectTypeString,  Calculations!K186, NA())</f>
        <v>#N/A</v>
      </c>
      <c r="K186" s="28" t="str">
        <f>IF(ISNUMBER(K185),IF(K185+TIME(1,0,0)&lt;=MAX(IndirectCompletedDates),
IF(HOUR(K185+TIME(1,0,0))&gt;FinishHour,K185+TIME((24-FinishHour)+StartHour,0,0),K185+TIME(1,0,0)),""),"")</f>
        <v/>
      </c>
      <c r="M186" s="2" t="str">
        <f t="shared" si="6"/>
        <v/>
      </c>
      <c r="N186" s="2" t="str">
        <f t="array" ref="N186">IF(ISNUMBER(K186),MIN(IF($B:$B=M186,$C:$C)),"")</f>
        <v/>
      </c>
      <c r="O186" s="10" t="str">
        <f>IF(ISNUMBER(K186),AVERAGEIF($B:$B,M186,$C:$C),"")</f>
        <v/>
      </c>
      <c r="P186" s="2" t="str">
        <f t="array" ref="P186">IF(ISNUMBER(K186),MAX(IF($B:$B=M186,$C:$C)),"")</f>
        <v/>
      </c>
      <c r="Q186" s="2" t="str">
        <f t="array" ref="Q186">IF(ISNUMBER(K186),PERCENTILE(IF($B:$B=M186,$C:$C),0.25),"")</f>
        <v/>
      </c>
      <c r="R186" s="2" t="str">
        <f t="array" ref="R186">IF(ISNUMBER(K186),PERCENTILE(IF($B:$B=M186,$C:$C),0.3),"")</f>
        <v/>
      </c>
      <c r="S186" s="2" t="str">
        <f t="array" ref="S186">IF(ISNUMBER(K186),PERCENTILE(IF($B:$B=M186,$C:$C),0.5),"")</f>
        <v/>
      </c>
      <c r="T186" s="2" t="str">
        <f t="array" ref="T186">IF(ISNUMBER(K186),PERCENTILE(IF($B:$B=M186,$C:$C),0.7),"")</f>
        <v/>
      </c>
      <c r="U186" s="2" t="str">
        <f t="array" ref="U186">IF(ISNUMBER(K186),PERCENTILE(IF($B:$B=M186,$C:$C),0.75),"")</f>
        <v/>
      </c>
      <c r="V186" s="2" t="str">
        <f t="array" ref="V186">IF(ISNUMBER(K186),PERCENTILE(IF($B:$B=M186,$C:$C),0.85),"")</f>
        <v/>
      </c>
    </row>
    <row r="187" spans="1:22" x14ac:dyDescent="0.25">
      <c r="A187" s="8" t="str">
        <f>Calculations!A187</f>
        <v/>
      </c>
      <c r="B187" s="2" t="str">
        <f t="shared" si="5"/>
        <v/>
      </c>
      <c r="C187" s="10" t="str">
        <f>IFERROR(Calculations!J187,"")</f>
        <v/>
      </c>
      <c r="D187" s="10" t="str">
        <f xml:space="preserve"> IF(OR(Calculations!C187 = "",Calculations!C187 = WorkTypeString),  IFERROR(Calculations!J187,""), NA())</f>
        <v/>
      </c>
      <c r="E187" s="10">
        <f t="array" ref="E187">PERCENTILE(IF(ISERROR(D187:D5186)=FALSE,D187:D5186),CycleTimePercentile)</f>
        <v>0</v>
      </c>
      <c r="F187" s="2" t="e">
        <f xml:space="preserve"> IF(Calculations!C187 = DefectTypeString,  IFERROR(Calculations!J187,""), NA())</f>
        <v>#N/A</v>
      </c>
      <c r="G187" s="10">
        <f t="array" ref="G187">PERCENTILE(IF(ISERROR(F187:F5186)=FALSE,F187:F5186),CycleTimePercentile)</f>
        <v>0</v>
      </c>
      <c r="H187" s="2" t="e">
        <f ca="1" xml:space="preserve"> IF(OR(Calculations!C187 = "",Calculations!C187 = WorkTypeString),  Calculations!K187, NA())</f>
        <v>#N/A</v>
      </c>
      <c r="I187" s="2" t="e">
        <f xml:space="preserve"> IF(Calculations!C187 = DefectTypeString,  Calculations!K187, NA())</f>
        <v>#N/A</v>
      </c>
      <c r="K187" s="28" t="str">
        <f>IF(ISNUMBER(K186),IF(K186+TIME(1,0,0)&lt;=MAX(IndirectCompletedDates),
IF(HOUR(K186+TIME(1,0,0))&gt;FinishHour,K186+TIME((24-FinishHour)+StartHour,0,0),K186+TIME(1,0,0)),""),"")</f>
        <v/>
      </c>
      <c r="M187" s="2" t="str">
        <f t="shared" si="6"/>
        <v/>
      </c>
      <c r="N187" s="2" t="str">
        <f t="array" ref="N187">IF(ISNUMBER(K187),MIN(IF($B:$B=M187,$C:$C)),"")</f>
        <v/>
      </c>
      <c r="O187" s="10" t="str">
        <f>IF(ISNUMBER(K187),AVERAGEIF($B:$B,M187,$C:$C),"")</f>
        <v/>
      </c>
      <c r="P187" s="2" t="str">
        <f t="array" ref="P187">IF(ISNUMBER(K187),MAX(IF($B:$B=M187,$C:$C)),"")</f>
        <v/>
      </c>
      <c r="Q187" s="2" t="str">
        <f t="array" ref="Q187">IF(ISNUMBER(K187),PERCENTILE(IF($B:$B=M187,$C:$C),0.25),"")</f>
        <v/>
      </c>
      <c r="R187" s="2" t="str">
        <f t="array" ref="R187">IF(ISNUMBER(K187),PERCENTILE(IF($B:$B=M187,$C:$C),0.3),"")</f>
        <v/>
      </c>
      <c r="S187" s="2" t="str">
        <f t="array" ref="S187">IF(ISNUMBER(K187),PERCENTILE(IF($B:$B=M187,$C:$C),0.5),"")</f>
        <v/>
      </c>
      <c r="T187" s="2" t="str">
        <f t="array" ref="T187">IF(ISNUMBER(K187),PERCENTILE(IF($B:$B=M187,$C:$C),0.7),"")</f>
        <v/>
      </c>
      <c r="U187" s="2" t="str">
        <f t="array" ref="U187">IF(ISNUMBER(K187),PERCENTILE(IF($B:$B=M187,$C:$C),0.75),"")</f>
        <v/>
      </c>
      <c r="V187" s="2" t="str">
        <f t="array" ref="V187">IF(ISNUMBER(K187),PERCENTILE(IF($B:$B=M187,$C:$C),0.85),"")</f>
        <v/>
      </c>
    </row>
    <row r="188" spans="1:22" x14ac:dyDescent="0.25">
      <c r="A188" s="8" t="str">
        <f>Calculations!A188</f>
        <v/>
      </c>
      <c r="B188" s="2" t="str">
        <f t="shared" si="5"/>
        <v/>
      </c>
      <c r="C188" s="10" t="str">
        <f>IFERROR(Calculations!J188,"")</f>
        <v/>
      </c>
      <c r="D188" s="10" t="str">
        <f xml:space="preserve"> IF(OR(Calculations!C188 = "",Calculations!C188 = WorkTypeString),  IFERROR(Calculations!J188,""), NA())</f>
        <v/>
      </c>
      <c r="E188" s="10">
        <f t="array" ref="E188">PERCENTILE(IF(ISERROR(D188:D5187)=FALSE,D188:D5187),CycleTimePercentile)</f>
        <v>0</v>
      </c>
      <c r="F188" s="2" t="e">
        <f xml:space="preserve"> IF(Calculations!C188 = DefectTypeString,  IFERROR(Calculations!J188,""), NA())</f>
        <v>#N/A</v>
      </c>
      <c r="G188" s="10">
        <f t="array" ref="G188">PERCENTILE(IF(ISERROR(F188:F5187)=FALSE,F188:F5187),CycleTimePercentile)</f>
        <v>0</v>
      </c>
      <c r="H188" s="2" t="e">
        <f ca="1" xml:space="preserve"> IF(OR(Calculations!C188 = "",Calculations!C188 = WorkTypeString),  Calculations!K188, NA())</f>
        <v>#N/A</v>
      </c>
      <c r="I188" s="2" t="e">
        <f xml:space="preserve"> IF(Calculations!C188 = DefectTypeString,  Calculations!K188, NA())</f>
        <v>#N/A</v>
      </c>
      <c r="K188" s="28" t="str">
        <f>IF(ISNUMBER(K187),IF(K187+TIME(1,0,0)&lt;=MAX(IndirectCompletedDates),
IF(HOUR(K187+TIME(1,0,0))&gt;FinishHour,K187+TIME((24-FinishHour)+StartHour,0,0),K187+TIME(1,0,0)),""),"")</f>
        <v/>
      </c>
      <c r="M188" s="2" t="str">
        <f t="shared" si="6"/>
        <v/>
      </c>
      <c r="N188" s="2" t="str">
        <f t="array" ref="N188">IF(ISNUMBER(K188),MIN(IF($B:$B=M188,$C:$C)),"")</f>
        <v/>
      </c>
      <c r="O188" s="10" t="str">
        <f>IF(ISNUMBER(K188),AVERAGEIF($B:$B,M188,$C:$C),"")</f>
        <v/>
      </c>
      <c r="P188" s="2" t="str">
        <f t="array" ref="P188">IF(ISNUMBER(K188),MAX(IF($B:$B=M188,$C:$C)),"")</f>
        <v/>
      </c>
      <c r="Q188" s="2" t="str">
        <f t="array" ref="Q188">IF(ISNUMBER(K188),PERCENTILE(IF($B:$B=M188,$C:$C),0.25),"")</f>
        <v/>
      </c>
      <c r="R188" s="2" t="str">
        <f t="array" ref="R188">IF(ISNUMBER(K188),PERCENTILE(IF($B:$B=M188,$C:$C),0.3),"")</f>
        <v/>
      </c>
      <c r="S188" s="2" t="str">
        <f t="array" ref="S188">IF(ISNUMBER(K188),PERCENTILE(IF($B:$B=M188,$C:$C),0.5),"")</f>
        <v/>
      </c>
      <c r="T188" s="2" t="str">
        <f t="array" ref="T188">IF(ISNUMBER(K188),PERCENTILE(IF($B:$B=M188,$C:$C),0.7),"")</f>
        <v/>
      </c>
      <c r="U188" s="2" t="str">
        <f t="array" ref="U188">IF(ISNUMBER(K188),PERCENTILE(IF($B:$B=M188,$C:$C),0.75),"")</f>
        <v/>
      </c>
      <c r="V188" s="2" t="str">
        <f t="array" ref="V188">IF(ISNUMBER(K188),PERCENTILE(IF($B:$B=M188,$C:$C),0.85),"")</f>
        <v/>
      </c>
    </row>
    <row r="189" spans="1:22" x14ac:dyDescent="0.25">
      <c r="A189" s="8" t="str">
        <f>Calculations!A189</f>
        <v/>
      </c>
      <c r="B189" s="2" t="str">
        <f t="shared" si="5"/>
        <v/>
      </c>
      <c r="C189" s="10" t="str">
        <f>IFERROR(Calculations!J189,"")</f>
        <v/>
      </c>
      <c r="D189" s="10" t="str">
        <f xml:space="preserve"> IF(OR(Calculations!C189 = "",Calculations!C189 = WorkTypeString),  IFERROR(Calculations!J189,""), NA())</f>
        <v/>
      </c>
      <c r="E189" s="10">
        <f t="array" ref="E189">PERCENTILE(IF(ISERROR(D189:D5188)=FALSE,D189:D5188),CycleTimePercentile)</f>
        <v>0</v>
      </c>
      <c r="F189" s="2" t="e">
        <f xml:space="preserve"> IF(Calculations!C189 = DefectTypeString,  IFERROR(Calculations!J189,""), NA())</f>
        <v>#N/A</v>
      </c>
      <c r="G189" s="10">
        <f t="array" ref="G189">PERCENTILE(IF(ISERROR(F189:F5188)=FALSE,F189:F5188),CycleTimePercentile)</f>
        <v>0</v>
      </c>
      <c r="H189" s="2" t="e">
        <f ca="1" xml:space="preserve"> IF(OR(Calculations!C189 = "",Calculations!C189 = WorkTypeString),  Calculations!K189, NA())</f>
        <v>#N/A</v>
      </c>
      <c r="I189" s="2" t="e">
        <f xml:space="preserve"> IF(Calculations!C189 = DefectTypeString,  Calculations!K189, NA())</f>
        <v>#N/A</v>
      </c>
      <c r="K189" s="28" t="str">
        <f>IF(ISNUMBER(K188),IF(K188+TIME(1,0,0)&lt;=MAX(IndirectCompletedDates),
IF(HOUR(K188+TIME(1,0,0))&gt;FinishHour,K188+TIME((24-FinishHour)+StartHour,0,0),K188+TIME(1,0,0)),""),"")</f>
        <v/>
      </c>
      <c r="M189" s="2" t="str">
        <f t="shared" si="6"/>
        <v/>
      </c>
      <c r="N189" s="2" t="str">
        <f t="array" ref="N189">IF(ISNUMBER(K189),MIN(IF($B:$B=M189,$C:$C)),"")</f>
        <v/>
      </c>
      <c r="O189" s="10" t="str">
        <f>IF(ISNUMBER(K189),AVERAGEIF($B:$B,M189,$C:$C),"")</f>
        <v/>
      </c>
      <c r="P189" s="2" t="str">
        <f t="array" ref="P189">IF(ISNUMBER(K189),MAX(IF($B:$B=M189,$C:$C)),"")</f>
        <v/>
      </c>
      <c r="Q189" s="2" t="str">
        <f t="array" ref="Q189">IF(ISNUMBER(K189),PERCENTILE(IF($B:$B=M189,$C:$C),0.25),"")</f>
        <v/>
      </c>
      <c r="R189" s="2" t="str">
        <f t="array" ref="R189">IF(ISNUMBER(K189),PERCENTILE(IF($B:$B=M189,$C:$C),0.3),"")</f>
        <v/>
      </c>
      <c r="S189" s="2" t="str">
        <f t="array" ref="S189">IF(ISNUMBER(K189),PERCENTILE(IF($B:$B=M189,$C:$C),0.5),"")</f>
        <v/>
      </c>
      <c r="T189" s="2" t="str">
        <f t="array" ref="T189">IF(ISNUMBER(K189),PERCENTILE(IF($B:$B=M189,$C:$C),0.7),"")</f>
        <v/>
      </c>
      <c r="U189" s="2" t="str">
        <f t="array" ref="U189">IF(ISNUMBER(K189),PERCENTILE(IF($B:$B=M189,$C:$C),0.75),"")</f>
        <v/>
      </c>
      <c r="V189" s="2" t="str">
        <f t="array" ref="V189">IF(ISNUMBER(K189),PERCENTILE(IF($B:$B=M189,$C:$C),0.85),"")</f>
        <v/>
      </c>
    </row>
    <row r="190" spans="1:22" x14ac:dyDescent="0.25">
      <c r="A190" s="8" t="str">
        <f>Calculations!A190</f>
        <v/>
      </c>
      <c r="B190" s="2" t="str">
        <f t="shared" si="5"/>
        <v/>
      </c>
      <c r="C190" s="10" t="str">
        <f>IFERROR(Calculations!J190,"")</f>
        <v/>
      </c>
      <c r="D190" s="10" t="str">
        <f xml:space="preserve"> IF(OR(Calculations!C190 = "",Calculations!C190 = WorkTypeString),  IFERROR(Calculations!J190,""), NA())</f>
        <v/>
      </c>
      <c r="E190" s="10">
        <f t="array" ref="E190">PERCENTILE(IF(ISERROR(D190:D5189)=FALSE,D190:D5189),CycleTimePercentile)</f>
        <v>0</v>
      </c>
      <c r="F190" s="2" t="e">
        <f xml:space="preserve"> IF(Calculations!C190 = DefectTypeString,  IFERROR(Calculations!J190,""), NA())</f>
        <v>#N/A</v>
      </c>
      <c r="G190" s="10">
        <f t="array" ref="G190">PERCENTILE(IF(ISERROR(F190:F5189)=FALSE,F190:F5189),CycleTimePercentile)</f>
        <v>0</v>
      </c>
      <c r="H190" s="2" t="e">
        <f ca="1" xml:space="preserve"> IF(OR(Calculations!C190 = "",Calculations!C190 = WorkTypeString),  Calculations!K190, NA())</f>
        <v>#N/A</v>
      </c>
      <c r="I190" s="2" t="e">
        <f xml:space="preserve"> IF(Calculations!C190 = DefectTypeString,  Calculations!K190, NA())</f>
        <v>#N/A</v>
      </c>
      <c r="K190" s="28" t="str">
        <f>IF(ISNUMBER(K189),IF(K189+TIME(1,0,0)&lt;=MAX(IndirectCompletedDates),
IF(HOUR(K189+TIME(1,0,0))&gt;FinishHour,K189+TIME((24-FinishHour)+StartHour,0,0),K189+TIME(1,0,0)),""),"")</f>
        <v/>
      </c>
      <c r="M190" s="2" t="str">
        <f t="shared" si="6"/>
        <v/>
      </c>
      <c r="N190" s="2" t="str">
        <f t="array" ref="N190">IF(ISNUMBER(K190),MIN(IF($B:$B=M190,$C:$C)),"")</f>
        <v/>
      </c>
      <c r="O190" s="10" t="str">
        <f>IF(ISNUMBER(K190),AVERAGEIF($B:$B,M190,$C:$C),"")</f>
        <v/>
      </c>
      <c r="P190" s="2" t="str">
        <f t="array" ref="P190">IF(ISNUMBER(K190),MAX(IF($B:$B=M190,$C:$C)),"")</f>
        <v/>
      </c>
      <c r="Q190" s="2" t="str">
        <f t="array" ref="Q190">IF(ISNUMBER(K190),PERCENTILE(IF($B:$B=M190,$C:$C),0.25),"")</f>
        <v/>
      </c>
      <c r="R190" s="2" t="str">
        <f t="array" ref="R190">IF(ISNUMBER(K190),PERCENTILE(IF($B:$B=M190,$C:$C),0.3),"")</f>
        <v/>
      </c>
      <c r="S190" s="2" t="str">
        <f t="array" ref="S190">IF(ISNUMBER(K190),PERCENTILE(IF($B:$B=M190,$C:$C),0.5),"")</f>
        <v/>
      </c>
      <c r="T190" s="2" t="str">
        <f t="array" ref="T190">IF(ISNUMBER(K190),PERCENTILE(IF($B:$B=M190,$C:$C),0.7),"")</f>
        <v/>
      </c>
      <c r="U190" s="2" t="str">
        <f t="array" ref="U190">IF(ISNUMBER(K190),PERCENTILE(IF($B:$B=M190,$C:$C),0.75),"")</f>
        <v/>
      </c>
      <c r="V190" s="2" t="str">
        <f t="array" ref="V190">IF(ISNUMBER(K190),PERCENTILE(IF($B:$B=M190,$C:$C),0.85),"")</f>
        <v/>
      </c>
    </row>
    <row r="191" spans="1:22" x14ac:dyDescent="0.25">
      <c r="A191" s="8" t="str">
        <f>Calculations!A191</f>
        <v/>
      </c>
      <c r="B191" s="2" t="str">
        <f t="shared" si="5"/>
        <v/>
      </c>
      <c r="C191" s="10" t="str">
        <f>IFERROR(Calculations!J191,"")</f>
        <v/>
      </c>
      <c r="D191" s="10" t="str">
        <f xml:space="preserve"> IF(OR(Calculations!C191 = "",Calculations!C191 = WorkTypeString),  IFERROR(Calculations!J191,""), NA())</f>
        <v/>
      </c>
      <c r="E191" s="10">
        <f t="array" ref="E191">PERCENTILE(IF(ISERROR(D191:D5190)=FALSE,D191:D5190),CycleTimePercentile)</f>
        <v>0</v>
      </c>
      <c r="F191" s="2" t="e">
        <f xml:space="preserve"> IF(Calculations!C191 = DefectTypeString,  IFERROR(Calculations!J191,""), NA())</f>
        <v>#N/A</v>
      </c>
      <c r="G191" s="10">
        <f t="array" ref="G191">PERCENTILE(IF(ISERROR(F191:F5190)=FALSE,F191:F5190),CycleTimePercentile)</f>
        <v>0</v>
      </c>
      <c r="H191" s="2" t="e">
        <f ca="1" xml:space="preserve"> IF(OR(Calculations!C191 = "",Calculations!C191 = WorkTypeString),  Calculations!K191, NA())</f>
        <v>#N/A</v>
      </c>
      <c r="I191" s="2" t="e">
        <f xml:space="preserve"> IF(Calculations!C191 = DefectTypeString,  Calculations!K191, NA())</f>
        <v>#N/A</v>
      </c>
      <c r="K191" s="28" t="str">
        <f>IF(ISNUMBER(K190),IF(K190+TIME(1,0,0)&lt;=MAX(IndirectCompletedDates),
IF(HOUR(K190+TIME(1,0,0))&gt;FinishHour,K190+TIME((24-FinishHour)+StartHour,0,0),K190+TIME(1,0,0)),""),"")</f>
        <v/>
      </c>
      <c r="M191" s="2" t="str">
        <f t="shared" si="6"/>
        <v/>
      </c>
      <c r="N191" s="2" t="str">
        <f t="array" ref="N191">IF(ISNUMBER(K191),MIN(IF($B:$B=M191,$C:$C)),"")</f>
        <v/>
      </c>
      <c r="O191" s="10" t="str">
        <f>IF(ISNUMBER(K191),AVERAGEIF($B:$B,M191,$C:$C),"")</f>
        <v/>
      </c>
      <c r="P191" s="2" t="str">
        <f t="array" ref="P191">IF(ISNUMBER(K191),MAX(IF($B:$B=M191,$C:$C)),"")</f>
        <v/>
      </c>
      <c r="Q191" s="2" t="str">
        <f t="array" ref="Q191">IF(ISNUMBER(K191),PERCENTILE(IF($B:$B=M191,$C:$C),0.25),"")</f>
        <v/>
      </c>
      <c r="R191" s="2" t="str">
        <f t="array" ref="R191">IF(ISNUMBER(K191),PERCENTILE(IF($B:$B=M191,$C:$C),0.3),"")</f>
        <v/>
      </c>
      <c r="S191" s="2" t="str">
        <f t="array" ref="S191">IF(ISNUMBER(K191),PERCENTILE(IF($B:$B=M191,$C:$C),0.5),"")</f>
        <v/>
      </c>
      <c r="T191" s="2" t="str">
        <f t="array" ref="T191">IF(ISNUMBER(K191),PERCENTILE(IF($B:$B=M191,$C:$C),0.7),"")</f>
        <v/>
      </c>
      <c r="U191" s="2" t="str">
        <f t="array" ref="U191">IF(ISNUMBER(K191),PERCENTILE(IF($B:$B=M191,$C:$C),0.75),"")</f>
        <v/>
      </c>
      <c r="V191" s="2" t="str">
        <f t="array" ref="V191">IF(ISNUMBER(K191),PERCENTILE(IF($B:$B=M191,$C:$C),0.85),"")</f>
        <v/>
      </c>
    </row>
    <row r="192" spans="1:22" x14ac:dyDescent="0.25">
      <c r="A192" s="8" t="str">
        <f>Calculations!A192</f>
        <v/>
      </c>
      <c r="B192" s="2" t="str">
        <f t="shared" si="5"/>
        <v/>
      </c>
      <c r="C192" s="10" t="str">
        <f>IFERROR(Calculations!J192,"")</f>
        <v/>
      </c>
      <c r="D192" s="10" t="str">
        <f xml:space="preserve"> IF(OR(Calculations!C192 = "",Calculations!C192 = WorkTypeString),  IFERROR(Calculations!J192,""), NA())</f>
        <v/>
      </c>
      <c r="E192" s="10">
        <f t="array" ref="E192">PERCENTILE(IF(ISERROR(D192:D5191)=FALSE,D192:D5191),CycleTimePercentile)</f>
        <v>0</v>
      </c>
      <c r="F192" s="2" t="e">
        <f xml:space="preserve"> IF(Calculations!C192 = DefectTypeString,  IFERROR(Calculations!J192,""), NA())</f>
        <v>#N/A</v>
      </c>
      <c r="G192" s="10">
        <f t="array" ref="G192">PERCENTILE(IF(ISERROR(F192:F5191)=FALSE,F192:F5191),CycleTimePercentile)</f>
        <v>0</v>
      </c>
      <c r="H192" s="2" t="e">
        <f ca="1" xml:space="preserve"> IF(OR(Calculations!C192 = "",Calculations!C192 = WorkTypeString),  Calculations!K192, NA())</f>
        <v>#N/A</v>
      </c>
      <c r="I192" s="2" t="e">
        <f xml:space="preserve"> IF(Calculations!C192 = DefectTypeString,  Calculations!K192, NA())</f>
        <v>#N/A</v>
      </c>
      <c r="K192" s="28" t="str">
        <f>IF(ISNUMBER(K191),IF(K191+TIME(1,0,0)&lt;=MAX(IndirectCompletedDates),
IF(HOUR(K191+TIME(1,0,0))&gt;FinishHour,K191+TIME((24-FinishHour)+StartHour,0,0),K191+TIME(1,0,0)),""),"")</f>
        <v/>
      </c>
      <c r="M192" s="2" t="str">
        <f t="shared" si="6"/>
        <v/>
      </c>
      <c r="N192" s="2" t="str">
        <f t="array" ref="N192">IF(ISNUMBER(K192),MIN(IF($B:$B=M192,$C:$C)),"")</f>
        <v/>
      </c>
      <c r="O192" s="10" t="str">
        <f>IF(ISNUMBER(K192),AVERAGEIF($B:$B,M192,$C:$C),"")</f>
        <v/>
      </c>
      <c r="P192" s="2" t="str">
        <f t="array" ref="P192">IF(ISNUMBER(K192),MAX(IF($B:$B=M192,$C:$C)),"")</f>
        <v/>
      </c>
      <c r="Q192" s="2" t="str">
        <f t="array" ref="Q192">IF(ISNUMBER(K192),PERCENTILE(IF($B:$B=M192,$C:$C),0.25),"")</f>
        <v/>
      </c>
      <c r="R192" s="2" t="str">
        <f t="array" ref="R192">IF(ISNUMBER(K192),PERCENTILE(IF($B:$B=M192,$C:$C),0.3),"")</f>
        <v/>
      </c>
      <c r="S192" s="2" t="str">
        <f t="array" ref="S192">IF(ISNUMBER(K192),PERCENTILE(IF($B:$B=M192,$C:$C),0.5),"")</f>
        <v/>
      </c>
      <c r="T192" s="2" t="str">
        <f t="array" ref="T192">IF(ISNUMBER(K192),PERCENTILE(IF($B:$B=M192,$C:$C),0.7),"")</f>
        <v/>
      </c>
      <c r="U192" s="2" t="str">
        <f t="array" ref="U192">IF(ISNUMBER(K192),PERCENTILE(IF($B:$B=M192,$C:$C),0.75),"")</f>
        <v/>
      </c>
      <c r="V192" s="2" t="str">
        <f t="array" ref="V192">IF(ISNUMBER(K192),PERCENTILE(IF($B:$B=M192,$C:$C),0.85),"")</f>
        <v/>
      </c>
    </row>
    <row r="193" spans="1:22" x14ac:dyDescent="0.25">
      <c r="A193" s="8" t="str">
        <f>Calculations!A193</f>
        <v/>
      </c>
      <c r="B193" s="2" t="str">
        <f t="shared" si="5"/>
        <v/>
      </c>
      <c r="C193" s="10" t="str">
        <f>IFERROR(Calculations!J193,"")</f>
        <v/>
      </c>
      <c r="D193" s="10" t="str">
        <f xml:space="preserve"> IF(OR(Calculations!C193 = "",Calculations!C193 = WorkTypeString),  IFERROR(Calculations!J193,""), NA())</f>
        <v/>
      </c>
      <c r="E193" s="10">
        <f t="array" ref="E193">PERCENTILE(IF(ISERROR(D193:D5192)=FALSE,D193:D5192),CycleTimePercentile)</f>
        <v>0</v>
      </c>
      <c r="F193" s="2" t="e">
        <f xml:space="preserve"> IF(Calculations!C193 = DefectTypeString,  IFERROR(Calculations!J193,""), NA())</f>
        <v>#N/A</v>
      </c>
      <c r="G193" s="10">
        <f t="array" ref="G193">PERCENTILE(IF(ISERROR(F193:F5192)=FALSE,F193:F5192),CycleTimePercentile)</f>
        <v>0</v>
      </c>
      <c r="H193" s="2" t="e">
        <f ca="1" xml:space="preserve"> IF(OR(Calculations!C193 = "",Calculations!C193 = WorkTypeString),  Calculations!K193, NA())</f>
        <v>#N/A</v>
      </c>
      <c r="I193" s="2" t="e">
        <f xml:space="preserve"> IF(Calculations!C193 = DefectTypeString,  Calculations!K193, NA())</f>
        <v>#N/A</v>
      </c>
      <c r="K193" s="28" t="str">
        <f>IF(ISNUMBER(K192),IF(K192+TIME(1,0,0)&lt;=MAX(IndirectCompletedDates),
IF(HOUR(K192+TIME(1,0,0))&gt;FinishHour,K192+TIME((24-FinishHour)+StartHour,0,0),K192+TIME(1,0,0)),""),"")</f>
        <v/>
      </c>
      <c r="M193" s="2" t="str">
        <f t="shared" si="6"/>
        <v/>
      </c>
      <c r="N193" s="2" t="str">
        <f t="array" ref="N193">IF(ISNUMBER(K193),MIN(IF($B:$B=M193,$C:$C)),"")</f>
        <v/>
      </c>
      <c r="O193" s="10" t="str">
        <f>IF(ISNUMBER(K193),AVERAGEIF($B:$B,M193,$C:$C),"")</f>
        <v/>
      </c>
      <c r="P193" s="2" t="str">
        <f t="array" ref="P193">IF(ISNUMBER(K193),MAX(IF($B:$B=M193,$C:$C)),"")</f>
        <v/>
      </c>
      <c r="Q193" s="2" t="str">
        <f t="array" ref="Q193">IF(ISNUMBER(K193),PERCENTILE(IF($B:$B=M193,$C:$C),0.25),"")</f>
        <v/>
      </c>
      <c r="R193" s="2" t="str">
        <f t="array" ref="R193">IF(ISNUMBER(K193),PERCENTILE(IF($B:$B=M193,$C:$C),0.3),"")</f>
        <v/>
      </c>
      <c r="S193" s="2" t="str">
        <f t="array" ref="S193">IF(ISNUMBER(K193),PERCENTILE(IF($B:$B=M193,$C:$C),0.5),"")</f>
        <v/>
      </c>
      <c r="T193" s="2" t="str">
        <f t="array" ref="T193">IF(ISNUMBER(K193),PERCENTILE(IF($B:$B=M193,$C:$C),0.7),"")</f>
        <v/>
      </c>
      <c r="U193" s="2" t="str">
        <f t="array" ref="U193">IF(ISNUMBER(K193),PERCENTILE(IF($B:$B=M193,$C:$C),0.75),"")</f>
        <v/>
      </c>
      <c r="V193" s="2" t="str">
        <f t="array" ref="V193">IF(ISNUMBER(K193),PERCENTILE(IF($B:$B=M193,$C:$C),0.85),"")</f>
        <v/>
      </c>
    </row>
    <row r="194" spans="1:22" x14ac:dyDescent="0.25">
      <c r="A194" s="8" t="str">
        <f>Calculations!A194</f>
        <v/>
      </c>
      <c r="B194" s="2" t="str">
        <f t="shared" si="5"/>
        <v/>
      </c>
      <c r="C194" s="10" t="str">
        <f>IFERROR(Calculations!J194,"")</f>
        <v/>
      </c>
      <c r="D194" s="10" t="str">
        <f xml:space="preserve"> IF(OR(Calculations!C194 = "",Calculations!C194 = WorkTypeString),  IFERROR(Calculations!J194,""), NA())</f>
        <v/>
      </c>
      <c r="E194" s="10">
        <f t="array" ref="E194">PERCENTILE(IF(ISERROR(D194:D5193)=FALSE,D194:D5193),CycleTimePercentile)</f>
        <v>0</v>
      </c>
      <c r="F194" s="2" t="e">
        <f xml:space="preserve"> IF(Calculations!C194 = DefectTypeString,  IFERROR(Calculations!J194,""), NA())</f>
        <v>#N/A</v>
      </c>
      <c r="G194" s="10">
        <f t="array" ref="G194">PERCENTILE(IF(ISERROR(F194:F5193)=FALSE,F194:F5193),CycleTimePercentile)</f>
        <v>0</v>
      </c>
      <c r="H194" s="2" t="e">
        <f ca="1" xml:space="preserve"> IF(OR(Calculations!C194 = "",Calculations!C194 = WorkTypeString),  Calculations!K194, NA())</f>
        <v>#N/A</v>
      </c>
      <c r="I194" s="2" t="e">
        <f xml:space="preserve"> IF(Calculations!C194 = DefectTypeString,  Calculations!K194, NA())</f>
        <v>#N/A</v>
      </c>
      <c r="K194" s="28" t="str">
        <f>IF(ISNUMBER(K193),IF(K193+TIME(1,0,0)&lt;=MAX(IndirectCompletedDates),
IF(HOUR(K193+TIME(1,0,0))&gt;FinishHour,K193+TIME((24-FinishHour)+StartHour,0,0),K193+TIME(1,0,0)),""),"")</f>
        <v/>
      </c>
      <c r="M194" s="2" t="str">
        <f t="shared" si="6"/>
        <v/>
      </c>
      <c r="N194" s="2" t="str">
        <f t="array" ref="N194">IF(ISNUMBER(K194),MIN(IF($B:$B=M194,$C:$C)),"")</f>
        <v/>
      </c>
      <c r="O194" s="10" t="str">
        <f>IF(ISNUMBER(K194),AVERAGEIF($B:$B,M194,$C:$C),"")</f>
        <v/>
      </c>
      <c r="P194" s="2" t="str">
        <f t="array" ref="P194">IF(ISNUMBER(K194),MAX(IF($B:$B=M194,$C:$C)),"")</f>
        <v/>
      </c>
      <c r="Q194" s="2" t="str">
        <f t="array" ref="Q194">IF(ISNUMBER(K194),PERCENTILE(IF($B:$B=M194,$C:$C),0.25),"")</f>
        <v/>
      </c>
      <c r="R194" s="2" t="str">
        <f t="array" ref="R194">IF(ISNUMBER(K194),PERCENTILE(IF($B:$B=M194,$C:$C),0.3),"")</f>
        <v/>
      </c>
      <c r="S194" s="2" t="str">
        <f t="array" ref="S194">IF(ISNUMBER(K194),PERCENTILE(IF($B:$B=M194,$C:$C),0.5),"")</f>
        <v/>
      </c>
      <c r="T194" s="2" t="str">
        <f t="array" ref="T194">IF(ISNUMBER(K194),PERCENTILE(IF($B:$B=M194,$C:$C),0.7),"")</f>
        <v/>
      </c>
      <c r="U194" s="2" t="str">
        <f t="array" ref="U194">IF(ISNUMBER(K194),PERCENTILE(IF($B:$B=M194,$C:$C),0.75),"")</f>
        <v/>
      </c>
      <c r="V194" s="2" t="str">
        <f t="array" ref="V194">IF(ISNUMBER(K194),PERCENTILE(IF($B:$B=M194,$C:$C),0.85),"")</f>
        <v/>
      </c>
    </row>
    <row r="195" spans="1:22" x14ac:dyDescent="0.25">
      <c r="A195" s="8" t="str">
        <f>Calculations!A195</f>
        <v/>
      </c>
      <c r="B195" s="2" t="str">
        <f t="shared" ref="B195:B258" si="7">IF(ISNUMBER(A195),YEAR(A195)&amp;"-"&amp;TEXT(MONTH(A195),"00")&amp;"-"&amp;TEXT(DAY(A195),"00")&amp;"-"&amp;TEXT(HOUR(A195),"00"),"")</f>
        <v/>
      </c>
      <c r="C195" s="10" t="str">
        <f>IFERROR(Calculations!J195,"")</f>
        <v/>
      </c>
      <c r="D195" s="10" t="str">
        <f xml:space="preserve"> IF(OR(Calculations!C195 = "",Calculations!C195 = WorkTypeString),  IFERROR(Calculations!J195,""), NA())</f>
        <v/>
      </c>
      <c r="E195" s="10">
        <f t="array" ref="E195">PERCENTILE(IF(ISERROR(D195:D5194)=FALSE,D195:D5194),CycleTimePercentile)</f>
        <v>0</v>
      </c>
      <c r="F195" s="2" t="e">
        <f xml:space="preserve"> IF(Calculations!C195 = DefectTypeString,  IFERROR(Calculations!J195,""), NA())</f>
        <v>#N/A</v>
      </c>
      <c r="G195" s="10">
        <f t="array" ref="G195">PERCENTILE(IF(ISERROR(F195:F5194)=FALSE,F195:F5194),CycleTimePercentile)</f>
        <v>0</v>
      </c>
      <c r="H195" s="2" t="e">
        <f ca="1" xml:space="preserve"> IF(OR(Calculations!C195 = "",Calculations!C195 = WorkTypeString),  Calculations!K195, NA())</f>
        <v>#N/A</v>
      </c>
      <c r="I195" s="2" t="e">
        <f xml:space="preserve"> IF(Calculations!C195 = DefectTypeString,  Calculations!K195, NA())</f>
        <v>#N/A</v>
      </c>
      <c r="K195" s="28" t="str">
        <f>IF(ISNUMBER(K194),IF(K194+TIME(1,0,0)&lt;=MAX(IndirectCompletedDates),
IF(HOUR(K194+TIME(1,0,0))&gt;FinishHour,K194+TIME((24-FinishHour)+StartHour,0,0),K194+TIME(1,0,0)),""),"")</f>
        <v/>
      </c>
      <c r="M195" s="2" t="str">
        <f t="shared" ref="M195:M250" si="8">IF(ISNUMBER(K195),YEAR(K195)&amp;"-"&amp;TEXT(MONTH(K195),"00")&amp;"-"&amp;TEXT(DAY(K195),"00")&amp;"-"&amp;TEXT(HOUR(K195),"00"),"")</f>
        <v/>
      </c>
      <c r="N195" s="2" t="str">
        <f t="array" ref="N195">IF(ISNUMBER(K195),MIN(IF($B:$B=M195,$C:$C)),"")</f>
        <v/>
      </c>
      <c r="O195" s="10" t="str">
        <f>IF(ISNUMBER(K195),AVERAGEIF($B:$B,M195,$C:$C),"")</f>
        <v/>
      </c>
      <c r="P195" s="2" t="str">
        <f t="array" ref="P195">IF(ISNUMBER(K195),MAX(IF($B:$B=M195,$C:$C)),"")</f>
        <v/>
      </c>
      <c r="Q195" s="2" t="str">
        <f t="array" ref="Q195">IF(ISNUMBER(K195),PERCENTILE(IF($B:$B=M195,$C:$C),0.25),"")</f>
        <v/>
      </c>
      <c r="R195" s="2" t="str">
        <f t="array" ref="R195">IF(ISNUMBER(K195),PERCENTILE(IF($B:$B=M195,$C:$C),0.3),"")</f>
        <v/>
      </c>
      <c r="S195" s="2" t="str">
        <f t="array" ref="S195">IF(ISNUMBER(K195),PERCENTILE(IF($B:$B=M195,$C:$C),0.5),"")</f>
        <v/>
      </c>
      <c r="T195" s="2" t="str">
        <f t="array" ref="T195">IF(ISNUMBER(K195),PERCENTILE(IF($B:$B=M195,$C:$C),0.7),"")</f>
        <v/>
      </c>
      <c r="U195" s="2" t="str">
        <f t="array" ref="U195">IF(ISNUMBER(K195),PERCENTILE(IF($B:$B=M195,$C:$C),0.75),"")</f>
        <v/>
      </c>
      <c r="V195" s="2" t="str">
        <f t="array" ref="V195">IF(ISNUMBER(K195),PERCENTILE(IF($B:$B=M195,$C:$C),0.85),"")</f>
        <v/>
      </c>
    </row>
    <row r="196" spans="1:22" x14ac:dyDescent="0.25">
      <c r="A196" s="8" t="str">
        <f>Calculations!A196</f>
        <v/>
      </c>
      <c r="B196" s="2" t="str">
        <f t="shared" si="7"/>
        <v/>
      </c>
      <c r="C196" s="10" t="str">
        <f>IFERROR(Calculations!J196,"")</f>
        <v/>
      </c>
      <c r="D196" s="10" t="str">
        <f xml:space="preserve"> IF(OR(Calculations!C196 = "",Calculations!C196 = WorkTypeString),  IFERROR(Calculations!J196,""), NA())</f>
        <v/>
      </c>
      <c r="E196" s="10">
        <f t="array" ref="E196">PERCENTILE(IF(ISERROR(D196:D5195)=FALSE,D196:D5195),CycleTimePercentile)</f>
        <v>0</v>
      </c>
      <c r="F196" s="2" t="e">
        <f xml:space="preserve"> IF(Calculations!C196 = DefectTypeString,  IFERROR(Calculations!J196,""), NA())</f>
        <v>#N/A</v>
      </c>
      <c r="G196" s="10">
        <f t="array" ref="G196">PERCENTILE(IF(ISERROR(F196:F5195)=FALSE,F196:F5195),CycleTimePercentile)</f>
        <v>0</v>
      </c>
      <c r="H196" s="2" t="e">
        <f ca="1" xml:space="preserve"> IF(OR(Calculations!C196 = "",Calculations!C196 = WorkTypeString),  Calculations!K196, NA())</f>
        <v>#N/A</v>
      </c>
      <c r="I196" s="2" t="e">
        <f xml:space="preserve"> IF(Calculations!C196 = DefectTypeString,  Calculations!K196, NA())</f>
        <v>#N/A</v>
      </c>
      <c r="K196" s="28" t="str">
        <f>IF(ISNUMBER(K195),IF(K195+TIME(1,0,0)&lt;=MAX(IndirectCompletedDates),
IF(HOUR(K195+TIME(1,0,0))&gt;FinishHour,K195+TIME((24-FinishHour)+StartHour,0,0),K195+TIME(1,0,0)),""),"")</f>
        <v/>
      </c>
      <c r="M196" s="2" t="str">
        <f t="shared" si="8"/>
        <v/>
      </c>
      <c r="N196" s="2" t="str">
        <f t="array" ref="N196">IF(ISNUMBER(K196),MIN(IF($B:$B=M196,$C:$C)),"")</f>
        <v/>
      </c>
      <c r="O196" s="10" t="str">
        <f>IF(ISNUMBER(K196),AVERAGEIF($B:$B,M196,$C:$C),"")</f>
        <v/>
      </c>
      <c r="P196" s="2" t="str">
        <f t="array" ref="P196">IF(ISNUMBER(K196),MAX(IF($B:$B=M196,$C:$C)),"")</f>
        <v/>
      </c>
      <c r="Q196" s="2" t="str">
        <f t="array" ref="Q196">IF(ISNUMBER(K196),PERCENTILE(IF($B:$B=M196,$C:$C),0.25),"")</f>
        <v/>
      </c>
      <c r="R196" s="2" t="str">
        <f t="array" ref="R196">IF(ISNUMBER(K196),PERCENTILE(IF($B:$B=M196,$C:$C),0.3),"")</f>
        <v/>
      </c>
      <c r="S196" s="2" t="str">
        <f t="array" ref="S196">IF(ISNUMBER(K196),PERCENTILE(IF($B:$B=M196,$C:$C),0.5),"")</f>
        <v/>
      </c>
      <c r="T196" s="2" t="str">
        <f t="array" ref="T196">IF(ISNUMBER(K196),PERCENTILE(IF($B:$B=M196,$C:$C),0.7),"")</f>
        <v/>
      </c>
      <c r="U196" s="2" t="str">
        <f t="array" ref="U196">IF(ISNUMBER(K196),PERCENTILE(IF($B:$B=M196,$C:$C),0.75),"")</f>
        <v/>
      </c>
      <c r="V196" s="2" t="str">
        <f t="array" ref="V196">IF(ISNUMBER(K196),PERCENTILE(IF($B:$B=M196,$C:$C),0.85),"")</f>
        <v/>
      </c>
    </row>
    <row r="197" spans="1:22" x14ac:dyDescent="0.25">
      <c r="A197" s="8" t="str">
        <f>Calculations!A197</f>
        <v/>
      </c>
      <c r="B197" s="2" t="str">
        <f t="shared" si="7"/>
        <v/>
      </c>
      <c r="C197" s="10" t="str">
        <f>IFERROR(Calculations!J197,"")</f>
        <v/>
      </c>
      <c r="D197" s="10" t="str">
        <f xml:space="preserve"> IF(OR(Calculations!C197 = "",Calculations!C197 = WorkTypeString),  IFERROR(Calculations!J197,""), NA())</f>
        <v/>
      </c>
      <c r="E197" s="10">
        <f t="array" ref="E197">PERCENTILE(IF(ISERROR(D197:D5196)=FALSE,D197:D5196),CycleTimePercentile)</f>
        <v>0</v>
      </c>
      <c r="F197" s="2" t="e">
        <f xml:space="preserve"> IF(Calculations!C197 = DefectTypeString,  IFERROR(Calculations!J197,""), NA())</f>
        <v>#N/A</v>
      </c>
      <c r="G197" s="10">
        <f t="array" ref="G197">PERCENTILE(IF(ISERROR(F197:F5196)=FALSE,F197:F5196),CycleTimePercentile)</f>
        <v>0</v>
      </c>
      <c r="H197" s="2" t="e">
        <f ca="1" xml:space="preserve"> IF(OR(Calculations!C197 = "",Calculations!C197 = WorkTypeString),  Calculations!K197, NA())</f>
        <v>#N/A</v>
      </c>
      <c r="I197" s="2" t="e">
        <f xml:space="preserve"> IF(Calculations!C197 = DefectTypeString,  Calculations!K197, NA())</f>
        <v>#N/A</v>
      </c>
      <c r="K197" s="28" t="str">
        <f>IF(ISNUMBER(K196),IF(K196+TIME(1,0,0)&lt;=MAX(IndirectCompletedDates),
IF(HOUR(K196+TIME(1,0,0))&gt;FinishHour,K196+TIME((24-FinishHour)+StartHour,0,0),K196+TIME(1,0,0)),""),"")</f>
        <v/>
      </c>
      <c r="M197" s="2" t="str">
        <f t="shared" si="8"/>
        <v/>
      </c>
      <c r="N197" s="2" t="str">
        <f t="array" ref="N197">IF(ISNUMBER(K197),MIN(IF($B:$B=M197,$C:$C)),"")</f>
        <v/>
      </c>
      <c r="O197" s="10" t="str">
        <f>IF(ISNUMBER(K197),AVERAGEIF($B:$B,M197,$C:$C),"")</f>
        <v/>
      </c>
      <c r="P197" s="2" t="str">
        <f t="array" ref="P197">IF(ISNUMBER(K197),MAX(IF($B:$B=M197,$C:$C)),"")</f>
        <v/>
      </c>
      <c r="Q197" s="2" t="str">
        <f t="array" ref="Q197">IF(ISNUMBER(K197),PERCENTILE(IF($B:$B=M197,$C:$C),0.25),"")</f>
        <v/>
      </c>
      <c r="R197" s="2" t="str">
        <f t="array" ref="R197">IF(ISNUMBER(K197),PERCENTILE(IF($B:$B=M197,$C:$C),0.3),"")</f>
        <v/>
      </c>
      <c r="S197" s="2" t="str">
        <f t="array" ref="S197">IF(ISNUMBER(K197),PERCENTILE(IF($B:$B=M197,$C:$C),0.5),"")</f>
        <v/>
      </c>
      <c r="T197" s="2" t="str">
        <f t="array" ref="T197">IF(ISNUMBER(K197),PERCENTILE(IF($B:$B=M197,$C:$C),0.7),"")</f>
        <v/>
      </c>
      <c r="U197" s="2" t="str">
        <f t="array" ref="U197">IF(ISNUMBER(K197),PERCENTILE(IF($B:$B=M197,$C:$C),0.75),"")</f>
        <v/>
      </c>
      <c r="V197" s="2" t="str">
        <f t="array" ref="V197">IF(ISNUMBER(K197),PERCENTILE(IF($B:$B=M197,$C:$C),0.85),"")</f>
        <v/>
      </c>
    </row>
    <row r="198" spans="1:22" x14ac:dyDescent="0.25">
      <c r="A198" s="8" t="str">
        <f>Calculations!A198</f>
        <v/>
      </c>
      <c r="B198" s="2" t="str">
        <f t="shared" si="7"/>
        <v/>
      </c>
      <c r="C198" s="10" t="str">
        <f>IFERROR(Calculations!J198,"")</f>
        <v/>
      </c>
      <c r="D198" s="10" t="str">
        <f xml:space="preserve"> IF(OR(Calculations!C198 = "",Calculations!C198 = WorkTypeString),  IFERROR(Calculations!J198,""), NA())</f>
        <v/>
      </c>
      <c r="E198" s="10">
        <f t="array" ref="E198">PERCENTILE(IF(ISERROR(D198:D5197)=FALSE,D198:D5197),CycleTimePercentile)</f>
        <v>0</v>
      </c>
      <c r="F198" s="2" t="e">
        <f xml:space="preserve"> IF(Calculations!C198 = DefectTypeString,  IFERROR(Calculations!J198,""), NA())</f>
        <v>#N/A</v>
      </c>
      <c r="G198" s="10">
        <f t="array" ref="G198">PERCENTILE(IF(ISERROR(F198:F5197)=FALSE,F198:F5197),CycleTimePercentile)</f>
        <v>0</v>
      </c>
      <c r="H198" s="2" t="e">
        <f ca="1" xml:space="preserve"> IF(OR(Calculations!C198 = "",Calculations!C198 = WorkTypeString),  Calculations!K198, NA())</f>
        <v>#N/A</v>
      </c>
      <c r="I198" s="2" t="e">
        <f xml:space="preserve"> IF(Calculations!C198 = DefectTypeString,  Calculations!K198, NA())</f>
        <v>#N/A</v>
      </c>
      <c r="K198" s="28" t="str">
        <f>IF(ISNUMBER(K197),IF(K197+TIME(1,0,0)&lt;=MAX(IndirectCompletedDates),
IF(HOUR(K197+TIME(1,0,0))&gt;FinishHour,K197+TIME((24-FinishHour)+StartHour,0,0),K197+TIME(1,0,0)),""),"")</f>
        <v/>
      </c>
      <c r="M198" s="2" t="str">
        <f t="shared" si="8"/>
        <v/>
      </c>
      <c r="N198" s="2" t="str">
        <f t="array" ref="N198">IF(ISNUMBER(K198),MIN(IF($B:$B=M198,$C:$C)),"")</f>
        <v/>
      </c>
      <c r="O198" s="10" t="str">
        <f>IF(ISNUMBER(K198),AVERAGEIF($B:$B,M198,$C:$C),"")</f>
        <v/>
      </c>
      <c r="P198" s="2" t="str">
        <f t="array" ref="P198">IF(ISNUMBER(K198),MAX(IF($B:$B=M198,$C:$C)),"")</f>
        <v/>
      </c>
      <c r="Q198" s="2" t="str">
        <f t="array" ref="Q198">IF(ISNUMBER(K198),PERCENTILE(IF($B:$B=M198,$C:$C),0.25),"")</f>
        <v/>
      </c>
      <c r="R198" s="2" t="str">
        <f t="array" ref="R198">IF(ISNUMBER(K198),PERCENTILE(IF($B:$B=M198,$C:$C),0.3),"")</f>
        <v/>
      </c>
      <c r="S198" s="2" t="str">
        <f t="array" ref="S198">IF(ISNUMBER(K198),PERCENTILE(IF($B:$B=M198,$C:$C),0.5),"")</f>
        <v/>
      </c>
      <c r="T198" s="2" t="str">
        <f t="array" ref="T198">IF(ISNUMBER(K198),PERCENTILE(IF($B:$B=M198,$C:$C),0.7),"")</f>
        <v/>
      </c>
      <c r="U198" s="2" t="str">
        <f t="array" ref="U198">IF(ISNUMBER(K198),PERCENTILE(IF($B:$B=M198,$C:$C),0.75),"")</f>
        <v/>
      </c>
      <c r="V198" s="2" t="str">
        <f t="array" ref="V198">IF(ISNUMBER(K198),PERCENTILE(IF($B:$B=M198,$C:$C),0.85),"")</f>
        <v/>
      </c>
    </row>
    <row r="199" spans="1:22" x14ac:dyDescent="0.25">
      <c r="A199" s="8" t="str">
        <f>Calculations!A199</f>
        <v/>
      </c>
      <c r="B199" s="2" t="str">
        <f t="shared" si="7"/>
        <v/>
      </c>
      <c r="C199" s="10" t="str">
        <f>IFERROR(Calculations!J199,"")</f>
        <v/>
      </c>
      <c r="D199" s="10" t="str">
        <f xml:space="preserve"> IF(OR(Calculations!C199 = "",Calculations!C199 = WorkTypeString),  IFERROR(Calculations!J199,""), NA())</f>
        <v/>
      </c>
      <c r="E199" s="10">
        <f t="array" ref="E199">PERCENTILE(IF(ISERROR(D199:D5198)=FALSE,D199:D5198),CycleTimePercentile)</f>
        <v>0</v>
      </c>
      <c r="F199" s="2" t="e">
        <f xml:space="preserve"> IF(Calculations!C199 = DefectTypeString,  IFERROR(Calculations!J199,""), NA())</f>
        <v>#N/A</v>
      </c>
      <c r="G199" s="10">
        <f t="array" ref="G199">PERCENTILE(IF(ISERROR(F199:F5198)=FALSE,F199:F5198),CycleTimePercentile)</f>
        <v>0</v>
      </c>
      <c r="H199" s="2" t="e">
        <f ca="1" xml:space="preserve"> IF(OR(Calculations!C199 = "",Calculations!C199 = WorkTypeString),  Calculations!K199, NA())</f>
        <v>#N/A</v>
      </c>
      <c r="I199" s="2" t="e">
        <f xml:space="preserve"> IF(Calculations!C199 = DefectTypeString,  Calculations!K199, NA())</f>
        <v>#N/A</v>
      </c>
      <c r="K199" s="28" t="str">
        <f>IF(ISNUMBER(K198),IF(K198+TIME(1,0,0)&lt;=MAX(IndirectCompletedDates),
IF(HOUR(K198+TIME(1,0,0))&gt;FinishHour,K198+TIME((24-FinishHour)+StartHour,0,0),K198+TIME(1,0,0)),""),"")</f>
        <v/>
      </c>
      <c r="M199" s="2" t="str">
        <f t="shared" si="8"/>
        <v/>
      </c>
      <c r="N199" s="2" t="str">
        <f t="array" ref="N199">IF(ISNUMBER(K199),MIN(IF($B:$B=M199,$C:$C)),"")</f>
        <v/>
      </c>
      <c r="O199" s="10" t="str">
        <f>IF(ISNUMBER(K199),AVERAGEIF($B:$B,M199,$C:$C),"")</f>
        <v/>
      </c>
      <c r="P199" s="2" t="str">
        <f t="array" ref="P199">IF(ISNUMBER(K199),MAX(IF($B:$B=M199,$C:$C)),"")</f>
        <v/>
      </c>
      <c r="Q199" s="2" t="str">
        <f t="array" ref="Q199">IF(ISNUMBER(K199),PERCENTILE(IF($B:$B=M199,$C:$C),0.25),"")</f>
        <v/>
      </c>
      <c r="R199" s="2" t="str">
        <f t="array" ref="R199">IF(ISNUMBER(K199),PERCENTILE(IF($B:$B=M199,$C:$C),0.3),"")</f>
        <v/>
      </c>
      <c r="S199" s="2" t="str">
        <f t="array" ref="S199">IF(ISNUMBER(K199),PERCENTILE(IF($B:$B=M199,$C:$C),0.5),"")</f>
        <v/>
      </c>
      <c r="T199" s="2" t="str">
        <f t="array" ref="T199">IF(ISNUMBER(K199),PERCENTILE(IF($B:$B=M199,$C:$C),0.7),"")</f>
        <v/>
      </c>
      <c r="U199" s="2" t="str">
        <f t="array" ref="U199">IF(ISNUMBER(K199),PERCENTILE(IF($B:$B=M199,$C:$C),0.75),"")</f>
        <v/>
      </c>
      <c r="V199" s="2" t="str">
        <f t="array" ref="V199">IF(ISNUMBER(K199),PERCENTILE(IF($B:$B=M199,$C:$C),0.85),"")</f>
        <v/>
      </c>
    </row>
    <row r="200" spans="1:22" x14ac:dyDescent="0.25">
      <c r="A200" s="8" t="str">
        <f>Calculations!A200</f>
        <v/>
      </c>
      <c r="B200" s="2" t="str">
        <f t="shared" si="7"/>
        <v/>
      </c>
      <c r="C200" s="10" t="str">
        <f>IFERROR(Calculations!J200,"")</f>
        <v/>
      </c>
      <c r="D200" s="10" t="str">
        <f xml:space="preserve"> IF(OR(Calculations!C200 = "",Calculations!C200 = WorkTypeString),  IFERROR(Calculations!J200,""), NA())</f>
        <v/>
      </c>
      <c r="E200" s="10">
        <f t="array" ref="E200">PERCENTILE(IF(ISERROR(D200:D5199)=FALSE,D200:D5199),CycleTimePercentile)</f>
        <v>0</v>
      </c>
      <c r="F200" s="2" t="e">
        <f xml:space="preserve"> IF(Calculations!C200 = DefectTypeString,  IFERROR(Calculations!J200,""), NA())</f>
        <v>#N/A</v>
      </c>
      <c r="G200" s="10">
        <f t="array" ref="G200">PERCENTILE(IF(ISERROR(F200:F5199)=FALSE,F200:F5199),CycleTimePercentile)</f>
        <v>0</v>
      </c>
      <c r="H200" s="2" t="e">
        <f ca="1" xml:space="preserve"> IF(OR(Calculations!C200 = "",Calculations!C200 = WorkTypeString),  Calculations!K200, NA())</f>
        <v>#N/A</v>
      </c>
      <c r="I200" s="2" t="e">
        <f xml:space="preserve"> IF(Calculations!C200 = DefectTypeString,  Calculations!K200, NA())</f>
        <v>#N/A</v>
      </c>
      <c r="K200" s="28" t="str">
        <f>IF(ISNUMBER(K199),IF(K199+TIME(1,0,0)&lt;=MAX(IndirectCompletedDates),
IF(HOUR(K199+TIME(1,0,0))&gt;FinishHour,K199+TIME((24-FinishHour)+StartHour,0,0),K199+TIME(1,0,0)),""),"")</f>
        <v/>
      </c>
      <c r="M200" s="2" t="str">
        <f t="shared" si="8"/>
        <v/>
      </c>
      <c r="N200" s="2" t="str">
        <f t="array" ref="N200">IF(ISNUMBER(K200),MIN(IF($B:$B=M200,$C:$C)),"")</f>
        <v/>
      </c>
      <c r="O200" s="10" t="str">
        <f>IF(ISNUMBER(K200),AVERAGEIF($B:$B,M200,$C:$C),"")</f>
        <v/>
      </c>
      <c r="P200" s="2" t="str">
        <f t="array" ref="P200">IF(ISNUMBER(K200),MAX(IF($B:$B=M200,$C:$C)),"")</f>
        <v/>
      </c>
      <c r="Q200" s="2" t="str">
        <f t="array" ref="Q200">IF(ISNUMBER(K200),PERCENTILE(IF($B:$B=M200,$C:$C),0.25),"")</f>
        <v/>
      </c>
      <c r="R200" s="2" t="str">
        <f t="array" ref="R200">IF(ISNUMBER(K200),PERCENTILE(IF($B:$B=M200,$C:$C),0.3),"")</f>
        <v/>
      </c>
      <c r="S200" s="2" t="str">
        <f t="array" ref="S200">IF(ISNUMBER(K200),PERCENTILE(IF($B:$B=M200,$C:$C),0.5),"")</f>
        <v/>
      </c>
      <c r="T200" s="2" t="str">
        <f t="array" ref="T200">IF(ISNUMBER(K200),PERCENTILE(IF($B:$B=M200,$C:$C),0.7),"")</f>
        <v/>
      </c>
      <c r="U200" s="2" t="str">
        <f t="array" ref="U200">IF(ISNUMBER(K200),PERCENTILE(IF($B:$B=M200,$C:$C),0.75),"")</f>
        <v/>
      </c>
      <c r="V200" s="2" t="str">
        <f t="array" ref="V200">IF(ISNUMBER(K200),PERCENTILE(IF($B:$B=M200,$C:$C),0.85),"")</f>
        <v/>
      </c>
    </row>
    <row r="201" spans="1:22" x14ac:dyDescent="0.25">
      <c r="A201" s="8" t="str">
        <f>Calculations!A201</f>
        <v/>
      </c>
      <c r="B201" s="2" t="str">
        <f t="shared" si="7"/>
        <v/>
      </c>
      <c r="C201" s="10" t="str">
        <f>IFERROR(Calculations!J201,"")</f>
        <v/>
      </c>
      <c r="D201" s="10" t="str">
        <f xml:space="preserve"> IF(OR(Calculations!C201 = "",Calculations!C201 = WorkTypeString),  IFERROR(Calculations!J201,""), NA())</f>
        <v/>
      </c>
      <c r="E201" s="10">
        <f t="array" ref="E201">PERCENTILE(IF(ISERROR(D201:D5200)=FALSE,D201:D5200),CycleTimePercentile)</f>
        <v>0</v>
      </c>
      <c r="F201" s="2" t="e">
        <f xml:space="preserve"> IF(Calculations!C201 = DefectTypeString,  IFERROR(Calculations!J201,""), NA())</f>
        <v>#N/A</v>
      </c>
      <c r="G201" s="10">
        <f t="array" ref="G201">PERCENTILE(IF(ISERROR(F201:F5200)=FALSE,F201:F5200),CycleTimePercentile)</f>
        <v>0</v>
      </c>
      <c r="H201" s="2" t="e">
        <f ca="1" xml:space="preserve"> IF(OR(Calculations!C201 = "",Calculations!C201 = WorkTypeString),  Calculations!K201, NA())</f>
        <v>#N/A</v>
      </c>
      <c r="I201" s="2" t="e">
        <f xml:space="preserve"> IF(Calculations!C201 = DefectTypeString,  Calculations!K201, NA())</f>
        <v>#N/A</v>
      </c>
      <c r="K201" s="28" t="str">
        <f>IF(ISNUMBER(K200),IF(K200+TIME(1,0,0)&lt;=MAX(IndirectCompletedDates),
IF(HOUR(K200+TIME(1,0,0))&gt;FinishHour,K200+TIME((24-FinishHour)+StartHour,0,0),K200+TIME(1,0,0)),""),"")</f>
        <v/>
      </c>
      <c r="M201" s="2" t="str">
        <f t="shared" si="8"/>
        <v/>
      </c>
      <c r="N201" s="2" t="str">
        <f t="array" ref="N201">IF(ISNUMBER(K201),MIN(IF($B:$B=M201,$C:$C)),"")</f>
        <v/>
      </c>
      <c r="O201" s="10" t="str">
        <f>IF(ISNUMBER(K201),AVERAGEIF($B:$B,M201,$C:$C),"")</f>
        <v/>
      </c>
      <c r="P201" s="2" t="str">
        <f t="array" ref="P201">IF(ISNUMBER(K201),MAX(IF($B:$B=M201,$C:$C)),"")</f>
        <v/>
      </c>
      <c r="Q201" s="2" t="str">
        <f t="array" ref="Q201">IF(ISNUMBER(K201),PERCENTILE(IF($B:$B=M201,$C:$C),0.25),"")</f>
        <v/>
      </c>
      <c r="R201" s="2" t="str">
        <f t="array" ref="R201">IF(ISNUMBER(K201),PERCENTILE(IF($B:$B=M201,$C:$C),0.3),"")</f>
        <v/>
      </c>
      <c r="S201" s="2" t="str">
        <f t="array" ref="S201">IF(ISNUMBER(K201),PERCENTILE(IF($B:$B=M201,$C:$C),0.5),"")</f>
        <v/>
      </c>
      <c r="T201" s="2" t="str">
        <f t="array" ref="T201">IF(ISNUMBER(K201),PERCENTILE(IF($B:$B=M201,$C:$C),0.7),"")</f>
        <v/>
      </c>
      <c r="U201" s="2" t="str">
        <f t="array" ref="U201">IF(ISNUMBER(K201),PERCENTILE(IF($B:$B=M201,$C:$C),0.75),"")</f>
        <v/>
      </c>
      <c r="V201" s="2" t="str">
        <f t="array" ref="V201">IF(ISNUMBER(K201),PERCENTILE(IF($B:$B=M201,$C:$C),0.85),"")</f>
        <v/>
      </c>
    </row>
    <row r="202" spans="1:22" x14ac:dyDescent="0.25">
      <c r="A202" s="8" t="str">
        <f>Calculations!A202</f>
        <v/>
      </c>
      <c r="B202" s="2" t="str">
        <f t="shared" si="7"/>
        <v/>
      </c>
      <c r="C202" s="10" t="str">
        <f>IFERROR(Calculations!J202,"")</f>
        <v/>
      </c>
      <c r="D202" s="10" t="str">
        <f xml:space="preserve"> IF(OR(Calculations!C202 = "",Calculations!C202 = WorkTypeString),  IFERROR(Calculations!J202,""), NA())</f>
        <v/>
      </c>
      <c r="E202" s="10">
        <f t="array" ref="E202">PERCENTILE(IF(ISERROR(D202:D5201)=FALSE,D202:D5201),CycleTimePercentile)</f>
        <v>0</v>
      </c>
      <c r="F202" s="2" t="e">
        <f xml:space="preserve"> IF(Calculations!C202 = DefectTypeString,  IFERROR(Calculations!J202,""), NA())</f>
        <v>#N/A</v>
      </c>
      <c r="G202" s="10">
        <f t="array" ref="G202">PERCENTILE(IF(ISERROR(F202:F5201)=FALSE,F202:F5201),CycleTimePercentile)</f>
        <v>0</v>
      </c>
      <c r="H202" s="2" t="e">
        <f ca="1" xml:space="preserve"> IF(OR(Calculations!C202 = "",Calculations!C202 = WorkTypeString),  Calculations!K202, NA())</f>
        <v>#N/A</v>
      </c>
      <c r="I202" s="2" t="e">
        <f xml:space="preserve"> IF(Calculations!C202 = DefectTypeString,  Calculations!K202, NA())</f>
        <v>#N/A</v>
      </c>
      <c r="K202" s="28" t="str">
        <f>IF(ISNUMBER(K201),IF(K201+TIME(1,0,0)&lt;=MAX(IndirectCompletedDates),
IF(HOUR(K201+TIME(1,0,0))&gt;FinishHour,K201+TIME((24-FinishHour)+StartHour,0,0),K201+TIME(1,0,0)),""),"")</f>
        <v/>
      </c>
      <c r="M202" s="2" t="str">
        <f t="shared" si="8"/>
        <v/>
      </c>
      <c r="N202" s="2" t="str">
        <f t="array" ref="N202">IF(ISNUMBER(K202),MIN(IF($B:$B=M202,$C:$C)),"")</f>
        <v/>
      </c>
      <c r="O202" s="10" t="str">
        <f>IF(ISNUMBER(K202),AVERAGEIF($B:$B,M202,$C:$C),"")</f>
        <v/>
      </c>
      <c r="P202" s="2" t="str">
        <f t="array" ref="P202">IF(ISNUMBER(K202),MAX(IF($B:$B=M202,$C:$C)),"")</f>
        <v/>
      </c>
      <c r="Q202" s="2" t="str">
        <f t="array" ref="Q202">IF(ISNUMBER(K202),PERCENTILE(IF($B:$B=M202,$C:$C),0.25),"")</f>
        <v/>
      </c>
      <c r="R202" s="2" t="str">
        <f t="array" ref="R202">IF(ISNUMBER(K202),PERCENTILE(IF($B:$B=M202,$C:$C),0.3),"")</f>
        <v/>
      </c>
      <c r="S202" s="2" t="str">
        <f t="array" ref="S202">IF(ISNUMBER(K202),PERCENTILE(IF($B:$B=M202,$C:$C),0.5),"")</f>
        <v/>
      </c>
      <c r="T202" s="2" t="str">
        <f t="array" ref="T202">IF(ISNUMBER(K202),PERCENTILE(IF($B:$B=M202,$C:$C),0.7),"")</f>
        <v/>
      </c>
      <c r="U202" s="2" t="str">
        <f t="array" ref="U202">IF(ISNUMBER(K202),PERCENTILE(IF($B:$B=M202,$C:$C),0.75),"")</f>
        <v/>
      </c>
      <c r="V202" s="2" t="str">
        <f t="array" ref="V202">IF(ISNUMBER(K202),PERCENTILE(IF($B:$B=M202,$C:$C),0.85),"")</f>
        <v/>
      </c>
    </row>
    <row r="203" spans="1:22" x14ac:dyDescent="0.25">
      <c r="A203" s="8" t="str">
        <f>Calculations!A203</f>
        <v/>
      </c>
      <c r="B203" s="2" t="str">
        <f t="shared" si="7"/>
        <v/>
      </c>
      <c r="C203" s="10" t="str">
        <f>IFERROR(Calculations!J203,"")</f>
        <v/>
      </c>
      <c r="D203" s="10" t="str">
        <f xml:space="preserve"> IF(OR(Calculations!C203 = "",Calculations!C203 = WorkTypeString),  IFERROR(Calculations!J203,""), NA())</f>
        <v/>
      </c>
      <c r="E203" s="10">
        <f t="array" ref="E203">PERCENTILE(IF(ISERROR(D203:D5202)=FALSE,D203:D5202),CycleTimePercentile)</f>
        <v>0</v>
      </c>
      <c r="F203" s="2" t="e">
        <f xml:space="preserve"> IF(Calculations!C203 = DefectTypeString,  IFERROR(Calculations!J203,""), NA())</f>
        <v>#N/A</v>
      </c>
      <c r="G203" s="10">
        <f t="array" ref="G203">PERCENTILE(IF(ISERROR(F203:F5202)=FALSE,F203:F5202),CycleTimePercentile)</f>
        <v>0</v>
      </c>
      <c r="H203" s="2" t="e">
        <f ca="1" xml:space="preserve"> IF(OR(Calculations!C203 = "",Calculations!C203 = WorkTypeString),  Calculations!K203, NA())</f>
        <v>#N/A</v>
      </c>
      <c r="I203" s="2" t="e">
        <f xml:space="preserve"> IF(Calculations!C203 = DefectTypeString,  Calculations!K203, NA())</f>
        <v>#N/A</v>
      </c>
      <c r="K203" s="28" t="str">
        <f>IF(ISNUMBER(K202),IF(K202+TIME(1,0,0)&lt;=MAX(IndirectCompletedDates),
IF(HOUR(K202+TIME(1,0,0))&gt;FinishHour,K202+TIME((24-FinishHour)+StartHour,0,0),K202+TIME(1,0,0)),""),"")</f>
        <v/>
      </c>
      <c r="M203" s="2" t="str">
        <f t="shared" si="8"/>
        <v/>
      </c>
      <c r="N203" s="2" t="str">
        <f t="array" ref="N203">IF(ISNUMBER(K203),MIN(IF($B:$B=M203,$C:$C)),"")</f>
        <v/>
      </c>
      <c r="O203" s="10" t="str">
        <f>IF(ISNUMBER(K203),AVERAGEIF($B:$B,M203,$C:$C),"")</f>
        <v/>
      </c>
      <c r="P203" s="2" t="str">
        <f t="array" ref="P203">IF(ISNUMBER(K203),MAX(IF($B:$B=M203,$C:$C)),"")</f>
        <v/>
      </c>
      <c r="Q203" s="2" t="str">
        <f t="array" ref="Q203">IF(ISNUMBER(K203),PERCENTILE(IF($B:$B=M203,$C:$C),0.25),"")</f>
        <v/>
      </c>
      <c r="R203" s="2" t="str">
        <f t="array" ref="R203">IF(ISNUMBER(K203),PERCENTILE(IF($B:$B=M203,$C:$C),0.3),"")</f>
        <v/>
      </c>
      <c r="S203" s="2" t="str">
        <f t="array" ref="S203">IF(ISNUMBER(K203),PERCENTILE(IF($B:$B=M203,$C:$C),0.5),"")</f>
        <v/>
      </c>
      <c r="T203" s="2" t="str">
        <f t="array" ref="T203">IF(ISNUMBER(K203),PERCENTILE(IF($B:$B=M203,$C:$C),0.7),"")</f>
        <v/>
      </c>
      <c r="U203" s="2" t="str">
        <f t="array" ref="U203">IF(ISNUMBER(K203),PERCENTILE(IF($B:$B=M203,$C:$C),0.75),"")</f>
        <v/>
      </c>
      <c r="V203" s="2" t="str">
        <f t="array" ref="V203">IF(ISNUMBER(K203),PERCENTILE(IF($B:$B=M203,$C:$C),0.85),"")</f>
        <v/>
      </c>
    </row>
    <row r="204" spans="1:22" x14ac:dyDescent="0.25">
      <c r="A204" s="8" t="str">
        <f>Calculations!A204</f>
        <v/>
      </c>
      <c r="B204" s="2" t="str">
        <f t="shared" si="7"/>
        <v/>
      </c>
      <c r="C204" s="10" t="str">
        <f>IFERROR(Calculations!J204,"")</f>
        <v/>
      </c>
      <c r="D204" s="10" t="str">
        <f xml:space="preserve"> IF(OR(Calculations!C204 = "",Calculations!C204 = WorkTypeString),  IFERROR(Calculations!J204,""), NA())</f>
        <v/>
      </c>
      <c r="E204" s="10">
        <f t="array" ref="E204">PERCENTILE(IF(ISERROR(D204:D5203)=FALSE,D204:D5203),CycleTimePercentile)</f>
        <v>0</v>
      </c>
      <c r="F204" s="2" t="e">
        <f xml:space="preserve"> IF(Calculations!C204 = DefectTypeString,  IFERROR(Calculations!J204,""), NA())</f>
        <v>#N/A</v>
      </c>
      <c r="G204" s="10">
        <f t="array" ref="G204">PERCENTILE(IF(ISERROR(F204:F5203)=FALSE,F204:F5203),CycleTimePercentile)</f>
        <v>0</v>
      </c>
      <c r="H204" s="2" t="e">
        <f ca="1" xml:space="preserve"> IF(OR(Calculations!C204 = "",Calculations!C204 = WorkTypeString),  Calculations!K204, NA())</f>
        <v>#N/A</v>
      </c>
      <c r="I204" s="2" t="e">
        <f xml:space="preserve"> IF(Calculations!C204 = DefectTypeString,  Calculations!K204, NA())</f>
        <v>#N/A</v>
      </c>
      <c r="K204" s="28" t="str">
        <f>IF(ISNUMBER(K203),IF(K203+TIME(1,0,0)&lt;=MAX(IndirectCompletedDates),
IF(HOUR(K203+TIME(1,0,0))&gt;FinishHour,K203+TIME((24-FinishHour)+StartHour,0,0),K203+TIME(1,0,0)),""),"")</f>
        <v/>
      </c>
      <c r="M204" s="2" t="str">
        <f t="shared" si="8"/>
        <v/>
      </c>
      <c r="N204" s="2" t="str">
        <f t="array" ref="N204">IF(ISNUMBER(K204),MIN(IF($B:$B=M204,$C:$C)),"")</f>
        <v/>
      </c>
      <c r="O204" s="10" t="str">
        <f>IF(ISNUMBER(K204),AVERAGEIF($B:$B,M204,$C:$C),"")</f>
        <v/>
      </c>
      <c r="P204" s="2" t="str">
        <f t="array" ref="P204">IF(ISNUMBER(K204),MAX(IF($B:$B=M204,$C:$C)),"")</f>
        <v/>
      </c>
      <c r="Q204" s="2" t="str">
        <f t="array" ref="Q204">IF(ISNUMBER(K204),PERCENTILE(IF($B:$B=M204,$C:$C),0.25),"")</f>
        <v/>
      </c>
      <c r="R204" s="2" t="str">
        <f t="array" ref="R204">IF(ISNUMBER(K204),PERCENTILE(IF($B:$B=M204,$C:$C),0.3),"")</f>
        <v/>
      </c>
      <c r="S204" s="2" t="str">
        <f t="array" ref="S204">IF(ISNUMBER(K204),PERCENTILE(IF($B:$B=M204,$C:$C),0.5),"")</f>
        <v/>
      </c>
      <c r="T204" s="2" t="str">
        <f t="array" ref="T204">IF(ISNUMBER(K204),PERCENTILE(IF($B:$B=M204,$C:$C),0.7),"")</f>
        <v/>
      </c>
      <c r="U204" s="2" t="str">
        <f t="array" ref="U204">IF(ISNUMBER(K204),PERCENTILE(IF($B:$B=M204,$C:$C),0.75),"")</f>
        <v/>
      </c>
      <c r="V204" s="2" t="str">
        <f t="array" ref="V204">IF(ISNUMBER(K204),PERCENTILE(IF($B:$B=M204,$C:$C),0.85),"")</f>
        <v/>
      </c>
    </row>
    <row r="205" spans="1:22" x14ac:dyDescent="0.25">
      <c r="A205" s="8" t="str">
        <f>Calculations!A205</f>
        <v/>
      </c>
      <c r="B205" s="2" t="str">
        <f t="shared" si="7"/>
        <v/>
      </c>
      <c r="C205" s="10" t="str">
        <f>IFERROR(Calculations!J205,"")</f>
        <v/>
      </c>
      <c r="D205" s="10" t="str">
        <f xml:space="preserve"> IF(OR(Calculations!C205 = "",Calculations!C205 = WorkTypeString),  IFERROR(Calculations!J205,""), NA())</f>
        <v/>
      </c>
      <c r="E205" s="10">
        <f t="array" ref="E205">PERCENTILE(IF(ISERROR(D205:D5204)=FALSE,D205:D5204),CycleTimePercentile)</f>
        <v>0</v>
      </c>
      <c r="F205" s="2" t="e">
        <f xml:space="preserve"> IF(Calculations!C205 = DefectTypeString,  IFERROR(Calculations!J205,""), NA())</f>
        <v>#N/A</v>
      </c>
      <c r="G205" s="10">
        <f t="array" ref="G205">PERCENTILE(IF(ISERROR(F205:F5204)=FALSE,F205:F5204),CycleTimePercentile)</f>
        <v>0</v>
      </c>
      <c r="H205" s="2" t="e">
        <f ca="1" xml:space="preserve"> IF(OR(Calculations!C205 = "",Calculations!C205 = WorkTypeString),  Calculations!K205, NA())</f>
        <v>#N/A</v>
      </c>
      <c r="I205" s="2" t="e">
        <f xml:space="preserve"> IF(Calculations!C205 = DefectTypeString,  Calculations!K205, NA())</f>
        <v>#N/A</v>
      </c>
      <c r="K205" s="28" t="str">
        <f>IF(ISNUMBER(K204),IF(K204+TIME(1,0,0)&lt;=MAX(IndirectCompletedDates),
IF(HOUR(K204+TIME(1,0,0))&gt;FinishHour,K204+TIME((24-FinishHour)+StartHour,0,0),K204+TIME(1,0,0)),""),"")</f>
        <v/>
      </c>
      <c r="M205" s="2" t="str">
        <f t="shared" si="8"/>
        <v/>
      </c>
      <c r="N205" s="2" t="str">
        <f t="array" ref="N205">IF(ISNUMBER(K205),MIN(IF($B:$B=M205,$C:$C)),"")</f>
        <v/>
      </c>
      <c r="O205" s="10" t="str">
        <f>IF(ISNUMBER(K205),AVERAGEIF($B:$B,M205,$C:$C),"")</f>
        <v/>
      </c>
      <c r="P205" s="2" t="str">
        <f t="array" ref="P205">IF(ISNUMBER(K205),MAX(IF($B:$B=M205,$C:$C)),"")</f>
        <v/>
      </c>
      <c r="Q205" s="2" t="str">
        <f t="array" ref="Q205">IF(ISNUMBER(K205),PERCENTILE(IF($B:$B=M205,$C:$C),0.25),"")</f>
        <v/>
      </c>
      <c r="R205" s="2" t="str">
        <f t="array" ref="R205">IF(ISNUMBER(K205),PERCENTILE(IF($B:$B=M205,$C:$C),0.3),"")</f>
        <v/>
      </c>
      <c r="S205" s="2" t="str">
        <f t="array" ref="S205">IF(ISNUMBER(K205),PERCENTILE(IF($B:$B=M205,$C:$C),0.5),"")</f>
        <v/>
      </c>
      <c r="T205" s="2" t="str">
        <f t="array" ref="T205">IF(ISNUMBER(K205),PERCENTILE(IF($B:$B=M205,$C:$C),0.7),"")</f>
        <v/>
      </c>
      <c r="U205" s="2" t="str">
        <f t="array" ref="U205">IF(ISNUMBER(K205),PERCENTILE(IF($B:$B=M205,$C:$C),0.75),"")</f>
        <v/>
      </c>
      <c r="V205" s="2" t="str">
        <f t="array" ref="V205">IF(ISNUMBER(K205),PERCENTILE(IF($B:$B=M205,$C:$C),0.85),"")</f>
        <v/>
      </c>
    </row>
    <row r="206" spans="1:22" x14ac:dyDescent="0.25">
      <c r="A206" s="8" t="str">
        <f>Calculations!A206</f>
        <v/>
      </c>
      <c r="B206" s="2" t="str">
        <f t="shared" si="7"/>
        <v/>
      </c>
      <c r="C206" s="10" t="str">
        <f>IFERROR(Calculations!J206,"")</f>
        <v/>
      </c>
      <c r="D206" s="10" t="str">
        <f xml:space="preserve"> IF(OR(Calculations!C206 = "",Calculations!C206 = WorkTypeString),  IFERROR(Calculations!J206,""), NA())</f>
        <v/>
      </c>
      <c r="E206" s="10">
        <f t="array" ref="E206">PERCENTILE(IF(ISERROR(D206:D5205)=FALSE,D206:D5205),CycleTimePercentile)</f>
        <v>0</v>
      </c>
      <c r="F206" s="2" t="e">
        <f xml:space="preserve"> IF(Calculations!C206 = DefectTypeString,  IFERROR(Calculations!J206,""), NA())</f>
        <v>#N/A</v>
      </c>
      <c r="G206" s="10">
        <f t="array" ref="G206">PERCENTILE(IF(ISERROR(F206:F5205)=FALSE,F206:F5205),CycleTimePercentile)</f>
        <v>0</v>
      </c>
      <c r="H206" s="2" t="e">
        <f ca="1" xml:space="preserve"> IF(OR(Calculations!C206 = "",Calculations!C206 = WorkTypeString),  Calculations!K206, NA())</f>
        <v>#N/A</v>
      </c>
      <c r="I206" s="2" t="e">
        <f xml:space="preserve"> IF(Calculations!C206 = DefectTypeString,  Calculations!K206, NA())</f>
        <v>#N/A</v>
      </c>
      <c r="K206" s="28" t="str">
        <f>IF(ISNUMBER(K205),IF(K205+TIME(1,0,0)&lt;=MAX(IndirectCompletedDates),
IF(HOUR(K205+TIME(1,0,0))&gt;FinishHour,K205+TIME((24-FinishHour)+StartHour,0,0),K205+TIME(1,0,0)),""),"")</f>
        <v/>
      </c>
      <c r="M206" s="2" t="str">
        <f t="shared" si="8"/>
        <v/>
      </c>
      <c r="N206" s="2" t="str">
        <f t="array" ref="N206">IF(ISNUMBER(K206),MIN(IF($B:$B=M206,$C:$C)),"")</f>
        <v/>
      </c>
      <c r="O206" s="10" t="str">
        <f>IF(ISNUMBER(K206),AVERAGEIF($B:$B,M206,$C:$C),"")</f>
        <v/>
      </c>
      <c r="P206" s="2" t="str">
        <f t="array" ref="P206">IF(ISNUMBER(K206),MAX(IF($B:$B=M206,$C:$C)),"")</f>
        <v/>
      </c>
      <c r="Q206" s="2" t="str">
        <f t="array" ref="Q206">IF(ISNUMBER(K206),PERCENTILE(IF($B:$B=M206,$C:$C),0.25),"")</f>
        <v/>
      </c>
      <c r="R206" s="2" t="str">
        <f t="array" ref="R206">IF(ISNUMBER(K206),PERCENTILE(IF($B:$B=M206,$C:$C),0.3),"")</f>
        <v/>
      </c>
      <c r="S206" s="2" t="str">
        <f t="array" ref="S206">IF(ISNUMBER(K206),PERCENTILE(IF($B:$B=M206,$C:$C),0.5),"")</f>
        <v/>
      </c>
      <c r="T206" s="2" t="str">
        <f t="array" ref="T206">IF(ISNUMBER(K206),PERCENTILE(IF($B:$B=M206,$C:$C),0.7),"")</f>
        <v/>
      </c>
      <c r="U206" s="2" t="str">
        <f t="array" ref="U206">IF(ISNUMBER(K206),PERCENTILE(IF($B:$B=M206,$C:$C),0.75),"")</f>
        <v/>
      </c>
      <c r="V206" s="2" t="str">
        <f t="array" ref="V206">IF(ISNUMBER(K206),PERCENTILE(IF($B:$B=M206,$C:$C),0.85),"")</f>
        <v/>
      </c>
    </row>
    <row r="207" spans="1:22" x14ac:dyDescent="0.25">
      <c r="A207" s="8" t="str">
        <f>Calculations!A207</f>
        <v/>
      </c>
      <c r="B207" s="2" t="str">
        <f t="shared" si="7"/>
        <v/>
      </c>
      <c r="C207" s="10" t="str">
        <f>IFERROR(Calculations!J207,"")</f>
        <v/>
      </c>
      <c r="D207" s="10" t="str">
        <f xml:space="preserve"> IF(OR(Calculations!C207 = "",Calculations!C207 = WorkTypeString),  IFERROR(Calculations!J207,""), NA())</f>
        <v/>
      </c>
      <c r="E207" s="10">
        <f t="array" ref="E207">PERCENTILE(IF(ISERROR(D207:D5206)=FALSE,D207:D5206),CycleTimePercentile)</f>
        <v>0</v>
      </c>
      <c r="F207" s="2" t="e">
        <f xml:space="preserve"> IF(Calculations!C207 = DefectTypeString,  IFERROR(Calculations!J207,""), NA())</f>
        <v>#N/A</v>
      </c>
      <c r="G207" s="10">
        <f t="array" ref="G207">PERCENTILE(IF(ISERROR(F207:F5206)=FALSE,F207:F5206),CycleTimePercentile)</f>
        <v>0</v>
      </c>
      <c r="H207" s="2" t="e">
        <f ca="1" xml:space="preserve"> IF(OR(Calculations!C207 = "",Calculations!C207 = WorkTypeString),  Calculations!K207, NA())</f>
        <v>#N/A</v>
      </c>
      <c r="I207" s="2" t="e">
        <f xml:space="preserve"> IF(Calculations!C207 = DefectTypeString,  Calculations!K207, NA())</f>
        <v>#N/A</v>
      </c>
      <c r="K207" s="28" t="str">
        <f>IF(ISNUMBER(K206),IF(K206+TIME(1,0,0)&lt;=MAX(IndirectCompletedDates),
IF(HOUR(K206+TIME(1,0,0))&gt;FinishHour,K206+TIME((24-FinishHour)+StartHour,0,0),K206+TIME(1,0,0)),""),"")</f>
        <v/>
      </c>
      <c r="M207" s="2" t="str">
        <f t="shared" si="8"/>
        <v/>
      </c>
      <c r="N207" s="2" t="str">
        <f t="array" ref="N207">IF(ISNUMBER(K207),MIN(IF($B:$B=M207,$C:$C)),"")</f>
        <v/>
      </c>
      <c r="O207" s="10" t="str">
        <f>IF(ISNUMBER(K207),AVERAGEIF($B:$B,M207,$C:$C),"")</f>
        <v/>
      </c>
      <c r="P207" s="2" t="str">
        <f t="array" ref="P207">IF(ISNUMBER(K207),MAX(IF($B:$B=M207,$C:$C)),"")</f>
        <v/>
      </c>
      <c r="Q207" s="2" t="str">
        <f t="array" ref="Q207">IF(ISNUMBER(K207),PERCENTILE(IF($B:$B=M207,$C:$C),0.25),"")</f>
        <v/>
      </c>
      <c r="R207" s="2" t="str">
        <f t="array" ref="R207">IF(ISNUMBER(K207),PERCENTILE(IF($B:$B=M207,$C:$C),0.3),"")</f>
        <v/>
      </c>
      <c r="S207" s="2" t="str">
        <f t="array" ref="S207">IF(ISNUMBER(K207),PERCENTILE(IF($B:$B=M207,$C:$C),0.5),"")</f>
        <v/>
      </c>
      <c r="T207" s="2" t="str">
        <f t="array" ref="T207">IF(ISNUMBER(K207),PERCENTILE(IF($B:$B=M207,$C:$C),0.7),"")</f>
        <v/>
      </c>
      <c r="U207" s="2" t="str">
        <f t="array" ref="U207">IF(ISNUMBER(K207),PERCENTILE(IF($B:$B=M207,$C:$C),0.75),"")</f>
        <v/>
      </c>
      <c r="V207" s="2" t="str">
        <f t="array" ref="V207">IF(ISNUMBER(K207),PERCENTILE(IF($B:$B=M207,$C:$C),0.85),"")</f>
        <v/>
      </c>
    </row>
    <row r="208" spans="1:22" x14ac:dyDescent="0.25">
      <c r="A208" s="8" t="str">
        <f>Calculations!A208</f>
        <v/>
      </c>
      <c r="B208" s="2" t="str">
        <f t="shared" si="7"/>
        <v/>
      </c>
      <c r="C208" s="10" t="str">
        <f>IFERROR(Calculations!J208,"")</f>
        <v/>
      </c>
      <c r="D208" s="10" t="str">
        <f xml:space="preserve"> IF(OR(Calculations!C208 = "",Calculations!C208 = WorkTypeString),  IFERROR(Calculations!J208,""), NA())</f>
        <v/>
      </c>
      <c r="E208" s="10">
        <f t="array" ref="E208">PERCENTILE(IF(ISERROR(D208:D5207)=FALSE,D208:D5207),CycleTimePercentile)</f>
        <v>0</v>
      </c>
      <c r="F208" s="2" t="e">
        <f xml:space="preserve"> IF(Calculations!C208 = DefectTypeString,  IFERROR(Calculations!J208,""), NA())</f>
        <v>#N/A</v>
      </c>
      <c r="G208" s="10">
        <f t="array" ref="G208">PERCENTILE(IF(ISERROR(F208:F5207)=FALSE,F208:F5207),CycleTimePercentile)</f>
        <v>0</v>
      </c>
      <c r="H208" s="2" t="e">
        <f ca="1" xml:space="preserve"> IF(OR(Calculations!C208 = "",Calculations!C208 = WorkTypeString),  Calculations!K208, NA())</f>
        <v>#N/A</v>
      </c>
      <c r="I208" s="2" t="e">
        <f xml:space="preserve"> IF(Calculations!C208 = DefectTypeString,  Calculations!K208, NA())</f>
        <v>#N/A</v>
      </c>
      <c r="K208" s="28" t="str">
        <f>IF(ISNUMBER(K207),IF(K207+TIME(1,0,0)&lt;=MAX(IndirectCompletedDates),
IF(HOUR(K207+TIME(1,0,0))&gt;FinishHour,K207+TIME((24-FinishHour)+StartHour,0,0),K207+TIME(1,0,0)),""),"")</f>
        <v/>
      </c>
      <c r="M208" s="2" t="str">
        <f t="shared" si="8"/>
        <v/>
      </c>
      <c r="N208" s="2" t="str">
        <f t="array" ref="N208">IF(ISNUMBER(K208),MIN(IF($B:$B=M208,$C:$C)),"")</f>
        <v/>
      </c>
      <c r="O208" s="10" t="str">
        <f>IF(ISNUMBER(K208),AVERAGEIF($B:$B,M208,$C:$C),"")</f>
        <v/>
      </c>
      <c r="P208" s="2" t="str">
        <f t="array" ref="P208">IF(ISNUMBER(K208),MAX(IF($B:$B=M208,$C:$C)),"")</f>
        <v/>
      </c>
      <c r="Q208" s="2" t="str">
        <f t="array" ref="Q208">IF(ISNUMBER(K208),PERCENTILE(IF($B:$B=M208,$C:$C),0.25),"")</f>
        <v/>
      </c>
      <c r="R208" s="2" t="str">
        <f t="array" ref="R208">IF(ISNUMBER(K208),PERCENTILE(IF($B:$B=M208,$C:$C),0.3),"")</f>
        <v/>
      </c>
      <c r="S208" s="2" t="str">
        <f t="array" ref="S208">IF(ISNUMBER(K208),PERCENTILE(IF($B:$B=M208,$C:$C),0.5),"")</f>
        <v/>
      </c>
      <c r="T208" s="2" t="str">
        <f t="array" ref="T208">IF(ISNUMBER(K208),PERCENTILE(IF($B:$B=M208,$C:$C),0.7),"")</f>
        <v/>
      </c>
      <c r="U208" s="2" t="str">
        <f t="array" ref="U208">IF(ISNUMBER(K208),PERCENTILE(IF($B:$B=M208,$C:$C),0.75),"")</f>
        <v/>
      </c>
      <c r="V208" s="2" t="str">
        <f t="array" ref="V208">IF(ISNUMBER(K208),PERCENTILE(IF($B:$B=M208,$C:$C),0.85),"")</f>
        <v/>
      </c>
    </row>
    <row r="209" spans="1:22" x14ac:dyDescent="0.25">
      <c r="A209" s="8" t="str">
        <f>Calculations!A209</f>
        <v/>
      </c>
      <c r="B209" s="2" t="str">
        <f t="shared" si="7"/>
        <v/>
      </c>
      <c r="C209" s="10" t="str">
        <f>IFERROR(Calculations!J209,"")</f>
        <v/>
      </c>
      <c r="D209" s="10" t="str">
        <f xml:space="preserve"> IF(OR(Calculations!C209 = "",Calculations!C209 = WorkTypeString),  IFERROR(Calculations!J209,""), NA())</f>
        <v/>
      </c>
      <c r="E209" s="10">
        <f t="array" ref="E209">PERCENTILE(IF(ISERROR(D209:D5208)=FALSE,D209:D5208),CycleTimePercentile)</f>
        <v>0</v>
      </c>
      <c r="F209" s="2" t="e">
        <f xml:space="preserve"> IF(Calculations!C209 = DefectTypeString,  IFERROR(Calculations!J209,""), NA())</f>
        <v>#N/A</v>
      </c>
      <c r="G209" s="10">
        <f t="array" ref="G209">PERCENTILE(IF(ISERROR(F209:F5208)=FALSE,F209:F5208),CycleTimePercentile)</f>
        <v>0</v>
      </c>
      <c r="H209" s="2" t="e">
        <f ca="1" xml:space="preserve"> IF(OR(Calculations!C209 = "",Calculations!C209 = WorkTypeString),  Calculations!K209, NA())</f>
        <v>#N/A</v>
      </c>
      <c r="I209" s="2" t="e">
        <f xml:space="preserve"> IF(Calculations!C209 = DefectTypeString,  Calculations!K209, NA())</f>
        <v>#N/A</v>
      </c>
      <c r="K209" s="28" t="str">
        <f>IF(ISNUMBER(K208),IF(K208+TIME(1,0,0)&lt;=MAX(IndirectCompletedDates),
IF(HOUR(K208+TIME(1,0,0))&gt;FinishHour,K208+TIME((24-FinishHour)+StartHour,0,0),K208+TIME(1,0,0)),""),"")</f>
        <v/>
      </c>
      <c r="M209" s="2" t="str">
        <f t="shared" si="8"/>
        <v/>
      </c>
      <c r="N209" s="2" t="str">
        <f t="array" ref="N209">IF(ISNUMBER(K209),MIN(IF($B:$B=M209,$C:$C)),"")</f>
        <v/>
      </c>
      <c r="O209" s="10" t="str">
        <f>IF(ISNUMBER(K209),AVERAGEIF($B:$B,M209,$C:$C),"")</f>
        <v/>
      </c>
      <c r="P209" s="2" t="str">
        <f t="array" ref="P209">IF(ISNUMBER(K209),MAX(IF($B:$B=M209,$C:$C)),"")</f>
        <v/>
      </c>
      <c r="Q209" s="2" t="str">
        <f t="array" ref="Q209">IF(ISNUMBER(K209),PERCENTILE(IF($B:$B=M209,$C:$C),0.25),"")</f>
        <v/>
      </c>
      <c r="R209" s="2" t="str">
        <f t="array" ref="R209">IF(ISNUMBER(K209),PERCENTILE(IF($B:$B=M209,$C:$C),0.3),"")</f>
        <v/>
      </c>
      <c r="S209" s="2" t="str">
        <f t="array" ref="S209">IF(ISNUMBER(K209),PERCENTILE(IF($B:$B=M209,$C:$C),0.5),"")</f>
        <v/>
      </c>
      <c r="T209" s="2" t="str">
        <f t="array" ref="T209">IF(ISNUMBER(K209),PERCENTILE(IF($B:$B=M209,$C:$C),0.7),"")</f>
        <v/>
      </c>
      <c r="U209" s="2" t="str">
        <f t="array" ref="U209">IF(ISNUMBER(K209),PERCENTILE(IF($B:$B=M209,$C:$C),0.75),"")</f>
        <v/>
      </c>
      <c r="V209" s="2" t="str">
        <f t="array" ref="V209">IF(ISNUMBER(K209),PERCENTILE(IF($B:$B=M209,$C:$C),0.85),"")</f>
        <v/>
      </c>
    </row>
    <row r="210" spans="1:22" x14ac:dyDescent="0.25">
      <c r="A210" s="8" t="str">
        <f>Calculations!A210</f>
        <v/>
      </c>
      <c r="B210" s="2" t="str">
        <f t="shared" si="7"/>
        <v/>
      </c>
      <c r="C210" s="10" t="str">
        <f>IFERROR(Calculations!J210,"")</f>
        <v/>
      </c>
      <c r="D210" s="10" t="str">
        <f xml:space="preserve"> IF(OR(Calculations!C210 = "",Calculations!C210 = WorkTypeString),  IFERROR(Calculations!J210,""), NA())</f>
        <v/>
      </c>
      <c r="E210" s="10">
        <f t="array" ref="E210">PERCENTILE(IF(ISERROR(D210:D5209)=FALSE,D210:D5209),CycleTimePercentile)</f>
        <v>0</v>
      </c>
      <c r="F210" s="2" t="e">
        <f xml:space="preserve"> IF(Calculations!C210 = DefectTypeString,  IFERROR(Calculations!J210,""), NA())</f>
        <v>#N/A</v>
      </c>
      <c r="G210" s="10">
        <f t="array" ref="G210">PERCENTILE(IF(ISERROR(F210:F5209)=FALSE,F210:F5209),CycleTimePercentile)</f>
        <v>0</v>
      </c>
      <c r="H210" s="2" t="e">
        <f ca="1" xml:space="preserve"> IF(OR(Calculations!C210 = "",Calculations!C210 = WorkTypeString),  Calculations!K210, NA())</f>
        <v>#N/A</v>
      </c>
      <c r="I210" s="2" t="e">
        <f xml:space="preserve"> IF(Calculations!C210 = DefectTypeString,  Calculations!K210, NA())</f>
        <v>#N/A</v>
      </c>
      <c r="K210" s="28" t="str">
        <f>IF(ISNUMBER(K209),IF(K209+TIME(1,0,0)&lt;=MAX(IndirectCompletedDates),
IF(HOUR(K209+TIME(1,0,0))&gt;FinishHour,K209+TIME((24-FinishHour)+StartHour,0,0),K209+TIME(1,0,0)),""),"")</f>
        <v/>
      </c>
      <c r="M210" s="2" t="str">
        <f t="shared" si="8"/>
        <v/>
      </c>
      <c r="N210" s="2" t="str">
        <f t="array" ref="N210">IF(ISNUMBER(K210),MIN(IF($B:$B=M210,$C:$C)),"")</f>
        <v/>
      </c>
      <c r="O210" s="10" t="str">
        <f>IF(ISNUMBER(K210),AVERAGEIF($B:$B,M210,$C:$C),"")</f>
        <v/>
      </c>
      <c r="P210" s="2" t="str">
        <f t="array" ref="P210">IF(ISNUMBER(K210),MAX(IF($B:$B=M210,$C:$C)),"")</f>
        <v/>
      </c>
      <c r="Q210" s="2" t="str">
        <f t="array" ref="Q210">IF(ISNUMBER(K210),PERCENTILE(IF($B:$B=M210,$C:$C),0.25),"")</f>
        <v/>
      </c>
      <c r="R210" s="2" t="str">
        <f t="array" ref="R210">IF(ISNUMBER(K210),PERCENTILE(IF($B:$B=M210,$C:$C),0.3),"")</f>
        <v/>
      </c>
      <c r="S210" s="2" t="str">
        <f t="array" ref="S210">IF(ISNUMBER(K210),PERCENTILE(IF($B:$B=M210,$C:$C),0.5),"")</f>
        <v/>
      </c>
      <c r="T210" s="2" t="str">
        <f t="array" ref="T210">IF(ISNUMBER(K210),PERCENTILE(IF($B:$B=M210,$C:$C),0.7),"")</f>
        <v/>
      </c>
      <c r="U210" s="2" t="str">
        <f t="array" ref="U210">IF(ISNUMBER(K210),PERCENTILE(IF($B:$B=M210,$C:$C),0.75),"")</f>
        <v/>
      </c>
      <c r="V210" s="2" t="str">
        <f t="array" ref="V210">IF(ISNUMBER(K210),PERCENTILE(IF($B:$B=M210,$C:$C),0.85),"")</f>
        <v/>
      </c>
    </row>
    <row r="211" spans="1:22" x14ac:dyDescent="0.25">
      <c r="A211" s="8" t="str">
        <f>Calculations!A211</f>
        <v/>
      </c>
      <c r="B211" s="2" t="str">
        <f t="shared" si="7"/>
        <v/>
      </c>
      <c r="C211" s="10" t="str">
        <f>IFERROR(Calculations!J211,"")</f>
        <v/>
      </c>
      <c r="D211" s="10" t="str">
        <f xml:space="preserve"> IF(OR(Calculations!C211 = "",Calculations!C211 = WorkTypeString),  IFERROR(Calculations!J211,""), NA())</f>
        <v/>
      </c>
      <c r="E211" s="10">
        <f t="array" ref="E211">PERCENTILE(IF(ISERROR(D211:D5210)=FALSE,D211:D5210),CycleTimePercentile)</f>
        <v>0</v>
      </c>
      <c r="F211" s="2" t="e">
        <f xml:space="preserve"> IF(Calculations!C211 = DefectTypeString,  IFERROR(Calculations!J211,""), NA())</f>
        <v>#N/A</v>
      </c>
      <c r="G211" s="10">
        <f t="array" ref="G211">PERCENTILE(IF(ISERROR(F211:F5210)=FALSE,F211:F5210),CycleTimePercentile)</f>
        <v>0</v>
      </c>
      <c r="H211" s="2" t="e">
        <f ca="1" xml:space="preserve"> IF(OR(Calculations!C211 = "",Calculations!C211 = WorkTypeString),  Calculations!K211, NA())</f>
        <v>#N/A</v>
      </c>
      <c r="I211" s="2" t="e">
        <f xml:space="preserve"> IF(Calculations!C211 = DefectTypeString,  Calculations!K211, NA())</f>
        <v>#N/A</v>
      </c>
      <c r="K211" s="28" t="str">
        <f>IF(ISNUMBER(K210),IF(K210+TIME(1,0,0)&lt;=MAX(IndirectCompletedDates),
IF(HOUR(K210+TIME(1,0,0))&gt;FinishHour,K210+TIME((24-FinishHour)+StartHour,0,0),K210+TIME(1,0,0)),""),"")</f>
        <v/>
      </c>
      <c r="M211" s="2" t="str">
        <f t="shared" si="8"/>
        <v/>
      </c>
      <c r="N211" s="2" t="str">
        <f t="array" ref="N211">IF(ISNUMBER(K211),MIN(IF($B:$B=M211,$C:$C)),"")</f>
        <v/>
      </c>
      <c r="O211" s="10" t="str">
        <f>IF(ISNUMBER(K211),AVERAGEIF($B:$B,M211,$C:$C),"")</f>
        <v/>
      </c>
      <c r="P211" s="2" t="str">
        <f t="array" ref="P211">IF(ISNUMBER(K211),MAX(IF($B:$B=M211,$C:$C)),"")</f>
        <v/>
      </c>
      <c r="Q211" s="2" t="str">
        <f t="array" ref="Q211">IF(ISNUMBER(K211),PERCENTILE(IF($B:$B=M211,$C:$C),0.25),"")</f>
        <v/>
      </c>
      <c r="R211" s="2" t="str">
        <f t="array" ref="R211">IF(ISNUMBER(K211),PERCENTILE(IF($B:$B=M211,$C:$C),0.3),"")</f>
        <v/>
      </c>
      <c r="S211" s="2" t="str">
        <f t="array" ref="S211">IF(ISNUMBER(K211),PERCENTILE(IF($B:$B=M211,$C:$C),0.5),"")</f>
        <v/>
      </c>
      <c r="T211" s="2" t="str">
        <f t="array" ref="T211">IF(ISNUMBER(K211),PERCENTILE(IF($B:$B=M211,$C:$C),0.7),"")</f>
        <v/>
      </c>
      <c r="U211" s="2" t="str">
        <f t="array" ref="U211">IF(ISNUMBER(K211),PERCENTILE(IF($B:$B=M211,$C:$C),0.75),"")</f>
        <v/>
      </c>
      <c r="V211" s="2" t="str">
        <f t="array" ref="V211">IF(ISNUMBER(K211),PERCENTILE(IF($B:$B=M211,$C:$C),0.85),"")</f>
        <v/>
      </c>
    </row>
    <row r="212" spans="1:22" x14ac:dyDescent="0.25">
      <c r="A212" s="8" t="str">
        <f>Calculations!A212</f>
        <v/>
      </c>
      <c r="B212" s="2" t="str">
        <f t="shared" si="7"/>
        <v/>
      </c>
      <c r="C212" s="10" t="str">
        <f>IFERROR(Calculations!J212,"")</f>
        <v/>
      </c>
      <c r="D212" s="10" t="str">
        <f xml:space="preserve"> IF(OR(Calculations!C212 = "",Calculations!C212 = WorkTypeString),  IFERROR(Calculations!J212,""), NA())</f>
        <v/>
      </c>
      <c r="E212" s="10">
        <f t="array" ref="E212">PERCENTILE(IF(ISERROR(D212:D5211)=FALSE,D212:D5211),CycleTimePercentile)</f>
        <v>0</v>
      </c>
      <c r="F212" s="2" t="e">
        <f xml:space="preserve"> IF(Calculations!C212 = DefectTypeString,  IFERROR(Calculations!J212,""), NA())</f>
        <v>#N/A</v>
      </c>
      <c r="G212" s="10">
        <f t="array" ref="G212">PERCENTILE(IF(ISERROR(F212:F5211)=FALSE,F212:F5211),CycleTimePercentile)</f>
        <v>0</v>
      </c>
      <c r="H212" s="2" t="e">
        <f ca="1" xml:space="preserve"> IF(OR(Calculations!C212 = "",Calculations!C212 = WorkTypeString),  Calculations!K212, NA())</f>
        <v>#N/A</v>
      </c>
      <c r="I212" s="2" t="e">
        <f xml:space="preserve"> IF(Calculations!C212 = DefectTypeString,  Calculations!K212, NA())</f>
        <v>#N/A</v>
      </c>
      <c r="K212" s="28" t="str">
        <f>IF(ISNUMBER(K211),IF(K211+TIME(1,0,0)&lt;=MAX(IndirectCompletedDates),
IF(HOUR(K211+TIME(1,0,0))&gt;FinishHour,K211+TIME((24-FinishHour)+StartHour,0,0),K211+TIME(1,0,0)),""),"")</f>
        <v/>
      </c>
      <c r="M212" s="2" t="str">
        <f t="shared" si="8"/>
        <v/>
      </c>
      <c r="N212" s="2" t="str">
        <f t="array" ref="N212">IF(ISNUMBER(K212),MIN(IF($B:$B=M212,$C:$C)),"")</f>
        <v/>
      </c>
      <c r="O212" s="10" t="str">
        <f>IF(ISNUMBER(K212),AVERAGEIF($B:$B,M212,$C:$C),"")</f>
        <v/>
      </c>
      <c r="P212" s="2" t="str">
        <f t="array" ref="P212">IF(ISNUMBER(K212),MAX(IF($B:$B=M212,$C:$C)),"")</f>
        <v/>
      </c>
      <c r="Q212" s="2" t="str">
        <f t="array" ref="Q212">IF(ISNUMBER(K212),PERCENTILE(IF($B:$B=M212,$C:$C),0.25),"")</f>
        <v/>
      </c>
      <c r="R212" s="2" t="str">
        <f t="array" ref="R212">IF(ISNUMBER(K212),PERCENTILE(IF($B:$B=M212,$C:$C),0.3),"")</f>
        <v/>
      </c>
      <c r="S212" s="2" t="str">
        <f t="array" ref="S212">IF(ISNUMBER(K212),PERCENTILE(IF($B:$B=M212,$C:$C),0.5),"")</f>
        <v/>
      </c>
      <c r="T212" s="2" t="str">
        <f t="array" ref="T212">IF(ISNUMBER(K212),PERCENTILE(IF($B:$B=M212,$C:$C),0.7),"")</f>
        <v/>
      </c>
      <c r="U212" s="2" t="str">
        <f t="array" ref="U212">IF(ISNUMBER(K212),PERCENTILE(IF($B:$B=M212,$C:$C),0.75),"")</f>
        <v/>
      </c>
      <c r="V212" s="2" t="str">
        <f t="array" ref="V212">IF(ISNUMBER(K212),PERCENTILE(IF($B:$B=M212,$C:$C),0.85),"")</f>
        <v/>
      </c>
    </row>
    <row r="213" spans="1:22" x14ac:dyDescent="0.25">
      <c r="A213" s="8" t="str">
        <f>Calculations!A213</f>
        <v/>
      </c>
      <c r="B213" s="2" t="str">
        <f t="shared" si="7"/>
        <v/>
      </c>
      <c r="C213" s="10" t="str">
        <f>IFERROR(Calculations!J213,"")</f>
        <v/>
      </c>
      <c r="D213" s="10" t="str">
        <f xml:space="preserve"> IF(OR(Calculations!C213 = "",Calculations!C213 = WorkTypeString),  IFERROR(Calculations!J213,""), NA())</f>
        <v/>
      </c>
      <c r="E213" s="10">
        <f t="array" ref="E213">PERCENTILE(IF(ISERROR(D213:D5212)=FALSE,D213:D5212),CycleTimePercentile)</f>
        <v>0</v>
      </c>
      <c r="F213" s="2" t="e">
        <f xml:space="preserve"> IF(Calculations!C213 = DefectTypeString,  IFERROR(Calculations!J213,""), NA())</f>
        <v>#N/A</v>
      </c>
      <c r="G213" s="10">
        <f t="array" ref="G213">PERCENTILE(IF(ISERROR(F213:F5212)=FALSE,F213:F5212),CycleTimePercentile)</f>
        <v>0</v>
      </c>
      <c r="H213" s="2" t="e">
        <f ca="1" xml:space="preserve"> IF(OR(Calculations!C213 = "",Calculations!C213 = WorkTypeString),  Calculations!K213, NA())</f>
        <v>#N/A</v>
      </c>
      <c r="I213" s="2" t="e">
        <f xml:space="preserve"> IF(Calculations!C213 = DefectTypeString,  Calculations!K213, NA())</f>
        <v>#N/A</v>
      </c>
      <c r="K213" s="28" t="str">
        <f>IF(ISNUMBER(K212),IF(K212+TIME(1,0,0)&lt;=MAX(IndirectCompletedDates),
IF(HOUR(K212+TIME(1,0,0))&gt;FinishHour,K212+TIME((24-FinishHour)+StartHour,0,0),K212+TIME(1,0,0)),""),"")</f>
        <v/>
      </c>
      <c r="M213" s="2" t="str">
        <f t="shared" si="8"/>
        <v/>
      </c>
      <c r="N213" s="2" t="str">
        <f t="array" ref="N213">IF(ISNUMBER(K213),MIN(IF($B:$B=M213,$C:$C)),"")</f>
        <v/>
      </c>
      <c r="O213" s="10" t="str">
        <f>IF(ISNUMBER(K213),AVERAGEIF($B:$B,M213,$C:$C),"")</f>
        <v/>
      </c>
      <c r="P213" s="2" t="str">
        <f t="array" ref="P213">IF(ISNUMBER(K213),MAX(IF($B:$B=M213,$C:$C)),"")</f>
        <v/>
      </c>
      <c r="Q213" s="2" t="str">
        <f t="array" ref="Q213">IF(ISNUMBER(K213),PERCENTILE(IF($B:$B=M213,$C:$C),0.25),"")</f>
        <v/>
      </c>
      <c r="R213" s="2" t="str">
        <f t="array" ref="R213">IF(ISNUMBER(K213),PERCENTILE(IF($B:$B=M213,$C:$C),0.3),"")</f>
        <v/>
      </c>
      <c r="S213" s="2" t="str">
        <f t="array" ref="S213">IF(ISNUMBER(K213),PERCENTILE(IF($B:$B=M213,$C:$C),0.5),"")</f>
        <v/>
      </c>
      <c r="T213" s="2" t="str">
        <f t="array" ref="T213">IF(ISNUMBER(K213),PERCENTILE(IF($B:$B=M213,$C:$C),0.7),"")</f>
        <v/>
      </c>
      <c r="U213" s="2" t="str">
        <f t="array" ref="U213">IF(ISNUMBER(K213),PERCENTILE(IF($B:$B=M213,$C:$C),0.75),"")</f>
        <v/>
      </c>
      <c r="V213" s="2" t="str">
        <f t="array" ref="V213">IF(ISNUMBER(K213),PERCENTILE(IF($B:$B=M213,$C:$C),0.85),"")</f>
        <v/>
      </c>
    </row>
    <row r="214" spans="1:22" x14ac:dyDescent="0.25">
      <c r="A214" s="8" t="str">
        <f>Calculations!A214</f>
        <v/>
      </c>
      <c r="B214" s="2" t="str">
        <f t="shared" si="7"/>
        <v/>
      </c>
      <c r="C214" s="10" t="str">
        <f>IFERROR(Calculations!J214,"")</f>
        <v/>
      </c>
      <c r="D214" s="10" t="str">
        <f xml:space="preserve"> IF(OR(Calculations!C214 = "",Calculations!C214 = WorkTypeString),  IFERROR(Calculations!J214,""), NA())</f>
        <v/>
      </c>
      <c r="E214" s="10">
        <f t="array" ref="E214">PERCENTILE(IF(ISERROR(D214:D5213)=FALSE,D214:D5213),CycleTimePercentile)</f>
        <v>0</v>
      </c>
      <c r="F214" s="2" t="e">
        <f xml:space="preserve"> IF(Calculations!C214 = DefectTypeString,  IFERROR(Calculations!J214,""), NA())</f>
        <v>#N/A</v>
      </c>
      <c r="G214" s="10">
        <f t="array" ref="G214">PERCENTILE(IF(ISERROR(F214:F5213)=FALSE,F214:F5213),CycleTimePercentile)</f>
        <v>0</v>
      </c>
      <c r="H214" s="2" t="e">
        <f ca="1" xml:space="preserve"> IF(OR(Calculations!C214 = "",Calculations!C214 = WorkTypeString),  Calculations!K214, NA())</f>
        <v>#N/A</v>
      </c>
      <c r="I214" s="2" t="e">
        <f xml:space="preserve"> IF(Calculations!C214 = DefectTypeString,  Calculations!K214, NA())</f>
        <v>#N/A</v>
      </c>
      <c r="K214" s="28" t="str">
        <f>IF(ISNUMBER(K213),IF(K213+TIME(1,0,0)&lt;=MAX(IndirectCompletedDates),
IF(HOUR(K213+TIME(1,0,0))&gt;FinishHour,K213+TIME((24-FinishHour)+StartHour,0,0),K213+TIME(1,0,0)),""),"")</f>
        <v/>
      </c>
      <c r="M214" s="2" t="str">
        <f t="shared" si="8"/>
        <v/>
      </c>
      <c r="N214" s="2" t="str">
        <f t="array" ref="N214">IF(ISNUMBER(K214),MIN(IF($B:$B=M214,$C:$C)),"")</f>
        <v/>
      </c>
      <c r="O214" s="10" t="str">
        <f>IF(ISNUMBER(K214),AVERAGEIF($B:$B,M214,$C:$C),"")</f>
        <v/>
      </c>
      <c r="P214" s="2" t="str">
        <f t="array" ref="P214">IF(ISNUMBER(K214),MAX(IF($B:$B=M214,$C:$C)),"")</f>
        <v/>
      </c>
      <c r="Q214" s="2" t="str">
        <f t="array" ref="Q214">IF(ISNUMBER(K214),PERCENTILE(IF($B:$B=M214,$C:$C),0.25),"")</f>
        <v/>
      </c>
      <c r="R214" s="2" t="str">
        <f t="array" ref="R214">IF(ISNUMBER(K214),PERCENTILE(IF($B:$B=M214,$C:$C),0.3),"")</f>
        <v/>
      </c>
      <c r="S214" s="2" t="str">
        <f t="array" ref="S214">IF(ISNUMBER(K214),PERCENTILE(IF($B:$B=M214,$C:$C),0.5),"")</f>
        <v/>
      </c>
      <c r="T214" s="2" t="str">
        <f t="array" ref="T214">IF(ISNUMBER(K214),PERCENTILE(IF($B:$B=M214,$C:$C),0.7),"")</f>
        <v/>
      </c>
      <c r="U214" s="2" t="str">
        <f t="array" ref="U214">IF(ISNUMBER(K214),PERCENTILE(IF($B:$B=M214,$C:$C),0.75),"")</f>
        <v/>
      </c>
      <c r="V214" s="2" t="str">
        <f t="array" ref="V214">IF(ISNUMBER(K214),PERCENTILE(IF($B:$B=M214,$C:$C),0.85),"")</f>
        <v/>
      </c>
    </row>
    <row r="215" spans="1:22" x14ac:dyDescent="0.25">
      <c r="A215" s="8" t="str">
        <f>Calculations!A215</f>
        <v/>
      </c>
      <c r="B215" s="2" t="str">
        <f t="shared" si="7"/>
        <v/>
      </c>
      <c r="C215" s="10" t="str">
        <f>IFERROR(Calculations!J215,"")</f>
        <v/>
      </c>
      <c r="D215" s="10" t="str">
        <f xml:space="preserve"> IF(OR(Calculations!C215 = "",Calculations!C215 = WorkTypeString),  IFERROR(Calculations!J215,""), NA())</f>
        <v/>
      </c>
      <c r="E215" s="10">
        <f t="array" ref="E215">PERCENTILE(IF(ISERROR(D215:D5214)=FALSE,D215:D5214),CycleTimePercentile)</f>
        <v>0</v>
      </c>
      <c r="F215" s="2" t="e">
        <f xml:space="preserve"> IF(Calculations!C215 = DefectTypeString,  IFERROR(Calculations!J215,""), NA())</f>
        <v>#N/A</v>
      </c>
      <c r="G215" s="10">
        <f t="array" ref="G215">PERCENTILE(IF(ISERROR(F215:F5214)=FALSE,F215:F5214),CycleTimePercentile)</f>
        <v>0</v>
      </c>
      <c r="H215" s="2" t="e">
        <f ca="1" xml:space="preserve"> IF(OR(Calculations!C215 = "",Calculations!C215 = WorkTypeString),  Calculations!K215, NA())</f>
        <v>#N/A</v>
      </c>
      <c r="I215" s="2" t="e">
        <f xml:space="preserve"> IF(Calculations!C215 = DefectTypeString,  Calculations!K215, NA())</f>
        <v>#N/A</v>
      </c>
      <c r="K215" s="28" t="str">
        <f>IF(ISNUMBER(K214),IF(K214+TIME(1,0,0)&lt;=MAX(IndirectCompletedDates),
IF(HOUR(K214+TIME(1,0,0))&gt;FinishHour,K214+TIME((24-FinishHour)+StartHour,0,0),K214+TIME(1,0,0)),""),"")</f>
        <v/>
      </c>
      <c r="M215" s="2" t="str">
        <f t="shared" si="8"/>
        <v/>
      </c>
      <c r="N215" s="2" t="str">
        <f t="array" ref="N215">IF(ISNUMBER(K215),MIN(IF($B:$B=M215,$C:$C)),"")</f>
        <v/>
      </c>
      <c r="O215" s="10" t="str">
        <f>IF(ISNUMBER(K215),AVERAGEIF($B:$B,M215,$C:$C),"")</f>
        <v/>
      </c>
      <c r="P215" s="2" t="str">
        <f t="array" ref="P215">IF(ISNUMBER(K215),MAX(IF($B:$B=M215,$C:$C)),"")</f>
        <v/>
      </c>
      <c r="Q215" s="2" t="str">
        <f t="array" ref="Q215">IF(ISNUMBER(K215),PERCENTILE(IF($B:$B=M215,$C:$C),0.25),"")</f>
        <v/>
      </c>
      <c r="R215" s="2" t="str">
        <f t="array" ref="R215">IF(ISNUMBER(K215),PERCENTILE(IF($B:$B=M215,$C:$C),0.3),"")</f>
        <v/>
      </c>
      <c r="S215" s="2" t="str">
        <f t="array" ref="S215">IF(ISNUMBER(K215),PERCENTILE(IF($B:$B=M215,$C:$C),0.5),"")</f>
        <v/>
      </c>
      <c r="T215" s="2" t="str">
        <f t="array" ref="T215">IF(ISNUMBER(K215),PERCENTILE(IF($B:$B=M215,$C:$C),0.7),"")</f>
        <v/>
      </c>
      <c r="U215" s="2" t="str">
        <f t="array" ref="U215">IF(ISNUMBER(K215),PERCENTILE(IF($B:$B=M215,$C:$C),0.75),"")</f>
        <v/>
      </c>
      <c r="V215" s="2" t="str">
        <f t="array" ref="V215">IF(ISNUMBER(K215),PERCENTILE(IF($B:$B=M215,$C:$C),0.85),"")</f>
        <v/>
      </c>
    </row>
    <row r="216" spans="1:22" x14ac:dyDescent="0.25">
      <c r="A216" s="8" t="str">
        <f>Calculations!A216</f>
        <v/>
      </c>
      <c r="B216" s="2" t="str">
        <f t="shared" si="7"/>
        <v/>
      </c>
      <c r="C216" s="10" t="str">
        <f>IFERROR(Calculations!J216,"")</f>
        <v/>
      </c>
      <c r="D216" s="10" t="str">
        <f xml:space="preserve"> IF(OR(Calculations!C216 = "",Calculations!C216 = WorkTypeString),  IFERROR(Calculations!J216,""), NA())</f>
        <v/>
      </c>
      <c r="E216" s="10">
        <f t="array" ref="E216">PERCENTILE(IF(ISERROR(D216:D5215)=FALSE,D216:D5215),CycleTimePercentile)</f>
        <v>0</v>
      </c>
      <c r="F216" s="2" t="e">
        <f xml:space="preserve"> IF(Calculations!C216 = DefectTypeString,  IFERROR(Calculations!J216,""), NA())</f>
        <v>#N/A</v>
      </c>
      <c r="G216" s="10">
        <f t="array" ref="G216">PERCENTILE(IF(ISERROR(F216:F5215)=FALSE,F216:F5215),CycleTimePercentile)</f>
        <v>0</v>
      </c>
      <c r="H216" s="2" t="e">
        <f ca="1" xml:space="preserve"> IF(OR(Calculations!C216 = "",Calculations!C216 = WorkTypeString),  Calculations!K216, NA())</f>
        <v>#N/A</v>
      </c>
      <c r="I216" s="2" t="e">
        <f xml:space="preserve"> IF(Calculations!C216 = DefectTypeString,  Calculations!K216, NA())</f>
        <v>#N/A</v>
      </c>
      <c r="K216" s="28" t="str">
        <f>IF(ISNUMBER(K215),IF(K215+TIME(1,0,0)&lt;=MAX(IndirectCompletedDates),
IF(HOUR(K215+TIME(1,0,0))&gt;FinishHour,K215+TIME((24-FinishHour)+StartHour,0,0),K215+TIME(1,0,0)),""),"")</f>
        <v/>
      </c>
      <c r="M216" s="2" t="str">
        <f t="shared" si="8"/>
        <v/>
      </c>
      <c r="N216" s="2" t="str">
        <f t="array" ref="N216">IF(ISNUMBER(K216),MIN(IF($B:$B=M216,$C:$C)),"")</f>
        <v/>
      </c>
      <c r="O216" s="10" t="str">
        <f>IF(ISNUMBER(K216),AVERAGEIF($B:$B,M216,$C:$C),"")</f>
        <v/>
      </c>
      <c r="P216" s="2" t="str">
        <f t="array" ref="P216">IF(ISNUMBER(K216),MAX(IF($B:$B=M216,$C:$C)),"")</f>
        <v/>
      </c>
      <c r="Q216" s="2" t="str">
        <f t="array" ref="Q216">IF(ISNUMBER(K216),PERCENTILE(IF($B:$B=M216,$C:$C),0.25),"")</f>
        <v/>
      </c>
      <c r="R216" s="2" t="str">
        <f t="array" ref="R216">IF(ISNUMBER(K216),PERCENTILE(IF($B:$B=M216,$C:$C),0.3),"")</f>
        <v/>
      </c>
      <c r="S216" s="2" t="str">
        <f t="array" ref="S216">IF(ISNUMBER(K216),PERCENTILE(IF($B:$B=M216,$C:$C),0.5),"")</f>
        <v/>
      </c>
      <c r="T216" s="2" t="str">
        <f t="array" ref="T216">IF(ISNUMBER(K216),PERCENTILE(IF($B:$B=M216,$C:$C),0.7),"")</f>
        <v/>
      </c>
      <c r="U216" s="2" t="str">
        <f t="array" ref="U216">IF(ISNUMBER(K216),PERCENTILE(IF($B:$B=M216,$C:$C),0.75),"")</f>
        <v/>
      </c>
      <c r="V216" s="2" t="str">
        <f t="array" ref="V216">IF(ISNUMBER(K216),PERCENTILE(IF($B:$B=M216,$C:$C),0.85),"")</f>
        <v/>
      </c>
    </row>
    <row r="217" spans="1:22" x14ac:dyDescent="0.25">
      <c r="A217" s="8" t="str">
        <f>Calculations!A217</f>
        <v/>
      </c>
      <c r="B217" s="2" t="str">
        <f t="shared" si="7"/>
        <v/>
      </c>
      <c r="C217" s="10" t="str">
        <f>IFERROR(Calculations!J217,"")</f>
        <v/>
      </c>
      <c r="D217" s="10" t="str">
        <f xml:space="preserve"> IF(OR(Calculations!C217 = "",Calculations!C217 = WorkTypeString),  IFERROR(Calculations!J217,""), NA())</f>
        <v/>
      </c>
      <c r="E217" s="10">
        <f t="array" ref="E217">PERCENTILE(IF(ISERROR(D217:D5216)=FALSE,D217:D5216),CycleTimePercentile)</f>
        <v>0</v>
      </c>
      <c r="F217" s="2" t="e">
        <f xml:space="preserve"> IF(Calculations!C217 = DefectTypeString,  IFERROR(Calculations!J217,""), NA())</f>
        <v>#N/A</v>
      </c>
      <c r="G217" s="10">
        <f t="array" ref="G217">PERCENTILE(IF(ISERROR(F217:F5216)=FALSE,F217:F5216),CycleTimePercentile)</f>
        <v>0</v>
      </c>
      <c r="H217" s="2" t="e">
        <f ca="1" xml:space="preserve"> IF(OR(Calculations!C217 = "",Calculations!C217 = WorkTypeString),  Calculations!K217, NA())</f>
        <v>#N/A</v>
      </c>
      <c r="I217" s="2" t="e">
        <f xml:space="preserve"> IF(Calculations!C217 = DefectTypeString,  Calculations!K217, NA())</f>
        <v>#N/A</v>
      </c>
      <c r="K217" s="28" t="str">
        <f>IF(ISNUMBER(K216),IF(K216+TIME(1,0,0)&lt;=MAX(IndirectCompletedDates),
IF(HOUR(K216+TIME(1,0,0))&gt;FinishHour,K216+TIME((24-FinishHour)+StartHour,0,0),K216+TIME(1,0,0)),""),"")</f>
        <v/>
      </c>
      <c r="M217" s="2" t="str">
        <f t="shared" si="8"/>
        <v/>
      </c>
      <c r="N217" s="2" t="str">
        <f t="array" ref="N217">IF(ISNUMBER(K217),MIN(IF($B:$B=M217,$C:$C)),"")</f>
        <v/>
      </c>
      <c r="O217" s="10" t="str">
        <f>IF(ISNUMBER(K217),AVERAGEIF($B:$B,M217,$C:$C),"")</f>
        <v/>
      </c>
      <c r="P217" s="2" t="str">
        <f t="array" ref="P217">IF(ISNUMBER(K217),MAX(IF($B:$B=M217,$C:$C)),"")</f>
        <v/>
      </c>
      <c r="Q217" s="2" t="str">
        <f t="array" ref="Q217">IF(ISNUMBER(K217),PERCENTILE(IF($B:$B=M217,$C:$C),0.25),"")</f>
        <v/>
      </c>
      <c r="R217" s="2" t="str">
        <f t="array" ref="R217">IF(ISNUMBER(K217),PERCENTILE(IF($B:$B=M217,$C:$C),0.3),"")</f>
        <v/>
      </c>
      <c r="S217" s="2" t="str">
        <f t="array" ref="S217">IF(ISNUMBER(K217),PERCENTILE(IF($B:$B=M217,$C:$C),0.5),"")</f>
        <v/>
      </c>
      <c r="T217" s="2" t="str">
        <f t="array" ref="T217">IF(ISNUMBER(K217),PERCENTILE(IF($B:$B=M217,$C:$C),0.7),"")</f>
        <v/>
      </c>
      <c r="U217" s="2" t="str">
        <f t="array" ref="U217">IF(ISNUMBER(K217),PERCENTILE(IF($B:$B=M217,$C:$C),0.75),"")</f>
        <v/>
      </c>
      <c r="V217" s="2" t="str">
        <f t="array" ref="V217">IF(ISNUMBER(K217),PERCENTILE(IF($B:$B=M217,$C:$C),0.85),"")</f>
        <v/>
      </c>
    </row>
    <row r="218" spans="1:22" x14ac:dyDescent="0.25">
      <c r="A218" s="8" t="str">
        <f>Calculations!A218</f>
        <v/>
      </c>
      <c r="B218" s="2" t="str">
        <f t="shared" si="7"/>
        <v/>
      </c>
      <c r="C218" s="10" t="str">
        <f>IFERROR(Calculations!J218,"")</f>
        <v/>
      </c>
      <c r="D218" s="10" t="str">
        <f xml:space="preserve"> IF(OR(Calculations!C218 = "",Calculations!C218 = WorkTypeString),  IFERROR(Calculations!J218,""), NA())</f>
        <v/>
      </c>
      <c r="E218" s="10">
        <f t="array" ref="E218">PERCENTILE(IF(ISERROR(D218:D5217)=FALSE,D218:D5217),CycleTimePercentile)</f>
        <v>0</v>
      </c>
      <c r="F218" s="2" t="e">
        <f xml:space="preserve"> IF(Calculations!C218 = DefectTypeString,  IFERROR(Calculations!J218,""), NA())</f>
        <v>#N/A</v>
      </c>
      <c r="G218" s="10">
        <f t="array" ref="G218">PERCENTILE(IF(ISERROR(F218:F5217)=FALSE,F218:F5217),CycleTimePercentile)</f>
        <v>0</v>
      </c>
      <c r="H218" s="2" t="e">
        <f ca="1" xml:space="preserve"> IF(OR(Calculations!C218 = "",Calculations!C218 = WorkTypeString),  Calculations!K218, NA())</f>
        <v>#N/A</v>
      </c>
      <c r="I218" s="2" t="e">
        <f xml:space="preserve"> IF(Calculations!C218 = DefectTypeString,  Calculations!K218, NA())</f>
        <v>#N/A</v>
      </c>
      <c r="K218" s="28" t="str">
        <f>IF(ISNUMBER(K217),IF(K217+TIME(1,0,0)&lt;=MAX(IndirectCompletedDates),
IF(HOUR(K217+TIME(1,0,0))&gt;FinishHour,K217+TIME((24-FinishHour)+StartHour,0,0),K217+TIME(1,0,0)),""),"")</f>
        <v/>
      </c>
      <c r="M218" s="2" t="str">
        <f t="shared" si="8"/>
        <v/>
      </c>
      <c r="N218" s="2" t="str">
        <f t="array" ref="N218">IF(ISNUMBER(K218),MIN(IF($B:$B=M218,$C:$C)),"")</f>
        <v/>
      </c>
      <c r="O218" s="10" t="str">
        <f>IF(ISNUMBER(K218),AVERAGEIF($B:$B,M218,$C:$C),"")</f>
        <v/>
      </c>
      <c r="P218" s="2" t="str">
        <f t="array" ref="P218">IF(ISNUMBER(K218),MAX(IF($B:$B=M218,$C:$C)),"")</f>
        <v/>
      </c>
      <c r="Q218" s="2" t="str">
        <f t="array" ref="Q218">IF(ISNUMBER(K218),PERCENTILE(IF($B:$B=M218,$C:$C),0.25),"")</f>
        <v/>
      </c>
      <c r="R218" s="2" t="str">
        <f t="array" ref="R218">IF(ISNUMBER(K218),PERCENTILE(IF($B:$B=M218,$C:$C),0.3),"")</f>
        <v/>
      </c>
      <c r="S218" s="2" t="str">
        <f t="array" ref="S218">IF(ISNUMBER(K218),PERCENTILE(IF($B:$B=M218,$C:$C),0.5),"")</f>
        <v/>
      </c>
      <c r="T218" s="2" t="str">
        <f t="array" ref="T218">IF(ISNUMBER(K218),PERCENTILE(IF($B:$B=M218,$C:$C),0.7),"")</f>
        <v/>
      </c>
      <c r="U218" s="2" t="str">
        <f t="array" ref="U218">IF(ISNUMBER(K218),PERCENTILE(IF($B:$B=M218,$C:$C),0.75),"")</f>
        <v/>
      </c>
      <c r="V218" s="2" t="str">
        <f t="array" ref="V218">IF(ISNUMBER(K218),PERCENTILE(IF($B:$B=M218,$C:$C),0.85),"")</f>
        <v/>
      </c>
    </row>
    <row r="219" spans="1:22" x14ac:dyDescent="0.25">
      <c r="A219" s="8" t="str">
        <f>Calculations!A219</f>
        <v/>
      </c>
      <c r="B219" s="2" t="str">
        <f t="shared" si="7"/>
        <v/>
      </c>
      <c r="C219" s="10" t="str">
        <f>IFERROR(Calculations!J219,"")</f>
        <v/>
      </c>
      <c r="D219" s="10" t="str">
        <f xml:space="preserve"> IF(OR(Calculations!C219 = "",Calculations!C219 = WorkTypeString),  IFERROR(Calculations!J219,""), NA())</f>
        <v/>
      </c>
      <c r="E219" s="10">
        <f t="array" ref="E219">PERCENTILE(IF(ISERROR(D219:D5218)=FALSE,D219:D5218),CycleTimePercentile)</f>
        <v>0</v>
      </c>
      <c r="F219" s="2" t="e">
        <f xml:space="preserve"> IF(Calculations!C219 = DefectTypeString,  IFERROR(Calculations!J219,""), NA())</f>
        <v>#N/A</v>
      </c>
      <c r="G219" s="10">
        <f t="array" ref="G219">PERCENTILE(IF(ISERROR(F219:F5218)=FALSE,F219:F5218),CycleTimePercentile)</f>
        <v>0</v>
      </c>
      <c r="H219" s="2" t="e">
        <f ca="1" xml:space="preserve"> IF(OR(Calculations!C219 = "",Calculations!C219 = WorkTypeString),  Calculations!K219, NA())</f>
        <v>#N/A</v>
      </c>
      <c r="I219" s="2" t="e">
        <f xml:space="preserve"> IF(Calculations!C219 = DefectTypeString,  Calculations!K219, NA())</f>
        <v>#N/A</v>
      </c>
      <c r="K219" s="28" t="str">
        <f>IF(ISNUMBER(K218),IF(K218+TIME(1,0,0)&lt;=MAX(IndirectCompletedDates),
IF(HOUR(K218+TIME(1,0,0))&gt;FinishHour,K218+TIME((24-FinishHour)+StartHour,0,0),K218+TIME(1,0,0)),""),"")</f>
        <v/>
      </c>
      <c r="M219" s="2" t="str">
        <f t="shared" si="8"/>
        <v/>
      </c>
      <c r="N219" s="2" t="str">
        <f t="array" ref="N219">IF(ISNUMBER(K219),MIN(IF($B:$B=M219,$C:$C)),"")</f>
        <v/>
      </c>
      <c r="O219" s="10" t="str">
        <f>IF(ISNUMBER(K219),AVERAGEIF($B:$B,M219,$C:$C),"")</f>
        <v/>
      </c>
      <c r="P219" s="2" t="str">
        <f t="array" ref="P219">IF(ISNUMBER(K219),MAX(IF($B:$B=M219,$C:$C)),"")</f>
        <v/>
      </c>
      <c r="Q219" s="2" t="str">
        <f t="array" ref="Q219">IF(ISNUMBER(K219),PERCENTILE(IF($B:$B=M219,$C:$C),0.25),"")</f>
        <v/>
      </c>
      <c r="R219" s="2" t="str">
        <f t="array" ref="R219">IF(ISNUMBER(K219),PERCENTILE(IF($B:$B=M219,$C:$C),0.3),"")</f>
        <v/>
      </c>
      <c r="S219" s="2" t="str">
        <f t="array" ref="S219">IF(ISNUMBER(K219),PERCENTILE(IF($B:$B=M219,$C:$C),0.5),"")</f>
        <v/>
      </c>
      <c r="T219" s="2" t="str">
        <f t="array" ref="T219">IF(ISNUMBER(K219),PERCENTILE(IF($B:$B=M219,$C:$C),0.7),"")</f>
        <v/>
      </c>
      <c r="U219" s="2" t="str">
        <f t="array" ref="U219">IF(ISNUMBER(K219),PERCENTILE(IF($B:$B=M219,$C:$C),0.75),"")</f>
        <v/>
      </c>
      <c r="V219" s="2" t="str">
        <f t="array" ref="V219">IF(ISNUMBER(K219),PERCENTILE(IF($B:$B=M219,$C:$C),0.85),"")</f>
        <v/>
      </c>
    </row>
    <row r="220" spans="1:22" x14ac:dyDescent="0.25">
      <c r="A220" s="8" t="str">
        <f>Calculations!A220</f>
        <v/>
      </c>
      <c r="B220" s="2" t="str">
        <f t="shared" si="7"/>
        <v/>
      </c>
      <c r="C220" s="10" t="str">
        <f>IFERROR(Calculations!J220,"")</f>
        <v/>
      </c>
      <c r="D220" s="10" t="str">
        <f xml:space="preserve"> IF(OR(Calculations!C220 = "",Calculations!C220 = WorkTypeString),  IFERROR(Calculations!J220,""), NA())</f>
        <v/>
      </c>
      <c r="E220" s="10">
        <f t="array" ref="E220">PERCENTILE(IF(ISERROR(D220:D5219)=FALSE,D220:D5219),CycleTimePercentile)</f>
        <v>0</v>
      </c>
      <c r="F220" s="2" t="e">
        <f xml:space="preserve"> IF(Calculations!C220 = DefectTypeString,  IFERROR(Calculations!J220,""), NA())</f>
        <v>#N/A</v>
      </c>
      <c r="G220" s="10">
        <f t="array" ref="G220">PERCENTILE(IF(ISERROR(F220:F5219)=FALSE,F220:F5219),CycleTimePercentile)</f>
        <v>0</v>
      </c>
      <c r="H220" s="2" t="e">
        <f ca="1" xml:space="preserve"> IF(OR(Calculations!C220 = "",Calculations!C220 = WorkTypeString),  Calculations!K220, NA())</f>
        <v>#N/A</v>
      </c>
      <c r="I220" s="2" t="e">
        <f xml:space="preserve"> IF(Calculations!C220 = DefectTypeString,  Calculations!K220, NA())</f>
        <v>#N/A</v>
      </c>
      <c r="K220" s="28" t="str">
        <f>IF(ISNUMBER(K219),IF(K219+TIME(1,0,0)&lt;=MAX(IndirectCompletedDates),
IF(HOUR(K219+TIME(1,0,0))&gt;FinishHour,K219+TIME((24-FinishHour)+StartHour,0,0),K219+TIME(1,0,0)),""),"")</f>
        <v/>
      </c>
      <c r="M220" s="2" t="str">
        <f t="shared" si="8"/>
        <v/>
      </c>
      <c r="N220" s="2" t="str">
        <f t="array" ref="N220">IF(ISNUMBER(K220),MIN(IF($B:$B=M220,$C:$C)),"")</f>
        <v/>
      </c>
      <c r="O220" s="10" t="str">
        <f>IF(ISNUMBER(K220),AVERAGEIF($B:$B,M220,$C:$C),"")</f>
        <v/>
      </c>
      <c r="P220" s="2" t="str">
        <f t="array" ref="P220">IF(ISNUMBER(K220),MAX(IF($B:$B=M220,$C:$C)),"")</f>
        <v/>
      </c>
      <c r="Q220" s="2" t="str">
        <f t="array" ref="Q220">IF(ISNUMBER(K220),PERCENTILE(IF($B:$B=M220,$C:$C),0.25),"")</f>
        <v/>
      </c>
      <c r="R220" s="2" t="str">
        <f t="array" ref="R220">IF(ISNUMBER(K220),PERCENTILE(IF($B:$B=M220,$C:$C),0.3),"")</f>
        <v/>
      </c>
      <c r="S220" s="2" t="str">
        <f t="array" ref="S220">IF(ISNUMBER(K220),PERCENTILE(IF($B:$B=M220,$C:$C),0.5),"")</f>
        <v/>
      </c>
      <c r="T220" s="2" t="str">
        <f t="array" ref="T220">IF(ISNUMBER(K220),PERCENTILE(IF($B:$B=M220,$C:$C),0.7),"")</f>
        <v/>
      </c>
      <c r="U220" s="2" t="str">
        <f t="array" ref="U220">IF(ISNUMBER(K220),PERCENTILE(IF($B:$B=M220,$C:$C),0.75),"")</f>
        <v/>
      </c>
      <c r="V220" s="2" t="str">
        <f t="array" ref="V220">IF(ISNUMBER(K220),PERCENTILE(IF($B:$B=M220,$C:$C),0.85),"")</f>
        <v/>
      </c>
    </row>
    <row r="221" spans="1:22" x14ac:dyDescent="0.25">
      <c r="A221" s="8" t="str">
        <f>Calculations!A221</f>
        <v/>
      </c>
      <c r="B221" s="2" t="str">
        <f t="shared" si="7"/>
        <v/>
      </c>
      <c r="C221" s="10" t="str">
        <f>IFERROR(Calculations!J221,"")</f>
        <v/>
      </c>
      <c r="D221" s="10" t="str">
        <f xml:space="preserve"> IF(OR(Calculations!C221 = "",Calculations!C221 = WorkTypeString),  IFERROR(Calculations!J221,""), NA())</f>
        <v/>
      </c>
      <c r="E221" s="10">
        <f t="array" ref="E221">PERCENTILE(IF(ISERROR(D221:D5220)=FALSE,D221:D5220),CycleTimePercentile)</f>
        <v>0</v>
      </c>
      <c r="F221" s="2" t="e">
        <f xml:space="preserve"> IF(Calculations!C221 = DefectTypeString,  IFERROR(Calculations!J221,""), NA())</f>
        <v>#N/A</v>
      </c>
      <c r="G221" s="10">
        <f t="array" ref="G221">PERCENTILE(IF(ISERROR(F221:F5220)=FALSE,F221:F5220),CycleTimePercentile)</f>
        <v>0</v>
      </c>
      <c r="H221" s="2" t="e">
        <f ca="1" xml:space="preserve"> IF(OR(Calculations!C221 = "",Calculations!C221 = WorkTypeString),  Calculations!K221, NA())</f>
        <v>#N/A</v>
      </c>
      <c r="I221" s="2" t="e">
        <f xml:space="preserve"> IF(Calculations!C221 = DefectTypeString,  Calculations!K221, NA())</f>
        <v>#N/A</v>
      </c>
      <c r="K221" s="28" t="str">
        <f>IF(ISNUMBER(K220),IF(K220+TIME(1,0,0)&lt;=MAX(IndirectCompletedDates),
IF(HOUR(K220+TIME(1,0,0))&gt;FinishHour,K220+TIME((24-FinishHour)+StartHour,0,0),K220+TIME(1,0,0)),""),"")</f>
        <v/>
      </c>
      <c r="M221" s="2" t="str">
        <f t="shared" si="8"/>
        <v/>
      </c>
      <c r="N221" s="2" t="str">
        <f t="array" ref="N221">IF(ISNUMBER(K221),MIN(IF($B:$B=M221,$C:$C)),"")</f>
        <v/>
      </c>
      <c r="O221" s="10" t="str">
        <f>IF(ISNUMBER(K221),AVERAGEIF($B:$B,M221,$C:$C),"")</f>
        <v/>
      </c>
      <c r="P221" s="2" t="str">
        <f t="array" ref="P221">IF(ISNUMBER(K221),MAX(IF($B:$B=M221,$C:$C)),"")</f>
        <v/>
      </c>
      <c r="Q221" s="2" t="str">
        <f t="array" ref="Q221">IF(ISNUMBER(K221),PERCENTILE(IF($B:$B=M221,$C:$C),0.25),"")</f>
        <v/>
      </c>
      <c r="R221" s="2" t="str">
        <f t="array" ref="R221">IF(ISNUMBER(K221),PERCENTILE(IF($B:$B=M221,$C:$C),0.3),"")</f>
        <v/>
      </c>
      <c r="S221" s="2" t="str">
        <f t="array" ref="S221">IF(ISNUMBER(K221),PERCENTILE(IF($B:$B=M221,$C:$C),0.5),"")</f>
        <v/>
      </c>
      <c r="T221" s="2" t="str">
        <f t="array" ref="T221">IF(ISNUMBER(K221),PERCENTILE(IF($B:$B=M221,$C:$C),0.7),"")</f>
        <v/>
      </c>
      <c r="U221" s="2" t="str">
        <f t="array" ref="U221">IF(ISNUMBER(K221),PERCENTILE(IF($B:$B=M221,$C:$C),0.75),"")</f>
        <v/>
      </c>
      <c r="V221" s="2" t="str">
        <f t="array" ref="V221">IF(ISNUMBER(K221),PERCENTILE(IF($B:$B=M221,$C:$C),0.85),"")</f>
        <v/>
      </c>
    </row>
    <row r="222" spans="1:22" x14ac:dyDescent="0.25">
      <c r="A222" s="8" t="str">
        <f>Calculations!A222</f>
        <v/>
      </c>
      <c r="B222" s="2" t="str">
        <f t="shared" si="7"/>
        <v/>
      </c>
      <c r="C222" s="10" t="str">
        <f>IFERROR(Calculations!J222,"")</f>
        <v/>
      </c>
      <c r="D222" s="10" t="str">
        <f xml:space="preserve"> IF(OR(Calculations!C222 = "",Calculations!C222 = WorkTypeString),  IFERROR(Calculations!J222,""), NA())</f>
        <v/>
      </c>
      <c r="E222" s="10">
        <f t="array" ref="E222">PERCENTILE(IF(ISERROR(D222:D5221)=FALSE,D222:D5221),CycleTimePercentile)</f>
        <v>0</v>
      </c>
      <c r="F222" s="2" t="e">
        <f xml:space="preserve"> IF(Calculations!C222 = DefectTypeString,  IFERROR(Calculations!J222,""), NA())</f>
        <v>#N/A</v>
      </c>
      <c r="G222" s="10">
        <f t="array" ref="G222">PERCENTILE(IF(ISERROR(F222:F5221)=FALSE,F222:F5221),CycleTimePercentile)</f>
        <v>0</v>
      </c>
      <c r="H222" s="2" t="e">
        <f ca="1" xml:space="preserve"> IF(OR(Calculations!C222 = "",Calculations!C222 = WorkTypeString),  Calculations!K222, NA())</f>
        <v>#N/A</v>
      </c>
      <c r="I222" s="2" t="e">
        <f xml:space="preserve"> IF(Calculations!C222 = DefectTypeString,  Calculations!K222, NA())</f>
        <v>#N/A</v>
      </c>
      <c r="K222" s="28" t="str">
        <f>IF(ISNUMBER(K221),IF(K221+TIME(1,0,0)&lt;=MAX(IndirectCompletedDates),
IF(HOUR(K221+TIME(1,0,0))&gt;FinishHour,K221+TIME((24-FinishHour)+StartHour,0,0),K221+TIME(1,0,0)),""),"")</f>
        <v/>
      </c>
      <c r="M222" s="2" t="str">
        <f t="shared" si="8"/>
        <v/>
      </c>
      <c r="N222" s="2" t="str">
        <f t="array" ref="N222">IF(ISNUMBER(K222),MIN(IF($B:$B=M222,$C:$C)),"")</f>
        <v/>
      </c>
      <c r="O222" s="10" t="str">
        <f>IF(ISNUMBER(K222),AVERAGEIF($B:$B,M222,$C:$C),"")</f>
        <v/>
      </c>
      <c r="P222" s="2" t="str">
        <f t="array" ref="P222">IF(ISNUMBER(K222),MAX(IF($B:$B=M222,$C:$C)),"")</f>
        <v/>
      </c>
      <c r="Q222" s="2" t="str">
        <f t="array" ref="Q222">IF(ISNUMBER(K222),PERCENTILE(IF($B:$B=M222,$C:$C),0.25),"")</f>
        <v/>
      </c>
      <c r="R222" s="2" t="str">
        <f t="array" ref="R222">IF(ISNUMBER(K222),PERCENTILE(IF($B:$B=M222,$C:$C),0.3),"")</f>
        <v/>
      </c>
      <c r="S222" s="2" t="str">
        <f t="array" ref="S222">IF(ISNUMBER(K222),PERCENTILE(IF($B:$B=M222,$C:$C),0.5),"")</f>
        <v/>
      </c>
      <c r="T222" s="2" t="str">
        <f t="array" ref="T222">IF(ISNUMBER(K222),PERCENTILE(IF($B:$B=M222,$C:$C),0.7),"")</f>
        <v/>
      </c>
      <c r="U222" s="2" t="str">
        <f t="array" ref="U222">IF(ISNUMBER(K222),PERCENTILE(IF($B:$B=M222,$C:$C),0.75),"")</f>
        <v/>
      </c>
      <c r="V222" s="2" t="str">
        <f t="array" ref="V222">IF(ISNUMBER(K222),PERCENTILE(IF($B:$B=M222,$C:$C),0.85),"")</f>
        <v/>
      </c>
    </row>
    <row r="223" spans="1:22" x14ac:dyDescent="0.25">
      <c r="A223" s="8" t="str">
        <f>Calculations!A223</f>
        <v/>
      </c>
      <c r="B223" s="2" t="str">
        <f t="shared" si="7"/>
        <v/>
      </c>
      <c r="C223" s="10" t="str">
        <f>IFERROR(Calculations!J223,"")</f>
        <v/>
      </c>
      <c r="D223" s="10" t="str">
        <f xml:space="preserve"> IF(OR(Calculations!C223 = "",Calculations!C223 = WorkTypeString),  IFERROR(Calculations!J223,""), NA())</f>
        <v/>
      </c>
      <c r="E223" s="10">
        <f t="array" ref="E223">PERCENTILE(IF(ISERROR(D223:D5222)=FALSE,D223:D5222),CycleTimePercentile)</f>
        <v>0</v>
      </c>
      <c r="F223" s="2" t="e">
        <f xml:space="preserve"> IF(Calculations!C223 = DefectTypeString,  IFERROR(Calculations!J223,""), NA())</f>
        <v>#N/A</v>
      </c>
      <c r="G223" s="10">
        <f t="array" ref="G223">PERCENTILE(IF(ISERROR(F223:F5222)=FALSE,F223:F5222),CycleTimePercentile)</f>
        <v>0</v>
      </c>
      <c r="H223" s="2" t="e">
        <f ca="1" xml:space="preserve"> IF(OR(Calculations!C223 = "",Calculations!C223 = WorkTypeString),  Calculations!K223, NA())</f>
        <v>#N/A</v>
      </c>
      <c r="I223" s="2" t="e">
        <f xml:space="preserve"> IF(Calculations!C223 = DefectTypeString,  Calculations!K223, NA())</f>
        <v>#N/A</v>
      </c>
      <c r="K223" s="28" t="str">
        <f>IF(ISNUMBER(K222),IF(K222+TIME(1,0,0)&lt;=MAX(IndirectCompletedDates),
IF(HOUR(K222+TIME(1,0,0))&gt;FinishHour,K222+TIME((24-FinishHour)+StartHour,0,0),K222+TIME(1,0,0)),""),"")</f>
        <v/>
      </c>
      <c r="M223" s="2" t="str">
        <f t="shared" si="8"/>
        <v/>
      </c>
      <c r="N223" s="2" t="str">
        <f t="array" ref="N223">IF(ISNUMBER(K223),MIN(IF($B:$B=M223,$C:$C)),"")</f>
        <v/>
      </c>
      <c r="O223" s="10" t="str">
        <f>IF(ISNUMBER(K223),AVERAGEIF($B:$B,M223,$C:$C),"")</f>
        <v/>
      </c>
      <c r="P223" s="2" t="str">
        <f t="array" ref="P223">IF(ISNUMBER(K223),MAX(IF($B:$B=M223,$C:$C)),"")</f>
        <v/>
      </c>
      <c r="Q223" s="2" t="str">
        <f t="array" ref="Q223">IF(ISNUMBER(K223),PERCENTILE(IF($B:$B=M223,$C:$C),0.25),"")</f>
        <v/>
      </c>
      <c r="R223" s="2" t="str">
        <f t="array" ref="R223">IF(ISNUMBER(K223),PERCENTILE(IF($B:$B=M223,$C:$C),0.3),"")</f>
        <v/>
      </c>
      <c r="S223" s="2" t="str">
        <f t="array" ref="S223">IF(ISNUMBER(K223),PERCENTILE(IF($B:$B=M223,$C:$C),0.5),"")</f>
        <v/>
      </c>
      <c r="T223" s="2" t="str">
        <f t="array" ref="T223">IF(ISNUMBER(K223),PERCENTILE(IF($B:$B=M223,$C:$C),0.7),"")</f>
        <v/>
      </c>
      <c r="U223" s="2" t="str">
        <f t="array" ref="U223">IF(ISNUMBER(K223),PERCENTILE(IF($B:$B=M223,$C:$C),0.75),"")</f>
        <v/>
      </c>
      <c r="V223" s="2" t="str">
        <f t="array" ref="V223">IF(ISNUMBER(K223),PERCENTILE(IF($B:$B=M223,$C:$C),0.85),"")</f>
        <v/>
      </c>
    </row>
    <row r="224" spans="1:22" x14ac:dyDescent="0.25">
      <c r="A224" s="8" t="str">
        <f>Calculations!A224</f>
        <v/>
      </c>
      <c r="B224" s="2" t="str">
        <f t="shared" si="7"/>
        <v/>
      </c>
      <c r="C224" s="10" t="str">
        <f>IFERROR(Calculations!J224,"")</f>
        <v/>
      </c>
      <c r="D224" s="10" t="str">
        <f xml:space="preserve"> IF(OR(Calculations!C224 = "",Calculations!C224 = WorkTypeString),  IFERROR(Calculations!J224,""), NA())</f>
        <v/>
      </c>
      <c r="E224" s="10">
        <f t="array" ref="E224">PERCENTILE(IF(ISERROR(D224:D5223)=FALSE,D224:D5223),CycleTimePercentile)</f>
        <v>0</v>
      </c>
      <c r="F224" s="2" t="e">
        <f xml:space="preserve"> IF(Calculations!C224 = DefectTypeString,  IFERROR(Calculations!J224,""), NA())</f>
        <v>#N/A</v>
      </c>
      <c r="G224" s="10">
        <f t="array" ref="G224">PERCENTILE(IF(ISERROR(F224:F5223)=FALSE,F224:F5223),CycleTimePercentile)</f>
        <v>0</v>
      </c>
      <c r="H224" s="2" t="e">
        <f ca="1" xml:space="preserve"> IF(OR(Calculations!C224 = "",Calculations!C224 = WorkTypeString),  Calculations!K224, NA())</f>
        <v>#N/A</v>
      </c>
      <c r="I224" s="2" t="e">
        <f xml:space="preserve"> IF(Calculations!C224 = DefectTypeString,  Calculations!K224, NA())</f>
        <v>#N/A</v>
      </c>
      <c r="K224" s="28" t="str">
        <f>IF(ISNUMBER(K223),IF(K223+TIME(1,0,0)&lt;=MAX(IndirectCompletedDates),
IF(HOUR(K223+TIME(1,0,0))&gt;FinishHour,K223+TIME((24-FinishHour)+StartHour,0,0),K223+TIME(1,0,0)),""),"")</f>
        <v/>
      </c>
      <c r="M224" s="2" t="str">
        <f t="shared" si="8"/>
        <v/>
      </c>
      <c r="N224" s="2" t="str">
        <f t="array" ref="N224">IF(ISNUMBER(K224),MIN(IF($B:$B=M224,$C:$C)),"")</f>
        <v/>
      </c>
      <c r="O224" s="10" t="str">
        <f>IF(ISNUMBER(K224),AVERAGEIF($B:$B,M224,$C:$C),"")</f>
        <v/>
      </c>
      <c r="P224" s="2" t="str">
        <f t="array" ref="P224">IF(ISNUMBER(K224),MAX(IF($B:$B=M224,$C:$C)),"")</f>
        <v/>
      </c>
      <c r="Q224" s="2" t="str">
        <f t="array" ref="Q224">IF(ISNUMBER(K224),PERCENTILE(IF($B:$B=M224,$C:$C),0.25),"")</f>
        <v/>
      </c>
      <c r="R224" s="2" t="str">
        <f t="array" ref="R224">IF(ISNUMBER(K224),PERCENTILE(IF($B:$B=M224,$C:$C),0.3),"")</f>
        <v/>
      </c>
      <c r="S224" s="2" t="str">
        <f t="array" ref="S224">IF(ISNUMBER(K224),PERCENTILE(IF($B:$B=M224,$C:$C),0.5),"")</f>
        <v/>
      </c>
      <c r="T224" s="2" t="str">
        <f t="array" ref="T224">IF(ISNUMBER(K224),PERCENTILE(IF($B:$B=M224,$C:$C),0.7),"")</f>
        <v/>
      </c>
      <c r="U224" s="2" t="str">
        <f t="array" ref="U224">IF(ISNUMBER(K224),PERCENTILE(IF($B:$B=M224,$C:$C),0.75),"")</f>
        <v/>
      </c>
      <c r="V224" s="2" t="str">
        <f t="array" ref="V224">IF(ISNUMBER(K224),PERCENTILE(IF($B:$B=M224,$C:$C),0.85),"")</f>
        <v/>
      </c>
    </row>
    <row r="225" spans="1:22" x14ac:dyDescent="0.25">
      <c r="A225" s="8" t="str">
        <f>Calculations!A225</f>
        <v/>
      </c>
      <c r="B225" s="2" t="str">
        <f t="shared" si="7"/>
        <v/>
      </c>
      <c r="C225" s="10" t="str">
        <f>IFERROR(Calculations!J225,"")</f>
        <v/>
      </c>
      <c r="D225" s="10" t="str">
        <f xml:space="preserve"> IF(OR(Calculations!C225 = "",Calculations!C225 = WorkTypeString),  IFERROR(Calculations!J225,""), NA())</f>
        <v/>
      </c>
      <c r="E225" s="10">
        <f t="array" ref="E225">PERCENTILE(IF(ISERROR(D225:D5224)=FALSE,D225:D5224),CycleTimePercentile)</f>
        <v>0</v>
      </c>
      <c r="F225" s="2" t="e">
        <f xml:space="preserve"> IF(Calculations!C225 = DefectTypeString,  IFERROR(Calculations!J225,""), NA())</f>
        <v>#N/A</v>
      </c>
      <c r="G225" s="10">
        <f t="array" ref="G225">PERCENTILE(IF(ISERROR(F225:F5224)=FALSE,F225:F5224),CycleTimePercentile)</f>
        <v>0</v>
      </c>
      <c r="H225" s="2" t="e">
        <f ca="1" xml:space="preserve"> IF(OR(Calculations!C225 = "",Calculations!C225 = WorkTypeString),  Calculations!K225, NA())</f>
        <v>#N/A</v>
      </c>
      <c r="I225" s="2" t="e">
        <f xml:space="preserve"> IF(Calculations!C225 = DefectTypeString,  Calculations!K225, NA())</f>
        <v>#N/A</v>
      </c>
      <c r="K225" s="28" t="str">
        <f>IF(ISNUMBER(K224),IF(K224+TIME(1,0,0)&lt;=MAX(IndirectCompletedDates),
IF(HOUR(K224+TIME(1,0,0))&gt;FinishHour,K224+TIME((24-FinishHour)+StartHour,0,0),K224+TIME(1,0,0)),""),"")</f>
        <v/>
      </c>
      <c r="M225" s="2" t="str">
        <f t="shared" si="8"/>
        <v/>
      </c>
      <c r="N225" s="2" t="str">
        <f t="array" ref="N225">IF(ISNUMBER(K225),MIN(IF($B:$B=M225,$C:$C)),"")</f>
        <v/>
      </c>
      <c r="O225" s="10" t="str">
        <f>IF(ISNUMBER(K225),AVERAGEIF($B:$B,M225,$C:$C),"")</f>
        <v/>
      </c>
      <c r="P225" s="2" t="str">
        <f t="array" ref="P225">IF(ISNUMBER(K225),MAX(IF($B:$B=M225,$C:$C)),"")</f>
        <v/>
      </c>
      <c r="Q225" s="2" t="str">
        <f t="array" ref="Q225">IF(ISNUMBER(K225),PERCENTILE(IF($B:$B=M225,$C:$C),0.25),"")</f>
        <v/>
      </c>
      <c r="R225" s="2" t="str">
        <f t="array" ref="R225">IF(ISNUMBER(K225),PERCENTILE(IF($B:$B=M225,$C:$C),0.3),"")</f>
        <v/>
      </c>
      <c r="S225" s="2" t="str">
        <f t="array" ref="S225">IF(ISNUMBER(K225),PERCENTILE(IF($B:$B=M225,$C:$C),0.5),"")</f>
        <v/>
      </c>
      <c r="T225" s="2" t="str">
        <f t="array" ref="T225">IF(ISNUMBER(K225),PERCENTILE(IF($B:$B=M225,$C:$C),0.7),"")</f>
        <v/>
      </c>
      <c r="U225" s="2" t="str">
        <f t="array" ref="U225">IF(ISNUMBER(K225),PERCENTILE(IF($B:$B=M225,$C:$C),0.75),"")</f>
        <v/>
      </c>
      <c r="V225" s="2" t="str">
        <f t="array" ref="V225">IF(ISNUMBER(K225),PERCENTILE(IF($B:$B=M225,$C:$C),0.85),"")</f>
        <v/>
      </c>
    </row>
    <row r="226" spans="1:22" x14ac:dyDescent="0.25">
      <c r="A226" s="8" t="str">
        <f>Calculations!A226</f>
        <v/>
      </c>
      <c r="B226" s="2" t="str">
        <f t="shared" si="7"/>
        <v/>
      </c>
      <c r="C226" s="10" t="str">
        <f>IFERROR(Calculations!J226,"")</f>
        <v/>
      </c>
      <c r="D226" s="10" t="str">
        <f xml:space="preserve"> IF(OR(Calculations!C226 = "",Calculations!C226 = WorkTypeString),  IFERROR(Calculations!J226,""), NA())</f>
        <v/>
      </c>
      <c r="E226" s="10">
        <f t="array" ref="E226">PERCENTILE(IF(ISERROR(D226:D5225)=FALSE,D226:D5225),CycleTimePercentile)</f>
        <v>0</v>
      </c>
      <c r="F226" s="2" t="e">
        <f xml:space="preserve"> IF(Calculations!C226 = DefectTypeString,  IFERROR(Calculations!J226,""), NA())</f>
        <v>#N/A</v>
      </c>
      <c r="G226" s="10">
        <f t="array" ref="G226">PERCENTILE(IF(ISERROR(F226:F5225)=FALSE,F226:F5225),CycleTimePercentile)</f>
        <v>0</v>
      </c>
      <c r="H226" s="2" t="e">
        <f ca="1" xml:space="preserve"> IF(OR(Calculations!C226 = "",Calculations!C226 = WorkTypeString),  Calculations!K226, NA())</f>
        <v>#N/A</v>
      </c>
      <c r="I226" s="2" t="e">
        <f xml:space="preserve"> IF(Calculations!C226 = DefectTypeString,  Calculations!K226, NA())</f>
        <v>#N/A</v>
      </c>
      <c r="K226" s="28" t="str">
        <f>IF(ISNUMBER(K225),IF(K225+TIME(1,0,0)&lt;=MAX(IndirectCompletedDates),
IF(HOUR(K225+TIME(1,0,0))&gt;FinishHour,K225+TIME((24-FinishHour)+StartHour,0,0),K225+TIME(1,0,0)),""),"")</f>
        <v/>
      </c>
      <c r="M226" s="2" t="str">
        <f t="shared" si="8"/>
        <v/>
      </c>
      <c r="N226" s="2" t="str">
        <f t="array" ref="N226">IF(ISNUMBER(K226),MIN(IF($B:$B=M226,$C:$C)),"")</f>
        <v/>
      </c>
      <c r="O226" s="10" t="str">
        <f>IF(ISNUMBER(K226),AVERAGEIF($B:$B,M226,$C:$C),"")</f>
        <v/>
      </c>
      <c r="P226" s="2" t="str">
        <f t="array" ref="P226">IF(ISNUMBER(K226),MAX(IF($B:$B=M226,$C:$C)),"")</f>
        <v/>
      </c>
      <c r="Q226" s="2" t="str">
        <f t="array" ref="Q226">IF(ISNUMBER(K226),PERCENTILE(IF($B:$B=M226,$C:$C),0.25),"")</f>
        <v/>
      </c>
      <c r="R226" s="2" t="str">
        <f t="array" ref="R226">IF(ISNUMBER(K226),PERCENTILE(IF($B:$B=M226,$C:$C),0.3),"")</f>
        <v/>
      </c>
      <c r="S226" s="2" t="str">
        <f t="array" ref="S226">IF(ISNUMBER(K226),PERCENTILE(IF($B:$B=M226,$C:$C),0.5),"")</f>
        <v/>
      </c>
      <c r="T226" s="2" t="str">
        <f t="array" ref="T226">IF(ISNUMBER(K226),PERCENTILE(IF($B:$B=M226,$C:$C),0.7),"")</f>
        <v/>
      </c>
      <c r="U226" s="2" t="str">
        <f t="array" ref="U226">IF(ISNUMBER(K226),PERCENTILE(IF($B:$B=M226,$C:$C),0.75),"")</f>
        <v/>
      </c>
      <c r="V226" s="2" t="str">
        <f t="array" ref="V226">IF(ISNUMBER(K226),PERCENTILE(IF($B:$B=M226,$C:$C),0.85),"")</f>
        <v/>
      </c>
    </row>
    <row r="227" spans="1:22" x14ac:dyDescent="0.25">
      <c r="A227" s="8" t="str">
        <f>Calculations!A227</f>
        <v/>
      </c>
      <c r="B227" s="2" t="str">
        <f t="shared" si="7"/>
        <v/>
      </c>
      <c r="C227" s="10" t="str">
        <f>IFERROR(Calculations!J227,"")</f>
        <v/>
      </c>
      <c r="D227" s="10" t="str">
        <f xml:space="preserve"> IF(OR(Calculations!C227 = "",Calculations!C227 = WorkTypeString),  IFERROR(Calculations!J227,""), NA())</f>
        <v/>
      </c>
      <c r="E227" s="10">
        <f t="array" ref="E227">PERCENTILE(IF(ISERROR(D227:D5226)=FALSE,D227:D5226),CycleTimePercentile)</f>
        <v>0</v>
      </c>
      <c r="F227" s="2" t="e">
        <f xml:space="preserve"> IF(Calculations!C227 = DefectTypeString,  IFERROR(Calculations!J227,""), NA())</f>
        <v>#N/A</v>
      </c>
      <c r="G227" s="10">
        <f t="array" ref="G227">PERCENTILE(IF(ISERROR(F227:F5226)=FALSE,F227:F5226),CycleTimePercentile)</f>
        <v>0</v>
      </c>
      <c r="H227" s="2" t="e">
        <f ca="1" xml:space="preserve"> IF(OR(Calculations!C227 = "",Calculations!C227 = WorkTypeString),  Calculations!K227, NA())</f>
        <v>#N/A</v>
      </c>
      <c r="I227" s="2" t="e">
        <f xml:space="preserve"> IF(Calculations!C227 = DefectTypeString,  Calculations!K227, NA())</f>
        <v>#N/A</v>
      </c>
      <c r="K227" s="28" t="str">
        <f>IF(ISNUMBER(K226),IF(K226+TIME(1,0,0)&lt;=MAX(IndirectCompletedDates),
IF(HOUR(K226+TIME(1,0,0))&gt;FinishHour,K226+TIME((24-FinishHour)+StartHour,0,0),K226+TIME(1,0,0)),""),"")</f>
        <v/>
      </c>
      <c r="M227" s="2" t="str">
        <f t="shared" si="8"/>
        <v/>
      </c>
      <c r="N227" s="2" t="str">
        <f t="array" ref="N227">IF(ISNUMBER(K227),MIN(IF($B:$B=M227,$C:$C)),"")</f>
        <v/>
      </c>
      <c r="O227" s="10" t="str">
        <f>IF(ISNUMBER(K227),AVERAGEIF($B:$B,M227,$C:$C),"")</f>
        <v/>
      </c>
      <c r="P227" s="2" t="str">
        <f t="array" ref="P227">IF(ISNUMBER(K227),MAX(IF($B:$B=M227,$C:$C)),"")</f>
        <v/>
      </c>
      <c r="Q227" s="2" t="str">
        <f t="array" ref="Q227">IF(ISNUMBER(K227),PERCENTILE(IF($B:$B=M227,$C:$C),0.25),"")</f>
        <v/>
      </c>
      <c r="R227" s="2" t="str">
        <f t="array" ref="R227">IF(ISNUMBER(K227),PERCENTILE(IF($B:$B=M227,$C:$C),0.3),"")</f>
        <v/>
      </c>
      <c r="S227" s="2" t="str">
        <f t="array" ref="S227">IF(ISNUMBER(K227),PERCENTILE(IF($B:$B=M227,$C:$C),0.5),"")</f>
        <v/>
      </c>
      <c r="T227" s="2" t="str">
        <f t="array" ref="T227">IF(ISNUMBER(K227),PERCENTILE(IF($B:$B=M227,$C:$C),0.7),"")</f>
        <v/>
      </c>
      <c r="U227" s="2" t="str">
        <f t="array" ref="U227">IF(ISNUMBER(K227),PERCENTILE(IF($B:$B=M227,$C:$C),0.75),"")</f>
        <v/>
      </c>
      <c r="V227" s="2" t="str">
        <f t="array" ref="V227">IF(ISNUMBER(K227),PERCENTILE(IF($B:$B=M227,$C:$C),0.85),"")</f>
        <v/>
      </c>
    </row>
    <row r="228" spans="1:22" x14ac:dyDescent="0.25">
      <c r="A228" s="8" t="str">
        <f>Calculations!A228</f>
        <v/>
      </c>
      <c r="B228" s="2" t="str">
        <f t="shared" si="7"/>
        <v/>
      </c>
      <c r="C228" s="10" t="str">
        <f>IFERROR(Calculations!J228,"")</f>
        <v/>
      </c>
      <c r="D228" s="10" t="str">
        <f xml:space="preserve"> IF(OR(Calculations!C228 = "",Calculations!C228 = WorkTypeString),  IFERROR(Calculations!J228,""), NA())</f>
        <v/>
      </c>
      <c r="E228" s="10">
        <f t="array" ref="E228">PERCENTILE(IF(ISERROR(D228:D5227)=FALSE,D228:D5227),CycleTimePercentile)</f>
        <v>0</v>
      </c>
      <c r="F228" s="2" t="e">
        <f xml:space="preserve"> IF(Calculations!C228 = DefectTypeString,  IFERROR(Calculations!J228,""), NA())</f>
        <v>#N/A</v>
      </c>
      <c r="G228" s="10">
        <f t="array" ref="G228">PERCENTILE(IF(ISERROR(F228:F5227)=FALSE,F228:F5227),CycleTimePercentile)</f>
        <v>0</v>
      </c>
      <c r="H228" s="2" t="e">
        <f ca="1" xml:space="preserve"> IF(OR(Calculations!C228 = "",Calculations!C228 = WorkTypeString),  Calculations!K228, NA())</f>
        <v>#N/A</v>
      </c>
      <c r="I228" s="2" t="e">
        <f xml:space="preserve"> IF(Calculations!C228 = DefectTypeString,  Calculations!K228, NA())</f>
        <v>#N/A</v>
      </c>
      <c r="K228" s="28" t="str">
        <f>IF(ISNUMBER(K227),IF(K227+TIME(1,0,0)&lt;=MAX(IndirectCompletedDates),
IF(HOUR(K227+TIME(1,0,0))&gt;FinishHour,K227+TIME((24-FinishHour)+StartHour,0,0),K227+TIME(1,0,0)),""),"")</f>
        <v/>
      </c>
      <c r="M228" s="2" t="str">
        <f t="shared" si="8"/>
        <v/>
      </c>
      <c r="N228" s="2" t="str">
        <f t="array" ref="N228">IF(ISNUMBER(K228),MIN(IF($B:$B=M228,$C:$C)),"")</f>
        <v/>
      </c>
      <c r="O228" s="10" t="str">
        <f>IF(ISNUMBER(K228),AVERAGEIF($B:$B,M228,$C:$C),"")</f>
        <v/>
      </c>
      <c r="P228" s="2" t="str">
        <f t="array" ref="P228">IF(ISNUMBER(K228),MAX(IF($B:$B=M228,$C:$C)),"")</f>
        <v/>
      </c>
      <c r="Q228" s="2" t="str">
        <f t="array" ref="Q228">IF(ISNUMBER(K228),PERCENTILE(IF($B:$B=M228,$C:$C),0.25),"")</f>
        <v/>
      </c>
      <c r="R228" s="2" t="str">
        <f t="array" ref="R228">IF(ISNUMBER(K228),PERCENTILE(IF($B:$B=M228,$C:$C),0.3),"")</f>
        <v/>
      </c>
      <c r="S228" s="2" t="str">
        <f t="array" ref="S228">IF(ISNUMBER(K228),PERCENTILE(IF($B:$B=M228,$C:$C),0.5),"")</f>
        <v/>
      </c>
      <c r="T228" s="2" t="str">
        <f t="array" ref="T228">IF(ISNUMBER(K228),PERCENTILE(IF($B:$B=M228,$C:$C),0.7),"")</f>
        <v/>
      </c>
      <c r="U228" s="2" t="str">
        <f t="array" ref="U228">IF(ISNUMBER(K228),PERCENTILE(IF($B:$B=M228,$C:$C),0.75),"")</f>
        <v/>
      </c>
      <c r="V228" s="2" t="str">
        <f t="array" ref="V228">IF(ISNUMBER(K228),PERCENTILE(IF($B:$B=M228,$C:$C),0.85),"")</f>
        <v/>
      </c>
    </row>
    <row r="229" spans="1:22" x14ac:dyDescent="0.25">
      <c r="A229" s="8" t="str">
        <f>Calculations!A229</f>
        <v/>
      </c>
      <c r="B229" s="2" t="str">
        <f t="shared" si="7"/>
        <v/>
      </c>
      <c r="C229" s="10" t="str">
        <f>IFERROR(Calculations!J229,"")</f>
        <v/>
      </c>
      <c r="D229" s="10" t="str">
        <f xml:space="preserve"> IF(OR(Calculations!C229 = "",Calculations!C229 = WorkTypeString),  IFERROR(Calculations!J229,""), NA())</f>
        <v/>
      </c>
      <c r="E229" s="10">
        <f t="array" ref="E229">PERCENTILE(IF(ISERROR(D229:D5228)=FALSE,D229:D5228),CycleTimePercentile)</f>
        <v>0</v>
      </c>
      <c r="F229" s="2" t="e">
        <f xml:space="preserve"> IF(Calculations!C229 = DefectTypeString,  IFERROR(Calculations!J229,""), NA())</f>
        <v>#N/A</v>
      </c>
      <c r="G229" s="10">
        <f t="array" ref="G229">PERCENTILE(IF(ISERROR(F229:F5228)=FALSE,F229:F5228),CycleTimePercentile)</f>
        <v>0</v>
      </c>
      <c r="H229" s="2" t="e">
        <f ca="1" xml:space="preserve"> IF(OR(Calculations!C229 = "",Calculations!C229 = WorkTypeString),  Calculations!K229, NA())</f>
        <v>#N/A</v>
      </c>
      <c r="I229" s="2" t="e">
        <f xml:space="preserve"> IF(Calculations!C229 = DefectTypeString,  Calculations!K229, NA())</f>
        <v>#N/A</v>
      </c>
      <c r="K229" s="28" t="str">
        <f>IF(ISNUMBER(K228),IF(K228+TIME(1,0,0)&lt;=MAX(IndirectCompletedDates),
IF(HOUR(K228+TIME(1,0,0))&gt;FinishHour,K228+TIME((24-FinishHour)+StartHour,0,0),K228+TIME(1,0,0)),""),"")</f>
        <v/>
      </c>
      <c r="M229" s="2" t="str">
        <f t="shared" si="8"/>
        <v/>
      </c>
      <c r="N229" s="2" t="str">
        <f t="array" ref="N229">IF(ISNUMBER(K229),MIN(IF($B:$B=M229,$C:$C)),"")</f>
        <v/>
      </c>
      <c r="O229" s="10" t="str">
        <f>IF(ISNUMBER(K229),AVERAGEIF($B:$B,M229,$C:$C),"")</f>
        <v/>
      </c>
      <c r="P229" s="2" t="str">
        <f t="array" ref="P229">IF(ISNUMBER(K229),MAX(IF($B:$B=M229,$C:$C)),"")</f>
        <v/>
      </c>
      <c r="Q229" s="2" t="str">
        <f t="array" ref="Q229">IF(ISNUMBER(K229),PERCENTILE(IF($B:$B=M229,$C:$C),0.25),"")</f>
        <v/>
      </c>
      <c r="R229" s="2" t="str">
        <f t="array" ref="R229">IF(ISNUMBER(K229),PERCENTILE(IF($B:$B=M229,$C:$C),0.3),"")</f>
        <v/>
      </c>
      <c r="S229" s="2" t="str">
        <f t="array" ref="S229">IF(ISNUMBER(K229),PERCENTILE(IF($B:$B=M229,$C:$C),0.5),"")</f>
        <v/>
      </c>
      <c r="T229" s="2" t="str">
        <f t="array" ref="T229">IF(ISNUMBER(K229),PERCENTILE(IF($B:$B=M229,$C:$C),0.7),"")</f>
        <v/>
      </c>
      <c r="U229" s="2" t="str">
        <f t="array" ref="U229">IF(ISNUMBER(K229),PERCENTILE(IF($B:$B=M229,$C:$C),0.75),"")</f>
        <v/>
      </c>
      <c r="V229" s="2" t="str">
        <f t="array" ref="V229">IF(ISNUMBER(K229),PERCENTILE(IF($B:$B=M229,$C:$C),0.85),"")</f>
        <v/>
      </c>
    </row>
    <row r="230" spans="1:22" x14ac:dyDescent="0.25">
      <c r="A230" s="8" t="str">
        <f>Calculations!A230</f>
        <v/>
      </c>
      <c r="B230" s="2" t="str">
        <f t="shared" si="7"/>
        <v/>
      </c>
      <c r="C230" s="10" t="str">
        <f>IFERROR(Calculations!J230,"")</f>
        <v/>
      </c>
      <c r="D230" s="10" t="str">
        <f xml:space="preserve"> IF(OR(Calculations!C230 = "",Calculations!C230 = WorkTypeString),  IFERROR(Calculations!J230,""), NA())</f>
        <v/>
      </c>
      <c r="E230" s="10">
        <f t="array" ref="E230">PERCENTILE(IF(ISERROR(D230:D5229)=FALSE,D230:D5229),CycleTimePercentile)</f>
        <v>0</v>
      </c>
      <c r="F230" s="2" t="e">
        <f xml:space="preserve"> IF(Calculations!C230 = DefectTypeString,  IFERROR(Calculations!J230,""), NA())</f>
        <v>#N/A</v>
      </c>
      <c r="G230" s="10">
        <f t="array" ref="G230">PERCENTILE(IF(ISERROR(F230:F5229)=FALSE,F230:F5229),CycleTimePercentile)</f>
        <v>0</v>
      </c>
      <c r="H230" s="2" t="e">
        <f ca="1" xml:space="preserve"> IF(OR(Calculations!C230 = "",Calculations!C230 = WorkTypeString),  Calculations!K230, NA())</f>
        <v>#N/A</v>
      </c>
      <c r="I230" s="2" t="e">
        <f xml:space="preserve"> IF(Calculations!C230 = DefectTypeString,  Calculations!K230, NA())</f>
        <v>#N/A</v>
      </c>
      <c r="K230" s="28" t="str">
        <f>IF(ISNUMBER(K229),IF(K229+TIME(1,0,0)&lt;=MAX(IndirectCompletedDates),
IF(HOUR(K229+TIME(1,0,0))&gt;FinishHour,K229+TIME((24-FinishHour)+StartHour,0,0),K229+TIME(1,0,0)),""),"")</f>
        <v/>
      </c>
      <c r="M230" s="2" t="str">
        <f t="shared" si="8"/>
        <v/>
      </c>
      <c r="N230" s="2" t="str">
        <f t="array" ref="N230">IF(ISNUMBER(K230),MIN(IF($B:$B=M230,$C:$C)),"")</f>
        <v/>
      </c>
      <c r="O230" s="10" t="str">
        <f>IF(ISNUMBER(K230),AVERAGEIF($B:$B,M230,$C:$C),"")</f>
        <v/>
      </c>
      <c r="P230" s="2" t="str">
        <f t="array" ref="P230">IF(ISNUMBER(K230),MAX(IF($B:$B=M230,$C:$C)),"")</f>
        <v/>
      </c>
      <c r="Q230" s="2" t="str">
        <f t="array" ref="Q230">IF(ISNUMBER(K230),PERCENTILE(IF($B:$B=M230,$C:$C),0.25),"")</f>
        <v/>
      </c>
      <c r="R230" s="2" t="str">
        <f t="array" ref="R230">IF(ISNUMBER(K230),PERCENTILE(IF($B:$B=M230,$C:$C),0.3),"")</f>
        <v/>
      </c>
      <c r="S230" s="2" t="str">
        <f t="array" ref="S230">IF(ISNUMBER(K230),PERCENTILE(IF($B:$B=M230,$C:$C),0.5),"")</f>
        <v/>
      </c>
      <c r="T230" s="2" t="str">
        <f t="array" ref="T230">IF(ISNUMBER(K230),PERCENTILE(IF($B:$B=M230,$C:$C),0.7),"")</f>
        <v/>
      </c>
      <c r="U230" s="2" t="str">
        <f t="array" ref="U230">IF(ISNUMBER(K230),PERCENTILE(IF($B:$B=M230,$C:$C),0.75),"")</f>
        <v/>
      </c>
      <c r="V230" s="2" t="str">
        <f t="array" ref="V230">IF(ISNUMBER(K230),PERCENTILE(IF($B:$B=M230,$C:$C),0.85),"")</f>
        <v/>
      </c>
    </row>
    <row r="231" spans="1:22" x14ac:dyDescent="0.25">
      <c r="A231" s="8" t="str">
        <f>Calculations!A231</f>
        <v/>
      </c>
      <c r="B231" s="2" t="str">
        <f t="shared" si="7"/>
        <v/>
      </c>
      <c r="C231" s="10" t="str">
        <f>IFERROR(Calculations!J231,"")</f>
        <v/>
      </c>
      <c r="D231" s="10" t="str">
        <f xml:space="preserve"> IF(OR(Calculations!C231 = "",Calculations!C231 = WorkTypeString),  IFERROR(Calculations!J231,""), NA())</f>
        <v/>
      </c>
      <c r="E231" s="10">
        <f t="array" ref="E231">PERCENTILE(IF(ISERROR(D231:D5230)=FALSE,D231:D5230),CycleTimePercentile)</f>
        <v>0</v>
      </c>
      <c r="F231" s="2" t="e">
        <f xml:space="preserve"> IF(Calculations!C231 = DefectTypeString,  IFERROR(Calculations!J231,""), NA())</f>
        <v>#N/A</v>
      </c>
      <c r="G231" s="10">
        <f t="array" ref="G231">PERCENTILE(IF(ISERROR(F231:F5230)=FALSE,F231:F5230),CycleTimePercentile)</f>
        <v>0</v>
      </c>
      <c r="H231" s="2" t="e">
        <f ca="1" xml:space="preserve"> IF(OR(Calculations!C231 = "",Calculations!C231 = WorkTypeString),  Calculations!K231, NA())</f>
        <v>#N/A</v>
      </c>
      <c r="I231" s="2" t="e">
        <f xml:space="preserve"> IF(Calculations!C231 = DefectTypeString,  Calculations!K231, NA())</f>
        <v>#N/A</v>
      </c>
      <c r="K231" s="28" t="str">
        <f>IF(ISNUMBER(K230),IF(K230+TIME(1,0,0)&lt;=MAX(IndirectCompletedDates),
IF(HOUR(K230+TIME(1,0,0))&gt;FinishHour,K230+TIME((24-FinishHour)+StartHour,0,0),K230+TIME(1,0,0)),""),"")</f>
        <v/>
      </c>
      <c r="M231" s="2" t="str">
        <f t="shared" si="8"/>
        <v/>
      </c>
      <c r="N231" s="2" t="str">
        <f t="array" ref="N231">IF(ISNUMBER(K231),MIN(IF($B:$B=M231,$C:$C)),"")</f>
        <v/>
      </c>
      <c r="O231" s="10" t="str">
        <f>IF(ISNUMBER(K231),AVERAGEIF($B:$B,M231,$C:$C),"")</f>
        <v/>
      </c>
      <c r="P231" s="2" t="str">
        <f t="array" ref="P231">IF(ISNUMBER(K231),MAX(IF($B:$B=M231,$C:$C)),"")</f>
        <v/>
      </c>
      <c r="Q231" s="2" t="str">
        <f t="array" ref="Q231">IF(ISNUMBER(K231),PERCENTILE(IF($B:$B=M231,$C:$C),0.25),"")</f>
        <v/>
      </c>
      <c r="R231" s="2" t="str">
        <f t="array" ref="R231">IF(ISNUMBER(K231),PERCENTILE(IF($B:$B=M231,$C:$C),0.3),"")</f>
        <v/>
      </c>
      <c r="S231" s="2" t="str">
        <f t="array" ref="S231">IF(ISNUMBER(K231),PERCENTILE(IF($B:$B=M231,$C:$C),0.5),"")</f>
        <v/>
      </c>
      <c r="T231" s="2" t="str">
        <f t="array" ref="T231">IF(ISNUMBER(K231),PERCENTILE(IF($B:$B=M231,$C:$C),0.7),"")</f>
        <v/>
      </c>
      <c r="U231" s="2" t="str">
        <f t="array" ref="U231">IF(ISNUMBER(K231),PERCENTILE(IF($B:$B=M231,$C:$C),0.75),"")</f>
        <v/>
      </c>
      <c r="V231" s="2" t="str">
        <f t="array" ref="V231">IF(ISNUMBER(K231),PERCENTILE(IF($B:$B=M231,$C:$C),0.85),"")</f>
        <v/>
      </c>
    </row>
    <row r="232" spans="1:22" x14ac:dyDescent="0.25">
      <c r="A232" s="8" t="str">
        <f>Calculations!A232</f>
        <v/>
      </c>
      <c r="B232" s="2" t="str">
        <f t="shared" si="7"/>
        <v/>
      </c>
      <c r="C232" s="10" t="str">
        <f>IFERROR(Calculations!J232,"")</f>
        <v/>
      </c>
      <c r="D232" s="10" t="str">
        <f xml:space="preserve"> IF(OR(Calculations!C232 = "",Calculations!C232 = WorkTypeString),  IFERROR(Calculations!J232,""), NA())</f>
        <v/>
      </c>
      <c r="E232" s="10">
        <f t="array" ref="E232">PERCENTILE(IF(ISERROR(D232:D5231)=FALSE,D232:D5231),CycleTimePercentile)</f>
        <v>0</v>
      </c>
      <c r="F232" s="2" t="e">
        <f xml:space="preserve"> IF(Calculations!C232 = DefectTypeString,  IFERROR(Calculations!J232,""), NA())</f>
        <v>#N/A</v>
      </c>
      <c r="G232" s="10">
        <f t="array" ref="G232">PERCENTILE(IF(ISERROR(F232:F5231)=FALSE,F232:F5231),CycleTimePercentile)</f>
        <v>0</v>
      </c>
      <c r="H232" s="2" t="e">
        <f ca="1" xml:space="preserve"> IF(OR(Calculations!C232 = "",Calculations!C232 = WorkTypeString),  Calculations!K232, NA())</f>
        <v>#N/A</v>
      </c>
      <c r="I232" s="2" t="e">
        <f xml:space="preserve"> IF(Calculations!C232 = DefectTypeString,  Calculations!K232, NA())</f>
        <v>#N/A</v>
      </c>
      <c r="K232" s="28" t="str">
        <f>IF(ISNUMBER(K231),IF(K231+TIME(1,0,0)&lt;=MAX(IndirectCompletedDates),
IF(HOUR(K231+TIME(1,0,0))&gt;FinishHour,K231+TIME((24-FinishHour)+StartHour,0,0),K231+TIME(1,0,0)),""),"")</f>
        <v/>
      </c>
      <c r="M232" s="2" t="str">
        <f t="shared" si="8"/>
        <v/>
      </c>
      <c r="N232" s="2" t="str">
        <f t="array" ref="N232">IF(ISNUMBER(K232),MIN(IF($B:$B=M232,$C:$C)),"")</f>
        <v/>
      </c>
      <c r="O232" s="10" t="str">
        <f>IF(ISNUMBER(K232),AVERAGEIF($B:$B,M232,$C:$C),"")</f>
        <v/>
      </c>
      <c r="P232" s="2" t="str">
        <f t="array" ref="P232">IF(ISNUMBER(K232),MAX(IF($B:$B=M232,$C:$C)),"")</f>
        <v/>
      </c>
      <c r="Q232" s="2" t="str">
        <f t="array" ref="Q232">IF(ISNUMBER(K232),PERCENTILE(IF($B:$B=M232,$C:$C),0.25),"")</f>
        <v/>
      </c>
      <c r="R232" s="2" t="str">
        <f t="array" ref="R232">IF(ISNUMBER(K232),PERCENTILE(IF($B:$B=M232,$C:$C),0.3),"")</f>
        <v/>
      </c>
      <c r="S232" s="2" t="str">
        <f t="array" ref="S232">IF(ISNUMBER(K232),PERCENTILE(IF($B:$B=M232,$C:$C),0.5),"")</f>
        <v/>
      </c>
      <c r="T232" s="2" t="str">
        <f t="array" ref="T232">IF(ISNUMBER(K232),PERCENTILE(IF($B:$B=M232,$C:$C),0.7),"")</f>
        <v/>
      </c>
      <c r="U232" s="2" t="str">
        <f t="array" ref="U232">IF(ISNUMBER(K232),PERCENTILE(IF($B:$B=M232,$C:$C),0.75),"")</f>
        <v/>
      </c>
      <c r="V232" s="2" t="str">
        <f t="array" ref="V232">IF(ISNUMBER(K232),PERCENTILE(IF($B:$B=M232,$C:$C),0.85),"")</f>
        <v/>
      </c>
    </row>
    <row r="233" spans="1:22" x14ac:dyDescent="0.25">
      <c r="A233" s="8" t="str">
        <f>Calculations!A233</f>
        <v/>
      </c>
      <c r="B233" s="2" t="str">
        <f t="shared" si="7"/>
        <v/>
      </c>
      <c r="C233" s="10" t="str">
        <f>IFERROR(Calculations!J233,"")</f>
        <v/>
      </c>
      <c r="D233" s="10" t="str">
        <f xml:space="preserve"> IF(OR(Calculations!C233 = "",Calculations!C233 = WorkTypeString),  IFERROR(Calculations!J233,""), NA())</f>
        <v/>
      </c>
      <c r="E233" s="10">
        <f t="array" ref="E233">PERCENTILE(IF(ISERROR(D233:D5232)=FALSE,D233:D5232),CycleTimePercentile)</f>
        <v>0</v>
      </c>
      <c r="F233" s="2" t="e">
        <f xml:space="preserve"> IF(Calculations!C233 = DefectTypeString,  IFERROR(Calculations!J233,""), NA())</f>
        <v>#N/A</v>
      </c>
      <c r="G233" s="10">
        <f t="array" ref="G233">PERCENTILE(IF(ISERROR(F233:F5232)=FALSE,F233:F5232),CycleTimePercentile)</f>
        <v>0</v>
      </c>
      <c r="H233" s="2" t="e">
        <f ca="1" xml:space="preserve"> IF(OR(Calculations!C233 = "",Calculations!C233 = WorkTypeString),  Calculations!K233, NA())</f>
        <v>#N/A</v>
      </c>
      <c r="I233" s="2" t="e">
        <f xml:space="preserve"> IF(Calculations!C233 = DefectTypeString,  Calculations!K233, NA())</f>
        <v>#N/A</v>
      </c>
      <c r="K233" s="28" t="str">
        <f>IF(ISNUMBER(K232),IF(K232+TIME(1,0,0)&lt;=MAX(IndirectCompletedDates),
IF(HOUR(K232+TIME(1,0,0))&gt;FinishHour,K232+TIME((24-FinishHour)+StartHour,0,0),K232+TIME(1,0,0)),""),"")</f>
        <v/>
      </c>
      <c r="M233" s="2" t="str">
        <f t="shared" si="8"/>
        <v/>
      </c>
      <c r="N233" s="2" t="str">
        <f t="array" ref="N233">IF(ISNUMBER(K233),MIN(IF($B:$B=M233,$C:$C)),"")</f>
        <v/>
      </c>
      <c r="O233" s="10" t="str">
        <f>IF(ISNUMBER(K233),AVERAGEIF($B:$B,M233,$C:$C),"")</f>
        <v/>
      </c>
      <c r="P233" s="2" t="str">
        <f t="array" ref="P233">IF(ISNUMBER(K233),MAX(IF($B:$B=M233,$C:$C)),"")</f>
        <v/>
      </c>
      <c r="Q233" s="2" t="str">
        <f t="array" ref="Q233">IF(ISNUMBER(K233),PERCENTILE(IF($B:$B=M233,$C:$C),0.25),"")</f>
        <v/>
      </c>
      <c r="R233" s="2" t="str">
        <f t="array" ref="R233">IF(ISNUMBER(K233),PERCENTILE(IF($B:$B=M233,$C:$C),0.3),"")</f>
        <v/>
      </c>
      <c r="S233" s="2" t="str">
        <f t="array" ref="S233">IF(ISNUMBER(K233),PERCENTILE(IF($B:$B=M233,$C:$C),0.5),"")</f>
        <v/>
      </c>
      <c r="T233" s="2" t="str">
        <f t="array" ref="T233">IF(ISNUMBER(K233),PERCENTILE(IF($B:$B=M233,$C:$C),0.7),"")</f>
        <v/>
      </c>
      <c r="U233" s="2" t="str">
        <f t="array" ref="U233">IF(ISNUMBER(K233),PERCENTILE(IF($B:$B=M233,$C:$C),0.75),"")</f>
        <v/>
      </c>
      <c r="V233" s="2" t="str">
        <f t="array" ref="V233">IF(ISNUMBER(K233),PERCENTILE(IF($B:$B=M233,$C:$C),0.85),"")</f>
        <v/>
      </c>
    </row>
    <row r="234" spans="1:22" x14ac:dyDescent="0.25">
      <c r="A234" s="8" t="str">
        <f>Calculations!A234</f>
        <v/>
      </c>
      <c r="B234" s="2" t="str">
        <f t="shared" si="7"/>
        <v/>
      </c>
      <c r="C234" s="10" t="str">
        <f>IFERROR(Calculations!J234,"")</f>
        <v/>
      </c>
      <c r="D234" s="10" t="str">
        <f xml:space="preserve"> IF(OR(Calculations!C234 = "",Calculations!C234 = WorkTypeString),  IFERROR(Calculations!J234,""), NA())</f>
        <v/>
      </c>
      <c r="E234" s="10">
        <f t="array" ref="E234">PERCENTILE(IF(ISERROR(D234:D5233)=FALSE,D234:D5233),CycleTimePercentile)</f>
        <v>0</v>
      </c>
      <c r="F234" s="2" t="e">
        <f xml:space="preserve"> IF(Calculations!C234 = DefectTypeString,  IFERROR(Calculations!J234,""), NA())</f>
        <v>#N/A</v>
      </c>
      <c r="G234" s="10">
        <f t="array" ref="G234">PERCENTILE(IF(ISERROR(F234:F5233)=FALSE,F234:F5233),CycleTimePercentile)</f>
        <v>0</v>
      </c>
      <c r="H234" s="2" t="e">
        <f ca="1" xml:space="preserve"> IF(OR(Calculations!C234 = "",Calculations!C234 = WorkTypeString),  Calculations!K234, NA())</f>
        <v>#N/A</v>
      </c>
      <c r="I234" s="2" t="e">
        <f xml:space="preserve"> IF(Calculations!C234 = DefectTypeString,  Calculations!K234, NA())</f>
        <v>#N/A</v>
      </c>
      <c r="K234" s="28" t="str">
        <f>IF(ISNUMBER(K233),IF(K233+TIME(1,0,0)&lt;=MAX(IndirectCompletedDates),
IF(HOUR(K233+TIME(1,0,0))&gt;FinishHour,K233+TIME((24-FinishHour)+StartHour,0,0),K233+TIME(1,0,0)),""),"")</f>
        <v/>
      </c>
      <c r="M234" s="2" t="str">
        <f t="shared" si="8"/>
        <v/>
      </c>
      <c r="N234" s="2" t="str">
        <f t="array" ref="N234">IF(ISNUMBER(K234),MIN(IF($B:$B=M234,$C:$C)),"")</f>
        <v/>
      </c>
      <c r="O234" s="10" t="str">
        <f>IF(ISNUMBER(K234),AVERAGEIF($B:$B,M234,$C:$C),"")</f>
        <v/>
      </c>
      <c r="P234" s="2" t="str">
        <f t="array" ref="P234">IF(ISNUMBER(K234),MAX(IF($B:$B=M234,$C:$C)),"")</f>
        <v/>
      </c>
      <c r="Q234" s="2" t="str">
        <f t="array" ref="Q234">IF(ISNUMBER(K234),PERCENTILE(IF($B:$B=M234,$C:$C),0.25),"")</f>
        <v/>
      </c>
      <c r="R234" s="2" t="str">
        <f t="array" ref="R234">IF(ISNUMBER(K234),PERCENTILE(IF($B:$B=M234,$C:$C),0.3),"")</f>
        <v/>
      </c>
      <c r="S234" s="2" t="str">
        <f t="array" ref="S234">IF(ISNUMBER(K234),PERCENTILE(IF($B:$B=M234,$C:$C),0.5),"")</f>
        <v/>
      </c>
      <c r="T234" s="2" t="str">
        <f t="array" ref="T234">IF(ISNUMBER(K234),PERCENTILE(IF($B:$B=M234,$C:$C),0.7),"")</f>
        <v/>
      </c>
      <c r="U234" s="2" t="str">
        <f t="array" ref="U234">IF(ISNUMBER(K234),PERCENTILE(IF($B:$B=M234,$C:$C),0.75),"")</f>
        <v/>
      </c>
      <c r="V234" s="2" t="str">
        <f t="array" ref="V234">IF(ISNUMBER(K234),PERCENTILE(IF($B:$B=M234,$C:$C),0.85),"")</f>
        <v/>
      </c>
    </row>
    <row r="235" spans="1:22" x14ac:dyDescent="0.25">
      <c r="A235" s="8" t="str">
        <f>Calculations!A235</f>
        <v/>
      </c>
      <c r="B235" s="2" t="str">
        <f t="shared" si="7"/>
        <v/>
      </c>
      <c r="C235" s="10" t="str">
        <f>IFERROR(Calculations!J235,"")</f>
        <v/>
      </c>
      <c r="D235" s="10" t="str">
        <f xml:space="preserve"> IF(OR(Calculations!C235 = "",Calculations!C235 = WorkTypeString),  IFERROR(Calculations!J235,""), NA())</f>
        <v/>
      </c>
      <c r="E235" s="10">
        <f t="array" ref="E235">PERCENTILE(IF(ISERROR(D235:D5234)=FALSE,D235:D5234),CycleTimePercentile)</f>
        <v>0</v>
      </c>
      <c r="F235" s="2" t="e">
        <f xml:space="preserve"> IF(Calculations!C235 = DefectTypeString,  IFERROR(Calculations!J235,""), NA())</f>
        <v>#N/A</v>
      </c>
      <c r="G235" s="10">
        <f t="array" ref="G235">PERCENTILE(IF(ISERROR(F235:F5234)=FALSE,F235:F5234),CycleTimePercentile)</f>
        <v>0</v>
      </c>
      <c r="H235" s="2" t="e">
        <f ca="1" xml:space="preserve"> IF(OR(Calculations!C235 = "",Calculations!C235 = WorkTypeString),  Calculations!K235, NA())</f>
        <v>#N/A</v>
      </c>
      <c r="I235" s="2" t="e">
        <f xml:space="preserve"> IF(Calculations!C235 = DefectTypeString,  Calculations!K235, NA())</f>
        <v>#N/A</v>
      </c>
      <c r="K235" s="28" t="str">
        <f>IF(ISNUMBER(K234),IF(K234+TIME(1,0,0)&lt;=MAX(IndirectCompletedDates),
IF(HOUR(K234+TIME(1,0,0))&gt;FinishHour,K234+TIME((24-FinishHour)+StartHour,0,0),K234+TIME(1,0,0)),""),"")</f>
        <v/>
      </c>
      <c r="M235" s="2" t="str">
        <f t="shared" si="8"/>
        <v/>
      </c>
      <c r="N235" s="2" t="str">
        <f t="array" ref="N235">IF(ISNUMBER(K235),MIN(IF($B:$B=M235,$C:$C)),"")</f>
        <v/>
      </c>
      <c r="O235" s="10" t="str">
        <f>IF(ISNUMBER(K235),AVERAGEIF($B:$B,M235,$C:$C),"")</f>
        <v/>
      </c>
      <c r="P235" s="2" t="str">
        <f t="array" ref="P235">IF(ISNUMBER(K235),MAX(IF($B:$B=M235,$C:$C)),"")</f>
        <v/>
      </c>
      <c r="Q235" s="2" t="str">
        <f t="array" ref="Q235">IF(ISNUMBER(K235),PERCENTILE(IF($B:$B=M235,$C:$C),0.25),"")</f>
        <v/>
      </c>
      <c r="R235" s="2" t="str">
        <f t="array" ref="R235">IF(ISNUMBER(K235),PERCENTILE(IF($B:$B=M235,$C:$C),0.3),"")</f>
        <v/>
      </c>
      <c r="S235" s="2" t="str">
        <f t="array" ref="S235">IF(ISNUMBER(K235),PERCENTILE(IF($B:$B=M235,$C:$C),0.5),"")</f>
        <v/>
      </c>
      <c r="T235" s="2" t="str">
        <f t="array" ref="T235">IF(ISNUMBER(K235),PERCENTILE(IF($B:$B=M235,$C:$C),0.7),"")</f>
        <v/>
      </c>
      <c r="U235" s="2" t="str">
        <f t="array" ref="U235">IF(ISNUMBER(K235),PERCENTILE(IF($B:$B=M235,$C:$C),0.75),"")</f>
        <v/>
      </c>
      <c r="V235" s="2" t="str">
        <f t="array" ref="V235">IF(ISNUMBER(K235),PERCENTILE(IF($B:$B=M235,$C:$C),0.85),"")</f>
        <v/>
      </c>
    </row>
    <row r="236" spans="1:22" x14ac:dyDescent="0.25">
      <c r="A236" s="8" t="str">
        <f>Calculations!A236</f>
        <v/>
      </c>
      <c r="B236" s="2" t="str">
        <f t="shared" si="7"/>
        <v/>
      </c>
      <c r="C236" s="10" t="str">
        <f>IFERROR(Calculations!J236,"")</f>
        <v/>
      </c>
      <c r="D236" s="10" t="str">
        <f xml:space="preserve"> IF(OR(Calculations!C236 = "",Calculations!C236 = WorkTypeString),  IFERROR(Calculations!J236,""), NA())</f>
        <v/>
      </c>
      <c r="E236" s="10">
        <f t="array" ref="E236">PERCENTILE(IF(ISERROR(D236:D5235)=FALSE,D236:D5235),CycleTimePercentile)</f>
        <v>0</v>
      </c>
      <c r="F236" s="2" t="e">
        <f xml:space="preserve"> IF(Calculations!C236 = DefectTypeString,  IFERROR(Calculations!J236,""), NA())</f>
        <v>#N/A</v>
      </c>
      <c r="G236" s="10">
        <f t="array" ref="G236">PERCENTILE(IF(ISERROR(F236:F5235)=FALSE,F236:F5235),CycleTimePercentile)</f>
        <v>0</v>
      </c>
      <c r="H236" s="2" t="e">
        <f ca="1" xml:space="preserve"> IF(OR(Calculations!C236 = "",Calculations!C236 = WorkTypeString),  Calculations!K236, NA())</f>
        <v>#N/A</v>
      </c>
      <c r="I236" s="2" t="e">
        <f xml:space="preserve"> IF(Calculations!C236 = DefectTypeString,  Calculations!K236, NA())</f>
        <v>#N/A</v>
      </c>
      <c r="K236" s="28" t="str">
        <f>IF(ISNUMBER(K235),IF(K235+TIME(1,0,0)&lt;=MAX(IndirectCompletedDates),
IF(HOUR(K235+TIME(1,0,0))&gt;FinishHour,K235+TIME((24-FinishHour)+StartHour,0,0),K235+TIME(1,0,0)),""),"")</f>
        <v/>
      </c>
      <c r="M236" s="2" t="str">
        <f t="shared" si="8"/>
        <v/>
      </c>
      <c r="N236" s="2" t="str">
        <f t="array" ref="N236">IF(ISNUMBER(K236),MIN(IF($B:$B=M236,$C:$C)),"")</f>
        <v/>
      </c>
      <c r="O236" s="10" t="str">
        <f>IF(ISNUMBER(K236),AVERAGEIF($B:$B,M236,$C:$C),"")</f>
        <v/>
      </c>
      <c r="P236" s="2" t="str">
        <f t="array" ref="P236">IF(ISNUMBER(K236),MAX(IF($B:$B=M236,$C:$C)),"")</f>
        <v/>
      </c>
      <c r="Q236" s="2" t="str">
        <f t="array" ref="Q236">IF(ISNUMBER(K236),PERCENTILE(IF($B:$B=M236,$C:$C),0.25),"")</f>
        <v/>
      </c>
      <c r="R236" s="2" t="str">
        <f t="array" ref="R236">IF(ISNUMBER(K236),PERCENTILE(IF($B:$B=M236,$C:$C),0.3),"")</f>
        <v/>
      </c>
      <c r="S236" s="2" t="str">
        <f t="array" ref="S236">IF(ISNUMBER(K236),PERCENTILE(IF($B:$B=M236,$C:$C),0.5),"")</f>
        <v/>
      </c>
      <c r="T236" s="2" t="str">
        <f t="array" ref="T236">IF(ISNUMBER(K236),PERCENTILE(IF($B:$B=M236,$C:$C),0.7),"")</f>
        <v/>
      </c>
      <c r="U236" s="2" t="str">
        <f t="array" ref="U236">IF(ISNUMBER(K236),PERCENTILE(IF($B:$B=M236,$C:$C),0.75),"")</f>
        <v/>
      </c>
      <c r="V236" s="2" t="str">
        <f t="array" ref="V236">IF(ISNUMBER(K236),PERCENTILE(IF($B:$B=M236,$C:$C),0.85),"")</f>
        <v/>
      </c>
    </row>
    <row r="237" spans="1:22" x14ac:dyDescent="0.25">
      <c r="A237" s="8" t="str">
        <f>Calculations!A237</f>
        <v/>
      </c>
      <c r="B237" s="2" t="str">
        <f t="shared" si="7"/>
        <v/>
      </c>
      <c r="C237" s="10" t="str">
        <f>IFERROR(Calculations!J237,"")</f>
        <v/>
      </c>
      <c r="D237" s="10" t="str">
        <f xml:space="preserve"> IF(OR(Calculations!C237 = "",Calculations!C237 = WorkTypeString),  IFERROR(Calculations!J237,""), NA())</f>
        <v/>
      </c>
      <c r="E237" s="10">
        <f t="array" ref="E237">PERCENTILE(IF(ISERROR(D237:D5236)=FALSE,D237:D5236),CycleTimePercentile)</f>
        <v>0</v>
      </c>
      <c r="F237" s="2" t="e">
        <f xml:space="preserve"> IF(Calculations!C237 = DefectTypeString,  IFERROR(Calculations!J237,""), NA())</f>
        <v>#N/A</v>
      </c>
      <c r="G237" s="10">
        <f t="array" ref="G237">PERCENTILE(IF(ISERROR(F237:F5236)=FALSE,F237:F5236),CycleTimePercentile)</f>
        <v>0</v>
      </c>
      <c r="H237" s="2" t="e">
        <f ca="1" xml:space="preserve"> IF(OR(Calculations!C237 = "",Calculations!C237 = WorkTypeString),  Calculations!K237, NA())</f>
        <v>#N/A</v>
      </c>
      <c r="I237" s="2" t="e">
        <f xml:space="preserve"> IF(Calculations!C237 = DefectTypeString,  Calculations!K237, NA())</f>
        <v>#N/A</v>
      </c>
      <c r="K237" s="28" t="str">
        <f>IF(ISNUMBER(K236),IF(K236+TIME(1,0,0)&lt;=MAX(IndirectCompletedDates),
IF(HOUR(K236+TIME(1,0,0))&gt;FinishHour,K236+TIME((24-FinishHour)+StartHour,0,0),K236+TIME(1,0,0)),""),"")</f>
        <v/>
      </c>
      <c r="M237" s="2" t="str">
        <f t="shared" si="8"/>
        <v/>
      </c>
      <c r="N237" s="2" t="str">
        <f t="array" ref="N237">IF(ISNUMBER(K237),MIN(IF($B:$B=M237,$C:$C)),"")</f>
        <v/>
      </c>
      <c r="O237" s="10" t="str">
        <f>IF(ISNUMBER(K237),AVERAGEIF($B:$B,M237,$C:$C),"")</f>
        <v/>
      </c>
      <c r="P237" s="2" t="str">
        <f t="array" ref="P237">IF(ISNUMBER(K237),MAX(IF($B:$B=M237,$C:$C)),"")</f>
        <v/>
      </c>
      <c r="Q237" s="2" t="str">
        <f t="array" ref="Q237">IF(ISNUMBER(K237),PERCENTILE(IF($B:$B=M237,$C:$C),0.25),"")</f>
        <v/>
      </c>
      <c r="R237" s="2" t="str">
        <f t="array" ref="R237">IF(ISNUMBER(K237),PERCENTILE(IF($B:$B=M237,$C:$C),0.3),"")</f>
        <v/>
      </c>
      <c r="S237" s="2" t="str">
        <f t="array" ref="S237">IF(ISNUMBER(K237),PERCENTILE(IF($B:$B=M237,$C:$C),0.5),"")</f>
        <v/>
      </c>
      <c r="T237" s="2" t="str">
        <f t="array" ref="T237">IF(ISNUMBER(K237),PERCENTILE(IF($B:$B=M237,$C:$C),0.7),"")</f>
        <v/>
      </c>
      <c r="U237" s="2" t="str">
        <f t="array" ref="U237">IF(ISNUMBER(K237),PERCENTILE(IF($B:$B=M237,$C:$C),0.75),"")</f>
        <v/>
      </c>
      <c r="V237" s="2" t="str">
        <f t="array" ref="V237">IF(ISNUMBER(K237),PERCENTILE(IF($B:$B=M237,$C:$C),0.85),"")</f>
        <v/>
      </c>
    </row>
    <row r="238" spans="1:22" x14ac:dyDescent="0.25">
      <c r="A238" s="8" t="str">
        <f>Calculations!A238</f>
        <v/>
      </c>
      <c r="B238" s="2" t="str">
        <f t="shared" si="7"/>
        <v/>
      </c>
      <c r="C238" s="10" t="str">
        <f>IFERROR(Calculations!J238,"")</f>
        <v/>
      </c>
      <c r="D238" s="10" t="str">
        <f xml:space="preserve"> IF(OR(Calculations!C238 = "",Calculations!C238 = WorkTypeString),  IFERROR(Calculations!J238,""), NA())</f>
        <v/>
      </c>
      <c r="E238" s="10">
        <f t="array" ref="E238">PERCENTILE(IF(ISERROR(D238:D5237)=FALSE,D238:D5237),CycleTimePercentile)</f>
        <v>0</v>
      </c>
      <c r="F238" s="2" t="e">
        <f xml:space="preserve"> IF(Calculations!C238 = DefectTypeString,  IFERROR(Calculations!J238,""), NA())</f>
        <v>#N/A</v>
      </c>
      <c r="G238" s="10">
        <f t="array" ref="G238">PERCENTILE(IF(ISERROR(F238:F5237)=FALSE,F238:F5237),CycleTimePercentile)</f>
        <v>0</v>
      </c>
      <c r="H238" s="2" t="e">
        <f ca="1" xml:space="preserve"> IF(OR(Calculations!C238 = "",Calculations!C238 = WorkTypeString),  Calculations!K238, NA())</f>
        <v>#N/A</v>
      </c>
      <c r="I238" s="2" t="e">
        <f xml:space="preserve"> IF(Calculations!C238 = DefectTypeString,  Calculations!K238, NA())</f>
        <v>#N/A</v>
      </c>
      <c r="K238" s="28" t="str">
        <f>IF(ISNUMBER(K237),IF(K237+TIME(1,0,0)&lt;=MAX(IndirectCompletedDates),
IF(HOUR(K237+TIME(1,0,0))&gt;FinishHour,K237+TIME((24-FinishHour)+StartHour,0,0),K237+TIME(1,0,0)),""),"")</f>
        <v/>
      </c>
      <c r="M238" s="2" t="str">
        <f t="shared" si="8"/>
        <v/>
      </c>
      <c r="N238" s="2" t="str">
        <f t="array" ref="N238">IF(ISNUMBER(K238),MIN(IF($B:$B=M238,$C:$C)),"")</f>
        <v/>
      </c>
      <c r="O238" s="10" t="str">
        <f>IF(ISNUMBER(K238),AVERAGEIF($B:$B,M238,$C:$C),"")</f>
        <v/>
      </c>
      <c r="P238" s="2" t="str">
        <f t="array" ref="P238">IF(ISNUMBER(K238),MAX(IF($B:$B=M238,$C:$C)),"")</f>
        <v/>
      </c>
      <c r="Q238" s="2" t="str">
        <f t="array" ref="Q238">IF(ISNUMBER(K238),PERCENTILE(IF($B:$B=M238,$C:$C),0.25),"")</f>
        <v/>
      </c>
      <c r="R238" s="2" t="str">
        <f t="array" ref="R238">IF(ISNUMBER(K238),PERCENTILE(IF($B:$B=M238,$C:$C),0.3),"")</f>
        <v/>
      </c>
      <c r="S238" s="2" t="str">
        <f t="array" ref="S238">IF(ISNUMBER(K238),PERCENTILE(IF($B:$B=M238,$C:$C),0.5),"")</f>
        <v/>
      </c>
      <c r="T238" s="2" t="str">
        <f t="array" ref="T238">IF(ISNUMBER(K238),PERCENTILE(IF($B:$B=M238,$C:$C),0.7),"")</f>
        <v/>
      </c>
      <c r="U238" s="2" t="str">
        <f t="array" ref="U238">IF(ISNUMBER(K238),PERCENTILE(IF($B:$B=M238,$C:$C),0.75),"")</f>
        <v/>
      </c>
      <c r="V238" s="2" t="str">
        <f t="array" ref="V238">IF(ISNUMBER(K238),PERCENTILE(IF($B:$B=M238,$C:$C),0.85),"")</f>
        <v/>
      </c>
    </row>
    <row r="239" spans="1:22" x14ac:dyDescent="0.25">
      <c r="A239" s="8" t="str">
        <f>Calculations!A239</f>
        <v/>
      </c>
      <c r="B239" s="2" t="str">
        <f t="shared" si="7"/>
        <v/>
      </c>
      <c r="C239" s="10" t="str">
        <f>IFERROR(Calculations!J239,"")</f>
        <v/>
      </c>
      <c r="D239" s="10" t="str">
        <f xml:space="preserve"> IF(OR(Calculations!C239 = "",Calculations!C239 = WorkTypeString),  IFERROR(Calculations!J239,""), NA())</f>
        <v/>
      </c>
      <c r="E239" s="10">
        <f t="array" ref="E239">PERCENTILE(IF(ISERROR(D239:D5238)=FALSE,D239:D5238),CycleTimePercentile)</f>
        <v>0</v>
      </c>
      <c r="F239" s="2" t="e">
        <f xml:space="preserve"> IF(Calculations!C239 = DefectTypeString,  IFERROR(Calculations!J239,""), NA())</f>
        <v>#N/A</v>
      </c>
      <c r="G239" s="10">
        <f t="array" ref="G239">PERCENTILE(IF(ISERROR(F239:F5238)=FALSE,F239:F5238),CycleTimePercentile)</f>
        <v>0</v>
      </c>
      <c r="H239" s="2" t="e">
        <f ca="1" xml:space="preserve"> IF(OR(Calculations!C239 = "",Calculations!C239 = WorkTypeString),  Calculations!K239, NA())</f>
        <v>#N/A</v>
      </c>
      <c r="I239" s="2" t="e">
        <f xml:space="preserve"> IF(Calculations!C239 = DefectTypeString,  Calculations!K239, NA())</f>
        <v>#N/A</v>
      </c>
      <c r="K239" s="28" t="str">
        <f>IF(ISNUMBER(K238),IF(K238+TIME(1,0,0)&lt;=MAX(IndirectCompletedDates),
IF(HOUR(K238+TIME(1,0,0))&gt;FinishHour,K238+TIME((24-FinishHour)+StartHour,0,0),K238+TIME(1,0,0)),""),"")</f>
        <v/>
      </c>
      <c r="M239" s="2" t="str">
        <f t="shared" si="8"/>
        <v/>
      </c>
      <c r="N239" s="2" t="str">
        <f t="array" ref="N239">IF(ISNUMBER(K239),MIN(IF($B:$B=M239,$C:$C)),"")</f>
        <v/>
      </c>
      <c r="O239" s="10" t="str">
        <f>IF(ISNUMBER(K239),AVERAGEIF($B:$B,M239,$C:$C),"")</f>
        <v/>
      </c>
      <c r="P239" s="2" t="str">
        <f t="array" ref="P239">IF(ISNUMBER(K239),MAX(IF($B:$B=M239,$C:$C)),"")</f>
        <v/>
      </c>
      <c r="Q239" s="2" t="str">
        <f t="array" ref="Q239">IF(ISNUMBER(K239),PERCENTILE(IF($B:$B=M239,$C:$C),0.25),"")</f>
        <v/>
      </c>
      <c r="R239" s="2" t="str">
        <f t="array" ref="R239">IF(ISNUMBER(K239),PERCENTILE(IF($B:$B=M239,$C:$C),0.3),"")</f>
        <v/>
      </c>
      <c r="S239" s="2" t="str">
        <f t="array" ref="S239">IF(ISNUMBER(K239),PERCENTILE(IF($B:$B=M239,$C:$C),0.5),"")</f>
        <v/>
      </c>
      <c r="T239" s="2" t="str">
        <f t="array" ref="T239">IF(ISNUMBER(K239),PERCENTILE(IF($B:$B=M239,$C:$C),0.7),"")</f>
        <v/>
      </c>
      <c r="U239" s="2" t="str">
        <f t="array" ref="U239">IF(ISNUMBER(K239),PERCENTILE(IF($B:$B=M239,$C:$C),0.75),"")</f>
        <v/>
      </c>
      <c r="V239" s="2" t="str">
        <f t="array" ref="V239">IF(ISNUMBER(K239),PERCENTILE(IF($B:$B=M239,$C:$C),0.85),"")</f>
        <v/>
      </c>
    </row>
    <row r="240" spans="1:22" x14ac:dyDescent="0.25">
      <c r="A240" s="8" t="str">
        <f>Calculations!A240</f>
        <v/>
      </c>
      <c r="B240" s="2" t="str">
        <f t="shared" si="7"/>
        <v/>
      </c>
      <c r="C240" s="10" t="str">
        <f>IFERROR(Calculations!J240,"")</f>
        <v/>
      </c>
      <c r="D240" s="10" t="str">
        <f xml:space="preserve"> IF(OR(Calculations!C240 = "",Calculations!C240 = WorkTypeString),  IFERROR(Calculations!J240,""), NA())</f>
        <v/>
      </c>
      <c r="E240" s="10">
        <f t="array" ref="E240">PERCENTILE(IF(ISERROR(D240:D5239)=FALSE,D240:D5239),CycleTimePercentile)</f>
        <v>0</v>
      </c>
      <c r="F240" s="2" t="e">
        <f xml:space="preserve"> IF(Calculations!C240 = DefectTypeString,  IFERROR(Calculations!J240,""), NA())</f>
        <v>#N/A</v>
      </c>
      <c r="G240" s="10">
        <f t="array" ref="G240">PERCENTILE(IF(ISERROR(F240:F5239)=FALSE,F240:F5239),CycleTimePercentile)</f>
        <v>0</v>
      </c>
      <c r="H240" s="2" t="e">
        <f ca="1" xml:space="preserve"> IF(OR(Calculations!C240 = "",Calculations!C240 = WorkTypeString),  Calculations!K240, NA())</f>
        <v>#N/A</v>
      </c>
      <c r="I240" s="2" t="e">
        <f xml:space="preserve"> IF(Calculations!C240 = DefectTypeString,  Calculations!K240, NA())</f>
        <v>#N/A</v>
      </c>
      <c r="K240" s="28" t="str">
        <f>IF(ISNUMBER(K239),IF(K239+TIME(1,0,0)&lt;=MAX(IndirectCompletedDates),
IF(HOUR(K239+TIME(1,0,0))&gt;FinishHour,K239+TIME((24-FinishHour)+StartHour,0,0),K239+TIME(1,0,0)),""),"")</f>
        <v/>
      </c>
      <c r="M240" s="2" t="str">
        <f t="shared" si="8"/>
        <v/>
      </c>
      <c r="N240" s="2" t="str">
        <f t="array" ref="N240">IF(ISNUMBER(K240),MIN(IF($B:$B=M240,$C:$C)),"")</f>
        <v/>
      </c>
      <c r="O240" s="10" t="str">
        <f>IF(ISNUMBER(K240),AVERAGEIF($B:$B,M240,$C:$C),"")</f>
        <v/>
      </c>
      <c r="P240" s="2" t="str">
        <f t="array" ref="P240">IF(ISNUMBER(K240),MAX(IF($B:$B=M240,$C:$C)),"")</f>
        <v/>
      </c>
      <c r="Q240" s="2" t="str">
        <f t="array" ref="Q240">IF(ISNUMBER(K240),PERCENTILE(IF($B:$B=M240,$C:$C),0.25),"")</f>
        <v/>
      </c>
      <c r="R240" s="2" t="str">
        <f t="array" ref="R240">IF(ISNUMBER(K240),PERCENTILE(IF($B:$B=M240,$C:$C),0.3),"")</f>
        <v/>
      </c>
      <c r="S240" s="2" t="str">
        <f t="array" ref="S240">IF(ISNUMBER(K240),PERCENTILE(IF($B:$B=M240,$C:$C),0.5),"")</f>
        <v/>
      </c>
      <c r="T240" s="2" t="str">
        <f t="array" ref="T240">IF(ISNUMBER(K240),PERCENTILE(IF($B:$B=M240,$C:$C),0.7),"")</f>
        <v/>
      </c>
      <c r="U240" s="2" t="str">
        <f t="array" ref="U240">IF(ISNUMBER(K240),PERCENTILE(IF($B:$B=M240,$C:$C),0.75),"")</f>
        <v/>
      </c>
      <c r="V240" s="2" t="str">
        <f t="array" ref="V240">IF(ISNUMBER(K240),PERCENTILE(IF($B:$B=M240,$C:$C),0.85),"")</f>
        <v/>
      </c>
    </row>
    <row r="241" spans="1:22" x14ac:dyDescent="0.25">
      <c r="A241" s="8" t="str">
        <f>Calculations!A241</f>
        <v/>
      </c>
      <c r="B241" s="2" t="str">
        <f t="shared" si="7"/>
        <v/>
      </c>
      <c r="C241" s="10" t="str">
        <f>IFERROR(Calculations!J241,"")</f>
        <v/>
      </c>
      <c r="D241" s="10" t="str">
        <f xml:space="preserve"> IF(OR(Calculations!C241 = "",Calculations!C241 = WorkTypeString),  IFERROR(Calculations!J241,""), NA())</f>
        <v/>
      </c>
      <c r="E241" s="10">
        <f t="array" ref="E241">PERCENTILE(IF(ISERROR(D241:D5240)=FALSE,D241:D5240),CycleTimePercentile)</f>
        <v>0</v>
      </c>
      <c r="F241" s="2" t="e">
        <f xml:space="preserve"> IF(Calculations!C241 = DefectTypeString,  IFERROR(Calculations!J241,""), NA())</f>
        <v>#N/A</v>
      </c>
      <c r="G241" s="10">
        <f t="array" ref="G241">PERCENTILE(IF(ISERROR(F241:F5240)=FALSE,F241:F5240),CycleTimePercentile)</f>
        <v>0</v>
      </c>
      <c r="H241" s="2" t="e">
        <f ca="1" xml:space="preserve"> IF(OR(Calculations!C241 = "",Calculations!C241 = WorkTypeString),  Calculations!K241, NA())</f>
        <v>#N/A</v>
      </c>
      <c r="I241" s="2" t="e">
        <f xml:space="preserve"> IF(Calculations!C241 = DefectTypeString,  Calculations!K241, NA())</f>
        <v>#N/A</v>
      </c>
      <c r="K241" s="28" t="str">
        <f>IF(ISNUMBER(K240),IF(K240+TIME(1,0,0)&lt;=MAX(IndirectCompletedDates),
IF(HOUR(K240+TIME(1,0,0))&gt;FinishHour,K240+TIME((24-FinishHour)+StartHour,0,0),K240+TIME(1,0,0)),""),"")</f>
        <v/>
      </c>
      <c r="M241" s="2" t="str">
        <f t="shared" si="8"/>
        <v/>
      </c>
      <c r="N241" s="2" t="str">
        <f t="array" ref="N241">IF(ISNUMBER(K241),MIN(IF($B:$B=M241,$C:$C)),"")</f>
        <v/>
      </c>
      <c r="O241" s="10" t="str">
        <f>IF(ISNUMBER(K241),AVERAGEIF($B:$B,M241,$C:$C),"")</f>
        <v/>
      </c>
      <c r="P241" s="2" t="str">
        <f t="array" ref="P241">IF(ISNUMBER(K241),MAX(IF($B:$B=M241,$C:$C)),"")</f>
        <v/>
      </c>
      <c r="Q241" s="2" t="str">
        <f t="array" ref="Q241">IF(ISNUMBER(K241),PERCENTILE(IF($B:$B=M241,$C:$C),0.25),"")</f>
        <v/>
      </c>
      <c r="R241" s="2" t="str">
        <f t="array" ref="R241">IF(ISNUMBER(K241),PERCENTILE(IF($B:$B=M241,$C:$C),0.3),"")</f>
        <v/>
      </c>
      <c r="S241" s="2" t="str">
        <f t="array" ref="S241">IF(ISNUMBER(K241),PERCENTILE(IF($B:$B=M241,$C:$C),0.5),"")</f>
        <v/>
      </c>
      <c r="T241" s="2" t="str">
        <f t="array" ref="T241">IF(ISNUMBER(K241),PERCENTILE(IF($B:$B=M241,$C:$C),0.7),"")</f>
        <v/>
      </c>
      <c r="U241" s="2" t="str">
        <f t="array" ref="U241">IF(ISNUMBER(K241),PERCENTILE(IF($B:$B=M241,$C:$C),0.75),"")</f>
        <v/>
      </c>
      <c r="V241" s="2" t="str">
        <f t="array" ref="V241">IF(ISNUMBER(K241),PERCENTILE(IF($B:$B=M241,$C:$C),0.85),"")</f>
        <v/>
      </c>
    </row>
    <row r="242" spans="1:22" x14ac:dyDescent="0.25">
      <c r="A242" s="8" t="str">
        <f>Calculations!A242</f>
        <v/>
      </c>
      <c r="B242" s="2" t="str">
        <f t="shared" si="7"/>
        <v/>
      </c>
      <c r="C242" s="10" t="str">
        <f>IFERROR(Calculations!J242,"")</f>
        <v/>
      </c>
      <c r="D242" s="10" t="str">
        <f xml:space="preserve"> IF(OR(Calculations!C242 = "",Calculations!C242 = WorkTypeString),  IFERROR(Calculations!J242,""), NA())</f>
        <v/>
      </c>
      <c r="E242" s="10">
        <f t="array" ref="E242">PERCENTILE(IF(ISERROR(D242:D5241)=FALSE,D242:D5241),CycleTimePercentile)</f>
        <v>0</v>
      </c>
      <c r="F242" s="2" t="e">
        <f xml:space="preserve"> IF(Calculations!C242 = DefectTypeString,  IFERROR(Calculations!J242,""), NA())</f>
        <v>#N/A</v>
      </c>
      <c r="G242" s="10">
        <f t="array" ref="G242">PERCENTILE(IF(ISERROR(F242:F5241)=FALSE,F242:F5241),CycleTimePercentile)</f>
        <v>0</v>
      </c>
      <c r="H242" s="2" t="e">
        <f ca="1" xml:space="preserve"> IF(OR(Calculations!C242 = "",Calculations!C242 = WorkTypeString),  Calculations!K242, NA())</f>
        <v>#N/A</v>
      </c>
      <c r="I242" s="2" t="e">
        <f xml:space="preserve"> IF(Calculations!C242 = DefectTypeString,  Calculations!K242, NA())</f>
        <v>#N/A</v>
      </c>
      <c r="K242" s="28" t="str">
        <f>IF(ISNUMBER(K241),IF(K241+TIME(1,0,0)&lt;=MAX(IndirectCompletedDates),
IF(HOUR(K241+TIME(1,0,0))&gt;FinishHour,K241+TIME((24-FinishHour)+StartHour,0,0),K241+TIME(1,0,0)),""),"")</f>
        <v/>
      </c>
      <c r="M242" s="2" t="str">
        <f t="shared" si="8"/>
        <v/>
      </c>
      <c r="N242" s="2" t="str">
        <f t="array" ref="N242">IF(ISNUMBER(K242),MIN(IF($B:$B=M242,$C:$C)),"")</f>
        <v/>
      </c>
      <c r="O242" s="10" t="str">
        <f>IF(ISNUMBER(K242),AVERAGEIF($B:$B,M242,$C:$C),"")</f>
        <v/>
      </c>
      <c r="P242" s="2" t="str">
        <f t="array" ref="P242">IF(ISNUMBER(K242),MAX(IF($B:$B=M242,$C:$C)),"")</f>
        <v/>
      </c>
      <c r="Q242" s="2" t="str">
        <f t="array" ref="Q242">IF(ISNUMBER(K242),PERCENTILE(IF($B:$B=M242,$C:$C),0.25),"")</f>
        <v/>
      </c>
      <c r="R242" s="2" t="str">
        <f t="array" ref="R242">IF(ISNUMBER(K242),PERCENTILE(IF($B:$B=M242,$C:$C),0.3),"")</f>
        <v/>
      </c>
      <c r="S242" s="2" t="str">
        <f t="array" ref="S242">IF(ISNUMBER(K242),PERCENTILE(IF($B:$B=M242,$C:$C),0.5),"")</f>
        <v/>
      </c>
      <c r="T242" s="2" t="str">
        <f t="array" ref="T242">IF(ISNUMBER(K242),PERCENTILE(IF($B:$B=M242,$C:$C),0.7),"")</f>
        <v/>
      </c>
      <c r="U242" s="2" t="str">
        <f t="array" ref="U242">IF(ISNUMBER(K242),PERCENTILE(IF($B:$B=M242,$C:$C),0.75),"")</f>
        <v/>
      </c>
      <c r="V242" s="2" t="str">
        <f t="array" ref="V242">IF(ISNUMBER(K242),PERCENTILE(IF($B:$B=M242,$C:$C),0.85),"")</f>
        <v/>
      </c>
    </row>
    <row r="243" spans="1:22" x14ac:dyDescent="0.25">
      <c r="A243" s="8" t="str">
        <f>Calculations!A243</f>
        <v/>
      </c>
      <c r="B243" s="2" t="str">
        <f t="shared" si="7"/>
        <v/>
      </c>
      <c r="C243" s="10" t="str">
        <f>IFERROR(Calculations!J243,"")</f>
        <v/>
      </c>
      <c r="D243" s="10" t="str">
        <f xml:space="preserve"> IF(OR(Calculations!C243 = "",Calculations!C243 = WorkTypeString),  IFERROR(Calculations!J243,""), NA())</f>
        <v/>
      </c>
      <c r="E243" s="10">
        <f t="array" ref="E243">PERCENTILE(IF(ISERROR(D243:D5242)=FALSE,D243:D5242),CycleTimePercentile)</f>
        <v>0</v>
      </c>
      <c r="F243" s="2" t="e">
        <f xml:space="preserve"> IF(Calculations!C243 = DefectTypeString,  IFERROR(Calculations!J243,""), NA())</f>
        <v>#N/A</v>
      </c>
      <c r="G243" s="10">
        <f t="array" ref="G243">PERCENTILE(IF(ISERROR(F243:F5242)=FALSE,F243:F5242),CycleTimePercentile)</f>
        <v>0</v>
      </c>
      <c r="H243" s="2" t="e">
        <f ca="1" xml:space="preserve"> IF(OR(Calculations!C243 = "",Calculations!C243 = WorkTypeString),  Calculations!K243, NA())</f>
        <v>#N/A</v>
      </c>
      <c r="I243" s="2" t="e">
        <f xml:space="preserve"> IF(Calculations!C243 = DefectTypeString,  Calculations!K243, NA())</f>
        <v>#N/A</v>
      </c>
      <c r="K243" s="28" t="str">
        <f>IF(ISNUMBER(K242),IF(K242+TIME(1,0,0)&lt;=MAX(IndirectCompletedDates),
IF(HOUR(K242+TIME(1,0,0))&gt;FinishHour,K242+TIME((24-FinishHour)+StartHour,0,0),K242+TIME(1,0,0)),""),"")</f>
        <v/>
      </c>
      <c r="M243" s="2" t="str">
        <f t="shared" si="8"/>
        <v/>
      </c>
      <c r="N243" s="2" t="str">
        <f t="array" ref="N243">IF(ISNUMBER(K243),MIN(IF($B:$B=M243,$C:$C)),"")</f>
        <v/>
      </c>
      <c r="O243" s="10" t="str">
        <f>IF(ISNUMBER(K243),AVERAGEIF($B:$B,M243,$C:$C),"")</f>
        <v/>
      </c>
      <c r="P243" s="2" t="str">
        <f t="array" ref="P243">IF(ISNUMBER(K243),MAX(IF($B:$B=M243,$C:$C)),"")</f>
        <v/>
      </c>
      <c r="Q243" s="2" t="str">
        <f t="array" ref="Q243">IF(ISNUMBER(K243),PERCENTILE(IF($B:$B=M243,$C:$C),0.25),"")</f>
        <v/>
      </c>
      <c r="R243" s="2" t="str">
        <f t="array" ref="R243">IF(ISNUMBER(K243),PERCENTILE(IF($B:$B=M243,$C:$C),0.3),"")</f>
        <v/>
      </c>
      <c r="S243" s="2" t="str">
        <f t="array" ref="S243">IF(ISNUMBER(K243),PERCENTILE(IF($B:$B=M243,$C:$C),0.5),"")</f>
        <v/>
      </c>
      <c r="T243" s="2" t="str">
        <f t="array" ref="T243">IF(ISNUMBER(K243),PERCENTILE(IF($B:$B=M243,$C:$C),0.7),"")</f>
        <v/>
      </c>
      <c r="U243" s="2" t="str">
        <f t="array" ref="U243">IF(ISNUMBER(K243),PERCENTILE(IF($B:$B=M243,$C:$C),0.75),"")</f>
        <v/>
      </c>
      <c r="V243" s="2" t="str">
        <f t="array" ref="V243">IF(ISNUMBER(K243),PERCENTILE(IF($B:$B=M243,$C:$C),0.85),"")</f>
        <v/>
      </c>
    </row>
    <row r="244" spans="1:22" x14ac:dyDescent="0.25">
      <c r="A244" s="8" t="str">
        <f>Calculations!A244</f>
        <v/>
      </c>
      <c r="B244" s="2" t="str">
        <f t="shared" si="7"/>
        <v/>
      </c>
      <c r="C244" s="10" t="str">
        <f>IFERROR(Calculations!J244,"")</f>
        <v/>
      </c>
      <c r="D244" s="10" t="str">
        <f xml:space="preserve"> IF(OR(Calculations!C244 = "",Calculations!C244 = WorkTypeString),  IFERROR(Calculations!J244,""), NA())</f>
        <v/>
      </c>
      <c r="E244" s="10">
        <f t="array" ref="E244">PERCENTILE(IF(ISERROR(D244:D5243)=FALSE,D244:D5243),CycleTimePercentile)</f>
        <v>0</v>
      </c>
      <c r="F244" s="2" t="e">
        <f xml:space="preserve"> IF(Calculations!C244 = DefectTypeString,  IFERROR(Calculations!J244,""), NA())</f>
        <v>#N/A</v>
      </c>
      <c r="G244" s="10">
        <f t="array" ref="G244">PERCENTILE(IF(ISERROR(F244:F5243)=FALSE,F244:F5243),CycleTimePercentile)</f>
        <v>0</v>
      </c>
      <c r="H244" s="2" t="e">
        <f ca="1" xml:space="preserve"> IF(OR(Calculations!C244 = "",Calculations!C244 = WorkTypeString),  Calculations!K244, NA())</f>
        <v>#N/A</v>
      </c>
      <c r="I244" s="2" t="e">
        <f xml:space="preserve"> IF(Calculations!C244 = DefectTypeString,  Calculations!K244, NA())</f>
        <v>#N/A</v>
      </c>
      <c r="K244" s="28" t="str">
        <f>IF(ISNUMBER(K243),IF(K243+TIME(1,0,0)&lt;=MAX(IndirectCompletedDates),
IF(HOUR(K243+TIME(1,0,0))&gt;FinishHour,K243+TIME((24-FinishHour)+StartHour,0,0),K243+TIME(1,0,0)),""),"")</f>
        <v/>
      </c>
      <c r="M244" s="2" t="str">
        <f t="shared" si="8"/>
        <v/>
      </c>
      <c r="N244" s="2" t="str">
        <f t="array" ref="N244">IF(ISNUMBER(K244),MIN(IF($B:$B=M244,$C:$C)),"")</f>
        <v/>
      </c>
      <c r="O244" s="10" t="str">
        <f>IF(ISNUMBER(K244),AVERAGEIF($B:$B,M244,$C:$C),"")</f>
        <v/>
      </c>
      <c r="P244" s="2" t="str">
        <f t="array" ref="P244">IF(ISNUMBER(K244),MAX(IF($B:$B=M244,$C:$C)),"")</f>
        <v/>
      </c>
      <c r="Q244" s="2" t="str">
        <f t="array" ref="Q244">IF(ISNUMBER(K244),PERCENTILE(IF($B:$B=M244,$C:$C),0.25),"")</f>
        <v/>
      </c>
      <c r="R244" s="2" t="str">
        <f t="array" ref="R244">IF(ISNUMBER(K244),PERCENTILE(IF($B:$B=M244,$C:$C),0.3),"")</f>
        <v/>
      </c>
      <c r="S244" s="2" t="str">
        <f t="array" ref="S244">IF(ISNUMBER(K244),PERCENTILE(IF($B:$B=M244,$C:$C),0.5),"")</f>
        <v/>
      </c>
      <c r="T244" s="2" t="str">
        <f t="array" ref="T244">IF(ISNUMBER(K244),PERCENTILE(IF($B:$B=M244,$C:$C),0.7),"")</f>
        <v/>
      </c>
      <c r="U244" s="2" t="str">
        <f t="array" ref="U244">IF(ISNUMBER(K244),PERCENTILE(IF($B:$B=M244,$C:$C),0.75),"")</f>
        <v/>
      </c>
      <c r="V244" s="2" t="str">
        <f t="array" ref="V244">IF(ISNUMBER(K244),PERCENTILE(IF($B:$B=M244,$C:$C),0.85),"")</f>
        <v/>
      </c>
    </row>
    <row r="245" spans="1:22" x14ac:dyDescent="0.25">
      <c r="A245" s="8" t="str">
        <f>Calculations!A245</f>
        <v/>
      </c>
      <c r="B245" s="2" t="str">
        <f t="shared" si="7"/>
        <v/>
      </c>
      <c r="C245" s="10" t="str">
        <f>IFERROR(Calculations!J245,"")</f>
        <v/>
      </c>
      <c r="D245" s="10" t="str">
        <f xml:space="preserve"> IF(OR(Calculations!C245 = "",Calculations!C245 = WorkTypeString),  IFERROR(Calculations!J245,""), NA())</f>
        <v/>
      </c>
      <c r="E245" s="10">
        <f t="array" ref="E245">PERCENTILE(IF(ISERROR(D245:D5244)=FALSE,D245:D5244),CycleTimePercentile)</f>
        <v>0</v>
      </c>
      <c r="F245" s="2" t="e">
        <f xml:space="preserve"> IF(Calculations!C245 = DefectTypeString,  IFERROR(Calculations!J245,""), NA())</f>
        <v>#N/A</v>
      </c>
      <c r="G245" s="10">
        <f t="array" ref="G245">PERCENTILE(IF(ISERROR(F245:F5244)=FALSE,F245:F5244),CycleTimePercentile)</f>
        <v>0</v>
      </c>
      <c r="H245" s="2" t="e">
        <f ca="1" xml:space="preserve"> IF(OR(Calculations!C245 = "",Calculations!C245 = WorkTypeString),  Calculations!K245, NA())</f>
        <v>#N/A</v>
      </c>
      <c r="I245" s="2" t="e">
        <f xml:space="preserve"> IF(Calculations!C245 = DefectTypeString,  Calculations!K245, NA())</f>
        <v>#N/A</v>
      </c>
      <c r="K245" s="28" t="str">
        <f>IF(ISNUMBER(K244),IF(K244+TIME(1,0,0)&lt;=MAX(IndirectCompletedDates),
IF(HOUR(K244+TIME(1,0,0))&gt;FinishHour,K244+TIME((24-FinishHour)+StartHour,0,0),K244+TIME(1,0,0)),""),"")</f>
        <v/>
      </c>
      <c r="M245" s="2" t="str">
        <f t="shared" si="8"/>
        <v/>
      </c>
      <c r="N245" s="2" t="str">
        <f t="array" ref="N245">IF(ISNUMBER(K245),MIN(IF($B:$B=M245,$C:$C)),"")</f>
        <v/>
      </c>
      <c r="O245" s="10" t="str">
        <f>IF(ISNUMBER(K245),AVERAGEIF($B:$B,M245,$C:$C),"")</f>
        <v/>
      </c>
      <c r="P245" s="2" t="str">
        <f t="array" ref="P245">IF(ISNUMBER(K245),MAX(IF($B:$B=M245,$C:$C)),"")</f>
        <v/>
      </c>
      <c r="Q245" s="2" t="str">
        <f t="array" ref="Q245">IF(ISNUMBER(K245),PERCENTILE(IF($B:$B=M245,$C:$C),0.25),"")</f>
        <v/>
      </c>
      <c r="R245" s="2" t="str">
        <f t="array" ref="R245">IF(ISNUMBER(K245),PERCENTILE(IF($B:$B=M245,$C:$C),0.3),"")</f>
        <v/>
      </c>
      <c r="S245" s="2" t="str">
        <f t="array" ref="S245">IF(ISNUMBER(K245),PERCENTILE(IF($B:$B=M245,$C:$C),0.5),"")</f>
        <v/>
      </c>
      <c r="T245" s="2" t="str">
        <f t="array" ref="T245">IF(ISNUMBER(K245),PERCENTILE(IF($B:$B=M245,$C:$C),0.7),"")</f>
        <v/>
      </c>
      <c r="U245" s="2" t="str">
        <f t="array" ref="U245">IF(ISNUMBER(K245),PERCENTILE(IF($B:$B=M245,$C:$C),0.75),"")</f>
        <v/>
      </c>
      <c r="V245" s="2" t="str">
        <f t="array" ref="V245">IF(ISNUMBER(K245),PERCENTILE(IF($B:$B=M245,$C:$C),0.85),"")</f>
        <v/>
      </c>
    </row>
    <row r="246" spans="1:22" x14ac:dyDescent="0.25">
      <c r="A246" s="8" t="str">
        <f>Calculations!A246</f>
        <v/>
      </c>
      <c r="B246" s="2" t="str">
        <f t="shared" si="7"/>
        <v/>
      </c>
      <c r="C246" s="10" t="str">
        <f>IFERROR(Calculations!J246,"")</f>
        <v/>
      </c>
      <c r="D246" s="10" t="str">
        <f xml:space="preserve"> IF(OR(Calculations!C246 = "",Calculations!C246 = WorkTypeString),  IFERROR(Calculations!J246,""), NA())</f>
        <v/>
      </c>
      <c r="E246" s="10">
        <f t="array" ref="E246">PERCENTILE(IF(ISERROR(D246:D5245)=FALSE,D246:D5245),CycleTimePercentile)</f>
        <v>0</v>
      </c>
      <c r="F246" s="2" t="e">
        <f xml:space="preserve"> IF(Calculations!C246 = DefectTypeString,  IFERROR(Calculations!J246,""), NA())</f>
        <v>#N/A</v>
      </c>
      <c r="G246" s="10">
        <f t="array" ref="G246">PERCENTILE(IF(ISERROR(F246:F5245)=FALSE,F246:F5245),CycleTimePercentile)</f>
        <v>0</v>
      </c>
      <c r="H246" s="2" t="e">
        <f ca="1" xml:space="preserve"> IF(OR(Calculations!C246 = "",Calculations!C246 = WorkTypeString),  Calculations!K246, NA())</f>
        <v>#N/A</v>
      </c>
      <c r="I246" s="2" t="e">
        <f xml:space="preserve"> IF(Calculations!C246 = DefectTypeString,  Calculations!K246, NA())</f>
        <v>#N/A</v>
      </c>
      <c r="K246" s="28" t="str">
        <f>IF(ISNUMBER(K245),IF(K245+TIME(1,0,0)&lt;=MAX(IndirectCompletedDates),
IF(HOUR(K245+TIME(1,0,0))&gt;FinishHour,K245+TIME((24-FinishHour)+StartHour,0,0),K245+TIME(1,0,0)),""),"")</f>
        <v/>
      </c>
      <c r="M246" s="2" t="str">
        <f t="shared" si="8"/>
        <v/>
      </c>
      <c r="N246" s="2" t="str">
        <f t="array" ref="N246">IF(ISNUMBER(K246),MIN(IF($B:$B=M246,$C:$C)),"")</f>
        <v/>
      </c>
      <c r="O246" s="10" t="str">
        <f>IF(ISNUMBER(K246),AVERAGEIF($B:$B,M246,$C:$C),"")</f>
        <v/>
      </c>
      <c r="P246" s="2" t="str">
        <f t="array" ref="P246">IF(ISNUMBER(K246),MAX(IF($B:$B=M246,$C:$C)),"")</f>
        <v/>
      </c>
      <c r="Q246" s="2" t="str">
        <f t="array" ref="Q246">IF(ISNUMBER(K246),PERCENTILE(IF($B:$B=M246,$C:$C),0.25),"")</f>
        <v/>
      </c>
      <c r="R246" s="2" t="str">
        <f t="array" ref="R246">IF(ISNUMBER(K246),PERCENTILE(IF($B:$B=M246,$C:$C),0.3),"")</f>
        <v/>
      </c>
      <c r="S246" s="2" t="str">
        <f t="array" ref="S246">IF(ISNUMBER(K246),PERCENTILE(IF($B:$B=M246,$C:$C),0.5),"")</f>
        <v/>
      </c>
      <c r="T246" s="2" t="str">
        <f t="array" ref="T246">IF(ISNUMBER(K246),PERCENTILE(IF($B:$B=M246,$C:$C),0.7),"")</f>
        <v/>
      </c>
      <c r="U246" s="2" t="str">
        <f t="array" ref="U246">IF(ISNUMBER(K246),PERCENTILE(IF($B:$B=M246,$C:$C),0.75),"")</f>
        <v/>
      </c>
      <c r="V246" s="2" t="str">
        <f t="array" ref="V246">IF(ISNUMBER(K246),PERCENTILE(IF($B:$B=M246,$C:$C),0.85),"")</f>
        <v/>
      </c>
    </row>
    <row r="247" spans="1:22" x14ac:dyDescent="0.25">
      <c r="A247" s="8" t="str">
        <f>Calculations!A247</f>
        <v/>
      </c>
      <c r="B247" s="2" t="str">
        <f t="shared" si="7"/>
        <v/>
      </c>
      <c r="C247" s="10" t="str">
        <f>IFERROR(Calculations!J247,"")</f>
        <v/>
      </c>
      <c r="D247" s="10" t="str">
        <f xml:space="preserve"> IF(OR(Calculations!C247 = "",Calculations!C247 = WorkTypeString),  IFERROR(Calculations!J247,""), NA())</f>
        <v/>
      </c>
      <c r="E247" s="10">
        <f t="array" ref="E247">PERCENTILE(IF(ISERROR(D247:D5246)=FALSE,D247:D5246),CycleTimePercentile)</f>
        <v>0</v>
      </c>
      <c r="F247" s="2" t="e">
        <f xml:space="preserve"> IF(Calculations!C247 = DefectTypeString,  IFERROR(Calculations!J247,""), NA())</f>
        <v>#N/A</v>
      </c>
      <c r="G247" s="10">
        <f t="array" ref="G247">PERCENTILE(IF(ISERROR(F247:F5246)=FALSE,F247:F5246),CycleTimePercentile)</f>
        <v>0</v>
      </c>
      <c r="H247" s="2" t="e">
        <f ca="1" xml:space="preserve"> IF(OR(Calculations!C247 = "",Calculations!C247 = WorkTypeString),  Calculations!K247, NA())</f>
        <v>#N/A</v>
      </c>
      <c r="I247" s="2" t="e">
        <f xml:space="preserve"> IF(Calculations!C247 = DefectTypeString,  Calculations!K247, NA())</f>
        <v>#N/A</v>
      </c>
      <c r="K247" s="28" t="str">
        <f>IF(ISNUMBER(K246),IF(K246+TIME(1,0,0)&lt;=MAX(IndirectCompletedDates),
IF(HOUR(K246+TIME(1,0,0))&gt;FinishHour,K246+TIME((24-FinishHour)+StartHour,0,0),K246+TIME(1,0,0)),""),"")</f>
        <v/>
      </c>
      <c r="M247" s="2" t="str">
        <f t="shared" si="8"/>
        <v/>
      </c>
      <c r="N247" s="2" t="str">
        <f t="array" ref="N247">IF(ISNUMBER(K247),MIN(IF($B:$B=M247,$C:$C)),"")</f>
        <v/>
      </c>
      <c r="O247" s="10" t="str">
        <f>IF(ISNUMBER(K247),AVERAGEIF($B:$B,M247,$C:$C),"")</f>
        <v/>
      </c>
      <c r="P247" s="2" t="str">
        <f t="array" ref="P247">IF(ISNUMBER(K247),MAX(IF($B:$B=M247,$C:$C)),"")</f>
        <v/>
      </c>
      <c r="Q247" s="2" t="str">
        <f t="array" ref="Q247">IF(ISNUMBER(K247),PERCENTILE(IF($B:$B=M247,$C:$C),0.25),"")</f>
        <v/>
      </c>
      <c r="R247" s="2" t="str">
        <f t="array" ref="R247">IF(ISNUMBER(K247),PERCENTILE(IF($B:$B=M247,$C:$C),0.3),"")</f>
        <v/>
      </c>
      <c r="S247" s="2" t="str">
        <f t="array" ref="S247">IF(ISNUMBER(K247),PERCENTILE(IF($B:$B=M247,$C:$C),0.5),"")</f>
        <v/>
      </c>
      <c r="T247" s="2" t="str">
        <f t="array" ref="T247">IF(ISNUMBER(K247),PERCENTILE(IF($B:$B=M247,$C:$C),0.7),"")</f>
        <v/>
      </c>
      <c r="U247" s="2" t="str">
        <f t="array" ref="U247">IF(ISNUMBER(K247),PERCENTILE(IF($B:$B=M247,$C:$C),0.75),"")</f>
        <v/>
      </c>
      <c r="V247" s="2" t="str">
        <f t="array" ref="V247">IF(ISNUMBER(K247),PERCENTILE(IF($B:$B=M247,$C:$C),0.85),"")</f>
        <v/>
      </c>
    </row>
    <row r="248" spans="1:22" x14ac:dyDescent="0.25">
      <c r="A248" s="8" t="str">
        <f>Calculations!A248</f>
        <v/>
      </c>
      <c r="B248" s="2" t="str">
        <f t="shared" si="7"/>
        <v/>
      </c>
      <c r="C248" s="10" t="str">
        <f>IFERROR(Calculations!J248,"")</f>
        <v/>
      </c>
      <c r="D248" s="10" t="str">
        <f xml:space="preserve"> IF(OR(Calculations!C248 = "",Calculations!C248 = WorkTypeString),  IFERROR(Calculations!J248,""), NA())</f>
        <v/>
      </c>
      <c r="E248" s="10">
        <f t="array" ref="E248">PERCENTILE(IF(ISERROR(D248:D5247)=FALSE,D248:D5247),CycleTimePercentile)</f>
        <v>0</v>
      </c>
      <c r="F248" s="2" t="e">
        <f xml:space="preserve"> IF(Calculations!C248 = DefectTypeString,  IFERROR(Calculations!J248,""), NA())</f>
        <v>#N/A</v>
      </c>
      <c r="G248" s="10">
        <f t="array" ref="G248">PERCENTILE(IF(ISERROR(F248:F5247)=FALSE,F248:F5247),CycleTimePercentile)</f>
        <v>0</v>
      </c>
      <c r="H248" s="2" t="e">
        <f ca="1" xml:space="preserve"> IF(OR(Calculations!C248 = "",Calculations!C248 = WorkTypeString),  Calculations!K248, NA())</f>
        <v>#N/A</v>
      </c>
      <c r="I248" s="2" t="e">
        <f xml:space="preserve"> IF(Calculations!C248 = DefectTypeString,  Calculations!K248, NA())</f>
        <v>#N/A</v>
      </c>
      <c r="K248" s="28" t="str">
        <f>IF(ISNUMBER(K247),IF(K247+TIME(1,0,0)&lt;=MAX(IndirectCompletedDates),
IF(HOUR(K247+TIME(1,0,0))&gt;FinishHour,K247+TIME((24-FinishHour)+StartHour,0,0),K247+TIME(1,0,0)),""),"")</f>
        <v/>
      </c>
      <c r="M248" s="2" t="str">
        <f t="shared" si="8"/>
        <v/>
      </c>
      <c r="N248" s="2" t="str">
        <f t="array" ref="N248">IF(ISNUMBER(K248),MIN(IF($B:$B=M248,$C:$C)),"")</f>
        <v/>
      </c>
      <c r="O248" s="10" t="str">
        <f>IF(ISNUMBER(K248),AVERAGEIF($B:$B,M248,$C:$C),"")</f>
        <v/>
      </c>
      <c r="P248" s="2" t="str">
        <f t="array" ref="P248">IF(ISNUMBER(K248),MAX(IF($B:$B=M248,$C:$C)),"")</f>
        <v/>
      </c>
      <c r="Q248" s="2" t="str">
        <f t="array" ref="Q248">IF(ISNUMBER(K248),PERCENTILE(IF($B:$B=M248,$C:$C),0.25),"")</f>
        <v/>
      </c>
      <c r="R248" s="2" t="str">
        <f t="array" ref="R248">IF(ISNUMBER(K248),PERCENTILE(IF($B:$B=M248,$C:$C),0.3),"")</f>
        <v/>
      </c>
      <c r="S248" s="2" t="str">
        <f t="array" ref="S248">IF(ISNUMBER(K248),PERCENTILE(IF($B:$B=M248,$C:$C),0.5),"")</f>
        <v/>
      </c>
      <c r="T248" s="2" t="str">
        <f t="array" ref="T248">IF(ISNUMBER(K248),PERCENTILE(IF($B:$B=M248,$C:$C),0.7),"")</f>
        <v/>
      </c>
      <c r="U248" s="2" t="str">
        <f t="array" ref="U248">IF(ISNUMBER(K248),PERCENTILE(IF($B:$B=M248,$C:$C),0.75),"")</f>
        <v/>
      </c>
      <c r="V248" s="2" t="str">
        <f t="array" ref="V248">IF(ISNUMBER(K248),PERCENTILE(IF($B:$B=M248,$C:$C),0.85),"")</f>
        <v/>
      </c>
    </row>
    <row r="249" spans="1:22" x14ac:dyDescent="0.25">
      <c r="A249" s="8" t="str">
        <f>Calculations!A249</f>
        <v/>
      </c>
      <c r="B249" s="2" t="str">
        <f t="shared" si="7"/>
        <v/>
      </c>
      <c r="C249" s="10" t="str">
        <f>IFERROR(Calculations!J249,"")</f>
        <v/>
      </c>
      <c r="D249" s="10" t="str">
        <f xml:space="preserve"> IF(OR(Calculations!C249 = "",Calculations!C249 = WorkTypeString),  IFERROR(Calculations!J249,""), NA())</f>
        <v/>
      </c>
      <c r="E249" s="10">
        <f t="array" ref="E249">PERCENTILE(IF(ISERROR(D249:D5248)=FALSE,D249:D5248),CycleTimePercentile)</f>
        <v>0</v>
      </c>
      <c r="F249" s="2" t="e">
        <f xml:space="preserve"> IF(Calculations!C249 = DefectTypeString,  IFERROR(Calculations!J249,""), NA())</f>
        <v>#N/A</v>
      </c>
      <c r="G249" s="10">
        <f t="array" ref="G249">PERCENTILE(IF(ISERROR(F249:F5248)=FALSE,F249:F5248),CycleTimePercentile)</f>
        <v>0</v>
      </c>
      <c r="H249" s="2" t="e">
        <f ca="1" xml:space="preserve"> IF(OR(Calculations!C249 = "",Calculations!C249 = WorkTypeString),  Calculations!K249, NA())</f>
        <v>#N/A</v>
      </c>
      <c r="I249" s="2" t="e">
        <f xml:space="preserve"> IF(Calculations!C249 = DefectTypeString,  Calculations!K249, NA())</f>
        <v>#N/A</v>
      </c>
      <c r="K249" s="28" t="str">
        <f>IF(ISNUMBER(K248),IF(K248+TIME(1,0,0)&lt;=MAX(IndirectCompletedDates),
IF(HOUR(K248+TIME(1,0,0))&gt;FinishHour,K248+TIME((24-FinishHour)+StartHour,0,0),K248+TIME(1,0,0)),""),"")</f>
        <v/>
      </c>
      <c r="M249" s="2" t="str">
        <f t="shared" si="8"/>
        <v/>
      </c>
      <c r="N249" s="2" t="str">
        <f t="array" ref="N249">IF(ISNUMBER(K249),MIN(IF($B:$B=M249,$C:$C)),"")</f>
        <v/>
      </c>
      <c r="O249" s="10" t="str">
        <f>IF(ISNUMBER(K249),AVERAGEIF($B:$B,M249,$C:$C),"")</f>
        <v/>
      </c>
      <c r="P249" s="2" t="str">
        <f t="array" ref="P249">IF(ISNUMBER(K249),MAX(IF($B:$B=M249,$C:$C)),"")</f>
        <v/>
      </c>
      <c r="Q249" s="2" t="str">
        <f t="array" ref="Q249">IF(ISNUMBER(K249),PERCENTILE(IF($B:$B=M249,$C:$C),0.25),"")</f>
        <v/>
      </c>
      <c r="R249" s="2" t="str">
        <f t="array" ref="R249">IF(ISNUMBER(K249),PERCENTILE(IF($B:$B=M249,$C:$C),0.3),"")</f>
        <v/>
      </c>
      <c r="S249" s="2" t="str">
        <f t="array" ref="S249">IF(ISNUMBER(K249),PERCENTILE(IF($B:$B=M249,$C:$C),0.5),"")</f>
        <v/>
      </c>
      <c r="T249" s="2" t="str">
        <f t="array" ref="T249">IF(ISNUMBER(K249),PERCENTILE(IF($B:$B=M249,$C:$C),0.7),"")</f>
        <v/>
      </c>
      <c r="U249" s="2" t="str">
        <f t="array" ref="U249">IF(ISNUMBER(K249),PERCENTILE(IF($B:$B=M249,$C:$C),0.75),"")</f>
        <v/>
      </c>
      <c r="V249" s="2" t="str">
        <f t="array" ref="V249">IF(ISNUMBER(K249),PERCENTILE(IF($B:$B=M249,$C:$C),0.85),"")</f>
        <v/>
      </c>
    </row>
    <row r="250" spans="1:22" x14ac:dyDescent="0.25">
      <c r="A250" s="8" t="str">
        <f>Calculations!A250</f>
        <v/>
      </c>
      <c r="B250" s="2" t="str">
        <f t="shared" si="7"/>
        <v/>
      </c>
      <c r="C250" s="10" t="str">
        <f>IFERROR(Calculations!J250,"")</f>
        <v/>
      </c>
      <c r="D250" s="10" t="str">
        <f xml:space="preserve"> IF(OR(Calculations!C250 = "",Calculations!C250 = WorkTypeString),  IFERROR(Calculations!J250,""), NA())</f>
        <v/>
      </c>
      <c r="E250" s="10">
        <f t="array" ref="E250">PERCENTILE(IF(ISERROR(D250:D5249)=FALSE,D250:D5249),CycleTimePercentile)</f>
        <v>0</v>
      </c>
      <c r="F250" s="2" t="e">
        <f xml:space="preserve"> IF(Calculations!C250 = DefectTypeString,  IFERROR(Calculations!J250,""), NA())</f>
        <v>#N/A</v>
      </c>
      <c r="G250" s="10">
        <f t="array" ref="G250">PERCENTILE(IF(ISERROR(F250:F5249)=FALSE,F250:F5249),CycleTimePercentile)</f>
        <v>0</v>
      </c>
      <c r="H250" s="2" t="e">
        <f ca="1" xml:space="preserve"> IF(OR(Calculations!C250 = "",Calculations!C250 = WorkTypeString),  Calculations!K250, NA())</f>
        <v>#N/A</v>
      </c>
      <c r="I250" s="2" t="e">
        <f xml:space="preserve"> IF(Calculations!C250 = DefectTypeString,  Calculations!K250, NA())</f>
        <v>#N/A</v>
      </c>
      <c r="K250" s="28" t="str">
        <f>IF(ISNUMBER(K249),IF(K249+TIME(1,0,0)&lt;=MAX(IndirectCompletedDates),
IF(HOUR(K249+TIME(1,0,0))&gt;FinishHour,K249+TIME((24-FinishHour)+StartHour,0,0),K249+TIME(1,0,0)),""),"")</f>
        <v/>
      </c>
      <c r="M250" s="2" t="str">
        <f t="shared" si="8"/>
        <v/>
      </c>
      <c r="N250" s="2" t="str">
        <f t="array" ref="N250">IF(ISNUMBER(K250),MIN(IF($B:$B=M250,$C:$C)),"")</f>
        <v/>
      </c>
      <c r="O250" s="10" t="str">
        <f>IF(ISNUMBER(K250),AVERAGEIF($B:$B,M250,$C:$C),"")</f>
        <v/>
      </c>
      <c r="P250" s="2" t="str">
        <f t="array" ref="P250">IF(ISNUMBER(K250),MAX(IF($B:$B=M250,$C:$C)),"")</f>
        <v/>
      </c>
      <c r="Q250" s="2" t="str">
        <f t="array" ref="Q250">IF(ISNUMBER(K250),PERCENTILE(IF($B:$B=M250,$C:$C),0.25),"")</f>
        <v/>
      </c>
      <c r="R250" s="2" t="str">
        <f t="array" ref="R250">IF(ISNUMBER(K250),PERCENTILE(IF($B:$B=M250,$C:$C),0.3),"")</f>
        <v/>
      </c>
      <c r="S250" s="2" t="str">
        <f t="array" ref="S250">IF(ISNUMBER(K250),PERCENTILE(IF($B:$B=M250,$C:$C),0.5),"")</f>
        <v/>
      </c>
      <c r="T250" s="2" t="str">
        <f t="array" ref="T250">IF(ISNUMBER(K250),PERCENTILE(IF($B:$B=M250,$C:$C),0.7),"")</f>
        <v/>
      </c>
      <c r="U250" s="2" t="str">
        <f t="array" ref="U250">IF(ISNUMBER(K250),PERCENTILE(IF($B:$B=M250,$C:$C),0.75),"")</f>
        <v/>
      </c>
      <c r="V250" s="2" t="str">
        <f t="array" ref="V250">IF(ISNUMBER(K250),PERCENTILE(IF($B:$B=M250,$C:$C),0.85),"")</f>
        <v/>
      </c>
    </row>
    <row r="251" spans="1:22" x14ac:dyDescent="0.25">
      <c r="A251" s="8" t="str">
        <f>Calculations!A251</f>
        <v/>
      </c>
      <c r="B251" s="2" t="str">
        <f t="shared" si="7"/>
        <v/>
      </c>
      <c r="C251" s="10" t="str">
        <f>IFERROR(Calculations!J251,"")</f>
        <v/>
      </c>
      <c r="D251" s="10" t="str">
        <f xml:space="preserve"> IF(OR(Calculations!C251 = "",Calculations!C251 = WorkTypeString),  IFERROR(Calculations!J251,""), NA())</f>
        <v/>
      </c>
      <c r="E251" s="10">
        <f t="array" ref="E251">PERCENTILE(IF(ISERROR(D251:D5250)=FALSE,D251:D5250),CycleTimePercentile)</f>
        <v>0</v>
      </c>
      <c r="F251" s="2" t="e">
        <f xml:space="preserve"> IF(Calculations!C251 = DefectTypeString,  IFERROR(Calculations!J251,""), NA())</f>
        <v>#N/A</v>
      </c>
      <c r="G251" s="10">
        <f t="array" ref="G251">PERCENTILE(IF(ISERROR(F251:F5250)=FALSE,F251:F5250),CycleTimePercentile)</f>
        <v>0</v>
      </c>
      <c r="H251" s="2" t="e">
        <f ca="1" xml:space="preserve"> IF(OR(Calculations!C251 = "",Calculations!C251 = WorkTypeString),  Calculations!K251, NA())</f>
        <v>#N/A</v>
      </c>
      <c r="I251" s="2" t="e">
        <f xml:space="preserve"> IF(Calculations!C251 = DefectTypeString,  Calculations!K251, NA())</f>
        <v>#N/A</v>
      </c>
    </row>
    <row r="252" spans="1:22" x14ac:dyDescent="0.25">
      <c r="A252" s="8" t="str">
        <f>Calculations!A252</f>
        <v/>
      </c>
      <c r="B252" s="2" t="str">
        <f t="shared" si="7"/>
        <v/>
      </c>
      <c r="C252" s="10" t="str">
        <f>IFERROR(Calculations!J252,"")</f>
        <v/>
      </c>
      <c r="D252" s="10" t="str">
        <f xml:space="preserve"> IF(OR(Calculations!C252 = "",Calculations!C252 = WorkTypeString),  IFERROR(Calculations!J252,""), NA())</f>
        <v/>
      </c>
      <c r="E252" s="10">
        <f t="array" ref="E252">PERCENTILE(IF(ISERROR(D252:D5251)=FALSE,D252:D5251),CycleTimePercentile)</f>
        <v>0</v>
      </c>
      <c r="F252" s="2" t="e">
        <f xml:space="preserve"> IF(Calculations!C252 = DefectTypeString,  IFERROR(Calculations!J252,""), NA())</f>
        <v>#N/A</v>
      </c>
      <c r="G252" s="10">
        <f t="array" ref="G252">PERCENTILE(IF(ISERROR(F252:F5251)=FALSE,F252:F5251),CycleTimePercentile)</f>
        <v>0</v>
      </c>
      <c r="H252" s="2" t="e">
        <f ca="1" xml:space="preserve"> IF(OR(Calculations!C252 = "",Calculations!C252 = WorkTypeString),  Calculations!K252, NA())</f>
        <v>#N/A</v>
      </c>
      <c r="I252" s="2" t="e">
        <f xml:space="preserve"> IF(Calculations!C252 = DefectTypeString,  Calculations!K252, NA())</f>
        <v>#N/A</v>
      </c>
    </row>
    <row r="253" spans="1:22" x14ac:dyDescent="0.25">
      <c r="A253" s="8" t="str">
        <f>Calculations!A253</f>
        <v/>
      </c>
      <c r="B253" s="2" t="str">
        <f t="shared" si="7"/>
        <v/>
      </c>
      <c r="C253" s="10" t="str">
        <f>IFERROR(Calculations!J253,"")</f>
        <v/>
      </c>
      <c r="D253" s="10" t="str">
        <f xml:space="preserve"> IF(OR(Calculations!C253 = "",Calculations!C253 = WorkTypeString),  IFERROR(Calculations!J253,""), NA())</f>
        <v/>
      </c>
      <c r="E253" s="10">
        <f t="array" ref="E253">PERCENTILE(IF(ISERROR(D253:D5252)=FALSE,D253:D5252),CycleTimePercentile)</f>
        <v>0</v>
      </c>
      <c r="F253" s="2" t="e">
        <f xml:space="preserve"> IF(Calculations!C253 = DefectTypeString,  IFERROR(Calculations!J253,""), NA())</f>
        <v>#N/A</v>
      </c>
      <c r="G253" s="10">
        <f t="array" ref="G253">PERCENTILE(IF(ISERROR(F253:F5252)=FALSE,F253:F5252),CycleTimePercentile)</f>
        <v>0</v>
      </c>
      <c r="H253" s="2" t="e">
        <f ca="1" xml:space="preserve"> IF(OR(Calculations!C253 = "",Calculations!C253 = WorkTypeString),  Calculations!K253, NA())</f>
        <v>#N/A</v>
      </c>
      <c r="I253" s="2" t="e">
        <f xml:space="preserve"> IF(Calculations!C253 = DefectTypeString,  Calculations!K253, NA())</f>
        <v>#N/A</v>
      </c>
    </row>
    <row r="254" spans="1:22" x14ac:dyDescent="0.25">
      <c r="A254" s="8" t="str">
        <f>Calculations!A254</f>
        <v/>
      </c>
      <c r="B254" s="2" t="str">
        <f t="shared" si="7"/>
        <v/>
      </c>
      <c r="C254" s="10" t="str">
        <f>IFERROR(Calculations!J254,"")</f>
        <v/>
      </c>
      <c r="D254" s="10" t="str">
        <f xml:space="preserve"> IF(OR(Calculations!C254 = "",Calculations!C254 = WorkTypeString),  IFERROR(Calculations!J254,""), NA())</f>
        <v/>
      </c>
      <c r="E254" s="10">
        <f t="array" ref="E254">PERCENTILE(IF(ISERROR(D254:D5253)=FALSE,D254:D5253),CycleTimePercentile)</f>
        <v>0</v>
      </c>
      <c r="F254" s="2" t="e">
        <f xml:space="preserve"> IF(Calculations!C254 = DefectTypeString,  IFERROR(Calculations!J254,""), NA())</f>
        <v>#N/A</v>
      </c>
      <c r="G254" s="10">
        <f t="array" ref="G254">PERCENTILE(IF(ISERROR(F254:F5253)=FALSE,F254:F5253),CycleTimePercentile)</f>
        <v>0</v>
      </c>
      <c r="H254" s="2" t="e">
        <f ca="1" xml:space="preserve"> IF(OR(Calculations!C254 = "",Calculations!C254 = WorkTypeString),  Calculations!K254, NA())</f>
        <v>#N/A</v>
      </c>
      <c r="I254" s="2" t="e">
        <f xml:space="preserve"> IF(Calculations!C254 = DefectTypeString,  Calculations!K254, NA())</f>
        <v>#N/A</v>
      </c>
    </row>
    <row r="255" spans="1:22" x14ac:dyDescent="0.25">
      <c r="A255" s="8" t="str">
        <f>Calculations!A255</f>
        <v/>
      </c>
      <c r="B255" s="2" t="str">
        <f t="shared" si="7"/>
        <v/>
      </c>
      <c r="C255" s="10" t="str">
        <f>IFERROR(Calculations!J255,"")</f>
        <v/>
      </c>
      <c r="D255" s="10" t="str">
        <f xml:space="preserve"> IF(OR(Calculations!C255 = "",Calculations!C255 = WorkTypeString),  IFERROR(Calculations!J255,""), NA())</f>
        <v/>
      </c>
      <c r="E255" s="10">
        <f t="array" ref="E255">PERCENTILE(IF(ISERROR(D255:D5254)=FALSE,D255:D5254),CycleTimePercentile)</f>
        <v>0</v>
      </c>
      <c r="F255" s="2" t="e">
        <f xml:space="preserve"> IF(Calculations!C255 = DefectTypeString,  IFERROR(Calculations!J255,""), NA())</f>
        <v>#N/A</v>
      </c>
      <c r="G255" s="10">
        <f t="array" ref="G255">PERCENTILE(IF(ISERROR(F255:F5254)=FALSE,F255:F5254),CycleTimePercentile)</f>
        <v>0</v>
      </c>
      <c r="H255" s="2" t="e">
        <f ca="1" xml:space="preserve"> IF(OR(Calculations!C255 = "",Calculations!C255 = WorkTypeString),  Calculations!K255, NA())</f>
        <v>#N/A</v>
      </c>
      <c r="I255" s="2" t="e">
        <f xml:space="preserve"> IF(Calculations!C255 = DefectTypeString,  Calculations!K255, NA())</f>
        <v>#N/A</v>
      </c>
    </row>
    <row r="256" spans="1:22" x14ac:dyDescent="0.25">
      <c r="A256" s="8" t="str">
        <f>Calculations!A256</f>
        <v/>
      </c>
      <c r="B256" s="2" t="str">
        <f t="shared" si="7"/>
        <v/>
      </c>
      <c r="C256" s="10" t="str">
        <f>IFERROR(Calculations!J256,"")</f>
        <v/>
      </c>
      <c r="D256" s="10" t="str">
        <f xml:space="preserve"> IF(OR(Calculations!C256 = "",Calculations!C256 = WorkTypeString),  IFERROR(Calculations!J256,""), NA())</f>
        <v/>
      </c>
      <c r="E256" s="10">
        <f t="array" ref="E256">PERCENTILE(IF(ISERROR(D256:D5255)=FALSE,D256:D5255),CycleTimePercentile)</f>
        <v>0</v>
      </c>
      <c r="F256" s="2" t="e">
        <f xml:space="preserve"> IF(Calculations!C256 = DefectTypeString,  IFERROR(Calculations!J256,""), NA())</f>
        <v>#N/A</v>
      </c>
      <c r="G256" s="10">
        <f t="array" ref="G256">PERCENTILE(IF(ISERROR(F256:F5255)=FALSE,F256:F5255),CycleTimePercentile)</f>
        <v>0</v>
      </c>
      <c r="H256" s="2" t="e">
        <f ca="1" xml:space="preserve"> IF(OR(Calculations!C256 = "",Calculations!C256 = WorkTypeString),  Calculations!K256, NA())</f>
        <v>#N/A</v>
      </c>
      <c r="I256" s="2" t="e">
        <f xml:space="preserve"> IF(Calculations!C256 = DefectTypeString,  Calculations!K256, NA())</f>
        <v>#N/A</v>
      </c>
    </row>
    <row r="257" spans="1:9" x14ac:dyDescent="0.25">
      <c r="A257" s="8" t="str">
        <f>Calculations!A257</f>
        <v/>
      </c>
      <c r="B257" s="2" t="str">
        <f t="shared" si="7"/>
        <v/>
      </c>
      <c r="C257" s="10" t="str">
        <f>IFERROR(Calculations!J257,"")</f>
        <v/>
      </c>
      <c r="D257" s="10" t="str">
        <f xml:space="preserve"> IF(OR(Calculations!C257 = "",Calculations!C257 = WorkTypeString),  IFERROR(Calculations!J257,""), NA())</f>
        <v/>
      </c>
      <c r="E257" s="10">
        <f t="array" ref="E257">PERCENTILE(IF(ISERROR(D257:D5256)=FALSE,D257:D5256),CycleTimePercentile)</f>
        <v>0</v>
      </c>
      <c r="F257" s="2" t="e">
        <f xml:space="preserve"> IF(Calculations!C257 = DefectTypeString,  IFERROR(Calculations!J257,""), NA())</f>
        <v>#N/A</v>
      </c>
      <c r="G257" s="10">
        <f t="array" ref="G257">PERCENTILE(IF(ISERROR(F257:F5256)=FALSE,F257:F5256),CycleTimePercentile)</f>
        <v>0</v>
      </c>
      <c r="H257" s="2" t="e">
        <f ca="1" xml:space="preserve"> IF(OR(Calculations!C257 = "",Calculations!C257 = WorkTypeString),  Calculations!K257, NA())</f>
        <v>#N/A</v>
      </c>
      <c r="I257" s="2" t="e">
        <f xml:space="preserve"> IF(Calculations!C257 = DefectTypeString,  Calculations!K257, NA())</f>
        <v>#N/A</v>
      </c>
    </row>
    <row r="258" spans="1:9" x14ac:dyDescent="0.25">
      <c r="A258" s="8" t="str">
        <f>Calculations!A258</f>
        <v/>
      </c>
      <c r="B258" s="2" t="str">
        <f t="shared" si="7"/>
        <v/>
      </c>
      <c r="C258" s="10" t="str">
        <f>IFERROR(Calculations!J258,"")</f>
        <v/>
      </c>
      <c r="D258" s="10" t="str">
        <f xml:space="preserve"> IF(OR(Calculations!C258 = "",Calculations!C258 = WorkTypeString),  IFERROR(Calculations!J258,""), NA())</f>
        <v/>
      </c>
      <c r="E258" s="10">
        <f t="array" ref="E258">PERCENTILE(IF(ISERROR(D258:D5257)=FALSE,D258:D5257),CycleTimePercentile)</f>
        <v>0</v>
      </c>
      <c r="F258" s="2" t="e">
        <f xml:space="preserve"> IF(Calculations!C258 = DefectTypeString,  IFERROR(Calculations!J258,""), NA())</f>
        <v>#N/A</v>
      </c>
      <c r="G258" s="10">
        <f t="array" ref="G258">PERCENTILE(IF(ISERROR(F258:F5257)=FALSE,F258:F5257),CycleTimePercentile)</f>
        <v>0</v>
      </c>
      <c r="H258" s="2" t="e">
        <f ca="1" xml:space="preserve"> IF(OR(Calculations!C258 = "",Calculations!C258 = WorkTypeString),  Calculations!K258, NA())</f>
        <v>#N/A</v>
      </c>
      <c r="I258" s="2" t="e">
        <f xml:space="preserve"> IF(Calculations!C258 = DefectTypeString,  Calculations!K258, NA())</f>
        <v>#N/A</v>
      </c>
    </row>
    <row r="259" spans="1:9" x14ac:dyDescent="0.25">
      <c r="A259" s="8" t="str">
        <f>Calculations!A259</f>
        <v/>
      </c>
      <c r="B259" s="2" t="str">
        <f t="shared" ref="B259:B322" si="9">IF(ISNUMBER(A259),YEAR(A259)&amp;"-"&amp;TEXT(MONTH(A259),"00")&amp;"-"&amp;TEXT(DAY(A259),"00")&amp;"-"&amp;TEXT(HOUR(A259),"00"),"")</f>
        <v/>
      </c>
      <c r="C259" s="10" t="str">
        <f>IFERROR(Calculations!J259,"")</f>
        <v/>
      </c>
      <c r="D259" s="10" t="str">
        <f xml:space="preserve"> IF(OR(Calculations!C259 = "",Calculations!C259 = WorkTypeString),  IFERROR(Calculations!J259,""), NA())</f>
        <v/>
      </c>
      <c r="E259" s="10">
        <f t="array" ref="E259">PERCENTILE(IF(ISERROR(D259:D5258)=FALSE,D259:D5258),CycleTimePercentile)</f>
        <v>0</v>
      </c>
      <c r="F259" s="2" t="e">
        <f xml:space="preserve"> IF(Calculations!C259 = DefectTypeString,  IFERROR(Calculations!J259,""), NA())</f>
        <v>#N/A</v>
      </c>
      <c r="G259" s="10">
        <f t="array" ref="G259">PERCENTILE(IF(ISERROR(F259:F5258)=FALSE,F259:F5258),CycleTimePercentile)</f>
        <v>0</v>
      </c>
      <c r="H259" s="2" t="e">
        <f ca="1" xml:space="preserve"> IF(OR(Calculations!C259 = "",Calculations!C259 = WorkTypeString),  Calculations!K259, NA())</f>
        <v>#N/A</v>
      </c>
      <c r="I259" s="2" t="e">
        <f xml:space="preserve"> IF(Calculations!C259 = DefectTypeString,  Calculations!K259, NA())</f>
        <v>#N/A</v>
      </c>
    </row>
    <row r="260" spans="1:9" x14ac:dyDescent="0.25">
      <c r="A260" s="8" t="str">
        <f>Calculations!A260</f>
        <v/>
      </c>
      <c r="B260" s="2" t="str">
        <f t="shared" si="9"/>
        <v/>
      </c>
      <c r="C260" s="10" t="str">
        <f>IFERROR(Calculations!J260,"")</f>
        <v/>
      </c>
      <c r="D260" s="10" t="str">
        <f xml:space="preserve"> IF(OR(Calculations!C260 = "",Calculations!C260 = WorkTypeString),  IFERROR(Calculations!J260,""), NA())</f>
        <v/>
      </c>
      <c r="E260" s="10">
        <f t="array" ref="E260">PERCENTILE(IF(ISERROR(D260:D5259)=FALSE,D260:D5259),CycleTimePercentile)</f>
        <v>0</v>
      </c>
      <c r="F260" s="2" t="e">
        <f xml:space="preserve"> IF(Calculations!C260 = DefectTypeString,  IFERROR(Calculations!J260,""), NA())</f>
        <v>#N/A</v>
      </c>
      <c r="G260" s="10">
        <f t="array" ref="G260">PERCENTILE(IF(ISERROR(F260:F5259)=FALSE,F260:F5259),CycleTimePercentile)</f>
        <v>0</v>
      </c>
      <c r="H260" s="2" t="e">
        <f ca="1" xml:space="preserve"> IF(OR(Calculations!C260 = "",Calculations!C260 = WorkTypeString),  Calculations!K260, NA())</f>
        <v>#N/A</v>
      </c>
      <c r="I260" s="2" t="e">
        <f xml:space="preserve"> IF(Calculations!C260 = DefectTypeString,  Calculations!K260, NA())</f>
        <v>#N/A</v>
      </c>
    </row>
    <row r="261" spans="1:9" x14ac:dyDescent="0.25">
      <c r="A261" s="8" t="str">
        <f>Calculations!A261</f>
        <v/>
      </c>
      <c r="B261" s="2" t="str">
        <f t="shared" si="9"/>
        <v/>
      </c>
      <c r="C261" s="10" t="str">
        <f>IFERROR(Calculations!J261,"")</f>
        <v/>
      </c>
      <c r="D261" s="10" t="str">
        <f xml:space="preserve"> IF(OR(Calculations!C261 = "",Calculations!C261 = WorkTypeString),  IFERROR(Calculations!J261,""), NA())</f>
        <v/>
      </c>
      <c r="E261" s="10">
        <f t="array" ref="E261">PERCENTILE(IF(ISERROR(D261:D5260)=FALSE,D261:D5260),CycleTimePercentile)</f>
        <v>0</v>
      </c>
      <c r="F261" s="2" t="e">
        <f xml:space="preserve"> IF(Calculations!C261 = DefectTypeString,  IFERROR(Calculations!J261,""), NA())</f>
        <v>#N/A</v>
      </c>
      <c r="G261" s="10">
        <f t="array" ref="G261">PERCENTILE(IF(ISERROR(F261:F5260)=FALSE,F261:F5260),CycleTimePercentile)</f>
        <v>0</v>
      </c>
      <c r="H261" s="2" t="e">
        <f ca="1" xml:space="preserve"> IF(OR(Calculations!C261 = "",Calculations!C261 = WorkTypeString),  Calculations!K261, NA())</f>
        <v>#N/A</v>
      </c>
      <c r="I261" s="2" t="e">
        <f xml:space="preserve"> IF(Calculations!C261 = DefectTypeString,  Calculations!K261, NA())</f>
        <v>#N/A</v>
      </c>
    </row>
    <row r="262" spans="1:9" x14ac:dyDescent="0.25">
      <c r="A262" s="8" t="str">
        <f>Calculations!A262</f>
        <v/>
      </c>
      <c r="B262" s="2" t="str">
        <f t="shared" si="9"/>
        <v/>
      </c>
      <c r="C262" s="10" t="str">
        <f>IFERROR(Calculations!J262,"")</f>
        <v/>
      </c>
      <c r="D262" s="10" t="str">
        <f xml:space="preserve"> IF(OR(Calculations!C262 = "",Calculations!C262 = WorkTypeString),  IFERROR(Calculations!J262,""), NA())</f>
        <v/>
      </c>
      <c r="E262" s="10">
        <f t="array" ref="E262">PERCENTILE(IF(ISERROR(D262:D5261)=FALSE,D262:D5261),CycleTimePercentile)</f>
        <v>0</v>
      </c>
      <c r="F262" s="2" t="e">
        <f xml:space="preserve"> IF(Calculations!C262 = DefectTypeString,  IFERROR(Calculations!J262,""), NA())</f>
        <v>#N/A</v>
      </c>
      <c r="G262" s="10">
        <f t="array" ref="G262">PERCENTILE(IF(ISERROR(F262:F5261)=FALSE,F262:F5261),CycleTimePercentile)</f>
        <v>0</v>
      </c>
      <c r="H262" s="2" t="e">
        <f ca="1" xml:space="preserve"> IF(OR(Calculations!C262 = "",Calculations!C262 = WorkTypeString),  Calculations!K262, NA())</f>
        <v>#N/A</v>
      </c>
      <c r="I262" s="2" t="e">
        <f xml:space="preserve"> IF(Calculations!C262 = DefectTypeString,  Calculations!K262, NA())</f>
        <v>#N/A</v>
      </c>
    </row>
    <row r="263" spans="1:9" x14ac:dyDescent="0.25">
      <c r="A263" s="8" t="str">
        <f>Calculations!A263</f>
        <v/>
      </c>
      <c r="B263" s="2" t="str">
        <f t="shared" si="9"/>
        <v/>
      </c>
      <c r="C263" s="10" t="str">
        <f>IFERROR(Calculations!J263,"")</f>
        <v/>
      </c>
      <c r="D263" s="10" t="str">
        <f xml:space="preserve"> IF(OR(Calculations!C263 = "",Calculations!C263 = WorkTypeString),  IFERROR(Calculations!J263,""), NA())</f>
        <v/>
      </c>
      <c r="E263" s="10">
        <f t="array" ref="E263">PERCENTILE(IF(ISERROR(D263:D5262)=FALSE,D263:D5262),CycleTimePercentile)</f>
        <v>0</v>
      </c>
      <c r="F263" s="2" t="e">
        <f xml:space="preserve"> IF(Calculations!C263 = DefectTypeString,  IFERROR(Calculations!J263,""), NA())</f>
        <v>#N/A</v>
      </c>
      <c r="G263" s="10">
        <f t="array" ref="G263">PERCENTILE(IF(ISERROR(F263:F5262)=FALSE,F263:F5262),CycleTimePercentile)</f>
        <v>0</v>
      </c>
      <c r="H263" s="2" t="e">
        <f ca="1" xml:space="preserve"> IF(OR(Calculations!C263 = "",Calculations!C263 = WorkTypeString),  Calculations!K263, NA())</f>
        <v>#N/A</v>
      </c>
      <c r="I263" s="2" t="e">
        <f xml:space="preserve"> IF(Calculations!C263 = DefectTypeString,  Calculations!K263, NA())</f>
        <v>#N/A</v>
      </c>
    </row>
    <row r="264" spans="1:9" x14ac:dyDescent="0.25">
      <c r="A264" s="8" t="str">
        <f>Calculations!A264</f>
        <v/>
      </c>
      <c r="B264" s="2" t="str">
        <f t="shared" si="9"/>
        <v/>
      </c>
      <c r="C264" s="10" t="str">
        <f>IFERROR(Calculations!J264,"")</f>
        <v/>
      </c>
      <c r="D264" s="10" t="str">
        <f xml:space="preserve"> IF(OR(Calculations!C264 = "",Calculations!C264 = WorkTypeString),  IFERROR(Calculations!J264,""), NA())</f>
        <v/>
      </c>
      <c r="E264" s="10">
        <f t="array" ref="E264">PERCENTILE(IF(ISERROR(D264:D5263)=FALSE,D264:D5263),CycleTimePercentile)</f>
        <v>0</v>
      </c>
      <c r="F264" s="2" t="e">
        <f xml:space="preserve"> IF(Calculations!C264 = DefectTypeString,  IFERROR(Calculations!J264,""), NA())</f>
        <v>#N/A</v>
      </c>
      <c r="G264" s="10">
        <f t="array" ref="G264">PERCENTILE(IF(ISERROR(F264:F5263)=FALSE,F264:F5263),CycleTimePercentile)</f>
        <v>0</v>
      </c>
      <c r="H264" s="2" t="e">
        <f ca="1" xml:space="preserve"> IF(OR(Calculations!C264 = "",Calculations!C264 = WorkTypeString),  Calculations!K264, NA())</f>
        <v>#N/A</v>
      </c>
      <c r="I264" s="2" t="e">
        <f xml:space="preserve"> IF(Calculations!C264 = DefectTypeString,  Calculations!K264, NA())</f>
        <v>#N/A</v>
      </c>
    </row>
    <row r="265" spans="1:9" x14ac:dyDescent="0.25">
      <c r="A265" s="8" t="str">
        <f>Calculations!A265</f>
        <v/>
      </c>
      <c r="B265" s="2" t="str">
        <f t="shared" si="9"/>
        <v/>
      </c>
      <c r="C265" s="10" t="str">
        <f>IFERROR(Calculations!J265,"")</f>
        <v/>
      </c>
      <c r="D265" s="10" t="str">
        <f xml:space="preserve"> IF(OR(Calculations!C265 = "",Calculations!C265 = WorkTypeString),  IFERROR(Calculations!J265,""), NA())</f>
        <v/>
      </c>
      <c r="E265" s="10">
        <f t="array" ref="E265">PERCENTILE(IF(ISERROR(D265:D5264)=FALSE,D265:D5264),CycleTimePercentile)</f>
        <v>0</v>
      </c>
      <c r="F265" s="2" t="e">
        <f xml:space="preserve"> IF(Calculations!C265 = DefectTypeString,  IFERROR(Calculations!J265,""), NA())</f>
        <v>#N/A</v>
      </c>
      <c r="G265" s="10">
        <f t="array" ref="G265">PERCENTILE(IF(ISERROR(F265:F5264)=FALSE,F265:F5264),CycleTimePercentile)</f>
        <v>0</v>
      </c>
      <c r="H265" s="2" t="e">
        <f ca="1" xml:space="preserve"> IF(OR(Calculations!C265 = "",Calculations!C265 = WorkTypeString),  Calculations!K265, NA())</f>
        <v>#N/A</v>
      </c>
      <c r="I265" s="2" t="e">
        <f xml:space="preserve"> IF(Calculations!C265 = DefectTypeString,  Calculations!K265, NA())</f>
        <v>#N/A</v>
      </c>
    </row>
    <row r="266" spans="1:9" x14ac:dyDescent="0.25">
      <c r="A266" s="8" t="str">
        <f>Calculations!A266</f>
        <v/>
      </c>
      <c r="B266" s="2" t="str">
        <f t="shared" si="9"/>
        <v/>
      </c>
      <c r="C266" s="10" t="str">
        <f>IFERROR(Calculations!J266,"")</f>
        <v/>
      </c>
      <c r="D266" s="10" t="str">
        <f xml:space="preserve"> IF(OR(Calculations!C266 = "",Calculations!C266 = WorkTypeString),  IFERROR(Calculations!J266,""), NA())</f>
        <v/>
      </c>
      <c r="E266" s="10">
        <f t="array" ref="E266">PERCENTILE(IF(ISERROR(D266:D5265)=FALSE,D266:D5265),CycleTimePercentile)</f>
        <v>0</v>
      </c>
      <c r="F266" s="2" t="e">
        <f xml:space="preserve"> IF(Calculations!C266 = DefectTypeString,  IFERROR(Calculations!J266,""), NA())</f>
        <v>#N/A</v>
      </c>
      <c r="G266" s="10">
        <f t="array" ref="G266">PERCENTILE(IF(ISERROR(F266:F5265)=FALSE,F266:F5265),CycleTimePercentile)</f>
        <v>0</v>
      </c>
      <c r="H266" s="2" t="e">
        <f ca="1" xml:space="preserve"> IF(OR(Calculations!C266 = "",Calculations!C266 = WorkTypeString),  Calculations!K266, NA())</f>
        <v>#N/A</v>
      </c>
      <c r="I266" s="2" t="e">
        <f xml:space="preserve"> IF(Calculations!C266 = DefectTypeString,  Calculations!K266, NA())</f>
        <v>#N/A</v>
      </c>
    </row>
    <row r="267" spans="1:9" x14ac:dyDescent="0.25">
      <c r="A267" s="8" t="str">
        <f>Calculations!A267</f>
        <v/>
      </c>
      <c r="B267" s="2" t="str">
        <f t="shared" si="9"/>
        <v/>
      </c>
      <c r="C267" s="10" t="str">
        <f>IFERROR(Calculations!J267,"")</f>
        <v/>
      </c>
      <c r="D267" s="10" t="str">
        <f xml:space="preserve"> IF(OR(Calculations!C267 = "",Calculations!C267 = WorkTypeString),  IFERROR(Calculations!J267,""), NA())</f>
        <v/>
      </c>
      <c r="E267" s="10">
        <f t="array" ref="E267">PERCENTILE(IF(ISERROR(D267:D5266)=FALSE,D267:D5266),CycleTimePercentile)</f>
        <v>0</v>
      </c>
      <c r="F267" s="2" t="e">
        <f xml:space="preserve"> IF(Calculations!C267 = DefectTypeString,  IFERROR(Calculations!J267,""), NA())</f>
        <v>#N/A</v>
      </c>
      <c r="G267" s="10">
        <f t="array" ref="G267">PERCENTILE(IF(ISERROR(F267:F5266)=FALSE,F267:F5266),CycleTimePercentile)</f>
        <v>0</v>
      </c>
      <c r="H267" s="2" t="e">
        <f ca="1" xml:space="preserve"> IF(OR(Calculations!C267 = "",Calculations!C267 = WorkTypeString),  Calculations!K267, NA())</f>
        <v>#N/A</v>
      </c>
      <c r="I267" s="2" t="e">
        <f xml:space="preserve"> IF(Calculations!C267 = DefectTypeString,  Calculations!K267, NA())</f>
        <v>#N/A</v>
      </c>
    </row>
    <row r="268" spans="1:9" x14ac:dyDescent="0.25">
      <c r="A268" s="8" t="str">
        <f>Calculations!A268</f>
        <v/>
      </c>
      <c r="B268" s="2" t="str">
        <f t="shared" si="9"/>
        <v/>
      </c>
      <c r="C268" s="10" t="str">
        <f>IFERROR(Calculations!J268,"")</f>
        <v/>
      </c>
      <c r="D268" s="10" t="str">
        <f xml:space="preserve"> IF(OR(Calculations!C268 = "",Calculations!C268 = WorkTypeString),  IFERROR(Calculations!J268,""), NA())</f>
        <v/>
      </c>
      <c r="E268" s="10">
        <f t="array" ref="E268">PERCENTILE(IF(ISERROR(D268:D5267)=FALSE,D268:D5267),CycleTimePercentile)</f>
        <v>0</v>
      </c>
      <c r="F268" s="2" t="e">
        <f xml:space="preserve"> IF(Calculations!C268 = DefectTypeString,  IFERROR(Calculations!J268,""), NA())</f>
        <v>#N/A</v>
      </c>
      <c r="G268" s="10">
        <f t="array" ref="G268">PERCENTILE(IF(ISERROR(F268:F5267)=FALSE,F268:F5267),CycleTimePercentile)</f>
        <v>0</v>
      </c>
      <c r="H268" s="2" t="e">
        <f ca="1" xml:space="preserve"> IF(OR(Calculations!C268 = "",Calculations!C268 = WorkTypeString),  Calculations!K268, NA())</f>
        <v>#N/A</v>
      </c>
      <c r="I268" s="2" t="e">
        <f xml:space="preserve"> IF(Calculations!C268 = DefectTypeString,  Calculations!K268, NA())</f>
        <v>#N/A</v>
      </c>
    </row>
    <row r="269" spans="1:9" x14ac:dyDescent="0.25">
      <c r="A269" s="8" t="str">
        <f>Calculations!A269</f>
        <v/>
      </c>
      <c r="B269" s="2" t="str">
        <f t="shared" si="9"/>
        <v/>
      </c>
      <c r="C269" s="10" t="str">
        <f>IFERROR(Calculations!J269,"")</f>
        <v/>
      </c>
      <c r="D269" s="10" t="str">
        <f xml:space="preserve"> IF(OR(Calculations!C269 = "",Calculations!C269 = WorkTypeString),  IFERROR(Calculations!J269,""), NA())</f>
        <v/>
      </c>
      <c r="E269" s="10">
        <f t="array" ref="E269">PERCENTILE(IF(ISERROR(D269:D5268)=FALSE,D269:D5268),CycleTimePercentile)</f>
        <v>0</v>
      </c>
      <c r="F269" s="2" t="e">
        <f xml:space="preserve"> IF(Calculations!C269 = DefectTypeString,  IFERROR(Calculations!J269,""), NA())</f>
        <v>#N/A</v>
      </c>
      <c r="G269" s="10">
        <f t="array" ref="G269">PERCENTILE(IF(ISERROR(F269:F5268)=FALSE,F269:F5268),CycleTimePercentile)</f>
        <v>0</v>
      </c>
      <c r="H269" s="2" t="e">
        <f ca="1" xml:space="preserve"> IF(OR(Calculations!C269 = "",Calculations!C269 = WorkTypeString),  Calculations!K269, NA())</f>
        <v>#N/A</v>
      </c>
      <c r="I269" s="2" t="e">
        <f xml:space="preserve"> IF(Calculations!C269 = DefectTypeString,  Calculations!K269, NA())</f>
        <v>#N/A</v>
      </c>
    </row>
    <row r="270" spans="1:9" x14ac:dyDescent="0.25">
      <c r="A270" s="8" t="str">
        <f>Calculations!A270</f>
        <v/>
      </c>
      <c r="B270" s="2" t="str">
        <f t="shared" si="9"/>
        <v/>
      </c>
      <c r="C270" s="10" t="str">
        <f>IFERROR(Calculations!J270,"")</f>
        <v/>
      </c>
      <c r="D270" s="10" t="str">
        <f xml:space="preserve"> IF(OR(Calculations!C270 = "",Calculations!C270 = WorkTypeString),  IFERROR(Calculations!J270,""), NA())</f>
        <v/>
      </c>
      <c r="E270" s="10">
        <f t="array" ref="E270">PERCENTILE(IF(ISERROR(D270:D5269)=FALSE,D270:D5269),CycleTimePercentile)</f>
        <v>0</v>
      </c>
      <c r="F270" s="2" t="e">
        <f xml:space="preserve"> IF(Calculations!C270 = DefectTypeString,  IFERROR(Calculations!J270,""), NA())</f>
        <v>#N/A</v>
      </c>
      <c r="G270" s="10">
        <f t="array" ref="G270">PERCENTILE(IF(ISERROR(F270:F5269)=FALSE,F270:F5269),CycleTimePercentile)</f>
        <v>0</v>
      </c>
      <c r="H270" s="2" t="e">
        <f ca="1" xml:space="preserve"> IF(OR(Calculations!C270 = "",Calculations!C270 = WorkTypeString),  Calculations!K270, NA())</f>
        <v>#N/A</v>
      </c>
      <c r="I270" s="2" t="e">
        <f xml:space="preserve"> IF(Calculations!C270 = DefectTypeString,  Calculations!K270, NA())</f>
        <v>#N/A</v>
      </c>
    </row>
    <row r="271" spans="1:9" x14ac:dyDescent="0.25">
      <c r="A271" s="8" t="str">
        <f>Calculations!A271</f>
        <v/>
      </c>
      <c r="B271" s="2" t="str">
        <f t="shared" si="9"/>
        <v/>
      </c>
      <c r="C271" s="10" t="str">
        <f>IFERROR(Calculations!J271,"")</f>
        <v/>
      </c>
      <c r="D271" s="10" t="str">
        <f xml:space="preserve"> IF(OR(Calculations!C271 = "",Calculations!C271 = WorkTypeString),  IFERROR(Calculations!J271,""), NA())</f>
        <v/>
      </c>
      <c r="E271" s="10">
        <f t="array" ref="E271">PERCENTILE(IF(ISERROR(D271:D5270)=FALSE,D271:D5270),CycleTimePercentile)</f>
        <v>0</v>
      </c>
      <c r="F271" s="2" t="e">
        <f xml:space="preserve"> IF(Calculations!C271 = DefectTypeString,  IFERROR(Calculations!J271,""), NA())</f>
        <v>#N/A</v>
      </c>
      <c r="G271" s="10">
        <f t="array" ref="G271">PERCENTILE(IF(ISERROR(F271:F5270)=FALSE,F271:F5270),CycleTimePercentile)</f>
        <v>0</v>
      </c>
      <c r="H271" s="2" t="e">
        <f ca="1" xml:space="preserve"> IF(OR(Calculations!C271 = "",Calculations!C271 = WorkTypeString),  Calculations!K271, NA())</f>
        <v>#N/A</v>
      </c>
      <c r="I271" s="2" t="e">
        <f xml:space="preserve"> IF(Calculations!C271 = DefectTypeString,  Calculations!K271, NA())</f>
        <v>#N/A</v>
      </c>
    </row>
    <row r="272" spans="1:9" x14ac:dyDescent="0.25">
      <c r="A272" s="8" t="str">
        <f>Calculations!A272</f>
        <v/>
      </c>
      <c r="B272" s="2" t="str">
        <f t="shared" si="9"/>
        <v/>
      </c>
      <c r="C272" s="10" t="str">
        <f>IFERROR(Calculations!J272,"")</f>
        <v/>
      </c>
      <c r="D272" s="10" t="str">
        <f xml:space="preserve"> IF(OR(Calculations!C272 = "",Calculations!C272 = WorkTypeString),  IFERROR(Calculations!J272,""), NA())</f>
        <v/>
      </c>
      <c r="E272" s="10">
        <f t="array" ref="E272">PERCENTILE(IF(ISERROR(D272:D5271)=FALSE,D272:D5271),CycleTimePercentile)</f>
        <v>0</v>
      </c>
      <c r="F272" s="2" t="e">
        <f xml:space="preserve"> IF(Calculations!C272 = DefectTypeString,  IFERROR(Calculations!J272,""), NA())</f>
        <v>#N/A</v>
      </c>
      <c r="G272" s="10">
        <f t="array" ref="G272">PERCENTILE(IF(ISERROR(F272:F5271)=FALSE,F272:F5271),CycleTimePercentile)</f>
        <v>0</v>
      </c>
      <c r="H272" s="2" t="e">
        <f ca="1" xml:space="preserve"> IF(OR(Calculations!C272 = "",Calculations!C272 = WorkTypeString),  Calculations!K272, NA())</f>
        <v>#N/A</v>
      </c>
      <c r="I272" s="2" t="e">
        <f xml:space="preserve"> IF(Calculations!C272 = DefectTypeString,  Calculations!K272, NA())</f>
        <v>#N/A</v>
      </c>
    </row>
    <row r="273" spans="1:9" x14ac:dyDescent="0.25">
      <c r="A273" s="8" t="str">
        <f>Calculations!A273</f>
        <v/>
      </c>
      <c r="B273" s="2" t="str">
        <f t="shared" si="9"/>
        <v/>
      </c>
      <c r="C273" s="10" t="str">
        <f>IFERROR(Calculations!J273,"")</f>
        <v/>
      </c>
      <c r="D273" s="10" t="str">
        <f xml:space="preserve"> IF(OR(Calculations!C273 = "",Calculations!C273 = WorkTypeString),  IFERROR(Calculations!J273,""), NA())</f>
        <v/>
      </c>
      <c r="E273" s="10">
        <f t="array" ref="E273">PERCENTILE(IF(ISERROR(D273:D5272)=FALSE,D273:D5272),CycleTimePercentile)</f>
        <v>0</v>
      </c>
      <c r="F273" s="2" t="e">
        <f xml:space="preserve"> IF(Calculations!C273 = DefectTypeString,  IFERROR(Calculations!J273,""), NA())</f>
        <v>#N/A</v>
      </c>
      <c r="G273" s="10">
        <f t="array" ref="G273">PERCENTILE(IF(ISERROR(F273:F5272)=FALSE,F273:F5272),CycleTimePercentile)</f>
        <v>0</v>
      </c>
      <c r="H273" s="2" t="e">
        <f ca="1" xml:space="preserve"> IF(OR(Calculations!C273 = "",Calculations!C273 = WorkTypeString),  Calculations!K273, NA())</f>
        <v>#N/A</v>
      </c>
      <c r="I273" s="2" t="e">
        <f xml:space="preserve"> IF(Calculations!C273 = DefectTypeString,  Calculations!K273, NA())</f>
        <v>#N/A</v>
      </c>
    </row>
    <row r="274" spans="1:9" x14ac:dyDescent="0.25">
      <c r="A274" s="8" t="str">
        <f>Calculations!A274</f>
        <v/>
      </c>
      <c r="B274" s="2" t="str">
        <f t="shared" si="9"/>
        <v/>
      </c>
      <c r="C274" s="10" t="str">
        <f>IFERROR(Calculations!J274,"")</f>
        <v/>
      </c>
      <c r="D274" s="10" t="str">
        <f xml:space="preserve"> IF(OR(Calculations!C274 = "",Calculations!C274 = WorkTypeString),  IFERROR(Calculations!J274,""), NA())</f>
        <v/>
      </c>
      <c r="E274" s="10">
        <f t="array" ref="E274">PERCENTILE(IF(ISERROR(D274:D5273)=FALSE,D274:D5273),CycleTimePercentile)</f>
        <v>0</v>
      </c>
      <c r="F274" s="2" t="e">
        <f xml:space="preserve"> IF(Calculations!C274 = DefectTypeString,  IFERROR(Calculations!J274,""), NA())</f>
        <v>#N/A</v>
      </c>
      <c r="G274" s="10">
        <f t="array" ref="G274">PERCENTILE(IF(ISERROR(F274:F5273)=FALSE,F274:F5273),CycleTimePercentile)</f>
        <v>0</v>
      </c>
      <c r="H274" s="2" t="e">
        <f ca="1" xml:space="preserve"> IF(OR(Calculations!C274 = "",Calculations!C274 = WorkTypeString),  Calculations!K274, NA())</f>
        <v>#N/A</v>
      </c>
      <c r="I274" s="2" t="e">
        <f xml:space="preserve"> IF(Calculations!C274 = DefectTypeString,  Calculations!K274, NA())</f>
        <v>#N/A</v>
      </c>
    </row>
    <row r="275" spans="1:9" x14ac:dyDescent="0.25">
      <c r="A275" s="8" t="str">
        <f>Calculations!A275</f>
        <v/>
      </c>
      <c r="B275" s="2" t="str">
        <f t="shared" si="9"/>
        <v/>
      </c>
      <c r="C275" s="10" t="str">
        <f>IFERROR(Calculations!J275,"")</f>
        <v/>
      </c>
      <c r="D275" s="10" t="str">
        <f xml:space="preserve"> IF(OR(Calculations!C275 = "",Calculations!C275 = WorkTypeString),  IFERROR(Calculations!J275,""), NA())</f>
        <v/>
      </c>
      <c r="E275" s="10">
        <f t="array" ref="E275">PERCENTILE(IF(ISERROR(D275:D5274)=FALSE,D275:D5274),CycleTimePercentile)</f>
        <v>0</v>
      </c>
      <c r="F275" s="2" t="e">
        <f xml:space="preserve"> IF(Calculations!C275 = DefectTypeString,  IFERROR(Calculations!J275,""), NA())</f>
        <v>#N/A</v>
      </c>
      <c r="G275" s="10">
        <f t="array" ref="G275">PERCENTILE(IF(ISERROR(F275:F5274)=FALSE,F275:F5274),CycleTimePercentile)</f>
        <v>0</v>
      </c>
      <c r="H275" s="2" t="e">
        <f ca="1" xml:space="preserve"> IF(OR(Calculations!C275 = "",Calculations!C275 = WorkTypeString),  Calculations!K275, NA())</f>
        <v>#N/A</v>
      </c>
      <c r="I275" s="2" t="e">
        <f xml:space="preserve"> IF(Calculations!C275 = DefectTypeString,  Calculations!K275, NA())</f>
        <v>#N/A</v>
      </c>
    </row>
    <row r="276" spans="1:9" x14ac:dyDescent="0.25">
      <c r="A276" s="8" t="str">
        <f>Calculations!A276</f>
        <v/>
      </c>
      <c r="B276" s="2" t="str">
        <f t="shared" si="9"/>
        <v/>
      </c>
      <c r="C276" s="10" t="str">
        <f>IFERROR(Calculations!J276,"")</f>
        <v/>
      </c>
      <c r="D276" s="10" t="str">
        <f xml:space="preserve"> IF(OR(Calculations!C276 = "",Calculations!C276 = WorkTypeString),  IFERROR(Calculations!J276,""), NA())</f>
        <v/>
      </c>
      <c r="E276" s="10">
        <f t="array" ref="E276">PERCENTILE(IF(ISERROR(D276:D5275)=FALSE,D276:D5275),CycleTimePercentile)</f>
        <v>0</v>
      </c>
      <c r="F276" s="2" t="e">
        <f xml:space="preserve"> IF(Calculations!C276 = DefectTypeString,  IFERROR(Calculations!J276,""), NA())</f>
        <v>#N/A</v>
      </c>
      <c r="G276" s="10">
        <f t="array" ref="G276">PERCENTILE(IF(ISERROR(F276:F5275)=FALSE,F276:F5275),CycleTimePercentile)</f>
        <v>0</v>
      </c>
      <c r="H276" s="2" t="e">
        <f ca="1" xml:space="preserve"> IF(OR(Calculations!C276 = "",Calculations!C276 = WorkTypeString),  Calculations!K276, NA())</f>
        <v>#N/A</v>
      </c>
      <c r="I276" s="2" t="e">
        <f xml:space="preserve"> IF(Calculations!C276 = DefectTypeString,  Calculations!K276, NA())</f>
        <v>#N/A</v>
      </c>
    </row>
    <row r="277" spans="1:9" x14ac:dyDescent="0.25">
      <c r="A277" s="8" t="str">
        <f>Calculations!A277</f>
        <v/>
      </c>
      <c r="B277" s="2" t="str">
        <f t="shared" si="9"/>
        <v/>
      </c>
      <c r="C277" s="10" t="str">
        <f>IFERROR(Calculations!J277,"")</f>
        <v/>
      </c>
      <c r="D277" s="10" t="str">
        <f xml:space="preserve"> IF(OR(Calculations!C277 = "",Calculations!C277 = WorkTypeString),  IFERROR(Calculations!J277,""), NA())</f>
        <v/>
      </c>
      <c r="E277" s="10">
        <f t="array" ref="E277">PERCENTILE(IF(ISERROR(D277:D5276)=FALSE,D277:D5276),CycleTimePercentile)</f>
        <v>0</v>
      </c>
      <c r="F277" s="2" t="e">
        <f xml:space="preserve"> IF(Calculations!C277 = DefectTypeString,  IFERROR(Calculations!J277,""), NA())</f>
        <v>#N/A</v>
      </c>
      <c r="G277" s="10">
        <f t="array" ref="G277">PERCENTILE(IF(ISERROR(F277:F5276)=FALSE,F277:F5276),CycleTimePercentile)</f>
        <v>0</v>
      </c>
      <c r="H277" s="2" t="e">
        <f ca="1" xml:space="preserve"> IF(OR(Calculations!C277 = "",Calculations!C277 = WorkTypeString),  Calculations!K277, NA())</f>
        <v>#N/A</v>
      </c>
      <c r="I277" s="2" t="e">
        <f xml:space="preserve"> IF(Calculations!C277 = DefectTypeString,  Calculations!K277, NA())</f>
        <v>#N/A</v>
      </c>
    </row>
    <row r="278" spans="1:9" x14ac:dyDescent="0.25">
      <c r="A278" s="8" t="str">
        <f>Calculations!A278</f>
        <v/>
      </c>
      <c r="B278" s="2" t="str">
        <f t="shared" si="9"/>
        <v/>
      </c>
      <c r="C278" s="10" t="str">
        <f>IFERROR(Calculations!J278,"")</f>
        <v/>
      </c>
      <c r="D278" s="10" t="str">
        <f xml:space="preserve"> IF(OR(Calculations!C278 = "",Calculations!C278 = WorkTypeString),  IFERROR(Calculations!J278,""), NA())</f>
        <v/>
      </c>
      <c r="E278" s="10">
        <f t="array" ref="E278">PERCENTILE(IF(ISERROR(D278:D5277)=FALSE,D278:D5277),CycleTimePercentile)</f>
        <v>0</v>
      </c>
      <c r="F278" s="2" t="e">
        <f xml:space="preserve"> IF(Calculations!C278 = DefectTypeString,  IFERROR(Calculations!J278,""), NA())</f>
        <v>#N/A</v>
      </c>
      <c r="G278" s="10">
        <f t="array" ref="G278">PERCENTILE(IF(ISERROR(F278:F5277)=FALSE,F278:F5277),CycleTimePercentile)</f>
        <v>0</v>
      </c>
      <c r="H278" s="2" t="e">
        <f ca="1" xml:space="preserve"> IF(OR(Calculations!C278 = "",Calculations!C278 = WorkTypeString),  Calculations!K278, NA())</f>
        <v>#N/A</v>
      </c>
      <c r="I278" s="2" t="e">
        <f xml:space="preserve"> IF(Calculations!C278 = DefectTypeString,  Calculations!K278, NA())</f>
        <v>#N/A</v>
      </c>
    </row>
    <row r="279" spans="1:9" x14ac:dyDescent="0.25">
      <c r="A279" s="8" t="str">
        <f>Calculations!A279</f>
        <v/>
      </c>
      <c r="B279" s="2" t="str">
        <f t="shared" si="9"/>
        <v/>
      </c>
      <c r="C279" s="10" t="str">
        <f>IFERROR(Calculations!J279,"")</f>
        <v/>
      </c>
      <c r="D279" s="10" t="str">
        <f xml:space="preserve"> IF(OR(Calculations!C279 = "",Calculations!C279 = WorkTypeString),  IFERROR(Calculations!J279,""), NA())</f>
        <v/>
      </c>
      <c r="E279" s="10">
        <f t="array" ref="E279">PERCENTILE(IF(ISERROR(D279:D5278)=FALSE,D279:D5278),CycleTimePercentile)</f>
        <v>0</v>
      </c>
      <c r="F279" s="2" t="e">
        <f xml:space="preserve"> IF(Calculations!C279 = DefectTypeString,  IFERROR(Calculations!J279,""), NA())</f>
        <v>#N/A</v>
      </c>
      <c r="G279" s="10">
        <f t="array" ref="G279">PERCENTILE(IF(ISERROR(F279:F5278)=FALSE,F279:F5278),CycleTimePercentile)</f>
        <v>0</v>
      </c>
      <c r="H279" s="2" t="e">
        <f ca="1" xml:space="preserve"> IF(OR(Calculations!C279 = "",Calculations!C279 = WorkTypeString),  Calculations!K279, NA())</f>
        <v>#N/A</v>
      </c>
      <c r="I279" s="2" t="e">
        <f xml:space="preserve"> IF(Calculations!C279 = DefectTypeString,  Calculations!K279, NA())</f>
        <v>#N/A</v>
      </c>
    </row>
    <row r="280" spans="1:9" x14ac:dyDescent="0.25">
      <c r="A280" s="8" t="str">
        <f>Calculations!A280</f>
        <v/>
      </c>
      <c r="B280" s="2" t="str">
        <f t="shared" si="9"/>
        <v/>
      </c>
      <c r="C280" s="10" t="str">
        <f>IFERROR(Calculations!J280,"")</f>
        <v/>
      </c>
      <c r="D280" s="10" t="str">
        <f xml:space="preserve"> IF(OR(Calculations!C280 = "",Calculations!C280 = WorkTypeString),  IFERROR(Calculations!J280,""), NA())</f>
        <v/>
      </c>
      <c r="E280" s="10">
        <f t="array" ref="E280">PERCENTILE(IF(ISERROR(D280:D5279)=FALSE,D280:D5279),CycleTimePercentile)</f>
        <v>0</v>
      </c>
      <c r="F280" s="2" t="e">
        <f xml:space="preserve"> IF(Calculations!C280 = DefectTypeString,  IFERROR(Calculations!J280,""), NA())</f>
        <v>#N/A</v>
      </c>
      <c r="G280" s="10">
        <f t="array" ref="G280">PERCENTILE(IF(ISERROR(F280:F5279)=FALSE,F280:F5279),CycleTimePercentile)</f>
        <v>0</v>
      </c>
      <c r="H280" s="2" t="e">
        <f ca="1" xml:space="preserve"> IF(OR(Calculations!C280 = "",Calculations!C280 = WorkTypeString),  Calculations!K280, NA())</f>
        <v>#N/A</v>
      </c>
      <c r="I280" s="2" t="e">
        <f xml:space="preserve"> IF(Calculations!C280 = DefectTypeString,  Calculations!K280, NA())</f>
        <v>#N/A</v>
      </c>
    </row>
    <row r="281" spans="1:9" x14ac:dyDescent="0.25">
      <c r="A281" s="8" t="str">
        <f>Calculations!A281</f>
        <v/>
      </c>
      <c r="B281" s="2" t="str">
        <f t="shared" si="9"/>
        <v/>
      </c>
      <c r="C281" s="10" t="str">
        <f>IFERROR(Calculations!J281,"")</f>
        <v/>
      </c>
      <c r="D281" s="10" t="str">
        <f xml:space="preserve"> IF(OR(Calculations!C281 = "",Calculations!C281 = WorkTypeString),  IFERROR(Calculations!J281,""), NA())</f>
        <v/>
      </c>
      <c r="E281" s="10">
        <f t="array" ref="E281">PERCENTILE(IF(ISERROR(D281:D5280)=FALSE,D281:D5280),CycleTimePercentile)</f>
        <v>0</v>
      </c>
      <c r="F281" s="2" t="e">
        <f xml:space="preserve"> IF(Calculations!C281 = DefectTypeString,  IFERROR(Calculations!J281,""), NA())</f>
        <v>#N/A</v>
      </c>
      <c r="G281" s="10">
        <f t="array" ref="G281">PERCENTILE(IF(ISERROR(F281:F5280)=FALSE,F281:F5280),CycleTimePercentile)</f>
        <v>0</v>
      </c>
      <c r="H281" s="2" t="e">
        <f ca="1" xml:space="preserve"> IF(OR(Calculations!C281 = "",Calculations!C281 = WorkTypeString),  Calculations!K281, NA())</f>
        <v>#N/A</v>
      </c>
      <c r="I281" s="2" t="e">
        <f xml:space="preserve"> IF(Calculations!C281 = DefectTypeString,  Calculations!K281, NA())</f>
        <v>#N/A</v>
      </c>
    </row>
    <row r="282" spans="1:9" x14ac:dyDescent="0.25">
      <c r="A282" s="8" t="str">
        <f>Calculations!A282</f>
        <v/>
      </c>
      <c r="B282" s="2" t="str">
        <f t="shared" si="9"/>
        <v/>
      </c>
      <c r="C282" s="10" t="str">
        <f>IFERROR(Calculations!J282,"")</f>
        <v/>
      </c>
      <c r="D282" s="10" t="str">
        <f xml:space="preserve"> IF(OR(Calculations!C282 = "",Calculations!C282 = WorkTypeString),  IFERROR(Calculations!J282,""), NA())</f>
        <v/>
      </c>
      <c r="E282" s="10">
        <f t="array" ref="E282">PERCENTILE(IF(ISERROR(D282:D5281)=FALSE,D282:D5281),CycleTimePercentile)</f>
        <v>0</v>
      </c>
      <c r="F282" s="2" t="e">
        <f xml:space="preserve"> IF(Calculations!C282 = DefectTypeString,  IFERROR(Calculations!J282,""), NA())</f>
        <v>#N/A</v>
      </c>
      <c r="G282" s="10">
        <f t="array" ref="G282">PERCENTILE(IF(ISERROR(F282:F5281)=FALSE,F282:F5281),CycleTimePercentile)</f>
        <v>0</v>
      </c>
      <c r="H282" s="2" t="e">
        <f ca="1" xml:space="preserve"> IF(OR(Calculations!C282 = "",Calculations!C282 = WorkTypeString),  Calculations!K282, NA())</f>
        <v>#N/A</v>
      </c>
      <c r="I282" s="2" t="e">
        <f xml:space="preserve"> IF(Calculations!C282 = DefectTypeString,  Calculations!K282, NA())</f>
        <v>#N/A</v>
      </c>
    </row>
    <row r="283" spans="1:9" x14ac:dyDescent="0.25">
      <c r="A283" s="8" t="str">
        <f>Calculations!A283</f>
        <v/>
      </c>
      <c r="B283" s="2" t="str">
        <f t="shared" si="9"/>
        <v/>
      </c>
      <c r="C283" s="10" t="str">
        <f>IFERROR(Calculations!J283,"")</f>
        <v/>
      </c>
      <c r="D283" s="10" t="str">
        <f xml:space="preserve"> IF(OR(Calculations!C283 = "",Calculations!C283 = WorkTypeString),  IFERROR(Calculations!J283,""), NA())</f>
        <v/>
      </c>
      <c r="E283" s="10">
        <f t="array" ref="E283">PERCENTILE(IF(ISERROR(D283:D5282)=FALSE,D283:D5282),CycleTimePercentile)</f>
        <v>0</v>
      </c>
      <c r="F283" s="2" t="e">
        <f xml:space="preserve"> IF(Calculations!C283 = DefectTypeString,  IFERROR(Calculations!J283,""), NA())</f>
        <v>#N/A</v>
      </c>
      <c r="G283" s="10">
        <f t="array" ref="G283">PERCENTILE(IF(ISERROR(F283:F5282)=FALSE,F283:F5282),CycleTimePercentile)</f>
        <v>0</v>
      </c>
      <c r="H283" s="2" t="e">
        <f ca="1" xml:space="preserve"> IF(OR(Calculations!C283 = "",Calculations!C283 = WorkTypeString),  Calculations!K283, NA())</f>
        <v>#N/A</v>
      </c>
      <c r="I283" s="2" t="e">
        <f xml:space="preserve"> IF(Calculations!C283 = DefectTypeString,  Calculations!K283, NA())</f>
        <v>#N/A</v>
      </c>
    </row>
    <row r="284" spans="1:9" x14ac:dyDescent="0.25">
      <c r="A284" s="8" t="str">
        <f>Calculations!A284</f>
        <v/>
      </c>
      <c r="B284" s="2" t="str">
        <f t="shared" si="9"/>
        <v/>
      </c>
      <c r="C284" s="10" t="str">
        <f>IFERROR(Calculations!J284,"")</f>
        <v/>
      </c>
      <c r="D284" s="10" t="str">
        <f xml:space="preserve"> IF(OR(Calculations!C284 = "",Calculations!C284 = WorkTypeString),  IFERROR(Calculations!J284,""), NA())</f>
        <v/>
      </c>
      <c r="E284" s="10">
        <f t="array" ref="E284">PERCENTILE(IF(ISERROR(D284:D5283)=FALSE,D284:D5283),CycleTimePercentile)</f>
        <v>0</v>
      </c>
      <c r="F284" s="2" t="e">
        <f xml:space="preserve"> IF(Calculations!C284 = DefectTypeString,  IFERROR(Calculations!J284,""), NA())</f>
        <v>#N/A</v>
      </c>
      <c r="G284" s="10">
        <f t="array" ref="G284">PERCENTILE(IF(ISERROR(F284:F5283)=FALSE,F284:F5283),CycleTimePercentile)</f>
        <v>0</v>
      </c>
      <c r="H284" s="2" t="e">
        <f ca="1" xml:space="preserve"> IF(OR(Calculations!C284 = "",Calculations!C284 = WorkTypeString),  Calculations!K284, NA())</f>
        <v>#N/A</v>
      </c>
      <c r="I284" s="2" t="e">
        <f xml:space="preserve"> IF(Calculations!C284 = DefectTypeString,  Calculations!K284, NA())</f>
        <v>#N/A</v>
      </c>
    </row>
    <row r="285" spans="1:9" x14ac:dyDescent="0.25">
      <c r="A285" s="8" t="str">
        <f>Calculations!A285</f>
        <v/>
      </c>
      <c r="B285" s="2" t="str">
        <f t="shared" si="9"/>
        <v/>
      </c>
      <c r="C285" s="10" t="str">
        <f>IFERROR(Calculations!J285,"")</f>
        <v/>
      </c>
      <c r="D285" s="10" t="str">
        <f xml:space="preserve"> IF(OR(Calculations!C285 = "",Calculations!C285 = WorkTypeString),  IFERROR(Calculations!J285,""), NA())</f>
        <v/>
      </c>
      <c r="E285" s="10">
        <f t="array" ref="E285">PERCENTILE(IF(ISERROR(D285:D5284)=FALSE,D285:D5284),CycleTimePercentile)</f>
        <v>0</v>
      </c>
      <c r="F285" s="2" t="e">
        <f xml:space="preserve"> IF(Calculations!C285 = DefectTypeString,  IFERROR(Calculations!J285,""), NA())</f>
        <v>#N/A</v>
      </c>
      <c r="G285" s="10">
        <f t="array" ref="G285">PERCENTILE(IF(ISERROR(F285:F5284)=FALSE,F285:F5284),CycleTimePercentile)</f>
        <v>0</v>
      </c>
      <c r="H285" s="2" t="e">
        <f ca="1" xml:space="preserve"> IF(OR(Calculations!C285 = "",Calculations!C285 = WorkTypeString),  Calculations!K285, NA())</f>
        <v>#N/A</v>
      </c>
      <c r="I285" s="2" t="e">
        <f xml:space="preserve"> IF(Calculations!C285 = DefectTypeString,  Calculations!K285, NA())</f>
        <v>#N/A</v>
      </c>
    </row>
    <row r="286" spans="1:9" x14ac:dyDescent="0.25">
      <c r="A286" s="8" t="str">
        <f>Calculations!A286</f>
        <v/>
      </c>
      <c r="B286" s="2" t="str">
        <f t="shared" si="9"/>
        <v/>
      </c>
      <c r="C286" s="10" t="str">
        <f>IFERROR(Calculations!J286,"")</f>
        <v/>
      </c>
      <c r="D286" s="10" t="str">
        <f xml:space="preserve"> IF(OR(Calculations!C286 = "",Calculations!C286 = WorkTypeString),  IFERROR(Calculations!J286,""), NA())</f>
        <v/>
      </c>
      <c r="E286" s="10">
        <f t="array" ref="E286">PERCENTILE(IF(ISERROR(D286:D5285)=FALSE,D286:D5285),CycleTimePercentile)</f>
        <v>0</v>
      </c>
      <c r="F286" s="2" t="e">
        <f xml:space="preserve"> IF(Calculations!C286 = DefectTypeString,  IFERROR(Calculations!J286,""), NA())</f>
        <v>#N/A</v>
      </c>
      <c r="G286" s="10">
        <f t="array" ref="G286">PERCENTILE(IF(ISERROR(F286:F5285)=FALSE,F286:F5285),CycleTimePercentile)</f>
        <v>0</v>
      </c>
      <c r="H286" s="2" t="e">
        <f ca="1" xml:space="preserve"> IF(OR(Calculations!C286 = "",Calculations!C286 = WorkTypeString),  Calculations!K286, NA())</f>
        <v>#N/A</v>
      </c>
      <c r="I286" s="2" t="e">
        <f xml:space="preserve"> IF(Calculations!C286 = DefectTypeString,  Calculations!K286, NA())</f>
        <v>#N/A</v>
      </c>
    </row>
    <row r="287" spans="1:9" x14ac:dyDescent="0.25">
      <c r="A287" s="8" t="str">
        <f>Calculations!A287</f>
        <v/>
      </c>
      <c r="B287" s="2" t="str">
        <f t="shared" si="9"/>
        <v/>
      </c>
      <c r="C287" s="10" t="str">
        <f>IFERROR(Calculations!J287,"")</f>
        <v/>
      </c>
      <c r="D287" s="10" t="str">
        <f xml:space="preserve"> IF(OR(Calculations!C287 = "",Calculations!C287 = WorkTypeString),  IFERROR(Calculations!J287,""), NA())</f>
        <v/>
      </c>
      <c r="E287" s="10">
        <f t="array" ref="E287">PERCENTILE(IF(ISERROR(D287:D5286)=FALSE,D287:D5286),CycleTimePercentile)</f>
        <v>0</v>
      </c>
      <c r="F287" s="2" t="e">
        <f xml:space="preserve"> IF(Calculations!C287 = DefectTypeString,  IFERROR(Calculations!J287,""), NA())</f>
        <v>#N/A</v>
      </c>
      <c r="G287" s="10">
        <f t="array" ref="G287">PERCENTILE(IF(ISERROR(F287:F5286)=FALSE,F287:F5286),CycleTimePercentile)</f>
        <v>0</v>
      </c>
      <c r="H287" s="2" t="e">
        <f ca="1" xml:space="preserve"> IF(OR(Calculations!C287 = "",Calculations!C287 = WorkTypeString),  Calculations!K287, NA())</f>
        <v>#N/A</v>
      </c>
      <c r="I287" s="2" t="e">
        <f xml:space="preserve"> IF(Calculations!C287 = DefectTypeString,  Calculations!K287, NA())</f>
        <v>#N/A</v>
      </c>
    </row>
    <row r="288" spans="1:9" x14ac:dyDescent="0.25">
      <c r="A288" s="8" t="str">
        <f>Calculations!A288</f>
        <v/>
      </c>
      <c r="B288" s="2" t="str">
        <f t="shared" si="9"/>
        <v/>
      </c>
      <c r="C288" s="10" t="str">
        <f>IFERROR(Calculations!J288,"")</f>
        <v/>
      </c>
      <c r="D288" s="10" t="str">
        <f xml:space="preserve"> IF(OR(Calculations!C288 = "",Calculations!C288 = WorkTypeString),  IFERROR(Calculations!J288,""), NA())</f>
        <v/>
      </c>
      <c r="E288" s="10">
        <f t="array" ref="E288">PERCENTILE(IF(ISERROR(D288:D5287)=FALSE,D288:D5287),CycleTimePercentile)</f>
        <v>0</v>
      </c>
      <c r="F288" s="2" t="e">
        <f xml:space="preserve"> IF(Calculations!C288 = DefectTypeString,  IFERROR(Calculations!J288,""), NA())</f>
        <v>#N/A</v>
      </c>
      <c r="G288" s="10">
        <f t="array" ref="G288">PERCENTILE(IF(ISERROR(F288:F5287)=FALSE,F288:F5287),CycleTimePercentile)</f>
        <v>0</v>
      </c>
      <c r="H288" s="2" t="e">
        <f ca="1" xml:space="preserve"> IF(OR(Calculations!C288 = "",Calculations!C288 = WorkTypeString),  Calculations!K288, NA())</f>
        <v>#N/A</v>
      </c>
      <c r="I288" s="2" t="e">
        <f xml:space="preserve"> IF(Calculations!C288 = DefectTypeString,  Calculations!K288, NA())</f>
        <v>#N/A</v>
      </c>
    </row>
    <row r="289" spans="1:9" x14ac:dyDescent="0.25">
      <c r="A289" s="8" t="str">
        <f>Calculations!A289</f>
        <v/>
      </c>
      <c r="B289" s="2" t="str">
        <f t="shared" si="9"/>
        <v/>
      </c>
      <c r="C289" s="10" t="str">
        <f>IFERROR(Calculations!J289,"")</f>
        <v/>
      </c>
      <c r="D289" s="10" t="str">
        <f xml:space="preserve"> IF(OR(Calculations!C289 = "",Calculations!C289 = WorkTypeString),  IFERROR(Calculations!J289,""), NA())</f>
        <v/>
      </c>
      <c r="E289" s="10">
        <f t="array" ref="E289">PERCENTILE(IF(ISERROR(D289:D5288)=FALSE,D289:D5288),CycleTimePercentile)</f>
        <v>0</v>
      </c>
      <c r="F289" s="2" t="e">
        <f xml:space="preserve"> IF(Calculations!C289 = DefectTypeString,  IFERROR(Calculations!J289,""), NA())</f>
        <v>#N/A</v>
      </c>
      <c r="G289" s="10">
        <f t="array" ref="G289">PERCENTILE(IF(ISERROR(F289:F5288)=FALSE,F289:F5288),CycleTimePercentile)</f>
        <v>0</v>
      </c>
      <c r="H289" s="2" t="e">
        <f ca="1" xml:space="preserve"> IF(OR(Calculations!C289 = "",Calculations!C289 = WorkTypeString),  Calculations!K289, NA())</f>
        <v>#N/A</v>
      </c>
      <c r="I289" s="2" t="e">
        <f xml:space="preserve"> IF(Calculations!C289 = DefectTypeString,  Calculations!K289, NA())</f>
        <v>#N/A</v>
      </c>
    </row>
    <row r="290" spans="1:9" x14ac:dyDescent="0.25">
      <c r="A290" s="8" t="str">
        <f>Calculations!A290</f>
        <v/>
      </c>
      <c r="B290" s="2" t="str">
        <f t="shared" si="9"/>
        <v/>
      </c>
      <c r="C290" s="10" t="str">
        <f>IFERROR(Calculations!J290,"")</f>
        <v/>
      </c>
      <c r="D290" s="10" t="str">
        <f xml:space="preserve"> IF(OR(Calculations!C290 = "",Calculations!C290 = WorkTypeString),  IFERROR(Calculations!J290,""), NA())</f>
        <v/>
      </c>
      <c r="E290" s="10">
        <f t="array" ref="E290">PERCENTILE(IF(ISERROR(D290:D5289)=FALSE,D290:D5289),CycleTimePercentile)</f>
        <v>0</v>
      </c>
      <c r="F290" s="2" t="e">
        <f xml:space="preserve"> IF(Calculations!C290 = DefectTypeString,  IFERROR(Calculations!J290,""), NA())</f>
        <v>#N/A</v>
      </c>
      <c r="G290" s="10">
        <f t="array" ref="G290">PERCENTILE(IF(ISERROR(F290:F5289)=FALSE,F290:F5289),CycleTimePercentile)</f>
        <v>0</v>
      </c>
      <c r="H290" s="2" t="e">
        <f ca="1" xml:space="preserve"> IF(OR(Calculations!C290 = "",Calculations!C290 = WorkTypeString),  Calculations!K290, NA())</f>
        <v>#N/A</v>
      </c>
      <c r="I290" s="2" t="e">
        <f xml:space="preserve"> IF(Calculations!C290 = DefectTypeString,  Calculations!K290, NA())</f>
        <v>#N/A</v>
      </c>
    </row>
    <row r="291" spans="1:9" x14ac:dyDescent="0.25">
      <c r="A291" s="8" t="str">
        <f>Calculations!A291</f>
        <v/>
      </c>
      <c r="B291" s="2" t="str">
        <f t="shared" si="9"/>
        <v/>
      </c>
      <c r="C291" s="10" t="str">
        <f>IFERROR(Calculations!J291,"")</f>
        <v/>
      </c>
      <c r="D291" s="10" t="str">
        <f xml:space="preserve"> IF(OR(Calculations!C291 = "",Calculations!C291 = WorkTypeString),  IFERROR(Calculations!J291,""), NA())</f>
        <v/>
      </c>
      <c r="E291" s="10">
        <f t="array" ref="E291">PERCENTILE(IF(ISERROR(D291:D5290)=FALSE,D291:D5290),CycleTimePercentile)</f>
        <v>0</v>
      </c>
      <c r="F291" s="2" t="e">
        <f xml:space="preserve"> IF(Calculations!C291 = DefectTypeString,  IFERROR(Calculations!J291,""), NA())</f>
        <v>#N/A</v>
      </c>
      <c r="G291" s="10">
        <f t="array" ref="G291">PERCENTILE(IF(ISERROR(F291:F5290)=FALSE,F291:F5290),CycleTimePercentile)</f>
        <v>0</v>
      </c>
      <c r="H291" s="2" t="e">
        <f ca="1" xml:space="preserve"> IF(OR(Calculations!C291 = "",Calculations!C291 = WorkTypeString),  Calculations!K291, NA())</f>
        <v>#N/A</v>
      </c>
      <c r="I291" s="2" t="e">
        <f xml:space="preserve"> IF(Calculations!C291 = DefectTypeString,  Calculations!K291, NA())</f>
        <v>#N/A</v>
      </c>
    </row>
    <row r="292" spans="1:9" x14ac:dyDescent="0.25">
      <c r="A292" s="8" t="str">
        <f>Calculations!A292</f>
        <v/>
      </c>
      <c r="B292" s="2" t="str">
        <f t="shared" si="9"/>
        <v/>
      </c>
      <c r="C292" s="10" t="str">
        <f>IFERROR(Calculations!J292,"")</f>
        <v/>
      </c>
      <c r="D292" s="10" t="str">
        <f xml:space="preserve"> IF(OR(Calculations!C292 = "",Calculations!C292 = WorkTypeString),  IFERROR(Calculations!J292,""), NA())</f>
        <v/>
      </c>
      <c r="E292" s="10">
        <f t="array" ref="E292">PERCENTILE(IF(ISERROR(D292:D5291)=FALSE,D292:D5291),CycleTimePercentile)</f>
        <v>0</v>
      </c>
      <c r="F292" s="2" t="e">
        <f xml:space="preserve"> IF(Calculations!C292 = DefectTypeString,  IFERROR(Calculations!J292,""), NA())</f>
        <v>#N/A</v>
      </c>
      <c r="G292" s="10">
        <f t="array" ref="G292">PERCENTILE(IF(ISERROR(F292:F5291)=FALSE,F292:F5291),CycleTimePercentile)</f>
        <v>0</v>
      </c>
      <c r="H292" s="2" t="e">
        <f ca="1" xml:space="preserve"> IF(OR(Calculations!C292 = "",Calculations!C292 = WorkTypeString),  Calculations!K292, NA())</f>
        <v>#N/A</v>
      </c>
      <c r="I292" s="2" t="e">
        <f xml:space="preserve"> IF(Calculations!C292 = DefectTypeString,  Calculations!K292, NA())</f>
        <v>#N/A</v>
      </c>
    </row>
    <row r="293" spans="1:9" x14ac:dyDescent="0.25">
      <c r="A293" s="8" t="str">
        <f>Calculations!A293</f>
        <v/>
      </c>
      <c r="B293" s="2" t="str">
        <f t="shared" si="9"/>
        <v/>
      </c>
      <c r="C293" s="10" t="str">
        <f>IFERROR(Calculations!J293,"")</f>
        <v/>
      </c>
      <c r="D293" s="10" t="str">
        <f xml:space="preserve"> IF(OR(Calculations!C293 = "",Calculations!C293 = WorkTypeString),  IFERROR(Calculations!J293,""), NA())</f>
        <v/>
      </c>
      <c r="E293" s="10">
        <f t="array" ref="E293">PERCENTILE(IF(ISERROR(D293:D5292)=FALSE,D293:D5292),CycleTimePercentile)</f>
        <v>0</v>
      </c>
      <c r="F293" s="2" t="e">
        <f xml:space="preserve"> IF(Calculations!C293 = DefectTypeString,  IFERROR(Calculations!J293,""), NA())</f>
        <v>#N/A</v>
      </c>
      <c r="G293" s="10">
        <f t="array" ref="G293">PERCENTILE(IF(ISERROR(F293:F5292)=FALSE,F293:F5292),CycleTimePercentile)</f>
        <v>0</v>
      </c>
      <c r="H293" s="2" t="e">
        <f ca="1" xml:space="preserve"> IF(OR(Calculations!C293 = "",Calculations!C293 = WorkTypeString),  Calculations!K293, NA())</f>
        <v>#N/A</v>
      </c>
      <c r="I293" s="2" t="e">
        <f xml:space="preserve"> IF(Calculations!C293 = DefectTypeString,  Calculations!K293, NA())</f>
        <v>#N/A</v>
      </c>
    </row>
    <row r="294" spans="1:9" x14ac:dyDescent="0.25">
      <c r="A294" s="8" t="str">
        <f>Calculations!A294</f>
        <v/>
      </c>
      <c r="B294" s="2" t="str">
        <f t="shared" si="9"/>
        <v/>
      </c>
      <c r="C294" s="10" t="str">
        <f>IFERROR(Calculations!J294,"")</f>
        <v/>
      </c>
      <c r="D294" s="10" t="str">
        <f xml:space="preserve"> IF(OR(Calculations!C294 = "",Calculations!C294 = WorkTypeString),  IFERROR(Calculations!J294,""), NA())</f>
        <v/>
      </c>
      <c r="E294" s="10">
        <f t="array" ref="E294">PERCENTILE(IF(ISERROR(D294:D5293)=FALSE,D294:D5293),CycleTimePercentile)</f>
        <v>0</v>
      </c>
      <c r="F294" s="2" t="e">
        <f xml:space="preserve"> IF(Calculations!C294 = DefectTypeString,  IFERROR(Calculations!J294,""), NA())</f>
        <v>#N/A</v>
      </c>
      <c r="G294" s="10">
        <f t="array" ref="G294">PERCENTILE(IF(ISERROR(F294:F5293)=FALSE,F294:F5293),CycleTimePercentile)</f>
        <v>0</v>
      </c>
      <c r="H294" s="2" t="e">
        <f ca="1" xml:space="preserve"> IF(OR(Calculations!C294 = "",Calculations!C294 = WorkTypeString),  Calculations!K294, NA())</f>
        <v>#N/A</v>
      </c>
      <c r="I294" s="2" t="e">
        <f xml:space="preserve"> IF(Calculations!C294 = DefectTypeString,  Calculations!K294, NA())</f>
        <v>#N/A</v>
      </c>
    </row>
    <row r="295" spans="1:9" x14ac:dyDescent="0.25">
      <c r="A295" s="8" t="str">
        <f>Calculations!A295</f>
        <v/>
      </c>
      <c r="B295" s="2" t="str">
        <f t="shared" si="9"/>
        <v/>
      </c>
      <c r="C295" s="10" t="str">
        <f>IFERROR(Calculations!J295,"")</f>
        <v/>
      </c>
      <c r="D295" s="10" t="str">
        <f xml:space="preserve"> IF(OR(Calculations!C295 = "",Calculations!C295 = WorkTypeString),  IFERROR(Calculations!J295,""), NA())</f>
        <v/>
      </c>
      <c r="E295" s="10">
        <f t="array" ref="E295">PERCENTILE(IF(ISERROR(D295:D5294)=FALSE,D295:D5294),CycleTimePercentile)</f>
        <v>0</v>
      </c>
      <c r="F295" s="2" t="e">
        <f xml:space="preserve"> IF(Calculations!C295 = DefectTypeString,  IFERROR(Calculations!J295,""), NA())</f>
        <v>#N/A</v>
      </c>
      <c r="G295" s="10">
        <f t="array" ref="G295">PERCENTILE(IF(ISERROR(F295:F5294)=FALSE,F295:F5294),CycleTimePercentile)</f>
        <v>0</v>
      </c>
      <c r="H295" s="2" t="e">
        <f ca="1" xml:space="preserve"> IF(OR(Calculations!C295 = "",Calculations!C295 = WorkTypeString),  Calculations!K295, NA())</f>
        <v>#N/A</v>
      </c>
      <c r="I295" s="2" t="e">
        <f xml:space="preserve"> IF(Calculations!C295 = DefectTypeString,  Calculations!K295, NA())</f>
        <v>#N/A</v>
      </c>
    </row>
    <row r="296" spans="1:9" x14ac:dyDescent="0.25">
      <c r="A296" s="8" t="str">
        <f>Calculations!A296</f>
        <v/>
      </c>
      <c r="B296" s="2" t="str">
        <f t="shared" si="9"/>
        <v/>
      </c>
      <c r="C296" s="10" t="str">
        <f>IFERROR(Calculations!J296,"")</f>
        <v/>
      </c>
      <c r="D296" s="10" t="str">
        <f xml:space="preserve"> IF(OR(Calculations!C296 = "",Calculations!C296 = WorkTypeString),  IFERROR(Calculations!J296,""), NA())</f>
        <v/>
      </c>
      <c r="E296" s="10">
        <f t="array" ref="E296">PERCENTILE(IF(ISERROR(D296:D5295)=FALSE,D296:D5295),CycleTimePercentile)</f>
        <v>0</v>
      </c>
      <c r="F296" s="2" t="e">
        <f xml:space="preserve"> IF(Calculations!C296 = DefectTypeString,  IFERROR(Calculations!J296,""), NA())</f>
        <v>#N/A</v>
      </c>
      <c r="G296" s="10">
        <f t="array" ref="G296">PERCENTILE(IF(ISERROR(F296:F5295)=FALSE,F296:F5295),CycleTimePercentile)</f>
        <v>0</v>
      </c>
      <c r="H296" s="2" t="e">
        <f ca="1" xml:space="preserve"> IF(OR(Calculations!C296 = "",Calculations!C296 = WorkTypeString),  Calculations!K296, NA())</f>
        <v>#N/A</v>
      </c>
      <c r="I296" s="2" t="e">
        <f xml:space="preserve"> IF(Calculations!C296 = DefectTypeString,  Calculations!K296, NA())</f>
        <v>#N/A</v>
      </c>
    </row>
    <row r="297" spans="1:9" x14ac:dyDescent="0.25">
      <c r="A297" s="8" t="str">
        <f>Calculations!A297</f>
        <v/>
      </c>
      <c r="B297" s="2" t="str">
        <f t="shared" si="9"/>
        <v/>
      </c>
      <c r="C297" s="10" t="str">
        <f>IFERROR(Calculations!J297,"")</f>
        <v/>
      </c>
      <c r="D297" s="10" t="str">
        <f xml:space="preserve"> IF(OR(Calculations!C297 = "",Calculations!C297 = WorkTypeString),  IFERROR(Calculations!J297,""), NA())</f>
        <v/>
      </c>
      <c r="E297" s="10">
        <f t="array" ref="E297">PERCENTILE(IF(ISERROR(D297:D5296)=FALSE,D297:D5296),CycleTimePercentile)</f>
        <v>0</v>
      </c>
      <c r="F297" s="2" t="e">
        <f xml:space="preserve"> IF(Calculations!C297 = DefectTypeString,  IFERROR(Calculations!J297,""), NA())</f>
        <v>#N/A</v>
      </c>
      <c r="G297" s="10">
        <f t="array" ref="G297">PERCENTILE(IF(ISERROR(F297:F5296)=FALSE,F297:F5296),CycleTimePercentile)</f>
        <v>0</v>
      </c>
      <c r="H297" s="2" t="e">
        <f ca="1" xml:space="preserve"> IF(OR(Calculations!C297 = "",Calculations!C297 = WorkTypeString),  Calculations!K297, NA())</f>
        <v>#N/A</v>
      </c>
      <c r="I297" s="2" t="e">
        <f xml:space="preserve"> IF(Calculations!C297 = DefectTypeString,  Calculations!K297, NA())</f>
        <v>#N/A</v>
      </c>
    </row>
    <row r="298" spans="1:9" x14ac:dyDescent="0.25">
      <c r="A298" s="8" t="str">
        <f>Calculations!A298</f>
        <v/>
      </c>
      <c r="B298" s="2" t="str">
        <f t="shared" si="9"/>
        <v/>
      </c>
      <c r="C298" s="10" t="str">
        <f>IFERROR(Calculations!J298,"")</f>
        <v/>
      </c>
      <c r="D298" s="10" t="str">
        <f xml:space="preserve"> IF(OR(Calculations!C298 = "",Calculations!C298 = WorkTypeString),  IFERROR(Calculations!J298,""), NA())</f>
        <v/>
      </c>
      <c r="E298" s="10">
        <f t="array" ref="E298">PERCENTILE(IF(ISERROR(D298:D5297)=FALSE,D298:D5297),CycleTimePercentile)</f>
        <v>0</v>
      </c>
      <c r="F298" s="2" t="e">
        <f xml:space="preserve"> IF(Calculations!C298 = DefectTypeString,  IFERROR(Calculations!J298,""), NA())</f>
        <v>#N/A</v>
      </c>
      <c r="G298" s="10">
        <f t="array" ref="G298">PERCENTILE(IF(ISERROR(F298:F5297)=FALSE,F298:F5297),CycleTimePercentile)</f>
        <v>0</v>
      </c>
      <c r="H298" s="2" t="e">
        <f ca="1" xml:space="preserve"> IF(OR(Calculations!C298 = "",Calculations!C298 = WorkTypeString),  Calculations!K298, NA())</f>
        <v>#N/A</v>
      </c>
      <c r="I298" s="2" t="e">
        <f xml:space="preserve"> IF(Calculations!C298 = DefectTypeString,  Calculations!K298, NA())</f>
        <v>#N/A</v>
      </c>
    </row>
    <row r="299" spans="1:9" x14ac:dyDescent="0.25">
      <c r="A299" s="8" t="str">
        <f>Calculations!A299</f>
        <v/>
      </c>
      <c r="B299" s="2" t="str">
        <f t="shared" si="9"/>
        <v/>
      </c>
      <c r="C299" s="10" t="str">
        <f>IFERROR(Calculations!J299,"")</f>
        <v/>
      </c>
      <c r="D299" s="10" t="str">
        <f xml:space="preserve"> IF(OR(Calculations!C299 = "",Calculations!C299 = WorkTypeString),  IFERROR(Calculations!J299,""), NA())</f>
        <v/>
      </c>
      <c r="E299" s="10">
        <f t="array" ref="E299">PERCENTILE(IF(ISERROR(D299:D5298)=FALSE,D299:D5298),CycleTimePercentile)</f>
        <v>0</v>
      </c>
      <c r="F299" s="2" t="e">
        <f xml:space="preserve"> IF(Calculations!C299 = DefectTypeString,  IFERROR(Calculations!J299,""), NA())</f>
        <v>#N/A</v>
      </c>
      <c r="G299" s="10">
        <f t="array" ref="G299">PERCENTILE(IF(ISERROR(F299:F5298)=FALSE,F299:F5298),CycleTimePercentile)</f>
        <v>0</v>
      </c>
      <c r="H299" s="2" t="e">
        <f ca="1" xml:space="preserve"> IF(OR(Calculations!C299 = "",Calculations!C299 = WorkTypeString),  Calculations!K299, NA())</f>
        <v>#N/A</v>
      </c>
      <c r="I299" s="2" t="e">
        <f xml:space="preserve"> IF(Calculations!C299 = DefectTypeString,  Calculations!K299, NA())</f>
        <v>#N/A</v>
      </c>
    </row>
    <row r="300" spans="1:9" x14ac:dyDescent="0.25">
      <c r="A300" s="8" t="str">
        <f>Calculations!A300</f>
        <v/>
      </c>
      <c r="B300" s="2" t="str">
        <f t="shared" si="9"/>
        <v/>
      </c>
      <c r="C300" s="10" t="str">
        <f>IFERROR(Calculations!J300,"")</f>
        <v/>
      </c>
      <c r="D300" s="10" t="str">
        <f xml:space="preserve"> IF(OR(Calculations!C300 = "",Calculations!C300 = WorkTypeString),  IFERROR(Calculations!J300,""), NA())</f>
        <v/>
      </c>
      <c r="E300" s="10">
        <f t="array" ref="E300">PERCENTILE(IF(ISERROR(D300:D5299)=FALSE,D300:D5299),CycleTimePercentile)</f>
        <v>0</v>
      </c>
      <c r="F300" s="2" t="e">
        <f xml:space="preserve"> IF(Calculations!C300 = DefectTypeString,  IFERROR(Calculations!J300,""), NA())</f>
        <v>#N/A</v>
      </c>
      <c r="G300" s="10">
        <f t="array" ref="G300">PERCENTILE(IF(ISERROR(F300:F5299)=FALSE,F300:F5299),CycleTimePercentile)</f>
        <v>0</v>
      </c>
      <c r="H300" s="2" t="e">
        <f ca="1" xml:space="preserve"> IF(OR(Calculations!C300 = "",Calculations!C300 = WorkTypeString),  Calculations!K300, NA())</f>
        <v>#N/A</v>
      </c>
      <c r="I300" s="2" t="e">
        <f xml:space="preserve"> IF(Calculations!C300 = DefectTypeString,  Calculations!K300, NA())</f>
        <v>#N/A</v>
      </c>
    </row>
    <row r="301" spans="1:9" x14ac:dyDescent="0.25">
      <c r="A301" s="8" t="str">
        <f>Calculations!A301</f>
        <v/>
      </c>
      <c r="B301" s="2" t="str">
        <f t="shared" si="9"/>
        <v/>
      </c>
      <c r="C301" s="10" t="str">
        <f>IFERROR(Calculations!J301,"")</f>
        <v/>
      </c>
      <c r="D301" s="10" t="str">
        <f xml:space="preserve"> IF(OR(Calculations!C301 = "",Calculations!C301 = WorkTypeString),  IFERROR(Calculations!J301,""), NA())</f>
        <v/>
      </c>
      <c r="E301" s="10">
        <f t="array" ref="E301">PERCENTILE(IF(ISERROR(D301:D5300)=FALSE,D301:D5300),CycleTimePercentile)</f>
        <v>0</v>
      </c>
      <c r="F301" s="2" t="e">
        <f xml:space="preserve"> IF(Calculations!C301 = DefectTypeString,  IFERROR(Calculations!J301,""), NA())</f>
        <v>#N/A</v>
      </c>
      <c r="G301" s="10">
        <f t="array" ref="G301">PERCENTILE(IF(ISERROR(F301:F5300)=FALSE,F301:F5300),CycleTimePercentile)</f>
        <v>0</v>
      </c>
      <c r="H301" s="2" t="e">
        <f ca="1" xml:space="preserve"> IF(OR(Calculations!C301 = "",Calculations!C301 = WorkTypeString),  Calculations!K301, NA())</f>
        <v>#N/A</v>
      </c>
      <c r="I301" s="2" t="e">
        <f xml:space="preserve"> IF(Calculations!C301 = DefectTypeString,  Calculations!K301, NA())</f>
        <v>#N/A</v>
      </c>
    </row>
    <row r="302" spans="1:9" x14ac:dyDescent="0.25">
      <c r="A302" s="8" t="str">
        <f>Calculations!A302</f>
        <v/>
      </c>
      <c r="B302" s="2" t="str">
        <f t="shared" si="9"/>
        <v/>
      </c>
      <c r="C302" s="10" t="str">
        <f>IFERROR(Calculations!J302,"")</f>
        <v/>
      </c>
      <c r="D302" s="10" t="str">
        <f xml:space="preserve"> IF(OR(Calculations!C302 = "",Calculations!C302 = WorkTypeString),  IFERROR(Calculations!J302,""), NA())</f>
        <v/>
      </c>
      <c r="E302" s="10">
        <f t="array" ref="E302">PERCENTILE(IF(ISERROR(D302:D5301)=FALSE,D302:D5301),CycleTimePercentile)</f>
        <v>0</v>
      </c>
      <c r="F302" s="2" t="e">
        <f xml:space="preserve"> IF(Calculations!C302 = DefectTypeString,  IFERROR(Calculations!J302,""), NA())</f>
        <v>#N/A</v>
      </c>
      <c r="G302" s="10">
        <f t="array" ref="G302">PERCENTILE(IF(ISERROR(F302:F5301)=FALSE,F302:F5301),CycleTimePercentile)</f>
        <v>0</v>
      </c>
      <c r="H302" s="2" t="e">
        <f ca="1" xml:space="preserve"> IF(OR(Calculations!C302 = "",Calculations!C302 = WorkTypeString),  Calculations!K302, NA())</f>
        <v>#N/A</v>
      </c>
      <c r="I302" s="2" t="e">
        <f xml:space="preserve"> IF(Calculations!C302 = DefectTypeString,  Calculations!K302, NA())</f>
        <v>#N/A</v>
      </c>
    </row>
    <row r="303" spans="1:9" x14ac:dyDescent="0.25">
      <c r="A303" s="8" t="str">
        <f>Calculations!A303</f>
        <v/>
      </c>
      <c r="B303" s="2" t="str">
        <f t="shared" si="9"/>
        <v/>
      </c>
      <c r="C303" s="10" t="str">
        <f>IFERROR(Calculations!J303,"")</f>
        <v/>
      </c>
      <c r="D303" s="10" t="str">
        <f xml:space="preserve"> IF(OR(Calculations!C303 = "",Calculations!C303 = WorkTypeString),  IFERROR(Calculations!J303,""), NA())</f>
        <v/>
      </c>
      <c r="E303" s="10">
        <f t="array" ref="E303">PERCENTILE(IF(ISERROR(D303:D5302)=FALSE,D303:D5302),CycleTimePercentile)</f>
        <v>0</v>
      </c>
      <c r="F303" s="2" t="e">
        <f xml:space="preserve"> IF(Calculations!C303 = DefectTypeString,  IFERROR(Calculations!J303,""), NA())</f>
        <v>#N/A</v>
      </c>
      <c r="G303" s="10">
        <f t="array" ref="G303">PERCENTILE(IF(ISERROR(F303:F5302)=FALSE,F303:F5302),CycleTimePercentile)</f>
        <v>0</v>
      </c>
      <c r="H303" s="2" t="e">
        <f ca="1" xml:space="preserve"> IF(OR(Calculations!C303 = "",Calculations!C303 = WorkTypeString),  Calculations!K303, NA())</f>
        <v>#N/A</v>
      </c>
      <c r="I303" s="2" t="e">
        <f xml:space="preserve"> IF(Calculations!C303 = DefectTypeString,  Calculations!K303, NA())</f>
        <v>#N/A</v>
      </c>
    </row>
    <row r="304" spans="1:9" x14ac:dyDescent="0.25">
      <c r="A304" s="8" t="str">
        <f>Calculations!A304</f>
        <v/>
      </c>
      <c r="B304" s="2" t="str">
        <f t="shared" si="9"/>
        <v/>
      </c>
      <c r="C304" s="10" t="str">
        <f>IFERROR(Calculations!J304,"")</f>
        <v/>
      </c>
      <c r="D304" s="10" t="str">
        <f xml:space="preserve"> IF(OR(Calculations!C304 = "",Calculations!C304 = WorkTypeString),  IFERROR(Calculations!J304,""), NA())</f>
        <v/>
      </c>
      <c r="E304" s="10">
        <f t="array" ref="E304">PERCENTILE(IF(ISERROR(D304:D5303)=FALSE,D304:D5303),CycleTimePercentile)</f>
        <v>0</v>
      </c>
      <c r="F304" s="2" t="e">
        <f xml:space="preserve"> IF(Calculations!C304 = DefectTypeString,  IFERROR(Calculations!J304,""), NA())</f>
        <v>#N/A</v>
      </c>
      <c r="G304" s="10">
        <f t="array" ref="G304">PERCENTILE(IF(ISERROR(F304:F5303)=FALSE,F304:F5303),CycleTimePercentile)</f>
        <v>0</v>
      </c>
      <c r="H304" s="2" t="e">
        <f ca="1" xml:space="preserve"> IF(OR(Calculations!C304 = "",Calculations!C304 = WorkTypeString),  Calculations!K304, NA())</f>
        <v>#N/A</v>
      </c>
      <c r="I304" s="2" t="e">
        <f xml:space="preserve"> IF(Calculations!C304 = DefectTypeString,  Calculations!K304, NA())</f>
        <v>#N/A</v>
      </c>
    </row>
    <row r="305" spans="1:9" x14ac:dyDescent="0.25">
      <c r="A305" s="8" t="str">
        <f>Calculations!A305</f>
        <v/>
      </c>
      <c r="B305" s="2" t="str">
        <f t="shared" si="9"/>
        <v/>
      </c>
      <c r="C305" s="10" t="str">
        <f>IFERROR(Calculations!J305,"")</f>
        <v/>
      </c>
      <c r="D305" s="10" t="str">
        <f xml:space="preserve"> IF(OR(Calculations!C305 = "",Calculations!C305 = WorkTypeString),  IFERROR(Calculations!J305,""), NA())</f>
        <v/>
      </c>
      <c r="E305" s="10">
        <f t="array" ref="E305">PERCENTILE(IF(ISERROR(D305:D5304)=FALSE,D305:D5304),CycleTimePercentile)</f>
        <v>0</v>
      </c>
      <c r="F305" s="2" t="e">
        <f xml:space="preserve"> IF(Calculations!C305 = DefectTypeString,  IFERROR(Calculations!J305,""), NA())</f>
        <v>#N/A</v>
      </c>
      <c r="G305" s="10">
        <f t="array" ref="G305">PERCENTILE(IF(ISERROR(F305:F5304)=FALSE,F305:F5304),CycleTimePercentile)</f>
        <v>0</v>
      </c>
      <c r="H305" s="2" t="e">
        <f ca="1" xml:space="preserve"> IF(OR(Calculations!C305 = "",Calculations!C305 = WorkTypeString),  Calculations!K305, NA())</f>
        <v>#N/A</v>
      </c>
      <c r="I305" s="2" t="e">
        <f xml:space="preserve"> IF(Calculations!C305 = DefectTypeString,  Calculations!K305, NA())</f>
        <v>#N/A</v>
      </c>
    </row>
    <row r="306" spans="1:9" x14ac:dyDescent="0.25">
      <c r="A306" s="8" t="str">
        <f>Calculations!A306</f>
        <v/>
      </c>
      <c r="B306" s="2" t="str">
        <f t="shared" si="9"/>
        <v/>
      </c>
      <c r="C306" s="10" t="str">
        <f>IFERROR(Calculations!J306,"")</f>
        <v/>
      </c>
      <c r="D306" s="10" t="str">
        <f xml:space="preserve"> IF(OR(Calculations!C306 = "",Calculations!C306 = WorkTypeString),  IFERROR(Calculations!J306,""), NA())</f>
        <v/>
      </c>
      <c r="E306" s="10">
        <f t="array" ref="E306">PERCENTILE(IF(ISERROR(D306:D5305)=FALSE,D306:D5305),CycleTimePercentile)</f>
        <v>0</v>
      </c>
      <c r="F306" s="2" t="e">
        <f xml:space="preserve"> IF(Calculations!C306 = DefectTypeString,  IFERROR(Calculations!J306,""), NA())</f>
        <v>#N/A</v>
      </c>
      <c r="G306" s="10">
        <f t="array" ref="G306">PERCENTILE(IF(ISERROR(F306:F5305)=FALSE,F306:F5305),CycleTimePercentile)</f>
        <v>0</v>
      </c>
      <c r="H306" s="2" t="e">
        <f ca="1" xml:space="preserve"> IF(OR(Calculations!C306 = "",Calculations!C306 = WorkTypeString),  Calculations!K306, NA())</f>
        <v>#N/A</v>
      </c>
      <c r="I306" s="2" t="e">
        <f xml:space="preserve"> IF(Calculations!C306 = DefectTypeString,  Calculations!K306, NA())</f>
        <v>#N/A</v>
      </c>
    </row>
    <row r="307" spans="1:9" x14ac:dyDescent="0.25">
      <c r="A307" s="8" t="str">
        <f>Calculations!A307</f>
        <v/>
      </c>
      <c r="B307" s="2" t="str">
        <f t="shared" si="9"/>
        <v/>
      </c>
      <c r="C307" s="10" t="str">
        <f>IFERROR(Calculations!J307,"")</f>
        <v/>
      </c>
      <c r="D307" s="10" t="str">
        <f xml:space="preserve"> IF(OR(Calculations!C307 = "",Calculations!C307 = WorkTypeString),  IFERROR(Calculations!J307,""), NA())</f>
        <v/>
      </c>
      <c r="E307" s="10">
        <f t="array" ref="E307">PERCENTILE(IF(ISERROR(D307:D5306)=FALSE,D307:D5306),CycleTimePercentile)</f>
        <v>0</v>
      </c>
      <c r="F307" s="2" t="e">
        <f xml:space="preserve"> IF(Calculations!C307 = DefectTypeString,  IFERROR(Calculations!J307,""), NA())</f>
        <v>#N/A</v>
      </c>
      <c r="G307" s="10">
        <f t="array" ref="G307">PERCENTILE(IF(ISERROR(F307:F5306)=FALSE,F307:F5306),CycleTimePercentile)</f>
        <v>0</v>
      </c>
      <c r="H307" s="2" t="e">
        <f ca="1" xml:space="preserve"> IF(OR(Calculations!C307 = "",Calculations!C307 = WorkTypeString),  Calculations!K307, NA())</f>
        <v>#N/A</v>
      </c>
      <c r="I307" s="2" t="e">
        <f xml:space="preserve"> IF(Calculations!C307 = DefectTypeString,  Calculations!K307, NA())</f>
        <v>#N/A</v>
      </c>
    </row>
    <row r="308" spans="1:9" x14ac:dyDescent="0.25">
      <c r="A308" s="8" t="str">
        <f>Calculations!A308</f>
        <v/>
      </c>
      <c r="B308" s="2" t="str">
        <f t="shared" si="9"/>
        <v/>
      </c>
      <c r="C308" s="10" t="str">
        <f>IFERROR(Calculations!J308,"")</f>
        <v/>
      </c>
      <c r="D308" s="10" t="str">
        <f xml:space="preserve"> IF(OR(Calculations!C308 = "",Calculations!C308 = WorkTypeString),  IFERROR(Calculations!J308,""), NA())</f>
        <v/>
      </c>
      <c r="E308" s="10">
        <f t="array" ref="E308">PERCENTILE(IF(ISERROR(D308:D5307)=FALSE,D308:D5307),CycleTimePercentile)</f>
        <v>0</v>
      </c>
      <c r="F308" s="2" t="e">
        <f xml:space="preserve"> IF(Calculations!C308 = DefectTypeString,  IFERROR(Calculations!J308,""), NA())</f>
        <v>#N/A</v>
      </c>
      <c r="G308" s="10">
        <f t="array" ref="G308">PERCENTILE(IF(ISERROR(F308:F5307)=FALSE,F308:F5307),CycleTimePercentile)</f>
        <v>0</v>
      </c>
      <c r="H308" s="2" t="e">
        <f ca="1" xml:space="preserve"> IF(OR(Calculations!C308 = "",Calculations!C308 = WorkTypeString),  Calculations!K308, NA())</f>
        <v>#N/A</v>
      </c>
      <c r="I308" s="2" t="e">
        <f xml:space="preserve"> IF(Calculations!C308 = DefectTypeString,  Calculations!K308, NA())</f>
        <v>#N/A</v>
      </c>
    </row>
    <row r="309" spans="1:9" x14ac:dyDescent="0.25">
      <c r="A309" s="8" t="str">
        <f>Calculations!A309</f>
        <v/>
      </c>
      <c r="B309" s="2" t="str">
        <f t="shared" si="9"/>
        <v/>
      </c>
      <c r="C309" s="10" t="str">
        <f>IFERROR(Calculations!J309,"")</f>
        <v/>
      </c>
      <c r="D309" s="10" t="str">
        <f xml:space="preserve"> IF(OR(Calculations!C309 = "",Calculations!C309 = WorkTypeString),  IFERROR(Calculations!J309,""), NA())</f>
        <v/>
      </c>
      <c r="E309" s="10">
        <f t="array" ref="E309">PERCENTILE(IF(ISERROR(D309:D5308)=FALSE,D309:D5308),CycleTimePercentile)</f>
        <v>0</v>
      </c>
      <c r="F309" s="2" t="e">
        <f xml:space="preserve"> IF(Calculations!C309 = DefectTypeString,  IFERROR(Calculations!J309,""), NA())</f>
        <v>#N/A</v>
      </c>
      <c r="G309" s="10">
        <f t="array" ref="G309">PERCENTILE(IF(ISERROR(F309:F5308)=FALSE,F309:F5308),CycleTimePercentile)</f>
        <v>0</v>
      </c>
      <c r="H309" s="2" t="e">
        <f ca="1" xml:space="preserve"> IF(OR(Calculations!C309 = "",Calculations!C309 = WorkTypeString),  Calculations!K309, NA())</f>
        <v>#N/A</v>
      </c>
      <c r="I309" s="2" t="e">
        <f xml:space="preserve"> IF(Calculations!C309 = DefectTypeString,  Calculations!K309, NA())</f>
        <v>#N/A</v>
      </c>
    </row>
    <row r="310" spans="1:9" x14ac:dyDescent="0.25">
      <c r="A310" s="8" t="str">
        <f>Calculations!A310</f>
        <v/>
      </c>
      <c r="B310" s="2" t="str">
        <f t="shared" si="9"/>
        <v/>
      </c>
      <c r="C310" s="10" t="str">
        <f>IFERROR(Calculations!J310,"")</f>
        <v/>
      </c>
      <c r="D310" s="10" t="str">
        <f xml:space="preserve"> IF(OR(Calculations!C310 = "",Calculations!C310 = WorkTypeString),  IFERROR(Calculations!J310,""), NA())</f>
        <v/>
      </c>
      <c r="E310" s="10">
        <f t="array" ref="E310">PERCENTILE(IF(ISERROR(D310:D5309)=FALSE,D310:D5309),CycleTimePercentile)</f>
        <v>0</v>
      </c>
      <c r="F310" s="2" t="e">
        <f xml:space="preserve"> IF(Calculations!C310 = DefectTypeString,  IFERROR(Calculations!J310,""), NA())</f>
        <v>#N/A</v>
      </c>
      <c r="G310" s="10">
        <f t="array" ref="G310">PERCENTILE(IF(ISERROR(F310:F5309)=FALSE,F310:F5309),CycleTimePercentile)</f>
        <v>0</v>
      </c>
      <c r="H310" s="2" t="e">
        <f ca="1" xml:space="preserve"> IF(OR(Calculations!C310 = "",Calculations!C310 = WorkTypeString),  Calculations!K310, NA())</f>
        <v>#N/A</v>
      </c>
      <c r="I310" s="2" t="e">
        <f xml:space="preserve"> IF(Calculations!C310 = DefectTypeString,  Calculations!K310, NA())</f>
        <v>#N/A</v>
      </c>
    </row>
    <row r="311" spans="1:9" x14ac:dyDescent="0.25">
      <c r="A311" s="8" t="str">
        <f>Calculations!A311</f>
        <v/>
      </c>
      <c r="B311" s="2" t="str">
        <f t="shared" si="9"/>
        <v/>
      </c>
      <c r="C311" s="10" t="str">
        <f>IFERROR(Calculations!J311,"")</f>
        <v/>
      </c>
      <c r="D311" s="10" t="str">
        <f xml:space="preserve"> IF(OR(Calculations!C311 = "",Calculations!C311 = WorkTypeString),  IFERROR(Calculations!J311,""), NA())</f>
        <v/>
      </c>
      <c r="E311" s="10">
        <f t="array" ref="E311">PERCENTILE(IF(ISERROR(D311:D5310)=FALSE,D311:D5310),CycleTimePercentile)</f>
        <v>0</v>
      </c>
      <c r="F311" s="2" t="e">
        <f xml:space="preserve"> IF(Calculations!C311 = DefectTypeString,  IFERROR(Calculations!J311,""), NA())</f>
        <v>#N/A</v>
      </c>
      <c r="G311" s="10">
        <f t="array" ref="G311">PERCENTILE(IF(ISERROR(F311:F5310)=FALSE,F311:F5310),CycleTimePercentile)</f>
        <v>0</v>
      </c>
      <c r="H311" s="2" t="e">
        <f ca="1" xml:space="preserve"> IF(OR(Calculations!C311 = "",Calculations!C311 = WorkTypeString),  Calculations!K311, NA())</f>
        <v>#N/A</v>
      </c>
      <c r="I311" s="2" t="e">
        <f xml:space="preserve"> IF(Calculations!C311 = DefectTypeString,  Calculations!K311, NA())</f>
        <v>#N/A</v>
      </c>
    </row>
    <row r="312" spans="1:9" x14ac:dyDescent="0.25">
      <c r="A312" s="8" t="str">
        <f>Calculations!A312</f>
        <v/>
      </c>
      <c r="B312" s="2" t="str">
        <f t="shared" si="9"/>
        <v/>
      </c>
      <c r="C312" s="10" t="str">
        <f>IFERROR(Calculations!J312,"")</f>
        <v/>
      </c>
      <c r="D312" s="10" t="str">
        <f xml:space="preserve"> IF(OR(Calculations!C312 = "",Calculations!C312 = WorkTypeString),  IFERROR(Calculations!J312,""), NA())</f>
        <v/>
      </c>
      <c r="E312" s="10">
        <f t="array" ref="E312">PERCENTILE(IF(ISERROR(D312:D5311)=FALSE,D312:D5311),CycleTimePercentile)</f>
        <v>0</v>
      </c>
      <c r="F312" s="2" t="e">
        <f xml:space="preserve"> IF(Calculations!C312 = DefectTypeString,  IFERROR(Calculations!J312,""), NA())</f>
        <v>#N/A</v>
      </c>
      <c r="G312" s="10">
        <f t="array" ref="G312">PERCENTILE(IF(ISERROR(F312:F5311)=FALSE,F312:F5311),CycleTimePercentile)</f>
        <v>0</v>
      </c>
      <c r="H312" s="2" t="e">
        <f ca="1" xml:space="preserve"> IF(OR(Calculations!C312 = "",Calculations!C312 = WorkTypeString),  Calculations!K312, NA())</f>
        <v>#N/A</v>
      </c>
      <c r="I312" s="2" t="e">
        <f xml:space="preserve"> IF(Calculations!C312 = DefectTypeString,  Calculations!K312, NA())</f>
        <v>#N/A</v>
      </c>
    </row>
    <row r="313" spans="1:9" x14ac:dyDescent="0.25">
      <c r="A313" s="8" t="str">
        <f>Calculations!A313</f>
        <v/>
      </c>
      <c r="B313" s="2" t="str">
        <f t="shared" si="9"/>
        <v/>
      </c>
      <c r="C313" s="10" t="str">
        <f>IFERROR(Calculations!J313,"")</f>
        <v/>
      </c>
      <c r="D313" s="10" t="str">
        <f xml:space="preserve"> IF(OR(Calculations!C313 = "",Calculations!C313 = WorkTypeString),  IFERROR(Calculations!J313,""), NA())</f>
        <v/>
      </c>
      <c r="E313" s="10">
        <f t="array" ref="E313">PERCENTILE(IF(ISERROR(D313:D5312)=FALSE,D313:D5312),CycleTimePercentile)</f>
        <v>0</v>
      </c>
      <c r="F313" s="2" t="e">
        <f xml:space="preserve"> IF(Calculations!C313 = DefectTypeString,  IFERROR(Calculations!J313,""), NA())</f>
        <v>#N/A</v>
      </c>
      <c r="G313" s="10">
        <f t="array" ref="G313">PERCENTILE(IF(ISERROR(F313:F5312)=FALSE,F313:F5312),CycleTimePercentile)</f>
        <v>0</v>
      </c>
      <c r="H313" s="2" t="e">
        <f ca="1" xml:space="preserve"> IF(OR(Calculations!C313 = "",Calculations!C313 = WorkTypeString),  Calculations!K313, NA())</f>
        <v>#N/A</v>
      </c>
      <c r="I313" s="2" t="e">
        <f xml:space="preserve"> IF(Calculations!C313 = DefectTypeString,  Calculations!K313, NA())</f>
        <v>#N/A</v>
      </c>
    </row>
    <row r="314" spans="1:9" x14ac:dyDescent="0.25">
      <c r="A314" s="8" t="str">
        <f>Calculations!A314</f>
        <v/>
      </c>
      <c r="B314" s="2" t="str">
        <f t="shared" si="9"/>
        <v/>
      </c>
      <c r="C314" s="10" t="str">
        <f>IFERROR(Calculations!J314,"")</f>
        <v/>
      </c>
      <c r="D314" s="10" t="str">
        <f xml:space="preserve"> IF(OR(Calculations!C314 = "",Calculations!C314 = WorkTypeString),  IFERROR(Calculations!J314,""), NA())</f>
        <v/>
      </c>
      <c r="E314" s="10">
        <f t="array" ref="E314">PERCENTILE(IF(ISERROR(D314:D5313)=FALSE,D314:D5313),CycleTimePercentile)</f>
        <v>0</v>
      </c>
      <c r="F314" s="2" t="e">
        <f xml:space="preserve"> IF(Calculations!C314 = DefectTypeString,  IFERROR(Calculations!J314,""), NA())</f>
        <v>#N/A</v>
      </c>
      <c r="G314" s="10">
        <f t="array" ref="G314">PERCENTILE(IF(ISERROR(F314:F5313)=FALSE,F314:F5313),CycleTimePercentile)</f>
        <v>0</v>
      </c>
      <c r="H314" s="2" t="e">
        <f ca="1" xml:space="preserve"> IF(OR(Calculations!C314 = "",Calculations!C314 = WorkTypeString),  Calculations!K314, NA())</f>
        <v>#N/A</v>
      </c>
      <c r="I314" s="2" t="e">
        <f xml:space="preserve"> IF(Calculations!C314 = DefectTypeString,  Calculations!K314, NA())</f>
        <v>#N/A</v>
      </c>
    </row>
    <row r="315" spans="1:9" x14ac:dyDescent="0.25">
      <c r="A315" s="8" t="str">
        <f>Calculations!A315</f>
        <v/>
      </c>
      <c r="B315" s="2" t="str">
        <f t="shared" si="9"/>
        <v/>
      </c>
      <c r="C315" s="10" t="str">
        <f>IFERROR(Calculations!J315,"")</f>
        <v/>
      </c>
      <c r="D315" s="10" t="str">
        <f xml:space="preserve"> IF(OR(Calculations!C315 = "",Calculations!C315 = WorkTypeString),  IFERROR(Calculations!J315,""), NA())</f>
        <v/>
      </c>
      <c r="E315" s="10">
        <f t="array" ref="E315">PERCENTILE(IF(ISERROR(D315:D5314)=FALSE,D315:D5314),CycleTimePercentile)</f>
        <v>0</v>
      </c>
      <c r="F315" s="2" t="e">
        <f xml:space="preserve"> IF(Calculations!C315 = DefectTypeString,  IFERROR(Calculations!J315,""), NA())</f>
        <v>#N/A</v>
      </c>
      <c r="G315" s="10">
        <f t="array" ref="G315">PERCENTILE(IF(ISERROR(F315:F5314)=FALSE,F315:F5314),CycleTimePercentile)</f>
        <v>0</v>
      </c>
      <c r="H315" s="2" t="e">
        <f ca="1" xml:space="preserve"> IF(OR(Calculations!C315 = "",Calculations!C315 = WorkTypeString),  Calculations!K315, NA())</f>
        <v>#N/A</v>
      </c>
      <c r="I315" s="2" t="e">
        <f xml:space="preserve"> IF(Calculations!C315 = DefectTypeString,  Calculations!K315, NA())</f>
        <v>#N/A</v>
      </c>
    </row>
    <row r="316" spans="1:9" x14ac:dyDescent="0.25">
      <c r="A316" s="8" t="str">
        <f>Calculations!A316</f>
        <v/>
      </c>
      <c r="B316" s="2" t="str">
        <f t="shared" si="9"/>
        <v/>
      </c>
      <c r="C316" s="10" t="str">
        <f>IFERROR(Calculations!J316,"")</f>
        <v/>
      </c>
      <c r="D316" s="10" t="str">
        <f xml:space="preserve"> IF(OR(Calculations!C316 = "",Calculations!C316 = WorkTypeString),  IFERROR(Calculations!J316,""), NA())</f>
        <v/>
      </c>
      <c r="E316" s="10">
        <f t="array" ref="E316">PERCENTILE(IF(ISERROR(D316:D5315)=FALSE,D316:D5315),CycleTimePercentile)</f>
        <v>0</v>
      </c>
      <c r="F316" s="2" t="e">
        <f xml:space="preserve"> IF(Calculations!C316 = DefectTypeString,  IFERROR(Calculations!J316,""), NA())</f>
        <v>#N/A</v>
      </c>
      <c r="G316" s="10">
        <f t="array" ref="G316">PERCENTILE(IF(ISERROR(F316:F5315)=FALSE,F316:F5315),CycleTimePercentile)</f>
        <v>0</v>
      </c>
      <c r="H316" s="2" t="e">
        <f ca="1" xml:space="preserve"> IF(OR(Calculations!C316 = "",Calculations!C316 = WorkTypeString),  Calculations!K316, NA())</f>
        <v>#N/A</v>
      </c>
      <c r="I316" s="2" t="e">
        <f xml:space="preserve"> IF(Calculations!C316 = DefectTypeString,  Calculations!K316, NA())</f>
        <v>#N/A</v>
      </c>
    </row>
    <row r="317" spans="1:9" x14ac:dyDescent="0.25">
      <c r="A317" s="8" t="str">
        <f>Calculations!A317</f>
        <v/>
      </c>
      <c r="B317" s="2" t="str">
        <f t="shared" si="9"/>
        <v/>
      </c>
      <c r="C317" s="10" t="str">
        <f>IFERROR(Calculations!J317,"")</f>
        <v/>
      </c>
      <c r="D317" s="10" t="str">
        <f xml:space="preserve"> IF(OR(Calculations!C317 = "",Calculations!C317 = WorkTypeString),  IFERROR(Calculations!J317,""), NA())</f>
        <v/>
      </c>
      <c r="E317" s="10">
        <f t="array" ref="E317">PERCENTILE(IF(ISERROR(D317:D5316)=FALSE,D317:D5316),CycleTimePercentile)</f>
        <v>0</v>
      </c>
      <c r="F317" s="2" t="e">
        <f xml:space="preserve"> IF(Calculations!C317 = DefectTypeString,  IFERROR(Calculations!J317,""), NA())</f>
        <v>#N/A</v>
      </c>
      <c r="G317" s="10">
        <f t="array" ref="G317">PERCENTILE(IF(ISERROR(F317:F5316)=FALSE,F317:F5316),CycleTimePercentile)</f>
        <v>0</v>
      </c>
      <c r="H317" s="2" t="e">
        <f ca="1" xml:space="preserve"> IF(OR(Calculations!C317 = "",Calculations!C317 = WorkTypeString),  Calculations!K317, NA())</f>
        <v>#N/A</v>
      </c>
      <c r="I317" s="2" t="e">
        <f xml:space="preserve"> IF(Calculations!C317 = DefectTypeString,  Calculations!K317, NA())</f>
        <v>#N/A</v>
      </c>
    </row>
    <row r="318" spans="1:9" x14ac:dyDescent="0.25">
      <c r="A318" s="8" t="str">
        <f>Calculations!A318</f>
        <v/>
      </c>
      <c r="B318" s="2" t="str">
        <f t="shared" si="9"/>
        <v/>
      </c>
      <c r="C318" s="10" t="str">
        <f>IFERROR(Calculations!J318,"")</f>
        <v/>
      </c>
      <c r="D318" s="10" t="str">
        <f xml:space="preserve"> IF(OR(Calculations!C318 = "",Calculations!C318 = WorkTypeString),  IFERROR(Calculations!J318,""), NA())</f>
        <v/>
      </c>
      <c r="E318" s="10">
        <f t="array" ref="E318">PERCENTILE(IF(ISERROR(D318:D5317)=FALSE,D318:D5317),CycleTimePercentile)</f>
        <v>0</v>
      </c>
      <c r="F318" s="2" t="e">
        <f xml:space="preserve"> IF(Calculations!C318 = DefectTypeString,  IFERROR(Calculations!J318,""), NA())</f>
        <v>#N/A</v>
      </c>
      <c r="G318" s="10">
        <f t="array" ref="G318">PERCENTILE(IF(ISERROR(F318:F5317)=FALSE,F318:F5317),CycleTimePercentile)</f>
        <v>0</v>
      </c>
      <c r="H318" s="2" t="e">
        <f ca="1" xml:space="preserve"> IF(OR(Calculations!C318 = "",Calculations!C318 = WorkTypeString),  Calculations!K318, NA())</f>
        <v>#N/A</v>
      </c>
      <c r="I318" s="2" t="e">
        <f xml:space="preserve"> IF(Calculations!C318 = DefectTypeString,  Calculations!K318, NA())</f>
        <v>#N/A</v>
      </c>
    </row>
    <row r="319" spans="1:9" x14ac:dyDescent="0.25">
      <c r="A319" s="8" t="str">
        <f>Calculations!A319</f>
        <v/>
      </c>
      <c r="B319" s="2" t="str">
        <f t="shared" si="9"/>
        <v/>
      </c>
      <c r="C319" s="10" t="str">
        <f>IFERROR(Calculations!J319,"")</f>
        <v/>
      </c>
      <c r="D319" s="10" t="str">
        <f xml:space="preserve"> IF(OR(Calculations!C319 = "",Calculations!C319 = WorkTypeString),  IFERROR(Calculations!J319,""), NA())</f>
        <v/>
      </c>
      <c r="E319" s="10">
        <f t="array" ref="E319">PERCENTILE(IF(ISERROR(D319:D5318)=FALSE,D319:D5318),CycleTimePercentile)</f>
        <v>0</v>
      </c>
      <c r="F319" s="2" t="e">
        <f xml:space="preserve"> IF(Calculations!C319 = DefectTypeString,  IFERROR(Calculations!J319,""), NA())</f>
        <v>#N/A</v>
      </c>
      <c r="G319" s="10">
        <f t="array" ref="G319">PERCENTILE(IF(ISERROR(F319:F5318)=FALSE,F319:F5318),CycleTimePercentile)</f>
        <v>0</v>
      </c>
      <c r="H319" s="2" t="e">
        <f ca="1" xml:space="preserve"> IF(OR(Calculations!C319 = "",Calculations!C319 = WorkTypeString),  Calculations!K319, NA())</f>
        <v>#N/A</v>
      </c>
      <c r="I319" s="2" t="e">
        <f xml:space="preserve"> IF(Calculations!C319 = DefectTypeString,  Calculations!K319, NA())</f>
        <v>#N/A</v>
      </c>
    </row>
    <row r="320" spans="1:9" x14ac:dyDescent="0.25">
      <c r="A320" s="8" t="str">
        <f>Calculations!A320</f>
        <v/>
      </c>
      <c r="B320" s="2" t="str">
        <f t="shared" si="9"/>
        <v/>
      </c>
      <c r="C320" s="10" t="str">
        <f>IFERROR(Calculations!J320,"")</f>
        <v/>
      </c>
      <c r="D320" s="10" t="str">
        <f xml:space="preserve"> IF(OR(Calculations!C320 = "",Calculations!C320 = WorkTypeString),  IFERROR(Calculations!J320,""), NA())</f>
        <v/>
      </c>
      <c r="E320" s="10">
        <f t="array" ref="E320">PERCENTILE(IF(ISERROR(D320:D5319)=FALSE,D320:D5319),CycleTimePercentile)</f>
        <v>0</v>
      </c>
      <c r="F320" s="2" t="e">
        <f xml:space="preserve"> IF(Calculations!C320 = DefectTypeString,  IFERROR(Calculations!J320,""), NA())</f>
        <v>#N/A</v>
      </c>
      <c r="G320" s="10">
        <f t="array" ref="G320">PERCENTILE(IF(ISERROR(F320:F5319)=FALSE,F320:F5319),CycleTimePercentile)</f>
        <v>0</v>
      </c>
      <c r="H320" s="2" t="e">
        <f ca="1" xml:space="preserve"> IF(OR(Calculations!C320 = "",Calculations!C320 = WorkTypeString),  Calculations!K320, NA())</f>
        <v>#N/A</v>
      </c>
      <c r="I320" s="2" t="e">
        <f xml:space="preserve"> IF(Calculations!C320 = DefectTypeString,  Calculations!K320, NA())</f>
        <v>#N/A</v>
      </c>
    </row>
    <row r="321" spans="1:9" x14ac:dyDescent="0.25">
      <c r="A321" s="8" t="str">
        <f>Calculations!A321</f>
        <v/>
      </c>
      <c r="B321" s="2" t="str">
        <f t="shared" si="9"/>
        <v/>
      </c>
      <c r="C321" s="10" t="str">
        <f>IFERROR(Calculations!J321,"")</f>
        <v/>
      </c>
      <c r="D321" s="10" t="str">
        <f xml:space="preserve"> IF(OR(Calculations!C321 = "",Calculations!C321 = WorkTypeString),  IFERROR(Calculations!J321,""), NA())</f>
        <v/>
      </c>
      <c r="E321" s="10">
        <f t="array" ref="E321">PERCENTILE(IF(ISERROR(D321:D5320)=FALSE,D321:D5320),CycleTimePercentile)</f>
        <v>0</v>
      </c>
      <c r="F321" s="2" t="e">
        <f xml:space="preserve"> IF(Calculations!C321 = DefectTypeString,  IFERROR(Calculations!J321,""), NA())</f>
        <v>#N/A</v>
      </c>
      <c r="G321" s="10">
        <f t="array" ref="G321">PERCENTILE(IF(ISERROR(F321:F5320)=FALSE,F321:F5320),CycleTimePercentile)</f>
        <v>0</v>
      </c>
      <c r="H321" s="2" t="e">
        <f ca="1" xml:space="preserve"> IF(OR(Calculations!C321 = "",Calculations!C321 = WorkTypeString),  Calculations!K321, NA())</f>
        <v>#N/A</v>
      </c>
      <c r="I321" s="2" t="e">
        <f xml:space="preserve"> IF(Calculations!C321 = DefectTypeString,  Calculations!K321, NA())</f>
        <v>#N/A</v>
      </c>
    </row>
    <row r="322" spans="1:9" x14ac:dyDescent="0.25">
      <c r="A322" s="8" t="str">
        <f>Calculations!A322</f>
        <v/>
      </c>
      <c r="B322" s="2" t="str">
        <f t="shared" si="9"/>
        <v/>
      </c>
      <c r="C322" s="10" t="str">
        <f>IFERROR(Calculations!J322,"")</f>
        <v/>
      </c>
      <c r="D322" s="10" t="str">
        <f xml:space="preserve"> IF(OR(Calculations!C322 = "",Calculations!C322 = WorkTypeString),  IFERROR(Calculations!J322,""), NA())</f>
        <v/>
      </c>
      <c r="E322" s="10">
        <f t="array" ref="E322">PERCENTILE(IF(ISERROR(D322:D5321)=FALSE,D322:D5321),CycleTimePercentile)</f>
        <v>0</v>
      </c>
      <c r="F322" s="2" t="e">
        <f xml:space="preserve"> IF(Calculations!C322 = DefectTypeString,  IFERROR(Calculations!J322,""), NA())</f>
        <v>#N/A</v>
      </c>
      <c r="G322" s="10">
        <f t="array" ref="G322">PERCENTILE(IF(ISERROR(F322:F5321)=FALSE,F322:F5321),CycleTimePercentile)</f>
        <v>0</v>
      </c>
      <c r="H322" s="2" t="e">
        <f ca="1" xml:space="preserve"> IF(OR(Calculations!C322 = "",Calculations!C322 = WorkTypeString),  Calculations!K322, NA())</f>
        <v>#N/A</v>
      </c>
      <c r="I322" s="2" t="e">
        <f xml:space="preserve"> IF(Calculations!C322 = DefectTypeString,  Calculations!K322, NA())</f>
        <v>#N/A</v>
      </c>
    </row>
    <row r="323" spans="1:9" x14ac:dyDescent="0.25">
      <c r="A323" s="8" t="str">
        <f>Calculations!A323</f>
        <v/>
      </c>
      <c r="B323" s="2" t="str">
        <f t="shared" ref="B323:B386" si="10">IF(ISNUMBER(A323),YEAR(A323)&amp;"-"&amp;TEXT(MONTH(A323),"00")&amp;"-"&amp;TEXT(DAY(A323),"00")&amp;"-"&amp;TEXT(HOUR(A323),"00"),"")</f>
        <v/>
      </c>
      <c r="C323" s="10" t="str">
        <f>IFERROR(Calculations!J323,"")</f>
        <v/>
      </c>
      <c r="D323" s="10" t="str">
        <f xml:space="preserve"> IF(OR(Calculations!C323 = "",Calculations!C323 = WorkTypeString),  IFERROR(Calculations!J323,""), NA())</f>
        <v/>
      </c>
      <c r="E323" s="10">
        <f t="array" ref="E323">PERCENTILE(IF(ISERROR(D323:D5322)=FALSE,D323:D5322),CycleTimePercentile)</f>
        <v>0</v>
      </c>
      <c r="F323" s="2" t="e">
        <f xml:space="preserve"> IF(Calculations!C323 = DefectTypeString,  IFERROR(Calculations!J323,""), NA())</f>
        <v>#N/A</v>
      </c>
      <c r="G323" s="10">
        <f t="array" ref="G323">PERCENTILE(IF(ISERROR(F323:F5322)=FALSE,F323:F5322),CycleTimePercentile)</f>
        <v>0</v>
      </c>
      <c r="H323" s="2" t="e">
        <f ca="1" xml:space="preserve"> IF(OR(Calculations!C323 = "",Calculations!C323 = WorkTypeString),  Calculations!K323, NA())</f>
        <v>#N/A</v>
      </c>
      <c r="I323" s="2" t="e">
        <f xml:space="preserve"> IF(Calculations!C323 = DefectTypeString,  Calculations!K323, NA())</f>
        <v>#N/A</v>
      </c>
    </row>
    <row r="324" spans="1:9" x14ac:dyDescent="0.25">
      <c r="A324" s="8" t="str">
        <f>Calculations!A324</f>
        <v/>
      </c>
      <c r="B324" s="2" t="str">
        <f t="shared" si="10"/>
        <v/>
      </c>
      <c r="C324" s="10" t="str">
        <f>IFERROR(Calculations!J324,"")</f>
        <v/>
      </c>
      <c r="D324" s="10" t="str">
        <f xml:space="preserve"> IF(OR(Calculations!C324 = "",Calculations!C324 = WorkTypeString),  IFERROR(Calculations!J324,""), NA())</f>
        <v/>
      </c>
      <c r="E324" s="10">
        <f t="array" ref="E324">PERCENTILE(IF(ISERROR(D324:D5323)=FALSE,D324:D5323),CycleTimePercentile)</f>
        <v>0</v>
      </c>
      <c r="F324" s="2" t="e">
        <f xml:space="preserve"> IF(Calculations!C324 = DefectTypeString,  IFERROR(Calculations!J324,""), NA())</f>
        <v>#N/A</v>
      </c>
      <c r="G324" s="10">
        <f t="array" ref="G324">PERCENTILE(IF(ISERROR(F324:F5323)=FALSE,F324:F5323),CycleTimePercentile)</f>
        <v>0</v>
      </c>
      <c r="H324" s="2" t="e">
        <f ca="1" xml:space="preserve"> IF(OR(Calculations!C324 = "",Calculations!C324 = WorkTypeString),  Calculations!K324, NA())</f>
        <v>#N/A</v>
      </c>
      <c r="I324" s="2" t="e">
        <f xml:space="preserve"> IF(Calculations!C324 = DefectTypeString,  Calculations!K324, NA())</f>
        <v>#N/A</v>
      </c>
    </row>
    <row r="325" spans="1:9" x14ac:dyDescent="0.25">
      <c r="A325" s="8" t="str">
        <f>Calculations!A325</f>
        <v/>
      </c>
      <c r="B325" s="2" t="str">
        <f t="shared" si="10"/>
        <v/>
      </c>
      <c r="C325" s="10" t="str">
        <f>IFERROR(Calculations!J325,"")</f>
        <v/>
      </c>
      <c r="D325" s="10" t="str">
        <f xml:space="preserve"> IF(OR(Calculations!C325 = "",Calculations!C325 = WorkTypeString),  IFERROR(Calculations!J325,""), NA())</f>
        <v/>
      </c>
      <c r="E325" s="10">
        <f t="array" ref="E325">PERCENTILE(IF(ISERROR(D325:D5324)=FALSE,D325:D5324),CycleTimePercentile)</f>
        <v>0</v>
      </c>
      <c r="F325" s="2" t="e">
        <f xml:space="preserve"> IF(Calculations!C325 = DefectTypeString,  IFERROR(Calculations!J325,""), NA())</f>
        <v>#N/A</v>
      </c>
      <c r="G325" s="10">
        <f t="array" ref="G325">PERCENTILE(IF(ISERROR(F325:F5324)=FALSE,F325:F5324),CycleTimePercentile)</f>
        <v>0</v>
      </c>
      <c r="H325" s="2" t="e">
        <f ca="1" xml:space="preserve"> IF(OR(Calculations!C325 = "",Calculations!C325 = WorkTypeString),  Calculations!K325, NA())</f>
        <v>#N/A</v>
      </c>
      <c r="I325" s="2" t="e">
        <f xml:space="preserve"> IF(Calculations!C325 = DefectTypeString,  Calculations!K325, NA())</f>
        <v>#N/A</v>
      </c>
    </row>
    <row r="326" spans="1:9" x14ac:dyDescent="0.25">
      <c r="A326" s="8" t="str">
        <f>Calculations!A326</f>
        <v/>
      </c>
      <c r="B326" s="2" t="str">
        <f t="shared" si="10"/>
        <v/>
      </c>
      <c r="C326" s="10" t="str">
        <f>IFERROR(Calculations!J326,"")</f>
        <v/>
      </c>
      <c r="D326" s="10" t="str">
        <f xml:space="preserve"> IF(OR(Calculations!C326 = "",Calculations!C326 = WorkTypeString),  IFERROR(Calculations!J326,""), NA())</f>
        <v/>
      </c>
      <c r="E326" s="10">
        <f t="array" ref="E326">PERCENTILE(IF(ISERROR(D326:D5325)=FALSE,D326:D5325),CycleTimePercentile)</f>
        <v>0</v>
      </c>
      <c r="F326" s="2" t="e">
        <f xml:space="preserve"> IF(Calculations!C326 = DefectTypeString,  IFERROR(Calculations!J326,""), NA())</f>
        <v>#N/A</v>
      </c>
      <c r="G326" s="10">
        <f t="array" ref="G326">PERCENTILE(IF(ISERROR(F326:F5325)=FALSE,F326:F5325),CycleTimePercentile)</f>
        <v>0</v>
      </c>
      <c r="H326" s="2" t="e">
        <f ca="1" xml:space="preserve"> IF(OR(Calculations!C326 = "",Calculations!C326 = WorkTypeString),  Calculations!K326, NA())</f>
        <v>#N/A</v>
      </c>
      <c r="I326" s="2" t="e">
        <f xml:space="preserve"> IF(Calculations!C326 = DefectTypeString,  Calculations!K326, NA())</f>
        <v>#N/A</v>
      </c>
    </row>
    <row r="327" spans="1:9" x14ac:dyDescent="0.25">
      <c r="A327" s="8" t="str">
        <f>Calculations!A327</f>
        <v/>
      </c>
      <c r="B327" s="2" t="str">
        <f t="shared" si="10"/>
        <v/>
      </c>
      <c r="C327" s="10" t="str">
        <f>IFERROR(Calculations!J327,"")</f>
        <v/>
      </c>
      <c r="D327" s="10" t="str">
        <f xml:space="preserve"> IF(OR(Calculations!C327 = "",Calculations!C327 = WorkTypeString),  IFERROR(Calculations!J327,""), NA())</f>
        <v/>
      </c>
      <c r="E327" s="10">
        <f t="array" ref="E327">PERCENTILE(IF(ISERROR(D327:D5326)=FALSE,D327:D5326),CycleTimePercentile)</f>
        <v>0</v>
      </c>
      <c r="F327" s="2" t="e">
        <f xml:space="preserve"> IF(Calculations!C327 = DefectTypeString,  IFERROR(Calculations!J327,""), NA())</f>
        <v>#N/A</v>
      </c>
      <c r="G327" s="10">
        <f t="array" ref="G327">PERCENTILE(IF(ISERROR(F327:F5326)=FALSE,F327:F5326),CycleTimePercentile)</f>
        <v>0</v>
      </c>
      <c r="H327" s="2" t="e">
        <f ca="1" xml:space="preserve"> IF(OR(Calculations!C327 = "",Calculations!C327 = WorkTypeString),  Calculations!K327, NA())</f>
        <v>#N/A</v>
      </c>
      <c r="I327" s="2" t="e">
        <f xml:space="preserve"> IF(Calculations!C327 = DefectTypeString,  Calculations!K327, NA())</f>
        <v>#N/A</v>
      </c>
    </row>
    <row r="328" spans="1:9" x14ac:dyDescent="0.25">
      <c r="A328" s="8" t="str">
        <f>Calculations!A328</f>
        <v/>
      </c>
      <c r="B328" s="2" t="str">
        <f t="shared" si="10"/>
        <v/>
      </c>
      <c r="C328" s="10" t="str">
        <f>IFERROR(Calculations!J328,"")</f>
        <v/>
      </c>
      <c r="D328" s="10" t="str">
        <f xml:space="preserve"> IF(OR(Calculations!C328 = "",Calculations!C328 = WorkTypeString),  IFERROR(Calculations!J328,""), NA())</f>
        <v/>
      </c>
      <c r="E328" s="10">
        <f t="array" ref="E328">PERCENTILE(IF(ISERROR(D328:D5327)=FALSE,D328:D5327),CycleTimePercentile)</f>
        <v>0</v>
      </c>
      <c r="F328" s="2" t="e">
        <f xml:space="preserve"> IF(Calculations!C328 = DefectTypeString,  IFERROR(Calculations!J328,""), NA())</f>
        <v>#N/A</v>
      </c>
      <c r="G328" s="10">
        <f t="array" ref="G328">PERCENTILE(IF(ISERROR(F328:F5327)=FALSE,F328:F5327),CycleTimePercentile)</f>
        <v>0</v>
      </c>
      <c r="H328" s="2" t="e">
        <f ca="1" xml:space="preserve"> IF(OR(Calculations!C328 = "",Calculations!C328 = WorkTypeString),  Calculations!K328, NA())</f>
        <v>#N/A</v>
      </c>
      <c r="I328" s="2" t="e">
        <f xml:space="preserve"> IF(Calculations!C328 = DefectTypeString,  Calculations!K328, NA())</f>
        <v>#N/A</v>
      </c>
    </row>
    <row r="329" spans="1:9" x14ac:dyDescent="0.25">
      <c r="A329" s="8" t="str">
        <f>Calculations!A329</f>
        <v/>
      </c>
      <c r="B329" s="2" t="str">
        <f t="shared" si="10"/>
        <v/>
      </c>
      <c r="C329" s="10" t="str">
        <f>IFERROR(Calculations!J329,"")</f>
        <v/>
      </c>
      <c r="D329" s="10" t="str">
        <f xml:space="preserve"> IF(OR(Calculations!C329 = "",Calculations!C329 = WorkTypeString),  IFERROR(Calculations!J329,""), NA())</f>
        <v/>
      </c>
      <c r="E329" s="10">
        <f t="array" ref="E329">PERCENTILE(IF(ISERROR(D329:D5328)=FALSE,D329:D5328),CycleTimePercentile)</f>
        <v>0</v>
      </c>
      <c r="F329" s="2" t="e">
        <f xml:space="preserve"> IF(Calculations!C329 = DefectTypeString,  IFERROR(Calculations!J329,""), NA())</f>
        <v>#N/A</v>
      </c>
      <c r="G329" s="10">
        <f t="array" ref="G329">PERCENTILE(IF(ISERROR(F329:F5328)=FALSE,F329:F5328),CycleTimePercentile)</f>
        <v>0</v>
      </c>
      <c r="H329" s="2" t="e">
        <f ca="1" xml:space="preserve"> IF(OR(Calculations!C329 = "",Calculations!C329 = WorkTypeString),  Calculations!K329, NA())</f>
        <v>#N/A</v>
      </c>
      <c r="I329" s="2" t="e">
        <f xml:space="preserve"> IF(Calculations!C329 = DefectTypeString,  Calculations!K329, NA())</f>
        <v>#N/A</v>
      </c>
    </row>
    <row r="330" spans="1:9" x14ac:dyDescent="0.25">
      <c r="A330" s="8" t="str">
        <f>Calculations!A330</f>
        <v/>
      </c>
      <c r="B330" s="2" t="str">
        <f t="shared" si="10"/>
        <v/>
      </c>
      <c r="C330" s="10" t="str">
        <f>IFERROR(Calculations!J330,"")</f>
        <v/>
      </c>
      <c r="D330" s="10" t="str">
        <f xml:space="preserve"> IF(OR(Calculations!C330 = "",Calculations!C330 = WorkTypeString),  IFERROR(Calculations!J330,""), NA())</f>
        <v/>
      </c>
      <c r="E330" s="10">
        <f t="array" ref="E330">PERCENTILE(IF(ISERROR(D330:D5329)=FALSE,D330:D5329),CycleTimePercentile)</f>
        <v>0</v>
      </c>
      <c r="F330" s="2" t="e">
        <f xml:space="preserve"> IF(Calculations!C330 = DefectTypeString,  IFERROR(Calculations!J330,""), NA())</f>
        <v>#N/A</v>
      </c>
      <c r="G330" s="10">
        <f t="array" ref="G330">PERCENTILE(IF(ISERROR(F330:F5329)=FALSE,F330:F5329),CycleTimePercentile)</f>
        <v>0</v>
      </c>
      <c r="H330" s="2" t="e">
        <f ca="1" xml:space="preserve"> IF(OR(Calculations!C330 = "",Calculations!C330 = WorkTypeString),  Calculations!K330, NA())</f>
        <v>#N/A</v>
      </c>
      <c r="I330" s="2" t="e">
        <f xml:space="preserve"> IF(Calculations!C330 = DefectTypeString,  Calculations!K330, NA())</f>
        <v>#N/A</v>
      </c>
    </row>
    <row r="331" spans="1:9" x14ac:dyDescent="0.25">
      <c r="A331" s="8" t="str">
        <f>Calculations!A331</f>
        <v/>
      </c>
      <c r="B331" s="2" t="str">
        <f t="shared" si="10"/>
        <v/>
      </c>
      <c r="C331" s="10" t="str">
        <f>IFERROR(Calculations!J331,"")</f>
        <v/>
      </c>
      <c r="D331" s="10" t="str">
        <f xml:space="preserve"> IF(OR(Calculations!C331 = "",Calculations!C331 = WorkTypeString),  IFERROR(Calculations!J331,""), NA())</f>
        <v/>
      </c>
      <c r="E331" s="10">
        <f t="array" ref="E331">PERCENTILE(IF(ISERROR(D331:D5330)=FALSE,D331:D5330),CycleTimePercentile)</f>
        <v>0</v>
      </c>
      <c r="F331" s="2" t="e">
        <f xml:space="preserve"> IF(Calculations!C331 = DefectTypeString,  IFERROR(Calculations!J331,""), NA())</f>
        <v>#N/A</v>
      </c>
      <c r="G331" s="10">
        <f t="array" ref="G331">PERCENTILE(IF(ISERROR(F331:F5330)=FALSE,F331:F5330),CycleTimePercentile)</f>
        <v>0</v>
      </c>
      <c r="H331" s="2" t="e">
        <f ca="1" xml:space="preserve"> IF(OR(Calculations!C331 = "",Calculations!C331 = WorkTypeString),  Calculations!K331, NA())</f>
        <v>#N/A</v>
      </c>
      <c r="I331" s="2" t="e">
        <f xml:space="preserve"> IF(Calculations!C331 = DefectTypeString,  Calculations!K331, NA())</f>
        <v>#N/A</v>
      </c>
    </row>
    <row r="332" spans="1:9" x14ac:dyDescent="0.25">
      <c r="A332" s="8" t="str">
        <f>Calculations!A332</f>
        <v/>
      </c>
      <c r="B332" s="2" t="str">
        <f t="shared" si="10"/>
        <v/>
      </c>
      <c r="C332" s="10" t="str">
        <f>IFERROR(Calculations!J332,"")</f>
        <v/>
      </c>
      <c r="D332" s="10" t="str">
        <f xml:space="preserve"> IF(OR(Calculations!C332 = "",Calculations!C332 = WorkTypeString),  IFERROR(Calculations!J332,""), NA())</f>
        <v/>
      </c>
      <c r="E332" s="10">
        <f t="array" ref="E332">PERCENTILE(IF(ISERROR(D332:D5331)=FALSE,D332:D5331),CycleTimePercentile)</f>
        <v>0</v>
      </c>
      <c r="F332" s="2" t="e">
        <f xml:space="preserve"> IF(Calculations!C332 = DefectTypeString,  IFERROR(Calculations!J332,""), NA())</f>
        <v>#N/A</v>
      </c>
      <c r="G332" s="10">
        <f t="array" ref="G332">PERCENTILE(IF(ISERROR(F332:F5331)=FALSE,F332:F5331),CycleTimePercentile)</f>
        <v>0</v>
      </c>
      <c r="H332" s="2" t="e">
        <f ca="1" xml:space="preserve"> IF(OR(Calculations!C332 = "",Calculations!C332 = WorkTypeString),  Calculations!K332, NA())</f>
        <v>#N/A</v>
      </c>
      <c r="I332" s="2" t="e">
        <f xml:space="preserve"> IF(Calculations!C332 = DefectTypeString,  Calculations!K332, NA())</f>
        <v>#N/A</v>
      </c>
    </row>
    <row r="333" spans="1:9" x14ac:dyDescent="0.25">
      <c r="A333" s="8" t="str">
        <f>Calculations!A333</f>
        <v/>
      </c>
      <c r="B333" s="2" t="str">
        <f t="shared" si="10"/>
        <v/>
      </c>
      <c r="C333" s="10" t="str">
        <f>IFERROR(Calculations!J333,"")</f>
        <v/>
      </c>
      <c r="D333" s="10" t="str">
        <f xml:space="preserve"> IF(OR(Calculations!C333 = "",Calculations!C333 = WorkTypeString),  IFERROR(Calculations!J333,""), NA())</f>
        <v/>
      </c>
      <c r="E333" s="10">
        <f t="array" ref="E333">PERCENTILE(IF(ISERROR(D333:D5332)=FALSE,D333:D5332),CycleTimePercentile)</f>
        <v>0</v>
      </c>
      <c r="F333" s="2" t="e">
        <f xml:space="preserve"> IF(Calculations!C333 = DefectTypeString,  IFERROR(Calculations!J333,""), NA())</f>
        <v>#N/A</v>
      </c>
      <c r="G333" s="10">
        <f t="array" ref="G333">PERCENTILE(IF(ISERROR(F333:F5332)=FALSE,F333:F5332),CycleTimePercentile)</f>
        <v>0</v>
      </c>
      <c r="H333" s="2" t="e">
        <f ca="1" xml:space="preserve"> IF(OR(Calculations!C333 = "",Calculations!C333 = WorkTypeString),  Calculations!K333, NA())</f>
        <v>#N/A</v>
      </c>
      <c r="I333" s="2" t="e">
        <f xml:space="preserve"> IF(Calculations!C333 = DefectTypeString,  Calculations!K333, NA())</f>
        <v>#N/A</v>
      </c>
    </row>
    <row r="334" spans="1:9" x14ac:dyDescent="0.25">
      <c r="A334" s="8" t="str">
        <f>Calculations!A334</f>
        <v/>
      </c>
      <c r="B334" s="2" t="str">
        <f t="shared" si="10"/>
        <v/>
      </c>
      <c r="C334" s="10" t="str">
        <f>IFERROR(Calculations!J334,"")</f>
        <v/>
      </c>
      <c r="D334" s="10" t="str">
        <f xml:space="preserve"> IF(OR(Calculations!C334 = "",Calculations!C334 = WorkTypeString),  IFERROR(Calculations!J334,""), NA())</f>
        <v/>
      </c>
      <c r="E334" s="10">
        <f t="array" ref="E334">PERCENTILE(IF(ISERROR(D334:D5333)=FALSE,D334:D5333),CycleTimePercentile)</f>
        <v>0</v>
      </c>
      <c r="F334" s="2" t="e">
        <f xml:space="preserve"> IF(Calculations!C334 = DefectTypeString,  IFERROR(Calculations!J334,""), NA())</f>
        <v>#N/A</v>
      </c>
      <c r="G334" s="10">
        <f t="array" ref="G334">PERCENTILE(IF(ISERROR(F334:F5333)=FALSE,F334:F5333),CycleTimePercentile)</f>
        <v>0</v>
      </c>
      <c r="H334" s="2" t="e">
        <f ca="1" xml:space="preserve"> IF(OR(Calculations!C334 = "",Calculations!C334 = WorkTypeString),  Calculations!K334, NA())</f>
        <v>#N/A</v>
      </c>
      <c r="I334" s="2" t="e">
        <f xml:space="preserve"> IF(Calculations!C334 = DefectTypeString,  Calculations!K334, NA())</f>
        <v>#N/A</v>
      </c>
    </row>
    <row r="335" spans="1:9" x14ac:dyDescent="0.25">
      <c r="A335" s="8" t="str">
        <f>Calculations!A335</f>
        <v/>
      </c>
      <c r="B335" s="2" t="str">
        <f t="shared" si="10"/>
        <v/>
      </c>
      <c r="C335" s="10" t="str">
        <f>IFERROR(Calculations!J335,"")</f>
        <v/>
      </c>
      <c r="D335" s="10" t="str">
        <f xml:space="preserve"> IF(OR(Calculations!C335 = "",Calculations!C335 = WorkTypeString),  IFERROR(Calculations!J335,""), NA())</f>
        <v/>
      </c>
      <c r="E335" s="10">
        <f t="array" ref="E335">PERCENTILE(IF(ISERROR(D335:D5334)=FALSE,D335:D5334),CycleTimePercentile)</f>
        <v>0</v>
      </c>
      <c r="F335" s="2" t="e">
        <f xml:space="preserve"> IF(Calculations!C335 = DefectTypeString,  IFERROR(Calculations!J335,""), NA())</f>
        <v>#N/A</v>
      </c>
      <c r="G335" s="10">
        <f t="array" ref="G335">PERCENTILE(IF(ISERROR(F335:F5334)=FALSE,F335:F5334),CycleTimePercentile)</f>
        <v>0</v>
      </c>
      <c r="H335" s="2" t="e">
        <f ca="1" xml:space="preserve"> IF(OR(Calculations!C335 = "",Calculations!C335 = WorkTypeString),  Calculations!K335, NA())</f>
        <v>#N/A</v>
      </c>
      <c r="I335" s="2" t="e">
        <f xml:space="preserve"> IF(Calculations!C335 = DefectTypeString,  Calculations!K335, NA())</f>
        <v>#N/A</v>
      </c>
    </row>
    <row r="336" spans="1:9" x14ac:dyDescent="0.25">
      <c r="A336" s="8" t="str">
        <f>Calculations!A336</f>
        <v/>
      </c>
      <c r="B336" s="2" t="str">
        <f t="shared" si="10"/>
        <v/>
      </c>
      <c r="C336" s="10" t="str">
        <f>IFERROR(Calculations!J336,"")</f>
        <v/>
      </c>
      <c r="D336" s="10" t="str">
        <f xml:space="preserve"> IF(OR(Calculations!C336 = "",Calculations!C336 = WorkTypeString),  IFERROR(Calculations!J336,""), NA())</f>
        <v/>
      </c>
      <c r="E336" s="10">
        <f t="array" ref="E336">PERCENTILE(IF(ISERROR(D336:D5335)=FALSE,D336:D5335),CycleTimePercentile)</f>
        <v>0</v>
      </c>
      <c r="F336" s="2" t="e">
        <f xml:space="preserve"> IF(Calculations!C336 = DefectTypeString,  IFERROR(Calculations!J336,""), NA())</f>
        <v>#N/A</v>
      </c>
      <c r="G336" s="10">
        <f t="array" ref="G336">PERCENTILE(IF(ISERROR(F336:F5335)=FALSE,F336:F5335),CycleTimePercentile)</f>
        <v>0</v>
      </c>
      <c r="H336" s="2" t="e">
        <f ca="1" xml:space="preserve"> IF(OR(Calculations!C336 = "",Calculations!C336 = WorkTypeString),  Calculations!K336, NA())</f>
        <v>#N/A</v>
      </c>
      <c r="I336" s="2" t="e">
        <f xml:space="preserve"> IF(Calculations!C336 = DefectTypeString,  Calculations!K336, NA())</f>
        <v>#N/A</v>
      </c>
    </row>
    <row r="337" spans="1:9" x14ac:dyDescent="0.25">
      <c r="A337" s="8" t="str">
        <f>Calculations!A337</f>
        <v/>
      </c>
      <c r="B337" s="2" t="str">
        <f t="shared" si="10"/>
        <v/>
      </c>
      <c r="C337" s="10" t="str">
        <f>IFERROR(Calculations!J337,"")</f>
        <v/>
      </c>
      <c r="D337" s="10" t="str">
        <f xml:space="preserve"> IF(OR(Calculations!C337 = "",Calculations!C337 = WorkTypeString),  IFERROR(Calculations!J337,""), NA())</f>
        <v/>
      </c>
      <c r="E337" s="10">
        <f t="array" ref="E337">PERCENTILE(IF(ISERROR(D337:D5336)=FALSE,D337:D5336),CycleTimePercentile)</f>
        <v>0</v>
      </c>
      <c r="F337" s="2" t="e">
        <f xml:space="preserve"> IF(Calculations!C337 = DefectTypeString,  IFERROR(Calculations!J337,""), NA())</f>
        <v>#N/A</v>
      </c>
      <c r="G337" s="10">
        <f t="array" ref="G337">PERCENTILE(IF(ISERROR(F337:F5336)=FALSE,F337:F5336),CycleTimePercentile)</f>
        <v>0</v>
      </c>
      <c r="H337" s="2" t="e">
        <f ca="1" xml:space="preserve"> IF(OR(Calculations!C337 = "",Calculations!C337 = WorkTypeString),  Calculations!K337, NA())</f>
        <v>#N/A</v>
      </c>
      <c r="I337" s="2" t="e">
        <f xml:space="preserve"> IF(Calculations!C337 = DefectTypeString,  Calculations!K337, NA())</f>
        <v>#N/A</v>
      </c>
    </row>
    <row r="338" spans="1:9" x14ac:dyDescent="0.25">
      <c r="A338" s="8" t="str">
        <f>Calculations!A338</f>
        <v/>
      </c>
      <c r="B338" s="2" t="str">
        <f t="shared" si="10"/>
        <v/>
      </c>
      <c r="C338" s="10" t="str">
        <f>IFERROR(Calculations!J338,"")</f>
        <v/>
      </c>
      <c r="D338" s="10" t="str">
        <f xml:space="preserve"> IF(OR(Calculations!C338 = "",Calculations!C338 = WorkTypeString),  IFERROR(Calculations!J338,""), NA())</f>
        <v/>
      </c>
      <c r="E338" s="10">
        <f t="array" ref="E338">PERCENTILE(IF(ISERROR(D338:D5337)=FALSE,D338:D5337),CycleTimePercentile)</f>
        <v>0</v>
      </c>
      <c r="F338" s="2" t="e">
        <f xml:space="preserve"> IF(Calculations!C338 = DefectTypeString,  IFERROR(Calculations!J338,""), NA())</f>
        <v>#N/A</v>
      </c>
      <c r="G338" s="10">
        <f t="array" ref="G338">PERCENTILE(IF(ISERROR(F338:F5337)=FALSE,F338:F5337),CycleTimePercentile)</f>
        <v>0</v>
      </c>
      <c r="H338" s="2" t="e">
        <f ca="1" xml:space="preserve"> IF(OR(Calculations!C338 = "",Calculations!C338 = WorkTypeString),  Calculations!K338, NA())</f>
        <v>#N/A</v>
      </c>
      <c r="I338" s="2" t="e">
        <f xml:space="preserve"> IF(Calculations!C338 = DefectTypeString,  Calculations!K338, NA())</f>
        <v>#N/A</v>
      </c>
    </row>
    <row r="339" spans="1:9" x14ac:dyDescent="0.25">
      <c r="A339" s="8" t="str">
        <f>Calculations!A339</f>
        <v/>
      </c>
      <c r="B339" s="2" t="str">
        <f t="shared" si="10"/>
        <v/>
      </c>
      <c r="C339" s="10" t="str">
        <f>IFERROR(Calculations!J339,"")</f>
        <v/>
      </c>
      <c r="D339" s="10" t="str">
        <f xml:space="preserve"> IF(OR(Calculations!C339 = "",Calculations!C339 = WorkTypeString),  IFERROR(Calculations!J339,""), NA())</f>
        <v/>
      </c>
      <c r="E339" s="10">
        <f t="array" ref="E339">PERCENTILE(IF(ISERROR(D339:D5338)=FALSE,D339:D5338),CycleTimePercentile)</f>
        <v>0</v>
      </c>
      <c r="F339" s="2" t="e">
        <f xml:space="preserve"> IF(Calculations!C339 = DefectTypeString,  IFERROR(Calculations!J339,""), NA())</f>
        <v>#N/A</v>
      </c>
      <c r="G339" s="10">
        <f t="array" ref="G339">PERCENTILE(IF(ISERROR(F339:F5338)=FALSE,F339:F5338),CycleTimePercentile)</f>
        <v>0</v>
      </c>
      <c r="H339" s="2" t="e">
        <f ca="1" xml:space="preserve"> IF(OR(Calculations!C339 = "",Calculations!C339 = WorkTypeString),  Calculations!K339, NA())</f>
        <v>#N/A</v>
      </c>
      <c r="I339" s="2" t="e">
        <f xml:space="preserve"> IF(Calculations!C339 = DefectTypeString,  Calculations!K339, NA())</f>
        <v>#N/A</v>
      </c>
    </row>
    <row r="340" spans="1:9" x14ac:dyDescent="0.25">
      <c r="A340" s="8" t="str">
        <f>Calculations!A340</f>
        <v/>
      </c>
      <c r="B340" s="2" t="str">
        <f t="shared" si="10"/>
        <v/>
      </c>
      <c r="C340" s="10" t="str">
        <f>IFERROR(Calculations!J340,"")</f>
        <v/>
      </c>
      <c r="D340" s="10" t="str">
        <f xml:space="preserve"> IF(OR(Calculations!C340 = "",Calculations!C340 = WorkTypeString),  IFERROR(Calculations!J340,""), NA())</f>
        <v/>
      </c>
      <c r="E340" s="10">
        <f t="array" ref="E340">PERCENTILE(IF(ISERROR(D340:D5339)=FALSE,D340:D5339),CycleTimePercentile)</f>
        <v>0</v>
      </c>
      <c r="F340" s="2" t="e">
        <f xml:space="preserve"> IF(Calculations!C340 = DefectTypeString,  IFERROR(Calculations!J340,""), NA())</f>
        <v>#N/A</v>
      </c>
      <c r="G340" s="10">
        <f t="array" ref="G340">PERCENTILE(IF(ISERROR(F340:F5339)=FALSE,F340:F5339),CycleTimePercentile)</f>
        <v>0</v>
      </c>
      <c r="H340" s="2" t="e">
        <f ca="1" xml:space="preserve"> IF(OR(Calculations!C340 = "",Calculations!C340 = WorkTypeString),  Calculations!K340, NA())</f>
        <v>#N/A</v>
      </c>
      <c r="I340" s="2" t="e">
        <f xml:space="preserve"> IF(Calculations!C340 = DefectTypeString,  Calculations!K340, NA())</f>
        <v>#N/A</v>
      </c>
    </row>
    <row r="341" spans="1:9" x14ac:dyDescent="0.25">
      <c r="A341" s="8" t="str">
        <f>Calculations!A341</f>
        <v/>
      </c>
      <c r="B341" s="2" t="str">
        <f t="shared" si="10"/>
        <v/>
      </c>
      <c r="C341" s="10" t="str">
        <f>IFERROR(Calculations!J341,"")</f>
        <v/>
      </c>
      <c r="D341" s="10" t="str">
        <f xml:space="preserve"> IF(OR(Calculations!C341 = "",Calculations!C341 = WorkTypeString),  IFERROR(Calculations!J341,""), NA())</f>
        <v/>
      </c>
      <c r="E341" s="10">
        <f t="array" ref="E341">PERCENTILE(IF(ISERROR(D341:D5340)=FALSE,D341:D5340),CycleTimePercentile)</f>
        <v>0</v>
      </c>
      <c r="F341" s="2" t="e">
        <f xml:space="preserve"> IF(Calculations!C341 = DefectTypeString,  IFERROR(Calculations!J341,""), NA())</f>
        <v>#N/A</v>
      </c>
      <c r="G341" s="10">
        <f t="array" ref="G341">PERCENTILE(IF(ISERROR(F341:F5340)=FALSE,F341:F5340),CycleTimePercentile)</f>
        <v>0</v>
      </c>
      <c r="H341" s="2" t="e">
        <f ca="1" xml:space="preserve"> IF(OR(Calculations!C341 = "",Calculations!C341 = WorkTypeString),  Calculations!K341, NA())</f>
        <v>#N/A</v>
      </c>
      <c r="I341" s="2" t="e">
        <f xml:space="preserve"> IF(Calculations!C341 = DefectTypeString,  Calculations!K341, NA())</f>
        <v>#N/A</v>
      </c>
    </row>
    <row r="342" spans="1:9" x14ac:dyDescent="0.25">
      <c r="A342" s="8" t="str">
        <f>Calculations!A342</f>
        <v/>
      </c>
      <c r="B342" s="2" t="str">
        <f t="shared" si="10"/>
        <v/>
      </c>
      <c r="C342" s="10" t="str">
        <f>IFERROR(Calculations!J342,"")</f>
        <v/>
      </c>
      <c r="D342" s="10" t="str">
        <f xml:space="preserve"> IF(OR(Calculations!C342 = "",Calculations!C342 = WorkTypeString),  IFERROR(Calculations!J342,""), NA())</f>
        <v/>
      </c>
      <c r="E342" s="10">
        <f t="array" ref="E342">PERCENTILE(IF(ISERROR(D342:D5341)=FALSE,D342:D5341),CycleTimePercentile)</f>
        <v>0</v>
      </c>
      <c r="F342" s="2" t="e">
        <f xml:space="preserve"> IF(Calculations!C342 = DefectTypeString,  IFERROR(Calculations!J342,""), NA())</f>
        <v>#N/A</v>
      </c>
      <c r="G342" s="10">
        <f t="array" ref="G342">PERCENTILE(IF(ISERROR(F342:F5341)=FALSE,F342:F5341),CycleTimePercentile)</f>
        <v>0</v>
      </c>
      <c r="H342" s="2" t="e">
        <f ca="1" xml:space="preserve"> IF(OR(Calculations!C342 = "",Calculations!C342 = WorkTypeString),  Calculations!K342, NA())</f>
        <v>#N/A</v>
      </c>
      <c r="I342" s="2" t="e">
        <f xml:space="preserve"> IF(Calculations!C342 = DefectTypeString,  Calculations!K342, NA())</f>
        <v>#N/A</v>
      </c>
    </row>
    <row r="343" spans="1:9" x14ac:dyDescent="0.25">
      <c r="A343" s="8" t="str">
        <f>Calculations!A343</f>
        <v/>
      </c>
      <c r="B343" s="2" t="str">
        <f t="shared" si="10"/>
        <v/>
      </c>
      <c r="C343" s="10" t="str">
        <f>IFERROR(Calculations!J343,"")</f>
        <v/>
      </c>
      <c r="D343" s="10" t="str">
        <f xml:space="preserve"> IF(OR(Calculations!C343 = "",Calculations!C343 = WorkTypeString),  IFERROR(Calculations!J343,""), NA())</f>
        <v/>
      </c>
      <c r="E343" s="10">
        <f t="array" ref="E343">PERCENTILE(IF(ISERROR(D343:D5342)=FALSE,D343:D5342),CycleTimePercentile)</f>
        <v>0</v>
      </c>
      <c r="F343" s="2" t="e">
        <f xml:space="preserve"> IF(Calculations!C343 = DefectTypeString,  IFERROR(Calculations!J343,""), NA())</f>
        <v>#N/A</v>
      </c>
      <c r="G343" s="10">
        <f t="array" ref="G343">PERCENTILE(IF(ISERROR(F343:F5342)=FALSE,F343:F5342),CycleTimePercentile)</f>
        <v>0</v>
      </c>
      <c r="H343" s="2" t="e">
        <f ca="1" xml:space="preserve"> IF(OR(Calculations!C343 = "",Calculations!C343 = WorkTypeString),  Calculations!K343, NA())</f>
        <v>#N/A</v>
      </c>
      <c r="I343" s="2" t="e">
        <f xml:space="preserve"> IF(Calculations!C343 = DefectTypeString,  Calculations!K343, NA())</f>
        <v>#N/A</v>
      </c>
    </row>
    <row r="344" spans="1:9" x14ac:dyDescent="0.25">
      <c r="A344" s="8" t="str">
        <f>Calculations!A344</f>
        <v/>
      </c>
      <c r="B344" s="2" t="str">
        <f t="shared" si="10"/>
        <v/>
      </c>
      <c r="C344" s="10" t="str">
        <f>IFERROR(Calculations!J344,"")</f>
        <v/>
      </c>
      <c r="D344" s="10" t="str">
        <f xml:space="preserve"> IF(OR(Calculations!C344 = "",Calculations!C344 = WorkTypeString),  IFERROR(Calculations!J344,""), NA())</f>
        <v/>
      </c>
      <c r="E344" s="10">
        <f t="array" ref="E344">PERCENTILE(IF(ISERROR(D344:D5343)=FALSE,D344:D5343),CycleTimePercentile)</f>
        <v>0</v>
      </c>
      <c r="F344" s="2" t="e">
        <f xml:space="preserve"> IF(Calculations!C344 = DefectTypeString,  IFERROR(Calculations!J344,""), NA())</f>
        <v>#N/A</v>
      </c>
      <c r="G344" s="10">
        <f t="array" ref="G344">PERCENTILE(IF(ISERROR(F344:F5343)=FALSE,F344:F5343),CycleTimePercentile)</f>
        <v>0</v>
      </c>
      <c r="H344" s="2" t="e">
        <f ca="1" xml:space="preserve"> IF(OR(Calculations!C344 = "",Calculations!C344 = WorkTypeString),  Calculations!K344, NA())</f>
        <v>#N/A</v>
      </c>
      <c r="I344" s="2" t="e">
        <f xml:space="preserve"> IF(Calculations!C344 = DefectTypeString,  Calculations!K344, NA())</f>
        <v>#N/A</v>
      </c>
    </row>
    <row r="345" spans="1:9" x14ac:dyDescent="0.25">
      <c r="A345" s="8" t="str">
        <f>Calculations!A345</f>
        <v/>
      </c>
      <c r="B345" s="2" t="str">
        <f t="shared" si="10"/>
        <v/>
      </c>
      <c r="C345" s="10" t="str">
        <f>IFERROR(Calculations!J345,"")</f>
        <v/>
      </c>
      <c r="D345" s="10" t="str">
        <f xml:space="preserve"> IF(OR(Calculations!C345 = "",Calculations!C345 = WorkTypeString),  IFERROR(Calculations!J345,""), NA())</f>
        <v/>
      </c>
      <c r="E345" s="10">
        <f t="array" ref="E345">PERCENTILE(IF(ISERROR(D345:D5344)=FALSE,D345:D5344),CycleTimePercentile)</f>
        <v>0</v>
      </c>
      <c r="F345" s="2" t="e">
        <f xml:space="preserve"> IF(Calculations!C345 = DefectTypeString,  IFERROR(Calculations!J345,""), NA())</f>
        <v>#N/A</v>
      </c>
      <c r="G345" s="10">
        <f t="array" ref="G345">PERCENTILE(IF(ISERROR(F345:F5344)=FALSE,F345:F5344),CycleTimePercentile)</f>
        <v>0</v>
      </c>
      <c r="H345" s="2" t="e">
        <f ca="1" xml:space="preserve"> IF(OR(Calculations!C345 = "",Calculations!C345 = WorkTypeString),  Calculations!K345, NA())</f>
        <v>#N/A</v>
      </c>
      <c r="I345" s="2" t="e">
        <f xml:space="preserve"> IF(Calculations!C345 = DefectTypeString,  Calculations!K345, NA())</f>
        <v>#N/A</v>
      </c>
    </row>
    <row r="346" spans="1:9" x14ac:dyDescent="0.25">
      <c r="A346" s="8" t="str">
        <f>Calculations!A346</f>
        <v/>
      </c>
      <c r="B346" s="2" t="str">
        <f t="shared" si="10"/>
        <v/>
      </c>
      <c r="C346" s="10" t="str">
        <f>IFERROR(Calculations!J346,"")</f>
        <v/>
      </c>
      <c r="D346" s="10" t="str">
        <f xml:space="preserve"> IF(OR(Calculations!C346 = "",Calculations!C346 = WorkTypeString),  IFERROR(Calculations!J346,""), NA())</f>
        <v/>
      </c>
      <c r="E346" s="10">
        <f t="array" ref="E346">PERCENTILE(IF(ISERROR(D346:D5345)=FALSE,D346:D5345),CycleTimePercentile)</f>
        <v>0</v>
      </c>
      <c r="F346" s="2" t="e">
        <f xml:space="preserve"> IF(Calculations!C346 = DefectTypeString,  IFERROR(Calculations!J346,""), NA())</f>
        <v>#N/A</v>
      </c>
      <c r="G346" s="10">
        <f t="array" ref="G346">PERCENTILE(IF(ISERROR(F346:F5345)=FALSE,F346:F5345),CycleTimePercentile)</f>
        <v>0</v>
      </c>
      <c r="H346" s="2" t="e">
        <f ca="1" xml:space="preserve"> IF(OR(Calculations!C346 = "",Calculations!C346 = WorkTypeString),  Calculations!K346, NA())</f>
        <v>#N/A</v>
      </c>
      <c r="I346" s="2" t="e">
        <f xml:space="preserve"> IF(Calculations!C346 = DefectTypeString,  Calculations!K346, NA())</f>
        <v>#N/A</v>
      </c>
    </row>
    <row r="347" spans="1:9" x14ac:dyDescent="0.25">
      <c r="A347" s="8" t="str">
        <f>Calculations!A347</f>
        <v/>
      </c>
      <c r="B347" s="2" t="str">
        <f t="shared" si="10"/>
        <v/>
      </c>
      <c r="C347" s="10" t="str">
        <f>IFERROR(Calculations!J347,"")</f>
        <v/>
      </c>
      <c r="D347" s="10" t="str">
        <f xml:space="preserve"> IF(OR(Calculations!C347 = "",Calculations!C347 = WorkTypeString),  IFERROR(Calculations!J347,""), NA())</f>
        <v/>
      </c>
      <c r="E347" s="10">
        <f t="array" ref="E347">PERCENTILE(IF(ISERROR(D347:D5346)=FALSE,D347:D5346),CycleTimePercentile)</f>
        <v>0</v>
      </c>
      <c r="F347" s="2" t="e">
        <f xml:space="preserve"> IF(Calculations!C347 = DefectTypeString,  IFERROR(Calculations!J347,""), NA())</f>
        <v>#N/A</v>
      </c>
      <c r="G347" s="10">
        <f t="array" ref="G347">PERCENTILE(IF(ISERROR(F347:F5346)=FALSE,F347:F5346),CycleTimePercentile)</f>
        <v>0</v>
      </c>
      <c r="H347" s="2" t="e">
        <f ca="1" xml:space="preserve"> IF(OR(Calculations!C347 = "",Calculations!C347 = WorkTypeString),  Calculations!K347, NA())</f>
        <v>#N/A</v>
      </c>
      <c r="I347" s="2" t="e">
        <f xml:space="preserve"> IF(Calculations!C347 = DefectTypeString,  Calculations!K347, NA())</f>
        <v>#N/A</v>
      </c>
    </row>
    <row r="348" spans="1:9" x14ac:dyDescent="0.25">
      <c r="A348" s="8" t="str">
        <f>Calculations!A348</f>
        <v/>
      </c>
      <c r="B348" s="2" t="str">
        <f t="shared" si="10"/>
        <v/>
      </c>
      <c r="C348" s="10" t="str">
        <f>IFERROR(Calculations!J348,"")</f>
        <v/>
      </c>
      <c r="D348" s="10" t="str">
        <f xml:space="preserve"> IF(OR(Calculations!C348 = "",Calculations!C348 = WorkTypeString),  IFERROR(Calculations!J348,""), NA())</f>
        <v/>
      </c>
      <c r="E348" s="10">
        <f t="array" ref="E348">PERCENTILE(IF(ISERROR(D348:D5347)=FALSE,D348:D5347),CycleTimePercentile)</f>
        <v>0</v>
      </c>
      <c r="F348" s="2" t="e">
        <f xml:space="preserve"> IF(Calculations!C348 = DefectTypeString,  IFERROR(Calculations!J348,""), NA())</f>
        <v>#N/A</v>
      </c>
      <c r="G348" s="10">
        <f t="array" ref="G348">PERCENTILE(IF(ISERROR(F348:F5347)=FALSE,F348:F5347),CycleTimePercentile)</f>
        <v>0</v>
      </c>
      <c r="H348" s="2" t="e">
        <f ca="1" xml:space="preserve"> IF(OR(Calculations!C348 = "",Calculations!C348 = WorkTypeString),  Calculations!K348, NA())</f>
        <v>#N/A</v>
      </c>
      <c r="I348" s="2" t="e">
        <f xml:space="preserve"> IF(Calculations!C348 = DefectTypeString,  Calculations!K348, NA())</f>
        <v>#N/A</v>
      </c>
    </row>
    <row r="349" spans="1:9" x14ac:dyDescent="0.25">
      <c r="A349" s="8" t="str">
        <f>Calculations!A349</f>
        <v/>
      </c>
      <c r="B349" s="2" t="str">
        <f t="shared" si="10"/>
        <v/>
      </c>
      <c r="C349" s="10" t="str">
        <f>IFERROR(Calculations!J349,"")</f>
        <v/>
      </c>
      <c r="D349" s="10" t="str">
        <f xml:space="preserve"> IF(OR(Calculations!C349 = "",Calculations!C349 = WorkTypeString),  IFERROR(Calculations!J349,""), NA())</f>
        <v/>
      </c>
      <c r="E349" s="10">
        <f t="array" ref="E349">PERCENTILE(IF(ISERROR(D349:D5348)=FALSE,D349:D5348),CycleTimePercentile)</f>
        <v>0</v>
      </c>
      <c r="F349" s="2" t="e">
        <f xml:space="preserve"> IF(Calculations!C349 = DefectTypeString,  IFERROR(Calculations!J349,""), NA())</f>
        <v>#N/A</v>
      </c>
      <c r="G349" s="10">
        <f t="array" ref="G349">PERCENTILE(IF(ISERROR(F349:F5348)=FALSE,F349:F5348),CycleTimePercentile)</f>
        <v>0</v>
      </c>
      <c r="H349" s="2" t="e">
        <f ca="1" xml:space="preserve"> IF(OR(Calculations!C349 = "",Calculations!C349 = WorkTypeString),  Calculations!K349, NA())</f>
        <v>#N/A</v>
      </c>
      <c r="I349" s="2" t="e">
        <f xml:space="preserve"> IF(Calculations!C349 = DefectTypeString,  Calculations!K349, NA())</f>
        <v>#N/A</v>
      </c>
    </row>
    <row r="350" spans="1:9" x14ac:dyDescent="0.25">
      <c r="A350" s="8" t="str">
        <f>Calculations!A350</f>
        <v/>
      </c>
      <c r="B350" s="2" t="str">
        <f t="shared" si="10"/>
        <v/>
      </c>
      <c r="C350" s="10" t="str">
        <f>IFERROR(Calculations!J350,"")</f>
        <v/>
      </c>
      <c r="D350" s="10" t="str">
        <f xml:space="preserve"> IF(OR(Calculations!C350 = "",Calculations!C350 = WorkTypeString),  IFERROR(Calculations!J350,""), NA())</f>
        <v/>
      </c>
      <c r="E350" s="10">
        <f t="array" ref="E350">PERCENTILE(IF(ISERROR(D350:D5349)=FALSE,D350:D5349),CycleTimePercentile)</f>
        <v>0</v>
      </c>
      <c r="F350" s="2" t="e">
        <f xml:space="preserve"> IF(Calculations!C350 = DefectTypeString,  IFERROR(Calculations!J350,""), NA())</f>
        <v>#N/A</v>
      </c>
      <c r="G350" s="10">
        <f t="array" ref="G350">PERCENTILE(IF(ISERROR(F350:F5349)=FALSE,F350:F5349),CycleTimePercentile)</f>
        <v>0</v>
      </c>
      <c r="H350" s="2" t="e">
        <f ca="1" xml:space="preserve"> IF(OR(Calculations!C350 = "",Calculations!C350 = WorkTypeString),  Calculations!K350, NA())</f>
        <v>#N/A</v>
      </c>
      <c r="I350" s="2" t="e">
        <f xml:space="preserve"> IF(Calculations!C350 = DefectTypeString,  Calculations!K350, NA())</f>
        <v>#N/A</v>
      </c>
    </row>
    <row r="351" spans="1:9" x14ac:dyDescent="0.25">
      <c r="A351" s="8" t="str">
        <f>Calculations!A351</f>
        <v/>
      </c>
      <c r="B351" s="2" t="str">
        <f t="shared" si="10"/>
        <v/>
      </c>
      <c r="C351" s="10" t="str">
        <f>IFERROR(Calculations!J351,"")</f>
        <v/>
      </c>
      <c r="D351" s="10" t="str">
        <f xml:space="preserve"> IF(OR(Calculations!C351 = "",Calculations!C351 = WorkTypeString),  IFERROR(Calculations!J351,""), NA())</f>
        <v/>
      </c>
      <c r="E351" s="10">
        <f t="array" ref="E351">PERCENTILE(IF(ISERROR(D351:D5350)=FALSE,D351:D5350),CycleTimePercentile)</f>
        <v>0</v>
      </c>
      <c r="F351" s="2" t="e">
        <f xml:space="preserve"> IF(Calculations!C351 = DefectTypeString,  IFERROR(Calculations!J351,""), NA())</f>
        <v>#N/A</v>
      </c>
      <c r="G351" s="10">
        <f t="array" ref="G351">PERCENTILE(IF(ISERROR(F351:F5350)=FALSE,F351:F5350),CycleTimePercentile)</f>
        <v>0</v>
      </c>
      <c r="H351" s="2" t="e">
        <f ca="1" xml:space="preserve"> IF(OR(Calculations!C351 = "",Calculations!C351 = WorkTypeString),  Calculations!K351, NA())</f>
        <v>#N/A</v>
      </c>
      <c r="I351" s="2" t="e">
        <f xml:space="preserve"> IF(Calculations!C351 = DefectTypeString,  Calculations!K351, NA())</f>
        <v>#N/A</v>
      </c>
    </row>
    <row r="352" spans="1:9" x14ac:dyDescent="0.25">
      <c r="A352" s="8" t="str">
        <f>Calculations!A352</f>
        <v/>
      </c>
      <c r="B352" s="2" t="str">
        <f t="shared" si="10"/>
        <v/>
      </c>
      <c r="C352" s="10" t="str">
        <f>IFERROR(Calculations!J352,"")</f>
        <v/>
      </c>
      <c r="D352" s="10" t="str">
        <f xml:space="preserve"> IF(OR(Calculations!C352 = "",Calculations!C352 = WorkTypeString),  IFERROR(Calculations!J352,""), NA())</f>
        <v/>
      </c>
      <c r="E352" s="10">
        <f t="array" ref="E352">PERCENTILE(IF(ISERROR(D352:D5351)=FALSE,D352:D5351),CycleTimePercentile)</f>
        <v>0</v>
      </c>
      <c r="F352" s="2" t="e">
        <f xml:space="preserve"> IF(Calculations!C352 = DefectTypeString,  IFERROR(Calculations!J352,""), NA())</f>
        <v>#N/A</v>
      </c>
      <c r="G352" s="10">
        <f t="array" ref="G352">PERCENTILE(IF(ISERROR(F352:F5351)=FALSE,F352:F5351),CycleTimePercentile)</f>
        <v>0</v>
      </c>
      <c r="H352" s="2" t="e">
        <f ca="1" xml:space="preserve"> IF(OR(Calculations!C352 = "",Calculations!C352 = WorkTypeString),  Calculations!K352, NA())</f>
        <v>#N/A</v>
      </c>
      <c r="I352" s="2" t="e">
        <f xml:space="preserve"> IF(Calculations!C352 = DefectTypeString,  Calculations!K352, NA())</f>
        <v>#N/A</v>
      </c>
    </row>
    <row r="353" spans="1:9" x14ac:dyDescent="0.25">
      <c r="A353" s="8" t="str">
        <f>Calculations!A353</f>
        <v/>
      </c>
      <c r="B353" s="2" t="str">
        <f t="shared" si="10"/>
        <v/>
      </c>
      <c r="C353" s="10" t="str">
        <f>IFERROR(Calculations!J353,"")</f>
        <v/>
      </c>
      <c r="D353" s="10" t="str">
        <f xml:space="preserve"> IF(OR(Calculations!C353 = "",Calculations!C353 = WorkTypeString),  IFERROR(Calculations!J353,""), NA())</f>
        <v/>
      </c>
      <c r="E353" s="10">
        <f t="array" ref="E353">PERCENTILE(IF(ISERROR(D353:D5352)=FALSE,D353:D5352),CycleTimePercentile)</f>
        <v>0</v>
      </c>
      <c r="F353" s="2" t="e">
        <f xml:space="preserve"> IF(Calculations!C353 = DefectTypeString,  IFERROR(Calculations!J353,""), NA())</f>
        <v>#N/A</v>
      </c>
      <c r="G353" s="10">
        <f t="array" ref="G353">PERCENTILE(IF(ISERROR(F353:F5352)=FALSE,F353:F5352),CycleTimePercentile)</f>
        <v>0</v>
      </c>
      <c r="H353" s="2" t="e">
        <f ca="1" xml:space="preserve"> IF(OR(Calculations!C353 = "",Calculations!C353 = WorkTypeString),  Calculations!K353, NA())</f>
        <v>#N/A</v>
      </c>
      <c r="I353" s="2" t="e">
        <f xml:space="preserve"> IF(Calculations!C353 = DefectTypeString,  Calculations!K353, NA())</f>
        <v>#N/A</v>
      </c>
    </row>
    <row r="354" spans="1:9" x14ac:dyDescent="0.25">
      <c r="A354" s="8" t="str">
        <f>Calculations!A354</f>
        <v/>
      </c>
      <c r="B354" s="2" t="str">
        <f t="shared" si="10"/>
        <v/>
      </c>
      <c r="C354" s="10" t="str">
        <f>IFERROR(Calculations!J354,"")</f>
        <v/>
      </c>
      <c r="D354" s="10" t="str">
        <f xml:space="preserve"> IF(OR(Calculations!C354 = "",Calculations!C354 = WorkTypeString),  IFERROR(Calculations!J354,""), NA())</f>
        <v/>
      </c>
      <c r="E354" s="10">
        <f t="array" ref="E354">PERCENTILE(IF(ISERROR(D354:D5353)=FALSE,D354:D5353),CycleTimePercentile)</f>
        <v>0</v>
      </c>
      <c r="F354" s="2" t="e">
        <f xml:space="preserve"> IF(Calculations!C354 = DefectTypeString,  IFERROR(Calculations!J354,""), NA())</f>
        <v>#N/A</v>
      </c>
      <c r="G354" s="10">
        <f t="array" ref="G354">PERCENTILE(IF(ISERROR(F354:F5353)=FALSE,F354:F5353),CycleTimePercentile)</f>
        <v>0</v>
      </c>
      <c r="H354" s="2" t="e">
        <f ca="1" xml:space="preserve"> IF(OR(Calculations!C354 = "",Calculations!C354 = WorkTypeString),  Calculations!K354, NA())</f>
        <v>#N/A</v>
      </c>
      <c r="I354" s="2" t="e">
        <f xml:space="preserve"> IF(Calculations!C354 = DefectTypeString,  Calculations!K354, NA())</f>
        <v>#N/A</v>
      </c>
    </row>
    <row r="355" spans="1:9" x14ac:dyDescent="0.25">
      <c r="A355" s="8" t="str">
        <f>Calculations!A355</f>
        <v/>
      </c>
      <c r="B355" s="2" t="str">
        <f t="shared" si="10"/>
        <v/>
      </c>
      <c r="C355" s="10" t="str">
        <f>IFERROR(Calculations!J355,"")</f>
        <v/>
      </c>
      <c r="D355" s="10" t="str">
        <f xml:space="preserve"> IF(OR(Calculations!C355 = "",Calculations!C355 = WorkTypeString),  IFERROR(Calculations!J355,""), NA())</f>
        <v/>
      </c>
      <c r="E355" s="10">
        <f t="array" ref="E355">PERCENTILE(IF(ISERROR(D355:D5354)=FALSE,D355:D5354),CycleTimePercentile)</f>
        <v>0</v>
      </c>
      <c r="F355" s="2" t="e">
        <f xml:space="preserve"> IF(Calculations!C355 = DefectTypeString,  IFERROR(Calculations!J355,""), NA())</f>
        <v>#N/A</v>
      </c>
      <c r="G355" s="10">
        <f t="array" ref="G355">PERCENTILE(IF(ISERROR(F355:F5354)=FALSE,F355:F5354),CycleTimePercentile)</f>
        <v>0</v>
      </c>
      <c r="H355" s="2" t="e">
        <f ca="1" xml:space="preserve"> IF(OR(Calculations!C355 = "",Calculations!C355 = WorkTypeString),  Calculations!K355, NA())</f>
        <v>#N/A</v>
      </c>
      <c r="I355" s="2" t="e">
        <f xml:space="preserve"> IF(Calculations!C355 = DefectTypeString,  Calculations!K355, NA())</f>
        <v>#N/A</v>
      </c>
    </row>
    <row r="356" spans="1:9" x14ac:dyDescent="0.25">
      <c r="A356" s="8" t="str">
        <f>Calculations!A356</f>
        <v/>
      </c>
      <c r="B356" s="2" t="str">
        <f t="shared" si="10"/>
        <v/>
      </c>
      <c r="C356" s="10" t="str">
        <f>IFERROR(Calculations!J356,"")</f>
        <v/>
      </c>
      <c r="D356" s="10" t="str">
        <f xml:space="preserve"> IF(OR(Calculations!C356 = "",Calculations!C356 = WorkTypeString),  IFERROR(Calculations!J356,""), NA())</f>
        <v/>
      </c>
      <c r="E356" s="10">
        <f t="array" ref="E356">PERCENTILE(IF(ISERROR(D356:D5355)=FALSE,D356:D5355),CycleTimePercentile)</f>
        <v>0</v>
      </c>
      <c r="F356" s="2" t="e">
        <f xml:space="preserve"> IF(Calculations!C356 = DefectTypeString,  IFERROR(Calculations!J356,""), NA())</f>
        <v>#N/A</v>
      </c>
      <c r="G356" s="10">
        <f t="array" ref="G356">PERCENTILE(IF(ISERROR(F356:F5355)=FALSE,F356:F5355),CycleTimePercentile)</f>
        <v>0</v>
      </c>
      <c r="H356" s="2" t="e">
        <f ca="1" xml:space="preserve"> IF(OR(Calculations!C356 = "",Calculations!C356 = WorkTypeString),  Calculations!K356, NA())</f>
        <v>#N/A</v>
      </c>
      <c r="I356" s="2" t="e">
        <f xml:space="preserve"> IF(Calculations!C356 = DefectTypeString,  Calculations!K356, NA())</f>
        <v>#N/A</v>
      </c>
    </row>
    <row r="357" spans="1:9" x14ac:dyDescent="0.25">
      <c r="A357" s="8" t="str">
        <f>Calculations!A357</f>
        <v/>
      </c>
      <c r="B357" s="2" t="str">
        <f t="shared" si="10"/>
        <v/>
      </c>
      <c r="C357" s="10" t="str">
        <f>IFERROR(Calculations!J357,"")</f>
        <v/>
      </c>
      <c r="D357" s="10" t="str">
        <f xml:space="preserve"> IF(OR(Calculations!C357 = "",Calculations!C357 = WorkTypeString),  IFERROR(Calculations!J357,""), NA())</f>
        <v/>
      </c>
      <c r="E357" s="10">
        <f t="array" ref="E357">PERCENTILE(IF(ISERROR(D357:D5356)=FALSE,D357:D5356),CycleTimePercentile)</f>
        <v>0</v>
      </c>
      <c r="F357" s="2" t="e">
        <f xml:space="preserve"> IF(Calculations!C357 = DefectTypeString,  IFERROR(Calculations!J357,""), NA())</f>
        <v>#N/A</v>
      </c>
      <c r="G357" s="10">
        <f t="array" ref="G357">PERCENTILE(IF(ISERROR(F357:F5356)=FALSE,F357:F5356),CycleTimePercentile)</f>
        <v>0</v>
      </c>
      <c r="H357" s="2" t="e">
        <f ca="1" xml:space="preserve"> IF(OR(Calculations!C357 = "",Calculations!C357 = WorkTypeString),  Calculations!K357, NA())</f>
        <v>#N/A</v>
      </c>
      <c r="I357" s="2" t="e">
        <f xml:space="preserve"> IF(Calculations!C357 = DefectTypeString,  Calculations!K357, NA())</f>
        <v>#N/A</v>
      </c>
    </row>
    <row r="358" spans="1:9" x14ac:dyDescent="0.25">
      <c r="A358" s="8" t="str">
        <f>Calculations!A358</f>
        <v/>
      </c>
      <c r="B358" s="2" t="str">
        <f t="shared" si="10"/>
        <v/>
      </c>
      <c r="C358" s="10" t="str">
        <f>IFERROR(Calculations!J358,"")</f>
        <v/>
      </c>
      <c r="D358" s="10" t="str">
        <f xml:space="preserve"> IF(OR(Calculations!C358 = "",Calculations!C358 = WorkTypeString),  IFERROR(Calculations!J358,""), NA())</f>
        <v/>
      </c>
      <c r="E358" s="10">
        <f t="array" ref="E358">PERCENTILE(IF(ISERROR(D358:D5357)=FALSE,D358:D5357),CycleTimePercentile)</f>
        <v>0</v>
      </c>
      <c r="F358" s="2" t="e">
        <f xml:space="preserve"> IF(Calculations!C358 = DefectTypeString,  IFERROR(Calculations!J358,""), NA())</f>
        <v>#N/A</v>
      </c>
      <c r="G358" s="10">
        <f t="array" ref="G358">PERCENTILE(IF(ISERROR(F358:F5357)=FALSE,F358:F5357),CycleTimePercentile)</f>
        <v>0</v>
      </c>
      <c r="H358" s="2" t="e">
        <f ca="1" xml:space="preserve"> IF(OR(Calculations!C358 = "",Calculations!C358 = WorkTypeString),  Calculations!K358, NA())</f>
        <v>#N/A</v>
      </c>
      <c r="I358" s="2" t="e">
        <f xml:space="preserve"> IF(Calculations!C358 = DefectTypeString,  Calculations!K358, NA())</f>
        <v>#N/A</v>
      </c>
    </row>
    <row r="359" spans="1:9" x14ac:dyDescent="0.25">
      <c r="A359" s="8" t="str">
        <f>Calculations!A359</f>
        <v/>
      </c>
      <c r="B359" s="2" t="str">
        <f t="shared" si="10"/>
        <v/>
      </c>
      <c r="C359" s="10" t="str">
        <f>IFERROR(Calculations!J359,"")</f>
        <v/>
      </c>
      <c r="D359" s="10" t="str">
        <f xml:space="preserve"> IF(OR(Calculations!C359 = "",Calculations!C359 = WorkTypeString),  IFERROR(Calculations!J359,""), NA())</f>
        <v/>
      </c>
      <c r="E359" s="10">
        <f t="array" ref="E359">PERCENTILE(IF(ISERROR(D359:D5358)=FALSE,D359:D5358),CycleTimePercentile)</f>
        <v>0</v>
      </c>
      <c r="F359" s="2" t="e">
        <f xml:space="preserve"> IF(Calculations!C359 = DefectTypeString,  IFERROR(Calculations!J359,""), NA())</f>
        <v>#N/A</v>
      </c>
      <c r="G359" s="10">
        <f t="array" ref="G359">PERCENTILE(IF(ISERROR(F359:F5358)=FALSE,F359:F5358),CycleTimePercentile)</f>
        <v>0</v>
      </c>
      <c r="H359" s="2" t="e">
        <f ca="1" xml:space="preserve"> IF(OR(Calculations!C359 = "",Calculations!C359 = WorkTypeString),  Calculations!K359, NA())</f>
        <v>#N/A</v>
      </c>
      <c r="I359" s="2" t="e">
        <f xml:space="preserve"> IF(Calculations!C359 = DefectTypeString,  Calculations!K359, NA())</f>
        <v>#N/A</v>
      </c>
    </row>
    <row r="360" spans="1:9" x14ac:dyDescent="0.25">
      <c r="A360" s="8" t="str">
        <f>Calculations!A360</f>
        <v/>
      </c>
      <c r="B360" s="2" t="str">
        <f t="shared" si="10"/>
        <v/>
      </c>
      <c r="C360" s="10" t="str">
        <f>IFERROR(Calculations!J360,"")</f>
        <v/>
      </c>
      <c r="D360" s="10" t="str">
        <f xml:space="preserve"> IF(OR(Calculations!C360 = "",Calculations!C360 = WorkTypeString),  IFERROR(Calculations!J360,""), NA())</f>
        <v/>
      </c>
      <c r="E360" s="10">
        <f t="array" ref="E360">PERCENTILE(IF(ISERROR(D360:D5359)=FALSE,D360:D5359),CycleTimePercentile)</f>
        <v>0</v>
      </c>
      <c r="F360" s="2" t="e">
        <f xml:space="preserve"> IF(Calculations!C360 = DefectTypeString,  IFERROR(Calculations!J360,""), NA())</f>
        <v>#N/A</v>
      </c>
      <c r="G360" s="10">
        <f t="array" ref="G360">PERCENTILE(IF(ISERROR(F360:F5359)=FALSE,F360:F5359),CycleTimePercentile)</f>
        <v>0</v>
      </c>
      <c r="H360" s="2" t="e">
        <f ca="1" xml:space="preserve"> IF(OR(Calculations!C360 = "",Calculations!C360 = WorkTypeString),  Calculations!K360, NA())</f>
        <v>#N/A</v>
      </c>
      <c r="I360" s="2" t="e">
        <f xml:space="preserve"> IF(Calculations!C360 = DefectTypeString,  Calculations!K360, NA())</f>
        <v>#N/A</v>
      </c>
    </row>
    <row r="361" spans="1:9" x14ac:dyDescent="0.25">
      <c r="A361" s="8" t="str">
        <f>Calculations!A361</f>
        <v/>
      </c>
      <c r="B361" s="2" t="str">
        <f t="shared" si="10"/>
        <v/>
      </c>
      <c r="C361" s="10" t="str">
        <f>IFERROR(Calculations!J361,"")</f>
        <v/>
      </c>
      <c r="D361" s="10" t="str">
        <f xml:space="preserve"> IF(OR(Calculations!C361 = "",Calculations!C361 = WorkTypeString),  IFERROR(Calculations!J361,""), NA())</f>
        <v/>
      </c>
      <c r="E361" s="10">
        <f t="array" ref="E361">PERCENTILE(IF(ISERROR(D361:D5360)=FALSE,D361:D5360),CycleTimePercentile)</f>
        <v>0</v>
      </c>
      <c r="F361" s="2" t="e">
        <f xml:space="preserve"> IF(Calculations!C361 = DefectTypeString,  IFERROR(Calculations!J361,""), NA())</f>
        <v>#N/A</v>
      </c>
      <c r="G361" s="10">
        <f t="array" ref="G361">PERCENTILE(IF(ISERROR(F361:F5360)=FALSE,F361:F5360),CycleTimePercentile)</f>
        <v>0</v>
      </c>
      <c r="H361" s="2" t="e">
        <f ca="1" xml:space="preserve"> IF(OR(Calculations!C361 = "",Calculations!C361 = WorkTypeString),  Calculations!K361, NA())</f>
        <v>#N/A</v>
      </c>
      <c r="I361" s="2" t="e">
        <f xml:space="preserve"> IF(Calculations!C361 = DefectTypeString,  Calculations!K361, NA())</f>
        <v>#N/A</v>
      </c>
    </row>
    <row r="362" spans="1:9" x14ac:dyDescent="0.25">
      <c r="A362" s="8" t="str">
        <f>Calculations!A362</f>
        <v/>
      </c>
      <c r="B362" s="2" t="str">
        <f t="shared" si="10"/>
        <v/>
      </c>
      <c r="C362" s="10" t="str">
        <f>IFERROR(Calculations!J362,"")</f>
        <v/>
      </c>
      <c r="D362" s="10" t="str">
        <f xml:space="preserve"> IF(OR(Calculations!C362 = "",Calculations!C362 = WorkTypeString),  IFERROR(Calculations!J362,""), NA())</f>
        <v/>
      </c>
      <c r="E362" s="10">
        <f t="array" ref="E362">PERCENTILE(IF(ISERROR(D362:D5361)=FALSE,D362:D5361),CycleTimePercentile)</f>
        <v>0</v>
      </c>
      <c r="F362" s="2" t="e">
        <f xml:space="preserve"> IF(Calculations!C362 = DefectTypeString,  IFERROR(Calculations!J362,""), NA())</f>
        <v>#N/A</v>
      </c>
      <c r="G362" s="10">
        <f t="array" ref="G362">PERCENTILE(IF(ISERROR(F362:F5361)=FALSE,F362:F5361),CycleTimePercentile)</f>
        <v>0</v>
      </c>
      <c r="H362" s="2" t="e">
        <f ca="1" xml:space="preserve"> IF(OR(Calculations!C362 = "",Calculations!C362 = WorkTypeString),  Calculations!K362, NA())</f>
        <v>#N/A</v>
      </c>
      <c r="I362" s="2" t="e">
        <f xml:space="preserve"> IF(Calculations!C362 = DefectTypeString,  Calculations!K362, NA())</f>
        <v>#N/A</v>
      </c>
    </row>
    <row r="363" spans="1:9" x14ac:dyDescent="0.25">
      <c r="A363" s="8" t="str">
        <f>Calculations!A363</f>
        <v/>
      </c>
      <c r="B363" s="2" t="str">
        <f t="shared" si="10"/>
        <v/>
      </c>
      <c r="C363" s="10" t="str">
        <f>IFERROR(Calculations!J363,"")</f>
        <v/>
      </c>
      <c r="D363" s="10" t="str">
        <f xml:space="preserve"> IF(OR(Calculations!C363 = "",Calculations!C363 = WorkTypeString),  IFERROR(Calculations!J363,""), NA())</f>
        <v/>
      </c>
      <c r="E363" s="10">
        <f t="array" ref="E363">PERCENTILE(IF(ISERROR(D363:D5362)=FALSE,D363:D5362),CycleTimePercentile)</f>
        <v>0</v>
      </c>
      <c r="F363" s="2" t="e">
        <f xml:space="preserve"> IF(Calculations!C363 = DefectTypeString,  IFERROR(Calculations!J363,""), NA())</f>
        <v>#N/A</v>
      </c>
      <c r="G363" s="10">
        <f t="array" ref="G363">PERCENTILE(IF(ISERROR(F363:F5362)=FALSE,F363:F5362),CycleTimePercentile)</f>
        <v>0</v>
      </c>
      <c r="H363" s="2" t="e">
        <f ca="1" xml:space="preserve"> IF(OR(Calculations!C363 = "",Calculations!C363 = WorkTypeString),  Calculations!K363, NA())</f>
        <v>#N/A</v>
      </c>
      <c r="I363" s="2" t="e">
        <f xml:space="preserve"> IF(Calculations!C363 = DefectTypeString,  Calculations!K363, NA())</f>
        <v>#N/A</v>
      </c>
    </row>
    <row r="364" spans="1:9" x14ac:dyDescent="0.25">
      <c r="A364" s="8" t="str">
        <f>Calculations!A364</f>
        <v/>
      </c>
      <c r="B364" s="2" t="str">
        <f t="shared" si="10"/>
        <v/>
      </c>
      <c r="C364" s="10" t="str">
        <f>IFERROR(Calculations!J364,"")</f>
        <v/>
      </c>
      <c r="D364" s="10" t="str">
        <f xml:space="preserve"> IF(OR(Calculations!C364 = "",Calculations!C364 = WorkTypeString),  IFERROR(Calculations!J364,""), NA())</f>
        <v/>
      </c>
      <c r="E364" s="10">
        <f t="array" ref="E364">PERCENTILE(IF(ISERROR(D364:D5363)=FALSE,D364:D5363),CycleTimePercentile)</f>
        <v>0</v>
      </c>
      <c r="F364" s="2" t="e">
        <f xml:space="preserve"> IF(Calculations!C364 = DefectTypeString,  IFERROR(Calculations!J364,""), NA())</f>
        <v>#N/A</v>
      </c>
      <c r="G364" s="10">
        <f t="array" ref="G364">PERCENTILE(IF(ISERROR(F364:F5363)=FALSE,F364:F5363),CycleTimePercentile)</f>
        <v>0</v>
      </c>
      <c r="H364" s="2" t="e">
        <f ca="1" xml:space="preserve"> IF(OR(Calculations!C364 = "",Calculations!C364 = WorkTypeString),  Calculations!K364, NA())</f>
        <v>#N/A</v>
      </c>
      <c r="I364" s="2" t="e">
        <f xml:space="preserve"> IF(Calculations!C364 = DefectTypeString,  Calculations!K364, NA())</f>
        <v>#N/A</v>
      </c>
    </row>
    <row r="365" spans="1:9" x14ac:dyDescent="0.25">
      <c r="A365" s="8" t="str">
        <f>Calculations!A365</f>
        <v/>
      </c>
      <c r="B365" s="2" t="str">
        <f t="shared" si="10"/>
        <v/>
      </c>
      <c r="C365" s="10" t="str">
        <f>IFERROR(Calculations!J365,"")</f>
        <v/>
      </c>
      <c r="D365" s="10" t="str">
        <f xml:space="preserve"> IF(OR(Calculations!C365 = "",Calculations!C365 = WorkTypeString),  IFERROR(Calculations!J365,""), NA())</f>
        <v/>
      </c>
      <c r="E365" s="10">
        <f t="array" ref="E365">PERCENTILE(IF(ISERROR(D365:D5364)=FALSE,D365:D5364),CycleTimePercentile)</f>
        <v>0</v>
      </c>
      <c r="F365" s="2" t="e">
        <f xml:space="preserve"> IF(Calculations!C365 = DefectTypeString,  IFERROR(Calculations!J365,""), NA())</f>
        <v>#N/A</v>
      </c>
      <c r="G365" s="10">
        <f t="array" ref="G365">PERCENTILE(IF(ISERROR(F365:F5364)=FALSE,F365:F5364),CycleTimePercentile)</f>
        <v>0</v>
      </c>
      <c r="H365" s="2" t="e">
        <f ca="1" xml:space="preserve"> IF(OR(Calculations!C365 = "",Calculations!C365 = WorkTypeString),  Calculations!K365, NA())</f>
        <v>#N/A</v>
      </c>
      <c r="I365" s="2" t="e">
        <f xml:space="preserve"> IF(Calculations!C365 = DefectTypeString,  Calculations!K365, NA())</f>
        <v>#N/A</v>
      </c>
    </row>
    <row r="366" spans="1:9" x14ac:dyDescent="0.25">
      <c r="A366" s="8" t="str">
        <f>Calculations!A366</f>
        <v/>
      </c>
      <c r="B366" s="2" t="str">
        <f t="shared" si="10"/>
        <v/>
      </c>
      <c r="C366" s="10" t="str">
        <f>IFERROR(Calculations!J366,"")</f>
        <v/>
      </c>
      <c r="D366" s="10" t="str">
        <f xml:space="preserve"> IF(OR(Calculations!C366 = "",Calculations!C366 = WorkTypeString),  IFERROR(Calculations!J366,""), NA())</f>
        <v/>
      </c>
      <c r="E366" s="10">
        <f t="array" ref="E366">PERCENTILE(IF(ISERROR(D366:D5365)=FALSE,D366:D5365),CycleTimePercentile)</f>
        <v>0</v>
      </c>
      <c r="F366" s="2" t="e">
        <f xml:space="preserve"> IF(Calculations!C366 = DefectTypeString,  IFERROR(Calculations!J366,""), NA())</f>
        <v>#N/A</v>
      </c>
      <c r="G366" s="10">
        <f t="array" ref="G366">PERCENTILE(IF(ISERROR(F366:F5365)=FALSE,F366:F5365),CycleTimePercentile)</f>
        <v>0</v>
      </c>
      <c r="H366" s="2" t="e">
        <f ca="1" xml:space="preserve"> IF(OR(Calculations!C366 = "",Calculations!C366 = WorkTypeString),  Calculations!K366, NA())</f>
        <v>#N/A</v>
      </c>
      <c r="I366" s="2" t="e">
        <f xml:space="preserve"> IF(Calculations!C366 = DefectTypeString,  Calculations!K366, NA())</f>
        <v>#N/A</v>
      </c>
    </row>
    <row r="367" spans="1:9" x14ac:dyDescent="0.25">
      <c r="A367" s="8" t="str">
        <f>Calculations!A367</f>
        <v/>
      </c>
      <c r="B367" s="2" t="str">
        <f t="shared" si="10"/>
        <v/>
      </c>
      <c r="C367" s="10" t="str">
        <f>IFERROR(Calculations!J367,"")</f>
        <v/>
      </c>
      <c r="D367" s="10" t="str">
        <f xml:space="preserve"> IF(OR(Calculations!C367 = "",Calculations!C367 = WorkTypeString),  IFERROR(Calculations!J367,""), NA())</f>
        <v/>
      </c>
      <c r="E367" s="10">
        <f t="array" ref="E367">PERCENTILE(IF(ISERROR(D367:D5366)=FALSE,D367:D5366),CycleTimePercentile)</f>
        <v>0</v>
      </c>
      <c r="F367" s="2" t="e">
        <f xml:space="preserve"> IF(Calculations!C367 = DefectTypeString,  IFERROR(Calculations!J367,""), NA())</f>
        <v>#N/A</v>
      </c>
      <c r="G367" s="10">
        <f t="array" ref="G367">PERCENTILE(IF(ISERROR(F367:F5366)=FALSE,F367:F5366),CycleTimePercentile)</f>
        <v>0</v>
      </c>
      <c r="H367" s="2" t="e">
        <f ca="1" xml:space="preserve"> IF(OR(Calculations!C367 = "",Calculations!C367 = WorkTypeString),  Calculations!K367, NA())</f>
        <v>#N/A</v>
      </c>
      <c r="I367" s="2" t="e">
        <f xml:space="preserve"> IF(Calculations!C367 = DefectTypeString,  Calculations!K367, NA())</f>
        <v>#N/A</v>
      </c>
    </row>
    <row r="368" spans="1:9" x14ac:dyDescent="0.25">
      <c r="A368" s="8" t="str">
        <f>Calculations!A368</f>
        <v/>
      </c>
      <c r="B368" s="2" t="str">
        <f t="shared" si="10"/>
        <v/>
      </c>
      <c r="C368" s="10" t="str">
        <f>IFERROR(Calculations!J368,"")</f>
        <v/>
      </c>
      <c r="D368" s="10" t="str">
        <f xml:space="preserve"> IF(OR(Calculations!C368 = "",Calculations!C368 = WorkTypeString),  IFERROR(Calculations!J368,""), NA())</f>
        <v/>
      </c>
      <c r="E368" s="10">
        <f t="array" ref="E368">PERCENTILE(IF(ISERROR(D368:D5367)=FALSE,D368:D5367),CycleTimePercentile)</f>
        <v>0</v>
      </c>
      <c r="F368" s="2" t="e">
        <f xml:space="preserve"> IF(Calculations!C368 = DefectTypeString,  IFERROR(Calculations!J368,""), NA())</f>
        <v>#N/A</v>
      </c>
      <c r="G368" s="10">
        <f t="array" ref="G368">PERCENTILE(IF(ISERROR(F368:F5367)=FALSE,F368:F5367),CycleTimePercentile)</f>
        <v>0</v>
      </c>
      <c r="H368" s="2" t="e">
        <f ca="1" xml:space="preserve"> IF(OR(Calculations!C368 = "",Calculations!C368 = WorkTypeString),  Calculations!K368, NA())</f>
        <v>#N/A</v>
      </c>
      <c r="I368" s="2" t="e">
        <f xml:space="preserve"> IF(Calculations!C368 = DefectTypeString,  Calculations!K368, NA())</f>
        <v>#N/A</v>
      </c>
    </row>
    <row r="369" spans="1:9" x14ac:dyDescent="0.25">
      <c r="A369" s="8" t="str">
        <f>Calculations!A369</f>
        <v/>
      </c>
      <c r="B369" s="2" t="str">
        <f t="shared" si="10"/>
        <v/>
      </c>
      <c r="C369" s="10" t="str">
        <f>IFERROR(Calculations!J369,"")</f>
        <v/>
      </c>
      <c r="D369" s="10" t="str">
        <f xml:space="preserve"> IF(OR(Calculations!C369 = "",Calculations!C369 = WorkTypeString),  IFERROR(Calculations!J369,""), NA())</f>
        <v/>
      </c>
      <c r="E369" s="10">
        <f t="array" ref="E369">PERCENTILE(IF(ISERROR(D369:D5368)=FALSE,D369:D5368),CycleTimePercentile)</f>
        <v>0</v>
      </c>
      <c r="F369" s="2" t="e">
        <f xml:space="preserve"> IF(Calculations!C369 = DefectTypeString,  IFERROR(Calculations!J369,""), NA())</f>
        <v>#N/A</v>
      </c>
      <c r="G369" s="10">
        <f t="array" ref="G369">PERCENTILE(IF(ISERROR(F369:F5368)=FALSE,F369:F5368),CycleTimePercentile)</f>
        <v>0</v>
      </c>
      <c r="H369" s="2" t="e">
        <f ca="1" xml:space="preserve"> IF(OR(Calculations!C369 = "",Calculations!C369 = WorkTypeString),  Calculations!K369, NA())</f>
        <v>#N/A</v>
      </c>
      <c r="I369" s="2" t="e">
        <f xml:space="preserve"> IF(Calculations!C369 = DefectTypeString,  Calculations!K369, NA())</f>
        <v>#N/A</v>
      </c>
    </row>
    <row r="370" spans="1:9" x14ac:dyDescent="0.25">
      <c r="A370" s="8" t="str">
        <f>Calculations!A370</f>
        <v/>
      </c>
      <c r="B370" s="2" t="str">
        <f t="shared" si="10"/>
        <v/>
      </c>
      <c r="C370" s="10" t="str">
        <f>IFERROR(Calculations!J370,"")</f>
        <v/>
      </c>
      <c r="D370" s="10" t="str">
        <f xml:space="preserve"> IF(OR(Calculations!C370 = "",Calculations!C370 = WorkTypeString),  IFERROR(Calculations!J370,""), NA())</f>
        <v/>
      </c>
      <c r="E370" s="10">
        <f t="array" ref="E370">PERCENTILE(IF(ISERROR(D370:D5369)=FALSE,D370:D5369),CycleTimePercentile)</f>
        <v>0</v>
      </c>
      <c r="F370" s="2" t="e">
        <f xml:space="preserve"> IF(Calculations!C370 = DefectTypeString,  IFERROR(Calculations!J370,""), NA())</f>
        <v>#N/A</v>
      </c>
      <c r="G370" s="10">
        <f t="array" ref="G370">PERCENTILE(IF(ISERROR(F370:F5369)=FALSE,F370:F5369),CycleTimePercentile)</f>
        <v>0</v>
      </c>
      <c r="H370" s="2" t="e">
        <f ca="1" xml:space="preserve"> IF(OR(Calculations!C370 = "",Calculations!C370 = WorkTypeString),  Calculations!K370, NA())</f>
        <v>#N/A</v>
      </c>
      <c r="I370" s="2" t="e">
        <f xml:space="preserve"> IF(Calculations!C370 = DefectTypeString,  Calculations!K370, NA())</f>
        <v>#N/A</v>
      </c>
    </row>
    <row r="371" spans="1:9" x14ac:dyDescent="0.25">
      <c r="A371" s="8" t="str">
        <f>Calculations!A371</f>
        <v/>
      </c>
      <c r="B371" s="2" t="str">
        <f t="shared" si="10"/>
        <v/>
      </c>
      <c r="C371" s="10" t="str">
        <f>IFERROR(Calculations!J371,"")</f>
        <v/>
      </c>
      <c r="D371" s="10" t="str">
        <f xml:space="preserve"> IF(OR(Calculations!C371 = "",Calculations!C371 = WorkTypeString),  IFERROR(Calculations!J371,""), NA())</f>
        <v/>
      </c>
      <c r="E371" s="10">
        <f t="array" ref="E371">PERCENTILE(IF(ISERROR(D371:D5370)=FALSE,D371:D5370),CycleTimePercentile)</f>
        <v>0</v>
      </c>
      <c r="F371" s="2" t="e">
        <f xml:space="preserve"> IF(Calculations!C371 = DefectTypeString,  IFERROR(Calculations!J371,""), NA())</f>
        <v>#N/A</v>
      </c>
      <c r="G371" s="10">
        <f t="array" ref="G371">PERCENTILE(IF(ISERROR(F371:F5370)=FALSE,F371:F5370),CycleTimePercentile)</f>
        <v>0</v>
      </c>
      <c r="H371" s="2" t="e">
        <f ca="1" xml:space="preserve"> IF(OR(Calculations!C371 = "",Calculations!C371 = WorkTypeString),  Calculations!K371, NA())</f>
        <v>#N/A</v>
      </c>
      <c r="I371" s="2" t="e">
        <f xml:space="preserve"> IF(Calculations!C371 = DefectTypeString,  Calculations!K371, NA())</f>
        <v>#N/A</v>
      </c>
    </row>
    <row r="372" spans="1:9" x14ac:dyDescent="0.25">
      <c r="A372" s="8" t="str">
        <f>Calculations!A372</f>
        <v/>
      </c>
      <c r="B372" s="2" t="str">
        <f t="shared" si="10"/>
        <v/>
      </c>
      <c r="C372" s="10" t="str">
        <f>IFERROR(Calculations!J372,"")</f>
        <v/>
      </c>
      <c r="D372" s="10" t="str">
        <f xml:space="preserve"> IF(OR(Calculations!C372 = "",Calculations!C372 = WorkTypeString),  IFERROR(Calculations!J372,""), NA())</f>
        <v/>
      </c>
      <c r="E372" s="10">
        <f t="array" ref="E372">PERCENTILE(IF(ISERROR(D372:D5371)=FALSE,D372:D5371),CycleTimePercentile)</f>
        <v>0</v>
      </c>
      <c r="F372" s="2" t="e">
        <f xml:space="preserve"> IF(Calculations!C372 = DefectTypeString,  IFERROR(Calculations!J372,""), NA())</f>
        <v>#N/A</v>
      </c>
      <c r="G372" s="10">
        <f t="array" ref="G372">PERCENTILE(IF(ISERROR(F372:F5371)=FALSE,F372:F5371),CycleTimePercentile)</f>
        <v>0</v>
      </c>
      <c r="H372" s="2" t="e">
        <f ca="1" xml:space="preserve"> IF(OR(Calculations!C372 = "",Calculations!C372 = WorkTypeString),  Calculations!K372, NA())</f>
        <v>#N/A</v>
      </c>
      <c r="I372" s="2" t="e">
        <f xml:space="preserve"> IF(Calculations!C372 = DefectTypeString,  Calculations!K372, NA())</f>
        <v>#N/A</v>
      </c>
    </row>
    <row r="373" spans="1:9" x14ac:dyDescent="0.25">
      <c r="A373" s="8" t="str">
        <f>Calculations!A373</f>
        <v/>
      </c>
      <c r="B373" s="2" t="str">
        <f t="shared" si="10"/>
        <v/>
      </c>
      <c r="C373" s="10" t="str">
        <f>IFERROR(Calculations!J373,"")</f>
        <v/>
      </c>
      <c r="D373" s="10" t="str">
        <f xml:space="preserve"> IF(OR(Calculations!C373 = "",Calculations!C373 = WorkTypeString),  IFERROR(Calculations!J373,""), NA())</f>
        <v/>
      </c>
      <c r="E373" s="10">
        <f t="array" ref="E373">PERCENTILE(IF(ISERROR(D373:D5372)=FALSE,D373:D5372),CycleTimePercentile)</f>
        <v>0</v>
      </c>
      <c r="F373" s="2" t="e">
        <f xml:space="preserve"> IF(Calculations!C373 = DefectTypeString,  IFERROR(Calculations!J373,""), NA())</f>
        <v>#N/A</v>
      </c>
      <c r="G373" s="10">
        <f t="array" ref="G373">PERCENTILE(IF(ISERROR(F373:F5372)=FALSE,F373:F5372),CycleTimePercentile)</f>
        <v>0</v>
      </c>
      <c r="H373" s="2" t="e">
        <f ca="1" xml:space="preserve"> IF(OR(Calculations!C373 = "",Calculations!C373 = WorkTypeString),  Calculations!K373, NA())</f>
        <v>#N/A</v>
      </c>
      <c r="I373" s="2" t="e">
        <f xml:space="preserve"> IF(Calculations!C373 = DefectTypeString,  Calculations!K373, NA())</f>
        <v>#N/A</v>
      </c>
    </row>
    <row r="374" spans="1:9" x14ac:dyDescent="0.25">
      <c r="A374" s="8" t="str">
        <f>Calculations!A374</f>
        <v/>
      </c>
      <c r="B374" s="2" t="str">
        <f t="shared" si="10"/>
        <v/>
      </c>
      <c r="C374" s="10" t="str">
        <f>IFERROR(Calculations!J374,"")</f>
        <v/>
      </c>
      <c r="D374" s="10" t="str">
        <f xml:space="preserve"> IF(OR(Calculations!C374 = "",Calculations!C374 = WorkTypeString),  IFERROR(Calculations!J374,""), NA())</f>
        <v/>
      </c>
      <c r="E374" s="10">
        <f t="array" ref="E374">PERCENTILE(IF(ISERROR(D374:D5373)=FALSE,D374:D5373),CycleTimePercentile)</f>
        <v>0</v>
      </c>
      <c r="F374" s="2" t="e">
        <f xml:space="preserve"> IF(Calculations!C374 = DefectTypeString,  IFERROR(Calculations!J374,""), NA())</f>
        <v>#N/A</v>
      </c>
      <c r="G374" s="10">
        <f t="array" ref="G374">PERCENTILE(IF(ISERROR(F374:F5373)=FALSE,F374:F5373),CycleTimePercentile)</f>
        <v>0</v>
      </c>
      <c r="H374" s="2" t="e">
        <f ca="1" xml:space="preserve"> IF(OR(Calculations!C374 = "",Calculations!C374 = WorkTypeString),  Calculations!K374, NA())</f>
        <v>#N/A</v>
      </c>
      <c r="I374" s="2" t="e">
        <f xml:space="preserve"> IF(Calculations!C374 = DefectTypeString,  Calculations!K374, NA())</f>
        <v>#N/A</v>
      </c>
    </row>
    <row r="375" spans="1:9" x14ac:dyDescent="0.25">
      <c r="A375" s="8" t="str">
        <f>Calculations!A375</f>
        <v/>
      </c>
      <c r="B375" s="2" t="str">
        <f t="shared" si="10"/>
        <v/>
      </c>
      <c r="C375" s="10" t="str">
        <f>IFERROR(Calculations!J375,"")</f>
        <v/>
      </c>
      <c r="D375" s="10" t="str">
        <f xml:space="preserve"> IF(OR(Calculations!C375 = "",Calculations!C375 = WorkTypeString),  IFERROR(Calculations!J375,""), NA())</f>
        <v/>
      </c>
      <c r="E375" s="10">
        <f t="array" ref="E375">PERCENTILE(IF(ISERROR(D375:D5374)=FALSE,D375:D5374),CycleTimePercentile)</f>
        <v>0</v>
      </c>
      <c r="F375" s="2" t="e">
        <f xml:space="preserve"> IF(Calculations!C375 = DefectTypeString,  IFERROR(Calculations!J375,""), NA())</f>
        <v>#N/A</v>
      </c>
      <c r="G375" s="10">
        <f t="array" ref="G375">PERCENTILE(IF(ISERROR(F375:F5374)=FALSE,F375:F5374),CycleTimePercentile)</f>
        <v>0</v>
      </c>
      <c r="H375" s="2" t="e">
        <f ca="1" xml:space="preserve"> IF(OR(Calculations!C375 = "",Calculations!C375 = WorkTypeString),  Calculations!K375, NA())</f>
        <v>#N/A</v>
      </c>
      <c r="I375" s="2" t="e">
        <f xml:space="preserve"> IF(Calculations!C375 = DefectTypeString,  Calculations!K375, NA())</f>
        <v>#N/A</v>
      </c>
    </row>
    <row r="376" spans="1:9" x14ac:dyDescent="0.25">
      <c r="A376" s="8" t="str">
        <f>Calculations!A376</f>
        <v/>
      </c>
      <c r="B376" s="2" t="str">
        <f t="shared" si="10"/>
        <v/>
      </c>
      <c r="C376" s="10" t="str">
        <f>IFERROR(Calculations!J376,"")</f>
        <v/>
      </c>
      <c r="D376" s="10" t="str">
        <f xml:space="preserve"> IF(OR(Calculations!C376 = "",Calculations!C376 = WorkTypeString),  IFERROR(Calculations!J376,""), NA())</f>
        <v/>
      </c>
      <c r="E376" s="10">
        <f t="array" ref="E376">PERCENTILE(IF(ISERROR(D376:D5375)=FALSE,D376:D5375),CycleTimePercentile)</f>
        <v>0</v>
      </c>
      <c r="F376" s="2" t="e">
        <f xml:space="preserve"> IF(Calculations!C376 = DefectTypeString,  IFERROR(Calculations!J376,""), NA())</f>
        <v>#N/A</v>
      </c>
      <c r="G376" s="10">
        <f t="array" ref="G376">PERCENTILE(IF(ISERROR(F376:F5375)=FALSE,F376:F5375),CycleTimePercentile)</f>
        <v>0</v>
      </c>
      <c r="H376" s="2" t="e">
        <f ca="1" xml:space="preserve"> IF(OR(Calculations!C376 = "",Calculations!C376 = WorkTypeString),  Calculations!K376, NA())</f>
        <v>#N/A</v>
      </c>
      <c r="I376" s="2" t="e">
        <f xml:space="preserve"> IF(Calculations!C376 = DefectTypeString,  Calculations!K376, NA())</f>
        <v>#N/A</v>
      </c>
    </row>
    <row r="377" spans="1:9" x14ac:dyDescent="0.25">
      <c r="A377" s="8" t="str">
        <f>Calculations!A377</f>
        <v/>
      </c>
      <c r="B377" s="2" t="str">
        <f t="shared" si="10"/>
        <v/>
      </c>
      <c r="C377" s="10" t="str">
        <f>IFERROR(Calculations!J377,"")</f>
        <v/>
      </c>
      <c r="D377" s="10" t="str">
        <f xml:space="preserve"> IF(OR(Calculations!C377 = "",Calculations!C377 = WorkTypeString),  IFERROR(Calculations!J377,""), NA())</f>
        <v/>
      </c>
      <c r="E377" s="10">
        <f t="array" ref="E377">PERCENTILE(IF(ISERROR(D377:D5376)=FALSE,D377:D5376),CycleTimePercentile)</f>
        <v>0</v>
      </c>
      <c r="F377" s="2" t="e">
        <f xml:space="preserve"> IF(Calculations!C377 = DefectTypeString,  IFERROR(Calculations!J377,""), NA())</f>
        <v>#N/A</v>
      </c>
      <c r="G377" s="10">
        <f t="array" ref="G377">PERCENTILE(IF(ISERROR(F377:F5376)=FALSE,F377:F5376),CycleTimePercentile)</f>
        <v>0</v>
      </c>
      <c r="H377" s="2" t="e">
        <f ca="1" xml:space="preserve"> IF(OR(Calculations!C377 = "",Calculations!C377 = WorkTypeString),  Calculations!K377, NA())</f>
        <v>#N/A</v>
      </c>
      <c r="I377" s="2" t="e">
        <f xml:space="preserve"> IF(Calculations!C377 = DefectTypeString,  Calculations!K377, NA())</f>
        <v>#N/A</v>
      </c>
    </row>
    <row r="378" spans="1:9" x14ac:dyDescent="0.25">
      <c r="A378" s="8" t="str">
        <f>Calculations!A378</f>
        <v/>
      </c>
      <c r="B378" s="2" t="str">
        <f t="shared" si="10"/>
        <v/>
      </c>
      <c r="C378" s="10" t="str">
        <f>IFERROR(Calculations!J378,"")</f>
        <v/>
      </c>
      <c r="D378" s="10" t="str">
        <f xml:space="preserve"> IF(OR(Calculations!C378 = "",Calculations!C378 = WorkTypeString),  IFERROR(Calculations!J378,""), NA())</f>
        <v/>
      </c>
      <c r="E378" s="10">
        <f t="array" ref="E378">PERCENTILE(IF(ISERROR(D378:D5377)=FALSE,D378:D5377),CycleTimePercentile)</f>
        <v>0</v>
      </c>
      <c r="F378" s="2" t="e">
        <f xml:space="preserve"> IF(Calculations!C378 = DefectTypeString,  IFERROR(Calculations!J378,""), NA())</f>
        <v>#N/A</v>
      </c>
      <c r="G378" s="10">
        <f t="array" ref="G378">PERCENTILE(IF(ISERROR(F378:F5377)=FALSE,F378:F5377),CycleTimePercentile)</f>
        <v>0</v>
      </c>
      <c r="H378" s="2" t="e">
        <f ca="1" xml:space="preserve"> IF(OR(Calculations!C378 = "",Calculations!C378 = WorkTypeString),  Calculations!K378, NA())</f>
        <v>#N/A</v>
      </c>
      <c r="I378" s="2" t="e">
        <f xml:space="preserve"> IF(Calculations!C378 = DefectTypeString,  Calculations!K378, NA())</f>
        <v>#N/A</v>
      </c>
    </row>
    <row r="379" spans="1:9" x14ac:dyDescent="0.25">
      <c r="A379" s="8" t="str">
        <f>Calculations!A379</f>
        <v/>
      </c>
      <c r="B379" s="2" t="str">
        <f t="shared" si="10"/>
        <v/>
      </c>
      <c r="C379" s="10" t="str">
        <f>IFERROR(Calculations!J379,"")</f>
        <v/>
      </c>
      <c r="D379" s="10" t="str">
        <f xml:space="preserve"> IF(OR(Calculations!C379 = "",Calculations!C379 = WorkTypeString),  IFERROR(Calculations!J379,""), NA())</f>
        <v/>
      </c>
      <c r="E379" s="10">
        <f t="array" ref="E379">PERCENTILE(IF(ISERROR(D379:D5378)=FALSE,D379:D5378),CycleTimePercentile)</f>
        <v>0</v>
      </c>
      <c r="F379" s="2" t="e">
        <f xml:space="preserve"> IF(Calculations!C379 = DefectTypeString,  IFERROR(Calculations!J379,""), NA())</f>
        <v>#N/A</v>
      </c>
      <c r="G379" s="10">
        <f t="array" ref="G379">PERCENTILE(IF(ISERROR(F379:F5378)=FALSE,F379:F5378),CycleTimePercentile)</f>
        <v>0</v>
      </c>
      <c r="H379" s="2" t="e">
        <f ca="1" xml:space="preserve"> IF(OR(Calculations!C379 = "",Calculations!C379 = WorkTypeString),  Calculations!K379, NA())</f>
        <v>#N/A</v>
      </c>
      <c r="I379" s="2" t="e">
        <f xml:space="preserve"> IF(Calculations!C379 = DefectTypeString,  Calculations!K379, NA())</f>
        <v>#N/A</v>
      </c>
    </row>
    <row r="380" spans="1:9" x14ac:dyDescent="0.25">
      <c r="A380" s="8" t="str">
        <f>Calculations!A380</f>
        <v/>
      </c>
      <c r="B380" s="2" t="str">
        <f t="shared" si="10"/>
        <v/>
      </c>
      <c r="C380" s="10" t="str">
        <f>IFERROR(Calculations!J380,"")</f>
        <v/>
      </c>
      <c r="D380" s="10" t="str">
        <f xml:space="preserve"> IF(OR(Calculations!C380 = "",Calculations!C380 = WorkTypeString),  IFERROR(Calculations!J380,""), NA())</f>
        <v/>
      </c>
      <c r="E380" s="10">
        <f t="array" ref="E380">PERCENTILE(IF(ISERROR(D380:D5379)=FALSE,D380:D5379),CycleTimePercentile)</f>
        <v>0</v>
      </c>
      <c r="F380" s="2" t="e">
        <f xml:space="preserve"> IF(Calculations!C380 = DefectTypeString,  IFERROR(Calculations!J380,""), NA())</f>
        <v>#N/A</v>
      </c>
      <c r="G380" s="10">
        <f t="array" ref="G380">PERCENTILE(IF(ISERROR(F380:F5379)=FALSE,F380:F5379),CycleTimePercentile)</f>
        <v>0</v>
      </c>
      <c r="H380" s="2" t="e">
        <f ca="1" xml:space="preserve"> IF(OR(Calculations!C380 = "",Calculations!C380 = WorkTypeString),  Calculations!K380, NA())</f>
        <v>#N/A</v>
      </c>
      <c r="I380" s="2" t="e">
        <f xml:space="preserve"> IF(Calculations!C380 = DefectTypeString,  Calculations!K380, NA())</f>
        <v>#N/A</v>
      </c>
    </row>
    <row r="381" spans="1:9" x14ac:dyDescent="0.25">
      <c r="A381" s="8" t="str">
        <f>Calculations!A381</f>
        <v/>
      </c>
      <c r="B381" s="2" t="str">
        <f t="shared" si="10"/>
        <v/>
      </c>
      <c r="C381" s="10" t="str">
        <f>IFERROR(Calculations!J381,"")</f>
        <v/>
      </c>
      <c r="D381" s="10" t="str">
        <f xml:space="preserve"> IF(OR(Calculations!C381 = "",Calculations!C381 = WorkTypeString),  IFERROR(Calculations!J381,""), NA())</f>
        <v/>
      </c>
      <c r="E381" s="10">
        <f t="array" ref="E381">PERCENTILE(IF(ISERROR(D381:D5380)=FALSE,D381:D5380),CycleTimePercentile)</f>
        <v>0</v>
      </c>
      <c r="F381" s="2" t="e">
        <f xml:space="preserve"> IF(Calculations!C381 = DefectTypeString,  IFERROR(Calculations!J381,""), NA())</f>
        <v>#N/A</v>
      </c>
      <c r="G381" s="10">
        <f t="array" ref="G381">PERCENTILE(IF(ISERROR(F381:F5380)=FALSE,F381:F5380),CycleTimePercentile)</f>
        <v>0</v>
      </c>
      <c r="H381" s="2" t="e">
        <f ca="1" xml:space="preserve"> IF(OR(Calculations!C381 = "",Calculations!C381 = WorkTypeString),  Calculations!K381, NA())</f>
        <v>#N/A</v>
      </c>
      <c r="I381" s="2" t="e">
        <f xml:space="preserve"> IF(Calculations!C381 = DefectTypeString,  Calculations!K381, NA())</f>
        <v>#N/A</v>
      </c>
    </row>
    <row r="382" spans="1:9" x14ac:dyDescent="0.25">
      <c r="A382" s="8" t="str">
        <f>Calculations!A382</f>
        <v/>
      </c>
      <c r="B382" s="2" t="str">
        <f t="shared" si="10"/>
        <v/>
      </c>
      <c r="C382" s="10" t="str">
        <f>IFERROR(Calculations!J382,"")</f>
        <v/>
      </c>
      <c r="D382" s="10" t="str">
        <f xml:space="preserve"> IF(OR(Calculations!C382 = "",Calculations!C382 = WorkTypeString),  IFERROR(Calculations!J382,""), NA())</f>
        <v/>
      </c>
      <c r="E382" s="10">
        <f t="array" ref="E382">PERCENTILE(IF(ISERROR(D382:D5381)=FALSE,D382:D5381),CycleTimePercentile)</f>
        <v>0</v>
      </c>
      <c r="F382" s="2" t="e">
        <f xml:space="preserve"> IF(Calculations!C382 = DefectTypeString,  IFERROR(Calculations!J382,""), NA())</f>
        <v>#N/A</v>
      </c>
      <c r="G382" s="10">
        <f t="array" ref="G382">PERCENTILE(IF(ISERROR(F382:F5381)=FALSE,F382:F5381),CycleTimePercentile)</f>
        <v>0</v>
      </c>
      <c r="H382" s="2" t="e">
        <f ca="1" xml:space="preserve"> IF(OR(Calculations!C382 = "",Calculations!C382 = WorkTypeString),  Calculations!K382, NA())</f>
        <v>#N/A</v>
      </c>
      <c r="I382" s="2" t="e">
        <f xml:space="preserve"> IF(Calculations!C382 = DefectTypeString,  Calculations!K382, NA())</f>
        <v>#N/A</v>
      </c>
    </row>
    <row r="383" spans="1:9" x14ac:dyDescent="0.25">
      <c r="A383" s="8" t="str">
        <f>Calculations!A383</f>
        <v/>
      </c>
      <c r="B383" s="2" t="str">
        <f t="shared" si="10"/>
        <v/>
      </c>
      <c r="C383" s="10" t="str">
        <f>IFERROR(Calculations!J383,"")</f>
        <v/>
      </c>
      <c r="D383" s="10" t="str">
        <f xml:space="preserve"> IF(OR(Calculations!C383 = "",Calculations!C383 = WorkTypeString),  IFERROR(Calculations!J383,""), NA())</f>
        <v/>
      </c>
      <c r="E383" s="10">
        <f t="array" ref="E383">PERCENTILE(IF(ISERROR(D383:D5382)=FALSE,D383:D5382),CycleTimePercentile)</f>
        <v>0</v>
      </c>
      <c r="F383" s="2" t="e">
        <f xml:space="preserve"> IF(Calculations!C383 = DefectTypeString,  IFERROR(Calculations!J383,""), NA())</f>
        <v>#N/A</v>
      </c>
      <c r="G383" s="10">
        <f t="array" ref="G383">PERCENTILE(IF(ISERROR(F383:F5382)=FALSE,F383:F5382),CycleTimePercentile)</f>
        <v>0</v>
      </c>
      <c r="H383" s="2" t="e">
        <f ca="1" xml:space="preserve"> IF(OR(Calculations!C383 = "",Calculations!C383 = WorkTypeString),  Calculations!K383, NA())</f>
        <v>#N/A</v>
      </c>
      <c r="I383" s="2" t="e">
        <f xml:space="preserve"> IF(Calculations!C383 = DefectTypeString,  Calculations!K383, NA())</f>
        <v>#N/A</v>
      </c>
    </row>
    <row r="384" spans="1:9" x14ac:dyDescent="0.25">
      <c r="A384" s="8" t="str">
        <f>Calculations!A384</f>
        <v/>
      </c>
      <c r="B384" s="2" t="str">
        <f t="shared" si="10"/>
        <v/>
      </c>
      <c r="C384" s="10" t="str">
        <f>IFERROR(Calculations!J384,"")</f>
        <v/>
      </c>
      <c r="D384" s="10" t="str">
        <f xml:space="preserve"> IF(OR(Calculations!C384 = "",Calculations!C384 = WorkTypeString),  IFERROR(Calculations!J384,""), NA())</f>
        <v/>
      </c>
      <c r="E384" s="10">
        <f t="array" ref="E384">PERCENTILE(IF(ISERROR(D384:D5383)=FALSE,D384:D5383),CycleTimePercentile)</f>
        <v>0</v>
      </c>
      <c r="F384" s="2" t="e">
        <f xml:space="preserve"> IF(Calculations!C384 = DefectTypeString,  IFERROR(Calculations!J384,""), NA())</f>
        <v>#N/A</v>
      </c>
      <c r="G384" s="10">
        <f t="array" ref="G384">PERCENTILE(IF(ISERROR(F384:F5383)=FALSE,F384:F5383),CycleTimePercentile)</f>
        <v>0</v>
      </c>
      <c r="H384" s="2" t="e">
        <f ca="1" xml:space="preserve"> IF(OR(Calculations!C384 = "",Calculations!C384 = WorkTypeString),  Calculations!K384, NA())</f>
        <v>#N/A</v>
      </c>
      <c r="I384" s="2" t="e">
        <f xml:space="preserve"> IF(Calculations!C384 = DefectTypeString,  Calculations!K384, NA())</f>
        <v>#N/A</v>
      </c>
    </row>
    <row r="385" spans="1:9" x14ac:dyDescent="0.25">
      <c r="A385" s="8" t="str">
        <f>Calculations!A385</f>
        <v/>
      </c>
      <c r="B385" s="2" t="str">
        <f t="shared" si="10"/>
        <v/>
      </c>
      <c r="C385" s="10" t="str">
        <f>IFERROR(Calculations!J385,"")</f>
        <v/>
      </c>
      <c r="D385" s="10" t="str">
        <f xml:space="preserve"> IF(OR(Calculations!C385 = "",Calculations!C385 = WorkTypeString),  IFERROR(Calculations!J385,""), NA())</f>
        <v/>
      </c>
      <c r="E385" s="10">
        <f t="array" ref="E385">PERCENTILE(IF(ISERROR(D385:D5384)=FALSE,D385:D5384),CycleTimePercentile)</f>
        <v>0</v>
      </c>
      <c r="F385" s="2" t="e">
        <f xml:space="preserve"> IF(Calculations!C385 = DefectTypeString,  IFERROR(Calculations!J385,""), NA())</f>
        <v>#N/A</v>
      </c>
      <c r="G385" s="10">
        <f t="array" ref="G385">PERCENTILE(IF(ISERROR(F385:F5384)=FALSE,F385:F5384),CycleTimePercentile)</f>
        <v>0</v>
      </c>
      <c r="H385" s="2" t="e">
        <f ca="1" xml:space="preserve"> IF(OR(Calculations!C385 = "",Calculations!C385 = WorkTypeString),  Calculations!K385, NA())</f>
        <v>#N/A</v>
      </c>
      <c r="I385" s="2" t="e">
        <f xml:space="preserve"> IF(Calculations!C385 = DefectTypeString,  Calculations!K385, NA())</f>
        <v>#N/A</v>
      </c>
    </row>
    <row r="386" spans="1:9" x14ac:dyDescent="0.25">
      <c r="A386" s="8" t="str">
        <f>Calculations!A386</f>
        <v/>
      </c>
      <c r="B386" s="2" t="str">
        <f t="shared" si="10"/>
        <v/>
      </c>
      <c r="C386" s="10" t="str">
        <f>IFERROR(Calculations!J386,"")</f>
        <v/>
      </c>
      <c r="D386" s="10" t="str">
        <f xml:space="preserve"> IF(OR(Calculations!C386 = "",Calculations!C386 = WorkTypeString),  IFERROR(Calculations!J386,""), NA())</f>
        <v/>
      </c>
      <c r="E386" s="10">
        <f t="array" ref="E386">PERCENTILE(IF(ISERROR(D386:D5385)=FALSE,D386:D5385),CycleTimePercentile)</f>
        <v>0</v>
      </c>
      <c r="F386" s="2" t="e">
        <f xml:space="preserve"> IF(Calculations!C386 = DefectTypeString,  IFERROR(Calculations!J386,""), NA())</f>
        <v>#N/A</v>
      </c>
      <c r="G386" s="10">
        <f t="array" ref="G386">PERCENTILE(IF(ISERROR(F386:F5385)=FALSE,F386:F5385),CycleTimePercentile)</f>
        <v>0</v>
      </c>
      <c r="H386" s="2" t="e">
        <f ca="1" xml:space="preserve"> IF(OR(Calculations!C386 = "",Calculations!C386 = WorkTypeString),  Calculations!K386, NA())</f>
        <v>#N/A</v>
      </c>
      <c r="I386" s="2" t="e">
        <f xml:space="preserve"> IF(Calculations!C386 = DefectTypeString,  Calculations!K386, NA())</f>
        <v>#N/A</v>
      </c>
    </row>
    <row r="387" spans="1:9" x14ac:dyDescent="0.25">
      <c r="A387" s="8" t="str">
        <f>Calculations!A387</f>
        <v/>
      </c>
      <c r="B387" s="2" t="str">
        <f t="shared" ref="B387:B450" si="11">IF(ISNUMBER(A387),YEAR(A387)&amp;"-"&amp;TEXT(MONTH(A387),"00")&amp;"-"&amp;TEXT(DAY(A387),"00")&amp;"-"&amp;TEXT(HOUR(A387),"00"),"")</f>
        <v/>
      </c>
      <c r="C387" s="10" t="str">
        <f>IFERROR(Calculations!J387,"")</f>
        <v/>
      </c>
      <c r="D387" s="10" t="str">
        <f xml:space="preserve"> IF(OR(Calculations!C387 = "",Calculations!C387 = WorkTypeString),  IFERROR(Calculations!J387,""), NA())</f>
        <v/>
      </c>
      <c r="E387" s="10">
        <f t="array" ref="E387">PERCENTILE(IF(ISERROR(D387:D5386)=FALSE,D387:D5386),CycleTimePercentile)</f>
        <v>0</v>
      </c>
      <c r="F387" s="2" t="e">
        <f xml:space="preserve"> IF(Calculations!C387 = DefectTypeString,  IFERROR(Calculations!J387,""), NA())</f>
        <v>#N/A</v>
      </c>
      <c r="G387" s="10">
        <f t="array" ref="G387">PERCENTILE(IF(ISERROR(F387:F5386)=FALSE,F387:F5386),CycleTimePercentile)</f>
        <v>0</v>
      </c>
      <c r="H387" s="2" t="e">
        <f ca="1" xml:space="preserve"> IF(OR(Calculations!C387 = "",Calculations!C387 = WorkTypeString),  Calculations!K387, NA())</f>
        <v>#N/A</v>
      </c>
      <c r="I387" s="2" t="e">
        <f xml:space="preserve"> IF(Calculations!C387 = DefectTypeString,  Calculations!K387, NA())</f>
        <v>#N/A</v>
      </c>
    </row>
    <row r="388" spans="1:9" x14ac:dyDescent="0.25">
      <c r="A388" s="8" t="str">
        <f>Calculations!A388</f>
        <v/>
      </c>
      <c r="B388" s="2" t="str">
        <f t="shared" si="11"/>
        <v/>
      </c>
      <c r="C388" s="10" t="str">
        <f>IFERROR(Calculations!J388,"")</f>
        <v/>
      </c>
      <c r="D388" s="10" t="str">
        <f xml:space="preserve"> IF(OR(Calculations!C388 = "",Calculations!C388 = WorkTypeString),  IFERROR(Calculations!J388,""), NA())</f>
        <v/>
      </c>
      <c r="E388" s="10">
        <f t="array" ref="E388">PERCENTILE(IF(ISERROR(D388:D5387)=FALSE,D388:D5387),CycleTimePercentile)</f>
        <v>0</v>
      </c>
      <c r="F388" s="2" t="e">
        <f xml:space="preserve"> IF(Calculations!C388 = DefectTypeString,  IFERROR(Calculations!J388,""), NA())</f>
        <v>#N/A</v>
      </c>
      <c r="G388" s="10">
        <f t="array" ref="G388">PERCENTILE(IF(ISERROR(F388:F5387)=FALSE,F388:F5387),CycleTimePercentile)</f>
        <v>0</v>
      </c>
      <c r="H388" s="2" t="e">
        <f ca="1" xml:space="preserve"> IF(OR(Calculations!C388 = "",Calculations!C388 = WorkTypeString),  Calculations!K388, NA())</f>
        <v>#N/A</v>
      </c>
      <c r="I388" s="2" t="e">
        <f xml:space="preserve"> IF(Calculations!C388 = DefectTypeString,  Calculations!K388, NA())</f>
        <v>#N/A</v>
      </c>
    </row>
    <row r="389" spans="1:9" x14ac:dyDescent="0.25">
      <c r="A389" s="8" t="str">
        <f>Calculations!A389</f>
        <v/>
      </c>
      <c r="B389" s="2" t="str">
        <f t="shared" si="11"/>
        <v/>
      </c>
      <c r="C389" s="10" t="str">
        <f>IFERROR(Calculations!J389,"")</f>
        <v/>
      </c>
      <c r="D389" s="10" t="str">
        <f xml:space="preserve"> IF(OR(Calculations!C389 = "",Calculations!C389 = WorkTypeString),  IFERROR(Calculations!J389,""), NA())</f>
        <v/>
      </c>
      <c r="E389" s="10">
        <f t="array" ref="E389">PERCENTILE(IF(ISERROR(D389:D5388)=FALSE,D389:D5388),CycleTimePercentile)</f>
        <v>0</v>
      </c>
      <c r="F389" s="2" t="e">
        <f xml:space="preserve"> IF(Calculations!C389 = DefectTypeString,  IFERROR(Calculations!J389,""), NA())</f>
        <v>#N/A</v>
      </c>
      <c r="G389" s="10">
        <f t="array" ref="G389">PERCENTILE(IF(ISERROR(F389:F5388)=FALSE,F389:F5388),CycleTimePercentile)</f>
        <v>0</v>
      </c>
      <c r="H389" s="2" t="e">
        <f ca="1" xml:space="preserve"> IF(OR(Calculations!C389 = "",Calculations!C389 = WorkTypeString),  Calculations!K389, NA())</f>
        <v>#N/A</v>
      </c>
      <c r="I389" s="2" t="e">
        <f xml:space="preserve"> IF(Calculations!C389 = DefectTypeString,  Calculations!K389, NA())</f>
        <v>#N/A</v>
      </c>
    </row>
    <row r="390" spans="1:9" x14ac:dyDescent="0.25">
      <c r="A390" s="8" t="str">
        <f>Calculations!A390</f>
        <v/>
      </c>
      <c r="B390" s="2" t="str">
        <f t="shared" si="11"/>
        <v/>
      </c>
      <c r="C390" s="10" t="str">
        <f>IFERROR(Calculations!J390,"")</f>
        <v/>
      </c>
      <c r="D390" s="10" t="str">
        <f xml:space="preserve"> IF(OR(Calculations!C390 = "",Calculations!C390 = WorkTypeString),  IFERROR(Calculations!J390,""), NA())</f>
        <v/>
      </c>
      <c r="E390" s="10">
        <f t="array" ref="E390">PERCENTILE(IF(ISERROR(D390:D5389)=FALSE,D390:D5389),CycleTimePercentile)</f>
        <v>0</v>
      </c>
      <c r="F390" s="2" t="e">
        <f xml:space="preserve"> IF(Calculations!C390 = DefectTypeString,  IFERROR(Calculations!J390,""), NA())</f>
        <v>#N/A</v>
      </c>
      <c r="G390" s="10">
        <f t="array" ref="G390">PERCENTILE(IF(ISERROR(F390:F5389)=FALSE,F390:F5389),CycleTimePercentile)</f>
        <v>0</v>
      </c>
      <c r="H390" s="2" t="e">
        <f ca="1" xml:space="preserve"> IF(OR(Calculations!C390 = "",Calculations!C390 = WorkTypeString),  Calculations!K390, NA())</f>
        <v>#N/A</v>
      </c>
      <c r="I390" s="2" t="e">
        <f xml:space="preserve"> IF(Calculations!C390 = DefectTypeString,  Calculations!K390, NA())</f>
        <v>#N/A</v>
      </c>
    </row>
    <row r="391" spans="1:9" x14ac:dyDescent="0.25">
      <c r="A391" s="8" t="str">
        <f>Calculations!A391</f>
        <v/>
      </c>
      <c r="B391" s="2" t="str">
        <f t="shared" si="11"/>
        <v/>
      </c>
      <c r="C391" s="10" t="str">
        <f>IFERROR(Calculations!J391,"")</f>
        <v/>
      </c>
      <c r="D391" s="10" t="str">
        <f xml:space="preserve"> IF(OR(Calculations!C391 = "",Calculations!C391 = WorkTypeString),  IFERROR(Calculations!J391,""), NA())</f>
        <v/>
      </c>
      <c r="E391" s="10">
        <f t="array" ref="E391">PERCENTILE(IF(ISERROR(D391:D5390)=FALSE,D391:D5390),CycleTimePercentile)</f>
        <v>0</v>
      </c>
      <c r="F391" s="2" t="e">
        <f xml:space="preserve"> IF(Calculations!C391 = DefectTypeString,  IFERROR(Calculations!J391,""), NA())</f>
        <v>#N/A</v>
      </c>
      <c r="G391" s="10">
        <f t="array" ref="G391">PERCENTILE(IF(ISERROR(F391:F5390)=FALSE,F391:F5390),CycleTimePercentile)</f>
        <v>0</v>
      </c>
      <c r="H391" s="2" t="e">
        <f ca="1" xml:space="preserve"> IF(OR(Calculations!C391 = "",Calculations!C391 = WorkTypeString),  Calculations!K391, NA())</f>
        <v>#N/A</v>
      </c>
      <c r="I391" s="2" t="e">
        <f xml:space="preserve"> IF(Calculations!C391 = DefectTypeString,  Calculations!K391, NA())</f>
        <v>#N/A</v>
      </c>
    </row>
    <row r="392" spans="1:9" x14ac:dyDescent="0.25">
      <c r="A392" s="8" t="str">
        <f>Calculations!A392</f>
        <v/>
      </c>
      <c r="B392" s="2" t="str">
        <f t="shared" si="11"/>
        <v/>
      </c>
      <c r="C392" s="10" t="str">
        <f>IFERROR(Calculations!J392,"")</f>
        <v/>
      </c>
      <c r="D392" s="10" t="str">
        <f xml:space="preserve"> IF(OR(Calculations!C392 = "",Calculations!C392 = WorkTypeString),  IFERROR(Calculations!J392,""), NA())</f>
        <v/>
      </c>
      <c r="E392" s="10">
        <f t="array" ref="E392">PERCENTILE(IF(ISERROR(D392:D5391)=FALSE,D392:D5391),CycleTimePercentile)</f>
        <v>0</v>
      </c>
      <c r="F392" s="2" t="e">
        <f xml:space="preserve"> IF(Calculations!C392 = DefectTypeString,  IFERROR(Calculations!J392,""), NA())</f>
        <v>#N/A</v>
      </c>
      <c r="G392" s="10">
        <f t="array" ref="G392">PERCENTILE(IF(ISERROR(F392:F5391)=FALSE,F392:F5391),CycleTimePercentile)</f>
        <v>0</v>
      </c>
      <c r="H392" s="2" t="e">
        <f ca="1" xml:space="preserve"> IF(OR(Calculations!C392 = "",Calculations!C392 = WorkTypeString),  Calculations!K392, NA())</f>
        <v>#N/A</v>
      </c>
      <c r="I392" s="2" t="e">
        <f xml:space="preserve"> IF(Calculations!C392 = DefectTypeString,  Calculations!K392, NA())</f>
        <v>#N/A</v>
      </c>
    </row>
    <row r="393" spans="1:9" x14ac:dyDescent="0.25">
      <c r="A393" s="8" t="str">
        <f>Calculations!A393</f>
        <v/>
      </c>
      <c r="B393" s="2" t="str">
        <f t="shared" si="11"/>
        <v/>
      </c>
      <c r="C393" s="10" t="str">
        <f>IFERROR(Calculations!J393,"")</f>
        <v/>
      </c>
      <c r="D393" s="10" t="str">
        <f xml:space="preserve"> IF(OR(Calculations!C393 = "",Calculations!C393 = WorkTypeString),  IFERROR(Calculations!J393,""), NA())</f>
        <v/>
      </c>
      <c r="E393" s="10">
        <f t="array" ref="E393">PERCENTILE(IF(ISERROR(D393:D5392)=FALSE,D393:D5392),CycleTimePercentile)</f>
        <v>0</v>
      </c>
      <c r="F393" s="2" t="e">
        <f xml:space="preserve"> IF(Calculations!C393 = DefectTypeString,  IFERROR(Calculations!J393,""), NA())</f>
        <v>#N/A</v>
      </c>
      <c r="G393" s="10">
        <f t="array" ref="G393">PERCENTILE(IF(ISERROR(F393:F5392)=FALSE,F393:F5392),CycleTimePercentile)</f>
        <v>0</v>
      </c>
      <c r="H393" s="2" t="e">
        <f ca="1" xml:space="preserve"> IF(OR(Calculations!C393 = "",Calculations!C393 = WorkTypeString),  Calculations!K393, NA())</f>
        <v>#N/A</v>
      </c>
      <c r="I393" s="2" t="e">
        <f xml:space="preserve"> IF(Calculations!C393 = DefectTypeString,  Calculations!K393, NA())</f>
        <v>#N/A</v>
      </c>
    </row>
    <row r="394" spans="1:9" x14ac:dyDescent="0.25">
      <c r="A394" s="8" t="str">
        <f>Calculations!A394</f>
        <v/>
      </c>
      <c r="B394" s="2" t="str">
        <f t="shared" si="11"/>
        <v/>
      </c>
      <c r="C394" s="10" t="str">
        <f>IFERROR(Calculations!J394,"")</f>
        <v/>
      </c>
      <c r="D394" s="10" t="str">
        <f xml:space="preserve"> IF(OR(Calculations!C394 = "",Calculations!C394 = WorkTypeString),  IFERROR(Calculations!J394,""), NA())</f>
        <v/>
      </c>
      <c r="E394" s="10">
        <f t="array" ref="E394">PERCENTILE(IF(ISERROR(D394:D5393)=FALSE,D394:D5393),CycleTimePercentile)</f>
        <v>0</v>
      </c>
      <c r="F394" s="2" t="e">
        <f xml:space="preserve"> IF(Calculations!C394 = DefectTypeString,  IFERROR(Calculations!J394,""), NA())</f>
        <v>#N/A</v>
      </c>
      <c r="G394" s="10">
        <f t="array" ref="G394">PERCENTILE(IF(ISERROR(F394:F5393)=FALSE,F394:F5393),CycleTimePercentile)</f>
        <v>0</v>
      </c>
      <c r="H394" s="2" t="e">
        <f ca="1" xml:space="preserve"> IF(OR(Calculations!C394 = "",Calculations!C394 = WorkTypeString),  Calculations!K394, NA())</f>
        <v>#N/A</v>
      </c>
      <c r="I394" s="2" t="e">
        <f xml:space="preserve"> IF(Calculations!C394 = DefectTypeString,  Calculations!K394, NA())</f>
        <v>#N/A</v>
      </c>
    </row>
    <row r="395" spans="1:9" x14ac:dyDescent="0.25">
      <c r="A395" s="8" t="str">
        <f>Calculations!A395</f>
        <v/>
      </c>
      <c r="B395" s="2" t="str">
        <f t="shared" si="11"/>
        <v/>
      </c>
      <c r="C395" s="10" t="str">
        <f>IFERROR(Calculations!J395,"")</f>
        <v/>
      </c>
      <c r="D395" s="10" t="str">
        <f xml:space="preserve"> IF(OR(Calculations!C395 = "",Calculations!C395 = WorkTypeString),  IFERROR(Calculations!J395,""), NA())</f>
        <v/>
      </c>
      <c r="E395" s="10">
        <f t="array" ref="E395">PERCENTILE(IF(ISERROR(D395:D5394)=FALSE,D395:D5394),CycleTimePercentile)</f>
        <v>0</v>
      </c>
      <c r="F395" s="2" t="e">
        <f xml:space="preserve"> IF(Calculations!C395 = DefectTypeString,  IFERROR(Calculations!J395,""), NA())</f>
        <v>#N/A</v>
      </c>
      <c r="G395" s="10">
        <f t="array" ref="G395">PERCENTILE(IF(ISERROR(F395:F5394)=FALSE,F395:F5394),CycleTimePercentile)</f>
        <v>0</v>
      </c>
      <c r="H395" s="2" t="e">
        <f ca="1" xml:space="preserve"> IF(OR(Calculations!C395 = "",Calculations!C395 = WorkTypeString),  Calculations!K395, NA())</f>
        <v>#N/A</v>
      </c>
      <c r="I395" s="2" t="e">
        <f xml:space="preserve"> IF(Calculations!C395 = DefectTypeString,  Calculations!K395, NA())</f>
        <v>#N/A</v>
      </c>
    </row>
    <row r="396" spans="1:9" x14ac:dyDescent="0.25">
      <c r="A396" s="8" t="str">
        <f>Calculations!A396</f>
        <v/>
      </c>
      <c r="B396" s="2" t="str">
        <f t="shared" si="11"/>
        <v/>
      </c>
      <c r="C396" s="10" t="str">
        <f>IFERROR(Calculations!J396,"")</f>
        <v/>
      </c>
      <c r="D396" s="10" t="str">
        <f xml:space="preserve"> IF(OR(Calculations!C396 = "",Calculations!C396 = WorkTypeString),  IFERROR(Calculations!J396,""), NA())</f>
        <v/>
      </c>
      <c r="E396" s="10">
        <f t="array" ref="E396">PERCENTILE(IF(ISERROR(D396:D5395)=FALSE,D396:D5395),CycleTimePercentile)</f>
        <v>0</v>
      </c>
      <c r="F396" s="2" t="e">
        <f xml:space="preserve"> IF(Calculations!C396 = DefectTypeString,  IFERROR(Calculations!J396,""), NA())</f>
        <v>#N/A</v>
      </c>
      <c r="G396" s="10">
        <f t="array" ref="G396">PERCENTILE(IF(ISERROR(F396:F5395)=FALSE,F396:F5395),CycleTimePercentile)</f>
        <v>0</v>
      </c>
      <c r="H396" s="2" t="e">
        <f ca="1" xml:space="preserve"> IF(OR(Calculations!C396 = "",Calculations!C396 = WorkTypeString),  Calculations!K396, NA())</f>
        <v>#N/A</v>
      </c>
      <c r="I396" s="2" t="e">
        <f xml:space="preserve"> IF(Calculations!C396 = DefectTypeString,  Calculations!K396, NA())</f>
        <v>#N/A</v>
      </c>
    </row>
    <row r="397" spans="1:9" x14ac:dyDescent="0.25">
      <c r="A397" s="8" t="str">
        <f>Calculations!A397</f>
        <v/>
      </c>
      <c r="B397" s="2" t="str">
        <f t="shared" si="11"/>
        <v/>
      </c>
      <c r="C397" s="10" t="str">
        <f>IFERROR(Calculations!J397,"")</f>
        <v/>
      </c>
      <c r="D397" s="10" t="str">
        <f xml:space="preserve"> IF(OR(Calculations!C397 = "",Calculations!C397 = WorkTypeString),  IFERROR(Calculations!J397,""), NA())</f>
        <v/>
      </c>
      <c r="E397" s="10">
        <f t="array" ref="E397">PERCENTILE(IF(ISERROR(D397:D5396)=FALSE,D397:D5396),CycleTimePercentile)</f>
        <v>0</v>
      </c>
      <c r="F397" s="2" t="e">
        <f xml:space="preserve"> IF(Calculations!C397 = DefectTypeString,  IFERROR(Calculations!J397,""), NA())</f>
        <v>#N/A</v>
      </c>
      <c r="G397" s="10">
        <f t="array" ref="G397">PERCENTILE(IF(ISERROR(F397:F5396)=FALSE,F397:F5396),CycleTimePercentile)</f>
        <v>0</v>
      </c>
      <c r="H397" s="2" t="e">
        <f ca="1" xml:space="preserve"> IF(OR(Calculations!C397 = "",Calculations!C397 = WorkTypeString),  Calculations!K397, NA())</f>
        <v>#N/A</v>
      </c>
      <c r="I397" s="2" t="e">
        <f xml:space="preserve"> IF(Calculations!C397 = DefectTypeString,  Calculations!K397, NA())</f>
        <v>#N/A</v>
      </c>
    </row>
    <row r="398" spans="1:9" x14ac:dyDescent="0.25">
      <c r="A398" s="8" t="str">
        <f>Calculations!A398</f>
        <v/>
      </c>
      <c r="B398" s="2" t="str">
        <f t="shared" si="11"/>
        <v/>
      </c>
      <c r="C398" s="10" t="str">
        <f>IFERROR(Calculations!J398,"")</f>
        <v/>
      </c>
      <c r="D398" s="10" t="str">
        <f xml:space="preserve"> IF(OR(Calculations!C398 = "",Calculations!C398 = WorkTypeString),  IFERROR(Calculations!J398,""), NA())</f>
        <v/>
      </c>
      <c r="E398" s="10">
        <f t="array" ref="E398">PERCENTILE(IF(ISERROR(D398:D5397)=FALSE,D398:D5397),CycleTimePercentile)</f>
        <v>0</v>
      </c>
      <c r="F398" s="2" t="e">
        <f xml:space="preserve"> IF(Calculations!C398 = DefectTypeString,  IFERROR(Calculations!J398,""), NA())</f>
        <v>#N/A</v>
      </c>
      <c r="G398" s="10">
        <f t="array" ref="G398">PERCENTILE(IF(ISERROR(F398:F5397)=FALSE,F398:F5397),CycleTimePercentile)</f>
        <v>0</v>
      </c>
      <c r="H398" s="2" t="e">
        <f ca="1" xml:space="preserve"> IF(OR(Calculations!C398 = "",Calculations!C398 = WorkTypeString),  Calculations!K398, NA())</f>
        <v>#N/A</v>
      </c>
      <c r="I398" s="2" t="e">
        <f xml:space="preserve"> IF(Calculations!C398 = DefectTypeString,  Calculations!K398, NA())</f>
        <v>#N/A</v>
      </c>
    </row>
    <row r="399" spans="1:9" x14ac:dyDescent="0.25">
      <c r="A399" s="8" t="str">
        <f>Calculations!A399</f>
        <v/>
      </c>
      <c r="B399" s="2" t="str">
        <f t="shared" si="11"/>
        <v/>
      </c>
      <c r="C399" s="10" t="str">
        <f>IFERROR(Calculations!J399,"")</f>
        <v/>
      </c>
      <c r="D399" s="10" t="str">
        <f xml:space="preserve"> IF(OR(Calculations!C399 = "",Calculations!C399 = WorkTypeString),  IFERROR(Calculations!J399,""), NA())</f>
        <v/>
      </c>
      <c r="E399" s="10">
        <f t="array" ref="E399">PERCENTILE(IF(ISERROR(D399:D5398)=FALSE,D399:D5398),CycleTimePercentile)</f>
        <v>0</v>
      </c>
      <c r="F399" s="2" t="e">
        <f xml:space="preserve"> IF(Calculations!C399 = DefectTypeString,  IFERROR(Calculations!J399,""), NA())</f>
        <v>#N/A</v>
      </c>
      <c r="G399" s="10">
        <f t="array" ref="G399">PERCENTILE(IF(ISERROR(F399:F5398)=FALSE,F399:F5398),CycleTimePercentile)</f>
        <v>0</v>
      </c>
      <c r="H399" s="2" t="e">
        <f ca="1" xml:space="preserve"> IF(OR(Calculations!C399 = "",Calculations!C399 = WorkTypeString),  Calculations!K399, NA())</f>
        <v>#N/A</v>
      </c>
      <c r="I399" s="2" t="e">
        <f xml:space="preserve"> IF(Calculations!C399 = DefectTypeString,  Calculations!K399, NA())</f>
        <v>#N/A</v>
      </c>
    </row>
    <row r="400" spans="1:9" x14ac:dyDescent="0.25">
      <c r="A400" s="8" t="str">
        <f>Calculations!A400</f>
        <v/>
      </c>
      <c r="B400" s="2" t="str">
        <f t="shared" si="11"/>
        <v/>
      </c>
      <c r="C400" s="10" t="str">
        <f>IFERROR(Calculations!J400,"")</f>
        <v/>
      </c>
      <c r="D400" s="10" t="str">
        <f xml:space="preserve"> IF(OR(Calculations!C400 = "",Calculations!C400 = WorkTypeString),  IFERROR(Calculations!J400,""), NA())</f>
        <v/>
      </c>
      <c r="E400" s="10">
        <f t="array" ref="E400">PERCENTILE(IF(ISERROR(D400:D5399)=FALSE,D400:D5399),CycleTimePercentile)</f>
        <v>0</v>
      </c>
      <c r="F400" s="2" t="e">
        <f xml:space="preserve"> IF(Calculations!C400 = DefectTypeString,  IFERROR(Calculations!J400,""), NA())</f>
        <v>#N/A</v>
      </c>
      <c r="G400" s="10">
        <f t="array" ref="G400">PERCENTILE(IF(ISERROR(F400:F5399)=FALSE,F400:F5399),CycleTimePercentile)</f>
        <v>0</v>
      </c>
      <c r="H400" s="2" t="e">
        <f ca="1" xml:space="preserve"> IF(OR(Calculations!C400 = "",Calculations!C400 = WorkTypeString),  Calculations!K400, NA())</f>
        <v>#N/A</v>
      </c>
      <c r="I400" s="2" t="e">
        <f xml:space="preserve"> IF(Calculations!C400 = DefectTypeString,  Calculations!K400, NA())</f>
        <v>#N/A</v>
      </c>
    </row>
    <row r="401" spans="1:9" x14ac:dyDescent="0.25">
      <c r="A401" s="8" t="str">
        <f>Calculations!A401</f>
        <v/>
      </c>
      <c r="B401" s="2" t="str">
        <f t="shared" si="11"/>
        <v/>
      </c>
      <c r="C401" s="10" t="str">
        <f>IFERROR(Calculations!J401,"")</f>
        <v/>
      </c>
      <c r="D401" s="10" t="str">
        <f xml:space="preserve"> IF(OR(Calculations!C401 = "",Calculations!C401 = WorkTypeString),  IFERROR(Calculations!J401,""), NA())</f>
        <v/>
      </c>
      <c r="E401" s="10">
        <f t="array" ref="E401">PERCENTILE(IF(ISERROR(D401:D5400)=FALSE,D401:D5400),CycleTimePercentile)</f>
        <v>0</v>
      </c>
      <c r="F401" s="2" t="e">
        <f xml:space="preserve"> IF(Calculations!C401 = DefectTypeString,  IFERROR(Calculations!J401,""), NA())</f>
        <v>#N/A</v>
      </c>
      <c r="G401" s="10">
        <f t="array" ref="G401">PERCENTILE(IF(ISERROR(F401:F5400)=FALSE,F401:F5400),CycleTimePercentile)</f>
        <v>0</v>
      </c>
      <c r="H401" s="2" t="e">
        <f ca="1" xml:space="preserve"> IF(OR(Calculations!C401 = "",Calculations!C401 = WorkTypeString),  Calculations!K401, NA())</f>
        <v>#N/A</v>
      </c>
      <c r="I401" s="2" t="e">
        <f xml:space="preserve"> IF(Calculations!C401 = DefectTypeString,  Calculations!K401, NA())</f>
        <v>#N/A</v>
      </c>
    </row>
    <row r="402" spans="1:9" x14ac:dyDescent="0.25">
      <c r="A402" s="8" t="str">
        <f>Calculations!A402</f>
        <v/>
      </c>
      <c r="B402" s="2" t="str">
        <f t="shared" si="11"/>
        <v/>
      </c>
      <c r="C402" s="10" t="str">
        <f>IFERROR(Calculations!J402,"")</f>
        <v/>
      </c>
      <c r="D402" s="10" t="str">
        <f xml:space="preserve"> IF(OR(Calculations!C402 = "",Calculations!C402 = WorkTypeString),  IFERROR(Calculations!J402,""), NA())</f>
        <v/>
      </c>
      <c r="E402" s="10">
        <f t="array" ref="E402">PERCENTILE(IF(ISERROR(D402:D5401)=FALSE,D402:D5401),CycleTimePercentile)</f>
        <v>0</v>
      </c>
      <c r="F402" s="2" t="e">
        <f xml:space="preserve"> IF(Calculations!C402 = DefectTypeString,  IFERROR(Calculations!J402,""), NA())</f>
        <v>#N/A</v>
      </c>
      <c r="G402" s="10">
        <f t="array" ref="G402">PERCENTILE(IF(ISERROR(F402:F5401)=FALSE,F402:F5401),CycleTimePercentile)</f>
        <v>0</v>
      </c>
      <c r="H402" s="2" t="e">
        <f ca="1" xml:space="preserve"> IF(OR(Calculations!C402 = "",Calculations!C402 = WorkTypeString),  Calculations!K402, NA())</f>
        <v>#N/A</v>
      </c>
      <c r="I402" s="2" t="e">
        <f xml:space="preserve"> IF(Calculations!C402 = DefectTypeString,  Calculations!K402, NA())</f>
        <v>#N/A</v>
      </c>
    </row>
    <row r="403" spans="1:9" x14ac:dyDescent="0.25">
      <c r="A403" s="8" t="str">
        <f>Calculations!A403</f>
        <v/>
      </c>
      <c r="B403" s="2" t="str">
        <f t="shared" si="11"/>
        <v/>
      </c>
      <c r="C403" s="10" t="str">
        <f>IFERROR(Calculations!J403,"")</f>
        <v/>
      </c>
      <c r="D403" s="10" t="str">
        <f xml:space="preserve"> IF(OR(Calculations!C403 = "",Calculations!C403 = WorkTypeString),  IFERROR(Calculations!J403,""), NA())</f>
        <v/>
      </c>
      <c r="E403" s="10">
        <f t="array" ref="E403">PERCENTILE(IF(ISERROR(D403:D5402)=FALSE,D403:D5402),CycleTimePercentile)</f>
        <v>0</v>
      </c>
      <c r="F403" s="2" t="e">
        <f xml:space="preserve"> IF(Calculations!C403 = DefectTypeString,  IFERROR(Calculations!J403,""), NA())</f>
        <v>#N/A</v>
      </c>
      <c r="G403" s="10">
        <f t="array" ref="G403">PERCENTILE(IF(ISERROR(F403:F5402)=FALSE,F403:F5402),CycleTimePercentile)</f>
        <v>0</v>
      </c>
      <c r="H403" s="2" t="e">
        <f ca="1" xml:space="preserve"> IF(OR(Calculations!C403 = "",Calculations!C403 = WorkTypeString),  Calculations!K403, NA())</f>
        <v>#N/A</v>
      </c>
      <c r="I403" s="2" t="e">
        <f xml:space="preserve"> IF(Calculations!C403 = DefectTypeString,  Calculations!K403, NA())</f>
        <v>#N/A</v>
      </c>
    </row>
    <row r="404" spans="1:9" x14ac:dyDescent="0.25">
      <c r="A404" s="8" t="str">
        <f>Calculations!A404</f>
        <v/>
      </c>
      <c r="B404" s="2" t="str">
        <f t="shared" si="11"/>
        <v/>
      </c>
      <c r="C404" s="10" t="str">
        <f>IFERROR(Calculations!J404,"")</f>
        <v/>
      </c>
      <c r="D404" s="10" t="str">
        <f xml:space="preserve"> IF(OR(Calculations!C404 = "",Calculations!C404 = WorkTypeString),  IFERROR(Calculations!J404,""), NA())</f>
        <v/>
      </c>
      <c r="E404" s="10">
        <f t="array" ref="E404">PERCENTILE(IF(ISERROR(D404:D5403)=FALSE,D404:D5403),CycleTimePercentile)</f>
        <v>0</v>
      </c>
      <c r="F404" s="2" t="e">
        <f xml:space="preserve"> IF(Calculations!C404 = DefectTypeString,  IFERROR(Calculations!J404,""), NA())</f>
        <v>#N/A</v>
      </c>
      <c r="G404" s="10">
        <f t="array" ref="G404">PERCENTILE(IF(ISERROR(F404:F5403)=FALSE,F404:F5403),CycleTimePercentile)</f>
        <v>0</v>
      </c>
      <c r="H404" s="2" t="e">
        <f ca="1" xml:space="preserve"> IF(OR(Calculations!C404 = "",Calculations!C404 = WorkTypeString),  Calculations!K404, NA())</f>
        <v>#N/A</v>
      </c>
      <c r="I404" s="2" t="e">
        <f xml:space="preserve"> IF(Calculations!C404 = DefectTypeString,  Calculations!K404, NA())</f>
        <v>#N/A</v>
      </c>
    </row>
    <row r="405" spans="1:9" x14ac:dyDescent="0.25">
      <c r="A405" s="8" t="str">
        <f>Calculations!A405</f>
        <v/>
      </c>
      <c r="B405" s="2" t="str">
        <f t="shared" si="11"/>
        <v/>
      </c>
      <c r="C405" s="10" t="str">
        <f>IFERROR(Calculations!J405,"")</f>
        <v/>
      </c>
      <c r="D405" s="10" t="str">
        <f xml:space="preserve"> IF(OR(Calculations!C405 = "",Calculations!C405 = WorkTypeString),  IFERROR(Calculations!J405,""), NA())</f>
        <v/>
      </c>
      <c r="E405" s="10">
        <f t="array" ref="E405">PERCENTILE(IF(ISERROR(D405:D5404)=FALSE,D405:D5404),CycleTimePercentile)</f>
        <v>0</v>
      </c>
      <c r="F405" s="2" t="e">
        <f xml:space="preserve"> IF(Calculations!C405 = DefectTypeString,  IFERROR(Calculations!J405,""), NA())</f>
        <v>#N/A</v>
      </c>
      <c r="G405" s="10">
        <f t="array" ref="G405">PERCENTILE(IF(ISERROR(F405:F5404)=FALSE,F405:F5404),CycleTimePercentile)</f>
        <v>0</v>
      </c>
      <c r="H405" s="2" t="e">
        <f ca="1" xml:space="preserve"> IF(OR(Calculations!C405 = "",Calculations!C405 = WorkTypeString),  Calculations!K405, NA())</f>
        <v>#N/A</v>
      </c>
      <c r="I405" s="2" t="e">
        <f xml:space="preserve"> IF(Calculations!C405 = DefectTypeString,  Calculations!K405, NA())</f>
        <v>#N/A</v>
      </c>
    </row>
    <row r="406" spans="1:9" x14ac:dyDescent="0.25">
      <c r="A406" s="8" t="str">
        <f>Calculations!A406</f>
        <v/>
      </c>
      <c r="B406" s="2" t="str">
        <f t="shared" si="11"/>
        <v/>
      </c>
      <c r="C406" s="10" t="str">
        <f>IFERROR(Calculations!J406,"")</f>
        <v/>
      </c>
      <c r="D406" s="10" t="str">
        <f xml:space="preserve"> IF(OR(Calculations!C406 = "",Calculations!C406 = WorkTypeString),  IFERROR(Calculations!J406,""), NA())</f>
        <v/>
      </c>
      <c r="E406" s="10">
        <f t="array" ref="E406">PERCENTILE(IF(ISERROR(D406:D5405)=FALSE,D406:D5405),CycleTimePercentile)</f>
        <v>0</v>
      </c>
      <c r="F406" s="2" t="e">
        <f xml:space="preserve"> IF(Calculations!C406 = DefectTypeString,  IFERROR(Calculations!J406,""), NA())</f>
        <v>#N/A</v>
      </c>
      <c r="G406" s="10">
        <f t="array" ref="G406">PERCENTILE(IF(ISERROR(F406:F5405)=FALSE,F406:F5405),CycleTimePercentile)</f>
        <v>0</v>
      </c>
      <c r="H406" s="2" t="e">
        <f ca="1" xml:space="preserve"> IF(OR(Calculations!C406 = "",Calculations!C406 = WorkTypeString),  Calculations!K406, NA())</f>
        <v>#N/A</v>
      </c>
      <c r="I406" s="2" t="e">
        <f xml:space="preserve"> IF(Calculations!C406 = DefectTypeString,  Calculations!K406, NA())</f>
        <v>#N/A</v>
      </c>
    </row>
    <row r="407" spans="1:9" x14ac:dyDescent="0.25">
      <c r="A407" s="8" t="str">
        <f>Calculations!A407</f>
        <v/>
      </c>
      <c r="B407" s="2" t="str">
        <f t="shared" si="11"/>
        <v/>
      </c>
      <c r="C407" s="10" t="str">
        <f>IFERROR(Calculations!J407,"")</f>
        <v/>
      </c>
      <c r="D407" s="10" t="str">
        <f xml:space="preserve"> IF(OR(Calculations!C407 = "",Calculations!C407 = WorkTypeString),  IFERROR(Calculations!J407,""), NA())</f>
        <v/>
      </c>
      <c r="E407" s="10">
        <f t="array" ref="E407">PERCENTILE(IF(ISERROR(D407:D5406)=FALSE,D407:D5406),CycleTimePercentile)</f>
        <v>0</v>
      </c>
      <c r="F407" s="2" t="e">
        <f xml:space="preserve"> IF(Calculations!C407 = DefectTypeString,  IFERROR(Calculations!J407,""), NA())</f>
        <v>#N/A</v>
      </c>
      <c r="G407" s="10">
        <f t="array" ref="G407">PERCENTILE(IF(ISERROR(F407:F5406)=FALSE,F407:F5406),CycleTimePercentile)</f>
        <v>0</v>
      </c>
      <c r="H407" s="2" t="e">
        <f ca="1" xml:space="preserve"> IF(OR(Calculations!C407 = "",Calculations!C407 = WorkTypeString),  Calculations!K407, NA())</f>
        <v>#N/A</v>
      </c>
      <c r="I407" s="2" t="e">
        <f xml:space="preserve"> IF(Calculations!C407 = DefectTypeString,  Calculations!K407, NA())</f>
        <v>#N/A</v>
      </c>
    </row>
    <row r="408" spans="1:9" x14ac:dyDescent="0.25">
      <c r="A408" s="8" t="str">
        <f>Calculations!A408</f>
        <v/>
      </c>
      <c r="B408" s="2" t="str">
        <f t="shared" si="11"/>
        <v/>
      </c>
      <c r="C408" s="10" t="str">
        <f>IFERROR(Calculations!J408,"")</f>
        <v/>
      </c>
      <c r="D408" s="10" t="str">
        <f xml:space="preserve"> IF(OR(Calculations!C408 = "",Calculations!C408 = WorkTypeString),  IFERROR(Calculations!J408,""), NA())</f>
        <v/>
      </c>
      <c r="E408" s="10">
        <f t="array" ref="E408">PERCENTILE(IF(ISERROR(D408:D5407)=FALSE,D408:D5407),CycleTimePercentile)</f>
        <v>0</v>
      </c>
      <c r="F408" s="2" t="e">
        <f xml:space="preserve"> IF(Calculations!C408 = DefectTypeString,  IFERROR(Calculations!J408,""), NA())</f>
        <v>#N/A</v>
      </c>
      <c r="G408" s="10">
        <f t="array" ref="G408">PERCENTILE(IF(ISERROR(F408:F5407)=FALSE,F408:F5407),CycleTimePercentile)</f>
        <v>0</v>
      </c>
      <c r="H408" s="2" t="e">
        <f ca="1" xml:space="preserve"> IF(OR(Calculations!C408 = "",Calculations!C408 = WorkTypeString),  Calculations!K408, NA())</f>
        <v>#N/A</v>
      </c>
      <c r="I408" s="2" t="e">
        <f xml:space="preserve"> IF(Calculations!C408 = DefectTypeString,  Calculations!K408, NA())</f>
        <v>#N/A</v>
      </c>
    </row>
    <row r="409" spans="1:9" x14ac:dyDescent="0.25">
      <c r="A409" s="8" t="str">
        <f>Calculations!A409</f>
        <v/>
      </c>
      <c r="B409" s="2" t="str">
        <f t="shared" si="11"/>
        <v/>
      </c>
      <c r="C409" s="10" t="str">
        <f>IFERROR(Calculations!J409,"")</f>
        <v/>
      </c>
      <c r="D409" s="10" t="str">
        <f xml:space="preserve"> IF(OR(Calculations!C409 = "",Calculations!C409 = WorkTypeString),  IFERROR(Calculations!J409,""), NA())</f>
        <v/>
      </c>
      <c r="E409" s="10">
        <f t="array" ref="E409">PERCENTILE(IF(ISERROR(D409:D5408)=FALSE,D409:D5408),CycleTimePercentile)</f>
        <v>0</v>
      </c>
      <c r="F409" s="2" t="e">
        <f xml:space="preserve"> IF(Calculations!C409 = DefectTypeString,  IFERROR(Calculations!J409,""), NA())</f>
        <v>#N/A</v>
      </c>
      <c r="G409" s="10">
        <f t="array" ref="G409">PERCENTILE(IF(ISERROR(F409:F5408)=FALSE,F409:F5408),CycleTimePercentile)</f>
        <v>0</v>
      </c>
      <c r="H409" s="2" t="e">
        <f ca="1" xml:space="preserve"> IF(OR(Calculations!C409 = "",Calculations!C409 = WorkTypeString),  Calculations!K409, NA())</f>
        <v>#N/A</v>
      </c>
      <c r="I409" s="2" t="e">
        <f xml:space="preserve"> IF(Calculations!C409 = DefectTypeString,  Calculations!K409, NA())</f>
        <v>#N/A</v>
      </c>
    </row>
    <row r="410" spans="1:9" x14ac:dyDescent="0.25">
      <c r="A410" s="8" t="str">
        <f>Calculations!A410</f>
        <v/>
      </c>
      <c r="B410" s="2" t="str">
        <f t="shared" si="11"/>
        <v/>
      </c>
      <c r="C410" s="10" t="str">
        <f>IFERROR(Calculations!J410,"")</f>
        <v/>
      </c>
      <c r="D410" s="10" t="str">
        <f xml:space="preserve"> IF(OR(Calculations!C410 = "",Calculations!C410 = WorkTypeString),  IFERROR(Calculations!J410,""), NA())</f>
        <v/>
      </c>
      <c r="E410" s="10">
        <f t="array" ref="E410">PERCENTILE(IF(ISERROR(D410:D5409)=FALSE,D410:D5409),CycleTimePercentile)</f>
        <v>0</v>
      </c>
      <c r="F410" s="2" t="e">
        <f xml:space="preserve"> IF(Calculations!C410 = DefectTypeString,  IFERROR(Calculations!J410,""), NA())</f>
        <v>#N/A</v>
      </c>
      <c r="G410" s="10">
        <f t="array" ref="G410">PERCENTILE(IF(ISERROR(F410:F5409)=FALSE,F410:F5409),CycleTimePercentile)</f>
        <v>0</v>
      </c>
      <c r="H410" s="2" t="e">
        <f ca="1" xml:space="preserve"> IF(OR(Calculations!C410 = "",Calculations!C410 = WorkTypeString),  Calculations!K410, NA())</f>
        <v>#N/A</v>
      </c>
      <c r="I410" s="2" t="e">
        <f xml:space="preserve"> IF(Calculations!C410 = DefectTypeString,  Calculations!K410, NA())</f>
        <v>#N/A</v>
      </c>
    </row>
    <row r="411" spans="1:9" x14ac:dyDescent="0.25">
      <c r="A411" s="8" t="str">
        <f>Calculations!A411</f>
        <v/>
      </c>
      <c r="B411" s="2" t="str">
        <f t="shared" si="11"/>
        <v/>
      </c>
      <c r="C411" s="10" t="str">
        <f>IFERROR(Calculations!J411,"")</f>
        <v/>
      </c>
      <c r="D411" s="10" t="str">
        <f xml:space="preserve"> IF(OR(Calculations!C411 = "",Calculations!C411 = WorkTypeString),  IFERROR(Calculations!J411,""), NA())</f>
        <v/>
      </c>
      <c r="E411" s="10">
        <f t="array" ref="E411">PERCENTILE(IF(ISERROR(D411:D5410)=FALSE,D411:D5410),CycleTimePercentile)</f>
        <v>0</v>
      </c>
      <c r="F411" s="2" t="e">
        <f xml:space="preserve"> IF(Calculations!C411 = DefectTypeString,  IFERROR(Calculations!J411,""), NA())</f>
        <v>#N/A</v>
      </c>
      <c r="G411" s="10">
        <f t="array" ref="G411">PERCENTILE(IF(ISERROR(F411:F5410)=FALSE,F411:F5410),CycleTimePercentile)</f>
        <v>0</v>
      </c>
      <c r="H411" s="2" t="e">
        <f ca="1" xml:space="preserve"> IF(OR(Calculations!C411 = "",Calculations!C411 = WorkTypeString),  Calculations!K411, NA())</f>
        <v>#N/A</v>
      </c>
      <c r="I411" s="2" t="e">
        <f xml:space="preserve"> IF(Calculations!C411 = DefectTypeString,  Calculations!K411, NA())</f>
        <v>#N/A</v>
      </c>
    </row>
    <row r="412" spans="1:9" x14ac:dyDescent="0.25">
      <c r="A412" s="8" t="str">
        <f>Calculations!A412</f>
        <v/>
      </c>
      <c r="B412" s="2" t="str">
        <f t="shared" si="11"/>
        <v/>
      </c>
      <c r="C412" s="10" t="str">
        <f>IFERROR(Calculations!J412,"")</f>
        <v/>
      </c>
      <c r="D412" s="10" t="str">
        <f xml:space="preserve"> IF(OR(Calculations!C412 = "",Calculations!C412 = WorkTypeString),  IFERROR(Calculations!J412,""), NA())</f>
        <v/>
      </c>
      <c r="E412" s="10">
        <f t="array" ref="E412">PERCENTILE(IF(ISERROR(D412:D5411)=FALSE,D412:D5411),CycleTimePercentile)</f>
        <v>0</v>
      </c>
      <c r="F412" s="2" t="e">
        <f xml:space="preserve"> IF(Calculations!C412 = DefectTypeString,  IFERROR(Calculations!J412,""), NA())</f>
        <v>#N/A</v>
      </c>
      <c r="G412" s="10">
        <f t="array" ref="G412">PERCENTILE(IF(ISERROR(F412:F5411)=FALSE,F412:F5411),CycleTimePercentile)</f>
        <v>0</v>
      </c>
      <c r="H412" s="2" t="e">
        <f ca="1" xml:space="preserve"> IF(OR(Calculations!C412 = "",Calculations!C412 = WorkTypeString),  Calculations!K412, NA())</f>
        <v>#N/A</v>
      </c>
      <c r="I412" s="2" t="e">
        <f xml:space="preserve"> IF(Calculations!C412 = DefectTypeString,  Calculations!K412, NA())</f>
        <v>#N/A</v>
      </c>
    </row>
    <row r="413" spans="1:9" x14ac:dyDescent="0.25">
      <c r="A413" s="8" t="str">
        <f>Calculations!A413</f>
        <v/>
      </c>
      <c r="B413" s="2" t="str">
        <f t="shared" si="11"/>
        <v/>
      </c>
      <c r="C413" s="10" t="str">
        <f>IFERROR(Calculations!J413,"")</f>
        <v/>
      </c>
      <c r="D413" s="10" t="str">
        <f xml:space="preserve"> IF(OR(Calculations!C413 = "",Calculations!C413 = WorkTypeString),  IFERROR(Calculations!J413,""), NA())</f>
        <v/>
      </c>
      <c r="E413" s="10">
        <f t="array" ref="E413">PERCENTILE(IF(ISERROR(D413:D5412)=FALSE,D413:D5412),CycleTimePercentile)</f>
        <v>0</v>
      </c>
      <c r="F413" s="2" t="e">
        <f xml:space="preserve"> IF(Calculations!C413 = DefectTypeString,  IFERROR(Calculations!J413,""), NA())</f>
        <v>#N/A</v>
      </c>
      <c r="G413" s="10">
        <f t="array" ref="G413">PERCENTILE(IF(ISERROR(F413:F5412)=FALSE,F413:F5412),CycleTimePercentile)</f>
        <v>0</v>
      </c>
      <c r="H413" s="2" t="e">
        <f ca="1" xml:space="preserve"> IF(OR(Calculations!C413 = "",Calculations!C413 = WorkTypeString),  Calculations!K413, NA())</f>
        <v>#N/A</v>
      </c>
      <c r="I413" s="2" t="e">
        <f xml:space="preserve"> IF(Calculations!C413 = DefectTypeString,  Calculations!K413, NA())</f>
        <v>#N/A</v>
      </c>
    </row>
    <row r="414" spans="1:9" x14ac:dyDescent="0.25">
      <c r="A414" s="8" t="str">
        <f>Calculations!A414</f>
        <v/>
      </c>
      <c r="B414" s="2" t="str">
        <f t="shared" si="11"/>
        <v/>
      </c>
      <c r="C414" s="10" t="str">
        <f>IFERROR(Calculations!J414,"")</f>
        <v/>
      </c>
      <c r="D414" s="10" t="str">
        <f xml:space="preserve"> IF(OR(Calculations!C414 = "",Calculations!C414 = WorkTypeString),  IFERROR(Calculations!J414,""), NA())</f>
        <v/>
      </c>
      <c r="E414" s="10">
        <f t="array" ref="E414">PERCENTILE(IF(ISERROR(D414:D5413)=FALSE,D414:D5413),CycleTimePercentile)</f>
        <v>0</v>
      </c>
      <c r="F414" s="2" t="e">
        <f xml:space="preserve"> IF(Calculations!C414 = DefectTypeString,  IFERROR(Calculations!J414,""), NA())</f>
        <v>#N/A</v>
      </c>
      <c r="G414" s="10">
        <f t="array" ref="G414">PERCENTILE(IF(ISERROR(F414:F5413)=FALSE,F414:F5413),CycleTimePercentile)</f>
        <v>0</v>
      </c>
      <c r="H414" s="2" t="e">
        <f ca="1" xml:space="preserve"> IF(OR(Calculations!C414 = "",Calculations!C414 = WorkTypeString),  Calculations!K414, NA())</f>
        <v>#N/A</v>
      </c>
      <c r="I414" s="2" t="e">
        <f xml:space="preserve"> IF(Calculations!C414 = DefectTypeString,  Calculations!K414, NA())</f>
        <v>#N/A</v>
      </c>
    </row>
    <row r="415" spans="1:9" x14ac:dyDescent="0.25">
      <c r="A415" s="8" t="str">
        <f>Calculations!A415</f>
        <v/>
      </c>
      <c r="B415" s="2" t="str">
        <f t="shared" si="11"/>
        <v/>
      </c>
      <c r="C415" s="10" t="str">
        <f>IFERROR(Calculations!J415,"")</f>
        <v/>
      </c>
      <c r="D415" s="10" t="str">
        <f xml:space="preserve"> IF(OR(Calculations!C415 = "",Calculations!C415 = WorkTypeString),  IFERROR(Calculations!J415,""), NA())</f>
        <v/>
      </c>
      <c r="E415" s="10">
        <f t="array" ref="E415">PERCENTILE(IF(ISERROR(D415:D5414)=FALSE,D415:D5414),CycleTimePercentile)</f>
        <v>0</v>
      </c>
      <c r="F415" s="2" t="e">
        <f xml:space="preserve"> IF(Calculations!C415 = DefectTypeString,  IFERROR(Calculations!J415,""), NA())</f>
        <v>#N/A</v>
      </c>
      <c r="G415" s="10">
        <f t="array" ref="G415">PERCENTILE(IF(ISERROR(F415:F5414)=FALSE,F415:F5414),CycleTimePercentile)</f>
        <v>0</v>
      </c>
      <c r="H415" s="2" t="e">
        <f ca="1" xml:space="preserve"> IF(OR(Calculations!C415 = "",Calculations!C415 = WorkTypeString),  Calculations!K415, NA())</f>
        <v>#N/A</v>
      </c>
      <c r="I415" s="2" t="e">
        <f xml:space="preserve"> IF(Calculations!C415 = DefectTypeString,  Calculations!K415, NA())</f>
        <v>#N/A</v>
      </c>
    </row>
    <row r="416" spans="1:9" x14ac:dyDescent="0.25">
      <c r="A416" s="8" t="str">
        <f>Calculations!A416</f>
        <v/>
      </c>
      <c r="B416" s="2" t="str">
        <f t="shared" si="11"/>
        <v/>
      </c>
      <c r="C416" s="10" t="str">
        <f>IFERROR(Calculations!J416,"")</f>
        <v/>
      </c>
      <c r="D416" s="10" t="str">
        <f xml:space="preserve"> IF(OR(Calculations!C416 = "",Calculations!C416 = WorkTypeString),  IFERROR(Calculations!J416,""), NA())</f>
        <v/>
      </c>
      <c r="E416" s="10">
        <f t="array" ref="E416">PERCENTILE(IF(ISERROR(D416:D5415)=FALSE,D416:D5415),CycleTimePercentile)</f>
        <v>0</v>
      </c>
      <c r="F416" s="2" t="e">
        <f xml:space="preserve"> IF(Calculations!C416 = DefectTypeString,  IFERROR(Calculations!J416,""), NA())</f>
        <v>#N/A</v>
      </c>
      <c r="G416" s="10">
        <f t="array" ref="G416">PERCENTILE(IF(ISERROR(F416:F5415)=FALSE,F416:F5415),CycleTimePercentile)</f>
        <v>0</v>
      </c>
      <c r="H416" s="2" t="e">
        <f ca="1" xml:space="preserve"> IF(OR(Calculations!C416 = "",Calculations!C416 = WorkTypeString),  Calculations!K416, NA())</f>
        <v>#N/A</v>
      </c>
      <c r="I416" s="2" t="e">
        <f xml:space="preserve"> IF(Calculations!C416 = DefectTypeString,  Calculations!K416, NA())</f>
        <v>#N/A</v>
      </c>
    </row>
    <row r="417" spans="1:9" x14ac:dyDescent="0.25">
      <c r="A417" s="8" t="str">
        <f>Calculations!A417</f>
        <v/>
      </c>
      <c r="B417" s="2" t="str">
        <f t="shared" si="11"/>
        <v/>
      </c>
      <c r="C417" s="10" t="str">
        <f>IFERROR(Calculations!J417,"")</f>
        <v/>
      </c>
      <c r="D417" s="10" t="str">
        <f xml:space="preserve"> IF(OR(Calculations!C417 = "",Calculations!C417 = WorkTypeString),  IFERROR(Calculations!J417,""), NA())</f>
        <v/>
      </c>
      <c r="E417" s="10">
        <f t="array" ref="E417">PERCENTILE(IF(ISERROR(D417:D5416)=FALSE,D417:D5416),CycleTimePercentile)</f>
        <v>0</v>
      </c>
      <c r="F417" s="2" t="e">
        <f xml:space="preserve"> IF(Calculations!C417 = DefectTypeString,  IFERROR(Calculations!J417,""), NA())</f>
        <v>#N/A</v>
      </c>
      <c r="G417" s="10">
        <f t="array" ref="G417">PERCENTILE(IF(ISERROR(F417:F5416)=FALSE,F417:F5416),CycleTimePercentile)</f>
        <v>0</v>
      </c>
      <c r="H417" s="2" t="e">
        <f ca="1" xml:space="preserve"> IF(OR(Calculations!C417 = "",Calculations!C417 = WorkTypeString),  Calculations!K417, NA())</f>
        <v>#N/A</v>
      </c>
      <c r="I417" s="2" t="e">
        <f xml:space="preserve"> IF(Calculations!C417 = DefectTypeString,  Calculations!K417, NA())</f>
        <v>#N/A</v>
      </c>
    </row>
    <row r="418" spans="1:9" x14ac:dyDescent="0.25">
      <c r="A418" s="8" t="str">
        <f>Calculations!A418</f>
        <v/>
      </c>
      <c r="B418" s="2" t="str">
        <f t="shared" si="11"/>
        <v/>
      </c>
      <c r="C418" s="10" t="str">
        <f>IFERROR(Calculations!J418,"")</f>
        <v/>
      </c>
      <c r="D418" s="10" t="str">
        <f xml:space="preserve"> IF(OR(Calculations!C418 = "",Calculations!C418 = WorkTypeString),  IFERROR(Calculations!J418,""), NA())</f>
        <v/>
      </c>
      <c r="E418" s="10">
        <f t="array" ref="E418">PERCENTILE(IF(ISERROR(D418:D5417)=FALSE,D418:D5417),CycleTimePercentile)</f>
        <v>0</v>
      </c>
      <c r="F418" s="2" t="e">
        <f xml:space="preserve"> IF(Calculations!C418 = DefectTypeString,  IFERROR(Calculations!J418,""), NA())</f>
        <v>#N/A</v>
      </c>
      <c r="G418" s="10">
        <f t="array" ref="G418">PERCENTILE(IF(ISERROR(F418:F5417)=FALSE,F418:F5417),CycleTimePercentile)</f>
        <v>0</v>
      </c>
      <c r="H418" s="2" t="e">
        <f ca="1" xml:space="preserve"> IF(OR(Calculations!C418 = "",Calculations!C418 = WorkTypeString),  Calculations!K418, NA())</f>
        <v>#N/A</v>
      </c>
      <c r="I418" s="2" t="e">
        <f xml:space="preserve"> IF(Calculations!C418 = DefectTypeString,  Calculations!K418, NA())</f>
        <v>#N/A</v>
      </c>
    </row>
    <row r="419" spans="1:9" x14ac:dyDescent="0.25">
      <c r="A419" s="8" t="str">
        <f>Calculations!A419</f>
        <v/>
      </c>
      <c r="B419" s="2" t="str">
        <f t="shared" si="11"/>
        <v/>
      </c>
      <c r="C419" s="10" t="str">
        <f>IFERROR(Calculations!J419,"")</f>
        <v/>
      </c>
      <c r="D419" s="10" t="str">
        <f xml:space="preserve"> IF(OR(Calculations!C419 = "",Calculations!C419 = WorkTypeString),  IFERROR(Calculations!J419,""), NA())</f>
        <v/>
      </c>
      <c r="E419" s="10">
        <f t="array" ref="E419">PERCENTILE(IF(ISERROR(D419:D5418)=FALSE,D419:D5418),CycleTimePercentile)</f>
        <v>0</v>
      </c>
      <c r="F419" s="2" t="e">
        <f xml:space="preserve"> IF(Calculations!C419 = DefectTypeString,  IFERROR(Calculations!J419,""), NA())</f>
        <v>#N/A</v>
      </c>
      <c r="G419" s="10">
        <f t="array" ref="G419">PERCENTILE(IF(ISERROR(F419:F5418)=FALSE,F419:F5418),CycleTimePercentile)</f>
        <v>0</v>
      </c>
      <c r="H419" s="2" t="e">
        <f ca="1" xml:space="preserve"> IF(OR(Calculations!C419 = "",Calculations!C419 = WorkTypeString),  Calculations!K419, NA())</f>
        <v>#N/A</v>
      </c>
      <c r="I419" s="2" t="e">
        <f xml:space="preserve"> IF(Calculations!C419 = DefectTypeString,  Calculations!K419, NA())</f>
        <v>#N/A</v>
      </c>
    </row>
    <row r="420" spans="1:9" x14ac:dyDescent="0.25">
      <c r="A420" s="8" t="str">
        <f>Calculations!A420</f>
        <v/>
      </c>
      <c r="B420" s="2" t="str">
        <f t="shared" si="11"/>
        <v/>
      </c>
      <c r="C420" s="10" t="str">
        <f>IFERROR(Calculations!J420,"")</f>
        <v/>
      </c>
      <c r="D420" s="10" t="str">
        <f xml:space="preserve"> IF(OR(Calculations!C420 = "",Calculations!C420 = WorkTypeString),  IFERROR(Calculations!J420,""), NA())</f>
        <v/>
      </c>
      <c r="E420" s="10">
        <f t="array" ref="E420">PERCENTILE(IF(ISERROR(D420:D5419)=FALSE,D420:D5419),CycleTimePercentile)</f>
        <v>0</v>
      </c>
      <c r="F420" s="2" t="e">
        <f xml:space="preserve"> IF(Calculations!C420 = DefectTypeString,  IFERROR(Calculations!J420,""), NA())</f>
        <v>#N/A</v>
      </c>
      <c r="G420" s="10">
        <f t="array" ref="G420">PERCENTILE(IF(ISERROR(F420:F5419)=FALSE,F420:F5419),CycleTimePercentile)</f>
        <v>0</v>
      </c>
      <c r="H420" s="2" t="e">
        <f ca="1" xml:space="preserve"> IF(OR(Calculations!C420 = "",Calculations!C420 = WorkTypeString),  Calculations!K420, NA())</f>
        <v>#N/A</v>
      </c>
      <c r="I420" s="2" t="e">
        <f xml:space="preserve"> IF(Calculations!C420 = DefectTypeString,  Calculations!K420, NA())</f>
        <v>#N/A</v>
      </c>
    </row>
    <row r="421" spans="1:9" x14ac:dyDescent="0.25">
      <c r="A421" s="8" t="str">
        <f>Calculations!A421</f>
        <v/>
      </c>
      <c r="B421" s="2" t="str">
        <f t="shared" si="11"/>
        <v/>
      </c>
      <c r="C421" s="10" t="str">
        <f>IFERROR(Calculations!J421,"")</f>
        <v/>
      </c>
      <c r="D421" s="10" t="str">
        <f xml:space="preserve"> IF(OR(Calculations!C421 = "",Calculations!C421 = WorkTypeString),  IFERROR(Calculations!J421,""), NA())</f>
        <v/>
      </c>
      <c r="E421" s="10">
        <f t="array" ref="E421">PERCENTILE(IF(ISERROR(D421:D5420)=FALSE,D421:D5420),CycleTimePercentile)</f>
        <v>0</v>
      </c>
      <c r="F421" s="2" t="e">
        <f xml:space="preserve"> IF(Calculations!C421 = DefectTypeString,  IFERROR(Calculations!J421,""), NA())</f>
        <v>#N/A</v>
      </c>
      <c r="G421" s="10">
        <f t="array" ref="G421">PERCENTILE(IF(ISERROR(F421:F5420)=FALSE,F421:F5420),CycleTimePercentile)</f>
        <v>0</v>
      </c>
      <c r="H421" s="2" t="e">
        <f ca="1" xml:space="preserve"> IF(OR(Calculations!C421 = "",Calculations!C421 = WorkTypeString),  Calculations!K421, NA())</f>
        <v>#N/A</v>
      </c>
      <c r="I421" s="2" t="e">
        <f xml:space="preserve"> IF(Calculations!C421 = DefectTypeString,  Calculations!K421, NA())</f>
        <v>#N/A</v>
      </c>
    </row>
    <row r="422" spans="1:9" x14ac:dyDescent="0.25">
      <c r="A422" s="8" t="str">
        <f>Calculations!A422</f>
        <v/>
      </c>
      <c r="B422" s="2" t="str">
        <f t="shared" si="11"/>
        <v/>
      </c>
      <c r="C422" s="10" t="str">
        <f>IFERROR(Calculations!J422,"")</f>
        <v/>
      </c>
      <c r="D422" s="10" t="str">
        <f xml:space="preserve"> IF(OR(Calculations!C422 = "",Calculations!C422 = WorkTypeString),  IFERROR(Calculations!J422,""), NA())</f>
        <v/>
      </c>
      <c r="E422" s="10">
        <f t="array" ref="E422">PERCENTILE(IF(ISERROR(D422:D5421)=FALSE,D422:D5421),CycleTimePercentile)</f>
        <v>0</v>
      </c>
      <c r="F422" s="2" t="e">
        <f xml:space="preserve"> IF(Calculations!C422 = DefectTypeString,  IFERROR(Calculations!J422,""), NA())</f>
        <v>#N/A</v>
      </c>
      <c r="G422" s="10">
        <f t="array" ref="G422">PERCENTILE(IF(ISERROR(F422:F5421)=FALSE,F422:F5421),CycleTimePercentile)</f>
        <v>0</v>
      </c>
      <c r="H422" s="2" t="e">
        <f ca="1" xml:space="preserve"> IF(OR(Calculations!C422 = "",Calculations!C422 = WorkTypeString),  Calculations!K422, NA())</f>
        <v>#N/A</v>
      </c>
      <c r="I422" s="2" t="e">
        <f xml:space="preserve"> IF(Calculations!C422 = DefectTypeString,  Calculations!K422, NA())</f>
        <v>#N/A</v>
      </c>
    </row>
    <row r="423" spans="1:9" x14ac:dyDescent="0.25">
      <c r="A423" s="8" t="str">
        <f>Calculations!A423</f>
        <v/>
      </c>
      <c r="B423" s="2" t="str">
        <f t="shared" si="11"/>
        <v/>
      </c>
      <c r="C423" s="10" t="str">
        <f>IFERROR(Calculations!J423,"")</f>
        <v/>
      </c>
      <c r="D423" s="10" t="str">
        <f xml:space="preserve"> IF(OR(Calculations!C423 = "",Calculations!C423 = WorkTypeString),  IFERROR(Calculations!J423,""), NA())</f>
        <v/>
      </c>
      <c r="E423" s="10">
        <f t="array" ref="E423">PERCENTILE(IF(ISERROR(D423:D5422)=FALSE,D423:D5422),CycleTimePercentile)</f>
        <v>0</v>
      </c>
      <c r="F423" s="2" t="e">
        <f xml:space="preserve"> IF(Calculations!C423 = DefectTypeString,  IFERROR(Calculations!J423,""), NA())</f>
        <v>#N/A</v>
      </c>
      <c r="G423" s="10">
        <f t="array" ref="G423">PERCENTILE(IF(ISERROR(F423:F5422)=FALSE,F423:F5422),CycleTimePercentile)</f>
        <v>0</v>
      </c>
      <c r="H423" s="2" t="e">
        <f ca="1" xml:space="preserve"> IF(OR(Calculations!C423 = "",Calculations!C423 = WorkTypeString),  Calculations!K423, NA())</f>
        <v>#N/A</v>
      </c>
      <c r="I423" s="2" t="e">
        <f xml:space="preserve"> IF(Calculations!C423 = DefectTypeString,  Calculations!K423, NA())</f>
        <v>#N/A</v>
      </c>
    </row>
    <row r="424" spans="1:9" x14ac:dyDescent="0.25">
      <c r="A424" s="8" t="str">
        <f>Calculations!A424</f>
        <v/>
      </c>
      <c r="B424" s="2" t="str">
        <f t="shared" si="11"/>
        <v/>
      </c>
      <c r="C424" s="10" t="str">
        <f>IFERROR(Calculations!J424,"")</f>
        <v/>
      </c>
      <c r="D424" s="10" t="str">
        <f xml:space="preserve"> IF(OR(Calculations!C424 = "",Calculations!C424 = WorkTypeString),  IFERROR(Calculations!J424,""), NA())</f>
        <v/>
      </c>
      <c r="E424" s="10">
        <f t="array" ref="E424">PERCENTILE(IF(ISERROR(D424:D5423)=FALSE,D424:D5423),CycleTimePercentile)</f>
        <v>0</v>
      </c>
      <c r="F424" s="2" t="e">
        <f xml:space="preserve"> IF(Calculations!C424 = DefectTypeString,  IFERROR(Calculations!J424,""), NA())</f>
        <v>#N/A</v>
      </c>
      <c r="G424" s="10">
        <f t="array" ref="G424">PERCENTILE(IF(ISERROR(F424:F5423)=FALSE,F424:F5423),CycleTimePercentile)</f>
        <v>0</v>
      </c>
      <c r="H424" s="2" t="e">
        <f ca="1" xml:space="preserve"> IF(OR(Calculations!C424 = "",Calculations!C424 = WorkTypeString),  Calculations!K424, NA())</f>
        <v>#N/A</v>
      </c>
      <c r="I424" s="2" t="e">
        <f xml:space="preserve"> IF(Calculations!C424 = DefectTypeString,  Calculations!K424, NA())</f>
        <v>#N/A</v>
      </c>
    </row>
    <row r="425" spans="1:9" x14ac:dyDescent="0.25">
      <c r="A425" s="8" t="str">
        <f>Calculations!A425</f>
        <v/>
      </c>
      <c r="B425" s="2" t="str">
        <f t="shared" si="11"/>
        <v/>
      </c>
      <c r="C425" s="10" t="str">
        <f>IFERROR(Calculations!J425,"")</f>
        <v/>
      </c>
      <c r="D425" s="10" t="str">
        <f xml:space="preserve"> IF(OR(Calculations!C425 = "",Calculations!C425 = WorkTypeString),  IFERROR(Calculations!J425,""), NA())</f>
        <v/>
      </c>
      <c r="E425" s="10">
        <f t="array" ref="E425">PERCENTILE(IF(ISERROR(D425:D5424)=FALSE,D425:D5424),CycleTimePercentile)</f>
        <v>0</v>
      </c>
      <c r="F425" s="2" t="e">
        <f xml:space="preserve"> IF(Calculations!C425 = DefectTypeString,  IFERROR(Calculations!J425,""), NA())</f>
        <v>#N/A</v>
      </c>
      <c r="G425" s="10">
        <f t="array" ref="G425">PERCENTILE(IF(ISERROR(F425:F5424)=FALSE,F425:F5424),CycleTimePercentile)</f>
        <v>0</v>
      </c>
      <c r="H425" s="2" t="e">
        <f ca="1" xml:space="preserve"> IF(OR(Calculations!C425 = "",Calculations!C425 = WorkTypeString),  Calculations!K425, NA())</f>
        <v>#N/A</v>
      </c>
      <c r="I425" s="2" t="e">
        <f xml:space="preserve"> IF(Calculations!C425 = DefectTypeString,  Calculations!K425, NA())</f>
        <v>#N/A</v>
      </c>
    </row>
    <row r="426" spans="1:9" x14ac:dyDescent="0.25">
      <c r="A426" s="8" t="str">
        <f>Calculations!A426</f>
        <v/>
      </c>
      <c r="B426" s="2" t="str">
        <f t="shared" si="11"/>
        <v/>
      </c>
      <c r="C426" s="10" t="str">
        <f>IFERROR(Calculations!J426,"")</f>
        <v/>
      </c>
      <c r="D426" s="10" t="str">
        <f xml:space="preserve"> IF(OR(Calculations!C426 = "",Calculations!C426 = WorkTypeString),  IFERROR(Calculations!J426,""), NA())</f>
        <v/>
      </c>
      <c r="E426" s="10">
        <f t="array" ref="E426">PERCENTILE(IF(ISERROR(D426:D5425)=FALSE,D426:D5425),CycleTimePercentile)</f>
        <v>0</v>
      </c>
      <c r="F426" s="2" t="e">
        <f xml:space="preserve"> IF(Calculations!C426 = DefectTypeString,  IFERROR(Calculations!J426,""), NA())</f>
        <v>#N/A</v>
      </c>
      <c r="G426" s="10">
        <f t="array" ref="G426">PERCENTILE(IF(ISERROR(F426:F5425)=FALSE,F426:F5425),CycleTimePercentile)</f>
        <v>0</v>
      </c>
      <c r="H426" s="2" t="e">
        <f ca="1" xml:space="preserve"> IF(OR(Calculations!C426 = "",Calculations!C426 = WorkTypeString),  Calculations!K426, NA())</f>
        <v>#N/A</v>
      </c>
      <c r="I426" s="2" t="e">
        <f xml:space="preserve"> IF(Calculations!C426 = DefectTypeString,  Calculations!K426, NA())</f>
        <v>#N/A</v>
      </c>
    </row>
    <row r="427" spans="1:9" x14ac:dyDescent="0.25">
      <c r="A427" s="8" t="str">
        <f>Calculations!A427</f>
        <v/>
      </c>
      <c r="B427" s="2" t="str">
        <f t="shared" si="11"/>
        <v/>
      </c>
      <c r="C427" s="10" t="str">
        <f>IFERROR(Calculations!J427,"")</f>
        <v/>
      </c>
      <c r="D427" s="10" t="str">
        <f xml:space="preserve"> IF(OR(Calculations!C427 = "",Calculations!C427 = WorkTypeString),  IFERROR(Calculations!J427,""), NA())</f>
        <v/>
      </c>
      <c r="E427" s="10">
        <f t="array" ref="E427">PERCENTILE(IF(ISERROR(D427:D5426)=FALSE,D427:D5426),CycleTimePercentile)</f>
        <v>0</v>
      </c>
      <c r="F427" s="2" t="e">
        <f xml:space="preserve"> IF(Calculations!C427 = DefectTypeString,  IFERROR(Calculations!J427,""), NA())</f>
        <v>#N/A</v>
      </c>
      <c r="G427" s="10">
        <f t="array" ref="G427">PERCENTILE(IF(ISERROR(F427:F5426)=FALSE,F427:F5426),CycleTimePercentile)</f>
        <v>0</v>
      </c>
      <c r="H427" s="2" t="e">
        <f ca="1" xml:space="preserve"> IF(OR(Calculations!C427 = "",Calculations!C427 = WorkTypeString),  Calculations!K427, NA())</f>
        <v>#N/A</v>
      </c>
      <c r="I427" s="2" t="e">
        <f xml:space="preserve"> IF(Calculations!C427 = DefectTypeString,  Calculations!K427, NA())</f>
        <v>#N/A</v>
      </c>
    </row>
    <row r="428" spans="1:9" x14ac:dyDescent="0.25">
      <c r="A428" s="8" t="str">
        <f>Calculations!A428</f>
        <v/>
      </c>
      <c r="B428" s="2" t="str">
        <f t="shared" si="11"/>
        <v/>
      </c>
      <c r="C428" s="10" t="str">
        <f>IFERROR(Calculations!J428,"")</f>
        <v/>
      </c>
      <c r="D428" s="10" t="str">
        <f xml:space="preserve"> IF(OR(Calculations!C428 = "",Calculations!C428 = WorkTypeString),  IFERROR(Calculations!J428,""), NA())</f>
        <v/>
      </c>
      <c r="E428" s="10">
        <f t="array" ref="E428">PERCENTILE(IF(ISERROR(D428:D5427)=FALSE,D428:D5427),CycleTimePercentile)</f>
        <v>0</v>
      </c>
      <c r="F428" s="2" t="e">
        <f xml:space="preserve"> IF(Calculations!C428 = DefectTypeString,  IFERROR(Calculations!J428,""), NA())</f>
        <v>#N/A</v>
      </c>
      <c r="G428" s="10">
        <f t="array" ref="G428">PERCENTILE(IF(ISERROR(F428:F5427)=FALSE,F428:F5427),CycleTimePercentile)</f>
        <v>0</v>
      </c>
      <c r="H428" s="2" t="e">
        <f ca="1" xml:space="preserve"> IF(OR(Calculations!C428 = "",Calculations!C428 = WorkTypeString),  Calculations!K428, NA())</f>
        <v>#N/A</v>
      </c>
      <c r="I428" s="2" t="e">
        <f xml:space="preserve"> IF(Calculations!C428 = DefectTypeString,  Calculations!K428, NA())</f>
        <v>#N/A</v>
      </c>
    </row>
    <row r="429" spans="1:9" x14ac:dyDescent="0.25">
      <c r="A429" s="8" t="str">
        <f>Calculations!A429</f>
        <v/>
      </c>
      <c r="B429" s="2" t="str">
        <f t="shared" si="11"/>
        <v/>
      </c>
      <c r="C429" s="10" t="str">
        <f>IFERROR(Calculations!J429,"")</f>
        <v/>
      </c>
      <c r="D429" s="10" t="str">
        <f xml:space="preserve"> IF(OR(Calculations!C429 = "",Calculations!C429 = WorkTypeString),  IFERROR(Calculations!J429,""), NA())</f>
        <v/>
      </c>
      <c r="E429" s="10">
        <f t="array" ref="E429">PERCENTILE(IF(ISERROR(D429:D5428)=FALSE,D429:D5428),CycleTimePercentile)</f>
        <v>0</v>
      </c>
      <c r="F429" s="2" t="e">
        <f xml:space="preserve"> IF(Calculations!C429 = DefectTypeString,  IFERROR(Calculations!J429,""), NA())</f>
        <v>#N/A</v>
      </c>
      <c r="G429" s="10">
        <f t="array" ref="G429">PERCENTILE(IF(ISERROR(F429:F5428)=FALSE,F429:F5428),CycleTimePercentile)</f>
        <v>0</v>
      </c>
      <c r="H429" s="2" t="e">
        <f ca="1" xml:space="preserve"> IF(OR(Calculations!C429 = "",Calculations!C429 = WorkTypeString),  Calculations!K429, NA())</f>
        <v>#N/A</v>
      </c>
      <c r="I429" s="2" t="e">
        <f xml:space="preserve"> IF(Calculations!C429 = DefectTypeString,  Calculations!K429, NA())</f>
        <v>#N/A</v>
      </c>
    </row>
    <row r="430" spans="1:9" x14ac:dyDescent="0.25">
      <c r="A430" s="8" t="str">
        <f>Calculations!A430</f>
        <v/>
      </c>
      <c r="B430" s="2" t="str">
        <f t="shared" si="11"/>
        <v/>
      </c>
      <c r="C430" s="10" t="str">
        <f>IFERROR(Calculations!J430,"")</f>
        <v/>
      </c>
      <c r="D430" s="10" t="str">
        <f xml:space="preserve"> IF(OR(Calculations!C430 = "",Calculations!C430 = WorkTypeString),  IFERROR(Calculations!J430,""), NA())</f>
        <v/>
      </c>
      <c r="E430" s="10">
        <f t="array" ref="E430">PERCENTILE(IF(ISERROR(D430:D5429)=FALSE,D430:D5429),CycleTimePercentile)</f>
        <v>0</v>
      </c>
      <c r="F430" s="2" t="e">
        <f xml:space="preserve"> IF(Calculations!C430 = DefectTypeString,  IFERROR(Calculations!J430,""), NA())</f>
        <v>#N/A</v>
      </c>
      <c r="G430" s="10">
        <f t="array" ref="G430">PERCENTILE(IF(ISERROR(F430:F5429)=FALSE,F430:F5429),CycleTimePercentile)</f>
        <v>0</v>
      </c>
      <c r="H430" s="2" t="e">
        <f ca="1" xml:space="preserve"> IF(OR(Calculations!C430 = "",Calculations!C430 = WorkTypeString),  Calculations!K430, NA())</f>
        <v>#N/A</v>
      </c>
      <c r="I430" s="2" t="e">
        <f xml:space="preserve"> IF(Calculations!C430 = DefectTypeString,  Calculations!K430, NA())</f>
        <v>#N/A</v>
      </c>
    </row>
    <row r="431" spans="1:9" x14ac:dyDescent="0.25">
      <c r="A431" s="8" t="str">
        <f>Calculations!A431</f>
        <v/>
      </c>
      <c r="B431" s="2" t="str">
        <f t="shared" si="11"/>
        <v/>
      </c>
      <c r="C431" s="10" t="str">
        <f>IFERROR(Calculations!J431,"")</f>
        <v/>
      </c>
      <c r="D431" s="10" t="str">
        <f xml:space="preserve"> IF(OR(Calculations!C431 = "",Calculations!C431 = WorkTypeString),  IFERROR(Calculations!J431,""), NA())</f>
        <v/>
      </c>
      <c r="E431" s="10">
        <f t="array" ref="E431">PERCENTILE(IF(ISERROR(D431:D5430)=FALSE,D431:D5430),CycleTimePercentile)</f>
        <v>0</v>
      </c>
      <c r="F431" s="2" t="e">
        <f xml:space="preserve"> IF(Calculations!C431 = DefectTypeString,  IFERROR(Calculations!J431,""), NA())</f>
        <v>#N/A</v>
      </c>
      <c r="G431" s="10">
        <f t="array" ref="G431">PERCENTILE(IF(ISERROR(F431:F5430)=FALSE,F431:F5430),CycleTimePercentile)</f>
        <v>0</v>
      </c>
      <c r="H431" s="2" t="e">
        <f ca="1" xml:space="preserve"> IF(OR(Calculations!C431 = "",Calculations!C431 = WorkTypeString),  Calculations!K431, NA())</f>
        <v>#N/A</v>
      </c>
      <c r="I431" s="2" t="e">
        <f xml:space="preserve"> IF(Calculations!C431 = DefectTypeString,  Calculations!K431, NA())</f>
        <v>#N/A</v>
      </c>
    </row>
    <row r="432" spans="1:9" x14ac:dyDescent="0.25">
      <c r="A432" s="8" t="str">
        <f>Calculations!A432</f>
        <v/>
      </c>
      <c r="B432" s="2" t="str">
        <f t="shared" si="11"/>
        <v/>
      </c>
      <c r="C432" s="10" t="str">
        <f>IFERROR(Calculations!J432,"")</f>
        <v/>
      </c>
      <c r="D432" s="10" t="str">
        <f xml:space="preserve"> IF(OR(Calculations!C432 = "",Calculations!C432 = WorkTypeString),  IFERROR(Calculations!J432,""), NA())</f>
        <v/>
      </c>
      <c r="E432" s="10">
        <f t="array" ref="E432">PERCENTILE(IF(ISERROR(D432:D5431)=FALSE,D432:D5431),CycleTimePercentile)</f>
        <v>0</v>
      </c>
      <c r="F432" s="2" t="e">
        <f xml:space="preserve"> IF(Calculations!C432 = DefectTypeString,  IFERROR(Calculations!J432,""), NA())</f>
        <v>#N/A</v>
      </c>
      <c r="G432" s="10">
        <f t="array" ref="G432">PERCENTILE(IF(ISERROR(F432:F5431)=FALSE,F432:F5431),CycleTimePercentile)</f>
        <v>0</v>
      </c>
      <c r="H432" s="2" t="e">
        <f ca="1" xml:space="preserve"> IF(OR(Calculations!C432 = "",Calculations!C432 = WorkTypeString),  Calculations!K432, NA())</f>
        <v>#N/A</v>
      </c>
      <c r="I432" s="2" t="e">
        <f xml:space="preserve"> IF(Calculations!C432 = DefectTypeString,  Calculations!K432, NA())</f>
        <v>#N/A</v>
      </c>
    </row>
    <row r="433" spans="1:9" x14ac:dyDescent="0.25">
      <c r="A433" s="8" t="str">
        <f>Calculations!A433</f>
        <v/>
      </c>
      <c r="B433" s="2" t="str">
        <f t="shared" si="11"/>
        <v/>
      </c>
      <c r="C433" s="10" t="str">
        <f>IFERROR(Calculations!J433,"")</f>
        <v/>
      </c>
      <c r="D433" s="10" t="str">
        <f xml:space="preserve"> IF(OR(Calculations!C433 = "",Calculations!C433 = WorkTypeString),  IFERROR(Calculations!J433,""), NA())</f>
        <v/>
      </c>
      <c r="E433" s="10">
        <f t="array" ref="E433">PERCENTILE(IF(ISERROR(D433:D5432)=FALSE,D433:D5432),CycleTimePercentile)</f>
        <v>0</v>
      </c>
      <c r="F433" s="2" t="e">
        <f xml:space="preserve"> IF(Calculations!C433 = DefectTypeString,  IFERROR(Calculations!J433,""), NA())</f>
        <v>#N/A</v>
      </c>
      <c r="G433" s="10">
        <f t="array" ref="G433">PERCENTILE(IF(ISERROR(F433:F5432)=FALSE,F433:F5432),CycleTimePercentile)</f>
        <v>0</v>
      </c>
      <c r="H433" s="2" t="e">
        <f ca="1" xml:space="preserve"> IF(OR(Calculations!C433 = "",Calculations!C433 = WorkTypeString),  Calculations!K433, NA())</f>
        <v>#N/A</v>
      </c>
      <c r="I433" s="2" t="e">
        <f xml:space="preserve"> IF(Calculations!C433 = DefectTypeString,  Calculations!K433, NA())</f>
        <v>#N/A</v>
      </c>
    </row>
    <row r="434" spans="1:9" x14ac:dyDescent="0.25">
      <c r="A434" s="8" t="str">
        <f>Calculations!A434</f>
        <v/>
      </c>
      <c r="B434" s="2" t="str">
        <f t="shared" si="11"/>
        <v/>
      </c>
      <c r="C434" s="10" t="str">
        <f>IFERROR(Calculations!J434,"")</f>
        <v/>
      </c>
      <c r="D434" s="10" t="str">
        <f xml:space="preserve"> IF(OR(Calculations!C434 = "",Calculations!C434 = WorkTypeString),  IFERROR(Calculations!J434,""), NA())</f>
        <v/>
      </c>
      <c r="E434" s="10">
        <f t="array" ref="E434">PERCENTILE(IF(ISERROR(D434:D5433)=FALSE,D434:D5433),CycleTimePercentile)</f>
        <v>0</v>
      </c>
      <c r="F434" s="2" t="e">
        <f xml:space="preserve"> IF(Calculations!C434 = DefectTypeString,  IFERROR(Calculations!J434,""), NA())</f>
        <v>#N/A</v>
      </c>
      <c r="G434" s="10">
        <f t="array" ref="G434">PERCENTILE(IF(ISERROR(F434:F5433)=FALSE,F434:F5433),CycleTimePercentile)</f>
        <v>0</v>
      </c>
      <c r="H434" s="2" t="e">
        <f ca="1" xml:space="preserve"> IF(OR(Calculations!C434 = "",Calculations!C434 = WorkTypeString),  Calculations!K434, NA())</f>
        <v>#N/A</v>
      </c>
      <c r="I434" s="2" t="e">
        <f xml:space="preserve"> IF(Calculations!C434 = DefectTypeString,  Calculations!K434, NA())</f>
        <v>#N/A</v>
      </c>
    </row>
    <row r="435" spans="1:9" x14ac:dyDescent="0.25">
      <c r="A435" s="8" t="str">
        <f>Calculations!A435</f>
        <v/>
      </c>
      <c r="B435" s="2" t="str">
        <f t="shared" si="11"/>
        <v/>
      </c>
      <c r="C435" s="10" t="str">
        <f>IFERROR(Calculations!J435,"")</f>
        <v/>
      </c>
      <c r="D435" s="10" t="str">
        <f xml:space="preserve"> IF(OR(Calculations!C435 = "",Calculations!C435 = WorkTypeString),  IFERROR(Calculations!J435,""), NA())</f>
        <v/>
      </c>
      <c r="E435" s="10">
        <f t="array" ref="E435">PERCENTILE(IF(ISERROR(D435:D5434)=FALSE,D435:D5434),CycleTimePercentile)</f>
        <v>0</v>
      </c>
      <c r="F435" s="2" t="e">
        <f xml:space="preserve"> IF(Calculations!C435 = DefectTypeString,  IFERROR(Calculations!J435,""), NA())</f>
        <v>#N/A</v>
      </c>
      <c r="G435" s="10">
        <f t="array" ref="G435">PERCENTILE(IF(ISERROR(F435:F5434)=FALSE,F435:F5434),CycleTimePercentile)</f>
        <v>0</v>
      </c>
      <c r="H435" s="2" t="e">
        <f ca="1" xml:space="preserve"> IF(OR(Calculations!C435 = "",Calculations!C435 = WorkTypeString),  Calculations!K435, NA())</f>
        <v>#N/A</v>
      </c>
      <c r="I435" s="2" t="e">
        <f xml:space="preserve"> IF(Calculations!C435 = DefectTypeString,  Calculations!K435, NA())</f>
        <v>#N/A</v>
      </c>
    </row>
    <row r="436" spans="1:9" x14ac:dyDescent="0.25">
      <c r="A436" s="8" t="str">
        <f>Calculations!A436</f>
        <v/>
      </c>
      <c r="B436" s="2" t="str">
        <f t="shared" si="11"/>
        <v/>
      </c>
      <c r="C436" s="10" t="str">
        <f>IFERROR(Calculations!J436,"")</f>
        <v/>
      </c>
      <c r="D436" s="10" t="str">
        <f xml:space="preserve"> IF(OR(Calculations!C436 = "",Calculations!C436 = WorkTypeString),  IFERROR(Calculations!J436,""), NA())</f>
        <v/>
      </c>
      <c r="E436" s="10">
        <f t="array" ref="E436">PERCENTILE(IF(ISERROR(D436:D5435)=FALSE,D436:D5435),CycleTimePercentile)</f>
        <v>0</v>
      </c>
      <c r="F436" s="2" t="e">
        <f xml:space="preserve"> IF(Calculations!C436 = DefectTypeString,  IFERROR(Calculations!J436,""), NA())</f>
        <v>#N/A</v>
      </c>
      <c r="G436" s="10">
        <f t="array" ref="G436">PERCENTILE(IF(ISERROR(F436:F5435)=FALSE,F436:F5435),CycleTimePercentile)</f>
        <v>0</v>
      </c>
      <c r="H436" s="2" t="e">
        <f ca="1" xml:space="preserve"> IF(OR(Calculations!C436 = "",Calculations!C436 = WorkTypeString),  Calculations!K436, NA())</f>
        <v>#N/A</v>
      </c>
      <c r="I436" s="2" t="e">
        <f xml:space="preserve"> IF(Calculations!C436 = DefectTypeString,  Calculations!K436, NA())</f>
        <v>#N/A</v>
      </c>
    </row>
    <row r="437" spans="1:9" x14ac:dyDescent="0.25">
      <c r="A437" s="8" t="str">
        <f>Calculations!A437</f>
        <v/>
      </c>
      <c r="B437" s="2" t="str">
        <f t="shared" si="11"/>
        <v/>
      </c>
      <c r="C437" s="10" t="str">
        <f>IFERROR(Calculations!J437,"")</f>
        <v/>
      </c>
      <c r="D437" s="10" t="str">
        <f xml:space="preserve"> IF(OR(Calculations!C437 = "",Calculations!C437 = WorkTypeString),  IFERROR(Calculations!J437,""), NA())</f>
        <v/>
      </c>
      <c r="E437" s="10">
        <f t="array" ref="E437">PERCENTILE(IF(ISERROR(D437:D5436)=FALSE,D437:D5436),CycleTimePercentile)</f>
        <v>0</v>
      </c>
      <c r="F437" s="2" t="e">
        <f xml:space="preserve"> IF(Calculations!C437 = DefectTypeString,  IFERROR(Calculations!J437,""), NA())</f>
        <v>#N/A</v>
      </c>
      <c r="G437" s="10">
        <f t="array" ref="G437">PERCENTILE(IF(ISERROR(F437:F5436)=FALSE,F437:F5436),CycleTimePercentile)</f>
        <v>0</v>
      </c>
      <c r="H437" s="2" t="e">
        <f ca="1" xml:space="preserve"> IF(OR(Calculations!C437 = "",Calculations!C437 = WorkTypeString),  Calculations!K437, NA())</f>
        <v>#N/A</v>
      </c>
      <c r="I437" s="2" t="e">
        <f xml:space="preserve"> IF(Calculations!C437 = DefectTypeString,  Calculations!K437, NA())</f>
        <v>#N/A</v>
      </c>
    </row>
    <row r="438" spans="1:9" x14ac:dyDescent="0.25">
      <c r="A438" s="8" t="str">
        <f>Calculations!A438</f>
        <v/>
      </c>
      <c r="B438" s="2" t="str">
        <f t="shared" si="11"/>
        <v/>
      </c>
      <c r="C438" s="10" t="str">
        <f>IFERROR(Calculations!J438,"")</f>
        <v/>
      </c>
      <c r="D438" s="10" t="str">
        <f xml:space="preserve"> IF(OR(Calculations!C438 = "",Calculations!C438 = WorkTypeString),  IFERROR(Calculations!J438,""), NA())</f>
        <v/>
      </c>
      <c r="E438" s="10">
        <f t="array" ref="E438">PERCENTILE(IF(ISERROR(D438:D5437)=FALSE,D438:D5437),CycleTimePercentile)</f>
        <v>0</v>
      </c>
      <c r="F438" s="2" t="e">
        <f xml:space="preserve"> IF(Calculations!C438 = DefectTypeString,  IFERROR(Calculations!J438,""), NA())</f>
        <v>#N/A</v>
      </c>
      <c r="G438" s="10">
        <f t="array" ref="G438">PERCENTILE(IF(ISERROR(F438:F5437)=FALSE,F438:F5437),CycleTimePercentile)</f>
        <v>0</v>
      </c>
      <c r="H438" s="2" t="e">
        <f ca="1" xml:space="preserve"> IF(OR(Calculations!C438 = "",Calculations!C438 = WorkTypeString),  Calculations!K438, NA())</f>
        <v>#N/A</v>
      </c>
      <c r="I438" s="2" t="e">
        <f xml:space="preserve"> IF(Calculations!C438 = DefectTypeString,  Calculations!K438, NA())</f>
        <v>#N/A</v>
      </c>
    </row>
    <row r="439" spans="1:9" x14ac:dyDescent="0.25">
      <c r="A439" s="8" t="str">
        <f>Calculations!A439</f>
        <v/>
      </c>
      <c r="B439" s="2" t="str">
        <f t="shared" si="11"/>
        <v/>
      </c>
      <c r="C439" s="10" t="str">
        <f>IFERROR(Calculations!J439,"")</f>
        <v/>
      </c>
      <c r="D439" s="10" t="str">
        <f xml:space="preserve"> IF(OR(Calculations!C439 = "",Calculations!C439 = WorkTypeString),  IFERROR(Calculations!J439,""), NA())</f>
        <v/>
      </c>
      <c r="E439" s="10">
        <f t="array" ref="E439">PERCENTILE(IF(ISERROR(D439:D5438)=FALSE,D439:D5438),CycleTimePercentile)</f>
        <v>0</v>
      </c>
      <c r="F439" s="2" t="e">
        <f xml:space="preserve"> IF(Calculations!C439 = DefectTypeString,  IFERROR(Calculations!J439,""), NA())</f>
        <v>#N/A</v>
      </c>
      <c r="G439" s="10">
        <f t="array" ref="G439">PERCENTILE(IF(ISERROR(F439:F5438)=FALSE,F439:F5438),CycleTimePercentile)</f>
        <v>0</v>
      </c>
      <c r="H439" s="2" t="e">
        <f ca="1" xml:space="preserve"> IF(OR(Calculations!C439 = "",Calculations!C439 = WorkTypeString),  Calculations!K439, NA())</f>
        <v>#N/A</v>
      </c>
      <c r="I439" s="2" t="e">
        <f xml:space="preserve"> IF(Calculations!C439 = DefectTypeString,  Calculations!K439, NA())</f>
        <v>#N/A</v>
      </c>
    </row>
    <row r="440" spans="1:9" x14ac:dyDescent="0.25">
      <c r="A440" s="8" t="str">
        <f>Calculations!A440</f>
        <v/>
      </c>
      <c r="B440" s="2" t="str">
        <f t="shared" si="11"/>
        <v/>
      </c>
      <c r="C440" s="10" t="str">
        <f>IFERROR(Calculations!J440,"")</f>
        <v/>
      </c>
      <c r="D440" s="10" t="str">
        <f xml:space="preserve"> IF(OR(Calculations!C440 = "",Calculations!C440 = WorkTypeString),  IFERROR(Calculations!J440,""), NA())</f>
        <v/>
      </c>
      <c r="E440" s="10">
        <f t="array" ref="E440">PERCENTILE(IF(ISERROR(D440:D5439)=FALSE,D440:D5439),CycleTimePercentile)</f>
        <v>0</v>
      </c>
      <c r="F440" s="2" t="e">
        <f xml:space="preserve"> IF(Calculations!C440 = DefectTypeString,  IFERROR(Calculations!J440,""), NA())</f>
        <v>#N/A</v>
      </c>
      <c r="G440" s="10">
        <f t="array" ref="G440">PERCENTILE(IF(ISERROR(F440:F5439)=FALSE,F440:F5439),CycleTimePercentile)</f>
        <v>0</v>
      </c>
      <c r="H440" s="2" t="e">
        <f ca="1" xml:space="preserve"> IF(OR(Calculations!C440 = "",Calculations!C440 = WorkTypeString),  Calculations!K440, NA())</f>
        <v>#N/A</v>
      </c>
      <c r="I440" s="2" t="e">
        <f xml:space="preserve"> IF(Calculations!C440 = DefectTypeString,  Calculations!K440, NA())</f>
        <v>#N/A</v>
      </c>
    </row>
    <row r="441" spans="1:9" x14ac:dyDescent="0.25">
      <c r="A441" s="8" t="str">
        <f>Calculations!A441</f>
        <v/>
      </c>
      <c r="B441" s="2" t="str">
        <f t="shared" si="11"/>
        <v/>
      </c>
      <c r="C441" s="10" t="str">
        <f>IFERROR(Calculations!J441,"")</f>
        <v/>
      </c>
      <c r="D441" s="10" t="str">
        <f xml:space="preserve"> IF(OR(Calculations!C441 = "",Calculations!C441 = WorkTypeString),  IFERROR(Calculations!J441,""), NA())</f>
        <v/>
      </c>
      <c r="E441" s="10">
        <f t="array" ref="E441">PERCENTILE(IF(ISERROR(D441:D5440)=FALSE,D441:D5440),CycleTimePercentile)</f>
        <v>0</v>
      </c>
      <c r="F441" s="2" t="e">
        <f xml:space="preserve"> IF(Calculations!C441 = DefectTypeString,  IFERROR(Calculations!J441,""), NA())</f>
        <v>#N/A</v>
      </c>
      <c r="G441" s="10">
        <f t="array" ref="G441">PERCENTILE(IF(ISERROR(F441:F5440)=FALSE,F441:F5440),CycleTimePercentile)</f>
        <v>0</v>
      </c>
      <c r="H441" s="2" t="e">
        <f ca="1" xml:space="preserve"> IF(OR(Calculations!C441 = "",Calculations!C441 = WorkTypeString),  Calculations!K441, NA())</f>
        <v>#N/A</v>
      </c>
      <c r="I441" s="2" t="e">
        <f xml:space="preserve"> IF(Calculations!C441 = DefectTypeString,  Calculations!K441, NA())</f>
        <v>#N/A</v>
      </c>
    </row>
    <row r="442" spans="1:9" x14ac:dyDescent="0.25">
      <c r="A442" s="8" t="str">
        <f>Calculations!A442</f>
        <v/>
      </c>
      <c r="B442" s="2" t="str">
        <f t="shared" si="11"/>
        <v/>
      </c>
      <c r="C442" s="10" t="str">
        <f>IFERROR(Calculations!J442,"")</f>
        <v/>
      </c>
      <c r="D442" s="10" t="str">
        <f xml:space="preserve"> IF(OR(Calculations!C442 = "",Calculations!C442 = WorkTypeString),  IFERROR(Calculations!J442,""), NA())</f>
        <v/>
      </c>
      <c r="E442" s="10">
        <f t="array" ref="E442">PERCENTILE(IF(ISERROR(D442:D5441)=FALSE,D442:D5441),CycleTimePercentile)</f>
        <v>0</v>
      </c>
      <c r="F442" s="2" t="e">
        <f xml:space="preserve"> IF(Calculations!C442 = DefectTypeString,  IFERROR(Calculations!J442,""), NA())</f>
        <v>#N/A</v>
      </c>
      <c r="G442" s="10">
        <f t="array" ref="G442">PERCENTILE(IF(ISERROR(F442:F5441)=FALSE,F442:F5441),CycleTimePercentile)</f>
        <v>0</v>
      </c>
      <c r="H442" s="2" t="e">
        <f ca="1" xml:space="preserve"> IF(OR(Calculations!C442 = "",Calculations!C442 = WorkTypeString),  Calculations!K442, NA())</f>
        <v>#N/A</v>
      </c>
      <c r="I442" s="2" t="e">
        <f xml:space="preserve"> IF(Calculations!C442 = DefectTypeString,  Calculations!K442, NA())</f>
        <v>#N/A</v>
      </c>
    </row>
    <row r="443" spans="1:9" x14ac:dyDescent="0.25">
      <c r="A443" s="8" t="str">
        <f>Calculations!A443</f>
        <v/>
      </c>
      <c r="B443" s="2" t="str">
        <f t="shared" si="11"/>
        <v/>
      </c>
      <c r="C443" s="10" t="str">
        <f>IFERROR(Calculations!J443,"")</f>
        <v/>
      </c>
      <c r="D443" s="10" t="str">
        <f xml:space="preserve"> IF(OR(Calculations!C443 = "",Calculations!C443 = WorkTypeString),  IFERROR(Calculations!J443,""), NA())</f>
        <v/>
      </c>
      <c r="E443" s="10">
        <f t="array" ref="E443">PERCENTILE(IF(ISERROR(D443:D5442)=FALSE,D443:D5442),CycleTimePercentile)</f>
        <v>0</v>
      </c>
      <c r="F443" s="2" t="e">
        <f xml:space="preserve"> IF(Calculations!C443 = DefectTypeString,  IFERROR(Calculations!J443,""), NA())</f>
        <v>#N/A</v>
      </c>
      <c r="G443" s="10">
        <f t="array" ref="G443">PERCENTILE(IF(ISERROR(F443:F5442)=FALSE,F443:F5442),CycleTimePercentile)</f>
        <v>0</v>
      </c>
      <c r="H443" s="2" t="e">
        <f ca="1" xml:space="preserve"> IF(OR(Calculations!C443 = "",Calculations!C443 = WorkTypeString),  Calculations!K443, NA())</f>
        <v>#N/A</v>
      </c>
      <c r="I443" s="2" t="e">
        <f xml:space="preserve"> IF(Calculations!C443 = DefectTypeString,  Calculations!K443, NA())</f>
        <v>#N/A</v>
      </c>
    </row>
    <row r="444" spans="1:9" x14ac:dyDescent="0.25">
      <c r="A444" s="8" t="str">
        <f>Calculations!A444</f>
        <v/>
      </c>
      <c r="B444" s="2" t="str">
        <f t="shared" si="11"/>
        <v/>
      </c>
      <c r="C444" s="10" t="str">
        <f>IFERROR(Calculations!J444,"")</f>
        <v/>
      </c>
      <c r="D444" s="10" t="str">
        <f xml:space="preserve"> IF(OR(Calculations!C444 = "",Calculations!C444 = WorkTypeString),  IFERROR(Calculations!J444,""), NA())</f>
        <v/>
      </c>
      <c r="E444" s="10">
        <f t="array" ref="E444">PERCENTILE(IF(ISERROR(D444:D5443)=FALSE,D444:D5443),CycleTimePercentile)</f>
        <v>0</v>
      </c>
      <c r="F444" s="2" t="e">
        <f xml:space="preserve"> IF(Calculations!C444 = DefectTypeString,  IFERROR(Calculations!J444,""), NA())</f>
        <v>#N/A</v>
      </c>
      <c r="G444" s="10">
        <f t="array" ref="G444">PERCENTILE(IF(ISERROR(F444:F5443)=FALSE,F444:F5443),CycleTimePercentile)</f>
        <v>0</v>
      </c>
      <c r="H444" s="2" t="e">
        <f ca="1" xml:space="preserve"> IF(OR(Calculations!C444 = "",Calculations!C444 = WorkTypeString),  Calculations!K444, NA())</f>
        <v>#N/A</v>
      </c>
      <c r="I444" s="2" t="e">
        <f xml:space="preserve"> IF(Calculations!C444 = DefectTypeString,  Calculations!K444, NA())</f>
        <v>#N/A</v>
      </c>
    </row>
    <row r="445" spans="1:9" x14ac:dyDescent="0.25">
      <c r="A445" s="8" t="str">
        <f>Calculations!A445</f>
        <v/>
      </c>
      <c r="B445" s="2" t="str">
        <f t="shared" si="11"/>
        <v/>
      </c>
      <c r="C445" s="10" t="str">
        <f>IFERROR(Calculations!J445,"")</f>
        <v/>
      </c>
      <c r="D445" s="10" t="str">
        <f xml:space="preserve"> IF(OR(Calculations!C445 = "",Calculations!C445 = WorkTypeString),  IFERROR(Calculations!J445,""), NA())</f>
        <v/>
      </c>
      <c r="E445" s="10">
        <f t="array" ref="E445">PERCENTILE(IF(ISERROR(D445:D5444)=FALSE,D445:D5444),CycleTimePercentile)</f>
        <v>0</v>
      </c>
      <c r="F445" s="2" t="e">
        <f xml:space="preserve"> IF(Calculations!C445 = DefectTypeString,  IFERROR(Calculations!J445,""), NA())</f>
        <v>#N/A</v>
      </c>
      <c r="G445" s="10">
        <f t="array" ref="G445">PERCENTILE(IF(ISERROR(F445:F5444)=FALSE,F445:F5444),CycleTimePercentile)</f>
        <v>0</v>
      </c>
      <c r="H445" s="2" t="e">
        <f ca="1" xml:space="preserve"> IF(OR(Calculations!C445 = "",Calculations!C445 = WorkTypeString),  Calculations!K445, NA())</f>
        <v>#N/A</v>
      </c>
      <c r="I445" s="2" t="e">
        <f xml:space="preserve"> IF(Calculations!C445 = DefectTypeString,  Calculations!K445, NA())</f>
        <v>#N/A</v>
      </c>
    </row>
    <row r="446" spans="1:9" x14ac:dyDescent="0.25">
      <c r="A446" s="8" t="str">
        <f>Calculations!A446</f>
        <v/>
      </c>
      <c r="B446" s="2" t="str">
        <f t="shared" si="11"/>
        <v/>
      </c>
      <c r="C446" s="10" t="str">
        <f>IFERROR(Calculations!J446,"")</f>
        <v/>
      </c>
      <c r="D446" s="10" t="str">
        <f xml:space="preserve"> IF(OR(Calculations!C446 = "",Calculations!C446 = WorkTypeString),  IFERROR(Calculations!J446,""), NA())</f>
        <v/>
      </c>
      <c r="E446" s="10">
        <f t="array" ref="E446">PERCENTILE(IF(ISERROR(D446:D5445)=FALSE,D446:D5445),CycleTimePercentile)</f>
        <v>0</v>
      </c>
      <c r="F446" s="2" t="e">
        <f xml:space="preserve"> IF(Calculations!C446 = DefectTypeString,  IFERROR(Calculations!J446,""), NA())</f>
        <v>#N/A</v>
      </c>
      <c r="G446" s="10">
        <f t="array" ref="G446">PERCENTILE(IF(ISERROR(F446:F5445)=FALSE,F446:F5445),CycleTimePercentile)</f>
        <v>0</v>
      </c>
      <c r="H446" s="2" t="e">
        <f ca="1" xml:space="preserve"> IF(OR(Calculations!C446 = "",Calculations!C446 = WorkTypeString),  Calculations!K446, NA())</f>
        <v>#N/A</v>
      </c>
      <c r="I446" s="2" t="e">
        <f xml:space="preserve"> IF(Calculations!C446 = DefectTypeString,  Calculations!K446, NA())</f>
        <v>#N/A</v>
      </c>
    </row>
    <row r="447" spans="1:9" x14ac:dyDescent="0.25">
      <c r="A447" s="8" t="str">
        <f>Calculations!A447</f>
        <v/>
      </c>
      <c r="B447" s="2" t="str">
        <f t="shared" si="11"/>
        <v/>
      </c>
      <c r="C447" s="10" t="str">
        <f>IFERROR(Calculations!J447,"")</f>
        <v/>
      </c>
      <c r="D447" s="10" t="str">
        <f xml:space="preserve"> IF(OR(Calculations!C447 = "",Calculations!C447 = WorkTypeString),  IFERROR(Calculations!J447,""), NA())</f>
        <v/>
      </c>
      <c r="E447" s="10">
        <f t="array" ref="E447">PERCENTILE(IF(ISERROR(D447:D5446)=FALSE,D447:D5446),CycleTimePercentile)</f>
        <v>0</v>
      </c>
      <c r="F447" s="2" t="e">
        <f xml:space="preserve"> IF(Calculations!C447 = DefectTypeString,  IFERROR(Calculations!J447,""), NA())</f>
        <v>#N/A</v>
      </c>
      <c r="G447" s="10">
        <f t="array" ref="G447">PERCENTILE(IF(ISERROR(F447:F5446)=FALSE,F447:F5446),CycleTimePercentile)</f>
        <v>0</v>
      </c>
      <c r="H447" s="2" t="e">
        <f ca="1" xml:space="preserve"> IF(OR(Calculations!C447 = "",Calculations!C447 = WorkTypeString),  Calculations!K447, NA())</f>
        <v>#N/A</v>
      </c>
      <c r="I447" s="2" t="e">
        <f xml:space="preserve"> IF(Calculations!C447 = DefectTypeString,  Calculations!K447, NA())</f>
        <v>#N/A</v>
      </c>
    </row>
    <row r="448" spans="1:9" x14ac:dyDescent="0.25">
      <c r="A448" s="8" t="str">
        <f>Calculations!A448</f>
        <v/>
      </c>
      <c r="B448" s="2" t="str">
        <f t="shared" si="11"/>
        <v/>
      </c>
      <c r="C448" s="10" t="str">
        <f>IFERROR(Calculations!J448,"")</f>
        <v/>
      </c>
      <c r="D448" s="10" t="str">
        <f xml:space="preserve"> IF(OR(Calculations!C448 = "",Calculations!C448 = WorkTypeString),  IFERROR(Calculations!J448,""), NA())</f>
        <v/>
      </c>
      <c r="E448" s="10">
        <f t="array" ref="E448">PERCENTILE(IF(ISERROR(D448:D5447)=FALSE,D448:D5447),CycleTimePercentile)</f>
        <v>0</v>
      </c>
      <c r="F448" s="2" t="e">
        <f xml:space="preserve"> IF(Calculations!C448 = DefectTypeString,  IFERROR(Calculations!J448,""), NA())</f>
        <v>#N/A</v>
      </c>
      <c r="G448" s="10">
        <f t="array" ref="G448">PERCENTILE(IF(ISERROR(F448:F5447)=FALSE,F448:F5447),CycleTimePercentile)</f>
        <v>0</v>
      </c>
      <c r="H448" s="2" t="e">
        <f ca="1" xml:space="preserve"> IF(OR(Calculations!C448 = "",Calculations!C448 = WorkTypeString),  Calculations!K448, NA())</f>
        <v>#N/A</v>
      </c>
      <c r="I448" s="2" t="e">
        <f xml:space="preserve"> IF(Calculations!C448 = DefectTypeString,  Calculations!K448, NA())</f>
        <v>#N/A</v>
      </c>
    </row>
    <row r="449" spans="1:9" x14ac:dyDescent="0.25">
      <c r="A449" s="8" t="str">
        <f>Calculations!A449</f>
        <v/>
      </c>
      <c r="B449" s="2" t="str">
        <f t="shared" si="11"/>
        <v/>
      </c>
      <c r="C449" s="10" t="str">
        <f>IFERROR(Calculations!J449,"")</f>
        <v/>
      </c>
      <c r="D449" s="10" t="str">
        <f xml:space="preserve"> IF(OR(Calculations!C449 = "",Calculations!C449 = WorkTypeString),  IFERROR(Calculations!J449,""), NA())</f>
        <v/>
      </c>
      <c r="E449" s="10">
        <f t="array" ref="E449">PERCENTILE(IF(ISERROR(D449:D5448)=FALSE,D449:D5448),CycleTimePercentile)</f>
        <v>0</v>
      </c>
      <c r="F449" s="2" t="e">
        <f xml:space="preserve"> IF(Calculations!C449 = DefectTypeString,  IFERROR(Calculations!J449,""), NA())</f>
        <v>#N/A</v>
      </c>
      <c r="G449" s="10">
        <f t="array" ref="G449">PERCENTILE(IF(ISERROR(F449:F5448)=FALSE,F449:F5448),CycleTimePercentile)</f>
        <v>0</v>
      </c>
      <c r="H449" s="2" t="e">
        <f ca="1" xml:space="preserve"> IF(OR(Calculations!C449 = "",Calculations!C449 = WorkTypeString),  Calculations!K449, NA())</f>
        <v>#N/A</v>
      </c>
      <c r="I449" s="2" t="e">
        <f xml:space="preserve"> IF(Calculations!C449 = DefectTypeString,  Calculations!K449, NA())</f>
        <v>#N/A</v>
      </c>
    </row>
    <row r="450" spans="1:9" x14ac:dyDescent="0.25">
      <c r="A450" s="8" t="str">
        <f>Calculations!A450</f>
        <v/>
      </c>
      <c r="B450" s="2" t="str">
        <f t="shared" si="11"/>
        <v/>
      </c>
      <c r="C450" s="10" t="str">
        <f>IFERROR(Calculations!J450,"")</f>
        <v/>
      </c>
      <c r="D450" s="10" t="str">
        <f xml:space="preserve"> IF(OR(Calculations!C450 = "",Calculations!C450 = WorkTypeString),  IFERROR(Calculations!J450,""), NA())</f>
        <v/>
      </c>
      <c r="E450" s="10">
        <f t="array" ref="E450">PERCENTILE(IF(ISERROR(D450:D5449)=FALSE,D450:D5449),CycleTimePercentile)</f>
        <v>0</v>
      </c>
      <c r="F450" s="2" t="e">
        <f xml:space="preserve"> IF(Calculations!C450 = DefectTypeString,  IFERROR(Calculations!J450,""), NA())</f>
        <v>#N/A</v>
      </c>
      <c r="G450" s="10">
        <f t="array" ref="G450">PERCENTILE(IF(ISERROR(F450:F5449)=FALSE,F450:F5449),CycleTimePercentile)</f>
        <v>0</v>
      </c>
      <c r="H450" s="2" t="e">
        <f ca="1" xml:space="preserve"> IF(OR(Calculations!C450 = "",Calculations!C450 = WorkTypeString),  Calculations!K450, NA())</f>
        <v>#N/A</v>
      </c>
      <c r="I450" s="2" t="e">
        <f xml:space="preserve"> IF(Calculations!C450 = DefectTypeString,  Calculations!K450, NA())</f>
        <v>#N/A</v>
      </c>
    </row>
    <row r="451" spans="1:9" x14ac:dyDescent="0.25">
      <c r="A451" s="8" t="str">
        <f>Calculations!A451</f>
        <v/>
      </c>
      <c r="B451" s="2" t="str">
        <f t="shared" ref="B451:B514" si="12">IF(ISNUMBER(A451),YEAR(A451)&amp;"-"&amp;TEXT(MONTH(A451),"00")&amp;"-"&amp;TEXT(DAY(A451),"00")&amp;"-"&amp;TEXT(HOUR(A451),"00"),"")</f>
        <v/>
      </c>
      <c r="C451" s="10" t="str">
        <f>IFERROR(Calculations!J451,"")</f>
        <v/>
      </c>
      <c r="D451" s="10" t="str">
        <f xml:space="preserve"> IF(OR(Calculations!C451 = "",Calculations!C451 = WorkTypeString),  IFERROR(Calculations!J451,""), NA())</f>
        <v/>
      </c>
      <c r="E451" s="10">
        <f t="array" ref="E451">PERCENTILE(IF(ISERROR(D451:D5450)=FALSE,D451:D5450),CycleTimePercentile)</f>
        <v>0</v>
      </c>
      <c r="F451" s="2" t="e">
        <f xml:space="preserve"> IF(Calculations!C451 = DefectTypeString,  IFERROR(Calculations!J451,""), NA())</f>
        <v>#N/A</v>
      </c>
      <c r="G451" s="10">
        <f t="array" ref="G451">PERCENTILE(IF(ISERROR(F451:F5450)=FALSE,F451:F5450),CycleTimePercentile)</f>
        <v>0</v>
      </c>
      <c r="H451" s="2" t="e">
        <f ca="1" xml:space="preserve"> IF(OR(Calculations!C451 = "",Calculations!C451 = WorkTypeString),  Calculations!K451, NA())</f>
        <v>#N/A</v>
      </c>
      <c r="I451" s="2" t="e">
        <f xml:space="preserve"> IF(Calculations!C451 = DefectTypeString,  Calculations!K451, NA())</f>
        <v>#N/A</v>
      </c>
    </row>
    <row r="452" spans="1:9" x14ac:dyDescent="0.25">
      <c r="A452" s="8" t="str">
        <f>Calculations!A452</f>
        <v/>
      </c>
      <c r="B452" s="2" t="str">
        <f t="shared" si="12"/>
        <v/>
      </c>
      <c r="C452" s="10" t="str">
        <f>IFERROR(Calculations!J452,"")</f>
        <v/>
      </c>
      <c r="D452" s="10" t="str">
        <f xml:space="preserve"> IF(OR(Calculations!C452 = "",Calculations!C452 = WorkTypeString),  IFERROR(Calculations!J452,""), NA())</f>
        <v/>
      </c>
      <c r="E452" s="10">
        <f t="array" ref="E452">PERCENTILE(IF(ISERROR(D452:D5451)=FALSE,D452:D5451),CycleTimePercentile)</f>
        <v>0</v>
      </c>
      <c r="F452" s="2" t="e">
        <f xml:space="preserve"> IF(Calculations!C452 = DefectTypeString,  IFERROR(Calculations!J452,""), NA())</f>
        <v>#N/A</v>
      </c>
      <c r="G452" s="10">
        <f t="array" ref="G452">PERCENTILE(IF(ISERROR(F452:F5451)=FALSE,F452:F5451),CycleTimePercentile)</f>
        <v>0</v>
      </c>
      <c r="H452" s="2" t="e">
        <f ca="1" xml:space="preserve"> IF(OR(Calculations!C452 = "",Calculations!C452 = WorkTypeString),  Calculations!K452, NA())</f>
        <v>#N/A</v>
      </c>
      <c r="I452" s="2" t="e">
        <f xml:space="preserve"> IF(Calculations!C452 = DefectTypeString,  Calculations!K452, NA())</f>
        <v>#N/A</v>
      </c>
    </row>
    <row r="453" spans="1:9" x14ac:dyDescent="0.25">
      <c r="A453" s="8" t="str">
        <f>Calculations!A453</f>
        <v/>
      </c>
      <c r="B453" s="2" t="str">
        <f t="shared" si="12"/>
        <v/>
      </c>
      <c r="C453" s="10" t="str">
        <f>IFERROR(Calculations!J453,"")</f>
        <v/>
      </c>
      <c r="D453" s="10" t="str">
        <f xml:space="preserve"> IF(OR(Calculations!C453 = "",Calculations!C453 = WorkTypeString),  IFERROR(Calculations!J453,""), NA())</f>
        <v/>
      </c>
      <c r="E453" s="10">
        <f t="array" ref="E453">PERCENTILE(IF(ISERROR(D453:D5452)=FALSE,D453:D5452),CycleTimePercentile)</f>
        <v>0</v>
      </c>
      <c r="F453" s="2" t="e">
        <f xml:space="preserve"> IF(Calculations!C453 = DefectTypeString,  IFERROR(Calculations!J453,""), NA())</f>
        <v>#N/A</v>
      </c>
      <c r="G453" s="10">
        <f t="array" ref="G453">PERCENTILE(IF(ISERROR(F453:F5452)=FALSE,F453:F5452),CycleTimePercentile)</f>
        <v>0</v>
      </c>
      <c r="H453" s="2" t="e">
        <f ca="1" xml:space="preserve"> IF(OR(Calculations!C453 = "",Calculations!C453 = WorkTypeString),  Calculations!K453, NA())</f>
        <v>#N/A</v>
      </c>
      <c r="I453" s="2" t="e">
        <f xml:space="preserve"> IF(Calculations!C453 = DefectTypeString,  Calculations!K453, NA())</f>
        <v>#N/A</v>
      </c>
    </row>
    <row r="454" spans="1:9" x14ac:dyDescent="0.25">
      <c r="A454" s="8" t="str">
        <f>Calculations!A454</f>
        <v/>
      </c>
      <c r="B454" s="2" t="str">
        <f t="shared" si="12"/>
        <v/>
      </c>
      <c r="C454" s="10" t="str">
        <f>IFERROR(Calculations!J454,"")</f>
        <v/>
      </c>
      <c r="D454" s="10" t="str">
        <f xml:space="preserve"> IF(OR(Calculations!C454 = "",Calculations!C454 = WorkTypeString),  IFERROR(Calculations!J454,""), NA())</f>
        <v/>
      </c>
      <c r="E454" s="10">
        <f t="array" ref="E454">PERCENTILE(IF(ISERROR(D454:D5453)=FALSE,D454:D5453),CycleTimePercentile)</f>
        <v>0</v>
      </c>
      <c r="F454" s="2" t="e">
        <f xml:space="preserve"> IF(Calculations!C454 = DefectTypeString,  IFERROR(Calculations!J454,""), NA())</f>
        <v>#N/A</v>
      </c>
      <c r="G454" s="10">
        <f t="array" ref="G454">PERCENTILE(IF(ISERROR(F454:F5453)=FALSE,F454:F5453),CycleTimePercentile)</f>
        <v>0</v>
      </c>
      <c r="H454" s="2" t="e">
        <f ca="1" xml:space="preserve"> IF(OR(Calculations!C454 = "",Calculations!C454 = WorkTypeString),  Calculations!K454, NA())</f>
        <v>#N/A</v>
      </c>
      <c r="I454" s="2" t="e">
        <f xml:space="preserve"> IF(Calculations!C454 = DefectTypeString,  Calculations!K454, NA())</f>
        <v>#N/A</v>
      </c>
    </row>
    <row r="455" spans="1:9" x14ac:dyDescent="0.25">
      <c r="A455" s="8" t="str">
        <f>Calculations!A455</f>
        <v/>
      </c>
      <c r="B455" s="2" t="str">
        <f t="shared" si="12"/>
        <v/>
      </c>
      <c r="C455" s="10" t="str">
        <f>IFERROR(Calculations!J455,"")</f>
        <v/>
      </c>
      <c r="D455" s="10" t="str">
        <f xml:space="preserve"> IF(OR(Calculations!C455 = "",Calculations!C455 = WorkTypeString),  IFERROR(Calculations!J455,""), NA())</f>
        <v/>
      </c>
      <c r="E455" s="10">
        <f t="array" ref="E455">PERCENTILE(IF(ISERROR(D455:D5454)=FALSE,D455:D5454),CycleTimePercentile)</f>
        <v>0</v>
      </c>
      <c r="F455" s="2" t="e">
        <f xml:space="preserve"> IF(Calculations!C455 = DefectTypeString,  IFERROR(Calculations!J455,""), NA())</f>
        <v>#N/A</v>
      </c>
      <c r="G455" s="10">
        <f t="array" ref="G455">PERCENTILE(IF(ISERROR(F455:F5454)=FALSE,F455:F5454),CycleTimePercentile)</f>
        <v>0</v>
      </c>
      <c r="H455" s="2" t="e">
        <f ca="1" xml:space="preserve"> IF(OR(Calculations!C455 = "",Calculations!C455 = WorkTypeString),  Calculations!K455, NA())</f>
        <v>#N/A</v>
      </c>
      <c r="I455" s="2" t="e">
        <f xml:space="preserve"> IF(Calculations!C455 = DefectTypeString,  Calculations!K455, NA())</f>
        <v>#N/A</v>
      </c>
    </row>
    <row r="456" spans="1:9" x14ac:dyDescent="0.25">
      <c r="A456" s="8" t="str">
        <f>Calculations!A456</f>
        <v/>
      </c>
      <c r="B456" s="2" t="str">
        <f t="shared" si="12"/>
        <v/>
      </c>
      <c r="C456" s="10" t="str">
        <f>IFERROR(Calculations!J456,"")</f>
        <v/>
      </c>
      <c r="D456" s="10" t="str">
        <f xml:space="preserve"> IF(OR(Calculations!C456 = "",Calculations!C456 = WorkTypeString),  IFERROR(Calculations!J456,""), NA())</f>
        <v/>
      </c>
      <c r="E456" s="10">
        <f t="array" ref="E456">PERCENTILE(IF(ISERROR(D456:D5455)=FALSE,D456:D5455),CycleTimePercentile)</f>
        <v>0</v>
      </c>
      <c r="F456" s="2" t="e">
        <f xml:space="preserve"> IF(Calculations!C456 = DefectTypeString,  IFERROR(Calculations!J456,""), NA())</f>
        <v>#N/A</v>
      </c>
      <c r="G456" s="10">
        <f t="array" ref="G456">PERCENTILE(IF(ISERROR(F456:F5455)=FALSE,F456:F5455),CycleTimePercentile)</f>
        <v>0</v>
      </c>
      <c r="H456" s="2" t="e">
        <f ca="1" xml:space="preserve"> IF(OR(Calculations!C456 = "",Calculations!C456 = WorkTypeString),  Calculations!K456, NA())</f>
        <v>#N/A</v>
      </c>
      <c r="I456" s="2" t="e">
        <f xml:space="preserve"> IF(Calculations!C456 = DefectTypeString,  Calculations!K456, NA())</f>
        <v>#N/A</v>
      </c>
    </row>
    <row r="457" spans="1:9" x14ac:dyDescent="0.25">
      <c r="A457" s="8" t="str">
        <f>Calculations!A457</f>
        <v/>
      </c>
      <c r="B457" s="2" t="str">
        <f t="shared" si="12"/>
        <v/>
      </c>
      <c r="C457" s="10" t="str">
        <f>IFERROR(Calculations!J457,"")</f>
        <v/>
      </c>
      <c r="D457" s="10" t="str">
        <f xml:space="preserve"> IF(OR(Calculations!C457 = "",Calculations!C457 = WorkTypeString),  IFERROR(Calculations!J457,""), NA())</f>
        <v/>
      </c>
      <c r="E457" s="10">
        <f t="array" ref="E457">PERCENTILE(IF(ISERROR(D457:D5456)=FALSE,D457:D5456),CycleTimePercentile)</f>
        <v>0</v>
      </c>
      <c r="F457" s="2" t="e">
        <f xml:space="preserve"> IF(Calculations!C457 = DefectTypeString,  IFERROR(Calculations!J457,""), NA())</f>
        <v>#N/A</v>
      </c>
      <c r="G457" s="10">
        <f t="array" ref="G457">PERCENTILE(IF(ISERROR(F457:F5456)=FALSE,F457:F5456),CycleTimePercentile)</f>
        <v>0</v>
      </c>
      <c r="H457" s="2" t="e">
        <f ca="1" xml:space="preserve"> IF(OR(Calculations!C457 = "",Calculations!C457 = WorkTypeString),  Calculations!K457, NA())</f>
        <v>#N/A</v>
      </c>
      <c r="I457" s="2" t="e">
        <f xml:space="preserve"> IF(Calculations!C457 = DefectTypeString,  Calculations!K457, NA())</f>
        <v>#N/A</v>
      </c>
    </row>
    <row r="458" spans="1:9" x14ac:dyDescent="0.25">
      <c r="A458" s="8" t="str">
        <f>Calculations!A458</f>
        <v/>
      </c>
      <c r="B458" s="2" t="str">
        <f t="shared" si="12"/>
        <v/>
      </c>
      <c r="C458" s="10" t="str">
        <f>IFERROR(Calculations!J458,"")</f>
        <v/>
      </c>
      <c r="D458" s="10" t="str">
        <f xml:space="preserve"> IF(OR(Calculations!C458 = "",Calculations!C458 = WorkTypeString),  IFERROR(Calculations!J458,""), NA())</f>
        <v/>
      </c>
      <c r="E458" s="10">
        <f t="array" ref="E458">PERCENTILE(IF(ISERROR(D458:D5457)=FALSE,D458:D5457),CycleTimePercentile)</f>
        <v>0</v>
      </c>
      <c r="F458" s="2" t="e">
        <f xml:space="preserve"> IF(Calculations!C458 = DefectTypeString,  IFERROR(Calculations!J458,""), NA())</f>
        <v>#N/A</v>
      </c>
      <c r="G458" s="10">
        <f t="array" ref="G458">PERCENTILE(IF(ISERROR(F458:F5457)=FALSE,F458:F5457),CycleTimePercentile)</f>
        <v>0</v>
      </c>
      <c r="H458" s="2" t="e">
        <f ca="1" xml:space="preserve"> IF(OR(Calculations!C458 = "",Calculations!C458 = WorkTypeString),  Calculations!K458, NA())</f>
        <v>#N/A</v>
      </c>
      <c r="I458" s="2" t="e">
        <f xml:space="preserve"> IF(Calculations!C458 = DefectTypeString,  Calculations!K458, NA())</f>
        <v>#N/A</v>
      </c>
    </row>
    <row r="459" spans="1:9" x14ac:dyDescent="0.25">
      <c r="A459" s="8" t="str">
        <f>Calculations!A459</f>
        <v/>
      </c>
      <c r="B459" s="2" t="str">
        <f t="shared" si="12"/>
        <v/>
      </c>
      <c r="C459" s="10" t="str">
        <f>IFERROR(Calculations!J459,"")</f>
        <v/>
      </c>
      <c r="D459" s="10" t="str">
        <f xml:space="preserve"> IF(OR(Calculations!C459 = "",Calculations!C459 = WorkTypeString),  IFERROR(Calculations!J459,""), NA())</f>
        <v/>
      </c>
      <c r="E459" s="10">
        <f t="array" ref="E459">PERCENTILE(IF(ISERROR(D459:D5458)=FALSE,D459:D5458),CycleTimePercentile)</f>
        <v>0</v>
      </c>
      <c r="F459" s="2" t="e">
        <f xml:space="preserve"> IF(Calculations!C459 = DefectTypeString,  IFERROR(Calculations!J459,""), NA())</f>
        <v>#N/A</v>
      </c>
      <c r="G459" s="10">
        <f t="array" ref="G459">PERCENTILE(IF(ISERROR(F459:F5458)=FALSE,F459:F5458),CycleTimePercentile)</f>
        <v>0</v>
      </c>
      <c r="H459" s="2" t="e">
        <f ca="1" xml:space="preserve"> IF(OR(Calculations!C459 = "",Calculations!C459 = WorkTypeString),  Calculations!K459, NA())</f>
        <v>#N/A</v>
      </c>
      <c r="I459" s="2" t="e">
        <f xml:space="preserve"> IF(Calculations!C459 = DefectTypeString,  Calculations!K459, NA())</f>
        <v>#N/A</v>
      </c>
    </row>
    <row r="460" spans="1:9" x14ac:dyDescent="0.25">
      <c r="A460" s="8" t="str">
        <f>Calculations!A460</f>
        <v/>
      </c>
      <c r="B460" s="2" t="str">
        <f t="shared" si="12"/>
        <v/>
      </c>
      <c r="C460" s="10" t="str">
        <f>IFERROR(Calculations!J460,"")</f>
        <v/>
      </c>
      <c r="D460" s="10" t="str">
        <f xml:space="preserve"> IF(OR(Calculations!C460 = "",Calculations!C460 = WorkTypeString),  IFERROR(Calculations!J460,""), NA())</f>
        <v/>
      </c>
      <c r="E460" s="10">
        <f t="array" ref="E460">PERCENTILE(IF(ISERROR(D460:D5459)=FALSE,D460:D5459),CycleTimePercentile)</f>
        <v>0</v>
      </c>
      <c r="F460" s="2" t="e">
        <f xml:space="preserve"> IF(Calculations!C460 = DefectTypeString,  IFERROR(Calculations!J460,""), NA())</f>
        <v>#N/A</v>
      </c>
      <c r="G460" s="10">
        <f t="array" ref="G460">PERCENTILE(IF(ISERROR(F460:F5459)=FALSE,F460:F5459),CycleTimePercentile)</f>
        <v>0</v>
      </c>
      <c r="H460" s="2" t="e">
        <f ca="1" xml:space="preserve"> IF(OR(Calculations!C460 = "",Calculations!C460 = WorkTypeString),  Calculations!K460, NA())</f>
        <v>#N/A</v>
      </c>
      <c r="I460" s="2" t="e">
        <f xml:space="preserve"> IF(Calculations!C460 = DefectTypeString,  Calculations!K460, NA())</f>
        <v>#N/A</v>
      </c>
    </row>
    <row r="461" spans="1:9" x14ac:dyDescent="0.25">
      <c r="A461" s="8" t="str">
        <f>Calculations!A461</f>
        <v/>
      </c>
      <c r="B461" s="2" t="str">
        <f t="shared" si="12"/>
        <v/>
      </c>
      <c r="C461" s="10" t="str">
        <f>IFERROR(Calculations!J461,"")</f>
        <v/>
      </c>
      <c r="D461" s="10" t="str">
        <f xml:space="preserve"> IF(OR(Calculations!C461 = "",Calculations!C461 = WorkTypeString),  IFERROR(Calculations!J461,""), NA())</f>
        <v/>
      </c>
      <c r="E461" s="10">
        <f t="array" ref="E461">PERCENTILE(IF(ISERROR(D461:D5460)=FALSE,D461:D5460),CycleTimePercentile)</f>
        <v>0</v>
      </c>
      <c r="F461" s="2" t="e">
        <f xml:space="preserve"> IF(Calculations!C461 = DefectTypeString,  IFERROR(Calculations!J461,""), NA())</f>
        <v>#N/A</v>
      </c>
      <c r="G461" s="10">
        <f t="array" ref="G461">PERCENTILE(IF(ISERROR(F461:F5460)=FALSE,F461:F5460),CycleTimePercentile)</f>
        <v>0</v>
      </c>
      <c r="H461" s="2" t="e">
        <f ca="1" xml:space="preserve"> IF(OR(Calculations!C461 = "",Calculations!C461 = WorkTypeString),  Calculations!K461, NA())</f>
        <v>#N/A</v>
      </c>
      <c r="I461" s="2" t="e">
        <f xml:space="preserve"> IF(Calculations!C461 = DefectTypeString,  Calculations!K461, NA())</f>
        <v>#N/A</v>
      </c>
    </row>
    <row r="462" spans="1:9" x14ac:dyDescent="0.25">
      <c r="A462" s="8" t="str">
        <f>Calculations!A462</f>
        <v/>
      </c>
      <c r="B462" s="2" t="str">
        <f t="shared" si="12"/>
        <v/>
      </c>
      <c r="C462" s="10" t="str">
        <f>IFERROR(Calculations!J462,"")</f>
        <v/>
      </c>
      <c r="D462" s="10" t="str">
        <f xml:space="preserve"> IF(OR(Calculations!C462 = "",Calculations!C462 = WorkTypeString),  IFERROR(Calculations!J462,""), NA())</f>
        <v/>
      </c>
      <c r="E462" s="10">
        <f t="array" ref="E462">PERCENTILE(IF(ISERROR(D462:D5461)=FALSE,D462:D5461),CycleTimePercentile)</f>
        <v>0</v>
      </c>
      <c r="F462" s="2" t="e">
        <f xml:space="preserve"> IF(Calculations!C462 = DefectTypeString,  IFERROR(Calculations!J462,""), NA())</f>
        <v>#N/A</v>
      </c>
      <c r="G462" s="10">
        <f t="array" ref="G462">PERCENTILE(IF(ISERROR(F462:F5461)=FALSE,F462:F5461),CycleTimePercentile)</f>
        <v>0</v>
      </c>
      <c r="H462" s="2" t="e">
        <f ca="1" xml:space="preserve"> IF(OR(Calculations!C462 = "",Calculations!C462 = WorkTypeString),  Calculations!K462, NA())</f>
        <v>#N/A</v>
      </c>
      <c r="I462" s="2" t="e">
        <f xml:space="preserve"> IF(Calculations!C462 = DefectTypeString,  Calculations!K462, NA())</f>
        <v>#N/A</v>
      </c>
    </row>
    <row r="463" spans="1:9" x14ac:dyDescent="0.25">
      <c r="A463" s="8" t="str">
        <f>Calculations!A463</f>
        <v/>
      </c>
      <c r="B463" s="2" t="str">
        <f t="shared" si="12"/>
        <v/>
      </c>
      <c r="C463" s="10" t="str">
        <f>IFERROR(Calculations!J463,"")</f>
        <v/>
      </c>
      <c r="D463" s="10" t="str">
        <f xml:space="preserve"> IF(OR(Calculations!C463 = "",Calculations!C463 = WorkTypeString),  IFERROR(Calculations!J463,""), NA())</f>
        <v/>
      </c>
      <c r="E463" s="10">
        <f t="array" ref="E463">PERCENTILE(IF(ISERROR(D463:D5462)=FALSE,D463:D5462),CycleTimePercentile)</f>
        <v>0</v>
      </c>
      <c r="F463" s="2" t="e">
        <f xml:space="preserve"> IF(Calculations!C463 = DefectTypeString,  IFERROR(Calculations!J463,""), NA())</f>
        <v>#N/A</v>
      </c>
      <c r="G463" s="10">
        <f t="array" ref="G463">PERCENTILE(IF(ISERROR(F463:F5462)=FALSE,F463:F5462),CycleTimePercentile)</f>
        <v>0</v>
      </c>
      <c r="H463" s="2" t="e">
        <f ca="1" xml:space="preserve"> IF(OR(Calculations!C463 = "",Calculations!C463 = WorkTypeString),  Calculations!K463, NA())</f>
        <v>#N/A</v>
      </c>
      <c r="I463" s="2" t="e">
        <f xml:space="preserve"> IF(Calculations!C463 = DefectTypeString,  Calculations!K463, NA())</f>
        <v>#N/A</v>
      </c>
    </row>
    <row r="464" spans="1:9" x14ac:dyDescent="0.25">
      <c r="A464" s="8" t="str">
        <f>Calculations!A464</f>
        <v/>
      </c>
      <c r="B464" s="2" t="str">
        <f t="shared" si="12"/>
        <v/>
      </c>
      <c r="C464" s="10" t="str">
        <f>IFERROR(Calculations!J464,"")</f>
        <v/>
      </c>
      <c r="D464" s="10" t="str">
        <f xml:space="preserve"> IF(OR(Calculations!C464 = "",Calculations!C464 = WorkTypeString),  IFERROR(Calculations!J464,""), NA())</f>
        <v/>
      </c>
      <c r="E464" s="10">
        <f t="array" ref="E464">PERCENTILE(IF(ISERROR(D464:D5463)=FALSE,D464:D5463),CycleTimePercentile)</f>
        <v>0</v>
      </c>
      <c r="F464" s="2" t="e">
        <f xml:space="preserve"> IF(Calculations!C464 = DefectTypeString,  IFERROR(Calculations!J464,""), NA())</f>
        <v>#N/A</v>
      </c>
      <c r="G464" s="10">
        <f t="array" ref="G464">PERCENTILE(IF(ISERROR(F464:F5463)=FALSE,F464:F5463),CycleTimePercentile)</f>
        <v>0</v>
      </c>
      <c r="H464" s="2" t="e">
        <f ca="1" xml:space="preserve"> IF(OR(Calculations!C464 = "",Calculations!C464 = WorkTypeString),  Calculations!K464, NA())</f>
        <v>#N/A</v>
      </c>
      <c r="I464" s="2" t="e">
        <f xml:space="preserve"> IF(Calculations!C464 = DefectTypeString,  Calculations!K464, NA())</f>
        <v>#N/A</v>
      </c>
    </row>
    <row r="465" spans="1:9" x14ac:dyDescent="0.25">
      <c r="A465" s="8" t="str">
        <f>Calculations!A465</f>
        <v/>
      </c>
      <c r="B465" s="2" t="str">
        <f t="shared" si="12"/>
        <v/>
      </c>
      <c r="C465" s="10" t="str">
        <f>IFERROR(Calculations!J465,"")</f>
        <v/>
      </c>
      <c r="D465" s="10" t="str">
        <f xml:space="preserve"> IF(OR(Calculations!C465 = "",Calculations!C465 = WorkTypeString),  IFERROR(Calculations!J465,""), NA())</f>
        <v/>
      </c>
      <c r="E465" s="10">
        <f t="array" ref="E465">PERCENTILE(IF(ISERROR(D465:D5464)=FALSE,D465:D5464),CycleTimePercentile)</f>
        <v>0</v>
      </c>
      <c r="F465" s="2" t="e">
        <f xml:space="preserve"> IF(Calculations!C465 = DefectTypeString,  IFERROR(Calculations!J465,""), NA())</f>
        <v>#N/A</v>
      </c>
      <c r="G465" s="10">
        <f t="array" ref="G465">PERCENTILE(IF(ISERROR(F465:F5464)=FALSE,F465:F5464),CycleTimePercentile)</f>
        <v>0</v>
      </c>
      <c r="H465" s="2" t="e">
        <f ca="1" xml:space="preserve"> IF(OR(Calculations!C465 = "",Calculations!C465 = WorkTypeString),  Calculations!K465, NA())</f>
        <v>#N/A</v>
      </c>
      <c r="I465" s="2" t="e">
        <f xml:space="preserve"> IF(Calculations!C465 = DefectTypeString,  Calculations!K465, NA())</f>
        <v>#N/A</v>
      </c>
    </row>
    <row r="466" spans="1:9" x14ac:dyDescent="0.25">
      <c r="A466" s="8" t="str">
        <f>Calculations!A466</f>
        <v/>
      </c>
      <c r="B466" s="2" t="str">
        <f t="shared" si="12"/>
        <v/>
      </c>
      <c r="C466" s="10" t="str">
        <f>IFERROR(Calculations!J466,"")</f>
        <v/>
      </c>
      <c r="D466" s="10" t="str">
        <f xml:space="preserve"> IF(OR(Calculations!C466 = "",Calculations!C466 = WorkTypeString),  IFERROR(Calculations!J466,""), NA())</f>
        <v/>
      </c>
      <c r="E466" s="10">
        <f t="array" ref="E466">PERCENTILE(IF(ISERROR(D466:D5465)=FALSE,D466:D5465),CycleTimePercentile)</f>
        <v>0</v>
      </c>
      <c r="F466" s="2" t="e">
        <f xml:space="preserve"> IF(Calculations!C466 = DefectTypeString,  IFERROR(Calculations!J466,""), NA())</f>
        <v>#N/A</v>
      </c>
      <c r="G466" s="10">
        <f t="array" ref="G466">PERCENTILE(IF(ISERROR(F466:F5465)=FALSE,F466:F5465),CycleTimePercentile)</f>
        <v>0</v>
      </c>
      <c r="H466" s="2" t="e">
        <f ca="1" xml:space="preserve"> IF(OR(Calculations!C466 = "",Calculations!C466 = WorkTypeString),  Calculations!K466, NA())</f>
        <v>#N/A</v>
      </c>
      <c r="I466" s="2" t="e">
        <f xml:space="preserve"> IF(Calculations!C466 = DefectTypeString,  Calculations!K466, NA())</f>
        <v>#N/A</v>
      </c>
    </row>
    <row r="467" spans="1:9" x14ac:dyDescent="0.25">
      <c r="A467" s="8" t="str">
        <f>Calculations!A467</f>
        <v/>
      </c>
      <c r="B467" s="2" t="str">
        <f t="shared" si="12"/>
        <v/>
      </c>
      <c r="C467" s="10" t="str">
        <f>IFERROR(Calculations!J467,"")</f>
        <v/>
      </c>
      <c r="D467" s="10" t="str">
        <f xml:space="preserve"> IF(OR(Calculations!C467 = "",Calculations!C467 = WorkTypeString),  IFERROR(Calculations!J467,""), NA())</f>
        <v/>
      </c>
      <c r="E467" s="10">
        <f t="array" ref="E467">PERCENTILE(IF(ISERROR(D467:D5466)=FALSE,D467:D5466),CycleTimePercentile)</f>
        <v>0</v>
      </c>
      <c r="F467" s="2" t="e">
        <f xml:space="preserve"> IF(Calculations!C467 = DefectTypeString,  IFERROR(Calculations!J467,""), NA())</f>
        <v>#N/A</v>
      </c>
      <c r="G467" s="10">
        <f t="array" ref="G467">PERCENTILE(IF(ISERROR(F467:F5466)=FALSE,F467:F5466),CycleTimePercentile)</f>
        <v>0</v>
      </c>
      <c r="H467" s="2" t="e">
        <f ca="1" xml:space="preserve"> IF(OR(Calculations!C467 = "",Calculations!C467 = WorkTypeString),  Calculations!K467, NA())</f>
        <v>#N/A</v>
      </c>
      <c r="I467" s="2" t="e">
        <f xml:space="preserve"> IF(Calculations!C467 = DefectTypeString,  Calculations!K467, NA())</f>
        <v>#N/A</v>
      </c>
    </row>
    <row r="468" spans="1:9" x14ac:dyDescent="0.25">
      <c r="A468" s="8" t="str">
        <f>Calculations!A468</f>
        <v/>
      </c>
      <c r="B468" s="2" t="str">
        <f t="shared" si="12"/>
        <v/>
      </c>
      <c r="C468" s="10" t="str">
        <f>IFERROR(Calculations!J468,"")</f>
        <v/>
      </c>
      <c r="D468" s="10" t="str">
        <f xml:space="preserve"> IF(OR(Calculations!C468 = "",Calculations!C468 = WorkTypeString),  IFERROR(Calculations!J468,""), NA())</f>
        <v/>
      </c>
      <c r="E468" s="10">
        <f t="array" ref="E468">PERCENTILE(IF(ISERROR(D468:D5467)=FALSE,D468:D5467),CycleTimePercentile)</f>
        <v>0</v>
      </c>
      <c r="F468" s="2" t="e">
        <f xml:space="preserve"> IF(Calculations!C468 = DefectTypeString,  IFERROR(Calculations!J468,""), NA())</f>
        <v>#N/A</v>
      </c>
      <c r="G468" s="10">
        <f t="array" ref="G468">PERCENTILE(IF(ISERROR(F468:F5467)=FALSE,F468:F5467),CycleTimePercentile)</f>
        <v>0</v>
      </c>
      <c r="H468" s="2" t="e">
        <f ca="1" xml:space="preserve"> IF(OR(Calculations!C468 = "",Calculations!C468 = WorkTypeString),  Calculations!K468, NA())</f>
        <v>#N/A</v>
      </c>
      <c r="I468" s="2" t="e">
        <f xml:space="preserve"> IF(Calculations!C468 = DefectTypeString,  Calculations!K468, NA())</f>
        <v>#N/A</v>
      </c>
    </row>
    <row r="469" spans="1:9" x14ac:dyDescent="0.25">
      <c r="A469" s="8" t="str">
        <f>Calculations!A469</f>
        <v/>
      </c>
      <c r="B469" s="2" t="str">
        <f t="shared" si="12"/>
        <v/>
      </c>
      <c r="C469" s="10" t="str">
        <f>IFERROR(Calculations!J469,"")</f>
        <v/>
      </c>
      <c r="D469" s="10" t="str">
        <f xml:space="preserve"> IF(OR(Calculations!C469 = "",Calculations!C469 = WorkTypeString),  IFERROR(Calculations!J469,""), NA())</f>
        <v/>
      </c>
      <c r="E469" s="10">
        <f t="array" ref="E469">PERCENTILE(IF(ISERROR(D469:D5468)=FALSE,D469:D5468),CycleTimePercentile)</f>
        <v>0</v>
      </c>
      <c r="F469" s="2" t="e">
        <f xml:space="preserve"> IF(Calculations!C469 = DefectTypeString,  IFERROR(Calculations!J469,""), NA())</f>
        <v>#N/A</v>
      </c>
      <c r="G469" s="10">
        <f t="array" ref="G469">PERCENTILE(IF(ISERROR(F469:F5468)=FALSE,F469:F5468),CycleTimePercentile)</f>
        <v>0</v>
      </c>
      <c r="H469" s="2" t="e">
        <f ca="1" xml:space="preserve"> IF(OR(Calculations!C469 = "",Calculations!C469 = WorkTypeString),  Calculations!K469, NA())</f>
        <v>#N/A</v>
      </c>
      <c r="I469" s="2" t="e">
        <f xml:space="preserve"> IF(Calculations!C469 = DefectTypeString,  Calculations!K469, NA())</f>
        <v>#N/A</v>
      </c>
    </row>
    <row r="470" spans="1:9" x14ac:dyDescent="0.25">
      <c r="A470" s="8" t="str">
        <f>Calculations!A470</f>
        <v/>
      </c>
      <c r="B470" s="2" t="str">
        <f t="shared" si="12"/>
        <v/>
      </c>
      <c r="C470" s="10" t="str">
        <f>IFERROR(Calculations!J470,"")</f>
        <v/>
      </c>
      <c r="D470" s="10" t="str">
        <f xml:space="preserve"> IF(OR(Calculations!C470 = "",Calculations!C470 = WorkTypeString),  IFERROR(Calculations!J470,""), NA())</f>
        <v/>
      </c>
      <c r="E470" s="10">
        <f t="array" ref="E470">PERCENTILE(IF(ISERROR(D470:D5469)=FALSE,D470:D5469),CycleTimePercentile)</f>
        <v>0</v>
      </c>
      <c r="F470" s="2" t="e">
        <f xml:space="preserve"> IF(Calculations!C470 = DefectTypeString,  IFERROR(Calculations!J470,""), NA())</f>
        <v>#N/A</v>
      </c>
      <c r="G470" s="10">
        <f t="array" ref="G470">PERCENTILE(IF(ISERROR(F470:F5469)=FALSE,F470:F5469),CycleTimePercentile)</f>
        <v>0</v>
      </c>
      <c r="H470" s="2" t="e">
        <f ca="1" xml:space="preserve"> IF(OR(Calculations!C470 = "",Calculations!C470 = WorkTypeString),  Calculations!K470, NA())</f>
        <v>#N/A</v>
      </c>
      <c r="I470" s="2" t="e">
        <f xml:space="preserve"> IF(Calculations!C470 = DefectTypeString,  Calculations!K470, NA())</f>
        <v>#N/A</v>
      </c>
    </row>
    <row r="471" spans="1:9" x14ac:dyDescent="0.25">
      <c r="A471" s="8" t="str">
        <f>Calculations!A471</f>
        <v/>
      </c>
      <c r="B471" s="2" t="str">
        <f t="shared" si="12"/>
        <v/>
      </c>
      <c r="C471" s="10" t="str">
        <f>IFERROR(Calculations!J471,"")</f>
        <v/>
      </c>
      <c r="D471" s="10" t="str">
        <f xml:space="preserve"> IF(OR(Calculations!C471 = "",Calculations!C471 = WorkTypeString),  IFERROR(Calculations!J471,""), NA())</f>
        <v/>
      </c>
      <c r="E471" s="10">
        <f t="array" ref="E471">PERCENTILE(IF(ISERROR(D471:D5470)=FALSE,D471:D5470),CycleTimePercentile)</f>
        <v>0</v>
      </c>
      <c r="F471" s="2" t="e">
        <f xml:space="preserve"> IF(Calculations!C471 = DefectTypeString,  IFERROR(Calculations!J471,""), NA())</f>
        <v>#N/A</v>
      </c>
      <c r="G471" s="10">
        <f t="array" ref="G471">PERCENTILE(IF(ISERROR(F471:F5470)=FALSE,F471:F5470),CycleTimePercentile)</f>
        <v>0</v>
      </c>
      <c r="H471" s="2" t="e">
        <f ca="1" xml:space="preserve"> IF(OR(Calculations!C471 = "",Calculations!C471 = WorkTypeString),  Calculations!K471, NA())</f>
        <v>#N/A</v>
      </c>
      <c r="I471" s="2" t="e">
        <f xml:space="preserve"> IF(Calculations!C471 = DefectTypeString,  Calculations!K471, NA())</f>
        <v>#N/A</v>
      </c>
    </row>
    <row r="472" spans="1:9" x14ac:dyDescent="0.25">
      <c r="A472" s="8" t="str">
        <f>Calculations!A472</f>
        <v/>
      </c>
      <c r="B472" s="2" t="str">
        <f t="shared" si="12"/>
        <v/>
      </c>
      <c r="C472" s="10" t="str">
        <f>IFERROR(Calculations!J472,"")</f>
        <v/>
      </c>
      <c r="D472" s="10" t="str">
        <f xml:space="preserve"> IF(OR(Calculations!C472 = "",Calculations!C472 = WorkTypeString),  IFERROR(Calculations!J472,""), NA())</f>
        <v/>
      </c>
      <c r="E472" s="10">
        <f t="array" ref="E472">PERCENTILE(IF(ISERROR(D472:D5471)=FALSE,D472:D5471),CycleTimePercentile)</f>
        <v>0</v>
      </c>
      <c r="F472" s="2" t="e">
        <f xml:space="preserve"> IF(Calculations!C472 = DefectTypeString,  IFERROR(Calculations!J472,""), NA())</f>
        <v>#N/A</v>
      </c>
      <c r="G472" s="10">
        <f t="array" ref="G472">PERCENTILE(IF(ISERROR(F472:F5471)=FALSE,F472:F5471),CycleTimePercentile)</f>
        <v>0</v>
      </c>
      <c r="H472" s="2" t="e">
        <f ca="1" xml:space="preserve"> IF(OR(Calculations!C472 = "",Calculations!C472 = WorkTypeString),  Calculations!K472, NA())</f>
        <v>#N/A</v>
      </c>
      <c r="I472" s="2" t="e">
        <f xml:space="preserve"> IF(Calculations!C472 = DefectTypeString,  Calculations!K472, NA())</f>
        <v>#N/A</v>
      </c>
    </row>
    <row r="473" spans="1:9" x14ac:dyDescent="0.25">
      <c r="A473" s="8" t="str">
        <f>Calculations!A473</f>
        <v/>
      </c>
      <c r="B473" s="2" t="str">
        <f t="shared" si="12"/>
        <v/>
      </c>
      <c r="C473" s="10" t="str">
        <f>IFERROR(Calculations!J473,"")</f>
        <v/>
      </c>
      <c r="D473" s="10" t="str">
        <f xml:space="preserve"> IF(OR(Calculations!C473 = "",Calculations!C473 = WorkTypeString),  IFERROR(Calculations!J473,""), NA())</f>
        <v/>
      </c>
      <c r="E473" s="10">
        <f t="array" ref="E473">PERCENTILE(IF(ISERROR(D473:D5472)=FALSE,D473:D5472),CycleTimePercentile)</f>
        <v>0</v>
      </c>
      <c r="F473" s="2" t="e">
        <f xml:space="preserve"> IF(Calculations!C473 = DefectTypeString,  IFERROR(Calculations!J473,""), NA())</f>
        <v>#N/A</v>
      </c>
      <c r="G473" s="10">
        <f t="array" ref="G473">PERCENTILE(IF(ISERROR(F473:F5472)=FALSE,F473:F5472),CycleTimePercentile)</f>
        <v>0</v>
      </c>
      <c r="H473" s="2" t="e">
        <f ca="1" xml:space="preserve"> IF(OR(Calculations!C473 = "",Calculations!C473 = WorkTypeString),  Calculations!K473, NA())</f>
        <v>#N/A</v>
      </c>
      <c r="I473" s="2" t="e">
        <f xml:space="preserve"> IF(Calculations!C473 = DefectTypeString,  Calculations!K473, NA())</f>
        <v>#N/A</v>
      </c>
    </row>
    <row r="474" spans="1:9" x14ac:dyDescent="0.25">
      <c r="A474" s="8" t="str">
        <f>Calculations!A474</f>
        <v/>
      </c>
      <c r="B474" s="2" t="str">
        <f t="shared" si="12"/>
        <v/>
      </c>
      <c r="C474" s="10" t="str">
        <f>IFERROR(Calculations!J474,"")</f>
        <v/>
      </c>
      <c r="D474" s="10" t="str">
        <f xml:space="preserve"> IF(OR(Calculations!C474 = "",Calculations!C474 = WorkTypeString),  IFERROR(Calculations!J474,""), NA())</f>
        <v/>
      </c>
      <c r="E474" s="10">
        <f t="array" ref="E474">PERCENTILE(IF(ISERROR(D474:D5473)=FALSE,D474:D5473),CycleTimePercentile)</f>
        <v>0</v>
      </c>
      <c r="F474" s="2" t="e">
        <f xml:space="preserve"> IF(Calculations!C474 = DefectTypeString,  IFERROR(Calculations!J474,""), NA())</f>
        <v>#N/A</v>
      </c>
      <c r="G474" s="10">
        <f t="array" ref="G474">PERCENTILE(IF(ISERROR(F474:F5473)=FALSE,F474:F5473),CycleTimePercentile)</f>
        <v>0</v>
      </c>
      <c r="H474" s="2" t="e">
        <f ca="1" xml:space="preserve"> IF(OR(Calculations!C474 = "",Calculations!C474 = WorkTypeString),  Calculations!K474, NA())</f>
        <v>#N/A</v>
      </c>
      <c r="I474" s="2" t="e">
        <f xml:space="preserve"> IF(Calculations!C474 = DefectTypeString,  Calculations!K474, NA())</f>
        <v>#N/A</v>
      </c>
    </row>
    <row r="475" spans="1:9" x14ac:dyDescent="0.25">
      <c r="A475" s="8" t="str">
        <f>Calculations!A475</f>
        <v/>
      </c>
      <c r="B475" s="2" t="str">
        <f t="shared" si="12"/>
        <v/>
      </c>
      <c r="C475" s="10" t="str">
        <f>IFERROR(Calculations!J475,"")</f>
        <v/>
      </c>
      <c r="D475" s="10" t="str">
        <f xml:space="preserve"> IF(OR(Calculations!C475 = "",Calculations!C475 = WorkTypeString),  IFERROR(Calculations!J475,""), NA())</f>
        <v/>
      </c>
      <c r="E475" s="10">
        <f t="array" ref="E475">PERCENTILE(IF(ISERROR(D475:D5474)=FALSE,D475:D5474),CycleTimePercentile)</f>
        <v>0</v>
      </c>
      <c r="F475" s="2" t="e">
        <f xml:space="preserve"> IF(Calculations!C475 = DefectTypeString,  IFERROR(Calculations!J475,""), NA())</f>
        <v>#N/A</v>
      </c>
      <c r="G475" s="10">
        <f t="array" ref="G475">PERCENTILE(IF(ISERROR(F475:F5474)=FALSE,F475:F5474),CycleTimePercentile)</f>
        <v>0</v>
      </c>
      <c r="H475" s="2" t="e">
        <f ca="1" xml:space="preserve"> IF(OR(Calculations!C475 = "",Calculations!C475 = WorkTypeString),  Calculations!K475, NA())</f>
        <v>#N/A</v>
      </c>
      <c r="I475" s="2" t="e">
        <f xml:space="preserve"> IF(Calculations!C475 = DefectTypeString,  Calculations!K475, NA())</f>
        <v>#N/A</v>
      </c>
    </row>
    <row r="476" spans="1:9" x14ac:dyDescent="0.25">
      <c r="A476" s="8" t="str">
        <f>Calculations!A476</f>
        <v/>
      </c>
      <c r="B476" s="2" t="str">
        <f t="shared" si="12"/>
        <v/>
      </c>
      <c r="C476" s="10" t="str">
        <f>IFERROR(Calculations!J476,"")</f>
        <v/>
      </c>
      <c r="D476" s="10" t="str">
        <f xml:space="preserve"> IF(OR(Calculations!C476 = "",Calculations!C476 = WorkTypeString),  IFERROR(Calculations!J476,""), NA())</f>
        <v/>
      </c>
      <c r="E476" s="10">
        <f t="array" ref="E476">PERCENTILE(IF(ISERROR(D476:D5475)=FALSE,D476:D5475),CycleTimePercentile)</f>
        <v>0</v>
      </c>
      <c r="F476" s="2" t="e">
        <f xml:space="preserve"> IF(Calculations!C476 = DefectTypeString,  IFERROR(Calculations!J476,""), NA())</f>
        <v>#N/A</v>
      </c>
      <c r="G476" s="10">
        <f t="array" ref="G476">PERCENTILE(IF(ISERROR(F476:F5475)=FALSE,F476:F5475),CycleTimePercentile)</f>
        <v>0</v>
      </c>
      <c r="H476" s="2" t="e">
        <f ca="1" xml:space="preserve"> IF(OR(Calculations!C476 = "",Calculations!C476 = WorkTypeString),  Calculations!K476, NA())</f>
        <v>#N/A</v>
      </c>
      <c r="I476" s="2" t="e">
        <f xml:space="preserve"> IF(Calculations!C476 = DefectTypeString,  Calculations!K476, NA())</f>
        <v>#N/A</v>
      </c>
    </row>
    <row r="477" spans="1:9" x14ac:dyDescent="0.25">
      <c r="A477" s="8" t="str">
        <f>Calculations!A477</f>
        <v/>
      </c>
      <c r="B477" s="2" t="str">
        <f t="shared" si="12"/>
        <v/>
      </c>
      <c r="C477" s="10" t="str">
        <f>IFERROR(Calculations!J477,"")</f>
        <v/>
      </c>
      <c r="D477" s="10" t="str">
        <f xml:space="preserve"> IF(OR(Calculations!C477 = "",Calculations!C477 = WorkTypeString),  IFERROR(Calculations!J477,""), NA())</f>
        <v/>
      </c>
      <c r="E477" s="10">
        <f t="array" ref="E477">PERCENTILE(IF(ISERROR(D477:D5476)=FALSE,D477:D5476),CycleTimePercentile)</f>
        <v>0</v>
      </c>
      <c r="F477" s="2" t="e">
        <f xml:space="preserve"> IF(Calculations!C477 = DefectTypeString,  IFERROR(Calculations!J477,""), NA())</f>
        <v>#N/A</v>
      </c>
      <c r="G477" s="10">
        <f t="array" ref="G477">PERCENTILE(IF(ISERROR(F477:F5476)=FALSE,F477:F5476),CycleTimePercentile)</f>
        <v>0</v>
      </c>
      <c r="H477" s="2" t="e">
        <f ca="1" xml:space="preserve"> IF(OR(Calculations!C477 = "",Calculations!C477 = WorkTypeString),  Calculations!K477, NA())</f>
        <v>#N/A</v>
      </c>
      <c r="I477" s="2" t="e">
        <f xml:space="preserve"> IF(Calculations!C477 = DefectTypeString,  Calculations!K477, NA())</f>
        <v>#N/A</v>
      </c>
    </row>
    <row r="478" spans="1:9" x14ac:dyDescent="0.25">
      <c r="A478" s="8" t="str">
        <f>Calculations!A478</f>
        <v/>
      </c>
      <c r="B478" s="2" t="str">
        <f t="shared" si="12"/>
        <v/>
      </c>
      <c r="C478" s="10" t="str">
        <f>IFERROR(Calculations!J478,"")</f>
        <v/>
      </c>
      <c r="D478" s="10" t="str">
        <f xml:space="preserve"> IF(OR(Calculations!C478 = "",Calculations!C478 = WorkTypeString),  IFERROR(Calculations!J478,""), NA())</f>
        <v/>
      </c>
      <c r="E478" s="10">
        <f t="array" ref="E478">PERCENTILE(IF(ISERROR(D478:D5477)=FALSE,D478:D5477),CycleTimePercentile)</f>
        <v>0</v>
      </c>
      <c r="F478" s="2" t="e">
        <f xml:space="preserve"> IF(Calculations!C478 = DefectTypeString,  IFERROR(Calculations!J478,""), NA())</f>
        <v>#N/A</v>
      </c>
      <c r="G478" s="10">
        <f t="array" ref="G478">PERCENTILE(IF(ISERROR(F478:F5477)=FALSE,F478:F5477),CycleTimePercentile)</f>
        <v>0</v>
      </c>
      <c r="H478" s="2" t="e">
        <f ca="1" xml:space="preserve"> IF(OR(Calculations!C478 = "",Calculations!C478 = WorkTypeString),  Calculations!K478, NA())</f>
        <v>#N/A</v>
      </c>
      <c r="I478" s="2" t="e">
        <f xml:space="preserve"> IF(Calculations!C478 = DefectTypeString,  Calculations!K478, NA())</f>
        <v>#N/A</v>
      </c>
    </row>
    <row r="479" spans="1:9" x14ac:dyDescent="0.25">
      <c r="A479" s="8" t="str">
        <f>Calculations!A479</f>
        <v/>
      </c>
      <c r="B479" s="2" t="str">
        <f t="shared" si="12"/>
        <v/>
      </c>
      <c r="C479" s="10" t="str">
        <f>IFERROR(Calculations!J479,"")</f>
        <v/>
      </c>
      <c r="D479" s="10" t="str">
        <f xml:space="preserve"> IF(OR(Calculations!C479 = "",Calculations!C479 = WorkTypeString),  IFERROR(Calculations!J479,""), NA())</f>
        <v/>
      </c>
      <c r="E479" s="10">
        <f t="array" ref="E479">PERCENTILE(IF(ISERROR(D479:D5478)=FALSE,D479:D5478),CycleTimePercentile)</f>
        <v>0</v>
      </c>
      <c r="F479" s="2" t="e">
        <f xml:space="preserve"> IF(Calculations!C479 = DefectTypeString,  IFERROR(Calculations!J479,""), NA())</f>
        <v>#N/A</v>
      </c>
      <c r="G479" s="10">
        <f t="array" ref="G479">PERCENTILE(IF(ISERROR(F479:F5478)=FALSE,F479:F5478),CycleTimePercentile)</f>
        <v>0</v>
      </c>
      <c r="H479" s="2" t="e">
        <f ca="1" xml:space="preserve"> IF(OR(Calculations!C479 = "",Calculations!C479 = WorkTypeString),  Calculations!K479, NA())</f>
        <v>#N/A</v>
      </c>
      <c r="I479" s="2" t="e">
        <f xml:space="preserve"> IF(Calculations!C479 = DefectTypeString,  Calculations!K479, NA())</f>
        <v>#N/A</v>
      </c>
    </row>
    <row r="480" spans="1:9" x14ac:dyDescent="0.25">
      <c r="A480" s="8" t="str">
        <f>Calculations!A480</f>
        <v/>
      </c>
      <c r="B480" s="2" t="str">
        <f t="shared" si="12"/>
        <v/>
      </c>
      <c r="C480" s="10" t="str">
        <f>IFERROR(Calculations!J480,"")</f>
        <v/>
      </c>
      <c r="D480" s="10" t="str">
        <f xml:space="preserve"> IF(OR(Calculations!C480 = "",Calculations!C480 = WorkTypeString),  IFERROR(Calculations!J480,""), NA())</f>
        <v/>
      </c>
      <c r="E480" s="10">
        <f t="array" ref="E480">PERCENTILE(IF(ISERROR(D480:D5479)=FALSE,D480:D5479),CycleTimePercentile)</f>
        <v>0</v>
      </c>
      <c r="F480" s="2" t="e">
        <f xml:space="preserve"> IF(Calculations!C480 = DefectTypeString,  IFERROR(Calculations!J480,""), NA())</f>
        <v>#N/A</v>
      </c>
      <c r="G480" s="10">
        <f t="array" ref="G480">PERCENTILE(IF(ISERROR(F480:F5479)=FALSE,F480:F5479),CycleTimePercentile)</f>
        <v>0</v>
      </c>
      <c r="H480" s="2" t="e">
        <f ca="1" xml:space="preserve"> IF(OR(Calculations!C480 = "",Calculations!C480 = WorkTypeString),  Calculations!K480, NA())</f>
        <v>#N/A</v>
      </c>
      <c r="I480" s="2" t="e">
        <f xml:space="preserve"> IF(Calculations!C480 = DefectTypeString,  Calculations!K480, NA())</f>
        <v>#N/A</v>
      </c>
    </row>
    <row r="481" spans="1:9" x14ac:dyDescent="0.25">
      <c r="A481" s="8" t="str">
        <f>Calculations!A481</f>
        <v/>
      </c>
      <c r="B481" s="2" t="str">
        <f t="shared" si="12"/>
        <v/>
      </c>
      <c r="C481" s="10" t="str">
        <f>IFERROR(Calculations!J481,"")</f>
        <v/>
      </c>
      <c r="D481" s="10" t="str">
        <f xml:space="preserve"> IF(OR(Calculations!C481 = "",Calculations!C481 = WorkTypeString),  IFERROR(Calculations!J481,""), NA())</f>
        <v/>
      </c>
      <c r="E481" s="10">
        <f t="array" ref="E481">PERCENTILE(IF(ISERROR(D481:D5480)=FALSE,D481:D5480),CycleTimePercentile)</f>
        <v>0</v>
      </c>
      <c r="F481" s="2" t="e">
        <f xml:space="preserve"> IF(Calculations!C481 = DefectTypeString,  IFERROR(Calculations!J481,""), NA())</f>
        <v>#N/A</v>
      </c>
      <c r="G481" s="10">
        <f t="array" ref="G481">PERCENTILE(IF(ISERROR(F481:F5480)=FALSE,F481:F5480),CycleTimePercentile)</f>
        <v>0</v>
      </c>
      <c r="H481" s="2" t="e">
        <f ca="1" xml:space="preserve"> IF(OR(Calculations!C481 = "",Calculations!C481 = WorkTypeString),  Calculations!K481, NA())</f>
        <v>#N/A</v>
      </c>
      <c r="I481" s="2" t="e">
        <f xml:space="preserve"> IF(Calculations!C481 = DefectTypeString,  Calculations!K481, NA())</f>
        <v>#N/A</v>
      </c>
    </row>
    <row r="482" spans="1:9" x14ac:dyDescent="0.25">
      <c r="A482" s="8" t="str">
        <f>Calculations!A482</f>
        <v/>
      </c>
      <c r="B482" s="2" t="str">
        <f t="shared" si="12"/>
        <v/>
      </c>
      <c r="C482" s="10" t="str">
        <f>IFERROR(Calculations!J482,"")</f>
        <v/>
      </c>
      <c r="D482" s="10" t="str">
        <f xml:space="preserve"> IF(OR(Calculations!C482 = "",Calculations!C482 = WorkTypeString),  IFERROR(Calculations!J482,""), NA())</f>
        <v/>
      </c>
      <c r="E482" s="10">
        <f t="array" ref="E482">PERCENTILE(IF(ISERROR(D482:D5481)=FALSE,D482:D5481),CycleTimePercentile)</f>
        <v>0</v>
      </c>
      <c r="F482" s="2" t="e">
        <f xml:space="preserve"> IF(Calculations!C482 = DefectTypeString,  IFERROR(Calculations!J482,""), NA())</f>
        <v>#N/A</v>
      </c>
      <c r="G482" s="10">
        <f t="array" ref="G482">PERCENTILE(IF(ISERROR(F482:F5481)=FALSE,F482:F5481),CycleTimePercentile)</f>
        <v>0</v>
      </c>
      <c r="H482" s="2" t="e">
        <f ca="1" xml:space="preserve"> IF(OR(Calculations!C482 = "",Calculations!C482 = WorkTypeString),  Calculations!K482, NA())</f>
        <v>#N/A</v>
      </c>
      <c r="I482" s="2" t="e">
        <f xml:space="preserve"> IF(Calculations!C482 = DefectTypeString,  Calculations!K482, NA())</f>
        <v>#N/A</v>
      </c>
    </row>
    <row r="483" spans="1:9" x14ac:dyDescent="0.25">
      <c r="A483" s="8" t="str">
        <f>Calculations!A483</f>
        <v/>
      </c>
      <c r="B483" s="2" t="str">
        <f t="shared" si="12"/>
        <v/>
      </c>
      <c r="C483" s="10" t="str">
        <f>IFERROR(Calculations!J483,"")</f>
        <v/>
      </c>
      <c r="D483" s="10" t="str">
        <f xml:space="preserve"> IF(OR(Calculations!C483 = "",Calculations!C483 = WorkTypeString),  IFERROR(Calculations!J483,""), NA())</f>
        <v/>
      </c>
      <c r="E483" s="10">
        <f t="array" ref="E483">PERCENTILE(IF(ISERROR(D483:D5482)=FALSE,D483:D5482),CycleTimePercentile)</f>
        <v>0</v>
      </c>
      <c r="F483" s="2" t="e">
        <f xml:space="preserve"> IF(Calculations!C483 = DefectTypeString,  IFERROR(Calculations!J483,""), NA())</f>
        <v>#N/A</v>
      </c>
      <c r="G483" s="10">
        <f t="array" ref="G483">PERCENTILE(IF(ISERROR(F483:F5482)=FALSE,F483:F5482),CycleTimePercentile)</f>
        <v>0</v>
      </c>
      <c r="H483" s="2" t="e">
        <f ca="1" xml:space="preserve"> IF(OR(Calculations!C483 = "",Calculations!C483 = WorkTypeString),  Calculations!K483, NA())</f>
        <v>#N/A</v>
      </c>
      <c r="I483" s="2" t="e">
        <f xml:space="preserve"> IF(Calculations!C483 = DefectTypeString,  Calculations!K483, NA())</f>
        <v>#N/A</v>
      </c>
    </row>
    <row r="484" spans="1:9" x14ac:dyDescent="0.25">
      <c r="A484" s="8" t="str">
        <f>Calculations!A484</f>
        <v/>
      </c>
      <c r="B484" s="2" t="str">
        <f t="shared" si="12"/>
        <v/>
      </c>
      <c r="C484" s="10" t="str">
        <f>IFERROR(Calculations!J484,"")</f>
        <v/>
      </c>
      <c r="D484" s="10" t="str">
        <f xml:space="preserve"> IF(OR(Calculations!C484 = "",Calculations!C484 = WorkTypeString),  IFERROR(Calculations!J484,""), NA())</f>
        <v/>
      </c>
      <c r="E484" s="10">
        <f t="array" ref="E484">PERCENTILE(IF(ISERROR(D484:D5483)=FALSE,D484:D5483),CycleTimePercentile)</f>
        <v>0</v>
      </c>
      <c r="F484" s="2" t="e">
        <f xml:space="preserve"> IF(Calculations!C484 = DefectTypeString,  IFERROR(Calculations!J484,""), NA())</f>
        <v>#N/A</v>
      </c>
      <c r="G484" s="10">
        <f t="array" ref="G484">PERCENTILE(IF(ISERROR(F484:F5483)=FALSE,F484:F5483),CycleTimePercentile)</f>
        <v>0</v>
      </c>
      <c r="H484" s="2" t="e">
        <f ca="1" xml:space="preserve"> IF(OR(Calculations!C484 = "",Calculations!C484 = WorkTypeString),  Calculations!K484, NA())</f>
        <v>#N/A</v>
      </c>
      <c r="I484" s="2" t="e">
        <f xml:space="preserve"> IF(Calculations!C484 = DefectTypeString,  Calculations!K484, NA())</f>
        <v>#N/A</v>
      </c>
    </row>
    <row r="485" spans="1:9" x14ac:dyDescent="0.25">
      <c r="A485" s="8" t="str">
        <f>Calculations!A485</f>
        <v/>
      </c>
      <c r="B485" s="2" t="str">
        <f t="shared" si="12"/>
        <v/>
      </c>
      <c r="C485" s="10" t="str">
        <f>IFERROR(Calculations!J485,"")</f>
        <v/>
      </c>
      <c r="D485" s="10" t="str">
        <f xml:space="preserve"> IF(OR(Calculations!C485 = "",Calculations!C485 = WorkTypeString),  IFERROR(Calculations!J485,""), NA())</f>
        <v/>
      </c>
      <c r="E485" s="10">
        <f t="array" ref="E485">PERCENTILE(IF(ISERROR(D485:D5484)=FALSE,D485:D5484),CycleTimePercentile)</f>
        <v>0</v>
      </c>
      <c r="F485" s="2" t="e">
        <f xml:space="preserve"> IF(Calculations!C485 = DefectTypeString,  IFERROR(Calculations!J485,""), NA())</f>
        <v>#N/A</v>
      </c>
      <c r="G485" s="10">
        <f t="array" ref="G485">PERCENTILE(IF(ISERROR(F485:F5484)=FALSE,F485:F5484),CycleTimePercentile)</f>
        <v>0</v>
      </c>
      <c r="H485" s="2" t="e">
        <f ca="1" xml:space="preserve"> IF(OR(Calculations!C485 = "",Calculations!C485 = WorkTypeString),  Calculations!K485, NA())</f>
        <v>#N/A</v>
      </c>
      <c r="I485" s="2" t="e">
        <f xml:space="preserve"> IF(Calculations!C485 = DefectTypeString,  Calculations!K485, NA())</f>
        <v>#N/A</v>
      </c>
    </row>
    <row r="486" spans="1:9" x14ac:dyDescent="0.25">
      <c r="A486" s="8" t="str">
        <f>Calculations!A486</f>
        <v/>
      </c>
      <c r="B486" s="2" t="str">
        <f t="shared" si="12"/>
        <v/>
      </c>
      <c r="C486" s="10" t="str">
        <f>IFERROR(Calculations!J486,"")</f>
        <v/>
      </c>
      <c r="D486" s="10" t="str">
        <f xml:space="preserve"> IF(OR(Calculations!C486 = "",Calculations!C486 = WorkTypeString),  IFERROR(Calculations!J486,""), NA())</f>
        <v/>
      </c>
      <c r="E486" s="10">
        <f t="array" ref="E486">PERCENTILE(IF(ISERROR(D486:D5485)=FALSE,D486:D5485),CycleTimePercentile)</f>
        <v>0</v>
      </c>
      <c r="F486" s="2" t="e">
        <f xml:space="preserve"> IF(Calculations!C486 = DefectTypeString,  IFERROR(Calculations!J486,""), NA())</f>
        <v>#N/A</v>
      </c>
      <c r="G486" s="10">
        <f t="array" ref="G486">PERCENTILE(IF(ISERROR(F486:F5485)=FALSE,F486:F5485),CycleTimePercentile)</f>
        <v>0</v>
      </c>
      <c r="H486" s="2" t="e">
        <f ca="1" xml:space="preserve"> IF(OR(Calculations!C486 = "",Calculations!C486 = WorkTypeString),  Calculations!K486, NA())</f>
        <v>#N/A</v>
      </c>
      <c r="I486" s="2" t="e">
        <f xml:space="preserve"> IF(Calculations!C486 = DefectTypeString,  Calculations!K486, NA())</f>
        <v>#N/A</v>
      </c>
    </row>
    <row r="487" spans="1:9" x14ac:dyDescent="0.25">
      <c r="A487" s="8" t="str">
        <f>Calculations!A487</f>
        <v/>
      </c>
      <c r="B487" s="2" t="str">
        <f t="shared" si="12"/>
        <v/>
      </c>
      <c r="C487" s="10" t="str">
        <f>IFERROR(Calculations!J487,"")</f>
        <v/>
      </c>
      <c r="D487" s="10" t="str">
        <f xml:space="preserve"> IF(OR(Calculations!C487 = "",Calculations!C487 = WorkTypeString),  IFERROR(Calculations!J487,""), NA())</f>
        <v/>
      </c>
      <c r="E487" s="10">
        <f t="array" ref="E487">PERCENTILE(IF(ISERROR(D487:D5486)=FALSE,D487:D5486),CycleTimePercentile)</f>
        <v>0</v>
      </c>
      <c r="F487" s="2" t="e">
        <f xml:space="preserve"> IF(Calculations!C487 = DefectTypeString,  IFERROR(Calculations!J487,""), NA())</f>
        <v>#N/A</v>
      </c>
      <c r="G487" s="10">
        <f t="array" ref="G487">PERCENTILE(IF(ISERROR(F487:F5486)=FALSE,F487:F5486),CycleTimePercentile)</f>
        <v>0</v>
      </c>
      <c r="H487" s="2" t="e">
        <f ca="1" xml:space="preserve"> IF(OR(Calculations!C487 = "",Calculations!C487 = WorkTypeString),  Calculations!K487, NA())</f>
        <v>#N/A</v>
      </c>
      <c r="I487" s="2" t="e">
        <f xml:space="preserve"> IF(Calculations!C487 = DefectTypeString,  Calculations!K487, NA())</f>
        <v>#N/A</v>
      </c>
    </row>
    <row r="488" spans="1:9" x14ac:dyDescent="0.25">
      <c r="A488" s="8" t="str">
        <f>Calculations!A488</f>
        <v/>
      </c>
      <c r="B488" s="2" t="str">
        <f t="shared" si="12"/>
        <v/>
      </c>
      <c r="C488" s="10" t="str">
        <f>IFERROR(Calculations!J488,"")</f>
        <v/>
      </c>
      <c r="D488" s="10" t="str">
        <f xml:space="preserve"> IF(OR(Calculations!C488 = "",Calculations!C488 = WorkTypeString),  IFERROR(Calculations!J488,""), NA())</f>
        <v/>
      </c>
      <c r="E488" s="10">
        <f t="array" ref="E488">PERCENTILE(IF(ISERROR(D488:D5487)=FALSE,D488:D5487),CycleTimePercentile)</f>
        <v>0</v>
      </c>
      <c r="F488" s="2" t="e">
        <f xml:space="preserve"> IF(Calculations!C488 = DefectTypeString,  IFERROR(Calculations!J488,""), NA())</f>
        <v>#N/A</v>
      </c>
      <c r="G488" s="10">
        <f t="array" ref="G488">PERCENTILE(IF(ISERROR(F488:F5487)=FALSE,F488:F5487),CycleTimePercentile)</f>
        <v>0</v>
      </c>
      <c r="H488" s="2" t="e">
        <f ca="1" xml:space="preserve"> IF(OR(Calculations!C488 = "",Calculations!C488 = WorkTypeString),  Calculations!K488, NA())</f>
        <v>#N/A</v>
      </c>
      <c r="I488" s="2" t="e">
        <f xml:space="preserve"> IF(Calculations!C488 = DefectTypeString,  Calculations!K488, NA())</f>
        <v>#N/A</v>
      </c>
    </row>
    <row r="489" spans="1:9" x14ac:dyDescent="0.25">
      <c r="A489" s="8" t="str">
        <f>Calculations!A489</f>
        <v/>
      </c>
      <c r="B489" s="2" t="str">
        <f t="shared" si="12"/>
        <v/>
      </c>
      <c r="C489" s="10" t="str">
        <f>IFERROR(Calculations!J489,"")</f>
        <v/>
      </c>
      <c r="D489" s="10" t="str">
        <f xml:space="preserve"> IF(OR(Calculations!C489 = "",Calculations!C489 = WorkTypeString),  IFERROR(Calculations!J489,""), NA())</f>
        <v/>
      </c>
      <c r="E489" s="10">
        <f t="array" ref="E489">PERCENTILE(IF(ISERROR(D489:D5488)=FALSE,D489:D5488),CycleTimePercentile)</f>
        <v>0</v>
      </c>
      <c r="F489" s="2" t="e">
        <f xml:space="preserve"> IF(Calculations!C489 = DefectTypeString,  IFERROR(Calculations!J489,""), NA())</f>
        <v>#N/A</v>
      </c>
      <c r="G489" s="10">
        <f t="array" ref="G489">PERCENTILE(IF(ISERROR(F489:F5488)=FALSE,F489:F5488),CycleTimePercentile)</f>
        <v>0</v>
      </c>
      <c r="H489" s="2" t="e">
        <f ca="1" xml:space="preserve"> IF(OR(Calculations!C489 = "",Calculations!C489 = WorkTypeString),  Calculations!K489, NA())</f>
        <v>#N/A</v>
      </c>
      <c r="I489" s="2" t="e">
        <f xml:space="preserve"> IF(Calculations!C489 = DefectTypeString,  Calculations!K489, NA())</f>
        <v>#N/A</v>
      </c>
    </row>
    <row r="490" spans="1:9" x14ac:dyDescent="0.25">
      <c r="A490" s="8" t="str">
        <f>Calculations!A490</f>
        <v/>
      </c>
      <c r="B490" s="2" t="str">
        <f t="shared" si="12"/>
        <v/>
      </c>
      <c r="C490" s="10" t="str">
        <f>IFERROR(Calculations!J490,"")</f>
        <v/>
      </c>
      <c r="D490" s="10" t="str">
        <f xml:space="preserve"> IF(OR(Calculations!C490 = "",Calculations!C490 = WorkTypeString),  IFERROR(Calculations!J490,""), NA())</f>
        <v/>
      </c>
      <c r="E490" s="10">
        <f t="array" ref="E490">PERCENTILE(IF(ISERROR(D490:D5489)=FALSE,D490:D5489),CycleTimePercentile)</f>
        <v>0</v>
      </c>
      <c r="F490" s="2" t="e">
        <f xml:space="preserve"> IF(Calculations!C490 = DefectTypeString,  IFERROR(Calculations!J490,""), NA())</f>
        <v>#N/A</v>
      </c>
      <c r="G490" s="10">
        <f t="array" ref="G490">PERCENTILE(IF(ISERROR(F490:F5489)=FALSE,F490:F5489),CycleTimePercentile)</f>
        <v>0</v>
      </c>
      <c r="H490" s="2" t="e">
        <f ca="1" xml:space="preserve"> IF(OR(Calculations!C490 = "",Calculations!C490 = WorkTypeString),  Calculations!K490, NA())</f>
        <v>#N/A</v>
      </c>
      <c r="I490" s="2" t="e">
        <f xml:space="preserve"> IF(Calculations!C490 = DefectTypeString,  Calculations!K490, NA())</f>
        <v>#N/A</v>
      </c>
    </row>
    <row r="491" spans="1:9" x14ac:dyDescent="0.25">
      <c r="A491" s="8" t="str">
        <f>Calculations!A491</f>
        <v/>
      </c>
      <c r="B491" s="2" t="str">
        <f t="shared" si="12"/>
        <v/>
      </c>
      <c r="C491" s="10" t="str">
        <f>IFERROR(Calculations!J491,"")</f>
        <v/>
      </c>
      <c r="D491" s="10" t="str">
        <f xml:space="preserve"> IF(OR(Calculations!C491 = "",Calculations!C491 = WorkTypeString),  IFERROR(Calculations!J491,""), NA())</f>
        <v/>
      </c>
      <c r="E491" s="10">
        <f t="array" ref="E491">PERCENTILE(IF(ISERROR(D491:D5490)=FALSE,D491:D5490),CycleTimePercentile)</f>
        <v>0</v>
      </c>
      <c r="F491" s="2" t="e">
        <f xml:space="preserve"> IF(Calculations!C491 = DefectTypeString,  IFERROR(Calculations!J491,""), NA())</f>
        <v>#N/A</v>
      </c>
      <c r="G491" s="10">
        <f t="array" ref="G491">PERCENTILE(IF(ISERROR(F491:F5490)=FALSE,F491:F5490),CycleTimePercentile)</f>
        <v>0</v>
      </c>
      <c r="H491" s="2" t="e">
        <f ca="1" xml:space="preserve"> IF(OR(Calculations!C491 = "",Calculations!C491 = WorkTypeString),  Calculations!K491, NA())</f>
        <v>#N/A</v>
      </c>
      <c r="I491" s="2" t="e">
        <f xml:space="preserve"> IF(Calculations!C491 = DefectTypeString,  Calculations!K491, NA())</f>
        <v>#N/A</v>
      </c>
    </row>
    <row r="492" spans="1:9" x14ac:dyDescent="0.25">
      <c r="A492" s="8" t="str">
        <f>Calculations!A492</f>
        <v/>
      </c>
      <c r="B492" s="2" t="str">
        <f t="shared" si="12"/>
        <v/>
      </c>
      <c r="C492" s="10" t="str">
        <f>IFERROR(Calculations!J492,"")</f>
        <v/>
      </c>
      <c r="D492" s="10" t="str">
        <f xml:space="preserve"> IF(OR(Calculations!C492 = "",Calculations!C492 = WorkTypeString),  IFERROR(Calculations!J492,""), NA())</f>
        <v/>
      </c>
      <c r="E492" s="10">
        <f t="array" ref="E492">PERCENTILE(IF(ISERROR(D492:D5491)=FALSE,D492:D5491),CycleTimePercentile)</f>
        <v>0</v>
      </c>
      <c r="F492" s="2" t="e">
        <f xml:space="preserve"> IF(Calculations!C492 = DefectTypeString,  IFERROR(Calculations!J492,""), NA())</f>
        <v>#N/A</v>
      </c>
      <c r="G492" s="10">
        <f t="array" ref="G492">PERCENTILE(IF(ISERROR(F492:F5491)=FALSE,F492:F5491),CycleTimePercentile)</f>
        <v>0</v>
      </c>
      <c r="H492" s="2" t="e">
        <f ca="1" xml:space="preserve"> IF(OR(Calculations!C492 = "",Calculations!C492 = WorkTypeString),  Calculations!K492, NA())</f>
        <v>#N/A</v>
      </c>
      <c r="I492" s="2" t="e">
        <f xml:space="preserve"> IF(Calculations!C492 = DefectTypeString,  Calculations!K492, NA())</f>
        <v>#N/A</v>
      </c>
    </row>
    <row r="493" spans="1:9" x14ac:dyDescent="0.25">
      <c r="A493" s="8" t="str">
        <f>Calculations!A493</f>
        <v/>
      </c>
      <c r="B493" s="2" t="str">
        <f t="shared" si="12"/>
        <v/>
      </c>
      <c r="C493" s="10" t="str">
        <f>IFERROR(Calculations!J493,"")</f>
        <v/>
      </c>
      <c r="D493" s="10" t="str">
        <f xml:space="preserve"> IF(OR(Calculations!C493 = "",Calculations!C493 = WorkTypeString),  IFERROR(Calculations!J493,""), NA())</f>
        <v/>
      </c>
      <c r="E493" s="10">
        <f t="array" ref="E493">PERCENTILE(IF(ISERROR(D493:D5492)=FALSE,D493:D5492),CycleTimePercentile)</f>
        <v>0</v>
      </c>
      <c r="F493" s="2" t="e">
        <f xml:space="preserve"> IF(Calculations!C493 = DefectTypeString,  IFERROR(Calculations!J493,""), NA())</f>
        <v>#N/A</v>
      </c>
      <c r="G493" s="10">
        <f t="array" ref="G493">PERCENTILE(IF(ISERROR(F493:F5492)=FALSE,F493:F5492),CycleTimePercentile)</f>
        <v>0</v>
      </c>
      <c r="H493" s="2" t="e">
        <f ca="1" xml:space="preserve"> IF(OR(Calculations!C493 = "",Calculations!C493 = WorkTypeString),  Calculations!K493, NA())</f>
        <v>#N/A</v>
      </c>
      <c r="I493" s="2" t="e">
        <f xml:space="preserve"> IF(Calculations!C493 = DefectTypeString,  Calculations!K493, NA())</f>
        <v>#N/A</v>
      </c>
    </row>
    <row r="494" spans="1:9" x14ac:dyDescent="0.25">
      <c r="A494" s="8" t="str">
        <f>Calculations!A494</f>
        <v/>
      </c>
      <c r="B494" s="2" t="str">
        <f t="shared" si="12"/>
        <v/>
      </c>
      <c r="C494" s="10" t="str">
        <f>IFERROR(Calculations!J494,"")</f>
        <v/>
      </c>
      <c r="D494" s="10" t="str">
        <f xml:space="preserve"> IF(OR(Calculations!C494 = "",Calculations!C494 = WorkTypeString),  IFERROR(Calculations!J494,""), NA())</f>
        <v/>
      </c>
      <c r="E494" s="10">
        <f t="array" ref="E494">PERCENTILE(IF(ISERROR(D494:D5493)=FALSE,D494:D5493),CycleTimePercentile)</f>
        <v>0</v>
      </c>
      <c r="F494" s="2" t="e">
        <f xml:space="preserve"> IF(Calculations!C494 = DefectTypeString,  IFERROR(Calculations!J494,""), NA())</f>
        <v>#N/A</v>
      </c>
      <c r="G494" s="10">
        <f t="array" ref="G494">PERCENTILE(IF(ISERROR(F494:F5493)=FALSE,F494:F5493),CycleTimePercentile)</f>
        <v>0</v>
      </c>
      <c r="H494" s="2" t="e">
        <f ca="1" xml:space="preserve"> IF(OR(Calculations!C494 = "",Calculations!C494 = WorkTypeString),  Calculations!K494, NA())</f>
        <v>#N/A</v>
      </c>
      <c r="I494" s="2" t="e">
        <f xml:space="preserve"> IF(Calculations!C494 = DefectTypeString,  Calculations!K494, NA())</f>
        <v>#N/A</v>
      </c>
    </row>
    <row r="495" spans="1:9" x14ac:dyDescent="0.25">
      <c r="A495" s="8" t="str">
        <f>Calculations!A495</f>
        <v/>
      </c>
      <c r="B495" s="2" t="str">
        <f t="shared" si="12"/>
        <v/>
      </c>
      <c r="C495" s="10" t="str">
        <f>IFERROR(Calculations!J495,"")</f>
        <v/>
      </c>
      <c r="D495" s="10" t="str">
        <f xml:space="preserve"> IF(OR(Calculations!C495 = "",Calculations!C495 = WorkTypeString),  IFERROR(Calculations!J495,""), NA())</f>
        <v/>
      </c>
      <c r="E495" s="10">
        <f t="array" ref="E495">PERCENTILE(IF(ISERROR(D495:D5494)=FALSE,D495:D5494),CycleTimePercentile)</f>
        <v>0</v>
      </c>
      <c r="F495" s="2" t="e">
        <f xml:space="preserve"> IF(Calculations!C495 = DefectTypeString,  IFERROR(Calculations!J495,""), NA())</f>
        <v>#N/A</v>
      </c>
      <c r="G495" s="10">
        <f t="array" ref="G495">PERCENTILE(IF(ISERROR(F495:F5494)=FALSE,F495:F5494),CycleTimePercentile)</f>
        <v>0</v>
      </c>
      <c r="H495" s="2" t="e">
        <f ca="1" xml:space="preserve"> IF(OR(Calculations!C495 = "",Calculations!C495 = WorkTypeString),  Calculations!K495, NA())</f>
        <v>#N/A</v>
      </c>
      <c r="I495" s="2" t="e">
        <f xml:space="preserve"> IF(Calculations!C495 = DefectTypeString,  Calculations!K495, NA())</f>
        <v>#N/A</v>
      </c>
    </row>
    <row r="496" spans="1:9" x14ac:dyDescent="0.25">
      <c r="A496" s="8" t="str">
        <f>Calculations!A496</f>
        <v/>
      </c>
      <c r="B496" s="2" t="str">
        <f t="shared" si="12"/>
        <v/>
      </c>
      <c r="C496" s="10" t="str">
        <f>IFERROR(Calculations!J496,"")</f>
        <v/>
      </c>
      <c r="D496" s="10" t="str">
        <f xml:space="preserve"> IF(OR(Calculations!C496 = "",Calculations!C496 = WorkTypeString),  IFERROR(Calculations!J496,""), NA())</f>
        <v/>
      </c>
      <c r="E496" s="10">
        <f t="array" ref="E496">PERCENTILE(IF(ISERROR(D496:D5495)=FALSE,D496:D5495),CycleTimePercentile)</f>
        <v>0</v>
      </c>
      <c r="F496" s="2" t="e">
        <f xml:space="preserve"> IF(Calculations!C496 = DefectTypeString,  IFERROR(Calculations!J496,""), NA())</f>
        <v>#N/A</v>
      </c>
      <c r="G496" s="10">
        <f t="array" ref="G496">PERCENTILE(IF(ISERROR(F496:F5495)=FALSE,F496:F5495),CycleTimePercentile)</f>
        <v>0</v>
      </c>
      <c r="H496" s="2" t="e">
        <f ca="1" xml:space="preserve"> IF(OR(Calculations!C496 = "",Calculations!C496 = WorkTypeString),  Calculations!K496, NA())</f>
        <v>#N/A</v>
      </c>
      <c r="I496" s="2" t="e">
        <f xml:space="preserve"> IF(Calculations!C496 = DefectTypeString,  Calculations!K496, NA())</f>
        <v>#N/A</v>
      </c>
    </row>
    <row r="497" spans="1:9" x14ac:dyDescent="0.25">
      <c r="A497" s="8" t="str">
        <f>Calculations!A497</f>
        <v/>
      </c>
      <c r="B497" s="2" t="str">
        <f t="shared" si="12"/>
        <v/>
      </c>
      <c r="C497" s="10" t="str">
        <f>IFERROR(Calculations!J497,"")</f>
        <v/>
      </c>
      <c r="D497" s="10" t="str">
        <f xml:space="preserve"> IF(OR(Calculations!C497 = "",Calculations!C497 = WorkTypeString),  IFERROR(Calculations!J497,""), NA())</f>
        <v/>
      </c>
      <c r="E497" s="10">
        <f t="array" ref="E497">PERCENTILE(IF(ISERROR(D497:D5496)=FALSE,D497:D5496),CycleTimePercentile)</f>
        <v>0</v>
      </c>
      <c r="F497" s="2" t="e">
        <f xml:space="preserve"> IF(Calculations!C497 = DefectTypeString,  IFERROR(Calculations!J497,""), NA())</f>
        <v>#N/A</v>
      </c>
      <c r="G497" s="10">
        <f t="array" ref="G497">PERCENTILE(IF(ISERROR(F497:F5496)=FALSE,F497:F5496),CycleTimePercentile)</f>
        <v>0</v>
      </c>
      <c r="H497" s="2" t="e">
        <f ca="1" xml:space="preserve"> IF(OR(Calculations!C497 = "",Calculations!C497 = WorkTypeString),  Calculations!K497, NA())</f>
        <v>#N/A</v>
      </c>
      <c r="I497" s="2" t="e">
        <f xml:space="preserve"> IF(Calculations!C497 = DefectTypeString,  Calculations!K497, NA())</f>
        <v>#N/A</v>
      </c>
    </row>
    <row r="498" spans="1:9" x14ac:dyDescent="0.25">
      <c r="A498" s="8" t="str">
        <f>Calculations!A498</f>
        <v/>
      </c>
      <c r="B498" s="2" t="str">
        <f t="shared" si="12"/>
        <v/>
      </c>
      <c r="C498" s="10" t="str">
        <f>IFERROR(Calculations!J498,"")</f>
        <v/>
      </c>
      <c r="D498" s="10" t="str">
        <f xml:space="preserve"> IF(OR(Calculations!C498 = "",Calculations!C498 = WorkTypeString),  IFERROR(Calculations!J498,""), NA())</f>
        <v/>
      </c>
      <c r="E498" s="10">
        <f t="array" ref="E498">PERCENTILE(IF(ISERROR(D498:D5497)=FALSE,D498:D5497),CycleTimePercentile)</f>
        <v>0</v>
      </c>
      <c r="F498" s="2" t="e">
        <f xml:space="preserve"> IF(Calculations!C498 = DefectTypeString,  IFERROR(Calculations!J498,""), NA())</f>
        <v>#N/A</v>
      </c>
      <c r="G498" s="10">
        <f t="array" ref="G498">PERCENTILE(IF(ISERROR(F498:F5497)=FALSE,F498:F5497),CycleTimePercentile)</f>
        <v>0</v>
      </c>
      <c r="H498" s="2" t="e">
        <f ca="1" xml:space="preserve"> IF(OR(Calculations!C498 = "",Calculations!C498 = WorkTypeString),  Calculations!K498, NA())</f>
        <v>#N/A</v>
      </c>
      <c r="I498" s="2" t="e">
        <f xml:space="preserve"> IF(Calculations!C498 = DefectTypeString,  Calculations!K498, NA())</f>
        <v>#N/A</v>
      </c>
    </row>
    <row r="499" spans="1:9" x14ac:dyDescent="0.25">
      <c r="A499" s="8" t="str">
        <f>Calculations!A499</f>
        <v/>
      </c>
      <c r="B499" s="2" t="str">
        <f t="shared" si="12"/>
        <v/>
      </c>
      <c r="C499" s="10" t="str">
        <f>IFERROR(Calculations!J499,"")</f>
        <v/>
      </c>
      <c r="D499" s="10" t="str">
        <f xml:space="preserve"> IF(OR(Calculations!C499 = "",Calculations!C499 = WorkTypeString),  IFERROR(Calculations!J499,""), NA())</f>
        <v/>
      </c>
      <c r="E499" s="10">
        <f t="array" ref="E499">PERCENTILE(IF(ISERROR(D499:D5498)=FALSE,D499:D5498),CycleTimePercentile)</f>
        <v>0</v>
      </c>
      <c r="F499" s="2" t="e">
        <f xml:space="preserve"> IF(Calculations!C499 = DefectTypeString,  IFERROR(Calculations!J499,""), NA())</f>
        <v>#N/A</v>
      </c>
      <c r="G499" s="10">
        <f t="array" ref="G499">PERCENTILE(IF(ISERROR(F499:F5498)=FALSE,F499:F5498),CycleTimePercentile)</f>
        <v>0</v>
      </c>
      <c r="H499" s="2" t="e">
        <f ca="1" xml:space="preserve"> IF(OR(Calculations!C499 = "",Calculations!C499 = WorkTypeString),  Calculations!K499, NA())</f>
        <v>#N/A</v>
      </c>
      <c r="I499" s="2" t="e">
        <f xml:space="preserve"> IF(Calculations!C499 = DefectTypeString,  Calculations!K499, NA())</f>
        <v>#N/A</v>
      </c>
    </row>
    <row r="500" spans="1:9" x14ac:dyDescent="0.25">
      <c r="A500" s="8" t="str">
        <f>Calculations!A500</f>
        <v/>
      </c>
      <c r="B500" s="2" t="str">
        <f t="shared" si="12"/>
        <v/>
      </c>
      <c r="C500" s="10" t="str">
        <f>IFERROR(Calculations!J500,"")</f>
        <v/>
      </c>
      <c r="D500" s="10" t="str">
        <f xml:space="preserve"> IF(OR(Calculations!C500 = "",Calculations!C500 = WorkTypeString),  IFERROR(Calculations!J500,""), NA())</f>
        <v/>
      </c>
      <c r="E500" s="10">
        <f t="array" ref="E500">PERCENTILE(IF(ISERROR(D500:D5499)=FALSE,D500:D5499),CycleTimePercentile)</f>
        <v>0</v>
      </c>
      <c r="F500" s="2" t="e">
        <f xml:space="preserve"> IF(Calculations!C500 = DefectTypeString,  IFERROR(Calculations!J500,""), NA())</f>
        <v>#N/A</v>
      </c>
      <c r="G500" s="10">
        <f t="array" ref="G500">PERCENTILE(IF(ISERROR(F500:F5499)=FALSE,F500:F5499),CycleTimePercentile)</f>
        <v>0</v>
      </c>
      <c r="H500" s="2" t="e">
        <f ca="1" xml:space="preserve"> IF(OR(Calculations!C500 = "",Calculations!C500 = WorkTypeString),  Calculations!K500, NA())</f>
        <v>#N/A</v>
      </c>
      <c r="I500" s="2" t="e">
        <f xml:space="preserve"> IF(Calculations!C500 = DefectTypeString,  Calculations!K500, NA())</f>
        <v>#N/A</v>
      </c>
    </row>
    <row r="501" spans="1:9" x14ac:dyDescent="0.25">
      <c r="A501" s="8" t="str">
        <f>Calculations!A501</f>
        <v/>
      </c>
      <c r="B501" s="2" t="str">
        <f t="shared" si="12"/>
        <v/>
      </c>
      <c r="C501" s="10" t="str">
        <f>IFERROR(Calculations!J501,"")</f>
        <v/>
      </c>
      <c r="D501" s="10" t="str">
        <f xml:space="preserve"> IF(OR(Calculations!C501 = "",Calculations!C501 = WorkTypeString),  IFERROR(Calculations!J501,""), NA())</f>
        <v/>
      </c>
      <c r="E501" s="10">
        <f t="array" ref="E501">PERCENTILE(IF(ISERROR(D501:D5500)=FALSE,D501:D5500),CycleTimePercentile)</f>
        <v>0</v>
      </c>
      <c r="F501" s="2" t="e">
        <f xml:space="preserve"> IF(Calculations!C501 = DefectTypeString,  IFERROR(Calculations!J501,""), NA())</f>
        <v>#N/A</v>
      </c>
      <c r="G501" s="10">
        <f t="array" ref="G501">PERCENTILE(IF(ISERROR(F501:F5500)=FALSE,F501:F5500),CycleTimePercentile)</f>
        <v>0</v>
      </c>
      <c r="H501" s="2" t="e">
        <f ca="1" xml:space="preserve"> IF(OR(Calculations!C501 = "",Calculations!C501 = WorkTypeString),  Calculations!K501, NA())</f>
        <v>#N/A</v>
      </c>
      <c r="I501" s="2" t="e">
        <f xml:space="preserve"> IF(Calculations!C501 = DefectTypeString,  Calculations!K501, NA())</f>
        <v>#N/A</v>
      </c>
    </row>
    <row r="502" spans="1:9" x14ac:dyDescent="0.25">
      <c r="A502" s="8" t="str">
        <f>Calculations!A502</f>
        <v/>
      </c>
      <c r="B502" s="2" t="str">
        <f t="shared" si="12"/>
        <v/>
      </c>
      <c r="C502" s="10" t="str">
        <f>IFERROR(Calculations!J502,"")</f>
        <v/>
      </c>
      <c r="D502" s="10" t="str">
        <f xml:space="preserve"> IF(OR(Calculations!C502 = "",Calculations!C502 = WorkTypeString),  IFERROR(Calculations!J502,""), NA())</f>
        <v/>
      </c>
      <c r="E502" s="10">
        <f t="array" ref="E502">PERCENTILE(IF(ISERROR(D502:D5501)=FALSE,D502:D5501),CycleTimePercentile)</f>
        <v>0</v>
      </c>
      <c r="F502" s="2" t="e">
        <f xml:space="preserve"> IF(Calculations!C502 = DefectTypeString,  IFERROR(Calculations!J502,""), NA())</f>
        <v>#N/A</v>
      </c>
      <c r="G502" s="10">
        <f t="array" ref="G502">PERCENTILE(IF(ISERROR(F502:F5501)=FALSE,F502:F5501),CycleTimePercentile)</f>
        <v>0</v>
      </c>
      <c r="H502" s="2" t="e">
        <f ca="1" xml:space="preserve"> IF(OR(Calculations!C502 = "",Calculations!C502 = WorkTypeString),  Calculations!K502, NA())</f>
        <v>#N/A</v>
      </c>
      <c r="I502" s="2" t="e">
        <f xml:space="preserve"> IF(Calculations!C502 = DefectTypeString,  Calculations!K502, NA())</f>
        <v>#N/A</v>
      </c>
    </row>
    <row r="503" spans="1:9" x14ac:dyDescent="0.25">
      <c r="A503" s="8" t="str">
        <f>Calculations!A503</f>
        <v/>
      </c>
      <c r="B503" s="2" t="str">
        <f t="shared" si="12"/>
        <v/>
      </c>
      <c r="C503" s="10" t="str">
        <f>IFERROR(Calculations!J503,"")</f>
        <v/>
      </c>
      <c r="D503" s="10" t="str">
        <f xml:space="preserve"> IF(OR(Calculations!C503 = "",Calculations!C503 = WorkTypeString),  IFERROR(Calculations!J503,""), NA())</f>
        <v/>
      </c>
      <c r="E503" s="10">
        <f t="array" ref="E503">PERCENTILE(IF(ISERROR(D503:D5502)=FALSE,D503:D5502),CycleTimePercentile)</f>
        <v>0</v>
      </c>
      <c r="F503" s="2" t="e">
        <f xml:space="preserve"> IF(Calculations!C503 = DefectTypeString,  IFERROR(Calculations!J503,""), NA())</f>
        <v>#N/A</v>
      </c>
      <c r="G503" s="10">
        <f t="array" ref="G503">PERCENTILE(IF(ISERROR(F503:F5502)=FALSE,F503:F5502),CycleTimePercentile)</f>
        <v>0</v>
      </c>
      <c r="H503" s="2" t="e">
        <f ca="1" xml:space="preserve"> IF(OR(Calculations!C503 = "",Calculations!C503 = WorkTypeString),  Calculations!K503, NA())</f>
        <v>#N/A</v>
      </c>
      <c r="I503" s="2" t="e">
        <f xml:space="preserve"> IF(Calculations!C503 = DefectTypeString,  Calculations!K503, NA())</f>
        <v>#N/A</v>
      </c>
    </row>
    <row r="504" spans="1:9" x14ac:dyDescent="0.25">
      <c r="A504" s="8" t="str">
        <f>Calculations!A504</f>
        <v/>
      </c>
      <c r="B504" s="2" t="str">
        <f t="shared" si="12"/>
        <v/>
      </c>
      <c r="C504" s="10" t="str">
        <f>IFERROR(Calculations!J504,"")</f>
        <v/>
      </c>
      <c r="D504" s="10" t="str">
        <f xml:space="preserve"> IF(OR(Calculations!C504 = "",Calculations!C504 = WorkTypeString),  IFERROR(Calculations!J504,""), NA())</f>
        <v/>
      </c>
      <c r="E504" s="10">
        <f t="array" ref="E504">PERCENTILE(IF(ISERROR(D504:D5503)=FALSE,D504:D5503),CycleTimePercentile)</f>
        <v>0</v>
      </c>
      <c r="F504" s="2" t="e">
        <f xml:space="preserve"> IF(Calculations!C504 = DefectTypeString,  IFERROR(Calculations!J504,""), NA())</f>
        <v>#N/A</v>
      </c>
      <c r="G504" s="10">
        <f t="array" ref="G504">PERCENTILE(IF(ISERROR(F504:F5503)=FALSE,F504:F5503),CycleTimePercentile)</f>
        <v>0</v>
      </c>
      <c r="H504" s="2" t="e">
        <f ca="1" xml:space="preserve"> IF(OR(Calculations!C504 = "",Calculations!C504 = WorkTypeString),  Calculations!K504, NA())</f>
        <v>#N/A</v>
      </c>
      <c r="I504" s="2" t="e">
        <f xml:space="preserve"> IF(Calculations!C504 = DefectTypeString,  Calculations!K504, NA())</f>
        <v>#N/A</v>
      </c>
    </row>
    <row r="505" spans="1:9" x14ac:dyDescent="0.25">
      <c r="A505" s="8" t="str">
        <f>Calculations!A505</f>
        <v/>
      </c>
      <c r="B505" s="2" t="str">
        <f t="shared" si="12"/>
        <v/>
      </c>
      <c r="C505" s="10" t="str">
        <f>IFERROR(Calculations!J505,"")</f>
        <v/>
      </c>
      <c r="D505" s="10" t="str">
        <f xml:space="preserve"> IF(OR(Calculations!C505 = "",Calculations!C505 = WorkTypeString),  IFERROR(Calculations!J505,""), NA())</f>
        <v/>
      </c>
      <c r="E505" s="10">
        <f t="array" ref="E505">PERCENTILE(IF(ISERROR(D505:D5504)=FALSE,D505:D5504),CycleTimePercentile)</f>
        <v>0</v>
      </c>
      <c r="F505" s="2" t="e">
        <f xml:space="preserve"> IF(Calculations!C505 = DefectTypeString,  IFERROR(Calculations!J505,""), NA())</f>
        <v>#N/A</v>
      </c>
      <c r="G505" s="10">
        <f t="array" ref="G505">PERCENTILE(IF(ISERROR(F505:F5504)=FALSE,F505:F5504),CycleTimePercentile)</f>
        <v>0</v>
      </c>
      <c r="H505" s="2" t="e">
        <f ca="1" xml:space="preserve"> IF(OR(Calculations!C505 = "",Calculations!C505 = WorkTypeString),  Calculations!K505, NA())</f>
        <v>#N/A</v>
      </c>
      <c r="I505" s="2" t="e">
        <f xml:space="preserve"> IF(Calculations!C505 = DefectTypeString,  Calculations!K505, NA())</f>
        <v>#N/A</v>
      </c>
    </row>
    <row r="506" spans="1:9" x14ac:dyDescent="0.25">
      <c r="A506" s="8" t="str">
        <f>Calculations!A506</f>
        <v/>
      </c>
      <c r="B506" s="2" t="str">
        <f t="shared" si="12"/>
        <v/>
      </c>
      <c r="C506" s="10" t="str">
        <f>IFERROR(Calculations!J506,"")</f>
        <v/>
      </c>
      <c r="D506" s="10" t="str">
        <f xml:space="preserve"> IF(OR(Calculations!C506 = "",Calculations!C506 = WorkTypeString),  IFERROR(Calculations!J506,""), NA())</f>
        <v/>
      </c>
      <c r="E506" s="10">
        <f t="array" ref="E506">PERCENTILE(IF(ISERROR(D506:D5505)=FALSE,D506:D5505),CycleTimePercentile)</f>
        <v>0</v>
      </c>
      <c r="F506" s="2" t="e">
        <f xml:space="preserve"> IF(Calculations!C506 = DefectTypeString,  IFERROR(Calculations!J506,""), NA())</f>
        <v>#N/A</v>
      </c>
      <c r="G506" s="10">
        <f t="array" ref="G506">PERCENTILE(IF(ISERROR(F506:F5505)=FALSE,F506:F5505),CycleTimePercentile)</f>
        <v>0</v>
      </c>
      <c r="H506" s="2" t="e">
        <f ca="1" xml:space="preserve"> IF(OR(Calculations!C506 = "",Calculations!C506 = WorkTypeString),  Calculations!K506, NA())</f>
        <v>#N/A</v>
      </c>
      <c r="I506" s="2" t="e">
        <f xml:space="preserve"> IF(Calculations!C506 = DefectTypeString,  Calculations!K506, NA())</f>
        <v>#N/A</v>
      </c>
    </row>
    <row r="507" spans="1:9" x14ac:dyDescent="0.25">
      <c r="A507" s="8" t="str">
        <f>Calculations!A507</f>
        <v/>
      </c>
      <c r="B507" s="2" t="str">
        <f t="shared" si="12"/>
        <v/>
      </c>
      <c r="C507" s="10" t="str">
        <f>IFERROR(Calculations!J507,"")</f>
        <v/>
      </c>
      <c r="D507" s="10" t="str">
        <f xml:space="preserve"> IF(OR(Calculations!C507 = "",Calculations!C507 = WorkTypeString),  IFERROR(Calculations!J507,""), NA())</f>
        <v/>
      </c>
      <c r="E507" s="10">
        <f t="array" ref="E507">PERCENTILE(IF(ISERROR(D507:D5506)=FALSE,D507:D5506),CycleTimePercentile)</f>
        <v>0</v>
      </c>
      <c r="F507" s="2" t="e">
        <f xml:space="preserve"> IF(Calculations!C507 = DefectTypeString,  IFERROR(Calculations!J507,""), NA())</f>
        <v>#N/A</v>
      </c>
      <c r="G507" s="10">
        <f t="array" ref="G507">PERCENTILE(IF(ISERROR(F507:F5506)=FALSE,F507:F5506),CycleTimePercentile)</f>
        <v>0</v>
      </c>
      <c r="H507" s="2" t="e">
        <f ca="1" xml:space="preserve"> IF(OR(Calculations!C507 = "",Calculations!C507 = WorkTypeString),  Calculations!K507, NA())</f>
        <v>#N/A</v>
      </c>
      <c r="I507" s="2" t="e">
        <f xml:space="preserve"> IF(Calculations!C507 = DefectTypeString,  Calculations!K507, NA())</f>
        <v>#N/A</v>
      </c>
    </row>
    <row r="508" spans="1:9" x14ac:dyDescent="0.25">
      <c r="A508" s="8" t="str">
        <f>Calculations!A508</f>
        <v/>
      </c>
      <c r="B508" s="2" t="str">
        <f t="shared" si="12"/>
        <v/>
      </c>
      <c r="C508" s="10" t="str">
        <f>IFERROR(Calculations!J508,"")</f>
        <v/>
      </c>
      <c r="D508" s="10" t="str">
        <f xml:space="preserve"> IF(OR(Calculations!C508 = "",Calculations!C508 = WorkTypeString),  IFERROR(Calculations!J508,""), NA())</f>
        <v/>
      </c>
      <c r="E508" s="10">
        <f t="array" ref="E508">PERCENTILE(IF(ISERROR(D508:D5507)=FALSE,D508:D5507),CycleTimePercentile)</f>
        <v>0</v>
      </c>
      <c r="F508" s="2" t="e">
        <f xml:space="preserve"> IF(Calculations!C508 = DefectTypeString,  IFERROR(Calculations!J508,""), NA())</f>
        <v>#N/A</v>
      </c>
      <c r="G508" s="10">
        <f t="array" ref="G508">PERCENTILE(IF(ISERROR(F508:F5507)=FALSE,F508:F5507),CycleTimePercentile)</f>
        <v>0</v>
      </c>
      <c r="H508" s="2" t="e">
        <f ca="1" xml:space="preserve"> IF(OR(Calculations!C508 = "",Calculations!C508 = WorkTypeString),  Calculations!K508, NA())</f>
        <v>#N/A</v>
      </c>
      <c r="I508" s="2" t="e">
        <f xml:space="preserve"> IF(Calculations!C508 = DefectTypeString,  Calculations!K508, NA())</f>
        <v>#N/A</v>
      </c>
    </row>
    <row r="509" spans="1:9" x14ac:dyDescent="0.25">
      <c r="A509" s="8" t="str">
        <f>Calculations!A509</f>
        <v/>
      </c>
      <c r="B509" s="2" t="str">
        <f t="shared" si="12"/>
        <v/>
      </c>
      <c r="C509" s="10" t="str">
        <f>IFERROR(Calculations!J509,"")</f>
        <v/>
      </c>
      <c r="D509" s="10" t="str">
        <f xml:space="preserve"> IF(OR(Calculations!C509 = "",Calculations!C509 = WorkTypeString),  IFERROR(Calculations!J509,""), NA())</f>
        <v/>
      </c>
      <c r="E509" s="10">
        <f t="array" ref="E509">PERCENTILE(IF(ISERROR(D509:D5508)=FALSE,D509:D5508),CycleTimePercentile)</f>
        <v>0</v>
      </c>
      <c r="F509" s="2" t="e">
        <f xml:space="preserve"> IF(Calculations!C509 = DefectTypeString,  IFERROR(Calculations!J509,""), NA())</f>
        <v>#N/A</v>
      </c>
      <c r="G509" s="10">
        <f t="array" ref="G509">PERCENTILE(IF(ISERROR(F509:F5508)=FALSE,F509:F5508),CycleTimePercentile)</f>
        <v>0</v>
      </c>
      <c r="H509" s="2" t="e">
        <f ca="1" xml:space="preserve"> IF(OR(Calculations!C509 = "",Calculations!C509 = WorkTypeString),  Calculations!K509, NA())</f>
        <v>#N/A</v>
      </c>
      <c r="I509" s="2" t="e">
        <f xml:space="preserve"> IF(Calculations!C509 = DefectTypeString,  Calculations!K509, NA())</f>
        <v>#N/A</v>
      </c>
    </row>
    <row r="510" spans="1:9" x14ac:dyDescent="0.25">
      <c r="A510" s="8" t="str">
        <f>Calculations!A510</f>
        <v/>
      </c>
      <c r="B510" s="2" t="str">
        <f t="shared" si="12"/>
        <v/>
      </c>
      <c r="C510" s="10" t="str">
        <f>IFERROR(Calculations!J510,"")</f>
        <v/>
      </c>
      <c r="D510" s="10" t="str">
        <f xml:space="preserve"> IF(OR(Calculations!C510 = "",Calculations!C510 = WorkTypeString),  IFERROR(Calculations!J510,""), NA())</f>
        <v/>
      </c>
      <c r="E510" s="10">
        <f t="array" ref="E510">PERCENTILE(IF(ISERROR(D510:D5509)=FALSE,D510:D5509),CycleTimePercentile)</f>
        <v>0</v>
      </c>
      <c r="F510" s="2" t="e">
        <f xml:space="preserve"> IF(Calculations!C510 = DefectTypeString,  IFERROR(Calculations!J510,""), NA())</f>
        <v>#N/A</v>
      </c>
      <c r="G510" s="10">
        <f t="array" ref="G510">PERCENTILE(IF(ISERROR(F510:F5509)=FALSE,F510:F5509),CycleTimePercentile)</f>
        <v>0</v>
      </c>
      <c r="H510" s="2" t="e">
        <f ca="1" xml:space="preserve"> IF(OR(Calculations!C510 = "",Calculations!C510 = WorkTypeString),  Calculations!K510, NA())</f>
        <v>#N/A</v>
      </c>
      <c r="I510" s="2" t="e">
        <f xml:space="preserve"> IF(Calculations!C510 = DefectTypeString,  Calculations!K510, NA())</f>
        <v>#N/A</v>
      </c>
    </row>
    <row r="511" spans="1:9" x14ac:dyDescent="0.25">
      <c r="A511" s="8" t="str">
        <f>Calculations!A511</f>
        <v/>
      </c>
      <c r="B511" s="2" t="str">
        <f t="shared" si="12"/>
        <v/>
      </c>
      <c r="C511" s="10" t="str">
        <f>IFERROR(Calculations!J511,"")</f>
        <v/>
      </c>
      <c r="D511" s="10" t="str">
        <f xml:space="preserve"> IF(OR(Calculations!C511 = "",Calculations!C511 = WorkTypeString),  IFERROR(Calculations!J511,""), NA())</f>
        <v/>
      </c>
      <c r="E511" s="10">
        <f t="array" ref="E511">PERCENTILE(IF(ISERROR(D511:D5510)=FALSE,D511:D5510),CycleTimePercentile)</f>
        <v>0</v>
      </c>
      <c r="F511" s="2" t="e">
        <f xml:space="preserve"> IF(Calculations!C511 = DefectTypeString,  IFERROR(Calculations!J511,""), NA())</f>
        <v>#N/A</v>
      </c>
      <c r="G511" s="10">
        <f t="array" ref="G511">PERCENTILE(IF(ISERROR(F511:F5510)=FALSE,F511:F5510),CycleTimePercentile)</f>
        <v>0</v>
      </c>
      <c r="H511" s="2" t="e">
        <f ca="1" xml:space="preserve"> IF(OR(Calculations!C511 = "",Calculations!C511 = WorkTypeString),  Calculations!K511, NA())</f>
        <v>#N/A</v>
      </c>
      <c r="I511" s="2" t="e">
        <f xml:space="preserve"> IF(Calculations!C511 = DefectTypeString,  Calculations!K511, NA())</f>
        <v>#N/A</v>
      </c>
    </row>
    <row r="512" spans="1:9" x14ac:dyDescent="0.25">
      <c r="A512" s="8" t="str">
        <f>Calculations!A512</f>
        <v/>
      </c>
      <c r="B512" s="2" t="str">
        <f t="shared" si="12"/>
        <v/>
      </c>
      <c r="C512" s="10" t="str">
        <f>IFERROR(Calculations!J512,"")</f>
        <v/>
      </c>
      <c r="D512" s="10" t="str">
        <f xml:space="preserve"> IF(OR(Calculations!C512 = "",Calculations!C512 = WorkTypeString),  IFERROR(Calculations!J512,""), NA())</f>
        <v/>
      </c>
      <c r="E512" s="10">
        <f t="array" ref="E512">PERCENTILE(IF(ISERROR(D512:D5511)=FALSE,D512:D5511),CycleTimePercentile)</f>
        <v>0</v>
      </c>
      <c r="F512" s="2" t="e">
        <f xml:space="preserve"> IF(Calculations!C512 = DefectTypeString,  IFERROR(Calculations!J512,""), NA())</f>
        <v>#N/A</v>
      </c>
      <c r="G512" s="10">
        <f t="array" ref="G512">PERCENTILE(IF(ISERROR(F512:F5511)=FALSE,F512:F5511),CycleTimePercentile)</f>
        <v>0</v>
      </c>
      <c r="H512" s="2" t="e">
        <f ca="1" xml:space="preserve"> IF(OR(Calculations!C512 = "",Calculations!C512 = WorkTypeString),  Calculations!K512, NA())</f>
        <v>#N/A</v>
      </c>
      <c r="I512" s="2" t="e">
        <f xml:space="preserve"> IF(Calculations!C512 = DefectTypeString,  Calculations!K512, NA())</f>
        <v>#N/A</v>
      </c>
    </row>
    <row r="513" spans="1:9" x14ac:dyDescent="0.25">
      <c r="A513" s="8" t="str">
        <f>Calculations!A513</f>
        <v/>
      </c>
      <c r="B513" s="2" t="str">
        <f t="shared" si="12"/>
        <v/>
      </c>
      <c r="C513" s="10" t="str">
        <f>IFERROR(Calculations!J513,"")</f>
        <v/>
      </c>
      <c r="D513" s="10" t="str">
        <f xml:space="preserve"> IF(OR(Calculations!C513 = "",Calculations!C513 = WorkTypeString),  IFERROR(Calculations!J513,""), NA())</f>
        <v/>
      </c>
      <c r="E513" s="10">
        <f t="array" ref="E513">PERCENTILE(IF(ISERROR(D513:D5512)=FALSE,D513:D5512),CycleTimePercentile)</f>
        <v>0</v>
      </c>
      <c r="F513" s="2" t="e">
        <f xml:space="preserve"> IF(Calculations!C513 = DefectTypeString,  IFERROR(Calculations!J513,""), NA())</f>
        <v>#N/A</v>
      </c>
      <c r="G513" s="10">
        <f t="array" ref="G513">PERCENTILE(IF(ISERROR(F513:F5512)=FALSE,F513:F5512),CycleTimePercentile)</f>
        <v>0</v>
      </c>
      <c r="H513" s="2" t="e">
        <f ca="1" xml:space="preserve"> IF(OR(Calculations!C513 = "",Calculations!C513 = WorkTypeString),  Calculations!K513, NA())</f>
        <v>#N/A</v>
      </c>
      <c r="I513" s="2" t="e">
        <f xml:space="preserve"> IF(Calculations!C513 = DefectTypeString,  Calculations!K513, NA())</f>
        <v>#N/A</v>
      </c>
    </row>
    <row r="514" spans="1:9" x14ac:dyDescent="0.25">
      <c r="A514" s="8" t="str">
        <f>Calculations!A514</f>
        <v/>
      </c>
      <c r="B514" s="2" t="str">
        <f t="shared" si="12"/>
        <v/>
      </c>
      <c r="C514" s="10" t="str">
        <f>IFERROR(Calculations!J514,"")</f>
        <v/>
      </c>
      <c r="D514" s="10" t="str">
        <f xml:space="preserve"> IF(OR(Calculations!C514 = "",Calculations!C514 = WorkTypeString),  IFERROR(Calculations!J514,""), NA())</f>
        <v/>
      </c>
      <c r="E514" s="10">
        <f t="array" ref="E514">PERCENTILE(IF(ISERROR(D514:D5513)=FALSE,D514:D5513),CycleTimePercentile)</f>
        <v>0</v>
      </c>
      <c r="F514" s="2" t="e">
        <f xml:space="preserve"> IF(Calculations!C514 = DefectTypeString,  IFERROR(Calculations!J514,""), NA())</f>
        <v>#N/A</v>
      </c>
      <c r="G514" s="10">
        <f t="array" ref="G514">PERCENTILE(IF(ISERROR(F514:F5513)=FALSE,F514:F5513),CycleTimePercentile)</f>
        <v>0</v>
      </c>
      <c r="H514" s="2" t="e">
        <f ca="1" xml:space="preserve"> IF(OR(Calculations!C514 = "",Calculations!C514 = WorkTypeString),  Calculations!K514, NA())</f>
        <v>#N/A</v>
      </c>
      <c r="I514" s="2" t="e">
        <f xml:space="preserve"> IF(Calculations!C514 = DefectTypeString,  Calculations!K514, NA())</f>
        <v>#N/A</v>
      </c>
    </row>
    <row r="515" spans="1:9" x14ac:dyDescent="0.25">
      <c r="A515" s="8" t="str">
        <f>Calculations!A515</f>
        <v/>
      </c>
      <c r="B515" s="2" t="str">
        <f t="shared" ref="B515:B578" si="13">IF(ISNUMBER(A515),YEAR(A515)&amp;"-"&amp;TEXT(MONTH(A515),"00")&amp;"-"&amp;TEXT(DAY(A515),"00")&amp;"-"&amp;TEXT(HOUR(A515),"00"),"")</f>
        <v/>
      </c>
      <c r="C515" s="10" t="str">
        <f>IFERROR(Calculations!J515,"")</f>
        <v/>
      </c>
      <c r="D515" s="10" t="str">
        <f xml:space="preserve"> IF(OR(Calculations!C515 = "",Calculations!C515 = WorkTypeString),  IFERROR(Calculations!J515,""), NA())</f>
        <v/>
      </c>
      <c r="E515" s="10">
        <f t="array" ref="E515">PERCENTILE(IF(ISERROR(D515:D5514)=FALSE,D515:D5514),CycleTimePercentile)</f>
        <v>0</v>
      </c>
      <c r="F515" s="2" t="e">
        <f xml:space="preserve"> IF(Calculations!C515 = DefectTypeString,  IFERROR(Calculations!J515,""), NA())</f>
        <v>#N/A</v>
      </c>
      <c r="G515" s="10">
        <f t="array" ref="G515">PERCENTILE(IF(ISERROR(F515:F5514)=FALSE,F515:F5514),CycleTimePercentile)</f>
        <v>0</v>
      </c>
      <c r="H515" s="2" t="e">
        <f ca="1" xml:space="preserve"> IF(OR(Calculations!C515 = "",Calculations!C515 = WorkTypeString),  Calculations!K515, NA())</f>
        <v>#N/A</v>
      </c>
      <c r="I515" s="2" t="e">
        <f xml:space="preserve"> IF(Calculations!C515 = DefectTypeString,  Calculations!K515, NA())</f>
        <v>#N/A</v>
      </c>
    </row>
    <row r="516" spans="1:9" x14ac:dyDescent="0.25">
      <c r="A516" s="8" t="str">
        <f>Calculations!A516</f>
        <v/>
      </c>
      <c r="B516" s="2" t="str">
        <f t="shared" si="13"/>
        <v/>
      </c>
      <c r="C516" s="10" t="str">
        <f>IFERROR(Calculations!J516,"")</f>
        <v/>
      </c>
      <c r="D516" s="10" t="str">
        <f xml:space="preserve"> IF(OR(Calculations!C516 = "",Calculations!C516 = WorkTypeString),  IFERROR(Calculations!J516,""), NA())</f>
        <v/>
      </c>
      <c r="E516" s="10">
        <f t="array" ref="E516">PERCENTILE(IF(ISERROR(D516:D5515)=FALSE,D516:D5515),CycleTimePercentile)</f>
        <v>0</v>
      </c>
      <c r="F516" s="2" t="e">
        <f xml:space="preserve"> IF(Calculations!C516 = DefectTypeString,  IFERROR(Calculations!J516,""), NA())</f>
        <v>#N/A</v>
      </c>
      <c r="G516" s="10">
        <f t="array" ref="G516">PERCENTILE(IF(ISERROR(F516:F5515)=FALSE,F516:F5515),CycleTimePercentile)</f>
        <v>0</v>
      </c>
      <c r="H516" s="2" t="e">
        <f ca="1" xml:space="preserve"> IF(OR(Calculations!C516 = "",Calculations!C516 = WorkTypeString),  Calculations!K516, NA())</f>
        <v>#N/A</v>
      </c>
      <c r="I516" s="2" t="e">
        <f xml:space="preserve"> IF(Calculations!C516 = DefectTypeString,  Calculations!K516, NA())</f>
        <v>#N/A</v>
      </c>
    </row>
    <row r="517" spans="1:9" x14ac:dyDescent="0.25">
      <c r="A517" s="8" t="str">
        <f>Calculations!A517</f>
        <v/>
      </c>
      <c r="B517" s="2" t="str">
        <f t="shared" si="13"/>
        <v/>
      </c>
      <c r="C517" s="10" t="str">
        <f>IFERROR(Calculations!J517,"")</f>
        <v/>
      </c>
      <c r="D517" s="10" t="str">
        <f xml:space="preserve"> IF(OR(Calculations!C517 = "",Calculations!C517 = WorkTypeString),  IFERROR(Calculations!J517,""), NA())</f>
        <v/>
      </c>
      <c r="E517" s="10">
        <f t="array" ref="E517">PERCENTILE(IF(ISERROR(D517:D5516)=FALSE,D517:D5516),CycleTimePercentile)</f>
        <v>0</v>
      </c>
      <c r="F517" s="2" t="e">
        <f xml:space="preserve"> IF(Calculations!C517 = DefectTypeString,  IFERROR(Calculations!J517,""), NA())</f>
        <v>#N/A</v>
      </c>
      <c r="G517" s="10">
        <f t="array" ref="G517">PERCENTILE(IF(ISERROR(F517:F5516)=FALSE,F517:F5516),CycleTimePercentile)</f>
        <v>0</v>
      </c>
      <c r="H517" s="2" t="e">
        <f ca="1" xml:space="preserve"> IF(OR(Calculations!C517 = "",Calculations!C517 = WorkTypeString),  Calculations!K517, NA())</f>
        <v>#N/A</v>
      </c>
      <c r="I517" s="2" t="e">
        <f xml:space="preserve"> IF(Calculations!C517 = DefectTypeString,  Calculations!K517, NA())</f>
        <v>#N/A</v>
      </c>
    </row>
    <row r="518" spans="1:9" x14ac:dyDescent="0.25">
      <c r="A518" s="8" t="str">
        <f>Calculations!A518</f>
        <v/>
      </c>
      <c r="B518" s="2" t="str">
        <f t="shared" si="13"/>
        <v/>
      </c>
      <c r="C518" s="10" t="str">
        <f>IFERROR(Calculations!J518,"")</f>
        <v/>
      </c>
      <c r="D518" s="10" t="str">
        <f xml:space="preserve"> IF(OR(Calculations!C518 = "",Calculations!C518 = WorkTypeString),  IFERROR(Calculations!J518,""), NA())</f>
        <v/>
      </c>
      <c r="E518" s="10">
        <f t="array" ref="E518">PERCENTILE(IF(ISERROR(D518:D5517)=FALSE,D518:D5517),CycleTimePercentile)</f>
        <v>0</v>
      </c>
      <c r="F518" s="2" t="e">
        <f xml:space="preserve"> IF(Calculations!C518 = DefectTypeString,  IFERROR(Calculations!J518,""), NA())</f>
        <v>#N/A</v>
      </c>
      <c r="G518" s="10">
        <f t="array" ref="G518">PERCENTILE(IF(ISERROR(F518:F5517)=FALSE,F518:F5517),CycleTimePercentile)</f>
        <v>0</v>
      </c>
      <c r="H518" s="2" t="e">
        <f ca="1" xml:space="preserve"> IF(OR(Calculations!C518 = "",Calculations!C518 = WorkTypeString),  Calculations!K518, NA())</f>
        <v>#N/A</v>
      </c>
      <c r="I518" s="2" t="e">
        <f xml:space="preserve"> IF(Calculations!C518 = DefectTypeString,  Calculations!K518, NA())</f>
        <v>#N/A</v>
      </c>
    </row>
    <row r="519" spans="1:9" x14ac:dyDescent="0.25">
      <c r="A519" s="8" t="str">
        <f>Calculations!A519</f>
        <v/>
      </c>
      <c r="B519" s="2" t="str">
        <f t="shared" si="13"/>
        <v/>
      </c>
      <c r="C519" s="10" t="str">
        <f>IFERROR(Calculations!J519,"")</f>
        <v/>
      </c>
      <c r="D519" s="10" t="str">
        <f xml:space="preserve"> IF(OR(Calculations!C519 = "",Calculations!C519 = WorkTypeString),  IFERROR(Calculations!J519,""), NA())</f>
        <v/>
      </c>
      <c r="E519" s="10">
        <f t="array" ref="E519">PERCENTILE(IF(ISERROR(D519:D5518)=FALSE,D519:D5518),CycleTimePercentile)</f>
        <v>0</v>
      </c>
      <c r="F519" s="2" t="e">
        <f xml:space="preserve"> IF(Calculations!C519 = DefectTypeString,  IFERROR(Calculations!J519,""), NA())</f>
        <v>#N/A</v>
      </c>
      <c r="G519" s="10">
        <f t="array" ref="G519">PERCENTILE(IF(ISERROR(F519:F5518)=FALSE,F519:F5518),CycleTimePercentile)</f>
        <v>0</v>
      </c>
      <c r="H519" s="2" t="e">
        <f ca="1" xml:space="preserve"> IF(OR(Calculations!C519 = "",Calculations!C519 = WorkTypeString),  Calculations!K519, NA())</f>
        <v>#N/A</v>
      </c>
      <c r="I519" s="2" t="e">
        <f xml:space="preserve"> IF(Calculations!C519 = DefectTypeString,  Calculations!K519, NA())</f>
        <v>#N/A</v>
      </c>
    </row>
    <row r="520" spans="1:9" x14ac:dyDescent="0.25">
      <c r="A520" s="8" t="str">
        <f>Calculations!A520</f>
        <v/>
      </c>
      <c r="B520" s="2" t="str">
        <f t="shared" si="13"/>
        <v/>
      </c>
      <c r="C520" s="10" t="str">
        <f>IFERROR(Calculations!J520,"")</f>
        <v/>
      </c>
      <c r="D520" s="10" t="str">
        <f xml:space="preserve"> IF(OR(Calculations!C520 = "",Calculations!C520 = WorkTypeString),  IFERROR(Calculations!J520,""), NA())</f>
        <v/>
      </c>
      <c r="E520" s="10">
        <f t="array" ref="E520">PERCENTILE(IF(ISERROR(D520:D5519)=FALSE,D520:D5519),CycleTimePercentile)</f>
        <v>0</v>
      </c>
      <c r="F520" s="2" t="e">
        <f xml:space="preserve"> IF(Calculations!C520 = DefectTypeString,  IFERROR(Calculations!J520,""), NA())</f>
        <v>#N/A</v>
      </c>
      <c r="G520" s="10">
        <f t="array" ref="G520">PERCENTILE(IF(ISERROR(F520:F5519)=FALSE,F520:F5519),CycleTimePercentile)</f>
        <v>0</v>
      </c>
      <c r="H520" s="2" t="e">
        <f ca="1" xml:space="preserve"> IF(OR(Calculations!C520 = "",Calculations!C520 = WorkTypeString),  Calculations!K520, NA())</f>
        <v>#N/A</v>
      </c>
      <c r="I520" s="2" t="e">
        <f xml:space="preserve"> IF(Calculations!C520 = DefectTypeString,  Calculations!K520, NA())</f>
        <v>#N/A</v>
      </c>
    </row>
    <row r="521" spans="1:9" x14ac:dyDescent="0.25">
      <c r="A521" s="8" t="str">
        <f>Calculations!A521</f>
        <v/>
      </c>
      <c r="B521" s="2" t="str">
        <f t="shared" si="13"/>
        <v/>
      </c>
      <c r="C521" s="10" t="str">
        <f>IFERROR(Calculations!J521,"")</f>
        <v/>
      </c>
      <c r="D521" s="10" t="str">
        <f xml:space="preserve"> IF(OR(Calculations!C521 = "",Calculations!C521 = WorkTypeString),  IFERROR(Calculations!J521,""), NA())</f>
        <v/>
      </c>
      <c r="E521" s="10">
        <f t="array" ref="E521">PERCENTILE(IF(ISERROR(D521:D5520)=FALSE,D521:D5520),CycleTimePercentile)</f>
        <v>0</v>
      </c>
      <c r="F521" s="2" t="e">
        <f xml:space="preserve"> IF(Calculations!C521 = DefectTypeString,  IFERROR(Calculations!J521,""), NA())</f>
        <v>#N/A</v>
      </c>
      <c r="G521" s="10">
        <f t="array" ref="G521">PERCENTILE(IF(ISERROR(F521:F5520)=FALSE,F521:F5520),CycleTimePercentile)</f>
        <v>0</v>
      </c>
      <c r="H521" s="2" t="e">
        <f ca="1" xml:space="preserve"> IF(OR(Calculations!C521 = "",Calculations!C521 = WorkTypeString),  Calculations!K521, NA())</f>
        <v>#N/A</v>
      </c>
      <c r="I521" s="2" t="e">
        <f xml:space="preserve"> IF(Calculations!C521 = DefectTypeString,  Calculations!K521, NA())</f>
        <v>#N/A</v>
      </c>
    </row>
    <row r="522" spans="1:9" x14ac:dyDescent="0.25">
      <c r="A522" s="8" t="str">
        <f>Calculations!A522</f>
        <v/>
      </c>
      <c r="B522" s="2" t="str">
        <f t="shared" si="13"/>
        <v/>
      </c>
      <c r="C522" s="10" t="str">
        <f>IFERROR(Calculations!J522,"")</f>
        <v/>
      </c>
      <c r="D522" s="10" t="str">
        <f xml:space="preserve"> IF(OR(Calculations!C522 = "",Calculations!C522 = WorkTypeString),  IFERROR(Calculations!J522,""), NA())</f>
        <v/>
      </c>
      <c r="E522" s="10">
        <f t="array" ref="E522">PERCENTILE(IF(ISERROR(D522:D5521)=FALSE,D522:D5521),CycleTimePercentile)</f>
        <v>0</v>
      </c>
      <c r="F522" s="2" t="e">
        <f xml:space="preserve"> IF(Calculations!C522 = DefectTypeString,  IFERROR(Calculations!J522,""), NA())</f>
        <v>#N/A</v>
      </c>
      <c r="G522" s="10">
        <f t="array" ref="G522">PERCENTILE(IF(ISERROR(F522:F5521)=FALSE,F522:F5521),CycleTimePercentile)</f>
        <v>0</v>
      </c>
      <c r="H522" s="2" t="e">
        <f ca="1" xml:space="preserve"> IF(OR(Calculations!C522 = "",Calculations!C522 = WorkTypeString),  Calculations!K522, NA())</f>
        <v>#N/A</v>
      </c>
      <c r="I522" s="2" t="e">
        <f xml:space="preserve"> IF(Calculations!C522 = DefectTypeString,  Calculations!K522, NA())</f>
        <v>#N/A</v>
      </c>
    </row>
    <row r="523" spans="1:9" x14ac:dyDescent="0.25">
      <c r="A523" s="8" t="str">
        <f>Calculations!A523</f>
        <v/>
      </c>
      <c r="B523" s="2" t="str">
        <f t="shared" si="13"/>
        <v/>
      </c>
      <c r="C523" s="10" t="str">
        <f>IFERROR(Calculations!J523,"")</f>
        <v/>
      </c>
      <c r="D523" s="10" t="str">
        <f xml:space="preserve"> IF(OR(Calculations!C523 = "",Calculations!C523 = WorkTypeString),  IFERROR(Calculations!J523,""), NA())</f>
        <v/>
      </c>
      <c r="E523" s="10">
        <f t="array" ref="E523">PERCENTILE(IF(ISERROR(D523:D5522)=FALSE,D523:D5522),CycleTimePercentile)</f>
        <v>0</v>
      </c>
      <c r="F523" s="2" t="e">
        <f xml:space="preserve"> IF(Calculations!C523 = DefectTypeString,  IFERROR(Calculations!J523,""), NA())</f>
        <v>#N/A</v>
      </c>
      <c r="G523" s="10">
        <f t="array" ref="G523">PERCENTILE(IF(ISERROR(F523:F5522)=FALSE,F523:F5522),CycleTimePercentile)</f>
        <v>0</v>
      </c>
      <c r="H523" s="2" t="e">
        <f ca="1" xml:space="preserve"> IF(OR(Calculations!C523 = "",Calculations!C523 = WorkTypeString),  Calculations!K523, NA())</f>
        <v>#N/A</v>
      </c>
      <c r="I523" s="2" t="e">
        <f xml:space="preserve"> IF(Calculations!C523 = DefectTypeString,  Calculations!K523, NA())</f>
        <v>#N/A</v>
      </c>
    </row>
    <row r="524" spans="1:9" x14ac:dyDescent="0.25">
      <c r="A524" s="8" t="str">
        <f>Calculations!A524</f>
        <v/>
      </c>
      <c r="B524" s="2" t="str">
        <f t="shared" si="13"/>
        <v/>
      </c>
      <c r="C524" s="10" t="str">
        <f>IFERROR(Calculations!J524,"")</f>
        <v/>
      </c>
      <c r="D524" s="10" t="str">
        <f xml:space="preserve"> IF(OR(Calculations!C524 = "",Calculations!C524 = WorkTypeString),  IFERROR(Calculations!J524,""), NA())</f>
        <v/>
      </c>
      <c r="E524" s="10">
        <f t="array" ref="E524">PERCENTILE(IF(ISERROR(D524:D5523)=FALSE,D524:D5523),CycleTimePercentile)</f>
        <v>0</v>
      </c>
      <c r="F524" s="2" t="e">
        <f xml:space="preserve"> IF(Calculations!C524 = DefectTypeString,  IFERROR(Calculations!J524,""), NA())</f>
        <v>#N/A</v>
      </c>
      <c r="G524" s="10">
        <f t="array" ref="G524">PERCENTILE(IF(ISERROR(F524:F5523)=FALSE,F524:F5523),CycleTimePercentile)</f>
        <v>0</v>
      </c>
      <c r="H524" s="2" t="e">
        <f ca="1" xml:space="preserve"> IF(OR(Calculations!C524 = "",Calculations!C524 = WorkTypeString),  Calculations!K524, NA())</f>
        <v>#N/A</v>
      </c>
      <c r="I524" s="2" t="e">
        <f xml:space="preserve"> IF(Calculations!C524 = DefectTypeString,  Calculations!K524, NA())</f>
        <v>#N/A</v>
      </c>
    </row>
    <row r="525" spans="1:9" x14ac:dyDescent="0.25">
      <c r="A525" s="8" t="str">
        <f>Calculations!A525</f>
        <v/>
      </c>
      <c r="B525" s="2" t="str">
        <f t="shared" si="13"/>
        <v/>
      </c>
      <c r="C525" s="10" t="str">
        <f>IFERROR(Calculations!J525,"")</f>
        <v/>
      </c>
      <c r="D525" s="10" t="str">
        <f xml:space="preserve"> IF(OR(Calculations!C525 = "",Calculations!C525 = WorkTypeString),  IFERROR(Calculations!J525,""), NA())</f>
        <v/>
      </c>
      <c r="E525" s="10">
        <f t="array" ref="E525">PERCENTILE(IF(ISERROR(D525:D5524)=FALSE,D525:D5524),CycleTimePercentile)</f>
        <v>0</v>
      </c>
      <c r="F525" s="2" t="e">
        <f xml:space="preserve"> IF(Calculations!C525 = DefectTypeString,  IFERROR(Calculations!J525,""), NA())</f>
        <v>#N/A</v>
      </c>
      <c r="G525" s="10">
        <f t="array" ref="G525">PERCENTILE(IF(ISERROR(F525:F5524)=FALSE,F525:F5524),CycleTimePercentile)</f>
        <v>0</v>
      </c>
      <c r="H525" s="2" t="e">
        <f ca="1" xml:space="preserve"> IF(OR(Calculations!C525 = "",Calculations!C525 = WorkTypeString),  Calculations!K525, NA())</f>
        <v>#N/A</v>
      </c>
      <c r="I525" s="2" t="e">
        <f xml:space="preserve"> IF(Calculations!C525 = DefectTypeString,  Calculations!K525, NA())</f>
        <v>#N/A</v>
      </c>
    </row>
    <row r="526" spans="1:9" x14ac:dyDescent="0.25">
      <c r="A526" s="8" t="str">
        <f>Calculations!A526</f>
        <v/>
      </c>
      <c r="B526" s="2" t="str">
        <f t="shared" si="13"/>
        <v/>
      </c>
      <c r="C526" s="10" t="str">
        <f>IFERROR(Calculations!J526,"")</f>
        <v/>
      </c>
      <c r="D526" s="10" t="str">
        <f xml:space="preserve"> IF(OR(Calculations!C526 = "",Calculations!C526 = WorkTypeString),  IFERROR(Calculations!J526,""), NA())</f>
        <v/>
      </c>
      <c r="E526" s="10">
        <f t="array" ref="E526">PERCENTILE(IF(ISERROR(D526:D5525)=FALSE,D526:D5525),CycleTimePercentile)</f>
        <v>0</v>
      </c>
      <c r="F526" s="2" t="e">
        <f xml:space="preserve"> IF(Calculations!C526 = DefectTypeString,  IFERROR(Calculations!J526,""), NA())</f>
        <v>#N/A</v>
      </c>
      <c r="G526" s="10">
        <f t="array" ref="G526">PERCENTILE(IF(ISERROR(F526:F5525)=FALSE,F526:F5525),CycleTimePercentile)</f>
        <v>0</v>
      </c>
      <c r="H526" s="2" t="e">
        <f ca="1" xml:space="preserve"> IF(OR(Calculations!C526 = "",Calculations!C526 = WorkTypeString),  Calculations!K526, NA())</f>
        <v>#N/A</v>
      </c>
      <c r="I526" s="2" t="e">
        <f xml:space="preserve"> IF(Calculations!C526 = DefectTypeString,  Calculations!K526, NA())</f>
        <v>#N/A</v>
      </c>
    </row>
    <row r="527" spans="1:9" x14ac:dyDescent="0.25">
      <c r="A527" s="8" t="str">
        <f>Calculations!A527</f>
        <v/>
      </c>
      <c r="B527" s="2" t="str">
        <f t="shared" si="13"/>
        <v/>
      </c>
      <c r="C527" s="10" t="str">
        <f>IFERROR(Calculations!J527,"")</f>
        <v/>
      </c>
      <c r="D527" s="10" t="str">
        <f xml:space="preserve"> IF(OR(Calculations!C527 = "",Calculations!C527 = WorkTypeString),  IFERROR(Calculations!J527,""), NA())</f>
        <v/>
      </c>
      <c r="E527" s="10">
        <f t="array" ref="E527">PERCENTILE(IF(ISERROR(D527:D5526)=FALSE,D527:D5526),CycleTimePercentile)</f>
        <v>0</v>
      </c>
      <c r="F527" s="2" t="e">
        <f xml:space="preserve"> IF(Calculations!C527 = DefectTypeString,  IFERROR(Calculations!J527,""), NA())</f>
        <v>#N/A</v>
      </c>
      <c r="G527" s="10">
        <f t="array" ref="G527">PERCENTILE(IF(ISERROR(F527:F5526)=FALSE,F527:F5526),CycleTimePercentile)</f>
        <v>0</v>
      </c>
      <c r="H527" s="2" t="e">
        <f ca="1" xml:space="preserve"> IF(OR(Calculations!C527 = "",Calculations!C527 = WorkTypeString),  Calculations!K527, NA())</f>
        <v>#N/A</v>
      </c>
      <c r="I527" s="2" t="e">
        <f xml:space="preserve"> IF(Calculations!C527 = DefectTypeString,  Calculations!K527, NA())</f>
        <v>#N/A</v>
      </c>
    </row>
    <row r="528" spans="1:9" x14ac:dyDescent="0.25">
      <c r="A528" s="8" t="str">
        <f>Calculations!A528</f>
        <v/>
      </c>
      <c r="B528" s="2" t="str">
        <f t="shared" si="13"/>
        <v/>
      </c>
      <c r="C528" s="10" t="str">
        <f>IFERROR(Calculations!J528,"")</f>
        <v/>
      </c>
      <c r="D528" s="10" t="str">
        <f xml:space="preserve"> IF(OR(Calculations!C528 = "",Calculations!C528 = WorkTypeString),  IFERROR(Calculations!J528,""), NA())</f>
        <v/>
      </c>
      <c r="E528" s="10">
        <f t="array" ref="E528">PERCENTILE(IF(ISERROR(D528:D5527)=FALSE,D528:D5527),CycleTimePercentile)</f>
        <v>0</v>
      </c>
      <c r="F528" s="2" t="e">
        <f xml:space="preserve"> IF(Calculations!C528 = DefectTypeString,  IFERROR(Calculations!J528,""), NA())</f>
        <v>#N/A</v>
      </c>
      <c r="G528" s="10">
        <f t="array" ref="G528">PERCENTILE(IF(ISERROR(F528:F5527)=FALSE,F528:F5527),CycleTimePercentile)</f>
        <v>0</v>
      </c>
      <c r="H528" s="2" t="e">
        <f ca="1" xml:space="preserve"> IF(OR(Calculations!C528 = "",Calculations!C528 = WorkTypeString),  Calculations!K528, NA())</f>
        <v>#N/A</v>
      </c>
      <c r="I528" s="2" t="e">
        <f xml:space="preserve"> IF(Calculations!C528 = DefectTypeString,  Calculations!K528, NA())</f>
        <v>#N/A</v>
      </c>
    </row>
    <row r="529" spans="1:9" x14ac:dyDescent="0.25">
      <c r="A529" s="8" t="str">
        <f>Calculations!A529</f>
        <v/>
      </c>
      <c r="B529" s="2" t="str">
        <f t="shared" si="13"/>
        <v/>
      </c>
      <c r="C529" s="10" t="str">
        <f>IFERROR(Calculations!J529,"")</f>
        <v/>
      </c>
      <c r="D529" s="10" t="str">
        <f xml:space="preserve"> IF(OR(Calculations!C529 = "",Calculations!C529 = WorkTypeString),  IFERROR(Calculations!J529,""), NA())</f>
        <v/>
      </c>
      <c r="E529" s="10">
        <f t="array" ref="E529">PERCENTILE(IF(ISERROR(D529:D5528)=FALSE,D529:D5528),CycleTimePercentile)</f>
        <v>0</v>
      </c>
      <c r="F529" s="2" t="e">
        <f xml:space="preserve"> IF(Calculations!C529 = DefectTypeString,  IFERROR(Calculations!J529,""), NA())</f>
        <v>#N/A</v>
      </c>
      <c r="G529" s="10">
        <f t="array" ref="G529">PERCENTILE(IF(ISERROR(F529:F5528)=FALSE,F529:F5528),CycleTimePercentile)</f>
        <v>0</v>
      </c>
      <c r="H529" s="2" t="e">
        <f ca="1" xml:space="preserve"> IF(OR(Calculations!C529 = "",Calculations!C529 = WorkTypeString),  Calculations!K529, NA())</f>
        <v>#N/A</v>
      </c>
      <c r="I529" s="2" t="e">
        <f xml:space="preserve"> IF(Calculations!C529 = DefectTypeString,  Calculations!K529, NA())</f>
        <v>#N/A</v>
      </c>
    </row>
    <row r="530" spans="1:9" x14ac:dyDescent="0.25">
      <c r="A530" s="8" t="str">
        <f>Calculations!A530</f>
        <v/>
      </c>
      <c r="B530" s="2" t="str">
        <f t="shared" si="13"/>
        <v/>
      </c>
      <c r="C530" s="10" t="str">
        <f>IFERROR(Calculations!J530,"")</f>
        <v/>
      </c>
      <c r="D530" s="10" t="str">
        <f xml:space="preserve"> IF(OR(Calculations!C530 = "",Calculations!C530 = WorkTypeString),  IFERROR(Calculations!J530,""), NA())</f>
        <v/>
      </c>
      <c r="E530" s="10">
        <f t="array" ref="E530">PERCENTILE(IF(ISERROR(D530:D5529)=FALSE,D530:D5529),CycleTimePercentile)</f>
        <v>0</v>
      </c>
      <c r="F530" s="2" t="e">
        <f xml:space="preserve"> IF(Calculations!C530 = DefectTypeString,  IFERROR(Calculations!J530,""), NA())</f>
        <v>#N/A</v>
      </c>
      <c r="G530" s="10">
        <f t="array" ref="G530">PERCENTILE(IF(ISERROR(F530:F5529)=FALSE,F530:F5529),CycleTimePercentile)</f>
        <v>0</v>
      </c>
      <c r="H530" s="2" t="e">
        <f ca="1" xml:space="preserve"> IF(OR(Calculations!C530 = "",Calculations!C530 = WorkTypeString),  Calculations!K530, NA())</f>
        <v>#N/A</v>
      </c>
      <c r="I530" s="2" t="e">
        <f xml:space="preserve"> IF(Calculations!C530 = DefectTypeString,  Calculations!K530, NA())</f>
        <v>#N/A</v>
      </c>
    </row>
    <row r="531" spans="1:9" x14ac:dyDescent="0.25">
      <c r="A531" s="8" t="str">
        <f>Calculations!A531</f>
        <v/>
      </c>
      <c r="B531" s="2" t="str">
        <f t="shared" si="13"/>
        <v/>
      </c>
      <c r="C531" s="10" t="str">
        <f>IFERROR(Calculations!J531,"")</f>
        <v/>
      </c>
      <c r="D531" s="10" t="str">
        <f xml:space="preserve"> IF(OR(Calculations!C531 = "",Calculations!C531 = WorkTypeString),  IFERROR(Calculations!J531,""), NA())</f>
        <v/>
      </c>
      <c r="E531" s="10">
        <f t="array" ref="E531">PERCENTILE(IF(ISERROR(D531:D5530)=FALSE,D531:D5530),CycleTimePercentile)</f>
        <v>0</v>
      </c>
      <c r="F531" s="2" t="e">
        <f xml:space="preserve"> IF(Calculations!C531 = DefectTypeString,  IFERROR(Calculations!J531,""), NA())</f>
        <v>#N/A</v>
      </c>
      <c r="G531" s="10">
        <f t="array" ref="G531">PERCENTILE(IF(ISERROR(F531:F5530)=FALSE,F531:F5530),CycleTimePercentile)</f>
        <v>0</v>
      </c>
      <c r="H531" s="2" t="e">
        <f ca="1" xml:space="preserve"> IF(OR(Calculations!C531 = "",Calculations!C531 = WorkTypeString),  Calculations!K531, NA())</f>
        <v>#N/A</v>
      </c>
      <c r="I531" s="2" t="e">
        <f xml:space="preserve"> IF(Calculations!C531 = DefectTypeString,  Calculations!K531, NA())</f>
        <v>#N/A</v>
      </c>
    </row>
    <row r="532" spans="1:9" x14ac:dyDescent="0.25">
      <c r="A532" s="8" t="str">
        <f>Calculations!A532</f>
        <v/>
      </c>
      <c r="B532" s="2" t="str">
        <f t="shared" si="13"/>
        <v/>
      </c>
      <c r="C532" s="10" t="str">
        <f>IFERROR(Calculations!J532,"")</f>
        <v/>
      </c>
      <c r="D532" s="10" t="str">
        <f xml:space="preserve"> IF(OR(Calculations!C532 = "",Calculations!C532 = WorkTypeString),  IFERROR(Calculations!J532,""), NA())</f>
        <v/>
      </c>
      <c r="E532" s="10">
        <f t="array" ref="E532">PERCENTILE(IF(ISERROR(D532:D5531)=FALSE,D532:D5531),CycleTimePercentile)</f>
        <v>0</v>
      </c>
      <c r="F532" s="2" t="e">
        <f xml:space="preserve"> IF(Calculations!C532 = DefectTypeString,  IFERROR(Calculations!J532,""), NA())</f>
        <v>#N/A</v>
      </c>
      <c r="G532" s="10">
        <f t="array" ref="G532">PERCENTILE(IF(ISERROR(F532:F5531)=FALSE,F532:F5531),CycleTimePercentile)</f>
        <v>0</v>
      </c>
      <c r="H532" s="2" t="e">
        <f ca="1" xml:space="preserve"> IF(OR(Calculations!C532 = "",Calculations!C532 = WorkTypeString),  Calculations!K532, NA())</f>
        <v>#N/A</v>
      </c>
      <c r="I532" s="2" t="e">
        <f xml:space="preserve"> IF(Calculations!C532 = DefectTypeString,  Calculations!K532, NA())</f>
        <v>#N/A</v>
      </c>
    </row>
    <row r="533" spans="1:9" x14ac:dyDescent="0.25">
      <c r="A533" s="8" t="str">
        <f>Calculations!A533</f>
        <v/>
      </c>
      <c r="B533" s="2" t="str">
        <f t="shared" si="13"/>
        <v/>
      </c>
      <c r="C533" s="10" t="str">
        <f>IFERROR(Calculations!J533,"")</f>
        <v/>
      </c>
      <c r="D533" s="10" t="str">
        <f xml:space="preserve"> IF(OR(Calculations!C533 = "",Calculations!C533 = WorkTypeString),  IFERROR(Calculations!J533,""), NA())</f>
        <v/>
      </c>
      <c r="E533" s="10">
        <f t="array" ref="E533">PERCENTILE(IF(ISERROR(D533:D5532)=FALSE,D533:D5532),CycleTimePercentile)</f>
        <v>0</v>
      </c>
      <c r="F533" s="2" t="e">
        <f xml:space="preserve"> IF(Calculations!C533 = DefectTypeString,  IFERROR(Calculations!J533,""), NA())</f>
        <v>#N/A</v>
      </c>
      <c r="G533" s="10">
        <f t="array" ref="G533">PERCENTILE(IF(ISERROR(F533:F5532)=FALSE,F533:F5532),CycleTimePercentile)</f>
        <v>0</v>
      </c>
      <c r="H533" s="2" t="e">
        <f ca="1" xml:space="preserve"> IF(OR(Calculations!C533 = "",Calculations!C533 = WorkTypeString),  Calculations!K533, NA())</f>
        <v>#N/A</v>
      </c>
      <c r="I533" s="2" t="e">
        <f xml:space="preserve"> IF(Calculations!C533 = DefectTypeString,  Calculations!K533, NA())</f>
        <v>#N/A</v>
      </c>
    </row>
    <row r="534" spans="1:9" x14ac:dyDescent="0.25">
      <c r="A534" s="8" t="str">
        <f>Calculations!A534</f>
        <v/>
      </c>
      <c r="B534" s="2" t="str">
        <f t="shared" si="13"/>
        <v/>
      </c>
      <c r="C534" s="10" t="str">
        <f>IFERROR(Calculations!J534,"")</f>
        <v/>
      </c>
      <c r="D534" s="10" t="str">
        <f xml:space="preserve"> IF(OR(Calculations!C534 = "",Calculations!C534 = WorkTypeString),  IFERROR(Calculations!J534,""), NA())</f>
        <v/>
      </c>
      <c r="E534" s="10">
        <f t="array" ref="E534">PERCENTILE(IF(ISERROR(D534:D5533)=FALSE,D534:D5533),CycleTimePercentile)</f>
        <v>0</v>
      </c>
      <c r="F534" s="2" t="e">
        <f xml:space="preserve"> IF(Calculations!C534 = DefectTypeString,  IFERROR(Calculations!J534,""), NA())</f>
        <v>#N/A</v>
      </c>
      <c r="G534" s="10">
        <f t="array" ref="G534">PERCENTILE(IF(ISERROR(F534:F5533)=FALSE,F534:F5533),CycleTimePercentile)</f>
        <v>0</v>
      </c>
      <c r="H534" s="2" t="e">
        <f ca="1" xml:space="preserve"> IF(OR(Calculations!C534 = "",Calculations!C534 = WorkTypeString),  Calculations!K534, NA())</f>
        <v>#N/A</v>
      </c>
      <c r="I534" s="2" t="e">
        <f xml:space="preserve"> IF(Calculations!C534 = DefectTypeString,  Calculations!K534, NA())</f>
        <v>#N/A</v>
      </c>
    </row>
    <row r="535" spans="1:9" x14ac:dyDescent="0.25">
      <c r="A535" s="8" t="str">
        <f>Calculations!A535</f>
        <v/>
      </c>
      <c r="B535" s="2" t="str">
        <f t="shared" si="13"/>
        <v/>
      </c>
      <c r="C535" s="10" t="str">
        <f>IFERROR(Calculations!J535,"")</f>
        <v/>
      </c>
      <c r="D535" s="10" t="str">
        <f xml:space="preserve"> IF(OR(Calculations!C535 = "",Calculations!C535 = WorkTypeString),  IFERROR(Calculations!J535,""), NA())</f>
        <v/>
      </c>
      <c r="E535" s="10">
        <f t="array" ref="E535">PERCENTILE(IF(ISERROR(D535:D5534)=FALSE,D535:D5534),CycleTimePercentile)</f>
        <v>0</v>
      </c>
      <c r="F535" s="2" t="e">
        <f xml:space="preserve"> IF(Calculations!C535 = DefectTypeString,  IFERROR(Calculations!J535,""), NA())</f>
        <v>#N/A</v>
      </c>
      <c r="G535" s="10">
        <f t="array" ref="G535">PERCENTILE(IF(ISERROR(F535:F5534)=FALSE,F535:F5534),CycleTimePercentile)</f>
        <v>0</v>
      </c>
      <c r="H535" s="2" t="e">
        <f ca="1" xml:space="preserve"> IF(OR(Calculations!C535 = "",Calculations!C535 = WorkTypeString),  Calculations!K535, NA())</f>
        <v>#N/A</v>
      </c>
      <c r="I535" s="2" t="e">
        <f xml:space="preserve"> IF(Calculations!C535 = DefectTypeString,  Calculations!K535, NA())</f>
        <v>#N/A</v>
      </c>
    </row>
    <row r="536" spans="1:9" x14ac:dyDescent="0.25">
      <c r="A536" s="8" t="str">
        <f>Calculations!A536</f>
        <v/>
      </c>
      <c r="B536" s="2" t="str">
        <f t="shared" si="13"/>
        <v/>
      </c>
      <c r="C536" s="10" t="str">
        <f>IFERROR(Calculations!J536,"")</f>
        <v/>
      </c>
      <c r="D536" s="10" t="str">
        <f xml:space="preserve"> IF(OR(Calculations!C536 = "",Calculations!C536 = WorkTypeString),  IFERROR(Calculations!J536,""), NA())</f>
        <v/>
      </c>
      <c r="E536" s="10">
        <f t="array" ref="E536">PERCENTILE(IF(ISERROR(D536:D5535)=FALSE,D536:D5535),CycleTimePercentile)</f>
        <v>0</v>
      </c>
      <c r="F536" s="2" t="e">
        <f xml:space="preserve"> IF(Calculations!C536 = DefectTypeString,  IFERROR(Calculations!J536,""), NA())</f>
        <v>#N/A</v>
      </c>
      <c r="G536" s="10">
        <f t="array" ref="G536">PERCENTILE(IF(ISERROR(F536:F5535)=FALSE,F536:F5535),CycleTimePercentile)</f>
        <v>0</v>
      </c>
      <c r="H536" s="2" t="e">
        <f ca="1" xml:space="preserve"> IF(OR(Calculations!C536 = "",Calculations!C536 = WorkTypeString),  Calculations!K536, NA())</f>
        <v>#N/A</v>
      </c>
      <c r="I536" s="2" t="e">
        <f xml:space="preserve"> IF(Calculations!C536 = DefectTypeString,  Calculations!K536, NA())</f>
        <v>#N/A</v>
      </c>
    </row>
    <row r="537" spans="1:9" x14ac:dyDescent="0.25">
      <c r="A537" s="8" t="str">
        <f>Calculations!A537</f>
        <v/>
      </c>
      <c r="B537" s="2" t="str">
        <f t="shared" si="13"/>
        <v/>
      </c>
      <c r="C537" s="10" t="str">
        <f>IFERROR(Calculations!J537,"")</f>
        <v/>
      </c>
      <c r="D537" s="10" t="str">
        <f xml:space="preserve"> IF(OR(Calculations!C537 = "",Calculations!C537 = WorkTypeString),  IFERROR(Calculations!J537,""), NA())</f>
        <v/>
      </c>
      <c r="E537" s="10">
        <f t="array" ref="E537">PERCENTILE(IF(ISERROR(D537:D5536)=FALSE,D537:D5536),CycleTimePercentile)</f>
        <v>0</v>
      </c>
      <c r="F537" s="2" t="e">
        <f xml:space="preserve"> IF(Calculations!C537 = DefectTypeString,  IFERROR(Calculations!J537,""), NA())</f>
        <v>#N/A</v>
      </c>
      <c r="G537" s="10">
        <f t="array" ref="G537">PERCENTILE(IF(ISERROR(F537:F5536)=FALSE,F537:F5536),CycleTimePercentile)</f>
        <v>0</v>
      </c>
      <c r="H537" s="2" t="e">
        <f ca="1" xml:space="preserve"> IF(OR(Calculations!C537 = "",Calculations!C537 = WorkTypeString),  Calculations!K537, NA())</f>
        <v>#N/A</v>
      </c>
      <c r="I537" s="2" t="e">
        <f xml:space="preserve"> IF(Calculations!C537 = DefectTypeString,  Calculations!K537, NA())</f>
        <v>#N/A</v>
      </c>
    </row>
    <row r="538" spans="1:9" x14ac:dyDescent="0.25">
      <c r="A538" s="8" t="str">
        <f>Calculations!A538</f>
        <v/>
      </c>
      <c r="B538" s="2" t="str">
        <f t="shared" si="13"/>
        <v/>
      </c>
      <c r="C538" s="10" t="str">
        <f>IFERROR(Calculations!J538,"")</f>
        <v/>
      </c>
      <c r="D538" s="10" t="str">
        <f xml:space="preserve"> IF(OR(Calculations!C538 = "",Calculations!C538 = WorkTypeString),  IFERROR(Calculations!J538,""), NA())</f>
        <v/>
      </c>
      <c r="E538" s="10">
        <f t="array" ref="E538">PERCENTILE(IF(ISERROR(D538:D5537)=FALSE,D538:D5537),CycleTimePercentile)</f>
        <v>0</v>
      </c>
      <c r="F538" s="2" t="e">
        <f xml:space="preserve"> IF(Calculations!C538 = DefectTypeString,  IFERROR(Calculations!J538,""), NA())</f>
        <v>#N/A</v>
      </c>
      <c r="G538" s="10">
        <f t="array" ref="G538">PERCENTILE(IF(ISERROR(F538:F5537)=FALSE,F538:F5537),CycleTimePercentile)</f>
        <v>0</v>
      </c>
      <c r="H538" s="2" t="e">
        <f ca="1" xml:space="preserve"> IF(OR(Calculations!C538 = "",Calculations!C538 = WorkTypeString),  Calculations!K538, NA())</f>
        <v>#N/A</v>
      </c>
      <c r="I538" s="2" t="e">
        <f xml:space="preserve"> IF(Calculations!C538 = DefectTypeString,  Calculations!K538, NA())</f>
        <v>#N/A</v>
      </c>
    </row>
    <row r="539" spans="1:9" x14ac:dyDescent="0.25">
      <c r="A539" s="8" t="str">
        <f>Calculations!A539</f>
        <v/>
      </c>
      <c r="B539" s="2" t="str">
        <f t="shared" si="13"/>
        <v/>
      </c>
      <c r="C539" s="10" t="str">
        <f>IFERROR(Calculations!J539,"")</f>
        <v/>
      </c>
      <c r="D539" s="10" t="str">
        <f xml:space="preserve"> IF(OR(Calculations!C539 = "",Calculations!C539 = WorkTypeString),  IFERROR(Calculations!J539,""), NA())</f>
        <v/>
      </c>
      <c r="E539" s="10">
        <f t="array" ref="E539">PERCENTILE(IF(ISERROR(D539:D5538)=FALSE,D539:D5538),CycleTimePercentile)</f>
        <v>0</v>
      </c>
      <c r="F539" s="2" t="e">
        <f xml:space="preserve"> IF(Calculations!C539 = DefectTypeString,  IFERROR(Calculations!J539,""), NA())</f>
        <v>#N/A</v>
      </c>
      <c r="G539" s="10">
        <f t="array" ref="G539">PERCENTILE(IF(ISERROR(F539:F5538)=FALSE,F539:F5538),CycleTimePercentile)</f>
        <v>0</v>
      </c>
      <c r="H539" s="2" t="e">
        <f ca="1" xml:space="preserve"> IF(OR(Calculations!C539 = "",Calculations!C539 = WorkTypeString),  Calculations!K539, NA())</f>
        <v>#N/A</v>
      </c>
      <c r="I539" s="2" t="e">
        <f xml:space="preserve"> IF(Calculations!C539 = DefectTypeString,  Calculations!K539, NA())</f>
        <v>#N/A</v>
      </c>
    </row>
    <row r="540" spans="1:9" x14ac:dyDescent="0.25">
      <c r="A540" s="8" t="str">
        <f>Calculations!A540</f>
        <v/>
      </c>
      <c r="B540" s="2" t="str">
        <f t="shared" si="13"/>
        <v/>
      </c>
      <c r="C540" s="10" t="str">
        <f>IFERROR(Calculations!J540,"")</f>
        <v/>
      </c>
      <c r="D540" s="10" t="str">
        <f xml:space="preserve"> IF(OR(Calculations!C540 = "",Calculations!C540 = WorkTypeString),  IFERROR(Calculations!J540,""), NA())</f>
        <v/>
      </c>
      <c r="E540" s="10">
        <f t="array" ref="E540">PERCENTILE(IF(ISERROR(D540:D5539)=FALSE,D540:D5539),CycleTimePercentile)</f>
        <v>0</v>
      </c>
      <c r="F540" s="2" t="e">
        <f xml:space="preserve"> IF(Calculations!C540 = DefectTypeString,  IFERROR(Calculations!J540,""), NA())</f>
        <v>#N/A</v>
      </c>
      <c r="G540" s="10">
        <f t="array" ref="G540">PERCENTILE(IF(ISERROR(F540:F5539)=FALSE,F540:F5539),CycleTimePercentile)</f>
        <v>0</v>
      </c>
      <c r="H540" s="2" t="e">
        <f ca="1" xml:space="preserve"> IF(OR(Calculations!C540 = "",Calculations!C540 = WorkTypeString),  Calculations!K540, NA())</f>
        <v>#N/A</v>
      </c>
      <c r="I540" s="2" t="e">
        <f xml:space="preserve"> IF(Calculations!C540 = DefectTypeString,  Calculations!K540, NA())</f>
        <v>#N/A</v>
      </c>
    </row>
    <row r="541" spans="1:9" x14ac:dyDescent="0.25">
      <c r="A541" s="8" t="str">
        <f>Calculations!A541</f>
        <v/>
      </c>
      <c r="B541" s="2" t="str">
        <f t="shared" si="13"/>
        <v/>
      </c>
      <c r="C541" s="10" t="str">
        <f>IFERROR(Calculations!J541,"")</f>
        <v/>
      </c>
      <c r="D541" s="10" t="str">
        <f xml:space="preserve"> IF(OR(Calculations!C541 = "",Calculations!C541 = WorkTypeString),  IFERROR(Calculations!J541,""), NA())</f>
        <v/>
      </c>
      <c r="E541" s="10">
        <f t="array" ref="E541">PERCENTILE(IF(ISERROR(D541:D5540)=FALSE,D541:D5540),CycleTimePercentile)</f>
        <v>0</v>
      </c>
      <c r="F541" s="2" t="e">
        <f xml:space="preserve"> IF(Calculations!C541 = DefectTypeString,  IFERROR(Calculations!J541,""), NA())</f>
        <v>#N/A</v>
      </c>
      <c r="G541" s="10">
        <f t="array" ref="G541">PERCENTILE(IF(ISERROR(F541:F5540)=FALSE,F541:F5540),CycleTimePercentile)</f>
        <v>0</v>
      </c>
      <c r="H541" s="2" t="e">
        <f ca="1" xml:space="preserve"> IF(OR(Calculations!C541 = "",Calculations!C541 = WorkTypeString),  Calculations!K541, NA())</f>
        <v>#N/A</v>
      </c>
      <c r="I541" s="2" t="e">
        <f xml:space="preserve"> IF(Calculations!C541 = DefectTypeString,  Calculations!K541, NA())</f>
        <v>#N/A</v>
      </c>
    </row>
    <row r="542" spans="1:9" x14ac:dyDescent="0.25">
      <c r="A542" s="8" t="str">
        <f>Calculations!A542</f>
        <v/>
      </c>
      <c r="B542" s="2" t="str">
        <f t="shared" si="13"/>
        <v/>
      </c>
      <c r="C542" s="10" t="str">
        <f>IFERROR(Calculations!J542,"")</f>
        <v/>
      </c>
      <c r="D542" s="10" t="str">
        <f xml:space="preserve"> IF(OR(Calculations!C542 = "",Calculations!C542 = WorkTypeString),  IFERROR(Calculations!J542,""), NA())</f>
        <v/>
      </c>
      <c r="E542" s="10">
        <f t="array" ref="E542">PERCENTILE(IF(ISERROR(D542:D5541)=FALSE,D542:D5541),CycleTimePercentile)</f>
        <v>0</v>
      </c>
      <c r="F542" s="2" t="e">
        <f xml:space="preserve"> IF(Calculations!C542 = DefectTypeString,  IFERROR(Calculations!J542,""), NA())</f>
        <v>#N/A</v>
      </c>
      <c r="G542" s="10">
        <f t="array" ref="G542">PERCENTILE(IF(ISERROR(F542:F5541)=FALSE,F542:F5541),CycleTimePercentile)</f>
        <v>0</v>
      </c>
      <c r="H542" s="2" t="e">
        <f ca="1" xml:space="preserve"> IF(OR(Calculations!C542 = "",Calculations!C542 = WorkTypeString),  Calculations!K542, NA())</f>
        <v>#N/A</v>
      </c>
      <c r="I542" s="2" t="e">
        <f xml:space="preserve"> IF(Calculations!C542 = DefectTypeString,  Calculations!K542, NA())</f>
        <v>#N/A</v>
      </c>
    </row>
    <row r="543" spans="1:9" x14ac:dyDescent="0.25">
      <c r="A543" s="8" t="str">
        <f>Calculations!A543</f>
        <v/>
      </c>
      <c r="B543" s="2" t="str">
        <f t="shared" si="13"/>
        <v/>
      </c>
      <c r="C543" s="10" t="str">
        <f>IFERROR(Calculations!J543,"")</f>
        <v/>
      </c>
      <c r="D543" s="10" t="str">
        <f xml:space="preserve"> IF(OR(Calculations!C543 = "",Calculations!C543 = WorkTypeString),  IFERROR(Calculations!J543,""), NA())</f>
        <v/>
      </c>
      <c r="E543" s="10">
        <f t="array" ref="E543">PERCENTILE(IF(ISERROR(D543:D5542)=FALSE,D543:D5542),CycleTimePercentile)</f>
        <v>0</v>
      </c>
      <c r="F543" s="2" t="e">
        <f xml:space="preserve"> IF(Calculations!C543 = DefectTypeString,  IFERROR(Calculations!J543,""), NA())</f>
        <v>#N/A</v>
      </c>
      <c r="G543" s="10">
        <f t="array" ref="G543">PERCENTILE(IF(ISERROR(F543:F5542)=FALSE,F543:F5542),CycleTimePercentile)</f>
        <v>0</v>
      </c>
      <c r="H543" s="2" t="e">
        <f ca="1" xml:space="preserve"> IF(OR(Calculations!C543 = "",Calculations!C543 = WorkTypeString),  Calculations!K543, NA())</f>
        <v>#N/A</v>
      </c>
      <c r="I543" s="2" t="e">
        <f xml:space="preserve"> IF(Calculations!C543 = DefectTypeString,  Calculations!K543, NA())</f>
        <v>#N/A</v>
      </c>
    </row>
    <row r="544" spans="1:9" x14ac:dyDescent="0.25">
      <c r="A544" s="8" t="str">
        <f>Calculations!A544</f>
        <v/>
      </c>
      <c r="B544" s="2" t="str">
        <f t="shared" si="13"/>
        <v/>
      </c>
      <c r="C544" s="10" t="str">
        <f>IFERROR(Calculations!J544,"")</f>
        <v/>
      </c>
      <c r="D544" s="10" t="str">
        <f xml:space="preserve"> IF(OR(Calculations!C544 = "",Calculations!C544 = WorkTypeString),  IFERROR(Calculations!J544,""), NA())</f>
        <v/>
      </c>
      <c r="E544" s="10">
        <f t="array" ref="E544">PERCENTILE(IF(ISERROR(D544:D5543)=FALSE,D544:D5543),CycleTimePercentile)</f>
        <v>0</v>
      </c>
      <c r="F544" s="2" t="e">
        <f xml:space="preserve"> IF(Calculations!C544 = DefectTypeString,  IFERROR(Calculations!J544,""), NA())</f>
        <v>#N/A</v>
      </c>
      <c r="G544" s="10">
        <f t="array" ref="G544">PERCENTILE(IF(ISERROR(F544:F5543)=FALSE,F544:F5543),CycleTimePercentile)</f>
        <v>0</v>
      </c>
      <c r="H544" s="2" t="e">
        <f ca="1" xml:space="preserve"> IF(OR(Calculations!C544 = "",Calculations!C544 = WorkTypeString),  Calculations!K544, NA())</f>
        <v>#N/A</v>
      </c>
      <c r="I544" s="2" t="e">
        <f xml:space="preserve"> IF(Calculations!C544 = DefectTypeString,  Calculations!K544, NA())</f>
        <v>#N/A</v>
      </c>
    </row>
    <row r="545" spans="1:9" x14ac:dyDescent="0.25">
      <c r="A545" s="8" t="str">
        <f>Calculations!A545</f>
        <v/>
      </c>
      <c r="B545" s="2" t="str">
        <f t="shared" si="13"/>
        <v/>
      </c>
      <c r="C545" s="10" t="str">
        <f>IFERROR(Calculations!J545,"")</f>
        <v/>
      </c>
      <c r="D545" s="10" t="str">
        <f xml:space="preserve"> IF(OR(Calculations!C545 = "",Calculations!C545 = WorkTypeString),  IFERROR(Calculations!J545,""), NA())</f>
        <v/>
      </c>
      <c r="E545" s="10">
        <f t="array" ref="E545">PERCENTILE(IF(ISERROR(D545:D5544)=FALSE,D545:D5544),CycleTimePercentile)</f>
        <v>0</v>
      </c>
      <c r="F545" s="2" t="e">
        <f xml:space="preserve"> IF(Calculations!C545 = DefectTypeString,  IFERROR(Calculations!J545,""), NA())</f>
        <v>#N/A</v>
      </c>
      <c r="G545" s="10">
        <f t="array" ref="G545">PERCENTILE(IF(ISERROR(F545:F5544)=FALSE,F545:F5544),CycleTimePercentile)</f>
        <v>0</v>
      </c>
      <c r="H545" s="2" t="e">
        <f ca="1" xml:space="preserve"> IF(OR(Calculations!C545 = "",Calculations!C545 = WorkTypeString),  Calculations!K545, NA())</f>
        <v>#N/A</v>
      </c>
      <c r="I545" s="2" t="e">
        <f xml:space="preserve"> IF(Calculations!C545 = DefectTypeString,  Calculations!K545, NA())</f>
        <v>#N/A</v>
      </c>
    </row>
    <row r="546" spans="1:9" x14ac:dyDescent="0.25">
      <c r="A546" s="8" t="str">
        <f>Calculations!A546</f>
        <v/>
      </c>
      <c r="B546" s="2" t="str">
        <f t="shared" si="13"/>
        <v/>
      </c>
      <c r="C546" s="10" t="str">
        <f>IFERROR(Calculations!J546,"")</f>
        <v/>
      </c>
      <c r="D546" s="10" t="str">
        <f xml:space="preserve"> IF(OR(Calculations!C546 = "",Calculations!C546 = WorkTypeString),  IFERROR(Calculations!J546,""), NA())</f>
        <v/>
      </c>
      <c r="E546" s="10">
        <f t="array" ref="E546">PERCENTILE(IF(ISERROR(D546:D5545)=FALSE,D546:D5545),CycleTimePercentile)</f>
        <v>0</v>
      </c>
      <c r="F546" s="2" t="e">
        <f xml:space="preserve"> IF(Calculations!C546 = DefectTypeString,  IFERROR(Calculations!J546,""), NA())</f>
        <v>#N/A</v>
      </c>
      <c r="G546" s="10">
        <f t="array" ref="G546">PERCENTILE(IF(ISERROR(F546:F5545)=FALSE,F546:F5545),CycleTimePercentile)</f>
        <v>0</v>
      </c>
      <c r="H546" s="2" t="e">
        <f ca="1" xml:space="preserve"> IF(OR(Calculations!C546 = "",Calculations!C546 = WorkTypeString),  Calculations!K546, NA())</f>
        <v>#N/A</v>
      </c>
      <c r="I546" s="2" t="e">
        <f xml:space="preserve"> IF(Calculations!C546 = DefectTypeString,  Calculations!K546, NA())</f>
        <v>#N/A</v>
      </c>
    </row>
    <row r="547" spans="1:9" x14ac:dyDescent="0.25">
      <c r="A547" s="8" t="str">
        <f>Calculations!A547</f>
        <v/>
      </c>
      <c r="B547" s="2" t="str">
        <f t="shared" si="13"/>
        <v/>
      </c>
      <c r="C547" s="10" t="str">
        <f>IFERROR(Calculations!J547,"")</f>
        <v/>
      </c>
      <c r="D547" s="10" t="str">
        <f xml:space="preserve"> IF(OR(Calculations!C547 = "",Calculations!C547 = WorkTypeString),  IFERROR(Calculations!J547,""), NA())</f>
        <v/>
      </c>
      <c r="E547" s="10">
        <f t="array" ref="E547">PERCENTILE(IF(ISERROR(D547:D5546)=FALSE,D547:D5546),CycleTimePercentile)</f>
        <v>0</v>
      </c>
      <c r="F547" s="2" t="e">
        <f xml:space="preserve"> IF(Calculations!C547 = DefectTypeString,  IFERROR(Calculations!J547,""), NA())</f>
        <v>#N/A</v>
      </c>
      <c r="G547" s="10">
        <f t="array" ref="G547">PERCENTILE(IF(ISERROR(F547:F5546)=FALSE,F547:F5546),CycleTimePercentile)</f>
        <v>0</v>
      </c>
      <c r="H547" s="2" t="e">
        <f ca="1" xml:space="preserve"> IF(OR(Calculations!C547 = "",Calculations!C547 = WorkTypeString),  Calculations!K547, NA())</f>
        <v>#N/A</v>
      </c>
      <c r="I547" s="2" t="e">
        <f xml:space="preserve"> IF(Calculations!C547 = DefectTypeString,  Calculations!K547, NA())</f>
        <v>#N/A</v>
      </c>
    </row>
    <row r="548" spans="1:9" x14ac:dyDescent="0.25">
      <c r="A548" s="8" t="str">
        <f>Calculations!A548</f>
        <v/>
      </c>
      <c r="B548" s="2" t="str">
        <f t="shared" si="13"/>
        <v/>
      </c>
      <c r="C548" s="10" t="str">
        <f>IFERROR(Calculations!J548,"")</f>
        <v/>
      </c>
      <c r="D548" s="10" t="str">
        <f xml:space="preserve"> IF(OR(Calculations!C548 = "",Calculations!C548 = WorkTypeString),  IFERROR(Calculations!J548,""), NA())</f>
        <v/>
      </c>
      <c r="E548" s="10">
        <f t="array" ref="E548">PERCENTILE(IF(ISERROR(D548:D5547)=FALSE,D548:D5547),CycleTimePercentile)</f>
        <v>0</v>
      </c>
      <c r="F548" s="2" t="e">
        <f xml:space="preserve"> IF(Calculations!C548 = DefectTypeString,  IFERROR(Calculations!J548,""), NA())</f>
        <v>#N/A</v>
      </c>
      <c r="G548" s="10">
        <f t="array" ref="G548">PERCENTILE(IF(ISERROR(F548:F5547)=FALSE,F548:F5547),CycleTimePercentile)</f>
        <v>0</v>
      </c>
      <c r="H548" s="2" t="e">
        <f ca="1" xml:space="preserve"> IF(OR(Calculations!C548 = "",Calculations!C548 = WorkTypeString),  Calculations!K548, NA())</f>
        <v>#N/A</v>
      </c>
      <c r="I548" s="2" t="e">
        <f xml:space="preserve"> IF(Calculations!C548 = DefectTypeString,  Calculations!K548, NA())</f>
        <v>#N/A</v>
      </c>
    </row>
    <row r="549" spans="1:9" x14ac:dyDescent="0.25">
      <c r="A549" s="8" t="str">
        <f>Calculations!A549</f>
        <v/>
      </c>
      <c r="B549" s="2" t="str">
        <f t="shared" si="13"/>
        <v/>
      </c>
      <c r="C549" s="10" t="str">
        <f>IFERROR(Calculations!J549,"")</f>
        <v/>
      </c>
      <c r="D549" s="10" t="str">
        <f xml:space="preserve"> IF(OR(Calculations!C549 = "",Calculations!C549 = WorkTypeString),  IFERROR(Calculations!J549,""), NA())</f>
        <v/>
      </c>
      <c r="E549" s="10">
        <f t="array" ref="E549">PERCENTILE(IF(ISERROR(D549:D5548)=FALSE,D549:D5548),CycleTimePercentile)</f>
        <v>0</v>
      </c>
      <c r="F549" s="2" t="e">
        <f xml:space="preserve"> IF(Calculations!C549 = DefectTypeString,  IFERROR(Calculations!J549,""), NA())</f>
        <v>#N/A</v>
      </c>
      <c r="G549" s="10">
        <f t="array" ref="G549">PERCENTILE(IF(ISERROR(F549:F5548)=FALSE,F549:F5548),CycleTimePercentile)</f>
        <v>0</v>
      </c>
      <c r="H549" s="2" t="e">
        <f ca="1" xml:space="preserve"> IF(OR(Calculations!C549 = "",Calculations!C549 = WorkTypeString),  Calculations!K549, NA())</f>
        <v>#N/A</v>
      </c>
      <c r="I549" s="2" t="e">
        <f xml:space="preserve"> IF(Calculations!C549 = DefectTypeString,  Calculations!K549, NA())</f>
        <v>#N/A</v>
      </c>
    </row>
    <row r="550" spans="1:9" x14ac:dyDescent="0.25">
      <c r="A550" s="8" t="str">
        <f>Calculations!A550</f>
        <v/>
      </c>
      <c r="B550" s="2" t="str">
        <f t="shared" si="13"/>
        <v/>
      </c>
      <c r="C550" s="10" t="str">
        <f>IFERROR(Calculations!J550,"")</f>
        <v/>
      </c>
      <c r="D550" s="10" t="str">
        <f xml:space="preserve"> IF(OR(Calculations!C550 = "",Calculations!C550 = WorkTypeString),  IFERROR(Calculations!J550,""), NA())</f>
        <v/>
      </c>
      <c r="E550" s="10">
        <f t="array" ref="E550">PERCENTILE(IF(ISERROR(D550:D5549)=FALSE,D550:D5549),CycleTimePercentile)</f>
        <v>0</v>
      </c>
      <c r="F550" s="2" t="e">
        <f xml:space="preserve"> IF(Calculations!C550 = DefectTypeString,  IFERROR(Calculations!J550,""), NA())</f>
        <v>#N/A</v>
      </c>
      <c r="G550" s="10">
        <f t="array" ref="G550">PERCENTILE(IF(ISERROR(F550:F5549)=FALSE,F550:F5549),CycleTimePercentile)</f>
        <v>0</v>
      </c>
      <c r="H550" s="2" t="e">
        <f ca="1" xml:space="preserve"> IF(OR(Calculations!C550 = "",Calculations!C550 = WorkTypeString),  Calculations!K550, NA())</f>
        <v>#N/A</v>
      </c>
      <c r="I550" s="2" t="e">
        <f xml:space="preserve"> IF(Calculations!C550 = DefectTypeString,  Calculations!K550, NA())</f>
        <v>#N/A</v>
      </c>
    </row>
    <row r="551" spans="1:9" x14ac:dyDescent="0.25">
      <c r="A551" s="8" t="str">
        <f>Calculations!A551</f>
        <v/>
      </c>
      <c r="B551" s="2" t="str">
        <f t="shared" si="13"/>
        <v/>
      </c>
      <c r="C551" s="10" t="str">
        <f>IFERROR(Calculations!J551,"")</f>
        <v/>
      </c>
      <c r="D551" s="10" t="str">
        <f xml:space="preserve"> IF(OR(Calculations!C551 = "",Calculations!C551 = WorkTypeString),  IFERROR(Calculations!J551,""), NA())</f>
        <v/>
      </c>
      <c r="E551" s="10">
        <f t="array" ref="E551">PERCENTILE(IF(ISERROR(D551:D5550)=FALSE,D551:D5550),CycleTimePercentile)</f>
        <v>0</v>
      </c>
      <c r="F551" s="2" t="e">
        <f xml:space="preserve"> IF(Calculations!C551 = DefectTypeString,  IFERROR(Calculations!J551,""), NA())</f>
        <v>#N/A</v>
      </c>
      <c r="G551" s="10">
        <f t="array" ref="G551">PERCENTILE(IF(ISERROR(F551:F5550)=FALSE,F551:F5550),CycleTimePercentile)</f>
        <v>0</v>
      </c>
      <c r="H551" s="2" t="e">
        <f ca="1" xml:space="preserve"> IF(OR(Calculations!C551 = "",Calculations!C551 = WorkTypeString),  Calculations!K551, NA())</f>
        <v>#N/A</v>
      </c>
      <c r="I551" s="2" t="e">
        <f xml:space="preserve"> IF(Calculations!C551 = DefectTypeString,  Calculations!K551, NA())</f>
        <v>#N/A</v>
      </c>
    </row>
    <row r="552" spans="1:9" x14ac:dyDescent="0.25">
      <c r="A552" s="8" t="str">
        <f>Calculations!A552</f>
        <v/>
      </c>
      <c r="B552" s="2" t="str">
        <f t="shared" si="13"/>
        <v/>
      </c>
      <c r="C552" s="10" t="str">
        <f>IFERROR(Calculations!J552,"")</f>
        <v/>
      </c>
      <c r="D552" s="10" t="str">
        <f xml:space="preserve"> IF(OR(Calculations!C552 = "",Calculations!C552 = WorkTypeString),  IFERROR(Calculations!J552,""), NA())</f>
        <v/>
      </c>
      <c r="E552" s="10">
        <f t="array" ref="E552">PERCENTILE(IF(ISERROR(D552:D5551)=FALSE,D552:D5551),CycleTimePercentile)</f>
        <v>0</v>
      </c>
      <c r="F552" s="2" t="e">
        <f xml:space="preserve"> IF(Calculations!C552 = DefectTypeString,  IFERROR(Calculations!J552,""), NA())</f>
        <v>#N/A</v>
      </c>
      <c r="G552" s="10">
        <f t="array" ref="G552">PERCENTILE(IF(ISERROR(F552:F5551)=FALSE,F552:F5551),CycleTimePercentile)</f>
        <v>0</v>
      </c>
      <c r="H552" s="2" t="e">
        <f ca="1" xml:space="preserve"> IF(OR(Calculations!C552 = "",Calculations!C552 = WorkTypeString),  Calculations!K552, NA())</f>
        <v>#N/A</v>
      </c>
      <c r="I552" s="2" t="e">
        <f xml:space="preserve"> IF(Calculations!C552 = DefectTypeString,  Calculations!K552, NA())</f>
        <v>#N/A</v>
      </c>
    </row>
    <row r="553" spans="1:9" x14ac:dyDescent="0.25">
      <c r="A553" s="8" t="str">
        <f>Calculations!A553</f>
        <v/>
      </c>
      <c r="B553" s="2" t="str">
        <f t="shared" si="13"/>
        <v/>
      </c>
      <c r="C553" s="10" t="str">
        <f>IFERROR(Calculations!J553,"")</f>
        <v/>
      </c>
      <c r="D553" s="10" t="str">
        <f xml:space="preserve"> IF(OR(Calculations!C553 = "",Calculations!C553 = WorkTypeString),  IFERROR(Calculations!J553,""), NA())</f>
        <v/>
      </c>
      <c r="E553" s="10">
        <f t="array" ref="E553">PERCENTILE(IF(ISERROR(D553:D5552)=FALSE,D553:D5552),CycleTimePercentile)</f>
        <v>0</v>
      </c>
      <c r="F553" s="2" t="e">
        <f xml:space="preserve"> IF(Calculations!C553 = DefectTypeString,  IFERROR(Calculations!J553,""), NA())</f>
        <v>#N/A</v>
      </c>
      <c r="G553" s="10">
        <f t="array" ref="G553">PERCENTILE(IF(ISERROR(F553:F5552)=FALSE,F553:F5552),CycleTimePercentile)</f>
        <v>0</v>
      </c>
      <c r="H553" s="2" t="e">
        <f ca="1" xml:space="preserve"> IF(OR(Calculations!C553 = "",Calculations!C553 = WorkTypeString),  Calculations!K553, NA())</f>
        <v>#N/A</v>
      </c>
      <c r="I553" s="2" t="e">
        <f xml:space="preserve"> IF(Calculations!C553 = DefectTypeString,  Calculations!K553, NA())</f>
        <v>#N/A</v>
      </c>
    </row>
    <row r="554" spans="1:9" x14ac:dyDescent="0.25">
      <c r="A554" s="8" t="str">
        <f>Calculations!A554</f>
        <v/>
      </c>
      <c r="B554" s="2" t="str">
        <f t="shared" si="13"/>
        <v/>
      </c>
      <c r="C554" s="10" t="str">
        <f>IFERROR(Calculations!J554,"")</f>
        <v/>
      </c>
      <c r="D554" s="10" t="str">
        <f xml:space="preserve"> IF(OR(Calculations!C554 = "",Calculations!C554 = WorkTypeString),  IFERROR(Calculations!J554,""), NA())</f>
        <v/>
      </c>
      <c r="E554" s="10">
        <f t="array" ref="E554">PERCENTILE(IF(ISERROR(D554:D5553)=FALSE,D554:D5553),CycleTimePercentile)</f>
        <v>0</v>
      </c>
      <c r="F554" s="2" t="e">
        <f xml:space="preserve"> IF(Calculations!C554 = DefectTypeString,  IFERROR(Calculations!J554,""), NA())</f>
        <v>#N/A</v>
      </c>
      <c r="G554" s="10">
        <f t="array" ref="G554">PERCENTILE(IF(ISERROR(F554:F5553)=FALSE,F554:F5553),CycleTimePercentile)</f>
        <v>0</v>
      </c>
      <c r="H554" s="2" t="e">
        <f ca="1" xml:space="preserve"> IF(OR(Calculations!C554 = "",Calculations!C554 = WorkTypeString),  Calculations!K554, NA())</f>
        <v>#N/A</v>
      </c>
      <c r="I554" s="2" t="e">
        <f xml:space="preserve"> IF(Calculations!C554 = DefectTypeString,  Calculations!K554, NA())</f>
        <v>#N/A</v>
      </c>
    </row>
    <row r="555" spans="1:9" x14ac:dyDescent="0.25">
      <c r="A555" s="8" t="str">
        <f>Calculations!A555</f>
        <v/>
      </c>
      <c r="B555" s="2" t="str">
        <f t="shared" si="13"/>
        <v/>
      </c>
      <c r="C555" s="10" t="str">
        <f>IFERROR(Calculations!J555,"")</f>
        <v/>
      </c>
      <c r="D555" s="10" t="str">
        <f xml:space="preserve"> IF(OR(Calculations!C555 = "",Calculations!C555 = WorkTypeString),  IFERROR(Calculations!J555,""), NA())</f>
        <v/>
      </c>
      <c r="E555" s="10">
        <f t="array" ref="E555">PERCENTILE(IF(ISERROR(D555:D5554)=FALSE,D555:D5554),CycleTimePercentile)</f>
        <v>0</v>
      </c>
      <c r="F555" s="2" t="e">
        <f xml:space="preserve"> IF(Calculations!C555 = DefectTypeString,  IFERROR(Calculations!J555,""), NA())</f>
        <v>#N/A</v>
      </c>
      <c r="G555" s="10">
        <f t="array" ref="G555">PERCENTILE(IF(ISERROR(F555:F5554)=FALSE,F555:F5554),CycleTimePercentile)</f>
        <v>0</v>
      </c>
      <c r="H555" s="2" t="e">
        <f ca="1" xml:space="preserve"> IF(OR(Calculations!C555 = "",Calculations!C555 = WorkTypeString),  Calculations!K555, NA())</f>
        <v>#N/A</v>
      </c>
      <c r="I555" s="2" t="e">
        <f xml:space="preserve"> IF(Calculations!C555 = DefectTypeString,  Calculations!K555, NA())</f>
        <v>#N/A</v>
      </c>
    </row>
    <row r="556" spans="1:9" x14ac:dyDescent="0.25">
      <c r="A556" s="8" t="str">
        <f>Calculations!A556</f>
        <v/>
      </c>
      <c r="B556" s="2" t="str">
        <f t="shared" si="13"/>
        <v/>
      </c>
      <c r="C556" s="10" t="str">
        <f>IFERROR(Calculations!J556,"")</f>
        <v/>
      </c>
      <c r="D556" s="10" t="str">
        <f xml:space="preserve"> IF(OR(Calculations!C556 = "",Calculations!C556 = WorkTypeString),  IFERROR(Calculations!J556,""), NA())</f>
        <v/>
      </c>
      <c r="E556" s="10">
        <f t="array" ref="E556">PERCENTILE(IF(ISERROR(D556:D5555)=FALSE,D556:D5555),CycleTimePercentile)</f>
        <v>0</v>
      </c>
      <c r="F556" s="2" t="e">
        <f xml:space="preserve"> IF(Calculations!C556 = DefectTypeString,  IFERROR(Calculations!J556,""), NA())</f>
        <v>#N/A</v>
      </c>
      <c r="G556" s="10">
        <f t="array" ref="G556">PERCENTILE(IF(ISERROR(F556:F5555)=FALSE,F556:F5555),CycleTimePercentile)</f>
        <v>0</v>
      </c>
      <c r="H556" s="2" t="e">
        <f ca="1" xml:space="preserve"> IF(OR(Calculations!C556 = "",Calculations!C556 = WorkTypeString),  Calculations!K556, NA())</f>
        <v>#N/A</v>
      </c>
      <c r="I556" s="2" t="e">
        <f xml:space="preserve"> IF(Calculations!C556 = DefectTypeString,  Calculations!K556, NA())</f>
        <v>#N/A</v>
      </c>
    </row>
    <row r="557" spans="1:9" x14ac:dyDescent="0.25">
      <c r="A557" s="8" t="str">
        <f>Calculations!A557</f>
        <v/>
      </c>
      <c r="B557" s="2" t="str">
        <f t="shared" si="13"/>
        <v/>
      </c>
      <c r="C557" s="10" t="str">
        <f>IFERROR(Calculations!J557,"")</f>
        <v/>
      </c>
      <c r="D557" s="10" t="str">
        <f xml:space="preserve"> IF(OR(Calculations!C557 = "",Calculations!C557 = WorkTypeString),  IFERROR(Calculations!J557,""), NA())</f>
        <v/>
      </c>
      <c r="E557" s="10">
        <f t="array" ref="E557">PERCENTILE(IF(ISERROR(D557:D5556)=FALSE,D557:D5556),CycleTimePercentile)</f>
        <v>0</v>
      </c>
      <c r="F557" s="2" t="e">
        <f xml:space="preserve"> IF(Calculations!C557 = DefectTypeString,  IFERROR(Calculations!J557,""), NA())</f>
        <v>#N/A</v>
      </c>
      <c r="G557" s="10">
        <f t="array" ref="G557">PERCENTILE(IF(ISERROR(F557:F5556)=FALSE,F557:F5556),CycleTimePercentile)</f>
        <v>0</v>
      </c>
      <c r="H557" s="2" t="e">
        <f ca="1" xml:space="preserve"> IF(OR(Calculations!C557 = "",Calculations!C557 = WorkTypeString),  Calculations!K557, NA())</f>
        <v>#N/A</v>
      </c>
      <c r="I557" s="2" t="e">
        <f xml:space="preserve"> IF(Calculations!C557 = DefectTypeString,  Calculations!K557, NA())</f>
        <v>#N/A</v>
      </c>
    </row>
    <row r="558" spans="1:9" x14ac:dyDescent="0.25">
      <c r="A558" s="8" t="str">
        <f>Calculations!A558</f>
        <v/>
      </c>
      <c r="B558" s="2" t="str">
        <f t="shared" si="13"/>
        <v/>
      </c>
      <c r="C558" s="10" t="str">
        <f>IFERROR(Calculations!J558,"")</f>
        <v/>
      </c>
      <c r="D558" s="10" t="str">
        <f xml:space="preserve"> IF(OR(Calculations!C558 = "",Calculations!C558 = WorkTypeString),  IFERROR(Calculations!J558,""), NA())</f>
        <v/>
      </c>
      <c r="E558" s="10">
        <f t="array" ref="E558">PERCENTILE(IF(ISERROR(D558:D5557)=FALSE,D558:D5557),CycleTimePercentile)</f>
        <v>0</v>
      </c>
      <c r="F558" s="2" t="e">
        <f xml:space="preserve"> IF(Calculations!C558 = DefectTypeString,  IFERROR(Calculations!J558,""), NA())</f>
        <v>#N/A</v>
      </c>
      <c r="G558" s="10">
        <f t="array" ref="G558">PERCENTILE(IF(ISERROR(F558:F5557)=FALSE,F558:F5557),CycleTimePercentile)</f>
        <v>0</v>
      </c>
      <c r="H558" s="2" t="e">
        <f ca="1" xml:space="preserve"> IF(OR(Calculations!C558 = "",Calculations!C558 = WorkTypeString),  Calculations!K558, NA())</f>
        <v>#N/A</v>
      </c>
      <c r="I558" s="2" t="e">
        <f xml:space="preserve"> IF(Calculations!C558 = DefectTypeString,  Calculations!K558, NA())</f>
        <v>#N/A</v>
      </c>
    </row>
    <row r="559" spans="1:9" x14ac:dyDescent="0.25">
      <c r="A559" s="8" t="str">
        <f>Calculations!A559</f>
        <v/>
      </c>
      <c r="B559" s="2" t="str">
        <f t="shared" si="13"/>
        <v/>
      </c>
      <c r="C559" s="10" t="str">
        <f>IFERROR(Calculations!J559,"")</f>
        <v/>
      </c>
      <c r="D559" s="10" t="str">
        <f xml:space="preserve"> IF(OR(Calculations!C559 = "",Calculations!C559 = WorkTypeString),  IFERROR(Calculations!J559,""), NA())</f>
        <v/>
      </c>
      <c r="E559" s="10">
        <f t="array" ref="E559">PERCENTILE(IF(ISERROR(D559:D5558)=FALSE,D559:D5558),CycleTimePercentile)</f>
        <v>0</v>
      </c>
      <c r="F559" s="2" t="e">
        <f xml:space="preserve"> IF(Calculations!C559 = DefectTypeString,  IFERROR(Calculations!J559,""), NA())</f>
        <v>#N/A</v>
      </c>
      <c r="G559" s="10">
        <f t="array" ref="G559">PERCENTILE(IF(ISERROR(F559:F5558)=FALSE,F559:F5558),CycleTimePercentile)</f>
        <v>0</v>
      </c>
      <c r="H559" s="2" t="e">
        <f ca="1" xml:space="preserve"> IF(OR(Calculations!C559 = "",Calculations!C559 = WorkTypeString),  Calculations!K559, NA())</f>
        <v>#N/A</v>
      </c>
      <c r="I559" s="2" t="e">
        <f xml:space="preserve"> IF(Calculations!C559 = DefectTypeString,  Calculations!K559, NA())</f>
        <v>#N/A</v>
      </c>
    </row>
    <row r="560" spans="1:9" x14ac:dyDescent="0.25">
      <c r="A560" s="8" t="str">
        <f>Calculations!A560</f>
        <v/>
      </c>
      <c r="B560" s="2" t="str">
        <f t="shared" si="13"/>
        <v/>
      </c>
      <c r="C560" s="10" t="str">
        <f>IFERROR(Calculations!J560,"")</f>
        <v/>
      </c>
      <c r="D560" s="10" t="str">
        <f xml:space="preserve"> IF(OR(Calculations!C560 = "",Calculations!C560 = WorkTypeString),  IFERROR(Calculations!J560,""), NA())</f>
        <v/>
      </c>
      <c r="E560" s="10">
        <f t="array" ref="E560">PERCENTILE(IF(ISERROR(D560:D5559)=FALSE,D560:D5559),CycleTimePercentile)</f>
        <v>0</v>
      </c>
      <c r="F560" s="2" t="e">
        <f xml:space="preserve"> IF(Calculations!C560 = DefectTypeString,  IFERROR(Calculations!J560,""), NA())</f>
        <v>#N/A</v>
      </c>
      <c r="G560" s="10">
        <f t="array" ref="G560">PERCENTILE(IF(ISERROR(F560:F5559)=FALSE,F560:F5559),CycleTimePercentile)</f>
        <v>0</v>
      </c>
      <c r="H560" s="2" t="e">
        <f ca="1" xml:space="preserve"> IF(OR(Calculations!C560 = "",Calculations!C560 = WorkTypeString),  Calculations!K560, NA())</f>
        <v>#N/A</v>
      </c>
      <c r="I560" s="2" t="e">
        <f xml:space="preserve"> IF(Calculations!C560 = DefectTypeString,  Calculations!K560, NA())</f>
        <v>#N/A</v>
      </c>
    </row>
    <row r="561" spans="1:9" x14ac:dyDescent="0.25">
      <c r="A561" s="8" t="str">
        <f>Calculations!A561</f>
        <v/>
      </c>
      <c r="B561" s="2" t="str">
        <f t="shared" si="13"/>
        <v/>
      </c>
      <c r="C561" s="10" t="str">
        <f>IFERROR(Calculations!J561,"")</f>
        <v/>
      </c>
      <c r="D561" s="10" t="str">
        <f xml:space="preserve"> IF(OR(Calculations!C561 = "",Calculations!C561 = WorkTypeString),  IFERROR(Calculations!J561,""), NA())</f>
        <v/>
      </c>
      <c r="E561" s="10">
        <f t="array" ref="E561">PERCENTILE(IF(ISERROR(D561:D5560)=FALSE,D561:D5560),CycleTimePercentile)</f>
        <v>0</v>
      </c>
      <c r="F561" s="2" t="e">
        <f xml:space="preserve"> IF(Calculations!C561 = DefectTypeString,  IFERROR(Calculations!J561,""), NA())</f>
        <v>#N/A</v>
      </c>
      <c r="G561" s="10">
        <f t="array" ref="G561">PERCENTILE(IF(ISERROR(F561:F5560)=FALSE,F561:F5560),CycleTimePercentile)</f>
        <v>0</v>
      </c>
      <c r="H561" s="2" t="e">
        <f ca="1" xml:space="preserve"> IF(OR(Calculations!C561 = "",Calculations!C561 = WorkTypeString),  Calculations!K561, NA())</f>
        <v>#N/A</v>
      </c>
      <c r="I561" s="2" t="e">
        <f xml:space="preserve"> IF(Calculations!C561 = DefectTypeString,  Calculations!K561, NA())</f>
        <v>#N/A</v>
      </c>
    </row>
    <row r="562" spans="1:9" x14ac:dyDescent="0.25">
      <c r="A562" s="8" t="str">
        <f>Calculations!A562</f>
        <v/>
      </c>
      <c r="B562" s="2" t="str">
        <f t="shared" si="13"/>
        <v/>
      </c>
      <c r="C562" s="10" t="str">
        <f>IFERROR(Calculations!J562,"")</f>
        <v/>
      </c>
      <c r="D562" s="10" t="str">
        <f xml:space="preserve"> IF(OR(Calculations!C562 = "",Calculations!C562 = WorkTypeString),  IFERROR(Calculations!J562,""), NA())</f>
        <v/>
      </c>
      <c r="E562" s="10">
        <f t="array" ref="E562">PERCENTILE(IF(ISERROR(D562:D5561)=FALSE,D562:D5561),CycleTimePercentile)</f>
        <v>0</v>
      </c>
      <c r="F562" s="2" t="e">
        <f xml:space="preserve"> IF(Calculations!C562 = DefectTypeString,  IFERROR(Calculations!J562,""), NA())</f>
        <v>#N/A</v>
      </c>
      <c r="G562" s="10">
        <f t="array" ref="G562">PERCENTILE(IF(ISERROR(F562:F5561)=FALSE,F562:F5561),CycleTimePercentile)</f>
        <v>0</v>
      </c>
      <c r="H562" s="2" t="e">
        <f ca="1" xml:space="preserve"> IF(OR(Calculations!C562 = "",Calculations!C562 = WorkTypeString),  Calculations!K562, NA())</f>
        <v>#N/A</v>
      </c>
      <c r="I562" s="2" t="e">
        <f xml:space="preserve"> IF(Calculations!C562 = DefectTypeString,  Calculations!K562, NA())</f>
        <v>#N/A</v>
      </c>
    </row>
    <row r="563" spans="1:9" x14ac:dyDescent="0.25">
      <c r="A563" s="8" t="str">
        <f>Calculations!A563</f>
        <v/>
      </c>
      <c r="B563" s="2" t="str">
        <f t="shared" si="13"/>
        <v/>
      </c>
      <c r="C563" s="10" t="str">
        <f>IFERROR(Calculations!J563,"")</f>
        <v/>
      </c>
      <c r="D563" s="10" t="str">
        <f xml:space="preserve"> IF(OR(Calculations!C563 = "",Calculations!C563 = WorkTypeString),  IFERROR(Calculations!J563,""), NA())</f>
        <v/>
      </c>
      <c r="E563" s="10">
        <f t="array" ref="E563">PERCENTILE(IF(ISERROR(D563:D5562)=FALSE,D563:D5562),CycleTimePercentile)</f>
        <v>0</v>
      </c>
      <c r="F563" s="2" t="e">
        <f xml:space="preserve"> IF(Calculations!C563 = DefectTypeString,  IFERROR(Calculations!J563,""), NA())</f>
        <v>#N/A</v>
      </c>
      <c r="G563" s="10">
        <f t="array" ref="G563">PERCENTILE(IF(ISERROR(F563:F5562)=FALSE,F563:F5562),CycleTimePercentile)</f>
        <v>0</v>
      </c>
      <c r="H563" s="2" t="e">
        <f ca="1" xml:space="preserve"> IF(OR(Calculations!C563 = "",Calculations!C563 = WorkTypeString),  Calculations!K563, NA())</f>
        <v>#N/A</v>
      </c>
      <c r="I563" s="2" t="e">
        <f xml:space="preserve"> IF(Calculations!C563 = DefectTypeString,  Calculations!K563, NA())</f>
        <v>#N/A</v>
      </c>
    </row>
    <row r="564" spans="1:9" x14ac:dyDescent="0.25">
      <c r="A564" s="8" t="str">
        <f>Calculations!A564</f>
        <v/>
      </c>
      <c r="B564" s="2" t="str">
        <f t="shared" si="13"/>
        <v/>
      </c>
      <c r="C564" s="10" t="str">
        <f>IFERROR(Calculations!J564,"")</f>
        <v/>
      </c>
      <c r="D564" s="10" t="str">
        <f xml:space="preserve"> IF(OR(Calculations!C564 = "",Calculations!C564 = WorkTypeString),  IFERROR(Calculations!J564,""), NA())</f>
        <v/>
      </c>
      <c r="E564" s="10">
        <f t="array" ref="E564">PERCENTILE(IF(ISERROR(D564:D5563)=FALSE,D564:D5563),CycleTimePercentile)</f>
        <v>0</v>
      </c>
      <c r="F564" s="2" t="e">
        <f xml:space="preserve"> IF(Calculations!C564 = DefectTypeString,  IFERROR(Calculations!J564,""), NA())</f>
        <v>#N/A</v>
      </c>
      <c r="G564" s="10">
        <f t="array" ref="G564">PERCENTILE(IF(ISERROR(F564:F5563)=FALSE,F564:F5563),CycleTimePercentile)</f>
        <v>0</v>
      </c>
      <c r="H564" s="2" t="e">
        <f ca="1" xml:space="preserve"> IF(OR(Calculations!C564 = "",Calculations!C564 = WorkTypeString),  Calculations!K564, NA())</f>
        <v>#N/A</v>
      </c>
      <c r="I564" s="2" t="e">
        <f xml:space="preserve"> IF(Calculations!C564 = DefectTypeString,  Calculations!K564, NA())</f>
        <v>#N/A</v>
      </c>
    </row>
    <row r="565" spans="1:9" x14ac:dyDescent="0.25">
      <c r="A565" s="8" t="str">
        <f>Calculations!A565</f>
        <v/>
      </c>
      <c r="B565" s="2" t="str">
        <f t="shared" si="13"/>
        <v/>
      </c>
      <c r="C565" s="10" t="str">
        <f>IFERROR(Calculations!J565,"")</f>
        <v/>
      </c>
      <c r="D565" s="10" t="str">
        <f xml:space="preserve"> IF(OR(Calculations!C565 = "",Calculations!C565 = WorkTypeString),  IFERROR(Calculations!J565,""), NA())</f>
        <v/>
      </c>
      <c r="E565" s="10">
        <f t="array" ref="E565">PERCENTILE(IF(ISERROR(D565:D5564)=FALSE,D565:D5564),CycleTimePercentile)</f>
        <v>0</v>
      </c>
      <c r="F565" s="2" t="e">
        <f xml:space="preserve"> IF(Calculations!C565 = DefectTypeString,  IFERROR(Calculations!J565,""), NA())</f>
        <v>#N/A</v>
      </c>
      <c r="G565" s="10">
        <f t="array" ref="G565">PERCENTILE(IF(ISERROR(F565:F5564)=FALSE,F565:F5564),CycleTimePercentile)</f>
        <v>0</v>
      </c>
      <c r="H565" s="2" t="e">
        <f ca="1" xml:space="preserve"> IF(OR(Calculations!C565 = "",Calculations!C565 = WorkTypeString),  Calculations!K565, NA())</f>
        <v>#N/A</v>
      </c>
      <c r="I565" s="2" t="e">
        <f xml:space="preserve"> IF(Calculations!C565 = DefectTypeString,  Calculations!K565, NA())</f>
        <v>#N/A</v>
      </c>
    </row>
    <row r="566" spans="1:9" x14ac:dyDescent="0.25">
      <c r="A566" s="8" t="str">
        <f>Calculations!A566</f>
        <v/>
      </c>
      <c r="B566" s="2" t="str">
        <f t="shared" si="13"/>
        <v/>
      </c>
      <c r="C566" s="10" t="str">
        <f>IFERROR(Calculations!J566,"")</f>
        <v/>
      </c>
      <c r="D566" s="10" t="str">
        <f xml:space="preserve"> IF(OR(Calculations!C566 = "",Calculations!C566 = WorkTypeString),  IFERROR(Calculations!J566,""), NA())</f>
        <v/>
      </c>
      <c r="E566" s="10">
        <f t="array" ref="E566">PERCENTILE(IF(ISERROR(D566:D5565)=FALSE,D566:D5565),CycleTimePercentile)</f>
        <v>0</v>
      </c>
      <c r="F566" s="2" t="e">
        <f xml:space="preserve"> IF(Calculations!C566 = DefectTypeString,  IFERROR(Calculations!J566,""), NA())</f>
        <v>#N/A</v>
      </c>
      <c r="G566" s="10">
        <f t="array" ref="G566">PERCENTILE(IF(ISERROR(F566:F5565)=FALSE,F566:F5565),CycleTimePercentile)</f>
        <v>0</v>
      </c>
      <c r="H566" s="2" t="e">
        <f ca="1" xml:space="preserve"> IF(OR(Calculations!C566 = "",Calculations!C566 = WorkTypeString),  Calculations!K566, NA())</f>
        <v>#N/A</v>
      </c>
      <c r="I566" s="2" t="e">
        <f xml:space="preserve"> IF(Calculations!C566 = DefectTypeString,  Calculations!K566, NA())</f>
        <v>#N/A</v>
      </c>
    </row>
    <row r="567" spans="1:9" x14ac:dyDescent="0.25">
      <c r="A567" s="8" t="str">
        <f>Calculations!A567</f>
        <v/>
      </c>
      <c r="B567" s="2" t="str">
        <f t="shared" si="13"/>
        <v/>
      </c>
      <c r="C567" s="10" t="str">
        <f>IFERROR(Calculations!J567,"")</f>
        <v/>
      </c>
      <c r="D567" s="10" t="str">
        <f xml:space="preserve"> IF(OR(Calculations!C567 = "",Calculations!C567 = WorkTypeString),  IFERROR(Calculations!J567,""), NA())</f>
        <v/>
      </c>
      <c r="E567" s="10">
        <f t="array" ref="E567">PERCENTILE(IF(ISERROR(D567:D5566)=FALSE,D567:D5566),CycleTimePercentile)</f>
        <v>0</v>
      </c>
      <c r="F567" s="2" t="e">
        <f xml:space="preserve"> IF(Calculations!C567 = DefectTypeString,  IFERROR(Calculations!J567,""), NA())</f>
        <v>#N/A</v>
      </c>
      <c r="G567" s="10">
        <f t="array" ref="G567">PERCENTILE(IF(ISERROR(F567:F5566)=FALSE,F567:F5566),CycleTimePercentile)</f>
        <v>0</v>
      </c>
      <c r="H567" s="2" t="e">
        <f ca="1" xml:space="preserve"> IF(OR(Calculations!C567 = "",Calculations!C567 = WorkTypeString),  Calculations!K567, NA())</f>
        <v>#N/A</v>
      </c>
      <c r="I567" s="2" t="e">
        <f xml:space="preserve"> IF(Calculations!C567 = DefectTypeString,  Calculations!K567, NA())</f>
        <v>#N/A</v>
      </c>
    </row>
    <row r="568" spans="1:9" x14ac:dyDescent="0.25">
      <c r="A568" s="8" t="str">
        <f>Calculations!A568</f>
        <v/>
      </c>
      <c r="B568" s="2" t="str">
        <f t="shared" si="13"/>
        <v/>
      </c>
      <c r="C568" s="10" t="str">
        <f>IFERROR(Calculations!J568,"")</f>
        <v/>
      </c>
      <c r="D568" s="10" t="str">
        <f xml:space="preserve"> IF(OR(Calculations!C568 = "",Calculations!C568 = WorkTypeString),  IFERROR(Calculations!J568,""), NA())</f>
        <v/>
      </c>
      <c r="E568" s="10">
        <f t="array" ref="E568">PERCENTILE(IF(ISERROR(D568:D5567)=FALSE,D568:D5567),CycleTimePercentile)</f>
        <v>0</v>
      </c>
      <c r="F568" s="2" t="e">
        <f xml:space="preserve"> IF(Calculations!C568 = DefectTypeString,  IFERROR(Calculations!J568,""), NA())</f>
        <v>#N/A</v>
      </c>
      <c r="G568" s="10">
        <f t="array" ref="G568">PERCENTILE(IF(ISERROR(F568:F5567)=FALSE,F568:F5567),CycleTimePercentile)</f>
        <v>0</v>
      </c>
      <c r="H568" s="2" t="e">
        <f ca="1" xml:space="preserve"> IF(OR(Calculations!C568 = "",Calculations!C568 = WorkTypeString),  Calculations!K568, NA())</f>
        <v>#N/A</v>
      </c>
      <c r="I568" s="2" t="e">
        <f xml:space="preserve"> IF(Calculations!C568 = DefectTypeString,  Calculations!K568, NA())</f>
        <v>#N/A</v>
      </c>
    </row>
    <row r="569" spans="1:9" x14ac:dyDescent="0.25">
      <c r="A569" s="8" t="str">
        <f>Calculations!A569</f>
        <v/>
      </c>
      <c r="B569" s="2" t="str">
        <f t="shared" si="13"/>
        <v/>
      </c>
      <c r="C569" s="10" t="str">
        <f>IFERROR(Calculations!J569,"")</f>
        <v/>
      </c>
      <c r="D569" s="10" t="str">
        <f xml:space="preserve"> IF(OR(Calculations!C569 = "",Calculations!C569 = WorkTypeString),  IFERROR(Calculations!J569,""), NA())</f>
        <v/>
      </c>
      <c r="E569" s="10">
        <f t="array" ref="E569">PERCENTILE(IF(ISERROR(D569:D5568)=FALSE,D569:D5568),CycleTimePercentile)</f>
        <v>0</v>
      </c>
      <c r="F569" s="2" t="e">
        <f xml:space="preserve"> IF(Calculations!C569 = DefectTypeString,  IFERROR(Calculations!J569,""), NA())</f>
        <v>#N/A</v>
      </c>
      <c r="G569" s="10">
        <f t="array" ref="G569">PERCENTILE(IF(ISERROR(F569:F5568)=FALSE,F569:F5568),CycleTimePercentile)</f>
        <v>0</v>
      </c>
      <c r="H569" s="2" t="e">
        <f ca="1" xml:space="preserve"> IF(OR(Calculations!C569 = "",Calculations!C569 = WorkTypeString),  Calculations!K569, NA())</f>
        <v>#N/A</v>
      </c>
      <c r="I569" s="2" t="e">
        <f xml:space="preserve"> IF(Calculations!C569 = DefectTypeString,  Calculations!K569, NA())</f>
        <v>#N/A</v>
      </c>
    </row>
    <row r="570" spans="1:9" x14ac:dyDescent="0.25">
      <c r="A570" s="8" t="str">
        <f>Calculations!A570</f>
        <v/>
      </c>
      <c r="B570" s="2" t="str">
        <f t="shared" si="13"/>
        <v/>
      </c>
      <c r="C570" s="10" t="str">
        <f>IFERROR(Calculations!J570,"")</f>
        <v/>
      </c>
      <c r="D570" s="10" t="str">
        <f xml:space="preserve"> IF(OR(Calculations!C570 = "",Calculations!C570 = WorkTypeString),  IFERROR(Calculations!J570,""), NA())</f>
        <v/>
      </c>
      <c r="E570" s="10">
        <f t="array" ref="E570">PERCENTILE(IF(ISERROR(D570:D5569)=FALSE,D570:D5569),CycleTimePercentile)</f>
        <v>0</v>
      </c>
      <c r="F570" s="2" t="e">
        <f xml:space="preserve"> IF(Calculations!C570 = DefectTypeString,  IFERROR(Calculations!J570,""), NA())</f>
        <v>#N/A</v>
      </c>
      <c r="G570" s="10">
        <f t="array" ref="G570">PERCENTILE(IF(ISERROR(F570:F5569)=FALSE,F570:F5569),CycleTimePercentile)</f>
        <v>0</v>
      </c>
      <c r="H570" s="2" t="e">
        <f ca="1" xml:space="preserve"> IF(OR(Calculations!C570 = "",Calculations!C570 = WorkTypeString),  Calculations!K570, NA())</f>
        <v>#N/A</v>
      </c>
      <c r="I570" s="2" t="e">
        <f xml:space="preserve"> IF(Calculations!C570 = DefectTypeString,  Calculations!K570, NA())</f>
        <v>#N/A</v>
      </c>
    </row>
    <row r="571" spans="1:9" x14ac:dyDescent="0.25">
      <c r="A571" s="8" t="str">
        <f>Calculations!A571</f>
        <v/>
      </c>
      <c r="B571" s="2" t="str">
        <f t="shared" si="13"/>
        <v/>
      </c>
      <c r="C571" s="10" t="str">
        <f>IFERROR(Calculations!J571,"")</f>
        <v/>
      </c>
      <c r="D571" s="10" t="str">
        <f xml:space="preserve"> IF(OR(Calculations!C571 = "",Calculations!C571 = WorkTypeString),  IFERROR(Calculations!J571,""), NA())</f>
        <v/>
      </c>
      <c r="E571" s="10">
        <f t="array" ref="E571">PERCENTILE(IF(ISERROR(D571:D5570)=FALSE,D571:D5570),CycleTimePercentile)</f>
        <v>0</v>
      </c>
      <c r="F571" s="2" t="e">
        <f xml:space="preserve"> IF(Calculations!C571 = DefectTypeString,  IFERROR(Calculations!J571,""), NA())</f>
        <v>#N/A</v>
      </c>
      <c r="G571" s="10">
        <f t="array" ref="G571">PERCENTILE(IF(ISERROR(F571:F5570)=FALSE,F571:F5570),CycleTimePercentile)</f>
        <v>0</v>
      </c>
      <c r="H571" s="2" t="e">
        <f ca="1" xml:space="preserve"> IF(OR(Calculations!C571 = "",Calculations!C571 = WorkTypeString),  Calculations!K571, NA())</f>
        <v>#N/A</v>
      </c>
      <c r="I571" s="2" t="e">
        <f xml:space="preserve"> IF(Calculations!C571 = DefectTypeString,  Calculations!K571, NA())</f>
        <v>#N/A</v>
      </c>
    </row>
    <row r="572" spans="1:9" x14ac:dyDescent="0.25">
      <c r="A572" s="8" t="str">
        <f>Calculations!A572</f>
        <v/>
      </c>
      <c r="B572" s="2" t="str">
        <f t="shared" si="13"/>
        <v/>
      </c>
      <c r="C572" s="10" t="str">
        <f>IFERROR(Calculations!J572,"")</f>
        <v/>
      </c>
      <c r="D572" s="10" t="str">
        <f xml:space="preserve"> IF(OR(Calculations!C572 = "",Calculations!C572 = WorkTypeString),  IFERROR(Calculations!J572,""), NA())</f>
        <v/>
      </c>
      <c r="E572" s="10">
        <f t="array" ref="E572">PERCENTILE(IF(ISERROR(D572:D5571)=FALSE,D572:D5571),CycleTimePercentile)</f>
        <v>0</v>
      </c>
      <c r="F572" s="2" t="e">
        <f xml:space="preserve"> IF(Calculations!C572 = DefectTypeString,  IFERROR(Calculations!J572,""), NA())</f>
        <v>#N/A</v>
      </c>
      <c r="G572" s="10">
        <f t="array" ref="G572">PERCENTILE(IF(ISERROR(F572:F5571)=FALSE,F572:F5571),CycleTimePercentile)</f>
        <v>0</v>
      </c>
      <c r="H572" s="2" t="e">
        <f ca="1" xml:space="preserve"> IF(OR(Calculations!C572 = "",Calculations!C572 = WorkTypeString),  Calculations!K572, NA())</f>
        <v>#N/A</v>
      </c>
      <c r="I572" s="2" t="e">
        <f xml:space="preserve"> IF(Calculations!C572 = DefectTypeString,  Calculations!K572, NA())</f>
        <v>#N/A</v>
      </c>
    </row>
    <row r="573" spans="1:9" x14ac:dyDescent="0.25">
      <c r="A573" s="8" t="str">
        <f>Calculations!A573</f>
        <v/>
      </c>
      <c r="B573" s="2" t="str">
        <f t="shared" si="13"/>
        <v/>
      </c>
      <c r="C573" s="10" t="str">
        <f>IFERROR(Calculations!J573,"")</f>
        <v/>
      </c>
      <c r="D573" s="10" t="str">
        <f xml:space="preserve"> IF(OR(Calculations!C573 = "",Calculations!C573 = WorkTypeString),  IFERROR(Calculations!J573,""), NA())</f>
        <v/>
      </c>
      <c r="E573" s="10">
        <f t="array" ref="E573">PERCENTILE(IF(ISERROR(D573:D5572)=FALSE,D573:D5572),CycleTimePercentile)</f>
        <v>0</v>
      </c>
      <c r="F573" s="2" t="e">
        <f xml:space="preserve"> IF(Calculations!C573 = DefectTypeString,  IFERROR(Calculations!J573,""), NA())</f>
        <v>#N/A</v>
      </c>
      <c r="G573" s="10">
        <f t="array" ref="G573">PERCENTILE(IF(ISERROR(F573:F5572)=FALSE,F573:F5572),CycleTimePercentile)</f>
        <v>0</v>
      </c>
      <c r="H573" s="2" t="e">
        <f ca="1" xml:space="preserve"> IF(OR(Calculations!C573 = "",Calculations!C573 = WorkTypeString),  Calculations!K573, NA())</f>
        <v>#N/A</v>
      </c>
      <c r="I573" s="2" t="e">
        <f xml:space="preserve"> IF(Calculations!C573 = DefectTypeString,  Calculations!K573, NA())</f>
        <v>#N/A</v>
      </c>
    </row>
    <row r="574" spans="1:9" x14ac:dyDescent="0.25">
      <c r="A574" s="8" t="str">
        <f>Calculations!A574</f>
        <v/>
      </c>
      <c r="B574" s="2" t="str">
        <f t="shared" si="13"/>
        <v/>
      </c>
      <c r="C574" s="10" t="str">
        <f>IFERROR(Calculations!J574,"")</f>
        <v/>
      </c>
      <c r="D574" s="10" t="str">
        <f xml:space="preserve"> IF(OR(Calculations!C574 = "",Calculations!C574 = WorkTypeString),  IFERROR(Calculations!J574,""), NA())</f>
        <v/>
      </c>
      <c r="E574" s="10">
        <f t="array" ref="E574">PERCENTILE(IF(ISERROR(D574:D5573)=FALSE,D574:D5573),CycleTimePercentile)</f>
        <v>0</v>
      </c>
      <c r="F574" s="2" t="e">
        <f xml:space="preserve"> IF(Calculations!C574 = DefectTypeString,  IFERROR(Calculations!J574,""), NA())</f>
        <v>#N/A</v>
      </c>
      <c r="G574" s="10">
        <f t="array" ref="G574">PERCENTILE(IF(ISERROR(F574:F5573)=FALSE,F574:F5573),CycleTimePercentile)</f>
        <v>0</v>
      </c>
      <c r="H574" s="2" t="e">
        <f ca="1" xml:space="preserve"> IF(OR(Calculations!C574 = "",Calculations!C574 = WorkTypeString),  Calculations!K574, NA())</f>
        <v>#N/A</v>
      </c>
      <c r="I574" s="2" t="e">
        <f xml:space="preserve"> IF(Calculations!C574 = DefectTypeString,  Calculations!K574, NA())</f>
        <v>#N/A</v>
      </c>
    </row>
    <row r="575" spans="1:9" x14ac:dyDescent="0.25">
      <c r="A575" s="8" t="str">
        <f>Calculations!A575</f>
        <v/>
      </c>
      <c r="B575" s="2" t="str">
        <f t="shared" si="13"/>
        <v/>
      </c>
      <c r="C575" s="10" t="str">
        <f>IFERROR(Calculations!J575,"")</f>
        <v/>
      </c>
      <c r="D575" s="10" t="str">
        <f xml:space="preserve"> IF(OR(Calculations!C575 = "",Calculations!C575 = WorkTypeString),  IFERROR(Calculations!J575,""), NA())</f>
        <v/>
      </c>
      <c r="E575" s="10">
        <f t="array" ref="E575">PERCENTILE(IF(ISERROR(D575:D5574)=FALSE,D575:D5574),CycleTimePercentile)</f>
        <v>0</v>
      </c>
      <c r="F575" s="2" t="e">
        <f xml:space="preserve"> IF(Calculations!C575 = DefectTypeString,  IFERROR(Calculations!J575,""), NA())</f>
        <v>#N/A</v>
      </c>
      <c r="G575" s="10">
        <f t="array" ref="G575">PERCENTILE(IF(ISERROR(F575:F5574)=FALSE,F575:F5574),CycleTimePercentile)</f>
        <v>0</v>
      </c>
      <c r="H575" s="2" t="e">
        <f ca="1" xml:space="preserve"> IF(OR(Calculations!C575 = "",Calculations!C575 = WorkTypeString),  Calculations!K575, NA())</f>
        <v>#N/A</v>
      </c>
      <c r="I575" s="2" t="e">
        <f xml:space="preserve"> IF(Calculations!C575 = DefectTypeString,  Calculations!K575, NA())</f>
        <v>#N/A</v>
      </c>
    </row>
    <row r="576" spans="1:9" x14ac:dyDescent="0.25">
      <c r="A576" s="8" t="str">
        <f>Calculations!A576</f>
        <v/>
      </c>
      <c r="B576" s="2" t="str">
        <f t="shared" si="13"/>
        <v/>
      </c>
      <c r="C576" s="10" t="str">
        <f>IFERROR(Calculations!J576,"")</f>
        <v/>
      </c>
      <c r="D576" s="10" t="str">
        <f xml:space="preserve"> IF(OR(Calculations!C576 = "",Calculations!C576 = WorkTypeString),  IFERROR(Calculations!J576,""), NA())</f>
        <v/>
      </c>
      <c r="E576" s="10">
        <f t="array" ref="E576">PERCENTILE(IF(ISERROR(D576:D5575)=FALSE,D576:D5575),CycleTimePercentile)</f>
        <v>0</v>
      </c>
      <c r="F576" s="2" t="e">
        <f xml:space="preserve"> IF(Calculations!C576 = DefectTypeString,  IFERROR(Calculations!J576,""), NA())</f>
        <v>#N/A</v>
      </c>
      <c r="G576" s="10">
        <f t="array" ref="G576">PERCENTILE(IF(ISERROR(F576:F5575)=FALSE,F576:F5575),CycleTimePercentile)</f>
        <v>0</v>
      </c>
      <c r="H576" s="2" t="e">
        <f ca="1" xml:space="preserve"> IF(OR(Calculations!C576 = "",Calculations!C576 = WorkTypeString),  Calculations!K576, NA())</f>
        <v>#N/A</v>
      </c>
      <c r="I576" s="2" t="e">
        <f xml:space="preserve"> IF(Calculations!C576 = DefectTypeString,  Calculations!K576, NA())</f>
        <v>#N/A</v>
      </c>
    </row>
    <row r="577" spans="1:9" x14ac:dyDescent="0.25">
      <c r="A577" s="8" t="str">
        <f>Calculations!A577</f>
        <v/>
      </c>
      <c r="B577" s="2" t="str">
        <f t="shared" si="13"/>
        <v/>
      </c>
      <c r="C577" s="10" t="str">
        <f>IFERROR(Calculations!J577,"")</f>
        <v/>
      </c>
      <c r="D577" s="10" t="str">
        <f xml:space="preserve"> IF(OR(Calculations!C577 = "",Calculations!C577 = WorkTypeString),  IFERROR(Calculations!J577,""), NA())</f>
        <v/>
      </c>
      <c r="E577" s="10">
        <f t="array" ref="E577">PERCENTILE(IF(ISERROR(D577:D5576)=FALSE,D577:D5576),CycleTimePercentile)</f>
        <v>0</v>
      </c>
      <c r="F577" s="2" t="e">
        <f xml:space="preserve"> IF(Calculations!C577 = DefectTypeString,  IFERROR(Calculations!J577,""), NA())</f>
        <v>#N/A</v>
      </c>
      <c r="G577" s="10">
        <f t="array" ref="G577">PERCENTILE(IF(ISERROR(F577:F5576)=FALSE,F577:F5576),CycleTimePercentile)</f>
        <v>0</v>
      </c>
      <c r="H577" s="2" t="e">
        <f ca="1" xml:space="preserve"> IF(OR(Calculations!C577 = "",Calculations!C577 = WorkTypeString),  Calculations!K577, NA())</f>
        <v>#N/A</v>
      </c>
      <c r="I577" s="2" t="e">
        <f xml:space="preserve"> IF(Calculations!C577 = DefectTypeString,  Calculations!K577, NA())</f>
        <v>#N/A</v>
      </c>
    </row>
    <row r="578" spans="1:9" x14ac:dyDescent="0.25">
      <c r="A578" s="8" t="str">
        <f>Calculations!A578</f>
        <v/>
      </c>
      <c r="B578" s="2" t="str">
        <f t="shared" si="13"/>
        <v/>
      </c>
      <c r="C578" s="10" t="str">
        <f>IFERROR(Calculations!J578,"")</f>
        <v/>
      </c>
      <c r="D578" s="10" t="str">
        <f xml:space="preserve"> IF(OR(Calculations!C578 = "",Calculations!C578 = WorkTypeString),  IFERROR(Calculations!J578,""), NA())</f>
        <v/>
      </c>
      <c r="E578" s="10">
        <f t="array" ref="E578">PERCENTILE(IF(ISERROR(D578:D5577)=FALSE,D578:D5577),CycleTimePercentile)</f>
        <v>0</v>
      </c>
      <c r="F578" s="2" t="e">
        <f xml:space="preserve"> IF(Calculations!C578 = DefectTypeString,  IFERROR(Calculations!J578,""), NA())</f>
        <v>#N/A</v>
      </c>
      <c r="G578" s="10">
        <f t="array" ref="G578">PERCENTILE(IF(ISERROR(F578:F5577)=FALSE,F578:F5577),CycleTimePercentile)</f>
        <v>0</v>
      </c>
      <c r="H578" s="2" t="e">
        <f ca="1" xml:space="preserve"> IF(OR(Calculations!C578 = "",Calculations!C578 = WorkTypeString),  Calculations!K578, NA())</f>
        <v>#N/A</v>
      </c>
      <c r="I578" s="2" t="e">
        <f xml:space="preserve"> IF(Calculations!C578 = DefectTypeString,  Calculations!K578, NA())</f>
        <v>#N/A</v>
      </c>
    </row>
    <row r="579" spans="1:9" x14ac:dyDescent="0.25">
      <c r="A579" s="8" t="str">
        <f>Calculations!A579</f>
        <v/>
      </c>
      <c r="B579" s="2" t="str">
        <f t="shared" ref="B579:B642" si="14">IF(ISNUMBER(A579),YEAR(A579)&amp;"-"&amp;TEXT(MONTH(A579),"00")&amp;"-"&amp;TEXT(DAY(A579),"00")&amp;"-"&amp;TEXT(HOUR(A579),"00"),"")</f>
        <v/>
      </c>
      <c r="C579" s="10" t="str">
        <f>IFERROR(Calculations!J579,"")</f>
        <v/>
      </c>
      <c r="D579" s="10" t="str">
        <f xml:space="preserve"> IF(OR(Calculations!C579 = "",Calculations!C579 = WorkTypeString),  IFERROR(Calculations!J579,""), NA())</f>
        <v/>
      </c>
      <c r="E579" s="10">
        <f t="array" ref="E579">PERCENTILE(IF(ISERROR(D579:D5578)=FALSE,D579:D5578),CycleTimePercentile)</f>
        <v>0</v>
      </c>
      <c r="F579" s="2" t="e">
        <f xml:space="preserve"> IF(Calculations!C579 = DefectTypeString,  IFERROR(Calculations!J579,""), NA())</f>
        <v>#N/A</v>
      </c>
      <c r="G579" s="10">
        <f t="array" ref="G579">PERCENTILE(IF(ISERROR(F579:F5578)=FALSE,F579:F5578),CycleTimePercentile)</f>
        <v>0</v>
      </c>
      <c r="H579" s="2" t="e">
        <f ca="1" xml:space="preserve"> IF(OR(Calculations!C579 = "",Calculations!C579 = WorkTypeString),  Calculations!K579, NA())</f>
        <v>#N/A</v>
      </c>
      <c r="I579" s="2" t="e">
        <f xml:space="preserve"> IF(Calculations!C579 = DefectTypeString,  Calculations!K579, NA())</f>
        <v>#N/A</v>
      </c>
    </row>
    <row r="580" spans="1:9" x14ac:dyDescent="0.25">
      <c r="A580" s="8" t="str">
        <f>Calculations!A580</f>
        <v/>
      </c>
      <c r="B580" s="2" t="str">
        <f t="shared" si="14"/>
        <v/>
      </c>
      <c r="C580" s="10" t="str">
        <f>IFERROR(Calculations!J580,"")</f>
        <v/>
      </c>
      <c r="D580" s="10" t="str">
        <f xml:space="preserve"> IF(OR(Calculations!C580 = "",Calculations!C580 = WorkTypeString),  IFERROR(Calculations!J580,""), NA())</f>
        <v/>
      </c>
      <c r="E580" s="10">
        <f t="array" ref="E580">PERCENTILE(IF(ISERROR(D580:D5579)=FALSE,D580:D5579),CycleTimePercentile)</f>
        <v>0</v>
      </c>
      <c r="F580" s="2" t="e">
        <f xml:space="preserve"> IF(Calculations!C580 = DefectTypeString,  IFERROR(Calculations!J580,""), NA())</f>
        <v>#N/A</v>
      </c>
      <c r="G580" s="10">
        <f t="array" ref="G580">PERCENTILE(IF(ISERROR(F580:F5579)=FALSE,F580:F5579),CycleTimePercentile)</f>
        <v>0</v>
      </c>
      <c r="H580" s="2" t="e">
        <f ca="1" xml:space="preserve"> IF(OR(Calculations!C580 = "",Calculations!C580 = WorkTypeString),  Calculations!K580, NA())</f>
        <v>#N/A</v>
      </c>
      <c r="I580" s="2" t="e">
        <f xml:space="preserve"> IF(Calculations!C580 = DefectTypeString,  Calculations!K580, NA())</f>
        <v>#N/A</v>
      </c>
    </row>
    <row r="581" spans="1:9" x14ac:dyDescent="0.25">
      <c r="A581" s="8" t="str">
        <f>Calculations!A581</f>
        <v/>
      </c>
      <c r="B581" s="2" t="str">
        <f t="shared" si="14"/>
        <v/>
      </c>
      <c r="C581" s="10" t="str">
        <f>IFERROR(Calculations!J581,"")</f>
        <v/>
      </c>
      <c r="D581" s="10" t="str">
        <f xml:space="preserve"> IF(OR(Calculations!C581 = "",Calculations!C581 = WorkTypeString),  IFERROR(Calculations!J581,""), NA())</f>
        <v/>
      </c>
      <c r="E581" s="10">
        <f t="array" ref="E581">PERCENTILE(IF(ISERROR(D581:D5580)=FALSE,D581:D5580),CycleTimePercentile)</f>
        <v>0</v>
      </c>
      <c r="F581" s="2" t="e">
        <f xml:space="preserve"> IF(Calculations!C581 = DefectTypeString,  IFERROR(Calculations!J581,""), NA())</f>
        <v>#N/A</v>
      </c>
      <c r="G581" s="10">
        <f t="array" ref="G581">PERCENTILE(IF(ISERROR(F581:F5580)=FALSE,F581:F5580),CycleTimePercentile)</f>
        <v>0</v>
      </c>
      <c r="H581" s="2" t="e">
        <f ca="1" xml:space="preserve"> IF(OR(Calculations!C581 = "",Calculations!C581 = WorkTypeString),  Calculations!K581, NA())</f>
        <v>#N/A</v>
      </c>
      <c r="I581" s="2" t="e">
        <f xml:space="preserve"> IF(Calculations!C581 = DefectTypeString,  Calculations!K581, NA())</f>
        <v>#N/A</v>
      </c>
    </row>
    <row r="582" spans="1:9" x14ac:dyDescent="0.25">
      <c r="A582" s="8" t="str">
        <f>Calculations!A582</f>
        <v/>
      </c>
      <c r="B582" s="2" t="str">
        <f t="shared" si="14"/>
        <v/>
      </c>
      <c r="C582" s="10" t="str">
        <f>IFERROR(Calculations!J582,"")</f>
        <v/>
      </c>
      <c r="D582" s="10" t="str">
        <f xml:space="preserve"> IF(OR(Calculations!C582 = "",Calculations!C582 = WorkTypeString),  IFERROR(Calculations!J582,""), NA())</f>
        <v/>
      </c>
      <c r="E582" s="10">
        <f t="array" ref="E582">PERCENTILE(IF(ISERROR(D582:D5581)=FALSE,D582:D5581),CycleTimePercentile)</f>
        <v>0</v>
      </c>
      <c r="F582" s="2" t="e">
        <f xml:space="preserve"> IF(Calculations!C582 = DefectTypeString,  IFERROR(Calculations!J582,""), NA())</f>
        <v>#N/A</v>
      </c>
      <c r="G582" s="10">
        <f t="array" ref="G582">PERCENTILE(IF(ISERROR(F582:F5581)=FALSE,F582:F5581),CycleTimePercentile)</f>
        <v>0</v>
      </c>
      <c r="H582" s="2" t="e">
        <f ca="1" xml:space="preserve"> IF(OR(Calculations!C582 = "",Calculations!C582 = WorkTypeString),  Calculations!K582, NA())</f>
        <v>#N/A</v>
      </c>
      <c r="I582" s="2" t="e">
        <f xml:space="preserve"> IF(Calculations!C582 = DefectTypeString,  Calculations!K582, NA())</f>
        <v>#N/A</v>
      </c>
    </row>
    <row r="583" spans="1:9" x14ac:dyDescent="0.25">
      <c r="A583" s="8" t="str">
        <f>Calculations!A583</f>
        <v/>
      </c>
      <c r="B583" s="2" t="str">
        <f t="shared" si="14"/>
        <v/>
      </c>
      <c r="C583" s="10" t="str">
        <f>IFERROR(Calculations!J583,"")</f>
        <v/>
      </c>
      <c r="D583" s="10" t="str">
        <f xml:space="preserve"> IF(OR(Calculations!C583 = "",Calculations!C583 = WorkTypeString),  IFERROR(Calculations!J583,""), NA())</f>
        <v/>
      </c>
      <c r="E583" s="10">
        <f t="array" ref="E583">PERCENTILE(IF(ISERROR(D583:D5582)=FALSE,D583:D5582),CycleTimePercentile)</f>
        <v>0</v>
      </c>
      <c r="F583" s="2" t="e">
        <f xml:space="preserve"> IF(Calculations!C583 = DefectTypeString,  IFERROR(Calculations!J583,""), NA())</f>
        <v>#N/A</v>
      </c>
      <c r="G583" s="10">
        <f t="array" ref="G583">PERCENTILE(IF(ISERROR(F583:F5582)=FALSE,F583:F5582),CycleTimePercentile)</f>
        <v>0</v>
      </c>
      <c r="H583" s="2" t="e">
        <f ca="1" xml:space="preserve"> IF(OR(Calculations!C583 = "",Calculations!C583 = WorkTypeString),  Calculations!K583, NA())</f>
        <v>#N/A</v>
      </c>
      <c r="I583" s="2" t="e">
        <f xml:space="preserve"> IF(Calculations!C583 = DefectTypeString,  Calculations!K583, NA())</f>
        <v>#N/A</v>
      </c>
    </row>
    <row r="584" spans="1:9" x14ac:dyDescent="0.25">
      <c r="A584" s="8" t="str">
        <f>Calculations!A584</f>
        <v/>
      </c>
      <c r="B584" s="2" t="str">
        <f t="shared" si="14"/>
        <v/>
      </c>
      <c r="C584" s="10" t="str">
        <f>IFERROR(Calculations!J584,"")</f>
        <v/>
      </c>
      <c r="D584" s="10" t="str">
        <f xml:space="preserve"> IF(OR(Calculations!C584 = "",Calculations!C584 = WorkTypeString),  IFERROR(Calculations!J584,""), NA())</f>
        <v/>
      </c>
      <c r="E584" s="10">
        <f t="array" ref="E584">PERCENTILE(IF(ISERROR(D584:D5583)=FALSE,D584:D5583),CycleTimePercentile)</f>
        <v>0</v>
      </c>
      <c r="F584" s="2" t="e">
        <f xml:space="preserve"> IF(Calculations!C584 = DefectTypeString,  IFERROR(Calculations!J584,""), NA())</f>
        <v>#N/A</v>
      </c>
      <c r="G584" s="10">
        <f t="array" ref="G584">PERCENTILE(IF(ISERROR(F584:F5583)=FALSE,F584:F5583),CycleTimePercentile)</f>
        <v>0</v>
      </c>
      <c r="H584" s="2" t="e">
        <f ca="1" xml:space="preserve"> IF(OR(Calculations!C584 = "",Calculations!C584 = WorkTypeString),  Calculations!K584, NA())</f>
        <v>#N/A</v>
      </c>
      <c r="I584" s="2" t="e">
        <f xml:space="preserve"> IF(Calculations!C584 = DefectTypeString,  Calculations!K584, NA())</f>
        <v>#N/A</v>
      </c>
    </row>
    <row r="585" spans="1:9" x14ac:dyDescent="0.25">
      <c r="A585" s="8" t="str">
        <f>Calculations!A585</f>
        <v/>
      </c>
      <c r="B585" s="2" t="str">
        <f t="shared" si="14"/>
        <v/>
      </c>
      <c r="C585" s="10" t="str">
        <f>IFERROR(Calculations!J585,"")</f>
        <v/>
      </c>
      <c r="D585" s="10" t="str">
        <f xml:space="preserve"> IF(OR(Calculations!C585 = "",Calculations!C585 = WorkTypeString),  IFERROR(Calculations!J585,""), NA())</f>
        <v/>
      </c>
      <c r="E585" s="10">
        <f t="array" ref="E585">PERCENTILE(IF(ISERROR(D585:D5584)=FALSE,D585:D5584),CycleTimePercentile)</f>
        <v>0</v>
      </c>
      <c r="F585" s="2" t="e">
        <f xml:space="preserve"> IF(Calculations!C585 = DefectTypeString,  IFERROR(Calculations!J585,""), NA())</f>
        <v>#N/A</v>
      </c>
      <c r="G585" s="10">
        <f t="array" ref="G585">PERCENTILE(IF(ISERROR(F585:F5584)=FALSE,F585:F5584),CycleTimePercentile)</f>
        <v>0</v>
      </c>
      <c r="H585" s="2" t="e">
        <f ca="1" xml:space="preserve"> IF(OR(Calculations!C585 = "",Calculations!C585 = WorkTypeString),  Calculations!K585, NA())</f>
        <v>#N/A</v>
      </c>
      <c r="I585" s="2" t="e">
        <f xml:space="preserve"> IF(Calculations!C585 = DefectTypeString,  Calculations!K585, NA())</f>
        <v>#N/A</v>
      </c>
    </row>
    <row r="586" spans="1:9" x14ac:dyDescent="0.25">
      <c r="A586" s="8" t="str">
        <f>Calculations!A586</f>
        <v/>
      </c>
      <c r="B586" s="2" t="str">
        <f t="shared" si="14"/>
        <v/>
      </c>
      <c r="C586" s="10" t="str">
        <f>IFERROR(Calculations!J586,"")</f>
        <v/>
      </c>
      <c r="D586" s="10" t="str">
        <f xml:space="preserve"> IF(OR(Calculations!C586 = "",Calculations!C586 = WorkTypeString),  IFERROR(Calculations!J586,""), NA())</f>
        <v/>
      </c>
      <c r="E586" s="10">
        <f t="array" ref="E586">PERCENTILE(IF(ISERROR(D586:D5585)=FALSE,D586:D5585),CycleTimePercentile)</f>
        <v>0</v>
      </c>
      <c r="F586" s="2" t="e">
        <f xml:space="preserve"> IF(Calculations!C586 = DefectTypeString,  IFERROR(Calculations!J586,""), NA())</f>
        <v>#N/A</v>
      </c>
      <c r="G586" s="10">
        <f t="array" ref="G586">PERCENTILE(IF(ISERROR(F586:F5585)=FALSE,F586:F5585),CycleTimePercentile)</f>
        <v>0</v>
      </c>
      <c r="H586" s="2" t="e">
        <f ca="1" xml:space="preserve"> IF(OR(Calculations!C586 = "",Calculations!C586 = WorkTypeString),  Calculations!K586, NA())</f>
        <v>#N/A</v>
      </c>
      <c r="I586" s="2" t="e">
        <f xml:space="preserve"> IF(Calculations!C586 = DefectTypeString,  Calculations!K586, NA())</f>
        <v>#N/A</v>
      </c>
    </row>
    <row r="587" spans="1:9" x14ac:dyDescent="0.25">
      <c r="A587" s="8" t="str">
        <f>Calculations!A587</f>
        <v/>
      </c>
      <c r="B587" s="2" t="str">
        <f t="shared" si="14"/>
        <v/>
      </c>
      <c r="C587" s="10" t="str">
        <f>IFERROR(Calculations!J587,"")</f>
        <v/>
      </c>
      <c r="D587" s="10" t="str">
        <f xml:space="preserve"> IF(OR(Calculations!C587 = "",Calculations!C587 = WorkTypeString),  IFERROR(Calculations!J587,""), NA())</f>
        <v/>
      </c>
      <c r="E587" s="10">
        <f t="array" ref="E587">PERCENTILE(IF(ISERROR(D587:D5586)=FALSE,D587:D5586),CycleTimePercentile)</f>
        <v>0</v>
      </c>
      <c r="F587" s="2" t="e">
        <f xml:space="preserve"> IF(Calculations!C587 = DefectTypeString,  IFERROR(Calculations!J587,""), NA())</f>
        <v>#N/A</v>
      </c>
      <c r="G587" s="10">
        <f t="array" ref="G587">PERCENTILE(IF(ISERROR(F587:F5586)=FALSE,F587:F5586),CycleTimePercentile)</f>
        <v>0</v>
      </c>
      <c r="H587" s="2" t="e">
        <f ca="1" xml:space="preserve"> IF(OR(Calculations!C587 = "",Calculations!C587 = WorkTypeString),  Calculations!K587, NA())</f>
        <v>#N/A</v>
      </c>
      <c r="I587" s="2" t="e">
        <f xml:space="preserve"> IF(Calculations!C587 = DefectTypeString,  Calculations!K587, NA())</f>
        <v>#N/A</v>
      </c>
    </row>
    <row r="588" spans="1:9" x14ac:dyDescent="0.25">
      <c r="A588" s="8" t="str">
        <f>Calculations!A588</f>
        <v/>
      </c>
      <c r="B588" s="2" t="str">
        <f t="shared" si="14"/>
        <v/>
      </c>
      <c r="C588" s="10" t="str">
        <f>IFERROR(Calculations!J588,"")</f>
        <v/>
      </c>
      <c r="D588" s="10" t="str">
        <f xml:space="preserve"> IF(OR(Calculations!C588 = "",Calculations!C588 = WorkTypeString),  IFERROR(Calculations!J588,""), NA())</f>
        <v/>
      </c>
      <c r="E588" s="10">
        <f t="array" ref="E588">PERCENTILE(IF(ISERROR(D588:D5587)=FALSE,D588:D5587),CycleTimePercentile)</f>
        <v>0</v>
      </c>
      <c r="F588" s="2" t="e">
        <f xml:space="preserve"> IF(Calculations!C588 = DefectTypeString,  IFERROR(Calculations!J588,""), NA())</f>
        <v>#N/A</v>
      </c>
      <c r="G588" s="10">
        <f t="array" ref="G588">PERCENTILE(IF(ISERROR(F588:F5587)=FALSE,F588:F5587),CycleTimePercentile)</f>
        <v>0</v>
      </c>
      <c r="H588" s="2" t="e">
        <f ca="1" xml:space="preserve"> IF(OR(Calculations!C588 = "",Calculations!C588 = WorkTypeString),  Calculations!K588, NA())</f>
        <v>#N/A</v>
      </c>
      <c r="I588" s="2" t="e">
        <f xml:space="preserve"> IF(Calculations!C588 = DefectTypeString,  Calculations!K588, NA())</f>
        <v>#N/A</v>
      </c>
    </row>
    <row r="589" spans="1:9" x14ac:dyDescent="0.25">
      <c r="A589" s="8" t="str">
        <f>Calculations!A589</f>
        <v/>
      </c>
      <c r="B589" s="2" t="str">
        <f t="shared" si="14"/>
        <v/>
      </c>
      <c r="C589" s="10" t="str">
        <f>IFERROR(Calculations!J589,"")</f>
        <v/>
      </c>
      <c r="D589" s="10" t="str">
        <f xml:space="preserve"> IF(OR(Calculations!C589 = "",Calculations!C589 = WorkTypeString),  IFERROR(Calculations!J589,""), NA())</f>
        <v/>
      </c>
      <c r="E589" s="10">
        <f t="array" ref="E589">PERCENTILE(IF(ISERROR(D589:D5588)=FALSE,D589:D5588),CycleTimePercentile)</f>
        <v>0</v>
      </c>
      <c r="F589" s="2" t="e">
        <f xml:space="preserve"> IF(Calculations!C589 = DefectTypeString,  IFERROR(Calculations!J589,""), NA())</f>
        <v>#N/A</v>
      </c>
      <c r="G589" s="10">
        <f t="array" ref="G589">PERCENTILE(IF(ISERROR(F589:F5588)=FALSE,F589:F5588),CycleTimePercentile)</f>
        <v>0</v>
      </c>
      <c r="H589" s="2" t="e">
        <f ca="1" xml:space="preserve"> IF(OR(Calculations!C589 = "",Calculations!C589 = WorkTypeString),  Calculations!K589, NA())</f>
        <v>#N/A</v>
      </c>
      <c r="I589" s="2" t="e">
        <f xml:space="preserve"> IF(Calculations!C589 = DefectTypeString,  Calculations!K589, NA())</f>
        <v>#N/A</v>
      </c>
    </row>
    <row r="590" spans="1:9" x14ac:dyDescent="0.25">
      <c r="A590" s="8" t="str">
        <f>Calculations!A590</f>
        <v/>
      </c>
      <c r="B590" s="2" t="str">
        <f t="shared" si="14"/>
        <v/>
      </c>
      <c r="C590" s="10" t="str">
        <f>IFERROR(Calculations!J590,"")</f>
        <v/>
      </c>
      <c r="D590" s="10" t="str">
        <f xml:space="preserve"> IF(OR(Calculations!C590 = "",Calculations!C590 = WorkTypeString),  IFERROR(Calculations!J590,""), NA())</f>
        <v/>
      </c>
      <c r="E590" s="10">
        <f t="array" ref="E590">PERCENTILE(IF(ISERROR(D590:D5589)=FALSE,D590:D5589),CycleTimePercentile)</f>
        <v>0</v>
      </c>
      <c r="F590" s="2" t="e">
        <f xml:space="preserve"> IF(Calculations!C590 = DefectTypeString,  IFERROR(Calculations!J590,""), NA())</f>
        <v>#N/A</v>
      </c>
      <c r="G590" s="10">
        <f t="array" ref="G590">PERCENTILE(IF(ISERROR(F590:F5589)=FALSE,F590:F5589),CycleTimePercentile)</f>
        <v>0</v>
      </c>
      <c r="H590" s="2" t="e">
        <f ca="1" xml:space="preserve"> IF(OR(Calculations!C590 = "",Calculations!C590 = WorkTypeString),  Calculations!K590, NA())</f>
        <v>#N/A</v>
      </c>
      <c r="I590" s="2" t="e">
        <f xml:space="preserve"> IF(Calculations!C590 = DefectTypeString,  Calculations!K590, NA())</f>
        <v>#N/A</v>
      </c>
    </row>
    <row r="591" spans="1:9" x14ac:dyDescent="0.25">
      <c r="A591" s="8" t="str">
        <f>Calculations!A591</f>
        <v/>
      </c>
      <c r="B591" s="2" t="str">
        <f t="shared" si="14"/>
        <v/>
      </c>
      <c r="C591" s="10" t="str">
        <f>IFERROR(Calculations!J591,"")</f>
        <v/>
      </c>
      <c r="D591" s="10" t="str">
        <f xml:space="preserve"> IF(OR(Calculations!C591 = "",Calculations!C591 = WorkTypeString),  IFERROR(Calculations!J591,""), NA())</f>
        <v/>
      </c>
      <c r="E591" s="10">
        <f t="array" ref="E591">PERCENTILE(IF(ISERROR(D591:D5590)=FALSE,D591:D5590),CycleTimePercentile)</f>
        <v>0</v>
      </c>
      <c r="F591" s="2" t="e">
        <f xml:space="preserve"> IF(Calculations!C591 = DefectTypeString,  IFERROR(Calculations!J591,""), NA())</f>
        <v>#N/A</v>
      </c>
      <c r="G591" s="10">
        <f t="array" ref="G591">PERCENTILE(IF(ISERROR(F591:F5590)=FALSE,F591:F5590),CycleTimePercentile)</f>
        <v>0</v>
      </c>
      <c r="H591" s="2" t="e">
        <f ca="1" xml:space="preserve"> IF(OR(Calculations!C591 = "",Calculations!C591 = WorkTypeString),  Calculations!K591, NA())</f>
        <v>#N/A</v>
      </c>
      <c r="I591" s="2" t="e">
        <f xml:space="preserve"> IF(Calculations!C591 = DefectTypeString,  Calculations!K591, NA())</f>
        <v>#N/A</v>
      </c>
    </row>
    <row r="592" spans="1:9" x14ac:dyDescent="0.25">
      <c r="A592" s="8" t="str">
        <f>Calculations!A592</f>
        <v/>
      </c>
      <c r="B592" s="2" t="str">
        <f t="shared" si="14"/>
        <v/>
      </c>
      <c r="C592" s="10" t="str">
        <f>IFERROR(Calculations!J592,"")</f>
        <v/>
      </c>
      <c r="D592" s="10" t="str">
        <f xml:space="preserve"> IF(OR(Calculations!C592 = "",Calculations!C592 = WorkTypeString),  IFERROR(Calculations!J592,""), NA())</f>
        <v/>
      </c>
      <c r="E592" s="10">
        <f t="array" ref="E592">PERCENTILE(IF(ISERROR(D592:D5591)=FALSE,D592:D5591),CycleTimePercentile)</f>
        <v>0</v>
      </c>
      <c r="F592" s="2" t="e">
        <f xml:space="preserve"> IF(Calculations!C592 = DefectTypeString,  IFERROR(Calculations!J592,""), NA())</f>
        <v>#N/A</v>
      </c>
      <c r="G592" s="10">
        <f t="array" ref="G592">PERCENTILE(IF(ISERROR(F592:F5591)=FALSE,F592:F5591),CycleTimePercentile)</f>
        <v>0</v>
      </c>
      <c r="H592" s="2" t="e">
        <f ca="1" xml:space="preserve"> IF(OR(Calculations!C592 = "",Calculations!C592 = WorkTypeString),  Calculations!K592, NA())</f>
        <v>#N/A</v>
      </c>
      <c r="I592" s="2" t="e">
        <f xml:space="preserve"> IF(Calculations!C592 = DefectTypeString,  Calculations!K592, NA())</f>
        <v>#N/A</v>
      </c>
    </row>
    <row r="593" spans="1:9" x14ac:dyDescent="0.25">
      <c r="A593" s="8" t="str">
        <f>Calculations!A593</f>
        <v/>
      </c>
      <c r="B593" s="2" t="str">
        <f t="shared" si="14"/>
        <v/>
      </c>
      <c r="C593" s="10" t="str">
        <f>IFERROR(Calculations!J593,"")</f>
        <v/>
      </c>
      <c r="D593" s="10" t="str">
        <f xml:space="preserve"> IF(OR(Calculations!C593 = "",Calculations!C593 = WorkTypeString),  IFERROR(Calculations!J593,""), NA())</f>
        <v/>
      </c>
      <c r="E593" s="10">
        <f t="array" ref="E593">PERCENTILE(IF(ISERROR(D593:D5592)=FALSE,D593:D5592),CycleTimePercentile)</f>
        <v>0</v>
      </c>
      <c r="F593" s="2" t="e">
        <f xml:space="preserve"> IF(Calculations!C593 = DefectTypeString,  IFERROR(Calculations!J593,""), NA())</f>
        <v>#N/A</v>
      </c>
      <c r="G593" s="10">
        <f t="array" ref="G593">PERCENTILE(IF(ISERROR(F593:F5592)=FALSE,F593:F5592),CycleTimePercentile)</f>
        <v>0</v>
      </c>
      <c r="H593" s="2" t="e">
        <f ca="1" xml:space="preserve"> IF(OR(Calculations!C593 = "",Calculations!C593 = WorkTypeString),  Calculations!K593, NA())</f>
        <v>#N/A</v>
      </c>
      <c r="I593" s="2" t="e">
        <f xml:space="preserve"> IF(Calculations!C593 = DefectTypeString,  Calculations!K593, NA())</f>
        <v>#N/A</v>
      </c>
    </row>
    <row r="594" spans="1:9" x14ac:dyDescent="0.25">
      <c r="A594" s="8" t="str">
        <f>Calculations!A594</f>
        <v/>
      </c>
      <c r="B594" s="2" t="str">
        <f t="shared" si="14"/>
        <v/>
      </c>
      <c r="C594" s="10" t="str">
        <f>IFERROR(Calculations!J594,"")</f>
        <v/>
      </c>
      <c r="D594" s="10" t="str">
        <f xml:space="preserve"> IF(OR(Calculations!C594 = "",Calculations!C594 = WorkTypeString),  IFERROR(Calculations!J594,""), NA())</f>
        <v/>
      </c>
      <c r="E594" s="10">
        <f t="array" ref="E594">PERCENTILE(IF(ISERROR(D594:D5593)=FALSE,D594:D5593),CycleTimePercentile)</f>
        <v>0</v>
      </c>
      <c r="F594" s="2" t="e">
        <f xml:space="preserve"> IF(Calculations!C594 = DefectTypeString,  IFERROR(Calculations!J594,""), NA())</f>
        <v>#N/A</v>
      </c>
      <c r="G594" s="10">
        <f t="array" ref="G594">PERCENTILE(IF(ISERROR(F594:F5593)=FALSE,F594:F5593),CycleTimePercentile)</f>
        <v>0</v>
      </c>
      <c r="H594" s="2" t="e">
        <f ca="1" xml:space="preserve"> IF(OR(Calculations!C594 = "",Calculations!C594 = WorkTypeString),  Calculations!K594, NA())</f>
        <v>#N/A</v>
      </c>
      <c r="I594" s="2" t="e">
        <f xml:space="preserve"> IF(Calculations!C594 = DefectTypeString,  Calculations!K594, NA())</f>
        <v>#N/A</v>
      </c>
    </row>
    <row r="595" spans="1:9" x14ac:dyDescent="0.25">
      <c r="A595" s="8" t="str">
        <f>Calculations!A595</f>
        <v/>
      </c>
      <c r="B595" s="2" t="str">
        <f t="shared" si="14"/>
        <v/>
      </c>
      <c r="C595" s="10" t="str">
        <f>IFERROR(Calculations!J595,"")</f>
        <v/>
      </c>
      <c r="D595" s="10" t="str">
        <f xml:space="preserve"> IF(OR(Calculations!C595 = "",Calculations!C595 = WorkTypeString),  IFERROR(Calculations!J595,""), NA())</f>
        <v/>
      </c>
      <c r="E595" s="10">
        <f t="array" ref="E595">PERCENTILE(IF(ISERROR(D595:D5594)=FALSE,D595:D5594),CycleTimePercentile)</f>
        <v>0</v>
      </c>
      <c r="F595" s="2" t="e">
        <f xml:space="preserve"> IF(Calculations!C595 = DefectTypeString,  IFERROR(Calculations!J595,""), NA())</f>
        <v>#N/A</v>
      </c>
      <c r="G595" s="10">
        <f t="array" ref="G595">PERCENTILE(IF(ISERROR(F595:F5594)=FALSE,F595:F5594),CycleTimePercentile)</f>
        <v>0</v>
      </c>
      <c r="H595" s="2" t="e">
        <f ca="1" xml:space="preserve"> IF(OR(Calculations!C595 = "",Calculations!C595 = WorkTypeString),  Calculations!K595, NA())</f>
        <v>#N/A</v>
      </c>
      <c r="I595" s="2" t="e">
        <f xml:space="preserve"> IF(Calculations!C595 = DefectTypeString,  Calculations!K595, NA())</f>
        <v>#N/A</v>
      </c>
    </row>
    <row r="596" spans="1:9" x14ac:dyDescent="0.25">
      <c r="A596" s="8" t="str">
        <f>Calculations!A596</f>
        <v/>
      </c>
      <c r="B596" s="2" t="str">
        <f t="shared" si="14"/>
        <v/>
      </c>
      <c r="C596" s="10" t="str">
        <f>IFERROR(Calculations!J596,"")</f>
        <v/>
      </c>
      <c r="D596" s="10" t="str">
        <f xml:space="preserve"> IF(OR(Calculations!C596 = "",Calculations!C596 = WorkTypeString),  IFERROR(Calculations!J596,""), NA())</f>
        <v/>
      </c>
      <c r="E596" s="10">
        <f t="array" ref="E596">PERCENTILE(IF(ISERROR(D596:D5595)=FALSE,D596:D5595),CycleTimePercentile)</f>
        <v>0</v>
      </c>
      <c r="F596" s="2" t="e">
        <f xml:space="preserve"> IF(Calculations!C596 = DefectTypeString,  IFERROR(Calculations!J596,""), NA())</f>
        <v>#N/A</v>
      </c>
      <c r="G596" s="10">
        <f t="array" ref="G596">PERCENTILE(IF(ISERROR(F596:F5595)=FALSE,F596:F5595),CycleTimePercentile)</f>
        <v>0</v>
      </c>
      <c r="H596" s="2" t="e">
        <f ca="1" xml:space="preserve"> IF(OR(Calculations!C596 = "",Calculations!C596 = WorkTypeString),  Calculations!K596, NA())</f>
        <v>#N/A</v>
      </c>
      <c r="I596" s="2" t="e">
        <f xml:space="preserve"> IF(Calculations!C596 = DefectTypeString,  Calculations!K596, NA())</f>
        <v>#N/A</v>
      </c>
    </row>
    <row r="597" spans="1:9" x14ac:dyDescent="0.25">
      <c r="A597" s="8" t="str">
        <f>Calculations!A597</f>
        <v/>
      </c>
      <c r="B597" s="2" t="str">
        <f t="shared" si="14"/>
        <v/>
      </c>
      <c r="C597" s="10" t="str">
        <f>IFERROR(Calculations!J597,"")</f>
        <v/>
      </c>
      <c r="D597" s="10" t="str">
        <f xml:space="preserve"> IF(OR(Calculations!C597 = "",Calculations!C597 = WorkTypeString),  IFERROR(Calculations!J597,""), NA())</f>
        <v/>
      </c>
      <c r="E597" s="10">
        <f t="array" ref="E597">PERCENTILE(IF(ISERROR(D597:D5596)=FALSE,D597:D5596),CycleTimePercentile)</f>
        <v>0</v>
      </c>
      <c r="F597" s="2" t="e">
        <f xml:space="preserve"> IF(Calculations!C597 = DefectTypeString,  IFERROR(Calculations!J597,""), NA())</f>
        <v>#N/A</v>
      </c>
      <c r="G597" s="10">
        <f t="array" ref="G597">PERCENTILE(IF(ISERROR(F597:F5596)=FALSE,F597:F5596),CycleTimePercentile)</f>
        <v>0</v>
      </c>
      <c r="H597" s="2" t="e">
        <f ca="1" xml:space="preserve"> IF(OR(Calculations!C597 = "",Calculations!C597 = WorkTypeString),  Calculations!K597, NA())</f>
        <v>#N/A</v>
      </c>
      <c r="I597" s="2" t="e">
        <f xml:space="preserve"> IF(Calculations!C597 = DefectTypeString,  Calculations!K597, NA())</f>
        <v>#N/A</v>
      </c>
    </row>
    <row r="598" spans="1:9" x14ac:dyDescent="0.25">
      <c r="A598" s="8" t="str">
        <f>Calculations!A598</f>
        <v/>
      </c>
      <c r="B598" s="2" t="str">
        <f t="shared" si="14"/>
        <v/>
      </c>
      <c r="C598" s="10" t="str">
        <f>IFERROR(Calculations!J598,"")</f>
        <v/>
      </c>
      <c r="D598" s="10" t="str">
        <f xml:space="preserve"> IF(OR(Calculations!C598 = "",Calculations!C598 = WorkTypeString),  IFERROR(Calculations!J598,""), NA())</f>
        <v/>
      </c>
      <c r="E598" s="10">
        <f t="array" ref="E598">PERCENTILE(IF(ISERROR(D598:D5597)=FALSE,D598:D5597),CycleTimePercentile)</f>
        <v>0</v>
      </c>
      <c r="F598" s="2" t="e">
        <f xml:space="preserve"> IF(Calculations!C598 = DefectTypeString,  IFERROR(Calculations!J598,""), NA())</f>
        <v>#N/A</v>
      </c>
      <c r="G598" s="10">
        <f t="array" ref="G598">PERCENTILE(IF(ISERROR(F598:F5597)=FALSE,F598:F5597),CycleTimePercentile)</f>
        <v>0</v>
      </c>
      <c r="H598" s="2" t="e">
        <f ca="1" xml:space="preserve"> IF(OR(Calculations!C598 = "",Calculations!C598 = WorkTypeString),  Calculations!K598, NA())</f>
        <v>#N/A</v>
      </c>
      <c r="I598" s="2" t="e">
        <f xml:space="preserve"> IF(Calculations!C598 = DefectTypeString,  Calculations!K598, NA())</f>
        <v>#N/A</v>
      </c>
    </row>
    <row r="599" spans="1:9" x14ac:dyDescent="0.25">
      <c r="A599" s="8" t="str">
        <f>Calculations!A599</f>
        <v/>
      </c>
      <c r="B599" s="2" t="str">
        <f t="shared" si="14"/>
        <v/>
      </c>
      <c r="C599" s="10" t="str">
        <f>IFERROR(Calculations!J599,"")</f>
        <v/>
      </c>
      <c r="D599" s="10" t="str">
        <f xml:space="preserve"> IF(OR(Calculations!C599 = "",Calculations!C599 = WorkTypeString),  IFERROR(Calculations!J599,""), NA())</f>
        <v/>
      </c>
      <c r="E599" s="10">
        <f t="array" ref="E599">PERCENTILE(IF(ISERROR(D599:D5598)=FALSE,D599:D5598),CycleTimePercentile)</f>
        <v>0</v>
      </c>
      <c r="F599" s="2" t="e">
        <f xml:space="preserve"> IF(Calculations!C599 = DefectTypeString,  IFERROR(Calculations!J599,""), NA())</f>
        <v>#N/A</v>
      </c>
      <c r="G599" s="10">
        <f t="array" ref="G599">PERCENTILE(IF(ISERROR(F599:F5598)=FALSE,F599:F5598),CycleTimePercentile)</f>
        <v>0</v>
      </c>
      <c r="H599" s="2" t="e">
        <f ca="1" xml:space="preserve"> IF(OR(Calculations!C599 = "",Calculations!C599 = WorkTypeString),  Calculations!K599, NA())</f>
        <v>#N/A</v>
      </c>
      <c r="I599" s="2" t="e">
        <f xml:space="preserve"> IF(Calculations!C599 = DefectTypeString,  Calculations!K599, NA())</f>
        <v>#N/A</v>
      </c>
    </row>
    <row r="600" spans="1:9" x14ac:dyDescent="0.25">
      <c r="A600" s="8" t="str">
        <f>Calculations!A600</f>
        <v/>
      </c>
      <c r="B600" s="2" t="str">
        <f t="shared" si="14"/>
        <v/>
      </c>
      <c r="C600" s="10" t="str">
        <f>IFERROR(Calculations!J600,"")</f>
        <v/>
      </c>
      <c r="D600" s="10" t="str">
        <f xml:space="preserve"> IF(OR(Calculations!C600 = "",Calculations!C600 = WorkTypeString),  IFERROR(Calculations!J600,""), NA())</f>
        <v/>
      </c>
      <c r="E600" s="10">
        <f t="array" ref="E600">PERCENTILE(IF(ISERROR(D600:D5599)=FALSE,D600:D5599),CycleTimePercentile)</f>
        <v>0</v>
      </c>
      <c r="F600" s="2" t="e">
        <f xml:space="preserve"> IF(Calculations!C600 = DefectTypeString,  IFERROR(Calculations!J600,""), NA())</f>
        <v>#N/A</v>
      </c>
      <c r="G600" s="10">
        <f t="array" ref="G600">PERCENTILE(IF(ISERROR(F600:F5599)=FALSE,F600:F5599),CycleTimePercentile)</f>
        <v>0</v>
      </c>
      <c r="H600" s="2" t="e">
        <f ca="1" xml:space="preserve"> IF(OR(Calculations!C600 = "",Calculations!C600 = WorkTypeString),  Calculations!K600, NA())</f>
        <v>#N/A</v>
      </c>
      <c r="I600" s="2" t="e">
        <f xml:space="preserve"> IF(Calculations!C600 = DefectTypeString,  Calculations!K600, NA())</f>
        <v>#N/A</v>
      </c>
    </row>
    <row r="601" spans="1:9" x14ac:dyDescent="0.25">
      <c r="A601" s="8" t="str">
        <f>Calculations!A601</f>
        <v/>
      </c>
      <c r="B601" s="2" t="str">
        <f t="shared" si="14"/>
        <v/>
      </c>
      <c r="C601" s="10" t="str">
        <f>IFERROR(Calculations!J601,"")</f>
        <v/>
      </c>
      <c r="D601" s="10" t="str">
        <f xml:space="preserve"> IF(OR(Calculations!C601 = "",Calculations!C601 = WorkTypeString),  IFERROR(Calculations!J601,""), NA())</f>
        <v/>
      </c>
      <c r="E601" s="10">
        <f t="array" ref="E601">PERCENTILE(IF(ISERROR(D601:D5600)=FALSE,D601:D5600),CycleTimePercentile)</f>
        <v>0</v>
      </c>
      <c r="F601" s="2" t="e">
        <f xml:space="preserve"> IF(Calculations!C601 = DefectTypeString,  IFERROR(Calculations!J601,""), NA())</f>
        <v>#N/A</v>
      </c>
      <c r="G601" s="10">
        <f t="array" ref="G601">PERCENTILE(IF(ISERROR(F601:F5600)=FALSE,F601:F5600),CycleTimePercentile)</f>
        <v>0</v>
      </c>
      <c r="H601" s="2" t="e">
        <f ca="1" xml:space="preserve"> IF(OR(Calculations!C601 = "",Calculations!C601 = WorkTypeString),  Calculations!K601, NA())</f>
        <v>#N/A</v>
      </c>
      <c r="I601" s="2" t="e">
        <f xml:space="preserve"> IF(Calculations!C601 = DefectTypeString,  Calculations!K601, NA())</f>
        <v>#N/A</v>
      </c>
    </row>
    <row r="602" spans="1:9" x14ac:dyDescent="0.25">
      <c r="A602" s="8" t="str">
        <f>Calculations!A602</f>
        <v/>
      </c>
      <c r="B602" s="2" t="str">
        <f t="shared" si="14"/>
        <v/>
      </c>
      <c r="C602" s="10" t="str">
        <f>IFERROR(Calculations!J602,"")</f>
        <v/>
      </c>
      <c r="D602" s="10" t="str">
        <f xml:space="preserve"> IF(OR(Calculations!C602 = "",Calculations!C602 = WorkTypeString),  IFERROR(Calculations!J602,""), NA())</f>
        <v/>
      </c>
      <c r="E602" s="10">
        <f t="array" ref="E602">PERCENTILE(IF(ISERROR(D602:D5601)=FALSE,D602:D5601),CycleTimePercentile)</f>
        <v>0</v>
      </c>
      <c r="F602" s="2" t="e">
        <f xml:space="preserve"> IF(Calculations!C602 = DefectTypeString,  IFERROR(Calculations!J602,""), NA())</f>
        <v>#N/A</v>
      </c>
      <c r="G602" s="10">
        <f t="array" ref="G602">PERCENTILE(IF(ISERROR(F602:F5601)=FALSE,F602:F5601),CycleTimePercentile)</f>
        <v>0</v>
      </c>
      <c r="H602" s="2" t="e">
        <f ca="1" xml:space="preserve"> IF(OR(Calculations!C602 = "",Calculations!C602 = WorkTypeString),  Calculations!K602, NA())</f>
        <v>#N/A</v>
      </c>
      <c r="I602" s="2" t="e">
        <f xml:space="preserve"> IF(Calculations!C602 = DefectTypeString,  Calculations!K602, NA())</f>
        <v>#N/A</v>
      </c>
    </row>
    <row r="603" spans="1:9" x14ac:dyDescent="0.25">
      <c r="A603" s="8" t="str">
        <f>Calculations!A603</f>
        <v/>
      </c>
      <c r="B603" s="2" t="str">
        <f t="shared" si="14"/>
        <v/>
      </c>
      <c r="C603" s="10" t="str">
        <f>IFERROR(Calculations!J603,"")</f>
        <v/>
      </c>
      <c r="D603" s="10" t="str">
        <f xml:space="preserve"> IF(OR(Calculations!C603 = "",Calculations!C603 = WorkTypeString),  IFERROR(Calculations!J603,""), NA())</f>
        <v/>
      </c>
      <c r="E603" s="10">
        <f t="array" ref="E603">PERCENTILE(IF(ISERROR(D603:D5602)=FALSE,D603:D5602),CycleTimePercentile)</f>
        <v>0</v>
      </c>
      <c r="F603" s="2" t="e">
        <f xml:space="preserve"> IF(Calculations!C603 = DefectTypeString,  IFERROR(Calculations!J603,""), NA())</f>
        <v>#N/A</v>
      </c>
      <c r="G603" s="10">
        <f t="array" ref="G603">PERCENTILE(IF(ISERROR(F603:F5602)=FALSE,F603:F5602),CycleTimePercentile)</f>
        <v>0</v>
      </c>
      <c r="H603" s="2" t="e">
        <f ca="1" xml:space="preserve"> IF(OR(Calculations!C603 = "",Calculations!C603 = WorkTypeString),  Calculations!K603, NA())</f>
        <v>#N/A</v>
      </c>
      <c r="I603" s="2" t="e">
        <f xml:space="preserve"> IF(Calculations!C603 = DefectTypeString,  Calculations!K603, NA())</f>
        <v>#N/A</v>
      </c>
    </row>
    <row r="604" spans="1:9" x14ac:dyDescent="0.25">
      <c r="A604" s="8" t="str">
        <f>Calculations!A604</f>
        <v/>
      </c>
      <c r="B604" s="2" t="str">
        <f t="shared" si="14"/>
        <v/>
      </c>
      <c r="C604" s="10" t="str">
        <f>IFERROR(Calculations!J604,"")</f>
        <v/>
      </c>
      <c r="D604" s="10" t="str">
        <f xml:space="preserve"> IF(OR(Calculations!C604 = "",Calculations!C604 = WorkTypeString),  IFERROR(Calculations!J604,""), NA())</f>
        <v/>
      </c>
      <c r="E604" s="10">
        <f t="array" ref="E604">PERCENTILE(IF(ISERROR(D604:D5603)=FALSE,D604:D5603),CycleTimePercentile)</f>
        <v>0</v>
      </c>
      <c r="F604" s="2" t="e">
        <f xml:space="preserve"> IF(Calculations!C604 = DefectTypeString,  IFERROR(Calculations!J604,""), NA())</f>
        <v>#N/A</v>
      </c>
      <c r="G604" s="10">
        <f t="array" ref="G604">PERCENTILE(IF(ISERROR(F604:F5603)=FALSE,F604:F5603),CycleTimePercentile)</f>
        <v>0</v>
      </c>
      <c r="H604" s="2" t="e">
        <f ca="1" xml:space="preserve"> IF(OR(Calculations!C604 = "",Calculations!C604 = WorkTypeString),  Calculations!K604, NA())</f>
        <v>#N/A</v>
      </c>
      <c r="I604" s="2" t="e">
        <f xml:space="preserve"> IF(Calculations!C604 = DefectTypeString,  Calculations!K604, NA())</f>
        <v>#N/A</v>
      </c>
    </row>
    <row r="605" spans="1:9" x14ac:dyDescent="0.25">
      <c r="A605" s="8" t="str">
        <f>Calculations!A605</f>
        <v/>
      </c>
      <c r="B605" s="2" t="str">
        <f t="shared" si="14"/>
        <v/>
      </c>
      <c r="C605" s="10" t="str">
        <f>IFERROR(Calculations!J605,"")</f>
        <v/>
      </c>
      <c r="D605" s="10" t="str">
        <f xml:space="preserve"> IF(OR(Calculations!C605 = "",Calculations!C605 = WorkTypeString),  IFERROR(Calculations!J605,""), NA())</f>
        <v/>
      </c>
      <c r="E605" s="10">
        <f t="array" ref="E605">PERCENTILE(IF(ISERROR(D605:D5604)=FALSE,D605:D5604),CycleTimePercentile)</f>
        <v>0</v>
      </c>
      <c r="F605" s="2" t="e">
        <f xml:space="preserve"> IF(Calculations!C605 = DefectTypeString,  IFERROR(Calculations!J605,""), NA())</f>
        <v>#N/A</v>
      </c>
      <c r="G605" s="10">
        <f t="array" ref="G605">PERCENTILE(IF(ISERROR(F605:F5604)=FALSE,F605:F5604),CycleTimePercentile)</f>
        <v>0</v>
      </c>
      <c r="H605" s="2" t="e">
        <f ca="1" xml:space="preserve"> IF(OR(Calculations!C605 = "",Calculations!C605 = WorkTypeString),  Calculations!K605, NA())</f>
        <v>#N/A</v>
      </c>
      <c r="I605" s="2" t="e">
        <f xml:space="preserve"> IF(Calculations!C605 = DefectTypeString,  Calculations!K605, NA())</f>
        <v>#N/A</v>
      </c>
    </row>
    <row r="606" spans="1:9" x14ac:dyDescent="0.25">
      <c r="A606" s="8" t="str">
        <f>Calculations!A606</f>
        <v/>
      </c>
      <c r="B606" s="2" t="str">
        <f t="shared" si="14"/>
        <v/>
      </c>
      <c r="C606" s="10" t="str">
        <f>IFERROR(Calculations!J606,"")</f>
        <v/>
      </c>
      <c r="D606" s="10" t="str">
        <f xml:space="preserve"> IF(OR(Calculations!C606 = "",Calculations!C606 = WorkTypeString),  IFERROR(Calculations!J606,""), NA())</f>
        <v/>
      </c>
      <c r="E606" s="10">
        <f t="array" ref="E606">PERCENTILE(IF(ISERROR(D606:D5605)=FALSE,D606:D5605),CycleTimePercentile)</f>
        <v>0</v>
      </c>
      <c r="F606" s="2" t="e">
        <f xml:space="preserve"> IF(Calculations!C606 = DefectTypeString,  IFERROR(Calculations!J606,""), NA())</f>
        <v>#N/A</v>
      </c>
      <c r="G606" s="10">
        <f t="array" ref="G606">PERCENTILE(IF(ISERROR(F606:F5605)=FALSE,F606:F5605),CycleTimePercentile)</f>
        <v>0</v>
      </c>
      <c r="H606" s="2" t="e">
        <f ca="1" xml:space="preserve"> IF(OR(Calculations!C606 = "",Calculations!C606 = WorkTypeString),  Calculations!K606, NA())</f>
        <v>#N/A</v>
      </c>
      <c r="I606" s="2" t="e">
        <f xml:space="preserve"> IF(Calculations!C606 = DefectTypeString,  Calculations!K606, NA())</f>
        <v>#N/A</v>
      </c>
    </row>
    <row r="607" spans="1:9" x14ac:dyDescent="0.25">
      <c r="A607" s="8" t="str">
        <f>Calculations!A607</f>
        <v/>
      </c>
      <c r="B607" s="2" t="str">
        <f t="shared" si="14"/>
        <v/>
      </c>
      <c r="C607" s="10" t="str">
        <f>IFERROR(Calculations!J607,"")</f>
        <v/>
      </c>
      <c r="D607" s="10" t="str">
        <f xml:space="preserve"> IF(OR(Calculations!C607 = "",Calculations!C607 = WorkTypeString),  IFERROR(Calculations!J607,""), NA())</f>
        <v/>
      </c>
      <c r="E607" s="10">
        <f t="array" ref="E607">PERCENTILE(IF(ISERROR(D607:D5606)=FALSE,D607:D5606),CycleTimePercentile)</f>
        <v>0</v>
      </c>
      <c r="F607" s="2" t="e">
        <f xml:space="preserve"> IF(Calculations!C607 = DefectTypeString,  IFERROR(Calculations!J607,""), NA())</f>
        <v>#N/A</v>
      </c>
      <c r="G607" s="10">
        <f t="array" ref="G607">PERCENTILE(IF(ISERROR(F607:F5606)=FALSE,F607:F5606),CycleTimePercentile)</f>
        <v>0</v>
      </c>
      <c r="H607" s="2" t="e">
        <f ca="1" xml:space="preserve"> IF(OR(Calculations!C607 = "",Calculations!C607 = WorkTypeString),  Calculations!K607, NA())</f>
        <v>#N/A</v>
      </c>
      <c r="I607" s="2" t="e">
        <f xml:space="preserve"> IF(Calculations!C607 = DefectTypeString,  Calculations!K607, NA())</f>
        <v>#N/A</v>
      </c>
    </row>
    <row r="608" spans="1:9" x14ac:dyDescent="0.25">
      <c r="A608" s="8" t="str">
        <f>Calculations!A608</f>
        <v/>
      </c>
      <c r="B608" s="2" t="str">
        <f t="shared" si="14"/>
        <v/>
      </c>
      <c r="C608" s="10" t="str">
        <f>IFERROR(Calculations!J608,"")</f>
        <v/>
      </c>
      <c r="D608" s="10" t="str">
        <f xml:space="preserve"> IF(OR(Calculations!C608 = "",Calculations!C608 = WorkTypeString),  IFERROR(Calculations!J608,""), NA())</f>
        <v/>
      </c>
      <c r="E608" s="10">
        <f t="array" ref="E608">PERCENTILE(IF(ISERROR(D608:D5607)=FALSE,D608:D5607),CycleTimePercentile)</f>
        <v>0</v>
      </c>
      <c r="F608" s="2" t="e">
        <f xml:space="preserve"> IF(Calculations!C608 = DefectTypeString,  IFERROR(Calculations!J608,""), NA())</f>
        <v>#N/A</v>
      </c>
      <c r="G608" s="10">
        <f t="array" ref="G608">PERCENTILE(IF(ISERROR(F608:F5607)=FALSE,F608:F5607),CycleTimePercentile)</f>
        <v>0</v>
      </c>
      <c r="H608" s="2" t="e">
        <f ca="1" xml:space="preserve"> IF(OR(Calculations!C608 = "",Calculations!C608 = WorkTypeString),  Calculations!K608, NA())</f>
        <v>#N/A</v>
      </c>
      <c r="I608" s="2" t="e">
        <f xml:space="preserve"> IF(Calculations!C608 = DefectTypeString,  Calculations!K608, NA())</f>
        <v>#N/A</v>
      </c>
    </row>
    <row r="609" spans="1:9" x14ac:dyDescent="0.25">
      <c r="A609" s="8" t="str">
        <f>Calculations!A609</f>
        <v/>
      </c>
      <c r="B609" s="2" t="str">
        <f t="shared" si="14"/>
        <v/>
      </c>
      <c r="C609" s="10" t="str">
        <f>IFERROR(Calculations!J609,"")</f>
        <v/>
      </c>
      <c r="D609" s="10" t="str">
        <f xml:space="preserve"> IF(OR(Calculations!C609 = "",Calculations!C609 = WorkTypeString),  IFERROR(Calculations!J609,""), NA())</f>
        <v/>
      </c>
      <c r="E609" s="10">
        <f t="array" ref="E609">PERCENTILE(IF(ISERROR(D609:D5608)=FALSE,D609:D5608),CycleTimePercentile)</f>
        <v>0</v>
      </c>
      <c r="F609" s="2" t="e">
        <f xml:space="preserve"> IF(Calculations!C609 = DefectTypeString,  IFERROR(Calculations!J609,""), NA())</f>
        <v>#N/A</v>
      </c>
      <c r="G609" s="10">
        <f t="array" ref="G609">PERCENTILE(IF(ISERROR(F609:F5608)=FALSE,F609:F5608),CycleTimePercentile)</f>
        <v>0</v>
      </c>
      <c r="H609" s="2" t="e">
        <f ca="1" xml:space="preserve"> IF(OR(Calculations!C609 = "",Calculations!C609 = WorkTypeString),  Calculations!K609, NA())</f>
        <v>#N/A</v>
      </c>
      <c r="I609" s="2" t="e">
        <f xml:space="preserve"> IF(Calculations!C609 = DefectTypeString,  Calculations!K609, NA())</f>
        <v>#N/A</v>
      </c>
    </row>
    <row r="610" spans="1:9" x14ac:dyDescent="0.25">
      <c r="A610" s="8" t="str">
        <f>Calculations!A610</f>
        <v/>
      </c>
      <c r="B610" s="2" t="str">
        <f t="shared" si="14"/>
        <v/>
      </c>
      <c r="C610" s="10" t="str">
        <f>IFERROR(Calculations!J610,"")</f>
        <v/>
      </c>
      <c r="D610" s="10" t="str">
        <f xml:space="preserve"> IF(OR(Calculations!C610 = "",Calculations!C610 = WorkTypeString),  IFERROR(Calculations!J610,""), NA())</f>
        <v/>
      </c>
      <c r="E610" s="10">
        <f t="array" ref="E610">PERCENTILE(IF(ISERROR(D610:D5609)=FALSE,D610:D5609),CycleTimePercentile)</f>
        <v>0</v>
      </c>
      <c r="F610" s="2" t="e">
        <f xml:space="preserve"> IF(Calculations!C610 = DefectTypeString,  IFERROR(Calculations!J610,""), NA())</f>
        <v>#N/A</v>
      </c>
      <c r="G610" s="10">
        <f t="array" ref="G610">PERCENTILE(IF(ISERROR(F610:F5609)=FALSE,F610:F5609),CycleTimePercentile)</f>
        <v>0</v>
      </c>
      <c r="H610" s="2" t="e">
        <f ca="1" xml:space="preserve"> IF(OR(Calculations!C610 = "",Calculations!C610 = WorkTypeString),  Calculations!K610, NA())</f>
        <v>#N/A</v>
      </c>
      <c r="I610" s="2" t="e">
        <f xml:space="preserve"> IF(Calculations!C610 = DefectTypeString,  Calculations!K610, NA())</f>
        <v>#N/A</v>
      </c>
    </row>
    <row r="611" spans="1:9" x14ac:dyDescent="0.25">
      <c r="A611" s="8" t="str">
        <f>Calculations!A611</f>
        <v/>
      </c>
      <c r="B611" s="2" t="str">
        <f t="shared" si="14"/>
        <v/>
      </c>
      <c r="C611" s="10" t="str">
        <f>IFERROR(Calculations!J611,"")</f>
        <v/>
      </c>
      <c r="D611" s="10" t="str">
        <f xml:space="preserve"> IF(OR(Calculations!C611 = "",Calculations!C611 = WorkTypeString),  IFERROR(Calculations!J611,""), NA())</f>
        <v/>
      </c>
      <c r="E611" s="10">
        <f t="array" ref="E611">PERCENTILE(IF(ISERROR(D611:D5610)=FALSE,D611:D5610),CycleTimePercentile)</f>
        <v>0</v>
      </c>
      <c r="F611" s="2" t="e">
        <f xml:space="preserve"> IF(Calculations!C611 = DefectTypeString,  IFERROR(Calculations!J611,""), NA())</f>
        <v>#N/A</v>
      </c>
      <c r="G611" s="10">
        <f t="array" ref="G611">PERCENTILE(IF(ISERROR(F611:F5610)=FALSE,F611:F5610),CycleTimePercentile)</f>
        <v>0</v>
      </c>
      <c r="H611" s="2" t="e">
        <f ca="1" xml:space="preserve"> IF(OR(Calculations!C611 = "",Calculations!C611 = WorkTypeString),  Calculations!K611, NA())</f>
        <v>#N/A</v>
      </c>
      <c r="I611" s="2" t="e">
        <f xml:space="preserve"> IF(Calculations!C611 = DefectTypeString,  Calculations!K611, NA())</f>
        <v>#N/A</v>
      </c>
    </row>
    <row r="612" spans="1:9" x14ac:dyDescent="0.25">
      <c r="A612" s="8" t="str">
        <f>Calculations!A612</f>
        <v/>
      </c>
      <c r="B612" s="2" t="str">
        <f t="shared" si="14"/>
        <v/>
      </c>
      <c r="C612" s="10" t="str">
        <f>IFERROR(Calculations!J612,"")</f>
        <v/>
      </c>
      <c r="D612" s="10" t="str">
        <f xml:space="preserve"> IF(OR(Calculations!C612 = "",Calculations!C612 = WorkTypeString),  IFERROR(Calculations!J612,""), NA())</f>
        <v/>
      </c>
      <c r="E612" s="10">
        <f t="array" ref="E612">PERCENTILE(IF(ISERROR(D612:D5611)=FALSE,D612:D5611),CycleTimePercentile)</f>
        <v>0</v>
      </c>
      <c r="F612" s="2" t="e">
        <f xml:space="preserve"> IF(Calculations!C612 = DefectTypeString,  IFERROR(Calculations!J612,""), NA())</f>
        <v>#N/A</v>
      </c>
      <c r="G612" s="10">
        <f t="array" ref="G612">PERCENTILE(IF(ISERROR(F612:F5611)=FALSE,F612:F5611),CycleTimePercentile)</f>
        <v>0</v>
      </c>
      <c r="H612" s="2" t="e">
        <f ca="1" xml:space="preserve"> IF(OR(Calculations!C612 = "",Calculations!C612 = WorkTypeString),  Calculations!K612, NA())</f>
        <v>#N/A</v>
      </c>
      <c r="I612" s="2" t="e">
        <f xml:space="preserve"> IF(Calculations!C612 = DefectTypeString,  Calculations!K612, NA())</f>
        <v>#N/A</v>
      </c>
    </row>
    <row r="613" spans="1:9" x14ac:dyDescent="0.25">
      <c r="A613" s="8" t="str">
        <f>Calculations!A613</f>
        <v/>
      </c>
      <c r="B613" s="2" t="str">
        <f t="shared" si="14"/>
        <v/>
      </c>
      <c r="C613" s="10" t="str">
        <f>IFERROR(Calculations!J613,"")</f>
        <v/>
      </c>
      <c r="D613" s="10" t="str">
        <f xml:space="preserve"> IF(OR(Calculations!C613 = "",Calculations!C613 = WorkTypeString),  IFERROR(Calculations!J613,""), NA())</f>
        <v/>
      </c>
      <c r="E613" s="10">
        <f t="array" ref="E613">PERCENTILE(IF(ISERROR(D613:D5612)=FALSE,D613:D5612),CycleTimePercentile)</f>
        <v>0</v>
      </c>
      <c r="F613" s="2" t="e">
        <f xml:space="preserve"> IF(Calculations!C613 = DefectTypeString,  IFERROR(Calculations!J613,""), NA())</f>
        <v>#N/A</v>
      </c>
      <c r="G613" s="10">
        <f t="array" ref="G613">PERCENTILE(IF(ISERROR(F613:F5612)=FALSE,F613:F5612),CycleTimePercentile)</f>
        <v>0</v>
      </c>
      <c r="H613" s="2" t="e">
        <f ca="1" xml:space="preserve"> IF(OR(Calculations!C613 = "",Calculations!C613 = WorkTypeString),  Calculations!K613, NA())</f>
        <v>#N/A</v>
      </c>
      <c r="I613" s="2" t="e">
        <f xml:space="preserve"> IF(Calculations!C613 = DefectTypeString,  Calculations!K613, NA())</f>
        <v>#N/A</v>
      </c>
    </row>
    <row r="614" spans="1:9" x14ac:dyDescent="0.25">
      <c r="A614" s="8" t="str">
        <f>Calculations!A614</f>
        <v/>
      </c>
      <c r="B614" s="2" t="str">
        <f t="shared" si="14"/>
        <v/>
      </c>
      <c r="C614" s="10" t="str">
        <f>IFERROR(Calculations!J614,"")</f>
        <v/>
      </c>
      <c r="D614" s="10" t="str">
        <f xml:space="preserve"> IF(OR(Calculations!C614 = "",Calculations!C614 = WorkTypeString),  IFERROR(Calculations!J614,""), NA())</f>
        <v/>
      </c>
      <c r="E614" s="10">
        <f t="array" ref="E614">PERCENTILE(IF(ISERROR(D614:D5613)=FALSE,D614:D5613),CycleTimePercentile)</f>
        <v>0</v>
      </c>
      <c r="F614" s="2" t="e">
        <f xml:space="preserve"> IF(Calculations!C614 = DefectTypeString,  IFERROR(Calculations!J614,""), NA())</f>
        <v>#N/A</v>
      </c>
      <c r="G614" s="10">
        <f t="array" ref="G614">PERCENTILE(IF(ISERROR(F614:F5613)=FALSE,F614:F5613),CycleTimePercentile)</f>
        <v>0</v>
      </c>
      <c r="H614" s="2" t="e">
        <f ca="1" xml:space="preserve"> IF(OR(Calculations!C614 = "",Calculations!C614 = WorkTypeString),  Calculations!K614, NA())</f>
        <v>#N/A</v>
      </c>
      <c r="I614" s="2" t="e">
        <f xml:space="preserve"> IF(Calculations!C614 = DefectTypeString,  Calculations!K614, NA())</f>
        <v>#N/A</v>
      </c>
    </row>
    <row r="615" spans="1:9" x14ac:dyDescent="0.25">
      <c r="A615" s="8" t="str">
        <f>Calculations!A615</f>
        <v/>
      </c>
      <c r="B615" s="2" t="str">
        <f t="shared" si="14"/>
        <v/>
      </c>
      <c r="C615" s="10" t="str">
        <f>IFERROR(Calculations!J615,"")</f>
        <v/>
      </c>
      <c r="D615" s="10" t="str">
        <f xml:space="preserve"> IF(OR(Calculations!C615 = "",Calculations!C615 = WorkTypeString),  IFERROR(Calculations!J615,""), NA())</f>
        <v/>
      </c>
      <c r="E615" s="10">
        <f t="array" ref="E615">PERCENTILE(IF(ISERROR(D615:D5614)=FALSE,D615:D5614),CycleTimePercentile)</f>
        <v>0</v>
      </c>
      <c r="F615" s="2" t="e">
        <f xml:space="preserve"> IF(Calculations!C615 = DefectTypeString,  IFERROR(Calculations!J615,""), NA())</f>
        <v>#N/A</v>
      </c>
      <c r="G615" s="10">
        <f t="array" ref="G615">PERCENTILE(IF(ISERROR(F615:F5614)=FALSE,F615:F5614),CycleTimePercentile)</f>
        <v>0</v>
      </c>
      <c r="H615" s="2" t="e">
        <f ca="1" xml:space="preserve"> IF(OR(Calculations!C615 = "",Calculations!C615 = WorkTypeString),  Calculations!K615, NA())</f>
        <v>#N/A</v>
      </c>
      <c r="I615" s="2" t="e">
        <f xml:space="preserve"> IF(Calculations!C615 = DefectTypeString,  Calculations!K615, NA())</f>
        <v>#N/A</v>
      </c>
    </row>
    <row r="616" spans="1:9" x14ac:dyDescent="0.25">
      <c r="A616" s="8" t="str">
        <f>Calculations!A616</f>
        <v/>
      </c>
      <c r="B616" s="2" t="str">
        <f t="shared" si="14"/>
        <v/>
      </c>
      <c r="C616" s="10" t="str">
        <f>IFERROR(Calculations!J616,"")</f>
        <v/>
      </c>
      <c r="D616" s="10" t="str">
        <f xml:space="preserve"> IF(OR(Calculations!C616 = "",Calculations!C616 = WorkTypeString),  IFERROR(Calculations!J616,""), NA())</f>
        <v/>
      </c>
      <c r="E616" s="10">
        <f t="array" ref="E616">PERCENTILE(IF(ISERROR(D616:D5615)=FALSE,D616:D5615),CycleTimePercentile)</f>
        <v>0</v>
      </c>
      <c r="F616" s="2" t="e">
        <f xml:space="preserve"> IF(Calculations!C616 = DefectTypeString,  IFERROR(Calculations!J616,""), NA())</f>
        <v>#N/A</v>
      </c>
      <c r="G616" s="10">
        <f t="array" ref="G616">PERCENTILE(IF(ISERROR(F616:F5615)=FALSE,F616:F5615),CycleTimePercentile)</f>
        <v>0</v>
      </c>
      <c r="H616" s="2" t="e">
        <f ca="1" xml:space="preserve"> IF(OR(Calculations!C616 = "",Calculations!C616 = WorkTypeString),  Calculations!K616, NA())</f>
        <v>#N/A</v>
      </c>
      <c r="I616" s="2" t="e">
        <f xml:space="preserve"> IF(Calculations!C616 = DefectTypeString,  Calculations!K616, NA())</f>
        <v>#N/A</v>
      </c>
    </row>
    <row r="617" spans="1:9" x14ac:dyDescent="0.25">
      <c r="A617" s="8" t="str">
        <f>Calculations!A617</f>
        <v/>
      </c>
      <c r="B617" s="2" t="str">
        <f t="shared" si="14"/>
        <v/>
      </c>
      <c r="C617" s="10" t="str">
        <f>IFERROR(Calculations!J617,"")</f>
        <v/>
      </c>
      <c r="D617" s="10" t="str">
        <f xml:space="preserve"> IF(OR(Calculations!C617 = "",Calculations!C617 = WorkTypeString),  IFERROR(Calculations!J617,""), NA())</f>
        <v/>
      </c>
      <c r="E617" s="10">
        <f t="array" ref="E617">PERCENTILE(IF(ISERROR(D617:D5616)=FALSE,D617:D5616),CycleTimePercentile)</f>
        <v>0</v>
      </c>
      <c r="F617" s="2" t="e">
        <f xml:space="preserve"> IF(Calculations!C617 = DefectTypeString,  IFERROR(Calculations!J617,""), NA())</f>
        <v>#N/A</v>
      </c>
      <c r="G617" s="10">
        <f t="array" ref="G617">PERCENTILE(IF(ISERROR(F617:F5616)=FALSE,F617:F5616),CycleTimePercentile)</f>
        <v>0</v>
      </c>
      <c r="H617" s="2" t="e">
        <f ca="1" xml:space="preserve"> IF(OR(Calculations!C617 = "",Calculations!C617 = WorkTypeString),  Calculations!K617, NA())</f>
        <v>#N/A</v>
      </c>
      <c r="I617" s="2" t="e">
        <f xml:space="preserve"> IF(Calculations!C617 = DefectTypeString,  Calculations!K617, NA())</f>
        <v>#N/A</v>
      </c>
    </row>
    <row r="618" spans="1:9" x14ac:dyDescent="0.25">
      <c r="A618" s="8" t="str">
        <f>Calculations!A618</f>
        <v/>
      </c>
      <c r="B618" s="2" t="str">
        <f t="shared" si="14"/>
        <v/>
      </c>
      <c r="C618" s="10" t="str">
        <f>IFERROR(Calculations!J618,"")</f>
        <v/>
      </c>
      <c r="D618" s="10" t="str">
        <f xml:space="preserve"> IF(OR(Calculations!C618 = "",Calculations!C618 = WorkTypeString),  IFERROR(Calculations!J618,""), NA())</f>
        <v/>
      </c>
      <c r="E618" s="10">
        <f t="array" ref="E618">PERCENTILE(IF(ISERROR(D618:D5617)=FALSE,D618:D5617),CycleTimePercentile)</f>
        <v>0</v>
      </c>
      <c r="F618" s="2" t="e">
        <f xml:space="preserve"> IF(Calculations!C618 = DefectTypeString,  IFERROR(Calculations!J618,""), NA())</f>
        <v>#N/A</v>
      </c>
      <c r="G618" s="10">
        <f t="array" ref="G618">PERCENTILE(IF(ISERROR(F618:F5617)=FALSE,F618:F5617),CycleTimePercentile)</f>
        <v>0</v>
      </c>
      <c r="H618" s="2" t="e">
        <f ca="1" xml:space="preserve"> IF(OR(Calculations!C618 = "",Calculations!C618 = WorkTypeString),  Calculations!K618, NA())</f>
        <v>#N/A</v>
      </c>
      <c r="I618" s="2" t="e">
        <f xml:space="preserve"> IF(Calculations!C618 = DefectTypeString,  Calculations!K618, NA())</f>
        <v>#N/A</v>
      </c>
    </row>
    <row r="619" spans="1:9" x14ac:dyDescent="0.25">
      <c r="A619" s="8" t="str">
        <f>Calculations!A619</f>
        <v/>
      </c>
      <c r="B619" s="2" t="str">
        <f t="shared" si="14"/>
        <v/>
      </c>
      <c r="C619" s="10" t="str">
        <f>IFERROR(Calculations!J619,"")</f>
        <v/>
      </c>
      <c r="D619" s="10" t="str">
        <f xml:space="preserve"> IF(OR(Calculations!C619 = "",Calculations!C619 = WorkTypeString),  IFERROR(Calculations!J619,""), NA())</f>
        <v/>
      </c>
      <c r="E619" s="10">
        <f t="array" ref="E619">PERCENTILE(IF(ISERROR(D619:D5618)=FALSE,D619:D5618),CycleTimePercentile)</f>
        <v>0</v>
      </c>
      <c r="F619" s="2" t="e">
        <f xml:space="preserve"> IF(Calculations!C619 = DefectTypeString,  IFERROR(Calculations!J619,""), NA())</f>
        <v>#N/A</v>
      </c>
      <c r="G619" s="10">
        <f t="array" ref="G619">PERCENTILE(IF(ISERROR(F619:F5618)=FALSE,F619:F5618),CycleTimePercentile)</f>
        <v>0</v>
      </c>
      <c r="H619" s="2" t="e">
        <f ca="1" xml:space="preserve"> IF(OR(Calculations!C619 = "",Calculations!C619 = WorkTypeString),  Calculations!K619, NA())</f>
        <v>#N/A</v>
      </c>
      <c r="I619" s="2" t="e">
        <f xml:space="preserve"> IF(Calculations!C619 = DefectTypeString,  Calculations!K619, NA())</f>
        <v>#N/A</v>
      </c>
    </row>
    <row r="620" spans="1:9" x14ac:dyDescent="0.25">
      <c r="A620" s="8" t="str">
        <f>Calculations!A620</f>
        <v/>
      </c>
      <c r="B620" s="2" t="str">
        <f t="shared" si="14"/>
        <v/>
      </c>
      <c r="C620" s="10" t="str">
        <f>IFERROR(Calculations!J620,"")</f>
        <v/>
      </c>
      <c r="D620" s="10" t="str">
        <f xml:space="preserve"> IF(OR(Calculations!C620 = "",Calculations!C620 = WorkTypeString),  IFERROR(Calculations!J620,""), NA())</f>
        <v/>
      </c>
      <c r="E620" s="10">
        <f t="array" ref="E620">PERCENTILE(IF(ISERROR(D620:D5619)=FALSE,D620:D5619),CycleTimePercentile)</f>
        <v>0</v>
      </c>
      <c r="F620" s="2" t="e">
        <f xml:space="preserve"> IF(Calculations!C620 = DefectTypeString,  IFERROR(Calculations!J620,""), NA())</f>
        <v>#N/A</v>
      </c>
      <c r="G620" s="10">
        <f t="array" ref="G620">PERCENTILE(IF(ISERROR(F620:F5619)=FALSE,F620:F5619),CycleTimePercentile)</f>
        <v>0</v>
      </c>
      <c r="H620" s="2" t="e">
        <f ca="1" xml:space="preserve"> IF(OR(Calculations!C620 = "",Calculations!C620 = WorkTypeString),  Calculations!K620, NA())</f>
        <v>#N/A</v>
      </c>
      <c r="I620" s="2" t="e">
        <f xml:space="preserve"> IF(Calculations!C620 = DefectTypeString,  Calculations!K620, NA())</f>
        <v>#N/A</v>
      </c>
    </row>
    <row r="621" spans="1:9" x14ac:dyDescent="0.25">
      <c r="A621" s="8" t="str">
        <f>Calculations!A621</f>
        <v/>
      </c>
      <c r="B621" s="2" t="str">
        <f t="shared" si="14"/>
        <v/>
      </c>
      <c r="C621" s="10" t="str">
        <f>IFERROR(Calculations!J621,"")</f>
        <v/>
      </c>
      <c r="D621" s="10" t="str">
        <f xml:space="preserve"> IF(OR(Calculations!C621 = "",Calculations!C621 = WorkTypeString),  IFERROR(Calculations!J621,""), NA())</f>
        <v/>
      </c>
      <c r="E621" s="10">
        <f t="array" ref="E621">PERCENTILE(IF(ISERROR(D621:D5620)=FALSE,D621:D5620),CycleTimePercentile)</f>
        <v>0</v>
      </c>
      <c r="F621" s="2" t="e">
        <f xml:space="preserve"> IF(Calculations!C621 = DefectTypeString,  IFERROR(Calculations!J621,""), NA())</f>
        <v>#N/A</v>
      </c>
      <c r="G621" s="10">
        <f t="array" ref="G621">PERCENTILE(IF(ISERROR(F621:F5620)=FALSE,F621:F5620),CycleTimePercentile)</f>
        <v>0</v>
      </c>
      <c r="H621" s="2" t="e">
        <f ca="1" xml:space="preserve"> IF(OR(Calculations!C621 = "",Calculations!C621 = WorkTypeString),  Calculations!K621, NA())</f>
        <v>#N/A</v>
      </c>
      <c r="I621" s="2" t="e">
        <f xml:space="preserve"> IF(Calculations!C621 = DefectTypeString,  Calculations!K621, NA())</f>
        <v>#N/A</v>
      </c>
    </row>
    <row r="622" spans="1:9" x14ac:dyDescent="0.25">
      <c r="A622" s="8" t="str">
        <f>Calculations!A622</f>
        <v/>
      </c>
      <c r="B622" s="2" t="str">
        <f t="shared" si="14"/>
        <v/>
      </c>
      <c r="C622" s="10" t="str">
        <f>IFERROR(Calculations!J622,"")</f>
        <v/>
      </c>
      <c r="D622" s="10" t="str">
        <f xml:space="preserve"> IF(OR(Calculations!C622 = "",Calculations!C622 = WorkTypeString),  IFERROR(Calculations!J622,""), NA())</f>
        <v/>
      </c>
      <c r="E622" s="10">
        <f t="array" ref="E622">PERCENTILE(IF(ISERROR(D622:D5621)=FALSE,D622:D5621),CycleTimePercentile)</f>
        <v>0</v>
      </c>
      <c r="F622" s="2" t="e">
        <f xml:space="preserve"> IF(Calculations!C622 = DefectTypeString,  IFERROR(Calculations!J622,""), NA())</f>
        <v>#N/A</v>
      </c>
      <c r="G622" s="10">
        <f t="array" ref="G622">PERCENTILE(IF(ISERROR(F622:F5621)=FALSE,F622:F5621),CycleTimePercentile)</f>
        <v>0</v>
      </c>
      <c r="H622" s="2" t="e">
        <f ca="1" xml:space="preserve"> IF(OR(Calculations!C622 = "",Calculations!C622 = WorkTypeString),  Calculations!K622, NA())</f>
        <v>#N/A</v>
      </c>
      <c r="I622" s="2" t="e">
        <f xml:space="preserve"> IF(Calculations!C622 = DefectTypeString,  Calculations!K622, NA())</f>
        <v>#N/A</v>
      </c>
    </row>
    <row r="623" spans="1:9" x14ac:dyDescent="0.25">
      <c r="A623" s="8" t="str">
        <f>Calculations!A623</f>
        <v/>
      </c>
      <c r="B623" s="2" t="str">
        <f t="shared" si="14"/>
        <v/>
      </c>
      <c r="C623" s="10" t="str">
        <f>IFERROR(Calculations!J623,"")</f>
        <v/>
      </c>
      <c r="D623" s="10" t="str">
        <f xml:space="preserve"> IF(OR(Calculations!C623 = "",Calculations!C623 = WorkTypeString),  IFERROR(Calculations!J623,""), NA())</f>
        <v/>
      </c>
      <c r="E623" s="10">
        <f t="array" ref="E623">PERCENTILE(IF(ISERROR(D623:D5622)=FALSE,D623:D5622),CycleTimePercentile)</f>
        <v>0</v>
      </c>
      <c r="F623" s="2" t="e">
        <f xml:space="preserve"> IF(Calculations!C623 = DefectTypeString,  IFERROR(Calculations!J623,""), NA())</f>
        <v>#N/A</v>
      </c>
      <c r="G623" s="10">
        <f t="array" ref="G623">PERCENTILE(IF(ISERROR(F623:F5622)=FALSE,F623:F5622),CycleTimePercentile)</f>
        <v>0</v>
      </c>
      <c r="H623" s="2" t="e">
        <f ca="1" xml:space="preserve"> IF(OR(Calculations!C623 = "",Calculations!C623 = WorkTypeString),  Calculations!K623, NA())</f>
        <v>#N/A</v>
      </c>
      <c r="I623" s="2" t="e">
        <f xml:space="preserve"> IF(Calculations!C623 = DefectTypeString,  Calculations!K623, NA())</f>
        <v>#N/A</v>
      </c>
    </row>
    <row r="624" spans="1:9" x14ac:dyDescent="0.25">
      <c r="A624" s="8" t="str">
        <f>Calculations!A624</f>
        <v/>
      </c>
      <c r="B624" s="2" t="str">
        <f t="shared" si="14"/>
        <v/>
      </c>
      <c r="C624" s="10" t="str">
        <f>IFERROR(Calculations!J624,"")</f>
        <v/>
      </c>
      <c r="D624" s="10" t="str">
        <f xml:space="preserve"> IF(OR(Calculations!C624 = "",Calculations!C624 = WorkTypeString),  IFERROR(Calculations!J624,""), NA())</f>
        <v/>
      </c>
      <c r="E624" s="10">
        <f t="array" ref="E624">PERCENTILE(IF(ISERROR(D624:D5623)=FALSE,D624:D5623),CycleTimePercentile)</f>
        <v>0</v>
      </c>
      <c r="F624" s="2" t="e">
        <f xml:space="preserve"> IF(Calculations!C624 = DefectTypeString,  IFERROR(Calculations!J624,""), NA())</f>
        <v>#N/A</v>
      </c>
      <c r="G624" s="10">
        <f t="array" ref="G624">PERCENTILE(IF(ISERROR(F624:F5623)=FALSE,F624:F5623),CycleTimePercentile)</f>
        <v>0</v>
      </c>
      <c r="H624" s="2" t="e">
        <f ca="1" xml:space="preserve"> IF(OR(Calculations!C624 = "",Calculations!C624 = WorkTypeString),  Calculations!K624, NA())</f>
        <v>#N/A</v>
      </c>
      <c r="I624" s="2" t="e">
        <f xml:space="preserve"> IF(Calculations!C624 = DefectTypeString,  Calculations!K624, NA())</f>
        <v>#N/A</v>
      </c>
    </row>
    <row r="625" spans="1:9" x14ac:dyDescent="0.25">
      <c r="A625" s="8" t="str">
        <f>Calculations!A625</f>
        <v/>
      </c>
      <c r="B625" s="2" t="str">
        <f t="shared" si="14"/>
        <v/>
      </c>
      <c r="C625" s="10" t="str">
        <f>IFERROR(Calculations!J625,"")</f>
        <v/>
      </c>
      <c r="D625" s="10" t="str">
        <f xml:space="preserve"> IF(OR(Calculations!C625 = "",Calculations!C625 = WorkTypeString),  IFERROR(Calculations!J625,""), NA())</f>
        <v/>
      </c>
      <c r="E625" s="10">
        <f t="array" ref="E625">PERCENTILE(IF(ISERROR(D625:D5624)=FALSE,D625:D5624),CycleTimePercentile)</f>
        <v>0</v>
      </c>
      <c r="F625" s="2" t="e">
        <f xml:space="preserve"> IF(Calculations!C625 = DefectTypeString,  IFERROR(Calculations!J625,""), NA())</f>
        <v>#N/A</v>
      </c>
      <c r="G625" s="10">
        <f t="array" ref="G625">PERCENTILE(IF(ISERROR(F625:F5624)=FALSE,F625:F5624),CycleTimePercentile)</f>
        <v>0</v>
      </c>
      <c r="H625" s="2" t="e">
        <f ca="1" xml:space="preserve"> IF(OR(Calculations!C625 = "",Calculations!C625 = WorkTypeString),  Calculations!K625, NA())</f>
        <v>#N/A</v>
      </c>
      <c r="I625" s="2" t="e">
        <f xml:space="preserve"> IF(Calculations!C625 = DefectTypeString,  Calculations!K625, NA())</f>
        <v>#N/A</v>
      </c>
    </row>
    <row r="626" spans="1:9" x14ac:dyDescent="0.25">
      <c r="A626" s="8" t="str">
        <f>Calculations!A626</f>
        <v/>
      </c>
      <c r="B626" s="2" t="str">
        <f t="shared" si="14"/>
        <v/>
      </c>
      <c r="C626" s="10" t="str">
        <f>IFERROR(Calculations!J626,"")</f>
        <v/>
      </c>
      <c r="D626" s="10" t="str">
        <f xml:space="preserve"> IF(OR(Calculations!C626 = "",Calculations!C626 = WorkTypeString),  IFERROR(Calculations!J626,""), NA())</f>
        <v/>
      </c>
      <c r="E626" s="10">
        <f t="array" ref="E626">PERCENTILE(IF(ISERROR(D626:D5625)=FALSE,D626:D5625),CycleTimePercentile)</f>
        <v>0</v>
      </c>
      <c r="F626" s="2" t="e">
        <f xml:space="preserve"> IF(Calculations!C626 = DefectTypeString,  IFERROR(Calculations!J626,""), NA())</f>
        <v>#N/A</v>
      </c>
      <c r="G626" s="10">
        <f t="array" ref="G626">PERCENTILE(IF(ISERROR(F626:F5625)=FALSE,F626:F5625),CycleTimePercentile)</f>
        <v>0</v>
      </c>
      <c r="H626" s="2" t="e">
        <f ca="1" xml:space="preserve"> IF(OR(Calculations!C626 = "",Calculations!C626 = WorkTypeString),  Calculations!K626, NA())</f>
        <v>#N/A</v>
      </c>
      <c r="I626" s="2" t="e">
        <f xml:space="preserve"> IF(Calculations!C626 = DefectTypeString,  Calculations!K626, NA())</f>
        <v>#N/A</v>
      </c>
    </row>
    <row r="627" spans="1:9" x14ac:dyDescent="0.25">
      <c r="A627" s="8" t="str">
        <f>Calculations!A627</f>
        <v/>
      </c>
      <c r="B627" s="2" t="str">
        <f t="shared" si="14"/>
        <v/>
      </c>
      <c r="C627" s="10" t="str">
        <f>IFERROR(Calculations!J627,"")</f>
        <v/>
      </c>
      <c r="D627" s="10" t="str">
        <f xml:space="preserve"> IF(OR(Calculations!C627 = "",Calculations!C627 = WorkTypeString),  IFERROR(Calculations!J627,""), NA())</f>
        <v/>
      </c>
      <c r="E627" s="10">
        <f t="array" ref="E627">PERCENTILE(IF(ISERROR(D627:D5626)=FALSE,D627:D5626),CycleTimePercentile)</f>
        <v>0</v>
      </c>
      <c r="F627" s="2" t="e">
        <f xml:space="preserve"> IF(Calculations!C627 = DefectTypeString,  IFERROR(Calculations!J627,""), NA())</f>
        <v>#N/A</v>
      </c>
      <c r="G627" s="10">
        <f t="array" ref="G627">PERCENTILE(IF(ISERROR(F627:F5626)=FALSE,F627:F5626),CycleTimePercentile)</f>
        <v>0</v>
      </c>
      <c r="H627" s="2" t="e">
        <f ca="1" xml:space="preserve"> IF(OR(Calculations!C627 = "",Calculations!C627 = WorkTypeString),  Calculations!K627, NA())</f>
        <v>#N/A</v>
      </c>
      <c r="I627" s="2" t="e">
        <f xml:space="preserve"> IF(Calculations!C627 = DefectTypeString,  Calculations!K627, NA())</f>
        <v>#N/A</v>
      </c>
    </row>
    <row r="628" spans="1:9" x14ac:dyDescent="0.25">
      <c r="A628" s="8" t="str">
        <f>Calculations!A628</f>
        <v/>
      </c>
      <c r="B628" s="2" t="str">
        <f t="shared" si="14"/>
        <v/>
      </c>
      <c r="C628" s="10" t="str">
        <f>IFERROR(Calculations!J628,"")</f>
        <v/>
      </c>
      <c r="D628" s="10" t="str">
        <f xml:space="preserve"> IF(OR(Calculations!C628 = "",Calculations!C628 = WorkTypeString),  IFERROR(Calculations!J628,""), NA())</f>
        <v/>
      </c>
      <c r="E628" s="10">
        <f t="array" ref="E628">PERCENTILE(IF(ISERROR(D628:D5627)=FALSE,D628:D5627),CycleTimePercentile)</f>
        <v>0</v>
      </c>
      <c r="F628" s="2" t="e">
        <f xml:space="preserve"> IF(Calculations!C628 = DefectTypeString,  IFERROR(Calculations!J628,""), NA())</f>
        <v>#N/A</v>
      </c>
      <c r="G628" s="10">
        <f t="array" ref="G628">PERCENTILE(IF(ISERROR(F628:F5627)=FALSE,F628:F5627),CycleTimePercentile)</f>
        <v>0</v>
      </c>
      <c r="H628" s="2" t="e">
        <f ca="1" xml:space="preserve"> IF(OR(Calculations!C628 = "",Calculations!C628 = WorkTypeString),  Calculations!K628, NA())</f>
        <v>#N/A</v>
      </c>
      <c r="I628" s="2" t="e">
        <f xml:space="preserve"> IF(Calculations!C628 = DefectTypeString,  Calculations!K628, NA())</f>
        <v>#N/A</v>
      </c>
    </row>
    <row r="629" spans="1:9" x14ac:dyDescent="0.25">
      <c r="A629" s="8" t="str">
        <f>Calculations!A629</f>
        <v/>
      </c>
      <c r="B629" s="2" t="str">
        <f t="shared" si="14"/>
        <v/>
      </c>
      <c r="C629" s="10" t="str">
        <f>IFERROR(Calculations!J629,"")</f>
        <v/>
      </c>
      <c r="D629" s="10" t="str">
        <f xml:space="preserve"> IF(OR(Calculations!C629 = "",Calculations!C629 = WorkTypeString),  IFERROR(Calculations!J629,""), NA())</f>
        <v/>
      </c>
      <c r="E629" s="10">
        <f t="array" ref="E629">PERCENTILE(IF(ISERROR(D629:D5628)=FALSE,D629:D5628),CycleTimePercentile)</f>
        <v>0</v>
      </c>
      <c r="F629" s="2" t="e">
        <f xml:space="preserve"> IF(Calculations!C629 = DefectTypeString,  IFERROR(Calculations!J629,""), NA())</f>
        <v>#N/A</v>
      </c>
      <c r="G629" s="10">
        <f t="array" ref="G629">PERCENTILE(IF(ISERROR(F629:F5628)=FALSE,F629:F5628),CycleTimePercentile)</f>
        <v>0</v>
      </c>
      <c r="H629" s="2" t="e">
        <f ca="1" xml:space="preserve"> IF(OR(Calculations!C629 = "",Calculations!C629 = WorkTypeString),  Calculations!K629, NA())</f>
        <v>#N/A</v>
      </c>
      <c r="I629" s="2" t="e">
        <f xml:space="preserve"> IF(Calculations!C629 = DefectTypeString,  Calculations!K629, NA())</f>
        <v>#N/A</v>
      </c>
    </row>
    <row r="630" spans="1:9" x14ac:dyDescent="0.25">
      <c r="A630" s="8" t="str">
        <f>Calculations!A630</f>
        <v/>
      </c>
      <c r="B630" s="2" t="str">
        <f t="shared" si="14"/>
        <v/>
      </c>
      <c r="C630" s="10" t="str">
        <f>IFERROR(Calculations!J630,"")</f>
        <v/>
      </c>
      <c r="D630" s="10" t="str">
        <f xml:space="preserve"> IF(OR(Calculations!C630 = "",Calculations!C630 = WorkTypeString),  IFERROR(Calculations!J630,""), NA())</f>
        <v/>
      </c>
      <c r="E630" s="10">
        <f t="array" ref="E630">PERCENTILE(IF(ISERROR(D630:D5629)=FALSE,D630:D5629),CycleTimePercentile)</f>
        <v>0</v>
      </c>
      <c r="F630" s="2" t="e">
        <f xml:space="preserve"> IF(Calculations!C630 = DefectTypeString,  IFERROR(Calculations!J630,""), NA())</f>
        <v>#N/A</v>
      </c>
      <c r="G630" s="10">
        <f t="array" ref="G630">PERCENTILE(IF(ISERROR(F630:F5629)=FALSE,F630:F5629),CycleTimePercentile)</f>
        <v>0</v>
      </c>
      <c r="H630" s="2" t="e">
        <f ca="1" xml:space="preserve"> IF(OR(Calculations!C630 = "",Calculations!C630 = WorkTypeString),  Calculations!K630, NA())</f>
        <v>#N/A</v>
      </c>
      <c r="I630" s="2" t="e">
        <f xml:space="preserve"> IF(Calculations!C630 = DefectTypeString,  Calculations!K630, NA())</f>
        <v>#N/A</v>
      </c>
    </row>
    <row r="631" spans="1:9" x14ac:dyDescent="0.25">
      <c r="A631" s="8" t="str">
        <f>Calculations!A631</f>
        <v/>
      </c>
      <c r="B631" s="2" t="str">
        <f t="shared" si="14"/>
        <v/>
      </c>
      <c r="C631" s="10" t="str">
        <f>IFERROR(Calculations!J631,"")</f>
        <v/>
      </c>
      <c r="D631" s="10" t="str">
        <f xml:space="preserve"> IF(OR(Calculations!C631 = "",Calculations!C631 = WorkTypeString),  IFERROR(Calculations!J631,""), NA())</f>
        <v/>
      </c>
      <c r="E631" s="10">
        <f t="array" ref="E631">PERCENTILE(IF(ISERROR(D631:D5630)=FALSE,D631:D5630),CycleTimePercentile)</f>
        <v>0</v>
      </c>
      <c r="F631" s="2" t="e">
        <f xml:space="preserve"> IF(Calculations!C631 = DefectTypeString,  IFERROR(Calculations!J631,""), NA())</f>
        <v>#N/A</v>
      </c>
      <c r="G631" s="10">
        <f t="array" ref="G631">PERCENTILE(IF(ISERROR(F631:F5630)=FALSE,F631:F5630),CycleTimePercentile)</f>
        <v>0</v>
      </c>
      <c r="H631" s="2" t="e">
        <f ca="1" xml:space="preserve"> IF(OR(Calculations!C631 = "",Calculations!C631 = WorkTypeString),  Calculations!K631, NA())</f>
        <v>#N/A</v>
      </c>
      <c r="I631" s="2" t="e">
        <f xml:space="preserve"> IF(Calculations!C631 = DefectTypeString,  Calculations!K631, NA())</f>
        <v>#N/A</v>
      </c>
    </row>
    <row r="632" spans="1:9" x14ac:dyDescent="0.25">
      <c r="A632" s="8" t="str">
        <f>Calculations!A632</f>
        <v/>
      </c>
      <c r="B632" s="2" t="str">
        <f t="shared" si="14"/>
        <v/>
      </c>
      <c r="C632" s="10" t="str">
        <f>IFERROR(Calculations!J632,"")</f>
        <v/>
      </c>
      <c r="D632" s="10" t="str">
        <f xml:space="preserve"> IF(OR(Calculations!C632 = "",Calculations!C632 = WorkTypeString),  IFERROR(Calculations!J632,""), NA())</f>
        <v/>
      </c>
      <c r="E632" s="10">
        <f t="array" ref="E632">PERCENTILE(IF(ISERROR(D632:D5631)=FALSE,D632:D5631),CycleTimePercentile)</f>
        <v>0</v>
      </c>
      <c r="F632" s="2" t="e">
        <f xml:space="preserve"> IF(Calculations!C632 = DefectTypeString,  IFERROR(Calculations!J632,""), NA())</f>
        <v>#N/A</v>
      </c>
      <c r="G632" s="10">
        <f t="array" ref="G632">PERCENTILE(IF(ISERROR(F632:F5631)=FALSE,F632:F5631),CycleTimePercentile)</f>
        <v>0</v>
      </c>
      <c r="H632" s="2" t="e">
        <f ca="1" xml:space="preserve"> IF(OR(Calculations!C632 = "",Calculations!C632 = WorkTypeString),  Calculations!K632, NA())</f>
        <v>#N/A</v>
      </c>
      <c r="I632" s="2" t="e">
        <f xml:space="preserve"> IF(Calculations!C632 = DefectTypeString,  Calculations!K632, NA())</f>
        <v>#N/A</v>
      </c>
    </row>
    <row r="633" spans="1:9" x14ac:dyDescent="0.25">
      <c r="A633" s="8" t="str">
        <f>Calculations!A633</f>
        <v/>
      </c>
      <c r="B633" s="2" t="str">
        <f t="shared" si="14"/>
        <v/>
      </c>
      <c r="C633" s="10" t="str">
        <f>IFERROR(Calculations!J633,"")</f>
        <v/>
      </c>
      <c r="D633" s="10" t="str">
        <f xml:space="preserve"> IF(OR(Calculations!C633 = "",Calculations!C633 = WorkTypeString),  IFERROR(Calculations!J633,""), NA())</f>
        <v/>
      </c>
      <c r="E633" s="10">
        <f t="array" ref="E633">PERCENTILE(IF(ISERROR(D633:D5632)=FALSE,D633:D5632),CycleTimePercentile)</f>
        <v>0</v>
      </c>
      <c r="F633" s="2" t="e">
        <f xml:space="preserve"> IF(Calculations!C633 = DefectTypeString,  IFERROR(Calculations!J633,""), NA())</f>
        <v>#N/A</v>
      </c>
      <c r="G633" s="10">
        <f t="array" ref="G633">PERCENTILE(IF(ISERROR(F633:F5632)=FALSE,F633:F5632),CycleTimePercentile)</f>
        <v>0</v>
      </c>
      <c r="H633" s="2" t="e">
        <f ca="1" xml:space="preserve"> IF(OR(Calculations!C633 = "",Calculations!C633 = WorkTypeString),  Calculations!K633, NA())</f>
        <v>#N/A</v>
      </c>
      <c r="I633" s="2" t="e">
        <f xml:space="preserve"> IF(Calculations!C633 = DefectTypeString,  Calculations!K633, NA())</f>
        <v>#N/A</v>
      </c>
    </row>
    <row r="634" spans="1:9" x14ac:dyDescent="0.25">
      <c r="A634" s="8" t="str">
        <f>Calculations!A634</f>
        <v/>
      </c>
      <c r="B634" s="2" t="str">
        <f t="shared" si="14"/>
        <v/>
      </c>
      <c r="C634" s="10" t="str">
        <f>IFERROR(Calculations!J634,"")</f>
        <v/>
      </c>
      <c r="D634" s="10" t="str">
        <f xml:space="preserve"> IF(OR(Calculations!C634 = "",Calculations!C634 = WorkTypeString),  IFERROR(Calculations!J634,""), NA())</f>
        <v/>
      </c>
      <c r="E634" s="10">
        <f t="array" ref="E634">PERCENTILE(IF(ISERROR(D634:D5633)=FALSE,D634:D5633),CycleTimePercentile)</f>
        <v>0</v>
      </c>
      <c r="F634" s="2" t="e">
        <f xml:space="preserve"> IF(Calculations!C634 = DefectTypeString,  IFERROR(Calculations!J634,""), NA())</f>
        <v>#N/A</v>
      </c>
      <c r="G634" s="10">
        <f t="array" ref="G634">PERCENTILE(IF(ISERROR(F634:F5633)=FALSE,F634:F5633),CycleTimePercentile)</f>
        <v>0</v>
      </c>
      <c r="H634" s="2" t="e">
        <f ca="1" xml:space="preserve"> IF(OR(Calculations!C634 = "",Calculations!C634 = WorkTypeString),  Calculations!K634, NA())</f>
        <v>#N/A</v>
      </c>
      <c r="I634" s="2" t="e">
        <f xml:space="preserve"> IF(Calculations!C634 = DefectTypeString,  Calculations!K634, NA())</f>
        <v>#N/A</v>
      </c>
    </row>
    <row r="635" spans="1:9" x14ac:dyDescent="0.25">
      <c r="A635" s="8" t="str">
        <f>Calculations!A635</f>
        <v/>
      </c>
      <c r="B635" s="2" t="str">
        <f t="shared" si="14"/>
        <v/>
      </c>
      <c r="C635" s="10" t="str">
        <f>IFERROR(Calculations!J635,"")</f>
        <v/>
      </c>
      <c r="D635" s="10" t="str">
        <f xml:space="preserve"> IF(OR(Calculations!C635 = "",Calculations!C635 = WorkTypeString),  IFERROR(Calculations!J635,""), NA())</f>
        <v/>
      </c>
      <c r="E635" s="10">
        <f t="array" ref="E635">PERCENTILE(IF(ISERROR(D635:D5634)=FALSE,D635:D5634),CycleTimePercentile)</f>
        <v>0</v>
      </c>
      <c r="F635" s="2" t="e">
        <f xml:space="preserve"> IF(Calculations!C635 = DefectTypeString,  IFERROR(Calculations!J635,""), NA())</f>
        <v>#N/A</v>
      </c>
      <c r="G635" s="10">
        <f t="array" ref="G635">PERCENTILE(IF(ISERROR(F635:F5634)=FALSE,F635:F5634),CycleTimePercentile)</f>
        <v>0</v>
      </c>
      <c r="H635" s="2" t="e">
        <f ca="1" xml:space="preserve"> IF(OR(Calculations!C635 = "",Calculations!C635 = WorkTypeString),  Calculations!K635, NA())</f>
        <v>#N/A</v>
      </c>
      <c r="I635" s="2" t="e">
        <f xml:space="preserve"> IF(Calculations!C635 = DefectTypeString,  Calculations!K635, NA())</f>
        <v>#N/A</v>
      </c>
    </row>
    <row r="636" spans="1:9" x14ac:dyDescent="0.25">
      <c r="A636" s="8" t="str">
        <f>Calculations!A636</f>
        <v/>
      </c>
      <c r="B636" s="2" t="str">
        <f t="shared" si="14"/>
        <v/>
      </c>
      <c r="C636" s="10" t="str">
        <f>IFERROR(Calculations!J636,"")</f>
        <v/>
      </c>
      <c r="D636" s="10" t="str">
        <f xml:space="preserve"> IF(OR(Calculations!C636 = "",Calculations!C636 = WorkTypeString),  IFERROR(Calculations!J636,""), NA())</f>
        <v/>
      </c>
      <c r="E636" s="10">
        <f t="array" ref="E636">PERCENTILE(IF(ISERROR(D636:D5635)=FALSE,D636:D5635),CycleTimePercentile)</f>
        <v>0</v>
      </c>
      <c r="F636" s="2" t="e">
        <f xml:space="preserve"> IF(Calculations!C636 = DefectTypeString,  IFERROR(Calculations!J636,""), NA())</f>
        <v>#N/A</v>
      </c>
      <c r="G636" s="10">
        <f t="array" ref="G636">PERCENTILE(IF(ISERROR(F636:F5635)=FALSE,F636:F5635),CycleTimePercentile)</f>
        <v>0</v>
      </c>
      <c r="H636" s="2" t="e">
        <f ca="1" xml:space="preserve"> IF(OR(Calculations!C636 = "",Calculations!C636 = WorkTypeString),  Calculations!K636, NA())</f>
        <v>#N/A</v>
      </c>
      <c r="I636" s="2" t="e">
        <f xml:space="preserve"> IF(Calculations!C636 = DefectTypeString,  Calculations!K636, NA())</f>
        <v>#N/A</v>
      </c>
    </row>
    <row r="637" spans="1:9" x14ac:dyDescent="0.25">
      <c r="A637" s="8" t="str">
        <f>Calculations!A637</f>
        <v/>
      </c>
      <c r="B637" s="2" t="str">
        <f t="shared" si="14"/>
        <v/>
      </c>
      <c r="C637" s="10" t="str">
        <f>IFERROR(Calculations!J637,"")</f>
        <v/>
      </c>
      <c r="D637" s="10" t="str">
        <f xml:space="preserve"> IF(OR(Calculations!C637 = "",Calculations!C637 = WorkTypeString),  IFERROR(Calculations!J637,""), NA())</f>
        <v/>
      </c>
      <c r="E637" s="10">
        <f t="array" ref="E637">PERCENTILE(IF(ISERROR(D637:D5636)=FALSE,D637:D5636),CycleTimePercentile)</f>
        <v>0</v>
      </c>
      <c r="F637" s="2" t="e">
        <f xml:space="preserve"> IF(Calculations!C637 = DefectTypeString,  IFERROR(Calculations!J637,""), NA())</f>
        <v>#N/A</v>
      </c>
      <c r="G637" s="10">
        <f t="array" ref="G637">PERCENTILE(IF(ISERROR(F637:F5636)=FALSE,F637:F5636),CycleTimePercentile)</f>
        <v>0</v>
      </c>
      <c r="H637" s="2" t="e">
        <f ca="1" xml:space="preserve"> IF(OR(Calculations!C637 = "",Calculations!C637 = WorkTypeString),  Calculations!K637, NA())</f>
        <v>#N/A</v>
      </c>
      <c r="I637" s="2" t="e">
        <f xml:space="preserve"> IF(Calculations!C637 = DefectTypeString,  Calculations!K637, NA())</f>
        <v>#N/A</v>
      </c>
    </row>
    <row r="638" spans="1:9" x14ac:dyDescent="0.25">
      <c r="A638" s="8" t="str">
        <f>Calculations!A638</f>
        <v/>
      </c>
      <c r="B638" s="2" t="str">
        <f t="shared" si="14"/>
        <v/>
      </c>
      <c r="C638" s="10" t="str">
        <f>IFERROR(Calculations!J638,"")</f>
        <v/>
      </c>
      <c r="D638" s="10" t="str">
        <f xml:space="preserve"> IF(OR(Calculations!C638 = "",Calculations!C638 = WorkTypeString),  IFERROR(Calculations!J638,""), NA())</f>
        <v/>
      </c>
      <c r="E638" s="10">
        <f t="array" ref="E638">PERCENTILE(IF(ISERROR(D638:D5637)=FALSE,D638:D5637),CycleTimePercentile)</f>
        <v>0</v>
      </c>
      <c r="F638" s="2" t="e">
        <f xml:space="preserve"> IF(Calculations!C638 = DefectTypeString,  IFERROR(Calculations!J638,""), NA())</f>
        <v>#N/A</v>
      </c>
      <c r="G638" s="10">
        <f t="array" ref="G638">PERCENTILE(IF(ISERROR(F638:F5637)=FALSE,F638:F5637),CycleTimePercentile)</f>
        <v>0</v>
      </c>
      <c r="H638" s="2" t="e">
        <f ca="1" xml:space="preserve"> IF(OR(Calculations!C638 = "",Calculations!C638 = WorkTypeString),  Calculations!K638, NA())</f>
        <v>#N/A</v>
      </c>
      <c r="I638" s="2" t="e">
        <f xml:space="preserve"> IF(Calculations!C638 = DefectTypeString,  Calculations!K638, NA())</f>
        <v>#N/A</v>
      </c>
    </row>
    <row r="639" spans="1:9" x14ac:dyDescent="0.25">
      <c r="A639" s="8" t="str">
        <f>Calculations!A639</f>
        <v/>
      </c>
      <c r="B639" s="2" t="str">
        <f t="shared" si="14"/>
        <v/>
      </c>
      <c r="C639" s="10" t="str">
        <f>IFERROR(Calculations!J639,"")</f>
        <v/>
      </c>
      <c r="D639" s="10" t="str">
        <f xml:space="preserve"> IF(OR(Calculations!C639 = "",Calculations!C639 = WorkTypeString),  IFERROR(Calculations!J639,""), NA())</f>
        <v/>
      </c>
      <c r="E639" s="10">
        <f t="array" ref="E639">PERCENTILE(IF(ISERROR(D639:D5638)=FALSE,D639:D5638),CycleTimePercentile)</f>
        <v>0</v>
      </c>
      <c r="F639" s="2" t="e">
        <f xml:space="preserve"> IF(Calculations!C639 = DefectTypeString,  IFERROR(Calculations!J639,""), NA())</f>
        <v>#N/A</v>
      </c>
      <c r="G639" s="10">
        <f t="array" ref="G639">PERCENTILE(IF(ISERROR(F639:F5638)=FALSE,F639:F5638),CycleTimePercentile)</f>
        <v>0</v>
      </c>
      <c r="H639" s="2" t="e">
        <f ca="1" xml:space="preserve"> IF(OR(Calculations!C639 = "",Calculations!C639 = WorkTypeString),  Calculations!K639, NA())</f>
        <v>#N/A</v>
      </c>
      <c r="I639" s="2" t="e">
        <f xml:space="preserve"> IF(Calculations!C639 = DefectTypeString,  Calculations!K639, NA())</f>
        <v>#N/A</v>
      </c>
    </row>
    <row r="640" spans="1:9" x14ac:dyDescent="0.25">
      <c r="A640" s="8" t="str">
        <f>Calculations!A640</f>
        <v/>
      </c>
      <c r="B640" s="2" t="str">
        <f t="shared" si="14"/>
        <v/>
      </c>
      <c r="C640" s="10" t="str">
        <f>IFERROR(Calculations!J640,"")</f>
        <v/>
      </c>
      <c r="D640" s="10" t="str">
        <f xml:space="preserve"> IF(OR(Calculations!C640 = "",Calculations!C640 = WorkTypeString),  IFERROR(Calculations!J640,""), NA())</f>
        <v/>
      </c>
      <c r="E640" s="10">
        <f t="array" ref="E640">PERCENTILE(IF(ISERROR(D640:D5639)=FALSE,D640:D5639),CycleTimePercentile)</f>
        <v>0</v>
      </c>
      <c r="F640" s="2" t="e">
        <f xml:space="preserve"> IF(Calculations!C640 = DefectTypeString,  IFERROR(Calculations!J640,""), NA())</f>
        <v>#N/A</v>
      </c>
      <c r="G640" s="10">
        <f t="array" ref="G640">PERCENTILE(IF(ISERROR(F640:F5639)=FALSE,F640:F5639),CycleTimePercentile)</f>
        <v>0</v>
      </c>
      <c r="H640" s="2" t="e">
        <f ca="1" xml:space="preserve"> IF(OR(Calculations!C640 = "",Calculations!C640 = WorkTypeString),  Calculations!K640, NA())</f>
        <v>#N/A</v>
      </c>
      <c r="I640" s="2" t="e">
        <f xml:space="preserve"> IF(Calculations!C640 = DefectTypeString,  Calculations!K640, NA())</f>
        <v>#N/A</v>
      </c>
    </row>
    <row r="641" spans="1:9" x14ac:dyDescent="0.25">
      <c r="A641" s="8" t="str">
        <f>Calculations!A641</f>
        <v/>
      </c>
      <c r="B641" s="2" t="str">
        <f t="shared" si="14"/>
        <v/>
      </c>
      <c r="C641" s="10" t="str">
        <f>IFERROR(Calculations!J641,"")</f>
        <v/>
      </c>
      <c r="D641" s="10" t="str">
        <f xml:space="preserve"> IF(OR(Calculations!C641 = "",Calculations!C641 = WorkTypeString),  IFERROR(Calculations!J641,""), NA())</f>
        <v/>
      </c>
      <c r="E641" s="10">
        <f t="array" ref="E641">PERCENTILE(IF(ISERROR(D641:D5640)=FALSE,D641:D5640),CycleTimePercentile)</f>
        <v>0</v>
      </c>
      <c r="F641" s="2" t="e">
        <f xml:space="preserve"> IF(Calculations!C641 = DefectTypeString,  IFERROR(Calculations!J641,""), NA())</f>
        <v>#N/A</v>
      </c>
      <c r="G641" s="10">
        <f t="array" ref="G641">PERCENTILE(IF(ISERROR(F641:F5640)=FALSE,F641:F5640),CycleTimePercentile)</f>
        <v>0</v>
      </c>
      <c r="H641" s="2" t="e">
        <f ca="1" xml:space="preserve"> IF(OR(Calculations!C641 = "",Calculations!C641 = WorkTypeString),  Calculations!K641, NA())</f>
        <v>#N/A</v>
      </c>
      <c r="I641" s="2" t="e">
        <f xml:space="preserve"> IF(Calculations!C641 = DefectTypeString,  Calculations!K641, NA())</f>
        <v>#N/A</v>
      </c>
    </row>
    <row r="642" spans="1:9" x14ac:dyDescent="0.25">
      <c r="A642" s="8" t="str">
        <f>Calculations!A642</f>
        <v/>
      </c>
      <c r="B642" s="2" t="str">
        <f t="shared" si="14"/>
        <v/>
      </c>
      <c r="C642" s="10" t="str">
        <f>IFERROR(Calculations!J642,"")</f>
        <v/>
      </c>
      <c r="D642" s="10" t="str">
        <f xml:space="preserve"> IF(OR(Calculations!C642 = "",Calculations!C642 = WorkTypeString),  IFERROR(Calculations!J642,""), NA())</f>
        <v/>
      </c>
      <c r="E642" s="10">
        <f t="array" ref="E642">PERCENTILE(IF(ISERROR(D642:D5641)=FALSE,D642:D5641),CycleTimePercentile)</f>
        <v>0</v>
      </c>
      <c r="F642" s="2" t="e">
        <f xml:space="preserve"> IF(Calculations!C642 = DefectTypeString,  IFERROR(Calculations!J642,""), NA())</f>
        <v>#N/A</v>
      </c>
      <c r="G642" s="10">
        <f t="array" ref="G642">PERCENTILE(IF(ISERROR(F642:F5641)=FALSE,F642:F5641),CycleTimePercentile)</f>
        <v>0</v>
      </c>
      <c r="H642" s="2" t="e">
        <f ca="1" xml:space="preserve"> IF(OR(Calculations!C642 = "",Calculations!C642 = WorkTypeString),  Calculations!K642, NA())</f>
        <v>#N/A</v>
      </c>
      <c r="I642" s="2" t="e">
        <f xml:space="preserve"> IF(Calculations!C642 = DefectTypeString,  Calculations!K642, NA())</f>
        <v>#N/A</v>
      </c>
    </row>
    <row r="643" spans="1:9" x14ac:dyDescent="0.25">
      <c r="A643" s="8" t="str">
        <f>Calculations!A643</f>
        <v/>
      </c>
      <c r="B643" s="2" t="str">
        <f t="shared" ref="B643:B706" si="15">IF(ISNUMBER(A643),YEAR(A643)&amp;"-"&amp;TEXT(MONTH(A643),"00")&amp;"-"&amp;TEXT(DAY(A643),"00")&amp;"-"&amp;TEXT(HOUR(A643),"00"),"")</f>
        <v/>
      </c>
      <c r="C643" s="10" t="str">
        <f>IFERROR(Calculations!J643,"")</f>
        <v/>
      </c>
      <c r="D643" s="10" t="str">
        <f xml:space="preserve"> IF(OR(Calculations!C643 = "",Calculations!C643 = WorkTypeString),  IFERROR(Calculations!J643,""), NA())</f>
        <v/>
      </c>
      <c r="E643" s="10">
        <f t="array" ref="E643">PERCENTILE(IF(ISERROR(D643:D5642)=FALSE,D643:D5642),CycleTimePercentile)</f>
        <v>0</v>
      </c>
      <c r="F643" s="2" t="e">
        <f xml:space="preserve"> IF(Calculations!C643 = DefectTypeString,  IFERROR(Calculations!J643,""), NA())</f>
        <v>#N/A</v>
      </c>
      <c r="G643" s="10">
        <f t="array" ref="G643">PERCENTILE(IF(ISERROR(F643:F5642)=FALSE,F643:F5642),CycleTimePercentile)</f>
        <v>0</v>
      </c>
      <c r="H643" s="2" t="e">
        <f ca="1" xml:space="preserve"> IF(OR(Calculations!C643 = "",Calculations!C643 = WorkTypeString),  Calculations!K643, NA())</f>
        <v>#N/A</v>
      </c>
      <c r="I643" s="2" t="e">
        <f xml:space="preserve"> IF(Calculations!C643 = DefectTypeString,  Calculations!K643, NA())</f>
        <v>#N/A</v>
      </c>
    </row>
    <row r="644" spans="1:9" x14ac:dyDescent="0.25">
      <c r="A644" s="8" t="str">
        <f>Calculations!A644</f>
        <v/>
      </c>
      <c r="B644" s="2" t="str">
        <f t="shared" si="15"/>
        <v/>
      </c>
      <c r="C644" s="10" t="str">
        <f>IFERROR(Calculations!J644,"")</f>
        <v/>
      </c>
      <c r="D644" s="10" t="str">
        <f xml:space="preserve"> IF(OR(Calculations!C644 = "",Calculations!C644 = WorkTypeString),  IFERROR(Calculations!J644,""), NA())</f>
        <v/>
      </c>
      <c r="E644" s="10">
        <f t="array" ref="E644">PERCENTILE(IF(ISERROR(D644:D5643)=FALSE,D644:D5643),CycleTimePercentile)</f>
        <v>0</v>
      </c>
      <c r="F644" s="2" t="e">
        <f xml:space="preserve"> IF(Calculations!C644 = DefectTypeString,  IFERROR(Calculations!J644,""), NA())</f>
        <v>#N/A</v>
      </c>
      <c r="G644" s="10">
        <f t="array" ref="G644">PERCENTILE(IF(ISERROR(F644:F5643)=FALSE,F644:F5643),CycleTimePercentile)</f>
        <v>0</v>
      </c>
      <c r="H644" s="2" t="e">
        <f ca="1" xml:space="preserve"> IF(OR(Calculations!C644 = "",Calculations!C644 = WorkTypeString),  Calculations!K644, NA())</f>
        <v>#N/A</v>
      </c>
      <c r="I644" s="2" t="e">
        <f xml:space="preserve"> IF(Calculations!C644 = DefectTypeString,  Calculations!K644, NA())</f>
        <v>#N/A</v>
      </c>
    </row>
    <row r="645" spans="1:9" x14ac:dyDescent="0.25">
      <c r="A645" s="8" t="str">
        <f>Calculations!A645</f>
        <v/>
      </c>
      <c r="B645" s="2" t="str">
        <f t="shared" si="15"/>
        <v/>
      </c>
      <c r="C645" s="10" t="str">
        <f>IFERROR(Calculations!J645,"")</f>
        <v/>
      </c>
      <c r="D645" s="10" t="str">
        <f xml:space="preserve"> IF(OR(Calculations!C645 = "",Calculations!C645 = WorkTypeString),  IFERROR(Calculations!J645,""), NA())</f>
        <v/>
      </c>
      <c r="E645" s="10">
        <f t="array" ref="E645">PERCENTILE(IF(ISERROR(D645:D5644)=FALSE,D645:D5644),CycleTimePercentile)</f>
        <v>0</v>
      </c>
      <c r="F645" s="2" t="e">
        <f xml:space="preserve"> IF(Calculations!C645 = DefectTypeString,  IFERROR(Calculations!J645,""), NA())</f>
        <v>#N/A</v>
      </c>
      <c r="G645" s="10">
        <f t="array" ref="G645">PERCENTILE(IF(ISERROR(F645:F5644)=FALSE,F645:F5644),CycleTimePercentile)</f>
        <v>0</v>
      </c>
      <c r="H645" s="2" t="e">
        <f ca="1" xml:space="preserve"> IF(OR(Calculations!C645 = "",Calculations!C645 = WorkTypeString),  Calculations!K645, NA())</f>
        <v>#N/A</v>
      </c>
      <c r="I645" s="2" t="e">
        <f xml:space="preserve"> IF(Calculations!C645 = DefectTypeString,  Calculations!K645, NA())</f>
        <v>#N/A</v>
      </c>
    </row>
    <row r="646" spans="1:9" x14ac:dyDescent="0.25">
      <c r="A646" s="8" t="str">
        <f>Calculations!A646</f>
        <v/>
      </c>
      <c r="B646" s="2" t="str">
        <f t="shared" si="15"/>
        <v/>
      </c>
      <c r="C646" s="10" t="str">
        <f>IFERROR(Calculations!J646,"")</f>
        <v/>
      </c>
      <c r="D646" s="10" t="str">
        <f xml:space="preserve"> IF(OR(Calculations!C646 = "",Calculations!C646 = WorkTypeString),  IFERROR(Calculations!J646,""), NA())</f>
        <v/>
      </c>
      <c r="E646" s="10">
        <f t="array" ref="E646">PERCENTILE(IF(ISERROR(D646:D5645)=FALSE,D646:D5645),CycleTimePercentile)</f>
        <v>0</v>
      </c>
      <c r="F646" s="2" t="e">
        <f xml:space="preserve"> IF(Calculations!C646 = DefectTypeString,  IFERROR(Calculations!J646,""), NA())</f>
        <v>#N/A</v>
      </c>
      <c r="G646" s="10">
        <f t="array" ref="G646">PERCENTILE(IF(ISERROR(F646:F5645)=FALSE,F646:F5645),CycleTimePercentile)</f>
        <v>0</v>
      </c>
      <c r="H646" s="2" t="e">
        <f ca="1" xml:space="preserve"> IF(OR(Calculations!C646 = "",Calculations!C646 = WorkTypeString),  Calculations!K646, NA())</f>
        <v>#N/A</v>
      </c>
      <c r="I646" s="2" t="e">
        <f xml:space="preserve"> IF(Calculations!C646 = DefectTypeString,  Calculations!K646, NA())</f>
        <v>#N/A</v>
      </c>
    </row>
    <row r="647" spans="1:9" x14ac:dyDescent="0.25">
      <c r="A647" s="8" t="str">
        <f>Calculations!A647</f>
        <v/>
      </c>
      <c r="B647" s="2" t="str">
        <f t="shared" si="15"/>
        <v/>
      </c>
      <c r="C647" s="10" t="str">
        <f>IFERROR(Calculations!J647,"")</f>
        <v/>
      </c>
      <c r="D647" s="10" t="str">
        <f xml:space="preserve"> IF(OR(Calculations!C647 = "",Calculations!C647 = WorkTypeString),  IFERROR(Calculations!J647,""), NA())</f>
        <v/>
      </c>
      <c r="E647" s="10">
        <f t="array" ref="E647">PERCENTILE(IF(ISERROR(D647:D5646)=FALSE,D647:D5646),CycleTimePercentile)</f>
        <v>0</v>
      </c>
      <c r="F647" s="2" t="e">
        <f xml:space="preserve"> IF(Calculations!C647 = DefectTypeString,  IFERROR(Calculations!J647,""), NA())</f>
        <v>#N/A</v>
      </c>
      <c r="G647" s="10">
        <f t="array" ref="G647">PERCENTILE(IF(ISERROR(F647:F5646)=FALSE,F647:F5646),CycleTimePercentile)</f>
        <v>0</v>
      </c>
      <c r="H647" s="2" t="e">
        <f ca="1" xml:space="preserve"> IF(OR(Calculations!C647 = "",Calculations!C647 = WorkTypeString),  Calculations!K647, NA())</f>
        <v>#N/A</v>
      </c>
      <c r="I647" s="2" t="e">
        <f xml:space="preserve"> IF(Calculations!C647 = DefectTypeString,  Calculations!K647, NA())</f>
        <v>#N/A</v>
      </c>
    </row>
    <row r="648" spans="1:9" x14ac:dyDescent="0.25">
      <c r="A648" s="8" t="str">
        <f>Calculations!A648</f>
        <v/>
      </c>
      <c r="B648" s="2" t="str">
        <f t="shared" si="15"/>
        <v/>
      </c>
      <c r="C648" s="10" t="str">
        <f>IFERROR(Calculations!J648,"")</f>
        <v/>
      </c>
      <c r="D648" s="10" t="str">
        <f xml:space="preserve"> IF(OR(Calculations!C648 = "",Calculations!C648 = WorkTypeString),  IFERROR(Calculations!J648,""), NA())</f>
        <v/>
      </c>
      <c r="E648" s="10">
        <f t="array" ref="E648">PERCENTILE(IF(ISERROR(D648:D5647)=FALSE,D648:D5647),CycleTimePercentile)</f>
        <v>0</v>
      </c>
      <c r="F648" s="2" t="e">
        <f xml:space="preserve"> IF(Calculations!C648 = DefectTypeString,  IFERROR(Calculations!J648,""), NA())</f>
        <v>#N/A</v>
      </c>
      <c r="G648" s="10">
        <f t="array" ref="G648">PERCENTILE(IF(ISERROR(F648:F5647)=FALSE,F648:F5647),CycleTimePercentile)</f>
        <v>0</v>
      </c>
      <c r="H648" s="2" t="e">
        <f ca="1" xml:space="preserve"> IF(OR(Calculations!C648 = "",Calculations!C648 = WorkTypeString),  Calculations!K648, NA())</f>
        <v>#N/A</v>
      </c>
      <c r="I648" s="2" t="e">
        <f xml:space="preserve"> IF(Calculations!C648 = DefectTypeString,  Calculations!K648, NA())</f>
        <v>#N/A</v>
      </c>
    </row>
    <row r="649" spans="1:9" x14ac:dyDescent="0.25">
      <c r="A649" s="8" t="str">
        <f>Calculations!A649</f>
        <v/>
      </c>
      <c r="B649" s="2" t="str">
        <f t="shared" si="15"/>
        <v/>
      </c>
      <c r="C649" s="10" t="str">
        <f>IFERROR(Calculations!J649,"")</f>
        <v/>
      </c>
      <c r="D649" s="10" t="str">
        <f xml:space="preserve"> IF(OR(Calculations!C649 = "",Calculations!C649 = WorkTypeString),  IFERROR(Calculations!J649,""), NA())</f>
        <v/>
      </c>
      <c r="E649" s="10">
        <f t="array" ref="E649">PERCENTILE(IF(ISERROR(D649:D5648)=FALSE,D649:D5648),CycleTimePercentile)</f>
        <v>0</v>
      </c>
      <c r="F649" s="2" t="e">
        <f xml:space="preserve"> IF(Calculations!C649 = DefectTypeString,  IFERROR(Calculations!J649,""), NA())</f>
        <v>#N/A</v>
      </c>
      <c r="G649" s="10">
        <f t="array" ref="G649">PERCENTILE(IF(ISERROR(F649:F5648)=FALSE,F649:F5648),CycleTimePercentile)</f>
        <v>0</v>
      </c>
      <c r="H649" s="2" t="e">
        <f ca="1" xml:space="preserve"> IF(OR(Calculations!C649 = "",Calculations!C649 = WorkTypeString),  Calculations!K649, NA())</f>
        <v>#N/A</v>
      </c>
      <c r="I649" s="2" t="e">
        <f xml:space="preserve"> IF(Calculations!C649 = DefectTypeString,  Calculations!K649, NA())</f>
        <v>#N/A</v>
      </c>
    </row>
    <row r="650" spans="1:9" x14ac:dyDescent="0.25">
      <c r="A650" s="8" t="str">
        <f>Calculations!A650</f>
        <v/>
      </c>
      <c r="B650" s="2" t="str">
        <f t="shared" si="15"/>
        <v/>
      </c>
      <c r="C650" s="10" t="str">
        <f>IFERROR(Calculations!J650,"")</f>
        <v/>
      </c>
      <c r="D650" s="10" t="str">
        <f xml:space="preserve"> IF(OR(Calculations!C650 = "",Calculations!C650 = WorkTypeString),  IFERROR(Calculations!J650,""), NA())</f>
        <v/>
      </c>
      <c r="E650" s="10">
        <f t="array" ref="E650">PERCENTILE(IF(ISERROR(D650:D5649)=FALSE,D650:D5649),CycleTimePercentile)</f>
        <v>0</v>
      </c>
      <c r="F650" s="2" t="e">
        <f xml:space="preserve"> IF(Calculations!C650 = DefectTypeString,  IFERROR(Calculations!J650,""), NA())</f>
        <v>#N/A</v>
      </c>
      <c r="G650" s="10">
        <f t="array" ref="G650">PERCENTILE(IF(ISERROR(F650:F5649)=FALSE,F650:F5649),CycleTimePercentile)</f>
        <v>0</v>
      </c>
      <c r="H650" s="2" t="e">
        <f ca="1" xml:space="preserve"> IF(OR(Calculations!C650 = "",Calculations!C650 = WorkTypeString),  Calculations!K650, NA())</f>
        <v>#N/A</v>
      </c>
      <c r="I650" s="2" t="e">
        <f xml:space="preserve"> IF(Calculations!C650 = DefectTypeString,  Calculations!K650, NA())</f>
        <v>#N/A</v>
      </c>
    </row>
    <row r="651" spans="1:9" x14ac:dyDescent="0.25">
      <c r="A651" s="8" t="str">
        <f>Calculations!A651</f>
        <v/>
      </c>
      <c r="B651" s="2" t="str">
        <f t="shared" si="15"/>
        <v/>
      </c>
      <c r="C651" s="10" t="str">
        <f>IFERROR(Calculations!J651,"")</f>
        <v/>
      </c>
      <c r="D651" s="10" t="str">
        <f xml:space="preserve"> IF(OR(Calculations!C651 = "",Calculations!C651 = WorkTypeString),  IFERROR(Calculations!J651,""), NA())</f>
        <v/>
      </c>
      <c r="E651" s="10">
        <f t="array" ref="E651">PERCENTILE(IF(ISERROR(D651:D5650)=FALSE,D651:D5650),CycleTimePercentile)</f>
        <v>0</v>
      </c>
      <c r="F651" s="2" t="e">
        <f xml:space="preserve"> IF(Calculations!C651 = DefectTypeString,  IFERROR(Calculations!J651,""), NA())</f>
        <v>#N/A</v>
      </c>
      <c r="G651" s="10">
        <f t="array" ref="G651">PERCENTILE(IF(ISERROR(F651:F5650)=FALSE,F651:F5650),CycleTimePercentile)</f>
        <v>0</v>
      </c>
      <c r="H651" s="2" t="e">
        <f ca="1" xml:space="preserve"> IF(OR(Calculations!C651 = "",Calculations!C651 = WorkTypeString),  Calculations!K651, NA())</f>
        <v>#N/A</v>
      </c>
      <c r="I651" s="2" t="e">
        <f xml:space="preserve"> IF(Calculations!C651 = DefectTypeString,  Calculations!K651, NA())</f>
        <v>#N/A</v>
      </c>
    </row>
    <row r="652" spans="1:9" x14ac:dyDescent="0.25">
      <c r="A652" s="8" t="str">
        <f>Calculations!A652</f>
        <v/>
      </c>
      <c r="B652" s="2" t="str">
        <f t="shared" si="15"/>
        <v/>
      </c>
      <c r="C652" s="10" t="str">
        <f>IFERROR(Calculations!J652,"")</f>
        <v/>
      </c>
      <c r="D652" s="10" t="str">
        <f xml:space="preserve"> IF(OR(Calculations!C652 = "",Calculations!C652 = WorkTypeString),  IFERROR(Calculations!J652,""), NA())</f>
        <v/>
      </c>
      <c r="E652" s="10">
        <f t="array" ref="E652">PERCENTILE(IF(ISERROR(D652:D5651)=FALSE,D652:D5651),CycleTimePercentile)</f>
        <v>0</v>
      </c>
      <c r="F652" s="2" t="e">
        <f xml:space="preserve"> IF(Calculations!C652 = DefectTypeString,  IFERROR(Calculations!J652,""), NA())</f>
        <v>#N/A</v>
      </c>
      <c r="G652" s="10">
        <f t="array" ref="G652">PERCENTILE(IF(ISERROR(F652:F5651)=FALSE,F652:F5651),CycleTimePercentile)</f>
        <v>0</v>
      </c>
      <c r="H652" s="2" t="e">
        <f ca="1" xml:space="preserve"> IF(OR(Calculations!C652 = "",Calculations!C652 = WorkTypeString),  Calculations!K652, NA())</f>
        <v>#N/A</v>
      </c>
      <c r="I652" s="2" t="e">
        <f xml:space="preserve"> IF(Calculations!C652 = DefectTypeString,  Calculations!K652, NA())</f>
        <v>#N/A</v>
      </c>
    </row>
    <row r="653" spans="1:9" x14ac:dyDescent="0.25">
      <c r="A653" s="8" t="str">
        <f>Calculations!A653</f>
        <v/>
      </c>
      <c r="B653" s="2" t="str">
        <f t="shared" si="15"/>
        <v/>
      </c>
      <c r="C653" s="10" t="str">
        <f>IFERROR(Calculations!J653,"")</f>
        <v/>
      </c>
      <c r="D653" s="10" t="str">
        <f xml:space="preserve"> IF(OR(Calculations!C653 = "",Calculations!C653 = WorkTypeString),  IFERROR(Calculations!J653,""), NA())</f>
        <v/>
      </c>
      <c r="E653" s="10">
        <f t="array" ref="E653">PERCENTILE(IF(ISERROR(D653:D5652)=FALSE,D653:D5652),CycleTimePercentile)</f>
        <v>0</v>
      </c>
      <c r="F653" s="2" t="e">
        <f xml:space="preserve"> IF(Calculations!C653 = DefectTypeString,  IFERROR(Calculations!J653,""), NA())</f>
        <v>#N/A</v>
      </c>
      <c r="G653" s="10">
        <f t="array" ref="G653">PERCENTILE(IF(ISERROR(F653:F5652)=FALSE,F653:F5652),CycleTimePercentile)</f>
        <v>0</v>
      </c>
      <c r="H653" s="2" t="e">
        <f ca="1" xml:space="preserve"> IF(OR(Calculations!C653 = "",Calculations!C653 = WorkTypeString),  Calculations!K653, NA())</f>
        <v>#N/A</v>
      </c>
      <c r="I653" s="2" t="e">
        <f xml:space="preserve"> IF(Calculations!C653 = DefectTypeString,  Calculations!K653, NA())</f>
        <v>#N/A</v>
      </c>
    </row>
    <row r="654" spans="1:9" x14ac:dyDescent="0.25">
      <c r="A654" s="8" t="str">
        <f>Calculations!A654</f>
        <v/>
      </c>
      <c r="B654" s="2" t="str">
        <f t="shared" si="15"/>
        <v/>
      </c>
      <c r="C654" s="10" t="str">
        <f>IFERROR(Calculations!J654,"")</f>
        <v/>
      </c>
      <c r="D654" s="10" t="str">
        <f xml:space="preserve"> IF(OR(Calculations!C654 = "",Calculations!C654 = WorkTypeString),  IFERROR(Calculations!J654,""), NA())</f>
        <v/>
      </c>
      <c r="E654" s="10">
        <f t="array" ref="E654">PERCENTILE(IF(ISERROR(D654:D5653)=FALSE,D654:D5653),CycleTimePercentile)</f>
        <v>0</v>
      </c>
      <c r="F654" s="2" t="e">
        <f xml:space="preserve"> IF(Calculations!C654 = DefectTypeString,  IFERROR(Calculations!J654,""), NA())</f>
        <v>#N/A</v>
      </c>
      <c r="G654" s="10">
        <f t="array" ref="G654">PERCENTILE(IF(ISERROR(F654:F5653)=FALSE,F654:F5653),CycleTimePercentile)</f>
        <v>0</v>
      </c>
      <c r="H654" s="2" t="e">
        <f ca="1" xml:space="preserve"> IF(OR(Calculations!C654 = "",Calculations!C654 = WorkTypeString),  Calculations!K654, NA())</f>
        <v>#N/A</v>
      </c>
      <c r="I654" s="2" t="e">
        <f xml:space="preserve"> IF(Calculations!C654 = DefectTypeString,  Calculations!K654, NA())</f>
        <v>#N/A</v>
      </c>
    </row>
    <row r="655" spans="1:9" x14ac:dyDescent="0.25">
      <c r="A655" s="8" t="str">
        <f>Calculations!A655</f>
        <v/>
      </c>
      <c r="B655" s="2" t="str">
        <f t="shared" si="15"/>
        <v/>
      </c>
      <c r="C655" s="10" t="str">
        <f>IFERROR(Calculations!J655,"")</f>
        <v/>
      </c>
      <c r="D655" s="10" t="str">
        <f xml:space="preserve"> IF(OR(Calculations!C655 = "",Calculations!C655 = WorkTypeString),  IFERROR(Calculations!J655,""), NA())</f>
        <v/>
      </c>
      <c r="E655" s="10">
        <f t="array" ref="E655">PERCENTILE(IF(ISERROR(D655:D5654)=FALSE,D655:D5654),CycleTimePercentile)</f>
        <v>0</v>
      </c>
      <c r="F655" s="2" t="e">
        <f xml:space="preserve"> IF(Calculations!C655 = DefectTypeString,  IFERROR(Calculations!J655,""), NA())</f>
        <v>#N/A</v>
      </c>
      <c r="G655" s="10">
        <f t="array" ref="G655">PERCENTILE(IF(ISERROR(F655:F5654)=FALSE,F655:F5654),CycleTimePercentile)</f>
        <v>0</v>
      </c>
      <c r="H655" s="2" t="e">
        <f ca="1" xml:space="preserve"> IF(OR(Calculations!C655 = "",Calculations!C655 = WorkTypeString),  Calculations!K655, NA())</f>
        <v>#N/A</v>
      </c>
      <c r="I655" s="2" t="e">
        <f xml:space="preserve"> IF(Calculations!C655 = DefectTypeString,  Calculations!K655, NA())</f>
        <v>#N/A</v>
      </c>
    </row>
    <row r="656" spans="1:9" x14ac:dyDescent="0.25">
      <c r="A656" s="8" t="str">
        <f>Calculations!A656</f>
        <v/>
      </c>
      <c r="B656" s="2" t="str">
        <f t="shared" si="15"/>
        <v/>
      </c>
      <c r="C656" s="10" t="str">
        <f>IFERROR(Calculations!J656,"")</f>
        <v/>
      </c>
      <c r="D656" s="10" t="str">
        <f xml:space="preserve"> IF(OR(Calculations!C656 = "",Calculations!C656 = WorkTypeString),  IFERROR(Calculations!J656,""), NA())</f>
        <v/>
      </c>
      <c r="E656" s="10">
        <f t="array" ref="E656">PERCENTILE(IF(ISERROR(D656:D5655)=FALSE,D656:D5655),CycleTimePercentile)</f>
        <v>0</v>
      </c>
      <c r="F656" s="2" t="e">
        <f xml:space="preserve"> IF(Calculations!C656 = DefectTypeString,  IFERROR(Calculations!J656,""), NA())</f>
        <v>#N/A</v>
      </c>
      <c r="G656" s="10">
        <f t="array" ref="G656">PERCENTILE(IF(ISERROR(F656:F5655)=FALSE,F656:F5655),CycleTimePercentile)</f>
        <v>0</v>
      </c>
      <c r="H656" s="2" t="e">
        <f ca="1" xml:space="preserve"> IF(OR(Calculations!C656 = "",Calculations!C656 = WorkTypeString),  Calculations!K656, NA())</f>
        <v>#N/A</v>
      </c>
      <c r="I656" s="2" t="e">
        <f xml:space="preserve"> IF(Calculations!C656 = DefectTypeString,  Calculations!K656, NA())</f>
        <v>#N/A</v>
      </c>
    </row>
    <row r="657" spans="1:9" x14ac:dyDescent="0.25">
      <c r="A657" s="8" t="str">
        <f>Calculations!A657</f>
        <v/>
      </c>
      <c r="B657" s="2" t="str">
        <f t="shared" si="15"/>
        <v/>
      </c>
      <c r="C657" s="10" t="str">
        <f>IFERROR(Calculations!J657,"")</f>
        <v/>
      </c>
      <c r="D657" s="10" t="str">
        <f xml:space="preserve"> IF(OR(Calculations!C657 = "",Calculations!C657 = WorkTypeString),  IFERROR(Calculations!J657,""), NA())</f>
        <v/>
      </c>
      <c r="E657" s="10">
        <f t="array" ref="E657">PERCENTILE(IF(ISERROR(D657:D5656)=FALSE,D657:D5656),CycleTimePercentile)</f>
        <v>0</v>
      </c>
      <c r="F657" s="2" t="e">
        <f xml:space="preserve"> IF(Calculations!C657 = DefectTypeString,  IFERROR(Calculations!J657,""), NA())</f>
        <v>#N/A</v>
      </c>
      <c r="G657" s="10">
        <f t="array" ref="G657">PERCENTILE(IF(ISERROR(F657:F5656)=FALSE,F657:F5656),CycleTimePercentile)</f>
        <v>0</v>
      </c>
      <c r="H657" s="2" t="e">
        <f ca="1" xml:space="preserve"> IF(OR(Calculations!C657 = "",Calculations!C657 = WorkTypeString),  Calculations!K657, NA())</f>
        <v>#N/A</v>
      </c>
      <c r="I657" s="2" t="e">
        <f xml:space="preserve"> IF(Calculations!C657 = DefectTypeString,  Calculations!K657, NA())</f>
        <v>#N/A</v>
      </c>
    </row>
    <row r="658" spans="1:9" x14ac:dyDescent="0.25">
      <c r="A658" s="8" t="str">
        <f>Calculations!A658</f>
        <v/>
      </c>
      <c r="B658" s="2" t="str">
        <f t="shared" si="15"/>
        <v/>
      </c>
      <c r="C658" s="10" t="str">
        <f>IFERROR(Calculations!J658,"")</f>
        <v/>
      </c>
      <c r="D658" s="10" t="str">
        <f xml:space="preserve"> IF(OR(Calculations!C658 = "",Calculations!C658 = WorkTypeString),  IFERROR(Calculations!J658,""), NA())</f>
        <v/>
      </c>
      <c r="E658" s="10">
        <f t="array" ref="E658">PERCENTILE(IF(ISERROR(D658:D5657)=FALSE,D658:D5657),CycleTimePercentile)</f>
        <v>0</v>
      </c>
      <c r="F658" s="2" t="e">
        <f xml:space="preserve"> IF(Calculations!C658 = DefectTypeString,  IFERROR(Calculations!J658,""), NA())</f>
        <v>#N/A</v>
      </c>
      <c r="G658" s="10">
        <f t="array" ref="G658">PERCENTILE(IF(ISERROR(F658:F5657)=FALSE,F658:F5657),CycleTimePercentile)</f>
        <v>0</v>
      </c>
      <c r="H658" s="2" t="e">
        <f ca="1" xml:space="preserve"> IF(OR(Calculations!C658 = "",Calculations!C658 = WorkTypeString),  Calculations!K658, NA())</f>
        <v>#N/A</v>
      </c>
      <c r="I658" s="2" t="e">
        <f xml:space="preserve"> IF(Calculations!C658 = DefectTypeString,  Calculations!K658, NA())</f>
        <v>#N/A</v>
      </c>
    </row>
    <row r="659" spans="1:9" x14ac:dyDescent="0.25">
      <c r="A659" s="8" t="str">
        <f>Calculations!A659</f>
        <v/>
      </c>
      <c r="B659" s="2" t="str">
        <f t="shared" si="15"/>
        <v/>
      </c>
      <c r="C659" s="10" t="str">
        <f>IFERROR(Calculations!J659,"")</f>
        <v/>
      </c>
      <c r="D659" s="10" t="str">
        <f xml:space="preserve"> IF(OR(Calculations!C659 = "",Calculations!C659 = WorkTypeString),  IFERROR(Calculations!J659,""), NA())</f>
        <v/>
      </c>
      <c r="E659" s="10">
        <f t="array" ref="E659">PERCENTILE(IF(ISERROR(D659:D5658)=FALSE,D659:D5658),CycleTimePercentile)</f>
        <v>0</v>
      </c>
      <c r="F659" s="2" t="e">
        <f xml:space="preserve"> IF(Calculations!C659 = DefectTypeString,  IFERROR(Calculations!J659,""), NA())</f>
        <v>#N/A</v>
      </c>
      <c r="G659" s="10">
        <f t="array" ref="G659">PERCENTILE(IF(ISERROR(F659:F5658)=FALSE,F659:F5658),CycleTimePercentile)</f>
        <v>0</v>
      </c>
      <c r="H659" s="2" t="e">
        <f ca="1" xml:space="preserve"> IF(OR(Calculations!C659 = "",Calculations!C659 = WorkTypeString),  Calculations!K659, NA())</f>
        <v>#N/A</v>
      </c>
      <c r="I659" s="2" t="e">
        <f xml:space="preserve"> IF(Calculations!C659 = DefectTypeString,  Calculations!K659, NA())</f>
        <v>#N/A</v>
      </c>
    </row>
    <row r="660" spans="1:9" x14ac:dyDescent="0.25">
      <c r="A660" s="8" t="str">
        <f>Calculations!A660</f>
        <v/>
      </c>
      <c r="B660" s="2" t="str">
        <f t="shared" si="15"/>
        <v/>
      </c>
      <c r="C660" s="10" t="str">
        <f>IFERROR(Calculations!J660,"")</f>
        <v/>
      </c>
      <c r="D660" s="10" t="str">
        <f xml:space="preserve"> IF(OR(Calculations!C660 = "",Calculations!C660 = WorkTypeString),  IFERROR(Calculations!J660,""), NA())</f>
        <v/>
      </c>
      <c r="E660" s="10">
        <f t="array" ref="E660">PERCENTILE(IF(ISERROR(D660:D5659)=FALSE,D660:D5659),CycleTimePercentile)</f>
        <v>0</v>
      </c>
      <c r="F660" s="2" t="e">
        <f xml:space="preserve"> IF(Calculations!C660 = DefectTypeString,  IFERROR(Calculations!J660,""), NA())</f>
        <v>#N/A</v>
      </c>
      <c r="G660" s="10">
        <f t="array" ref="G660">PERCENTILE(IF(ISERROR(F660:F5659)=FALSE,F660:F5659),CycleTimePercentile)</f>
        <v>0</v>
      </c>
      <c r="H660" s="2" t="e">
        <f ca="1" xml:space="preserve"> IF(OR(Calculations!C660 = "",Calculations!C660 = WorkTypeString),  Calculations!K660, NA())</f>
        <v>#N/A</v>
      </c>
      <c r="I660" s="2" t="e">
        <f xml:space="preserve"> IF(Calculations!C660 = DefectTypeString,  Calculations!K660, NA())</f>
        <v>#N/A</v>
      </c>
    </row>
    <row r="661" spans="1:9" x14ac:dyDescent="0.25">
      <c r="A661" s="8" t="str">
        <f>Calculations!A661</f>
        <v/>
      </c>
      <c r="B661" s="2" t="str">
        <f t="shared" si="15"/>
        <v/>
      </c>
      <c r="C661" s="10" t="str">
        <f>IFERROR(Calculations!J661,"")</f>
        <v/>
      </c>
      <c r="D661" s="10" t="str">
        <f xml:space="preserve"> IF(OR(Calculations!C661 = "",Calculations!C661 = WorkTypeString),  IFERROR(Calculations!J661,""), NA())</f>
        <v/>
      </c>
      <c r="E661" s="10">
        <f t="array" ref="E661">PERCENTILE(IF(ISERROR(D661:D5660)=FALSE,D661:D5660),CycleTimePercentile)</f>
        <v>0</v>
      </c>
      <c r="F661" s="2" t="e">
        <f xml:space="preserve"> IF(Calculations!C661 = DefectTypeString,  IFERROR(Calculations!J661,""), NA())</f>
        <v>#N/A</v>
      </c>
      <c r="G661" s="10">
        <f t="array" ref="G661">PERCENTILE(IF(ISERROR(F661:F5660)=FALSE,F661:F5660),CycleTimePercentile)</f>
        <v>0</v>
      </c>
      <c r="H661" s="2" t="e">
        <f ca="1" xml:space="preserve"> IF(OR(Calculations!C661 = "",Calculations!C661 = WorkTypeString),  Calculations!K661, NA())</f>
        <v>#N/A</v>
      </c>
      <c r="I661" s="2" t="e">
        <f xml:space="preserve"> IF(Calculations!C661 = DefectTypeString,  Calculations!K661, NA())</f>
        <v>#N/A</v>
      </c>
    </row>
    <row r="662" spans="1:9" x14ac:dyDescent="0.25">
      <c r="A662" s="8" t="str">
        <f>Calculations!A662</f>
        <v/>
      </c>
      <c r="B662" s="2" t="str">
        <f t="shared" si="15"/>
        <v/>
      </c>
      <c r="C662" s="10" t="str">
        <f>IFERROR(Calculations!J662,"")</f>
        <v/>
      </c>
      <c r="D662" s="10" t="str">
        <f xml:space="preserve"> IF(OR(Calculations!C662 = "",Calculations!C662 = WorkTypeString),  IFERROR(Calculations!J662,""), NA())</f>
        <v/>
      </c>
      <c r="E662" s="10">
        <f t="array" ref="E662">PERCENTILE(IF(ISERROR(D662:D5661)=FALSE,D662:D5661),CycleTimePercentile)</f>
        <v>0</v>
      </c>
      <c r="F662" s="2" t="e">
        <f xml:space="preserve"> IF(Calculations!C662 = DefectTypeString,  IFERROR(Calculations!J662,""), NA())</f>
        <v>#N/A</v>
      </c>
      <c r="G662" s="10">
        <f t="array" ref="G662">PERCENTILE(IF(ISERROR(F662:F5661)=FALSE,F662:F5661),CycleTimePercentile)</f>
        <v>0</v>
      </c>
      <c r="H662" s="2" t="e">
        <f ca="1" xml:space="preserve"> IF(OR(Calculations!C662 = "",Calculations!C662 = WorkTypeString),  Calculations!K662, NA())</f>
        <v>#N/A</v>
      </c>
      <c r="I662" s="2" t="e">
        <f xml:space="preserve"> IF(Calculations!C662 = DefectTypeString,  Calculations!K662, NA())</f>
        <v>#N/A</v>
      </c>
    </row>
    <row r="663" spans="1:9" x14ac:dyDescent="0.25">
      <c r="A663" s="8" t="str">
        <f>Calculations!A663</f>
        <v/>
      </c>
      <c r="B663" s="2" t="str">
        <f t="shared" si="15"/>
        <v/>
      </c>
      <c r="C663" s="10" t="str">
        <f>IFERROR(Calculations!J663,"")</f>
        <v/>
      </c>
      <c r="D663" s="10" t="str">
        <f xml:space="preserve"> IF(OR(Calculations!C663 = "",Calculations!C663 = WorkTypeString),  IFERROR(Calculations!J663,""), NA())</f>
        <v/>
      </c>
      <c r="E663" s="10">
        <f t="array" ref="E663">PERCENTILE(IF(ISERROR(D663:D5662)=FALSE,D663:D5662),CycleTimePercentile)</f>
        <v>0</v>
      </c>
      <c r="F663" s="2" t="e">
        <f xml:space="preserve"> IF(Calculations!C663 = DefectTypeString,  IFERROR(Calculations!J663,""), NA())</f>
        <v>#N/A</v>
      </c>
      <c r="G663" s="10">
        <f t="array" ref="G663">PERCENTILE(IF(ISERROR(F663:F5662)=FALSE,F663:F5662),CycleTimePercentile)</f>
        <v>0</v>
      </c>
      <c r="H663" s="2" t="e">
        <f ca="1" xml:space="preserve"> IF(OR(Calculations!C663 = "",Calculations!C663 = WorkTypeString),  Calculations!K663, NA())</f>
        <v>#N/A</v>
      </c>
      <c r="I663" s="2" t="e">
        <f xml:space="preserve"> IF(Calculations!C663 = DefectTypeString,  Calculations!K663, NA())</f>
        <v>#N/A</v>
      </c>
    </row>
    <row r="664" spans="1:9" x14ac:dyDescent="0.25">
      <c r="A664" s="8" t="str">
        <f>Calculations!A664</f>
        <v/>
      </c>
      <c r="B664" s="2" t="str">
        <f t="shared" si="15"/>
        <v/>
      </c>
      <c r="C664" s="10" t="str">
        <f>IFERROR(Calculations!J664,"")</f>
        <v/>
      </c>
      <c r="D664" s="10" t="str">
        <f xml:space="preserve"> IF(OR(Calculations!C664 = "",Calculations!C664 = WorkTypeString),  IFERROR(Calculations!J664,""), NA())</f>
        <v/>
      </c>
      <c r="E664" s="10">
        <f t="array" ref="E664">PERCENTILE(IF(ISERROR(D664:D5663)=FALSE,D664:D5663),CycleTimePercentile)</f>
        <v>0</v>
      </c>
      <c r="F664" s="2" t="e">
        <f xml:space="preserve"> IF(Calculations!C664 = DefectTypeString,  IFERROR(Calculations!J664,""), NA())</f>
        <v>#N/A</v>
      </c>
      <c r="G664" s="10">
        <f t="array" ref="G664">PERCENTILE(IF(ISERROR(F664:F5663)=FALSE,F664:F5663),CycleTimePercentile)</f>
        <v>0</v>
      </c>
      <c r="H664" s="2" t="e">
        <f ca="1" xml:space="preserve"> IF(OR(Calculations!C664 = "",Calculations!C664 = WorkTypeString),  Calculations!K664, NA())</f>
        <v>#N/A</v>
      </c>
      <c r="I664" s="2" t="e">
        <f xml:space="preserve"> IF(Calculations!C664 = DefectTypeString,  Calculations!K664, NA())</f>
        <v>#N/A</v>
      </c>
    </row>
    <row r="665" spans="1:9" x14ac:dyDescent="0.25">
      <c r="A665" s="8" t="str">
        <f>Calculations!A665</f>
        <v/>
      </c>
      <c r="B665" s="2" t="str">
        <f t="shared" si="15"/>
        <v/>
      </c>
      <c r="C665" s="10" t="str">
        <f>IFERROR(Calculations!J665,"")</f>
        <v/>
      </c>
      <c r="D665" s="10" t="str">
        <f xml:space="preserve"> IF(OR(Calculations!C665 = "",Calculations!C665 = WorkTypeString),  IFERROR(Calculations!J665,""), NA())</f>
        <v/>
      </c>
      <c r="E665" s="10">
        <f t="array" ref="E665">PERCENTILE(IF(ISERROR(D665:D5664)=FALSE,D665:D5664),CycleTimePercentile)</f>
        <v>0</v>
      </c>
      <c r="F665" s="2" t="e">
        <f xml:space="preserve"> IF(Calculations!C665 = DefectTypeString,  IFERROR(Calculations!J665,""), NA())</f>
        <v>#N/A</v>
      </c>
      <c r="G665" s="10">
        <f t="array" ref="G665">PERCENTILE(IF(ISERROR(F665:F5664)=FALSE,F665:F5664),CycleTimePercentile)</f>
        <v>0</v>
      </c>
      <c r="H665" s="2" t="e">
        <f ca="1" xml:space="preserve"> IF(OR(Calculations!C665 = "",Calculations!C665 = WorkTypeString),  Calculations!K665, NA())</f>
        <v>#N/A</v>
      </c>
      <c r="I665" s="2" t="e">
        <f xml:space="preserve"> IF(Calculations!C665 = DefectTypeString,  Calculations!K665, NA())</f>
        <v>#N/A</v>
      </c>
    </row>
    <row r="666" spans="1:9" x14ac:dyDescent="0.25">
      <c r="A666" s="8" t="str">
        <f>Calculations!A666</f>
        <v/>
      </c>
      <c r="B666" s="2" t="str">
        <f t="shared" si="15"/>
        <v/>
      </c>
      <c r="C666" s="10" t="str">
        <f>IFERROR(Calculations!J666,"")</f>
        <v/>
      </c>
      <c r="D666" s="10" t="str">
        <f xml:space="preserve"> IF(OR(Calculations!C666 = "",Calculations!C666 = WorkTypeString),  IFERROR(Calculations!J666,""), NA())</f>
        <v/>
      </c>
      <c r="E666" s="10">
        <f t="array" ref="E666">PERCENTILE(IF(ISERROR(D666:D5665)=FALSE,D666:D5665),CycleTimePercentile)</f>
        <v>0</v>
      </c>
      <c r="F666" s="2" t="e">
        <f xml:space="preserve"> IF(Calculations!C666 = DefectTypeString,  IFERROR(Calculations!J666,""), NA())</f>
        <v>#N/A</v>
      </c>
      <c r="G666" s="10">
        <f t="array" ref="G666">PERCENTILE(IF(ISERROR(F666:F5665)=FALSE,F666:F5665),CycleTimePercentile)</f>
        <v>0</v>
      </c>
      <c r="H666" s="2" t="e">
        <f ca="1" xml:space="preserve"> IF(OR(Calculations!C666 = "",Calculations!C666 = WorkTypeString),  Calculations!K666, NA())</f>
        <v>#N/A</v>
      </c>
      <c r="I666" s="2" t="e">
        <f xml:space="preserve"> IF(Calculations!C666 = DefectTypeString,  Calculations!K666, NA())</f>
        <v>#N/A</v>
      </c>
    </row>
    <row r="667" spans="1:9" x14ac:dyDescent="0.25">
      <c r="A667" s="8" t="str">
        <f>Calculations!A667</f>
        <v/>
      </c>
      <c r="B667" s="2" t="str">
        <f t="shared" si="15"/>
        <v/>
      </c>
      <c r="C667" s="10" t="str">
        <f>IFERROR(Calculations!J667,"")</f>
        <v/>
      </c>
      <c r="D667" s="10" t="str">
        <f xml:space="preserve"> IF(OR(Calculations!C667 = "",Calculations!C667 = WorkTypeString),  IFERROR(Calculations!J667,""), NA())</f>
        <v/>
      </c>
      <c r="E667" s="10">
        <f t="array" ref="E667">PERCENTILE(IF(ISERROR(D667:D5666)=FALSE,D667:D5666),CycleTimePercentile)</f>
        <v>0</v>
      </c>
      <c r="F667" s="2" t="e">
        <f xml:space="preserve"> IF(Calculations!C667 = DefectTypeString,  IFERROR(Calculations!J667,""), NA())</f>
        <v>#N/A</v>
      </c>
      <c r="G667" s="10">
        <f t="array" ref="G667">PERCENTILE(IF(ISERROR(F667:F5666)=FALSE,F667:F5666),CycleTimePercentile)</f>
        <v>0</v>
      </c>
      <c r="H667" s="2" t="e">
        <f ca="1" xml:space="preserve"> IF(OR(Calculations!C667 = "",Calculations!C667 = WorkTypeString),  Calculations!K667, NA())</f>
        <v>#N/A</v>
      </c>
      <c r="I667" s="2" t="e">
        <f xml:space="preserve"> IF(Calculations!C667 = DefectTypeString,  Calculations!K667, NA())</f>
        <v>#N/A</v>
      </c>
    </row>
    <row r="668" spans="1:9" x14ac:dyDescent="0.25">
      <c r="A668" s="8" t="str">
        <f>Calculations!A668</f>
        <v/>
      </c>
      <c r="B668" s="2" t="str">
        <f t="shared" si="15"/>
        <v/>
      </c>
      <c r="C668" s="10" t="str">
        <f>IFERROR(Calculations!J668,"")</f>
        <v/>
      </c>
      <c r="D668" s="10" t="str">
        <f xml:space="preserve"> IF(OR(Calculations!C668 = "",Calculations!C668 = WorkTypeString),  IFERROR(Calculations!J668,""), NA())</f>
        <v/>
      </c>
      <c r="E668" s="10">
        <f t="array" ref="E668">PERCENTILE(IF(ISERROR(D668:D5667)=FALSE,D668:D5667),CycleTimePercentile)</f>
        <v>0</v>
      </c>
      <c r="F668" s="2" t="e">
        <f xml:space="preserve"> IF(Calculations!C668 = DefectTypeString,  IFERROR(Calculations!J668,""), NA())</f>
        <v>#N/A</v>
      </c>
      <c r="G668" s="10">
        <f t="array" ref="G668">PERCENTILE(IF(ISERROR(F668:F5667)=FALSE,F668:F5667),CycleTimePercentile)</f>
        <v>0</v>
      </c>
      <c r="H668" s="2" t="e">
        <f ca="1" xml:space="preserve"> IF(OR(Calculations!C668 = "",Calculations!C668 = WorkTypeString),  Calculations!K668, NA())</f>
        <v>#N/A</v>
      </c>
      <c r="I668" s="2" t="e">
        <f xml:space="preserve"> IF(Calculations!C668 = DefectTypeString,  Calculations!K668, NA())</f>
        <v>#N/A</v>
      </c>
    </row>
    <row r="669" spans="1:9" x14ac:dyDescent="0.25">
      <c r="A669" s="8" t="str">
        <f>Calculations!A669</f>
        <v/>
      </c>
      <c r="B669" s="2" t="str">
        <f t="shared" si="15"/>
        <v/>
      </c>
      <c r="C669" s="10" t="str">
        <f>IFERROR(Calculations!J669,"")</f>
        <v/>
      </c>
      <c r="D669" s="10" t="str">
        <f xml:space="preserve"> IF(OR(Calculations!C669 = "",Calculations!C669 = WorkTypeString),  IFERROR(Calculations!J669,""), NA())</f>
        <v/>
      </c>
      <c r="E669" s="10">
        <f t="array" ref="E669">PERCENTILE(IF(ISERROR(D669:D5668)=FALSE,D669:D5668),CycleTimePercentile)</f>
        <v>0</v>
      </c>
      <c r="F669" s="2" t="e">
        <f xml:space="preserve"> IF(Calculations!C669 = DefectTypeString,  IFERROR(Calculations!J669,""), NA())</f>
        <v>#N/A</v>
      </c>
      <c r="G669" s="10">
        <f t="array" ref="G669">PERCENTILE(IF(ISERROR(F669:F5668)=FALSE,F669:F5668),CycleTimePercentile)</f>
        <v>0</v>
      </c>
      <c r="H669" s="2" t="e">
        <f ca="1" xml:space="preserve"> IF(OR(Calculations!C669 = "",Calculations!C669 = WorkTypeString),  Calculations!K669, NA())</f>
        <v>#N/A</v>
      </c>
      <c r="I669" s="2" t="e">
        <f xml:space="preserve"> IF(Calculations!C669 = DefectTypeString,  Calculations!K669, NA())</f>
        <v>#N/A</v>
      </c>
    </row>
    <row r="670" spans="1:9" x14ac:dyDescent="0.25">
      <c r="A670" s="8" t="str">
        <f>Calculations!A670</f>
        <v/>
      </c>
      <c r="B670" s="2" t="str">
        <f t="shared" si="15"/>
        <v/>
      </c>
      <c r="C670" s="10" t="str">
        <f>IFERROR(Calculations!J670,"")</f>
        <v/>
      </c>
      <c r="D670" s="10" t="str">
        <f xml:space="preserve"> IF(OR(Calculations!C670 = "",Calculations!C670 = WorkTypeString),  IFERROR(Calculations!J670,""), NA())</f>
        <v/>
      </c>
      <c r="E670" s="10">
        <f t="array" ref="E670">PERCENTILE(IF(ISERROR(D670:D5669)=FALSE,D670:D5669),CycleTimePercentile)</f>
        <v>0</v>
      </c>
      <c r="F670" s="2" t="e">
        <f xml:space="preserve"> IF(Calculations!C670 = DefectTypeString,  IFERROR(Calculations!J670,""), NA())</f>
        <v>#N/A</v>
      </c>
      <c r="G670" s="10">
        <f t="array" ref="G670">PERCENTILE(IF(ISERROR(F670:F5669)=FALSE,F670:F5669),CycleTimePercentile)</f>
        <v>0</v>
      </c>
      <c r="H670" s="2" t="e">
        <f ca="1" xml:space="preserve"> IF(OR(Calculations!C670 = "",Calculations!C670 = WorkTypeString),  Calculations!K670, NA())</f>
        <v>#N/A</v>
      </c>
      <c r="I670" s="2" t="e">
        <f xml:space="preserve"> IF(Calculations!C670 = DefectTypeString,  Calculations!K670, NA())</f>
        <v>#N/A</v>
      </c>
    </row>
    <row r="671" spans="1:9" x14ac:dyDescent="0.25">
      <c r="A671" s="8" t="str">
        <f>Calculations!A671</f>
        <v/>
      </c>
      <c r="B671" s="2" t="str">
        <f t="shared" si="15"/>
        <v/>
      </c>
      <c r="C671" s="10" t="str">
        <f>IFERROR(Calculations!J671,"")</f>
        <v/>
      </c>
      <c r="D671" s="10" t="str">
        <f xml:space="preserve"> IF(OR(Calculations!C671 = "",Calculations!C671 = WorkTypeString),  IFERROR(Calculations!J671,""), NA())</f>
        <v/>
      </c>
      <c r="E671" s="10">
        <f t="array" ref="E671">PERCENTILE(IF(ISERROR(D671:D5670)=FALSE,D671:D5670),CycleTimePercentile)</f>
        <v>0</v>
      </c>
      <c r="F671" s="2" t="e">
        <f xml:space="preserve"> IF(Calculations!C671 = DefectTypeString,  IFERROR(Calculations!J671,""), NA())</f>
        <v>#N/A</v>
      </c>
      <c r="G671" s="10">
        <f t="array" ref="G671">PERCENTILE(IF(ISERROR(F671:F5670)=FALSE,F671:F5670),CycleTimePercentile)</f>
        <v>0</v>
      </c>
      <c r="H671" s="2" t="e">
        <f ca="1" xml:space="preserve"> IF(OR(Calculations!C671 = "",Calculations!C671 = WorkTypeString),  Calculations!K671, NA())</f>
        <v>#N/A</v>
      </c>
      <c r="I671" s="2" t="e">
        <f xml:space="preserve"> IF(Calculations!C671 = DefectTypeString,  Calculations!K671, NA())</f>
        <v>#N/A</v>
      </c>
    </row>
    <row r="672" spans="1:9" x14ac:dyDescent="0.25">
      <c r="A672" s="8" t="str">
        <f>Calculations!A672</f>
        <v/>
      </c>
      <c r="B672" s="2" t="str">
        <f t="shared" si="15"/>
        <v/>
      </c>
      <c r="C672" s="10" t="str">
        <f>IFERROR(Calculations!J672,"")</f>
        <v/>
      </c>
      <c r="D672" s="10" t="str">
        <f xml:space="preserve"> IF(OR(Calculations!C672 = "",Calculations!C672 = WorkTypeString),  IFERROR(Calculations!J672,""), NA())</f>
        <v/>
      </c>
      <c r="E672" s="10">
        <f t="array" ref="E672">PERCENTILE(IF(ISERROR(D672:D5671)=FALSE,D672:D5671),CycleTimePercentile)</f>
        <v>0</v>
      </c>
      <c r="F672" s="2" t="e">
        <f xml:space="preserve"> IF(Calculations!C672 = DefectTypeString,  IFERROR(Calculations!J672,""), NA())</f>
        <v>#N/A</v>
      </c>
      <c r="G672" s="10">
        <f t="array" ref="G672">PERCENTILE(IF(ISERROR(F672:F5671)=FALSE,F672:F5671),CycleTimePercentile)</f>
        <v>0</v>
      </c>
      <c r="H672" s="2" t="e">
        <f ca="1" xml:space="preserve"> IF(OR(Calculations!C672 = "",Calculations!C672 = WorkTypeString),  Calculations!K672, NA())</f>
        <v>#N/A</v>
      </c>
      <c r="I672" s="2" t="e">
        <f xml:space="preserve"> IF(Calculations!C672 = DefectTypeString,  Calculations!K672, NA())</f>
        <v>#N/A</v>
      </c>
    </row>
    <row r="673" spans="1:9" x14ac:dyDescent="0.25">
      <c r="A673" s="8" t="str">
        <f>Calculations!A673</f>
        <v/>
      </c>
      <c r="B673" s="2" t="str">
        <f t="shared" si="15"/>
        <v/>
      </c>
      <c r="C673" s="10" t="str">
        <f>IFERROR(Calculations!J673,"")</f>
        <v/>
      </c>
      <c r="D673" s="10" t="str">
        <f xml:space="preserve"> IF(OR(Calculations!C673 = "",Calculations!C673 = WorkTypeString),  IFERROR(Calculations!J673,""), NA())</f>
        <v/>
      </c>
      <c r="E673" s="10">
        <f t="array" ref="E673">PERCENTILE(IF(ISERROR(D673:D5672)=FALSE,D673:D5672),CycleTimePercentile)</f>
        <v>0</v>
      </c>
      <c r="F673" s="2" t="e">
        <f xml:space="preserve"> IF(Calculations!C673 = DefectTypeString,  IFERROR(Calculations!J673,""), NA())</f>
        <v>#N/A</v>
      </c>
      <c r="G673" s="10">
        <f t="array" ref="G673">PERCENTILE(IF(ISERROR(F673:F5672)=FALSE,F673:F5672),CycleTimePercentile)</f>
        <v>0</v>
      </c>
      <c r="H673" s="2" t="e">
        <f ca="1" xml:space="preserve"> IF(OR(Calculations!C673 = "",Calculations!C673 = WorkTypeString),  Calculations!K673, NA())</f>
        <v>#N/A</v>
      </c>
      <c r="I673" s="2" t="e">
        <f xml:space="preserve"> IF(Calculations!C673 = DefectTypeString,  Calculations!K673, NA())</f>
        <v>#N/A</v>
      </c>
    </row>
    <row r="674" spans="1:9" x14ac:dyDescent="0.25">
      <c r="A674" s="8" t="str">
        <f>Calculations!A674</f>
        <v/>
      </c>
      <c r="B674" s="2" t="str">
        <f t="shared" si="15"/>
        <v/>
      </c>
      <c r="C674" s="10" t="str">
        <f>IFERROR(Calculations!J674,"")</f>
        <v/>
      </c>
      <c r="D674" s="10" t="str">
        <f xml:space="preserve"> IF(OR(Calculations!C674 = "",Calculations!C674 = WorkTypeString),  IFERROR(Calculations!J674,""), NA())</f>
        <v/>
      </c>
      <c r="E674" s="10">
        <f t="array" ref="E674">PERCENTILE(IF(ISERROR(D674:D5673)=FALSE,D674:D5673),CycleTimePercentile)</f>
        <v>0</v>
      </c>
      <c r="F674" s="2" t="e">
        <f xml:space="preserve"> IF(Calculations!C674 = DefectTypeString,  IFERROR(Calculations!J674,""), NA())</f>
        <v>#N/A</v>
      </c>
      <c r="G674" s="10">
        <f t="array" ref="G674">PERCENTILE(IF(ISERROR(F674:F5673)=FALSE,F674:F5673),CycleTimePercentile)</f>
        <v>0</v>
      </c>
      <c r="H674" s="2" t="e">
        <f ca="1" xml:space="preserve"> IF(OR(Calculations!C674 = "",Calculations!C674 = WorkTypeString),  Calculations!K674, NA())</f>
        <v>#N/A</v>
      </c>
      <c r="I674" s="2" t="e">
        <f xml:space="preserve"> IF(Calculations!C674 = DefectTypeString,  Calculations!K674, NA())</f>
        <v>#N/A</v>
      </c>
    </row>
    <row r="675" spans="1:9" x14ac:dyDescent="0.25">
      <c r="A675" s="8" t="str">
        <f>Calculations!A675</f>
        <v/>
      </c>
      <c r="B675" s="2" t="str">
        <f t="shared" si="15"/>
        <v/>
      </c>
      <c r="C675" s="10" t="str">
        <f>IFERROR(Calculations!J675,"")</f>
        <v/>
      </c>
      <c r="D675" s="10" t="str">
        <f xml:space="preserve"> IF(OR(Calculations!C675 = "",Calculations!C675 = WorkTypeString),  IFERROR(Calculations!J675,""), NA())</f>
        <v/>
      </c>
      <c r="E675" s="10">
        <f t="array" ref="E675">PERCENTILE(IF(ISERROR(D675:D5674)=FALSE,D675:D5674),CycleTimePercentile)</f>
        <v>0</v>
      </c>
      <c r="F675" s="2" t="e">
        <f xml:space="preserve"> IF(Calculations!C675 = DefectTypeString,  IFERROR(Calculations!J675,""), NA())</f>
        <v>#N/A</v>
      </c>
      <c r="G675" s="10">
        <f t="array" ref="G675">PERCENTILE(IF(ISERROR(F675:F5674)=FALSE,F675:F5674),CycleTimePercentile)</f>
        <v>0</v>
      </c>
      <c r="H675" s="2" t="e">
        <f ca="1" xml:space="preserve"> IF(OR(Calculations!C675 = "",Calculations!C675 = WorkTypeString),  Calculations!K675, NA())</f>
        <v>#N/A</v>
      </c>
      <c r="I675" s="2" t="e">
        <f xml:space="preserve"> IF(Calculations!C675 = DefectTypeString,  Calculations!K675, NA())</f>
        <v>#N/A</v>
      </c>
    </row>
    <row r="676" spans="1:9" x14ac:dyDescent="0.25">
      <c r="A676" s="8" t="str">
        <f>Calculations!A676</f>
        <v/>
      </c>
      <c r="B676" s="2" t="str">
        <f t="shared" si="15"/>
        <v/>
      </c>
      <c r="C676" s="10" t="str">
        <f>IFERROR(Calculations!J676,"")</f>
        <v/>
      </c>
      <c r="D676" s="10" t="str">
        <f xml:space="preserve"> IF(OR(Calculations!C676 = "",Calculations!C676 = WorkTypeString),  IFERROR(Calculations!J676,""), NA())</f>
        <v/>
      </c>
      <c r="E676" s="10">
        <f t="array" ref="E676">PERCENTILE(IF(ISERROR(D676:D5675)=FALSE,D676:D5675),CycleTimePercentile)</f>
        <v>0</v>
      </c>
      <c r="F676" s="2" t="e">
        <f xml:space="preserve"> IF(Calculations!C676 = DefectTypeString,  IFERROR(Calculations!J676,""), NA())</f>
        <v>#N/A</v>
      </c>
      <c r="G676" s="10">
        <f t="array" ref="G676">PERCENTILE(IF(ISERROR(F676:F5675)=FALSE,F676:F5675),CycleTimePercentile)</f>
        <v>0</v>
      </c>
      <c r="H676" s="2" t="e">
        <f ca="1" xml:space="preserve"> IF(OR(Calculations!C676 = "",Calculations!C676 = WorkTypeString),  Calculations!K676, NA())</f>
        <v>#N/A</v>
      </c>
      <c r="I676" s="2" t="e">
        <f xml:space="preserve"> IF(Calculations!C676 = DefectTypeString,  Calculations!K676, NA())</f>
        <v>#N/A</v>
      </c>
    </row>
    <row r="677" spans="1:9" x14ac:dyDescent="0.25">
      <c r="A677" s="8" t="str">
        <f>Calculations!A677</f>
        <v/>
      </c>
      <c r="B677" s="2" t="str">
        <f t="shared" si="15"/>
        <v/>
      </c>
      <c r="C677" s="10" t="str">
        <f>IFERROR(Calculations!J677,"")</f>
        <v/>
      </c>
      <c r="D677" s="10" t="str">
        <f xml:space="preserve"> IF(OR(Calculations!C677 = "",Calculations!C677 = WorkTypeString),  IFERROR(Calculations!J677,""), NA())</f>
        <v/>
      </c>
      <c r="E677" s="10">
        <f t="array" ref="E677">PERCENTILE(IF(ISERROR(D677:D5676)=FALSE,D677:D5676),CycleTimePercentile)</f>
        <v>0</v>
      </c>
      <c r="F677" s="2" t="e">
        <f xml:space="preserve"> IF(Calculations!C677 = DefectTypeString,  IFERROR(Calculations!J677,""), NA())</f>
        <v>#N/A</v>
      </c>
      <c r="G677" s="10">
        <f t="array" ref="G677">PERCENTILE(IF(ISERROR(F677:F5676)=FALSE,F677:F5676),CycleTimePercentile)</f>
        <v>0</v>
      </c>
      <c r="H677" s="2" t="e">
        <f ca="1" xml:space="preserve"> IF(OR(Calculations!C677 = "",Calculations!C677 = WorkTypeString),  Calculations!K677, NA())</f>
        <v>#N/A</v>
      </c>
      <c r="I677" s="2" t="e">
        <f xml:space="preserve"> IF(Calculations!C677 = DefectTypeString,  Calculations!K677, NA())</f>
        <v>#N/A</v>
      </c>
    </row>
    <row r="678" spans="1:9" x14ac:dyDescent="0.25">
      <c r="A678" s="8" t="str">
        <f>Calculations!A678</f>
        <v/>
      </c>
      <c r="B678" s="2" t="str">
        <f t="shared" si="15"/>
        <v/>
      </c>
      <c r="C678" s="10" t="str">
        <f>IFERROR(Calculations!J678,"")</f>
        <v/>
      </c>
      <c r="D678" s="10" t="str">
        <f xml:space="preserve"> IF(OR(Calculations!C678 = "",Calculations!C678 = WorkTypeString),  IFERROR(Calculations!J678,""), NA())</f>
        <v/>
      </c>
      <c r="E678" s="10">
        <f t="array" ref="E678">PERCENTILE(IF(ISERROR(D678:D5677)=FALSE,D678:D5677),CycleTimePercentile)</f>
        <v>0</v>
      </c>
      <c r="F678" s="2" t="e">
        <f xml:space="preserve"> IF(Calculations!C678 = DefectTypeString,  IFERROR(Calculations!J678,""), NA())</f>
        <v>#N/A</v>
      </c>
      <c r="G678" s="10">
        <f t="array" ref="G678">PERCENTILE(IF(ISERROR(F678:F5677)=FALSE,F678:F5677),CycleTimePercentile)</f>
        <v>0</v>
      </c>
      <c r="H678" s="2" t="e">
        <f ca="1" xml:space="preserve"> IF(OR(Calculations!C678 = "",Calculations!C678 = WorkTypeString),  Calculations!K678, NA())</f>
        <v>#N/A</v>
      </c>
      <c r="I678" s="2" t="e">
        <f xml:space="preserve"> IF(Calculations!C678 = DefectTypeString,  Calculations!K678, NA())</f>
        <v>#N/A</v>
      </c>
    </row>
    <row r="679" spans="1:9" x14ac:dyDescent="0.25">
      <c r="A679" s="8" t="str">
        <f>Calculations!A679</f>
        <v/>
      </c>
      <c r="B679" s="2" t="str">
        <f t="shared" si="15"/>
        <v/>
      </c>
      <c r="C679" s="10" t="str">
        <f>IFERROR(Calculations!J679,"")</f>
        <v/>
      </c>
      <c r="D679" s="10" t="str">
        <f xml:space="preserve"> IF(OR(Calculations!C679 = "",Calculations!C679 = WorkTypeString),  IFERROR(Calculations!J679,""), NA())</f>
        <v/>
      </c>
      <c r="E679" s="10">
        <f t="array" ref="E679">PERCENTILE(IF(ISERROR(D679:D5678)=FALSE,D679:D5678),CycleTimePercentile)</f>
        <v>0</v>
      </c>
      <c r="F679" s="2" t="e">
        <f xml:space="preserve"> IF(Calculations!C679 = DefectTypeString,  IFERROR(Calculations!J679,""), NA())</f>
        <v>#N/A</v>
      </c>
      <c r="G679" s="10">
        <f t="array" ref="G679">PERCENTILE(IF(ISERROR(F679:F5678)=FALSE,F679:F5678),CycleTimePercentile)</f>
        <v>0</v>
      </c>
      <c r="H679" s="2" t="e">
        <f ca="1" xml:space="preserve"> IF(OR(Calculations!C679 = "",Calculations!C679 = WorkTypeString),  Calculations!K679, NA())</f>
        <v>#N/A</v>
      </c>
      <c r="I679" s="2" t="e">
        <f xml:space="preserve"> IF(Calculations!C679 = DefectTypeString,  Calculations!K679, NA())</f>
        <v>#N/A</v>
      </c>
    </row>
    <row r="680" spans="1:9" x14ac:dyDescent="0.25">
      <c r="A680" s="8" t="str">
        <f>Calculations!A680</f>
        <v/>
      </c>
      <c r="B680" s="2" t="str">
        <f t="shared" si="15"/>
        <v/>
      </c>
      <c r="C680" s="10" t="str">
        <f>IFERROR(Calculations!J680,"")</f>
        <v/>
      </c>
      <c r="D680" s="10" t="str">
        <f xml:space="preserve"> IF(OR(Calculations!C680 = "",Calculations!C680 = WorkTypeString),  IFERROR(Calculations!J680,""), NA())</f>
        <v/>
      </c>
      <c r="E680" s="10">
        <f t="array" ref="E680">PERCENTILE(IF(ISERROR(D680:D5679)=FALSE,D680:D5679),CycleTimePercentile)</f>
        <v>0</v>
      </c>
      <c r="F680" s="2" t="e">
        <f xml:space="preserve"> IF(Calculations!C680 = DefectTypeString,  IFERROR(Calculations!J680,""), NA())</f>
        <v>#N/A</v>
      </c>
      <c r="G680" s="10">
        <f t="array" ref="G680">PERCENTILE(IF(ISERROR(F680:F5679)=FALSE,F680:F5679),CycleTimePercentile)</f>
        <v>0</v>
      </c>
      <c r="H680" s="2" t="e">
        <f ca="1" xml:space="preserve"> IF(OR(Calculations!C680 = "",Calculations!C680 = WorkTypeString),  Calculations!K680, NA())</f>
        <v>#N/A</v>
      </c>
      <c r="I680" s="2" t="e">
        <f xml:space="preserve"> IF(Calculations!C680 = DefectTypeString,  Calculations!K680, NA())</f>
        <v>#N/A</v>
      </c>
    </row>
    <row r="681" spans="1:9" x14ac:dyDescent="0.25">
      <c r="A681" s="8" t="str">
        <f>Calculations!A681</f>
        <v/>
      </c>
      <c r="B681" s="2" t="str">
        <f t="shared" si="15"/>
        <v/>
      </c>
      <c r="C681" s="10" t="str">
        <f>IFERROR(Calculations!J681,"")</f>
        <v/>
      </c>
      <c r="D681" s="10" t="str">
        <f xml:space="preserve"> IF(OR(Calculations!C681 = "",Calculations!C681 = WorkTypeString),  IFERROR(Calculations!J681,""), NA())</f>
        <v/>
      </c>
      <c r="E681" s="10">
        <f t="array" ref="E681">PERCENTILE(IF(ISERROR(D681:D5680)=FALSE,D681:D5680),CycleTimePercentile)</f>
        <v>0</v>
      </c>
      <c r="F681" s="2" t="e">
        <f xml:space="preserve"> IF(Calculations!C681 = DefectTypeString,  IFERROR(Calculations!J681,""), NA())</f>
        <v>#N/A</v>
      </c>
      <c r="G681" s="10">
        <f t="array" ref="G681">PERCENTILE(IF(ISERROR(F681:F5680)=FALSE,F681:F5680),CycleTimePercentile)</f>
        <v>0</v>
      </c>
      <c r="H681" s="2" t="e">
        <f ca="1" xml:space="preserve"> IF(OR(Calculations!C681 = "",Calculations!C681 = WorkTypeString),  Calculations!K681, NA())</f>
        <v>#N/A</v>
      </c>
      <c r="I681" s="2" t="e">
        <f xml:space="preserve"> IF(Calculations!C681 = DefectTypeString,  Calculations!K681, NA())</f>
        <v>#N/A</v>
      </c>
    </row>
    <row r="682" spans="1:9" x14ac:dyDescent="0.25">
      <c r="A682" s="8" t="str">
        <f>Calculations!A682</f>
        <v/>
      </c>
      <c r="B682" s="2" t="str">
        <f t="shared" si="15"/>
        <v/>
      </c>
      <c r="C682" s="10" t="str">
        <f>IFERROR(Calculations!J682,"")</f>
        <v/>
      </c>
      <c r="D682" s="10" t="str">
        <f xml:space="preserve"> IF(OR(Calculations!C682 = "",Calculations!C682 = WorkTypeString),  IFERROR(Calculations!J682,""), NA())</f>
        <v/>
      </c>
      <c r="E682" s="10">
        <f t="array" ref="E682">PERCENTILE(IF(ISERROR(D682:D5681)=FALSE,D682:D5681),CycleTimePercentile)</f>
        <v>0</v>
      </c>
      <c r="F682" s="2" t="e">
        <f xml:space="preserve"> IF(Calculations!C682 = DefectTypeString,  IFERROR(Calculations!J682,""), NA())</f>
        <v>#N/A</v>
      </c>
      <c r="G682" s="10">
        <f t="array" ref="G682">PERCENTILE(IF(ISERROR(F682:F5681)=FALSE,F682:F5681),CycleTimePercentile)</f>
        <v>0</v>
      </c>
      <c r="H682" s="2" t="e">
        <f ca="1" xml:space="preserve"> IF(OR(Calculations!C682 = "",Calculations!C682 = WorkTypeString),  Calculations!K682, NA())</f>
        <v>#N/A</v>
      </c>
      <c r="I682" s="2" t="e">
        <f xml:space="preserve"> IF(Calculations!C682 = DefectTypeString,  Calculations!K682, NA())</f>
        <v>#N/A</v>
      </c>
    </row>
    <row r="683" spans="1:9" x14ac:dyDescent="0.25">
      <c r="A683" s="8" t="str">
        <f>Calculations!A683</f>
        <v/>
      </c>
      <c r="B683" s="2" t="str">
        <f t="shared" si="15"/>
        <v/>
      </c>
      <c r="C683" s="10" t="str">
        <f>IFERROR(Calculations!J683,"")</f>
        <v/>
      </c>
      <c r="D683" s="10" t="str">
        <f xml:space="preserve"> IF(OR(Calculations!C683 = "",Calculations!C683 = WorkTypeString),  IFERROR(Calculations!J683,""), NA())</f>
        <v/>
      </c>
      <c r="E683" s="10">
        <f t="array" ref="E683">PERCENTILE(IF(ISERROR(D683:D5682)=FALSE,D683:D5682),CycleTimePercentile)</f>
        <v>0</v>
      </c>
      <c r="F683" s="2" t="e">
        <f xml:space="preserve"> IF(Calculations!C683 = DefectTypeString,  IFERROR(Calculations!J683,""), NA())</f>
        <v>#N/A</v>
      </c>
      <c r="G683" s="10">
        <f t="array" ref="G683">PERCENTILE(IF(ISERROR(F683:F5682)=FALSE,F683:F5682),CycleTimePercentile)</f>
        <v>0</v>
      </c>
      <c r="H683" s="2" t="e">
        <f ca="1" xml:space="preserve"> IF(OR(Calculations!C683 = "",Calculations!C683 = WorkTypeString),  Calculations!K683, NA())</f>
        <v>#N/A</v>
      </c>
      <c r="I683" s="2" t="e">
        <f xml:space="preserve"> IF(Calculations!C683 = DefectTypeString,  Calculations!K683, NA())</f>
        <v>#N/A</v>
      </c>
    </row>
    <row r="684" spans="1:9" x14ac:dyDescent="0.25">
      <c r="A684" s="8" t="str">
        <f>Calculations!A684</f>
        <v/>
      </c>
      <c r="B684" s="2" t="str">
        <f t="shared" si="15"/>
        <v/>
      </c>
      <c r="C684" s="10" t="str">
        <f>IFERROR(Calculations!J684,"")</f>
        <v/>
      </c>
      <c r="D684" s="10" t="str">
        <f xml:space="preserve"> IF(OR(Calculations!C684 = "",Calculations!C684 = WorkTypeString),  IFERROR(Calculations!J684,""), NA())</f>
        <v/>
      </c>
      <c r="E684" s="10">
        <f t="array" ref="E684">PERCENTILE(IF(ISERROR(D684:D5683)=FALSE,D684:D5683),CycleTimePercentile)</f>
        <v>0</v>
      </c>
      <c r="F684" s="2" t="e">
        <f xml:space="preserve"> IF(Calculations!C684 = DefectTypeString,  IFERROR(Calculations!J684,""), NA())</f>
        <v>#N/A</v>
      </c>
      <c r="G684" s="10">
        <f t="array" ref="G684">PERCENTILE(IF(ISERROR(F684:F5683)=FALSE,F684:F5683),CycleTimePercentile)</f>
        <v>0</v>
      </c>
      <c r="H684" s="2" t="e">
        <f ca="1" xml:space="preserve"> IF(OR(Calculations!C684 = "",Calculations!C684 = WorkTypeString),  Calculations!K684, NA())</f>
        <v>#N/A</v>
      </c>
      <c r="I684" s="2" t="e">
        <f xml:space="preserve"> IF(Calculations!C684 = DefectTypeString,  Calculations!K684, NA())</f>
        <v>#N/A</v>
      </c>
    </row>
    <row r="685" spans="1:9" x14ac:dyDescent="0.25">
      <c r="A685" s="8" t="str">
        <f>Calculations!A685</f>
        <v/>
      </c>
      <c r="B685" s="2" t="str">
        <f t="shared" si="15"/>
        <v/>
      </c>
      <c r="C685" s="10" t="str">
        <f>IFERROR(Calculations!J685,"")</f>
        <v/>
      </c>
      <c r="D685" s="10" t="str">
        <f xml:space="preserve"> IF(OR(Calculations!C685 = "",Calculations!C685 = WorkTypeString),  IFERROR(Calculations!J685,""), NA())</f>
        <v/>
      </c>
      <c r="E685" s="10">
        <f t="array" ref="E685">PERCENTILE(IF(ISERROR(D685:D5684)=FALSE,D685:D5684),CycleTimePercentile)</f>
        <v>0</v>
      </c>
      <c r="F685" s="2" t="e">
        <f xml:space="preserve"> IF(Calculations!C685 = DefectTypeString,  IFERROR(Calculations!J685,""), NA())</f>
        <v>#N/A</v>
      </c>
      <c r="G685" s="10">
        <f t="array" ref="G685">PERCENTILE(IF(ISERROR(F685:F5684)=FALSE,F685:F5684),CycleTimePercentile)</f>
        <v>0</v>
      </c>
      <c r="H685" s="2" t="e">
        <f ca="1" xml:space="preserve"> IF(OR(Calculations!C685 = "",Calculations!C685 = WorkTypeString),  Calculations!K685, NA())</f>
        <v>#N/A</v>
      </c>
      <c r="I685" s="2" t="e">
        <f xml:space="preserve"> IF(Calculations!C685 = DefectTypeString,  Calculations!K685, NA())</f>
        <v>#N/A</v>
      </c>
    </row>
    <row r="686" spans="1:9" x14ac:dyDescent="0.25">
      <c r="A686" s="8" t="str">
        <f>Calculations!A686</f>
        <v/>
      </c>
      <c r="B686" s="2" t="str">
        <f t="shared" si="15"/>
        <v/>
      </c>
      <c r="C686" s="10" t="str">
        <f>IFERROR(Calculations!J686,"")</f>
        <v/>
      </c>
      <c r="D686" s="10" t="str">
        <f xml:space="preserve"> IF(OR(Calculations!C686 = "",Calculations!C686 = WorkTypeString),  IFERROR(Calculations!J686,""), NA())</f>
        <v/>
      </c>
      <c r="E686" s="10">
        <f t="array" ref="E686">PERCENTILE(IF(ISERROR(D686:D5685)=FALSE,D686:D5685),CycleTimePercentile)</f>
        <v>0</v>
      </c>
      <c r="F686" s="2" t="e">
        <f xml:space="preserve"> IF(Calculations!C686 = DefectTypeString,  IFERROR(Calculations!J686,""), NA())</f>
        <v>#N/A</v>
      </c>
      <c r="G686" s="10">
        <f t="array" ref="G686">PERCENTILE(IF(ISERROR(F686:F5685)=FALSE,F686:F5685),CycleTimePercentile)</f>
        <v>0</v>
      </c>
      <c r="H686" s="2" t="e">
        <f ca="1" xml:space="preserve"> IF(OR(Calculations!C686 = "",Calculations!C686 = WorkTypeString),  Calculations!K686, NA())</f>
        <v>#N/A</v>
      </c>
      <c r="I686" s="2" t="e">
        <f xml:space="preserve"> IF(Calculations!C686 = DefectTypeString,  Calculations!K686, NA())</f>
        <v>#N/A</v>
      </c>
    </row>
    <row r="687" spans="1:9" x14ac:dyDescent="0.25">
      <c r="A687" s="8" t="str">
        <f>Calculations!A687</f>
        <v/>
      </c>
      <c r="B687" s="2" t="str">
        <f t="shared" si="15"/>
        <v/>
      </c>
      <c r="C687" s="10" t="str">
        <f>IFERROR(Calculations!J687,"")</f>
        <v/>
      </c>
      <c r="D687" s="10" t="str">
        <f xml:space="preserve"> IF(OR(Calculations!C687 = "",Calculations!C687 = WorkTypeString),  IFERROR(Calculations!J687,""), NA())</f>
        <v/>
      </c>
      <c r="E687" s="10">
        <f t="array" ref="E687">PERCENTILE(IF(ISERROR(D687:D5686)=FALSE,D687:D5686),CycleTimePercentile)</f>
        <v>0</v>
      </c>
      <c r="F687" s="2" t="e">
        <f xml:space="preserve"> IF(Calculations!C687 = DefectTypeString,  IFERROR(Calculations!J687,""), NA())</f>
        <v>#N/A</v>
      </c>
      <c r="G687" s="10">
        <f t="array" ref="G687">PERCENTILE(IF(ISERROR(F687:F5686)=FALSE,F687:F5686),CycleTimePercentile)</f>
        <v>0</v>
      </c>
      <c r="H687" s="2" t="e">
        <f ca="1" xml:space="preserve"> IF(OR(Calculations!C687 = "",Calculations!C687 = WorkTypeString),  Calculations!K687, NA())</f>
        <v>#N/A</v>
      </c>
      <c r="I687" s="2" t="e">
        <f xml:space="preserve"> IF(Calculations!C687 = DefectTypeString,  Calculations!K687, NA())</f>
        <v>#N/A</v>
      </c>
    </row>
    <row r="688" spans="1:9" x14ac:dyDescent="0.25">
      <c r="A688" s="8" t="str">
        <f>Calculations!A688</f>
        <v/>
      </c>
      <c r="B688" s="2" t="str">
        <f t="shared" si="15"/>
        <v/>
      </c>
      <c r="C688" s="10" t="str">
        <f>IFERROR(Calculations!J688,"")</f>
        <v/>
      </c>
      <c r="D688" s="10" t="str">
        <f xml:space="preserve"> IF(OR(Calculations!C688 = "",Calculations!C688 = WorkTypeString),  IFERROR(Calculations!J688,""), NA())</f>
        <v/>
      </c>
      <c r="E688" s="10">
        <f t="array" ref="E688">PERCENTILE(IF(ISERROR(D688:D5687)=FALSE,D688:D5687),CycleTimePercentile)</f>
        <v>0</v>
      </c>
      <c r="F688" s="2" t="e">
        <f xml:space="preserve"> IF(Calculations!C688 = DefectTypeString,  IFERROR(Calculations!J688,""), NA())</f>
        <v>#N/A</v>
      </c>
      <c r="G688" s="10">
        <f t="array" ref="G688">PERCENTILE(IF(ISERROR(F688:F5687)=FALSE,F688:F5687),CycleTimePercentile)</f>
        <v>0</v>
      </c>
      <c r="H688" s="2" t="e">
        <f ca="1" xml:space="preserve"> IF(OR(Calculations!C688 = "",Calculations!C688 = WorkTypeString),  Calculations!K688, NA())</f>
        <v>#N/A</v>
      </c>
      <c r="I688" s="2" t="e">
        <f xml:space="preserve"> IF(Calculations!C688 = DefectTypeString,  Calculations!K688, NA())</f>
        <v>#N/A</v>
      </c>
    </row>
    <row r="689" spans="1:9" x14ac:dyDescent="0.25">
      <c r="A689" s="8" t="str">
        <f>Calculations!A689</f>
        <v/>
      </c>
      <c r="B689" s="2" t="str">
        <f t="shared" si="15"/>
        <v/>
      </c>
      <c r="C689" s="10" t="str">
        <f>IFERROR(Calculations!J689,"")</f>
        <v/>
      </c>
      <c r="D689" s="10" t="str">
        <f xml:space="preserve"> IF(OR(Calculations!C689 = "",Calculations!C689 = WorkTypeString),  IFERROR(Calculations!J689,""), NA())</f>
        <v/>
      </c>
      <c r="E689" s="10">
        <f t="array" ref="E689">PERCENTILE(IF(ISERROR(D689:D5688)=FALSE,D689:D5688),CycleTimePercentile)</f>
        <v>0</v>
      </c>
      <c r="F689" s="2" t="e">
        <f xml:space="preserve"> IF(Calculations!C689 = DefectTypeString,  IFERROR(Calculations!J689,""), NA())</f>
        <v>#N/A</v>
      </c>
      <c r="G689" s="10">
        <f t="array" ref="G689">PERCENTILE(IF(ISERROR(F689:F5688)=FALSE,F689:F5688),CycleTimePercentile)</f>
        <v>0</v>
      </c>
      <c r="H689" s="2" t="e">
        <f ca="1" xml:space="preserve"> IF(OR(Calculations!C689 = "",Calculations!C689 = WorkTypeString),  Calculations!K689, NA())</f>
        <v>#N/A</v>
      </c>
      <c r="I689" s="2" t="e">
        <f xml:space="preserve"> IF(Calculations!C689 = DefectTypeString,  Calculations!K689, NA())</f>
        <v>#N/A</v>
      </c>
    </row>
    <row r="690" spans="1:9" x14ac:dyDescent="0.25">
      <c r="A690" s="8" t="str">
        <f>Calculations!A690</f>
        <v/>
      </c>
      <c r="B690" s="2" t="str">
        <f t="shared" si="15"/>
        <v/>
      </c>
      <c r="C690" s="10" t="str">
        <f>IFERROR(Calculations!J690,"")</f>
        <v/>
      </c>
      <c r="D690" s="10" t="str">
        <f xml:space="preserve"> IF(OR(Calculations!C690 = "",Calculations!C690 = WorkTypeString),  IFERROR(Calculations!J690,""), NA())</f>
        <v/>
      </c>
      <c r="E690" s="10">
        <f t="array" ref="E690">PERCENTILE(IF(ISERROR(D690:D5689)=FALSE,D690:D5689),CycleTimePercentile)</f>
        <v>0</v>
      </c>
      <c r="F690" s="2" t="e">
        <f xml:space="preserve"> IF(Calculations!C690 = DefectTypeString,  IFERROR(Calculations!J690,""), NA())</f>
        <v>#N/A</v>
      </c>
      <c r="G690" s="10">
        <f t="array" ref="G690">PERCENTILE(IF(ISERROR(F690:F5689)=FALSE,F690:F5689),CycleTimePercentile)</f>
        <v>0</v>
      </c>
      <c r="H690" s="2" t="e">
        <f ca="1" xml:space="preserve"> IF(OR(Calculations!C690 = "",Calculations!C690 = WorkTypeString),  Calculations!K690, NA())</f>
        <v>#N/A</v>
      </c>
      <c r="I690" s="2" t="e">
        <f xml:space="preserve"> IF(Calculations!C690 = DefectTypeString,  Calculations!K690, NA())</f>
        <v>#N/A</v>
      </c>
    </row>
    <row r="691" spans="1:9" x14ac:dyDescent="0.25">
      <c r="A691" s="8" t="str">
        <f>Calculations!A691</f>
        <v/>
      </c>
      <c r="B691" s="2" t="str">
        <f t="shared" si="15"/>
        <v/>
      </c>
      <c r="C691" s="10" t="str">
        <f>IFERROR(Calculations!J691,"")</f>
        <v/>
      </c>
      <c r="D691" s="10" t="str">
        <f xml:space="preserve"> IF(OR(Calculations!C691 = "",Calculations!C691 = WorkTypeString),  IFERROR(Calculations!J691,""), NA())</f>
        <v/>
      </c>
      <c r="E691" s="10">
        <f t="array" ref="E691">PERCENTILE(IF(ISERROR(D691:D5690)=FALSE,D691:D5690),CycleTimePercentile)</f>
        <v>0</v>
      </c>
      <c r="F691" s="2" t="e">
        <f xml:space="preserve"> IF(Calculations!C691 = DefectTypeString,  IFERROR(Calculations!J691,""), NA())</f>
        <v>#N/A</v>
      </c>
      <c r="G691" s="10">
        <f t="array" ref="G691">PERCENTILE(IF(ISERROR(F691:F5690)=FALSE,F691:F5690),CycleTimePercentile)</f>
        <v>0</v>
      </c>
      <c r="H691" s="2" t="e">
        <f ca="1" xml:space="preserve"> IF(OR(Calculations!C691 = "",Calculations!C691 = WorkTypeString),  Calculations!K691, NA())</f>
        <v>#N/A</v>
      </c>
      <c r="I691" s="2" t="e">
        <f xml:space="preserve"> IF(Calculations!C691 = DefectTypeString,  Calculations!K691, NA())</f>
        <v>#N/A</v>
      </c>
    </row>
    <row r="692" spans="1:9" x14ac:dyDescent="0.25">
      <c r="A692" s="8" t="str">
        <f>Calculations!A692</f>
        <v/>
      </c>
      <c r="B692" s="2" t="str">
        <f t="shared" si="15"/>
        <v/>
      </c>
      <c r="C692" s="10" t="str">
        <f>IFERROR(Calculations!J692,"")</f>
        <v/>
      </c>
      <c r="D692" s="10" t="str">
        <f xml:space="preserve"> IF(OR(Calculations!C692 = "",Calculations!C692 = WorkTypeString),  IFERROR(Calculations!J692,""), NA())</f>
        <v/>
      </c>
      <c r="E692" s="10">
        <f t="array" ref="E692">PERCENTILE(IF(ISERROR(D692:D5691)=FALSE,D692:D5691),CycleTimePercentile)</f>
        <v>0</v>
      </c>
      <c r="F692" s="2" t="e">
        <f xml:space="preserve"> IF(Calculations!C692 = DefectTypeString,  IFERROR(Calculations!J692,""), NA())</f>
        <v>#N/A</v>
      </c>
      <c r="G692" s="10">
        <f t="array" ref="G692">PERCENTILE(IF(ISERROR(F692:F5691)=FALSE,F692:F5691),CycleTimePercentile)</f>
        <v>0</v>
      </c>
      <c r="H692" s="2" t="e">
        <f ca="1" xml:space="preserve"> IF(OR(Calculations!C692 = "",Calculations!C692 = WorkTypeString),  Calculations!K692, NA())</f>
        <v>#N/A</v>
      </c>
      <c r="I692" s="2" t="e">
        <f xml:space="preserve"> IF(Calculations!C692 = DefectTypeString,  Calculations!K692, NA())</f>
        <v>#N/A</v>
      </c>
    </row>
    <row r="693" spans="1:9" x14ac:dyDescent="0.25">
      <c r="A693" s="8" t="str">
        <f>Calculations!A693</f>
        <v/>
      </c>
      <c r="B693" s="2" t="str">
        <f t="shared" si="15"/>
        <v/>
      </c>
      <c r="C693" s="10" t="str">
        <f>IFERROR(Calculations!J693,"")</f>
        <v/>
      </c>
      <c r="D693" s="10" t="str">
        <f xml:space="preserve"> IF(OR(Calculations!C693 = "",Calculations!C693 = WorkTypeString),  IFERROR(Calculations!J693,""), NA())</f>
        <v/>
      </c>
      <c r="E693" s="10">
        <f t="array" ref="E693">PERCENTILE(IF(ISERROR(D693:D5692)=FALSE,D693:D5692),CycleTimePercentile)</f>
        <v>0</v>
      </c>
      <c r="F693" s="2" t="e">
        <f xml:space="preserve"> IF(Calculations!C693 = DefectTypeString,  IFERROR(Calculations!J693,""), NA())</f>
        <v>#N/A</v>
      </c>
      <c r="G693" s="10">
        <f t="array" ref="G693">PERCENTILE(IF(ISERROR(F693:F5692)=FALSE,F693:F5692),CycleTimePercentile)</f>
        <v>0</v>
      </c>
      <c r="H693" s="2" t="e">
        <f ca="1" xml:space="preserve"> IF(OR(Calculations!C693 = "",Calculations!C693 = WorkTypeString),  Calculations!K693, NA())</f>
        <v>#N/A</v>
      </c>
      <c r="I693" s="2" t="e">
        <f xml:space="preserve"> IF(Calculations!C693 = DefectTypeString,  Calculations!K693, NA())</f>
        <v>#N/A</v>
      </c>
    </row>
    <row r="694" spans="1:9" x14ac:dyDescent="0.25">
      <c r="A694" s="8" t="str">
        <f>Calculations!A694</f>
        <v/>
      </c>
      <c r="B694" s="2" t="str">
        <f t="shared" si="15"/>
        <v/>
      </c>
      <c r="C694" s="10" t="str">
        <f>IFERROR(Calculations!J694,"")</f>
        <v/>
      </c>
      <c r="D694" s="10" t="str">
        <f xml:space="preserve"> IF(OR(Calculations!C694 = "",Calculations!C694 = WorkTypeString),  IFERROR(Calculations!J694,""), NA())</f>
        <v/>
      </c>
      <c r="E694" s="10">
        <f t="array" ref="E694">PERCENTILE(IF(ISERROR(D694:D5693)=FALSE,D694:D5693),CycleTimePercentile)</f>
        <v>0</v>
      </c>
      <c r="F694" s="2" t="e">
        <f xml:space="preserve"> IF(Calculations!C694 = DefectTypeString,  IFERROR(Calculations!J694,""), NA())</f>
        <v>#N/A</v>
      </c>
      <c r="G694" s="10">
        <f t="array" ref="G694">PERCENTILE(IF(ISERROR(F694:F5693)=FALSE,F694:F5693),CycleTimePercentile)</f>
        <v>0</v>
      </c>
      <c r="H694" s="2" t="e">
        <f ca="1" xml:space="preserve"> IF(OR(Calculations!C694 = "",Calculations!C694 = WorkTypeString),  Calculations!K694, NA())</f>
        <v>#N/A</v>
      </c>
      <c r="I694" s="2" t="e">
        <f xml:space="preserve"> IF(Calculations!C694 = DefectTypeString,  Calculations!K694, NA())</f>
        <v>#N/A</v>
      </c>
    </row>
    <row r="695" spans="1:9" x14ac:dyDescent="0.25">
      <c r="A695" s="8" t="str">
        <f>Calculations!A695</f>
        <v/>
      </c>
      <c r="B695" s="2" t="str">
        <f t="shared" si="15"/>
        <v/>
      </c>
      <c r="C695" s="10" t="str">
        <f>IFERROR(Calculations!J695,"")</f>
        <v/>
      </c>
      <c r="D695" s="10" t="str">
        <f xml:space="preserve"> IF(OR(Calculations!C695 = "",Calculations!C695 = WorkTypeString),  IFERROR(Calculations!J695,""), NA())</f>
        <v/>
      </c>
      <c r="E695" s="10">
        <f t="array" ref="E695">PERCENTILE(IF(ISERROR(D695:D5694)=FALSE,D695:D5694),CycleTimePercentile)</f>
        <v>0</v>
      </c>
      <c r="F695" s="2" t="e">
        <f xml:space="preserve"> IF(Calculations!C695 = DefectTypeString,  IFERROR(Calculations!J695,""), NA())</f>
        <v>#N/A</v>
      </c>
      <c r="G695" s="10">
        <f t="array" ref="G695">PERCENTILE(IF(ISERROR(F695:F5694)=FALSE,F695:F5694),CycleTimePercentile)</f>
        <v>0</v>
      </c>
      <c r="H695" s="2" t="e">
        <f ca="1" xml:space="preserve"> IF(OR(Calculations!C695 = "",Calculations!C695 = WorkTypeString),  Calculations!K695, NA())</f>
        <v>#N/A</v>
      </c>
      <c r="I695" s="2" t="e">
        <f xml:space="preserve"> IF(Calculations!C695 = DefectTypeString,  Calculations!K695, NA())</f>
        <v>#N/A</v>
      </c>
    </row>
    <row r="696" spans="1:9" x14ac:dyDescent="0.25">
      <c r="A696" s="8" t="str">
        <f>Calculations!A696</f>
        <v/>
      </c>
      <c r="B696" s="2" t="str">
        <f t="shared" si="15"/>
        <v/>
      </c>
      <c r="C696" s="10" t="str">
        <f>IFERROR(Calculations!J696,"")</f>
        <v/>
      </c>
      <c r="D696" s="10" t="str">
        <f xml:space="preserve"> IF(OR(Calculations!C696 = "",Calculations!C696 = WorkTypeString),  IFERROR(Calculations!J696,""), NA())</f>
        <v/>
      </c>
      <c r="E696" s="10">
        <f t="array" ref="E696">PERCENTILE(IF(ISERROR(D696:D5695)=FALSE,D696:D5695),CycleTimePercentile)</f>
        <v>0</v>
      </c>
      <c r="F696" s="2" t="e">
        <f xml:space="preserve"> IF(Calculations!C696 = DefectTypeString,  IFERROR(Calculations!J696,""), NA())</f>
        <v>#N/A</v>
      </c>
      <c r="G696" s="10">
        <f t="array" ref="G696">PERCENTILE(IF(ISERROR(F696:F5695)=FALSE,F696:F5695),CycleTimePercentile)</f>
        <v>0</v>
      </c>
      <c r="H696" s="2" t="e">
        <f ca="1" xml:space="preserve"> IF(OR(Calculations!C696 = "",Calculations!C696 = WorkTypeString),  Calculations!K696, NA())</f>
        <v>#N/A</v>
      </c>
      <c r="I696" s="2" t="e">
        <f xml:space="preserve"> IF(Calculations!C696 = DefectTypeString,  Calculations!K696, NA())</f>
        <v>#N/A</v>
      </c>
    </row>
    <row r="697" spans="1:9" x14ac:dyDescent="0.25">
      <c r="A697" s="8" t="str">
        <f>Calculations!A697</f>
        <v/>
      </c>
      <c r="B697" s="2" t="str">
        <f t="shared" si="15"/>
        <v/>
      </c>
      <c r="C697" s="10" t="str">
        <f>IFERROR(Calculations!J697,"")</f>
        <v/>
      </c>
      <c r="D697" s="10" t="str">
        <f xml:space="preserve"> IF(OR(Calculations!C697 = "",Calculations!C697 = WorkTypeString),  IFERROR(Calculations!J697,""), NA())</f>
        <v/>
      </c>
      <c r="E697" s="10">
        <f t="array" ref="E697">PERCENTILE(IF(ISERROR(D697:D5696)=FALSE,D697:D5696),CycleTimePercentile)</f>
        <v>0</v>
      </c>
      <c r="F697" s="2" t="e">
        <f xml:space="preserve"> IF(Calculations!C697 = DefectTypeString,  IFERROR(Calculations!J697,""), NA())</f>
        <v>#N/A</v>
      </c>
      <c r="G697" s="10">
        <f t="array" ref="G697">PERCENTILE(IF(ISERROR(F697:F5696)=FALSE,F697:F5696),CycleTimePercentile)</f>
        <v>0</v>
      </c>
      <c r="H697" s="2" t="e">
        <f ca="1" xml:space="preserve"> IF(OR(Calculations!C697 = "",Calculations!C697 = WorkTypeString),  Calculations!K697, NA())</f>
        <v>#N/A</v>
      </c>
      <c r="I697" s="2" t="e">
        <f xml:space="preserve"> IF(Calculations!C697 = DefectTypeString,  Calculations!K697, NA())</f>
        <v>#N/A</v>
      </c>
    </row>
    <row r="698" spans="1:9" x14ac:dyDescent="0.25">
      <c r="A698" s="8" t="str">
        <f>Calculations!A698</f>
        <v/>
      </c>
      <c r="B698" s="2" t="str">
        <f t="shared" si="15"/>
        <v/>
      </c>
      <c r="C698" s="10" t="str">
        <f>IFERROR(Calculations!J698,"")</f>
        <v/>
      </c>
      <c r="D698" s="10" t="str">
        <f xml:space="preserve"> IF(OR(Calculations!C698 = "",Calculations!C698 = WorkTypeString),  IFERROR(Calculations!J698,""), NA())</f>
        <v/>
      </c>
      <c r="E698" s="10">
        <f t="array" ref="E698">PERCENTILE(IF(ISERROR(D698:D5697)=FALSE,D698:D5697),CycleTimePercentile)</f>
        <v>0</v>
      </c>
      <c r="F698" s="2" t="e">
        <f xml:space="preserve"> IF(Calculations!C698 = DefectTypeString,  IFERROR(Calculations!J698,""), NA())</f>
        <v>#N/A</v>
      </c>
      <c r="G698" s="10">
        <f t="array" ref="G698">PERCENTILE(IF(ISERROR(F698:F5697)=FALSE,F698:F5697),CycleTimePercentile)</f>
        <v>0</v>
      </c>
      <c r="H698" s="2" t="e">
        <f ca="1" xml:space="preserve"> IF(OR(Calculations!C698 = "",Calculations!C698 = WorkTypeString),  Calculations!K698, NA())</f>
        <v>#N/A</v>
      </c>
      <c r="I698" s="2" t="e">
        <f xml:space="preserve"> IF(Calculations!C698 = DefectTypeString,  Calculations!K698, NA())</f>
        <v>#N/A</v>
      </c>
    </row>
    <row r="699" spans="1:9" x14ac:dyDescent="0.25">
      <c r="A699" s="8" t="str">
        <f>Calculations!A699</f>
        <v/>
      </c>
      <c r="B699" s="2" t="str">
        <f t="shared" si="15"/>
        <v/>
      </c>
      <c r="C699" s="10" t="str">
        <f>IFERROR(Calculations!J699,"")</f>
        <v/>
      </c>
      <c r="D699" s="10" t="str">
        <f xml:space="preserve"> IF(OR(Calculations!C699 = "",Calculations!C699 = WorkTypeString),  IFERROR(Calculations!J699,""), NA())</f>
        <v/>
      </c>
      <c r="E699" s="10">
        <f t="array" ref="E699">PERCENTILE(IF(ISERROR(D699:D5698)=FALSE,D699:D5698),CycleTimePercentile)</f>
        <v>0</v>
      </c>
      <c r="F699" s="2" t="e">
        <f xml:space="preserve"> IF(Calculations!C699 = DefectTypeString,  IFERROR(Calculations!J699,""), NA())</f>
        <v>#N/A</v>
      </c>
      <c r="G699" s="10">
        <f t="array" ref="G699">PERCENTILE(IF(ISERROR(F699:F5698)=FALSE,F699:F5698),CycleTimePercentile)</f>
        <v>0</v>
      </c>
      <c r="H699" s="2" t="e">
        <f ca="1" xml:space="preserve"> IF(OR(Calculations!C699 = "",Calculations!C699 = WorkTypeString),  Calculations!K699, NA())</f>
        <v>#N/A</v>
      </c>
      <c r="I699" s="2" t="e">
        <f xml:space="preserve"> IF(Calculations!C699 = DefectTypeString,  Calculations!K699, NA())</f>
        <v>#N/A</v>
      </c>
    </row>
    <row r="700" spans="1:9" x14ac:dyDescent="0.25">
      <c r="A700" s="8" t="str">
        <f>Calculations!A700</f>
        <v/>
      </c>
      <c r="B700" s="2" t="str">
        <f t="shared" si="15"/>
        <v/>
      </c>
      <c r="C700" s="10" t="str">
        <f>IFERROR(Calculations!J700,"")</f>
        <v/>
      </c>
      <c r="D700" s="10" t="str">
        <f xml:space="preserve"> IF(OR(Calculations!C700 = "",Calculations!C700 = WorkTypeString),  IFERROR(Calculations!J700,""), NA())</f>
        <v/>
      </c>
      <c r="E700" s="10">
        <f t="array" ref="E700">PERCENTILE(IF(ISERROR(D700:D5699)=FALSE,D700:D5699),CycleTimePercentile)</f>
        <v>0</v>
      </c>
      <c r="F700" s="2" t="e">
        <f xml:space="preserve"> IF(Calculations!C700 = DefectTypeString,  IFERROR(Calculations!J700,""), NA())</f>
        <v>#N/A</v>
      </c>
      <c r="G700" s="10">
        <f t="array" ref="G700">PERCENTILE(IF(ISERROR(F700:F5699)=FALSE,F700:F5699),CycleTimePercentile)</f>
        <v>0</v>
      </c>
      <c r="H700" s="2" t="e">
        <f ca="1" xml:space="preserve"> IF(OR(Calculations!C700 = "",Calculations!C700 = WorkTypeString),  Calculations!K700, NA())</f>
        <v>#N/A</v>
      </c>
      <c r="I700" s="2" t="e">
        <f xml:space="preserve"> IF(Calculations!C700 = DefectTypeString,  Calculations!K700, NA())</f>
        <v>#N/A</v>
      </c>
    </row>
    <row r="701" spans="1:9" x14ac:dyDescent="0.25">
      <c r="A701" s="8" t="str">
        <f>Calculations!A701</f>
        <v/>
      </c>
      <c r="B701" s="2" t="str">
        <f t="shared" si="15"/>
        <v/>
      </c>
      <c r="C701" s="10" t="str">
        <f>IFERROR(Calculations!J701,"")</f>
        <v/>
      </c>
      <c r="D701" s="10" t="str">
        <f xml:space="preserve"> IF(OR(Calculations!C701 = "",Calculations!C701 = WorkTypeString),  IFERROR(Calculations!J701,""), NA())</f>
        <v/>
      </c>
      <c r="E701" s="10">
        <f t="array" ref="E701">PERCENTILE(IF(ISERROR(D701:D5700)=FALSE,D701:D5700),CycleTimePercentile)</f>
        <v>0</v>
      </c>
      <c r="F701" s="2" t="e">
        <f xml:space="preserve"> IF(Calculations!C701 = DefectTypeString,  IFERROR(Calculations!J701,""), NA())</f>
        <v>#N/A</v>
      </c>
      <c r="G701" s="10">
        <f t="array" ref="G701">PERCENTILE(IF(ISERROR(F701:F5700)=FALSE,F701:F5700),CycleTimePercentile)</f>
        <v>0</v>
      </c>
      <c r="H701" s="2" t="e">
        <f ca="1" xml:space="preserve"> IF(OR(Calculations!C701 = "",Calculations!C701 = WorkTypeString),  Calculations!K701, NA())</f>
        <v>#N/A</v>
      </c>
      <c r="I701" s="2" t="e">
        <f xml:space="preserve"> IF(Calculations!C701 = DefectTypeString,  Calculations!K701, NA())</f>
        <v>#N/A</v>
      </c>
    </row>
    <row r="702" spans="1:9" x14ac:dyDescent="0.25">
      <c r="A702" s="8" t="str">
        <f>Calculations!A702</f>
        <v/>
      </c>
      <c r="B702" s="2" t="str">
        <f t="shared" si="15"/>
        <v/>
      </c>
      <c r="C702" s="10" t="str">
        <f>IFERROR(Calculations!J702,"")</f>
        <v/>
      </c>
      <c r="D702" s="10" t="str">
        <f xml:space="preserve"> IF(OR(Calculations!C702 = "",Calculations!C702 = WorkTypeString),  IFERROR(Calculations!J702,""), NA())</f>
        <v/>
      </c>
      <c r="E702" s="10">
        <f t="array" ref="E702">PERCENTILE(IF(ISERROR(D702:D5701)=FALSE,D702:D5701),CycleTimePercentile)</f>
        <v>0</v>
      </c>
      <c r="F702" s="2" t="e">
        <f xml:space="preserve"> IF(Calculations!C702 = DefectTypeString,  IFERROR(Calculations!J702,""), NA())</f>
        <v>#N/A</v>
      </c>
      <c r="G702" s="10">
        <f t="array" ref="G702">PERCENTILE(IF(ISERROR(F702:F5701)=FALSE,F702:F5701),CycleTimePercentile)</f>
        <v>0</v>
      </c>
      <c r="H702" s="2" t="e">
        <f ca="1" xml:space="preserve"> IF(OR(Calculations!C702 = "",Calculations!C702 = WorkTypeString),  Calculations!K702, NA())</f>
        <v>#N/A</v>
      </c>
      <c r="I702" s="2" t="e">
        <f xml:space="preserve"> IF(Calculations!C702 = DefectTypeString,  Calculations!K702, NA())</f>
        <v>#N/A</v>
      </c>
    </row>
    <row r="703" spans="1:9" x14ac:dyDescent="0.25">
      <c r="A703" s="8" t="str">
        <f>Calculations!A703</f>
        <v/>
      </c>
      <c r="B703" s="2" t="str">
        <f t="shared" si="15"/>
        <v/>
      </c>
      <c r="C703" s="10" t="str">
        <f>IFERROR(Calculations!J703,"")</f>
        <v/>
      </c>
      <c r="D703" s="10" t="str">
        <f xml:space="preserve"> IF(OR(Calculations!C703 = "",Calculations!C703 = WorkTypeString),  IFERROR(Calculations!J703,""), NA())</f>
        <v/>
      </c>
      <c r="E703" s="10">
        <f t="array" ref="E703">PERCENTILE(IF(ISERROR(D703:D5702)=FALSE,D703:D5702),CycleTimePercentile)</f>
        <v>0</v>
      </c>
      <c r="F703" s="2" t="e">
        <f xml:space="preserve"> IF(Calculations!C703 = DefectTypeString,  IFERROR(Calculations!J703,""), NA())</f>
        <v>#N/A</v>
      </c>
      <c r="G703" s="10">
        <f t="array" ref="G703">PERCENTILE(IF(ISERROR(F703:F5702)=FALSE,F703:F5702),CycleTimePercentile)</f>
        <v>0</v>
      </c>
      <c r="H703" s="2" t="e">
        <f ca="1" xml:space="preserve"> IF(OR(Calculations!C703 = "",Calculations!C703 = WorkTypeString),  Calculations!K703, NA())</f>
        <v>#N/A</v>
      </c>
      <c r="I703" s="2" t="e">
        <f xml:space="preserve"> IF(Calculations!C703 = DefectTypeString,  Calculations!K703, NA())</f>
        <v>#N/A</v>
      </c>
    </row>
    <row r="704" spans="1:9" x14ac:dyDescent="0.25">
      <c r="A704" s="8" t="str">
        <f>Calculations!A704</f>
        <v/>
      </c>
      <c r="B704" s="2" t="str">
        <f t="shared" si="15"/>
        <v/>
      </c>
      <c r="C704" s="10" t="str">
        <f>IFERROR(Calculations!J704,"")</f>
        <v/>
      </c>
      <c r="D704" s="10" t="str">
        <f xml:space="preserve"> IF(OR(Calculations!C704 = "",Calculations!C704 = WorkTypeString),  IFERROR(Calculations!J704,""), NA())</f>
        <v/>
      </c>
      <c r="E704" s="10">
        <f t="array" ref="E704">PERCENTILE(IF(ISERROR(D704:D5703)=FALSE,D704:D5703),CycleTimePercentile)</f>
        <v>0</v>
      </c>
      <c r="F704" s="2" t="e">
        <f xml:space="preserve"> IF(Calculations!C704 = DefectTypeString,  IFERROR(Calculations!J704,""), NA())</f>
        <v>#N/A</v>
      </c>
      <c r="G704" s="10">
        <f t="array" ref="G704">PERCENTILE(IF(ISERROR(F704:F5703)=FALSE,F704:F5703),CycleTimePercentile)</f>
        <v>0</v>
      </c>
      <c r="H704" s="2" t="e">
        <f ca="1" xml:space="preserve"> IF(OR(Calculations!C704 = "",Calculations!C704 = WorkTypeString),  Calculations!K704, NA())</f>
        <v>#N/A</v>
      </c>
      <c r="I704" s="2" t="e">
        <f xml:space="preserve"> IF(Calculations!C704 = DefectTypeString,  Calculations!K704, NA())</f>
        <v>#N/A</v>
      </c>
    </row>
    <row r="705" spans="1:9" x14ac:dyDescent="0.25">
      <c r="A705" s="8" t="str">
        <f>Calculations!A705</f>
        <v/>
      </c>
      <c r="B705" s="2" t="str">
        <f t="shared" si="15"/>
        <v/>
      </c>
      <c r="C705" s="10" t="str">
        <f>IFERROR(Calculations!J705,"")</f>
        <v/>
      </c>
      <c r="D705" s="10" t="str">
        <f xml:space="preserve"> IF(OR(Calculations!C705 = "",Calculations!C705 = WorkTypeString),  IFERROR(Calculations!J705,""), NA())</f>
        <v/>
      </c>
      <c r="E705" s="10">
        <f t="array" ref="E705">PERCENTILE(IF(ISERROR(D705:D5704)=FALSE,D705:D5704),CycleTimePercentile)</f>
        <v>0</v>
      </c>
      <c r="F705" s="2" t="e">
        <f xml:space="preserve"> IF(Calculations!C705 = DefectTypeString,  IFERROR(Calculations!J705,""), NA())</f>
        <v>#N/A</v>
      </c>
      <c r="G705" s="10">
        <f t="array" ref="G705">PERCENTILE(IF(ISERROR(F705:F5704)=FALSE,F705:F5704),CycleTimePercentile)</f>
        <v>0</v>
      </c>
      <c r="H705" s="2" t="e">
        <f ca="1" xml:space="preserve"> IF(OR(Calculations!C705 = "",Calculations!C705 = WorkTypeString),  Calculations!K705, NA())</f>
        <v>#N/A</v>
      </c>
      <c r="I705" s="2" t="e">
        <f xml:space="preserve"> IF(Calculations!C705 = DefectTypeString,  Calculations!K705, NA())</f>
        <v>#N/A</v>
      </c>
    </row>
    <row r="706" spans="1:9" x14ac:dyDescent="0.25">
      <c r="A706" s="8" t="str">
        <f>Calculations!A706</f>
        <v/>
      </c>
      <c r="B706" s="2" t="str">
        <f t="shared" si="15"/>
        <v/>
      </c>
      <c r="C706" s="10" t="str">
        <f>IFERROR(Calculations!J706,"")</f>
        <v/>
      </c>
      <c r="D706" s="10" t="str">
        <f xml:space="preserve"> IF(OR(Calculations!C706 = "",Calculations!C706 = WorkTypeString),  IFERROR(Calculations!J706,""), NA())</f>
        <v/>
      </c>
      <c r="E706" s="10">
        <f t="array" ref="E706">PERCENTILE(IF(ISERROR(D706:D5705)=FALSE,D706:D5705),CycleTimePercentile)</f>
        <v>0</v>
      </c>
      <c r="F706" s="2" t="e">
        <f xml:space="preserve"> IF(Calculations!C706 = DefectTypeString,  IFERROR(Calculations!J706,""), NA())</f>
        <v>#N/A</v>
      </c>
      <c r="G706" s="10">
        <f t="array" ref="G706">PERCENTILE(IF(ISERROR(F706:F5705)=FALSE,F706:F5705),CycleTimePercentile)</f>
        <v>0</v>
      </c>
      <c r="H706" s="2" t="e">
        <f ca="1" xml:space="preserve"> IF(OR(Calculations!C706 = "",Calculations!C706 = WorkTypeString),  Calculations!K706, NA())</f>
        <v>#N/A</v>
      </c>
      <c r="I706" s="2" t="e">
        <f xml:space="preserve"> IF(Calculations!C706 = DefectTypeString,  Calculations!K706, NA())</f>
        <v>#N/A</v>
      </c>
    </row>
    <row r="707" spans="1:9" x14ac:dyDescent="0.25">
      <c r="A707" s="8" t="str">
        <f>Calculations!A707</f>
        <v/>
      </c>
      <c r="B707" s="2" t="str">
        <f t="shared" ref="B707:B770" si="16">IF(ISNUMBER(A707),YEAR(A707)&amp;"-"&amp;TEXT(MONTH(A707),"00")&amp;"-"&amp;TEXT(DAY(A707),"00")&amp;"-"&amp;TEXT(HOUR(A707),"00"),"")</f>
        <v/>
      </c>
      <c r="C707" s="10" t="str">
        <f>IFERROR(Calculations!J707,"")</f>
        <v/>
      </c>
      <c r="D707" s="10" t="str">
        <f xml:space="preserve"> IF(OR(Calculations!C707 = "",Calculations!C707 = WorkTypeString),  IFERROR(Calculations!J707,""), NA())</f>
        <v/>
      </c>
      <c r="E707" s="10">
        <f t="array" ref="E707">PERCENTILE(IF(ISERROR(D707:D5706)=FALSE,D707:D5706),CycleTimePercentile)</f>
        <v>0</v>
      </c>
      <c r="F707" s="2" t="e">
        <f xml:space="preserve"> IF(Calculations!C707 = DefectTypeString,  IFERROR(Calculations!J707,""), NA())</f>
        <v>#N/A</v>
      </c>
      <c r="G707" s="10">
        <f t="array" ref="G707">PERCENTILE(IF(ISERROR(F707:F5706)=FALSE,F707:F5706),CycleTimePercentile)</f>
        <v>0</v>
      </c>
      <c r="H707" s="2" t="e">
        <f ca="1" xml:space="preserve"> IF(OR(Calculations!C707 = "",Calculations!C707 = WorkTypeString),  Calculations!K707, NA())</f>
        <v>#N/A</v>
      </c>
      <c r="I707" s="2" t="e">
        <f xml:space="preserve"> IF(Calculations!C707 = DefectTypeString,  Calculations!K707, NA())</f>
        <v>#N/A</v>
      </c>
    </row>
    <row r="708" spans="1:9" x14ac:dyDescent="0.25">
      <c r="A708" s="8" t="str">
        <f>Calculations!A708</f>
        <v/>
      </c>
      <c r="B708" s="2" t="str">
        <f t="shared" si="16"/>
        <v/>
      </c>
      <c r="C708" s="10" t="str">
        <f>IFERROR(Calculations!J708,"")</f>
        <v/>
      </c>
      <c r="D708" s="10" t="str">
        <f xml:space="preserve"> IF(OR(Calculations!C708 = "",Calculations!C708 = WorkTypeString),  IFERROR(Calculations!J708,""), NA())</f>
        <v/>
      </c>
      <c r="E708" s="10">
        <f t="array" ref="E708">PERCENTILE(IF(ISERROR(D708:D5707)=FALSE,D708:D5707),CycleTimePercentile)</f>
        <v>0</v>
      </c>
      <c r="F708" s="2" t="e">
        <f xml:space="preserve"> IF(Calculations!C708 = DefectTypeString,  IFERROR(Calculations!J708,""), NA())</f>
        <v>#N/A</v>
      </c>
      <c r="G708" s="10">
        <f t="array" ref="G708">PERCENTILE(IF(ISERROR(F708:F5707)=FALSE,F708:F5707),CycleTimePercentile)</f>
        <v>0</v>
      </c>
      <c r="H708" s="2" t="e">
        <f ca="1" xml:space="preserve"> IF(OR(Calculations!C708 = "",Calculations!C708 = WorkTypeString),  Calculations!K708, NA())</f>
        <v>#N/A</v>
      </c>
      <c r="I708" s="2" t="e">
        <f xml:space="preserve"> IF(Calculations!C708 = DefectTypeString,  Calculations!K708, NA())</f>
        <v>#N/A</v>
      </c>
    </row>
    <row r="709" spans="1:9" x14ac:dyDescent="0.25">
      <c r="A709" s="8" t="str">
        <f>Calculations!A709</f>
        <v/>
      </c>
      <c r="B709" s="2" t="str">
        <f t="shared" si="16"/>
        <v/>
      </c>
      <c r="C709" s="10" t="str">
        <f>IFERROR(Calculations!J709,"")</f>
        <v/>
      </c>
      <c r="D709" s="10" t="str">
        <f xml:space="preserve"> IF(OR(Calculations!C709 = "",Calculations!C709 = WorkTypeString),  IFERROR(Calculations!J709,""), NA())</f>
        <v/>
      </c>
      <c r="E709" s="10">
        <f t="array" ref="E709">PERCENTILE(IF(ISERROR(D709:D5708)=FALSE,D709:D5708),CycleTimePercentile)</f>
        <v>0</v>
      </c>
      <c r="F709" s="2" t="e">
        <f xml:space="preserve"> IF(Calculations!C709 = DefectTypeString,  IFERROR(Calculations!J709,""), NA())</f>
        <v>#N/A</v>
      </c>
      <c r="G709" s="10">
        <f t="array" ref="G709">PERCENTILE(IF(ISERROR(F709:F5708)=FALSE,F709:F5708),CycleTimePercentile)</f>
        <v>0</v>
      </c>
      <c r="H709" s="2" t="e">
        <f ca="1" xml:space="preserve"> IF(OR(Calculations!C709 = "",Calculations!C709 = WorkTypeString),  Calculations!K709, NA())</f>
        <v>#N/A</v>
      </c>
      <c r="I709" s="2" t="e">
        <f xml:space="preserve"> IF(Calculations!C709 = DefectTypeString,  Calculations!K709, NA())</f>
        <v>#N/A</v>
      </c>
    </row>
    <row r="710" spans="1:9" x14ac:dyDescent="0.25">
      <c r="A710" s="8" t="str">
        <f>Calculations!A710</f>
        <v/>
      </c>
      <c r="B710" s="2" t="str">
        <f t="shared" si="16"/>
        <v/>
      </c>
      <c r="C710" s="10" t="str">
        <f>IFERROR(Calculations!J710,"")</f>
        <v/>
      </c>
      <c r="D710" s="10" t="str">
        <f xml:space="preserve"> IF(OR(Calculations!C710 = "",Calculations!C710 = WorkTypeString),  IFERROR(Calculations!J710,""), NA())</f>
        <v/>
      </c>
      <c r="E710" s="10">
        <f t="array" ref="E710">PERCENTILE(IF(ISERROR(D710:D5709)=FALSE,D710:D5709),CycleTimePercentile)</f>
        <v>0</v>
      </c>
      <c r="F710" s="2" t="e">
        <f xml:space="preserve"> IF(Calculations!C710 = DefectTypeString,  IFERROR(Calculations!J710,""), NA())</f>
        <v>#N/A</v>
      </c>
      <c r="G710" s="10">
        <f t="array" ref="G710">PERCENTILE(IF(ISERROR(F710:F5709)=FALSE,F710:F5709),CycleTimePercentile)</f>
        <v>0</v>
      </c>
      <c r="H710" s="2" t="e">
        <f ca="1" xml:space="preserve"> IF(OR(Calculations!C710 = "",Calculations!C710 = WorkTypeString),  Calculations!K710, NA())</f>
        <v>#N/A</v>
      </c>
      <c r="I710" s="2" t="e">
        <f xml:space="preserve"> IF(Calculations!C710 = DefectTypeString,  Calculations!K710, NA())</f>
        <v>#N/A</v>
      </c>
    </row>
    <row r="711" spans="1:9" x14ac:dyDescent="0.25">
      <c r="A711" s="8" t="str">
        <f>Calculations!A711</f>
        <v/>
      </c>
      <c r="B711" s="2" t="str">
        <f t="shared" si="16"/>
        <v/>
      </c>
      <c r="C711" s="10" t="str">
        <f>IFERROR(Calculations!J711,"")</f>
        <v/>
      </c>
      <c r="D711" s="10" t="str">
        <f xml:space="preserve"> IF(OR(Calculations!C711 = "",Calculations!C711 = WorkTypeString),  IFERROR(Calculations!J711,""), NA())</f>
        <v/>
      </c>
      <c r="E711" s="10">
        <f t="array" ref="E711">PERCENTILE(IF(ISERROR(D711:D5710)=FALSE,D711:D5710),CycleTimePercentile)</f>
        <v>0</v>
      </c>
      <c r="F711" s="2" t="e">
        <f xml:space="preserve"> IF(Calculations!C711 = DefectTypeString,  IFERROR(Calculations!J711,""), NA())</f>
        <v>#N/A</v>
      </c>
      <c r="G711" s="10">
        <f t="array" ref="G711">PERCENTILE(IF(ISERROR(F711:F5710)=FALSE,F711:F5710),CycleTimePercentile)</f>
        <v>0</v>
      </c>
      <c r="H711" s="2" t="e">
        <f ca="1" xml:space="preserve"> IF(OR(Calculations!C711 = "",Calculations!C711 = WorkTypeString),  Calculations!K711, NA())</f>
        <v>#N/A</v>
      </c>
      <c r="I711" s="2" t="e">
        <f xml:space="preserve"> IF(Calculations!C711 = DefectTypeString,  Calculations!K711, NA())</f>
        <v>#N/A</v>
      </c>
    </row>
    <row r="712" spans="1:9" x14ac:dyDescent="0.25">
      <c r="A712" s="8" t="str">
        <f>Calculations!A712</f>
        <v/>
      </c>
      <c r="B712" s="2" t="str">
        <f t="shared" si="16"/>
        <v/>
      </c>
      <c r="C712" s="10" t="str">
        <f>IFERROR(Calculations!J712,"")</f>
        <v/>
      </c>
      <c r="D712" s="10" t="str">
        <f xml:space="preserve"> IF(OR(Calculations!C712 = "",Calculations!C712 = WorkTypeString),  IFERROR(Calculations!J712,""), NA())</f>
        <v/>
      </c>
      <c r="E712" s="10">
        <f t="array" ref="E712">PERCENTILE(IF(ISERROR(D712:D5711)=FALSE,D712:D5711),CycleTimePercentile)</f>
        <v>0</v>
      </c>
      <c r="F712" s="2" t="e">
        <f xml:space="preserve"> IF(Calculations!C712 = DefectTypeString,  IFERROR(Calculations!J712,""), NA())</f>
        <v>#N/A</v>
      </c>
      <c r="G712" s="10">
        <f t="array" ref="G712">PERCENTILE(IF(ISERROR(F712:F5711)=FALSE,F712:F5711),CycleTimePercentile)</f>
        <v>0</v>
      </c>
      <c r="H712" s="2" t="e">
        <f ca="1" xml:space="preserve"> IF(OR(Calculations!C712 = "",Calculations!C712 = WorkTypeString),  Calculations!K712, NA())</f>
        <v>#N/A</v>
      </c>
      <c r="I712" s="2" t="e">
        <f xml:space="preserve"> IF(Calculations!C712 = DefectTypeString,  Calculations!K712, NA())</f>
        <v>#N/A</v>
      </c>
    </row>
    <row r="713" spans="1:9" x14ac:dyDescent="0.25">
      <c r="A713" s="8" t="str">
        <f>Calculations!A713</f>
        <v/>
      </c>
      <c r="B713" s="2" t="str">
        <f t="shared" si="16"/>
        <v/>
      </c>
      <c r="C713" s="10" t="str">
        <f>IFERROR(Calculations!J713,"")</f>
        <v/>
      </c>
      <c r="D713" s="10" t="str">
        <f xml:space="preserve"> IF(OR(Calculations!C713 = "",Calculations!C713 = WorkTypeString),  IFERROR(Calculations!J713,""), NA())</f>
        <v/>
      </c>
      <c r="E713" s="10">
        <f t="array" ref="E713">PERCENTILE(IF(ISERROR(D713:D5712)=FALSE,D713:D5712),CycleTimePercentile)</f>
        <v>0</v>
      </c>
      <c r="F713" s="2" t="e">
        <f xml:space="preserve"> IF(Calculations!C713 = DefectTypeString,  IFERROR(Calculations!J713,""), NA())</f>
        <v>#N/A</v>
      </c>
      <c r="G713" s="10">
        <f t="array" ref="G713">PERCENTILE(IF(ISERROR(F713:F5712)=FALSE,F713:F5712),CycleTimePercentile)</f>
        <v>0</v>
      </c>
      <c r="H713" s="2" t="e">
        <f ca="1" xml:space="preserve"> IF(OR(Calculations!C713 = "",Calculations!C713 = WorkTypeString),  Calculations!K713, NA())</f>
        <v>#N/A</v>
      </c>
      <c r="I713" s="2" t="e">
        <f xml:space="preserve"> IF(Calculations!C713 = DefectTypeString,  Calculations!K713, NA())</f>
        <v>#N/A</v>
      </c>
    </row>
    <row r="714" spans="1:9" x14ac:dyDescent="0.25">
      <c r="A714" s="8" t="str">
        <f>Calculations!A714</f>
        <v/>
      </c>
      <c r="B714" s="2" t="str">
        <f t="shared" si="16"/>
        <v/>
      </c>
      <c r="C714" s="10" t="str">
        <f>IFERROR(Calculations!J714,"")</f>
        <v/>
      </c>
      <c r="D714" s="10" t="str">
        <f xml:space="preserve"> IF(OR(Calculations!C714 = "",Calculations!C714 = WorkTypeString),  IFERROR(Calculations!J714,""), NA())</f>
        <v/>
      </c>
      <c r="E714" s="10">
        <f t="array" ref="E714">PERCENTILE(IF(ISERROR(D714:D5713)=FALSE,D714:D5713),CycleTimePercentile)</f>
        <v>0</v>
      </c>
      <c r="F714" s="2" t="e">
        <f xml:space="preserve"> IF(Calculations!C714 = DefectTypeString,  IFERROR(Calculations!J714,""), NA())</f>
        <v>#N/A</v>
      </c>
      <c r="G714" s="10">
        <f t="array" ref="G714">PERCENTILE(IF(ISERROR(F714:F5713)=FALSE,F714:F5713),CycleTimePercentile)</f>
        <v>0</v>
      </c>
      <c r="H714" s="2" t="e">
        <f ca="1" xml:space="preserve"> IF(OR(Calculations!C714 = "",Calculations!C714 = WorkTypeString),  Calculations!K714, NA())</f>
        <v>#N/A</v>
      </c>
      <c r="I714" s="2" t="e">
        <f xml:space="preserve"> IF(Calculations!C714 = DefectTypeString,  Calculations!K714, NA())</f>
        <v>#N/A</v>
      </c>
    </row>
    <row r="715" spans="1:9" x14ac:dyDescent="0.25">
      <c r="A715" s="8" t="str">
        <f>Calculations!A715</f>
        <v/>
      </c>
      <c r="B715" s="2" t="str">
        <f t="shared" si="16"/>
        <v/>
      </c>
      <c r="C715" s="10" t="str">
        <f>IFERROR(Calculations!J715,"")</f>
        <v/>
      </c>
      <c r="D715" s="10" t="str">
        <f xml:space="preserve"> IF(OR(Calculations!C715 = "",Calculations!C715 = WorkTypeString),  IFERROR(Calculations!J715,""), NA())</f>
        <v/>
      </c>
      <c r="E715" s="10">
        <f t="array" ref="E715">PERCENTILE(IF(ISERROR(D715:D5714)=FALSE,D715:D5714),CycleTimePercentile)</f>
        <v>0</v>
      </c>
      <c r="F715" s="2" t="e">
        <f xml:space="preserve"> IF(Calculations!C715 = DefectTypeString,  IFERROR(Calculations!J715,""), NA())</f>
        <v>#N/A</v>
      </c>
      <c r="G715" s="10">
        <f t="array" ref="G715">PERCENTILE(IF(ISERROR(F715:F5714)=FALSE,F715:F5714),CycleTimePercentile)</f>
        <v>0</v>
      </c>
      <c r="H715" s="2" t="e">
        <f ca="1" xml:space="preserve"> IF(OR(Calculations!C715 = "",Calculations!C715 = WorkTypeString),  Calculations!K715, NA())</f>
        <v>#N/A</v>
      </c>
      <c r="I715" s="2" t="e">
        <f xml:space="preserve"> IF(Calculations!C715 = DefectTypeString,  Calculations!K715, NA())</f>
        <v>#N/A</v>
      </c>
    </row>
    <row r="716" spans="1:9" x14ac:dyDescent="0.25">
      <c r="A716" s="8" t="str">
        <f>Calculations!A716</f>
        <v/>
      </c>
      <c r="B716" s="2" t="str">
        <f t="shared" si="16"/>
        <v/>
      </c>
      <c r="C716" s="10" t="str">
        <f>IFERROR(Calculations!J716,"")</f>
        <v/>
      </c>
      <c r="D716" s="10" t="str">
        <f xml:space="preserve"> IF(OR(Calculations!C716 = "",Calculations!C716 = WorkTypeString),  IFERROR(Calculations!J716,""), NA())</f>
        <v/>
      </c>
      <c r="E716" s="10">
        <f t="array" ref="E716">PERCENTILE(IF(ISERROR(D716:D5715)=FALSE,D716:D5715),CycleTimePercentile)</f>
        <v>0</v>
      </c>
      <c r="F716" s="2" t="e">
        <f xml:space="preserve"> IF(Calculations!C716 = DefectTypeString,  IFERROR(Calculations!J716,""), NA())</f>
        <v>#N/A</v>
      </c>
      <c r="G716" s="10">
        <f t="array" ref="G716">PERCENTILE(IF(ISERROR(F716:F5715)=FALSE,F716:F5715),CycleTimePercentile)</f>
        <v>0</v>
      </c>
      <c r="H716" s="2" t="e">
        <f ca="1" xml:space="preserve"> IF(OR(Calculations!C716 = "",Calculations!C716 = WorkTypeString),  Calculations!K716, NA())</f>
        <v>#N/A</v>
      </c>
      <c r="I716" s="2" t="e">
        <f xml:space="preserve"> IF(Calculations!C716 = DefectTypeString,  Calculations!K716, NA())</f>
        <v>#N/A</v>
      </c>
    </row>
    <row r="717" spans="1:9" x14ac:dyDescent="0.25">
      <c r="A717" s="8" t="str">
        <f>Calculations!A717</f>
        <v/>
      </c>
      <c r="B717" s="2" t="str">
        <f t="shared" si="16"/>
        <v/>
      </c>
      <c r="C717" s="10" t="str">
        <f>IFERROR(Calculations!J717,"")</f>
        <v/>
      </c>
      <c r="D717" s="10" t="str">
        <f xml:space="preserve"> IF(OR(Calculations!C717 = "",Calculations!C717 = WorkTypeString),  IFERROR(Calculations!J717,""), NA())</f>
        <v/>
      </c>
      <c r="E717" s="10">
        <f t="array" ref="E717">PERCENTILE(IF(ISERROR(D717:D5716)=FALSE,D717:D5716),CycleTimePercentile)</f>
        <v>0</v>
      </c>
      <c r="F717" s="2" t="e">
        <f xml:space="preserve"> IF(Calculations!C717 = DefectTypeString,  IFERROR(Calculations!J717,""), NA())</f>
        <v>#N/A</v>
      </c>
      <c r="G717" s="10">
        <f t="array" ref="G717">PERCENTILE(IF(ISERROR(F717:F5716)=FALSE,F717:F5716),CycleTimePercentile)</f>
        <v>0</v>
      </c>
      <c r="H717" s="2" t="e">
        <f ca="1" xml:space="preserve"> IF(OR(Calculations!C717 = "",Calculations!C717 = WorkTypeString),  Calculations!K717, NA())</f>
        <v>#N/A</v>
      </c>
      <c r="I717" s="2" t="e">
        <f xml:space="preserve"> IF(Calculations!C717 = DefectTypeString,  Calculations!K717, NA())</f>
        <v>#N/A</v>
      </c>
    </row>
    <row r="718" spans="1:9" x14ac:dyDescent="0.25">
      <c r="A718" s="8" t="str">
        <f>Calculations!A718</f>
        <v/>
      </c>
      <c r="B718" s="2" t="str">
        <f t="shared" si="16"/>
        <v/>
      </c>
      <c r="C718" s="10" t="str">
        <f>IFERROR(Calculations!J718,"")</f>
        <v/>
      </c>
      <c r="D718" s="10" t="str">
        <f xml:space="preserve"> IF(OR(Calculations!C718 = "",Calculations!C718 = WorkTypeString),  IFERROR(Calculations!J718,""), NA())</f>
        <v/>
      </c>
      <c r="E718" s="10">
        <f t="array" ref="E718">PERCENTILE(IF(ISERROR(D718:D5717)=FALSE,D718:D5717),CycleTimePercentile)</f>
        <v>0</v>
      </c>
      <c r="F718" s="2" t="e">
        <f xml:space="preserve"> IF(Calculations!C718 = DefectTypeString,  IFERROR(Calculations!J718,""), NA())</f>
        <v>#N/A</v>
      </c>
      <c r="G718" s="10">
        <f t="array" ref="G718">PERCENTILE(IF(ISERROR(F718:F5717)=FALSE,F718:F5717),CycleTimePercentile)</f>
        <v>0</v>
      </c>
      <c r="H718" s="2" t="e">
        <f ca="1" xml:space="preserve"> IF(OR(Calculations!C718 = "",Calculations!C718 = WorkTypeString),  Calculations!K718, NA())</f>
        <v>#N/A</v>
      </c>
      <c r="I718" s="2" t="e">
        <f xml:space="preserve"> IF(Calculations!C718 = DefectTypeString,  Calculations!K718, NA())</f>
        <v>#N/A</v>
      </c>
    </row>
    <row r="719" spans="1:9" x14ac:dyDescent="0.25">
      <c r="A719" s="8" t="str">
        <f>Calculations!A719</f>
        <v/>
      </c>
      <c r="B719" s="2" t="str">
        <f t="shared" si="16"/>
        <v/>
      </c>
      <c r="C719" s="10" t="str">
        <f>IFERROR(Calculations!J719,"")</f>
        <v/>
      </c>
      <c r="D719" s="10" t="str">
        <f xml:space="preserve"> IF(OR(Calculations!C719 = "",Calculations!C719 = WorkTypeString),  IFERROR(Calculations!J719,""), NA())</f>
        <v/>
      </c>
      <c r="E719" s="10">
        <f t="array" ref="E719">PERCENTILE(IF(ISERROR(D719:D5718)=FALSE,D719:D5718),CycleTimePercentile)</f>
        <v>0</v>
      </c>
      <c r="F719" s="2" t="e">
        <f xml:space="preserve"> IF(Calculations!C719 = DefectTypeString,  IFERROR(Calculations!J719,""), NA())</f>
        <v>#N/A</v>
      </c>
      <c r="G719" s="10">
        <f t="array" ref="G719">PERCENTILE(IF(ISERROR(F719:F5718)=FALSE,F719:F5718),CycleTimePercentile)</f>
        <v>0</v>
      </c>
      <c r="H719" s="2" t="e">
        <f ca="1" xml:space="preserve"> IF(OR(Calculations!C719 = "",Calculations!C719 = WorkTypeString),  Calculations!K719, NA())</f>
        <v>#N/A</v>
      </c>
      <c r="I719" s="2" t="e">
        <f xml:space="preserve"> IF(Calculations!C719 = DefectTypeString,  Calculations!K719, NA())</f>
        <v>#N/A</v>
      </c>
    </row>
    <row r="720" spans="1:9" x14ac:dyDescent="0.25">
      <c r="A720" s="8" t="str">
        <f>Calculations!A720</f>
        <v/>
      </c>
      <c r="B720" s="2" t="str">
        <f t="shared" si="16"/>
        <v/>
      </c>
      <c r="C720" s="10" t="str">
        <f>IFERROR(Calculations!J720,"")</f>
        <v/>
      </c>
      <c r="D720" s="10" t="str">
        <f xml:space="preserve"> IF(OR(Calculations!C720 = "",Calculations!C720 = WorkTypeString),  IFERROR(Calculations!J720,""), NA())</f>
        <v/>
      </c>
      <c r="E720" s="10">
        <f t="array" ref="E720">PERCENTILE(IF(ISERROR(D720:D5719)=FALSE,D720:D5719),CycleTimePercentile)</f>
        <v>0</v>
      </c>
      <c r="F720" s="2" t="e">
        <f xml:space="preserve"> IF(Calculations!C720 = DefectTypeString,  IFERROR(Calculations!J720,""), NA())</f>
        <v>#N/A</v>
      </c>
      <c r="G720" s="10">
        <f t="array" ref="G720">PERCENTILE(IF(ISERROR(F720:F5719)=FALSE,F720:F5719),CycleTimePercentile)</f>
        <v>0</v>
      </c>
      <c r="H720" s="2" t="e">
        <f ca="1" xml:space="preserve"> IF(OR(Calculations!C720 = "",Calculations!C720 = WorkTypeString),  Calculations!K720, NA())</f>
        <v>#N/A</v>
      </c>
      <c r="I720" s="2" t="e">
        <f xml:space="preserve"> IF(Calculations!C720 = DefectTypeString,  Calculations!K720, NA())</f>
        <v>#N/A</v>
      </c>
    </row>
    <row r="721" spans="1:9" x14ac:dyDescent="0.25">
      <c r="A721" s="8" t="str">
        <f>Calculations!A721</f>
        <v/>
      </c>
      <c r="B721" s="2" t="str">
        <f t="shared" si="16"/>
        <v/>
      </c>
      <c r="C721" s="10" t="str">
        <f>IFERROR(Calculations!J721,"")</f>
        <v/>
      </c>
      <c r="D721" s="10" t="str">
        <f xml:space="preserve"> IF(OR(Calculations!C721 = "",Calculations!C721 = WorkTypeString),  IFERROR(Calculations!J721,""), NA())</f>
        <v/>
      </c>
      <c r="E721" s="10">
        <f t="array" ref="E721">PERCENTILE(IF(ISERROR(D721:D5720)=FALSE,D721:D5720),CycleTimePercentile)</f>
        <v>0</v>
      </c>
      <c r="F721" s="2" t="e">
        <f xml:space="preserve"> IF(Calculations!C721 = DefectTypeString,  IFERROR(Calculations!J721,""), NA())</f>
        <v>#N/A</v>
      </c>
      <c r="G721" s="10">
        <f t="array" ref="G721">PERCENTILE(IF(ISERROR(F721:F5720)=FALSE,F721:F5720),CycleTimePercentile)</f>
        <v>0</v>
      </c>
      <c r="H721" s="2" t="e">
        <f ca="1" xml:space="preserve"> IF(OR(Calculations!C721 = "",Calculations!C721 = WorkTypeString),  Calculations!K721, NA())</f>
        <v>#N/A</v>
      </c>
      <c r="I721" s="2" t="e">
        <f xml:space="preserve"> IF(Calculations!C721 = DefectTypeString,  Calculations!K721, NA())</f>
        <v>#N/A</v>
      </c>
    </row>
    <row r="722" spans="1:9" x14ac:dyDescent="0.25">
      <c r="A722" s="8" t="str">
        <f>Calculations!A722</f>
        <v/>
      </c>
      <c r="B722" s="2" t="str">
        <f t="shared" si="16"/>
        <v/>
      </c>
      <c r="C722" s="10" t="str">
        <f>IFERROR(Calculations!J722,"")</f>
        <v/>
      </c>
      <c r="D722" s="10" t="str">
        <f xml:space="preserve"> IF(OR(Calculations!C722 = "",Calculations!C722 = WorkTypeString),  IFERROR(Calculations!J722,""), NA())</f>
        <v/>
      </c>
      <c r="E722" s="10">
        <f t="array" ref="E722">PERCENTILE(IF(ISERROR(D722:D5721)=FALSE,D722:D5721),CycleTimePercentile)</f>
        <v>0</v>
      </c>
      <c r="F722" s="2" t="e">
        <f xml:space="preserve"> IF(Calculations!C722 = DefectTypeString,  IFERROR(Calculations!J722,""), NA())</f>
        <v>#N/A</v>
      </c>
      <c r="G722" s="10">
        <f t="array" ref="G722">PERCENTILE(IF(ISERROR(F722:F5721)=FALSE,F722:F5721),CycleTimePercentile)</f>
        <v>0</v>
      </c>
      <c r="H722" s="2" t="e">
        <f ca="1" xml:space="preserve"> IF(OR(Calculations!C722 = "",Calculations!C722 = WorkTypeString),  Calculations!K722, NA())</f>
        <v>#N/A</v>
      </c>
      <c r="I722" s="2" t="e">
        <f xml:space="preserve"> IF(Calculations!C722 = DefectTypeString,  Calculations!K722, NA())</f>
        <v>#N/A</v>
      </c>
    </row>
    <row r="723" spans="1:9" x14ac:dyDescent="0.25">
      <c r="A723" s="8" t="str">
        <f>Calculations!A723</f>
        <v/>
      </c>
      <c r="B723" s="2" t="str">
        <f t="shared" si="16"/>
        <v/>
      </c>
      <c r="C723" s="10" t="str">
        <f>IFERROR(Calculations!J723,"")</f>
        <v/>
      </c>
      <c r="D723" s="10" t="str">
        <f xml:space="preserve"> IF(OR(Calculations!C723 = "",Calculations!C723 = WorkTypeString),  IFERROR(Calculations!J723,""), NA())</f>
        <v/>
      </c>
      <c r="E723" s="10">
        <f t="array" ref="E723">PERCENTILE(IF(ISERROR(D723:D5722)=FALSE,D723:D5722),CycleTimePercentile)</f>
        <v>0</v>
      </c>
      <c r="F723" s="2" t="e">
        <f xml:space="preserve"> IF(Calculations!C723 = DefectTypeString,  IFERROR(Calculations!J723,""), NA())</f>
        <v>#N/A</v>
      </c>
      <c r="G723" s="10">
        <f t="array" ref="G723">PERCENTILE(IF(ISERROR(F723:F5722)=FALSE,F723:F5722),CycleTimePercentile)</f>
        <v>0</v>
      </c>
      <c r="H723" s="2" t="e">
        <f ca="1" xml:space="preserve"> IF(OR(Calculations!C723 = "",Calculations!C723 = WorkTypeString),  Calculations!K723, NA())</f>
        <v>#N/A</v>
      </c>
      <c r="I723" s="2" t="e">
        <f xml:space="preserve"> IF(Calculations!C723 = DefectTypeString,  Calculations!K723, NA())</f>
        <v>#N/A</v>
      </c>
    </row>
    <row r="724" spans="1:9" x14ac:dyDescent="0.25">
      <c r="A724" s="8" t="str">
        <f>Calculations!A724</f>
        <v/>
      </c>
      <c r="B724" s="2" t="str">
        <f t="shared" si="16"/>
        <v/>
      </c>
      <c r="C724" s="10" t="str">
        <f>IFERROR(Calculations!J724,"")</f>
        <v/>
      </c>
      <c r="D724" s="10" t="str">
        <f xml:space="preserve"> IF(OR(Calculations!C724 = "",Calculations!C724 = WorkTypeString),  IFERROR(Calculations!J724,""), NA())</f>
        <v/>
      </c>
      <c r="E724" s="10">
        <f t="array" ref="E724">PERCENTILE(IF(ISERROR(D724:D5723)=FALSE,D724:D5723),CycleTimePercentile)</f>
        <v>0</v>
      </c>
      <c r="F724" s="2" t="e">
        <f xml:space="preserve"> IF(Calculations!C724 = DefectTypeString,  IFERROR(Calculations!J724,""), NA())</f>
        <v>#N/A</v>
      </c>
      <c r="G724" s="10">
        <f t="array" ref="G724">PERCENTILE(IF(ISERROR(F724:F5723)=FALSE,F724:F5723),CycleTimePercentile)</f>
        <v>0</v>
      </c>
      <c r="H724" s="2" t="e">
        <f ca="1" xml:space="preserve"> IF(OR(Calculations!C724 = "",Calculations!C724 = WorkTypeString),  Calculations!K724, NA())</f>
        <v>#N/A</v>
      </c>
      <c r="I724" s="2" t="e">
        <f xml:space="preserve"> IF(Calculations!C724 = DefectTypeString,  Calculations!K724, NA())</f>
        <v>#N/A</v>
      </c>
    </row>
    <row r="725" spans="1:9" x14ac:dyDescent="0.25">
      <c r="A725" s="8" t="str">
        <f>Calculations!A725</f>
        <v/>
      </c>
      <c r="B725" s="2" t="str">
        <f t="shared" si="16"/>
        <v/>
      </c>
      <c r="C725" s="10" t="str">
        <f>IFERROR(Calculations!J725,"")</f>
        <v/>
      </c>
      <c r="D725" s="10" t="str">
        <f xml:space="preserve"> IF(OR(Calculations!C725 = "",Calculations!C725 = WorkTypeString),  IFERROR(Calculations!J725,""), NA())</f>
        <v/>
      </c>
      <c r="E725" s="10">
        <f t="array" ref="E725">PERCENTILE(IF(ISERROR(D725:D5724)=FALSE,D725:D5724),CycleTimePercentile)</f>
        <v>0</v>
      </c>
      <c r="F725" s="2" t="e">
        <f xml:space="preserve"> IF(Calculations!C725 = DefectTypeString,  IFERROR(Calculations!J725,""), NA())</f>
        <v>#N/A</v>
      </c>
      <c r="G725" s="10">
        <f t="array" ref="G725">PERCENTILE(IF(ISERROR(F725:F5724)=FALSE,F725:F5724),CycleTimePercentile)</f>
        <v>0</v>
      </c>
      <c r="H725" s="2" t="e">
        <f ca="1" xml:space="preserve"> IF(OR(Calculations!C725 = "",Calculations!C725 = WorkTypeString),  Calculations!K725, NA())</f>
        <v>#N/A</v>
      </c>
      <c r="I725" s="2" t="e">
        <f xml:space="preserve"> IF(Calculations!C725 = DefectTypeString,  Calculations!K725, NA())</f>
        <v>#N/A</v>
      </c>
    </row>
    <row r="726" spans="1:9" x14ac:dyDescent="0.25">
      <c r="A726" s="8" t="str">
        <f>Calculations!A726</f>
        <v/>
      </c>
      <c r="B726" s="2" t="str">
        <f t="shared" si="16"/>
        <v/>
      </c>
      <c r="C726" s="10" t="str">
        <f>IFERROR(Calculations!J726,"")</f>
        <v/>
      </c>
      <c r="D726" s="10" t="str">
        <f xml:space="preserve"> IF(OR(Calculations!C726 = "",Calculations!C726 = WorkTypeString),  IFERROR(Calculations!J726,""), NA())</f>
        <v/>
      </c>
      <c r="E726" s="10">
        <f t="array" ref="E726">PERCENTILE(IF(ISERROR(D726:D5725)=FALSE,D726:D5725),CycleTimePercentile)</f>
        <v>0</v>
      </c>
      <c r="F726" s="2" t="e">
        <f xml:space="preserve"> IF(Calculations!C726 = DefectTypeString,  IFERROR(Calculations!J726,""), NA())</f>
        <v>#N/A</v>
      </c>
      <c r="G726" s="10">
        <f t="array" ref="G726">PERCENTILE(IF(ISERROR(F726:F5725)=FALSE,F726:F5725),CycleTimePercentile)</f>
        <v>0</v>
      </c>
      <c r="H726" s="2" t="e">
        <f ca="1" xml:space="preserve"> IF(OR(Calculations!C726 = "",Calculations!C726 = WorkTypeString),  Calculations!K726, NA())</f>
        <v>#N/A</v>
      </c>
      <c r="I726" s="2" t="e">
        <f xml:space="preserve"> IF(Calculations!C726 = DefectTypeString,  Calculations!K726, NA())</f>
        <v>#N/A</v>
      </c>
    </row>
    <row r="727" spans="1:9" x14ac:dyDescent="0.25">
      <c r="A727" s="8" t="str">
        <f>Calculations!A727</f>
        <v/>
      </c>
      <c r="B727" s="2" t="str">
        <f t="shared" si="16"/>
        <v/>
      </c>
      <c r="C727" s="10" t="str">
        <f>IFERROR(Calculations!J727,"")</f>
        <v/>
      </c>
      <c r="D727" s="10" t="str">
        <f xml:space="preserve"> IF(OR(Calculations!C727 = "",Calculations!C727 = WorkTypeString),  IFERROR(Calculations!J727,""), NA())</f>
        <v/>
      </c>
      <c r="E727" s="10">
        <f t="array" ref="E727">PERCENTILE(IF(ISERROR(D727:D5726)=FALSE,D727:D5726),CycleTimePercentile)</f>
        <v>0</v>
      </c>
      <c r="F727" s="2" t="e">
        <f xml:space="preserve"> IF(Calculations!C727 = DefectTypeString,  IFERROR(Calculations!J727,""), NA())</f>
        <v>#N/A</v>
      </c>
      <c r="G727" s="10">
        <f t="array" ref="G727">PERCENTILE(IF(ISERROR(F727:F5726)=FALSE,F727:F5726),CycleTimePercentile)</f>
        <v>0</v>
      </c>
      <c r="H727" s="2" t="e">
        <f ca="1" xml:space="preserve"> IF(OR(Calculations!C727 = "",Calculations!C727 = WorkTypeString),  Calculations!K727, NA())</f>
        <v>#N/A</v>
      </c>
      <c r="I727" s="2" t="e">
        <f xml:space="preserve"> IF(Calculations!C727 = DefectTypeString,  Calculations!K727, NA())</f>
        <v>#N/A</v>
      </c>
    </row>
    <row r="728" spans="1:9" x14ac:dyDescent="0.25">
      <c r="A728" s="8" t="str">
        <f>Calculations!A728</f>
        <v/>
      </c>
      <c r="B728" s="2" t="str">
        <f t="shared" si="16"/>
        <v/>
      </c>
      <c r="C728" s="10" t="str">
        <f>IFERROR(Calculations!J728,"")</f>
        <v/>
      </c>
      <c r="D728" s="10" t="str">
        <f xml:space="preserve"> IF(OR(Calculations!C728 = "",Calculations!C728 = WorkTypeString),  IFERROR(Calculations!J728,""), NA())</f>
        <v/>
      </c>
      <c r="E728" s="10">
        <f t="array" ref="E728">PERCENTILE(IF(ISERROR(D728:D5727)=FALSE,D728:D5727),CycleTimePercentile)</f>
        <v>0</v>
      </c>
      <c r="F728" s="2" t="e">
        <f xml:space="preserve"> IF(Calculations!C728 = DefectTypeString,  IFERROR(Calculations!J728,""), NA())</f>
        <v>#N/A</v>
      </c>
      <c r="G728" s="10">
        <f t="array" ref="G728">PERCENTILE(IF(ISERROR(F728:F5727)=FALSE,F728:F5727),CycleTimePercentile)</f>
        <v>0</v>
      </c>
      <c r="H728" s="2" t="e">
        <f ca="1" xml:space="preserve"> IF(OR(Calculations!C728 = "",Calculations!C728 = WorkTypeString),  Calculations!K728, NA())</f>
        <v>#N/A</v>
      </c>
      <c r="I728" s="2" t="e">
        <f xml:space="preserve"> IF(Calculations!C728 = DefectTypeString,  Calculations!K728, NA())</f>
        <v>#N/A</v>
      </c>
    </row>
    <row r="729" spans="1:9" x14ac:dyDescent="0.25">
      <c r="A729" s="8" t="str">
        <f>Calculations!A729</f>
        <v/>
      </c>
      <c r="B729" s="2" t="str">
        <f t="shared" si="16"/>
        <v/>
      </c>
      <c r="C729" s="10" t="str">
        <f>IFERROR(Calculations!J729,"")</f>
        <v/>
      </c>
      <c r="D729" s="10" t="str">
        <f xml:space="preserve"> IF(OR(Calculations!C729 = "",Calculations!C729 = WorkTypeString),  IFERROR(Calculations!J729,""), NA())</f>
        <v/>
      </c>
      <c r="E729" s="10">
        <f t="array" ref="E729">PERCENTILE(IF(ISERROR(D729:D5728)=FALSE,D729:D5728),CycleTimePercentile)</f>
        <v>0</v>
      </c>
      <c r="F729" s="2" t="e">
        <f xml:space="preserve"> IF(Calculations!C729 = DefectTypeString,  IFERROR(Calculations!J729,""), NA())</f>
        <v>#N/A</v>
      </c>
      <c r="G729" s="10">
        <f t="array" ref="G729">PERCENTILE(IF(ISERROR(F729:F5728)=FALSE,F729:F5728),CycleTimePercentile)</f>
        <v>0</v>
      </c>
      <c r="H729" s="2" t="e">
        <f ca="1" xml:space="preserve"> IF(OR(Calculations!C729 = "",Calculations!C729 = WorkTypeString),  Calculations!K729, NA())</f>
        <v>#N/A</v>
      </c>
      <c r="I729" s="2" t="e">
        <f xml:space="preserve"> IF(Calculations!C729 = DefectTypeString,  Calculations!K729, NA())</f>
        <v>#N/A</v>
      </c>
    </row>
    <row r="730" spans="1:9" x14ac:dyDescent="0.25">
      <c r="A730" s="8" t="str">
        <f>Calculations!A730</f>
        <v/>
      </c>
      <c r="B730" s="2" t="str">
        <f t="shared" si="16"/>
        <v/>
      </c>
      <c r="C730" s="10" t="str">
        <f>IFERROR(Calculations!J730,"")</f>
        <v/>
      </c>
      <c r="D730" s="10" t="str">
        <f xml:space="preserve"> IF(OR(Calculations!C730 = "",Calculations!C730 = WorkTypeString),  IFERROR(Calculations!J730,""), NA())</f>
        <v/>
      </c>
      <c r="E730" s="10">
        <f t="array" ref="E730">PERCENTILE(IF(ISERROR(D730:D5729)=FALSE,D730:D5729),CycleTimePercentile)</f>
        <v>0</v>
      </c>
      <c r="F730" s="2" t="e">
        <f xml:space="preserve"> IF(Calculations!C730 = DefectTypeString,  IFERROR(Calculations!J730,""), NA())</f>
        <v>#N/A</v>
      </c>
      <c r="G730" s="10">
        <f t="array" ref="G730">PERCENTILE(IF(ISERROR(F730:F5729)=FALSE,F730:F5729),CycleTimePercentile)</f>
        <v>0</v>
      </c>
      <c r="H730" s="2" t="e">
        <f ca="1" xml:space="preserve"> IF(OR(Calculations!C730 = "",Calculations!C730 = WorkTypeString),  Calculations!K730, NA())</f>
        <v>#N/A</v>
      </c>
      <c r="I730" s="2" t="e">
        <f xml:space="preserve"> IF(Calculations!C730 = DefectTypeString,  Calculations!K730, NA())</f>
        <v>#N/A</v>
      </c>
    </row>
    <row r="731" spans="1:9" x14ac:dyDescent="0.25">
      <c r="A731" s="8" t="str">
        <f>Calculations!A731</f>
        <v/>
      </c>
      <c r="B731" s="2" t="str">
        <f t="shared" si="16"/>
        <v/>
      </c>
      <c r="C731" s="10" t="str">
        <f>IFERROR(Calculations!J731,"")</f>
        <v/>
      </c>
      <c r="D731" s="10" t="str">
        <f xml:space="preserve"> IF(OR(Calculations!C731 = "",Calculations!C731 = WorkTypeString),  IFERROR(Calculations!J731,""), NA())</f>
        <v/>
      </c>
      <c r="E731" s="10">
        <f t="array" ref="E731">PERCENTILE(IF(ISERROR(D731:D5730)=FALSE,D731:D5730),CycleTimePercentile)</f>
        <v>0</v>
      </c>
      <c r="F731" s="2" t="e">
        <f xml:space="preserve"> IF(Calculations!C731 = DefectTypeString,  IFERROR(Calculations!J731,""), NA())</f>
        <v>#N/A</v>
      </c>
      <c r="G731" s="10">
        <f t="array" ref="G731">PERCENTILE(IF(ISERROR(F731:F5730)=FALSE,F731:F5730),CycleTimePercentile)</f>
        <v>0</v>
      </c>
      <c r="H731" s="2" t="e">
        <f ca="1" xml:space="preserve"> IF(OR(Calculations!C731 = "",Calculations!C731 = WorkTypeString),  Calculations!K731, NA())</f>
        <v>#N/A</v>
      </c>
      <c r="I731" s="2" t="e">
        <f xml:space="preserve"> IF(Calculations!C731 = DefectTypeString,  Calculations!K731, NA())</f>
        <v>#N/A</v>
      </c>
    </row>
    <row r="732" spans="1:9" x14ac:dyDescent="0.25">
      <c r="A732" s="8" t="str">
        <f>Calculations!A732</f>
        <v/>
      </c>
      <c r="B732" s="2" t="str">
        <f t="shared" si="16"/>
        <v/>
      </c>
      <c r="C732" s="10" t="str">
        <f>IFERROR(Calculations!J732,"")</f>
        <v/>
      </c>
      <c r="D732" s="10" t="str">
        <f xml:space="preserve"> IF(OR(Calculations!C732 = "",Calculations!C732 = WorkTypeString),  IFERROR(Calculations!J732,""), NA())</f>
        <v/>
      </c>
      <c r="E732" s="10">
        <f t="array" ref="E732">PERCENTILE(IF(ISERROR(D732:D5731)=FALSE,D732:D5731),CycleTimePercentile)</f>
        <v>0</v>
      </c>
      <c r="F732" s="2" t="e">
        <f xml:space="preserve"> IF(Calculations!C732 = DefectTypeString,  IFERROR(Calculations!J732,""), NA())</f>
        <v>#N/A</v>
      </c>
      <c r="G732" s="10">
        <f t="array" ref="G732">PERCENTILE(IF(ISERROR(F732:F5731)=FALSE,F732:F5731),CycleTimePercentile)</f>
        <v>0</v>
      </c>
      <c r="H732" s="2" t="e">
        <f ca="1" xml:space="preserve"> IF(OR(Calculations!C732 = "",Calculations!C732 = WorkTypeString),  Calculations!K732, NA())</f>
        <v>#N/A</v>
      </c>
      <c r="I732" s="2" t="e">
        <f xml:space="preserve"> IF(Calculations!C732 = DefectTypeString,  Calculations!K732, NA())</f>
        <v>#N/A</v>
      </c>
    </row>
    <row r="733" spans="1:9" x14ac:dyDescent="0.25">
      <c r="A733" s="8" t="str">
        <f>Calculations!A733</f>
        <v/>
      </c>
      <c r="B733" s="2" t="str">
        <f t="shared" si="16"/>
        <v/>
      </c>
      <c r="C733" s="10" t="str">
        <f>IFERROR(Calculations!J733,"")</f>
        <v/>
      </c>
      <c r="D733" s="10" t="str">
        <f xml:space="preserve"> IF(OR(Calculations!C733 = "",Calculations!C733 = WorkTypeString),  IFERROR(Calculations!J733,""), NA())</f>
        <v/>
      </c>
      <c r="E733" s="10">
        <f t="array" ref="E733">PERCENTILE(IF(ISERROR(D733:D5732)=FALSE,D733:D5732),CycleTimePercentile)</f>
        <v>0</v>
      </c>
      <c r="F733" s="2" t="e">
        <f xml:space="preserve"> IF(Calculations!C733 = DefectTypeString,  IFERROR(Calculations!J733,""), NA())</f>
        <v>#N/A</v>
      </c>
      <c r="G733" s="10">
        <f t="array" ref="G733">PERCENTILE(IF(ISERROR(F733:F5732)=FALSE,F733:F5732),CycleTimePercentile)</f>
        <v>0</v>
      </c>
      <c r="H733" s="2" t="e">
        <f ca="1" xml:space="preserve"> IF(OR(Calculations!C733 = "",Calculations!C733 = WorkTypeString),  Calculations!K733, NA())</f>
        <v>#N/A</v>
      </c>
      <c r="I733" s="2" t="e">
        <f xml:space="preserve"> IF(Calculations!C733 = DefectTypeString,  Calculations!K733, NA())</f>
        <v>#N/A</v>
      </c>
    </row>
    <row r="734" spans="1:9" x14ac:dyDescent="0.25">
      <c r="A734" s="8" t="str">
        <f>Calculations!A734</f>
        <v/>
      </c>
      <c r="B734" s="2" t="str">
        <f t="shared" si="16"/>
        <v/>
      </c>
      <c r="C734" s="10" t="str">
        <f>IFERROR(Calculations!J734,"")</f>
        <v/>
      </c>
      <c r="D734" s="10" t="str">
        <f xml:space="preserve"> IF(OR(Calculations!C734 = "",Calculations!C734 = WorkTypeString),  IFERROR(Calculations!J734,""), NA())</f>
        <v/>
      </c>
      <c r="E734" s="10">
        <f t="array" ref="E734">PERCENTILE(IF(ISERROR(D734:D5733)=FALSE,D734:D5733),CycleTimePercentile)</f>
        <v>0</v>
      </c>
      <c r="F734" s="2" t="e">
        <f xml:space="preserve"> IF(Calculations!C734 = DefectTypeString,  IFERROR(Calculations!J734,""), NA())</f>
        <v>#N/A</v>
      </c>
      <c r="G734" s="10">
        <f t="array" ref="G734">PERCENTILE(IF(ISERROR(F734:F5733)=FALSE,F734:F5733),CycleTimePercentile)</f>
        <v>0</v>
      </c>
      <c r="H734" s="2" t="e">
        <f ca="1" xml:space="preserve"> IF(OR(Calculations!C734 = "",Calculations!C734 = WorkTypeString),  Calculations!K734, NA())</f>
        <v>#N/A</v>
      </c>
      <c r="I734" s="2" t="e">
        <f xml:space="preserve"> IF(Calculations!C734 = DefectTypeString,  Calculations!K734, NA())</f>
        <v>#N/A</v>
      </c>
    </row>
    <row r="735" spans="1:9" x14ac:dyDescent="0.25">
      <c r="A735" s="8" t="str">
        <f>Calculations!A735</f>
        <v/>
      </c>
      <c r="B735" s="2" t="str">
        <f t="shared" si="16"/>
        <v/>
      </c>
      <c r="C735" s="10" t="str">
        <f>IFERROR(Calculations!J735,"")</f>
        <v/>
      </c>
      <c r="D735" s="10" t="str">
        <f xml:space="preserve"> IF(OR(Calculations!C735 = "",Calculations!C735 = WorkTypeString),  IFERROR(Calculations!J735,""), NA())</f>
        <v/>
      </c>
      <c r="E735" s="10">
        <f t="array" ref="E735">PERCENTILE(IF(ISERROR(D735:D5734)=FALSE,D735:D5734),CycleTimePercentile)</f>
        <v>0</v>
      </c>
      <c r="F735" s="2" t="e">
        <f xml:space="preserve"> IF(Calculations!C735 = DefectTypeString,  IFERROR(Calculations!J735,""), NA())</f>
        <v>#N/A</v>
      </c>
      <c r="G735" s="10">
        <f t="array" ref="G735">PERCENTILE(IF(ISERROR(F735:F5734)=FALSE,F735:F5734),CycleTimePercentile)</f>
        <v>0</v>
      </c>
      <c r="H735" s="2" t="e">
        <f ca="1" xml:space="preserve"> IF(OR(Calculations!C735 = "",Calculations!C735 = WorkTypeString),  Calculations!K735, NA())</f>
        <v>#N/A</v>
      </c>
      <c r="I735" s="2" t="e">
        <f xml:space="preserve"> IF(Calculations!C735 = DefectTypeString,  Calculations!K735, NA())</f>
        <v>#N/A</v>
      </c>
    </row>
    <row r="736" spans="1:9" x14ac:dyDescent="0.25">
      <c r="A736" s="8" t="str">
        <f>Calculations!A736</f>
        <v/>
      </c>
      <c r="B736" s="2" t="str">
        <f t="shared" si="16"/>
        <v/>
      </c>
      <c r="C736" s="10" t="str">
        <f>IFERROR(Calculations!J736,"")</f>
        <v/>
      </c>
      <c r="D736" s="10" t="str">
        <f xml:space="preserve"> IF(OR(Calculations!C736 = "",Calculations!C736 = WorkTypeString),  IFERROR(Calculations!J736,""), NA())</f>
        <v/>
      </c>
      <c r="E736" s="10">
        <f t="array" ref="E736">PERCENTILE(IF(ISERROR(D736:D5735)=FALSE,D736:D5735),CycleTimePercentile)</f>
        <v>0</v>
      </c>
      <c r="F736" s="2" t="e">
        <f xml:space="preserve"> IF(Calculations!C736 = DefectTypeString,  IFERROR(Calculations!J736,""), NA())</f>
        <v>#N/A</v>
      </c>
      <c r="G736" s="10">
        <f t="array" ref="G736">PERCENTILE(IF(ISERROR(F736:F5735)=FALSE,F736:F5735),CycleTimePercentile)</f>
        <v>0</v>
      </c>
      <c r="H736" s="2" t="e">
        <f ca="1" xml:space="preserve"> IF(OR(Calculations!C736 = "",Calculations!C736 = WorkTypeString),  Calculations!K736, NA())</f>
        <v>#N/A</v>
      </c>
      <c r="I736" s="2" t="e">
        <f xml:space="preserve"> IF(Calculations!C736 = DefectTypeString,  Calculations!K736, NA())</f>
        <v>#N/A</v>
      </c>
    </row>
    <row r="737" spans="1:9" x14ac:dyDescent="0.25">
      <c r="A737" s="8" t="str">
        <f>Calculations!A737</f>
        <v/>
      </c>
      <c r="B737" s="2" t="str">
        <f t="shared" si="16"/>
        <v/>
      </c>
      <c r="C737" s="10" t="str">
        <f>IFERROR(Calculations!J737,"")</f>
        <v/>
      </c>
      <c r="D737" s="10" t="str">
        <f xml:space="preserve"> IF(OR(Calculations!C737 = "",Calculations!C737 = WorkTypeString),  IFERROR(Calculations!J737,""), NA())</f>
        <v/>
      </c>
      <c r="E737" s="10">
        <f t="array" ref="E737">PERCENTILE(IF(ISERROR(D737:D5736)=FALSE,D737:D5736),CycleTimePercentile)</f>
        <v>0</v>
      </c>
      <c r="F737" s="2" t="e">
        <f xml:space="preserve"> IF(Calculations!C737 = DefectTypeString,  IFERROR(Calculations!J737,""), NA())</f>
        <v>#N/A</v>
      </c>
      <c r="G737" s="10">
        <f t="array" ref="G737">PERCENTILE(IF(ISERROR(F737:F5736)=FALSE,F737:F5736),CycleTimePercentile)</f>
        <v>0</v>
      </c>
      <c r="H737" s="2" t="e">
        <f ca="1" xml:space="preserve"> IF(OR(Calculations!C737 = "",Calculations!C737 = WorkTypeString),  Calculations!K737, NA())</f>
        <v>#N/A</v>
      </c>
      <c r="I737" s="2" t="e">
        <f xml:space="preserve"> IF(Calculations!C737 = DefectTypeString,  Calculations!K737, NA())</f>
        <v>#N/A</v>
      </c>
    </row>
    <row r="738" spans="1:9" x14ac:dyDescent="0.25">
      <c r="A738" s="8" t="str">
        <f>Calculations!A738</f>
        <v/>
      </c>
      <c r="B738" s="2" t="str">
        <f t="shared" si="16"/>
        <v/>
      </c>
      <c r="C738" s="10" t="str">
        <f>IFERROR(Calculations!J738,"")</f>
        <v/>
      </c>
      <c r="D738" s="10" t="str">
        <f xml:space="preserve"> IF(OR(Calculations!C738 = "",Calculations!C738 = WorkTypeString),  IFERROR(Calculations!J738,""), NA())</f>
        <v/>
      </c>
      <c r="E738" s="10">
        <f t="array" ref="E738">PERCENTILE(IF(ISERROR(D738:D5737)=FALSE,D738:D5737),CycleTimePercentile)</f>
        <v>0</v>
      </c>
      <c r="F738" s="2" t="e">
        <f xml:space="preserve"> IF(Calculations!C738 = DefectTypeString,  IFERROR(Calculations!J738,""), NA())</f>
        <v>#N/A</v>
      </c>
      <c r="G738" s="10">
        <f t="array" ref="G738">PERCENTILE(IF(ISERROR(F738:F5737)=FALSE,F738:F5737),CycleTimePercentile)</f>
        <v>0</v>
      </c>
      <c r="H738" s="2" t="e">
        <f ca="1" xml:space="preserve"> IF(OR(Calculations!C738 = "",Calculations!C738 = WorkTypeString),  Calculations!K738, NA())</f>
        <v>#N/A</v>
      </c>
      <c r="I738" s="2" t="e">
        <f xml:space="preserve"> IF(Calculations!C738 = DefectTypeString,  Calculations!K738, NA())</f>
        <v>#N/A</v>
      </c>
    </row>
    <row r="739" spans="1:9" x14ac:dyDescent="0.25">
      <c r="A739" s="8" t="str">
        <f>Calculations!A739</f>
        <v/>
      </c>
      <c r="B739" s="2" t="str">
        <f t="shared" si="16"/>
        <v/>
      </c>
      <c r="C739" s="10" t="str">
        <f>IFERROR(Calculations!J739,"")</f>
        <v/>
      </c>
      <c r="D739" s="10" t="str">
        <f xml:space="preserve"> IF(OR(Calculations!C739 = "",Calculations!C739 = WorkTypeString),  IFERROR(Calculations!J739,""), NA())</f>
        <v/>
      </c>
      <c r="E739" s="10">
        <f t="array" ref="E739">PERCENTILE(IF(ISERROR(D739:D5738)=FALSE,D739:D5738),CycleTimePercentile)</f>
        <v>0</v>
      </c>
      <c r="F739" s="2" t="e">
        <f xml:space="preserve"> IF(Calculations!C739 = DefectTypeString,  IFERROR(Calculations!J739,""), NA())</f>
        <v>#N/A</v>
      </c>
      <c r="G739" s="10">
        <f t="array" ref="G739">PERCENTILE(IF(ISERROR(F739:F5738)=FALSE,F739:F5738),CycleTimePercentile)</f>
        <v>0</v>
      </c>
      <c r="H739" s="2" t="e">
        <f ca="1" xml:space="preserve"> IF(OR(Calculations!C739 = "",Calculations!C739 = WorkTypeString),  Calculations!K739, NA())</f>
        <v>#N/A</v>
      </c>
      <c r="I739" s="2" t="e">
        <f xml:space="preserve"> IF(Calculations!C739 = DefectTypeString,  Calculations!K739, NA())</f>
        <v>#N/A</v>
      </c>
    </row>
    <row r="740" spans="1:9" x14ac:dyDescent="0.25">
      <c r="A740" s="8" t="str">
        <f>Calculations!A740</f>
        <v/>
      </c>
      <c r="B740" s="2" t="str">
        <f t="shared" si="16"/>
        <v/>
      </c>
      <c r="C740" s="10" t="str">
        <f>IFERROR(Calculations!J740,"")</f>
        <v/>
      </c>
      <c r="D740" s="10" t="str">
        <f xml:space="preserve"> IF(OR(Calculations!C740 = "",Calculations!C740 = WorkTypeString),  IFERROR(Calculations!J740,""), NA())</f>
        <v/>
      </c>
      <c r="E740" s="10">
        <f t="array" ref="E740">PERCENTILE(IF(ISERROR(D740:D5739)=FALSE,D740:D5739),CycleTimePercentile)</f>
        <v>0</v>
      </c>
      <c r="F740" s="2" t="e">
        <f xml:space="preserve"> IF(Calculations!C740 = DefectTypeString,  IFERROR(Calculations!J740,""), NA())</f>
        <v>#N/A</v>
      </c>
      <c r="G740" s="10">
        <f t="array" ref="G740">PERCENTILE(IF(ISERROR(F740:F5739)=FALSE,F740:F5739),CycleTimePercentile)</f>
        <v>0</v>
      </c>
      <c r="H740" s="2" t="e">
        <f ca="1" xml:space="preserve"> IF(OR(Calculations!C740 = "",Calculations!C740 = WorkTypeString),  Calculations!K740, NA())</f>
        <v>#N/A</v>
      </c>
      <c r="I740" s="2" t="e">
        <f xml:space="preserve"> IF(Calculations!C740 = DefectTypeString,  Calculations!K740, NA())</f>
        <v>#N/A</v>
      </c>
    </row>
    <row r="741" spans="1:9" x14ac:dyDescent="0.25">
      <c r="A741" s="8" t="str">
        <f>Calculations!A741</f>
        <v/>
      </c>
      <c r="B741" s="2" t="str">
        <f t="shared" si="16"/>
        <v/>
      </c>
      <c r="C741" s="10" t="str">
        <f>IFERROR(Calculations!J741,"")</f>
        <v/>
      </c>
      <c r="D741" s="10" t="str">
        <f xml:space="preserve"> IF(OR(Calculations!C741 = "",Calculations!C741 = WorkTypeString),  IFERROR(Calculations!J741,""), NA())</f>
        <v/>
      </c>
      <c r="E741" s="10">
        <f t="array" ref="E741">PERCENTILE(IF(ISERROR(D741:D5740)=FALSE,D741:D5740),CycleTimePercentile)</f>
        <v>0</v>
      </c>
      <c r="F741" s="2" t="e">
        <f xml:space="preserve"> IF(Calculations!C741 = DefectTypeString,  IFERROR(Calculations!J741,""), NA())</f>
        <v>#N/A</v>
      </c>
      <c r="G741" s="10">
        <f t="array" ref="G741">PERCENTILE(IF(ISERROR(F741:F5740)=FALSE,F741:F5740),CycleTimePercentile)</f>
        <v>0</v>
      </c>
      <c r="H741" s="2" t="e">
        <f ca="1" xml:space="preserve"> IF(OR(Calculations!C741 = "",Calculations!C741 = WorkTypeString),  Calculations!K741, NA())</f>
        <v>#N/A</v>
      </c>
      <c r="I741" s="2" t="e">
        <f xml:space="preserve"> IF(Calculations!C741 = DefectTypeString,  Calculations!K741, NA())</f>
        <v>#N/A</v>
      </c>
    </row>
    <row r="742" spans="1:9" x14ac:dyDescent="0.25">
      <c r="A742" s="8" t="str">
        <f>Calculations!A742</f>
        <v/>
      </c>
      <c r="B742" s="2" t="str">
        <f t="shared" si="16"/>
        <v/>
      </c>
      <c r="C742" s="10" t="str">
        <f>IFERROR(Calculations!J742,"")</f>
        <v/>
      </c>
      <c r="D742" s="10" t="str">
        <f xml:space="preserve"> IF(OR(Calculations!C742 = "",Calculations!C742 = WorkTypeString),  IFERROR(Calculations!J742,""), NA())</f>
        <v/>
      </c>
      <c r="E742" s="10">
        <f t="array" ref="E742">PERCENTILE(IF(ISERROR(D742:D5741)=FALSE,D742:D5741),CycleTimePercentile)</f>
        <v>0</v>
      </c>
      <c r="F742" s="2" t="e">
        <f xml:space="preserve"> IF(Calculations!C742 = DefectTypeString,  IFERROR(Calculations!J742,""), NA())</f>
        <v>#N/A</v>
      </c>
      <c r="G742" s="10">
        <f t="array" ref="G742">PERCENTILE(IF(ISERROR(F742:F5741)=FALSE,F742:F5741),CycleTimePercentile)</f>
        <v>0</v>
      </c>
      <c r="H742" s="2" t="e">
        <f ca="1" xml:space="preserve"> IF(OR(Calculations!C742 = "",Calculations!C742 = WorkTypeString),  Calculations!K742, NA())</f>
        <v>#N/A</v>
      </c>
      <c r="I742" s="2" t="e">
        <f xml:space="preserve"> IF(Calculations!C742 = DefectTypeString,  Calculations!K742, NA())</f>
        <v>#N/A</v>
      </c>
    </row>
    <row r="743" spans="1:9" x14ac:dyDescent="0.25">
      <c r="A743" s="8" t="str">
        <f>Calculations!A743</f>
        <v/>
      </c>
      <c r="B743" s="2" t="str">
        <f t="shared" si="16"/>
        <v/>
      </c>
      <c r="C743" s="10" t="str">
        <f>IFERROR(Calculations!J743,"")</f>
        <v/>
      </c>
      <c r="D743" s="10" t="str">
        <f xml:space="preserve"> IF(OR(Calculations!C743 = "",Calculations!C743 = WorkTypeString),  IFERROR(Calculations!J743,""), NA())</f>
        <v/>
      </c>
      <c r="E743" s="10">
        <f t="array" ref="E743">PERCENTILE(IF(ISERROR(D743:D5742)=FALSE,D743:D5742),CycleTimePercentile)</f>
        <v>0</v>
      </c>
      <c r="F743" s="2" t="e">
        <f xml:space="preserve"> IF(Calculations!C743 = DefectTypeString,  IFERROR(Calculations!J743,""), NA())</f>
        <v>#N/A</v>
      </c>
      <c r="G743" s="10">
        <f t="array" ref="G743">PERCENTILE(IF(ISERROR(F743:F5742)=FALSE,F743:F5742),CycleTimePercentile)</f>
        <v>0</v>
      </c>
      <c r="H743" s="2" t="e">
        <f ca="1" xml:space="preserve"> IF(OR(Calculations!C743 = "",Calculations!C743 = WorkTypeString),  Calculations!K743, NA())</f>
        <v>#N/A</v>
      </c>
      <c r="I743" s="2" t="e">
        <f xml:space="preserve"> IF(Calculations!C743 = DefectTypeString,  Calculations!K743, NA())</f>
        <v>#N/A</v>
      </c>
    </row>
    <row r="744" spans="1:9" x14ac:dyDescent="0.25">
      <c r="A744" s="8" t="str">
        <f>Calculations!A744</f>
        <v/>
      </c>
      <c r="B744" s="2" t="str">
        <f t="shared" si="16"/>
        <v/>
      </c>
      <c r="C744" s="10" t="str">
        <f>IFERROR(Calculations!J744,"")</f>
        <v/>
      </c>
      <c r="D744" s="10" t="str">
        <f xml:space="preserve"> IF(OR(Calculations!C744 = "",Calculations!C744 = WorkTypeString),  IFERROR(Calculations!J744,""), NA())</f>
        <v/>
      </c>
      <c r="E744" s="10">
        <f t="array" ref="E744">PERCENTILE(IF(ISERROR(D744:D5743)=FALSE,D744:D5743),CycleTimePercentile)</f>
        <v>0</v>
      </c>
      <c r="F744" s="2" t="e">
        <f xml:space="preserve"> IF(Calculations!C744 = DefectTypeString,  IFERROR(Calculations!J744,""), NA())</f>
        <v>#N/A</v>
      </c>
      <c r="G744" s="10">
        <f t="array" ref="G744">PERCENTILE(IF(ISERROR(F744:F5743)=FALSE,F744:F5743),CycleTimePercentile)</f>
        <v>0</v>
      </c>
      <c r="H744" s="2" t="e">
        <f ca="1" xml:space="preserve"> IF(OR(Calculations!C744 = "",Calculations!C744 = WorkTypeString),  Calculations!K744, NA())</f>
        <v>#N/A</v>
      </c>
      <c r="I744" s="2" t="e">
        <f xml:space="preserve"> IF(Calculations!C744 = DefectTypeString,  Calculations!K744, NA())</f>
        <v>#N/A</v>
      </c>
    </row>
    <row r="745" spans="1:9" x14ac:dyDescent="0.25">
      <c r="A745" s="8" t="str">
        <f>Calculations!A745</f>
        <v/>
      </c>
      <c r="B745" s="2" t="str">
        <f t="shared" si="16"/>
        <v/>
      </c>
      <c r="C745" s="10" t="str">
        <f>IFERROR(Calculations!J745,"")</f>
        <v/>
      </c>
      <c r="D745" s="10" t="str">
        <f xml:space="preserve"> IF(OR(Calculations!C745 = "",Calculations!C745 = WorkTypeString),  IFERROR(Calculations!J745,""), NA())</f>
        <v/>
      </c>
      <c r="E745" s="10">
        <f t="array" ref="E745">PERCENTILE(IF(ISERROR(D745:D5744)=FALSE,D745:D5744),CycleTimePercentile)</f>
        <v>0</v>
      </c>
      <c r="F745" s="2" t="e">
        <f xml:space="preserve"> IF(Calculations!C745 = DefectTypeString,  IFERROR(Calculations!J745,""), NA())</f>
        <v>#N/A</v>
      </c>
      <c r="G745" s="10">
        <f t="array" ref="G745">PERCENTILE(IF(ISERROR(F745:F5744)=FALSE,F745:F5744),CycleTimePercentile)</f>
        <v>0</v>
      </c>
      <c r="H745" s="2" t="e">
        <f ca="1" xml:space="preserve"> IF(OR(Calculations!C745 = "",Calculations!C745 = WorkTypeString),  Calculations!K745, NA())</f>
        <v>#N/A</v>
      </c>
      <c r="I745" s="2" t="e">
        <f xml:space="preserve"> IF(Calculations!C745 = DefectTypeString,  Calculations!K745, NA())</f>
        <v>#N/A</v>
      </c>
    </row>
    <row r="746" spans="1:9" x14ac:dyDescent="0.25">
      <c r="A746" s="8" t="str">
        <f>Calculations!A746</f>
        <v/>
      </c>
      <c r="B746" s="2" t="str">
        <f t="shared" si="16"/>
        <v/>
      </c>
      <c r="C746" s="10" t="str">
        <f>IFERROR(Calculations!J746,"")</f>
        <v/>
      </c>
      <c r="D746" s="10" t="str">
        <f xml:space="preserve"> IF(OR(Calculations!C746 = "",Calculations!C746 = WorkTypeString),  IFERROR(Calculations!J746,""), NA())</f>
        <v/>
      </c>
      <c r="E746" s="10">
        <f t="array" ref="E746">PERCENTILE(IF(ISERROR(D746:D5745)=FALSE,D746:D5745),CycleTimePercentile)</f>
        <v>0</v>
      </c>
      <c r="F746" s="2" t="e">
        <f xml:space="preserve"> IF(Calculations!C746 = DefectTypeString,  IFERROR(Calculations!J746,""), NA())</f>
        <v>#N/A</v>
      </c>
      <c r="G746" s="10">
        <f t="array" ref="G746">PERCENTILE(IF(ISERROR(F746:F5745)=FALSE,F746:F5745),CycleTimePercentile)</f>
        <v>0</v>
      </c>
      <c r="H746" s="2" t="e">
        <f ca="1" xml:space="preserve"> IF(OR(Calculations!C746 = "",Calculations!C746 = WorkTypeString),  Calculations!K746, NA())</f>
        <v>#N/A</v>
      </c>
      <c r="I746" s="2" t="e">
        <f xml:space="preserve"> IF(Calculations!C746 = DefectTypeString,  Calculations!K746, NA())</f>
        <v>#N/A</v>
      </c>
    </row>
    <row r="747" spans="1:9" x14ac:dyDescent="0.25">
      <c r="A747" s="8" t="str">
        <f>Calculations!A747</f>
        <v/>
      </c>
      <c r="B747" s="2" t="str">
        <f t="shared" si="16"/>
        <v/>
      </c>
      <c r="C747" s="10" t="str">
        <f>IFERROR(Calculations!J747,"")</f>
        <v/>
      </c>
      <c r="D747" s="10" t="str">
        <f xml:space="preserve"> IF(OR(Calculations!C747 = "",Calculations!C747 = WorkTypeString),  IFERROR(Calculations!J747,""), NA())</f>
        <v/>
      </c>
      <c r="E747" s="10">
        <f t="array" ref="E747">PERCENTILE(IF(ISERROR(D747:D5746)=FALSE,D747:D5746),CycleTimePercentile)</f>
        <v>0</v>
      </c>
      <c r="F747" s="2" t="e">
        <f xml:space="preserve"> IF(Calculations!C747 = DefectTypeString,  IFERROR(Calculations!J747,""), NA())</f>
        <v>#N/A</v>
      </c>
      <c r="G747" s="10">
        <f t="array" ref="G747">PERCENTILE(IF(ISERROR(F747:F5746)=FALSE,F747:F5746),CycleTimePercentile)</f>
        <v>0</v>
      </c>
      <c r="H747" s="2" t="e">
        <f ca="1" xml:space="preserve"> IF(OR(Calculations!C747 = "",Calculations!C747 = WorkTypeString),  Calculations!K747, NA())</f>
        <v>#N/A</v>
      </c>
      <c r="I747" s="2" t="e">
        <f xml:space="preserve"> IF(Calculations!C747 = DefectTypeString,  Calculations!K747, NA())</f>
        <v>#N/A</v>
      </c>
    </row>
    <row r="748" spans="1:9" x14ac:dyDescent="0.25">
      <c r="A748" s="8" t="str">
        <f>Calculations!A748</f>
        <v/>
      </c>
      <c r="B748" s="2" t="str">
        <f t="shared" si="16"/>
        <v/>
      </c>
      <c r="C748" s="10" t="str">
        <f>IFERROR(Calculations!J748,"")</f>
        <v/>
      </c>
      <c r="D748" s="10" t="str">
        <f xml:space="preserve"> IF(OR(Calculations!C748 = "",Calculations!C748 = WorkTypeString),  IFERROR(Calculations!J748,""), NA())</f>
        <v/>
      </c>
      <c r="E748" s="10">
        <f t="array" ref="E748">PERCENTILE(IF(ISERROR(D748:D5747)=FALSE,D748:D5747),CycleTimePercentile)</f>
        <v>0</v>
      </c>
      <c r="F748" s="2" t="e">
        <f xml:space="preserve"> IF(Calculations!C748 = DefectTypeString,  IFERROR(Calculations!J748,""), NA())</f>
        <v>#N/A</v>
      </c>
      <c r="G748" s="10">
        <f t="array" ref="G748">PERCENTILE(IF(ISERROR(F748:F5747)=FALSE,F748:F5747),CycleTimePercentile)</f>
        <v>0</v>
      </c>
      <c r="H748" s="2" t="e">
        <f ca="1" xml:space="preserve"> IF(OR(Calculations!C748 = "",Calculations!C748 = WorkTypeString),  Calculations!K748, NA())</f>
        <v>#N/A</v>
      </c>
      <c r="I748" s="2" t="e">
        <f xml:space="preserve"> IF(Calculations!C748 = DefectTypeString,  Calculations!K748, NA())</f>
        <v>#N/A</v>
      </c>
    </row>
    <row r="749" spans="1:9" x14ac:dyDescent="0.25">
      <c r="A749" s="8" t="str">
        <f>Calculations!A749</f>
        <v/>
      </c>
      <c r="B749" s="2" t="str">
        <f t="shared" si="16"/>
        <v/>
      </c>
      <c r="C749" s="10" t="str">
        <f>IFERROR(Calculations!J749,"")</f>
        <v/>
      </c>
      <c r="D749" s="10" t="str">
        <f xml:space="preserve"> IF(OR(Calculations!C749 = "",Calculations!C749 = WorkTypeString),  IFERROR(Calculations!J749,""), NA())</f>
        <v/>
      </c>
      <c r="E749" s="10">
        <f t="array" ref="E749">PERCENTILE(IF(ISERROR(D749:D5748)=FALSE,D749:D5748),CycleTimePercentile)</f>
        <v>0</v>
      </c>
      <c r="F749" s="2" t="e">
        <f xml:space="preserve"> IF(Calculations!C749 = DefectTypeString,  IFERROR(Calculations!J749,""), NA())</f>
        <v>#N/A</v>
      </c>
      <c r="G749" s="10">
        <f t="array" ref="G749">PERCENTILE(IF(ISERROR(F749:F5748)=FALSE,F749:F5748),CycleTimePercentile)</f>
        <v>0</v>
      </c>
      <c r="H749" s="2" t="e">
        <f ca="1" xml:space="preserve"> IF(OR(Calculations!C749 = "",Calculations!C749 = WorkTypeString),  Calculations!K749, NA())</f>
        <v>#N/A</v>
      </c>
      <c r="I749" s="2" t="e">
        <f xml:space="preserve"> IF(Calculations!C749 = DefectTypeString,  Calculations!K749, NA())</f>
        <v>#N/A</v>
      </c>
    </row>
    <row r="750" spans="1:9" x14ac:dyDescent="0.25">
      <c r="A750" s="8" t="str">
        <f>Calculations!A750</f>
        <v/>
      </c>
      <c r="B750" s="2" t="str">
        <f t="shared" si="16"/>
        <v/>
      </c>
      <c r="C750" s="10" t="str">
        <f>IFERROR(Calculations!J750,"")</f>
        <v/>
      </c>
      <c r="D750" s="10" t="str">
        <f xml:space="preserve"> IF(OR(Calculations!C750 = "",Calculations!C750 = WorkTypeString),  IFERROR(Calculations!J750,""), NA())</f>
        <v/>
      </c>
      <c r="E750" s="10">
        <f t="array" ref="E750">PERCENTILE(IF(ISERROR(D750:D5749)=FALSE,D750:D5749),CycleTimePercentile)</f>
        <v>0</v>
      </c>
      <c r="F750" s="2" t="e">
        <f xml:space="preserve"> IF(Calculations!C750 = DefectTypeString,  IFERROR(Calculations!J750,""), NA())</f>
        <v>#N/A</v>
      </c>
      <c r="G750" s="10">
        <f t="array" ref="G750">PERCENTILE(IF(ISERROR(F750:F5749)=FALSE,F750:F5749),CycleTimePercentile)</f>
        <v>0</v>
      </c>
      <c r="H750" s="2" t="e">
        <f ca="1" xml:space="preserve"> IF(OR(Calculations!C750 = "",Calculations!C750 = WorkTypeString),  Calculations!K750, NA())</f>
        <v>#N/A</v>
      </c>
      <c r="I750" s="2" t="e">
        <f xml:space="preserve"> IF(Calculations!C750 = DefectTypeString,  Calculations!K750, NA())</f>
        <v>#N/A</v>
      </c>
    </row>
    <row r="751" spans="1:9" x14ac:dyDescent="0.25">
      <c r="A751" s="8" t="str">
        <f>Calculations!A751</f>
        <v/>
      </c>
      <c r="B751" s="2" t="str">
        <f t="shared" si="16"/>
        <v/>
      </c>
      <c r="C751" s="10" t="str">
        <f>IFERROR(Calculations!J751,"")</f>
        <v/>
      </c>
      <c r="D751" s="10" t="str">
        <f xml:space="preserve"> IF(OR(Calculations!C751 = "",Calculations!C751 = WorkTypeString),  IFERROR(Calculations!J751,""), NA())</f>
        <v/>
      </c>
      <c r="E751" s="10">
        <f t="array" ref="E751">PERCENTILE(IF(ISERROR(D751:D5750)=FALSE,D751:D5750),CycleTimePercentile)</f>
        <v>0</v>
      </c>
      <c r="F751" s="2" t="e">
        <f xml:space="preserve"> IF(Calculations!C751 = DefectTypeString,  IFERROR(Calculations!J751,""), NA())</f>
        <v>#N/A</v>
      </c>
      <c r="G751" s="10">
        <f t="array" ref="G751">PERCENTILE(IF(ISERROR(F751:F5750)=FALSE,F751:F5750),CycleTimePercentile)</f>
        <v>0</v>
      </c>
      <c r="H751" s="2" t="e">
        <f ca="1" xml:space="preserve"> IF(OR(Calculations!C751 = "",Calculations!C751 = WorkTypeString),  Calculations!K751, NA())</f>
        <v>#N/A</v>
      </c>
      <c r="I751" s="2" t="e">
        <f xml:space="preserve"> IF(Calculations!C751 = DefectTypeString,  Calculations!K751, NA())</f>
        <v>#N/A</v>
      </c>
    </row>
    <row r="752" spans="1:9" x14ac:dyDescent="0.25">
      <c r="A752" s="8" t="str">
        <f>Calculations!A752</f>
        <v/>
      </c>
      <c r="B752" s="2" t="str">
        <f t="shared" si="16"/>
        <v/>
      </c>
      <c r="C752" s="10" t="str">
        <f>IFERROR(Calculations!J752,"")</f>
        <v/>
      </c>
      <c r="D752" s="10" t="str">
        <f xml:space="preserve"> IF(OR(Calculations!C752 = "",Calculations!C752 = WorkTypeString),  IFERROR(Calculations!J752,""), NA())</f>
        <v/>
      </c>
      <c r="E752" s="10">
        <f t="array" ref="E752">PERCENTILE(IF(ISERROR(D752:D5751)=FALSE,D752:D5751),CycleTimePercentile)</f>
        <v>0</v>
      </c>
      <c r="F752" s="2" t="e">
        <f xml:space="preserve"> IF(Calculations!C752 = DefectTypeString,  IFERROR(Calculations!J752,""), NA())</f>
        <v>#N/A</v>
      </c>
      <c r="G752" s="10">
        <f t="array" ref="G752">PERCENTILE(IF(ISERROR(F752:F5751)=FALSE,F752:F5751),CycleTimePercentile)</f>
        <v>0</v>
      </c>
      <c r="H752" s="2" t="e">
        <f ca="1" xml:space="preserve"> IF(OR(Calculations!C752 = "",Calculations!C752 = WorkTypeString),  Calculations!K752, NA())</f>
        <v>#N/A</v>
      </c>
      <c r="I752" s="2" t="e">
        <f xml:space="preserve"> IF(Calculations!C752 = DefectTypeString,  Calculations!K752, NA())</f>
        <v>#N/A</v>
      </c>
    </row>
    <row r="753" spans="1:9" x14ac:dyDescent="0.25">
      <c r="A753" s="8" t="str">
        <f>Calculations!A753</f>
        <v/>
      </c>
      <c r="B753" s="2" t="str">
        <f t="shared" si="16"/>
        <v/>
      </c>
      <c r="C753" s="10" t="str">
        <f>IFERROR(Calculations!J753,"")</f>
        <v/>
      </c>
      <c r="D753" s="10" t="str">
        <f xml:space="preserve"> IF(OR(Calculations!C753 = "",Calculations!C753 = WorkTypeString),  IFERROR(Calculations!J753,""), NA())</f>
        <v/>
      </c>
      <c r="E753" s="10">
        <f t="array" ref="E753">PERCENTILE(IF(ISERROR(D753:D5752)=FALSE,D753:D5752),CycleTimePercentile)</f>
        <v>0</v>
      </c>
      <c r="F753" s="2" t="e">
        <f xml:space="preserve"> IF(Calculations!C753 = DefectTypeString,  IFERROR(Calculations!J753,""), NA())</f>
        <v>#N/A</v>
      </c>
      <c r="G753" s="10">
        <f t="array" ref="G753">PERCENTILE(IF(ISERROR(F753:F5752)=FALSE,F753:F5752),CycleTimePercentile)</f>
        <v>0</v>
      </c>
      <c r="H753" s="2" t="e">
        <f ca="1" xml:space="preserve"> IF(OR(Calculations!C753 = "",Calculations!C753 = WorkTypeString),  Calculations!K753, NA())</f>
        <v>#N/A</v>
      </c>
      <c r="I753" s="2" t="e">
        <f xml:space="preserve"> IF(Calculations!C753 = DefectTypeString,  Calculations!K753, NA())</f>
        <v>#N/A</v>
      </c>
    </row>
    <row r="754" spans="1:9" x14ac:dyDescent="0.25">
      <c r="A754" s="8" t="str">
        <f>Calculations!A754</f>
        <v/>
      </c>
      <c r="B754" s="2" t="str">
        <f t="shared" si="16"/>
        <v/>
      </c>
      <c r="C754" s="10" t="str">
        <f>IFERROR(Calculations!J754,"")</f>
        <v/>
      </c>
      <c r="D754" s="10" t="str">
        <f xml:space="preserve"> IF(OR(Calculations!C754 = "",Calculations!C754 = WorkTypeString),  IFERROR(Calculations!J754,""), NA())</f>
        <v/>
      </c>
      <c r="E754" s="10">
        <f t="array" ref="E754">PERCENTILE(IF(ISERROR(D754:D5753)=FALSE,D754:D5753),CycleTimePercentile)</f>
        <v>0</v>
      </c>
      <c r="F754" s="2" t="e">
        <f xml:space="preserve"> IF(Calculations!C754 = DefectTypeString,  IFERROR(Calculations!J754,""), NA())</f>
        <v>#N/A</v>
      </c>
      <c r="G754" s="10">
        <f t="array" ref="G754">PERCENTILE(IF(ISERROR(F754:F5753)=FALSE,F754:F5753),CycleTimePercentile)</f>
        <v>0</v>
      </c>
      <c r="H754" s="2" t="e">
        <f ca="1" xml:space="preserve"> IF(OR(Calculations!C754 = "",Calculations!C754 = WorkTypeString),  Calculations!K754, NA())</f>
        <v>#N/A</v>
      </c>
      <c r="I754" s="2" t="e">
        <f xml:space="preserve"> IF(Calculations!C754 = DefectTypeString,  Calculations!K754, NA())</f>
        <v>#N/A</v>
      </c>
    </row>
    <row r="755" spans="1:9" x14ac:dyDescent="0.25">
      <c r="A755" s="8" t="str">
        <f>Calculations!A755</f>
        <v/>
      </c>
      <c r="B755" s="2" t="str">
        <f t="shared" si="16"/>
        <v/>
      </c>
      <c r="C755" s="10" t="str">
        <f>IFERROR(Calculations!J755,"")</f>
        <v/>
      </c>
      <c r="D755" s="10" t="str">
        <f xml:space="preserve"> IF(OR(Calculations!C755 = "",Calculations!C755 = WorkTypeString),  IFERROR(Calculations!J755,""), NA())</f>
        <v/>
      </c>
      <c r="E755" s="10">
        <f t="array" ref="E755">PERCENTILE(IF(ISERROR(D755:D5754)=FALSE,D755:D5754),CycleTimePercentile)</f>
        <v>0</v>
      </c>
      <c r="F755" s="2" t="e">
        <f xml:space="preserve"> IF(Calculations!C755 = DefectTypeString,  IFERROR(Calculations!J755,""), NA())</f>
        <v>#N/A</v>
      </c>
      <c r="G755" s="10">
        <f t="array" ref="G755">PERCENTILE(IF(ISERROR(F755:F5754)=FALSE,F755:F5754),CycleTimePercentile)</f>
        <v>0</v>
      </c>
      <c r="H755" s="2" t="e">
        <f ca="1" xml:space="preserve"> IF(OR(Calculations!C755 = "",Calculations!C755 = WorkTypeString),  Calculations!K755, NA())</f>
        <v>#N/A</v>
      </c>
      <c r="I755" s="2" t="e">
        <f xml:space="preserve"> IF(Calculations!C755 = DefectTypeString,  Calculations!K755, NA())</f>
        <v>#N/A</v>
      </c>
    </row>
    <row r="756" spans="1:9" x14ac:dyDescent="0.25">
      <c r="A756" s="8" t="str">
        <f>Calculations!A756</f>
        <v/>
      </c>
      <c r="B756" s="2" t="str">
        <f t="shared" si="16"/>
        <v/>
      </c>
      <c r="C756" s="10" t="str">
        <f>IFERROR(Calculations!J756,"")</f>
        <v/>
      </c>
      <c r="D756" s="10" t="str">
        <f xml:space="preserve"> IF(OR(Calculations!C756 = "",Calculations!C756 = WorkTypeString),  IFERROR(Calculations!J756,""), NA())</f>
        <v/>
      </c>
      <c r="E756" s="10">
        <f t="array" ref="E756">PERCENTILE(IF(ISERROR(D756:D5755)=FALSE,D756:D5755),CycleTimePercentile)</f>
        <v>0</v>
      </c>
      <c r="F756" s="2" t="e">
        <f xml:space="preserve"> IF(Calculations!C756 = DefectTypeString,  IFERROR(Calculations!J756,""), NA())</f>
        <v>#N/A</v>
      </c>
      <c r="G756" s="10">
        <f t="array" ref="G756">PERCENTILE(IF(ISERROR(F756:F5755)=FALSE,F756:F5755),CycleTimePercentile)</f>
        <v>0</v>
      </c>
      <c r="H756" s="2" t="e">
        <f ca="1" xml:space="preserve"> IF(OR(Calculations!C756 = "",Calculations!C756 = WorkTypeString),  Calculations!K756, NA())</f>
        <v>#N/A</v>
      </c>
      <c r="I756" s="2" t="e">
        <f xml:space="preserve"> IF(Calculations!C756 = DefectTypeString,  Calculations!K756, NA())</f>
        <v>#N/A</v>
      </c>
    </row>
    <row r="757" spans="1:9" x14ac:dyDescent="0.25">
      <c r="A757" s="8" t="str">
        <f>Calculations!A757</f>
        <v/>
      </c>
      <c r="B757" s="2" t="str">
        <f t="shared" si="16"/>
        <v/>
      </c>
      <c r="C757" s="10" t="str">
        <f>IFERROR(Calculations!J757,"")</f>
        <v/>
      </c>
      <c r="D757" s="10" t="str">
        <f xml:space="preserve"> IF(OR(Calculations!C757 = "",Calculations!C757 = WorkTypeString),  IFERROR(Calculations!J757,""), NA())</f>
        <v/>
      </c>
      <c r="E757" s="10">
        <f t="array" ref="E757">PERCENTILE(IF(ISERROR(D757:D5756)=FALSE,D757:D5756),CycleTimePercentile)</f>
        <v>0</v>
      </c>
      <c r="F757" s="2" t="e">
        <f xml:space="preserve"> IF(Calculations!C757 = DefectTypeString,  IFERROR(Calculations!J757,""), NA())</f>
        <v>#N/A</v>
      </c>
      <c r="G757" s="10">
        <f t="array" ref="G757">PERCENTILE(IF(ISERROR(F757:F5756)=FALSE,F757:F5756),CycleTimePercentile)</f>
        <v>0</v>
      </c>
      <c r="H757" s="2" t="e">
        <f ca="1" xml:space="preserve"> IF(OR(Calculations!C757 = "",Calculations!C757 = WorkTypeString),  Calculations!K757, NA())</f>
        <v>#N/A</v>
      </c>
      <c r="I757" s="2" t="e">
        <f xml:space="preserve"> IF(Calculations!C757 = DefectTypeString,  Calculations!K757, NA())</f>
        <v>#N/A</v>
      </c>
    </row>
    <row r="758" spans="1:9" x14ac:dyDescent="0.25">
      <c r="A758" s="8" t="str">
        <f>Calculations!A758</f>
        <v/>
      </c>
      <c r="B758" s="2" t="str">
        <f t="shared" si="16"/>
        <v/>
      </c>
      <c r="C758" s="10" t="str">
        <f>IFERROR(Calculations!J758,"")</f>
        <v/>
      </c>
      <c r="D758" s="10" t="str">
        <f xml:space="preserve"> IF(OR(Calculations!C758 = "",Calculations!C758 = WorkTypeString),  IFERROR(Calculations!J758,""), NA())</f>
        <v/>
      </c>
      <c r="E758" s="10">
        <f t="array" ref="E758">PERCENTILE(IF(ISERROR(D758:D5757)=FALSE,D758:D5757),CycleTimePercentile)</f>
        <v>0</v>
      </c>
      <c r="F758" s="2" t="e">
        <f xml:space="preserve"> IF(Calculations!C758 = DefectTypeString,  IFERROR(Calculations!J758,""), NA())</f>
        <v>#N/A</v>
      </c>
      <c r="G758" s="10">
        <f t="array" ref="G758">PERCENTILE(IF(ISERROR(F758:F5757)=FALSE,F758:F5757),CycleTimePercentile)</f>
        <v>0</v>
      </c>
      <c r="H758" s="2" t="e">
        <f ca="1" xml:space="preserve"> IF(OR(Calculations!C758 = "",Calculations!C758 = WorkTypeString),  Calculations!K758, NA())</f>
        <v>#N/A</v>
      </c>
      <c r="I758" s="2" t="e">
        <f xml:space="preserve"> IF(Calculations!C758 = DefectTypeString,  Calculations!K758, NA())</f>
        <v>#N/A</v>
      </c>
    </row>
    <row r="759" spans="1:9" x14ac:dyDescent="0.25">
      <c r="A759" s="8" t="str">
        <f>Calculations!A759</f>
        <v/>
      </c>
      <c r="B759" s="2" t="str">
        <f t="shared" si="16"/>
        <v/>
      </c>
      <c r="C759" s="10" t="str">
        <f>IFERROR(Calculations!J759,"")</f>
        <v/>
      </c>
      <c r="D759" s="10" t="str">
        <f xml:space="preserve"> IF(OR(Calculations!C759 = "",Calculations!C759 = WorkTypeString),  IFERROR(Calculations!J759,""), NA())</f>
        <v/>
      </c>
      <c r="E759" s="10">
        <f t="array" ref="E759">PERCENTILE(IF(ISERROR(D759:D5758)=FALSE,D759:D5758),CycleTimePercentile)</f>
        <v>0</v>
      </c>
      <c r="F759" s="2" t="e">
        <f xml:space="preserve"> IF(Calculations!C759 = DefectTypeString,  IFERROR(Calculations!J759,""), NA())</f>
        <v>#N/A</v>
      </c>
      <c r="G759" s="10">
        <f t="array" ref="G759">PERCENTILE(IF(ISERROR(F759:F5758)=FALSE,F759:F5758),CycleTimePercentile)</f>
        <v>0</v>
      </c>
      <c r="H759" s="2" t="e">
        <f ca="1" xml:space="preserve"> IF(OR(Calculations!C759 = "",Calculations!C759 = WorkTypeString),  Calculations!K759, NA())</f>
        <v>#N/A</v>
      </c>
      <c r="I759" s="2" t="e">
        <f xml:space="preserve"> IF(Calculations!C759 = DefectTypeString,  Calculations!K759, NA())</f>
        <v>#N/A</v>
      </c>
    </row>
    <row r="760" spans="1:9" x14ac:dyDescent="0.25">
      <c r="A760" s="8" t="str">
        <f>Calculations!A760</f>
        <v/>
      </c>
      <c r="B760" s="2" t="str">
        <f t="shared" si="16"/>
        <v/>
      </c>
      <c r="C760" s="10" t="str">
        <f>IFERROR(Calculations!J760,"")</f>
        <v/>
      </c>
      <c r="D760" s="10" t="str">
        <f xml:space="preserve"> IF(OR(Calculations!C760 = "",Calculations!C760 = WorkTypeString),  IFERROR(Calculations!J760,""), NA())</f>
        <v/>
      </c>
      <c r="E760" s="10">
        <f t="array" ref="E760">PERCENTILE(IF(ISERROR(D760:D5759)=FALSE,D760:D5759),CycleTimePercentile)</f>
        <v>0</v>
      </c>
      <c r="F760" s="2" t="e">
        <f xml:space="preserve"> IF(Calculations!C760 = DefectTypeString,  IFERROR(Calculations!J760,""), NA())</f>
        <v>#N/A</v>
      </c>
      <c r="G760" s="10">
        <f t="array" ref="G760">PERCENTILE(IF(ISERROR(F760:F5759)=FALSE,F760:F5759),CycleTimePercentile)</f>
        <v>0</v>
      </c>
      <c r="H760" s="2" t="e">
        <f ca="1" xml:space="preserve"> IF(OR(Calculations!C760 = "",Calculations!C760 = WorkTypeString),  Calculations!K760, NA())</f>
        <v>#N/A</v>
      </c>
      <c r="I760" s="2" t="e">
        <f xml:space="preserve"> IF(Calculations!C760 = DefectTypeString,  Calculations!K760, NA())</f>
        <v>#N/A</v>
      </c>
    </row>
    <row r="761" spans="1:9" x14ac:dyDescent="0.25">
      <c r="A761" s="8" t="str">
        <f>Calculations!A761</f>
        <v/>
      </c>
      <c r="B761" s="2" t="str">
        <f t="shared" si="16"/>
        <v/>
      </c>
      <c r="C761" s="10" t="str">
        <f>IFERROR(Calculations!J761,"")</f>
        <v/>
      </c>
      <c r="D761" s="10" t="str">
        <f xml:space="preserve"> IF(OR(Calculations!C761 = "",Calculations!C761 = WorkTypeString),  IFERROR(Calculations!J761,""), NA())</f>
        <v/>
      </c>
      <c r="E761" s="10">
        <f t="array" ref="E761">PERCENTILE(IF(ISERROR(D761:D5760)=FALSE,D761:D5760),CycleTimePercentile)</f>
        <v>0</v>
      </c>
      <c r="F761" s="2" t="e">
        <f xml:space="preserve"> IF(Calculations!C761 = DefectTypeString,  IFERROR(Calculations!J761,""), NA())</f>
        <v>#N/A</v>
      </c>
      <c r="G761" s="10">
        <f t="array" ref="G761">PERCENTILE(IF(ISERROR(F761:F5760)=FALSE,F761:F5760),CycleTimePercentile)</f>
        <v>0</v>
      </c>
      <c r="H761" s="2" t="e">
        <f ca="1" xml:space="preserve"> IF(OR(Calculations!C761 = "",Calculations!C761 = WorkTypeString),  Calculations!K761, NA())</f>
        <v>#N/A</v>
      </c>
      <c r="I761" s="2" t="e">
        <f xml:space="preserve"> IF(Calculations!C761 = DefectTypeString,  Calculations!K761, NA())</f>
        <v>#N/A</v>
      </c>
    </row>
    <row r="762" spans="1:9" x14ac:dyDescent="0.25">
      <c r="A762" s="8" t="str">
        <f>Calculations!A762</f>
        <v/>
      </c>
      <c r="B762" s="2" t="str">
        <f t="shared" si="16"/>
        <v/>
      </c>
      <c r="C762" s="10" t="str">
        <f>IFERROR(Calculations!J762,"")</f>
        <v/>
      </c>
      <c r="D762" s="10" t="str">
        <f xml:space="preserve"> IF(OR(Calculations!C762 = "",Calculations!C762 = WorkTypeString),  IFERROR(Calculations!J762,""), NA())</f>
        <v/>
      </c>
      <c r="E762" s="10">
        <f t="array" ref="E762">PERCENTILE(IF(ISERROR(D762:D5761)=FALSE,D762:D5761),CycleTimePercentile)</f>
        <v>0</v>
      </c>
      <c r="F762" s="2" t="e">
        <f xml:space="preserve"> IF(Calculations!C762 = DefectTypeString,  IFERROR(Calculations!J762,""), NA())</f>
        <v>#N/A</v>
      </c>
      <c r="G762" s="10">
        <f t="array" ref="G762">PERCENTILE(IF(ISERROR(F762:F5761)=FALSE,F762:F5761),CycleTimePercentile)</f>
        <v>0</v>
      </c>
      <c r="H762" s="2" t="e">
        <f ca="1" xml:space="preserve"> IF(OR(Calculations!C762 = "",Calculations!C762 = WorkTypeString),  Calculations!K762, NA())</f>
        <v>#N/A</v>
      </c>
      <c r="I762" s="2" t="e">
        <f xml:space="preserve"> IF(Calculations!C762 = DefectTypeString,  Calculations!K762, NA())</f>
        <v>#N/A</v>
      </c>
    </row>
    <row r="763" spans="1:9" x14ac:dyDescent="0.25">
      <c r="A763" s="8" t="str">
        <f>Calculations!A763</f>
        <v/>
      </c>
      <c r="B763" s="2" t="str">
        <f t="shared" si="16"/>
        <v/>
      </c>
      <c r="C763" s="10" t="str">
        <f>IFERROR(Calculations!J763,"")</f>
        <v/>
      </c>
      <c r="D763" s="10" t="str">
        <f xml:space="preserve"> IF(OR(Calculations!C763 = "",Calculations!C763 = WorkTypeString),  IFERROR(Calculations!J763,""), NA())</f>
        <v/>
      </c>
      <c r="E763" s="10">
        <f t="array" ref="E763">PERCENTILE(IF(ISERROR(D763:D5762)=FALSE,D763:D5762),CycleTimePercentile)</f>
        <v>0</v>
      </c>
      <c r="F763" s="2" t="e">
        <f xml:space="preserve"> IF(Calculations!C763 = DefectTypeString,  IFERROR(Calculations!J763,""), NA())</f>
        <v>#N/A</v>
      </c>
      <c r="G763" s="10">
        <f t="array" ref="G763">PERCENTILE(IF(ISERROR(F763:F5762)=FALSE,F763:F5762),CycleTimePercentile)</f>
        <v>0</v>
      </c>
      <c r="H763" s="2" t="e">
        <f ca="1" xml:space="preserve"> IF(OR(Calculations!C763 = "",Calculations!C763 = WorkTypeString),  Calculations!K763, NA())</f>
        <v>#N/A</v>
      </c>
      <c r="I763" s="2" t="e">
        <f xml:space="preserve"> IF(Calculations!C763 = DefectTypeString,  Calculations!K763, NA())</f>
        <v>#N/A</v>
      </c>
    </row>
    <row r="764" spans="1:9" x14ac:dyDescent="0.25">
      <c r="A764" s="8" t="str">
        <f>Calculations!A764</f>
        <v/>
      </c>
      <c r="B764" s="2" t="str">
        <f t="shared" si="16"/>
        <v/>
      </c>
      <c r="C764" s="10" t="str">
        <f>IFERROR(Calculations!J764,"")</f>
        <v/>
      </c>
      <c r="D764" s="10" t="str">
        <f xml:space="preserve"> IF(OR(Calculations!C764 = "",Calculations!C764 = WorkTypeString),  IFERROR(Calculations!J764,""), NA())</f>
        <v/>
      </c>
      <c r="E764" s="10">
        <f t="array" ref="E764">PERCENTILE(IF(ISERROR(D764:D5763)=FALSE,D764:D5763),CycleTimePercentile)</f>
        <v>0</v>
      </c>
      <c r="F764" s="2" t="e">
        <f xml:space="preserve"> IF(Calculations!C764 = DefectTypeString,  IFERROR(Calculations!J764,""), NA())</f>
        <v>#N/A</v>
      </c>
      <c r="G764" s="10">
        <f t="array" ref="G764">PERCENTILE(IF(ISERROR(F764:F5763)=FALSE,F764:F5763),CycleTimePercentile)</f>
        <v>0</v>
      </c>
      <c r="H764" s="2" t="e">
        <f ca="1" xml:space="preserve"> IF(OR(Calculations!C764 = "",Calculations!C764 = WorkTypeString),  Calculations!K764, NA())</f>
        <v>#N/A</v>
      </c>
      <c r="I764" s="2" t="e">
        <f xml:space="preserve"> IF(Calculations!C764 = DefectTypeString,  Calculations!K764, NA())</f>
        <v>#N/A</v>
      </c>
    </row>
    <row r="765" spans="1:9" x14ac:dyDescent="0.25">
      <c r="A765" s="8" t="str">
        <f>Calculations!A765</f>
        <v/>
      </c>
      <c r="B765" s="2" t="str">
        <f t="shared" si="16"/>
        <v/>
      </c>
      <c r="C765" s="10" t="str">
        <f>IFERROR(Calculations!J765,"")</f>
        <v/>
      </c>
      <c r="D765" s="10" t="str">
        <f xml:space="preserve"> IF(OR(Calculations!C765 = "",Calculations!C765 = WorkTypeString),  IFERROR(Calculations!J765,""), NA())</f>
        <v/>
      </c>
      <c r="E765" s="10">
        <f t="array" ref="E765">PERCENTILE(IF(ISERROR(D765:D5764)=FALSE,D765:D5764),CycleTimePercentile)</f>
        <v>0</v>
      </c>
      <c r="F765" s="2" t="e">
        <f xml:space="preserve"> IF(Calculations!C765 = DefectTypeString,  IFERROR(Calculations!J765,""), NA())</f>
        <v>#N/A</v>
      </c>
      <c r="G765" s="10">
        <f t="array" ref="G765">PERCENTILE(IF(ISERROR(F765:F5764)=FALSE,F765:F5764),CycleTimePercentile)</f>
        <v>0</v>
      </c>
      <c r="H765" s="2" t="e">
        <f ca="1" xml:space="preserve"> IF(OR(Calculations!C765 = "",Calculations!C765 = WorkTypeString),  Calculations!K765, NA())</f>
        <v>#N/A</v>
      </c>
      <c r="I765" s="2" t="e">
        <f xml:space="preserve"> IF(Calculations!C765 = DefectTypeString,  Calculations!K765, NA())</f>
        <v>#N/A</v>
      </c>
    </row>
    <row r="766" spans="1:9" x14ac:dyDescent="0.25">
      <c r="A766" s="8" t="str">
        <f>Calculations!A766</f>
        <v/>
      </c>
      <c r="B766" s="2" t="str">
        <f t="shared" si="16"/>
        <v/>
      </c>
      <c r="C766" s="10" t="str">
        <f>IFERROR(Calculations!J766,"")</f>
        <v/>
      </c>
      <c r="D766" s="10" t="str">
        <f xml:space="preserve"> IF(OR(Calculations!C766 = "",Calculations!C766 = WorkTypeString),  IFERROR(Calculations!J766,""), NA())</f>
        <v/>
      </c>
      <c r="E766" s="10">
        <f t="array" ref="E766">PERCENTILE(IF(ISERROR(D766:D5765)=FALSE,D766:D5765),CycleTimePercentile)</f>
        <v>0</v>
      </c>
      <c r="F766" s="2" t="e">
        <f xml:space="preserve"> IF(Calculations!C766 = DefectTypeString,  IFERROR(Calculations!J766,""), NA())</f>
        <v>#N/A</v>
      </c>
      <c r="G766" s="10">
        <f t="array" ref="G766">PERCENTILE(IF(ISERROR(F766:F5765)=FALSE,F766:F5765),CycleTimePercentile)</f>
        <v>0</v>
      </c>
      <c r="H766" s="2" t="e">
        <f ca="1" xml:space="preserve"> IF(OR(Calculations!C766 = "",Calculations!C766 = WorkTypeString),  Calculations!K766, NA())</f>
        <v>#N/A</v>
      </c>
      <c r="I766" s="2" t="e">
        <f xml:space="preserve"> IF(Calculations!C766 = DefectTypeString,  Calculations!K766, NA())</f>
        <v>#N/A</v>
      </c>
    </row>
    <row r="767" spans="1:9" x14ac:dyDescent="0.25">
      <c r="A767" s="8" t="str">
        <f>Calculations!A767</f>
        <v/>
      </c>
      <c r="B767" s="2" t="str">
        <f t="shared" si="16"/>
        <v/>
      </c>
      <c r="C767" s="10" t="str">
        <f>IFERROR(Calculations!J767,"")</f>
        <v/>
      </c>
      <c r="D767" s="10" t="str">
        <f xml:space="preserve"> IF(OR(Calculations!C767 = "",Calculations!C767 = WorkTypeString),  IFERROR(Calculations!J767,""), NA())</f>
        <v/>
      </c>
      <c r="E767" s="10">
        <f t="array" ref="E767">PERCENTILE(IF(ISERROR(D767:D5766)=FALSE,D767:D5766),CycleTimePercentile)</f>
        <v>0</v>
      </c>
      <c r="F767" s="2" t="e">
        <f xml:space="preserve"> IF(Calculations!C767 = DefectTypeString,  IFERROR(Calculations!J767,""), NA())</f>
        <v>#N/A</v>
      </c>
      <c r="G767" s="10">
        <f t="array" ref="G767">PERCENTILE(IF(ISERROR(F767:F5766)=FALSE,F767:F5766),CycleTimePercentile)</f>
        <v>0</v>
      </c>
      <c r="H767" s="2" t="e">
        <f ca="1" xml:space="preserve"> IF(OR(Calculations!C767 = "",Calculations!C767 = WorkTypeString),  Calculations!K767, NA())</f>
        <v>#N/A</v>
      </c>
      <c r="I767" s="2" t="e">
        <f xml:space="preserve"> IF(Calculations!C767 = DefectTypeString,  Calculations!K767, NA())</f>
        <v>#N/A</v>
      </c>
    </row>
    <row r="768" spans="1:9" x14ac:dyDescent="0.25">
      <c r="A768" s="8" t="str">
        <f>Calculations!A768</f>
        <v/>
      </c>
      <c r="B768" s="2" t="str">
        <f t="shared" si="16"/>
        <v/>
      </c>
      <c r="C768" s="10" t="str">
        <f>IFERROR(Calculations!J768,"")</f>
        <v/>
      </c>
      <c r="D768" s="10" t="str">
        <f xml:space="preserve"> IF(OR(Calculations!C768 = "",Calculations!C768 = WorkTypeString),  IFERROR(Calculations!J768,""), NA())</f>
        <v/>
      </c>
      <c r="E768" s="10">
        <f t="array" ref="E768">PERCENTILE(IF(ISERROR(D768:D5767)=FALSE,D768:D5767),CycleTimePercentile)</f>
        <v>0</v>
      </c>
      <c r="F768" s="2" t="e">
        <f xml:space="preserve"> IF(Calculations!C768 = DefectTypeString,  IFERROR(Calculations!J768,""), NA())</f>
        <v>#N/A</v>
      </c>
      <c r="G768" s="10">
        <f t="array" ref="G768">PERCENTILE(IF(ISERROR(F768:F5767)=FALSE,F768:F5767),CycleTimePercentile)</f>
        <v>0</v>
      </c>
      <c r="H768" s="2" t="e">
        <f ca="1" xml:space="preserve"> IF(OR(Calculations!C768 = "",Calculations!C768 = WorkTypeString),  Calculations!K768, NA())</f>
        <v>#N/A</v>
      </c>
      <c r="I768" s="2" t="e">
        <f xml:space="preserve"> IF(Calculations!C768 = DefectTypeString,  Calculations!K768, NA())</f>
        <v>#N/A</v>
      </c>
    </row>
    <row r="769" spans="1:9" x14ac:dyDescent="0.25">
      <c r="A769" s="8" t="str">
        <f>Calculations!A769</f>
        <v/>
      </c>
      <c r="B769" s="2" t="str">
        <f t="shared" si="16"/>
        <v/>
      </c>
      <c r="C769" s="10" t="str">
        <f>IFERROR(Calculations!J769,"")</f>
        <v/>
      </c>
      <c r="D769" s="10" t="str">
        <f xml:space="preserve"> IF(OR(Calculations!C769 = "",Calculations!C769 = WorkTypeString),  IFERROR(Calculations!J769,""), NA())</f>
        <v/>
      </c>
      <c r="E769" s="10">
        <f t="array" ref="E769">PERCENTILE(IF(ISERROR(D769:D5768)=FALSE,D769:D5768),CycleTimePercentile)</f>
        <v>0</v>
      </c>
      <c r="F769" s="2" t="e">
        <f xml:space="preserve"> IF(Calculations!C769 = DefectTypeString,  IFERROR(Calculations!J769,""), NA())</f>
        <v>#N/A</v>
      </c>
      <c r="G769" s="10">
        <f t="array" ref="G769">PERCENTILE(IF(ISERROR(F769:F5768)=FALSE,F769:F5768),CycleTimePercentile)</f>
        <v>0</v>
      </c>
      <c r="H769" s="2" t="e">
        <f ca="1" xml:space="preserve"> IF(OR(Calculations!C769 = "",Calculations!C769 = WorkTypeString),  Calculations!K769, NA())</f>
        <v>#N/A</v>
      </c>
      <c r="I769" s="2" t="e">
        <f xml:space="preserve"> IF(Calculations!C769 = DefectTypeString,  Calculations!K769, NA())</f>
        <v>#N/A</v>
      </c>
    </row>
    <row r="770" spans="1:9" x14ac:dyDescent="0.25">
      <c r="A770" s="8" t="str">
        <f>Calculations!A770</f>
        <v/>
      </c>
      <c r="B770" s="2" t="str">
        <f t="shared" si="16"/>
        <v/>
      </c>
      <c r="C770" s="10" t="str">
        <f>IFERROR(Calculations!J770,"")</f>
        <v/>
      </c>
      <c r="D770" s="10" t="str">
        <f xml:space="preserve"> IF(OR(Calculations!C770 = "",Calculations!C770 = WorkTypeString),  IFERROR(Calculations!J770,""), NA())</f>
        <v/>
      </c>
      <c r="E770" s="10">
        <f t="array" ref="E770">PERCENTILE(IF(ISERROR(D770:D5769)=FALSE,D770:D5769),CycleTimePercentile)</f>
        <v>0</v>
      </c>
      <c r="F770" s="2" t="e">
        <f xml:space="preserve"> IF(Calculations!C770 = DefectTypeString,  IFERROR(Calculations!J770,""), NA())</f>
        <v>#N/A</v>
      </c>
      <c r="G770" s="10">
        <f t="array" ref="G770">PERCENTILE(IF(ISERROR(F770:F5769)=FALSE,F770:F5769),CycleTimePercentile)</f>
        <v>0</v>
      </c>
      <c r="H770" s="2" t="e">
        <f ca="1" xml:space="preserve"> IF(OR(Calculations!C770 = "",Calculations!C770 = WorkTypeString),  Calculations!K770, NA())</f>
        <v>#N/A</v>
      </c>
      <c r="I770" s="2" t="e">
        <f xml:space="preserve"> IF(Calculations!C770 = DefectTypeString,  Calculations!K770, NA())</f>
        <v>#N/A</v>
      </c>
    </row>
    <row r="771" spans="1:9" x14ac:dyDescent="0.25">
      <c r="A771" s="8" t="str">
        <f>Calculations!A771</f>
        <v/>
      </c>
      <c r="B771" s="2" t="str">
        <f t="shared" ref="B771:B834" si="17">IF(ISNUMBER(A771),YEAR(A771)&amp;"-"&amp;TEXT(MONTH(A771),"00")&amp;"-"&amp;TEXT(DAY(A771),"00")&amp;"-"&amp;TEXT(HOUR(A771),"00"),"")</f>
        <v/>
      </c>
      <c r="C771" s="10" t="str">
        <f>IFERROR(Calculations!J771,"")</f>
        <v/>
      </c>
      <c r="D771" s="10" t="str">
        <f xml:space="preserve"> IF(OR(Calculations!C771 = "",Calculations!C771 = WorkTypeString),  IFERROR(Calculations!J771,""), NA())</f>
        <v/>
      </c>
      <c r="E771" s="10">
        <f t="array" ref="E771">PERCENTILE(IF(ISERROR(D771:D5770)=FALSE,D771:D5770),CycleTimePercentile)</f>
        <v>0</v>
      </c>
      <c r="F771" s="2" t="e">
        <f xml:space="preserve"> IF(Calculations!C771 = DefectTypeString,  IFERROR(Calculations!J771,""), NA())</f>
        <v>#N/A</v>
      </c>
      <c r="G771" s="10">
        <f t="array" ref="G771">PERCENTILE(IF(ISERROR(F771:F5770)=FALSE,F771:F5770),CycleTimePercentile)</f>
        <v>0</v>
      </c>
      <c r="H771" s="2" t="e">
        <f ca="1" xml:space="preserve"> IF(OR(Calculations!C771 = "",Calculations!C771 = WorkTypeString),  Calculations!K771, NA())</f>
        <v>#N/A</v>
      </c>
      <c r="I771" s="2" t="e">
        <f xml:space="preserve"> IF(Calculations!C771 = DefectTypeString,  Calculations!K771, NA())</f>
        <v>#N/A</v>
      </c>
    </row>
    <row r="772" spans="1:9" x14ac:dyDescent="0.25">
      <c r="A772" s="8" t="str">
        <f>Calculations!A772</f>
        <v/>
      </c>
      <c r="B772" s="2" t="str">
        <f t="shared" si="17"/>
        <v/>
      </c>
      <c r="C772" s="10" t="str">
        <f>IFERROR(Calculations!J772,"")</f>
        <v/>
      </c>
      <c r="D772" s="10" t="str">
        <f xml:space="preserve"> IF(OR(Calculations!C772 = "",Calculations!C772 = WorkTypeString),  IFERROR(Calculations!J772,""), NA())</f>
        <v/>
      </c>
      <c r="E772" s="10">
        <f t="array" ref="E772">PERCENTILE(IF(ISERROR(D772:D5771)=FALSE,D772:D5771),CycleTimePercentile)</f>
        <v>0</v>
      </c>
      <c r="F772" s="2" t="e">
        <f xml:space="preserve"> IF(Calculations!C772 = DefectTypeString,  IFERROR(Calculations!J772,""), NA())</f>
        <v>#N/A</v>
      </c>
      <c r="G772" s="10">
        <f t="array" ref="G772">PERCENTILE(IF(ISERROR(F772:F5771)=FALSE,F772:F5771),CycleTimePercentile)</f>
        <v>0</v>
      </c>
      <c r="H772" s="2" t="e">
        <f ca="1" xml:space="preserve"> IF(OR(Calculations!C772 = "",Calculations!C772 = WorkTypeString),  Calculations!K772, NA())</f>
        <v>#N/A</v>
      </c>
      <c r="I772" s="2" t="e">
        <f xml:space="preserve"> IF(Calculations!C772 = DefectTypeString,  Calculations!K772, NA())</f>
        <v>#N/A</v>
      </c>
    </row>
    <row r="773" spans="1:9" x14ac:dyDescent="0.25">
      <c r="A773" s="8" t="str">
        <f>Calculations!A773</f>
        <v/>
      </c>
      <c r="B773" s="2" t="str">
        <f t="shared" si="17"/>
        <v/>
      </c>
      <c r="C773" s="10" t="str">
        <f>IFERROR(Calculations!J773,"")</f>
        <v/>
      </c>
      <c r="D773" s="10" t="str">
        <f xml:space="preserve"> IF(OR(Calculations!C773 = "",Calculations!C773 = WorkTypeString),  IFERROR(Calculations!J773,""), NA())</f>
        <v/>
      </c>
      <c r="E773" s="10">
        <f t="array" ref="E773">PERCENTILE(IF(ISERROR(D773:D5772)=FALSE,D773:D5772),CycleTimePercentile)</f>
        <v>0</v>
      </c>
      <c r="F773" s="2" t="e">
        <f xml:space="preserve"> IF(Calculations!C773 = DefectTypeString,  IFERROR(Calculations!J773,""), NA())</f>
        <v>#N/A</v>
      </c>
      <c r="G773" s="10">
        <f t="array" ref="G773">PERCENTILE(IF(ISERROR(F773:F5772)=FALSE,F773:F5772),CycleTimePercentile)</f>
        <v>0</v>
      </c>
      <c r="H773" s="2" t="e">
        <f ca="1" xml:space="preserve"> IF(OR(Calculations!C773 = "",Calculations!C773 = WorkTypeString),  Calculations!K773, NA())</f>
        <v>#N/A</v>
      </c>
      <c r="I773" s="2" t="e">
        <f xml:space="preserve"> IF(Calculations!C773 = DefectTypeString,  Calculations!K773, NA())</f>
        <v>#N/A</v>
      </c>
    </row>
    <row r="774" spans="1:9" x14ac:dyDescent="0.25">
      <c r="A774" s="8" t="str">
        <f>Calculations!A774</f>
        <v/>
      </c>
      <c r="B774" s="2" t="str">
        <f t="shared" si="17"/>
        <v/>
      </c>
      <c r="C774" s="10" t="str">
        <f>IFERROR(Calculations!J774,"")</f>
        <v/>
      </c>
      <c r="D774" s="10" t="str">
        <f xml:space="preserve"> IF(OR(Calculations!C774 = "",Calculations!C774 = WorkTypeString),  IFERROR(Calculations!J774,""), NA())</f>
        <v/>
      </c>
      <c r="E774" s="10">
        <f t="array" ref="E774">PERCENTILE(IF(ISERROR(D774:D5773)=FALSE,D774:D5773),CycleTimePercentile)</f>
        <v>0</v>
      </c>
      <c r="F774" s="2" t="e">
        <f xml:space="preserve"> IF(Calculations!C774 = DefectTypeString,  IFERROR(Calculations!J774,""), NA())</f>
        <v>#N/A</v>
      </c>
      <c r="G774" s="10">
        <f t="array" ref="G774">PERCENTILE(IF(ISERROR(F774:F5773)=FALSE,F774:F5773),CycleTimePercentile)</f>
        <v>0</v>
      </c>
      <c r="H774" s="2" t="e">
        <f ca="1" xml:space="preserve"> IF(OR(Calculations!C774 = "",Calculations!C774 = WorkTypeString),  Calculations!K774, NA())</f>
        <v>#N/A</v>
      </c>
      <c r="I774" s="2" t="e">
        <f xml:space="preserve"> IF(Calculations!C774 = DefectTypeString,  Calculations!K774, NA())</f>
        <v>#N/A</v>
      </c>
    </row>
    <row r="775" spans="1:9" x14ac:dyDescent="0.25">
      <c r="A775" s="8" t="str">
        <f>Calculations!A775</f>
        <v/>
      </c>
      <c r="B775" s="2" t="str">
        <f t="shared" si="17"/>
        <v/>
      </c>
      <c r="C775" s="10" t="str">
        <f>IFERROR(Calculations!J775,"")</f>
        <v/>
      </c>
      <c r="D775" s="10" t="str">
        <f xml:space="preserve"> IF(OR(Calculations!C775 = "",Calculations!C775 = WorkTypeString),  IFERROR(Calculations!J775,""), NA())</f>
        <v/>
      </c>
      <c r="E775" s="10">
        <f t="array" ref="E775">PERCENTILE(IF(ISERROR(D775:D5774)=FALSE,D775:D5774),CycleTimePercentile)</f>
        <v>0</v>
      </c>
      <c r="F775" s="2" t="e">
        <f xml:space="preserve"> IF(Calculations!C775 = DefectTypeString,  IFERROR(Calculations!J775,""), NA())</f>
        <v>#N/A</v>
      </c>
      <c r="G775" s="10">
        <f t="array" ref="G775">PERCENTILE(IF(ISERROR(F775:F5774)=FALSE,F775:F5774),CycleTimePercentile)</f>
        <v>0</v>
      </c>
      <c r="H775" s="2" t="e">
        <f ca="1" xml:space="preserve"> IF(OR(Calculations!C775 = "",Calculations!C775 = WorkTypeString),  Calculations!K775, NA())</f>
        <v>#N/A</v>
      </c>
      <c r="I775" s="2" t="e">
        <f xml:space="preserve"> IF(Calculations!C775 = DefectTypeString,  Calculations!K775, NA())</f>
        <v>#N/A</v>
      </c>
    </row>
    <row r="776" spans="1:9" x14ac:dyDescent="0.25">
      <c r="A776" s="8" t="str">
        <f>Calculations!A776</f>
        <v/>
      </c>
      <c r="B776" s="2" t="str">
        <f t="shared" si="17"/>
        <v/>
      </c>
      <c r="C776" s="10" t="str">
        <f>IFERROR(Calculations!J776,"")</f>
        <v/>
      </c>
      <c r="D776" s="10" t="str">
        <f xml:space="preserve"> IF(OR(Calculations!C776 = "",Calculations!C776 = WorkTypeString),  IFERROR(Calculations!J776,""), NA())</f>
        <v/>
      </c>
      <c r="E776" s="10">
        <f t="array" ref="E776">PERCENTILE(IF(ISERROR(D776:D5775)=FALSE,D776:D5775),CycleTimePercentile)</f>
        <v>0</v>
      </c>
      <c r="F776" s="2" t="e">
        <f xml:space="preserve"> IF(Calculations!C776 = DefectTypeString,  IFERROR(Calculations!J776,""), NA())</f>
        <v>#N/A</v>
      </c>
      <c r="G776" s="10">
        <f t="array" ref="G776">PERCENTILE(IF(ISERROR(F776:F5775)=FALSE,F776:F5775),CycleTimePercentile)</f>
        <v>0</v>
      </c>
      <c r="H776" s="2" t="e">
        <f ca="1" xml:space="preserve"> IF(OR(Calculations!C776 = "",Calculations!C776 = WorkTypeString),  Calculations!K776, NA())</f>
        <v>#N/A</v>
      </c>
      <c r="I776" s="2" t="e">
        <f xml:space="preserve"> IF(Calculations!C776 = DefectTypeString,  Calculations!K776, NA())</f>
        <v>#N/A</v>
      </c>
    </row>
    <row r="777" spans="1:9" x14ac:dyDescent="0.25">
      <c r="A777" s="8" t="str">
        <f>Calculations!A777</f>
        <v/>
      </c>
      <c r="B777" s="2" t="str">
        <f t="shared" si="17"/>
        <v/>
      </c>
      <c r="C777" s="10" t="str">
        <f>IFERROR(Calculations!J777,"")</f>
        <v/>
      </c>
      <c r="D777" s="10" t="str">
        <f xml:space="preserve"> IF(OR(Calculations!C777 = "",Calculations!C777 = WorkTypeString),  IFERROR(Calculations!J777,""), NA())</f>
        <v/>
      </c>
      <c r="E777" s="10">
        <f t="array" ref="E777">PERCENTILE(IF(ISERROR(D777:D5776)=FALSE,D777:D5776),CycleTimePercentile)</f>
        <v>0</v>
      </c>
      <c r="F777" s="2" t="e">
        <f xml:space="preserve"> IF(Calculations!C777 = DefectTypeString,  IFERROR(Calculations!J777,""), NA())</f>
        <v>#N/A</v>
      </c>
      <c r="G777" s="10">
        <f t="array" ref="G777">PERCENTILE(IF(ISERROR(F777:F5776)=FALSE,F777:F5776),CycleTimePercentile)</f>
        <v>0</v>
      </c>
      <c r="H777" s="2" t="e">
        <f ca="1" xml:space="preserve"> IF(OR(Calculations!C777 = "",Calculations!C777 = WorkTypeString),  Calculations!K777, NA())</f>
        <v>#N/A</v>
      </c>
      <c r="I777" s="2" t="e">
        <f xml:space="preserve"> IF(Calculations!C777 = DefectTypeString,  Calculations!K777, NA())</f>
        <v>#N/A</v>
      </c>
    </row>
    <row r="778" spans="1:9" x14ac:dyDescent="0.25">
      <c r="A778" s="8" t="str">
        <f>Calculations!A778</f>
        <v/>
      </c>
      <c r="B778" s="2" t="str">
        <f t="shared" si="17"/>
        <v/>
      </c>
      <c r="C778" s="10" t="str">
        <f>IFERROR(Calculations!J778,"")</f>
        <v/>
      </c>
      <c r="D778" s="10" t="str">
        <f xml:space="preserve"> IF(OR(Calculations!C778 = "",Calculations!C778 = WorkTypeString),  IFERROR(Calculations!J778,""), NA())</f>
        <v/>
      </c>
      <c r="E778" s="10">
        <f t="array" ref="E778">PERCENTILE(IF(ISERROR(D778:D5777)=FALSE,D778:D5777),CycleTimePercentile)</f>
        <v>0</v>
      </c>
      <c r="F778" s="2" t="e">
        <f xml:space="preserve"> IF(Calculations!C778 = DefectTypeString,  IFERROR(Calculations!J778,""), NA())</f>
        <v>#N/A</v>
      </c>
      <c r="G778" s="10">
        <f t="array" ref="G778">PERCENTILE(IF(ISERROR(F778:F5777)=FALSE,F778:F5777),CycleTimePercentile)</f>
        <v>0</v>
      </c>
      <c r="H778" s="2" t="e">
        <f ca="1" xml:space="preserve"> IF(OR(Calculations!C778 = "",Calculations!C778 = WorkTypeString),  Calculations!K778, NA())</f>
        <v>#N/A</v>
      </c>
      <c r="I778" s="2" t="e">
        <f xml:space="preserve"> IF(Calculations!C778 = DefectTypeString,  Calculations!K778, NA())</f>
        <v>#N/A</v>
      </c>
    </row>
    <row r="779" spans="1:9" x14ac:dyDescent="0.25">
      <c r="A779" s="8" t="str">
        <f>Calculations!A779</f>
        <v/>
      </c>
      <c r="B779" s="2" t="str">
        <f t="shared" si="17"/>
        <v/>
      </c>
      <c r="C779" s="10" t="str">
        <f>IFERROR(Calculations!J779,"")</f>
        <v/>
      </c>
      <c r="D779" s="10" t="str">
        <f xml:space="preserve"> IF(OR(Calculations!C779 = "",Calculations!C779 = WorkTypeString),  IFERROR(Calculations!J779,""), NA())</f>
        <v/>
      </c>
      <c r="E779" s="10">
        <f t="array" ref="E779">PERCENTILE(IF(ISERROR(D779:D5778)=FALSE,D779:D5778),CycleTimePercentile)</f>
        <v>0</v>
      </c>
      <c r="F779" s="2" t="e">
        <f xml:space="preserve"> IF(Calculations!C779 = DefectTypeString,  IFERROR(Calculations!J779,""), NA())</f>
        <v>#N/A</v>
      </c>
      <c r="G779" s="10">
        <f t="array" ref="G779">PERCENTILE(IF(ISERROR(F779:F5778)=FALSE,F779:F5778),CycleTimePercentile)</f>
        <v>0</v>
      </c>
      <c r="H779" s="2" t="e">
        <f ca="1" xml:space="preserve"> IF(OR(Calculations!C779 = "",Calculations!C779 = WorkTypeString),  Calculations!K779, NA())</f>
        <v>#N/A</v>
      </c>
      <c r="I779" s="2" t="e">
        <f xml:space="preserve"> IF(Calculations!C779 = DefectTypeString,  Calculations!K779, NA())</f>
        <v>#N/A</v>
      </c>
    </row>
    <row r="780" spans="1:9" x14ac:dyDescent="0.25">
      <c r="A780" s="8" t="str">
        <f>Calculations!A780</f>
        <v/>
      </c>
      <c r="B780" s="2" t="str">
        <f t="shared" si="17"/>
        <v/>
      </c>
      <c r="C780" s="10" t="str">
        <f>IFERROR(Calculations!J780,"")</f>
        <v/>
      </c>
      <c r="D780" s="10" t="str">
        <f xml:space="preserve"> IF(OR(Calculations!C780 = "",Calculations!C780 = WorkTypeString),  IFERROR(Calculations!J780,""), NA())</f>
        <v/>
      </c>
      <c r="E780" s="10">
        <f t="array" ref="E780">PERCENTILE(IF(ISERROR(D780:D5779)=FALSE,D780:D5779),CycleTimePercentile)</f>
        <v>0</v>
      </c>
      <c r="F780" s="2" t="e">
        <f xml:space="preserve"> IF(Calculations!C780 = DefectTypeString,  IFERROR(Calculations!J780,""), NA())</f>
        <v>#N/A</v>
      </c>
      <c r="G780" s="10">
        <f t="array" ref="G780">PERCENTILE(IF(ISERROR(F780:F5779)=FALSE,F780:F5779),CycleTimePercentile)</f>
        <v>0</v>
      </c>
      <c r="H780" s="2" t="e">
        <f ca="1" xml:space="preserve"> IF(OR(Calculations!C780 = "",Calculations!C780 = WorkTypeString),  Calculations!K780, NA())</f>
        <v>#N/A</v>
      </c>
      <c r="I780" s="2" t="e">
        <f xml:space="preserve"> IF(Calculations!C780 = DefectTypeString,  Calculations!K780, NA())</f>
        <v>#N/A</v>
      </c>
    </row>
    <row r="781" spans="1:9" x14ac:dyDescent="0.25">
      <c r="A781" s="8" t="str">
        <f>Calculations!A781</f>
        <v/>
      </c>
      <c r="B781" s="2" t="str">
        <f t="shared" si="17"/>
        <v/>
      </c>
      <c r="C781" s="10" t="str">
        <f>IFERROR(Calculations!J781,"")</f>
        <v/>
      </c>
      <c r="D781" s="10" t="str">
        <f xml:space="preserve"> IF(OR(Calculations!C781 = "",Calculations!C781 = WorkTypeString),  IFERROR(Calculations!J781,""), NA())</f>
        <v/>
      </c>
      <c r="E781" s="10">
        <f t="array" ref="E781">PERCENTILE(IF(ISERROR(D781:D5780)=FALSE,D781:D5780),CycleTimePercentile)</f>
        <v>0</v>
      </c>
      <c r="F781" s="2" t="e">
        <f xml:space="preserve"> IF(Calculations!C781 = DefectTypeString,  IFERROR(Calculations!J781,""), NA())</f>
        <v>#N/A</v>
      </c>
      <c r="G781" s="10">
        <f t="array" ref="G781">PERCENTILE(IF(ISERROR(F781:F5780)=FALSE,F781:F5780),CycleTimePercentile)</f>
        <v>0</v>
      </c>
      <c r="H781" s="2" t="e">
        <f ca="1" xml:space="preserve"> IF(OR(Calculations!C781 = "",Calculations!C781 = WorkTypeString),  Calculations!K781, NA())</f>
        <v>#N/A</v>
      </c>
      <c r="I781" s="2" t="e">
        <f xml:space="preserve"> IF(Calculations!C781 = DefectTypeString,  Calculations!K781, NA())</f>
        <v>#N/A</v>
      </c>
    </row>
    <row r="782" spans="1:9" x14ac:dyDescent="0.25">
      <c r="A782" s="8" t="str">
        <f>Calculations!A782</f>
        <v/>
      </c>
      <c r="B782" s="2" t="str">
        <f t="shared" si="17"/>
        <v/>
      </c>
      <c r="C782" s="10" t="str">
        <f>IFERROR(Calculations!J782,"")</f>
        <v/>
      </c>
      <c r="D782" s="10" t="str">
        <f xml:space="preserve"> IF(OR(Calculations!C782 = "",Calculations!C782 = WorkTypeString),  IFERROR(Calculations!J782,""), NA())</f>
        <v/>
      </c>
      <c r="E782" s="10">
        <f t="array" ref="E782">PERCENTILE(IF(ISERROR(D782:D5781)=FALSE,D782:D5781),CycleTimePercentile)</f>
        <v>0</v>
      </c>
      <c r="F782" s="2" t="e">
        <f xml:space="preserve"> IF(Calculations!C782 = DefectTypeString,  IFERROR(Calculations!J782,""), NA())</f>
        <v>#N/A</v>
      </c>
      <c r="G782" s="10">
        <f t="array" ref="G782">PERCENTILE(IF(ISERROR(F782:F5781)=FALSE,F782:F5781),CycleTimePercentile)</f>
        <v>0</v>
      </c>
      <c r="H782" s="2" t="e">
        <f ca="1" xml:space="preserve"> IF(OR(Calculations!C782 = "",Calculations!C782 = WorkTypeString),  Calculations!K782, NA())</f>
        <v>#N/A</v>
      </c>
      <c r="I782" s="2" t="e">
        <f xml:space="preserve"> IF(Calculations!C782 = DefectTypeString,  Calculations!K782, NA())</f>
        <v>#N/A</v>
      </c>
    </row>
    <row r="783" spans="1:9" x14ac:dyDescent="0.25">
      <c r="A783" s="8" t="str">
        <f>Calculations!A783</f>
        <v/>
      </c>
      <c r="B783" s="2" t="str">
        <f t="shared" si="17"/>
        <v/>
      </c>
      <c r="C783" s="10" t="str">
        <f>IFERROR(Calculations!J783,"")</f>
        <v/>
      </c>
      <c r="D783" s="10" t="str">
        <f xml:space="preserve"> IF(OR(Calculations!C783 = "",Calculations!C783 = WorkTypeString),  IFERROR(Calculations!J783,""), NA())</f>
        <v/>
      </c>
      <c r="E783" s="10">
        <f t="array" ref="E783">PERCENTILE(IF(ISERROR(D783:D5782)=FALSE,D783:D5782),CycleTimePercentile)</f>
        <v>0</v>
      </c>
      <c r="F783" s="2" t="e">
        <f xml:space="preserve"> IF(Calculations!C783 = DefectTypeString,  IFERROR(Calculations!J783,""), NA())</f>
        <v>#N/A</v>
      </c>
      <c r="G783" s="10">
        <f t="array" ref="G783">PERCENTILE(IF(ISERROR(F783:F5782)=FALSE,F783:F5782),CycleTimePercentile)</f>
        <v>0</v>
      </c>
      <c r="H783" s="2" t="e">
        <f ca="1" xml:space="preserve"> IF(OR(Calculations!C783 = "",Calculations!C783 = WorkTypeString),  Calculations!K783, NA())</f>
        <v>#N/A</v>
      </c>
      <c r="I783" s="2" t="e">
        <f xml:space="preserve"> IF(Calculations!C783 = DefectTypeString,  Calculations!K783, NA())</f>
        <v>#N/A</v>
      </c>
    </row>
    <row r="784" spans="1:9" x14ac:dyDescent="0.25">
      <c r="A784" s="8" t="str">
        <f>Calculations!A784</f>
        <v/>
      </c>
      <c r="B784" s="2" t="str">
        <f t="shared" si="17"/>
        <v/>
      </c>
      <c r="C784" s="10" t="str">
        <f>IFERROR(Calculations!J784,"")</f>
        <v/>
      </c>
      <c r="D784" s="10" t="str">
        <f xml:space="preserve"> IF(OR(Calculations!C784 = "",Calculations!C784 = WorkTypeString),  IFERROR(Calculations!J784,""), NA())</f>
        <v/>
      </c>
      <c r="E784" s="10">
        <f t="array" ref="E784">PERCENTILE(IF(ISERROR(D784:D5783)=FALSE,D784:D5783),CycleTimePercentile)</f>
        <v>0</v>
      </c>
      <c r="F784" s="2" t="e">
        <f xml:space="preserve"> IF(Calculations!C784 = DefectTypeString,  IFERROR(Calculations!J784,""), NA())</f>
        <v>#N/A</v>
      </c>
      <c r="G784" s="10">
        <f t="array" ref="G784">PERCENTILE(IF(ISERROR(F784:F5783)=FALSE,F784:F5783),CycleTimePercentile)</f>
        <v>0</v>
      </c>
      <c r="H784" s="2" t="e">
        <f ca="1" xml:space="preserve"> IF(OR(Calculations!C784 = "",Calculations!C784 = WorkTypeString),  Calculations!K784, NA())</f>
        <v>#N/A</v>
      </c>
      <c r="I784" s="2" t="e">
        <f xml:space="preserve"> IF(Calculations!C784 = DefectTypeString,  Calculations!K784, NA())</f>
        <v>#N/A</v>
      </c>
    </row>
    <row r="785" spans="1:9" x14ac:dyDescent="0.25">
      <c r="A785" s="8" t="str">
        <f>Calculations!A785</f>
        <v/>
      </c>
      <c r="B785" s="2" t="str">
        <f t="shared" si="17"/>
        <v/>
      </c>
      <c r="C785" s="10" t="str">
        <f>IFERROR(Calculations!J785,"")</f>
        <v/>
      </c>
      <c r="D785" s="10" t="str">
        <f xml:space="preserve"> IF(OR(Calculations!C785 = "",Calculations!C785 = WorkTypeString),  IFERROR(Calculations!J785,""), NA())</f>
        <v/>
      </c>
      <c r="E785" s="10">
        <f t="array" ref="E785">PERCENTILE(IF(ISERROR(D785:D5784)=FALSE,D785:D5784),CycleTimePercentile)</f>
        <v>0</v>
      </c>
      <c r="F785" s="2" t="e">
        <f xml:space="preserve"> IF(Calculations!C785 = DefectTypeString,  IFERROR(Calculations!J785,""), NA())</f>
        <v>#N/A</v>
      </c>
      <c r="G785" s="10">
        <f t="array" ref="G785">PERCENTILE(IF(ISERROR(F785:F5784)=FALSE,F785:F5784),CycleTimePercentile)</f>
        <v>0</v>
      </c>
      <c r="H785" s="2" t="e">
        <f ca="1" xml:space="preserve"> IF(OR(Calculations!C785 = "",Calculations!C785 = WorkTypeString),  Calculations!K785, NA())</f>
        <v>#N/A</v>
      </c>
      <c r="I785" s="2" t="e">
        <f xml:space="preserve"> IF(Calculations!C785 = DefectTypeString,  Calculations!K785, NA())</f>
        <v>#N/A</v>
      </c>
    </row>
    <row r="786" spans="1:9" x14ac:dyDescent="0.25">
      <c r="A786" s="8" t="str">
        <f>Calculations!A786</f>
        <v/>
      </c>
      <c r="B786" s="2" t="str">
        <f t="shared" si="17"/>
        <v/>
      </c>
      <c r="C786" s="10" t="str">
        <f>IFERROR(Calculations!J786,"")</f>
        <v/>
      </c>
      <c r="D786" s="10" t="str">
        <f xml:space="preserve"> IF(OR(Calculations!C786 = "",Calculations!C786 = WorkTypeString),  IFERROR(Calculations!J786,""), NA())</f>
        <v/>
      </c>
      <c r="E786" s="10">
        <f t="array" ref="E786">PERCENTILE(IF(ISERROR(D786:D5785)=FALSE,D786:D5785),CycleTimePercentile)</f>
        <v>0</v>
      </c>
      <c r="F786" s="2" t="e">
        <f xml:space="preserve"> IF(Calculations!C786 = DefectTypeString,  IFERROR(Calculations!J786,""), NA())</f>
        <v>#N/A</v>
      </c>
      <c r="G786" s="10">
        <f t="array" ref="G786">PERCENTILE(IF(ISERROR(F786:F5785)=FALSE,F786:F5785),CycleTimePercentile)</f>
        <v>0</v>
      </c>
      <c r="H786" s="2" t="e">
        <f ca="1" xml:space="preserve"> IF(OR(Calculations!C786 = "",Calculations!C786 = WorkTypeString),  Calculations!K786, NA())</f>
        <v>#N/A</v>
      </c>
      <c r="I786" s="2" t="e">
        <f xml:space="preserve"> IF(Calculations!C786 = DefectTypeString,  Calculations!K786, NA())</f>
        <v>#N/A</v>
      </c>
    </row>
    <row r="787" spans="1:9" x14ac:dyDescent="0.25">
      <c r="A787" s="8" t="str">
        <f>Calculations!A787</f>
        <v/>
      </c>
      <c r="B787" s="2" t="str">
        <f t="shared" si="17"/>
        <v/>
      </c>
      <c r="C787" s="10" t="str">
        <f>IFERROR(Calculations!J787,"")</f>
        <v/>
      </c>
      <c r="D787" s="10" t="str">
        <f xml:space="preserve"> IF(OR(Calculations!C787 = "",Calculations!C787 = WorkTypeString),  IFERROR(Calculations!J787,""), NA())</f>
        <v/>
      </c>
      <c r="E787" s="10">
        <f t="array" ref="E787">PERCENTILE(IF(ISERROR(D787:D5786)=FALSE,D787:D5786),CycleTimePercentile)</f>
        <v>0</v>
      </c>
      <c r="F787" s="2" t="e">
        <f xml:space="preserve"> IF(Calculations!C787 = DefectTypeString,  IFERROR(Calculations!J787,""), NA())</f>
        <v>#N/A</v>
      </c>
      <c r="G787" s="10">
        <f t="array" ref="G787">PERCENTILE(IF(ISERROR(F787:F5786)=FALSE,F787:F5786),CycleTimePercentile)</f>
        <v>0</v>
      </c>
      <c r="H787" s="2" t="e">
        <f ca="1" xml:space="preserve"> IF(OR(Calculations!C787 = "",Calculations!C787 = WorkTypeString),  Calculations!K787, NA())</f>
        <v>#N/A</v>
      </c>
      <c r="I787" s="2" t="e">
        <f xml:space="preserve"> IF(Calculations!C787 = DefectTypeString,  Calculations!K787, NA())</f>
        <v>#N/A</v>
      </c>
    </row>
    <row r="788" spans="1:9" x14ac:dyDescent="0.25">
      <c r="A788" s="8" t="str">
        <f>Calculations!A788</f>
        <v/>
      </c>
      <c r="B788" s="2" t="str">
        <f t="shared" si="17"/>
        <v/>
      </c>
      <c r="C788" s="10" t="str">
        <f>IFERROR(Calculations!J788,"")</f>
        <v/>
      </c>
      <c r="D788" s="10" t="str">
        <f xml:space="preserve"> IF(OR(Calculations!C788 = "",Calculations!C788 = WorkTypeString),  IFERROR(Calculations!J788,""), NA())</f>
        <v/>
      </c>
      <c r="E788" s="10">
        <f t="array" ref="E788">PERCENTILE(IF(ISERROR(D788:D5787)=FALSE,D788:D5787),CycleTimePercentile)</f>
        <v>0</v>
      </c>
      <c r="F788" s="2" t="e">
        <f xml:space="preserve"> IF(Calculations!C788 = DefectTypeString,  IFERROR(Calculations!J788,""), NA())</f>
        <v>#N/A</v>
      </c>
      <c r="G788" s="10">
        <f t="array" ref="G788">PERCENTILE(IF(ISERROR(F788:F5787)=FALSE,F788:F5787),CycleTimePercentile)</f>
        <v>0</v>
      </c>
      <c r="H788" s="2" t="e">
        <f ca="1" xml:space="preserve"> IF(OR(Calculations!C788 = "",Calculations!C788 = WorkTypeString),  Calculations!K788, NA())</f>
        <v>#N/A</v>
      </c>
      <c r="I788" s="2" t="e">
        <f xml:space="preserve"> IF(Calculations!C788 = DefectTypeString,  Calculations!K788, NA())</f>
        <v>#N/A</v>
      </c>
    </row>
    <row r="789" spans="1:9" x14ac:dyDescent="0.25">
      <c r="A789" s="8" t="str">
        <f>Calculations!A789</f>
        <v/>
      </c>
      <c r="B789" s="2" t="str">
        <f t="shared" si="17"/>
        <v/>
      </c>
      <c r="C789" s="10" t="str">
        <f>IFERROR(Calculations!J789,"")</f>
        <v/>
      </c>
      <c r="D789" s="10" t="str">
        <f xml:space="preserve"> IF(OR(Calculations!C789 = "",Calculations!C789 = WorkTypeString),  IFERROR(Calculations!J789,""), NA())</f>
        <v/>
      </c>
      <c r="E789" s="10">
        <f t="array" ref="E789">PERCENTILE(IF(ISERROR(D789:D5788)=FALSE,D789:D5788),CycleTimePercentile)</f>
        <v>0</v>
      </c>
      <c r="F789" s="2" t="e">
        <f xml:space="preserve"> IF(Calculations!C789 = DefectTypeString,  IFERROR(Calculations!J789,""), NA())</f>
        <v>#N/A</v>
      </c>
      <c r="G789" s="10">
        <f t="array" ref="G789">PERCENTILE(IF(ISERROR(F789:F5788)=FALSE,F789:F5788),CycleTimePercentile)</f>
        <v>0</v>
      </c>
      <c r="H789" s="2" t="e">
        <f ca="1" xml:space="preserve"> IF(OR(Calculations!C789 = "",Calculations!C789 = WorkTypeString),  Calculations!K789, NA())</f>
        <v>#N/A</v>
      </c>
      <c r="I789" s="2" t="e">
        <f xml:space="preserve"> IF(Calculations!C789 = DefectTypeString,  Calculations!K789, NA())</f>
        <v>#N/A</v>
      </c>
    </row>
    <row r="790" spans="1:9" x14ac:dyDescent="0.25">
      <c r="A790" s="8" t="str">
        <f>Calculations!A790</f>
        <v/>
      </c>
      <c r="B790" s="2" t="str">
        <f t="shared" si="17"/>
        <v/>
      </c>
      <c r="C790" s="10" t="str">
        <f>IFERROR(Calculations!J790,"")</f>
        <v/>
      </c>
      <c r="D790" s="10" t="str">
        <f xml:space="preserve"> IF(OR(Calculations!C790 = "",Calculations!C790 = WorkTypeString),  IFERROR(Calculations!J790,""), NA())</f>
        <v/>
      </c>
      <c r="E790" s="10">
        <f t="array" ref="E790">PERCENTILE(IF(ISERROR(D790:D5789)=FALSE,D790:D5789),CycleTimePercentile)</f>
        <v>0</v>
      </c>
      <c r="F790" s="2" t="e">
        <f xml:space="preserve"> IF(Calculations!C790 = DefectTypeString,  IFERROR(Calculations!J790,""), NA())</f>
        <v>#N/A</v>
      </c>
      <c r="G790" s="10">
        <f t="array" ref="G790">PERCENTILE(IF(ISERROR(F790:F5789)=FALSE,F790:F5789),CycleTimePercentile)</f>
        <v>0</v>
      </c>
      <c r="H790" s="2" t="e">
        <f ca="1" xml:space="preserve"> IF(OR(Calculations!C790 = "",Calculations!C790 = WorkTypeString),  Calculations!K790, NA())</f>
        <v>#N/A</v>
      </c>
      <c r="I790" s="2" t="e">
        <f xml:space="preserve"> IF(Calculations!C790 = DefectTypeString,  Calculations!K790, NA())</f>
        <v>#N/A</v>
      </c>
    </row>
    <row r="791" spans="1:9" x14ac:dyDescent="0.25">
      <c r="A791" s="8" t="str">
        <f>Calculations!A791</f>
        <v/>
      </c>
      <c r="B791" s="2" t="str">
        <f t="shared" si="17"/>
        <v/>
      </c>
      <c r="C791" s="10" t="str">
        <f>IFERROR(Calculations!J791,"")</f>
        <v/>
      </c>
      <c r="D791" s="10" t="str">
        <f xml:space="preserve"> IF(OR(Calculations!C791 = "",Calculations!C791 = WorkTypeString),  IFERROR(Calculations!J791,""), NA())</f>
        <v/>
      </c>
      <c r="E791" s="10">
        <f t="array" ref="E791">PERCENTILE(IF(ISERROR(D791:D5790)=FALSE,D791:D5790),CycleTimePercentile)</f>
        <v>0</v>
      </c>
      <c r="F791" s="2" t="e">
        <f xml:space="preserve"> IF(Calculations!C791 = DefectTypeString,  IFERROR(Calculations!J791,""), NA())</f>
        <v>#N/A</v>
      </c>
      <c r="G791" s="10">
        <f t="array" ref="G791">PERCENTILE(IF(ISERROR(F791:F5790)=FALSE,F791:F5790),CycleTimePercentile)</f>
        <v>0</v>
      </c>
      <c r="H791" s="2" t="e">
        <f ca="1" xml:space="preserve"> IF(OR(Calculations!C791 = "",Calculations!C791 = WorkTypeString),  Calculations!K791, NA())</f>
        <v>#N/A</v>
      </c>
      <c r="I791" s="2" t="e">
        <f xml:space="preserve"> IF(Calculations!C791 = DefectTypeString,  Calculations!K791, NA())</f>
        <v>#N/A</v>
      </c>
    </row>
    <row r="792" spans="1:9" x14ac:dyDescent="0.25">
      <c r="A792" s="8" t="str">
        <f>Calculations!A792</f>
        <v/>
      </c>
      <c r="B792" s="2" t="str">
        <f t="shared" si="17"/>
        <v/>
      </c>
      <c r="C792" s="10" t="str">
        <f>IFERROR(Calculations!J792,"")</f>
        <v/>
      </c>
      <c r="D792" s="10" t="str">
        <f xml:space="preserve"> IF(OR(Calculations!C792 = "",Calculations!C792 = WorkTypeString),  IFERROR(Calculations!J792,""), NA())</f>
        <v/>
      </c>
      <c r="E792" s="10">
        <f t="array" ref="E792">PERCENTILE(IF(ISERROR(D792:D5791)=FALSE,D792:D5791),CycleTimePercentile)</f>
        <v>0</v>
      </c>
      <c r="F792" s="2" t="e">
        <f xml:space="preserve"> IF(Calculations!C792 = DefectTypeString,  IFERROR(Calculations!J792,""), NA())</f>
        <v>#N/A</v>
      </c>
      <c r="G792" s="10">
        <f t="array" ref="G792">PERCENTILE(IF(ISERROR(F792:F5791)=FALSE,F792:F5791),CycleTimePercentile)</f>
        <v>0</v>
      </c>
      <c r="H792" s="2" t="e">
        <f ca="1" xml:space="preserve"> IF(OR(Calculations!C792 = "",Calculations!C792 = WorkTypeString),  Calculations!K792, NA())</f>
        <v>#N/A</v>
      </c>
      <c r="I792" s="2" t="e">
        <f xml:space="preserve"> IF(Calculations!C792 = DefectTypeString,  Calculations!K792, NA())</f>
        <v>#N/A</v>
      </c>
    </row>
    <row r="793" spans="1:9" x14ac:dyDescent="0.25">
      <c r="A793" s="8" t="str">
        <f>Calculations!A793</f>
        <v/>
      </c>
      <c r="B793" s="2" t="str">
        <f t="shared" si="17"/>
        <v/>
      </c>
      <c r="C793" s="10" t="str">
        <f>IFERROR(Calculations!J793,"")</f>
        <v/>
      </c>
      <c r="D793" s="10" t="str">
        <f xml:space="preserve"> IF(OR(Calculations!C793 = "",Calculations!C793 = WorkTypeString),  IFERROR(Calculations!J793,""), NA())</f>
        <v/>
      </c>
      <c r="E793" s="10">
        <f t="array" ref="E793">PERCENTILE(IF(ISERROR(D793:D5792)=FALSE,D793:D5792),CycleTimePercentile)</f>
        <v>0</v>
      </c>
      <c r="F793" s="2" t="e">
        <f xml:space="preserve"> IF(Calculations!C793 = DefectTypeString,  IFERROR(Calculations!J793,""), NA())</f>
        <v>#N/A</v>
      </c>
      <c r="G793" s="10">
        <f t="array" ref="G793">PERCENTILE(IF(ISERROR(F793:F5792)=FALSE,F793:F5792),CycleTimePercentile)</f>
        <v>0</v>
      </c>
      <c r="H793" s="2" t="e">
        <f ca="1" xml:space="preserve"> IF(OR(Calculations!C793 = "",Calculations!C793 = WorkTypeString),  Calculations!K793, NA())</f>
        <v>#N/A</v>
      </c>
      <c r="I793" s="2" t="e">
        <f xml:space="preserve"> IF(Calculations!C793 = DefectTypeString,  Calculations!K793, NA())</f>
        <v>#N/A</v>
      </c>
    </row>
    <row r="794" spans="1:9" x14ac:dyDescent="0.25">
      <c r="A794" s="8" t="str">
        <f>Calculations!A794</f>
        <v/>
      </c>
      <c r="B794" s="2" t="str">
        <f t="shared" si="17"/>
        <v/>
      </c>
      <c r="C794" s="10" t="str">
        <f>IFERROR(Calculations!J794,"")</f>
        <v/>
      </c>
      <c r="D794" s="10" t="str">
        <f xml:space="preserve"> IF(OR(Calculations!C794 = "",Calculations!C794 = WorkTypeString),  IFERROR(Calculations!J794,""), NA())</f>
        <v/>
      </c>
      <c r="E794" s="10">
        <f t="array" ref="E794">PERCENTILE(IF(ISERROR(D794:D5793)=FALSE,D794:D5793),CycleTimePercentile)</f>
        <v>0</v>
      </c>
      <c r="F794" s="2" t="e">
        <f xml:space="preserve"> IF(Calculations!C794 = DefectTypeString,  IFERROR(Calculations!J794,""), NA())</f>
        <v>#N/A</v>
      </c>
      <c r="G794" s="10">
        <f t="array" ref="G794">PERCENTILE(IF(ISERROR(F794:F5793)=FALSE,F794:F5793),CycleTimePercentile)</f>
        <v>0</v>
      </c>
      <c r="H794" s="2" t="e">
        <f ca="1" xml:space="preserve"> IF(OR(Calculations!C794 = "",Calculations!C794 = WorkTypeString),  Calculations!K794, NA())</f>
        <v>#N/A</v>
      </c>
      <c r="I794" s="2" t="e">
        <f xml:space="preserve"> IF(Calculations!C794 = DefectTypeString,  Calculations!K794, NA())</f>
        <v>#N/A</v>
      </c>
    </row>
    <row r="795" spans="1:9" x14ac:dyDescent="0.25">
      <c r="A795" s="8" t="str">
        <f>Calculations!A795</f>
        <v/>
      </c>
      <c r="B795" s="2" t="str">
        <f t="shared" si="17"/>
        <v/>
      </c>
      <c r="C795" s="10" t="str">
        <f>IFERROR(Calculations!J795,"")</f>
        <v/>
      </c>
      <c r="D795" s="10" t="str">
        <f xml:space="preserve"> IF(OR(Calculations!C795 = "",Calculations!C795 = WorkTypeString),  IFERROR(Calculations!J795,""), NA())</f>
        <v/>
      </c>
      <c r="E795" s="10">
        <f t="array" ref="E795">PERCENTILE(IF(ISERROR(D795:D5794)=FALSE,D795:D5794),CycleTimePercentile)</f>
        <v>0</v>
      </c>
      <c r="F795" s="2" t="e">
        <f xml:space="preserve"> IF(Calculations!C795 = DefectTypeString,  IFERROR(Calculations!J795,""), NA())</f>
        <v>#N/A</v>
      </c>
      <c r="G795" s="10">
        <f t="array" ref="G795">PERCENTILE(IF(ISERROR(F795:F5794)=FALSE,F795:F5794),CycleTimePercentile)</f>
        <v>0</v>
      </c>
      <c r="H795" s="2" t="e">
        <f ca="1" xml:space="preserve"> IF(OR(Calculations!C795 = "",Calculations!C795 = WorkTypeString),  Calculations!K795, NA())</f>
        <v>#N/A</v>
      </c>
      <c r="I795" s="2" t="e">
        <f xml:space="preserve"> IF(Calculations!C795 = DefectTypeString,  Calculations!K795, NA())</f>
        <v>#N/A</v>
      </c>
    </row>
    <row r="796" spans="1:9" x14ac:dyDescent="0.25">
      <c r="A796" s="8" t="str">
        <f>Calculations!A796</f>
        <v/>
      </c>
      <c r="B796" s="2" t="str">
        <f t="shared" si="17"/>
        <v/>
      </c>
      <c r="C796" s="10" t="str">
        <f>IFERROR(Calculations!J796,"")</f>
        <v/>
      </c>
      <c r="D796" s="10" t="str">
        <f xml:space="preserve"> IF(OR(Calculations!C796 = "",Calculations!C796 = WorkTypeString),  IFERROR(Calculations!J796,""), NA())</f>
        <v/>
      </c>
      <c r="E796" s="10">
        <f t="array" ref="E796">PERCENTILE(IF(ISERROR(D796:D5795)=FALSE,D796:D5795),CycleTimePercentile)</f>
        <v>0</v>
      </c>
      <c r="F796" s="2" t="e">
        <f xml:space="preserve"> IF(Calculations!C796 = DefectTypeString,  IFERROR(Calculations!J796,""), NA())</f>
        <v>#N/A</v>
      </c>
      <c r="G796" s="10">
        <f t="array" ref="G796">PERCENTILE(IF(ISERROR(F796:F5795)=FALSE,F796:F5795),CycleTimePercentile)</f>
        <v>0</v>
      </c>
      <c r="H796" s="2" t="e">
        <f ca="1" xml:space="preserve"> IF(OR(Calculations!C796 = "",Calculations!C796 = WorkTypeString),  Calculations!K796, NA())</f>
        <v>#N/A</v>
      </c>
      <c r="I796" s="2" t="e">
        <f xml:space="preserve"> IF(Calculations!C796 = DefectTypeString,  Calculations!K796, NA())</f>
        <v>#N/A</v>
      </c>
    </row>
    <row r="797" spans="1:9" x14ac:dyDescent="0.25">
      <c r="A797" s="8" t="str">
        <f>Calculations!A797</f>
        <v/>
      </c>
      <c r="B797" s="2" t="str">
        <f t="shared" si="17"/>
        <v/>
      </c>
      <c r="C797" s="10" t="str">
        <f>IFERROR(Calculations!J797,"")</f>
        <v/>
      </c>
      <c r="D797" s="10" t="str">
        <f xml:space="preserve"> IF(OR(Calculations!C797 = "",Calculations!C797 = WorkTypeString),  IFERROR(Calculations!J797,""), NA())</f>
        <v/>
      </c>
      <c r="E797" s="10">
        <f t="array" ref="E797">PERCENTILE(IF(ISERROR(D797:D5796)=FALSE,D797:D5796),CycleTimePercentile)</f>
        <v>0</v>
      </c>
      <c r="F797" s="2" t="e">
        <f xml:space="preserve"> IF(Calculations!C797 = DefectTypeString,  IFERROR(Calculations!J797,""), NA())</f>
        <v>#N/A</v>
      </c>
      <c r="G797" s="10">
        <f t="array" ref="G797">PERCENTILE(IF(ISERROR(F797:F5796)=FALSE,F797:F5796),CycleTimePercentile)</f>
        <v>0</v>
      </c>
      <c r="H797" s="2" t="e">
        <f ca="1" xml:space="preserve"> IF(OR(Calculations!C797 = "",Calculations!C797 = WorkTypeString),  Calculations!K797, NA())</f>
        <v>#N/A</v>
      </c>
      <c r="I797" s="2" t="e">
        <f xml:space="preserve"> IF(Calculations!C797 = DefectTypeString,  Calculations!K797, NA())</f>
        <v>#N/A</v>
      </c>
    </row>
    <row r="798" spans="1:9" x14ac:dyDescent="0.25">
      <c r="A798" s="8" t="str">
        <f>Calculations!A798</f>
        <v/>
      </c>
      <c r="B798" s="2" t="str">
        <f t="shared" si="17"/>
        <v/>
      </c>
      <c r="C798" s="10" t="str">
        <f>IFERROR(Calculations!J798,"")</f>
        <v/>
      </c>
      <c r="D798" s="10" t="str">
        <f xml:space="preserve"> IF(OR(Calculations!C798 = "",Calculations!C798 = WorkTypeString),  IFERROR(Calculations!J798,""), NA())</f>
        <v/>
      </c>
      <c r="E798" s="10">
        <f t="array" ref="E798">PERCENTILE(IF(ISERROR(D798:D5797)=FALSE,D798:D5797),CycleTimePercentile)</f>
        <v>0</v>
      </c>
      <c r="F798" s="2" t="e">
        <f xml:space="preserve"> IF(Calculations!C798 = DefectTypeString,  IFERROR(Calculations!J798,""), NA())</f>
        <v>#N/A</v>
      </c>
      <c r="G798" s="10">
        <f t="array" ref="G798">PERCENTILE(IF(ISERROR(F798:F5797)=FALSE,F798:F5797),CycleTimePercentile)</f>
        <v>0</v>
      </c>
      <c r="H798" s="2" t="e">
        <f ca="1" xml:space="preserve"> IF(OR(Calculations!C798 = "",Calculations!C798 = WorkTypeString),  Calculations!K798, NA())</f>
        <v>#N/A</v>
      </c>
      <c r="I798" s="2" t="e">
        <f xml:space="preserve"> IF(Calculations!C798 = DefectTypeString,  Calculations!K798, NA())</f>
        <v>#N/A</v>
      </c>
    </row>
    <row r="799" spans="1:9" x14ac:dyDescent="0.25">
      <c r="A799" s="8" t="str">
        <f>Calculations!A799</f>
        <v/>
      </c>
      <c r="B799" s="2" t="str">
        <f t="shared" si="17"/>
        <v/>
      </c>
      <c r="C799" s="10" t="str">
        <f>IFERROR(Calculations!J799,"")</f>
        <v/>
      </c>
      <c r="D799" s="10" t="str">
        <f xml:space="preserve"> IF(OR(Calculations!C799 = "",Calculations!C799 = WorkTypeString),  IFERROR(Calculations!J799,""), NA())</f>
        <v/>
      </c>
      <c r="E799" s="10">
        <f t="array" ref="E799">PERCENTILE(IF(ISERROR(D799:D5798)=FALSE,D799:D5798),CycleTimePercentile)</f>
        <v>0</v>
      </c>
      <c r="F799" s="2" t="e">
        <f xml:space="preserve"> IF(Calculations!C799 = DefectTypeString,  IFERROR(Calculations!J799,""), NA())</f>
        <v>#N/A</v>
      </c>
      <c r="G799" s="10">
        <f t="array" ref="G799">PERCENTILE(IF(ISERROR(F799:F5798)=FALSE,F799:F5798),CycleTimePercentile)</f>
        <v>0</v>
      </c>
      <c r="H799" s="2" t="e">
        <f ca="1" xml:space="preserve"> IF(OR(Calculations!C799 = "",Calculations!C799 = WorkTypeString),  Calculations!K799, NA())</f>
        <v>#N/A</v>
      </c>
      <c r="I799" s="2" t="e">
        <f xml:space="preserve"> IF(Calculations!C799 = DefectTypeString,  Calculations!K799, NA())</f>
        <v>#N/A</v>
      </c>
    </row>
    <row r="800" spans="1:9" x14ac:dyDescent="0.25">
      <c r="A800" s="8" t="str">
        <f>Calculations!A800</f>
        <v/>
      </c>
      <c r="B800" s="2" t="str">
        <f t="shared" si="17"/>
        <v/>
      </c>
      <c r="C800" s="10" t="str">
        <f>IFERROR(Calculations!J800,"")</f>
        <v/>
      </c>
      <c r="D800" s="10" t="str">
        <f xml:space="preserve"> IF(OR(Calculations!C800 = "",Calculations!C800 = WorkTypeString),  IFERROR(Calculations!J800,""), NA())</f>
        <v/>
      </c>
      <c r="E800" s="10">
        <f t="array" ref="E800">PERCENTILE(IF(ISERROR(D800:D5799)=FALSE,D800:D5799),CycleTimePercentile)</f>
        <v>0</v>
      </c>
      <c r="F800" s="2" t="e">
        <f xml:space="preserve"> IF(Calculations!C800 = DefectTypeString,  IFERROR(Calculations!J800,""), NA())</f>
        <v>#N/A</v>
      </c>
      <c r="G800" s="10">
        <f t="array" ref="G800">PERCENTILE(IF(ISERROR(F800:F5799)=FALSE,F800:F5799),CycleTimePercentile)</f>
        <v>0</v>
      </c>
      <c r="H800" s="2" t="e">
        <f ca="1" xml:space="preserve"> IF(OR(Calculations!C800 = "",Calculations!C800 = WorkTypeString),  Calculations!K800, NA())</f>
        <v>#N/A</v>
      </c>
      <c r="I800" s="2" t="e">
        <f xml:space="preserve"> IF(Calculations!C800 = DefectTypeString,  Calculations!K800, NA())</f>
        <v>#N/A</v>
      </c>
    </row>
    <row r="801" spans="1:9" x14ac:dyDescent="0.25">
      <c r="A801" s="8" t="str">
        <f>Calculations!A801</f>
        <v/>
      </c>
      <c r="B801" s="2" t="str">
        <f t="shared" si="17"/>
        <v/>
      </c>
      <c r="C801" s="10" t="str">
        <f>IFERROR(Calculations!J801,"")</f>
        <v/>
      </c>
      <c r="D801" s="10" t="str">
        <f xml:space="preserve"> IF(OR(Calculations!C801 = "",Calculations!C801 = WorkTypeString),  IFERROR(Calculations!J801,""), NA())</f>
        <v/>
      </c>
      <c r="E801" s="10">
        <f t="array" ref="E801">PERCENTILE(IF(ISERROR(D801:D5800)=FALSE,D801:D5800),CycleTimePercentile)</f>
        <v>0</v>
      </c>
      <c r="F801" s="2" t="e">
        <f xml:space="preserve"> IF(Calculations!C801 = DefectTypeString,  IFERROR(Calculations!J801,""), NA())</f>
        <v>#N/A</v>
      </c>
      <c r="G801" s="10">
        <f t="array" ref="G801">PERCENTILE(IF(ISERROR(F801:F5800)=FALSE,F801:F5800),CycleTimePercentile)</f>
        <v>0</v>
      </c>
      <c r="H801" s="2" t="e">
        <f ca="1" xml:space="preserve"> IF(OR(Calculations!C801 = "",Calculations!C801 = WorkTypeString),  Calculations!K801, NA())</f>
        <v>#N/A</v>
      </c>
      <c r="I801" s="2" t="e">
        <f xml:space="preserve"> IF(Calculations!C801 = DefectTypeString,  Calculations!K801, NA())</f>
        <v>#N/A</v>
      </c>
    </row>
    <row r="802" spans="1:9" x14ac:dyDescent="0.25">
      <c r="A802" s="8" t="str">
        <f>Calculations!A802</f>
        <v/>
      </c>
      <c r="B802" s="2" t="str">
        <f t="shared" si="17"/>
        <v/>
      </c>
      <c r="C802" s="10" t="str">
        <f>IFERROR(Calculations!J802,"")</f>
        <v/>
      </c>
      <c r="D802" s="10" t="str">
        <f xml:space="preserve"> IF(OR(Calculations!C802 = "",Calculations!C802 = WorkTypeString),  IFERROR(Calculations!J802,""), NA())</f>
        <v/>
      </c>
      <c r="E802" s="10">
        <f t="array" ref="E802">PERCENTILE(IF(ISERROR(D802:D5801)=FALSE,D802:D5801),CycleTimePercentile)</f>
        <v>0</v>
      </c>
      <c r="F802" s="2" t="e">
        <f xml:space="preserve"> IF(Calculations!C802 = DefectTypeString,  IFERROR(Calculations!J802,""), NA())</f>
        <v>#N/A</v>
      </c>
      <c r="G802" s="10">
        <f t="array" ref="G802">PERCENTILE(IF(ISERROR(F802:F5801)=FALSE,F802:F5801),CycleTimePercentile)</f>
        <v>0</v>
      </c>
      <c r="H802" s="2" t="e">
        <f ca="1" xml:space="preserve"> IF(OR(Calculations!C802 = "",Calculations!C802 = WorkTypeString),  Calculations!K802, NA())</f>
        <v>#N/A</v>
      </c>
      <c r="I802" s="2" t="e">
        <f xml:space="preserve"> IF(Calculations!C802 = DefectTypeString,  Calculations!K802, NA())</f>
        <v>#N/A</v>
      </c>
    </row>
    <row r="803" spans="1:9" x14ac:dyDescent="0.25">
      <c r="A803" s="8" t="str">
        <f>Calculations!A803</f>
        <v/>
      </c>
      <c r="B803" s="2" t="str">
        <f t="shared" si="17"/>
        <v/>
      </c>
      <c r="C803" s="10" t="str">
        <f>IFERROR(Calculations!J803,"")</f>
        <v/>
      </c>
      <c r="D803" s="10" t="str">
        <f xml:space="preserve"> IF(OR(Calculations!C803 = "",Calculations!C803 = WorkTypeString),  IFERROR(Calculations!J803,""), NA())</f>
        <v/>
      </c>
      <c r="E803" s="10">
        <f t="array" ref="E803">PERCENTILE(IF(ISERROR(D803:D5802)=FALSE,D803:D5802),CycleTimePercentile)</f>
        <v>0</v>
      </c>
      <c r="F803" s="2" t="e">
        <f xml:space="preserve"> IF(Calculations!C803 = DefectTypeString,  IFERROR(Calculations!J803,""), NA())</f>
        <v>#N/A</v>
      </c>
      <c r="G803" s="10">
        <f t="array" ref="G803">PERCENTILE(IF(ISERROR(F803:F5802)=FALSE,F803:F5802),CycleTimePercentile)</f>
        <v>0</v>
      </c>
      <c r="H803" s="2" t="e">
        <f ca="1" xml:space="preserve"> IF(OR(Calculations!C803 = "",Calculations!C803 = WorkTypeString),  Calculations!K803, NA())</f>
        <v>#N/A</v>
      </c>
      <c r="I803" s="2" t="e">
        <f xml:space="preserve"> IF(Calculations!C803 = DefectTypeString,  Calculations!K803, NA())</f>
        <v>#N/A</v>
      </c>
    </row>
    <row r="804" spans="1:9" x14ac:dyDescent="0.25">
      <c r="A804" s="8" t="str">
        <f>Calculations!A804</f>
        <v/>
      </c>
      <c r="B804" s="2" t="str">
        <f t="shared" si="17"/>
        <v/>
      </c>
      <c r="C804" s="10" t="str">
        <f>IFERROR(Calculations!J804,"")</f>
        <v/>
      </c>
      <c r="D804" s="10" t="str">
        <f xml:space="preserve"> IF(OR(Calculations!C804 = "",Calculations!C804 = WorkTypeString),  IFERROR(Calculations!J804,""), NA())</f>
        <v/>
      </c>
      <c r="E804" s="10">
        <f t="array" ref="E804">PERCENTILE(IF(ISERROR(D804:D5803)=FALSE,D804:D5803),CycleTimePercentile)</f>
        <v>0</v>
      </c>
      <c r="F804" s="2" t="e">
        <f xml:space="preserve"> IF(Calculations!C804 = DefectTypeString,  IFERROR(Calculations!J804,""), NA())</f>
        <v>#N/A</v>
      </c>
      <c r="G804" s="10">
        <f t="array" ref="G804">PERCENTILE(IF(ISERROR(F804:F5803)=FALSE,F804:F5803),CycleTimePercentile)</f>
        <v>0</v>
      </c>
      <c r="H804" s="2" t="e">
        <f ca="1" xml:space="preserve"> IF(OR(Calculations!C804 = "",Calculations!C804 = WorkTypeString),  Calculations!K804, NA())</f>
        <v>#N/A</v>
      </c>
      <c r="I804" s="2" t="e">
        <f xml:space="preserve"> IF(Calculations!C804 = DefectTypeString,  Calculations!K804, NA())</f>
        <v>#N/A</v>
      </c>
    </row>
    <row r="805" spans="1:9" x14ac:dyDescent="0.25">
      <c r="A805" s="8" t="str">
        <f>Calculations!A805</f>
        <v/>
      </c>
      <c r="B805" s="2" t="str">
        <f t="shared" si="17"/>
        <v/>
      </c>
      <c r="C805" s="10" t="str">
        <f>IFERROR(Calculations!J805,"")</f>
        <v/>
      </c>
      <c r="D805" s="10" t="str">
        <f xml:space="preserve"> IF(OR(Calculations!C805 = "",Calculations!C805 = WorkTypeString),  IFERROR(Calculations!J805,""), NA())</f>
        <v/>
      </c>
      <c r="E805" s="10">
        <f t="array" ref="E805">PERCENTILE(IF(ISERROR(D805:D5804)=FALSE,D805:D5804),CycleTimePercentile)</f>
        <v>0</v>
      </c>
      <c r="F805" s="2" t="e">
        <f xml:space="preserve"> IF(Calculations!C805 = DefectTypeString,  IFERROR(Calculations!J805,""), NA())</f>
        <v>#N/A</v>
      </c>
      <c r="G805" s="10">
        <f t="array" ref="G805">PERCENTILE(IF(ISERROR(F805:F5804)=FALSE,F805:F5804),CycleTimePercentile)</f>
        <v>0</v>
      </c>
      <c r="H805" s="2" t="e">
        <f ca="1" xml:space="preserve"> IF(OR(Calculations!C805 = "",Calculations!C805 = WorkTypeString),  Calculations!K805, NA())</f>
        <v>#N/A</v>
      </c>
      <c r="I805" s="2" t="e">
        <f xml:space="preserve"> IF(Calculations!C805 = DefectTypeString,  Calculations!K805, NA())</f>
        <v>#N/A</v>
      </c>
    </row>
    <row r="806" spans="1:9" x14ac:dyDescent="0.25">
      <c r="A806" s="8" t="str">
        <f>Calculations!A806</f>
        <v/>
      </c>
      <c r="B806" s="2" t="str">
        <f t="shared" si="17"/>
        <v/>
      </c>
      <c r="C806" s="10" t="str">
        <f>IFERROR(Calculations!J806,"")</f>
        <v/>
      </c>
      <c r="D806" s="10" t="str">
        <f xml:space="preserve"> IF(OR(Calculations!C806 = "",Calculations!C806 = WorkTypeString),  IFERROR(Calculations!J806,""), NA())</f>
        <v/>
      </c>
      <c r="E806" s="10">
        <f t="array" ref="E806">PERCENTILE(IF(ISERROR(D806:D5805)=FALSE,D806:D5805),CycleTimePercentile)</f>
        <v>0</v>
      </c>
      <c r="F806" s="2" t="e">
        <f xml:space="preserve"> IF(Calculations!C806 = DefectTypeString,  IFERROR(Calculations!J806,""), NA())</f>
        <v>#N/A</v>
      </c>
      <c r="G806" s="10">
        <f t="array" ref="G806">PERCENTILE(IF(ISERROR(F806:F5805)=FALSE,F806:F5805),CycleTimePercentile)</f>
        <v>0</v>
      </c>
      <c r="H806" s="2" t="e">
        <f ca="1" xml:space="preserve"> IF(OR(Calculations!C806 = "",Calculations!C806 = WorkTypeString),  Calculations!K806, NA())</f>
        <v>#N/A</v>
      </c>
      <c r="I806" s="2" t="e">
        <f xml:space="preserve"> IF(Calculations!C806 = DefectTypeString,  Calculations!K806, NA())</f>
        <v>#N/A</v>
      </c>
    </row>
    <row r="807" spans="1:9" x14ac:dyDescent="0.25">
      <c r="A807" s="8" t="str">
        <f>Calculations!A807</f>
        <v/>
      </c>
      <c r="B807" s="2" t="str">
        <f t="shared" si="17"/>
        <v/>
      </c>
      <c r="C807" s="10" t="str">
        <f>IFERROR(Calculations!J807,"")</f>
        <v/>
      </c>
      <c r="D807" s="10" t="str">
        <f xml:space="preserve"> IF(OR(Calculations!C807 = "",Calculations!C807 = WorkTypeString),  IFERROR(Calculations!J807,""), NA())</f>
        <v/>
      </c>
      <c r="E807" s="10">
        <f t="array" ref="E807">PERCENTILE(IF(ISERROR(D807:D5806)=FALSE,D807:D5806),CycleTimePercentile)</f>
        <v>0</v>
      </c>
      <c r="F807" s="2" t="e">
        <f xml:space="preserve"> IF(Calculations!C807 = DefectTypeString,  IFERROR(Calculations!J807,""), NA())</f>
        <v>#N/A</v>
      </c>
      <c r="G807" s="10">
        <f t="array" ref="G807">PERCENTILE(IF(ISERROR(F807:F5806)=FALSE,F807:F5806),CycleTimePercentile)</f>
        <v>0</v>
      </c>
      <c r="H807" s="2" t="e">
        <f ca="1" xml:space="preserve"> IF(OR(Calculations!C807 = "",Calculations!C807 = WorkTypeString),  Calculations!K807, NA())</f>
        <v>#N/A</v>
      </c>
      <c r="I807" s="2" t="e">
        <f xml:space="preserve"> IF(Calculations!C807 = DefectTypeString,  Calculations!K807, NA())</f>
        <v>#N/A</v>
      </c>
    </row>
    <row r="808" spans="1:9" x14ac:dyDescent="0.25">
      <c r="A808" s="8" t="str">
        <f>Calculations!A808</f>
        <v/>
      </c>
      <c r="B808" s="2" t="str">
        <f t="shared" si="17"/>
        <v/>
      </c>
      <c r="C808" s="10" t="str">
        <f>IFERROR(Calculations!J808,"")</f>
        <v/>
      </c>
      <c r="D808" s="10" t="str">
        <f xml:space="preserve"> IF(OR(Calculations!C808 = "",Calculations!C808 = WorkTypeString),  IFERROR(Calculations!J808,""), NA())</f>
        <v/>
      </c>
      <c r="E808" s="10">
        <f t="array" ref="E808">PERCENTILE(IF(ISERROR(D808:D5807)=FALSE,D808:D5807),CycleTimePercentile)</f>
        <v>0</v>
      </c>
      <c r="F808" s="2" t="e">
        <f xml:space="preserve"> IF(Calculations!C808 = DefectTypeString,  IFERROR(Calculations!J808,""), NA())</f>
        <v>#N/A</v>
      </c>
      <c r="G808" s="10">
        <f t="array" ref="G808">PERCENTILE(IF(ISERROR(F808:F5807)=FALSE,F808:F5807),CycleTimePercentile)</f>
        <v>0</v>
      </c>
      <c r="H808" s="2" t="e">
        <f ca="1" xml:space="preserve"> IF(OR(Calculations!C808 = "",Calculations!C808 = WorkTypeString),  Calculations!K808, NA())</f>
        <v>#N/A</v>
      </c>
      <c r="I808" s="2" t="e">
        <f xml:space="preserve"> IF(Calculations!C808 = DefectTypeString,  Calculations!K808, NA())</f>
        <v>#N/A</v>
      </c>
    </row>
    <row r="809" spans="1:9" x14ac:dyDescent="0.25">
      <c r="A809" s="8" t="str">
        <f>Calculations!A809</f>
        <v/>
      </c>
      <c r="B809" s="2" t="str">
        <f t="shared" si="17"/>
        <v/>
      </c>
      <c r="C809" s="10" t="str">
        <f>IFERROR(Calculations!J809,"")</f>
        <v/>
      </c>
      <c r="D809" s="10" t="str">
        <f xml:space="preserve"> IF(OR(Calculations!C809 = "",Calculations!C809 = WorkTypeString),  IFERROR(Calculations!J809,""), NA())</f>
        <v/>
      </c>
      <c r="E809" s="10">
        <f t="array" ref="E809">PERCENTILE(IF(ISERROR(D809:D5808)=FALSE,D809:D5808),CycleTimePercentile)</f>
        <v>0</v>
      </c>
      <c r="F809" s="2" t="e">
        <f xml:space="preserve"> IF(Calculations!C809 = DefectTypeString,  IFERROR(Calculations!J809,""), NA())</f>
        <v>#N/A</v>
      </c>
      <c r="G809" s="10">
        <f t="array" ref="G809">PERCENTILE(IF(ISERROR(F809:F5808)=FALSE,F809:F5808),CycleTimePercentile)</f>
        <v>0</v>
      </c>
      <c r="H809" s="2" t="e">
        <f ca="1" xml:space="preserve"> IF(OR(Calculations!C809 = "",Calculations!C809 = WorkTypeString),  Calculations!K809, NA())</f>
        <v>#N/A</v>
      </c>
      <c r="I809" s="2" t="e">
        <f xml:space="preserve"> IF(Calculations!C809 = DefectTypeString,  Calculations!K809, NA())</f>
        <v>#N/A</v>
      </c>
    </row>
    <row r="810" spans="1:9" x14ac:dyDescent="0.25">
      <c r="A810" s="8" t="str">
        <f>Calculations!A810</f>
        <v/>
      </c>
      <c r="B810" s="2" t="str">
        <f t="shared" si="17"/>
        <v/>
      </c>
      <c r="C810" s="10" t="str">
        <f>IFERROR(Calculations!J810,"")</f>
        <v/>
      </c>
      <c r="D810" s="10" t="str">
        <f xml:space="preserve"> IF(OR(Calculations!C810 = "",Calculations!C810 = WorkTypeString),  IFERROR(Calculations!J810,""), NA())</f>
        <v/>
      </c>
      <c r="E810" s="10">
        <f t="array" ref="E810">PERCENTILE(IF(ISERROR(D810:D5809)=FALSE,D810:D5809),CycleTimePercentile)</f>
        <v>0</v>
      </c>
      <c r="F810" s="2" t="e">
        <f xml:space="preserve"> IF(Calculations!C810 = DefectTypeString,  IFERROR(Calculations!J810,""), NA())</f>
        <v>#N/A</v>
      </c>
      <c r="G810" s="10">
        <f t="array" ref="G810">PERCENTILE(IF(ISERROR(F810:F5809)=FALSE,F810:F5809),CycleTimePercentile)</f>
        <v>0</v>
      </c>
      <c r="H810" s="2" t="e">
        <f ca="1" xml:space="preserve"> IF(OR(Calculations!C810 = "",Calculations!C810 = WorkTypeString),  Calculations!K810, NA())</f>
        <v>#N/A</v>
      </c>
      <c r="I810" s="2" t="e">
        <f xml:space="preserve"> IF(Calculations!C810 = DefectTypeString,  Calculations!K810, NA())</f>
        <v>#N/A</v>
      </c>
    </row>
    <row r="811" spans="1:9" x14ac:dyDescent="0.25">
      <c r="A811" s="8" t="str">
        <f>Calculations!A811</f>
        <v/>
      </c>
      <c r="B811" s="2" t="str">
        <f t="shared" si="17"/>
        <v/>
      </c>
      <c r="C811" s="10" t="str">
        <f>IFERROR(Calculations!J811,"")</f>
        <v/>
      </c>
      <c r="D811" s="10" t="str">
        <f xml:space="preserve"> IF(OR(Calculations!C811 = "",Calculations!C811 = WorkTypeString),  IFERROR(Calculations!J811,""), NA())</f>
        <v/>
      </c>
      <c r="E811" s="10">
        <f t="array" ref="E811">PERCENTILE(IF(ISERROR(D811:D5810)=FALSE,D811:D5810),CycleTimePercentile)</f>
        <v>0</v>
      </c>
      <c r="F811" s="2" t="e">
        <f xml:space="preserve"> IF(Calculations!C811 = DefectTypeString,  IFERROR(Calculations!J811,""), NA())</f>
        <v>#N/A</v>
      </c>
      <c r="G811" s="10">
        <f t="array" ref="G811">PERCENTILE(IF(ISERROR(F811:F5810)=FALSE,F811:F5810),CycleTimePercentile)</f>
        <v>0</v>
      </c>
      <c r="H811" s="2" t="e">
        <f ca="1" xml:space="preserve"> IF(OR(Calculations!C811 = "",Calculations!C811 = WorkTypeString),  Calculations!K811, NA())</f>
        <v>#N/A</v>
      </c>
      <c r="I811" s="2" t="e">
        <f xml:space="preserve"> IF(Calculations!C811 = DefectTypeString,  Calculations!K811, NA())</f>
        <v>#N/A</v>
      </c>
    </row>
    <row r="812" spans="1:9" x14ac:dyDescent="0.25">
      <c r="A812" s="8" t="str">
        <f>Calculations!A812</f>
        <v/>
      </c>
      <c r="B812" s="2" t="str">
        <f t="shared" si="17"/>
        <v/>
      </c>
      <c r="C812" s="10" t="str">
        <f>IFERROR(Calculations!J812,"")</f>
        <v/>
      </c>
      <c r="D812" s="10" t="str">
        <f xml:space="preserve"> IF(OR(Calculations!C812 = "",Calculations!C812 = WorkTypeString),  IFERROR(Calculations!J812,""), NA())</f>
        <v/>
      </c>
      <c r="E812" s="10">
        <f t="array" ref="E812">PERCENTILE(IF(ISERROR(D812:D5811)=FALSE,D812:D5811),CycleTimePercentile)</f>
        <v>0</v>
      </c>
      <c r="F812" s="2" t="e">
        <f xml:space="preserve"> IF(Calculations!C812 = DefectTypeString,  IFERROR(Calculations!J812,""), NA())</f>
        <v>#N/A</v>
      </c>
      <c r="G812" s="10">
        <f t="array" ref="G812">PERCENTILE(IF(ISERROR(F812:F5811)=FALSE,F812:F5811),CycleTimePercentile)</f>
        <v>0</v>
      </c>
      <c r="H812" s="2" t="e">
        <f ca="1" xml:space="preserve"> IF(OR(Calculations!C812 = "",Calculations!C812 = WorkTypeString),  Calculations!K812, NA())</f>
        <v>#N/A</v>
      </c>
      <c r="I812" s="2" t="e">
        <f xml:space="preserve"> IF(Calculations!C812 = DefectTypeString,  Calculations!K812, NA())</f>
        <v>#N/A</v>
      </c>
    </row>
    <row r="813" spans="1:9" x14ac:dyDescent="0.25">
      <c r="A813" s="8" t="str">
        <f>Calculations!A813</f>
        <v/>
      </c>
      <c r="B813" s="2" t="str">
        <f t="shared" si="17"/>
        <v/>
      </c>
      <c r="C813" s="10" t="str">
        <f>IFERROR(Calculations!J813,"")</f>
        <v/>
      </c>
      <c r="D813" s="10" t="str">
        <f xml:space="preserve"> IF(OR(Calculations!C813 = "",Calculations!C813 = WorkTypeString),  IFERROR(Calculations!J813,""), NA())</f>
        <v/>
      </c>
      <c r="E813" s="10">
        <f t="array" ref="E813">PERCENTILE(IF(ISERROR(D813:D5812)=FALSE,D813:D5812),CycleTimePercentile)</f>
        <v>0</v>
      </c>
      <c r="F813" s="2" t="e">
        <f xml:space="preserve"> IF(Calculations!C813 = DefectTypeString,  IFERROR(Calculations!J813,""), NA())</f>
        <v>#N/A</v>
      </c>
      <c r="G813" s="10">
        <f t="array" ref="G813">PERCENTILE(IF(ISERROR(F813:F5812)=FALSE,F813:F5812),CycleTimePercentile)</f>
        <v>0</v>
      </c>
      <c r="H813" s="2" t="e">
        <f ca="1" xml:space="preserve"> IF(OR(Calculations!C813 = "",Calculations!C813 = WorkTypeString),  Calculations!K813, NA())</f>
        <v>#N/A</v>
      </c>
      <c r="I813" s="2" t="e">
        <f xml:space="preserve"> IF(Calculations!C813 = DefectTypeString,  Calculations!K813, NA())</f>
        <v>#N/A</v>
      </c>
    </row>
    <row r="814" spans="1:9" x14ac:dyDescent="0.25">
      <c r="A814" s="8" t="str">
        <f>Calculations!A814</f>
        <v/>
      </c>
      <c r="B814" s="2" t="str">
        <f t="shared" si="17"/>
        <v/>
      </c>
      <c r="C814" s="10" t="str">
        <f>IFERROR(Calculations!J814,"")</f>
        <v/>
      </c>
      <c r="D814" s="10" t="str">
        <f xml:space="preserve"> IF(OR(Calculations!C814 = "",Calculations!C814 = WorkTypeString),  IFERROR(Calculations!J814,""), NA())</f>
        <v/>
      </c>
      <c r="E814" s="10">
        <f t="array" ref="E814">PERCENTILE(IF(ISERROR(D814:D5813)=FALSE,D814:D5813),CycleTimePercentile)</f>
        <v>0</v>
      </c>
      <c r="F814" s="2" t="e">
        <f xml:space="preserve"> IF(Calculations!C814 = DefectTypeString,  IFERROR(Calculations!J814,""), NA())</f>
        <v>#N/A</v>
      </c>
      <c r="G814" s="10">
        <f t="array" ref="G814">PERCENTILE(IF(ISERROR(F814:F5813)=FALSE,F814:F5813),CycleTimePercentile)</f>
        <v>0</v>
      </c>
      <c r="H814" s="2" t="e">
        <f ca="1" xml:space="preserve"> IF(OR(Calculations!C814 = "",Calculations!C814 = WorkTypeString),  Calculations!K814, NA())</f>
        <v>#N/A</v>
      </c>
      <c r="I814" s="2" t="e">
        <f xml:space="preserve"> IF(Calculations!C814 = DefectTypeString,  Calculations!K814, NA())</f>
        <v>#N/A</v>
      </c>
    </row>
    <row r="815" spans="1:9" x14ac:dyDescent="0.25">
      <c r="A815" s="8" t="str">
        <f>Calculations!A815</f>
        <v/>
      </c>
      <c r="B815" s="2" t="str">
        <f t="shared" si="17"/>
        <v/>
      </c>
      <c r="C815" s="10" t="str">
        <f>IFERROR(Calculations!J815,"")</f>
        <v/>
      </c>
      <c r="D815" s="10" t="str">
        <f xml:space="preserve"> IF(OR(Calculations!C815 = "",Calculations!C815 = WorkTypeString),  IFERROR(Calculations!J815,""), NA())</f>
        <v/>
      </c>
      <c r="E815" s="10">
        <f t="array" ref="E815">PERCENTILE(IF(ISERROR(D815:D5814)=FALSE,D815:D5814),CycleTimePercentile)</f>
        <v>0</v>
      </c>
      <c r="F815" s="2" t="e">
        <f xml:space="preserve"> IF(Calculations!C815 = DefectTypeString,  IFERROR(Calculations!J815,""), NA())</f>
        <v>#N/A</v>
      </c>
      <c r="G815" s="10">
        <f t="array" ref="G815">PERCENTILE(IF(ISERROR(F815:F5814)=FALSE,F815:F5814),CycleTimePercentile)</f>
        <v>0</v>
      </c>
      <c r="H815" s="2" t="e">
        <f ca="1" xml:space="preserve"> IF(OR(Calculations!C815 = "",Calculations!C815 = WorkTypeString),  Calculations!K815, NA())</f>
        <v>#N/A</v>
      </c>
      <c r="I815" s="2" t="e">
        <f xml:space="preserve"> IF(Calculations!C815 = DefectTypeString,  Calculations!K815, NA())</f>
        <v>#N/A</v>
      </c>
    </row>
    <row r="816" spans="1:9" x14ac:dyDescent="0.25">
      <c r="A816" s="8" t="str">
        <f>Calculations!A816</f>
        <v/>
      </c>
      <c r="B816" s="2" t="str">
        <f t="shared" si="17"/>
        <v/>
      </c>
      <c r="C816" s="10" t="str">
        <f>IFERROR(Calculations!J816,"")</f>
        <v/>
      </c>
      <c r="D816" s="10" t="str">
        <f xml:space="preserve"> IF(OR(Calculations!C816 = "",Calculations!C816 = WorkTypeString),  IFERROR(Calculations!J816,""), NA())</f>
        <v/>
      </c>
      <c r="E816" s="10">
        <f t="array" ref="E816">PERCENTILE(IF(ISERROR(D816:D5815)=FALSE,D816:D5815),CycleTimePercentile)</f>
        <v>0</v>
      </c>
      <c r="F816" s="2" t="e">
        <f xml:space="preserve"> IF(Calculations!C816 = DefectTypeString,  IFERROR(Calculations!J816,""), NA())</f>
        <v>#N/A</v>
      </c>
      <c r="G816" s="10">
        <f t="array" ref="G816">PERCENTILE(IF(ISERROR(F816:F5815)=FALSE,F816:F5815),CycleTimePercentile)</f>
        <v>0</v>
      </c>
      <c r="H816" s="2" t="e">
        <f ca="1" xml:space="preserve"> IF(OR(Calculations!C816 = "",Calculations!C816 = WorkTypeString),  Calculations!K816, NA())</f>
        <v>#N/A</v>
      </c>
      <c r="I816" s="2" t="e">
        <f xml:space="preserve"> IF(Calculations!C816 = DefectTypeString,  Calculations!K816, NA())</f>
        <v>#N/A</v>
      </c>
    </row>
    <row r="817" spans="1:9" x14ac:dyDescent="0.25">
      <c r="A817" s="8" t="str">
        <f>Calculations!A817</f>
        <v/>
      </c>
      <c r="B817" s="2" t="str">
        <f t="shared" si="17"/>
        <v/>
      </c>
      <c r="C817" s="10" t="str">
        <f>IFERROR(Calculations!J817,"")</f>
        <v/>
      </c>
      <c r="D817" s="10" t="str">
        <f xml:space="preserve"> IF(OR(Calculations!C817 = "",Calculations!C817 = WorkTypeString),  IFERROR(Calculations!J817,""), NA())</f>
        <v/>
      </c>
      <c r="E817" s="10">
        <f t="array" ref="E817">PERCENTILE(IF(ISERROR(D817:D5816)=FALSE,D817:D5816),CycleTimePercentile)</f>
        <v>0</v>
      </c>
      <c r="F817" s="2" t="e">
        <f xml:space="preserve"> IF(Calculations!C817 = DefectTypeString,  IFERROR(Calculations!J817,""), NA())</f>
        <v>#N/A</v>
      </c>
      <c r="G817" s="10">
        <f t="array" ref="G817">PERCENTILE(IF(ISERROR(F817:F5816)=FALSE,F817:F5816),CycleTimePercentile)</f>
        <v>0</v>
      </c>
      <c r="H817" s="2" t="e">
        <f ca="1" xml:space="preserve"> IF(OR(Calculations!C817 = "",Calculations!C817 = WorkTypeString),  Calculations!K817, NA())</f>
        <v>#N/A</v>
      </c>
      <c r="I817" s="2" t="e">
        <f xml:space="preserve"> IF(Calculations!C817 = DefectTypeString,  Calculations!K817, NA())</f>
        <v>#N/A</v>
      </c>
    </row>
    <row r="818" spans="1:9" x14ac:dyDescent="0.25">
      <c r="A818" s="8" t="str">
        <f>Calculations!A818</f>
        <v/>
      </c>
      <c r="B818" s="2" t="str">
        <f t="shared" si="17"/>
        <v/>
      </c>
      <c r="C818" s="10" t="str">
        <f>IFERROR(Calculations!J818,"")</f>
        <v/>
      </c>
      <c r="D818" s="10" t="str">
        <f xml:space="preserve"> IF(OR(Calculations!C818 = "",Calculations!C818 = WorkTypeString),  IFERROR(Calculations!J818,""), NA())</f>
        <v/>
      </c>
      <c r="E818" s="10">
        <f t="array" ref="E818">PERCENTILE(IF(ISERROR(D818:D5817)=FALSE,D818:D5817),CycleTimePercentile)</f>
        <v>0</v>
      </c>
      <c r="F818" s="2" t="e">
        <f xml:space="preserve"> IF(Calculations!C818 = DefectTypeString,  IFERROR(Calculations!J818,""), NA())</f>
        <v>#N/A</v>
      </c>
      <c r="G818" s="10">
        <f t="array" ref="G818">PERCENTILE(IF(ISERROR(F818:F5817)=FALSE,F818:F5817),CycleTimePercentile)</f>
        <v>0</v>
      </c>
      <c r="H818" s="2" t="e">
        <f ca="1" xml:space="preserve"> IF(OR(Calculations!C818 = "",Calculations!C818 = WorkTypeString),  Calculations!K818, NA())</f>
        <v>#N/A</v>
      </c>
      <c r="I818" s="2" t="e">
        <f xml:space="preserve"> IF(Calculations!C818 = DefectTypeString,  Calculations!K818, NA())</f>
        <v>#N/A</v>
      </c>
    </row>
    <row r="819" spans="1:9" x14ac:dyDescent="0.25">
      <c r="A819" s="8" t="str">
        <f>Calculations!A819</f>
        <v/>
      </c>
      <c r="B819" s="2" t="str">
        <f t="shared" si="17"/>
        <v/>
      </c>
      <c r="C819" s="10" t="str">
        <f>IFERROR(Calculations!J819,"")</f>
        <v/>
      </c>
      <c r="D819" s="10" t="str">
        <f xml:space="preserve"> IF(OR(Calculations!C819 = "",Calculations!C819 = WorkTypeString),  IFERROR(Calculations!J819,""), NA())</f>
        <v/>
      </c>
      <c r="E819" s="10">
        <f t="array" ref="E819">PERCENTILE(IF(ISERROR(D819:D5818)=FALSE,D819:D5818),CycleTimePercentile)</f>
        <v>0</v>
      </c>
      <c r="F819" s="2" t="e">
        <f xml:space="preserve"> IF(Calculations!C819 = DefectTypeString,  IFERROR(Calculations!J819,""), NA())</f>
        <v>#N/A</v>
      </c>
      <c r="G819" s="10">
        <f t="array" ref="G819">PERCENTILE(IF(ISERROR(F819:F5818)=FALSE,F819:F5818),CycleTimePercentile)</f>
        <v>0</v>
      </c>
      <c r="H819" s="2" t="e">
        <f ca="1" xml:space="preserve"> IF(OR(Calculations!C819 = "",Calculations!C819 = WorkTypeString),  Calculations!K819, NA())</f>
        <v>#N/A</v>
      </c>
      <c r="I819" s="2" t="e">
        <f xml:space="preserve"> IF(Calculations!C819 = DefectTypeString,  Calculations!K819, NA())</f>
        <v>#N/A</v>
      </c>
    </row>
    <row r="820" spans="1:9" x14ac:dyDescent="0.25">
      <c r="A820" s="8" t="str">
        <f>Calculations!A820</f>
        <v/>
      </c>
      <c r="B820" s="2" t="str">
        <f t="shared" si="17"/>
        <v/>
      </c>
      <c r="C820" s="10" t="str">
        <f>IFERROR(Calculations!J820,"")</f>
        <v/>
      </c>
      <c r="D820" s="10" t="str">
        <f xml:space="preserve"> IF(OR(Calculations!C820 = "",Calculations!C820 = WorkTypeString),  IFERROR(Calculations!J820,""), NA())</f>
        <v/>
      </c>
      <c r="E820" s="10">
        <f t="array" ref="E820">PERCENTILE(IF(ISERROR(D820:D5819)=FALSE,D820:D5819),CycleTimePercentile)</f>
        <v>0</v>
      </c>
      <c r="F820" s="2" t="e">
        <f xml:space="preserve"> IF(Calculations!C820 = DefectTypeString,  IFERROR(Calculations!J820,""), NA())</f>
        <v>#N/A</v>
      </c>
      <c r="G820" s="10">
        <f t="array" ref="G820">PERCENTILE(IF(ISERROR(F820:F5819)=FALSE,F820:F5819),CycleTimePercentile)</f>
        <v>0</v>
      </c>
      <c r="H820" s="2" t="e">
        <f ca="1" xml:space="preserve"> IF(OR(Calculations!C820 = "",Calculations!C820 = WorkTypeString),  Calculations!K820, NA())</f>
        <v>#N/A</v>
      </c>
      <c r="I820" s="2" t="e">
        <f xml:space="preserve"> IF(Calculations!C820 = DefectTypeString,  Calculations!K820, NA())</f>
        <v>#N/A</v>
      </c>
    </row>
    <row r="821" spans="1:9" x14ac:dyDescent="0.25">
      <c r="A821" s="8" t="str">
        <f>Calculations!A821</f>
        <v/>
      </c>
      <c r="B821" s="2" t="str">
        <f t="shared" si="17"/>
        <v/>
      </c>
      <c r="C821" s="10" t="str">
        <f>IFERROR(Calculations!J821,"")</f>
        <v/>
      </c>
      <c r="D821" s="10" t="str">
        <f xml:space="preserve"> IF(OR(Calculations!C821 = "",Calculations!C821 = WorkTypeString),  IFERROR(Calculations!J821,""), NA())</f>
        <v/>
      </c>
      <c r="E821" s="10">
        <f t="array" ref="E821">PERCENTILE(IF(ISERROR(D821:D5820)=FALSE,D821:D5820),CycleTimePercentile)</f>
        <v>0</v>
      </c>
      <c r="F821" s="2" t="e">
        <f xml:space="preserve"> IF(Calculations!C821 = DefectTypeString,  IFERROR(Calculations!J821,""), NA())</f>
        <v>#N/A</v>
      </c>
      <c r="G821" s="10">
        <f t="array" ref="G821">PERCENTILE(IF(ISERROR(F821:F5820)=FALSE,F821:F5820),CycleTimePercentile)</f>
        <v>0</v>
      </c>
      <c r="H821" s="2" t="e">
        <f ca="1" xml:space="preserve"> IF(OR(Calculations!C821 = "",Calculations!C821 = WorkTypeString),  Calculations!K821, NA())</f>
        <v>#N/A</v>
      </c>
      <c r="I821" s="2" t="e">
        <f xml:space="preserve"> IF(Calculations!C821 = DefectTypeString,  Calculations!K821, NA())</f>
        <v>#N/A</v>
      </c>
    </row>
    <row r="822" spans="1:9" x14ac:dyDescent="0.25">
      <c r="A822" s="8" t="str">
        <f>Calculations!A822</f>
        <v/>
      </c>
      <c r="B822" s="2" t="str">
        <f t="shared" si="17"/>
        <v/>
      </c>
      <c r="C822" s="10" t="str">
        <f>IFERROR(Calculations!J822,"")</f>
        <v/>
      </c>
      <c r="D822" s="10" t="str">
        <f xml:space="preserve"> IF(OR(Calculations!C822 = "",Calculations!C822 = WorkTypeString),  IFERROR(Calculations!J822,""), NA())</f>
        <v/>
      </c>
      <c r="E822" s="10">
        <f t="array" ref="E822">PERCENTILE(IF(ISERROR(D822:D5821)=FALSE,D822:D5821),CycleTimePercentile)</f>
        <v>0</v>
      </c>
      <c r="F822" s="2" t="e">
        <f xml:space="preserve"> IF(Calculations!C822 = DefectTypeString,  IFERROR(Calculations!J822,""), NA())</f>
        <v>#N/A</v>
      </c>
      <c r="G822" s="10">
        <f t="array" ref="G822">PERCENTILE(IF(ISERROR(F822:F5821)=FALSE,F822:F5821),CycleTimePercentile)</f>
        <v>0</v>
      </c>
      <c r="H822" s="2" t="e">
        <f ca="1" xml:space="preserve"> IF(OR(Calculations!C822 = "",Calculations!C822 = WorkTypeString),  Calculations!K822, NA())</f>
        <v>#N/A</v>
      </c>
      <c r="I822" s="2" t="e">
        <f xml:space="preserve"> IF(Calculations!C822 = DefectTypeString,  Calculations!K822, NA())</f>
        <v>#N/A</v>
      </c>
    </row>
    <row r="823" spans="1:9" x14ac:dyDescent="0.25">
      <c r="A823" s="8" t="str">
        <f>Calculations!A823</f>
        <v/>
      </c>
      <c r="B823" s="2" t="str">
        <f t="shared" si="17"/>
        <v/>
      </c>
      <c r="C823" s="10" t="str">
        <f>IFERROR(Calculations!J823,"")</f>
        <v/>
      </c>
      <c r="D823" s="10" t="str">
        <f xml:space="preserve"> IF(OR(Calculations!C823 = "",Calculations!C823 = WorkTypeString),  IFERROR(Calculations!J823,""), NA())</f>
        <v/>
      </c>
      <c r="E823" s="10">
        <f t="array" ref="E823">PERCENTILE(IF(ISERROR(D823:D5822)=FALSE,D823:D5822),CycleTimePercentile)</f>
        <v>0</v>
      </c>
      <c r="F823" s="2" t="e">
        <f xml:space="preserve"> IF(Calculations!C823 = DefectTypeString,  IFERROR(Calculations!J823,""), NA())</f>
        <v>#N/A</v>
      </c>
      <c r="G823" s="10">
        <f t="array" ref="G823">PERCENTILE(IF(ISERROR(F823:F5822)=FALSE,F823:F5822),CycleTimePercentile)</f>
        <v>0</v>
      </c>
      <c r="H823" s="2" t="e">
        <f ca="1" xml:space="preserve"> IF(OR(Calculations!C823 = "",Calculations!C823 = WorkTypeString),  Calculations!K823, NA())</f>
        <v>#N/A</v>
      </c>
      <c r="I823" s="2" t="e">
        <f xml:space="preserve"> IF(Calculations!C823 = DefectTypeString,  Calculations!K823, NA())</f>
        <v>#N/A</v>
      </c>
    </row>
    <row r="824" spans="1:9" x14ac:dyDescent="0.25">
      <c r="A824" s="8" t="str">
        <f>Calculations!A824</f>
        <v/>
      </c>
      <c r="B824" s="2" t="str">
        <f t="shared" si="17"/>
        <v/>
      </c>
      <c r="C824" s="10" t="str">
        <f>IFERROR(Calculations!J824,"")</f>
        <v/>
      </c>
      <c r="D824" s="10" t="str">
        <f xml:space="preserve"> IF(OR(Calculations!C824 = "",Calculations!C824 = WorkTypeString),  IFERROR(Calculations!J824,""), NA())</f>
        <v/>
      </c>
      <c r="E824" s="10">
        <f t="array" ref="E824">PERCENTILE(IF(ISERROR(D824:D5823)=FALSE,D824:D5823),CycleTimePercentile)</f>
        <v>0</v>
      </c>
      <c r="F824" s="2" t="e">
        <f xml:space="preserve"> IF(Calculations!C824 = DefectTypeString,  IFERROR(Calculations!J824,""), NA())</f>
        <v>#N/A</v>
      </c>
      <c r="G824" s="10">
        <f t="array" ref="G824">PERCENTILE(IF(ISERROR(F824:F5823)=FALSE,F824:F5823),CycleTimePercentile)</f>
        <v>0</v>
      </c>
      <c r="H824" s="2" t="e">
        <f ca="1" xml:space="preserve"> IF(OR(Calculations!C824 = "",Calculations!C824 = WorkTypeString),  Calculations!K824, NA())</f>
        <v>#N/A</v>
      </c>
      <c r="I824" s="2" t="e">
        <f xml:space="preserve"> IF(Calculations!C824 = DefectTypeString,  Calculations!K824, NA())</f>
        <v>#N/A</v>
      </c>
    </row>
    <row r="825" spans="1:9" x14ac:dyDescent="0.25">
      <c r="A825" s="8" t="str">
        <f>Calculations!A825</f>
        <v/>
      </c>
      <c r="B825" s="2" t="str">
        <f t="shared" si="17"/>
        <v/>
      </c>
      <c r="C825" s="10" t="str">
        <f>IFERROR(Calculations!J825,"")</f>
        <v/>
      </c>
      <c r="D825" s="10" t="str">
        <f xml:space="preserve"> IF(OR(Calculations!C825 = "",Calculations!C825 = WorkTypeString),  IFERROR(Calculations!J825,""), NA())</f>
        <v/>
      </c>
      <c r="E825" s="10">
        <f t="array" ref="E825">PERCENTILE(IF(ISERROR(D825:D5824)=FALSE,D825:D5824),CycleTimePercentile)</f>
        <v>0</v>
      </c>
      <c r="F825" s="2" t="e">
        <f xml:space="preserve"> IF(Calculations!C825 = DefectTypeString,  IFERROR(Calculations!J825,""), NA())</f>
        <v>#N/A</v>
      </c>
      <c r="G825" s="10">
        <f t="array" ref="G825">PERCENTILE(IF(ISERROR(F825:F5824)=FALSE,F825:F5824),CycleTimePercentile)</f>
        <v>0</v>
      </c>
      <c r="H825" s="2" t="e">
        <f ca="1" xml:space="preserve"> IF(OR(Calculations!C825 = "",Calculations!C825 = WorkTypeString),  Calculations!K825, NA())</f>
        <v>#N/A</v>
      </c>
      <c r="I825" s="2" t="e">
        <f xml:space="preserve"> IF(Calculations!C825 = DefectTypeString,  Calculations!K825, NA())</f>
        <v>#N/A</v>
      </c>
    </row>
    <row r="826" spans="1:9" x14ac:dyDescent="0.25">
      <c r="A826" s="8" t="str">
        <f>Calculations!A826</f>
        <v/>
      </c>
      <c r="B826" s="2" t="str">
        <f t="shared" si="17"/>
        <v/>
      </c>
      <c r="C826" s="10" t="str">
        <f>IFERROR(Calculations!J826,"")</f>
        <v/>
      </c>
      <c r="D826" s="10" t="str">
        <f xml:space="preserve"> IF(OR(Calculations!C826 = "",Calculations!C826 = WorkTypeString),  IFERROR(Calculations!J826,""), NA())</f>
        <v/>
      </c>
      <c r="E826" s="10">
        <f t="array" ref="E826">PERCENTILE(IF(ISERROR(D826:D5825)=FALSE,D826:D5825),CycleTimePercentile)</f>
        <v>0</v>
      </c>
      <c r="F826" s="2" t="e">
        <f xml:space="preserve"> IF(Calculations!C826 = DefectTypeString,  IFERROR(Calculations!J826,""), NA())</f>
        <v>#N/A</v>
      </c>
      <c r="G826" s="10">
        <f t="array" ref="G826">PERCENTILE(IF(ISERROR(F826:F5825)=FALSE,F826:F5825),CycleTimePercentile)</f>
        <v>0</v>
      </c>
      <c r="H826" s="2" t="e">
        <f ca="1" xml:space="preserve"> IF(OR(Calculations!C826 = "",Calculations!C826 = WorkTypeString),  Calculations!K826, NA())</f>
        <v>#N/A</v>
      </c>
      <c r="I826" s="2" t="e">
        <f xml:space="preserve"> IF(Calculations!C826 = DefectTypeString,  Calculations!K826, NA())</f>
        <v>#N/A</v>
      </c>
    </row>
    <row r="827" spans="1:9" x14ac:dyDescent="0.25">
      <c r="A827" s="8" t="str">
        <f>Calculations!A827</f>
        <v/>
      </c>
      <c r="B827" s="2" t="str">
        <f t="shared" si="17"/>
        <v/>
      </c>
      <c r="C827" s="10" t="str">
        <f>IFERROR(Calculations!J827,"")</f>
        <v/>
      </c>
      <c r="D827" s="10" t="str">
        <f xml:space="preserve"> IF(OR(Calculations!C827 = "",Calculations!C827 = WorkTypeString),  IFERROR(Calculations!J827,""), NA())</f>
        <v/>
      </c>
      <c r="E827" s="10">
        <f t="array" ref="E827">PERCENTILE(IF(ISERROR(D827:D5826)=FALSE,D827:D5826),CycleTimePercentile)</f>
        <v>0</v>
      </c>
      <c r="F827" s="2" t="e">
        <f xml:space="preserve"> IF(Calculations!C827 = DefectTypeString,  IFERROR(Calculations!J827,""), NA())</f>
        <v>#N/A</v>
      </c>
      <c r="G827" s="10">
        <f t="array" ref="G827">PERCENTILE(IF(ISERROR(F827:F5826)=FALSE,F827:F5826),CycleTimePercentile)</f>
        <v>0</v>
      </c>
      <c r="H827" s="2" t="e">
        <f ca="1" xml:space="preserve"> IF(OR(Calculations!C827 = "",Calculations!C827 = WorkTypeString),  Calculations!K827, NA())</f>
        <v>#N/A</v>
      </c>
      <c r="I827" s="2" t="e">
        <f xml:space="preserve"> IF(Calculations!C827 = DefectTypeString,  Calculations!K827, NA())</f>
        <v>#N/A</v>
      </c>
    </row>
    <row r="828" spans="1:9" x14ac:dyDescent="0.25">
      <c r="A828" s="8" t="str">
        <f>Calculations!A828</f>
        <v/>
      </c>
      <c r="B828" s="2" t="str">
        <f t="shared" si="17"/>
        <v/>
      </c>
      <c r="C828" s="10" t="str">
        <f>IFERROR(Calculations!J828,"")</f>
        <v/>
      </c>
      <c r="D828" s="10" t="str">
        <f xml:space="preserve"> IF(OR(Calculations!C828 = "",Calculations!C828 = WorkTypeString),  IFERROR(Calculations!J828,""), NA())</f>
        <v/>
      </c>
      <c r="E828" s="10">
        <f t="array" ref="E828">PERCENTILE(IF(ISERROR(D828:D5827)=FALSE,D828:D5827),CycleTimePercentile)</f>
        <v>0</v>
      </c>
      <c r="F828" s="2" t="e">
        <f xml:space="preserve"> IF(Calculations!C828 = DefectTypeString,  IFERROR(Calculations!J828,""), NA())</f>
        <v>#N/A</v>
      </c>
      <c r="G828" s="10">
        <f t="array" ref="G828">PERCENTILE(IF(ISERROR(F828:F5827)=FALSE,F828:F5827),CycleTimePercentile)</f>
        <v>0</v>
      </c>
      <c r="H828" s="2" t="e">
        <f ca="1" xml:space="preserve"> IF(OR(Calculations!C828 = "",Calculations!C828 = WorkTypeString),  Calculations!K828, NA())</f>
        <v>#N/A</v>
      </c>
      <c r="I828" s="2" t="e">
        <f xml:space="preserve"> IF(Calculations!C828 = DefectTypeString,  Calculations!K828, NA())</f>
        <v>#N/A</v>
      </c>
    </row>
    <row r="829" spans="1:9" x14ac:dyDescent="0.25">
      <c r="A829" s="8" t="str">
        <f>Calculations!A829</f>
        <v/>
      </c>
      <c r="B829" s="2" t="str">
        <f t="shared" si="17"/>
        <v/>
      </c>
      <c r="C829" s="10" t="str">
        <f>IFERROR(Calculations!J829,"")</f>
        <v/>
      </c>
      <c r="D829" s="10" t="str">
        <f xml:space="preserve"> IF(OR(Calculations!C829 = "",Calculations!C829 = WorkTypeString),  IFERROR(Calculations!J829,""), NA())</f>
        <v/>
      </c>
      <c r="E829" s="10">
        <f t="array" ref="E829">PERCENTILE(IF(ISERROR(D829:D5828)=FALSE,D829:D5828),CycleTimePercentile)</f>
        <v>0</v>
      </c>
      <c r="F829" s="2" t="e">
        <f xml:space="preserve"> IF(Calculations!C829 = DefectTypeString,  IFERROR(Calculations!J829,""), NA())</f>
        <v>#N/A</v>
      </c>
      <c r="G829" s="10">
        <f t="array" ref="G829">PERCENTILE(IF(ISERROR(F829:F5828)=FALSE,F829:F5828),CycleTimePercentile)</f>
        <v>0</v>
      </c>
      <c r="H829" s="2" t="e">
        <f ca="1" xml:space="preserve"> IF(OR(Calculations!C829 = "",Calculations!C829 = WorkTypeString),  Calculations!K829, NA())</f>
        <v>#N/A</v>
      </c>
      <c r="I829" s="2" t="e">
        <f xml:space="preserve"> IF(Calculations!C829 = DefectTypeString,  Calculations!K829, NA())</f>
        <v>#N/A</v>
      </c>
    </row>
    <row r="830" spans="1:9" x14ac:dyDescent="0.25">
      <c r="A830" s="8" t="str">
        <f>Calculations!A830</f>
        <v/>
      </c>
      <c r="B830" s="2" t="str">
        <f t="shared" si="17"/>
        <v/>
      </c>
      <c r="C830" s="10" t="str">
        <f>IFERROR(Calculations!J830,"")</f>
        <v/>
      </c>
      <c r="D830" s="10" t="str">
        <f xml:space="preserve"> IF(OR(Calculations!C830 = "",Calculations!C830 = WorkTypeString),  IFERROR(Calculations!J830,""), NA())</f>
        <v/>
      </c>
      <c r="E830" s="10">
        <f t="array" ref="E830">PERCENTILE(IF(ISERROR(D830:D5829)=FALSE,D830:D5829),CycleTimePercentile)</f>
        <v>0</v>
      </c>
      <c r="F830" s="2" t="e">
        <f xml:space="preserve"> IF(Calculations!C830 = DefectTypeString,  IFERROR(Calculations!J830,""), NA())</f>
        <v>#N/A</v>
      </c>
      <c r="G830" s="10">
        <f t="array" ref="G830">PERCENTILE(IF(ISERROR(F830:F5829)=FALSE,F830:F5829),CycleTimePercentile)</f>
        <v>0</v>
      </c>
      <c r="H830" s="2" t="e">
        <f ca="1" xml:space="preserve"> IF(OR(Calculations!C830 = "",Calculations!C830 = WorkTypeString),  Calculations!K830, NA())</f>
        <v>#N/A</v>
      </c>
      <c r="I830" s="2" t="e">
        <f xml:space="preserve"> IF(Calculations!C830 = DefectTypeString,  Calculations!K830, NA())</f>
        <v>#N/A</v>
      </c>
    </row>
    <row r="831" spans="1:9" x14ac:dyDescent="0.25">
      <c r="A831" s="8" t="str">
        <f>Calculations!A831</f>
        <v/>
      </c>
      <c r="B831" s="2" t="str">
        <f t="shared" si="17"/>
        <v/>
      </c>
      <c r="C831" s="10" t="str">
        <f>IFERROR(Calculations!J831,"")</f>
        <v/>
      </c>
      <c r="D831" s="10" t="str">
        <f xml:space="preserve"> IF(OR(Calculations!C831 = "",Calculations!C831 = WorkTypeString),  IFERROR(Calculations!J831,""), NA())</f>
        <v/>
      </c>
      <c r="E831" s="10">
        <f t="array" ref="E831">PERCENTILE(IF(ISERROR(D831:D5830)=FALSE,D831:D5830),CycleTimePercentile)</f>
        <v>0</v>
      </c>
      <c r="F831" s="2" t="e">
        <f xml:space="preserve"> IF(Calculations!C831 = DefectTypeString,  IFERROR(Calculations!J831,""), NA())</f>
        <v>#N/A</v>
      </c>
      <c r="G831" s="10">
        <f t="array" ref="G831">PERCENTILE(IF(ISERROR(F831:F5830)=FALSE,F831:F5830),CycleTimePercentile)</f>
        <v>0</v>
      </c>
      <c r="H831" s="2" t="e">
        <f ca="1" xml:space="preserve"> IF(OR(Calculations!C831 = "",Calculations!C831 = WorkTypeString),  Calculations!K831, NA())</f>
        <v>#N/A</v>
      </c>
      <c r="I831" s="2" t="e">
        <f xml:space="preserve"> IF(Calculations!C831 = DefectTypeString,  Calculations!K831, NA())</f>
        <v>#N/A</v>
      </c>
    </row>
    <row r="832" spans="1:9" x14ac:dyDescent="0.25">
      <c r="A832" s="8" t="str">
        <f>Calculations!A832</f>
        <v/>
      </c>
      <c r="B832" s="2" t="str">
        <f t="shared" si="17"/>
        <v/>
      </c>
      <c r="C832" s="10" t="str">
        <f>IFERROR(Calculations!J832,"")</f>
        <v/>
      </c>
      <c r="D832" s="10" t="str">
        <f xml:space="preserve"> IF(OR(Calculations!C832 = "",Calculations!C832 = WorkTypeString),  IFERROR(Calculations!J832,""), NA())</f>
        <v/>
      </c>
      <c r="E832" s="10">
        <f t="array" ref="E832">PERCENTILE(IF(ISERROR(D832:D5831)=FALSE,D832:D5831),CycleTimePercentile)</f>
        <v>0</v>
      </c>
      <c r="F832" s="2" t="e">
        <f xml:space="preserve"> IF(Calculations!C832 = DefectTypeString,  IFERROR(Calculations!J832,""), NA())</f>
        <v>#N/A</v>
      </c>
      <c r="G832" s="10">
        <f t="array" ref="G832">PERCENTILE(IF(ISERROR(F832:F5831)=FALSE,F832:F5831),CycleTimePercentile)</f>
        <v>0</v>
      </c>
      <c r="H832" s="2" t="e">
        <f ca="1" xml:space="preserve"> IF(OR(Calculations!C832 = "",Calculations!C832 = WorkTypeString),  Calculations!K832, NA())</f>
        <v>#N/A</v>
      </c>
      <c r="I832" s="2" t="e">
        <f xml:space="preserve"> IF(Calculations!C832 = DefectTypeString,  Calculations!K832, NA())</f>
        <v>#N/A</v>
      </c>
    </row>
    <row r="833" spans="1:9" x14ac:dyDescent="0.25">
      <c r="A833" s="8" t="str">
        <f>Calculations!A833</f>
        <v/>
      </c>
      <c r="B833" s="2" t="str">
        <f t="shared" si="17"/>
        <v/>
      </c>
      <c r="C833" s="10" t="str">
        <f>IFERROR(Calculations!J833,"")</f>
        <v/>
      </c>
      <c r="D833" s="10" t="str">
        <f xml:space="preserve"> IF(OR(Calculations!C833 = "",Calculations!C833 = WorkTypeString),  IFERROR(Calculations!J833,""), NA())</f>
        <v/>
      </c>
      <c r="E833" s="10">
        <f t="array" ref="E833">PERCENTILE(IF(ISERROR(D833:D5832)=FALSE,D833:D5832),CycleTimePercentile)</f>
        <v>0</v>
      </c>
      <c r="F833" s="2" t="e">
        <f xml:space="preserve"> IF(Calculations!C833 = DefectTypeString,  IFERROR(Calculations!J833,""), NA())</f>
        <v>#N/A</v>
      </c>
      <c r="G833" s="10">
        <f t="array" ref="G833">PERCENTILE(IF(ISERROR(F833:F5832)=FALSE,F833:F5832),CycleTimePercentile)</f>
        <v>0</v>
      </c>
      <c r="H833" s="2" t="e">
        <f ca="1" xml:space="preserve"> IF(OR(Calculations!C833 = "",Calculations!C833 = WorkTypeString),  Calculations!K833, NA())</f>
        <v>#N/A</v>
      </c>
      <c r="I833" s="2" t="e">
        <f xml:space="preserve"> IF(Calculations!C833 = DefectTypeString,  Calculations!K833, NA())</f>
        <v>#N/A</v>
      </c>
    </row>
    <row r="834" spans="1:9" x14ac:dyDescent="0.25">
      <c r="A834" s="8" t="str">
        <f>Calculations!A834</f>
        <v/>
      </c>
      <c r="B834" s="2" t="str">
        <f t="shared" si="17"/>
        <v/>
      </c>
      <c r="C834" s="10" t="str">
        <f>IFERROR(Calculations!J834,"")</f>
        <v/>
      </c>
      <c r="D834" s="10" t="str">
        <f xml:space="preserve"> IF(OR(Calculations!C834 = "",Calculations!C834 = WorkTypeString),  IFERROR(Calculations!J834,""), NA())</f>
        <v/>
      </c>
      <c r="E834" s="10">
        <f t="array" ref="E834">PERCENTILE(IF(ISERROR(D834:D5833)=FALSE,D834:D5833),CycleTimePercentile)</f>
        <v>0</v>
      </c>
      <c r="F834" s="2" t="e">
        <f xml:space="preserve"> IF(Calculations!C834 = DefectTypeString,  IFERROR(Calculations!J834,""), NA())</f>
        <v>#N/A</v>
      </c>
      <c r="G834" s="10">
        <f t="array" ref="G834">PERCENTILE(IF(ISERROR(F834:F5833)=FALSE,F834:F5833),CycleTimePercentile)</f>
        <v>0</v>
      </c>
      <c r="H834" s="2" t="e">
        <f ca="1" xml:space="preserve"> IF(OR(Calculations!C834 = "",Calculations!C834 = WorkTypeString),  Calculations!K834, NA())</f>
        <v>#N/A</v>
      </c>
      <c r="I834" s="2" t="e">
        <f xml:space="preserve"> IF(Calculations!C834 = DefectTypeString,  Calculations!K834, NA())</f>
        <v>#N/A</v>
      </c>
    </row>
    <row r="835" spans="1:9" x14ac:dyDescent="0.25">
      <c r="A835" s="8" t="str">
        <f>Calculations!A835</f>
        <v/>
      </c>
      <c r="B835" s="2" t="str">
        <f t="shared" ref="B835:B898" si="18">IF(ISNUMBER(A835),YEAR(A835)&amp;"-"&amp;TEXT(MONTH(A835),"00")&amp;"-"&amp;TEXT(DAY(A835),"00")&amp;"-"&amp;TEXT(HOUR(A835),"00"),"")</f>
        <v/>
      </c>
      <c r="C835" s="10" t="str">
        <f>IFERROR(Calculations!J835,"")</f>
        <v/>
      </c>
      <c r="D835" s="10" t="str">
        <f xml:space="preserve"> IF(OR(Calculations!C835 = "",Calculations!C835 = WorkTypeString),  IFERROR(Calculations!J835,""), NA())</f>
        <v/>
      </c>
      <c r="E835" s="10">
        <f t="array" ref="E835">PERCENTILE(IF(ISERROR(D835:D5834)=FALSE,D835:D5834),CycleTimePercentile)</f>
        <v>0</v>
      </c>
      <c r="F835" s="2" t="e">
        <f xml:space="preserve"> IF(Calculations!C835 = DefectTypeString,  IFERROR(Calculations!J835,""), NA())</f>
        <v>#N/A</v>
      </c>
      <c r="G835" s="10">
        <f t="array" ref="G835">PERCENTILE(IF(ISERROR(F835:F5834)=FALSE,F835:F5834),CycleTimePercentile)</f>
        <v>0</v>
      </c>
      <c r="H835" s="2" t="e">
        <f ca="1" xml:space="preserve"> IF(OR(Calculations!C835 = "",Calculations!C835 = WorkTypeString),  Calculations!K835, NA())</f>
        <v>#N/A</v>
      </c>
      <c r="I835" s="2" t="e">
        <f xml:space="preserve"> IF(Calculations!C835 = DefectTypeString,  Calculations!K835, NA())</f>
        <v>#N/A</v>
      </c>
    </row>
    <row r="836" spans="1:9" x14ac:dyDescent="0.25">
      <c r="A836" s="8" t="str">
        <f>Calculations!A836</f>
        <v/>
      </c>
      <c r="B836" s="2" t="str">
        <f t="shared" si="18"/>
        <v/>
      </c>
      <c r="C836" s="10" t="str">
        <f>IFERROR(Calculations!J836,"")</f>
        <v/>
      </c>
      <c r="D836" s="10" t="str">
        <f xml:space="preserve"> IF(OR(Calculations!C836 = "",Calculations!C836 = WorkTypeString),  IFERROR(Calculations!J836,""), NA())</f>
        <v/>
      </c>
      <c r="E836" s="10">
        <f t="array" ref="E836">PERCENTILE(IF(ISERROR(D836:D5835)=FALSE,D836:D5835),CycleTimePercentile)</f>
        <v>0</v>
      </c>
      <c r="F836" s="2" t="e">
        <f xml:space="preserve"> IF(Calculations!C836 = DefectTypeString,  IFERROR(Calculations!J836,""), NA())</f>
        <v>#N/A</v>
      </c>
      <c r="G836" s="10">
        <f t="array" ref="G836">PERCENTILE(IF(ISERROR(F836:F5835)=FALSE,F836:F5835),CycleTimePercentile)</f>
        <v>0</v>
      </c>
      <c r="H836" s="2" t="e">
        <f ca="1" xml:space="preserve"> IF(OR(Calculations!C836 = "",Calculations!C836 = WorkTypeString),  Calculations!K836, NA())</f>
        <v>#N/A</v>
      </c>
      <c r="I836" s="2" t="e">
        <f xml:space="preserve"> IF(Calculations!C836 = DefectTypeString,  Calculations!K836, NA())</f>
        <v>#N/A</v>
      </c>
    </row>
    <row r="837" spans="1:9" x14ac:dyDescent="0.25">
      <c r="A837" s="8" t="str">
        <f>Calculations!A837</f>
        <v/>
      </c>
      <c r="B837" s="2" t="str">
        <f t="shared" si="18"/>
        <v/>
      </c>
      <c r="C837" s="10" t="str">
        <f>IFERROR(Calculations!J837,"")</f>
        <v/>
      </c>
      <c r="D837" s="10" t="str">
        <f xml:space="preserve"> IF(OR(Calculations!C837 = "",Calculations!C837 = WorkTypeString),  IFERROR(Calculations!J837,""), NA())</f>
        <v/>
      </c>
      <c r="E837" s="10">
        <f t="array" ref="E837">PERCENTILE(IF(ISERROR(D837:D5836)=FALSE,D837:D5836),CycleTimePercentile)</f>
        <v>0</v>
      </c>
      <c r="F837" s="2" t="e">
        <f xml:space="preserve"> IF(Calculations!C837 = DefectTypeString,  IFERROR(Calculations!J837,""), NA())</f>
        <v>#N/A</v>
      </c>
      <c r="G837" s="10">
        <f t="array" ref="G837">PERCENTILE(IF(ISERROR(F837:F5836)=FALSE,F837:F5836),CycleTimePercentile)</f>
        <v>0</v>
      </c>
      <c r="H837" s="2" t="e">
        <f ca="1" xml:space="preserve"> IF(OR(Calculations!C837 = "",Calculations!C837 = WorkTypeString),  Calculations!K837, NA())</f>
        <v>#N/A</v>
      </c>
      <c r="I837" s="2" t="e">
        <f xml:space="preserve"> IF(Calculations!C837 = DefectTypeString,  Calculations!K837, NA())</f>
        <v>#N/A</v>
      </c>
    </row>
    <row r="838" spans="1:9" x14ac:dyDescent="0.25">
      <c r="A838" s="8" t="str">
        <f>Calculations!A838</f>
        <v/>
      </c>
      <c r="B838" s="2" t="str">
        <f t="shared" si="18"/>
        <v/>
      </c>
      <c r="C838" s="10" t="str">
        <f>IFERROR(Calculations!J838,"")</f>
        <v/>
      </c>
      <c r="D838" s="10" t="str">
        <f xml:space="preserve"> IF(OR(Calculations!C838 = "",Calculations!C838 = WorkTypeString),  IFERROR(Calculations!J838,""), NA())</f>
        <v/>
      </c>
      <c r="E838" s="10">
        <f t="array" ref="E838">PERCENTILE(IF(ISERROR(D838:D5837)=FALSE,D838:D5837),CycleTimePercentile)</f>
        <v>0</v>
      </c>
      <c r="F838" s="2" t="e">
        <f xml:space="preserve"> IF(Calculations!C838 = DefectTypeString,  IFERROR(Calculations!J838,""), NA())</f>
        <v>#N/A</v>
      </c>
      <c r="G838" s="10">
        <f t="array" ref="G838">PERCENTILE(IF(ISERROR(F838:F5837)=FALSE,F838:F5837),CycleTimePercentile)</f>
        <v>0</v>
      </c>
      <c r="H838" s="2" t="e">
        <f ca="1" xml:space="preserve"> IF(OR(Calculations!C838 = "",Calculations!C838 = WorkTypeString),  Calculations!K838, NA())</f>
        <v>#N/A</v>
      </c>
      <c r="I838" s="2" t="e">
        <f xml:space="preserve"> IF(Calculations!C838 = DefectTypeString,  Calculations!K838, NA())</f>
        <v>#N/A</v>
      </c>
    </row>
    <row r="839" spans="1:9" x14ac:dyDescent="0.25">
      <c r="A839" s="8" t="str">
        <f>Calculations!A839</f>
        <v/>
      </c>
      <c r="B839" s="2" t="str">
        <f t="shared" si="18"/>
        <v/>
      </c>
      <c r="C839" s="10" t="str">
        <f>IFERROR(Calculations!J839,"")</f>
        <v/>
      </c>
      <c r="D839" s="10" t="str">
        <f xml:space="preserve"> IF(OR(Calculations!C839 = "",Calculations!C839 = WorkTypeString),  IFERROR(Calculations!J839,""), NA())</f>
        <v/>
      </c>
      <c r="E839" s="10">
        <f t="array" ref="E839">PERCENTILE(IF(ISERROR(D839:D5838)=FALSE,D839:D5838),CycleTimePercentile)</f>
        <v>0</v>
      </c>
      <c r="F839" s="2" t="e">
        <f xml:space="preserve"> IF(Calculations!C839 = DefectTypeString,  IFERROR(Calculations!J839,""), NA())</f>
        <v>#N/A</v>
      </c>
      <c r="G839" s="10">
        <f t="array" ref="G839">PERCENTILE(IF(ISERROR(F839:F5838)=FALSE,F839:F5838),CycleTimePercentile)</f>
        <v>0</v>
      </c>
      <c r="H839" s="2" t="e">
        <f ca="1" xml:space="preserve"> IF(OR(Calculations!C839 = "",Calculations!C839 = WorkTypeString),  Calculations!K839, NA())</f>
        <v>#N/A</v>
      </c>
      <c r="I839" s="2" t="e">
        <f xml:space="preserve"> IF(Calculations!C839 = DefectTypeString,  Calculations!K839, NA())</f>
        <v>#N/A</v>
      </c>
    </row>
    <row r="840" spans="1:9" x14ac:dyDescent="0.25">
      <c r="A840" s="8" t="str">
        <f>Calculations!A840</f>
        <v/>
      </c>
      <c r="B840" s="2" t="str">
        <f t="shared" si="18"/>
        <v/>
      </c>
      <c r="C840" s="10" t="str">
        <f>IFERROR(Calculations!J840,"")</f>
        <v/>
      </c>
      <c r="D840" s="10" t="str">
        <f xml:space="preserve"> IF(OR(Calculations!C840 = "",Calculations!C840 = WorkTypeString),  IFERROR(Calculations!J840,""), NA())</f>
        <v/>
      </c>
      <c r="E840" s="10">
        <f t="array" ref="E840">PERCENTILE(IF(ISERROR(D840:D5839)=FALSE,D840:D5839),CycleTimePercentile)</f>
        <v>0</v>
      </c>
      <c r="F840" s="2" t="e">
        <f xml:space="preserve"> IF(Calculations!C840 = DefectTypeString,  IFERROR(Calculations!J840,""), NA())</f>
        <v>#N/A</v>
      </c>
      <c r="G840" s="10">
        <f t="array" ref="G840">PERCENTILE(IF(ISERROR(F840:F5839)=FALSE,F840:F5839),CycleTimePercentile)</f>
        <v>0</v>
      </c>
      <c r="H840" s="2" t="e">
        <f ca="1" xml:space="preserve"> IF(OR(Calculations!C840 = "",Calculations!C840 = WorkTypeString),  Calculations!K840, NA())</f>
        <v>#N/A</v>
      </c>
      <c r="I840" s="2" t="e">
        <f xml:space="preserve"> IF(Calculations!C840 = DefectTypeString,  Calculations!K840, NA())</f>
        <v>#N/A</v>
      </c>
    </row>
    <row r="841" spans="1:9" x14ac:dyDescent="0.25">
      <c r="A841" s="8" t="str">
        <f>Calculations!A841</f>
        <v/>
      </c>
      <c r="B841" s="2" t="str">
        <f t="shared" si="18"/>
        <v/>
      </c>
      <c r="C841" s="10" t="str">
        <f>IFERROR(Calculations!J841,"")</f>
        <v/>
      </c>
      <c r="D841" s="10" t="str">
        <f xml:space="preserve"> IF(OR(Calculations!C841 = "",Calculations!C841 = WorkTypeString),  IFERROR(Calculations!J841,""), NA())</f>
        <v/>
      </c>
      <c r="E841" s="10">
        <f t="array" ref="E841">PERCENTILE(IF(ISERROR(D841:D5840)=FALSE,D841:D5840),CycleTimePercentile)</f>
        <v>0</v>
      </c>
      <c r="F841" s="2" t="e">
        <f xml:space="preserve"> IF(Calculations!C841 = DefectTypeString,  IFERROR(Calculations!J841,""), NA())</f>
        <v>#N/A</v>
      </c>
      <c r="G841" s="10">
        <f t="array" ref="G841">PERCENTILE(IF(ISERROR(F841:F5840)=FALSE,F841:F5840),CycleTimePercentile)</f>
        <v>0</v>
      </c>
      <c r="H841" s="2" t="e">
        <f ca="1" xml:space="preserve"> IF(OR(Calculations!C841 = "",Calculations!C841 = WorkTypeString),  Calculations!K841, NA())</f>
        <v>#N/A</v>
      </c>
      <c r="I841" s="2" t="e">
        <f xml:space="preserve"> IF(Calculations!C841 = DefectTypeString,  Calculations!K841, NA())</f>
        <v>#N/A</v>
      </c>
    </row>
    <row r="842" spans="1:9" x14ac:dyDescent="0.25">
      <c r="A842" s="8" t="str">
        <f>Calculations!A842</f>
        <v/>
      </c>
      <c r="B842" s="2" t="str">
        <f t="shared" si="18"/>
        <v/>
      </c>
      <c r="C842" s="10" t="str">
        <f>IFERROR(Calculations!J842,"")</f>
        <v/>
      </c>
      <c r="D842" s="10" t="str">
        <f xml:space="preserve"> IF(OR(Calculations!C842 = "",Calculations!C842 = WorkTypeString),  IFERROR(Calculations!J842,""), NA())</f>
        <v/>
      </c>
      <c r="E842" s="10">
        <f t="array" ref="E842">PERCENTILE(IF(ISERROR(D842:D5841)=FALSE,D842:D5841),CycleTimePercentile)</f>
        <v>0</v>
      </c>
      <c r="F842" s="2" t="e">
        <f xml:space="preserve"> IF(Calculations!C842 = DefectTypeString,  IFERROR(Calculations!J842,""), NA())</f>
        <v>#N/A</v>
      </c>
      <c r="G842" s="10">
        <f t="array" ref="G842">PERCENTILE(IF(ISERROR(F842:F5841)=FALSE,F842:F5841),CycleTimePercentile)</f>
        <v>0</v>
      </c>
      <c r="H842" s="2" t="e">
        <f ca="1" xml:space="preserve"> IF(OR(Calculations!C842 = "",Calculations!C842 = WorkTypeString),  Calculations!K842, NA())</f>
        <v>#N/A</v>
      </c>
      <c r="I842" s="2" t="e">
        <f xml:space="preserve"> IF(Calculations!C842 = DefectTypeString,  Calculations!K842, NA())</f>
        <v>#N/A</v>
      </c>
    </row>
    <row r="843" spans="1:9" x14ac:dyDescent="0.25">
      <c r="A843" s="8" t="str">
        <f>Calculations!A843</f>
        <v/>
      </c>
      <c r="B843" s="2" t="str">
        <f t="shared" si="18"/>
        <v/>
      </c>
      <c r="C843" s="10" t="str">
        <f>IFERROR(Calculations!J843,"")</f>
        <v/>
      </c>
      <c r="D843" s="10" t="str">
        <f xml:space="preserve"> IF(OR(Calculations!C843 = "",Calculations!C843 = WorkTypeString),  IFERROR(Calculations!J843,""), NA())</f>
        <v/>
      </c>
      <c r="E843" s="10">
        <f t="array" ref="E843">PERCENTILE(IF(ISERROR(D843:D5842)=FALSE,D843:D5842),CycleTimePercentile)</f>
        <v>0</v>
      </c>
      <c r="F843" s="2" t="e">
        <f xml:space="preserve"> IF(Calculations!C843 = DefectTypeString,  IFERROR(Calculations!J843,""), NA())</f>
        <v>#N/A</v>
      </c>
      <c r="G843" s="10">
        <f t="array" ref="G843">PERCENTILE(IF(ISERROR(F843:F5842)=FALSE,F843:F5842),CycleTimePercentile)</f>
        <v>0</v>
      </c>
      <c r="H843" s="2" t="e">
        <f ca="1" xml:space="preserve"> IF(OR(Calculations!C843 = "",Calculations!C843 = WorkTypeString),  Calculations!K843, NA())</f>
        <v>#N/A</v>
      </c>
      <c r="I843" s="2" t="e">
        <f xml:space="preserve"> IF(Calculations!C843 = DefectTypeString,  Calculations!K843, NA())</f>
        <v>#N/A</v>
      </c>
    </row>
    <row r="844" spans="1:9" x14ac:dyDescent="0.25">
      <c r="A844" s="8" t="str">
        <f>Calculations!A844</f>
        <v/>
      </c>
      <c r="B844" s="2" t="str">
        <f t="shared" si="18"/>
        <v/>
      </c>
      <c r="C844" s="10" t="str">
        <f>IFERROR(Calculations!J844,"")</f>
        <v/>
      </c>
      <c r="D844" s="10" t="str">
        <f xml:space="preserve"> IF(OR(Calculations!C844 = "",Calculations!C844 = WorkTypeString),  IFERROR(Calculations!J844,""), NA())</f>
        <v/>
      </c>
      <c r="E844" s="10">
        <f t="array" ref="E844">PERCENTILE(IF(ISERROR(D844:D5843)=FALSE,D844:D5843),CycleTimePercentile)</f>
        <v>0</v>
      </c>
      <c r="F844" s="2" t="e">
        <f xml:space="preserve"> IF(Calculations!C844 = DefectTypeString,  IFERROR(Calculations!J844,""), NA())</f>
        <v>#N/A</v>
      </c>
      <c r="G844" s="10">
        <f t="array" ref="G844">PERCENTILE(IF(ISERROR(F844:F5843)=FALSE,F844:F5843),CycleTimePercentile)</f>
        <v>0</v>
      </c>
      <c r="H844" s="2" t="e">
        <f ca="1" xml:space="preserve"> IF(OR(Calculations!C844 = "",Calculations!C844 = WorkTypeString),  Calculations!K844, NA())</f>
        <v>#N/A</v>
      </c>
      <c r="I844" s="2" t="e">
        <f xml:space="preserve"> IF(Calculations!C844 = DefectTypeString,  Calculations!K844, NA())</f>
        <v>#N/A</v>
      </c>
    </row>
    <row r="845" spans="1:9" x14ac:dyDescent="0.25">
      <c r="A845" s="8" t="str">
        <f>Calculations!A845</f>
        <v/>
      </c>
      <c r="B845" s="2" t="str">
        <f t="shared" si="18"/>
        <v/>
      </c>
      <c r="C845" s="10" t="str">
        <f>IFERROR(Calculations!J845,"")</f>
        <v/>
      </c>
      <c r="D845" s="10" t="str">
        <f xml:space="preserve"> IF(OR(Calculations!C845 = "",Calculations!C845 = WorkTypeString),  IFERROR(Calculations!J845,""), NA())</f>
        <v/>
      </c>
      <c r="E845" s="10">
        <f t="array" ref="E845">PERCENTILE(IF(ISERROR(D845:D5844)=FALSE,D845:D5844),CycleTimePercentile)</f>
        <v>0</v>
      </c>
      <c r="F845" s="2" t="e">
        <f xml:space="preserve"> IF(Calculations!C845 = DefectTypeString,  IFERROR(Calculations!J845,""), NA())</f>
        <v>#N/A</v>
      </c>
      <c r="G845" s="10">
        <f t="array" ref="G845">PERCENTILE(IF(ISERROR(F845:F5844)=FALSE,F845:F5844),CycleTimePercentile)</f>
        <v>0</v>
      </c>
      <c r="H845" s="2" t="e">
        <f ca="1" xml:space="preserve"> IF(OR(Calculations!C845 = "",Calculations!C845 = WorkTypeString),  Calculations!K845, NA())</f>
        <v>#N/A</v>
      </c>
      <c r="I845" s="2" t="e">
        <f xml:space="preserve"> IF(Calculations!C845 = DefectTypeString,  Calculations!K845, NA())</f>
        <v>#N/A</v>
      </c>
    </row>
    <row r="846" spans="1:9" x14ac:dyDescent="0.25">
      <c r="A846" s="8" t="str">
        <f>Calculations!A846</f>
        <v/>
      </c>
      <c r="B846" s="2" t="str">
        <f t="shared" si="18"/>
        <v/>
      </c>
      <c r="C846" s="10" t="str">
        <f>IFERROR(Calculations!J846,"")</f>
        <v/>
      </c>
      <c r="D846" s="10" t="str">
        <f xml:space="preserve"> IF(OR(Calculations!C846 = "",Calculations!C846 = WorkTypeString),  IFERROR(Calculations!J846,""), NA())</f>
        <v/>
      </c>
      <c r="E846" s="10">
        <f t="array" ref="E846">PERCENTILE(IF(ISERROR(D846:D5845)=FALSE,D846:D5845),CycleTimePercentile)</f>
        <v>0</v>
      </c>
      <c r="F846" s="2" t="e">
        <f xml:space="preserve"> IF(Calculations!C846 = DefectTypeString,  IFERROR(Calculations!J846,""), NA())</f>
        <v>#N/A</v>
      </c>
      <c r="G846" s="10">
        <f t="array" ref="G846">PERCENTILE(IF(ISERROR(F846:F5845)=FALSE,F846:F5845),CycleTimePercentile)</f>
        <v>0</v>
      </c>
      <c r="H846" s="2" t="e">
        <f ca="1" xml:space="preserve"> IF(OR(Calculations!C846 = "",Calculations!C846 = WorkTypeString),  Calculations!K846, NA())</f>
        <v>#N/A</v>
      </c>
      <c r="I846" s="2" t="e">
        <f xml:space="preserve"> IF(Calculations!C846 = DefectTypeString,  Calculations!K846, NA())</f>
        <v>#N/A</v>
      </c>
    </row>
    <row r="847" spans="1:9" x14ac:dyDescent="0.25">
      <c r="A847" s="8" t="str">
        <f>Calculations!A847</f>
        <v/>
      </c>
      <c r="B847" s="2" t="str">
        <f t="shared" si="18"/>
        <v/>
      </c>
      <c r="C847" s="10" t="str">
        <f>IFERROR(Calculations!J847,"")</f>
        <v/>
      </c>
      <c r="D847" s="10" t="str">
        <f xml:space="preserve"> IF(OR(Calculations!C847 = "",Calculations!C847 = WorkTypeString),  IFERROR(Calculations!J847,""), NA())</f>
        <v/>
      </c>
      <c r="E847" s="10">
        <f t="array" ref="E847">PERCENTILE(IF(ISERROR(D847:D5846)=FALSE,D847:D5846),CycleTimePercentile)</f>
        <v>0</v>
      </c>
      <c r="F847" s="2" t="e">
        <f xml:space="preserve"> IF(Calculations!C847 = DefectTypeString,  IFERROR(Calculations!J847,""), NA())</f>
        <v>#N/A</v>
      </c>
      <c r="G847" s="10">
        <f t="array" ref="G847">PERCENTILE(IF(ISERROR(F847:F5846)=FALSE,F847:F5846),CycleTimePercentile)</f>
        <v>0</v>
      </c>
      <c r="H847" s="2" t="e">
        <f ca="1" xml:space="preserve"> IF(OR(Calculations!C847 = "",Calculations!C847 = WorkTypeString),  Calculations!K847, NA())</f>
        <v>#N/A</v>
      </c>
      <c r="I847" s="2" t="e">
        <f xml:space="preserve"> IF(Calculations!C847 = DefectTypeString,  Calculations!K847, NA())</f>
        <v>#N/A</v>
      </c>
    </row>
    <row r="848" spans="1:9" x14ac:dyDescent="0.25">
      <c r="A848" s="8" t="str">
        <f>Calculations!A848</f>
        <v/>
      </c>
      <c r="B848" s="2" t="str">
        <f t="shared" si="18"/>
        <v/>
      </c>
      <c r="C848" s="10" t="str">
        <f>IFERROR(Calculations!J848,"")</f>
        <v/>
      </c>
      <c r="D848" s="10" t="str">
        <f xml:space="preserve"> IF(OR(Calculations!C848 = "",Calculations!C848 = WorkTypeString),  IFERROR(Calculations!J848,""), NA())</f>
        <v/>
      </c>
      <c r="E848" s="10">
        <f t="array" ref="E848">PERCENTILE(IF(ISERROR(D848:D5847)=FALSE,D848:D5847),CycleTimePercentile)</f>
        <v>0</v>
      </c>
      <c r="F848" s="2" t="e">
        <f xml:space="preserve"> IF(Calculations!C848 = DefectTypeString,  IFERROR(Calculations!J848,""), NA())</f>
        <v>#N/A</v>
      </c>
      <c r="G848" s="10">
        <f t="array" ref="G848">PERCENTILE(IF(ISERROR(F848:F5847)=FALSE,F848:F5847),CycleTimePercentile)</f>
        <v>0</v>
      </c>
      <c r="H848" s="2" t="e">
        <f ca="1" xml:space="preserve"> IF(OR(Calculations!C848 = "",Calculations!C848 = WorkTypeString),  Calculations!K848, NA())</f>
        <v>#N/A</v>
      </c>
      <c r="I848" s="2" t="e">
        <f xml:space="preserve"> IF(Calculations!C848 = DefectTypeString,  Calculations!K848, NA())</f>
        <v>#N/A</v>
      </c>
    </row>
    <row r="849" spans="1:9" x14ac:dyDescent="0.25">
      <c r="A849" s="8" t="str">
        <f>Calculations!A849</f>
        <v/>
      </c>
      <c r="B849" s="2" t="str">
        <f t="shared" si="18"/>
        <v/>
      </c>
      <c r="C849" s="10" t="str">
        <f>IFERROR(Calculations!J849,"")</f>
        <v/>
      </c>
      <c r="D849" s="10" t="str">
        <f xml:space="preserve"> IF(OR(Calculations!C849 = "",Calculations!C849 = WorkTypeString),  IFERROR(Calculations!J849,""), NA())</f>
        <v/>
      </c>
      <c r="E849" s="10">
        <f t="array" ref="E849">PERCENTILE(IF(ISERROR(D849:D5848)=FALSE,D849:D5848),CycleTimePercentile)</f>
        <v>0</v>
      </c>
      <c r="F849" s="2" t="e">
        <f xml:space="preserve"> IF(Calculations!C849 = DefectTypeString,  IFERROR(Calculations!J849,""), NA())</f>
        <v>#N/A</v>
      </c>
      <c r="G849" s="10">
        <f t="array" ref="G849">PERCENTILE(IF(ISERROR(F849:F5848)=FALSE,F849:F5848),CycleTimePercentile)</f>
        <v>0</v>
      </c>
      <c r="H849" s="2" t="e">
        <f ca="1" xml:space="preserve"> IF(OR(Calculations!C849 = "",Calculations!C849 = WorkTypeString),  Calculations!K849, NA())</f>
        <v>#N/A</v>
      </c>
      <c r="I849" s="2" t="e">
        <f xml:space="preserve"> IF(Calculations!C849 = DefectTypeString,  Calculations!K849, NA())</f>
        <v>#N/A</v>
      </c>
    </row>
    <row r="850" spans="1:9" x14ac:dyDescent="0.25">
      <c r="A850" s="8" t="str">
        <f>Calculations!A850</f>
        <v/>
      </c>
      <c r="B850" s="2" t="str">
        <f t="shared" si="18"/>
        <v/>
      </c>
      <c r="C850" s="10" t="str">
        <f>IFERROR(Calculations!J850,"")</f>
        <v/>
      </c>
      <c r="D850" s="10" t="str">
        <f xml:space="preserve"> IF(OR(Calculations!C850 = "",Calculations!C850 = WorkTypeString),  IFERROR(Calculations!J850,""), NA())</f>
        <v/>
      </c>
      <c r="E850" s="10">
        <f t="array" ref="E850">PERCENTILE(IF(ISERROR(D850:D5849)=FALSE,D850:D5849),CycleTimePercentile)</f>
        <v>0</v>
      </c>
      <c r="F850" s="2" t="e">
        <f xml:space="preserve"> IF(Calculations!C850 = DefectTypeString,  IFERROR(Calculations!J850,""), NA())</f>
        <v>#N/A</v>
      </c>
      <c r="G850" s="10">
        <f t="array" ref="G850">PERCENTILE(IF(ISERROR(F850:F5849)=FALSE,F850:F5849),CycleTimePercentile)</f>
        <v>0</v>
      </c>
      <c r="H850" s="2" t="e">
        <f ca="1" xml:space="preserve"> IF(OR(Calculations!C850 = "",Calculations!C850 = WorkTypeString),  Calculations!K850, NA())</f>
        <v>#N/A</v>
      </c>
      <c r="I850" s="2" t="e">
        <f xml:space="preserve"> IF(Calculations!C850 = DefectTypeString,  Calculations!K850, NA())</f>
        <v>#N/A</v>
      </c>
    </row>
    <row r="851" spans="1:9" x14ac:dyDescent="0.25">
      <c r="A851" s="8" t="str">
        <f>Calculations!A851</f>
        <v/>
      </c>
      <c r="B851" s="2" t="str">
        <f t="shared" si="18"/>
        <v/>
      </c>
      <c r="C851" s="10" t="str">
        <f>IFERROR(Calculations!J851,"")</f>
        <v/>
      </c>
      <c r="D851" s="10" t="str">
        <f xml:space="preserve"> IF(OR(Calculations!C851 = "",Calculations!C851 = WorkTypeString),  IFERROR(Calculations!J851,""), NA())</f>
        <v/>
      </c>
      <c r="E851" s="10">
        <f t="array" ref="E851">PERCENTILE(IF(ISERROR(D851:D5850)=FALSE,D851:D5850),CycleTimePercentile)</f>
        <v>0</v>
      </c>
      <c r="F851" s="2" t="e">
        <f xml:space="preserve"> IF(Calculations!C851 = DefectTypeString,  IFERROR(Calculations!J851,""), NA())</f>
        <v>#N/A</v>
      </c>
      <c r="G851" s="10">
        <f t="array" ref="G851">PERCENTILE(IF(ISERROR(F851:F5850)=FALSE,F851:F5850),CycleTimePercentile)</f>
        <v>0</v>
      </c>
      <c r="H851" s="2" t="e">
        <f ca="1" xml:space="preserve"> IF(OR(Calculations!C851 = "",Calculations!C851 = WorkTypeString),  Calculations!K851, NA())</f>
        <v>#N/A</v>
      </c>
      <c r="I851" s="2" t="e">
        <f xml:space="preserve"> IF(Calculations!C851 = DefectTypeString,  Calculations!K851, NA())</f>
        <v>#N/A</v>
      </c>
    </row>
    <row r="852" spans="1:9" x14ac:dyDescent="0.25">
      <c r="A852" s="8" t="str">
        <f>Calculations!A852</f>
        <v/>
      </c>
      <c r="B852" s="2" t="str">
        <f t="shared" si="18"/>
        <v/>
      </c>
      <c r="C852" s="10" t="str">
        <f>IFERROR(Calculations!J852,"")</f>
        <v/>
      </c>
      <c r="D852" s="10" t="str">
        <f xml:space="preserve"> IF(OR(Calculations!C852 = "",Calculations!C852 = WorkTypeString),  IFERROR(Calculations!J852,""), NA())</f>
        <v/>
      </c>
      <c r="E852" s="10">
        <f t="array" ref="E852">PERCENTILE(IF(ISERROR(D852:D5851)=FALSE,D852:D5851),CycleTimePercentile)</f>
        <v>0</v>
      </c>
      <c r="F852" s="2" t="e">
        <f xml:space="preserve"> IF(Calculations!C852 = DefectTypeString,  IFERROR(Calculations!J852,""), NA())</f>
        <v>#N/A</v>
      </c>
      <c r="G852" s="10">
        <f t="array" ref="G852">PERCENTILE(IF(ISERROR(F852:F5851)=FALSE,F852:F5851),CycleTimePercentile)</f>
        <v>0</v>
      </c>
      <c r="H852" s="2" t="e">
        <f ca="1" xml:space="preserve"> IF(OR(Calculations!C852 = "",Calculations!C852 = WorkTypeString),  Calculations!K852, NA())</f>
        <v>#N/A</v>
      </c>
      <c r="I852" s="2" t="e">
        <f xml:space="preserve"> IF(Calculations!C852 = DefectTypeString,  Calculations!K852, NA())</f>
        <v>#N/A</v>
      </c>
    </row>
    <row r="853" spans="1:9" x14ac:dyDescent="0.25">
      <c r="A853" s="8" t="str">
        <f>Calculations!A853</f>
        <v/>
      </c>
      <c r="B853" s="2" t="str">
        <f t="shared" si="18"/>
        <v/>
      </c>
      <c r="C853" s="10" t="str">
        <f>IFERROR(Calculations!J853,"")</f>
        <v/>
      </c>
      <c r="D853" s="10" t="str">
        <f xml:space="preserve"> IF(OR(Calculations!C853 = "",Calculations!C853 = WorkTypeString),  IFERROR(Calculations!J853,""), NA())</f>
        <v/>
      </c>
      <c r="E853" s="10">
        <f t="array" ref="E853">PERCENTILE(IF(ISERROR(D853:D5852)=FALSE,D853:D5852),CycleTimePercentile)</f>
        <v>0</v>
      </c>
      <c r="F853" s="2" t="e">
        <f xml:space="preserve"> IF(Calculations!C853 = DefectTypeString,  IFERROR(Calculations!J853,""), NA())</f>
        <v>#N/A</v>
      </c>
      <c r="G853" s="10">
        <f t="array" ref="G853">PERCENTILE(IF(ISERROR(F853:F5852)=FALSE,F853:F5852),CycleTimePercentile)</f>
        <v>0</v>
      </c>
      <c r="H853" s="2" t="e">
        <f ca="1" xml:space="preserve"> IF(OR(Calculations!C853 = "",Calculations!C853 = WorkTypeString),  Calculations!K853, NA())</f>
        <v>#N/A</v>
      </c>
      <c r="I853" s="2" t="e">
        <f xml:space="preserve"> IF(Calculations!C853 = DefectTypeString,  Calculations!K853, NA())</f>
        <v>#N/A</v>
      </c>
    </row>
    <row r="854" spans="1:9" x14ac:dyDescent="0.25">
      <c r="A854" s="8" t="str">
        <f>Calculations!A854</f>
        <v/>
      </c>
      <c r="B854" s="2" t="str">
        <f t="shared" si="18"/>
        <v/>
      </c>
      <c r="C854" s="10" t="str">
        <f>IFERROR(Calculations!J854,"")</f>
        <v/>
      </c>
      <c r="D854" s="10" t="str">
        <f xml:space="preserve"> IF(OR(Calculations!C854 = "",Calculations!C854 = WorkTypeString),  IFERROR(Calculations!J854,""), NA())</f>
        <v/>
      </c>
      <c r="E854" s="10">
        <f t="array" ref="E854">PERCENTILE(IF(ISERROR(D854:D5853)=FALSE,D854:D5853),CycleTimePercentile)</f>
        <v>0</v>
      </c>
      <c r="F854" s="2" t="e">
        <f xml:space="preserve"> IF(Calculations!C854 = DefectTypeString,  IFERROR(Calculations!J854,""), NA())</f>
        <v>#N/A</v>
      </c>
      <c r="G854" s="10">
        <f t="array" ref="G854">PERCENTILE(IF(ISERROR(F854:F5853)=FALSE,F854:F5853),CycleTimePercentile)</f>
        <v>0</v>
      </c>
      <c r="H854" s="2" t="e">
        <f ca="1" xml:space="preserve"> IF(OR(Calculations!C854 = "",Calculations!C854 = WorkTypeString),  Calculations!K854, NA())</f>
        <v>#N/A</v>
      </c>
      <c r="I854" s="2" t="e">
        <f xml:space="preserve"> IF(Calculations!C854 = DefectTypeString,  Calculations!K854, NA())</f>
        <v>#N/A</v>
      </c>
    </row>
    <row r="855" spans="1:9" x14ac:dyDescent="0.25">
      <c r="A855" s="8" t="str">
        <f>Calculations!A855</f>
        <v/>
      </c>
      <c r="B855" s="2" t="str">
        <f t="shared" si="18"/>
        <v/>
      </c>
      <c r="C855" s="10" t="str">
        <f>IFERROR(Calculations!J855,"")</f>
        <v/>
      </c>
      <c r="D855" s="10" t="str">
        <f xml:space="preserve"> IF(OR(Calculations!C855 = "",Calculations!C855 = WorkTypeString),  IFERROR(Calculations!J855,""), NA())</f>
        <v/>
      </c>
      <c r="E855" s="10">
        <f t="array" ref="E855">PERCENTILE(IF(ISERROR(D855:D5854)=FALSE,D855:D5854),CycleTimePercentile)</f>
        <v>0</v>
      </c>
      <c r="F855" s="2" t="e">
        <f xml:space="preserve"> IF(Calculations!C855 = DefectTypeString,  IFERROR(Calculations!J855,""), NA())</f>
        <v>#N/A</v>
      </c>
      <c r="G855" s="10">
        <f t="array" ref="G855">PERCENTILE(IF(ISERROR(F855:F5854)=FALSE,F855:F5854),CycleTimePercentile)</f>
        <v>0</v>
      </c>
      <c r="H855" s="2" t="e">
        <f ca="1" xml:space="preserve"> IF(OR(Calculations!C855 = "",Calculations!C855 = WorkTypeString),  Calculations!K855, NA())</f>
        <v>#N/A</v>
      </c>
      <c r="I855" s="2" t="e">
        <f xml:space="preserve"> IF(Calculations!C855 = DefectTypeString,  Calculations!K855, NA())</f>
        <v>#N/A</v>
      </c>
    </row>
    <row r="856" spans="1:9" x14ac:dyDescent="0.25">
      <c r="A856" s="8" t="str">
        <f>Calculations!A856</f>
        <v/>
      </c>
      <c r="B856" s="2" t="str">
        <f t="shared" si="18"/>
        <v/>
      </c>
      <c r="C856" s="10" t="str">
        <f>IFERROR(Calculations!J856,"")</f>
        <v/>
      </c>
      <c r="D856" s="10" t="str">
        <f xml:space="preserve"> IF(OR(Calculations!C856 = "",Calculations!C856 = WorkTypeString),  IFERROR(Calculations!J856,""), NA())</f>
        <v/>
      </c>
      <c r="E856" s="10">
        <f t="array" ref="E856">PERCENTILE(IF(ISERROR(D856:D5855)=FALSE,D856:D5855),CycleTimePercentile)</f>
        <v>0</v>
      </c>
      <c r="F856" s="2" t="e">
        <f xml:space="preserve"> IF(Calculations!C856 = DefectTypeString,  IFERROR(Calculations!J856,""), NA())</f>
        <v>#N/A</v>
      </c>
      <c r="G856" s="10">
        <f t="array" ref="G856">PERCENTILE(IF(ISERROR(F856:F5855)=FALSE,F856:F5855),CycleTimePercentile)</f>
        <v>0</v>
      </c>
      <c r="H856" s="2" t="e">
        <f ca="1" xml:space="preserve"> IF(OR(Calculations!C856 = "",Calculations!C856 = WorkTypeString),  Calculations!K856, NA())</f>
        <v>#N/A</v>
      </c>
      <c r="I856" s="2" t="e">
        <f xml:space="preserve"> IF(Calculations!C856 = DefectTypeString,  Calculations!K856, NA())</f>
        <v>#N/A</v>
      </c>
    </row>
    <row r="857" spans="1:9" x14ac:dyDescent="0.25">
      <c r="A857" s="8" t="str">
        <f>Calculations!A857</f>
        <v/>
      </c>
      <c r="B857" s="2" t="str">
        <f t="shared" si="18"/>
        <v/>
      </c>
      <c r="C857" s="10" t="str">
        <f>IFERROR(Calculations!J857,"")</f>
        <v/>
      </c>
      <c r="D857" s="10" t="str">
        <f xml:space="preserve"> IF(OR(Calculations!C857 = "",Calculations!C857 = WorkTypeString),  IFERROR(Calculations!J857,""), NA())</f>
        <v/>
      </c>
      <c r="E857" s="10">
        <f t="array" ref="E857">PERCENTILE(IF(ISERROR(D857:D5856)=FALSE,D857:D5856),CycleTimePercentile)</f>
        <v>0</v>
      </c>
      <c r="F857" s="2" t="e">
        <f xml:space="preserve"> IF(Calculations!C857 = DefectTypeString,  IFERROR(Calculations!J857,""), NA())</f>
        <v>#N/A</v>
      </c>
      <c r="G857" s="10">
        <f t="array" ref="G857">PERCENTILE(IF(ISERROR(F857:F5856)=FALSE,F857:F5856),CycleTimePercentile)</f>
        <v>0</v>
      </c>
      <c r="H857" s="2" t="e">
        <f ca="1" xml:space="preserve"> IF(OR(Calculations!C857 = "",Calculations!C857 = WorkTypeString),  Calculations!K857, NA())</f>
        <v>#N/A</v>
      </c>
      <c r="I857" s="2" t="e">
        <f xml:space="preserve"> IF(Calculations!C857 = DefectTypeString,  Calculations!K857, NA())</f>
        <v>#N/A</v>
      </c>
    </row>
    <row r="858" spans="1:9" x14ac:dyDescent="0.25">
      <c r="A858" s="8" t="str">
        <f>Calculations!A858</f>
        <v/>
      </c>
      <c r="B858" s="2" t="str">
        <f t="shared" si="18"/>
        <v/>
      </c>
      <c r="C858" s="10" t="str">
        <f>IFERROR(Calculations!J858,"")</f>
        <v/>
      </c>
      <c r="D858" s="10" t="str">
        <f xml:space="preserve"> IF(OR(Calculations!C858 = "",Calculations!C858 = WorkTypeString),  IFERROR(Calculations!J858,""), NA())</f>
        <v/>
      </c>
      <c r="E858" s="10">
        <f t="array" ref="E858">PERCENTILE(IF(ISERROR(D858:D5857)=FALSE,D858:D5857),CycleTimePercentile)</f>
        <v>0</v>
      </c>
      <c r="F858" s="2" t="e">
        <f xml:space="preserve"> IF(Calculations!C858 = DefectTypeString,  IFERROR(Calculations!J858,""), NA())</f>
        <v>#N/A</v>
      </c>
      <c r="G858" s="10">
        <f t="array" ref="G858">PERCENTILE(IF(ISERROR(F858:F5857)=FALSE,F858:F5857),CycleTimePercentile)</f>
        <v>0</v>
      </c>
      <c r="H858" s="2" t="e">
        <f ca="1" xml:space="preserve"> IF(OR(Calculations!C858 = "",Calculations!C858 = WorkTypeString),  Calculations!K858, NA())</f>
        <v>#N/A</v>
      </c>
      <c r="I858" s="2" t="e">
        <f xml:space="preserve"> IF(Calculations!C858 = DefectTypeString,  Calculations!K858, NA())</f>
        <v>#N/A</v>
      </c>
    </row>
    <row r="859" spans="1:9" x14ac:dyDescent="0.25">
      <c r="A859" s="8" t="str">
        <f>Calculations!A859</f>
        <v/>
      </c>
      <c r="B859" s="2" t="str">
        <f t="shared" si="18"/>
        <v/>
      </c>
      <c r="C859" s="10" t="str">
        <f>IFERROR(Calculations!J859,"")</f>
        <v/>
      </c>
      <c r="D859" s="10" t="str">
        <f xml:space="preserve"> IF(OR(Calculations!C859 = "",Calculations!C859 = WorkTypeString),  IFERROR(Calculations!J859,""), NA())</f>
        <v/>
      </c>
      <c r="E859" s="10">
        <f t="array" ref="E859">PERCENTILE(IF(ISERROR(D859:D5858)=FALSE,D859:D5858),CycleTimePercentile)</f>
        <v>0</v>
      </c>
      <c r="F859" s="2" t="e">
        <f xml:space="preserve"> IF(Calculations!C859 = DefectTypeString,  IFERROR(Calculations!J859,""), NA())</f>
        <v>#N/A</v>
      </c>
      <c r="G859" s="10">
        <f t="array" ref="G859">PERCENTILE(IF(ISERROR(F859:F5858)=FALSE,F859:F5858),CycleTimePercentile)</f>
        <v>0</v>
      </c>
      <c r="H859" s="2" t="e">
        <f ca="1" xml:space="preserve"> IF(OR(Calculations!C859 = "",Calculations!C859 = WorkTypeString),  Calculations!K859, NA())</f>
        <v>#N/A</v>
      </c>
      <c r="I859" s="2" t="e">
        <f xml:space="preserve"> IF(Calculations!C859 = DefectTypeString,  Calculations!K859, NA())</f>
        <v>#N/A</v>
      </c>
    </row>
    <row r="860" spans="1:9" x14ac:dyDescent="0.25">
      <c r="A860" s="8" t="str">
        <f>Calculations!A860</f>
        <v/>
      </c>
      <c r="B860" s="2" t="str">
        <f t="shared" si="18"/>
        <v/>
      </c>
      <c r="C860" s="10" t="str">
        <f>IFERROR(Calculations!J860,"")</f>
        <v/>
      </c>
      <c r="D860" s="10" t="str">
        <f xml:space="preserve"> IF(OR(Calculations!C860 = "",Calculations!C860 = WorkTypeString),  IFERROR(Calculations!J860,""), NA())</f>
        <v/>
      </c>
      <c r="E860" s="10">
        <f t="array" ref="E860">PERCENTILE(IF(ISERROR(D860:D5859)=FALSE,D860:D5859),CycleTimePercentile)</f>
        <v>0</v>
      </c>
      <c r="F860" s="2" t="e">
        <f xml:space="preserve"> IF(Calculations!C860 = DefectTypeString,  IFERROR(Calculations!J860,""), NA())</f>
        <v>#N/A</v>
      </c>
      <c r="G860" s="10">
        <f t="array" ref="G860">PERCENTILE(IF(ISERROR(F860:F5859)=FALSE,F860:F5859),CycleTimePercentile)</f>
        <v>0</v>
      </c>
      <c r="H860" s="2" t="e">
        <f ca="1" xml:space="preserve"> IF(OR(Calculations!C860 = "",Calculations!C860 = WorkTypeString),  Calculations!K860, NA())</f>
        <v>#N/A</v>
      </c>
      <c r="I860" s="2" t="e">
        <f xml:space="preserve"> IF(Calculations!C860 = DefectTypeString,  Calculations!K860, NA())</f>
        <v>#N/A</v>
      </c>
    </row>
    <row r="861" spans="1:9" x14ac:dyDescent="0.25">
      <c r="A861" s="8" t="str">
        <f>Calculations!A861</f>
        <v/>
      </c>
      <c r="B861" s="2" t="str">
        <f t="shared" si="18"/>
        <v/>
      </c>
      <c r="C861" s="10" t="str">
        <f>IFERROR(Calculations!J861,"")</f>
        <v/>
      </c>
      <c r="D861" s="10" t="str">
        <f xml:space="preserve"> IF(OR(Calculations!C861 = "",Calculations!C861 = WorkTypeString),  IFERROR(Calculations!J861,""), NA())</f>
        <v/>
      </c>
      <c r="E861" s="10">
        <f t="array" ref="E861">PERCENTILE(IF(ISERROR(D861:D5860)=FALSE,D861:D5860),CycleTimePercentile)</f>
        <v>0</v>
      </c>
      <c r="F861" s="2" t="e">
        <f xml:space="preserve"> IF(Calculations!C861 = DefectTypeString,  IFERROR(Calculations!J861,""), NA())</f>
        <v>#N/A</v>
      </c>
      <c r="G861" s="10">
        <f t="array" ref="G861">PERCENTILE(IF(ISERROR(F861:F5860)=FALSE,F861:F5860),CycleTimePercentile)</f>
        <v>0</v>
      </c>
      <c r="H861" s="2" t="e">
        <f ca="1" xml:space="preserve"> IF(OR(Calculations!C861 = "",Calculations!C861 = WorkTypeString),  Calculations!K861, NA())</f>
        <v>#N/A</v>
      </c>
      <c r="I861" s="2" t="e">
        <f xml:space="preserve"> IF(Calculations!C861 = DefectTypeString,  Calculations!K861, NA())</f>
        <v>#N/A</v>
      </c>
    </row>
    <row r="862" spans="1:9" x14ac:dyDescent="0.25">
      <c r="A862" s="8" t="str">
        <f>Calculations!A862</f>
        <v/>
      </c>
      <c r="B862" s="2" t="str">
        <f t="shared" si="18"/>
        <v/>
      </c>
      <c r="C862" s="10" t="str">
        <f>IFERROR(Calculations!J862,"")</f>
        <v/>
      </c>
      <c r="D862" s="10" t="str">
        <f xml:space="preserve"> IF(OR(Calculations!C862 = "",Calculations!C862 = WorkTypeString),  IFERROR(Calculations!J862,""), NA())</f>
        <v/>
      </c>
      <c r="E862" s="10">
        <f t="array" ref="E862">PERCENTILE(IF(ISERROR(D862:D5861)=FALSE,D862:D5861),CycleTimePercentile)</f>
        <v>0</v>
      </c>
      <c r="F862" s="2" t="e">
        <f xml:space="preserve"> IF(Calculations!C862 = DefectTypeString,  IFERROR(Calculations!J862,""), NA())</f>
        <v>#N/A</v>
      </c>
      <c r="G862" s="10">
        <f t="array" ref="G862">PERCENTILE(IF(ISERROR(F862:F5861)=FALSE,F862:F5861),CycleTimePercentile)</f>
        <v>0</v>
      </c>
      <c r="H862" s="2" t="e">
        <f ca="1" xml:space="preserve"> IF(OR(Calculations!C862 = "",Calculations!C862 = WorkTypeString),  Calculations!K862, NA())</f>
        <v>#N/A</v>
      </c>
      <c r="I862" s="2" t="e">
        <f xml:space="preserve"> IF(Calculations!C862 = DefectTypeString,  Calculations!K862, NA())</f>
        <v>#N/A</v>
      </c>
    </row>
    <row r="863" spans="1:9" x14ac:dyDescent="0.25">
      <c r="A863" s="8" t="str">
        <f>Calculations!A863</f>
        <v/>
      </c>
      <c r="B863" s="2" t="str">
        <f t="shared" si="18"/>
        <v/>
      </c>
      <c r="C863" s="10" t="str">
        <f>IFERROR(Calculations!J863,"")</f>
        <v/>
      </c>
      <c r="D863" s="10" t="str">
        <f xml:space="preserve"> IF(OR(Calculations!C863 = "",Calculations!C863 = WorkTypeString),  IFERROR(Calculations!J863,""), NA())</f>
        <v/>
      </c>
      <c r="E863" s="10">
        <f t="array" ref="E863">PERCENTILE(IF(ISERROR(D863:D5862)=FALSE,D863:D5862),CycleTimePercentile)</f>
        <v>0</v>
      </c>
      <c r="F863" s="2" t="e">
        <f xml:space="preserve"> IF(Calculations!C863 = DefectTypeString,  IFERROR(Calculations!J863,""), NA())</f>
        <v>#N/A</v>
      </c>
      <c r="G863" s="10">
        <f t="array" ref="G863">PERCENTILE(IF(ISERROR(F863:F5862)=FALSE,F863:F5862),CycleTimePercentile)</f>
        <v>0</v>
      </c>
      <c r="H863" s="2" t="e">
        <f ca="1" xml:space="preserve"> IF(OR(Calculations!C863 = "",Calculations!C863 = WorkTypeString),  Calculations!K863, NA())</f>
        <v>#N/A</v>
      </c>
      <c r="I863" s="2" t="e">
        <f xml:space="preserve"> IF(Calculations!C863 = DefectTypeString,  Calculations!K863, NA())</f>
        <v>#N/A</v>
      </c>
    </row>
    <row r="864" spans="1:9" x14ac:dyDescent="0.25">
      <c r="A864" s="8" t="str">
        <f>Calculations!A864</f>
        <v/>
      </c>
      <c r="B864" s="2" t="str">
        <f t="shared" si="18"/>
        <v/>
      </c>
      <c r="C864" s="10" t="str">
        <f>IFERROR(Calculations!J864,"")</f>
        <v/>
      </c>
      <c r="D864" s="10" t="str">
        <f xml:space="preserve"> IF(OR(Calculations!C864 = "",Calculations!C864 = WorkTypeString),  IFERROR(Calculations!J864,""), NA())</f>
        <v/>
      </c>
      <c r="E864" s="10">
        <f t="array" ref="E864">PERCENTILE(IF(ISERROR(D864:D5863)=FALSE,D864:D5863),CycleTimePercentile)</f>
        <v>0</v>
      </c>
      <c r="F864" s="2" t="e">
        <f xml:space="preserve"> IF(Calculations!C864 = DefectTypeString,  IFERROR(Calculations!J864,""), NA())</f>
        <v>#N/A</v>
      </c>
      <c r="G864" s="10">
        <f t="array" ref="G864">PERCENTILE(IF(ISERROR(F864:F5863)=FALSE,F864:F5863),CycleTimePercentile)</f>
        <v>0</v>
      </c>
      <c r="H864" s="2" t="e">
        <f ca="1" xml:space="preserve"> IF(OR(Calculations!C864 = "",Calculations!C864 = WorkTypeString),  Calculations!K864, NA())</f>
        <v>#N/A</v>
      </c>
      <c r="I864" s="2" t="e">
        <f xml:space="preserve"> IF(Calculations!C864 = DefectTypeString,  Calculations!K864, NA())</f>
        <v>#N/A</v>
      </c>
    </row>
    <row r="865" spans="1:9" x14ac:dyDescent="0.25">
      <c r="A865" s="8" t="str">
        <f>Calculations!A865</f>
        <v/>
      </c>
      <c r="B865" s="2" t="str">
        <f t="shared" si="18"/>
        <v/>
      </c>
      <c r="C865" s="10" t="str">
        <f>IFERROR(Calculations!J865,"")</f>
        <v/>
      </c>
      <c r="D865" s="10" t="str">
        <f xml:space="preserve"> IF(OR(Calculations!C865 = "",Calculations!C865 = WorkTypeString),  IFERROR(Calculations!J865,""), NA())</f>
        <v/>
      </c>
      <c r="E865" s="10">
        <f t="array" ref="E865">PERCENTILE(IF(ISERROR(D865:D5864)=FALSE,D865:D5864),CycleTimePercentile)</f>
        <v>0</v>
      </c>
      <c r="F865" s="2" t="e">
        <f xml:space="preserve"> IF(Calculations!C865 = DefectTypeString,  IFERROR(Calculations!J865,""), NA())</f>
        <v>#N/A</v>
      </c>
      <c r="G865" s="10">
        <f t="array" ref="G865">PERCENTILE(IF(ISERROR(F865:F5864)=FALSE,F865:F5864),CycleTimePercentile)</f>
        <v>0</v>
      </c>
      <c r="H865" s="2" t="e">
        <f ca="1" xml:space="preserve"> IF(OR(Calculations!C865 = "",Calculations!C865 = WorkTypeString),  Calculations!K865, NA())</f>
        <v>#N/A</v>
      </c>
      <c r="I865" s="2" t="e">
        <f xml:space="preserve"> IF(Calculations!C865 = DefectTypeString,  Calculations!K865, NA())</f>
        <v>#N/A</v>
      </c>
    </row>
    <row r="866" spans="1:9" x14ac:dyDescent="0.25">
      <c r="A866" s="8" t="str">
        <f>Calculations!A866</f>
        <v/>
      </c>
      <c r="B866" s="2" t="str">
        <f t="shared" si="18"/>
        <v/>
      </c>
      <c r="C866" s="10" t="str">
        <f>IFERROR(Calculations!J866,"")</f>
        <v/>
      </c>
      <c r="D866" s="10" t="str">
        <f xml:space="preserve"> IF(OR(Calculations!C866 = "",Calculations!C866 = WorkTypeString),  IFERROR(Calculations!J866,""), NA())</f>
        <v/>
      </c>
      <c r="E866" s="10">
        <f t="array" ref="E866">PERCENTILE(IF(ISERROR(D866:D5865)=FALSE,D866:D5865),CycleTimePercentile)</f>
        <v>0</v>
      </c>
      <c r="F866" s="2" t="e">
        <f xml:space="preserve"> IF(Calculations!C866 = DefectTypeString,  IFERROR(Calculations!J866,""), NA())</f>
        <v>#N/A</v>
      </c>
      <c r="G866" s="10">
        <f t="array" ref="G866">PERCENTILE(IF(ISERROR(F866:F5865)=FALSE,F866:F5865),CycleTimePercentile)</f>
        <v>0</v>
      </c>
      <c r="H866" s="2" t="e">
        <f ca="1" xml:space="preserve"> IF(OR(Calculations!C866 = "",Calculations!C866 = WorkTypeString),  Calculations!K866, NA())</f>
        <v>#N/A</v>
      </c>
      <c r="I866" s="2" t="e">
        <f xml:space="preserve"> IF(Calculations!C866 = DefectTypeString,  Calculations!K866, NA())</f>
        <v>#N/A</v>
      </c>
    </row>
    <row r="867" spans="1:9" x14ac:dyDescent="0.25">
      <c r="A867" s="8" t="str">
        <f>Calculations!A867</f>
        <v/>
      </c>
      <c r="B867" s="2" t="str">
        <f t="shared" si="18"/>
        <v/>
      </c>
      <c r="C867" s="10" t="str">
        <f>IFERROR(Calculations!J867,"")</f>
        <v/>
      </c>
      <c r="D867" s="10" t="str">
        <f xml:space="preserve"> IF(OR(Calculations!C867 = "",Calculations!C867 = WorkTypeString),  IFERROR(Calculations!J867,""), NA())</f>
        <v/>
      </c>
      <c r="E867" s="10">
        <f t="array" ref="E867">PERCENTILE(IF(ISERROR(D867:D5866)=FALSE,D867:D5866),CycleTimePercentile)</f>
        <v>0</v>
      </c>
      <c r="F867" s="2" t="e">
        <f xml:space="preserve"> IF(Calculations!C867 = DefectTypeString,  IFERROR(Calculations!J867,""), NA())</f>
        <v>#N/A</v>
      </c>
      <c r="G867" s="10">
        <f t="array" ref="G867">PERCENTILE(IF(ISERROR(F867:F5866)=FALSE,F867:F5866),CycleTimePercentile)</f>
        <v>0</v>
      </c>
      <c r="H867" s="2" t="e">
        <f ca="1" xml:space="preserve"> IF(OR(Calculations!C867 = "",Calculations!C867 = WorkTypeString),  Calculations!K867, NA())</f>
        <v>#N/A</v>
      </c>
      <c r="I867" s="2" t="e">
        <f xml:space="preserve"> IF(Calculations!C867 = DefectTypeString,  Calculations!K867, NA())</f>
        <v>#N/A</v>
      </c>
    </row>
    <row r="868" spans="1:9" x14ac:dyDescent="0.25">
      <c r="A868" s="8" t="str">
        <f>Calculations!A868</f>
        <v/>
      </c>
      <c r="B868" s="2" t="str">
        <f t="shared" si="18"/>
        <v/>
      </c>
      <c r="C868" s="10" t="str">
        <f>IFERROR(Calculations!J868,"")</f>
        <v/>
      </c>
      <c r="D868" s="10" t="str">
        <f xml:space="preserve"> IF(OR(Calculations!C868 = "",Calculations!C868 = WorkTypeString),  IFERROR(Calculations!J868,""), NA())</f>
        <v/>
      </c>
      <c r="E868" s="10">
        <f t="array" ref="E868">PERCENTILE(IF(ISERROR(D868:D5867)=FALSE,D868:D5867),CycleTimePercentile)</f>
        <v>0</v>
      </c>
      <c r="F868" s="2" t="e">
        <f xml:space="preserve"> IF(Calculations!C868 = DefectTypeString,  IFERROR(Calculations!J868,""), NA())</f>
        <v>#N/A</v>
      </c>
      <c r="G868" s="10">
        <f t="array" ref="G868">PERCENTILE(IF(ISERROR(F868:F5867)=FALSE,F868:F5867),CycleTimePercentile)</f>
        <v>0</v>
      </c>
      <c r="H868" s="2" t="e">
        <f ca="1" xml:space="preserve"> IF(OR(Calculations!C868 = "",Calculations!C868 = WorkTypeString),  Calculations!K868, NA())</f>
        <v>#N/A</v>
      </c>
      <c r="I868" s="2" t="e">
        <f xml:space="preserve"> IF(Calculations!C868 = DefectTypeString,  Calculations!K868, NA())</f>
        <v>#N/A</v>
      </c>
    </row>
    <row r="869" spans="1:9" x14ac:dyDescent="0.25">
      <c r="A869" s="8" t="str">
        <f>Calculations!A869</f>
        <v/>
      </c>
      <c r="B869" s="2" t="str">
        <f t="shared" si="18"/>
        <v/>
      </c>
      <c r="C869" s="10" t="str">
        <f>IFERROR(Calculations!J869,"")</f>
        <v/>
      </c>
      <c r="D869" s="10" t="str">
        <f xml:space="preserve"> IF(OR(Calculations!C869 = "",Calculations!C869 = WorkTypeString),  IFERROR(Calculations!J869,""), NA())</f>
        <v/>
      </c>
      <c r="E869" s="10">
        <f t="array" ref="E869">PERCENTILE(IF(ISERROR(D869:D5868)=FALSE,D869:D5868),CycleTimePercentile)</f>
        <v>0</v>
      </c>
      <c r="F869" s="2" t="e">
        <f xml:space="preserve"> IF(Calculations!C869 = DefectTypeString,  IFERROR(Calculations!J869,""), NA())</f>
        <v>#N/A</v>
      </c>
      <c r="G869" s="10">
        <f t="array" ref="G869">PERCENTILE(IF(ISERROR(F869:F5868)=FALSE,F869:F5868),CycleTimePercentile)</f>
        <v>0</v>
      </c>
      <c r="H869" s="2" t="e">
        <f ca="1" xml:space="preserve"> IF(OR(Calculations!C869 = "",Calculations!C869 = WorkTypeString),  Calculations!K869, NA())</f>
        <v>#N/A</v>
      </c>
      <c r="I869" s="2" t="e">
        <f xml:space="preserve"> IF(Calculations!C869 = DefectTypeString,  Calculations!K869, NA())</f>
        <v>#N/A</v>
      </c>
    </row>
    <row r="870" spans="1:9" x14ac:dyDescent="0.25">
      <c r="A870" s="8" t="str">
        <f>Calculations!A870</f>
        <v/>
      </c>
      <c r="B870" s="2" t="str">
        <f t="shared" si="18"/>
        <v/>
      </c>
      <c r="C870" s="10" t="str">
        <f>IFERROR(Calculations!J870,"")</f>
        <v/>
      </c>
      <c r="D870" s="10" t="str">
        <f xml:space="preserve"> IF(OR(Calculations!C870 = "",Calculations!C870 = WorkTypeString),  IFERROR(Calculations!J870,""), NA())</f>
        <v/>
      </c>
      <c r="E870" s="10">
        <f t="array" ref="E870">PERCENTILE(IF(ISERROR(D870:D5869)=FALSE,D870:D5869),CycleTimePercentile)</f>
        <v>0</v>
      </c>
      <c r="F870" s="2" t="e">
        <f xml:space="preserve"> IF(Calculations!C870 = DefectTypeString,  IFERROR(Calculations!J870,""), NA())</f>
        <v>#N/A</v>
      </c>
      <c r="G870" s="10">
        <f t="array" ref="G870">PERCENTILE(IF(ISERROR(F870:F5869)=FALSE,F870:F5869),CycleTimePercentile)</f>
        <v>0</v>
      </c>
      <c r="H870" s="2" t="e">
        <f ca="1" xml:space="preserve"> IF(OR(Calculations!C870 = "",Calculations!C870 = WorkTypeString),  Calculations!K870, NA())</f>
        <v>#N/A</v>
      </c>
      <c r="I870" s="2" t="e">
        <f xml:space="preserve"> IF(Calculations!C870 = DefectTypeString,  Calculations!K870, NA())</f>
        <v>#N/A</v>
      </c>
    </row>
    <row r="871" spans="1:9" x14ac:dyDescent="0.25">
      <c r="A871" s="8" t="str">
        <f>Calculations!A871</f>
        <v/>
      </c>
      <c r="B871" s="2" t="str">
        <f t="shared" si="18"/>
        <v/>
      </c>
      <c r="C871" s="10" t="str">
        <f>IFERROR(Calculations!J871,"")</f>
        <v/>
      </c>
      <c r="D871" s="10" t="str">
        <f xml:space="preserve"> IF(OR(Calculations!C871 = "",Calculations!C871 = WorkTypeString),  IFERROR(Calculations!J871,""), NA())</f>
        <v/>
      </c>
      <c r="E871" s="10">
        <f t="array" ref="E871">PERCENTILE(IF(ISERROR(D871:D5870)=FALSE,D871:D5870),CycleTimePercentile)</f>
        <v>0</v>
      </c>
      <c r="F871" s="2" t="e">
        <f xml:space="preserve"> IF(Calculations!C871 = DefectTypeString,  IFERROR(Calculations!J871,""), NA())</f>
        <v>#N/A</v>
      </c>
      <c r="G871" s="10">
        <f t="array" ref="G871">PERCENTILE(IF(ISERROR(F871:F5870)=FALSE,F871:F5870),CycleTimePercentile)</f>
        <v>0</v>
      </c>
      <c r="H871" s="2" t="e">
        <f ca="1" xml:space="preserve"> IF(OR(Calculations!C871 = "",Calculations!C871 = WorkTypeString),  Calculations!K871, NA())</f>
        <v>#N/A</v>
      </c>
      <c r="I871" s="2" t="e">
        <f xml:space="preserve"> IF(Calculations!C871 = DefectTypeString,  Calculations!K871, NA())</f>
        <v>#N/A</v>
      </c>
    </row>
    <row r="872" spans="1:9" x14ac:dyDescent="0.25">
      <c r="A872" s="8" t="str">
        <f>Calculations!A872</f>
        <v/>
      </c>
      <c r="B872" s="2" t="str">
        <f t="shared" si="18"/>
        <v/>
      </c>
      <c r="C872" s="10" t="str">
        <f>IFERROR(Calculations!J872,"")</f>
        <v/>
      </c>
      <c r="D872" s="10" t="str">
        <f xml:space="preserve"> IF(OR(Calculations!C872 = "",Calculations!C872 = WorkTypeString),  IFERROR(Calculations!J872,""), NA())</f>
        <v/>
      </c>
      <c r="E872" s="10">
        <f t="array" ref="E872">PERCENTILE(IF(ISERROR(D872:D5871)=FALSE,D872:D5871),CycleTimePercentile)</f>
        <v>0</v>
      </c>
      <c r="F872" s="2" t="e">
        <f xml:space="preserve"> IF(Calculations!C872 = DefectTypeString,  IFERROR(Calculations!J872,""), NA())</f>
        <v>#N/A</v>
      </c>
      <c r="G872" s="10">
        <f t="array" ref="G872">PERCENTILE(IF(ISERROR(F872:F5871)=FALSE,F872:F5871),CycleTimePercentile)</f>
        <v>0</v>
      </c>
      <c r="H872" s="2" t="e">
        <f ca="1" xml:space="preserve"> IF(OR(Calculations!C872 = "",Calculations!C872 = WorkTypeString),  Calculations!K872, NA())</f>
        <v>#N/A</v>
      </c>
      <c r="I872" s="2" t="e">
        <f xml:space="preserve"> IF(Calculations!C872 = DefectTypeString,  Calculations!K872, NA())</f>
        <v>#N/A</v>
      </c>
    </row>
    <row r="873" spans="1:9" x14ac:dyDescent="0.25">
      <c r="A873" s="8" t="str">
        <f>Calculations!A873</f>
        <v/>
      </c>
      <c r="B873" s="2" t="str">
        <f t="shared" si="18"/>
        <v/>
      </c>
      <c r="C873" s="10" t="str">
        <f>IFERROR(Calculations!J873,"")</f>
        <v/>
      </c>
      <c r="D873" s="10" t="str">
        <f xml:space="preserve"> IF(OR(Calculations!C873 = "",Calculations!C873 = WorkTypeString),  IFERROR(Calculations!J873,""), NA())</f>
        <v/>
      </c>
      <c r="E873" s="10">
        <f t="array" ref="E873">PERCENTILE(IF(ISERROR(D873:D5872)=FALSE,D873:D5872),CycleTimePercentile)</f>
        <v>0</v>
      </c>
      <c r="F873" s="2" t="e">
        <f xml:space="preserve"> IF(Calculations!C873 = DefectTypeString,  IFERROR(Calculations!J873,""), NA())</f>
        <v>#N/A</v>
      </c>
      <c r="G873" s="10">
        <f t="array" ref="G873">PERCENTILE(IF(ISERROR(F873:F5872)=FALSE,F873:F5872),CycleTimePercentile)</f>
        <v>0</v>
      </c>
      <c r="H873" s="2" t="e">
        <f ca="1" xml:space="preserve"> IF(OR(Calculations!C873 = "",Calculations!C873 = WorkTypeString),  Calculations!K873, NA())</f>
        <v>#N/A</v>
      </c>
      <c r="I873" s="2" t="e">
        <f xml:space="preserve"> IF(Calculations!C873 = DefectTypeString,  Calculations!K873, NA())</f>
        <v>#N/A</v>
      </c>
    </row>
    <row r="874" spans="1:9" x14ac:dyDescent="0.25">
      <c r="A874" s="8" t="str">
        <f>Calculations!A874</f>
        <v/>
      </c>
      <c r="B874" s="2" t="str">
        <f t="shared" si="18"/>
        <v/>
      </c>
      <c r="C874" s="10" t="str">
        <f>IFERROR(Calculations!J874,"")</f>
        <v/>
      </c>
      <c r="D874" s="10" t="str">
        <f xml:space="preserve"> IF(OR(Calculations!C874 = "",Calculations!C874 = WorkTypeString),  IFERROR(Calculations!J874,""), NA())</f>
        <v/>
      </c>
      <c r="E874" s="10">
        <f t="array" ref="E874">PERCENTILE(IF(ISERROR(D874:D5873)=FALSE,D874:D5873),CycleTimePercentile)</f>
        <v>0</v>
      </c>
      <c r="F874" s="2" t="e">
        <f xml:space="preserve"> IF(Calculations!C874 = DefectTypeString,  IFERROR(Calculations!J874,""), NA())</f>
        <v>#N/A</v>
      </c>
      <c r="G874" s="10">
        <f t="array" ref="G874">PERCENTILE(IF(ISERROR(F874:F5873)=FALSE,F874:F5873),CycleTimePercentile)</f>
        <v>0</v>
      </c>
      <c r="H874" s="2" t="e">
        <f ca="1" xml:space="preserve"> IF(OR(Calculations!C874 = "",Calculations!C874 = WorkTypeString),  Calculations!K874, NA())</f>
        <v>#N/A</v>
      </c>
      <c r="I874" s="2" t="e">
        <f xml:space="preserve"> IF(Calculations!C874 = DefectTypeString,  Calculations!K874, NA())</f>
        <v>#N/A</v>
      </c>
    </row>
    <row r="875" spans="1:9" x14ac:dyDescent="0.25">
      <c r="A875" s="8" t="str">
        <f>Calculations!A875</f>
        <v/>
      </c>
      <c r="B875" s="2" t="str">
        <f t="shared" si="18"/>
        <v/>
      </c>
      <c r="C875" s="10" t="str">
        <f>IFERROR(Calculations!J875,"")</f>
        <v/>
      </c>
      <c r="D875" s="10" t="str">
        <f xml:space="preserve"> IF(OR(Calculations!C875 = "",Calculations!C875 = WorkTypeString),  IFERROR(Calculations!J875,""), NA())</f>
        <v/>
      </c>
      <c r="E875" s="10">
        <f t="array" ref="E875">PERCENTILE(IF(ISERROR(D875:D5874)=FALSE,D875:D5874),CycleTimePercentile)</f>
        <v>0</v>
      </c>
      <c r="F875" s="2" t="e">
        <f xml:space="preserve"> IF(Calculations!C875 = DefectTypeString,  IFERROR(Calculations!J875,""), NA())</f>
        <v>#N/A</v>
      </c>
      <c r="G875" s="10">
        <f t="array" ref="G875">PERCENTILE(IF(ISERROR(F875:F5874)=FALSE,F875:F5874),CycleTimePercentile)</f>
        <v>0</v>
      </c>
      <c r="H875" s="2" t="e">
        <f ca="1" xml:space="preserve"> IF(OR(Calculations!C875 = "",Calculations!C875 = WorkTypeString),  Calculations!K875, NA())</f>
        <v>#N/A</v>
      </c>
      <c r="I875" s="2" t="e">
        <f xml:space="preserve"> IF(Calculations!C875 = DefectTypeString,  Calculations!K875, NA())</f>
        <v>#N/A</v>
      </c>
    </row>
    <row r="876" spans="1:9" x14ac:dyDescent="0.25">
      <c r="A876" s="8" t="str">
        <f>Calculations!A876</f>
        <v/>
      </c>
      <c r="B876" s="2" t="str">
        <f t="shared" si="18"/>
        <v/>
      </c>
      <c r="C876" s="10" t="str">
        <f>IFERROR(Calculations!J876,"")</f>
        <v/>
      </c>
      <c r="D876" s="10" t="str">
        <f xml:space="preserve"> IF(OR(Calculations!C876 = "",Calculations!C876 = WorkTypeString),  IFERROR(Calculations!J876,""), NA())</f>
        <v/>
      </c>
      <c r="E876" s="10">
        <f t="array" ref="E876">PERCENTILE(IF(ISERROR(D876:D5875)=FALSE,D876:D5875),CycleTimePercentile)</f>
        <v>0</v>
      </c>
      <c r="F876" s="2" t="e">
        <f xml:space="preserve"> IF(Calculations!C876 = DefectTypeString,  IFERROR(Calculations!J876,""), NA())</f>
        <v>#N/A</v>
      </c>
      <c r="G876" s="10">
        <f t="array" ref="G876">PERCENTILE(IF(ISERROR(F876:F5875)=FALSE,F876:F5875),CycleTimePercentile)</f>
        <v>0</v>
      </c>
      <c r="H876" s="2" t="e">
        <f ca="1" xml:space="preserve"> IF(OR(Calculations!C876 = "",Calculations!C876 = WorkTypeString),  Calculations!K876, NA())</f>
        <v>#N/A</v>
      </c>
      <c r="I876" s="2" t="e">
        <f xml:space="preserve"> IF(Calculations!C876 = DefectTypeString,  Calculations!K876, NA())</f>
        <v>#N/A</v>
      </c>
    </row>
    <row r="877" spans="1:9" x14ac:dyDescent="0.25">
      <c r="A877" s="8" t="str">
        <f>Calculations!A877</f>
        <v/>
      </c>
      <c r="B877" s="2" t="str">
        <f t="shared" si="18"/>
        <v/>
      </c>
      <c r="C877" s="10" t="str">
        <f>IFERROR(Calculations!J877,"")</f>
        <v/>
      </c>
      <c r="D877" s="10" t="str">
        <f xml:space="preserve"> IF(OR(Calculations!C877 = "",Calculations!C877 = WorkTypeString),  IFERROR(Calculations!J877,""), NA())</f>
        <v/>
      </c>
      <c r="E877" s="10">
        <f t="array" ref="E877">PERCENTILE(IF(ISERROR(D877:D5876)=FALSE,D877:D5876),CycleTimePercentile)</f>
        <v>0</v>
      </c>
      <c r="F877" s="2" t="e">
        <f xml:space="preserve"> IF(Calculations!C877 = DefectTypeString,  IFERROR(Calculations!J877,""), NA())</f>
        <v>#N/A</v>
      </c>
      <c r="G877" s="10">
        <f t="array" ref="G877">PERCENTILE(IF(ISERROR(F877:F5876)=FALSE,F877:F5876),CycleTimePercentile)</f>
        <v>0</v>
      </c>
      <c r="H877" s="2" t="e">
        <f ca="1" xml:space="preserve"> IF(OR(Calculations!C877 = "",Calculations!C877 = WorkTypeString),  Calculations!K877, NA())</f>
        <v>#N/A</v>
      </c>
      <c r="I877" s="2" t="e">
        <f xml:space="preserve"> IF(Calculations!C877 = DefectTypeString,  Calculations!K877, NA())</f>
        <v>#N/A</v>
      </c>
    </row>
    <row r="878" spans="1:9" x14ac:dyDescent="0.25">
      <c r="A878" s="8" t="str">
        <f>Calculations!A878</f>
        <v/>
      </c>
      <c r="B878" s="2" t="str">
        <f t="shared" si="18"/>
        <v/>
      </c>
      <c r="C878" s="10" t="str">
        <f>IFERROR(Calculations!J878,"")</f>
        <v/>
      </c>
      <c r="D878" s="10" t="str">
        <f xml:space="preserve"> IF(OR(Calculations!C878 = "",Calculations!C878 = WorkTypeString),  IFERROR(Calculations!J878,""), NA())</f>
        <v/>
      </c>
      <c r="E878" s="10">
        <f t="array" ref="E878">PERCENTILE(IF(ISERROR(D878:D5877)=FALSE,D878:D5877),CycleTimePercentile)</f>
        <v>0</v>
      </c>
      <c r="F878" s="2" t="e">
        <f xml:space="preserve"> IF(Calculations!C878 = DefectTypeString,  IFERROR(Calculations!J878,""), NA())</f>
        <v>#N/A</v>
      </c>
      <c r="G878" s="10">
        <f t="array" ref="G878">PERCENTILE(IF(ISERROR(F878:F5877)=FALSE,F878:F5877),CycleTimePercentile)</f>
        <v>0</v>
      </c>
      <c r="H878" s="2" t="e">
        <f ca="1" xml:space="preserve"> IF(OR(Calculations!C878 = "",Calculations!C878 = WorkTypeString),  Calculations!K878, NA())</f>
        <v>#N/A</v>
      </c>
      <c r="I878" s="2" t="e">
        <f xml:space="preserve"> IF(Calculations!C878 = DefectTypeString,  Calculations!K878, NA())</f>
        <v>#N/A</v>
      </c>
    </row>
    <row r="879" spans="1:9" x14ac:dyDescent="0.25">
      <c r="A879" s="8" t="str">
        <f>Calculations!A879</f>
        <v/>
      </c>
      <c r="B879" s="2" t="str">
        <f t="shared" si="18"/>
        <v/>
      </c>
      <c r="C879" s="10" t="str">
        <f>IFERROR(Calculations!J879,"")</f>
        <v/>
      </c>
      <c r="D879" s="10" t="str">
        <f xml:space="preserve"> IF(OR(Calculations!C879 = "",Calculations!C879 = WorkTypeString),  IFERROR(Calculations!J879,""), NA())</f>
        <v/>
      </c>
      <c r="E879" s="10">
        <f t="array" ref="E879">PERCENTILE(IF(ISERROR(D879:D5878)=FALSE,D879:D5878),CycleTimePercentile)</f>
        <v>0</v>
      </c>
      <c r="F879" s="2" t="e">
        <f xml:space="preserve"> IF(Calculations!C879 = DefectTypeString,  IFERROR(Calculations!J879,""), NA())</f>
        <v>#N/A</v>
      </c>
      <c r="G879" s="10">
        <f t="array" ref="G879">PERCENTILE(IF(ISERROR(F879:F5878)=FALSE,F879:F5878),CycleTimePercentile)</f>
        <v>0</v>
      </c>
      <c r="H879" s="2" t="e">
        <f ca="1" xml:space="preserve"> IF(OR(Calculations!C879 = "",Calculations!C879 = WorkTypeString),  Calculations!K879, NA())</f>
        <v>#N/A</v>
      </c>
      <c r="I879" s="2" t="e">
        <f xml:space="preserve"> IF(Calculations!C879 = DefectTypeString,  Calculations!K879, NA())</f>
        <v>#N/A</v>
      </c>
    </row>
    <row r="880" spans="1:9" x14ac:dyDescent="0.25">
      <c r="A880" s="8" t="str">
        <f>Calculations!A880</f>
        <v/>
      </c>
      <c r="B880" s="2" t="str">
        <f t="shared" si="18"/>
        <v/>
      </c>
      <c r="C880" s="10" t="str">
        <f>IFERROR(Calculations!J880,"")</f>
        <v/>
      </c>
      <c r="D880" s="10" t="str">
        <f xml:space="preserve"> IF(OR(Calculations!C880 = "",Calculations!C880 = WorkTypeString),  IFERROR(Calculations!J880,""), NA())</f>
        <v/>
      </c>
      <c r="E880" s="10">
        <f t="array" ref="E880">PERCENTILE(IF(ISERROR(D880:D5879)=FALSE,D880:D5879),CycleTimePercentile)</f>
        <v>0</v>
      </c>
      <c r="F880" s="2" t="e">
        <f xml:space="preserve"> IF(Calculations!C880 = DefectTypeString,  IFERROR(Calculations!J880,""), NA())</f>
        <v>#N/A</v>
      </c>
      <c r="G880" s="10">
        <f t="array" ref="G880">PERCENTILE(IF(ISERROR(F880:F5879)=FALSE,F880:F5879),CycleTimePercentile)</f>
        <v>0</v>
      </c>
      <c r="H880" s="2" t="e">
        <f ca="1" xml:space="preserve"> IF(OR(Calculations!C880 = "",Calculations!C880 = WorkTypeString),  Calculations!K880, NA())</f>
        <v>#N/A</v>
      </c>
      <c r="I880" s="2" t="e">
        <f xml:space="preserve"> IF(Calculations!C880 = DefectTypeString,  Calculations!K880, NA())</f>
        <v>#N/A</v>
      </c>
    </row>
    <row r="881" spans="1:9" x14ac:dyDescent="0.25">
      <c r="A881" s="8" t="str">
        <f>Calculations!A881</f>
        <v/>
      </c>
      <c r="B881" s="2" t="str">
        <f t="shared" si="18"/>
        <v/>
      </c>
      <c r="C881" s="10" t="str">
        <f>IFERROR(Calculations!J881,"")</f>
        <v/>
      </c>
      <c r="D881" s="10" t="str">
        <f xml:space="preserve"> IF(OR(Calculations!C881 = "",Calculations!C881 = WorkTypeString),  IFERROR(Calculations!J881,""), NA())</f>
        <v/>
      </c>
      <c r="E881" s="10">
        <f t="array" ref="E881">PERCENTILE(IF(ISERROR(D881:D5880)=FALSE,D881:D5880),CycleTimePercentile)</f>
        <v>0</v>
      </c>
      <c r="F881" s="2" t="e">
        <f xml:space="preserve"> IF(Calculations!C881 = DefectTypeString,  IFERROR(Calculations!J881,""), NA())</f>
        <v>#N/A</v>
      </c>
      <c r="G881" s="10">
        <f t="array" ref="G881">PERCENTILE(IF(ISERROR(F881:F5880)=FALSE,F881:F5880),CycleTimePercentile)</f>
        <v>0</v>
      </c>
      <c r="H881" s="2" t="e">
        <f ca="1" xml:space="preserve"> IF(OR(Calculations!C881 = "",Calculations!C881 = WorkTypeString),  Calculations!K881, NA())</f>
        <v>#N/A</v>
      </c>
      <c r="I881" s="2" t="e">
        <f xml:space="preserve"> IF(Calculations!C881 = DefectTypeString,  Calculations!K881, NA())</f>
        <v>#N/A</v>
      </c>
    </row>
    <row r="882" spans="1:9" x14ac:dyDescent="0.25">
      <c r="A882" s="8" t="str">
        <f>Calculations!A882</f>
        <v/>
      </c>
      <c r="B882" s="2" t="str">
        <f t="shared" si="18"/>
        <v/>
      </c>
      <c r="C882" s="10" t="str">
        <f>IFERROR(Calculations!J882,"")</f>
        <v/>
      </c>
      <c r="D882" s="10" t="str">
        <f xml:space="preserve"> IF(OR(Calculations!C882 = "",Calculations!C882 = WorkTypeString),  IFERROR(Calculations!J882,""), NA())</f>
        <v/>
      </c>
      <c r="E882" s="10">
        <f t="array" ref="E882">PERCENTILE(IF(ISERROR(D882:D5881)=FALSE,D882:D5881),CycleTimePercentile)</f>
        <v>0</v>
      </c>
      <c r="F882" s="2" t="e">
        <f xml:space="preserve"> IF(Calculations!C882 = DefectTypeString,  IFERROR(Calculations!J882,""), NA())</f>
        <v>#N/A</v>
      </c>
      <c r="G882" s="10">
        <f t="array" ref="G882">PERCENTILE(IF(ISERROR(F882:F5881)=FALSE,F882:F5881),CycleTimePercentile)</f>
        <v>0</v>
      </c>
      <c r="H882" s="2" t="e">
        <f ca="1" xml:space="preserve"> IF(OR(Calculations!C882 = "",Calculations!C882 = WorkTypeString),  Calculations!K882, NA())</f>
        <v>#N/A</v>
      </c>
      <c r="I882" s="2" t="e">
        <f xml:space="preserve"> IF(Calculations!C882 = DefectTypeString,  Calculations!K882, NA())</f>
        <v>#N/A</v>
      </c>
    </row>
    <row r="883" spans="1:9" x14ac:dyDescent="0.25">
      <c r="A883" s="8" t="str">
        <f>Calculations!A883</f>
        <v/>
      </c>
      <c r="B883" s="2" t="str">
        <f t="shared" si="18"/>
        <v/>
      </c>
      <c r="C883" s="10" t="str">
        <f>IFERROR(Calculations!J883,"")</f>
        <v/>
      </c>
      <c r="D883" s="10" t="str">
        <f xml:space="preserve"> IF(OR(Calculations!C883 = "",Calculations!C883 = WorkTypeString),  IFERROR(Calculations!J883,""), NA())</f>
        <v/>
      </c>
      <c r="E883" s="10">
        <f t="array" ref="E883">PERCENTILE(IF(ISERROR(D883:D5882)=FALSE,D883:D5882),CycleTimePercentile)</f>
        <v>0</v>
      </c>
      <c r="F883" s="2" t="e">
        <f xml:space="preserve"> IF(Calculations!C883 = DefectTypeString,  IFERROR(Calculations!J883,""), NA())</f>
        <v>#N/A</v>
      </c>
      <c r="G883" s="10">
        <f t="array" ref="G883">PERCENTILE(IF(ISERROR(F883:F5882)=FALSE,F883:F5882),CycleTimePercentile)</f>
        <v>0</v>
      </c>
      <c r="H883" s="2" t="e">
        <f ca="1" xml:space="preserve"> IF(OR(Calculations!C883 = "",Calculations!C883 = WorkTypeString),  Calculations!K883, NA())</f>
        <v>#N/A</v>
      </c>
      <c r="I883" s="2" t="e">
        <f xml:space="preserve"> IF(Calculations!C883 = DefectTypeString,  Calculations!K883, NA())</f>
        <v>#N/A</v>
      </c>
    </row>
    <row r="884" spans="1:9" x14ac:dyDescent="0.25">
      <c r="A884" s="8" t="str">
        <f>Calculations!A884</f>
        <v/>
      </c>
      <c r="B884" s="2" t="str">
        <f t="shared" si="18"/>
        <v/>
      </c>
      <c r="C884" s="10" t="str">
        <f>IFERROR(Calculations!J884,"")</f>
        <v/>
      </c>
      <c r="D884" s="10" t="str">
        <f xml:space="preserve"> IF(OR(Calculations!C884 = "",Calculations!C884 = WorkTypeString),  IFERROR(Calculations!J884,""), NA())</f>
        <v/>
      </c>
      <c r="E884" s="10">
        <f t="array" ref="E884">PERCENTILE(IF(ISERROR(D884:D5883)=FALSE,D884:D5883),CycleTimePercentile)</f>
        <v>0</v>
      </c>
      <c r="F884" s="2" t="e">
        <f xml:space="preserve"> IF(Calculations!C884 = DefectTypeString,  IFERROR(Calculations!J884,""), NA())</f>
        <v>#N/A</v>
      </c>
      <c r="G884" s="10">
        <f t="array" ref="G884">PERCENTILE(IF(ISERROR(F884:F5883)=FALSE,F884:F5883),CycleTimePercentile)</f>
        <v>0</v>
      </c>
      <c r="H884" s="2" t="e">
        <f ca="1" xml:space="preserve"> IF(OR(Calculations!C884 = "",Calculations!C884 = WorkTypeString),  Calculations!K884, NA())</f>
        <v>#N/A</v>
      </c>
      <c r="I884" s="2" t="e">
        <f xml:space="preserve"> IF(Calculations!C884 = DefectTypeString,  Calculations!K884, NA())</f>
        <v>#N/A</v>
      </c>
    </row>
    <row r="885" spans="1:9" x14ac:dyDescent="0.25">
      <c r="A885" s="8" t="str">
        <f>Calculations!A885</f>
        <v/>
      </c>
      <c r="B885" s="2" t="str">
        <f t="shared" si="18"/>
        <v/>
      </c>
      <c r="C885" s="10" t="str">
        <f>IFERROR(Calculations!J885,"")</f>
        <v/>
      </c>
      <c r="D885" s="10" t="str">
        <f xml:space="preserve"> IF(OR(Calculations!C885 = "",Calculations!C885 = WorkTypeString),  IFERROR(Calculations!J885,""), NA())</f>
        <v/>
      </c>
      <c r="E885" s="10">
        <f t="array" ref="E885">PERCENTILE(IF(ISERROR(D885:D5884)=FALSE,D885:D5884),CycleTimePercentile)</f>
        <v>0</v>
      </c>
      <c r="F885" s="2" t="e">
        <f xml:space="preserve"> IF(Calculations!C885 = DefectTypeString,  IFERROR(Calculations!J885,""), NA())</f>
        <v>#N/A</v>
      </c>
      <c r="G885" s="10">
        <f t="array" ref="G885">PERCENTILE(IF(ISERROR(F885:F5884)=FALSE,F885:F5884),CycleTimePercentile)</f>
        <v>0</v>
      </c>
      <c r="H885" s="2" t="e">
        <f ca="1" xml:space="preserve"> IF(OR(Calculations!C885 = "",Calculations!C885 = WorkTypeString),  Calculations!K885, NA())</f>
        <v>#N/A</v>
      </c>
      <c r="I885" s="2" t="e">
        <f xml:space="preserve"> IF(Calculations!C885 = DefectTypeString,  Calculations!K885, NA())</f>
        <v>#N/A</v>
      </c>
    </row>
    <row r="886" spans="1:9" x14ac:dyDescent="0.25">
      <c r="A886" s="8" t="str">
        <f>Calculations!A886</f>
        <v/>
      </c>
      <c r="B886" s="2" t="str">
        <f t="shared" si="18"/>
        <v/>
      </c>
      <c r="C886" s="10" t="str">
        <f>IFERROR(Calculations!J886,"")</f>
        <v/>
      </c>
      <c r="D886" s="10" t="str">
        <f xml:space="preserve"> IF(OR(Calculations!C886 = "",Calculations!C886 = WorkTypeString),  IFERROR(Calculations!J886,""), NA())</f>
        <v/>
      </c>
      <c r="E886" s="10">
        <f t="array" ref="E886">PERCENTILE(IF(ISERROR(D886:D5885)=FALSE,D886:D5885),CycleTimePercentile)</f>
        <v>0</v>
      </c>
      <c r="F886" s="2" t="e">
        <f xml:space="preserve"> IF(Calculations!C886 = DefectTypeString,  IFERROR(Calculations!J886,""), NA())</f>
        <v>#N/A</v>
      </c>
      <c r="G886" s="10">
        <f t="array" ref="G886">PERCENTILE(IF(ISERROR(F886:F5885)=FALSE,F886:F5885),CycleTimePercentile)</f>
        <v>0</v>
      </c>
      <c r="H886" s="2" t="e">
        <f ca="1" xml:space="preserve"> IF(OR(Calculations!C886 = "",Calculations!C886 = WorkTypeString),  Calculations!K886, NA())</f>
        <v>#N/A</v>
      </c>
      <c r="I886" s="2" t="e">
        <f xml:space="preserve"> IF(Calculations!C886 = DefectTypeString,  Calculations!K886, NA())</f>
        <v>#N/A</v>
      </c>
    </row>
    <row r="887" spans="1:9" x14ac:dyDescent="0.25">
      <c r="A887" s="8" t="str">
        <f>Calculations!A887</f>
        <v/>
      </c>
      <c r="B887" s="2" t="str">
        <f t="shared" si="18"/>
        <v/>
      </c>
      <c r="C887" s="10" t="str">
        <f>IFERROR(Calculations!J887,"")</f>
        <v/>
      </c>
      <c r="D887" s="10" t="str">
        <f xml:space="preserve"> IF(OR(Calculations!C887 = "",Calculations!C887 = WorkTypeString),  IFERROR(Calculations!J887,""), NA())</f>
        <v/>
      </c>
      <c r="E887" s="10">
        <f t="array" ref="E887">PERCENTILE(IF(ISERROR(D887:D5886)=FALSE,D887:D5886),CycleTimePercentile)</f>
        <v>0</v>
      </c>
      <c r="F887" s="2" t="e">
        <f xml:space="preserve"> IF(Calculations!C887 = DefectTypeString,  IFERROR(Calculations!J887,""), NA())</f>
        <v>#N/A</v>
      </c>
      <c r="G887" s="10">
        <f t="array" ref="G887">PERCENTILE(IF(ISERROR(F887:F5886)=FALSE,F887:F5886),CycleTimePercentile)</f>
        <v>0</v>
      </c>
      <c r="H887" s="2" t="e">
        <f ca="1" xml:space="preserve"> IF(OR(Calculations!C887 = "",Calculations!C887 = WorkTypeString),  Calculations!K887, NA())</f>
        <v>#N/A</v>
      </c>
      <c r="I887" s="2" t="e">
        <f xml:space="preserve"> IF(Calculations!C887 = DefectTypeString,  Calculations!K887, NA())</f>
        <v>#N/A</v>
      </c>
    </row>
    <row r="888" spans="1:9" x14ac:dyDescent="0.25">
      <c r="A888" s="8" t="str">
        <f>Calculations!A888</f>
        <v/>
      </c>
      <c r="B888" s="2" t="str">
        <f t="shared" si="18"/>
        <v/>
      </c>
      <c r="C888" s="10" t="str">
        <f>IFERROR(Calculations!J888,"")</f>
        <v/>
      </c>
      <c r="D888" s="10" t="str">
        <f xml:space="preserve"> IF(OR(Calculations!C888 = "",Calculations!C888 = WorkTypeString),  IFERROR(Calculations!J888,""), NA())</f>
        <v/>
      </c>
      <c r="E888" s="10">
        <f t="array" ref="E888">PERCENTILE(IF(ISERROR(D888:D5887)=FALSE,D888:D5887),CycleTimePercentile)</f>
        <v>0</v>
      </c>
      <c r="F888" s="2" t="e">
        <f xml:space="preserve"> IF(Calculations!C888 = DefectTypeString,  IFERROR(Calculations!J888,""), NA())</f>
        <v>#N/A</v>
      </c>
      <c r="G888" s="10">
        <f t="array" ref="G888">PERCENTILE(IF(ISERROR(F888:F5887)=FALSE,F888:F5887),CycleTimePercentile)</f>
        <v>0</v>
      </c>
      <c r="H888" s="2" t="e">
        <f ca="1" xml:space="preserve"> IF(OR(Calculations!C888 = "",Calculations!C888 = WorkTypeString),  Calculations!K888, NA())</f>
        <v>#N/A</v>
      </c>
      <c r="I888" s="2" t="e">
        <f xml:space="preserve"> IF(Calculations!C888 = DefectTypeString,  Calculations!K888, NA())</f>
        <v>#N/A</v>
      </c>
    </row>
    <row r="889" spans="1:9" x14ac:dyDescent="0.25">
      <c r="A889" s="8" t="str">
        <f>Calculations!A889</f>
        <v/>
      </c>
      <c r="B889" s="2" t="str">
        <f t="shared" si="18"/>
        <v/>
      </c>
      <c r="C889" s="10" t="str">
        <f>IFERROR(Calculations!J889,"")</f>
        <v/>
      </c>
      <c r="D889" s="10" t="str">
        <f xml:space="preserve"> IF(OR(Calculations!C889 = "",Calculations!C889 = WorkTypeString),  IFERROR(Calculations!J889,""), NA())</f>
        <v/>
      </c>
      <c r="E889" s="10">
        <f t="array" ref="E889">PERCENTILE(IF(ISERROR(D889:D5888)=FALSE,D889:D5888),CycleTimePercentile)</f>
        <v>0</v>
      </c>
      <c r="F889" s="2" t="e">
        <f xml:space="preserve"> IF(Calculations!C889 = DefectTypeString,  IFERROR(Calculations!J889,""), NA())</f>
        <v>#N/A</v>
      </c>
      <c r="G889" s="10">
        <f t="array" ref="G889">PERCENTILE(IF(ISERROR(F889:F5888)=FALSE,F889:F5888),CycleTimePercentile)</f>
        <v>0</v>
      </c>
      <c r="H889" s="2" t="e">
        <f ca="1" xml:space="preserve"> IF(OR(Calculations!C889 = "",Calculations!C889 = WorkTypeString),  Calculations!K889, NA())</f>
        <v>#N/A</v>
      </c>
      <c r="I889" s="2" t="e">
        <f xml:space="preserve"> IF(Calculations!C889 = DefectTypeString,  Calculations!K889, NA())</f>
        <v>#N/A</v>
      </c>
    </row>
    <row r="890" spans="1:9" x14ac:dyDescent="0.25">
      <c r="A890" s="8" t="str">
        <f>Calculations!A890</f>
        <v/>
      </c>
      <c r="B890" s="2" t="str">
        <f t="shared" si="18"/>
        <v/>
      </c>
      <c r="C890" s="10" t="str">
        <f>IFERROR(Calculations!J890,"")</f>
        <v/>
      </c>
      <c r="D890" s="10" t="str">
        <f xml:space="preserve"> IF(OR(Calculations!C890 = "",Calculations!C890 = WorkTypeString),  IFERROR(Calculations!J890,""), NA())</f>
        <v/>
      </c>
      <c r="E890" s="10">
        <f t="array" ref="E890">PERCENTILE(IF(ISERROR(D890:D5889)=FALSE,D890:D5889),CycleTimePercentile)</f>
        <v>0</v>
      </c>
      <c r="F890" s="2" t="e">
        <f xml:space="preserve"> IF(Calculations!C890 = DefectTypeString,  IFERROR(Calculations!J890,""), NA())</f>
        <v>#N/A</v>
      </c>
      <c r="G890" s="10">
        <f t="array" ref="G890">PERCENTILE(IF(ISERROR(F890:F5889)=FALSE,F890:F5889),CycleTimePercentile)</f>
        <v>0</v>
      </c>
      <c r="H890" s="2" t="e">
        <f ca="1" xml:space="preserve"> IF(OR(Calculations!C890 = "",Calculations!C890 = WorkTypeString),  Calculations!K890, NA())</f>
        <v>#N/A</v>
      </c>
      <c r="I890" s="2" t="e">
        <f xml:space="preserve"> IF(Calculations!C890 = DefectTypeString,  Calculations!K890, NA())</f>
        <v>#N/A</v>
      </c>
    </row>
    <row r="891" spans="1:9" x14ac:dyDescent="0.25">
      <c r="A891" s="8" t="str">
        <f>Calculations!A891</f>
        <v/>
      </c>
      <c r="B891" s="2" t="str">
        <f t="shared" si="18"/>
        <v/>
      </c>
      <c r="C891" s="10" t="str">
        <f>IFERROR(Calculations!J891,"")</f>
        <v/>
      </c>
      <c r="D891" s="10" t="str">
        <f xml:space="preserve"> IF(OR(Calculations!C891 = "",Calculations!C891 = WorkTypeString),  IFERROR(Calculations!J891,""), NA())</f>
        <v/>
      </c>
      <c r="E891" s="10">
        <f t="array" ref="E891">PERCENTILE(IF(ISERROR(D891:D5890)=FALSE,D891:D5890),CycleTimePercentile)</f>
        <v>0</v>
      </c>
      <c r="F891" s="2" t="e">
        <f xml:space="preserve"> IF(Calculations!C891 = DefectTypeString,  IFERROR(Calculations!J891,""), NA())</f>
        <v>#N/A</v>
      </c>
      <c r="G891" s="10">
        <f t="array" ref="G891">PERCENTILE(IF(ISERROR(F891:F5890)=FALSE,F891:F5890),CycleTimePercentile)</f>
        <v>0</v>
      </c>
      <c r="H891" s="2" t="e">
        <f ca="1" xml:space="preserve"> IF(OR(Calculations!C891 = "",Calculations!C891 = WorkTypeString),  Calculations!K891, NA())</f>
        <v>#N/A</v>
      </c>
      <c r="I891" s="2" t="e">
        <f xml:space="preserve"> IF(Calculations!C891 = DefectTypeString,  Calculations!K891, NA())</f>
        <v>#N/A</v>
      </c>
    </row>
    <row r="892" spans="1:9" x14ac:dyDescent="0.25">
      <c r="A892" s="8" t="str">
        <f>Calculations!A892</f>
        <v/>
      </c>
      <c r="B892" s="2" t="str">
        <f t="shared" si="18"/>
        <v/>
      </c>
      <c r="C892" s="10" t="str">
        <f>IFERROR(Calculations!J892,"")</f>
        <v/>
      </c>
      <c r="D892" s="10" t="str">
        <f xml:space="preserve"> IF(OR(Calculations!C892 = "",Calculations!C892 = WorkTypeString),  IFERROR(Calculations!J892,""), NA())</f>
        <v/>
      </c>
      <c r="E892" s="10">
        <f t="array" ref="E892">PERCENTILE(IF(ISERROR(D892:D5891)=FALSE,D892:D5891),CycleTimePercentile)</f>
        <v>0</v>
      </c>
      <c r="F892" s="2" t="e">
        <f xml:space="preserve"> IF(Calculations!C892 = DefectTypeString,  IFERROR(Calculations!J892,""), NA())</f>
        <v>#N/A</v>
      </c>
      <c r="G892" s="10">
        <f t="array" ref="G892">PERCENTILE(IF(ISERROR(F892:F5891)=FALSE,F892:F5891),CycleTimePercentile)</f>
        <v>0</v>
      </c>
      <c r="H892" s="2" t="e">
        <f ca="1" xml:space="preserve"> IF(OR(Calculations!C892 = "",Calculations!C892 = WorkTypeString),  Calculations!K892, NA())</f>
        <v>#N/A</v>
      </c>
      <c r="I892" s="2" t="e">
        <f xml:space="preserve"> IF(Calculations!C892 = DefectTypeString,  Calculations!K892, NA())</f>
        <v>#N/A</v>
      </c>
    </row>
    <row r="893" spans="1:9" x14ac:dyDescent="0.25">
      <c r="A893" s="8" t="str">
        <f>Calculations!A893</f>
        <v/>
      </c>
      <c r="B893" s="2" t="str">
        <f t="shared" si="18"/>
        <v/>
      </c>
      <c r="C893" s="10" t="str">
        <f>IFERROR(Calculations!J893,"")</f>
        <v/>
      </c>
      <c r="D893" s="10" t="str">
        <f xml:space="preserve"> IF(OR(Calculations!C893 = "",Calculations!C893 = WorkTypeString),  IFERROR(Calculations!J893,""), NA())</f>
        <v/>
      </c>
      <c r="E893" s="10">
        <f t="array" ref="E893">PERCENTILE(IF(ISERROR(D893:D5892)=FALSE,D893:D5892),CycleTimePercentile)</f>
        <v>0</v>
      </c>
      <c r="F893" s="2" t="e">
        <f xml:space="preserve"> IF(Calculations!C893 = DefectTypeString,  IFERROR(Calculations!J893,""), NA())</f>
        <v>#N/A</v>
      </c>
      <c r="G893" s="10">
        <f t="array" ref="G893">PERCENTILE(IF(ISERROR(F893:F5892)=FALSE,F893:F5892),CycleTimePercentile)</f>
        <v>0</v>
      </c>
      <c r="H893" s="2" t="e">
        <f ca="1" xml:space="preserve"> IF(OR(Calculations!C893 = "",Calculations!C893 = WorkTypeString),  Calculations!K893, NA())</f>
        <v>#N/A</v>
      </c>
      <c r="I893" s="2" t="e">
        <f xml:space="preserve"> IF(Calculations!C893 = DefectTypeString,  Calculations!K893, NA())</f>
        <v>#N/A</v>
      </c>
    </row>
    <row r="894" spans="1:9" x14ac:dyDescent="0.25">
      <c r="A894" s="8" t="str">
        <f>Calculations!A894</f>
        <v/>
      </c>
      <c r="B894" s="2" t="str">
        <f t="shared" si="18"/>
        <v/>
      </c>
      <c r="C894" s="10" t="str">
        <f>IFERROR(Calculations!J894,"")</f>
        <v/>
      </c>
      <c r="D894" s="10" t="str">
        <f xml:space="preserve"> IF(OR(Calculations!C894 = "",Calculations!C894 = WorkTypeString),  IFERROR(Calculations!J894,""), NA())</f>
        <v/>
      </c>
      <c r="E894" s="10">
        <f t="array" ref="E894">PERCENTILE(IF(ISERROR(D894:D5893)=FALSE,D894:D5893),CycleTimePercentile)</f>
        <v>0</v>
      </c>
      <c r="F894" s="2" t="e">
        <f xml:space="preserve"> IF(Calculations!C894 = DefectTypeString,  IFERROR(Calculations!J894,""), NA())</f>
        <v>#N/A</v>
      </c>
      <c r="G894" s="10">
        <f t="array" ref="G894">PERCENTILE(IF(ISERROR(F894:F5893)=FALSE,F894:F5893),CycleTimePercentile)</f>
        <v>0</v>
      </c>
      <c r="H894" s="2" t="e">
        <f ca="1" xml:space="preserve"> IF(OR(Calculations!C894 = "",Calculations!C894 = WorkTypeString),  Calculations!K894, NA())</f>
        <v>#N/A</v>
      </c>
      <c r="I894" s="2" t="e">
        <f xml:space="preserve"> IF(Calculations!C894 = DefectTypeString,  Calculations!K894, NA())</f>
        <v>#N/A</v>
      </c>
    </row>
    <row r="895" spans="1:9" x14ac:dyDescent="0.25">
      <c r="A895" s="8" t="str">
        <f>Calculations!A895</f>
        <v/>
      </c>
      <c r="B895" s="2" t="str">
        <f t="shared" si="18"/>
        <v/>
      </c>
      <c r="C895" s="10" t="str">
        <f>IFERROR(Calculations!J895,"")</f>
        <v/>
      </c>
      <c r="D895" s="10" t="str">
        <f xml:space="preserve"> IF(OR(Calculations!C895 = "",Calculations!C895 = WorkTypeString),  IFERROR(Calculations!J895,""), NA())</f>
        <v/>
      </c>
      <c r="E895" s="10">
        <f t="array" ref="E895">PERCENTILE(IF(ISERROR(D895:D5894)=FALSE,D895:D5894),CycleTimePercentile)</f>
        <v>0</v>
      </c>
      <c r="F895" s="2" t="e">
        <f xml:space="preserve"> IF(Calculations!C895 = DefectTypeString,  IFERROR(Calculations!J895,""), NA())</f>
        <v>#N/A</v>
      </c>
      <c r="G895" s="10">
        <f t="array" ref="G895">PERCENTILE(IF(ISERROR(F895:F5894)=FALSE,F895:F5894),CycleTimePercentile)</f>
        <v>0</v>
      </c>
      <c r="H895" s="2" t="e">
        <f ca="1" xml:space="preserve"> IF(OR(Calculations!C895 = "",Calculations!C895 = WorkTypeString),  Calculations!K895, NA())</f>
        <v>#N/A</v>
      </c>
      <c r="I895" s="2" t="e">
        <f xml:space="preserve"> IF(Calculations!C895 = DefectTypeString,  Calculations!K895, NA())</f>
        <v>#N/A</v>
      </c>
    </row>
    <row r="896" spans="1:9" x14ac:dyDescent="0.25">
      <c r="A896" s="8" t="str">
        <f>Calculations!A896</f>
        <v/>
      </c>
      <c r="B896" s="2" t="str">
        <f t="shared" si="18"/>
        <v/>
      </c>
      <c r="C896" s="10" t="str">
        <f>IFERROR(Calculations!J896,"")</f>
        <v/>
      </c>
      <c r="D896" s="10" t="str">
        <f xml:space="preserve"> IF(OR(Calculations!C896 = "",Calculations!C896 = WorkTypeString),  IFERROR(Calculations!J896,""), NA())</f>
        <v/>
      </c>
      <c r="E896" s="10">
        <f t="array" ref="E896">PERCENTILE(IF(ISERROR(D896:D5895)=FALSE,D896:D5895),CycleTimePercentile)</f>
        <v>0</v>
      </c>
      <c r="F896" s="2" t="e">
        <f xml:space="preserve"> IF(Calculations!C896 = DefectTypeString,  IFERROR(Calculations!J896,""), NA())</f>
        <v>#N/A</v>
      </c>
      <c r="G896" s="10">
        <f t="array" ref="G896">PERCENTILE(IF(ISERROR(F896:F5895)=FALSE,F896:F5895),CycleTimePercentile)</f>
        <v>0</v>
      </c>
      <c r="H896" s="2" t="e">
        <f ca="1" xml:space="preserve"> IF(OR(Calculations!C896 = "",Calculations!C896 = WorkTypeString),  Calculations!K896, NA())</f>
        <v>#N/A</v>
      </c>
      <c r="I896" s="2" t="e">
        <f xml:space="preserve"> IF(Calculations!C896 = DefectTypeString,  Calculations!K896, NA())</f>
        <v>#N/A</v>
      </c>
    </row>
    <row r="897" spans="1:9" x14ac:dyDescent="0.25">
      <c r="A897" s="8" t="str">
        <f>Calculations!A897</f>
        <v/>
      </c>
      <c r="B897" s="2" t="str">
        <f t="shared" si="18"/>
        <v/>
      </c>
      <c r="C897" s="10" t="str">
        <f>IFERROR(Calculations!J897,"")</f>
        <v/>
      </c>
      <c r="D897" s="10" t="str">
        <f xml:space="preserve"> IF(OR(Calculations!C897 = "",Calculations!C897 = WorkTypeString),  IFERROR(Calculations!J897,""), NA())</f>
        <v/>
      </c>
      <c r="E897" s="10">
        <f t="array" ref="E897">PERCENTILE(IF(ISERROR(D897:D5896)=FALSE,D897:D5896),CycleTimePercentile)</f>
        <v>0</v>
      </c>
      <c r="F897" s="2" t="e">
        <f xml:space="preserve"> IF(Calculations!C897 = DefectTypeString,  IFERROR(Calculations!J897,""), NA())</f>
        <v>#N/A</v>
      </c>
      <c r="G897" s="10">
        <f t="array" ref="G897">PERCENTILE(IF(ISERROR(F897:F5896)=FALSE,F897:F5896),CycleTimePercentile)</f>
        <v>0</v>
      </c>
      <c r="H897" s="2" t="e">
        <f ca="1" xml:space="preserve"> IF(OR(Calculations!C897 = "",Calculations!C897 = WorkTypeString),  Calculations!K897, NA())</f>
        <v>#N/A</v>
      </c>
      <c r="I897" s="2" t="e">
        <f xml:space="preserve"> IF(Calculations!C897 = DefectTypeString,  Calculations!K897, NA())</f>
        <v>#N/A</v>
      </c>
    </row>
    <row r="898" spans="1:9" x14ac:dyDescent="0.25">
      <c r="A898" s="8" t="str">
        <f>Calculations!A898</f>
        <v/>
      </c>
      <c r="B898" s="2" t="str">
        <f t="shared" si="18"/>
        <v/>
      </c>
      <c r="C898" s="10" t="str">
        <f>IFERROR(Calculations!J898,"")</f>
        <v/>
      </c>
      <c r="D898" s="10" t="str">
        <f xml:space="preserve"> IF(OR(Calculations!C898 = "",Calculations!C898 = WorkTypeString),  IFERROR(Calculations!J898,""), NA())</f>
        <v/>
      </c>
      <c r="E898" s="10">
        <f t="array" ref="E898">PERCENTILE(IF(ISERROR(D898:D5897)=FALSE,D898:D5897),CycleTimePercentile)</f>
        <v>0</v>
      </c>
      <c r="F898" s="2" t="e">
        <f xml:space="preserve"> IF(Calculations!C898 = DefectTypeString,  IFERROR(Calculations!J898,""), NA())</f>
        <v>#N/A</v>
      </c>
      <c r="G898" s="10">
        <f t="array" ref="G898">PERCENTILE(IF(ISERROR(F898:F5897)=FALSE,F898:F5897),CycleTimePercentile)</f>
        <v>0</v>
      </c>
      <c r="H898" s="2" t="e">
        <f ca="1" xml:space="preserve"> IF(OR(Calculations!C898 = "",Calculations!C898 = WorkTypeString),  Calculations!K898, NA())</f>
        <v>#N/A</v>
      </c>
      <c r="I898" s="2" t="e">
        <f xml:space="preserve"> IF(Calculations!C898 = DefectTypeString,  Calculations!K898, NA())</f>
        <v>#N/A</v>
      </c>
    </row>
    <row r="899" spans="1:9" x14ac:dyDescent="0.25">
      <c r="A899" s="8" t="str">
        <f>Calculations!A899</f>
        <v/>
      </c>
      <c r="B899" s="2" t="str">
        <f t="shared" ref="B899:B962" si="19">IF(ISNUMBER(A899),YEAR(A899)&amp;"-"&amp;TEXT(MONTH(A899),"00")&amp;"-"&amp;TEXT(DAY(A899),"00")&amp;"-"&amp;TEXT(HOUR(A899),"00"),"")</f>
        <v/>
      </c>
      <c r="C899" s="10" t="str">
        <f>IFERROR(Calculations!J899,"")</f>
        <v/>
      </c>
      <c r="D899" s="10" t="str">
        <f xml:space="preserve"> IF(OR(Calculations!C899 = "",Calculations!C899 = WorkTypeString),  IFERROR(Calculations!J899,""), NA())</f>
        <v/>
      </c>
      <c r="E899" s="10">
        <f t="array" ref="E899">PERCENTILE(IF(ISERROR(D899:D5898)=FALSE,D899:D5898),CycleTimePercentile)</f>
        <v>0</v>
      </c>
      <c r="F899" s="2" t="e">
        <f xml:space="preserve"> IF(Calculations!C899 = DefectTypeString,  IFERROR(Calculations!J899,""), NA())</f>
        <v>#N/A</v>
      </c>
      <c r="G899" s="10">
        <f t="array" ref="G899">PERCENTILE(IF(ISERROR(F899:F5898)=FALSE,F899:F5898),CycleTimePercentile)</f>
        <v>0</v>
      </c>
      <c r="H899" s="2" t="e">
        <f ca="1" xml:space="preserve"> IF(OR(Calculations!C899 = "",Calculations!C899 = WorkTypeString),  Calculations!K899, NA())</f>
        <v>#N/A</v>
      </c>
      <c r="I899" s="2" t="e">
        <f xml:space="preserve"> IF(Calculations!C899 = DefectTypeString,  Calculations!K899, NA())</f>
        <v>#N/A</v>
      </c>
    </row>
    <row r="900" spans="1:9" x14ac:dyDescent="0.25">
      <c r="A900" s="8" t="str">
        <f>Calculations!A900</f>
        <v/>
      </c>
      <c r="B900" s="2" t="str">
        <f t="shared" si="19"/>
        <v/>
      </c>
      <c r="C900" s="10" t="str">
        <f>IFERROR(Calculations!J900,"")</f>
        <v/>
      </c>
      <c r="D900" s="10" t="str">
        <f xml:space="preserve"> IF(OR(Calculations!C900 = "",Calculations!C900 = WorkTypeString),  IFERROR(Calculations!J900,""), NA())</f>
        <v/>
      </c>
      <c r="E900" s="10">
        <f t="array" ref="E900">PERCENTILE(IF(ISERROR(D900:D5899)=FALSE,D900:D5899),CycleTimePercentile)</f>
        <v>0</v>
      </c>
      <c r="F900" s="2" t="e">
        <f xml:space="preserve"> IF(Calculations!C900 = DefectTypeString,  IFERROR(Calculations!J900,""), NA())</f>
        <v>#N/A</v>
      </c>
      <c r="G900" s="10">
        <f t="array" ref="G900">PERCENTILE(IF(ISERROR(F900:F5899)=FALSE,F900:F5899),CycleTimePercentile)</f>
        <v>0</v>
      </c>
      <c r="H900" s="2" t="e">
        <f ca="1" xml:space="preserve"> IF(OR(Calculations!C900 = "",Calculations!C900 = WorkTypeString),  Calculations!K900, NA())</f>
        <v>#N/A</v>
      </c>
      <c r="I900" s="2" t="e">
        <f xml:space="preserve"> IF(Calculations!C900 = DefectTypeString,  Calculations!K900, NA())</f>
        <v>#N/A</v>
      </c>
    </row>
    <row r="901" spans="1:9" x14ac:dyDescent="0.25">
      <c r="A901" s="8" t="str">
        <f>Calculations!A901</f>
        <v/>
      </c>
      <c r="B901" s="2" t="str">
        <f t="shared" si="19"/>
        <v/>
      </c>
      <c r="C901" s="10" t="str">
        <f>IFERROR(Calculations!J901,"")</f>
        <v/>
      </c>
      <c r="D901" s="10" t="str">
        <f xml:space="preserve"> IF(OR(Calculations!C901 = "",Calculations!C901 = WorkTypeString),  IFERROR(Calculations!J901,""), NA())</f>
        <v/>
      </c>
      <c r="E901" s="10">
        <f t="array" ref="E901">PERCENTILE(IF(ISERROR(D901:D5900)=FALSE,D901:D5900),CycleTimePercentile)</f>
        <v>0</v>
      </c>
      <c r="F901" s="2" t="e">
        <f xml:space="preserve"> IF(Calculations!C901 = DefectTypeString,  IFERROR(Calculations!J901,""), NA())</f>
        <v>#N/A</v>
      </c>
      <c r="G901" s="10">
        <f t="array" ref="G901">PERCENTILE(IF(ISERROR(F901:F5900)=FALSE,F901:F5900),CycleTimePercentile)</f>
        <v>0</v>
      </c>
      <c r="H901" s="2" t="e">
        <f ca="1" xml:space="preserve"> IF(OR(Calculations!C901 = "",Calculations!C901 = WorkTypeString),  Calculations!K901, NA())</f>
        <v>#N/A</v>
      </c>
      <c r="I901" s="2" t="e">
        <f xml:space="preserve"> IF(Calculations!C901 = DefectTypeString,  Calculations!K901, NA())</f>
        <v>#N/A</v>
      </c>
    </row>
    <row r="902" spans="1:9" x14ac:dyDescent="0.25">
      <c r="A902" s="8" t="str">
        <f>Calculations!A902</f>
        <v/>
      </c>
      <c r="B902" s="2" t="str">
        <f t="shared" si="19"/>
        <v/>
      </c>
      <c r="C902" s="10" t="str">
        <f>IFERROR(Calculations!J902,"")</f>
        <v/>
      </c>
      <c r="D902" s="10" t="str">
        <f xml:space="preserve"> IF(OR(Calculations!C902 = "",Calculations!C902 = WorkTypeString),  IFERROR(Calculations!J902,""), NA())</f>
        <v/>
      </c>
      <c r="E902" s="10">
        <f t="array" ref="E902">PERCENTILE(IF(ISERROR(D902:D5901)=FALSE,D902:D5901),CycleTimePercentile)</f>
        <v>0</v>
      </c>
      <c r="F902" s="2" t="e">
        <f xml:space="preserve"> IF(Calculations!C902 = DefectTypeString,  IFERROR(Calculations!J902,""), NA())</f>
        <v>#N/A</v>
      </c>
      <c r="G902" s="10">
        <f t="array" ref="G902">PERCENTILE(IF(ISERROR(F902:F5901)=FALSE,F902:F5901),CycleTimePercentile)</f>
        <v>0</v>
      </c>
      <c r="H902" s="2" t="e">
        <f ca="1" xml:space="preserve"> IF(OR(Calculations!C902 = "",Calculations!C902 = WorkTypeString),  Calculations!K902, NA())</f>
        <v>#N/A</v>
      </c>
      <c r="I902" s="2" t="e">
        <f xml:space="preserve"> IF(Calculations!C902 = DefectTypeString,  Calculations!K902, NA())</f>
        <v>#N/A</v>
      </c>
    </row>
    <row r="903" spans="1:9" x14ac:dyDescent="0.25">
      <c r="A903" s="8" t="str">
        <f>Calculations!A903</f>
        <v/>
      </c>
      <c r="B903" s="2" t="str">
        <f t="shared" si="19"/>
        <v/>
      </c>
      <c r="C903" s="10" t="str">
        <f>IFERROR(Calculations!J903,"")</f>
        <v/>
      </c>
      <c r="D903" s="10" t="str">
        <f xml:space="preserve"> IF(OR(Calculations!C903 = "",Calculations!C903 = WorkTypeString),  IFERROR(Calculations!J903,""), NA())</f>
        <v/>
      </c>
      <c r="E903" s="10">
        <f t="array" ref="E903">PERCENTILE(IF(ISERROR(D903:D5902)=FALSE,D903:D5902),CycleTimePercentile)</f>
        <v>0</v>
      </c>
      <c r="F903" s="2" t="e">
        <f xml:space="preserve"> IF(Calculations!C903 = DefectTypeString,  IFERROR(Calculations!J903,""), NA())</f>
        <v>#N/A</v>
      </c>
      <c r="G903" s="10">
        <f t="array" ref="G903">PERCENTILE(IF(ISERROR(F903:F5902)=FALSE,F903:F5902),CycleTimePercentile)</f>
        <v>0</v>
      </c>
      <c r="H903" s="2" t="e">
        <f ca="1" xml:space="preserve"> IF(OR(Calculations!C903 = "",Calculations!C903 = WorkTypeString),  Calculations!K903, NA())</f>
        <v>#N/A</v>
      </c>
      <c r="I903" s="2" t="e">
        <f xml:space="preserve"> IF(Calculations!C903 = DefectTypeString,  Calculations!K903, NA())</f>
        <v>#N/A</v>
      </c>
    </row>
    <row r="904" spans="1:9" x14ac:dyDescent="0.25">
      <c r="A904" s="8" t="str">
        <f>Calculations!A904</f>
        <v/>
      </c>
      <c r="B904" s="2" t="str">
        <f t="shared" si="19"/>
        <v/>
      </c>
      <c r="C904" s="10" t="str">
        <f>IFERROR(Calculations!J904,"")</f>
        <v/>
      </c>
      <c r="D904" s="10" t="str">
        <f xml:space="preserve"> IF(OR(Calculations!C904 = "",Calculations!C904 = WorkTypeString),  IFERROR(Calculations!J904,""), NA())</f>
        <v/>
      </c>
      <c r="E904" s="10">
        <f t="array" ref="E904">PERCENTILE(IF(ISERROR(D904:D5903)=FALSE,D904:D5903),CycleTimePercentile)</f>
        <v>0</v>
      </c>
      <c r="F904" s="2" t="e">
        <f xml:space="preserve"> IF(Calculations!C904 = DefectTypeString,  IFERROR(Calculations!J904,""), NA())</f>
        <v>#N/A</v>
      </c>
      <c r="G904" s="10">
        <f t="array" ref="G904">PERCENTILE(IF(ISERROR(F904:F5903)=FALSE,F904:F5903),CycleTimePercentile)</f>
        <v>0</v>
      </c>
      <c r="H904" s="2" t="e">
        <f ca="1" xml:space="preserve"> IF(OR(Calculations!C904 = "",Calculations!C904 = WorkTypeString),  Calculations!K904, NA())</f>
        <v>#N/A</v>
      </c>
      <c r="I904" s="2" t="e">
        <f xml:space="preserve"> IF(Calculations!C904 = DefectTypeString,  Calculations!K904, NA())</f>
        <v>#N/A</v>
      </c>
    </row>
    <row r="905" spans="1:9" x14ac:dyDescent="0.25">
      <c r="A905" s="8" t="str">
        <f>Calculations!A905</f>
        <v/>
      </c>
      <c r="B905" s="2" t="str">
        <f t="shared" si="19"/>
        <v/>
      </c>
      <c r="C905" s="10" t="str">
        <f>IFERROR(Calculations!J905,"")</f>
        <v/>
      </c>
      <c r="D905" s="10" t="str">
        <f xml:space="preserve"> IF(OR(Calculations!C905 = "",Calculations!C905 = WorkTypeString),  IFERROR(Calculations!J905,""), NA())</f>
        <v/>
      </c>
      <c r="E905" s="10">
        <f t="array" ref="E905">PERCENTILE(IF(ISERROR(D905:D5904)=FALSE,D905:D5904),CycleTimePercentile)</f>
        <v>0</v>
      </c>
      <c r="F905" s="2" t="e">
        <f xml:space="preserve"> IF(Calculations!C905 = DefectTypeString,  IFERROR(Calculations!J905,""), NA())</f>
        <v>#N/A</v>
      </c>
      <c r="G905" s="10">
        <f t="array" ref="G905">PERCENTILE(IF(ISERROR(F905:F5904)=FALSE,F905:F5904),CycleTimePercentile)</f>
        <v>0</v>
      </c>
      <c r="H905" s="2" t="e">
        <f ca="1" xml:space="preserve"> IF(OR(Calculations!C905 = "",Calculations!C905 = WorkTypeString),  Calculations!K905, NA())</f>
        <v>#N/A</v>
      </c>
      <c r="I905" s="2" t="e">
        <f xml:space="preserve"> IF(Calculations!C905 = DefectTypeString,  Calculations!K905, NA())</f>
        <v>#N/A</v>
      </c>
    </row>
    <row r="906" spans="1:9" x14ac:dyDescent="0.25">
      <c r="A906" s="8" t="str">
        <f>Calculations!A906</f>
        <v/>
      </c>
      <c r="B906" s="2" t="str">
        <f t="shared" si="19"/>
        <v/>
      </c>
      <c r="C906" s="10" t="str">
        <f>IFERROR(Calculations!J906,"")</f>
        <v/>
      </c>
      <c r="D906" s="10" t="str">
        <f xml:space="preserve"> IF(OR(Calculations!C906 = "",Calculations!C906 = WorkTypeString),  IFERROR(Calculations!J906,""), NA())</f>
        <v/>
      </c>
      <c r="E906" s="10">
        <f t="array" ref="E906">PERCENTILE(IF(ISERROR(D906:D5905)=FALSE,D906:D5905),CycleTimePercentile)</f>
        <v>0</v>
      </c>
      <c r="F906" s="2" t="e">
        <f xml:space="preserve"> IF(Calculations!C906 = DefectTypeString,  IFERROR(Calculations!J906,""), NA())</f>
        <v>#N/A</v>
      </c>
      <c r="G906" s="10">
        <f t="array" ref="G906">PERCENTILE(IF(ISERROR(F906:F5905)=FALSE,F906:F5905),CycleTimePercentile)</f>
        <v>0</v>
      </c>
      <c r="H906" s="2" t="e">
        <f ca="1" xml:space="preserve"> IF(OR(Calculations!C906 = "",Calculations!C906 = WorkTypeString),  Calculations!K906, NA())</f>
        <v>#N/A</v>
      </c>
      <c r="I906" s="2" t="e">
        <f xml:space="preserve"> IF(Calculations!C906 = DefectTypeString,  Calculations!K906, NA())</f>
        <v>#N/A</v>
      </c>
    </row>
    <row r="907" spans="1:9" x14ac:dyDescent="0.25">
      <c r="A907" s="8" t="str">
        <f>Calculations!A907</f>
        <v/>
      </c>
      <c r="B907" s="2" t="str">
        <f t="shared" si="19"/>
        <v/>
      </c>
      <c r="C907" s="10" t="str">
        <f>IFERROR(Calculations!J907,"")</f>
        <v/>
      </c>
      <c r="D907" s="10" t="str">
        <f xml:space="preserve"> IF(OR(Calculations!C907 = "",Calculations!C907 = WorkTypeString),  IFERROR(Calculations!J907,""), NA())</f>
        <v/>
      </c>
      <c r="E907" s="10">
        <f t="array" ref="E907">PERCENTILE(IF(ISERROR(D907:D5906)=FALSE,D907:D5906),CycleTimePercentile)</f>
        <v>0</v>
      </c>
      <c r="F907" s="2" t="e">
        <f xml:space="preserve"> IF(Calculations!C907 = DefectTypeString,  IFERROR(Calculations!J907,""), NA())</f>
        <v>#N/A</v>
      </c>
      <c r="G907" s="10">
        <f t="array" ref="G907">PERCENTILE(IF(ISERROR(F907:F5906)=FALSE,F907:F5906),CycleTimePercentile)</f>
        <v>0</v>
      </c>
      <c r="H907" s="2" t="e">
        <f ca="1" xml:space="preserve"> IF(OR(Calculations!C907 = "",Calculations!C907 = WorkTypeString),  Calculations!K907, NA())</f>
        <v>#N/A</v>
      </c>
      <c r="I907" s="2" t="e">
        <f xml:space="preserve"> IF(Calculations!C907 = DefectTypeString,  Calculations!K907, NA())</f>
        <v>#N/A</v>
      </c>
    </row>
    <row r="908" spans="1:9" x14ac:dyDescent="0.25">
      <c r="A908" s="8" t="str">
        <f>Calculations!A908</f>
        <v/>
      </c>
      <c r="B908" s="2" t="str">
        <f t="shared" si="19"/>
        <v/>
      </c>
      <c r="C908" s="10" t="str">
        <f>IFERROR(Calculations!J908,"")</f>
        <v/>
      </c>
      <c r="D908" s="10" t="str">
        <f xml:space="preserve"> IF(OR(Calculations!C908 = "",Calculations!C908 = WorkTypeString),  IFERROR(Calculations!J908,""), NA())</f>
        <v/>
      </c>
      <c r="E908" s="10">
        <f t="array" ref="E908">PERCENTILE(IF(ISERROR(D908:D5907)=FALSE,D908:D5907),CycleTimePercentile)</f>
        <v>0</v>
      </c>
      <c r="F908" s="2" t="e">
        <f xml:space="preserve"> IF(Calculations!C908 = DefectTypeString,  IFERROR(Calculations!J908,""), NA())</f>
        <v>#N/A</v>
      </c>
      <c r="G908" s="10">
        <f t="array" ref="G908">PERCENTILE(IF(ISERROR(F908:F5907)=FALSE,F908:F5907),CycleTimePercentile)</f>
        <v>0</v>
      </c>
      <c r="H908" s="2" t="e">
        <f ca="1" xml:space="preserve"> IF(OR(Calculations!C908 = "",Calculations!C908 = WorkTypeString),  Calculations!K908, NA())</f>
        <v>#N/A</v>
      </c>
      <c r="I908" s="2" t="e">
        <f xml:space="preserve"> IF(Calculations!C908 = DefectTypeString,  Calculations!K908, NA())</f>
        <v>#N/A</v>
      </c>
    </row>
    <row r="909" spans="1:9" x14ac:dyDescent="0.25">
      <c r="A909" s="8" t="str">
        <f>Calculations!A909</f>
        <v/>
      </c>
      <c r="B909" s="2" t="str">
        <f t="shared" si="19"/>
        <v/>
      </c>
      <c r="C909" s="10" t="str">
        <f>IFERROR(Calculations!J909,"")</f>
        <v/>
      </c>
      <c r="D909" s="10" t="str">
        <f xml:space="preserve"> IF(OR(Calculations!C909 = "",Calculations!C909 = WorkTypeString),  IFERROR(Calculations!J909,""), NA())</f>
        <v/>
      </c>
      <c r="E909" s="10">
        <f t="array" ref="E909">PERCENTILE(IF(ISERROR(D909:D5908)=FALSE,D909:D5908),CycleTimePercentile)</f>
        <v>0</v>
      </c>
      <c r="F909" s="2" t="e">
        <f xml:space="preserve"> IF(Calculations!C909 = DefectTypeString,  IFERROR(Calculations!J909,""), NA())</f>
        <v>#N/A</v>
      </c>
      <c r="G909" s="10">
        <f t="array" ref="G909">PERCENTILE(IF(ISERROR(F909:F5908)=FALSE,F909:F5908),CycleTimePercentile)</f>
        <v>0</v>
      </c>
      <c r="H909" s="2" t="e">
        <f ca="1" xml:space="preserve"> IF(OR(Calculations!C909 = "",Calculations!C909 = WorkTypeString),  Calculations!K909, NA())</f>
        <v>#N/A</v>
      </c>
      <c r="I909" s="2" t="e">
        <f xml:space="preserve"> IF(Calculations!C909 = DefectTypeString,  Calculations!K909, NA())</f>
        <v>#N/A</v>
      </c>
    </row>
    <row r="910" spans="1:9" x14ac:dyDescent="0.25">
      <c r="A910" s="8" t="str">
        <f>Calculations!A910</f>
        <v/>
      </c>
      <c r="B910" s="2" t="str">
        <f t="shared" si="19"/>
        <v/>
      </c>
      <c r="C910" s="10" t="str">
        <f>IFERROR(Calculations!J910,"")</f>
        <v/>
      </c>
      <c r="D910" s="10" t="str">
        <f xml:space="preserve"> IF(OR(Calculations!C910 = "",Calculations!C910 = WorkTypeString),  IFERROR(Calculations!J910,""), NA())</f>
        <v/>
      </c>
      <c r="E910" s="10">
        <f t="array" ref="E910">PERCENTILE(IF(ISERROR(D910:D5909)=FALSE,D910:D5909),CycleTimePercentile)</f>
        <v>0</v>
      </c>
      <c r="F910" s="2" t="e">
        <f xml:space="preserve"> IF(Calculations!C910 = DefectTypeString,  IFERROR(Calculations!J910,""), NA())</f>
        <v>#N/A</v>
      </c>
      <c r="G910" s="10">
        <f t="array" ref="G910">PERCENTILE(IF(ISERROR(F910:F5909)=FALSE,F910:F5909),CycleTimePercentile)</f>
        <v>0</v>
      </c>
      <c r="H910" s="2" t="e">
        <f ca="1" xml:space="preserve"> IF(OR(Calculations!C910 = "",Calculations!C910 = WorkTypeString),  Calculations!K910, NA())</f>
        <v>#N/A</v>
      </c>
      <c r="I910" s="2" t="e">
        <f xml:space="preserve"> IF(Calculations!C910 = DefectTypeString,  Calculations!K910, NA())</f>
        <v>#N/A</v>
      </c>
    </row>
    <row r="911" spans="1:9" x14ac:dyDescent="0.25">
      <c r="A911" s="8" t="str">
        <f>Calculations!A911</f>
        <v/>
      </c>
      <c r="B911" s="2" t="str">
        <f t="shared" si="19"/>
        <v/>
      </c>
      <c r="C911" s="10" t="str">
        <f>IFERROR(Calculations!J911,"")</f>
        <v/>
      </c>
      <c r="D911" s="10" t="str">
        <f xml:space="preserve"> IF(OR(Calculations!C911 = "",Calculations!C911 = WorkTypeString),  IFERROR(Calculations!J911,""), NA())</f>
        <v/>
      </c>
      <c r="E911" s="10">
        <f t="array" ref="E911">PERCENTILE(IF(ISERROR(D911:D5910)=FALSE,D911:D5910),CycleTimePercentile)</f>
        <v>0</v>
      </c>
      <c r="F911" s="2" t="e">
        <f xml:space="preserve"> IF(Calculations!C911 = DefectTypeString,  IFERROR(Calculations!J911,""), NA())</f>
        <v>#N/A</v>
      </c>
      <c r="G911" s="10">
        <f t="array" ref="G911">PERCENTILE(IF(ISERROR(F911:F5910)=FALSE,F911:F5910),CycleTimePercentile)</f>
        <v>0</v>
      </c>
      <c r="H911" s="2" t="e">
        <f ca="1" xml:space="preserve"> IF(OR(Calculations!C911 = "",Calculations!C911 = WorkTypeString),  Calculations!K911, NA())</f>
        <v>#N/A</v>
      </c>
      <c r="I911" s="2" t="e">
        <f xml:space="preserve"> IF(Calculations!C911 = DefectTypeString,  Calculations!K911, NA())</f>
        <v>#N/A</v>
      </c>
    </row>
    <row r="912" spans="1:9" x14ac:dyDescent="0.25">
      <c r="A912" s="8" t="str">
        <f>Calculations!A912</f>
        <v/>
      </c>
      <c r="B912" s="2" t="str">
        <f t="shared" si="19"/>
        <v/>
      </c>
      <c r="C912" s="10" t="str">
        <f>IFERROR(Calculations!J912,"")</f>
        <v/>
      </c>
      <c r="D912" s="10" t="str">
        <f xml:space="preserve"> IF(OR(Calculations!C912 = "",Calculations!C912 = WorkTypeString),  IFERROR(Calculations!J912,""), NA())</f>
        <v/>
      </c>
      <c r="E912" s="10">
        <f t="array" ref="E912">PERCENTILE(IF(ISERROR(D912:D5911)=FALSE,D912:D5911),CycleTimePercentile)</f>
        <v>0</v>
      </c>
      <c r="F912" s="2" t="e">
        <f xml:space="preserve"> IF(Calculations!C912 = DefectTypeString,  IFERROR(Calculations!J912,""), NA())</f>
        <v>#N/A</v>
      </c>
      <c r="G912" s="10">
        <f t="array" ref="G912">PERCENTILE(IF(ISERROR(F912:F5911)=FALSE,F912:F5911),CycleTimePercentile)</f>
        <v>0</v>
      </c>
      <c r="H912" s="2" t="e">
        <f ca="1" xml:space="preserve"> IF(OR(Calculations!C912 = "",Calculations!C912 = WorkTypeString),  Calculations!K912, NA())</f>
        <v>#N/A</v>
      </c>
      <c r="I912" s="2" t="e">
        <f xml:space="preserve"> IF(Calculations!C912 = DefectTypeString,  Calculations!K912, NA())</f>
        <v>#N/A</v>
      </c>
    </row>
    <row r="913" spans="1:9" x14ac:dyDescent="0.25">
      <c r="A913" s="8" t="str">
        <f>Calculations!A913</f>
        <v/>
      </c>
      <c r="B913" s="2" t="str">
        <f t="shared" si="19"/>
        <v/>
      </c>
      <c r="C913" s="10" t="str">
        <f>IFERROR(Calculations!J913,"")</f>
        <v/>
      </c>
      <c r="D913" s="10" t="str">
        <f xml:space="preserve"> IF(OR(Calculations!C913 = "",Calculations!C913 = WorkTypeString),  IFERROR(Calculations!J913,""), NA())</f>
        <v/>
      </c>
      <c r="E913" s="10">
        <f t="array" ref="E913">PERCENTILE(IF(ISERROR(D913:D5912)=FALSE,D913:D5912),CycleTimePercentile)</f>
        <v>0</v>
      </c>
      <c r="F913" s="2" t="e">
        <f xml:space="preserve"> IF(Calculations!C913 = DefectTypeString,  IFERROR(Calculations!J913,""), NA())</f>
        <v>#N/A</v>
      </c>
      <c r="G913" s="10">
        <f t="array" ref="G913">PERCENTILE(IF(ISERROR(F913:F5912)=FALSE,F913:F5912),CycleTimePercentile)</f>
        <v>0</v>
      </c>
      <c r="H913" s="2" t="e">
        <f ca="1" xml:space="preserve"> IF(OR(Calculations!C913 = "",Calculations!C913 = WorkTypeString),  Calculations!K913, NA())</f>
        <v>#N/A</v>
      </c>
      <c r="I913" s="2" t="e">
        <f xml:space="preserve"> IF(Calculations!C913 = DefectTypeString,  Calculations!K913, NA())</f>
        <v>#N/A</v>
      </c>
    </row>
    <row r="914" spans="1:9" x14ac:dyDescent="0.25">
      <c r="A914" s="8" t="str">
        <f>Calculations!A914</f>
        <v/>
      </c>
      <c r="B914" s="2" t="str">
        <f t="shared" si="19"/>
        <v/>
      </c>
      <c r="C914" s="10" t="str">
        <f>IFERROR(Calculations!J914,"")</f>
        <v/>
      </c>
      <c r="D914" s="10" t="str">
        <f xml:space="preserve"> IF(OR(Calculations!C914 = "",Calculations!C914 = WorkTypeString),  IFERROR(Calculations!J914,""), NA())</f>
        <v/>
      </c>
      <c r="E914" s="10">
        <f t="array" ref="E914">PERCENTILE(IF(ISERROR(D914:D5913)=FALSE,D914:D5913),CycleTimePercentile)</f>
        <v>0</v>
      </c>
      <c r="F914" s="2" t="e">
        <f xml:space="preserve"> IF(Calculations!C914 = DefectTypeString,  IFERROR(Calculations!J914,""), NA())</f>
        <v>#N/A</v>
      </c>
      <c r="G914" s="10">
        <f t="array" ref="G914">PERCENTILE(IF(ISERROR(F914:F5913)=FALSE,F914:F5913),CycleTimePercentile)</f>
        <v>0</v>
      </c>
      <c r="H914" s="2" t="e">
        <f ca="1" xml:space="preserve"> IF(OR(Calculations!C914 = "",Calculations!C914 = WorkTypeString),  Calculations!K914, NA())</f>
        <v>#N/A</v>
      </c>
      <c r="I914" s="2" t="e">
        <f xml:space="preserve"> IF(Calculations!C914 = DefectTypeString,  Calculations!K914, NA())</f>
        <v>#N/A</v>
      </c>
    </row>
    <row r="915" spans="1:9" x14ac:dyDescent="0.25">
      <c r="A915" s="8" t="str">
        <f>Calculations!A915</f>
        <v/>
      </c>
      <c r="B915" s="2" t="str">
        <f t="shared" si="19"/>
        <v/>
      </c>
      <c r="C915" s="10" t="str">
        <f>IFERROR(Calculations!J915,"")</f>
        <v/>
      </c>
      <c r="D915" s="10" t="str">
        <f xml:space="preserve"> IF(OR(Calculations!C915 = "",Calculations!C915 = WorkTypeString),  IFERROR(Calculations!J915,""), NA())</f>
        <v/>
      </c>
      <c r="E915" s="10">
        <f t="array" ref="E915">PERCENTILE(IF(ISERROR(D915:D5914)=FALSE,D915:D5914),CycleTimePercentile)</f>
        <v>0</v>
      </c>
      <c r="F915" s="2" t="e">
        <f xml:space="preserve"> IF(Calculations!C915 = DefectTypeString,  IFERROR(Calculations!J915,""), NA())</f>
        <v>#N/A</v>
      </c>
      <c r="G915" s="10">
        <f t="array" ref="G915">PERCENTILE(IF(ISERROR(F915:F5914)=FALSE,F915:F5914),CycleTimePercentile)</f>
        <v>0</v>
      </c>
      <c r="H915" s="2" t="e">
        <f ca="1" xml:space="preserve"> IF(OR(Calculations!C915 = "",Calculations!C915 = WorkTypeString),  Calculations!K915, NA())</f>
        <v>#N/A</v>
      </c>
      <c r="I915" s="2" t="e">
        <f xml:space="preserve"> IF(Calculations!C915 = DefectTypeString,  Calculations!K915, NA())</f>
        <v>#N/A</v>
      </c>
    </row>
    <row r="916" spans="1:9" x14ac:dyDescent="0.25">
      <c r="A916" s="8" t="str">
        <f>Calculations!A916</f>
        <v/>
      </c>
      <c r="B916" s="2" t="str">
        <f t="shared" si="19"/>
        <v/>
      </c>
      <c r="C916" s="10" t="str">
        <f>IFERROR(Calculations!J916,"")</f>
        <v/>
      </c>
      <c r="D916" s="10" t="str">
        <f xml:space="preserve"> IF(OR(Calculations!C916 = "",Calculations!C916 = WorkTypeString),  IFERROR(Calculations!J916,""), NA())</f>
        <v/>
      </c>
      <c r="E916" s="10">
        <f t="array" ref="E916">PERCENTILE(IF(ISERROR(D916:D5915)=FALSE,D916:D5915),CycleTimePercentile)</f>
        <v>0</v>
      </c>
      <c r="F916" s="2" t="e">
        <f xml:space="preserve"> IF(Calculations!C916 = DefectTypeString,  IFERROR(Calculations!J916,""), NA())</f>
        <v>#N/A</v>
      </c>
      <c r="G916" s="10">
        <f t="array" ref="G916">PERCENTILE(IF(ISERROR(F916:F5915)=FALSE,F916:F5915),CycleTimePercentile)</f>
        <v>0</v>
      </c>
      <c r="H916" s="2" t="e">
        <f ca="1" xml:space="preserve"> IF(OR(Calculations!C916 = "",Calculations!C916 = WorkTypeString),  Calculations!K916, NA())</f>
        <v>#N/A</v>
      </c>
      <c r="I916" s="2" t="e">
        <f xml:space="preserve"> IF(Calculations!C916 = DefectTypeString,  Calculations!K916, NA())</f>
        <v>#N/A</v>
      </c>
    </row>
    <row r="917" spans="1:9" x14ac:dyDescent="0.25">
      <c r="A917" s="8" t="str">
        <f>Calculations!A917</f>
        <v/>
      </c>
      <c r="B917" s="2" t="str">
        <f t="shared" si="19"/>
        <v/>
      </c>
      <c r="C917" s="10" t="str">
        <f>IFERROR(Calculations!J917,"")</f>
        <v/>
      </c>
      <c r="D917" s="10" t="str">
        <f xml:space="preserve"> IF(OR(Calculations!C917 = "",Calculations!C917 = WorkTypeString),  IFERROR(Calculations!J917,""), NA())</f>
        <v/>
      </c>
      <c r="E917" s="10">
        <f t="array" ref="E917">PERCENTILE(IF(ISERROR(D917:D5916)=FALSE,D917:D5916),CycleTimePercentile)</f>
        <v>0</v>
      </c>
      <c r="F917" s="2" t="e">
        <f xml:space="preserve"> IF(Calculations!C917 = DefectTypeString,  IFERROR(Calculations!J917,""), NA())</f>
        <v>#N/A</v>
      </c>
      <c r="G917" s="10">
        <f t="array" ref="G917">PERCENTILE(IF(ISERROR(F917:F5916)=FALSE,F917:F5916),CycleTimePercentile)</f>
        <v>0</v>
      </c>
      <c r="H917" s="2" t="e">
        <f ca="1" xml:space="preserve"> IF(OR(Calculations!C917 = "",Calculations!C917 = WorkTypeString),  Calculations!K917, NA())</f>
        <v>#N/A</v>
      </c>
      <c r="I917" s="2" t="e">
        <f xml:space="preserve"> IF(Calculations!C917 = DefectTypeString,  Calculations!K917, NA())</f>
        <v>#N/A</v>
      </c>
    </row>
    <row r="918" spans="1:9" x14ac:dyDescent="0.25">
      <c r="A918" s="8" t="str">
        <f>Calculations!A918</f>
        <v/>
      </c>
      <c r="B918" s="2" t="str">
        <f t="shared" si="19"/>
        <v/>
      </c>
      <c r="C918" s="10" t="str">
        <f>IFERROR(Calculations!J918,"")</f>
        <v/>
      </c>
      <c r="D918" s="10" t="str">
        <f xml:space="preserve"> IF(OR(Calculations!C918 = "",Calculations!C918 = WorkTypeString),  IFERROR(Calculations!J918,""), NA())</f>
        <v/>
      </c>
      <c r="E918" s="10">
        <f t="array" ref="E918">PERCENTILE(IF(ISERROR(D918:D5917)=FALSE,D918:D5917),CycleTimePercentile)</f>
        <v>0</v>
      </c>
      <c r="F918" s="2" t="e">
        <f xml:space="preserve"> IF(Calculations!C918 = DefectTypeString,  IFERROR(Calculations!J918,""), NA())</f>
        <v>#N/A</v>
      </c>
      <c r="G918" s="10">
        <f t="array" ref="G918">PERCENTILE(IF(ISERROR(F918:F5917)=FALSE,F918:F5917),CycleTimePercentile)</f>
        <v>0</v>
      </c>
      <c r="H918" s="2" t="e">
        <f ca="1" xml:space="preserve"> IF(OR(Calculations!C918 = "",Calculations!C918 = WorkTypeString),  Calculations!K918, NA())</f>
        <v>#N/A</v>
      </c>
      <c r="I918" s="2" t="e">
        <f xml:space="preserve"> IF(Calculations!C918 = DefectTypeString,  Calculations!K918, NA())</f>
        <v>#N/A</v>
      </c>
    </row>
    <row r="919" spans="1:9" x14ac:dyDescent="0.25">
      <c r="A919" s="8" t="str">
        <f>Calculations!A919</f>
        <v/>
      </c>
      <c r="B919" s="2" t="str">
        <f t="shared" si="19"/>
        <v/>
      </c>
      <c r="C919" s="10" t="str">
        <f>IFERROR(Calculations!J919,"")</f>
        <v/>
      </c>
      <c r="D919" s="10" t="str">
        <f xml:space="preserve"> IF(OR(Calculations!C919 = "",Calculations!C919 = WorkTypeString),  IFERROR(Calculations!J919,""), NA())</f>
        <v/>
      </c>
      <c r="E919" s="10">
        <f t="array" ref="E919">PERCENTILE(IF(ISERROR(D919:D5918)=FALSE,D919:D5918),CycleTimePercentile)</f>
        <v>0</v>
      </c>
      <c r="F919" s="2" t="e">
        <f xml:space="preserve"> IF(Calculations!C919 = DefectTypeString,  IFERROR(Calculations!J919,""), NA())</f>
        <v>#N/A</v>
      </c>
      <c r="G919" s="10">
        <f t="array" ref="G919">PERCENTILE(IF(ISERROR(F919:F5918)=FALSE,F919:F5918),CycleTimePercentile)</f>
        <v>0</v>
      </c>
      <c r="H919" s="2" t="e">
        <f ca="1" xml:space="preserve"> IF(OR(Calculations!C919 = "",Calculations!C919 = WorkTypeString),  Calculations!K919, NA())</f>
        <v>#N/A</v>
      </c>
      <c r="I919" s="2" t="e">
        <f xml:space="preserve"> IF(Calculations!C919 = DefectTypeString,  Calculations!K919, NA())</f>
        <v>#N/A</v>
      </c>
    </row>
    <row r="920" spans="1:9" x14ac:dyDescent="0.25">
      <c r="A920" s="8" t="str">
        <f>Calculations!A920</f>
        <v/>
      </c>
      <c r="B920" s="2" t="str">
        <f t="shared" si="19"/>
        <v/>
      </c>
      <c r="C920" s="10" t="str">
        <f>IFERROR(Calculations!J920,"")</f>
        <v/>
      </c>
      <c r="D920" s="10" t="str">
        <f xml:space="preserve"> IF(OR(Calculations!C920 = "",Calculations!C920 = WorkTypeString),  IFERROR(Calculations!J920,""), NA())</f>
        <v/>
      </c>
      <c r="E920" s="10">
        <f t="array" ref="E920">PERCENTILE(IF(ISERROR(D920:D5919)=FALSE,D920:D5919),CycleTimePercentile)</f>
        <v>0</v>
      </c>
      <c r="F920" s="2" t="e">
        <f xml:space="preserve"> IF(Calculations!C920 = DefectTypeString,  IFERROR(Calculations!J920,""), NA())</f>
        <v>#N/A</v>
      </c>
      <c r="G920" s="10">
        <f t="array" ref="G920">PERCENTILE(IF(ISERROR(F920:F5919)=FALSE,F920:F5919),CycleTimePercentile)</f>
        <v>0</v>
      </c>
      <c r="H920" s="2" t="e">
        <f ca="1" xml:space="preserve"> IF(OR(Calculations!C920 = "",Calculations!C920 = WorkTypeString),  Calculations!K920, NA())</f>
        <v>#N/A</v>
      </c>
      <c r="I920" s="2" t="e">
        <f xml:space="preserve"> IF(Calculations!C920 = DefectTypeString,  Calculations!K920, NA())</f>
        <v>#N/A</v>
      </c>
    </row>
    <row r="921" spans="1:9" x14ac:dyDescent="0.25">
      <c r="A921" s="8" t="str">
        <f>Calculations!A921</f>
        <v/>
      </c>
      <c r="B921" s="2" t="str">
        <f t="shared" si="19"/>
        <v/>
      </c>
      <c r="C921" s="10" t="str">
        <f>IFERROR(Calculations!J921,"")</f>
        <v/>
      </c>
      <c r="D921" s="10" t="str">
        <f xml:space="preserve"> IF(OR(Calculations!C921 = "",Calculations!C921 = WorkTypeString),  IFERROR(Calculations!J921,""), NA())</f>
        <v/>
      </c>
      <c r="E921" s="10">
        <f t="array" ref="E921">PERCENTILE(IF(ISERROR(D921:D5920)=FALSE,D921:D5920),CycleTimePercentile)</f>
        <v>0</v>
      </c>
      <c r="F921" s="2" t="e">
        <f xml:space="preserve"> IF(Calculations!C921 = DefectTypeString,  IFERROR(Calculations!J921,""), NA())</f>
        <v>#N/A</v>
      </c>
      <c r="G921" s="10">
        <f t="array" ref="G921">PERCENTILE(IF(ISERROR(F921:F5920)=FALSE,F921:F5920),CycleTimePercentile)</f>
        <v>0</v>
      </c>
      <c r="H921" s="2" t="e">
        <f ca="1" xml:space="preserve"> IF(OR(Calculations!C921 = "",Calculations!C921 = WorkTypeString),  Calculations!K921, NA())</f>
        <v>#N/A</v>
      </c>
      <c r="I921" s="2" t="e">
        <f xml:space="preserve"> IF(Calculations!C921 = DefectTypeString,  Calculations!K921, NA())</f>
        <v>#N/A</v>
      </c>
    </row>
    <row r="922" spans="1:9" x14ac:dyDescent="0.25">
      <c r="A922" s="8" t="str">
        <f>Calculations!A922</f>
        <v/>
      </c>
      <c r="B922" s="2" t="str">
        <f t="shared" si="19"/>
        <v/>
      </c>
      <c r="C922" s="10" t="str">
        <f>IFERROR(Calculations!J922,"")</f>
        <v/>
      </c>
      <c r="D922" s="10" t="str">
        <f xml:space="preserve"> IF(OR(Calculations!C922 = "",Calculations!C922 = WorkTypeString),  IFERROR(Calculations!J922,""), NA())</f>
        <v/>
      </c>
      <c r="E922" s="10">
        <f t="array" ref="E922">PERCENTILE(IF(ISERROR(D922:D5921)=FALSE,D922:D5921),CycleTimePercentile)</f>
        <v>0</v>
      </c>
      <c r="F922" s="2" t="e">
        <f xml:space="preserve"> IF(Calculations!C922 = DefectTypeString,  IFERROR(Calculations!J922,""), NA())</f>
        <v>#N/A</v>
      </c>
      <c r="G922" s="10">
        <f t="array" ref="G922">PERCENTILE(IF(ISERROR(F922:F5921)=FALSE,F922:F5921),CycleTimePercentile)</f>
        <v>0</v>
      </c>
      <c r="H922" s="2" t="e">
        <f ca="1" xml:space="preserve"> IF(OR(Calculations!C922 = "",Calculations!C922 = WorkTypeString),  Calculations!K922, NA())</f>
        <v>#N/A</v>
      </c>
      <c r="I922" s="2" t="e">
        <f xml:space="preserve"> IF(Calculations!C922 = DefectTypeString,  Calculations!K922, NA())</f>
        <v>#N/A</v>
      </c>
    </row>
    <row r="923" spans="1:9" x14ac:dyDescent="0.25">
      <c r="A923" s="8" t="str">
        <f>Calculations!A923</f>
        <v/>
      </c>
      <c r="B923" s="2" t="str">
        <f t="shared" si="19"/>
        <v/>
      </c>
      <c r="C923" s="10" t="str">
        <f>IFERROR(Calculations!J923,"")</f>
        <v/>
      </c>
      <c r="D923" s="10" t="str">
        <f xml:space="preserve"> IF(OR(Calculations!C923 = "",Calculations!C923 = WorkTypeString),  IFERROR(Calculations!J923,""), NA())</f>
        <v/>
      </c>
      <c r="E923" s="10">
        <f t="array" ref="E923">PERCENTILE(IF(ISERROR(D923:D5922)=FALSE,D923:D5922),CycleTimePercentile)</f>
        <v>0</v>
      </c>
      <c r="F923" s="2" t="e">
        <f xml:space="preserve"> IF(Calculations!C923 = DefectTypeString,  IFERROR(Calculations!J923,""), NA())</f>
        <v>#N/A</v>
      </c>
      <c r="G923" s="10">
        <f t="array" ref="G923">PERCENTILE(IF(ISERROR(F923:F5922)=FALSE,F923:F5922),CycleTimePercentile)</f>
        <v>0</v>
      </c>
      <c r="H923" s="2" t="e">
        <f ca="1" xml:space="preserve"> IF(OR(Calculations!C923 = "",Calculations!C923 = WorkTypeString),  Calculations!K923, NA())</f>
        <v>#N/A</v>
      </c>
      <c r="I923" s="2" t="e">
        <f xml:space="preserve"> IF(Calculations!C923 = DefectTypeString,  Calculations!K923, NA())</f>
        <v>#N/A</v>
      </c>
    </row>
    <row r="924" spans="1:9" x14ac:dyDescent="0.25">
      <c r="A924" s="8" t="str">
        <f>Calculations!A924</f>
        <v/>
      </c>
      <c r="B924" s="2" t="str">
        <f t="shared" si="19"/>
        <v/>
      </c>
      <c r="C924" s="10" t="str">
        <f>IFERROR(Calculations!J924,"")</f>
        <v/>
      </c>
      <c r="D924" s="10" t="str">
        <f xml:space="preserve"> IF(OR(Calculations!C924 = "",Calculations!C924 = WorkTypeString),  IFERROR(Calculations!J924,""), NA())</f>
        <v/>
      </c>
      <c r="E924" s="10">
        <f t="array" ref="E924">PERCENTILE(IF(ISERROR(D924:D5923)=FALSE,D924:D5923),CycleTimePercentile)</f>
        <v>0</v>
      </c>
      <c r="F924" s="2" t="e">
        <f xml:space="preserve"> IF(Calculations!C924 = DefectTypeString,  IFERROR(Calculations!J924,""), NA())</f>
        <v>#N/A</v>
      </c>
      <c r="G924" s="10">
        <f t="array" ref="G924">PERCENTILE(IF(ISERROR(F924:F5923)=FALSE,F924:F5923),CycleTimePercentile)</f>
        <v>0</v>
      </c>
      <c r="H924" s="2" t="e">
        <f ca="1" xml:space="preserve"> IF(OR(Calculations!C924 = "",Calculations!C924 = WorkTypeString),  Calculations!K924, NA())</f>
        <v>#N/A</v>
      </c>
      <c r="I924" s="2" t="e">
        <f xml:space="preserve"> IF(Calculations!C924 = DefectTypeString,  Calculations!K924, NA())</f>
        <v>#N/A</v>
      </c>
    </row>
    <row r="925" spans="1:9" x14ac:dyDescent="0.25">
      <c r="A925" s="8" t="str">
        <f>Calculations!A925</f>
        <v/>
      </c>
      <c r="B925" s="2" t="str">
        <f t="shared" si="19"/>
        <v/>
      </c>
      <c r="C925" s="10" t="str">
        <f>IFERROR(Calculations!J925,"")</f>
        <v/>
      </c>
      <c r="D925" s="10" t="str">
        <f xml:space="preserve"> IF(OR(Calculations!C925 = "",Calculations!C925 = WorkTypeString),  IFERROR(Calculations!J925,""), NA())</f>
        <v/>
      </c>
      <c r="E925" s="10">
        <f t="array" ref="E925">PERCENTILE(IF(ISERROR(D925:D5924)=FALSE,D925:D5924),CycleTimePercentile)</f>
        <v>0</v>
      </c>
      <c r="F925" s="2" t="e">
        <f xml:space="preserve"> IF(Calculations!C925 = DefectTypeString,  IFERROR(Calculations!J925,""), NA())</f>
        <v>#N/A</v>
      </c>
      <c r="G925" s="10">
        <f t="array" ref="G925">PERCENTILE(IF(ISERROR(F925:F5924)=FALSE,F925:F5924),CycleTimePercentile)</f>
        <v>0</v>
      </c>
      <c r="H925" s="2" t="e">
        <f ca="1" xml:space="preserve"> IF(OR(Calculations!C925 = "",Calculations!C925 = WorkTypeString),  Calculations!K925, NA())</f>
        <v>#N/A</v>
      </c>
      <c r="I925" s="2" t="e">
        <f xml:space="preserve"> IF(Calculations!C925 = DefectTypeString,  Calculations!K925, NA())</f>
        <v>#N/A</v>
      </c>
    </row>
    <row r="926" spans="1:9" x14ac:dyDescent="0.25">
      <c r="A926" s="8" t="str">
        <f>Calculations!A926</f>
        <v/>
      </c>
      <c r="B926" s="2" t="str">
        <f t="shared" si="19"/>
        <v/>
      </c>
      <c r="C926" s="10" t="str">
        <f>IFERROR(Calculations!J926,"")</f>
        <v/>
      </c>
      <c r="D926" s="10" t="str">
        <f xml:space="preserve"> IF(OR(Calculations!C926 = "",Calculations!C926 = WorkTypeString),  IFERROR(Calculations!J926,""), NA())</f>
        <v/>
      </c>
      <c r="E926" s="10">
        <f t="array" ref="E926">PERCENTILE(IF(ISERROR(D926:D5925)=FALSE,D926:D5925),CycleTimePercentile)</f>
        <v>0</v>
      </c>
      <c r="F926" s="2" t="e">
        <f xml:space="preserve"> IF(Calculations!C926 = DefectTypeString,  IFERROR(Calculations!J926,""), NA())</f>
        <v>#N/A</v>
      </c>
      <c r="G926" s="10">
        <f t="array" ref="G926">PERCENTILE(IF(ISERROR(F926:F5925)=FALSE,F926:F5925),CycleTimePercentile)</f>
        <v>0</v>
      </c>
      <c r="H926" s="2" t="e">
        <f ca="1" xml:space="preserve"> IF(OR(Calculations!C926 = "",Calculations!C926 = WorkTypeString),  Calculations!K926, NA())</f>
        <v>#N/A</v>
      </c>
      <c r="I926" s="2" t="e">
        <f xml:space="preserve"> IF(Calculations!C926 = DefectTypeString,  Calculations!K926, NA())</f>
        <v>#N/A</v>
      </c>
    </row>
    <row r="927" spans="1:9" x14ac:dyDescent="0.25">
      <c r="A927" s="8" t="str">
        <f>Calculations!A927</f>
        <v/>
      </c>
      <c r="B927" s="2" t="str">
        <f t="shared" si="19"/>
        <v/>
      </c>
      <c r="C927" s="10" t="str">
        <f>IFERROR(Calculations!J927,"")</f>
        <v/>
      </c>
      <c r="D927" s="10" t="str">
        <f xml:space="preserve"> IF(OR(Calculations!C927 = "",Calculations!C927 = WorkTypeString),  IFERROR(Calculations!J927,""), NA())</f>
        <v/>
      </c>
      <c r="E927" s="10">
        <f t="array" ref="E927">PERCENTILE(IF(ISERROR(D927:D5926)=FALSE,D927:D5926),CycleTimePercentile)</f>
        <v>0</v>
      </c>
      <c r="F927" s="2" t="e">
        <f xml:space="preserve"> IF(Calculations!C927 = DefectTypeString,  IFERROR(Calculations!J927,""), NA())</f>
        <v>#N/A</v>
      </c>
      <c r="G927" s="10">
        <f t="array" ref="G927">PERCENTILE(IF(ISERROR(F927:F5926)=FALSE,F927:F5926),CycleTimePercentile)</f>
        <v>0</v>
      </c>
      <c r="H927" s="2" t="e">
        <f ca="1" xml:space="preserve"> IF(OR(Calculations!C927 = "",Calculations!C927 = WorkTypeString),  Calculations!K927, NA())</f>
        <v>#N/A</v>
      </c>
      <c r="I927" s="2" t="e">
        <f xml:space="preserve"> IF(Calculations!C927 = DefectTypeString,  Calculations!K927, NA())</f>
        <v>#N/A</v>
      </c>
    </row>
    <row r="928" spans="1:9" x14ac:dyDescent="0.25">
      <c r="A928" s="8" t="str">
        <f>Calculations!A928</f>
        <v/>
      </c>
      <c r="B928" s="2" t="str">
        <f t="shared" si="19"/>
        <v/>
      </c>
      <c r="C928" s="10" t="str">
        <f>IFERROR(Calculations!J928,"")</f>
        <v/>
      </c>
      <c r="D928" s="10" t="str">
        <f xml:space="preserve"> IF(OR(Calculations!C928 = "",Calculations!C928 = WorkTypeString),  IFERROR(Calculations!J928,""), NA())</f>
        <v/>
      </c>
      <c r="E928" s="10">
        <f t="array" ref="E928">PERCENTILE(IF(ISERROR(D928:D5927)=FALSE,D928:D5927),CycleTimePercentile)</f>
        <v>0</v>
      </c>
      <c r="F928" s="2" t="e">
        <f xml:space="preserve"> IF(Calculations!C928 = DefectTypeString,  IFERROR(Calculations!J928,""), NA())</f>
        <v>#N/A</v>
      </c>
      <c r="G928" s="10">
        <f t="array" ref="G928">PERCENTILE(IF(ISERROR(F928:F5927)=FALSE,F928:F5927),CycleTimePercentile)</f>
        <v>0</v>
      </c>
      <c r="H928" s="2" t="e">
        <f ca="1" xml:space="preserve"> IF(OR(Calculations!C928 = "",Calculations!C928 = WorkTypeString),  Calculations!K928, NA())</f>
        <v>#N/A</v>
      </c>
      <c r="I928" s="2" t="e">
        <f xml:space="preserve"> IF(Calculations!C928 = DefectTypeString,  Calculations!K928, NA())</f>
        <v>#N/A</v>
      </c>
    </row>
    <row r="929" spans="1:9" x14ac:dyDescent="0.25">
      <c r="A929" s="8" t="str">
        <f>Calculations!A929</f>
        <v/>
      </c>
      <c r="B929" s="2" t="str">
        <f t="shared" si="19"/>
        <v/>
      </c>
      <c r="C929" s="10" t="str">
        <f>IFERROR(Calculations!J929,"")</f>
        <v/>
      </c>
      <c r="D929" s="10" t="str">
        <f xml:space="preserve"> IF(OR(Calculations!C929 = "",Calculations!C929 = WorkTypeString),  IFERROR(Calculations!J929,""), NA())</f>
        <v/>
      </c>
      <c r="E929" s="10">
        <f t="array" ref="E929">PERCENTILE(IF(ISERROR(D929:D5928)=FALSE,D929:D5928),CycleTimePercentile)</f>
        <v>0</v>
      </c>
      <c r="F929" s="2" t="e">
        <f xml:space="preserve"> IF(Calculations!C929 = DefectTypeString,  IFERROR(Calculations!J929,""), NA())</f>
        <v>#N/A</v>
      </c>
      <c r="G929" s="10">
        <f t="array" ref="G929">PERCENTILE(IF(ISERROR(F929:F5928)=FALSE,F929:F5928),CycleTimePercentile)</f>
        <v>0</v>
      </c>
      <c r="H929" s="2" t="e">
        <f ca="1" xml:space="preserve"> IF(OR(Calculations!C929 = "",Calculations!C929 = WorkTypeString),  Calculations!K929, NA())</f>
        <v>#N/A</v>
      </c>
      <c r="I929" s="2" t="e">
        <f xml:space="preserve"> IF(Calculations!C929 = DefectTypeString,  Calculations!K929, NA())</f>
        <v>#N/A</v>
      </c>
    </row>
    <row r="930" spans="1:9" x14ac:dyDescent="0.25">
      <c r="A930" s="8" t="str">
        <f>Calculations!A930</f>
        <v/>
      </c>
      <c r="B930" s="2" t="str">
        <f t="shared" si="19"/>
        <v/>
      </c>
      <c r="C930" s="10" t="str">
        <f>IFERROR(Calculations!J930,"")</f>
        <v/>
      </c>
      <c r="D930" s="10" t="str">
        <f xml:space="preserve"> IF(OR(Calculations!C930 = "",Calculations!C930 = WorkTypeString),  IFERROR(Calculations!J930,""), NA())</f>
        <v/>
      </c>
      <c r="E930" s="10">
        <f t="array" ref="E930">PERCENTILE(IF(ISERROR(D930:D5929)=FALSE,D930:D5929),CycleTimePercentile)</f>
        <v>0</v>
      </c>
      <c r="F930" s="2" t="e">
        <f xml:space="preserve"> IF(Calculations!C930 = DefectTypeString,  IFERROR(Calculations!J930,""), NA())</f>
        <v>#N/A</v>
      </c>
      <c r="G930" s="10">
        <f t="array" ref="G930">PERCENTILE(IF(ISERROR(F930:F5929)=FALSE,F930:F5929),CycleTimePercentile)</f>
        <v>0</v>
      </c>
      <c r="H930" s="2" t="e">
        <f ca="1" xml:space="preserve"> IF(OR(Calculations!C930 = "",Calculations!C930 = WorkTypeString),  Calculations!K930, NA())</f>
        <v>#N/A</v>
      </c>
      <c r="I930" s="2" t="e">
        <f xml:space="preserve"> IF(Calculations!C930 = DefectTypeString,  Calculations!K930, NA())</f>
        <v>#N/A</v>
      </c>
    </row>
    <row r="931" spans="1:9" x14ac:dyDescent="0.25">
      <c r="A931" s="8" t="str">
        <f>Calculations!A931</f>
        <v/>
      </c>
      <c r="B931" s="2" t="str">
        <f t="shared" si="19"/>
        <v/>
      </c>
      <c r="C931" s="10" t="str">
        <f>IFERROR(Calculations!J931,"")</f>
        <v/>
      </c>
      <c r="D931" s="10" t="str">
        <f xml:space="preserve"> IF(OR(Calculations!C931 = "",Calculations!C931 = WorkTypeString),  IFERROR(Calculations!J931,""), NA())</f>
        <v/>
      </c>
      <c r="E931" s="10">
        <f t="array" ref="E931">PERCENTILE(IF(ISERROR(D931:D5930)=FALSE,D931:D5930),CycleTimePercentile)</f>
        <v>0</v>
      </c>
      <c r="F931" s="2" t="e">
        <f xml:space="preserve"> IF(Calculations!C931 = DefectTypeString,  IFERROR(Calculations!J931,""), NA())</f>
        <v>#N/A</v>
      </c>
      <c r="G931" s="10">
        <f t="array" ref="G931">PERCENTILE(IF(ISERROR(F931:F5930)=FALSE,F931:F5930),CycleTimePercentile)</f>
        <v>0</v>
      </c>
      <c r="H931" s="2" t="e">
        <f ca="1" xml:space="preserve"> IF(OR(Calculations!C931 = "",Calculations!C931 = WorkTypeString),  Calculations!K931, NA())</f>
        <v>#N/A</v>
      </c>
      <c r="I931" s="2" t="e">
        <f xml:space="preserve"> IF(Calculations!C931 = DefectTypeString,  Calculations!K931, NA())</f>
        <v>#N/A</v>
      </c>
    </row>
    <row r="932" spans="1:9" x14ac:dyDescent="0.25">
      <c r="A932" s="8" t="str">
        <f>Calculations!A932</f>
        <v/>
      </c>
      <c r="B932" s="2" t="str">
        <f t="shared" si="19"/>
        <v/>
      </c>
      <c r="C932" s="10" t="str">
        <f>IFERROR(Calculations!J932,"")</f>
        <v/>
      </c>
      <c r="D932" s="10" t="str">
        <f xml:space="preserve"> IF(OR(Calculations!C932 = "",Calculations!C932 = WorkTypeString),  IFERROR(Calculations!J932,""), NA())</f>
        <v/>
      </c>
      <c r="E932" s="10">
        <f t="array" ref="E932">PERCENTILE(IF(ISERROR(D932:D5931)=FALSE,D932:D5931),CycleTimePercentile)</f>
        <v>0</v>
      </c>
      <c r="F932" s="2" t="e">
        <f xml:space="preserve"> IF(Calculations!C932 = DefectTypeString,  IFERROR(Calculations!J932,""), NA())</f>
        <v>#N/A</v>
      </c>
      <c r="G932" s="10">
        <f t="array" ref="G932">PERCENTILE(IF(ISERROR(F932:F5931)=FALSE,F932:F5931),CycleTimePercentile)</f>
        <v>0</v>
      </c>
      <c r="H932" s="2" t="e">
        <f ca="1" xml:space="preserve"> IF(OR(Calculations!C932 = "",Calculations!C932 = WorkTypeString),  Calculations!K932, NA())</f>
        <v>#N/A</v>
      </c>
      <c r="I932" s="2" t="e">
        <f xml:space="preserve"> IF(Calculations!C932 = DefectTypeString,  Calculations!K932, NA())</f>
        <v>#N/A</v>
      </c>
    </row>
    <row r="933" spans="1:9" x14ac:dyDescent="0.25">
      <c r="A933" s="8" t="str">
        <f>Calculations!A933</f>
        <v/>
      </c>
      <c r="B933" s="2" t="str">
        <f t="shared" si="19"/>
        <v/>
      </c>
      <c r="C933" s="10" t="str">
        <f>IFERROR(Calculations!J933,"")</f>
        <v/>
      </c>
      <c r="D933" s="10" t="str">
        <f xml:space="preserve"> IF(OR(Calculations!C933 = "",Calculations!C933 = WorkTypeString),  IFERROR(Calculations!J933,""), NA())</f>
        <v/>
      </c>
      <c r="E933" s="10">
        <f t="array" ref="E933">PERCENTILE(IF(ISERROR(D933:D5932)=FALSE,D933:D5932),CycleTimePercentile)</f>
        <v>0</v>
      </c>
      <c r="F933" s="2" t="e">
        <f xml:space="preserve"> IF(Calculations!C933 = DefectTypeString,  IFERROR(Calculations!J933,""), NA())</f>
        <v>#N/A</v>
      </c>
      <c r="G933" s="10">
        <f t="array" ref="G933">PERCENTILE(IF(ISERROR(F933:F5932)=FALSE,F933:F5932),CycleTimePercentile)</f>
        <v>0</v>
      </c>
      <c r="H933" s="2" t="e">
        <f ca="1" xml:space="preserve"> IF(OR(Calculations!C933 = "",Calculations!C933 = WorkTypeString),  Calculations!K933, NA())</f>
        <v>#N/A</v>
      </c>
      <c r="I933" s="2" t="e">
        <f xml:space="preserve"> IF(Calculations!C933 = DefectTypeString,  Calculations!K933, NA())</f>
        <v>#N/A</v>
      </c>
    </row>
    <row r="934" spans="1:9" x14ac:dyDescent="0.25">
      <c r="A934" s="8" t="str">
        <f>Calculations!A934</f>
        <v/>
      </c>
      <c r="B934" s="2" t="str">
        <f t="shared" si="19"/>
        <v/>
      </c>
      <c r="C934" s="10" t="str">
        <f>IFERROR(Calculations!J934,"")</f>
        <v/>
      </c>
      <c r="D934" s="10" t="str">
        <f xml:space="preserve"> IF(OR(Calculations!C934 = "",Calculations!C934 = WorkTypeString),  IFERROR(Calculations!J934,""), NA())</f>
        <v/>
      </c>
      <c r="E934" s="10">
        <f t="array" ref="E934">PERCENTILE(IF(ISERROR(D934:D5933)=FALSE,D934:D5933),CycleTimePercentile)</f>
        <v>0</v>
      </c>
      <c r="F934" s="2" t="e">
        <f xml:space="preserve"> IF(Calculations!C934 = DefectTypeString,  IFERROR(Calculations!J934,""), NA())</f>
        <v>#N/A</v>
      </c>
      <c r="G934" s="10">
        <f t="array" ref="G934">PERCENTILE(IF(ISERROR(F934:F5933)=FALSE,F934:F5933),CycleTimePercentile)</f>
        <v>0</v>
      </c>
      <c r="H934" s="2" t="e">
        <f ca="1" xml:space="preserve"> IF(OR(Calculations!C934 = "",Calculations!C934 = WorkTypeString),  Calculations!K934, NA())</f>
        <v>#N/A</v>
      </c>
      <c r="I934" s="2" t="e">
        <f xml:space="preserve"> IF(Calculations!C934 = DefectTypeString,  Calculations!K934, NA())</f>
        <v>#N/A</v>
      </c>
    </row>
    <row r="935" spans="1:9" x14ac:dyDescent="0.25">
      <c r="A935" s="8" t="str">
        <f>Calculations!A935</f>
        <v/>
      </c>
      <c r="B935" s="2" t="str">
        <f t="shared" si="19"/>
        <v/>
      </c>
      <c r="C935" s="10" t="str">
        <f>IFERROR(Calculations!J935,"")</f>
        <v/>
      </c>
      <c r="D935" s="10" t="str">
        <f xml:space="preserve"> IF(OR(Calculations!C935 = "",Calculations!C935 = WorkTypeString),  IFERROR(Calculations!J935,""), NA())</f>
        <v/>
      </c>
      <c r="E935" s="10">
        <f t="array" ref="E935">PERCENTILE(IF(ISERROR(D935:D5934)=FALSE,D935:D5934),CycleTimePercentile)</f>
        <v>0</v>
      </c>
      <c r="F935" s="2" t="e">
        <f xml:space="preserve"> IF(Calculations!C935 = DefectTypeString,  IFERROR(Calculations!J935,""), NA())</f>
        <v>#N/A</v>
      </c>
      <c r="G935" s="10">
        <f t="array" ref="G935">PERCENTILE(IF(ISERROR(F935:F5934)=FALSE,F935:F5934),CycleTimePercentile)</f>
        <v>0</v>
      </c>
      <c r="H935" s="2" t="e">
        <f ca="1" xml:space="preserve"> IF(OR(Calculations!C935 = "",Calculations!C935 = WorkTypeString),  Calculations!K935, NA())</f>
        <v>#N/A</v>
      </c>
      <c r="I935" s="2" t="e">
        <f xml:space="preserve"> IF(Calculations!C935 = DefectTypeString,  Calculations!K935, NA())</f>
        <v>#N/A</v>
      </c>
    </row>
    <row r="936" spans="1:9" x14ac:dyDescent="0.25">
      <c r="A936" s="8" t="str">
        <f>Calculations!A936</f>
        <v/>
      </c>
      <c r="B936" s="2" t="str">
        <f t="shared" si="19"/>
        <v/>
      </c>
      <c r="C936" s="10" t="str">
        <f>IFERROR(Calculations!J936,"")</f>
        <v/>
      </c>
      <c r="D936" s="10" t="str">
        <f xml:space="preserve"> IF(OR(Calculations!C936 = "",Calculations!C936 = WorkTypeString),  IFERROR(Calculations!J936,""), NA())</f>
        <v/>
      </c>
      <c r="E936" s="10">
        <f t="array" ref="E936">PERCENTILE(IF(ISERROR(D936:D5935)=FALSE,D936:D5935),CycleTimePercentile)</f>
        <v>0</v>
      </c>
      <c r="F936" s="2" t="e">
        <f xml:space="preserve"> IF(Calculations!C936 = DefectTypeString,  IFERROR(Calculations!J936,""), NA())</f>
        <v>#N/A</v>
      </c>
      <c r="G936" s="10">
        <f t="array" ref="G936">PERCENTILE(IF(ISERROR(F936:F5935)=FALSE,F936:F5935),CycleTimePercentile)</f>
        <v>0</v>
      </c>
      <c r="H936" s="2" t="e">
        <f ca="1" xml:space="preserve"> IF(OR(Calculations!C936 = "",Calculations!C936 = WorkTypeString),  Calculations!K936, NA())</f>
        <v>#N/A</v>
      </c>
      <c r="I936" s="2" t="e">
        <f xml:space="preserve"> IF(Calculations!C936 = DefectTypeString,  Calculations!K936, NA())</f>
        <v>#N/A</v>
      </c>
    </row>
    <row r="937" spans="1:9" x14ac:dyDescent="0.25">
      <c r="A937" s="8" t="str">
        <f>Calculations!A937</f>
        <v/>
      </c>
      <c r="B937" s="2" t="str">
        <f t="shared" si="19"/>
        <v/>
      </c>
      <c r="C937" s="10" t="str">
        <f>IFERROR(Calculations!J937,"")</f>
        <v/>
      </c>
      <c r="D937" s="10" t="str">
        <f xml:space="preserve"> IF(OR(Calculations!C937 = "",Calculations!C937 = WorkTypeString),  IFERROR(Calculations!J937,""), NA())</f>
        <v/>
      </c>
      <c r="E937" s="10">
        <f t="array" ref="E937">PERCENTILE(IF(ISERROR(D937:D5936)=FALSE,D937:D5936),CycleTimePercentile)</f>
        <v>0</v>
      </c>
      <c r="F937" s="2" t="e">
        <f xml:space="preserve"> IF(Calculations!C937 = DefectTypeString,  IFERROR(Calculations!J937,""), NA())</f>
        <v>#N/A</v>
      </c>
      <c r="G937" s="10">
        <f t="array" ref="G937">PERCENTILE(IF(ISERROR(F937:F5936)=FALSE,F937:F5936),CycleTimePercentile)</f>
        <v>0</v>
      </c>
      <c r="H937" s="2" t="e">
        <f ca="1" xml:space="preserve"> IF(OR(Calculations!C937 = "",Calculations!C937 = WorkTypeString),  Calculations!K937, NA())</f>
        <v>#N/A</v>
      </c>
      <c r="I937" s="2" t="e">
        <f xml:space="preserve"> IF(Calculations!C937 = DefectTypeString,  Calculations!K937, NA())</f>
        <v>#N/A</v>
      </c>
    </row>
    <row r="938" spans="1:9" x14ac:dyDescent="0.25">
      <c r="A938" s="8" t="str">
        <f>Calculations!A938</f>
        <v/>
      </c>
      <c r="B938" s="2" t="str">
        <f t="shared" si="19"/>
        <v/>
      </c>
      <c r="C938" s="10" t="str">
        <f>IFERROR(Calculations!J938,"")</f>
        <v/>
      </c>
      <c r="D938" s="10" t="str">
        <f xml:space="preserve"> IF(OR(Calculations!C938 = "",Calculations!C938 = WorkTypeString),  IFERROR(Calculations!J938,""), NA())</f>
        <v/>
      </c>
      <c r="E938" s="10">
        <f t="array" ref="E938">PERCENTILE(IF(ISERROR(D938:D5937)=FALSE,D938:D5937),CycleTimePercentile)</f>
        <v>0</v>
      </c>
      <c r="F938" s="2" t="e">
        <f xml:space="preserve"> IF(Calculations!C938 = DefectTypeString,  IFERROR(Calculations!J938,""), NA())</f>
        <v>#N/A</v>
      </c>
      <c r="G938" s="10">
        <f t="array" ref="G938">PERCENTILE(IF(ISERROR(F938:F5937)=FALSE,F938:F5937),CycleTimePercentile)</f>
        <v>0</v>
      </c>
      <c r="H938" s="2" t="e">
        <f ca="1" xml:space="preserve"> IF(OR(Calculations!C938 = "",Calculations!C938 = WorkTypeString),  Calculations!K938, NA())</f>
        <v>#N/A</v>
      </c>
      <c r="I938" s="2" t="e">
        <f xml:space="preserve"> IF(Calculations!C938 = DefectTypeString,  Calculations!K938, NA())</f>
        <v>#N/A</v>
      </c>
    </row>
    <row r="939" spans="1:9" x14ac:dyDescent="0.25">
      <c r="A939" s="8" t="str">
        <f>Calculations!A939</f>
        <v/>
      </c>
      <c r="B939" s="2" t="str">
        <f t="shared" si="19"/>
        <v/>
      </c>
      <c r="C939" s="10" t="str">
        <f>IFERROR(Calculations!J939,"")</f>
        <v/>
      </c>
      <c r="D939" s="10" t="str">
        <f xml:space="preserve"> IF(OR(Calculations!C939 = "",Calculations!C939 = WorkTypeString),  IFERROR(Calculations!J939,""), NA())</f>
        <v/>
      </c>
      <c r="E939" s="10">
        <f t="array" ref="E939">PERCENTILE(IF(ISERROR(D939:D5938)=FALSE,D939:D5938),CycleTimePercentile)</f>
        <v>0</v>
      </c>
      <c r="F939" s="2" t="e">
        <f xml:space="preserve"> IF(Calculations!C939 = DefectTypeString,  IFERROR(Calculations!J939,""), NA())</f>
        <v>#N/A</v>
      </c>
      <c r="G939" s="10">
        <f t="array" ref="G939">PERCENTILE(IF(ISERROR(F939:F5938)=FALSE,F939:F5938),CycleTimePercentile)</f>
        <v>0</v>
      </c>
      <c r="H939" s="2" t="e">
        <f ca="1" xml:space="preserve"> IF(OR(Calculations!C939 = "",Calculations!C939 = WorkTypeString),  Calculations!K939, NA())</f>
        <v>#N/A</v>
      </c>
      <c r="I939" s="2" t="e">
        <f xml:space="preserve"> IF(Calculations!C939 = DefectTypeString,  Calculations!K939, NA())</f>
        <v>#N/A</v>
      </c>
    </row>
    <row r="940" spans="1:9" x14ac:dyDescent="0.25">
      <c r="A940" s="8" t="str">
        <f>Calculations!A940</f>
        <v/>
      </c>
      <c r="B940" s="2" t="str">
        <f t="shared" si="19"/>
        <v/>
      </c>
      <c r="C940" s="10" t="str">
        <f>IFERROR(Calculations!J940,"")</f>
        <v/>
      </c>
      <c r="D940" s="10" t="str">
        <f xml:space="preserve"> IF(OR(Calculations!C940 = "",Calculations!C940 = WorkTypeString),  IFERROR(Calculations!J940,""), NA())</f>
        <v/>
      </c>
      <c r="E940" s="10">
        <f t="array" ref="E940">PERCENTILE(IF(ISERROR(D940:D5939)=FALSE,D940:D5939),CycleTimePercentile)</f>
        <v>0</v>
      </c>
      <c r="F940" s="2" t="e">
        <f xml:space="preserve"> IF(Calculations!C940 = DefectTypeString,  IFERROR(Calculations!J940,""), NA())</f>
        <v>#N/A</v>
      </c>
      <c r="G940" s="10">
        <f t="array" ref="G940">PERCENTILE(IF(ISERROR(F940:F5939)=FALSE,F940:F5939),CycleTimePercentile)</f>
        <v>0</v>
      </c>
      <c r="H940" s="2" t="e">
        <f ca="1" xml:space="preserve"> IF(OR(Calculations!C940 = "",Calculations!C940 = WorkTypeString),  Calculations!K940, NA())</f>
        <v>#N/A</v>
      </c>
      <c r="I940" s="2" t="e">
        <f xml:space="preserve"> IF(Calculations!C940 = DefectTypeString,  Calculations!K940, NA())</f>
        <v>#N/A</v>
      </c>
    </row>
    <row r="941" spans="1:9" x14ac:dyDescent="0.25">
      <c r="A941" s="8" t="str">
        <f>Calculations!A941</f>
        <v/>
      </c>
      <c r="B941" s="2" t="str">
        <f t="shared" si="19"/>
        <v/>
      </c>
      <c r="C941" s="10" t="str">
        <f>IFERROR(Calculations!J941,"")</f>
        <v/>
      </c>
      <c r="D941" s="10" t="str">
        <f xml:space="preserve"> IF(OR(Calculations!C941 = "",Calculations!C941 = WorkTypeString),  IFERROR(Calculations!J941,""), NA())</f>
        <v/>
      </c>
      <c r="E941" s="10">
        <f t="array" ref="E941">PERCENTILE(IF(ISERROR(D941:D5940)=FALSE,D941:D5940),CycleTimePercentile)</f>
        <v>0</v>
      </c>
      <c r="F941" s="2" t="e">
        <f xml:space="preserve"> IF(Calculations!C941 = DefectTypeString,  IFERROR(Calculations!J941,""), NA())</f>
        <v>#N/A</v>
      </c>
      <c r="G941" s="10">
        <f t="array" ref="G941">PERCENTILE(IF(ISERROR(F941:F5940)=FALSE,F941:F5940),CycleTimePercentile)</f>
        <v>0</v>
      </c>
      <c r="H941" s="2" t="e">
        <f ca="1" xml:space="preserve"> IF(OR(Calculations!C941 = "",Calculations!C941 = WorkTypeString),  Calculations!K941, NA())</f>
        <v>#N/A</v>
      </c>
      <c r="I941" s="2" t="e">
        <f xml:space="preserve"> IF(Calculations!C941 = DefectTypeString,  Calculations!K941, NA())</f>
        <v>#N/A</v>
      </c>
    </row>
    <row r="942" spans="1:9" x14ac:dyDescent="0.25">
      <c r="A942" s="8" t="str">
        <f>Calculations!A942</f>
        <v/>
      </c>
      <c r="B942" s="2" t="str">
        <f t="shared" si="19"/>
        <v/>
      </c>
      <c r="C942" s="10" t="str">
        <f>IFERROR(Calculations!J942,"")</f>
        <v/>
      </c>
      <c r="D942" s="10" t="str">
        <f xml:space="preserve"> IF(OR(Calculations!C942 = "",Calculations!C942 = WorkTypeString),  IFERROR(Calculations!J942,""), NA())</f>
        <v/>
      </c>
      <c r="E942" s="10">
        <f t="array" ref="E942">PERCENTILE(IF(ISERROR(D942:D5941)=FALSE,D942:D5941),CycleTimePercentile)</f>
        <v>0</v>
      </c>
      <c r="F942" s="2" t="e">
        <f xml:space="preserve"> IF(Calculations!C942 = DefectTypeString,  IFERROR(Calculations!J942,""), NA())</f>
        <v>#N/A</v>
      </c>
      <c r="G942" s="10">
        <f t="array" ref="G942">PERCENTILE(IF(ISERROR(F942:F5941)=FALSE,F942:F5941),CycleTimePercentile)</f>
        <v>0</v>
      </c>
      <c r="H942" s="2" t="e">
        <f ca="1" xml:space="preserve"> IF(OR(Calculations!C942 = "",Calculations!C942 = WorkTypeString),  Calculations!K942, NA())</f>
        <v>#N/A</v>
      </c>
      <c r="I942" s="2" t="e">
        <f xml:space="preserve"> IF(Calculations!C942 = DefectTypeString,  Calculations!K942, NA())</f>
        <v>#N/A</v>
      </c>
    </row>
    <row r="943" spans="1:9" x14ac:dyDescent="0.25">
      <c r="A943" s="8" t="str">
        <f>Calculations!A943</f>
        <v/>
      </c>
      <c r="B943" s="2" t="str">
        <f t="shared" si="19"/>
        <v/>
      </c>
      <c r="C943" s="10" t="str">
        <f>IFERROR(Calculations!J943,"")</f>
        <v/>
      </c>
      <c r="D943" s="10" t="str">
        <f xml:space="preserve"> IF(OR(Calculations!C943 = "",Calculations!C943 = WorkTypeString),  IFERROR(Calculations!J943,""), NA())</f>
        <v/>
      </c>
      <c r="E943" s="10">
        <f t="array" ref="E943">PERCENTILE(IF(ISERROR(D943:D5942)=FALSE,D943:D5942),CycleTimePercentile)</f>
        <v>0</v>
      </c>
      <c r="F943" s="2" t="e">
        <f xml:space="preserve"> IF(Calculations!C943 = DefectTypeString,  IFERROR(Calculations!J943,""), NA())</f>
        <v>#N/A</v>
      </c>
      <c r="G943" s="10">
        <f t="array" ref="G943">PERCENTILE(IF(ISERROR(F943:F5942)=FALSE,F943:F5942),CycleTimePercentile)</f>
        <v>0</v>
      </c>
      <c r="H943" s="2" t="e">
        <f ca="1" xml:space="preserve"> IF(OR(Calculations!C943 = "",Calculations!C943 = WorkTypeString),  Calculations!K943, NA())</f>
        <v>#N/A</v>
      </c>
      <c r="I943" s="2" t="e">
        <f xml:space="preserve"> IF(Calculations!C943 = DefectTypeString,  Calculations!K943, NA())</f>
        <v>#N/A</v>
      </c>
    </row>
    <row r="944" spans="1:9" x14ac:dyDescent="0.25">
      <c r="A944" s="8" t="str">
        <f>Calculations!A944</f>
        <v/>
      </c>
      <c r="B944" s="2" t="str">
        <f t="shared" si="19"/>
        <v/>
      </c>
      <c r="C944" s="10" t="str">
        <f>IFERROR(Calculations!J944,"")</f>
        <v/>
      </c>
      <c r="D944" s="10" t="str">
        <f xml:space="preserve"> IF(OR(Calculations!C944 = "",Calculations!C944 = WorkTypeString),  IFERROR(Calculations!J944,""), NA())</f>
        <v/>
      </c>
      <c r="E944" s="10">
        <f t="array" ref="E944">PERCENTILE(IF(ISERROR(D944:D5943)=FALSE,D944:D5943),CycleTimePercentile)</f>
        <v>0</v>
      </c>
      <c r="F944" s="2" t="e">
        <f xml:space="preserve"> IF(Calculations!C944 = DefectTypeString,  IFERROR(Calculations!J944,""), NA())</f>
        <v>#N/A</v>
      </c>
      <c r="G944" s="10">
        <f t="array" ref="G944">PERCENTILE(IF(ISERROR(F944:F5943)=FALSE,F944:F5943),CycleTimePercentile)</f>
        <v>0</v>
      </c>
      <c r="H944" s="2" t="e">
        <f ca="1" xml:space="preserve"> IF(OR(Calculations!C944 = "",Calculations!C944 = WorkTypeString),  Calculations!K944, NA())</f>
        <v>#N/A</v>
      </c>
      <c r="I944" s="2" t="e">
        <f xml:space="preserve"> IF(Calculations!C944 = DefectTypeString,  Calculations!K944, NA())</f>
        <v>#N/A</v>
      </c>
    </row>
    <row r="945" spans="1:9" x14ac:dyDescent="0.25">
      <c r="A945" s="8" t="str">
        <f>Calculations!A945</f>
        <v/>
      </c>
      <c r="B945" s="2" t="str">
        <f t="shared" si="19"/>
        <v/>
      </c>
      <c r="C945" s="10" t="str">
        <f>IFERROR(Calculations!J945,"")</f>
        <v/>
      </c>
      <c r="D945" s="10" t="str">
        <f xml:space="preserve"> IF(OR(Calculations!C945 = "",Calculations!C945 = WorkTypeString),  IFERROR(Calculations!J945,""), NA())</f>
        <v/>
      </c>
      <c r="E945" s="10">
        <f t="array" ref="E945">PERCENTILE(IF(ISERROR(D945:D5944)=FALSE,D945:D5944),CycleTimePercentile)</f>
        <v>0</v>
      </c>
      <c r="F945" s="2" t="e">
        <f xml:space="preserve"> IF(Calculations!C945 = DefectTypeString,  IFERROR(Calculations!J945,""), NA())</f>
        <v>#N/A</v>
      </c>
      <c r="G945" s="10">
        <f t="array" ref="G945">PERCENTILE(IF(ISERROR(F945:F5944)=FALSE,F945:F5944),CycleTimePercentile)</f>
        <v>0</v>
      </c>
      <c r="H945" s="2" t="e">
        <f ca="1" xml:space="preserve"> IF(OR(Calculations!C945 = "",Calculations!C945 = WorkTypeString),  Calculations!K945, NA())</f>
        <v>#N/A</v>
      </c>
      <c r="I945" s="2" t="e">
        <f xml:space="preserve"> IF(Calculations!C945 = DefectTypeString,  Calculations!K945, NA())</f>
        <v>#N/A</v>
      </c>
    </row>
    <row r="946" spans="1:9" x14ac:dyDescent="0.25">
      <c r="A946" s="8" t="str">
        <f>Calculations!A946</f>
        <v/>
      </c>
      <c r="B946" s="2" t="str">
        <f t="shared" si="19"/>
        <v/>
      </c>
      <c r="C946" s="10" t="str">
        <f>IFERROR(Calculations!J946,"")</f>
        <v/>
      </c>
      <c r="D946" s="10" t="str">
        <f xml:space="preserve"> IF(OR(Calculations!C946 = "",Calculations!C946 = WorkTypeString),  IFERROR(Calculations!J946,""), NA())</f>
        <v/>
      </c>
      <c r="E946" s="10">
        <f t="array" ref="E946">PERCENTILE(IF(ISERROR(D946:D5945)=FALSE,D946:D5945),CycleTimePercentile)</f>
        <v>0</v>
      </c>
      <c r="F946" s="2" t="e">
        <f xml:space="preserve"> IF(Calculations!C946 = DefectTypeString,  IFERROR(Calculations!J946,""), NA())</f>
        <v>#N/A</v>
      </c>
      <c r="G946" s="10">
        <f t="array" ref="G946">PERCENTILE(IF(ISERROR(F946:F5945)=FALSE,F946:F5945),CycleTimePercentile)</f>
        <v>0</v>
      </c>
      <c r="H946" s="2" t="e">
        <f ca="1" xml:space="preserve"> IF(OR(Calculations!C946 = "",Calculations!C946 = WorkTypeString),  Calculations!K946, NA())</f>
        <v>#N/A</v>
      </c>
      <c r="I946" s="2" t="e">
        <f xml:space="preserve"> IF(Calculations!C946 = DefectTypeString,  Calculations!K946, NA())</f>
        <v>#N/A</v>
      </c>
    </row>
    <row r="947" spans="1:9" x14ac:dyDescent="0.25">
      <c r="A947" s="8" t="str">
        <f>Calculations!A947</f>
        <v/>
      </c>
      <c r="B947" s="2" t="str">
        <f t="shared" si="19"/>
        <v/>
      </c>
      <c r="C947" s="10" t="str">
        <f>IFERROR(Calculations!J947,"")</f>
        <v/>
      </c>
      <c r="D947" s="10" t="str">
        <f xml:space="preserve"> IF(OR(Calculations!C947 = "",Calculations!C947 = WorkTypeString),  IFERROR(Calculations!J947,""), NA())</f>
        <v/>
      </c>
      <c r="E947" s="10">
        <f t="array" ref="E947">PERCENTILE(IF(ISERROR(D947:D5946)=FALSE,D947:D5946),CycleTimePercentile)</f>
        <v>0</v>
      </c>
      <c r="F947" s="2" t="e">
        <f xml:space="preserve"> IF(Calculations!C947 = DefectTypeString,  IFERROR(Calculations!J947,""), NA())</f>
        <v>#N/A</v>
      </c>
      <c r="G947" s="10">
        <f t="array" ref="G947">PERCENTILE(IF(ISERROR(F947:F5946)=FALSE,F947:F5946),CycleTimePercentile)</f>
        <v>0</v>
      </c>
      <c r="H947" s="2" t="e">
        <f ca="1" xml:space="preserve"> IF(OR(Calculations!C947 = "",Calculations!C947 = WorkTypeString),  Calculations!K947, NA())</f>
        <v>#N/A</v>
      </c>
      <c r="I947" s="2" t="e">
        <f xml:space="preserve"> IF(Calculations!C947 = DefectTypeString,  Calculations!K947, NA())</f>
        <v>#N/A</v>
      </c>
    </row>
    <row r="948" spans="1:9" x14ac:dyDescent="0.25">
      <c r="A948" s="8" t="str">
        <f>Calculations!A948</f>
        <v/>
      </c>
      <c r="B948" s="2" t="str">
        <f t="shared" si="19"/>
        <v/>
      </c>
      <c r="C948" s="10" t="str">
        <f>IFERROR(Calculations!J948,"")</f>
        <v/>
      </c>
      <c r="D948" s="10" t="str">
        <f xml:space="preserve"> IF(OR(Calculations!C948 = "",Calculations!C948 = WorkTypeString),  IFERROR(Calculations!J948,""), NA())</f>
        <v/>
      </c>
      <c r="E948" s="10">
        <f t="array" ref="E948">PERCENTILE(IF(ISERROR(D948:D5947)=FALSE,D948:D5947),CycleTimePercentile)</f>
        <v>0</v>
      </c>
      <c r="F948" s="2" t="e">
        <f xml:space="preserve"> IF(Calculations!C948 = DefectTypeString,  IFERROR(Calculations!J948,""), NA())</f>
        <v>#N/A</v>
      </c>
      <c r="G948" s="10">
        <f t="array" ref="G948">PERCENTILE(IF(ISERROR(F948:F5947)=FALSE,F948:F5947),CycleTimePercentile)</f>
        <v>0</v>
      </c>
      <c r="H948" s="2" t="e">
        <f ca="1" xml:space="preserve"> IF(OR(Calculations!C948 = "",Calculations!C948 = WorkTypeString),  Calculations!K948, NA())</f>
        <v>#N/A</v>
      </c>
      <c r="I948" s="2" t="e">
        <f xml:space="preserve"> IF(Calculations!C948 = DefectTypeString,  Calculations!K948, NA())</f>
        <v>#N/A</v>
      </c>
    </row>
    <row r="949" spans="1:9" x14ac:dyDescent="0.25">
      <c r="A949" s="8" t="str">
        <f>Calculations!A949</f>
        <v/>
      </c>
      <c r="B949" s="2" t="str">
        <f t="shared" si="19"/>
        <v/>
      </c>
      <c r="C949" s="10" t="str">
        <f>IFERROR(Calculations!J949,"")</f>
        <v/>
      </c>
      <c r="D949" s="10" t="str">
        <f xml:space="preserve"> IF(OR(Calculations!C949 = "",Calculations!C949 = WorkTypeString),  IFERROR(Calculations!J949,""), NA())</f>
        <v/>
      </c>
      <c r="E949" s="10">
        <f t="array" ref="E949">PERCENTILE(IF(ISERROR(D949:D5948)=FALSE,D949:D5948),CycleTimePercentile)</f>
        <v>0</v>
      </c>
      <c r="F949" s="2" t="e">
        <f xml:space="preserve"> IF(Calculations!C949 = DefectTypeString,  IFERROR(Calculations!J949,""), NA())</f>
        <v>#N/A</v>
      </c>
      <c r="G949" s="10">
        <f t="array" ref="G949">PERCENTILE(IF(ISERROR(F949:F5948)=FALSE,F949:F5948),CycleTimePercentile)</f>
        <v>0</v>
      </c>
      <c r="H949" s="2" t="e">
        <f ca="1" xml:space="preserve"> IF(OR(Calculations!C949 = "",Calculations!C949 = WorkTypeString),  Calculations!K949, NA())</f>
        <v>#N/A</v>
      </c>
      <c r="I949" s="2" t="e">
        <f xml:space="preserve"> IF(Calculations!C949 = DefectTypeString,  Calculations!K949, NA())</f>
        <v>#N/A</v>
      </c>
    </row>
    <row r="950" spans="1:9" x14ac:dyDescent="0.25">
      <c r="A950" s="8" t="str">
        <f>Calculations!A950</f>
        <v/>
      </c>
      <c r="B950" s="2" t="str">
        <f t="shared" si="19"/>
        <v/>
      </c>
      <c r="C950" s="10" t="str">
        <f>IFERROR(Calculations!J950,"")</f>
        <v/>
      </c>
      <c r="D950" s="10" t="str">
        <f xml:space="preserve"> IF(OR(Calculations!C950 = "",Calculations!C950 = WorkTypeString),  IFERROR(Calculations!J950,""), NA())</f>
        <v/>
      </c>
      <c r="E950" s="10">
        <f t="array" ref="E950">PERCENTILE(IF(ISERROR(D950:D5949)=FALSE,D950:D5949),CycleTimePercentile)</f>
        <v>0</v>
      </c>
      <c r="F950" s="2" t="e">
        <f xml:space="preserve"> IF(Calculations!C950 = DefectTypeString,  IFERROR(Calculations!J950,""), NA())</f>
        <v>#N/A</v>
      </c>
      <c r="G950" s="10">
        <f t="array" ref="G950">PERCENTILE(IF(ISERROR(F950:F5949)=FALSE,F950:F5949),CycleTimePercentile)</f>
        <v>0</v>
      </c>
      <c r="H950" s="2" t="e">
        <f ca="1" xml:space="preserve"> IF(OR(Calculations!C950 = "",Calculations!C950 = WorkTypeString),  Calculations!K950, NA())</f>
        <v>#N/A</v>
      </c>
      <c r="I950" s="2" t="e">
        <f xml:space="preserve"> IF(Calculations!C950 = DefectTypeString,  Calculations!K950, NA())</f>
        <v>#N/A</v>
      </c>
    </row>
    <row r="951" spans="1:9" x14ac:dyDescent="0.25">
      <c r="A951" s="8" t="str">
        <f>Calculations!A951</f>
        <v/>
      </c>
      <c r="B951" s="2" t="str">
        <f t="shared" si="19"/>
        <v/>
      </c>
      <c r="C951" s="10" t="str">
        <f>IFERROR(Calculations!J951,"")</f>
        <v/>
      </c>
      <c r="D951" s="10" t="str">
        <f xml:space="preserve"> IF(OR(Calculations!C951 = "",Calculations!C951 = WorkTypeString),  IFERROR(Calculations!J951,""), NA())</f>
        <v/>
      </c>
      <c r="E951" s="10">
        <f t="array" ref="E951">PERCENTILE(IF(ISERROR(D951:D5950)=FALSE,D951:D5950),CycleTimePercentile)</f>
        <v>0</v>
      </c>
      <c r="F951" s="2" t="e">
        <f xml:space="preserve"> IF(Calculations!C951 = DefectTypeString,  IFERROR(Calculations!J951,""), NA())</f>
        <v>#N/A</v>
      </c>
      <c r="G951" s="10">
        <f t="array" ref="G951">PERCENTILE(IF(ISERROR(F951:F5950)=FALSE,F951:F5950),CycleTimePercentile)</f>
        <v>0</v>
      </c>
      <c r="H951" s="2" t="e">
        <f ca="1" xml:space="preserve"> IF(OR(Calculations!C951 = "",Calculations!C951 = WorkTypeString),  Calculations!K951, NA())</f>
        <v>#N/A</v>
      </c>
      <c r="I951" s="2" t="e">
        <f xml:space="preserve"> IF(Calculations!C951 = DefectTypeString,  Calculations!K951, NA())</f>
        <v>#N/A</v>
      </c>
    </row>
    <row r="952" spans="1:9" x14ac:dyDescent="0.25">
      <c r="A952" s="8" t="str">
        <f>Calculations!A952</f>
        <v/>
      </c>
      <c r="B952" s="2" t="str">
        <f t="shared" si="19"/>
        <v/>
      </c>
      <c r="C952" s="10" t="str">
        <f>IFERROR(Calculations!J952,"")</f>
        <v/>
      </c>
      <c r="D952" s="10" t="str">
        <f xml:space="preserve"> IF(OR(Calculations!C952 = "",Calculations!C952 = WorkTypeString),  IFERROR(Calculations!J952,""), NA())</f>
        <v/>
      </c>
      <c r="E952" s="10">
        <f t="array" ref="E952">PERCENTILE(IF(ISERROR(D952:D5951)=FALSE,D952:D5951),CycleTimePercentile)</f>
        <v>0</v>
      </c>
      <c r="F952" s="2" t="e">
        <f xml:space="preserve"> IF(Calculations!C952 = DefectTypeString,  IFERROR(Calculations!J952,""), NA())</f>
        <v>#N/A</v>
      </c>
      <c r="G952" s="10">
        <f t="array" ref="G952">PERCENTILE(IF(ISERROR(F952:F5951)=FALSE,F952:F5951),CycleTimePercentile)</f>
        <v>0</v>
      </c>
      <c r="H952" s="2" t="e">
        <f ca="1" xml:space="preserve"> IF(OR(Calculations!C952 = "",Calculations!C952 = WorkTypeString),  Calculations!K952, NA())</f>
        <v>#N/A</v>
      </c>
      <c r="I952" s="2" t="e">
        <f xml:space="preserve"> IF(Calculations!C952 = DefectTypeString,  Calculations!K952, NA())</f>
        <v>#N/A</v>
      </c>
    </row>
    <row r="953" spans="1:9" x14ac:dyDescent="0.25">
      <c r="A953" s="8" t="str">
        <f>Calculations!A953</f>
        <v/>
      </c>
      <c r="B953" s="2" t="str">
        <f t="shared" si="19"/>
        <v/>
      </c>
      <c r="C953" s="10" t="str">
        <f>IFERROR(Calculations!J953,"")</f>
        <v/>
      </c>
      <c r="D953" s="10" t="str">
        <f xml:space="preserve"> IF(OR(Calculations!C953 = "",Calculations!C953 = WorkTypeString),  IFERROR(Calculations!J953,""), NA())</f>
        <v/>
      </c>
      <c r="E953" s="10">
        <f t="array" ref="E953">PERCENTILE(IF(ISERROR(D953:D5952)=FALSE,D953:D5952),CycleTimePercentile)</f>
        <v>0</v>
      </c>
      <c r="F953" s="2" t="e">
        <f xml:space="preserve"> IF(Calculations!C953 = DefectTypeString,  IFERROR(Calculations!J953,""), NA())</f>
        <v>#N/A</v>
      </c>
      <c r="G953" s="10">
        <f t="array" ref="G953">PERCENTILE(IF(ISERROR(F953:F5952)=FALSE,F953:F5952),CycleTimePercentile)</f>
        <v>0</v>
      </c>
      <c r="H953" s="2" t="e">
        <f ca="1" xml:space="preserve"> IF(OR(Calculations!C953 = "",Calculations!C953 = WorkTypeString),  Calculations!K953, NA())</f>
        <v>#N/A</v>
      </c>
      <c r="I953" s="2" t="e">
        <f xml:space="preserve"> IF(Calculations!C953 = DefectTypeString,  Calculations!K953, NA())</f>
        <v>#N/A</v>
      </c>
    </row>
    <row r="954" spans="1:9" x14ac:dyDescent="0.25">
      <c r="A954" s="8" t="str">
        <f>Calculations!A954</f>
        <v/>
      </c>
      <c r="B954" s="2" t="str">
        <f t="shared" si="19"/>
        <v/>
      </c>
      <c r="C954" s="10" t="str">
        <f>IFERROR(Calculations!J954,"")</f>
        <v/>
      </c>
      <c r="D954" s="10" t="str">
        <f xml:space="preserve"> IF(OR(Calculations!C954 = "",Calculations!C954 = WorkTypeString),  IFERROR(Calculations!J954,""), NA())</f>
        <v/>
      </c>
      <c r="E954" s="10">
        <f t="array" ref="E954">PERCENTILE(IF(ISERROR(D954:D5953)=FALSE,D954:D5953),CycleTimePercentile)</f>
        <v>0</v>
      </c>
      <c r="F954" s="2" t="e">
        <f xml:space="preserve"> IF(Calculations!C954 = DefectTypeString,  IFERROR(Calculations!J954,""), NA())</f>
        <v>#N/A</v>
      </c>
      <c r="G954" s="10">
        <f t="array" ref="G954">PERCENTILE(IF(ISERROR(F954:F5953)=FALSE,F954:F5953),CycleTimePercentile)</f>
        <v>0</v>
      </c>
      <c r="H954" s="2" t="e">
        <f ca="1" xml:space="preserve"> IF(OR(Calculations!C954 = "",Calculations!C954 = WorkTypeString),  Calculations!K954, NA())</f>
        <v>#N/A</v>
      </c>
      <c r="I954" s="2" t="e">
        <f xml:space="preserve"> IF(Calculations!C954 = DefectTypeString,  Calculations!K954, NA())</f>
        <v>#N/A</v>
      </c>
    </row>
    <row r="955" spans="1:9" x14ac:dyDescent="0.25">
      <c r="A955" s="8" t="str">
        <f>Calculations!A955</f>
        <v/>
      </c>
      <c r="B955" s="2" t="str">
        <f t="shared" si="19"/>
        <v/>
      </c>
      <c r="C955" s="10" t="str">
        <f>IFERROR(Calculations!J955,"")</f>
        <v/>
      </c>
      <c r="D955" s="10" t="str">
        <f xml:space="preserve"> IF(OR(Calculations!C955 = "",Calculations!C955 = WorkTypeString),  IFERROR(Calculations!J955,""), NA())</f>
        <v/>
      </c>
      <c r="E955" s="10">
        <f t="array" ref="E955">PERCENTILE(IF(ISERROR(D955:D5954)=FALSE,D955:D5954),CycleTimePercentile)</f>
        <v>0</v>
      </c>
      <c r="F955" s="2" t="e">
        <f xml:space="preserve"> IF(Calculations!C955 = DefectTypeString,  IFERROR(Calculations!J955,""), NA())</f>
        <v>#N/A</v>
      </c>
      <c r="G955" s="10">
        <f t="array" ref="G955">PERCENTILE(IF(ISERROR(F955:F5954)=FALSE,F955:F5954),CycleTimePercentile)</f>
        <v>0</v>
      </c>
      <c r="H955" s="2" t="e">
        <f ca="1" xml:space="preserve"> IF(OR(Calculations!C955 = "",Calculations!C955 = WorkTypeString),  Calculations!K955, NA())</f>
        <v>#N/A</v>
      </c>
      <c r="I955" s="2" t="e">
        <f xml:space="preserve"> IF(Calculations!C955 = DefectTypeString,  Calculations!K955, NA())</f>
        <v>#N/A</v>
      </c>
    </row>
    <row r="956" spans="1:9" x14ac:dyDescent="0.25">
      <c r="A956" s="8" t="str">
        <f>Calculations!A956</f>
        <v/>
      </c>
      <c r="B956" s="2" t="str">
        <f t="shared" si="19"/>
        <v/>
      </c>
      <c r="C956" s="10" t="str">
        <f>IFERROR(Calculations!J956,"")</f>
        <v/>
      </c>
      <c r="D956" s="10" t="str">
        <f xml:space="preserve"> IF(OR(Calculations!C956 = "",Calculations!C956 = WorkTypeString),  IFERROR(Calculations!J956,""), NA())</f>
        <v/>
      </c>
      <c r="E956" s="10">
        <f t="array" ref="E956">PERCENTILE(IF(ISERROR(D956:D5955)=FALSE,D956:D5955),CycleTimePercentile)</f>
        <v>0</v>
      </c>
      <c r="F956" s="2" t="e">
        <f xml:space="preserve"> IF(Calculations!C956 = DefectTypeString,  IFERROR(Calculations!J956,""), NA())</f>
        <v>#N/A</v>
      </c>
      <c r="G956" s="10">
        <f t="array" ref="G956">PERCENTILE(IF(ISERROR(F956:F5955)=FALSE,F956:F5955),CycleTimePercentile)</f>
        <v>0</v>
      </c>
      <c r="H956" s="2" t="e">
        <f ca="1" xml:space="preserve"> IF(OR(Calculations!C956 = "",Calculations!C956 = WorkTypeString),  Calculations!K956, NA())</f>
        <v>#N/A</v>
      </c>
      <c r="I956" s="2" t="e">
        <f xml:space="preserve"> IF(Calculations!C956 = DefectTypeString,  Calculations!K956, NA())</f>
        <v>#N/A</v>
      </c>
    </row>
    <row r="957" spans="1:9" x14ac:dyDescent="0.25">
      <c r="A957" s="8" t="str">
        <f>Calculations!A957</f>
        <v/>
      </c>
      <c r="B957" s="2" t="str">
        <f t="shared" si="19"/>
        <v/>
      </c>
      <c r="C957" s="10" t="str">
        <f>IFERROR(Calculations!J957,"")</f>
        <v/>
      </c>
      <c r="D957" s="10" t="str">
        <f xml:space="preserve"> IF(OR(Calculations!C957 = "",Calculations!C957 = WorkTypeString),  IFERROR(Calculations!J957,""), NA())</f>
        <v/>
      </c>
      <c r="E957" s="10">
        <f t="array" ref="E957">PERCENTILE(IF(ISERROR(D957:D5956)=FALSE,D957:D5956),CycleTimePercentile)</f>
        <v>0</v>
      </c>
      <c r="F957" s="2" t="e">
        <f xml:space="preserve"> IF(Calculations!C957 = DefectTypeString,  IFERROR(Calculations!J957,""), NA())</f>
        <v>#N/A</v>
      </c>
      <c r="G957" s="10">
        <f t="array" ref="G957">PERCENTILE(IF(ISERROR(F957:F5956)=FALSE,F957:F5956),CycleTimePercentile)</f>
        <v>0</v>
      </c>
      <c r="H957" s="2" t="e">
        <f ca="1" xml:space="preserve"> IF(OR(Calculations!C957 = "",Calculations!C957 = WorkTypeString),  Calculations!K957, NA())</f>
        <v>#N/A</v>
      </c>
      <c r="I957" s="2" t="e">
        <f xml:space="preserve"> IF(Calculations!C957 = DefectTypeString,  Calculations!K957, NA())</f>
        <v>#N/A</v>
      </c>
    </row>
    <row r="958" spans="1:9" x14ac:dyDescent="0.25">
      <c r="A958" s="8" t="str">
        <f>Calculations!A958</f>
        <v/>
      </c>
      <c r="B958" s="2" t="str">
        <f t="shared" si="19"/>
        <v/>
      </c>
      <c r="C958" s="10" t="str">
        <f>IFERROR(Calculations!J958,"")</f>
        <v/>
      </c>
      <c r="D958" s="10" t="str">
        <f xml:space="preserve"> IF(OR(Calculations!C958 = "",Calculations!C958 = WorkTypeString),  IFERROR(Calculations!J958,""), NA())</f>
        <v/>
      </c>
      <c r="E958" s="10">
        <f t="array" ref="E958">PERCENTILE(IF(ISERROR(D958:D5957)=FALSE,D958:D5957),CycleTimePercentile)</f>
        <v>0</v>
      </c>
      <c r="F958" s="2" t="e">
        <f xml:space="preserve"> IF(Calculations!C958 = DefectTypeString,  IFERROR(Calculations!J958,""), NA())</f>
        <v>#N/A</v>
      </c>
      <c r="G958" s="10">
        <f t="array" ref="G958">PERCENTILE(IF(ISERROR(F958:F5957)=FALSE,F958:F5957),CycleTimePercentile)</f>
        <v>0</v>
      </c>
      <c r="H958" s="2" t="e">
        <f ca="1" xml:space="preserve"> IF(OR(Calculations!C958 = "",Calculations!C958 = WorkTypeString),  Calculations!K958, NA())</f>
        <v>#N/A</v>
      </c>
      <c r="I958" s="2" t="e">
        <f xml:space="preserve"> IF(Calculations!C958 = DefectTypeString,  Calculations!K958, NA())</f>
        <v>#N/A</v>
      </c>
    </row>
    <row r="959" spans="1:9" x14ac:dyDescent="0.25">
      <c r="A959" s="8" t="str">
        <f>Calculations!A959</f>
        <v/>
      </c>
      <c r="B959" s="2" t="str">
        <f t="shared" si="19"/>
        <v/>
      </c>
      <c r="C959" s="10" t="str">
        <f>IFERROR(Calculations!J959,"")</f>
        <v/>
      </c>
      <c r="D959" s="10" t="str">
        <f xml:space="preserve"> IF(OR(Calculations!C959 = "",Calculations!C959 = WorkTypeString),  IFERROR(Calculations!J959,""), NA())</f>
        <v/>
      </c>
      <c r="E959" s="10">
        <f t="array" ref="E959">PERCENTILE(IF(ISERROR(D959:D5958)=FALSE,D959:D5958),CycleTimePercentile)</f>
        <v>0</v>
      </c>
      <c r="F959" s="2" t="e">
        <f xml:space="preserve"> IF(Calculations!C959 = DefectTypeString,  IFERROR(Calculations!J959,""), NA())</f>
        <v>#N/A</v>
      </c>
      <c r="G959" s="10">
        <f t="array" ref="G959">PERCENTILE(IF(ISERROR(F959:F5958)=FALSE,F959:F5958),CycleTimePercentile)</f>
        <v>0</v>
      </c>
      <c r="H959" s="2" t="e">
        <f ca="1" xml:space="preserve"> IF(OR(Calculations!C959 = "",Calculations!C959 = WorkTypeString),  Calculations!K959, NA())</f>
        <v>#N/A</v>
      </c>
      <c r="I959" s="2" t="e">
        <f xml:space="preserve"> IF(Calculations!C959 = DefectTypeString,  Calculations!K959, NA())</f>
        <v>#N/A</v>
      </c>
    </row>
    <row r="960" spans="1:9" x14ac:dyDescent="0.25">
      <c r="A960" s="8" t="str">
        <f>Calculations!A960</f>
        <v/>
      </c>
      <c r="B960" s="2" t="str">
        <f t="shared" si="19"/>
        <v/>
      </c>
      <c r="C960" s="10" t="str">
        <f>IFERROR(Calculations!J960,"")</f>
        <v/>
      </c>
      <c r="D960" s="10" t="str">
        <f xml:space="preserve"> IF(OR(Calculations!C960 = "",Calculations!C960 = WorkTypeString),  IFERROR(Calculations!J960,""), NA())</f>
        <v/>
      </c>
      <c r="E960" s="10">
        <f t="array" ref="E960">PERCENTILE(IF(ISERROR(D960:D5959)=FALSE,D960:D5959),CycleTimePercentile)</f>
        <v>0</v>
      </c>
      <c r="F960" s="2" t="e">
        <f xml:space="preserve"> IF(Calculations!C960 = DefectTypeString,  IFERROR(Calculations!J960,""), NA())</f>
        <v>#N/A</v>
      </c>
      <c r="G960" s="10">
        <f t="array" ref="G960">PERCENTILE(IF(ISERROR(F960:F5959)=FALSE,F960:F5959),CycleTimePercentile)</f>
        <v>0</v>
      </c>
      <c r="H960" s="2" t="e">
        <f ca="1" xml:space="preserve"> IF(OR(Calculations!C960 = "",Calculations!C960 = WorkTypeString),  Calculations!K960, NA())</f>
        <v>#N/A</v>
      </c>
      <c r="I960" s="2" t="e">
        <f xml:space="preserve"> IF(Calculations!C960 = DefectTypeString,  Calculations!K960, NA())</f>
        <v>#N/A</v>
      </c>
    </row>
    <row r="961" spans="1:9" x14ac:dyDescent="0.25">
      <c r="A961" s="8" t="str">
        <f>Calculations!A961</f>
        <v/>
      </c>
      <c r="B961" s="2" t="str">
        <f t="shared" si="19"/>
        <v/>
      </c>
      <c r="C961" s="10" t="str">
        <f>IFERROR(Calculations!J961,"")</f>
        <v/>
      </c>
      <c r="D961" s="10" t="str">
        <f xml:space="preserve"> IF(OR(Calculations!C961 = "",Calculations!C961 = WorkTypeString),  IFERROR(Calculations!J961,""), NA())</f>
        <v/>
      </c>
      <c r="E961" s="10">
        <f t="array" ref="E961">PERCENTILE(IF(ISERROR(D961:D5960)=FALSE,D961:D5960),CycleTimePercentile)</f>
        <v>0</v>
      </c>
      <c r="F961" s="2" t="e">
        <f xml:space="preserve"> IF(Calculations!C961 = DefectTypeString,  IFERROR(Calculations!J961,""), NA())</f>
        <v>#N/A</v>
      </c>
      <c r="G961" s="10">
        <f t="array" ref="G961">PERCENTILE(IF(ISERROR(F961:F5960)=FALSE,F961:F5960),CycleTimePercentile)</f>
        <v>0</v>
      </c>
      <c r="H961" s="2" t="e">
        <f ca="1" xml:space="preserve"> IF(OR(Calculations!C961 = "",Calculations!C961 = WorkTypeString),  Calculations!K961, NA())</f>
        <v>#N/A</v>
      </c>
      <c r="I961" s="2" t="e">
        <f xml:space="preserve"> IF(Calculations!C961 = DefectTypeString,  Calculations!K961, NA())</f>
        <v>#N/A</v>
      </c>
    </row>
    <row r="962" spans="1:9" x14ac:dyDescent="0.25">
      <c r="A962" s="8" t="str">
        <f>Calculations!A962</f>
        <v/>
      </c>
      <c r="B962" s="2" t="str">
        <f t="shared" si="19"/>
        <v/>
      </c>
      <c r="C962" s="10" t="str">
        <f>IFERROR(Calculations!J962,"")</f>
        <v/>
      </c>
      <c r="D962" s="10" t="str">
        <f xml:space="preserve"> IF(OR(Calculations!C962 = "",Calculations!C962 = WorkTypeString),  IFERROR(Calculations!J962,""), NA())</f>
        <v/>
      </c>
      <c r="E962" s="10">
        <f t="array" ref="E962">PERCENTILE(IF(ISERROR(D962:D5961)=FALSE,D962:D5961),CycleTimePercentile)</f>
        <v>0</v>
      </c>
      <c r="F962" s="2" t="e">
        <f xml:space="preserve"> IF(Calculations!C962 = DefectTypeString,  IFERROR(Calculations!J962,""), NA())</f>
        <v>#N/A</v>
      </c>
      <c r="G962" s="10">
        <f t="array" ref="G962">PERCENTILE(IF(ISERROR(F962:F5961)=FALSE,F962:F5961),CycleTimePercentile)</f>
        <v>0</v>
      </c>
      <c r="H962" s="2" t="e">
        <f ca="1" xml:space="preserve"> IF(OR(Calculations!C962 = "",Calculations!C962 = WorkTypeString),  Calculations!K962, NA())</f>
        <v>#N/A</v>
      </c>
      <c r="I962" s="2" t="e">
        <f xml:space="preserve"> IF(Calculations!C962 = DefectTypeString,  Calculations!K962, NA())</f>
        <v>#N/A</v>
      </c>
    </row>
    <row r="963" spans="1:9" x14ac:dyDescent="0.25">
      <c r="A963" s="8" t="str">
        <f>Calculations!A963</f>
        <v/>
      </c>
      <c r="B963" s="2" t="str">
        <f t="shared" ref="B963:B1026" si="20">IF(ISNUMBER(A963),YEAR(A963)&amp;"-"&amp;TEXT(MONTH(A963),"00")&amp;"-"&amp;TEXT(DAY(A963),"00")&amp;"-"&amp;TEXT(HOUR(A963),"00"),"")</f>
        <v/>
      </c>
      <c r="C963" s="10" t="str">
        <f>IFERROR(Calculations!J963,"")</f>
        <v/>
      </c>
      <c r="D963" s="10" t="str">
        <f xml:space="preserve"> IF(OR(Calculations!C963 = "",Calculations!C963 = WorkTypeString),  IFERROR(Calculations!J963,""), NA())</f>
        <v/>
      </c>
      <c r="E963" s="10">
        <f t="array" ref="E963">PERCENTILE(IF(ISERROR(D963:D5962)=FALSE,D963:D5962),CycleTimePercentile)</f>
        <v>0</v>
      </c>
      <c r="F963" s="2" t="e">
        <f xml:space="preserve"> IF(Calculations!C963 = DefectTypeString,  IFERROR(Calculations!J963,""), NA())</f>
        <v>#N/A</v>
      </c>
      <c r="G963" s="10">
        <f t="array" ref="G963">PERCENTILE(IF(ISERROR(F963:F5962)=FALSE,F963:F5962),CycleTimePercentile)</f>
        <v>0</v>
      </c>
      <c r="H963" s="2" t="e">
        <f ca="1" xml:space="preserve"> IF(OR(Calculations!C963 = "",Calculations!C963 = WorkTypeString),  Calculations!K963, NA())</f>
        <v>#N/A</v>
      </c>
      <c r="I963" s="2" t="e">
        <f xml:space="preserve"> IF(Calculations!C963 = DefectTypeString,  Calculations!K963, NA())</f>
        <v>#N/A</v>
      </c>
    </row>
    <row r="964" spans="1:9" x14ac:dyDescent="0.25">
      <c r="A964" s="8" t="str">
        <f>Calculations!A964</f>
        <v/>
      </c>
      <c r="B964" s="2" t="str">
        <f t="shared" si="20"/>
        <v/>
      </c>
      <c r="C964" s="10" t="str">
        <f>IFERROR(Calculations!J964,"")</f>
        <v/>
      </c>
      <c r="D964" s="10" t="str">
        <f xml:space="preserve"> IF(OR(Calculations!C964 = "",Calculations!C964 = WorkTypeString),  IFERROR(Calculations!J964,""), NA())</f>
        <v/>
      </c>
      <c r="E964" s="10">
        <f t="array" ref="E964">PERCENTILE(IF(ISERROR(D964:D5963)=FALSE,D964:D5963),CycleTimePercentile)</f>
        <v>0</v>
      </c>
      <c r="F964" s="2" t="e">
        <f xml:space="preserve"> IF(Calculations!C964 = DefectTypeString,  IFERROR(Calculations!J964,""), NA())</f>
        <v>#N/A</v>
      </c>
      <c r="G964" s="10">
        <f t="array" ref="G964">PERCENTILE(IF(ISERROR(F964:F5963)=FALSE,F964:F5963),CycleTimePercentile)</f>
        <v>0</v>
      </c>
      <c r="H964" s="2" t="e">
        <f ca="1" xml:space="preserve"> IF(OR(Calculations!C964 = "",Calculations!C964 = WorkTypeString),  Calculations!K964, NA())</f>
        <v>#N/A</v>
      </c>
      <c r="I964" s="2" t="e">
        <f xml:space="preserve"> IF(Calculations!C964 = DefectTypeString,  Calculations!K964, NA())</f>
        <v>#N/A</v>
      </c>
    </row>
    <row r="965" spans="1:9" x14ac:dyDescent="0.25">
      <c r="A965" s="8" t="str">
        <f>Calculations!A965</f>
        <v/>
      </c>
      <c r="B965" s="2" t="str">
        <f t="shared" si="20"/>
        <v/>
      </c>
      <c r="C965" s="10" t="str">
        <f>IFERROR(Calculations!J965,"")</f>
        <v/>
      </c>
      <c r="D965" s="10" t="str">
        <f xml:space="preserve"> IF(OR(Calculations!C965 = "",Calculations!C965 = WorkTypeString),  IFERROR(Calculations!J965,""), NA())</f>
        <v/>
      </c>
      <c r="E965" s="10">
        <f t="array" ref="E965">PERCENTILE(IF(ISERROR(D965:D5964)=FALSE,D965:D5964),CycleTimePercentile)</f>
        <v>0</v>
      </c>
      <c r="F965" s="2" t="e">
        <f xml:space="preserve"> IF(Calculations!C965 = DefectTypeString,  IFERROR(Calculations!J965,""), NA())</f>
        <v>#N/A</v>
      </c>
      <c r="G965" s="10">
        <f t="array" ref="G965">PERCENTILE(IF(ISERROR(F965:F5964)=FALSE,F965:F5964),CycleTimePercentile)</f>
        <v>0</v>
      </c>
      <c r="H965" s="2" t="e">
        <f ca="1" xml:space="preserve"> IF(OR(Calculations!C965 = "",Calculations!C965 = WorkTypeString),  Calculations!K965, NA())</f>
        <v>#N/A</v>
      </c>
      <c r="I965" s="2" t="e">
        <f xml:space="preserve"> IF(Calculations!C965 = DefectTypeString,  Calculations!K965, NA())</f>
        <v>#N/A</v>
      </c>
    </row>
    <row r="966" spans="1:9" x14ac:dyDescent="0.25">
      <c r="A966" s="8" t="str">
        <f>Calculations!A966</f>
        <v/>
      </c>
      <c r="B966" s="2" t="str">
        <f t="shared" si="20"/>
        <v/>
      </c>
      <c r="C966" s="10" t="str">
        <f>IFERROR(Calculations!J966,"")</f>
        <v/>
      </c>
      <c r="D966" s="10" t="str">
        <f xml:space="preserve"> IF(OR(Calculations!C966 = "",Calculations!C966 = WorkTypeString),  IFERROR(Calculations!J966,""), NA())</f>
        <v/>
      </c>
      <c r="E966" s="10">
        <f t="array" ref="E966">PERCENTILE(IF(ISERROR(D966:D5965)=FALSE,D966:D5965),CycleTimePercentile)</f>
        <v>0</v>
      </c>
      <c r="F966" s="2" t="e">
        <f xml:space="preserve"> IF(Calculations!C966 = DefectTypeString,  IFERROR(Calculations!J966,""), NA())</f>
        <v>#N/A</v>
      </c>
      <c r="G966" s="10">
        <f t="array" ref="G966">PERCENTILE(IF(ISERROR(F966:F5965)=FALSE,F966:F5965),CycleTimePercentile)</f>
        <v>0</v>
      </c>
      <c r="H966" s="2" t="e">
        <f ca="1" xml:space="preserve"> IF(OR(Calculations!C966 = "",Calculations!C966 = WorkTypeString),  Calculations!K966, NA())</f>
        <v>#N/A</v>
      </c>
      <c r="I966" s="2" t="e">
        <f xml:space="preserve"> IF(Calculations!C966 = DefectTypeString,  Calculations!K966, NA())</f>
        <v>#N/A</v>
      </c>
    </row>
    <row r="967" spans="1:9" x14ac:dyDescent="0.25">
      <c r="A967" s="8" t="str">
        <f>Calculations!A967</f>
        <v/>
      </c>
      <c r="B967" s="2" t="str">
        <f t="shared" si="20"/>
        <v/>
      </c>
      <c r="C967" s="10" t="str">
        <f>IFERROR(Calculations!J967,"")</f>
        <v/>
      </c>
      <c r="D967" s="10" t="str">
        <f xml:space="preserve"> IF(OR(Calculations!C967 = "",Calculations!C967 = WorkTypeString),  IFERROR(Calculations!J967,""), NA())</f>
        <v/>
      </c>
      <c r="E967" s="10">
        <f t="array" ref="E967">PERCENTILE(IF(ISERROR(D967:D5966)=FALSE,D967:D5966),CycleTimePercentile)</f>
        <v>0</v>
      </c>
      <c r="F967" s="2" t="e">
        <f xml:space="preserve"> IF(Calculations!C967 = DefectTypeString,  IFERROR(Calculations!J967,""), NA())</f>
        <v>#N/A</v>
      </c>
      <c r="G967" s="10">
        <f t="array" ref="G967">PERCENTILE(IF(ISERROR(F967:F5966)=FALSE,F967:F5966),CycleTimePercentile)</f>
        <v>0</v>
      </c>
      <c r="H967" s="2" t="e">
        <f ca="1" xml:space="preserve"> IF(OR(Calculations!C967 = "",Calculations!C967 = WorkTypeString),  Calculations!K967, NA())</f>
        <v>#N/A</v>
      </c>
      <c r="I967" s="2" t="e">
        <f xml:space="preserve"> IF(Calculations!C967 = DefectTypeString,  Calculations!K967, NA())</f>
        <v>#N/A</v>
      </c>
    </row>
    <row r="968" spans="1:9" x14ac:dyDescent="0.25">
      <c r="A968" s="8" t="str">
        <f>Calculations!A968</f>
        <v/>
      </c>
      <c r="B968" s="2" t="str">
        <f t="shared" si="20"/>
        <v/>
      </c>
      <c r="C968" s="10" t="str">
        <f>IFERROR(Calculations!J968,"")</f>
        <v/>
      </c>
      <c r="D968" s="10" t="str">
        <f xml:space="preserve"> IF(OR(Calculations!C968 = "",Calculations!C968 = WorkTypeString),  IFERROR(Calculations!J968,""), NA())</f>
        <v/>
      </c>
      <c r="E968" s="10">
        <f t="array" ref="E968">PERCENTILE(IF(ISERROR(D968:D5967)=FALSE,D968:D5967),CycleTimePercentile)</f>
        <v>0</v>
      </c>
      <c r="F968" s="2" t="e">
        <f xml:space="preserve"> IF(Calculations!C968 = DefectTypeString,  IFERROR(Calculations!J968,""), NA())</f>
        <v>#N/A</v>
      </c>
      <c r="G968" s="10">
        <f t="array" ref="G968">PERCENTILE(IF(ISERROR(F968:F5967)=FALSE,F968:F5967),CycleTimePercentile)</f>
        <v>0</v>
      </c>
      <c r="H968" s="2" t="e">
        <f ca="1" xml:space="preserve"> IF(OR(Calculations!C968 = "",Calculations!C968 = WorkTypeString),  Calculations!K968, NA())</f>
        <v>#N/A</v>
      </c>
      <c r="I968" s="2" t="e">
        <f xml:space="preserve"> IF(Calculations!C968 = DefectTypeString,  Calculations!K968, NA())</f>
        <v>#N/A</v>
      </c>
    </row>
    <row r="969" spans="1:9" x14ac:dyDescent="0.25">
      <c r="A969" s="8" t="str">
        <f>Calculations!A969</f>
        <v/>
      </c>
      <c r="B969" s="2" t="str">
        <f t="shared" si="20"/>
        <v/>
      </c>
      <c r="C969" s="10" t="str">
        <f>IFERROR(Calculations!J969,"")</f>
        <v/>
      </c>
      <c r="D969" s="10" t="str">
        <f xml:space="preserve"> IF(OR(Calculations!C969 = "",Calculations!C969 = WorkTypeString),  IFERROR(Calculations!J969,""), NA())</f>
        <v/>
      </c>
      <c r="E969" s="10">
        <f t="array" ref="E969">PERCENTILE(IF(ISERROR(D969:D5968)=FALSE,D969:D5968),CycleTimePercentile)</f>
        <v>0</v>
      </c>
      <c r="F969" s="2" t="e">
        <f xml:space="preserve"> IF(Calculations!C969 = DefectTypeString,  IFERROR(Calculations!J969,""), NA())</f>
        <v>#N/A</v>
      </c>
      <c r="G969" s="10">
        <f t="array" ref="G969">PERCENTILE(IF(ISERROR(F969:F5968)=FALSE,F969:F5968),CycleTimePercentile)</f>
        <v>0</v>
      </c>
      <c r="H969" s="2" t="e">
        <f ca="1" xml:space="preserve"> IF(OR(Calculations!C969 = "",Calculations!C969 = WorkTypeString),  Calculations!K969, NA())</f>
        <v>#N/A</v>
      </c>
      <c r="I969" s="2" t="e">
        <f xml:space="preserve"> IF(Calculations!C969 = DefectTypeString,  Calculations!K969, NA())</f>
        <v>#N/A</v>
      </c>
    </row>
    <row r="970" spans="1:9" x14ac:dyDescent="0.25">
      <c r="A970" s="8" t="str">
        <f>Calculations!A970</f>
        <v/>
      </c>
      <c r="B970" s="2" t="str">
        <f t="shared" si="20"/>
        <v/>
      </c>
      <c r="C970" s="10" t="str">
        <f>IFERROR(Calculations!J970,"")</f>
        <v/>
      </c>
      <c r="D970" s="10" t="str">
        <f xml:space="preserve"> IF(OR(Calculations!C970 = "",Calculations!C970 = WorkTypeString),  IFERROR(Calculations!J970,""), NA())</f>
        <v/>
      </c>
      <c r="E970" s="10">
        <f t="array" ref="E970">PERCENTILE(IF(ISERROR(D970:D5969)=FALSE,D970:D5969),CycleTimePercentile)</f>
        <v>0</v>
      </c>
      <c r="F970" s="2" t="e">
        <f xml:space="preserve"> IF(Calculations!C970 = DefectTypeString,  IFERROR(Calculations!J970,""), NA())</f>
        <v>#N/A</v>
      </c>
      <c r="G970" s="10">
        <f t="array" ref="G970">PERCENTILE(IF(ISERROR(F970:F5969)=FALSE,F970:F5969),CycleTimePercentile)</f>
        <v>0</v>
      </c>
      <c r="H970" s="2" t="e">
        <f ca="1" xml:space="preserve"> IF(OR(Calculations!C970 = "",Calculations!C970 = WorkTypeString),  Calculations!K970, NA())</f>
        <v>#N/A</v>
      </c>
      <c r="I970" s="2" t="e">
        <f xml:space="preserve"> IF(Calculations!C970 = DefectTypeString,  Calculations!K970, NA())</f>
        <v>#N/A</v>
      </c>
    </row>
    <row r="971" spans="1:9" x14ac:dyDescent="0.25">
      <c r="A971" s="8" t="str">
        <f>Calculations!A971</f>
        <v/>
      </c>
      <c r="B971" s="2" t="str">
        <f t="shared" si="20"/>
        <v/>
      </c>
      <c r="C971" s="10" t="str">
        <f>IFERROR(Calculations!J971,"")</f>
        <v/>
      </c>
      <c r="D971" s="10" t="str">
        <f xml:space="preserve"> IF(OR(Calculations!C971 = "",Calculations!C971 = WorkTypeString),  IFERROR(Calculations!J971,""), NA())</f>
        <v/>
      </c>
      <c r="E971" s="10">
        <f t="array" ref="E971">PERCENTILE(IF(ISERROR(D971:D5970)=FALSE,D971:D5970),CycleTimePercentile)</f>
        <v>0</v>
      </c>
      <c r="F971" s="2" t="e">
        <f xml:space="preserve"> IF(Calculations!C971 = DefectTypeString,  IFERROR(Calculations!J971,""), NA())</f>
        <v>#N/A</v>
      </c>
      <c r="G971" s="10">
        <f t="array" ref="G971">PERCENTILE(IF(ISERROR(F971:F5970)=FALSE,F971:F5970),CycleTimePercentile)</f>
        <v>0</v>
      </c>
      <c r="H971" s="2" t="e">
        <f ca="1" xml:space="preserve"> IF(OR(Calculations!C971 = "",Calculations!C971 = WorkTypeString),  Calculations!K971, NA())</f>
        <v>#N/A</v>
      </c>
      <c r="I971" s="2" t="e">
        <f xml:space="preserve"> IF(Calculations!C971 = DefectTypeString,  Calculations!K971, NA())</f>
        <v>#N/A</v>
      </c>
    </row>
    <row r="972" spans="1:9" x14ac:dyDescent="0.25">
      <c r="A972" s="8" t="str">
        <f>Calculations!A972</f>
        <v/>
      </c>
      <c r="B972" s="2" t="str">
        <f t="shared" si="20"/>
        <v/>
      </c>
      <c r="C972" s="10" t="str">
        <f>IFERROR(Calculations!J972,"")</f>
        <v/>
      </c>
      <c r="D972" s="10" t="str">
        <f xml:space="preserve"> IF(OR(Calculations!C972 = "",Calculations!C972 = WorkTypeString),  IFERROR(Calculations!J972,""), NA())</f>
        <v/>
      </c>
      <c r="E972" s="10">
        <f t="array" ref="E972">PERCENTILE(IF(ISERROR(D972:D5971)=FALSE,D972:D5971),CycleTimePercentile)</f>
        <v>0</v>
      </c>
      <c r="F972" s="2" t="e">
        <f xml:space="preserve"> IF(Calculations!C972 = DefectTypeString,  IFERROR(Calculations!J972,""), NA())</f>
        <v>#N/A</v>
      </c>
      <c r="G972" s="10">
        <f t="array" ref="G972">PERCENTILE(IF(ISERROR(F972:F5971)=FALSE,F972:F5971),CycleTimePercentile)</f>
        <v>0</v>
      </c>
      <c r="H972" s="2" t="e">
        <f ca="1" xml:space="preserve"> IF(OR(Calculations!C972 = "",Calculations!C972 = WorkTypeString),  Calculations!K972, NA())</f>
        <v>#N/A</v>
      </c>
      <c r="I972" s="2" t="e">
        <f xml:space="preserve"> IF(Calculations!C972 = DefectTypeString,  Calculations!K972, NA())</f>
        <v>#N/A</v>
      </c>
    </row>
    <row r="973" spans="1:9" x14ac:dyDescent="0.25">
      <c r="A973" s="8" t="str">
        <f>Calculations!A973</f>
        <v/>
      </c>
      <c r="B973" s="2" t="str">
        <f t="shared" si="20"/>
        <v/>
      </c>
      <c r="C973" s="10" t="str">
        <f>IFERROR(Calculations!J973,"")</f>
        <v/>
      </c>
      <c r="D973" s="10" t="str">
        <f xml:space="preserve"> IF(OR(Calculations!C973 = "",Calculations!C973 = WorkTypeString),  IFERROR(Calculations!J973,""), NA())</f>
        <v/>
      </c>
      <c r="E973" s="10">
        <f t="array" ref="E973">PERCENTILE(IF(ISERROR(D973:D5972)=FALSE,D973:D5972),CycleTimePercentile)</f>
        <v>0</v>
      </c>
      <c r="F973" s="2" t="e">
        <f xml:space="preserve"> IF(Calculations!C973 = DefectTypeString,  IFERROR(Calculations!J973,""), NA())</f>
        <v>#N/A</v>
      </c>
      <c r="G973" s="10">
        <f t="array" ref="G973">PERCENTILE(IF(ISERROR(F973:F5972)=FALSE,F973:F5972),CycleTimePercentile)</f>
        <v>0</v>
      </c>
      <c r="H973" s="2" t="e">
        <f ca="1" xml:space="preserve"> IF(OR(Calculations!C973 = "",Calculations!C973 = WorkTypeString),  Calculations!K973, NA())</f>
        <v>#N/A</v>
      </c>
      <c r="I973" s="2" t="e">
        <f xml:space="preserve"> IF(Calculations!C973 = DefectTypeString,  Calculations!K973, NA())</f>
        <v>#N/A</v>
      </c>
    </row>
    <row r="974" spans="1:9" x14ac:dyDescent="0.25">
      <c r="A974" s="8" t="str">
        <f>Calculations!A974</f>
        <v/>
      </c>
      <c r="B974" s="2" t="str">
        <f t="shared" si="20"/>
        <v/>
      </c>
      <c r="C974" s="10" t="str">
        <f>IFERROR(Calculations!J974,"")</f>
        <v/>
      </c>
      <c r="D974" s="10" t="str">
        <f xml:space="preserve"> IF(OR(Calculations!C974 = "",Calculations!C974 = WorkTypeString),  IFERROR(Calculations!J974,""), NA())</f>
        <v/>
      </c>
      <c r="E974" s="10">
        <f t="array" ref="E974">PERCENTILE(IF(ISERROR(D974:D5973)=FALSE,D974:D5973),CycleTimePercentile)</f>
        <v>0</v>
      </c>
      <c r="F974" s="2" t="e">
        <f xml:space="preserve"> IF(Calculations!C974 = DefectTypeString,  IFERROR(Calculations!J974,""), NA())</f>
        <v>#N/A</v>
      </c>
      <c r="G974" s="10">
        <f t="array" ref="G974">PERCENTILE(IF(ISERROR(F974:F5973)=FALSE,F974:F5973),CycleTimePercentile)</f>
        <v>0</v>
      </c>
      <c r="H974" s="2" t="e">
        <f ca="1" xml:space="preserve"> IF(OR(Calculations!C974 = "",Calculations!C974 = WorkTypeString),  Calculations!K974, NA())</f>
        <v>#N/A</v>
      </c>
      <c r="I974" s="2" t="e">
        <f xml:space="preserve"> IF(Calculations!C974 = DefectTypeString,  Calculations!K974, NA())</f>
        <v>#N/A</v>
      </c>
    </row>
    <row r="975" spans="1:9" x14ac:dyDescent="0.25">
      <c r="A975" s="8" t="str">
        <f>Calculations!A975</f>
        <v/>
      </c>
      <c r="B975" s="2" t="str">
        <f t="shared" si="20"/>
        <v/>
      </c>
      <c r="C975" s="10" t="str">
        <f>IFERROR(Calculations!J975,"")</f>
        <v/>
      </c>
      <c r="D975" s="10" t="str">
        <f xml:space="preserve"> IF(OR(Calculations!C975 = "",Calculations!C975 = WorkTypeString),  IFERROR(Calculations!J975,""), NA())</f>
        <v/>
      </c>
      <c r="E975" s="10">
        <f t="array" ref="E975">PERCENTILE(IF(ISERROR(D975:D5974)=FALSE,D975:D5974),CycleTimePercentile)</f>
        <v>0</v>
      </c>
      <c r="F975" s="2" t="e">
        <f xml:space="preserve"> IF(Calculations!C975 = DefectTypeString,  IFERROR(Calculations!J975,""), NA())</f>
        <v>#N/A</v>
      </c>
      <c r="G975" s="10">
        <f t="array" ref="G975">PERCENTILE(IF(ISERROR(F975:F5974)=FALSE,F975:F5974),CycleTimePercentile)</f>
        <v>0</v>
      </c>
      <c r="H975" s="2" t="e">
        <f ca="1" xml:space="preserve"> IF(OR(Calculations!C975 = "",Calculations!C975 = WorkTypeString),  Calculations!K975, NA())</f>
        <v>#N/A</v>
      </c>
      <c r="I975" s="2" t="e">
        <f xml:space="preserve"> IF(Calculations!C975 = DefectTypeString,  Calculations!K975, NA())</f>
        <v>#N/A</v>
      </c>
    </row>
    <row r="976" spans="1:9" x14ac:dyDescent="0.25">
      <c r="A976" s="8" t="str">
        <f>Calculations!A976</f>
        <v/>
      </c>
      <c r="B976" s="2" t="str">
        <f t="shared" si="20"/>
        <v/>
      </c>
      <c r="C976" s="10" t="str">
        <f>IFERROR(Calculations!J976,"")</f>
        <v/>
      </c>
      <c r="D976" s="10" t="str">
        <f xml:space="preserve"> IF(OR(Calculations!C976 = "",Calculations!C976 = WorkTypeString),  IFERROR(Calculations!J976,""), NA())</f>
        <v/>
      </c>
      <c r="E976" s="10">
        <f t="array" ref="E976">PERCENTILE(IF(ISERROR(D976:D5975)=FALSE,D976:D5975),CycleTimePercentile)</f>
        <v>0</v>
      </c>
      <c r="F976" s="2" t="e">
        <f xml:space="preserve"> IF(Calculations!C976 = DefectTypeString,  IFERROR(Calculations!J976,""), NA())</f>
        <v>#N/A</v>
      </c>
      <c r="G976" s="10">
        <f t="array" ref="G976">PERCENTILE(IF(ISERROR(F976:F5975)=FALSE,F976:F5975),CycleTimePercentile)</f>
        <v>0</v>
      </c>
      <c r="H976" s="2" t="e">
        <f ca="1" xml:space="preserve"> IF(OR(Calculations!C976 = "",Calculations!C976 = WorkTypeString),  Calculations!K976, NA())</f>
        <v>#N/A</v>
      </c>
      <c r="I976" s="2" t="e">
        <f xml:space="preserve"> IF(Calculations!C976 = DefectTypeString,  Calculations!K976, NA())</f>
        <v>#N/A</v>
      </c>
    </row>
    <row r="977" spans="1:9" x14ac:dyDescent="0.25">
      <c r="A977" s="8" t="str">
        <f>Calculations!A977</f>
        <v/>
      </c>
      <c r="B977" s="2" t="str">
        <f t="shared" si="20"/>
        <v/>
      </c>
      <c r="C977" s="10" t="str">
        <f>IFERROR(Calculations!J977,"")</f>
        <v/>
      </c>
      <c r="D977" s="10" t="str">
        <f xml:space="preserve"> IF(OR(Calculations!C977 = "",Calculations!C977 = WorkTypeString),  IFERROR(Calculations!J977,""), NA())</f>
        <v/>
      </c>
      <c r="E977" s="10">
        <f t="array" ref="E977">PERCENTILE(IF(ISERROR(D977:D5976)=FALSE,D977:D5976),CycleTimePercentile)</f>
        <v>0</v>
      </c>
      <c r="F977" s="2" t="e">
        <f xml:space="preserve"> IF(Calculations!C977 = DefectTypeString,  IFERROR(Calculations!J977,""), NA())</f>
        <v>#N/A</v>
      </c>
      <c r="G977" s="10">
        <f t="array" ref="G977">PERCENTILE(IF(ISERROR(F977:F5976)=FALSE,F977:F5976),CycleTimePercentile)</f>
        <v>0</v>
      </c>
      <c r="H977" s="2" t="e">
        <f ca="1" xml:space="preserve"> IF(OR(Calculations!C977 = "",Calculations!C977 = WorkTypeString),  Calculations!K977, NA())</f>
        <v>#N/A</v>
      </c>
      <c r="I977" s="2" t="e">
        <f xml:space="preserve"> IF(Calculations!C977 = DefectTypeString,  Calculations!K977, NA())</f>
        <v>#N/A</v>
      </c>
    </row>
    <row r="978" spans="1:9" x14ac:dyDescent="0.25">
      <c r="A978" s="8" t="str">
        <f>Calculations!A978</f>
        <v/>
      </c>
      <c r="B978" s="2" t="str">
        <f t="shared" si="20"/>
        <v/>
      </c>
      <c r="C978" s="10" t="str">
        <f>IFERROR(Calculations!J978,"")</f>
        <v/>
      </c>
      <c r="D978" s="10" t="str">
        <f xml:space="preserve"> IF(OR(Calculations!C978 = "",Calculations!C978 = WorkTypeString),  IFERROR(Calculations!J978,""), NA())</f>
        <v/>
      </c>
      <c r="E978" s="10">
        <f t="array" ref="E978">PERCENTILE(IF(ISERROR(D978:D5977)=FALSE,D978:D5977),CycleTimePercentile)</f>
        <v>0</v>
      </c>
      <c r="F978" s="2" t="e">
        <f xml:space="preserve"> IF(Calculations!C978 = DefectTypeString,  IFERROR(Calculations!J978,""), NA())</f>
        <v>#N/A</v>
      </c>
      <c r="G978" s="10">
        <f t="array" ref="G978">PERCENTILE(IF(ISERROR(F978:F5977)=FALSE,F978:F5977),CycleTimePercentile)</f>
        <v>0</v>
      </c>
      <c r="H978" s="2" t="e">
        <f ca="1" xml:space="preserve"> IF(OR(Calculations!C978 = "",Calculations!C978 = WorkTypeString),  Calculations!K978, NA())</f>
        <v>#N/A</v>
      </c>
      <c r="I978" s="2" t="e">
        <f xml:space="preserve"> IF(Calculations!C978 = DefectTypeString,  Calculations!K978, NA())</f>
        <v>#N/A</v>
      </c>
    </row>
    <row r="979" spans="1:9" x14ac:dyDescent="0.25">
      <c r="A979" s="8" t="str">
        <f>Calculations!A979</f>
        <v/>
      </c>
      <c r="B979" s="2" t="str">
        <f t="shared" si="20"/>
        <v/>
      </c>
      <c r="C979" s="10" t="str">
        <f>IFERROR(Calculations!J979,"")</f>
        <v/>
      </c>
      <c r="D979" s="10" t="str">
        <f xml:space="preserve"> IF(OR(Calculations!C979 = "",Calculations!C979 = WorkTypeString),  IFERROR(Calculations!J979,""), NA())</f>
        <v/>
      </c>
      <c r="E979" s="10">
        <f t="array" ref="E979">PERCENTILE(IF(ISERROR(D979:D5978)=FALSE,D979:D5978),CycleTimePercentile)</f>
        <v>0</v>
      </c>
      <c r="F979" s="2" t="e">
        <f xml:space="preserve"> IF(Calculations!C979 = DefectTypeString,  IFERROR(Calculations!J979,""), NA())</f>
        <v>#N/A</v>
      </c>
      <c r="G979" s="10">
        <f t="array" ref="G979">PERCENTILE(IF(ISERROR(F979:F5978)=FALSE,F979:F5978),CycleTimePercentile)</f>
        <v>0</v>
      </c>
      <c r="H979" s="2" t="e">
        <f ca="1" xml:space="preserve"> IF(OR(Calculations!C979 = "",Calculations!C979 = WorkTypeString),  Calculations!K979, NA())</f>
        <v>#N/A</v>
      </c>
      <c r="I979" s="2" t="e">
        <f xml:space="preserve"> IF(Calculations!C979 = DefectTypeString,  Calculations!K979, NA())</f>
        <v>#N/A</v>
      </c>
    </row>
    <row r="980" spans="1:9" x14ac:dyDescent="0.25">
      <c r="A980" s="8" t="str">
        <f>Calculations!A980</f>
        <v/>
      </c>
      <c r="B980" s="2" t="str">
        <f t="shared" si="20"/>
        <v/>
      </c>
      <c r="C980" s="10" t="str">
        <f>IFERROR(Calculations!J980,"")</f>
        <v/>
      </c>
      <c r="D980" s="10" t="str">
        <f xml:space="preserve"> IF(OR(Calculations!C980 = "",Calculations!C980 = WorkTypeString),  IFERROR(Calculations!J980,""), NA())</f>
        <v/>
      </c>
      <c r="E980" s="10">
        <f t="array" ref="E980">PERCENTILE(IF(ISERROR(D980:D5979)=FALSE,D980:D5979),CycleTimePercentile)</f>
        <v>0</v>
      </c>
      <c r="F980" s="2" t="e">
        <f xml:space="preserve"> IF(Calculations!C980 = DefectTypeString,  IFERROR(Calculations!J980,""), NA())</f>
        <v>#N/A</v>
      </c>
      <c r="G980" s="10">
        <f t="array" ref="G980">PERCENTILE(IF(ISERROR(F980:F5979)=FALSE,F980:F5979),CycleTimePercentile)</f>
        <v>0</v>
      </c>
      <c r="H980" s="2" t="e">
        <f ca="1" xml:space="preserve"> IF(OR(Calculations!C980 = "",Calculations!C980 = WorkTypeString),  Calculations!K980, NA())</f>
        <v>#N/A</v>
      </c>
      <c r="I980" s="2" t="e">
        <f xml:space="preserve"> IF(Calculations!C980 = DefectTypeString,  Calculations!K980, NA())</f>
        <v>#N/A</v>
      </c>
    </row>
    <row r="981" spans="1:9" x14ac:dyDescent="0.25">
      <c r="A981" s="8" t="str">
        <f>Calculations!A981</f>
        <v/>
      </c>
      <c r="B981" s="2" t="str">
        <f t="shared" si="20"/>
        <v/>
      </c>
      <c r="C981" s="10" t="str">
        <f>IFERROR(Calculations!J981,"")</f>
        <v/>
      </c>
      <c r="D981" s="10" t="str">
        <f xml:space="preserve"> IF(OR(Calculations!C981 = "",Calculations!C981 = WorkTypeString),  IFERROR(Calculations!J981,""), NA())</f>
        <v/>
      </c>
      <c r="E981" s="10">
        <f t="array" ref="E981">PERCENTILE(IF(ISERROR(D981:D5980)=FALSE,D981:D5980),CycleTimePercentile)</f>
        <v>0</v>
      </c>
      <c r="F981" s="2" t="e">
        <f xml:space="preserve"> IF(Calculations!C981 = DefectTypeString,  IFERROR(Calculations!J981,""), NA())</f>
        <v>#N/A</v>
      </c>
      <c r="G981" s="10">
        <f t="array" ref="G981">PERCENTILE(IF(ISERROR(F981:F5980)=FALSE,F981:F5980),CycleTimePercentile)</f>
        <v>0</v>
      </c>
      <c r="H981" s="2" t="e">
        <f ca="1" xml:space="preserve"> IF(OR(Calculations!C981 = "",Calculations!C981 = WorkTypeString),  Calculations!K981, NA())</f>
        <v>#N/A</v>
      </c>
      <c r="I981" s="2" t="e">
        <f xml:space="preserve"> IF(Calculations!C981 = DefectTypeString,  Calculations!K981, NA())</f>
        <v>#N/A</v>
      </c>
    </row>
    <row r="982" spans="1:9" x14ac:dyDescent="0.25">
      <c r="A982" s="8" t="str">
        <f>Calculations!A982</f>
        <v/>
      </c>
      <c r="B982" s="2" t="str">
        <f t="shared" si="20"/>
        <v/>
      </c>
      <c r="C982" s="10" t="str">
        <f>IFERROR(Calculations!J982,"")</f>
        <v/>
      </c>
      <c r="D982" s="10" t="str">
        <f xml:space="preserve"> IF(OR(Calculations!C982 = "",Calculations!C982 = WorkTypeString),  IFERROR(Calculations!J982,""), NA())</f>
        <v/>
      </c>
      <c r="E982" s="10">
        <f t="array" ref="E982">PERCENTILE(IF(ISERROR(D982:D5981)=FALSE,D982:D5981),CycleTimePercentile)</f>
        <v>0</v>
      </c>
      <c r="F982" s="2" t="e">
        <f xml:space="preserve"> IF(Calculations!C982 = DefectTypeString,  IFERROR(Calculations!J982,""), NA())</f>
        <v>#N/A</v>
      </c>
      <c r="G982" s="10">
        <f t="array" ref="G982">PERCENTILE(IF(ISERROR(F982:F5981)=FALSE,F982:F5981),CycleTimePercentile)</f>
        <v>0</v>
      </c>
      <c r="H982" s="2" t="e">
        <f ca="1" xml:space="preserve"> IF(OR(Calculations!C982 = "",Calculations!C982 = WorkTypeString),  Calculations!K982, NA())</f>
        <v>#N/A</v>
      </c>
      <c r="I982" s="2" t="e">
        <f xml:space="preserve"> IF(Calculations!C982 = DefectTypeString,  Calculations!K982, NA())</f>
        <v>#N/A</v>
      </c>
    </row>
    <row r="983" spans="1:9" x14ac:dyDescent="0.25">
      <c r="A983" s="8" t="str">
        <f>Calculations!A983</f>
        <v/>
      </c>
      <c r="B983" s="2" t="str">
        <f t="shared" si="20"/>
        <v/>
      </c>
      <c r="C983" s="10" t="str">
        <f>IFERROR(Calculations!J983,"")</f>
        <v/>
      </c>
      <c r="D983" s="10" t="str">
        <f xml:space="preserve"> IF(OR(Calculations!C983 = "",Calculations!C983 = WorkTypeString),  IFERROR(Calculations!J983,""), NA())</f>
        <v/>
      </c>
      <c r="E983" s="10">
        <f t="array" ref="E983">PERCENTILE(IF(ISERROR(D983:D5982)=FALSE,D983:D5982),CycleTimePercentile)</f>
        <v>0</v>
      </c>
      <c r="F983" s="2" t="e">
        <f xml:space="preserve"> IF(Calculations!C983 = DefectTypeString,  IFERROR(Calculations!J983,""), NA())</f>
        <v>#N/A</v>
      </c>
      <c r="G983" s="10">
        <f t="array" ref="G983">PERCENTILE(IF(ISERROR(F983:F5982)=FALSE,F983:F5982),CycleTimePercentile)</f>
        <v>0</v>
      </c>
      <c r="H983" s="2" t="e">
        <f ca="1" xml:space="preserve"> IF(OR(Calculations!C983 = "",Calculations!C983 = WorkTypeString),  Calculations!K983, NA())</f>
        <v>#N/A</v>
      </c>
      <c r="I983" s="2" t="e">
        <f xml:space="preserve"> IF(Calculations!C983 = DefectTypeString,  Calculations!K983, NA())</f>
        <v>#N/A</v>
      </c>
    </row>
    <row r="984" spans="1:9" x14ac:dyDescent="0.25">
      <c r="A984" s="8" t="str">
        <f>Calculations!A984</f>
        <v/>
      </c>
      <c r="B984" s="2" t="str">
        <f t="shared" si="20"/>
        <v/>
      </c>
      <c r="C984" s="10" t="str">
        <f>IFERROR(Calculations!J984,"")</f>
        <v/>
      </c>
      <c r="D984" s="10" t="str">
        <f xml:space="preserve"> IF(OR(Calculations!C984 = "",Calculations!C984 = WorkTypeString),  IFERROR(Calculations!J984,""), NA())</f>
        <v/>
      </c>
      <c r="E984" s="10">
        <f t="array" ref="E984">PERCENTILE(IF(ISERROR(D984:D5983)=FALSE,D984:D5983),CycleTimePercentile)</f>
        <v>0</v>
      </c>
      <c r="F984" s="2" t="e">
        <f xml:space="preserve"> IF(Calculations!C984 = DefectTypeString,  IFERROR(Calculations!J984,""), NA())</f>
        <v>#N/A</v>
      </c>
      <c r="G984" s="10">
        <f t="array" ref="G984">PERCENTILE(IF(ISERROR(F984:F5983)=FALSE,F984:F5983),CycleTimePercentile)</f>
        <v>0</v>
      </c>
      <c r="H984" s="2" t="e">
        <f ca="1" xml:space="preserve"> IF(OR(Calculations!C984 = "",Calculations!C984 = WorkTypeString),  Calculations!K984, NA())</f>
        <v>#N/A</v>
      </c>
      <c r="I984" s="2" t="e">
        <f xml:space="preserve"> IF(Calculations!C984 = DefectTypeString,  Calculations!K984, NA())</f>
        <v>#N/A</v>
      </c>
    </row>
    <row r="985" spans="1:9" x14ac:dyDescent="0.25">
      <c r="A985" s="8" t="str">
        <f>Calculations!A985</f>
        <v/>
      </c>
      <c r="B985" s="2" t="str">
        <f t="shared" si="20"/>
        <v/>
      </c>
      <c r="C985" s="10" t="str">
        <f>IFERROR(Calculations!J985,"")</f>
        <v/>
      </c>
      <c r="D985" s="10" t="str">
        <f xml:space="preserve"> IF(OR(Calculations!C985 = "",Calculations!C985 = WorkTypeString),  IFERROR(Calculations!J985,""), NA())</f>
        <v/>
      </c>
      <c r="E985" s="10">
        <f t="array" ref="E985">PERCENTILE(IF(ISERROR(D985:D5984)=FALSE,D985:D5984),CycleTimePercentile)</f>
        <v>0</v>
      </c>
      <c r="F985" s="2" t="e">
        <f xml:space="preserve"> IF(Calculations!C985 = DefectTypeString,  IFERROR(Calculations!J985,""), NA())</f>
        <v>#N/A</v>
      </c>
      <c r="G985" s="10">
        <f t="array" ref="G985">PERCENTILE(IF(ISERROR(F985:F5984)=FALSE,F985:F5984),CycleTimePercentile)</f>
        <v>0</v>
      </c>
      <c r="H985" s="2" t="e">
        <f ca="1" xml:space="preserve"> IF(OR(Calculations!C985 = "",Calculations!C985 = WorkTypeString),  Calculations!K985, NA())</f>
        <v>#N/A</v>
      </c>
      <c r="I985" s="2" t="e">
        <f xml:space="preserve"> IF(Calculations!C985 = DefectTypeString,  Calculations!K985, NA())</f>
        <v>#N/A</v>
      </c>
    </row>
    <row r="986" spans="1:9" x14ac:dyDescent="0.25">
      <c r="A986" s="8" t="str">
        <f>Calculations!A986</f>
        <v/>
      </c>
      <c r="B986" s="2" t="str">
        <f t="shared" si="20"/>
        <v/>
      </c>
      <c r="C986" s="10" t="str">
        <f>IFERROR(Calculations!J986,"")</f>
        <v/>
      </c>
      <c r="D986" s="10" t="str">
        <f xml:space="preserve"> IF(OR(Calculations!C986 = "",Calculations!C986 = WorkTypeString),  IFERROR(Calculations!J986,""), NA())</f>
        <v/>
      </c>
      <c r="E986" s="10">
        <f t="array" ref="E986">PERCENTILE(IF(ISERROR(D986:D5985)=FALSE,D986:D5985),CycleTimePercentile)</f>
        <v>0</v>
      </c>
      <c r="F986" s="2" t="e">
        <f xml:space="preserve"> IF(Calculations!C986 = DefectTypeString,  IFERROR(Calculations!J986,""), NA())</f>
        <v>#N/A</v>
      </c>
      <c r="G986" s="10">
        <f t="array" ref="G986">PERCENTILE(IF(ISERROR(F986:F5985)=FALSE,F986:F5985),CycleTimePercentile)</f>
        <v>0</v>
      </c>
      <c r="H986" s="2" t="e">
        <f ca="1" xml:space="preserve"> IF(OR(Calculations!C986 = "",Calculations!C986 = WorkTypeString),  Calculations!K986, NA())</f>
        <v>#N/A</v>
      </c>
      <c r="I986" s="2" t="e">
        <f xml:space="preserve"> IF(Calculations!C986 = DefectTypeString,  Calculations!K986, NA())</f>
        <v>#N/A</v>
      </c>
    </row>
    <row r="987" spans="1:9" x14ac:dyDescent="0.25">
      <c r="A987" s="8" t="str">
        <f>Calculations!A987</f>
        <v/>
      </c>
      <c r="B987" s="2" t="str">
        <f t="shared" si="20"/>
        <v/>
      </c>
      <c r="C987" s="10" t="str">
        <f>IFERROR(Calculations!J987,"")</f>
        <v/>
      </c>
      <c r="D987" s="10" t="str">
        <f xml:space="preserve"> IF(OR(Calculations!C987 = "",Calculations!C987 = WorkTypeString),  IFERROR(Calculations!J987,""), NA())</f>
        <v/>
      </c>
      <c r="E987" s="10">
        <f t="array" ref="E987">PERCENTILE(IF(ISERROR(D987:D5986)=FALSE,D987:D5986),CycleTimePercentile)</f>
        <v>0</v>
      </c>
      <c r="F987" s="2" t="e">
        <f xml:space="preserve"> IF(Calculations!C987 = DefectTypeString,  IFERROR(Calculations!J987,""), NA())</f>
        <v>#N/A</v>
      </c>
      <c r="G987" s="10">
        <f t="array" ref="G987">PERCENTILE(IF(ISERROR(F987:F5986)=FALSE,F987:F5986),CycleTimePercentile)</f>
        <v>0</v>
      </c>
      <c r="H987" s="2" t="e">
        <f ca="1" xml:space="preserve"> IF(OR(Calculations!C987 = "",Calculations!C987 = WorkTypeString),  Calculations!K987, NA())</f>
        <v>#N/A</v>
      </c>
      <c r="I987" s="2" t="e">
        <f xml:space="preserve"> IF(Calculations!C987 = DefectTypeString,  Calculations!K987, NA())</f>
        <v>#N/A</v>
      </c>
    </row>
    <row r="988" spans="1:9" x14ac:dyDescent="0.25">
      <c r="A988" s="8" t="str">
        <f>Calculations!A988</f>
        <v/>
      </c>
      <c r="B988" s="2" t="str">
        <f t="shared" si="20"/>
        <v/>
      </c>
      <c r="C988" s="10" t="str">
        <f>IFERROR(Calculations!J988,"")</f>
        <v/>
      </c>
      <c r="D988" s="10" t="str">
        <f xml:space="preserve"> IF(OR(Calculations!C988 = "",Calculations!C988 = WorkTypeString),  IFERROR(Calculations!J988,""), NA())</f>
        <v/>
      </c>
      <c r="E988" s="10">
        <f t="array" ref="E988">PERCENTILE(IF(ISERROR(D988:D5987)=FALSE,D988:D5987),CycleTimePercentile)</f>
        <v>0</v>
      </c>
      <c r="F988" s="2" t="e">
        <f xml:space="preserve"> IF(Calculations!C988 = DefectTypeString,  IFERROR(Calculations!J988,""), NA())</f>
        <v>#N/A</v>
      </c>
      <c r="G988" s="10">
        <f t="array" ref="G988">PERCENTILE(IF(ISERROR(F988:F5987)=FALSE,F988:F5987),CycleTimePercentile)</f>
        <v>0</v>
      </c>
      <c r="H988" s="2" t="e">
        <f ca="1" xml:space="preserve"> IF(OR(Calculations!C988 = "",Calculations!C988 = WorkTypeString),  Calculations!K988, NA())</f>
        <v>#N/A</v>
      </c>
      <c r="I988" s="2" t="e">
        <f xml:space="preserve"> IF(Calculations!C988 = DefectTypeString,  Calculations!K988, NA())</f>
        <v>#N/A</v>
      </c>
    </row>
    <row r="989" spans="1:9" x14ac:dyDescent="0.25">
      <c r="A989" s="8" t="str">
        <f>Calculations!A989</f>
        <v/>
      </c>
      <c r="B989" s="2" t="str">
        <f t="shared" si="20"/>
        <v/>
      </c>
      <c r="C989" s="10" t="str">
        <f>IFERROR(Calculations!J989,"")</f>
        <v/>
      </c>
      <c r="D989" s="10" t="str">
        <f xml:space="preserve"> IF(OR(Calculations!C989 = "",Calculations!C989 = WorkTypeString),  IFERROR(Calculations!J989,""), NA())</f>
        <v/>
      </c>
      <c r="E989" s="10">
        <f t="array" ref="E989">PERCENTILE(IF(ISERROR(D989:D5988)=FALSE,D989:D5988),CycleTimePercentile)</f>
        <v>0</v>
      </c>
      <c r="F989" s="2" t="e">
        <f xml:space="preserve"> IF(Calculations!C989 = DefectTypeString,  IFERROR(Calculations!J989,""), NA())</f>
        <v>#N/A</v>
      </c>
      <c r="G989" s="10">
        <f t="array" ref="G989">PERCENTILE(IF(ISERROR(F989:F5988)=FALSE,F989:F5988),CycleTimePercentile)</f>
        <v>0</v>
      </c>
      <c r="H989" s="2" t="e">
        <f ca="1" xml:space="preserve"> IF(OR(Calculations!C989 = "",Calculations!C989 = WorkTypeString),  Calculations!K989, NA())</f>
        <v>#N/A</v>
      </c>
      <c r="I989" s="2" t="e">
        <f xml:space="preserve"> IF(Calculations!C989 = DefectTypeString,  Calculations!K989, NA())</f>
        <v>#N/A</v>
      </c>
    </row>
    <row r="990" spans="1:9" x14ac:dyDescent="0.25">
      <c r="A990" s="8" t="str">
        <f>Calculations!A990</f>
        <v/>
      </c>
      <c r="B990" s="2" t="str">
        <f t="shared" si="20"/>
        <v/>
      </c>
      <c r="C990" s="10" t="str">
        <f>IFERROR(Calculations!J990,"")</f>
        <v/>
      </c>
      <c r="D990" s="10" t="str">
        <f xml:space="preserve"> IF(OR(Calculations!C990 = "",Calculations!C990 = WorkTypeString),  IFERROR(Calculations!J990,""), NA())</f>
        <v/>
      </c>
      <c r="E990" s="10">
        <f t="array" ref="E990">PERCENTILE(IF(ISERROR(D990:D5989)=FALSE,D990:D5989),CycleTimePercentile)</f>
        <v>0</v>
      </c>
      <c r="F990" s="2" t="e">
        <f xml:space="preserve"> IF(Calculations!C990 = DefectTypeString,  IFERROR(Calculations!J990,""), NA())</f>
        <v>#N/A</v>
      </c>
      <c r="G990" s="10">
        <f t="array" ref="G990">PERCENTILE(IF(ISERROR(F990:F5989)=FALSE,F990:F5989),CycleTimePercentile)</f>
        <v>0</v>
      </c>
      <c r="H990" s="2" t="e">
        <f ca="1" xml:space="preserve"> IF(OR(Calculations!C990 = "",Calculations!C990 = WorkTypeString),  Calculations!K990, NA())</f>
        <v>#N/A</v>
      </c>
      <c r="I990" s="2" t="e">
        <f xml:space="preserve"> IF(Calculations!C990 = DefectTypeString,  Calculations!K990, NA())</f>
        <v>#N/A</v>
      </c>
    </row>
    <row r="991" spans="1:9" x14ac:dyDescent="0.25">
      <c r="A991" s="8" t="str">
        <f>Calculations!A991</f>
        <v/>
      </c>
      <c r="B991" s="2" t="str">
        <f t="shared" si="20"/>
        <v/>
      </c>
      <c r="C991" s="10" t="str">
        <f>IFERROR(Calculations!J991,"")</f>
        <v/>
      </c>
      <c r="D991" s="10" t="str">
        <f xml:space="preserve"> IF(OR(Calculations!C991 = "",Calculations!C991 = WorkTypeString),  IFERROR(Calculations!J991,""), NA())</f>
        <v/>
      </c>
      <c r="E991" s="10">
        <f t="array" ref="E991">PERCENTILE(IF(ISERROR(D991:D5990)=FALSE,D991:D5990),CycleTimePercentile)</f>
        <v>0</v>
      </c>
      <c r="F991" s="2" t="e">
        <f xml:space="preserve"> IF(Calculations!C991 = DefectTypeString,  IFERROR(Calculations!J991,""), NA())</f>
        <v>#N/A</v>
      </c>
      <c r="G991" s="10">
        <f t="array" ref="G991">PERCENTILE(IF(ISERROR(F991:F5990)=FALSE,F991:F5990),CycleTimePercentile)</f>
        <v>0</v>
      </c>
      <c r="H991" s="2" t="e">
        <f ca="1" xml:space="preserve"> IF(OR(Calculations!C991 = "",Calculations!C991 = WorkTypeString),  Calculations!K991, NA())</f>
        <v>#N/A</v>
      </c>
      <c r="I991" s="2" t="e">
        <f xml:space="preserve"> IF(Calculations!C991 = DefectTypeString,  Calculations!K991, NA())</f>
        <v>#N/A</v>
      </c>
    </row>
    <row r="992" spans="1:9" x14ac:dyDescent="0.25">
      <c r="A992" s="8" t="str">
        <f>Calculations!A992</f>
        <v/>
      </c>
      <c r="B992" s="2" t="str">
        <f t="shared" si="20"/>
        <v/>
      </c>
      <c r="C992" s="10" t="str">
        <f>IFERROR(Calculations!J992,"")</f>
        <v/>
      </c>
      <c r="D992" s="10" t="str">
        <f xml:space="preserve"> IF(OR(Calculations!C992 = "",Calculations!C992 = WorkTypeString),  IFERROR(Calculations!J992,""), NA())</f>
        <v/>
      </c>
      <c r="E992" s="10">
        <f t="array" ref="E992">PERCENTILE(IF(ISERROR(D992:D5991)=FALSE,D992:D5991),CycleTimePercentile)</f>
        <v>0</v>
      </c>
      <c r="F992" s="2" t="e">
        <f xml:space="preserve"> IF(Calculations!C992 = DefectTypeString,  IFERROR(Calculations!J992,""), NA())</f>
        <v>#N/A</v>
      </c>
      <c r="G992" s="10">
        <f t="array" ref="G992">PERCENTILE(IF(ISERROR(F992:F5991)=FALSE,F992:F5991),CycleTimePercentile)</f>
        <v>0</v>
      </c>
      <c r="H992" s="2" t="e">
        <f ca="1" xml:space="preserve"> IF(OR(Calculations!C992 = "",Calculations!C992 = WorkTypeString),  Calculations!K992, NA())</f>
        <v>#N/A</v>
      </c>
      <c r="I992" s="2" t="e">
        <f xml:space="preserve"> IF(Calculations!C992 = DefectTypeString,  Calculations!K992, NA())</f>
        <v>#N/A</v>
      </c>
    </row>
    <row r="993" spans="1:9" x14ac:dyDescent="0.25">
      <c r="A993" s="8" t="str">
        <f>Calculations!A993</f>
        <v/>
      </c>
      <c r="B993" s="2" t="str">
        <f t="shared" si="20"/>
        <v/>
      </c>
      <c r="C993" s="10" t="str">
        <f>IFERROR(Calculations!J993,"")</f>
        <v/>
      </c>
      <c r="D993" s="10" t="str">
        <f xml:space="preserve"> IF(OR(Calculations!C993 = "",Calculations!C993 = WorkTypeString),  IFERROR(Calculations!J993,""), NA())</f>
        <v/>
      </c>
      <c r="E993" s="10">
        <f t="array" ref="E993">PERCENTILE(IF(ISERROR(D993:D5992)=FALSE,D993:D5992),CycleTimePercentile)</f>
        <v>0</v>
      </c>
      <c r="F993" s="2" t="e">
        <f xml:space="preserve"> IF(Calculations!C993 = DefectTypeString,  IFERROR(Calculations!J993,""), NA())</f>
        <v>#N/A</v>
      </c>
      <c r="G993" s="10">
        <f t="array" ref="G993">PERCENTILE(IF(ISERROR(F993:F5992)=FALSE,F993:F5992),CycleTimePercentile)</f>
        <v>0</v>
      </c>
      <c r="H993" s="2" t="e">
        <f ca="1" xml:space="preserve"> IF(OR(Calculations!C993 = "",Calculations!C993 = WorkTypeString),  Calculations!K993, NA())</f>
        <v>#N/A</v>
      </c>
      <c r="I993" s="2" t="e">
        <f xml:space="preserve"> IF(Calculations!C993 = DefectTypeString,  Calculations!K993, NA())</f>
        <v>#N/A</v>
      </c>
    </row>
    <row r="994" spans="1:9" x14ac:dyDescent="0.25">
      <c r="A994" s="8" t="str">
        <f>Calculations!A994</f>
        <v/>
      </c>
      <c r="B994" s="2" t="str">
        <f t="shared" si="20"/>
        <v/>
      </c>
      <c r="C994" s="10" t="str">
        <f>IFERROR(Calculations!J994,"")</f>
        <v/>
      </c>
      <c r="D994" s="10" t="str">
        <f xml:space="preserve"> IF(OR(Calculations!C994 = "",Calculations!C994 = WorkTypeString),  IFERROR(Calculations!J994,""), NA())</f>
        <v/>
      </c>
      <c r="E994" s="10">
        <f t="array" ref="E994">PERCENTILE(IF(ISERROR(D994:D5993)=FALSE,D994:D5993),CycleTimePercentile)</f>
        <v>0</v>
      </c>
      <c r="F994" s="2" t="e">
        <f xml:space="preserve"> IF(Calculations!C994 = DefectTypeString,  IFERROR(Calculations!J994,""), NA())</f>
        <v>#N/A</v>
      </c>
      <c r="G994" s="10">
        <f t="array" ref="G994">PERCENTILE(IF(ISERROR(F994:F5993)=FALSE,F994:F5993),CycleTimePercentile)</f>
        <v>0</v>
      </c>
      <c r="H994" s="2" t="e">
        <f ca="1" xml:space="preserve"> IF(OR(Calculations!C994 = "",Calculations!C994 = WorkTypeString),  Calculations!K994, NA())</f>
        <v>#N/A</v>
      </c>
      <c r="I994" s="2" t="e">
        <f xml:space="preserve"> IF(Calculations!C994 = DefectTypeString,  Calculations!K994, NA())</f>
        <v>#N/A</v>
      </c>
    </row>
    <row r="995" spans="1:9" x14ac:dyDescent="0.25">
      <c r="A995" s="8" t="str">
        <f>Calculations!A995</f>
        <v/>
      </c>
      <c r="B995" s="2" t="str">
        <f t="shared" si="20"/>
        <v/>
      </c>
      <c r="C995" s="10" t="str">
        <f>IFERROR(Calculations!J995,"")</f>
        <v/>
      </c>
      <c r="D995" s="10" t="str">
        <f xml:space="preserve"> IF(OR(Calculations!C995 = "",Calculations!C995 = WorkTypeString),  IFERROR(Calculations!J995,""), NA())</f>
        <v/>
      </c>
      <c r="E995" s="10">
        <f t="array" ref="E995">PERCENTILE(IF(ISERROR(D995:D5994)=FALSE,D995:D5994),CycleTimePercentile)</f>
        <v>0</v>
      </c>
      <c r="F995" s="2" t="e">
        <f xml:space="preserve"> IF(Calculations!C995 = DefectTypeString,  IFERROR(Calculations!J995,""), NA())</f>
        <v>#N/A</v>
      </c>
      <c r="G995" s="10">
        <f t="array" ref="G995">PERCENTILE(IF(ISERROR(F995:F5994)=FALSE,F995:F5994),CycleTimePercentile)</f>
        <v>0</v>
      </c>
      <c r="H995" s="2" t="e">
        <f ca="1" xml:space="preserve"> IF(OR(Calculations!C995 = "",Calculations!C995 = WorkTypeString),  Calculations!K995, NA())</f>
        <v>#N/A</v>
      </c>
      <c r="I995" s="2" t="e">
        <f xml:space="preserve"> IF(Calculations!C995 = DefectTypeString,  Calculations!K995, NA())</f>
        <v>#N/A</v>
      </c>
    </row>
    <row r="996" spans="1:9" x14ac:dyDescent="0.25">
      <c r="A996" s="8" t="str">
        <f>Calculations!A996</f>
        <v/>
      </c>
      <c r="B996" s="2" t="str">
        <f t="shared" si="20"/>
        <v/>
      </c>
      <c r="C996" s="10" t="str">
        <f>IFERROR(Calculations!J996,"")</f>
        <v/>
      </c>
      <c r="D996" s="10" t="str">
        <f xml:space="preserve"> IF(OR(Calculations!C996 = "",Calculations!C996 = WorkTypeString),  IFERROR(Calculations!J996,""), NA())</f>
        <v/>
      </c>
      <c r="E996" s="10">
        <f t="array" ref="E996">PERCENTILE(IF(ISERROR(D996:D5995)=FALSE,D996:D5995),CycleTimePercentile)</f>
        <v>0</v>
      </c>
      <c r="F996" s="2" t="e">
        <f xml:space="preserve"> IF(Calculations!C996 = DefectTypeString,  IFERROR(Calculations!J996,""), NA())</f>
        <v>#N/A</v>
      </c>
      <c r="G996" s="10">
        <f t="array" ref="G996">PERCENTILE(IF(ISERROR(F996:F5995)=FALSE,F996:F5995),CycleTimePercentile)</f>
        <v>0</v>
      </c>
      <c r="H996" s="2" t="e">
        <f ca="1" xml:space="preserve"> IF(OR(Calculations!C996 = "",Calculations!C996 = WorkTypeString),  Calculations!K996, NA())</f>
        <v>#N/A</v>
      </c>
      <c r="I996" s="2" t="e">
        <f xml:space="preserve"> IF(Calculations!C996 = DefectTypeString,  Calculations!K996, NA())</f>
        <v>#N/A</v>
      </c>
    </row>
    <row r="997" spans="1:9" x14ac:dyDescent="0.25">
      <c r="A997" s="8" t="str">
        <f>Calculations!A997</f>
        <v/>
      </c>
      <c r="B997" s="2" t="str">
        <f t="shared" si="20"/>
        <v/>
      </c>
      <c r="C997" s="10" t="str">
        <f>IFERROR(Calculations!J997,"")</f>
        <v/>
      </c>
      <c r="D997" s="10" t="str">
        <f xml:space="preserve"> IF(OR(Calculations!C997 = "",Calculations!C997 = WorkTypeString),  IFERROR(Calculations!J997,""), NA())</f>
        <v/>
      </c>
      <c r="E997" s="10">
        <f t="array" ref="E997">PERCENTILE(IF(ISERROR(D997:D5996)=FALSE,D997:D5996),CycleTimePercentile)</f>
        <v>0</v>
      </c>
      <c r="F997" s="2" t="e">
        <f xml:space="preserve"> IF(Calculations!C997 = DefectTypeString,  IFERROR(Calculations!J997,""), NA())</f>
        <v>#N/A</v>
      </c>
      <c r="G997" s="10">
        <f t="array" ref="G997">PERCENTILE(IF(ISERROR(F997:F5996)=FALSE,F997:F5996),CycleTimePercentile)</f>
        <v>0</v>
      </c>
      <c r="H997" s="2" t="e">
        <f ca="1" xml:space="preserve"> IF(OR(Calculations!C997 = "",Calculations!C997 = WorkTypeString),  Calculations!K997, NA())</f>
        <v>#N/A</v>
      </c>
      <c r="I997" s="2" t="e">
        <f xml:space="preserve"> IF(Calculations!C997 = DefectTypeString,  Calculations!K997, NA())</f>
        <v>#N/A</v>
      </c>
    </row>
    <row r="998" spans="1:9" x14ac:dyDescent="0.25">
      <c r="A998" s="8" t="str">
        <f>Calculations!A998</f>
        <v/>
      </c>
      <c r="B998" s="2" t="str">
        <f t="shared" si="20"/>
        <v/>
      </c>
      <c r="C998" s="10" t="str">
        <f>IFERROR(Calculations!J998,"")</f>
        <v/>
      </c>
      <c r="D998" s="10" t="str">
        <f xml:space="preserve"> IF(OR(Calculations!C998 = "",Calculations!C998 = WorkTypeString),  IFERROR(Calculations!J998,""), NA())</f>
        <v/>
      </c>
      <c r="E998" s="10">
        <f t="array" ref="E998">PERCENTILE(IF(ISERROR(D998:D5997)=FALSE,D998:D5997),CycleTimePercentile)</f>
        <v>0</v>
      </c>
      <c r="F998" s="2" t="e">
        <f xml:space="preserve"> IF(Calculations!C998 = DefectTypeString,  IFERROR(Calculations!J998,""), NA())</f>
        <v>#N/A</v>
      </c>
      <c r="G998" s="10">
        <f t="array" ref="G998">PERCENTILE(IF(ISERROR(F998:F5997)=FALSE,F998:F5997),CycleTimePercentile)</f>
        <v>0</v>
      </c>
      <c r="H998" s="2" t="e">
        <f ca="1" xml:space="preserve"> IF(OR(Calculations!C998 = "",Calculations!C998 = WorkTypeString),  Calculations!K998, NA())</f>
        <v>#N/A</v>
      </c>
      <c r="I998" s="2" t="e">
        <f xml:space="preserve"> IF(Calculations!C998 = DefectTypeString,  Calculations!K998, NA())</f>
        <v>#N/A</v>
      </c>
    </row>
    <row r="999" spans="1:9" x14ac:dyDescent="0.25">
      <c r="A999" s="8" t="str">
        <f>Calculations!A999</f>
        <v/>
      </c>
      <c r="B999" s="2" t="str">
        <f t="shared" si="20"/>
        <v/>
      </c>
      <c r="C999" s="10" t="str">
        <f>IFERROR(Calculations!J999,"")</f>
        <v/>
      </c>
      <c r="D999" s="10" t="str">
        <f xml:space="preserve"> IF(OR(Calculations!C999 = "",Calculations!C999 = WorkTypeString),  IFERROR(Calculations!J999,""), NA())</f>
        <v/>
      </c>
      <c r="E999" s="10">
        <f t="array" ref="E999">PERCENTILE(IF(ISERROR(D999:D5998)=FALSE,D999:D5998),CycleTimePercentile)</f>
        <v>0</v>
      </c>
      <c r="F999" s="2" t="e">
        <f xml:space="preserve"> IF(Calculations!C999 = DefectTypeString,  IFERROR(Calculations!J999,""), NA())</f>
        <v>#N/A</v>
      </c>
      <c r="G999" s="10">
        <f t="array" ref="G999">PERCENTILE(IF(ISERROR(F999:F5998)=FALSE,F999:F5998),CycleTimePercentile)</f>
        <v>0</v>
      </c>
      <c r="H999" s="2" t="e">
        <f ca="1" xml:space="preserve"> IF(OR(Calculations!C999 = "",Calculations!C999 = WorkTypeString),  Calculations!K999, NA())</f>
        <v>#N/A</v>
      </c>
      <c r="I999" s="2" t="e">
        <f xml:space="preserve"> IF(Calculations!C999 = DefectTypeString,  Calculations!K999, NA())</f>
        <v>#N/A</v>
      </c>
    </row>
    <row r="1000" spans="1:9" x14ac:dyDescent="0.25">
      <c r="A1000" s="8" t="str">
        <f>Calculations!A1000</f>
        <v/>
      </c>
      <c r="B1000" s="2" t="str">
        <f t="shared" si="20"/>
        <v/>
      </c>
      <c r="C1000" s="10" t="str">
        <f>IFERROR(Calculations!J1000,"")</f>
        <v/>
      </c>
      <c r="D1000" s="10" t="str">
        <f xml:space="preserve"> IF(OR(Calculations!C1000 = "",Calculations!C1000 = WorkTypeString),  IFERROR(Calculations!J1000,""), NA())</f>
        <v/>
      </c>
      <c r="E1000" s="10">
        <f t="array" ref="E1000">PERCENTILE(IF(ISERROR(D1000:D5999)=FALSE,D1000:D5999),CycleTimePercentile)</f>
        <v>0</v>
      </c>
      <c r="F1000" s="2" t="e">
        <f xml:space="preserve"> IF(Calculations!C1000 = DefectTypeString,  IFERROR(Calculations!J1000,""), NA())</f>
        <v>#N/A</v>
      </c>
      <c r="G1000" s="10">
        <f t="array" ref="G1000">PERCENTILE(IF(ISERROR(F1000:F5999)=FALSE,F1000:F5999),CycleTimePercentile)</f>
        <v>0</v>
      </c>
      <c r="H1000" s="2" t="e">
        <f ca="1" xml:space="preserve"> IF(OR(Calculations!C1000 = "",Calculations!C1000 = WorkTypeString),  Calculations!K1000, NA())</f>
        <v>#N/A</v>
      </c>
      <c r="I1000" s="2" t="e">
        <f xml:space="preserve"> IF(Calculations!C1000 = DefectTypeString,  Calculations!K1000, NA())</f>
        <v>#N/A</v>
      </c>
    </row>
    <row r="1001" spans="1:9" x14ac:dyDescent="0.25">
      <c r="A1001" s="8" t="str">
        <f>Calculations!A1001</f>
        <v/>
      </c>
      <c r="B1001" s="2" t="str">
        <f t="shared" si="20"/>
        <v/>
      </c>
      <c r="C1001" s="10" t="str">
        <f>IFERROR(Calculations!J1001,"")</f>
        <v/>
      </c>
      <c r="D1001" s="10" t="str">
        <f xml:space="preserve"> IF(OR(Calculations!C1001 = "",Calculations!C1001 = WorkTypeString),  IFERROR(Calculations!J1001,""), NA())</f>
        <v/>
      </c>
      <c r="E1001" s="10">
        <f t="array" ref="E1001">PERCENTILE(IF(ISERROR(D1001:D6000)=FALSE,D1001:D6000),CycleTimePercentile)</f>
        <v>0</v>
      </c>
      <c r="F1001" s="2" t="e">
        <f xml:space="preserve"> IF(Calculations!C1001 = DefectTypeString,  IFERROR(Calculations!J1001,""), NA())</f>
        <v>#N/A</v>
      </c>
      <c r="G1001" s="10">
        <f t="array" ref="G1001">PERCENTILE(IF(ISERROR(F1001:F6000)=FALSE,F1001:F6000),CycleTimePercentile)</f>
        <v>0</v>
      </c>
      <c r="H1001" s="2" t="e">
        <f ca="1" xml:space="preserve"> IF(OR(Calculations!C1001 = "",Calculations!C1001 = WorkTypeString),  Calculations!K1001, NA())</f>
        <v>#N/A</v>
      </c>
      <c r="I1001" s="2" t="e">
        <f xml:space="preserve"> IF(Calculations!C1001 = DefectTypeString,  Calculations!K1001, NA())</f>
        <v>#N/A</v>
      </c>
    </row>
    <row r="1002" spans="1:9" x14ac:dyDescent="0.25">
      <c r="A1002" s="8" t="str">
        <f>Calculations!A1002</f>
        <v/>
      </c>
      <c r="B1002" s="2" t="str">
        <f t="shared" si="20"/>
        <v/>
      </c>
      <c r="C1002" s="10" t="str">
        <f>IFERROR(Calculations!J1002,"")</f>
        <v/>
      </c>
      <c r="D1002" s="10" t="str">
        <f xml:space="preserve"> IF(OR(Calculations!C1002 = "",Calculations!C1002 = WorkTypeString),  IFERROR(Calculations!J1002,""), NA())</f>
        <v/>
      </c>
      <c r="E1002" s="10">
        <f t="array" ref="E1002">PERCENTILE(IF(ISERROR(D1002:D6001)=FALSE,D1002:D6001),CycleTimePercentile)</f>
        <v>0</v>
      </c>
      <c r="F1002" s="2" t="e">
        <f xml:space="preserve"> IF(Calculations!C1002 = DefectTypeString,  IFERROR(Calculations!J1002,""), NA())</f>
        <v>#N/A</v>
      </c>
      <c r="G1002" s="10">
        <f t="array" ref="G1002">PERCENTILE(IF(ISERROR(F1002:F6001)=FALSE,F1002:F6001),CycleTimePercentile)</f>
        <v>0</v>
      </c>
      <c r="H1002" s="2" t="e">
        <f ca="1" xml:space="preserve"> IF(OR(Calculations!C1002 = "",Calculations!C1002 = WorkTypeString),  Calculations!K1002, NA())</f>
        <v>#N/A</v>
      </c>
      <c r="I1002" s="2" t="e">
        <f xml:space="preserve"> IF(Calculations!C1002 = DefectTypeString,  Calculations!K1002, NA())</f>
        <v>#N/A</v>
      </c>
    </row>
    <row r="1003" spans="1:9" x14ac:dyDescent="0.25">
      <c r="A1003" s="8" t="str">
        <f>Calculations!A1003</f>
        <v/>
      </c>
      <c r="B1003" s="2" t="str">
        <f t="shared" si="20"/>
        <v/>
      </c>
      <c r="C1003" s="10" t="str">
        <f>IFERROR(Calculations!J1003,"")</f>
        <v/>
      </c>
      <c r="D1003" s="10" t="str">
        <f xml:space="preserve"> IF(OR(Calculations!C1003 = "",Calculations!C1003 = WorkTypeString),  IFERROR(Calculations!J1003,""), NA())</f>
        <v/>
      </c>
      <c r="E1003" s="10">
        <f t="array" ref="E1003">PERCENTILE(IF(ISERROR(D1003:D6002)=FALSE,D1003:D6002),CycleTimePercentile)</f>
        <v>0</v>
      </c>
      <c r="F1003" s="2" t="e">
        <f xml:space="preserve"> IF(Calculations!C1003 = DefectTypeString,  IFERROR(Calculations!J1003,""), NA())</f>
        <v>#N/A</v>
      </c>
      <c r="G1003" s="10">
        <f t="array" ref="G1003">PERCENTILE(IF(ISERROR(F1003:F6002)=FALSE,F1003:F6002),CycleTimePercentile)</f>
        <v>0</v>
      </c>
      <c r="H1003" s="2" t="e">
        <f ca="1" xml:space="preserve"> IF(OR(Calculations!C1003 = "",Calculations!C1003 = WorkTypeString),  Calculations!K1003, NA())</f>
        <v>#N/A</v>
      </c>
      <c r="I1003" s="2" t="e">
        <f xml:space="preserve"> IF(Calculations!C1003 = DefectTypeString,  Calculations!K1003, NA())</f>
        <v>#N/A</v>
      </c>
    </row>
    <row r="1004" spans="1:9" x14ac:dyDescent="0.25">
      <c r="A1004" s="8" t="str">
        <f>Calculations!A1004</f>
        <v/>
      </c>
      <c r="B1004" s="2" t="str">
        <f t="shared" si="20"/>
        <v/>
      </c>
      <c r="C1004" s="10" t="str">
        <f>IFERROR(Calculations!J1004,"")</f>
        <v/>
      </c>
      <c r="D1004" s="10" t="str">
        <f xml:space="preserve"> IF(OR(Calculations!C1004 = "",Calculations!C1004 = WorkTypeString),  IFERROR(Calculations!J1004,""), NA())</f>
        <v/>
      </c>
      <c r="E1004" s="10">
        <f t="array" ref="E1004">PERCENTILE(IF(ISERROR(D1004:D6003)=FALSE,D1004:D6003),CycleTimePercentile)</f>
        <v>0</v>
      </c>
      <c r="F1004" s="2" t="e">
        <f xml:space="preserve"> IF(Calculations!C1004 = DefectTypeString,  IFERROR(Calculations!J1004,""), NA())</f>
        <v>#N/A</v>
      </c>
      <c r="G1004" s="10">
        <f t="array" ref="G1004">PERCENTILE(IF(ISERROR(F1004:F6003)=FALSE,F1004:F6003),CycleTimePercentile)</f>
        <v>0</v>
      </c>
      <c r="H1004" s="2" t="e">
        <f ca="1" xml:space="preserve"> IF(OR(Calculations!C1004 = "",Calculations!C1004 = WorkTypeString),  Calculations!K1004, NA())</f>
        <v>#N/A</v>
      </c>
      <c r="I1004" s="2" t="e">
        <f xml:space="preserve"> IF(Calculations!C1004 = DefectTypeString,  Calculations!K1004, NA())</f>
        <v>#N/A</v>
      </c>
    </row>
    <row r="1005" spans="1:9" x14ac:dyDescent="0.25">
      <c r="A1005" s="8" t="str">
        <f>Calculations!A1005</f>
        <v/>
      </c>
      <c r="B1005" s="2" t="str">
        <f t="shared" si="20"/>
        <v/>
      </c>
      <c r="C1005" s="10" t="str">
        <f>IFERROR(Calculations!J1005,"")</f>
        <v/>
      </c>
      <c r="D1005" s="10" t="str">
        <f xml:space="preserve"> IF(OR(Calculations!C1005 = "",Calculations!C1005 = WorkTypeString),  IFERROR(Calculations!J1005,""), NA())</f>
        <v/>
      </c>
      <c r="E1005" s="10">
        <f t="array" ref="E1005">PERCENTILE(IF(ISERROR(D1005:D6004)=FALSE,D1005:D6004),CycleTimePercentile)</f>
        <v>0</v>
      </c>
      <c r="F1005" s="2" t="e">
        <f xml:space="preserve"> IF(Calculations!C1005 = DefectTypeString,  IFERROR(Calculations!J1005,""), NA())</f>
        <v>#N/A</v>
      </c>
      <c r="G1005" s="10">
        <f t="array" ref="G1005">PERCENTILE(IF(ISERROR(F1005:F6004)=FALSE,F1005:F6004),CycleTimePercentile)</f>
        <v>0</v>
      </c>
      <c r="H1005" s="2" t="e">
        <f ca="1" xml:space="preserve"> IF(OR(Calculations!C1005 = "",Calculations!C1005 = WorkTypeString),  Calculations!K1005, NA())</f>
        <v>#N/A</v>
      </c>
      <c r="I1005" s="2" t="e">
        <f xml:space="preserve"> IF(Calculations!C1005 = DefectTypeString,  Calculations!K1005, NA())</f>
        <v>#N/A</v>
      </c>
    </row>
    <row r="1006" spans="1:9" x14ac:dyDescent="0.25">
      <c r="A1006" s="8" t="str">
        <f>Calculations!A1006</f>
        <v/>
      </c>
      <c r="B1006" s="2" t="str">
        <f t="shared" si="20"/>
        <v/>
      </c>
      <c r="C1006" s="10" t="str">
        <f>IFERROR(Calculations!J1006,"")</f>
        <v/>
      </c>
      <c r="D1006" s="10" t="str">
        <f xml:space="preserve"> IF(OR(Calculations!C1006 = "",Calculations!C1006 = WorkTypeString),  IFERROR(Calculations!J1006,""), NA())</f>
        <v/>
      </c>
      <c r="E1006" s="10">
        <f t="array" ref="E1006">PERCENTILE(IF(ISERROR(D1006:D6005)=FALSE,D1006:D6005),CycleTimePercentile)</f>
        <v>0</v>
      </c>
      <c r="F1006" s="2" t="e">
        <f xml:space="preserve"> IF(Calculations!C1006 = DefectTypeString,  IFERROR(Calculations!J1006,""), NA())</f>
        <v>#N/A</v>
      </c>
      <c r="G1006" s="10">
        <f t="array" ref="G1006">PERCENTILE(IF(ISERROR(F1006:F6005)=FALSE,F1006:F6005),CycleTimePercentile)</f>
        <v>0</v>
      </c>
      <c r="H1006" s="2" t="e">
        <f ca="1" xml:space="preserve"> IF(OR(Calculations!C1006 = "",Calculations!C1006 = WorkTypeString),  Calculations!K1006, NA())</f>
        <v>#N/A</v>
      </c>
      <c r="I1006" s="2" t="e">
        <f xml:space="preserve"> IF(Calculations!C1006 = DefectTypeString,  Calculations!K1006, NA())</f>
        <v>#N/A</v>
      </c>
    </row>
    <row r="1007" spans="1:9" x14ac:dyDescent="0.25">
      <c r="A1007" s="8" t="str">
        <f>Calculations!A1007</f>
        <v/>
      </c>
      <c r="B1007" s="2" t="str">
        <f t="shared" si="20"/>
        <v/>
      </c>
      <c r="C1007" s="10" t="str">
        <f>IFERROR(Calculations!J1007,"")</f>
        <v/>
      </c>
      <c r="D1007" s="10" t="str">
        <f xml:space="preserve"> IF(OR(Calculations!C1007 = "",Calculations!C1007 = WorkTypeString),  IFERROR(Calculations!J1007,""), NA())</f>
        <v/>
      </c>
      <c r="E1007" s="10">
        <f t="array" ref="E1007">PERCENTILE(IF(ISERROR(D1007:D6006)=FALSE,D1007:D6006),CycleTimePercentile)</f>
        <v>0</v>
      </c>
      <c r="F1007" s="2" t="e">
        <f xml:space="preserve"> IF(Calculations!C1007 = DefectTypeString,  IFERROR(Calculations!J1007,""), NA())</f>
        <v>#N/A</v>
      </c>
      <c r="G1007" s="10">
        <f t="array" ref="G1007">PERCENTILE(IF(ISERROR(F1007:F6006)=FALSE,F1007:F6006),CycleTimePercentile)</f>
        <v>0</v>
      </c>
      <c r="H1007" s="2" t="e">
        <f ca="1" xml:space="preserve"> IF(OR(Calculations!C1007 = "",Calculations!C1007 = WorkTypeString),  Calculations!K1007, NA())</f>
        <v>#N/A</v>
      </c>
      <c r="I1007" s="2" t="e">
        <f xml:space="preserve"> IF(Calculations!C1007 = DefectTypeString,  Calculations!K1007, NA())</f>
        <v>#N/A</v>
      </c>
    </row>
    <row r="1008" spans="1:9" x14ac:dyDescent="0.25">
      <c r="A1008" s="8" t="str">
        <f>Calculations!A1008</f>
        <v/>
      </c>
      <c r="B1008" s="2" t="str">
        <f t="shared" si="20"/>
        <v/>
      </c>
      <c r="C1008" s="10" t="str">
        <f>IFERROR(Calculations!J1008,"")</f>
        <v/>
      </c>
      <c r="D1008" s="10" t="str">
        <f xml:space="preserve"> IF(OR(Calculations!C1008 = "",Calculations!C1008 = WorkTypeString),  IFERROR(Calculations!J1008,""), NA())</f>
        <v/>
      </c>
      <c r="E1008" s="10">
        <f t="array" ref="E1008">PERCENTILE(IF(ISERROR(D1008:D6007)=FALSE,D1008:D6007),CycleTimePercentile)</f>
        <v>0</v>
      </c>
      <c r="F1008" s="2" t="e">
        <f xml:space="preserve"> IF(Calculations!C1008 = DefectTypeString,  IFERROR(Calculations!J1008,""), NA())</f>
        <v>#N/A</v>
      </c>
      <c r="G1008" s="10">
        <f t="array" ref="G1008">PERCENTILE(IF(ISERROR(F1008:F6007)=FALSE,F1008:F6007),CycleTimePercentile)</f>
        <v>0</v>
      </c>
      <c r="H1008" s="2" t="e">
        <f ca="1" xml:space="preserve"> IF(OR(Calculations!C1008 = "",Calculations!C1008 = WorkTypeString),  Calculations!K1008, NA())</f>
        <v>#N/A</v>
      </c>
      <c r="I1008" s="2" t="e">
        <f xml:space="preserve"> IF(Calculations!C1008 = DefectTypeString,  Calculations!K1008, NA())</f>
        <v>#N/A</v>
      </c>
    </row>
    <row r="1009" spans="1:9" x14ac:dyDescent="0.25">
      <c r="A1009" s="8" t="str">
        <f>Calculations!A1009</f>
        <v/>
      </c>
      <c r="B1009" s="2" t="str">
        <f t="shared" si="20"/>
        <v/>
      </c>
      <c r="C1009" s="10" t="str">
        <f>IFERROR(Calculations!J1009,"")</f>
        <v/>
      </c>
      <c r="D1009" s="10" t="str">
        <f xml:space="preserve"> IF(OR(Calculations!C1009 = "",Calculations!C1009 = WorkTypeString),  IFERROR(Calculations!J1009,""), NA())</f>
        <v/>
      </c>
      <c r="E1009" s="10">
        <f t="array" ref="E1009">PERCENTILE(IF(ISERROR(D1009:D6008)=FALSE,D1009:D6008),CycleTimePercentile)</f>
        <v>0</v>
      </c>
      <c r="F1009" s="2" t="e">
        <f xml:space="preserve"> IF(Calculations!C1009 = DefectTypeString,  IFERROR(Calculations!J1009,""), NA())</f>
        <v>#N/A</v>
      </c>
      <c r="G1009" s="10">
        <f t="array" ref="G1009">PERCENTILE(IF(ISERROR(F1009:F6008)=FALSE,F1009:F6008),CycleTimePercentile)</f>
        <v>0</v>
      </c>
      <c r="H1009" s="2" t="e">
        <f ca="1" xml:space="preserve"> IF(OR(Calculations!C1009 = "",Calculations!C1009 = WorkTypeString),  Calculations!K1009, NA())</f>
        <v>#N/A</v>
      </c>
      <c r="I1009" s="2" t="e">
        <f xml:space="preserve"> IF(Calculations!C1009 = DefectTypeString,  Calculations!K1009, NA())</f>
        <v>#N/A</v>
      </c>
    </row>
    <row r="1010" spans="1:9" x14ac:dyDescent="0.25">
      <c r="A1010" s="8" t="str">
        <f>Calculations!A1010</f>
        <v/>
      </c>
      <c r="B1010" s="2" t="str">
        <f t="shared" si="20"/>
        <v/>
      </c>
      <c r="C1010" s="10" t="str">
        <f>IFERROR(Calculations!J1010,"")</f>
        <v/>
      </c>
      <c r="D1010" s="10" t="str">
        <f xml:space="preserve"> IF(OR(Calculations!C1010 = "",Calculations!C1010 = WorkTypeString),  IFERROR(Calculations!J1010,""), NA())</f>
        <v/>
      </c>
      <c r="E1010" s="10">
        <f t="array" ref="E1010">PERCENTILE(IF(ISERROR(D1010:D6009)=FALSE,D1010:D6009),CycleTimePercentile)</f>
        <v>0</v>
      </c>
      <c r="F1010" s="2" t="e">
        <f xml:space="preserve"> IF(Calculations!C1010 = DefectTypeString,  IFERROR(Calculations!J1010,""), NA())</f>
        <v>#N/A</v>
      </c>
      <c r="G1010" s="10">
        <f t="array" ref="G1010">PERCENTILE(IF(ISERROR(F1010:F6009)=FALSE,F1010:F6009),CycleTimePercentile)</f>
        <v>0</v>
      </c>
      <c r="H1010" s="2" t="e">
        <f ca="1" xml:space="preserve"> IF(OR(Calculations!C1010 = "",Calculations!C1010 = WorkTypeString),  Calculations!K1010, NA())</f>
        <v>#N/A</v>
      </c>
      <c r="I1010" s="2" t="e">
        <f xml:space="preserve"> IF(Calculations!C1010 = DefectTypeString,  Calculations!K1010, NA())</f>
        <v>#N/A</v>
      </c>
    </row>
    <row r="1011" spans="1:9" x14ac:dyDescent="0.25">
      <c r="A1011" s="8" t="str">
        <f>Calculations!A1011</f>
        <v/>
      </c>
      <c r="B1011" s="2" t="str">
        <f t="shared" si="20"/>
        <v/>
      </c>
      <c r="C1011" s="10" t="str">
        <f>IFERROR(Calculations!J1011,"")</f>
        <v/>
      </c>
      <c r="D1011" s="10" t="str">
        <f xml:space="preserve"> IF(OR(Calculations!C1011 = "",Calculations!C1011 = WorkTypeString),  IFERROR(Calculations!J1011,""), NA())</f>
        <v/>
      </c>
      <c r="E1011" s="10">
        <f t="array" ref="E1011">PERCENTILE(IF(ISERROR(D1011:D6010)=FALSE,D1011:D6010),CycleTimePercentile)</f>
        <v>0</v>
      </c>
      <c r="F1011" s="2" t="e">
        <f xml:space="preserve"> IF(Calculations!C1011 = DefectTypeString,  IFERROR(Calculations!J1011,""), NA())</f>
        <v>#N/A</v>
      </c>
      <c r="G1011" s="10">
        <f t="array" ref="G1011">PERCENTILE(IF(ISERROR(F1011:F6010)=FALSE,F1011:F6010),CycleTimePercentile)</f>
        <v>0</v>
      </c>
      <c r="H1011" s="2" t="e">
        <f ca="1" xml:space="preserve"> IF(OR(Calculations!C1011 = "",Calculations!C1011 = WorkTypeString),  Calculations!K1011, NA())</f>
        <v>#N/A</v>
      </c>
      <c r="I1011" s="2" t="e">
        <f xml:space="preserve"> IF(Calculations!C1011 = DefectTypeString,  Calculations!K1011, NA())</f>
        <v>#N/A</v>
      </c>
    </row>
    <row r="1012" spans="1:9" x14ac:dyDescent="0.25">
      <c r="A1012" s="8" t="str">
        <f>Calculations!A1012</f>
        <v/>
      </c>
      <c r="B1012" s="2" t="str">
        <f t="shared" si="20"/>
        <v/>
      </c>
      <c r="C1012" s="10" t="str">
        <f>IFERROR(Calculations!J1012,"")</f>
        <v/>
      </c>
      <c r="D1012" s="10" t="str">
        <f xml:space="preserve"> IF(OR(Calculations!C1012 = "",Calculations!C1012 = WorkTypeString),  IFERROR(Calculations!J1012,""), NA())</f>
        <v/>
      </c>
      <c r="E1012" s="10">
        <f t="array" ref="E1012">PERCENTILE(IF(ISERROR(D1012:D6011)=FALSE,D1012:D6011),CycleTimePercentile)</f>
        <v>0</v>
      </c>
      <c r="F1012" s="2" t="e">
        <f xml:space="preserve"> IF(Calculations!C1012 = DefectTypeString,  IFERROR(Calculations!J1012,""), NA())</f>
        <v>#N/A</v>
      </c>
      <c r="G1012" s="10">
        <f t="array" ref="G1012">PERCENTILE(IF(ISERROR(F1012:F6011)=FALSE,F1012:F6011),CycleTimePercentile)</f>
        <v>0</v>
      </c>
      <c r="H1012" s="2" t="e">
        <f ca="1" xml:space="preserve"> IF(OR(Calculations!C1012 = "",Calculations!C1012 = WorkTypeString),  Calculations!K1012, NA())</f>
        <v>#N/A</v>
      </c>
      <c r="I1012" s="2" t="e">
        <f xml:space="preserve"> IF(Calculations!C1012 = DefectTypeString,  Calculations!K1012, NA())</f>
        <v>#N/A</v>
      </c>
    </row>
    <row r="1013" spans="1:9" x14ac:dyDescent="0.25">
      <c r="A1013" s="8" t="str">
        <f>Calculations!A1013</f>
        <v/>
      </c>
      <c r="B1013" s="2" t="str">
        <f t="shared" si="20"/>
        <v/>
      </c>
      <c r="C1013" s="10" t="str">
        <f>IFERROR(Calculations!J1013,"")</f>
        <v/>
      </c>
      <c r="D1013" s="10" t="str">
        <f xml:space="preserve"> IF(OR(Calculations!C1013 = "",Calculations!C1013 = WorkTypeString),  IFERROR(Calculations!J1013,""), NA())</f>
        <v/>
      </c>
      <c r="E1013" s="10">
        <f t="array" ref="E1013">PERCENTILE(IF(ISERROR(D1013:D6012)=FALSE,D1013:D6012),CycleTimePercentile)</f>
        <v>0</v>
      </c>
      <c r="F1013" s="2" t="e">
        <f xml:space="preserve"> IF(Calculations!C1013 = DefectTypeString,  IFERROR(Calculations!J1013,""), NA())</f>
        <v>#N/A</v>
      </c>
      <c r="G1013" s="10">
        <f t="array" ref="G1013">PERCENTILE(IF(ISERROR(F1013:F6012)=FALSE,F1013:F6012),CycleTimePercentile)</f>
        <v>0</v>
      </c>
      <c r="H1013" s="2" t="e">
        <f ca="1" xml:space="preserve"> IF(OR(Calculations!C1013 = "",Calculations!C1013 = WorkTypeString),  Calculations!K1013, NA())</f>
        <v>#N/A</v>
      </c>
      <c r="I1013" s="2" t="e">
        <f xml:space="preserve"> IF(Calculations!C1013 = DefectTypeString,  Calculations!K1013, NA())</f>
        <v>#N/A</v>
      </c>
    </row>
    <row r="1014" spans="1:9" x14ac:dyDescent="0.25">
      <c r="A1014" s="8" t="str">
        <f>Calculations!A1014</f>
        <v/>
      </c>
      <c r="B1014" s="2" t="str">
        <f t="shared" si="20"/>
        <v/>
      </c>
      <c r="C1014" s="10" t="str">
        <f>IFERROR(Calculations!J1014,"")</f>
        <v/>
      </c>
      <c r="D1014" s="10" t="str">
        <f xml:space="preserve"> IF(OR(Calculations!C1014 = "",Calculations!C1014 = WorkTypeString),  IFERROR(Calculations!J1014,""), NA())</f>
        <v/>
      </c>
      <c r="E1014" s="10">
        <f t="array" ref="E1014">PERCENTILE(IF(ISERROR(D1014:D6013)=FALSE,D1014:D6013),CycleTimePercentile)</f>
        <v>0</v>
      </c>
      <c r="F1014" s="2" t="e">
        <f xml:space="preserve"> IF(Calculations!C1014 = DefectTypeString,  IFERROR(Calculations!J1014,""), NA())</f>
        <v>#N/A</v>
      </c>
      <c r="G1014" s="10">
        <f t="array" ref="G1014">PERCENTILE(IF(ISERROR(F1014:F6013)=FALSE,F1014:F6013),CycleTimePercentile)</f>
        <v>0</v>
      </c>
      <c r="H1014" s="2" t="e">
        <f ca="1" xml:space="preserve"> IF(OR(Calculations!C1014 = "",Calculations!C1014 = WorkTypeString),  Calculations!K1014, NA())</f>
        <v>#N/A</v>
      </c>
      <c r="I1014" s="2" t="e">
        <f xml:space="preserve"> IF(Calculations!C1014 = DefectTypeString,  Calculations!K1014, NA())</f>
        <v>#N/A</v>
      </c>
    </row>
    <row r="1015" spans="1:9" x14ac:dyDescent="0.25">
      <c r="A1015" s="8" t="str">
        <f>Calculations!A1015</f>
        <v/>
      </c>
      <c r="B1015" s="2" t="str">
        <f t="shared" si="20"/>
        <v/>
      </c>
      <c r="C1015" s="10" t="str">
        <f>IFERROR(Calculations!J1015,"")</f>
        <v/>
      </c>
      <c r="D1015" s="10" t="str">
        <f xml:space="preserve"> IF(OR(Calculations!C1015 = "",Calculations!C1015 = WorkTypeString),  IFERROR(Calculations!J1015,""), NA())</f>
        <v/>
      </c>
      <c r="E1015" s="10">
        <f t="array" ref="E1015">PERCENTILE(IF(ISERROR(D1015:D6014)=FALSE,D1015:D6014),CycleTimePercentile)</f>
        <v>0</v>
      </c>
      <c r="F1015" s="2" t="e">
        <f xml:space="preserve"> IF(Calculations!C1015 = DefectTypeString,  IFERROR(Calculations!J1015,""), NA())</f>
        <v>#N/A</v>
      </c>
      <c r="G1015" s="10">
        <f t="array" ref="G1015">PERCENTILE(IF(ISERROR(F1015:F6014)=FALSE,F1015:F6014),CycleTimePercentile)</f>
        <v>0</v>
      </c>
      <c r="H1015" s="2" t="e">
        <f ca="1" xml:space="preserve"> IF(OR(Calculations!C1015 = "",Calculations!C1015 = WorkTypeString),  Calculations!K1015, NA())</f>
        <v>#N/A</v>
      </c>
      <c r="I1015" s="2" t="e">
        <f xml:space="preserve"> IF(Calculations!C1015 = DefectTypeString,  Calculations!K1015, NA())</f>
        <v>#N/A</v>
      </c>
    </row>
    <row r="1016" spans="1:9" x14ac:dyDescent="0.25">
      <c r="A1016" s="8" t="str">
        <f>Calculations!A1016</f>
        <v/>
      </c>
      <c r="B1016" s="2" t="str">
        <f t="shared" si="20"/>
        <v/>
      </c>
      <c r="C1016" s="10" t="str">
        <f>IFERROR(Calculations!J1016,"")</f>
        <v/>
      </c>
      <c r="D1016" s="10" t="str">
        <f xml:space="preserve"> IF(OR(Calculations!C1016 = "",Calculations!C1016 = WorkTypeString),  IFERROR(Calculations!J1016,""), NA())</f>
        <v/>
      </c>
      <c r="E1016" s="10">
        <f t="array" ref="E1016">PERCENTILE(IF(ISERROR(D1016:D6015)=FALSE,D1016:D6015),CycleTimePercentile)</f>
        <v>0</v>
      </c>
      <c r="F1016" s="2" t="e">
        <f xml:space="preserve"> IF(Calculations!C1016 = DefectTypeString,  IFERROR(Calculations!J1016,""), NA())</f>
        <v>#N/A</v>
      </c>
      <c r="G1016" s="10">
        <f t="array" ref="G1016">PERCENTILE(IF(ISERROR(F1016:F6015)=FALSE,F1016:F6015),CycleTimePercentile)</f>
        <v>0</v>
      </c>
      <c r="H1016" s="2" t="e">
        <f ca="1" xml:space="preserve"> IF(OR(Calculations!C1016 = "",Calculations!C1016 = WorkTypeString),  Calculations!K1016, NA())</f>
        <v>#N/A</v>
      </c>
      <c r="I1016" s="2" t="e">
        <f xml:space="preserve"> IF(Calculations!C1016 = DefectTypeString,  Calculations!K1016, NA())</f>
        <v>#N/A</v>
      </c>
    </row>
    <row r="1017" spans="1:9" x14ac:dyDescent="0.25">
      <c r="A1017" s="8" t="str">
        <f>Calculations!A1017</f>
        <v/>
      </c>
      <c r="B1017" s="2" t="str">
        <f t="shared" si="20"/>
        <v/>
      </c>
      <c r="C1017" s="10" t="str">
        <f>IFERROR(Calculations!J1017,"")</f>
        <v/>
      </c>
      <c r="D1017" s="10" t="str">
        <f xml:space="preserve"> IF(OR(Calculations!C1017 = "",Calculations!C1017 = WorkTypeString),  IFERROR(Calculations!J1017,""), NA())</f>
        <v/>
      </c>
      <c r="E1017" s="10">
        <f t="array" ref="E1017">PERCENTILE(IF(ISERROR(D1017:D6016)=FALSE,D1017:D6016),CycleTimePercentile)</f>
        <v>0</v>
      </c>
      <c r="F1017" s="2" t="e">
        <f xml:space="preserve"> IF(Calculations!C1017 = DefectTypeString,  IFERROR(Calculations!J1017,""), NA())</f>
        <v>#N/A</v>
      </c>
      <c r="G1017" s="10">
        <f t="array" ref="G1017">PERCENTILE(IF(ISERROR(F1017:F6016)=FALSE,F1017:F6016),CycleTimePercentile)</f>
        <v>0</v>
      </c>
      <c r="H1017" s="2" t="e">
        <f ca="1" xml:space="preserve"> IF(OR(Calculations!C1017 = "",Calculations!C1017 = WorkTypeString),  Calculations!K1017, NA())</f>
        <v>#N/A</v>
      </c>
      <c r="I1017" s="2" t="e">
        <f xml:space="preserve"> IF(Calculations!C1017 = DefectTypeString,  Calculations!K1017, NA())</f>
        <v>#N/A</v>
      </c>
    </row>
    <row r="1018" spans="1:9" x14ac:dyDescent="0.25">
      <c r="A1018" s="8" t="str">
        <f>Calculations!A1018</f>
        <v/>
      </c>
      <c r="B1018" s="2" t="str">
        <f t="shared" si="20"/>
        <v/>
      </c>
      <c r="C1018" s="10" t="str">
        <f>IFERROR(Calculations!J1018,"")</f>
        <v/>
      </c>
      <c r="D1018" s="10" t="str">
        <f xml:space="preserve"> IF(OR(Calculations!C1018 = "",Calculations!C1018 = WorkTypeString),  IFERROR(Calculations!J1018,""), NA())</f>
        <v/>
      </c>
      <c r="E1018" s="10">
        <f t="array" ref="E1018">PERCENTILE(IF(ISERROR(D1018:D6017)=FALSE,D1018:D6017),CycleTimePercentile)</f>
        <v>0</v>
      </c>
      <c r="F1018" s="2" t="e">
        <f xml:space="preserve"> IF(Calculations!C1018 = DefectTypeString,  IFERROR(Calculations!J1018,""), NA())</f>
        <v>#N/A</v>
      </c>
      <c r="G1018" s="10">
        <f t="array" ref="G1018">PERCENTILE(IF(ISERROR(F1018:F6017)=FALSE,F1018:F6017),CycleTimePercentile)</f>
        <v>0</v>
      </c>
      <c r="H1018" s="2" t="e">
        <f ca="1" xml:space="preserve"> IF(OR(Calculations!C1018 = "",Calculations!C1018 = WorkTypeString),  Calculations!K1018, NA())</f>
        <v>#N/A</v>
      </c>
      <c r="I1018" s="2" t="e">
        <f xml:space="preserve"> IF(Calculations!C1018 = DefectTypeString,  Calculations!K1018, NA())</f>
        <v>#N/A</v>
      </c>
    </row>
    <row r="1019" spans="1:9" x14ac:dyDescent="0.25">
      <c r="A1019" s="8" t="str">
        <f>Calculations!A1019</f>
        <v/>
      </c>
      <c r="B1019" s="2" t="str">
        <f t="shared" si="20"/>
        <v/>
      </c>
      <c r="C1019" s="10" t="str">
        <f>IFERROR(Calculations!J1019,"")</f>
        <v/>
      </c>
      <c r="D1019" s="10" t="str">
        <f xml:space="preserve"> IF(OR(Calculations!C1019 = "",Calculations!C1019 = WorkTypeString),  IFERROR(Calculations!J1019,""), NA())</f>
        <v/>
      </c>
      <c r="E1019" s="10">
        <f t="array" ref="E1019">PERCENTILE(IF(ISERROR(D1019:D6018)=FALSE,D1019:D6018),CycleTimePercentile)</f>
        <v>0</v>
      </c>
      <c r="F1019" s="2" t="e">
        <f xml:space="preserve"> IF(Calculations!C1019 = DefectTypeString,  IFERROR(Calculations!J1019,""), NA())</f>
        <v>#N/A</v>
      </c>
      <c r="G1019" s="10">
        <f t="array" ref="G1019">PERCENTILE(IF(ISERROR(F1019:F6018)=FALSE,F1019:F6018),CycleTimePercentile)</f>
        <v>0</v>
      </c>
      <c r="H1019" s="2" t="e">
        <f ca="1" xml:space="preserve"> IF(OR(Calculations!C1019 = "",Calculations!C1019 = WorkTypeString),  Calculations!K1019, NA())</f>
        <v>#N/A</v>
      </c>
      <c r="I1019" s="2" t="e">
        <f xml:space="preserve"> IF(Calculations!C1019 = DefectTypeString,  Calculations!K1019, NA())</f>
        <v>#N/A</v>
      </c>
    </row>
    <row r="1020" spans="1:9" x14ac:dyDescent="0.25">
      <c r="A1020" s="8" t="str">
        <f>Calculations!A1020</f>
        <v/>
      </c>
      <c r="B1020" s="2" t="str">
        <f t="shared" si="20"/>
        <v/>
      </c>
      <c r="C1020" s="10" t="str">
        <f>IFERROR(Calculations!J1020,"")</f>
        <v/>
      </c>
      <c r="D1020" s="10" t="str">
        <f xml:space="preserve"> IF(OR(Calculations!C1020 = "",Calculations!C1020 = WorkTypeString),  IFERROR(Calculations!J1020,""), NA())</f>
        <v/>
      </c>
      <c r="E1020" s="10">
        <f t="array" ref="E1020">PERCENTILE(IF(ISERROR(D1020:D6019)=FALSE,D1020:D6019),CycleTimePercentile)</f>
        <v>0</v>
      </c>
      <c r="F1020" s="2" t="e">
        <f xml:space="preserve"> IF(Calculations!C1020 = DefectTypeString,  IFERROR(Calculations!J1020,""), NA())</f>
        <v>#N/A</v>
      </c>
      <c r="G1020" s="10">
        <f t="array" ref="G1020">PERCENTILE(IF(ISERROR(F1020:F6019)=FALSE,F1020:F6019),CycleTimePercentile)</f>
        <v>0</v>
      </c>
      <c r="H1020" s="2" t="e">
        <f ca="1" xml:space="preserve"> IF(OR(Calculations!C1020 = "",Calculations!C1020 = WorkTypeString),  Calculations!K1020, NA())</f>
        <v>#N/A</v>
      </c>
      <c r="I1020" s="2" t="e">
        <f xml:space="preserve"> IF(Calculations!C1020 = DefectTypeString,  Calculations!K1020, NA())</f>
        <v>#N/A</v>
      </c>
    </row>
    <row r="1021" spans="1:9" x14ac:dyDescent="0.25">
      <c r="A1021" s="8" t="str">
        <f>Calculations!A1021</f>
        <v/>
      </c>
      <c r="B1021" s="2" t="str">
        <f t="shared" si="20"/>
        <v/>
      </c>
      <c r="C1021" s="10" t="str">
        <f>IFERROR(Calculations!J1021,"")</f>
        <v/>
      </c>
      <c r="D1021" s="10" t="str">
        <f xml:space="preserve"> IF(OR(Calculations!C1021 = "",Calculations!C1021 = WorkTypeString),  IFERROR(Calculations!J1021,""), NA())</f>
        <v/>
      </c>
      <c r="E1021" s="10">
        <f t="array" ref="E1021">PERCENTILE(IF(ISERROR(D1021:D6020)=FALSE,D1021:D6020),CycleTimePercentile)</f>
        <v>0</v>
      </c>
      <c r="F1021" s="2" t="e">
        <f xml:space="preserve"> IF(Calculations!C1021 = DefectTypeString,  IFERROR(Calculations!J1021,""), NA())</f>
        <v>#N/A</v>
      </c>
      <c r="G1021" s="10">
        <f t="array" ref="G1021">PERCENTILE(IF(ISERROR(F1021:F6020)=FALSE,F1021:F6020),CycleTimePercentile)</f>
        <v>0</v>
      </c>
      <c r="H1021" s="2" t="e">
        <f ca="1" xml:space="preserve"> IF(OR(Calculations!C1021 = "",Calculations!C1021 = WorkTypeString),  Calculations!K1021, NA())</f>
        <v>#N/A</v>
      </c>
      <c r="I1021" s="2" t="e">
        <f xml:space="preserve"> IF(Calculations!C1021 = DefectTypeString,  Calculations!K1021, NA())</f>
        <v>#N/A</v>
      </c>
    </row>
    <row r="1022" spans="1:9" x14ac:dyDescent="0.25">
      <c r="A1022" s="8" t="str">
        <f>Calculations!A1022</f>
        <v/>
      </c>
      <c r="B1022" s="2" t="str">
        <f t="shared" si="20"/>
        <v/>
      </c>
      <c r="C1022" s="10" t="str">
        <f>IFERROR(Calculations!J1022,"")</f>
        <v/>
      </c>
      <c r="D1022" s="10" t="str">
        <f xml:space="preserve"> IF(OR(Calculations!C1022 = "",Calculations!C1022 = WorkTypeString),  IFERROR(Calculations!J1022,""), NA())</f>
        <v/>
      </c>
      <c r="E1022" s="10">
        <f t="array" ref="E1022">PERCENTILE(IF(ISERROR(D1022:D6021)=FALSE,D1022:D6021),CycleTimePercentile)</f>
        <v>0</v>
      </c>
      <c r="F1022" s="2" t="e">
        <f xml:space="preserve"> IF(Calculations!C1022 = DefectTypeString,  IFERROR(Calculations!J1022,""), NA())</f>
        <v>#N/A</v>
      </c>
      <c r="G1022" s="10">
        <f t="array" ref="G1022">PERCENTILE(IF(ISERROR(F1022:F6021)=FALSE,F1022:F6021),CycleTimePercentile)</f>
        <v>0</v>
      </c>
      <c r="H1022" s="2" t="e">
        <f ca="1" xml:space="preserve"> IF(OR(Calculations!C1022 = "",Calculations!C1022 = WorkTypeString),  Calculations!K1022, NA())</f>
        <v>#N/A</v>
      </c>
      <c r="I1022" s="2" t="e">
        <f xml:space="preserve"> IF(Calculations!C1022 = DefectTypeString,  Calculations!K1022, NA())</f>
        <v>#N/A</v>
      </c>
    </row>
    <row r="1023" spans="1:9" x14ac:dyDescent="0.25">
      <c r="A1023" s="8" t="str">
        <f>Calculations!A1023</f>
        <v/>
      </c>
      <c r="B1023" s="2" t="str">
        <f t="shared" si="20"/>
        <v/>
      </c>
      <c r="C1023" s="10" t="str">
        <f>IFERROR(Calculations!J1023,"")</f>
        <v/>
      </c>
      <c r="D1023" s="10" t="str">
        <f xml:space="preserve"> IF(OR(Calculations!C1023 = "",Calculations!C1023 = WorkTypeString),  IFERROR(Calculations!J1023,""), NA())</f>
        <v/>
      </c>
      <c r="E1023" s="10">
        <f t="array" ref="E1023">PERCENTILE(IF(ISERROR(D1023:D6022)=FALSE,D1023:D6022),CycleTimePercentile)</f>
        <v>0</v>
      </c>
      <c r="F1023" s="2" t="e">
        <f xml:space="preserve"> IF(Calculations!C1023 = DefectTypeString,  IFERROR(Calculations!J1023,""), NA())</f>
        <v>#N/A</v>
      </c>
      <c r="G1023" s="10">
        <f t="array" ref="G1023">PERCENTILE(IF(ISERROR(F1023:F6022)=FALSE,F1023:F6022),CycleTimePercentile)</f>
        <v>0</v>
      </c>
      <c r="H1023" s="2" t="e">
        <f ca="1" xml:space="preserve"> IF(OR(Calculations!C1023 = "",Calculations!C1023 = WorkTypeString),  Calculations!K1023, NA())</f>
        <v>#N/A</v>
      </c>
      <c r="I1023" s="2" t="e">
        <f xml:space="preserve"> IF(Calculations!C1023 = DefectTypeString,  Calculations!K1023, NA())</f>
        <v>#N/A</v>
      </c>
    </row>
    <row r="1024" spans="1:9" x14ac:dyDescent="0.25">
      <c r="A1024" s="8" t="str">
        <f>Calculations!A1024</f>
        <v/>
      </c>
      <c r="B1024" s="2" t="str">
        <f t="shared" si="20"/>
        <v/>
      </c>
      <c r="C1024" s="10" t="str">
        <f>IFERROR(Calculations!J1024,"")</f>
        <v/>
      </c>
      <c r="D1024" s="10" t="str">
        <f xml:space="preserve"> IF(OR(Calculations!C1024 = "",Calculations!C1024 = WorkTypeString),  IFERROR(Calculations!J1024,""), NA())</f>
        <v/>
      </c>
      <c r="E1024" s="10">
        <f t="array" ref="E1024">PERCENTILE(IF(ISERROR(D1024:D6023)=FALSE,D1024:D6023),CycleTimePercentile)</f>
        <v>0</v>
      </c>
      <c r="F1024" s="2" t="e">
        <f xml:space="preserve"> IF(Calculations!C1024 = DefectTypeString,  IFERROR(Calculations!J1024,""), NA())</f>
        <v>#N/A</v>
      </c>
      <c r="G1024" s="10">
        <f t="array" ref="G1024">PERCENTILE(IF(ISERROR(F1024:F6023)=FALSE,F1024:F6023),CycleTimePercentile)</f>
        <v>0</v>
      </c>
      <c r="H1024" s="2" t="e">
        <f ca="1" xml:space="preserve"> IF(OR(Calculations!C1024 = "",Calculations!C1024 = WorkTypeString),  Calculations!K1024, NA())</f>
        <v>#N/A</v>
      </c>
      <c r="I1024" s="2" t="e">
        <f xml:space="preserve"> IF(Calculations!C1024 = DefectTypeString,  Calculations!K1024, NA())</f>
        <v>#N/A</v>
      </c>
    </row>
    <row r="1025" spans="1:9" x14ac:dyDescent="0.25">
      <c r="A1025" s="8" t="str">
        <f>Calculations!A1025</f>
        <v/>
      </c>
      <c r="B1025" s="2" t="str">
        <f t="shared" si="20"/>
        <v/>
      </c>
      <c r="C1025" s="10" t="str">
        <f>IFERROR(Calculations!J1025,"")</f>
        <v/>
      </c>
      <c r="D1025" s="10" t="str">
        <f xml:space="preserve"> IF(OR(Calculations!C1025 = "",Calculations!C1025 = WorkTypeString),  IFERROR(Calculations!J1025,""), NA())</f>
        <v/>
      </c>
      <c r="E1025" s="10">
        <f t="array" ref="E1025">PERCENTILE(IF(ISERROR(D1025:D6024)=FALSE,D1025:D6024),CycleTimePercentile)</f>
        <v>0</v>
      </c>
      <c r="F1025" s="2" t="e">
        <f xml:space="preserve"> IF(Calculations!C1025 = DefectTypeString,  IFERROR(Calculations!J1025,""), NA())</f>
        <v>#N/A</v>
      </c>
      <c r="G1025" s="10">
        <f t="array" ref="G1025">PERCENTILE(IF(ISERROR(F1025:F6024)=FALSE,F1025:F6024),CycleTimePercentile)</f>
        <v>0</v>
      </c>
      <c r="H1025" s="2" t="e">
        <f ca="1" xml:space="preserve"> IF(OR(Calculations!C1025 = "",Calculations!C1025 = WorkTypeString),  Calculations!K1025, NA())</f>
        <v>#N/A</v>
      </c>
      <c r="I1025" s="2" t="e">
        <f xml:space="preserve"> IF(Calculations!C1025 = DefectTypeString,  Calculations!K1025, NA())</f>
        <v>#N/A</v>
      </c>
    </row>
    <row r="1026" spans="1:9" x14ac:dyDescent="0.25">
      <c r="A1026" s="8" t="str">
        <f>Calculations!A1026</f>
        <v/>
      </c>
      <c r="B1026" s="2" t="str">
        <f t="shared" si="20"/>
        <v/>
      </c>
      <c r="C1026" s="10" t="str">
        <f>IFERROR(Calculations!J1026,"")</f>
        <v/>
      </c>
      <c r="D1026" s="10" t="str">
        <f xml:space="preserve"> IF(OR(Calculations!C1026 = "",Calculations!C1026 = WorkTypeString),  IFERROR(Calculations!J1026,""), NA())</f>
        <v/>
      </c>
      <c r="E1026" s="10">
        <f t="array" ref="E1026">PERCENTILE(IF(ISERROR(D1026:D6025)=FALSE,D1026:D6025),CycleTimePercentile)</f>
        <v>0</v>
      </c>
      <c r="F1026" s="2" t="e">
        <f xml:space="preserve"> IF(Calculations!C1026 = DefectTypeString,  IFERROR(Calculations!J1026,""), NA())</f>
        <v>#N/A</v>
      </c>
      <c r="G1026" s="10">
        <f t="array" ref="G1026">PERCENTILE(IF(ISERROR(F1026:F6025)=FALSE,F1026:F6025),CycleTimePercentile)</f>
        <v>0</v>
      </c>
      <c r="H1026" s="2" t="e">
        <f ca="1" xml:space="preserve"> IF(OR(Calculations!C1026 = "",Calculations!C1026 = WorkTypeString),  Calculations!K1026, NA())</f>
        <v>#N/A</v>
      </c>
      <c r="I1026" s="2" t="e">
        <f xml:space="preserve"> IF(Calculations!C1026 = DefectTypeString,  Calculations!K1026, NA())</f>
        <v>#N/A</v>
      </c>
    </row>
    <row r="1027" spans="1:9" x14ac:dyDescent="0.25">
      <c r="A1027" s="8" t="str">
        <f>Calculations!A1027</f>
        <v/>
      </c>
      <c r="B1027" s="2" t="str">
        <f t="shared" ref="B1027:B1090" si="21">IF(ISNUMBER(A1027),YEAR(A1027)&amp;"-"&amp;TEXT(MONTH(A1027),"00")&amp;"-"&amp;TEXT(DAY(A1027),"00")&amp;"-"&amp;TEXT(HOUR(A1027),"00"),"")</f>
        <v/>
      </c>
      <c r="C1027" s="10" t="str">
        <f>IFERROR(Calculations!J1027,"")</f>
        <v/>
      </c>
      <c r="D1027" s="10" t="str">
        <f xml:space="preserve"> IF(OR(Calculations!C1027 = "",Calculations!C1027 = WorkTypeString),  IFERROR(Calculations!J1027,""), NA())</f>
        <v/>
      </c>
      <c r="E1027" s="10">
        <f t="array" ref="E1027">PERCENTILE(IF(ISERROR(D1027:D6026)=FALSE,D1027:D6026),CycleTimePercentile)</f>
        <v>0</v>
      </c>
      <c r="F1027" s="2" t="e">
        <f xml:space="preserve"> IF(Calculations!C1027 = DefectTypeString,  IFERROR(Calculations!J1027,""), NA())</f>
        <v>#N/A</v>
      </c>
      <c r="G1027" s="10">
        <f t="array" ref="G1027">PERCENTILE(IF(ISERROR(F1027:F6026)=FALSE,F1027:F6026),CycleTimePercentile)</f>
        <v>0</v>
      </c>
      <c r="H1027" s="2" t="e">
        <f ca="1" xml:space="preserve"> IF(OR(Calculations!C1027 = "",Calculations!C1027 = WorkTypeString),  Calculations!K1027, NA())</f>
        <v>#N/A</v>
      </c>
      <c r="I1027" s="2" t="e">
        <f xml:space="preserve"> IF(Calculations!C1027 = DefectTypeString,  Calculations!K1027, NA())</f>
        <v>#N/A</v>
      </c>
    </row>
    <row r="1028" spans="1:9" x14ac:dyDescent="0.25">
      <c r="A1028" s="8" t="str">
        <f>Calculations!A1028</f>
        <v/>
      </c>
      <c r="B1028" s="2" t="str">
        <f t="shared" si="21"/>
        <v/>
      </c>
      <c r="C1028" s="10" t="str">
        <f>IFERROR(Calculations!J1028,"")</f>
        <v/>
      </c>
      <c r="D1028" s="10" t="str">
        <f xml:space="preserve"> IF(OR(Calculations!C1028 = "",Calculations!C1028 = WorkTypeString),  IFERROR(Calculations!J1028,""), NA())</f>
        <v/>
      </c>
      <c r="E1028" s="10">
        <f t="array" ref="E1028">PERCENTILE(IF(ISERROR(D1028:D6027)=FALSE,D1028:D6027),CycleTimePercentile)</f>
        <v>0</v>
      </c>
      <c r="F1028" s="2" t="e">
        <f xml:space="preserve"> IF(Calculations!C1028 = DefectTypeString,  IFERROR(Calculations!J1028,""), NA())</f>
        <v>#N/A</v>
      </c>
      <c r="G1028" s="10">
        <f t="array" ref="G1028">PERCENTILE(IF(ISERROR(F1028:F6027)=FALSE,F1028:F6027),CycleTimePercentile)</f>
        <v>0</v>
      </c>
      <c r="H1028" s="2" t="e">
        <f ca="1" xml:space="preserve"> IF(OR(Calculations!C1028 = "",Calculations!C1028 = WorkTypeString),  Calculations!K1028, NA())</f>
        <v>#N/A</v>
      </c>
      <c r="I1028" s="2" t="e">
        <f xml:space="preserve"> IF(Calculations!C1028 = DefectTypeString,  Calculations!K1028, NA())</f>
        <v>#N/A</v>
      </c>
    </row>
    <row r="1029" spans="1:9" x14ac:dyDescent="0.25">
      <c r="A1029" s="8" t="str">
        <f>Calculations!A1029</f>
        <v/>
      </c>
      <c r="B1029" s="2" t="str">
        <f t="shared" si="21"/>
        <v/>
      </c>
      <c r="C1029" s="10" t="str">
        <f>IFERROR(Calculations!J1029,"")</f>
        <v/>
      </c>
      <c r="D1029" s="10" t="str">
        <f xml:space="preserve"> IF(OR(Calculations!C1029 = "",Calculations!C1029 = WorkTypeString),  IFERROR(Calculations!J1029,""), NA())</f>
        <v/>
      </c>
      <c r="E1029" s="10">
        <f t="array" ref="E1029">PERCENTILE(IF(ISERROR(D1029:D6028)=FALSE,D1029:D6028),CycleTimePercentile)</f>
        <v>0</v>
      </c>
      <c r="F1029" s="2" t="e">
        <f xml:space="preserve"> IF(Calculations!C1029 = DefectTypeString,  IFERROR(Calculations!J1029,""), NA())</f>
        <v>#N/A</v>
      </c>
      <c r="G1029" s="10">
        <f t="array" ref="G1029">PERCENTILE(IF(ISERROR(F1029:F6028)=FALSE,F1029:F6028),CycleTimePercentile)</f>
        <v>0</v>
      </c>
      <c r="H1029" s="2" t="e">
        <f ca="1" xml:space="preserve"> IF(OR(Calculations!C1029 = "",Calculations!C1029 = WorkTypeString),  Calculations!K1029, NA())</f>
        <v>#N/A</v>
      </c>
      <c r="I1029" s="2" t="e">
        <f xml:space="preserve"> IF(Calculations!C1029 = DefectTypeString,  Calculations!K1029, NA())</f>
        <v>#N/A</v>
      </c>
    </row>
    <row r="1030" spans="1:9" x14ac:dyDescent="0.25">
      <c r="A1030" s="8" t="str">
        <f>Calculations!A1030</f>
        <v/>
      </c>
      <c r="B1030" s="2" t="str">
        <f t="shared" si="21"/>
        <v/>
      </c>
      <c r="C1030" s="10" t="str">
        <f>IFERROR(Calculations!J1030,"")</f>
        <v/>
      </c>
      <c r="D1030" s="10" t="str">
        <f xml:space="preserve"> IF(OR(Calculations!C1030 = "",Calculations!C1030 = WorkTypeString),  IFERROR(Calculations!J1030,""), NA())</f>
        <v/>
      </c>
      <c r="E1030" s="10">
        <f t="array" ref="E1030">PERCENTILE(IF(ISERROR(D1030:D6029)=FALSE,D1030:D6029),CycleTimePercentile)</f>
        <v>0</v>
      </c>
      <c r="F1030" s="2" t="e">
        <f xml:space="preserve"> IF(Calculations!C1030 = DefectTypeString,  IFERROR(Calculations!J1030,""), NA())</f>
        <v>#N/A</v>
      </c>
      <c r="G1030" s="10">
        <f t="array" ref="G1030">PERCENTILE(IF(ISERROR(F1030:F6029)=FALSE,F1030:F6029),CycleTimePercentile)</f>
        <v>0</v>
      </c>
      <c r="H1030" s="2" t="e">
        <f ca="1" xml:space="preserve"> IF(OR(Calculations!C1030 = "",Calculations!C1030 = WorkTypeString),  Calculations!K1030, NA())</f>
        <v>#N/A</v>
      </c>
      <c r="I1030" s="2" t="e">
        <f xml:space="preserve"> IF(Calculations!C1030 = DefectTypeString,  Calculations!K1030, NA())</f>
        <v>#N/A</v>
      </c>
    </row>
    <row r="1031" spans="1:9" x14ac:dyDescent="0.25">
      <c r="A1031" s="8" t="str">
        <f>Calculations!A1031</f>
        <v/>
      </c>
      <c r="B1031" s="2" t="str">
        <f t="shared" si="21"/>
        <v/>
      </c>
      <c r="C1031" s="10" t="str">
        <f>IFERROR(Calculations!J1031,"")</f>
        <v/>
      </c>
      <c r="D1031" s="10" t="str">
        <f xml:space="preserve"> IF(OR(Calculations!C1031 = "",Calculations!C1031 = WorkTypeString),  IFERROR(Calculations!J1031,""), NA())</f>
        <v/>
      </c>
      <c r="E1031" s="10">
        <f t="array" ref="E1031">PERCENTILE(IF(ISERROR(D1031:D6030)=FALSE,D1031:D6030),CycleTimePercentile)</f>
        <v>0</v>
      </c>
      <c r="F1031" s="2" t="e">
        <f xml:space="preserve"> IF(Calculations!C1031 = DefectTypeString,  IFERROR(Calculations!J1031,""), NA())</f>
        <v>#N/A</v>
      </c>
      <c r="G1031" s="10">
        <f t="array" ref="G1031">PERCENTILE(IF(ISERROR(F1031:F6030)=FALSE,F1031:F6030),CycleTimePercentile)</f>
        <v>0</v>
      </c>
      <c r="H1031" s="2" t="e">
        <f ca="1" xml:space="preserve"> IF(OR(Calculations!C1031 = "",Calculations!C1031 = WorkTypeString),  Calculations!K1031, NA())</f>
        <v>#N/A</v>
      </c>
      <c r="I1031" s="2" t="e">
        <f xml:space="preserve"> IF(Calculations!C1031 = DefectTypeString,  Calculations!K1031, NA())</f>
        <v>#N/A</v>
      </c>
    </row>
    <row r="1032" spans="1:9" x14ac:dyDescent="0.25">
      <c r="A1032" s="8" t="str">
        <f>Calculations!A1032</f>
        <v/>
      </c>
      <c r="B1032" s="2" t="str">
        <f t="shared" si="21"/>
        <v/>
      </c>
      <c r="C1032" s="10" t="str">
        <f>IFERROR(Calculations!J1032,"")</f>
        <v/>
      </c>
      <c r="D1032" s="10" t="str">
        <f xml:space="preserve"> IF(OR(Calculations!C1032 = "",Calculations!C1032 = WorkTypeString),  IFERROR(Calculations!J1032,""), NA())</f>
        <v/>
      </c>
      <c r="E1032" s="10">
        <f t="array" ref="E1032">PERCENTILE(IF(ISERROR(D1032:D6031)=FALSE,D1032:D6031),CycleTimePercentile)</f>
        <v>0</v>
      </c>
      <c r="F1032" s="2" t="e">
        <f xml:space="preserve"> IF(Calculations!C1032 = DefectTypeString,  IFERROR(Calculations!J1032,""), NA())</f>
        <v>#N/A</v>
      </c>
      <c r="G1032" s="10">
        <f t="array" ref="G1032">PERCENTILE(IF(ISERROR(F1032:F6031)=FALSE,F1032:F6031),CycleTimePercentile)</f>
        <v>0</v>
      </c>
      <c r="H1032" s="2" t="e">
        <f ca="1" xml:space="preserve"> IF(OR(Calculations!C1032 = "",Calculations!C1032 = WorkTypeString),  Calculations!K1032, NA())</f>
        <v>#N/A</v>
      </c>
      <c r="I1032" s="2" t="e">
        <f xml:space="preserve"> IF(Calculations!C1032 = DefectTypeString,  Calculations!K1032, NA())</f>
        <v>#N/A</v>
      </c>
    </row>
    <row r="1033" spans="1:9" x14ac:dyDescent="0.25">
      <c r="A1033" s="8" t="str">
        <f>Calculations!A1033</f>
        <v/>
      </c>
      <c r="B1033" s="2" t="str">
        <f t="shared" si="21"/>
        <v/>
      </c>
      <c r="C1033" s="10" t="str">
        <f>IFERROR(Calculations!J1033,"")</f>
        <v/>
      </c>
      <c r="D1033" s="10" t="str">
        <f xml:space="preserve"> IF(OR(Calculations!C1033 = "",Calculations!C1033 = WorkTypeString),  IFERROR(Calculations!J1033,""), NA())</f>
        <v/>
      </c>
      <c r="E1033" s="10">
        <f t="array" ref="E1033">PERCENTILE(IF(ISERROR(D1033:D6032)=FALSE,D1033:D6032),CycleTimePercentile)</f>
        <v>0</v>
      </c>
      <c r="F1033" s="2" t="e">
        <f xml:space="preserve"> IF(Calculations!C1033 = DefectTypeString,  IFERROR(Calculations!J1033,""), NA())</f>
        <v>#N/A</v>
      </c>
      <c r="G1033" s="10">
        <f t="array" ref="G1033">PERCENTILE(IF(ISERROR(F1033:F6032)=FALSE,F1033:F6032),CycleTimePercentile)</f>
        <v>0</v>
      </c>
      <c r="H1033" s="2" t="e">
        <f ca="1" xml:space="preserve"> IF(OR(Calculations!C1033 = "",Calculations!C1033 = WorkTypeString),  Calculations!K1033, NA())</f>
        <v>#N/A</v>
      </c>
      <c r="I1033" s="2" t="e">
        <f xml:space="preserve"> IF(Calculations!C1033 = DefectTypeString,  Calculations!K1033, NA())</f>
        <v>#N/A</v>
      </c>
    </row>
    <row r="1034" spans="1:9" x14ac:dyDescent="0.25">
      <c r="A1034" s="8" t="str">
        <f>Calculations!A1034</f>
        <v/>
      </c>
      <c r="B1034" s="2" t="str">
        <f t="shared" si="21"/>
        <v/>
      </c>
      <c r="C1034" s="10" t="str">
        <f>IFERROR(Calculations!J1034,"")</f>
        <v/>
      </c>
      <c r="D1034" s="10" t="str">
        <f xml:space="preserve"> IF(OR(Calculations!C1034 = "",Calculations!C1034 = WorkTypeString),  IFERROR(Calculations!J1034,""), NA())</f>
        <v/>
      </c>
      <c r="E1034" s="10">
        <f t="array" ref="E1034">PERCENTILE(IF(ISERROR(D1034:D6033)=FALSE,D1034:D6033),CycleTimePercentile)</f>
        <v>0</v>
      </c>
      <c r="F1034" s="2" t="e">
        <f xml:space="preserve"> IF(Calculations!C1034 = DefectTypeString,  IFERROR(Calculations!J1034,""), NA())</f>
        <v>#N/A</v>
      </c>
      <c r="G1034" s="10">
        <f t="array" ref="G1034">PERCENTILE(IF(ISERROR(F1034:F6033)=FALSE,F1034:F6033),CycleTimePercentile)</f>
        <v>0</v>
      </c>
      <c r="H1034" s="2" t="e">
        <f ca="1" xml:space="preserve"> IF(OR(Calculations!C1034 = "",Calculations!C1034 = WorkTypeString),  Calculations!K1034, NA())</f>
        <v>#N/A</v>
      </c>
      <c r="I1034" s="2" t="e">
        <f xml:space="preserve"> IF(Calculations!C1034 = DefectTypeString,  Calculations!K1034, NA())</f>
        <v>#N/A</v>
      </c>
    </row>
    <row r="1035" spans="1:9" x14ac:dyDescent="0.25">
      <c r="A1035" s="8" t="str">
        <f>Calculations!A1035</f>
        <v/>
      </c>
      <c r="B1035" s="2" t="str">
        <f t="shared" si="21"/>
        <v/>
      </c>
      <c r="C1035" s="10" t="str">
        <f>IFERROR(Calculations!J1035,"")</f>
        <v/>
      </c>
      <c r="D1035" s="10" t="str">
        <f xml:space="preserve"> IF(OR(Calculations!C1035 = "",Calculations!C1035 = WorkTypeString),  IFERROR(Calculations!J1035,""), NA())</f>
        <v/>
      </c>
      <c r="E1035" s="10">
        <f t="array" ref="E1035">PERCENTILE(IF(ISERROR(D1035:D6034)=FALSE,D1035:D6034),CycleTimePercentile)</f>
        <v>0</v>
      </c>
      <c r="F1035" s="2" t="e">
        <f xml:space="preserve"> IF(Calculations!C1035 = DefectTypeString,  IFERROR(Calculations!J1035,""), NA())</f>
        <v>#N/A</v>
      </c>
      <c r="G1035" s="10">
        <f t="array" ref="G1035">PERCENTILE(IF(ISERROR(F1035:F6034)=FALSE,F1035:F6034),CycleTimePercentile)</f>
        <v>0</v>
      </c>
      <c r="H1035" s="2" t="e">
        <f ca="1" xml:space="preserve"> IF(OR(Calculations!C1035 = "",Calculations!C1035 = WorkTypeString),  Calculations!K1035, NA())</f>
        <v>#N/A</v>
      </c>
      <c r="I1035" s="2" t="e">
        <f xml:space="preserve"> IF(Calculations!C1035 = DefectTypeString,  Calculations!K1035, NA())</f>
        <v>#N/A</v>
      </c>
    </row>
    <row r="1036" spans="1:9" x14ac:dyDescent="0.25">
      <c r="A1036" s="8" t="str">
        <f>Calculations!A1036</f>
        <v/>
      </c>
      <c r="B1036" s="2" t="str">
        <f t="shared" si="21"/>
        <v/>
      </c>
      <c r="C1036" s="10" t="str">
        <f>IFERROR(Calculations!J1036,"")</f>
        <v/>
      </c>
      <c r="D1036" s="10" t="str">
        <f xml:space="preserve"> IF(OR(Calculations!C1036 = "",Calculations!C1036 = WorkTypeString),  IFERROR(Calculations!J1036,""), NA())</f>
        <v/>
      </c>
      <c r="E1036" s="10">
        <f t="array" ref="E1036">PERCENTILE(IF(ISERROR(D1036:D6035)=FALSE,D1036:D6035),CycleTimePercentile)</f>
        <v>0</v>
      </c>
      <c r="F1036" s="2" t="e">
        <f xml:space="preserve"> IF(Calculations!C1036 = DefectTypeString,  IFERROR(Calculations!J1036,""), NA())</f>
        <v>#N/A</v>
      </c>
      <c r="G1036" s="10">
        <f t="array" ref="G1036">PERCENTILE(IF(ISERROR(F1036:F6035)=FALSE,F1036:F6035),CycleTimePercentile)</f>
        <v>0</v>
      </c>
      <c r="H1036" s="2" t="e">
        <f ca="1" xml:space="preserve"> IF(OR(Calculations!C1036 = "",Calculations!C1036 = WorkTypeString),  Calculations!K1036, NA())</f>
        <v>#N/A</v>
      </c>
      <c r="I1036" s="2" t="e">
        <f xml:space="preserve"> IF(Calculations!C1036 = DefectTypeString,  Calculations!K1036, NA())</f>
        <v>#N/A</v>
      </c>
    </row>
    <row r="1037" spans="1:9" x14ac:dyDescent="0.25">
      <c r="A1037" s="8" t="str">
        <f>Calculations!A1037</f>
        <v/>
      </c>
      <c r="B1037" s="2" t="str">
        <f t="shared" si="21"/>
        <v/>
      </c>
      <c r="C1037" s="10" t="str">
        <f>IFERROR(Calculations!J1037,"")</f>
        <v/>
      </c>
      <c r="D1037" s="10" t="str">
        <f xml:space="preserve"> IF(OR(Calculations!C1037 = "",Calculations!C1037 = WorkTypeString),  IFERROR(Calculations!J1037,""), NA())</f>
        <v/>
      </c>
      <c r="E1037" s="10">
        <f t="array" ref="E1037">PERCENTILE(IF(ISERROR(D1037:D6036)=FALSE,D1037:D6036),CycleTimePercentile)</f>
        <v>0</v>
      </c>
      <c r="F1037" s="2" t="e">
        <f xml:space="preserve"> IF(Calculations!C1037 = DefectTypeString,  IFERROR(Calculations!J1037,""), NA())</f>
        <v>#N/A</v>
      </c>
      <c r="G1037" s="10">
        <f t="array" ref="G1037">PERCENTILE(IF(ISERROR(F1037:F6036)=FALSE,F1037:F6036),CycleTimePercentile)</f>
        <v>0</v>
      </c>
      <c r="H1037" s="2" t="e">
        <f ca="1" xml:space="preserve"> IF(OR(Calculations!C1037 = "",Calculations!C1037 = WorkTypeString),  Calculations!K1037, NA())</f>
        <v>#N/A</v>
      </c>
      <c r="I1037" s="2" t="e">
        <f xml:space="preserve"> IF(Calculations!C1037 = DefectTypeString,  Calculations!K1037, NA())</f>
        <v>#N/A</v>
      </c>
    </row>
    <row r="1038" spans="1:9" x14ac:dyDescent="0.25">
      <c r="A1038" s="8" t="str">
        <f>Calculations!A1038</f>
        <v/>
      </c>
      <c r="B1038" s="2" t="str">
        <f t="shared" si="21"/>
        <v/>
      </c>
      <c r="C1038" s="10" t="str">
        <f>IFERROR(Calculations!J1038,"")</f>
        <v/>
      </c>
      <c r="D1038" s="10" t="str">
        <f xml:space="preserve"> IF(OR(Calculations!C1038 = "",Calculations!C1038 = WorkTypeString),  IFERROR(Calculations!J1038,""), NA())</f>
        <v/>
      </c>
      <c r="E1038" s="10">
        <f t="array" ref="E1038">PERCENTILE(IF(ISERROR(D1038:D6037)=FALSE,D1038:D6037),CycleTimePercentile)</f>
        <v>0</v>
      </c>
      <c r="F1038" s="2" t="e">
        <f xml:space="preserve"> IF(Calculations!C1038 = DefectTypeString,  IFERROR(Calculations!J1038,""), NA())</f>
        <v>#N/A</v>
      </c>
      <c r="G1038" s="10">
        <f t="array" ref="G1038">PERCENTILE(IF(ISERROR(F1038:F6037)=FALSE,F1038:F6037),CycleTimePercentile)</f>
        <v>0</v>
      </c>
      <c r="H1038" s="2" t="e">
        <f ca="1" xml:space="preserve"> IF(OR(Calculations!C1038 = "",Calculations!C1038 = WorkTypeString),  Calculations!K1038, NA())</f>
        <v>#N/A</v>
      </c>
      <c r="I1038" s="2" t="e">
        <f xml:space="preserve"> IF(Calculations!C1038 = DefectTypeString,  Calculations!K1038, NA())</f>
        <v>#N/A</v>
      </c>
    </row>
    <row r="1039" spans="1:9" x14ac:dyDescent="0.25">
      <c r="A1039" s="8" t="str">
        <f>Calculations!A1039</f>
        <v/>
      </c>
      <c r="B1039" s="2" t="str">
        <f t="shared" si="21"/>
        <v/>
      </c>
      <c r="C1039" s="10" t="str">
        <f>IFERROR(Calculations!J1039,"")</f>
        <v/>
      </c>
      <c r="D1039" s="10" t="str">
        <f xml:space="preserve"> IF(OR(Calculations!C1039 = "",Calculations!C1039 = WorkTypeString),  IFERROR(Calculations!J1039,""), NA())</f>
        <v/>
      </c>
      <c r="E1039" s="10">
        <f t="array" ref="E1039">PERCENTILE(IF(ISERROR(D1039:D6038)=FALSE,D1039:D6038),CycleTimePercentile)</f>
        <v>0</v>
      </c>
      <c r="F1039" s="2" t="e">
        <f xml:space="preserve"> IF(Calculations!C1039 = DefectTypeString,  IFERROR(Calculations!J1039,""), NA())</f>
        <v>#N/A</v>
      </c>
      <c r="G1039" s="10">
        <f t="array" ref="G1039">PERCENTILE(IF(ISERROR(F1039:F6038)=FALSE,F1039:F6038),CycleTimePercentile)</f>
        <v>0</v>
      </c>
      <c r="H1039" s="2" t="e">
        <f ca="1" xml:space="preserve"> IF(OR(Calculations!C1039 = "",Calculations!C1039 = WorkTypeString),  Calculations!K1039, NA())</f>
        <v>#N/A</v>
      </c>
      <c r="I1039" s="2" t="e">
        <f xml:space="preserve"> IF(Calculations!C1039 = DefectTypeString,  Calculations!K1039, NA())</f>
        <v>#N/A</v>
      </c>
    </row>
    <row r="1040" spans="1:9" x14ac:dyDescent="0.25">
      <c r="A1040" s="8" t="str">
        <f>Calculations!A1040</f>
        <v/>
      </c>
      <c r="B1040" s="2" t="str">
        <f t="shared" si="21"/>
        <v/>
      </c>
      <c r="C1040" s="10" t="str">
        <f>IFERROR(Calculations!J1040,"")</f>
        <v/>
      </c>
      <c r="D1040" s="10" t="str">
        <f xml:space="preserve"> IF(OR(Calculations!C1040 = "",Calculations!C1040 = WorkTypeString),  IFERROR(Calculations!J1040,""), NA())</f>
        <v/>
      </c>
      <c r="E1040" s="10">
        <f t="array" ref="E1040">PERCENTILE(IF(ISERROR(D1040:D6039)=FALSE,D1040:D6039),CycleTimePercentile)</f>
        <v>0</v>
      </c>
      <c r="F1040" s="2" t="e">
        <f xml:space="preserve"> IF(Calculations!C1040 = DefectTypeString,  IFERROR(Calculations!J1040,""), NA())</f>
        <v>#N/A</v>
      </c>
      <c r="G1040" s="10">
        <f t="array" ref="G1040">PERCENTILE(IF(ISERROR(F1040:F6039)=FALSE,F1040:F6039),CycleTimePercentile)</f>
        <v>0</v>
      </c>
      <c r="H1040" s="2" t="e">
        <f ca="1" xml:space="preserve"> IF(OR(Calculations!C1040 = "",Calculations!C1040 = WorkTypeString),  Calculations!K1040, NA())</f>
        <v>#N/A</v>
      </c>
      <c r="I1040" s="2" t="e">
        <f xml:space="preserve"> IF(Calculations!C1040 = DefectTypeString,  Calculations!K1040, NA())</f>
        <v>#N/A</v>
      </c>
    </row>
    <row r="1041" spans="1:9" x14ac:dyDescent="0.25">
      <c r="A1041" s="8" t="str">
        <f>Calculations!A1041</f>
        <v/>
      </c>
      <c r="B1041" s="2" t="str">
        <f t="shared" si="21"/>
        <v/>
      </c>
      <c r="C1041" s="10" t="str">
        <f>IFERROR(Calculations!J1041,"")</f>
        <v/>
      </c>
      <c r="D1041" s="10" t="str">
        <f xml:space="preserve"> IF(OR(Calculations!C1041 = "",Calculations!C1041 = WorkTypeString),  IFERROR(Calculations!J1041,""), NA())</f>
        <v/>
      </c>
      <c r="E1041" s="10">
        <f t="array" ref="E1041">PERCENTILE(IF(ISERROR(D1041:D6040)=FALSE,D1041:D6040),CycleTimePercentile)</f>
        <v>0</v>
      </c>
      <c r="F1041" s="2" t="e">
        <f xml:space="preserve"> IF(Calculations!C1041 = DefectTypeString,  IFERROR(Calculations!J1041,""), NA())</f>
        <v>#N/A</v>
      </c>
      <c r="G1041" s="10">
        <f t="array" ref="G1041">PERCENTILE(IF(ISERROR(F1041:F6040)=FALSE,F1041:F6040),CycleTimePercentile)</f>
        <v>0</v>
      </c>
      <c r="H1041" s="2" t="e">
        <f ca="1" xml:space="preserve"> IF(OR(Calculations!C1041 = "",Calculations!C1041 = WorkTypeString),  Calculations!K1041, NA())</f>
        <v>#N/A</v>
      </c>
      <c r="I1041" s="2" t="e">
        <f xml:space="preserve"> IF(Calculations!C1041 = DefectTypeString,  Calculations!K1041, NA())</f>
        <v>#N/A</v>
      </c>
    </row>
    <row r="1042" spans="1:9" x14ac:dyDescent="0.25">
      <c r="A1042" s="8" t="str">
        <f>Calculations!A1042</f>
        <v/>
      </c>
      <c r="B1042" s="2" t="str">
        <f t="shared" si="21"/>
        <v/>
      </c>
      <c r="C1042" s="10" t="str">
        <f>IFERROR(Calculations!J1042,"")</f>
        <v/>
      </c>
      <c r="D1042" s="10" t="str">
        <f xml:space="preserve"> IF(OR(Calculations!C1042 = "",Calculations!C1042 = WorkTypeString),  IFERROR(Calculations!J1042,""), NA())</f>
        <v/>
      </c>
      <c r="E1042" s="10">
        <f t="array" ref="E1042">PERCENTILE(IF(ISERROR(D1042:D6041)=FALSE,D1042:D6041),CycleTimePercentile)</f>
        <v>0</v>
      </c>
      <c r="F1042" s="2" t="e">
        <f xml:space="preserve"> IF(Calculations!C1042 = DefectTypeString,  IFERROR(Calculations!J1042,""), NA())</f>
        <v>#N/A</v>
      </c>
      <c r="G1042" s="10">
        <f t="array" ref="G1042">PERCENTILE(IF(ISERROR(F1042:F6041)=FALSE,F1042:F6041),CycleTimePercentile)</f>
        <v>0</v>
      </c>
      <c r="H1042" s="2" t="e">
        <f ca="1" xml:space="preserve"> IF(OR(Calculations!C1042 = "",Calculations!C1042 = WorkTypeString),  Calculations!K1042, NA())</f>
        <v>#N/A</v>
      </c>
      <c r="I1042" s="2" t="e">
        <f xml:space="preserve"> IF(Calculations!C1042 = DefectTypeString,  Calculations!K1042, NA())</f>
        <v>#N/A</v>
      </c>
    </row>
    <row r="1043" spans="1:9" x14ac:dyDescent="0.25">
      <c r="A1043" s="8" t="str">
        <f>Calculations!A1043</f>
        <v/>
      </c>
      <c r="B1043" s="2" t="str">
        <f t="shared" si="21"/>
        <v/>
      </c>
      <c r="C1043" s="10" t="str">
        <f>IFERROR(Calculations!J1043,"")</f>
        <v/>
      </c>
      <c r="D1043" s="10" t="str">
        <f xml:space="preserve"> IF(OR(Calculations!C1043 = "",Calculations!C1043 = WorkTypeString),  IFERROR(Calculations!J1043,""), NA())</f>
        <v/>
      </c>
      <c r="E1043" s="10">
        <f t="array" ref="E1043">PERCENTILE(IF(ISERROR(D1043:D6042)=FALSE,D1043:D6042),CycleTimePercentile)</f>
        <v>0</v>
      </c>
      <c r="F1043" s="2" t="e">
        <f xml:space="preserve"> IF(Calculations!C1043 = DefectTypeString,  IFERROR(Calculations!J1043,""), NA())</f>
        <v>#N/A</v>
      </c>
      <c r="G1043" s="10">
        <f t="array" ref="G1043">PERCENTILE(IF(ISERROR(F1043:F6042)=FALSE,F1043:F6042),CycleTimePercentile)</f>
        <v>0</v>
      </c>
      <c r="H1043" s="2" t="e">
        <f ca="1" xml:space="preserve"> IF(OR(Calculations!C1043 = "",Calculations!C1043 = WorkTypeString),  Calculations!K1043, NA())</f>
        <v>#N/A</v>
      </c>
      <c r="I1043" s="2" t="e">
        <f xml:space="preserve"> IF(Calculations!C1043 = DefectTypeString,  Calculations!K1043, NA())</f>
        <v>#N/A</v>
      </c>
    </row>
    <row r="1044" spans="1:9" x14ac:dyDescent="0.25">
      <c r="A1044" s="8" t="str">
        <f>Calculations!A1044</f>
        <v/>
      </c>
      <c r="B1044" s="2" t="str">
        <f t="shared" si="21"/>
        <v/>
      </c>
      <c r="C1044" s="10" t="str">
        <f>IFERROR(Calculations!J1044,"")</f>
        <v/>
      </c>
      <c r="D1044" s="10" t="str">
        <f xml:space="preserve"> IF(OR(Calculations!C1044 = "",Calculations!C1044 = WorkTypeString),  IFERROR(Calculations!J1044,""), NA())</f>
        <v/>
      </c>
      <c r="E1044" s="10">
        <f t="array" ref="E1044">PERCENTILE(IF(ISERROR(D1044:D6043)=FALSE,D1044:D6043),CycleTimePercentile)</f>
        <v>0</v>
      </c>
      <c r="F1044" s="2" t="e">
        <f xml:space="preserve"> IF(Calculations!C1044 = DefectTypeString,  IFERROR(Calculations!J1044,""), NA())</f>
        <v>#N/A</v>
      </c>
      <c r="G1044" s="10">
        <f t="array" ref="G1044">PERCENTILE(IF(ISERROR(F1044:F6043)=FALSE,F1044:F6043),CycleTimePercentile)</f>
        <v>0</v>
      </c>
      <c r="H1044" s="2" t="e">
        <f ca="1" xml:space="preserve"> IF(OR(Calculations!C1044 = "",Calculations!C1044 = WorkTypeString),  Calculations!K1044, NA())</f>
        <v>#N/A</v>
      </c>
      <c r="I1044" s="2" t="e">
        <f xml:space="preserve"> IF(Calculations!C1044 = DefectTypeString,  Calculations!K1044, NA())</f>
        <v>#N/A</v>
      </c>
    </row>
    <row r="1045" spans="1:9" x14ac:dyDescent="0.25">
      <c r="A1045" s="8" t="str">
        <f>Calculations!A1045</f>
        <v/>
      </c>
      <c r="B1045" s="2" t="str">
        <f t="shared" si="21"/>
        <v/>
      </c>
      <c r="C1045" s="10" t="str">
        <f>IFERROR(Calculations!J1045,"")</f>
        <v/>
      </c>
      <c r="D1045" s="10" t="str">
        <f xml:space="preserve"> IF(OR(Calculations!C1045 = "",Calculations!C1045 = WorkTypeString),  IFERROR(Calculations!J1045,""), NA())</f>
        <v/>
      </c>
      <c r="E1045" s="10">
        <f t="array" ref="E1045">PERCENTILE(IF(ISERROR(D1045:D6044)=FALSE,D1045:D6044),CycleTimePercentile)</f>
        <v>0</v>
      </c>
      <c r="F1045" s="2" t="e">
        <f xml:space="preserve"> IF(Calculations!C1045 = DefectTypeString,  IFERROR(Calculations!J1045,""), NA())</f>
        <v>#N/A</v>
      </c>
      <c r="G1045" s="10">
        <f t="array" ref="G1045">PERCENTILE(IF(ISERROR(F1045:F6044)=FALSE,F1045:F6044),CycleTimePercentile)</f>
        <v>0</v>
      </c>
      <c r="H1045" s="2" t="e">
        <f ca="1" xml:space="preserve"> IF(OR(Calculations!C1045 = "",Calculations!C1045 = WorkTypeString),  Calculations!K1045, NA())</f>
        <v>#N/A</v>
      </c>
      <c r="I1045" s="2" t="e">
        <f xml:space="preserve"> IF(Calculations!C1045 = DefectTypeString,  Calculations!K1045, NA())</f>
        <v>#N/A</v>
      </c>
    </row>
    <row r="1046" spans="1:9" x14ac:dyDescent="0.25">
      <c r="A1046" s="8" t="str">
        <f>Calculations!A1046</f>
        <v/>
      </c>
      <c r="B1046" s="2" t="str">
        <f t="shared" si="21"/>
        <v/>
      </c>
      <c r="C1046" s="10" t="str">
        <f>IFERROR(Calculations!J1046,"")</f>
        <v/>
      </c>
      <c r="D1046" s="10" t="str">
        <f xml:space="preserve"> IF(OR(Calculations!C1046 = "",Calculations!C1046 = WorkTypeString),  IFERROR(Calculations!J1046,""), NA())</f>
        <v/>
      </c>
      <c r="E1046" s="10">
        <f t="array" ref="E1046">PERCENTILE(IF(ISERROR(D1046:D6045)=FALSE,D1046:D6045),CycleTimePercentile)</f>
        <v>0</v>
      </c>
      <c r="F1046" s="2" t="e">
        <f xml:space="preserve"> IF(Calculations!C1046 = DefectTypeString,  IFERROR(Calculations!J1046,""), NA())</f>
        <v>#N/A</v>
      </c>
      <c r="G1046" s="10">
        <f t="array" ref="G1046">PERCENTILE(IF(ISERROR(F1046:F6045)=FALSE,F1046:F6045),CycleTimePercentile)</f>
        <v>0</v>
      </c>
      <c r="H1046" s="2" t="e">
        <f ca="1" xml:space="preserve"> IF(OR(Calculations!C1046 = "",Calculations!C1046 = WorkTypeString),  Calculations!K1046, NA())</f>
        <v>#N/A</v>
      </c>
      <c r="I1046" s="2" t="e">
        <f xml:space="preserve"> IF(Calculations!C1046 = DefectTypeString,  Calculations!K1046, NA())</f>
        <v>#N/A</v>
      </c>
    </row>
    <row r="1047" spans="1:9" x14ac:dyDescent="0.25">
      <c r="A1047" s="8" t="str">
        <f>Calculations!A1047</f>
        <v/>
      </c>
      <c r="B1047" s="2" t="str">
        <f t="shared" si="21"/>
        <v/>
      </c>
      <c r="C1047" s="10" t="str">
        <f>IFERROR(Calculations!J1047,"")</f>
        <v/>
      </c>
      <c r="D1047" s="10" t="str">
        <f xml:space="preserve"> IF(OR(Calculations!C1047 = "",Calculations!C1047 = WorkTypeString),  IFERROR(Calculations!J1047,""), NA())</f>
        <v/>
      </c>
      <c r="E1047" s="10">
        <f t="array" ref="E1047">PERCENTILE(IF(ISERROR(D1047:D6046)=FALSE,D1047:D6046),CycleTimePercentile)</f>
        <v>0</v>
      </c>
      <c r="F1047" s="2" t="e">
        <f xml:space="preserve"> IF(Calculations!C1047 = DefectTypeString,  IFERROR(Calculations!J1047,""), NA())</f>
        <v>#N/A</v>
      </c>
      <c r="G1047" s="10">
        <f t="array" ref="G1047">PERCENTILE(IF(ISERROR(F1047:F6046)=FALSE,F1047:F6046),CycleTimePercentile)</f>
        <v>0</v>
      </c>
      <c r="H1047" s="2" t="e">
        <f ca="1" xml:space="preserve"> IF(OR(Calculations!C1047 = "",Calculations!C1047 = WorkTypeString),  Calculations!K1047, NA())</f>
        <v>#N/A</v>
      </c>
      <c r="I1047" s="2" t="e">
        <f xml:space="preserve"> IF(Calculations!C1047 = DefectTypeString,  Calculations!K1047, NA())</f>
        <v>#N/A</v>
      </c>
    </row>
    <row r="1048" spans="1:9" x14ac:dyDescent="0.25">
      <c r="A1048" s="8" t="str">
        <f>Calculations!A1048</f>
        <v/>
      </c>
      <c r="B1048" s="2" t="str">
        <f t="shared" si="21"/>
        <v/>
      </c>
      <c r="C1048" s="10" t="str">
        <f>IFERROR(Calculations!J1048,"")</f>
        <v/>
      </c>
      <c r="D1048" s="10" t="str">
        <f xml:space="preserve"> IF(OR(Calculations!C1048 = "",Calculations!C1048 = WorkTypeString),  IFERROR(Calculations!J1048,""), NA())</f>
        <v/>
      </c>
      <c r="E1048" s="10">
        <f t="array" ref="E1048">PERCENTILE(IF(ISERROR(D1048:D6047)=FALSE,D1048:D6047),CycleTimePercentile)</f>
        <v>0</v>
      </c>
      <c r="F1048" s="2" t="e">
        <f xml:space="preserve"> IF(Calculations!C1048 = DefectTypeString,  IFERROR(Calculations!J1048,""), NA())</f>
        <v>#N/A</v>
      </c>
      <c r="G1048" s="10">
        <f t="array" ref="G1048">PERCENTILE(IF(ISERROR(F1048:F6047)=FALSE,F1048:F6047),CycleTimePercentile)</f>
        <v>0</v>
      </c>
      <c r="H1048" s="2" t="e">
        <f ca="1" xml:space="preserve"> IF(OR(Calculations!C1048 = "",Calculations!C1048 = WorkTypeString),  Calculations!K1048, NA())</f>
        <v>#N/A</v>
      </c>
      <c r="I1048" s="2" t="e">
        <f xml:space="preserve"> IF(Calculations!C1048 = DefectTypeString,  Calculations!K1048, NA())</f>
        <v>#N/A</v>
      </c>
    </row>
    <row r="1049" spans="1:9" x14ac:dyDescent="0.25">
      <c r="A1049" s="8" t="str">
        <f>Calculations!A1049</f>
        <v/>
      </c>
      <c r="B1049" s="2" t="str">
        <f t="shared" si="21"/>
        <v/>
      </c>
      <c r="C1049" s="10" t="str">
        <f>IFERROR(Calculations!J1049,"")</f>
        <v/>
      </c>
      <c r="D1049" s="10" t="str">
        <f xml:space="preserve"> IF(OR(Calculations!C1049 = "",Calculations!C1049 = WorkTypeString),  IFERROR(Calculations!J1049,""), NA())</f>
        <v/>
      </c>
      <c r="E1049" s="10">
        <f t="array" ref="E1049">PERCENTILE(IF(ISERROR(D1049:D6048)=FALSE,D1049:D6048),CycleTimePercentile)</f>
        <v>0</v>
      </c>
      <c r="F1049" s="2" t="e">
        <f xml:space="preserve"> IF(Calculations!C1049 = DefectTypeString,  IFERROR(Calculations!J1049,""), NA())</f>
        <v>#N/A</v>
      </c>
      <c r="G1049" s="10">
        <f t="array" ref="G1049">PERCENTILE(IF(ISERROR(F1049:F6048)=FALSE,F1049:F6048),CycleTimePercentile)</f>
        <v>0</v>
      </c>
      <c r="H1049" s="2" t="e">
        <f ca="1" xml:space="preserve"> IF(OR(Calculations!C1049 = "",Calculations!C1049 = WorkTypeString),  Calculations!K1049, NA())</f>
        <v>#N/A</v>
      </c>
      <c r="I1049" s="2" t="e">
        <f xml:space="preserve"> IF(Calculations!C1049 = DefectTypeString,  Calculations!K1049, NA())</f>
        <v>#N/A</v>
      </c>
    </row>
    <row r="1050" spans="1:9" x14ac:dyDescent="0.25">
      <c r="A1050" s="8" t="str">
        <f>Calculations!A1050</f>
        <v/>
      </c>
      <c r="B1050" s="2" t="str">
        <f t="shared" si="21"/>
        <v/>
      </c>
      <c r="C1050" s="10" t="str">
        <f>IFERROR(Calculations!J1050,"")</f>
        <v/>
      </c>
      <c r="D1050" s="10" t="str">
        <f xml:space="preserve"> IF(OR(Calculations!C1050 = "",Calculations!C1050 = WorkTypeString),  IFERROR(Calculations!J1050,""), NA())</f>
        <v/>
      </c>
      <c r="E1050" s="10">
        <f t="array" ref="E1050">PERCENTILE(IF(ISERROR(D1050:D6049)=FALSE,D1050:D6049),CycleTimePercentile)</f>
        <v>0</v>
      </c>
      <c r="F1050" s="2" t="e">
        <f xml:space="preserve"> IF(Calculations!C1050 = DefectTypeString,  IFERROR(Calculations!J1050,""), NA())</f>
        <v>#N/A</v>
      </c>
      <c r="G1050" s="10">
        <f t="array" ref="G1050">PERCENTILE(IF(ISERROR(F1050:F6049)=FALSE,F1050:F6049),CycleTimePercentile)</f>
        <v>0</v>
      </c>
      <c r="H1050" s="2" t="e">
        <f ca="1" xml:space="preserve"> IF(OR(Calculations!C1050 = "",Calculations!C1050 = WorkTypeString),  Calculations!K1050, NA())</f>
        <v>#N/A</v>
      </c>
      <c r="I1050" s="2" t="e">
        <f xml:space="preserve"> IF(Calculations!C1050 = DefectTypeString,  Calculations!K1050, NA())</f>
        <v>#N/A</v>
      </c>
    </row>
    <row r="1051" spans="1:9" x14ac:dyDescent="0.25">
      <c r="A1051" s="8" t="str">
        <f>Calculations!A1051</f>
        <v/>
      </c>
      <c r="B1051" s="2" t="str">
        <f t="shared" si="21"/>
        <v/>
      </c>
      <c r="C1051" s="10" t="str">
        <f>IFERROR(Calculations!J1051,"")</f>
        <v/>
      </c>
      <c r="D1051" s="10" t="str">
        <f xml:space="preserve"> IF(OR(Calculations!C1051 = "",Calculations!C1051 = WorkTypeString),  IFERROR(Calculations!J1051,""), NA())</f>
        <v/>
      </c>
      <c r="E1051" s="10">
        <f t="array" ref="E1051">PERCENTILE(IF(ISERROR(D1051:D6050)=FALSE,D1051:D6050),CycleTimePercentile)</f>
        <v>0</v>
      </c>
      <c r="F1051" s="2" t="e">
        <f xml:space="preserve"> IF(Calculations!C1051 = DefectTypeString,  IFERROR(Calculations!J1051,""), NA())</f>
        <v>#N/A</v>
      </c>
      <c r="G1051" s="10">
        <f t="array" ref="G1051">PERCENTILE(IF(ISERROR(F1051:F6050)=FALSE,F1051:F6050),CycleTimePercentile)</f>
        <v>0</v>
      </c>
      <c r="H1051" s="2" t="e">
        <f ca="1" xml:space="preserve"> IF(OR(Calculations!C1051 = "",Calculations!C1051 = WorkTypeString),  Calculations!K1051, NA())</f>
        <v>#N/A</v>
      </c>
      <c r="I1051" s="2" t="e">
        <f xml:space="preserve"> IF(Calculations!C1051 = DefectTypeString,  Calculations!K1051, NA())</f>
        <v>#N/A</v>
      </c>
    </row>
    <row r="1052" spans="1:9" x14ac:dyDescent="0.25">
      <c r="A1052" s="8" t="str">
        <f>Calculations!A1052</f>
        <v/>
      </c>
      <c r="B1052" s="2" t="str">
        <f t="shared" si="21"/>
        <v/>
      </c>
      <c r="C1052" s="10" t="str">
        <f>IFERROR(Calculations!J1052,"")</f>
        <v/>
      </c>
      <c r="D1052" s="10" t="str">
        <f xml:space="preserve"> IF(OR(Calculations!C1052 = "",Calculations!C1052 = WorkTypeString),  IFERROR(Calculations!J1052,""), NA())</f>
        <v/>
      </c>
      <c r="E1052" s="10">
        <f t="array" ref="E1052">PERCENTILE(IF(ISERROR(D1052:D6051)=FALSE,D1052:D6051),CycleTimePercentile)</f>
        <v>0</v>
      </c>
      <c r="F1052" s="2" t="e">
        <f xml:space="preserve"> IF(Calculations!C1052 = DefectTypeString,  IFERROR(Calculations!J1052,""), NA())</f>
        <v>#N/A</v>
      </c>
      <c r="G1052" s="10">
        <f t="array" ref="G1052">PERCENTILE(IF(ISERROR(F1052:F6051)=FALSE,F1052:F6051),CycleTimePercentile)</f>
        <v>0</v>
      </c>
      <c r="H1052" s="2" t="e">
        <f ca="1" xml:space="preserve"> IF(OR(Calculations!C1052 = "",Calculations!C1052 = WorkTypeString),  Calculations!K1052, NA())</f>
        <v>#N/A</v>
      </c>
      <c r="I1052" s="2" t="e">
        <f xml:space="preserve"> IF(Calculations!C1052 = DefectTypeString,  Calculations!K1052, NA())</f>
        <v>#N/A</v>
      </c>
    </row>
    <row r="1053" spans="1:9" x14ac:dyDescent="0.25">
      <c r="A1053" s="8" t="str">
        <f>Calculations!A1053</f>
        <v/>
      </c>
      <c r="B1053" s="2" t="str">
        <f t="shared" si="21"/>
        <v/>
      </c>
      <c r="C1053" s="10" t="str">
        <f>IFERROR(Calculations!J1053,"")</f>
        <v/>
      </c>
      <c r="D1053" s="10" t="str">
        <f xml:space="preserve"> IF(OR(Calculations!C1053 = "",Calculations!C1053 = WorkTypeString),  IFERROR(Calculations!J1053,""), NA())</f>
        <v/>
      </c>
      <c r="E1053" s="10">
        <f t="array" ref="E1053">PERCENTILE(IF(ISERROR(D1053:D6052)=FALSE,D1053:D6052),CycleTimePercentile)</f>
        <v>0</v>
      </c>
      <c r="F1053" s="2" t="e">
        <f xml:space="preserve"> IF(Calculations!C1053 = DefectTypeString,  IFERROR(Calculations!J1053,""), NA())</f>
        <v>#N/A</v>
      </c>
      <c r="G1053" s="10">
        <f t="array" ref="G1053">PERCENTILE(IF(ISERROR(F1053:F6052)=FALSE,F1053:F6052),CycleTimePercentile)</f>
        <v>0</v>
      </c>
      <c r="H1053" s="2" t="e">
        <f ca="1" xml:space="preserve"> IF(OR(Calculations!C1053 = "",Calculations!C1053 = WorkTypeString),  Calculations!K1053, NA())</f>
        <v>#N/A</v>
      </c>
      <c r="I1053" s="2" t="e">
        <f xml:space="preserve"> IF(Calculations!C1053 = DefectTypeString,  Calculations!K1053, NA())</f>
        <v>#N/A</v>
      </c>
    </row>
    <row r="1054" spans="1:9" x14ac:dyDescent="0.25">
      <c r="A1054" s="8" t="str">
        <f>Calculations!A1054</f>
        <v/>
      </c>
      <c r="B1054" s="2" t="str">
        <f t="shared" si="21"/>
        <v/>
      </c>
      <c r="C1054" s="10" t="str">
        <f>IFERROR(Calculations!J1054,"")</f>
        <v/>
      </c>
      <c r="D1054" s="10" t="str">
        <f xml:space="preserve"> IF(OR(Calculations!C1054 = "",Calculations!C1054 = WorkTypeString),  IFERROR(Calculations!J1054,""), NA())</f>
        <v/>
      </c>
      <c r="E1054" s="10">
        <f t="array" ref="E1054">PERCENTILE(IF(ISERROR(D1054:D6053)=FALSE,D1054:D6053),CycleTimePercentile)</f>
        <v>0</v>
      </c>
      <c r="F1054" s="2" t="e">
        <f xml:space="preserve"> IF(Calculations!C1054 = DefectTypeString,  IFERROR(Calculations!J1054,""), NA())</f>
        <v>#N/A</v>
      </c>
      <c r="G1054" s="10">
        <f t="array" ref="G1054">PERCENTILE(IF(ISERROR(F1054:F6053)=FALSE,F1054:F6053),CycleTimePercentile)</f>
        <v>0</v>
      </c>
      <c r="H1054" s="2" t="e">
        <f ca="1" xml:space="preserve"> IF(OR(Calculations!C1054 = "",Calculations!C1054 = WorkTypeString),  Calculations!K1054, NA())</f>
        <v>#N/A</v>
      </c>
      <c r="I1054" s="2" t="e">
        <f xml:space="preserve"> IF(Calculations!C1054 = DefectTypeString,  Calculations!K1054, NA())</f>
        <v>#N/A</v>
      </c>
    </row>
    <row r="1055" spans="1:9" x14ac:dyDescent="0.25">
      <c r="A1055" s="8" t="str">
        <f>Calculations!A1055</f>
        <v/>
      </c>
      <c r="B1055" s="2" t="str">
        <f t="shared" si="21"/>
        <v/>
      </c>
      <c r="C1055" s="10" t="str">
        <f>IFERROR(Calculations!J1055,"")</f>
        <v/>
      </c>
      <c r="D1055" s="10" t="str">
        <f xml:space="preserve"> IF(OR(Calculations!C1055 = "",Calculations!C1055 = WorkTypeString),  IFERROR(Calculations!J1055,""), NA())</f>
        <v/>
      </c>
      <c r="E1055" s="10">
        <f t="array" ref="E1055">PERCENTILE(IF(ISERROR(D1055:D6054)=FALSE,D1055:D6054),CycleTimePercentile)</f>
        <v>0</v>
      </c>
      <c r="F1055" s="2" t="e">
        <f xml:space="preserve"> IF(Calculations!C1055 = DefectTypeString,  IFERROR(Calculations!J1055,""), NA())</f>
        <v>#N/A</v>
      </c>
      <c r="G1055" s="10">
        <f t="array" ref="G1055">PERCENTILE(IF(ISERROR(F1055:F6054)=FALSE,F1055:F6054),CycleTimePercentile)</f>
        <v>0</v>
      </c>
      <c r="H1055" s="2" t="e">
        <f ca="1" xml:space="preserve"> IF(OR(Calculations!C1055 = "",Calculations!C1055 = WorkTypeString),  Calculations!K1055, NA())</f>
        <v>#N/A</v>
      </c>
      <c r="I1055" s="2" t="e">
        <f xml:space="preserve"> IF(Calculations!C1055 = DefectTypeString,  Calculations!K1055, NA())</f>
        <v>#N/A</v>
      </c>
    </row>
    <row r="1056" spans="1:9" x14ac:dyDescent="0.25">
      <c r="A1056" s="8" t="str">
        <f>Calculations!A1056</f>
        <v/>
      </c>
      <c r="B1056" s="2" t="str">
        <f t="shared" si="21"/>
        <v/>
      </c>
      <c r="C1056" s="10" t="str">
        <f>IFERROR(Calculations!J1056,"")</f>
        <v/>
      </c>
      <c r="D1056" s="10" t="str">
        <f xml:space="preserve"> IF(OR(Calculations!C1056 = "",Calculations!C1056 = WorkTypeString),  IFERROR(Calculations!J1056,""), NA())</f>
        <v/>
      </c>
      <c r="E1056" s="10">
        <f t="array" ref="E1056">PERCENTILE(IF(ISERROR(D1056:D6055)=FALSE,D1056:D6055),CycleTimePercentile)</f>
        <v>0</v>
      </c>
      <c r="F1056" s="2" t="e">
        <f xml:space="preserve"> IF(Calculations!C1056 = DefectTypeString,  IFERROR(Calculations!J1056,""), NA())</f>
        <v>#N/A</v>
      </c>
      <c r="G1056" s="10">
        <f t="array" ref="G1056">PERCENTILE(IF(ISERROR(F1056:F6055)=FALSE,F1056:F6055),CycleTimePercentile)</f>
        <v>0</v>
      </c>
      <c r="H1056" s="2" t="e">
        <f ca="1" xml:space="preserve"> IF(OR(Calculations!C1056 = "",Calculations!C1056 = WorkTypeString),  Calculations!K1056, NA())</f>
        <v>#N/A</v>
      </c>
      <c r="I1056" s="2" t="e">
        <f xml:space="preserve"> IF(Calculations!C1056 = DefectTypeString,  Calculations!K1056, NA())</f>
        <v>#N/A</v>
      </c>
    </row>
    <row r="1057" spans="1:9" x14ac:dyDescent="0.25">
      <c r="A1057" s="8" t="str">
        <f>Calculations!A1057</f>
        <v/>
      </c>
      <c r="B1057" s="2" t="str">
        <f t="shared" si="21"/>
        <v/>
      </c>
      <c r="C1057" s="10" t="str">
        <f>IFERROR(Calculations!J1057,"")</f>
        <v/>
      </c>
      <c r="D1057" s="10" t="str">
        <f xml:space="preserve"> IF(OR(Calculations!C1057 = "",Calculations!C1057 = WorkTypeString),  IFERROR(Calculations!J1057,""), NA())</f>
        <v/>
      </c>
      <c r="E1057" s="10">
        <f t="array" ref="E1057">PERCENTILE(IF(ISERROR(D1057:D6056)=FALSE,D1057:D6056),CycleTimePercentile)</f>
        <v>0</v>
      </c>
      <c r="F1057" s="2" t="e">
        <f xml:space="preserve"> IF(Calculations!C1057 = DefectTypeString,  IFERROR(Calculations!J1057,""), NA())</f>
        <v>#N/A</v>
      </c>
      <c r="G1057" s="10">
        <f t="array" ref="G1057">PERCENTILE(IF(ISERROR(F1057:F6056)=FALSE,F1057:F6056),CycleTimePercentile)</f>
        <v>0</v>
      </c>
      <c r="H1057" s="2" t="e">
        <f ca="1" xml:space="preserve"> IF(OR(Calculations!C1057 = "",Calculations!C1057 = WorkTypeString),  Calculations!K1057, NA())</f>
        <v>#N/A</v>
      </c>
      <c r="I1057" s="2" t="e">
        <f xml:space="preserve"> IF(Calculations!C1057 = DefectTypeString,  Calculations!K1057, NA())</f>
        <v>#N/A</v>
      </c>
    </row>
    <row r="1058" spans="1:9" x14ac:dyDescent="0.25">
      <c r="A1058" s="8" t="str">
        <f>Calculations!A1058</f>
        <v/>
      </c>
      <c r="B1058" s="2" t="str">
        <f t="shared" si="21"/>
        <v/>
      </c>
      <c r="C1058" s="10" t="str">
        <f>IFERROR(Calculations!J1058,"")</f>
        <v/>
      </c>
      <c r="D1058" s="10" t="str">
        <f xml:space="preserve"> IF(OR(Calculations!C1058 = "",Calculations!C1058 = WorkTypeString),  IFERROR(Calculations!J1058,""), NA())</f>
        <v/>
      </c>
      <c r="E1058" s="10">
        <f t="array" ref="E1058">PERCENTILE(IF(ISERROR(D1058:D6057)=FALSE,D1058:D6057),CycleTimePercentile)</f>
        <v>0</v>
      </c>
      <c r="F1058" s="2" t="e">
        <f xml:space="preserve"> IF(Calculations!C1058 = DefectTypeString,  IFERROR(Calculations!J1058,""), NA())</f>
        <v>#N/A</v>
      </c>
      <c r="G1058" s="10">
        <f t="array" ref="G1058">PERCENTILE(IF(ISERROR(F1058:F6057)=FALSE,F1058:F6057),CycleTimePercentile)</f>
        <v>0</v>
      </c>
      <c r="H1058" s="2" t="e">
        <f ca="1" xml:space="preserve"> IF(OR(Calculations!C1058 = "",Calculations!C1058 = WorkTypeString),  Calculations!K1058, NA())</f>
        <v>#N/A</v>
      </c>
      <c r="I1058" s="2" t="e">
        <f xml:space="preserve"> IF(Calculations!C1058 = DefectTypeString,  Calculations!K1058, NA())</f>
        <v>#N/A</v>
      </c>
    </row>
    <row r="1059" spans="1:9" x14ac:dyDescent="0.25">
      <c r="A1059" s="8" t="str">
        <f>Calculations!A1059</f>
        <v/>
      </c>
      <c r="B1059" s="2" t="str">
        <f t="shared" si="21"/>
        <v/>
      </c>
      <c r="C1059" s="10" t="str">
        <f>IFERROR(Calculations!J1059,"")</f>
        <v/>
      </c>
      <c r="D1059" s="10" t="str">
        <f xml:space="preserve"> IF(OR(Calculations!C1059 = "",Calculations!C1059 = WorkTypeString),  IFERROR(Calculations!J1059,""), NA())</f>
        <v/>
      </c>
      <c r="E1059" s="10">
        <f t="array" ref="E1059">PERCENTILE(IF(ISERROR(D1059:D6058)=FALSE,D1059:D6058),CycleTimePercentile)</f>
        <v>0</v>
      </c>
      <c r="F1059" s="2" t="e">
        <f xml:space="preserve"> IF(Calculations!C1059 = DefectTypeString,  IFERROR(Calculations!J1059,""), NA())</f>
        <v>#N/A</v>
      </c>
      <c r="G1059" s="10">
        <f t="array" ref="G1059">PERCENTILE(IF(ISERROR(F1059:F6058)=FALSE,F1059:F6058),CycleTimePercentile)</f>
        <v>0</v>
      </c>
      <c r="H1059" s="2" t="e">
        <f ca="1" xml:space="preserve"> IF(OR(Calculations!C1059 = "",Calculations!C1059 = WorkTypeString),  Calculations!K1059, NA())</f>
        <v>#N/A</v>
      </c>
      <c r="I1059" s="2" t="e">
        <f xml:space="preserve"> IF(Calculations!C1059 = DefectTypeString,  Calculations!K1059, NA())</f>
        <v>#N/A</v>
      </c>
    </row>
    <row r="1060" spans="1:9" x14ac:dyDescent="0.25">
      <c r="A1060" s="8" t="str">
        <f>Calculations!A1060</f>
        <v/>
      </c>
      <c r="B1060" s="2" t="str">
        <f t="shared" si="21"/>
        <v/>
      </c>
      <c r="C1060" s="10" t="str">
        <f>IFERROR(Calculations!J1060,"")</f>
        <v/>
      </c>
      <c r="D1060" s="10" t="str">
        <f xml:space="preserve"> IF(OR(Calculations!C1060 = "",Calculations!C1060 = WorkTypeString),  IFERROR(Calculations!J1060,""), NA())</f>
        <v/>
      </c>
      <c r="E1060" s="10">
        <f t="array" ref="E1060">PERCENTILE(IF(ISERROR(D1060:D6059)=FALSE,D1060:D6059),CycleTimePercentile)</f>
        <v>0</v>
      </c>
      <c r="F1060" s="2" t="e">
        <f xml:space="preserve"> IF(Calculations!C1060 = DefectTypeString,  IFERROR(Calculations!J1060,""), NA())</f>
        <v>#N/A</v>
      </c>
      <c r="G1060" s="10">
        <f t="array" ref="G1060">PERCENTILE(IF(ISERROR(F1060:F6059)=FALSE,F1060:F6059),CycleTimePercentile)</f>
        <v>0</v>
      </c>
      <c r="H1060" s="2" t="e">
        <f ca="1" xml:space="preserve"> IF(OR(Calculations!C1060 = "",Calculations!C1060 = WorkTypeString),  Calculations!K1060, NA())</f>
        <v>#N/A</v>
      </c>
      <c r="I1060" s="2" t="e">
        <f xml:space="preserve"> IF(Calculations!C1060 = DefectTypeString,  Calculations!K1060, NA())</f>
        <v>#N/A</v>
      </c>
    </row>
    <row r="1061" spans="1:9" x14ac:dyDescent="0.25">
      <c r="A1061" s="8" t="str">
        <f>Calculations!A1061</f>
        <v/>
      </c>
      <c r="B1061" s="2" t="str">
        <f t="shared" si="21"/>
        <v/>
      </c>
      <c r="C1061" s="10" t="str">
        <f>IFERROR(Calculations!J1061,"")</f>
        <v/>
      </c>
      <c r="D1061" s="10" t="str">
        <f xml:space="preserve"> IF(OR(Calculations!C1061 = "",Calculations!C1061 = WorkTypeString),  IFERROR(Calculations!J1061,""), NA())</f>
        <v/>
      </c>
      <c r="E1061" s="10">
        <f t="array" ref="E1061">PERCENTILE(IF(ISERROR(D1061:D6060)=FALSE,D1061:D6060),CycleTimePercentile)</f>
        <v>0</v>
      </c>
      <c r="F1061" s="2" t="e">
        <f xml:space="preserve"> IF(Calculations!C1061 = DefectTypeString,  IFERROR(Calculations!J1061,""), NA())</f>
        <v>#N/A</v>
      </c>
      <c r="G1061" s="10">
        <f t="array" ref="G1061">PERCENTILE(IF(ISERROR(F1061:F6060)=FALSE,F1061:F6060),CycleTimePercentile)</f>
        <v>0</v>
      </c>
      <c r="H1061" s="2" t="e">
        <f ca="1" xml:space="preserve"> IF(OR(Calculations!C1061 = "",Calculations!C1061 = WorkTypeString),  Calculations!K1061, NA())</f>
        <v>#N/A</v>
      </c>
      <c r="I1061" s="2" t="e">
        <f xml:space="preserve"> IF(Calculations!C1061 = DefectTypeString,  Calculations!K1061, NA())</f>
        <v>#N/A</v>
      </c>
    </row>
    <row r="1062" spans="1:9" x14ac:dyDescent="0.25">
      <c r="A1062" s="8" t="str">
        <f>Calculations!A1062</f>
        <v/>
      </c>
      <c r="B1062" s="2" t="str">
        <f t="shared" si="21"/>
        <v/>
      </c>
      <c r="C1062" s="10" t="str">
        <f>IFERROR(Calculations!J1062,"")</f>
        <v/>
      </c>
      <c r="D1062" s="10" t="str">
        <f xml:space="preserve"> IF(OR(Calculations!C1062 = "",Calculations!C1062 = WorkTypeString),  IFERROR(Calculations!J1062,""), NA())</f>
        <v/>
      </c>
      <c r="E1062" s="10">
        <f t="array" ref="E1062">PERCENTILE(IF(ISERROR(D1062:D6061)=FALSE,D1062:D6061),CycleTimePercentile)</f>
        <v>0</v>
      </c>
      <c r="F1062" s="2" t="e">
        <f xml:space="preserve"> IF(Calculations!C1062 = DefectTypeString,  IFERROR(Calculations!J1062,""), NA())</f>
        <v>#N/A</v>
      </c>
      <c r="G1062" s="10">
        <f t="array" ref="G1062">PERCENTILE(IF(ISERROR(F1062:F6061)=FALSE,F1062:F6061),CycleTimePercentile)</f>
        <v>0</v>
      </c>
      <c r="H1062" s="2" t="e">
        <f ca="1" xml:space="preserve"> IF(OR(Calculations!C1062 = "",Calculations!C1062 = WorkTypeString),  Calculations!K1062, NA())</f>
        <v>#N/A</v>
      </c>
      <c r="I1062" s="2" t="e">
        <f xml:space="preserve"> IF(Calculations!C1062 = DefectTypeString,  Calculations!K1062, NA())</f>
        <v>#N/A</v>
      </c>
    </row>
    <row r="1063" spans="1:9" x14ac:dyDescent="0.25">
      <c r="A1063" s="8" t="str">
        <f>Calculations!A1063</f>
        <v/>
      </c>
      <c r="B1063" s="2" t="str">
        <f t="shared" si="21"/>
        <v/>
      </c>
      <c r="C1063" s="10" t="str">
        <f>IFERROR(Calculations!J1063,"")</f>
        <v/>
      </c>
      <c r="D1063" s="10" t="str">
        <f xml:space="preserve"> IF(OR(Calculations!C1063 = "",Calculations!C1063 = WorkTypeString),  IFERROR(Calculations!J1063,""), NA())</f>
        <v/>
      </c>
      <c r="E1063" s="10">
        <f t="array" ref="E1063">PERCENTILE(IF(ISERROR(D1063:D6062)=FALSE,D1063:D6062),CycleTimePercentile)</f>
        <v>0</v>
      </c>
      <c r="F1063" s="2" t="e">
        <f xml:space="preserve"> IF(Calculations!C1063 = DefectTypeString,  IFERROR(Calculations!J1063,""), NA())</f>
        <v>#N/A</v>
      </c>
      <c r="G1063" s="10">
        <f t="array" ref="G1063">PERCENTILE(IF(ISERROR(F1063:F6062)=FALSE,F1063:F6062),CycleTimePercentile)</f>
        <v>0</v>
      </c>
      <c r="H1063" s="2" t="e">
        <f ca="1" xml:space="preserve"> IF(OR(Calculations!C1063 = "",Calculations!C1063 = WorkTypeString),  Calculations!K1063, NA())</f>
        <v>#N/A</v>
      </c>
      <c r="I1063" s="2" t="e">
        <f xml:space="preserve"> IF(Calculations!C1063 = DefectTypeString,  Calculations!K1063, NA())</f>
        <v>#N/A</v>
      </c>
    </row>
    <row r="1064" spans="1:9" x14ac:dyDescent="0.25">
      <c r="A1064" s="8" t="str">
        <f>Calculations!A1064</f>
        <v/>
      </c>
      <c r="B1064" s="2" t="str">
        <f t="shared" si="21"/>
        <v/>
      </c>
      <c r="C1064" s="10" t="str">
        <f>IFERROR(Calculations!J1064,"")</f>
        <v/>
      </c>
      <c r="D1064" s="10" t="str">
        <f xml:space="preserve"> IF(OR(Calculations!C1064 = "",Calculations!C1064 = WorkTypeString),  IFERROR(Calculations!J1064,""), NA())</f>
        <v/>
      </c>
      <c r="E1064" s="10">
        <f t="array" ref="E1064">PERCENTILE(IF(ISERROR(D1064:D6063)=FALSE,D1064:D6063),CycleTimePercentile)</f>
        <v>0</v>
      </c>
      <c r="F1064" s="2" t="e">
        <f xml:space="preserve"> IF(Calculations!C1064 = DefectTypeString,  IFERROR(Calculations!J1064,""), NA())</f>
        <v>#N/A</v>
      </c>
      <c r="G1064" s="10">
        <f t="array" ref="G1064">PERCENTILE(IF(ISERROR(F1064:F6063)=FALSE,F1064:F6063),CycleTimePercentile)</f>
        <v>0</v>
      </c>
      <c r="H1064" s="2" t="e">
        <f ca="1" xml:space="preserve"> IF(OR(Calculations!C1064 = "",Calculations!C1064 = WorkTypeString),  Calculations!K1064, NA())</f>
        <v>#N/A</v>
      </c>
      <c r="I1064" s="2" t="e">
        <f xml:space="preserve"> IF(Calculations!C1064 = DefectTypeString,  Calculations!K1064, NA())</f>
        <v>#N/A</v>
      </c>
    </row>
    <row r="1065" spans="1:9" x14ac:dyDescent="0.25">
      <c r="A1065" s="8" t="str">
        <f>Calculations!A1065</f>
        <v/>
      </c>
      <c r="B1065" s="2" t="str">
        <f t="shared" si="21"/>
        <v/>
      </c>
      <c r="C1065" s="10" t="str">
        <f>IFERROR(Calculations!J1065,"")</f>
        <v/>
      </c>
      <c r="D1065" s="10" t="str">
        <f xml:space="preserve"> IF(OR(Calculations!C1065 = "",Calculations!C1065 = WorkTypeString),  IFERROR(Calculations!J1065,""), NA())</f>
        <v/>
      </c>
      <c r="E1065" s="10">
        <f t="array" ref="E1065">PERCENTILE(IF(ISERROR(D1065:D6064)=FALSE,D1065:D6064),CycleTimePercentile)</f>
        <v>0</v>
      </c>
      <c r="F1065" s="2" t="e">
        <f xml:space="preserve"> IF(Calculations!C1065 = DefectTypeString,  IFERROR(Calculations!J1065,""), NA())</f>
        <v>#N/A</v>
      </c>
      <c r="G1065" s="10">
        <f t="array" ref="G1065">PERCENTILE(IF(ISERROR(F1065:F6064)=FALSE,F1065:F6064),CycleTimePercentile)</f>
        <v>0</v>
      </c>
      <c r="H1065" s="2" t="e">
        <f ca="1" xml:space="preserve"> IF(OR(Calculations!C1065 = "",Calculations!C1065 = WorkTypeString),  Calculations!K1065, NA())</f>
        <v>#N/A</v>
      </c>
      <c r="I1065" s="2" t="e">
        <f xml:space="preserve"> IF(Calculations!C1065 = DefectTypeString,  Calculations!K1065, NA())</f>
        <v>#N/A</v>
      </c>
    </row>
    <row r="1066" spans="1:9" x14ac:dyDescent="0.25">
      <c r="A1066" s="8" t="str">
        <f>Calculations!A1066</f>
        <v/>
      </c>
      <c r="B1066" s="2" t="str">
        <f t="shared" si="21"/>
        <v/>
      </c>
      <c r="C1066" s="10" t="str">
        <f>IFERROR(Calculations!J1066,"")</f>
        <v/>
      </c>
      <c r="D1066" s="10" t="str">
        <f xml:space="preserve"> IF(OR(Calculations!C1066 = "",Calculations!C1066 = WorkTypeString),  IFERROR(Calculations!J1066,""), NA())</f>
        <v/>
      </c>
      <c r="E1066" s="10">
        <f t="array" ref="E1066">PERCENTILE(IF(ISERROR(D1066:D6065)=FALSE,D1066:D6065),CycleTimePercentile)</f>
        <v>0</v>
      </c>
      <c r="F1066" s="2" t="e">
        <f xml:space="preserve"> IF(Calculations!C1066 = DefectTypeString,  IFERROR(Calculations!J1066,""), NA())</f>
        <v>#N/A</v>
      </c>
      <c r="G1066" s="10">
        <f t="array" ref="G1066">PERCENTILE(IF(ISERROR(F1066:F6065)=FALSE,F1066:F6065),CycleTimePercentile)</f>
        <v>0</v>
      </c>
      <c r="H1066" s="2" t="e">
        <f ca="1" xml:space="preserve"> IF(OR(Calculations!C1066 = "",Calculations!C1066 = WorkTypeString),  Calculations!K1066, NA())</f>
        <v>#N/A</v>
      </c>
      <c r="I1066" s="2" t="e">
        <f xml:space="preserve"> IF(Calculations!C1066 = DefectTypeString,  Calculations!K1066, NA())</f>
        <v>#N/A</v>
      </c>
    </row>
    <row r="1067" spans="1:9" x14ac:dyDescent="0.25">
      <c r="A1067" s="8" t="str">
        <f>Calculations!A1067</f>
        <v/>
      </c>
      <c r="B1067" s="2" t="str">
        <f t="shared" si="21"/>
        <v/>
      </c>
      <c r="C1067" s="10" t="str">
        <f>IFERROR(Calculations!J1067,"")</f>
        <v/>
      </c>
      <c r="D1067" s="10" t="str">
        <f xml:space="preserve"> IF(OR(Calculations!C1067 = "",Calculations!C1067 = WorkTypeString),  IFERROR(Calculations!J1067,""), NA())</f>
        <v/>
      </c>
      <c r="E1067" s="10">
        <f t="array" ref="E1067">PERCENTILE(IF(ISERROR(D1067:D6066)=FALSE,D1067:D6066),CycleTimePercentile)</f>
        <v>0</v>
      </c>
      <c r="F1067" s="2" t="e">
        <f xml:space="preserve"> IF(Calculations!C1067 = DefectTypeString,  IFERROR(Calculations!J1067,""), NA())</f>
        <v>#N/A</v>
      </c>
      <c r="G1067" s="10">
        <f t="array" ref="G1067">PERCENTILE(IF(ISERROR(F1067:F6066)=FALSE,F1067:F6066),CycleTimePercentile)</f>
        <v>0</v>
      </c>
      <c r="H1067" s="2" t="e">
        <f ca="1" xml:space="preserve"> IF(OR(Calculations!C1067 = "",Calculations!C1067 = WorkTypeString),  Calculations!K1067, NA())</f>
        <v>#N/A</v>
      </c>
      <c r="I1067" s="2" t="e">
        <f xml:space="preserve"> IF(Calculations!C1067 = DefectTypeString,  Calculations!K1067, NA())</f>
        <v>#N/A</v>
      </c>
    </row>
    <row r="1068" spans="1:9" x14ac:dyDescent="0.25">
      <c r="A1068" s="8" t="str">
        <f>Calculations!A1068</f>
        <v/>
      </c>
      <c r="B1068" s="2" t="str">
        <f t="shared" si="21"/>
        <v/>
      </c>
      <c r="C1068" s="10" t="str">
        <f>IFERROR(Calculations!J1068,"")</f>
        <v/>
      </c>
      <c r="D1068" s="10" t="str">
        <f xml:space="preserve"> IF(OR(Calculations!C1068 = "",Calculations!C1068 = WorkTypeString),  IFERROR(Calculations!J1068,""), NA())</f>
        <v/>
      </c>
      <c r="E1068" s="10">
        <f t="array" ref="E1068">PERCENTILE(IF(ISERROR(D1068:D6067)=FALSE,D1068:D6067),CycleTimePercentile)</f>
        <v>0</v>
      </c>
      <c r="F1068" s="2" t="e">
        <f xml:space="preserve"> IF(Calculations!C1068 = DefectTypeString,  IFERROR(Calculations!J1068,""), NA())</f>
        <v>#N/A</v>
      </c>
      <c r="G1068" s="10">
        <f t="array" ref="G1068">PERCENTILE(IF(ISERROR(F1068:F6067)=FALSE,F1068:F6067),CycleTimePercentile)</f>
        <v>0</v>
      </c>
      <c r="H1068" s="2" t="e">
        <f ca="1" xml:space="preserve"> IF(OR(Calculations!C1068 = "",Calculations!C1068 = WorkTypeString),  Calculations!K1068, NA())</f>
        <v>#N/A</v>
      </c>
      <c r="I1068" s="2" t="e">
        <f xml:space="preserve"> IF(Calculations!C1068 = DefectTypeString,  Calculations!K1068, NA())</f>
        <v>#N/A</v>
      </c>
    </row>
    <row r="1069" spans="1:9" x14ac:dyDescent="0.25">
      <c r="A1069" s="8" t="str">
        <f>Calculations!A1069</f>
        <v/>
      </c>
      <c r="B1069" s="2" t="str">
        <f t="shared" si="21"/>
        <v/>
      </c>
      <c r="C1069" s="10" t="str">
        <f>IFERROR(Calculations!J1069,"")</f>
        <v/>
      </c>
      <c r="D1069" s="10" t="str">
        <f xml:space="preserve"> IF(OR(Calculations!C1069 = "",Calculations!C1069 = WorkTypeString),  IFERROR(Calculations!J1069,""), NA())</f>
        <v/>
      </c>
      <c r="E1069" s="10">
        <f t="array" ref="E1069">PERCENTILE(IF(ISERROR(D1069:D6068)=FALSE,D1069:D6068),CycleTimePercentile)</f>
        <v>0</v>
      </c>
      <c r="F1069" s="2" t="e">
        <f xml:space="preserve"> IF(Calculations!C1069 = DefectTypeString,  IFERROR(Calculations!J1069,""), NA())</f>
        <v>#N/A</v>
      </c>
      <c r="G1069" s="10">
        <f t="array" ref="G1069">PERCENTILE(IF(ISERROR(F1069:F6068)=FALSE,F1069:F6068),CycleTimePercentile)</f>
        <v>0</v>
      </c>
      <c r="H1069" s="2" t="e">
        <f ca="1" xml:space="preserve"> IF(OR(Calculations!C1069 = "",Calculations!C1069 = WorkTypeString),  Calculations!K1069, NA())</f>
        <v>#N/A</v>
      </c>
      <c r="I1069" s="2" t="e">
        <f xml:space="preserve"> IF(Calculations!C1069 = DefectTypeString,  Calculations!K1069, NA())</f>
        <v>#N/A</v>
      </c>
    </row>
    <row r="1070" spans="1:9" x14ac:dyDescent="0.25">
      <c r="A1070" s="8" t="str">
        <f>Calculations!A1070</f>
        <v/>
      </c>
      <c r="B1070" s="2" t="str">
        <f t="shared" si="21"/>
        <v/>
      </c>
      <c r="C1070" s="10" t="str">
        <f>IFERROR(Calculations!J1070,"")</f>
        <v/>
      </c>
      <c r="D1070" s="10" t="str">
        <f xml:space="preserve"> IF(OR(Calculations!C1070 = "",Calculations!C1070 = WorkTypeString),  IFERROR(Calculations!J1070,""), NA())</f>
        <v/>
      </c>
      <c r="E1070" s="10">
        <f t="array" ref="E1070">PERCENTILE(IF(ISERROR(D1070:D6069)=FALSE,D1070:D6069),CycleTimePercentile)</f>
        <v>0</v>
      </c>
      <c r="F1070" s="2" t="e">
        <f xml:space="preserve"> IF(Calculations!C1070 = DefectTypeString,  IFERROR(Calculations!J1070,""), NA())</f>
        <v>#N/A</v>
      </c>
      <c r="G1070" s="10">
        <f t="array" ref="G1070">PERCENTILE(IF(ISERROR(F1070:F6069)=FALSE,F1070:F6069),CycleTimePercentile)</f>
        <v>0</v>
      </c>
      <c r="H1070" s="2" t="e">
        <f ca="1" xml:space="preserve"> IF(OR(Calculations!C1070 = "",Calculations!C1070 = WorkTypeString),  Calculations!K1070, NA())</f>
        <v>#N/A</v>
      </c>
      <c r="I1070" s="2" t="e">
        <f xml:space="preserve"> IF(Calculations!C1070 = DefectTypeString,  Calculations!K1070, NA())</f>
        <v>#N/A</v>
      </c>
    </row>
    <row r="1071" spans="1:9" x14ac:dyDescent="0.25">
      <c r="A1071" s="8" t="str">
        <f>Calculations!A1071</f>
        <v/>
      </c>
      <c r="B1071" s="2" t="str">
        <f t="shared" si="21"/>
        <v/>
      </c>
      <c r="C1071" s="10" t="str">
        <f>IFERROR(Calculations!J1071,"")</f>
        <v/>
      </c>
      <c r="D1071" s="10" t="str">
        <f xml:space="preserve"> IF(OR(Calculations!C1071 = "",Calculations!C1071 = WorkTypeString),  IFERROR(Calculations!J1071,""), NA())</f>
        <v/>
      </c>
      <c r="E1071" s="10">
        <f t="array" ref="E1071">PERCENTILE(IF(ISERROR(D1071:D6070)=FALSE,D1071:D6070),CycleTimePercentile)</f>
        <v>0</v>
      </c>
      <c r="F1071" s="2" t="e">
        <f xml:space="preserve"> IF(Calculations!C1071 = DefectTypeString,  IFERROR(Calculations!J1071,""), NA())</f>
        <v>#N/A</v>
      </c>
      <c r="G1071" s="10">
        <f t="array" ref="G1071">PERCENTILE(IF(ISERROR(F1071:F6070)=FALSE,F1071:F6070),CycleTimePercentile)</f>
        <v>0</v>
      </c>
      <c r="H1071" s="2" t="e">
        <f ca="1" xml:space="preserve"> IF(OR(Calculations!C1071 = "",Calculations!C1071 = WorkTypeString),  Calculations!K1071, NA())</f>
        <v>#N/A</v>
      </c>
      <c r="I1071" s="2" t="e">
        <f xml:space="preserve"> IF(Calculations!C1071 = DefectTypeString,  Calculations!K1071, NA())</f>
        <v>#N/A</v>
      </c>
    </row>
    <row r="1072" spans="1:9" x14ac:dyDescent="0.25">
      <c r="A1072" s="8" t="str">
        <f>Calculations!A1072</f>
        <v/>
      </c>
      <c r="B1072" s="2" t="str">
        <f t="shared" si="21"/>
        <v/>
      </c>
      <c r="C1072" s="10" t="str">
        <f>IFERROR(Calculations!J1072,"")</f>
        <v/>
      </c>
      <c r="D1072" s="10" t="str">
        <f xml:space="preserve"> IF(OR(Calculations!C1072 = "",Calculations!C1072 = WorkTypeString),  IFERROR(Calculations!J1072,""), NA())</f>
        <v/>
      </c>
      <c r="E1072" s="10">
        <f t="array" ref="E1072">PERCENTILE(IF(ISERROR(D1072:D6071)=FALSE,D1072:D6071),CycleTimePercentile)</f>
        <v>0</v>
      </c>
      <c r="F1072" s="2" t="e">
        <f xml:space="preserve"> IF(Calculations!C1072 = DefectTypeString,  IFERROR(Calculations!J1072,""), NA())</f>
        <v>#N/A</v>
      </c>
      <c r="G1072" s="10">
        <f t="array" ref="G1072">PERCENTILE(IF(ISERROR(F1072:F6071)=FALSE,F1072:F6071),CycleTimePercentile)</f>
        <v>0</v>
      </c>
      <c r="H1072" s="2" t="e">
        <f ca="1" xml:space="preserve"> IF(OR(Calculations!C1072 = "",Calculations!C1072 = WorkTypeString),  Calculations!K1072, NA())</f>
        <v>#N/A</v>
      </c>
      <c r="I1072" s="2" t="e">
        <f xml:space="preserve"> IF(Calculations!C1072 = DefectTypeString,  Calculations!K1072, NA())</f>
        <v>#N/A</v>
      </c>
    </row>
    <row r="1073" spans="1:9" x14ac:dyDescent="0.25">
      <c r="A1073" s="8" t="str">
        <f>Calculations!A1073</f>
        <v/>
      </c>
      <c r="B1073" s="2" t="str">
        <f t="shared" si="21"/>
        <v/>
      </c>
      <c r="C1073" s="10" t="str">
        <f>IFERROR(Calculations!J1073,"")</f>
        <v/>
      </c>
      <c r="D1073" s="10" t="str">
        <f xml:space="preserve"> IF(OR(Calculations!C1073 = "",Calculations!C1073 = WorkTypeString),  IFERROR(Calculations!J1073,""), NA())</f>
        <v/>
      </c>
      <c r="E1073" s="10">
        <f t="array" ref="E1073">PERCENTILE(IF(ISERROR(D1073:D6072)=FALSE,D1073:D6072),CycleTimePercentile)</f>
        <v>0</v>
      </c>
      <c r="F1073" s="2" t="e">
        <f xml:space="preserve"> IF(Calculations!C1073 = DefectTypeString,  IFERROR(Calculations!J1073,""), NA())</f>
        <v>#N/A</v>
      </c>
      <c r="G1073" s="10">
        <f t="array" ref="G1073">PERCENTILE(IF(ISERROR(F1073:F6072)=FALSE,F1073:F6072),CycleTimePercentile)</f>
        <v>0</v>
      </c>
      <c r="H1073" s="2" t="e">
        <f ca="1" xml:space="preserve"> IF(OR(Calculations!C1073 = "",Calculations!C1073 = WorkTypeString),  Calculations!K1073, NA())</f>
        <v>#N/A</v>
      </c>
      <c r="I1073" s="2" t="e">
        <f xml:space="preserve"> IF(Calculations!C1073 = DefectTypeString,  Calculations!K1073, NA())</f>
        <v>#N/A</v>
      </c>
    </row>
    <row r="1074" spans="1:9" x14ac:dyDescent="0.25">
      <c r="A1074" s="8" t="str">
        <f>Calculations!A1074</f>
        <v/>
      </c>
      <c r="B1074" s="2" t="str">
        <f t="shared" si="21"/>
        <v/>
      </c>
      <c r="C1074" s="10" t="str">
        <f>IFERROR(Calculations!J1074,"")</f>
        <v/>
      </c>
      <c r="D1074" s="10" t="str">
        <f xml:space="preserve"> IF(OR(Calculations!C1074 = "",Calculations!C1074 = WorkTypeString),  IFERROR(Calculations!J1074,""), NA())</f>
        <v/>
      </c>
      <c r="E1074" s="10">
        <f t="array" ref="E1074">PERCENTILE(IF(ISERROR(D1074:D6073)=FALSE,D1074:D6073),CycleTimePercentile)</f>
        <v>0</v>
      </c>
      <c r="F1074" s="2" t="e">
        <f xml:space="preserve"> IF(Calculations!C1074 = DefectTypeString,  IFERROR(Calculations!J1074,""), NA())</f>
        <v>#N/A</v>
      </c>
      <c r="G1074" s="10">
        <f t="array" ref="G1074">PERCENTILE(IF(ISERROR(F1074:F6073)=FALSE,F1074:F6073),CycleTimePercentile)</f>
        <v>0</v>
      </c>
      <c r="H1074" s="2" t="e">
        <f ca="1" xml:space="preserve"> IF(OR(Calculations!C1074 = "",Calculations!C1074 = WorkTypeString),  Calculations!K1074, NA())</f>
        <v>#N/A</v>
      </c>
      <c r="I1074" s="2" t="e">
        <f xml:space="preserve"> IF(Calculations!C1074 = DefectTypeString,  Calculations!K1074, NA())</f>
        <v>#N/A</v>
      </c>
    </row>
    <row r="1075" spans="1:9" x14ac:dyDescent="0.25">
      <c r="A1075" s="8" t="str">
        <f>Calculations!A1075</f>
        <v/>
      </c>
      <c r="B1075" s="2" t="str">
        <f t="shared" si="21"/>
        <v/>
      </c>
      <c r="C1075" s="10" t="str">
        <f>IFERROR(Calculations!J1075,"")</f>
        <v/>
      </c>
      <c r="D1075" s="10" t="str">
        <f xml:space="preserve"> IF(OR(Calculations!C1075 = "",Calculations!C1075 = WorkTypeString),  IFERROR(Calculations!J1075,""), NA())</f>
        <v/>
      </c>
      <c r="E1075" s="10">
        <f t="array" ref="E1075">PERCENTILE(IF(ISERROR(D1075:D6074)=FALSE,D1075:D6074),CycleTimePercentile)</f>
        <v>0</v>
      </c>
      <c r="F1075" s="2" t="e">
        <f xml:space="preserve"> IF(Calculations!C1075 = DefectTypeString,  IFERROR(Calculations!J1075,""), NA())</f>
        <v>#N/A</v>
      </c>
      <c r="G1075" s="10">
        <f t="array" ref="G1075">PERCENTILE(IF(ISERROR(F1075:F6074)=FALSE,F1075:F6074),CycleTimePercentile)</f>
        <v>0</v>
      </c>
      <c r="H1075" s="2" t="e">
        <f ca="1" xml:space="preserve"> IF(OR(Calculations!C1075 = "",Calculations!C1075 = WorkTypeString),  Calculations!K1075, NA())</f>
        <v>#N/A</v>
      </c>
      <c r="I1075" s="2" t="e">
        <f xml:space="preserve"> IF(Calculations!C1075 = DefectTypeString,  Calculations!K1075, NA())</f>
        <v>#N/A</v>
      </c>
    </row>
    <row r="1076" spans="1:9" x14ac:dyDescent="0.25">
      <c r="A1076" s="8" t="str">
        <f>Calculations!A1076</f>
        <v/>
      </c>
      <c r="B1076" s="2" t="str">
        <f t="shared" si="21"/>
        <v/>
      </c>
      <c r="C1076" s="10" t="str">
        <f>IFERROR(Calculations!J1076,"")</f>
        <v/>
      </c>
      <c r="D1076" s="10" t="str">
        <f xml:space="preserve"> IF(OR(Calculations!C1076 = "",Calculations!C1076 = WorkTypeString),  IFERROR(Calculations!J1076,""), NA())</f>
        <v/>
      </c>
      <c r="E1076" s="10">
        <f t="array" ref="E1076">PERCENTILE(IF(ISERROR(D1076:D6075)=FALSE,D1076:D6075),CycleTimePercentile)</f>
        <v>0</v>
      </c>
      <c r="F1076" s="2" t="e">
        <f xml:space="preserve"> IF(Calculations!C1076 = DefectTypeString,  IFERROR(Calculations!J1076,""), NA())</f>
        <v>#N/A</v>
      </c>
      <c r="G1076" s="10">
        <f t="array" ref="G1076">PERCENTILE(IF(ISERROR(F1076:F6075)=FALSE,F1076:F6075),CycleTimePercentile)</f>
        <v>0</v>
      </c>
      <c r="H1076" s="2" t="e">
        <f ca="1" xml:space="preserve"> IF(OR(Calculations!C1076 = "",Calculations!C1076 = WorkTypeString),  Calculations!K1076, NA())</f>
        <v>#N/A</v>
      </c>
      <c r="I1076" s="2" t="e">
        <f xml:space="preserve"> IF(Calculations!C1076 = DefectTypeString,  Calculations!K1076, NA())</f>
        <v>#N/A</v>
      </c>
    </row>
    <row r="1077" spans="1:9" x14ac:dyDescent="0.25">
      <c r="A1077" s="8" t="str">
        <f>Calculations!A1077</f>
        <v/>
      </c>
      <c r="B1077" s="2" t="str">
        <f t="shared" si="21"/>
        <v/>
      </c>
      <c r="C1077" s="10" t="str">
        <f>IFERROR(Calculations!J1077,"")</f>
        <v/>
      </c>
      <c r="D1077" s="10" t="str">
        <f xml:space="preserve"> IF(OR(Calculations!C1077 = "",Calculations!C1077 = WorkTypeString),  IFERROR(Calculations!J1077,""), NA())</f>
        <v/>
      </c>
      <c r="E1077" s="10">
        <f t="array" ref="E1077">PERCENTILE(IF(ISERROR(D1077:D6076)=FALSE,D1077:D6076),CycleTimePercentile)</f>
        <v>0</v>
      </c>
      <c r="F1077" s="2" t="e">
        <f xml:space="preserve"> IF(Calculations!C1077 = DefectTypeString,  IFERROR(Calculations!J1077,""), NA())</f>
        <v>#N/A</v>
      </c>
      <c r="G1077" s="10">
        <f t="array" ref="G1077">PERCENTILE(IF(ISERROR(F1077:F6076)=FALSE,F1077:F6076),CycleTimePercentile)</f>
        <v>0</v>
      </c>
      <c r="H1077" s="2" t="e">
        <f ca="1" xml:space="preserve"> IF(OR(Calculations!C1077 = "",Calculations!C1077 = WorkTypeString),  Calculations!K1077, NA())</f>
        <v>#N/A</v>
      </c>
      <c r="I1077" s="2" t="e">
        <f xml:space="preserve"> IF(Calculations!C1077 = DefectTypeString,  Calculations!K1077, NA())</f>
        <v>#N/A</v>
      </c>
    </row>
    <row r="1078" spans="1:9" x14ac:dyDescent="0.25">
      <c r="A1078" s="8" t="str">
        <f>Calculations!A1078</f>
        <v/>
      </c>
      <c r="B1078" s="2" t="str">
        <f t="shared" si="21"/>
        <v/>
      </c>
      <c r="C1078" s="10" t="str">
        <f>IFERROR(Calculations!J1078,"")</f>
        <v/>
      </c>
      <c r="D1078" s="10" t="str">
        <f xml:space="preserve"> IF(OR(Calculations!C1078 = "",Calculations!C1078 = WorkTypeString),  IFERROR(Calculations!J1078,""), NA())</f>
        <v/>
      </c>
      <c r="E1078" s="10">
        <f t="array" ref="E1078">PERCENTILE(IF(ISERROR(D1078:D6077)=FALSE,D1078:D6077),CycleTimePercentile)</f>
        <v>0</v>
      </c>
      <c r="F1078" s="2" t="e">
        <f xml:space="preserve"> IF(Calculations!C1078 = DefectTypeString,  IFERROR(Calculations!J1078,""), NA())</f>
        <v>#N/A</v>
      </c>
      <c r="G1078" s="10">
        <f t="array" ref="G1078">PERCENTILE(IF(ISERROR(F1078:F6077)=FALSE,F1078:F6077),CycleTimePercentile)</f>
        <v>0</v>
      </c>
      <c r="H1078" s="2" t="e">
        <f ca="1" xml:space="preserve"> IF(OR(Calculations!C1078 = "",Calculations!C1078 = WorkTypeString),  Calculations!K1078, NA())</f>
        <v>#N/A</v>
      </c>
      <c r="I1078" s="2" t="e">
        <f xml:space="preserve"> IF(Calculations!C1078 = DefectTypeString,  Calculations!K1078, NA())</f>
        <v>#N/A</v>
      </c>
    </row>
    <row r="1079" spans="1:9" x14ac:dyDescent="0.25">
      <c r="A1079" s="8" t="str">
        <f>Calculations!A1079</f>
        <v/>
      </c>
      <c r="B1079" s="2" t="str">
        <f t="shared" si="21"/>
        <v/>
      </c>
      <c r="C1079" s="10" t="str">
        <f>IFERROR(Calculations!J1079,"")</f>
        <v/>
      </c>
      <c r="D1079" s="10" t="str">
        <f xml:space="preserve"> IF(OR(Calculations!C1079 = "",Calculations!C1079 = WorkTypeString),  IFERROR(Calculations!J1079,""), NA())</f>
        <v/>
      </c>
      <c r="E1079" s="10">
        <f t="array" ref="E1079">PERCENTILE(IF(ISERROR(D1079:D6078)=FALSE,D1079:D6078),CycleTimePercentile)</f>
        <v>0</v>
      </c>
      <c r="F1079" s="2" t="e">
        <f xml:space="preserve"> IF(Calculations!C1079 = DefectTypeString,  IFERROR(Calculations!J1079,""), NA())</f>
        <v>#N/A</v>
      </c>
      <c r="G1079" s="10">
        <f t="array" ref="G1079">PERCENTILE(IF(ISERROR(F1079:F6078)=FALSE,F1079:F6078),CycleTimePercentile)</f>
        <v>0</v>
      </c>
      <c r="H1079" s="2" t="e">
        <f ca="1" xml:space="preserve"> IF(OR(Calculations!C1079 = "",Calculations!C1079 = WorkTypeString),  Calculations!K1079, NA())</f>
        <v>#N/A</v>
      </c>
      <c r="I1079" s="2" t="e">
        <f xml:space="preserve"> IF(Calculations!C1079 = DefectTypeString,  Calculations!K1079, NA())</f>
        <v>#N/A</v>
      </c>
    </row>
    <row r="1080" spans="1:9" x14ac:dyDescent="0.25">
      <c r="A1080" s="8" t="str">
        <f>Calculations!A1080</f>
        <v/>
      </c>
      <c r="B1080" s="2" t="str">
        <f t="shared" si="21"/>
        <v/>
      </c>
      <c r="C1080" s="10" t="str">
        <f>IFERROR(Calculations!J1080,"")</f>
        <v/>
      </c>
      <c r="D1080" s="10" t="str">
        <f xml:space="preserve"> IF(OR(Calculations!C1080 = "",Calculations!C1080 = WorkTypeString),  IFERROR(Calculations!J1080,""), NA())</f>
        <v/>
      </c>
      <c r="E1080" s="10">
        <f t="array" ref="E1080">PERCENTILE(IF(ISERROR(D1080:D6079)=FALSE,D1080:D6079),CycleTimePercentile)</f>
        <v>0</v>
      </c>
      <c r="F1080" s="2" t="e">
        <f xml:space="preserve"> IF(Calculations!C1080 = DefectTypeString,  IFERROR(Calculations!J1080,""), NA())</f>
        <v>#N/A</v>
      </c>
      <c r="G1080" s="10">
        <f t="array" ref="G1080">PERCENTILE(IF(ISERROR(F1080:F6079)=FALSE,F1080:F6079),CycleTimePercentile)</f>
        <v>0</v>
      </c>
      <c r="H1080" s="2" t="e">
        <f ca="1" xml:space="preserve"> IF(OR(Calculations!C1080 = "",Calculations!C1080 = WorkTypeString),  Calculations!K1080, NA())</f>
        <v>#N/A</v>
      </c>
      <c r="I1080" s="2" t="e">
        <f xml:space="preserve"> IF(Calculations!C1080 = DefectTypeString,  Calculations!K1080, NA())</f>
        <v>#N/A</v>
      </c>
    </row>
    <row r="1081" spans="1:9" x14ac:dyDescent="0.25">
      <c r="A1081" s="8" t="str">
        <f>Calculations!A1081</f>
        <v/>
      </c>
      <c r="B1081" s="2" t="str">
        <f t="shared" si="21"/>
        <v/>
      </c>
      <c r="C1081" s="10" t="str">
        <f>IFERROR(Calculations!J1081,"")</f>
        <v/>
      </c>
      <c r="D1081" s="10" t="str">
        <f xml:space="preserve"> IF(OR(Calculations!C1081 = "",Calculations!C1081 = WorkTypeString),  IFERROR(Calculations!J1081,""), NA())</f>
        <v/>
      </c>
      <c r="E1081" s="10">
        <f t="array" ref="E1081">PERCENTILE(IF(ISERROR(D1081:D6080)=FALSE,D1081:D6080),CycleTimePercentile)</f>
        <v>0</v>
      </c>
      <c r="F1081" s="2" t="e">
        <f xml:space="preserve"> IF(Calculations!C1081 = DefectTypeString,  IFERROR(Calculations!J1081,""), NA())</f>
        <v>#N/A</v>
      </c>
      <c r="G1081" s="10">
        <f t="array" ref="G1081">PERCENTILE(IF(ISERROR(F1081:F6080)=FALSE,F1081:F6080),CycleTimePercentile)</f>
        <v>0</v>
      </c>
      <c r="H1081" s="2" t="e">
        <f ca="1" xml:space="preserve"> IF(OR(Calculations!C1081 = "",Calculations!C1081 = WorkTypeString),  Calculations!K1081, NA())</f>
        <v>#N/A</v>
      </c>
      <c r="I1081" s="2" t="e">
        <f xml:space="preserve"> IF(Calculations!C1081 = DefectTypeString,  Calculations!K1081, NA())</f>
        <v>#N/A</v>
      </c>
    </row>
    <row r="1082" spans="1:9" x14ac:dyDescent="0.25">
      <c r="A1082" s="8" t="str">
        <f>Calculations!A1082</f>
        <v/>
      </c>
      <c r="B1082" s="2" t="str">
        <f t="shared" si="21"/>
        <v/>
      </c>
      <c r="C1082" s="10" t="str">
        <f>IFERROR(Calculations!J1082,"")</f>
        <v/>
      </c>
      <c r="D1082" s="10" t="str">
        <f xml:space="preserve"> IF(OR(Calculations!C1082 = "",Calculations!C1082 = WorkTypeString),  IFERROR(Calculations!J1082,""), NA())</f>
        <v/>
      </c>
      <c r="E1082" s="10">
        <f t="array" ref="E1082">PERCENTILE(IF(ISERROR(D1082:D6081)=FALSE,D1082:D6081),CycleTimePercentile)</f>
        <v>0</v>
      </c>
      <c r="F1082" s="2" t="e">
        <f xml:space="preserve"> IF(Calculations!C1082 = DefectTypeString,  IFERROR(Calculations!J1082,""), NA())</f>
        <v>#N/A</v>
      </c>
      <c r="G1082" s="10">
        <f t="array" ref="G1082">PERCENTILE(IF(ISERROR(F1082:F6081)=FALSE,F1082:F6081),CycleTimePercentile)</f>
        <v>0</v>
      </c>
      <c r="H1082" s="2" t="e">
        <f ca="1" xml:space="preserve"> IF(OR(Calculations!C1082 = "",Calculations!C1082 = WorkTypeString),  Calculations!K1082, NA())</f>
        <v>#N/A</v>
      </c>
      <c r="I1082" s="2" t="e">
        <f xml:space="preserve"> IF(Calculations!C1082 = DefectTypeString,  Calculations!K1082, NA())</f>
        <v>#N/A</v>
      </c>
    </row>
    <row r="1083" spans="1:9" x14ac:dyDescent="0.25">
      <c r="A1083" s="8" t="str">
        <f>Calculations!A1083</f>
        <v/>
      </c>
      <c r="B1083" s="2" t="str">
        <f t="shared" si="21"/>
        <v/>
      </c>
      <c r="C1083" s="10" t="str">
        <f>IFERROR(Calculations!J1083,"")</f>
        <v/>
      </c>
      <c r="D1083" s="10" t="str">
        <f xml:space="preserve"> IF(OR(Calculations!C1083 = "",Calculations!C1083 = WorkTypeString),  IFERROR(Calculations!J1083,""), NA())</f>
        <v/>
      </c>
      <c r="E1083" s="10">
        <f t="array" ref="E1083">PERCENTILE(IF(ISERROR(D1083:D6082)=FALSE,D1083:D6082),CycleTimePercentile)</f>
        <v>0</v>
      </c>
      <c r="F1083" s="2" t="e">
        <f xml:space="preserve"> IF(Calculations!C1083 = DefectTypeString,  IFERROR(Calculations!J1083,""), NA())</f>
        <v>#N/A</v>
      </c>
      <c r="G1083" s="10">
        <f t="array" ref="G1083">PERCENTILE(IF(ISERROR(F1083:F6082)=FALSE,F1083:F6082),CycleTimePercentile)</f>
        <v>0</v>
      </c>
      <c r="H1083" s="2" t="e">
        <f ca="1" xml:space="preserve"> IF(OR(Calculations!C1083 = "",Calculations!C1083 = WorkTypeString),  Calculations!K1083, NA())</f>
        <v>#N/A</v>
      </c>
      <c r="I1083" s="2" t="e">
        <f xml:space="preserve"> IF(Calculations!C1083 = DefectTypeString,  Calculations!K1083, NA())</f>
        <v>#N/A</v>
      </c>
    </row>
    <row r="1084" spans="1:9" x14ac:dyDescent="0.25">
      <c r="A1084" s="8" t="str">
        <f>Calculations!A1084</f>
        <v/>
      </c>
      <c r="B1084" s="2" t="str">
        <f t="shared" si="21"/>
        <v/>
      </c>
      <c r="C1084" s="10" t="str">
        <f>IFERROR(Calculations!J1084,"")</f>
        <v/>
      </c>
      <c r="D1084" s="10" t="str">
        <f xml:space="preserve"> IF(OR(Calculations!C1084 = "",Calculations!C1084 = WorkTypeString),  IFERROR(Calculations!J1084,""), NA())</f>
        <v/>
      </c>
      <c r="E1084" s="10">
        <f t="array" ref="E1084">PERCENTILE(IF(ISERROR(D1084:D6083)=FALSE,D1084:D6083),CycleTimePercentile)</f>
        <v>0</v>
      </c>
      <c r="F1084" s="2" t="e">
        <f xml:space="preserve"> IF(Calculations!C1084 = DefectTypeString,  IFERROR(Calculations!J1084,""), NA())</f>
        <v>#N/A</v>
      </c>
      <c r="G1084" s="10">
        <f t="array" ref="G1084">PERCENTILE(IF(ISERROR(F1084:F6083)=FALSE,F1084:F6083),CycleTimePercentile)</f>
        <v>0</v>
      </c>
      <c r="H1084" s="2" t="e">
        <f ca="1" xml:space="preserve"> IF(OR(Calculations!C1084 = "",Calculations!C1084 = WorkTypeString),  Calculations!K1084, NA())</f>
        <v>#N/A</v>
      </c>
      <c r="I1084" s="2" t="e">
        <f xml:space="preserve"> IF(Calculations!C1084 = DefectTypeString,  Calculations!K1084, NA())</f>
        <v>#N/A</v>
      </c>
    </row>
    <row r="1085" spans="1:9" x14ac:dyDescent="0.25">
      <c r="A1085" s="8" t="str">
        <f>Calculations!A1085</f>
        <v/>
      </c>
      <c r="B1085" s="2" t="str">
        <f t="shared" si="21"/>
        <v/>
      </c>
      <c r="C1085" s="10" t="str">
        <f>IFERROR(Calculations!J1085,"")</f>
        <v/>
      </c>
      <c r="D1085" s="10" t="str">
        <f xml:space="preserve"> IF(OR(Calculations!C1085 = "",Calculations!C1085 = WorkTypeString),  IFERROR(Calculations!J1085,""), NA())</f>
        <v/>
      </c>
      <c r="E1085" s="10">
        <f t="array" ref="E1085">PERCENTILE(IF(ISERROR(D1085:D6084)=FALSE,D1085:D6084),CycleTimePercentile)</f>
        <v>0</v>
      </c>
      <c r="F1085" s="2" t="e">
        <f xml:space="preserve"> IF(Calculations!C1085 = DefectTypeString,  IFERROR(Calculations!J1085,""), NA())</f>
        <v>#N/A</v>
      </c>
      <c r="G1085" s="10">
        <f t="array" ref="G1085">PERCENTILE(IF(ISERROR(F1085:F6084)=FALSE,F1085:F6084),CycleTimePercentile)</f>
        <v>0</v>
      </c>
      <c r="H1085" s="2" t="e">
        <f ca="1" xml:space="preserve"> IF(OR(Calculations!C1085 = "",Calculations!C1085 = WorkTypeString),  Calculations!K1085, NA())</f>
        <v>#N/A</v>
      </c>
      <c r="I1085" s="2" t="e">
        <f xml:space="preserve"> IF(Calculations!C1085 = DefectTypeString,  Calculations!K1085, NA())</f>
        <v>#N/A</v>
      </c>
    </row>
    <row r="1086" spans="1:9" x14ac:dyDescent="0.25">
      <c r="A1086" s="8" t="str">
        <f>Calculations!A1086</f>
        <v/>
      </c>
      <c r="B1086" s="2" t="str">
        <f t="shared" si="21"/>
        <v/>
      </c>
      <c r="C1086" s="10" t="str">
        <f>IFERROR(Calculations!J1086,"")</f>
        <v/>
      </c>
      <c r="D1086" s="10" t="str">
        <f xml:space="preserve"> IF(OR(Calculations!C1086 = "",Calculations!C1086 = WorkTypeString),  IFERROR(Calculations!J1086,""), NA())</f>
        <v/>
      </c>
      <c r="E1086" s="10">
        <f t="array" ref="E1086">PERCENTILE(IF(ISERROR(D1086:D6085)=FALSE,D1086:D6085),CycleTimePercentile)</f>
        <v>0</v>
      </c>
      <c r="F1086" s="2" t="e">
        <f xml:space="preserve"> IF(Calculations!C1086 = DefectTypeString,  IFERROR(Calculations!J1086,""), NA())</f>
        <v>#N/A</v>
      </c>
      <c r="G1086" s="10">
        <f t="array" ref="G1086">PERCENTILE(IF(ISERROR(F1086:F6085)=FALSE,F1086:F6085),CycleTimePercentile)</f>
        <v>0</v>
      </c>
      <c r="H1086" s="2" t="e">
        <f ca="1" xml:space="preserve"> IF(OR(Calculations!C1086 = "",Calculations!C1086 = WorkTypeString),  Calculations!K1086, NA())</f>
        <v>#N/A</v>
      </c>
      <c r="I1086" s="2" t="e">
        <f xml:space="preserve"> IF(Calculations!C1086 = DefectTypeString,  Calculations!K1086, NA())</f>
        <v>#N/A</v>
      </c>
    </row>
    <row r="1087" spans="1:9" x14ac:dyDescent="0.25">
      <c r="A1087" s="8" t="str">
        <f>Calculations!A1087</f>
        <v/>
      </c>
      <c r="B1087" s="2" t="str">
        <f t="shared" si="21"/>
        <v/>
      </c>
      <c r="C1087" s="10" t="str">
        <f>IFERROR(Calculations!J1087,"")</f>
        <v/>
      </c>
      <c r="D1087" s="10" t="str">
        <f xml:space="preserve"> IF(OR(Calculations!C1087 = "",Calculations!C1087 = WorkTypeString),  IFERROR(Calculations!J1087,""), NA())</f>
        <v/>
      </c>
      <c r="E1087" s="10">
        <f t="array" ref="E1087">PERCENTILE(IF(ISERROR(D1087:D6086)=FALSE,D1087:D6086),CycleTimePercentile)</f>
        <v>0</v>
      </c>
      <c r="F1087" s="2" t="e">
        <f xml:space="preserve"> IF(Calculations!C1087 = DefectTypeString,  IFERROR(Calculations!J1087,""), NA())</f>
        <v>#N/A</v>
      </c>
      <c r="G1087" s="10">
        <f t="array" ref="G1087">PERCENTILE(IF(ISERROR(F1087:F6086)=FALSE,F1087:F6086),CycleTimePercentile)</f>
        <v>0</v>
      </c>
      <c r="H1087" s="2" t="e">
        <f ca="1" xml:space="preserve"> IF(OR(Calculations!C1087 = "",Calculations!C1087 = WorkTypeString),  Calculations!K1087, NA())</f>
        <v>#N/A</v>
      </c>
      <c r="I1087" s="2" t="e">
        <f xml:space="preserve"> IF(Calculations!C1087 = DefectTypeString,  Calculations!K1087, NA())</f>
        <v>#N/A</v>
      </c>
    </row>
    <row r="1088" spans="1:9" x14ac:dyDescent="0.25">
      <c r="A1088" s="8" t="str">
        <f>Calculations!A1088</f>
        <v/>
      </c>
      <c r="B1088" s="2" t="str">
        <f t="shared" si="21"/>
        <v/>
      </c>
      <c r="C1088" s="10" t="str">
        <f>IFERROR(Calculations!J1088,"")</f>
        <v/>
      </c>
      <c r="D1088" s="10" t="str">
        <f xml:space="preserve"> IF(OR(Calculations!C1088 = "",Calculations!C1088 = WorkTypeString),  IFERROR(Calculations!J1088,""), NA())</f>
        <v/>
      </c>
      <c r="E1088" s="10">
        <f t="array" ref="E1088">PERCENTILE(IF(ISERROR(D1088:D6087)=FALSE,D1088:D6087),CycleTimePercentile)</f>
        <v>0</v>
      </c>
      <c r="F1088" s="2" t="e">
        <f xml:space="preserve"> IF(Calculations!C1088 = DefectTypeString,  IFERROR(Calculations!J1088,""), NA())</f>
        <v>#N/A</v>
      </c>
      <c r="G1088" s="10">
        <f t="array" ref="G1088">PERCENTILE(IF(ISERROR(F1088:F6087)=FALSE,F1088:F6087),CycleTimePercentile)</f>
        <v>0</v>
      </c>
      <c r="H1088" s="2" t="e">
        <f ca="1" xml:space="preserve"> IF(OR(Calculations!C1088 = "",Calculations!C1088 = WorkTypeString),  Calculations!K1088, NA())</f>
        <v>#N/A</v>
      </c>
      <c r="I1088" s="2" t="e">
        <f xml:space="preserve"> IF(Calculations!C1088 = DefectTypeString,  Calculations!K1088, NA())</f>
        <v>#N/A</v>
      </c>
    </row>
    <row r="1089" spans="1:9" x14ac:dyDescent="0.25">
      <c r="A1089" s="8" t="str">
        <f>Calculations!A1089</f>
        <v/>
      </c>
      <c r="B1089" s="2" t="str">
        <f t="shared" si="21"/>
        <v/>
      </c>
      <c r="C1089" s="10" t="str">
        <f>IFERROR(Calculations!J1089,"")</f>
        <v/>
      </c>
      <c r="D1089" s="10" t="str">
        <f xml:space="preserve"> IF(OR(Calculations!C1089 = "",Calculations!C1089 = WorkTypeString),  IFERROR(Calculations!J1089,""), NA())</f>
        <v/>
      </c>
      <c r="E1089" s="10">
        <f t="array" ref="E1089">PERCENTILE(IF(ISERROR(D1089:D6088)=FALSE,D1089:D6088),CycleTimePercentile)</f>
        <v>0</v>
      </c>
      <c r="F1089" s="2" t="e">
        <f xml:space="preserve"> IF(Calculations!C1089 = DefectTypeString,  IFERROR(Calculations!J1089,""), NA())</f>
        <v>#N/A</v>
      </c>
      <c r="G1089" s="10">
        <f t="array" ref="G1089">PERCENTILE(IF(ISERROR(F1089:F6088)=FALSE,F1089:F6088),CycleTimePercentile)</f>
        <v>0</v>
      </c>
      <c r="H1089" s="2" t="e">
        <f ca="1" xml:space="preserve"> IF(OR(Calculations!C1089 = "",Calculations!C1089 = WorkTypeString),  Calculations!K1089, NA())</f>
        <v>#N/A</v>
      </c>
      <c r="I1089" s="2" t="e">
        <f xml:space="preserve"> IF(Calculations!C1089 = DefectTypeString,  Calculations!K1089, NA())</f>
        <v>#N/A</v>
      </c>
    </row>
    <row r="1090" spans="1:9" x14ac:dyDescent="0.25">
      <c r="A1090" s="8" t="str">
        <f>Calculations!A1090</f>
        <v/>
      </c>
      <c r="B1090" s="2" t="str">
        <f t="shared" si="21"/>
        <v/>
      </c>
      <c r="C1090" s="10" t="str">
        <f>IFERROR(Calculations!J1090,"")</f>
        <v/>
      </c>
      <c r="D1090" s="10" t="str">
        <f xml:space="preserve"> IF(OR(Calculations!C1090 = "",Calculations!C1090 = WorkTypeString),  IFERROR(Calculations!J1090,""), NA())</f>
        <v/>
      </c>
      <c r="E1090" s="10">
        <f t="array" ref="E1090">PERCENTILE(IF(ISERROR(D1090:D6089)=FALSE,D1090:D6089),CycleTimePercentile)</f>
        <v>0</v>
      </c>
      <c r="F1090" s="2" t="e">
        <f xml:space="preserve"> IF(Calculations!C1090 = DefectTypeString,  IFERROR(Calculations!J1090,""), NA())</f>
        <v>#N/A</v>
      </c>
      <c r="G1090" s="10">
        <f t="array" ref="G1090">PERCENTILE(IF(ISERROR(F1090:F6089)=FALSE,F1090:F6089),CycleTimePercentile)</f>
        <v>0</v>
      </c>
      <c r="H1090" s="2" t="e">
        <f ca="1" xml:space="preserve"> IF(OR(Calculations!C1090 = "",Calculations!C1090 = WorkTypeString),  Calculations!K1090, NA())</f>
        <v>#N/A</v>
      </c>
      <c r="I1090" s="2" t="e">
        <f xml:space="preserve"> IF(Calculations!C1090 = DefectTypeString,  Calculations!K1090, NA())</f>
        <v>#N/A</v>
      </c>
    </row>
    <row r="1091" spans="1:9" x14ac:dyDescent="0.25">
      <c r="A1091" s="8" t="str">
        <f>Calculations!A1091</f>
        <v/>
      </c>
      <c r="B1091" s="2" t="str">
        <f t="shared" ref="B1091:B1154" si="22">IF(ISNUMBER(A1091),YEAR(A1091)&amp;"-"&amp;TEXT(MONTH(A1091),"00")&amp;"-"&amp;TEXT(DAY(A1091),"00")&amp;"-"&amp;TEXT(HOUR(A1091),"00"),"")</f>
        <v/>
      </c>
      <c r="C1091" s="10" t="str">
        <f>IFERROR(Calculations!J1091,"")</f>
        <v/>
      </c>
      <c r="D1091" s="10" t="str">
        <f xml:space="preserve"> IF(OR(Calculations!C1091 = "",Calculations!C1091 = WorkTypeString),  IFERROR(Calculations!J1091,""), NA())</f>
        <v/>
      </c>
      <c r="E1091" s="10">
        <f t="array" ref="E1091">PERCENTILE(IF(ISERROR(D1091:D6090)=FALSE,D1091:D6090),CycleTimePercentile)</f>
        <v>0</v>
      </c>
      <c r="F1091" s="2" t="e">
        <f xml:space="preserve"> IF(Calculations!C1091 = DefectTypeString,  IFERROR(Calculations!J1091,""), NA())</f>
        <v>#N/A</v>
      </c>
      <c r="G1091" s="10">
        <f t="array" ref="G1091">PERCENTILE(IF(ISERROR(F1091:F6090)=FALSE,F1091:F6090),CycleTimePercentile)</f>
        <v>0</v>
      </c>
      <c r="H1091" s="2" t="e">
        <f ca="1" xml:space="preserve"> IF(OR(Calculations!C1091 = "",Calculations!C1091 = WorkTypeString),  Calculations!K1091, NA())</f>
        <v>#N/A</v>
      </c>
      <c r="I1091" s="2" t="e">
        <f xml:space="preserve"> IF(Calculations!C1091 = DefectTypeString,  Calculations!K1091, NA())</f>
        <v>#N/A</v>
      </c>
    </row>
    <row r="1092" spans="1:9" x14ac:dyDescent="0.25">
      <c r="A1092" s="8" t="str">
        <f>Calculations!A1092</f>
        <v/>
      </c>
      <c r="B1092" s="2" t="str">
        <f t="shared" si="22"/>
        <v/>
      </c>
      <c r="C1092" s="10" t="str">
        <f>IFERROR(Calculations!J1092,"")</f>
        <v/>
      </c>
      <c r="D1092" s="10" t="str">
        <f xml:space="preserve"> IF(OR(Calculations!C1092 = "",Calculations!C1092 = WorkTypeString),  IFERROR(Calculations!J1092,""), NA())</f>
        <v/>
      </c>
      <c r="E1092" s="10">
        <f t="array" ref="E1092">PERCENTILE(IF(ISERROR(D1092:D6091)=FALSE,D1092:D6091),CycleTimePercentile)</f>
        <v>0</v>
      </c>
      <c r="F1092" s="2" t="e">
        <f xml:space="preserve"> IF(Calculations!C1092 = DefectTypeString,  IFERROR(Calculations!J1092,""), NA())</f>
        <v>#N/A</v>
      </c>
      <c r="G1092" s="10">
        <f t="array" ref="G1092">PERCENTILE(IF(ISERROR(F1092:F6091)=FALSE,F1092:F6091),CycleTimePercentile)</f>
        <v>0</v>
      </c>
      <c r="H1092" s="2" t="e">
        <f ca="1" xml:space="preserve"> IF(OR(Calculations!C1092 = "",Calculations!C1092 = WorkTypeString),  Calculations!K1092, NA())</f>
        <v>#N/A</v>
      </c>
      <c r="I1092" s="2" t="e">
        <f xml:space="preserve"> IF(Calculations!C1092 = DefectTypeString,  Calculations!K1092, NA())</f>
        <v>#N/A</v>
      </c>
    </row>
    <row r="1093" spans="1:9" x14ac:dyDescent="0.25">
      <c r="A1093" s="8" t="str">
        <f>Calculations!A1093</f>
        <v/>
      </c>
      <c r="B1093" s="2" t="str">
        <f t="shared" si="22"/>
        <v/>
      </c>
      <c r="C1093" s="10" t="str">
        <f>IFERROR(Calculations!J1093,"")</f>
        <v/>
      </c>
      <c r="D1093" s="10" t="str">
        <f xml:space="preserve"> IF(OR(Calculations!C1093 = "",Calculations!C1093 = WorkTypeString),  IFERROR(Calculations!J1093,""), NA())</f>
        <v/>
      </c>
      <c r="E1093" s="10">
        <f t="array" ref="E1093">PERCENTILE(IF(ISERROR(D1093:D6092)=FALSE,D1093:D6092),CycleTimePercentile)</f>
        <v>0</v>
      </c>
      <c r="F1093" s="2" t="e">
        <f xml:space="preserve"> IF(Calculations!C1093 = DefectTypeString,  IFERROR(Calculations!J1093,""), NA())</f>
        <v>#N/A</v>
      </c>
      <c r="G1093" s="10">
        <f t="array" ref="G1093">PERCENTILE(IF(ISERROR(F1093:F6092)=FALSE,F1093:F6092),CycleTimePercentile)</f>
        <v>0</v>
      </c>
      <c r="H1093" s="2" t="e">
        <f ca="1" xml:space="preserve"> IF(OR(Calculations!C1093 = "",Calculations!C1093 = WorkTypeString),  Calculations!K1093, NA())</f>
        <v>#N/A</v>
      </c>
      <c r="I1093" s="2" t="e">
        <f xml:space="preserve"> IF(Calculations!C1093 = DefectTypeString,  Calculations!K1093, NA())</f>
        <v>#N/A</v>
      </c>
    </row>
    <row r="1094" spans="1:9" x14ac:dyDescent="0.25">
      <c r="A1094" s="8" t="str">
        <f>Calculations!A1094</f>
        <v/>
      </c>
      <c r="B1094" s="2" t="str">
        <f t="shared" si="22"/>
        <v/>
      </c>
      <c r="C1094" s="10" t="str">
        <f>IFERROR(Calculations!J1094,"")</f>
        <v/>
      </c>
      <c r="D1094" s="10" t="str">
        <f xml:space="preserve"> IF(OR(Calculations!C1094 = "",Calculations!C1094 = WorkTypeString),  IFERROR(Calculations!J1094,""), NA())</f>
        <v/>
      </c>
      <c r="E1094" s="10">
        <f t="array" ref="E1094">PERCENTILE(IF(ISERROR(D1094:D6093)=FALSE,D1094:D6093),CycleTimePercentile)</f>
        <v>0</v>
      </c>
      <c r="F1094" s="2" t="e">
        <f xml:space="preserve"> IF(Calculations!C1094 = DefectTypeString,  IFERROR(Calculations!J1094,""), NA())</f>
        <v>#N/A</v>
      </c>
      <c r="G1094" s="10">
        <f t="array" ref="G1094">PERCENTILE(IF(ISERROR(F1094:F6093)=FALSE,F1094:F6093),CycleTimePercentile)</f>
        <v>0</v>
      </c>
      <c r="H1094" s="2" t="e">
        <f ca="1" xml:space="preserve"> IF(OR(Calculations!C1094 = "",Calculations!C1094 = WorkTypeString),  Calculations!K1094, NA())</f>
        <v>#N/A</v>
      </c>
      <c r="I1094" s="2" t="e">
        <f xml:space="preserve"> IF(Calculations!C1094 = DefectTypeString,  Calculations!K1094, NA())</f>
        <v>#N/A</v>
      </c>
    </row>
    <row r="1095" spans="1:9" x14ac:dyDescent="0.25">
      <c r="A1095" s="8" t="str">
        <f>Calculations!A1095</f>
        <v/>
      </c>
      <c r="B1095" s="2" t="str">
        <f t="shared" si="22"/>
        <v/>
      </c>
      <c r="C1095" s="10" t="str">
        <f>IFERROR(Calculations!J1095,"")</f>
        <v/>
      </c>
      <c r="D1095" s="10" t="str">
        <f xml:space="preserve"> IF(OR(Calculations!C1095 = "",Calculations!C1095 = WorkTypeString),  IFERROR(Calculations!J1095,""), NA())</f>
        <v/>
      </c>
      <c r="E1095" s="10">
        <f t="array" ref="E1095">PERCENTILE(IF(ISERROR(D1095:D6094)=FALSE,D1095:D6094),CycleTimePercentile)</f>
        <v>0</v>
      </c>
      <c r="F1095" s="2" t="e">
        <f xml:space="preserve"> IF(Calculations!C1095 = DefectTypeString,  IFERROR(Calculations!J1095,""), NA())</f>
        <v>#N/A</v>
      </c>
      <c r="G1095" s="10">
        <f t="array" ref="G1095">PERCENTILE(IF(ISERROR(F1095:F6094)=FALSE,F1095:F6094),CycleTimePercentile)</f>
        <v>0</v>
      </c>
      <c r="H1095" s="2" t="e">
        <f ca="1" xml:space="preserve"> IF(OR(Calculations!C1095 = "",Calculations!C1095 = WorkTypeString),  Calculations!K1095, NA())</f>
        <v>#N/A</v>
      </c>
      <c r="I1095" s="2" t="e">
        <f xml:space="preserve"> IF(Calculations!C1095 = DefectTypeString,  Calculations!K1095, NA())</f>
        <v>#N/A</v>
      </c>
    </row>
    <row r="1096" spans="1:9" x14ac:dyDescent="0.25">
      <c r="A1096" s="8" t="str">
        <f>Calculations!A1096</f>
        <v/>
      </c>
      <c r="B1096" s="2" t="str">
        <f t="shared" si="22"/>
        <v/>
      </c>
      <c r="C1096" s="10" t="str">
        <f>IFERROR(Calculations!J1096,"")</f>
        <v/>
      </c>
      <c r="D1096" s="10" t="str">
        <f xml:space="preserve"> IF(OR(Calculations!C1096 = "",Calculations!C1096 = WorkTypeString),  IFERROR(Calculations!J1096,""), NA())</f>
        <v/>
      </c>
      <c r="E1096" s="10">
        <f t="array" ref="E1096">PERCENTILE(IF(ISERROR(D1096:D6095)=FALSE,D1096:D6095),CycleTimePercentile)</f>
        <v>0</v>
      </c>
      <c r="F1096" s="2" t="e">
        <f xml:space="preserve"> IF(Calculations!C1096 = DefectTypeString,  IFERROR(Calculations!J1096,""), NA())</f>
        <v>#N/A</v>
      </c>
      <c r="G1096" s="10">
        <f t="array" ref="G1096">PERCENTILE(IF(ISERROR(F1096:F6095)=FALSE,F1096:F6095),CycleTimePercentile)</f>
        <v>0</v>
      </c>
      <c r="H1096" s="2" t="e">
        <f ca="1" xml:space="preserve"> IF(OR(Calculations!C1096 = "",Calculations!C1096 = WorkTypeString),  Calculations!K1096, NA())</f>
        <v>#N/A</v>
      </c>
      <c r="I1096" s="2" t="e">
        <f xml:space="preserve"> IF(Calculations!C1096 = DefectTypeString,  Calculations!K1096, NA())</f>
        <v>#N/A</v>
      </c>
    </row>
    <row r="1097" spans="1:9" x14ac:dyDescent="0.25">
      <c r="A1097" s="8" t="str">
        <f>Calculations!A1097</f>
        <v/>
      </c>
      <c r="B1097" s="2" t="str">
        <f t="shared" si="22"/>
        <v/>
      </c>
      <c r="C1097" s="10" t="str">
        <f>IFERROR(Calculations!J1097,"")</f>
        <v/>
      </c>
      <c r="D1097" s="10" t="str">
        <f xml:space="preserve"> IF(OR(Calculations!C1097 = "",Calculations!C1097 = WorkTypeString),  IFERROR(Calculations!J1097,""), NA())</f>
        <v/>
      </c>
      <c r="E1097" s="10">
        <f t="array" ref="E1097">PERCENTILE(IF(ISERROR(D1097:D6096)=FALSE,D1097:D6096),CycleTimePercentile)</f>
        <v>0</v>
      </c>
      <c r="F1097" s="2" t="e">
        <f xml:space="preserve"> IF(Calculations!C1097 = DefectTypeString,  IFERROR(Calculations!J1097,""), NA())</f>
        <v>#N/A</v>
      </c>
      <c r="G1097" s="10">
        <f t="array" ref="G1097">PERCENTILE(IF(ISERROR(F1097:F6096)=FALSE,F1097:F6096),CycleTimePercentile)</f>
        <v>0</v>
      </c>
      <c r="H1097" s="2" t="e">
        <f ca="1" xml:space="preserve"> IF(OR(Calculations!C1097 = "",Calculations!C1097 = WorkTypeString),  Calculations!K1097, NA())</f>
        <v>#N/A</v>
      </c>
      <c r="I1097" s="2" t="e">
        <f xml:space="preserve"> IF(Calculations!C1097 = DefectTypeString,  Calculations!K1097, NA())</f>
        <v>#N/A</v>
      </c>
    </row>
    <row r="1098" spans="1:9" x14ac:dyDescent="0.25">
      <c r="A1098" s="8" t="str">
        <f>Calculations!A1098</f>
        <v/>
      </c>
      <c r="B1098" s="2" t="str">
        <f t="shared" si="22"/>
        <v/>
      </c>
      <c r="C1098" s="10" t="str">
        <f>IFERROR(Calculations!J1098,"")</f>
        <v/>
      </c>
      <c r="D1098" s="10" t="str">
        <f xml:space="preserve"> IF(OR(Calculations!C1098 = "",Calculations!C1098 = WorkTypeString),  IFERROR(Calculations!J1098,""), NA())</f>
        <v/>
      </c>
      <c r="E1098" s="10">
        <f t="array" ref="E1098">PERCENTILE(IF(ISERROR(D1098:D6097)=FALSE,D1098:D6097),CycleTimePercentile)</f>
        <v>0</v>
      </c>
      <c r="F1098" s="2" t="e">
        <f xml:space="preserve"> IF(Calculations!C1098 = DefectTypeString,  IFERROR(Calculations!J1098,""), NA())</f>
        <v>#N/A</v>
      </c>
      <c r="G1098" s="10">
        <f t="array" ref="G1098">PERCENTILE(IF(ISERROR(F1098:F6097)=FALSE,F1098:F6097),CycleTimePercentile)</f>
        <v>0</v>
      </c>
      <c r="H1098" s="2" t="e">
        <f ca="1" xml:space="preserve"> IF(OR(Calculations!C1098 = "",Calculations!C1098 = WorkTypeString),  Calculations!K1098, NA())</f>
        <v>#N/A</v>
      </c>
      <c r="I1098" s="2" t="e">
        <f xml:space="preserve"> IF(Calculations!C1098 = DefectTypeString,  Calculations!K1098, NA())</f>
        <v>#N/A</v>
      </c>
    </row>
    <row r="1099" spans="1:9" x14ac:dyDescent="0.25">
      <c r="A1099" s="8" t="str">
        <f>Calculations!A1099</f>
        <v/>
      </c>
      <c r="B1099" s="2" t="str">
        <f t="shared" si="22"/>
        <v/>
      </c>
      <c r="C1099" s="10" t="str">
        <f>IFERROR(Calculations!J1099,"")</f>
        <v/>
      </c>
      <c r="D1099" s="10" t="str">
        <f xml:space="preserve"> IF(OR(Calculations!C1099 = "",Calculations!C1099 = WorkTypeString),  IFERROR(Calculations!J1099,""), NA())</f>
        <v/>
      </c>
      <c r="E1099" s="10">
        <f t="array" ref="E1099">PERCENTILE(IF(ISERROR(D1099:D6098)=FALSE,D1099:D6098),CycleTimePercentile)</f>
        <v>0</v>
      </c>
      <c r="F1099" s="2" t="e">
        <f xml:space="preserve"> IF(Calculations!C1099 = DefectTypeString,  IFERROR(Calculations!J1099,""), NA())</f>
        <v>#N/A</v>
      </c>
      <c r="G1099" s="10">
        <f t="array" ref="G1099">PERCENTILE(IF(ISERROR(F1099:F6098)=FALSE,F1099:F6098),CycleTimePercentile)</f>
        <v>0</v>
      </c>
      <c r="H1099" s="2" t="e">
        <f ca="1" xml:space="preserve"> IF(OR(Calculations!C1099 = "",Calculations!C1099 = WorkTypeString),  Calculations!K1099, NA())</f>
        <v>#N/A</v>
      </c>
      <c r="I1099" s="2" t="e">
        <f xml:space="preserve"> IF(Calculations!C1099 = DefectTypeString,  Calculations!K1099, NA())</f>
        <v>#N/A</v>
      </c>
    </row>
    <row r="1100" spans="1:9" x14ac:dyDescent="0.25">
      <c r="A1100" s="8" t="str">
        <f>Calculations!A1100</f>
        <v/>
      </c>
      <c r="B1100" s="2" t="str">
        <f t="shared" si="22"/>
        <v/>
      </c>
      <c r="C1100" s="10" t="str">
        <f>IFERROR(Calculations!J1100,"")</f>
        <v/>
      </c>
      <c r="D1100" s="10" t="str">
        <f xml:space="preserve"> IF(OR(Calculations!C1100 = "",Calculations!C1100 = WorkTypeString),  IFERROR(Calculations!J1100,""), NA())</f>
        <v/>
      </c>
      <c r="E1100" s="10">
        <f t="array" ref="E1100">PERCENTILE(IF(ISERROR(D1100:D6099)=FALSE,D1100:D6099),CycleTimePercentile)</f>
        <v>0</v>
      </c>
      <c r="F1100" s="2" t="e">
        <f xml:space="preserve"> IF(Calculations!C1100 = DefectTypeString,  IFERROR(Calculations!J1100,""), NA())</f>
        <v>#N/A</v>
      </c>
      <c r="G1100" s="10">
        <f t="array" ref="G1100">PERCENTILE(IF(ISERROR(F1100:F6099)=FALSE,F1100:F6099),CycleTimePercentile)</f>
        <v>0</v>
      </c>
      <c r="H1100" s="2" t="e">
        <f ca="1" xml:space="preserve"> IF(OR(Calculations!C1100 = "",Calculations!C1100 = WorkTypeString),  Calculations!K1100, NA())</f>
        <v>#N/A</v>
      </c>
      <c r="I1100" s="2" t="e">
        <f xml:space="preserve"> IF(Calculations!C1100 = DefectTypeString,  Calculations!K1100, NA())</f>
        <v>#N/A</v>
      </c>
    </row>
    <row r="1101" spans="1:9" x14ac:dyDescent="0.25">
      <c r="A1101" s="8" t="str">
        <f>Calculations!A1101</f>
        <v/>
      </c>
      <c r="B1101" s="2" t="str">
        <f t="shared" si="22"/>
        <v/>
      </c>
      <c r="C1101" s="10" t="str">
        <f>IFERROR(Calculations!J1101,"")</f>
        <v/>
      </c>
      <c r="D1101" s="10" t="str">
        <f xml:space="preserve"> IF(OR(Calculations!C1101 = "",Calculations!C1101 = WorkTypeString),  IFERROR(Calculations!J1101,""), NA())</f>
        <v/>
      </c>
      <c r="E1101" s="10">
        <f t="array" ref="E1101">PERCENTILE(IF(ISERROR(D1101:D6100)=FALSE,D1101:D6100),CycleTimePercentile)</f>
        <v>0</v>
      </c>
      <c r="F1101" s="2" t="e">
        <f xml:space="preserve"> IF(Calculations!C1101 = DefectTypeString,  IFERROR(Calculations!J1101,""), NA())</f>
        <v>#N/A</v>
      </c>
      <c r="G1101" s="10">
        <f t="array" ref="G1101">PERCENTILE(IF(ISERROR(F1101:F6100)=FALSE,F1101:F6100),CycleTimePercentile)</f>
        <v>0</v>
      </c>
      <c r="H1101" s="2" t="e">
        <f ca="1" xml:space="preserve"> IF(OR(Calculations!C1101 = "",Calculations!C1101 = WorkTypeString),  Calculations!K1101, NA())</f>
        <v>#N/A</v>
      </c>
      <c r="I1101" s="2" t="e">
        <f xml:space="preserve"> IF(Calculations!C1101 = DefectTypeString,  Calculations!K1101, NA())</f>
        <v>#N/A</v>
      </c>
    </row>
    <row r="1102" spans="1:9" x14ac:dyDescent="0.25">
      <c r="A1102" s="8" t="str">
        <f>Calculations!A1102</f>
        <v/>
      </c>
      <c r="B1102" s="2" t="str">
        <f t="shared" si="22"/>
        <v/>
      </c>
      <c r="C1102" s="10" t="str">
        <f>IFERROR(Calculations!J1102,"")</f>
        <v/>
      </c>
      <c r="D1102" s="10" t="str">
        <f xml:space="preserve"> IF(OR(Calculations!C1102 = "",Calculations!C1102 = WorkTypeString),  IFERROR(Calculations!J1102,""), NA())</f>
        <v/>
      </c>
      <c r="E1102" s="10">
        <f t="array" ref="E1102">PERCENTILE(IF(ISERROR(D1102:D6101)=FALSE,D1102:D6101),CycleTimePercentile)</f>
        <v>0</v>
      </c>
      <c r="F1102" s="2" t="e">
        <f xml:space="preserve"> IF(Calculations!C1102 = DefectTypeString,  IFERROR(Calculations!J1102,""), NA())</f>
        <v>#N/A</v>
      </c>
      <c r="G1102" s="10">
        <f t="array" ref="G1102">PERCENTILE(IF(ISERROR(F1102:F6101)=FALSE,F1102:F6101),CycleTimePercentile)</f>
        <v>0</v>
      </c>
      <c r="H1102" s="2" t="e">
        <f ca="1" xml:space="preserve"> IF(OR(Calculations!C1102 = "",Calculations!C1102 = WorkTypeString),  Calculations!K1102, NA())</f>
        <v>#N/A</v>
      </c>
      <c r="I1102" s="2" t="e">
        <f xml:space="preserve"> IF(Calculations!C1102 = DefectTypeString,  Calculations!K1102, NA())</f>
        <v>#N/A</v>
      </c>
    </row>
    <row r="1103" spans="1:9" x14ac:dyDescent="0.25">
      <c r="A1103" s="8" t="str">
        <f>Calculations!A1103</f>
        <v/>
      </c>
      <c r="B1103" s="2" t="str">
        <f t="shared" si="22"/>
        <v/>
      </c>
      <c r="C1103" s="10" t="str">
        <f>IFERROR(Calculations!J1103,"")</f>
        <v/>
      </c>
      <c r="D1103" s="10" t="str">
        <f xml:space="preserve"> IF(OR(Calculations!C1103 = "",Calculations!C1103 = WorkTypeString),  IFERROR(Calculations!J1103,""), NA())</f>
        <v/>
      </c>
      <c r="E1103" s="10">
        <f t="array" ref="E1103">PERCENTILE(IF(ISERROR(D1103:D6102)=FALSE,D1103:D6102),CycleTimePercentile)</f>
        <v>0</v>
      </c>
      <c r="F1103" s="2" t="e">
        <f xml:space="preserve"> IF(Calculations!C1103 = DefectTypeString,  IFERROR(Calculations!J1103,""), NA())</f>
        <v>#N/A</v>
      </c>
      <c r="G1103" s="10">
        <f t="array" ref="G1103">PERCENTILE(IF(ISERROR(F1103:F6102)=FALSE,F1103:F6102),CycleTimePercentile)</f>
        <v>0</v>
      </c>
      <c r="H1103" s="2" t="e">
        <f ca="1" xml:space="preserve"> IF(OR(Calculations!C1103 = "",Calculations!C1103 = WorkTypeString),  Calculations!K1103, NA())</f>
        <v>#N/A</v>
      </c>
      <c r="I1103" s="2" t="e">
        <f xml:space="preserve"> IF(Calculations!C1103 = DefectTypeString,  Calculations!K1103, NA())</f>
        <v>#N/A</v>
      </c>
    </row>
    <row r="1104" spans="1:9" x14ac:dyDescent="0.25">
      <c r="A1104" s="8" t="str">
        <f>Calculations!A1104</f>
        <v/>
      </c>
      <c r="B1104" s="2" t="str">
        <f t="shared" si="22"/>
        <v/>
      </c>
      <c r="C1104" s="10" t="str">
        <f>IFERROR(Calculations!J1104,"")</f>
        <v/>
      </c>
      <c r="D1104" s="10" t="str">
        <f xml:space="preserve"> IF(OR(Calculations!C1104 = "",Calculations!C1104 = WorkTypeString),  IFERROR(Calculations!J1104,""), NA())</f>
        <v/>
      </c>
      <c r="E1104" s="10">
        <f t="array" ref="E1104">PERCENTILE(IF(ISERROR(D1104:D6103)=FALSE,D1104:D6103),CycleTimePercentile)</f>
        <v>0</v>
      </c>
      <c r="F1104" s="2" t="e">
        <f xml:space="preserve"> IF(Calculations!C1104 = DefectTypeString,  IFERROR(Calculations!J1104,""), NA())</f>
        <v>#N/A</v>
      </c>
      <c r="G1104" s="10">
        <f t="array" ref="G1104">PERCENTILE(IF(ISERROR(F1104:F6103)=FALSE,F1104:F6103),CycleTimePercentile)</f>
        <v>0</v>
      </c>
      <c r="H1104" s="2" t="e">
        <f ca="1" xml:space="preserve"> IF(OR(Calculations!C1104 = "",Calculations!C1104 = WorkTypeString),  Calculations!K1104, NA())</f>
        <v>#N/A</v>
      </c>
      <c r="I1104" s="2" t="e">
        <f xml:space="preserve"> IF(Calculations!C1104 = DefectTypeString,  Calculations!K1104, NA())</f>
        <v>#N/A</v>
      </c>
    </row>
    <row r="1105" spans="1:9" x14ac:dyDescent="0.25">
      <c r="A1105" s="8" t="str">
        <f>Calculations!A1105</f>
        <v/>
      </c>
      <c r="B1105" s="2" t="str">
        <f t="shared" si="22"/>
        <v/>
      </c>
      <c r="C1105" s="10" t="str">
        <f>IFERROR(Calculations!J1105,"")</f>
        <v/>
      </c>
      <c r="D1105" s="10" t="str">
        <f xml:space="preserve"> IF(OR(Calculations!C1105 = "",Calculations!C1105 = WorkTypeString),  IFERROR(Calculations!J1105,""), NA())</f>
        <v/>
      </c>
      <c r="E1105" s="10">
        <f t="array" ref="E1105">PERCENTILE(IF(ISERROR(D1105:D6104)=FALSE,D1105:D6104),CycleTimePercentile)</f>
        <v>0</v>
      </c>
      <c r="F1105" s="2" t="e">
        <f xml:space="preserve"> IF(Calculations!C1105 = DefectTypeString,  IFERROR(Calculations!J1105,""), NA())</f>
        <v>#N/A</v>
      </c>
      <c r="G1105" s="10">
        <f t="array" ref="G1105">PERCENTILE(IF(ISERROR(F1105:F6104)=FALSE,F1105:F6104),CycleTimePercentile)</f>
        <v>0</v>
      </c>
      <c r="H1105" s="2" t="e">
        <f ca="1" xml:space="preserve"> IF(OR(Calculations!C1105 = "",Calculations!C1105 = WorkTypeString),  Calculations!K1105, NA())</f>
        <v>#N/A</v>
      </c>
      <c r="I1105" s="2" t="e">
        <f xml:space="preserve"> IF(Calculations!C1105 = DefectTypeString,  Calculations!K1105, NA())</f>
        <v>#N/A</v>
      </c>
    </row>
    <row r="1106" spans="1:9" x14ac:dyDescent="0.25">
      <c r="A1106" s="8" t="str">
        <f>Calculations!A1106</f>
        <v/>
      </c>
      <c r="B1106" s="2" t="str">
        <f t="shared" si="22"/>
        <v/>
      </c>
      <c r="C1106" s="10" t="str">
        <f>IFERROR(Calculations!J1106,"")</f>
        <v/>
      </c>
      <c r="D1106" s="10" t="str">
        <f xml:space="preserve"> IF(OR(Calculations!C1106 = "",Calculations!C1106 = WorkTypeString),  IFERROR(Calculations!J1106,""), NA())</f>
        <v/>
      </c>
      <c r="E1106" s="10">
        <f t="array" ref="E1106">PERCENTILE(IF(ISERROR(D1106:D6105)=FALSE,D1106:D6105),CycleTimePercentile)</f>
        <v>0</v>
      </c>
      <c r="F1106" s="2" t="e">
        <f xml:space="preserve"> IF(Calculations!C1106 = DefectTypeString,  IFERROR(Calculations!J1106,""), NA())</f>
        <v>#N/A</v>
      </c>
      <c r="G1106" s="10">
        <f t="array" ref="G1106">PERCENTILE(IF(ISERROR(F1106:F6105)=FALSE,F1106:F6105),CycleTimePercentile)</f>
        <v>0</v>
      </c>
      <c r="H1106" s="2" t="e">
        <f ca="1" xml:space="preserve"> IF(OR(Calculations!C1106 = "",Calculations!C1106 = WorkTypeString),  Calculations!K1106, NA())</f>
        <v>#N/A</v>
      </c>
      <c r="I1106" s="2" t="e">
        <f xml:space="preserve"> IF(Calculations!C1106 = DefectTypeString,  Calculations!K1106, NA())</f>
        <v>#N/A</v>
      </c>
    </row>
    <row r="1107" spans="1:9" x14ac:dyDescent="0.25">
      <c r="A1107" s="8" t="str">
        <f>Calculations!A1107</f>
        <v/>
      </c>
      <c r="B1107" s="2" t="str">
        <f t="shared" si="22"/>
        <v/>
      </c>
      <c r="C1107" s="10" t="str">
        <f>IFERROR(Calculations!J1107,"")</f>
        <v/>
      </c>
      <c r="D1107" s="10" t="str">
        <f xml:space="preserve"> IF(OR(Calculations!C1107 = "",Calculations!C1107 = WorkTypeString),  IFERROR(Calculations!J1107,""), NA())</f>
        <v/>
      </c>
      <c r="E1107" s="10">
        <f t="array" ref="E1107">PERCENTILE(IF(ISERROR(D1107:D6106)=FALSE,D1107:D6106),CycleTimePercentile)</f>
        <v>0</v>
      </c>
      <c r="F1107" s="2" t="e">
        <f xml:space="preserve"> IF(Calculations!C1107 = DefectTypeString,  IFERROR(Calculations!J1107,""), NA())</f>
        <v>#N/A</v>
      </c>
      <c r="G1107" s="10">
        <f t="array" ref="G1107">PERCENTILE(IF(ISERROR(F1107:F6106)=FALSE,F1107:F6106),CycleTimePercentile)</f>
        <v>0</v>
      </c>
      <c r="H1107" s="2" t="e">
        <f ca="1" xml:space="preserve"> IF(OR(Calculations!C1107 = "",Calculations!C1107 = WorkTypeString),  Calculations!K1107, NA())</f>
        <v>#N/A</v>
      </c>
      <c r="I1107" s="2" t="e">
        <f xml:space="preserve"> IF(Calculations!C1107 = DefectTypeString,  Calculations!K1107, NA())</f>
        <v>#N/A</v>
      </c>
    </row>
    <row r="1108" spans="1:9" x14ac:dyDescent="0.25">
      <c r="A1108" s="8" t="str">
        <f>Calculations!A1108</f>
        <v/>
      </c>
      <c r="B1108" s="2" t="str">
        <f t="shared" si="22"/>
        <v/>
      </c>
      <c r="C1108" s="10" t="str">
        <f>IFERROR(Calculations!J1108,"")</f>
        <v/>
      </c>
      <c r="D1108" s="10" t="str">
        <f xml:space="preserve"> IF(OR(Calculations!C1108 = "",Calculations!C1108 = WorkTypeString),  IFERROR(Calculations!J1108,""), NA())</f>
        <v/>
      </c>
      <c r="E1108" s="10">
        <f t="array" ref="E1108">PERCENTILE(IF(ISERROR(D1108:D6107)=FALSE,D1108:D6107),CycleTimePercentile)</f>
        <v>0</v>
      </c>
      <c r="F1108" s="2" t="e">
        <f xml:space="preserve"> IF(Calculations!C1108 = DefectTypeString,  IFERROR(Calculations!J1108,""), NA())</f>
        <v>#N/A</v>
      </c>
      <c r="G1108" s="10">
        <f t="array" ref="G1108">PERCENTILE(IF(ISERROR(F1108:F6107)=FALSE,F1108:F6107),CycleTimePercentile)</f>
        <v>0</v>
      </c>
      <c r="H1108" s="2" t="e">
        <f ca="1" xml:space="preserve"> IF(OR(Calculations!C1108 = "",Calculations!C1108 = WorkTypeString),  Calculations!K1108, NA())</f>
        <v>#N/A</v>
      </c>
      <c r="I1108" s="2" t="e">
        <f xml:space="preserve"> IF(Calculations!C1108 = DefectTypeString,  Calculations!K1108, NA())</f>
        <v>#N/A</v>
      </c>
    </row>
    <row r="1109" spans="1:9" x14ac:dyDescent="0.25">
      <c r="A1109" s="8" t="str">
        <f>Calculations!A1109</f>
        <v/>
      </c>
      <c r="B1109" s="2" t="str">
        <f t="shared" si="22"/>
        <v/>
      </c>
      <c r="C1109" s="10" t="str">
        <f>IFERROR(Calculations!J1109,"")</f>
        <v/>
      </c>
      <c r="D1109" s="10" t="str">
        <f xml:space="preserve"> IF(OR(Calculations!C1109 = "",Calculations!C1109 = WorkTypeString),  IFERROR(Calculations!J1109,""), NA())</f>
        <v/>
      </c>
      <c r="E1109" s="10">
        <f t="array" ref="E1109">PERCENTILE(IF(ISERROR(D1109:D6108)=FALSE,D1109:D6108),CycleTimePercentile)</f>
        <v>0</v>
      </c>
      <c r="F1109" s="2" t="e">
        <f xml:space="preserve"> IF(Calculations!C1109 = DefectTypeString,  IFERROR(Calculations!J1109,""), NA())</f>
        <v>#N/A</v>
      </c>
      <c r="G1109" s="10">
        <f t="array" ref="G1109">PERCENTILE(IF(ISERROR(F1109:F6108)=FALSE,F1109:F6108),CycleTimePercentile)</f>
        <v>0</v>
      </c>
      <c r="H1109" s="2" t="e">
        <f ca="1" xml:space="preserve"> IF(OR(Calculations!C1109 = "",Calculations!C1109 = WorkTypeString),  Calculations!K1109, NA())</f>
        <v>#N/A</v>
      </c>
      <c r="I1109" s="2" t="e">
        <f xml:space="preserve"> IF(Calculations!C1109 = DefectTypeString,  Calculations!K1109, NA())</f>
        <v>#N/A</v>
      </c>
    </row>
    <row r="1110" spans="1:9" x14ac:dyDescent="0.25">
      <c r="A1110" s="8" t="str">
        <f>Calculations!A1110</f>
        <v/>
      </c>
      <c r="B1110" s="2" t="str">
        <f t="shared" si="22"/>
        <v/>
      </c>
      <c r="C1110" s="10" t="str">
        <f>IFERROR(Calculations!J1110,"")</f>
        <v/>
      </c>
      <c r="D1110" s="10" t="str">
        <f xml:space="preserve"> IF(OR(Calculations!C1110 = "",Calculations!C1110 = WorkTypeString),  IFERROR(Calculations!J1110,""), NA())</f>
        <v/>
      </c>
      <c r="E1110" s="10">
        <f t="array" ref="E1110">PERCENTILE(IF(ISERROR(D1110:D6109)=FALSE,D1110:D6109),CycleTimePercentile)</f>
        <v>0</v>
      </c>
      <c r="F1110" s="2" t="e">
        <f xml:space="preserve"> IF(Calculations!C1110 = DefectTypeString,  IFERROR(Calculations!J1110,""), NA())</f>
        <v>#N/A</v>
      </c>
      <c r="G1110" s="10">
        <f t="array" ref="G1110">PERCENTILE(IF(ISERROR(F1110:F6109)=FALSE,F1110:F6109),CycleTimePercentile)</f>
        <v>0</v>
      </c>
      <c r="H1110" s="2" t="e">
        <f ca="1" xml:space="preserve"> IF(OR(Calculations!C1110 = "",Calculations!C1110 = WorkTypeString),  Calculations!K1110, NA())</f>
        <v>#N/A</v>
      </c>
      <c r="I1110" s="2" t="e">
        <f xml:space="preserve"> IF(Calculations!C1110 = DefectTypeString,  Calculations!K1110, NA())</f>
        <v>#N/A</v>
      </c>
    </row>
    <row r="1111" spans="1:9" x14ac:dyDescent="0.25">
      <c r="A1111" s="8" t="str">
        <f>Calculations!A1111</f>
        <v/>
      </c>
      <c r="B1111" s="2" t="str">
        <f t="shared" si="22"/>
        <v/>
      </c>
      <c r="C1111" s="10" t="str">
        <f>IFERROR(Calculations!J1111,"")</f>
        <v/>
      </c>
      <c r="D1111" s="10" t="str">
        <f xml:space="preserve"> IF(OR(Calculations!C1111 = "",Calculations!C1111 = WorkTypeString),  IFERROR(Calculations!J1111,""), NA())</f>
        <v/>
      </c>
      <c r="E1111" s="10">
        <f t="array" ref="E1111">PERCENTILE(IF(ISERROR(D1111:D6110)=FALSE,D1111:D6110),CycleTimePercentile)</f>
        <v>0</v>
      </c>
      <c r="F1111" s="2" t="e">
        <f xml:space="preserve"> IF(Calculations!C1111 = DefectTypeString,  IFERROR(Calculations!J1111,""), NA())</f>
        <v>#N/A</v>
      </c>
      <c r="G1111" s="10">
        <f t="array" ref="G1111">PERCENTILE(IF(ISERROR(F1111:F6110)=FALSE,F1111:F6110),CycleTimePercentile)</f>
        <v>0</v>
      </c>
      <c r="H1111" s="2" t="e">
        <f ca="1" xml:space="preserve"> IF(OR(Calculations!C1111 = "",Calculations!C1111 = WorkTypeString),  Calculations!K1111, NA())</f>
        <v>#N/A</v>
      </c>
      <c r="I1111" s="2" t="e">
        <f xml:space="preserve"> IF(Calculations!C1111 = DefectTypeString,  Calculations!K1111, NA())</f>
        <v>#N/A</v>
      </c>
    </row>
    <row r="1112" spans="1:9" x14ac:dyDescent="0.25">
      <c r="A1112" s="8" t="str">
        <f>Calculations!A1112</f>
        <v/>
      </c>
      <c r="B1112" s="2" t="str">
        <f t="shared" si="22"/>
        <v/>
      </c>
      <c r="C1112" s="10" t="str">
        <f>IFERROR(Calculations!J1112,"")</f>
        <v/>
      </c>
      <c r="D1112" s="10" t="str">
        <f xml:space="preserve"> IF(OR(Calculations!C1112 = "",Calculations!C1112 = WorkTypeString),  IFERROR(Calculations!J1112,""), NA())</f>
        <v/>
      </c>
      <c r="E1112" s="10">
        <f t="array" ref="E1112">PERCENTILE(IF(ISERROR(D1112:D6111)=FALSE,D1112:D6111),CycleTimePercentile)</f>
        <v>0</v>
      </c>
      <c r="F1112" s="2" t="e">
        <f xml:space="preserve"> IF(Calculations!C1112 = DefectTypeString,  IFERROR(Calculations!J1112,""), NA())</f>
        <v>#N/A</v>
      </c>
      <c r="G1112" s="10">
        <f t="array" ref="G1112">PERCENTILE(IF(ISERROR(F1112:F6111)=FALSE,F1112:F6111),CycleTimePercentile)</f>
        <v>0</v>
      </c>
      <c r="H1112" s="2" t="e">
        <f ca="1" xml:space="preserve"> IF(OR(Calculations!C1112 = "",Calculations!C1112 = WorkTypeString),  Calculations!K1112, NA())</f>
        <v>#N/A</v>
      </c>
      <c r="I1112" s="2" t="e">
        <f xml:space="preserve"> IF(Calculations!C1112 = DefectTypeString,  Calculations!K1112, NA())</f>
        <v>#N/A</v>
      </c>
    </row>
    <row r="1113" spans="1:9" x14ac:dyDescent="0.25">
      <c r="A1113" s="8" t="str">
        <f>Calculations!A1113</f>
        <v/>
      </c>
      <c r="B1113" s="2" t="str">
        <f t="shared" si="22"/>
        <v/>
      </c>
      <c r="C1113" s="10" t="str">
        <f>IFERROR(Calculations!J1113,"")</f>
        <v/>
      </c>
      <c r="D1113" s="10" t="str">
        <f xml:space="preserve"> IF(OR(Calculations!C1113 = "",Calculations!C1113 = WorkTypeString),  IFERROR(Calculations!J1113,""), NA())</f>
        <v/>
      </c>
      <c r="E1113" s="10">
        <f t="array" ref="E1113">PERCENTILE(IF(ISERROR(D1113:D6112)=FALSE,D1113:D6112),CycleTimePercentile)</f>
        <v>0</v>
      </c>
      <c r="F1113" s="2" t="e">
        <f xml:space="preserve"> IF(Calculations!C1113 = DefectTypeString,  IFERROR(Calculations!J1113,""), NA())</f>
        <v>#N/A</v>
      </c>
      <c r="G1113" s="10">
        <f t="array" ref="G1113">PERCENTILE(IF(ISERROR(F1113:F6112)=FALSE,F1113:F6112),CycleTimePercentile)</f>
        <v>0</v>
      </c>
      <c r="H1113" s="2" t="e">
        <f ca="1" xml:space="preserve"> IF(OR(Calculations!C1113 = "",Calculations!C1113 = WorkTypeString),  Calculations!K1113, NA())</f>
        <v>#N/A</v>
      </c>
      <c r="I1113" s="2" t="e">
        <f xml:space="preserve"> IF(Calculations!C1113 = DefectTypeString,  Calculations!K1113, NA())</f>
        <v>#N/A</v>
      </c>
    </row>
    <row r="1114" spans="1:9" x14ac:dyDescent="0.25">
      <c r="A1114" s="8" t="str">
        <f>Calculations!A1114</f>
        <v/>
      </c>
      <c r="B1114" s="2" t="str">
        <f t="shared" si="22"/>
        <v/>
      </c>
      <c r="C1114" s="10" t="str">
        <f>IFERROR(Calculations!J1114,"")</f>
        <v/>
      </c>
      <c r="D1114" s="10" t="str">
        <f xml:space="preserve"> IF(OR(Calculations!C1114 = "",Calculations!C1114 = WorkTypeString),  IFERROR(Calculations!J1114,""), NA())</f>
        <v/>
      </c>
      <c r="E1114" s="10">
        <f t="array" ref="E1114">PERCENTILE(IF(ISERROR(D1114:D6113)=FALSE,D1114:D6113),CycleTimePercentile)</f>
        <v>0</v>
      </c>
      <c r="F1114" s="2" t="e">
        <f xml:space="preserve"> IF(Calculations!C1114 = DefectTypeString,  IFERROR(Calculations!J1114,""), NA())</f>
        <v>#N/A</v>
      </c>
      <c r="G1114" s="10">
        <f t="array" ref="G1114">PERCENTILE(IF(ISERROR(F1114:F6113)=FALSE,F1114:F6113),CycleTimePercentile)</f>
        <v>0</v>
      </c>
      <c r="H1114" s="2" t="e">
        <f ca="1" xml:space="preserve"> IF(OR(Calculations!C1114 = "",Calculations!C1114 = WorkTypeString),  Calculations!K1114, NA())</f>
        <v>#N/A</v>
      </c>
      <c r="I1114" s="2" t="e">
        <f xml:space="preserve"> IF(Calculations!C1114 = DefectTypeString,  Calculations!K1114, NA())</f>
        <v>#N/A</v>
      </c>
    </row>
    <row r="1115" spans="1:9" x14ac:dyDescent="0.25">
      <c r="A1115" s="8" t="str">
        <f>Calculations!A1115</f>
        <v/>
      </c>
      <c r="B1115" s="2" t="str">
        <f t="shared" si="22"/>
        <v/>
      </c>
      <c r="C1115" s="10" t="str">
        <f>IFERROR(Calculations!J1115,"")</f>
        <v/>
      </c>
      <c r="D1115" s="10" t="str">
        <f xml:space="preserve"> IF(OR(Calculations!C1115 = "",Calculations!C1115 = WorkTypeString),  IFERROR(Calculations!J1115,""), NA())</f>
        <v/>
      </c>
      <c r="E1115" s="10">
        <f t="array" ref="E1115">PERCENTILE(IF(ISERROR(D1115:D6114)=FALSE,D1115:D6114),CycleTimePercentile)</f>
        <v>0</v>
      </c>
      <c r="F1115" s="2" t="e">
        <f xml:space="preserve"> IF(Calculations!C1115 = DefectTypeString,  IFERROR(Calculations!J1115,""), NA())</f>
        <v>#N/A</v>
      </c>
      <c r="G1115" s="10">
        <f t="array" ref="G1115">PERCENTILE(IF(ISERROR(F1115:F6114)=FALSE,F1115:F6114),CycleTimePercentile)</f>
        <v>0</v>
      </c>
      <c r="H1115" s="2" t="e">
        <f ca="1" xml:space="preserve"> IF(OR(Calculations!C1115 = "",Calculations!C1115 = WorkTypeString),  Calculations!K1115, NA())</f>
        <v>#N/A</v>
      </c>
      <c r="I1115" s="2" t="e">
        <f xml:space="preserve"> IF(Calculations!C1115 = DefectTypeString,  Calculations!K1115, NA())</f>
        <v>#N/A</v>
      </c>
    </row>
    <row r="1116" spans="1:9" x14ac:dyDescent="0.25">
      <c r="A1116" s="8" t="str">
        <f>Calculations!A1116</f>
        <v/>
      </c>
      <c r="B1116" s="2" t="str">
        <f t="shared" si="22"/>
        <v/>
      </c>
      <c r="C1116" s="10" t="str">
        <f>IFERROR(Calculations!J1116,"")</f>
        <v/>
      </c>
      <c r="D1116" s="10" t="str">
        <f xml:space="preserve"> IF(OR(Calculations!C1116 = "",Calculations!C1116 = WorkTypeString),  IFERROR(Calculations!J1116,""), NA())</f>
        <v/>
      </c>
      <c r="E1116" s="10">
        <f t="array" ref="E1116">PERCENTILE(IF(ISERROR(D1116:D6115)=FALSE,D1116:D6115),CycleTimePercentile)</f>
        <v>0</v>
      </c>
      <c r="F1116" s="2" t="e">
        <f xml:space="preserve"> IF(Calculations!C1116 = DefectTypeString,  IFERROR(Calculations!J1116,""), NA())</f>
        <v>#N/A</v>
      </c>
      <c r="G1116" s="10">
        <f t="array" ref="G1116">PERCENTILE(IF(ISERROR(F1116:F6115)=FALSE,F1116:F6115),CycleTimePercentile)</f>
        <v>0</v>
      </c>
      <c r="H1116" s="2" t="e">
        <f ca="1" xml:space="preserve"> IF(OR(Calculations!C1116 = "",Calculations!C1116 = WorkTypeString),  Calculations!K1116, NA())</f>
        <v>#N/A</v>
      </c>
      <c r="I1116" s="2" t="e">
        <f xml:space="preserve"> IF(Calculations!C1116 = DefectTypeString,  Calculations!K1116, NA())</f>
        <v>#N/A</v>
      </c>
    </row>
    <row r="1117" spans="1:9" x14ac:dyDescent="0.25">
      <c r="A1117" s="8" t="str">
        <f>Calculations!A1117</f>
        <v/>
      </c>
      <c r="B1117" s="2" t="str">
        <f t="shared" si="22"/>
        <v/>
      </c>
      <c r="C1117" s="10" t="str">
        <f>IFERROR(Calculations!J1117,"")</f>
        <v/>
      </c>
      <c r="D1117" s="10" t="str">
        <f xml:space="preserve"> IF(OR(Calculations!C1117 = "",Calculations!C1117 = WorkTypeString),  IFERROR(Calculations!J1117,""), NA())</f>
        <v/>
      </c>
      <c r="E1117" s="10">
        <f t="array" ref="E1117">PERCENTILE(IF(ISERROR(D1117:D6116)=FALSE,D1117:D6116),CycleTimePercentile)</f>
        <v>0</v>
      </c>
      <c r="F1117" s="2" t="e">
        <f xml:space="preserve"> IF(Calculations!C1117 = DefectTypeString,  IFERROR(Calculations!J1117,""), NA())</f>
        <v>#N/A</v>
      </c>
      <c r="G1117" s="10">
        <f t="array" ref="G1117">PERCENTILE(IF(ISERROR(F1117:F6116)=FALSE,F1117:F6116),CycleTimePercentile)</f>
        <v>0</v>
      </c>
      <c r="H1117" s="2" t="e">
        <f ca="1" xml:space="preserve"> IF(OR(Calculations!C1117 = "",Calculations!C1117 = WorkTypeString),  Calculations!K1117, NA())</f>
        <v>#N/A</v>
      </c>
      <c r="I1117" s="2" t="e">
        <f xml:space="preserve"> IF(Calculations!C1117 = DefectTypeString,  Calculations!K1117, NA())</f>
        <v>#N/A</v>
      </c>
    </row>
    <row r="1118" spans="1:9" x14ac:dyDescent="0.25">
      <c r="A1118" s="8" t="str">
        <f>Calculations!A1118</f>
        <v/>
      </c>
      <c r="B1118" s="2" t="str">
        <f t="shared" si="22"/>
        <v/>
      </c>
      <c r="C1118" s="10" t="str">
        <f>IFERROR(Calculations!J1118,"")</f>
        <v/>
      </c>
      <c r="D1118" s="10" t="str">
        <f xml:space="preserve"> IF(OR(Calculations!C1118 = "",Calculations!C1118 = WorkTypeString),  IFERROR(Calculations!J1118,""), NA())</f>
        <v/>
      </c>
      <c r="E1118" s="10">
        <f t="array" ref="E1118">PERCENTILE(IF(ISERROR(D1118:D6117)=FALSE,D1118:D6117),CycleTimePercentile)</f>
        <v>0</v>
      </c>
      <c r="F1118" s="2" t="e">
        <f xml:space="preserve"> IF(Calculations!C1118 = DefectTypeString,  IFERROR(Calculations!J1118,""), NA())</f>
        <v>#N/A</v>
      </c>
      <c r="G1118" s="10">
        <f t="array" ref="G1118">PERCENTILE(IF(ISERROR(F1118:F6117)=FALSE,F1118:F6117),CycleTimePercentile)</f>
        <v>0</v>
      </c>
      <c r="H1118" s="2" t="e">
        <f ca="1" xml:space="preserve"> IF(OR(Calculations!C1118 = "",Calculations!C1118 = WorkTypeString),  Calculations!K1118, NA())</f>
        <v>#N/A</v>
      </c>
      <c r="I1118" s="2" t="e">
        <f xml:space="preserve"> IF(Calculations!C1118 = DefectTypeString,  Calculations!K1118, NA())</f>
        <v>#N/A</v>
      </c>
    </row>
    <row r="1119" spans="1:9" x14ac:dyDescent="0.25">
      <c r="A1119" s="8" t="str">
        <f>Calculations!A1119</f>
        <v/>
      </c>
      <c r="B1119" s="2" t="str">
        <f t="shared" si="22"/>
        <v/>
      </c>
      <c r="C1119" s="10" t="str">
        <f>IFERROR(Calculations!J1119,"")</f>
        <v/>
      </c>
      <c r="D1119" s="10" t="str">
        <f xml:space="preserve"> IF(OR(Calculations!C1119 = "",Calculations!C1119 = WorkTypeString),  IFERROR(Calculations!J1119,""), NA())</f>
        <v/>
      </c>
      <c r="E1119" s="10">
        <f t="array" ref="E1119">PERCENTILE(IF(ISERROR(D1119:D6118)=FALSE,D1119:D6118),CycleTimePercentile)</f>
        <v>0</v>
      </c>
      <c r="F1119" s="2" t="e">
        <f xml:space="preserve"> IF(Calculations!C1119 = DefectTypeString,  IFERROR(Calculations!J1119,""), NA())</f>
        <v>#N/A</v>
      </c>
      <c r="G1119" s="10">
        <f t="array" ref="G1119">PERCENTILE(IF(ISERROR(F1119:F6118)=FALSE,F1119:F6118),CycleTimePercentile)</f>
        <v>0</v>
      </c>
      <c r="H1119" s="2" t="e">
        <f ca="1" xml:space="preserve"> IF(OR(Calculations!C1119 = "",Calculations!C1119 = WorkTypeString),  Calculations!K1119, NA())</f>
        <v>#N/A</v>
      </c>
      <c r="I1119" s="2" t="e">
        <f xml:space="preserve"> IF(Calculations!C1119 = DefectTypeString,  Calculations!K1119, NA())</f>
        <v>#N/A</v>
      </c>
    </row>
    <row r="1120" spans="1:9" x14ac:dyDescent="0.25">
      <c r="A1120" s="8" t="str">
        <f>Calculations!A1120</f>
        <v/>
      </c>
      <c r="B1120" s="2" t="str">
        <f t="shared" si="22"/>
        <v/>
      </c>
      <c r="C1120" s="10" t="str">
        <f>IFERROR(Calculations!J1120,"")</f>
        <v/>
      </c>
      <c r="D1120" s="10" t="str">
        <f xml:space="preserve"> IF(OR(Calculations!C1120 = "",Calculations!C1120 = WorkTypeString),  IFERROR(Calculations!J1120,""), NA())</f>
        <v/>
      </c>
      <c r="E1120" s="10">
        <f t="array" ref="E1120">PERCENTILE(IF(ISERROR(D1120:D6119)=FALSE,D1120:D6119),CycleTimePercentile)</f>
        <v>0</v>
      </c>
      <c r="F1120" s="2" t="e">
        <f xml:space="preserve"> IF(Calculations!C1120 = DefectTypeString,  IFERROR(Calculations!J1120,""), NA())</f>
        <v>#N/A</v>
      </c>
      <c r="G1120" s="10">
        <f t="array" ref="G1120">PERCENTILE(IF(ISERROR(F1120:F6119)=FALSE,F1120:F6119),CycleTimePercentile)</f>
        <v>0</v>
      </c>
      <c r="H1120" s="2" t="e">
        <f ca="1" xml:space="preserve"> IF(OR(Calculations!C1120 = "",Calculations!C1120 = WorkTypeString),  Calculations!K1120, NA())</f>
        <v>#N/A</v>
      </c>
      <c r="I1120" s="2" t="e">
        <f xml:space="preserve"> IF(Calculations!C1120 = DefectTypeString,  Calculations!K1120, NA())</f>
        <v>#N/A</v>
      </c>
    </row>
    <row r="1121" spans="1:9" x14ac:dyDescent="0.25">
      <c r="A1121" s="8" t="str">
        <f>Calculations!A1121</f>
        <v/>
      </c>
      <c r="B1121" s="2" t="str">
        <f t="shared" si="22"/>
        <v/>
      </c>
      <c r="C1121" s="10" t="str">
        <f>IFERROR(Calculations!J1121,"")</f>
        <v/>
      </c>
      <c r="D1121" s="10" t="str">
        <f xml:space="preserve"> IF(OR(Calculations!C1121 = "",Calculations!C1121 = WorkTypeString),  IFERROR(Calculations!J1121,""), NA())</f>
        <v/>
      </c>
      <c r="E1121" s="10">
        <f t="array" ref="E1121">PERCENTILE(IF(ISERROR(D1121:D6120)=FALSE,D1121:D6120),CycleTimePercentile)</f>
        <v>0</v>
      </c>
      <c r="F1121" s="2" t="e">
        <f xml:space="preserve"> IF(Calculations!C1121 = DefectTypeString,  IFERROR(Calculations!J1121,""), NA())</f>
        <v>#N/A</v>
      </c>
      <c r="G1121" s="10">
        <f t="array" ref="G1121">PERCENTILE(IF(ISERROR(F1121:F6120)=FALSE,F1121:F6120),CycleTimePercentile)</f>
        <v>0</v>
      </c>
      <c r="H1121" s="2" t="e">
        <f ca="1" xml:space="preserve"> IF(OR(Calculations!C1121 = "",Calculations!C1121 = WorkTypeString),  Calculations!K1121, NA())</f>
        <v>#N/A</v>
      </c>
      <c r="I1121" s="2" t="e">
        <f xml:space="preserve"> IF(Calculations!C1121 = DefectTypeString,  Calculations!K1121, NA())</f>
        <v>#N/A</v>
      </c>
    </row>
    <row r="1122" spans="1:9" x14ac:dyDescent="0.25">
      <c r="A1122" s="8" t="str">
        <f>Calculations!A1122</f>
        <v/>
      </c>
      <c r="B1122" s="2" t="str">
        <f t="shared" si="22"/>
        <v/>
      </c>
      <c r="C1122" s="10" t="str">
        <f>IFERROR(Calculations!J1122,"")</f>
        <v/>
      </c>
      <c r="D1122" s="10" t="str">
        <f xml:space="preserve"> IF(OR(Calculations!C1122 = "",Calculations!C1122 = WorkTypeString),  IFERROR(Calculations!J1122,""), NA())</f>
        <v/>
      </c>
      <c r="E1122" s="10">
        <f t="array" ref="E1122">PERCENTILE(IF(ISERROR(D1122:D6121)=FALSE,D1122:D6121),CycleTimePercentile)</f>
        <v>0</v>
      </c>
      <c r="F1122" s="2" t="e">
        <f xml:space="preserve"> IF(Calculations!C1122 = DefectTypeString,  IFERROR(Calculations!J1122,""), NA())</f>
        <v>#N/A</v>
      </c>
      <c r="G1122" s="10">
        <f t="array" ref="G1122">PERCENTILE(IF(ISERROR(F1122:F6121)=FALSE,F1122:F6121),CycleTimePercentile)</f>
        <v>0</v>
      </c>
      <c r="H1122" s="2" t="e">
        <f ca="1" xml:space="preserve"> IF(OR(Calculations!C1122 = "",Calculations!C1122 = WorkTypeString),  Calculations!K1122, NA())</f>
        <v>#N/A</v>
      </c>
      <c r="I1122" s="2" t="e">
        <f xml:space="preserve"> IF(Calculations!C1122 = DefectTypeString,  Calculations!K1122, NA())</f>
        <v>#N/A</v>
      </c>
    </row>
    <row r="1123" spans="1:9" x14ac:dyDescent="0.25">
      <c r="A1123" s="8" t="str">
        <f>Calculations!A1123</f>
        <v/>
      </c>
      <c r="B1123" s="2" t="str">
        <f t="shared" si="22"/>
        <v/>
      </c>
      <c r="C1123" s="10" t="str">
        <f>IFERROR(Calculations!J1123,"")</f>
        <v/>
      </c>
      <c r="D1123" s="10" t="str">
        <f xml:space="preserve"> IF(OR(Calculations!C1123 = "",Calculations!C1123 = WorkTypeString),  IFERROR(Calculations!J1123,""), NA())</f>
        <v/>
      </c>
      <c r="E1123" s="10">
        <f t="array" ref="E1123">PERCENTILE(IF(ISERROR(D1123:D6122)=FALSE,D1123:D6122),CycleTimePercentile)</f>
        <v>0</v>
      </c>
      <c r="F1123" s="2" t="e">
        <f xml:space="preserve"> IF(Calculations!C1123 = DefectTypeString,  IFERROR(Calculations!J1123,""), NA())</f>
        <v>#N/A</v>
      </c>
      <c r="G1123" s="10">
        <f t="array" ref="G1123">PERCENTILE(IF(ISERROR(F1123:F6122)=FALSE,F1123:F6122),CycleTimePercentile)</f>
        <v>0</v>
      </c>
      <c r="H1123" s="2" t="e">
        <f ca="1" xml:space="preserve"> IF(OR(Calculations!C1123 = "",Calculations!C1123 = WorkTypeString),  Calculations!K1123, NA())</f>
        <v>#N/A</v>
      </c>
      <c r="I1123" s="2" t="e">
        <f xml:space="preserve"> IF(Calculations!C1123 = DefectTypeString,  Calculations!K1123, NA())</f>
        <v>#N/A</v>
      </c>
    </row>
    <row r="1124" spans="1:9" x14ac:dyDescent="0.25">
      <c r="A1124" s="8" t="str">
        <f>Calculations!A1124</f>
        <v/>
      </c>
      <c r="B1124" s="2" t="str">
        <f t="shared" si="22"/>
        <v/>
      </c>
      <c r="C1124" s="10" t="str">
        <f>IFERROR(Calculations!J1124,"")</f>
        <v/>
      </c>
      <c r="D1124" s="10" t="str">
        <f xml:space="preserve"> IF(OR(Calculations!C1124 = "",Calculations!C1124 = WorkTypeString),  IFERROR(Calculations!J1124,""), NA())</f>
        <v/>
      </c>
      <c r="E1124" s="10">
        <f t="array" ref="E1124">PERCENTILE(IF(ISERROR(D1124:D6123)=FALSE,D1124:D6123),CycleTimePercentile)</f>
        <v>0</v>
      </c>
      <c r="F1124" s="2" t="e">
        <f xml:space="preserve"> IF(Calculations!C1124 = DefectTypeString,  IFERROR(Calculations!J1124,""), NA())</f>
        <v>#N/A</v>
      </c>
      <c r="G1124" s="10">
        <f t="array" ref="G1124">PERCENTILE(IF(ISERROR(F1124:F6123)=FALSE,F1124:F6123),CycleTimePercentile)</f>
        <v>0</v>
      </c>
      <c r="H1124" s="2" t="e">
        <f ca="1" xml:space="preserve"> IF(OR(Calculations!C1124 = "",Calculations!C1124 = WorkTypeString),  Calculations!K1124, NA())</f>
        <v>#N/A</v>
      </c>
      <c r="I1124" s="2" t="e">
        <f xml:space="preserve"> IF(Calculations!C1124 = DefectTypeString,  Calculations!K1124, NA())</f>
        <v>#N/A</v>
      </c>
    </row>
    <row r="1125" spans="1:9" x14ac:dyDescent="0.25">
      <c r="A1125" s="8" t="str">
        <f>Calculations!A1125</f>
        <v/>
      </c>
      <c r="B1125" s="2" t="str">
        <f t="shared" si="22"/>
        <v/>
      </c>
      <c r="C1125" s="10" t="str">
        <f>IFERROR(Calculations!J1125,"")</f>
        <v/>
      </c>
      <c r="D1125" s="10" t="str">
        <f xml:space="preserve"> IF(OR(Calculations!C1125 = "",Calculations!C1125 = WorkTypeString),  IFERROR(Calculations!J1125,""), NA())</f>
        <v/>
      </c>
      <c r="E1125" s="10">
        <f t="array" ref="E1125">PERCENTILE(IF(ISERROR(D1125:D6124)=FALSE,D1125:D6124),CycleTimePercentile)</f>
        <v>0</v>
      </c>
      <c r="F1125" s="2" t="e">
        <f xml:space="preserve"> IF(Calculations!C1125 = DefectTypeString,  IFERROR(Calculations!J1125,""), NA())</f>
        <v>#N/A</v>
      </c>
      <c r="G1125" s="10">
        <f t="array" ref="G1125">PERCENTILE(IF(ISERROR(F1125:F6124)=FALSE,F1125:F6124),CycleTimePercentile)</f>
        <v>0</v>
      </c>
      <c r="H1125" s="2" t="e">
        <f ca="1" xml:space="preserve"> IF(OR(Calculations!C1125 = "",Calculations!C1125 = WorkTypeString),  Calculations!K1125, NA())</f>
        <v>#N/A</v>
      </c>
      <c r="I1125" s="2" t="e">
        <f xml:space="preserve"> IF(Calculations!C1125 = DefectTypeString,  Calculations!K1125, NA())</f>
        <v>#N/A</v>
      </c>
    </row>
    <row r="1126" spans="1:9" x14ac:dyDescent="0.25">
      <c r="A1126" s="8" t="str">
        <f>Calculations!A1126</f>
        <v/>
      </c>
      <c r="B1126" s="2" t="str">
        <f t="shared" si="22"/>
        <v/>
      </c>
      <c r="C1126" s="10" t="str">
        <f>IFERROR(Calculations!J1126,"")</f>
        <v/>
      </c>
      <c r="D1126" s="10" t="str">
        <f xml:space="preserve"> IF(OR(Calculations!C1126 = "",Calculations!C1126 = WorkTypeString),  IFERROR(Calculations!J1126,""), NA())</f>
        <v/>
      </c>
      <c r="E1126" s="10">
        <f t="array" ref="E1126">PERCENTILE(IF(ISERROR(D1126:D6125)=FALSE,D1126:D6125),CycleTimePercentile)</f>
        <v>0</v>
      </c>
      <c r="F1126" s="2" t="e">
        <f xml:space="preserve"> IF(Calculations!C1126 = DefectTypeString,  IFERROR(Calculations!J1126,""), NA())</f>
        <v>#N/A</v>
      </c>
      <c r="G1126" s="10">
        <f t="array" ref="G1126">PERCENTILE(IF(ISERROR(F1126:F6125)=FALSE,F1126:F6125),CycleTimePercentile)</f>
        <v>0</v>
      </c>
      <c r="H1126" s="2" t="e">
        <f ca="1" xml:space="preserve"> IF(OR(Calculations!C1126 = "",Calculations!C1126 = WorkTypeString),  Calculations!K1126, NA())</f>
        <v>#N/A</v>
      </c>
      <c r="I1126" s="2" t="e">
        <f xml:space="preserve"> IF(Calculations!C1126 = DefectTypeString,  Calculations!K1126, NA())</f>
        <v>#N/A</v>
      </c>
    </row>
    <row r="1127" spans="1:9" x14ac:dyDescent="0.25">
      <c r="A1127" s="8" t="str">
        <f>Calculations!A1127</f>
        <v/>
      </c>
      <c r="B1127" s="2" t="str">
        <f t="shared" si="22"/>
        <v/>
      </c>
      <c r="C1127" s="10" t="str">
        <f>IFERROR(Calculations!J1127,"")</f>
        <v/>
      </c>
      <c r="D1127" s="10" t="str">
        <f xml:space="preserve"> IF(OR(Calculations!C1127 = "",Calculations!C1127 = WorkTypeString),  IFERROR(Calculations!J1127,""), NA())</f>
        <v/>
      </c>
      <c r="E1127" s="10">
        <f t="array" ref="E1127">PERCENTILE(IF(ISERROR(D1127:D6126)=FALSE,D1127:D6126),CycleTimePercentile)</f>
        <v>0</v>
      </c>
      <c r="F1127" s="2" t="e">
        <f xml:space="preserve"> IF(Calculations!C1127 = DefectTypeString,  IFERROR(Calculations!J1127,""), NA())</f>
        <v>#N/A</v>
      </c>
      <c r="G1127" s="10">
        <f t="array" ref="G1127">PERCENTILE(IF(ISERROR(F1127:F6126)=FALSE,F1127:F6126),CycleTimePercentile)</f>
        <v>0</v>
      </c>
      <c r="H1127" s="2" t="e">
        <f ca="1" xml:space="preserve"> IF(OR(Calculations!C1127 = "",Calculations!C1127 = WorkTypeString),  Calculations!K1127, NA())</f>
        <v>#N/A</v>
      </c>
      <c r="I1127" s="2" t="e">
        <f xml:space="preserve"> IF(Calculations!C1127 = DefectTypeString,  Calculations!K1127, NA())</f>
        <v>#N/A</v>
      </c>
    </row>
    <row r="1128" spans="1:9" x14ac:dyDescent="0.25">
      <c r="A1128" s="8" t="str">
        <f>Calculations!A1128</f>
        <v/>
      </c>
      <c r="B1128" s="2" t="str">
        <f t="shared" si="22"/>
        <v/>
      </c>
      <c r="C1128" s="10" t="str">
        <f>IFERROR(Calculations!J1128,"")</f>
        <v/>
      </c>
      <c r="D1128" s="10" t="str">
        <f xml:space="preserve"> IF(OR(Calculations!C1128 = "",Calculations!C1128 = WorkTypeString),  IFERROR(Calculations!J1128,""), NA())</f>
        <v/>
      </c>
      <c r="E1128" s="10">
        <f t="array" ref="E1128">PERCENTILE(IF(ISERROR(D1128:D6127)=FALSE,D1128:D6127),CycleTimePercentile)</f>
        <v>0</v>
      </c>
      <c r="F1128" s="2" t="e">
        <f xml:space="preserve"> IF(Calculations!C1128 = DefectTypeString,  IFERROR(Calculations!J1128,""), NA())</f>
        <v>#N/A</v>
      </c>
      <c r="G1128" s="10">
        <f t="array" ref="G1128">PERCENTILE(IF(ISERROR(F1128:F6127)=FALSE,F1128:F6127),CycleTimePercentile)</f>
        <v>0</v>
      </c>
      <c r="H1128" s="2" t="e">
        <f ca="1" xml:space="preserve"> IF(OR(Calculations!C1128 = "",Calculations!C1128 = WorkTypeString),  Calculations!K1128, NA())</f>
        <v>#N/A</v>
      </c>
      <c r="I1128" s="2" t="e">
        <f xml:space="preserve"> IF(Calculations!C1128 = DefectTypeString,  Calculations!K1128, NA())</f>
        <v>#N/A</v>
      </c>
    </row>
    <row r="1129" spans="1:9" x14ac:dyDescent="0.25">
      <c r="A1129" s="8" t="str">
        <f>Calculations!A1129</f>
        <v/>
      </c>
      <c r="B1129" s="2" t="str">
        <f t="shared" si="22"/>
        <v/>
      </c>
      <c r="C1129" s="10" t="str">
        <f>IFERROR(Calculations!J1129,"")</f>
        <v/>
      </c>
      <c r="D1129" s="10" t="str">
        <f xml:space="preserve"> IF(OR(Calculations!C1129 = "",Calculations!C1129 = WorkTypeString),  IFERROR(Calculations!J1129,""), NA())</f>
        <v/>
      </c>
      <c r="E1129" s="10">
        <f t="array" ref="E1129">PERCENTILE(IF(ISERROR(D1129:D6128)=FALSE,D1129:D6128),CycleTimePercentile)</f>
        <v>0</v>
      </c>
      <c r="F1129" s="2" t="e">
        <f xml:space="preserve"> IF(Calculations!C1129 = DefectTypeString,  IFERROR(Calculations!J1129,""), NA())</f>
        <v>#N/A</v>
      </c>
      <c r="G1129" s="10">
        <f t="array" ref="G1129">PERCENTILE(IF(ISERROR(F1129:F6128)=FALSE,F1129:F6128),CycleTimePercentile)</f>
        <v>0</v>
      </c>
      <c r="H1129" s="2" t="e">
        <f ca="1" xml:space="preserve"> IF(OR(Calculations!C1129 = "",Calculations!C1129 = WorkTypeString),  Calculations!K1129, NA())</f>
        <v>#N/A</v>
      </c>
      <c r="I1129" s="2" t="e">
        <f xml:space="preserve"> IF(Calculations!C1129 = DefectTypeString,  Calculations!K1129, NA())</f>
        <v>#N/A</v>
      </c>
    </row>
    <row r="1130" spans="1:9" x14ac:dyDescent="0.25">
      <c r="A1130" s="8" t="str">
        <f>Calculations!A1130</f>
        <v/>
      </c>
      <c r="B1130" s="2" t="str">
        <f t="shared" si="22"/>
        <v/>
      </c>
      <c r="C1130" s="10" t="str">
        <f>IFERROR(Calculations!J1130,"")</f>
        <v/>
      </c>
      <c r="D1130" s="10" t="str">
        <f xml:space="preserve"> IF(OR(Calculations!C1130 = "",Calculations!C1130 = WorkTypeString),  IFERROR(Calculations!J1130,""), NA())</f>
        <v/>
      </c>
      <c r="E1130" s="10">
        <f t="array" ref="E1130">PERCENTILE(IF(ISERROR(D1130:D6129)=FALSE,D1130:D6129),CycleTimePercentile)</f>
        <v>0</v>
      </c>
      <c r="F1130" s="2" t="e">
        <f xml:space="preserve"> IF(Calculations!C1130 = DefectTypeString,  IFERROR(Calculations!J1130,""), NA())</f>
        <v>#N/A</v>
      </c>
      <c r="G1130" s="10">
        <f t="array" ref="G1130">PERCENTILE(IF(ISERROR(F1130:F6129)=FALSE,F1130:F6129),CycleTimePercentile)</f>
        <v>0</v>
      </c>
      <c r="H1130" s="2" t="e">
        <f ca="1" xml:space="preserve"> IF(OR(Calculations!C1130 = "",Calculations!C1130 = WorkTypeString),  Calculations!K1130, NA())</f>
        <v>#N/A</v>
      </c>
      <c r="I1130" s="2" t="e">
        <f xml:space="preserve"> IF(Calculations!C1130 = DefectTypeString,  Calculations!K1130, NA())</f>
        <v>#N/A</v>
      </c>
    </row>
    <row r="1131" spans="1:9" x14ac:dyDescent="0.25">
      <c r="A1131" s="8" t="str">
        <f>Calculations!A1131</f>
        <v/>
      </c>
      <c r="B1131" s="2" t="str">
        <f t="shared" si="22"/>
        <v/>
      </c>
      <c r="C1131" s="10" t="str">
        <f>IFERROR(Calculations!J1131,"")</f>
        <v/>
      </c>
      <c r="D1131" s="10" t="str">
        <f xml:space="preserve"> IF(OR(Calculations!C1131 = "",Calculations!C1131 = WorkTypeString),  IFERROR(Calculations!J1131,""), NA())</f>
        <v/>
      </c>
      <c r="E1131" s="10">
        <f t="array" ref="E1131">PERCENTILE(IF(ISERROR(D1131:D6130)=FALSE,D1131:D6130),CycleTimePercentile)</f>
        <v>0</v>
      </c>
      <c r="F1131" s="2" t="e">
        <f xml:space="preserve"> IF(Calculations!C1131 = DefectTypeString,  IFERROR(Calculations!J1131,""), NA())</f>
        <v>#N/A</v>
      </c>
      <c r="G1131" s="10">
        <f t="array" ref="G1131">PERCENTILE(IF(ISERROR(F1131:F6130)=FALSE,F1131:F6130),CycleTimePercentile)</f>
        <v>0</v>
      </c>
      <c r="H1131" s="2" t="e">
        <f ca="1" xml:space="preserve"> IF(OR(Calculations!C1131 = "",Calculations!C1131 = WorkTypeString),  Calculations!K1131, NA())</f>
        <v>#N/A</v>
      </c>
      <c r="I1131" s="2" t="e">
        <f xml:space="preserve"> IF(Calculations!C1131 = DefectTypeString,  Calculations!K1131, NA())</f>
        <v>#N/A</v>
      </c>
    </row>
    <row r="1132" spans="1:9" x14ac:dyDescent="0.25">
      <c r="A1132" s="8" t="str">
        <f>Calculations!A1132</f>
        <v/>
      </c>
      <c r="B1132" s="2" t="str">
        <f t="shared" si="22"/>
        <v/>
      </c>
      <c r="C1132" s="10" t="str">
        <f>IFERROR(Calculations!J1132,"")</f>
        <v/>
      </c>
      <c r="D1132" s="10" t="str">
        <f xml:space="preserve"> IF(OR(Calculations!C1132 = "",Calculations!C1132 = WorkTypeString),  IFERROR(Calculations!J1132,""), NA())</f>
        <v/>
      </c>
      <c r="E1132" s="10">
        <f t="array" ref="E1132">PERCENTILE(IF(ISERROR(D1132:D6131)=FALSE,D1132:D6131),CycleTimePercentile)</f>
        <v>0</v>
      </c>
      <c r="F1132" s="2" t="e">
        <f xml:space="preserve"> IF(Calculations!C1132 = DefectTypeString,  IFERROR(Calculations!J1132,""), NA())</f>
        <v>#N/A</v>
      </c>
      <c r="G1132" s="10">
        <f t="array" ref="G1132">PERCENTILE(IF(ISERROR(F1132:F6131)=FALSE,F1132:F6131),CycleTimePercentile)</f>
        <v>0</v>
      </c>
      <c r="H1132" s="2" t="e">
        <f ca="1" xml:space="preserve"> IF(OR(Calculations!C1132 = "",Calculations!C1132 = WorkTypeString),  Calculations!K1132, NA())</f>
        <v>#N/A</v>
      </c>
      <c r="I1132" s="2" t="e">
        <f xml:space="preserve"> IF(Calculations!C1132 = DefectTypeString,  Calculations!K1132, NA())</f>
        <v>#N/A</v>
      </c>
    </row>
    <row r="1133" spans="1:9" x14ac:dyDescent="0.25">
      <c r="A1133" s="8" t="str">
        <f>Calculations!A1133</f>
        <v/>
      </c>
      <c r="B1133" s="2" t="str">
        <f t="shared" si="22"/>
        <v/>
      </c>
      <c r="C1133" s="10" t="str">
        <f>IFERROR(Calculations!J1133,"")</f>
        <v/>
      </c>
      <c r="D1133" s="10" t="str">
        <f xml:space="preserve"> IF(OR(Calculations!C1133 = "",Calculations!C1133 = WorkTypeString),  IFERROR(Calculations!J1133,""), NA())</f>
        <v/>
      </c>
      <c r="E1133" s="10">
        <f t="array" ref="E1133">PERCENTILE(IF(ISERROR(D1133:D6132)=FALSE,D1133:D6132),CycleTimePercentile)</f>
        <v>0</v>
      </c>
      <c r="F1133" s="2" t="e">
        <f xml:space="preserve"> IF(Calculations!C1133 = DefectTypeString,  IFERROR(Calculations!J1133,""), NA())</f>
        <v>#N/A</v>
      </c>
      <c r="G1133" s="10">
        <f t="array" ref="G1133">PERCENTILE(IF(ISERROR(F1133:F6132)=FALSE,F1133:F6132),CycleTimePercentile)</f>
        <v>0</v>
      </c>
      <c r="H1133" s="2" t="e">
        <f ca="1" xml:space="preserve"> IF(OR(Calculations!C1133 = "",Calculations!C1133 = WorkTypeString),  Calculations!K1133, NA())</f>
        <v>#N/A</v>
      </c>
      <c r="I1133" s="2" t="e">
        <f xml:space="preserve"> IF(Calculations!C1133 = DefectTypeString,  Calculations!K1133, NA())</f>
        <v>#N/A</v>
      </c>
    </row>
    <row r="1134" spans="1:9" x14ac:dyDescent="0.25">
      <c r="A1134" s="8" t="str">
        <f>Calculations!A1134</f>
        <v/>
      </c>
      <c r="B1134" s="2" t="str">
        <f t="shared" si="22"/>
        <v/>
      </c>
      <c r="C1134" s="10" t="str">
        <f>IFERROR(Calculations!J1134,"")</f>
        <v/>
      </c>
      <c r="D1134" s="10" t="str">
        <f xml:space="preserve"> IF(OR(Calculations!C1134 = "",Calculations!C1134 = WorkTypeString),  IFERROR(Calculations!J1134,""), NA())</f>
        <v/>
      </c>
      <c r="E1134" s="10">
        <f t="array" ref="E1134">PERCENTILE(IF(ISERROR(D1134:D6133)=FALSE,D1134:D6133),CycleTimePercentile)</f>
        <v>0</v>
      </c>
      <c r="F1134" s="2" t="e">
        <f xml:space="preserve"> IF(Calculations!C1134 = DefectTypeString,  IFERROR(Calculations!J1134,""), NA())</f>
        <v>#N/A</v>
      </c>
      <c r="G1134" s="10">
        <f t="array" ref="G1134">PERCENTILE(IF(ISERROR(F1134:F6133)=FALSE,F1134:F6133),CycleTimePercentile)</f>
        <v>0</v>
      </c>
      <c r="H1134" s="2" t="e">
        <f ca="1" xml:space="preserve"> IF(OR(Calculations!C1134 = "",Calculations!C1134 = WorkTypeString),  Calculations!K1134, NA())</f>
        <v>#N/A</v>
      </c>
      <c r="I1134" s="2" t="e">
        <f xml:space="preserve"> IF(Calculations!C1134 = DefectTypeString,  Calculations!K1134, NA())</f>
        <v>#N/A</v>
      </c>
    </row>
    <row r="1135" spans="1:9" x14ac:dyDescent="0.25">
      <c r="A1135" s="8" t="str">
        <f>Calculations!A1135</f>
        <v/>
      </c>
      <c r="B1135" s="2" t="str">
        <f t="shared" si="22"/>
        <v/>
      </c>
      <c r="C1135" s="10" t="str">
        <f>IFERROR(Calculations!J1135,"")</f>
        <v/>
      </c>
      <c r="D1135" s="10" t="str">
        <f xml:space="preserve"> IF(OR(Calculations!C1135 = "",Calculations!C1135 = WorkTypeString),  IFERROR(Calculations!J1135,""), NA())</f>
        <v/>
      </c>
      <c r="E1135" s="10">
        <f t="array" ref="E1135">PERCENTILE(IF(ISERROR(D1135:D6134)=FALSE,D1135:D6134),CycleTimePercentile)</f>
        <v>0</v>
      </c>
      <c r="F1135" s="2" t="e">
        <f xml:space="preserve"> IF(Calculations!C1135 = DefectTypeString,  IFERROR(Calculations!J1135,""), NA())</f>
        <v>#N/A</v>
      </c>
      <c r="G1135" s="10">
        <f t="array" ref="G1135">PERCENTILE(IF(ISERROR(F1135:F6134)=FALSE,F1135:F6134),CycleTimePercentile)</f>
        <v>0</v>
      </c>
      <c r="H1135" s="2" t="e">
        <f ca="1" xml:space="preserve"> IF(OR(Calculations!C1135 = "",Calculations!C1135 = WorkTypeString),  Calculations!K1135, NA())</f>
        <v>#N/A</v>
      </c>
      <c r="I1135" s="2" t="e">
        <f xml:space="preserve"> IF(Calculations!C1135 = DefectTypeString,  Calculations!K1135, NA())</f>
        <v>#N/A</v>
      </c>
    </row>
    <row r="1136" spans="1:9" x14ac:dyDescent="0.25">
      <c r="A1136" s="8" t="str">
        <f>Calculations!A1136</f>
        <v/>
      </c>
      <c r="B1136" s="2" t="str">
        <f t="shared" si="22"/>
        <v/>
      </c>
      <c r="C1136" s="10" t="str">
        <f>IFERROR(Calculations!J1136,"")</f>
        <v/>
      </c>
      <c r="D1136" s="10" t="str">
        <f xml:space="preserve"> IF(OR(Calculations!C1136 = "",Calculations!C1136 = WorkTypeString),  IFERROR(Calculations!J1136,""), NA())</f>
        <v/>
      </c>
      <c r="E1136" s="10">
        <f t="array" ref="E1136">PERCENTILE(IF(ISERROR(D1136:D6135)=FALSE,D1136:D6135),CycleTimePercentile)</f>
        <v>0</v>
      </c>
      <c r="F1136" s="2" t="e">
        <f xml:space="preserve"> IF(Calculations!C1136 = DefectTypeString,  IFERROR(Calculations!J1136,""), NA())</f>
        <v>#N/A</v>
      </c>
      <c r="G1136" s="10">
        <f t="array" ref="G1136">PERCENTILE(IF(ISERROR(F1136:F6135)=FALSE,F1136:F6135),CycleTimePercentile)</f>
        <v>0</v>
      </c>
      <c r="H1136" s="2" t="e">
        <f ca="1" xml:space="preserve"> IF(OR(Calculations!C1136 = "",Calculations!C1136 = WorkTypeString),  Calculations!K1136, NA())</f>
        <v>#N/A</v>
      </c>
      <c r="I1136" s="2" t="e">
        <f xml:space="preserve"> IF(Calculations!C1136 = DefectTypeString,  Calculations!K1136, NA())</f>
        <v>#N/A</v>
      </c>
    </row>
    <row r="1137" spans="1:9" x14ac:dyDescent="0.25">
      <c r="A1137" s="8" t="str">
        <f>Calculations!A1137</f>
        <v/>
      </c>
      <c r="B1137" s="2" t="str">
        <f t="shared" si="22"/>
        <v/>
      </c>
      <c r="C1137" s="10" t="str">
        <f>IFERROR(Calculations!J1137,"")</f>
        <v/>
      </c>
      <c r="D1137" s="10" t="str">
        <f xml:space="preserve"> IF(OR(Calculations!C1137 = "",Calculations!C1137 = WorkTypeString),  IFERROR(Calculations!J1137,""), NA())</f>
        <v/>
      </c>
      <c r="E1137" s="10">
        <f t="array" ref="E1137">PERCENTILE(IF(ISERROR(D1137:D6136)=FALSE,D1137:D6136),CycleTimePercentile)</f>
        <v>0</v>
      </c>
      <c r="F1137" s="2" t="e">
        <f xml:space="preserve"> IF(Calculations!C1137 = DefectTypeString,  IFERROR(Calculations!J1137,""), NA())</f>
        <v>#N/A</v>
      </c>
      <c r="G1137" s="10">
        <f t="array" ref="G1137">PERCENTILE(IF(ISERROR(F1137:F6136)=FALSE,F1137:F6136),CycleTimePercentile)</f>
        <v>0</v>
      </c>
      <c r="H1137" s="2" t="e">
        <f ca="1" xml:space="preserve"> IF(OR(Calculations!C1137 = "",Calculations!C1137 = WorkTypeString),  Calculations!K1137, NA())</f>
        <v>#N/A</v>
      </c>
      <c r="I1137" s="2" t="e">
        <f xml:space="preserve"> IF(Calculations!C1137 = DefectTypeString,  Calculations!K1137, NA())</f>
        <v>#N/A</v>
      </c>
    </row>
    <row r="1138" spans="1:9" x14ac:dyDescent="0.25">
      <c r="A1138" s="8" t="str">
        <f>Calculations!A1138</f>
        <v/>
      </c>
      <c r="B1138" s="2" t="str">
        <f t="shared" si="22"/>
        <v/>
      </c>
      <c r="C1138" s="10" t="str">
        <f>IFERROR(Calculations!J1138,"")</f>
        <v/>
      </c>
      <c r="D1138" s="10" t="str">
        <f xml:space="preserve"> IF(OR(Calculations!C1138 = "",Calculations!C1138 = WorkTypeString),  IFERROR(Calculations!J1138,""), NA())</f>
        <v/>
      </c>
      <c r="E1138" s="10">
        <f t="array" ref="E1138">PERCENTILE(IF(ISERROR(D1138:D6137)=FALSE,D1138:D6137),CycleTimePercentile)</f>
        <v>0</v>
      </c>
      <c r="F1138" s="2" t="e">
        <f xml:space="preserve"> IF(Calculations!C1138 = DefectTypeString,  IFERROR(Calculations!J1138,""), NA())</f>
        <v>#N/A</v>
      </c>
      <c r="G1138" s="10">
        <f t="array" ref="G1138">PERCENTILE(IF(ISERROR(F1138:F6137)=FALSE,F1138:F6137),CycleTimePercentile)</f>
        <v>0</v>
      </c>
      <c r="H1138" s="2" t="e">
        <f ca="1" xml:space="preserve"> IF(OR(Calculations!C1138 = "",Calculations!C1138 = WorkTypeString),  Calculations!K1138, NA())</f>
        <v>#N/A</v>
      </c>
      <c r="I1138" s="2" t="e">
        <f xml:space="preserve"> IF(Calculations!C1138 = DefectTypeString,  Calculations!K1138, NA())</f>
        <v>#N/A</v>
      </c>
    </row>
    <row r="1139" spans="1:9" x14ac:dyDescent="0.25">
      <c r="A1139" s="8" t="str">
        <f>Calculations!A1139</f>
        <v/>
      </c>
      <c r="B1139" s="2" t="str">
        <f t="shared" si="22"/>
        <v/>
      </c>
      <c r="C1139" s="10" t="str">
        <f>IFERROR(Calculations!J1139,"")</f>
        <v/>
      </c>
      <c r="D1139" s="10" t="str">
        <f xml:space="preserve"> IF(OR(Calculations!C1139 = "",Calculations!C1139 = WorkTypeString),  IFERROR(Calculations!J1139,""), NA())</f>
        <v/>
      </c>
      <c r="E1139" s="10">
        <f t="array" ref="E1139">PERCENTILE(IF(ISERROR(D1139:D6138)=FALSE,D1139:D6138),CycleTimePercentile)</f>
        <v>0</v>
      </c>
      <c r="F1139" s="2" t="e">
        <f xml:space="preserve"> IF(Calculations!C1139 = DefectTypeString,  IFERROR(Calculations!J1139,""), NA())</f>
        <v>#N/A</v>
      </c>
      <c r="G1139" s="10">
        <f t="array" ref="G1139">PERCENTILE(IF(ISERROR(F1139:F6138)=FALSE,F1139:F6138),CycleTimePercentile)</f>
        <v>0</v>
      </c>
      <c r="H1139" s="2" t="e">
        <f ca="1" xml:space="preserve"> IF(OR(Calculations!C1139 = "",Calculations!C1139 = WorkTypeString),  Calculations!K1139, NA())</f>
        <v>#N/A</v>
      </c>
      <c r="I1139" s="2" t="e">
        <f xml:space="preserve"> IF(Calculations!C1139 = DefectTypeString,  Calculations!K1139, NA())</f>
        <v>#N/A</v>
      </c>
    </row>
    <row r="1140" spans="1:9" x14ac:dyDescent="0.25">
      <c r="A1140" s="8" t="str">
        <f>Calculations!A1140</f>
        <v/>
      </c>
      <c r="B1140" s="2" t="str">
        <f t="shared" si="22"/>
        <v/>
      </c>
      <c r="C1140" s="10" t="str">
        <f>IFERROR(Calculations!J1140,"")</f>
        <v/>
      </c>
      <c r="D1140" s="10" t="str">
        <f xml:space="preserve"> IF(OR(Calculations!C1140 = "",Calculations!C1140 = WorkTypeString),  IFERROR(Calculations!J1140,""), NA())</f>
        <v/>
      </c>
      <c r="E1140" s="10">
        <f t="array" ref="E1140">PERCENTILE(IF(ISERROR(D1140:D6139)=FALSE,D1140:D6139),CycleTimePercentile)</f>
        <v>0</v>
      </c>
      <c r="F1140" s="2" t="e">
        <f xml:space="preserve"> IF(Calculations!C1140 = DefectTypeString,  IFERROR(Calculations!J1140,""), NA())</f>
        <v>#N/A</v>
      </c>
      <c r="G1140" s="10">
        <f t="array" ref="G1140">PERCENTILE(IF(ISERROR(F1140:F6139)=FALSE,F1140:F6139),CycleTimePercentile)</f>
        <v>0</v>
      </c>
      <c r="H1140" s="2" t="e">
        <f ca="1" xml:space="preserve"> IF(OR(Calculations!C1140 = "",Calculations!C1140 = WorkTypeString),  Calculations!K1140, NA())</f>
        <v>#N/A</v>
      </c>
      <c r="I1140" s="2" t="e">
        <f xml:space="preserve"> IF(Calculations!C1140 = DefectTypeString,  Calculations!K1140, NA())</f>
        <v>#N/A</v>
      </c>
    </row>
    <row r="1141" spans="1:9" x14ac:dyDescent="0.25">
      <c r="A1141" s="8" t="str">
        <f>Calculations!A1141</f>
        <v/>
      </c>
      <c r="B1141" s="2" t="str">
        <f t="shared" si="22"/>
        <v/>
      </c>
      <c r="C1141" s="10" t="str">
        <f>IFERROR(Calculations!J1141,"")</f>
        <v/>
      </c>
      <c r="D1141" s="10" t="str">
        <f xml:space="preserve"> IF(OR(Calculations!C1141 = "",Calculations!C1141 = WorkTypeString),  IFERROR(Calculations!J1141,""), NA())</f>
        <v/>
      </c>
      <c r="E1141" s="10">
        <f t="array" ref="E1141">PERCENTILE(IF(ISERROR(D1141:D6140)=FALSE,D1141:D6140),CycleTimePercentile)</f>
        <v>0</v>
      </c>
      <c r="F1141" s="2" t="e">
        <f xml:space="preserve"> IF(Calculations!C1141 = DefectTypeString,  IFERROR(Calculations!J1141,""), NA())</f>
        <v>#N/A</v>
      </c>
      <c r="G1141" s="10">
        <f t="array" ref="G1141">PERCENTILE(IF(ISERROR(F1141:F6140)=FALSE,F1141:F6140),CycleTimePercentile)</f>
        <v>0</v>
      </c>
      <c r="H1141" s="2" t="e">
        <f ca="1" xml:space="preserve"> IF(OR(Calculations!C1141 = "",Calculations!C1141 = WorkTypeString),  Calculations!K1141, NA())</f>
        <v>#N/A</v>
      </c>
      <c r="I1141" s="2" t="e">
        <f xml:space="preserve"> IF(Calculations!C1141 = DefectTypeString,  Calculations!K1141, NA())</f>
        <v>#N/A</v>
      </c>
    </row>
    <row r="1142" spans="1:9" x14ac:dyDescent="0.25">
      <c r="A1142" s="8" t="str">
        <f>Calculations!A1142</f>
        <v/>
      </c>
      <c r="B1142" s="2" t="str">
        <f t="shared" si="22"/>
        <v/>
      </c>
      <c r="C1142" s="10" t="str">
        <f>IFERROR(Calculations!J1142,"")</f>
        <v/>
      </c>
      <c r="D1142" s="10" t="str">
        <f xml:space="preserve"> IF(OR(Calculations!C1142 = "",Calculations!C1142 = WorkTypeString),  IFERROR(Calculations!J1142,""), NA())</f>
        <v/>
      </c>
      <c r="E1142" s="10">
        <f t="array" ref="E1142">PERCENTILE(IF(ISERROR(D1142:D6141)=FALSE,D1142:D6141),CycleTimePercentile)</f>
        <v>0</v>
      </c>
      <c r="F1142" s="2" t="e">
        <f xml:space="preserve"> IF(Calculations!C1142 = DefectTypeString,  IFERROR(Calculations!J1142,""), NA())</f>
        <v>#N/A</v>
      </c>
      <c r="G1142" s="10">
        <f t="array" ref="G1142">PERCENTILE(IF(ISERROR(F1142:F6141)=FALSE,F1142:F6141),CycleTimePercentile)</f>
        <v>0</v>
      </c>
      <c r="H1142" s="2" t="e">
        <f ca="1" xml:space="preserve"> IF(OR(Calculations!C1142 = "",Calculations!C1142 = WorkTypeString),  Calculations!K1142, NA())</f>
        <v>#N/A</v>
      </c>
      <c r="I1142" s="2" t="e">
        <f xml:space="preserve"> IF(Calculations!C1142 = DefectTypeString,  Calculations!K1142, NA())</f>
        <v>#N/A</v>
      </c>
    </row>
    <row r="1143" spans="1:9" x14ac:dyDescent="0.25">
      <c r="A1143" s="8" t="str">
        <f>Calculations!A1143</f>
        <v/>
      </c>
      <c r="B1143" s="2" t="str">
        <f t="shared" si="22"/>
        <v/>
      </c>
      <c r="C1143" s="10" t="str">
        <f>IFERROR(Calculations!J1143,"")</f>
        <v/>
      </c>
      <c r="D1143" s="10" t="str">
        <f xml:space="preserve"> IF(OR(Calculations!C1143 = "",Calculations!C1143 = WorkTypeString),  IFERROR(Calculations!J1143,""), NA())</f>
        <v/>
      </c>
      <c r="E1143" s="10">
        <f t="array" ref="E1143">PERCENTILE(IF(ISERROR(D1143:D6142)=FALSE,D1143:D6142),CycleTimePercentile)</f>
        <v>0</v>
      </c>
      <c r="F1143" s="2" t="e">
        <f xml:space="preserve"> IF(Calculations!C1143 = DefectTypeString,  IFERROR(Calculations!J1143,""), NA())</f>
        <v>#N/A</v>
      </c>
      <c r="G1143" s="10">
        <f t="array" ref="G1143">PERCENTILE(IF(ISERROR(F1143:F6142)=FALSE,F1143:F6142),CycleTimePercentile)</f>
        <v>0</v>
      </c>
      <c r="H1143" s="2" t="e">
        <f ca="1" xml:space="preserve"> IF(OR(Calculations!C1143 = "",Calculations!C1143 = WorkTypeString),  Calculations!K1143, NA())</f>
        <v>#N/A</v>
      </c>
      <c r="I1143" s="2" t="e">
        <f xml:space="preserve"> IF(Calculations!C1143 = DefectTypeString,  Calculations!K1143, NA())</f>
        <v>#N/A</v>
      </c>
    </row>
    <row r="1144" spans="1:9" x14ac:dyDescent="0.25">
      <c r="A1144" s="8" t="str">
        <f>Calculations!A1144</f>
        <v/>
      </c>
      <c r="B1144" s="2" t="str">
        <f t="shared" si="22"/>
        <v/>
      </c>
      <c r="C1144" s="10" t="str">
        <f>IFERROR(Calculations!J1144,"")</f>
        <v/>
      </c>
      <c r="D1144" s="10" t="str">
        <f xml:space="preserve"> IF(OR(Calculations!C1144 = "",Calculations!C1144 = WorkTypeString),  IFERROR(Calculations!J1144,""), NA())</f>
        <v/>
      </c>
      <c r="E1144" s="10">
        <f t="array" ref="E1144">PERCENTILE(IF(ISERROR(D1144:D6143)=FALSE,D1144:D6143),CycleTimePercentile)</f>
        <v>0</v>
      </c>
      <c r="F1144" s="2" t="e">
        <f xml:space="preserve"> IF(Calculations!C1144 = DefectTypeString,  IFERROR(Calculations!J1144,""), NA())</f>
        <v>#N/A</v>
      </c>
      <c r="G1144" s="10">
        <f t="array" ref="G1144">PERCENTILE(IF(ISERROR(F1144:F6143)=FALSE,F1144:F6143),CycleTimePercentile)</f>
        <v>0</v>
      </c>
      <c r="H1144" s="2" t="e">
        <f ca="1" xml:space="preserve"> IF(OR(Calculations!C1144 = "",Calculations!C1144 = WorkTypeString),  Calculations!K1144, NA())</f>
        <v>#N/A</v>
      </c>
      <c r="I1144" s="2" t="e">
        <f xml:space="preserve"> IF(Calculations!C1144 = DefectTypeString,  Calculations!K1144, NA())</f>
        <v>#N/A</v>
      </c>
    </row>
    <row r="1145" spans="1:9" x14ac:dyDescent="0.25">
      <c r="A1145" s="8" t="str">
        <f>Calculations!A1145</f>
        <v/>
      </c>
      <c r="B1145" s="2" t="str">
        <f t="shared" si="22"/>
        <v/>
      </c>
      <c r="C1145" s="10" t="str">
        <f>IFERROR(Calculations!J1145,"")</f>
        <v/>
      </c>
      <c r="D1145" s="10" t="str">
        <f xml:space="preserve"> IF(OR(Calculations!C1145 = "",Calculations!C1145 = WorkTypeString),  IFERROR(Calculations!J1145,""), NA())</f>
        <v/>
      </c>
      <c r="E1145" s="10">
        <f t="array" ref="E1145">PERCENTILE(IF(ISERROR(D1145:D6144)=FALSE,D1145:D6144),CycleTimePercentile)</f>
        <v>0</v>
      </c>
      <c r="F1145" s="2" t="e">
        <f xml:space="preserve"> IF(Calculations!C1145 = DefectTypeString,  IFERROR(Calculations!J1145,""), NA())</f>
        <v>#N/A</v>
      </c>
      <c r="G1145" s="10">
        <f t="array" ref="G1145">PERCENTILE(IF(ISERROR(F1145:F6144)=FALSE,F1145:F6144),CycleTimePercentile)</f>
        <v>0</v>
      </c>
      <c r="H1145" s="2" t="e">
        <f ca="1" xml:space="preserve"> IF(OR(Calculations!C1145 = "",Calculations!C1145 = WorkTypeString),  Calculations!K1145, NA())</f>
        <v>#N/A</v>
      </c>
      <c r="I1145" s="2" t="e">
        <f xml:space="preserve"> IF(Calculations!C1145 = DefectTypeString,  Calculations!K1145, NA())</f>
        <v>#N/A</v>
      </c>
    </row>
    <row r="1146" spans="1:9" x14ac:dyDescent="0.25">
      <c r="A1146" s="8" t="str">
        <f>Calculations!A1146</f>
        <v/>
      </c>
      <c r="B1146" s="2" t="str">
        <f t="shared" si="22"/>
        <v/>
      </c>
      <c r="C1146" s="10" t="str">
        <f>IFERROR(Calculations!J1146,"")</f>
        <v/>
      </c>
      <c r="D1146" s="10" t="str">
        <f xml:space="preserve"> IF(OR(Calculations!C1146 = "",Calculations!C1146 = WorkTypeString),  IFERROR(Calculations!J1146,""), NA())</f>
        <v/>
      </c>
      <c r="E1146" s="10">
        <f t="array" ref="E1146">PERCENTILE(IF(ISERROR(D1146:D6145)=FALSE,D1146:D6145),CycleTimePercentile)</f>
        <v>0</v>
      </c>
      <c r="F1146" s="2" t="e">
        <f xml:space="preserve"> IF(Calculations!C1146 = DefectTypeString,  IFERROR(Calculations!J1146,""), NA())</f>
        <v>#N/A</v>
      </c>
      <c r="G1146" s="10">
        <f t="array" ref="G1146">PERCENTILE(IF(ISERROR(F1146:F6145)=FALSE,F1146:F6145),CycleTimePercentile)</f>
        <v>0</v>
      </c>
      <c r="H1146" s="2" t="e">
        <f ca="1" xml:space="preserve"> IF(OR(Calculations!C1146 = "",Calculations!C1146 = WorkTypeString),  Calculations!K1146, NA())</f>
        <v>#N/A</v>
      </c>
      <c r="I1146" s="2" t="e">
        <f xml:space="preserve"> IF(Calculations!C1146 = DefectTypeString,  Calculations!K1146, NA())</f>
        <v>#N/A</v>
      </c>
    </row>
    <row r="1147" spans="1:9" x14ac:dyDescent="0.25">
      <c r="A1147" s="8" t="str">
        <f>Calculations!A1147</f>
        <v/>
      </c>
      <c r="B1147" s="2" t="str">
        <f t="shared" si="22"/>
        <v/>
      </c>
      <c r="C1147" s="10" t="str">
        <f>IFERROR(Calculations!J1147,"")</f>
        <v/>
      </c>
      <c r="D1147" s="10" t="str">
        <f xml:space="preserve"> IF(OR(Calculations!C1147 = "",Calculations!C1147 = WorkTypeString),  IFERROR(Calculations!J1147,""), NA())</f>
        <v/>
      </c>
      <c r="E1147" s="10">
        <f t="array" ref="E1147">PERCENTILE(IF(ISERROR(D1147:D6146)=FALSE,D1147:D6146),CycleTimePercentile)</f>
        <v>0</v>
      </c>
      <c r="F1147" s="2" t="e">
        <f xml:space="preserve"> IF(Calculations!C1147 = DefectTypeString,  IFERROR(Calculations!J1147,""), NA())</f>
        <v>#N/A</v>
      </c>
      <c r="G1147" s="10">
        <f t="array" ref="G1147">PERCENTILE(IF(ISERROR(F1147:F6146)=FALSE,F1147:F6146),CycleTimePercentile)</f>
        <v>0</v>
      </c>
      <c r="H1147" s="2" t="e">
        <f ca="1" xml:space="preserve"> IF(OR(Calculations!C1147 = "",Calculations!C1147 = WorkTypeString),  Calculations!K1147, NA())</f>
        <v>#N/A</v>
      </c>
      <c r="I1147" s="2" t="e">
        <f xml:space="preserve"> IF(Calculations!C1147 = DefectTypeString,  Calculations!K1147, NA())</f>
        <v>#N/A</v>
      </c>
    </row>
    <row r="1148" spans="1:9" x14ac:dyDescent="0.25">
      <c r="A1148" s="8" t="str">
        <f>Calculations!A1148</f>
        <v/>
      </c>
      <c r="B1148" s="2" t="str">
        <f t="shared" si="22"/>
        <v/>
      </c>
      <c r="C1148" s="10" t="str">
        <f>IFERROR(Calculations!J1148,"")</f>
        <v/>
      </c>
      <c r="D1148" s="10" t="str">
        <f xml:space="preserve"> IF(OR(Calculations!C1148 = "",Calculations!C1148 = WorkTypeString),  IFERROR(Calculations!J1148,""), NA())</f>
        <v/>
      </c>
      <c r="E1148" s="10">
        <f t="array" ref="E1148">PERCENTILE(IF(ISERROR(D1148:D6147)=FALSE,D1148:D6147),CycleTimePercentile)</f>
        <v>0</v>
      </c>
      <c r="F1148" s="2" t="e">
        <f xml:space="preserve"> IF(Calculations!C1148 = DefectTypeString,  IFERROR(Calculations!J1148,""), NA())</f>
        <v>#N/A</v>
      </c>
      <c r="G1148" s="10">
        <f t="array" ref="G1148">PERCENTILE(IF(ISERROR(F1148:F6147)=FALSE,F1148:F6147),CycleTimePercentile)</f>
        <v>0</v>
      </c>
      <c r="H1148" s="2" t="e">
        <f ca="1" xml:space="preserve"> IF(OR(Calculations!C1148 = "",Calculations!C1148 = WorkTypeString),  Calculations!K1148, NA())</f>
        <v>#N/A</v>
      </c>
      <c r="I1148" s="2" t="e">
        <f xml:space="preserve"> IF(Calculations!C1148 = DefectTypeString,  Calculations!K1148, NA())</f>
        <v>#N/A</v>
      </c>
    </row>
    <row r="1149" spans="1:9" x14ac:dyDescent="0.25">
      <c r="A1149" s="8" t="str">
        <f>Calculations!A1149</f>
        <v/>
      </c>
      <c r="B1149" s="2" t="str">
        <f t="shared" si="22"/>
        <v/>
      </c>
      <c r="C1149" s="10" t="str">
        <f>IFERROR(Calculations!J1149,"")</f>
        <v/>
      </c>
      <c r="D1149" s="10" t="str">
        <f xml:space="preserve"> IF(OR(Calculations!C1149 = "",Calculations!C1149 = WorkTypeString),  IFERROR(Calculations!J1149,""), NA())</f>
        <v/>
      </c>
      <c r="E1149" s="10">
        <f t="array" ref="E1149">PERCENTILE(IF(ISERROR(D1149:D6148)=FALSE,D1149:D6148),CycleTimePercentile)</f>
        <v>0</v>
      </c>
      <c r="F1149" s="2" t="e">
        <f xml:space="preserve"> IF(Calculations!C1149 = DefectTypeString,  IFERROR(Calculations!J1149,""), NA())</f>
        <v>#N/A</v>
      </c>
      <c r="G1149" s="10">
        <f t="array" ref="G1149">PERCENTILE(IF(ISERROR(F1149:F6148)=FALSE,F1149:F6148),CycleTimePercentile)</f>
        <v>0</v>
      </c>
      <c r="H1149" s="2" t="e">
        <f ca="1" xml:space="preserve"> IF(OR(Calculations!C1149 = "",Calculations!C1149 = WorkTypeString),  Calculations!K1149, NA())</f>
        <v>#N/A</v>
      </c>
      <c r="I1149" s="2" t="e">
        <f xml:space="preserve"> IF(Calculations!C1149 = DefectTypeString,  Calculations!K1149, NA())</f>
        <v>#N/A</v>
      </c>
    </row>
    <row r="1150" spans="1:9" x14ac:dyDescent="0.25">
      <c r="A1150" s="8" t="str">
        <f>Calculations!A1150</f>
        <v/>
      </c>
      <c r="B1150" s="2" t="str">
        <f t="shared" si="22"/>
        <v/>
      </c>
      <c r="C1150" s="10" t="str">
        <f>IFERROR(Calculations!J1150,"")</f>
        <v/>
      </c>
      <c r="D1150" s="10" t="str">
        <f xml:space="preserve"> IF(OR(Calculations!C1150 = "",Calculations!C1150 = WorkTypeString),  IFERROR(Calculations!J1150,""), NA())</f>
        <v/>
      </c>
      <c r="E1150" s="10">
        <f t="array" ref="E1150">PERCENTILE(IF(ISERROR(D1150:D6149)=FALSE,D1150:D6149),CycleTimePercentile)</f>
        <v>0</v>
      </c>
      <c r="F1150" s="2" t="e">
        <f xml:space="preserve"> IF(Calculations!C1150 = DefectTypeString,  IFERROR(Calculations!J1150,""), NA())</f>
        <v>#N/A</v>
      </c>
      <c r="G1150" s="10">
        <f t="array" ref="G1150">PERCENTILE(IF(ISERROR(F1150:F6149)=FALSE,F1150:F6149),CycleTimePercentile)</f>
        <v>0</v>
      </c>
      <c r="H1150" s="2" t="e">
        <f ca="1" xml:space="preserve"> IF(OR(Calculations!C1150 = "",Calculations!C1150 = WorkTypeString),  Calculations!K1150, NA())</f>
        <v>#N/A</v>
      </c>
      <c r="I1150" s="2" t="e">
        <f xml:space="preserve"> IF(Calculations!C1150 = DefectTypeString,  Calculations!K1150, NA())</f>
        <v>#N/A</v>
      </c>
    </row>
    <row r="1151" spans="1:9" x14ac:dyDescent="0.25">
      <c r="A1151" s="8" t="str">
        <f>Calculations!A1151</f>
        <v/>
      </c>
      <c r="B1151" s="2" t="str">
        <f t="shared" si="22"/>
        <v/>
      </c>
      <c r="C1151" s="10" t="str">
        <f>IFERROR(Calculations!J1151,"")</f>
        <v/>
      </c>
      <c r="D1151" s="10" t="str">
        <f xml:space="preserve"> IF(OR(Calculations!C1151 = "",Calculations!C1151 = WorkTypeString),  IFERROR(Calculations!J1151,""), NA())</f>
        <v/>
      </c>
      <c r="E1151" s="10">
        <f t="array" ref="E1151">PERCENTILE(IF(ISERROR(D1151:D6150)=FALSE,D1151:D6150),CycleTimePercentile)</f>
        <v>0</v>
      </c>
      <c r="F1151" s="2" t="e">
        <f xml:space="preserve"> IF(Calculations!C1151 = DefectTypeString,  IFERROR(Calculations!J1151,""), NA())</f>
        <v>#N/A</v>
      </c>
      <c r="G1151" s="10">
        <f t="array" ref="G1151">PERCENTILE(IF(ISERROR(F1151:F6150)=FALSE,F1151:F6150),CycleTimePercentile)</f>
        <v>0</v>
      </c>
      <c r="H1151" s="2" t="e">
        <f ca="1" xml:space="preserve"> IF(OR(Calculations!C1151 = "",Calculations!C1151 = WorkTypeString),  Calculations!K1151, NA())</f>
        <v>#N/A</v>
      </c>
      <c r="I1151" s="2" t="e">
        <f xml:space="preserve"> IF(Calculations!C1151 = DefectTypeString,  Calculations!K1151, NA())</f>
        <v>#N/A</v>
      </c>
    </row>
    <row r="1152" spans="1:9" x14ac:dyDescent="0.25">
      <c r="A1152" s="8" t="str">
        <f>Calculations!A1152</f>
        <v/>
      </c>
      <c r="B1152" s="2" t="str">
        <f t="shared" si="22"/>
        <v/>
      </c>
      <c r="C1152" s="10" t="str">
        <f>IFERROR(Calculations!J1152,"")</f>
        <v/>
      </c>
      <c r="D1152" s="10" t="str">
        <f xml:space="preserve"> IF(OR(Calculations!C1152 = "",Calculations!C1152 = WorkTypeString),  IFERROR(Calculations!J1152,""), NA())</f>
        <v/>
      </c>
      <c r="E1152" s="10">
        <f t="array" ref="E1152">PERCENTILE(IF(ISERROR(D1152:D6151)=FALSE,D1152:D6151),CycleTimePercentile)</f>
        <v>0</v>
      </c>
      <c r="F1152" s="2" t="e">
        <f xml:space="preserve"> IF(Calculations!C1152 = DefectTypeString,  IFERROR(Calculations!J1152,""), NA())</f>
        <v>#N/A</v>
      </c>
      <c r="G1152" s="10">
        <f t="array" ref="G1152">PERCENTILE(IF(ISERROR(F1152:F6151)=FALSE,F1152:F6151),CycleTimePercentile)</f>
        <v>0</v>
      </c>
      <c r="H1152" s="2" t="e">
        <f ca="1" xml:space="preserve"> IF(OR(Calculations!C1152 = "",Calculations!C1152 = WorkTypeString),  Calculations!K1152, NA())</f>
        <v>#N/A</v>
      </c>
      <c r="I1152" s="2" t="e">
        <f xml:space="preserve"> IF(Calculations!C1152 = DefectTypeString,  Calculations!K1152, NA())</f>
        <v>#N/A</v>
      </c>
    </row>
    <row r="1153" spans="1:9" x14ac:dyDescent="0.25">
      <c r="A1153" s="8" t="str">
        <f>Calculations!A1153</f>
        <v/>
      </c>
      <c r="B1153" s="2" t="str">
        <f t="shared" si="22"/>
        <v/>
      </c>
      <c r="C1153" s="10" t="str">
        <f>IFERROR(Calculations!J1153,"")</f>
        <v/>
      </c>
      <c r="D1153" s="10" t="str">
        <f xml:space="preserve"> IF(OR(Calculations!C1153 = "",Calculations!C1153 = WorkTypeString),  IFERROR(Calculations!J1153,""), NA())</f>
        <v/>
      </c>
      <c r="E1153" s="10">
        <f t="array" ref="E1153">PERCENTILE(IF(ISERROR(D1153:D6152)=FALSE,D1153:D6152),CycleTimePercentile)</f>
        <v>0</v>
      </c>
      <c r="F1153" s="2" t="e">
        <f xml:space="preserve"> IF(Calculations!C1153 = DefectTypeString,  IFERROR(Calculations!J1153,""), NA())</f>
        <v>#N/A</v>
      </c>
      <c r="G1153" s="10">
        <f t="array" ref="G1153">PERCENTILE(IF(ISERROR(F1153:F6152)=FALSE,F1153:F6152),CycleTimePercentile)</f>
        <v>0</v>
      </c>
      <c r="H1153" s="2" t="e">
        <f ca="1" xml:space="preserve"> IF(OR(Calculations!C1153 = "",Calculations!C1153 = WorkTypeString),  Calculations!K1153, NA())</f>
        <v>#N/A</v>
      </c>
      <c r="I1153" s="2" t="e">
        <f xml:space="preserve"> IF(Calculations!C1153 = DefectTypeString,  Calculations!K1153, NA())</f>
        <v>#N/A</v>
      </c>
    </row>
    <row r="1154" spans="1:9" x14ac:dyDescent="0.25">
      <c r="A1154" s="8" t="str">
        <f>Calculations!A1154</f>
        <v/>
      </c>
      <c r="B1154" s="2" t="str">
        <f t="shared" si="22"/>
        <v/>
      </c>
      <c r="C1154" s="10" t="str">
        <f>IFERROR(Calculations!J1154,"")</f>
        <v/>
      </c>
      <c r="D1154" s="10" t="str">
        <f xml:space="preserve"> IF(OR(Calculations!C1154 = "",Calculations!C1154 = WorkTypeString),  IFERROR(Calculations!J1154,""), NA())</f>
        <v/>
      </c>
      <c r="E1154" s="10">
        <f t="array" ref="E1154">PERCENTILE(IF(ISERROR(D1154:D6153)=FALSE,D1154:D6153),CycleTimePercentile)</f>
        <v>0</v>
      </c>
      <c r="F1154" s="2" t="e">
        <f xml:space="preserve"> IF(Calculations!C1154 = DefectTypeString,  IFERROR(Calculations!J1154,""), NA())</f>
        <v>#N/A</v>
      </c>
      <c r="G1154" s="10">
        <f t="array" ref="G1154">PERCENTILE(IF(ISERROR(F1154:F6153)=FALSE,F1154:F6153),CycleTimePercentile)</f>
        <v>0</v>
      </c>
      <c r="H1154" s="2" t="e">
        <f ca="1" xml:space="preserve"> IF(OR(Calculations!C1154 = "",Calculations!C1154 = WorkTypeString),  Calculations!K1154, NA())</f>
        <v>#N/A</v>
      </c>
      <c r="I1154" s="2" t="e">
        <f xml:space="preserve"> IF(Calculations!C1154 = DefectTypeString,  Calculations!K1154, NA())</f>
        <v>#N/A</v>
      </c>
    </row>
    <row r="1155" spans="1:9" x14ac:dyDescent="0.25">
      <c r="A1155" s="8" t="str">
        <f>Calculations!A1155</f>
        <v/>
      </c>
      <c r="B1155" s="2" t="str">
        <f t="shared" ref="B1155:B1218" si="23">IF(ISNUMBER(A1155),YEAR(A1155)&amp;"-"&amp;TEXT(MONTH(A1155),"00")&amp;"-"&amp;TEXT(DAY(A1155),"00")&amp;"-"&amp;TEXT(HOUR(A1155),"00"),"")</f>
        <v/>
      </c>
      <c r="C1155" s="10" t="str">
        <f>IFERROR(Calculations!J1155,"")</f>
        <v/>
      </c>
      <c r="D1155" s="10" t="str">
        <f xml:space="preserve"> IF(OR(Calculations!C1155 = "",Calculations!C1155 = WorkTypeString),  IFERROR(Calculations!J1155,""), NA())</f>
        <v/>
      </c>
      <c r="E1155" s="10">
        <f t="array" ref="E1155">PERCENTILE(IF(ISERROR(D1155:D6154)=FALSE,D1155:D6154),CycleTimePercentile)</f>
        <v>0</v>
      </c>
      <c r="F1155" s="2" t="e">
        <f xml:space="preserve"> IF(Calculations!C1155 = DefectTypeString,  IFERROR(Calculations!J1155,""), NA())</f>
        <v>#N/A</v>
      </c>
      <c r="G1155" s="10">
        <f t="array" ref="G1155">PERCENTILE(IF(ISERROR(F1155:F6154)=FALSE,F1155:F6154),CycleTimePercentile)</f>
        <v>0</v>
      </c>
      <c r="H1155" s="2" t="e">
        <f ca="1" xml:space="preserve"> IF(OR(Calculations!C1155 = "",Calculations!C1155 = WorkTypeString),  Calculations!K1155, NA())</f>
        <v>#N/A</v>
      </c>
      <c r="I1155" s="2" t="e">
        <f xml:space="preserve"> IF(Calculations!C1155 = DefectTypeString,  Calculations!K1155, NA())</f>
        <v>#N/A</v>
      </c>
    </row>
    <row r="1156" spans="1:9" x14ac:dyDescent="0.25">
      <c r="A1156" s="8" t="str">
        <f>Calculations!A1156</f>
        <v/>
      </c>
      <c r="B1156" s="2" t="str">
        <f t="shared" si="23"/>
        <v/>
      </c>
      <c r="C1156" s="10" t="str">
        <f>IFERROR(Calculations!J1156,"")</f>
        <v/>
      </c>
      <c r="D1156" s="10" t="str">
        <f xml:space="preserve"> IF(OR(Calculations!C1156 = "",Calculations!C1156 = WorkTypeString),  IFERROR(Calculations!J1156,""), NA())</f>
        <v/>
      </c>
      <c r="E1156" s="10">
        <f t="array" ref="E1156">PERCENTILE(IF(ISERROR(D1156:D6155)=FALSE,D1156:D6155),CycleTimePercentile)</f>
        <v>0</v>
      </c>
      <c r="F1156" s="2" t="e">
        <f xml:space="preserve"> IF(Calculations!C1156 = DefectTypeString,  IFERROR(Calculations!J1156,""), NA())</f>
        <v>#N/A</v>
      </c>
      <c r="G1156" s="10">
        <f t="array" ref="G1156">PERCENTILE(IF(ISERROR(F1156:F6155)=FALSE,F1156:F6155),CycleTimePercentile)</f>
        <v>0</v>
      </c>
      <c r="H1156" s="2" t="e">
        <f ca="1" xml:space="preserve"> IF(OR(Calculations!C1156 = "",Calculations!C1156 = WorkTypeString),  Calculations!K1156, NA())</f>
        <v>#N/A</v>
      </c>
      <c r="I1156" s="2" t="e">
        <f xml:space="preserve"> IF(Calculations!C1156 = DefectTypeString,  Calculations!K1156, NA())</f>
        <v>#N/A</v>
      </c>
    </row>
    <row r="1157" spans="1:9" x14ac:dyDescent="0.25">
      <c r="A1157" s="8" t="str">
        <f>Calculations!A1157</f>
        <v/>
      </c>
      <c r="B1157" s="2" t="str">
        <f t="shared" si="23"/>
        <v/>
      </c>
      <c r="C1157" s="10" t="str">
        <f>IFERROR(Calculations!J1157,"")</f>
        <v/>
      </c>
      <c r="D1157" s="10" t="str">
        <f xml:space="preserve"> IF(OR(Calculations!C1157 = "",Calculations!C1157 = WorkTypeString),  IFERROR(Calculations!J1157,""), NA())</f>
        <v/>
      </c>
      <c r="E1157" s="10">
        <f t="array" ref="E1157">PERCENTILE(IF(ISERROR(D1157:D6156)=FALSE,D1157:D6156),CycleTimePercentile)</f>
        <v>0</v>
      </c>
      <c r="F1157" s="2" t="e">
        <f xml:space="preserve"> IF(Calculations!C1157 = DefectTypeString,  IFERROR(Calculations!J1157,""), NA())</f>
        <v>#N/A</v>
      </c>
      <c r="G1157" s="10">
        <f t="array" ref="G1157">PERCENTILE(IF(ISERROR(F1157:F6156)=FALSE,F1157:F6156),CycleTimePercentile)</f>
        <v>0</v>
      </c>
      <c r="H1157" s="2" t="e">
        <f ca="1" xml:space="preserve"> IF(OR(Calculations!C1157 = "",Calculations!C1157 = WorkTypeString),  Calculations!K1157, NA())</f>
        <v>#N/A</v>
      </c>
      <c r="I1157" s="2" t="e">
        <f xml:space="preserve"> IF(Calculations!C1157 = DefectTypeString,  Calculations!K1157, NA())</f>
        <v>#N/A</v>
      </c>
    </row>
    <row r="1158" spans="1:9" x14ac:dyDescent="0.25">
      <c r="A1158" s="8" t="str">
        <f>Calculations!A1158</f>
        <v/>
      </c>
      <c r="B1158" s="2" t="str">
        <f t="shared" si="23"/>
        <v/>
      </c>
      <c r="C1158" s="10" t="str">
        <f>IFERROR(Calculations!J1158,"")</f>
        <v/>
      </c>
      <c r="D1158" s="10" t="str">
        <f xml:space="preserve"> IF(OR(Calculations!C1158 = "",Calculations!C1158 = WorkTypeString),  IFERROR(Calculations!J1158,""), NA())</f>
        <v/>
      </c>
      <c r="E1158" s="10">
        <f t="array" ref="E1158">PERCENTILE(IF(ISERROR(D1158:D6157)=FALSE,D1158:D6157),CycleTimePercentile)</f>
        <v>0</v>
      </c>
      <c r="F1158" s="2" t="e">
        <f xml:space="preserve"> IF(Calculations!C1158 = DefectTypeString,  IFERROR(Calculations!J1158,""), NA())</f>
        <v>#N/A</v>
      </c>
      <c r="G1158" s="10">
        <f t="array" ref="G1158">PERCENTILE(IF(ISERROR(F1158:F6157)=FALSE,F1158:F6157),CycleTimePercentile)</f>
        <v>0</v>
      </c>
      <c r="H1158" s="2" t="e">
        <f ca="1" xml:space="preserve"> IF(OR(Calculations!C1158 = "",Calculations!C1158 = WorkTypeString),  Calculations!K1158, NA())</f>
        <v>#N/A</v>
      </c>
      <c r="I1158" s="2" t="e">
        <f xml:space="preserve"> IF(Calculations!C1158 = DefectTypeString,  Calculations!K1158, NA())</f>
        <v>#N/A</v>
      </c>
    </row>
    <row r="1159" spans="1:9" x14ac:dyDescent="0.25">
      <c r="A1159" s="8" t="str">
        <f>Calculations!A1159</f>
        <v/>
      </c>
      <c r="B1159" s="2" t="str">
        <f t="shared" si="23"/>
        <v/>
      </c>
      <c r="C1159" s="10" t="str">
        <f>IFERROR(Calculations!J1159,"")</f>
        <v/>
      </c>
      <c r="D1159" s="10" t="str">
        <f xml:space="preserve"> IF(OR(Calculations!C1159 = "",Calculations!C1159 = WorkTypeString),  IFERROR(Calculations!J1159,""), NA())</f>
        <v/>
      </c>
      <c r="E1159" s="10">
        <f t="array" ref="E1159">PERCENTILE(IF(ISERROR(D1159:D6158)=FALSE,D1159:D6158),CycleTimePercentile)</f>
        <v>0</v>
      </c>
      <c r="F1159" s="2" t="e">
        <f xml:space="preserve"> IF(Calculations!C1159 = DefectTypeString,  IFERROR(Calculations!J1159,""), NA())</f>
        <v>#N/A</v>
      </c>
      <c r="G1159" s="10">
        <f t="array" ref="G1159">PERCENTILE(IF(ISERROR(F1159:F6158)=FALSE,F1159:F6158),CycleTimePercentile)</f>
        <v>0</v>
      </c>
      <c r="H1159" s="2" t="e">
        <f ca="1" xml:space="preserve"> IF(OR(Calculations!C1159 = "",Calculations!C1159 = WorkTypeString),  Calculations!K1159, NA())</f>
        <v>#N/A</v>
      </c>
      <c r="I1159" s="2" t="e">
        <f xml:space="preserve"> IF(Calculations!C1159 = DefectTypeString,  Calculations!K1159, NA())</f>
        <v>#N/A</v>
      </c>
    </row>
    <row r="1160" spans="1:9" x14ac:dyDescent="0.25">
      <c r="A1160" s="8" t="str">
        <f>Calculations!A1160</f>
        <v/>
      </c>
      <c r="B1160" s="2" t="str">
        <f t="shared" si="23"/>
        <v/>
      </c>
      <c r="C1160" s="10" t="str">
        <f>IFERROR(Calculations!J1160,"")</f>
        <v/>
      </c>
      <c r="D1160" s="10" t="str">
        <f xml:space="preserve"> IF(OR(Calculations!C1160 = "",Calculations!C1160 = WorkTypeString),  IFERROR(Calculations!J1160,""), NA())</f>
        <v/>
      </c>
      <c r="E1160" s="10">
        <f t="array" ref="E1160">PERCENTILE(IF(ISERROR(D1160:D6159)=FALSE,D1160:D6159),CycleTimePercentile)</f>
        <v>0</v>
      </c>
      <c r="F1160" s="2" t="e">
        <f xml:space="preserve"> IF(Calculations!C1160 = DefectTypeString,  IFERROR(Calculations!J1160,""), NA())</f>
        <v>#N/A</v>
      </c>
      <c r="G1160" s="10">
        <f t="array" ref="G1160">PERCENTILE(IF(ISERROR(F1160:F6159)=FALSE,F1160:F6159),CycleTimePercentile)</f>
        <v>0</v>
      </c>
      <c r="H1160" s="2" t="e">
        <f ca="1" xml:space="preserve"> IF(OR(Calculations!C1160 = "",Calculations!C1160 = WorkTypeString),  Calculations!K1160, NA())</f>
        <v>#N/A</v>
      </c>
      <c r="I1160" s="2" t="e">
        <f xml:space="preserve"> IF(Calculations!C1160 = DefectTypeString,  Calculations!K1160, NA())</f>
        <v>#N/A</v>
      </c>
    </row>
    <row r="1161" spans="1:9" x14ac:dyDescent="0.25">
      <c r="A1161" s="8" t="str">
        <f>Calculations!A1161</f>
        <v/>
      </c>
      <c r="B1161" s="2" t="str">
        <f t="shared" si="23"/>
        <v/>
      </c>
      <c r="C1161" s="10" t="str">
        <f>IFERROR(Calculations!J1161,"")</f>
        <v/>
      </c>
      <c r="D1161" s="10" t="str">
        <f xml:space="preserve"> IF(OR(Calculations!C1161 = "",Calculations!C1161 = WorkTypeString),  IFERROR(Calculations!J1161,""), NA())</f>
        <v/>
      </c>
      <c r="E1161" s="10">
        <f t="array" ref="E1161">PERCENTILE(IF(ISERROR(D1161:D6160)=FALSE,D1161:D6160),CycleTimePercentile)</f>
        <v>0</v>
      </c>
      <c r="F1161" s="2" t="e">
        <f xml:space="preserve"> IF(Calculations!C1161 = DefectTypeString,  IFERROR(Calculations!J1161,""), NA())</f>
        <v>#N/A</v>
      </c>
      <c r="G1161" s="10">
        <f t="array" ref="G1161">PERCENTILE(IF(ISERROR(F1161:F6160)=FALSE,F1161:F6160),CycleTimePercentile)</f>
        <v>0</v>
      </c>
      <c r="H1161" s="2" t="e">
        <f ca="1" xml:space="preserve"> IF(OR(Calculations!C1161 = "",Calculations!C1161 = WorkTypeString),  Calculations!K1161, NA())</f>
        <v>#N/A</v>
      </c>
      <c r="I1161" s="2" t="e">
        <f xml:space="preserve"> IF(Calculations!C1161 = DefectTypeString,  Calculations!K1161, NA())</f>
        <v>#N/A</v>
      </c>
    </row>
    <row r="1162" spans="1:9" x14ac:dyDescent="0.25">
      <c r="A1162" s="8" t="str">
        <f>Calculations!A1162</f>
        <v/>
      </c>
      <c r="B1162" s="2" t="str">
        <f t="shared" si="23"/>
        <v/>
      </c>
      <c r="C1162" s="10" t="str">
        <f>IFERROR(Calculations!J1162,"")</f>
        <v/>
      </c>
      <c r="D1162" s="10" t="str">
        <f xml:space="preserve"> IF(OR(Calculations!C1162 = "",Calculations!C1162 = WorkTypeString),  IFERROR(Calculations!J1162,""), NA())</f>
        <v/>
      </c>
      <c r="E1162" s="10">
        <f t="array" ref="E1162">PERCENTILE(IF(ISERROR(D1162:D6161)=FALSE,D1162:D6161),CycleTimePercentile)</f>
        <v>0</v>
      </c>
      <c r="F1162" s="2" t="e">
        <f xml:space="preserve"> IF(Calculations!C1162 = DefectTypeString,  IFERROR(Calculations!J1162,""), NA())</f>
        <v>#N/A</v>
      </c>
      <c r="G1162" s="10">
        <f t="array" ref="G1162">PERCENTILE(IF(ISERROR(F1162:F6161)=FALSE,F1162:F6161),CycleTimePercentile)</f>
        <v>0</v>
      </c>
      <c r="H1162" s="2" t="e">
        <f ca="1" xml:space="preserve"> IF(OR(Calculations!C1162 = "",Calculations!C1162 = WorkTypeString),  Calculations!K1162, NA())</f>
        <v>#N/A</v>
      </c>
      <c r="I1162" s="2" t="e">
        <f xml:space="preserve"> IF(Calculations!C1162 = DefectTypeString,  Calculations!K1162, NA())</f>
        <v>#N/A</v>
      </c>
    </row>
    <row r="1163" spans="1:9" x14ac:dyDescent="0.25">
      <c r="A1163" s="8" t="str">
        <f>Calculations!A1163</f>
        <v/>
      </c>
      <c r="B1163" s="2" t="str">
        <f t="shared" si="23"/>
        <v/>
      </c>
      <c r="C1163" s="10" t="str">
        <f>IFERROR(Calculations!J1163,"")</f>
        <v/>
      </c>
      <c r="D1163" s="10" t="str">
        <f xml:space="preserve"> IF(OR(Calculations!C1163 = "",Calculations!C1163 = WorkTypeString),  IFERROR(Calculations!J1163,""), NA())</f>
        <v/>
      </c>
      <c r="E1163" s="10">
        <f t="array" ref="E1163">PERCENTILE(IF(ISERROR(D1163:D6162)=FALSE,D1163:D6162),CycleTimePercentile)</f>
        <v>0</v>
      </c>
      <c r="F1163" s="2" t="e">
        <f xml:space="preserve"> IF(Calculations!C1163 = DefectTypeString,  IFERROR(Calculations!J1163,""), NA())</f>
        <v>#N/A</v>
      </c>
      <c r="G1163" s="10">
        <f t="array" ref="G1163">PERCENTILE(IF(ISERROR(F1163:F6162)=FALSE,F1163:F6162),CycleTimePercentile)</f>
        <v>0</v>
      </c>
      <c r="H1163" s="2" t="e">
        <f ca="1" xml:space="preserve"> IF(OR(Calculations!C1163 = "",Calculations!C1163 = WorkTypeString),  Calculations!K1163, NA())</f>
        <v>#N/A</v>
      </c>
      <c r="I1163" s="2" t="e">
        <f xml:space="preserve"> IF(Calculations!C1163 = DefectTypeString,  Calculations!K1163, NA())</f>
        <v>#N/A</v>
      </c>
    </row>
    <row r="1164" spans="1:9" x14ac:dyDescent="0.25">
      <c r="A1164" s="8" t="str">
        <f>Calculations!A1164</f>
        <v/>
      </c>
      <c r="B1164" s="2" t="str">
        <f t="shared" si="23"/>
        <v/>
      </c>
      <c r="C1164" s="10" t="str">
        <f>IFERROR(Calculations!J1164,"")</f>
        <v/>
      </c>
      <c r="D1164" s="10" t="str">
        <f xml:space="preserve"> IF(OR(Calculations!C1164 = "",Calculations!C1164 = WorkTypeString),  IFERROR(Calculations!J1164,""), NA())</f>
        <v/>
      </c>
      <c r="E1164" s="10">
        <f t="array" ref="E1164">PERCENTILE(IF(ISERROR(D1164:D6163)=FALSE,D1164:D6163),CycleTimePercentile)</f>
        <v>0</v>
      </c>
      <c r="F1164" s="2" t="e">
        <f xml:space="preserve"> IF(Calculations!C1164 = DefectTypeString,  IFERROR(Calculations!J1164,""), NA())</f>
        <v>#N/A</v>
      </c>
      <c r="G1164" s="10">
        <f t="array" ref="G1164">PERCENTILE(IF(ISERROR(F1164:F6163)=FALSE,F1164:F6163),CycleTimePercentile)</f>
        <v>0</v>
      </c>
      <c r="H1164" s="2" t="e">
        <f ca="1" xml:space="preserve"> IF(OR(Calculations!C1164 = "",Calculations!C1164 = WorkTypeString),  Calculations!K1164, NA())</f>
        <v>#N/A</v>
      </c>
      <c r="I1164" s="2" t="e">
        <f xml:space="preserve"> IF(Calculations!C1164 = DefectTypeString,  Calculations!K1164, NA())</f>
        <v>#N/A</v>
      </c>
    </row>
    <row r="1165" spans="1:9" x14ac:dyDescent="0.25">
      <c r="A1165" s="8" t="str">
        <f>Calculations!A1165</f>
        <v/>
      </c>
      <c r="B1165" s="2" t="str">
        <f t="shared" si="23"/>
        <v/>
      </c>
      <c r="C1165" s="10" t="str">
        <f>IFERROR(Calculations!J1165,"")</f>
        <v/>
      </c>
      <c r="D1165" s="10" t="str">
        <f xml:space="preserve"> IF(OR(Calculations!C1165 = "",Calculations!C1165 = WorkTypeString),  IFERROR(Calculations!J1165,""), NA())</f>
        <v/>
      </c>
      <c r="E1165" s="10">
        <f t="array" ref="E1165">PERCENTILE(IF(ISERROR(D1165:D6164)=FALSE,D1165:D6164),CycleTimePercentile)</f>
        <v>0</v>
      </c>
      <c r="F1165" s="2" t="e">
        <f xml:space="preserve"> IF(Calculations!C1165 = DefectTypeString,  IFERROR(Calculations!J1165,""), NA())</f>
        <v>#N/A</v>
      </c>
      <c r="G1165" s="10">
        <f t="array" ref="G1165">PERCENTILE(IF(ISERROR(F1165:F6164)=FALSE,F1165:F6164),CycleTimePercentile)</f>
        <v>0</v>
      </c>
      <c r="H1165" s="2" t="e">
        <f ca="1" xml:space="preserve"> IF(OR(Calculations!C1165 = "",Calculations!C1165 = WorkTypeString),  Calculations!K1165, NA())</f>
        <v>#N/A</v>
      </c>
      <c r="I1165" s="2" t="e">
        <f xml:space="preserve"> IF(Calculations!C1165 = DefectTypeString,  Calculations!K1165, NA())</f>
        <v>#N/A</v>
      </c>
    </row>
    <row r="1166" spans="1:9" x14ac:dyDescent="0.25">
      <c r="A1166" s="8" t="str">
        <f>Calculations!A1166</f>
        <v/>
      </c>
      <c r="B1166" s="2" t="str">
        <f t="shared" si="23"/>
        <v/>
      </c>
      <c r="C1166" s="10" t="str">
        <f>IFERROR(Calculations!J1166,"")</f>
        <v/>
      </c>
      <c r="D1166" s="10" t="str">
        <f xml:space="preserve"> IF(OR(Calculations!C1166 = "",Calculations!C1166 = WorkTypeString),  IFERROR(Calculations!J1166,""), NA())</f>
        <v/>
      </c>
      <c r="E1166" s="10">
        <f t="array" ref="E1166">PERCENTILE(IF(ISERROR(D1166:D6165)=FALSE,D1166:D6165),CycleTimePercentile)</f>
        <v>0</v>
      </c>
      <c r="F1166" s="2" t="e">
        <f xml:space="preserve"> IF(Calculations!C1166 = DefectTypeString,  IFERROR(Calculations!J1166,""), NA())</f>
        <v>#N/A</v>
      </c>
      <c r="G1166" s="10">
        <f t="array" ref="G1166">PERCENTILE(IF(ISERROR(F1166:F6165)=FALSE,F1166:F6165),CycleTimePercentile)</f>
        <v>0</v>
      </c>
      <c r="H1166" s="2" t="e">
        <f ca="1" xml:space="preserve"> IF(OR(Calculations!C1166 = "",Calculations!C1166 = WorkTypeString),  Calculations!K1166, NA())</f>
        <v>#N/A</v>
      </c>
      <c r="I1166" s="2" t="e">
        <f xml:space="preserve"> IF(Calculations!C1166 = DefectTypeString,  Calculations!K1166, NA())</f>
        <v>#N/A</v>
      </c>
    </row>
    <row r="1167" spans="1:9" x14ac:dyDescent="0.25">
      <c r="A1167" s="8" t="str">
        <f>Calculations!A1167</f>
        <v/>
      </c>
      <c r="B1167" s="2" t="str">
        <f t="shared" si="23"/>
        <v/>
      </c>
      <c r="C1167" s="10" t="str">
        <f>IFERROR(Calculations!J1167,"")</f>
        <v/>
      </c>
      <c r="D1167" s="10" t="str">
        <f xml:space="preserve"> IF(OR(Calculations!C1167 = "",Calculations!C1167 = WorkTypeString),  IFERROR(Calculations!J1167,""), NA())</f>
        <v/>
      </c>
      <c r="E1167" s="10">
        <f t="array" ref="E1167">PERCENTILE(IF(ISERROR(D1167:D6166)=FALSE,D1167:D6166),CycleTimePercentile)</f>
        <v>0</v>
      </c>
      <c r="F1167" s="2" t="e">
        <f xml:space="preserve"> IF(Calculations!C1167 = DefectTypeString,  IFERROR(Calculations!J1167,""), NA())</f>
        <v>#N/A</v>
      </c>
      <c r="G1167" s="10">
        <f t="array" ref="G1167">PERCENTILE(IF(ISERROR(F1167:F6166)=FALSE,F1167:F6166),CycleTimePercentile)</f>
        <v>0</v>
      </c>
      <c r="H1167" s="2" t="e">
        <f ca="1" xml:space="preserve"> IF(OR(Calculations!C1167 = "",Calculations!C1167 = WorkTypeString),  Calculations!K1167, NA())</f>
        <v>#N/A</v>
      </c>
      <c r="I1167" s="2" t="e">
        <f xml:space="preserve"> IF(Calculations!C1167 = DefectTypeString,  Calculations!K1167, NA())</f>
        <v>#N/A</v>
      </c>
    </row>
    <row r="1168" spans="1:9" x14ac:dyDescent="0.25">
      <c r="A1168" s="8" t="str">
        <f>Calculations!A1168</f>
        <v/>
      </c>
      <c r="B1168" s="2" t="str">
        <f t="shared" si="23"/>
        <v/>
      </c>
      <c r="C1168" s="10" t="str">
        <f>IFERROR(Calculations!J1168,"")</f>
        <v/>
      </c>
      <c r="D1168" s="10" t="str">
        <f xml:space="preserve"> IF(OR(Calculations!C1168 = "",Calculations!C1168 = WorkTypeString),  IFERROR(Calculations!J1168,""), NA())</f>
        <v/>
      </c>
      <c r="E1168" s="10">
        <f t="array" ref="E1168">PERCENTILE(IF(ISERROR(D1168:D6167)=FALSE,D1168:D6167),CycleTimePercentile)</f>
        <v>0</v>
      </c>
      <c r="F1168" s="2" t="e">
        <f xml:space="preserve"> IF(Calculations!C1168 = DefectTypeString,  IFERROR(Calculations!J1168,""), NA())</f>
        <v>#N/A</v>
      </c>
      <c r="G1168" s="10">
        <f t="array" ref="G1168">PERCENTILE(IF(ISERROR(F1168:F6167)=FALSE,F1168:F6167),CycleTimePercentile)</f>
        <v>0</v>
      </c>
      <c r="H1168" s="2" t="e">
        <f ca="1" xml:space="preserve"> IF(OR(Calculations!C1168 = "",Calculations!C1168 = WorkTypeString),  Calculations!K1168, NA())</f>
        <v>#N/A</v>
      </c>
      <c r="I1168" s="2" t="e">
        <f xml:space="preserve"> IF(Calculations!C1168 = DefectTypeString,  Calculations!K1168, NA())</f>
        <v>#N/A</v>
      </c>
    </row>
    <row r="1169" spans="1:9" x14ac:dyDescent="0.25">
      <c r="A1169" s="8" t="str">
        <f>Calculations!A1169</f>
        <v/>
      </c>
      <c r="B1169" s="2" t="str">
        <f t="shared" si="23"/>
        <v/>
      </c>
      <c r="C1169" s="10" t="str">
        <f>IFERROR(Calculations!J1169,"")</f>
        <v/>
      </c>
      <c r="D1169" s="10" t="str">
        <f xml:space="preserve"> IF(OR(Calculations!C1169 = "",Calculations!C1169 = WorkTypeString),  IFERROR(Calculations!J1169,""), NA())</f>
        <v/>
      </c>
      <c r="E1169" s="10">
        <f t="array" ref="E1169">PERCENTILE(IF(ISERROR(D1169:D6168)=FALSE,D1169:D6168),CycleTimePercentile)</f>
        <v>0</v>
      </c>
      <c r="F1169" s="2" t="e">
        <f xml:space="preserve"> IF(Calculations!C1169 = DefectTypeString,  IFERROR(Calculations!J1169,""), NA())</f>
        <v>#N/A</v>
      </c>
      <c r="G1169" s="10">
        <f t="array" ref="G1169">PERCENTILE(IF(ISERROR(F1169:F6168)=FALSE,F1169:F6168),CycleTimePercentile)</f>
        <v>0</v>
      </c>
      <c r="H1169" s="2" t="e">
        <f ca="1" xml:space="preserve"> IF(OR(Calculations!C1169 = "",Calculations!C1169 = WorkTypeString),  Calculations!K1169, NA())</f>
        <v>#N/A</v>
      </c>
      <c r="I1169" s="2" t="e">
        <f xml:space="preserve"> IF(Calculations!C1169 = DefectTypeString,  Calculations!K1169, NA())</f>
        <v>#N/A</v>
      </c>
    </row>
    <row r="1170" spans="1:9" x14ac:dyDescent="0.25">
      <c r="A1170" s="8" t="str">
        <f>Calculations!A1170</f>
        <v/>
      </c>
      <c r="B1170" s="2" t="str">
        <f t="shared" si="23"/>
        <v/>
      </c>
      <c r="C1170" s="10" t="str">
        <f>IFERROR(Calculations!J1170,"")</f>
        <v/>
      </c>
      <c r="D1170" s="10" t="str">
        <f xml:space="preserve"> IF(OR(Calculations!C1170 = "",Calculations!C1170 = WorkTypeString),  IFERROR(Calculations!J1170,""), NA())</f>
        <v/>
      </c>
      <c r="E1170" s="10">
        <f t="array" ref="E1170">PERCENTILE(IF(ISERROR(D1170:D6169)=FALSE,D1170:D6169),CycleTimePercentile)</f>
        <v>0</v>
      </c>
      <c r="F1170" s="2" t="e">
        <f xml:space="preserve"> IF(Calculations!C1170 = DefectTypeString,  IFERROR(Calculations!J1170,""), NA())</f>
        <v>#N/A</v>
      </c>
      <c r="G1170" s="10">
        <f t="array" ref="G1170">PERCENTILE(IF(ISERROR(F1170:F6169)=FALSE,F1170:F6169),CycleTimePercentile)</f>
        <v>0</v>
      </c>
      <c r="H1170" s="2" t="e">
        <f ca="1" xml:space="preserve"> IF(OR(Calculations!C1170 = "",Calculations!C1170 = WorkTypeString),  Calculations!K1170, NA())</f>
        <v>#N/A</v>
      </c>
      <c r="I1170" s="2" t="e">
        <f xml:space="preserve"> IF(Calculations!C1170 = DefectTypeString,  Calculations!K1170, NA())</f>
        <v>#N/A</v>
      </c>
    </row>
    <row r="1171" spans="1:9" x14ac:dyDescent="0.25">
      <c r="A1171" s="8" t="str">
        <f>Calculations!A1171</f>
        <v/>
      </c>
      <c r="B1171" s="2" t="str">
        <f t="shared" si="23"/>
        <v/>
      </c>
      <c r="C1171" s="10" t="str">
        <f>IFERROR(Calculations!J1171,"")</f>
        <v/>
      </c>
      <c r="D1171" s="10" t="str">
        <f xml:space="preserve"> IF(OR(Calculations!C1171 = "",Calculations!C1171 = WorkTypeString),  IFERROR(Calculations!J1171,""), NA())</f>
        <v/>
      </c>
      <c r="E1171" s="10">
        <f t="array" ref="E1171">PERCENTILE(IF(ISERROR(D1171:D6170)=FALSE,D1171:D6170),CycleTimePercentile)</f>
        <v>0</v>
      </c>
      <c r="F1171" s="2" t="e">
        <f xml:space="preserve"> IF(Calculations!C1171 = DefectTypeString,  IFERROR(Calculations!J1171,""), NA())</f>
        <v>#N/A</v>
      </c>
      <c r="G1171" s="10">
        <f t="array" ref="G1171">PERCENTILE(IF(ISERROR(F1171:F6170)=FALSE,F1171:F6170),CycleTimePercentile)</f>
        <v>0</v>
      </c>
      <c r="H1171" s="2" t="e">
        <f ca="1" xml:space="preserve"> IF(OR(Calculations!C1171 = "",Calculations!C1171 = WorkTypeString),  Calculations!K1171, NA())</f>
        <v>#N/A</v>
      </c>
      <c r="I1171" s="2" t="e">
        <f xml:space="preserve"> IF(Calculations!C1171 = DefectTypeString,  Calculations!K1171, NA())</f>
        <v>#N/A</v>
      </c>
    </row>
    <row r="1172" spans="1:9" x14ac:dyDescent="0.25">
      <c r="A1172" s="8" t="str">
        <f>Calculations!A1172</f>
        <v/>
      </c>
      <c r="B1172" s="2" t="str">
        <f t="shared" si="23"/>
        <v/>
      </c>
      <c r="C1172" s="10" t="str">
        <f>IFERROR(Calculations!J1172,"")</f>
        <v/>
      </c>
      <c r="D1172" s="10" t="str">
        <f xml:space="preserve"> IF(OR(Calculations!C1172 = "",Calculations!C1172 = WorkTypeString),  IFERROR(Calculations!J1172,""), NA())</f>
        <v/>
      </c>
      <c r="E1172" s="10">
        <f t="array" ref="E1172">PERCENTILE(IF(ISERROR(D1172:D6171)=FALSE,D1172:D6171),CycleTimePercentile)</f>
        <v>0</v>
      </c>
      <c r="F1172" s="2" t="e">
        <f xml:space="preserve"> IF(Calculations!C1172 = DefectTypeString,  IFERROR(Calculations!J1172,""), NA())</f>
        <v>#N/A</v>
      </c>
      <c r="G1172" s="10">
        <f t="array" ref="G1172">PERCENTILE(IF(ISERROR(F1172:F6171)=FALSE,F1172:F6171),CycleTimePercentile)</f>
        <v>0</v>
      </c>
      <c r="H1172" s="2" t="e">
        <f ca="1" xml:space="preserve"> IF(OR(Calculations!C1172 = "",Calculations!C1172 = WorkTypeString),  Calculations!K1172, NA())</f>
        <v>#N/A</v>
      </c>
      <c r="I1172" s="2" t="e">
        <f xml:space="preserve"> IF(Calculations!C1172 = DefectTypeString,  Calculations!K1172, NA())</f>
        <v>#N/A</v>
      </c>
    </row>
    <row r="1173" spans="1:9" x14ac:dyDescent="0.25">
      <c r="A1173" s="8" t="str">
        <f>Calculations!A1173</f>
        <v/>
      </c>
      <c r="B1173" s="2" t="str">
        <f t="shared" si="23"/>
        <v/>
      </c>
      <c r="C1173" s="10" t="str">
        <f>IFERROR(Calculations!J1173,"")</f>
        <v/>
      </c>
      <c r="D1173" s="10" t="str">
        <f xml:space="preserve"> IF(OR(Calculations!C1173 = "",Calculations!C1173 = WorkTypeString),  IFERROR(Calculations!J1173,""), NA())</f>
        <v/>
      </c>
      <c r="E1173" s="10">
        <f t="array" ref="E1173">PERCENTILE(IF(ISERROR(D1173:D6172)=FALSE,D1173:D6172),CycleTimePercentile)</f>
        <v>0</v>
      </c>
      <c r="F1173" s="2" t="e">
        <f xml:space="preserve"> IF(Calculations!C1173 = DefectTypeString,  IFERROR(Calculations!J1173,""), NA())</f>
        <v>#N/A</v>
      </c>
      <c r="G1173" s="10">
        <f t="array" ref="G1173">PERCENTILE(IF(ISERROR(F1173:F6172)=FALSE,F1173:F6172),CycleTimePercentile)</f>
        <v>0</v>
      </c>
      <c r="H1173" s="2" t="e">
        <f ca="1" xml:space="preserve"> IF(OR(Calculations!C1173 = "",Calculations!C1173 = WorkTypeString),  Calculations!K1173, NA())</f>
        <v>#N/A</v>
      </c>
      <c r="I1173" s="2" t="e">
        <f xml:space="preserve"> IF(Calculations!C1173 = DefectTypeString,  Calculations!K1173, NA())</f>
        <v>#N/A</v>
      </c>
    </row>
    <row r="1174" spans="1:9" x14ac:dyDescent="0.25">
      <c r="A1174" s="8" t="str">
        <f>Calculations!A1174</f>
        <v/>
      </c>
      <c r="B1174" s="2" t="str">
        <f t="shared" si="23"/>
        <v/>
      </c>
      <c r="C1174" s="10" t="str">
        <f>IFERROR(Calculations!J1174,"")</f>
        <v/>
      </c>
      <c r="D1174" s="10" t="str">
        <f xml:space="preserve"> IF(OR(Calculations!C1174 = "",Calculations!C1174 = WorkTypeString),  IFERROR(Calculations!J1174,""), NA())</f>
        <v/>
      </c>
      <c r="E1174" s="10">
        <f t="array" ref="E1174">PERCENTILE(IF(ISERROR(D1174:D6173)=FALSE,D1174:D6173),CycleTimePercentile)</f>
        <v>0</v>
      </c>
      <c r="F1174" s="2" t="e">
        <f xml:space="preserve"> IF(Calculations!C1174 = DefectTypeString,  IFERROR(Calculations!J1174,""), NA())</f>
        <v>#N/A</v>
      </c>
      <c r="G1174" s="10">
        <f t="array" ref="G1174">PERCENTILE(IF(ISERROR(F1174:F6173)=FALSE,F1174:F6173),CycleTimePercentile)</f>
        <v>0</v>
      </c>
      <c r="H1174" s="2" t="e">
        <f ca="1" xml:space="preserve"> IF(OR(Calculations!C1174 = "",Calculations!C1174 = WorkTypeString),  Calculations!K1174, NA())</f>
        <v>#N/A</v>
      </c>
      <c r="I1174" s="2" t="e">
        <f xml:space="preserve"> IF(Calculations!C1174 = DefectTypeString,  Calculations!K1174, NA())</f>
        <v>#N/A</v>
      </c>
    </row>
    <row r="1175" spans="1:9" x14ac:dyDescent="0.25">
      <c r="A1175" s="8" t="str">
        <f>Calculations!A1175</f>
        <v/>
      </c>
      <c r="B1175" s="2" t="str">
        <f t="shared" si="23"/>
        <v/>
      </c>
      <c r="C1175" s="10" t="str">
        <f>IFERROR(Calculations!J1175,"")</f>
        <v/>
      </c>
      <c r="D1175" s="10" t="str">
        <f xml:space="preserve"> IF(OR(Calculations!C1175 = "",Calculations!C1175 = WorkTypeString),  IFERROR(Calculations!J1175,""), NA())</f>
        <v/>
      </c>
      <c r="E1175" s="10">
        <f t="array" ref="E1175">PERCENTILE(IF(ISERROR(D1175:D6174)=FALSE,D1175:D6174),CycleTimePercentile)</f>
        <v>0</v>
      </c>
      <c r="F1175" s="2" t="e">
        <f xml:space="preserve"> IF(Calculations!C1175 = DefectTypeString,  IFERROR(Calculations!J1175,""), NA())</f>
        <v>#N/A</v>
      </c>
      <c r="G1175" s="10">
        <f t="array" ref="G1175">PERCENTILE(IF(ISERROR(F1175:F6174)=FALSE,F1175:F6174),CycleTimePercentile)</f>
        <v>0</v>
      </c>
      <c r="H1175" s="2" t="e">
        <f ca="1" xml:space="preserve"> IF(OR(Calculations!C1175 = "",Calculations!C1175 = WorkTypeString),  Calculations!K1175, NA())</f>
        <v>#N/A</v>
      </c>
      <c r="I1175" s="2" t="e">
        <f xml:space="preserve"> IF(Calculations!C1175 = DefectTypeString,  Calculations!K1175, NA())</f>
        <v>#N/A</v>
      </c>
    </row>
    <row r="1176" spans="1:9" x14ac:dyDescent="0.25">
      <c r="A1176" s="8" t="str">
        <f>Calculations!A1176</f>
        <v/>
      </c>
      <c r="B1176" s="2" t="str">
        <f t="shared" si="23"/>
        <v/>
      </c>
      <c r="C1176" s="10" t="str">
        <f>IFERROR(Calculations!J1176,"")</f>
        <v/>
      </c>
      <c r="D1176" s="10" t="str">
        <f xml:space="preserve"> IF(OR(Calculations!C1176 = "",Calculations!C1176 = WorkTypeString),  IFERROR(Calculations!J1176,""), NA())</f>
        <v/>
      </c>
      <c r="E1176" s="10">
        <f t="array" ref="E1176">PERCENTILE(IF(ISERROR(D1176:D6175)=FALSE,D1176:D6175),CycleTimePercentile)</f>
        <v>0</v>
      </c>
      <c r="F1176" s="2" t="e">
        <f xml:space="preserve"> IF(Calculations!C1176 = DefectTypeString,  IFERROR(Calculations!J1176,""), NA())</f>
        <v>#N/A</v>
      </c>
      <c r="G1176" s="10">
        <f t="array" ref="G1176">PERCENTILE(IF(ISERROR(F1176:F6175)=FALSE,F1176:F6175),CycleTimePercentile)</f>
        <v>0</v>
      </c>
      <c r="H1176" s="2" t="e">
        <f ca="1" xml:space="preserve"> IF(OR(Calculations!C1176 = "",Calculations!C1176 = WorkTypeString),  Calculations!K1176, NA())</f>
        <v>#N/A</v>
      </c>
      <c r="I1176" s="2" t="e">
        <f xml:space="preserve"> IF(Calculations!C1176 = DefectTypeString,  Calculations!K1176, NA())</f>
        <v>#N/A</v>
      </c>
    </row>
    <row r="1177" spans="1:9" x14ac:dyDescent="0.25">
      <c r="A1177" s="8" t="str">
        <f>Calculations!A1177</f>
        <v/>
      </c>
      <c r="B1177" s="2" t="str">
        <f t="shared" si="23"/>
        <v/>
      </c>
      <c r="C1177" s="10" t="str">
        <f>IFERROR(Calculations!J1177,"")</f>
        <v/>
      </c>
      <c r="D1177" s="10" t="str">
        <f xml:space="preserve"> IF(OR(Calculations!C1177 = "",Calculations!C1177 = WorkTypeString),  IFERROR(Calculations!J1177,""), NA())</f>
        <v/>
      </c>
      <c r="E1177" s="10">
        <f t="array" ref="E1177">PERCENTILE(IF(ISERROR(D1177:D6176)=FALSE,D1177:D6176),CycleTimePercentile)</f>
        <v>0</v>
      </c>
      <c r="F1177" s="2" t="e">
        <f xml:space="preserve"> IF(Calculations!C1177 = DefectTypeString,  IFERROR(Calculations!J1177,""), NA())</f>
        <v>#N/A</v>
      </c>
      <c r="G1177" s="10">
        <f t="array" ref="G1177">PERCENTILE(IF(ISERROR(F1177:F6176)=FALSE,F1177:F6176),CycleTimePercentile)</f>
        <v>0</v>
      </c>
      <c r="H1177" s="2" t="e">
        <f ca="1" xml:space="preserve"> IF(OR(Calculations!C1177 = "",Calculations!C1177 = WorkTypeString),  Calculations!K1177, NA())</f>
        <v>#N/A</v>
      </c>
      <c r="I1177" s="2" t="e">
        <f xml:space="preserve"> IF(Calculations!C1177 = DefectTypeString,  Calculations!K1177, NA())</f>
        <v>#N/A</v>
      </c>
    </row>
    <row r="1178" spans="1:9" x14ac:dyDescent="0.25">
      <c r="A1178" s="8" t="str">
        <f>Calculations!A1178</f>
        <v/>
      </c>
      <c r="B1178" s="2" t="str">
        <f t="shared" si="23"/>
        <v/>
      </c>
      <c r="C1178" s="10" t="str">
        <f>IFERROR(Calculations!J1178,"")</f>
        <v/>
      </c>
      <c r="D1178" s="10" t="str">
        <f xml:space="preserve"> IF(OR(Calculations!C1178 = "",Calculations!C1178 = WorkTypeString),  IFERROR(Calculations!J1178,""), NA())</f>
        <v/>
      </c>
      <c r="E1178" s="10">
        <f t="array" ref="E1178">PERCENTILE(IF(ISERROR(D1178:D6177)=FALSE,D1178:D6177),CycleTimePercentile)</f>
        <v>0</v>
      </c>
      <c r="F1178" s="2" t="e">
        <f xml:space="preserve"> IF(Calculations!C1178 = DefectTypeString,  IFERROR(Calculations!J1178,""), NA())</f>
        <v>#N/A</v>
      </c>
      <c r="G1178" s="10">
        <f t="array" ref="G1178">PERCENTILE(IF(ISERROR(F1178:F6177)=FALSE,F1178:F6177),CycleTimePercentile)</f>
        <v>0</v>
      </c>
      <c r="H1178" s="2" t="e">
        <f ca="1" xml:space="preserve"> IF(OR(Calculations!C1178 = "",Calculations!C1178 = WorkTypeString),  Calculations!K1178, NA())</f>
        <v>#N/A</v>
      </c>
      <c r="I1178" s="2" t="e">
        <f xml:space="preserve"> IF(Calculations!C1178 = DefectTypeString,  Calculations!K1178, NA())</f>
        <v>#N/A</v>
      </c>
    </row>
    <row r="1179" spans="1:9" x14ac:dyDescent="0.25">
      <c r="A1179" s="8" t="str">
        <f>Calculations!A1179</f>
        <v/>
      </c>
      <c r="B1179" s="2" t="str">
        <f t="shared" si="23"/>
        <v/>
      </c>
      <c r="C1179" s="10" t="str">
        <f>IFERROR(Calculations!J1179,"")</f>
        <v/>
      </c>
      <c r="D1179" s="10" t="str">
        <f xml:space="preserve"> IF(OR(Calculations!C1179 = "",Calculations!C1179 = WorkTypeString),  IFERROR(Calculations!J1179,""), NA())</f>
        <v/>
      </c>
      <c r="E1179" s="10">
        <f t="array" ref="E1179">PERCENTILE(IF(ISERROR(D1179:D6178)=FALSE,D1179:D6178),CycleTimePercentile)</f>
        <v>0</v>
      </c>
      <c r="F1179" s="2" t="e">
        <f xml:space="preserve"> IF(Calculations!C1179 = DefectTypeString,  IFERROR(Calculations!J1179,""), NA())</f>
        <v>#N/A</v>
      </c>
      <c r="G1179" s="10">
        <f t="array" ref="G1179">PERCENTILE(IF(ISERROR(F1179:F6178)=FALSE,F1179:F6178),CycleTimePercentile)</f>
        <v>0</v>
      </c>
      <c r="H1179" s="2" t="e">
        <f ca="1" xml:space="preserve"> IF(OR(Calculations!C1179 = "",Calculations!C1179 = WorkTypeString),  Calculations!K1179, NA())</f>
        <v>#N/A</v>
      </c>
      <c r="I1179" s="2" t="e">
        <f xml:space="preserve"> IF(Calculations!C1179 = DefectTypeString,  Calculations!K1179, NA())</f>
        <v>#N/A</v>
      </c>
    </row>
    <row r="1180" spans="1:9" x14ac:dyDescent="0.25">
      <c r="A1180" s="8" t="str">
        <f>Calculations!A1180</f>
        <v/>
      </c>
      <c r="B1180" s="2" t="str">
        <f t="shared" si="23"/>
        <v/>
      </c>
      <c r="C1180" s="10" t="str">
        <f>IFERROR(Calculations!J1180,"")</f>
        <v/>
      </c>
      <c r="D1180" s="10" t="str">
        <f xml:space="preserve"> IF(OR(Calculations!C1180 = "",Calculations!C1180 = WorkTypeString),  IFERROR(Calculations!J1180,""), NA())</f>
        <v/>
      </c>
      <c r="E1180" s="10">
        <f t="array" ref="E1180">PERCENTILE(IF(ISERROR(D1180:D6179)=FALSE,D1180:D6179),CycleTimePercentile)</f>
        <v>0</v>
      </c>
      <c r="F1180" s="2" t="e">
        <f xml:space="preserve"> IF(Calculations!C1180 = DefectTypeString,  IFERROR(Calculations!J1180,""), NA())</f>
        <v>#N/A</v>
      </c>
      <c r="G1180" s="10">
        <f t="array" ref="G1180">PERCENTILE(IF(ISERROR(F1180:F6179)=FALSE,F1180:F6179),CycleTimePercentile)</f>
        <v>0</v>
      </c>
      <c r="H1180" s="2" t="e">
        <f ca="1" xml:space="preserve"> IF(OR(Calculations!C1180 = "",Calculations!C1180 = WorkTypeString),  Calculations!K1180, NA())</f>
        <v>#N/A</v>
      </c>
      <c r="I1180" s="2" t="e">
        <f xml:space="preserve"> IF(Calculations!C1180 = DefectTypeString,  Calculations!K1180, NA())</f>
        <v>#N/A</v>
      </c>
    </row>
    <row r="1181" spans="1:9" x14ac:dyDescent="0.25">
      <c r="A1181" s="8" t="str">
        <f>Calculations!A1181</f>
        <v/>
      </c>
      <c r="B1181" s="2" t="str">
        <f t="shared" si="23"/>
        <v/>
      </c>
      <c r="C1181" s="10" t="str">
        <f>IFERROR(Calculations!J1181,"")</f>
        <v/>
      </c>
      <c r="D1181" s="10" t="str">
        <f xml:space="preserve"> IF(OR(Calculations!C1181 = "",Calculations!C1181 = WorkTypeString),  IFERROR(Calculations!J1181,""), NA())</f>
        <v/>
      </c>
      <c r="E1181" s="10">
        <f t="array" ref="E1181">PERCENTILE(IF(ISERROR(D1181:D6180)=FALSE,D1181:D6180),CycleTimePercentile)</f>
        <v>0</v>
      </c>
      <c r="F1181" s="2" t="e">
        <f xml:space="preserve"> IF(Calculations!C1181 = DefectTypeString,  IFERROR(Calculations!J1181,""), NA())</f>
        <v>#N/A</v>
      </c>
      <c r="G1181" s="10">
        <f t="array" ref="G1181">PERCENTILE(IF(ISERROR(F1181:F6180)=FALSE,F1181:F6180),CycleTimePercentile)</f>
        <v>0</v>
      </c>
      <c r="H1181" s="2" t="e">
        <f ca="1" xml:space="preserve"> IF(OR(Calculations!C1181 = "",Calculations!C1181 = WorkTypeString),  Calculations!K1181, NA())</f>
        <v>#N/A</v>
      </c>
      <c r="I1181" s="2" t="e">
        <f xml:space="preserve"> IF(Calculations!C1181 = DefectTypeString,  Calculations!K1181, NA())</f>
        <v>#N/A</v>
      </c>
    </row>
    <row r="1182" spans="1:9" x14ac:dyDescent="0.25">
      <c r="A1182" s="8" t="str">
        <f>Calculations!A1182</f>
        <v/>
      </c>
      <c r="B1182" s="2" t="str">
        <f t="shared" si="23"/>
        <v/>
      </c>
      <c r="C1182" s="10" t="str">
        <f>IFERROR(Calculations!J1182,"")</f>
        <v/>
      </c>
      <c r="D1182" s="10" t="str">
        <f xml:space="preserve"> IF(OR(Calculations!C1182 = "",Calculations!C1182 = WorkTypeString),  IFERROR(Calculations!J1182,""), NA())</f>
        <v/>
      </c>
      <c r="E1182" s="10">
        <f t="array" ref="E1182">PERCENTILE(IF(ISERROR(D1182:D6181)=FALSE,D1182:D6181),CycleTimePercentile)</f>
        <v>0</v>
      </c>
      <c r="F1182" s="2" t="e">
        <f xml:space="preserve"> IF(Calculations!C1182 = DefectTypeString,  IFERROR(Calculations!J1182,""), NA())</f>
        <v>#N/A</v>
      </c>
      <c r="G1182" s="10">
        <f t="array" ref="G1182">PERCENTILE(IF(ISERROR(F1182:F6181)=FALSE,F1182:F6181),CycleTimePercentile)</f>
        <v>0</v>
      </c>
      <c r="H1182" s="2" t="e">
        <f ca="1" xml:space="preserve"> IF(OR(Calculations!C1182 = "",Calculations!C1182 = WorkTypeString),  Calculations!K1182, NA())</f>
        <v>#N/A</v>
      </c>
      <c r="I1182" s="2" t="e">
        <f xml:space="preserve"> IF(Calculations!C1182 = DefectTypeString,  Calculations!K1182, NA())</f>
        <v>#N/A</v>
      </c>
    </row>
    <row r="1183" spans="1:9" x14ac:dyDescent="0.25">
      <c r="A1183" s="8" t="str">
        <f>Calculations!A1183</f>
        <v/>
      </c>
      <c r="B1183" s="2" t="str">
        <f t="shared" si="23"/>
        <v/>
      </c>
      <c r="C1183" s="10" t="str">
        <f>IFERROR(Calculations!J1183,"")</f>
        <v/>
      </c>
      <c r="D1183" s="10" t="str">
        <f xml:space="preserve"> IF(OR(Calculations!C1183 = "",Calculations!C1183 = WorkTypeString),  IFERROR(Calculations!J1183,""), NA())</f>
        <v/>
      </c>
      <c r="E1183" s="10">
        <f t="array" ref="E1183">PERCENTILE(IF(ISERROR(D1183:D6182)=FALSE,D1183:D6182),CycleTimePercentile)</f>
        <v>0</v>
      </c>
      <c r="F1183" s="2" t="e">
        <f xml:space="preserve"> IF(Calculations!C1183 = DefectTypeString,  IFERROR(Calculations!J1183,""), NA())</f>
        <v>#N/A</v>
      </c>
      <c r="G1183" s="10">
        <f t="array" ref="G1183">PERCENTILE(IF(ISERROR(F1183:F6182)=FALSE,F1183:F6182),CycleTimePercentile)</f>
        <v>0</v>
      </c>
      <c r="H1183" s="2" t="e">
        <f ca="1" xml:space="preserve"> IF(OR(Calculations!C1183 = "",Calculations!C1183 = WorkTypeString),  Calculations!K1183, NA())</f>
        <v>#N/A</v>
      </c>
      <c r="I1183" s="2" t="e">
        <f xml:space="preserve"> IF(Calculations!C1183 = DefectTypeString,  Calculations!K1183, NA())</f>
        <v>#N/A</v>
      </c>
    </row>
    <row r="1184" spans="1:9" x14ac:dyDescent="0.25">
      <c r="A1184" s="8" t="str">
        <f>Calculations!A1184</f>
        <v/>
      </c>
      <c r="B1184" s="2" t="str">
        <f t="shared" si="23"/>
        <v/>
      </c>
      <c r="C1184" s="10" t="str">
        <f>IFERROR(Calculations!J1184,"")</f>
        <v/>
      </c>
      <c r="D1184" s="10" t="str">
        <f xml:space="preserve"> IF(OR(Calculations!C1184 = "",Calculations!C1184 = WorkTypeString),  IFERROR(Calculations!J1184,""), NA())</f>
        <v/>
      </c>
      <c r="E1184" s="10">
        <f t="array" ref="E1184">PERCENTILE(IF(ISERROR(D1184:D6183)=FALSE,D1184:D6183),CycleTimePercentile)</f>
        <v>0</v>
      </c>
      <c r="F1184" s="2" t="e">
        <f xml:space="preserve"> IF(Calculations!C1184 = DefectTypeString,  IFERROR(Calculations!J1184,""), NA())</f>
        <v>#N/A</v>
      </c>
      <c r="G1184" s="10">
        <f t="array" ref="G1184">PERCENTILE(IF(ISERROR(F1184:F6183)=FALSE,F1184:F6183),CycleTimePercentile)</f>
        <v>0</v>
      </c>
      <c r="H1184" s="2" t="e">
        <f ca="1" xml:space="preserve"> IF(OR(Calculations!C1184 = "",Calculations!C1184 = WorkTypeString),  Calculations!K1184, NA())</f>
        <v>#N/A</v>
      </c>
      <c r="I1184" s="2" t="e">
        <f xml:space="preserve"> IF(Calculations!C1184 = DefectTypeString,  Calculations!K1184, NA())</f>
        <v>#N/A</v>
      </c>
    </row>
    <row r="1185" spans="1:9" x14ac:dyDescent="0.25">
      <c r="A1185" s="8" t="str">
        <f>Calculations!A1185</f>
        <v/>
      </c>
      <c r="B1185" s="2" t="str">
        <f t="shared" si="23"/>
        <v/>
      </c>
      <c r="C1185" s="10" t="str">
        <f>IFERROR(Calculations!J1185,"")</f>
        <v/>
      </c>
      <c r="D1185" s="10" t="str">
        <f xml:space="preserve"> IF(OR(Calculations!C1185 = "",Calculations!C1185 = WorkTypeString),  IFERROR(Calculations!J1185,""), NA())</f>
        <v/>
      </c>
      <c r="E1185" s="10">
        <f t="array" ref="E1185">PERCENTILE(IF(ISERROR(D1185:D6184)=FALSE,D1185:D6184),CycleTimePercentile)</f>
        <v>0</v>
      </c>
      <c r="F1185" s="2" t="e">
        <f xml:space="preserve"> IF(Calculations!C1185 = DefectTypeString,  IFERROR(Calculations!J1185,""), NA())</f>
        <v>#N/A</v>
      </c>
      <c r="G1185" s="10">
        <f t="array" ref="G1185">PERCENTILE(IF(ISERROR(F1185:F6184)=FALSE,F1185:F6184),CycleTimePercentile)</f>
        <v>0</v>
      </c>
      <c r="H1185" s="2" t="e">
        <f ca="1" xml:space="preserve"> IF(OR(Calculations!C1185 = "",Calculations!C1185 = WorkTypeString),  Calculations!K1185, NA())</f>
        <v>#N/A</v>
      </c>
      <c r="I1185" s="2" t="e">
        <f xml:space="preserve"> IF(Calculations!C1185 = DefectTypeString,  Calculations!K1185, NA())</f>
        <v>#N/A</v>
      </c>
    </row>
    <row r="1186" spans="1:9" x14ac:dyDescent="0.25">
      <c r="A1186" s="8" t="str">
        <f>Calculations!A1186</f>
        <v/>
      </c>
      <c r="B1186" s="2" t="str">
        <f t="shared" si="23"/>
        <v/>
      </c>
      <c r="C1186" s="10" t="str">
        <f>IFERROR(Calculations!J1186,"")</f>
        <v/>
      </c>
      <c r="D1186" s="10" t="str">
        <f xml:space="preserve"> IF(OR(Calculations!C1186 = "",Calculations!C1186 = WorkTypeString),  IFERROR(Calculations!J1186,""), NA())</f>
        <v/>
      </c>
      <c r="E1186" s="10">
        <f t="array" ref="E1186">PERCENTILE(IF(ISERROR(D1186:D6185)=FALSE,D1186:D6185),CycleTimePercentile)</f>
        <v>0</v>
      </c>
      <c r="F1186" s="2" t="e">
        <f xml:space="preserve"> IF(Calculations!C1186 = DefectTypeString,  IFERROR(Calculations!J1186,""), NA())</f>
        <v>#N/A</v>
      </c>
      <c r="G1186" s="10">
        <f t="array" ref="G1186">PERCENTILE(IF(ISERROR(F1186:F6185)=FALSE,F1186:F6185),CycleTimePercentile)</f>
        <v>0</v>
      </c>
      <c r="H1186" s="2" t="e">
        <f ca="1" xml:space="preserve"> IF(OR(Calculations!C1186 = "",Calculations!C1186 = WorkTypeString),  Calculations!K1186, NA())</f>
        <v>#N/A</v>
      </c>
      <c r="I1186" s="2" t="e">
        <f xml:space="preserve"> IF(Calculations!C1186 = DefectTypeString,  Calculations!K1186, NA())</f>
        <v>#N/A</v>
      </c>
    </row>
    <row r="1187" spans="1:9" x14ac:dyDescent="0.25">
      <c r="A1187" s="8" t="str">
        <f>Calculations!A1187</f>
        <v/>
      </c>
      <c r="B1187" s="2" t="str">
        <f t="shared" si="23"/>
        <v/>
      </c>
      <c r="C1187" s="10" t="str">
        <f>IFERROR(Calculations!J1187,"")</f>
        <v/>
      </c>
      <c r="D1187" s="10" t="str">
        <f xml:space="preserve"> IF(OR(Calculations!C1187 = "",Calculations!C1187 = WorkTypeString),  IFERROR(Calculations!J1187,""), NA())</f>
        <v/>
      </c>
      <c r="E1187" s="10">
        <f t="array" ref="E1187">PERCENTILE(IF(ISERROR(D1187:D6186)=FALSE,D1187:D6186),CycleTimePercentile)</f>
        <v>0</v>
      </c>
      <c r="F1187" s="2" t="e">
        <f xml:space="preserve"> IF(Calculations!C1187 = DefectTypeString,  IFERROR(Calculations!J1187,""), NA())</f>
        <v>#N/A</v>
      </c>
      <c r="G1187" s="10">
        <f t="array" ref="G1187">PERCENTILE(IF(ISERROR(F1187:F6186)=FALSE,F1187:F6186),CycleTimePercentile)</f>
        <v>0</v>
      </c>
      <c r="H1187" s="2" t="e">
        <f ca="1" xml:space="preserve"> IF(OR(Calculations!C1187 = "",Calculations!C1187 = WorkTypeString),  Calculations!K1187, NA())</f>
        <v>#N/A</v>
      </c>
      <c r="I1187" s="2" t="e">
        <f xml:space="preserve"> IF(Calculations!C1187 = DefectTypeString,  Calculations!K1187, NA())</f>
        <v>#N/A</v>
      </c>
    </row>
    <row r="1188" spans="1:9" x14ac:dyDescent="0.25">
      <c r="A1188" s="8" t="str">
        <f>Calculations!A1188</f>
        <v/>
      </c>
      <c r="B1188" s="2" t="str">
        <f t="shared" si="23"/>
        <v/>
      </c>
      <c r="C1188" s="10" t="str">
        <f>IFERROR(Calculations!J1188,"")</f>
        <v/>
      </c>
      <c r="D1188" s="10" t="str">
        <f xml:space="preserve"> IF(OR(Calculations!C1188 = "",Calculations!C1188 = WorkTypeString),  IFERROR(Calculations!J1188,""), NA())</f>
        <v/>
      </c>
      <c r="E1188" s="10">
        <f t="array" ref="E1188">PERCENTILE(IF(ISERROR(D1188:D6187)=FALSE,D1188:D6187),CycleTimePercentile)</f>
        <v>0</v>
      </c>
      <c r="F1188" s="2" t="e">
        <f xml:space="preserve"> IF(Calculations!C1188 = DefectTypeString,  IFERROR(Calculations!J1188,""), NA())</f>
        <v>#N/A</v>
      </c>
      <c r="G1188" s="10">
        <f t="array" ref="G1188">PERCENTILE(IF(ISERROR(F1188:F6187)=FALSE,F1188:F6187),CycleTimePercentile)</f>
        <v>0</v>
      </c>
      <c r="H1188" s="2" t="e">
        <f ca="1" xml:space="preserve"> IF(OR(Calculations!C1188 = "",Calculations!C1188 = WorkTypeString),  Calculations!K1188, NA())</f>
        <v>#N/A</v>
      </c>
      <c r="I1188" s="2" t="e">
        <f xml:space="preserve"> IF(Calculations!C1188 = DefectTypeString,  Calculations!K1188, NA())</f>
        <v>#N/A</v>
      </c>
    </row>
    <row r="1189" spans="1:9" x14ac:dyDescent="0.25">
      <c r="A1189" s="8" t="str">
        <f>Calculations!A1189</f>
        <v/>
      </c>
      <c r="B1189" s="2" t="str">
        <f t="shared" si="23"/>
        <v/>
      </c>
      <c r="C1189" s="10" t="str">
        <f>IFERROR(Calculations!J1189,"")</f>
        <v/>
      </c>
      <c r="D1189" s="10" t="str">
        <f xml:space="preserve"> IF(OR(Calculations!C1189 = "",Calculations!C1189 = WorkTypeString),  IFERROR(Calculations!J1189,""), NA())</f>
        <v/>
      </c>
      <c r="E1189" s="10">
        <f t="array" ref="E1189">PERCENTILE(IF(ISERROR(D1189:D6188)=FALSE,D1189:D6188),CycleTimePercentile)</f>
        <v>0</v>
      </c>
      <c r="F1189" s="2" t="e">
        <f xml:space="preserve"> IF(Calculations!C1189 = DefectTypeString,  IFERROR(Calculations!J1189,""), NA())</f>
        <v>#N/A</v>
      </c>
      <c r="G1189" s="10">
        <f t="array" ref="G1189">PERCENTILE(IF(ISERROR(F1189:F6188)=FALSE,F1189:F6188),CycleTimePercentile)</f>
        <v>0</v>
      </c>
      <c r="H1189" s="2" t="e">
        <f ca="1" xml:space="preserve"> IF(OR(Calculations!C1189 = "",Calculations!C1189 = WorkTypeString),  Calculations!K1189, NA())</f>
        <v>#N/A</v>
      </c>
      <c r="I1189" s="2" t="e">
        <f xml:space="preserve"> IF(Calculations!C1189 = DefectTypeString,  Calculations!K1189, NA())</f>
        <v>#N/A</v>
      </c>
    </row>
    <row r="1190" spans="1:9" x14ac:dyDescent="0.25">
      <c r="A1190" s="8" t="str">
        <f>Calculations!A1190</f>
        <v/>
      </c>
      <c r="B1190" s="2" t="str">
        <f t="shared" si="23"/>
        <v/>
      </c>
      <c r="C1190" s="10" t="str">
        <f>IFERROR(Calculations!J1190,"")</f>
        <v/>
      </c>
      <c r="D1190" s="10" t="str">
        <f xml:space="preserve"> IF(OR(Calculations!C1190 = "",Calculations!C1190 = WorkTypeString),  IFERROR(Calculations!J1190,""), NA())</f>
        <v/>
      </c>
      <c r="E1190" s="10">
        <f t="array" ref="E1190">PERCENTILE(IF(ISERROR(D1190:D6189)=FALSE,D1190:D6189),CycleTimePercentile)</f>
        <v>0</v>
      </c>
      <c r="F1190" s="2" t="e">
        <f xml:space="preserve"> IF(Calculations!C1190 = DefectTypeString,  IFERROR(Calculations!J1190,""), NA())</f>
        <v>#N/A</v>
      </c>
      <c r="G1190" s="10">
        <f t="array" ref="G1190">PERCENTILE(IF(ISERROR(F1190:F6189)=FALSE,F1190:F6189),CycleTimePercentile)</f>
        <v>0</v>
      </c>
      <c r="H1190" s="2" t="e">
        <f ca="1" xml:space="preserve"> IF(OR(Calculations!C1190 = "",Calculations!C1190 = WorkTypeString),  Calculations!K1190, NA())</f>
        <v>#N/A</v>
      </c>
      <c r="I1190" s="2" t="e">
        <f xml:space="preserve"> IF(Calculations!C1190 = DefectTypeString,  Calculations!K1190, NA())</f>
        <v>#N/A</v>
      </c>
    </row>
    <row r="1191" spans="1:9" x14ac:dyDescent="0.25">
      <c r="A1191" s="8" t="str">
        <f>Calculations!A1191</f>
        <v/>
      </c>
      <c r="B1191" s="2" t="str">
        <f t="shared" si="23"/>
        <v/>
      </c>
      <c r="C1191" s="10" t="str">
        <f>IFERROR(Calculations!J1191,"")</f>
        <v/>
      </c>
      <c r="D1191" s="10" t="str">
        <f xml:space="preserve"> IF(OR(Calculations!C1191 = "",Calculations!C1191 = WorkTypeString),  IFERROR(Calculations!J1191,""), NA())</f>
        <v/>
      </c>
      <c r="E1191" s="10">
        <f t="array" ref="E1191">PERCENTILE(IF(ISERROR(D1191:D6190)=FALSE,D1191:D6190),CycleTimePercentile)</f>
        <v>0</v>
      </c>
      <c r="F1191" s="2" t="e">
        <f xml:space="preserve"> IF(Calculations!C1191 = DefectTypeString,  IFERROR(Calculations!J1191,""), NA())</f>
        <v>#N/A</v>
      </c>
      <c r="G1191" s="10">
        <f t="array" ref="G1191">PERCENTILE(IF(ISERROR(F1191:F6190)=FALSE,F1191:F6190),CycleTimePercentile)</f>
        <v>0</v>
      </c>
      <c r="H1191" s="2" t="e">
        <f ca="1" xml:space="preserve"> IF(OR(Calculations!C1191 = "",Calculations!C1191 = WorkTypeString),  Calculations!K1191, NA())</f>
        <v>#N/A</v>
      </c>
      <c r="I1191" s="2" t="e">
        <f xml:space="preserve"> IF(Calculations!C1191 = DefectTypeString,  Calculations!K1191, NA())</f>
        <v>#N/A</v>
      </c>
    </row>
    <row r="1192" spans="1:9" x14ac:dyDescent="0.25">
      <c r="A1192" s="8" t="str">
        <f>Calculations!A1192</f>
        <v/>
      </c>
      <c r="B1192" s="2" t="str">
        <f t="shared" si="23"/>
        <v/>
      </c>
      <c r="C1192" s="10" t="str">
        <f>IFERROR(Calculations!J1192,"")</f>
        <v/>
      </c>
      <c r="D1192" s="10" t="str">
        <f xml:space="preserve"> IF(OR(Calculations!C1192 = "",Calculations!C1192 = WorkTypeString),  IFERROR(Calculations!J1192,""), NA())</f>
        <v/>
      </c>
      <c r="E1192" s="10">
        <f t="array" ref="E1192">PERCENTILE(IF(ISERROR(D1192:D6191)=FALSE,D1192:D6191),CycleTimePercentile)</f>
        <v>0</v>
      </c>
      <c r="F1192" s="2" t="e">
        <f xml:space="preserve"> IF(Calculations!C1192 = DefectTypeString,  IFERROR(Calculations!J1192,""), NA())</f>
        <v>#N/A</v>
      </c>
      <c r="G1192" s="10">
        <f t="array" ref="G1192">PERCENTILE(IF(ISERROR(F1192:F6191)=FALSE,F1192:F6191),CycleTimePercentile)</f>
        <v>0</v>
      </c>
      <c r="H1192" s="2" t="e">
        <f ca="1" xml:space="preserve"> IF(OR(Calculations!C1192 = "",Calculations!C1192 = WorkTypeString),  Calculations!K1192, NA())</f>
        <v>#N/A</v>
      </c>
      <c r="I1192" s="2" t="e">
        <f xml:space="preserve"> IF(Calculations!C1192 = DefectTypeString,  Calculations!K1192, NA())</f>
        <v>#N/A</v>
      </c>
    </row>
    <row r="1193" spans="1:9" x14ac:dyDescent="0.25">
      <c r="A1193" s="8" t="str">
        <f>Calculations!A1193</f>
        <v/>
      </c>
      <c r="B1193" s="2" t="str">
        <f t="shared" si="23"/>
        <v/>
      </c>
      <c r="C1193" s="10" t="str">
        <f>IFERROR(Calculations!J1193,"")</f>
        <v/>
      </c>
      <c r="D1193" s="10" t="str">
        <f xml:space="preserve"> IF(OR(Calculations!C1193 = "",Calculations!C1193 = WorkTypeString),  IFERROR(Calculations!J1193,""), NA())</f>
        <v/>
      </c>
      <c r="E1193" s="10">
        <f t="array" ref="E1193">PERCENTILE(IF(ISERROR(D1193:D6192)=FALSE,D1193:D6192),CycleTimePercentile)</f>
        <v>0</v>
      </c>
      <c r="F1193" s="2" t="e">
        <f xml:space="preserve"> IF(Calculations!C1193 = DefectTypeString,  IFERROR(Calculations!J1193,""), NA())</f>
        <v>#N/A</v>
      </c>
      <c r="G1193" s="10">
        <f t="array" ref="G1193">PERCENTILE(IF(ISERROR(F1193:F6192)=FALSE,F1193:F6192),CycleTimePercentile)</f>
        <v>0</v>
      </c>
      <c r="H1193" s="2" t="e">
        <f ca="1" xml:space="preserve"> IF(OR(Calculations!C1193 = "",Calculations!C1193 = WorkTypeString),  Calculations!K1193, NA())</f>
        <v>#N/A</v>
      </c>
      <c r="I1193" s="2" t="e">
        <f xml:space="preserve"> IF(Calculations!C1193 = DefectTypeString,  Calculations!K1193, NA())</f>
        <v>#N/A</v>
      </c>
    </row>
    <row r="1194" spans="1:9" x14ac:dyDescent="0.25">
      <c r="A1194" s="8" t="str">
        <f>Calculations!A1194</f>
        <v/>
      </c>
      <c r="B1194" s="2" t="str">
        <f t="shared" si="23"/>
        <v/>
      </c>
      <c r="C1194" s="10" t="str">
        <f>IFERROR(Calculations!J1194,"")</f>
        <v/>
      </c>
      <c r="D1194" s="10" t="str">
        <f xml:space="preserve"> IF(OR(Calculations!C1194 = "",Calculations!C1194 = WorkTypeString),  IFERROR(Calculations!J1194,""), NA())</f>
        <v/>
      </c>
      <c r="E1194" s="10">
        <f t="array" ref="E1194">PERCENTILE(IF(ISERROR(D1194:D6193)=FALSE,D1194:D6193),CycleTimePercentile)</f>
        <v>0</v>
      </c>
      <c r="F1194" s="2" t="e">
        <f xml:space="preserve"> IF(Calculations!C1194 = DefectTypeString,  IFERROR(Calculations!J1194,""), NA())</f>
        <v>#N/A</v>
      </c>
      <c r="G1194" s="10">
        <f t="array" ref="G1194">PERCENTILE(IF(ISERROR(F1194:F6193)=FALSE,F1194:F6193),CycleTimePercentile)</f>
        <v>0</v>
      </c>
      <c r="H1194" s="2" t="e">
        <f ca="1" xml:space="preserve"> IF(OR(Calculations!C1194 = "",Calculations!C1194 = WorkTypeString),  Calculations!K1194, NA())</f>
        <v>#N/A</v>
      </c>
      <c r="I1194" s="2" t="e">
        <f xml:space="preserve"> IF(Calculations!C1194 = DefectTypeString,  Calculations!K1194, NA())</f>
        <v>#N/A</v>
      </c>
    </row>
    <row r="1195" spans="1:9" x14ac:dyDescent="0.25">
      <c r="A1195" s="8" t="str">
        <f>Calculations!A1195</f>
        <v/>
      </c>
      <c r="B1195" s="2" t="str">
        <f t="shared" si="23"/>
        <v/>
      </c>
      <c r="C1195" s="10" t="str">
        <f>IFERROR(Calculations!J1195,"")</f>
        <v/>
      </c>
      <c r="D1195" s="10" t="str">
        <f xml:space="preserve"> IF(OR(Calculations!C1195 = "",Calculations!C1195 = WorkTypeString),  IFERROR(Calculations!J1195,""), NA())</f>
        <v/>
      </c>
      <c r="E1195" s="10">
        <f t="array" ref="E1195">PERCENTILE(IF(ISERROR(D1195:D6194)=FALSE,D1195:D6194),CycleTimePercentile)</f>
        <v>0</v>
      </c>
      <c r="F1195" s="2" t="e">
        <f xml:space="preserve"> IF(Calculations!C1195 = DefectTypeString,  IFERROR(Calculations!J1195,""), NA())</f>
        <v>#N/A</v>
      </c>
      <c r="G1195" s="10">
        <f t="array" ref="G1195">PERCENTILE(IF(ISERROR(F1195:F6194)=FALSE,F1195:F6194),CycleTimePercentile)</f>
        <v>0</v>
      </c>
      <c r="H1195" s="2" t="e">
        <f ca="1" xml:space="preserve"> IF(OR(Calculations!C1195 = "",Calculations!C1195 = WorkTypeString),  Calculations!K1195, NA())</f>
        <v>#N/A</v>
      </c>
      <c r="I1195" s="2" t="e">
        <f xml:space="preserve"> IF(Calculations!C1195 = DefectTypeString,  Calculations!K1195, NA())</f>
        <v>#N/A</v>
      </c>
    </row>
    <row r="1196" spans="1:9" x14ac:dyDescent="0.25">
      <c r="A1196" s="8" t="str">
        <f>Calculations!A1196</f>
        <v/>
      </c>
      <c r="B1196" s="2" t="str">
        <f t="shared" si="23"/>
        <v/>
      </c>
      <c r="C1196" s="10" t="str">
        <f>IFERROR(Calculations!J1196,"")</f>
        <v/>
      </c>
      <c r="D1196" s="10" t="str">
        <f xml:space="preserve"> IF(OR(Calculations!C1196 = "",Calculations!C1196 = WorkTypeString),  IFERROR(Calculations!J1196,""), NA())</f>
        <v/>
      </c>
      <c r="E1196" s="10">
        <f t="array" ref="E1196">PERCENTILE(IF(ISERROR(D1196:D6195)=FALSE,D1196:D6195),CycleTimePercentile)</f>
        <v>0</v>
      </c>
      <c r="F1196" s="2" t="e">
        <f xml:space="preserve"> IF(Calculations!C1196 = DefectTypeString,  IFERROR(Calculations!J1196,""), NA())</f>
        <v>#N/A</v>
      </c>
      <c r="G1196" s="10">
        <f t="array" ref="G1196">PERCENTILE(IF(ISERROR(F1196:F6195)=FALSE,F1196:F6195),CycleTimePercentile)</f>
        <v>0</v>
      </c>
      <c r="H1196" s="2" t="e">
        <f ca="1" xml:space="preserve"> IF(OR(Calculations!C1196 = "",Calculations!C1196 = WorkTypeString),  Calculations!K1196, NA())</f>
        <v>#N/A</v>
      </c>
      <c r="I1196" s="2" t="e">
        <f xml:space="preserve"> IF(Calculations!C1196 = DefectTypeString,  Calculations!K1196, NA())</f>
        <v>#N/A</v>
      </c>
    </row>
    <row r="1197" spans="1:9" x14ac:dyDescent="0.25">
      <c r="A1197" s="8" t="str">
        <f>Calculations!A1197</f>
        <v/>
      </c>
      <c r="B1197" s="2" t="str">
        <f t="shared" si="23"/>
        <v/>
      </c>
      <c r="C1197" s="10" t="str">
        <f>IFERROR(Calculations!J1197,"")</f>
        <v/>
      </c>
      <c r="D1197" s="10" t="str">
        <f xml:space="preserve"> IF(OR(Calculations!C1197 = "",Calculations!C1197 = WorkTypeString),  IFERROR(Calculations!J1197,""), NA())</f>
        <v/>
      </c>
      <c r="E1197" s="10">
        <f t="array" ref="E1197">PERCENTILE(IF(ISERROR(D1197:D6196)=FALSE,D1197:D6196),CycleTimePercentile)</f>
        <v>0</v>
      </c>
      <c r="F1197" s="2" t="e">
        <f xml:space="preserve"> IF(Calculations!C1197 = DefectTypeString,  IFERROR(Calculations!J1197,""), NA())</f>
        <v>#N/A</v>
      </c>
      <c r="G1197" s="10">
        <f t="array" ref="G1197">PERCENTILE(IF(ISERROR(F1197:F6196)=FALSE,F1197:F6196),CycleTimePercentile)</f>
        <v>0</v>
      </c>
      <c r="H1197" s="2" t="e">
        <f ca="1" xml:space="preserve"> IF(OR(Calculations!C1197 = "",Calculations!C1197 = WorkTypeString),  Calculations!K1197, NA())</f>
        <v>#N/A</v>
      </c>
      <c r="I1197" s="2" t="e">
        <f xml:space="preserve"> IF(Calculations!C1197 = DefectTypeString,  Calculations!K1197, NA())</f>
        <v>#N/A</v>
      </c>
    </row>
    <row r="1198" spans="1:9" x14ac:dyDescent="0.25">
      <c r="A1198" s="8" t="str">
        <f>Calculations!A1198</f>
        <v/>
      </c>
      <c r="B1198" s="2" t="str">
        <f t="shared" si="23"/>
        <v/>
      </c>
      <c r="C1198" s="10" t="str">
        <f>IFERROR(Calculations!J1198,"")</f>
        <v/>
      </c>
      <c r="D1198" s="10" t="str">
        <f xml:space="preserve"> IF(OR(Calculations!C1198 = "",Calculations!C1198 = WorkTypeString),  IFERROR(Calculations!J1198,""), NA())</f>
        <v/>
      </c>
      <c r="E1198" s="10">
        <f t="array" ref="E1198">PERCENTILE(IF(ISERROR(D1198:D6197)=FALSE,D1198:D6197),CycleTimePercentile)</f>
        <v>0</v>
      </c>
      <c r="F1198" s="2" t="e">
        <f xml:space="preserve"> IF(Calculations!C1198 = DefectTypeString,  IFERROR(Calculations!J1198,""), NA())</f>
        <v>#N/A</v>
      </c>
      <c r="G1198" s="10">
        <f t="array" ref="G1198">PERCENTILE(IF(ISERROR(F1198:F6197)=FALSE,F1198:F6197),CycleTimePercentile)</f>
        <v>0</v>
      </c>
      <c r="H1198" s="2" t="e">
        <f ca="1" xml:space="preserve"> IF(OR(Calculations!C1198 = "",Calculations!C1198 = WorkTypeString),  Calculations!K1198, NA())</f>
        <v>#N/A</v>
      </c>
      <c r="I1198" s="2" t="e">
        <f xml:space="preserve"> IF(Calculations!C1198 = DefectTypeString,  Calculations!K1198, NA())</f>
        <v>#N/A</v>
      </c>
    </row>
    <row r="1199" spans="1:9" x14ac:dyDescent="0.25">
      <c r="A1199" s="8" t="str">
        <f>Calculations!A1199</f>
        <v/>
      </c>
      <c r="B1199" s="2" t="str">
        <f t="shared" si="23"/>
        <v/>
      </c>
      <c r="C1199" s="10" t="str">
        <f>IFERROR(Calculations!J1199,"")</f>
        <v/>
      </c>
      <c r="D1199" s="10" t="str">
        <f xml:space="preserve"> IF(OR(Calculations!C1199 = "",Calculations!C1199 = WorkTypeString),  IFERROR(Calculations!J1199,""), NA())</f>
        <v/>
      </c>
      <c r="E1199" s="10">
        <f t="array" ref="E1199">PERCENTILE(IF(ISERROR(D1199:D6198)=FALSE,D1199:D6198),CycleTimePercentile)</f>
        <v>0</v>
      </c>
      <c r="F1199" s="2" t="e">
        <f xml:space="preserve"> IF(Calculations!C1199 = DefectTypeString,  IFERROR(Calculations!J1199,""), NA())</f>
        <v>#N/A</v>
      </c>
      <c r="G1199" s="10">
        <f t="array" ref="G1199">PERCENTILE(IF(ISERROR(F1199:F6198)=FALSE,F1199:F6198),CycleTimePercentile)</f>
        <v>0</v>
      </c>
      <c r="H1199" s="2" t="e">
        <f ca="1" xml:space="preserve"> IF(OR(Calculations!C1199 = "",Calculations!C1199 = WorkTypeString),  Calculations!K1199, NA())</f>
        <v>#N/A</v>
      </c>
      <c r="I1199" s="2" t="e">
        <f xml:space="preserve"> IF(Calculations!C1199 = DefectTypeString,  Calculations!K1199, NA())</f>
        <v>#N/A</v>
      </c>
    </row>
    <row r="1200" spans="1:9" x14ac:dyDescent="0.25">
      <c r="A1200" s="8" t="str">
        <f>Calculations!A1200</f>
        <v/>
      </c>
      <c r="B1200" s="2" t="str">
        <f t="shared" si="23"/>
        <v/>
      </c>
      <c r="C1200" s="10" t="str">
        <f>IFERROR(Calculations!J1200,"")</f>
        <v/>
      </c>
      <c r="D1200" s="10" t="str">
        <f xml:space="preserve"> IF(OR(Calculations!C1200 = "",Calculations!C1200 = WorkTypeString),  IFERROR(Calculations!J1200,""), NA())</f>
        <v/>
      </c>
      <c r="E1200" s="10">
        <f t="array" ref="E1200">PERCENTILE(IF(ISERROR(D1200:D6199)=FALSE,D1200:D6199),CycleTimePercentile)</f>
        <v>0</v>
      </c>
      <c r="F1200" s="2" t="e">
        <f xml:space="preserve"> IF(Calculations!C1200 = DefectTypeString,  IFERROR(Calculations!J1200,""), NA())</f>
        <v>#N/A</v>
      </c>
      <c r="G1200" s="10">
        <f t="array" ref="G1200">PERCENTILE(IF(ISERROR(F1200:F6199)=FALSE,F1200:F6199),CycleTimePercentile)</f>
        <v>0</v>
      </c>
      <c r="H1200" s="2" t="e">
        <f ca="1" xml:space="preserve"> IF(OR(Calculations!C1200 = "",Calculations!C1200 = WorkTypeString),  Calculations!K1200, NA())</f>
        <v>#N/A</v>
      </c>
      <c r="I1200" s="2" t="e">
        <f xml:space="preserve"> IF(Calculations!C1200 = DefectTypeString,  Calculations!K1200, NA())</f>
        <v>#N/A</v>
      </c>
    </row>
    <row r="1201" spans="1:9" x14ac:dyDescent="0.25">
      <c r="A1201" s="8" t="str">
        <f>Calculations!A1201</f>
        <v/>
      </c>
      <c r="B1201" s="2" t="str">
        <f t="shared" si="23"/>
        <v/>
      </c>
      <c r="C1201" s="10" t="str">
        <f>IFERROR(Calculations!J1201,"")</f>
        <v/>
      </c>
      <c r="D1201" s="10" t="str">
        <f xml:space="preserve"> IF(OR(Calculations!C1201 = "",Calculations!C1201 = WorkTypeString),  IFERROR(Calculations!J1201,""), NA())</f>
        <v/>
      </c>
      <c r="E1201" s="10">
        <f t="array" ref="E1201">PERCENTILE(IF(ISERROR(D1201:D6200)=FALSE,D1201:D6200),CycleTimePercentile)</f>
        <v>0</v>
      </c>
      <c r="F1201" s="2" t="e">
        <f xml:space="preserve"> IF(Calculations!C1201 = DefectTypeString,  IFERROR(Calculations!J1201,""), NA())</f>
        <v>#N/A</v>
      </c>
      <c r="G1201" s="10">
        <f t="array" ref="G1201">PERCENTILE(IF(ISERROR(F1201:F6200)=FALSE,F1201:F6200),CycleTimePercentile)</f>
        <v>0</v>
      </c>
      <c r="H1201" s="2" t="e">
        <f ca="1" xml:space="preserve"> IF(OR(Calculations!C1201 = "",Calculations!C1201 = WorkTypeString),  Calculations!K1201, NA())</f>
        <v>#N/A</v>
      </c>
      <c r="I1201" s="2" t="e">
        <f xml:space="preserve"> IF(Calculations!C1201 = DefectTypeString,  Calculations!K1201, NA())</f>
        <v>#N/A</v>
      </c>
    </row>
    <row r="1202" spans="1:9" x14ac:dyDescent="0.25">
      <c r="A1202" s="8" t="str">
        <f>Calculations!A1202</f>
        <v/>
      </c>
      <c r="B1202" s="2" t="str">
        <f t="shared" si="23"/>
        <v/>
      </c>
      <c r="C1202" s="10" t="str">
        <f>IFERROR(Calculations!J1202,"")</f>
        <v/>
      </c>
      <c r="D1202" s="10" t="str">
        <f xml:space="preserve"> IF(OR(Calculations!C1202 = "",Calculations!C1202 = WorkTypeString),  IFERROR(Calculations!J1202,""), NA())</f>
        <v/>
      </c>
      <c r="E1202" s="10">
        <f t="array" ref="E1202">PERCENTILE(IF(ISERROR(D1202:D6201)=FALSE,D1202:D6201),CycleTimePercentile)</f>
        <v>0</v>
      </c>
      <c r="F1202" s="2" t="e">
        <f xml:space="preserve"> IF(Calculations!C1202 = DefectTypeString,  IFERROR(Calculations!J1202,""), NA())</f>
        <v>#N/A</v>
      </c>
      <c r="G1202" s="10">
        <f t="array" ref="G1202">PERCENTILE(IF(ISERROR(F1202:F6201)=FALSE,F1202:F6201),CycleTimePercentile)</f>
        <v>0</v>
      </c>
      <c r="H1202" s="2" t="e">
        <f ca="1" xml:space="preserve"> IF(OR(Calculations!C1202 = "",Calculations!C1202 = WorkTypeString),  Calculations!K1202, NA())</f>
        <v>#N/A</v>
      </c>
      <c r="I1202" s="2" t="e">
        <f xml:space="preserve"> IF(Calculations!C1202 = DefectTypeString,  Calculations!K1202, NA())</f>
        <v>#N/A</v>
      </c>
    </row>
    <row r="1203" spans="1:9" x14ac:dyDescent="0.25">
      <c r="A1203" s="8" t="str">
        <f>Calculations!A1203</f>
        <v/>
      </c>
      <c r="B1203" s="2" t="str">
        <f t="shared" si="23"/>
        <v/>
      </c>
      <c r="C1203" s="10" t="str">
        <f>IFERROR(Calculations!J1203,"")</f>
        <v/>
      </c>
      <c r="D1203" s="10" t="str">
        <f xml:space="preserve"> IF(OR(Calculations!C1203 = "",Calculations!C1203 = WorkTypeString),  IFERROR(Calculations!J1203,""), NA())</f>
        <v/>
      </c>
      <c r="E1203" s="10">
        <f t="array" ref="E1203">PERCENTILE(IF(ISERROR(D1203:D6202)=FALSE,D1203:D6202),CycleTimePercentile)</f>
        <v>0</v>
      </c>
      <c r="F1203" s="2" t="e">
        <f xml:space="preserve"> IF(Calculations!C1203 = DefectTypeString,  IFERROR(Calculations!J1203,""), NA())</f>
        <v>#N/A</v>
      </c>
      <c r="G1203" s="10">
        <f t="array" ref="G1203">PERCENTILE(IF(ISERROR(F1203:F6202)=FALSE,F1203:F6202),CycleTimePercentile)</f>
        <v>0</v>
      </c>
      <c r="H1203" s="2" t="e">
        <f ca="1" xml:space="preserve"> IF(OR(Calculations!C1203 = "",Calculations!C1203 = WorkTypeString),  Calculations!K1203, NA())</f>
        <v>#N/A</v>
      </c>
      <c r="I1203" s="2" t="e">
        <f xml:space="preserve"> IF(Calculations!C1203 = DefectTypeString,  Calculations!K1203, NA())</f>
        <v>#N/A</v>
      </c>
    </row>
    <row r="1204" spans="1:9" x14ac:dyDescent="0.25">
      <c r="A1204" s="8" t="str">
        <f>Calculations!A1204</f>
        <v/>
      </c>
      <c r="B1204" s="2" t="str">
        <f t="shared" si="23"/>
        <v/>
      </c>
      <c r="C1204" s="10" t="str">
        <f>IFERROR(Calculations!J1204,"")</f>
        <v/>
      </c>
      <c r="D1204" s="10" t="str">
        <f xml:space="preserve"> IF(OR(Calculations!C1204 = "",Calculations!C1204 = WorkTypeString),  IFERROR(Calculations!J1204,""), NA())</f>
        <v/>
      </c>
      <c r="E1204" s="10">
        <f t="array" ref="E1204">PERCENTILE(IF(ISERROR(D1204:D6203)=FALSE,D1204:D6203),CycleTimePercentile)</f>
        <v>0</v>
      </c>
      <c r="F1204" s="2" t="e">
        <f xml:space="preserve"> IF(Calculations!C1204 = DefectTypeString,  IFERROR(Calculations!J1204,""), NA())</f>
        <v>#N/A</v>
      </c>
      <c r="G1204" s="10">
        <f t="array" ref="G1204">PERCENTILE(IF(ISERROR(F1204:F6203)=FALSE,F1204:F6203),CycleTimePercentile)</f>
        <v>0</v>
      </c>
      <c r="H1204" s="2" t="e">
        <f ca="1" xml:space="preserve"> IF(OR(Calculations!C1204 = "",Calculations!C1204 = WorkTypeString),  Calculations!K1204, NA())</f>
        <v>#N/A</v>
      </c>
      <c r="I1204" s="2" t="e">
        <f xml:space="preserve"> IF(Calculations!C1204 = DefectTypeString,  Calculations!K1204, NA())</f>
        <v>#N/A</v>
      </c>
    </row>
    <row r="1205" spans="1:9" x14ac:dyDescent="0.25">
      <c r="A1205" s="8" t="str">
        <f>Calculations!A1205</f>
        <v/>
      </c>
      <c r="B1205" s="2" t="str">
        <f t="shared" si="23"/>
        <v/>
      </c>
      <c r="C1205" s="10" t="str">
        <f>IFERROR(Calculations!J1205,"")</f>
        <v/>
      </c>
      <c r="D1205" s="10" t="str">
        <f xml:space="preserve"> IF(OR(Calculations!C1205 = "",Calculations!C1205 = WorkTypeString),  IFERROR(Calculations!J1205,""), NA())</f>
        <v/>
      </c>
      <c r="E1205" s="10">
        <f t="array" ref="E1205">PERCENTILE(IF(ISERROR(D1205:D6204)=FALSE,D1205:D6204),CycleTimePercentile)</f>
        <v>0</v>
      </c>
      <c r="F1205" s="2" t="e">
        <f xml:space="preserve"> IF(Calculations!C1205 = DefectTypeString,  IFERROR(Calculations!J1205,""), NA())</f>
        <v>#N/A</v>
      </c>
      <c r="G1205" s="10">
        <f t="array" ref="G1205">PERCENTILE(IF(ISERROR(F1205:F6204)=FALSE,F1205:F6204),CycleTimePercentile)</f>
        <v>0</v>
      </c>
      <c r="H1205" s="2" t="e">
        <f ca="1" xml:space="preserve"> IF(OR(Calculations!C1205 = "",Calculations!C1205 = WorkTypeString),  Calculations!K1205, NA())</f>
        <v>#N/A</v>
      </c>
      <c r="I1205" s="2" t="e">
        <f xml:space="preserve"> IF(Calculations!C1205 = DefectTypeString,  Calculations!K1205, NA())</f>
        <v>#N/A</v>
      </c>
    </row>
    <row r="1206" spans="1:9" x14ac:dyDescent="0.25">
      <c r="A1206" s="8" t="str">
        <f>Calculations!A1206</f>
        <v/>
      </c>
      <c r="B1206" s="2" t="str">
        <f t="shared" si="23"/>
        <v/>
      </c>
      <c r="C1206" s="10" t="str">
        <f>IFERROR(Calculations!J1206,"")</f>
        <v/>
      </c>
      <c r="D1206" s="10" t="str">
        <f xml:space="preserve"> IF(OR(Calculations!C1206 = "",Calculations!C1206 = WorkTypeString),  IFERROR(Calculations!J1206,""), NA())</f>
        <v/>
      </c>
      <c r="E1206" s="10">
        <f t="array" ref="E1206">PERCENTILE(IF(ISERROR(D1206:D6205)=FALSE,D1206:D6205),CycleTimePercentile)</f>
        <v>0</v>
      </c>
      <c r="F1206" s="2" t="e">
        <f xml:space="preserve"> IF(Calculations!C1206 = DefectTypeString,  IFERROR(Calculations!J1206,""), NA())</f>
        <v>#N/A</v>
      </c>
      <c r="G1206" s="10">
        <f t="array" ref="G1206">PERCENTILE(IF(ISERROR(F1206:F6205)=FALSE,F1206:F6205),CycleTimePercentile)</f>
        <v>0</v>
      </c>
      <c r="H1206" s="2" t="e">
        <f ca="1" xml:space="preserve"> IF(OR(Calculations!C1206 = "",Calculations!C1206 = WorkTypeString),  Calculations!K1206, NA())</f>
        <v>#N/A</v>
      </c>
      <c r="I1206" s="2" t="e">
        <f xml:space="preserve"> IF(Calculations!C1206 = DefectTypeString,  Calculations!K1206, NA())</f>
        <v>#N/A</v>
      </c>
    </row>
    <row r="1207" spans="1:9" x14ac:dyDescent="0.25">
      <c r="A1207" s="8" t="str">
        <f>Calculations!A1207</f>
        <v/>
      </c>
      <c r="B1207" s="2" t="str">
        <f t="shared" si="23"/>
        <v/>
      </c>
      <c r="C1207" s="10" t="str">
        <f>IFERROR(Calculations!J1207,"")</f>
        <v/>
      </c>
      <c r="D1207" s="10" t="str">
        <f xml:space="preserve"> IF(OR(Calculations!C1207 = "",Calculations!C1207 = WorkTypeString),  IFERROR(Calculations!J1207,""), NA())</f>
        <v/>
      </c>
      <c r="E1207" s="10">
        <f t="array" ref="E1207">PERCENTILE(IF(ISERROR(D1207:D6206)=FALSE,D1207:D6206),CycleTimePercentile)</f>
        <v>0</v>
      </c>
      <c r="F1207" s="2" t="e">
        <f xml:space="preserve"> IF(Calculations!C1207 = DefectTypeString,  IFERROR(Calculations!J1207,""), NA())</f>
        <v>#N/A</v>
      </c>
      <c r="G1207" s="10">
        <f t="array" ref="G1207">PERCENTILE(IF(ISERROR(F1207:F6206)=FALSE,F1207:F6206),CycleTimePercentile)</f>
        <v>0</v>
      </c>
      <c r="H1207" s="2" t="e">
        <f ca="1" xml:space="preserve"> IF(OR(Calculations!C1207 = "",Calculations!C1207 = WorkTypeString),  Calculations!K1207, NA())</f>
        <v>#N/A</v>
      </c>
      <c r="I1207" s="2" t="e">
        <f xml:space="preserve"> IF(Calculations!C1207 = DefectTypeString,  Calculations!K1207, NA())</f>
        <v>#N/A</v>
      </c>
    </row>
    <row r="1208" spans="1:9" x14ac:dyDescent="0.25">
      <c r="A1208" s="8" t="str">
        <f>Calculations!A1208</f>
        <v/>
      </c>
      <c r="B1208" s="2" t="str">
        <f t="shared" si="23"/>
        <v/>
      </c>
      <c r="C1208" s="10" t="str">
        <f>IFERROR(Calculations!J1208,"")</f>
        <v/>
      </c>
      <c r="D1208" s="10" t="str">
        <f xml:space="preserve"> IF(OR(Calculations!C1208 = "",Calculations!C1208 = WorkTypeString),  IFERROR(Calculations!J1208,""), NA())</f>
        <v/>
      </c>
      <c r="E1208" s="10">
        <f t="array" ref="E1208">PERCENTILE(IF(ISERROR(D1208:D6207)=FALSE,D1208:D6207),CycleTimePercentile)</f>
        <v>0</v>
      </c>
      <c r="F1208" s="2" t="e">
        <f xml:space="preserve"> IF(Calculations!C1208 = DefectTypeString,  IFERROR(Calculations!J1208,""), NA())</f>
        <v>#N/A</v>
      </c>
      <c r="G1208" s="10">
        <f t="array" ref="G1208">PERCENTILE(IF(ISERROR(F1208:F6207)=FALSE,F1208:F6207),CycleTimePercentile)</f>
        <v>0</v>
      </c>
      <c r="H1208" s="2" t="e">
        <f ca="1" xml:space="preserve"> IF(OR(Calculations!C1208 = "",Calculations!C1208 = WorkTypeString),  Calculations!K1208, NA())</f>
        <v>#N/A</v>
      </c>
      <c r="I1208" s="2" t="e">
        <f xml:space="preserve"> IF(Calculations!C1208 = DefectTypeString,  Calculations!K1208, NA())</f>
        <v>#N/A</v>
      </c>
    </row>
    <row r="1209" spans="1:9" x14ac:dyDescent="0.25">
      <c r="A1209" s="8" t="str">
        <f>Calculations!A1209</f>
        <v/>
      </c>
      <c r="B1209" s="2" t="str">
        <f t="shared" si="23"/>
        <v/>
      </c>
      <c r="C1209" s="10" t="str">
        <f>IFERROR(Calculations!J1209,"")</f>
        <v/>
      </c>
      <c r="D1209" s="10" t="str">
        <f xml:space="preserve"> IF(OR(Calculations!C1209 = "",Calculations!C1209 = WorkTypeString),  IFERROR(Calculations!J1209,""), NA())</f>
        <v/>
      </c>
      <c r="E1209" s="10">
        <f t="array" ref="E1209">PERCENTILE(IF(ISERROR(D1209:D6208)=FALSE,D1209:D6208),CycleTimePercentile)</f>
        <v>0</v>
      </c>
      <c r="F1209" s="2" t="e">
        <f xml:space="preserve"> IF(Calculations!C1209 = DefectTypeString,  IFERROR(Calculations!J1209,""), NA())</f>
        <v>#N/A</v>
      </c>
      <c r="G1209" s="10">
        <f t="array" ref="G1209">PERCENTILE(IF(ISERROR(F1209:F6208)=FALSE,F1209:F6208),CycleTimePercentile)</f>
        <v>0</v>
      </c>
      <c r="H1209" s="2" t="e">
        <f ca="1" xml:space="preserve"> IF(OR(Calculations!C1209 = "",Calculations!C1209 = WorkTypeString),  Calculations!K1209, NA())</f>
        <v>#N/A</v>
      </c>
      <c r="I1209" s="2" t="e">
        <f xml:space="preserve"> IF(Calculations!C1209 = DefectTypeString,  Calculations!K1209, NA())</f>
        <v>#N/A</v>
      </c>
    </row>
    <row r="1210" spans="1:9" x14ac:dyDescent="0.25">
      <c r="A1210" s="8" t="str">
        <f>Calculations!A1210</f>
        <v/>
      </c>
      <c r="B1210" s="2" t="str">
        <f t="shared" si="23"/>
        <v/>
      </c>
      <c r="C1210" s="10" t="str">
        <f>IFERROR(Calculations!J1210,"")</f>
        <v/>
      </c>
      <c r="D1210" s="10" t="str">
        <f xml:space="preserve"> IF(OR(Calculations!C1210 = "",Calculations!C1210 = WorkTypeString),  IFERROR(Calculations!J1210,""), NA())</f>
        <v/>
      </c>
      <c r="E1210" s="10">
        <f t="array" ref="E1210">PERCENTILE(IF(ISERROR(D1210:D6209)=FALSE,D1210:D6209),CycleTimePercentile)</f>
        <v>0</v>
      </c>
      <c r="F1210" s="2" t="e">
        <f xml:space="preserve"> IF(Calculations!C1210 = DefectTypeString,  IFERROR(Calculations!J1210,""), NA())</f>
        <v>#N/A</v>
      </c>
      <c r="G1210" s="10">
        <f t="array" ref="G1210">PERCENTILE(IF(ISERROR(F1210:F6209)=FALSE,F1210:F6209),CycleTimePercentile)</f>
        <v>0</v>
      </c>
      <c r="H1210" s="2" t="e">
        <f ca="1" xml:space="preserve"> IF(OR(Calculations!C1210 = "",Calculations!C1210 = WorkTypeString),  Calculations!K1210, NA())</f>
        <v>#N/A</v>
      </c>
      <c r="I1210" s="2" t="e">
        <f xml:space="preserve"> IF(Calculations!C1210 = DefectTypeString,  Calculations!K1210, NA())</f>
        <v>#N/A</v>
      </c>
    </row>
    <row r="1211" spans="1:9" x14ac:dyDescent="0.25">
      <c r="A1211" s="8" t="str">
        <f>Calculations!A1211</f>
        <v/>
      </c>
      <c r="B1211" s="2" t="str">
        <f t="shared" si="23"/>
        <v/>
      </c>
      <c r="C1211" s="10" t="str">
        <f>IFERROR(Calculations!J1211,"")</f>
        <v/>
      </c>
      <c r="D1211" s="10" t="str">
        <f xml:space="preserve"> IF(OR(Calculations!C1211 = "",Calculations!C1211 = WorkTypeString),  IFERROR(Calculations!J1211,""), NA())</f>
        <v/>
      </c>
      <c r="E1211" s="10">
        <f t="array" ref="E1211">PERCENTILE(IF(ISERROR(D1211:D6210)=FALSE,D1211:D6210),CycleTimePercentile)</f>
        <v>0</v>
      </c>
      <c r="F1211" s="2" t="e">
        <f xml:space="preserve"> IF(Calculations!C1211 = DefectTypeString,  IFERROR(Calculations!J1211,""), NA())</f>
        <v>#N/A</v>
      </c>
      <c r="G1211" s="10">
        <f t="array" ref="G1211">PERCENTILE(IF(ISERROR(F1211:F6210)=FALSE,F1211:F6210),CycleTimePercentile)</f>
        <v>0</v>
      </c>
      <c r="H1211" s="2" t="e">
        <f ca="1" xml:space="preserve"> IF(OR(Calculations!C1211 = "",Calculations!C1211 = WorkTypeString),  Calculations!K1211, NA())</f>
        <v>#N/A</v>
      </c>
      <c r="I1211" s="2" t="e">
        <f xml:space="preserve"> IF(Calculations!C1211 = DefectTypeString,  Calculations!K1211, NA())</f>
        <v>#N/A</v>
      </c>
    </row>
    <row r="1212" spans="1:9" x14ac:dyDescent="0.25">
      <c r="A1212" s="8" t="str">
        <f>Calculations!A1212</f>
        <v/>
      </c>
      <c r="B1212" s="2" t="str">
        <f t="shared" si="23"/>
        <v/>
      </c>
      <c r="C1212" s="10" t="str">
        <f>IFERROR(Calculations!J1212,"")</f>
        <v/>
      </c>
      <c r="D1212" s="10" t="str">
        <f xml:space="preserve"> IF(OR(Calculations!C1212 = "",Calculations!C1212 = WorkTypeString),  IFERROR(Calculations!J1212,""), NA())</f>
        <v/>
      </c>
      <c r="E1212" s="10">
        <f t="array" ref="E1212">PERCENTILE(IF(ISERROR(D1212:D6211)=FALSE,D1212:D6211),CycleTimePercentile)</f>
        <v>0</v>
      </c>
      <c r="F1212" s="2" t="e">
        <f xml:space="preserve"> IF(Calculations!C1212 = DefectTypeString,  IFERROR(Calculations!J1212,""), NA())</f>
        <v>#N/A</v>
      </c>
      <c r="G1212" s="10">
        <f t="array" ref="G1212">PERCENTILE(IF(ISERROR(F1212:F6211)=FALSE,F1212:F6211),CycleTimePercentile)</f>
        <v>0</v>
      </c>
      <c r="H1212" s="2" t="e">
        <f ca="1" xml:space="preserve"> IF(OR(Calculations!C1212 = "",Calculations!C1212 = WorkTypeString),  Calculations!K1212, NA())</f>
        <v>#N/A</v>
      </c>
      <c r="I1212" s="2" t="e">
        <f xml:space="preserve"> IF(Calculations!C1212 = DefectTypeString,  Calculations!K1212, NA())</f>
        <v>#N/A</v>
      </c>
    </row>
    <row r="1213" spans="1:9" x14ac:dyDescent="0.25">
      <c r="A1213" s="8" t="str">
        <f>Calculations!A1213</f>
        <v/>
      </c>
      <c r="B1213" s="2" t="str">
        <f t="shared" si="23"/>
        <v/>
      </c>
      <c r="C1213" s="10" t="str">
        <f>IFERROR(Calculations!J1213,"")</f>
        <v/>
      </c>
      <c r="D1213" s="10" t="str">
        <f xml:space="preserve"> IF(OR(Calculations!C1213 = "",Calculations!C1213 = WorkTypeString),  IFERROR(Calculations!J1213,""), NA())</f>
        <v/>
      </c>
      <c r="E1213" s="10">
        <f t="array" ref="E1213">PERCENTILE(IF(ISERROR(D1213:D6212)=FALSE,D1213:D6212),CycleTimePercentile)</f>
        <v>0</v>
      </c>
      <c r="F1213" s="2" t="e">
        <f xml:space="preserve"> IF(Calculations!C1213 = DefectTypeString,  IFERROR(Calculations!J1213,""), NA())</f>
        <v>#N/A</v>
      </c>
      <c r="G1213" s="10">
        <f t="array" ref="G1213">PERCENTILE(IF(ISERROR(F1213:F6212)=FALSE,F1213:F6212),CycleTimePercentile)</f>
        <v>0</v>
      </c>
      <c r="H1213" s="2" t="e">
        <f ca="1" xml:space="preserve"> IF(OR(Calculations!C1213 = "",Calculations!C1213 = WorkTypeString),  Calculations!K1213, NA())</f>
        <v>#N/A</v>
      </c>
      <c r="I1213" s="2" t="e">
        <f xml:space="preserve"> IF(Calculations!C1213 = DefectTypeString,  Calculations!K1213, NA())</f>
        <v>#N/A</v>
      </c>
    </row>
    <row r="1214" spans="1:9" x14ac:dyDescent="0.25">
      <c r="A1214" s="8" t="str">
        <f>Calculations!A1214</f>
        <v/>
      </c>
      <c r="B1214" s="2" t="str">
        <f t="shared" si="23"/>
        <v/>
      </c>
      <c r="C1214" s="10" t="str">
        <f>IFERROR(Calculations!J1214,"")</f>
        <v/>
      </c>
      <c r="D1214" s="10" t="str">
        <f xml:space="preserve"> IF(OR(Calculations!C1214 = "",Calculations!C1214 = WorkTypeString),  IFERROR(Calculations!J1214,""), NA())</f>
        <v/>
      </c>
      <c r="E1214" s="10">
        <f t="array" ref="E1214">PERCENTILE(IF(ISERROR(D1214:D6213)=FALSE,D1214:D6213),CycleTimePercentile)</f>
        <v>0</v>
      </c>
      <c r="F1214" s="2" t="e">
        <f xml:space="preserve"> IF(Calculations!C1214 = DefectTypeString,  IFERROR(Calculations!J1214,""), NA())</f>
        <v>#N/A</v>
      </c>
      <c r="G1214" s="10">
        <f t="array" ref="G1214">PERCENTILE(IF(ISERROR(F1214:F6213)=FALSE,F1214:F6213),CycleTimePercentile)</f>
        <v>0</v>
      </c>
      <c r="H1214" s="2" t="e">
        <f ca="1" xml:space="preserve"> IF(OR(Calculations!C1214 = "",Calculations!C1214 = WorkTypeString),  Calculations!K1214, NA())</f>
        <v>#N/A</v>
      </c>
      <c r="I1214" s="2" t="e">
        <f xml:space="preserve"> IF(Calculations!C1214 = DefectTypeString,  Calculations!K1214, NA())</f>
        <v>#N/A</v>
      </c>
    </row>
    <row r="1215" spans="1:9" x14ac:dyDescent="0.25">
      <c r="A1215" s="8" t="str">
        <f>Calculations!A1215</f>
        <v/>
      </c>
      <c r="B1215" s="2" t="str">
        <f t="shared" si="23"/>
        <v/>
      </c>
      <c r="C1215" s="10" t="str">
        <f>IFERROR(Calculations!J1215,"")</f>
        <v/>
      </c>
      <c r="D1215" s="10" t="str">
        <f xml:space="preserve"> IF(OR(Calculations!C1215 = "",Calculations!C1215 = WorkTypeString),  IFERROR(Calculations!J1215,""), NA())</f>
        <v/>
      </c>
      <c r="E1215" s="10">
        <f t="array" ref="E1215">PERCENTILE(IF(ISERROR(D1215:D6214)=FALSE,D1215:D6214),CycleTimePercentile)</f>
        <v>0</v>
      </c>
      <c r="F1215" s="2" t="e">
        <f xml:space="preserve"> IF(Calculations!C1215 = DefectTypeString,  IFERROR(Calculations!J1215,""), NA())</f>
        <v>#N/A</v>
      </c>
      <c r="G1215" s="10">
        <f t="array" ref="G1215">PERCENTILE(IF(ISERROR(F1215:F6214)=FALSE,F1215:F6214),CycleTimePercentile)</f>
        <v>0</v>
      </c>
      <c r="H1215" s="2" t="e">
        <f ca="1" xml:space="preserve"> IF(OR(Calculations!C1215 = "",Calculations!C1215 = WorkTypeString),  Calculations!K1215, NA())</f>
        <v>#N/A</v>
      </c>
      <c r="I1215" s="2" t="e">
        <f xml:space="preserve"> IF(Calculations!C1215 = DefectTypeString,  Calculations!K1215, NA())</f>
        <v>#N/A</v>
      </c>
    </row>
    <row r="1216" spans="1:9" x14ac:dyDescent="0.25">
      <c r="A1216" s="8" t="str">
        <f>Calculations!A1216</f>
        <v/>
      </c>
      <c r="B1216" s="2" t="str">
        <f t="shared" si="23"/>
        <v/>
      </c>
      <c r="C1216" s="10" t="str">
        <f>IFERROR(Calculations!J1216,"")</f>
        <v/>
      </c>
      <c r="D1216" s="10" t="str">
        <f xml:space="preserve"> IF(OR(Calculations!C1216 = "",Calculations!C1216 = WorkTypeString),  IFERROR(Calculations!J1216,""), NA())</f>
        <v/>
      </c>
      <c r="E1216" s="10">
        <f t="array" ref="E1216">PERCENTILE(IF(ISERROR(D1216:D6215)=FALSE,D1216:D6215),CycleTimePercentile)</f>
        <v>0</v>
      </c>
      <c r="F1216" s="2" t="e">
        <f xml:space="preserve"> IF(Calculations!C1216 = DefectTypeString,  IFERROR(Calculations!J1216,""), NA())</f>
        <v>#N/A</v>
      </c>
      <c r="G1216" s="10">
        <f t="array" ref="G1216">PERCENTILE(IF(ISERROR(F1216:F6215)=FALSE,F1216:F6215),CycleTimePercentile)</f>
        <v>0</v>
      </c>
      <c r="H1216" s="2" t="e">
        <f ca="1" xml:space="preserve"> IF(OR(Calculations!C1216 = "",Calculations!C1216 = WorkTypeString),  Calculations!K1216, NA())</f>
        <v>#N/A</v>
      </c>
      <c r="I1216" s="2" t="e">
        <f xml:space="preserve"> IF(Calculations!C1216 = DefectTypeString,  Calculations!K1216, NA())</f>
        <v>#N/A</v>
      </c>
    </row>
    <row r="1217" spans="1:9" x14ac:dyDescent="0.25">
      <c r="A1217" s="8" t="str">
        <f>Calculations!A1217</f>
        <v/>
      </c>
      <c r="B1217" s="2" t="str">
        <f t="shared" si="23"/>
        <v/>
      </c>
      <c r="C1217" s="10" t="str">
        <f>IFERROR(Calculations!J1217,"")</f>
        <v/>
      </c>
      <c r="D1217" s="10" t="str">
        <f xml:space="preserve"> IF(OR(Calculations!C1217 = "",Calculations!C1217 = WorkTypeString),  IFERROR(Calculations!J1217,""), NA())</f>
        <v/>
      </c>
      <c r="E1217" s="10">
        <f t="array" ref="E1217">PERCENTILE(IF(ISERROR(D1217:D6216)=FALSE,D1217:D6216),CycleTimePercentile)</f>
        <v>0</v>
      </c>
      <c r="F1217" s="2" t="e">
        <f xml:space="preserve"> IF(Calculations!C1217 = DefectTypeString,  IFERROR(Calculations!J1217,""), NA())</f>
        <v>#N/A</v>
      </c>
      <c r="G1217" s="10">
        <f t="array" ref="G1217">PERCENTILE(IF(ISERROR(F1217:F6216)=FALSE,F1217:F6216),CycleTimePercentile)</f>
        <v>0</v>
      </c>
      <c r="H1217" s="2" t="e">
        <f ca="1" xml:space="preserve"> IF(OR(Calculations!C1217 = "",Calculations!C1217 = WorkTypeString),  Calculations!K1217, NA())</f>
        <v>#N/A</v>
      </c>
      <c r="I1217" s="2" t="e">
        <f xml:space="preserve"> IF(Calculations!C1217 = DefectTypeString,  Calculations!K1217, NA())</f>
        <v>#N/A</v>
      </c>
    </row>
    <row r="1218" spans="1:9" x14ac:dyDescent="0.25">
      <c r="A1218" s="8" t="str">
        <f>Calculations!A1218</f>
        <v/>
      </c>
      <c r="B1218" s="2" t="str">
        <f t="shared" si="23"/>
        <v/>
      </c>
      <c r="C1218" s="10" t="str">
        <f>IFERROR(Calculations!J1218,"")</f>
        <v/>
      </c>
      <c r="D1218" s="10" t="str">
        <f xml:space="preserve"> IF(OR(Calculations!C1218 = "",Calculations!C1218 = WorkTypeString),  IFERROR(Calculations!J1218,""), NA())</f>
        <v/>
      </c>
      <c r="E1218" s="10">
        <f t="array" ref="E1218">PERCENTILE(IF(ISERROR(D1218:D6217)=FALSE,D1218:D6217),CycleTimePercentile)</f>
        <v>0</v>
      </c>
      <c r="F1218" s="2" t="e">
        <f xml:space="preserve"> IF(Calculations!C1218 = DefectTypeString,  IFERROR(Calculations!J1218,""), NA())</f>
        <v>#N/A</v>
      </c>
      <c r="G1218" s="10">
        <f t="array" ref="G1218">PERCENTILE(IF(ISERROR(F1218:F6217)=FALSE,F1218:F6217),CycleTimePercentile)</f>
        <v>0</v>
      </c>
      <c r="H1218" s="2" t="e">
        <f ca="1" xml:space="preserve"> IF(OR(Calculations!C1218 = "",Calculations!C1218 = WorkTypeString),  Calculations!K1218, NA())</f>
        <v>#N/A</v>
      </c>
      <c r="I1218" s="2" t="e">
        <f xml:space="preserve"> IF(Calculations!C1218 = DefectTypeString,  Calculations!K1218, NA())</f>
        <v>#N/A</v>
      </c>
    </row>
    <row r="1219" spans="1:9" x14ac:dyDescent="0.25">
      <c r="A1219" s="8" t="str">
        <f>Calculations!A1219</f>
        <v/>
      </c>
      <c r="B1219" s="2" t="str">
        <f t="shared" ref="B1219:B1282" si="24">IF(ISNUMBER(A1219),YEAR(A1219)&amp;"-"&amp;TEXT(MONTH(A1219),"00")&amp;"-"&amp;TEXT(DAY(A1219),"00")&amp;"-"&amp;TEXT(HOUR(A1219),"00"),"")</f>
        <v/>
      </c>
      <c r="C1219" s="10" t="str">
        <f>IFERROR(Calculations!J1219,"")</f>
        <v/>
      </c>
      <c r="D1219" s="10" t="str">
        <f xml:space="preserve"> IF(OR(Calculations!C1219 = "",Calculations!C1219 = WorkTypeString),  IFERROR(Calculations!J1219,""), NA())</f>
        <v/>
      </c>
      <c r="E1219" s="10">
        <f t="array" ref="E1219">PERCENTILE(IF(ISERROR(D1219:D6218)=FALSE,D1219:D6218),CycleTimePercentile)</f>
        <v>0</v>
      </c>
      <c r="F1219" s="2" t="e">
        <f xml:space="preserve"> IF(Calculations!C1219 = DefectTypeString,  IFERROR(Calculations!J1219,""), NA())</f>
        <v>#N/A</v>
      </c>
      <c r="G1219" s="10">
        <f t="array" ref="G1219">PERCENTILE(IF(ISERROR(F1219:F6218)=FALSE,F1219:F6218),CycleTimePercentile)</f>
        <v>0</v>
      </c>
      <c r="H1219" s="2" t="e">
        <f ca="1" xml:space="preserve"> IF(OR(Calculations!C1219 = "",Calculations!C1219 = WorkTypeString),  Calculations!K1219, NA())</f>
        <v>#N/A</v>
      </c>
      <c r="I1219" s="2" t="e">
        <f xml:space="preserve"> IF(Calculations!C1219 = DefectTypeString,  Calculations!K1219, NA())</f>
        <v>#N/A</v>
      </c>
    </row>
    <row r="1220" spans="1:9" x14ac:dyDescent="0.25">
      <c r="A1220" s="8" t="str">
        <f>Calculations!A1220</f>
        <v/>
      </c>
      <c r="B1220" s="2" t="str">
        <f t="shared" si="24"/>
        <v/>
      </c>
      <c r="C1220" s="10" t="str">
        <f>IFERROR(Calculations!J1220,"")</f>
        <v/>
      </c>
      <c r="D1220" s="10" t="str">
        <f xml:space="preserve"> IF(OR(Calculations!C1220 = "",Calculations!C1220 = WorkTypeString),  IFERROR(Calculations!J1220,""), NA())</f>
        <v/>
      </c>
      <c r="E1220" s="10">
        <f t="array" ref="E1220">PERCENTILE(IF(ISERROR(D1220:D6219)=FALSE,D1220:D6219),CycleTimePercentile)</f>
        <v>0</v>
      </c>
      <c r="F1220" s="2" t="e">
        <f xml:space="preserve"> IF(Calculations!C1220 = DefectTypeString,  IFERROR(Calculations!J1220,""), NA())</f>
        <v>#N/A</v>
      </c>
      <c r="G1220" s="10">
        <f t="array" ref="G1220">PERCENTILE(IF(ISERROR(F1220:F6219)=FALSE,F1220:F6219),CycleTimePercentile)</f>
        <v>0</v>
      </c>
      <c r="H1220" s="2" t="e">
        <f ca="1" xml:space="preserve"> IF(OR(Calculations!C1220 = "",Calculations!C1220 = WorkTypeString),  Calculations!K1220, NA())</f>
        <v>#N/A</v>
      </c>
      <c r="I1220" s="2" t="e">
        <f xml:space="preserve"> IF(Calculations!C1220 = DefectTypeString,  Calculations!K1220, NA())</f>
        <v>#N/A</v>
      </c>
    </row>
    <row r="1221" spans="1:9" x14ac:dyDescent="0.25">
      <c r="A1221" s="8" t="str">
        <f>Calculations!A1221</f>
        <v/>
      </c>
      <c r="B1221" s="2" t="str">
        <f t="shared" si="24"/>
        <v/>
      </c>
      <c r="C1221" s="10" t="str">
        <f>IFERROR(Calculations!J1221,"")</f>
        <v/>
      </c>
      <c r="D1221" s="10" t="str">
        <f xml:space="preserve"> IF(OR(Calculations!C1221 = "",Calculations!C1221 = WorkTypeString),  IFERROR(Calculations!J1221,""), NA())</f>
        <v/>
      </c>
      <c r="E1221" s="10">
        <f t="array" ref="E1221">PERCENTILE(IF(ISERROR(D1221:D6220)=FALSE,D1221:D6220),CycleTimePercentile)</f>
        <v>0</v>
      </c>
      <c r="F1221" s="2" t="e">
        <f xml:space="preserve"> IF(Calculations!C1221 = DefectTypeString,  IFERROR(Calculations!J1221,""), NA())</f>
        <v>#N/A</v>
      </c>
      <c r="G1221" s="10">
        <f t="array" ref="G1221">PERCENTILE(IF(ISERROR(F1221:F6220)=FALSE,F1221:F6220),CycleTimePercentile)</f>
        <v>0</v>
      </c>
      <c r="H1221" s="2" t="e">
        <f ca="1" xml:space="preserve"> IF(OR(Calculations!C1221 = "",Calculations!C1221 = WorkTypeString),  Calculations!K1221, NA())</f>
        <v>#N/A</v>
      </c>
      <c r="I1221" s="2" t="e">
        <f xml:space="preserve"> IF(Calculations!C1221 = DefectTypeString,  Calculations!K1221, NA())</f>
        <v>#N/A</v>
      </c>
    </row>
    <row r="1222" spans="1:9" x14ac:dyDescent="0.25">
      <c r="A1222" s="8" t="str">
        <f>Calculations!A1222</f>
        <v/>
      </c>
      <c r="B1222" s="2" t="str">
        <f t="shared" si="24"/>
        <v/>
      </c>
      <c r="C1222" s="10" t="str">
        <f>IFERROR(Calculations!J1222,"")</f>
        <v/>
      </c>
      <c r="D1222" s="10" t="str">
        <f xml:space="preserve"> IF(OR(Calculations!C1222 = "",Calculations!C1222 = WorkTypeString),  IFERROR(Calculations!J1222,""), NA())</f>
        <v/>
      </c>
      <c r="E1222" s="10">
        <f t="array" ref="E1222">PERCENTILE(IF(ISERROR(D1222:D6221)=FALSE,D1222:D6221),CycleTimePercentile)</f>
        <v>0</v>
      </c>
      <c r="F1222" s="2" t="e">
        <f xml:space="preserve"> IF(Calculations!C1222 = DefectTypeString,  IFERROR(Calculations!J1222,""), NA())</f>
        <v>#N/A</v>
      </c>
      <c r="G1222" s="10">
        <f t="array" ref="G1222">PERCENTILE(IF(ISERROR(F1222:F6221)=FALSE,F1222:F6221),CycleTimePercentile)</f>
        <v>0</v>
      </c>
      <c r="H1222" s="2" t="e">
        <f ca="1" xml:space="preserve"> IF(OR(Calculations!C1222 = "",Calculations!C1222 = WorkTypeString),  Calculations!K1222, NA())</f>
        <v>#N/A</v>
      </c>
      <c r="I1222" s="2" t="e">
        <f xml:space="preserve"> IF(Calculations!C1222 = DefectTypeString,  Calculations!K1222, NA())</f>
        <v>#N/A</v>
      </c>
    </row>
    <row r="1223" spans="1:9" x14ac:dyDescent="0.25">
      <c r="A1223" s="8" t="str">
        <f>Calculations!A1223</f>
        <v/>
      </c>
      <c r="B1223" s="2" t="str">
        <f t="shared" si="24"/>
        <v/>
      </c>
      <c r="C1223" s="10" t="str">
        <f>IFERROR(Calculations!J1223,"")</f>
        <v/>
      </c>
      <c r="D1223" s="10" t="str">
        <f xml:space="preserve"> IF(OR(Calculations!C1223 = "",Calculations!C1223 = WorkTypeString),  IFERROR(Calculations!J1223,""), NA())</f>
        <v/>
      </c>
      <c r="E1223" s="10">
        <f t="array" ref="E1223">PERCENTILE(IF(ISERROR(D1223:D6222)=FALSE,D1223:D6222),CycleTimePercentile)</f>
        <v>0</v>
      </c>
      <c r="F1223" s="2" t="e">
        <f xml:space="preserve"> IF(Calculations!C1223 = DefectTypeString,  IFERROR(Calculations!J1223,""), NA())</f>
        <v>#N/A</v>
      </c>
      <c r="G1223" s="10">
        <f t="array" ref="G1223">PERCENTILE(IF(ISERROR(F1223:F6222)=FALSE,F1223:F6222),CycleTimePercentile)</f>
        <v>0</v>
      </c>
      <c r="H1223" s="2" t="e">
        <f ca="1" xml:space="preserve"> IF(OR(Calculations!C1223 = "",Calculations!C1223 = WorkTypeString),  Calculations!K1223, NA())</f>
        <v>#N/A</v>
      </c>
      <c r="I1223" s="2" t="e">
        <f xml:space="preserve"> IF(Calculations!C1223 = DefectTypeString,  Calculations!K1223, NA())</f>
        <v>#N/A</v>
      </c>
    </row>
    <row r="1224" spans="1:9" x14ac:dyDescent="0.25">
      <c r="A1224" s="8" t="str">
        <f>Calculations!A1224</f>
        <v/>
      </c>
      <c r="B1224" s="2" t="str">
        <f t="shared" si="24"/>
        <v/>
      </c>
      <c r="C1224" s="10" t="str">
        <f>IFERROR(Calculations!J1224,"")</f>
        <v/>
      </c>
      <c r="D1224" s="10" t="str">
        <f xml:space="preserve"> IF(OR(Calculations!C1224 = "",Calculations!C1224 = WorkTypeString),  IFERROR(Calculations!J1224,""), NA())</f>
        <v/>
      </c>
      <c r="E1224" s="10">
        <f t="array" ref="E1224">PERCENTILE(IF(ISERROR(D1224:D6223)=FALSE,D1224:D6223),CycleTimePercentile)</f>
        <v>0</v>
      </c>
      <c r="F1224" s="2" t="e">
        <f xml:space="preserve"> IF(Calculations!C1224 = DefectTypeString,  IFERROR(Calculations!J1224,""), NA())</f>
        <v>#N/A</v>
      </c>
      <c r="G1224" s="10">
        <f t="array" ref="G1224">PERCENTILE(IF(ISERROR(F1224:F6223)=FALSE,F1224:F6223),CycleTimePercentile)</f>
        <v>0</v>
      </c>
      <c r="H1224" s="2" t="e">
        <f ca="1" xml:space="preserve"> IF(OR(Calculations!C1224 = "",Calculations!C1224 = WorkTypeString),  Calculations!K1224, NA())</f>
        <v>#N/A</v>
      </c>
      <c r="I1224" s="2" t="e">
        <f xml:space="preserve"> IF(Calculations!C1224 = DefectTypeString,  Calculations!K1224, NA())</f>
        <v>#N/A</v>
      </c>
    </row>
    <row r="1225" spans="1:9" x14ac:dyDescent="0.25">
      <c r="A1225" s="8" t="str">
        <f>Calculations!A1225</f>
        <v/>
      </c>
      <c r="B1225" s="2" t="str">
        <f t="shared" si="24"/>
        <v/>
      </c>
      <c r="C1225" s="10" t="str">
        <f>IFERROR(Calculations!J1225,"")</f>
        <v/>
      </c>
      <c r="D1225" s="10" t="str">
        <f xml:space="preserve"> IF(OR(Calculations!C1225 = "",Calculations!C1225 = WorkTypeString),  IFERROR(Calculations!J1225,""), NA())</f>
        <v/>
      </c>
      <c r="E1225" s="10">
        <f t="array" ref="E1225">PERCENTILE(IF(ISERROR(D1225:D6224)=FALSE,D1225:D6224),CycleTimePercentile)</f>
        <v>0</v>
      </c>
      <c r="F1225" s="2" t="e">
        <f xml:space="preserve"> IF(Calculations!C1225 = DefectTypeString,  IFERROR(Calculations!J1225,""), NA())</f>
        <v>#N/A</v>
      </c>
      <c r="G1225" s="10">
        <f t="array" ref="G1225">PERCENTILE(IF(ISERROR(F1225:F6224)=FALSE,F1225:F6224),CycleTimePercentile)</f>
        <v>0</v>
      </c>
      <c r="H1225" s="2" t="e">
        <f ca="1" xml:space="preserve"> IF(OR(Calculations!C1225 = "",Calculations!C1225 = WorkTypeString),  Calculations!K1225, NA())</f>
        <v>#N/A</v>
      </c>
      <c r="I1225" s="2" t="e">
        <f xml:space="preserve"> IF(Calculations!C1225 = DefectTypeString,  Calculations!K1225, NA())</f>
        <v>#N/A</v>
      </c>
    </row>
    <row r="1226" spans="1:9" x14ac:dyDescent="0.25">
      <c r="A1226" s="8" t="str">
        <f>Calculations!A1226</f>
        <v/>
      </c>
      <c r="B1226" s="2" t="str">
        <f t="shared" si="24"/>
        <v/>
      </c>
      <c r="C1226" s="10" t="str">
        <f>IFERROR(Calculations!J1226,"")</f>
        <v/>
      </c>
      <c r="D1226" s="10" t="str">
        <f xml:space="preserve"> IF(OR(Calculations!C1226 = "",Calculations!C1226 = WorkTypeString),  IFERROR(Calculations!J1226,""), NA())</f>
        <v/>
      </c>
      <c r="E1226" s="10">
        <f t="array" ref="E1226">PERCENTILE(IF(ISERROR(D1226:D6225)=FALSE,D1226:D6225),CycleTimePercentile)</f>
        <v>0</v>
      </c>
      <c r="F1226" s="2" t="e">
        <f xml:space="preserve"> IF(Calculations!C1226 = DefectTypeString,  IFERROR(Calculations!J1226,""), NA())</f>
        <v>#N/A</v>
      </c>
      <c r="G1226" s="10">
        <f t="array" ref="G1226">PERCENTILE(IF(ISERROR(F1226:F6225)=FALSE,F1226:F6225),CycleTimePercentile)</f>
        <v>0</v>
      </c>
      <c r="H1226" s="2" t="e">
        <f ca="1" xml:space="preserve"> IF(OR(Calculations!C1226 = "",Calculations!C1226 = WorkTypeString),  Calculations!K1226, NA())</f>
        <v>#N/A</v>
      </c>
      <c r="I1226" s="2" t="e">
        <f xml:space="preserve"> IF(Calculations!C1226 = DefectTypeString,  Calculations!K1226, NA())</f>
        <v>#N/A</v>
      </c>
    </row>
    <row r="1227" spans="1:9" x14ac:dyDescent="0.25">
      <c r="A1227" s="8" t="str">
        <f>Calculations!A1227</f>
        <v/>
      </c>
      <c r="B1227" s="2" t="str">
        <f t="shared" si="24"/>
        <v/>
      </c>
      <c r="C1227" s="10" t="str">
        <f>IFERROR(Calculations!J1227,"")</f>
        <v/>
      </c>
      <c r="D1227" s="10" t="str">
        <f xml:space="preserve"> IF(OR(Calculations!C1227 = "",Calculations!C1227 = WorkTypeString),  IFERROR(Calculations!J1227,""), NA())</f>
        <v/>
      </c>
      <c r="E1227" s="10">
        <f t="array" ref="E1227">PERCENTILE(IF(ISERROR(D1227:D6226)=FALSE,D1227:D6226),CycleTimePercentile)</f>
        <v>0</v>
      </c>
      <c r="F1227" s="2" t="e">
        <f xml:space="preserve"> IF(Calculations!C1227 = DefectTypeString,  IFERROR(Calculations!J1227,""), NA())</f>
        <v>#N/A</v>
      </c>
      <c r="G1227" s="10">
        <f t="array" ref="G1227">PERCENTILE(IF(ISERROR(F1227:F6226)=FALSE,F1227:F6226),CycleTimePercentile)</f>
        <v>0</v>
      </c>
      <c r="H1227" s="2" t="e">
        <f ca="1" xml:space="preserve"> IF(OR(Calculations!C1227 = "",Calculations!C1227 = WorkTypeString),  Calculations!K1227, NA())</f>
        <v>#N/A</v>
      </c>
      <c r="I1227" s="2" t="e">
        <f xml:space="preserve"> IF(Calculations!C1227 = DefectTypeString,  Calculations!K1227, NA())</f>
        <v>#N/A</v>
      </c>
    </row>
    <row r="1228" spans="1:9" x14ac:dyDescent="0.25">
      <c r="A1228" s="8" t="str">
        <f>Calculations!A1228</f>
        <v/>
      </c>
      <c r="B1228" s="2" t="str">
        <f t="shared" si="24"/>
        <v/>
      </c>
      <c r="C1228" s="10" t="str">
        <f>IFERROR(Calculations!J1228,"")</f>
        <v/>
      </c>
      <c r="D1228" s="10" t="str">
        <f xml:space="preserve"> IF(OR(Calculations!C1228 = "",Calculations!C1228 = WorkTypeString),  IFERROR(Calculations!J1228,""), NA())</f>
        <v/>
      </c>
      <c r="E1228" s="10">
        <f t="array" ref="E1228">PERCENTILE(IF(ISERROR(D1228:D6227)=FALSE,D1228:D6227),CycleTimePercentile)</f>
        <v>0</v>
      </c>
      <c r="F1228" s="2" t="e">
        <f xml:space="preserve"> IF(Calculations!C1228 = DefectTypeString,  IFERROR(Calculations!J1228,""), NA())</f>
        <v>#N/A</v>
      </c>
      <c r="G1228" s="10">
        <f t="array" ref="G1228">PERCENTILE(IF(ISERROR(F1228:F6227)=FALSE,F1228:F6227),CycleTimePercentile)</f>
        <v>0</v>
      </c>
      <c r="H1228" s="2" t="e">
        <f ca="1" xml:space="preserve"> IF(OR(Calculations!C1228 = "",Calculations!C1228 = WorkTypeString),  Calculations!K1228, NA())</f>
        <v>#N/A</v>
      </c>
      <c r="I1228" s="2" t="e">
        <f xml:space="preserve"> IF(Calculations!C1228 = DefectTypeString,  Calculations!K1228, NA())</f>
        <v>#N/A</v>
      </c>
    </row>
    <row r="1229" spans="1:9" x14ac:dyDescent="0.25">
      <c r="A1229" s="8" t="str">
        <f>Calculations!A1229</f>
        <v/>
      </c>
      <c r="B1229" s="2" t="str">
        <f t="shared" si="24"/>
        <v/>
      </c>
      <c r="C1229" s="10" t="str">
        <f>IFERROR(Calculations!J1229,"")</f>
        <v/>
      </c>
      <c r="D1229" s="10" t="str">
        <f xml:space="preserve"> IF(OR(Calculations!C1229 = "",Calculations!C1229 = WorkTypeString),  IFERROR(Calculations!J1229,""), NA())</f>
        <v/>
      </c>
      <c r="E1229" s="10">
        <f t="array" ref="E1229">PERCENTILE(IF(ISERROR(D1229:D6228)=FALSE,D1229:D6228),CycleTimePercentile)</f>
        <v>0</v>
      </c>
      <c r="F1229" s="2" t="e">
        <f xml:space="preserve"> IF(Calculations!C1229 = DefectTypeString,  IFERROR(Calculations!J1229,""), NA())</f>
        <v>#N/A</v>
      </c>
      <c r="G1229" s="10">
        <f t="array" ref="G1229">PERCENTILE(IF(ISERROR(F1229:F6228)=FALSE,F1229:F6228),CycleTimePercentile)</f>
        <v>0</v>
      </c>
      <c r="H1229" s="2" t="e">
        <f ca="1" xml:space="preserve"> IF(OR(Calculations!C1229 = "",Calculations!C1229 = WorkTypeString),  Calculations!K1229, NA())</f>
        <v>#N/A</v>
      </c>
      <c r="I1229" s="2" t="e">
        <f xml:space="preserve"> IF(Calculations!C1229 = DefectTypeString,  Calculations!K1229, NA())</f>
        <v>#N/A</v>
      </c>
    </row>
    <row r="1230" spans="1:9" x14ac:dyDescent="0.25">
      <c r="A1230" s="8" t="str">
        <f>Calculations!A1230</f>
        <v/>
      </c>
      <c r="B1230" s="2" t="str">
        <f t="shared" si="24"/>
        <v/>
      </c>
      <c r="C1230" s="10" t="str">
        <f>IFERROR(Calculations!J1230,"")</f>
        <v/>
      </c>
      <c r="D1230" s="10" t="str">
        <f xml:space="preserve"> IF(OR(Calculations!C1230 = "",Calculations!C1230 = WorkTypeString),  IFERROR(Calculations!J1230,""), NA())</f>
        <v/>
      </c>
      <c r="E1230" s="10">
        <f t="array" ref="E1230">PERCENTILE(IF(ISERROR(D1230:D6229)=FALSE,D1230:D6229),CycleTimePercentile)</f>
        <v>0</v>
      </c>
      <c r="F1230" s="2" t="e">
        <f xml:space="preserve"> IF(Calculations!C1230 = DefectTypeString,  IFERROR(Calculations!J1230,""), NA())</f>
        <v>#N/A</v>
      </c>
      <c r="G1230" s="10">
        <f t="array" ref="G1230">PERCENTILE(IF(ISERROR(F1230:F6229)=FALSE,F1230:F6229),CycleTimePercentile)</f>
        <v>0</v>
      </c>
      <c r="H1230" s="2" t="e">
        <f ca="1" xml:space="preserve"> IF(OR(Calculations!C1230 = "",Calculations!C1230 = WorkTypeString),  Calculations!K1230, NA())</f>
        <v>#N/A</v>
      </c>
      <c r="I1230" s="2" t="e">
        <f xml:space="preserve"> IF(Calculations!C1230 = DefectTypeString,  Calculations!K1230, NA())</f>
        <v>#N/A</v>
      </c>
    </row>
    <row r="1231" spans="1:9" x14ac:dyDescent="0.25">
      <c r="A1231" s="8" t="str">
        <f>Calculations!A1231</f>
        <v/>
      </c>
      <c r="B1231" s="2" t="str">
        <f t="shared" si="24"/>
        <v/>
      </c>
      <c r="C1231" s="10" t="str">
        <f>IFERROR(Calculations!J1231,"")</f>
        <v/>
      </c>
      <c r="D1231" s="10" t="str">
        <f xml:space="preserve"> IF(OR(Calculations!C1231 = "",Calculations!C1231 = WorkTypeString),  IFERROR(Calculations!J1231,""), NA())</f>
        <v/>
      </c>
      <c r="E1231" s="10">
        <f t="array" ref="E1231">PERCENTILE(IF(ISERROR(D1231:D6230)=FALSE,D1231:D6230),CycleTimePercentile)</f>
        <v>0</v>
      </c>
      <c r="F1231" s="2" t="e">
        <f xml:space="preserve"> IF(Calculations!C1231 = DefectTypeString,  IFERROR(Calculations!J1231,""), NA())</f>
        <v>#N/A</v>
      </c>
      <c r="G1231" s="10">
        <f t="array" ref="G1231">PERCENTILE(IF(ISERROR(F1231:F6230)=FALSE,F1231:F6230),CycleTimePercentile)</f>
        <v>0</v>
      </c>
      <c r="H1231" s="2" t="e">
        <f ca="1" xml:space="preserve"> IF(OR(Calculations!C1231 = "",Calculations!C1231 = WorkTypeString),  Calculations!K1231, NA())</f>
        <v>#N/A</v>
      </c>
      <c r="I1231" s="2" t="e">
        <f xml:space="preserve"> IF(Calculations!C1231 = DefectTypeString,  Calculations!K1231, NA())</f>
        <v>#N/A</v>
      </c>
    </row>
    <row r="1232" spans="1:9" x14ac:dyDescent="0.25">
      <c r="A1232" s="8" t="str">
        <f>Calculations!A1232</f>
        <v/>
      </c>
      <c r="B1232" s="2" t="str">
        <f t="shared" si="24"/>
        <v/>
      </c>
      <c r="C1232" s="10" t="str">
        <f>IFERROR(Calculations!J1232,"")</f>
        <v/>
      </c>
      <c r="D1232" s="10" t="str">
        <f xml:space="preserve"> IF(OR(Calculations!C1232 = "",Calculations!C1232 = WorkTypeString),  IFERROR(Calculations!J1232,""), NA())</f>
        <v/>
      </c>
      <c r="E1232" s="10">
        <f t="array" ref="E1232">PERCENTILE(IF(ISERROR(D1232:D6231)=FALSE,D1232:D6231),CycleTimePercentile)</f>
        <v>0</v>
      </c>
      <c r="F1232" s="2" t="e">
        <f xml:space="preserve"> IF(Calculations!C1232 = DefectTypeString,  IFERROR(Calculations!J1232,""), NA())</f>
        <v>#N/A</v>
      </c>
      <c r="G1232" s="10">
        <f t="array" ref="G1232">PERCENTILE(IF(ISERROR(F1232:F6231)=FALSE,F1232:F6231),CycleTimePercentile)</f>
        <v>0</v>
      </c>
      <c r="H1232" s="2" t="e">
        <f ca="1" xml:space="preserve"> IF(OR(Calculations!C1232 = "",Calculations!C1232 = WorkTypeString),  Calculations!K1232, NA())</f>
        <v>#N/A</v>
      </c>
      <c r="I1232" s="2" t="e">
        <f xml:space="preserve"> IF(Calculations!C1232 = DefectTypeString,  Calculations!K1232, NA())</f>
        <v>#N/A</v>
      </c>
    </row>
    <row r="1233" spans="1:9" x14ac:dyDescent="0.25">
      <c r="A1233" s="8" t="str">
        <f>Calculations!A1233</f>
        <v/>
      </c>
      <c r="B1233" s="2" t="str">
        <f t="shared" si="24"/>
        <v/>
      </c>
      <c r="C1233" s="10" t="str">
        <f>IFERROR(Calculations!J1233,"")</f>
        <v/>
      </c>
      <c r="D1233" s="10" t="str">
        <f xml:space="preserve"> IF(OR(Calculations!C1233 = "",Calculations!C1233 = WorkTypeString),  IFERROR(Calculations!J1233,""), NA())</f>
        <v/>
      </c>
      <c r="E1233" s="10">
        <f t="array" ref="E1233">PERCENTILE(IF(ISERROR(D1233:D6232)=FALSE,D1233:D6232),CycleTimePercentile)</f>
        <v>0</v>
      </c>
      <c r="F1233" s="2" t="e">
        <f xml:space="preserve"> IF(Calculations!C1233 = DefectTypeString,  IFERROR(Calculations!J1233,""), NA())</f>
        <v>#N/A</v>
      </c>
      <c r="G1233" s="10">
        <f t="array" ref="G1233">PERCENTILE(IF(ISERROR(F1233:F6232)=FALSE,F1233:F6232),CycleTimePercentile)</f>
        <v>0</v>
      </c>
      <c r="H1233" s="2" t="e">
        <f ca="1" xml:space="preserve"> IF(OR(Calculations!C1233 = "",Calculations!C1233 = WorkTypeString),  Calculations!K1233, NA())</f>
        <v>#N/A</v>
      </c>
      <c r="I1233" s="2" t="e">
        <f xml:space="preserve"> IF(Calculations!C1233 = DefectTypeString,  Calculations!K1233, NA())</f>
        <v>#N/A</v>
      </c>
    </row>
    <row r="1234" spans="1:9" x14ac:dyDescent="0.25">
      <c r="A1234" s="8" t="str">
        <f>Calculations!A1234</f>
        <v/>
      </c>
      <c r="B1234" s="2" t="str">
        <f t="shared" si="24"/>
        <v/>
      </c>
      <c r="C1234" s="10" t="str">
        <f>IFERROR(Calculations!J1234,"")</f>
        <v/>
      </c>
      <c r="D1234" s="10" t="str">
        <f xml:space="preserve"> IF(OR(Calculations!C1234 = "",Calculations!C1234 = WorkTypeString),  IFERROR(Calculations!J1234,""), NA())</f>
        <v/>
      </c>
      <c r="E1234" s="10">
        <f t="array" ref="E1234">PERCENTILE(IF(ISERROR(D1234:D6233)=FALSE,D1234:D6233),CycleTimePercentile)</f>
        <v>0</v>
      </c>
      <c r="F1234" s="2" t="e">
        <f xml:space="preserve"> IF(Calculations!C1234 = DefectTypeString,  IFERROR(Calculations!J1234,""), NA())</f>
        <v>#N/A</v>
      </c>
      <c r="G1234" s="10">
        <f t="array" ref="G1234">PERCENTILE(IF(ISERROR(F1234:F6233)=FALSE,F1234:F6233),CycleTimePercentile)</f>
        <v>0</v>
      </c>
      <c r="H1234" s="2" t="e">
        <f ca="1" xml:space="preserve"> IF(OR(Calculations!C1234 = "",Calculations!C1234 = WorkTypeString),  Calculations!K1234, NA())</f>
        <v>#N/A</v>
      </c>
      <c r="I1234" s="2" t="e">
        <f xml:space="preserve"> IF(Calculations!C1234 = DefectTypeString,  Calculations!K1234, NA())</f>
        <v>#N/A</v>
      </c>
    </row>
    <row r="1235" spans="1:9" x14ac:dyDescent="0.25">
      <c r="A1235" s="8" t="str">
        <f>Calculations!A1235</f>
        <v/>
      </c>
      <c r="B1235" s="2" t="str">
        <f t="shared" si="24"/>
        <v/>
      </c>
      <c r="C1235" s="10" t="str">
        <f>IFERROR(Calculations!J1235,"")</f>
        <v/>
      </c>
      <c r="D1235" s="10" t="str">
        <f xml:space="preserve"> IF(OR(Calculations!C1235 = "",Calculations!C1235 = WorkTypeString),  IFERROR(Calculations!J1235,""), NA())</f>
        <v/>
      </c>
      <c r="E1235" s="10">
        <f t="array" ref="E1235">PERCENTILE(IF(ISERROR(D1235:D6234)=FALSE,D1235:D6234),CycleTimePercentile)</f>
        <v>0</v>
      </c>
      <c r="F1235" s="2" t="e">
        <f xml:space="preserve"> IF(Calculations!C1235 = DefectTypeString,  IFERROR(Calculations!J1235,""), NA())</f>
        <v>#N/A</v>
      </c>
      <c r="G1235" s="10">
        <f t="array" ref="G1235">PERCENTILE(IF(ISERROR(F1235:F6234)=FALSE,F1235:F6234),CycleTimePercentile)</f>
        <v>0</v>
      </c>
      <c r="H1235" s="2" t="e">
        <f ca="1" xml:space="preserve"> IF(OR(Calculations!C1235 = "",Calculations!C1235 = WorkTypeString),  Calculations!K1235, NA())</f>
        <v>#N/A</v>
      </c>
      <c r="I1235" s="2" t="e">
        <f xml:space="preserve"> IF(Calculations!C1235 = DefectTypeString,  Calculations!K1235, NA())</f>
        <v>#N/A</v>
      </c>
    </row>
    <row r="1236" spans="1:9" x14ac:dyDescent="0.25">
      <c r="A1236" s="8" t="str">
        <f>Calculations!A1236</f>
        <v/>
      </c>
      <c r="B1236" s="2" t="str">
        <f t="shared" si="24"/>
        <v/>
      </c>
      <c r="C1236" s="10" t="str">
        <f>IFERROR(Calculations!J1236,"")</f>
        <v/>
      </c>
      <c r="D1236" s="10" t="str">
        <f xml:space="preserve"> IF(OR(Calculations!C1236 = "",Calculations!C1236 = WorkTypeString),  IFERROR(Calculations!J1236,""), NA())</f>
        <v/>
      </c>
      <c r="E1236" s="10">
        <f t="array" ref="E1236">PERCENTILE(IF(ISERROR(D1236:D6235)=FALSE,D1236:D6235),CycleTimePercentile)</f>
        <v>0</v>
      </c>
      <c r="F1236" s="2" t="e">
        <f xml:space="preserve"> IF(Calculations!C1236 = DefectTypeString,  IFERROR(Calculations!J1236,""), NA())</f>
        <v>#N/A</v>
      </c>
      <c r="G1236" s="10">
        <f t="array" ref="G1236">PERCENTILE(IF(ISERROR(F1236:F6235)=FALSE,F1236:F6235),CycleTimePercentile)</f>
        <v>0</v>
      </c>
      <c r="H1236" s="2" t="e">
        <f ca="1" xml:space="preserve"> IF(OR(Calculations!C1236 = "",Calculations!C1236 = WorkTypeString),  Calculations!K1236, NA())</f>
        <v>#N/A</v>
      </c>
      <c r="I1236" s="2" t="e">
        <f xml:space="preserve"> IF(Calculations!C1236 = DefectTypeString,  Calculations!K1236, NA())</f>
        <v>#N/A</v>
      </c>
    </row>
    <row r="1237" spans="1:9" x14ac:dyDescent="0.25">
      <c r="A1237" s="8" t="str">
        <f>Calculations!A1237</f>
        <v/>
      </c>
      <c r="B1237" s="2" t="str">
        <f t="shared" si="24"/>
        <v/>
      </c>
      <c r="C1237" s="10" t="str">
        <f>IFERROR(Calculations!J1237,"")</f>
        <v/>
      </c>
      <c r="D1237" s="10" t="str">
        <f xml:space="preserve"> IF(OR(Calculations!C1237 = "",Calculations!C1237 = WorkTypeString),  IFERROR(Calculations!J1237,""), NA())</f>
        <v/>
      </c>
      <c r="E1237" s="10">
        <f t="array" ref="E1237">PERCENTILE(IF(ISERROR(D1237:D6236)=FALSE,D1237:D6236),CycleTimePercentile)</f>
        <v>0</v>
      </c>
      <c r="F1237" s="2" t="e">
        <f xml:space="preserve"> IF(Calculations!C1237 = DefectTypeString,  IFERROR(Calculations!J1237,""), NA())</f>
        <v>#N/A</v>
      </c>
      <c r="G1237" s="10">
        <f t="array" ref="G1237">PERCENTILE(IF(ISERROR(F1237:F6236)=FALSE,F1237:F6236),CycleTimePercentile)</f>
        <v>0</v>
      </c>
      <c r="H1237" s="2" t="e">
        <f ca="1" xml:space="preserve"> IF(OR(Calculations!C1237 = "",Calculations!C1237 = WorkTypeString),  Calculations!K1237, NA())</f>
        <v>#N/A</v>
      </c>
      <c r="I1237" s="2" t="e">
        <f xml:space="preserve"> IF(Calculations!C1237 = DefectTypeString,  Calculations!K1237, NA())</f>
        <v>#N/A</v>
      </c>
    </row>
    <row r="1238" spans="1:9" x14ac:dyDescent="0.25">
      <c r="A1238" s="8" t="str">
        <f>Calculations!A1238</f>
        <v/>
      </c>
      <c r="B1238" s="2" t="str">
        <f t="shared" si="24"/>
        <v/>
      </c>
      <c r="C1238" s="10" t="str">
        <f>IFERROR(Calculations!J1238,"")</f>
        <v/>
      </c>
      <c r="D1238" s="10" t="str">
        <f xml:space="preserve"> IF(OR(Calculations!C1238 = "",Calculations!C1238 = WorkTypeString),  IFERROR(Calculations!J1238,""), NA())</f>
        <v/>
      </c>
      <c r="E1238" s="10">
        <f t="array" ref="E1238">PERCENTILE(IF(ISERROR(D1238:D6237)=FALSE,D1238:D6237),CycleTimePercentile)</f>
        <v>0</v>
      </c>
      <c r="F1238" s="2" t="e">
        <f xml:space="preserve"> IF(Calculations!C1238 = DefectTypeString,  IFERROR(Calculations!J1238,""), NA())</f>
        <v>#N/A</v>
      </c>
      <c r="G1238" s="10">
        <f t="array" ref="G1238">PERCENTILE(IF(ISERROR(F1238:F6237)=FALSE,F1238:F6237),CycleTimePercentile)</f>
        <v>0</v>
      </c>
      <c r="H1238" s="2" t="e">
        <f ca="1" xml:space="preserve"> IF(OR(Calculations!C1238 = "",Calculations!C1238 = WorkTypeString),  Calculations!K1238, NA())</f>
        <v>#N/A</v>
      </c>
      <c r="I1238" s="2" t="e">
        <f xml:space="preserve"> IF(Calculations!C1238 = DefectTypeString,  Calculations!K1238, NA())</f>
        <v>#N/A</v>
      </c>
    </row>
    <row r="1239" spans="1:9" x14ac:dyDescent="0.25">
      <c r="A1239" s="8" t="str">
        <f>Calculations!A1239</f>
        <v/>
      </c>
      <c r="B1239" s="2" t="str">
        <f t="shared" si="24"/>
        <v/>
      </c>
      <c r="C1239" s="10" t="str">
        <f>IFERROR(Calculations!J1239,"")</f>
        <v/>
      </c>
      <c r="D1239" s="10" t="str">
        <f xml:space="preserve"> IF(OR(Calculations!C1239 = "",Calculations!C1239 = WorkTypeString),  IFERROR(Calculations!J1239,""), NA())</f>
        <v/>
      </c>
      <c r="E1239" s="10">
        <f t="array" ref="E1239">PERCENTILE(IF(ISERROR(D1239:D6238)=FALSE,D1239:D6238),CycleTimePercentile)</f>
        <v>0</v>
      </c>
      <c r="F1239" s="2" t="e">
        <f xml:space="preserve"> IF(Calculations!C1239 = DefectTypeString,  IFERROR(Calculations!J1239,""), NA())</f>
        <v>#N/A</v>
      </c>
      <c r="G1239" s="10">
        <f t="array" ref="G1239">PERCENTILE(IF(ISERROR(F1239:F6238)=FALSE,F1239:F6238),CycleTimePercentile)</f>
        <v>0</v>
      </c>
      <c r="H1239" s="2" t="e">
        <f ca="1" xml:space="preserve"> IF(OR(Calculations!C1239 = "",Calculations!C1239 = WorkTypeString),  Calculations!K1239, NA())</f>
        <v>#N/A</v>
      </c>
      <c r="I1239" s="2" t="e">
        <f xml:space="preserve"> IF(Calculations!C1239 = DefectTypeString,  Calculations!K1239, NA())</f>
        <v>#N/A</v>
      </c>
    </row>
    <row r="1240" spans="1:9" x14ac:dyDescent="0.25">
      <c r="A1240" s="8" t="str">
        <f>Calculations!A1240</f>
        <v/>
      </c>
      <c r="B1240" s="2" t="str">
        <f t="shared" si="24"/>
        <v/>
      </c>
      <c r="C1240" s="10" t="str">
        <f>IFERROR(Calculations!J1240,"")</f>
        <v/>
      </c>
      <c r="D1240" s="10" t="str">
        <f xml:space="preserve"> IF(OR(Calculations!C1240 = "",Calculations!C1240 = WorkTypeString),  IFERROR(Calculations!J1240,""), NA())</f>
        <v/>
      </c>
      <c r="E1240" s="10">
        <f t="array" ref="E1240">PERCENTILE(IF(ISERROR(D1240:D6239)=FALSE,D1240:D6239),CycleTimePercentile)</f>
        <v>0</v>
      </c>
      <c r="F1240" s="2" t="e">
        <f xml:space="preserve"> IF(Calculations!C1240 = DefectTypeString,  IFERROR(Calculations!J1240,""), NA())</f>
        <v>#N/A</v>
      </c>
      <c r="G1240" s="10">
        <f t="array" ref="G1240">PERCENTILE(IF(ISERROR(F1240:F6239)=FALSE,F1240:F6239),CycleTimePercentile)</f>
        <v>0</v>
      </c>
      <c r="H1240" s="2" t="e">
        <f ca="1" xml:space="preserve"> IF(OR(Calculations!C1240 = "",Calculations!C1240 = WorkTypeString),  Calculations!K1240, NA())</f>
        <v>#N/A</v>
      </c>
      <c r="I1240" s="2" t="e">
        <f xml:space="preserve"> IF(Calculations!C1240 = DefectTypeString,  Calculations!K1240, NA())</f>
        <v>#N/A</v>
      </c>
    </row>
    <row r="1241" spans="1:9" x14ac:dyDescent="0.25">
      <c r="A1241" s="8" t="str">
        <f>Calculations!A1241</f>
        <v/>
      </c>
      <c r="B1241" s="2" t="str">
        <f t="shared" si="24"/>
        <v/>
      </c>
      <c r="C1241" s="10" t="str">
        <f>IFERROR(Calculations!J1241,"")</f>
        <v/>
      </c>
      <c r="D1241" s="10" t="str">
        <f xml:space="preserve"> IF(OR(Calculations!C1241 = "",Calculations!C1241 = WorkTypeString),  IFERROR(Calculations!J1241,""), NA())</f>
        <v/>
      </c>
      <c r="E1241" s="10">
        <f t="array" ref="E1241">PERCENTILE(IF(ISERROR(D1241:D6240)=FALSE,D1241:D6240),CycleTimePercentile)</f>
        <v>0</v>
      </c>
      <c r="F1241" s="2" t="e">
        <f xml:space="preserve"> IF(Calculations!C1241 = DefectTypeString,  IFERROR(Calculations!J1241,""), NA())</f>
        <v>#N/A</v>
      </c>
      <c r="G1241" s="10">
        <f t="array" ref="G1241">PERCENTILE(IF(ISERROR(F1241:F6240)=FALSE,F1241:F6240),CycleTimePercentile)</f>
        <v>0</v>
      </c>
      <c r="H1241" s="2" t="e">
        <f ca="1" xml:space="preserve"> IF(OR(Calculations!C1241 = "",Calculations!C1241 = WorkTypeString),  Calculations!K1241, NA())</f>
        <v>#N/A</v>
      </c>
      <c r="I1241" s="2" t="e">
        <f xml:space="preserve"> IF(Calculations!C1241 = DefectTypeString,  Calculations!K1241, NA())</f>
        <v>#N/A</v>
      </c>
    </row>
    <row r="1242" spans="1:9" x14ac:dyDescent="0.25">
      <c r="A1242" s="8" t="str">
        <f>Calculations!A1242</f>
        <v/>
      </c>
      <c r="B1242" s="2" t="str">
        <f t="shared" si="24"/>
        <v/>
      </c>
      <c r="C1242" s="10" t="str">
        <f>IFERROR(Calculations!J1242,"")</f>
        <v/>
      </c>
      <c r="D1242" s="10" t="str">
        <f xml:space="preserve"> IF(OR(Calculations!C1242 = "",Calculations!C1242 = WorkTypeString),  IFERROR(Calculations!J1242,""), NA())</f>
        <v/>
      </c>
      <c r="E1242" s="10">
        <f t="array" ref="E1242">PERCENTILE(IF(ISERROR(D1242:D6241)=FALSE,D1242:D6241),CycleTimePercentile)</f>
        <v>0</v>
      </c>
      <c r="F1242" s="2" t="e">
        <f xml:space="preserve"> IF(Calculations!C1242 = DefectTypeString,  IFERROR(Calculations!J1242,""), NA())</f>
        <v>#N/A</v>
      </c>
      <c r="G1242" s="10">
        <f t="array" ref="G1242">PERCENTILE(IF(ISERROR(F1242:F6241)=FALSE,F1242:F6241),CycleTimePercentile)</f>
        <v>0</v>
      </c>
      <c r="H1242" s="2" t="e">
        <f ca="1" xml:space="preserve"> IF(OR(Calculations!C1242 = "",Calculations!C1242 = WorkTypeString),  Calculations!K1242, NA())</f>
        <v>#N/A</v>
      </c>
      <c r="I1242" s="2" t="e">
        <f xml:space="preserve"> IF(Calculations!C1242 = DefectTypeString,  Calculations!K1242, NA())</f>
        <v>#N/A</v>
      </c>
    </row>
    <row r="1243" spans="1:9" x14ac:dyDescent="0.25">
      <c r="A1243" s="8" t="str">
        <f>Calculations!A1243</f>
        <v/>
      </c>
      <c r="B1243" s="2" t="str">
        <f t="shared" si="24"/>
        <v/>
      </c>
      <c r="C1243" s="10" t="str">
        <f>IFERROR(Calculations!J1243,"")</f>
        <v/>
      </c>
      <c r="D1243" s="10" t="str">
        <f xml:space="preserve"> IF(OR(Calculations!C1243 = "",Calculations!C1243 = WorkTypeString),  IFERROR(Calculations!J1243,""), NA())</f>
        <v/>
      </c>
      <c r="E1243" s="10">
        <f t="array" ref="E1243">PERCENTILE(IF(ISERROR(D1243:D6242)=FALSE,D1243:D6242),CycleTimePercentile)</f>
        <v>0</v>
      </c>
      <c r="F1243" s="2" t="e">
        <f xml:space="preserve"> IF(Calculations!C1243 = DefectTypeString,  IFERROR(Calculations!J1243,""), NA())</f>
        <v>#N/A</v>
      </c>
      <c r="G1243" s="10">
        <f t="array" ref="G1243">PERCENTILE(IF(ISERROR(F1243:F6242)=FALSE,F1243:F6242),CycleTimePercentile)</f>
        <v>0</v>
      </c>
      <c r="H1243" s="2" t="e">
        <f ca="1" xml:space="preserve"> IF(OR(Calculations!C1243 = "",Calculations!C1243 = WorkTypeString),  Calculations!K1243, NA())</f>
        <v>#N/A</v>
      </c>
      <c r="I1243" s="2" t="e">
        <f xml:space="preserve"> IF(Calculations!C1243 = DefectTypeString,  Calculations!K1243, NA())</f>
        <v>#N/A</v>
      </c>
    </row>
    <row r="1244" spans="1:9" x14ac:dyDescent="0.25">
      <c r="A1244" s="8" t="str">
        <f>Calculations!A1244</f>
        <v/>
      </c>
      <c r="B1244" s="2" t="str">
        <f t="shared" si="24"/>
        <v/>
      </c>
      <c r="C1244" s="10" t="str">
        <f>IFERROR(Calculations!J1244,"")</f>
        <v/>
      </c>
      <c r="D1244" s="10" t="str">
        <f xml:space="preserve"> IF(OR(Calculations!C1244 = "",Calculations!C1244 = WorkTypeString),  IFERROR(Calculations!J1244,""), NA())</f>
        <v/>
      </c>
      <c r="E1244" s="10">
        <f t="array" ref="E1244">PERCENTILE(IF(ISERROR(D1244:D6243)=FALSE,D1244:D6243),CycleTimePercentile)</f>
        <v>0</v>
      </c>
      <c r="F1244" s="2" t="e">
        <f xml:space="preserve"> IF(Calculations!C1244 = DefectTypeString,  IFERROR(Calculations!J1244,""), NA())</f>
        <v>#N/A</v>
      </c>
      <c r="G1244" s="10">
        <f t="array" ref="G1244">PERCENTILE(IF(ISERROR(F1244:F6243)=FALSE,F1244:F6243),CycleTimePercentile)</f>
        <v>0</v>
      </c>
      <c r="H1244" s="2" t="e">
        <f ca="1" xml:space="preserve"> IF(OR(Calculations!C1244 = "",Calculations!C1244 = WorkTypeString),  Calculations!K1244, NA())</f>
        <v>#N/A</v>
      </c>
      <c r="I1244" s="2" t="e">
        <f xml:space="preserve"> IF(Calculations!C1244 = DefectTypeString,  Calculations!K1244, NA())</f>
        <v>#N/A</v>
      </c>
    </row>
    <row r="1245" spans="1:9" x14ac:dyDescent="0.25">
      <c r="A1245" s="8" t="str">
        <f>Calculations!A1245</f>
        <v/>
      </c>
      <c r="B1245" s="2" t="str">
        <f t="shared" si="24"/>
        <v/>
      </c>
      <c r="C1245" s="10" t="str">
        <f>IFERROR(Calculations!J1245,"")</f>
        <v/>
      </c>
      <c r="D1245" s="10" t="str">
        <f xml:space="preserve"> IF(OR(Calculations!C1245 = "",Calculations!C1245 = WorkTypeString),  IFERROR(Calculations!J1245,""), NA())</f>
        <v/>
      </c>
      <c r="E1245" s="10">
        <f t="array" ref="E1245">PERCENTILE(IF(ISERROR(D1245:D6244)=FALSE,D1245:D6244),CycleTimePercentile)</f>
        <v>0</v>
      </c>
      <c r="F1245" s="2" t="e">
        <f xml:space="preserve"> IF(Calculations!C1245 = DefectTypeString,  IFERROR(Calculations!J1245,""), NA())</f>
        <v>#N/A</v>
      </c>
      <c r="G1245" s="10">
        <f t="array" ref="G1245">PERCENTILE(IF(ISERROR(F1245:F6244)=FALSE,F1245:F6244),CycleTimePercentile)</f>
        <v>0</v>
      </c>
      <c r="H1245" s="2" t="e">
        <f ca="1" xml:space="preserve"> IF(OR(Calculations!C1245 = "",Calculations!C1245 = WorkTypeString),  Calculations!K1245, NA())</f>
        <v>#N/A</v>
      </c>
      <c r="I1245" s="2" t="e">
        <f xml:space="preserve"> IF(Calculations!C1245 = DefectTypeString,  Calculations!K1245, NA())</f>
        <v>#N/A</v>
      </c>
    </row>
    <row r="1246" spans="1:9" x14ac:dyDescent="0.25">
      <c r="A1246" s="8" t="str">
        <f>Calculations!A1246</f>
        <v/>
      </c>
      <c r="B1246" s="2" t="str">
        <f t="shared" si="24"/>
        <v/>
      </c>
      <c r="C1246" s="10" t="str">
        <f>IFERROR(Calculations!J1246,"")</f>
        <v/>
      </c>
      <c r="D1246" s="10" t="str">
        <f xml:space="preserve"> IF(OR(Calculations!C1246 = "",Calculations!C1246 = WorkTypeString),  IFERROR(Calculations!J1246,""), NA())</f>
        <v/>
      </c>
      <c r="E1246" s="10">
        <f t="array" ref="E1246">PERCENTILE(IF(ISERROR(D1246:D6245)=FALSE,D1246:D6245),CycleTimePercentile)</f>
        <v>0</v>
      </c>
      <c r="F1246" s="2" t="e">
        <f xml:space="preserve"> IF(Calculations!C1246 = DefectTypeString,  IFERROR(Calculations!J1246,""), NA())</f>
        <v>#N/A</v>
      </c>
      <c r="G1246" s="10">
        <f t="array" ref="G1246">PERCENTILE(IF(ISERROR(F1246:F6245)=FALSE,F1246:F6245),CycleTimePercentile)</f>
        <v>0</v>
      </c>
      <c r="H1246" s="2" t="e">
        <f ca="1" xml:space="preserve"> IF(OR(Calculations!C1246 = "",Calculations!C1246 = WorkTypeString),  Calculations!K1246, NA())</f>
        <v>#N/A</v>
      </c>
      <c r="I1246" s="2" t="e">
        <f xml:space="preserve"> IF(Calculations!C1246 = DefectTypeString,  Calculations!K1246, NA())</f>
        <v>#N/A</v>
      </c>
    </row>
    <row r="1247" spans="1:9" x14ac:dyDescent="0.25">
      <c r="A1247" s="8" t="str">
        <f>Calculations!A1247</f>
        <v/>
      </c>
      <c r="B1247" s="2" t="str">
        <f t="shared" si="24"/>
        <v/>
      </c>
      <c r="C1247" s="10" t="str">
        <f>IFERROR(Calculations!J1247,"")</f>
        <v/>
      </c>
      <c r="D1247" s="10" t="str">
        <f xml:space="preserve"> IF(OR(Calculations!C1247 = "",Calculations!C1247 = WorkTypeString),  IFERROR(Calculations!J1247,""), NA())</f>
        <v/>
      </c>
      <c r="E1247" s="10">
        <f t="array" ref="E1247">PERCENTILE(IF(ISERROR(D1247:D6246)=FALSE,D1247:D6246),CycleTimePercentile)</f>
        <v>0</v>
      </c>
      <c r="F1247" s="2" t="e">
        <f xml:space="preserve"> IF(Calculations!C1247 = DefectTypeString,  IFERROR(Calculations!J1247,""), NA())</f>
        <v>#N/A</v>
      </c>
      <c r="G1247" s="10">
        <f t="array" ref="G1247">PERCENTILE(IF(ISERROR(F1247:F6246)=FALSE,F1247:F6246),CycleTimePercentile)</f>
        <v>0</v>
      </c>
      <c r="H1247" s="2" t="e">
        <f ca="1" xml:space="preserve"> IF(OR(Calculations!C1247 = "",Calculations!C1247 = WorkTypeString),  Calculations!K1247, NA())</f>
        <v>#N/A</v>
      </c>
      <c r="I1247" s="2" t="e">
        <f xml:space="preserve"> IF(Calculations!C1247 = DefectTypeString,  Calculations!K1247, NA())</f>
        <v>#N/A</v>
      </c>
    </row>
    <row r="1248" spans="1:9" x14ac:dyDescent="0.25">
      <c r="A1248" s="8" t="str">
        <f>Calculations!A1248</f>
        <v/>
      </c>
      <c r="B1248" s="2" t="str">
        <f t="shared" si="24"/>
        <v/>
      </c>
      <c r="C1248" s="10" t="str">
        <f>IFERROR(Calculations!J1248,"")</f>
        <v/>
      </c>
      <c r="D1248" s="10" t="str">
        <f xml:space="preserve"> IF(OR(Calculations!C1248 = "",Calculations!C1248 = WorkTypeString),  IFERROR(Calculations!J1248,""), NA())</f>
        <v/>
      </c>
      <c r="E1248" s="10">
        <f t="array" ref="E1248">PERCENTILE(IF(ISERROR(D1248:D6247)=FALSE,D1248:D6247),CycleTimePercentile)</f>
        <v>0</v>
      </c>
      <c r="F1248" s="2" t="e">
        <f xml:space="preserve"> IF(Calculations!C1248 = DefectTypeString,  IFERROR(Calculations!J1248,""), NA())</f>
        <v>#N/A</v>
      </c>
      <c r="G1248" s="10">
        <f t="array" ref="G1248">PERCENTILE(IF(ISERROR(F1248:F6247)=FALSE,F1248:F6247),CycleTimePercentile)</f>
        <v>0</v>
      </c>
      <c r="H1248" s="2" t="e">
        <f ca="1" xml:space="preserve"> IF(OR(Calculations!C1248 = "",Calculations!C1248 = WorkTypeString),  Calculations!K1248, NA())</f>
        <v>#N/A</v>
      </c>
      <c r="I1248" s="2" t="e">
        <f xml:space="preserve"> IF(Calculations!C1248 = DefectTypeString,  Calculations!K1248, NA())</f>
        <v>#N/A</v>
      </c>
    </row>
    <row r="1249" spans="1:9" x14ac:dyDescent="0.25">
      <c r="A1249" s="8" t="str">
        <f>Calculations!A1249</f>
        <v/>
      </c>
      <c r="B1249" s="2" t="str">
        <f t="shared" si="24"/>
        <v/>
      </c>
      <c r="C1249" s="10" t="str">
        <f>IFERROR(Calculations!J1249,"")</f>
        <v/>
      </c>
      <c r="D1249" s="10" t="str">
        <f xml:space="preserve"> IF(OR(Calculations!C1249 = "",Calculations!C1249 = WorkTypeString),  IFERROR(Calculations!J1249,""), NA())</f>
        <v/>
      </c>
      <c r="E1249" s="10">
        <f t="array" ref="E1249">PERCENTILE(IF(ISERROR(D1249:D6248)=FALSE,D1249:D6248),CycleTimePercentile)</f>
        <v>0</v>
      </c>
      <c r="F1249" s="2" t="e">
        <f xml:space="preserve"> IF(Calculations!C1249 = DefectTypeString,  IFERROR(Calculations!J1249,""), NA())</f>
        <v>#N/A</v>
      </c>
      <c r="G1249" s="10">
        <f t="array" ref="G1249">PERCENTILE(IF(ISERROR(F1249:F6248)=FALSE,F1249:F6248),CycleTimePercentile)</f>
        <v>0</v>
      </c>
      <c r="H1249" s="2" t="e">
        <f ca="1" xml:space="preserve"> IF(OR(Calculations!C1249 = "",Calculations!C1249 = WorkTypeString),  Calculations!K1249, NA())</f>
        <v>#N/A</v>
      </c>
      <c r="I1249" s="2" t="e">
        <f xml:space="preserve"> IF(Calculations!C1249 = DefectTypeString,  Calculations!K1249, NA())</f>
        <v>#N/A</v>
      </c>
    </row>
    <row r="1250" spans="1:9" x14ac:dyDescent="0.25">
      <c r="A1250" s="8" t="str">
        <f>Calculations!A1250</f>
        <v/>
      </c>
      <c r="B1250" s="2" t="str">
        <f t="shared" si="24"/>
        <v/>
      </c>
      <c r="C1250" s="10" t="str">
        <f>IFERROR(Calculations!J1250,"")</f>
        <v/>
      </c>
      <c r="D1250" s="10" t="str">
        <f xml:space="preserve"> IF(OR(Calculations!C1250 = "",Calculations!C1250 = WorkTypeString),  IFERROR(Calculations!J1250,""), NA())</f>
        <v/>
      </c>
      <c r="E1250" s="10">
        <f t="array" ref="E1250">PERCENTILE(IF(ISERROR(D1250:D6249)=FALSE,D1250:D6249),CycleTimePercentile)</f>
        <v>0</v>
      </c>
      <c r="F1250" s="2" t="e">
        <f xml:space="preserve"> IF(Calculations!C1250 = DefectTypeString,  IFERROR(Calculations!J1250,""), NA())</f>
        <v>#N/A</v>
      </c>
      <c r="G1250" s="10">
        <f t="array" ref="G1250">PERCENTILE(IF(ISERROR(F1250:F6249)=FALSE,F1250:F6249),CycleTimePercentile)</f>
        <v>0</v>
      </c>
      <c r="H1250" s="2" t="e">
        <f ca="1" xml:space="preserve"> IF(OR(Calculations!C1250 = "",Calculations!C1250 = WorkTypeString),  Calculations!K1250, NA())</f>
        <v>#N/A</v>
      </c>
      <c r="I1250" s="2" t="e">
        <f xml:space="preserve"> IF(Calculations!C1250 = DefectTypeString,  Calculations!K1250, NA())</f>
        <v>#N/A</v>
      </c>
    </row>
    <row r="1251" spans="1:9" x14ac:dyDescent="0.25">
      <c r="A1251" s="8" t="str">
        <f>Calculations!A1251</f>
        <v/>
      </c>
      <c r="B1251" s="2" t="str">
        <f t="shared" si="24"/>
        <v/>
      </c>
      <c r="C1251" s="10" t="str">
        <f>IFERROR(Calculations!J1251,"")</f>
        <v/>
      </c>
      <c r="D1251" s="10" t="str">
        <f xml:space="preserve"> IF(OR(Calculations!C1251 = "",Calculations!C1251 = WorkTypeString),  IFERROR(Calculations!J1251,""), NA())</f>
        <v/>
      </c>
      <c r="E1251" s="10">
        <f t="array" ref="E1251">PERCENTILE(IF(ISERROR(D1251:D6250)=FALSE,D1251:D6250),CycleTimePercentile)</f>
        <v>0</v>
      </c>
      <c r="F1251" s="2" t="e">
        <f xml:space="preserve"> IF(Calculations!C1251 = DefectTypeString,  IFERROR(Calculations!J1251,""), NA())</f>
        <v>#N/A</v>
      </c>
      <c r="G1251" s="10">
        <f t="array" ref="G1251">PERCENTILE(IF(ISERROR(F1251:F6250)=FALSE,F1251:F6250),CycleTimePercentile)</f>
        <v>0</v>
      </c>
      <c r="H1251" s="2" t="e">
        <f ca="1" xml:space="preserve"> IF(OR(Calculations!C1251 = "",Calculations!C1251 = WorkTypeString),  Calculations!K1251, NA())</f>
        <v>#N/A</v>
      </c>
      <c r="I1251" s="2" t="e">
        <f xml:space="preserve"> IF(Calculations!C1251 = DefectTypeString,  Calculations!K1251, NA())</f>
        <v>#N/A</v>
      </c>
    </row>
    <row r="1252" spans="1:9" x14ac:dyDescent="0.25">
      <c r="A1252" s="8" t="str">
        <f>Calculations!A1252</f>
        <v/>
      </c>
      <c r="B1252" s="2" t="str">
        <f t="shared" si="24"/>
        <v/>
      </c>
      <c r="C1252" s="10" t="str">
        <f>IFERROR(Calculations!J1252,"")</f>
        <v/>
      </c>
      <c r="D1252" s="10" t="str">
        <f xml:space="preserve"> IF(OR(Calculations!C1252 = "",Calculations!C1252 = WorkTypeString),  IFERROR(Calculations!J1252,""), NA())</f>
        <v/>
      </c>
      <c r="E1252" s="10">
        <f t="array" ref="E1252">PERCENTILE(IF(ISERROR(D1252:D6251)=FALSE,D1252:D6251),CycleTimePercentile)</f>
        <v>0</v>
      </c>
      <c r="F1252" s="2" t="e">
        <f xml:space="preserve"> IF(Calculations!C1252 = DefectTypeString,  IFERROR(Calculations!J1252,""), NA())</f>
        <v>#N/A</v>
      </c>
      <c r="G1252" s="10">
        <f t="array" ref="G1252">PERCENTILE(IF(ISERROR(F1252:F6251)=FALSE,F1252:F6251),CycleTimePercentile)</f>
        <v>0</v>
      </c>
      <c r="H1252" s="2" t="e">
        <f ca="1" xml:space="preserve"> IF(OR(Calculations!C1252 = "",Calculations!C1252 = WorkTypeString),  Calculations!K1252, NA())</f>
        <v>#N/A</v>
      </c>
      <c r="I1252" s="2" t="e">
        <f xml:space="preserve"> IF(Calculations!C1252 = DefectTypeString,  Calculations!K1252, NA())</f>
        <v>#N/A</v>
      </c>
    </row>
    <row r="1253" spans="1:9" x14ac:dyDescent="0.25">
      <c r="A1253" s="8" t="str">
        <f>Calculations!A1253</f>
        <v/>
      </c>
      <c r="B1253" s="2" t="str">
        <f t="shared" si="24"/>
        <v/>
      </c>
      <c r="C1253" s="10" t="str">
        <f>IFERROR(Calculations!J1253,"")</f>
        <v/>
      </c>
      <c r="D1253" s="10" t="str">
        <f xml:space="preserve"> IF(OR(Calculations!C1253 = "",Calculations!C1253 = WorkTypeString),  IFERROR(Calculations!J1253,""), NA())</f>
        <v/>
      </c>
      <c r="E1253" s="10">
        <f t="array" ref="E1253">PERCENTILE(IF(ISERROR(D1253:D6252)=FALSE,D1253:D6252),CycleTimePercentile)</f>
        <v>0</v>
      </c>
      <c r="F1253" s="2" t="e">
        <f xml:space="preserve"> IF(Calculations!C1253 = DefectTypeString,  IFERROR(Calculations!J1253,""), NA())</f>
        <v>#N/A</v>
      </c>
      <c r="G1253" s="10">
        <f t="array" ref="G1253">PERCENTILE(IF(ISERROR(F1253:F6252)=FALSE,F1253:F6252),CycleTimePercentile)</f>
        <v>0</v>
      </c>
      <c r="H1253" s="2" t="e">
        <f ca="1" xml:space="preserve"> IF(OR(Calculations!C1253 = "",Calculations!C1253 = WorkTypeString),  Calculations!K1253, NA())</f>
        <v>#N/A</v>
      </c>
      <c r="I1253" s="2" t="e">
        <f xml:space="preserve"> IF(Calculations!C1253 = DefectTypeString,  Calculations!K1253, NA())</f>
        <v>#N/A</v>
      </c>
    </row>
    <row r="1254" spans="1:9" x14ac:dyDescent="0.25">
      <c r="A1254" s="8" t="str">
        <f>Calculations!A1254</f>
        <v/>
      </c>
      <c r="B1254" s="2" t="str">
        <f t="shared" si="24"/>
        <v/>
      </c>
      <c r="C1254" s="10" t="str">
        <f>IFERROR(Calculations!J1254,"")</f>
        <v/>
      </c>
      <c r="D1254" s="10" t="str">
        <f xml:space="preserve"> IF(OR(Calculations!C1254 = "",Calculations!C1254 = WorkTypeString),  IFERROR(Calculations!J1254,""), NA())</f>
        <v/>
      </c>
      <c r="E1254" s="10">
        <f t="array" ref="E1254">PERCENTILE(IF(ISERROR(D1254:D6253)=FALSE,D1254:D6253),CycleTimePercentile)</f>
        <v>0</v>
      </c>
      <c r="F1254" s="2" t="e">
        <f xml:space="preserve"> IF(Calculations!C1254 = DefectTypeString,  IFERROR(Calculations!J1254,""), NA())</f>
        <v>#N/A</v>
      </c>
      <c r="G1254" s="10">
        <f t="array" ref="G1254">PERCENTILE(IF(ISERROR(F1254:F6253)=FALSE,F1254:F6253),CycleTimePercentile)</f>
        <v>0</v>
      </c>
      <c r="H1254" s="2" t="e">
        <f ca="1" xml:space="preserve"> IF(OR(Calculations!C1254 = "",Calculations!C1254 = WorkTypeString),  Calculations!K1254, NA())</f>
        <v>#N/A</v>
      </c>
      <c r="I1254" s="2" t="e">
        <f xml:space="preserve"> IF(Calculations!C1254 = DefectTypeString,  Calculations!K1254, NA())</f>
        <v>#N/A</v>
      </c>
    </row>
    <row r="1255" spans="1:9" x14ac:dyDescent="0.25">
      <c r="A1255" s="8" t="str">
        <f>Calculations!A1255</f>
        <v/>
      </c>
      <c r="B1255" s="2" t="str">
        <f t="shared" si="24"/>
        <v/>
      </c>
      <c r="C1255" s="10" t="str">
        <f>IFERROR(Calculations!J1255,"")</f>
        <v/>
      </c>
      <c r="D1255" s="10" t="str">
        <f xml:space="preserve"> IF(OR(Calculations!C1255 = "",Calculations!C1255 = WorkTypeString),  IFERROR(Calculations!J1255,""), NA())</f>
        <v/>
      </c>
      <c r="E1255" s="10">
        <f t="array" ref="E1255">PERCENTILE(IF(ISERROR(D1255:D6254)=FALSE,D1255:D6254),CycleTimePercentile)</f>
        <v>0</v>
      </c>
      <c r="F1255" s="2" t="e">
        <f xml:space="preserve"> IF(Calculations!C1255 = DefectTypeString,  IFERROR(Calculations!J1255,""), NA())</f>
        <v>#N/A</v>
      </c>
      <c r="G1255" s="10">
        <f t="array" ref="G1255">PERCENTILE(IF(ISERROR(F1255:F6254)=FALSE,F1255:F6254),CycleTimePercentile)</f>
        <v>0</v>
      </c>
      <c r="H1255" s="2" t="e">
        <f ca="1" xml:space="preserve"> IF(OR(Calculations!C1255 = "",Calculations!C1255 = WorkTypeString),  Calculations!K1255, NA())</f>
        <v>#N/A</v>
      </c>
      <c r="I1255" s="2" t="e">
        <f xml:space="preserve"> IF(Calculations!C1255 = DefectTypeString,  Calculations!K1255, NA())</f>
        <v>#N/A</v>
      </c>
    </row>
    <row r="1256" spans="1:9" x14ac:dyDescent="0.25">
      <c r="A1256" s="8" t="str">
        <f>Calculations!A1256</f>
        <v/>
      </c>
      <c r="B1256" s="2" t="str">
        <f t="shared" si="24"/>
        <v/>
      </c>
      <c r="C1256" s="10" t="str">
        <f>IFERROR(Calculations!J1256,"")</f>
        <v/>
      </c>
      <c r="D1256" s="10" t="str">
        <f xml:space="preserve"> IF(OR(Calculations!C1256 = "",Calculations!C1256 = WorkTypeString),  IFERROR(Calculations!J1256,""), NA())</f>
        <v/>
      </c>
      <c r="E1256" s="10">
        <f t="array" ref="E1256">PERCENTILE(IF(ISERROR(D1256:D6255)=FALSE,D1256:D6255),CycleTimePercentile)</f>
        <v>0</v>
      </c>
      <c r="F1256" s="2" t="e">
        <f xml:space="preserve"> IF(Calculations!C1256 = DefectTypeString,  IFERROR(Calculations!J1256,""), NA())</f>
        <v>#N/A</v>
      </c>
      <c r="G1256" s="10">
        <f t="array" ref="G1256">PERCENTILE(IF(ISERROR(F1256:F6255)=FALSE,F1256:F6255),CycleTimePercentile)</f>
        <v>0</v>
      </c>
      <c r="H1256" s="2" t="e">
        <f ca="1" xml:space="preserve"> IF(OR(Calculations!C1256 = "",Calculations!C1256 = WorkTypeString),  Calculations!K1256, NA())</f>
        <v>#N/A</v>
      </c>
      <c r="I1256" s="2" t="e">
        <f xml:space="preserve"> IF(Calculations!C1256 = DefectTypeString,  Calculations!K1256, NA())</f>
        <v>#N/A</v>
      </c>
    </row>
    <row r="1257" spans="1:9" x14ac:dyDescent="0.25">
      <c r="A1257" s="8" t="str">
        <f>Calculations!A1257</f>
        <v/>
      </c>
      <c r="B1257" s="2" t="str">
        <f t="shared" si="24"/>
        <v/>
      </c>
      <c r="C1257" s="10" t="str">
        <f>IFERROR(Calculations!J1257,"")</f>
        <v/>
      </c>
      <c r="D1257" s="10" t="str">
        <f xml:space="preserve"> IF(OR(Calculations!C1257 = "",Calculations!C1257 = WorkTypeString),  IFERROR(Calculations!J1257,""), NA())</f>
        <v/>
      </c>
      <c r="E1257" s="10">
        <f t="array" ref="E1257">PERCENTILE(IF(ISERROR(D1257:D6256)=FALSE,D1257:D6256),CycleTimePercentile)</f>
        <v>0</v>
      </c>
      <c r="F1257" s="2" t="e">
        <f xml:space="preserve"> IF(Calculations!C1257 = DefectTypeString,  IFERROR(Calculations!J1257,""), NA())</f>
        <v>#N/A</v>
      </c>
      <c r="G1257" s="10">
        <f t="array" ref="G1257">PERCENTILE(IF(ISERROR(F1257:F6256)=FALSE,F1257:F6256),CycleTimePercentile)</f>
        <v>0</v>
      </c>
      <c r="H1257" s="2" t="e">
        <f ca="1" xml:space="preserve"> IF(OR(Calculations!C1257 = "",Calculations!C1257 = WorkTypeString),  Calculations!K1257, NA())</f>
        <v>#N/A</v>
      </c>
      <c r="I1257" s="2" t="e">
        <f xml:space="preserve"> IF(Calculations!C1257 = DefectTypeString,  Calculations!K1257, NA())</f>
        <v>#N/A</v>
      </c>
    </row>
    <row r="1258" spans="1:9" x14ac:dyDescent="0.25">
      <c r="A1258" s="8" t="str">
        <f>Calculations!A1258</f>
        <v/>
      </c>
      <c r="B1258" s="2" t="str">
        <f t="shared" si="24"/>
        <v/>
      </c>
      <c r="C1258" s="10" t="str">
        <f>IFERROR(Calculations!J1258,"")</f>
        <v/>
      </c>
      <c r="D1258" s="10" t="str">
        <f xml:space="preserve"> IF(OR(Calculations!C1258 = "",Calculations!C1258 = WorkTypeString),  IFERROR(Calculations!J1258,""), NA())</f>
        <v/>
      </c>
      <c r="E1258" s="10">
        <f t="array" ref="E1258">PERCENTILE(IF(ISERROR(D1258:D6257)=FALSE,D1258:D6257),CycleTimePercentile)</f>
        <v>0</v>
      </c>
      <c r="F1258" s="2" t="e">
        <f xml:space="preserve"> IF(Calculations!C1258 = DefectTypeString,  IFERROR(Calculations!J1258,""), NA())</f>
        <v>#N/A</v>
      </c>
      <c r="G1258" s="10">
        <f t="array" ref="G1258">PERCENTILE(IF(ISERROR(F1258:F6257)=FALSE,F1258:F6257),CycleTimePercentile)</f>
        <v>0</v>
      </c>
      <c r="H1258" s="2" t="e">
        <f ca="1" xml:space="preserve"> IF(OR(Calculations!C1258 = "",Calculations!C1258 = WorkTypeString),  Calculations!K1258, NA())</f>
        <v>#N/A</v>
      </c>
      <c r="I1258" s="2" t="e">
        <f xml:space="preserve"> IF(Calculations!C1258 = DefectTypeString,  Calculations!K1258, NA())</f>
        <v>#N/A</v>
      </c>
    </row>
    <row r="1259" spans="1:9" x14ac:dyDescent="0.25">
      <c r="A1259" s="8" t="str">
        <f>Calculations!A1259</f>
        <v/>
      </c>
      <c r="B1259" s="2" t="str">
        <f t="shared" si="24"/>
        <v/>
      </c>
      <c r="C1259" s="10" t="str">
        <f>IFERROR(Calculations!J1259,"")</f>
        <v/>
      </c>
      <c r="D1259" s="10" t="str">
        <f xml:space="preserve"> IF(OR(Calculations!C1259 = "",Calculations!C1259 = WorkTypeString),  IFERROR(Calculations!J1259,""), NA())</f>
        <v/>
      </c>
      <c r="E1259" s="10">
        <f t="array" ref="E1259">PERCENTILE(IF(ISERROR(D1259:D6258)=FALSE,D1259:D6258),CycleTimePercentile)</f>
        <v>0</v>
      </c>
      <c r="F1259" s="2" t="e">
        <f xml:space="preserve"> IF(Calculations!C1259 = DefectTypeString,  IFERROR(Calculations!J1259,""), NA())</f>
        <v>#N/A</v>
      </c>
      <c r="G1259" s="10">
        <f t="array" ref="G1259">PERCENTILE(IF(ISERROR(F1259:F6258)=FALSE,F1259:F6258),CycleTimePercentile)</f>
        <v>0</v>
      </c>
      <c r="H1259" s="2" t="e">
        <f ca="1" xml:space="preserve"> IF(OR(Calculations!C1259 = "",Calculations!C1259 = WorkTypeString),  Calculations!K1259, NA())</f>
        <v>#N/A</v>
      </c>
      <c r="I1259" s="2" t="e">
        <f xml:space="preserve"> IF(Calculations!C1259 = DefectTypeString,  Calculations!K1259, NA())</f>
        <v>#N/A</v>
      </c>
    </row>
    <row r="1260" spans="1:9" x14ac:dyDescent="0.25">
      <c r="A1260" s="8" t="str">
        <f>Calculations!A1260</f>
        <v/>
      </c>
      <c r="B1260" s="2" t="str">
        <f t="shared" si="24"/>
        <v/>
      </c>
      <c r="C1260" s="10" t="str">
        <f>IFERROR(Calculations!J1260,"")</f>
        <v/>
      </c>
      <c r="D1260" s="10" t="str">
        <f xml:space="preserve"> IF(OR(Calculations!C1260 = "",Calculations!C1260 = WorkTypeString),  IFERROR(Calculations!J1260,""), NA())</f>
        <v/>
      </c>
      <c r="E1260" s="10">
        <f t="array" ref="E1260">PERCENTILE(IF(ISERROR(D1260:D6259)=FALSE,D1260:D6259),CycleTimePercentile)</f>
        <v>0</v>
      </c>
      <c r="F1260" s="2" t="e">
        <f xml:space="preserve"> IF(Calculations!C1260 = DefectTypeString,  IFERROR(Calculations!J1260,""), NA())</f>
        <v>#N/A</v>
      </c>
      <c r="G1260" s="10">
        <f t="array" ref="G1260">PERCENTILE(IF(ISERROR(F1260:F6259)=FALSE,F1260:F6259),CycleTimePercentile)</f>
        <v>0</v>
      </c>
      <c r="H1260" s="2" t="e">
        <f ca="1" xml:space="preserve"> IF(OR(Calculations!C1260 = "",Calculations!C1260 = WorkTypeString),  Calculations!K1260, NA())</f>
        <v>#N/A</v>
      </c>
      <c r="I1260" s="2" t="e">
        <f xml:space="preserve"> IF(Calculations!C1260 = DefectTypeString,  Calculations!K1260, NA())</f>
        <v>#N/A</v>
      </c>
    </row>
    <row r="1261" spans="1:9" x14ac:dyDescent="0.25">
      <c r="A1261" s="8" t="str">
        <f>Calculations!A1261</f>
        <v/>
      </c>
      <c r="B1261" s="2" t="str">
        <f t="shared" si="24"/>
        <v/>
      </c>
      <c r="C1261" s="10" t="str">
        <f>IFERROR(Calculations!J1261,"")</f>
        <v/>
      </c>
      <c r="D1261" s="10" t="str">
        <f xml:space="preserve"> IF(OR(Calculations!C1261 = "",Calculations!C1261 = WorkTypeString),  IFERROR(Calculations!J1261,""), NA())</f>
        <v/>
      </c>
      <c r="E1261" s="10">
        <f t="array" ref="E1261">PERCENTILE(IF(ISERROR(D1261:D6260)=FALSE,D1261:D6260),CycleTimePercentile)</f>
        <v>0</v>
      </c>
      <c r="F1261" s="2" t="e">
        <f xml:space="preserve"> IF(Calculations!C1261 = DefectTypeString,  IFERROR(Calculations!J1261,""), NA())</f>
        <v>#N/A</v>
      </c>
      <c r="G1261" s="10">
        <f t="array" ref="G1261">PERCENTILE(IF(ISERROR(F1261:F6260)=FALSE,F1261:F6260),CycleTimePercentile)</f>
        <v>0</v>
      </c>
      <c r="H1261" s="2" t="e">
        <f ca="1" xml:space="preserve"> IF(OR(Calculations!C1261 = "",Calculations!C1261 = WorkTypeString),  Calculations!K1261, NA())</f>
        <v>#N/A</v>
      </c>
      <c r="I1261" s="2" t="e">
        <f xml:space="preserve"> IF(Calculations!C1261 = DefectTypeString,  Calculations!K1261, NA())</f>
        <v>#N/A</v>
      </c>
    </row>
    <row r="1262" spans="1:9" x14ac:dyDescent="0.25">
      <c r="A1262" s="8" t="str">
        <f>Calculations!A1262</f>
        <v/>
      </c>
      <c r="B1262" s="2" t="str">
        <f t="shared" si="24"/>
        <v/>
      </c>
      <c r="C1262" s="10" t="str">
        <f>IFERROR(Calculations!J1262,"")</f>
        <v/>
      </c>
      <c r="D1262" s="10" t="str">
        <f xml:space="preserve"> IF(OR(Calculations!C1262 = "",Calculations!C1262 = WorkTypeString),  IFERROR(Calculations!J1262,""), NA())</f>
        <v/>
      </c>
      <c r="E1262" s="10">
        <f t="array" ref="E1262">PERCENTILE(IF(ISERROR(D1262:D6261)=FALSE,D1262:D6261),CycleTimePercentile)</f>
        <v>0</v>
      </c>
      <c r="F1262" s="2" t="e">
        <f xml:space="preserve"> IF(Calculations!C1262 = DefectTypeString,  IFERROR(Calculations!J1262,""), NA())</f>
        <v>#N/A</v>
      </c>
      <c r="G1262" s="10">
        <f t="array" ref="G1262">PERCENTILE(IF(ISERROR(F1262:F6261)=FALSE,F1262:F6261),CycleTimePercentile)</f>
        <v>0</v>
      </c>
      <c r="H1262" s="2" t="e">
        <f ca="1" xml:space="preserve"> IF(OR(Calculations!C1262 = "",Calculations!C1262 = WorkTypeString),  Calculations!K1262, NA())</f>
        <v>#N/A</v>
      </c>
      <c r="I1262" s="2" t="e">
        <f xml:space="preserve"> IF(Calculations!C1262 = DefectTypeString,  Calculations!K1262, NA())</f>
        <v>#N/A</v>
      </c>
    </row>
    <row r="1263" spans="1:9" x14ac:dyDescent="0.25">
      <c r="A1263" s="8" t="str">
        <f>Calculations!A1263</f>
        <v/>
      </c>
      <c r="B1263" s="2" t="str">
        <f t="shared" si="24"/>
        <v/>
      </c>
      <c r="C1263" s="10" t="str">
        <f>IFERROR(Calculations!J1263,"")</f>
        <v/>
      </c>
      <c r="D1263" s="10" t="str">
        <f xml:space="preserve"> IF(OR(Calculations!C1263 = "",Calculations!C1263 = WorkTypeString),  IFERROR(Calculations!J1263,""), NA())</f>
        <v/>
      </c>
      <c r="E1263" s="10">
        <f t="array" ref="E1263">PERCENTILE(IF(ISERROR(D1263:D6262)=FALSE,D1263:D6262),CycleTimePercentile)</f>
        <v>0</v>
      </c>
      <c r="F1263" s="2" t="e">
        <f xml:space="preserve"> IF(Calculations!C1263 = DefectTypeString,  IFERROR(Calculations!J1263,""), NA())</f>
        <v>#N/A</v>
      </c>
      <c r="G1263" s="10">
        <f t="array" ref="G1263">PERCENTILE(IF(ISERROR(F1263:F6262)=FALSE,F1263:F6262),CycleTimePercentile)</f>
        <v>0</v>
      </c>
      <c r="H1263" s="2" t="e">
        <f ca="1" xml:space="preserve"> IF(OR(Calculations!C1263 = "",Calculations!C1263 = WorkTypeString),  Calculations!K1263, NA())</f>
        <v>#N/A</v>
      </c>
      <c r="I1263" s="2" t="e">
        <f xml:space="preserve"> IF(Calculations!C1263 = DefectTypeString,  Calculations!K1263, NA())</f>
        <v>#N/A</v>
      </c>
    </row>
    <row r="1264" spans="1:9" x14ac:dyDescent="0.25">
      <c r="A1264" s="8" t="str">
        <f>Calculations!A1264</f>
        <v/>
      </c>
      <c r="B1264" s="2" t="str">
        <f t="shared" si="24"/>
        <v/>
      </c>
      <c r="C1264" s="10" t="str">
        <f>IFERROR(Calculations!J1264,"")</f>
        <v/>
      </c>
      <c r="D1264" s="10" t="str">
        <f xml:space="preserve"> IF(OR(Calculations!C1264 = "",Calculations!C1264 = WorkTypeString),  IFERROR(Calculations!J1264,""), NA())</f>
        <v/>
      </c>
      <c r="E1264" s="10">
        <f t="array" ref="E1264">PERCENTILE(IF(ISERROR(D1264:D6263)=FALSE,D1264:D6263),CycleTimePercentile)</f>
        <v>0</v>
      </c>
      <c r="F1264" s="2" t="e">
        <f xml:space="preserve"> IF(Calculations!C1264 = DefectTypeString,  IFERROR(Calculations!J1264,""), NA())</f>
        <v>#N/A</v>
      </c>
      <c r="G1264" s="10">
        <f t="array" ref="G1264">PERCENTILE(IF(ISERROR(F1264:F6263)=FALSE,F1264:F6263),CycleTimePercentile)</f>
        <v>0</v>
      </c>
      <c r="H1264" s="2" t="e">
        <f ca="1" xml:space="preserve"> IF(OR(Calculations!C1264 = "",Calculations!C1264 = WorkTypeString),  Calculations!K1264, NA())</f>
        <v>#N/A</v>
      </c>
      <c r="I1264" s="2" t="e">
        <f xml:space="preserve"> IF(Calculations!C1264 = DefectTypeString,  Calculations!K1264, NA())</f>
        <v>#N/A</v>
      </c>
    </row>
    <row r="1265" spans="1:9" x14ac:dyDescent="0.25">
      <c r="A1265" s="8" t="str">
        <f>Calculations!A1265</f>
        <v/>
      </c>
      <c r="B1265" s="2" t="str">
        <f t="shared" si="24"/>
        <v/>
      </c>
      <c r="C1265" s="10" t="str">
        <f>IFERROR(Calculations!J1265,"")</f>
        <v/>
      </c>
      <c r="D1265" s="10" t="str">
        <f xml:space="preserve"> IF(OR(Calculations!C1265 = "",Calculations!C1265 = WorkTypeString),  IFERROR(Calculations!J1265,""), NA())</f>
        <v/>
      </c>
      <c r="E1265" s="10">
        <f t="array" ref="E1265">PERCENTILE(IF(ISERROR(D1265:D6264)=FALSE,D1265:D6264),CycleTimePercentile)</f>
        <v>0</v>
      </c>
      <c r="F1265" s="2" t="e">
        <f xml:space="preserve"> IF(Calculations!C1265 = DefectTypeString,  IFERROR(Calculations!J1265,""), NA())</f>
        <v>#N/A</v>
      </c>
      <c r="G1265" s="10">
        <f t="array" ref="G1265">PERCENTILE(IF(ISERROR(F1265:F6264)=FALSE,F1265:F6264),CycleTimePercentile)</f>
        <v>0</v>
      </c>
      <c r="H1265" s="2" t="e">
        <f ca="1" xml:space="preserve"> IF(OR(Calculations!C1265 = "",Calculations!C1265 = WorkTypeString),  Calculations!K1265, NA())</f>
        <v>#N/A</v>
      </c>
      <c r="I1265" s="2" t="e">
        <f xml:space="preserve"> IF(Calculations!C1265 = DefectTypeString,  Calculations!K1265, NA())</f>
        <v>#N/A</v>
      </c>
    </row>
    <row r="1266" spans="1:9" x14ac:dyDescent="0.25">
      <c r="A1266" s="8" t="str">
        <f>Calculations!A1266</f>
        <v/>
      </c>
      <c r="B1266" s="2" t="str">
        <f t="shared" si="24"/>
        <v/>
      </c>
      <c r="C1266" s="10" t="str">
        <f>IFERROR(Calculations!J1266,"")</f>
        <v/>
      </c>
      <c r="D1266" s="10" t="str">
        <f xml:space="preserve"> IF(OR(Calculations!C1266 = "",Calculations!C1266 = WorkTypeString),  IFERROR(Calculations!J1266,""), NA())</f>
        <v/>
      </c>
      <c r="E1266" s="10">
        <f t="array" ref="E1266">PERCENTILE(IF(ISERROR(D1266:D6265)=FALSE,D1266:D6265),CycleTimePercentile)</f>
        <v>0</v>
      </c>
      <c r="F1266" s="2" t="e">
        <f xml:space="preserve"> IF(Calculations!C1266 = DefectTypeString,  IFERROR(Calculations!J1266,""), NA())</f>
        <v>#N/A</v>
      </c>
      <c r="G1266" s="10">
        <f t="array" ref="G1266">PERCENTILE(IF(ISERROR(F1266:F6265)=FALSE,F1266:F6265),CycleTimePercentile)</f>
        <v>0</v>
      </c>
      <c r="H1266" s="2" t="e">
        <f ca="1" xml:space="preserve"> IF(OR(Calculations!C1266 = "",Calculations!C1266 = WorkTypeString),  Calculations!K1266, NA())</f>
        <v>#N/A</v>
      </c>
      <c r="I1266" s="2" t="e">
        <f xml:space="preserve"> IF(Calculations!C1266 = DefectTypeString,  Calculations!K1266, NA())</f>
        <v>#N/A</v>
      </c>
    </row>
    <row r="1267" spans="1:9" x14ac:dyDescent="0.25">
      <c r="A1267" s="8" t="str">
        <f>Calculations!A1267</f>
        <v/>
      </c>
      <c r="B1267" s="2" t="str">
        <f t="shared" si="24"/>
        <v/>
      </c>
      <c r="C1267" s="10" t="str">
        <f>IFERROR(Calculations!J1267,"")</f>
        <v/>
      </c>
      <c r="D1267" s="10" t="str">
        <f xml:space="preserve"> IF(OR(Calculations!C1267 = "",Calculations!C1267 = WorkTypeString),  IFERROR(Calculations!J1267,""), NA())</f>
        <v/>
      </c>
      <c r="E1267" s="10">
        <f t="array" ref="E1267">PERCENTILE(IF(ISERROR(D1267:D6266)=FALSE,D1267:D6266),CycleTimePercentile)</f>
        <v>0</v>
      </c>
      <c r="F1267" s="2" t="e">
        <f xml:space="preserve"> IF(Calculations!C1267 = DefectTypeString,  IFERROR(Calculations!J1267,""), NA())</f>
        <v>#N/A</v>
      </c>
      <c r="G1267" s="10">
        <f t="array" ref="G1267">PERCENTILE(IF(ISERROR(F1267:F6266)=FALSE,F1267:F6266),CycleTimePercentile)</f>
        <v>0</v>
      </c>
      <c r="H1267" s="2" t="e">
        <f ca="1" xml:space="preserve"> IF(OR(Calculations!C1267 = "",Calculations!C1267 = WorkTypeString),  Calculations!K1267, NA())</f>
        <v>#N/A</v>
      </c>
      <c r="I1267" s="2" t="e">
        <f xml:space="preserve"> IF(Calculations!C1267 = DefectTypeString,  Calculations!K1267, NA())</f>
        <v>#N/A</v>
      </c>
    </row>
    <row r="1268" spans="1:9" x14ac:dyDescent="0.25">
      <c r="A1268" s="8" t="str">
        <f>Calculations!A1268</f>
        <v/>
      </c>
      <c r="B1268" s="2" t="str">
        <f t="shared" si="24"/>
        <v/>
      </c>
      <c r="C1268" s="10" t="str">
        <f>IFERROR(Calculations!J1268,"")</f>
        <v/>
      </c>
      <c r="D1268" s="10" t="str">
        <f xml:space="preserve"> IF(OR(Calculations!C1268 = "",Calculations!C1268 = WorkTypeString),  IFERROR(Calculations!J1268,""), NA())</f>
        <v/>
      </c>
      <c r="E1268" s="10">
        <f t="array" ref="E1268">PERCENTILE(IF(ISERROR(D1268:D6267)=FALSE,D1268:D6267),CycleTimePercentile)</f>
        <v>0</v>
      </c>
      <c r="F1268" s="2" t="e">
        <f xml:space="preserve"> IF(Calculations!C1268 = DefectTypeString,  IFERROR(Calculations!J1268,""), NA())</f>
        <v>#N/A</v>
      </c>
      <c r="G1268" s="10">
        <f t="array" ref="G1268">PERCENTILE(IF(ISERROR(F1268:F6267)=FALSE,F1268:F6267),CycleTimePercentile)</f>
        <v>0</v>
      </c>
      <c r="H1268" s="2" t="e">
        <f ca="1" xml:space="preserve"> IF(OR(Calculations!C1268 = "",Calculations!C1268 = WorkTypeString),  Calculations!K1268, NA())</f>
        <v>#N/A</v>
      </c>
      <c r="I1268" s="2" t="e">
        <f xml:space="preserve"> IF(Calculations!C1268 = DefectTypeString,  Calculations!K1268, NA())</f>
        <v>#N/A</v>
      </c>
    </row>
    <row r="1269" spans="1:9" x14ac:dyDescent="0.25">
      <c r="A1269" s="8" t="str">
        <f>Calculations!A1269</f>
        <v/>
      </c>
      <c r="B1269" s="2" t="str">
        <f t="shared" si="24"/>
        <v/>
      </c>
      <c r="C1269" s="10" t="str">
        <f>IFERROR(Calculations!J1269,"")</f>
        <v/>
      </c>
      <c r="D1269" s="10" t="str">
        <f xml:space="preserve"> IF(OR(Calculations!C1269 = "",Calculations!C1269 = WorkTypeString),  IFERROR(Calculations!J1269,""), NA())</f>
        <v/>
      </c>
      <c r="E1269" s="10">
        <f t="array" ref="E1269">PERCENTILE(IF(ISERROR(D1269:D6268)=FALSE,D1269:D6268),CycleTimePercentile)</f>
        <v>0</v>
      </c>
      <c r="F1269" s="2" t="e">
        <f xml:space="preserve"> IF(Calculations!C1269 = DefectTypeString,  IFERROR(Calculations!J1269,""), NA())</f>
        <v>#N/A</v>
      </c>
      <c r="G1269" s="10">
        <f t="array" ref="G1269">PERCENTILE(IF(ISERROR(F1269:F6268)=FALSE,F1269:F6268),CycleTimePercentile)</f>
        <v>0</v>
      </c>
      <c r="H1269" s="2" t="e">
        <f ca="1" xml:space="preserve"> IF(OR(Calculations!C1269 = "",Calculations!C1269 = WorkTypeString),  Calculations!K1269, NA())</f>
        <v>#N/A</v>
      </c>
      <c r="I1269" s="2" t="e">
        <f xml:space="preserve"> IF(Calculations!C1269 = DefectTypeString,  Calculations!K1269, NA())</f>
        <v>#N/A</v>
      </c>
    </row>
    <row r="1270" spans="1:9" x14ac:dyDescent="0.25">
      <c r="A1270" s="8" t="str">
        <f>Calculations!A1270</f>
        <v/>
      </c>
      <c r="B1270" s="2" t="str">
        <f t="shared" si="24"/>
        <v/>
      </c>
      <c r="C1270" s="10" t="str">
        <f>IFERROR(Calculations!J1270,"")</f>
        <v/>
      </c>
      <c r="D1270" s="10" t="str">
        <f xml:space="preserve"> IF(OR(Calculations!C1270 = "",Calculations!C1270 = WorkTypeString),  IFERROR(Calculations!J1270,""), NA())</f>
        <v/>
      </c>
      <c r="E1270" s="10">
        <f t="array" ref="E1270">PERCENTILE(IF(ISERROR(D1270:D6269)=FALSE,D1270:D6269),CycleTimePercentile)</f>
        <v>0</v>
      </c>
      <c r="F1270" s="2" t="e">
        <f xml:space="preserve"> IF(Calculations!C1270 = DefectTypeString,  IFERROR(Calculations!J1270,""), NA())</f>
        <v>#N/A</v>
      </c>
      <c r="G1270" s="10">
        <f t="array" ref="G1270">PERCENTILE(IF(ISERROR(F1270:F6269)=FALSE,F1270:F6269),CycleTimePercentile)</f>
        <v>0</v>
      </c>
      <c r="H1270" s="2" t="e">
        <f ca="1" xml:space="preserve"> IF(OR(Calculations!C1270 = "",Calculations!C1270 = WorkTypeString),  Calculations!K1270, NA())</f>
        <v>#N/A</v>
      </c>
      <c r="I1270" s="2" t="e">
        <f xml:space="preserve"> IF(Calculations!C1270 = DefectTypeString,  Calculations!K1270, NA())</f>
        <v>#N/A</v>
      </c>
    </row>
    <row r="1271" spans="1:9" x14ac:dyDescent="0.25">
      <c r="A1271" s="8" t="str">
        <f>Calculations!A1271</f>
        <v/>
      </c>
      <c r="B1271" s="2" t="str">
        <f t="shared" si="24"/>
        <v/>
      </c>
      <c r="C1271" s="10" t="str">
        <f>IFERROR(Calculations!J1271,"")</f>
        <v/>
      </c>
      <c r="D1271" s="10" t="str">
        <f xml:space="preserve"> IF(OR(Calculations!C1271 = "",Calculations!C1271 = WorkTypeString),  IFERROR(Calculations!J1271,""), NA())</f>
        <v/>
      </c>
      <c r="E1271" s="10">
        <f t="array" ref="E1271">PERCENTILE(IF(ISERROR(D1271:D6270)=FALSE,D1271:D6270),CycleTimePercentile)</f>
        <v>0</v>
      </c>
      <c r="F1271" s="2" t="e">
        <f xml:space="preserve"> IF(Calculations!C1271 = DefectTypeString,  IFERROR(Calculations!J1271,""), NA())</f>
        <v>#N/A</v>
      </c>
      <c r="G1271" s="10">
        <f t="array" ref="G1271">PERCENTILE(IF(ISERROR(F1271:F6270)=FALSE,F1271:F6270),CycleTimePercentile)</f>
        <v>0</v>
      </c>
      <c r="H1271" s="2" t="e">
        <f ca="1" xml:space="preserve"> IF(OR(Calculations!C1271 = "",Calculations!C1271 = WorkTypeString),  Calculations!K1271, NA())</f>
        <v>#N/A</v>
      </c>
      <c r="I1271" s="2" t="e">
        <f xml:space="preserve"> IF(Calculations!C1271 = DefectTypeString,  Calculations!K1271, NA())</f>
        <v>#N/A</v>
      </c>
    </row>
    <row r="1272" spans="1:9" x14ac:dyDescent="0.25">
      <c r="A1272" s="8" t="str">
        <f>Calculations!A1272</f>
        <v/>
      </c>
      <c r="B1272" s="2" t="str">
        <f t="shared" si="24"/>
        <v/>
      </c>
      <c r="C1272" s="10" t="str">
        <f>IFERROR(Calculations!J1272,"")</f>
        <v/>
      </c>
      <c r="D1272" s="10" t="str">
        <f xml:space="preserve"> IF(OR(Calculations!C1272 = "",Calculations!C1272 = WorkTypeString),  IFERROR(Calculations!J1272,""), NA())</f>
        <v/>
      </c>
      <c r="E1272" s="10">
        <f t="array" ref="E1272">PERCENTILE(IF(ISERROR(D1272:D6271)=FALSE,D1272:D6271),CycleTimePercentile)</f>
        <v>0</v>
      </c>
      <c r="F1272" s="2" t="e">
        <f xml:space="preserve"> IF(Calculations!C1272 = DefectTypeString,  IFERROR(Calculations!J1272,""), NA())</f>
        <v>#N/A</v>
      </c>
      <c r="G1272" s="10">
        <f t="array" ref="G1272">PERCENTILE(IF(ISERROR(F1272:F6271)=FALSE,F1272:F6271),CycleTimePercentile)</f>
        <v>0</v>
      </c>
      <c r="H1272" s="2" t="e">
        <f ca="1" xml:space="preserve"> IF(OR(Calculations!C1272 = "",Calculations!C1272 = WorkTypeString),  Calculations!K1272, NA())</f>
        <v>#N/A</v>
      </c>
      <c r="I1272" s="2" t="e">
        <f xml:space="preserve"> IF(Calculations!C1272 = DefectTypeString,  Calculations!K1272, NA())</f>
        <v>#N/A</v>
      </c>
    </row>
    <row r="1273" spans="1:9" x14ac:dyDescent="0.25">
      <c r="A1273" s="8" t="str">
        <f>Calculations!A1273</f>
        <v/>
      </c>
      <c r="B1273" s="2" t="str">
        <f t="shared" si="24"/>
        <v/>
      </c>
      <c r="C1273" s="10" t="str">
        <f>IFERROR(Calculations!J1273,"")</f>
        <v/>
      </c>
      <c r="D1273" s="10" t="str">
        <f xml:space="preserve"> IF(OR(Calculations!C1273 = "",Calculations!C1273 = WorkTypeString),  IFERROR(Calculations!J1273,""), NA())</f>
        <v/>
      </c>
      <c r="E1273" s="10">
        <f t="array" ref="E1273">PERCENTILE(IF(ISERROR(D1273:D6272)=FALSE,D1273:D6272),CycleTimePercentile)</f>
        <v>0</v>
      </c>
      <c r="F1273" s="2" t="e">
        <f xml:space="preserve"> IF(Calculations!C1273 = DefectTypeString,  IFERROR(Calculations!J1273,""), NA())</f>
        <v>#N/A</v>
      </c>
      <c r="G1273" s="10">
        <f t="array" ref="G1273">PERCENTILE(IF(ISERROR(F1273:F6272)=FALSE,F1273:F6272),CycleTimePercentile)</f>
        <v>0</v>
      </c>
      <c r="H1273" s="2" t="e">
        <f ca="1" xml:space="preserve"> IF(OR(Calculations!C1273 = "",Calculations!C1273 = WorkTypeString),  Calculations!K1273, NA())</f>
        <v>#N/A</v>
      </c>
      <c r="I1273" s="2" t="e">
        <f xml:space="preserve"> IF(Calculations!C1273 = DefectTypeString,  Calculations!K1273, NA())</f>
        <v>#N/A</v>
      </c>
    </row>
    <row r="1274" spans="1:9" x14ac:dyDescent="0.25">
      <c r="A1274" s="8" t="str">
        <f>Calculations!A1274</f>
        <v/>
      </c>
      <c r="B1274" s="2" t="str">
        <f t="shared" si="24"/>
        <v/>
      </c>
      <c r="C1274" s="10" t="str">
        <f>IFERROR(Calculations!J1274,"")</f>
        <v/>
      </c>
      <c r="D1274" s="10" t="str">
        <f xml:space="preserve"> IF(OR(Calculations!C1274 = "",Calculations!C1274 = WorkTypeString),  IFERROR(Calculations!J1274,""), NA())</f>
        <v/>
      </c>
      <c r="E1274" s="10">
        <f t="array" ref="E1274">PERCENTILE(IF(ISERROR(D1274:D6273)=FALSE,D1274:D6273),CycleTimePercentile)</f>
        <v>0</v>
      </c>
      <c r="F1274" s="2" t="e">
        <f xml:space="preserve"> IF(Calculations!C1274 = DefectTypeString,  IFERROR(Calculations!J1274,""), NA())</f>
        <v>#N/A</v>
      </c>
      <c r="G1274" s="10">
        <f t="array" ref="G1274">PERCENTILE(IF(ISERROR(F1274:F6273)=FALSE,F1274:F6273),CycleTimePercentile)</f>
        <v>0</v>
      </c>
      <c r="H1274" s="2" t="e">
        <f ca="1" xml:space="preserve"> IF(OR(Calculations!C1274 = "",Calculations!C1274 = WorkTypeString),  Calculations!K1274, NA())</f>
        <v>#N/A</v>
      </c>
      <c r="I1274" s="2" t="e">
        <f xml:space="preserve"> IF(Calculations!C1274 = DefectTypeString,  Calculations!K1274, NA())</f>
        <v>#N/A</v>
      </c>
    </row>
    <row r="1275" spans="1:9" x14ac:dyDescent="0.25">
      <c r="A1275" s="8" t="str">
        <f>Calculations!A1275</f>
        <v/>
      </c>
      <c r="B1275" s="2" t="str">
        <f t="shared" si="24"/>
        <v/>
      </c>
      <c r="C1275" s="10" t="str">
        <f>IFERROR(Calculations!J1275,"")</f>
        <v/>
      </c>
      <c r="D1275" s="10" t="str">
        <f xml:space="preserve"> IF(OR(Calculations!C1275 = "",Calculations!C1275 = WorkTypeString),  IFERROR(Calculations!J1275,""), NA())</f>
        <v/>
      </c>
      <c r="E1275" s="10">
        <f t="array" ref="E1275">PERCENTILE(IF(ISERROR(D1275:D6274)=FALSE,D1275:D6274),CycleTimePercentile)</f>
        <v>0</v>
      </c>
      <c r="F1275" s="2" t="e">
        <f xml:space="preserve"> IF(Calculations!C1275 = DefectTypeString,  IFERROR(Calculations!J1275,""), NA())</f>
        <v>#N/A</v>
      </c>
      <c r="G1275" s="10">
        <f t="array" ref="G1275">PERCENTILE(IF(ISERROR(F1275:F6274)=FALSE,F1275:F6274),CycleTimePercentile)</f>
        <v>0</v>
      </c>
      <c r="H1275" s="2" t="e">
        <f ca="1" xml:space="preserve"> IF(OR(Calculations!C1275 = "",Calculations!C1275 = WorkTypeString),  Calculations!K1275, NA())</f>
        <v>#N/A</v>
      </c>
      <c r="I1275" s="2" t="e">
        <f xml:space="preserve"> IF(Calculations!C1275 = DefectTypeString,  Calculations!K1275, NA())</f>
        <v>#N/A</v>
      </c>
    </row>
    <row r="1276" spans="1:9" x14ac:dyDescent="0.25">
      <c r="A1276" s="8" t="str">
        <f>Calculations!A1276</f>
        <v/>
      </c>
      <c r="B1276" s="2" t="str">
        <f t="shared" si="24"/>
        <v/>
      </c>
      <c r="C1276" s="10" t="str">
        <f>IFERROR(Calculations!J1276,"")</f>
        <v/>
      </c>
      <c r="D1276" s="10" t="str">
        <f xml:space="preserve"> IF(OR(Calculations!C1276 = "",Calculations!C1276 = WorkTypeString),  IFERROR(Calculations!J1276,""), NA())</f>
        <v/>
      </c>
      <c r="E1276" s="10">
        <f t="array" ref="E1276">PERCENTILE(IF(ISERROR(D1276:D6275)=FALSE,D1276:D6275),CycleTimePercentile)</f>
        <v>0</v>
      </c>
      <c r="F1276" s="2" t="e">
        <f xml:space="preserve"> IF(Calculations!C1276 = DefectTypeString,  IFERROR(Calculations!J1276,""), NA())</f>
        <v>#N/A</v>
      </c>
      <c r="G1276" s="10">
        <f t="array" ref="G1276">PERCENTILE(IF(ISERROR(F1276:F6275)=FALSE,F1276:F6275),CycleTimePercentile)</f>
        <v>0</v>
      </c>
      <c r="H1276" s="2" t="e">
        <f ca="1" xml:space="preserve"> IF(OR(Calculations!C1276 = "",Calculations!C1276 = WorkTypeString),  Calculations!K1276, NA())</f>
        <v>#N/A</v>
      </c>
      <c r="I1276" s="2" t="e">
        <f xml:space="preserve"> IF(Calculations!C1276 = DefectTypeString,  Calculations!K1276, NA())</f>
        <v>#N/A</v>
      </c>
    </row>
    <row r="1277" spans="1:9" x14ac:dyDescent="0.25">
      <c r="A1277" s="8" t="str">
        <f>Calculations!A1277</f>
        <v/>
      </c>
      <c r="B1277" s="2" t="str">
        <f t="shared" si="24"/>
        <v/>
      </c>
      <c r="C1277" s="10" t="str">
        <f>IFERROR(Calculations!J1277,"")</f>
        <v/>
      </c>
      <c r="D1277" s="10" t="str">
        <f xml:space="preserve"> IF(OR(Calculations!C1277 = "",Calculations!C1277 = WorkTypeString),  IFERROR(Calculations!J1277,""), NA())</f>
        <v/>
      </c>
      <c r="E1277" s="10">
        <f t="array" ref="E1277">PERCENTILE(IF(ISERROR(D1277:D6276)=FALSE,D1277:D6276),CycleTimePercentile)</f>
        <v>0</v>
      </c>
      <c r="F1277" s="2" t="e">
        <f xml:space="preserve"> IF(Calculations!C1277 = DefectTypeString,  IFERROR(Calculations!J1277,""), NA())</f>
        <v>#N/A</v>
      </c>
      <c r="G1277" s="10">
        <f t="array" ref="G1277">PERCENTILE(IF(ISERROR(F1277:F6276)=FALSE,F1277:F6276),CycleTimePercentile)</f>
        <v>0</v>
      </c>
      <c r="H1277" s="2" t="e">
        <f ca="1" xml:space="preserve"> IF(OR(Calculations!C1277 = "",Calculations!C1277 = WorkTypeString),  Calculations!K1277, NA())</f>
        <v>#N/A</v>
      </c>
      <c r="I1277" s="2" t="e">
        <f xml:space="preserve"> IF(Calculations!C1277 = DefectTypeString,  Calculations!K1277, NA())</f>
        <v>#N/A</v>
      </c>
    </row>
    <row r="1278" spans="1:9" x14ac:dyDescent="0.25">
      <c r="A1278" s="8" t="str">
        <f>Calculations!A1278</f>
        <v/>
      </c>
      <c r="B1278" s="2" t="str">
        <f t="shared" si="24"/>
        <v/>
      </c>
      <c r="C1278" s="10" t="str">
        <f>IFERROR(Calculations!J1278,"")</f>
        <v/>
      </c>
      <c r="D1278" s="10" t="str">
        <f xml:space="preserve"> IF(OR(Calculations!C1278 = "",Calculations!C1278 = WorkTypeString),  IFERROR(Calculations!J1278,""), NA())</f>
        <v/>
      </c>
      <c r="E1278" s="10">
        <f t="array" ref="E1278">PERCENTILE(IF(ISERROR(D1278:D6277)=FALSE,D1278:D6277),CycleTimePercentile)</f>
        <v>0</v>
      </c>
      <c r="F1278" s="2" t="e">
        <f xml:space="preserve"> IF(Calculations!C1278 = DefectTypeString,  IFERROR(Calculations!J1278,""), NA())</f>
        <v>#N/A</v>
      </c>
      <c r="G1278" s="10">
        <f t="array" ref="G1278">PERCENTILE(IF(ISERROR(F1278:F6277)=FALSE,F1278:F6277),CycleTimePercentile)</f>
        <v>0</v>
      </c>
      <c r="H1278" s="2" t="e">
        <f ca="1" xml:space="preserve"> IF(OR(Calculations!C1278 = "",Calculations!C1278 = WorkTypeString),  Calculations!K1278, NA())</f>
        <v>#N/A</v>
      </c>
      <c r="I1278" s="2" t="e">
        <f xml:space="preserve"> IF(Calculations!C1278 = DefectTypeString,  Calculations!K1278, NA())</f>
        <v>#N/A</v>
      </c>
    </row>
    <row r="1279" spans="1:9" x14ac:dyDescent="0.25">
      <c r="A1279" s="8" t="str">
        <f>Calculations!A1279</f>
        <v/>
      </c>
      <c r="B1279" s="2" t="str">
        <f t="shared" si="24"/>
        <v/>
      </c>
      <c r="C1279" s="10" t="str">
        <f>IFERROR(Calculations!J1279,"")</f>
        <v/>
      </c>
      <c r="D1279" s="10" t="str">
        <f xml:space="preserve"> IF(OR(Calculations!C1279 = "",Calculations!C1279 = WorkTypeString),  IFERROR(Calculations!J1279,""), NA())</f>
        <v/>
      </c>
      <c r="E1279" s="10">
        <f t="array" ref="E1279">PERCENTILE(IF(ISERROR(D1279:D6278)=FALSE,D1279:D6278),CycleTimePercentile)</f>
        <v>0</v>
      </c>
      <c r="F1279" s="2" t="e">
        <f xml:space="preserve"> IF(Calculations!C1279 = DefectTypeString,  IFERROR(Calculations!J1279,""), NA())</f>
        <v>#N/A</v>
      </c>
      <c r="G1279" s="10">
        <f t="array" ref="G1279">PERCENTILE(IF(ISERROR(F1279:F6278)=FALSE,F1279:F6278),CycleTimePercentile)</f>
        <v>0</v>
      </c>
      <c r="H1279" s="2" t="e">
        <f ca="1" xml:space="preserve"> IF(OR(Calculations!C1279 = "",Calculations!C1279 = WorkTypeString),  Calculations!K1279, NA())</f>
        <v>#N/A</v>
      </c>
      <c r="I1279" s="2" t="e">
        <f xml:space="preserve"> IF(Calculations!C1279 = DefectTypeString,  Calculations!K1279, NA())</f>
        <v>#N/A</v>
      </c>
    </row>
    <row r="1280" spans="1:9" x14ac:dyDescent="0.25">
      <c r="A1280" s="8" t="str">
        <f>Calculations!A1280</f>
        <v/>
      </c>
      <c r="B1280" s="2" t="str">
        <f t="shared" si="24"/>
        <v/>
      </c>
      <c r="C1280" s="10" t="str">
        <f>IFERROR(Calculations!J1280,"")</f>
        <v/>
      </c>
      <c r="D1280" s="10" t="str">
        <f xml:space="preserve"> IF(OR(Calculations!C1280 = "",Calculations!C1280 = WorkTypeString),  IFERROR(Calculations!J1280,""), NA())</f>
        <v/>
      </c>
      <c r="E1280" s="10">
        <f t="array" ref="E1280">PERCENTILE(IF(ISERROR(D1280:D6279)=FALSE,D1280:D6279),CycleTimePercentile)</f>
        <v>0</v>
      </c>
      <c r="F1280" s="2" t="e">
        <f xml:space="preserve"> IF(Calculations!C1280 = DefectTypeString,  IFERROR(Calculations!J1280,""), NA())</f>
        <v>#N/A</v>
      </c>
      <c r="G1280" s="10">
        <f t="array" ref="G1280">PERCENTILE(IF(ISERROR(F1280:F6279)=FALSE,F1280:F6279),CycleTimePercentile)</f>
        <v>0</v>
      </c>
      <c r="H1280" s="2" t="e">
        <f ca="1" xml:space="preserve"> IF(OR(Calculations!C1280 = "",Calculations!C1280 = WorkTypeString),  Calculations!K1280, NA())</f>
        <v>#N/A</v>
      </c>
      <c r="I1280" s="2" t="e">
        <f xml:space="preserve"> IF(Calculations!C1280 = DefectTypeString,  Calculations!K1280, NA())</f>
        <v>#N/A</v>
      </c>
    </row>
    <row r="1281" spans="1:9" x14ac:dyDescent="0.25">
      <c r="A1281" s="8" t="str">
        <f>Calculations!A1281</f>
        <v/>
      </c>
      <c r="B1281" s="2" t="str">
        <f t="shared" si="24"/>
        <v/>
      </c>
      <c r="C1281" s="10" t="str">
        <f>IFERROR(Calculations!J1281,"")</f>
        <v/>
      </c>
      <c r="D1281" s="10" t="str">
        <f xml:space="preserve"> IF(OR(Calculations!C1281 = "",Calculations!C1281 = WorkTypeString),  IFERROR(Calculations!J1281,""), NA())</f>
        <v/>
      </c>
      <c r="E1281" s="10">
        <f t="array" ref="E1281">PERCENTILE(IF(ISERROR(D1281:D6280)=FALSE,D1281:D6280),CycleTimePercentile)</f>
        <v>0</v>
      </c>
      <c r="F1281" s="2" t="e">
        <f xml:space="preserve"> IF(Calculations!C1281 = DefectTypeString,  IFERROR(Calculations!J1281,""), NA())</f>
        <v>#N/A</v>
      </c>
      <c r="G1281" s="10">
        <f t="array" ref="G1281">PERCENTILE(IF(ISERROR(F1281:F6280)=FALSE,F1281:F6280),CycleTimePercentile)</f>
        <v>0</v>
      </c>
      <c r="H1281" s="2" t="e">
        <f ca="1" xml:space="preserve"> IF(OR(Calculations!C1281 = "",Calculations!C1281 = WorkTypeString),  Calculations!K1281, NA())</f>
        <v>#N/A</v>
      </c>
      <c r="I1281" s="2" t="e">
        <f xml:space="preserve"> IF(Calculations!C1281 = DefectTypeString,  Calculations!K1281, NA())</f>
        <v>#N/A</v>
      </c>
    </row>
    <row r="1282" spans="1:9" x14ac:dyDescent="0.25">
      <c r="A1282" s="8" t="str">
        <f>Calculations!A1282</f>
        <v/>
      </c>
      <c r="B1282" s="2" t="str">
        <f t="shared" si="24"/>
        <v/>
      </c>
      <c r="C1282" s="10" t="str">
        <f>IFERROR(Calculations!J1282,"")</f>
        <v/>
      </c>
      <c r="D1282" s="10" t="str">
        <f xml:space="preserve"> IF(OR(Calculations!C1282 = "",Calculations!C1282 = WorkTypeString),  IFERROR(Calculations!J1282,""), NA())</f>
        <v/>
      </c>
      <c r="E1282" s="10">
        <f t="array" ref="E1282">PERCENTILE(IF(ISERROR(D1282:D6281)=FALSE,D1282:D6281),CycleTimePercentile)</f>
        <v>0</v>
      </c>
      <c r="F1282" s="2" t="e">
        <f xml:space="preserve"> IF(Calculations!C1282 = DefectTypeString,  IFERROR(Calculations!J1282,""), NA())</f>
        <v>#N/A</v>
      </c>
      <c r="G1282" s="10">
        <f t="array" ref="G1282">PERCENTILE(IF(ISERROR(F1282:F6281)=FALSE,F1282:F6281),CycleTimePercentile)</f>
        <v>0</v>
      </c>
      <c r="H1282" s="2" t="e">
        <f ca="1" xml:space="preserve"> IF(OR(Calculations!C1282 = "",Calculations!C1282 = WorkTypeString),  Calculations!K1282, NA())</f>
        <v>#N/A</v>
      </c>
      <c r="I1282" s="2" t="e">
        <f xml:space="preserve"> IF(Calculations!C1282 = DefectTypeString,  Calculations!K1282, NA())</f>
        <v>#N/A</v>
      </c>
    </row>
    <row r="1283" spans="1:9" x14ac:dyDescent="0.25">
      <c r="A1283" s="8" t="str">
        <f>Calculations!A1283</f>
        <v/>
      </c>
      <c r="B1283" s="2" t="str">
        <f t="shared" ref="B1283:B1346" si="25">IF(ISNUMBER(A1283),YEAR(A1283)&amp;"-"&amp;TEXT(MONTH(A1283),"00")&amp;"-"&amp;TEXT(DAY(A1283),"00")&amp;"-"&amp;TEXT(HOUR(A1283),"00"),"")</f>
        <v/>
      </c>
      <c r="C1283" s="10" t="str">
        <f>IFERROR(Calculations!J1283,"")</f>
        <v/>
      </c>
      <c r="D1283" s="10" t="str">
        <f xml:space="preserve"> IF(OR(Calculations!C1283 = "",Calculations!C1283 = WorkTypeString),  IFERROR(Calculations!J1283,""), NA())</f>
        <v/>
      </c>
      <c r="E1283" s="10">
        <f t="array" ref="E1283">PERCENTILE(IF(ISERROR(D1283:D6282)=FALSE,D1283:D6282),CycleTimePercentile)</f>
        <v>0</v>
      </c>
      <c r="F1283" s="2" t="e">
        <f xml:space="preserve"> IF(Calculations!C1283 = DefectTypeString,  IFERROR(Calculations!J1283,""), NA())</f>
        <v>#N/A</v>
      </c>
      <c r="G1283" s="10">
        <f t="array" ref="G1283">PERCENTILE(IF(ISERROR(F1283:F6282)=FALSE,F1283:F6282),CycleTimePercentile)</f>
        <v>0</v>
      </c>
      <c r="H1283" s="2" t="e">
        <f ca="1" xml:space="preserve"> IF(OR(Calculations!C1283 = "",Calculations!C1283 = WorkTypeString),  Calculations!K1283, NA())</f>
        <v>#N/A</v>
      </c>
      <c r="I1283" s="2" t="e">
        <f xml:space="preserve"> IF(Calculations!C1283 = DefectTypeString,  Calculations!K1283, NA())</f>
        <v>#N/A</v>
      </c>
    </row>
    <row r="1284" spans="1:9" x14ac:dyDescent="0.25">
      <c r="A1284" s="8" t="str">
        <f>Calculations!A1284</f>
        <v/>
      </c>
      <c r="B1284" s="2" t="str">
        <f t="shared" si="25"/>
        <v/>
      </c>
      <c r="C1284" s="10" t="str">
        <f>IFERROR(Calculations!J1284,"")</f>
        <v/>
      </c>
      <c r="D1284" s="10" t="str">
        <f xml:space="preserve"> IF(OR(Calculations!C1284 = "",Calculations!C1284 = WorkTypeString),  IFERROR(Calculations!J1284,""), NA())</f>
        <v/>
      </c>
      <c r="E1284" s="10">
        <f t="array" ref="E1284">PERCENTILE(IF(ISERROR(D1284:D6283)=FALSE,D1284:D6283),CycleTimePercentile)</f>
        <v>0</v>
      </c>
      <c r="F1284" s="2" t="e">
        <f xml:space="preserve"> IF(Calculations!C1284 = DefectTypeString,  IFERROR(Calculations!J1284,""), NA())</f>
        <v>#N/A</v>
      </c>
      <c r="G1284" s="10">
        <f t="array" ref="G1284">PERCENTILE(IF(ISERROR(F1284:F6283)=FALSE,F1284:F6283),CycleTimePercentile)</f>
        <v>0</v>
      </c>
      <c r="H1284" s="2" t="e">
        <f ca="1" xml:space="preserve"> IF(OR(Calculations!C1284 = "",Calculations!C1284 = WorkTypeString),  Calculations!K1284, NA())</f>
        <v>#N/A</v>
      </c>
      <c r="I1284" s="2" t="e">
        <f xml:space="preserve"> IF(Calculations!C1284 = DefectTypeString,  Calculations!K1284, NA())</f>
        <v>#N/A</v>
      </c>
    </row>
    <row r="1285" spans="1:9" x14ac:dyDescent="0.25">
      <c r="A1285" s="8" t="str">
        <f>Calculations!A1285</f>
        <v/>
      </c>
      <c r="B1285" s="2" t="str">
        <f t="shared" si="25"/>
        <v/>
      </c>
      <c r="C1285" s="10" t="str">
        <f>IFERROR(Calculations!J1285,"")</f>
        <v/>
      </c>
      <c r="D1285" s="10" t="str">
        <f xml:space="preserve"> IF(OR(Calculations!C1285 = "",Calculations!C1285 = WorkTypeString),  IFERROR(Calculations!J1285,""), NA())</f>
        <v/>
      </c>
      <c r="E1285" s="10">
        <f t="array" ref="E1285">PERCENTILE(IF(ISERROR(D1285:D6284)=FALSE,D1285:D6284),CycleTimePercentile)</f>
        <v>0</v>
      </c>
      <c r="F1285" s="2" t="e">
        <f xml:space="preserve"> IF(Calculations!C1285 = DefectTypeString,  IFERROR(Calculations!J1285,""), NA())</f>
        <v>#N/A</v>
      </c>
      <c r="G1285" s="10">
        <f t="array" ref="G1285">PERCENTILE(IF(ISERROR(F1285:F6284)=FALSE,F1285:F6284),CycleTimePercentile)</f>
        <v>0</v>
      </c>
      <c r="H1285" s="2" t="e">
        <f ca="1" xml:space="preserve"> IF(OR(Calculations!C1285 = "",Calculations!C1285 = WorkTypeString),  Calculations!K1285, NA())</f>
        <v>#N/A</v>
      </c>
      <c r="I1285" s="2" t="e">
        <f xml:space="preserve"> IF(Calculations!C1285 = DefectTypeString,  Calculations!K1285, NA())</f>
        <v>#N/A</v>
      </c>
    </row>
    <row r="1286" spans="1:9" x14ac:dyDescent="0.25">
      <c r="A1286" s="8" t="str">
        <f>Calculations!A1286</f>
        <v/>
      </c>
      <c r="B1286" s="2" t="str">
        <f t="shared" si="25"/>
        <v/>
      </c>
      <c r="C1286" s="10" t="str">
        <f>IFERROR(Calculations!J1286,"")</f>
        <v/>
      </c>
      <c r="D1286" s="10" t="str">
        <f xml:space="preserve"> IF(OR(Calculations!C1286 = "",Calculations!C1286 = WorkTypeString),  IFERROR(Calculations!J1286,""), NA())</f>
        <v/>
      </c>
      <c r="E1286" s="10">
        <f t="array" ref="E1286">PERCENTILE(IF(ISERROR(D1286:D6285)=FALSE,D1286:D6285),CycleTimePercentile)</f>
        <v>0</v>
      </c>
      <c r="F1286" s="2" t="e">
        <f xml:space="preserve"> IF(Calculations!C1286 = DefectTypeString,  IFERROR(Calculations!J1286,""), NA())</f>
        <v>#N/A</v>
      </c>
      <c r="G1286" s="10">
        <f t="array" ref="G1286">PERCENTILE(IF(ISERROR(F1286:F6285)=FALSE,F1286:F6285),CycleTimePercentile)</f>
        <v>0</v>
      </c>
      <c r="H1286" s="2" t="e">
        <f ca="1" xml:space="preserve"> IF(OR(Calculations!C1286 = "",Calculations!C1286 = WorkTypeString),  Calculations!K1286, NA())</f>
        <v>#N/A</v>
      </c>
      <c r="I1286" s="2" t="e">
        <f xml:space="preserve"> IF(Calculations!C1286 = DefectTypeString,  Calculations!K1286, NA())</f>
        <v>#N/A</v>
      </c>
    </row>
    <row r="1287" spans="1:9" x14ac:dyDescent="0.25">
      <c r="A1287" s="8" t="str">
        <f>Calculations!A1287</f>
        <v/>
      </c>
      <c r="B1287" s="2" t="str">
        <f t="shared" si="25"/>
        <v/>
      </c>
      <c r="C1287" s="10" t="str">
        <f>IFERROR(Calculations!J1287,"")</f>
        <v/>
      </c>
      <c r="D1287" s="10" t="str">
        <f xml:space="preserve"> IF(OR(Calculations!C1287 = "",Calculations!C1287 = WorkTypeString),  IFERROR(Calculations!J1287,""), NA())</f>
        <v/>
      </c>
      <c r="E1287" s="10">
        <f t="array" ref="E1287">PERCENTILE(IF(ISERROR(D1287:D6286)=FALSE,D1287:D6286),CycleTimePercentile)</f>
        <v>0</v>
      </c>
      <c r="F1287" s="2" t="e">
        <f xml:space="preserve"> IF(Calculations!C1287 = DefectTypeString,  IFERROR(Calculations!J1287,""), NA())</f>
        <v>#N/A</v>
      </c>
      <c r="G1287" s="10">
        <f t="array" ref="G1287">PERCENTILE(IF(ISERROR(F1287:F6286)=FALSE,F1287:F6286),CycleTimePercentile)</f>
        <v>0</v>
      </c>
      <c r="H1287" s="2" t="e">
        <f ca="1" xml:space="preserve"> IF(OR(Calculations!C1287 = "",Calculations!C1287 = WorkTypeString),  Calculations!K1287, NA())</f>
        <v>#N/A</v>
      </c>
      <c r="I1287" s="2" t="e">
        <f xml:space="preserve"> IF(Calculations!C1287 = DefectTypeString,  Calculations!K1287, NA())</f>
        <v>#N/A</v>
      </c>
    </row>
    <row r="1288" spans="1:9" x14ac:dyDescent="0.25">
      <c r="A1288" s="8" t="str">
        <f>Calculations!A1288</f>
        <v/>
      </c>
      <c r="B1288" s="2" t="str">
        <f t="shared" si="25"/>
        <v/>
      </c>
      <c r="C1288" s="10" t="str">
        <f>IFERROR(Calculations!J1288,"")</f>
        <v/>
      </c>
      <c r="D1288" s="10" t="str">
        <f xml:space="preserve"> IF(OR(Calculations!C1288 = "",Calculations!C1288 = WorkTypeString),  IFERROR(Calculations!J1288,""), NA())</f>
        <v/>
      </c>
      <c r="E1288" s="10">
        <f t="array" ref="E1288">PERCENTILE(IF(ISERROR(D1288:D6287)=FALSE,D1288:D6287),CycleTimePercentile)</f>
        <v>0</v>
      </c>
      <c r="F1288" s="2" t="e">
        <f xml:space="preserve"> IF(Calculations!C1288 = DefectTypeString,  IFERROR(Calculations!J1288,""), NA())</f>
        <v>#N/A</v>
      </c>
      <c r="G1288" s="10">
        <f t="array" ref="G1288">PERCENTILE(IF(ISERROR(F1288:F6287)=FALSE,F1288:F6287),CycleTimePercentile)</f>
        <v>0</v>
      </c>
      <c r="H1288" s="2" t="e">
        <f ca="1" xml:space="preserve"> IF(OR(Calculations!C1288 = "",Calculations!C1288 = WorkTypeString),  Calculations!K1288, NA())</f>
        <v>#N/A</v>
      </c>
      <c r="I1288" s="2" t="e">
        <f xml:space="preserve"> IF(Calculations!C1288 = DefectTypeString,  Calculations!K1288, NA())</f>
        <v>#N/A</v>
      </c>
    </row>
    <row r="1289" spans="1:9" x14ac:dyDescent="0.25">
      <c r="A1289" s="8" t="str">
        <f>Calculations!A1289</f>
        <v/>
      </c>
      <c r="B1289" s="2" t="str">
        <f t="shared" si="25"/>
        <v/>
      </c>
      <c r="C1289" s="10" t="str">
        <f>IFERROR(Calculations!J1289,"")</f>
        <v/>
      </c>
      <c r="D1289" s="10" t="str">
        <f xml:space="preserve"> IF(OR(Calculations!C1289 = "",Calculations!C1289 = WorkTypeString),  IFERROR(Calculations!J1289,""), NA())</f>
        <v/>
      </c>
      <c r="E1289" s="10">
        <f t="array" ref="E1289">PERCENTILE(IF(ISERROR(D1289:D6288)=FALSE,D1289:D6288),CycleTimePercentile)</f>
        <v>0</v>
      </c>
      <c r="F1289" s="2" t="e">
        <f xml:space="preserve"> IF(Calculations!C1289 = DefectTypeString,  IFERROR(Calculations!J1289,""), NA())</f>
        <v>#N/A</v>
      </c>
      <c r="G1289" s="10">
        <f t="array" ref="G1289">PERCENTILE(IF(ISERROR(F1289:F6288)=FALSE,F1289:F6288),CycleTimePercentile)</f>
        <v>0</v>
      </c>
      <c r="H1289" s="2" t="e">
        <f ca="1" xml:space="preserve"> IF(OR(Calculations!C1289 = "",Calculations!C1289 = WorkTypeString),  Calculations!K1289, NA())</f>
        <v>#N/A</v>
      </c>
      <c r="I1289" s="2" t="e">
        <f xml:space="preserve"> IF(Calculations!C1289 = DefectTypeString,  Calculations!K1289, NA())</f>
        <v>#N/A</v>
      </c>
    </row>
    <row r="1290" spans="1:9" x14ac:dyDescent="0.25">
      <c r="A1290" s="8" t="str">
        <f>Calculations!A1290</f>
        <v/>
      </c>
      <c r="B1290" s="2" t="str">
        <f t="shared" si="25"/>
        <v/>
      </c>
      <c r="C1290" s="10" t="str">
        <f>IFERROR(Calculations!J1290,"")</f>
        <v/>
      </c>
      <c r="D1290" s="10" t="str">
        <f xml:space="preserve"> IF(OR(Calculations!C1290 = "",Calculations!C1290 = WorkTypeString),  IFERROR(Calculations!J1290,""), NA())</f>
        <v/>
      </c>
      <c r="E1290" s="10">
        <f t="array" ref="E1290">PERCENTILE(IF(ISERROR(D1290:D6289)=FALSE,D1290:D6289),CycleTimePercentile)</f>
        <v>0</v>
      </c>
      <c r="F1290" s="2" t="e">
        <f xml:space="preserve"> IF(Calculations!C1290 = DefectTypeString,  IFERROR(Calculations!J1290,""), NA())</f>
        <v>#N/A</v>
      </c>
      <c r="G1290" s="10">
        <f t="array" ref="G1290">PERCENTILE(IF(ISERROR(F1290:F6289)=FALSE,F1290:F6289),CycleTimePercentile)</f>
        <v>0</v>
      </c>
      <c r="H1290" s="2" t="e">
        <f ca="1" xml:space="preserve"> IF(OR(Calculations!C1290 = "",Calculations!C1290 = WorkTypeString),  Calculations!K1290, NA())</f>
        <v>#N/A</v>
      </c>
      <c r="I1290" s="2" t="e">
        <f xml:space="preserve"> IF(Calculations!C1290 = DefectTypeString,  Calculations!K1290, NA())</f>
        <v>#N/A</v>
      </c>
    </row>
    <row r="1291" spans="1:9" x14ac:dyDescent="0.25">
      <c r="A1291" s="8" t="str">
        <f>Calculations!A1291</f>
        <v/>
      </c>
      <c r="B1291" s="2" t="str">
        <f t="shared" si="25"/>
        <v/>
      </c>
      <c r="C1291" s="10" t="str">
        <f>IFERROR(Calculations!J1291,"")</f>
        <v/>
      </c>
      <c r="D1291" s="10" t="str">
        <f xml:space="preserve"> IF(OR(Calculations!C1291 = "",Calculations!C1291 = WorkTypeString),  IFERROR(Calculations!J1291,""), NA())</f>
        <v/>
      </c>
      <c r="E1291" s="10">
        <f t="array" ref="E1291">PERCENTILE(IF(ISERROR(D1291:D6290)=FALSE,D1291:D6290),CycleTimePercentile)</f>
        <v>0</v>
      </c>
      <c r="F1291" s="2" t="e">
        <f xml:space="preserve"> IF(Calculations!C1291 = DefectTypeString,  IFERROR(Calculations!J1291,""), NA())</f>
        <v>#N/A</v>
      </c>
      <c r="G1291" s="10">
        <f t="array" ref="G1291">PERCENTILE(IF(ISERROR(F1291:F6290)=FALSE,F1291:F6290),CycleTimePercentile)</f>
        <v>0</v>
      </c>
      <c r="H1291" s="2" t="e">
        <f ca="1" xml:space="preserve"> IF(OR(Calculations!C1291 = "",Calculations!C1291 = WorkTypeString),  Calculations!K1291, NA())</f>
        <v>#N/A</v>
      </c>
      <c r="I1291" s="2" t="e">
        <f xml:space="preserve"> IF(Calculations!C1291 = DefectTypeString,  Calculations!K1291, NA())</f>
        <v>#N/A</v>
      </c>
    </row>
    <row r="1292" spans="1:9" x14ac:dyDescent="0.25">
      <c r="A1292" s="8" t="str">
        <f>Calculations!A1292</f>
        <v/>
      </c>
      <c r="B1292" s="2" t="str">
        <f t="shared" si="25"/>
        <v/>
      </c>
      <c r="C1292" s="10" t="str">
        <f>IFERROR(Calculations!J1292,"")</f>
        <v/>
      </c>
      <c r="D1292" s="10" t="str">
        <f xml:space="preserve"> IF(OR(Calculations!C1292 = "",Calculations!C1292 = WorkTypeString),  IFERROR(Calculations!J1292,""), NA())</f>
        <v/>
      </c>
      <c r="E1292" s="10">
        <f t="array" ref="E1292">PERCENTILE(IF(ISERROR(D1292:D6291)=FALSE,D1292:D6291),CycleTimePercentile)</f>
        <v>0</v>
      </c>
      <c r="F1292" s="2" t="e">
        <f xml:space="preserve"> IF(Calculations!C1292 = DefectTypeString,  IFERROR(Calculations!J1292,""), NA())</f>
        <v>#N/A</v>
      </c>
      <c r="G1292" s="10">
        <f t="array" ref="G1292">PERCENTILE(IF(ISERROR(F1292:F6291)=FALSE,F1292:F6291),CycleTimePercentile)</f>
        <v>0</v>
      </c>
      <c r="H1292" s="2" t="e">
        <f ca="1" xml:space="preserve"> IF(OR(Calculations!C1292 = "",Calculations!C1292 = WorkTypeString),  Calculations!K1292, NA())</f>
        <v>#N/A</v>
      </c>
      <c r="I1292" s="2" t="e">
        <f xml:space="preserve"> IF(Calculations!C1292 = DefectTypeString,  Calculations!K1292, NA())</f>
        <v>#N/A</v>
      </c>
    </row>
    <row r="1293" spans="1:9" x14ac:dyDescent="0.25">
      <c r="A1293" s="8" t="str">
        <f>Calculations!A1293</f>
        <v/>
      </c>
      <c r="B1293" s="2" t="str">
        <f t="shared" si="25"/>
        <v/>
      </c>
      <c r="C1293" s="10" t="str">
        <f>IFERROR(Calculations!J1293,"")</f>
        <v/>
      </c>
      <c r="D1293" s="10" t="str">
        <f xml:space="preserve"> IF(OR(Calculations!C1293 = "",Calculations!C1293 = WorkTypeString),  IFERROR(Calculations!J1293,""), NA())</f>
        <v/>
      </c>
      <c r="E1293" s="10">
        <f t="array" ref="E1293">PERCENTILE(IF(ISERROR(D1293:D6292)=FALSE,D1293:D6292),CycleTimePercentile)</f>
        <v>0</v>
      </c>
      <c r="F1293" s="2" t="e">
        <f xml:space="preserve"> IF(Calculations!C1293 = DefectTypeString,  IFERROR(Calculations!J1293,""), NA())</f>
        <v>#N/A</v>
      </c>
      <c r="G1293" s="10">
        <f t="array" ref="G1293">PERCENTILE(IF(ISERROR(F1293:F6292)=FALSE,F1293:F6292),CycleTimePercentile)</f>
        <v>0</v>
      </c>
      <c r="H1293" s="2" t="e">
        <f ca="1" xml:space="preserve"> IF(OR(Calculations!C1293 = "",Calculations!C1293 = WorkTypeString),  Calculations!K1293, NA())</f>
        <v>#N/A</v>
      </c>
      <c r="I1293" s="2" t="e">
        <f xml:space="preserve"> IF(Calculations!C1293 = DefectTypeString,  Calculations!K1293, NA())</f>
        <v>#N/A</v>
      </c>
    </row>
    <row r="1294" spans="1:9" x14ac:dyDescent="0.25">
      <c r="A1294" s="8" t="str">
        <f>Calculations!A1294</f>
        <v/>
      </c>
      <c r="B1294" s="2" t="str">
        <f t="shared" si="25"/>
        <v/>
      </c>
      <c r="C1294" s="10" t="str">
        <f>IFERROR(Calculations!J1294,"")</f>
        <v/>
      </c>
      <c r="D1294" s="10" t="str">
        <f xml:space="preserve"> IF(OR(Calculations!C1294 = "",Calculations!C1294 = WorkTypeString),  IFERROR(Calculations!J1294,""), NA())</f>
        <v/>
      </c>
      <c r="E1294" s="10">
        <f t="array" ref="E1294">PERCENTILE(IF(ISERROR(D1294:D6293)=FALSE,D1294:D6293),CycleTimePercentile)</f>
        <v>0</v>
      </c>
      <c r="F1294" s="2" t="e">
        <f xml:space="preserve"> IF(Calculations!C1294 = DefectTypeString,  IFERROR(Calculations!J1294,""), NA())</f>
        <v>#N/A</v>
      </c>
      <c r="G1294" s="10">
        <f t="array" ref="G1294">PERCENTILE(IF(ISERROR(F1294:F6293)=FALSE,F1294:F6293),CycleTimePercentile)</f>
        <v>0</v>
      </c>
      <c r="H1294" s="2" t="e">
        <f ca="1" xml:space="preserve"> IF(OR(Calculations!C1294 = "",Calculations!C1294 = WorkTypeString),  Calculations!K1294, NA())</f>
        <v>#N/A</v>
      </c>
      <c r="I1294" s="2" t="e">
        <f xml:space="preserve"> IF(Calculations!C1294 = DefectTypeString,  Calculations!K1294, NA())</f>
        <v>#N/A</v>
      </c>
    </row>
    <row r="1295" spans="1:9" x14ac:dyDescent="0.25">
      <c r="A1295" s="8" t="str">
        <f>Calculations!A1295</f>
        <v/>
      </c>
      <c r="B1295" s="2" t="str">
        <f t="shared" si="25"/>
        <v/>
      </c>
      <c r="C1295" s="10" t="str">
        <f>IFERROR(Calculations!J1295,"")</f>
        <v/>
      </c>
      <c r="D1295" s="10" t="str">
        <f xml:space="preserve"> IF(OR(Calculations!C1295 = "",Calculations!C1295 = WorkTypeString),  IFERROR(Calculations!J1295,""), NA())</f>
        <v/>
      </c>
      <c r="E1295" s="10">
        <f t="array" ref="E1295">PERCENTILE(IF(ISERROR(D1295:D6294)=FALSE,D1295:D6294),CycleTimePercentile)</f>
        <v>0</v>
      </c>
      <c r="F1295" s="2" t="e">
        <f xml:space="preserve"> IF(Calculations!C1295 = DefectTypeString,  IFERROR(Calculations!J1295,""), NA())</f>
        <v>#N/A</v>
      </c>
      <c r="G1295" s="10">
        <f t="array" ref="G1295">PERCENTILE(IF(ISERROR(F1295:F6294)=FALSE,F1295:F6294),CycleTimePercentile)</f>
        <v>0</v>
      </c>
      <c r="H1295" s="2" t="e">
        <f ca="1" xml:space="preserve"> IF(OR(Calculations!C1295 = "",Calculations!C1295 = WorkTypeString),  Calculations!K1295, NA())</f>
        <v>#N/A</v>
      </c>
      <c r="I1295" s="2" t="e">
        <f xml:space="preserve"> IF(Calculations!C1295 = DefectTypeString,  Calculations!K1295, NA())</f>
        <v>#N/A</v>
      </c>
    </row>
    <row r="1296" spans="1:9" x14ac:dyDescent="0.25">
      <c r="A1296" s="8" t="str">
        <f>Calculations!A1296</f>
        <v/>
      </c>
      <c r="B1296" s="2" t="str">
        <f t="shared" si="25"/>
        <v/>
      </c>
      <c r="C1296" s="10" t="str">
        <f>IFERROR(Calculations!J1296,"")</f>
        <v/>
      </c>
      <c r="D1296" s="10" t="str">
        <f xml:space="preserve"> IF(OR(Calculations!C1296 = "",Calculations!C1296 = WorkTypeString),  IFERROR(Calculations!J1296,""), NA())</f>
        <v/>
      </c>
      <c r="E1296" s="10">
        <f t="array" ref="E1296">PERCENTILE(IF(ISERROR(D1296:D6295)=FALSE,D1296:D6295),CycleTimePercentile)</f>
        <v>0</v>
      </c>
      <c r="F1296" s="2" t="e">
        <f xml:space="preserve"> IF(Calculations!C1296 = DefectTypeString,  IFERROR(Calculations!J1296,""), NA())</f>
        <v>#N/A</v>
      </c>
      <c r="G1296" s="10">
        <f t="array" ref="G1296">PERCENTILE(IF(ISERROR(F1296:F6295)=FALSE,F1296:F6295),CycleTimePercentile)</f>
        <v>0</v>
      </c>
      <c r="H1296" s="2" t="e">
        <f ca="1" xml:space="preserve"> IF(OR(Calculations!C1296 = "",Calculations!C1296 = WorkTypeString),  Calculations!K1296, NA())</f>
        <v>#N/A</v>
      </c>
      <c r="I1296" s="2" t="e">
        <f xml:space="preserve"> IF(Calculations!C1296 = DefectTypeString,  Calculations!K1296, NA())</f>
        <v>#N/A</v>
      </c>
    </row>
    <row r="1297" spans="1:9" x14ac:dyDescent="0.25">
      <c r="A1297" s="8" t="str">
        <f>Calculations!A1297</f>
        <v/>
      </c>
      <c r="B1297" s="2" t="str">
        <f t="shared" si="25"/>
        <v/>
      </c>
      <c r="C1297" s="10" t="str">
        <f>IFERROR(Calculations!J1297,"")</f>
        <v/>
      </c>
      <c r="D1297" s="10" t="str">
        <f xml:space="preserve"> IF(OR(Calculations!C1297 = "",Calculations!C1297 = WorkTypeString),  IFERROR(Calculations!J1297,""), NA())</f>
        <v/>
      </c>
      <c r="E1297" s="10">
        <f t="array" ref="E1297">PERCENTILE(IF(ISERROR(D1297:D6296)=FALSE,D1297:D6296),CycleTimePercentile)</f>
        <v>0</v>
      </c>
      <c r="F1297" s="2" t="e">
        <f xml:space="preserve"> IF(Calculations!C1297 = DefectTypeString,  IFERROR(Calculations!J1297,""), NA())</f>
        <v>#N/A</v>
      </c>
      <c r="G1297" s="10">
        <f t="array" ref="G1297">PERCENTILE(IF(ISERROR(F1297:F6296)=FALSE,F1297:F6296),CycleTimePercentile)</f>
        <v>0</v>
      </c>
      <c r="H1297" s="2" t="e">
        <f ca="1" xml:space="preserve"> IF(OR(Calculations!C1297 = "",Calculations!C1297 = WorkTypeString),  Calculations!K1297, NA())</f>
        <v>#N/A</v>
      </c>
      <c r="I1297" s="2" t="e">
        <f xml:space="preserve"> IF(Calculations!C1297 = DefectTypeString,  Calculations!K1297, NA())</f>
        <v>#N/A</v>
      </c>
    </row>
    <row r="1298" spans="1:9" x14ac:dyDescent="0.25">
      <c r="A1298" s="8" t="str">
        <f>Calculations!A1298</f>
        <v/>
      </c>
      <c r="B1298" s="2" t="str">
        <f t="shared" si="25"/>
        <v/>
      </c>
      <c r="C1298" s="10" t="str">
        <f>IFERROR(Calculations!J1298,"")</f>
        <v/>
      </c>
      <c r="D1298" s="10" t="str">
        <f xml:space="preserve"> IF(OR(Calculations!C1298 = "",Calculations!C1298 = WorkTypeString),  IFERROR(Calculations!J1298,""), NA())</f>
        <v/>
      </c>
      <c r="E1298" s="10">
        <f t="array" ref="E1298">PERCENTILE(IF(ISERROR(D1298:D6297)=FALSE,D1298:D6297),CycleTimePercentile)</f>
        <v>0</v>
      </c>
      <c r="F1298" s="2" t="e">
        <f xml:space="preserve"> IF(Calculations!C1298 = DefectTypeString,  IFERROR(Calculations!J1298,""), NA())</f>
        <v>#N/A</v>
      </c>
      <c r="G1298" s="10">
        <f t="array" ref="G1298">PERCENTILE(IF(ISERROR(F1298:F6297)=FALSE,F1298:F6297),CycleTimePercentile)</f>
        <v>0</v>
      </c>
      <c r="H1298" s="2" t="e">
        <f ca="1" xml:space="preserve"> IF(OR(Calculations!C1298 = "",Calculations!C1298 = WorkTypeString),  Calculations!K1298, NA())</f>
        <v>#N/A</v>
      </c>
      <c r="I1298" s="2" t="e">
        <f xml:space="preserve"> IF(Calculations!C1298 = DefectTypeString,  Calculations!K1298, NA())</f>
        <v>#N/A</v>
      </c>
    </row>
    <row r="1299" spans="1:9" x14ac:dyDescent="0.25">
      <c r="A1299" s="8" t="str">
        <f>Calculations!A1299</f>
        <v/>
      </c>
      <c r="B1299" s="2" t="str">
        <f t="shared" si="25"/>
        <v/>
      </c>
      <c r="C1299" s="10" t="str">
        <f>IFERROR(Calculations!J1299,"")</f>
        <v/>
      </c>
      <c r="D1299" s="10" t="str">
        <f xml:space="preserve"> IF(OR(Calculations!C1299 = "",Calculations!C1299 = WorkTypeString),  IFERROR(Calculations!J1299,""), NA())</f>
        <v/>
      </c>
      <c r="E1299" s="10">
        <f t="array" ref="E1299">PERCENTILE(IF(ISERROR(D1299:D6298)=FALSE,D1299:D6298),CycleTimePercentile)</f>
        <v>0</v>
      </c>
      <c r="F1299" s="2" t="e">
        <f xml:space="preserve"> IF(Calculations!C1299 = DefectTypeString,  IFERROR(Calculations!J1299,""), NA())</f>
        <v>#N/A</v>
      </c>
      <c r="G1299" s="10">
        <f t="array" ref="G1299">PERCENTILE(IF(ISERROR(F1299:F6298)=FALSE,F1299:F6298),CycleTimePercentile)</f>
        <v>0</v>
      </c>
      <c r="H1299" s="2" t="e">
        <f ca="1" xml:space="preserve"> IF(OR(Calculations!C1299 = "",Calculations!C1299 = WorkTypeString),  Calculations!K1299, NA())</f>
        <v>#N/A</v>
      </c>
      <c r="I1299" s="2" t="e">
        <f xml:space="preserve"> IF(Calculations!C1299 = DefectTypeString,  Calculations!K1299, NA())</f>
        <v>#N/A</v>
      </c>
    </row>
    <row r="1300" spans="1:9" x14ac:dyDescent="0.25">
      <c r="A1300" s="8" t="str">
        <f>Calculations!A1300</f>
        <v/>
      </c>
      <c r="B1300" s="2" t="str">
        <f t="shared" si="25"/>
        <v/>
      </c>
      <c r="C1300" s="10" t="str">
        <f>IFERROR(Calculations!J1300,"")</f>
        <v/>
      </c>
      <c r="D1300" s="10" t="str">
        <f xml:space="preserve"> IF(OR(Calculations!C1300 = "",Calculations!C1300 = WorkTypeString),  IFERROR(Calculations!J1300,""), NA())</f>
        <v/>
      </c>
      <c r="E1300" s="10">
        <f t="array" ref="E1300">PERCENTILE(IF(ISERROR(D1300:D6299)=FALSE,D1300:D6299),CycleTimePercentile)</f>
        <v>0</v>
      </c>
      <c r="F1300" s="2" t="e">
        <f xml:space="preserve"> IF(Calculations!C1300 = DefectTypeString,  IFERROR(Calculations!J1300,""), NA())</f>
        <v>#N/A</v>
      </c>
      <c r="G1300" s="10">
        <f t="array" ref="G1300">PERCENTILE(IF(ISERROR(F1300:F6299)=FALSE,F1300:F6299),CycleTimePercentile)</f>
        <v>0</v>
      </c>
      <c r="H1300" s="2" t="e">
        <f ca="1" xml:space="preserve"> IF(OR(Calculations!C1300 = "",Calculations!C1300 = WorkTypeString),  Calculations!K1300, NA())</f>
        <v>#N/A</v>
      </c>
      <c r="I1300" s="2" t="e">
        <f xml:space="preserve"> IF(Calculations!C1300 = DefectTypeString,  Calculations!K1300, NA())</f>
        <v>#N/A</v>
      </c>
    </row>
    <row r="1301" spans="1:9" x14ac:dyDescent="0.25">
      <c r="A1301" s="8" t="str">
        <f>Calculations!A1301</f>
        <v/>
      </c>
      <c r="B1301" s="2" t="str">
        <f t="shared" si="25"/>
        <v/>
      </c>
      <c r="C1301" s="10" t="str">
        <f>IFERROR(Calculations!J1301,"")</f>
        <v/>
      </c>
      <c r="D1301" s="10" t="str">
        <f xml:space="preserve"> IF(OR(Calculations!C1301 = "",Calculations!C1301 = WorkTypeString),  IFERROR(Calculations!J1301,""), NA())</f>
        <v/>
      </c>
      <c r="E1301" s="10">
        <f t="array" ref="E1301">PERCENTILE(IF(ISERROR(D1301:D6300)=FALSE,D1301:D6300),CycleTimePercentile)</f>
        <v>0</v>
      </c>
      <c r="F1301" s="2" t="e">
        <f xml:space="preserve"> IF(Calculations!C1301 = DefectTypeString,  IFERROR(Calculations!J1301,""), NA())</f>
        <v>#N/A</v>
      </c>
      <c r="G1301" s="10">
        <f t="array" ref="G1301">PERCENTILE(IF(ISERROR(F1301:F6300)=FALSE,F1301:F6300),CycleTimePercentile)</f>
        <v>0</v>
      </c>
      <c r="H1301" s="2" t="e">
        <f ca="1" xml:space="preserve"> IF(OR(Calculations!C1301 = "",Calculations!C1301 = WorkTypeString),  Calculations!K1301, NA())</f>
        <v>#N/A</v>
      </c>
      <c r="I1301" s="2" t="e">
        <f xml:space="preserve"> IF(Calculations!C1301 = DefectTypeString,  Calculations!K1301, NA())</f>
        <v>#N/A</v>
      </c>
    </row>
    <row r="1302" spans="1:9" x14ac:dyDescent="0.25">
      <c r="A1302" s="8" t="str">
        <f>Calculations!A1302</f>
        <v/>
      </c>
      <c r="B1302" s="2" t="str">
        <f t="shared" si="25"/>
        <v/>
      </c>
      <c r="C1302" s="10" t="str">
        <f>IFERROR(Calculations!J1302,"")</f>
        <v/>
      </c>
      <c r="D1302" s="10" t="str">
        <f xml:space="preserve"> IF(OR(Calculations!C1302 = "",Calculations!C1302 = WorkTypeString),  IFERROR(Calculations!J1302,""), NA())</f>
        <v/>
      </c>
      <c r="E1302" s="10">
        <f t="array" ref="E1302">PERCENTILE(IF(ISERROR(D1302:D6301)=FALSE,D1302:D6301),CycleTimePercentile)</f>
        <v>0</v>
      </c>
      <c r="F1302" s="2" t="e">
        <f xml:space="preserve"> IF(Calculations!C1302 = DefectTypeString,  IFERROR(Calculations!J1302,""), NA())</f>
        <v>#N/A</v>
      </c>
      <c r="G1302" s="10">
        <f t="array" ref="G1302">PERCENTILE(IF(ISERROR(F1302:F6301)=FALSE,F1302:F6301),CycleTimePercentile)</f>
        <v>0</v>
      </c>
      <c r="H1302" s="2" t="e">
        <f ca="1" xml:space="preserve"> IF(OR(Calculations!C1302 = "",Calculations!C1302 = WorkTypeString),  Calculations!K1302, NA())</f>
        <v>#N/A</v>
      </c>
      <c r="I1302" s="2" t="e">
        <f xml:space="preserve"> IF(Calculations!C1302 = DefectTypeString,  Calculations!K1302, NA())</f>
        <v>#N/A</v>
      </c>
    </row>
    <row r="1303" spans="1:9" x14ac:dyDescent="0.25">
      <c r="A1303" s="8" t="str">
        <f>Calculations!A1303</f>
        <v/>
      </c>
      <c r="B1303" s="2" t="str">
        <f t="shared" si="25"/>
        <v/>
      </c>
      <c r="C1303" s="10" t="str">
        <f>IFERROR(Calculations!J1303,"")</f>
        <v/>
      </c>
      <c r="D1303" s="10" t="str">
        <f xml:space="preserve"> IF(OR(Calculations!C1303 = "",Calculations!C1303 = WorkTypeString),  IFERROR(Calculations!J1303,""), NA())</f>
        <v/>
      </c>
      <c r="E1303" s="10">
        <f t="array" ref="E1303">PERCENTILE(IF(ISERROR(D1303:D6302)=FALSE,D1303:D6302),CycleTimePercentile)</f>
        <v>0</v>
      </c>
      <c r="F1303" s="2" t="e">
        <f xml:space="preserve"> IF(Calculations!C1303 = DefectTypeString,  IFERROR(Calculations!J1303,""), NA())</f>
        <v>#N/A</v>
      </c>
      <c r="G1303" s="10">
        <f t="array" ref="G1303">PERCENTILE(IF(ISERROR(F1303:F6302)=FALSE,F1303:F6302),CycleTimePercentile)</f>
        <v>0</v>
      </c>
      <c r="H1303" s="2" t="e">
        <f ca="1" xml:space="preserve"> IF(OR(Calculations!C1303 = "",Calculations!C1303 = WorkTypeString),  Calculations!K1303, NA())</f>
        <v>#N/A</v>
      </c>
      <c r="I1303" s="2" t="e">
        <f xml:space="preserve"> IF(Calculations!C1303 = DefectTypeString,  Calculations!K1303, NA())</f>
        <v>#N/A</v>
      </c>
    </row>
    <row r="1304" spans="1:9" x14ac:dyDescent="0.25">
      <c r="A1304" s="8" t="str">
        <f>Calculations!A1304</f>
        <v/>
      </c>
      <c r="B1304" s="2" t="str">
        <f t="shared" si="25"/>
        <v/>
      </c>
      <c r="C1304" s="10" t="str">
        <f>IFERROR(Calculations!J1304,"")</f>
        <v/>
      </c>
      <c r="D1304" s="10" t="str">
        <f xml:space="preserve"> IF(OR(Calculations!C1304 = "",Calculations!C1304 = WorkTypeString),  IFERROR(Calculations!J1304,""), NA())</f>
        <v/>
      </c>
      <c r="E1304" s="10">
        <f t="array" ref="E1304">PERCENTILE(IF(ISERROR(D1304:D6303)=FALSE,D1304:D6303),CycleTimePercentile)</f>
        <v>0</v>
      </c>
      <c r="F1304" s="2" t="e">
        <f xml:space="preserve"> IF(Calculations!C1304 = DefectTypeString,  IFERROR(Calculations!J1304,""), NA())</f>
        <v>#N/A</v>
      </c>
      <c r="G1304" s="10">
        <f t="array" ref="G1304">PERCENTILE(IF(ISERROR(F1304:F6303)=FALSE,F1304:F6303),CycleTimePercentile)</f>
        <v>0</v>
      </c>
      <c r="H1304" s="2" t="e">
        <f ca="1" xml:space="preserve"> IF(OR(Calculations!C1304 = "",Calculations!C1304 = WorkTypeString),  Calculations!K1304, NA())</f>
        <v>#N/A</v>
      </c>
      <c r="I1304" s="2" t="e">
        <f xml:space="preserve"> IF(Calculations!C1304 = DefectTypeString,  Calculations!K1304, NA())</f>
        <v>#N/A</v>
      </c>
    </row>
    <row r="1305" spans="1:9" x14ac:dyDescent="0.25">
      <c r="A1305" s="8" t="str">
        <f>Calculations!A1305</f>
        <v/>
      </c>
      <c r="B1305" s="2" t="str">
        <f t="shared" si="25"/>
        <v/>
      </c>
      <c r="C1305" s="10" t="str">
        <f>IFERROR(Calculations!J1305,"")</f>
        <v/>
      </c>
      <c r="D1305" s="10" t="str">
        <f xml:space="preserve"> IF(OR(Calculations!C1305 = "",Calculations!C1305 = WorkTypeString),  IFERROR(Calculations!J1305,""), NA())</f>
        <v/>
      </c>
      <c r="E1305" s="10">
        <f t="array" ref="E1305">PERCENTILE(IF(ISERROR(D1305:D6304)=FALSE,D1305:D6304),CycleTimePercentile)</f>
        <v>0</v>
      </c>
      <c r="F1305" s="2" t="e">
        <f xml:space="preserve"> IF(Calculations!C1305 = DefectTypeString,  IFERROR(Calculations!J1305,""), NA())</f>
        <v>#N/A</v>
      </c>
      <c r="G1305" s="10">
        <f t="array" ref="G1305">PERCENTILE(IF(ISERROR(F1305:F6304)=FALSE,F1305:F6304),CycleTimePercentile)</f>
        <v>0</v>
      </c>
      <c r="H1305" s="2" t="e">
        <f ca="1" xml:space="preserve"> IF(OR(Calculations!C1305 = "",Calculations!C1305 = WorkTypeString),  Calculations!K1305, NA())</f>
        <v>#N/A</v>
      </c>
      <c r="I1305" s="2" t="e">
        <f xml:space="preserve"> IF(Calculations!C1305 = DefectTypeString,  Calculations!K1305, NA())</f>
        <v>#N/A</v>
      </c>
    </row>
    <row r="1306" spans="1:9" x14ac:dyDescent="0.25">
      <c r="A1306" s="8" t="str">
        <f>Calculations!A1306</f>
        <v/>
      </c>
      <c r="B1306" s="2" t="str">
        <f t="shared" si="25"/>
        <v/>
      </c>
      <c r="C1306" s="10" t="str">
        <f>IFERROR(Calculations!J1306,"")</f>
        <v/>
      </c>
      <c r="D1306" s="10" t="str">
        <f xml:space="preserve"> IF(OR(Calculations!C1306 = "",Calculations!C1306 = WorkTypeString),  IFERROR(Calculations!J1306,""), NA())</f>
        <v/>
      </c>
      <c r="E1306" s="10">
        <f t="array" ref="E1306">PERCENTILE(IF(ISERROR(D1306:D6305)=FALSE,D1306:D6305),CycleTimePercentile)</f>
        <v>0</v>
      </c>
      <c r="F1306" s="2" t="e">
        <f xml:space="preserve"> IF(Calculations!C1306 = DefectTypeString,  IFERROR(Calculations!J1306,""), NA())</f>
        <v>#N/A</v>
      </c>
      <c r="G1306" s="10">
        <f t="array" ref="G1306">PERCENTILE(IF(ISERROR(F1306:F6305)=FALSE,F1306:F6305),CycleTimePercentile)</f>
        <v>0</v>
      </c>
      <c r="H1306" s="2" t="e">
        <f ca="1" xml:space="preserve"> IF(OR(Calculations!C1306 = "",Calculations!C1306 = WorkTypeString),  Calculations!K1306, NA())</f>
        <v>#N/A</v>
      </c>
      <c r="I1306" s="2" t="e">
        <f xml:space="preserve"> IF(Calculations!C1306 = DefectTypeString,  Calculations!K1306, NA())</f>
        <v>#N/A</v>
      </c>
    </row>
    <row r="1307" spans="1:9" x14ac:dyDescent="0.25">
      <c r="A1307" s="8" t="str">
        <f>Calculations!A1307</f>
        <v/>
      </c>
      <c r="B1307" s="2" t="str">
        <f t="shared" si="25"/>
        <v/>
      </c>
      <c r="C1307" s="10" t="str">
        <f>IFERROR(Calculations!J1307,"")</f>
        <v/>
      </c>
      <c r="D1307" s="10" t="str">
        <f xml:space="preserve"> IF(OR(Calculations!C1307 = "",Calculations!C1307 = WorkTypeString),  IFERROR(Calculations!J1307,""), NA())</f>
        <v/>
      </c>
      <c r="E1307" s="10">
        <f t="array" ref="E1307">PERCENTILE(IF(ISERROR(D1307:D6306)=FALSE,D1307:D6306),CycleTimePercentile)</f>
        <v>0</v>
      </c>
      <c r="F1307" s="2" t="e">
        <f xml:space="preserve"> IF(Calculations!C1307 = DefectTypeString,  IFERROR(Calculations!J1307,""), NA())</f>
        <v>#N/A</v>
      </c>
      <c r="G1307" s="10">
        <f t="array" ref="G1307">PERCENTILE(IF(ISERROR(F1307:F6306)=FALSE,F1307:F6306),CycleTimePercentile)</f>
        <v>0</v>
      </c>
      <c r="H1307" s="2" t="e">
        <f ca="1" xml:space="preserve"> IF(OR(Calculations!C1307 = "",Calculations!C1307 = WorkTypeString),  Calculations!K1307, NA())</f>
        <v>#N/A</v>
      </c>
      <c r="I1307" s="2" t="e">
        <f xml:space="preserve"> IF(Calculations!C1307 = DefectTypeString,  Calculations!K1307, NA())</f>
        <v>#N/A</v>
      </c>
    </row>
    <row r="1308" spans="1:9" x14ac:dyDescent="0.25">
      <c r="A1308" s="8" t="str">
        <f>Calculations!A1308</f>
        <v/>
      </c>
      <c r="B1308" s="2" t="str">
        <f t="shared" si="25"/>
        <v/>
      </c>
      <c r="C1308" s="10" t="str">
        <f>IFERROR(Calculations!J1308,"")</f>
        <v/>
      </c>
      <c r="D1308" s="10" t="str">
        <f xml:space="preserve"> IF(OR(Calculations!C1308 = "",Calculations!C1308 = WorkTypeString),  IFERROR(Calculations!J1308,""), NA())</f>
        <v/>
      </c>
      <c r="E1308" s="10">
        <f t="array" ref="E1308">PERCENTILE(IF(ISERROR(D1308:D6307)=FALSE,D1308:D6307),CycleTimePercentile)</f>
        <v>0</v>
      </c>
      <c r="F1308" s="2" t="e">
        <f xml:space="preserve"> IF(Calculations!C1308 = DefectTypeString,  IFERROR(Calculations!J1308,""), NA())</f>
        <v>#N/A</v>
      </c>
      <c r="G1308" s="10">
        <f t="array" ref="G1308">PERCENTILE(IF(ISERROR(F1308:F6307)=FALSE,F1308:F6307),CycleTimePercentile)</f>
        <v>0</v>
      </c>
      <c r="H1308" s="2" t="e">
        <f ca="1" xml:space="preserve"> IF(OR(Calculations!C1308 = "",Calculations!C1308 = WorkTypeString),  Calculations!K1308, NA())</f>
        <v>#N/A</v>
      </c>
      <c r="I1308" s="2" t="e">
        <f xml:space="preserve"> IF(Calculations!C1308 = DefectTypeString,  Calculations!K1308, NA())</f>
        <v>#N/A</v>
      </c>
    </row>
    <row r="1309" spans="1:9" x14ac:dyDescent="0.25">
      <c r="A1309" s="8" t="str">
        <f>Calculations!A1309</f>
        <v/>
      </c>
      <c r="B1309" s="2" t="str">
        <f t="shared" si="25"/>
        <v/>
      </c>
      <c r="C1309" s="10" t="str">
        <f>IFERROR(Calculations!J1309,"")</f>
        <v/>
      </c>
      <c r="D1309" s="10" t="str">
        <f xml:space="preserve"> IF(OR(Calculations!C1309 = "",Calculations!C1309 = WorkTypeString),  IFERROR(Calculations!J1309,""), NA())</f>
        <v/>
      </c>
      <c r="E1309" s="10">
        <f t="array" ref="E1309">PERCENTILE(IF(ISERROR(D1309:D6308)=FALSE,D1309:D6308),CycleTimePercentile)</f>
        <v>0</v>
      </c>
      <c r="F1309" s="2" t="e">
        <f xml:space="preserve"> IF(Calculations!C1309 = DefectTypeString,  IFERROR(Calculations!J1309,""), NA())</f>
        <v>#N/A</v>
      </c>
      <c r="G1309" s="10">
        <f t="array" ref="G1309">PERCENTILE(IF(ISERROR(F1309:F6308)=FALSE,F1309:F6308),CycleTimePercentile)</f>
        <v>0</v>
      </c>
      <c r="H1309" s="2" t="e">
        <f ca="1" xml:space="preserve"> IF(OR(Calculations!C1309 = "",Calculations!C1309 = WorkTypeString),  Calculations!K1309, NA())</f>
        <v>#N/A</v>
      </c>
      <c r="I1309" s="2" t="e">
        <f xml:space="preserve"> IF(Calculations!C1309 = DefectTypeString,  Calculations!K1309, NA())</f>
        <v>#N/A</v>
      </c>
    </row>
    <row r="1310" spans="1:9" x14ac:dyDescent="0.25">
      <c r="A1310" s="8" t="str">
        <f>Calculations!A1310</f>
        <v/>
      </c>
      <c r="B1310" s="2" t="str">
        <f t="shared" si="25"/>
        <v/>
      </c>
      <c r="C1310" s="10" t="str">
        <f>IFERROR(Calculations!J1310,"")</f>
        <v/>
      </c>
      <c r="D1310" s="10" t="str">
        <f xml:space="preserve"> IF(OR(Calculations!C1310 = "",Calculations!C1310 = WorkTypeString),  IFERROR(Calculations!J1310,""), NA())</f>
        <v/>
      </c>
      <c r="E1310" s="10">
        <f t="array" ref="E1310">PERCENTILE(IF(ISERROR(D1310:D6309)=FALSE,D1310:D6309),CycleTimePercentile)</f>
        <v>0</v>
      </c>
      <c r="F1310" s="2" t="e">
        <f xml:space="preserve"> IF(Calculations!C1310 = DefectTypeString,  IFERROR(Calculations!J1310,""), NA())</f>
        <v>#N/A</v>
      </c>
      <c r="G1310" s="10">
        <f t="array" ref="G1310">PERCENTILE(IF(ISERROR(F1310:F6309)=FALSE,F1310:F6309),CycleTimePercentile)</f>
        <v>0</v>
      </c>
      <c r="H1310" s="2" t="e">
        <f ca="1" xml:space="preserve"> IF(OR(Calculations!C1310 = "",Calculations!C1310 = WorkTypeString),  Calculations!K1310, NA())</f>
        <v>#N/A</v>
      </c>
      <c r="I1310" s="2" t="e">
        <f xml:space="preserve"> IF(Calculations!C1310 = DefectTypeString,  Calculations!K1310, NA())</f>
        <v>#N/A</v>
      </c>
    </row>
    <row r="1311" spans="1:9" x14ac:dyDescent="0.25">
      <c r="A1311" s="8" t="str">
        <f>Calculations!A1311</f>
        <v/>
      </c>
      <c r="B1311" s="2" t="str">
        <f t="shared" si="25"/>
        <v/>
      </c>
      <c r="C1311" s="10" t="str">
        <f>IFERROR(Calculations!J1311,"")</f>
        <v/>
      </c>
      <c r="D1311" s="10" t="str">
        <f xml:space="preserve"> IF(OR(Calculations!C1311 = "",Calculations!C1311 = WorkTypeString),  IFERROR(Calculations!J1311,""), NA())</f>
        <v/>
      </c>
      <c r="E1311" s="10">
        <f t="array" ref="E1311">PERCENTILE(IF(ISERROR(D1311:D6310)=FALSE,D1311:D6310),CycleTimePercentile)</f>
        <v>0</v>
      </c>
      <c r="F1311" s="2" t="e">
        <f xml:space="preserve"> IF(Calculations!C1311 = DefectTypeString,  IFERROR(Calculations!J1311,""), NA())</f>
        <v>#N/A</v>
      </c>
      <c r="G1311" s="10">
        <f t="array" ref="G1311">PERCENTILE(IF(ISERROR(F1311:F6310)=FALSE,F1311:F6310),CycleTimePercentile)</f>
        <v>0</v>
      </c>
      <c r="H1311" s="2" t="e">
        <f ca="1" xml:space="preserve"> IF(OR(Calculations!C1311 = "",Calculations!C1311 = WorkTypeString),  Calculations!K1311, NA())</f>
        <v>#N/A</v>
      </c>
      <c r="I1311" s="2" t="e">
        <f xml:space="preserve"> IF(Calculations!C1311 = DefectTypeString,  Calculations!K1311, NA())</f>
        <v>#N/A</v>
      </c>
    </row>
    <row r="1312" spans="1:9" x14ac:dyDescent="0.25">
      <c r="A1312" s="8" t="str">
        <f>Calculations!A1312</f>
        <v/>
      </c>
      <c r="B1312" s="2" t="str">
        <f t="shared" si="25"/>
        <v/>
      </c>
      <c r="C1312" s="10" t="str">
        <f>IFERROR(Calculations!J1312,"")</f>
        <v/>
      </c>
      <c r="D1312" s="10" t="str">
        <f xml:space="preserve"> IF(OR(Calculations!C1312 = "",Calculations!C1312 = WorkTypeString),  IFERROR(Calculations!J1312,""), NA())</f>
        <v/>
      </c>
      <c r="E1312" s="10">
        <f t="array" ref="E1312">PERCENTILE(IF(ISERROR(D1312:D6311)=FALSE,D1312:D6311),CycleTimePercentile)</f>
        <v>0</v>
      </c>
      <c r="F1312" s="2" t="e">
        <f xml:space="preserve"> IF(Calculations!C1312 = DefectTypeString,  IFERROR(Calculations!J1312,""), NA())</f>
        <v>#N/A</v>
      </c>
      <c r="G1312" s="10">
        <f t="array" ref="G1312">PERCENTILE(IF(ISERROR(F1312:F6311)=FALSE,F1312:F6311),CycleTimePercentile)</f>
        <v>0</v>
      </c>
      <c r="H1312" s="2" t="e">
        <f ca="1" xml:space="preserve"> IF(OR(Calculations!C1312 = "",Calculations!C1312 = WorkTypeString),  Calculations!K1312, NA())</f>
        <v>#N/A</v>
      </c>
      <c r="I1312" s="2" t="e">
        <f xml:space="preserve"> IF(Calculations!C1312 = DefectTypeString,  Calculations!K1312, NA())</f>
        <v>#N/A</v>
      </c>
    </row>
    <row r="1313" spans="1:9" x14ac:dyDescent="0.25">
      <c r="A1313" s="8" t="str">
        <f>Calculations!A1313</f>
        <v/>
      </c>
      <c r="B1313" s="2" t="str">
        <f t="shared" si="25"/>
        <v/>
      </c>
      <c r="C1313" s="10" t="str">
        <f>IFERROR(Calculations!J1313,"")</f>
        <v/>
      </c>
      <c r="D1313" s="10" t="str">
        <f xml:space="preserve"> IF(OR(Calculations!C1313 = "",Calculations!C1313 = WorkTypeString),  IFERROR(Calculations!J1313,""), NA())</f>
        <v/>
      </c>
      <c r="E1313" s="10">
        <f t="array" ref="E1313">PERCENTILE(IF(ISERROR(D1313:D6312)=FALSE,D1313:D6312),CycleTimePercentile)</f>
        <v>0</v>
      </c>
      <c r="F1313" s="2" t="e">
        <f xml:space="preserve"> IF(Calculations!C1313 = DefectTypeString,  IFERROR(Calculations!J1313,""), NA())</f>
        <v>#N/A</v>
      </c>
      <c r="G1313" s="10">
        <f t="array" ref="G1313">PERCENTILE(IF(ISERROR(F1313:F6312)=FALSE,F1313:F6312),CycleTimePercentile)</f>
        <v>0</v>
      </c>
      <c r="H1313" s="2" t="e">
        <f ca="1" xml:space="preserve"> IF(OR(Calculations!C1313 = "",Calculations!C1313 = WorkTypeString),  Calculations!K1313, NA())</f>
        <v>#N/A</v>
      </c>
      <c r="I1313" s="2" t="e">
        <f xml:space="preserve"> IF(Calculations!C1313 = DefectTypeString,  Calculations!K1313, NA())</f>
        <v>#N/A</v>
      </c>
    </row>
    <row r="1314" spans="1:9" x14ac:dyDescent="0.25">
      <c r="A1314" s="8" t="str">
        <f>Calculations!A1314</f>
        <v/>
      </c>
      <c r="B1314" s="2" t="str">
        <f t="shared" si="25"/>
        <v/>
      </c>
      <c r="C1314" s="10" t="str">
        <f>IFERROR(Calculations!J1314,"")</f>
        <v/>
      </c>
      <c r="D1314" s="10" t="str">
        <f xml:space="preserve"> IF(OR(Calculations!C1314 = "",Calculations!C1314 = WorkTypeString),  IFERROR(Calculations!J1314,""), NA())</f>
        <v/>
      </c>
      <c r="E1314" s="10">
        <f t="array" ref="E1314">PERCENTILE(IF(ISERROR(D1314:D6313)=FALSE,D1314:D6313),CycleTimePercentile)</f>
        <v>0</v>
      </c>
      <c r="F1314" s="2" t="e">
        <f xml:space="preserve"> IF(Calculations!C1314 = DefectTypeString,  IFERROR(Calculations!J1314,""), NA())</f>
        <v>#N/A</v>
      </c>
      <c r="G1314" s="10">
        <f t="array" ref="G1314">PERCENTILE(IF(ISERROR(F1314:F6313)=FALSE,F1314:F6313),CycleTimePercentile)</f>
        <v>0</v>
      </c>
      <c r="H1314" s="2" t="e">
        <f ca="1" xml:space="preserve"> IF(OR(Calculations!C1314 = "",Calculations!C1314 = WorkTypeString),  Calculations!K1314, NA())</f>
        <v>#N/A</v>
      </c>
      <c r="I1314" s="2" t="e">
        <f xml:space="preserve"> IF(Calculations!C1314 = DefectTypeString,  Calculations!K1314, NA())</f>
        <v>#N/A</v>
      </c>
    </row>
    <row r="1315" spans="1:9" x14ac:dyDescent="0.25">
      <c r="A1315" s="8" t="str">
        <f>Calculations!A1315</f>
        <v/>
      </c>
      <c r="B1315" s="2" t="str">
        <f t="shared" si="25"/>
        <v/>
      </c>
      <c r="C1315" s="10" t="str">
        <f>IFERROR(Calculations!J1315,"")</f>
        <v/>
      </c>
      <c r="D1315" s="10" t="str">
        <f xml:space="preserve"> IF(OR(Calculations!C1315 = "",Calculations!C1315 = WorkTypeString),  IFERROR(Calculations!J1315,""), NA())</f>
        <v/>
      </c>
      <c r="E1315" s="10">
        <f t="array" ref="E1315">PERCENTILE(IF(ISERROR(D1315:D6314)=FALSE,D1315:D6314),CycleTimePercentile)</f>
        <v>0</v>
      </c>
      <c r="F1315" s="2" t="e">
        <f xml:space="preserve"> IF(Calculations!C1315 = DefectTypeString,  IFERROR(Calculations!J1315,""), NA())</f>
        <v>#N/A</v>
      </c>
      <c r="G1315" s="10">
        <f t="array" ref="G1315">PERCENTILE(IF(ISERROR(F1315:F6314)=FALSE,F1315:F6314),CycleTimePercentile)</f>
        <v>0</v>
      </c>
      <c r="H1315" s="2" t="e">
        <f ca="1" xml:space="preserve"> IF(OR(Calculations!C1315 = "",Calculations!C1315 = WorkTypeString),  Calculations!K1315, NA())</f>
        <v>#N/A</v>
      </c>
      <c r="I1315" s="2" t="e">
        <f xml:space="preserve"> IF(Calculations!C1315 = DefectTypeString,  Calculations!K1315, NA())</f>
        <v>#N/A</v>
      </c>
    </row>
    <row r="1316" spans="1:9" x14ac:dyDescent="0.25">
      <c r="A1316" s="8" t="str">
        <f>Calculations!A1316</f>
        <v/>
      </c>
      <c r="B1316" s="2" t="str">
        <f t="shared" si="25"/>
        <v/>
      </c>
      <c r="C1316" s="10" t="str">
        <f>IFERROR(Calculations!J1316,"")</f>
        <v/>
      </c>
      <c r="D1316" s="10" t="str">
        <f xml:space="preserve"> IF(OR(Calculations!C1316 = "",Calculations!C1316 = WorkTypeString),  IFERROR(Calculations!J1316,""), NA())</f>
        <v/>
      </c>
      <c r="E1316" s="10">
        <f t="array" ref="E1316">PERCENTILE(IF(ISERROR(D1316:D6315)=FALSE,D1316:D6315),CycleTimePercentile)</f>
        <v>0</v>
      </c>
      <c r="F1316" s="2" t="e">
        <f xml:space="preserve"> IF(Calculations!C1316 = DefectTypeString,  IFERROR(Calculations!J1316,""), NA())</f>
        <v>#N/A</v>
      </c>
      <c r="G1316" s="10">
        <f t="array" ref="G1316">PERCENTILE(IF(ISERROR(F1316:F6315)=FALSE,F1316:F6315),CycleTimePercentile)</f>
        <v>0</v>
      </c>
      <c r="H1316" s="2" t="e">
        <f ca="1" xml:space="preserve"> IF(OR(Calculations!C1316 = "",Calculations!C1316 = WorkTypeString),  Calculations!K1316, NA())</f>
        <v>#N/A</v>
      </c>
      <c r="I1316" s="2" t="e">
        <f xml:space="preserve"> IF(Calculations!C1316 = DefectTypeString,  Calculations!K1316, NA())</f>
        <v>#N/A</v>
      </c>
    </row>
    <row r="1317" spans="1:9" x14ac:dyDescent="0.25">
      <c r="A1317" s="8" t="str">
        <f>Calculations!A1317</f>
        <v/>
      </c>
      <c r="B1317" s="2" t="str">
        <f t="shared" si="25"/>
        <v/>
      </c>
      <c r="C1317" s="10" t="str">
        <f>IFERROR(Calculations!J1317,"")</f>
        <v/>
      </c>
      <c r="D1317" s="10" t="str">
        <f xml:space="preserve"> IF(OR(Calculations!C1317 = "",Calculations!C1317 = WorkTypeString),  IFERROR(Calculations!J1317,""), NA())</f>
        <v/>
      </c>
      <c r="E1317" s="10">
        <f t="array" ref="E1317">PERCENTILE(IF(ISERROR(D1317:D6316)=FALSE,D1317:D6316),CycleTimePercentile)</f>
        <v>0</v>
      </c>
      <c r="F1317" s="2" t="e">
        <f xml:space="preserve"> IF(Calculations!C1317 = DefectTypeString,  IFERROR(Calculations!J1317,""), NA())</f>
        <v>#N/A</v>
      </c>
      <c r="G1317" s="10">
        <f t="array" ref="G1317">PERCENTILE(IF(ISERROR(F1317:F6316)=FALSE,F1317:F6316),CycleTimePercentile)</f>
        <v>0</v>
      </c>
      <c r="H1317" s="2" t="e">
        <f ca="1" xml:space="preserve"> IF(OR(Calculations!C1317 = "",Calculations!C1317 = WorkTypeString),  Calculations!K1317, NA())</f>
        <v>#N/A</v>
      </c>
      <c r="I1317" s="2" t="e">
        <f xml:space="preserve"> IF(Calculations!C1317 = DefectTypeString,  Calculations!K1317, NA())</f>
        <v>#N/A</v>
      </c>
    </row>
    <row r="1318" spans="1:9" x14ac:dyDescent="0.25">
      <c r="A1318" s="8" t="str">
        <f>Calculations!A1318</f>
        <v/>
      </c>
      <c r="B1318" s="2" t="str">
        <f t="shared" si="25"/>
        <v/>
      </c>
      <c r="C1318" s="10" t="str">
        <f>IFERROR(Calculations!J1318,"")</f>
        <v/>
      </c>
      <c r="D1318" s="10" t="str">
        <f xml:space="preserve"> IF(OR(Calculations!C1318 = "",Calculations!C1318 = WorkTypeString),  IFERROR(Calculations!J1318,""), NA())</f>
        <v/>
      </c>
      <c r="E1318" s="10">
        <f t="array" ref="E1318">PERCENTILE(IF(ISERROR(D1318:D6317)=FALSE,D1318:D6317),CycleTimePercentile)</f>
        <v>0</v>
      </c>
      <c r="F1318" s="2" t="e">
        <f xml:space="preserve"> IF(Calculations!C1318 = DefectTypeString,  IFERROR(Calculations!J1318,""), NA())</f>
        <v>#N/A</v>
      </c>
      <c r="G1318" s="10">
        <f t="array" ref="G1318">PERCENTILE(IF(ISERROR(F1318:F6317)=FALSE,F1318:F6317),CycleTimePercentile)</f>
        <v>0</v>
      </c>
      <c r="H1318" s="2" t="e">
        <f ca="1" xml:space="preserve"> IF(OR(Calculations!C1318 = "",Calculations!C1318 = WorkTypeString),  Calculations!K1318, NA())</f>
        <v>#N/A</v>
      </c>
      <c r="I1318" s="2" t="e">
        <f xml:space="preserve"> IF(Calculations!C1318 = DefectTypeString,  Calculations!K1318, NA())</f>
        <v>#N/A</v>
      </c>
    </row>
    <row r="1319" spans="1:9" x14ac:dyDescent="0.25">
      <c r="A1319" s="8" t="str">
        <f>Calculations!A1319</f>
        <v/>
      </c>
      <c r="B1319" s="2" t="str">
        <f t="shared" si="25"/>
        <v/>
      </c>
      <c r="C1319" s="10" t="str">
        <f>IFERROR(Calculations!J1319,"")</f>
        <v/>
      </c>
      <c r="D1319" s="10" t="str">
        <f xml:space="preserve"> IF(OR(Calculations!C1319 = "",Calculations!C1319 = WorkTypeString),  IFERROR(Calculations!J1319,""), NA())</f>
        <v/>
      </c>
      <c r="E1319" s="10">
        <f t="array" ref="E1319">PERCENTILE(IF(ISERROR(D1319:D6318)=FALSE,D1319:D6318),CycleTimePercentile)</f>
        <v>0</v>
      </c>
      <c r="F1319" s="2" t="e">
        <f xml:space="preserve"> IF(Calculations!C1319 = DefectTypeString,  IFERROR(Calculations!J1319,""), NA())</f>
        <v>#N/A</v>
      </c>
      <c r="G1319" s="10">
        <f t="array" ref="G1319">PERCENTILE(IF(ISERROR(F1319:F6318)=FALSE,F1319:F6318),CycleTimePercentile)</f>
        <v>0</v>
      </c>
      <c r="H1319" s="2" t="e">
        <f ca="1" xml:space="preserve"> IF(OR(Calculations!C1319 = "",Calculations!C1319 = WorkTypeString),  Calculations!K1319, NA())</f>
        <v>#N/A</v>
      </c>
      <c r="I1319" s="2" t="e">
        <f xml:space="preserve"> IF(Calculations!C1319 = DefectTypeString,  Calculations!K1319, NA())</f>
        <v>#N/A</v>
      </c>
    </row>
    <row r="1320" spans="1:9" x14ac:dyDescent="0.25">
      <c r="A1320" s="8" t="str">
        <f>Calculations!A1320</f>
        <v/>
      </c>
      <c r="B1320" s="2" t="str">
        <f t="shared" si="25"/>
        <v/>
      </c>
      <c r="C1320" s="10" t="str">
        <f>IFERROR(Calculations!J1320,"")</f>
        <v/>
      </c>
      <c r="D1320" s="10" t="str">
        <f xml:space="preserve"> IF(OR(Calculations!C1320 = "",Calculations!C1320 = WorkTypeString),  IFERROR(Calculations!J1320,""), NA())</f>
        <v/>
      </c>
      <c r="E1320" s="10">
        <f t="array" ref="E1320">PERCENTILE(IF(ISERROR(D1320:D6319)=FALSE,D1320:D6319),CycleTimePercentile)</f>
        <v>0</v>
      </c>
      <c r="F1320" s="2" t="e">
        <f xml:space="preserve"> IF(Calculations!C1320 = DefectTypeString,  IFERROR(Calculations!J1320,""), NA())</f>
        <v>#N/A</v>
      </c>
      <c r="G1320" s="10">
        <f t="array" ref="G1320">PERCENTILE(IF(ISERROR(F1320:F6319)=FALSE,F1320:F6319),CycleTimePercentile)</f>
        <v>0</v>
      </c>
      <c r="H1320" s="2" t="e">
        <f ca="1" xml:space="preserve"> IF(OR(Calculations!C1320 = "",Calculations!C1320 = WorkTypeString),  Calculations!K1320, NA())</f>
        <v>#N/A</v>
      </c>
      <c r="I1320" s="2" t="e">
        <f xml:space="preserve"> IF(Calculations!C1320 = DefectTypeString,  Calculations!K1320, NA())</f>
        <v>#N/A</v>
      </c>
    </row>
    <row r="1321" spans="1:9" x14ac:dyDescent="0.25">
      <c r="A1321" s="8" t="str">
        <f>Calculations!A1321</f>
        <v/>
      </c>
      <c r="B1321" s="2" t="str">
        <f t="shared" si="25"/>
        <v/>
      </c>
      <c r="C1321" s="10" t="str">
        <f>IFERROR(Calculations!J1321,"")</f>
        <v/>
      </c>
      <c r="D1321" s="10" t="str">
        <f xml:space="preserve"> IF(OR(Calculations!C1321 = "",Calculations!C1321 = WorkTypeString),  IFERROR(Calculations!J1321,""), NA())</f>
        <v/>
      </c>
      <c r="E1321" s="10">
        <f t="array" ref="E1321">PERCENTILE(IF(ISERROR(D1321:D6320)=FALSE,D1321:D6320),CycleTimePercentile)</f>
        <v>0</v>
      </c>
      <c r="F1321" s="2" t="e">
        <f xml:space="preserve"> IF(Calculations!C1321 = DefectTypeString,  IFERROR(Calculations!J1321,""), NA())</f>
        <v>#N/A</v>
      </c>
      <c r="G1321" s="10">
        <f t="array" ref="G1321">PERCENTILE(IF(ISERROR(F1321:F6320)=FALSE,F1321:F6320),CycleTimePercentile)</f>
        <v>0</v>
      </c>
      <c r="H1321" s="2" t="e">
        <f ca="1" xml:space="preserve"> IF(OR(Calculations!C1321 = "",Calculations!C1321 = WorkTypeString),  Calculations!K1321, NA())</f>
        <v>#N/A</v>
      </c>
      <c r="I1321" s="2" t="e">
        <f xml:space="preserve"> IF(Calculations!C1321 = DefectTypeString,  Calculations!K1321, NA())</f>
        <v>#N/A</v>
      </c>
    </row>
    <row r="1322" spans="1:9" x14ac:dyDescent="0.25">
      <c r="A1322" s="8" t="str">
        <f>Calculations!A1322</f>
        <v/>
      </c>
      <c r="B1322" s="2" t="str">
        <f t="shared" si="25"/>
        <v/>
      </c>
      <c r="C1322" s="10" t="str">
        <f>IFERROR(Calculations!J1322,"")</f>
        <v/>
      </c>
      <c r="D1322" s="10" t="str">
        <f xml:space="preserve"> IF(OR(Calculations!C1322 = "",Calculations!C1322 = WorkTypeString),  IFERROR(Calculations!J1322,""), NA())</f>
        <v/>
      </c>
      <c r="E1322" s="10">
        <f t="array" ref="E1322">PERCENTILE(IF(ISERROR(D1322:D6321)=FALSE,D1322:D6321),CycleTimePercentile)</f>
        <v>0</v>
      </c>
      <c r="F1322" s="2" t="e">
        <f xml:space="preserve"> IF(Calculations!C1322 = DefectTypeString,  IFERROR(Calculations!J1322,""), NA())</f>
        <v>#N/A</v>
      </c>
      <c r="G1322" s="10">
        <f t="array" ref="G1322">PERCENTILE(IF(ISERROR(F1322:F6321)=FALSE,F1322:F6321),CycleTimePercentile)</f>
        <v>0</v>
      </c>
      <c r="H1322" s="2" t="e">
        <f ca="1" xml:space="preserve"> IF(OR(Calculations!C1322 = "",Calculations!C1322 = WorkTypeString),  Calculations!K1322, NA())</f>
        <v>#N/A</v>
      </c>
      <c r="I1322" s="2" t="e">
        <f xml:space="preserve"> IF(Calculations!C1322 = DefectTypeString,  Calculations!K1322, NA())</f>
        <v>#N/A</v>
      </c>
    </row>
    <row r="1323" spans="1:9" x14ac:dyDescent="0.25">
      <c r="A1323" s="8" t="str">
        <f>Calculations!A1323</f>
        <v/>
      </c>
      <c r="B1323" s="2" t="str">
        <f t="shared" si="25"/>
        <v/>
      </c>
      <c r="C1323" s="10" t="str">
        <f>IFERROR(Calculations!J1323,"")</f>
        <v/>
      </c>
      <c r="D1323" s="10" t="str">
        <f xml:space="preserve"> IF(OR(Calculations!C1323 = "",Calculations!C1323 = WorkTypeString),  IFERROR(Calculations!J1323,""), NA())</f>
        <v/>
      </c>
      <c r="E1323" s="10">
        <f t="array" ref="E1323">PERCENTILE(IF(ISERROR(D1323:D6322)=FALSE,D1323:D6322),CycleTimePercentile)</f>
        <v>0</v>
      </c>
      <c r="F1323" s="2" t="e">
        <f xml:space="preserve"> IF(Calculations!C1323 = DefectTypeString,  IFERROR(Calculations!J1323,""), NA())</f>
        <v>#N/A</v>
      </c>
      <c r="G1323" s="10">
        <f t="array" ref="G1323">PERCENTILE(IF(ISERROR(F1323:F6322)=FALSE,F1323:F6322),CycleTimePercentile)</f>
        <v>0</v>
      </c>
      <c r="H1323" s="2" t="e">
        <f ca="1" xml:space="preserve"> IF(OR(Calculations!C1323 = "",Calculations!C1323 = WorkTypeString),  Calculations!K1323, NA())</f>
        <v>#N/A</v>
      </c>
      <c r="I1323" s="2" t="e">
        <f xml:space="preserve"> IF(Calculations!C1323 = DefectTypeString,  Calculations!K1323, NA())</f>
        <v>#N/A</v>
      </c>
    </row>
    <row r="1324" spans="1:9" x14ac:dyDescent="0.25">
      <c r="A1324" s="8" t="str">
        <f>Calculations!A1324</f>
        <v/>
      </c>
      <c r="B1324" s="2" t="str">
        <f t="shared" si="25"/>
        <v/>
      </c>
      <c r="C1324" s="10" t="str">
        <f>IFERROR(Calculations!J1324,"")</f>
        <v/>
      </c>
      <c r="D1324" s="10" t="str">
        <f xml:space="preserve"> IF(OR(Calculations!C1324 = "",Calculations!C1324 = WorkTypeString),  IFERROR(Calculations!J1324,""), NA())</f>
        <v/>
      </c>
      <c r="E1324" s="10">
        <f t="array" ref="E1324">PERCENTILE(IF(ISERROR(D1324:D6323)=FALSE,D1324:D6323),CycleTimePercentile)</f>
        <v>0</v>
      </c>
      <c r="F1324" s="2" t="e">
        <f xml:space="preserve"> IF(Calculations!C1324 = DefectTypeString,  IFERROR(Calculations!J1324,""), NA())</f>
        <v>#N/A</v>
      </c>
      <c r="G1324" s="10">
        <f t="array" ref="G1324">PERCENTILE(IF(ISERROR(F1324:F6323)=FALSE,F1324:F6323),CycleTimePercentile)</f>
        <v>0</v>
      </c>
      <c r="H1324" s="2" t="e">
        <f ca="1" xml:space="preserve"> IF(OR(Calculations!C1324 = "",Calculations!C1324 = WorkTypeString),  Calculations!K1324, NA())</f>
        <v>#N/A</v>
      </c>
      <c r="I1324" s="2" t="e">
        <f xml:space="preserve"> IF(Calculations!C1324 = DefectTypeString,  Calculations!K1324, NA())</f>
        <v>#N/A</v>
      </c>
    </row>
    <row r="1325" spans="1:9" x14ac:dyDescent="0.25">
      <c r="A1325" s="8" t="str">
        <f>Calculations!A1325</f>
        <v/>
      </c>
      <c r="B1325" s="2" t="str">
        <f t="shared" si="25"/>
        <v/>
      </c>
      <c r="C1325" s="10" t="str">
        <f>IFERROR(Calculations!J1325,"")</f>
        <v/>
      </c>
      <c r="D1325" s="10" t="str">
        <f xml:space="preserve"> IF(OR(Calculations!C1325 = "",Calculations!C1325 = WorkTypeString),  IFERROR(Calculations!J1325,""), NA())</f>
        <v/>
      </c>
      <c r="E1325" s="10">
        <f t="array" ref="E1325">PERCENTILE(IF(ISERROR(D1325:D6324)=FALSE,D1325:D6324),CycleTimePercentile)</f>
        <v>0</v>
      </c>
      <c r="F1325" s="2" t="e">
        <f xml:space="preserve"> IF(Calculations!C1325 = DefectTypeString,  IFERROR(Calculations!J1325,""), NA())</f>
        <v>#N/A</v>
      </c>
      <c r="G1325" s="10">
        <f t="array" ref="G1325">PERCENTILE(IF(ISERROR(F1325:F6324)=FALSE,F1325:F6324),CycleTimePercentile)</f>
        <v>0</v>
      </c>
      <c r="H1325" s="2" t="e">
        <f ca="1" xml:space="preserve"> IF(OR(Calculations!C1325 = "",Calculations!C1325 = WorkTypeString),  Calculations!K1325, NA())</f>
        <v>#N/A</v>
      </c>
      <c r="I1325" s="2" t="e">
        <f xml:space="preserve"> IF(Calculations!C1325 = DefectTypeString,  Calculations!K1325, NA())</f>
        <v>#N/A</v>
      </c>
    </row>
    <row r="1326" spans="1:9" x14ac:dyDescent="0.25">
      <c r="A1326" s="8" t="str">
        <f>Calculations!A1326</f>
        <v/>
      </c>
      <c r="B1326" s="2" t="str">
        <f t="shared" si="25"/>
        <v/>
      </c>
      <c r="C1326" s="10" t="str">
        <f>IFERROR(Calculations!J1326,"")</f>
        <v/>
      </c>
      <c r="D1326" s="10" t="str">
        <f xml:space="preserve"> IF(OR(Calculations!C1326 = "",Calculations!C1326 = WorkTypeString),  IFERROR(Calculations!J1326,""), NA())</f>
        <v/>
      </c>
      <c r="E1326" s="10">
        <f t="array" ref="E1326">PERCENTILE(IF(ISERROR(D1326:D6325)=FALSE,D1326:D6325),CycleTimePercentile)</f>
        <v>0</v>
      </c>
      <c r="F1326" s="2" t="e">
        <f xml:space="preserve"> IF(Calculations!C1326 = DefectTypeString,  IFERROR(Calculations!J1326,""), NA())</f>
        <v>#N/A</v>
      </c>
      <c r="G1326" s="10">
        <f t="array" ref="G1326">PERCENTILE(IF(ISERROR(F1326:F6325)=FALSE,F1326:F6325),CycleTimePercentile)</f>
        <v>0</v>
      </c>
      <c r="H1326" s="2" t="e">
        <f ca="1" xml:space="preserve"> IF(OR(Calculations!C1326 = "",Calculations!C1326 = WorkTypeString),  Calculations!K1326, NA())</f>
        <v>#N/A</v>
      </c>
      <c r="I1326" s="2" t="e">
        <f xml:space="preserve"> IF(Calculations!C1326 = DefectTypeString,  Calculations!K1326, NA())</f>
        <v>#N/A</v>
      </c>
    </row>
    <row r="1327" spans="1:9" x14ac:dyDescent="0.25">
      <c r="A1327" s="8" t="str">
        <f>Calculations!A1327</f>
        <v/>
      </c>
      <c r="B1327" s="2" t="str">
        <f t="shared" si="25"/>
        <v/>
      </c>
      <c r="C1327" s="10" t="str">
        <f>IFERROR(Calculations!J1327,"")</f>
        <v/>
      </c>
      <c r="D1327" s="10" t="str">
        <f xml:space="preserve"> IF(OR(Calculations!C1327 = "",Calculations!C1327 = WorkTypeString),  IFERROR(Calculations!J1327,""), NA())</f>
        <v/>
      </c>
      <c r="E1327" s="10">
        <f t="array" ref="E1327">PERCENTILE(IF(ISERROR(D1327:D6326)=FALSE,D1327:D6326),CycleTimePercentile)</f>
        <v>0</v>
      </c>
      <c r="F1327" s="2" t="e">
        <f xml:space="preserve"> IF(Calculations!C1327 = DefectTypeString,  IFERROR(Calculations!J1327,""), NA())</f>
        <v>#N/A</v>
      </c>
      <c r="G1327" s="10">
        <f t="array" ref="G1327">PERCENTILE(IF(ISERROR(F1327:F6326)=FALSE,F1327:F6326),CycleTimePercentile)</f>
        <v>0</v>
      </c>
      <c r="H1327" s="2" t="e">
        <f ca="1" xml:space="preserve"> IF(OR(Calculations!C1327 = "",Calculations!C1327 = WorkTypeString),  Calculations!K1327, NA())</f>
        <v>#N/A</v>
      </c>
      <c r="I1327" s="2" t="e">
        <f xml:space="preserve"> IF(Calculations!C1327 = DefectTypeString,  Calculations!K1327, NA())</f>
        <v>#N/A</v>
      </c>
    </row>
    <row r="1328" spans="1:9" x14ac:dyDescent="0.25">
      <c r="A1328" s="8" t="str">
        <f>Calculations!A1328</f>
        <v/>
      </c>
      <c r="B1328" s="2" t="str">
        <f t="shared" si="25"/>
        <v/>
      </c>
      <c r="C1328" s="10" t="str">
        <f>IFERROR(Calculations!J1328,"")</f>
        <v/>
      </c>
      <c r="D1328" s="10" t="str">
        <f xml:space="preserve"> IF(OR(Calculations!C1328 = "",Calculations!C1328 = WorkTypeString),  IFERROR(Calculations!J1328,""), NA())</f>
        <v/>
      </c>
      <c r="E1328" s="10">
        <f t="array" ref="E1328">PERCENTILE(IF(ISERROR(D1328:D6327)=FALSE,D1328:D6327),CycleTimePercentile)</f>
        <v>0</v>
      </c>
      <c r="F1328" s="2" t="e">
        <f xml:space="preserve"> IF(Calculations!C1328 = DefectTypeString,  IFERROR(Calculations!J1328,""), NA())</f>
        <v>#N/A</v>
      </c>
      <c r="G1328" s="10">
        <f t="array" ref="G1328">PERCENTILE(IF(ISERROR(F1328:F6327)=FALSE,F1328:F6327),CycleTimePercentile)</f>
        <v>0</v>
      </c>
      <c r="H1328" s="2" t="e">
        <f ca="1" xml:space="preserve"> IF(OR(Calculations!C1328 = "",Calculations!C1328 = WorkTypeString),  Calculations!K1328, NA())</f>
        <v>#N/A</v>
      </c>
      <c r="I1328" s="2" t="e">
        <f xml:space="preserve"> IF(Calculations!C1328 = DefectTypeString,  Calculations!K1328, NA())</f>
        <v>#N/A</v>
      </c>
    </row>
    <row r="1329" spans="1:9" x14ac:dyDescent="0.25">
      <c r="A1329" s="8" t="str">
        <f>Calculations!A1329</f>
        <v/>
      </c>
      <c r="B1329" s="2" t="str">
        <f t="shared" si="25"/>
        <v/>
      </c>
      <c r="C1329" s="10" t="str">
        <f>IFERROR(Calculations!J1329,"")</f>
        <v/>
      </c>
      <c r="D1329" s="10" t="str">
        <f xml:space="preserve"> IF(OR(Calculations!C1329 = "",Calculations!C1329 = WorkTypeString),  IFERROR(Calculations!J1329,""), NA())</f>
        <v/>
      </c>
      <c r="E1329" s="10">
        <f t="array" ref="E1329">PERCENTILE(IF(ISERROR(D1329:D6328)=FALSE,D1329:D6328),CycleTimePercentile)</f>
        <v>0</v>
      </c>
      <c r="F1329" s="2" t="e">
        <f xml:space="preserve"> IF(Calculations!C1329 = DefectTypeString,  IFERROR(Calculations!J1329,""), NA())</f>
        <v>#N/A</v>
      </c>
      <c r="G1329" s="10">
        <f t="array" ref="G1329">PERCENTILE(IF(ISERROR(F1329:F6328)=FALSE,F1329:F6328),CycleTimePercentile)</f>
        <v>0</v>
      </c>
      <c r="H1329" s="2" t="e">
        <f ca="1" xml:space="preserve"> IF(OR(Calculations!C1329 = "",Calculations!C1329 = WorkTypeString),  Calculations!K1329, NA())</f>
        <v>#N/A</v>
      </c>
      <c r="I1329" s="2" t="e">
        <f xml:space="preserve"> IF(Calculations!C1329 = DefectTypeString,  Calculations!K1329, NA())</f>
        <v>#N/A</v>
      </c>
    </row>
    <row r="1330" spans="1:9" x14ac:dyDescent="0.25">
      <c r="A1330" s="8" t="str">
        <f>Calculations!A1330</f>
        <v/>
      </c>
      <c r="B1330" s="2" t="str">
        <f t="shared" si="25"/>
        <v/>
      </c>
      <c r="C1330" s="10" t="str">
        <f>IFERROR(Calculations!J1330,"")</f>
        <v/>
      </c>
      <c r="D1330" s="10" t="str">
        <f xml:space="preserve"> IF(OR(Calculations!C1330 = "",Calculations!C1330 = WorkTypeString),  IFERROR(Calculations!J1330,""), NA())</f>
        <v/>
      </c>
      <c r="E1330" s="10">
        <f t="array" ref="E1330">PERCENTILE(IF(ISERROR(D1330:D6329)=FALSE,D1330:D6329),CycleTimePercentile)</f>
        <v>0</v>
      </c>
      <c r="F1330" s="2" t="e">
        <f xml:space="preserve"> IF(Calculations!C1330 = DefectTypeString,  IFERROR(Calculations!J1330,""), NA())</f>
        <v>#N/A</v>
      </c>
      <c r="G1330" s="10">
        <f t="array" ref="G1330">PERCENTILE(IF(ISERROR(F1330:F6329)=FALSE,F1330:F6329),CycleTimePercentile)</f>
        <v>0</v>
      </c>
      <c r="H1330" s="2" t="e">
        <f ca="1" xml:space="preserve"> IF(OR(Calculations!C1330 = "",Calculations!C1330 = WorkTypeString),  Calculations!K1330, NA())</f>
        <v>#N/A</v>
      </c>
      <c r="I1330" s="2" t="e">
        <f xml:space="preserve"> IF(Calculations!C1330 = DefectTypeString,  Calculations!K1330, NA())</f>
        <v>#N/A</v>
      </c>
    </row>
    <row r="1331" spans="1:9" x14ac:dyDescent="0.25">
      <c r="A1331" s="8" t="str">
        <f>Calculations!A1331</f>
        <v/>
      </c>
      <c r="B1331" s="2" t="str">
        <f t="shared" si="25"/>
        <v/>
      </c>
      <c r="C1331" s="10" t="str">
        <f>IFERROR(Calculations!J1331,"")</f>
        <v/>
      </c>
      <c r="D1331" s="10" t="str">
        <f xml:space="preserve"> IF(OR(Calculations!C1331 = "",Calculations!C1331 = WorkTypeString),  IFERROR(Calculations!J1331,""), NA())</f>
        <v/>
      </c>
      <c r="E1331" s="10">
        <f t="array" ref="E1331">PERCENTILE(IF(ISERROR(D1331:D6330)=FALSE,D1331:D6330),CycleTimePercentile)</f>
        <v>0</v>
      </c>
      <c r="F1331" s="2" t="e">
        <f xml:space="preserve"> IF(Calculations!C1331 = DefectTypeString,  IFERROR(Calculations!J1331,""), NA())</f>
        <v>#N/A</v>
      </c>
      <c r="G1331" s="10">
        <f t="array" ref="G1331">PERCENTILE(IF(ISERROR(F1331:F6330)=FALSE,F1331:F6330),CycleTimePercentile)</f>
        <v>0</v>
      </c>
      <c r="H1331" s="2" t="e">
        <f ca="1" xml:space="preserve"> IF(OR(Calculations!C1331 = "",Calculations!C1331 = WorkTypeString),  Calculations!K1331, NA())</f>
        <v>#N/A</v>
      </c>
      <c r="I1331" s="2" t="e">
        <f xml:space="preserve"> IF(Calculations!C1331 = DefectTypeString,  Calculations!K1331, NA())</f>
        <v>#N/A</v>
      </c>
    </row>
    <row r="1332" spans="1:9" x14ac:dyDescent="0.25">
      <c r="A1332" s="8" t="str">
        <f>Calculations!A1332</f>
        <v/>
      </c>
      <c r="B1332" s="2" t="str">
        <f t="shared" si="25"/>
        <v/>
      </c>
      <c r="C1332" s="10" t="str">
        <f>IFERROR(Calculations!J1332,"")</f>
        <v/>
      </c>
      <c r="D1332" s="10" t="str">
        <f xml:space="preserve"> IF(OR(Calculations!C1332 = "",Calculations!C1332 = WorkTypeString),  IFERROR(Calculations!J1332,""), NA())</f>
        <v/>
      </c>
      <c r="E1332" s="10">
        <f t="array" ref="E1332">PERCENTILE(IF(ISERROR(D1332:D6331)=FALSE,D1332:D6331),CycleTimePercentile)</f>
        <v>0</v>
      </c>
      <c r="F1332" s="2" t="e">
        <f xml:space="preserve"> IF(Calculations!C1332 = DefectTypeString,  IFERROR(Calculations!J1332,""), NA())</f>
        <v>#N/A</v>
      </c>
      <c r="G1332" s="10">
        <f t="array" ref="G1332">PERCENTILE(IF(ISERROR(F1332:F6331)=FALSE,F1332:F6331),CycleTimePercentile)</f>
        <v>0</v>
      </c>
      <c r="H1332" s="2" t="e">
        <f ca="1" xml:space="preserve"> IF(OR(Calculations!C1332 = "",Calculations!C1332 = WorkTypeString),  Calculations!K1332, NA())</f>
        <v>#N/A</v>
      </c>
      <c r="I1332" s="2" t="e">
        <f xml:space="preserve"> IF(Calculations!C1332 = DefectTypeString,  Calculations!K1332, NA())</f>
        <v>#N/A</v>
      </c>
    </row>
    <row r="1333" spans="1:9" x14ac:dyDescent="0.25">
      <c r="A1333" s="8" t="str">
        <f>Calculations!A1333</f>
        <v/>
      </c>
      <c r="B1333" s="2" t="str">
        <f t="shared" si="25"/>
        <v/>
      </c>
      <c r="C1333" s="10" t="str">
        <f>IFERROR(Calculations!J1333,"")</f>
        <v/>
      </c>
      <c r="D1333" s="10" t="str">
        <f xml:space="preserve"> IF(OR(Calculations!C1333 = "",Calculations!C1333 = WorkTypeString),  IFERROR(Calculations!J1333,""), NA())</f>
        <v/>
      </c>
      <c r="E1333" s="10">
        <f t="array" ref="E1333">PERCENTILE(IF(ISERROR(D1333:D6332)=FALSE,D1333:D6332),CycleTimePercentile)</f>
        <v>0</v>
      </c>
      <c r="F1333" s="2" t="e">
        <f xml:space="preserve"> IF(Calculations!C1333 = DefectTypeString,  IFERROR(Calculations!J1333,""), NA())</f>
        <v>#N/A</v>
      </c>
      <c r="G1333" s="10">
        <f t="array" ref="G1333">PERCENTILE(IF(ISERROR(F1333:F6332)=FALSE,F1333:F6332),CycleTimePercentile)</f>
        <v>0</v>
      </c>
      <c r="H1333" s="2" t="e">
        <f ca="1" xml:space="preserve"> IF(OR(Calculations!C1333 = "",Calculations!C1333 = WorkTypeString),  Calculations!K1333, NA())</f>
        <v>#N/A</v>
      </c>
      <c r="I1333" s="2" t="e">
        <f xml:space="preserve"> IF(Calculations!C1333 = DefectTypeString,  Calculations!K1333, NA())</f>
        <v>#N/A</v>
      </c>
    </row>
    <row r="1334" spans="1:9" x14ac:dyDescent="0.25">
      <c r="A1334" s="8" t="str">
        <f>Calculations!A1334</f>
        <v/>
      </c>
      <c r="B1334" s="2" t="str">
        <f t="shared" si="25"/>
        <v/>
      </c>
      <c r="C1334" s="10" t="str">
        <f>IFERROR(Calculations!J1334,"")</f>
        <v/>
      </c>
      <c r="D1334" s="10" t="str">
        <f xml:space="preserve"> IF(OR(Calculations!C1334 = "",Calculations!C1334 = WorkTypeString),  IFERROR(Calculations!J1334,""), NA())</f>
        <v/>
      </c>
      <c r="E1334" s="10">
        <f t="array" ref="E1334">PERCENTILE(IF(ISERROR(D1334:D6333)=FALSE,D1334:D6333),CycleTimePercentile)</f>
        <v>0</v>
      </c>
      <c r="F1334" s="2" t="e">
        <f xml:space="preserve"> IF(Calculations!C1334 = DefectTypeString,  IFERROR(Calculations!J1334,""), NA())</f>
        <v>#N/A</v>
      </c>
      <c r="G1334" s="10">
        <f t="array" ref="G1334">PERCENTILE(IF(ISERROR(F1334:F6333)=FALSE,F1334:F6333),CycleTimePercentile)</f>
        <v>0</v>
      </c>
      <c r="H1334" s="2" t="e">
        <f ca="1" xml:space="preserve"> IF(OR(Calculations!C1334 = "",Calculations!C1334 = WorkTypeString),  Calculations!K1334, NA())</f>
        <v>#N/A</v>
      </c>
      <c r="I1334" s="2" t="e">
        <f xml:space="preserve"> IF(Calculations!C1334 = DefectTypeString,  Calculations!K1334, NA())</f>
        <v>#N/A</v>
      </c>
    </row>
    <row r="1335" spans="1:9" x14ac:dyDescent="0.25">
      <c r="A1335" s="8" t="str">
        <f>Calculations!A1335</f>
        <v/>
      </c>
      <c r="B1335" s="2" t="str">
        <f t="shared" si="25"/>
        <v/>
      </c>
      <c r="C1335" s="10" t="str">
        <f>IFERROR(Calculations!J1335,"")</f>
        <v/>
      </c>
      <c r="D1335" s="10" t="str">
        <f xml:space="preserve"> IF(OR(Calculations!C1335 = "",Calculations!C1335 = WorkTypeString),  IFERROR(Calculations!J1335,""), NA())</f>
        <v/>
      </c>
      <c r="E1335" s="10">
        <f t="array" ref="E1335">PERCENTILE(IF(ISERROR(D1335:D6334)=FALSE,D1335:D6334),CycleTimePercentile)</f>
        <v>0</v>
      </c>
      <c r="F1335" s="2" t="e">
        <f xml:space="preserve"> IF(Calculations!C1335 = DefectTypeString,  IFERROR(Calculations!J1335,""), NA())</f>
        <v>#N/A</v>
      </c>
      <c r="G1335" s="10">
        <f t="array" ref="G1335">PERCENTILE(IF(ISERROR(F1335:F6334)=FALSE,F1335:F6334),CycleTimePercentile)</f>
        <v>0</v>
      </c>
      <c r="H1335" s="2" t="e">
        <f ca="1" xml:space="preserve"> IF(OR(Calculations!C1335 = "",Calculations!C1335 = WorkTypeString),  Calculations!K1335, NA())</f>
        <v>#N/A</v>
      </c>
      <c r="I1335" s="2" t="e">
        <f xml:space="preserve"> IF(Calculations!C1335 = DefectTypeString,  Calculations!K1335, NA())</f>
        <v>#N/A</v>
      </c>
    </row>
    <row r="1336" spans="1:9" x14ac:dyDescent="0.25">
      <c r="A1336" s="8" t="str">
        <f>Calculations!A1336</f>
        <v/>
      </c>
      <c r="B1336" s="2" t="str">
        <f t="shared" si="25"/>
        <v/>
      </c>
      <c r="C1336" s="10" t="str">
        <f>IFERROR(Calculations!J1336,"")</f>
        <v/>
      </c>
      <c r="D1336" s="10" t="str">
        <f xml:space="preserve"> IF(OR(Calculations!C1336 = "",Calculations!C1336 = WorkTypeString),  IFERROR(Calculations!J1336,""), NA())</f>
        <v/>
      </c>
      <c r="E1336" s="10">
        <f t="array" ref="E1336">PERCENTILE(IF(ISERROR(D1336:D6335)=FALSE,D1336:D6335),CycleTimePercentile)</f>
        <v>0</v>
      </c>
      <c r="F1336" s="2" t="e">
        <f xml:space="preserve"> IF(Calculations!C1336 = DefectTypeString,  IFERROR(Calculations!J1336,""), NA())</f>
        <v>#N/A</v>
      </c>
      <c r="G1336" s="10">
        <f t="array" ref="G1336">PERCENTILE(IF(ISERROR(F1336:F6335)=FALSE,F1336:F6335),CycleTimePercentile)</f>
        <v>0</v>
      </c>
      <c r="H1336" s="2" t="e">
        <f ca="1" xml:space="preserve"> IF(OR(Calculations!C1336 = "",Calculations!C1336 = WorkTypeString),  Calculations!K1336, NA())</f>
        <v>#N/A</v>
      </c>
      <c r="I1336" s="2" t="e">
        <f xml:space="preserve"> IF(Calculations!C1336 = DefectTypeString,  Calculations!K1336, NA())</f>
        <v>#N/A</v>
      </c>
    </row>
    <row r="1337" spans="1:9" x14ac:dyDescent="0.25">
      <c r="A1337" s="8" t="str">
        <f>Calculations!A1337</f>
        <v/>
      </c>
      <c r="B1337" s="2" t="str">
        <f t="shared" si="25"/>
        <v/>
      </c>
      <c r="C1337" s="10" t="str">
        <f>IFERROR(Calculations!J1337,"")</f>
        <v/>
      </c>
      <c r="D1337" s="10" t="str">
        <f xml:space="preserve"> IF(OR(Calculations!C1337 = "",Calculations!C1337 = WorkTypeString),  IFERROR(Calculations!J1337,""), NA())</f>
        <v/>
      </c>
      <c r="E1337" s="10">
        <f t="array" ref="E1337">PERCENTILE(IF(ISERROR(D1337:D6336)=FALSE,D1337:D6336),CycleTimePercentile)</f>
        <v>0</v>
      </c>
      <c r="F1337" s="2" t="e">
        <f xml:space="preserve"> IF(Calculations!C1337 = DefectTypeString,  IFERROR(Calculations!J1337,""), NA())</f>
        <v>#N/A</v>
      </c>
      <c r="G1337" s="10">
        <f t="array" ref="G1337">PERCENTILE(IF(ISERROR(F1337:F6336)=FALSE,F1337:F6336),CycleTimePercentile)</f>
        <v>0</v>
      </c>
      <c r="H1337" s="2" t="e">
        <f ca="1" xml:space="preserve"> IF(OR(Calculations!C1337 = "",Calculations!C1337 = WorkTypeString),  Calculations!K1337, NA())</f>
        <v>#N/A</v>
      </c>
      <c r="I1337" s="2" t="e">
        <f xml:space="preserve"> IF(Calculations!C1337 = DefectTypeString,  Calculations!K1337, NA())</f>
        <v>#N/A</v>
      </c>
    </row>
    <row r="1338" spans="1:9" x14ac:dyDescent="0.25">
      <c r="A1338" s="8" t="str">
        <f>Calculations!A1338</f>
        <v/>
      </c>
      <c r="B1338" s="2" t="str">
        <f t="shared" si="25"/>
        <v/>
      </c>
      <c r="C1338" s="10" t="str">
        <f>IFERROR(Calculations!J1338,"")</f>
        <v/>
      </c>
      <c r="D1338" s="10" t="str">
        <f xml:space="preserve"> IF(OR(Calculations!C1338 = "",Calculations!C1338 = WorkTypeString),  IFERROR(Calculations!J1338,""), NA())</f>
        <v/>
      </c>
      <c r="E1338" s="10">
        <f t="array" ref="E1338">PERCENTILE(IF(ISERROR(D1338:D6337)=FALSE,D1338:D6337),CycleTimePercentile)</f>
        <v>0</v>
      </c>
      <c r="F1338" s="2" t="e">
        <f xml:space="preserve"> IF(Calculations!C1338 = DefectTypeString,  IFERROR(Calculations!J1338,""), NA())</f>
        <v>#N/A</v>
      </c>
      <c r="G1338" s="10">
        <f t="array" ref="G1338">PERCENTILE(IF(ISERROR(F1338:F6337)=FALSE,F1338:F6337),CycleTimePercentile)</f>
        <v>0</v>
      </c>
      <c r="H1338" s="2" t="e">
        <f ca="1" xml:space="preserve"> IF(OR(Calculations!C1338 = "",Calculations!C1338 = WorkTypeString),  Calculations!K1338, NA())</f>
        <v>#N/A</v>
      </c>
      <c r="I1338" s="2" t="e">
        <f xml:space="preserve"> IF(Calculations!C1338 = DefectTypeString,  Calculations!K1338, NA())</f>
        <v>#N/A</v>
      </c>
    </row>
    <row r="1339" spans="1:9" x14ac:dyDescent="0.25">
      <c r="A1339" s="8" t="str">
        <f>Calculations!A1339</f>
        <v/>
      </c>
      <c r="B1339" s="2" t="str">
        <f t="shared" si="25"/>
        <v/>
      </c>
      <c r="C1339" s="10" t="str">
        <f>IFERROR(Calculations!J1339,"")</f>
        <v/>
      </c>
      <c r="D1339" s="10" t="str">
        <f xml:space="preserve"> IF(OR(Calculations!C1339 = "",Calculations!C1339 = WorkTypeString),  IFERROR(Calculations!J1339,""), NA())</f>
        <v/>
      </c>
      <c r="E1339" s="10">
        <f t="array" ref="E1339">PERCENTILE(IF(ISERROR(D1339:D6338)=FALSE,D1339:D6338),CycleTimePercentile)</f>
        <v>0</v>
      </c>
      <c r="F1339" s="2" t="e">
        <f xml:space="preserve"> IF(Calculations!C1339 = DefectTypeString,  IFERROR(Calculations!J1339,""), NA())</f>
        <v>#N/A</v>
      </c>
      <c r="G1339" s="10">
        <f t="array" ref="G1339">PERCENTILE(IF(ISERROR(F1339:F6338)=FALSE,F1339:F6338),CycleTimePercentile)</f>
        <v>0</v>
      </c>
      <c r="H1339" s="2" t="e">
        <f ca="1" xml:space="preserve"> IF(OR(Calculations!C1339 = "",Calculations!C1339 = WorkTypeString),  Calculations!K1339, NA())</f>
        <v>#N/A</v>
      </c>
      <c r="I1339" s="2" t="e">
        <f xml:space="preserve"> IF(Calculations!C1339 = DefectTypeString,  Calculations!K1339, NA())</f>
        <v>#N/A</v>
      </c>
    </row>
    <row r="1340" spans="1:9" x14ac:dyDescent="0.25">
      <c r="A1340" s="8" t="str">
        <f>Calculations!A1340</f>
        <v/>
      </c>
      <c r="B1340" s="2" t="str">
        <f t="shared" si="25"/>
        <v/>
      </c>
      <c r="C1340" s="10" t="str">
        <f>IFERROR(Calculations!J1340,"")</f>
        <v/>
      </c>
      <c r="D1340" s="10" t="str">
        <f xml:space="preserve"> IF(OR(Calculations!C1340 = "",Calculations!C1340 = WorkTypeString),  IFERROR(Calculations!J1340,""), NA())</f>
        <v/>
      </c>
      <c r="E1340" s="10">
        <f t="array" ref="E1340">PERCENTILE(IF(ISERROR(D1340:D6339)=FALSE,D1340:D6339),CycleTimePercentile)</f>
        <v>0</v>
      </c>
      <c r="F1340" s="2" t="e">
        <f xml:space="preserve"> IF(Calculations!C1340 = DefectTypeString,  IFERROR(Calculations!J1340,""), NA())</f>
        <v>#N/A</v>
      </c>
      <c r="G1340" s="10">
        <f t="array" ref="G1340">PERCENTILE(IF(ISERROR(F1340:F6339)=FALSE,F1340:F6339),CycleTimePercentile)</f>
        <v>0</v>
      </c>
      <c r="H1340" s="2" t="e">
        <f ca="1" xml:space="preserve"> IF(OR(Calculations!C1340 = "",Calculations!C1340 = WorkTypeString),  Calculations!K1340, NA())</f>
        <v>#N/A</v>
      </c>
      <c r="I1340" s="2" t="e">
        <f xml:space="preserve"> IF(Calculations!C1340 = DefectTypeString,  Calculations!K1340, NA())</f>
        <v>#N/A</v>
      </c>
    </row>
    <row r="1341" spans="1:9" x14ac:dyDescent="0.25">
      <c r="A1341" s="8" t="str">
        <f>Calculations!A1341</f>
        <v/>
      </c>
      <c r="B1341" s="2" t="str">
        <f t="shared" si="25"/>
        <v/>
      </c>
      <c r="C1341" s="10" t="str">
        <f>IFERROR(Calculations!J1341,"")</f>
        <v/>
      </c>
      <c r="D1341" s="10" t="str">
        <f xml:space="preserve"> IF(OR(Calculations!C1341 = "",Calculations!C1341 = WorkTypeString),  IFERROR(Calculations!J1341,""), NA())</f>
        <v/>
      </c>
      <c r="E1341" s="10">
        <f t="array" ref="E1341">PERCENTILE(IF(ISERROR(D1341:D6340)=FALSE,D1341:D6340),CycleTimePercentile)</f>
        <v>0</v>
      </c>
      <c r="F1341" s="2" t="e">
        <f xml:space="preserve"> IF(Calculations!C1341 = DefectTypeString,  IFERROR(Calculations!J1341,""), NA())</f>
        <v>#N/A</v>
      </c>
      <c r="G1341" s="10">
        <f t="array" ref="G1341">PERCENTILE(IF(ISERROR(F1341:F6340)=FALSE,F1341:F6340),CycleTimePercentile)</f>
        <v>0</v>
      </c>
      <c r="H1341" s="2" t="e">
        <f ca="1" xml:space="preserve"> IF(OR(Calculations!C1341 = "",Calculations!C1341 = WorkTypeString),  Calculations!K1341, NA())</f>
        <v>#N/A</v>
      </c>
      <c r="I1341" s="2" t="e">
        <f xml:space="preserve"> IF(Calculations!C1341 = DefectTypeString,  Calculations!K1341, NA())</f>
        <v>#N/A</v>
      </c>
    </row>
    <row r="1342" spans="1:9" x14ac:dyDescent="0.25">
      <c r="A1342" s="8" t="str">
        <f>Calculations!A1342</f>
        <v/>
      </c>
      <c r="B1342" s="2" t="str">
        <f t="shared" si="25"/>
        <v/>
      </c>
      <c r="C1342" s="10" t="str">
        <f>IFERROR(Calculations!J1342,"")</f>
        <v/>
      </c>
      <c r="D1342" s="10" t="str">
        <f xml:space="preserve"> IF(OR(Calculations!C1342 = "",Calculations!C1342 = WorkTypeString),  IFERROR(Calculations!J1342,""), NA())</f>
        <v/>
      </c>
      <c r="E1342" s="10">
        <f t="array" ref="E1342">PERCENTILE(IF(ISERROR(D1342:D6341)=FALSE,D1342:D6341),CycleTimePercentile)</f>
        <v>0</v>
      </c>
      <c r="F1342" s="2" t="e">
        <f xml:space="preserve"> IF(Calculations!C1342 = DefectTypeString,  IFERROR(Calculations!J1342,""), NA())</f>
        <v>#N/A</v>
      </c>
      <c r="G1342" s="10">
        <f t="array" ref="G1342">PERCENTILE(IF(ISERROR(F1342:F6341)=FALSE,F1342:F6341),CycleTimePercentile)</f>
        <v>0</v>
      </c>
      <c r="H1342" s="2" t="e">
        <f ca="1" xml:space="preserve"> IF(OR(Calculations!C1342 = "",Calculations!C1342 = WorkTypeString),  Calculations!K1342, NA())</f>
        <v>#N/A</v>
      </c>
      <c r="I1342" s="2" t="e">
        <f xml:space="preserve"> IF(Calculations!C1342 = DefectTypeString,  Calculations!K1342, NA())</f>
        <v>#N/A</v>
      </c>
    </row>
    <row r="1343" spans="1:9" x14ac:dyDescent="0.25">
      <c r="A1343" s="8" t="str">
        <f>Calculations!A1343</f>
        <v/>
      </c>
      <c r="B1343" s="2" t="str">
        <f t="shared" si="25"/>
        <v/>
      </c>
      <c r="C1343" s="10" t="str">
        <f>IFERROR(Calculations!J1343,"")</f>
        <v/>
      </c>
      <c r="D1343" s="10" t="str">
        <f xml:space="preserve"> IF(OR(Calculations!C1343 = "",Calculations!C1343 = WorkTypeString),  IFERROR(Calculations!J1343,""), NA())</f>
        <v/>
      </c>
      <c r="E1343" s="10">
        <f t="array" ref="E1343">PERCENTILE(IF(ISERROR(D1343:D6342)=FALSE,D1343:D6342),CycleTimePercentile)</f>
        <v>0</v>
      </c>
      <c r="F1343" s="2" t="e">
        <f xml:space="preserve"> IF(Calculations!C1343 = DefectTypeString,  IFERROR(Calculations!J1343,""), NA())</f>
        <v>#N/A</v>
      </c>
      <c r="G1343" s="10">
        <f t="array" ref="G1343">PERCENTILE(IF(ISERROR(F1343:F6342)=FALSE,F1343:F6342),CycleTimePercentile)</f>
        <v>0</v>
      </c>
      <c r="H1343" s="2" t="e">
        <f ca="1" xml:space="preserve"> IF(OR(Calculations!C1343 = "",Calculations!C1343 = WorkTypeString),  Calculations!K1343, NA())</f>
        <v>#N/A</v>
      </c>
      <c r="I1343" s="2" t="e">
        <f xml:space="preserve"> IF(Calculations!C1343 = DefectTypeString,  Calculations!K1343, NA())</f>
        <v>#N/A</v>
      </c>
    </row>
    <row r="1344" spans="1:9" x14ac:dyDescent="0.25">
      <c r="A1344" s="8" t="str">
        <f>Calculations!A1344</f>
        <v/>
      </c>
      <c r="B1344" s="2" t="str">
        <f t="shared" si="25"/>
        <v/>
      </c>
      <c r="C1344" s="10" t="str">
        <f>IFERROR(Calculations!J1344,"")</f>
        <v/>
      </c>
      <c r="D1344" s="10" t="str">
        <f xml:space="preserve"> IF(OR(Calculations!C1344 = "",Calculations!C1344 = WorkTypeString),  IFERROR(Calculations!J1344,""), NA())</f>
        <v/>
      </c>
      <c r="E1344" s="10">
        <f t="array" ref="E1344">PERCENTILE(IF(ISERROR(D1344:D6343)=FALSE,D1344:D6343),CycleTimePercentile)</f>
        <v>0</v>
      </c>
      <c r="F1344" s="2" t="e">
        <f xml:space="preserve"> IF(Calculations!C1344 = DefectTypeString,  IFERROR(Calculations!J1344,""), NA())</f>
        <v>#N/A</v>
      </c>
      <c r="G1344" s="10">
        <f t="array" ref="G1344">PERCENTILE(IF(ISERROR(F1344:F6343)=FALSE,F1344:F6343),CycleTimePercentile)</f>
        <v>0</v>
      </c>
      <c r="H1344" s="2" t="e">
        <f ca="1" xml:space="preserve"> IF(OR(Calculations!C1344 = "",Calculations!C1344 = WorkTypeString),  Calculations!K1344, NA())</f>
        <v>#N/A</v>
      </c>
      <c r="I1344" s="2" t="e">
        <f xml:space="preserve"> IF(Calculations!C1344 = DefectTypeString,  Calculations!K1344, NA())</f>
        <v>#N/A</v>
      </c>
    </row>
    <row r="1345" spans="1:9" x14ac:dyDescent="0.25">
      <c r="A1345" s="8" t="str">
        <f>Calculations!A1345</f>
        <v/>
      </c>
      <c r="B1345" s="2" t="str">
        <f t="shared" si="25"/>
        <v/>
      </c>
      <c r="C1345" s="10" t="str">
        <f>IFERROR(Calculations!J1345,"")</f>
        <v/>
      </c>
      <c r="D1345" s="10" t="str">
        <f xml:space="preserve"> IF(OR(Calculations!C1345 = "",Calculations!C1345 = WorkTypeString),  IFERROR(Calculations!J1345,""), NA())</f>
        <v/>
      </c>
      <c r="E1345" s="10">
        <f t="array" ref="E1345">PERCENTILE(IF(ISERROR(D1345:D6344)=FALSE,D1345:D6344),CycleTimePercentile)</f>
        <v>0</v>
      </c>
      <c r="F1345" s="2" t="e">
        <f xml:space="preserve"> IF(Calculations!C1345 = DefectTypeString,  IFERROR(Calculations!J1345,""), NA())</f>
        <v>#N/A</v>
      </c>
      <c r="G1345" s="10">
        <f t="array" ref="G1345">PERCENTILE(IF(ISERROR(F1345:F6344)=FALSE,F1345:F6344),CycleTimePercentile)</f>
        <v>0</v>
      </c>
      <c r="H1345" s="2" t="e">
        <f ca="1" xml:space="preserve"> IF(OR(Calculations!C1345 = "",Calculations!C1345 = WorkTypeString),  Calculations!K1345, NA())</f>
        <v>#N/A</v>
      </c>
      <c r="I1345" s="2" t="e">
        <f xml:space="preserve"> IF(Calculations!C1345 = DefectTypeString,  Calculations!K1345, NA())</f>
        <v>#N/A</v>
      </c>
    </row>
    <row r="1346" spans="1:9" x14ac:dyDescent="0.25">
      <c r="A1346" s="8" t="str">
        <f>Calculations!A1346</f>
        <v/>
      </c>
      <c r="B1346" s="2" t="str">
        <f t="shared" si="25"/>
        <v/>
      </c>
      <c r="C1346" s="10" t="str">
        <f>IFERROR(Calculations!J1346,"")</f>
        <v/>
      </c>
      <c r="D1346" s="10" t="str">
        <f xml:space="preserve"> IF(OR(Calculations!C1346 = "",Calculations!C1346 = WorkTypeString),  IFERROR(Calculations!J1346,""), NA())</f>
        <v/>
      </c>
      <c r="E1346" s="10">
        <f t="array" ref="E1346">PERCENTILE(IF(ISERROR(D1346:D6345)=FALSE,D1346:D6345),CycleTimePercentile)</f>
        <v>0</v>
      </c>
      <c r="F1346" s="2" t="e">
        <f xml:space="preserve"> IF(Calculations!C1346 = DefectTypeString,  IFERROR(Calculations!J1346,""), NA())</f>
        <v>#N/A</v>
      </c>
      <c r="G1346" s="10">
        <f t="array" ref="G1346">PERCENTILE(IF(ISERROR(F1346:F6345)=FALSE,F1346:F6345),CycleTimePercentile)</f>
        <v>0</v>
      </c>
      <c r="H1346" s="2" t="e">
        <f ca="1" xml:space="preserve"> IF(OR(Calculations!C1346 = "",Calculations!C1346 = WorkTypeString),  Calculations!K1346, NA())</f>
        <v>#N/A</v>
      </c>
      <c r="I1346" s="2" t="e">
        <f xml:space="preserve"> IF(Calculations!C1346 = DefectTypeString,  Calculations!K1346, NA())</f>
        <v>#N/A</v>
      </c>
    </row>
    <row r="1347" spans="1:9" x14ac:dyDescent="0.25">
      <c r="A1347" s="8" t="str">
        <f>Calculations!A1347</f>
        <v/>
      </c>
      <c r="B1347" s="2" t="str">
        <f t="shared" ref="B1347:B1410" si="26">IF(ISNUMBER(A1347),YEAR(A1347)&amp;"-"&amp;TEXT(MONTH(A1347),"00")&amp;"-"&amp;TEXT(DAY(A1347),"00")&amp;"-"&amp;TEXT(HOUR(A1347),"00"),"")</f>
        <v/>
      </c>
      <c r="C1347" s="10" t="str">
        <f>IFERROR(Calculations!J1347,"")</f>
        <v/>
      </c>
      <c r="D1347" s="10" t="str">
        <f xml:space="preserve"> IF(OR(Calculations!C1347 = "",Calculations!C1347 = WorkTypeString),  IFERROR(Calculations!J1347,""), NA())</f>
        <v/>
      </c>
      <c r="E1347" s="10">
        <f t="array" ref="E1347">PERCENTILE(IF(ISERROR(D1347:D6346)=FALSE,D1347:D6346),CycleTimePercentile)</f>
        <v>0</v>
      </c>
      <c r="F1347" s="2" t="e">
        <f xml:space="preserve"> IF(Calculations!C1347 = DefectTypeString,  IFERROR(Calculations!J1347,""), NA())</f>
        <v>#N/A</v>
      </c>
      <c r="G1347" s="10">
        <f t="array" ref="G1347">PERCENTILE(IF(ISERROR(F1347:F6346)=FALSE,F1347:F6346),CycleTimePercentile)</f>
        <v>0</v>
      </c>
      <c r="H1347" s="2" t="e">
        <f ca="1" xml:space="preserve"> IF(OR(Calculations!C1347 = "",Calculations!C1347 = WorkTypeString),  Calculations!K1347, NA())</f>
        <v>#N/A</v>
      </c>
      <c r="I1347" s="2" t="e">
        <f xml:space="preserve"> IF(Calculations!C1347 = DefectTypeString,  Calculations!K1347, NA())</f>
        <v>#N/A</v>
      </c>
    </row>
    <row r="1348" spans="1:9" x14ac:dyDescent="0.25">
      <c r="A1348" s="8" t="str">
        <f>Calculations!A1348</f>
        <v/>
      </c>
      <c r="B1348" s="2" t="str">
        <f t="shared" si="26"/>
        <v/>
      </c>
      <c r="C1348" s="10" t="str">
        <f>IFERROR(Calculations!J1348,"")</f>
        <v/>
      </c>
      <c r="D1348" s="10" t="str">
        <f xml:space="preserve"> IF(OR(Calculations!C1348 = "",Calculations!C1348 = WorkTypeString),  IFERROR(Calculations!J1348,""), NA())</f>
        <v/>
      </c>
      <c r="E1348" s="10">
        <f t="array" ref="E1348">PERCENTILE(IF(ISERROR(D1348:D6347)=FALSE,D1348:D6347),CycleTimePercentile)</f>
        <v>0</v>
      </c>
      <c r="F1348" s="2" t="e">
        <f xml:space="preserve"> IF(Calculations!C1348 = DefectTypeString,  IFERROR(Calculations!J1348,""), NA())</f>
        <v>#N/A</v>
      </c>
      <c r="G1348" s="10">
        <f t="array" ref="G1348">PERCENTILE(IF(ISERROR(F1348:F6347)=FALSE,F1348:F6347),CycleTimePercentile)</f>
        <v>0</v>
      </c>
      <c r="H1348" s="2" t="e">
        <f ca="1" xml:space="preserve"> IF(OR(Calculations!C1348 = "",Calculations!C1348 = WorkTypeString),  Calculations!K1348, NA())</f>
        <v>#N/A</v>
      </c>
      <c r="I1348" s="2" t="e">
        <f xml:space="preserve"> IF(Calculations!C1348 = DefectTypeString,  Calculations!K1348, NA())</f>
        <v>#N/A</v>
      </c>
    </row>
    <row r="1349" spans="1:9" x14ac:dyDescent="0.25">
      <c r="A1349" s="8" t="str">
        <f>Calculations!A1349</f>
        <v/>
      </c>
      <c r="B1349" s="2" t="str">
        <f t="shared" si="26"/>
        <v/>
      </c>
      <c r="C1349" s="10" t="str">
        <f>IFERROR(Calculations!J1349,"")</f>
        <v/>
      </c>
      <c r="D1349" s="10" t="str">
        <f xml:space="preserve"> IF(OR(Calculations!C1349 = "",Calculations!C1349 = WorkTypeString),  IFERROR(Calculations!J1349,""), NA())</f>
        <v/>
      </c>
      <c r="E1349" s="10">
        <f t="array" ref="E1349">PERCENTILE(IF(ISERROR(D1349:D6348)=FALSE,D1349:D6348),CycleTimePercentile)</f>
        <v>0</v>
      </c>
      <c r="F1349" s="2" t="e">
        <f xml:space="preserve"> IF(Calculations!C1349 = DefectTypeString,  IFERROR(Calculations!J1349,""), NA())</f>
        <v>#N/A</v>
      </c>
      <c r="G1349" s="10">
        <f t="array" ref="G1349">PERCENTILE(IF(ISERROR(F1349:F6348)=FALSE,F1349:F6348),CycleTimePercentile)</f>
        <v>0</v>
      </c>
      <c r="H1349" s="2" t="e">
        <f ca="1" xml:space="preserve"> IF(OR(Calculations!C1349 = "",Calculations!C1349 = WorkTypeString),  Calculations!K1349, NA())</f>
        <v>#N/A</v>
      </c>
      <c r="I1349" s="2" t="e">
        <f xml:space="preserve"> IF(Calculations!C1349 = DefectTypeString,  Calculations!K1349, NA())</f>
        <v>#N/A</v>
      </c>
    </row>
    <row r="1350" spans="1:9" x14ac:dyDescent="0.25">
      <c r="A1350" s="8" t="str">
        <f>Calculations!A1350</f>
        <v/>
      </c>
      <c r="B1350" s="2" t="str">
        <f t="shared" si="26"/>
        <v/>
      </c>
      <c r="C1350" s="10" t="str">
        <f>IFERROR(Calculations!J1350,"")</f>
        <v/>
      </c>
      <c r="D1350" s="10" t="str">
        <f xml:space="preserve"> IF(OR(Calculations!C1350 = "",Calculations!C1350 = WorkTypeString),  IFERROR(Calculations!J1350,""), NA())</f>
        <v/>
      </c>
      <c r="E1350" s="10">
        <f t="array" ref="E1350">PERCENTILE(IF(ISERROR(D1350:D6349)=FALSE,D1350:D6349),CycleTimePercentile)</f>
        <v>0</v>
      </c>
      <c r="F1350" s="2" t="e">
        <f xml:space="preserve"> IF(Calculations!C1350 = DefectTypeString,  IFERROR(Calculations!J1350,""), NA())</f>
        <v>#N/A</v>
      </c>
      <c r="G1350" s="10">
        <f t="array" ref="G1350">PERCENTILE(IF(ISERROR(F1350:F6349)=FALSE,F1350:F6349),CycleTimePercentile)</f>
        <v>0</v>
      </c>
      <c r="H1350" s="2" t="e">
        <f ca="1" xml:space="preserve"> IF(OR(Calculations!C1350 = "",Calculations!C1350 = WorkTypeString),  Calculations!K1350, NA())</f>
        <v>#N/A</v>
      </c>
      <c r="I1350" s="2" t="e">
        <f xml:space="preserve"> IF(Calculations!C1350 = DefectTypeString,  Calculations!K1350, NA())</f>
        <v>#N/A</v>
      </c>
    </row>
    <row r="1351" spans="1:9" x14ac:dyDescent="0.25">
      <c r="A1351" s="8" t="str">
        <f>Calculations!A1351</f>
        <v/>
      </c>
      <c r="B1351" s="2" t="str">
        <f t="shared" si="26"/>
        <v/>
      </c>
      <c r="C1351" s="10" t="str">
        <f>IFERROR(Calculations!J1351,"")</f>
        <v/>
      </c>
      <c r="D1351" s="10" t="str">
        <f xml:space="preserve"> IF(OR(Calculations!C1351 = "",Calculations!C1351 = WorkTypeString),  IFERROR(Calculations!J1351,""), NA())</f>
        <v/>
      </c>
      <c r="E1351" s="10">
        <f t="array" ref="E1351">PERCENTILE(IF(ISERROR(D1351:D6350)=FALSE,D1351:D6350),CycleTimePercentile)</f>
        <v>0</v>
      </c>
      <c r="F1351" s="2" t="e">
        <f xml:space="preserve"> IF(Calculations!C1351 = DefectTypeString,  IFERROR(Calculations!J1351,""), NA())</f>
        <v>#N/A</v>
      </c>
      <c r="G1351" s="10">
        <f t="array" ref="G1351">PERCENTILE(IF(ISERROR(F1351:F6350)=FALSE,F1351:F6350),CycleTimePercentile)</f>
        <v>0</v>
      </c>
      <c r="H1351" s="2" t="e">
        <f ca="1" xml:space="preserve"> IF(OR(Calculations!C1351 = "",Calculations!C1351 = WorkTypeString),  Calculations!K1351, NA())</f>
        <v>#N/A</v>
      </c>
      <c r="I1351" s="2" t="e">
        <f xml:space="preserve"> IF(Calculations!C1351 = DefectTypeString,  Calculations!K1351, NA())</f>
        <v>#N/A</v>
      </c>
    </row>
    <row r="1352" spans="1:9" x14ac:dyDescent="0.25">
      <c r="A1352" s="8" t="str">
        <f>Calculations!A1352</f>
        <v/>
      </c>
      <c r="B1352" s="2" t="str">
        <f t="shared" si="26"/>
        <v/>
      </c>
      <c r="C1352" s="10" t="str">
        <f>IFERROR(Calculations!J1352,"")</f>
        <v/>
      </c>
      <c r="D1352" s="10" t="str">
        <f xml:space="preserve"> IF(OR(Calculations!C1352 = "",Calculations!C1352 = WorkTypeString),  IFERROR(Calculations!J1352,""), NA())</f>
        <v/>
      </c>
      <c r="E1352" s="10">
        <f t="array" ref="E1352">PERCENTILE(IF(ISERROR(D1352:D6351)=FALSE,D1352:D6351),CycleTimePercentile)</f>
        <v>0</v>
      </c>
      <c r="F1352" s="2" t="e">
        <f xml:space="preserve"> IF(Calculations!C1352 = DefectTypeString,  IFERROR(Calculations!J1352,""), NA())</f>
        <v>#N/A</v>
      </c>
      <c r="G1352" s="10">
        <f t="array" ref="G1352">PERCENTILE(IF(ISERROR(F1352:F6351)=FALSE,F1352:F6351),CycleTimePercentile)</f>
        <v>0</v>
      </c>
      <c r="H1352" s="2" t="e">
        <f ca="1" xml:space="preserve"> IF(OR(Calculations!C1352 = "",Calculations!C1352 = WorkTypeString),  Calculations!K1352, NA())</f>
        <v>#N/A</v>
      </c>
      <c r="I1352" s="2" t="e">
        <f xml:space="preserve"> IF(Calculations!C1352 = DefectTypeString,  Calculations!K1352, NA())</f>
        <v>#N/A</v>
      </c>
    </row>
    <row r="1353" spans="1:9" x14ac:dyDescent="0.25">
      <c r="A1353" s="8" t="str">
        <f>Calculations!A1353</f>
        <v/>
      </c>
      <c r="B1353" s="2" t="str">
        <f t="shared" si="26"/>
        <v/>
      </c>
      <c r="C1353" s="10" t="str">
        <f>IFERROR(Calculations!J1353,"")</f>
        <v/>
      </c>
      <c r="D1353" s="10" t="str">
        <f xml:space="preserve"> IF(OR(Calculations!C1353 = "",Calculations!C1353 = WorkTypeString),  IFERROR(Calculations!J1353,""), NA())</f>
        <v/>
      </c>
      <c r="E1353" s="10">
        <f t="array" ref="E1353">PERCENTILE(IF(ISERROR(D1353:D6352)=FALSE,D1353:D6352),CycleTimePercentile)</f>
        <v>0</v>
      </c>
      <c r="F1353" s="2" t="e">
        <f xml:space="preserve"> IF(Calculations!C1353 = DefectTypeString,  IFERROR(Calculations!J1353,""), NA())</f>
        <v>#N/A</v>
      </c>
      <c r="G1353" s="10">
        <f t="array" ref="G1353">PERCENTILE(IF(ISERROR(F1353:F6352)=FALSE,F1353:F6352),CycleTimePercentile)</f>
        <v>0</v>
      </c>
      <c r="H1353" s="2" t="e">
        <f ca="1" xml:space="preserve"> IF(OR(Calculations!C1353 = "",Calculations!C1353 = WorkTypeString),  Calculations!K1353, NA())</f>
        <v>#N/A</v>
      </c>
      <c r="I1353" s="2" t="e">
        <f xml:space="preserve"> IF(Calculations!C1353 = DefectTypeString,  Calculations!K1353, NA())</f>
        <v>#N/A</v>
      </c>
    </row>
    <row r="1354" spans="1:9" x14ac:dyDescent="0.25">
      <c r="A1354" s="8" t="str">
        <f>Calculations!A1354</f>
        <v/>
      </c>
      <c r="B1354" s="2" t="str">
        <f t="shared" si="26"/>
        <v/>
      </c>
      <c r="C1354" s="10" t="str">
        <f>IFERROR(Calculations!J1354,"")</f>
        <v/>
      </c>
      <c r="D1354" s="10" t="str">
        <f xml:space="preserve"> IF(OR(Calculations!C1354 = "",Calculations!C1354 = WorkTypeString),  IFERROR(Calculations!J1354,""), NA())</f>
        <v/>
      </c>
      <c r="E1354" s="10">
        <f t="array" ref="E1354">PERCENTILE(IF(ISERROR(D1354:D6353)=FALSE,D1354:D6353),CycleTimePercentile)</f>
        <v>0</v>
      </c>
      <c r="F1354" s="2" t="e">
        <f xml:space="preserve"> IF(Calculations!C1354 = DefectTypeString,  IFERROR(Calculations!J1354,""), NA())</f>
        <v>#N/A</v>
      </c>
      <c r="G1354" s="10">
        <f t="array" ref="G1354">PERCENTILE(IF(ISERROR(F1354:F6353)=FALSE,F1354:F6353),CycleTimePercentile)</f>
        <v>0</v>
      </c>
      <c r="H1354" s="2" t="e">
        <f ca="1" xml:space="preserve"> IF(OR(Calculations!C1354 = "",Calculations!C1354 = WorkTypeString),  Calculations!K1354, NA())</f>
        <v>#N/A</v>
      </c>
      <c r="I1354" s="2" t="e">
        <f xml:space="preserve"> IF(Calculations!C1354 = DefectTypeString,  Calculations!K1354, NA())</f>
        <v>#N/A</v>
      </c>
    </row>
    <row r="1355" spans="1:9" x14ac:dyDescent="0.25">
      <c r="A1355" s="8" t="str">
        <f>Calculations!A1355</f>
        <v/>
      </c>
      <c r="B1355" s="2" t="str">
        <f t="shared" si="26"/>
        <v/>
      </c>
      <c r="C1355" s="10" t="str">
        <f>IFERROR(Calculations!J1355,"")</f>
        <v/>
      </c>
      <c r="D1355" s="10" t="str">
        <f xml:space="preserve"> IF(OR(Calculations!C1355 = "",Calculations!C1355 = WorkTypeString),  IFERROR(Calculations!J1355,""), NA())</f>
        <v/>
      </c>
      <c r="E1355" s="10">
        <f t="array" ref="E1355">PERCENTILE(IF(ISERROR(D1355:D6354)=FALSE,D1355:D6354),CycleTimePercentile)</f>
        <v>0</v>
      </c>
      <c r="F1355" s="2" t="e">
        <f xml:space="preserve"> IF(Calculations!C1355 = DefectTypeString,  IFERROR(Calculations!J1355,""), NA())</f>
        <v>#N/A</v>
      </c>
      <c r="G1355" s="10">
        <f t="array" ref="G1355">PERCENTILE(IF(ISERROR(F1355:F6354)=FALSE,F1355:F6354),CycleTimePercentile)</f>
        <v>0</v>
      </c>
      <c r="H1355" s="2" t="e">
        <f ca="1" xml:space="preserve"> IF(OR(Calculations!C1355 = "",Calculations!C1355 = WorkTypeString),  Calculations!K1355, NA())</f>
        <v>#N/A</v>
      </c>
      <c r="I1355" s="2" t="e">
        <f xml:space="preserve"> IF(Calculations!C1355 = DefectTypeString,  Calculations!K1355, NA())</f>
        <v>#N/A</v>
      </c>
    </row>
    <row r="1356" spans="1:9" x14ac:dyDescent="0.25">
      <c r="A1356" s="8" t="str">
        <f>Calculations!A1356</f>
        <v/>
      </c>
      <c r="B1356" s="2" t="str">
        <f t="shared" si="26"/>
        <v/>
      </c>
      <c r="C1356" s="10" t="str">
        <f>IFERROR(Calculations!J1356,"")</f>
        <v/>
      </c>
      <c r="D1356" s="10" t="str">
        <f xml:space="preserve"> IF(OR(Calculations!C1356 = "",Calculations!C1356 = WorkTypeString),  IFERROR(Calculations!J1356,""), NA())</f>
        <v/>
      </c>
      <c r="E1356" s="10">
        <f t="array" ref="E1356">PERCENTILE(IF(ISERROR(D1356:D6355)=FALSE,D1356:D6355),CycleTimePercentile)</f>
        <v>0</v>
      </c>
      <c r="F1356" s="2" t="e">
        <f xml:space="preserve"> IF(Calculations!C1356 = DefectTypeString,  IFERROR(Calculations!J1356,""), NA())</f>
        <v>#N/A</v>
      </c>
      <c r="G1356" s="10">
        <f t="array" ref="G1356">PERCENTILE(IF(ISERROR(F1356:F6355)=FALSE,F1356:F6355),CycleTimePercentile)</f>
        <v>0</v>
      </c>
      <c r="H1356" s="2" t="e">
        <f ca="1" xml:space="preserve"> IF(OR(Calculations!C1356 = "",Calculations!C1356 = WorkTypeString),  Calculations!K1356, NA())</f>
        <v>#N/A</v>
      </c>
      <c r="I1356" s="2" t="e">
        <f xml:space="preserve"> IF(Calculations!C1356 = DefectTypeString,  Calculations!K1356, NA())</f>
        <v>#N/A</v>
      </c>
    </row>
    <row r="1357" spans="1:9" x14ac:dyDescent="0.25">
      <c r="A1357" s="8" t="str">
        <f>Calculations!A1357</f>
        <v/>
      </c>
      <c r="B1357" s="2" t="str">
        <f t="shared" si="26"/>
        <v/>
      </c>
      <c r="C1357" s="10" t="str">
        <f>IFERROR(Calculations!J1357,"")</f>
        <v/>
      </c>
      <c r="D1357" s="10" t="str">
        <f xml:space="preserve"> IF(OR(Calculations!C1357 = "",Calculations!C1357 = WorkTypeString),  IFERROR(Calculations!J1357,""), NA())</f>
        <v/>
      </c>
      <c r="E1357" s="10">
        <f t="array" ref="E1357">PERCENTILE(IF(ISERROR(D1357:D6356)=FALSE,D1357:D6356),CycleTimePercentile)</f>
        <v>0</v>
      </c>
      <c r="F1357" s="2" t="e">
        <f xml:space="preserve"> IF(Calculations!C1357 = DefectTypeString,  IFERROR(Calculations!J1357,""), NA())</f>
        <v>#N/A</v>
      </c>
      <c r="G1357" s="10">
        <f t="array" ref="G1357">PERCENTILE(IF(ISERROR(F1357:F6356)=FALSE,F1357:F6356),CycleTimePercentile)</f>
        <v>0</v>
      </c>
      <c r="H1357" s="2" t="e">
        <f ca="1" xml:space="preserve"> IF(OR(Calculations!C1357 = "",Calculations!C1357 = WorkTypeString),  Calculations!K1357, NA())</f>
        <v>#N/A</v>
      </c>
      <c r="I1357" s="2" t="e">
        <f xml:space="preserve"> IF(Calculations!C1357 = DefectTypeString,  Calculations!K1357, NA())</f>
        <v>#N/A</v>
      </c>
    </row>
    <row r="1358" spans="1:9" x14ac:dyDescent="0.25">
      <c r="A1358" s="8" t="str">
        <f>Calculations!A1358</f>
        <v/>
      </c>
      <c r="B1358" s="2" t="str">
        <f t="shared" si="26"/>
        <v/>
      </c>
      <c r="C1358" s="10" t="str">
        <f>IFERROR(Calculations!J1358,"")</f>
        <v/>
      </c>
      <c r="D1358" s="10" t="str">
        <f xml:space="preserve"> IF(OR(Calculations!C1358 = "",Calculations!C1358 = WorkTypeString),  IFERROR(Calculations!J1358,""), NA())</f>
        <v/>
      </c>
      <c r="E1358" s="10">
        <f t="array" ref="E1358">PERCENTILE(IF(ISERROR(D1358:D6357)=FALSE,D1358:D6357),CycleTimePercentile)</f>
        <v>0</v>
      </c>
      <c r="F1358" s="2" t="e">
        <f xml:space="preserve"> IF(Calculations!C1358 = DefectTypeString,  IFERROR(Calculations!J1358,""), NA())</f>
        <v>#N/A</v>
      </c>
      <c r="G1358" s="10">
        <f t="array" ref="G1358">PERCENTILE(IF(ISERROR(F1358:F6357)=FALSE,F1358:F6357),CycleTimePercentile)</f>
        <v>0</v>
      </c>
      <c r="H1358" s="2" t="e">
        <f ca="1" xml:space="preserve"> IF(OR(Calculations!C1358 = "",Calculations!C1358 = WorkTypeString),  Calculations!K1358, NA())</f>
        <v>#N/A</v>
      </c>
      <c r="I1358" s="2" t="e">
        <f xml:space="preserve"> IF(Calculations!C1358 = DefectTypeString,  Calculations!K1358, NA())</f>
        <v>#N/A</v>
      </c>
    </row>
    <row r="1359" spans="1:9" x14ac:dyDescent="0.25">
      <c r="A1359" s="8" t="str">
        <f>Calculations!A1359</f>
        <v/>
      </c>
      <c r="B1359" s="2" t="str">
        <f t="shared" si="26"/>
        <v/>
      </c>
      <c r="C1359" s="10" t="str">
        <f>IFERROR(Calculations!J1359,"")</f>
        <v/>
      </c>
      <c r="D1359" s="10" t="str">
        <f xml:space="preserve"> IF(OR(Calculations!C1359 = "",Calculations!C1359 = WorkTypeString),  IFERROR(Calculations!J1359,""), NA())</f>
        <v/>
      </c>
      <c r="E1359" s="10">
        <f t="array" ref="E1359">PERCENTILE(IF(ISERROR(D1359:D6358)=FALSE,D1359:D6358),CycleTimePercentile)</f>
        <v>0</v>
      </c>
      <c r="F1359" s="2" t="e">
        <f xml:space="preserve"> IF(Calculations!C1359 = DefectTypeString,  IFERROR(Calculations!J1359,""), NA())</f>
        <v>#N/A</v>
      </c>
      <c r="G1359" s="10">
        <f t="array" ref="G1359">PERCENTILE(IF(ISERROR(F1359:F6358)=FALSE,F1359:F6358),CycleTimePercentile)</f>
        <v>0</v>
      </c>
      <c r="H1359" s="2" t="e">
        <f ca="1" xml:space="preserve"> IF(OR(Calculations!C1359 = "",Calculations!C1359 = WorkTypeString),  Calculations!K1359, NA())</f>
        <v>#N/A</v>
      </c>
      <c r="I1359" s="2" t="e">
        <f xml:space="preserve"> IF(Calculations!C1359 = DefectTypeString,  Calculations!K1359, NA())</f>
        <v>#N/A</v>
      </c>
    </row>
    <row r="1360" spans="1:9" x14ac:dyDescent="0.25">
      <c r="A1360" s="8" t="str">
        <f>Calculations!A1360</f>
        <v/>
      </c>
      <c r="B1360" s="2" t="str">
        <f t="shared" si="26"/>
        <v/>
      </c>
      <c r="C1360" s="10" t="str">
        <f>IFERROR(Calculations!J1360,"")</f>
        <v/>
      </c>
      <c r="D1360" s="10" t="str">
        <f xml:space="preserve"> IF(OR(Calculations!C1360 = "",Calculations!C1360 = WorkTypeString),  IFERROR(Calculations!J1360,""), NA())</f>
        <v/>
      </c>
      <c r="E1360" s="10">
        <f t="array" ref="E1360">PERCENTILE(IF(ISERROR(D1360:D6359)=FALSE,D1360:D6359),CycleTimePercentile)</f>
        <v>0</v>
      </c>
      <c r="F1360" s="2" t="e">
        <f xml:space="preserve"> IF(Calculations!C1360 = DefectTypeString,  IFERROR(Calculations!J1360,""), NA())</f>
        <v>#N/A</v>
      </c>
      <c r="G1360" s="10">
        <f t="array" ref="G1360">PERCENTILE(IF(ISERROR(F1360:F6359)=FALSE,F1360:F6359),CycleTimePercentile)</f>
        <v>0</v>
      </c>
      <c r="H1360" s="2" t="e">
        <f ca="1" xml:space="preserve"> IF(OR(Calculations!C1360 = "",Calculations!C1360 = WorkTypeString),  Calculations!K1360, NA())</f>
        <v>#N/A</v>
      </c>
      <c r="I1360" s="2" t="e">
        <f xml:space="preserve"> IF(Calculations!C1360 = DefectTypeString,  Calculations!K1360, NA())</f>
        <v>#N/A</v>
      </c>
    </row>
    <row r="1361" spans="1:9" x14ac:dyDescent="0.25">
      <c r="A1361" s="8" t="str">
        <f>Calculations!A1361</f>
        <v/>
      </c>
      <c r="B1361" s="2" t="str">
        <f t="shared" si="26"/>
        <v/>
      </c>
      <c r="C1361" s="10" t="str">
        <f>IFERROR(Calculations!J1361,"")</f>
        <v/>
      </c>
      <c r="D1361" s="10" t="str">
        <f xml:space="preserve"> IF(OR(Calculations!C1361 = "",Calculations!C1361 = WorkTypeString),  IFERROR(Calculations!J1361,""), NA())</f>
        <v/>
      </c>
      <c r="E1361" s="10">
        <f t="array" ref="E1361">PERCENTILE(IF(ISERROR(D1361:D6360)=FALSE,D1361:D6360),CycleTimePercentile)</f>
        <v>0</v>
      </c>
      <c r="F1361" s="2" t="e">
        <f xml:space="preserve"> IF(Calculations!C1361 = DefectTypeString,  IFERROR(Calculations!J1361,""), NA())</f>
        <v>#N/A</v>
      </c>
      <c r="G1361" s="10">
        <f t="array" ref="G1361">PERCENTILE(IF(ISERROR(F1361:F6360)=FALSE,F1361:F6360),CycleTimePercentile)</f>
        <v>0</v>
      </c>
      <c r="H1361" s="2" t="e">
        <f ca="1" xml:space="preserve"> IF(OR(Calculations!C1361 = "",Calculations!C1361 = WorkTypeString),  Calculations!K1361, NA())</f>
        <v>#N/A</v>
      </c>
      <c r="I1361" s="2" t="e">
        <f xml:space="preserve"> IF(Calculations!C1361 = DefectTypeString,  Calculations!K1361, NA())</f>
        <v>#N/A</v>
      </c>
    </row>
    <row r="1362" spans="1:9" x14ac:dyDescent="0.25">
      <c r="A1362" s="8" t="str">
        <f>Calculations!A1362</f>
        <v/>
      </c>
      <c r="B1362" s="2" t="str">
        <f t="shared" si="26"/>
        <v/>
      </c>
      <c r="C1362" s="10" t="str">
        <f>IFERROR(Calculations!J1362,"")</f>
        <v/>
      </c>
      <c r="D1362" s="10" t="str">
        <f xml:space="preserve"> IF(OR(Calculations!C1362 = "",Calculations!C1362 = WorkTypeString),  IFERROR(Calculations!J1362,""), NA())</f>
        <v/>
      </c>
      <c r="E1362" s="10">
        <f t="array" ref="E1362">PERCENTILE(IF(ISERROR(D1362:D6361)=FALSE,D1362:D6361),CycleTimePercentile)</f>
        <v>0</v>
      </c>
      <c r="F1362" s="2" t="e">
        <f xml:space="preserve"> IF(Calculations!C1362 = DefectTypeString,  IFERROR(Calculations!J1362,""), NA())</f>
        <v>#N/A</v>
      </c>
      <c r="G1362" s="10">
        <f t="array" ref="G1362">PERCENTILE(IF(ISERROR(F1362:F6361)=FALSE,F1362:F6361),CycleTimePercentile)</f>
        <v>0</v>
      </c>
      <c r="H1362" s="2" t="e">
        <f ca="1" xml:space="preserve"> IF(OR(Calculations!C1362 = "",Calculations!C1362 = WorkTypeString),  Calculations!K1362, NA())</f>
        <v>#N/A</v>
      </c>
      <c r="I1362" s="2" t="e">
        <f xml:space="preserve"> IF(Calculations!C1362 = DefectTypeString,  Calculations!K1362, NA())</f>
        <v>#N/A</v>
      </c>
    </row>
    <row r="1363" spans="1:9" x14ac:dyDescent="0.25">
      <c r="A1363" s="8" t="str">
        <f>Calculations!A1363</f>
        <v/>
      </c>
      <c r="B1363" s="2" t="str">
        <f t="shared" si="26"/>
        <v/>
      </c>
      <c r="C1363" s="10" t="str">
        <f>IFERROR(Calculations!J1363,"")</f>
        <v/>
      </c>
      <c r="D1363" s="10" t="str">
        <f xml:space="preserve"> IF(OR(Calculations!C1363 = "",Calculations!C1363 = WorkTypeString),  IFERROR(Calculations!J1363,""), NA())</f>
        <v/>
      </c>
      <c r="E1363" s="10">
        <f t="array" ref="E1363">PERCENTILE(IF(ISERROR(D1363:D6362)=FALSE,D1363:D6362),CycleTimePercentile)</f>
        <v>0</v>
      </c>
      <c r="F1363" s="2" t="e">
        <f xml:space="preserve"> IF(Calculations!C1363 = DefectTypeString,  IFERROR(Calculations!J1363,""), NA())</f>
        <v>#N/A</v>
      </c>
      <c r="G1363" s="10">
        <f t="array" ref="G1363">PERCENTILE(IF(ISERROR(F1363:F6362)=FALSE,F1363:F6362),CycleTimePercentile)</f>
        <v>0</v>
      </c>
      <c r="H1363" s="2" t="e">
        <f ca="1" xml:space="preserve"> IF(OR(Calculations!C1363 = "",Calculations!C1363 = WorkTypeString),  Calculations!K1363, NA())</f>
        <v>#N/A</v>
      </c>
      <c r="I1363" s="2" t="e">
        <f xml:space="preserve"> IF(Calculations!C1363 = DefectTypeString,  Calculations!K1363, NA())</f>
        <v>#N/A</v>
      </c>
    </row>
    <row r="1364" spans="1:9" x14ac:dyDescent="0.25">
      <c r="A1364" s="8" t="str">
        <f>Calculations!A1364</f>
        <v/>
      </c>
      <c r="B1364" s="2" t="str">
        <f t="shared" si="26"/>
        <v/>
      </c>
      <c r="C1364" s="10" t="str">
        <f>IFERROR(Calculations!J1364,"")</f>
        <v/>
      </c>
      <c r="D1364" s="10" t="str">
        <f xml:space="preserve"> IF(OR(Calculations!C1364 = "",Calculations!C1364 = WorkTypeString),  IFERROR(Calculations!J1364,""), NA())</f>
        <v/>
      </c>
      <c r="E1364" s="10">
        <f t="array" ref="E1364">PERCENTILE(IF(ISERROR(D1364:D6363)=FALSE,D1364:D6363),CycleTimePercentile)</f>
        <v>0</v>
      </c>
      <c r="F1364" s="2" t="e">
        <f xml:space="preserve"> IF(Calculations!C1364 = DefectTypeString,  IFERROR(Calculations!J1364,""), NA())</f>
        <v>#N/A</v>
      </c>
      <c r="G1364" s="10">
        <f t="array" ref="G1364">PERCENTILE(IF(ISERROR(F1364:F6363)=FALSE,F1364:F6363),CycleTimePercentile)</f>
        <v>0</v>
      </c>
      <c r="H1364" s="2" t="e">
        <f ca="1" xml:space="preserve"> IF(OR(Calculations!C1364 = "",Calculations!C1364 = WorkTypeString),  Calculations!K1364, NA())</f>
        <v>#N/A</v>
      </c>
      <c r="I1364" s="2" t="e">
        <f xml:space="preserve"> IF(Calculations!C1364 = DefectTypeString,  Calculations!K1364, NA())</f>
        <v>#N/A</v>
      </c>
    </row>
    <row r="1365" spans="1:9" x14ac:dyDescent="0.25">
      <c r="A1365" s="8" t="str">
        <f>Calculations!A1365</f>
        <v/>
      </c>
      <c r="B1365" s="2" t="str">
        <f t="shared" si="26"/>
        <v/>
      </c>
      <c r="C1365" s="10" t="str">
        <f>IFERROR(Calculations!J1365,"")</f>
        <v/>
      </c>
      <c r="D1365" s="10" t="str">
        <f xml:space="preserve"> IF(OR(Calculations!C1365 = "",Calculations!C1365 = WorkTypeString),  IFERROR(Calculations!J1365,""), NA())</f>
        <v/>
      </c>
      <c r="E1365" s="10">
        <f t="array" ref="E1365">PERCENTILE(IF(ISERROR(D1365:D6364)=FALSE,D1365:D6364),CycleTimePercentile)</f>
        <v>0</v>
      </c>
      <c r="F1365" s="2" t="e">
        <f xml:space="preserve"> IF(Calculations!C1365 = DefectTypeString,  IFERROR(Calculations!J1365,""), NA())</f>
        <v>#N/A</v>
      </c>
      <c r="G1365" s="10">
        <f t="array" ref="G1365">PERCENTILE(IF(ISERROR(F1365:F6364)=FALSE,F1365:F6364),CycleTimePercentile)</f>
        <v>0</v>
      </c>
      <c r="H1365" s="2" t="e">
        <f ca="1" xml:space="preserve"> IF(OR(Calculations!C1365 = "",Calculations!C1365 = WorkTypeString),  Calculations!K1365, NA())</f>
        <v>#N/A</v>
      </c>
      <c r="I1365" s="2" t="e">
        <f xml:space="preserve"> IF(Calculations!C1365 = DefectTypeString,  Calculations!K1365, NA())</f>
        <v>#N/A</v>
      </c>
    </row>
    <row r="1366" spans="1:9" x14ac:dyDescent="0.25">
      <c r="A1366" s="8" t="str">
        <f>Calculations!A1366</f>
        <v/>
      </c>
      <c r="B1366" s="2" t="str">
        <f t="shared" si="26"/>
        <v/>
      </c>
      <c r="C1366" s="10" t="str">
        <f>IFERROR(Calculations!J1366,"")</f>
        <v/>
      </c>
      <c r="D1366" s="10" t="str">
        <f xml:space="preserve"> IF(OR(Calculations!C1366 = "",Calculations!C1366 = WorkTypeString),  IFERROR(Calculations!J1366,""), NA())</f>
        <v/>
      </c>
      <c r="E1366" s="10">
        <f t="array" ref="E1366">PERCENTILE(IF(ISERROR(D1366:D6365)=FALSE,D1366:D6365),CycleTimePercentile)</f>
        <v>0</v>
      </c>
      <c r="F1366" s="2" t="e">
        <f xml:space="preserve"> IF(Calculations!C1366 = DefectTypeString,  IFERROR(Calculations!J1366,""), NA())</f>
        <v>#N/A</v>
      </c>
      <c r="G1366" s="10">
        <f t="array" ref="G1366">PERCENTILE(IF(ISERROR(F1366:F6365)=FALSE,F1366:F6365),CycleTimePercentile)</f>
        <v>0</v>
      </c>
      <c r="H1366" s="2" t="e">
        <f ca="1" xml:space="preserve"> IF(OR(Calculations!C1366 = "",Calculations!C1366 = WorkTypeString),  Calculations!K1366, NA())</f>
        <v>#N/A</v>
      </c>
      <c r="I1366" s="2" t="e">
        <f xml:space="preserve"> IF(Calculations!C1366 = DefectTypeString,  Calculations!K1366, NA())</f>
        <v>#N/A</v>
      </c>
    </row>
    <row r="1367" spans="1:9" x14ac:dyDescent="0.25">
      <c r="A1367" s="8" t="str">
        <f>Calculations!A1367</f>
        <v/>
      </c>
      <c r="B1367" s="2" t="str">
        <f t="shared" si="26"/>
        <v/>
      </c>
      <c r="C1367" s="10" t="str">
        <f>IFERROR(Calculations!J1367,"")</f>
        <v/>
      </c>
      <c r="D1367" s="10" t="str">
        <f xml:space="preserve"> IF(OR(Calculations!C1367 = "",Calculations!C1367 = WorkTypeString),  IFERROR(Calculations!J1367,""), NA())</f>
        <v/>
      </c>
      <c r="E1367" s="10">
        <f t="array" ref="E1367">PERCENTILE(IF(ISERROR(D1367:D6366)=FALSE,D1367:D6366),CycleTimePercentile)</f>
        <v>0</v>
      </c>
      <c r="F1367" s="2" t="e">
        <f xml:space="preserve"> IF(Calculations!C1367 = DefectTypeString,  IFERROR(Calculations!J1367,""), NA())</f>
        <v>#N/A</v>
      </c>
      <c r="G1367" s="10">
        <f t="array" ref="G1367">PERCENTILE(IF(ISERROR(F1367:F6366)=FALSE,F1367:F6366),CycleTimePercentile)</f>
        <v>0</v>
      </c>
      <c r="H1367" s="2" t="e">
        <f ca="1" xml:space="preserve"> IF(OR(Calculations!C1367 = "",Calculations!C1367 = WorkTypeString),  Calculations!K1367, NA())</f>
        <v>#N/A</v>
      </c>
      <c r="I1367" s="2" t="e">
        <f xml:space="preserve"> IF(Calculations!C1367 = DefectTypeString,  Calculations!K1367, NA())</f>
        <v>#N/A</v>
      </c>
    </row>
    <row r="1368" spans="1:9" x14ac:dyDescent="0.25">
      <c r="A1368" s="8" t="str">
        <f>Calculations!A1368</f>
        <v/>
      </c>
      <c r="B1368" s="2" t="str">
        <f t="shared" si="26"/>
        <v/>
      </c>
      <c r="C1368" s="10" t="str">
        <f>IFERROR(Calculations!J1368,"")</f>
        <v/>
      </c>
      <c r="D1368" s="10" t="str">
        <f xml:space="preserve"> IF(OR(Calculations!C1368 = "",Calculations!C1368 = WorkTypeString),  IFERROR(Calculations!J1368,""), NA())</f>
        <v/>
      </c>
      <c r="E1368" s="10">
        <f t="array" ref="E1368">PERCENTILE(IF(ISERROR(D1368:D6367)=FALSE,D1368:D6367),CycleTimePercentile)</f>
        <v>0</v>
      </c>
      <c r="F1368" s="2" t="e">
        <f xml:space="preserve"> IF(Calculations!C1368 = DefectTypeString,  IFERROR(Calculations!J1368,""), NA())</f>
        <v>#N/A</v>
      </c>
      <c r="G1368" s="10">
        <f t="array" ref="G1368">PERCENTILE(IF(ISERROR(F1368:F6367)=FALSE,F1368:F6367),CycleTimePercentile)</f>
        <v>0</v>
      </c>
      <c r="H1368" s="2" t="e">
        <f ca="1" xml:space="preserve"> IF(OR(Calculations!C1368 = "",Calculations!C1368 = WorkTypeString),  Calculations!K1368, NA())</f>
        <v>#N/A</v>
      </c>
      <c r="I1368" s="2" t="e">
        <f xml:space="preserve"> IF(Calculations!C1368 = DefectTypeString,  Calculations!K1368, NA())</f>
        <v>#N/A</v>
      </c>
    </row>
    <row r="1369" spans="1:9" x14ac:dyDescent="0.25">
      <c r="A1369" s="8" t="str">
        <f>Calculations!A1369</f>
        <v/>
      </c>
      <c r="B1369" s="2" t="str">
        <f t="shared" si="26"/>
        <v/>
      </c>
      <c r="C1369" s="10" t="str">
        <f>IFERROR(Calculations!J1369,"")</f>
        <v/>
      </c>
      <c r="D1369" s="10" t="str">
        <f xml:space="preserve"> IF(OR(Calculations!C1369 = "",Calculations!C1369 = WorkTypeString),  IFERROR(Calculations!J1369,""), NA())</f>
        <v/>
      </c>
      <c r="E1369" s="10">
        <f t="array" ref="E1369">PERCENTILE(IF(ISERROR(D1369:D6368)=FALSE,D1369:D6368),CycleTimePercentile)</f>
        <v>0</v>
      </c>
      <c r="F1369" s="2" t="e">
        <f xml:space="preserve"> IF(Calculations!C1369 = DefectTypeString,  IFERROR(Calculations!J1369,""), NA())</f>
        <v>#N/A</v>
      </c>
      <c r="G1369" s="10">
        <f t="array" ref="G1369">PERCENTILE(IF(ISERROR(F1369:F6368)=FALSE,F1369:F6368),CycleTimePercentile)</f>
        <v>0</v>
      </c>
      <c r="H1369" s="2" t="e">
        <f ca="1" xml:space="preserve"> IF(OR(Calculations!C1369 = "",Calculations!C1369 = WorkTypeString),  Calculations!K1369, NA())</f>
        <v>#N/A</v>
      </c>
      <c r="I1369" s="2" t="e">
        <f xml:space="preserve"> IF(Calculations!C1369 = DefectTypeString,  Calculations!K1369, NA())</f>
        <v>#N/A</v>
      </c>
    </row>
    <row r="1370" spans="1:9" x14ac:dyDescent="0.25">
      <c r="A1370" s="8" t="str">
        <f>Calculations!A1370</f>
        <v/>
      </c>
      <c r="B1370" s="2" t="str">
        <f t="shared" si="26"/>
        <v/>
      </c>
      <c r="C1370" s="10" t="str">
        <f>IFERROR(Calculations!J1370,"")</f>
        <v/>
      </c>
      <c r="D1370" s="10" t="str">
        <f xml:space="preserve"> IF(OR(Calculations!C1370 = "",Calculations!C1370 = WorkTypeString),  IFERROR(Calculations!J1370,""), NA())</f>
        <v/>
      </c>
      <c r="E1370" s="10">
        <f t="array" ref="E1370">PERCENTILE(IF(ISERROR(D1370:D6369)=FALSE,D1370:D6369),CycleTimePercentile)</f>
        <v>0</v>
      </c>
      <c r="F1370" s="2" t="e">
        <f xml:space="preserve"> IF(Calculations!C1370 = DefectTypeString,  IFERROR(Calculations!J1370,""), NA())</f>
        <v>#N/A</v>
      </c>
      <c r="G1370" s="10">
        <f t="array" ref="G1370">PERCENTILE(IF(ISERROR(F1370:F6369)=FALSE,F1370:F6369),CycleTimePercentile)</f>
        <v>0</v>
      </c>
      <c r="H1370" s="2" t="e">
        <f ca="1" xml:space="preserve"> IF(OR(Calculations!C1370 = "",Calculations!C1370 = WorkTypeString),  Calculations!K1370, NA())</f>
        <v>#N/A</v>
      </c>
      <c r="I1370" s="2" t="e">
        <f xml:space="preserve"> IF(Calculations!C1370 = DefectTypeString,  Calculations!K1370, NA())</f>
        <v>#N/A</v>
      </c>
    </row>
    <row r="1371" spans="1:9" x14ac:dyDescent="0.25">
      <c r="A1371" s="8" t="str">
        <f>Calculations!A1371</f>
        <v/>
      </c>
      <c r="B1371" s="2" t="str">
        <f t="shared" si="26"/>
        <v/>
      </c>
      <c r="C1371" s="10" t="str">
        <f>IFERROR(Calculations!J1371,"")</f>
        <v/>
      </c>
      <c r="D1371" s="10" t="str">
        <f xml:space="preserve"> IF(OR(Calculations!C1371 = "",Calculations!C1371 = WorkTypeString),  IFERROR(Calculations!J1371,""), NA())</f>
        <v/>
      </c>
      <c r="E1371" s="10">
        <f t="array" ref="E1371">PERCENTILE(IF(ISERROR(D1371:D6370)=FALSE,D1371:D6370),CycleTimePercentile)</f>
        <v>0</v>
      </c>
      <c r="F1371" s="2" t="e">
        <f xml:space="preserve"> IF(Calculations!C1371 = DefectTypeString,  IFERROR(Calculations!J1371,""), NA())</f>
        <v>#N/A</v>
      </c>
      <c r="G1371" s="10">
        <f t="array" ref="G1371">PERCENTILE(IF(ISERROR(F1371:F6370)=FALSE,F1371:F6370),CycleTimePercentile)</f>
        <v>0</v>
      </c>
      <c r="H1371" s="2" t="e">
        <f ca="1" xml:space="preserve"> IF(OR(Calculations!C1371 = "",Calculations!C1371 = WorkTypeString),  Calculations!K1371, NA())</f>
        <v>#N/A</v>
      </c>
      <c r="I1371" s="2" t="e">
        <f xml:space="preserve"> IF(Calculations!C1371 = DefectTypeString,  Calculations!K1371, NA())</f>
        <v>#N/A</v>
      </c>
    </row>
    <row r="1372" spans="1:9" x14ac:dyDescent="0.25">
      <c r="A1372" s="8" t="str">
        <f>Calculations!A1372</f>
        <v/>
      </c>
      <c r="B1372" s="2" t="str">
        <f t="shared" si="26"/>
        <v/>
      </c>
      <c r="C1372" s="10" t="str">
        <f>IFERROR(Calculations!J1372,"")</f>
        <v/>
      </c>
      <c r="D1372" s="10" t="str">
        <f xml:space="preserve"> IF(OR(Calculations!C1372 = "",Calculations!C1372 = WorkTypeString),  IFERROR(Calculations!J1372,""), NA())</f>
        <v/>
      </c>
      <c r="E1372" s="10">
        <f t="array" ref="E1372">PERCENTILE(IF(ISERROR(D1372:D6371)=FALSE,D1372:D6371),CycleTimePercentile)</f>
        <v>0</v>
      </c>
      <c r="F1372" s="2" t="e">
        <f xml:space="preserve"> IF(Calculations!C1372 = DefectTypeString,  IFERROR(Calculations!J1372,""), NA())</f>
        <v>#N/A</v>
      </c>
      <c r="G1372" s="10">
        <f t="array" ref="G1372">PERCENTILE(IF(ISERROR(F1372:F6371)=FALSE,F1372:F6371),CycleTimePercentile)</f>
        <v>0</v>
      </c>
      <c r="H1372" s="2" t="e">
        <f ca="1" xml:space="preserve"> IF(OR(Calculations!C1372 = "",Calculations!C1372 = WorkTypeString),  Calculations!K1372, NA())</f>
        <v>#N/A</v>
      </c>
      <c r="I1372" s="2" t="e">
        <f xml:space="preserve"> IF(Calculations!C1372 = DefectTypeString,  Calculations!K1372, NA())</f>
        <v>#N/A</v>
      </c>
    </row>
    <row r="1373" spans="1:9" x14ac:dyDescent="0.25">
      <c r="A1373" s="8" t="str">
        <f>Calculations!A1373</f>
        <v/>
      </c>
      <c r="B1373" s="2" t="str">
        <f t="shared" si="26"/>
        <v/>
      </c>
      <c r="C1373" s="10" t="str">
        <f>IFERROR(Calculations!J1373,"")</f>
        <v/>
      </c>
      <c r="D1373" s="10" t="str">
        <f xml:space="preserve"> IF(OR(Calculations!C1373 = "",Calculations!C1373 = WorkTypeString),  IFERROR(Calculations!J1373,""), NA())</f>
        <v/>
      </c>
      <c r="E1373" s="10">
        <f t="array" ref="E1373">PERCENTILE(IF(ISERROR(D1373:D6372)=FALSE,D1373:D6372),CycleTimePercentile)</f>
        <v>0</v>
      </c>
      <c r="F1373" s="2" t="e">
        <f xml:space="preserve"> IF(Calculations!C1373 = DefectTypeString,  IFERROR(Calculations!J1373,""), NA())</f>
        <v>#N/A</v>
      </c>
      <c r="G1373" s="10">
        <f t="array" ref="G1373">PERCENTILE(IF(ISERROR(F1373:F6372)=FALSE,F1373:F6372),CycleTimePercentile)</f>
        <v>0</v>
      </c>
      <c r="H1373" s="2" t="e">
        <f ca="1" xml:space="preserve"> IF(OR(Calculations!C1373 = "",Calculations!C1373 = WorkTypeString),  Calculations!K1373, NA())</f>
        <v>#N/A</v>
      </c>
      <c r="I1373" s="2" t="e">
        <f xml:space="preserve"> IF(Calculations!C1373 = DefectTypeString,  Calculations!K1373, NA())</f>
        <v>#N/A</v>
      </c>
    </row>
    <row r="1374" spans="1:9" x14ac:dyDescent="0.25">
      <c r="A1374" s="8" t="str">
        <f>Calculations!A1374</f>
        <v/>
      </c>
      <c r="B1374" s="2" t="str">
        <f t="shared" si="26"/>
        <v/>
      </c>
      <c r="C1374" s="10" t="str">
        <f>IFERROR(Calculations!J1374,"")</f>
        <v/>
      </c>
      <c r="D1374" s="10" t="str">
        <f xml:space="preserve"> IF(OR(Calculations!C1374 = "",Calculations!C1374 = WorkTypeString),  IFERROR(Calculations!J1374,""), NA())</f>
        <v/>
      </c>
      <c r="E1374" s="10">
        <f t="array" ref="E1374">PERCENTILE(IF(ISERROR(D1374:D6373)=FALSE,D1374:D6373),CycleTimePercentile)</f>
        <v>0</v>
      </c>
      <c r="F1374" s="2" t="e">
        <f xml:space="preserve"> IF(Calculations!C1374 = DefectTypeString,  IFERROR(Calculations!J1374,""), NA())</f>
        <v>#N/A</v>
      </c>
      <c r="G1374" s="10">
        <f t="array" ref="G1374">PERCENTILE(IF(ISERROR(F1374:F6373)=FALSE,F1374:F6373),CycleTimePercentile)</f>
        <v>0</v>
      </c>
      <c r="H1374" s="2" t="e">
        <f ca="1" xml:space="preserve"> IF(OR(Calculations!C1374 = "",Calculations!C1374 = WorkTypeString),  Calculations!K1374, NA())</f>
        <v>#N/A</v>
      </c>
      <c r="I1374" s="2" t="e">
        <f xml:space="preserve"> IF(Calculations!C1374 = DefectTypeString,  Calculations!K1374, NA())</f>
        <v>#N/A</v>
      </c>
    </row>
    <row r="1375" spans="1:9" x14ac:dyDescent="0.25">
      <c r="A1375" s="8" t="str">
        <f>Calculations!A1375</f>
        <v/>
      </c>
      <c r="B1375" s="2" t="str">
        <f t="shared" si="26"/>
        <v/>
      </c>
      <c r="C1375" s="10" t="str">
        <f>IFERROR(Calculations!J1375,"")</f>
        <v/>
      </c>
      <c r="D1375" s="10" t="str">
        <f xml:space="preserve"> IF(OR(Calculations!C1375 = "",Calculations!C1375 = WorkTypeString),  IFERROR(Calculations!J1375,""), NA())</f>
        <v/>
      </c>
      <c r="E1375" s="10">
        <f t="array" ref="E1375">PERCENTILE(IF(ISERROR(D1375:D6374)=FALSE,D1375:D6374),CycleTimePercentile)</f>
        <v>0</v>
      </c>
      <c r="F1375" s="2" t="e">
        <f xml:space="preserve"> IF(Calculations!C1375 = DefectTypeString,  IFERROR(Calculations!J1375,""), NA())</f>
        <v>#N/A</v>
      </c>
      <c r="G1375" s="10">
        <f t="array" ref="G1375">PERCENTILE(IF(ISERROR(F1375:F6374)=FALSE,F1375:F6374),CycleTimePercentile)</f>
        <v>0</v>
      </c>
      <c r="H1375" s="2" t="e">
        <f ca="1" xml:space="preserve"> IF(OR(Calculations!C1375 = "",Calculations!C1375 = WorkTypeString),  Calculations!K1375, NA())</f>
        <v>#N/A</v>
      </c>
      <c r="I1375" s="2" t="e">
        <f xml:space="preserve"> IF(Calculations!C1375 = DefectTypeString,  Calculations!K1375, NA())</f>
        <v>#N/A</v>
      </c>
    </row>
    <row r="1376" spans="1:9" x14ac:dyDescent="0.25">
      <c r="A1376" s="8" t="str">
        <f>Calculations!A1376</f>
        <v/>
      </c>
      <c r="B1376" s="2" t="str">
        <f t="shared" si="26"/>
        <v/>
      </c>
      <c r="C1376" s="10" t="str">
        <f>IFERROR(Calculations!J1376,"")</f>
        <v/>
      </c>
      <c r="D1376" s="10" t="str">
        <f xml:space="preserve"> IF(OR(Calculations!C1376 = "",Calculations!C1376 = WorkTypeString),  IFERROR(Calculations!J1376,""), NA())</f>
        <v/>
      </c>
      <c r="E1376" s="10">
        <f t="array" ref="E1376">PERCENTILE(IF(ISERROR(D1376:D6375)=FALSE,D1376:D6375),CycleTimePercentile)</f>
        <v>0</v>
      </c>
      <c r="F1376" s="2" t="e">
        <f xml:space="preserve"> IF(Calculations!C1376 = DefectTypeString,  IFERROR(Calculations!J1376,""), NA())</f>
        <v>#N/A</v>
      </c>
      <c r="G1376" s="10">
        <f t="array" ref="G1376">PERCENTILE(IF(ISERROR(F1376:F6375)=FALSE,F1376:F6375),CycleTimePercentile)</f>
        <v>0</v>
      </c>
      <c r="H1376" s="2" t="e">
        <f ca="1" xml:space="preserve"> IF(OR(Calculations!C1376 = "",Calculations!C1376 = WorkTypeString),  Calculations!K1376, NA())</f>
        <v>#N/A</v>
      </c>
      <c r="I1376" s="2" t="e">
        <f xml:space="preserve"> IF(Calculations!C1376 = DefectTypeString,  Calculations!K1376, NA())</f>
        <v>#N/A</v>
      </c>
    </row>
    <row r="1377" spans="1:9" x14ac:dyDescent="0.25">
      <c r="A1377" s="8" t="str">
        <f>Calculations!A1377</f>
        <v/>
      </c>
      <c r="B1377" s="2" t="str">
        <f t="shared" si="26"/>
        <v/>
      </c>
      <c r="C1377" s="10" t="str">
        <f>IFERROR(Calculations!J1377,"")</f>
        <v/>
      </c>
      <c r="D1377" s="10" t="str">
        <f xml:space="preserve"> IF(OR(Calculations!C1377 = "",Calculations!C1377 = WorkTypeString),  IFERROR(Calculations!J1377,""), NA())</f>
        <v/>
      </c>
      <c r="E1377" s="10">
        <f t="array" ref="E1377">PERCENTILE(IF(ISERROR(D1377:D6376)=FALSE,D1377:D6376),CycleTimePercentile)</f>
        <v>0</v>
      </c>
      <c r="F1377" s="2" t="e">
        <f xml:space="preserve"> IF(Calculations!C1377 = DefectTypeString,  IFERROR(Calculations!J1377,""), NA())</f>
        <v>#N/A</v>
      </c>
      <c r="G1377" s="10">
        <f t="array" ref="G1377">PERCENTILE(IF(ISERROR(F1377:F6376)=FALSE,F1377:F6376),CycleTimePercentile)</f>
        <v>0</v>
      </c>
      <c r="H1377" s="2" t="e">
        <f ca="1" xml:space="preserve"> IF(OR(Calculations!C1377 = "",Calculations!C1377 = WorkTypeString),  Calculations!K1377, NA())</f>
        <v>#N/A</v>
      </c>
      <c r="I1377" s="2" t="e">
        <f xml:space="preserve"> IF(Calculations!C1377 = DefectTypeString,  Calculations!K1377, NA())</f>
        <v>#N/A</v>
      </c>
    </row>
    <row r="1378" spans="1:9" x14ac:dyDescent="0.25">
      <c r="A1378" s="8" t="str">
        <f>Calculations!A1378</f>
        <v/>
      </c>
      <c r="B1378" s="2" t="str">
        <f t="shared" si="26"/>
        <v/>
      </c>
      <c r="C1378" s="10" t="str">
        <f>IFERROR(Calculations!J1378,"")</f>
        <v/>
      </c>
      <c r="D1378" s="10" t="str">
        <f xml:space="preserve"> IF(OR(Calculations!C1378 = "",Calculations!C1378 = WorkTypeString),  IFERROR(Calculations!J1378,""), NA())</f>
        <v/>
      </c>
      <c r="E1378" s="10">
        <f t="array" ref="E1378">PERCENTILE(IF(ISERROR(D1378:D6377)=FALSE,D1378:D6377),CycleTimePercentile)</f>
        <v>0</v>
      </c>
      <c r="F1378" s="2" t="e">
        <f xml:space="preserve"> IF(Calculations!C1378 = DefectTypeString,  IFERROR(Calculations!J1378,""), NA())</f>
        <v>#N/A</v>
      </c>
      <c r="G1378" s="10">
        <f t="array" ref="G1378">PERCENTILE(IF(ISERROR(F1378:F6377)=FALSE,F1378:F6377),CycleTimePercentile)</f>
        <v>0</v>
      </c>
      <c r="H1378" s="2" t="e">
        <f ca="1" xml:space="preserve"> IF(OR(Calculations!C1378 = "",Calculations!C1378 = WorkTypeString),  Calculations!K1378, NA())</f>
        <v>#N/A</v>
      </c>
      <c r="I1378" s="2" t="e">
        <f xml:space="preserve"> IF(Calculations!C1378 = DefectTypeString,  Calculations!K1378, NA())</f>
        <v>#N/A</v>
      </c>
    </row>
    <row r="1379" spans="1:9" x14ac:dyDescent="0.25">
      <c r="A1379" s="8" t="str">
        <f>Calculations!A1379</f>
        <v/>
      </c>
      <c r="B1379" s="2" t="str">
        <f t="shared" si="26"/>
        <v/>
      </c>
      <c r="C1379" s="10" t="str">
        <f>IFERROR(Calculations!J1379,"")</f>
        <v/>
      </c>
      <c r="D1379" s="10" t="str">
        <f xml:space="preserve"> IF(OR(Calculations!C1379 = "",Calculations!C1379 = WorkTypeString),  IFERROR(Calculations!J1379,""), NA())</f>
        <v/>
      </c>
      <c r="E1379" s="10">
        <f t="array" ref="E1379">PERCENTILE(IF(ISERROR(D1379:D6378)=FALSE,D1379:D6378),CycleTimePercentile)</f>
        <v>0</v>
      </c>
      <c r="F1379" s="2" t="e">
        <f xml:space="preserve"> IF(Calculations!C1379 = DefectTypeString,  IFERROR(Calculations!J1379,""), NA())</f>
        <v>#N/A</v>
      </c>
      <c r="G1379" s="10">
        <f t="array" ref="G1379">PERCENTILE(IF(ISERROR(F1379:F6378)=FALSE,F1379:F6378),CycleTimePercentile)</f>
        <v>0</v>
      </c>
      <c r="H1379" s="2" t="e">
        <f ca="1" xml:space="preserve"> IF(OR(Calculations!C1379 = "",Calculations!C1379 = WorkTypeString),  Calculations!K1379, NA())</f>
        <v>#N/A</v>
      </c>
      <c r="I1379" s="2" t="e">
        <f xml:space="preserve"> IF(Calculations!C1379 = DefectTypeString,  Calculations!K1379, NA())</f>
        <v>#N/A</v>
      </c>
    </row>
    <row r="1380" spans="1:9" x14ac:dyDescent="0.25">
      <c r="A1380" s="8" t="str">
        <f>Calculations!A1380</f>
        <v/>
      </c>
      <c r="B1380" s="2" t="str">
        <f t="shared" si="26"/>
        <v/>
      </c>
      <c r="C1380" s="10" t="str">
        <f>IFERROR(Calculations!J1380,"")</f>
        <v/>
      </c>
      <c r="D1380" s="10" t="str">
        <f xml:space="preserve"> IF(OR(Calculations!C1380 = "",Calculations!C1380 = WorkTypeString),  IFERROR(Calculations!J1380,""), NA())</f>
        <v/>
      </c>
      <c r="E1380" s="10">
        <f t="array" ref="E1380">PERCENTILE(IF(ISERROR(D1380:D6379)=FALSE,D1380:D6379),CycleTimePercentile)</f>
        <v>0</v>
      </c>
      <c r="F1380" s="2" t="e">
        <f xml:space="preserve"> IF(Calculations!C1380 = DefectTypeString,  IFERROR(Calculations!J1380,""), NA())</f>
        <v>#N/A</v>
      </c>
      <c r="G1380" s="10">
        <f t="array" ref="G1380">PERCENTILE(IF(ISERROR(F1380:F6379)=FALSE,F1380:F6379),CycleTimePercentile)</f>
        <v>0</v>
      </c>
      <c r="H1380" s="2" t="e">
        <f ca="1" xml:space="preserve"> IF(OR(Calculations!C1380 = "",Calculations!C1380 = WorkTypeString),  Calculations!K1380, NA())</f>
        <v>#N/A</v>
      </c>
      <c r="I1380" s="2" t="e">
        <f xml:space="preserve"> IF(Calculations!C1380 = DefectTypeString,  Calculations!K1380, NA())</f>
        <v>#N/A</v>
      </c>
    </row>
    <row r="1381" spans="1:9" x14ac:dyDescent="0.25">
      <c r="A1381" s="8" t="str">
        <f>Calculations!A1381</f>
        <v/>
      </c>
      <c r="B1381" s="2" t="str">
        <f t="shared" si="26"/>
        <v/>
      </c>
      <c r="C1381" s="10" t="str">
        <f>IFERROR(Calculations!J1381,"")</f>
        <v/>
      </c>
      <c r="D1381" s="10" t="str">
        <f xml:space="preserve"> IF(OR(Calculations!C1381 = "",Calculations!C1381 = WorkTypeString),  IFERROR(Calculations!J1381,""), NA())</f>
        <v/>
      </c>
      <c r="E1381" s="10">
        <f t="array" ref="E1381">PERCENTILE(IF(ISERROR(D1381:D6380)=FALSE,D1381:D6380),CycleTimePercentile)</f>
        <v>0</v>
      </c>
      <c r="F1381" s="2" t="e">
        <f xml:space="preserve"> IF(Calculations!C1381 = DefectTypeString,  IFERROR(Calculations!J1381,""), NA())</f>
        <v>#N/A</v>
      </c>
      <c r="G1381" s="10">
        <f t="array" ref="G1381">PERCENTILE(IF(ISERROR(F1381:F6380)=FALSE,F1381:F6380),CycleTimePercentile)</f>
        <v>0</v>
      </c>
      <c r="H1381" s="2" t="e">
        <f ca="1" xml:space="preserve"> IF(OR(Calculations!C1381 = "",Calculations!C1381 = WorkTypeString),  Calculations!K1381, NA())</f>
        <v>#N/A</v>
      </c>
      <c r="I1381" s="2" t="e">
        <f xml:space="preserve"> IF(Calculations!C1381 = DefectTypeString,  Calculations!K1381, NA())</f>
        <v>#N/A</v>
      </c>
    </row>
    <row r="1382" spans="1:9" x14ac:dyDescent="0.25">
      <c r="A1382" s="8" t="str">
        <f>Calculations!A1382</f>
        <v/>
      </c>
      <c r="B1382" s="2" t="str">
        <f t="shared" si="26"/>
        <v/>
      </c>
      <c r="C1382" s="10" t="str">
        <f>IFERROR(Calculations!J1382,"")</f>
        <v/>
      </c>
      <c r="D1382" s="10" t="str">
        <f xml:space="preserve"> IF(OR(Calculations!C1382 = "",Calculations!C1382 = WorkTypeString),  IFERROR(Calculations!J1382,""), NA())</f>
        <v/>
      </c>
      <c r="E1382" s="10">
        <f t="array" ref="E1382">PERCENTILE(IF(ISERROR(D1382:D6381)=FALSE,D1382:D6381),CycleTimePercentile)</f>
        <v>0</v>
      </c>
      <c r="F1382" s="2" t="e">
        <f xml:space="preserve"> IF(Calculations!C1382 = DefectTypeString,  IFERROR(Calculations!J1382,""), NA())</f>
        <v>#N/A</v>
      </c>
      <c r="G1382" s="10">
        <f t="array" ref="G1382">PERCENTILE(IF(ISERROR(F1382:F6381)=FALSE,F1382:F6381),CycleTimePercentile)</f>
        <v>0</v>
      </c>
      <c r="H1382" s="2" t="e">
        <f ca="1" xml:space="preserve"> IF(OR(Calculations!C1382 = "",Calculations!C1382 = WorkTypeString),  Calculations!K1382, NA())</f>
        <v>#N/A</v>
      </c>
      <c r="I1382" s="2" t="e">
        <f xml:space="preserve"> IF(Calculations!C1382 = DefectTypeString,  Calculations!K1382, NA())</f>
        <v>#N/A</v>
      </c>
    </row>
    <row r="1383" spans="1:9" x14ac:dyDescent="0.25">
      <c r="A1383" s="8" t="str">
        <f>Calculations!A1383</f>
        <v/>
      </c>
      <c r="B1383" s="2" t="str">
        <f t="shared" si="26"/>
        <v/>
      </c>
      <c r="C1383" s="10" t="str">
        <f>IFERROR(Calculations!J1383,"")</f>
        <v/>
      </c>
      <c r="D1383" s="10" t="str">
        <f xml:space="preserve"> IF(OR(Calculations!C1383 = "",Calculations!C1383 = WorkTypeString),  IFERROR(Calculations!J1383,""), NA())</f>
        <v/>
      </c>
      <c r="E1383" s="10">
        <f t="array" ref="E1383">PERCENTILE(IF(ISERROR(D1383:D6382)=FALSE,D1383:D6382),CycleTimePercentile)</f>
        <v>0</v>
      </c>
      <c r="F1383" s="2" t="e">
        <f xml:space="preserve"> IF(Calculations!C1383 = DefectTypeString,  IFERROR(Calculations!J1383,""), NA())</f>
        <v>#N/A</v>
      </c>
      <c r="G1383" s="10">
        <f t="array" ref="G1383">PERCENTILE(IF(ISERROR(F1383:F6382)=FALSE,F1383:F6382),CycleTimePercentile)</f>
        <v>0</v>
      </c>
      <c r="H1383" s="2" t="e">
        <f ca="1" xml:space="preserve"> IF(OR(Calculations!C1383 = "",Calculations!C1383 = WorkTypeString),  Calculations!K1383, NA())</f>
        <v>#N/A</v>
      </c>
      <c r="I1383" s="2" t="e">
        <f xml:space="preserve"> IF(Calculations!C1383 = DefectTypeString,  Calculations!K1383, NA())</f>
        <v>#N/A</v>
      </c>
    </row>
    <row r="1384" spans="1:9" x14ac:dyDescent="0.25">
      <c r="A1384" s="8" t="str">
        <f>Calculations!A1384</f>
        <v/>
      </c>
      <c r="B1384" s="2" t="str">
        <f t="shared" si="26"/>
        <v/>
      </c>
      <c r="C1384" s="10" t="str">
        <f>IFERROR(Calculations!J1384,"")</f>
        <v/>
      </c>
      <c r="D1384" s="10" t="str">
        <f xml:space="preserve"> IF(OR(Calculations!C1384 = "",Calculations!C1384 = WorkTypeString),  IFERROR(Calculations!J1384,""), NA())</f>
        <v/>
      </c>
      <c r="E1384" s="10">
        <f t="array" ref="E1384">PERCENTILE(IF(ISERROR(D1384:D6383)=FALSE,D1384:D6383),CycleTimePercentile)</f>
        <v>0</v>
      </c>
      <c r="F1384" s="2" t="e">
        <f xml:space="preserve"> IF(Calculations!C1384 = DefectTypeString,  IFERROR(Calculations!J1384,""), NA())</f>
        <v>#N/A</v>
      </c>
      <c r="G1384" s="10">
        <f t="array" ref="G1384">PERCENTILE(IF(ISERROR(F1384:F6383)=FALSE,F1384:F6383),CycleTimePercentile)</f>
        <v>0</v>
      </c>
      <c r="H1384" s="2" t="e">
        <f ca="1" xml:space="preserve"> IF(OR(Calculations!C1384 = "",Calculations!C1384 = WorkTypeString),  Calculations!K1384, NA())</f>
        <v>#N/A</v>
      </c>
      <c r="I1384" s="2" t="e">
        <f xml:space="preserve"> IF(Calculations!C1384 = DefectTypeString,  Calculations!K1384, NA())</f>
        <v>#N/A</v>
      </c>
    </row>
    <row r="1385" spans="1:9" x14ac:dyDescent="0.25">
      <c r="A1385" s="8" t="str">
        <f>Calculations!A1385</f>
        <v/>
      </c>
      <c r="B1385" s="2" t="str">
        <f t="shared" si="26"/>
        <v/>
      </c>
      <c r="C1385" s="10" t="str">
        <f>IFERROR(Calculations!J1385,"")</f>
        <v/>
      </c>
      <c r="D1385" s="10" t="str">
        <f xml:space="preserve"> IF(OR(Calculations!C1385 = "",Calculations!C1385 = WorkTypeString),  IFERROR(Calculations!J1385,""), NA())</f>
        <v/>
      </c>
      <c r="E1385" s="10">
        <f t="array" ref="E1385">PERCENTILE(IF(ISERROR(D1385:D6384)=FALSE,D1385:D6384),CycleTimePercentile)</f>
        <v>0</v>
      </c>
      <c r="F1385" s="2" t="e">
        <f xml:space="preserve"> IF(Calculations!C1385 = DefectTypeString,  IFERROR(Calculations!J1385,""), NA())</f>
        <v>#N/A</v>
      </c>
      <c r="G1385" s="10">
        <f t="array" ref="G1385">PERCENTILE(IF(ISERROR(F1385:F6384)=FALSE,F1385:F6384),CycleTimePercentile)</f>
        <v>0</v>
      </c>
      <c r="H1385" s="2" t="e">
        <f ca="1" xml:space="preserve"> IF(OR(Calculations!C1385 = "",Calculations!C1385 = WorkTypeString),  Calculations!K1385, NA())</f>
        <v>#N/A</v>
      </c>
      <c r="I1385" s="2" t="e">
        <f xml:space="preserve"> IF(Calculations!C1385 = DefectTypeString,  Calculations!K1385, NA())</f>
        <v>#N/A</v>
      </c>
    </row>
    <row r="1386" spans="1:9" x14ac:dyDescent="0.25">
      <c r="A1386" s="8" t="str">
        <f>Calculations!A1386</f>
        <v/>
      </c>
      <c r="B1386" s="2" t="str">
        <f t="shared" si="26"/>
        <v/>
      </c>
      <c r="C1386" s="10" t="str">
        <f>IFERROR(Calculations!J1386,"")</f>
        <v/>
      </c>
      <c r="D1386" s="10" t="str">
        <f xml:space="preserve"> IF(OR(Calculations!C1386 = "",Calculations!C1386 = WorkTypeString),  IFERROR(Calculations!J1386,""), NA())</f>
        <v/>
      </c>
      <c r="E1386" s="10">
        <f t="array" ref="E1386">PERCENTILE(IF(ISERROR(D1386:D6385)=FALSE,D1386:D6385),CycleTimePercentile)</f>
        <v>0</v>
      </c>
      <c r="F1386" s="2" t="e">
        <f xml:space="preserve"> IF(Calculations!C1386 = DefectTypeString,  IFERROR(Calculations!J1386,""), NA())</f>
        <v>#N/A</v>
      </c>
      <c r="G1386" s="10">
        <f t="array" ref="G1386">PERCENTILE(IF(ISERROR(F1386:F6385)=FALSE,F1386:F6385),CycleTimePercentile)</f>
        <v>0</v>
      </c>
      <c r="H1386" s="2" t="e">
        <f ca="1" xml:space="preserve"> IF(OR(Calculations!C1386 = "",Calculations!C1386 = WorkTypeString),  Calculations!K1386, NA())</f>
        <v>#N/A</v>
      </c>
      <c r="I1386" s="2" t="e">
        <f xml:space="preserve"> IF(Calculations!C1386 = DefectTypeString,  Calculations!K1386, NA())</f>
        <v>#N/A</v>
      </c>
    </row>
    <row r="1387" spans="1:9" x14ac:dyDescent="0.25">
      <c r="A1387" s="8" t="str">
        <f>Calculations!A1387</f>
        <v/>
      </c>
      <c r="B1387" s="2" t="str">
        <f t="shared" si="26"/>
        <v/>
      </c>
      <c r="C1387" s="10" t="str">
        <f>IFERROR(Calculations!J1387,"")</f>
        <v/>
      </c>
      <c r="D1387" s="10" t="str">
        <f xml:space="preserve"> IF(OR(Calculations!C1387 = "",Calculations!C1387 = WorkTypeString),  IFERROR(Calculations!J1387,""), NA())</f>
        <v/>
      </c>
      <c r="E1387" s="10">
        <f t="array" ref="E1387">PERCENTILE(IF(ISERROR(D1387:D6386)=FALSE,D1387:D6386),CycleTimePercentile)</f>
        <v>0</v>
      </c>
      <c r="F1387" s="2" t="e">
        <f xml:space="preserve"> IF(Calculations!C1387 = DefectTypeString,  IFERROR(Calculations!J1387,""), NA())</f>
        <v>#N/A</v>
      </c>
      <c r="G1387" s="10">
        <f t="array" ref="G1387">PERCENTILE(IF(ISERROR(F1387:F6386)=FALSE,F1387:F6386),CycleTimePercentile)</f>
        <v>0</v>
      </c>
      <c r="H1387" s="2" t="e">
        <f ca="1" xml:space="preserve"> IF(OR(Calculations!C1387 = "",Calculations!C1387 = WorkTypeString),  Calculations!K1387, NA())</f>
        <v>#N/A</v>
      </c>
      <c r="I1387" s="2" t="e">
        <f xml:space="preserve"> IF(Calculations!C1387 = DefectTypeString,  Calculations!K1387, NA())</f>
        <v>#N/A</v>
      </c>
    </row>
    <row r="1388" spans="1:9" x14ac:dyDescent="0.25">
      <c r="A1388" s="8" t="str">
        <f>Calculations!A1388</f>
        <v/>
      </c>
      <c r="B1388" s="2" t="str">
        <f t="shared" si="26"/>
        <v/>
      </c>
      <c r="C1388" s="10" t="str">
        <f>IFERROR(Calculations!J1388,"")</f>
        <v/>
      </c>
      <c r="D1388" s="10" t="str">
        <f xml:space="preserve"> IF(OR(Calculations!C1388 = "",Calculations!C1388 = WorkTypeString),  IFERROR(Calculations!J1388,""), NA())</f>
        <v/>
      </c>
      <c r="E1388" s="10">
        <f t="array" ref="E1388">PERCENTILE(IF(ISERROR(D1388:D6387)=FALSE,D1388:D6387),CycleTimePercentile)</f>
        <v>0</v>
      </c>
      <c r="F1388" s="2" t="e">
        <f xml:space="preserve"> IF(Calculations!C1388 = DefectTypeString,  IFERROR(Calculations!J1388,""), NA())</f>
        <v>#N/A</v>
      </c>
      <c r="G1388" s="10">
        <f t="array" ref="G1388">PERCENTILE(IF(ISERROR(F1388:F6387)=FALSE,F1388:F6387),CycleTimePercentile)</f>
        <v>0</v>
      </c>
      <c r="H1388" s="2" t="e">
        <f ca="1" xml:space="preserve"> IF(OR(Calculations!C1388 = "",Calculations!C1388 = WorkTypeString),  Calculations!K1388, NA())</f>
        <v>#N/A</v>
      </c>
      <c r="I1388" s="2" t="e">
        <f xml:space="preserve"> IF(Calculations!C1388 = DefectTypeString,  Calculations!K1388, NA())</f>
        <v>#N/A</v>
      </c>
    </row>
    <row r="1389" spans="1:9" x14ac:dyDescent="0.25">
      <c r="A1389" s="8" t="str">
        <f>Calculations!A1389</f>
        <v/>
      </c>
      <c r="B1389" s="2" t="str">
        <f t="shared" si="26"/>
        <v/>
      </c>
      <c r="C1389" s="10" t="str">
        <f>IFERROR(Calculations!J1389,"")</f>
        <v/>
      </c>
      <c r="D1389" s="10" t="str">
        <f xml:space="preserve"> IF(OR(Calculations!C1389 = "",Calculations!C1389 = WorkTypeString),  IFERROR(Calculations!J1389,""), NA())</f>
        <v/>
      </c>
      <c r="E1389" s="10">
        <f t="array" ref="E1389">PERCENTILE(IF(ISERROR(D1389:D6388)=FALSE,D1389:D6388),CycleTimePercentile)</f>
        <v>0</v>
      </c>
      <c r="F1389" s="2" t="e">
        <f xml:space="preserve"> IF(Calculations!C1389 = DefectTypeString,  IFERROR(Calculations!J1389,""), NA())</f>
        <v>#N/A</v>
      </c>
      <c r="G1389" s="10">
        <f t="array" ref="G1389">PERCENTILE(IF(ISERROR(F1389:F6388)=FALSE,F1389:F6388),CycleTimePercentile)</f>
        <v>0</v>
      </c>
      <c r="H1389" s="2" t="e">
        <f ca="1" xml:space="preserve"> IF(OR(Calculations!C1389 = "",Calculations!C1389 = WorkTypeString),  Calculations!K1389, NA())</f>
        <v>#N/A</v>
      </c>
      <c r="I1389" s="2" t="e">
        <f xml:space="preserve"> IF(Calculations!C1389 = DefectTypeString,  Calculations!K1389, NA())</f>
        <v>#N/A</v>
      </c>
    </row>
    <row r="1390" spans="1:9" x14ac:dyDescent="0.25">
      <c r="A1390" s="8" t="str">
        <f>Calculations!A1390</f>
        <v/>
      </c>
      <c r="B1390" s="2" t="str">
        <f t="shared" si="26"/>
        <v/>
      </c>
      <c r="C1390" s="10" t="str">
        <f>IFERROR(Calculations!J1390,"")</f>
        <v/>
      </c>
      <c r="D1390" s="10" t="str">
        <f xml:space="preserve"> IF(OR(Calculations!C1390 = "",Calculations!C1390 = WorkTypeString),  IFERROR(Calculations!J1390,""), NA())</f>
        <v/>
      </c>
      <c r="E1390" s="10">
        <f t="array" ref="E1390">PERCENTILE(IF(ISERROR(D1390:D6389)=FALSE,D1390:D6389),CycleTimePercentile)</f>
        <v>0</v>
      </c>
      <c r="F1390" s="2" t="e">
        <f xml:space="preserve"> IF(Calculations!C1390 = DefectTypeString,  IFERROR(Calculations!J1390,""), NA())</f>
        <v>#N/A</v>
      </c>
      <c r="G1390" s="10">
        <f t="array" ref="G1390">PERCENTILE(IF(ISERROR(F1390:F6389)=FALSE,F1390:F6389),CycleTimePercentile)</f>
        <v>0</v>
      </c>
      <c r="H1390" s="2" t="e">
        <f ca="1" xml:space="preserve"> IF(OR(Calculations!C1390 = "",Calculations!C1390 = WorkTypeString),  Calculations!K1390, NA())</f>
        <v>#N/A</v>
      </c>
      <c r="I1390" s="2" t="e">
        <f xml:space="preserve"> IF(Calculations!C1390 = DefectTypeString,  Calculations!K1390, NA())</f>
        <v>#N/A</v>
      </c>
    </row>
    <row r="1391" spans="1:9" x14ac:dyDescent="0.25">
      <c r="A1391" s="8" t="str">
        <f>Calculations!A1391</f>
        <v/>
      </c>
      <c r="B1391" s="2" t="str">
        <f t="shared" si="26"/>
        <v/>
      </c>
      <c r="C1391" s="10" t="str">
        <f>IFERROR(Calculations!J1391,"")</f>
        <v/>
      </c>
      <c r="D1391" s="10" t="str">
        <f xml:space="preserve"> IF(OR(Calculations!C1391 = "",Calculations!C1391 = WorkTypeString),  IFERROR(Calculations!J1391,""), NA())</f>
        <v/>
      </c>
      <c r="E1391" s="10">
        <f t="array" ref="E1391">PERCENTILE(IF(ISERROR(D1391:D6390)=FALSE,D1391:D6390),CycleTimePercentile)</f>
        <v>0</v>
      </c>
      <c r="F1391" s="2" t="e">
        <f xml:space="preserve"> IF(Calculations!C1391 = DefectTypeString,  IFERROR(Calculations!J1391,""), NA())</f>
        <v>#N/A</v>
      </c>
      <c r="G1391" s="10">
        <f t="array" ref="G1391">PERCENTILE(IF(ISERROR(F1391:F6390)=FALSE,F1391:F6390),CycleTimePercentile)</f>
        <v>0</v>
      </c>
      <c r="H1391" s="2" t="e">
        <f ca="1" xml:space="preserve"> IF(OR(Calculations!C1391 = "",Calculations!C1391 = WorkTypeString),  Calculations!K1391, NA())</f>
        <v>#N/A</v>
      </c>
      <c r="I1391" s="2" t="e">
        <f xml:space="preserve"> IF(Calculations!C1391 = DefectTypeString,  Calculations!K1391, NA())</f>
        <v>#N/A</v>
      </c>
    </row>
    <row r="1392" spans="1:9" x14ac:dyDescent="0.25">
      <c r="A1392" s="8" t="str">
        <f>Calculations!A1392</f>
        <v/>
      </c>
      <c r="B1392" s="2" t="str">
        <f t="shared" si="26"/>
        <v/>
      </c>
      <c r="C1392" s="10" t="str">
        <f>IFERROR(Calculations!J1392,"")</f>
        <v/>
      </c>
      <c r="D1392" s="10" t="str">
        <f xml:space="preserve"> IF(OR(Calculations!C1392 = "",Calculations!C1392 = WorkTypeString),  IFERROR(Calculations!J1392,""), NA())</f>
        <v/>
      </c>
      <c r="E1392" s="10">
        <f t="array" ref="E1392">PERCENTILE(IF(ISERROR(D1392:D6391)=FALSE,D1392:D6391),CycleTimePercentile)</f>
        <v>0</v>
      </c>
      <c r="F1392" s="2" t="e">
        <f xml:space="preserve"> IF(Calculations!C1392 = DefectTypeString,  IFERROR(Calculations!J1392,""), NA())</f>
        <v>#N/A</v>
      </c>
      <c r="G1392" s="10">
        <f t="array" ref="G1392">PERCENTILE(IF(ISERROR(F1392:F6391)=FALSE,F1392:F6391),CycleTimePercentile)</f>
        <v>0</v>
      </c>
      <c r="H1392" s="2" t="e">
        <f ca="1" xml:space="preserve"> IF(OR(Calculations!C1392 = "",Calculations!C1392 = WorkTypeString),  Calculations!K1392, NA())</f>
        <v>#N/A</v>
      </c>
      <c r="I1392" s="2" t="e">
        <f xml:space="preserve"> IF(Calculations!C1392 = DefectTypeString,  Calculations!K1392, NA())</f>
        <v>#N/A</v>
      </c>
    </row>
    <row r="1393" spans="1:9" x14ac:dyDescent="0.25">
      <c r="A1393" s="8" t="str">
        <f>Calculations!A1393</f>
        <v/>
      </c>
      <c r="B1393" s="2" t="str">
        <f t="shared" si="26"/>
        <v/>
      </c>
      <c r="C1393" s="10" t="str">
        <f>IFERROR(Calculations!J1393,"")</f>
        <v/>
      </c>
      <c r="D1393" s="10" t="str">
        <f xml:space="preserve"> IF(OR(Calculations!C1393 = "",Calculations!C1393 = WorkTypeString),  IFERROR(Calculations!J1393,""), NA())</f>
        <v/>
      </c>
      <c r="E1393" s="10">
        <f t="array" ref="E1393">PERCENTILE(IF(ISERROR(D1393:D6392)=FALSE,D1393:D6392),CycleTimePercentile)</f>
        <v>0</v>
      </c>
      <c r="F1393" s="2" t="e">
        <f xml:space="preserve"> IF(Calculations!C1393 = DefectTypeString,  IFERROR(Calculations!J1393,""), NA())</f>
        <v>#N/A</v>
      </c>
      <c r="G1393" s="10">
        <f t="array" ref="G1393">PERCENTILE(IF(ISERROR(F1393:F6392)=FALSE,F1393:F6392),CycleTimePercentile)</f>
        <v>0</v>
      </c>
      <c r="H1393" s="2" t="e">
        <f ca="1" xml:space="preserve"> IF(OR(Calculations!C1393 = "",Calculations!C1393 = WorkTypeString),  Calculations!K1393, NA())</f>
        <v>#N/A</v>
      </c>
      <c r="I1393" s="2" t="e">
        <f xml:space="preserve"> IF(Calculations!C1393 = DefectTypeString,  Calculations!K1393, NA())</f>
        <v>#N/A</v>
      </c>
    </row>
    <row r="1394" spans="1:9" x14ac:dyDescent="0.25">
      <c r="A1394" s="8" t="str">
        <f>Calculations!A1394</f>
        <v/>
      </c>
      <c r="B1394" s="2" t="str">
        <f t="shared" si="26"/>
        <v/>
      </c>
      <c r="C1394" s="10" t="str">
        <f>IFERROR(Calculations!J1394,"")</f>
        <v/>
      </c>
      <c r="D1394" s="10" t="str">
        <f xml:space="preserve"> IF(OR(Calculations!C1394 = "",Calculations!C1394 = WorkTypeString),  IFERROR(Calculations!J1394,""), NA())</f>
        <v/>
      </c>
      <c r="E1394" s="10">
        <f t="array" ref="E1394">PERCENTILE(IF(ISERROR(D1394:D6393)=FALSE,D1394:D6393),CycleTimePercentile)</f>
        <v>0</v>
      </c>
      <c r="F1394" s="2" t="e">
        <f xml:space="preserve"> IF(Calculations!C1394 = DefectTypeString,  IFERROR(Calculations!J1394,""), NA())</f>
        <v>#N/A</v>
      </c>
      <c r="G1394" s="10">
        <f t="array" ref="G1394">PERCENTILE(IF(ISERROR(F1394:F6393)=FALSE,F1394:F6393),CycleTimePercentile)</f>
        <v>0</v>
      </c>
      <c r="H1394" s="2" t="e">
        <f ca="1" xml:space="preserve"> IF(OR(Calculations!C1394 = "",Calculations!C1394 = WorkTypeString),  Calculations!K1394, NA())</f>
        <v>#N/A</v>
      </c>
      <c r="I1394" s="2" t="e">
        <f xml:space="preserve"> IF(Calculations!C1394 = DefectTypeString,  Calculations!K1394, NA())</f>
        <v>#N/A</v>
      </c>
    </row>
    <row r="1395" spans="1:9" x14ac:dyDescent="0.25">
      <c r="A1395" s="8" t="str">
        <f>Calculations!A1395</f>
        <v/>
      </c>
      <c r="B1395" s="2" t="str">
        <f t="shared" si="26"/>
        <v/>
      </c>
      <c r="C1395" s="10" t="str">
        <f>IFERROR(Calculations!J1395,"")</f>
        <v/>
      </c>
      <c r="D1395" s="10" t="str">
        <f xml:space="preserve"> IF(OR(Calculations!C1395 = "",Calculations!C1395 = WorkTypeString),  IFERROR(Calculations!J1395,""), NA())</f>
        <v/>
      </c>
      <c r="E1395" s="10">
        <f t="array" ref="E1395">PERCENTILE(IF(ISERROR(D1395:D6394)=FALSE,D1395:D6394),CycleTimePercentile)</f>
        <v>0</v>
      </c>
      <c r="F1395" s="2" t="e">
        <f xml:space="preserve"> IF(Calculations!C1395 = DefectTypeString,  IFERROR(Calculations!J1395,""), NA())</f>
        <v>#N/A</v>
      </c>
      <c r="G1395" s="10">
        <f t="array" ref="G1395">PERCENTILE(IF(ISERROR(F1395:F6394)=FALSE,F1395:F6394),CycleTimePercentile)</f>
        <v>0</v>
      </c>
      <c r="H1395" s="2" t="e">
        <f ca="1" xml:space="preserve"> IF(OR(Calculations!C1395 = "",Calculations!C1395 = WorkTypeString),  Calculations!K1395, NA())</f>
        <v>#N/A</v>
      </c>
      <c r="I1395" s="2" t="e">
        <f xml:space="preserve"> IF(Calculations!C1395 = DefectTypeString,  Calculations!K1395, NA())</f>
        <v>#N/A</v>
      </c>
    </row>
    <row r="1396" spans="1:9" x14ac:dyDescent="0.25">
      <c r="A1396" s="8" t="str">
        <f>Calculations!A1396</f>
        <v/>
      </c>
      <c r="B1396" s="2" t="str">
        <f t="shared" si="26"/>
        <v/>
      </c>
      <c r="C1396" s="10" t="str">
        <f>IFERROR(Calculations!J1396,"")</f>
        <v/>
      </c>
      <c r="D1396" s="10" t="str">
        <f xml:space="preserve"> IF(OR(Calculations!C1396 = "",Calculations!C1396 = WorkTypeString),  IFERROR(Calculations!J1396,""), NA())</f>
        <v/>
      </c>
      <c r="E1396" s="10">
        <f t="array" ref="E1396">PERCENTILE(IF(ISERROR(D1396:D6395)=FALSE,D1396:D6395),CycleTimePercentile)</f>
        <v>0</v>
      </c>
      <c r="F1396" s="2" t="e">
        <f xml:space="preserve"> IF(Calculations!C1396 = DefectTypeString,  IFERROR(Calculations!J1396,""), NA())</f>
        <v>#N/A</v>
      </c>
      <c r="G1396" s="10">
        <f t="array" ref="G1396">PERCENTILE(IF(ISERROR(F1396:F6395)=FALSE,F1396:F6395),CycleTimePercentile)</f>
        <v>0</v>
      </c>
      <c r="H1396" s="2" t="e">
        <f ca="1" xml:space="preserve"> IF(OR(Calculations!C1396 = "",Calculations!C1396 = WorkTypeString),  Calculations!K1396, NA())</f>
        <v>#N/A</v>
      </c>
      <c r="I1396" s="2" t="e">
        <f xml:space="preserve"> IF(Calculations!C1396 = DefectTypeString,  Calculations!K1396, NA())</f>
        <v>#N/A</v>
      </c>
    </row>
    <row r="1397" spans="1:9" x14ac:dyDescent="0.25">
      <c r="A1397" s="8" t="str">
        <f>Calculations!A1397</f>
        <v/>
      </c>
      <c r="B1397" s="2" t="str">
        <f t="shared" si="26"/>
        <v/>
      </c>
      <c r="C1397" s="10" t="str">
        <f>IFERROR(Calculations!J1397,"")</f>
        <v/>
      </c>
      <c r="D1397" s="10" t="str">
        <f xml:space="preserve"> IF(OR(Calculations!C1397 = "",Calculations!C1397 = WorkTypeString),  IFERROR(Calculations!J1397,""), NA())</f>
        <v/>
      </c>
      <c r="E1397" s="10">
        <f t="array" ref="E1397">PERCENTILE(IF(ISERROR(D1397:D6396)=FALSE,D1397:D6396),CycleTimePercentile)</f>
        <v>0</v>
      </c>
      <c r="F1397" s="2" t="e">
        <f xml:space="preserve"> IF(Calculations!C1397 = DefectTypeString,  IFERROR(Calculations!J1397,""), NA())</f>
        <v>#N/A</v>
      </c>
      <c r="G1397" s="10">
        <f t="array" ref="G1397">PERCENTILE(IF(ISERROR(F1397:F6396)=FALSE,F1397:F6396),CycleTimePercentile)</f>
        <v>0</v>
      </c>
      <c r="H1397" s="2" t="e">
        <f ca="1" xml:space="preserve"> IF(OR(Calculations!C1397 = "",Calculations!C1397 = WorkTypeString),  Calculations!K1397, NA())</f>
        <v>#N/A</v>
      </c>
      <c r="I1397" s="2" t="e">
        <f xml:space="preserve"> IF(Calculations!C1397 = DefectTypeString,  Calculations!K1397, NA())</f>
        <v>#N/A</v>
      </c>
    </row>
    <row r="1398" spans="1:9" x14ac:dyDescent="0.25">
      <c r="A1398" s="8" t="str">
        <f>Calculations!A1398</f>
        <v/>
      </c>
      <c r="B1398" s="2" t="str">
        <f t="shared" si="26"/>
        <v/>
      </c>
      <c r="C1398" s="10" t="str">
        <f>IFERROR(Calculations!J1398,"")</f>
        <v/>
      </c>
      <c r="D1398" s="10" t="str">
        <f xml:space="preserve"> IF(OR(Calculations!C1398 = "",Calculations!C1398 = WorkTypeString),  IFERROR(Calculations!J1398,""), NA())</f>
        <v/>
      </c>
      <c r="E1398" s="10">
        <f t="array" ref="E1398">PERCENTILE(IF(ISERROR(D1398:D6397)=FALSE,D1398:D6397),CycleTimePercentile)</f>
        <v>0</v>
      </c>
      <c r="F1398" s="2" t="e">
        <f xml:space="preserve"> IF(Calculations!C1398 = DefectTypeString,  IFERROR(Calculations!J1398,""), NA())</f>
        <v>#N/A</v>
      </c>
      <c r="G1398" s="10">
        <f t="array" ref="G1398">PERCENTILE(IF(ISERROR(F1398:F6397)=FALSE,F1398:F6397),CycleTimePercentile)</f>
        <v>0</v>
      </c>
      <c r="H1398" s="2" t="e">
        <f ca="1" xml:space="preserve"> IF(OR(Calculations!C1398 = "",Calculations!C1398 = WorkTypeString),  Calculations!K1398, NA())</f>
        <v>#N/A</v>
      </c>
      <c r="I1398" s="2" t="e">
        <f xml:space="preserve"> IF(Calculations!C1398 = DefectTypeString,  Calculations!K1398, NA())</f>
        <v>#N/A</v>
      </c>
    </row>
    <row r="1399" spans="1:9" x14ac:dyDescent="0.25">
      <c r="A1399" s="8" t="str">
        <f>Calculations!A1399</f>
        <v/>
      </c>
      <c r="B1399" s="2" t="str">
        <f t="shared" si="26"/>
        <v/>
      </c>
      <c r="C1399" s="10" t="str">
        <f>IFERROR(Calculations!J1399,"")</f>
        <v/>
      </c>
      <c r="D1399" s="10" t="str">
        <f xml:space="preserve"> IF(OR(Calculations!C1399 = "",Calculations!C1399 = WorkTypeString),  IFERROR(Calculations!J1399,""), NA())</f>
        <v/>
      </c>
      <c r="E1399" s="10">
        <f t="array" ref="E1399">PERCENTILE(IF(ISERROR(D1399:D6398)=FALSE,D1399:D6398),CycleTimePercentile)</f>
        <v>0</v>
      </c>
      <c r="F1399" s="2" t="e">
        <f xml:space="preserve"> IF(Calculations!C1399 = DefectTypeString,  IFERROR(Calculations!J1399,""), NA())</f>
        <v>#N/A</v>
      </c>
      <c r="G1399" s="10">
        <f t="array" ref="G1399">PERCENTILE(IF(ISERROR(F1399:F6398)=FALSE,F1399:F6398),CycleTimePercentile)</f>
        <v>0</v>
      </c>
      <c r="H1399" s="2" t="e">
        <f ca="1" xml:space="preserve"> IF(OR(Calculations!C1399 = "",Calculations!C1399 = WorkTypeString),  Calculations!K1399, NA())</f>
        <v>#N/A</v>
      </c>
      <c r="I1399" s="2" t="e">
        <f xml:space="preserve"> IF(Calculations!C1399 = DefectTypeString,  Calculations!K1399, NA())</f>
        <v>#N/A</v>
      </c>
    </row>
    <row r="1400" spans="1:9" x14ac:dyDescent="0.25">
      <c r="A1400" s="8" t="str">
        <f>Calculations!A1400</f>
        <v/>
      </c>
      <c r="B1400" s="2" t="str">
        <f t="shared" si="26"/>
        <v/>
      </c>
      <c r="C1400" s="10" t="str">
        <f>IFERROR(Calculations!J1400,"")</f>
        <v/>
      </c>
      <c r="D1400" s="10" t="str">
        <f xml:space="preserve"> IF(OR(Calculations!C1400 = "",Calculations!C1400 = WorkTypeString),  IFERROR(Calculations!J1400,""), NA())</f>
        <v/>
      </c>
      <c r="E1400" s="10">
        <f t="array" ref="E1400">PERCENTILE(IF(ISERROR(D1400:D6399)=FALSE,D1400:D6399),CycleTimePercentile)</f>
        <v>0</v>
      </c>
      <c r="F1400" s="2" t="e">
        <f xml:space="preserve"> IF(Calculations!C1400 = DefectTypeString,  IFERROR(Calculations!J1400,""), NA())</f>
        <v>#N/A</v>
      </c>
      <c r="G1400" s="10">
        <f t="array" ref="G1400">PERCENTILE(IF(ISERROR(F1400:F6399)=FALSE,F1400:F6399),CycleTimePercentile)</f>
        <v>0</v>
      </c>
      <c r="H1400" s="2" t="e">
        <f ca="1" xml:space="preserve"> IF(OR(Calculations!C1400 = "",Calculations!C1400 = WorkTypeString),  Calculations!K1400, NA())</f>
        <v>#N/A</v>
      </c>
      <c r="I1400" s="2" t="e">
        <f xml:space="preserve"> IF(Calculations!C1400 = DefectTypeString,  Calculations!K1400, NA())</f>
        <v>#N/A</v>
      </c>
    </row>
    <row r="1401" spans="1:9" x14ac:dyDescent="0.25">
      <c r="A1401" s="8" t="str">
        <f>Calculations!A1401</f>
        <v/>
      </c>
      <c r="B1401" s="2" t="str">
        <f t="shared" si="26"/>
        <v/>
      </c>
      <c r="C1401" s="10" t="str">
        <f>IFERROR(Calculations!J1401,"")</f>
        <v/>
      </c>
      <c r="D1401" s="10" t="str">
        <f xml:space="preserve"> IF(OR(Calculations!C1401 = "",Calculations!C1401 = WorkTypeString),  IFERROR(Calculations!J1401,""), NA())</f>
        <v/>
      </c>
      <c r="E1401" s="10">
        <f t="array" ref="E1401">PERCENTILE(IF(ISERROR(D1401:D6400)=FALSE,D1401:D6400),CycleTimePercentile)</f>
        <v>0</v>
      </c>
      <c r="F1401" s="2" t="e">
        <f xml:space="preserve"> IF(Calculations!C1401 = DefectTypeString,  IFERROR(Calculations!J1401,""), NA())</f>
        <v>#N/A</v>
      </c>
      <c r="G1401" s="10">
        <f t="array" ref="G1401">PERCENTILE(IF(ISERROR(F1401:F6400)=FALSE,F1401:F6400),CycleTimePercentile)</f>
        <v>0</v>
      </c>
      <c r="H1401" s="2" t="e">
        <f ca="1" xml:space="preserve"> IF(OR(Calculations!C1401 = "",Calculations!C1401 = WorkTypeString),  Calculations!K1401, NA())</f>
        <v>#N/A</v>
      </c>
      <c r="I1401" s="2" t="e">
        <f xml:space="preserve"> IF(Calculations!C1401 = DefectTypeString,  Calculations!K1401, NA())</f>
        <v>#N/A</v>
      </c>
    </row>
    <row r="1402" spans="1:9" x14ac:dyDescent="0.25">
      <c r="A1402" s="8" t="str">
        <f>Calculations!A1402</f>
        <v/>
      </c>
      <c r="B1402" s="2" t="str">
        <f t="shared" si="26"/>
        <v/>
      </c>
      <c r="C1402" s="10" t="str">
        <f>IFERROR(Calculations!J1402,"")</f>
        <v/>
      </c>
      <c r="D1402" s="10" t="str">
        <f xml:space="preserve"> IF(OR(Calculations!C1402 = "",Calculations!C1402 = WorkTypeString),  IFERROR(Calculations!J1402,""), NA())</f>
        <v/>
      </c>
      <c r="E1402" s="10">
        <f t="array" ref="E1402">PERCENTILE(IF(ISERROR(D1402:D6401)=FALSE,D1402:D6401),CycleTimePercentile)</f>
        <v>0</v>
      </c>
      <c r="F1402" s="2" t="e">
        <f xml:space="preserve"> IF(Calculations!C1402 = DefectTypeString,  IFERROR(Calculations!J1402,""), NA())</f>
        <v>#N/A</v>
      </c>
      <c r="G1402" s="10">
        <f t="array" ref="G1402">PERCENTILE(IF(ISERROR(F1402:F6401)=FALSE,F1402:F6401),CycleTimePercentile)</f>
        <v>0</v>
      </c>
      <c r="H1402" s="2" t="e">
        <f ca="1" xml:space="preserve"> IF(OR(Calculations!C1402 = "",Calculations!C1402 = WorkTypeString),  Calculations!K1402, NA())</f>
        <v>#N/A</v>
      </c>
      <c r="I1402" s="2" t="e">
        <f xml:space="preserve"> IF(Calculations!C1402 = DefectTypeString,  Calculations!K1402, NA())</f>
        <v>#N/A</v>
      </c>
    </row>
    <row r="1403" spans="1:9" x14ac:dyDescent="0.25">
      <c r="A1403" s="8" t="str">
        <f>Calculations!A1403</f>
        <v/>
      </c>
      <c r="B1403" s="2" t="str">
        <f t="shared" si="26"/>
        <v/>
      </c>
      <c r="C1403" s="10" t="str">
        <f>IFERROR(Calculations!J1403,"")</f>
        <v/>
      </c>
      <c r="D1403" s="10" t="str">
        <f xml:space="preserve"> IF(OR(Calculations!C1403 = "",Calculations!C1403 = WorkTypeString),  IFERROR(Calculations!J1403,""), NA())</f>
        <v/>
      </c>
      <c r="E1403" s="10">
        <f t="array" ref="E1403">PERCENTILE(IF(ISERROR(D1403:D6402)=FALSE,D1403:D6402),CycleTimePercentile)</f>
        <v>0</v>
      </c>
      <c r="F1403" s="2" t="e">
        <f xml:space="preserve"> IF(Calculations!C1403 = DefectTypeString,  IFERROR(Calculations!J1403,""), NA())</f>
        <v>#N/A</v>
      </c>
      <c r="G1403" s="10">
        <f t="array" ref="G1403">PERCENTILE(IF(ISERROR(F1403:F6402)=FALSE,F1403:F6402),CycleTimePercentile)</f>
        <v>0</v>
      </c>
      <c r="H1403" s="2" t="e">
        <f ca="1" xml:space="preserve"> IF(OR(Calculations!C1403 = "",Calculations!C1403 = WorkTypeString),  Calculations!K1403, NA())</f>
        <v>#N/A</v>
      </c>
      <c r="I1403" s="2" t="e">
        <f xml:space="preserve"> IF(Calculations!C1403 = DefectTypeString,  Calculations!K1403, NA())</f>
        <v>#N/A</v>
      </c>
    </row>
    <row r="1404" spans="1:9" x14ac:dyDescent="0.25">
      <c r="A1404" s="8" t="str">
        <f>Calculations!A1404</f>
        <v/>
      </c>
      <c r="B1404" s="2" t="str">
        <f t="shared" si="26"/>
        <v/>
      </c>
      <c r="C1404" s="10" t="str">
        <f>IFERROR(Calculations!J1404,"")</f>
        <v/>
      </c>
      <c r="D1404" s="10" t="str">
        <f xml:space="preserve"> IF(OR(Calculations!C1404 = "",Calculations!C1404 = WorkTypeString),  IFERROR(Calculations!J1404,""), NA())</f>
        <v/>
      </c>
      <c r="E1404" s="10">
        <f t="array" ref="E1404">PERCENTILE(IF(ISERROR(D1404:D6403)=FALSE,D1404:D6403),CycleTimePercentile)</f>
        <v>0</v>
      </c>
      <c r="F1404" s="2" t="e">
        <f xml:space="preserve"> IF(Calculations!C1404 = DefectTypeString,  IFERROR(Calculations!J1404,""), NA())</f>
        <v>#N/A</v>
      </c>
      <c r="G1404" s="10">
        <f t="array" ref="G1404">PERCENTILE(IF(ISERROR(F1404:F6403)=FALSE,F1404:F6403),CycleTimePercentile)</f>
        <v>0</v>
      </c>
      <c r="H1404" s="2" t="e">
        <f ca="1" xml:space="preserve"> IF(OR(Calculations!C1404 = "",Calculations!C1404 = WorkTypeString),  Calculations!K1404, NA())</f>
        <v>#N/A</v>
      </c>
      <c r="I1404" s="2" t="e">
        <f xml:space="preserve"> IF(Calculations!C1404 = DefectTypeString,  Calculations!K1404, NA())</f>
        <v>#N/A</v>
      </c>
    </row>
    <row r="1405" spans="1:9" x14ac:dyDescent="0.25">
      <c r="A1405" s="8" t="str">
        <f>Calculations!A1405</f>
        <v/>
      </c>
      <c r="B1405" s="2" t="str">
        <f t="shared" si="26"/>
        <v/>
      </c>
      <c r="C1405" s="10" t="str">
        <f>IFERROR(Calculations!J1405,"")</f>
        <v/>
      </c>
      <c r="D1405" s="10" t="str">
        <f xml:space="preserve"> IF(OR(Calculations!C1405 = "",Calculations!C1405 = WorkTypeString),  IFERROR(Calculations!J1405,""), NA())</f>
        <v/>
      </c>
      <c r="E1405" s="10">
        <f t="array" ref="E1405">PERCENTILE(IF(ISERROR(D1405:D6404)=FALSE,D1405:D6404),CycleTimePercentile)</f>
        <v>0</v>
      </c>
      <c r="F1405" s="2" t="e">
        <f xml:space="preserve"> IF(Calculations!C1405 = DefectTypeString,  IFERROR(Calculations!J1405,""), NA())</f>
        <v>#N/A</v>
      </c>
      <c r="G1405" s="10">
        <f t="array" ref="G1405">PERCENTILE(IF(ISERROR(F1405:F6404)=FALSE,F1405:F6404),CycleTimePercentile)</f>
        <v>0</v>
      </c>
      <c r="H1405" s="2" t="e">
        <f ca="1" xml:space="preserve"> IF(OR(Calculations!C1405 = "",Calculations!C1405 = WorkTypeString),  Calculations!K1405, NA())</f>
        <v>#N/A</v>
      </c>
      <c r="I1405" s="2" t="e">
        <f xml:space="preserve"> IF(Calculations!C1405 = DefectTypeString,  Calculations!K1405, NA())</f>
        <v>#N/A</v>
      </c>
    </row>
    <row r="1406" spans="1:9" x14ac:dyDescent="0.25">
      <c r="A1406" s="8" t="str">
        <f>Calculations!A1406</f>
        <v/>
      </c>
      <c r="B1406" s="2" t="str">
        <f t="shared" si="26"/>
        <v/>
      </c>
      <c r="C1406" s="10" t="str">
        <f>IFERROR(Calculations!J1406,"")</f>
        <v/>
      </c>
      <c r="D1406" s="10" t="str">
        <f xml:space="preserve"> IF(OR(Calculations!C1406 = "",Calculations!C1406 = WorkTypeString),  IFERROR(Calculations!J1406,""), NA())</f>
        <v/>
      </c>
      <c r="E1406" s="10">
        <f t="array" ref="E1406">PERCENTILE(IF(ISERROR(D1406:D6405)=FALSE,D1406:D6405),CycleTimePercentile)</f>
        <v>0</v>
      </c>
      <c r="F1406" s="2" t="e">
        <f xml:space="preserve"> IF(Calculations!C1406 = DefectTypeString,  IFERROR(Calculations!J1406,""), NA())</f>
        <v>#N/A</v>
      </c>
      <c r="G1406" s="10">
        <f t="array" ref="G1406">PERCENTILE(IF(ISERROR(F1406:F6405)=FALSE,F1406:F6405),CycleTimePercentile)</f>
        <v>0</v>
      </c>
      <c r="H1406" s="2" t="e">
        <f ca="1" xml:space="preserve"> IF(OR(Calculations!C1406 = "",Calculations!C1406 = WorkTypeString),  Calculations!K1406, NA())</f>
        <v>#N/A</v>
      </c>
      <c r="I1406" s="2" t="e">
        <f xml:space="preserve"> IF(Calculations!C1406 = DefectTypeString,  Calculations!K1406, NA())</f>
        <v>#N/A</v>
      </c>
    </row>
    <row r="1407" spans="1:9" x14ac:dyDescent="0.25">
      <c r="A1407" s="8" t="str">
        <f>Calculations!A1407</f>
        <v/>
      </c>
      <c r="B1407" s="2" t="str">
        <f t="shared" si="26"/>
        <v/>
      </c>
      <c r="C1407" s="10" t="str">
        <f>IFERROR(Calculations!J1407,"")</f>
        <v/>
      </c>
      <c r="D1407" s="10" t="str">
        <f xml:space="preserve"> IF(OR(Calculations!C1407 = "",Calculations!C1407 = WorkTypeString),  IFERROR(Calculations!J1407,""), NA())</f>
        <v/>
      </c>
      <c r="E1407" s="10">
        <f t="array" ref="E1407">PERCENTILE(IF(ISERROR(D1407:D6406)=FALSE,D1407:D6406),CycleTimePercentile)</f>
        <v>0</v>
      </c>
      <c r="F1407" s="2" t="e">
        <f xml:space="preserve"> IF(Calculations!C1407 = DefectTypeString,  IFERROR(Calculations!J1407,""), NA())</f>
        <v>#N/A</v>
      </c>
      <c r="G1407" s="10">
        <f t="array" ref="G1407">PERCENTILE(IF(ISERROR(F1407:F6406)=FALSE,F1407:F6406),CycleTimePercentile)</f>
        <v>0</v>
      </c>
      <c r="H1407" s="2" t="e">
        <f ca="1" xml:space="preserve"> IF(OR(Calculations!C1407 = "",Calculations!C1407 = WorkTypeString),  Calculations!K1407, NA())</f>
        <v>#N/A</v>
      </c>
      <c r="I1407" s="2" t="e">
        <f xml:space="preserve"> IF(Calculations!C1407 = DefectTypeString,  Calculations!K1407, NA())</f>
        <v>#N/A</v>
      </c>
    </row>
    <row r="1408" spans="1:9" x14ac:dyDescent="0.25">
      <c r="A1408" s="8" t="str">
        <f>Calculations!A1408</f>
        <v/>
      </c>
      <c r="B1408" s="2" t="str">
        <f t="shared" si="26"/>
        <v/>
      </c>
      <c r="C1408" s="10" t="str">
        <f>IFERROR(Calculations!J1408,"")</f>
        <v/>
      </c>
      <c r="D1408" s="10" t="str">
        <f xml:space="preserve"> IF(OR(Calculations!C1408 = "",Calculations!C1408 = WorkTypeString),  IFERROR(Calculations!J1408,""), NA())</f>
        <v/>
      </c>
      <c r="E1408" s="10">
        <f t="array" ref="E1408">PERCENTILE(IF(ISERROR(D1408:D6407)=FALSE,D1408:D6407),CycleTimePercentile)</f>
        <v>0</v>
      </c>
      <c r="F1408" s="2" t="e">
        <f xml:space="preserve"> IF(Calculations!C1408 = DefectTypeString,  IFERROR(Calculations!J1408,""), NA())</f>
        <v>#N/A</v>
      </c>
      <c r="G1408" s="10">
        <f t="array" ref="G1408">PERCENTILE(IF(ISERROR(F1408:F6407)=FALSE,F1408:F6407),CycleTimePercentile)</f>
        <v>0</v>
      </c>
      <c r="H1408" s="2" t="e">
        <f ca="1" xml:space="preserve"> IF(OR(Calculations!C1408 = "",Calculations!C1408 = WorkTypeString),  Calculations!K1408, NA())</f>
        <v>#N/A</v>
      </c>
      <c r="I1408" s="2" t="e">
        <f xml:space="preserve"> IF(Calculations!C1408 = DefectTypeString,  Calculations!K1408, NA())</f>
        <v>#N/A</v>
      </c>
    </row>
    <row r="1409" spans="1:9" x14ac:dyDescent="0.25">
      <c r="A1409" s="8" t="str">
        <f>Calculations!A1409</f>
        <v/>
      </c>
      <c r="B1409" s="2" t="str">
        <f t="shared" si="26"/>
        <v/>
      </c>
      <c r="C1409" s="10" t="str">
        <f>IFERROR(Calculations!J1409,"")</f>
        <v/>
      </c>
      <c r="D1409" s="10" t="str">
        <f xml:space="preserve"> IF(OR(Calculations!C1409 = "",Calculations!C1409 = WorkTypeString),  IFERROR(Calculations!J1409,""), NA())</f>
        <v/>
      </c>
      <c r="E1409" s="10">
        <f t="array" ref="E1409">PERCENTILE(IF(ISERROR(D1409:D6408)=FALSE,D1409:D6408),CycleTimePercentile)</f>
        <v>0</v>
      </c>
      <c r="F1409" s="2" t="e">
        <f xml:space="preserve"> IF(Calculations!C1409 = DefectTypeString,  IFERROR(Calculations!J1409,""), NA())</f>
        <v>#N/A</v>
      </c>
      <c r="G1409" s="10">
        <f t="array" ref="G1409">PERCENTILE(IF(ISERROR(F1409:F6408)=FALSE,F1409:F6408),CycleTimePercentile)</f>
        <v>0</v>
      </c>
      <c r="H1409" s="2" t="e">
        <f ca="1" xml:space="preserve"> IF(OR(Calculations!C1409 = "",Calculations!C1409 = WorkTypeString),  Calculations!K1409, NA())</f>
        <v>#N/A</v>
      </c>
      <c r="I1409" s="2" t="e">
        <f xml:space="preserve"> IF(Calculations!C1409 = DefectTypeString,  Calculations!K1409, NA())</f>
        <v>#N/A</v>
      </c>
    </row>
    <row r="1410" spans="1:9" x14ac:dyDescent="0.25">
      <c r="A1410" s="8" t="str">
        <f>Calculations!A1410</f>
        <v/>
      </c>
      <c r="B1410" s="2" t="str">
        <f t="shared" si="26"/>
        <v/>
      </c>
      <c r="C1410" s="10" t="str">
        <f>IFERROR(Calculations!J1410,"")</f>
        <v/>
      </c>
      <c r="D1410" s="10" t="str">
        <f xml:space="preserve"> IF(OR(Calculations!C1410 = "",Calculations!C1410 = WorkTypeString),  IFERROR(Calculations!J1410,""), NA())</f>
        <v/>
      </c>
      <c r="E1410" s="10">
        <f t="array" ref="E1410">PERCENTILE(IF(ISERROR(D1410:D6409)=FALSE,D1410:D6409),CycleTimePercentile)</f>
        <v>0</v>
      </c>
      <c r="F1410" s="2" t="e">
        <f xml:space="preserve"> IF(Calculations!C1410 = DefectTypeString,  IFERROR(Calculations!J1410,""), NA())</f>
        <v>#N/A</v>
      </c>
      <c r="G1410" s="10">
        <f t="array" ref="G1410">PERCENTILE(IF(ISERROR(F1410:F6409)=FALSE,F1410:F6409),CycleTimePercentile)</f>
        <v>0</v>
      </c>
      <c r="H1410" s="2" t="e">
        <f ca="1" xml:space="preserve"> IF(OR(Calculations!C1410 = "",Calculations!C1410 = WorkTypeString),  Calculations!K1410, NA())</f>
        <v>#N/A</v>
      </c>
      <c r="I1410" s="2" t="e">
        <f xml:space="preserve"> IF(Calculations!C1410 = DefectTypeString,  Calculations!K1410, NA())</f>
        <v>#N/A</v>
      </c>
    </row>
    <row r="1411" spans="1:9" x14ac:dyDescent="0.25">
      <c r="A1411" s="8" t="str">
        <f>Calculations!A1411</f>
        <v/>
      </c>
      <c r="B1411" s="2" t="str">
        <f t="shared" ref="B1411:B1474" si="27">IF(ISNUMBER(A1411),YEAR(A1411)&amp;"-"&amp;TEXT(MONTH(A1411),"00")&amp;"-"&amp;TEXT(DAY(A1411),"00")&amp;"-"&amp;TEXT(HOUR(A1411),"00"),"")</f>
        <v/>
      </c>
      <c r="C1411" s="10" t="str">
        <f>IFERROR(Calculations!J1411,"")</f>
        <v/>
      </c>
      <c r="D1411" s="10" t="str">
        <f xml:space="preserve"> IF(OR(Calculations!C1411 = "",Calculations!C1411 = WorkTypeString),  IFERROR(Calculations!J1411,""), NA())</f>
        <v/>
      </c>
      <c r="E1411" s="10">
        <f t="array" ref="E1411">PERCENTILE(IF(ISERROR(D1411:D6410)=FALSE,D1411:D6410),CycleTimePercentile)</f>
        <v>0</v>
      </c>
      <c r="F1411" s="2" t="e">
        <f xml:space="preserve"> IF(Calculations!C1411 = DefectTypeString,  IFERROR(Calculations!J1411,""), NA())</f>
        <v>#N/A</v>
      </c>
      <c r="G1411" s="10">
        <f t="array" ref="G1411">PERCENTILE(IF(ISERROR(F1411:F6410)=FALSE,F1411:F6410),CycleTimePercentile)</f>
        <v>0</v>
      </c>
      <c r="H1411" s="2" t="e">
        <f ca="1" xml:space="preserve"> IF(OR(Calculations!C1411 = "",Calculations!C1411 = WorkTypeString),  Calculations!K1411, NA())</f>
        <v>#N/A</v>
      </c>
      <c r="I1411" s="2" t="e">
        <f xml:space="preserve"> IF(Calculations!C1411 = DefectTypeString,  Calculations!K1411, NA())</f>
        <v>#N/A</v>
      </c>
    </row>
    <row r="1412" spans="1:9" x14ac:dyDescent="0.25">
      <c r="A1412" s="8" t="str">
        <f>Calculations!A1412</f>
        <v/>
      </c>
      <c r="B1412" s="2" t="str">
        <f t="shared" si="27"/>
        <v/>
      </c>
      <c r="C1412" s="10" t="str">
        <f>IFERROR(Calculations!J1412,"")</f>
        <v/>
      </c>
      <c r="D1412" s="10" t="str">
        <f xml:space="preserve"> IF(OR(Calculations!C1412 = "",Calculations!C1412 = WorkTypeString),  IFERROR(Calculations!J1412,""), NA())</f>
        <v/>
      </c>
      <c r="E1412" s="10">
        <f t="array" ref="E1412">PERCENTILE(IF(ISERROR(D1412:D6411)=FALSE,D1412:D6411),CycleTimePercentile)</f>
        <v>0</v>
      </c>
      <c r="F1412" s="2" t="e">
        <f xml:space="preserve"> IF(Calculations!C1412 = DefectTypeString,  IFERROR(Calculations!J1412,""), NA())</f>
        <v>#N/A</v>
      </c>
      <c r="G1412" s="10">
        <f t="array" ref="G1412">PERCENTILE(IF(ISERROR(F1412:F6411)=FALSE,F1412:F6411),CycleTimePercentile)</f>
        <v>0</v>
      </c>
      <c r="H1412" s="2" t="e">
        <f ca="1" xml:space="preserve"> IF(OR(Calculations!C1412 = "",Calculations!C1412 = WorkTypeString),  Calculations!K1412, NA())</f>
        <v>#N/A</v>
      </c>
      <c r="I1412" s="2" t="e">
        <f xml:space="preserve"> IF(Calculations!C1412 = DefectTypeString,  Calculations!K1412, NA())</f>
        <v>#N/A</v>
      </c>
    </row>
    <row r="1413" spans="1:9" x14ac:dyDescent="0.25">
      <c r="A1413" s="8" t="str">
        <f>Calculations!A1413</f>
        <v/>
      </c>
      <c r="B1413" s="2" t="str">
        <f t="shared" si="27"/>
        <v/>
      </c>
      <c r="C1413" s="10" t="str">
        <f>IFERROR(Calculations!J1413,"")</f>
        <v/>
      </c>
      <c r="D1413" s="10" t="str">
        <f xml:space="preserve"> IF(OR(Calculations!C1413 = "",Calculations!C1413 = WorkTypeString),  IFERROR(Calculations!J1413,""), NA())</f>
        <v/>
      </c>
      <c r="E1413" s="10">
        <f t="array" ref="E1413">PERCENTILE(IF(ISERROR(D1413:D6412)=FALSE,D1413:D6412),CycleTimePercentile)</f>
        <v>0</v>
      </c>
      <c r="F1413" s="2" t="e">
        <f xml:space="preserve"> IF(Calculations!C1413 = DefectTypeString,  IFERROR(Calculations!J1413,""), NA())</f>
        <v>#N/A</v>
      </c>
      <c r="G1413" s="10">
        <f t="array" ref="G1413">PERCENTILE(IF(ISERROR(F1413:F6412)=FALSE,F1413:F6412),CycleTimePercentile)</f>
        <v>0</v>
      </c>
      <c r="H1413" s="2" t="e">
        <f ca="1" xml:space="preserve"> IF(OR(Calculations!C1413 = "",Calculations!C1413 = WorkTypeString),  Calculations!K1413, NA())</f>
        <v>#N/A</v>
      </c>
      <c r="I1413" s="2" t="e">
        <f xml:space="preserve"> IF(Calculations!C1413 = DefectTypeString,  Calculations!K1413, NA())</f>
        <v>#N/A</v>
      </c>
    </row>
    <row r="1414" spans="1:9" x14ac:dyDescent="0.25">
      <c r="A1414" s="8" t="str">
        <f>Calculations!A1414</f>
        <v/>
      </c>
      <c r="B1414" s="2" t="str">
        <f t="shared" si="27"/>
        <v/>
      </c>
      <c r="C1414" s="10" t="str">
        <f>IFERROR(Calculations!J1414,"")</f>
        <v/>
      </c>
      <c r="D1414" s="10" t="str">
        <f xml:space="preserve"> IF(OR(Calculations!C1414 = "",Calculations!C1414 = WorkTypeString),  IFERROR(Calculations!J1414,""), NA())</f>
        <v/>
      </c>
      <c r="E1414" s="10">
        <f t="array" ref="E1414">PERCENTILE(IF(ISERROR(D1414:D6413)=FALSE,D1414:D6413),CycleTimePercentile)</f>
        <v>0</v>
      </c>
      <c r="F1414" s="2" t="e">
        <f xml:space="preserve"> IF(Calculations!C1414 = DefectTypeString,  IFERROR(Calculations!J1414,""), NA())</f>
        <v>#N/A</v>
      </c>
      <c r="G1414" s="10">
        <f t="array" ref="G1414">PERCENTILE(IF(ISERROR(F1414:F6413)=FALSE,F1414:F6413),CycleTimePercentile)</f>
        <v>0</v>
      </c>
      <c r="H1414" s="2" t="e">
        <f ca="1" xml:space="preserve"> IF(OR(Calculations!C1414 = "",Calculations!C1414 = WorkTypeString),  Calculations!K1414, NA())</f>
        <v>#N/A</v>
      </c>
      <c r="I1414" s="2" t="e">
        <f xml:space="preserve"> IF(Calculations!C1414 = DefectTypeString,  Calculations!K1414, NA())</f>
        <v>#N/A</v>
      </c>
    </row>
    <row r="1415" spans="1:9" x14ac:dyDescent="0.25">
      <c r="A1415" s="8" t="str">
        <f>Calculations!A1415</f>
        <v/>
      </c>
      <c r="B1415" s="2" t="str">
        <f t="shared" si="27"/>
        <v/>
      </c>
      <c r="C1415" s="10" t="str">
        <f>IFERROR(Calculations!J1415,"")</f>
        <v/>
      </c>
      <c r="D1415" s="10" t="str">
        <f xml:space="preserve"> IF(OR(Calculations!C1415 = "",Calculations!C1415 = WorkTypeString),  IFERROR(Calculations!J1415,""), NA())</f>
        <v/>
      </c>
      <c r="E1415" s="10">
        <f t="array" ref="E1415">PERCENTILE(IF(ISERROR(D1415:D6414)=FALSE,D1415:D6414),CycleTimePercentile)</f>
        <v>0</v>
      </c>
      <c r="F1415" s="2" t="e">
        <f xml:space="preserve"> IF(Calculations!C1415 = DefectTypeString,  IFERROR(Calculations!J1415,""), NA())</f>
        <v>#N/A</v>
      </c>
      <c r="G1415" s="10">
        <f t="array" ref="G1415">PERCENTILE(IF(ISERROR(F1415:F6414)=FALSE,F1415:F6414),CycleTimePercentile)</f>
        <v>0</v>
      </c>
      <c r="H1415" s="2" t="e">
        <f ca="1" xml:space="preserve"> IF(OR(Calculations!C1415 = "",Calculations!C1415 = WorkTypeString),  Calculations!K1415, NA())</f>
        <v>#N/A</v>
      </c>
      <c r="I1415" s="2" t="e">
        <f xml:space="preserve"> IF(Calculations!C1415 = DefectTypeString,  Calculations!K1415, NA())</f>
        <v>#N/A</v>
      </c>
    </row>
    <row r="1416" spans="1:9" x14ac:dyDescent="0.25">
      <c r="A1416" s="8" t="str">
        <f>Calculations!A1416</f>
        <v/>
      </c>
      <c r="B1416" s="2" t="str">
        <f t="shared" si="27"/>
        <v/>
      </c>
      <c r="C1416" s="10" t="str">
        <f>IFERROR(Calculations!J1416,"")</f>
        <v/>
      </c>
      <c r="D1416" s="10" t="str">
        <f xml:space="preserve"> IF(OR(Calculations!C1416 = "",Calculations!C1416 = WorkTypeString),  IFERROR(Calculations!J1416,""), NA())</f>
        <v/>
      </c>
      <c r="E1416" s="10">
        <f t="array" ref="E1416">PERCENTILE(IF(ISERROR(D1416:D6415)=FALSE,D1416:D6415),CycleTimePercentile)</f>
        <v>0</v>
      </c>
      <c r="F1416" s="2" t="e">
        <f xml:space="preserve"> IF(Calculations!C1416 = DefectTypeString,  IFERROR(Calculations!J1416,""), NA())</f>
        <v>#N/A</v>
      </c>
      <c r="G1416" s="10">
        <f t="array" ref="G1416">PERCENTILE(IF(ISERROR(F1416:F6415)=FALSE,F1416:F6415),CycleTimePercentile)</f>
        <v>0</v>
      </c>
      <c r="H1416" s="2" t="e">
        <f ca="1" xml:space="preserve"> IF(OR(Calculations!C1416 = "",Calculations!C1416 = WorkTypeString),  Calculations!K1416, NA())</f>
        <v>#N/A</v>
      </c>
      <c r="I1416" s="2" t="e">
        <f xml:space="preserve"> IF(Calculations!C1416 = DefectTypeString,  Calculations!K1416, NA())</f>
        <v>#N/A</v>
      </c>
    </row>
    <row r="1417" spans="1:9" x14ac:dyDescent="0.25">
      <c r="A1417" s="8" t="str">
        <f>Calculations!A1417</f>
        <v/>
      </c>
      <c r="B1417" s="2" t="str">
        <f t="shared" si="27"/>
        <v/>
      </c>
      <c r="C1417" s="10" t="str">
        <f>IFERROR(Calculations!J1417,"")</f>
        <v/>
      </c>
      <c r="D1417" s="10" t="str">
        <f xml:space="preserve"> IF(OR(Calculations!C1417 = "",Calculations!C1417 = WorkTypeString),  IFERROR(Calculations!J1417,""), NA())</f>
        <v/>
      </c>
      <c r="E1417" s="10">
        <f t="array" ref="E1417">PERCENTILE(IF(ISERROR(D1417:D6416)=FALSE,D1417:D6416),CycleTimePercentile)</f>
        <v>0</v>
      </c>
      <c r="F1417" s="2" t="e">
        <f xml:space="preserve"> IF(Calculations!C1417 = DefectTypeString,  IFERROR(Calculations!J1417,""), NA())</f>
        <v>#N/A</v>
      </c>
      <c r="G1417" s="10">
        <f t="array" ref="G1417">PERCENTILE(IF(ISERROR(F1417:F6416)=FALSE,F1417:F6416),CycleTimePercentile)</f>
        <v>0</v>
      </c>
      <c r="H1417" s="2" t="e">
        <f ca="1" xml:space="preserve"> IF(OR(Calculations!C1417 = "",Calculations!C1417 = WorkTypeString),  Calculations!K1417, NA())</f>
        <v>#N/A</v>
      </c>
      <c r="I1417" s="2" t="e">
        <f xml:space="preserve"> IF(Calculations!C1417 = DefectTypeString,  Calculations!K1417, NA())</f>
        <v>#N/A</v>
      </c>
    </row>
    <row r="1418" spans="1:9" x14ac:dyDescent="0.25">
      <c r="A1418" s="8" t="str">
        <f>Calculations!A1418</f>
        <v/>
      </c>
      <c r="B1418" s="2" t="str">
        <f t="shared" si="27"/>
        <v/>
      </c>
      <c r="C1418" s="10" t="str">
        <f>IFERROR(Calculations!J1418,"")</f>
        <v/>
      </c>
      <c r="D1418" s="10" t="str">
        <f xml:space="preserve"> IF(OR(Calculations!C1418 = "",Calculations!C1418 = WorkTypeString),  IFERROR(Calculations!J1418,""), NA())</f>
        <v/>
      </c>
      <c r="E1418" s="10">
        <f t="array" ref="E1418">PERCENTILE(IF(ISERROR(D1418:D6417)=FALSE,D1418:D6417),CycleTimePercentile)</f>
        <v>0</v>
      </c>
      <c r="F1418" s="2" t="e">
        <f xml:space="preserve"> IF(Calculations!C1418 = DefectTypeString,  IFERROR(Calculations!J1418,""), NA())</f>
        <v>#N/A</v>
      </c>
      <c r="G1418" s="10">
        <f t="array" ref="G1418">PERCENTILE(IF(ISERROR(F1418:F6417)=FALSE,F1418:F6417),CycleTimePercentile)</f>
        <v>0</v>
      </c>
      <c r="H1418" s="2" t="e">
        <f ca="1" xml:space="preserve"> IF(OR(Calculations!C1418 = "",Calculations!C1418 = WorkTypeString),  Calculations!K1418, NA())</f>
        <v>#N/A</v>
      </c>
      <c r="I1418" s="2" t="e">
        <f xml:space="preserve"> IF(Calculations!C1418 = DefectTypeString,  Calculations!K1418, NA())</f>
        <v>#N/A</v>
      </c>
    </row>
    <row r="1419" spans="1:9" x14ac:dyDescent="0.25">
      <c r="A1419" s="8" t="str">
        <f>Calculations!A1419</f>
        <v/>
      </c>
      <c r="B1419" s="2" t="str">
        <f t="shared" si="27"/>
        <v/>
      </c>
      <c r="C1419" s="10" t="str">
        <f>IFERROR(Calculations!J1419,"")</f>
        <v/>
      </c>
      <c r="D1419" s="10" t="str">
        <f xml:space="preserve"> IF(OR(Calculations!C1419 = "",Calculations!C1419 = WorkTypeString),  IFERROR(Calculations!J1419,""), NA())</f>
        <v/>
      </c>
      <c r="E1419" s="10">
        <f t="array" ref="E1419">PERCENTILE(IF(ISERROR(D1419:D6418)=FALSE,D1419:D6418),CycleTimePercentile)</f>
        <v>0</v>
      </c>
      <c r="F1419" s="2" t="e">
        <f xml:space="preserve"> IF(Calculations!C1419 = DefectTypeString,  IFERROR(Calculations!J1419,""), NA())</f>
        <v>#N/A</v>
      </c>
      <c r="G1419" s="10">
        <f t="array" ref="G1419">PERCENTILE(IF(ISERROR(F1419:F6418)=FALSE,F1419:F6418),CycleTimePercentile)</f>
        <v>0</v>
      </c>
      <c r="H1419" s="2" t="e">
        <f ca="1" xml:space="preserve"> IF(OR(Calculations!C1419 = "",Calculations!C1419 = WorkTypeString),  Calculations!K1419, NA())</f>
        <v>#N/A</v>
      </c>
      <c r="I1419" s="2" t="e">
        <f xml:space="preserve"> IF(Calculations!C1419 = DefectTypeString,  Calculations!K1419, NA())</f>
        <v>#N/A</v>
      </c>
    </row>
    <row r="1420" spans="1:9" x14ac:dyDescent="0.25">
      <c r="A1420" s="8" t="str">
        <f>Calculations!A1420</f>
        <v/>
      </c>
      <c r="B1420" s="2" t="str">
        <f t="shared" si="27"/>
        <v/>
      </c>
      <c r="C1420" s="10" t="str">
        <f>IFERROR(Calculations!J1420,"")</f>
        <v/>
      </c>
      <c r="D1420" s="10" t="str">
        <f xml:space="preserve"> IF(OR(Calculations!C1420 = "",Calculations!C1420 = WorkTypeString),  IFERROR(Calculations!J1420,""), NA())</f>
        <v/>
      </c>
      <c r="E1420" s="10">
        <f t="array" ref="E1420">PERCENTILE(IF(ISERROR(D1420:D6419)=FALSE,D1420:D6419),CycleTimePercentile)</f>
        <v>0</v>
      </c>
      <c r="F1420" s="2" t="e">
        <f xml:space="preserve"> IF(Calculations!C1420 = DefectTypeString,  IFERROR(Calculations!J1420,""), NA())</f>
        <v>#N/A</v>
      </c>
      <c r="G1420" s="10">
        <f t="array" ref="G1420">PERCENTILE(IF(ISERROR(F1420:F6419)=FALSE,F1420:F6419),CycleTimePercentile)</f>
        <v>0</v>
      </c>
      <c r="H1420" s="2" t="e">
        <f ca="1" xml:space="preserve"> IF(OR(Calculations!C1420 = "",Calculations!C1420 = WorkTypeString),  Calculations!K1420, NA())</f>
        <v>#N/A</v>
      </c>
      <c r="I1420" s="2" t="e">
        <f xml:space="preserve"> IF(Calculations!C1420 = DefectTypeString,  Calculations!K1420, NA())</f>
        <v>#N/A</v>
      </c>
    </row>
    <row r="1421" spans="1:9" x14ac:dyDescent="0.25">
      <c r="A1421" s="8" t="str">
        <f>Calculations!A1421</f>
        <v/>
      </c>
      <c r="B1421" s="2" t="str">
        <f t="shared" si="27"/>
        <v/>
      </c>
      <c r="C1421" s="10" t="str">
        <f>IFERROR(Calculations!J1421,"")</f>
        <v/>
      </c>
      <c r="D1421" s="10" t="str">
        <f xml:space="preserve"> IF(OR(Calculations!C1421 = "",Calculations!C1421 = WorkTypeString),  IFERROR(Calculations!J1421,""), NA())</f>
        <v/>
      </c>
      <c r="E1421" s="10">
        <f t="array" ref="E1421">PERCENTILE(IF(ISERROR(D1421:D6420)=FALSE,D1421:D6420),CycleTimePercentile)</f>
        <v>0</v>
      </c>
      <c r="F1421" s="2" t="e">
        <f xml:space="preserve"> IF(Calculations!C1421 = DefectTypeString,  IFERROR(Calculations!J1421,""), NA())</f>
        <v>#N/A</v>
      </c>
      <c r="G1421" s="10">
        <f t="array" ref="G1421">PERCENTILE(IF(ISERROR(F1421:F6420)=FALSE,F1421:F6420),CycleTimePercentile)</f>
        <v>0</v>
      </c>
      <c r="H1421" s="2" t="e">
        <f ca="1" xml:space="preserve"> IF(OR(Calculations!C1421 = "",Calculations!C1421 = WorkTypeString),  Calculations!K1421, NA())</f>
        <v>#N/A</v>
      </c>
      <c r="I1421" s="2" t="e">
        <f xml:space="preserve"> IF(Calculations!C1421 = DefectTypeString,  Calculations!K1421, NA())</f>
        <v>#N/A</v>
      </c>
    </row>
    <row r="1422" spans="1:9" x14ac:dyDescent="0.25">
      <c r="A1422" s="8" t="str">
        <f>Calculations!A1422</f>
        <v/>
      </c>
      <c r="B1422" s="2" t="str">
        <f t="shared" si="27"/>
        <v/>
      </c>
      <c r="C1422" s="10" t="str">
        <f>IFERROR(Calculations!J1422,"")</f>
        <v/>
      </c>
      <c r="D1422" s="10" t="str">
        <f xml:space="preserve"> IF(OR(Calculations!C1422 = "",Calculations!C1422 = WorkTypeString),  IFERROR(Calculations!J1422,""), NA())</f>
        <v/>
      </c>
      <c r="E1422" s="10">
        <f t="array" ref="E1422">PERCENTILE(IF(ISERROR(D1422:D6421)=FALSE,D1422:D6421),CycleTimePercentile)</f>
        <v>0</v>
      </c>
      <c r="F1422" s="2" t="e">
        <f xml:space="preserve"> IF(Calculations!C1422 = DefectTypeString,  IFERROR(Calculations!J1422,""), NA())</f>
        <v>#N/A</v>
      </c>
      <c r="G1422" s="10">
        <f t="array" ref="G1422">PERCENTILE(IF(ISERROR(F1422:F6421)=FALSE,F1422:F6421),CycleTimePercentile)</f>
        <v>0</v>
      </c>
      <c r="H1422" s="2" t="e">
        <f ca="1" xml:space="preserve"> IF(OR(Calculations!C1422 = "",Calculations!C1422 = WorkTypeString),  Calculations!K1422, NA())</f>
        <v>#N/A</v>
      </c>
      <c r="I1422" s="2" t="e">
        <f xml:space="preserve"> IF(Calculations!C1422 = DefectTypeString,  Calculations!K1422, NA())</f>
        <v>#N/A</v>
      </c>
    </row>
    <row r="1423" spans="1:9" x14ac:dyDescent="0.25">
      <c r="A1423" s="8" t="str">
        <f>Calculations!A1423</f>
        <v/>
      </c>
      <c r="B1423" s="2" t="str">
        <f t="shared" si="27"/>
        <v/>
      </c>
      <c r="C1423" s="10" t="str">
        <f>IFERROR(Calculations!J1423,"")</f>
        <v/>
      </c>
      <c r="D1423" s="10" t="str">
        <f xml:space="preserve"> IF(OR(Calculations!C1423 = "",Calculations!C1423 = WorkTypeString),  IFERROR(Calculations!J1423,""), NA())</f>
        <v/>
      </c>
      <c r="E1423" s="10">
        <f t="array" ref="E1423">PERCENTILE(IF(ISERROR(D1423:D6422)=FALSE,D1423:D6422),CycleTimePercentile)</f>
        <v>0</v>
      </c>
      <c r="F1423" s="2" t="e">
        <f xml:space="preserve"> IF(Calculations!C1423 = DefectTypeString,  IFERROR(Calculations!J1423,""), NA())</f>
        <v>#N/A</v>
      </c>
      <c r="G1423" s="10">
        <f t="array" ref="G1423">PERCENTILE(IF(ISERROR(F1423:F6422)=FALSE,F1423:F6422),CycleTimePercentile)</f>
        <v>0</v>
      </c>
      <c r="H1423" s="2" t="e">
        <f ca="1" xml:space="preserve"> IF(OR(Calculations!C1423 = "",Calculations!C1423 = WorkTypeString),  Calculations!K1423, NA())</f>
        <v>#N/A</v>
      </c>
      <c r="I1423" s="2" t="e">
        <f xml:space="preserve"> IF(Calculations!C1423 = DefectTypeString,  Calculations!K1423, NA())</f>
        <v>#N/A</v>
      </c>
    </row>
    <row r="1424" spans="1:9" x14ac:dyDescent="0.25">
      <c r="A1424" s="8" t="str">
        <f>Calculations!A1424</f>
        <v/>
      </c>
      <c r="B1424" s="2" t="str">
        <f t="shared" si="27"/>
        <v/>
      </c>
      <c r="C1424" s="10" t="str">
        <f>IFERROR(Calculations!J1424,"")</f>
        <v/>
      </c>
      <c r="D1424" s="10" t="str">
        <f xml:space="preserve"> IF(OR(Calculations!C1424 = "",Calculations!C1424 = WorkTypeString),  IFERROR(Calculations!J1424,""), NA())</f>
        <v/>
      </c>
      <c r="E1424" s="10">
        <f t="array" ref="E1424">PERCENTILE(IF(ISERROR(D1424:D6423)=FALSE,D1424:D6423),CycleTimePercentile)</f>
        <v>0</v>
      </c>
      <c r="F1424" s="2" t="e">
        <f xml:space="preserve"> IF(Calculations!C1424 = DefectTypeString,  IFERROR(Calculations!J1424,""), NA())</f>
        <v>#N/A</v>
      </c>
      <c r="G1424" s="10">
        <f t="array" ref="G1424">PERCENTILE(IF(ISERROR(F1424:F6423)=FALSE,F1424:F6423),CycleTimePercentile)</f>
        <v>0</v>
      </c>
      <c r="H1424" s="2" t="e">
        <f ca="1" xml:space="preserve"> IF(OR(Calculations!C1424 = "",Calculations!C1424 = WorkTypeString),  Calculations!K1424, NA())</f>
        <v>#N/A</v>
      </c>
      <c r="I1424" s="2" t="e">
        <f xml:space="preserve"> IF(Calculations!C1424 = DefectTypeString,  Calculations!K1424, NA())</f>
        <v>#N/A</v>
      </c>
    </row>
    <row r="1425" spans="1:9" x14ac:dyDescent="0.25">
      <c r="A1425" s="8" t="str">
        <f>Calculations!A1425</f>
        <v/>
      </c>
      <c r="B1425" s="2" t="str">
        <f t="shared" si="27"/>
        <v/>
      </c>
      <c r="C1425" s="10" t="str">
        <f>IFERROR(Calculations!J1425,"")</f>
        <v/>
      </c>
      <c r="D1425" s="10" t="str">
        <f xml:space="preserve"> IF(OR(Calculations!C1425 = "",Calculations!C1425 = WorkTypeString),  IFERROR(Calculations!J1425,""), NA())</f>
        <v/>
      </c>
      <c r="E1425" s="10">
        <f t="array" ref="E1425">PERCENTILE(IF(ISERROR(D1425:D6424)=FALSE,D1425:D6424),CycleTimePercentile)</f>
        <v>0</v>
      </c>
      <c r="F1425" s="2" t="e">
        <f xml:space="preserve"> IF(Calculations!C1425 = DefectTypeString,  IFERROR(Calculations!J1425,""), NA())</f>
        <v>#N/A</v>
      </c>
      <c r="G1425" s="10">
        <f t="array" ref="G1425">PERCENTILE(IF(ISERROR(F1425:F6424)=FALSE,F1425:F6424),CycleTimePercentile)</f>
        <v>0</v>
      </c>
      <c r="H1425" s="2" t="e">
        <f ca="1" xml:space="preserve"> IF(OR(Calculations!C1425 = "",Calculations!C1425 = WorkTypeString),  Calculations!K1425, NA())</f>
        <v>#N/A</v>
      </c>
      <c r="I1425" s="2" t="e">
        <f xml:space="preserve"> IF(Calculations!C1425 = DefectTypeString,  Calculations!K1425, NA())</f>
        <v>#N/A</v>
      </c>
    </row>
    <row r="1426" spans="1:9" x14ac:dyDescent="0.25">
      <c r="A1426" s="8" t="str">
        <f>Calculations!A1426</f>
        <v/>
      </c>
      <c r="B1426" s="2" t="str">
        <f t="shared" si="27"/>
        <v/>
      </c>
      <c r="C1426" s="10" t="str">
        <f>IFERROR(Calculations!J1426,"")</f>
        <v/>
      </c>
      <c r="D1426" s="10" t="str">
        <f xml:space="preserve"> IF(OR(Calculations!C1426 = "",Calculations!C1426 = WorkTypeString),  IFERROR(Calculations!J1426,""), NA())</f>
        <v/>
      </c>
      <c r="E1426" s="10">
        <f t="array" ref="E1426">PERCENTILE(IF(ISERROR(D1426:D6425)=FALSE,D1426:D6425),CycleTimePercentile)</f>
        <v>0</v>
      </c>
      <c r="F1426" s="2" t="e">
        <f xml:space="preserve"> IF(Calculations!C1426 = DefectTypeString,  IFERROR(Calculations!J1426,""), NA())</f>
        <v>#N/A</v>
      </c>
      <c r="G1426" s="10">
        <f t="array" ref="G1426">PERCENTILE(IF(ISERROR(F1426:F6425)=FALSE,F1426:F6425),CycleTimePercentile)</f>
        <v>0</v>
      </c>
      <c r="H1426" s="2" t="e">
        <f ca="1" xml:space="preserve"> IF(OR(Calculations!C1426 = "",Calculations!C1426 = WorkTypeString),  Calculations!K1426, NA())</f>
        <v>#N/A</v>
      </c>
      <c r="I1426" s="2" t="e">
        <f xml:space="preserve"> IF(Calculations!C1426 = DefectTypeString,  Calculations!K1426, NA())</f>
        <v>#N/A</v>
      </c>
    </row>
    <row r="1427" spans="1:9" x14ac:dyDescent="0.25">
      <c r="A1427" s="8" t="str">
        <f>Calculations!A1427</f>
        <v/>
      </c>
      <c r="B1427" s="2" t="str">
        <f t="shared" si="27"/>
        <v/>
      </c>
      <c r="C1427" s="10" t="str">
        <f>IFERROR(Calculations!J1427,"")</f>
        <v/>
      </c>
      <c r="D1427" s="10" t="str">
        <f xml:space="preserve"> IF(OR(Calculations!C1427 = "",Calculations!C1427 = WorkTypeString),  IFERROR(Calculations!J1427,""), NA())</f>
        <v/>
      </c>
      <c r="E1427" s="10">
        <f t="array" ref="E1427">PERCENTILE(IF(ISERROR(D1427:D6426)=FALSE,D1427:D6426),CycleTimePercentile)</f>
        <v>0</v>
      </c>
      <c r="F1427" s="2" t="e">
        <f xml:space="preserve"> IF(Calculations!C1427 = DefectTypeString,  IFERROR(Calculations!J1427,""), NA())</f>
        <v>#N/A</v>
      </c>
      <c r="G1427" s="10">
        <f t="array" ref="G1427">PERCENTILE(IF(ISERROR(F1427:F6426)=FALSE,F1427:F6426),CycleTimePercentile)</f>
        <v>0</v>
      </c>
      <c r="H1427" s="2" t="e">
        <f ca="1" xml:space="preserve"> IF(OR(Calculations!C1427 = "",Calculations!C1427 = WorkTypeString),  Calculations!K1427, NA())</f>
        <v>#N/A</v>
      </c>
      <c r="I1427" s="2" t="e">
        <f xml:space="preserve"> IF(Calculations!C1427 = DefectTypeString,  Calculations!K1427, NA())</f>
        <v>#N/A</v>
      </c>
    </row>
    <row r="1428" spans="1:9" x14ac:dyDescent="0.25">
      <c r="A1428" s="8" t="str">
        <f>Calculations!A1428</f>
        <v/>
      </c>
      <c r="B1428" s="2" t="str">
        <f t="shared" si="27"/>
        <v/>
      </c>
      <c r="C1428" s="10" t="str">
        <f>IFERROR(Calculations!J1428,"")</f>
        <v/>
      </c>
      <c r="D1428" s="10" t="str">
        <f xml:space="preserve"> IF(OR(Calculations!C1428 = "",Calculations!C1428 = WorkTypeString),  IFERROR(Calculations!J1428,""), NA())</f>
        <v/>
      </c>
      <c r="E1428" s="10">
        <f t="array" ref="E1428">PERCENTILE(IF(ISERROR(D1428:D6427)=FALSE,D1428:D6427),CycleTimePercentile)</f>
        <v>0</v>
      </c>
      <c r="F1428" s="2" t="e">
        <f xml:space="preserve"> IF(Calculations!C1428 = DefectTypeString,  IFERROR(Calculations!J1428,""), NA())</f>
        <v>#N/A</v>
      </c>
      <c r="G1428" s="10">
        <f t="array" ref="G1428">PERCENTILE(IF(ISERROR(F1428:F6427)=FALSE,F1428:F6427),CycleTimePercentile)</f>
        <v>0</v>
      </c>
      <c r="H1428" s="2" t="e">
        <f ca="1" xml:space="preserve"> IF(OR(Calculations!C1428 = "",Calculations!C1428 = WorkTypeString),  Calculations!K1428, NA())</f>
        <v>#N/A</v>
      </c>
      <c r="I1428" s="2" t="e">
        <f xml:space="preserve"> IF(Calculations!C1428 = DefectTypeString,  Calculations!K1428, NA())</f>
        <v>#N/A</v>
      </c>
    </row>
    <row r="1429" spans="1:9" x14ac:dyDescent="0.25">
      <c r="A1429" s="8" t="str">
        <f>Calculations!A1429</f>
        <v/>
      </c>
      <c r="B1429" s="2" t="str">
        <f t="shared" si="27"/>
        <v/>
      </c>
      <c r="C1429" s="10" t="str">
        <f>IFERROR(Calculations!J1429,"")</f>
        <v/>
      </c>
      <c r="D1429" s="10" t="str">
        <f xml:space="preserve"> IF(OR(Calculations!C1429 = "",Calculations!C1429 = WorkTypeString),  IFERROR(Calculations!J1429,""), NA())</f>
        <v/>
      </c>
      <c r="E1429" s="10">
        <f t="array" ref="E1429">PERCENTILE(IF(ISERROR(D1429:D6428)=FALSE,D1429:D6428),CycleTimePercentile)</f>
        <v>0</v>
      </c>
      <c r="F1429" s="2" t="e">
        <f xml:space="preserve"> IF(Calculations!C1429 = DefectTypeString,  IFERROR(Calculations!J1429,""), NA())</f>
        <v>#N/A</v>
      </c>
      <c r="G1429" s="10">
        <f t="array" ref="G1429">PERCENTILE(IF(ISERROR(F1429:F6428)=FALSE,F1429:F6428),CycleTimePercentile)</f>
        <v>0</v>
      </c>
      <c r="H1429" s="2" t="e">
        <f ca="1" xml:space="preserve"> IF(OR(Calculations!C1429 = "",Calculations!C1429 = WorkTypeString),  Calculations!K1429, NA())</f>
        <v>#N/A</v>
      </c>
      <c r="I1429" s="2" t="e">
        <f xml:space="preserve"> IF(Calculations!C1429 = DefectTypeString,  Calculations!K1429, NA())</f>
        <v>#N/A</v>
      </c>
    </row>
    <row r="1430" spans="1:9" x14ac:dyDescent="0.25">
      <c r="A1430" s="8" t="str">
        <f>Calculations!A1430</f>
        <v/>
      </c>
      <c r="B1430" s="2" t="str">
        <f t="shared" si="27"/>
        <v/>
      </c>
      <c r="C1430" s="10" t="str">
        <f>IFERROR(Calculations!J1430,"")</f>
        <v/>
      </c>
      <c r="D1430" s="10" t="str">
        <f xml:space="preserve"> IF(OR(Calculations!C1430 = "",Calculations!C1430 = WorkTypeString),  IFERROR(Calculations!J1430,""), NA())</f>
        <v/>
      </c>
      <c r="E1430" s="10">
        <f t="array" ref="E1430">PERCENTILE(IF(ISERROR(D1430:D6429)=FALSE,D1430:D6429),CycleTimePercentile)</f>
        <v>0</v>
      </c>
      <c r="F1430" s="2" t="e">
        <f xml:space="preserve"> IF(Calculations!C1430 = DefectTypeString,  IFERROR(Calculations!J1430,""), NA())</f>
        <v>#N/A</v>
      </c>
      <c r="G1430" s="10">
        <f t="array" ref="G1430">PERCENTILE(IF(ISERROR(F1430:F6429)=FALSE,F1430:F6429),CycleTimePercentile)</f>
        <v>0</v>
      </c>
      <c r="H1430" s="2" t="e">
        <f ca="1" xml:space="preserve"> IF(OR(Calculations!C1430 = "",Calculations!C1430 = WorkTypeString),  Calculations!K1430, NA())</f>
        <v>#N/A</v>
      </c>
      <c r="I1430" s="2" t="e">
        <f xml:space="preserve"> IF(Calculations!C1430 = DefectTypeString,  Calculations!K1430, NA())</f>
        <v>#N/A</v>
      </c>
    </row>
    <row r="1431" spans="1:9" x14ac:dyDescent="0.25">
      <c r="A1431" s="8" t="str">
        <f>Calculations!A1431</f>
        <v/>
      </c>
      <c r="B1431" s="2" t="str">
        <f t="shared" si="27"/>
        <v/>
      </c>
      <c r="C1431" s="10" t="str">
        <f>IFERROR(Calculations!J1431,"")</f>
        <v/>
      </c>
      <c r="D1431" s="10" t="str">
        <f xml:space="preserve"> IF(OR(Calculations!C1431 = "",Calculations!C1431 = WorkTypeString),  IFERROR(Calculations!J1431,""), NA())</f>
        <v/>
      </c>
      <c r="E1431" s="10">
        <f t="array" ref="E1431">PERCENTILE(IF(ISERROR(D1431:D6430)=FALSE,D1431:D6430),CycleTimePercentile)</f>
        <v>0</v>
      </c>
      <c r="F1431" s="2" t="e">
        <f xml:space="preserve"> IF(Calculations!C1431 = DefectTypeString,  IFERROR(Calculations!J1431,""), NA())</f>
        <v>#N/A</v>
      </c>
      <c r="G1431" s="10">
        <f t="array" ref="G1431">PERCENTILE(IF(ISERROR(F1431:F6430)=FALSE,F1431:F6430),CycleTimePercentile)</f>
        <v>0</v>
      </c>
      <c r="H1431" s="2" t="e">
        <f ca="1" xml:space="preserve"> IF(OR(Calculations!C1431 = "",Calculations!C1431 = WorkTypeString),  Calculations!K1431, NA())</f>
        <v>#N/A</v>
      </c>
      <c r="I1431" s="2" t="e">
        <f xml:space="preserve"> IF(Calculations!C1431 = DefectTypeString,  Calculations!K1431, NA())</f>
        <v>#N/A</v>
      </c>
    </row>
    <row r="1432" spans="1:9" x14ac:dyDescent="0.25">
      <c r="A1432" s="8" t="str">
        <f>Calculations!A1432</f>
        <v/>
      </c>
      <c r="B1432" s="2" t="str">
        <f t="shared" si="27"/>
        <v/>
      </c>
      <c r="C1432" s="10" t="str">
        <f>IFERROR(Calculations!J1432,"")</f>
        <v/>
      </c>
      <c r="D1432" s="10" t="str">
        <f xml:space="preserve"> IF(OR(Calculations!C1432 = "",Calculations!C1432 = WorkTypeString),  IFERROR(Calculations!J1432,""), NA())</f>
        <v/>
      </c>
      <c r="E1432" s="10">
        <f t="array" ref="E1432">PERCENTILE(IF(ISERROR(D1432:D6431)=FALSE,D1432:D6431),CycleTimePercentile)</f>
        <v>0</v>
      </c>
      <c r="F1432" s="2" t="e">
        <f xml:space="preserve"> IF(Calculations!C1432 = DefectTypeString,  IFERROR(Calculations!J1432,""), NA())</f>
        <v>#N/A</v>
      </c>
      <c r="G1432" s="10">
        <f t="array" ref="G1432">PERCENTILE(IF(ISERROR(F1432:F6431)=FALSE,F1432:F6431),CycleTimePercentile)</f>
        <v>0</v>
      </c>
      <c r="H1432" s="2" t="e">
        <f ca="1" xml:space="preserve"> IF(OR(Calculations!C1432 = "",Calculations!C1432 = WorkTypeString),  Calculations!K1432, NA())</f>
        <v>#N/A</v>
      </c>
      <c r="I1432" s="2" t="e">
        <f xml:space="preserve"> IF(Calculations!C1432 = DefectTypeString,  Calculations!K1432, NA())</f>
        <v>#N/A</v>
      </c>
    </row>
    <row r="1433" spans="1:9" x14ac:dyDescent="0.25">
      <c r="A1433" s="8" t="str">
        <f>Calculations!A1433</f>
        <v/>
      </c>
      <c r="B1433" s="2" t="str">
        <f t="shared" si="27"/>
        <v/>
      </c>
      <c r="C1433" s="10" t="str">
        <f>IFERROR(Calculations!J1433,"")</f>
        <v/>
      </c>
      <c r="D1433" s="10" t="str">
        <f xml:space="preserve"> IF(OR(Calculations!C1433 = "",Calculations!C1433 = WorkTypeString),  IFERROR(Calculations!J1433,""), NA())</f>
        <v/>
      </c>
      <c r="E1433" s="10">
        <f t="array" ref="E1433">PERCENTILE(IF(ISERROR(D1433:D6432)=FALSE,D1433:D6432),CycleTimePercentile)</f>
        <v>0</v>
      </c>
      <c r="F1433" s="2" t="e">
        <f xml:space="preserve"> IF(Calculations!C1433 = DefectTypeString,  IFERROR(Calculations!J1433,""), NA())</f>
        <v>#N/A</v>
      </c>
      <c r="G1433" s="10">
        <f t="array" ref="G1433">PERCENTILE(IF(ISERROR(F1433:F6432)=FALSE,F1433:F6432),CycleTimePercentile)</f>
        <v>0</v>
      </c>
      <c r="H1433" s="2" t="e">
        <f ca="1" xml:space="preserve"> IF(OR(Calculations!C1433 = "",Calculations!C1433 = WorkTypeString),  Calculations!K1433, NA())</f>
        <v>#N/A</v>
      </c>
      <c r="I1433" s="2" t="e">
        <f xml:space="preserve"> IF(Calculations!C1433 = DefectTypeString,  Calculations!K1433, NA())</f>
        <v>#N/A</v>
      </c>
    </row>
    <row r="1434" spans="1:9" x14ac:dyDescent="0.25">
      <c r="A1434" s="8" t="str">
        <f>Calculations!A1434</f>
        <v/>
      </c>
      <c r="B1434" s="2" t="str">
        <f t="shared" si="27"/>
        <v/>
      </c>
      <c r="C1434" s="10" t="str">
        <f>IFERROR(Calculations!J1434,"")</f>
        <v/>
      </c>
      <c r="D1434" s="10" t="str">
        <f xml:space="preserve"> IF(OR(Calculations!C1434 = "",Calculations!C1434 = WorkTypeString),  IFERROR(Calculations!J1434,""), NA())</f>
        <v/>
      </c>
      <c r="E1434" s="10">
        <f t="array" ref="E1434">PERCENTILE(IF(ISERROR(D1434:D6433)=FALSE,D1434:D6433),CycleTimePercentile)</f>
        <v>0</v>
      </c>
      <c r="F1434" s="2" t="e">
        <f xml:space="preserve"> IF(Calculations!C1434 = DefectTypeString,  IFERROR(Calculations!J1434,""), NA())</f>
        <v>#N/A</v>
      </c>
      <c r="G1434" s="10">
        <f t="array" ref="G1434">PERCENTILE(IF(ISERROR(F1434:F6433)=FALSE,F1434:F6433),CycleTimePercentile)</f>
        <v>0</v>
      </c>
      <c r="H1434" s="2" t="e">
        <f ca="1" xml:space="preserve"> IF(OR(Calculations!C1434 = "",Calculations!C1434 = WorkTypeString),  Calculations!K1434, NA())</f>
        <v>#N/A</v>
      </c>
      <c r="I1434" s="2" t="e">
        <f xml:space="preserve"> IF(Calculations!C1434 = DefectTypeString,  Calculations!K1434, NA())</f>
        <v>#N/A</v>
      </c>
    </row>
    <row r="1435" spans="1:9" x14ac:dyDescent="0.25">
      <c r="A1435" s="8" t="str">
        <f>Calculations!A1435</f>
        <v/>
      </c>
      <c r="B1435" s="2" t="str">
        <f t="shared" si="27"/>
        <v/>
      </c>
      <c r="C1435" s="10" t="str">
        <f>IFERROR(Calculations!J1435,"")</f>
        <v/>
      </c>
      <c r="D1435" s="10" t="str">
        <f xml:space="preserve"> IF(OR(Calculations!C1435 = "",Calculations!C1435 = WorkTypeString),  IFERROR(Calculations!J1435,""), NA())</f>
        <v/>
      </c>
      <c r="E1435" s="10">
        <f t="array" ref="E1435">PERCENTILE(IF(ISERROR(D1435:D6434)=FALSE,D1435:D6434),CycleTimePercentile)</f>
        <v>0</v>
      </c>
      <c r="F1435" s="2" t="e">
        <f xml:space="preserve"> IF(Calculations!C1435 = DefectTypeString,  IFERROR(Calculations!J1435,""), NA())</f>
        <v>#N/A</v>
      </c>
      <c r="G1435" s="10">
        <f t="array" ref="G1435">PERCENTILE(IF(ISERROR(F1435:F6434)=FALSE,F1435:F6434),CycleTimePercentile)</f>
        <v>0</v>
      </c>
      <c r="H1435" s="2" t="e">
        <f ca="1" xml:space="preserve"> IF(OR(Calculations!C1435 = "",Calculations!C1435 = WorkTypeString),  Calculations!K1435, NA())</f>
        <v>#N/A</v>
      </c>
      <c r="I1435" s="2" t="e">
        <f xml:space="preserve"> IF(Calculations!C1435 = DefectTypeString,  Calculations!K1435, NA())</f>
        <v>#N/A</v>
      </c>
    </row>
    <row r="1436" spans="1:9" x14ac:dyDescent="0.25">
      <c r="A1436" s="8" t="str">
        <f>Calculations!A1436</f>
        <v/>
      </c>
      <c r="B1436" s="2" t="str">
        <f t="shared" si="27"/>
        <v/>
      </c>
      <c r="C1436" s="10" t="str">
        <f>IFERROR(Calculations!J1436,"")</f>
        <v/>
      </c>
      <c r="D1436" s="10" t="str">
        <f xml:space="preserve"> IF(OR(Calculations!C1436 = "",Calculations!C1436 = WorkTypeString),  IFERROR(Calculations!J1436,""), NA())</f>
        <v/>
      </c>
      <c r="E1436" s="10">
        <f t="array" ref="E1436">PERCENTILE(IF(ISERROR(D1436:D6435)=FALSE,D1436:D6435),CycleTimePercentile)</f>
        <v>0</v>
      </c>
      <c r="F1436" s="2" t="e">
        <f xml:space="preserve"> IF(Calculations!C1436 = DefectTypeString,  IFERROR(Calculations!J1436,""), NA())</f>
        <v>#N/A</v>
      </c>
      <c r="G1436" s="10">
        <f t="array" ref="G1436">PERCENTILE(IF(ISERROR(F1436:F6435)=FALSE,F1436:F6435),CycleTimePercentile)</f>
        <v>0</v>
      </c>
      <c r="H1436" s="2" t="e">
        <f ca="1" xml:space="preserve"> IF(OR(Calculations!C1436 = "",Calculations!C1436 = WorkTypeString),  Calculations!K1436, NA())</f>
        <v>#N/A</v>
      </c>
      <c r="I1436" s="2" t="e">
        <f xml:space="preserve"> IF(Calculations!C1436 = DefectTypeString,  Calculations!K1436, NA())</f>
        <v>#N/A</v>
      </c>
    </row>
    <row r="1437" spans="1:9" x14ac:dyDescent="0.25">
      <c r="A1437" s="8" t="str">
        <f>Calculations!A1437</f>
        <v/>
      </c>
      <c r="B1437" s="2" t="str">
        <f t="shared" si="27"/>
        <v/>
      </c>
      <c r="C1437" s="10" t="str">
        <f>IFERROR(Calculations!J1437,"")</f>
        <v/>
      </c>
      <c r="D1437" s="10" t="str">
        <f xml:space="preserve"> IF(OR(Calculations!C1437 = "",Calculations!C1437 = WorkTypeString),  IFERROR(Calculations!J1437,""), NA())</f>
        <v/>
      </c>
      <c r="E1437" s="10">
        <f t="array" ref="E1437">PERCENTILE(IF(ISERROR(D1437:D6436)=FALSE,D1437:D6436),CycleTimePercentile)</f>
        <v>0</v>
      </c>
      <c r="F1437" s="2" t="e">
        <f xml:space="preserve"> IF(Calculations!C1437 = DefectTypeString,  IFERROR(Calculations!J1437,""), NA())</f>
        <v>#N/A</v>
      </c>
      <c r="G1437" s="10">
        <f t="array" ref="G1437">PERCENTILE(IF(ISERROR(F1437:F6436)=FALSE,F1437:F6436),CycleTimePercentile)</f>
        <v>0</v>
      </c>
      <c r="H1437" s="2" t="e">
        <f ca="1" xml:space="preserve"> IF(OR(Calculations!C1437 = "",Calculations!C1437 = WorkTypeString),  Calculations!K1437, NA())</f>
        <v>#N/A</v>
      </c>
      <c r="I1437" s="2" t="e">
        <f xml:space="preserve"> IF(Calculations!C1437 = DefectTypeString,  Calculations!K1437, NA())</f>
        <v>#N/A</v>
      </c>
    </row>
    <row r="1438" spans="1:9" x14ac:dyDescent="0.25">
      <c r="A1438" s="8" t="str">
        <f>Calculations!A1438</f>
        <v/>
      </c>
      <c r="B1438" s="2" t="str">
        <f t="shared" si="27"/>
        <v/>
      </c>
      <c r="C1438" s="10" t="str">
        <f>IFERROR(Calculations!J1438,"")</f>
        <v/>
      </c>
      <c r="D1438" s="10" t="str">
        <f xml:space="preserve"> IF(OR(Calculations!C1438 = "",Calculations!C1438 = WorkTypeString),  IFERROR(Calculations!J1438,""), NA())</f>
        <v/>
      </c>
      <c r="E1438" s="10">
        <f t="array" ref="E1438">PERCENTILE(IF(ISERROR(D1438:D6437)=FALSE,D1438:D6437),CycleTimePercentile)</f>
        <v>0</v>
      </c>
      <c r="F1438" s="2" t="e">
        <f xml:space="preserve"> IF(Calculations!C1438 = DefectTypeString,  IFERROR(Calculations!J1438,""), NA())</f>
        <v>#N/A</v>
      </c>
      <c r="G1438" s="10">
        <f t="array" ref="G1438">PERCENTILE(IF(ISERROR(F1438:F6437)=FALSE,F1438:F6437),CycleTimePercentile)</f>
        <v>0</v>
      </c>
      <c r="H1438" s="2" t="e">
        <f ca="1" xml:space="preserve"> IF(OR(Calculations!C1438 = "",Calculations!C1438 = WorkTypeString),  Calculations!K1438, NA())</f>
        <v>#N/A</v>
      </c>
      <c r="I1438" s="2" t="e">
        <f xml:space="preserve"> IF(Calculations!C1438 = DefectTypeString,  Calculations!K1438, NA())</f>
        <v>#N/A</v>
      </c>
    </row>
    <row r="1439" spans="1:9" x14ac:dyDescent="0.25">
      <c r="A1439" s="8" t="str">
        <f>Calculations!A1439</f>
        <v/>
      </c>
      <c r="B1439" s="2" t="str">
        <f t="shared" si="27"/>
        <v/>
      </c>
      <c r="C1439" s="10" t="str">
        <f>IFERROR(Calculations!J1439,"")</f>
        <v/>
      </c>
      <c r="D1439" s="10" t="str">
        <f xml:space="preserve"> IF(OR(Calculations!C1439 = "",Calculations!C1439 = WorkTypeString),  IFERROR(Calculations!J1439,""), NA())</f>
        <v/>
      </c>
      <c r="E1439" s="10">
        <f t="array" ref="E1439">PERCENTILE(IF(ISERROR(D1439:D6438)=FALSE,D1439:D6438),CycleTimePercentile)</f>
        <v>0</v>
      </c>
      <c r="F1439" s="2" t="e">
        <f xml:space="preserve"> IF(Calculations!C1439 = DefectTypeString,  IFERROR(Calculations!J1439,""), NA())</f>
        <v>#N/A</v>
      </c>
      <c r="G1439" s="10">
        <f t="array" ref="G1439">PERCENTILE(IF(ISERROR(F1439:F6438)=FALSE,F1439:F6438),CycleTimePercentile)</f>
        <v>0</v>
      </c>
      <c r="H1439" s="2" t="e">
        <f ca="1" xml:space="preserve"> IF(OR(Calculations!C1439 = "",Calculations!C1439 = WorkTypeString),  Calculations!K1439, NA())</f>
        <v>#N/A</v>
      </c>
      <c r="I1439" s="2" t="e">
        <f xml:space="preserve"> IF(Calculations!C1439 = DefectTypeString,  Calculations!K1439, NA())</f>
        <v>#N/A</v>
      </c>
    </row>
    <row r="1440" spans="1:9" x14ac:dyDescent="0.25">
      <c r="A1440" s="8" t="str">
        <f>Calculations!A1440</f>
        <v/>
      </c>
      <c r="B1440" s="2" t="str">
        <f t="shared" si="27"/>
        <v/>
      </c>
      <c r="C1440" s="10" t="str">
        <f>IFERROR(Calculations!J1440,"")</f>
        <v/>
      </c>
      <c r="D1440" s="10" t="str">
        <f xml:space="preserve"> IF(OR(Calculations!C1440 = "",Calculations!C1440 = WorkTypeString),  IFERROR(Calculations!J1440,""), NA())</f>
        <v/>
      </c>
      <c r="E1440" s="10">
        <f t="array" ref="E1440">PERCENTILE(IF(ISERROR(D1440:D6439)=FALSE,D1440:D6439),CycleTimePercentile)</f>
        <v>0</v>
      </c>
      <c r="F1440" s="2" t="e">
        <f xml:space="preserve"> IF(Calculations!C1440 = DefectTypeString,  IFERROR(Calculations!J1440,""), NA())</f>
        <v>#N/A</v>
      </c>
      <c r="G1440" s="10">
        <f t="array" ref="G1440">PERCENTILE(IF(ISERROR(F1440:F6439)=FALSE,F1440:F6439),CycleTimePercentile)</f>
        <v>0</v>
      </c>
      <c r="H1440" s="2" t="e">
        <f ca="1" xml:space="preserve"> IF(OR(Calculations!C1440 = "",Calculations!C1440 = WorkTypeString),  Calculations!K1440, NA())</f>
        <v>#N/A</v>
      </c>
      <c r="I1440" s="2" t="e">
        <f xml:space="preserve"> IF(Calculations!C1440 = DefectTypeString,  Calculations!K1440, NA())</f>
        <v>#N/A</v>
      </c>
    </row>
    <row r="1441" spans="1:9" x14ac:dyDescent="0.25">
      <c r="A1441" s="8" t="str">
        <f>Calculations!A1441</f>
        <v/>
      </c>
      <c r="B1441" s="2" t="str">
        <f t="shared" si="27"/>
        <v/>
      </c>
      <c r="C1441" s="10" t="str">
        <f>IFERROR(Calculations!J1441,"")</f>
        <v/>
      </c>
      <c r="D1441" s="10" t="str">
        <f xml:space="preserve"> IF(OR(Calculations!C1441 = "",Calculations!C1441 = WorkTypeString),  IFERROR(Calculations!J1441,""), NA())</f>
        <v/>
      </c>
      <c r="E1441" s="10">
        <f t="array" ref="E1441">PERCENTILE(IF(ISERROR(D1441:D6440)=FALSE,D1441:D6440),CycleTimePercentile)</f>
        <v>0</v>
      </c>
      <c r="F1441" s="2" t="e">
        <f xml:space="preserve"> IF(Calculations!C1441 = DefectTypeString,  IFERROR(Calculations!J1441,""), NA())</f>
        <v>#N/A</v>
      </c>
      <c r="G1441" s="10">
        <f t="array" ref="G1441">PERCENTILE(IF(ISERROR(F1441:F6440)=FALSE,F1441:F6440),CycleTimePercentile)</f>
        <v>0</v>
      </c>
      <c r="H1441" s="2" t="e">
        <f ca="1" xml:space="preserve"> IF(OR(Calculations!C1441 = "",Calculations!C1441 = WorkTypeString),  Calculations!K1441, NA())</f>
        <v>#N/A</v>
      </c>
      <c r="I1441" s="2" t="e">
        <f xml:space="preserve"> IF(Calculations!C1441 = DefectTypeString,  Calculations!K1441, NA())</f>
        <v>#N/A</v>
      </c>
    </row>
    <row r="1442" spans="1:9" x14ac:dyDescent="0.25">
      <c r="A1442" s="8" t="str">
        <f>Calculations!A1442</f>
        <v/>
      </c>
      <c r="B1442" s="2" t="str">
        <f t="shared" si="27"/>
        <v/>
      </c>
      <c r="C1442" s="10" t="str">
        <f>IFERROR(Calculations!J1442,"")</f>
        <v/>
      </c>
      <c r="D1442" s="10" t="str">
        <f xml:space="preserve"> IF(OR(Calculations!C1442 = "",Calculations!C1442 = WorkTypeString),  IFERROR(Calculations!J1442,""), NA())</f>
        <v/>
      </c>
      <c r="E1442" s="10">
        <f t="array" ref="E1442">PERCENTILE(IF(ISERROR(D1442:D6441)=FALSE,D1442:D6441),CycleTimePercentile)</f>
        <v>0</v>
      </c>
      <c r="F1442" s="2" t="e">
        <f xml:space="preserve"> IF(Calculations!C1442 = DefectTypeString,  IFERROR(Calculations!J1442,""), NA())</f>
        <v>#N/A</v>
      </c>
      <c r="G1442" s="10">
        <f t="array" ref="G1442">PERCENTILE(IF(ISERROR(F1442:F6441)=FALSE,F1442:F6441),CycleTimePercentile)</f>
        <v>0</v>
      </c>
      <c r="H1442" s="2" t="e">
        <f ca="1" xml:space="preserve"> IF(OR(Calculations!C1442 = "",Calculations!C1442 = WorkTypeString),  Calculations!K1442, NA())</f>
        <v>#N/A</v>
      </c>
      <c r="I1442" s="2" t="e">
        <f xml:space="preserve"> IF(Calculations!C1442 = DefectTypeString,  Calculations!K1442, NA())</f>
        <v>#N/A</v>
      </c>
    </row>
    <row r="1443" spans="1:9" x14ac:dyDescent="0.25">
      <c r="A1443" s="8" t="str">
        <f>Calculations!A1443</f>
        <v/>
      </c>
      <c r="B1443" s="2" t="str">
        <f t="shared" si="27"/>
        <v/>
      </c>
      <c r="C1443" s="10" t="str">
        <f>IFERROR(Calculations!J1443,"")</f>
        <v/>
      </c>
      <c r="D1443" s="10" t="str">
        <f xml:space="preserve"> IF(OR(Calculations!C1443 = "",Calculations!C1443 = WorkTypeString),  IFERROR(Calculations!J1443,""), NA())</f>
        <v/>
      </c>
      <c r="E1443" s="10">
        <f t="array" ref="E1443">PERCENTILE(IF(ISERROR(D1443:D6442)=FALSE,D1443:D6442),CycleTimePercentile)</f>
        <v>0</v>
      </c>
      <c r="F1443" s="2" t="e">
        <f xml:space="preserve"> IF(Calculations!C1443 = DefectTypeString,  IFERROR(Calculations!J1443,""), NA())</f>
        <v>#N/A</v>
      </c>
      <c r="G1443" s="10">
        <f t="array" ref="G1443">PERCENTILE(IF(ISERROR(F1443:F6442)=FALSE,F1443:F6442),CycleTimePercentile)</f>
        <v>0</v>
      </c>
      <c r="H1443" s="2" t="e">
        <f ca="1" xml:space="preserve"> IF(OR(Calculations!C1443 = "",Calculations!C1443 = WorkTypeString),  Calculations!K1443, NA())</f>
        <v>#N/A</v>
      </c>
      <c r="I1443" s="2" t="e">
        <f xml:space="preserve"> IF(Calculations!C1443 = DefectTypeString,  Calculations!K1443, NA())</f>
        <v>#N/A</v>
      </c>
    </row>
    <row r="1444" spans="1:9" x14ac:dyDescent="0.25">
      <c r="A1444" s="8" t="str">
        <f>Calculations!A1444</f>
        <v/>
      </c>
      <c r="B1444" s="2" t="str">
        <f t="shared" si="27"/>
        <v/>
      </c>
      <c r="C1444" s="10" t="str">
        <f>IFERROR(Calculations!J1444,"")</f>
        <v/>
      </c>
      <c r="D1444" s="10" t="str">
        <f xml:space="preserve"> IF(OR(Calculations!C1444 = "",Calculations!C1444 = WorkTypeString),  IFERROR(Calculations!J1444,""), NA())</f>
        <v/>
      </c>
      <c r="E1444" s="10">
        <f t="array" ref="E1444">PERCENTILE(IF(ISERROR(D1444:D6443)=FALSE,D1444:D6443),CycleTimePercentile)</f>
        <v>0</v>
      </c>
      <c r="F1444" s="2" t="e">
        <f xml:space="preserve"> IF(Calculations!C1444 = DefectTypeString,  IFERROR(Calculations!J1444,""), NA())</f>
        <v>#N/A</v>
      </c>
      <c r="G1444" s="10">
        <f t="array" ref="G1444">PERCENTILE(IF(ISERROR(F1444:F6443)=FALSE,F1444:F6443),CycleTimePercentile)</f>
        <v>0</v>
      </c>
      <c r="H1444" s="2" t="e">
        <f ca="1" xml:space="preserve"> IF(OR(Calculations!C1444 = "",Calculations!C1444 = WorkTypeString),  Calculations!K1444, NA())</f>
        <v>#N/A</v>
      </c>
      <c r="I1444" s="2" t="e">
        <f xml:space="preserve"> IF(Calculations!C1444 = DefectTypeString,  Calculations!K1444, NA())</f>
        <v>#N/A</v>
      </c>
    </row>
    <row r="1445" spans="1:9" x14ac:dyDescent="0.25">
      <c r="A1445" s="8" t="str">
        <f>Calculations!A1445</f>
        <v/>
      </c>
      <c r="B1445" s="2" t="str">
        <f t="shared" si="27"/>
        <v/>
      </c>
      <c r="C1445" s="10" t="str">
        <f>IFERROR(Calculations!J1445,"")</f>
        <v/>
      </c>
      <c r="D1445" s="10" t="str">
        <f xml:space="preserve"> IF(OR(Calculations!C1445 = "",Calculations!C1445 = WorkTypeString),  IFERROR(Calculations!J1445,""), NA())</f>
        <v/>
      </c>
      <c r="E1445" s="10">
        <f t="array" ref="E1445">PERCENTILE(IF(ISERROR(D1445:D6444)=FALSE,D1445:D6444),CycleTimePercentile)</f>
        <v>0</v>
      </c>
      <c r="F1445" s="2" t="e">
        <f xml:space="preserve"> IF(Calculations!C1445 = DefectTypeString,  IFERROR(Calculations!J1445,""), NA())</f>
        <v>#N/A</v>
      </c>
      <c r="G1445" s="10">
        <f t="array" ref="G1445">PERCENTILE(IF(ISERROR(F1445:F6444)=FALSE,F1445:F6444),CycleTimePercentile)</f>
        <v>0</v>
      </c>
      <c r="H1445" s="2" t="e">
        <f ca="1" xml:space="preserve"> IF(OR(Calculations!C1445 = "",Calculations!C1445 = WorkTypeString),  Calculations!K1445, NA())</f>
        <v>#N/A</v>
      </c>
      <c r="I1445" s="2" t="e">
        <f xml:space="preserve"> IF(Calculations!C1445 = DefectTypeString,  Calculations!K1445, NA())</f>
        <v>#N/A</v>
      </c>
    </row>
    <row r="1446" spans="1:9" x14ac:dyDescent="0.25">
      <c r="A1446" s="8" t="str">
        <f>Calculations!A1446</f>
        <v/>
      </c>
      <c r="B1446" s="2" t="str">
        <f t="shared" si="27"/>
        <v/>
      </c>
      <c r="C1446" s="10" t="str">
        <f>IFERROR(Calculations!J1446,"")</f>
        <v/>
      </c>
      <c r="D1446" s="10" t="str">
        <f xml:space="preserve"> IF(OR(Calculations!C1446 = "",Calculations!C1446 = WorkTypeString),  IFERROR(Calculations!J1446,""), NA())</f>
        <v/>
      </c>
      <c r="E1446" s="10">
        <f t="array" ref="E1446">PERCENTILE(IF(ISERROR(D1446:D6445)=FALSE,D1446:D6445),CycleTimePercentile)</f>
        <v>0</v>
      </c>
      <c r="F1446" s="2" t="e">
        <f xml:space="preserve"> IF(Calculations!C1446 = DefectTypeString,  IFERROR(Calculations!J1446,""), NA())</f>
        <v>#N/A</v>
      </c>
      <c r="G1446" s="10">
        <f t="array" ref="G1446">PERCENTILE(IF(ISERROR(F1446:F6445)=FALSE,F1446:F6445),CycleTimePercentile)</f>
        <v>0</v>
      </c>
      <c r="H1446" s="2" t="e">
        <f ca="1" xml:space="preserve"> IF(OR(Calculations!C1446 = "",Calculations!C1446 = WorkTypeString),  Calculations!K1446, NA())</f>
        <v>#N/A</v>
      </c>
      <c r="I1446" s="2" t="e">
        <f xml:space="preserve"> IF(Calculations!C1446 = DefectTypeString,  Calculations!K1446, NA())</f>
        <v>#N/A</v>
      </c>
    </row>
    <row r="1447" spans="1:9" x14ac:dyDescent="0.25">
      <c r="A1447" s="8" t="str">
        <f>Calculations!A1447</f>
        <v/>
      </c>
      <c r="B1447" s="2" t="str">
        <f t="shared" si="27"/>
        <v/>
      </c>
      <c r="C1447" s="10" t="str">
        <f>IFERROR(Calculations!J1447,"")</f>
        <v/>
      </c>
      <c r="D1447" s="10" t="str">
        <f xml:space="preserve"> IF(OR(Calculations!C1447 = "",Calculations!C1447 = WorkTypeString),  IFERROR(Calculations!J1447,""), NA())</f>
        <v/>
      </c>
      <c r="E1447" s="10">
        <f t="array" ref="E1447">PERCENTILE(IF(ISERROR(D1447:D6446)=FALSE,D1447:D6446),CycleTimePercentile)</f>
        <v>0</v>
      </c>
      <c r="F1447" s="2" t="e">
        <f xml:space="preserve"> IF(Calculations!C1447 = DefectTypeString,  IFERROR(Calculations!J1447,""), NA())</f>
        <v>#N/A</v>
      </c>
      <c r="G1447" s="10">
        <f t="array" ref="G1447">PERCENTILE(IF(ISERROR(F1447:F6446)=FALSE,F1447:F6446),CycleTimePercentile)</f>
        <v>0</v>
      </c>
      <c r="H1447" s="2" t="e">
        <f ca="1" xml:space="preserve"> IF(OR(Calculations!C1447 = "",Calculations!C1447 = WorkTypeString),  Calculations!K1447, NA())</f>
        <v>#N/A</v>
      </c>
      <c r="I1447" s="2" t="e">
        <f xml:space="preserve"> IF(Calculations!C1447 = DefectTypeString,  Calculations!K1447, NA())</f>
        <v>#N/A</v>
      </c>
    </row>
    <row r="1448" spans="1:9" x14ac:dyDescent="0.25">
      <c r="A1448" s="8" t="str">
        <f>Calculations!A1448</f>
        <v/>
      </c>
      <c r="B1448" s="2" t="str">
        <f t="shared" si="27"/>
        <v/>
      </c>
      <c r="C1448" s="10" t="str">
        <f>IFERROR(Calculations!J1448,"")</f>
        <v/>
      </c>
      <c r="D1448" s="10" t="str">
        <f xml:space="preserve"> IF(OR(Calculations!C1448 = "",Calculations!C1448 = WorkTypeString),  IFERROR(Calculations!J1448,""), NA())</f>
        <v/>
      </c>
      <c r="E1448" s="10">
        <f t="array" ref="E1448">PERCENTILE(IF(ISERROR(D1448:D6447)=FALSE,D1448:D6447),CycleTimePercentile)</f>
        <v>0</v>
      </c>
      <c r="F1448" s="2" t="e">
        <f xml:space="preserve"> IF(Calculations!C1448 = DefectTypeString,  IFERROR(Calculations!J1448,""), NA())</f>
        <v>#N/A</v>
      </c>
      <c r="G1448" s="10">
        <f t="array" ref="G1448">PERCENTILE(IF(ISERROR(F1448:F6447)=FALSE,F1448:F6447),CycleTimePercentile)</f>
        <v>0</v>
      </c>
      <c r="H1448" s="2" t="e">
        <f ca="1" xml:space="preserve"> IF(OR(Calculations!C1448 = "",Calculations!C1448 = WorkTypeString),  Calculations!K1448, NA())</f>
        <v>#N/A</v>
      </c>
      <c r="I1448" s="2" t="e">
        <f xml:space="preserve"> IF(Calculations!C1448 = DefectTypeString,  Calculations!K1448, NA())</f>
        <v>#N/A</v>
      </c>
    </row>
    <row r="1449" spans="1:9" x14ac:dyDescent="0.25">
      <c r="A1449" s="8" t="str">
        <f>Calculations!A1449</f>
        <v/>
      </c>
      <c r="B1449" s="2" t="str">
        <f t="shared" si="27"/>
        <v/>
      </c>
      <c r="C1449" s="10" t="str">
        <f>IFERROR(Calculations!J1449,"")</f>
        <v/>
      </c>
      <c r="D1449" s="10" t="str">
        <f xml:space="preserve"> IF(OR(Calculations!C1449 = "",Calculations!C1449 = WorkTypeString),  IFERROR(Calculations!J1449,""), NA())</f>
        <v/>
      </c>
      <c r="E1449" s="10">
        <f t="array" ref="E1449">PERCENTILE(IF(ISERROR(D1449:D6448)=FALSE,D1449:D6448),CycleTimePercentile)</f>
        <v>0</v>
      </c>
      <c r="F1449" s="2" t="e">
        <f xml:space="preserve"> IF(Calculations!C1449 = DefectTypeString,  IFERROR(Calculations!J1449,""), NA())</f>
        <v>#N/A</v>
      </c>
      <c r="G1449" s="10">
        <f t="array" ref="G1449">PERCENTILE(IF(ISERROR(F1449:F6448)=FALSE,F1449:F6448),CycleTimePercentile)</f>
        <v>0</v>
      </c>
      <c r="H1449" s="2" t="e">
        <f ca="1" xml:space="preserve"> IF(OR(Calculations!C1449 = "",Calculations!C1449 = WorkTypeString),  Calculations!K1449, NA())</f>
        <v>#N/A</v>
      </c>
      <c r="I1449" s="2" t="e">
        <f xml:space="preserve"> IF(Calculations!C1449 = DefectTypeString,  Calculations!K1449, NA())</f>
        <v>#N/A</v>
      </c>
    </row>
    <row r="1450" spans="1:9" x14ac:dyDescent="0.25">
      <c r="A1450" s="8" t="str">
        <f>Calculations!A1450</f>
        <v/>
      </c>
      <c r="B1450" s="2" t="str">
        <f t="shared" si="27"/>
        <v/>
      </c>
      <c r="C1450" s="10" t="str">
        <f>IFERROR(Calculations!J1450,"")</f>
        <v/>
      </c>
      <c r="D1450" s="10" t="str">
        <f xml:space="preserve"> IF(OR(Calculations!C1450 = "",Calculations!C1450 = WorkTypeString),  IFERROR(Calculations!J1450,""), NA())</f>
        <v/>
      </c>
      <c r="E1450" s="10">
        <f t="array" ref="E1450">PERCENTILE(IF(ISERROR(D1450:D6449)=FALSE,D1450:D6449),CycleTimePercentile)</f>
        <v>0</v>
      </c>
      <c r="F1450" s="2" t="e">
        <f xml:space="preserve"> IF(Calculations!C1450 = DefectTypeString,  IFERROR(Calculations!J1450,""), NA())</f>
        <v>#N/A</v>
      </c>
      <c r="G1450" s="10">
        <f t="array" ref="G1450">PERCENTILE(IF(ISERROR(F1450:F6449)=FALSE,F1450:F6449),CycleTimePercentile)</f>
        <v>0</v>
      </c>
      <c r="H1450" s="2" t="e">
        <f ca="1" xml:space="preserve"> IF(OR(Calculations!C1450 = "",Calculations!C1450 = WorkTypeString),  Calculations!K1450, NA())</f>
        <v>#N/A</v>
      </c>
      <c r="I1450" s="2" t="e">
        <f xml:space="preserve"> IF(Calculations!C1450 = DefectTypeString,  Calculations!K1450, NA())</f>
        <v>#N/A</v>
      </c>
    </row>
    <row r="1451" spans="1:9" x14ac:dyDescent="0.25">
      <c r="A1451" s="8" t="str">
        <f>Calculations!A1451</f>
        <v/>
      </c>
      <c r="B1451" s="2" t="str">
        <f t="shared" si="27"/>
        <v/>
      </c>
      <c r="C1451" s="10" t="str">
        <f>IFERROR(Calculations!J1451,"")</f>
        <v/>
      </c>
      <c r="D1451" s="10" t="str">
        <f xml:space="preserve"> IF(OR(Calculations!C1451 = "",Calculations!C1451 = WorkTypeString),  IFERROR(Calculations!J1451,""), NA())</f>
        <v/>
      </c>
      <c r="E1451" s="10">
        <f t="array" ref="E1451">PERCENTILE(IF(ISERROR(D1451:D6450)=FALSE,D1451:D6450),CycleTimePercentile)</f>
        <v>0</v>
      </c>
      <c r="F1451" s="2" t="e">
        <f xml:space="preserve"> IF(Calculations!C1451 = DefectTypeString,  IFERROR(Calculations!J1451,""), NA())</f>
        <v>#N/A</v>
      </c>
      <c r="G1451" s="10">
        <f t="array" ref="G1451">PERCENTILE(IF(ISERROR(F1451:F6450)=FALSE,F1451:F6450),CycleTimePercentile)</f>
        <v>0</v>
      </c>
      <c r="H1451" s="2" t="e">
        <f ca="1" xml:space="preserve"> IF(OR(Calculations!C1451 = "",Calculations!C1451 = WorkTypeString),  Calculations!K1451, NA())</f>
        <v>#N/A</v>
      </c>
      <c r="I1451" s="2" t="e">
        <f xml:space="preserve"> IF(Calculations!C1451 = DefectTypeString,  Calculations!K1451, NA())</f>
        <v>#N/A</v>
      </c>
    </row>
    <row r="1452" spans="1:9" x14ac:dyDescent="0.25">
      <c r="A1452" s="8" t="str">
        <f>Calculations!A1452</f>
        <v/>
      </c>
      <c r="B1452" s="2" t="str">
        <f t="shared" si="27"/>
        <v/>
      </c>
      <c r="C1452" s="10" t="str">
        <f>IFERROR(Calculations!J1452,"")</f>
        <v/>
      </c>
      <c r="D1452" s="10" t="str">
        <f xml:space="preserve"> IF(OR(Calculations!C1452 = "",Calculations!C1452 = WorkTypeString),  IFERROR(Calculations!J1452,""), NA())</f>
        <v/>
      </c>
      <c r="E1452" s="10">
        <f t="array" ref="E1452">PERCENTILE(IF(ISERROR(D1452:D6451)=FALSE,D1452:D6451),CycleTimePercentile)</f>
        <v>0</v>
      </c>
      <c r="F1452" s="2" t="e">
        <f xml:space="preserve"> IF(Calculations!C1452 = DefectTypeString,  IFERROR(Calculations!J1452,""), NA())</f>
        <v>#N/A</v>
      </c>
      <c r="G1452" s="10">
        <f t="array" ref="G1452">PERCENTILE(IF(ISERROR(F1452:F6451)=FALSE,F1452:F6451),CycleTimePercentile)</f>
        <v>0</v>
      </c>
      <c r="H1452" s="2" t="e">
        <f ca="1" xml:space="preserve"> IF(OR(Calculations!C1452 = "",Calculations!C1452 = WorkTypeString),  Calculations!K1452, NA())</f>
        <v>#N/A</v>
      </c>
      <c r="I1452" s="2" t="e">
        <f xml:space="preserve"> IF(Calculations!C1452 = DefectTypeString,  Calculations!K1452, NA())</f>
        <v>#N/A</v>
      </c>
    </row>
    <row r="1453" spans="1:9" x14ac:dyDescent="0.25">
      <c r="A1453" s="8" t="str">
        <f>Calculations!A1453</f>
        <v/>
      </c>
      <c r="B1453" s="2" t="str">
        <f t="shared" si="27"/>
        <v/>
      </c>
      <c r="C1453" s="10" t="str">
        <f>IFERROR(Calculations!J1453,"")</f>
        <v/>
      </c>
      <c r="D1453" s="10" t="str">
        <f xml:space="preserve"> IF(OR(Calculations!C1453 = "",Calculations!C1453 = WorkTypeString),  IFERROR(Calculations!J1453,""), NA())</f>
        <v/>
      </c>
      <c r="E1453" s="10">
        <f t="array" ref="E1453">PERCENTILE(IF(ISERROR(D1453:D6452)=FALSE,D1453:D6452),CycleTimePercentile)</f>
        <v>0</v>
      </c>
      <c r="F1453" s="2" t="e">
        <f xml:space="preserve"> IF(Calculations!C1453 = DefectTypeString,  IFERROR(Calculations!J1453,""), NA())</f>
        <v>#N/A</v>
      </c>
      <c r="G1453" s="10">
        <f t="array" ref="G1453">PERCENTILE(IF(ISERROR(F1453:F6452)=FALSE,F1453:F6452),CycleTimePercentile)</f>
        <v>0</v>
      </c>
      <c r="H1453" s="2" t="e">
        <f ca="1" xml:space="preserve"> IF(OR(Calculations!C1453 = "",Calculations!C1453 = WorkTypeString),  Calculations!K1453, NA())</f>
        <v>#N/A</v>
      </c>
      <c r="I1453" s="2" t="e">
        <f xml:space="preserve"> IF(Calculations!C1453 = DefectTypeString,  Calculations!K1453, NA())</f>
        <v>#N/A</v>
      </c>
    </row>
    <row r="1454" spans="1:9" x14ac:dyDescent="0.25">
      <c r="A1454" s="8" t="str">
        <f>Calculations!A1454</f>
        <v/>
      </c>
      <c r="B1454" s="2" t="str">
        <f t="shared" si="27"/>
        <v/>
      </c>
      <c r="C1454" s="10" t="str">
        <f>IFERROR(Calculations!J1454,"")</f>
        <v/>
      </c>
      <c r="D1454" s="10" t="str">
        <f xml:space="preserve"> IF(OR(Calculations!C1454 = "",Calculations!C1454 = WorkTypeString),  IFERROR(Calculations!J1454,""), NA())</f>
        <v/>
      </c>
      <c r="E1454" s="10">
        <f t="array" ref="E1454">PERCENTILE(IF(ISERROR(D1454:D6453)=FALSE,D1454:D6453),CycleTimePercentile)</f>
        <v>0</v>
      </c>
      <c r="F1454" s="2" t="e">
        <f xml:space="preserve"> IF(Calculations!C1454 = DefectTypeString,  IFERROR(Calculations!J1454,""), NA())</f>
        <v>#N/A</v>
      </c>
      <c r="G1454" s="10">
        <f t="array" ref="G1454">PERCENTILE(IF(ISERROR(F1454:F6453)=FALSE,F1454:F6453),CycleTimePercentile)</f>
        <v>0</v>
      </c>
      <c r="H1454" s="2" t="e">
        <f ca="1" xml:space="preserve"> IF(OR(Calculations!C1454 = "",Calculations!C1454 = WorkTypeString),  Calculations!K1454, NA())</f>
        <v>#N/A</v>
      </c>
      <c r="I1454" s="2" t="e">
        <f xml:space="preserve"> IF(Calculations!C1454 = DefectTypeString,  Calculations!K1454, NA())</f>
        <v>#N/A</v>
      </c>
    </row>
    <row r="1455" spans="1:9" x14ac:dyDescent="0.25">
      <c r="A1455" s="8" t="str">
        <f>Calculations!A1455</f>
        <v/>
      </c>
      <c r="B1455" s="2" t="str">
        <f t="shared" si="27"/>
        <v/>
      </c>
      <c r="C1455" s="10" t="str">
        <f>IFERROR(Calculations!J1455,"")</f>
        <v/>
      </c>
      <c r="D1455" s="10" t="str">
        <f xml:space="preserve"> IF(OR(Calculations!C1455 = "",Calculations!C1455 = WorkTypeString),  IFERROR(Calculations!J1455,""), NA())</f>
        <v/>
      </c>
      <c r="E1455" s="10">
        <f t="array" ref="E1455">PERCENTILE(IF(ISERROR(D1455:D6454)=FALSE,D1455:D6454),CycleTimePercentile)</f>
        <v>0</v>
      </c>
      <c r="F1455" s="2" t="e">
        <f xml:space="preserve"> IF(Calculations!C1455 = DefectTypeString,  IFERROR(Calculations!J1455,""), NA())</f>
        <v>#N/A</v>
      </c>
      <c r="G1455" s="10">
        <f t="array" ref="G1455">PERCENTILE(IF(ISERROR(F1455:F6454)=FALSE,F1455:F6454),CycleTimePercentile)</f>
        <v>0</v>
      </c>
      <c r="H1455" s="2" t="e">
        <f ca="1" xml:space="preserve"> IF(OR(Calculations!C1455 = "",Calculations!C1455 = WorkTypeString),  Calculations!K1455, NA())</f>
        <v>#N/A</v>
      </c>
      <c r="I1455" s="2" t="e">
        <f xml:space="preserve"> IF(Calculations!C1455 = DefectTypeString,  Calculations!K1455, NA())</f>
        <v>#N/A</v>
      </c>
    </row>
    <row r="1456" spans="1:9" x14ac:dyDescent="0.25">
      <c r="A1456" s="8" t="str">
        <f>Calculations!A1456</f>
        <v/>
      </c>
      <c r="B1456" s="2" t="str">
        <f t="shared" si="27"/>
        <v/>
      </c>
      <c r="C1456" s="10" t="str">
        <f>IFERROR(Calculations!J1456,"")</f>
        <v/>
      </c>
      <c r="D1456" s="10" t="str">
        <f xml:space="preserve"> IF(OR(Calculations!C1456 = "",Calculations!C1456 = WorkTypeString),  IFERROR(Calculations!J1456,""), NA())</f>
        <v/>
      </c>
      <c r="E1456" s="10">
        <f t="array" ref="E1456">PERCENTILE(IF(ISERROR(D1456:D6455)=FALSE,D1456:D6455),CycleTimePercentile)</f>
        <v>0</v>
      </c>
      <c r="F1456" s="2" t="e">
        <f xml:space="preserve"> IF(Calculations!C1456 = DefectTypeString,  IFERROR(Calculations!J1456,""), NA())</f>
        <v>#N/A</v>
      </c>
      <c r="G1456" s="10">
        <f t="array" ref="G1456">PERCENTILE(IF(ISERROR(F1456:F6455)=FALSE,F1456:F6455),CycleTimePercentile)</f>
        <v>0</v>
      </c>
      <c r="H1456" s="2" t="e">
        <f ca="1" xml:space="preserve"> IF(OR(Calculations!C1456 = "",Calculations!C1456 = WorkTypeString),  Calculations!K1456, NA())</f>
        <v>#N/A</v>
      </c>
      <c r="I1456" s="2" t="e">
        <f xml:space="preserve"> IF(Calculations!C1456 = DefectTypeString,  Calculations!K1456, NA())</f>
        <v>#N/A</v>
      </c>
    </row>
    <row r="1457" spans="1:9" x14ac:dyDescent="0.25">
      <c r="A1457" s="8" t="str">
        <f>Calculations!A1457</f>
        <v/>
      </c>
      <c r="B1457" s="2" t="str">
        <f t="shared" si="27"/>
        <v/>
      </c>
      <c r="C1457" s="10" t="str">
        <f>IFERROR(Calculations!J1457,"")</f>
        <v/>
      </c>
      <c r="D1457" s="10" t="str">
        <f xml:space="preserve"> IF(OR(Calculations!C1457 = "",Calculations!C1457 = WorkTypeString),  IFERROR(Calculations!J1457,""), NA())</f>
        <v/>
      </c>
      <c r="E1457" s="10">
        <f t="array" ref="E1457">PERCENTILE(IF(ISERROR(D1457:D6456)=FALSE,D1457:D6456),CycleTimePercentile)</f>
        <v>0</v>
      </c>
      <c r="F1457" s="2" t="e">
        <f xml:space="preserve"> IF(Calculations!C1457 = DefectTypeString,  IFERROR(Calculations!J1457,""), NA())</f>
        <v>#N/A</v>
      </c>
      <c r="G1457" s="10">
        <f t="array" ref="G1457">PERCENTILE(IF(ISERROR(F1457:F6456)=FALSE,F1457:F6456),CycleTimePercentile)</f>
        <v>0</v>
      </c>
      <c r="H1457" s="2" t="e">
        <f ca="1" xml:space="preserve"> IF(OR(Calculations!C1457 = "",Calculations!C1457 = WorkTypeString),  Calculations!K1457, NA())</f>
        <v>#N/A</v>
      </c>
      <c r="I1457" s="2" t="e">
        <f xml:space="preserve"> IF(Calculations!C1457 = DefectTypeString,  Calculations!K1457, NA())</f>
        <v>#N/A</v>
      </c>
    </row>
    <row r="1458" spans="1:9" x14ac:dyDescent="0.25">
      <c r="A1458" s="8" t="str">
        <f>Calculations!A1458</f>
        <v/>
      </c>
      <c r="B1458" s="2" t="str">
        <f t="shared" si="27"/>
        <v/>
      </c>
      <c r="C1458" s="10" t="str">
        <f>IFERROR(Calculations!J1458,"")</f>
        <v/>
      </c>
      <c r="D1458" s="10" t="str">
        <f xml:space="preserve"> IF(OR(Calculations!C1458 = "",Calculations!C1458 = WorkTypeString),  IFERROR(Calculations!J1458,""), NA())</f>
        <v/>
      </c>
      <c r="E1458" s="10">
        <f t="array" ref="E1458">PERCENTILE(IF(ISERROR(D1458:D6457)=FALSE,D1458:D6457),CycleTimePercentile)</f>
        <v>0</v>
      </c>
      <c r="F1458" s="2" t="e">
        <f xml:space="preserve"> IF(Calculations!C1458 = DefectTypeString,  IFERROR(Calculations!J1458,""), NA())</f>
        <v>#N/A</v>
      </c>
      <c r="G1458" s="10">
        <f t="array" ref="G1458">PERCENTILE(IF(ISERROR(F1458:F6457)=FALSE,F1458:F6457),CycleTimePercentile)</f>
        <v>0</v>
      </c>
      <c r="H1458" s="2" t="e">
        <f ca="1" xml:space="preserve"> IF(OR(Calculations!C1458 = "",Calculations!C1458 = WorkTypeString),  Calculations!K1458, NA())</f>
        <v>#N/A</v>
      </c>
      <c r="I1458" s="2" t="e">
        <f xml:space="preserve"> IF(Calculations!C1458 = DefectTypeString,  Calculations!K1458, NA())</f>
        <v>#N/A</v>
      </c>
    </row>
    <row r="1459" spans="1:9" x14ac:dyDescent="0.25">
      <c r="A1459" s="8" t="str">
        <f>Calculations!A1459</f>
        <v/>
      </c>
      <c r="B1459" s="2" t="str">
        <f t="shared" si="27"/>
        <v/>
      </c>
      <c r="C1459" s="10" t="str">
        <f>IFERROR(Calculations!J1459,"")</f>
        <v/>
      </c>
      <c r="D1459" s="10" t="str">
        <f xml:space="preserve"> IF(OR(Calculations!C1459 = "",Calculations!C1459 = WorkTypeString),  IFERROR(Calculations!J1459,""), NA())</f>
        <v/>
      </c>
      <c r="E1459" s="10">
        <f t="array" ref="E1459">PERCENTILE(IF(ISERROR(D1459:D6458)=FALSE,D1459:D6458),CycleTimePercentile)</f>
        <v>0</v>
      </c>
      <c r="F1459" s="2" t="e">
        <f xml:space="preserve"> IF(Calculations!C1459 = DefectTypeString,  IFERROR(Calculations!J1459,""), NA())</f>
        <v>#N/A</v>
      </c>
      <c r="G1459" s="10">
        <f t="array" ref="G1459">PERCENTILE(IF(ISERROR(F1459:F6458)=FALSE,F1459:F6458),CycleTimePercentile)</f>
        <v>0</v>
      </c>
      <c r="H1459" s="2" t="e">
        <f ca="1" xml:space="preserve"> IF(OR(Calculations!C1459 = "",Calculations!C1459 = WorkTypeString),  Calculations!K1459, NA())</f>
        <v>#N/A</v>
      </c>
      <c r="I1459" s="2" t="e">
        <f xml:space="preserve"> IF(Calculations!C1459 = DefectTypeString,  Calculations!K1459, NA())</f>
        <v>#N/A</v>
      </c>
    </row>
    <row r="1460" spans="1:9" x14ac:dyDescent="0.25">
      <c r="A1460" s="8" t="str">
        <f>Calculations!A1460</f>
        <v/>
      </c>
      <c r="B1460" s="2" t="str">
        <f t="shared" si="27"/>
        <v/>
      </c>
      <c r="C1460" s="10" t="str">
        <f>IFERROR(Calculations!J1460,"")</f>
        <v/>
      </c>
      <c r="D1460" s="10" t="str">
        <f xml:space="preserve"> IF(OR(Calculations!C1460 = "",Calculations!C1460 = WorkTypeString),  IFERROR(Calculations!J1460,""), NA())</f>
        <v/>
      </c>
      <c r="E1460" s="10">
        <f t="array" ref="E1460">PERCENTILE(IF(ISERROR(D1460:D6459)=FALSE,D1460:D6459),CycleTimePercentile)</f>
        <v>0</v>
      </c>
      <c r="F1460" s="2" t="e">
        <f xml:space="preserve"> IF(Calculations!C1460 = DefectTypeString,  IFERROR(Calculations!J1460,""), NA())</f>
        <v>#N/A</v>
      </c>
      <c r="G1460" s="10">
        <f t="array" ref="G1460">PERCENTILE(IF(ISERROR(F1460:F6459)=FALSE,F1460:F6459),CycleTimePercentile)</f>
        <v>0</v>
      </c>
      <c r="H1460" s="2" t="e">
        <f ca="1" xml:space="preserve"> IF(OR(Calculations!C1460 = "",Calculations!C1460 = WorkTypeString),  Calculations!K1460, NA())</f>
        <v>#N/A</v>
      </c>
      <c r="I1460" s="2" t="e">
        <f xml:space="preserve"> IF(Calculations!C1460 = DefectTypeString,  Calculations!K1460, NA())</f>
        <v>#N/A</v>
      </c>
    </row>
    <row r="1461" spans="1:9" x14ac:dyDescent="0.25">
      <c r="A1461" s="8" t="str">
        <f>Calculations!A1461</f>
        <v/>
      </c>
      <c r="B1461" s="2" t="str">
        <f t="shared" si="27"/>
        <v/>
      </c>
      <c r="C1461" s="10" t="str">
        <f>IFERROR(Calculations!J1461,"")</f>
        <v/>
      </c>
      <c r="D1461" s="10" t="str">
        <f xml:space="preserve"> IF(OR(Calculations!C1461 = "",Calculations!C1461 = WorkTypeString),  IFERROR(Calculations!J1461,""), NA())</f>
        <v/>
      </c>
      <c r="E1461" s="10">
        <f t="array" ref="E1461">PERCENTILE(IF(ISERROR(D1461:D6460)=FALSE,D1461:D6460),CycleTimePercentile)</f>
        <v>0</v>
      </c>
      <c r="F1461" s="2" t="e">
        <f xml:space="preserve"> IF(Calculations!C1461 = DefectTypeString,  IFERROR(Calculations!J1461,""), NA())</f>
        <v>#N/A</v>
      </c>
      <c r="G1461" s="10">
        <f t="array" ref="G1461">PERCENTILE(IF(ISERROR(F1461:F6460)=FALSE,F1461:F6460),CycleTimePercentile)</f>
        <v>0</v>
      </c>
      <c r="H1461" s="2" t="e">
        <f ca="1" xml:space="preserve"> IF(OR(Calculations!C1461 = "",Calculations!C1461 = WorkTypeString),  Calculations!K1461, NA())</f>
        <v>#N/A</v>
      </c>
      <c r="I1461" s="2" t="e">
        <f xml:space="preserve"> IF(Calculations!C1461 = DefectTypeString,  Calculations!K1461, NA())</f>
        <v>#N/A</v>
      </c>
    </row>
    <row r="1462" spans="1:9" x14ac:dyDescent="0.25">
      <c r="A1462" s="8" t="str">
        <f>Calculations!A1462</f>
        <v/>
      </c>
      <c r="B1462" s="2" t="str">
        <f t="shared" si="27"/>
        <v/>
      </c>
      <c r="C1462" s="10" t="str">
        <f>IFERROR(Calculations!J1462,"")</f>
        <v/>
      </c>
      <c r="D1462" s="10" t="str">
        <f xml:space="preserve"> IF(OR(Calculations!C1462 = "",Calculations!C1462 = WorkTypeString),  IFERROR(Calculations!J1462,""), NA())</f>
        <v/>
      </c>
      <c r="E1462" s="10">
        <f t="array" ref="E1462">PERCENTILE(IF(ISERROR(D1462:D6461)=FALSE,D1462:D6461),CycleTimePercentile)</f>
        <v>0</v>
      </c>
      <c r="F1462" s="2" t="e">
        <f xml:space="preserve"> IF(Calculations!C1462 = DefectTypeString,  IFERROR(Calculations!J1462,""), NA())</f>
        <v>#N/A</v>
      </c>
      <c r="G1462" s="10">
        <f t="array" ref="G1462">PERCENTILE(IF(ISERROR(F1462:F6461)=FALSE,F1462:F6461),CycleTimePercentile)</f>
        <v>0</v>
      </c>
      <c r="H1462" s="2" t="e">
        <f ca="1" xml:space="preserve"> IF(OR(Calculations!C1462 = "",Calculations!C1462 = WorkTypeString),  Calculations!K1462, NA())</f>
        <v>#N/A</v>
      </c>
      <c r="I1462" s="2" t="e">
        <f xml:space="preserve"> IF(Calculations!C1462 = DefectTypeString,  Calculations!K1462, NA())</f>
        <v>#N/A</v>
      </c>
    </row>
    <row r="1463" spans="1:9" x14ac:dyDescent="0.25">
      <c r="A1463" s="8" t="str">
        <f>Calculations!A1463</f>
        <v/>
      </c>
      <c r="B1463" s="2" t="str">
        <f t="shared" si="27"/>
        <v/>
      </c>
      <c r="C1463" s="10" t="str">
        <f>IFERROR(Calculations!J1463,"")</f>
        <v/>
      </c>
      <c r="D1463" s="10" t="str">
        <f xml:space="preserve"> IF(OR(Calculations!C1463 = "",Calculations!C1463 = WorkTypeString),  IFERROR(Calculations!J1463,""), NA())</f>
        <v/>
      </c>
      <c r="E1463" s="10">
        <f t="array" ref="E1463">PERCENTILE(IF(ISERROR(D1463:D6462)=FALSE,D1463:D6462),CycleTimePercentile)</f>
        <v>0</v>
      </c>
      <c r="F1463" s="2" t="e">
        <f xml:space="preserve"> IF(Calculations!C1463 = DefectTypeString,  IFERROR(Calculations!J1463,""), NA())</f>
        <v>#N/A</v>
      </c>
      <c r="G1463" s="10">
        <f t="array" ref="G1463">PERCENTILE(IF(ISERROR(F1463:F6462)=FALSE,F1463:F6462),CycleTimePercentile)</f>
        <v>0</v>
      </c>
      <c r="H1463" s="2" t="e">
        <f ca="1" xml:space="preserve"> IF(OR(Calculations!C1463 = "",Calculations!C1463 = WorkTypeString),  Calculations!K1463, NA())</f>
        <v>#N/A</v>
      </c>
      <c r="I1463" s="2" t="e">
        <f xml:space="preserve"> IF(Calculations!C1463 = DefectTypeString,  Calculations!K1463, NA())</f>
        <v>#N/A</v>
      </c>
    </row>
    <row r="1464" spans="1:9" x14ac:dyDescent="0.25">
      <c r="A1464" s="8" t="str">
        <f>Calculations!A1464</f>
        <v/>
      </c>
      <c r="B1464" s="2" t="str">
        <f t="shared" si="27"/>
        <v/>
      </c>
      <c r="C1464" s="10" t="str">
        <f>IFERROR(Calculations!J1464,"")</f>
        <v/>
      </c>
      <c r="D1464" s="10" t="str">
        <f xml:space="preserve"> IF(OR(Calculations!C1464 = "",Calculations!C1464 = WorkTypeString),  IFERROR(Calculations!J1464,""), NA())</f>
        <v/>
      </c>
      <c r="E1464" s="10">
        <f t="array" ref="E1464">PERCENTILE(IF(ISERROR(D1464:D6463)=FALSE,D1464:D6463),CycleTimePercentile)</f>
        <v>0</v>
      </c>
      <c r="F1464" s="2" t="e">
        <f xml:space="preserve"> IF(Calculations!C1464 = DefectTypeString,  IFERROR(Calculations!J1464,""), NA())</f>
        <v>#N/A</v>
      </c>
      <c r="G1464" s="10">
        <f t="array" ref="G1464">PERCENTILE(IF(ISERROR(F1464:F6463)=FALSE,F1464:F6463),CycleTimePercentile)</f>
        <v>0</v>
      </c>
      <c r="H1464" s="2" t="e">
        <f ca="1" xml:space="preserve"> IF(OR(Calculations!C1464 = "",Calculations!C1464 = WorkTypeString),  Calculations!K1464, NA())</f>
        <v>#N/A</v>
      </c>
      <c r="I1464" s="2" t="e">
        <f xml:space="preserve"> IF(Calculations!C1464 = DefectTypeString,  Calculations!K1464, NA())</f>
        <v>#N/A</v>
      </c>
    </row>
    <row r="1465" spans="1:9" x14ac:dyDescent="0.25">
      <c r="A1465" s="8" t="str">
        <f>Calculations!A1465</f>
        <v/>
      </c>
      <c r="B1465" s="2" t="str">
        <f t="shared" si="27"/>
        <v/>
      </c>
      <c r="C1465" s="10" t="str">
        <f>IFERROR(Calculations!J1465,"")</f>
        <v/>
      </c>
      <c r="D1465" s="10" t="str">
        <f xml:space="preserve"> IF(OR(Calculations!C1465 = "",Calculations!C1465 = WorkTypeString),  IFERROR(Calculations!J1465,""), NA())</f>
        <v/>
      </c>
      <c r="E1465" s="10">
        <f t="array" ref="E1465">PERCENTILE(IF(ISERROR(D1465:D6464)=FALSE,D1465:D6464),CycleTimePercentile)</f>
        <v>0</v>
      </c>
      <c r="F1465" s="2" t="e">
        <f xml:space="preserve"> IF(Calculations!C1465 = DefectTypeString,  IFERROR(Calculations!J1465,""), NA())</f>
        <v>#N/A</v>
      </c>
      <c r="G1465" s="10">
        <f t="array" ref="G1465">PERCENTILE(IF(ISERROR(F1465:F6464)=FALSE,F1465:F6464),CycleTimePercentile)</f>
        <v>0</v>
      </c>
      <c r="H1465" s="2" t="e">
        <f ca="1" xml:space="preserve"> IF(OR(Calculations!C1465 = "",Calculations!C1465 = WorkTypeString),  Calculations!K1465, NA())</f>
        <v>#N/A</v>
      </c>
      <c r="I1465" s="2" t="e">
        <f xml:space="preserve"> IF(Calculations!C1465 = DefectTypeString,  Calculations!K1465, NA())</f>
        <v>#N/A</v>
      </c>
    </row>
    <row r="1466" spans="1:9" x14ac:dyDescent="0.25">
      <c r="A1466" s="8" t="str">
        <f>Calculations!A1466</f>
        <v/>
      </c>
      <c r="B1466" s="2" t="str">
        <f t="shared" si="27"/>
        <v/>
      </c>
      <c r="C1466" s="10" t="str">
        <f>IFERROR(Calculations!J1466,"")</f>
        <v/>
      </c>
      <c r="D1466" s="10" t="str">
        <f xml:space="preserve"> IF(OR(Calculations!C1466 = "",Calculations!C1466 = WorkTypeString),  IFERROR(Calculations!J1466,""), NA())</f>
        <v/>
      </c>
      <c r="E1466" s="10">
        <f t="array" ref="E1466">PERCENTILE(IF(ISERROR(D1466:D6465)=FALSE,D1466:D6465),CycleTimePercentile)</f>
        <v>0</v>
      </c>
      <c r="F1466" s="2" t="e">
        <f xml:space="preserve"> IF(Calculations!C1466 = DefectTypeString,  IFERROR(Calculations!J1466,""), NA())</f>
        <v>#N/A</v>
      </c>
      <c r="G1466" s="10">
        <f t="array" ref="G1466">PERCENTILE(IF(ISERROR(F1466:F6465)=FALSE,F1466:F6465),CycleTimePercentile)</f>
        <v>0</v>
      </c>
      <c r="H1466" s="2" t="e">
        <f ca="1" xml:space="preserve"> IF(OR(Calculations!C1466 = "",Calculations!C1466 = WorkTypeString),  Calculations!K1466, NA())</f>
        <v>#N/A</v>
      </c>
      <c r="I1466" s="2" t="e">
        <f xml:space="preserve"> IF(Calculations!C1466 = DefectTypeString,  Calculations!K1466, NA())</f>
        <v>#N/A</v>
      </c>
    </row>
    <row r="1467" spans="1:9" x14ac:dyDescent="0.25">
      <c r="A1467" s="8" t="str">
        <f>Calculations!A1467</f>
        <v/>
      </c>
      <c r="B1467" s="2" t="str">
        <f t="shared" si="27"/>
        <v/>
      </c>
      <c r="C1467" s="10" t="str">
        <f>IFERROR(Calculations!J1467,"")</f>
        <v/>
      </c>
      <c r="D1467" s="10" t="str">
        <f xml:space="preserve"> IF(OR(Calculations!C1467 = "",Calculations!C1467 = WorkTypeString),  IFERROR(Calculations!J1467,""), NA())</f>
        <v/>
      </c>
      <c r="E1467" s="10">
        <f t="array" ref="E1467">PERCENTILE(IF(ISERROR(D1467:D6466)=FALSE,D1467:D6466),CycleTimePercentile)</f>
        <v>0</v>
      </c>
      <c r="F1467" s="2" t="e">
        <f xml:space="preserve"> IF(Calculations!C1467 = DefectTypeString,  IFERROR(Calculations!J1467,""), NA())</f>
        <v>#N/A</v>
      </c>
      <c r="G1467" s="10">
        <f t="array" ref="G1467">PERCENTILE(IF(ISERROR(F1467:F6466)=FALSE,F1467:F6466),CycleTimePercentile)</f>
        <v>0</v>
      </c>
      <c r="H1467" s="2" t="e">
        <f ca="1" xml:space="preserve"> IF(OR(Calculations!C1467 = "",Calculations!C1467 = WorkTypeString),  Calculations!K1467, NA())</f>
        <v>#N/A</v>
      </c>
      <c r="I1467" s="2" t="e">
        <f xml:space="preserve"> IF(Calculations!C1467 = DefectTypeString,  Calculations!K1467, NA())</f>
        <v>#N/A</v>
      </c>
    </row>
    <row r="1468" spans="1:9" x14ac:dyDescent="0.25">
      <c r="A1468" s="8" t="str">
        <f>Calculations!A1468</f>
        <v/>
      </c>
      <c r="B1468" s="2" t="str">
        <f t="shared" si="27"/>
        <v/>
      </c>
      <c r="C1468" s="10" t="str">
        <f>IFERROR(Calculations!J1468,"")</f>
        <v/>
      </c>
      <c r="D1468" s="10" t="str">
        <f xml:space="preserve"> IF(OR(Calculations!C1468 = "",Calculations!C1468 = WorkTypeString),  IFERROR(Calculations!J1468,""), NA())</f>
        <v/>
      </c>
      <c r="E1468" s="10">
        <f t="array" ref="E1468">PERCENTILE(IF(ISERROR(D1468:D6467)=FALSE,D1468:D6467),CycleTimePercentile)</f>
        <v>0</v>
      </c>
      <c r="F1468" s="2" t="e">
        <f xml:space="preserve"> IF(Calculations!C1468 = DefectTypeString,  IFERROR(Calculations!J1468,""), NA())</f>
        <v>#N/A</v>
      </c>
      <c r="G1468" s="10">
        <f t="array" ref="G1468">PERCENTILE(IF(ISERROR(F1468:F6467)=FALSE,F1468:F6467),CycleTimePercentile)</f>
        <v>0</v>
      </c>
      <c r="H1468" s="2" t="e">
        <f ca="1" xml:space="preserve"> IF(OR(Calculations!C1468 = "",Calculations!C1468 = WorkTypeString),  Calculations!K1468, NA())</f>
        <v>#N/A</v>
      </c>
      <c r="I1468" s="2" t="e">
        <f xml:space="preserve"> IF(Calculations!C1468 = DefectTypeString,  Calculations!K1468, NA())</f>
        <v>#N/A</v>
      </c>
    </row>
    <row r="1469" spans="1:9" x14ac:dyDescent="0.25">
      <c r="A1469" s="8" t="str">
        <f>Calculations!A1469</f>
        <v/>
      </c>
      <c r="B1469" s="2" t="str">
        <f t="shared" si="27"/>
        <v/>
      </c>
      <c r="C1469" s="10" t="str">
        <f>IFERROR(Calculations!J1469,"")</f>
        <v/>
      </c>
      <c r="D1469" s="10" t="str">
        <f xml:space="preserve"> IF(OR(Calculations!C1469 = "",Calculations!C1469 = WorkTypeString),  IFERROR(Calculations!J1469,""), NA())</f>
        <v/>
      </c>
      <c r="E1469" s="10">
        <f t="array" ref="E1469">PERCENTILE(IF(ISERROR(D1469:D6468)=FALSE,D1469:D6468),CycleTimePercentile)</f>
        <v>0</v>
      </c>
      <c r="F1469" s="2" t="e">
        <f xml:space="preserve"> IF(Calculations!C1469 = DefectTypeString,  IFERROR(Calculations!J1469,""), NA())</f>
        <v>#N/A</v>
      </c>
      <c r="G1469" s="10">
        <f t="array" ref="G1469">PERCENTILE(IF(ISERROR(F1469:F6468)=FALSE,F1469:F6468),CycleTimePercentile)</f>
        <v>0</v>
      </c>
      <c r="H1469" s="2" t="e">
        <f ca="1" xml:space="preserve"> IF(OR(Calculations!C1469 = "",Calculations!C1469 = WorkTypeString),  Calculations!K1469, NA())</f>
        <v>#N/A</v>
      </c>
      <c r="I1469" s="2" t="e">
        <f xml:space="preserve"> IF(Calculations!C1469 = DefectTypeString,  Calculations!K1469, NA())</f>
        <v>#N/A</v>
      </c>
    </row>
    <row r="1470" spans="1:9" x14ac:dyDescent="0.25">
      <c r="A1470" s="8" t="str">
        <f>Calculations!A1470</f>
        <v/>
      </c>
      <c r="B1470" s="2" t="str">
        <f t="shared" si="27"/>
        <v/>
      </c>
      <c r="C1470" s="10" t="str">
        <f>IFERROR(Calculations!J1470,"")</f>
        <v/>
      </c>
      <c r="D1470" s="10" t="str">
        <f xml:space="preserve"> IF(OR(Calculations!C1470 = "",Calculations!C1470 = WorkTypeString),  IFERROR(Calculations!J1470,""), NA())</f>
        <v/>
      </c>
      <c r="E1470" s="10">
        <f t="array" ref="E1470">PERCENTILE(IF(ISERROR(D1470:D6469)=FALSE,D1470:D6469),CycleTimePercentile)</f>
        <v>0</v>
      </c>
      <c r="F1470" s="2" t="e">
        <f xml:space="preserve"> IF(Calculations!C1470 = DefectTypeString,  IFERROR(Calculations!J1470,""), NA())</f>
        <v>#N/A</v>
      </c>
      <c r="G1470" s="10">
        <f t="array" ref="G1470">PERCENTILE(IF(ISERROR(F1470:F6469)=FALSE,F1470:F6469),CycleTimePercentile)</f>
        <v>0</v>
      </c>
      <c r="H1470" s="2" t="e">
        <f ca="1" xml:space="preserve"> IF(OR(Calculations!C1470 = "",Calculations!C1470 = WorkTypeString),  Calculations!K1470, NA())</f>
        <v>#N/A</v>
      </c>
      <c r="I1470" s="2" t="e">
        <f xml:space="preserve"> IF(Calculations!C1470 = DefectTypeString,  Calculations!K1470, NA())</f>
        <v>#N/A</v>
      </c>
    </row>
    <row r="1471" spans="1:9" x14ac:dyDescent="0.25">
      <c r="A1471" s="8" t="str">
        <f>Calculations!A1471</f>
        <v/>
      </c>
      <c r="B1471" s="2" t="str">
        <f t="shared" si="27"/>
        <v/>
      </c>
      <c r="C1471" s="10" t="str">
        <f>IFERROR(Calculations!J1471,"")</f>
        <v/>
      </c>
      <c r="D1471" s="10" t="str">
        <f xml:space="preserve"> IF(OR(Calculations!C1471 = "",Calculations!C1471 = WorkTypeString),  IFERROR(Calculations!J1471,""), NA())</f>
        <v/>
      </c>
      <c r="E1471" s="10">
        <f t="array" ref="E1471">PERCENTILE(IF(ISERROR(D1471:D6470)=FALSE,D1471:D6470),CycleTimePercentile)</f>
        <v>0</v>
      </c>
      <c r="F1471" s="2" t="e">
        <f xml:space="preserve"> IF(Calculations!C1471 = DefectTypeString,  IFERROR(Calculations!J1471,""), NA())</f>
        <v>#N/A</v>
      </c>
      <c r="G1471" s="10">
        <f t="array" ref="G1471">PERCENTILE(IF(ISERROR(F1471:F6470)=FALSE,F1471:F6470),CycleTimePercentile)</f>
        <v>0</v>
      </c>
      <c r="H1471" s="2" t="e">
        <f ca="1" xml:space="preserve"> IF(OR(Calculations!C1471 = "",Calculations!C1471 = WorkTypeString),  Calculations!K1471, NA())</f>
        <v>#N/A</v>
      </c>
      <c r="I1471" s="2" t="e">
        <f xml:space="preserve"> IF(Calculations!C1471 = DefectTypeString,  Calculations!K1471, NA())</f>
        <v>#N/A</v>
      </c>
    </row>
    <row r="1472" spans="1:9" x14ac:dyDescent="0.25">
      <c r="A1472" s="8" t="str">
        <f>Calculations!A1472</f>
        <v/>
      </c>
      <c r="B1472" s="2" t="str">
        <f t="shared" si="27"/>
        <v/>
      </c>
      <c r="C1472" s="10" t="str">
        <f>IFERROR(Calculations!J1472,"")</f>
        <v/>
      </c>
      <c r="D1472" s="10" t="str">
        <f xml:space="preserve"> IF(OR(Calculations!C1472 = "",Calculations!C1472 = WorkTypeString),  IFERROR(Calculations!J1472,""), NA())</f>
        <v/>
      </c>
      <c r="E1472" s="10">
        <f t="array" ref="E1472">PERCENTILE(IF(ISERROR(D1472:D6471)=FALSE,D1472:D6471),CycleTimePercentile)</f>
        <v>0</v>
      </c>
      <c r="F1472" s="2" t="e">
        <f xml:space="preserve"> IF(Calculations!C1472 = DefectTypeString,  IFERROR(Calculations!J1472,""), NA())</f>
        <v>#N/A</v>
      </c>
      <c r="G1472" s="10">
        <f t="array" ref="G1472">PERCENTILE(IF(ISERROR(F1472:F6471)=FALSE,F1472:F6471),CycleTimePercentile)</f>
        <v>0</v>
      </c>
      <c r="H1472" s="2" t="e">
        <f ca="1" xml:space="preserve"> IF(OR(Calculations!C1472 = "",Calculations!C1472 = WorkTypeString),  Calculations!K1472, NA())</f>
        <v>#N/A</v>
      </c>
      <c r="I1472" s="2" t="e">
        <f xml:space="preserve"> IF(Calculations!C1472 = DefectTypeString,  Calculations!K1472, NA())</f>
        <v>#N/A</v>
      </c>
    </row>
    <row r="1473" spans="1:9" x14ac:dyDescent="0.25">
      <c r="A1473" s="8" t="str">
        <f>Calculations!A1473</f>
        <v/>
      </c>
      <c r="B1473" s="2" t="str">
        <f t="shared" si="27"/>
        <v/>
      </c>
      <c r="C1473" s="10" t="str">
        <f>IFERROR(Calculations!J1473,"")</f>
        <v/>
      </c>
      <c r="D1473" s="10" t="str">
        <f xml:space="preserve"> IF(OR(Calculations!C1473 = "",Calculations!C1473 = WorkTypeString),  IFERROR(Calculations!J1473,""), NA())</f>
        <v/>
      </c>
      <c r="E1473" s="10">
        <f t="array" ref="E1473">PERCENTILE(IF(ISERROR(D1473:D6472)=FALSE,D1473:D6472),CycleTimePercentile)</f>
        <v>0</v>
      </c>
      <c r="F1473" s="2" t="e">
        <f xml:space="preserve"> IF(Calculations!C1473 = DefectTypeString,  IFERROR(Calculations!J1473,""), NA())</f>
        <v>#N/A</v>
      </c>
      <c r="G1473" s="10">
        <f t="array" ref="G1473">PERCENTILE(IF(ISERROR(F1473:F6472)=FALSE,F1473:F6472),CycleTimePercentile)</f>
        <v>0</v>
      </c>
      <c r="H1473" s="2" t="e">
        <f ca="1" xml:space="preserve"> IF(OR(Calculations!C1473 = "",Calculations!C1473 = WorkTypeString),  Calculations!K1473, NA())</f>
        <v>#N/A</v>
      </c>
      <c r="I1473" s="2" t="e">
        <f xml:space="preserve"> IF(Calculations!C1473 = DefectTypeString,  Calculations!K1473, NA())</f>
        <v>#N/A</v>
      </c>
    </row>
    <row r="1474" spans="1:9" x14ac:dyDescent="0.25">
      <c r="A1474" s="8" t="str">
        <f>Calculations!A1474</f>
        <v/>
      </c>
      <c r="B1474" s="2" t="str">
        <f t="shared" si="27"/>
        <v/>
      </c>
      <c r="C1474" s="10" t="str">
        <f>IFERROR(Calculations!J1474,"")</f>
        <v/>
      </c>
      <c r="D1474" s="10" t="str">
        <f xml:space="preserve"> IF(OR(Calculations!C1474 = "",Calculations!C1474 = WorkTypeString),  IFERROR(Calculations!J1474,""), NA())</f>
        <v/>
      </c>
      <c r="E1474" s="10">
        <f t="array" ref="E1474">PERCENTILE(IF(ISERROR(D1474:D6473)=FALSE,D1474:D6473),CycleTimePercentile)</f>
        <v>0</v>
      </c>
      <c r="F1474" s="2" t="e">
        <f xml:space="preserve"> IF(Calculations!C1474 = DefectTypeString,  IFERROR(Calculations!J1474,""), NA())</f>
        <v>#N/A</v>
      </c>
      <c r="G1474" s="10">
        <f t="array" ref="G1474">PERCENTILE(IF(ISERROR(F1474:F6473)=FALSE,F1474:F6473),CycleTimePercentile)</f>
        <v>0</v>
      </c>
      <c r="H1474" s="2" t="e">
        <f ca="1" xml:space="preserve"> IF(OR(Calculations!C1474 = "",Calculations!C1474 = WorkTypeString),  Calculations!K1474, NA())</f>
        <v>#N/A</v>
      </c>
      <c r="I1474" s="2" t="e">
        <f xml:space="preserve"> IF(Calculations!C1474 = DefectTypeString,  Calculations!K1474, NA())</f>
        <v>#N/A</v>
      </c>
    </row>
    <row r="1475" spans="1:9" x14ac:dyDescent="0.25">
      <c r="A1475" s="8" t="str">
        <f>Calculations!A1475</f>
        <v/>
      </c>
      <c r="B1475" s="2" t="str">
        <f t="shared" ref="B1475:B1538" si="28">IF(ISNUMBER(A1475),YEAR(A1475)&amp;"-"&amp;TEXT(MONTH(A1475),"00")&amp;"-"&amp;TEXT(DAY(A1475),"00")&amp;"-"&amp;TEXT(HOUR(A1475),"00"),"")</f>
        <v/>
      </c>
      <c r="C1475" s="10" t="str">
        <f>IFERROR(Calculations!J1475,"")</f>
        <v/>
      </c>
      <c r="D1475" s="10" t="str">
        <f xml:space="preserve"> IF(OR(Calculations!C1475 = "",Calculations!C1475 = WorkTypeString),  IFERROR(Calculations!J1475,""), NA())</f>
        <v/>
      </c>
      <c r="E1475" s="10">
        <f t="array" ref="E1475">PERCENTILE(IF(ISERROR(D1475:D6474)=FALSE,D1475:D6474),CycleTimePercentile)</f>
        <v>0</v>
      </c>
      <c r="F1475" s="2" t="e">
        <f xml:space="preserve"> IF(Calculations!C1475 = DefectTypeString,  IFERROR(Calculations!J1475,""), NA())</f>
        <v>#N/A</v>
      </c>
      <c r="G1475" s="10">
        <f t="array" ref="G1475">PERCENTILE(IF(ISERROR(F1475:F6474)=FALSE,F1475:F6474),CycleTimePercentile)</f>
        <v>0</v>
      </c>
      <c r="H1475" s="2" t="e">
        <f ca="1" xml:space="preserve"> IF(OR(Calculations!C1475 = "",Calculations!C1475 = WorkTypeString),  Calculations!K1475, NA())</f>
        <v>#N/A</v>
      </c>
      <c r="I1475" s="2" t="e">
        <f xml:space="preserve"> IF(Calculations!C1475 = DefectTypeString,  Calculations!K1475, NA())</f>
        <v>#N/A</v>
      </c>
    </row>
    <row r="1476" spans="1:9" x14ac:dyDescent="0.25">
      <c r="A1476" s="8" t="str">
        <f>Calculations!A1476</f>
        <v/>
      </c>
      <c r="B1476" s="2" t="str">
        <f t="shared" si="28"/>
        <v/>
      </c>
      <c r="C1476" s="10" t="str">
        <f>IFERROR(Calculations!J1476,"")</f>
        <v/>
      </c>
      <c r="D1476" s="10" t="str">
        <f xml:space="preserve"> IF(OR(Calculations!C1476 = "",Calculations!C1476 = WorkTypeString),  IFERROR(Calculations!J1476,""), NA())</f>
        <v/>
      </c>
      <c r="E1476" s="10">
        <f t="array" ref="E1476">PERCENTILE(IF(ISERROR(D1476:D6475)=FALSE,D1476:D6475),CycleTimePercentile)</f>
        <v>0</v>
      </c>
      <c r="F1476" s="2" t="e">
        <f xml:space="preserve"> IF(Calculations!C1476 = DefectTypeString,  IFERROR(Calculations!J1476,""), NA())</f>
        <v>#N/A</v>
      </c>
      <c r="G1476" s="10">
        <f t="array" ref="G1476">PERCENTILE(IF(ISERROR(F1476:F6475)=FALSE,F1476:F6475),CycleTimePercentile)</f>
        <v>0</v>
      </c>
      <c r="H1476" s="2" t="e">
        <f ca="1" xml:space="preserve"> IF(OR(Calculations!C1476 = "",Calculations!C1476 = WorkTypeString),  Calculations!K1476, NA())</f>
        <v>#N/A</v>
      </c>
      <c r="I1476" s="2" t="e">
        <f xml:space="preserve"> IF(Calculations!C1476 = DefectTypeString,  Calculations!K1476, NA())</f>
        <v>#N/A</v>
      </c>
    </row>
    <row r="1477" spans="1:9" x14ac:dyDescent="0.25">
      <c r="A1477" s="8" t="str">
        <f>Calculations!A1477</f>
        <v/>
      </c>
      <c r="B1477" s="2" t="str">
        <f t="shared" si="28"/>
        <v/>
      </c>
      <c r="C1477" s="10" t="str">
        <f>IFERROR(Calculations!J1477,"")</f>
        <v/>
      </c>
      <c r="D1477" s="10" t="str">
        <f xml:space="preserve"> IF(OR(Calculations!C1477 = "",Calculations!C1477 = WorkTypeString),  IFERROR(Calculations!J1477,""), NA())</f>
        <v/>
      </c>
      <c r="E1477" s="10">
        <f t="array" ref="E1477">PERCENTILE(IF(ISERROR(D1477:D6476)=FALSE,D1477:D6476),CycleTimePercentile)</f>
        <v>0</v>
      </c>
      <c r="F1477" s="2" t="e">
        <f xml:space="preserve"> IF(Calculations!C1477 = DefectTypeString,  IFERROR(Calculations!J1477,""), NA())</f>
        <v>#N/A</v>
      </c>
      <c r="G1477" s="10">
        <f t="array" ref="G1477">PERCENTILE(IF(ISERROR(F1477:F6476)=FALSE,F1477:F6476),CycleTimePercentile)</f>
        <v>0</v>
      </c>
      <c r="H1477" s="2" t="e">
        <f ca="1" xml:space="preserve"> IF(OR(Calculations!C1477 = "",Calculations!C1477 = WorkTypeString),  Calculations!K1477, NA())</f>
        <v>#N/A</v>
      </c>
      <c r="I1477" s="2" t="e">
        <f xml:space="preserve"> IF(Calculations!C1477 = DefectTypeString,  Calculations!K1477, NA())</f>
        <v>#N/A</v>
      </c>
    </row>
    <row r="1478" spans="1:9" x14ac:dyDescent="0.25">
      <c r="A1478" s="8" t="str">
        <f>Calculations!A1478</f>
        <v/>
      </c>
      <c r="B1478" s="2" t="str">
        <f t="shared" si="28"/>
        <v/>
      </c>
      <c r="C1478" s="10" t="str">
        <f>IFERROR(Calculations!J1478,"")</f>
        <v/>
      </c>
      <c r="D1478" s="10" t="str">
        <f xml:space="preserve"> IF(OR(Calculations!C1478 = "",Calculations!C1478 = WorkTypeString),  IFERROR(Calculations!J1478,""), NA())</f>
        <v/>
      </c>
      <c r="E1478" s="10">
        <f t="array" ref="E1478">PERCENTILE(IF(ISERROR(D1478:D6477)=FALSE,D1478:D6477),CycleTimePercentile)</f>
        <v>0</v>
      </c>
      <c r="F1478" s="2" t="e">
        <f xml:space="preserve"> IF(Calculations!C1478 = DefectTypeString,  IFERROR(Calculations!J1478,""), NA())</f>
        <v>#N/A</v>
      </c>
      <c r="G1478" s="10">
        <f t="array" ref="G1478">PERCENTILE(IF(ISERROR(F1478:F6477)=FALSE,F1478:F6477),CycleTimePercentile)</f>
        <v>0</v>
      </c>
      <c r="H1478" s="2" t="e">
        <f ca="1" xml:space="preserve"> IF(OR(Calculations!C1478 = "",Calculations!C1478 = WorkTypeString),  Calculations!K1478, NA())</f>
        <v>#N/A</v>
      </c>
      <c r="I1478" s="2" t="e">
        <f xml:space="preserve"> IF(Calculations!C1478 = DefectTypeString,  Calculations!K1478, NA())</f>
        <v>#N/A</v>
      </c>
    </row>
    <row r="1479" spans="1:9" x14ac:dyDescent="0.25">
      <c r="A1479" s="8" t="str">
        <f>Calculations!A1479</f>
        <v/>
      </c>
      <c r="B1479" s="2" t="str">
        <f t="shared" si="28"/>
        <v/>
      </c>
      <c r="C1479" s="10" t="str">
        <f>IFERROR(Calculations!J1479,"")</f>
        <v/>
      </c>
      <c r="D1479" s="10" t="str">
        <f xml:space="preserve"> IF(OR(Calculations!C1479 = "",Calculations!C1479 = WorkTypeString),  IFERROR(Calculations!J1479,""), NA())</f>
        <v/>
      </c>
      <c r="E1479" s="10">
        <f t="array" ref="E1479">PERCENTILE(IF(ISERROR(D1479:D6478)=FALSE,D1479:D6478),CycleTimePercentile)</f>
        <v>0</v>
      </c>
      <c r="F1479" s="2" t="e">
        <f xml:space="preserve"> IF(Calculations!C1479 = DefectTypeString,  IFERROR(Calculations!J1479,""), NA())</f>
        <v>#N/A</v>
      </c>
      <c r="G1479" s="10">
        <f t="array" ref="G1479">PERCENTILE(IF(ISERROR(F1479:F6478)=FALSE,F1479:F6478),CycleTimePercentile)</f>
        <v>0</v>
      </c>
      <c r="H1479" s="2" t="e">
        <f ca="1" xml:space="preserve"> IF(OR(Calculations!C1479 = "",Calculations!C1479 = WorkTypeString),  Calculations!K1479, NA())</f>
        <v>#N/A</v>
      </c>
      <c r="I1479" s="2" t="e">
        <f xml:space="preserve"> IF(Calculations!C1479 = DefectTypeString,  Calculations!K1479, NA())</f>
        <v>#N/A</v>
      </c>
    </row>
    <row r="1480" spans="1:9" x14ac:dyDescent="0.25">
      <c r="A1480" s="8" t="str">
        <f>Calculations!A1480</f>
        <v/>
      </c>
      <c r="B1480" s="2" t="str">
        <f t="shared" si="28"/>
        <v/>
      </c>
      <c r="C1480" s="10" t="str">
        <f>IFERROR(Calculations!J1480,"")</f>
        <v/>
      </c>
      <c r="D1480" s="10" t="str">
        <f xml:space="preserve"> IF(OR(Calculations!C1480 = "",Calculations!C1480 = WorkTypeString),  IFERROR(Calculations!J1480,""), NA())</f>
        <v/>
      </c>
      <c r="E1480" s="10">
        <f t="array" ref="E1480">PERCENTILE(IF(ISERROR(D1480:D6479)=FALSE,D1480:D6479),CycleTimePercentile)</f>
        <v>0</v>
      </c>
      <c r="F1480" s="2" t="e">
        <f xml:space="preserve"> IF(Calculations!C1480 = DefectTypeString,  IFERROR(Calculations!J1480,""), NA())</f>
        <v>#N/A</v>
      </c>
      <c r="G1480" s="10">
        <f t="array" ref="G1480">PERCENTILE(IF(ISERROR(F1480:F6479)=FALSE,F1480:F6479),CycleTimePercentile)</f>
        <v>0</v>
      </c>
      <c r="H1480" s="2" t="e">
        <f ca="1" xml:space="preserve"> IF(OR(Calculations!C1480 = "",Calculations!C1480 = WorkTypeString),  Calculations!K1480, NA())</f>
        <v>#N/A</v>
      </c>
      <c r="I1480" s="2" t="e">
        <f xml:space="preserve"> IF(Calculations!C1480 = DefectTypeString,  Calculations!K1480, NA())</f>
        <v>#N/A</v>
      </c>
    </row>
    <row r="1481" spans="1:9" x14ac:dyDescent="0.25">
      <c r="A1481" s="8" t="str">
        <f>Calculations!A1481</f>
        <v/>
      </c>
      <c r="B1481" s="2" t="str">
        <f t="shared" si="28"/>
        <v/>
      </c>
      <c r="C1481" s="10" t="str">
        <f>IFERROR(Calculations!J1481,"")</f>
        <v/>
      </c>
      <c r="D1481" s="10" t="str">
        <f xml:space="preserve"> IF(OR(Calculations!C1481 = "",Calculations!C1481 = WorkTypeString),  IFERROR(Calculations!J1481,""), NA())</f>
        <v/>
      </c>
      <c r="E1481" s="10">
        <f t="array" ref="E1481">PERCENTILE(IF(ISERROR(D1481:D6480)=FALSE,D1481:D6480),CycleTimePercentile)</f>
        <v>0</v>
      </c>
      <c r="F1481" s="2" t="e">
        <f xml:space="preserve"> IF(Calculations!C1481 = DefectTypeString,  IFERROR(Calculations!J1481,""), NA())</f>
        <v>#N/A</v>
      </c>
      <c r="G1481" s="10">
        <f t="array" ref="G1481">PERCENTILE(IF(ISERROR(F1481:F6480)=FALSE,F1481:F6480),CycleTimePercentile)</f>
        <v>0</v>
      </c>
      <c r="H1481" s="2" t="e">
        <f ca="1" xml:space="preserve"> IF(OR(Calculations!C1481 = "",Calculations!C1481 = WorkTypeString),  Calculations!K1481, NA())</f>
        <v>#N/A</v>
      </c>
      <c r="I1481" s="2" t="e">
        <f xml:space="preserve"> IF(Calculations!C1481 = DefectTypeString,  Calculations!K1481, NA())</f>
        <v>#N/A</v>
      </c>
    </row>
    <row r="1482" spans="1:9" x14ac:dyDescent="0.25">
      <c r="A1482" s="8" t="str">
        <f>Calculations!A1482</f>
        <v/>
      </c>
      <c r="B1482" s="2" t="str">
        <f t="shared" si="28"/>
        <v/>
      </c>
      <c r="C1482" s="10" t="str">
        <f>IFERROR(Calculations!J1482,"")</f>
        <v/>
      </c>
      <c r="D1482" s="10" t="str">
        <f xml:space="preserve"> IF(OR(Calculations!C1482 = "",Calculations!C1482 = WorkTypeString),  IFERROR(Calculations!J1482,""), NA())</f>
        <v/>
      </c>
      <c r="E1482" s="10">
        <f t="array" ref="E1482">PERCENTILE(IF(ISERROR(D1482:D6481)=FALSE,D1482:D6481),CycleTimePercentile)</f>
        <v>0</v>
      </c>
      <c r="F1482" s="2" t="e">
        <f xml:space="preserve"> IF(Calculations!C1482 = DefectTypeString,  IFERROR(Calculations!J1482,""), NA())</f>
        <v>#N/A</v>
      </c>
      <c r="G1482" s="10">
        <f t="array" ref="G1482">PERCENTILE(IF(ISERROR(F1482:F6481)=FALSE,F1482:F6481),CycleTimePercentile)</f>
        <v>0</v>
      </c>
      <c r="H1482" s="2" t="e">
        <f ca="1" xml:space="preserve"> IF(OR(Calculations!C1482 = "",Calculations!C1482 = WorkTypeString),  Calculations!K1482, NA())</f>
        <v>#N/A</v>
      </c>
      <c r="I1482" s="2" t="e">
        <f xml:space="preserve"> IF(Calculations!C1482 = DefectTypeString,  Calculations!K1482, NA())</f>
        <v>#N/A</v>
      </c>
    </row>
    <row r="1483" spans="1:9" x14ac:dyDescent="0.25">
      <c r="A1483" s="8" t="str">
        <f>Calculations!A1483</f>
        <v/>
      </c>
      <c r="B1483" s="2" t="str">
        <f t="shared" si="28"/>
        <v/>
      </c>
      <c r="C1483" s="10" t="str">
        <f>IFERROR(Calculations!J1483,"")</f>
        <v/>
      </c>
      <c r="D1483" s="10" t="str">
        <f xml:space="preserve"> IF(OR(Calculations!C1483 = "",Calculations!C1483 = WorkTypeString),  IFERROR(Calculations!J1483,""), NA())</f>
        <v/>
      </c>
      <c r="E1483" s="10">
        <f t="array" ref="E1483">PERCENTILE(IF(ISERROR(D1483:D6482)=FALSE,D1483:D6482),CycleTimePercentile)</f>
        <v>0</v>
      </c>
      <c r="F1483" s="2" t="e">
        <f xml:space="preserve"> IF(Calculations!C1483 = DefectTypeString,  IFERROR(Calculations!J1483,""), NA())</f>
        <v>#N/A</v>
      </c>
      <c r="G1483" s="10">
        <f t="array" ref="G1483">PERCENTILE(IF(ISERROR(F1483:F6482)=FALSE,F1483:F6482),CycleTimePercentile)</f>
        <v>0</v>
      </c>
      <c r="H1483" s="2" t="e">
        <f ca="1" xml:space="preserve"> IF(OR(Calculations!C1483 = "",Calculations!C1483 = WorkTypeString),  Calculations!K1483, NA())</f>
        <v>#N/A</v>
      </c>
      <c r="I1483" s="2" t="e">
        <f xml:space="preserve"> IF(Calculations!C1483 = DefectTypeString,  Calculations!K1483, NA())</f>
        <v>#N/A</v>
      </c>
    </row>
    <row r="1484" spans="1:9" x14ac:dyDescent="0.25">
      <c r="A1484" s="8" t="str">
        <f>Calculations!A1484</f>
        <v/>
      </c>
      <c r="B1484" s="2" t="str">
        <f t="shared" si="28"/>
        <v/>
      </c>
      <c r="C1484" s="10" t="str">
        <f>IFERROR(Calculations!J1484,"")</f>
        <v/>
      </c>
      <c r="D1484" s="10" t="str">
        <f xml:space="preserve"> IF(OR(Calculations!C1484 = "",Calculations!C1484 = WorkTypeString),  IFERROR(Calculations!J1484,""), NA())</f>
        <v/>
      </c>
      <c r="E1484" s="10">
        <f t="array" ref="E1484">PERCENTILE(IF(ISERROR(D1484:D6483)=FALSE,D1484:D6483),CycleTimePercentile)</f>
        <v>0</v>
      </c>
      <c r="F1484" s="2" t="e">
        <f xml:space="preserve"> IF(Calculations!C1484 = DefectTypeString,  IFERROR(Calculations!J1484,""), NA())</f>
        <v>#N/A</v>
      </c>
      <c r="G1484" s="10">
        <f t="array" ref="G1484">PERCENTILE(IF(ISERROR(F1484:F6483)=FALSE,F1484:F6483),CycleTimePercentile)</f>
        <v>0</v>
      </c>
      <c r="H1484" s="2" t="e">
        <f ca="1" xml:space="preserve"> IF(OR(Calculations!C1484 = "",Calculations!C1484 = WorkTypeString),  Calculations!K1484, NA())</f>
        <v>#N/A</v>
      </c>
      <c r="I1484" s="2" t="e">
        <f xml:space="preserve"> IF(Calculations!C1484 = DefectTypeString,  Calculations!K1484, NA())</f>
        <v>#N/A</v>
      </c>
    </row>
    <row r="1485" spans="1:9" x14ac:dyDescent="0.25">
      <c r="A1485" s="8" t="str">
        <f>Calculations!A1485</f>
        <v/>
      </c>
      <c r="B1485" s="2" t="str">
        <f t="shared" si="28"/>
        <v/>
      </c>
      <c r="C1485" s="10" t="str">
        <f>IFERROR(Calculations!J1485,"")</f>
        <v/>
      </c>
      <c r="D1485" s="10" t="str">
        <f xml:space="preserve"> IF(OR(Calculations!C1485 = "",Calculations!C1485 = WorkTypeString),  IFERROR(Calculations!J1485,""), NA())</f>
        <v/>
      </c>
      <c r="E1485" s="10">
        <f t="array" ref="E1485">PERCENTILE(IF(ISERROR(D1485:D6484)=FALSE,D1485:D6484),CycleTimePercentile)</f>
        <v>0</v>
      </c>
      <c r="F1485" s="2" t="e">
        <f xml:space="preserve"> IF(Calculations!C1485 = DefectTypeString,  IFERROR(Calculations!J1485,""), NA())</f>
        <v>#N/A</v>
      </c>
      <c r="G1485" s="10">
        <f t="array" ref="G1485">PERCENTILE(IF(ISERROR(F1485:F6484)=FALSE,F1485:F6484),CycleTimePercentile)</f>
        <v>0</v>
      </c>
      <c r="H1485" s="2" t="e">
        <f ca="1" xml:space="preserve"> IF(OR(Calculations!C1485 = "",Calculations!C1485 = WorkTypeString),  Calculations!K1485, NA())</f>
        <v>#N/A</v>
      </c>
      <c r="I1485" s="2" t="e">
        <f xml:space="preserve"> IF(Calculations!C1485 = DefectTypeString,  Calculations!K1485, NA())</f>
        <v>#N/A</v>
      </c>
    </row>
    <row r="1486" spans="1:9" x14ac:dyDescent="0.25">
      <c r="A1486" s="8" t="str">
        <f>Calculations!A1486</f>
        <v/>
      </c>
      <c r="B1486" s="2" t="str">
        <f t="shared" si="28"/>
        <v/>
      </c>
      <c r="C1486" s="10" t="str">
        <f>IFERROR(Calculations!J1486,"")</f>
        <v/>
      </c>
      <c r="D1486" s="10" t="str">
        <f xml:space="preserve"> IF(OR(Calculations!C1486 = "",Calculations!C1486 = WorkTypeString),  IFERROR(Calculations!J1486,""), NA())</f>
        <v/>
      </c>
      <c r="E1486" s="10">
        <f t="array" ref="E1486">PERCENTILE(IF(ISERROR(D1486:D6485)=FALSE,D1486:D6485),CycleTimePercentile)</f>
        <v>0</v>
      </c>
      <c r="F1486" s="2" t="e">
        <f xml:space="preserve"> IF(Calculations!C1486 = DefectTypeString,  IFERROR(Calculations!J1486,""), NA())</f>
        <v>#N/A</v>
      </c>
      <c r="G1486" s="10">
        <f t="array" ref="G1486">PERCENTILE(IF(ISERROR(F1486:F6485)=FALSE,F1486:F6485),CycleTimePercentile)</f>
        <v>0</v>
      </c>
      <c r="H1486" s="2" t="e">
        <f ca="1" xml:space="preserve"> IF(OR(Calculations!C1486 = "",Calculations!C1486 = WorkTypeString),  Calculations!K1486, NA())</f>
        <v>#N/A</v>
      </c>
      <c r="I1486" s="2" t="e">
        <f xml:space="preserve"> IF(Calculations!C1486 = DefectTypeString,  Calculations!K1486, NA())</f>
        <v>#N/A</v>
      </c>
    </row>
    <row r="1487" spans="1:9" x14ac:dyDescent="0.25">
      <c r="A1487" s="8" t="str">
        <f>Calculations!A1487</f>
        <v/>
      </c>
      <c r="B1487" s="2" t="str">
        <f t="shared" si="28"/>
        <v/>
      </c>
      <c r="C1487" s="10" t="str">
        <f>IFERROR(Calculations!J1487,"")</f>
        <v/>
      </c>
      <c r="D1487" s="10" t="str">
        <f xml:space="preserve"> IF(OR(Calculations!C1487 = "",Calculations!C1487 = WorkTypeString),  IFERROR(Calculations!J1487,""), NA())</f>
        <v/>
      </c>
      <c r="E1487" s="10">
        <f t="array" ref="E1487">PERCENTILE(IF(ISERROR(D1487:D6486)=FALSE,D1487:D6486),CycleTimePercentile)</f>
        <v>0</v>
      </c>
      <c r="F1487" s="2" t="e">
        <f xml:space="preserve"> IF(Calculations!C1487 = DefectTypeString,  IFERROR(Calculations!J1487,""), NA())</f>
        <v>#N/A</v>
      </c>
      <c r="G1487" s="10">
        <f t="array" ref="G1487">PERCENTILE(IF(ISERROR(F1487:F6486)=FALSE,F1487:F6486),CycleTimePercentile)</f>
        <v>0</v>
      </c>
      <c r="H1487" s="2" t="e">
        <f ca="1" xml:space="preserve"> IF(OR(Calculations!C1487 = "",Calculations!C1487 = WorkTypeString),  Calculations!K1487, NA())</f>
        <v>#N/A</v>
      </c>
      <c r="I1487" s="2" t="e">
        <f xml:space="preserve"> IF(Calculations!C1487 = DefectTypeString,  Calculations!K1487, NA())</f>
        <v>#N/A</v>
      </c>
    </row>
    <row r="1488" spans="1:9" x14ac:dyDescent="0.25">
      <c r="A1488" s="8" t="str">
        <f>Calculations!A1488</f>
        <v/>
      </c>
      <c r="B1488" s="2" t="str">
        <f t="shared" si="28"/>
        <v/>
      </c>
      <c r="C1488" s="10" t="str">
        <f>IFERROR(Calculations!J1488,"")</f>
        <v/>
      </c>
      <c r="D1488" s="10" t="str">
        <f xml:space="preserve"> IF(OR(Calculations!C1488 = "",Calculations!C1488 = WorkTypeString),  IFERROR(Calculations!J1488,""), NA())</f>
        <v/>
      </c>
      <c r="E1488" s="10">
        <f t="array" ref="E1488">PERCENTILE(IF(ISERROR(D1488:D6487)=FALSE,D1488:D6487),CycleTimePercentile)</f>
        <v>0</v>
      </c>
      <c r="F1488" s="2" t="e">
        <f xml:space="preserve"> IF(Calculations!C1488 = DefectTypeString,  IFERROR(Calculations!J1488,""), NA())</f>
        <v>#N/A</v>
      </c>
      <c r="G1488" s="10">
        <f t="array" ref="G1488">PERCENTILE(IF(ISERROR(F1488:F6487)=FALSE,F1488:F6487),CycleTimePercentile)</f>
        <v>0</v>
      </c>
      <c r="H1488" s="2" t="e">
        <f ca="1" xml:space="preserve"> IF(OR(Calculations!C1488 = "",Calculations!C1488 = WorkTypeString),  Calculations!K1488, NA())</f>
        <v>#N/A</v>
      </c>
      <c r="I1488" s="2" t="e">
        <f xml:space="preserve"> IF(Calculations!C1488 = DefectTypeString,  Calculations!K1488, NA())</f>
        <v>#N/A</v>
      </c>
    </row>
    <row r="1489" spans="1:9" x14ac:dyDescent="0.25">
      <c r="A1489" s="8" t="str">
        <f>Calculations!A1489</f>
        <v/>
      </c>
      <c r="B1489" s="2" t="str">
        <f t="shared" si="28"/>
        <v/>
      </c>
      <c r="C1489" s="10" t="str">
        <f>IFERROR(Calculations!J1489,"")</f>
        <v/>
      </c>
      <c r="D1489" s="10" t="str">
        <f xml:space="preserve"> IF(OR(Calculations!C1489 = "",Calculations!C1489 = WorkTypeString),  IFERROR(Calculations!J1489,""), NA())</f>
        <v/>
      </c>
      <c r="E1489" s="10">
        <f t="array" ref="E1489">PERCENTILE(IF(ISERROR(D1489:D6488)=FALSE,D1489:D6488),CycleTimePercentile)</f>
        <v>0</v>
      </c>
      <c r="F1489" s="2" t="e">
        <f xml:space="preserve"> IF(Calculations!C1489 = DefectTypeString,  IFERROR(Calculations!J1489,""), NA())</f>
        <v>#N/A</v>
      </c>
      <c r="G1489" s="10">
        <f t="array" ref="G1489">PERCENTILE(IF(ISERROR(F1489:F6488)=FALSE,F1489:F6488),CycleTimePercentile)</f>
        <v>0</v>
      </c>
      <c r="H1489" s="2" t="e">
        <f ca="1" xml:space="preserve"> IF(OR(Calculations!C1489 = "",Calculations!C1489 = WorkTypeString),  Calculations!K1489, NA())</f>
        <v>#N/A</v>
      </c>
      <c r="I1489" s="2" t="e">
        <f xml:space="preserve"> IF(Calculations!C1489 = DefectTypeString,  Calculations!K1489, NA())</f>
        <v>#N/A</v>
      </c>
    </row>
    <row r="1490" spans="1:9" x14ac:dyDescent="0.25">
      <c r="A1490" s="8" t="str">
        <f>Calculations!A1490</f>
        <v/>
      </c>
      <c r="B1490" s="2" t="str">
        <f t="shared" si="28"/>
        <v/>
      </c>
      <c r="C1490" s="10" t="str">
        <f>IFERROR(Calculations!J1490,"")</f>
        <v/>
      </c>
      <c r="D1490" s="10" t="str">
        <f xml:space="preserve"> IF(OR(Calculations!C1490 = "",Calculations!C1490 = WorkTypeString),  IFERROR(Calculations!J1490,""), NA())</f>
        <v/>
      </c>
      <c r="E1490" s="10">
        <f t="array" ref="E1490">PERCENTILE(IF(ISERROR(D1490:D6489)=FALSE,D1490:D6489),CycleTimePercentile)</f>
        <v>0</v>
      </c>
      <c r="F1490" s="2" t="e">
        <f xml:space="preserve"> IF(Calculations!C1490 = DefectTypeString,  IFERROR(Calculations!J1490,""), NA())</f>
        <v>#N/A</v>
      </c>
      <c r="G1490" s="10">
        <f t="array" ref="G1490">PERCENTILE(IF(ISERROR(F1490:F6489)=FALSE,F1490:F6489),CycleTimePercentile)</f>
        <v>0</v>
      </c>
      <c r="H1490" s="2" t="e">
        <f ca="1" xml:space="preserve"> IF(OR(Calculations!C1490 = "",Calculations!C1490 = WorkTypeString),  Calculations!K1490, NA())</f>
        <v>#N/A</v>
      </c>
      <c r="I1490" s="2" t="e">
        <f xml:space="preserve"> IF(Calculations!C1490 = DefectTypeString,  Calculations!K1490, NA())</f>
        <v>#N/A</v>
      </c>
    </row>
    <row r="1491" spans="1:9" x14ac:dyDescent="0.25">
      <c r="A1491" s="8" t="str">
        <f>Calculations!A1491</f>
        <v/>
      </c>
      <c r="B1491" s="2" t="str">
        <f t="shared" si="28"/>
        <v/>
      </c>
      <c r="C1491" s="10" t="str">
        <f>IFERROR(Calculations!J1491,"")</f>
        <v/>
      </c>
      <c r="D1491" s="10" t="str">
        <f xml:space="preserve"> IF(OR(Calculations!C1491 = "",Calculations!C1491 = WorkTypeString),  IFERROR(Calculations!J1491,""), NA())</f>
        <v/>
      </c>
      <c r="E1491" s="10">
        <f t="array" ref="E1491">PERCENTILE(IF(ISERROR(D1491:D6490)=FALSE,D1491:D6490),CycleTimePercentile)</f>
        <v>0</v>
      </c>
      <c r="F1491" s="2" t="e">
        <f xml:space="preserve"> IF(Calculations!C1491 = DefectTypeString,  IFERROR(Calculations!J1491,""), NA())</f>
        <v>#N/A</v>
      </c>
      <c r="G1491" s="10">
        <f t="array" ref="G1491">PERCENTILE(IF(ISERROR(F1491:F6490)=FALSE,F1491:F6490),CycleTimePercentile)</f>
        <v>0</v>
      </c>
      <c r="H1491" s="2" t="e">
        <f ca="1" xml:space="preserve"> IF(OR(Calculations!C1491 = "",Calculations!C1491 = WorkTypeString),  Calculations!K1491, NA())</f>
        <v>#N/A</v>
      </c>
      <c r="I1491" s="2" t="e">
        <f xml:space="preserve"> IF(Calculations!C1491 = DefectTypeString,  Calculations!K1491, NA())</f>
        <v>#N/A</v>
      </c>
    </row>
    <row r="1492" spans="1:9" x14ac:dyDescent="0.25">
      <c r="A1492" s="8" t="str">
        <f>Calculations!A1492</f>
        <v/>
      </c>
      <c r="B1492" s="2" t="str">
        <f t="shared" si="28"/>
        <v/>
      </c>
      <c r="C1492" s="10" t="str">
        <f>IFERROR(Calculations!J1492,"")</f>
        <v/>
      </c>
      <c r="D1492" s="10" t="str">
        <f xml:space="preserve"> IF(OR(Calculations!C1492 = "",Calculations!C1492 = WorkTypeString),  IFERROR(Calculations!J1492,""), NA())</f>
        <v/>
      </c>
      <c r="E1492" s="10">
        <f t="array" ref="E1492">PERCENTILE(IF(ISERROR(D1492:D6491)=FALSE,D1492:D6491),CycleTimePercentile)</f>
        <v>0</v>
      </c>
      <c r="F1492" s="2" t="e">
        <f xml:space="preserve"> IF(Calculations!C1492 = DefectTypeString,  IFERROR(Calculations!J1492,""), NA())</f>
        <v>#N/A</v>
      </c>
      <c r="G1492" s="10">
        <f t="array" ref="G1492">PERCENTILE(IF(ISERROR(F1492:F6491)=FALSE,F1492:F6491),CycleTimePercentile)</f>
        <v>0</v>
      </c>
      <c r="H1492" s="2" t="e">
        <f ca="1" xml:space="preserve"> IF(OR(Calculations!C1492 = "",Calculations!C1492 = WorkTypeString),  Calculations!K1492, NA())</f>
        <v>#N/A</v>
      </c>
      <c r="I1492" s="2" t="e">
        <f xml:space="preserve"> IF(Calculations!C1492 = DefectTypeString,  Calculations!K1492, NA())</f>
        <v>#N/A</v>
      </c>
    </row>
    <row r="1493" spans="1:9" x14ac:dyDescent="0.25">
      <c r="A1493" s="8" t="str">
        <f>Calculations!A1493</f>
        <v/>
      </c>
      <c r="B1493" s="2" t="str">
        <f t="shared" si="28"/>
        <v/>
      </c>
      <c r="C1493" s="10" t="str">
        <f>IFERROR(Calculations!J1493,"")</f>
        <v/>
      </c>
      <c r="D1493" s="10" t="str">
        <f xml:space="preserve"> IF(OR(Calculations!C1493 = "",Calculations!C1493 = WorkTypeString),  IFERROR(Calculations!J1493,""), NA())</f>
        <v/>
      </c>
      <c r="E1493" s="10">
        <f t="array" ref="E1493">PERCENTILE(IF(ISERROR(D1493:D6492)=FALSE,D1493:D6492),CycleTimePercentile)</f>
        <v>0</v>
      </c>
      <c r="F1493" s="2" t="e">
        <f xml:space="preserve"> IF(Calculations!C1493 = DefectTypeString,  IFERROR(Calculations!J1493,""), NA())</f>
        <v>#N/A</v>
      </c>
      <c r="G1493" s="10">
        <f t="array" ref="G1493">PERCENTILE(IF(ISERROR(F1493:F6492)=FALSE,F1493:F6492),CycleTimePercentile)</f>
        <v>0</v>
      </c>
      <c r="H1493" s="2" t="e">
        <f ca="1" xml:space="preserve"> IF(OR(Calculations!C1493 = "",Calculations!C1493 = WorkTypeString),  Calculations!K1493, NA())</f>
        <v>#N/A</v>
      </c>
      <c r="I1493" s="2" t="e">
        <f xml:space="preserve"> IF(Calculations!C1493 = DefectTypeString,  Calculations!K1493, NA())</f>
        <v>#N/A</v>
      </c>
    </row>
    <row r="1494" spans="1:9" x14ac:dyDescent="0.25">
      <c r="A1494" s="8" t="str">
        <f>Calculations!A1494</f>
        <v/>
      </c>
      <c r="B1494" s="2" t="str">
        <f t="shared" si="28"/>
        <v/>
      </c>
      <c r="C1494" s="10" t="str">
        <f>IFERROR(Calculations!J1494,"")</f>
        <v/>
      </c>
      <c r="D1494" s="10" t="str">
        <f xml:space="preserve"> IF(OR(Calculations!C1494 = "",Calculations!C1494 = WorkTypeString),  IFERROR(Calculations!J1494,""), NA())</f>
        <v/>
      </c>
      <c r="E1494" s="10">
        <f t="array" ref="E1494">PERCENTILE(IF(ISERROR(D1494:D6493)=FALSE,D1494:D6493),CycleTimePercentile)</f>
        <v>0</v>
      </c>
      <c r="F1494" s="2" t="e">
        <f xml:space="preserve"> IF(Calculations!C1494 = DefectTypeString,  IFERROR(Calculations!J1494,""), NA())</f>
        <v>#N/A</v>
      </c>
      <c r="G1494" s="10">
        <f t="array" ref="G1494">PERCENTILE(IF(ISERROR(F1494:F6493)=FALSE,F1494:F6493),CycleTimePercentile)</f>
        <v>0</v>
      </c>
      <c r="H1494" s="2" t="e">
        <f ca="1" xml:space="preserve"> IF(OR(Calculations!C1494 = "",Calculations!C1494 = WorkTypeString),  Calculations!K1494, NA())</f>
        <v>#N/A</v>
      </c>
      <c r="I1494" s="2" t="e">
        <f xml:space="preserve"> IF(Calculations!C1494 = DefectTypeString,  Calculations!K1494, NA())</f>
        <v>#N/A</v>
      </c>
    </row>
    <row r="1495" spans="1:9" x14ac:dyDescent="0.25">
      <c r="A1495" s="8" t="str">
        <f>Calculations!A1495</f>
        <v/>
      </c>
      <c r="B1495" s="2" t="str">
        <f t="shared" si="28"/>
        <v/>
      </c>
      <c r="C1495" s="10" t="str">
        <f>IFERROR(Calculations!J1495,"")</f>
        <v/>
      </c>
      <c r="D1495" s="10" t="str">
        <f xml:space="preserve"> IF(OR(Calculations!C1495 = "",Calculations!C1495 = WorkTypeString),  IFERROR(Calculations!J1495,""), NA())</f>
        <v/>
      </c>
      <c r="E1495" s="10">
        <f t="array" ref="E1495">PERCENTILE(IF(ISERROR(D1495:D6494)=FALSE,D1495:D6494),CycleTimePercentile)</f>
        <v>0</v>
      </c>
      <c r="F1495" s="2" t="e">
        <f xml:space="preserve"> IF(Calculations!C1495 = DefectTypeString,  IFERROR(Calculations!J1495,""), NA())</f>
        <v>#N/A</v>
      </c>
      <c r="G1495" s="10">
        <f t="array" ref="G1495">PERCENTILE(IF(ISERROR(F1495:F6494)=FALSE,F1495:F6494),CycleTimePercentile)</f>
        <v>0</v>
      </c>
      <c r="H1495" s="2" t="e">
        <f ca="1" xml:space="preserve"> IF(OR(Calculations!C1495 = "",Calculations!C1495 = WorkTypeString),  Calculations!K1495, NA())</f>
        <v>#N/A</v>
      </c>
      <c r="I1495" s="2" t="e">
        <f xml:space="preserve"> IF(Calculations!C1495 = DefectTypeString,  Calculations!K1495, NA())</f>
        <v>#N/A</v>
      </c>
    </row>
    <row r="1496" spans="1:9" x14ac:dyDescent="0.25">
      <c r="A1496" s="8" t="str">
        <f>Calculations!A1496</f>
        <v/>
      </c>
      <c r="B1496" s="2" t="str">
        <f t="shared" si="28"/>
        <v/>
      </c>
      <c r="C1496" s="10" t="str">
        <f>IFERROR(Calculations!J1496,"")</f>
        <v/>
      </c>
      <c r="D1496" s="10" t="str">
        <f xml:space="preserve"> IF(OR(Calculations!C1496 = "",Calculations!C1496 = WorkTypeString),  IFERROR(Calculations!J1496,""), NA())</f>
        <v/>
      </c>
      <c r="E1496" s="10">
        <f t="array" ref="E1496">PERCENTILE(IF(ISERROR(D1496:D6495)=FALSE,D1496:D6495),CycleTimePercentile)</f>
        <v>0</v>
      </c>
      <c r="F1496" s="2" t="e">
        <f xml:space="preserve"> IF(Calculations!C1496 = DefectTypeString,  IFERROR(Calculations!J1496,""), NA())</f>
        <v>#N/A</v>
      </c>
      <c r="G1496" s="10">
        <f t="array" ref="G1496">PERCENTILE(IF(ISERROR(F1496:F6495)=FALSE,F1496:F6495),CycleTimePercentile)</f>
        <v>0</v>
      </c>
      <c r="H1496" s="2" t="e">
        <f ca="1" xml:space="preserve"> IF(OR(Calculations!C1496 = "",Calculations!C1496 = WorkTypeString),  Calculations!K1496, NA())</f>
        <v>#N/A</v>
      </c>
      <c r="I1496" s="2" t="e">
        <f xml:space="preserve"> IF(Calculations!C1496 = DefectTypeString,  Calculations!K1496, NA())</f>
        <v>#N/A</v>
      </c>
    </row>
    <row r="1497" spans="1:9" x14ac:dyDescent="0.25">
      <c r="A1497" s="8" t="str">
        <f>Calculations!A1497</f>
        <v/>
      </c>
      <c r="B1497" s="2" t="str">
        <f t="shared" si="28"/>
        <v/>
      </c>
      <c r="C1497" s="10" t="str">
        <f>IFERROR(Calculations!J1497,"")</f>
        <v/>
      </c>
      <c r="D1497" s="10" t="str">
        <f xml:space="preserve"> IF(OR(Calculations!C1497 = "",Calculations!C1497 = WorkTypeString),  IFERROR(Calculations!J1497,""), NA())</f>
        <v/>
      </c>
      <c r="E1497" s="10">
        <f t="array" ref="E1497">PERCENTILE(IF(ISERROR(D1497:D6496)=FALSE,D1497:D6496),CycleTimePercentile)</f>
        <v>0</v>
      </c>
      <c r="F1497" s="2" t="e">
        <f xml:space="preserve"> IF(Calculations!C1497 = DefectTypeString,  IFERROR(Calculations!J1497,""), NA())</f>
        <v>#N/A</v>
      </c>
      <c r="G1497" s="10">
        <f t="array" ref="G1497">PERCENTILE(IF(ISERROR(F1497:F6496)=FALSE,F1497:F6496),CycleTimePercentile)</f>
        <v>0</v>
      </c>
      <c r="H1497" s="2" t="e">
        <f ca="1" xml:space="preserve"> IF(OR(Calculations!C1497 = "",Calculations!C1497 = WorkTypeString),  Calculations!K1497, NA())</f>
        <v>#N/A</v>
      </c>
      <c r="I1497" s="2" t="e">
        <f xml:space="preserve"> IF(Calculations!C1497 = DefectTypeString,  Calculations!K1497, NA())</f>
        <v>#N/A</v>
      </c>
    </row>
    <row r="1498" spans="1:9" x14ac:dyDescent="0.25">
      <c r="A1498" s="8" t="str">
        <f>Calculations!A1498</f>
        <v/>
      </c>
      <c r="B1498" s="2" t="str">
        <f t="shared" si="28"/>
        <v/>
      </c>
      <c r="C1498" s="10" t="str">
        <f>IFERROR(Calculations!J1498,"")</f>
        <v/>
      </c>
      <c r="D1498" s="10" t="str">
        <f xml:space="preserve"> IF(OR(Calculations!C1498 = "",Calculations!C1498 = WorkTypeString),  IFERROR(Calculations!J1498,""), NA())</f>
        <v/>
      </c>
      <c r="E1498" s="10">
        <f t="array" ref="E1498">PERCENTILE(IF(ISERROR(D1498:D6497)=FALSE,D1498:D6497),CycleTimePercentile)</f>
        <v>0</v>
      </c>
      <c r="F1498" s="2" t="e">
        <f xml:space="preserve"> IF(Calculations!C1498 = DefectTypeString,  IFERROR(Calculations!J1498,""), NA())</f>
        <v>#N/A</v>
      </c>
      <c r="G1498" s="10">
        <f t="array" ref="G1498">PERCENTILE(IF(ISERROR(F1498:F6497)=FALSE,F1498:F6497),CycleTimePercentile)</f>
        <v>0</v>
      </c>
      <c r="H1498" s="2" t="e">
        <f ca="1" xml:space="preserve"> IF(OR(Calculations!C1498 = "",Calculations!C1498 = WorkTypeString),  Calculations!K1498, NA())</f>
        <v>#N/A</v>
      </c>
      <c r="I1498" s="2" t="e">
        <f xml:space="preserve"> IF(Calculations!C1498 = DefectTypeString,  Calculations!K1498, NA())</f>
        <v>#N/A</v>
      </c>
    </row>
    <row r="1499" spans="1:9" x14ac:dyDescent="0.25">
      <c r="A1499" s="8" t="str">
        <f>Calculations!A1499</f>
        <v/>
      </c>
      <c r="B1499" s="2" t="str">
        <f t="shared" si="28"/>
        <v/>
      </c>
      <c r="C1499" s="10" t="str">
        <f>IFERROR(Calculations!J1499,"")</f>
        <v/>
      </c>
      <c r="D1499" s="10" t="str">
        <f xml:space="preserve"> IF(OR(Calculations!C1499 = "",Calculations!C1499 = WorkTypeString),  IFERROR(Calculations!J1499,""), NA())</f>
        <v/>
      </c>
      <c r="E1499" s="10">
        <f t="array" ref="E1499">PERCENTILE(IF(ISERROR(D1499:D6498)=FALSE,D1499:D6498),CycleTimePercentile)</f>
        <v>0</v>
      </c>
      <c r="F1499" s="2" t="e">
        <f xml:space="preserve"> IF(Calculations!C1499 = DefectTypeString,  IFERROR(Calculations!J1499,""), NA())</f>
        <v>#N/A</v>
      </c>
      <c r="G1499" s="10">
        <f t="array" ref="G1499">PERCENTILE(IF(ISERROR(F1499:F6498)=FALSE,F1499:F6498),CycleTimePercentile)</f>
        <v>0</v>
      </c>
      <c r="H1499" s="2" t="e">
        <f ca="1" xml:space="preserve"> IF(OR(Calculations!C1499 = "",Calculations!C1499 = WorkTypeString),  Calculations!K1499, NA())</f>
        <v>#N/A</v>
      </c>
      <c r="I1499" s="2" t="e">
        <f xml:space="preserve"> IF(Calculations!C1499 = DefectTypeString,  Calculations!K1499, NA())</f>
        <v>#N/A</v>
      </c>
    </row>
    <row r="1500" spans="1:9" x14ac:dyDescent="0.25">
      <c r="A1500" s="8" t="str">
        <f>Calculations!A1500</f>
        <v/>
      </c>
      <c r="B1500" s="2" t="str">
        <f t="shared" si="28"/>
        <v/>
      </c>
      <c r="C1500" s="10" t="str">
        <f>IFERROR(Calculations!J1500,"")</f>
        <v/>
      </c>
      <c r="D1500" s="10" t="str">
        <f xml:space="preserve"> IF(OR(Calculations!C1500 = "",Calculations!C1500 = WorkTypeString),  IFERROR(Calculations!J1500,""), NA())</f>
        <v/>
      </c>
      <c r="E1500" s="10">
        <f t="array" ref="E1500">PERCENTILE(IF(ISERROR(D1500:D6499)=FALSE,D1500:D6499),CycleTimePercentile)</f>
        <v>0</v>
      </c>
      <c r="F1500" s="2" t="e">
        <f xml:space="preserve"> IF(Calculations!C1500 = DefectTypeString,  IFERROR(Calculations!J1500,""), NA())</f>
        <v>#N/A</v>
      </c>
      <c r="G1500" s="10">
        <f t="array" ref="G1500">PERCENTILE(IF(ISERROR(F1500:F6499)=FALSE,F1500:F6499),CycleTimePercentile)</f>
        <v>0</v>
      </c>
      <c r="H1500" s="2" t="e">
        <f ca="1" xml:space="preserve"> IF(OR(Calculations!C1500 = "",Calculations!C1500 = WorkTypeString),  Calculations!K1500, NA())</f>
        <v>#N/A</v>
      </c>
      <c r="I1500" s="2" t="e">
        <f xml:space="preserve"> IF(Calculations!C1500 = DefectTypeString,  Calculations!K1500, NA())</f>
        <v>#N/A</v>
      </c>
    </row>
    <row r="1501" spans="1:9" x14ac:dyDescent="0.25">
      <c r="A1501" s="8" t="str">
        <f>Calculations!A1501</f>
        <v/>
      </c>
      <c r="B1501" s="2" t="str">
        <f t="shared" si="28"/>
        <v/>
      </c>
      <c r="C1501" s="10" t="str">
        <f>IFERROR(Calculations!J1501,"")</f>
        <v/>
      </c>
      <c r="D1501" s="10" t="str">
        <f xml:space="preserve"> IF(OR(Calculations!C1501 = "",Calculations!C1501 = WorkTypeString),  IFERROR(Calculations!J1501,""), NA())</f>
        <v/>
      </c>
      <c r="E1501" s="10">
        <f t="array" ref="E1501">PERCENTILE(IF(ISERROR(D1501:D6500)=FALSE,D1501:D6500),CycleTimePercentile)</f>
        <v>0</v>
      </c>
      <c r="F1501" s="2" t="e">
        <f xml:space="preserve"> IF(Calculations!C1501 = DefectTypeString,  IFERROR(Calculations!J1501,""), NA())</f>
        <v>#N/A</v>
      </c>
      <c r="G1501" s="10">
        <f t="array" ref="G1501">PERCENTILE(IF(ISERROR(F1501:F6500)=FALSE,F1501:F6500),CycleTimePercentile)</f>
        <v>0</v>
      </c>
      <c r="H1501" s="2" t="e">
        <f ca="1" xml:space="preserve"> IF(OR(Calculations!C1501 = "",Calculations!C1501 = WorkTypeString),  Calculations!K1501, NA())</f>
        <v>#N/A</v>
      </c>
      <c r="I1501" s="2" t="e">
        <f xml:space="preserve"> IF(Calculations!C1501 = DefectTypeString,  Calculations!K1501, NA())</f>
        <v>#N/A</v>
      </c>
    </row>
    <row r="1502" spans="1:9" x14ac:dyDescent="0.25">
      <c r="A1502" s="8" t="str">
        <f>Calculations!A1502</f>
        <v/>
      </c>
      <c r="B1502" s="2" t="str">
        <f t="shared" si="28"/>
        <v/>
      </c>
      <c r="C1502" s="10" t="str">
        <f>IFERROR(Calculations!J1502,"")</f>
        <v/>
      </c>
      <c r="D1502" s="10" t="str">
        <f xml:space="preserve"> IF(OR(Calculations!C1502 = "",Calculations!C1502 = WorkTypeString),  IFERROR(Calculations!J1502,""), NA())</f>
        <v/>
      </c>
      <c r="E1502" s="10">
        <f t="array" ref="E1502">PERCENTILE(IF(ISERROR(D1502:D6501)=FALSE,D1502:D6501),CycleTimePercentile)</f>
        <v>0</v>
      </c>
      <c r="F1502" s="2" t="e">
        <f xml:space="preserve"> IF(Calculations!C1502 = DefectTypeString,  IFERROR(Calculations!J1502,""), NA())</f>
        <v>#N/A</v>
      </c>
      <c r="G1502" s="10">
        <f t="array" ref="G1502">PERCENTILE(IF(ISERROR(F1502:F6501)=FALSE,F1502:F6501),CycleTimePercentile)</f>
        <v>0</v>
      </c>
      <c r="H1502" s="2" t="e">
        <f ca="1" xml:space="preserve"> IF(OR(Calculations!C1502 = "",Calculations!C1502 = WorkTypeString),  Calculations!K1502, NA())</f>
        <v>#N/A</v>
      </c>
      <c r="I1502" s="2" t="e">
        <f xml:space="preserve"> IF(Calculations!C1502 = DefectTypeString,  Calculations!K1502, NA())</f>
        <v>#N/A</v>
      </c>
    </row>
    <row r="1503" spans="1:9" x14ac:dyDescent="0.25">
      <c r="A1503" s="8" t="str">
        <f>Calculations!A1503</f>
        <v/>
      </c>
      <c r="B1503" s="2" t="str">
        <f t="shared" si="28"/>
        <v/>
      </c>
      <c r="C1503" s="10" t="str">
        <f>IFERROR(Calculations!J1503,"")</f>
        <v/>
      </c>
      <c r="D1503" s="10" t="str">
        <f xml:space="preserve"> IF(OR(Calculations!C1503 = "",Calculations!C1503 = WorkTypeString),  IFERROR(Calculations!J1503,""), NA())</f>
        <v/>
      </c>
      <c r="E1503" s="10">
        <f t="array" ref="E1503">PERCENTILE(IF(ISERROR(D1503:D6502)=FALSE,D1503:D6502),CycleTimePercentile)</f>
        <v>0</v>
      </c>
      <c r="F1503" s="2" t="e">
        <f xml:space="preserve"> IF(Calculations!C1503 = DefectTypeString,  IFERROR(Calculations!J1503,""), NA())</f>
        <v>#N/A</v>
      </c>
      <c r="G1503" s="10">
        <f t="array" ref="G1503">PERCENTILE(IF(ISERROR(F1503:F6502)=FALSE,F1503:F6502),CycleTimePercentile)</f>
        <v>0</v>
      </c>
      <c r="H1503" s="2" t="e">
        <f ca="1" xml:space="preserve"> IF(OR(Calculations!C1503 = "",Calculations!C1503 = WorkTypeString),  Calculations!K1503, NA())</f>
        <v>#N/A</v>
      </c>
      <c r="I1503" s="2" t="e">
        <f xml:space="preserve"> IF(Calculations!C1503 = DefectTypeString,  Calculations!K1503, NA())</f>
        <v>#N/A</v>
      </c>
    </row>
    <row r="1504" spans="1:9" x14ac:dyDescent="0.25">
      <c r="A1504" s="8" t="str">
        <f>Calculations!A1504</f>
        <v/>
      </c>
      <c r="B1504" s="2" t="str">
        <f t="shared" si="28"/>
        <v/>
      </c>
      <c r="C1504" s="10" t="str">
        <f>IFERROR(Calculations!J1504,"")</f>
        <v/>
      </c>
      <c r="D1504" s="10" t="str">
        <f xml:space="preserve"> IF(OR(Calculations!C1504 = "",Calculations!C1504 = WorkTypeString),  IFERROR(Calculations!J1504,""), NA())</f>
        <v/>
      </c>
      <c r="E1504" s="10">
        <f t="array" ref="E1504">PERCENTILE(IF(ISERROR(D1504:D6503)=FALSE,D1504:D6503),CycleTimePercentile)</f>
        <v>0</v>
      </c>
      <c r="F1504" s="2" t="e">
        <f xml:space="preserve"> IF(Calculations!C1504 = DefectTypeString,  IFERROR(Calculations!J1504,""), NA())</f>
        <v>#N/A</v>
      </c>
      <c r="G1504" s="10">
        <f t="array" ref="G1504">PERCENTILE(IF(ISERROR(F1504:F6503)=FALSE,F1504:F6503),CycleTimePercentile)</f>
        <v>0</v>
      </c>
      <c r="H1504" s="2" t="e">
        <f ca="1" xml:space="preserve"> IF(OR(Calculations!C1504 = "",Calculations!C1504 = WorkTypeString),  Calculations!K1504, NA())</f>
        <v>#N/A</v>
      </c>
      <c r="I1504" s="2" t="e">
        <f xml:space="preserve"> IF(Calculations!C1504 = DefectTypeString,  Calculations!K1504, NA())</f>
        <v>#N/A</v>
      </c>
    </row>
    <row r="1505" spans="1:9" x14ac:dyDescent="0.25">
      <c r="A1505" s="8" t="str">
        <f>Calculations!A1505</f>
        <v/>
      </c>
      <c r="B1505" s="2" t="str">
        <f t="shared" si="28"/>
        <v/>
      </c>
      <c r="C1505" s="10" t="str">
        <f>IFERROR(Calculations!J1505,"")</f>
        <v/>
      </c>
      <c r="D1505" s="10" t="str">
        <f xml:space="preserve"> IF(OR(Calculations!C1505 = "",Calculations!C1505 = WorkTypeString),  IFERROR(Calculations!J1505,""), NA())</f>
        <v/>
      </c>
      <c r="E1505" s="10">
        <f t="array" ref="E1505">PERCENTILE(IF(ISERROR(D1505:D6504)=FALSE,D1505:D6504),CycleTimePercentile)</f>
        <v>0</v>
      </c>
      <c r="F1505" s="2" t="e">
        <f xml:space="preserve"> IF(Calculations!C1505 = DefectTypeString,  IFERROR(Calculations!J1505,""), NA())</f>
        <v>#N/A</v>
      </c>
      <c r="G1505" s="10">
        <f t="array" ref="G1505">PERCENTILE(IF(ISERROR(F1505:F6504)=FALSE,F1505:F6504),CycleTimePercentile)</f>
        <v>0</v>
      </c>
      <c r="H1505" s="2" t="e">
        <f ca="1" xml:space="preserve"> IF(OR(Calculations!C1505 = "",Calculations!C1505 = WorkTypeString),  Calculations!K1505, NA())</f>
        <v>#N/A</v>
      </c>
      <c r="I1505" s="2" t="e">
        <f xml:space="preserve"> IF(Calculations!C1505 = DefectTypeString,  Calculations!K1505, NA())</f>
        <v>#N/A</v>
      </c>
    </row>
    <row r="1506" spans="1:9" x14ac:dyDescent="0.25">
      <c r="A1506" s="8" t="str">
        <f>Calculations!A1506</f>
        <v/>
      </c>
      <c r="B1506" s="2" t="str">
        <f t="shared" si="28"/>
        <v/>
      </c>
      <c r="C1506" s="10" t="str">
        <f>IFERROR(Calculations!J1506,"")</f>
        <v/>
      </c>
      <c r="D1506" s="10" t="str">
        <f xml:space="preserve"> IF(OR(Calculations!C1506 = "",Calculations!C1506 = WorkTypeString),  IFERROR(Calculations!J1506,""), NA())</f>
        <v/>
      </c>
      <c r="E1506" s="10">
        <f t="array" ref="E1506">PERCENTILE(IF(ISERROR(D1506:D6505)=FALSE,D1506:D6505),CycleTimePercentile)</f>
        <v>0</v>
      </c>
      <c r="F1506" s="2" t="e">
        <f xml:space="preserve"> IF(Calculations!C1506 = DefectTypeString,  IFERROR(Calculations!J1506,""), NA())</f>
        <v>#N/A</v>
      </c>
      <c r="G1506" s="10">
        <f t="array" ref="G1506">PERCENTILE(IF(ISERROR(F1506:F6505)=FALSE,F1506:F6505),CycleTimePercentile)</f>
        <v>0</v>
      </c>
      <c r="H1506" s="2" t="e">
        <f ca="1" xml:space="preserve"> IF(OR(Calculations!C1506 = "",Calculations!C1506 = WorkTypeString),  Calculations!K1506, NA())</f>
        <v>#N/A</v>
      </c>
      <c r="I1506" s="2" t="e">
        <f xml:space="preserve"> IF(Calculations!C1506 = DefectTypeString,  Calculations!K1506, NA())</f>
        <v>#N/A</v>
      </c>
    </row>
    <row r="1507" spans="1:9" x14ac:dyDescent="0.25">
      <c r="A1507" s="8" t="str">
        <f>Calculations!A1507</f>
        <v/>
      </c>
      <c r="B1507" s="2" t="str">
        <f t="shared" si="28"/>
        <v/>
      </c>
      <c r="C1507" s="10" t="str">
        <f>IFERROR(Calculations!J1507,"")</f>
        <v/>
      </c>
      <c r="D1507" s="10" t="str">
        <f xml:space="preserve"> IF(OR(Calculations!C1507 = "",Calculations!C1507 = WorkTypeString),  IFERROR(Calculations!J1507,""), NA())</f>
        <v/>
      </c>
      <c r="E1507" s="10">
        <f t="array" ref="E1507">PERCENTILE(IF(ISERROR(D1507:D6506)=FALSE,D1507:D6506),CycleTimePercentile)</f>
        <v>0</v>
      </c>
      <c r="F1507" s="2" t="e">
        <f xml:space="preserve"> IF(Calculations!C1507 = DefectTypeString,  IFERROR(Calculations!J1507,""), NA())</f>
        <v>#N/A</v>
      </c>
      <c r="G1507" s="10">
        <f t="array" ref="G1507">PERCENTILE(IF(ISERROR(F1507:F6506)=FALSE,F1507:F6506),CycleTimePercentile)</f>
        <v>0</v>
      </c>
      <c r="H1507" s="2" t="e">
        <f ca="1" xml:space="preserve"> IF(OR(Calculations!C1507 = "",Calculations!C1507 = WorkTypeString),  Calculations!K1507, NA())</f>
        <v>#N/A</v>
      </c>
      <c r="I1507" s="2" t="e">
        <f xml:space="preserve"> IF(Calculations!C1507 = DefectTypeString,  Calculations!K1507, NA())</f>
        <v>#N/A</v>
      </c>
    </row>
    <row r="1508" spans="1:9" x14ac:dyDescent="0.25">
      <c r="A1508" s="8" t="str">
        <f>Calculations!A1508</f>
        <v/>
      </c>
      <c r="B1508" s="2" t="str">
        <f t="shared" si="28"/>
        <v/>
      </c>
      <c r="C1508" s="10" t="str">
        <f>IFERROR(Calculations!J1508,"")</f>
        <v/>
      </c>
      <c r="D1508" s="10" t="str">
        <f xml:space="preserve"> IF(OR(Calculations!C1508 = "",Calculations!C1508 = WorkTypeString),  IFERROR(Calculations!J1508,""), NA())</f>
        <v/>
      </c>
      <c r="E1508" s="10">
        <f t="array" ref="E1508">PERCENTILE(IF(ISERROR(D1508:D6507)=FALSE,D1508:D6507),CycleTimePercentile)</f>
        <v>0</v>
      </c>
      <c r="F1508" s="2" t="e">
        <f xml:space="preserve"> IF(Calculations!C1508 = DefectTypeString,  IFERROR(Calculations!J1508,""), NA())</f>
        <v>#N/A</v>
      </c>
      <c r="G1508" s="10">
        <f t="array" ref="G1508">PERCENTILE(IF(ISERROR(F1508:F6507)=FALSE,F1508:F6507),CycleTimePercentile)</f>
        <v>0</v>
      </c>
      <c r="H1508" s="2" t="e">
        <f ca="1" xml:space="preserve"> IF(OR(Calculations!C1508 = "",Calculations!C1508 = WorkTypeString),  Calculations!K1508, NA())</f>
        <v>#N/A</v>
      </c>
      <c r="I1508" s="2" t="e">
        <f xml:space="preserve"> IF(Calculations!C1508 = DefectTypeString,  Calculations!K1508, NA())</f>
        <v>#N/A</v>
      </c>
    </row>
    <row r="1509" spans="1:9" x14ac:dyDescent="0.25">
      <c r="A1509" s="8" t="str">
        <f>Calculations!A1509</f>
        <v/>
      </c>
      <c r="B1509" s="2" t="str">
        <f t="shared" si="28"/>
        <v/>
      </c>
      <c r="C1509" s="10" t="str">
        <f>IFERROR(Calculations!J1509,"")</f>
        <v/>
      </c>
      <c r="D1509" s="10" t="str">
        <f xml:space="preserve"> IF(OR(Calculations!C1509 = "",Calculations!C1509 = WorkTypeString),  IFERROR(Calculations!J1509,""), NA())</f>
        <v/>
      </c>
      <c r="E1509" s="10">
        <f t="array" ref="E1509">PERCENTILE(IF(ISERROR(D1509:D6508)=FALSE,D1509:D6508),CycleTimePercentile)</f>
        <v>0</v>
      </c>
      <c r="F1509" s="2" t="e">
        <f xml:space="preserve"> IF(Calculations!C1509 = DefectTypeString,  IFERROR(Calculations!J1509,""), NA())</f>
        <v>#N/A</v>
      </c>
      <c r="G1509" s="10">
        <f t="array" ref="G1509">PERCENTILE(IF(ISERROR(F1509:F6508)=FALSE,F1509:F6508),CycleTimePercentile)</f>
        <v>0</v>
      </c>
      <c r="H1509" s="2" t="e">
        <f ca="1" xml:space="preserve"> IF(OR(Calculations!C1509 = "",Calculations!C1509 = WorkTypeString),  Calculations!K1509, NA())</f>
        <v>#N/A</v>
      </c>
      <c r="I1509" s="2" t="e">
        <f xml:space="preserve"> IF(Calculations!C1509 = DefectTypeString,  Calculations!K1509, NA())</f>
        <v>#N/A</v>
      </c>
    </row>
    <row r="1510" spans="1:9" x14ac:dyDescent="0.25">
      <c r="A1510" s="8" t="str">
        <f>Calculations!A1510</f>
        <v/>
      </c>
      <c r="B1510" s="2" t="str">
        <f t="shared" si="28"/>
        <v/>
      </c>
      <c r="C1510" s="10" t="str">
        <f>IFERROR(Calculations!J1510,"")</f>
        <v/>
      </c>
      <c r="D1510" s="10" t="str">
        <f xml:space="preserve"> IF(OR(Calculations!C1510 = "",Calculations!C1510 = WorkTypeString),  IFERROR(Calculations!J1510,""), NA())</f>
        <v/>
      </c>
      <c r="E1510" s="10">
        <f t="array" ref="E1510">PERCENTILE(IF(ISERROR(D1510:D6509)=FALSE,D1510:D6509),CycleTimePercentile)</f>
        <v>0</v>
      </c>
      <c r="F1510" s="2" t="e">
        <f xml:space="preserve"> IF(Calculations!C1510 = DefectTypeString,  IFERROR(Calculations!J1510,""), NA())</f>
        <v>#N/A</v>
      </c>
      <c r="G1510" s="10">
        <f t="array" ref="G1510">PERCENTILE(IF(ISERROR(F1510:F6509)=FALSE,F1510:F6509),CycleTimePercentile)</f>
        <v>0</v>
      </c>
      <c r="H1510" s="2" t="e">
        <f ca="1" xml:space="preserve"> IF(OR(Calculations!C1510 = "",Calculations!C1510 = WorkTypeString),  Calculations!K1510, NA())</f>
        <v>#N/A</v>
      </c>
      <c r="I1510" s="2" t="e">
        <f xml:space="preserve"> IF(Calculations!C1510 = DefectTypeString,  Calculations!K1510, NA())</f>
        <v>#N/A</v>
      </c>
    </row>
    <row r="1511" spans="1:9" x14ac:dyDescent="0.25">
      <c r="A1511" s="8" t="str">
        <f>Calculations!A1511</f>
        <v/>
      </c>
      <c r="B1511" s="2" t="str">
        <f t="shared" si="28"/>
        <v/>
      </c>
      <c r="C1511" s="10" t="str">
        <f>IFERROR(Calculations!J1511,"")</f>
        <v/>
      </c>
      <c r="D1511" s="10" t="str">
        <f xml:space="preserve"> IF(OR(Calculations!C1511 = "",Calculations!C1511 = WorkTypeString),  IFERROR(Calculations!J1511,""), NA())</f>
        <v/>
      </c>
      <c r="E1511" s="10">
        <f t="array" ref="E1511">PERCENTILE(IF(ISERROR(D1511:D6510)=FALSE,D1511:D6510),CycleTimePercentile)</f>
        <v>0</v>
      </c>
      <c r="F1511" s="2" t="e">
        <f xml:space="preserve"> IF(Calculations!C1511 = DefectTypeString,  IFERROR(Calculations!J1511,""), NA())</f>
        <v>#N/A</v>
      </c>
      <c r="G1511" s="10">
        <f t="array" ref="G1511">PERCENTILE(IF(ISERROR(F1511:F6510)=FALSE,F1511:F6510),CycleTimePercentile)</f>
        <v>0</v>
      </c>
      <c r="H1511" s="2" t="e">
        <f ca="1" xml:space="preserve"> IF(OR(Calculations!C1511 = "",Calculations!C1511 = WorkTypeString),  Calculations!K1511, NA())</f>
        <v>#N/A</v>
      </c>
      <c r="I1511" s="2" t="e">
        <f xml:space="preserve"> IF(Calculations!C1511 = DefectTypeString,  Calculations!K1511, NA())</f>
        <v>#N/A</v>
      </c>
    </row>
    <row r="1512" spans="1:9" x14ac:dyDescent="0.25">
      <c r="A1512" s="8" t="str">
        <f>Calculations!A1512</f>
        <v/>
      </c>
      <c r="B1512" s="2" t="str">
        <f t="shared" si="28"/>
        <v/>
      </c>
      <c r="C1512" s="10" t="str">
        <f>IFERROR(Calculations!J1512,"")</f>
        <v/>
      </c>
      <c r="D1512" s="10" t="str">
        <f xml:space="preserve"> IF(OR(Calculations!C1512 = "",Calculations!C1512 = WorkTypeString),  IFERROR(Calculations!J1512,""), NA())</f>
        <v/>
      </c>
      <c r="E1512" s="10">
        <f t="array" ref="E1512">PERCENTILE(IF(ISERROR(D1512:D6511)=FALSE,D1512:D6511),CycleTimePercentile)</f>
        <v>0</v>
      </c>
      <c r="F1512" s="2" t="e">
        <f xml:space="preserve"> IF(Calculations!C1512 = DefectTypeString,  IFERROR(Calculations!J1512,""), NA())</f>
        <v>#N/A</v>
      </c>
      <c r="G1512" s="10">
        <f t="array" ref="G1512">PERCENTILE(IF(ISERROR(F1512:F6511)=FALSE,F1512:F6511),CycleTimePercentile)</f>
        <v>0</v>
      </c>
      <c r="H1512" s="2" t="e">
        <f ca="1" xml:space="preserve"> IF(OR(Calculations!C1512 = "",Calculations!C1512 = WorkTypeString),  Calculations!K1512, NA())</f>
        <v>#N/A</v>
      </c>
      <c r="I1512" s="2" t="e">
        <f xml:space="preserve"> IF(Calculations!C1512 = DefectTypeString,  Calculations!K1512, NA())</f>
        <v>#N/A</v>
      </c>
    </row>
    <row r="1513" spans="1:9" x14ac:dyDescent="0.25">
      <c r="A1513" s="8" t="str">
        <f>Calculations!A1513</f>
        <v/>
      </c>
      <c r="B1513" s="2" t="str">
        <f t="shared" si="28"/>
        <v/>
      </c>
      <c r="C1513" s="10" t="str">
        <f>IFERROR(Calculations!J1513,"")</f>
        <v/>
      </c>
      <c r="D1513" s="10" t="str">
        <f xml:space="preserve"> IF(OR(Calculations!C1513 = "",Calculations!C1513 = WorkTypeString),  IFERROR(Calculations!J1513,""), NA())</f>
        <v/>
      </c>
      <c r="E1513" s="10">
        <f t="array" ref="E1513">PERCENTILE(IF(ISERROR(D1513:D6512)=FALSE,D1513:D6512),CycleTimePercentile)</f>
        <v>0</v>
      </c>
      <c r="F1513" s="2" t="e">
        <f xml:space="preserve"> IF(Calculations!C1513 = DefectTypeString,  IFERROR(Calculations!J1513,""), NA())</f>
        <v>#N/A</v>
      </c>
      <c r="G1513" s="10">
        <f t="array" ref="G1513">PERCENTILE(IF(ISERROR(F1513:F6512)=FALSE,F1513:F6512),CycleTimePercentile)</f>
        <v>0</v>
      </c>
      <c r="H1513" s="2" t="e">
        <f ca="1" xml:space="preserve"> IF(OR(Calculations!C1513 = "",Calculations!C1513 = WorkTypeString),  Calculations!K1513, NA())</f>
        <v>#N/A</v>
      </c>
      <c r="I1513" s="2" t="e">
        <f xml:space="preserve"> IF(Calculations!C1513 = DefectTypeString,  Calculations!K1513, NA())</f>
        <v>#N/A</v>
      </c>
    </row>
    <row r="1514" spans="1:9" x14ac:dyDescent="0.25">
      <c r="A1514" s="8" t="str">
        <f>Calculations!A1514</f>
        <v/>
      </c>
      <c r="B1514" s="2" t="str">
        <f t="shared" si="28"/>
        <v/>
      </c>
      <c r="C1514" s="10" t="str">
        <f>IFERROR(Calculations!J1514,"")</f>
        <v/>
      </c>
      <c r="D1514" s="10" t="str">
        <f xml:space="preserve"> IF(OR(Calculations!C1514 = "",Calculations!C1514 = WorkTypeString),  IFERROR(Calculations!J1514,""), NA())</f>
        <v/>
      </c>
      <c r="E1514" s="10">
        <f t="array" ref="E1514">PERCENTILE(IF(ISERROR(D1514:D6513)=FALSE,D1514:D6513),CycleTimePercentile)</f>
        <v>0</v>
      </c>
      <c r="F1514" s="2" t="e">
        <f xml:space="preserve"> IF(Calculations!C1514 = DefectTypeString,  IFERROR(Calculations!J1514,""), NA())</f>
        <v>#N/A</v>
      </c>
      <c r="G1514" s="10">
        <f t="array" ref="G1514">PERCENTILE(IF(ISERROR(F1514:F6513)=FALSE,F1514:F6513),CycleTimePercentile)</f>
        <v>0</v>
      </c>
      <c r="H1514" s="2" t="e">
        <f ca="1" xml:space="preserve"> IF(OR(Calculations!C1514 = "",Calculations!C1514 = WorkTypeString),  Calculations!K1514, NA())</f>
        <v>#N/A</v>
      </c>
      <c r="I1514" s="2" t="e">
        <f xml:space="preserve"> IF(Calculations!C1514 = DefectTypeString,  Calculations!K1514, NA())</f>
        <v>#N/A</v>
      </c>
    </row>
    <row r="1515" spans="1:9" x14ac:dyDescent="0.25">
      <c r="A1515" s="8" t="str">
        <f>Calculations!A1515</f>
        <v/>
      </c>
      <c r="B1515" s="2" t="str">
        <f t="shared" si="28"/>
        <v/>
      </c>
      <c r="C1515" s="10" t="str">
        <f>IFERROR(Calculations!J1515,"")</f>
        <v/>
      </c>
      <c r="D1515" s="10" t="str">
        <f xml:space="preserve"> IF(OR(Calculations!C1515 = "",Calculations!C1515 = WorkTypeString),  IFERROR(Calculations!J1515,""), NA())</f>
        <v/>
      </c>
      <c r="E1515" s="10">
        <f t="array" ref="E1515">PERCENTILE(IF(ISERROR(D1515:D6514)=FALSE,D1515:D6514),CycleTimePercentile)</f>
        <v>0</v>
      </c>
      <c r="F1515" s="2" t="e">
        <f xml:space="preserve"> IF(Calculations!C1515 = DefectTypeString,  IFERROR(Calculations!J1515,""), NA())</f>
        <v>#N/A</v>
      </c>
      <c r="G1515" s="10">
        <f t="array" ref="G1515">PERCENTILE(IF(ISERROR(F1515:F6514)=FALSE,F1515:F6514),CycleTimePercentile)</f>
        <v>0</v>
      </c>
      <c r="H1515" s="2" t="e">
        <f ca="1" xml:space="preserve"> IF(OR(Calculations!C1515 = "",Calculations!C1515 = WorkTypeString),  Calculations!K1515, NA())</f>
        <v>#N/A</v>
      </c>
      <c r="I1515" s="2" t="e">
        <f xml:space="preserve"> IF(Calculations!C1515 = DefectTypeString,  Calculations!K1515, NA())</f>
        <v>#N/A</v>
      </c>
    </row>
    <row r="1516" spans="1:9" x14ac:dyDescent="0.25">
      <c r="A1516" s="8" t="str">
        <f>Calculations!A1516</f>
        <v/>
      </c>
      <c r="B1516" s="2" t="str">
        <f t="shared" si="28"/>
        <v/>
      </c>
      <c r="C1516" s="10" t="str">
        <f>IFERROR(Calculations!J1516,"")</f>
        <v/>
      </c>
      <c r="D1516" s="10" t="str">
        <f xml:space="preserve"> IF(OR(Calculations!C1516 = "",Calculations!C1516 = WorkTypeString),  IFERROR(Calculations!J1516,""), NA())</f>
        <v/>
      </c>
      <c r="E1516" s="10">
        <f t="array" ref="E1516">PERCENTILE(IF(ISERROR(D1516:D6515)=FALSE,D1516:D6515),CycleTimePercentile)</f>
        <v>0</v>
      </c>
      <c r="F1516" s="2" t="e">
        <f xml:space="preserve"> IF(Calculations!C1516 = DefectTypeString,  IFERROR(Calculations!J1516,""), NA())</f>
        <v>#N/A</v>
      </c>
      <c r="G1516" s="10">
        <f t="array" ref="G1516">PERCENTILE(IF(ISERROR(F1516:F6515)=FALSE,F1516:F6515),CycleTimePercentile)</f>
        <v>0</v>
      </c>
      <c r="H1516" s="2" t="e">
        <f ca="1" xml:space="preserve"> IF(OR(Calculations!C1516 = "",Calculations!C1516 = WorkTypeString),  Calculations!K1516, NA())</f>
        <v>#N/A</v>
      </c>
      <c r="I1516" s="2" t="e">
        <f xml:space="preserve"> IF(Calculations!C1516 = DefectTypeString,  Calculations!K1516, NA())</f>
        <v>#N/A</v>
      </c>
    </row>
    <row r="1517" spans="1:9" x14ac:dyDescent="0.25">
      <c r="A1517" s="8" t="str">
        <f>Calculations!A1517</f>
        <v/>
      </c>
      <c r="B1517" s="2" t="str">
        <f t="shared" si="28"/>
        <v/>
      </c>
      <c r="C1517" s="10" t="str">
        <f>IFERROR(Calculations!J1517,"")</f>
        <v/>
      </c>
      <c r="D1517" s="10" t="str">
        <f xml:space="preserve"> IF(OR(Calculations!C1517 = "",Calculations!C1517 = WorkTypeString),  IFERROR(Calculations!J1517,""), NA())</f>
        <v/>
      </c>
      <c r="E1517" s="10">
        <f t="array" ref="E1517">PERCENTILE(IF(ISERROR(D1517:D6516)=FALSE,D1517:D6516),CycleTimePercentile)</f>
        <v>0</v>
      </c>
      <c r="F1517" s="2" t="e">
        <f xml:space="preserve"> IF(Calculations!C1517 = DefectTypeString,  IFERROR(Calculations!J1517,""), NA())</f>
        <v>#N/A</v>
      </c>
      <c r="G1517" s="10">
        <f t="array" ref="G1517">PERCENTILE(IF(ISERROR(F1517:F6516)=FALSE,F1517:F6516),CycleTimePercentile)</f>
        <v>0</v>
      </c>
      <c r="H1517" s="2" t="e">
        <f ca="1" xml:space="preserve"> IF(OR(Calculations!C1517 = "",Calculations!C1517 = WorkTypeString),  Calculations!K1517, NA())</f>
        <v>#N/A</v>
      </c>
      <c r="I1517" s="2" t="e">
        <f xml:space="preserve"> IF(Calculations!C1517 = DefectTypeString,  Calculations!K1517, NA())</f>
        <v>#N/A</v>
      </c>
    </row>
    <row r="1518" spans="1:9" x14ac:dyDescent="0.25">
      <c r="A1518" s="8" t="str">
        <f>Calculations!A1518</f>
        <v/>
      </c>
      <c r="B1518" s="2" t="str">
        <f t="shared" si="28"/>
        <v/>
      </c>
      <c r="C1518" s="10" t="str">
        <f>IFERROR(Calculations!J1518,"")</f>
        <v/>
      </c>
      <c r="D1518" s="10" t="str">
        <f xml:space="preserve"> IF(OR(Calculations!C1518 = "",Calculations!C1518 = WorkTypeString),  IFERROR(Calculations!J1518,""), NA())</f>
        <v/>
      </c>
      <c r="E1518" s="10">
        <f t="array" ref="E1518">PERCENTILE(IF(ISERROR(D1518:D6517)=FALSE,D1518:D6517),CycleTimePercentile)</f>
        <v>0</v>
      </c>
      <c r="F1518" s="2" t="e">
        <f xml:space="preserve"> IF(Calculations!C1518 = DefectTypeString,  IFERROR(Calculations!J1518,""), NA())</f>
        <v>#N/A</v>
      </c>
      <c r="G1518" s="10">
        <f t="array" ref="G1518">PERCENTILE(IF(ISERROR(F1518:F6517)=FALSE,F1518:F6517),CycleTimePercentile)</f>
        <v>0</v>
      </c>
      <c r="H1518" s="2" t="e">
        <f ca="1" xml:space="preserve"> IF(OR(Calculations!C1518 = "",Calculations!C1518 = WorkTypeString),  Calculations!K1518, NA())</f>
        <v>#N/A</v>
      </c>
      <c r="I1518" s="2" t="e">
        <f xml:space="preserve"> IF(Calculations!C1518 = DefectTypeString,  Calculations!K1518, NA())</f>
        <v>#N/A</v>
      </c>
    </row>
    <row r="1519" spans="1:9" x14ac:dyDescent="0.25">
      <c r="A1519" s="8" t="str">
        <f>Calculations!A1519</f>
        <v/>
      </c>
      <c r="B1519" s="2" t="str">
        <f t="shared" si="28"/>
        <v/>
      </c>
      <c r="C1519" s="10" t="str">
        <f>IFERROR(Calculations!J1519,"")</f>
        <v/>
      </c>
      <c r="D1519" s="10" t="str">
        <f xml:space="preserve"> IF(OR(Calculations!C1519 = "",Calculations!C1519 = WorkTypeString),  IFERROR(Calculations!J1519,""), NA())</f>
        <v/>
      </c>
      <c r="E1519" s="10">
        <f t="array" ref="E1519">PERCENTILE(IF(ISERROR(D1519:D6518)=FALSE,D1519:D6518),CycleTimePercentile)</f>
        <v>0</v>
      </c>
      <c r="F1519" s="2" t="e">
        <f xml:space="preserve"> IF(Calculations!C1519 = DefectTypeString,  IFERROR(Calculations!J1519,""), NA())</f>
        <v>#N/A</v>
      </c>
      <c r="G1519" s="10">
        <f t="array" ref="G1519">PERCENTILE(IF(ISERROR(F1519:F6518)=FALSE,F1519:F6518),CycleTimePercentile)</f>
        <v>0</v>
      </c>
      <c r="H1519" s="2" t="e">
        <f ca="1" xml:space="preserve"> IF(OR(Calculations!C1519 = "",Calculations!C1519 = WorkTypeString),  Calculations!K1519, NA())</f>
        <v>#N/A</v>
      </c>
      <c r="I1519" s="2" t="e">
        <f xml:space="preserve"> IF(Calculations!C1519 = DefectTypeString,  Calculations!K1519, NA())</f>
        <v>#N/A</v>
      </c>
    </row>
    <row r="1520" spans="1:9" x14ac:dyDescent="0.25">
      <c r="A1520" s="8" t="str">
        <f>Calculations!A1520</f>
        <v/>
      </c>
      <c r="B1520" s="2" t="str">
        <f t="shared" si="28"/>
        <v/>
      </c>
      <c r="C1520" s="10" t="str">
        <f>IFERROR(Calculations!J1520,"")</f>
        <v/>
      </c>
      <c r="D1520" s="10" t="str">
        <f xml:space="preserve"> IF(OR(Calculations!C1520 = "",Calculations!C1520 = WorkTypeString),  IFERROR(Calculations!J1520,""), NA())</f>
        <v/>
      </c>
      <c r="E1520" s="10">
        <f t="array" ref="E1520">PERCENTILE(IF(ISERROR(D1520:D6519)=FALSE,D1520:D6519),CycleTimePercentile)</f>
        <v>0</v>
      </c>
      <c r="F1520" s="2" t="e">
        <f xml:space="preserve"> IF(Calculations!C1520 = DefectTypeString,  IFERROR(Calculations!J1520,""), NA())</f>
        <v>#N/A</v>
      </c>
      <c r="G1520" s="10">
        <f t="array" ref="G1520">PERCENTILE(IF(ISERROR(F1520:F6519)=FALSE,F1520:F6519),CycleTimePercentile)</f>
        <v>0</v>
      </c>
      <c r="H1520" s="2" t="e">
        <f ca="1" xml:space="preserve"> IF(OR(Calculations!C1520 = "",Calculations!C1520 = WorkTypeString),  Calculations!K1520, NA())</f>
        <v>#N/A</v>
      </c>
      <c r="I1520" s="2" t="e">
        <f xml:space="preserve"> IF(Calculations!C1520 = DefectTypeString,  Calculations!K1520, NA())</f>
        <v>#N/A</v>
      </c>
    </row>
    <row r="1521" spans="1:9" x14ac:dyDescent="0.25">
      <c r="A1521" s="8" t="str">
        <f>Calculations!A1521</f>
        <v/>
      </c>
      <c r="B1521" s="2" t="str">
        <f t="shared" si="28"/>
        <v/>
      </c>
      <c r="C1521" s="10" t="str">
        <f>IFERROR(Calculations!J1521,"")</f>
        <v/>
      </c>
      <c r="D1521" s="10" t="str">
        <f xml:space="preserve"> IF(OR(Calculations!C1521 = "",Calculations!C1521 = WorkTypeString),  IFERROR(Calculations!J1521,""), NA())</f>
        <v/>
      </c>
      <c r="E1521" s="10">
        <f t="array" ref="E1521">PERCENTILE(IF(ISERROR(D1521:D6520)=FALSE,D1521:D6520),CycleTimePercentile)</f>
        <v>0</v>
      </c>
      <c r="F1521" s="2" t="e">
        <f xml:space="preserve"> IF(Calculations!C1521 = DefectTypeString,  IFERROR(Calculations!J1521,""), NA())</f>
        <v>#N/A</v>
      </c>
      <c r="G1521" s="10">
        <f t="array" ref="G1521">PERCENTILE(IF(ISERROR(F1521:F6520)=FALSE,F1521:F6520),CycleTimePercentile)</f>
        <v>0</v>
      </c>
      <c r="H1521" s="2" t="e">
        <f ca="1" xml:space="preserve"> IF(OR(Calculations!C1521 = "",Calculations!C1521 = WorkTypeString),  Calculations!K1521, NA())</f>
        <v>#N/A</v>
      </c>
      <c r="I1521" s="2" t="e">
        <f xml:space="preserve"> IF(Calculations!C1521 = DefectTypeString,  Calculations!K1521, NA())</f>
        <v>#N/A</v>
      </c>
    </row>
    <row r="1522" spans="1:9" x14ac:dyDescent="0.25">
      <c r="A1522" s="8" t="str">
        <f>Calculations!A1522</f>
        <v/>
      </c>
      <c r="B1522" s="2" t="str">
        <f t="shared" si="28"/>
        <v/>
      </c>
      <c r="C1522" s="10" t="str">
        <f>IFERROR(Calculations!J1522,"")</f>
        <v/>
      </c>
      <c r="D1522" s="10" t="str">
        <f xml:space="preserve"> IF(OR(Calculations!C1522 = "",Calculations!C1522 = WorkTypeString),  IFERROR(Calculations!J1522,""), NA())</f>
        <v/>
      </c>
      <c r="E1522" s="10">
        <f t="array" ref="E1522">PERCENTILE(IF(ISERROR(D1522:D6521)=FALSE,D1522:D6521),CycleTimePercentile)</f>
        <v>0</v>
      </c>
      <c r="F1522" s="2" t="e">
        <f xml:space="preserve"> IF(Calculations!C1522 = DefectTypeString,  IFERROR(Calculations!J1522,""), NA())</f>
        <v>#N/A</v>
      </c>
      <c r="G1522" s="10">
        <f t="array" ref="G1522">PERCENTILE(IF(ISERROR(F1522:F6521)=FALSE,F1522:F6521),CycleTimePercentile)</f>
        <v>0</v>
      </c>
      <c r="H1522" s="2" t="e">
        <f ca="1" xml:space="preserve"> IF(OR(Calculations!C1522 = "",Calculations!C1522 = WorkTypeString),  Calculations!K1522, NA())</f>
        <v>#N/A</v>
      </c>
      <c r="I1522" s="2" t="e">
        <f xml:space="preserve"> IF(Calculations!C1522 = DefectTypeString,  Calculations!K1522, NA())</f>
        <v>#N/A</v>
      </c>
    </row>
    <row r="1523" spans="1:9" x14ac:dyDescent="0.25">
      <c r="A1523" s="8" t="str">
        <f>Calculations!A1523</f>
        <v/>
      </c>
      <c r="B1523" s="2" t="str">
        <f t="shared" si="28"/>
        <v/>
      </c>
      <c r="C1523" s="10" t="str">
        <f>IFERROR(Calculations!J1523,"")</f>
        <v/>
      </c>
      <c r="D1523" s="10" t="str">
        <f xml:space="preserve"> IF(OR(Calculations!C1523 = "",Calculations!C1523 = WorkTypeString),  IFERROR(Calculations!J1523,""), NA())</f>
        <v/>
      </c>
      <c r="E1523" s="10">
        <f t="array" ref="E1523">PERCENTILE(IF(ISERROR(D1523:D6522)=FALSE,D1523:D6522),CycleTimePercentile)</f>
        <v>0</v>
      </c>
      <c r="F1523" s="2" t="e">
        <f xml:space="preserve"> IF(Calculations!C1523 = DefectTypeString,  IFERROR(Calculations!J1523,""), NA())</f>
        <v>#N/A</v>
      </c>
      <c r="G1523" s="10">
        <f t="array" ref="G1523">PERCENTILE(IF(ISERROR(F1523:F6522)=FALSE,F1523:F6522),CycleTimePercentile)</f>
        <v>0</v>
      </c>
      <c r="H1523" s="2" t="e">
        <f ca="1" xml:space="preserve"> IF(OR(Calculations!C1523 = "",Calculations!C1523 = WorkTypeString),  Calculations!K1523, NA())</f>
        <v>#N/A</v>
      </c>
      <c r="I1523" s="2" t="e">
        <f xml:space="preserve"> IF(Calculations!C1523 = DefectTypeString,  Calculations!K1523, NA())</f>
        <v>#N/A</v>
      </c>
    </row>
    <row r="1524" spans="1:9" x14ac:dyDescent="0.25">
      <c r="A1524" s="8" t="str">
        <f>Calculations!A1524</f>
        <v/>
      </c>
      <c r="B1524" s="2" t="str">
        <f t="shared" si="28"/>
        <v/>
      </c>
      <c r="C1524" s="10" t="str">
        <f>IFERROR(Calculations!J1524,"")</f>
        <v/>
      </c>
      <c r="D1524" s="10" t="str">
        <f xml:space="preserve"> IF(OR(Calculations!C1524 = "",Calculations!C1524 = WorkTypeString),  IFERROR(Calculations!J1524,""), NA())</f>
        <v/>
      </c>
      <c r="E1524" s="10">
        <f t="array" ref="E1524">PERCENTILE(IF(ISERROR(D1524:D6523)=FALSE,D1524:D6523),CycleTimePercentile)</f>
        <v>0</v>
      </c>
      <c r="F1524" s="2" t="e">
        <f xml:space="preserve"> IF(Calculations!C1524 = DefectTypeString,  IFERROR(Calculations!J1524,""), NA())</f>
        <v>#N/A</v>
      </c>
      <c r="G1524" s="10">
        <f t="array" ref="G1524">PERCENTILE(IF(ISERROR(F1524:F6523)=FALSE,F1524:F6523),CycleTimePercentile)</f>
        <v>0</v>
      </c>
      <c r="H1524" s="2" t="e">
        <f ca="1" xml:space="preserve"> IF(OR(Calculations!C1524 = "",Calculations!C1524 = WorkTypeString),  Calculations!K1524, NA())</f>
        <v>#N/A</v>
      </c>
      <c r="I1524" s="2" t="e">
        <f xml:space="preserve"> IF(Calculations!C1524 = DefectTypeString,  Calculations!K1524, NA())</f>
        <v>#N/A</v>
      </c>
    </row>
    <row r="1525" spans="1:9" x14ac:dyDescent="0.25">
      <c r="A1525" s="8" t="str">
        <f>Calculations!A1525</f>
        <v/>
      </c>
      <c r="B1525" s="2" t="str">
        <f t="shared" si="28"/>
        <v/>
      </c>
      <c r="C1525" s="10" t="str">
        <f>IFERROR(Calculations!J1525,"")</f>
        <v/>
      </c>
      <c r="D1525" s="10" t="str">
        <f xml:space="preserve"> IF(OR(Calculations!C1525 = "",Calculations!C1525 = WorkTypeString),  IFERROR(Calculations!J1525,""), NA())</f>
        <v/>
      </c>
      <c r="E1525" s="10">
        <f t="array" ref="E1525">PERCENTILE(IF(ISERROR(D1525:D6524)=FALSE,D1525:D6524),CycleTimePercentile)</f>
        <v>0</v>
      </c>
      <c r="F1525" s="2" t="e">
        <f xml:space="preserve"> IF(Calculations!C1525 = DefectTypeString,  IFERROR(Calculations!J1525,""), NA())</f>
        <v>#N/A</v>
      </c>
      <c r="G1525" s="10">
        <f t="array" ref="G1525">PERCENTILE(IF(ISERROR(F1525:F6524)=FALSE,F1525:F6524),CycleTimePercentile)</f>
        <v>0</v>
      </c>
      <c r="H1525" s="2" t="e">
        <f ca="1" xml:space="preserve"> IF(OR(Calculations!C1525 = "",Calculations!C1525 = WorkTypeString),  Calculations!K1525, NA())</f>
        <v>#N/A</v>
      </c>
      <c r="I1525" s="2" t="e">
        <f xml:space="preserve"> IF(Calculations!C1525 = DefectTypeString,  Calculations!K1525, NA())</f>
        <v>#N/A</v>
      </c>
    </row>
    <row r="1526" spans="1:9" x14ac:dyDescent="0.25">
      <c r="A1526" s="8" t="str">
        <f>Calculations!A1526</f>
        <v/>
      </c>
      <c r="B1526" s="2" t="str">
        <f t="shared" si="28"/>
        <v/>
      </c>
      <c r="C1526" s="10" t="str">
        <f>IFERROR(Calculations!J1526,"")</f>
        <v/>
      </c>
      <c r="D1526" s="10" t="str">
        <f xml:space="preserve"> IF(OR(Calculations!C1526 = "",Calculations!C1526 = WorkTypeString),  IFERROR(Calculations!J1526,""), NA())</f>
        <v/>
      </c>
      <c r="E1526" s="10">
        <f t="array" ref="E1526">PERCENTILE(IF(ISERROR(D1526:D6525)=FALSE,D1526:D6525),CycleTimePercentile)</f>
        <v>0</v>
      </c>
      <c r="F1526" s="2" t="e">
        <f xml:space="preserve"> IF(Calculations!C1526 = DefectTypeString,  IFERROR(Calculations!J1526,""), NA())</f>
        <v>#N/A</v>
      </c>
      <c r="G1526" s="10">
        <f t="array" ref="G1526">PERCENTILE(IF(ISERROR(F1526:F6525)=FALSE,F1526:F6525),CycleTimePercentile)</f>
        <v>0</v>
      </c>
      <c r="H1526" s="2" t="e">
        <f ca="1" xml:space="preserve"> IF(OR(Calculations!C1526 = "",Calculations!C1526 = WorkTypeString),  Calculations!K1526, NA())</f>
        <v>#N/A</v>
      </c>
      <c r="I1526" s="2" t="e">
        <f xml:space="preserve"> IF(Calculations!C1526 = DefectTypeString,  Calculations!K1526, NA())</f>
        <v>#N/A</v>
      </c>
    </row>
    <row r="1527" spans="1:9" x14ac:dyDescent="0.25">
      <c r="A1527" s="8" t="str">
        <f>Calculations!A1527</f>
        <v/>
      </c>
      <c r="B1527" s="2" t="str">
        <f t="shared" si="28"/>
        <v/>
      </c>
      <c r="C1527" s="10" t="str">
        <f>IFERROR(Calculations!J1527,"")</f>
        <v/>
      </c>
      <c r="D1527" s="10" t="str">
        <f xml:space="preserve"> IF(OR(Calculations!C1527 = "",Calculations!C1527 = WorkTypeString),  IFERROR(Calculations!J1527,""), NA())</f>
        <v/>
      </c>
      <c r="E1527" s="10">
        <f t="array" ref="E1527">PERCENTILE(IF(ISERROR(D1527:D6526)=FALSE,D1527:D6526),CycleTimePercentile)</f>
        <v>0</v>
      </c>
      <c r="F1527" s="2" t="e">
        <f xml:space="preserve"> IF(Calculations!C1527 = DefectTypeString,  IFERROR(Calculations!J1527,""), NA())</f>
        <v>#N/A</v>
      </c>
      <c r="G1527" s="10">
        <f t="array" ref="G1527">PERCENTILE(IF(ISERROR(F1527:F6526)=FALSE,F1527:F6526),CycleTimePercentile)</f>
        <v>0</v>
      </c>
      <c r="H1527" s="2" t="e">
        <f ca="1" xml:space="preserve"> IF(OR(Calculations!C1527 = "",Calculations!C1527 = WorkTypeString),  Calculations!K1527, NA())</f>
        <v>#N/A</v>
      </c>
      <c r="I1527" s="2" t="e">
        <f xml:space="preserve"> IF(Calculations!C1527 = DefectTypeString,  Calculations!K1527, NA())</f>
        <v>#N/A</v>
      </c>
    </row>
    <row r="1528" spans="1:9" x14ac:dyDescent="0.25">
      <c r="A1528" s="8" t="str">
        <f>Calculations!A1528</f>
        <v/>
      </c>
      <c r="B1528" s="2" t="str">
        <f t="shared" si="28"/>
        <v/>
      </c>
      <c r="C1528" s="10" t="str">
        <f>IFERROR(Calculations!J1528,"")</f>
        <v/>
      </c>
      <c r="D1528" s="10" t="str">
        <f xml:space="preserve"> IF(OR(Calculations!C1528 = "",Calculations!C1528 = WorkTypeString),  IFERROR(Calculations!J1528,""), NA())</f>
        <v/>
      </c>
      <c r="E1528" s="10">
        <f t="array" ref="E1528">PERCENTILE(IF(ISERROR(D1528:D6527)=FALSE,D1528:D6527),CycleTimePercentile)</f>
        <v>0</v>
      </c>
      <c r="F1528" s="2" t="e">
        <f xml:space="preserve"> IF(Calculations!C1528 = DefectTypeString,  IFERROR(Calculations!J1528,""), NA())</f>
        <v>#N/A</v>
      </c>
      <c r="G1528" s="10">
        <f t="array" ref="G1528">PERCENTILE(IF(ISERROR(F1528:F6527)=FALSE,F1528:F6527),CycleTimePercentile)</f>
        <v>0</v>
      </c>
      <c r="H1528" s="2" t="e">
        <f ca="1" xml:space="preserve"> IF(OR(Calculations!C1528 = "",Calculations!C1528 = WorkTypeString),  Calculations!K1528, NA())</f>
        <v>#N/A</v>
      </c>
      <c r="I1528" s="2" t="e">
        <f xml:space="preserve"> IF(Calculations!C1528 = DefectTypeString,  Calculations!K1528, NA())</f>
        <v>#N/A</v>
      </c>
    </row>
    <row r="1529" spans="1:9" x14ac:dyDescent="0.25">
      <c r="A1529" s="8" t="str">
        <f>Calculations!A1529</f>
        <v/>
      </c>
      <c r="B1529" s="2" t="str">
        <f t="shared" si="28"/>
        <v/>
      </c>
      <c r="C1529" s="10" t="str">
        <f>IFERROR(Calculations!J1529,"")</f>
        <v/>
      </c>
      <c r="D1529" s="10" t="str">
        <f xml:space="preserve"> IF(OR(Calculations!C1529 = "",Calculations!C1529 = WorkTypeString),  IFERROR(Calculations!J1529,""), NA())</f>
        <v/>
      </c>
      <c r="E1529" s="10">
        <f t="array" ref="E1529">PERCENTILE(IF(ISERROR(D1529:D6528)=FALSE,D1529:D6528),CycleTimePercentile)</f>
        <v>0</v>
      </c>
      <c r="F1529" s="2" t="e">
        <f xml:space="preserve"> IF(Calculations!C1529 = DefectTypeString,  IFERROR(Calculations!J1529,""), NA())</f>
        <v>#N/A</v>
      </c>
      <c r="G1529" s="10">
        <f t="array" ref="G1529">PERCENTILE(IF(ISERROR(F1529:F6528)=FALSE,F1529:F6528),CycleTimePercentile)</f>
        <v>0</v>
      </c>
      <c r="H1529" s="2" t="e">
        <f ca="1" xml:space="preserve"> IF(OR(Calculations!C1529 = "",Calculations!C1529 = WorkTypeString),  Calculations!K1529, NA())</f>
        <v>#N/A</v>
      </c>
      <c r="I1529" s="2" t="e">
        <f xml:space="preserve"> IF(Calculations!C1529 = DefectTypeString,  Calculations!K1529, NA())</f>
        <v>#N/A</v>
      </c>
    </row>
    <row r="1530" spans="1:9" x14ac:dyDescent="0.25">
      <c r="A1530" s="8" t="str">
        <f>Calculations!A1530</f>
        <v/>
      </c>
      <c r="B1530" s="2" t="str">
        <f t="shared" si="28"/>
        <v/>
      </c>
      <c r="C1530" s="10" t="str">
        <f>IFERROR(Calculations!J1530,"")</f>
        <v/>
      </c>
      <c r="D1530" s="10" t="str">
        <f xml:space="preserve"> IF(OR(Calculations!C1530 = "",Calculations!C1530 = WorkTypeString),  IFERROR(Calculations!J1530,""), NA())</f>
        <v/>
      </c>
      <c r="E1530" s="10">
        <f t="array" ref="E1530">PERCENTILE(IF(ISERROR(D1530:D6529)=FALSE,D1530:D6529),CycleTimePercentile)</f>
        <v>0</v>
      </c>
      <c r="F1530" s="2" t="e">
        <f xml:space="preserve"> IF(Calculations!C1530 = DefectTypeString,  IFERROR(Calculations!J1530,""), NA())</f>
        <v>#N/A</v>
      </c>
      <c r="G1530" s="10">
        <f t="array" ref="G1530">PERCENTILE(IF(ISERROR(F1530:F6529)=FALSE,F1530:F6529),CycleTimePercentile)</f>
        <v>0</v>
      </c>
      <c r="H1530" s="2" t="e">
        <f ca="1" xml:space="preserve"> IF(OR(Calculations!C1530 = "",Calculations!C1530 = WorkTypeString),  Calculations!K1530, NA())</f>
        <v>#N/A</v>
      </c>
      <c r="I1530" s="2" t="e">
        <f xml:space="preserve"> IF(Calculations!C1530 = DefectTypeString,  Calculations!K1530, NA())</f>
        <v>#N/A</v>
      </c>
    </row>
    <row r="1531" spans="1:9" x14ac:dyDescent="0.25">
      <c r="A1531" s="8" t="str">
        <f>Calculations!A1531</f>
        <v/>
      </c>
      <c r="B1531" s="2" t="str">
        <f t="shared" si="28"/>
        <v/>
      </c>
      <c r="C1531" s="10" t="str">
        <f>IFERROR(Calculations!J1531,"")</f>
        <v/>
      </c>
      <c r="D1531" s="10" t="str">
        <f xml:space="preserve"> IF(OR(Calculations!C1531 = "",Calculations!C1531 = WorkTypeString),  IFERROR(Calculations!J1531,""), NA())</f>
        <v/>
      </c>
      <c r="E1531" s="10">
        <f t="array" ref="E1531">PERCENTILE(IF(ISERROR(D1531:D6530)=FALSE,D1531:D6530),CycleTimePercentile)</f>
        <v>0</v>
      </c>
      <c r="F1531" s="2" t="e">
        <f xml:space="preserve"> IF(Calculations!C1531 = DefectTypeString,  IFERROR(Calculations!J1531,""), NA())</f>
        <v>#N/A</v>
      </c>
      <c r="G1531" s="10">
        <f t="array" ref="G1531">PERCENTILE(IF(ISERROR(F1531:F6530)=FALSE,F1531:F6530),CycleTimePercentile)</f>
        <v>0</v>
      </c>
      <c r="H1531" s="2" t="e">
        <f ca="1" xml:space="preserve"> IF(OR(Calculations!C1531 = "",Calculations!C1531 = WorkTypeString),  Calculations!K1531, NA())</f>
        <v>#N/A</v>
      </c>
      <c r="I1531" s="2" t="e">
        <f xml:space="preserve"> IF(Calculations!C1531 = DefectTypeString,  Calculations!K1531, NA())</f>
        <v>#N/A</v>
      </c>
    </row>
    <row r="1532" spans="1:9" x14ac:dyDescent="0.25">
      <c r="A1532" s="8" t="str">
        <f>Calculations!A1532</f>
        <v/>
      </c>
      <c r="B1532" s="2" t="str">
        <f t="shared" si="28"/>
        <v/>
      </c>
      <c r="C1532" s="10" t="str">
        <f>IFERROR(Calculations!J1532,"")</f>
        <v/>
      </c>
      <c r="D1532" s="10" t="str">
        <f xml:space="preserve"> IF(OR(Calculations!C1532 = "",Calculations!C1532 = WorkTypeString),  IFERROR(Calculations!J1532,""), NA())</f>
        <v/>
      </c>
      <c r="E1532" s="10">
        <f t="array" ref="E1532">PERCENTILE(IF(ISERROR(D1532:D6531)=FALSE,D1532:D6531),CycleTimePercentile)</f>
        <v>0</v>
      </c>
      <c r="F1532" s="2" t="e">
        <f xml:space="preserve"> IF(Calculations!C1532 = DefectTypeString,  IFERROR(Calculations!J1532,""), NA())</f>
        <v>#N/A</v>
      </c>
      <c r="G1532" s="10">
        <f t="array" ref="G1532">PERCENTILE(IF(ISERROR(F1532:F6531)=FALSE,F1532:F6531),CycleTimePercentile)</f>
        <v>0</v>
      </c>
      <c r="H1532" s="2" t="e">
        <f ca="1" xml:space="preserve"> IF(OR(Calculations!C1532 = "",Calculations!C1532 = WorkTypeString),  Calculations!K1532, NA())</f>
        <v>#N/A</v>
      </c>
      <c r="I1532" s="2" t="e">
        <f xml:space="preserve"> IF(Calculations!C1532 = DefectTypeString,  Calculations!K1532, NA())</f>
        <v>#N/A</v>
      </c>
    </row>
    <row r="1533" spans="1:9" x14ac:dyDescent="0.25">
      <c r="A1533" s="8" t="str">
        <f>Calculations!A1533</f>
        <v/>
      </c>
      <c r="B1533" s="2" t="str">
        <f t="shared" si="28"/>
        <v/>
      </c>
      <c r="C1533" s="10" t="str">
        <f>IFERROR(Calculations!J1533,"")</f>
        <v/>
      </c>
      <c r="D1533" s="10" t="str">
        <f xml:space="preserve"> IF(OR(Calculations!C1533 = "",Calculations!C1533 = WorkTypeString),  IFERROR(Calculations!J1533,""), NA())</f>
        <v/>
      </c>
      <c r="E1533" s="10">
        <f t="array" ref="E1533">PERCENTILE(IF(ISERROR(D1533:D6532)=FALSE,D1533:D6532),CycleTimePercentile)</f>
        <v>0</v>
      </c>
      <c r="F1533" s="2" t="e">
        <f xml:space="preserve"> IF(Calculations!C1533 = DefectTypeString,  IFERROR(Calculations!J1533,""), NA())</f>
        <v>#N/A</v>
      </c>
      <c r="G1533" s="10">
        <f t="array" ref="G1533">PERCENTILE(IF(ISERROR(F1533:F6532)=FALSE,F1533:F6532),CycleTimePercentile)</f>
        <v>0</v>
      </c>
      <c r="H1533" s="2" t="e">
        <f ca="1" xml:space="preserve"> IF(OR(Calculations!C1533 = "",Calculations!C1533 = WorkTypeString),  Calculations!K1533, NA())</f>
        <v>#N/A</v>
      </c>
      <c r="I1533" s="2" t="e">
        <f xml:space="preserve"> IF(Calculations!C1533 = DefectTypeString,  Calculations!K1533, NA())</f>
        <v>#N/A</v>
      </c>
    </row>
    <row r="1534" spans="1:9" x14ac:dyDescent="0.25">
      <c r="A1534" s="8" t="str">
        <f>Calculations!A1534</f>
        <v/>
      </c>
      <c r="B1534" s="2" t="str">
        <f t="shared" si="28"/>
        <v/>
      </c>
      <c r="C1534" s="10" t="str">
        <f>IFERROR(Calculations!J1534,"")</f>
        <v/>
      </c>
      <c r="D1534" s="10" t="str">
        <f xml:space="preserve"> IF(OR(Calculations!C1534 = "",Calculations!C1534 = WorkTypeString),  IFERROR(Calculations!J1534,""), NA())</f>
        <v/>
      </c>
      <c r="E1534" s="10">
        <f t="array" ref="E1534">PERCENTILE(IF(ISERROR(D1534:D6533)=FALSE,D1534:D6533),CycleTimePercentile)</f>
        <v>0</v>
      </c>
      <c r="F1534" s="2" t="e">
        <f xml:space="preserve"> IF(Calculations!C1534 = DefectTypeString,  IFERROR(Calculations!J1534,""), NA())</f>
        <v>#N/A</v>
      </c>
      <c r="G1534" s="10">
        <f t="array" ref="G1534">PERCENTILE(IF(ISERROR(F1534:F6533)=FALSE,F1534:F6533),CycleTimePercentile)</f>
        <v>0</v>
      </c>
      <c r="H1534" s="2" t="e">
        <f ca="1" xml:space="preserve"> IF(OR(Calculations!C1534 = "",Calculations!C1534 = WorkTypeString),  Calculations!K1534, NA())</f>
        <v>#N/A</v>
      </c>
      <c r="I1534" s="2" t="e">
        <f xml:space="preserve"> IF(Calculations!C1534 = DefectTypeString,  Calculations!K1534, NA())</f>
        <v>#N/A</v>
      </c>
    </row>
    <row r="1535" spans="1:9" x14ac:dyDescent="0.25">
      <c r="A1535" s="8" t="str">
        <f>Calculations!A1535</f>
        <v/>
      </c>
      <c r="B1535" s="2" t="str">
        <f t="shared" si="28"/>
        <v/>
      </c>
      <c r="C1535" s="10" t="str">
        <f>IFERROR(Calculations!J1535,"")</f>
        <v/>
      </c>
      <c r="D1535" s="10" t="str">
        <f xml:space="preserve"> IF(OR(Calculations!C1535 = "",Calculations!C1535 = WorkTypeString),  IFERROR(Calculations!J1535,""), NA())</f>
        <v/>
      </c>
      <c r="E1535" s="10">
        <f t="array" ref="E1535">PERCENTILE(IF(ISERROR(D1535:D6534)=FALSE,D1535:D6534),CycleTimePercentile)</f>
        <v>0</v>
      </c>
      <c r="F1535" s="2" t="e">
        <f xml:space="preserve"> IF(Calculations!C1535 = DefectTypeString,  IFERROR(Calculations!J1535,""), NA())</f>
        <v>#N/A</v>
      </c>
      <c r="G1535" s="10">
        <f t="array" ref="G1535">PERCENTILE(IF(ISERROR(F1535:F6534)=FALSE,F1535:F6534),CycleTimePercentile)</f>
        <v>0</v>
      </c>
      <c r="H1535" s="2" t="e">
        <f ca="1" xml:space="preserve"> IF(OR(Calculations!C1535 = "",Calculations!C1535 = WorkTypeString),  Calculations!K1535, NA())</f>
        <v>#N/A</v>
      </c>
      <c r="I1535" s="2" t="e">
        <f xml:space="preserve"> IF(Calculations!C1535 = DefectTypeString,  Calculations!K1535, NA())</f>
        <v>#N/A</v>
      </c>
    </row>
    <row r="1536" spans="1:9" x14ac:dyDescent="0.25">
      <c r="A1536" s="8" t="str">
        <f>Calculations!A1536</f>
        <v/>
      </c>
      <c r="B1536" s="2" t="str">
        <f t="shared" si="28"/>
        <v/>
      </c>
      <c r="C1536" s="10" t="str">
        <f>IFERROR(Calculations!J1536,"")</f>
        <v/>
      </c>
      <c r="D1536" s="10" t="str">
        <f xml:space="preserve"> IF(OR(Calculations!C1536 = "",Calculations!C1536 = WorkTypeString),  IFERROR(Calculations!J1536,""), NA())</f>
        <v/>
      </c>
      <c r="E1536" s="10">
        <f t="array" ref="E1536">PERCENTILE(IF(ISERROR(D1536:D6535)=FALSE,D1536:D6535),CycleTimePercentile)</f>
        <v>0</v>
      </c>
      <c r="F1536" s="2" t="e">
        <f xml:space="preserve"> IF(Calculations!C1536 = DefectTypeString,  IFERROR(Calculations!J1536,""), NA())</f>
        <v>#N/A</v>
      </c>
      <c r="G1536" s="10">
        <f t="array" ref="G1536">PERCENTILE(IF(ISERROR(F1536:F6535)=FALSE,F1536:F6535),CycleTimePercentile)</f>
        <v>0</v>
      </c>
      <c r="H1536" s="2" t="e">
        <f ca="1" xml:space="preserve"> IF(OR(Calculations!C1536 = "",Calculations!C1536 = WorkTypeString),  Calculations!K1536, NA())</f>
        <v>#N/A</v>
      </c>
      <c r="I1536" s="2" t="e">
        <f xml:space="preserve"> IF(Calculations!C1536 = DefectTypeString,  Calculations!K1536, NA())</f>
        <v>#N/A</v>
      </c>
    </row>
    <row r="1537" spans="1:9" x14ac:dyDescent="0.25">
      <c r="A1537" s="8" t="str">
        <f>Calculations!A1537</f>
        <v/>
      </c>
      <c r="B1537" s="2" t="str">
        <f t="shared" si="28"/>
        <v/>
      </c>
      <c r="C1537" s="10" t="str">
        <f>IFERROR(Calculations!J1537,"")</f>
        <v/>
      </c>
      <c r="D1537" s="10" t="str">
        <f xml:space="preserve"> IF(OR(Calculations!C1537 = "",Calculations!C1537 = WorkTypeString),  IFERROR(Calculations!J1537,""), NA())</f>
        <v/>
      </c>
      <c r="E1537" s="10">
        <f t="array" ref="E1537">PERCENTILE(IF(ISERROR(D1537:D6536)=FALSE,D1537:D6536),CycleTimePercentile)</f>
        <v>0</v>
      </c>
      <c r="F1537" s="2" t="e">
        <f xml:space="preserve"> IF(Calculations!C1537 = DefectTypeString,  IFERROR(Calculations!J1537,""), NA())</f>
        <v>#N/A</v>
      </c>
      <c r="G1537" s="10">
        <f t="array" ref="G1537">PERCENTILE(IF(ISERROR(F1537:F6536)=FALSE,F1537:F6536),CycleTimePercentile)</f>
        <v>0</v>
      </c>
      <c r="H1537" s="2" t="e">
        <f ca="1" xml:space="preserve"> IF(OR(Calculations!C1537 = "",Calculations!C1537 = WorkTypeString),  Calculations!K1537, NA())</f>
        <v>#N/A</v>
      </c>
      <c r="I1537" s="2" t="e">
        <f xml:space="preserve"> IF(Calculations!C1537 = DefectTypeString,  Calculations!K1537, NA())</f>
        <v>#N/A</v>
      </c>
    </row>
    <row r="1538" spans="1:9" x14ac:dyDescent="0.25">
      <c r="A1538" s="8" t="str">
        <f>Calculations!A1538</f>
        <v/>
      </c>
      <c r="B1538" s="2" t="str">
        <f t="shared" si="28"/>
        <v/>
      </c>
      <c r="C1538" s="10" t="str">
        <f>IFERROR(Calculations!J1538,"")</f>
        <v/>
      </c>
      <c r="D1538" s="10" t="str">
        <f xml:space="preserve"> IF(OR(Calculations!C1538 = "",Calculations!C1538 = WorkTypeString),  IFERROR(Calculations!J1538,""), NA())</f>
        <v/>
      </c>
      <c r="E1538" s="10">
        <f t="array" ref="E1538">PERCENTILE(IF(ISERROR(D1538:D6537)=FALSE,D1538:D6537),CycleTimePercentile)</f>
        <v>0</v>
      </c>
      <c r="F1538" s="2" t="e">
        <f xml:space="preserve"> IF(Calculations!C1538 = DefectTypeString,  IFERROR(Calculations!J1538,""), NA())</f>
        <v>#N/A</v>
      </c>
      <c r="G1538" s="10">
        <f t="array" ref="G1538">PERCENTILE(IF(ISERROR(F1538:F6537)=FALSE,F1538:F6537),CycleTimePercentile)</f>
        <v>0</v>
      </c>
      <c r="H1538" s="2" t="e">
        <f ca="1" xml:space="preserve"> IF(OR(Calculations!C1538 = "",Calculations!C1538 = WorkTypeString),  Calculations!K1538, NA())</f>
        <v>#N/A</v>
      </c>
      <c r="I1538" s="2" t="e">
        <f xml:space="preserve"> IF(Calculations!C1538 = DefectTypeString,  Calculations!K1538, NA())</f>
        <v>#N/A</v>
      </c>
    </row>
    <row r="1539" spans="1:9" x14ac:dyDescent="0.25">
      <c r="A1539" s="8" t="str">
        <f>Calculations!A1539</f>
        <v/>
      </c>
      <c r="B1539" s="2" t="str">
        <f t="shared" ref="B1539:B1602" si="29">IF(ISNUMBER(A1539),YEAR(A1539)&amp;"-"&amp;TEXT(MONTH(A1539),"00")&amp;"-"&amp;TEXT(DAY(A1539),"00")&amp;"-"&amp;TEXT(HOUR(A1539),"00"),"")</f>
        <v/>
      </c>
      <c r="C1539" s="10" t="str">
        <f>IFERROR(Calculations!J1539,"")</f>
        <v/>
      </c>
      <c r="D1539" s="10" t="str">
        <f xml:space="preserve"> IF(OR(Calculations!C1539 = "",Calculations!C1539 = WorkTypeString),  IFERROR(Calculations!J1539,""), NA())</f>
        <v/>
      </c>
      <c r="E1539" s="10">
        <f t="array" ref="E1539">PERCENTILE(IF(ISERROR(D1539:D6538)=FALSE,D1539:D6538),CycleTimePercentile)</f>
        <v>0</v>
      </c>
      <c r="F1539" s="2" t="e">
        <f xml:space="preserve"> IF(Calculations!C1539 = DefectTypeString,  IFERROR(Calculations!J1539,""), NA())</f>
        <v>#N/A</v>
      </c>
      <c r="G1539" s="10">
        <f t="array" ref="G1539">PERCENTILE(IF(ISERROR(F1539:F6538)=FALSE,F1539:F6538),CycleTimePercentile)</f>
        <v>0</v>
      </c>
      <c r="H1539" s="2" t="e">
        <f ca="1" xml:space="preserve"> IF(OR(Calculations!C1539 = "",Calculations!C1539 = WorkTypeString),  Calculations!K1539, NA())</f>
        <v>#N/A</v>
      </c>
      <c r="I1539" s="2" t="e">
        <f xml:space="preserve"> IF(Calculations!C1539 = DefectTypeString,  Calculations!K1539, NA())</f>
        <v>#N/A</v>
      </c>
    </row>
    <row r="1540" spans="1:9" x14ac:dyDescent="0.25">
      <c r="A1540" s="8" t="str">
        <f>Calculations!A1540</f>
        <v/>
      </c>
      <c r="B1540" s="2" t="str">
        <f t="shared" si="29"/>
        <v/>
      </c>
      <c r="C1540" s="10" t="str">
        <f>IFERROR(Calculations!J1540,"")</f>
        <v/>
      </c>
      <c r="D1540" s="10" t="str">
        <f xml:space="preserve"> IF(OR(Calculations!C1540 = "",Calculations!C1540 = WorkTypeString),  IFERROR(Calculations!J1540,""), NA())</f>
        <v/>
      </c>
      <c r="E1540" s="10">
        <f t="array" ref="E1540">PERCENTILE(IF(ISERROR(D1540:D6539)=FALSE,D1540:D6539),CycleTimePercentile)</f>
        <v>0</v>
      </c>
      <c r="F1540" s="2" t="e">
        <f xml:space="preserve"> IF(Calculations!C1540 = DefectTypeString,  IFERROR(Calculations!J1540,""), NA())</f>
        <v>#N/A</v>
      </c>
      <c r="G1540" s="10">
        <f t="array" ref="G1540">PERCENTILE(IF(ISERROR(F1540:F6539)=FALSE,F1540:F6539),CycleTimePercentile)</f>
        <v>0</v>
      </c>
      <c r="H1540" s="2" t="e">
        <f ca="1" xml:space="preserve"> IF(OR(Calculations!C1540 = "",Calculations!C1540 = WorkTypeString),  Calculations!K1540, NA())</f>
        <v>#N/A</v>
      </c>
      <c r="I1540" s="2" t="e">
        <f xml:space="preserve"> IF(Calculations!C1540 = DefectTypeString,  Calculations!K1540, NA())</f>
        <v>#N/A</v>
      </c>
    </row>
    <row r="1541" spans="1:9" x14ac:dyDescent="0.25">
      <c r="A1541" s="8" t="str">
        <f>Calculations!A1541</f>
        <v/>
      </c>
      <c r="B1541" s="2" t="str">
        <f t="shared" si="29"/>
        <v/>
      </c>
      <c r="C1541" s="10" t="str">
        <f>IFERROR(Calculations!J1541,"")</f>
        <v/>
      </c>
      <c r="D1541" s="10" t="str">
        <f xml:space="preserve"> IF(OR(Calculations!C1541 = "",Calculations!C1541 = WorkTypeString),  IFERROR(Calculations!J1541,""), NA())</f>
        <v/>
      </c>
      <c r="E1541" s="10">
        <f t="array" ref="E1541">PERCENTILE(IF(ISERROR(D1541:D6540)=FALSE,D1541:D6540),CycleTimePercentile)</f>
        <v>0</v>
      </c>
      <c r="F1541" s="2" t="e">
        <f xml:space="preserve"> IF(Calculations!C1541 = DefectTypeString,  IFERROR(Calculations!J1541,""), NA())</f>
        <v>#N/A</v>
      </c>
      <c r="G1541" s="10">
        <f t="array" ref="G1541">PERCENTILE(IF(ISERROR(F1541:F6540)=FALSE,F1541:F6540),CycleTimePercentile)</f>
        <v>0</v>
      </c>
      <c r="H1541" s="2" t="e">
        <f ca="1" xml:space="preserve"> IF(OR(Calculations!C1541 = "",Calculations!C1541 = WorkTypeString),  Calculations!K1541, NA())</f>
        <v>#N/A</v>
      </c>
      <c r="I1541" s="2" t="e">
        <f xml:space="preserve"> IF(Calculations!C1541 = DefectTypeString,  Calculations!K1541, NA())</f>
        <v>#N/A</v>
      </c>
    </row>
    <row r="1542" spans="1:9" x14ac:dyDescent="0.25">
      <c r="A1542" s="8" t="str">
        <f>Calculations!A1542</f>
        <v/>
      </c>
      <c r="B1542" s="2" t="str">
        <f t="shared" si="29"/>
        <v/>
      </c>
      <c r="C1542" s="10" t="str">
        <f>IFERROR(Calculations!J1542,"")</f>
        <v/>
      </c>
      <c r="D1542" s="10" t="str">
        <f xml:space="preserve"> IF(OR(Calculations!C1542 = "",Calculations!C1542 = WorkTypeString),  IFERROR(Calculations!J1542,""), NA())</f>
        <v/>
      </c>
      <c r="E1542" s="10">
        <f t="array" ref="E1542">PERCENTILE(IF(ISERROR(D1542:D6541)=FALSE,D1542:D6541),CycleTimePercentile)</f>
        <v>0</v>
      </c>
      <c r="F1542" s="2" t="e">
        <f xml:space="preserve"> IF(Calculations!C1542 = DefectTypeString,  IFERROR(Calculations!J1542,""), NA())</f>
        <v>#N/A</v>
      </c>
      <c r="G1542" s="10">
        <f t="array" ref="G1542">PERCENTILE(IF(ISERROR(F1542:F6541)=FALSE,F1542:F6541),CycleTimePercentile)</f>
        <v>0</v>
      </c>
      <c r="H1542" s="2" t="e">
        <f ca="1" xml:space="preserve"> IF(OR(Calculations!C1542 = "",Calculations!C1542 = WorkTypeString),  Calculations!K1542, NA())</f>
        <v>#N/A</v>
      </c>
      <c r="I1542" s="2" t="e">
        <f xml:space="preserve"> IF(Calculations!C1542 = DefectTypeString,  Calculations!K1542, NA())</f>
        <v>#N/A</v>
      </c>
    </row>
    <row r="1543" spans="1:9" x14ac:dyDescent="0.25">
      <c r="A1543" s="8" t="str">
        <f>Calculations!A1543</f>
        <v/>
      </c>
      <c r="B1543" s="2" t="str">
        <f t="shared" si="29"/>
        <v/>
      </c>
      <c r="C1543" s="10" t="str">
        <f>IFERROR(Calculations!J1543,"")</f>
        <v/>
      </c>
      <c r="D1543" s="10" t="str">
        <f xml:space="preserve"> IF(OR(Calculations!C1543 = "",Calculations!C1543 = WorkTypeString),  IFERROR(Calculations!J1543,""), NA())</f>
        <v/>
      </c>
      <c r="E1543" s="10">
        <f t="array" ref="E1543">PERCENTILE(IF(ISERROR(D1543:D6542)=FALSE,D1543:D6542),CycleTimePercentile)</f>
        <v>0</v>
      </c>
      <c r="F1543" s="2" t="e">
        <f xml:space="preserve"> IF(Calculations!C1543 = DefectTypeString,  IFERROR(Calculations!J1543,""), NA())</f>
        <v>#N/A</v>
      </c>
      <c r="G1543" s="10">
        <f t="array" ref="G1543">PERCENTILE(IF(ISERROR(F1543:F6542)=FALSE,F1543:F6542),CycleTimePercentile)</f>
        <v>0</v>
      </c>
      <c r="H1543" s="2" t="e">
        <f ca="1" xml:space="preserve"> IF(OR(Calculations!C1543 = "",Calculations!C1543 = WorkTypeString),  Calculations!K1543, NA())</f>
        <v>#N/A</v>
      </c>
      <c r="I1543" s="2" t="e">
        <f xml:space="preserve"> IF(Calculations!C1543 = DefectTypeString,  Calculations!K1543, NA())</f>
        <v>#N/A</v>
      </c>
    </row>
    <row r="1544" spans="1:9" x14ac:dyDescent="0.25">
      <c r="A1544" s="8" t="str">
        <f>Calculations!A1544</f>
        <v/>
      </c>
      <c r="B1544" s="2" t="str">
        <f t="shared" si="29"/>
        <v/>
      </c>
      <c r="C1544" s="10" t="str">
        <f>IFERROR(Calculations!J1544,"")</f>
        <v/>
      </c>
      <c r="D1544" s="10" t="str">
        <f xml:space="preserve"> IF(OR(Calculations!C1544 = "",Calculations!C1544 = WorkTypeString),  IFERROR(Calculations!J1544,""), NA())</f>
        <v/>
      </c>
      <c r="E1544" s="10">
        <f t="array" ref="E1544">PERCENTILE(IF(ISERROR(D1544:D6543)=FALSE,D1544:D6543),CycleTimePercentile)</f>
        <v>0</v>
      </c>
      <c r="F1544" s="2" t="e">
        <f xml:space="preserve"> IF(Calculations!C1544 = DefectTypeString,  IFERROR(Calculations!J1544,""), NA())</f>
        <v>#N/A</v>
      </c>
      <c r="G1544" s="10">
        <f t="array" ref="G1544">PERCENTILE(IF(ISERROR(F1544:F6543)=FALSE,F1544:F6543),CycleTimePercentile)</f>
        <v>0</v>
      </c>
      <c r="H1544" s="2" t="e">
        <f ca="1" xml:space="preserve"> IF(OR(Calculations!C1544 = "",Calculations!C1544 = WorkTypeString),  Calculations!K1544, NA())</f>
        <v>#N/A</v>
      </c>
      <c r="I1544" s="2" t="e">
        <f xml:space="preserve"> IF(Calculations!C1544 = DefectTypeString,  Calculations!K1544, NA())</f>
        <v>#N/A</v>
      </c>
    </row>
    <row r="1545" spans="1:9" x14ac:dyDescent="0.25">
      <c r="A1545" s="8" t="str">
        <f>Calculations!A1545</f>
        <v/>
      </c>
      <c r="B1545" s="2" t="str">
        <f t="shared" si="29"/>
        <v/>
      </c>
      <c r="C1545" s="10" t="str">
        <f>IFERROR(Calculations!J1545,"")</f>
        <v/>
      </c>
      <c r="D1545" s="10" t="str">
        <f xml:space="preserve"> IF(OR(Calculations!C1545 = "",Calculations!C1545 = WorkTypeString),  IFERROR(Calculations!J1545,""), NA())</f>
        <v/>
      </c>
      <c r="E1545" s="10">
        <f t="array" ref="E1545">PERCENTILE(IF(ISERROR(D1545:D6544)=FALSE,D1545:D6544),CycleTimePercentile)</f>
        <v>0</v>
      </c>
      <c r="F1545" s="2" t="e">
        <f xml:space="preserve"> IF(Calculations!C1545 = DefectTypeString,  IFERROR(Calculations!J1545,""), NA())</f>
        <v>#N/A</v>
      </c>
      <c r="G1545" s="10">
        <f t="array" ref="G1545">PERCENTILE(IF(ISERROR(F1545:F6544)=FALSE,F1545:F6544),CycleTimePercentile)</f>
        <v>0</v>
      </c>
      <c r="H1545" s="2" t="e">
        <f ca="1" xml:space="preserve"> IF(OR(Calculations!C1545 = "",Calculations!C1545 = WorkTypeString),  Calculations!K1545, NA())</f>
        <v>#N/A</v>
      </c>
      <c r="I1545" s="2" t="e">
        <f xml:space="preserve"> IF(Calculations!C1545 = DefectTypeString,  Calculations!K1545, NA())</f>
        <v>#N/A</v>
      </c>
    </row>
    <row r="1546" spans="1:9" x14ac:dyDescent="0.25">
      <c r="A1546" s="8" t="str">
        <f>Calculations!A1546</f>
        <v/>
      </c>
      <c r="B1546" s="2" t="str">
        <f t="shared" si="29"/>
        <v/>
      </c>
      <c r="C1546" s="10" t="str">
        <f>IFERROR(Calculations!J1546,"")</f>
        <v/>
      </c>
      <c r="D1546" s="10" t="str">
        <f xml:space="preserve"> IF(OR(Calculations!C1546 = "",Calculations!C1546 = WorkTypeString),  IFERROR(Calculations!J1546,""), NA())</f>
        <v/>
      </c>
      <c r="E1546" s="10">
        <f t="array" ref="E1546">PERCENTILE(IF(ISERROR(D1546:D6545)=FALSE,D1546:D6545),CycleTimePercentile)</f>
        <v>0</v>
      </c>
      <c r="F1546" s="2" t="e">
        <f xml:space="preserve"> IF(Calculations!C1546 = DefectTypeString,  IFERROR(Calculations!J1546,""), NA())</f>
        <v>#N/A</v>
      </c>
      <c r="G1546" s="10">
        <f t="array" ref="G1546">PERCENTILE(IF(ISERROR(F1546:F6545)=FALSE,F1546:F6545),CycleTimePercentile)</f>
        <v>0</v>
      </c>
      <c r="H1546" s="2" t="e">
        <f ca="1" xml:space="preserve"> IF(OR(Calculations!C1546 = "",Calculations!C1546 = WorkTypeString),  Calculations!K1546, NA())</f>
        <v>#N/A</v>
      </c>
      <c r="I1546" s="2" t="e">
        <f xml:space="preserve"> IF(Calculations!C1546 = DefectTypeString,  Calculations!K1546, NA())</f>
        <v>#N/A</v>
      </c>
    </row>
    <row r="1547" spans="1:9" x14ac:dyDescent="0.25">
      <c r="A1547" s="8" t="str">
        <f>Calculations!A1547</f>
        <v/>
      </c>
      <c r="B1547" s="2" t="str">
        <f t="shared" si="29"/>
        <v/>
      </c>
      <c r="C1547" s="10" t="str">
        <f>IFERROR(Calculations!J1547,"")</f>
        <v/>
      </c>
      <c r="D1547" s="10" t="str">
        <f xml:space="preserve"> IF(OR(Calculations!C1547 = "",Calculations!C1547 = WorkTypeString),  IFERROR(Calculations!J1547,""), NA())</f>
        <v/>
      </c>
      <c r="E1547" s="10">
        <f t="array" ref="E1547">PERCENTILE(IF(ISERROR(D1547:D6546)=FALSE,D1547:D6546),CycleTimePercentile)</f>
        <v>0</v>
      </c>
      <c r="F1547" s="2" t="e">
        <f xml:space="preserve"> IF(Calculations!C1547 = DefectTypeString,  IFERROR(Calculations!J1547,""), NA())</f>
        <v>#N/A</v>
      </c>
      <c r="G1547" s="10">
        <f t="array" ref="G1547">PERCENTILE(IF(ISERROR(F1547:F6546)=FALSE,F1547:F6546),CycleTimePercentile)</f>
        <v>0</v>
      </c>
      <c r="H1547" s="2" t="e">
        <f ca="1" xml:space="preserve"> IF(OR(Calculations!C1547 = "",Calculations!C1547 = WorkTypeString),  Calculations!K1547, NA())</f>
        <v>#N/A</v>
      </c>
      <c r="I1547" s="2" t="e">
        <f xml:space="preserve"> IF(Calculations!C1547 = DefectTypeString,  Calculations!K1547, NA())</f>
        <v>#N/A</v>
      </c>
    </row>
    <row r="1548" spans="1:9" x14ac:dyDescent="0.25">
      <c r="A1548" s="8" t="str">
        <f>Calculations!A1548</f>
        <v/>
      </c>
      <c r="B1548" s="2" t="str">
        <f t="shared" si="29"/>
        <v/>
      </c>
      <c r="C1548" s="10" t="str">
        <f>IFERROR(Calculations!J1548,"")</f>
        <v/>
      </c>
      <c r="D1548" s="10" t="str">
        <f xml:space="preserve"> IF(OR(Calculations!C1548 = "",Calculations!C1548 = WorkTypeString),  IFERROR(Calculations!J1548,""), NA())</f>
        <v/>
      </c>
      <c r="E1548" s="10">
        <f t="array" ref="E1548">PERCENTILE(IF(ISERROR(D1548:D6547)=FALSE,D1548:D6547),CycleTimePercentile)</f>
        <v>0</v>
      </c>
      <c r="F1548" s="2" t="e">
        <f xml:space="preserve"> IF(Calculations!C1548 = DefectTypeString,  IFERROR(Calculations!J1548,""), NA())</f>
        <v>#N/A</v>
      </c>
      <c r="G1548" s="10">
        <f t="array" ref="G1548">PERCENTILE(IF(ISERROR(F1548:F6547)=FALSE,F1548:F6547),CycleTimePercentile)</f>
        <v>0</v>
      </c>
      <c r="H1548" s="2" t="e">
        <f ca="1" xml:space="preserve"> IF(OR(Calculations!C1548 = "",Calculations!C1548 = WorkTypeString),  Calculations!K1548, NA())</f>
        <v>#N/A</v>
      </c>
      <c r="I1548" s="2" t="e">
        <f xml:space="preserve"> IF(Calculations!C1548 = DefectTypeString,  Calculations!K1548, NA())</f>
        <v>#N/A</v>
      </c>
    </row>
    <row r="1549" spans="1:9" x14ac:dyDescent="0.25">
      <c r="A1549" s="8" t="str">
        <f>Calculations!A1549</f>
        <v/>
      </c>
      <c r="B1549" s="2" t="str">
        <f t="shared" si="29"/>
        <v/>
      </c>
      <c r="C1549" s="10" t="str">
        <f>IFERROR(Calculations!J1549,"")</f>
        <v/>
      </c>
      <c r="D1549" s="10" t="str">
        <f xml:space="preserve"> IF(OR(Calculations!C1549 = "",Calculations!C1549 = WorkTypeString),  IFERROR(Calculations!J1549,""), NA())</f>
        <v/>
      </c>
      <c r="E1549" s="10">
        <f t="array" ref="E1549">PERCENTILE(IF(ISERROR(D1549:D6548)=FALSE,D1549:D6548),CycleTimePercentile)</f>
        <v>0</v>
      </c>
      <c r="F1549" s="2" t="e">
        <f xml:space="preserve"> IF(Calculations!C1549 = DefectTypeString,  IFERROR(Calculations!J1549,""), NA())</f>
        <v>#N/A</v>
      </c>
      <c r="G1549" s="10">
        <f t="array" ref="G1549">PERCENTILE(IF(ISERROR(F1549:F6548)=FALSE,F1549:F6548),CycleTimePercentile)</f>
        <v>0</v>
      </c>
      <c r="H1549" s="2" t="e">
        <f ca="1" xml:space="preserve"> IF(OR(Calculations!C1549 = "",Calculations!C1549 = WorkTypeString),  Calculations!K1549, NA())</f>
        <v>#N/A</v>
      </c>
      <c r="I1549" s="2" t="e">
        <f xml:space="preserve"> IF(Calculations!C1549 = DefectTypeString,  Calculations!K1549, NA())</f>
        <v>#N/A</v>
      </c>
    </row>
    <row r="1550" spans="1:9" x14ac:dyDescent="0.25">
      <c r="A1550" s="8" t="str">
        <f>Calculations!A1550</f>
        <v/>
      </c>
      <c r="B1550" s="2" t="str">
        <f t="shared" si="29"/>
        <v/>
      </c>
      <c r="C1550" s="10" t="str">
        <f>IFERROR(Calculations!J1550,"")</f>
        <v/>
      </c>
      <c r="D1550" s="10" t="str">
        <f xml:space="preserve"> IF(OR(Calculations!C1550 = "",Calculations!C1550 = WorkTypeString),  IFERROR(Calculations!J1550,""), NA())</f>
        <v/>
      </c>
      <c r="E1550" s="10">
        <f t="array" ref="E1550">PERCENTILE(IF(ISERROR(D1550:D6549)=FALSE,D1550:D6549),CycleTimePercentile)</f>
        <v>0</v>
      </c>
      <c r="F1550" s="2" t="e">
        <f xml:space="preserve"> IF(Calculations!C1550 = DefectTypeString,  IFERROR(Calculations!J1550,""), NA())</f>
        <v>#N/A</v>
      </c>
      <c r="G1550" s="10">
        <f t="array" ref="G1550">PERCENTILE(IF(ISERROR(F1550:F6549)=FALSE,F1550:F6549),CycleTimePercentile)</f>
        <v>0</v>
      </c>
      <c r="H1550" s="2" t="e">
        <f ca="1" xml:space="preserve"> IF(OR(Calculations!C1550 = "",Calculations!C1550 = WorkTypeString),  Calculations!K1550, NA())</f>
        <v>#N/A</v>
      </c>
      <c r="I1550" s="2" t="e">
        <f xml:space="preserve"> IF(Calculations!C1550 = DefectTypeString,  Calculations!K1550, NA())</f>
        <v>#N/A</v>
      </c>
    </row>
    <row r="1551" spans="1:9" x14ac:dyDescent="0.25">
      <c r="A1551" s="8" t="str">
        <f>Calculations!A1551</f>
        <v/>
      </c>
      <c r="B1551" s="2" t="str">
        <f t="shared" si="29"/>
        <v/>
      </c>
      <c r="C1551" s="10" t="str">
        <f>IFERROR(Calculations!J1551,"")</f>
        <v/>
      </c>
      <c r="D1551" s="10" t="str">
        <f xml:space="preserve"> IF(OR(Calculations!C1551 = "",Calculations!C1551 = WorkTypeString),  IFERROR(Calculations!J1551,""), NA())</f>
        <v/>
      </c>
      <c r="E1551" s="10">
        <f t="array" ref="E1551">PERCENTILE(IF(ISERROR(D1551:D6550)=FALSE,D1551:D6550),CycleTimePercentile)</f>
        <v>0</v>
      </c>
      <c r="F1551" s="2" t="e">
        <f xml:space="preserve"> IF(Calculations!C1551 = DefectTypeString,  IFERROR(Calculations!J1551,""), NA())</f>
        <v>#N/A</v>
      </c>
      <c r="G1551" s="10">
        <f t="array" ref="G1551">PERCENTILE(IF(ISERROR(F1551:F6550)=FALSE,F1551:F6550),CycleTimePercentile)</f>
        <v>0</v>
      </c>
      <c r="H1551" s="2" t="e">
        <f ca="1" xml:space="preserve"> IF(OR(Calculations!C1551 = "",Calculations!C1551 = WorkTypeString),  Calculations!K1551, NA())</f>
        <v>#N/A</v>
      </c>
      <c r="I1551" s="2" t="e">
        <f xml:space="preserve"> IF(Calculations!C1551 = DefectTypeString,  Calculations!K1551, NA())</f>
        <v>#N/A</v>
      </c>
    </row>
    <row r="1552" spans="1:9" x14ac:dyDescent="0.25">
      <c r="A1552" s="8" t="str">
        <f>Calculations!A1552</f>
        <v/>
      </c>
      <c r="B1552" s="2" t="str">
        <f t="shared" si="29"/>
        <v/>
      </c>
      <c r="C1552" s="10" t="str">
        <f>IFERROR(Calculations!J1552,"")</f>
        <v/>
      </c>
      <c r="D1552" s="10" t="str">
        <f xml:space="preserve"> IF(OR(Calculations!C1552 = "",Calculations!C1552 = WorkTypeString),  IFERROR(Calculations!J1552,""), NA())</f>
        <v/>
      </c>
      <c r="E1552" s="10">
        <f t="array" ref="E1552">PERCENTILE(IF(ISERROR(D1552:D6551)=FALSE,D1552:D6551),CycleTimePercentile)</f>
        <v>0</v>
      </c>
      <c r="F1552" s="2" t="e">
        <f xml:space="preserve"> IF(Calculations!C1552 = DefectTypeString,  IFERROR(Calculations!J1552,""), NA())</f>
        <v>#N/A</v>
      </c>
      <c r="G1552" s="10">
        <f t="array" ref="G1552">PERCENTILE(IF(ISERROR(F1552:F6551)=FALSE,F1552:F6551),CycleTimePercentile)</f>
        <v>0</v>
      </c>
      <c r="H1552" s="2" t="e">
        <f ca="1" xml:space="preserve"> IF(OR(Calculations!C1552 = "",Calculations!C1552 = WorkTypeString),  Calculations!K1552, NA())</f>
        <v>#N/A</v>
      </c>
      <c r="I1552" s="2" t="e">
        <f xml:space="preserve"> IF(Calculations!C1552 = DefectTypeString,  Calculations!K1552, NA())</f>
        <v>#N/A</v>
      </c>
    </row>
    <row r="1553" spans="1:9" x14ac:dyDescent="0.25">
      <c r="A1553" s="8" t="str">
        <f>Calculations!A1553</f>
        <v/>
      </c>
      <c r="B1553" s="2" t="str">
        <f t="shared" si="29"/>
        <v/>
      </c>
      <c r="C1553" s="10" t="str">
        <f>IFERROR(Calculations!J1553,"")</f>
        <v/>
      </c>
      <c r="D1553" s="10" t="str">
        <f xml:space="preserve"> IF(OR(Calculations!C1553 = "",Calculations!C1553 = WorkTypeString),  IFERROR(Calculations!J1553,""), NA())</f>
        <v/>
      </c>
      <c r="E1553" s="10">
        <f t="array" ref="E1553">PERCENTILE(IF(ISERROR(D1553:D6552)=FALSE,D1553:D6552),CycleTimePercentile)</f>
        <v>0</v>
      </c>
      <c r="F1553" s="2" t="e">
        <f xml:space="preserve"> IF(Calculations!C1553 = DefectTypeString,  IFERROR(Calculations!J1553,""), NA())</f>
        <v>#N/A</v>
      </c>
      <c r="G1553" s="10">
        <f t="array" ref="G1553">PERCENTILE(IF(ISERROR(F1553:F6552)=FALSE,F1553:F6552),CycleTimePercentile)</f>
        <v>0</v>
      </c>
      <c r="H1553" s="2" t="e">
        <f ca="1" xml:space="preserve"> IF(OR(Calculations!C1553 = "",Calculations!C1553 = WorkTypeString),  Calculations!K1553, NA())</f>
        <v>#N/A</v>
      </c>
      <c r="I1553" s="2" t="e">
        <f xml:space="preserve"> IF(Calculations!C1553 = DefectTypeString,  Calculations!K1553, NA())</f>
        <v>#N/A</v>
      </c>
    </row>
    <row r="1554" spans="1:9" x14ac:dyDescent="0.25">
      <c r="A1554" s="8" t="str">
        <f>Calculations!A1554</f>
        <v/>
      </c>
      <c r="B1554" s="2" t="str">
        <f t="shared" si="29"/>
        <v/>
      </c>
      <c r="C1554" s="10" t="str">
        <f>IFERROR(Calculations!J1554,"")</f>
        <v/>
      </c>
      <c r="D1554" s="10" t="str">
        <f xml:space="preserve"> IF(OR(Calculations!C1554 = "",Calculations!C1554 = WorkTypeString),  IFERROR(Calculations!J1554,""), NA())</f>
        <v/>
      </c>
      <c r="E1554" s="10">
        <f t="array" ref="E1554">PERCENTILE(IF(ISERROR(D1554:D6553)=FALSE,D1554:D6553),CycleTimePercentile)</f>
        <v>0</v>
      </c>
      <c r="F1554" s="2" t="e">
        <f xml:space="preserve"> IF(Calculations!C1554 = DefectTypeString,  IFERROR(Calculations!J1554,""), NA())</f>
        <v>#N/A</v>
      </c>
      <c r="G1554" s="10">
        <f t="array" ref="G1554">PERCENTILE(IF(ISERROR(F1554:F6553)=FALSE,F1554:F6553),CycleTimePercentile)</f>
        <v>0</v>
      </c>
      <c r="H1554" s="2" t="e">
        <f ca="1" xml:space="preserve"> IF(OR(Calculations!C1554 = "",Calculations!C1554 = WorkTypeString),  Calculations!K1554, NA())</f>
        <v>#N/A</v>
      </c>
      <c r="I1554" s="2" t="e">
        <f xml:space="preserve"> IF(Calculations!C1554 = DefectTypeString,  Calculations!K1554, NA())</f>
        <v>#N/A</v>
      </c>
    </row>
    <row r="1555" spans="1:9" x14ac:dyDescent="0.25">
      <c r="A1555" s="8" t="str">
        <f>Calculations!A1555</f>
        <v/>
      </c>
      <c r="B1555" s="2" t="str">
        <f t="shared" si="29"/>
        <v/>
      </c>
      <c r="C1555" s="10" t="str">
        <f>IFERROR(Calculations!J1555,"")</f>
        <v/>
      </c>
      <c r="D1555" s="10" t="str">
        <f xml:space="preserve"> IF(OR(Calculations!C1555 = "",Calculations!C1555 = WorkTypeString),  IFERROR(Calculations!J1555,""), NA())</f>
        <v/>
      </c>
      <c r="E1555" s="10">
        <f t="array" ref="E1555">PERCENTILE(IF(ISERROR(D1555:D6554)=FALSE,D1555:D6554),CycleTimePercentile)</f>
        <v>0</v>
      </c>
      <c r="F1555" s="2" t="e">
        <f xml:space="preserve"> IF(Calculations!C1555 = DefectTypeString,  IFERROR(Calculations!J1555,""), NA())</f>
        <v>#N/A</v>
      </c>
      <c r="G1555" s="10">
        <f t="array" ref="G1555">PERCENTILE(IF(ISERROR(F1555:F6554)=FALSE,F1555:F6554),CycleTimePercentile)</f>
        <v>0</v>
      </c>
      <c r="H1555" s="2" t="e">
        <f ca="1" xml:space="preserve"> IF(OR(Calculations!C1555 = "",Calculations!C1555 = WorkTypeString),  Calculations!K1555, NA())</f>
        <v>#N/A</v>
      </c>
      <c r="I1555" s="2" t="e">
        <f xml:space="preserve"> IF(Calculations!C1555 = DefectTypeString,  Calculations!K1555, NA())</f>
        <v>#N/A</v>
      </c>
    </row>
    <row r="1556" spans="1:9" x14ac:dyDescent="0.25">
      <c r="A1556" s="8" t="str">
        <f>Calculations!A1556</f>
        <v/>
      </c>
      <c r="B1556" s="2" t="str">
        <f t="shared" si="29"/>
        <v/>
      </c>
      <c r="C1556" s="10" t="str">
        <f>IFERROR(Calculations!J1556,"")</f>
        <v/>
      </c>
      <c r="D1556" s="10" t="str">
        <f xml:space="preserve"> IF(OR(Calculations!C1556 = "",Calculations!C1556 = WorkTypeString),  IFERROR(Calculations!J1556,""), NA())</f>
        <v/>
      </c>
      <c r="E1556" s="10">
        <f t="array" ref="E1556">PERCENTILE(IF(ISERROR(D1556:D6555)=FALSE,D1556:D6555),CycleTimePercentile)</f>
        <v>0</v>
      </c>
      <c r="F1556" s="2" t="e">
        <f xml:space="preserve"> IF(Calculations!C1556 = DefectTypeString,  IFERROR(Calculations!J1556,""), NA())</f>
        <v>#N/A</v>
      </c>
      <c r="G1556" s="10">
        <f t="array" ref="G1556">PERCENTILE(IF(ISERROR(F1556:F6555)=FALSE,F1556:F6555),CycleTimePercentile)</f>
        <v>0</v>
      </c>
      <c r="H1556" s="2" t="e">
        <f ca="1" xml:space="preserve"> IF(OR(Calculations!C1556 = "",Calculations!C1556 = WorkTypeString),  Calculations!K1556, NA())</f>
        <v>#N/A</v>
      </c>
      <c r="I1556" s="2" t="e">
        <f xml:space="preserve"> IF(Calculations!C1556 = DefectTypeString,  Calculations!K1556, NA())</f>
        <v>#N/A</v>
      </c>
    </row>
    <row r="1557" spans="1:9" x14ac:dyDescent="0.25">
      <c r="A1557" s="8" t="str">
        <f>Calculations!A1557</f>
        <v/>
      </c>
      <c r="B1557" s="2" t="str">
        <f t="shared" si="29"/>
        <v/>
      </c>
      <c r="C1557" s="10" t="str">
        <f>IFERROR(Calculations!J1557,"")</f>
        <v/>
      </c>
      <c r="D1557" s="10" t="str">
        <f xml:space="preserve"> IF(OR(Calculations!C1557 = "",Calculations!C1557 = WorkTypeString),  IFERROR(Calculations!J1557,""), NA())</f>
        <v/>
      </c>
      <c r="E1557" s="10">
        <f t="array" ref="E1557">PERCENTILE(IF(ISERROR(D1557:D6556)=FALSE,D1557:D6556),CycleTimePercentile)</f>
        <v>0</v>
      </c>
      <c r="F1557" s="2" t="e">
        <f xml:space="preserve"> IF(Calculations!C1557 = DefectTypeString,  IFERROR(Calculations!J1557,""), NA())</f>
        <v>#N/A</v>
      </c>
      <c r="G1557" s="10">
        <f t="array" ref="G1557">PERCENTILE(IF(ISERROR(F1557:F6556)=FALSE,F1557:F6556),CycleTimePercentile)</f>
        <v>0</v>
      </c>
      <c r="H1557" s="2" t="e">
        <f ca="1" xml:space="preserve"> IF(OR(Calculations!C1557 = "",Calculations!C1557 = WorkTypeString),  Calculations!K1557, NA())</f>
        <v>#N/A</v>
      </c>
      <c r="I1557" s="2" t="e">
        <f xml:space="preserve"> IF(Calculations!C1557 = DefectTypeString,  Calculations!K1557, NA())</f>
        <v>#N/A</v>
      </c>
    </row>
    <row r="1558" spans="1:9" x14ac:dyDescent="0.25">
      <c r="A1558" s="8" t="str">
        <f>Calculations!A1558</f>
        <v/>
      </c>
      <c r="B1558" s="2" t="str">
        <f t="shared" si="29"/>
        <v/>
      </c>
      <c r="C1558" s="10" t="str">
        <f>IFERROR(Calculations!J1558,"")</f>
        <v/>
      </c>
      <c r="D1558" s="10" t="str">
        <f xml:space="preserve"> IF(OR(Calculations!C1558 = "",Calculations!C1558 = WorkTypeString),  IFERROR(Calculations!J1558,""), NA())</f>
        <v/>
      </c>
      <c r="E1558" s="10">
        <f t="array" ref="E1558">PERCENTILE(IF(ISERROR(D1558:D6557)=FALSE,D1558:D6557),CycleTimePercentile)</f>
        <v>0</v>
      </c>
      <c r="F1558" s="2" t="e">
        <f xml:space="preserve"> IF(Calculations!C1558 = DefectTypeString,  IFERROR(Calculations!J1558,""), NA())</f>
        <v>#N/A</v>
      </c>
      <c r="G1558" s="10">
        <f t="array" ref="G1558">PERCENTILE(IF(ISERROR(F1558:F6557)=FALSE,F1558:F6557),CycleTimePercentile)</f>
        <v>0</v>
      </c>
      <c r="H1558" s="2" t="e">
        <f ca="1" xml:space="preserve"> IF(OR(Calculations!C1558 = "",Calculations!C1558 = WorkTypeString),  Calculations!K1558, NA())</f>
        <v>#N/A</v>
      </c>
      <c r="I1558" s="2" t="e">
        <f xml:space="preserve"> IF(Calculations!C1558 = DefectTypeString,  Calculations!K1558, NA())</f>
        <v>#N/A</v>
      </c>
    </row>
    <row r="1559" spans="1:9" x14ac:dyDescent="0.25">
      <c r="A1559" s="8" t="str">
        <f>Calculations!A1559</f>
        <v/>
      </c>
      <c r="B1559" s="2" t="str">
        <f t="shared" si="29"/>
        <v/>
      </c>
      <c r="C1559" s="10" t="str">
        <f>IFERROR(Calculations!J1559,"")</f>
        <v/>
      </c>
      <c r="D1559" s="10" t="str">
        <f xml:space="preserve"> IF(OR(Calculations!C1559 = "",Calculations!C1559 = WorkTypeString),  IFERROR(Calculations!J1559,""), NA())</f>
        <v/>
      </c>
      <c r="E1559" s="10">
        <f t="array" ref="E1559">PERCENTILE(IF(ISERROR(D1559:D6558)=FALSE,D1559:D6558),CycleTimePercentile)</f>
        <v>0</v>
      </c>
      <c r="F1559" s="2" t="e">
        <f xml:space="preserve"> IF(Calculations!C1559 = DefectTypeString,  IFERROR(Calculations!J1559,""), NA())</f>
        <v>#N/A</v>
      </c>
      <c r="G1559" s="10">
        <f t="array" ref="G1559">PERCENTILE(IF(ISERROR(F1559:F6558)=FALSE,F1559:F6558),CycleTimePercentile)</f>
        <v>0</v>
      </c>
      <c r="H1559" s="2" t="e">
        <f ca="1" xml:space="preserve"> IF(OR(Calculations!C1559 = "",Calculations!C1559 = WorkTypeString),  Calculations!K1559, NA())</f>
        <v>#N/A</v>
      </c>
      <c r="I1559" s="2" t="e">
        <f xml:space="preserve"> IF(Calculations!C1559 = DefectTypeString,  Calculations!K1559, NA())</f>
        <v>#N/A</v>
      </c>
    </row>
    <row r="1560" spans="1:9" x14ac:dyDescent="0.25">
      <c r="A1560" s="8" t="str">
        <f>Calculations!A1560</f>
        <v/>
      </c>
      <c r="B1560" s="2" t="str">
        <f t="shared" si="29"/>
        <v/>
      </c>
      <c r="C1560" s="10" t="str">
        <f>IFERROR(Calculations!J1560,"")</f>
        <v/>
      </c>
      <c r="D1560" s="10" t="str">
        <f xml:space="preserve"> IF(OR(Calculations!C1560 = "",Calculations!C1560 = WorkTypeString),  IFERROR(Calculations!J1560,""), NA())</f>
        <v/>
      </c>
      <c r="E1560" s="10">
        <f t="array" ref="E1560">PERCENTILE(IF(ISERROR(D1560:D6559)=FALSE,D1560:D6559),CycleTimePercentile)</f>
        <v>0</v>
      </c>
      <c r="F1560" s="2" t="e">
        <f xml:space="preserve"> IF(Calculations!C1560 = DefectTypeString,  IFERROR(Calculations!J1560,""), NA())</f>
        <v>#N/A</v>
      </c>
      <c r="G1560" s="10">
        <f t="array" ref="G1560">PERCENTILE(IF(ISERROR(F1560:F6559)=FALSE,F1560:F6559),CycleTimePercentile)</f>
        <v>0</v>
      </c>
      <c r="H1560" s="2" t="e">
        <f ca="1" xml:space="preserve"> IF(OR(Calculations!C1560 = "",Calculations!C1560 = WorkTypeString),  Calculations!K1560, NA())</f>
        <v>#N/A</v>
      </c>
      <c r="I1560" s="2" t="e">
        <f xml:space="preserve"> IF(Calculations!C1560 = DefectTypeString,  Calculations!K1560, NA())</f>
        <v>#N/A</v>
      </c>
    </row>
    <row r="1561" spans="1:9" x14ac:dyDescent="0.25">
      <c r="A1561" s="8" t="str">
        <f>Calculations!A1561</f>
        <v/>
      </c>
      <c r="B1561" s="2" t="str">
        <f t="shared" si="29"/>
        <v/>
      </c>
      <c r="C1561" s="10" t="str">
        <f>IFERROR(Calculations!J1561,"")</f>
        <v/>
      </c>
      <c r="D1561" s="10" t="str">
        <f xml:space="preserve"> IF(OR(Calculations!C1561 = "",Calculations!C1561 = WorkTypeString),  IFERROR(Calculations!J1561,""), NA())</f>
        <v/>
      </c>
      <c r="E1561" s="10">
        <f t="array" ref="E1561">PERCENTILE(IF(ISERROR(D1561:D6560)=FALSE,D1561:D6560),CycleTimePercentile)</f>
        <v>0</v>
      </c>
      <c r="F1561" s="2" t="e">
        <f xml:space="preserve"> IF(Calculations!C1561 = DefectTypeString,  IFERROR(Calculations!J1561,""), NA())</f>
        <v>#N/A</v>
      </c>
      <c r="G1561" s="10">
        <f t="array" ref="G1561">PERCENTILE(IF(ISERROR(F1561:F6560)=FALSE,F1561:F6560),CycleTimePercentile)</f>
        <v>0</v>
      </c>
      <c r="H1561" s="2" t="e">
        <f ca="1" xml:space="preserve"> IF(OR(Calculations!C1561 = "",Calculations!C1561 = WorkTypeString),  Calculations!K1561, NA())</f>
        <v>#N/A</v>
      </c>
      <c r="I1561" s="2" t="e">
        <f xml:space="preserve"> IF(Calculations!C1561 = DefectTypeString,  Calculations!K1561, NA())</f>
        <v>#N/A</v>
      </c>
    </row>
    <row r="1562" spans="1:9" x14ac:dyDescent="0.25">
      <c r="A1562" s="8" t="str">
        <f>Calculations!A1562</f>
        <v/>
      </c>
      <c r="B1562" s="2" t="str">
        <f t="shared" si="29"/>
        <v/>
      </c>
      <c r="C1562" s="10" t="str">
        <f>IFERROR(Calculations!J1562,"")</f>
        <v/>
      </c>
      <c r="D1562" s="10" t="str">
        <f xml:space="preserve"> IF(OR(Calculations!C1562 = "",Calculations!C1562 = WorkTypeString),  IFERROR(Calculations!J1562,""), NA())</f>
        <v/>
      </c>
      <c r="E1562" s="10">
        <f t="array" ref="E1562">PERCENTILE(IF(ISERROR(D1562:D6561)=FALSE,D1562:D6561),CycleTimePercentile)</f>
        <v>0</v>
      </c>
      <c r="F1562" s="2" t="e">
        <f xml:space="preserve"> IF(Calculations!C1562 = DefectTypeString,  IFERROR(Calculations!J1562,""), NA())</f>
        <v>#N/A</v>
      </c>
      <c r="G1562" s="10">
        <f t="array" ref="G1562">PERCENTILE(IF(ISERROR(F1562:F6561)=FALSE,F1562:F6561),CycleTimePercentile)</f>
        <v>0</v>
      </c>
      <c r="H1562" s="2" t="e">
        <f ca="1" xml:space="preserve"> IF(OR(Calculations!C1562 = "",Calculations!C1562 = WorkTypeString),  Calculations!K1562, NA())</f>
        <v>#N/A</v>
      </c>
      <c r="I1562" s="2" t="e">
        <f xml:space="preserve"> IF(Calculations!C1562 = DefectTypeString,  Calculations!K1562, NA())</f>
        <v>#N/A</v>
      </c>
    </row>
    <row r="1563" spans="1:9" x14ac:dyDescent="0.25">
      <c r="A1563" s="8" t="str">
        <f>Calculations!A1563</f>
        <v/>
      </c>
      <c r="B1563" s="2" t="str">
        <f t="shared" si="29"/>
        <v/>
      </c>
      <c r="C1563" s="10" t="str">
        <f>IFERROR(Calculations!J1563,"")</f>
        <v/>
      </c>
      <c r="D1563" s="10" t="str">
        <f xml:space="preserve"> IF(OR(Calculations!C1563 = "",Calculations!C1563 = WorkTypeString),  IFERROR(Calculations!J1563,""), NA())</f>
        <v/>
      </c>
      <c r="E1563" s="10">
        <f t="array" ref="E1563">PERCENTILE(IF(ISERROR(D1563:D6562)=FALSE,D1563:D6562),CycleTimePercentile)</f>
        <v>0</v>
      </c>
      <c r="F1563" s="2" t="e">
        <f xml:space="preserve"> IF(Calculations!C1563 = DefectTypeString,  IFERROR(Calculations!J1563,""), NA())</f>
        <v>#N/A</v>
      </c>
      <c r="G1563" s="10">
        <f t="array" ref="G1563">PERCENTILE(IF(ISERROR(F1563:F6562)=FALSE,F1563:F6562),CycleTimePercentile)</f>
        <v>0</v>
      </c>
      <c r="H1563" s="2" t="e">
        <f ca="1" xml:space="preserve"> IF(OR(Calculations!C1563 = "",Calculations!C1563 = WorkTypeString),  Calculations!K1563, NA())</f>
        <v>#N/A</v>
      </c>
      <c r="I1563" s="2" t="e">
        <f xml:space="preserve"> IF(Calculations!C1563 = DefectTypeString,  Calculations!K1563, NA())</f>
        <v>#N/A</v>
      </c>
    </row>
    <row r="1564" spans="1:9" x14ac:dyDescent="0.25">
      <c r="A1564" s="8" t="str">
        <f>Calculations!A1564</f>
        <v/>
      </c>
      <c r="B1564" s="2" t="str">
        <f t="shared" si="29"/>
        <v/>
      </c>
      <c r="C1564" s="10" t="str">
        <f>IFERROR(Calculations!J1564,"")</f>
        <v/>
      </c>
      <c r="D1564" s="10" t="str">
        <f xml:space="preserve"> IF(OR(Calculations!C1564 = "",Calculations!C1564 = WorkTypeString),  IFERROR(Calculations!J1564,""), NA())</f>
        <v/>
      </c>
      <c r="E1564" s="10">
        <f t="array" ref="E1564">PERCENTILE(IF(ISERROR(D1564:D6563)=FALSE,D1564:D6563),CycleTimePercentile)</f>
        <v>0</v>
      </c>
      <c r="F1564" s="2" t="e">
        <f xml:space="preserve"> IF(Calculations!C1564 = DefectTypeString,  IFERROR(Calculations!J1564,""), NA())</f>
        <v>#N/A</v>
      </c>
      <c r="G1564" s="10">
        <f t="array" ref="G1564">PERCENTILE(IF(ISERROR(F1564:F6563)=FALSE,F1564:F6563),CycleTimePercentile)</f>
        <v>0</v>
      </c>
      <c r="H1564" s="2" t="e">
        <f ca="1" xml:space="preserve"> IF(OR(Calculations!C1564 = "",Calculations!C1564 = WorkTypeString),  Calculations!K1564, NA())</f>
        <v>#N/A</v>
      </c>
      <c r="I1564" s="2" t="e">
        <f xml:space="preserve"> IF(Calculations!C1564 = DefectTypeString,  Calculations!K1564, NA())</f>
        <v>#N/A</v>
      </c>
    </row>
    <row r="1565" spans="1:9" x14ac:dyDescent="0.25">
      <c r="A1565" s="8" t="str">
        <f>Calculations!A1565</f>
        <v/>
      </c>
      <c r="B1565" s="2" t="str">
        <f t="shared" si="29"/>
        <v/>
      </c>
      <c r="C1565" s="10" t="str">
        <f>IFERROR(Calculations!J1565,"")</f>
        <v/>
      </c>
      <c r="D1565" s="10" t="str">
        <f xml:space="preserve"> IF(OR(Calculations!C1565 = "",Calculations!C1565 = WorkTypeString),  IFERROR(Calculations!J1565,""), NA())</f>
        <v/>
      </c>
      <c r="E1565" s="10">
        <f t="array" ref="E1565">PERCENTILE(IF(ISERROR(D1565:D6564)=FALSE,D1565:D6564),CycleTimePercentile)</f>
        <v>0</v>
      </c>
      <c r="F1565" s="2" t="e">
        <f xml:space="preserve"> IF(Calculations!C1565 = DefectTypeString,  IFERROR(Calculations!J1565,""), NA())</f>
        <v>#N/A</v>
      </c>
      <c r="G1565" s="10">
        <f t="array" ref="G1565">PERCENTILE(IF(ISERROR(F1565:F6564)=FALSE,F1565:F6564),CycleTimePercentile)</f>
        <v>0</v>
      </c>
      <c r="H1565" s="2" t="e">
        <f ca="1" xml:space="preserve"> IF(OR(Calculations!C1565 = "",Calculations!C1565 = WorkTypeString),  Calculations!K1565, NA())</f>
        <v>#N/A</v>
      </c>
      <c r="I1565" s="2" t="e">
        <f xml:space="preserve"> IF(Calculations!C1565 = DefectTypeString,  Calculations!K1565, NA())</f>
        <v>#N/A</v>
      </c>
    </row>
    <row r="1566" spans="1:9" x14ac:dyDescent="0.25">
      <c r="A1566" s="8" t="str">
        <f>Calculations!A1566</f>
        <v/>
      </c>
      <c r="B1566" s="2" t="str">
        <f t="shared" si="29"/>
        <v/>
      </c>
      <c r="C1566" s="10" t="str">
        <f>IFERROR(Calculations!J1566,"")</f>
        <v/>
      </c>
      <c r="D1566" s="10" t="str">
        <f xml:space="preserve"> IF(OR(Calculations!C1566 = "",Calculations!C1566 = WorkTypeString),  IFERROR(Calculations!J1566,""), NA())</f>
        <v/>
      </c>
      <c r="E1566" s="10">
        <f t="array" ref="E1566">PERCENTILE(IF(ISERROR(D1566:D6565)=FALSE,D1566:D6565),CycleTimePercentile)</f>
        <v>0</v>
      </c>
      <c r="F1566" s="2" t="e">
        <f xml:space="preserve"> IF(Calculations!C1566 = DefectTypeString,  IFERROR(Calculations!J1566,""), NA())</f>
        <v>#N/A</v>
      </c>
      <c r="G1566" s="10">
        <f t="array" ref="G1566">PERCENTILE(IF(ISERROR(F1566:F6565)=FALSE,F1566:F6565),CycleTimePercentile)</f>
        <v>0</v>
      </c>
      <c r="H1566" s="2" t="e">
        <f ca="1" xml:space="preserve"> IF(OR(Calculations!C1566 = "",Calculations!C1566 = WorkTypeString),  Calculations!K1566, NA())</f>
        <v>#N/A</v>
      </c>
      <c r="I1566" s="2" t="e">
        <f xml:space="preserve"> IF(Calculations!C1566 = DefectTypeString,  Calculations!K1566, NA())</f>
        <v>#N/A</v>
      </c>
    </row>
    <row r="1567" spans="1:9" x14ac:dyDescent="0.25">
      <c r="A1567" s="8" t="str">
        <f>Calculations!A1567</f>
        <v/>
      </c>
      <c r="B1567" s="2" t="str">
        <f t="shared" si="29"/>
        <v/>
      </c>
      <c r="C1567" s="10" t="str">
        <f>IFERROR(Calculations!J1567,"")</f>
        <v/>
      </c>
      <c r="D1567" s="10" t="str">
        <f xml:space="preserve"> IF(OR(Calculations!C1567 = "",Calculations!C1567 = WorkTypeString),  IFERROR(Calculations!J1567,""), NA())</f>
        <v/>
      </c>
      <c r="E1567" s="10">
        <f t="array" ref="E1567">PERCENTILE(IF(ISERROR(D1567:D6566)=FALSE,D1567:D6566),CycleTimePercentile)</f>
        <v>0</v>
      </c>
      <c r="F1567" s="2" t="e">
        <f xml:space="preserve"> IF(Calculations!C1567 = DefectTypeString,  IFERROR(Calculations!J1567,""), NA())</f>
        <v>#N/A</v>
      </c>
      <c r="G1567" s="10">
        <f t="array" ref="G1567">PERCENTILE(IF(ISERROR(F1567:F6566)=FALSE,F1567:F6566),CycleTimePercentile)</f>
        <v>0</v>
      </c>
      <c r="H1567" s="2" t="e">
        <f ca="1" xml:space="preserve"> IF(OR(Calculations!C1567 = "",Calculations!C1567 = WorkTypeString),  Calculations!K1567, NA())</f>
        <v>#N/A</v>
      </c>
      <c r="I1567" s="2" t="e">
        <f xml:space="preserve"> IF(Calculations!C1567 = DefectTypeString,  Calculations!K1567, NA())</f>
        <v>#N/A</v>
      </c>
    </row>
    <row r="1568" spans="1:9" x14ac:dyDescent="0.25">
      <c r="A1568" s="8" t="str">
        <f>Calculations!A1568</f>
        <v/>
      </c>
      <c r="B1568" s="2" t="str">
        <f t="shared" si="29"/>
        <v/>
      </c>
      <c r="C1568" s="10" t="str">
        <f>IFERROR(Calculations!J1568,"")</f>
        <v/>
      </c>
      <c r="D1568" s="10" t="str">
        <f xml:space="preserve"> IF(OR(Calculations!C1568 = "",Calculations!C1568 = WorkTypeString),  IFERROR(Calculations!J1568,""), NA())</f>
        <v/>
      </c>
      <c r="E1568" s="10">
        <f t="array" ref="E1568">PERCENTILE(IF(ISERROR(D1568:D6567)=FALSE,D1568:D6567),CycleTimePercentile)</f>
        <v>0</v>
      </c>
      <c r="F1568" s="2" t="e">
        <f xml:space="preserve"> IF(Calculations!C1568 = DefectTypeString,  IFERROR(Calculations!J1568,""), NA())</f>
        <v>#N/A</v>
      </c>
      <c r="G1568" s="10">
        <f t="array" ref="G1568">PERCENTILE(IF(ISERROR(F1568:F6567)=FALSE,F1568:F6567),CycleTimePercentile)</f>
        <v>0</v>
      </c>
      <c r="H1568" s="2" t="e">
        <f ca="1" xml:space="preserve"> IF(OR(Calculations!C1568 = "",Calculations!C1568 = WorkTypeString),  Calculations!K1568, NA())</f>
        <v>#N/A</v>
      </c>
      <c r="I1568" s="2" t="e">
        <f xml:space="preserve"> IF(Calculations!C1568 = DefectTypeString,  Calculations!K1568, NA())</f>
        <v>#N/A</v>
      </c>
    </row>
    <row r="1569" spans="1:9" x14ac:dyDescent="0.25">
      <c r="A1569" s="8" t="str">
        <f>Calculations!A1569</f>
        <v/>
      </c>
      <c r="B1569" s="2" t="str">
        <f t="shared" si="29"/>
        <v/>
      </c>
      <c r="C1569" s="10" t="str">
        <f>IFERROR(Calculations!J1569,"")</f>
        <v/>
      </c>
      <c r="D1569" s="10" t="str">
        <f xml:space="preserve"> IF(OR(Calculations!C1569 = "",Calculations!C1569 = WorkTypeString),  IFERROR(Calculations!J1569,""), NA())</f>
        <v/>
      </c>
      <c r="E1569" s="10">
        <f t="array" ref="E1569">PERCENTILE(IF(ISERROR(D1569:D6568)=FALSE,D1569:D6568),CycleTimePercentile)</f>
        <v>0</v>
      </c>
      <c r="F1569" s="2" t="e">
        <f xml:space="preserve"> IF(Calculations!C1569 = DefectTypeString,  IFERROR(Calculations!J1569,""), NA())</f>
        <v>#N/A</v>
      </c>
      <c r="G1569" s="10">
        <f t="array" ref="G1569">PERCENTILE(IF(ISERROR(F1569:F6568)=FALSE,F1569:F6568),CycleTimePercentile)</f>
        <v>0</v>
      </c>
      <c r="H1569" s="2" t="e">
        <f ca="1" xml:space="preserve"> IF(OR(Calculations!C1569 = "",Calculations!C1569 = WorkTypeString),  Calculations!K1569, NA())</f>
        <v>#N/A</v>
      </c>
      <c r="I1569" s="2" t="e">
        <f xml:space="preserve"> IF(Calculations!C1569 = DefectTypeString,  Calculations!K1569, NA())</f>
        <v>#N/A</v>
      </c>
    </row>
    <row r="1570" spans="1:9" x14ac:dyDescent="0.25">
      <c r="A1570" s="8" t="str">
        <f>Calculations!A1570</f>
        <v/>
      </c>
      <c r="B1570" s="2" t="str">
        <f t="shared" si="29"/>
        <v/>
      </c>
      <c r="C1570" s="10" t="str">
        <f>IFERROR(Calculations!J1570,"")</f>
        <v/>
      </c>
      <c r="D1570" s="10" t="str">
        <f xml:space="preserve"> IF(OR(Calculations!C1570 = "",Calculations!C1570 = WorkTypeString),  IFERROR(Calculations!J1570,""), NA())</f>
        <v/>
      </c>
      <c r="E1570" s="10">
        <f t="array" ref="E1570">PERCENTILE(IF(ISERROR(D1570:D6569)=FALSE,D1570:D6569),CycleTimePercentile)</f>
        <v>0</v>
      </c>
      <c r="F1570" s="2" t="e">
        <f xml:space="preserve"> IF(Calculations!C1570 = DefectTypeString,  IFERROR(Calculations!J1570,""), NA())</f>
        <v>#N/A</v>
      </c>
      <c r="G1570" s="10">
        <f t="array" ref="G1570">PERCENTILE(IF(ISERROR(F1570:F6569)=FALSE,F1570:F6569),CycleTimePercentile)</f>
        <v>0</v>
      </c>
      <c r="H1570" s="2" t="e">
        <f ca="1" xml:space="preserve"> IF(OR(Calculations!C1570 = "",Calculations!C1570 = WorkTypeString),  Calculations!K1570, NA())</f>
        <v>#N/A</v>
      </c>
      <c r="I1570" s="2" t="e">
        <f xml:space="preserve"> IF(Calculations!C1570 = DefectTypeString,  Calculations!K1570, NA())</f>
        <v>#N/A</v>
      </c>
    </row>
    <row r="1571" spans="1:9" x14ac:dyDescent="0.25">
      <c r="A1571" s="8" t="str">
        <f>Calculations!A1571</f>
        <v/>
      </c>
      <c r="B1571" s="2" t="str">
        <f t="shared" si="29"/>
        <v/>
      </c>
      <c r="C1571" s="10" t="str">
        <f>IFERROR(Calculations!J1571,"")</f>
        <v/>
      </c>
      <c r="D1571" s="10" t="str">
        <f xml:space="preserve"> IF(OR(Calculations!C1571 = "",Calculations!C1571 = WorkTypeString),  IFERROR(Calculations!J1571,""), NA())</f>
        <v/>
      </c>
      <c r="E1571" s="10">
        <f t="array" ref="E1571">PERCENTILE(IF(ISERROR(D1571:D6570)=FALSE,D1571:D6570),CycleTimePercentile)</f>
        <v>0</v>
      </c>
      <c r="F1571" s="2" t="e">
        <f xml:space="preserve"> IF(Calculations!C1571 = DefectTypeString,  IFERROR(Calculations!J1571,""), NA())</f>
        <v>#N/A</v>
      </c>
      <c r="G1571" s="10">
        <f t="array" ref="G1571">PERCENTILE(IF(ISERROR(F1571:F6570)=FALSE,F1571:F6570),CycleTimePercentile)</f>
        <v>0</v>
      </c>
      <c r="H1571" s="2" t="e">
        <f ca="1" xml:space="preserve"> IF(OR(Calculations!C1571 = "",Calculations!C1571 = WorkTypeString),  Calculations!K1571, NA())</f>
        <v>#N/A</v>
      </c>
      <c r="I1571" s="2" t="e">
        <f xml:space="preserve"> IF(Calculations!C1571 = DefectTypeString,  Calculations!K1571, NA())</f>
        <v>#N/A</v>
      </c>
    </row>
    <row r="1572" spans="1:9" x14ac:dyDescent="0.25">
      <c r="A1572" s="8" t="str">
        <f>Calculations!A1572</f>
        <v/>
      </c>
      <c r="B1572" s="2" t="str">
        <f t="shared" si="29"/>
        <v/>
      </c>
      <c r="C1572" s="10" t="str">
        <f>IFERROR(Calculations!J1572,"")</f>
        <v/>
      </c>
      <c r="D1572" s="10" t="str">
        <f xml:space="preserve"> IF(OR(Calculations!C1572 = "",Calculations!C1572 = WorkTypeString),  IFERROR(Calculations!J1572,""), NA())</f>
        <v/>
      </c>
      <c r="E1572" s="10">
        <f t="array" ref="E1572">PERCENTILE(IF(ISERROR(D1572:D6571)=FALSE,D1572:D6571),CycleTimePercentile)</f>
        <v>0</v>
      </c>
      <c r="F1572" s="2" t="e">
        <f xml:space="preserve"> IF(Calculations!C1572 = DefectTypeString,  IFERROR(Calculations!J1572,""), NA())</f>
        <v>#N/A</v>
      </c>
      <c r="G1572" s="10">
        <f t="array" ref="G1572">PERCENTILE(IF(ISERROR(F1572:F6571)=FALSE,F1572:F6571),CycleTimePercentile)</f>
        <v>0</v>
      </c>
      <c r="H1572" s="2" t="e">
        <f ca="1" xml:space="preserve"> IF(OR(Calculations!C1572 = "",Calculations!C1572 = WorkTypeString),  Calculations!K1572, NA())</f>
        <v>#N/A</v>
      </c>
      <c r="I1572" s="2" t="e">
        <f xml:space="preserve"> IF(Calculations!C1572 = DefectTypeString,  Calculations!K1572, NA())</f>
        <v>#N/A</v>
      </c>
    </row>
    <row r="1573" spans="1:9" x14ac:dyDescent="0.25">
      <c r="A1573" s="8" t="str">
        <f>Calculations!A1573</f>
        <v/>
      </c>
      <c r="B1573" s="2" t="str">
        <f t="shared" si="29"/>
        <v/>
      </c>
      <c r="C1573" s="10" t="str">
        <f>IFERROR(Calculations!J1573,"")</f>
        <v/>
      </c>
      <c r="D1573" s="10" t="str">
        <f xml:space="preserve"> IF(OR(Calculations!C1573 = "",Calculations!C1573 = WorkTypeString),  IFERROR(Calculations!J1573,""), NA())</f>
        <v/>
      </c>
      <c r="E1573" s="10">
        <f t="array" ref="E1573">PERCENTILE(IF(ISERROR(D1573:D6572)=FALSE,D1573:D6572),CycleTimePercentile)</f>
        <v>0</v>
      </c>
      <c r="F1573" s="2" t="e">
        <f xml:space="preserve"> IF(Calculations!C1573 = DefectTypeString,  IFERROR(Calculations!J1573,""), NA())</f>
        <v>#N/A</v>
      </c>
      <c r="G1573" s="10">
        <f t="array" ref="G1573">PERCENTILE(IF(ISERROR(F1573:F6572)=FALSE,F1573:F6572),CycleTimePercentile)</f>
        <v>0</v>
      </c>
      <c r="H1573" s="2" t="e">
        <f ca="1" xml:space="preserve"> IF(OR(Calculations!C1573 = "",Calculations!C1573 = WorkTypeString),  Calculations!K1573, NA())</f>
        <v>#N/A</v>
      </c>
      <c r="I1573" s="2" t="e">
        <f xml:space="preserve"> IF(Calculations!C1573 = DefectTypeString,  Calculations!K1573, NA())</f>
        <v>#N/A</v>
      </c>
    </row>
    <row r="1574" spans="1:9" x14ac:dyDescent="0.25">
      <c r="A1574" s="8" t="str">
        <f>Calculations!A1574</f>
        <v/>
      </c>
      <c r="B1574" s="2" t="str">
        <f t="shared" si="29"/>
        <v/>
      </c>
      <c r="C1574" s="10" t="str">
        <f>IFERROR(Calculations!J1574,"")</f>
        <v/>
      </c>
      <c r="D1574" s="10" t="str">
        <f xml:space="preserve"> IF(OR(Calculations!C1574 = "",Calculations!C1574 = WorkTypeString),  IFERROR(Calculations!J1574,""), NA())</f>
        <v/>
      </c>
      <c r="E1574" s="10">
        <f t="array" ref="E1574">PERCENTILE(IF(ISERROR(D1574:D6573)=FALSE,D1574:D6573),CycleTimePercentile)</f>
        <v>0</v>
      </c>
      <c r="F1574" s="2" t="e">
        <f xml:space="preserve"> IF(Calculations!C1574 = DefectTypeString,  IFERROR(Calculations!J1574,""), NA())</f>
        <v>#N/A</v>
      </c>
      <c r="G1574" s="10">
        <f t="array" ref="G1574">PERCENTILE(IF(ISERROR(F1574:F6573)=FALSE,F1574:F6573),CycleTimePercentile)</f>
        <v>0</v>
      </c>
      <c r="H1574" s="2" t="e">
        <f ca="1" xml:space="preserve"> IF(OR(Calculations!C1574 = "",Calculations!C1574 = WorkTypeString),  Calculations!K1574, NA())</f>
        <v>#N/A</v>
      </c>
      <c r="I1574" s="2" t="e">
        <f xml:space="preserve"> IF(Calculations!C1574 = DefectTypeString,  Calculations!K1574, NA())</f>
        <v>#N/A</v>
      </c>
    </row>
    <row r="1575" spans="1:9" x14ac:dyDescent="0.25">
      <c r="A1575" s="8" t="str">
        <f>Calculations!A1575</f>
        <v/>
      </c>
      <c r="B1575" s="2" t="str">
        <f t="shared" si="29"/>
        <v/>
      </c>
      <c r="C1575" s="10" t="str">
        <f>IFERROR(Calculations!J1575,"")</f>
        <v/>
      </c>
      <c r="D1575" s="10" t="str">
        <f xml:space="preserve"> IF(OR(Calculations!C1575 = "",Calculations!C1575 = WorkTypeString),  IFERROR(Calculations!J1575,""), NA())</f>
        <v/>
      </c>
      <c r="E1575" s="10">
        <f t="array" ref="E1575">PERCENTILE(IF(ISERROR(D1575:D6574)=FALSE,D1575:D6574),CycleTimePercentile)</f>
        <v>0</v>
      </c>
      <c r="F1575" s="2" t="e">
        <f xml:space="preserve"> IF(Calculations!C1575 = DefectTypeString,  IFERROR(Calculations!J1575,""), NA())</f>
        <v>#N/A</v>
      </c>
      <c r="G1575" s="10">
        <f t="array" ref="G1575">PERCENTILE(IF(ISERROR(F1575:F6574)=FALSE,F1575:F6574),CycleTimePercentile)</f>
        <v>0</v>
      </c>
      <c r="H1575" s="2" t="e">
        <f ca="1" xml:space="preserve"> IF(OR(Calculations!C1575 = "",Calculations!C1575 = WorkTypeString),  Calculations!K1575, NA())</f>
        <v>#N/A</v>
      </c>
      <c r="I1575" s="2" t="e">
        <f xml:space="preserve"> IF(Calculations!C1575 = DefectTypeString,  Calculations!K1575, NA())</f>
        <v>#N/A</v>
      </c>
    </row>
    <row r="1576" spans="1:9" x14ac:dyDescent="0.25">
      <c r="A1576" s="8" t="str">
        <f>Calculations!A1576</f>
        <v/>
      </c>
      <c r="B1576" s="2" t="str">
        <f t="shared" si="29"/>
        <v/>
      </c>
      <c r="C1576" s="10" t="str">
        <f>IFERROR(Calculations!J1576,"")</f>
        <v/>
      </c>
      <c r="D1576" s="10" t="str">
        <f xml:space="preserve"> IF(OR(Calculations!C1576 = "",Calculations!C1576 = WorkTypeString),  IFERROR(Calculations!J1576,""), NA())</f>
        <v/>
      </c>
      <c r="E1576" s="10">
        <f t="array" ref="E1576">PERCENTILE(IF(ISERROR(D1576:D6575)=FALSE,D1576:D6575),CycleTimePercentile)</f>
        <v>0</v>
      </c>
      <c r="F1576" s="2" t="e">
        <f xml:space="preserve"> IF(Calculations!C1576 = DefectTypeString,  IFERROR(Calculations!J1576,""), NA())</f>
        <v>#N/A</v>
      </c>
      <c r="G1576" s="10">
        <f t="array" ref="G1576">PERCENTILE(IF(ISERROR(F1576:F6575)=FALSE,F1576:F6575),CycleTimePercentile)</f>
        <v>0</v>
      </c>
      <c r="H1576" s="2" t="e">
        <f ca="1" xml:space="preserve"> IF(OR(Calculations!C1576 = "",Calculations!C1576 = WorkTypeString),  Calculations!K1576, NA())</f>
        <v>#N/A</v>
      </c>
      <c r="I1576" s="2" t="e">
        <f xml:space="preserve"> IF(Calculations!C1576 = DefectTypeString,  Calculations!K1576, NA())</f>
        <v>#N/A</v>
      </c>
    </row>
    <row r="1577" spans="1:9" x14ac:dyDescent="0.25">
      <c r="A1577" s="8" t="str">
        <f>Calculations!A1577</f>
        <v/>
      </c>
      <c r="B1577" s="2" t="str">
        <f t="shared" si="29"/>
        <v/>
      </c>
      <c r="C1577" s="10" t="str">
        <f>IFERROR(Calculations!J1577,"")</f>
        <v/>
      </c>
      <c r="D1577" s="10" t="str">
        <f xml:space="preserve"> IF(OR(Calculations!C1577 = "",Calculations!C1577 = WorkTypeString),  IFERROR(Calculations!J1577,""), NA())</f>
        <v/>
      </c>
      <c r="E1577" s="10">
        <f t="array" ref="E1577">PERCENTILE(IF(ISERROR(D1577:D6576)=FALSE,D1577:D6576),CycleTimePercentile)</f>
        <v>0</v>
      </c>
      <c r="F1577" s="2" t="e">
        <f xml:space="preserve"> IF(Calculations!C1577 = DefectTypeString,  IFERROR(Calculations!J1577,""), NA())</f>
        <v>#N/A</v>
      </c>
      <c r="G1577" s="10">
        <f t="array" ref="G1577">PERCENTILE(IF(ISERROR(F1577:F6576)=FALSE,F1577:F6576),CycleTimePercentile)</f>
        <v>0</v>
      </c>
      <c r="H1577" s="2" t="e">
        <f ca="1" xml:space="preserve"> IF(OR(Calculations!C1577 = "",Calculations!C1577 = WorkTypeString),  Calculations!K1577, NA())</f>
        <v>#N/A</v>
      </c>
      <c r="I1577" s="2" t="e">
        <f xml:space="preserve"> IF(Calculations!C1577 = DefectTypeString,  Calculations!K1577, NA())</f>
        <v>#N/A</v>
      </c>
    </row>
    <row r="1578" spans="1:9" x14ac:dyDescent="0.25">
      <c r="A1578" s="8" t="str">
        <f>Calculations!A1578</f>
        <v/>
      </c>
      <c r="B1578" s="2" t="str">
        <f t="shared" si="29"/>
        <v/>
      </c>
      <c r="C1578" s="10" t="str">
        <f>IFERROR(Calculations!J1578,"")</f>
        <v/>
      </c>
      <c r="D1578" s="10" t="str">
        <f xml:space="preserve"> IF(OR(Calculations!C1578 = "",Calculations!C1578 = WorkTypeString),  IFERROR(Calculations!J1578,""), NA())</f>
        <v/>
      </c>
      <c r="E1578" s="10">
        <f t="array" ref="E1578">PERCENTILE(IF(ISERROR(D1578:D6577)=FALSE,D1578:D6577),CycleTimePercentile)</f>
        <v>0</v>
      </c>
      <c r="F1578" s="2" t="e">
        <f xml:space="preserve"> IF(Calculations!C1578 = DefectTypeString,  IFERROR(Calculations!J1578,""), NA())</f>
        <v>#N/A</v>
      </c>
      <c r="G1578" s="10">
        <f t="array" ref="G1578">PERCENTILE(IF(ISERROR(F1578:F6577)=FALSE,F1578:F6577),CycleTimePercentile)</f>
        <v>0</v>
      </c>
      <c r="H1578" s="2" t="e">
        <f ca="1" xml:space="preserve"> IF(OR(Calculations!C1578 = "",Calculations!C1578 = WorkTypeString),  Calculations!K1578, NA())</f>
        <v>#N/A</v>
      </c>
      <c r="I1578" s="2" t="e">
        <f xml:space="preserve"> IF(Calculations!C1578 = DefectTypeString,  Calculations!K1578, NA())</f>
        <v>#N/A</v>
      </c>
    </row>
    <row r="1579" spans="1:9" x14ac:dyDescent="0.25">
      <c r="A1579" s="8" t="str">
        <f>Calculations!A1579</f>
        <v/>
      </c>
      <c r="B1579" s="2" t="str">
        <f t="shared" si="29"/>
        <v/>
      </c>
      <c r="C1579" s="10" t="str">
        <f>IFERROR(Calculations!J1579,"")</f>
        <v/>
      </c>
      <c r="D1579" s="10" t="str">
        <f xml:space="preserve"> IF(OR(Calculations!C1579 = "",Calculations!C1579 = WorkTypeString),  IFERROR(Calculations!J1579,""), NA())</f>
        <v/>
      </c>
      <c r="E1579" s="10">
        <f t="array" ref="E1579">PERCENTILE(IF(ISERROR(D1579:D6578)=FALSE,D1579:D6578),CycleTimePercentile)</f>
        <v>0</v>
      </c>
      <c r="F1579" s="2" t="e">
        <f xml:space="preserve"> IF(Calculations!C1579 = DefectTypeString,  IFERROR(Calculations!J1579,""), NA())</f>
        <v>#N/A</v>
      </c>
      <c r="G1579" s="10">
        <f t="array" ref="G1579">PERCENTILE(IF(ISERROR(F1579:F6578)=FALSE,F1579:F6578),CycleTimePercentile)</f>
        <v>0</v>
      </c>
      <c r="H1579" s="2" t="e">
        <f ca="1" xml:space="preserve"> IF(OR(Calculations!C1579 = "",Calculations!C1579 = WorkTypeString),  Calculations!K1579, NA())</f>
        <v>#N/A</v>
      </c>
      <c r="I1579" s="2" t="e">
        <f xml:space="preserve"> IF(Calculations!C1579 = DefectTypeString,  Calculations!K1579, NA())</f>
        <v>#N/A</v>
      </c>
    </row>
    <row r="1580" spans="1:9" x14ac:dyDescent="0.25">
      <c r="A1580" s="8" t="str">
        <f>Calculations!A1580</f>
        <v/>
      </c>
      <c r="B1580" s="2" t="str">
        <f t="shared" si="29"/>
        <v/>
      </c>
      <c r="C1580" s="10" t="str">
        <f>IFERROR(Calculations!J1580,"")</f>
        <v/>
      </c>
      <c r="D1580" s="10" t="str">
        <f xml:space="preserve"> IF(OR(Calculations!C1580 = "",Calculations!C1580 = WorkTypeString),  IFERROR(Calculations!J1580,""), NA())</f>
        <v/>
      </c>
      <c r="E1580" s="10">
        <f t="array" ref="E1580">PERCENTILE(IF(ISERROR(D1580:D6579)=FALSE,D1580:D6579),CycleTimePercentile)</f>
        <v>0</v>
      </c>
      <c r="F1580" s="2" t="e">
        <f xml:space="preserve"> IF(Calculations!C1580 = DefectTypeString,  IFERROR(Calculations!J1580,""), NA())</f>
        <v>#N/A</v>
      </c>
      <c r="G1580" s="10">
        <f t="array" ref="G1580">PERCENTILE(IF(ISERROR(F1580:F6579)=FALSE,F1580:F6579),CycleTimePercentile)</f>
        <v>0</v>
      </c>
      <c r="H1580" s="2" t="e">
        <f ca="1" xml:space="preserve"> IF(OR(Calculations!C1580 = "",Calculations!C1580 = WorkTypeString),  Calculations!K1580, NA())</f>
        <v>#N/A</v>
      </c>
      <c r="I1580" s="2" t="e">
        <f xml:space="preserve"> IF(Calculations!C1580 = DefectTypeString,  Calculations!K1580, NA())</f>
        <v>#N/A</v>
      </c>
    </row>
    <row r="1581" spans="1:9" x14ac:dyDescent="0.25">
      <c r="A1581" s="8" t="str">
        <f>Calculations!A1581</f>
        <v/>
      </c>
      <c r="B1581" s="2" t="str">
        <f t="shared" si="29"/>
        <v/>
      </c>
      <c r="C1581" s="10" t="str">
        <f>IFERROR(Calculations!J1581,"")</f>
        <v/>
      </c>
      <c r="D1581" s="10" t="str">
        <f xml:space="preserve"> IF(OR(Calculations!C1581 = "",Calculations!C1581 = WorkTypeString),  IFERROR(Calculations!J1581,""), NA())</f>
        <v/>
      </c>
      <c r="E1581" s="10">
        <f t="array" ref="E1581">PERCENTILE(IF(ISERROR(D1581:D6580)=FALSE,D1581:D6580),CycleTimePercentile)</f>
        <v>0</v>
      </c>
      <c r="F1581" s="2" t="e">
        <f xml:space="preserve"> IF(Calculations!C1581 = DefectTypeString,  IFERROR(Calculations!J1581,""), NA())</f>
        <v>#N/A</v>
      </c>
      <c r="G1581" s="10">
        <f t="array" ref="G1581">PERCENTILE(IF(ISERROR(F1581:F6580)=FALSE,F1581:F6580),CycleTimePercentile)</f>
        <v>0</v>
      </c>
      <c r="H1581" s="2" t="e">
        <f ca="1" xml:space="preserve"> IF(OR(Calculations!C1581 = "",Calculations!C1581 = WorkTypeString),  Calculations!K1581, NA())</f>
        <v>#N/A</v>
      </c>
      <c r="I1581" s="2" t="e">
        <f xml:space="preserve"> IF(Calculations!C1581 = DefectTypeString,  Calculations!K1581, NA())</f>
        <v>#N/A</v>
      </c>
    </row>
    <row r="1582" spans="1:9" x14ac:dyDescent="0.25">
      <c r="A1582" s="8" t="str">
        <f>Calculations!A1582</f>
        <v/>
      </c>
      <c r="B1582" s="2" t="str">
        <f t="shared" si="29"/>
        <v/>
      </c>
      <c r="C1582" s="10" t="str">
        <f>IFERROR(Calculations!J1582,"")</f>
        <v/>
      </c>
      <c r="D1582" s="10" t="str">
        <f xml:space="preserve"> IF(OR(Calculations!C1582 = "",Calculations!C1582 = WorkTypeString),  IFERROR(Calculations!J1582,""), NA())</f>
        <v/>
      </c>
      <c r="E1582" s="10">
        <f t="array" ref="E1582">PERCENTILE(IF(ISERROR(D1582:D6581)=FALSE,D1582:D6581),CycleTimePercentile)</f>
        <v>0</v>
      </c>
      <c r="F1582" s="2" t="e">
        <f xml:space="preserve"> IF(Calculations!C1582 = DefectTypeString,  IFERROR(Calculations!J1582,""), NA())</f>
        <v>#N/A</v>
      </c>
      <c r="G1582" s="10">
        <f t="array" ref="G1582">PERCENTILE(IF(ISERROR(F1582:F6581)=FALSE,F1582:F6581),CycleTimePercentile)</f>
        <v>0</v>
      </c>
      <c r="H1582" s="2" t="e">
        <f ca="1" xml:space="preserve"> IF(OR(Calculations!C1582 = "",Calculations!C1582 = WorkTypeString),  Calculations!K1582, NA())</f>
        <v>#N/A</v>
      </c>
      <c r="I1582" s="2" t="e">
        <f xml:space="preserve"> IF(Calculations!C1582 = DefectTypeString,  Calculations!K1582, NA())</f>
        <v>#N/A</v>
      </c>
    </row>
    <row r="1583" spans="1:9" x14ac:dyDescent="0.25">
      <c r="A1583" s="8" t="str">
        <f>Calculations!A1583</f>
        <v/>
      </c>
      <c r="B1583" s="2" t="str">
        <f t="shared" si="29"/>
        <v/>
      </c>
      <c r="C1583" s="10" t="str">
        <f>IFERROR(Calculations!J1583,"")</f>
        <v/>
      </c>
      <c r="D1583" s="10" t="str">
        <f xml:space="preserve"> IF(OR(Calculations!C1583 = "",Calculations!C1583 = WorkTypeString),  IFERROR(Calculations!J1583,""), NA())</f>
        <v/>
      </c>
      <c r="E1583" s="10">
        <f t="array" ref="E1583">PERCENTILE(IF(ISERROR(D1583:D6582)=FALSE,D1583:D6582),CycleTimePercentile)</f>
        <v>0</v>
      </c>
      <c r="F1583" s="2" t="e">
        <f xml:space="preserve"> IF(Calculations!C1583 = DefectTypeString,  IFERROR(Calculations!J1583,""), NA())</f>
        <v>#N/A</v>
      </c>
      <c r="G1583" s="10">
        <f t="array" ref="G1583">PERCENTILE(IF(ISERROR(F1583:F6582)=FALSE,F1583:F6582),CycleTimePercentile)</f>
        <v>0</v>
      </c>
      <c r="H1583" s="2" t="e">
        <f ca="1" xml:space="preserve"> IF(OR(Calculations!C1583 = "",Calculations!C1583 = WorkTypeString),  Calculations!K1583, NA())</f>
        <v>#N/A</v>
      </c>
      <c r="I1583" s="2" t="e">
        <f xml:space="preserve"> IF(Calculations!C1583 = DefectTypeString,  Calculations!K1583, NA())</f>
        <v>#N/A</v>
      </c>
    </row>
    <row r="1584" spans="1:9" x14ac:dyDescent="0.25">
      <c r="A1584" s="8" t="str">
        <f>Calculations!A1584</f>
        <v/>
      </c>
      <c r="B1584" s="2" t="str">
        <f t="shared" si="29"/>
        <v/>
      </c>
      <c r="C1584" s="10" t="str">
        <f>IFERROR(Calculations!J1584,"")</f>
        <v/>
      </c>
      <c r="D1584" s="10" t="str">
        <f xml:space="preserve"> IF(OR(Calculations!C1584 = "",Calculations!C1584 = WorkTypeString),  IFERROR(Calculations!J1584,""), NA())</f>
        <v/>
      </c>
      <c r="E1584" s="10">
        <f t="array" ref="E1584">PERCENTILE(IF(ISERROR(D1584:D6583)=FALSE,D1584:D6583),CycleTimePercentile)</f>
        <v>0</v>
      </c>
      <c r="F1584" s="2" t="e">
        <f xml:space="preserve"> IF(Calculations!C1584 = DefectTypeString,  IFERROR(Calculations!J1584,""), NA())</f>
        <v>#N/A</v>
      </c>
      <c r="G1584" s="10">
        <f t="array" ref="G1584">PERCENTILE(IF(ISERROR(F1584:F6583)=FALSE,F1584:F6583),CycleTimePercentile)</f>
        <v>0</v>
      </c>
      <c r="H1584" s="2" t="e">
        <f ca="1" xml:space="preserve"> IF(OR(Calculations!C1584 = "",Calculations!C1584 = WorkTypeString),  Calculations!K1584, NA())</f>
        <v>#N/A</v>
      </c>
      <c r="I1584" s="2" t="e">
        <f xml:space="preserve"> IF(Calculations!C1584 = DefectTypeString,  Calculations!K1584, NA())</f>
        <v>#N/A</v>
      </c>
    </row>
    <row r="1585" spans="1:9" x14ac:dyDescent="0.25">
      <c r="A1585" s="8" t="str">
        <f>Calculations!A1585</f>
        <v/>
      </c>
      <c r="B1585" s="2" t="str">
        <f t="shared" si="29"/>
        <v/>
      </c>
      <c r="C1585" s="10" t="str">
        <f>IFERROR(Calculations!J1585,"")</f>
        <v/>
      </c>
      <c r="D1585" s="10" t="str">
        <f xml:space="preserve"> IF(OR(Calculations!C1585 = "",Calculations!C1585 = WorkTypeString),  IFERROR(Calculations!J1585,""), NA())</f>
        <v/>
      </c>
      <c r="E1585" s="10">
        <f t="array" ref="E1585">PERCENTILE(IF(ISERROR(D1585:D6584)=FALSE,D1585:D6584),CycleTimePercentile)</f>
        <v>0</v>
      </c>
      <c r="F1585" s="2" t="e">
        <f xml:space="preserve"> IF(Calculations!C1585 = DefectTypeString,  IFERROR(Calculations!J1585,""), NA())</f>
        <v>#N/A</v>
      </c>
      <c r="G1585" s="10">
        <f t="array" ref="G1585">PERCENTILE(IF(ISERROR(F1585:F6584)=FALSE,F1585:F6584),CycleTimePercentile)</f>
        <v>0</v>
      </c>
      <c r="H1585" s="2" t="e">
        <f ca="1" xml:space="preserve"> IF(OR(Calculations!C1585 = "",Calculations!C1585 = WorkTypeString),  Calculations!K1585, NA())</f>
        <v>#N/A</v>
      </c>
      <c r="I1585" s="2" t="e">
        <f xml:space="preserve"> IF(Calculations!C1585 = DefectTypeString,  Calculations!K1585, NA())</f>
        <v>#N/A</v>
      </c>
    </row>
    <row r="1586" spans="1:9" x14ac:dyDescent="0.25">
      <c r="A1586" s="8" t="str">
        <f>Calculations!A1586</f>
        <v/>
      </c>
      <c r="B1586" s="2" t="str">
        <f t="shared" si="29"/>
        <v/>
      </c>
      <c r="C1586" s="10" t="str">
        <f>IFERROR(Calculations!J1586,"")</f>
        <v/>
      </c>
      <c r="D1586" s="10" t="str">
        <f xml:space="preserve"> IF(OR(Calculations!C1586 = "",Calculations!C1586 = WorkTypeString),  IFERROR(Calculations!J1586,""), NA())</f>
        <v/>
      </c>
      <c r="E1586" s="10">
        <f t="array" ref="E1586">PERCENTILE(IF(ISERROR(D1586:D6585)=FALSE,D1586:D6585),CycleTimePercentile)</f>
        <v>0</v>
      </c>
      <c r="F1586" s="2" t="e">
        <f xml:space="preserve"> IF(Calculations!C1586 = DefectTypeString,  IFERROR(Calculations!J1586,""), NA())</f>
        <v>#N/A</v>
      </c>
      <c r="G1586" s="10">
        <f t="array" ref="G1586">PERCENTILE(IF(ISERROR(F1586:F6585)=FALSE,F1586:F6585),CycleTimePercentile)</f>
        <v>0</v>
      </c>
      <c r="H1586" s="2" t="e">
        <f ca="1" xml:space="preserve"> IF(OR(Calculations!C1586 = "",Calculations!C1586 = WorkTypeString),  Calculations!K1586, NA())</f>
        <v>#N/A</v>
      </c>
      <c r="I1586" s="2" t="e">
        <f xml:space="preserve"> IF(Calculations!C1586 = DefectTypeString,  Calculations!K1586, NA())</f>
        <v>#N/A</v>
      </c>
    </row>
    <row r="1587" spans="1:9" x14ac:dyDescent="0.25">
      <c r="A1587" s="8" t="str">
        <f>Calculations!A1587</f>
        <v/>
      </c>
      <c r="B1587" s="2" t="str">
        <f t="shared" si="29"/>
        <v/>
      </c>
      <c r="C1587" s="10" t="str">
        <f>IFERROR(Calculations!J1587,"")</f>
        <v/>
      </c>
      <c r="D1587" s="10" t="str">
        <f xml:space="preserve"> IF(OR(Calculations!C1587 = "",Calculations!C1587 = WorkTypeString),  IFERROR(Calculations!J1587,""), NA())</f>
        <v/>
      </c>
      <c r="E1587" s="10">
        <f t="array" ref="E1587">PERCENTILE(IF(ISERROR(D1587:D6586)=FALSE,D1587:D6586),CycleTimePercentile)</f>
        <v>0</v>
      </c>
      <c r="F1587" s="2" t="e">
        <f xml:space="preserve"> IF(Calculations!C1587 = DefectTypeString,  IFERROR(Calculations!J1587,""), NA())</f>
        <v>#N/A</v>
      </c>
      <c r="G1587" s="10">
        <f t="array" ref="G1587">PERCENTILE(IF(ISERROR(F1587:F6586)=FALSE,F1587:F6586),CycleTimePercentile)</f>
        <v>0</v>
      </c>
      <c r="H1587" s="2" t="e">
        <f ca="1" xml:space="preserve"> IF(OR(Calculations!C1587 = "",Calculations!C1587 = WorkTypeString),  Calculations!K1587, NA())</f>
        <v>#N/A</v>
      </c>
      <c r="I1587" s="2" t="e">
        <f xml:space="preserve"> IF(Calculations!C1587 = DefectTypeString,  Calculations!K1587, NA())</f>
        <v>#N/A</v>
      </c>
    </row>
    <row r="1588" spans="1:9" x14ac:dyDescent="0.25">
      <c r="A1588" s="8" t="str">
        <f>Calculations!A1588</f>
        <v/>
      </c>
      <c r="B1588" s="2" t="str">
        <f t="shared" si="29"/>
        <v/>
      </c>
      <c r="C1588" s="10" t="str">
        <f>IFERROR(Calculations!J1588,"")</f>
        <v/>
      </c>
      <c r="D1588" s="10" t="str">
        <f xml:space="preserve"> IF(OR(Calculations!C1588 = "",Calculations!C1588 = WorkTypeString),  IFERROR(Calculations!J1588,""), NA())</f>
        <v/>
      </c>
      <c r="E1588" s="10">
        <f t="array" ref="E1588">PERCENTILE(IF(ISERROR(D1588:D6587)=FALSE,D1588:D6587),CycleTimePercentile)</f>
        <v>0</v>
      </c>
      <c r="F1588" s="2" t="e">
        <f xml:space="preserve"> IF(Calculations!C1588 = DefectTypeString,  IFERROR(Calculations!J1588,""), NA())</f>
        <v>#N/A</v>
      </c>
      <c r="G1588" s="10">
        <f t="array" ref="G1588">PERCENTILE(IF(ISERROR(F1588:F6587)=FALSE,F1588:F6587),CycleTimePercentile)</f>
        <v>0</v>
      </c>
      <c r="H1588" s="2" t="e">
        <f ca="1" xml:space="preserve"> IF(OR(Calculations!C1588 = "",Calculations!C1588 = WorkTypeString),  Calculations!K1588, NA())</f>
        <v>#N/A</v>
      </c>
      <c r="I1588" s="2" t="e">
        <f xml:space="preserve"> IF(Calculations!C1588 = DefectTypeString,  Calculations!K1588, NA())</f>
        <v>#N/A</v>
      </c>
    </row>
    <row r="1589" spans="1:9" x14ac:dyDescent="0.25">
      <c r="A1589" s="8" t="str">
        <f>Calculations!A1589</f>
        <v/>
      </c>
      <c r="B1589" s="2" t="str">
        <f t="shared" si="29"/>
        <v/>
      </c>
      <c r="C1589" s="10" t="str">
        <f>IFERROR(Calculations!J1589,"")</f>
        <v/>
      </c>
      <c r="D1589" s="10" t="str">
        <f xml:space="preserve"> IF(OR(Calculations!C1589 = "",Calculations!C1589 = WorkTypeString),  IFERROR(Calculations!J1589,""), NA())</f>
        <v/>
      </c>
      <c r="E1589" s="10">
        <f t="array" ref="E1589">PERCENTILE(IF(ISERROR(D1589:D6588)=FALSE,D1589:D6588),CycleTimePercentile)</f>
        <v>0</v>
      </c>
      <c r="F1589" s="2" t="e">
        <f xml:space="preserve"> IF(Calculations!C1589 = DefectTypeString,  IFERROR(Calculations!J1589,""), NA())</f>
        <v>#N/A</v>
      </c>
      <c r="G1589" s="10">
        <f t="array" ref="G1589">PERCENTILE(IF(ISERROR(F1589:F6588)=FALSE,F1589:F6588),CycleTimePercentile)</f>
        <v>0</v>
      </c>
      <c r="H1589" s="2" t="e">
        <f ca="1" xml:space="preserve"> IF(OR(Calculations!C1589 = "",Calculations!C1589 = WorkTypeString),  Calculations!K1589, NA())</f>
        <v>#N/A</v>
      </c>
      <c r="I1589" s="2" t="e">
        <f xml:space="preserve"> IF(Calculations!C1589 = DefectTypeString,  Calculations!K1589, NA())</f>
        <v>#N/A</v>
      </c>
    </row>
    <row r="1590" spans="1:9" x14ac:dyDescent="0.25">
      <c r="A1590" s="8" t="str">
        <f>Calculations!A1590</f>
        <v/>
      </c>
      <c r="B1590" s="2" t="str">
        <f t="shared" si="29"/>
        <v/>
      </c>
      <c r="C1590" s="10" t="str">
        <f>IFERROR(Calculations!J1590,"")</f>
        <v/>
      </c>
      <c r="D1590" s="10" t="str">
        <f xml:space="preserve"> IF(OR(Calculations!C1590 = "",Calculations!C1590 = WorkTypeString),  IFERROR(Calculations!J1590,""), NA())</f>
        <v/>
      </c>
      <c r="E1590" s="10">
        <f t="array" ref="E1590">PERCENTILE(IF(ISERROR(D1590:D6589)=FALSE,D1590:D6589),CycleTimePercentile)</f>
        <v>0</v>
      </c>
      <c r="F1590" s="2" t="e">
        <f xml:space="preserve"> IF(Calculations!C1590 = DefectTypeString,  IFERROR(Calculations!J1590,""), NA())</f>
        <v>#N/A</v>
      </c>
      <c r="G1590" s="10">
        <f t="array" ref="G1590">PERCENTILE(IF(ISERROR(F1590:F6589)=FALSE,F1590:F6589),CycleTimePercentile)</f>
        <v>0</v>
      </c>
      <c r="H1590" s="2" t="e">
        <f ca="1" xml:space="preserve"> IF(OR(Calculations!C1590 = "",Calculations!C1590 = WorkTypeString),  Calculations!K1590, NA())</f>
        <v>#N/A</v>
      </c>
      <c r="I1590" s="2" t="e">
        <f xml:space="preserve"> IF(Calculations!C1590 = DefectTypeString,  Calculations!K1590, NA())</f>
        <v>#N/A</v>
      </c>
    </row>
    <row r="1591" spans="1:9" x14ac:dyDescent="0.25">
      <c r="A1591" s="8" t="str">
        <f>Calculations!A1591</f>
        <v/>
      </c>
      <c r="B1591" s="2" t="str">
        <f t="shared" si="29"/>
        <v/>
      </c>
      <c r="C1591" s="10" t="str">
        <f>IFERROR(Calculations!J1591,"")</f>
        <v/>
      </c>
      <c r="D1591" s="10" t="str">
        <f xml:space="preserve"> IF(OR(Calculations!C1591 = "",Calculations!C1591 = WorkTypeString),  IFERROR(Calculations!J1591,""), NA())</f>
        <v/>
      </c>
      <c r="E1591" s="10">
        <f t="array" ref="E1591">PERCENTILE(IF(ISERROR(D1591:D6590)=FALSE,D1591:D6590),CycleTimePercentile)</f>
        <v>0</v>
      </c>
      <c r="F1591" s="2" t="e">
        <f xml:space="preserve"> IF(Calculations!C1591 = DefectTypeString,  IFERROR(Calculations!J1591,""), NA())</f>
        <v>#N/A</v>
      </c>
      <c r="G1591" s="10">
        <f t="array" ref="G1591">PERCENTILE(IF(ISERROR(F1591:F6590)=FALSE,F1591:F6590),CycleTimePercentile)</f>
        <v>0</v>
      </c>
      <c r="H1591" s="2" t="e">
        <f ca="1" xml:space="preserve"> IF(OR(Calculations!C1591 = "",Calculations!C1591 = WorkTypeString),  Calculations!K1591, NA())</f>
        <v>#N/A</v>
      </c>
      <c r="I1591" s="2" t="e">
        <f xml:space="preserve"> IF(Calculations!C1591 = DefectTypeString,  Calculations!K1591, NA())</f>
        <v>#N/A</v>
      </c>
    </row>
    <row r="1592" spans="1:9" x14ac:dyDescent="0.25">
      <c r="A1592" s="8" t="str">
        <f>Calculations!A1592</f>
        <v/>
      </c>
      <c r="B1592" s="2" t="str">
        <f t="shared" si="29"/>
        <v/>
      </c>
      <c r="C1592" s="10" t="str">
        <f>IFERROR(Calculations!J1592,"")</f>
        <v/>
      </c>
      <c r="D1592" s="10" t="str">
        <f xml:space="preserve"> IF(OR(Calculations!C1592 = "",Calculations!C1592 = WorkTypeString),  IFERROR(Calculations!J1592,""), NA())</f>
        <v/>
      </c>
      <c r="E1592" s="10">
        <f t="array" ref="E1592">PERCENTILE(IF(ISERROR(D1592:D6591)=FALSE,D1592:D6591),CycleTimePercentile)</f>
        <v>0</v>
      </c>
      <c r="F1592" s="2" t="e">
        <f xml:space="preserve"> IF(Calculations!C1592 = DefectTypeString,  IFERROR(Calculations!J1592,""), NA())</f>
        <v>#N/A</v>
      </c>
      <c r="G1592" s="10">
        <f t="array" ref="G1592">PERCENTILE(IF(ISERROR(F1592:F6591)=FALSE,F1592:F6591),CycleTimePercentile)</f>
        <v>0</v>
      </c>
      <c r="H1592" s="2" t="e">
        <f ca="1" xml:space="preserve"> IF(OR(Calculations!C1592 = "",Calculations!C1592 = WorkTypeString),  Calculations!K1592, NA())</f>
        <v>#N/A</v>
      </c>
      <c r="I1592" s="2" t="e">
        <f xml:space="preserve"> IF(Calculations!C1592 = DefectTypeString,  Calculations!K1592, NA())</f>
        <v>#N/A</v>
      </c>
    </row>
    <row r="1593" spans="1:9" x14ac:dyDescent="0.25">
      <c r="A1593" s="8" t="str">
        <f>Calculations!A1593</f>
        <v/>
      </c>
      <c r="B1593" s="2" t="str">
        <f t="shared" si="29"/>
        <v/>
      </c>
      <c r="C1593" s="10" t="str">
        <f>IFERROR(Calculations!J1593,"")</f>
        <v/>
      </c>
      <c r="D1593" s="10" t="str">
        <f xml:space="preserve"> IF(OR(Calculations!C1593 = "",Calculations!C1593 = WorkTypeString),  IFERROR(Calculations!J1593,""), NA())</f>
        <v/>
      </c>
      <c r="E1593" s="10">
        <f t="array" ref="E1593">PERCENTILE(IF(ISERROR(D1593:D6592)=FALSE,D1593:D6592),CycleTimePercentile)</f>
        <v>0</v>
      </c>
      <c r="F1593" s="2" t="e">
        <f xml:space="preserve"> IF(Calculations!C1593 = DefectTypeString,  IFERROR(Calculations!J1593,""), NA())</f>
        <v>#N/A</v>
      </c>
      <c r="G1593" s="10">
        <f t="array" ref="G1593">PERCENTILE(IF(ISERROR(F1593:F6592)=FALSE,F1593:F6592),CycleTimePercentile)</f>
        <v>0</v>
      </c>
      <c r="H1593" s="2" t="e">
        <f ca="1" xml:space="preserve"> IF(OR(Calculations!C1593 = "",Calculations!C1593 = WorkTypeString),  Calculations!K1593, NA())</f>
        <v>#N/A</v>
      </c>
      <c r="I1593" s="2" t="e">
        <f xml:space="preserve"> IF(Calculations!C1593 = DefectTypeString,  Calculations!K1593, NA())</f>
        <v>#N/A</v>
      </c>
    </row>
    <row r="1594" spans="1:9" x14ac:dyDescent="0.25">
      <c r="A1594" s="8" t="str">
        <f>Calculations!A1594</f>
        <v/>
      </c>
      <c r="B1594" s="2" t="str">
        <f t="shared" si="29"/>
        <v/>
      </c>
      <c r="C1594" s="10" t="str">
        <f>IFERROR(Calculations!J1594,"")</f>
        <v/>
      </c>
      <c r="D1594" s="10" t="str">
        <f xml:space="preserve"> IF(OR(Calculations!C1594 = "",Calculations!C1594 = WorkTypeString),  IFERROR(Calculations!J1594,""), NA())</f>
        <v/>
      </c>
      <c r="E1594" s="10">
        <f t="array" ref="E1594">PERCENTILE(IF(ISERROR(D1594:D6593)=FALSE,D1594:D6593),CycleTimePercentile)</f>
        <v>0</v>
      </c>
      <c r="F1594" s="2" t="e">
        <f xml:space="preserve"> IF(Calculations!C1594 = DefectTypeString,  IFERROR(Calculations!J1594,""), NA())</f>
        <v>#N/A</v>
      </c>
      <c r="G1594" s="10">
        <f t="array" ref="G1594">PERCENTILE(IF(ISERROR(F1594:F6593)=FALSE,F1594:F6593),CycleTimePercentile)</f>
        <v>0</v>
      </c>
      <c r="H1594" s="2" t="e">
        <f ca="1" xml:space="preserve"> IF(OR(Calculations!C1594 = "",Calculations!C1594 = WorkTypeString),  Calculations!K1594, NA())</f>
        <v>#N/A</v>
      </c>
      <c r="I1594" s="2" t="e">
        <f xml:space="preserve"> IF(Calculations!C1594 = DefectTypeString,  Calculations!K1594, NA())</f>
        <v>#N/A</v>
      </c>
    </row>
    <row r="1595" spans="1:9" x14ac:dyDescent="0.25">
      <c r="A1595" s="8" t="str">
        <f>Calculations!A1595</f>
        <v/>
      </c>
      <c r="B1595" s="2" t="str">
        <f t="shared" si="29"/>
        <v/>
      </c>
      <c r="C1595" s="10" t="str">
        <f>IFERROR(Calculations!J1595,"")</f>
        <v/>
      </c>
      <c r="D1595" s="10" t="str">
        <f xml:space="preserve"> IF(OR(Calculations!C1595 = "",Calculations!C1595 = WorkTypeString),  IFERROR(Calculations!J1595,""), NA())</f>
        <v/>
      </c>
      <c r="E1595" s="10">
        <f t="array" ref="E1595">PERCENTILE(IF(ISERROR(D1595:D6594)=FALSE,D1595:D6594),CycleTimePercentile)</f>
        <v>0</v>
      </c>
      <c r="F1595" s="2" t="e">
        <f xml:space="preserve"> IF(Calculations!C1595 = DefectTypeString,  IFERROR(Calculations!J1595,""), NA())</f>
        <v>#N/A</v>
      </c>
      <c r="G1595" s="10">
        <f t="array" ref="G1595">PERCENTILE(IF(ISERROR(F1595:F6594)=FALSE,F1595:F6594),CycleTimePercentile)</f>
        <v>0</v>
      </c>
      <c r="H1595" s="2" t="e">
        <f ca="1" xml:space="preserve"> IF(OR(Calculations!C1595 = "",Calculations!C1595 = WorkTypeString),  Calculations!K1595, NA())</f>
        <v>#N/A</v>
      </c>
      <c r="I1595" s="2" t="e">
        <f xml:space="preserve"> IF(Calculations!C1595 = DefectTypeString,  Calculations!K1595, NA())</f>
        <v>#N/A</v>
      </c>
    </row>
    <row r="1596" spans="1:9" x14ac:dyDescent="0.25">
      <c r="A1596" s="8" t="str">
        <f>Calculations!A1596</f>
        <v/>
      </c>
      <c r="B1596" s="2" t="str">
        <f t="shared" si="29"/>
        <v/>
      </c>
      <c r="C1596" s="10" t="str">
        <f>IFERROR(Calculations!J1596,"")</f>
        <v/>
      </c>
      <c r="D1596" s="10" t="str">
        <f xml:space="preserve"> IF(OR(Calculations!C1596 = "",Calculations!C1596 = WorkTypeString),  IFERROR(Calculations!J1596,""), NA())</f>
        <v/>
      </c>
      <c r="E1596" s="10">
        <f t="array" ref="E1596">PERCENTILE(IF(ISERROR(D1596:D6595)=FALSE,D1596:D6595),CycleTimePercentile)</f>
        <v>0</v>
      </c>
      <c r="F1596" s="2" t="e">
        <f xml:space="preserve"> IF(Calculations!C1596 = DefectTypeString,  IFERROR(Calculations!J1596,""), NA())</f>
        <v>#N/A</v>
      </c>
      <c r="G1596" s="10">
        <f t="array" ref="G1596">PERCENTILE(IF(ISERROR(F1596:F6595)=FALSE,F1596:F6595),CycleTimePercentile)</f>
        <v>0</v>
      </c>
      <c r="H1596" s="2" t="e">
        <f ca="1" xml:space="preserve"> IF(OR(Calculations!C1596 = "",Calculations!C1596 = WorkTypeString),  Calculations!K1596, NA())</f>
        <v>#N/A</v>
      </c>
      <c r="I1596" s="2" t="e">
        <f xml:space="preserve"> IF(Calculations!C1596 = DefectTypeString,  Calculations!K1596, NA())</f>
        <v>#N/A</v>
      </c>
    </row>
    <row r="1597" spans="1:9" x14ac:dyDescent="0.25">
      <c r="A1597" s="8" t="str">
        <f>Calculations!A1597</f>
        <v/>
      </c>
      <c r="B1597" s="2" t="str">
        <f t="shared" si="29"/>
        <v/>
      </c>
      <c r="C1597" s="10" t="str">
        <f>IFERROR(Calculations!J1597,"")</f>
        <v/>
      </c>
      <c r="D1597" s="10" t="str">
        <f xml:space="preserve"> IF(OR(Calculations!C1597 = "",Calculations!C1597 = WorkTypeString),  IFERROR(Calculations!J1597,""), NA())</f>
        <v/>
      </c>
      <c r="E1597" s="10">
        <f t="array" ref="E1597">PERCENTILE(IF(ISERROR(D1597:D6596)=FALSE,D1597:D6596),CycleTimePercentile)</f>
        <v>0</v>
      </c>
      <c r="F1597" s="2" t="e">
        <f xml:space="preserve"> IF(Calculations!C1597 = DefectTypeString,  IFERROR(Calculations!J1597,""), NA())</f>
        <v>#N/A</v>
      </c>
      <c r="G1597" s="10">
        <f t="array" ref="G1597">PERCENTILE(IF(ISERROR(F1597:F6596)=FALSE,F1597:F6596),CycleTimePercentile)</f>
        <v>0</v>
      </c>
      <c r="H1597" s="2" t="e">
        <f ca="1" xml:space="preserve"> IF(OR(Calculations!C1597 = "",Calculations!C1597 = WorkTypeString),  Calculations!K1597, NA())</f>
        <v>#N/A</v>
      </c>
      <c r="I1597" s="2" t="e">
        <f xml:space="preserve"> IF(Calculations!C1597 = DefectTypeString,  Calculations!K1597, NA())</f>
        <v>#N/A</v>
      </c>
    </row>
    <row r="1598" spans="1:9" x14ac:dyDescent="0.25">
      <c r="A1598" s="8" t="str">
        <f>Calculations!A1598</f>
        <v/>
      </c>
      <c r="B1598" s="2" t="str">
        <f t="shared" si="29"/>
        <v/>
      </c>
      <c r="C1598" s="10" t="str">
        <f>IFERROR(Calculations!J1598,"")</f>
        <v/>
      </c>
      <c r="D1598" s="10" t="str">
        <f xml:space="preserve"> IF(OR(Calculations!C1598 = "",Calculations!C1598 = WorkTypeString),  IFERROR(Calculations!J1598,""), NA())</f>
        <v/>
      </c>
      <c r="E1598" s="10">
        <f t="array" ref="E1598">PERCENTILE(IF(ISERROR(D1598:D6597)=FALSE,D1598:D6597),CycleTimePercentile)</f>
        <v>0</v>
      </c>
      <c r="F1598" s="2" t="e">
        <f xml:space="preserve"> IF(Calculations!C1598 = DefectTypeString,  IFERROR(Calculations!J1598,""), NA())</f>
        <v>#N/A</v>
      </c>
      <c r="G1598" s="10">
        <f t="array" ref="G1598">PERCENTILE(IF(ISERROR(F1598:F6597)=FALSE,F1598:F6597),CycleTimePercentile)</f>
        <v>0</v>
      </c>
      <c r="H1598" s="2" t="e">
        <f ca="1" xml:space="preserve"> IF(OR(Calculations!C1598 = "",Calculations!C1598 = WorkTypeString),  Calculations!K1598, NA())</f>
        <v>#N/A</v>
      </c>
      <c r="I1598" s="2" t="e">
        <f xml:space="preserve"> IF(Calculations!C1598 = DefectTypeString,  Calculations!K1598, NA())</f>
        <v>#N/A</v>
      </c>
    </row>
    <row r="1599" spans="1:9" x14ac:dyDescent="0.25">
      <c r="A1599" s="8" t="str">
        <f>Calculations!A1599</f>
        <v/>
      </c>
      <c r="B1599" s="2" t="str">
        <f t="shared" si="29"/>
        <v/>
      </c>
      <c r="C1599" s="10" t="str">
        <f>IFERROR(Calculations!J1599,"")</f>
        <v/>
      </c>
      <c r="D1599" s="10" t="str">
        <f xml:space="preserve"> IF(OR(Calculations!C1599 = "",Calculations!C1599 = WorkTypeString),  IFERROR(Calculations!J1599,""), NA())</f>
        <v/>
      </c>
      <c r="E1599" s="10">
        <f t="array" ref="E1599">PERCENTILE(IF(ISERROR(D1599:D6598)=FALSE,D1599:D6598),CycleTimePercentile)</f>
        <v>0</v>
      </c>
      <c r="F1599" s="2" t="e">
        <f xml:space="preserve"> IF(Calculations!C1599 = DefectTypeString,  IFERROR(Calculations!J1599,""), NA())</f>
        <v>#N/A</v>
      </c>
      <c r="G1599" s="10">
        <f t="array" ref="G1599">PERCENTILE(IF(ISERROR(F1599:F6598)=FALSE,F1599:F6598),CycleTimePercentile)</f>
        <v>0</v>
      </c>
      <c r="H1599" s="2" t="e">
        <f ca="1" xml:space="preserve"> IF(OR(Calculations!C1599 = "",Calculations!C1599 = WorkTypeString),  Calculations!K1599, NA())</f>
        <v>#N/A</v>
      </c>
      <c r="I1599" s="2" t="e">
        <f xml:space="preserve"> IF(Calculations!C1599 = DefectTypeString,  Calculations!K1599, NA())</f>
        <v>#N/A</v>
      </c>
    </row>
    <row r="1600" spans="1:9" x14ac:dyDescent="0.25">
      <c r="A1600" s="8" t="str">
        <f>Calculations!A1600</f>
        <v/>
      </c>
      <c r="B1600" s="2" t="str">
        <f t="shared" si="29"/>
        <v/>
      </c>
      <c r="C1600" s="10" t="str">
        <f>IFERROR(Calculations!J1600,"")</f>
        <v/>
      </c>
      <c r="D1600" s="10" t="str">
        <f xml:space="preserve"> IF(OR(Calculations!C1600 = "",Calculations!C1600 = WorkTypeString),  IFERROR(Calculations!J1600,""), NA())</f>
        <v/>
      </c>
      <c r="E1600" s="10">
        <f t="array" ref="E1600">PERCENTILE(IF(ISERROR(D1600:D6599)=FALSE,D1600:D6599),CycleTimePercentile)</f>
        <v>0</v>
      </c>
      <c r="F1600" s="2" t="e">
        <f xml:space="preserve"> IF(Calculations!C1600 = DefectTypeString,  IFERROR(Calculations!J1600,""), NA())</f>
        <v>#N/A</v>
      </c>
      <c r="G1600" s="10">
        <f t="array" ref="G1600">PERCENTILE(IF(ISERROR(F1600:F6599)=FALSE,F1600:F6599),CycleTimePercentile)</f>
        <v>0</v>
      </c>
      <c r="H1600" s="2" t="e">
        <f ca="1" xml:space="preserve"> IF(OR(Calculations!C1600 = "",Calculations!C1600 = WorkTypeString),  Calculations!K1600, NA())</f>
        <v>#N/A</v>
      </c>
      <c r="I1600" s="2" t="e">
        <f xml:space="preserve"> IF(Calculations!C1600 = DefectTypeString,  Calculations!K1600, NA())</f>
        <v>#N/A</v>
      </c>
    </row>
    <row r="1601" spans="1:9" x14ac:dyDescent="0.25">
      <c r="A1601" s="8" t="str">
        <f>Calculations!A1601</f>
        <v/>
      </c>
      <c r="B1601" s="2" t="str">
        <f t="shared" si="29"/>
        <v/>
      </c>
      <c r="C1601" s="10" t="str">
        <f>IFERROR(Calculations!J1601,"")</f>
        <v/>
      </c>
      <c r="D1601" s="10" t="str">
        <f xml:space="preserve"> IF(OR(Calculations!C1601 = "",Calculations!C1601 = WorkTypeString),  IFERROR(Calculations!J1601,""), NA())</f>
        <v/>
      </c>
      <c r="E1601" s="10">
        <f t="array" ref="E1601">PERCENTILE(IF(ISERROR(D1601:D6600)=FALSE,D1601:D6600),CycleTimePercentile)</f>
        <v>0</v>
      </c>
      <c r="F1601" s="2" t="e">
        <f xml:space="preserve"> IF(Calculations!C1601 = DefectTypeString,  IFERROR(Calculations!J1601,""), NA())</f>
        <v>#N/A</v>
      </c>
      <c r="G1601" s="10">
        <f t="array" ref="G1601">PERCENTILE(IF(ISERROR(F1601:F6600)=FALSE,F1601:F6600),CycleTimePercentile)</f>
        <v>0</v>
      </c>
      <c r="H1601" s="2" t="e">
        <f ca="1" xml:space="preserve"> IF(OR(Calculations!C1601 = "",Calculations!C1601 = WorkTypeString),  Calculations!K1601, NA())</f>
        <v>#N/A</v>
      </c>
      <c r="I1601" s="2" t="e">
        <f xml:space="preserve"> IF(Calculations!C1601 = DefectTypeString,  Calculations!K1601, NA())</f>
        <v>#N/A</v>
      </c>
    </row>
    <row r="1602" spans="1:9" x14ac:dyDescent="0.25">
      <c r="A1602" s="8" t="str">
        <f>Calculations!A1602</f>
        <v/>
      </c>
      <c r="B1602" s="2" t="str">
        <f t="shared" si="29"/>
        <v/>
      </c>
      <c r="C1602" s="10" t="str">
        <f>IFERROR(Calculations!J1602,"")</f>
        <v/>
      </c>
      <c r="D1602" s="10" t="str">
        <f xml:space="preserve"> IF(OR(Calculations!C1602 = "",Calculations!C1602 = WorkTypeString),  IFERROR(Calculations!J1602,""), NA())</f>
        <v/>
      </c>
      <c r="E1602" s="10">
        <f t="array" ref="E1602">PERCENTILE(IF(ISERROR(D1602:D6601)=FALSE,D1602:D6601),CycleTimePercentile)</f>
        <v>0</v>
      </c>
      <c r="F1602" s="2" t="e">
        <f xml:space="preserve"> IF(Calculations!C1602 = DefectTypeString,  IFERROR(Calculations!J1602,""), NA())</f>
        <v>#N/A</v>
      </c>
      <c r="G1602" s="10">
        <f t="array" ref="G1602">PERCENTILE(IF(ISERROR(F1602:F6601)=FALSE,F1602:F6601),CycleTimePercentile)</f>
        <v>0</v>
      </c>
      <c r="H1602" s="2" t="e">
        <f ca="1" xml:space="preserve"> IF(OR(Calculations!C1602 = "",Calculations!C1602 = WorkTypeString),  Calculations!K1602, NA())</f>
        <v>#N/A</v>
      </c>
      <c r="I1602" s="2" t="e">
        <f xml:space="preserve"> IF(Calculations!C1602 = DefectTypeString,  Calculations!K1602, NA())</f>
        <v>#N/A</v>
      </c>
    </row>
    <row r="1603" spans="1:9" x14ac:dyDescent="0.25">
      <c r="A1603" s="8" t="str">
        <f>Calculations!A1603</f>
        <v/>
      </c>
      <c r="B1603" s="2" t="str">
        <f t="shared" ref="B1603:B1666" si="30">IF(ISNUMBER(A1603),YEAR(A1603)&amp;"-"&amp;TEXT(MONTH(A1603),"00")&amp;"-"&amp;TEXT(DAY(A1603),"00")&amp;"-"&amp;TEXT(HOUR(A1603),"00"),"")</f>
        <v/>
      </c>
      <c r="C1603" s="10" t="str">
        <f>IFERROR(Calculations!J1603,"")</f>
        <v/>
      </c>
      <c r="D1603" s="10" t="str">
        <f xml:space="preserve"> IF(OR(Calculations!C1603 = "",Calculations!C1603 = WorkTypeString),  IFERROR(Calculations!J1603,""), NA())</f>
        <v/>
      </c>
      <c r="E1603" s="10">
        <f t="array" ref="E1603">PERCENTILE(IF(ISERROR(D1603:D6602)=FALSE,D1603:D6602),CycleTimePercentile)</f>
        <v>0</v>
      </c>
      <c r="F1603" s="2" t="e">
        <f xml:space="preserve"> IF(Calculations!C1603 = DefectTypeString,  IFERROR(Calculations!J1603,""), NA())</f>
        <v>#N/A</v>
      </c>
      <c r="G1603" s="10">
        <f t="array" ref="G1603">PERCENTILE(IF(ISERROR(F1603:F6602)=FALSE,F1603:F6602),CycleTimePercentile)</f>
        <v>0</v>
      </c>
      <c r="H1603" s="2" t="e">
        <f ca="1" xml:space="preserve"> IF(OR(Calculations!C1603 = "",Calculations!C1603 = WorkTypeString),  Calculations!K1603, NA())</f>
        <v>#N/A</v>
      </c>
      <c r="I1603" s="2" t="e">
        <f xml:space="preserve"> IF(Calculations!C1603 = DefectTypeString,  Calculations!K1603, NA())</f>
        <v>#N/A</v>
      </c>
    </row>
    <row r="1604" spans="1:9" x14ac:dyDescent="0.25">
      <c r="A1604" s="8" t="str">
        <f>Calculations!A1604</f>
        <v/>
      </c>
      <c r="B1604" s="2" t="str">
        <f t="shared" si="30"/>
        <v/>
      </c>
      <c r="C1604" s="10" t="str">
        <f>IFERROR(Calculations!J1604,"")</f>
        <v/>
      </c>
      <c r="D1604" s="10" t="str">
        <f xml:space="preserve"> IF(OR(Calculations!C1604 = "",Calculations!C1604 = WorkTypeString),  IFERROR(Calculations!J1604,""), NA())</f>
        <v/>
      </c>
      <c r="E1604" s="10">
        <f t="array" ref="E1604">PERCENTILE(IF(ISERROR(D1604:D6603)=FALSE,D1604:D6603),CycleTimePercentile)</f>
        <v>0</v>
      </c>
      <c r="F1604" s="2" t="e">
        <f xml:space="preserve"> IF(Calculations!C1604 = DefectTypeString,  IFERROR(Calculations!J1604,""), NA())</f>
        <v>#N/A</v>
      </c>
      <c r="G1604" s="10">
        <f t="array" ref="G1604">PERCENTILE(IF(ISERROR(F1604:F6603)=FALSE,F1604:F6603),CycleTimePercentile)</f>
        <v>0</v>
      </c>
      <c r="H1604" s="2" t="e">
        <f ca="1" xml:space="preserve"> IF(OR(Calculations!C1604 = "",Calculations!C1604 = WorkTypeString),  Calculations!K1604, NA())</f>
        <v>#N/A</v>
      </c>
      <c r="I1604" s="2" t="e">
        <f xml:space="preserve"> IF(Calculations!C1604 = DefectTypeString,  Calculations!K1604, NA())</f>
        <v>#N/A</v>
      </c>
    </row>
    <row r="1605" spans="1:9" x14ac:dyDescent="0.25">
      <c r="A1605" s="8" t="str">
        <f>Calculations!A1605</f>
        <v/>
      </c>
      <c r="B1605" s="2" t="str">
        <f t="shared" si="30"/>
        <v/>
      </c>
      <c r="C1605" s="10" t="str">
        <f>IFERROR(Calculations!J1605,"")</f>
        <v/>
      </c>
      <c r="D1605" s="10" t="str">
        <f xml:space="preserve"> IF(OR(Calculations!C1605 = "",Calculations!C1605 = WorkTypeString),  IFERROR(Calculations!J1605,""), NA())</f>
        <v/>
      </c>
      <c r="E1605" s="10">
        <f t="array" ref="E1605">PERCENTILE(IF(ISERROR(D1605:D6604)=FALSE,D1605:D6604),CycleTimePercentile)</f>
        <v>0</v>
      </c>
      <c r="F1605" s="2" t="e">
        <f xml:space="preserve"> IF(Calculations!C1605 = DefectTypeString,  IFERROR(Calculations!J1605,""), NA())</f>
        <v>#N/A</v>
      </c>
      <c r="G1605" s="10">
        <f t="array" ref="G1605">PERCENTILE(IF(ISERROR(F1605:F6604)=FALSE,F1605:F6604),CycleTimePercentile)</f>
        <v>0</v>
      </c>
      <c r="H1605" s="2" t="e">
        <f ca="1" xml:space="preserve"> IF(OR(Calculations!C1605 = "",Calculations!C1605 = WorkTypeString),  Calculations!K1605, NA())</f>
        <v>#N/A</v>
      </c>
      <c r="I1605" s="2" t="e">
        <f xml:space="preserve"> IF(Calculations!C1605 = DefectTypeString,  Calculations!K1605, NA())</f>
        <v>#N/A</v>
      </c>
    </row>
    <row r="1606" spans="1:9" x14ac:dyDescent="0.25">
      <c r="A1606" s="8" t="str">
        <f>Calculations!A1606</f>
        <v/>
      </c>
      <c r="B1606" s="2" t="str">
        <f t="shared" si="30"/>
        <v/>
      </c>
      <c r="C1606" s="10" t="str">
        <f>IFERROR(Calculations!J1606,"")</f>
        <v/>
      </c>
      <c r="D1606" s="10" t="str">
        <f xml:space="preserve"> IF(OR(Calculations!C1606 = "",Calculations!C1606 = WorkTypeString),  IFERROR(Calculations!J1606,""), NA())</f>
        <v/>
      </c>
      <c r="E1606" s="10">
        <f t="array" ref="E1606">PERCENTILE(IF(ISERROR(D1606:D6605)=FALSE,D1606:D6605),CycleTimePercentile)</f>
        <v>0</v>
      </c>
      <c r="F1606" s="2" t="e">
        <f xml:space="preserve"> IF(Calculations!C1606 = DefectTypeString,  IFERROR(Calculations!J1606,""), NA())</f>
        <v>#N/A</v>
      </c>
      <c r="G1606" s="10">
        <f t="array" ref="G1606">PERCENTILE(IF(ISERROR(F1606:F6605)=FALSE,F1606:F6605),CycleTimePercentile)</f>
        <v>0</v>
      </c>
      <c r="H1606" s="2" t="e">
        <f ca="1" xml:space="preserve"> IF(OR(Calculations!C1606 = "",Calculations!C1606 = WorkTypeString),  Calculations!K1606, NA())</f>
        <v>#N/A</v>
      </c>
      <c r="I1606" s="2" t="e">
        <f xml:space="preserve"> IF(Calculations!C1606 = DefectTypeString,  Calculations!K1606, NA())</f>
        <v>#N/A</v>
      </c>
    </row>
    <row r="1607" spans="1:9" x14ac:dyDescent="0.25">
      <c r="A1607" s="8" t="str">
        <f>Calculations!A1607</f>
        <v/>
      </c>
      <c r="B1607" s="2" t="str">
        <f t="shared" si="30"/>
        <v/>
      </c>
      <c r="C1607" s="10" t="str">
        <f>IFERROR(Calculations!J1607,"")</f>
        <v/>
      </c>
      <c r="D1607" s="10" t="str">
        <f xml:space="preserve"> IF(OR(Calculations!C1607 = "",Calculations!C1607 = WorkTypeString),  IFERROR(Calculations!J1607,""), NA())</f>
        <v/>
      </c>
      <c r="E1607" s="10">
        <f t="array" ref="E1607">PERCENTILE(IF(ISERROR(D1607:D6606)=FALSE,D1607:D6606),CycleTimePercentile)</f>
        <v>0</v>
      </c>
      <c r="F1607" s="2" t="e">
        <f xml:space="preserve"> IF(Calculations!C1607 = DefectTypeString,  IFERROR(Calculations!J1607,""), NA())</f>
        <v>#N/A</v>
      </c>
      <c r="G1607" s="10">
        <f t="array" ref="G1607">PERCENTILE(IF(ISERROR(F1607:F6606)=FALSE,F1607:F6606),CycleTimePercentile)</f>
        <v>0</v>
      </c>
      <c r="H1607" s="2" t="e">
        <f ca="1" xml:space="preserve"> IF(OR(Calculations!C1607 = "",Calculations!C1607 = WorkTypeString),  Calculations!K1607, NA())</f>
        <v>#N/A</v>
      </c>
      <c r="I1607" s="2" t="e">
        <f xml:space="preserve"> IF(Calculations!C1607 = DefectTypeString,  Calculations!K1607, NA())</f>
        <v>#N/A</v>
      </c>
    </row>
    <row r="1608" spans="1:9" x14ac:dyDescent="0.25">
      <c r="A1608" s="8" t="str">
        <f>Calculations!A1608</f>
        <v/>
      </c>
      <c r="B1608" s="2" t="str">
        <f t="shared" si="30"/>
        <v/>
      </c>
      <c r="C1608" s="10" t="str">
        <f>IFERROR(Calculations!J1608,"")</f>
        <v/>
      </c>
      <c r="D1608" s="10" t="str">
        <f xml:space="preserve"> IF(OR(Calculations!C1608 = "",Calculations!C1608 = WorkTypeString),  IFERROR(Calculations!J1608,""), NA())</f>
        <v/>
      </c>
      <c r="E1608" s="10">
        <f t="array" ref="E1608">PERCENTILE(IF(ISERROR(D1608:D6607)=FALSE,D1608:D6607),CycleTimePercentile)</f>
        <v>0</v>
      </c>
      <c r="F1608" s="2" t="e">
        <f xml:space="preserve"> IF(Calculations!C1608 = DefectTypeString,  IFERROR(Calculations!J1608,""), NA())</f>
        <v>#N/A</v>
      </c>
      <c r="G1608" s="10">
        <f t="array" ref="G1608">PERCENTILE(IF(ISERROR(F1608:F6607)=FALSE,F1608:F6607),CycleTimePercentile)</f>
        <v>0</v>
      </c>
      <c r="H1608" s="2" t="e">
        <f ca="1" xml:space="preserve"> IF(OR(Calculations!C1608 = "",Calculations!C1608 = WorkTypeString),  Calculations!K1608, NA())</f>
        <v>#N/A</v>
      </c>
      <c r="I1608" s="2" t="e">
        <f xml:space="preserve"> IF(Calculations!C1608 = DefectTypeString,  Calculations!K1608, NA())</f>
        <v>#N/A</v>
      </c>
    </row>
    <row r="1609" spans="1:9" x14ac:dyDescent="0.25">
      <c r="A1609" s="8" t="str">
        <f>Calculations!A1609</f>
        <v/>
      </c>
      <c r="B1609" s="2" t="str">
        <f t="shared" si="30"/>
        <v/>
      </c>
      <c r="C1609" s="10" t="str">
        <f>IFERROR(Calculations!J1609,"")</f>
        <v/>
      </c>
      <c r="D1609" s="10" t="str">
        <f xml:space="preserve"> IF(OR(Calculations!C1609 = "",Calculations!C1609 = WorkTypeString),  IFERROR(Calculations!J1609,""), NA())</f>
        <v/>
      </c>
      <c r="E1609" s="10">
        <f t="array" ref="E1609">PERCENTILE(IF(ISERROR(D1609:D6608)=FALSE,D1609:D6608),CycleTimePercentile)</f>
        <v>0</v>
      </c>
      <c r="F1609" s="2" t="e">
        <f xml:space="preserve"> IF(Calculations!C1609 = DefectTypeString,  IFERROR(Calculations!J1609,""), NA())</f>
        <v>#N/A</v>
      </c>
      <c r="G1609" s="10">
        <f t="array" ref="G1609">PERCENTILE(IF(ISERROR(F1609:F6608)=FALSE,F1609:F6608),CycleTimePercentile)</f>
        <v>0</v>
      </c>
      <c r="H1609" s="2" t="e">
        <f ca="1" xml:space="preserve"> IF(OR(Calculations!C1609 = "",Calculations!C1609 = WorkTypeString),  Calculations!K1609, NA())</f>
        <v>#N/A</v>
      </c>
      <c r="I1609" s="2" t="e">
        <f xml:space="preserve"> IF(Calculations!C1609 = DefectTypeString,  Calculations!K1609, NA())</f>
        <v>#N/A</v>
      </c>
    </row>
    <row r="1610" spans="1:9" x14ac:dyDescent="0.25">
      <c r="A1610" s="8" t="str">
        <f>Calculations!A1610</f>
        <v/>
      </c>
      <c r="B1610" s="2" t="str">
        <f t="shared" si="30"/>
        <v/>
      </c>
      <c r="C1610" s="10" t="str">
        <f>IFERROR(Calculations!J1610,"")</f>
        <v/>
      </c>
      <c r="D1610" s="10" t="str">
        <f xml:space="preserve"> IF(OR(Calculations!C1610 = "",Calculations!C1610 = WorkTypeString),  IFERROR(Calculations!J1610,""), NA())</f>
        <v/>
      </c>
      <c r="E1610" s="10">
        <f t="array" ref="E1610">PERCENTILE(IF(ISERROR(D1610:D6609)=FALSE,D1610:D6609),CycleTimePercentile)</f>
        <v>0</v>
      </c>
      <c r="F1610" s="2" t="e">
        <f xml:space="preserve"> IF(Calculations!C1610 = DefectTypeString,  IFERROR(Calculations!J1610,""), NA())</f>
        <v>#N/A</v>
      </c>
      <c r="G1610" s="10">
        <f t="array" ref="G1610">PERCENTILE(IF(ISERROR(F1610:F6609)=FALSE,F1610:F6609),CycleTimePercentile)</f>
        <v>0</v>
      </c>
      <c r="H1610" s="2" t="e">
        <f ca="1" xml:space="preserve"> IF(OR(Calculations!C1610 = "",Calculations!C1610 = WorkTypeString),  Calculations!K1610, NA())</f>
        <v>#N/A</v>
      </c>
      <c r="I1610" s="2" t="e">
        <f xml:space="preserve"> IF(Calculations!C1610 = DefectTypeString,  Calculations!K1610, NA())</f>
        <v>#N/A</v>
      </c>
    </row>
    <row r="1611" spans="1:9" x14ac:dyDescent="0.25">
      <c r="A1611" s="8" t="str">
        <f>Calculations!A1611</f>
        <v/>
      </c>
      <c r="B1611" s="2" t="str">
        <f t="shared" si="30"/>
        <v/>
      </c>
      <c r="C1611" s="10" t="str">
        <f>IFERROR(Calculations!J1611,"")</f>
        <v/>
      </c>
      <c r="D1611" s="10" t="str">
        <f xml:space="preserve"> IF(OR(Calculations!C1611 = "",Calculations!C1611 = WorkTypeString),  IFERROR(Calculations!J1611,""), NA())</f>
        <v/>
      </c>
      <c r="E1611" s="10">
        <f t="array" ref="E1611">PERCENTILE(IF(ISERROR(D1611:D6610)=FALSE,D1611:D6610),CycleTimePercentile)</f>
        <v>0</v>
      </c>
      <c r="F1611" s="2" t="e">
        <f xml:space="preserve"> IF(Calculations!C1611 = DefectTypeString,  IFERROR(Calculations!J1611,""), NA())</f>
        <v>#N/A</v>
      </c>
      <c r="G1611" s="10">
        <f t="array" ref="G1611">PERCENTILE(IF(ISERROR(F1611:F6610)=FALSE,F1611:F6610),CycleTimePercentile)</f>
        <v>0</v>
      </c>
      <c r="H1611" s="2" t="e">
        <f ca="1" xml:space="preserve"> IF(OR(Calculations!C1611 = "",Calculations!C1611 = WorkTypeString),  Calculations!K1611, NA())</f>
        <v>#N/A</v>
      </c>
      <c r="I1611" s="2" t="e">
        <f xml:space="preserve"> IF(Calculations!C1611 = DefectTypeString,  Calculations!K1611, NA())</f>
        <v>#N/A</v>
      </c>
    </row>
    <row r="1612" spans="1:9" x14ac:dyDescent="0.25">
      <c r="A1612" s="8" t="str">
        <f>Calculations!A1612</f>
        <v/>
      </c>
      <c r="B1612" s="2" t="str">
        <f t="shared" si="30"/>
        <v/>
      </c>
      <c r="C1612" s="10" t="str">
        <f>IFERROR(Calculations!J1612,"")</f>
        <v/>
      </c>
      <c r="D1612" s="10" t="str">
        <f xml:space="preserve"> IF(OR(Calculations!C1612 = "",Calculations!C1612 = WorkTypeString),  IFERROR(Calculations!J1612,""), NA())</f>
        <v/>
      </c>
      <c r="E1612" s="10">
        <f t="array" ref="E1612">PERCENTILE(IF(ISERROR(D1612:D6611)=FALSE,D1612:D6611),CycleTimePercentile)</f>
        <v>0</v>
      </c>
      <c r="F1612" s="2" t="e">
        <f xml:space="preserve"> IF(Calculations!C1612 = DefectTypeString,  IFERROR(Calculations!J1612,""), NA())</f>
        <v>#N/A</v>
      </c>
      <c r="G1612" s="10">
        <f t="array" ref="G1612">PERCENTILE(IF(ISERROR(F1612:F6611)=FALSE,F1612:F6611),CycleTimePercentile)</f>
        <v>0</v>
      </c>
      <c r="H1612" s="2" t="e">
        <f ca="1" xml:space="preserve"> IF(OR(Calculations!C1612 = "",Calculations!C1612 = WorkTypeString),  Calculations!K1612, NA())</f>
        <v>#N/A</v>
      </c>
      <c r="I1612" s="2" t="e">
        <f xml:space="preserve"> IF(Calculations!C1612 = DefectTypeString,  Calculations!K1612, NA())</f>
        <v>#N/A</v>
      </c>
    </row>
    <row r="1613" spans="1:9" x14ac:dyDescent="0.25">
      <c r="A1613" s="8" t="str">
        <f>Calculations!A1613</f>
        <v/>
      </c>
      <c r="B1613" s="2" t="str">
        <f t="shared" si="30"/>
        <v/>
      </c>
      <c r="C1613" s="10" t="str">
        <f>IFERROR(Calculations!J1613,"")</f>
        <v/>
      </c>
      <c r="D1613" s="10" t="str">
        <f xml:space="preserve"> IF(OR(Calculations!C1613 = "",Calculations!C1613 = WorkTypeString),  IFERROR(Calculations!J1613,""), NA())</f>
        <v/>
      </c>
      <c r="E1613" s="10">
        <f t="array" ref="E1613">PERCENTILE(IF(ISERROR(D1613:D6612)=FALSE,D1613:D6612),CycleTimePercentile)</f>
        <v>0</v>
      </c>
      <c r="F1613" s="2" t="e">
        <f xml:space="preserve"> IF(Calculations!C1613 = DefectTypeString,  IFERROR(Calculations!J1613,""), NA())</f>
        <v>#N/A</v>
      </c>
      <c r="G1613" s="10">
        <f t="array" ref="G1613">PERCENTILE(IF(ISERROR(F1613:F6612)=FALSE,F1613:F6612),CycleTimePercentile)</f>
        <v>0</v>
      </c>
      <c r="H1613" s="2" t="e">
        <f ca="1" xml:space="preserve"> IF(OR(Calculations!C1613 = "",Calculations!C1613 = WorkTypeString),  Calculations!K1613, NA())</f>
        <v>#N/A</v>
      </c>
      <c r="I1613" s="2" t="e">
        <f xml:space="preserve"> IF(Calculations!C1613 = DefectTypeString,  Calculations!K1613, NA())</f>
        <v>#N/A</v>
      </c>
    </row>
    <row r="1614" spans="1:9" x14ac:dyDescent="0.25">
      <c r="A1614" s="8" t="str">
        <f>Calculations!A1614</f>
        <v/>
      </c>
      <c r="B1614" s="2" t="str">
        <f t="shared" si="30"/>
        <v/>
      </c>
      <c r="C1614" s="10" t="str">
        <f>IFERROR(Calculations!J1614,"")</f>
        <v/>
      </c>
      <c r="D1614" s="10" t="str">
        <f xml:space="preserve"> IF(OR(Calculations!C1614 = "",Calculations!C1614 = WorkTypeString),  IFERROR(Calculations!J1614,""), NA())</f>
        <v/>
      </c>
      <c r="E1614" s="10">
        <f t="array" ref="E1614">PERCENTILE(IF(ISERROR(D1614:D6613)=FALSE,D1614:D6613),CycleTimePercentile)</f>
        <v>0</v>
      </c>
      <c r="F1614" s="2" t="e">
        <f xml:space="preserve"> IF(Calculations!C1614 = DefectTypeString,  IFERROR(Calculations!J1614,""), NA())</f>
        <v>#N/A</v>
      </c>
      <c r="G1614" s="10">
        <f t="array" ref="G1614">PERCENTILE(IF(ISERROR(F1614:F6613)=FALSE,F1614:F6613),CycleTimePercentile)</f>
        <v>0</v>
      </c>
      <c r="H1614" s="2" t="e">
        <f ca="1" xml:space="preserve"> IF(OR(Calculations!C1614 = "",Calculations!C1614 = WorkTypeString),  Calculations!K1614, NA())</f>
        <v>#N/A</v>
      </c>
      <c r="I1614" s="2" t="e">
        <f xml:space="preserve"> IF(Calculations!C1614 = DefectTypeString,  Calculations!K1614, NA())</f>
        <v>#N/A</v>
      </c>
    </row>
    <row r="1615" spans="1:9" x14ac:dyDescent="0.25">
      <c r="A1615" s="8" t="str">
        <f>Calculations!A1615</f>
        <v/>
      </c>
      <c r="B1615" s="2" t="str">
        <f t="shared" si="30"/>
        <v/>
      </c>
      <c r="C1615" s="10" t="str">
        <f>IFERROR(Calculations!J1615,"")</f>
        <v/>
      </c>
      <c r="D1615" s="10" t="str">
        <f xml:space="preserve"> IF(OR(Calculations!C1615 = "",Calculations!C1615 = WorkTypeString),  IFERROR(Calculations!J1615,""), NA())</f>
        <v/>
      </c>
      <c r="E1615" s="10">
        <f t="array" ref="E1615">PERCENTILE(IF(ISERROR(D1615:D6614)=FALSE,D1615:D6614),CycleTimePercentile)</f>
        <v>0</v>
      </c>
      <c r="F1615" s="2" t="e">
        <f xml:space="preserve"> IF(Calculations!C1615 = DefectTypeString,  IFERROR(Calculations!J1615,""), NA())</f>
        <v>#N/A</v>
      </c>
      <c r="G1615" s="10">
        <f t="array" ref="G1615">PERCENTILE(IF(ISERROR(F1615:F6614)=FALSE,F1615:F6614),CycleTimePercentile)</f>
        <v>0</v>
      </c>
      <c r="H1615" s="2" t="e">
        <f ca="1" xml:space="preserve"> IF(OR(Calculations!C1615 = "",Calculations!C1615 = WorkTypeString),  Calculations!K1615, NA())</f>
        <v>#N/A</v>
      </c>
      <c r="I1615" s="2" t="e">
        <f xml:space="preserve"> IF(Calculations!C1615 = DefectTypeString,  Calculations!K1615, NA())</f>
        <v>#N/A</v>
      </c>
    </row>
    <row r="1616" spans="1:9" x14ac:dyDescent="0.25">
      <c r="A1616" s="8" t="str">
        <f>Calculations!A1616</f>
        <v/>
      </c>
      <c r="B1616" s="2" t="str">
        <f t="shared" si="30"/>
        <v/>
      </c>
      <c r="C1616" s="10" t="str">
        <f>IFERROR(Calculations!J1616,"")</f>
        <v/>
      </c>
      <c r="D1616" s="10" t="str">
        <f xml:space="preserve"> IF(OR(Calculations!C1616 = "",Calculations!C1616 = WorkTypeString),  IFERROR(Calculations!J1616,""), NA())</f>
        <v/>
      </c>
      <c r="E1616" s="10">
        <f t="array" ref="E1616">PERCENTILE(IF(ISERROR(D1616:D6615)=FALSE,D1616:D6615),CycleTimePercentile)</f>
        <v>0</v>
      </c>
      <c r="F1616" s="2" t="e">
        <f xml:space="preserve"> IF(Calculations!C1616 = DefectTypeString,  IFERROR(Calculations!J1616,""), NA())</f>
        <v>#N/A</v>
      </c>
      <c r="G1616" s="10">
        <f t="array" ref="G1616">PERCENTILE(IF(ISERROR(F1616:F6615)=FALSE,F1616:F6615),CycleTimePercentile)</f>
        <v>0</v>
      </c>
      <c r="H1616" s="2" t="e">
        <f ca="1" xml:space="preserve"> IF(OR(Calculations!C1616 = "",Calculations!C1616 = WorkTypeString),  Calculations!K1616, NA())</f>
        <v>#N/A</v>
      </c>
      <c r="I1616" s="2" t="e">
        <f xml:space="preserve"> IF(Calculations!C1616 = DefectTypeString,  Calculations!K1616, NA())</f>
        <v>#N/A</v>
      </c>
    </row>
    <row r="1617" spans="1:9" x14ac:dyDescent="0.25">
      <c r="A1617" s="8" t="str">
        <f>Calculations!A1617</f>
        <v/>
      </c>
      <c r="B1617" s="2" t="str">
        <f t="shared" si="30"/>
        <v/>
      </c>
      <c r="C1617" s="10" t="str">
        <f>IFERROR(Calculations!J1617,"")</f>
        <v/>
      </c>
      <c r="D1617" s="10" t="str">
        <f xml:space="preserve"> IF(OR(Calculations!C1617 = "",Calculations!C1617 = WorkTypeString),  IFERROR(Calculations!J1617,""), NA())</f>
        <v/>
      </c>
      <c r="E1617" s="10">
        <f t="array" ref="E1617">PERCENTILE(IF(ISERROR(D1617:D6616)=FALSE,D1617:D6616),CycleTimePercentile)</f>
        <v>0</v>
      </c>
      <c r="F1617" s="2" t="e">
        <f xml:space="preserve"> IF(Calculations!C1617 = DefectTypeString,  IFERROR(Calculations!J1617,""), NA())</f>
        <v>#N/A</v>
      </c>
      <c r="G1617" s="10">
        <f t="array" ref="G1617">PERCENTILE(IF(ISERROR(F1617:F6616)=FALSE,F1617:F6616),CycleTimePercentile)</f>
        <v>0</v>
      </c>
      <c r="H1617" s="2" t="e">
        <f ca="1" xml:space="preserve"> IF(OR(Calculations!C1617 = "",Calculations!C1617 = WorkTypeString),  Calculations!K1617, NA())</f>
        <v>#N/A</v>
      </c>
      <c r="I1617" s="2" t="e">
        <f xml:space="preserve"> IF(Calculations!C1617 = DefectTypeString,  Calculations!K1617, NA())</f>
        <v>#N/A</v>
      </c>
    </row>
    <row r="1618" spans="1:9" x14ac:dyDescent="0.25">
      <c r="A1618" s="8" t="str">
        <f>Calculations!A1618</f>
        <v/>
      </c>
      <c r="B1618" s="2" t="str">
        <f t="shared" si="30"/>
        <v/>
      </c>
      <c r="C1618" s="10" t="str">
        <f>IFERROR(Calculations!J1618,"")</f>
        <v/>
      </c>
      <c r="D1618" s="10" t="str">
        <f xml:space="preserve"> IF(OR(Calculations!C1618 = "",Calculations!C1618 = WorkTypeString),  IFERROR(Calculations!J1618,""), NA())</f>
        <v/>
      </c>
      <c r="E1618" s="10">
        <f t="array" ref="E1618">PERCENTILE(IF(ISERROR(D1618:D6617)=FALSE,D1618:D6617),CycleTimePercentile)</f>
        <v>0</v>
      </c>
      <c r="F1618" s="2" t="e">
        <f xml:space="preserve"> IF(Calculations!C1618 = DefectTypeString,  IFERROR(Calculations!J1618,""), NA())</f>
        <v>#N/A</v>
      </c>
      <c r="G1618" s="10">
        <f t="array" ref="G1618">PERCENTILE(IF(ISERROR(F1618:F6617)=FALSE,F1618:F6617),CycleTimePercentile)</f>
        <v>0</v>
      </c>
      <c r="H1618" s="2" t="e">
        <f ca="1" xml:space="preserve"> IF(OR(Calculations!C1618 = "",Calculations!C1618 = WorkTypeString),  Calculations!K1618, NA())</f>
        <v>#N/A</v>
      </c>
      <c r="I1618" s="2" t="e">
        <f xml:space="preserve"> IF(Calculations!C1618 = DefectTypeString,  Calculations!K1618, NA())</f>
        <v>#N/A</v>
      </c>
    </row>
    <row r="1619" spans="1:9" x14ac:dyDescent="0.25">
      <c r="A1619" s="8" t="str">
        <f>Calculations!A1619</f>
        <v/>
      </c>
      <c r="B1619" s="2" t="str">
        <f t="shared" si="30"/>
        <v/>
      </c>
      <c r="C1619" s="10" t="str">
        <f>IFERROR(Calculations!J1619,"")</f>
        <v/>
      </c>
      <c r="D1619" s="10" t="str">
        <f xml:space="preserve"> IF(OR(Calculations!C1619 = "",Calculations!C1619 = WorkTypeString),  IFERROR(Calculations!J1619,""), NA())</f>
        <v/>
      </c>
      <c r="E1619" s="10">
        <f t="array" ref="E1619">PERCENTILE(IF(ISERROR(D1619:D6618)=FALSE,D1619:D6618),CycleTimePercentile)</f>
        <v>0</v>
      </c>
      <c r="F1619" s="2" t="e">
        <f xml:space="preserve"> IF(Calculations!C1619 = DefectTypeString,  IFERROR(Calculations!J1619,""), NA())</f>
        <v>#N/A</v>
      </c>
      <c r="G1619" s="10">
        <f t="array" ref="G1619">PERCENTILE(IF(ISERROR(F1619:F6618)=FALSE,F1619:F6618),CycleTimePercentile)</f>
        <v>0</v>
      </c>
      <c r="H1619" s="2" t="e">
        <f ca="1" xml:space="preserve"> IF(OR(Calculations!C1619 = "",Calculations!C1619 = WorkTypeString),  Calculations!K1619, NA())</f>
        <v>#N/A</v>
      </c>
      <c r="I1619" s="2" t="e">
        <f xml:space="preserve"> IF(Calculations!C1619 = DefectTypeString,  Calculations!K1619, NA())</f>
        <v>#N/A</v>
      </c>
    </row>
    <row r="1620" spans="1:9" x14ac:dyDescent="0.25">
      <c r="A1620" s="8" t="str">
        <f>Calculations!A1620</f>
        <v/>
      </c>
      <c r="B1620" s="2" t="str">
        <f t="shared" si="30"/>
        <v/>
      </c>
      <c r="C1620" s="10" t="str">
        <f>IFERROR(Calculations!J1620,"")</f>
        <v/>
      </c>
      <c r="D1620" s="10" t="str">
        <f xml:space="preserve"> IF(OR(Calculations!C1620 = "",Calculations!C1620 = WorkTypeString),  IFERROR(Calculations!J1620,""), NA())</f>
        <v/>
      </c>
      <c r="E1620" s="10">
        <f t="array" ref="E1620">PERCENTILE(IF(ISERROR(D1620:D6619)=FALSE,D1620:D6619),CycleTimePercentile)</f>
        <v>0</v>
      </c>
      <c r="F1620" s="2" t="e">
        <f xml:space="preserve"> IF(Calculations!C1620 = DefectTypeString,  IFERROR(Calculations!J1620,""), NA())</f>
        <v>#N/A</v>
      </c>
      <c r="G1620" s="10">
        <f t="array" ref="G1620">PERCENTILE(IF(ISERROR(F1620:F6619)=FALSE,F1620:F6619),CycleTimePercentile)</f>
        <v>0</v>
      </c>
      <c r="H1620" s="2" t="e">
        <f ca="1" xml:space="preserve"> IF(OR(Calculations!C1620 = "",Calculations!C1620 = WorkTypeString),  Calculations!K1620, NA())</f>
        <v>#N/A</v>
      </c>
      <c r="I1620" s="2" t="e">
        <f xml:space="preserve"> IF(Calculations!C1620 = DefectTypeString,  Calculations!K1620, NA())</f>
        <v>#N/A</v>
      </c>
    </row>
    <row r="1621" spans="1:9" x14ac:dyDescent="0.25">
      <c r="A1621" s="8" t="str">
        <f>Calculations!A1621</f>
        <v/>
      </c>
      <c r="B1621" s="2" t="str">
        <f t="shared" si="30"/>
        <v/>
      </c>
      <c r="C1621" s="10" t="str">
        <f>IFERROR(Calculations!J1621,"")</f>
        <v/>
      </c>
      <c r="D1621" s="10" t="str">
        <f xml:space="preserve"> IF(OR(Calculations!C1621 = "",Calculations!C1621 = WorkTypeString),  IFERROR(Calculations!J1621,""), NA())</f>
        <v/>
      </c>
      <c r="E1621" s="10">
        <f t="array" ref="E1621">PERCENTILE(IF(ISERROR(D1621:D6620)=FALSE,D1621:D6620),CycleTimePercentile)</f>
        <v>0</v>
      </c>
      <c r="F1621" s="2" t="e">
        <f xml:space="preserve"> IF(Calculations!C1621 = DefectTypeString,  IFERROR(Calculations!J1621,""), NA())</f>
        <v>#N/A</v>
      </c>
      <c r="G1621" s="10">
        <f t="array" ref="G1621">PERCENTILE(IF(ISERROR(F1621:F6620)=FALSE,F1621:F6620),CycleTimePercentile)</f>
        <v>0</v>
      </c>
      <c r="H1621" s="2" t="e">
        <f ca="1" xml:space="preserve"> IF(OR(Calculations!C1621 = "",Calculations!C1621 = WorkTypeString),  Calculations!K1621, NA())</f>
        <v>#N/A</v>
      </c>
      <c r="I1621" s="2" t="e">
        <f xml:space="preserve"> IF(Calculations!C1621 = DefectTypeString,  Calculations!K1621, NA())</f>
        <v>#N/A</v>
      </c>
    </row>
    <row r="1622" spans="1:9" x14ac:dyDescent="0.25">
      <c r="A1622" s="8" t="str">
        <f>Calculations!A1622</f>
        <v/>
      </c>
      <c r="B1622" s="2" t="str">
        <f t="shared" si="30"/>
        <v/>
      </c>
      <c r="C1622" s="10" t="str">
        <f>IFERROR(Calculations!J1622,"")</f>
        <v/>
      </c>
      <c r="D1622" s="10" t="str">
        <f xml:space="preserve"> IF(OR(Calculations!C1622 = "",Calculations!C1622 = WorkTypeString),  IFERROR(Calculations!J1622,""), NA())</f>
        <v/>
      </c>
      <c r="E1622" s="10">
        <f t="array" ref="E1622">PERCENTILE(IF(ISERROR(D1622:D6621)=FALSE,D1622:D6621),CycleTimePercentile)</f>
        <v>0</v>
      </c>
      <c r="F1622" s="2" t="e">
        <f xml:space="preserve"> IF(Calculations!C1622 = DefectTypeString,  IFERROR(Calculations!J1622,""), NA())</f>
        <v>#N/A</v>
      </c>
      <c r="G1622" s="10">
        <f t="array" ref="G1622">PERCENTILE(IF(ISERROR(F1622:F6621)=FALSE,F1622:F6621),CycleTimePercentile)</f>
        <v>0</v>
      </c>
      <c r="H1622" s="2" t="e">
        <f ca="1" xml:space="preserve"> IF(OR(Calculations!C1622 = "",Calculations!C1622 = WorkTypeString),  Calculations!K1622, NA())</f>
        <v>#N/A</v>
      </c>
      <c r="I1622" s="2" t="e">
        <f xml:space="preserve"> IF(Calculations!C1622 = DefectTypeString,  Calculations!K1622, NA())</f>
        <v>#N/A</v>
      </c>
    </row>
    <row r="1623" spans="1:9" x14ac:dyDescent="0.25">
      <c r="A1623" s="8" t="str">
        <f>Calculations!A1623</f>
        <v/>
      </c>
      <c r="B1623" s="2" t="str">
        <f t="shared" si="30"/>
        <v/>
      </c>
      <c r="C1623" s="10" t="str">
        <f>IFERROR(Calculations!J1623,"")</f>
        <v/>
      </c>
      <c r="D1623" s="10" t="str">
        <f xml:space="preserve"> IF(OR(Calculations!C1623 = "",Calculations!C1623 = WorkTypeString),  IFERROR(Calculations!J1623,""), NA())</f>
        <v/>
      </c>
      <c r="E1623" s="10">
        <f t="array" ref="E1623">PERCENTILE(IF(ISERROR(D1623:D6622)=FALSE,D1623:D6622),CycleTimePercentile)</f>
        <v>0</v>
      </c>
      <c r="F1623" s="2" t="e">
        <f xml:space="preserve"> IF(Calculations!C1623 = DefectTypeString,  IFERROR(Calculations!J1623,""), NA())</f>
        <v>#N/A</v>
      </c>
      <c r="G1623" s="10">
        <f t="array" ref="G1623">PERCENTILE(IF(ISERROR(F1623:F6622)=FALSE,F1623:F6622),CycleTimePercentile)</f>
        <v>0</v>
      </c>
      <c r="H1623" s="2" t="e">
        <f ca="1" xml:space="preserve"> IF(OR(Calculations!C1623 = "",Calculations!C1623 = WorkTypeString),  Calculations!K1623, NA())</f>
        <v>#N/A</v>
      </c>
      <c r="I1623" s="2" t="e">
        <f xml:space="preserve"> IF(Calculations!C1623 = DefectTypeString,  Calculations!K1623, NA())</f>
        <v>#N/A</v>
      </c>
    </row>
    <row r="1624" spans="1:9" x14ac:dyDescent="0.25">
      <c r="A1624" s="8" t="str">
        <f>Calculations!A1624</f>
        <v/>
      </c>
      <c r="B1624" s="2" t="str">
        <f t="shared" si="30"/>
        <v/>
      </c>
      <c r="C1624" s="10" t="str">
        <f>IFERROR(Calculations!J1624,"")</f>
        <v/>
      </c>
      <c r="D1624" s="10" t="str">
        <f xml:space="preserve"> IF(OR(Calculations!C1624 = "",Calculations!C1624 = WorkTypeString),  IFERROR(Calculations!J1624,""), NA())</f>
        <v/>
      </c>
      <c r="E1624" s="10">
        <f t="array" ref="E1624">PERCENTILE(IF(ISERROR(D1624:D6623)=FALSE,D1624:D6623),CycleTimePercentile)</f>
        <v>0</v>
      </c>
      <c r="F1624" s="2" t="e">
        <f xml:space="preserve"> IF(Calculations!C1624 = DefectTypeString,  IFERROR(Calculations!J1624,""), NA())</f>
        <v>#N/A</v>
      </c>
      <c r="G1624" s="10">
        <f t="array" ref="G1624">PERCENTILE(IF(ISERROR(F1624:F6623)=FALSE,F1624:F6623),CycleTimePercentile)</f>
        <v>0</v>
      </c>
      <c r="H1624" s="2" t="e">
        <f ca="1" xml:space="preserve"> IF(OR(Calculations!C1624 = "",Calculations!C1624 = WorkTypeString),  Calculations!K1624, NA())</f>
        <v>#N/A</v>
      </c>
      <c r="I1624" s="2" t="e">
        <f xml:space="preserve"> IF(Calculations!C1624 = DefectTypeString,  Calculations!K1624, NA())</f>
        <v>#N/A</v>
      </c>
    </row>
    <row r="1625" spans="1:9" x14ac:dyDescent="0.25">
      <c r="A1625" s="8" t="str">
        <f>Calculations!A1625</f>
        <v/>
      </c>
      <c r="B1625" s="2" t="str">
        <f t="shared" si="30"/>
        <v/>
      </c>
      <c r="C1625" s="10" t="str">
        <f>IFERROR(Calculations!J1625,"")</f>
        <v/>
      </c>
      <c r="D1625" s="10" t="str">
        <f xml:space="preserve"> IF(OR(Calculations!C1625 = "",Calculations!C1625 = WorkTypeString),  IFERROR(Calculations!J1625,""), NA())</f>
        <v/>
      </c>
      <c r="E1625" s="10">
        <f t="array" ref="E1625">PERCENTILE(IF(ISERROR(D1625:D6624)=FALSE,D1625:D6624),CycleTimePercentile)</f>
        <v>0</v>
      </c>
      <c r="F1625" s="2" t="e">
        <f xml:space="preserve"> IF(Calculations!C1625 = DefectTypeString,  IFERROR(Calculations!J1625,""), NA())</f>
        <v>#N/A</v>
      </c>
      <c r="G1625" s="10">
        <f t="array" ref="G1625">PERCENTILE(IF(ISERROR(F1625:F6624)=FALSE,F1625:F6624),CycleTimePercentile)</f>
        <v>0</v>
      </c>
      <c r="H1625" s="2" t="e">
        <f ca="1" xml:space="preserve"> IF(OR(Calculations!C1625 = "",Calculations!C1625 = WorkTypeString),  Calculations!K1625, NA())</f>
        <v>#N/A</v>
      </c>
      <c r="I1625" s="2" t="e">
        <f xml:space="preserve"> IF(Calculations!C1625 = DefectTypeString,  Calculations!K1625, NA())</f>
        <v>#N/A</v>
      </c>
    </row>
    <row r="1626" spans="1:9" x14ac:dyDescent="0.25">
      <c r="A1626" s="8" t="str">
        <f>Calculations!A1626</f>
        <v/>
      </c>
      <c r="B1626" s="2" t="str">
        <f t="shared" si="30"/>
        <v/>
      </c>
      <c r="C1626" s="10" t="str">
        <f>IFERROR(Calculations!J1626,"")</f>
        <v/>
      </c>
      <c r="D1626" s="10" t="str">
        <f xml:space="preserve"> IF(OR(Calculations!C1626 = "",Calculations!C1626 = WorkTypeString),  IFERROR(Calculations!J1626,""), NA())</f>
        <v/>
      </c>
      <c r="E1626" s="10">
        <f t="array" ref="E1626">PERCENTILE(IF(ISERROR(D1626:D6625)=FALSE,D1626:D6625),CycleTimePercentile)</f>
        <v>0</v>
      </c>
      <c r="F1626" s="2" t="e">
        <f xml:space="preserve"> IF(Calculations!C1626 = DefectTypeString,  IFERROR(Calculations!J1626,""), NA())</f>
        <v>#N/A</v>
      </c>
      <c r="G1626" s="10">
        <f t="array" ref="G1626">PERCENTILE(IF(ISERROR(F1626:F6625)=FALSE,F1626:F6625),CycleTimePercentile)</f>
        <v>0</v>
      </c>
      <c r="H1626" s="2" t="e">
        <f ca="1" xml:space="preserve"> IF(OR(Calculations!C1626 = "",Calculations!C1626 = WorkTypeString),  Calculations!K1626, NA())</f>
        <v>#N/A</v>
      </c>
      <c r="I1626" s="2" t="e">
        <f xml:space="preserve"> IF(Calculations!C1626 = DefectTypeString,  Calculations!K1626, NA())</f>
        <v>#N/A</v>
      </c>
    </row>
    <row r="1627" spans="1:9" x14ac:dyDescent="0.25">
      <c r="A1627" s="8" t="str">
        <f>Calculations!A1627</f>
        <v/>
      </c>
      <c r="B1627" s="2" t="str">
        <f t="shared" si="30"/>
        <v/>
      </c>
      <c r="C1627" s="10" t="str">
        <f>IFERROR(Calculations!J1627,"")</f>
        <v/>
      </c>
      <c r="D1627" s="10" t="str">
        <f xml:space="preserve"> IF(OR(Calculations!C1627 = "",Calculations!C1627 = WorkTypeString),  IFERROR(Calculations!J1627,""), NA())</f>
        <v/>
      </c>
      <c r="E1627" s="10">
        <f t="array" ref="E1627">PERCENTILE(IF(ISERROR(D1627:D6626)=FALSE,D1627:D6626),CycleTimePercentile)</f>
        <v>0</v>
      </c>
      <c r="F1627" s="2" t="e">
        <f xml:space="preserve"> IF(Calculations!C1627 = DefectTypeString,  IFERROR(Calculations!J1627,""), NA())</f>
        <v>#N/A</v>
      </c>
      <c r="G1627" s="10">
        <f t="array" ref="G1627">PERCENTILE(IF(ISERROR(F1627:F6626)=FALSE,F1627:F6626),CycleTimePercentile)</f>
        <v>0</v>
      </c>
      <c r="H1627" s="2" t="e">
        <f ca="1" xml:space="preserve"> IF(OR(Calculations!C1627 = "",Calculations!C1627 = WorkTypeString),  Calculations!K1627, NA())</f>
        <v>#N/A</v>
      </c>
      <c r="I1627" s="2" t="e">
        <f xml:space="preserve"> IF(Calculations!C1627 = DefectTypeString,  Calculations!K1627, NA())</f>
        <v>#N/A</v>
      </c>
    </row>
    <row r="1628" spans="1:9" x14ac:dyDescent="0.25">
      <c r="A1628" s="8" t="str">
        <f>Calculations!A1628</f>
        <v/>
      </c>
      <c r="B1628" s="2" t="str">
        <f t="shared" si="30"/>
        <v/>
      </c>
      <c r="C1628" s="10" t="str">
        <f>IFERROR(Calculations!J1628,"")</f>
        <v/>
      </c>
      <c r="D1628" s="10" t="str">
        <f xml:space="preserve"> IF(OR(Calculations!C1628 = "",Calculations!C1628 = WorkTypeString),  IFERROR(Calculations!J1628,""), NA())</f>
        <v/>
      </c>
      <c r="E1628" s="10">
        <f t="array" ref="E1628">PERCENTILE(IF(ISERROR(D1628:D6627)=FALSE,D1628:D6627),CycleTimePercentile)</f>
        <v>0</v>
      </c>
      <c r="F1628" s="2" t="e">
        <f xml:space="preserve"> IF(Calculations!C1628 = DefectTypeString,  IFERROR(Calculations!J1628,""), NA())</f>
        <v>#N/A</v>
      </c>
      <c r="G1628" s="10">
        <f t="array" ref="G1628">PERCENTILE(IF(ISERROR(F1628:F6627)=FALSE,F1628:F6627),CycleTimePercentile)</f>
        <v>0</v>
      </c>
      <c r="H1628" s="2" t="e">
        <f ca="1" xml:space="preserve"> IF(OR(Calculations!C1628 = "",Calculations!C1628 = WorkTypeString),  Calculations!K1628, NA())</f>
        <v>#N/A</v>
      </c>
      <c r="I1628" s="2" t="e">
        <f xml:space="preserve"> IF(Calculations!C1628 = DefectTypeString,  Calculations!K1628, NA())</f>
        <v>#N/A</v>
      </c>
    </row>
    <row r="1629" spans="1:9" x14ac:dyDescent="0.25">
      <c r="A1629" s="8" t="str">
        <f>Calculations!A1629</f>
        <v/>
      </c>
      <c r="B1629" s="2" t="str">
        <f t="shared" si="30"/>
        <v/>
      </c>
      <c r="C1629" s="10" t="str">
        <f>IFERROR(Calculations!J1629,"")</f>
        <v/>
      </c>
      <c r="D1629" s="10" t="str">
        <f xml:space="preserve"> IF(OR(Calculations!C1629 = "",Calculations!C1629 = WorkTypeString),  IFERROR(Calculations!J1629,""), NA())</f>
        <v/>
      </c>
      <c r="E1629" s="10">
        <f t="array" ref="E1629">PERCENTILE(IF(ISERROR(D1629:D6628)=FALSE,D1629:D6628),CycleTimePercentile)</f>
        <v>0</v>
      </c>
      <c r="F1629" s="2" t="e">
        <f xml:space="preserve"> IF(Calculations!C1629 = DefectTypeString,  IFERROR(Calculations!J1629,""), NA())</f>
        <v>#N/A</v>
      </c>
      <c r="G1629" s="10">
        <f t="array" ref="G1629">PERCENTILE(IF(ISERROR(F1629:F6628)=FALSE,F1629:F6628),CycleTimePercentile)</f>
        <v>0</v>
      </c>
      <c r="H1629" s="2" t="e">
        <f ca="1" xml:space="preserve"> IF(OR(Calculations!C1629 = "",Calculations!C1629 = WorkTypeString),  Calculations!K1629, NA())</f>
        <v>#N/A</v>
      </c>
      <c r="I1629" s="2" t="e">
        <f xml:space="preserve"> IF(Calculations!C1629 = DefectTypeString,  Calculations!K1629, NA())</f>
        <v>#N/A</v>
      </c>
    </row>
    <row r="1630" spans="1:9" x14ac:dyDescent="0.25">
      <c r="A1630" s="8" t="str">
        <f>Calculations!A1630</f>
        <v/>
      </c>
      <c r="B1630" s="2" t="str">
        <f t="shared" si="30"/>
        <v/>
      </c>
      <c r="C1630" s="10" t="str">
        <f>IFERROR(Calculations!J1630,"")</f>
        <v/>
      </c>
      <c r="D1630" s="10" t="str">
        <f xml:space="preserve"> IF(OR(Calculations!C1630 = "",Calculations!C1630 = WorkTypeString),  IFERROR(Calculations!J1630,""), NA())</f>
        <v/>
      </c>
      <c r="E1630" s="10">
        <f t="array" ref="E1630">PERCENTILE(IF(ISERROR(D1630:D6629)=FALSE,D1630:D6629),CycleTimePercentile)</f>
        <v>0</v>
      </c>
      <c r="F1630" s="2" t="e">
        <f xml:space="preserve"> IF(Calculations!C1630 = DefectTypeString,  IFERROR(Calculations!J1630,""), NA())</f>
        <v>#N/A</v>
      </c>
      <c r="G1630" s="10">
        <f t="array" ref="G1630">PERCENTILE(IF(ISERROR(F1630:F6629)=FALSE,F1630:F6629),CycleTimePercentile)</f>
        <v>0</v>
      </c>
      <c r="H1630" s="2" t="e">
        <f ca="1" xml:space="preserve"> IF(OR(Calculations!C1630 = "",Calculations!C1630 = WorkTypeString),  Calculations!K1630, NA())</f>
        <v>#N/A</v>
      </c>
      <c r="I1630" s="2" t="e">
        <f xml:space="preserve"> IF(Calculations!C1630 = DefectTypeString,  Calculations!K1630, NA())</f>
        <v>#N/A</v>
      </c>
    </row>
    <row r="1631" spans="1:9" x14ac:dyDescent="0.25">
      <c r="A1631" s="8" t="str">
        <f>Calculations!A1631</f>
        <v/>
      </c>
      <c r="B1631" s="2" t="str">
        <f t="shared" si="30"/>
        <v/>
      </c>
      <c r="C1631" s="10" t="str">
        <f>IFERROR(Calculations!J1631,"")</f>
        <v/>
      </c>
      <c r="D1631" s="10" t="str">
        <f xml:space="preserve"> IF(OR(Calculations!C1631 = "",Calculations!C1631 = WorkTypeString),  IFERROR(Calculations!J1631,""), NA())</f>
        <v/>
      </c>
      <c r="E1631" s="10">
        <f t="array" ref="E1631">PERCENTILE(IF(ISERROR(D1631:D6630)=FALSE,D1631:D6630),CycleTimePercentile)</f>
        <v>0</v>
      </c>
      <c r="F1631" s="2" t="e">
        <f xml:space="preserve"> IF(Calculations!C1631 = DefectTypeString,  IFERROR(Calculations!J1631,""), NA())</f>
        <v>#N/A</v>
      </c>
      <c r="G1631" s="10">
        <f t="array" ref="G1631">PERCENTILE(IF(ISERROR(F1631:F6630)=FALSE,F1631:F6630),CycleTimePercentile)</f>
        <v>0</v>
      </c>
      <c r="H1631" s="2" t="e">
        <f ca="1" xml:space="preserve"> IF(OR(Calculations!C1631 = "",Calculations!C1631 = WorkTypeString),  Calculations!K1631, NA())</f>
        <v>#N/A</v>
      </c>
      <c r="I1631" s="2" t="e">
        <f xml:space="preserve"> IF(Calculations!C1631 = DefectTypeString,  Calculations!K1631, NA())</f>
        <v>#N/A</v>
      </c>
    </row>
    <row r="1632" spans="1:9" x14ac:dyDescent="0.25">
      <c r="A1632" s="8" t="str">
        <f>Calculations!A1632</f>
        <v/>
      </c>
      <c r="B1632" s="2" t="str">
        <f t="shared" si="30"/>
        <v/>
      </c>
      <c r="C1632" s="10" t="str">
        <f>IFERROR(Calculations!J1632,"")</f>
        <v/>
      </c>
      <c r="D1632" s="10" t="str">
        <f xml:space="preserve"> IF(OR(Calculations!C1632 = "",Calculations!C1632 = WorkTypeString),  IFERROR(Calculations!J1632,""), NA())</f>
        <v/>
      </c>
      <c r="E1632" s="10">
        <f t="array" ref="E1632">PERCENTILE(IF(ISERROR(D1632:D6631)=FALSE,D1632:D6631),CycleTimePercentile)</f>
        <v>0</v>
      </c>
      <c r="F1632" s="2" t="e">
        <f xml:space="preserve"> IF(Calculations!C1632 = DefectTypeString,  IFERROR(Calculations!J1632,""), NA())</f>
        <v>#N/A</v>
      </c>
      <c r="G1632" s="10">
        <f t="array" ref="G1632">PERCENTILE(IF(ISERROR(F1632:F6631)=FALSE,F1632:F6631),CycleTimePercentile)</f>
        <v>0</v>
      </c>
      <c r="H1632" s="2" t="e">
        <f ca="1" xml:space="preserve"> IF(OR(Calculations!C1632 = "",Calculations!C1632 = WorkTypeString),  Calculations!K1632, NA())</f>
        <v>#N/A</v>
      </c>
      <c r="I1632" s="2" t="e">
        <f xml:space="preserve"> IF(Calculations!C1632 = DefectTypeString,  Calculations!K1632, NA())</f>
        <v>#N/A</v>
      </c>
    </row>
    <row r="1633" spans="1:9" x14ac:dyDescent="0.25">
      <c r="A1633" s="8" t="str">
        <f>Calculations!A1633</f>
        <v/>
      </c>
      <c r="B1633" s="2" t="str">
        <f t="shared" si="30"/>
        <v/>
      </c>
      <c r="C1633" s="10" t="str">
        <f>IFERROR(Calculations!J1633,"")</f>
        <v/>
      </c>
      <c r="D1633" s="10" t="str">
        <f xml:space="preserve"> IF(OR(Calculations!C1633 = "",Calculations!C1633 = WorkTypeString),  IFERROR(Calculations!J1633,""), NA())</f>
        <v/>
      </c>
      <c r="E1633" s="10">
        <f t="array" ref="E1633">PERCENTILE(IF(ISERROR(D1633:D6632)=FALSE,D1633:D6632),CycleTimePercentile)</f>
        <v>0</v>
      </c>
      <c r="F1633" s="2" t="e">
        <f xml:space="preserve"> IF(Calculations!C1633 = DefectTypeString,  IFERROR(Calculations!J1633,""), NA())</f>
        <v>#N/A</v>
      </c>
      <c r="G1633" s="10">
        <f t="array" ref="G1633">PERCENTILE(IF(ISERROR(F1633:F6632)=FALSE,F1633:F6632),CycleTimePercentile)</f>
        <v>0</v>
      </c>
      <c r="H1633" s="2" t="e">
        <f ca="1" xml:space="preserve"> IF(OR(Calculations!C1633 = "",Calculations!C1633 = WorkTypeString),  Calculations!K1633, NA())</f>
        <v>#N/A</v>
      </c>
      <c r="I1633" s="2" t="e">
        <f xml:space="preserve"> IF(Calculations!C1633 = DefectTypeString,  Calculations!K1633, NA())</f>
        <v>#N/A</v>
      </c>
    </row>
    <row r="1634" spans="1:9" x14ac:dyDescent="0.25">
      <c r="A1634" s="8" t="str">
        <f>Calculations!A1634</f>
        <v/>
      </c>
      <c r="B1634" s="2" t="str">
        <f t="shared" si="30"/>
        <v/>
      </c>
      <c r="C1634" s="10" t="str">
        <f>IFERROR(Calculations!J1634,"")</f>
        <v/>
      </c>
      <c r="D1634" s="10" t="str">
        <f xml:space="preserve"> IF(OR(Calculations!C1634 = "",Calculations!C1634 = WorkTypeString),  IFERROR(Calculations!J1634,""), NA())</f>
        <v/>
      </c>
      <c r="E1634" s="10">
        <f t="array" ref="E1634">PERCENTILE(IF(ISERROR(D1634:D6633)=FALSE,D1634:D6633),CycleTimePercentile)</f>
        <v>0</v>
      </c>
      <c r="F1634" s="2" t="e">
        <f xml:space="preserve"> IF(Calculations!C1634 = DefectTypeString,  IFERROR(Calculations!J1634,""), NA())</f>
        <v>#N/A</v>
      </c>
      <c r="G1634" s="10">
        <f t="array" ref="G1634">PERCENTILE(IF(ISERROR(F1634:F6633)=FALSE,F1634:F6633),CycleTimePercentile)</f>
        <v>0</v>
      </c>
      <c r="H1634" s="2" t="e">
        <f ca="1" xml:space="preserve"> IF(OR(Calculations!C1634 = "",Calculations!C1634 = WorkTypeString),  Calculations!K1634, NA())</f>
        <v>#N/A</v>
      </c>
      <c r="I1634" s="2" t="e">
        <f xml:space="preserve"> IF(Calculations!C1634 = DefectTypeString,  Calculations!K1634, NA())</f>
        <v>#N/A</v>
      </c>
    </row>
    <row r="1635" spans="1:9" x14ac:dyDescent="0.25">
      <c r="A1635" s="8" t="str">
        <f>Calculations!A1635</f>
        <v/>
      </c>
      <c r="B1635" s="2" t="str">
        <f t="shared" si="30"/>
        <v/>
      </c>
      <c r="C1635" s="10" t="str">
        <f>IFERROR(Calculations!J1635,"")</f>
        <v/>
      </c>
      <c r="D1635" s="10" t="str">
        <f xml:space="preserve"> IF(OR(Calculations!C1635 = "",Calculations!C1635 = WorkTypeString),  IFERROR(Calculations!J1635,""), NA())</f>
        <v/>
      </c>
      <c r="E1635" s="10">
        <f t="array" ref="E1635">PERCENTILE(IF(ISERROR(D1635:D6634)=FALSE,D1635:D6634),CycleTimePercentile)</f>
        <v>0</v>
      </c>
      <c r="F1635" s="2" t="e">
        <f xml:space="preserve"> IF(Calculations!C1635 = DefectTypeString,  IFERROR(Calculations!J1635,""), NA())</f>
        <v>#N/A</v>
      </c>
      <c r="G1635" s="10">
        <f t="array" ref="G1635">PERCENTILE(IF(ISERROR(F1635:F6634)=FALSE,F1635:F6634),CycleTimePercentile)</f>
        <v>0</v>
      </c>
      <c r="H1635" s="2" t="e">
        <f ca="1" xml:space="preserve"> IF(OR(Calculations!C1635 = "",Calculations!C1635 = WorkTypeString),  Calculations!K1635, NA())</f>
        <v>#N/A</v>
      </c>
      <c r="I1635" s="2" t="e">
        <f xml:space="preserve"> IF(Calculations!C1635 = DefectTypeString,  Calculations!K1635, NA())</f>
        <v>#N/A</v>
      </c>
    </row>
    <row r="1636" spans="1:9" x14ac:dyDescent="0.25">
      <c r="A1636" s="8" t="str">
        <f>Calculations!A1636</f>
        <v/>
      </c>
      <c r="B1636" s="2" t="str">
        <f t="shared" si="30"/>
        <v/>
      </c>
      <c r="C1636" s="10" t="str">
        <f>IFERROR(Calculations!J1636,"")</f>
        <v/>
      </c>
      <c r="D1636" s="10" t="str">
        <f xml:space="preserve"> IF(OR(Calculations!C1636 = "",Calculations!C1636 = WorkTypeString),  IFERROR(Calculations!J1636,""), NA())</f>
        <v/>
      </c>
      <c r="E1636" s="10">
        <f t="array" ref="E1636">PERCENTILE(IF(ISERROR(D1636:D6635)=FALSE,D1636:D6635),CycleTimePercentile)</f>
        <v>0</v>
      </c>
      <c r="F1636" s="2" t="e">
        <f xml:space="preserve"> IF(Calculations!C1636 = DefectTypeString,  IFERROR(Calculations!J1636,""), NA())</f>
        <v>#N/A</v>
      </c>
      <c r="G1636" s="10">
        <f t="array" ref="G1636">PERCENTILE(IF(ISERROR(F1636:F6635)=FALSE,F1636:F6635),CycleTimePercentile)</f>
        <v>0</v>
      </c>
      <c r="H1636" s="2" t="e">
        <f ca="1" xml:space="preserve"> IF(OR(Calculations!C1636 = "",Calculations!C1636 = WorkTypeString),  Calculations!K1636, NA())</f>
        <v>#N/A</v>
      </c>
      <c r="I1636" s="2" t="e">
        <f xml:space="preserve"> IF(Calculations!C1636 = DefectTypeString,  Calculations!K1636, NA())</f>
        <v>#N/A</v>
      </c>
    </row>
    <row r="1637" spans="1:9" x14ac:dyDescent="0.25">
      <c r="A1637" s="8" t="str">
        <f>Calculations!A1637</f>
        <v/>
      </c>
      <c r="B1637" s="2" t="str">
        <f t="shared" si="30"/>
        <v/>
      </c>
      <c r="C1637" s="10" t="str">
        <f>IFERROR(Calculations!J1637,"")</f>
        <v/>
      </c>
      <c r="D1637" s="10" t="str">
        <f xml:space="preserve"> IF(OR(Calculations!C1637 = "",Calculations!C1637 = WorkTypeString),  IFERROR(Calculations!J1637,""), NA())</f>
        <v/>
      </c>
      <c r="E1637" s="10">
        <f t="array" ref="E1637">PERCENTILE(IF(ISERROR(D1637:D6636)=FALSE,D1637:D6636),CycleTimePercentile)</f>
        <v>0</v>
      </c>
      <c r="F1637" s="2" t="e">
        <f xml:space="preserve"> IF(Calculations!C1637 = DefectTypeString,  IFERROR(Calculations!J1637,""), NA())</f>
        <v>#N/A</v>
      </c>
      <c r="G1637" s="10">
        <f t="array" ref="G1637">PERCENTILE(IF(ISERROR(F1637:F6636)=FALSE,F1637:F6636),CycleTimePercentile)</f>
        <v>0</v>
      </c>
      <c r="H1637" s="2" t="e">
        <f ca="1" xml:space="preserve"> IF(OR(Calculations!C1637 = "",Calculations!C1637 = WorkTypeString),  Calculations!K1637, NA())</f>
        <v>#N/A</v>
      </c>
      <c r="I1637" s="2" t="e">
        <f xml:space="preserve"> IF(Calculations!C1637 = DefectTypeString,  Calculations!K1637, NA())</f>
        <v>#N/A</v>
      </c>
    </row>
    <row r="1638" spans="1:9" x14ac:dyDescent="0.25">
      <c r="A1638" s="8" t="str">
        <f>Calculations!A1638</f>
        <v/>
      </c>
      <c r="B1638" s="2" t="str">
        <f t="shared" si="30"/>
        <v/>
      </c>
      <c r="C1638" s="10" t="str">
        <f>IFERROR(Calculations!J1638,"")</f>
        <v/>
      </c>
      <c r="D1638" s="10" t="str">
        <f xml:space="preserve"> IF(OR(Calculations!C1638 = "",Calculations!C1638 = WorkTypeString),  IFERROR(Calculations!J1638,""), NA())</f>
        <v/>
      </c>
      <c r="E1638" s="10">
        <f t="array" ref="E1638">PERCENTILE(IF(ISERROR(D1638:D6637)=FALSE,D1638:D6637),CycleTimePercentile)</f>
        <v>0</v>
      </c>
      <c r="F1638" s="2" t="e">
        <f xml:space="preserve"> IF(Calculations!C1638 = DefectTypeString,  IFERROR(Calculations!J1638,""), NA())</f>
        <v>#N/A</v>
      </c>
      <c r="G1638" s="10">
        <f t="array" ref="G1638">PERCENTILE(IF(ISERROR(F1638:F6637)=FALSE,F1638:F6637),CycleTimePercentile)</f>
        <v>0</v>
      </c>
      <c r="H1638" s="2" t="e">
        <f ca="1" xml:space="preserve"> IF(OR(Calculations!C1638 = "",Calculations!C1638 = WorkTypeString),  Calculations!K1638, NA())</f>
        <v>#N/A</v>
      </c>
      <c r="I1638" s="2" t="e">
        <f xml:space="preserve"> IF(Calculations!C1638 = DefectTypeString,  Calculations!K1638, NA())</f>
        <v>#N/A</v>
      </c>
    </row>
    <row r="1639" spans="1:9" x14ac:dyDescent="0.25">
      <c r="A1639" s="8" t="str">
        <f>Calculations!A1639</f>
        <v/>
      </c>
      <c r="B1639" s="2" t="str">
        <f t="shared" si="30"/>
        <v/>
      </c>
      <c r="C1639" s="10" t="str">
        <f>IFERROR(Calculations!J1639,"")</f>
        <v/>
      </c>
      <c r="D1639" s="10" t="str">
        <f xml:space="preserve"> IF(OR(Calculations!C1639 = "",Calculations!C1639 = WorkTypeString),  IFERROR(Calculations!J1639,""), NA())</f>
        <v/>
      </c>
      <c r="E1639" s="10">
        <f t="array" ref="E1639">PERCENTILE(IF(ISERROR(D1639:D6638)=FALSE,D1639:D6638),CycleTimePercentile)</f>
        <v>0</v>
      </c>
      <c r="F1639" s="2" t="e">
        <f xml:space="preserve"> IF(Calculations!C1639 = DefectTypeString,  IFERROR(Calculations!J1639,""), NA())</f>
        <v>#N/A</v>
      </c>
      <c r="G1639" s="10">
        <f t="array" ref="G1639">PERCENTILE(IF(ISERROR(F1639:F6638)=FALSE,F1639:F6638),CycleTimePercentile)</f>
        <v>0</v>
      </c>
      <c r="H1639" s="2" t="e">
        <f ca="1" xml:space="preserve"> IF(OR(Calculations!C1639 = "",Calculations!C1639 = WorkTypeString),  Calculations!K1639, NA())</f>
        <v>#N/A</v>
      </c>
      <c r="I1639" s="2" t="e">
        <f xml:space="preserve"> IF(Calculations!C1639 = DefectTypeString,  Calculations!K1639, NA())</f>
        <v>#N/A</v>
      </c>
    </row>
    <row r="1640" spans="1:9" x14ac:dyDescent="0.25">
      <c r="A1640" s="8" t="str">
        <f>Calculations!A1640</f>
        <v/>
      </c>
      <c r="B1640" s="2" t="str">
        <f t="shared" si="30"/>
        <v/>
      </c>
      <c r="C1640" s="10" t="str">
        <f>IFERROR(Calculations!J1640,"")</f>
        <v/>
      </c>
      <c r="D1640" s="10" t="str">
        <f xml:space="preserve"> IF(OR(Calculations!C1640 = "",Calculations!C1640 = WorkTypeString),  IFERROR(Calculations!J1640,""), NA())</f>
        <v/>
      </c>
      <c r="E1640" s="10">
        <f t="array" ref="E1640">PERCENTILE(IF(ISERROR(D1640:D6639)=FALSE,D1640:D6639),CycleTimePercentile)</f>
        <v>0</v>
      </c>
      <c r="F1640" s="2" t="e">
        <f xml:space="preserve"> IF(Calculations!C1640 = DefectTypeString,  IFERROR(Calculations!J1640,""), NA())</f>
        <v>#N/A</v>
      </c>
      <c r="G1640" s="10">
        <f t="array" ref="G1640">PERCENTILE(IF(ISERROR(F1640:F6639)=FALSE,F1640:F6639),CycleTimePercentile)</f>
        <v>0</v>
      </c>
      <c r="H1640" s="2" t="e">
        <f ca="1" xml:space="preserve"> IF(OR(Calculations!C1640 = "",Calculations!C1640 = WorkTypeString),  Calculations!K1640, NA())</f>
        <v>#N/A</v>
      </c>
      <c r="I1640" s="2" t="e">
        <f xml:space="preserve"> IF(Calculations!C1640 = DefectTypeString,  Calculations!K1640, NA())</f>
        <v>#N/A</v>
      </c>
    </row>
    <row r="1641" spans="1:9" x14ac:dyDescent="0.25">
      <c r="A1641" s="8" t="str">
        <f>Calculations!A1641</f>
        <v/>
      </c>
      <c r="B1641" s="2" t="str">
        <f t="shared" si="30"/>
        <v/>
      </c>
      <c r="C1641" s="10" t="str">
        <f>IFERROR(Calculations!J1641,"")</f>
        <v/>
      </c>
      <c r="D1641" s="10" t="str">
        <f xml:space="preserve"> IF(OR(Calculations!C1641 = "",Calculations!C1641 = WorkTypeString),  IFERROR(Calculations!J1641,""), NA())</f>
        <v/>
      </c>
      <c r="E1641" s="10">
        <f t="array" ref="E1641">PERCENTILE(IF(ISERROR(D1641:D6640)=FALSE,D1641:D6640),CycleTimePercentile)</f>
        <v>0</v>
      </c>
      <c r="F1641" s="2" t="e">
        <f xml:space="preserve"> IF(Calculations!C1641 = DefectTypeString,  IFERROR(Calculations!J1641,""), NA())</f>
        <v>#N/A</v>
      </c>
      <c r="G1641" s="10">
        <f t="array" ref="G1641">PERCENTILE(IF(ISERROR(F1641:F6640)=FALSE,F1641:F6640),CycleTimePercentile)</f>
        <v>0</v>
      </c>
      <c r="H1641" s="2" t="e">
        <f ca="1" xml:space="preserve"> IF(OR(Calculations!C1641 = "",Calculations!C1641 = WorkTypeString),  Calculations!K1641, NA())</f>
        <v>#N/A</v>
      </c>
      <c r="I1641" s="2" t="e">
        <f xml:space="preserve"> IF(Calculations!C1641 = DefectTypeString,  Calculations!K1641, NA())</f>
        <v>#N/A</v>
      </c>
    </row>
    <row r="1642" spans="1:9" x14ac:dyDescent="0.25">
      <c r="A1642" s="8" t="str">
        <f>Calculations!A1642</f>
        <v/>
      </c>
      <c r="B1642" s="2" t="str">
        <f t="shared" si="30"/>
        <v/>
      </c>
      <c r="C1642" s="10" t="str">
        <f>IFERROR(Calculations!J1642,"")</f>
        <v/>
      </c>
      <c r="D1642" s="10" t="str">
        <f xml:space="preserve"> IF(OR(Calculations!C1642 = "",Calculations!C1642 = WorkTypeString),  IFERROR(Calculations!J1642,""), NA())</f>
        <v/>
      </c>
      <c r="E1642" s="10">
        <f t="array" ref="E1642">PERCENTILE(IF(ISERROR(D1642:D6641)=FALSE,D1642:D6641),CycleTimePercentile)</f>
        <v>0</v>
      </c>
      <c r="F1642" s="2" t="e">
        <f xml:space="preserve"> IF(Calculations!C1642 = DefectTypeString,  IFERROR(Calculations!J1642,""), NA())</f>
        <v>#N/A</v>
      </c>
      <c r="G1642" s="10">
        <f t="array" ref="G1642">PERCENTILE(IF(ISERROR(F1642:F6641)=FALSE,F1642:F6641),CycleTimePercentile)</f>
        <v>0</v>
      </c>
      <c r="H1642" s="2" t="e">
        <f ca="1" xml:space="preserve"> IF(OR(Calculations!C1642 = "",Calculations!C1642 = WorkTypeString),  Calculations!K1642, NA())</f>
        <v>#N/A</v>
      </c>
      <c r="I1642" s="2" t="e">
        <f xml:space="preserve"> IF(Calculations!C1642 = DefectTypeString,  Calculations!K1642, NA())</f>
        <v>#N/A</v>
      </c>
    </row>
    <row r="1643" spans="1:9" x14ac:dyDescent="0.25">
      <c r="A1643" s="8" t="str">
        <f>Calculations!A1643</f>
        <v/>
      </c>
      <c r="B1643" s="2" t="str">
        <f t="shared" si="30"/>
        <v/>
      </c>
      <c r="C1643" s="10" t="str">
        <f>IFERROR(Calculations!J1643,"")</f>
        <v/>
      </c>
      <c r="D1643" s="10" t="str">
        <f xml:space="preserve"> IF(OR(Calculations!C1643 = "",Calculations!C1643 = WorkTypeString),  IFERROR(Calculations!J1643,""), NA())</f>
        <v/>
      </c>
      <c r="E1643" s="10">
        <f t="array" ref="E1643">PERCENTILE(IF(ISERROR(D1643:D6642)=FALSE,D1643:D6642),CycleTimePercentile)</f>
        <v>0</v>
      </c>
      <c r="F1643" s="2" t="e">
        <f xml:space="preserve"> IF(Calculations!C1643 = DefectTypeString,  IFERROR(Calculations!J1643,""), NA())</f>
        <v>#N/A</v>
      </c>
      <c r="G1643" s="10">
        <f t="array" ref="G1643">PERCENTILE(IF(ISERROR(F1643:F6642)=FALSE,F1643:F6642),CycleTimePercentile)</f>
        <v>0</v>
      </c>
      <c r="H1643" s="2" t="e">
        <f ca="1" xml:space="preserve"> IF(OR(Calculations!C1643 = "",Calculations!C1643 = WorkTypeString),  Calculations!K1643, NA())</f>
        <v>#N/A</v>
      </c>
      <c r="I1643" s="2" t="e">
        <f xml:space="preserve"> IF(Calculations!C1643 = DefectTypeString,  Calculations!K1643, NA())</f>
        <v>#N/A</v>
      </c>
    </row>
    <row r="1644" spans="1:9" x14ac:dyDescent="0.25">
      <c r="A1644" s="8" t="str">
        <f>Calculations!A1644</f>
        <v/>
      </c>
      <c r="B1644" s="2" t="str">
        <f t="shared" si="30"/>
        <v/>
      </c>
      <c r="C1644" s="10" t="str">
        <f>IFERROR(Calculations!J1644,"")</f>
        <v/>
      </c>
      <c r="D1644" s="10" t="str">
        <f xml:space="preserve"> IF(OR(Calculations!C1644 = "",Calculations!C1644 = WorkTypeString),  IFERROR(Calculations!J1644,""), NA())</f>
        <v/>
      </c>
      <c r="E1644" s="10">
        <f t="array" ref="E1644">PERCENTILE(IF(ISERROR(D1644:D6643)=FALSE,D1644:D6643),CycleTimePercentile)</f>
        <v>0</v>
      </c>
      <c r="F1644" s="2" t="e">
        <f xml:space="preserve"> IF(Calculations!C1644 = DefectTypeString,  IFERROR(Calculations!J1644,""), NA())</f>
        <v>#N/A</v>
      </c>
      <c r="G1644" s="10">
        <f t="array" ref="G1644">PERCENTILE(IF(ISERROR(F1644:F6643)=FALSE,F1644:F6643),CycleTimePercentile)</f>
        <v>0</v>
      </c>
      <c r="H1644" s="2" t="e">
        <f ca="1" xml:space="preserve"> IF(OR(Calculations!C1644 = "",Calculations!C1644 = WorkTypeString),  Calculations!K1644, NA())</f>
        <v>#N/A</v>
      </c>
      <c r="I1644" s="2" t="e">
        <f xml:space="preserve"> IF(Calculations!C1644 = DefectTypeString,  Calculations!K1644, NA())</f>
        <v>#N/A</v>
      </c>
    </row>
    <row r="1645" spans="1:9" x14ac:dyDescent="0.25">
      <c r="A1645" s="8" t="str">
        <f>Calculations!A1645</f>
        <v/>
      </c>
      <c r="B1645" s="2" t="str">
        <f t="shared" si="30"/>
        <v/>
      </c>
      <c r="C1645" s="10" t="str">
        <f>IFERROR(Calculations!J1645,"")</f>
        <v/>
      </c>
      <c r="D1645" s="10" t="str">
        <f xml:space="preserve"> IF(OR(Calculations!C1645 = "",Calculations!C1645 = WorkTypeString),  IFERROR(Calculations!J1645,""), NA())</f>
        <v/>
      </c>
      <c r="E1645" s="10">
        <f t="array" ref="E1645">PERCENTILE(IF(ISERROR(D1645:D6644)=FALSE,D1645:D6644),CycleTimePercentile)</f>
        <v>0</v>
      </c>
      <c r="F1645" s="2" t="e">
        <f xml:space="preserve"> IF(Calculations!C1645 = DefectTypeString,  IFERROR(Calculations!J1645,""), NA())</f>
        <v>#N/A</v>
      </c>
      <c r="G1645" s="10">
        <f t="array" ref="G1645">PERCENTILE(IF(ISERROR(F1645:F6644)=FALSE,F1645:F6644),CycleTimePercentile)</f>
        <v>0</v>
      </c>
      <c r="H1645" s="2" t="e">
        <f ca="1" xml:space="preserve"> IF(OR(Calculations!C1645 = "",Calculations!C1645 = WorkTypeString),  Calculations!K1645, NA())</f>
        <v>#N/A</v>
      </c>
      <c r="I1645" s="2" t="e">
        <f xml:space="preserve"> IF(Calculations!C1645 = DefectTypeString,  Calculations!K1645, NA())</f>
        <v>#N/A</v>
      </c>
    </row>
    <row r="1646" spans="1:9" x14ac:dyDescent="0.25">
      <c r="A1646" s="8" t="str">
        <f>Calculations!A1646</f>
        <v/>
      </c>
      <c r="B1646" s="2" t="str">
        <f t="shared" si="30"/>
        <v/>
      </c>
      <c r="C1646" s="10" t="str">
        <f>IFERROR(Calculations!J1646,"")</f>
        <v/>
      </c>
      <c r="D1646" s="10" t="str">
        <f xml:space="preserve"> IF(OR(Calculations!C1646 = "",Calculations!C1646 = WorkTypeString),  IFERROR(Calculations!J1646,""), NA())</f>
        <v/>
      </c>
      <c r="E1646" s="10">
        <f t="array" ref="E1646">PERCENTILE(IF(ISERROR(D1646:D6645)=FALSE,D1646:D6645),CycleTimePercentile)</f>
        <v>0</v>
      </c>
      <c r="F1646" s="2" t="e">
        <f xml:space="preserve"> IF(Calculations!C1646 = DefectTypeString,  IFERROR(Calculations!J1646,""), NA())</f>
        <v>#N/A</v>
      </c>
      <c r="G1646" s="10">
        <f t="array" ref="G1646">PERCENTILE(IF(ISERROR(F1646:F6645)=FALSE,F1646:F6645),CycleTimePercentile)</f>
        <v>0</v>
      </c>
      <c r="H1646" s="2" t="e">
        <f ca="1" xml:space="preserve"> IF(OR(Calculations!C1646 = "",Calculations!C1646 = WorkTypeString),  Calculations!K1646, NA())</f>
        <v>#N/A</v>
      </c>
      <c r="I1646" s="2" t="e">
        <f xml:space="preserve"> IF(Calculations!C1646 = DefectTypeString,  Calculations!K1646, NA())</f>
        <v>#N/A</v>
      </c>
    </row>
    <row r="1647" spans="1:9" x14ac:dyDescent="0.25">
      <c r="A1647" s="8" t="str">
        <f>Calculations!A1647</f>
        <v/>
      </c>
      <c r="B1647" s="2" t="str">
        <f t="shared" si="30"/>
        <v/>
      </c>
      <c r="C1647" s="10" t="str">
        <f>IFERROR(Calculations!J1647,"")</f>
        <v/>
      </c>
      <c r="D1647" s="10" t="str">
        <f xml:space="preserve"> IF(OR(Calculations!C1647 = "",Calculations!C1647 = WorkTypeString),  IFERROR(Calculations!J1647,""), NA())</f>
        <v/>
      </c>
      <c r="E1647" s="10">
        <f t="array" ref="E1647">PERCENTILE(IF(ISERROR(D1647:D6646)=FALSE,D1647:D6646),CycleTimePercentile)</f>
        <v>0</v>
      </c>
      <c r="F1647" s="2" t="e">
        <f xml:space="preserve"> IF(Calculations!C1647 = DefectTypeString,  IFERROR(Calculations!J1647,""), NA())</f>
        <v>#N/A</v>
      </c>
      <c r="G1647" s="10">
        <f t="array" ref="G1647">PERCENTILE(IF(ISERROR(F1647:F6646)=FALSE,F1647:F6646),CycleTimePercentile)</f>
        <v>0</v>
      </c>
      <c r="H1647" s="2" t="e">
        <f ca="1" xml:space="preserve"> IF(OR(Calculations!C1647 = "",Calculations!C1647 = WorkTypeString),  Calculations!K1647, NA())</f>
        <v>#N/A</v>
      </c>
      <c r="I1647" s="2" t="e">
        <f xml:space="preserve"> IF(Calculations!C1647 = DefectTypeString,  Calculations!K1647, NA())</f>
        <v>#N/A</v>
      </c>
    </row>
    <row r="1648" spans="1:9" x14ac:dyDescent="0.25">
      <c r="A1648" s="8" t="str">
        <f>Calculations!A1648</f>
        <v/>
      </c>
      <c r="B1648" s="2" t="str">
        <f t="shared" si="30"/>
        <v/>
      </c>
      <c r="C1648" s="10" t="str">
        <f>IFERROR(Calculations!J1648,"")</f>
        <v/>
      </c>
      <c r="D1648" s="10" t="str">
        <f xml:space="preserve"> IF(OR(Calculations!C1648 = "",Calculations!C1648 = WorkTypeString),  IFERROR(Calculations!J1648,""), NA())</f>
        <v/>
      </c>
      <c r="E1648" s="10">
        <f t="array" ref="E1648">PERCENTILE(IF(ISERROR(D1648:D6647)=FALSE,D1648:D6647),CycleTimePercentile)</f>
        <v>0</v>
      </c>
      <c r="F1648" s="2" t="e">
        <f xml:space="preserve"> IF(Calculations!C1648 = DefectTypeString,  IFERROR(Calculations!J1648,""), NA())</f>
        <v>#N/A</v>
      </c>
      <c r="G1648" s="10">
        <f t="array" ref="G1648">PERCENTILE(IF(ISERROR(F1648:F6647)=FALSE,F1648:F6647),CycleTimePercentile)</f>
        <v>0</v>
      </c>
      <c r="H1648" s="2" t="e">
        <f ca="1" xml:space="preserve"> IF(OR(Calculations!C1648 = "",Calculations!C1648 = WorkTypeString),  Calculations!K1648, NA())</f>
        <v>#N/A</v>
      </c>
      <c r="I1648" s="2" t="e">
        <f xml:space="preserve"> IF(Calculations!C1648 = DefectTypeString,  Calculations!K1648, NA())</f>
        <v>#N/A</v>
      </c>
    </row>
    <row r="1649" spans="1:9" x14ac:dyDescent="0.25">
      <c r="A1649" s="8" t="str">
        <f>Calculations!A1649</f>
        <v/>
      </c>
      <c r="B1649" s="2" t="str">
        <f t="shared" si="30"/>
        <v/>
      </c>
      <c r="C1649" s="10" t="str">
        <f>IFERROR(Calculations!J1649,"")</f>
        <v/>
      </c>
      <c r="D1649" s="10" t="str">
        <f xml:space="preserve"> IF(OR(Calculations!C1649 = "",Calculations!C1649 = WorkTypeString),  IFERROR(Calculations!J1649,""), NA())</f>
        <v/>
      </c>
      <c r="E1649" s="10">
        <f t="array" ref="E1649">PERCENTILE(IF(ISERROR(D1649:D6648)=FALSE,D1649:D6648),CycleTimePercentile)</f>
        <v>0</v>
      </c>
      <c r="F1649" s="2" t="e">
        <f xml:space="preserve"> IF(Calculations!C1649 = DefectTypeString,  IFERROR(Calculations!J1649,""), NA())</f>
        <v>#N/A</v>
      </c>
      <c r="G1649" s="10">
        <f t="array" ref="G1649">PERCENTILE(IF(ISERROR(F1649:F6648)=FALSE,F1649:F6648),CycleTimePercentile)</f>
        <v>0</v>
      </c>
      <c r="H1649" s="2" t="e">
        <f ca="1" xml:space="preserve"> IF(OR(Calculations!C1649 = "",Calculations!C1649 = WorkTypeString),  Calculations!K1649, NA())</f>
        <v>#N/A</v>
      </c>
      <c r="I1649" s="2" t="e">
        <f xml:space="preserve"> IF(Calculations!C1649 = DefectTypeString,  Calculations!K1649, NA())</f>
        <v>#N/A</v>
      </c>
    </row>
    <row r="1650" spans="1:9" x14ac:dyDescent="0.25">
      <c r="A1650" s="8" t="str">
        <f>Calculations!A1650</f>
        <v/>
      </c>
      <c r="B1650" s="2" t="str">
        <f t="shared" si="30"/>
        <v/>
      </c>
      <c r="C1650" s="10" t="str">
        <f>IFERROR(Calculations!J1650,"")</f>
        <v/>
      </c>
      <c r="D1650" s="10" t="str">
        <f xml:space="preserve"> IF(OR(Calculations!C1650 = "",Calculations!C1650 = WorkTypeString),  IFERROR(Calculations!J1650,""), NA())</f>
        <v/>
      </c>
      <c r="E1650" s="10">
        <f t="array" ref="E1650">PERCENTILE(IF(ISERROR(D1650:D6649)=FALSE,D1650:D6649),CycleTimePercentile)</f>
        <v>0</v>
      </c>
      <c r="F1650" s="2" t="e">
        <f xml:space="preserve"> IF(Calculations!C1650 = DefectTypeString,  IFERROR(Calculations!J1650,""), NA())</f>
        <v>#N/A</v>
      </c>
      <c r="G1650" s="10">
        <f t="array" ref="G1650">PERCENTILE(IF(ISERROR(F1650:F6649)=FALSE,F1650:F6649),CycleTimePercentile)</f>
        <v>0</v>
      </c>
      <c r="H1650" s="2" t="e">
        <f ca="1" xml:space="preserve"> IF(OR(Calculations!C1650 = "",Calculations!C1650 = WorkTypeString),  Calculations!K1650, NA())</f>
        <v>#N/A</v>
      </c>
      <c r="I1650" s="2" t="e">
        <f xml:space="preserve"> IF(Calculations!C1650 = DefectTypeString,  Calculations!K1650, NA())</f>
        <v>#N/A</v>
      </c>
    </row>
    <row r="1651" spans="1:9" x14ac:dyDescent="0.25">
      <c r="A1651" s="8" t="str">
        <f>Calculations!A1651</f>
        <v/>
      </c>
      <c r="B1651" s="2" t="str">
        <f t="shared" si="30"/>
        <v/>
      </c>
      <c r="C1651" s="10" t="str">
        <f>IFERROR(Calculations!J1651,"")</f>
        <v/>
      </c>
      <c r="D1651" s="10" t="str">
        <f xml:space="preserve"> IF(OR(Calculations!C1651 = "",Calculations!C1651 = WorkTypeString),  IFERROR(Calculations!J1651,""), NA())</f>
        <v/>
      </c>
      <c r="E1651" s="10">
        <f t="array" ref="E1651">PERCENTILE(IF(ISERROR(D1651:D6650)=FALSE,D1651:D6650),CycleTimePercentile)</f>
        <v>0</v>
      </c>
      <c r="F1651" s="2" t="e">
        <f xml:space="preserve"> IF(Calculations!C1651 = DefectTypeString,  IFERROR(Calculations!J1651,""), NA())</f>
        <v>#N/A</v>
      </c>
      <c r="G1651" s="10">
        <f t="array" ref="G1651">PERCENTILE(IF(ISERROR(F1651:F6650)=FALSE,F1651:F6650),CycleTimePercentile)</f>
        <v>0</v>
      </c>
      <c r="H1651" s="2" t="e">
        <f ca="1" xml:space="preserve"> IF(OR(Calculations!C1651 = "",Calculations!C1651 = WorkTypeString),  Calculations!K1651, NA())</f>
        <v>#N/A</v>
      </c>
      <c r="I1651" s="2" t="e">
        <f xml:space="preserve"> IF(Calculations!C1651 = DefectTypeString,  Calculations!K1651, NA())</f>
        <v>#N/A</v>
      </c>
    </row>
    <row r="1652" spans="1:9" x14ac:dyDescent="0.25">
      <c r="A1652" s="8" t="str">
        <f>Calculations!A1652</f>
        <v/>
      </c>
      <c r="B1652" s="2" t="str">
        <f t="shared" si="30"/>
        <v/>
      </c>
      <c r="C1652" s="10" t="str">
        <f>IFERROR(Calculations!J1652,"")</f>
        <v/>
      </c>
      <c r="D1652" s="10" t="str">
        <f xml:space="preserve"> IF(OR(Calculations!C1652 = "",Calculations!C1652 = WorkTypeString),  IFERROR(Calculations!J1652,""), NA())</f>
        <v/>
      </c>
      <c r="E1652" s="10">
        <f t="array" ref="E1652">PERCENTILE(IF(ISERROR(D1652:D6651)=FALSE,D1652:D6651),CycleTimePercentile)</f>
        <v>0</v>
      </c>
      <c r="F1652" s="2" t="e">
        <f xml:space="preserve"> IF(Calculations!C1652 = DefectTypeString,  IFERROR(Calculations!J1652,""), NA())</f>
        <v>#N/A</v>
      </c>
      <c r="G1652" s="10">
        <f t="array" ref="G1652">PERCENTILE(IF(ISERROR(F1652:F6651)=FALSE,F1652:F6651),CycleTimePercentile)</f>
        <v>0</v>
      </c>
      <c r="H1652" s="2" t="e">
        <f ca="1" xml:space="preserve"> IF(OR(Calculations!C1652 = "",Calculations!C1652 = WorkTypeString),  Calculations!K1652, NA())</f>
        <v>#N/A</v>
      </c>
      <c r="I1652" s="2" t="e">
        <f xml:space="preserve"> IF(Calculations!C1652 = DefectTypeString,  Calculations!K1652, NA())</f>
        <v>#N/A</v>
      </c>
    </row>
    <row r="1653" spans="1:9" x14ac:dyDescent="0.25">
      <c r="A1653" s="8" t="str">
        <f>Calculations!A1653</f>
        <v/>
      </c>
      <c r="B1653" s="2" t="str">
        <f t="shared" si="30"/>
        <v/>
      </c>
      <c r="C1653" s="10" t="str">
        <f>IFERROR(Calculations!J1653,"")</f>
        <v/>
      </c>
      <c r="D1653" s="10" t="str">
        <f xml:space="preserve"> IF(OR(Calculations!C1653 = "",Calculations!C1653 = WorkTypeString),  IFERROR(Calculations!J1653,""), NA())</f>
        <v/>
      </c>
      <c r="E1653" s="10">
        <f t="array" ref="E1653">PERCENTILE(IF(ISERROR(D1653:D6652)=FALSE,D1653:D6652),CycleTimePercentile)</f>
        <v>0</v>
      </c>
      <c r="F1653" s="2" t="e">
        <f xml:space="preserve"> IF(Calculations!C1653 = DefectTypeString,  IFERROR(Calculations!J1653,""), NA())</f>
        <v>#N/A</v>
      </c>
      <c r="G1653" s="10">
        <f t="array" ref="G1653">PERCENTILE(IF(ISERROR(F1653:F6652)=FALSE,F1653:F6652),CycleTimePercentile)</f>
        <v>0</v>
      </c>
      <c r="H1653" s="2" t="e">
        <f ca="1" xml:space="preserve"> IF(OR(Calculations!C1653 = "",Calculations!C1653 = WorkTypeString),  Calculations!K1653, NA())</f>
        <v>#N/A</v>
      </c>
      <c r="I1653" s="2" t="e">
        <f xml:space="preserve"> IF(Calculations!C1653 = DefectTypeString,  Calculations!K1653, NA())</f>
        <v>#N/A</v>
      </c>
    </row>
    <row r="1654" spans="1:9" x14ac:dyDescent="0.25">
      <c r="A1654" s="8" t="str">
        <f>Calculations!A1654</f>
        <v/>
      </c>
      <c r="B1654" s="2" t="str">
        <f t="shared" si="30"/>
        <v/>
      </c>
      <c r="C1654" s="10" t="str">
        <f>IFERROR(Calculations!J1654,"")</f>
        <v/>
      </c>
      <c r="D1654" s="10" t="str">
        <f xml:space="preserve"> IF(OR(Calculations!C1654 = "",Calculations!C1654 = WorkTypeString),  IFERROR(Calculations!J1654,""), NA())</f>
        <v/>
      </c>
      <c r="E1654" s="10">
        <f t="array" ref="E1654">PERCENTILE(IF(ISERROR(D1654:D6653)=FALSE,D1654:D6653),CycleTimePercentile)</f>
        <v>0</v>
      </c>
      <c r="F1654" s="2" t="e">
        <f xml:space="preserve"> IF(Calculations!C1654 = DefectTypeString,  IFERROR(Calculations!J1654,""), NA())</f>
        <v>#N/A</v>
      </c>
      <c r="G1654" s="10">
        <f t="array" ref="G1654">PERCENTILE(IF(ISERROR(F1654:F6653)=FALSE,F1654:F6653),CycleTimePercentile)</f>
        <v>0</v>
      </c>
      <c r="H1654" s="2" t="e">
        <f ca="1" xml:space="preserve"> IF(OR(Calculations!C1654 = "",Calculations!C1654 = WorkTypeString),  Calculations!K1654, NA())</f>
        <v>#N/A</v>
      </c>
      <c r="I1654" s="2" t="e">
        <f xml:space="preserve"> IF(Calculations!C1654 = DefectTypeString,  Calculations!K1654, NA())</f>
        <v>#N/A</v>
      </c>
    </row>
    <row r="1655" spans="1:9" x14ac:dyDescent="0.25">
      <c r="A1655" s="8" t="str">
        <f>Calculations!A1655</f>
        <v/>
      </c>
      <c r="B1655" s="2" t="str">
        <f t="shared" si="30"/>
        <v/>
      </c>
      <c r="C1655" s="10" t="str">
        <f>IFERROR(Calculations!J1655,"")</f>
        <v/>
      </c>
      <c r="D1655" s="10" t="str">
        <f xml:space="preserve"> IF(OR(Calculations!C1655 = "",Calculations!C1655 = WorkTypeString),  IFERROR(Calculations!J1655,""), NA())</f>
        <v/>
      </c>
      <c r="E1655" s="10">
        <f t="array" ref="E1655">PERCENTILE(IF(ISERROR(D1655:D6654)=FALSE,D1655:D6654),CycleTimePercentile)</f>
        <v>0</v>
      </c>
      <c r="F1655" s="2" t="e">
        <f xml:space="preserve"> IF(Calculations!C1655 = DefectTypeString,  IFERROR(Calculations!J1655,""), NA())</f>
        <v>#N/A</v>
      </c>
      <c r="G1655" s="10">
        <f t="array" ref="G1655">PERCENTILE(IF(ISERROR(F1655:F6654)=FALSE,F1655:F6654),CycleTimePercentile)</f>
        <v>0</v>
      </c>
      <c r="H1655" s="2" t="e">
        <f ca="1" xml:space="preserve"> IF(OR(Calculations!C1655 = "",Calculations!C1655 = WorkTypeString),  Calculations!K1655, NA())</f>
        <v>#N/A</v>
      </c>
      <c r="I1655" s="2" t="e">
        <f xml:space="preserve"> IF(Calculations!C1655 = DefectTypeString,  Calculations!K1655, NA())</f>
        <v>#N/A</v>
      </c>
    </row>
    <row r="1656" spans="1:9" x14ac:dyDescent="0.25">
      <c r="A1656" s="8" t="str">
        <f>Calculations!A1656</f>
        <v/>
      </c>
      <c r="B1656" s="2" t="str">
        <f t="shared" si="30"/>
        <v/>
      </c>
      <c r="C1656" s="10" t="str">
        <f>IFERROR(Calculations!J1656,"")</f>
        <v/>
      </c>
      <c r="D1656" s="10" t="str">
        <f xml:space="preserve"> IF(OR(Calculations!C1656 = "",Calculations!C1656 = WorkTypeString),  IFERROR(Calculations!J1656,""), NA())</f>
        <v/>
      </c>
      <c r="E1656" s="10">
        <f t="array" ref="E1656">PERCENTILE(IF(ISERROR(D1656:D6655)=FALSE,D1656:D6655),CycleTimePercentile)</f>
        <v>0</v>
      </c>
      <c r="F1656" s="2" t="e">
        <f xml:space="preserve"> IF(Calculations!C1656 = DefectTypeString,  IFERROR(Calculations!J1656,""), NA())</f>
        <v>#N/A</v>
      </c>
      <c r="G1656" s="10">
        <f t="array" ref="G1656">PERCENTILE(IF(ISERROR(F1656:F6655)=FALSE,F1656:F6655),CycleTimePercentile)</f>
        <v>0</v>
      </c>
      <c r="H1656" s="2" t="e">
        <f ca="1" xml:space="preserve"> IF(OR(Calculations!C1656 = "",Calculations!C1656 = WorkTypeString),  Calculations!K1656, NA())</f>
        <v>#N/A</v>
      </c>
      <c r="I1656" s="2" t="e">
        <f xml:space="preserve"> IF(Calculations!C1656 = DefectTypeString,  Calculations!K1656, NA())</f>
        <v>#N/A</v>
      </c>
    </row>
    <row r="1657" spans="1:9" x14ac:dyDescent="0.25">
      <c r="A1657" s="8" t="str">
        <f>Calculations!A1657</f>
        <v/>
      </c>
      <c r="B1657" s="2" t="str">
        <f t="shared" si="30"/>
        <v/>
      </c>
      <c r="C1657" s="10" t="str">
        <f>IFERROR(Calculations!J1657,"")</f>
        <v/>
      </c>
      <c r="D1657" s="10" t="str">
        <f xml:space="preserve"> IF(OR(Calculations!C1657 = "",Calculations!C1657 = WorkTypeString),  IFERROR(Calculations!J1657,""), NA())</f>
        <v/>
      </c>
      <c r="E1657" s="10">
        <f t="array" ref="E1657">PERCENTILE(IF(ISERROR(D1657:D6656)=FALSE,D1657:D6656),CycleTimePercentile)</f>
        <v>0</v>
      </c>
      <c r="F1657" s="2" t="e">
        <f xml:space="preserve"> IF(Calculations!C1657 = DefectTypeString,  IFERROR(Calculations!J1657,""), NA())</f>
        <v>#N/A</v>
      </c>
      <c r="G1657" s="10">
        <f t="array" ref="G1657">PERCENTILE(IF(ISERROR(F1657:F6656)=FALSE,F1657:F6656),CycleTimePercentile)</f>
        <v>0</v>
      </c>
      <c r="H1657" s="2" t="e">
        <f ca="1" xml:space="preserve"> IF(OR(Calculations!C1657 = "",Calculations!C1657 = WorkTypeString),  Calculations!K1657, NA())</f>
        <v>#N/A</v>
      </c>
      <c r="I1657" s="2" t="e">
        <f xml:space="preserve"> IF(Calculations!C1657 = DefectTypeString,  Calculations!K1657, NA())</f>
        <v>#N/A</v>
      </c>
    </row>
    <row r="1658" spans="1:9" x14ac:dyDescent="0.25">
      <c r="A1658" s="8" t="str">
        <f>Calculations!A1658</f>
        <v/>
      </c>
      <c r="B1658" s="2" t="str">
        <f t="shared" si="30"/>
        <v/>
      </c>
      <c r="C1658" s="10" t="str">
        <f>IFERROR(Calculations!J1658,"")</f>
        <v/>
      </c>
      <c r="D1658" s="10" t="str">
        <f xml:space="preserve"> IF(OR(Calculations!C1658 = "",Calculations!C1658 = WorkTypeString),  IFERROR(Calculations!J1658,""), NA())</f>
        <v/>
      </c>
      <c r="E1658" s="10">
        <f t="array" ref="E1658">PERCENTILE(IF(ISERROR(D1658:D6657)=FALSE,D1658:D6657),CycleTimePercentile)</f>
        <v>0</v>
      </c>
      <c r="F1658" s="2" t="e">
        <f xml:space="preserve"> IF(Calculations!C1658 = DefectTypeString,  IFERROR(Calculations!J1658,""), NA())</f>
        <v>#N/A</v>
      </c>
      <c r="G1658" s="10">
        <f t="array" ref="G1658">PERCENTILE(IF(ISERROR(F1658:F6657)=FALSE,F1658:F6657),CycleTimePercentile)</f>
        <v>0</v>
      </c>
      <c r="H1658" s="2" t="e">
        <f ca="1" xml:space="preserve"> IF(OR(Calculations!C1658 = "",Calculations!C1658 = WorkTypeString),  Calculations!K1658, NA())</f>
        <v>#N/A</v>
      </c>
      <c r="I1658" s="2" t="e">
        <f xml:space="preserve"> IF(Calculations!C1658 = DefectTypeString,  Calculations!K1658, NA())</f>
        <v>#N/A</v>
      </c>
    </row>
    <row r="1659" spans="1:9" x14ac:dyDescent="0.25">
      <c r="A1659" s="8" t="str">
        <f>Calculations!A1659</f>
        <v/>
      </c>
      <c r="B1659" s="2" t="str">
        <f t="shared" si="30"/>
        <v/>
      </c>
      <c r="C1659" s="10" t="str">
        <f>IFERROR(Calculations!J1659,"")</f>
        <v/>
      </c>
      <c r="D1659" s="10" t="str">
        <f xml:space="preserve"> IF(OR(Calculations!C1659 = "",Calculations!C1659 = WorkTypeString),  IFERROR(Calculations!J1659,""), NA())</f>
        <v/>
      </c>
      <c r="E1659" s="10">
        <f t="array" ref="E1659">PERCENTILE(IF(ISERROR(D1659:D6658)=FALSE,D1659:D6658),CycleTimePercentile)</f>
        <v>0</v>
      </c>
      <c r="F1659" s="2" t="e">
        <f xml:space="preserve"> IF(Calculations!C1659 = DefectTypeString,  IFERROR(Calculations!J1659,""), NA())</f>
        <v>#N/A</v>
      </c>
      <c r="G1659" s="10">
        <f t="array" ref="G1659">PERCENTILE(IF(ISERROR(F1659:F6658)=FALSE,F1659:F6658),CycleTimePercentile)</f>
        <v>0</v>
      </c>
      <c r="H1659" s="2" t="e">
        <f ca="1" xml:space="preserve"> IF(OR(Calculations!C1659 = "",Calculations!C1659 = WorkTypeString),  Calculations!K1659, NA())</f>
        <v>#N/A</v>
      </c>
      <c r="I1659" s="2" t="e">
        <f xml:space="preserve"> IF(Calculations!C1659 = DefectTypeString,  Calculations!K1659, NA())</f>
        <v>#N/A</v>
      </c>
    </row>
    <row r="1660" spans="1:9" x14ac:dyDescent="0.25">
      <c r="A1660" s="8" t="str">
        <f>Calculations!A1660</f>
        <v/>
      </c>
      <c r="B1660" s="2" t="str">
        <f t="shared" si="30"/>
        <v/>
      </c>
      <c r="C1660" s="10" t="str">
        <f>IFERROR(Calculations!J1660,"")</f>
        <v/>
      </c>
      <c r="D1660" s="10" t="str">
        <f xml:space="preserve"> IF(OR(Calculations!C1660 = "",Calculations!C1660 = WorkTypeString),  IFERROR(Calculations!J1660,""), NA())</f>
        <v/>
      </c>
      <c r="E1660" s="10">
        <f t="array" ref="E1660">PERCENTILE(IF(ISERROR(D1660:D6659)=FALSE,D1660:D6659),CycleTimePercentile)</f>
        <v>0</v>
      </c>
      <c r="F1660" s="2" t="e">
        <f xml:space="preserve"> IF(Calculations!C1660 = DefectTypeString,  IFERROR(Calculations!J1660,""), NA())</f>
        <v>#N/A</v>
      </c>
      <c r="G1660" s="10">
        <f t="array" ref="G1660">PERCENTILE(IF(ISERROR(F1660:F6659)=FALSE,F1660:F6659),CycleTimePercentile)</f>
        <v>0</v>
      </c>
      <c r="H1660" s="2" t="e">
        <f ca="1" xml:space="preserve"> IF(OR(Calculations!C1660 = "",Calculations!C1660 = WorkTypeString),  Calculations!K1660, NA())</f>
        <v>#N/A</v>
      </c>
      <c r="I1660" s="2" t="e">
        <f xml:space="preserve"> IF(Calculations!C1660 = DefectTypeString,  Calculations!K1660, NA())</f>
        <v>#N/A</v>
      </c>
    </row>
    <row r="1661" spans="1:9" x14ac:dyDescent="0.25">
      <c r="A1661" s="8" t="str">
        <f>Calculations!A1661</f>
        <v/>
      </c>
      <c r="B1661" s="2" t="str">
        <f t="shared" si="30"/>
        <v/>
      </c>
      <c r="C1661" s="10" t="str">
        <f>IFERROR(Calculations!J1661,"")</f>
        <v/>
      </c>
      <c r="D1661" s="10" t="str">
        <f xml:space="preserve"> IF(OR(Calculations!C1661 = "",Calculations!C1661 = WorkTypeString),  IFERROR(Calculations!J1661,""), NA())</f>
        <v/>
      </c>
      <c r="E1661" s="10">
        <f t="array" ref="E1661">PERCENTILE(IF(ISERROR(D1661:D6660)=FALSE,D1661:D6660),CycleTimePercentile)</f>
        <v>0</v>
      </c>
      <c r="F1661" s="2" t="e">
        <f xml:space="preserve"> IF(Calculations!C1661 = DefectTypeString,  IFERROR(Calculations!J1661,""), NA())</f>
        <v>#N/A</v>
      </c>
      <c r="G1661" s="10">
        <f t="array" ref="G1661">PERCENTILE(IF(ISERROR(F1661:F6660)=FALSE,F1661:F6660),CycleTimePercentile)</f>
        <v>0</v>
      </c>
      <c r="H1661" s="2" t="e">
        <f ca="1" xml:space="preserve"> IF(OR(Calculations!C1661 = "",Calculations!C1661 = WorkTypeString),  Calculations!K1661, NA())</f>
        <v>#N/A</v>
      </c>
      <c r="I1661" s="2" t="e">
        <f xml:space="preserve"> IF(Calculations!C1661 = DefectTypeString,  Calculations!K1661, NA())</f>
        <v>#N/A</v>
      </c>
    </row>
    <row r="1662" spans="1:9" x14ac:dyDescent="0.25">
      <c r="A1662" s="8" t="str">
        <f>Calculations!A1662</f>
        <v/>
      </c>
      <c r="B1662" s="2" t="str">
        <f t="shared" si="30"/>
        <v/>
      </c>
      <c r="C1662" s="10" t="str">
        <f>IFERROR(Calculations!J1662,"")</f>
        <v/>
      </c>
      <c r="D1662" s="10" t="str">
        <f xml:space="preserve"> IF(OR(Calculations!C1662 = "",Calculations!C1662 = WorkTypeString),  IFERROR(Calculations!J1662,""), NA())</f>
        <v/>
      </c>
      <c r="E1662" s="10">
        <f t="array" ref="E1662">PERCENTILE(IF(ISERROR(D1662:D6661)=FALSE,D1662:D6661),CycleTimePercentile)</f>
        <v>0</v>
      </c>
      <c r="F1662" s="2" t="e">
        <f xml:space="preserve"> IF(Calculations!C1662 = DefectTypeString,  IFERROR(Calculations!J1662,""), NA())</f>
        <v>#N/A</v>
      </c>
      <c r="G1662" s="10">
        <f t="array" ref="G1662">PERCENTILE(IF(ISERROR(F1662:F6661)=FALSE,F1662:F6661),CycleTimePercentile)</f>
        <v>0</v>
      </c>
      <c r="H1662" s="2" t="e">
        <f ca="1" xml:space="preserve"> IF(OR(Calculations!C1662 = "",Calculations!C1662 = WorkTypeString),  Calculations!K1662, NA())</f>
        <v>#N/A</v>
      </c>
      <c r="I1662" s="2" t="e">
        <f xml:space="preserve"> IF(Calculations!C1662 = DefectTypeString,  Calculations!K1662, NA())</f>
        <v>#N/A</v>
      </c>
    </row>
    <row r="1663" spans="1:9" x14ac:dyDescent="0.25">
      <c r="A1663" s="8" t="str">
        <f>Calculations!A1663</f>
        <v/>
      </c>
      <c r="B1663" s="2" t="str">
        <f t="shared" si="30"/>
        <v/>
      </c>
      <c r="C1663" s="10" t="str">
        <f>IFERROR(Calculations!J1663,"")</f>
        <v/>
      </c>
      <c r="D1663" s="10" t="str">
        <f xml:space="preserve"> IF(OR(Calculations!C1663 = "",Calculations!C1663 = WorkTypeString),  IFERROR(Calculations!J1663,""), NA())</f>
        <v/>
      </c>
      <c r="E1663" s="10">
        <f t="array" ref="E1663">PERCENTILE(IF(ISERROR(D1663:D6662)=FALSE,D1663:D6662),CycleTimePercentile)</f>
        <v>0</v>
      </c>
      <c r="F1663" s="2" t="e">
        <f xml:space="preserve"> IF(Calculations!C1663 = DefectTypeString,  IFERROR(Calculations!J1663,""), NA())</f>
        <v>#N/A</v>
      </c>
      <c r="G1663" s="10">
        <f t="array" ref="G1663">PERCENTILE(IF(ISERROR(F1663:F6662)=FALSE,F1663:F6662),CycleTimePercentile)</f>
        <v>0</v>
      </c>
      <c r="H1663" s="2" t="e">
        <f ca="1" xml:space="preserve"> IF(OR(Calculations!C1663 = "",Calculations!C1663 = WorkTypeString),  Calculations!K1663, NA())</f>
        <v>#N/A</v>
      </c>
      <c r="I1663" s="2" t="e">
        <f xml:space="preserve"> IF(Calculations!C1663 = DefectTypeString,  Calculations!K1663, NA())</f>
        <v>#N/A</v>
      </c>
    </row>
    <row r="1664" spans="1:9" x14ac:dyDescent="0.25">
      <c r="A1664" s="8" t="str">
        <f>Calculations!A1664</f>
        <v/>
      </c>
      <c r="B1664" s="2" t="str">
        <f t="shared" si="30"/>
        <v/>
      </c>
      <c r="C1664" s="10" t="str">
        <f>IFERROR(Calculations!J1664,"")</f>
        <v/>
      </c>
      <c r="D1664" s="10" t="str">
        <f xml:space="preserve"> IF(OR(Calculations!C1664 = "",Calculations!C1664 = WorkTypeString),  IFERROR(Calculations!J1664,""), NA())</f>
        <v/>
      </c>
      <c r="E1664" s="10">
        <f t="array" ref="E1664">PERCENTILE(IF(ISERROR(D1664:D6663)=FALSE,D1664:D6663),CycleTimePercentile)</f>
        <v>0</v>
      </c>
      <c r="F1664" s="2" t="e">
        <f xml:space="preserve"> IF(Calculations!C1664 = DefectTypeString,  IFERROR(Calculations!J1664,""), NA())</f>
        <v>#N/A</v>
      </c>
      <c r="G1664" s="10">
        <f t="array" ref="G1664">PERCENTILE(IF(ISERROR(F1664:F6663)=FALSE,F1664:F6663),CycleTimePercentile)</f>
        <v>0</v>
      </c>
      <c r="H1664" s="2" t="e">
        <f ca="1" xml:space="preserve"> IF(OR(Calculations!C1664 = "",Calculations!C1664 = WorkTypeString),  Calculations!K1664, NA())</f>
        <v>#N/A</v>
      </c>
      <c r="I1664" s="2" t="e">
        <f xml:space="preserve"> IF(Calculations!C1664 = DefectTypeString,  Calculations!K1664, NA())</f>
        <v>#N/A</v>
      </c>
    </row>
    <row r="1665" spans="1:9" x14ac:dyDescent="0.25">
      <c r="A1665" s="8" t="str">
        <f>Calculations!A1665</f>
        <v/>
      </c>
      <c r="B1665" s="2" t="str">
        <f t="shared" si="30"/>
        <v/>
      </c>
      <c r="C1665" s="10" t="str">
        <f>IFERROR(Calculations!J1665,"")</f>
        <v/>
      </c>
      <c r="D1665" s="10" t="str">
        <f xml:space="preserve"> IF(OR(Calculations!C1665 = "",Calculations!C1665 = WorkTypeString),  IFERROR(Calculations!J1665,""), NA())</f>
        <v/>
      </c>
      <c r="E1665" s="10">
        <f t="array" ref="E1665">PERCENTILE(IF(ISERROR(D1665:D6664)=FALSE,D1665:D6664),CycleTimePercentile)</f>
        <v>0</v>
      </c>
      <c r="F1665" s="2" t="e">
        <f xml:space="preserve"> IF(Calculations!C1665 = DefectTypeString,  IFERROR(Calculations!J1665,""), NA())</f>
        <v>#N/A</v>
      </c>
      <c r="G1665" s="10">
        <f t="array" ref="G1665">PERCENTILE(IF(ISERROR(F1665:F6664)=FALSE,F1665:F6664),CycleTimePercentile)</f>
        <v>0</v>
      </c>
      <c r="H1665" s="2" t="e">
        <f ca="1" xml:space="preserve"> IF(OR(Calculations!C1665 = "",Calculations!C1665 = WorkTypeString),  Calculations!K1665, NA())</f>
        <v>#N/A</v>
      </c>
      <c r="I1665" s="2" t="e">
        <f xml:space="preserve"> IF(Calculations!C1665 = DefectTypeString,  Calculations!K1665, NA())</f>
        <v>#N/A</v>
      </c>
    </row>
    <row r="1666" spans="1:9" x14ac:dyDescent="0.25">
      <c r="A1666" s="8" t="str">
        <f>Calculations!A1666</f>
        <v/>
      </c>
      <c r="B1666" s="2" t="str">
        <f t="shared" si="30"/>
        <v/>
      </c>
      <c r="C1666" s="10" t="str">
        <f>IFERROR(Calculations!J1666,"")</f>
        <v/>
      </c>
      <c r="D1666" s="10" t="str">
        <f xml:space="preserve"> IF(OR(Calculations!C1666 = "",Calculations!C1666 = WorkTypeString),  IFERROR(Calculations!J1666,""), NA())</f>
        <v/>
      </c>
      <c r="E1666" s="10">
        <f t="array" ref="E1666">PERCENTILE(IF(ISERROR(D1666:D6665)=FALSE,D1666:D6665),CycleTimePercentile)</f>
        <v>0</v>
      </c>
      <c r="F1666" s="2" t="e">
        <f xml:space="preserve"> IF(Calculations!C1666 = DefectTypeString,  IFERROR(Calculations!J1666,""), NA())</f>
        <v>#N/A</v>
      </c>
      <c r="G1666" s="10">
        <f t="array" ref="G1666">PERCENTILE(IF(ISERROR(F1666:F6665)=FALSE,F1666:F6665),CycleTimePercentile)</f>
        <v>0</v>
      </c>
      <c r="H1666" s="2" t="e">
        <f ca="1" xml:space="preserve"> IF(OR(Calculations!C1666 = "",Calculations!C1666 = WorkTypeString),  Calculations!K1666, NA())</f>
        <v>#N/A</v>
      </c>
      <c r="I1666" s="2" t="e">
        <f xml:space="preserve"> IF(Calculations!C1666 = DefectTypeString,  Calculations!K1666, NA())</f>
        <v>#N/A</v>
      </c>
    </row>
    <row r="1667" spans="1:9" x14ac:dyDescent="0.25">
      <c r="A1667" s="8" t="str">
        <f>Calculations!A1667</f>
        <v/>
      </c>
      <c r="B1667" s="2" t="str">
        <f t="shared" ref="B1667:B1730" si="31">IF(ISNUMBER(A1667),YEAR(A1667)&amp;"-"&amp;TEXT(MONTH(A1667),"00")&amp;"-"&amp;TEXT(DAY(A1667),"00")&amp;"-"&amp;TEXT(HOUR(A1667),"00"),"")</f>
        <v/>
      </c>
      <c r="C1667" s="10" t="str">
        <f>IFERROR(Calculations!J1667,"")</f>
        <v/>
      </c>
      <c r="D1667" s="10" t="str">
        <f xml:space="preserve"> IF(OR(Calculations!C1667 = "",Calculations!C1667 = WorkTypeString),  IFERROR(Calculations!J1667,""), NA())</f>
        <v/>
      </c>
      <c r="E1667" s="10">
        <f t="array" ref="E1667">PERCENTILE(IF(ISERROR(D1667:D6666)=FALSE,D1667:D6666),CycleTimePercentile)</f>
        <v>0</v>
      </c>
      <c r="F1667" s="2" t="e">
        <f xml:space="preserve"> IF(Calculations!C1667 = DefectTypeString,  IFERROR(Calculations!J1667,""), NA())</f>
        <v>#N/A</v>
      </c>
      <c r="G1667" s="10">
        <f t="array" ref="G1667">PERCENTILE(IF(ISERROR(F1667:F6666)=FALSE,F1667:F6666),CycleTimePercentile)</f>
        <v>0</v>
      </c>
      <c r="H1667" s="2" t="e">
        <f ca="1" xml:space="preserve"> IF(OR(Calculations!C1667 = "",Calculations!C1667 = WorkTypeString),  Calculations!K1667, NA())</f>
        <v>#N/A</v>
      </c>
      <c r="I1667" s="2" t="e">
        <f xml:space="preserve"> IF(Calculations!C1667 = DefectTypeString,  Calculations!K1667, NA())</f>
        <v>#N/A</v>
      </c>
    </row>
    <row r="1668" spans="1:9" x14ac:dyDescent="0.25">
      <c r="A1668" s="8" t="str">
        <f>Calculations!A1668</f>
        <v/>
      </c>
      <c r="B1668" s="2" t="str">
        <f t="shared" si="31"/>
        <v/>
      </c>
      <c r="C1668" s="10" t="str">
        <f>IFERROR(Calculations!J1668,"")</f>
        <v/>
      </c>
      <c r="D1668" s="10" t="str">
        <f xml:space="preserve"> IF(OR(Calculations!C1668 = "",Calculations!C1668 = WorkTypeString),  IFERROR(Calculations!J1668,""), NA())</f>
        <v/>
      </c>
      <c r="E1668" s="10">
        <f t="array" ref="E1668">PERCENTILE(IF(ISERROR(D1668:D6667)=FALSE,D1668:D6667),CycleTimePercentile)</f>
        <v>0</v>
      </c>
      <c r="F1668" s="2" t="e">
        <f xml:space="preserve"> IF(Calculations!C1668 = DefectTypeString,  IFERROR(Calculations!J1668,""), NA())</f>
        <v>#N/A</v>
      </c>
      <c r="G1668" s="10">
        <f t="array" ref="G1668">PERCENTILE(IF(ISERROR(F1668:F6667)=FALSE,F1668:F6667),CycleTimePercentile)</f>
        <v>0</v>
      </c>
      <c r="H1668" s="2" t="e">
        <f ca="1" xml:space="preserve"> IF(OR(Calculations!C1668 = "",Calculations!C1668 = WorkTypeString),  Calculations!K1668, NA())</f>
        <v>#N/A</v>
      </c>
      <c r="I1668" s="2" t="e">
        <f xml:space="preserve"> IF(Calculations!C1668 = DefectTypeString,  Calculations!K1668, NA())</f>
        <v>#N/A</v>
      </c>
    </row>
    <row r="1669" spans="1:9" x14ac:dyDescent="0.25">
      <c r="A1669" s="8" t="str">
        <f>Calculations!A1669</f>
        <v/>
      </c>
      <c r="B1669" s="2" t="str">
        <f t="shared" si="31"/>
        <v/>
      </c>
      <c r="C1669" s="10" t="str">
        <f>IFERROR(Calculations!J1669,"")</f>
        <v/>
      </c>
      <c r="D1669" s="10" t="str">
        <f xml:space="preserve"> IF(OR(Calculations!C1669 = "",Calculations!C1669 = WorkTypeString),  IFERROR(Calculations!J1669,""), NA())</f>
        <v/>
      </c>
      <c r="E1669" s="10">
        <f t="array" ref="E1669">PERCENTILE(IF(ISERROR(D1669:D6668)=FALSE,D1669:D6668),CycleTimePercentile)</f>
        <v>0</v>
      </c>
      <c r="F1669" s="2" t="e">
        <f xml:space="preserve"> IF(Calculations!C1669 = DefectTypeString,  IFERROR(Calculations!J1669,""), NA())</f>
        <v>#N/A</v>
      </c>
      <c r="G1669" s="10">
        <f t="array" ref="G1669">PERCENTILE(IF(ISERROR(F1669:F6668)=FALSE,F1669:F6668),CycleTimePercentile)</f>
        <v>0</v>
      </c>
      <c r="H1669" s="2" t="e">
        <f ca="1" xml:space="preserve"> IF(OR(Calculations!C1669 = "",Calculations!C1669 = WorkTypeString),  Calculations!K1669, NA())</f>
        <v>#N/A</v>
      </c>
      <c r="I1669" s="2" t="e">
        <f xml:space="preserve"> IF(Calculations!C1669 = DefectTypeString,  Calculations!K1669, NA())</f>
        <v>#N/A</v>
      </c>
    </row>
    <row r="1670" spans="1:9" x14ac:dyDescent="0.25">
      <c r="A1670" s="8" t="str">
        <f>Calculations!A1670</f>
        <v/>
      </c>
      <c r="B1670" s="2" t="str">
        <f t="shared" si="31"/>
        <v/>
      </c>
      <c r="C1670" s="10" t="str">
        <f>IFERROR(Calculations!J1670,"")</f>
        <v/>
      </c>
      <c r="D1670" s="10" t="str">
        <f xml:space="preserve"> IF(OR(Calculations!C1670 = "",Calculations!C1670 = WorkTypeString),  IFERROR(Calculations!J1670,""), NA())</f>
        <v/>
      </c>
      <c r="E1670" s="10">
        <f t="array" ref="E1670">PERCENTILE(IF(ISERROR(D1670:D6669)=FALSE,D1670:D6669),CycleTimePercentile)</f>
        <v>0</v>
      </c>
      <c r="F1670" s="2" t="e">
        <f xml:space="preserve"> IF(Calculations!C1670 = DefectTypeString,  IFERROR(Calculations!J1670,""), NA())</f>
        <v>#N/A</v>
      </c>
      <c r="G1670" s="10">
        <f t="array" ref="G1670">PERCENTILE(IF(ISERROR(F1670:F6669)=FALSE,F1670:F6669),CycleTimePercentile)</f>
        <v>0</v>
      </c>
      <c r="H1670" s="2" t="e">
        <f ca="1" xml:space="preserve"> IF(OR(Calculations!C1670 = "",Calculations!C1670 = WorkTypeString),  Calculations!K1670, NA())</f>
        <v>#N/A</v>
      </c>
      <c r="I1670" s="2" t="e">
        <f xml:space="preserve"> IF(Calculations!C1670 = DefectTypeString,  Calculations!K1670, NA())</f>
        <v>#N/A</v>
      </c>
    </row>
    <row r="1671" spans="1:9" x14ac:dyDescent="0.25">
      <c r="A1671" s="8" t="str">
        <f>Calculations!A1671</f>
        <v/>
      </c>
      <c r="B1671" s="2" t="str">
        <f t="shared" si="31"/>
        <v/>
      </c>
      <c r="C1671" s="10" t="str">
        <f>IFERROR(Calculations!J1671,"")</f>
        <v/>
      </c>
      <c r="D1671" s="10" t="str">
        <f xml:space="preserve"> IF(OR(Calculations!C1671 = "",Calculations!C1671 = WorkTypeString),  IFERROR(Calculations!J1671,""), NA())</f>
        <v/>
      </c>
      <c r="E1671" s="10">
        <f t="array" ref="E1671">PERCENTILE(IF(ISERROR(D1671:D6670)=FALSE,D1671:D6670),CycleTimePercentile)</f>
        <v>0</v>
      </c>
      <c r="F1671" s="2" t="e">
        <f xml:space="preserve"> IF(Calculations!C1671 = DefectTypeString,  IFERROR(Calculations!J1671,""), NA())</f>
        <v>#N/A</v>
      </c>
      <c r="G1671" s="10">
        <f t="array" ref="G1671">PERCENTILE(IF(ISERROR(F1671:F6670)=FALSE,F1671:F6670),CycleTimePercentile)</f>
        <v>0</v>
      </c>
      <c r="H1671" s="2" t="e">
        <f ca="1" xml:space="preserve"> IF(OR(Calculations!C1671 = "",Calculations!C1671 = WorkTypeString),  Calculations!K1671, NA())</f>
        <v>#N/A</v>
      </c>
      <c r="I1671" s="2" t="e">
        <f xml:space="preserve"> IF(Calculations!C1671 = DefectTypeString,  Calculations!K1671, NA())</f>
        <v>#N/A</v>
      </c>
    </row>
    <row r="1672" spans="1:9" x14ac:dyDescent="0.25">
      <c r="A1672" s="8" t="str">
        <f>Calculations!A1672</f>
        <v/>
      </c>
      <c r="B1672" s="2" t="str">
        <f t="shared" si="31"/>
        <v/>
      </c>
      <c r="C1672" s="10" t="str">
        <f>IFERROR(Calculations!J1672,"")</f>
        <v/>
      </c>
      <c r="D1672" s="10" t="str">
        <f xml:space="preserve"> IF(OR(Calculations!C1672 = "",Calculations!C1672 = WorkTypeString),  IFERROR(Calculations!J1672,""), NA())</f>
        <v/>
      </c>
      <c r="E1672" s="10">
        <f t="array" ref="E1672">PERCENTILE(IF(ISERROR(D1672:D6671)=FALSE,D1672:D6671),CycleTimePercentile)</f>
        <v>0</v>
      </c>
      <c r="F1672" s="2" t="e">
        <f xml:space="preserve"> IF(Calculations!C1672 = DefectTypeString,  IFERROR(Calculations!J1672,""), NA())</f>
        <v>#N/A</v>
      </c>
      <c r="G1672" s="10">
        <f t="array" ref="G1672">PERCENTILE(IF(ISERROR(F1672:F6671)=FALSE,F1672:F6671),CycleTimePercentile)</f>
        <v>0</v>
      </c>
      <c r="H1672" s="2" t="e">
        <f ca="1" xml:space="preserve"> IF(OR(Calculations!C1672 = "",Calculations!C1672 = WorkTypeString),  Calculations!K1672, NA())</f>
        <v>#N/A</v>
      </c>
      <c r="I1672" s="2" t="e">
        <f xml:space="preserve"> IF(Calculations!C1672 = DefectTypeString,  Calculations!K1672, NA())</f>
        <v>#N/A</v>
      </c>
    </row>
    <row r="1673" spans="1:9" x14ac:dyDescent="0.25">
      <c r="A1673" s="8" t="str">
        <f>Calculations!A1673</f>
        <v/>
      </c>
      <c r="B1673" s="2" t="str">
        <f t="shared" si="31"/>
        <v/>
      </c>
      <c r="C1673" s="10" t="str">
        <f>IFERROR(Calculations!J1673,"")</f>
        <v/>
      </c>
      <c r="D1673" s="10" t="str">
        <f xml:space="preserve"> IF(OR(Calculations!C1673 = "",Calculations!C1673 = WorkTypeString),  IFERROR(Calculations!J1673,""), NA())</f>
        <v/>
      </c>
      <c r="E1673" s="10">
        <f t="array" ref="E1673">PERCENTILE(IF(ISERROR(D1673:D6672)=FALSE,D1673:D6672),CycleTimePercentile)</f>
        <v>0</v>
      </c>
      <c r="F1673" s="2" t="e">
        <f xml:space="preserve"> IF(Calculations!C1673 = DefectTypeString,  IFERROR(Calculations!J1673,""), NA())</f>
        <v>#N/A</v>
      </c>
      <c r="G1673" s="10">
        <f t="array" ref="G1673">PERCENTILE(IF(ISERROR(F1673:F6672)=FALSE,F1673:F6672),CycleTimePercentile)</f>
        <v>0</v>
      </c>
      <c r="H1673" s="2" t="e">
        <f ca="1" xml:space="preserve"> IF(OR(Calculations!C1673 = "",Calculations!C1673 = WorkTypeString),  Calculations!K1673, NA())</f>
        <v>#N/A</v>
      </c>
      <c r="I1673" s="2" t="e">
        <f xml:space="preserve"> IF(Calculations!C1673 = DefectTypeString,  Calculations!K1673, NA())</f>
        <v>#N/A</v>
      </c>
    </row>
    <row r="1674" spans="1:9" x14ac:dyDescent="0.25">
      <c r="A1674" s="8" t="str">
        <f>Calculations!A1674</f>
        <v/>
      </c>
      <c r="B1674" s="2" t="str">
        <f t="shared" si="31"/>
        <v/>
      </c>
      <c r="C1674" s="10" t="str">
        <f>IFERROR(Calculations!J1674,"")</f>
        <v/>
      </c>
      <c r="D1674" s="10" t="str">
        <f xml:space="preserve"> IF(OR(Calculations!C1674 = "",Calculations!C1674 = WorkTypeString),  IFERROR(Calculations!J1674,""), NA())</f>
        <v/>
      </c>
      <c r="E1674" s="10">
        <f t="array" ref="E1674">PERCENTILE(IF(ISERROR(D1674:D6673)=FALSE,D1674:D6673),CycleTimePercentile)</f>
        <v>0</v>
      </c>
      <c r="F1674" s="2" t="e">
        <f xml:space="preserve"> IF(Calculations!C1674 = DefectTypeString,  IFERROR(Calculations!J1674,""), NA())</f>
        <v>#N/A</v>
      </c>
      <c r="G1674" s="10">
        <f t="array" ref="G1674">PERCENTILE(IF(ISERROR(F1674:F6673)=FALSE,F1674:F6673),CycleTimePercentile)</f>
        <v>0</v>
      </c>
      <c r="H1674" s="2" t="e">
        <f ca="1" xml:space="preserve"> IF(OR(Calculations!C1674 = "",Calculations!C1674 = WorkTypeString),  Calculations!K1674, NA())</f>
        <v>#N/A</v>
      </c>
      <c r="I1674" s="2" t="e">
        <f xml:space="preserve"> IF(Calculations!C1674 = DefectTypeString,  Calculations!K1674, NA())</f>
        <v>#N/A</v>
      </c>
    </row>
    <row r="1675" spans="1:9" x14ac:dyDescent="0.25">
      <c r="A1675" s="8" t="str">
        <f>Calculations!A1675</f>
        <v/>
      </c>
      <c r="B1675" s="2" t="str">
        <f t="shared" si="31"/>
        <v/>
      </c>
      <c r="C1675" s="10" t="str">
        <f>IFERROR(Calculations!J1675,"")</f>
        <v/>
      </c>
      <c r="D1675" s="10" t="str">
        <f xml:space="preserve"> IF(OR(Calculations!C1675 = "",Calculations!C1675 = WorkTypeString),  IFERROR(Calculations!J1675,""), NA())</f>
        <v/>
      </c>
      <c r="E1675" s="10">
        <f t="array" ref="E1675">PERCENTILE(IF(ISERROR(D1675:D6674)=FALSE,D1675:D6674),CycleTimePercentile)</f>
        <v>0</v>
      </c>
      <c r="F1675" s="2" t="e">
        <f xml:space="preserve"> IF(Calculations!C1675 = DefectTypeString,  IFERROR(Calculations!J1675,""), NA())</f>
        <v>#N/A</v>
      </c>
      <c r="G1675" s="10">
        <f t="array" ref="G1675">PERCENTILE(IF(ISERROR(F1675:F6674)=FALSE,F1675:F6674),CycleTimePercentile)</f>
        <v>0</v>
      </c>
      <c r="H1675" s="2" t="e">
        <f ca="1" xml:space="preserve"> IF(OR(Calculations!C1675 = "",Calculations!C1675 = WorkTypeString),  Calculations!K1675, NA())</f>
        <v>#N/A</v>
      </c>
      <c r="I1675" s="2" t="e">
        <f xml:space="preserve"> IF(Calculations!C1675 = DefectTypeString,  Calculations!K1675, NA())</f>
        <v>#N/A</v>
      </c>
    </row>
    <row r="1676" spans="1:9" x14ac:dyDescent="0.25">
      <c r="A1676" s="8" t="str">
        <f>Calculations!A1676</f>
        <v/>
      </c>
      <c r="B1676" s="2" t="str">
        <f t="shared" si="31"/>
        <v/>
      </c>
      <c r="C1676" s="10" t="str">
        <f>IFERROR(Calculations!J1676,"")</f>
        <v/>
      </c>
      <c r="D1676" s="10" t="str">
        <f xml:space="preserve"> IF(OR(Calculations!C1676 = "",Calculations!C1676 = WorkTypeString),  IFERROR(Calculations!J1676,""), NA())</f>
        <v/>
      </c>
      <c r="E1676" s="10">
        <f t="array" ref="E1676">PERCENTILE(IF(ISERROR(D1676:D6675)=FALSE,D1676:D6675),CycleTimePercentile)</f>
        <v>0</v>
      </c>
      <c r="F1676" s="2" t="e">
        <f xml:space="preserve"> IF(Calculations!C1676 = DefectTypeString,  IFERROR(Calculations!J1676,""), NA())</f>
        <v>#N/A</v>
      </c>
      <c r="G1676" s="10">
        <f t="array" ref="G1676">PERCENTILE(IF(ISERROR(F1676:F6675)=FALSE,F1676:F6675),CycleTimePercentile)</f>
        <v>0</v>
      </c>
      <c r="H1676" s="2" t="e">
        <f ca="1" xml:space="preserve"> IF(OR(Calculations!C1676 = "",Calculations!C1676 = WorkTypeString),  Calculations!K1676, NA())</f>
        <v>#N/A</v>
      </c>
      <c r="I1676" s="2" t="e">
        <f xml:space="preserve"> IF(Calculations!C1676 = DefectTypeString,  Calculations!K1676, NA())</f>
        <v>#N/A</v>
      </c>
    </row>
    <row r="1677" spans="1:9" x14ac:dyDescent="0.25">
      <c r="A1677" s="8" t="str">
        <f>Calculations!A1677</f>
        <v/>
      </c>
      <c r="B1677" s="2" t="str">
        <f t="shared" si="31"/>
        <v/>
      </c>
      <c r="C1677" s="10" t="str">
        <f>IFERROR(Calculations!J1677,"")</f>
        <v/>
      </c>
      <c r="D1677" s="10" t="str">
        <f xml:space="preserve"> IF(OR(Calculations!C1677 = "",Calculations!C1677 = WorkTypeString),  IFERROR(Calculations!J1677,""), NA())</f>
        <v/>
      </c>
      <c r="E1677" s="10">
        <f t="array" ref="E1677">PERCENTILE(IF(ISERROR(D1677:D6676)=FALSE,D1677:D6676),CycleTimePercentile)</f>
        <v>0</v>
      </c>
      <c r="F1677" s="2" t="e">
        <f xml:space="preserve"> IF(Calculations!C1677 = DefectTypeString,  IFERROR(Calculations!J1677,""), NA())</f>
        <v>#N/A</v>
      </c>
      <c r="G1677" s="10">
        <f t="array" ref="G1677">PERCENTILE(IF(ISERROR(F1677:F6676)=FALSE,F1677:F6676),CycleTimePercentile)</f>
        <v>0</v>
      </c>
      <c r="H1677" s="2" t="e">
        <f ca="1" xml:space="preserve"> IF(OR(Calculations!C1677 = "",Calculations!C1677 = WorkTypeString),  Calculations!K1677, NA())</f>
        <v>#N/A</v>
      </c>
      <c r="I1677" s="2" t="e">
        <f xml:space="preserve"> IF(Calculations!C1677 = DefectTypeString,  Calculations!K1677, NA())</f>
        <v>#N/A</v>
      </c>
    </row>
    <row r="1678" spans="1:9" x14ac:dyDescent="0.25">
      <c r="A1678" s="8" t="str">
        <f>Calculations!A1678</f>
        <v/>
      </c>
      <c r="B1678" s="2" t="str">
        <f t="shared" si="31"/>
        <v/>
      </c>
      <c r="C1678" s="10" t="str">
        <f>IFERROR(Calculations!J1678,"")</f>
        <v/>
      </c>
      <c r="D1678" s="10" t="str">
        <f xml:space="preserve"> IF(OR(Calculations!C1678 = "",Calculations!C1678 = WorkTypeString),  IFERROR(Calculations!J1678,""), NA())</f>
        <v/>
      </c>
      <c r="E1678" s="10">
        <f t="array" ref="E1678">PERCENTILE(IF(ISERROR(D1678:D6677)=FALSE,D1678:D6677),CycleTimePercentile)</f>
        <v>0</v>
      </c>
      <c r="F1678" s="2" t="e">
        <f xml:space="preserve"> IF(Calculations!C1678 = DefectTypeString,  IFERROR(Calculations!J1678,""), NA())</f>
        <v>#N/A</v>
      </c>
      <c r="G1678" s="10">
        <f t="array" ref="G1678">PERCENTILE(IF(ISERROR(F1678:F6677)=FALSE,F1678:F6677),CycleTimePercentile)</f>
        <v>0</v>
      </c>
      <c r="H1678" s="2" t="e">
        <f ca="1" xml:space="preserve"> IF(OR(Calculations!C1678 = "",Calculations!C1678 = WorkTypeString),  Calculations!K1678, NA())</f>
        <v>#N/A</v>
      </c>
      <c r="I1678" s="2" t="e">
        <f xml:space="preserve"> IF(Calculations!C1678 = DefectTypeString,  Calculations!K1678, NA())</f>
        <v>#N/A</v>
      </c>
    </row>
    <row r="1679" spans="1:9" x14ac:dyDescent="0.25">
      <c r="A1679" s="8" t="str">
        <f>Calculations!A1679</f>
        <v/>
      </c>
      <c r="B1679" s="2" t="str">
        <f t="shared" si="31"/>
        <v/>
      </c>
      <c r="C1679" s="10" t="str">
        <f>IFERROR(Calculations!J1679,"")</f>
        <v/>
      </c>
      <c r="D1679" s="10" t="str">
        <f xml:space="preserve"> IF(OR(Calculations!C1679 = "",Calculations!C1679 = WorkTypeString),  IFERROR(Calculations!J1679,""), NA())</f>
        <v/>
      </c>
      <c r="E1679" s="10">
        <f t="array" ref="E1679">PERCENTILE(IF(ISERROR(D1679:D6678)=FALSE,D1679:D6678),CycleTimePercentile)</f>
        <v>0</v>
      </c>
      <c r="F1679" s="2" t="e">
        <f xml:space="preserve"> IF(Calculations!C1679 = DefectTypeString,  IFERROR(Calculations!J1679,""), NA())</f>
        <v>#N/A</v>
      </c>
      <c r="G1679" s="10">
        <f t="array" ref="G1679">PERCENTILE(IF(ISERROR(F1679:F6678)=FALSE,F1679:F6678),CycleTimePercentile)</f>
        <v>0</v>
      </c>
      <c r="H1679" s="2" t="e">
        <f ca="1" xml:space="preserve"> IF(OR(Calculations!C1679 = "",Calculations!C1679 = WorkTypeString),  Calculations!K1679, NA())</f>
        <v>#N/A</v>
      </c>
      <c r="I1679" s="2" t="e">
        <f xml:space="preserve"> IF(Calculations!C1679 = DefectTypeString,  Calculations!K1679, NA())</f>
        <v>#N/A</v>
      </c>
    </row>
    <row r="1680" spans="1:9" x14ac:dyDescent="0.25">
      <c r="A1680" s="8" t="str">
        <f>Calculations!A1680</f>
        <v/>
      </c>
      <c r="B1680" s="2" t="str">
        <f t="shared" si="31"/>
        <v/>
      </c>
      <c r="C1680" s="10" t="str">
        <f>IFERROR(Calculations!J1680,"")</f>
        <v/>
      </c>
      <c r="D1680" s="10" t="str">
        <f xml:space="preserve"> IF(OR(Calculations!C1680 = "",Calculations!C1680 = WorkTypeString),  IFERROR(Calculations!J1680,""), NA())</f>
        <v/>
      </c>
      <c r="E1680" s="10">
        <f t="array" ref="E1680">PERCENTILE(IF(ISERROR(D1680:D6679)=FALSE,D1680:D6679),CycleTimePercentile)</f>
        <v>0</v>
      </c>
      <c r="F1680" s="2" t="e">
        <f xml:space="preserve"> IF(Calculations!C1680 = DefectTypeString,  IFERROR(Calculations!J1680,""), NA())</f>
        <v>#N/A</v>
      </c>
      <c r="G1680" s="10">
        <f t="array" ref="G1680">PERCENTILE(IF(ISERROR(F1680:F6679)=FALSE,F1680:F6679),CycleTimePercentile)</f>
        <v>0</v>
      </c>
      <c r="H1680" s="2" t="e">
        <f ca="1" xml:space="preserve"> IF(OR(Calculations!C1680 = "",Calculations!C1680 = WorkTypeString),  Calculations!K1680, NA())</f>
        <v>#N/A</v>
      </c>
      <c r="I1680" s="2" t="e">
        <f xml:space="preserve"> IF(Calculations!C1680 = DefectTypeString,  Calculations!K1680, NA())</f>
        <v>#N/A</v>
      </c>
    </row>
    <row r="1681" spans="1:9" x14ac:dyDescent="0.25">
      <c r="A1681" s="8" t="str">
        <f>Calculations!A1681</f>
        <v/>
      </c>
      <c r="B1681" s="2" t="str">
        <f t="shared" si="31"/>
        <v/>
      </c>
      <c r="C1681" s="10" t="str">
        <f>IFERROR(Calculations!J1681,"")</f>
        <v/>
      </c>
      <c r="D1681" s="10" t="str">
        <f xml:space="preserve"> IF(OR(Calculations!C1681 = "",Calculations!C1681 = WorkTypeString),  IFERROR(Calculations!J1681,""), NA())</f>
        <v/>
      </c>
      <c r="E1681" s="10">
        <f t="array" ref="E1681">PERCENTILE(IF(ISERROR(D1681:D6680)=FALSE,D1681:D6680),CycleTimePercentile)</f>
        <v>0</v>
      </c>
      <c r="F1681" s="2" t="e">
        <f xml:space="preserve"> IF(Calculations!C1681 = DefectTypeString,  IFERROR(Calculations!J1681,""), NA())</f>
        <v>#N/A</v>
      </c>
      <c r="G1681" s="10">
        <f t="array" ref="G1681">PERCENTILE(IF(ISERROR(F1681:F6680)=FALSE,F1681:F6680),CycleTimePercentile)</f>
        <v>0</v>
      </c>
      <c r="H1681" s="2" t="e">
        <f ca="1" xml:space="preserve"> IF(OR(Calculations!C1681 = "",Calculations!C1681 = WorkTypeString),  Calculations!K1681, NA())</f>
        <v>#N/A</v>
      </c>
      <c r="I1681" s="2" t="e">
        <f xml:space="preserve"> IF(Calculations!C1681 = DefectTypeString,  Calculations!K1681, NA())</f>
        <v>#N/A</v>
      </c>
    </row>
    <row r="1682" spans="1:9" x14ac:dyDescent="0.25">
      <c r="A1682" s="8" t="str">
        <f>Calculations!A1682</f>
        <v/>
      </c>
      <c r="B1682" s="2" t="str">
        <f t="shared" si="31"/>
        <v/>
      </c>
      <c r="C1682" s="10" t="str">
        <f>IFERROR(Calculations!J1682,"")</f>
        <v/>
      </c>
      <c r="D1682" s="10" t="str">
        <f xml:space="preserve"> IF(OR(Calculations!C1682 = "",Calculations!C1682 = WorkTypeString),  IFERROR(Calculations!J1682,""), NA())</f>
        <v/>
      </c>
      <c r="E1682" s="10">
        <f t="array" ref="E1682">PERCENTILE(IF(ISERROR(D1682:D6681)=FALSE,D1682:D6681),CycleTimePercentile)</f>
        <v>0</v>
      </c>
      <c r="F1682" s="2" t="e">
        <f xml:space="preserve"> IF(Calculations!C1682 = DefectTypeString,  IFERROR(Calculations!J1682,""), NA())</f>
        <v>#N/A</v>
      </c>
      <c r="G1682" s="10">
        <f t="array" ref="G1682">PERCENTILE(IF(ISERROR(F1682:F6681)=FALSE,F1682:F6681),CycleTimePercentile)</f>
        <v>0</v>
      </c>
      <c r="H1682" s="2" t="e">
        <f ca="1" xml:space="preserve"> IF(OR(Calculations!C1682 = "",Calculations!C1682 = WorkTypeString),  Calculations!K1682, NA())</f>
        <v>#N/A</v>
      </c>
      <c r="I1682" s="2" t="e">
        <f xml:space="preserve"> IF(Calculations!C1682 = DefectTypeString,  Calculations!K1682, NA())</f>
        <v>#N/A</v>
      </c>
    </row>
    <row r="1683" spans="1:9" x14ac:dyDescent="0.25">
      <c r="A1683" s="8" t="str">
        <f>Calculations!A1683</f>
        <v/>
      </c>
      <c r="B1683" s="2" t="str">
        <f t="shared" si="31"/>
        <v/>
      </c>
      <c r="C1683" s="10" t="str">
        <f>IFERROR(Calculations!J1683,"")</f>
        <v/>
      </c>
      <c r="D1683" s="10" t="str">
        <f xml:space="preserve"> IF(OR(Calculations!C1683 = "",Calculations!C1683 = WorkTypeString),  IFERROR(Calculations!J1683,""), NA())</f>
        <v/>
      </c>
      <c r="E1683" s="10">
        <f t="array" ref="E1683">PERCENTILE(IF(ISERROR(D1683:D6682)=FALSE,D1683:D6682),CycleTimePercentile)</f>
        <v>0</v>
      </c>
      <c r="F1683" s="2" t="e">
        <f xml:space="preserve"> IF(Calculations!C1683 = DefectTypeString,  IFERROR(Calculations!J1683,""), NA())</f>
        <v>#N/A</v>
      </c>
      <c r="G1683" s="10">
        <f t="array" ref="G1683">PERCENTILE(IF(ISERROR(F1683:F6682)=FALSE,F1683:F6682),CycleTimePercentile)</f>
        <v>0</v>
      </c>
      <c r="H1683" s="2" t="e">
        <f ca="1" xml:space="preserve"> IF(OR(Calculations!C1683 = "",Calculations!C1683 = WorkTypeString),  Calculations!K1683, NA())</f>
        <v>#N/A</v>
      </c>
      <c r="I1683" s="2" t="e">
        <f xml:space="preserve"> IF(Calculations!C1683 = DefectTypeString,  Calculations!K1683, NA())</f>
        <v>#N/A</v>
      </c>
    </row>
    <row r="1684" spans="1:9" x14ac:dyDescent="0.25">
      <c r="A1684" s="8" t="str">
        <f>Calculations!A1684</f>
        <v/>
      </c>
      <c r="B1684" s="2" t="str">
        <f t="shared" si="31"/>
        <v/>
      </c>
      <c r="C1684" s="10" t="str">
        <f>IFERROR(Calculations!J1684,"")</f>
        <v/>
      </c>
      <c r="D1684" s="10" t="str">
        <f xml:space="preserve"> IF(OR(Calculations!C1684 = "",Calculations!C1684 = WorkTypeString),  IFERROR(Calculations!J1684,""), NA())</f>
        <v/>
      </c>
      <c r="E1684" s="10">
        <f t="array" ref="E1684">PERCENTILE(IF(ISERROR(D1684:D6683)=FALSE,D1684:D6683),CycleTimePercentile)</f>
        <v>0</v>
      </c>
      <c r="F1684" s="2" t="e">
        <f xml:space="preserve"> IF(Calculations!C1684 = DefectTypeString,  IFERROR(Calculations!J1684,""), NA())</f>
        <v>#N/A</v>
      </c>
      <c r="G1684" s="10">
        <f t="array" ref="G1684">PERCENTILE(IF(ISERROR(F1684:F6683)=FALSE,F1684:F6683),CycleTimePercentile)</f>
        <v>0</v>
      </c>
      <c r="H1684" s="2" t="e">
        <f ca="1" xml:space="preserve"> IF(OR(Calculations!C1684 = "",Calculations!C1684 = WorkTypeString),  Calculations!K1684, NA())</f>
        <v>#N/A</v>
      </c>
      <c r="I1684" s="2" t="e">
        <f xml:space="preserve"> IF(Calculations!C1684 = DefectTypeString,  Calculations!K1684, NA())</f>
        <v>#N/A</v>
      </c>
    </row>
    <row r="1685" spans="1:9" x14ac:dyDescent="0.25">
      <c r="A1685" s="8" t="str">
        <f>Calculations!A1685</f>
        <v/>
      </c>
      <c r="B1685" s="2" t="str">
        <f t="shared" si="31"/>
        <v/>
      </c>
      <c r="C1685" s="10" t="str">
        <f>IFERROR(Calculations!J1685,"")</f>
        <v/>
      </c>
      <c r="D1685" s="10" t="str">
        <f xml:space="preserve"> IF(OR(Calculations!C1685 = "",Calculations!C1685 = WorkTypeString),  IFERROR(Calculations!J1685,""), NA())</f>
        <v/>
      </c>
      <c r="E1685" s="10">
        <f t="array" ref="E1685">PERCENTILE(IF(ISERROR(D1685:D6684)=FALSE,D1685:D6684),CycleTimePercentile)</f>
        <v>0</v>
      </c>
      <c r="F1685" s="2" t="e">
        <f xml:space="preserve"> IF(Calculations!C1685 = DefectTypeString,  IFERROR(Calculations!J1685,""), NA())</f>
        <v>#N/A</v>
      </c>
      <c r="G1685" s="10">
        <f t="array" ref="G1685">PERCENTILE(IF(ISERROR(F1685:F6684)=FALSE,F1685:F6684),CycleTimePercentile)</f>
        <v>0</v>
      </c>
      <c r="H1685" s="2" t="e">
        <f ca="1" xml:space="preserve"> IF(OR(Calculations!C1685 = "",Calculations!C1685 = WorkTypeString),  Calculations!K1685, NA())</f>
        <v>#N/A</v>
      </c>
      <c r="I1685" s="2" t="e">
        <f xml:space="preserve"> IF(Calculations!C1685 = DefectTypeString,  Calculations!K1685, NA())</f>
        <v>#N/A</v>
      </c>
    </row>
    <row r="1686" spans="1:9" x14ac:dyDescent="0.25">
      <c r="A1686" s="8" t="str">
        <f>Calculations!A1686</f>
        <v/>
      </c>
      <c r="B1686" s="2" t="str">
        <f t="shared" si="31"/>
        <v/>
      </c>
      <c r="C1686" s="10" t="str">
        <f>IFERROR(Calculations!J1686,"")</f>
        <v/>
      </c>
      <c r="D1686" s="10" t="str">
        <f xml:space="preserve"> IF(OR(Calculations!C1686 = "",Calculations!C1686 = WorkTypeString),  IFERROR(Calculations!J1686,""), NA())</f>
        <v/>
      </c>
      <c r="E1686" s="10">
        <f t="array" ref="E1686">PERCENTILE(IF(ISERROR(D1686:D6685)=FALSE,D1686:D6685),CycleTimePercentile)</f>
        <v>0</v>
      </c>
      <c r="F1686" s="2" t="e">
        <f xml:space="preserve"> IF(Calculations!C1686 = DefectTypeString,  IFERROR(Calculations!J1686,""), NA())</f>
        <v>#N/A</v>
      </c>
      <c r="G1686" s="10">
        <f t="array" ref="G1686">PERCENTILE(IF(ISERROR(F1686:F6685)=FALSE,F1686:F6685),CycleTimePercentile)</f>
        <v>0</v>
      </c>
      <c r="H1686" s="2" t="e">
        <f ca="1" xml:space="preserve"> IF(OR(Calculations!C1686 = "",Calculations!C1686 = WorkTypeString),  Calculations!K1686, NA())</f>
        <v>#N/A</v>
      </c>
      <c r="I1686" s="2" t="e">
        <f xml:space="preserve"> IF(Calculations!C1686 = DefectTypeString,  Calculations!K1686, NA())</f>
        <v>#N/A</v>
      </c>
    </row>
    <row r="1687" spans="1:9" x14ac:dyDescent="0.25">
      <c r="A1687" s="8" t="str">
        <f>Calculations!A1687</f>
        <v/>
      </c>
      <c r="B1687" s="2" t="str">
        <f t="shared" si="31"/>
        <v/>
      </c>
      <c r="C1687" s="10" t="str">
        <f>IFERROR(Calculations!J1687,"")</f>
        <v/>
      </c>
      <c r="D1687" s="10" t="str">
        <f xml:space="preserve"> IF(OR(Calculations!C1687 = "",Calculations!C1687 = WorkTypeString),  IFERROR(Calculations!J1687,""), NA())</f>
        <v/>
      </c>
      <c r="E1687" s="10">
        <f t="array" ref="E1687">PERCENTILE(IF(ISERROR(D1687:D6686)=FALSE,D1687:D6686),CycleTimePercentile)</f>
        <v>0</v>
      </c>
      <c r="F1687" s="2" t="e">
        <f xml:space="preserve"> IF(Calculations!C1687 = DefectTypeString,  IFERROR(Calculations!J1687,""), NA())</f>
        <v>#N/A</v>
      </c>
      <c r="G1687" s="10">
        <f t="array" ref="G1687">PERCENTILE(IF(ISERROR(F1687:F6686)=FALSE,F1687:F6686),CycleTimePercentile)</f>
        <v>0</v>
      </c>
      <c r="H1687" s="2" t="e">
        <f ca="1" xml:space="preserve"> IF(OR(Calculations!C1687 = "",Calculations!C1687 = WorkTypeString),  Calculations!K1687, NA())</f>
        <v>#N/A</v>
      </c>
      <c r="I1687" s="2" t="e">
        <f xml:space="preserve"> IF(Calculations!C1687 = DefectTypeString,  Calculations!K1687, NA())</f>
        <v>#N/A</v>
      </c>
    </row>
    <row r="1688" spans="1:9" x14ac:dyDescent="0.25">
      <c r="A1688" s="8" t="str">
        <f>Calculations!A1688</f>
        <v/>
      </c>
      <c r="B1688" s="2" t="str">
        <f t="shared" si="31"/>
        <v/>
      </c>
      <c r="C1688" s="10" t="str">
        <f>IFERROR(Calculations!J1688,"")</f>
        <v/>
      </c>
      <c r="D1688" s="10" t="str">
        <f xml:space="preserve"> IF(OR(Calculations!C1688 = "",Calculations!C1688 = WorkTypeString),  IFERROR(Calculations!J1688,""), NA())</f>
        <v/>
      </c>
      <c r="E1688" s="10">
        <f t="array" ref="E1688">PERCENTILE(IF(ISERROR(D1688:D6687)=FALSE,D1688:D6687),CycleTimePercentile)</f>
        <v>0</v>
      </c>
      <c r="F1688" s="2" t="e">
        <f xml:space="preserve"> IF(Calculations!C1688 = DefectTypeString,  IFERROR(Calculations!J1688,""), NA())</f>
        <v>#N/A</v>
      </c>
      <c r="G1688" s="10">
        <f t="array" ref="G1688">PERCENTILE(IF(ISERROR(F1688:F6687)=FALSE,F1688:F6687),CycleTimePercentile)</f>
        <v>0</v>
      </c>
      <c r="H1688" s="2" t="e">
        <f ca="1" xml:space="preserve"> IF(OR(Calculations!C1688 = "",Calculations!C1688 = WorkTypeString),  Calculations!K1688, NA())</f>
        <v>#N/A</v>
      </c>
      <c r="I1688" s="2" t="e">
        <f xml:space="preserve"> IF(Calculations!C1688 = DefectTypeString,  Calculations!K1688, NA())</f>
        <v>#N/A</v>
      </c>
    </row>
    <row r="1689" spans="1:9" x14ac:dyDescent="0.25">
      <c r="A1689" s="8" t="str">
        <f>Calculations!A1689</f>
        <v/>
      </c>
      <c r="B1689" s="2" t="str">
        <f t="shared" si="31"/>
        <v/>
      </c>
      <c r="C1689" s="10" t="str">
        <f>IFERROR(Calculations!J1689,"")</f>
        <v/>
      </c>
      <c r="D1689" s="10" t="str">
        <f xml:space="preserve"> IF(OR(Calculations!C1689 = "",Calculations!C1689 = WorkTypeString),  IFERROR(Calculations!J1689,""), NA())</f>
        <v/>
      </c>
      <c r="E1689" s="10">
        <f t="array" ref="E1689">PERCENTILE(IF(ISERROR(D1689:D6688)=FALSE,D1689:D6688),CycleTimePercentile)</f>
        <v>0</v>
      </c>
      <c r="F1689" s="2" t="e">
        <f xml:space="preserve"> IF(Calculations!C1689 = DefectTypeString,  IFERROR(Calculations!J1689,""), NA())</f>
        <v>#N/A</v>
      </c>
      <c r="G1689" s="10">
        <f t="array" ref="G1689">PERCENTILE(IF(ISERROR(F1689:F6688)=FALSE,F1689:F6688),CycleTimePercentile)</f>
        <v>0</v>
      </c>
      <c r="H1689" s="2" t="e">
        <f ca="1" xml:space="preserve"> IF(OR(Calculations!C1689 = "",Calculations!C1689 = WorkTypeString),  Calculations!K1689, NA())</f>
        <v>#N/A</v>
      </c>
      <c r="I1689" s="2" t="e">
        <f xml:space="preserve"> IF(Calculations!C1689 = DefectTypeString,  Calculations!K1689, NA())</f>
        <v>#N/A</v>
      </c>
    </row>
    <row r="1690" spans="1:9" x14ac:dyDescent="0.25">
      <c r="A1690" s="8" t="str">
        <f>Calculations!A1690</f>
        <v/>
      </c>
      <c r="B1690" s="2" t="str">
        <f t="shared" si="31"/>
        <v/>
      </c>
      <c r="C1690" s="10" t="str">
        <f>IFERROR(Calculations!J1690,"")</f>
        <v/>
      </c>
      <c r="D1690" s="10" t="str">
        <f xml:space="preserve"> IF(OR(Calculations!C1690 = "",Calculations!C1690 = WorkTypeString),  IFERROR(Calculations!J1690,""), NA())</f>
        <v/>
      </c>
      <c r="E1690" s="10">
        <f t="array" ref="E1690">PERCENTILE(IF(ISERROR(D1690:D6689)=FALSE,D1690:D6689),CycleTimePercentile)</f>
        <v>0</v>
      </c>
      <c r="F1690" s="2" t="e">
        <f xml:space="preserve"> IF(Calculations!C1690 = DefectTypeString,  IFERROR(Calculations!J1690,""), NA())</f>
        <v>#N/A</v>
      </c>
      <c r="G1690" s="10">
        <f t="array" ref="G1690">PERCENTILE(IF(ISERROR(F1690:F6689)=FALSE,F1690:F6689),CycleTimePercentile)</f>
        <v>0</v>
      </c>
      <c r="H1690" s="2" t="e">
        <f ca="1" xml:space="preserve"> IF(OR(Calculations!C1690 = "",Calculations!C1690 = WorkTypeString),  Calculations!K1690, NA())</f>
        <v>#N/A</v>
      </c>
      <c r="I1690" s="2" t="e">
        <f xml:space="preserve"> IF(Calculations!C1690 = DefectTypeString,  Calculations!K1690, NA())</f>
        <v>#N/A</v>
      </c>
    </row>
    <row r="1691" spans="1:9" x14ac:dyDescent="0.25">
      <c r="A1691" s="8" t="str">
        <f>Calculations!A1691</f>
        <v/>
      </c>
      <c r="B1691" s="2" t="str">
        <f t="shared" si="31"/>
        <v/>
      </c>
      <c r="C1691" s="10" t="str">
        <f>IFERROR(Calculations!J1691,"")</f>
        <v/>
      </c>
      <c r="D1691" s="10" t="str">
        <f xml:space="preserve"> IF(OR(Calculations!C1691 = "",Calculations!C1691 = WorkTypeString),  IFERROR(Calculations!J1691,""), NA())</f>
        <v/>
      </c>
      <c r="E1691" s="10">
        <f t="array" ref="E1691">PERCENTILE(IF(ISERROR(D1691:D6690)=FALSE,D1691:D6690),CycleTimePercentile)</f>
        <v>0</v>
      </c>
      <c r="F1691" s="2" t="e">
        <f xml:space="preserve"> IF(Calculations!C1691 = DefectTypeString,  IFERROR(Calculations!J1691,""), NA())</f>
        <v>#N/A</v>
      </c>
      <c r="G1691" s="10">
        <f t="array" ref="G1691">PERCENTILE(IF(ISERROR(F1691:F6690)=FALSE,F1691:F6690),CycleTimePercentile)</f>
        <v>0</v>
      </c>
      <c r="H1691" s="2" t="e">
        <f ca="1" xml:space="preserve"> IF(OR(Calculations!C1691 = "",Calculations!C1691 = WorkTypeString),  Calculations!K1691, NA())</f>
        <v>#N/A</v>
      </c>
      <c r="I1691" s="2" t="e">
        <f xml:space="preserve"> IF(Calculations!C1691 = DefectTypeString,  Calculations!K1691, NA())</f>
        <v>#N/A</v>
      </c>
    </row>
    <row r="1692" spans="1:9" x14ac:dyDescent="0.25">
      <c r="A1692" s="8" t="str">
        <f>Calculations!A1692</f>
        <v/>
      </c>
      <c r="B1692" s="2" t="str">
        <f t="shared" si="31"/>
        <v/>
      </c>
      <c r="C1692" s="10" t="str">
        <f>IFERROR(Calculations!J1692,"")</f>
        <v/>
      </c>
      <c r="D1692" s="10" t="str">
        <f xml:space="preserve"> IF(OR(Calculations!C1692 = "",Calculations!C1692 = WorkTypeString),  IFERROR(Calculations!J1692,""), NA())</f>
        <v/>
      </c>
      <c r="E1692" s="10">
        <f t="array" ref="E1692">PERCENTILE(IF(ISERROR(D1692:D6691)=FALSE,D1692:D6691),CycleTimePercentile)</f>
        <v>0</v>
      </c>
      <c r="F1692" s="2" t="e">
        <f xml:space="preserve"> IF(Calculations!C1692 = DefectTypeString,  IFERROR(Calculations!J1692,""), NA())</f>
        <v>#N/A</v>
      </c>
      <c r="G1692" s="10">
        <f t="array" ref="G1692">PERCENTILE(IF(ISERROR(F1692:F6691)=FALSE,F1692:F6691),CycleTimePercentile)</f>
        <v>0</v>
      </c>
      <c r="H1692" s="2" t="e">
        <f ca="1" xml:space="preserve"> IF(OR(Calculations!C1692 = "",Calculations!C1692 = WorkTypeString),  Calculations!K1692, NA())</f>
        <v>#N/A</v>
      </c>
      <c r="I1692" s="2" t="e">
        <f xml:space="preserve"> IF(Calculations!C1692 = DefectTypeString,  Calculations!K1692, NA())</f>
        <v>#N/A</v>
      </c>
    </row>
    <row r="1693" spans="1:9" x14ac:dyDescent="0.25">
      <c r="A1693" s="8" t="str">
        <f>Calculations!A1693</f>
        <v/>
      </c>
      <c r="B1693" s="2" t="str">
        <f t="shared" si="31"/>
        <v/>
      </c>
      <c r="C1693" s="10" t="str">
        <f>IFERROR(Calculations!J1693,"")</f>
        <v/>
      </c>
      <c r="D1693" s="10" t="str">
        <f xml:space="preserve"> IF(OR(Calculations!C1693 = "",Calculations!C1693 = WorkTypeString),  IFERROR(Calculations!J1693,""), NA())</f>
        <v/>
      </c>
      <c r="E1693" s="10">
        <f t="array" ref="E1693">PERCENTILE(IF(ISERROR(D1693:D6692)=FALSE,D1693:D6692),CycleTimePercentile)</f>
        <v>0</v>
      </c>
      <c r="F1693" s="2" t="e">
        <f xml:space="preserve"> IF(Calculations!C1693 = DefectTypeString,  IFERROR(Calculations!J1693,""), NA())</f>
        <v>#N/A</v>
      </c>
      <c r="G1693" s="10">
        <f t="array" ref="G1693">PERCENTILE(IF(ISERROR(F1693:F6692)=FALSE,F1693:F6692),CycleTimePercentile)</f>
        <v>0</v>
      </c>
      <c r="H1693" s="2" t="e">
        <f ca="1" xml:space="preserve"> IF(OR(Calculations!C1693 = "",Calculations!C1693 = WorkTypeString),  Calculations!K1693, NA())</f>
        <v>#N/A</v>
      </c>
      <c r="I1693" s="2" t="e">
        <f xml:space="preserve"> IF(Calculations!C1693 = DefectTypeString,  Calculations!K1693, NA())</f>
        <v>#N/A</v>
      </c>
    </row>
    <row r="1694" spans="1:9" x14ac:dyDescent="0.25">
      <c r="A1694" s="8" t="str">
        <f>Calculations!A1694</f>
        <v/>
      </c>
      <c r="B1694" s="2" t="str">
        <f t="shared" si="31"/>
        <v/>
      </c>
      <c r="C1694" s="10" t="str">
        <f>IFERROR(Calculations!J1694,"")</f>
        <v/>
      </c>
      <c r="D1694" s="10" t="str">
        <f xml:space="preserve"> IF(OR(Calculations!C1694 = "",Calculations!C1694 = WorkTypeString),  IFERROR(Calculations!J1694,""), NA())</f>
        <v/>
      </c>
      <c r="E1694" s="10">
        <f t="array" ref="E1694">PERCENTILE(IF(ISERROR(D1694:D6693)=FALSE,D1694:D6693),CycleTimePercentile)</f>
        <v>0</v>
      </c>
      <c r="F1694" s="2" t="e">
        <f xml:space="preserve"> IF(Calculations!C1694 = DefectTypeString,  IFERROR(Calculations!J1694,""), NA())</f>
        <v>#N/A</v>
      </c>
      <c r="G1694" s="10">
        <f t="array" ref="G1694">PERCENTILE(IF(ISERROR(F1694:F6693)=FALSE,F1694:F6693),CycleTimePercentile)</f>
        <v>0</v>
      </c>
      <c r="H1694" s="2" t="e">
        <f ca="1" xml:space="preserve"> IF(OR(Calculations!C1694 = "",Calculations!C1694 = WorkTypeString),  Calculations!K1694, NA())</f>
        <v>#N/A</v>
      </c>
      <c r="I1694" s="2" t="e">
        <f xml:space="preserve"> IF(Calculations!C1694 = DefectTypeString,  Calculations!K1694, NA())</f>
        <v>#N/A</v>
      </c>
    </row>
    <row r="1695" spans="1:9" x14ac:dyDescent="0.25">
      <c r="A1695" s="8" t="str">
        <f>Calculations!A1695</f>
        <v/>
      </c>
      <c r="B1695" s="2" t="str">
        <f t="shared" si="31"/>
        <v/>
      </c>
      <c r="C1695" s="10" t="str">
        <f>IFERROR(Calculations!J1695,"")</f>
        <v/>
      </c>
      <c r="D1695" s="10" t="str">
        <f xml:space="preserve"> IF(OR(Calculations!C1695 = "",Calculations!C1695 = WorkTypeString),  IFERROR(Calculations!J1695,""), NA())</f>
        <v/>
      </c>
      <c r="E1695" s="10">
        <f t="array" ref="E1695">PERCENTILE(IF(ISERROR(D1695:D6694)=FALSE,D1695:D6694),CycleTimePercentile)</f>
        <v>0</v>
      </c>
      <c r="F1695" s="2" t="e">
        <f xml:space="preserve"> IF(Calculations!C1695 = DefectTypeString,  IFERROR(Calculations!J1695,""), NA())</f>
        <v>#N/A</v>
      </c>
      <c r="G1695" s="10">
        <f t="array" ref="G1695">PERCENTILE(IF(ISERROR(F1695:F6694)=FALSE,F1695:F6694),CycleTimePercentile)</f>
        <v>0</v>
      </c>
      <c r="H1695" s="2" t="e">
        <f ca="1" xml:space="preserve"> IF(OR(Calculations!C1695 = "",Calculations!C1695 = WorkTypeString),  Calculations!K1695, NA())</f>
        <v>#N/A</v>
      </c>
      <c r="I1695" s="2" t="e">
        <f xml:space="preserve"> IF(Calculations!C1695 = DefectTypeString,  Calculations!K1695, NA())</f>
        <v>#N/A</v>
      </c>
    </row>
    <row r="1696" spans="1:9" x14ac:dyDescent="0.25">
      <c r="A1696" s="8" t="str">
        <f>Calculations!A1696</f>
        <v/>
      </c>
      <c r="B1696" s="2" t="str">
        <f t="shared" si="31"/>
        <v/>
      </c>
      <c r="C1696" s="10" t="str">
        <f>IFERROR(Calculations!J1696,"")</f>
        <v/>
      </c>
      <c r="D1696" s="10" t="str">
        <f xml:space="preserve"> IF(OR(Calculations!C1696 = "",Calculations!C1696 = WorkTypeString),  IFERROR(Calculations!J1696,""), NA())</f>
        <v/>
      </c>
      <c r="E1696" s="10">
        <f t="array" ref="E1696">PERCENTILE(IF(ISERROR(D1696:D6695)=FALSE,D1696:D6695),CycleTimePercentile)</f>
        <v>0</v>
      </c>
      <c r="F1696" s="2" t="e">
        <f xml:space="preserve"> IF(Calculations!C1696 = DefectTypeString,  IFERROR(Calculations!J1696,""), NA())</f>
        <v>#N/A</v>
      </c>
      <c r="G1696" s="10">
        <f t="array" ref="G1696">PERCENTILE(IF(ISERROR(F1696:F6695)=FALSE,F1696:F6695),CycleTimePercentile)</f>
        <v>0</v>
      </c>
      <c r="H1696" s="2" t="e">
        <f ca="1" xml:space="preserve"> IF(OR(Calculations!C1696 = "",Calculations!C1696 = WorkTypeString),  Calculations!K1696, NA())</f>
        <v>#N/A</v>
      </c>
      <c r="I1696" s="2" t="e">
        <f xml:space="preserve"> IF(Calculations!C1696 = DefectTypeString,  Calculations!K1696, NA())</f>
        <v>#N/A</v>
      </c>
    </row>
    <row r="1697" spans="1:9" x14ac:dyDescent="0.25">
      <c r="A1697" s="8" t="str">
        <f>Calculations!A1697</f>
        <v/>
      </c>
      <c r="B1697" s="2" t="str">
        <f t="shared" si="31"/>
        <v/>
      </c>
      <c r="C1697" s="10" t="str">
        <f>IFERROR(Calculations!J1697,"")</f>
        <v/>
      </c>
      <c r="D1697" s="10" t="str">
        <f xml:space="preserve"> IF(OR(Calculations!C1697 = "",Calculations!C1697 = WorkTypeString),  IFERROR(Calculations!J1697,""), NA())</f>
        <v/>
      </c>
      <c r="E1697" s="10">
        <f t="array" ref="E1697">PERCENTILE(IF(ISERROR(D1697:D6696)=FALSE,D1697:D6696),CycleTimePercentile)</f>
        <v>0</v>
      </c>
      <c r="F1697" s="2" t="e">
        <f xml:space="preserve"> IF(Calculations!C1697 = DefectTypeString,  IFERROR(Calculations!J1697,""), NA())</f>
        <v>#N/A</v>
      </c>
      <c r="G1697" s="10">
        <f t="array" ref="G1697">PERCENTILE(IF(ISERROR(F1697:F6696)=FALSE,F1697:F6696),CycleTimePercentile)</f>
        <v>0</v>
      </c>
      <c r="H1697" s="2" t="e">
        <f ca="1" xml:space="preserve"> IF(OR(Calculations!C1697 = "",Calculations!C1697 = WorkTypeString),  Calculations!K1697, NA())</f>
        <v>#N/A</v>
      </c>
      <c r="I1697" s="2" t="e">
        <f xml:space="preserve"> IF(Calculations!C1697 = DefectTypeString,  Calculations!K1697, NA())</f>
        <v>#N/A</v>
      </c>
    </row>
    <row r="1698" spans="1:9" x14ac:dyDescent="0.25">
      <c r="A1698" s="8" t="str">
        <f>Calculations!A1698</f>
        <v/>
      </c>
      <c r="B1698" s="2" t="str">
        <f t="shared" si="31"/>
        <v/>
      </c>
      <c r="C1698" s="10" t="str">
        <f>IFERROR(Calculations!J1698,"")</f>
        <v/>
      </c>
      <c r="D1698" s="10" t="str">
        <f xml:space="preserve"> IF(OR(Calculations!C1698 = "",Calculations!C1698 = WorkTypeString),  IFERROR(Calculations!J1698,""), NA())</f>
        <v/>
      </c>
      <c r="E1698" s="10">
        <f t="array" ref="E1698">PERCENTILE(IF(ISERROR(D1698:D6697)=FALSE,D1698:D6697),CycleTimePercentile)</f>
        <v>0</v>
      </c>
      <c r="F1698" s="2" t="e">
        <f xml:space="preserve"> IF(Calculations!C1698 = DefectTypeString,  IFERROR(Calculations!J1698,""), NA())</f>
        <v>#N/A</v>
      </c>
      <c r="G1698" s="10">
        <f t="array" ref="G1698">PERCENTILE(IF(ISERROR(F1698:F6697)=FALSE,F1698:F6697),CycleTimePercentile)</f>
        <v>0</v>
      </c>
      <c r="H1698" s="2" t="e">
        <f ca="1" xml:space="preserve"> IF(OR(Calculations!C1698 = "",Calculations!C1698 = WorkTypeString),  Calculations!K1698, NA())</f>
        <v>#N/A</v>
      </c>
      <c r="I1698" s="2" t="e">
        <f xml:space="preserve"> IF(Calculations!C1698 = DefectTypeString,  Calculations!K1698, NA())</f>
        <v>#N/A</v>
      </c>
    </row>
    <row r="1699" spans="1:9" x14ac:dyDescent="0.25">
      <c r="A1699" s="8" t="str">
        <f>Calculations!A1699</f>
        <v/>
      </c>
      <c r="B1699" s="2" t="str">
        <f t="shared" si="31"/>
        <v/>
      </c>
      <c r="C1699" s="10" t="str">
        <f>IFERROR(Calculations!J1699,"")</f>
        <v/>
      </c>
      <c r="D1699" s="10" t="str">
        <f xml:space="preserve"> IF(OR(Calculations!C1699 = "",Calculations!C1699 = WorkTypeString),  IFERROR(Calculations!J1699,""), NA())</f>
        <v/>
      </c>
      <c r="E1699" s="10">
        <f t="array" ref="E1699">PERCENTILE(IF(ISERROR(D1699:D6698)=FALSE,D1699:D6698),CycleTimePercentile)</f>
        <v>0</v>
      </c>
      <c r="F1699" s="2" t="e">
        <f xml:space="preserve"> IF(Calculations!C1699 = DefectTypeString,  IFERROR(Calculations!J1699,""), NA())</f>
        <v>#N/A</v>
      </c>
      <c r="G1699" s="10">
        <f t="array" ref="G1699">PERCENTILE(IF(ISERROR(F1699:F6698)=FALSE,F1699:F6698),CycleTimePercentile)</f>
        <v>0</v>
      </c>
      <c r="H1699" s="2" t="e">
        <f ca="1" xml:space="preserve"> IF(OR(Calculations!C1699 = "",Calculations!C1699 = WorkTypeString),  Calculations!K1699, NA())</f>
        <v>#N/A</v>
      </c>
      <c r="I1699" s="2" t="e">
        <f xml:space="preserve"> IF(Calculations!C1699 = DefectTypeString,  Calculations!K1699, NA())</f>
        <v>#N/A</v>
      </c>
    </row>
    <row r="1700" spans="1:9" x14ac:dyDescent="0.25">
      <c r="A1700" s="8" t="str">
        <f>Calculations!A1700</f>
        <v/>
      </c>
      <c r="B1700" s="2" t="str">
        <f t="shared" si="31"/>
        <v/>
      </c>
      <c r="C1700" s="10" t="str">
        <f>IFERROR(Calculations!J1700,"")</f>
        <v/>
      </c>
      <c r="D1700" s="10" t="str">
        <f xml:space="preserve"> IF(OR(Calculations!C1700 = "",Calculations!C1700 = WorkTypeString),  IFERROR(Calculations!J1700,""), NA())</f>
        <v/>
      </c>
      <c r="E1700" s="10">
        <f t="array" ref="E1700">PERCENTILE(IF(ISERROR(D1700:D6699)=FALSE,D1700:D6699),CycleTimePercentile)</f>
        <v>0</v>
      </c>
      <c r="F1700" s="2" t="e">
        <f xml:space="preserve"> IF(Calculations!C1700 = DefectTypeString,  IFERROR(Calculations!J1700,""), NA())</f>
        <v>#N/A</v>
      </c>
      <c r="G1700" s="10">
        <f t="array" ref="G1700">PERCENTILE(IF(ISERROR(F1700:F6699)=FALSE,F1700:F6699),CycleTimePercentile)</f>
        <v>0</v>
      </c>
      <c r="H1700" s="2" t="e">
        <f ca="1" xml:space="preserve"> IF(OR(Calculations!C1700 = "",Calculations!C1700 = WorkTypeString),  Calculations!K1700, NA())</f>
        <v>#N/A</v>
      </c>
      <c r="I1700" s="2" t="e">
        <f xml:space="preserve"> IF(Calculations!C1700 = DefectTypeString,  Calculations!K1700, NA())</f>
        <v>#N/A</v>
      </c>
    </row>
    <row r="1701" spans="1:9" x14ac:dyDescent="0.25">
      <c r="A1701" s="8" t="str">
        <f>Calculations!A1701</f>
        <v/>
      </c>
      <c r="B1701" s="2" t="str">
        <f t="shared" si="31"/>
        <v/>
      </c>
      <c r="C1701" s="10" t="str">
        <f>IFERROR(Calculations!J1701,"")</f>
        <v/>
      </c>
      <c r="D1701" s="10" t="str">
        <f xml:space="preserve"> IF(OR(Calculations!C1701 = "",Calculations!C1701 = WorkTypeString),  IFERROR(Calculations!J1701,""), NA())</f>
        <v/>
      </c>
      <c r="E1701" s="10">
        <f t="array" ref="E1701">PERCENTILE(IF(ISERROR(D1701:D6700)=FALSE,D1701:D6700),CycleTimePercentile)</f>
        <v>0</v>
      </c>
      <c r="F1701" s="2" t="e">
        <f xml:space="preserve"> IF(Calculations!C1701 = DefectTypeString,  IFERROR(Calculations!J1701,""), NA())</f>
        <v>#N/A</v>
      </c>
      <c r="G1701" s="10">
        <f t="array" ref="G1701">PERCENTILE(IF(ISERROR(F1701:F6700)=FALSE,F1701:F6700),CycleTimePercentile)</f>
        <v>0</v>
      </c>
      <c r="H1701" s="2" t="e">
        <f ca="1" xml:space="preserve"> IF(OR(Calculations!C1701 = "",Calculations!C1701 = WorkTypeString),  Calculations!K1701, NA())</f>
        <v>#N/A</v>
      </c>
      <c r="I1701" s="2" t="e">
        <f xml:space="preserve"> IF(Calculations!C1701 = DefectTypeString,  Calculations!K1701, NA())</f>
        <v>#N/A</v>
      </c>
    </row>
    <row r="1702" spans="1:9" x14ac:dyDescent="0.25">
      <c r="A1702" s="8" t="str">
        <f>Calculations!A1702</f>
        <v/>
      </c>
      <c r="B1702" s="2" t="str">
        <f t="shared" si="31"/>
        <v/>
      </c>
      <c r="C1702" s="10" t="str">
        <f>IFERROR(Calculations!J1702,"")</f>
        <v/>
      </c>
      <c r="D1702" s="10" t="str">
        <f xml:space="preserve"> IF(OR(Calculations!C1702 = "",Calculations!C1702 = WorkTypeString),  IFERROR(Calculations!J1702,""), NA())</f>
        <v/>
      </c>
      <c r="E1702" s="10">
        <f t="array" ref="E1702">PERCENTILE(IF(ISERROR(D1702:D6701)=FALSE,D1702:D6701),CycleTimePercentile)</f>
        <v>0</v>
      </c>
      <c r="F1702" s="2" t="e">
        <f xml:space="preserve"> IF(Calculations!C1702 = DefectTypeString,  IFERROR(Calculations!J1702,""), NA())</f>
        <v>#N/A</v>
      </c>
      <c r="G1702" s="10">
        <f t="array" ref="G1702">PERCENTILE(IF(ISERROR(F1702:F6701)=FALSE,F1702:F6701),CycleTimePercentile)</f>
        <v>0</v>
      </c>
      <c r="H1702" s="2" t="e">
        <f ca="1" xml:space="preserve"> IF(OR(Calculations!C1702 = "",Calculations!C1702 = WorkTypeString),  Calculations!K1702, NA())</f>
        <v>#N/A</v>
      </c>
      <c r="I1702" s="2" t="e">
        <f xml:space="preserve"> IF(Calculations!C1702 = DefectTypeString,  Calculations!K1702, NA())</f>
        <v>#N/A</v>
      </c>
    </row>
    <row r="1703" spans="1:9" x14ac:dyDescent="0.25">
      <c r="A1703" s="8" t="str">
        <f>Calculations!A1703</f>
        <v/>
      </c>
      <c r="B1703" s="2" t="str">
        <f t="shared" si="31"/>
        <v/>
      </c>
      <c r="C1703" s="10" t="str">
        <f>IFERROR(Calculations!J1703,"")</f>
        <v/>
      </c>
      <c r="D1703" s="10" t="str">
        <f xml:space="preserve"> IF(OR(Calculations!C1703 = "",Calculations!C1703 = WorkTypeString),  IFERROR(Calculations!J1703,""), NA())</f>
        <v/>
      </c>
      <c r="E1703" s="10">
        <f t="array" ref="E1703">PERCENTILE(IF(ISERROR(D1703:D6702)=FALSE,D1703:D6702),CycleTimePercentile)</f>
        <v>0</v>
      </c>
      <c r="F1703" s="2" t="e">
        <f xml:space="preserve"> IF(Calculations!C1703 = DefectTypeString,  IFERROR(Calculations!J1703,""), NA())</f>
        <v>#N/A</v>
      </c>
      <c r="G1703" s="10">
        <f t="array" ref="G1703">PERCENTILE(IF(ISERROR(F1703:F6702)=FALSE,F1703:F6702),CycleTimePercentile)</f>
        <v>0</v>
      </c>
      <c r="H1703" s="2" t="e">
        <f ca="1" xml:space="preserve"> IF(OR(Calculations!C1703 = "",Calculations!C1703 = WorkTypeString),  Calculations!K1703, NA())</f>
        <v>#N/A</v>
      </c>
      <c r="I1703" s="2" t="e">
        <f xml:space="preserve"> IF(Calculations!C1703 = DefectTypeString,  Calculations!K1703, NA())</f>
        <v>#N/A</v>
      </c>
    </row>
    <row r="1704" spans="1:9" x14ac:dyDescent="0.25">
      <c r="A1704" s="8" t="str">
        <f>Calculations!A1704</f>
        <v/>
      </c>
      <c r="B1704" s="2" t="str">
        <f t="shared" si="31"/>
        <v/>
      </c>
      <c r="C1704" s="10" t="str">
        <f>IFERROR(Calculations!J1704,"")</f>
        <v/>
      </c>
      <c r="D1704" s="10" t="str">
        <f xml:space="preserve"> IF(OR(Calculations!C1704 = "",Calculations!C1704 = WorkTypeString),  IFERROR(Calculations!J1704,""), NA())</f>
        <v/>
      </c>
      <c r="E1704" s="10">
        <f t="array" ref="E1704">PERCENTILE(IF(ISERROR(D1704:D6703)=FALSE,D1704:D6703),CycleTimePercentile)</f>
        <v>0</v>
      </c>
      <c r="F1704" s="2" t="e">
        <f xml:space="preserve"> IF(Calculations!C1704 = DefectTypeString,  IFERROR(Calculations!J1704,""), NA())</f>
        <v>#N/A</v>
      </c>
      <c r="G1704" s="10">
        <f t="array" ref="G1704">PERCENTILE(IF(ISERROR(F1704:F6703)=FALSE,F1704:F6703),CycleTimePercentile)</f>
        <v>0</v>
      </c>
      <c r="H1704" s="2" t="e">
        <f ca="1" xml:space="preserve"> IF(OR(Calculations!C1704 = "",Calculations!C1704 = WorkTypeString),  Calculations!K1704, NA())</f>
        <v>#N/A</v>
      </c>
      <c r="I1704" s="2" t="e">
        <f xml:space="preserve"> IF(Calculations!C1704 = DefectTypeString,  Calculations!K1704, NA())</f>
        <v>#N/A</v>
      </c>
    </row>
    <row r="1705" spans="1:9" x14ac:dyDescent="0.25">
      <c r="A1705" s="8" t="str">
        <f>Calculations!A1705</f>
        <v/>
      </c>
      <c r="B1705" s="2" t="str">
        <f t="shared" si="31"/>
        <v/>
      </c>
      <c r="C1705" s="10" t="str">
        <f>IFERROR(Calculations!J1705,"")</f>
        <v/>
      </c>
      <c r="D1705" s="10" t="str">
        <f xml:space="preserve"> IF(OR(Calculations!C1705 = "",Calculations!C1705 = WorkTypeString),  IFERROR(Calculations!J1705,""), NA())</f>
        <v/>
      </c>
      <c r="E1705" s="10">
        <f t="array" ref="E1705">PERCENTILE(IF(ISERROR(D1705:D6704)=FALSE,D1705:D6704),CycleTimePercentile)</f>
        <v>0</v>
      </c>
      <c r="F1705" s="2" t="e">
        <f xml:space="preserve"> IF(Calculations!C1705 = DefectTypeString,  IFERROR(Calculations!J1705,""), NA())</f>
        <v>#N/A</v>
      </c>
      <c r="G1705" s="10">
        <f t="array" ref="G1705">PERCENTILE(IF(ISERROR(F1705:F6704)=FALSE,F1705:F6704),CycleTimePercentile)</f>
        <v>0</v>
      </c>
      <c r="H1705" s="2" t="e">
        <f ca="1" xml:space="preserve"> IF(OR(Calculations!C1705 = "",Calculations!C1705 = WorkTypeString),  Calculations!K1705, NA())</f>
        <v>#N/A</v>
      </c>
      <c r="I1705" s="2" t="e">
        <f xml:space="preserve"> IF(Calculations!C1705 = DefectTypeString,  Calculations!K1705, NA())</f>
        <v>#N/A</v>
      </c>
    </row>
    <row r="1706" spans="1:9" x14ac:dyDescent="0.25">
      <c r="A1706" s="8" t="str">
        <f>Calculations!A1706</f>
        <v/>
      </c>
      <c r="B1706" s="2" t="str">
        <f t="shared" si="31"/>
        <v/>
      </c>
      <c r="C1706" s="10" t="str">
        <f>IFERROR(Calculations!J1706,"")</f>
        <v/>
      </c>
      <c r="D1706" s="10" t="str">
        <f xml:space="preserve"> IF(OR(Calculations!C1706 = "",Calculations!C1706 = WorkTypeString),  IFERROR(Calculations!J1706,""), NA())</f>
        <v/>
      </c>
      <c r="E1706" s="10">
        <f t="array" ref="E1706">PERCENTILE(IF(ISERROR(D1706:D6705)=FALSE,D1706:D6705),CycleTimePercentile)</f>
        <v>0</v>
      </c>
      <c r="F1706" s="2" t="e">
        <f xml:space="preserve"> IF(Calculations!C1706 = DefectTypeString,  IFERROR(Calculations!J1706,""), NA())</f>
        <v>#N/A</v>
      </c>
      <c r="G1706" s="10">
        <f t="array" ref="G1706">PERCENTILE(IF(ISERROR(F1706:F6705)=FALSE,F1706:F6705),CycleTimePercentile)</f>
        <v>0</v>
      </c>
      <c r="H1706" s="2" t="e">
        <f ca="1" xml:space="preserve"> IF(OR(Calculations!C1706 = "",Calculations!C1706 = WorkTypeString),  Calculations!K1706, NA())</f>
        <v>#N/A</v>
      </c>
      <c r="I1706" s="2" t="e">
        <f xml:space="preserve"> IF(Calculations!C1706 = DefectTypeString,  Calculations!K1706, NA())</f>
        <v>#N/A</v>
      </c>
    </row>
    <row r="1707" spans="1:9" x14ac:dyDescent="0.25">
      <c r="A1707" s="8" t="str">
        <f>Calculations!A1707</f>
        <v/>
      </c>
      <c r="B1707" s="2" t="str">
        <f t="shared" si="31"/>
        <v/>
      </c>
      <c r="C1707" s="10" t="str">
        <f>IFERROR(Calculations!J1707,"")</f>
        <v/>
      </c>
      <c r="D1707" s="10" t="str">
        <f xml:space="preserve"> IF(OR(Calculations!C1707 = "",Calculations!C1707 = WorkTypeString),  IFERROR(Calculations!J1707,""), NA())</f>
        <v/>
      </c>
      <c r="E1707" s="10">
        <f t="array" ref="E1707">PERCENTILE(IF(ISERROR(D1707:D6706)=FALSE,D1707:D6706),CycleTimePercentile)</f>
        <v>0</v>
      </c>
      <c r="F1707" s="2" t="e">
        <f xml:space="preserve"> IF(Calculations!C1707 = DefectTypeString,  IFERROR(Calculations!J1707,""), NA())</f>
        <v>#N/A</v>
      </c>
      <c r="G1707" s="10">
        <f t="array" ref="G1707">PERCENTILE(IF(ISERROR(F1707:F6706)=FALSE,F1707:F6706),CycleTimePercentile)</f>
        <v>0</v>
      </c>
      <c r="H1707" s="2" t="e">
        <f ca="1" xml:space="preserve"> IF(OR(Calculations!C1707 = "",Calculations!C1707 = WorkTypeString),  Calculations!K1707, NA())</f>
        <v>#N/A</v>
      </c>
      <c r="I1707" s="2" t="e">
        <f xml:space="preserve"> IF(Calculations!C1707 = DefectTypeString,  Calculations!K1707, NA())</f>
        <v>#N/A</v>
      </c>
    </row>
    <row r="1708" spans="1:9" x14ac:dyDescent="0.25">
      <c r="A1708" s="8" t="str">
        <f>Calculations!A1708</f>
        <v/>
      </c>
      <c r="B1708" s="2" t="str">
        <f t="shared" si="31"/>
        <v/>
      </c>
      <c r="C1708" s="10" t="str">
        <f>IFERROR(Calculations!J1708,"")</f>
        <v/>
      </c>
      <c r="D1708" s="10" t="str">
        <f xml:space="preserve"> IF(OR(Calculations!C1708 = "",Calculations!C1708 = WorkTypeString),  IFERROR(Calculations!J1708,""), NA())</f>
        <v/>
      </c>
      <c r="E1708" s="10">
        <f t="array" ref="E1708">PERCENTILE(IF(ISERROR(D1708:D6707)=FALSE,D1708:D6707),CycleTimePercentile)</f>
        <v>0</v>
      </c>
      <c r="F1708" s="2" t="e">
        <f xml:space="preserve"> IF(Calculations!C1708 = DefectTypeString,  IFERROR(Calculations!J1708,""), NA())</f>
        <v>#N/A</v>
      </c>
      <c r="G1708" s="10">
        <f t="array" ref="G1708">PERCENTILE(IF(ISERROR(F1708:F6707)=FALSE,F1708:F6707),CycleTimePercentile)</f>
        <v>0</v>
      </c>
      <c r="H1708" s="2" t="e">
        <f ca="1" xml:space="preserve"> IF(OR(Calculations!C1708 = "",Calculations!C1708 = WorkTypeString),  Calculations!K1708, NA())</f>
        <v>#N/A</v>
      </c>
      <c r="I1708" s="2" t="e">
        <f xml:space="preserve"> IF(Calculations!C1708 = DefectTypeString,  Calculations!K1708, NA())</f>
        <v>#N/A</v>
      </c>
    </row>
    <row r="1709" spans="1:9" x14ac:dyDescent="0.25">
      <c r="A1709" s="8" t="str">
        <f>Calculations!A1709</f>
        <v/>
      </c>
      <c r="B1709" s="2" t="str">
        <f t="shared" si="31"/>
        <v/>
      </c>
      <c r="C1709" s="10" t="str">
        <f>IFERROR(Calculations!J1709,"")</f>
        <v/>
      </c>
      <c r="D1709" s="10" t="str">
        <f xml:space="preserve"> IF(OR(Calculations!C1709 = "",Calculations!C1709 = WorkTypeString),  IFERROR(Calculations!J1709,""), NA())</f>
        <v/>
      </c>
      <c r="E1709" s="10">
        <f t="array" ref="E1709">PERCENTILE(IF(ISERROR(D1709:D6708)=FALSE,D1709:D6708),CycleTimePercentile)</f>
        <v>0</v>
      </c>
      <c r="F1709" s="2" t="e">
        <f xml:space="preserve"> IF(Calculations!C1709 = DefectTypeString,  IFERROR(Calculations!J1709,""), NA())</f>
        <v>#N/A</v>
      </c>
      <c r="G1709" s="10">
        <f t="array" ref="G1709">PERCENTILE(IF(ISERROR(F1709:F6708)=FALSE,F1709:F6708),CycleTimePercentile)</f>
        <v>0</v>
      </c>
      <c r="H1709" s="2" t="e">
        <f ca="1" xml:space="preserve"> IF(OR(Calculations!C1709 = "",Calculations!C1709 = WorkTypeString),  Calculations!K1709, NA())</f>
        <v>#N/A</v>
      </c>
      <c r="I1709" s="2" t="e">
        <f xml:space="preserve"> IF(Calculations!C1709 = DefectTypeString,  Calculations!K1709, NA())</f>
        <v>#N/A</v>
      </c>
    </row>
    <row r="1710" spans="1:9" x14ac:dyDescent="0.25">
      <c r="A1710" s="8" t="str">
        <f>Calculations!A1710</f>
        <v/>
      </c>
      <c r="B1710" s="2" t="str">
        <f t="shared" si="31"/>
        <v/>
      </c>
      <c r="C1710" s="10" t="str">
        <f>IFERROR(Calculations!J1710,"")</f>
        <v/>
      </c>
      <c r="D1710" s="10" t="str">
        <f xml:space="preserve"> IF(OR(Calculations!C1710 = "",Calculations!C1710 = WorkTypeString),  IFERROR(Calculations!J1710,""), NA())</f>
        <v/>
      </c>
      <c r="E1710" s="10">
        <f t="array" ref="E1710">PERCENTILE(IF(ISERROR(D1710:D6709)=FALSE,D1710:D6709),CycleTimePercentile)</f>
        <v>0</v>
      </c>
      <c r="F1710" s="2" t="e">
        <f xml:space="preserve"> IF(Calculations!C1710 = DefectTypeString,  IFERROR(Calculations!J1710,""), NA())</f>
        <v>#N/A</v>
      </c>
      <c r="G1710" s="10">
        <f t="array" ref="G1710">PERCENTILE(IF(ISERROR(F1710:F6709)=FALSE,F1710:F6709),CycleTimePercentile)</f>
        <v>0</v>
      </c>
      <c r="H1710" s="2" t="e">
        <f ca="1" xml:space="preserve"> IF(OR(Calculations!C1710 = "",Calculations!C1710 = WorkTypeString),  Calculations!K1710, NA())</f>
        <v>#N/A</v>
      </c>
      <c r="I1710" s="2" t="e">
        <f xml:space="preserve"> IF(Calculations!C1710 = DefectTypeString,  Calculations!K1710, NA())</f>
        <v>#N/A</v>
      </c>
    </row>
    <row r="1711" spans="1:9" x14ac:dyDescent="0.25">
      <c r="A1711" s="8" t="str">
        <f>Calculations!A1711</f>
        <v/>
      </c>
      <c r="B1711" s="2" t="str">
        <f t="shared" si="31"/>
        <v/>
      </c>
      <c r="C1711" s="10" t="str">
        <f>IFERROR(Calculations!J1711,"")</f>
        <v/>
      </c>
      <c r="D1711" s="10" t="str">
        <f xml:space="preserve"> IF(OR(Calculations!C1711 = "",Calculations!C1711 = WorkTypeString),  IFERROR(Calculations!J1711,""), NA())</f>
        <v/>
      </c>
      <c r="E1711" s="10">
        <f t="array" ref="E1711">PERCENTILE(IF(ISERROR(D1711:D6710)=FALSE,D1711:D6710),CycleTimePercentile)</f>
        <v>0</v>
      </c>
      <c r="F1711" s="2" t="e">
        <f xml:space="preserve"> IF(Calculations!C1711 = DefectTypeString,  IFERROR(Calculations!J1711,""), NA())</f>
        <v>#N/A</v>
      </c>
      <c r="G1711" s="10">
        <f t="array" ref="G1711">PERCENTILE(IF(ISERROR(F1711:F6710)=FALSE,F1711:F6710),CycleTimePercentile)</f>
        <v>0</v>
      </c>
      <c r="H1711" s="2" t="e">
        <f ca="1" xml:space="preserve"> IF(OR(Calculations!C1711 = "",Calculations!C1711 = WorkTypeString),  Calculations!K1711, NA())</f>
        <v>#N/A</v>
      </c>
      <c r="I1711" s="2" t="e">
        <f xml:space="preserve"> IF(Calculations!C1711 = DefectTypeString,  Calculations!K1711, NA())</f>
        <v>#N/A</v>
      </c>
    </row>
    <row r="1712" spans="1:9" x14ac:dyDescent="0.25">
      <c r="A1712" s="8" t="str">
        <f>Calculations!A1712</f>
        <v/>
      </c>
      <c r="B1712" s="2" t="str">
        <f t="shared" si="31"/>
        <v/>
      </c>
      <c r="C1712" s="10" t="str">
        <f>IFERROR(Calculations!J1712,"")</f>
        <v/>
      </c>
      <c r="D1712" s="10" t="str">
        <f xml:space="preserve"> IF(OR(Calculations!C1712 = "",Calculations!C1712 = WorkTypeString),  IFERROR(Calculations!J1712,""), NA())</f>
        <v/>
      </c>
      <c r="E1712" s="10">
        <f t="array" ref="E1712">PERCENTILE(IF(ISERROR(D1712:D6711)=FALSE,D1712:D6711),CycleTimePercentile)</f>
        <v>0</v>
      </c>
      <c r="F1712" s="2" t="e">
        <f xml:space="preserve"> IF(Calculations!C1712 = DefectTypeString,  IFERROR(Calculations!J1712,""), NA())</f>
        <v>#N/A</v>
      </c>
      <c r="G1712" s="10">
        <f t="array" ref="G1712">PERCENTILE(IF(ISERROR(F1712:F6711)=FALSE,F1712:F6711),CycleTimePercentile)</f>
        <v>0</v>
      </c>
      <c r="H1712" s="2" t="e">
        <f ca="1" xml:space="preserve"> IF(OR(Calculations!C1712 = "",Calculations!C1712 = WorkTypeString),  Calculations!K1712, NA())</f>
        <v>#N/A</v>
      </c>
      <c r="I1712" s="2" t="e">
        <f xml:space="preserve"> IF(Calculations!C1712 = DefectTypeString,  Calculations!K1712, NA())</f>
        <v>#N/A</v>
      </c>
    </row>
    <row r="1713" spans="1:9" x14ac:dyDescent="0.25">
      <c r="A1713" s="8" t="str">
        <f>Calculations!A1713</f>
        <v/>
      </c>
      <c r="B1713" s="2" t="str">
        <f t="shared" si="31"/>
        <v/>
      </c>
      <c r="C1713" s="10" t="str">
        <f>IFERROR(Calculations!J1713,"")</f>
        <v/>
      </c>
      <c r="D1713" s="10" t="str">
        <f xml:space="preserve"> IF(OR(Calculations!C1713 = "",Calculations!C1713 = WorkTypeString),  IFERROR(Calculations!J1713,""), NA())</f>
        <v/>
      </c>
      <c r="E1713" s="10">
        <f t="array" ref="E1713">PERCENTILE(IF(ISERROR(D1713:D6712)=FALSE,D1713:D6712),CycleTimePercentile)</f>
        <v>0</v>
      </c>
      <c r="F1713" s="2" t="e">
        <f xml:space="preserve"> IF(Calculations!C1713 = DefectTypeString,  IFERROR(Calculations!J1713,""), NA())</f>
        <v>#N/A</v>
      </c>
      <c r="G1713" s="10">
        <f t="array" ref="G1713">PERCENTILE(IF(ISERROR(F1713:F6712)=FALSE,F1713:F6712),CycleTimePercentile)</f>
        <v>0</v>
      </c>
      <c r="H1713" s="2" t="e">
        <f ca="1" xml:space="preserve"> IF(OR(Calculations!C1713 = "",Calculations!C1713 = WorkTypeString),  Calculations!K1713, NA())</f>
        <v>#N/A</v>
      </c>
      <c r="I1713" s="2" t="e">
        <f xml:space="preserve"> IF(Calculations!C1713 = DefectTypeString,  Calculations!K1713, NA())</f>
        <v>#N/A</v>
      </c>
    </row>
    <row r="1714" spans="1:9" x14ac:dyDescent="0.25">
      <c r="A1714" s="8" t="str">
        <f>Calculations!A1714</f>
        <v/>
      </c>
      <c r="B1714" s="2" t="str">
        <f t="shared" si="31"/>
        <v/>
      </c>
      <c r="C1714" s="10" t="str">
        <f>IFERROR(Calculations!J1714,"")</f>
        <v/>
      </c>
      <c r="D1714" s="10" t="str">
        <f xml:space="preserve"> IF(OR(Calculations!C1714 = "",Calculations!C1714 = WorkTypeString),  IFERROR(Calculations!J1714,""), NA())</f>
        <v/>
      </c>
      <c r="E1714" s="10">
        <f t="array" ref="E1714">PERCENTILE(IF(ISERROR(D1714:D6713)=FALSE,D1714:D6713),CycleTimePercentile)</f>
        <v>0</v>
      </c>
      <c r="F1714" s="2" t="e">
        <f xml:space="preserve"> IF(Calculations!C1714 = DefectTypeString,  IFERROR(Calculations!J1714,""), NA())</f>
        <v>#N/A</v>
      </c>
      <c r="G1714" s="10">
        <f t="array" ref="G1714">PERCENTILE(IF(ISERROR(F1714:F6713)=FALSE,F1714:F6713),CycleTimePercentile)</f>
        <v>0</v>
      </c>
      <c r="H1714" s="2" t="e">
        <f ca="1" xml:space="preserve"> IF(OR(Calculations!C1714 = "",Calculations!C1714 = WorkTypeString),  Calculations!K1714, NA())</f>
        <v>#N/A</v>
      </c>
      <c r="I1714" s="2" t="e">
        <f xml:space="preserve"> IF(Calculations!C1714 = DefectTypeString,  Calculations!K1714, NA())</f>
        <v>#N/A</v>
      </c>
    </row>
    <row r="1715" spans="1:9" x14ac:dyDescent="0.25">
      <c r="A1715" s="8" t="str">
        <f>Calculations!A1715</f>
        <v/>
      </c>
      <c r="B1715" s="2" t="str">
        <f t="shared" si="31"/>
        <v/>
      </c>
      <c r="C1715" s="10" t="str">
        <f>IFERROR(Calculations!J1715,"")</f>
        <v/>
      </c>
      <c r="D1715" s="10" t="str">
        <f xml:space="preserve"> IF(OR(Calculations!C1715 = "",Calculations!C1715 = WorkTypeString),  IFERROR(Calculations!J1715,""), NA())</f>
        <v/>
      </c>
      <c r="E1715" s="10">
        <f t="array" ref="E1715">PERCENTILE(IF(ISERROR(D1715:D6714)=FALSE,D1715:D6714),CycleTimePercentile)</f>
        <v>0</v>
      </c>
      <c r="F1715" s="2" t="e">
        <f xml:space="preserve"> IF(Calculations!C1715 = DefectTypeString,  IFERROR(Calculations!J1715,""), NA())</f>
        <v>#N/A</v>
      </c>
      <c r="G1715" s="10">
        <f t="array" ref="G1715">PERCENTILE(IF(ISERROR(F1715:F6714)=FALSE,F1715:F6714),CycleTimePercentile)</f>
        <v>0</v>
      </c>
      <c r="H1715" s="2" t="e">
        <f ca="1" xml:space="preserve"> IF(OR(Calculations!C1715 = "",Calculations!C1715 = WorkTypeString),  Calculations!K1715, NA())</f>
        <v>#N/A</v>
      </c>
      <c r="I1715" s="2" t="e">
        <f xml:space="preserve"> IF(Calculations!C1715 = DefectTypeString,  Calculations!K1715, NA())</f>
        <v>#N/A</v>
      </c>
    </row>
    <row r="1716" spans="1:9" x14ac:dyDescent="0.25">
      <c r="A1716" s="8" t="str">
        <f>Calculations!A1716</f>
        <v/>
      </c>
      <c r="B1716" s="2" t="str">
        <f t="shared" si="31"/>
        <v/>
      </c>
      <c r="C1716" s="10" t="str">
        <f>IFERROR(Calculations!J1716,"")</f>
        <v/>
      </c>
      <c r="D1716" s="10" t="str">
        <f xml:space="preserve"> IF(OR(Calculations!C1716 = "",Calculations!C1716 = WorkTypeString),  IFERROR(Calculations!J1716,""), NA())</f>
        <v/>
      </c>
      <c r="E1716" s="10">
        <f t="array" ref="E1716">PERCENTILE(IF(ISERROR(D1716:D6715)=FALSE,D1716:D6715),CycleTimePercentile)</f>
        <v>0</v>
      </c>
      <c r="F1716" s="2" t="e">
        <f xml:space="preserve"> IF(Calculations!C1716 = DefectTypeString,  IFERROR(Calculations!J1716,""), NA())</f>
        <v>#N/A</v>
      </c>
      <c r="G1716" s="10">
        <f t="array" ref="G1716">PERCENTILE(IF(ISERROR(F1716:F6715)=FALSE,F1716:F6715),CycleTimePercentile)</f>
        <v>0</v>
      </c>
      <c r="H1716" s="2" t="e">
        <f ca="1" xml:space="preserve"> IF(OR(Calculations!C1716 = "",Calculations!C1716 = WorkTypeString),  Calculations!K1716, NA())</f>
        <v>#N/A</v>
      </c>
      <c r="I1716" s="2" t="e">
        <f xml:space="preserve"> IF(Calculations!C1716 = DefectTypeString,  Calculations!K1716, NA())</f>
        <v>#N/A</v>
      </c>
    </row>
    <row r="1717" spans="1:9" x14ac:dyDescent="0.25">
      <c r="A1717" s="8" t="str">
        <f>Calculations!A1717</f>
        <v/>
      </c>
      <c r="B1717" s="2" t="str">
        <f t="shared" si="31"/>
        <v/>
      </c>
      <c r="C1717" s="10" t="str">
        <f>IFERROR(Calculations!J1717,"")</f>
        <v/>
      </c>
      <c r="D1717" s="10" t="str">
        <f xml:space="preserve"> IF(OR(Calculations!C1717 = "",Calculations!C1717 = WorkTypeString),  IFERROR(Calculations!J1717,""), NA())</f>
        <v/>
      </c>
      <c r="E1717" s="10">
        <f t="array" ref="E1717">PERCENTILE(IF(ISERROR(D1717:D6716)=FALSE,D1717:D6716),CycleTimePercentile)</f>
        <v>0</v>
      </c>
      <c r="F1717" s="2" t="e">
        <f xml:space="preserve"> IF(Calculations!C1717 = DefectTypeString,  IFERROR(Calculations!J1717,""), NA())</f>
        <v>#N/A</v>
      </c>
      <c r="G1717" s="10">
        <f t="array" ref="G1717">PERCENTILE(IF(ISERROR(F1717:F6716)=FALSE,F1717:F6716),CycleTimePercentile)</f>
        <v>0</v>
      </c>
      <c r="H1717" s="2" t="e">
        <f ca="1" xml:space="preserve"> IF(OR(Calculations!C1717 = "",Calculations!C1717 = WorkTypeString),  Calculations!K1717, NA())</f>
        <v>#N/A</v>
      </c>
      <c r="I1717" s="2" t="e">
        <f xml:space="preserve"> IF(Calculations!C1717 = DefectTypeString,  Calculations!K1717, NA())</f>
        <v>#N/A</v>
      </c>
    </row>
    <row r="1718" spans="1:9" x14ac:dyDescent="0.25">
      <c r="A1718" s="8" t="str">
        <f>Calculations!A1718</f>
        <v/>
      </c>
      <c r="B1718" s="2" t="str">
        <f t="shared" si="31"/>
        <v/>
      </c>
      <c r="C1718" s="10" t="str">
        <f>IFERROR(Calculations!J1718,"")</f>
        <v/>
      </c>
      <c r="D1718" s="10" t="str">
        <f xml:space="preserve"> IF(OR(Calculations!C1718 = "",Calculations!C1718 = WorkTypeString),  IFERROR(Calculations!J1718,""), NA())</f>
        <v/>
      </c>
      <c r="E1718" s="10">
        <f t="array" ref="E1718">PERCENTILE(IF(ISERROR(D1718:D6717)=FALSE,D1718:D6717),CycleTimePercentile)</f>
        <v>0</v>
      </c>
      <c r="F1718" s="2" t="e">
        <f xml:space="preserve"> IF(Calculations!C1718 = DefectTypeString,  IFERROR(Calculations!J1718,""), NA())</f>
        <v>#N/A</v>
      </c>
      <c r="G1718" s="10">
        <f t="array" ref="G1718">PERCENTILE(IF(ISERROR(F1718:F6717)=FALSE,F1718:F6717),CycleTimePercentile)</f>
        <v>0</v>
      </c>
      <c r="H1718" s="2" t="e">
        <f ca="1" xml:space="preserve"> IF(OR(Calculations!C1718 = "",Calculations!C1718 = WorkTypeString),  Calculations!K1718, NA())</f>
        <v>#N/A</v>
      </c>
      <c r="I1718" s="2" t="e">
        <f xml:space="preserve"> IF(Calculations!C1718 = DefectTypeString,  Calculations!K1718, NA())</f>
        <v>#N/A</v>
      </c>
    </row>
    <row r="1719" spans="1:9" x14ac:dyDescent="0.25">
      <c r="A1719" s="8" t="str">
        <f>Calculations!A1719</f>
        <v/>
      </c>
      <c r="B1719" s="2" t="str">
        <f t="shared" si="31"/>
        <v/>
      </c>
      <c r="C1719" s="10" t="str">
        <f>IFERROR(Calculations!J1719,"")</f>
        <v/>
      </c>
      <c r="D1719" s="10" t="str">
        <f xml:space="preserve"> IF(OR(Calculations!C1719 = "",Calculations!C1719 = WorkTypeString),  IFERROR(Calculations!J1719,""), NA())</f>
        <v/>
      </c>
      <c r="E1719" s="10">
        <f t="array" ref="E1719">PERCENTILE(IF(ISERROR(D1719:D6718)=FALSE,D1719:D6718),CycleTimePercentile)</f>
        <v>0</v>
      </c>
      <c r="F1719" s="2" t="e">
        <f xml:space="preserve"> IF(Calculations!C1719 = DefectTypeString,  IFERROR(Calculations!J1719,""), NA())</f>
        <v>#N/A</v>
      </c>
      <c r="G1719" s="10">
        <f t="array" ref="G1719">PERCENTILE(IF(ISERROR(F1719:F6718)=FALSE,F1719:F6718),CycleTimePercentile)</f>
        <v>0</v>
      </c>
      <c r="H1719" s="2" t="e">
        <f ca="1" xml:space="preserve"> IF(OR(Calculations!C1719 = "",Calculations!C1719 = WorkTypeString),  Calculations!K1719, NA())</f>
        <v>#N/A</v>
      </c>
      <c r="I1719" s="2" t="e">
        <f xml:space="preserve"> IF(Calculations!C1719 = DefectTypeString,  Calculations!K1719, NA())</f>
        <v>#N/A</v>
      </c>
    </row>
    <row r="1720" spans="1:9" x14ac:dyDescent="0.25">
      <c r="A1720" s="8" t="str">
        <f>Calculations!A1720</f>
        <v/>
      </c>
      <c r="B1720" s="2" t="str">
        <f t="shared" si="31"/>
        <v/>
      </c>
      <c r="C1720" s="10" t="str">
        <f>IFERROR(Calculations!J1720,"")</f>
        <v/>
      </c>
      <c r="D1720" s="10" t="str">
        <f xml:space="preserve"> IF(OR(Calculations!C1720 = "",Calculations!C1720 = WorkTypeString),  IFERROR(Calculations!J1720,""), NA())</f>
        <v/>
      </c>
      <c r="E1720" s="10">
        <f t="array" ref="E1720">PERCENTILE(IF(ISERROR(D1720:D6719)=FALSE,D1720:D6719),CycleTimePercentile)</f>
        <v>0</v>
      </c>
      <c r="F1720" s="2" t="e">
        <f xml:space="preserve"> IF(Calculations!C1720 = DefectTypeString,  IFERROR(Calculations!J1720,""), NA())</f>
        <v>#N/A</v>
      </c>
      <c r="G1720" s="10">
        <f t="array" ref="G1720">PERCENTILE(IF(ISERROR(F1720:F6719)=FALSE,F1720:F6719),CycleTimePercentile)</f>
        <v>0</v>
      </c>
      <c r="H1720" s="2" t="e">
        <f ca="1" xml:space="preserve"> IF(OR(Calculations!C1720 = "",Calculations!C1720 = WorkTypeString),  Calculations!K1720, NA())</f>
        <v>#N/A</v>
      </c>
      <c r="I1720" s="2" t="e">
        <f xml:space="preserve"> IF(Calculations!C1720 = DefectTypeString,  Calculations!K1720, NA())</f>
        <v>#N/A</v>
      </c>
    </row>
    <row r="1721" spans="1:9" x14ac:dyDescent="0.25">
      <c r="A1721" s="8" t="str">
        <f>Calculations!A1721</f>
        <v/>
      </c>
      <c r="B1721" s="2" t="str">
        <f t="shared" si="31"/>
        <v/>
      </c>
      <c r="C1721" s="10" t="str">
        <f>IFERROR(Calculations!J1721,"")</f>
        <v/>
      </c>
      <c r="D1721" s="10" t="str">
        <f xml:space="preserve"> IF(OR(Calculations!C1721 = "",Calculations!C1721 = WorkTypeString),  IFERROR(Calculations!J1721,""), NA())</f>
        <v/>
      </c>
      <c r="E1721" s="10">
        <f t="array" ref="E1721">PERCENTILE(IF(ISERROR(D1721:D6720)=FALSE,D1721:D6720),CycleTimePercentile)</f>
        <v>0</v>
      </c>
      <c r="F1721" s="2" t="e">
        <f xml:space="preserve"> IF(Calculations!C1721 = DefectTypeString,  IFERROR(Calculations!J1721,""), NA())</f>
        <v>#N/A</v>
      </c>
      <c r="G1721" s="10">
        <f t="array" ref="G1721">PERCENTILE(IF(ISERROR(F1721:F6720)=FALSE,F1721:F6720),CycleTimePercentile)</f>
        <v>0</v>
      </c>
      <c r="H1721" s="2" t="e">
        <f ca="1" xml:space="preserve"> IF(OR(Calculations!C1721 = "",Calculations!C1721 = WorkTypeString),  Calculations!K1721, NA())</f>
        <v>#N/A</v>
      </c>
      <c r="I1721" s="2" t="e">
        <f xml:space="preserve"> IF(Calculations!C1721 = DefectTypeString,  Calculations!K1721, NA())</f>
        <v>#N/A</v>
      </c>
    </row>
    <row r="1722" spans="1:9" x14ac:dyDescent="0.25">
      <c r="A1722" s="8" t="str">
        <f>Calculations!A1722</f>
        <v/>
      </c>
      <c r="B1722" s="2" t="str">
        <f t="shared" si="31"/>
        <v/>
      </c>
      <c r="C1722" s="10" t="str">
        <f>IFERROR(Calculations!J1722,"")</f>
        <v/>
      </c>
      <c r="D1722" s="10" t="str">
        <f xml:space="preserve"> IF(OR(Calculations!C1722 = "",Calculations!C1722 = WorkTypeString),  IFERROR(Calculations!J1722,""), NA())</f>
        <v/>
      </c>
      <c r="E1722" s="10">
        <f t="array" ref="E1722">PERCENTILE(IF(ISERROR(D1722:D6721)=FALSE,D1722:D6721),CycleTimePercentile)</f>
        <v>0</v>
      </c>
      <c r="F1722" s="2" t="e">
        <f xml:space="preserve"> IF(Calculations!C1722 = DefectTypeString,  IFERROR(Calculations!J1722,""), NA())</f>
        <v>#N/A</v>
      </c>
      <c r="G1722" s="10">
        <f t="array" ref="G1722">PERCENTILE(IF(ISERROR(F1722:F6721)=FALSE,F1722:F6721),CycleTimePercentile)</f>
        <v>0</v>
      </c>
      <c r="H1722" s="2" t="e">
        <f ca="1" xml:space="preserve"> IF(OR(Calculations!C1722 = "",Calculations!C1722 = WorkTypeString),  Calculations!K1722, NA())</f>
        <v>#N/A</v>
      </c>
      <c r="I1722" s="2" t="e">
        <f xml:space="preserve"> IF(Calculations!C1722 = DefectTypeString,  Calculations!K1722, NA())</f>
        <v>#N/A</v>
      </c>
    </row>
    <row r="1723" spans="1:9" x14ac:dyDescent="0.25">
      <c r="A1723" s="8" t="str">
        <f>Calculations!A1723</f>
        <v/>
      </c>
      <c r="B1723" s="2" t="str">
        <f t="shared" si="31"/>
        <v/>
      </c>
      <c r="C1723" s="10" t="str">
        <f>IFERROR(Calculations!J1723,"")</f>
        <v/>
      </c>
      <c r="D1723" s="10" t="str">
        <f xml:space="preserve"> IF(OR(Calculations!C1723 = "",Calculations!C1723 = WorkTypeString),  IFERROR(Calculations!J1723,""), NA())</f>
        <v/>
      </c>
      <c r="E1723" s="10">
        <f t="array" ref="E1723">PERCENTILE(IF(ISERROR(D1723:D6722)=FALSE,D1723:D6722),CycleTimePercentile)</f>
        <v>0</v>
      </c>
      <c r="F1723" s="2" t="e">
        <f xml:space="preserve"> IF(Calculations!C1723 = DefectTypeString,  IFERROR(Calculations!J1723,""), NA())</f>
        <v>#N/A</v>
      </c>
      <c r="G1723" s="10">
        <f t="array" ref="G1723">PERCENTILE(IF(ISERROR(F1723:F6722)=FALSE,F1723:F6722),CycleTimePercentile)</f>
        <v>0</v>
      </c>
      <c r="H1723" s="2" t="e">
        <f ca="1" xml:space="preserve"> IF(OR(Calculations!C1723 = "",Calculations!C1723 = WorkTypeString),  Calculations!K1723, NA())</f>
        <v>#N/A</v>
      </c>
      <c r="I1723" s="2" t="e">
        <f xml:space="preserve"> IF(Calculations!C1723 = DefectTypeString,  Calculations!K1723, NA())</f>
        <v>#N/A</v>
      </c>
    </row>
    <row r="1724" spans="1:9" x14ac:dyDescent="0.25">
      <c r="A1724" s="8" t="str">
        <f>Calculations!A1724</f>
        <v/>
      </c>
      <c r="B1724" s="2" t="str">
        <f t="shared" si="31"/>
        <v/>
      </c>
      <c r="C1724" s="10" t="str">
        <f>IFERROR(Calculations!J1724,"")</f>
        <v/>
      </c>
      <c r="D1724" s="10" t="str">
        <f xml:space="preserve"> IF(OR(Calculations!C1724 = "",Calculations!C1724 = WorkTypeString),  IFERROR(Calculations!J1724,""), NA())</f>
        <v/>
      </c>
      <c r="E1724" s="10">
        <f t="array" ref="E1724">PERCENTILE(IF(ISERROR(D1724:D6723)=FALSE,D1724:D6723),CycleTimePercentile)</f>
        <v>0</v>
      </c>
      <c r="F1724" s="2" t="e">
        <f xml:space="preserve"> IF(Calculations!C1724 = DefectTypeString,  IFERROR(Calculations!J1724,""), NA())</f>
        <v>#N/A</v>
      </c>
      <c r="G1724" s="10">
        <f t="array" ref="G1724">PERCENTILE(IF(ISERROR(F1724:F6723)=FALSE,F1724:F6723),CycleTimePercentile)</f>
        <v>0</v>
      </c>
      <c r="H1724" s="2" t="e">
        <f ca="1" xml:space="preserve"> IF(OR(Calculations!C1724 = "",Calculations!C1724 = WorkTypeString),  Calculations!K1724, NA())</f>
        <v>#N/A</v>
      </c>
      <c r="I1724" s="2" t="e">
        <f xml:space="preserve"> IF(Calculations!C1724 = DefectTypeString,  Calculations!K1724, NA())</f>
        <v>#N/A</v>
      </c>
    </row>
    <row r="1725" spans="1:9" x14ac:dyDescent="0.25">
      <c r="A1725" s="8" t="str">
        <f>Calculations!A1725</f>
        <v/>
      </c>
      <c r="B1725" s="2" t="str">
        <f t="shared" si="31"/>
        <v/>
      </c>
      <c r="C1725" s="10" t="str">
        <f>IFERROR(Calculations!J1725,"")</f>
        <v/>
      </c>
      <c r="D1725" s="10" t="str">
        <f xml:space="preserve"> IF(OR(Calculations!C1725 = "",Calculations!C1725 = WorkTypeString),  IFERROR(Calculations!J1725,""), NA())</f>
        <v/>
      </c>
      <c r="E1725" s="10">
        <f t="array" ref="E1725">PERCENTILE(IF(ISERROR(D1725:D6724)=FALSE,D1725:D6724),CycleTimePercentile)</f>
        <v>0</v>
      </c>
      <c r="F1725" s="2" t="e">
        <f xml:space="preserve"> IF(Calculations!C1725 = DefectTypeString,  IFERROR(Calculations!J1725,""), NA())</f>
        <v>#N/A</v>
      </c>
      <c r="G1725" s="10">
        <f t="array" ref="G1725">PERCENTILE(IF(ISERROR(F1725:F6724)=FALSE,F1725:F6724),CycleTimePercentile)</f>
        <v>0</v>
      </c>
      <c r="H1725" s="2" t="e">
        <f ca="1" xml:space="preserve"> IF(OR(Calculations!C1725 = "",Calculations!C1725 = WorkTypeString),  Calculations!K1725, NA())</f>
        <v>#N/A</v>
      </c>
      <c r="I1725" s="2" t="e">
        <f xml:space="preserve"> IF(Calculations!C1725 = DefectTypeString,  Calculations!K1725, NA())</f>
        <v>#N/A</v>
      </c>
    </row>
    <row r="1726" spans="1:9" x14ac:dyDescent="0.25">
      <c r="A1726" s="8" t="str">
        <f>Calculations!A1726</f>
        <v/>
      </c>
      <c r="B1726" s="2" t="str">
        <f t="shared" si="31"/>
        <v/>
      </c>
      <c r="C1726" s="10" t="str">
        <f>IFERROR(Calculations!J1726,"")</f>
        <v/>
      </c>
      <c r="D1726" s="10" t="str">
        <f xml:space="preserve"> IF(OR(Calculations!C1726 = "",Calculations!C1726 = WorkTypeString),  IFERROR(Calculations!J1726,""), NA())</f>
        <v/>
      </c>
      <c r="E1726" s="10">
        <f t="array" ref="E1726">PERCENTILE(IF(ISERROR(D1726:D6725)=FALSE,D1726:D6725),CycleTimePercentile)</f>
        <v>0</v>
      </c>
      <c r="F1726" s="2" t="e">
        <f xml:space="preserve"> IF(Calculations!C1726 = DefectTypeString,  IFERROR(Calculations!J1726,""), NA())</f>
        <v>#N/A</v>
      </c>
      <c r="G1726" s="10">
        <f t="array" ref="G1726">PERCENTILE(IF(ISERROR(F1726:F6725)=FALSE,F1726:F6725),CycleTimePercentile)</f>
        <v>0</v>
      </c>
      <c r="H1726" s="2" t="e">
        <f ca="1" xml:space="preserve"> IF(OR(Calculations!C1726 = "",Calculations!C1726 = WorkTypeString),  Calculations!K1726, NA())</f>
        <v>#N/A</v>
      </c>
      <c r="I1726" s="2" t="e">
        <f xml:space="preserve"> IF(Calculations!C1726 = DefectTypeString,  Calculations!K1726, NA())</f>
        <v>#N/A</v>
      </c>
    </row>
    <row r="1727" spans="1:9" x14ac:dyDescent="0.25">
      <c r="A1727" s="8" t="str">
        <f>Calculations!A1727</f>
        <v/>
      </c>
      <c r="B1727" s="2" t="str">
        <f t="shared" si="31"/>
        <v/>
      </c>
      <c r="C1727" s="10" t="str">
        <f>IFERROR(Calculations!J1727,"")</f>
        <v/>
      </c>
      <c r="D1727" s="10" t="str">
        <f xml:space="preserve"> IF(OR(Calculations!C1727 = "",Calculations!C1727 = WorkTypeString),  IFERROR(Calculations!J1727,""), NA())</f>
        <v/>
      </c>
      <c r="E1727" s="10">
        <f t="array" ref="E1727">PERCENTILE(IF(ISERROR(D1727:D6726)=FALSE,D1727:D6726),CycleTimePercentile)</f>
        <v>0</v>
      </c>
      <c r="F1727" s="2" t="e">
        <f xml:space="preserve"> IF(Calculations!C1727 = DefectTypeString,  IFERROR(Calculations!J1727,""), NA())</f>
        <v>#N/A</v>
      </c>
      <c r="G1727" s="10">
        <f t="array" ref="G1727">PERCENTILE(IF(ISERROR(F1727:F6726)=FALSE,F1727:F6726),CycleTimePercentile)</f>
        <v>0</v>
      </c>
      <c r="H1727" s="2" t="e">
        <f ca="1" xml:space="preserve"> IF(OR(Calculations!C1727 = "",Calculations!C1727 = WorkTypeString),  Calculations!K1727, NA())</f>
        <v>#N/A</v>
      </c>
      <c r="I1727" s="2" t="e">
        <f xml:space="preserve"> IF(Calculations!C1727 = DefectTypeString,  Calculations!K1727, NA())</f>
        <v>#N/A</v>
      </c>
    </row>
    <row r="1728" spans="1:9" x14ac:dyDescent="0.25">
      <c r="A1728" s="8" t="str">
        <f>Calculations!A1728</f>
        <v/>
      </c>
      <c r="B1728" s="2" t="str">
        <f t="shared" si="31"/>
        <v/>
      </c>
      <c r="C1728" s="10" t="str">
        <f>IFERROR(Calculations!J1728,"")</f>
        <v/>
      </c>
      <c r="D1728" s="10" t="str">
        <f xml:space="preserve"> IF(OR(Calculations!C1728 = "",Calculations!C1728 = WorkTypeString),  IFERROR(Calculations!J1728,""), NA())</f>
        <v/>
      </c>
      <c r="E1728" s="10">
        <f t="array" ref="E1728">PERCENTILE(IF(ISERROR(D1728:D6727)=FALSE,D1728:D6727),CycleTimePercentile)</f>
        <v>0</v>
      </c>
      <c r="F1728" s="2" t="e">
        <f xml:space="preserve"> IF(Calculations!C1728 = DefectTypeString,  IFERROR(Calculations!J1728,""), NA())</f>
        <v>#N/A</v>
      </c>
      <c r="G1728" s="10">
        <f t="array" ref="G1728">PERCENTILE(IF(ISERROR(F1728:F6727)=FALSE,F1728:F6727),CycleTimePercentile)</f>
        <v>0</v>
      </c>
      <c r="H1728" s="2" t="e">
        <f ca="1" xml:space="preserve"> IF(OR(Calculations!C1728 = "",Calculations!C1728 = WorkTypeString),  Calculations!K1728, NA())</f>
        <v>#N/A</v>
      </c>
      <c r="I1728" s="2" t="e">
        <f xml:space="preserve"> IF(Calculations!C1728 = DefectTypeString,  Calculations!K1728, NA())</f>
        <v>#N/A</v>
      </c>
    </row>
    <row r="1729" spans="1:9" x14ac:dyDescent="0.25">
      <c r="A1729" s="8" t="str">
        <f>Calculations!A1729</f>
        <v/>
      </c>
      <c r="B1729" s="2" t="str">
        <f t="shared" si="31"/>
        <v/>
      </c>
      <c r="C1729" s="10" t="str">
        <f>IFERROR(Calculations!J1729,"")</f>
        <v/>
      </c>
      <c r="D1729" s="10" t="str">
        <f xml:space="preserve"> IF(OR(Calculations!C1729 = "",Calculations!C1729 = WorkTypeString),  IFERROR(Calculations!J1729,""), NA())</f>
        <v/>
      </c>
      <c r="E1729" s="10">
        <f t="array" ref="E1729">PERCENTILE(IF(ISERROR(D1729:D6728)=FALSE,D1729:D6728),CycleTimePercentile)</f>
        <v>0</v>
      </c>
      <c r="F1729" s="2" t="e">
        <f xml:space="preserve"> IF(Calculations!C1729 = DefectTypeString,  IFERROR(Calculations!J1729,""), NA())</f>
        <v>#N/A</v>
      </c>
      <c r="G1729" s="10">
        <f t="array" ref="G1729">PERCENTILE(IF(ISERROR(F1729:F6728)=FALSE,F1729:F6728),CycleTimePercentile)</f>
        <v>0</v>
      </c>
      <c r="H1729" s="2" t="e">
        <f ca="1" xml:space="preserve"> IF(OR(Calculations!C1729 = "",Calculations!C1729 = WorkTypeString),  Calculations!K1729, NA())</f>
        <v>#N/A</v>
      </c>
      <c r="I1729" s="2" t="e">
        <f xml:space="preserve"> IF(Calculations!C1729 = DefectTypeString,  Calculations!K1729, NA())</f>
        <v>#N/A</v>
      </c>
    </row>
    <row r="1730" spans="1:9" x14ac:dyDescent="0.25">
      <c r="A1730" s="8" t="str">
        <f>Calculations!A1730</f>
        <v/>
      </c>
      <c r="B1730" s="2" t="str">
        <f t="shared" si="31"/>
        <v/>
      </c>
      <c r="C1730" s="10" t="str">
        <f>IFERROR(Calculations!J1730,"")</f>
        <v/>
      </c>
      <c r="D1730" s="10" t="str">
        <f xml:space="preserve"> IF(OR(Calculations!C1730 = "",Calculations!C1730 = WorkTypeString),  IFERROR(Calculations!J1730,""), NA())</f>
        <v/>
      </c>
      <c r="E1730" s="10">
        <f t="array" ref="E1730">PERCENTILE(IF(ISERROR(D1730:D6729)=FALSE,D1730:D6729),CycleTimePercentile)</f>
        <v>0</v>
      </c>
      <c r="F1730" s="2" t="e">
        <f xml:space="preserve"> IF(Calculations!C1730 = DefectTypeString,  IFERROR(Calculations!J1730,""), NA())</f>
        <v>#N/A</v>
      </c>
      <c r="G1730" s="10">
        <f t="array" ref="G1730">PERCENTILE(IF(ISERROR(F1730:F6729)=FALSE,F1730:F6729),CycleTimePercentile)</f>
        <v>0</v>
      </c>
      <c r="H1730" s="2" t="e">
        <f ca="1" xml:space="preserve"> IF(OR(Calculations!C1730 = "",Calculations!C1730 = WorkTypeString),  Calculations!K1730, NA())</f>
        <v>#N/A</v>
      </c>
      <c r="I1730" s="2" t="e">
        <f xml:space="preserve"> IF(Calculations!C1730 = DefectTypeString,  Calculations!K1730, NA())</f>
        <v>#N/A</v>
      </c>
    </row>
    <row r="1731" spans="1:9" x14ac:dyDescent="0.25">
      <c r="A1731" s="8" t="str">
        <f>Calculations!A1731</f>
        <v/>
      </c>
      <c r="B1731" s="2" t="str">
        <f t="shared" ref="B1731:B1794" si="32">IF(ISNUMBER(A1731),YEAR(A1731)&amp;"-"&amp;TEXT(MONTH(A1731),"00")&amp;"-"&amp;TEXT(DAY(A1731),"00")&amp;"-"&amp;TEXT(HOUR(A1731),"00"),"")</f>
        <v/>
      </c>
      <c r="C1731" s="10" t="str">
        <f>IFERROR(Calculations!J1731,"")</f>
        <v/>
      </c>
      <c r="D1731" s="10" t="str">
        <f xml:space="preserve"> IF(OR(Calculations!C1731 = "",Calculations!C1731 = WorkTypeString),  IFERROR(Calculations!J1731,""), NA())</f>
        <v/>
      </c>
      <c r="E1731" s="10">
        <f t="array" ref="E1731">PERCENTILE(IF(ISERROR(D1731:D6730)=FALSE,D1731:D6730),CycleTimePercentile)</f>
        <v>0</v>
      </c>
      <c r="F1731" s="2" t="e">
        <f xml:space="preserve"> IF(Calculations!C1731 = DefectTypeString,  IFERROR(Calculations!J1731,""), NA())</f>
        <v>#N/A</v>
      </c>
      <c r="G1731" s="10">
        <f t="array" ref="G1731">PERCENTILE(IF(ISERROR(F1731:F6730)=FALSE,F1731:F6730),CycleTimePercentile)</f>
        <v>0</v>
      </c>
      <c r="H1731" s="2" t="e">
        <f ca="1" xml:space="preserve"> IF(OR(Calculations!C1731 = "",Calculations!C1731 = WorkTypeString),  Calculations!K1731, NA())</f>
        <v>#N/A</v>
      </c>
      <c r="I1731" s="2" t="e">
        <f xml:space="preserve"> IF(Calculations!C1731 = DefectTypeString,  Calculations!K1731, NA())</f>
        <v>#N/A</v>
      </c>
    </row>
    <row r="1732" spans="1:9" x14ac:dyDescent="0.25">
      <c r="A1732" s="8" t="str">
        <f>Calculations!A1732</f>
        <v/>
      </c>
      <c r="B1732" s="2" t="str">
        <f t="shared" si="32"/>
        <v/>
      </c>
      <c r="C1732" s="10" t="str">
        <f>IFERROR(Calculations!J1732,"")</f>
        <v/>
      </c>
      <c r="D1732" s="10" t="str">
        <f xml:space="preserve"> IF(OR(Calculations!C1732 = "",Calculations!C1732 = WorkTypeString),  IFERROR(Calculations!J1732,""), NA())</f>
        <v/>
      </c>
      <c r="E1732" s="10">
        <f t="array" ref="E1732">PERCENTILE(IF(ISERROR(D1732:D6731)=FALSE,D1732:D6731),CycleTimePercentile)</f>
        <v>0</v>
      </c>
      <c r="F1732" s="2" t="e">
        <f xml:space="preserve"> IF(Calculations!C1732 = DefectTypeString,  IFERROR(Calculations!J1732,""), NA())</f>
        <v>#N/A</v>
      </c>
      <c r="G1732" s="10">
        <f t="array" ref="G1732">PERCENTILE(IF(ISERROR(F1732:F6731)=FALSE,F1732:F6731),CycleTimePercentile)</f>
        <v>0</v>
      </c>
      <c r="H1732" s="2" t="e">
        <f ca="1" xml:space="preserve"> IF(OR(Calculations!C1732 = "",Calculations!C1732 = WorkTypeString),  Calculations!K1732, NA())</f>
        <v>#N/A</v>
      </c>
      <c r="I1732" s="2" t="e">
        <f xml:space="preserve"> IF(Calculations!C1732 = DefectTypeString,  Calculations!K1732, NA())</f>
        <v>#N/A</v>
      </c>
    </row>
    <row r="1733" spans="1:9" x14ac:dyDescent="0.25">
      <c r="A1733" s="8" t="str">
        <f>Calculations!A1733</f>
        <v/>
      </c>
      <c r="B1733" s="2" t="str">
        <f t="shared" si="32"/>
        <v/>
      </c>
      <c r="C1733" s="10" t="str">
        <f>IFERROR(Calculations!J1733,"")</f>
        <v/>
      </c>
      <c r="D1733" s="10" t="str">
        <f xml:space="preserve"> IF(OR(Calculations!C1733 = "",Calculations!C1733 = WorkTypeString),  IFERROR(Calculations!J1733,""), NA())</f>
        <v/>
      </c>
      <c r="E1733" s="10">
        <f t="array" ref="E1733">PERCENTILE(IF(ISERROR(D1733:D6732)=FALSE,D1733:D6732),CycleTimePercentile)</f>
        <v>0</v>
      </c>
      <c r="F1733" s="2" t="e">
        <f xml:space="preserve"> IF(Calculations!C1733 = DefectTypeString,  IFERROR(Calculations!J1733,""), NA())</f>
        <v>#N/A</v>
      </c>
      <c r="G1733" s="10">
        <f t="array" ref="G1733">PERCENTILE(IF(ISERROR(F1733:F6732)=FALSE,F1733:F6732),CycleTimePercentile)</f>
        <v>0</v>
      </c>
      <c r="H1733" s="2" t="e">
        <f ca="1" xml:space="preserve"> IF(OR(Calculations!C1733 = "",Calculations!C1733 = WorkTypeString),  Calculations!K1733, NA())</f>
        <v>#N/A</v>
      </c>
      <c r="I1733" s="2" t="e">
        <f xml:space="preserve"> IF(Calculations!C1733 = DefectTypeString,  Calculations!K1733, NA())</f>
        <v>#N/A</v>
      </c>
    </row>
    <row r="1734" spans="1:9" x14ac:dyDescent="0.25">
      <c r="A1734" s="8" t="str">
        <f>Calculations!A1734</f>
        <v/>
      </c>
      <c r="B1734" s="2" t="str">
        <f t="shared" si="32"/>
        <v/>
      </c>
      <c r="C1734" s="10" t="str">
        <f>IFERROR(Calculations!J1734,"")</f>
        <v/>
      </c>
      <c r="D1734" s="10" t="str">
        <f xml:space="preserve"> IF(OR(Calculations!C1734 = "",Calculations!C1734 = WorkTypeString),  IFERROR(Calculations!J1734,""), NA())</f>
        <v/>
      </c>
      <c r="E1734" s="10">
        <f t="array" ref="E1734">PERCENTILE(IF(ISERROR(D1734:D6733)=FALSE,D1734:D6733),CycleTimePercentile)</f>
        <v>0</v>
      </c>
      <c r="F1734" s="2" t="e">
        <f xml:space="preserve"> IF(Calculations!C1734 = DefectTypeString,  IFERROR(Calculations!J1734,""), NA())</f>
        <v>#N/A</v>
      </c>
      <c r="G1734" s="10">
        <f t="array" ref="G1734">PERCENTILE(IF(ISERROR(F1734:F6733)=FALSE,F1734:F6733),CycleTimePercentile)</f>
        <v>0</v>
      </c>
      <c r="H1734" s="2" t="e">
        <f ca="1" xml:space="preserve"> IF(OR(Calculations!C1734 = "",Calculations!C1734 = WorkTypeString),  Calculations!K1734, NA())</f>
        <v>#N/A</v>
      </c>
      <c r="I1734" s="2" t="e">
        <f xml:space="preserve"> IF(Calculations!C1734 = DefectTypeString,  Calculations!K1734, NA())</f>
        <v>#N/A</v>
      </c>
    </row>
    <row r="1735" spans="1:9" x14ac:dyDescent="0.25">
      <c r="A1735" s="8" t="str">
        <f>Calculations!A1735</f>
        <v/>
      </c>
      <c r="B1735" s="2" t="str">
        <f t="shared" si="32"/>
        <v/>
      </c>
      <c r="C1735" s="10" t="str">
        <f>IFERROR(Calculations!J1735,"")</f>
        <v/>
      </c>
      <c r="D1735" s="10" t="str">
        <f xml:space="preserve"> IF(OR(Calculations!C1735 = "",Calculations!C1735 = WorkTypeString),  IFERROR(Calculations!J1735,""), NA())</f>
        <v/>
      </c>
      <c r="E1735" s="10">
        <f t="array" ref="E1735">PERCENTILE(IF(ISERROR(D1735:D6734)=FALSE,D1735:D6734),CycleTimePercentile)</f>
        <v>0</v>
      </c>
      <c r="F1735" s="2" t="e">
        <f xml:space="preserve"> IF(Calculations!C1735 = DefectTypeString,  IFERROR(Calculations!J1735,""), NA())</f>
        <v>#N/A</v>
      </c>
      <c r="G1735" s="10">
        <f t="array" ref="G1735">PERCENTILE(IF(ISERROR(F1735:F6734)=FALSE,F1735:F6734),CycleTimePercentile)</f>
        <v>0</v>
      </c>
      <c r="H1735" s="2" t="e">
        <f ca="1" xml:space="preserve"> IF(OR(Calculations!C1735 = "",Calculations!C1735 = WorkTypeString),  Calculations!K1735, NA())</f>
        <v>#N/A</v>
      </c>
      <c r="I1735" s="2" t="e">
        <f xml:space="preserve"> IF(Calculations!C1735 = DefectTypeString,  Calculations!K1735, NA())</f>
        <v>#N/A</v>
      </c>
    </row>
    <row r="1736" spans="1:9" x14ac:dyDescent="0.25">
      <c r="A1736" s="8" t="str">
        <f>Calculations!A1736</f>
        <v/>
      </c>
      <c r="B1736" s="2" t="str">
        <f t="shared" si="32"/>
        <v/>
      </c>
      <c r="C1736" s="10" t="str">
        <f>IFERROR(Calculations!J1736,"")</f>
        <v/>
      </c>
      <c r="D1736" s="10" t="str">
        <f xml:space="preserve"> IF(OR(Calculations!C1736 = "",Calculations!C1736 = WorkTypeString),  IFERROR(Calculations!J1736,""), NA())</f>
        <v/>
      </c>
      <c r="E1736" s="10">
        <f t="array" ref="E1736">PERCENTILE(IF(ISERROR(D1736:D6735)=FALSE,D1736:D6735),CycleTimePercentile)</f>
        <v>0</v>
      </c>
      <c r="F1736" s="2" t="e">
        <f xml:space="preserve"> IF(Calculations!C1736 = DefectTypeString,  IFERROR(Calculations!J1736,""), NA())</f>
        <v>#N/A</v>
      </c>
      <c r="G1736" s="10">
        <f t="array" ref="G1736">PERCENTILE(IF(ISERROR(F1736:F6735)=FALSE,F1736:F6735),CycleTimePercentile)</f>
        <v>0</v>
      </c>
      <c r="H1736" s="2" t="e">
        <f ca="1" xml:space="preserve"> IF(OR(Calculations!C1736 = "",Calculations!C1736 = WorkTypeString),  Calculations!K1736, NA())</f>
        <v>#N/A</v>
      </c>
      <c r="I1736" s="2" t="e">
        <f xml:space="preserve"> IF(Calculations!C1736 = DefectTypeString,  Calculations!K1736, NA())</f>
        <v>#N/A</v>
      </c>
    </row>
    <row r="1737" spans="1:9" x14ac:dyDescent="0.25">
      <c r="A1737" s="8" t="str">
        <f>Calculations!A1737</f>
        <v/>
      </c>
      <c r="B1737" s="2" t="str">
        <f t="shared" si="32"/>
        <v/>
      </c>
      <c r="C1737" s="10" t="str">
        <f>IFERROR(Calculations!J1737,"")</f>
        <v/>
      </c>
      <c r="D1737" s="10" t="str">
        <f xml:space="preserve"> IF(OR(Calculations!C1737 = "",Calculations!C1737 = WorkTypeString),  IFERROR(Calculations!J1737,""), NA())</f>
        <v/>
      </c>
      <c r="E1737" s="10">
        <f t="array" ref="E1737">PERCENTILE(IF(ISERROR(D1737:D6736)=FALSE,D1737:D6736),CycleTimePercentile)</f>
        <v>0</v>
      </c>
      <c r="F1737" s="2" t="e">
        <f xml:space="preserve"> IF(Calculations!C1737 = DefectTypeString,  IFERROR(Calculations!J1737,""), NA())</f>
        <v>#N/A</v>
      </c>
      <c r="G1737" s="10">
        <f t="array" ref="G1737">PERCENTILE(IF(ISERROR(F1737:F6736)=FALSE,F1737:F6736),CycleTimePercentile)</f>
        <v>0</v>
      </c>
      <c r="H1737" s="2" t="e">
        <f ca="1" xml:space="preserve"> IF(OR(Calculations!C1737 = "",Calculations!C1737 = WorkTypeString),  Calculations!K1737, NA())</f>
        <v>#N/A</v>
      </c>
      <c r="I1737" s="2" t="e">
        <f xml:space="preserve"> IF(Calculations!C1737 = DefectTypeString,  Calculations!K1737, NA())</f>
        <v>#N/A</v>
      </c>
    </row>
    <row r="1738" spans="1:9" x14ac:dyDescent="0.25">
      <c r="A1738" s="8" t="str">
        <f>Calculations!A1738</f>
        <v/>
      </c>
      <c r="B1738" s="2" t="str">
        <f t="shared" si="32"/>
        <v/>
      </c>
      <c r="C1738" s="10" t="str">
        <f>IFERROR(Calculations!J1738,"")</f>
        <v/>
      </c>
      <c r="D1738" s="10" t="str">
        <f xml:space="preserve"> IF(OR(Calculations!C1738 = "",Calculations!C1738 = WorkTypeString),  IFERROR(Calculations!J1738,""), NA())</f>
        <v/>
      </c>
      <c r="E1738" s="10">
        <f t="array" ref="E1738">PERCENTILE(IF(ISERROR(D1738:D6737)=FALSE,D1738:D6737),CycleTimePercentile)</f>
        <v>0</v>
      </c>
      <c r="F1738" s="2" t="e">
        <f xml:space="preserve"> IF(Calculations!C1738 = DefectTypeString,  IFERROR(Calculations!J1738,""), NA())</f>
        <v>#N/A</v>
      </c>
      <c r="G1738" s="10">
        <f t="array" ref="G1738">PERCENTILE(IF(ISERROR(F1738:F6737)=FALSE,F1738:F6737),CycleTimePercentile)</f>
        <v>0</v>
      </c>
      <c r="H1738" s="2" t="e">
        <f ca="1" xml:space="preserve"> IF(OR(Calculations!C1738 = "",Calculations!C1738 = WorkTypeString),  Calculations!K1738, NA())</f>
        <v>#N/A</v>
      </c>
      <c r="I1738" s="2" t="e">
        <f xml:space="preserve"> IF(Calculations!C1738 = DefectTypeString,  Calculations!K1738, NA())</f>
        <v>#N/A</v>
      </c>
    </row>
    <row r="1739" spans="1:9" x14ac:dyDescent="0.25">
      <c r="A1739" s="8" t="str">
        <f>Calculations!A1739</f>
        <v/>
      </c>
      <c r="B1739" s="2" t="str">
        <f t="shared" si="32"/>
        <v/>
      </c>
      <c r="C1739" s="10" t="str">
        <f>IFERROR(Calculations!J1739,"")</f>
        <v/>
      </c>
      <c r="D1739" s="10" t="str">
        <f xml:space="preserve"> IF(OR(Calculations!C1739 = "",Calculations!C1739 = WorkTypeString),  IFERROR(Calculations!J1739,""), NA())</f>
        <v/>
      </c>
      <c r="E1739" s="10">
        <f t="array" ref="E1739">PERCENTILE(IF(ISERROR(D1739:D6738)=FALSE,D1739:D6738),CycleTimePercentile)</f>
        <v>0</v>
      </c>
      <c r="F1739" s="2" t="e">
        <f xml:space="preserve"> IF(Calculations!C1739 = DefectTypeString,  IFERROR(Calculations!J1739,""), NA())</f>
        <v>#N/A</v>
      </c>
      <c r="G1739" s="10">
        <f t="array" ref="G1739">PERCENTILE(IF(ISERROR(F1739:F6738)=FALSE,F1739:F6738),CycleTimePercentile)</f>
        <v>0</v>
      </c>
      <c r="H1739" s="2" t="e">
        <f ca="1" xml:space="preserve"> IF(OR(Calculations!C1739 = "",Calculations!C1739 = WorkTypeString),  Calculations!K1739, NA())</f>
        <v>#N/A</v>
      </c>
      <c r="I1739" s="2" t="e">
        <f xml:space="preserve"> IF(Calculations!C1739 = DefectTypeString,  Calculations!K1739, NA())</f>
        <v>#N/A</v>
      </c>
    </row>
    <row r="1740" spans="1:9" x14ac:dyDescent="0.25">
      <c r="A1740" s="8" t="str">
        <f>Calculations!A1740</f>
        <v/>
      </c>
      <c r="B1740" s="2" t="str">
        <f t="shared" si="32"/>
        <v/>
      </c>
      <c r="C1740" s="10" t="str">
        <f>IFERROR(Calculations!J1740,"")</f>
        <v/>
      </c>
      <c r="D1740" s="10" t="str">
        <f xml:space="preserve"> IF(OR(Calculations!C1740 = "",Calculations!C1740 = WorkTypeString),  IFERROR(Calculations!J1740,""), NA())</f>
        <v/>
      </c>
      <c r="E1740" s="10">
        <f t="array" ref="E1740">PERCENTILE(IF(ISERROR(D1740:D6739)=FALSE,D1740:D6739),CycleTimePercentile)</f>
        <v>0</v>
      </c>
      <c r="F1740" s="2" t="e">
        <f xml:space="preserve"> IF(Calculations!C1740 = DefectTypeString,  IFERROR(Calculations!J1740,""), NA())</f>
        <v>#N/A</v>
      </c>
      <c r="G1740" s="10">
        <f t="array" ref="G1740">PERCENTILE(IF(ISERROR(F1740:F6739)=FALSE,F1740:F6739),CycleTimePercentile)</f>
        <v>0</v>
      </c>
      <c r="H1740" s="2" t="e">
        <f ca="1" xml:space="preserve"> IF(OR(Calculations!C1740 = "",Calculations!C1740 = WorkTypeString),  Calculations!K1740, NA())</f>
        <v>#N/A</v>
      </c>
      <c r="I1740" s="2" t="e">
        <f xml:space="preserve"> IF(Calculations!C1740 = DefectTypeString,  Calculations!K1740, NA())</f>
        <v>#N/A</v>
      </c>
    </row>
    <row r="1741" spans="1:9" x14ac:dyDescent="0.25">
      <c r="A1741" s="8" t="str">
        <f>Calculations!A1741</f>
        <v/>
      </c>
      <c r="B1741" s="2" t="str">
        <f t="shared" si="32"/>
        <v/>
      </c>
      <c r="C1741" s="10" t="str">
        <f>IFERROR(Calculations!J1741,"")</f>
        <v/>
      </c>
      <c r="D1741" s="10" t="str">
        <f xml:space="preserve"> IF(OR(Calculations!C1741 = "",Calculations!C1741 = WorkTypeString),  IFERROR(Calculations!J1741,""), NA())</f>
        <v/>
      </c>
      <c r="E1741" s="10">
        <f t="array" ref="E1741">PERCENTILE(IF(ISERROR(D1741:D6740)=FALSE,D1741:D6740),CycleTimePercentile)</f>
        <v>0</v>
      </c>
      <c r="F1741" s="2" t="e">
        <f xml:space="preserve"> IF(Calculations!C1741 = DefectTypeString,  IFERROR(Calculations!J1741,""), NA())</f>
        <v>#N/A</v>
      </c>
      <c r="G1741" s="10">
        <f t="array" ref="G1741">PERCENTILE(IF(ISERROR(F1741:F6740)=FALSE,F1741:F6740),CycleTimePercentile)</f>
        <v>0</v>
      </c>
      <c r="H1741" s="2" t="e">
        <f ca="1" xml:space="preserve"> IF(OR(Calculations!C1741 = "",Calculations!C1741 = WorkTypeString),  Calculations!K1741, NA())</f>
        <v>#N/A</v>
      </c>
      <c r="I1741" s="2" t="e">
        <f xml:space="preserve"> IF(Calculations!C1741 = DefectTypeString,  Calculations!K1741, NA())</f>
        <v>#N/A</v>
      </c>
    </row>
    <row r="1742" spans="1:9" x14ac:dyDescent="0.25">
      <c r="A1742" s="8" t="str">
        <f>Calculations!A1742</f>
        <v/>
      </c>
      <c r="B1742" s="2" t="str">
        <f t="shared" si="32"/>
        <v/>
      </c>
      <c r="C1742" s="10" t="str">
        <f>IFERROR(Calculations!J1742,"")</f>
        <v/>
      </c>
      <c r="D1742" s="10" t="str">
        <f xml:space="preserve"> IF(OR(Calculations!C1742 = "",Calculations!C1742 = WorkTypeString),  IFERROR(Calculations!J1742,""), NA())</f>
        <v/>
      </c>
      <c r="E1742" s="10">
        <f t="array" ref="E1742">PERCENTILE(IF(ISERROR(D1742:D6741)=FALSE,D1742:D6741),CycleTimePercentile)</f>
        <v>0</v>
      </c>
      <c r="F1742" s="2" t="e">
        <f xml:space="preserve"> IF(Calculations!C1742 = DefectTypeString,  IFERROR(Calculations!J1742,""), NA())</f>
        <v>#N/A</v>
      </c>
      <c r="G1742" s="10">
        <f t="array" ref="G1742">PERCENTILE(IF(ISERROR(F1742:F6741)=FALSE,F1742:F6741),CycleTimePercentile)</f>
        <v>0</v>
      </c>
      <c r="H1742" s="2" t="e">
        <f ca="1" xml:space="preserve"> IF(OR(Calculations!C1742 = "",Calculations!C1742 = WorkTypeString),  Calculations!K1742, NA())</f>
        <v>#N/A</v>
      </c>
      <c r="I1742" s="2" t="e">
        <f xml:space="preserve"> IF(Calculations!C1742 = DefectTypeString,  Calculations!K1742, NA())</f>
        <v>#N/A</v>
      </c>
    </row>
    <row r="1743" spans="1:9" x14ac:dyDescent="0.25">
      <c r="A1743" s="8" t="str">
        <f>Calculations!A1743</f>
        <v/>
      </c>
      <c r="B1743" s="2" t="str">
        <f t="shared" si="32"/>
        <v/>
      </c>
      <c r="C1743" s="10" t="str">
        <f>IFERROR(Calculations!J1743,"")</f>
        <v/>
      </c>
      <c r="D1743" s="10" t="str">
        <f xml:space="preserve"> IF(OR(Calculations!C1743 = "",Calculations!C1743 = WorkTypeString),  IFERROR(Calculations!J1743,""), NA())</f>
        <v/>
      </c>
      <c r="E1743" s="10">
        <f t="array" ref="E1743">PERCENTILE(IF(ISERROR(D1743:D6742)=FALSE,D1743:D6742),CycleTimePercentile)</f>
        <v>0</v>
      </c>
      <c r="F1743" s="2" t="e">
        <f xml:space="preserve"> IF(Calculations!C1743 = DefectTypeString,  IFERROR(Calculations!J1743,""), NA())</f>
        <v>#N/A</v>
      </c>
      <c r="G1743" s="10">
        <f t="array" ref="G1743">PERCENTILE(IF(ISERROR(F1743:F6742)=FALSE,F1743:F6742),CycleTimePercentile)</f>
        <v>0</v>
      </c>
      <c r="H1743" s="2" t="e">
        <f ca="1" xml:space="preserve"> IF(OR(Calculations!C1743 = "",Calculations!C1743 = WorkTypeString),  Calculations!K1743, NA())</f>
        <v>#N/A</v>
      </c>
      <c r="I1743" s="2" t="e">
        <f xml:space="preserve"> IF(Calculations!C1743 = DefectTypeString,  Calculations!K1743, NA())</f>
        <v>#N/A</v>
      </c>
    </row>
    <row r="1744" spans="1:9" x14ac:dyDescent="0.25">
      <c r="A1744" s="8" t="str">
        <f>Calculations!A1744</f>
        <v/>
      </c>
      <c r="B1744" s="2" t="str">
        <f t="shared" si="32"/>
        <v/>
      </c>
      <c r="C1744" s="10" t="str">
        <f>IFERROR(Calculations!J1744,"")</f>
        <v/>
      </c>
      <c r="D1744" s="10" t="str">
        <f xml:space="preserve"> IF(OR(Calculations!C1744 = "",Calculations!C1744 = WorkTypeString),  IFERROR(Calculations!J1744,""), NA())</f>
        <v/>
      </c>
      <c r="E1744" s="10">
        <f t="array" ref="E1744">PERCENTILE(IF(ISERROR(D1744:D6743)=FALSE,D1744:D6743),CycleTimePercentile)</f>
        <v>0</v>
      </c>
      <c r="F1744" s="2" t="e">
        <f xml:space="preserve"> IF(Calculations!C1744 = DefectTypeString,  IFERROR(Calculations!J1744,""), NA())</f>
        <v>#N/A</v>
      </c>
      <c r="G1744" s="10">
        <f t="array" ref="G1744">PERCENTILE(IF(ISERROR(F1744:F6743)=FALSE,F1744:F6743),CycleTimePercentile)</f>
        <v>0</v>
      </c>
      <c r="H1744" s="2" t="e">
        <f ca="1" xml:space="preserve"> IF(OR(Calculations!C1744 = "",Calculations!C1744 = WorkTypeString),  Calculations!K1744, NA())</f>
        <v>#N/A</v>
      </c>
      <c r="I1744" s="2" t="e">
        <f xml:space="preserve"> IF(Calculations!C1744 = DefectTypeString,  Calculations!K1744, NA())</f>
        <v>#N/A</v>
      </c>
    </row>
    <row r="1745" spans="1:9" x14ac:dyDescent="0.25">
      <c r="A1745" s="8" t="str">
        <f>Calculations!A1745</f>
        <v/>
      </c>
      <c r="B1745" s="2" t="str">
        <f t="shared" si="32"/>
        <v/>
      </c>
      <c r="C1745" s="10" t="str">
        <f>IFERROR(Calculations!J1745,"")</f>
        <v/>
      </c>
      <c r="D1745" s="10" t="str">
        <f xml:space="preserve"> IF(OR(Calculations!C1745 = "",Calculations!C1745 = WorkTypeString),  IFERROR(Calculations!J1745,""), NA())</f>
        <v/>
      </c>
      <c r="E1745" s="10">
        <f t="array" ref="E1745">PERCENTILE(IF(ISERROR(D1745:D6744)=FALSE,D1745:D6744),CycleTimePercentile)</f>
        <v>0</v>
      </c>
      <c r="F1745" s="2" t="e">
        <f xml:space="preserve"> IF(Calculations!C1745 = DefectTypeString,  IFERROR(Calculations!J1745,""), NA())</f>
        <v>#N/A</v>
      </c>
      <c r="G1745" s="10">
        <f t="array" ref="G1745">PERCENTILE(IF(ISERROR(F1745:F6744)=FALSE,F1745:F6744),CycleTimePercentile)</f>
        <v>0</v>
      </c>
      <c r="H1745" s="2" t="e">
        <f ca="1" xml:space="preserve"> IF(OR(Calculations!C1745 = "",Calculations!C1745 = WorkTypeString),  Calculations!K1745, NA())</f>
        <v>#N/A</v>
      </c>
      <c r="I1745" s="2" t="e">
        <f xml:space="preserve"> IF(Calculations!C1745 = DefectTypeString,  Calculations!K1745, NA())</f>
        <v>#N/A</v>
      </c>
    </row>
    <row r="1746" spans="1:9" x14ac:dyDescent="0.25">
      <c r="A1746" s="8" t="str">
        <f>Calculations!A1746</f>
        <v/>
      </c>
      <c r="B1746" s="2" t="str">
        <f t="shared" si="32"/>
        <v/>
      </c>
      <c r="C1746" s="10" t="str">
        <f>IFERROR(Calculations!J1746,"")</f>
        <v/>
      </c>
      <c r="D1746" s="10" t="str">
        <f xml:space="preserve"> IF(OR(Calculations!C1746 = "",Calculations!C1746 = WorkTypeString),  IFERROR(Calculations!J1746,""), NA())</f>
        <v/>
      </c>
      <c r="E1746" s="10">
        <f t="array" ref="E1746">PERCENTILE(IF(ISERROR(D1746:D6745)=FALSE,D1746:D6745),CycleTimePercentile)</f>
        <v>0</v>
      </c>
      <c r="F1746" s="2" t="e">
        <f xml:space="preserve"> IF(Calculations!C1746 = DefectTypeString,  IFERROR(Calculations!J1746,""), NA())</f>
        <v>#N/A</v>
      </c>
      <c r="G1746" s="10">
        <f t="array" ref="G1746">PERCENTILE(IF(ISERROR(F1746:F6745)=FALSE,F1746:F6745),CycleTimePercentile)</f>
        <v>0</v>
      </c>
      <c r="H1746" s="2" t="e">
        <f ca="1" xml:space="preserve"> IF(OR(Calculations!C1746 = "",Calculations!C1746 = WorkTypeString),  Calculations!K1746, NA())</f>
        <v>#N/A</v>
      </c>
      <c r="I1746" s="2" t="e">
        <f xml:space="preserve"> IF(Calculations!C1746 = DefectTypeString,  Calculations!K1746, NA())</f>
        <v>#N/A</v>
      </c>
    </row>
    <row r="1747" spans="1:9" x14ac:dyDescent="0.25">
      <c r="A1747" s="8" t="str">
        <f>Calculations!A1747</f>
        <v/>
      </c>
      <c r="B1747" s="2" t="str">
        <f t="shared" si="32"/>
        <v/>
      </c>
      <c r="C1747" s="10" t="str">
        <f>IFERROR(Calculations!J1747,"")</f>
        <v/>
      </c>
      <c r="D1747" s="10" t="str">
        <f xml:space="preserve"> IF(OR(Calculations!C1747 = "",Calculations!C1747 = WorkTypeString),  IFERROR(Calculations!J1747,""), NA())</f>
        <v/>
      </c>
      <c r="E1747" s="10">
        <f t="array" ref="E1747">PERCENTILE(IF(ISERROR(D1747:D6746)=FALSE,D1747:D6746),CycleTimePercentile)</f>
        <v>0</v>
      </c>
      <c r="F1747" s="2" t="e">
        <f xml:space="preserve"> IF(Calculations!C1747 = DefectTypeString,  IFERROR(Calculations!J1747,""), NA())</f>
        <v>#N/A</v>
      </c>
      <c r="G1747" s="10">
        <f t="array" ref="G1747">PERCENTILE(IF(ISERROR(F1747:F6746)=FALSE,F1747:F6746),CycleTimePercentile)</f>
        <v>0</v>
      </c>
      <c r="H1747" s="2" t="e">
        <f ca="1" xml:space="preserve"> IF(OR(Calculations!C1747 = "",Calculations!C1747 = WorkTypeString),  Calculations!K1747, NA())</f>
        <v>#N/A</v>
      </c>
      <c r="I1747" s="2" t="e">
        <f xml:space="preserve"> IF(Calculations!C1747 = DefectTypeString,  Calculations!K1747, NA())</f>
        <v>#N/A</v>
      </c>
    </row>
    <row r="1748" spans="1:9" x14ac:dyDescent="0.25">
      <c r="A1748" s="8" t="str">
        <f>Calculations!A1748</f>
        <v/>
      </c>
      <c r="B1748" s="2" t="str">
        <f t="shared" si="32"/>
        <v/>
      </c>
      <c r="C1748" s="10" t="str">
        <f>IFERROR(Calculations!J1748,"")</f>
        <v/>
      </c>
      <c r="D1748" s="10" t="str">
        <f xml:space="preserve"> IF(OR(Calculations!C1748 = "",Calculations!C1748 = WorkTypeString),  IFERROR(Calculations!J1748,""), NA())</f>
        <v/>
      </c>
      <c r="E1748" s="10">
        <f t="array" ref="E1748">PERCENTILE(IF(ISERROR(D1748:D6747)=FALSE,D1748:D6747),CycleTimePercentile)</f>
        <v>0</v>
      </c>
      <c r="F1748" s="2" t="e">
        <f xml:space="preserve"> IF(Calculations!C1748 = DefectTypeString,  IFERROR(Calculations!J1748,""), NA())</f>
        <v>#N/A</v>
      </c>
      <c r="G1748" s="10">
        <f t="array" ref="G1748">PERCENTILE(IF(ISERROR(F1748:F6747)=FALSE,F1748:F6747),CycleTimePercentile)</f>
        <v>0</v>
      </c>
      <c r="H1748" s="2" t="e">
        <f ca="1" xml:space="preserve"> IF(OR(Calculations!C1748 = "",Calculations!C1748 = WorkTypeString),  Calculations!K1748, NA())</f>
        <v>#N/A</v>
      </c>
      <c r="I1748" s="2" t="e">
        <f xml:space="preserve"> IF(Calculations!C1748 = DefectTypeString,  Calculations!K1748, NA())</f>
        <v>#N/A</v>
      </c>
    </row>
    <row r="1749" spans="1:9" x14ac:dyDescent="0.25">
      <c r="A1749" s="8" t="str">
        <f>Calculations!A1749</f>
        <v/>
      </c>
      <c r="B1749" s="2" t="str">
        <f t="shared" si="32"/>
        <v/>
      </c>
      <c r="C1749" s="10" t="str">
        <f>IFERROR(Calculations!J1749,"")</f>
        <v/>
      </c>
      <c r="D1749" s="10" t="str">
        <f xml:space="preserve"> IF(OR(Calculations!C1749 = "",Calculations!C1749 = WorkTypeString),  IFERROR(Calculations!J1749,""), NA())</f>
        <v/>
      </c>
      <c r="E1749" s="10">
        <f t="array" ref="E1749">PERCENTILE(IF(ISERROR(D1749:D6748)=FALSE,D1749:D6748),CycleTimePercentile)</f>
        <v>0</v>
      </c>
      <c r="F1749" s="2" t="e">
        <f xml:space="preserve"> IF(Calculations!C1749 = DefectTypeString,  IFERROR(Calculations!J1749,""), NA())</f>
        <v>#N/A</v>
      </c>
      <c r="G1749" s="10">
        <f t="array" ref="G1749">PERCENTILE(IF(ISERROR(F1749:F6748)=FALSE,F1749:F6748),CycleTimePercentile)</f>
        <v>0</v>
      </c>
      <c r="H1749" s="2" t="e">
        <f ca="1" xml:space="preserve"> IF(OR(Calculations!C1749 = "",Calculations!C1749 = WorkTypeString),  Calculations!K1749, NA())</f>
        <v>#N/A</v>
      </c>
      <c r="I1749" s="2" t="e">
        <f xml:space="preserve"> IF(Calculations!C1749 = DefectTypeString,  Calculations!K1749, NA())</f>
        <v>#N/A</v>
      </c>
    </row>
    <row r="1750" spans="1:9" x14ac:dyDescent="0.25">
      <c r="A1750" s="8" t="str">
        <f>Calculations!A1750</f>
        <v/>
      </c>
      <c r="B1750" s="2" t="str">
        <f t="shared" si="32"/>
        <v/>
      </c>
      <c r="C1750" s="10" t="str">
        <f>IFERROR(Calculations!J1750,"")</f>
        <v/>
      </c>
      <c r="D1750" s="10" t="str">
        <f xml:space="preserve"> IF(OR(Calculations!C1750 = "",Calculations!C1750 = WorkTypeString),  IFERROR(Calculations!J1750,""), NA())</f>
        <v/>
      </c>
      <c r="E1750" s="10">
        <f t="array" ref="E1750">PERCENTILE(IF(ISERROR(D1750:D6749)=FALSE,D1750:D6749),CycleTimePercentile)</f>
        <v>0</v>
      </c>
      <c r="F1750" s="2" t="e">
        <f xml:space="preserve"> IF(Calculations!C1750 = DefectTypeString,  IFERROR(Calculations!J1750,""), NA())</f>
        <v>#N/A</v>
      </c>
      <c r="G1750" s="10">
        <f t="array" ref="G1750">PERCENTILE(IF(ISERROR(F1750:F6749)=FALSE,F1750:F6749),CycleTimePercentile)</f>
        <v>0</v>
      </c>
      <c r="H1750" s="2" t="e">
        <f ca="1" xml:space="preserve"> IF(OR(Calculations!C1750 = "",Calculations!C1750 = WorkTypeString),  Calculations!K1750, NA())</f>
        <v>#N/A</v>
      </c>
      <c r="I1750" s="2" t="e">
        <f xml:space="preserve"> IF(Calculations!C1750 = DefectTypeString,  Calculations!K1750, NA())</f>
        <v>#N/A</v>
      </c>
    </row>
    <row r="1751" spans="1:9" x14ac:dyDescent="0.25">
      <c r="A1751" s="8" t="str">
        <f>Calculations!A1751</f>
        <v/>
      </c>
      <c r="B1751" s="2" t="str">
        <f t="shared" si="32"/>
        <v/>
      </c>
      <c r="C1751" s="10" t="str">
        <f>IFERROR(Calculations!J1751,"")</f>
        <v/>
      </c>
      <c r="D1751" s="10" t="str">
        <f xml:space="preserve"> IF(OR(Calculations!C1751 = "",Calculations!C1751 = WorkTypeString),  IFERROR(Calculations!J1751,""), NA())</f>
        <v/>
      </c>
      <c r="E1751" s="10">
        <f t="array" ref="E1751">PERCENTILE(IF(ISERROR(D1751:D6750)=FALSE,D1751:D6750),CycleTimePercentile)</f>
        <v>0</v>
      </c>
      <c r="F1751" s="2" t="e">
        <f xml:space="preserve"> IF(Calculations!C1751 = DefectTypeString,  IFERROR(Calculations!J1751,""), NA())</f>
        <v>#N/A</v>
      </c>
      <c r="G1751" s="10">
        <f t="array" ref="G1751">PERCENTILE(IF(ISERROR(F1751:F6750)=FALSE,F1751:F6750),CycleTimePercentile)</f>
        <v>0</v>
      </c>
      <c r="H1751" s="2" t="e">
        <f ca="1" xml:space="preserve"> IF(OR(Calculations!C1751 = "",Calculations!C1751 = WorkTypeString),  Calculations!K1751, NA())</f>
        <v>#N/A</v>
      </c>
      <c r="I1751" s="2" t="e">
        <f xml:space="preserve"> IF(Calculations!C1751 = DefectTypeString,  Calculations!K1751, NA())</f>
        <v>#N/A</v>
      </c>
    </row>
    <row r="1752" spans="1:9" x14ac:dyDescent="0.25">
      <c r="A1752" s="8" t="str">
        <f>Calculations!A1752</f>
        <v/>
      </c>
      <c r="B1752" s="2" t="str">
        <f t="shared" si="32"/>
        <v/>
      </c>
      <c r="C1752" s="10" t="str">
        <f>IFERROR(Calculations!J1752,"")</f>
        <v/>
      </c>
      <c r="D1752" s="10" t="str">
        <f xml:space="preserve"> IF(OR(Calculations!C1752 = "",Calculations!C1752 = WorkTypeString),  IFERROR(Calculations!J1752,""), NA())</f>
        <v/>
      </c>
      <c r="E1752" s="10">
        <f t="array" ref="E1752">PERCENTILE(IF(ISERROR(D1752:D6751)=FALSE,D1752:D6751),CycleTimePercentile)</f>
        <v>0</v>
      </c>
      <c r="F1752" s="2" t="e">
        <f xml:space="preserve"> IF(Calculations!C1752 = DefectTypeString,  IFERROR(Calculations!J1752,""), NA())</f>
        <v>#N/A</v>
      </c>
      <c r="G1752" s="10">
        <f t="array" ref="G1752">PERCENTILE(IF(ISERROR(F1752:F6751)=FALSE,F1752:F6751),CycleTimePercentile)</f>
        <v>0</v>
      </c>
      <c r="H1752" s="2" t="e">
        <f ca="1" xml:space="preserve"> IF(OR(Calculations!C1752 = "",Calculations!C1752 = WorkTypeString),  Calculations!K1752, NA())</f>
        <v>#N/A</v>
      </c>
      <c r="I1752" s="2" t="e">
        <f xml:space="preserve"> IF(Calculations!C1752 = DefectTypeString,  Calculations!K1752, NA())</f>
        <v>#N/A</v>
      </c>
    </row>
    <row r="1753" spans="1:9" x14ac:dyDescent="0.25">
      <c r="A1753" s="8" t="str">
        <f>Calculations!A1753</f>
        <v/>
      </c>
      <c r="B1753" s="2" t="str">
        <f t="shared" si="32"/>
        <v/>
      </c>
      <c r="C1753" s="10" t="str">
        <f>IFERROR(Calculations!J1753,"")</f>
        <v/>
      </c>
      <c r="D1753" s="10" t="str">
        <f xml:space="preserve"> IF(OR(Calculations!C1753 = "",Calculations!C1753 = WorkTypeString),  IFERROR(Calculations!J1753,""), NA())</f>
        <v/>
      </c>
      <c r="E1753" s="10">
        <f t="array" ref="E1753">PERCENTILE(IF(ISERROR(D1753:D6752)=FALSE,D1753:D6752),CycleTimePercentile)</f>
        <v>0</v>
      </c>
      <c r="F1753" s="2" t="e">
        <f xml:space="preserve"> IF(Calculations!C1753 = DefectTypeString,  IFERROR(Calculations!J1753,""), NA())</f>
        <v>#N/A</v>
      </c>
      <c r="G1753" s="10">
        <f t="array" ref="G1753">PERCENTILE(IF(ISERROR(F1753:F6752)=FALSE,F1753:F6752),CycleTimePercentile)</f>
        <v>0</v>
      </c>
      <c r="H1753" s="2" t="e">
        <f ca="1" xml:space="preserve"> IF(OR(Calculations!C1753 = "",Calculations!C1753 = WorkTypeString),  Calculations!K1753, NA())</f>
        <v>#N/A</v>
      </c>
      <c r="I1753" s="2" t="e">
        <f xml:space="preserve"> IF(Calculations!C1753 = DefectTypeString,  Calculations!K1753, NA())</f>
        <v>#N/A</v>
      </c>
    </row>
    <row r="1754" spans="1:9" x14ac:dyDescent="0.25">
      <c r="A1754" s="8" t="str">
        <f>Calculations!A1754</f>
        <v/>
      </c>
      <c r="B1754" s="2" t="str">
        <f t="shared" si="32"/>
        <v/>
      </c>
      <c r="C1754" s="10" t="str">
        <f>IFERROR(Calculations!J1754,"")</f>
        <v/>
      </c>
      <c r="D1754" s="10" t="str">
        <f xml:space="preserve"> IF(OR(Calculations!C1754 = "",Calculations!C1754 = WorkTypeString),  IFERROR(Calculations!J1754,""), NA())</f>
        <v/>
      </c>
      <c r="E1754" s="10">
        <f t="array" ref="E1754">PERCENTILE(IF(ISERROR(D1754:D6753)=FALSE,D1754:D6753),CycleTimePercentile)</f>
        <v>0</v>
      </c>
      <c r="F1754" s="2" t="e">
        <f xml:space="preserve"> IF(Calculations!C1754 = DefectTypeString,  IFERROR(Calculations!J1754,""), NA())</f>
        <v>#N/A</v>
      </c>
      <c r="G1754" s="10">
        <f t="array" ref="G1754">PERCENTILE(IF(ISERROR(F1754:F6753)=FALSE,F1754:F6753),CycleTimePercentile)</f>
        <v>0</v>
      </c>
      <c r="H1754" s="2" t="e">
        <f ca="1" xml:space="preserve"> IF(OR(Calculations!C1754 = "",Calculations!C1754 = WorkTypeString),  Calculations!K1754, NA())</f>
        <v>#N/A</v>
      </c>
      <c r="I1754" s="2" t="e">
        <f xml:space="preserve"> IF(Calculations!C1754 = DefectTypeString,  Calculations!K1754, NA())</f>
        <v>#N/A</v>
      </c>
    </row>
    <row r="1755" spans="1:9" x14ac:dyDescent="0.25">
      <c r="A1755" s="8" t="str">
        <f>Calculations!A1755</f>
        <v/>
      </c>
      <c r="B1755" s="2" t="str">
        <f t="shared" si="32"/>
        <v/>
      </c>
      <c r="C1755" s="10" t="str">
        <f>IFERROR(Calculations!J1755,"")</f>
        <v/>
      </c>
      <c r="D1755" s="10" t="str">
        <f xml:space="preserve"> IF(OR(Calculations!C1755 = "",Calculations!C1755 = WorkTypeString),  IFERROR(Calculations!J1755,""), NA())</f>
        <v/>
      </c>
      <c r="E1755" s="10">
        <f t="array" ref="E1755">PERCENTILE(IF(ISERROR(D1755:D6754)=FALSE,D1755:D6754),CycleTimePercentile)</f>
        <v>0</v>
      </c>
      <c r="F1755" s="2" t="e">
        <f xml:space="preserve"> IF(Calculations!C1755 = DefectTypeString,  IFERROR(Calculations!J1755,""), NA())</f>
        <v>#N/A</v>
      </c>
      <c r="G1755" s="10">
        <f t="array" ref="G1755">PERCENTILE(IF(ISERROR(F1755:F6754)=FALSE,F1755:F6754),CycleTimePercentile)</f>
        <v>0</v>
      </c>
      <c r="H1755" s="2" t="e">
        <f ca="1" xml:space="preserve"> IF(OR(Calculations!C1755 = "",Calculations!C1755 = WorkTypeString),  Calculations!K1755, NA())</f>
        <v>#N/A</v>
      </c>
      <c r="I1755" s="2" t="e">
        <f xml:space="preserve"> IF(Calculations!C1755 = DefectTypeString,  Calculations!K1755, NA())</f>
        <v>#N/A</v>
      </c>
    </row>
    <row r="1756" spans="1:9" x14ac:dyDescent="0.25">
      <c r="A1756" s="8" t="str">
        <f>Calculations!A1756</f>
        <v/>
      </c>
      <c r="B1756" s="2" t="str">
        <f t="shared" si="32"/>
        <v/>
      </c>
      <c r="C1756" s="10" t="str">
        <f>IFERROR(Calculations!J1756,"")</f>
        <v/>
      </c>
      <c r="D1756" s="10" t="str">
        <f xml:space="preserve"> IF(OR(Calculations!C1756 = "",Calculations!C1756 = WorkTypeString),  IFERROR(Calculations!J1756,""), NA())</f>
        <v/>
      </c>
      <c r="E1756" s="10">
        <f t="array" ref="E1756">PERCENTILE(IF(ISERROR(D1756:D6755)=FALSE,D1756:D6755),CycleTimePercentile)</f>
        <v>0</v>
      </c>
      <c r="F1756" s="2" t="e">
        <f xml:space="preserve"> IF(Calculations!C1756 = DefectTypeString,  IFERROR(Calculations!J1756,""), NA())</f>
        <v>#N/A</v>
      </c>
      <c r="G1756" s="10">
        <f t="array" ref="G1756">PERCENTILE(IF(ISERROR(F1756:F6755)=FALSE,F1756:F6755),CycleTimePercentile)</f>
        <v>0</v>
      </c>
      <c r="H1756" s="2" t="e">
        <f ca="1" xml:space="preserve"> IF(OR(Calculations!C1756 = "",Calculations!C1756 = WorkTypeString),  Calculations!K1756, NA())</f>
        <v>#N/A</v>
      </c>
      <c r="I1756" s="2" t="e">
        <f xml:space="preserve"> IF(Calculations!C1756 = DefectTypeString,  Calculations!K1756, NA())</f>
        <v>#N/A</v>
      </c>
    </row>
    <row r="1757" spans="1:9" x14ac:dyDescent="0.25">
      <c r="A1757" s="8" t="str">
        <f>Calculations!A1757</f>
        <v/>
      </c>
      <c r="B1757" s="2" t="str">
        <f t="shared" si="32"/>
        <v/>
      </c>
      <c r="C1757" s="10" t="str">
        <f>IFERROR(Calculations!J1757,"")</f>
        <v/>
      </c>
      <c r="D1757" s="10" t="str">
        <f xml:space="preserve"> IF(OR(Calculations!C1757 = "",Calculations!C1757 = WorkTypeString),  IFERROR(Calculations!J1757,""), NA())</f>
        <v/>
      </c>
      <c r="E1757" s="10">
        <f t="array" ref="E1757">PERCENTILE(IF(ISERROR(D1757:D6756)=FALSE,D1757:D6756),CycleTimePercentile)</f>
        <v>0</v>
      </c>
      <c r="F1757" s="2" t="e">
        <f xml:space="preserve"> IF(Calculations!C1757 = DefectTypeString,  IFERROR(Calculations!J1757,""), NA())</f>
        <v>#N/A</v>
      </c>
      <c r="G1757" s="10">
        <f t="array" ref="G1757">PERCENTILE(IF(ISERROR(F1757:F6756)=FALSE,F1757:F6756),CycleTimePercentile)</f>
        <v>0</v>
      </c>
      <c r="H1757" s="2" t="e">
        <f ca="1" xml:space="preserve"> IF(OR(Calculations!C1757 = "",Calculations!C1757 = WorkTypeString),  Calculations!K1757, NA())</f>
        <v>#N/A</v>
      </c>
      <c r="I1757" s="2" t="e">
        <f xml:space="preserve"> IF(Calculations!C1757 = DefectTypeString,  Calculations!K1757, NA())</f>
        <v>#N/A</v>
      </c>
    </row>
    <row r="1758" spans="1:9" x14ac:dyDescent="0.25">
      <c r="A1758" s="8" t="str">
        <f>Calculations!A1758</f>
        <v/>
      </c>
      <c r="B1758" s="2" t="str">
        <f t="shared" si="32"/>
        <v/>
      </c>
      <c r="C1758" s="10" t="str">
        <f>IFERROR(Calculations!J1758,"")</f>
        <v/>
      </c>
      <c r="D1758" s="10" t="str">
        <f xml:space="preserve"> IF(OR(Calculations!C1758 = "",Calculations!C1758 = WorkTypeString),  IFERROR(Calculations!J1758,""), NA())</f>
        <v/>
      </c>
      <c r="E1758" s="10">
        <f t="array" ref="E1758">PERCENTILE(IF(ISERROR(D1758:D6757)=FALSE,D1758:D6757),CycleTimePercentile)</f>
        <v>0</v>
      </c>
      <c r="F1758" s="2" t="e">
        <f xml:space="preserve"> IF(Calculations!C1758 = DefectTypeString,  IFERROR(Calculations!J1758,""), NA())</f>
        <v>#N/A</v>
      </c>
      <c r="G1758" s="10">
        <f t="array" ref="G1758">PERCENTILE(IF(ISERROR(F1758:F6757)=FALSE,F1758:F6757),CycleTimePercentile)</f>
        <v>0</v>
      </c>
      <c r="H1758" s="2" t="e">
        <f ca="1" xml:space="preserve"> IF(OR(Calculations!C1758 = "",Calculations!C1758 = WorkTypeString),  Calculations!K1758, NA())</f>
        <v>#N/A</v>
      </c>
      <c r="I1758" s="2" t="e">
        <f xml:space="preserve"> IF(Calculations!C1758 = DefectTypeString,  Calculations!K1758, NA())</f>
        <v>#N/A</v>
      </c>
    </row>
    <row r="1759" spans="1:9" x14ac:dyDescent="0.25">
      <c r="A1759" s="8" t="str">
        <f>Calculations!A1759</f>
        <v/>
      </c>
      <c r="B1759" s="2" t="str">
        <f t="shared" si="32"/>
        <v/>
      </c>
      <c r="C1759" s="10" t="str">
        <f>IFERROR(Calculations!J1759,"")</f>
        <v/>
      </c>
      <c r="D1759" s="10" t="str">
        <f xml:space="preserve"> IF(OR(Calculations!C1759 = "",Calculations!C1759 = WorkTypeString),  IFERROR(Calculations!J1759,""), NA())</f>
        <v/>
      </c>
      <c r="E1759" s="10">
        <f t="array" ref="E1759">PERCENTILE(IF(ISERROR(D1759:D6758)=FALSE,D1759:D6758),CycleTimePercentile)</f>
        <v>0</v>
      </c>
      <c r="F1759" s="2" t="e">
        <f xml:space="preserve"> IF(Calculations!C1759 = DefectTypeString,  IFERROR(Calculations!J1759,""), NA())</f>
        <v>#N/A</v>
      </c>
      <c r="G1759" s="10">
        <f t="array" ref="G1759">PERCENTILE(IF(ISERROR(F1759:F6758)=FALSE,F1759:F6758),CycleTimePercentile)</f>
        <v>0</v>
      </c>
      <c r="H1759" s="2" t="e">
        <f ca="1" xml:space="preserve"> IF(OR(Calculations!C1759 = "",Calculations!C1759 = WorkTypeString),  Calculations!K1759, NA())</f>
        <v>#N/A</v>
      </c>
      <c r="I1759" s="2" t="e">
        <f xml:space="preserve"> IF(Calculations!C1759 = DefectTypeString,  Calculations!K1759, NA())</f>
        <v>#N/A</v>
      </c>
    </row>
    <row r="1760" spans="1:9" x14ac:dyDescent="0.25">
      <c r="A1760" s="8" t="str">
        <f>Calculations!A1760</f>
        <v/>
      </c>
      <c r="B1760" s="2" t="str">
        <f t="shared" si="32"/>
        <v/>
      </c>
      <c r="C1760" s="10" t="str">
        <f>IFERROR(Calculations!J1760,"")</f>
        <v/>
      </c>
      <c r="D1760" s="10" t="str">
        <f xml:space="preserve"> IF(OR(Calculations!C1760 = "",Calculations!C1760 = WorkTypeString),  IFERROR(Calculations!J1760,""), NA())</f>
        <v/>
      </c>
      <c r="E1760" s="10">
        <f t="array" ref="E1760">PERCENTILE(IF(ISERROR(D1760:D6759)=FALSE,D1760:D6759),CycleTimePercentile)</f>
        <v>0</v>
      </c>
      <c r="F1760" s="2" t="e">
        <f xml:space="preserve"> IF(Calculations!C1760 = DefectTypeString,  IFERROR(Calculations!J1760,""), NA())</f>
        <v>#N/A</v>
      </c>
      <c r="G1760" s="10">
        <f t="array" ref="G1760">PERCENTILE(IF(ISERROR(F1760:F6759)=FALSE,F1760:F6759),CycleTimePercentile)</f>
        <v>0</v>
      </c>
      <c r="H1760" s="2" t="e">
        <f ca="1" xml:space="preserve"> IF(OR(Calculations!C1760 = "",Calculations!C1760 = WorkTypeString),  Calculations!K1760, NA())</f>
        <v>#N/A</v>
      </c>
      <c r="I1760" s="2" t="e">
        <f xml:space="preserve"> IF(Calculations!C1760 = DefectTypeString,  Calculations!K1760, NA())</f>
        <v>#N/A</v>
      </c>
    </row>
    <row r="1761" spans="1:9" x14ac:dyDescent="0.25">
      <c r="A1761" s="8" t="str">
        <f>Calculations!A1761</f>
        <v/>
      </c>
      <c r="B1761" s="2" t="str">
        <f t="shared" si="32"/>
        <v/>
      </c>
      <c r="C1761" s="10" t="str">
        <f>IFERROR(Calculations!J1761,"")</f>
        <v/>
      </c>
      <c r="D1761" s="10" t="str">
        <f xml:space="preserve"> IF(OR(Calculations!C1761 = "",Calculations!C1761 = WorkTypeString),  IFERROR(Calculations!J1761,""), NA())</f>
        <v/>
      </c>
      <c r="E1761" s="10">
        <f t="array" ref="E1761">PERCENTILE(IF(ISERROR(D1761:D6760)=FALSE,D1761:D6760),CycleTimePercentile)</f>
        <v>0</v>
      </c>
      <c r="F1761" s="2" t="e">
        <f xml:space="preserve"> IF(Calculations!C1761 = DefectTypeString,  IFERROR(Calculations!J1761,""), NA())</f>
        <v>#N/A</v>
      </c>
      <c r="G1761" s="10">
        <f t="array" ref="G1761">PERCENTILE(IF(ISERROR(F1761:F6760)=FALSE,F1761:F6760),CycleTimePercentile)</f>
        <v>0</v>
      </c>
      <c r="H1761" s="2" t="e">
        <f ca="1" xml:space="preserve"> IF(OR(Calculations!C1761 = "",Calculations!C1761 = WorkTypeString),  Calculations!K1761, NA())</f>
        <v>#N/A</v>
      </c>
      <c r="I1761" s="2" t="e">
        <f xml:space="preserve"> IF(Calculations!C1761 = DefectTypeString,  Calculations!K1761, NA())</f>
        <v>#N/A</v>
      </c>
    </row>
    <row r="1762" spans="1:9" x14ac:dyDescent="0.25">
      <c r="A1762" s="8" t="str">
        <f>Calculations!A1762</f>
        <v/>
      </c>
      <c r="B1762" s="2" t="str">
        <f t="shared" si="32"/>
        <v/>
      </c>
      <c r="C1762" s="10" t="str">
        <f>IFERROR(Calculations!J1762,"")</f>
        <v/>
      </c>
      <c r="D1762" s="10" t="str">
        <f xml:space="preserve"> IF(OR(Calculations!C1762 = "",Calculations!C1762 = WorkTypeString),  IFERROR(Calculations!J1762,""), NA())</f>
        <v/>
      </c>
      <c r="E1762" s="10">
        <f t="array" ref="E1762">PERCENTILE(IF(ISERROR(D1762:D6761)=FALSE,D1762:D6761),CycleTimePercentile)</f>
        <v>0</v>
      </c>
      <c r="F1762" s="2" t="e">
        <f xml:space="preserve"> IF(Calculations!C1762 = DefectTypeString,  IFERROR(Calculations!J1762,""), NA())</f>
        <v>#N/A</v>
      </c>
      <c r="G1762" s="10">
        <f t="array" ref="G1762">PERCENTILE(IF(ISERROR(F1762:F6761)=FALSE,F1762:F6761),CycleTimePercentile)</f>
        <v>0</v>
      </c>
      <c r="H1762" s="2" t="e">
        <f ca="1" xml:space="preserve"> IF(OR(Calculations!C1762 = "",Calculations!C1762 = WorkTypeString),  Calculations!K1762, NA())</f>
        <v>#N/A</v>
      </c>
      <c r="I1762" s="2" t="e">
        <f xml:space="preserve"> IF(Calculations!C1762 = DefectTypeString,  Calculations!K1762, NA())</f>
        <v>#N/A</v>
      </c>
    </row>
    <row r="1763" spans="1:9" x14ac:dyDescent="0.25">
      <c r="A1763" s="8" t="str">
        <f>Calculations!A1763</f>
        <v/>
      </c>
      <c r="B1763" s="2" t="str">
        <f t="shared" si="32"/>
        <v/>
      </c>
      <c r="C1763" s="10" t="str">
        <f>IFERROR(Calculations!J1763,"")</f>
        <v/>
      </c>
      <c r="D1763" s="10" t="str">
        <f xml:space="preserve"> IF(OR(Calculations!C1763 = "",Calculations!C1763 = WorkTypeString),  IFERROR(Calculations!J1763,""), NA())</f>
        <v/>
      </c>
      <c r="E1763" s="10">
        <f t="array" ref="E1763">PERCENTILE(IF(ISERROR(D1763:D6762)=FALSE,D1763:D6762),CycleTimePercentile)</f>
        <v>0</v>
      </c>
      <c r="F1763" s="2" t="e">
        <f xml:space="preserve"> IF(Calculations!C1763 = DefectTypeString,  IFERROR(Calculations!J1763,""), NA())</f>
        <v>#N/A</v>
      </c>
      <c r="G1763" s="10">
        <f t="array" ref="G1763">PERCENTILE(IF(ISERROR(F1763:F6762)=FALSE,F1763:F6762),CycleTimePercentile)</f>
        <v>0</v>
      </c>
      <c r="H1763" s="2" t="e">
        <f ca="1" xml:space="preserve"> IF(OR(Calculations!C1763 = "",Calculations!C1763 = WorkTypeString),  Calculations!K1763, NA())</f>
        <v>#N/A</v>
      </c>
      <c r="I1763" s="2" t="e">
        <f xml:space="preserve"> IF(Calculations!C1763 = DefectTypeString,  Calculations!K1763, NA())</f>
        <v>#N/A</v>
      </c>
    </row>
    <row r="1764" spans="1:9" x14ac:dyDescent="0.25">
      <c r="A1764" s="8" t="str">
        <f>Calculations!A1764</f>
        <v/>
      </c>
      <c r="B1764" s="2" t="str">
        <f t="shared" si="32"/>
        <v/>
      </c>
      <c r="C1764" s="10" t="str">
        <f>IFERROR(Calculations!J1764,"")</f>
        <v/>
      </c>
      <c r="D1764" s="10" t="str">
        <f xml:space="preserve"> IF(OR(Calculations!C1764 = "",Calculations!C1764 = WorkTypeString),  IFERROR(Calculations!J1764,""), NA())</f>
        <v/>
      </c>
      <c r="E1764" s="10">
        <f t="array" ref="E1764">PERCENTILE(IF(ISERROR(D1764:D6763)=FALSE,D1764:D6763),CycleTimePercentile)</f>
        <v>0</v>
      </c>
      <c r="F1764" s="2" t="e">
        <f xml:space="preserve"> IF(Calculations!C1764 = DefectTypeString,  IFERROR(Calculations!J1764,""), NA())</f>
        <v>#N/A</v>
      </c>
      <c r="G1764" s="10">
        <f t="array" ref="G1764">PERCENTILE(IF(ISERROR(F1764:F6763)=FALSE,F1764:F6763),CycleTimePercentile)</f>
        <v>0</v>
      </c>
      <c r="H1764" s="2" t="e">
        <f ca="1" xml:space="preserve"> IF(OR(Calculations!C1764 = "",Calculations!C1764 = WorkTypeString),  Calculations!K1764, NA())</f>
        <v>#N/A</v>
      </c>
      <c r="I1764" s="2" t="e">
        <f xml:space="preserve"> IF(Calculations!C1764 = DefectTypeString,  Calculations!K1764, NA())</f>
        <v>#N/A</v>
      </c>
    </row>
    <row r="1765" spans="1:9" x14ac:dyDescent="0.25">
      <c r="A1765" s="8" t="str">
        <f>Calculations!A1765</f>
        <v/>
      </c>
      <c r="B1765" s="2" t="str">
        <f t="shared" si="32"/>
        <v/>
      </c>
      <c r="C1765" s="10" t="str">
        <f>IFERROR(Calculations!J1765,"")</f>
        <v/>
      </c>
      <c r="D1765" s="10" t="str">
        <f xml:space="preserve"> IF(OR(Calculations!C1765 = "",Calculations!C1765 = WorkTypeString),  IFERROR(Calculations!J1765,""), NA())</f>
        <v/>
      </c>
      <c r="E1765" s="10">
        <f t="array" ref="E1765">PERCENTILE(IF(ISERROR(D1765:D6764)=FALSE,D1765:D6764),CycleTimePercentile)</f>
        <v>0</v>
      </c>
      <c r="F1765" s="2" t="e">
        <f xml:space="preserve"> IF(Calculations!C1765 = DefectTypeString,  IFERROR(Calculations!J1765,""), NA())</f>
        <v>#N/A</v>
      </c>
      <c r="G1765" s="10">
        <f t="array" ref="G1765">PERCENTILE(IF(ISERROR(F1765:F6764)=FALSE,F1765:F6764),CycleTimePercentile)</f>
        <v>0</v>
      </c>
      <c r="H1765" s="2" t="e">
        <f ca="1" xml:space="preserve"> IF(OR(Calculations!C1765 = "",Calculations!C1765 = WorkTypeString),  Calculations!K1765, NA())</f>
        <v>#N/A</v>
      </c>
      <c r="I1765" s="2" t="e">
        <f xml:space="preserve"> IF(Calculations!C1765 = DefectTypeString,  Calculations!K1765, NA())</f>
        <v>#N/A</v>
      </c>
    </row>
    <row r="1766" spans="1:9" x14ac:dyDescent="0.25">
      <c r="A1766" s="8" t="str">
        <f>Calculations!A1766</f>
        <v/>
      </c>
      <c r="B1766" s="2" t="str">
        <f t="shared" si="32"/>
        <v/>
      </c>
      <c r="C1766" s="10" t="str">
        <f>IFERROR(Calculations!J1766,"")</f>
        <v/>
      </c>
      <c r="D1766" s="10" t="str">
        <f xml:space="preserve"> IF(OR(Calculations!C1766 = "",Calculations!C1766 = WorkTypeString),  IFERROR(Calculations!J1766,""), NA())</f>
        <v/>
      </c>
      <c r="E1766" s="10">
        <f t="array" ref="E1766">PERCENTILE(IF(ISERROR(D1766:D6765)=FALSE,D1766:D6765),CycleTimePercentile)</f>
        <v>0</v>
      </c>
      <c r="F1766" s="2" t="e">
        <f xml:space="preserve"> IF(Calculations!C1766 = DefectTypeString,  IFERROR(Calculations!J1766,""), NA())</f>
        <v>#N/A</v>
      </c>
      <c r="G1766" s="10">
        <f t="array" ref="G1766">PERCENTILE(IF(ISERROR(F1766:F6765)=FALSE,F1766:F6765),CycleTimePercentile)</f>
        <v>0</v>
      </c>
      <c r="H1766" s="2" t="e">
        <f ca="1" xml:space="preserve"> IF(OR(Calculations!C1766 = "",Calculations!C1766 = WorkTypeString),  Calculations!K1766, NA())</f>
        <v>#N/A</v>
      </c>
      <c r="I1766" s="2" t="e">
        <f xml:space="preserve"> IF(Calculations!C1766 = DefectTypeString,  Calculations!K1766, NA())</f>
        <v>#N/A</v>
      </c>
    </row>
    <row r="1767" spans="1:9" x14ac:dyDescent="0.25">
      <c r="A1767" s="8" t="str">
        <f>Calculations!A1767</f>
        <v/>
      </c>
      <c r="B1767" s="2" t="str">
        <f t="shared" si="32"/>
        <v/>
      </c>
      <c r="C1767" s="10" t="str">
        <f>IFERROR(Calculations!J1767,"")</f>
        <v/>
      </c>
      <c r="D1767" s="10" t="str">
        <f xml:space="preserve"> IF(OR(Calculations!C1767 = "",Calculations!C1767 = WorkTypeString),  IFERROR(Calculations!J1767,""), NA())</f>
        <v/>
      </c>
      <c r="E1767" s="10">
        <f t="array" ref="E1767">PERCENTILE(IF(ISERROR(D1767:D6766)=FALSE,D1767:D6766),CycleTimePercentile)</f>
        <v>0</v>
      </c>
      <c r="F1767" s="2" t="e">
        <f xml:space="preserve"> IF(Calculations!C1767 = DefectTypeString,  IFERROR(Calculations!J1767,""), NA())</f>
        <v>#N/A</v>
      </c>
      <c r="G1767" s="10">
        <f t="array" ref="G1767">PERCENTILE(IF(ISERROR(F1767:F6766)=FALSE,F1767:F6766),CycleTimePercentile)</f>
        <v>0</v>
      </c>
      <c r="H1767" s="2" t="e">
        <f ca="1" xml:space="preserve"> IF(OR(Calculations!C1767 = "",Calculations!C1767 = WorkTypeString),  Calculations!K1767, NA())</f>
        <v>#N/A</v>
      </c>
      <c r="I1767" s="2" t="e">
        <f xml:space="preserve"> IF(Calculations!C1767 = DefectTypeString,  Calculations!K1767, NA())</f>
        <v>#N/A</v>
      </c>
    </row>
    <row r="1768" spans="1:9" x14ac:dyDescent="0.25">
      <c r="A1768" s="8" t="str">
        <f>Calculations!A1768</f>
        <v/>
      </c>
      <c r="B1768" s="2" t="str">
        <f t="shared" si="32"/>
        <v/>
      </c>
      <c r="C1768" s="10" t="str">
        <f>IFERROR(Calculations!J1768,"")</f>
        <v/>
      </c>
      <c r="D1768" s="10" t="str">
        <f xml:space="preserve"> IF(OR(Calculations!C1768 = "",Calculations!C1768 = WorkTypeString),  IFERROR(Calculations!J1768,""), NA())</f>
        <v/>
      </c>
      <c r="E1768" s="10">
        <f t="array" ref="E1768">PERCENTILE(IF(ISERROR(D1768:D6767)=FALSE,D1768:D6767),CycleTimePercentile)</f>
        <v>0</v>
      </c>
      <c r="F1768" s="2" t="e">
        <f xml:space="preserve"> IF(Calculations!C1768 = DefectTypeString,  IFERROR(Calculations!J1768,""), NA())</f>
        <v>#N/A</v>
      </c>
      <c r="G1768" s="10">
        <f t="array" ref="G1768">PERCENTILE(IF(ISERROR(F1768:F6767)=FALSE,F1768:F6767),CycleTimePercentile)</f>
        <v>0</v>
      </c>
      <c r="H1768" s="2" t="e">
        <f ca="1" xml:space="preserve"> IF(OR(Calculations!C1768 = "",Calculations!C1768 = WorkTypeString),  Calculations!K1768, NA())</f>
        <v>#N/A</v>
      </c>
      <c r="I1768" s="2" t="e">
        <f xml:space="preserve"> IF(Calculations!C1768 = DefectTypeString,  Calculations!K1768, NA())</f>
        <v>#N/A</v>
      </c>
    </row>
    <row r="1769" spans="1:9" x14ac:dyDescent="0.25">
      <c r="A1769" s="8" t="str">
        <f>Calculations!A1769</f>
        <v/>
      </c>
      <c r="B1769" s="2" t="str">
        <f t="shared" si="32"/>
        <v/>
      </c>
      <c r="C1769" s="10" t="str">
        <f>IFERROR(Calculations!J1769,"")</f>
        <v/>
      </c>
      <c r="D1769" s="10" t="str">
        <f xml:space="preserve"> IF(OR(Calculations!C1769 = "",Calculations!C1769 = WorkTypeString),  IFERROR(Calculations!J1769,""), NA())</f>
        <v/>
      </c>
      <c r="E1769" s="10">
        <f t="array" ref="E1769">PERCENTILE(IF(ISERROR(D1769:D6768)=FALSE,D1769:D6768),CycleTimePercentile)</f>
        <v>0</v>
      </c>
      <c r="F1769" s="2" t="e">
        <f xml:space="preserve"> IF(Calculations!C1769 = DefectTypeString,  IFERROR(Calculations!J1769,""), NA())</f>
        <v>#N/A</v>
      </c>
      <c r="G1769" s="10">
        <f t="array" ref="G1769">PERCENTILE(IF(ISERROR(F1769:F6768)=FALSE,F1769:F6768),CycleTimePercentile)</f>
        <v>0</v>
      </c>
      <c r="H1769" s="2" t="e">
        <f ca="1" xml:space="preserve"> IF(OR(Calculations!C1769 = "",Calculations!C1769 = WorkTypeString),  Calculations!K1769, NA())</f>
        <v>#N/A</v>
      </c>
      <c r="I1769" s="2" t="e">
        <f xml:space="preserve"> IF(Calculations!C1769 = DefectTypeString,  Calculations!K1769, NA())</f>
        <v>#N/A</v>
      </c>
    </row>
    <row r="1770" spans="1:9" x14ac:dyDescent="0.25">
      <c r="A1770" s="8" t="str">
        <f>Calculations!A1770</f>
        <v/>
      </c>
      <c r="B1770" s="2" t="str">
        <f t="shared" si="32"/>
        <v/>
      </c>
      <c r="C1770" s="10" t="str">
        <f>IFERROR(Calculations!J1770,"")</f>
        <v/>
      </c>
      <c r="D1770" s="10" t="str">
        <f xml:space="preserve"> IF(OR(Calculations!C1770 = "",Calculations!C1770 = WorkTypeString),  IFERROR(Calculations!J1770,""), NA())</f>
        <v/>
      </c>
      <c r="E1770" s="10">
        <f t="array" ref="E1770">PERCENTILE(IF(ISERROR(D1770:D6769)=FALSE,D1770:D6769),CycleTimePercentile)</f>
        <v>0</v>
      </c>
      <c r="F1770" s="2" t="e">
        <f xml:space="preserve"> IF(Calculations!C1770 = DefectTypeString,  IFERROR(Calculations!J1770,""), NA())</f>
        <v>#N/A</v>
      </c>
      <c r="G1770" s="10">
        <f t="array" ref="G1770">PERCENTILE(IF(ISERROR(F1770:F6769)=FALSE,F1770:F6769),CycleTimePercentile)</f>
        <v>0</v>
      </c>
      <c r="H1770" s="2" t="e">
        <f ca="1" xml:space="preserve"> IF(OR(Calculations!C1770 = "",Calculations!C1770 = WorkTypeString),  Calculations!K1770, NA())</f>
        <v>#N/A</v>
      </c>
      <c r="I1770" s="2" t="e">
        <f xml:space="preserve"> IF(Calculations!C1770 = DefectTypeString,  Calculations!K1770, NA())</f>
        <v>#N/A</v>
      </c>
    </row>
    <row r="1771" spans="1:9" x14ac:dyDescent="0.25">
      <c r="A1771" s="8" t="str">
        <f>Calculations!A1771</f>
        <v/>
      </c>
      <c r="B1771" s="2" t="str">
        <f t="shared" si="32"/>
        <v/>
      </c>
      <c r="C1771" s="10" t="str">
        <f>IFERROR(Calculations!J1771,"")</f>
        <v/>
      </c>
      <c r="D1771" s="10" t="str">
        <f xml:space="preserve"> IF(OR(Calculations!C1771 = "",Calculations!C1771 = WorkTypeString),  IFERROR(Calculations!J1771,""), NA())</f>
        <v/>
      </c>
      <c r="E1771" s="10">
        <f t="array" ref="E1771">PERCENTILE(IF(ISERROR(D1771:D6770)=FALSE,D1771:D6770),CycleTimePercentile)</f>
        <v>0</v>
      </c>
      <c r="F1771" s="2" t="e">
        <f xml:space="preserve"> IF(Calculations!C1771 = DefectTypeString,  IFERROR(Calculations!J1771,""), NA())</f>
        <v>#N/A</v>
      </c>
      <c r="G1771" s="10">
        <f t="array" ref="G1771">PERCENTILE(IF(ISERROR(F1771:F6770)=FALSE,F1771:F6770),CycleTimePercentile)</f>
        <v>0</v>
      </c>
      <c r="H1771" s="2" t="e">
        <f ca="1" xml:space="preserve"> IF(OR(Calculations!C1771 = "",Calculations!C1771 = WorkTypeString),  Calculations!K1771, NA())</f>
        <v>#N/A</v>
      </c>
      <c r="I1771" s="2" t="e">
        <f xml:space="preserve"> IF(Calculations!C1771 = DefectTypeString,  Calculations!K1771, NA())</f>
        <v>#N/A</v>
      </c>
    </row>
    <row r="1772" spans="1:9" x14ac:dyDescent="0.25">
      <c r="A1772" s="8" t="str">
        <f>Calculations!A1772</f>
        <v/>
      </c>
      <c r="B1772" s="2" t="str">
        <f t="shared" si="32"/>
        <v/>
      </c>
      <c r="C1772" s="10" t="str">
        <f>IFERROR(Calculations!J1772,"")</f>
        <v/>
      </c>
      <c r="D1772" s="10" t="str">
        <f xml:space="preserve"> IF(OR(Calculations!C1772 = "",Calculations!C1772 = WorkTypeString),  IFERROR(Calculations!J1772,""), NA())</f>
        <v/>
      </c>
      <c r="E1772" s="10">
        <f t="array" ref="E1772">PERCENTILE(IF(ISERROR(D1772:D6771)=FALSE,D1772:D6771),CycleTimePercentile)</f>
        <v>0</v>
      </c>
      <c r="F1772" s="2" t="e">
        <f xml:space="preserve"> IF(Calculations!C1772 = DefectTypeString,  IFERROR(Calculations!J1772,""), NA())</f>
        <v>#N/A</v>
      </c>
      <c r="G1772" s="10">
        <f t="array" ref="G1772">PERCENTILE(IF(ISERROR(F1772:F6771)=FALSE,F1772:F6771),CycleTimePercentile)</f>
        <v>0</v>
      </c>
      <c r="H1772" s="2" t="e">
        <f ca="1" xml:space="preserve"> IF(OR(Calculations!C1772 = "",Calculations!C1772 = WorkTypeString),  Calculations!K1772, NA())</f>
        <v>#N/A</v>
      </c>
      <c r="I1772" s="2" t="e">
        <f xml:space="preserve"> IF(Calculations!C1772 = DefectTypeString,  Calculations!K1772, NA())</f>
        <v>#N/A</v>
      </c>
    </row>
    <row r="1773" spans="1:9" x14ac:dyDescent="0.25">
      <c r="A1773" s="8" t="str">
        <f>Calculations!A1773</f>
        <v/>
      </c>
      <c r="B1773" s="2" t="str">
        <f t="shared" si="32"/>
        <v/>
      </c>
      <c r="C1773" s="10" t="str">
        <f>IFERROR(Calculations!J1773,"")</f>
        <v/>
      </c>
      <c r="D1773" s="10" t="str">
        <f xml:space="preserve"> IF(OR(Calculations!C1773 = "",Calculations!C1773 = WorkTypeString),  IFERROR(Calculations!J1773,""), NA())</f>
        <v/>
      </c>
      <c r="E1773" s="10">
        <f t="array" ref="E1773">PERCENTILE(IF(ISERROR(D1773:D6772)=FALSE,D1773:D6772),CycleTimePercentile)</f>
        <v>0</v>
      </c>
      <c r="F1773" s="2" t="e">
        <f xml:space="preserve"> IF(Calculations!C1773 = DefectTypeString,  IFERROR(Calculations!J1773,""), NA())</f>
        <v>#N/A</v>
      </c>
      <c r="G1773" s="10">
        <f t="array" ref="G1773">PERCENTILE(IF(ISERROR(F1773:F6772)=FALSE,F1773:F6772),CycleTimePercentile)</f>
        <v>0</v>
      </c>
      <c r="H1773" s="2" t="e">
        <f ca="1" xml:space="preserve"> IF(OR(Calculations!C1773 = "",Calculations!C1773 = WorkTypeString),  Calculations!K1773, NA())</f>
        <v>#N/A</v>
      </c>
      <c r="I1773" s="2" t="e">
        <f xml:space="preserve"> IF(Calculations!C1773 = DefectTypeString,  Calculations!K1773, NA())</f>
        <v>#N/A</v>
      </c>
    </row>
    <row r="1774" spans="1:9" x14ac:dyDescent="0.25">
      <c r="A1774" s="8" t="str">
        <f>Calculations!A1774</f>
        <v/>
      </c>
      <c r="B1774" s="2" t="str">
        <f t="shared" si="32"/>
        <v/>
      </c>
      <c r="C1774" s="10" t="str">
        <f>IFERROR(Calculations!J1774,"")</f>
        <v/>
      </c>
      <c r="D1774" s="10" t="str">
        <f xml:space="preserve"> IF(OR(Calculations!C1774 = "",Calculations!C1774 = WorkTypeString),  IFERROR(Calculations!J1774,""), NA())</f>
        <v/>
      </c>
      <c r="E1774" s="10">
        <f t="array" ref="E1774">PERCENTILE(IF(ISERROR(D1774:D6773)=FALSE,D1774:D6773),CycleTimePercentile)</f>
        <v>0</v>
      </c>
      <c r="F1774" s="2" t="e">
        <f xml:space="preserve"> IF(Calculations!C1774 = DefectTypeString,  IFERROR(Calculations!J1774,""), NA())</f>
        <v>#N/A</v>
      </c>
      <c r="G1774" s="10">
        <f t="array" ref="G1774">PERCENTILE(IF(ISERROR(F1774:F6773)=FALSE,F1774:F6773),CycleTimePercentile)</f>
        <v>0</v>
      </c>
      <c r="H1774" s="2" t="e">
        <f ca="1" xml:space="preserve"> IF(OR(Calculations!C1774 = "",Calculations!C1774 = WorkTypeString),  Calculations!K1774, NA())</f>
        <v>#N/A</v>
      </c>
      <c r="I1774" s="2" t="e">
        <f xml:space="preserve"> IF(Calculations!C1774 = DefectTypeString,  Calculations!K1774, NA())</f>
        <v>#N/A</v>
      </c>
    </row>
    <row r="1775" spans="1:9" x14ac:dyDescent="0.25">
      <c r="A1775" s="8" t="str">
        <f>Calculations!A1775</f>
        <v/>
      </c>
      <c r="B1775" s="2" t="str">
        <f t="shared" si="32"/>
        <v/>
      </c>
      <c r="C1775" s="10" t="str">
        <f>IFERROR(Calculations!J1775,"")</f>
        <v/>
      </c>
      <c r="D1775" s="10" t="str">
        <f xml:space="preserve"> IF(OR(Calculations!C1775 = "",Calculations!C1775 = WorkTypeString),  IFERROR(Calculations!J1775,""), NA())</f>
        <v/>
      </c>
      <c r="E1775" s="10">
        <f t="array" ref="E1775">PERCENTILE(IF(ISERROR(D1775:D6774)=FALSE,D1775:D6774),CycleTimePercentile)</f>
        <v>0</v>
      </c>
      <c r="F1775" s="2" t="e">
        <f xml:space="preserve"> IF(Calculations!C1775 = DefectTypeString,  IFERROR(Calculations!J1775,""), NA())</f>
        <v>#N/A</v>
      </c>
      <c r="G1775" s="10">
        <f t="array" ref="G1775">PERCENTILE(IF(ISERROR(F1775:F6774)=FALSE,F1775:F6774),CycleTimePercentile)</f>
        <v>0</v>
      </c>
      <c r="H1775" s="2" t="e">
        <f ca="1" xml:space="preserve"> IF(OR(Calculations!C1775 = "",Calculations!C1775 = WorkTypeString),  Calculations!K1775, NA())</f>
        <v>#N/A</v>
      </c>
      <c r="I1775" s="2" t="e">
        <f xml:space="preserve"> IF(Calculations!C1775 = DefectTypeString,  Calculations!K1775, NA())</f>
        <v>#N/A</v>
      </c>
    </row>
    <row r="1776" spans="1:9" x14ac:dyDescent="0.25">
      <c r="A1776" s="8" t="str">
        <f>Calculations!A1776</f>
        <v/>
      </c>
      <c r="B1776" s="2" t="str">
        <f t="shared" si="32"/>
        <v/>
      </c>
      <c r="C1776" s="10" t="str">
        <f>IFERROR(Calculations!J1776,"")</f>
        <v/>
      </c>
      <c r="D1776" s="10" t="str">
        <f xml:space="preserve"> IF(OR(Calculations!C1776 = "",Calculations!C1776 = WorkTypeString),  IFERROR(Calculations!J1776,""), NA())</f>
        <v/>
      </c>
      <c r="E1776" s="10">
        <f t="array" ref="E1776">PERCENTILE(IF(ISERROR(D1776:D6775)=FALSE,D1776:D6775),CycleTimePercentile)</f>
        <v>0</v>
      </c>
      <c r="F1776" s="2" t="e">
        <f xml:space="preserve"> IF(Calculations!C1776 = DefectTypeString,  IFERROR(Calculations!J1776,""), NA())</f>
        <v>#N/A</v>
      </c>
      <c r="G1776" s="10">
        <f t="array" ref="G1776">PERCENTILE(IF(ISERROR(F1776:F6775)=FALSE,F1776:F6775),CycleTimePercentile)</f>
        <v>0</v>
      </c>
      <c r="H1776" s="2" t="e">
        <f ca="1" xml:space="preserve"> IF(OR(Calculations!C1776 = "",Calculations!C1776 = WorkTypeString),  Calculations!K1776, NA())</f>
        <v>#N/A</v>
      </c>
      <c r="I1776" s="2" t="e">
        <f xml:space="preserve"> IF(Calculations!C1776 = DefectTypeString,  Calculations!K1776, NA())</f>
        <v>#N/A</v>
      </c>
    </row>
    <row r="1777" spans="1:9" x14ac:dyDescent="0.25">
      <c r="A1777" s="8" t="str">
        <f>Calculations!A1777</f>
        <v/>
      </c>
      <c r="B1777" s="2" t="str">
        <f t="shared" si="32"/>
        <v/>
      </c>
      <c r="C1777" s="10" t="str">
        <f>IFERROR(Calculations!J1777,"")</f>
        <v/>
      </c>
      <c r="D1777" s="10" t="str">
        <f xml:space="preserve"> IF(OR(Calculations!C1777 = "",Calculations!C1777 = WorkTypeString),  IFERROR(Calculations!J1777,""), NA())</f>
        <v/>
      </c>
      <c r="E1777" s="10">
        <f t="array" ref="E1777">PERCENTILE(IF(ISERROR(D1777:D6776)=FALSE,D1777:D6776),CycleTimePercentile)</f>
        <v>0</v>
      </c>
      <c r="F1777" s="2" t="e">
        <f xml:space="preserve"> IF(Calculations!C1777 = DefectTypeString,  IFERROR(Calculations!J1777,""), NA())</f>
        <v>#N/A</v>
      </c>
      <c r="G1777" s="10">
        <f t="array" ref="G1777">PERCENTILE(IF(ISERROR(F1777:F6776)=FALSE,F1777:F6776),CycleTimePercentile)</f>
        <v>0</v>
      </c>
      <c r="H1777" s="2" t="e">
        <f ca="1" xml:space="preserve"> IF(OR(Calculations!C1777 = "",Calculations!C1777 = WorkTypeString),  Calculations!K1777, NA())</f>
        <v>#N/A</v>
      </c>
      <c r="I1777" s="2" t="e">
        <f xml:space="preserve"> IF(Calculations!C1777 = DefectTypeString,  Calculations!K1777, NA())</f>
        <v>#N/A</v>
      </c>
    </row>
    <row r="1778" spans="1:9" x14ac:dyDescent="0.25">
      <c r="A1778" s="8" t="str">
        <f>Calculations!A1778</f>
        <v/>
      </c>
      <c r="B1778" s="2" t="str">
        <f t="shared" si="32"/>
        <v/>
      </c>
      <c r="C1778" s="10" t="str">
        <f>IFERROR(Calculations!J1778,"")</f>
        <v/>
      </c>
      <c r="D1778" s="10" t="str">
        <f xml:space="preserve"> IF(OR(Calculations!C1778 = "",Calculations!C1778 = WorkTypeString),  IFERROR(Calculations!J1778,""), NA())</f>
        <v/>
      </c>
      <c r="E1778" s="10">
        <f t="array" ref="E1778">PERCENTILE(IF(ISERROR(D1778:D6777)=FALSE,D1778:D6777),CycleTimePercentile)</f>
        <v>0</v>
      </c>
      <c r="F1778" s="2" t="e">
        <f xml:space="preserve"> IF(Calculations!C1778 = DefectTypeString,  IFERROR(Calculations!J1778,""), NA())</f>
        <v>#N/A</v>
      </c>
      <c r="G1778" s="10">
        <f t="array" ref="G1778">PERCENTILE(IF(ISERROR(F1778:F6777)=FALSE,F1778:F6777),CycleTimePercentile)</f>
        <v>0</v>
      </c>
      <c r="H1778" s="2" t="e">
        <f ca="1" xml:space="preserve"> IF(OR(Calculations!C1778 = "",Calculations!C1778 = WorkTypeString),  Calculations!K1778, NA())</f>
        <v>#N/A</v>
      </c>
      <c r="I1778" s="2" t="e">
        <f xml:space="preserve"> IF(Calculations!C1778 = DefectTypeString,  Calculations!K1778, NA())</f>
        <v>#N/A</v>
      </c>
    </row>
    <row r="1779" spans="1:9" x14ac:dyDescent="0.25">
      <c r="A1779" s="8" t="str">
        <f>Calculations!A1779</f>
        <v/>
      </c>
      <c r="B1779" s="2" t="str">
        <f t="shared" si="32"/>
        <v/>
      </c>
      <c r="C1779" s="10" t="str">
        <f>IFERROR(Calculations!J1779,"")</f>
        <v/>
      </c>
      <c r="D1779" s="10" t="str">
        <f xml:space="preserve"> IF(OR(Calculations!C1779 = "",Calculations!C1779 = WorkTypeString),  IFERROR(Calculations!J1779,""), NA())</f>
        <v/>
      </c>
      <c r="E1779" s="10">
        <f t="array" ref="E1779">PERCENTILE(IF(ISERROR(D1779:D6778)=FALSE,D1779:D6778),CycleTimePercentile)</f>
        <v>0</v>
      </c>
      <c r="F1779" s="2" t="e">
        <f xml:space="preserve"> IF(Calculations!C1779 = DefectTypeString,  IFERROR(Calculations!J1779,""), NA())</f>
        <v>#N/A</v>
      </c>
      <c r="G1779" s="10">
        <f t="array" ref="G1779">PERCENTILE(IF(ISERROR(F1779:F6778)=FALSE,F1779:F6778),CycleTimePercentile)</f>
        <v>0</v>
      </c>
      <c r="H1779" s="2" t="e">
        <f ca="1" xml:space="preserve"> IF(OR(Calculations!C1779 = "",Calculations!C1779 = WorkTypeString),  Calculations!K1779, NA())</f>
        <v>#N/A</v>
      </c>
      <c r="I1779" s="2" t="e">
        <f xml:space="preserve"> IF(Calculations!C1779 = DefectTypeString,  Calculations!K1779, NA())</f>
        <v>#N/A</v>
      </c>
    </row>
    <row r="1780" spans="1:9" x14ac:dyDescent="0.25">
      <c r="A1780" s="8" t="str">
        <f>Calculations!A1780</f>
        <v/>
      </c>
      <c r="B1780" s="2" t="str">
        <f t="shared" si="32"/>
        <v/>
      </c>
      <c r="C1780" s="10" t="str">
        <f>IFERROR(Calculations!J1780,"")</f>
        <v/>
      </c>
      <c r="D1780" s="10" t="str">
        <f xml:space="preserve"> IF(OR(Calculations!C1780 = "",Calculations!C1780 = WorkTypeString),  IFERROR(Calculations!J1780,""), NA())</f>
        <v/>
      </c>
      <c r="E1780" s="10">
        <f t="array" ref="E1780">PERCENTILE(IF(ISERROR(D1780:D6779)=FALSE,D1780:D6779),CycleTimePercentile)</f>
        <v>0</v>
      </c>
      <c r="F1780" s="2" t="e">
        <f xml:space="preserve"> IF(Calculations!C1780 = DefectTypeString,  IFERROR(Calculations!J1780,""), NA())</f>
        <v>#N/A</v>
      </c>
      <c r="G1780" s="10">
        <f t="array" ref="G1780">PERCENTILE(IF(ISERROR(F1780:F6779)=FALSE,F1780:F6779),CycleTimePercentile)</f>
        <v>0</v>
      </c>
      <c r="H1780" s="2" t="e">
        <f ca="1" xml:space="preserve"> IF(OR(Calculations!C1780 = "",Calculations!C1780 = WorkTypeString),  Calculations!K1780, NA())</f>
        <v>#N/A</v>
      </c>
      <c r="I1780" s="2" t="e">
        <f xml:space="preserve"> IF(Calculations!C1780 = DefectTypeString,  Calculations!K1780, NA())</f>
        <v>#N/A</v>
      </c>
    </row>
    <row r="1781" spans="1:9" x14ac:dyDescent="0.25">
      <c r="A1781" s="8" t="str">
        <f>Calculations!A1781</f>
        <v/>
      </c>
      <c r="B1781" s="2" t="str">
        <f t="shared" si="32"/>
        <v/>
      </c>
      <c r="C1781" s="10" t="str">
        <f>IFERROR(Calculations!J1781,"")</f>
        <v/>
      </c>
      <c r="D1781" s="10" t="str">
        <f xml:space="preserve"> IF(OR(Calculations!C1781 = "",Calculations!C1781 = WorkTypeString),  IFERROR(Calculations!J1781,""), NA())</f>
        <v/>
      </c>
      <c r="E1781" s="10">
        <f t="array" ref="E1781">PERCENTILE(IF(ISERROR(D1781:D6780)=FALSE,D1781:D6780),CycleTimePercentile)</f>
        <v>0</v>
      </c>
      <c r="F1781" s="2" t="e">
        <f xml:space="preserve"> IF(Calculations!C1781 = DefectTypeString,  IFERROR(Calculations!J1781,""), NA())</f>
        <v>#N/A</v>
      </c>
      <c r="G1781" s="10">
        <f t="array" ref="G1781">PERCENTILE(IF(ISERROR(F1781:F6780)=FALSE,F1781:F6780),CycleTimePercentile)</f>
        <v>0</v>
      </c>
      <c r="H1781" s="2" t="e">
        <f ca="1" xml:space="preserve"> IF(OR(Calculations!C1781 = "",Calculations!C1781 = WorkTypeString),  Calculations!K1781, NA())</f>
        <v>#N/A</v>
      </c>
      <c r="I1781" s="2" t="e">
        <f xml:space="preserve"> IF(Calculations!C1781 = DefectTypeString,  Calculations!K1781, NA())</f>
        <v>#N/A</v>
      </c>
    </row>
    <row r="1782" spans="1:9" x14ac:dyDescent="0.25">
      <c r="A1782" s="8" t="str">
        <f>Calculations!A1782</f>
        <v/>
      </c>
      <c r="B1782" s="2" t="str">
        <f t="shared" si="32"/>
        <v/>
      </c>
      <c r="C1782" s="10" t="str">
        <f>IFERROR(Calculations!J1782,"")</f>
        <v/>
      </c>
      <c r="D1782" s="10" t="str">
        <f xml:space="preserve"> IF(OR(Calculations!C1782 = "",Calculations!C1782 = WorkTypeString),  IFERROR(Calculations!J1782,""), NA())</f>
        <v/>
      </c>
      <c r="E1782" s="10">
        <f t="array" ref="E1782">PERCENTILE(IF(ISERROR(D1782:D6781)=FALSE,D1782:D6781),CycleTimePercentile)</f>
        <v>0</v>
      </c>
      <c r="F1782" s="2" t="e">
        <f xml:space="preserve"> IF(Calculations!C1782 = DefectTypeString,  IFERROR(Calculations!J1782,""), NA())</f>
        <v>#N/A</v>
      </c>
      <c r="G1782" s="10">
        <f t="array" ref="G1782">PERCENTILE(IF(ISERROR(F1782:F6781)=FALSE,F1782:F6781),CycleTimePercentile)</f>
        <v>0</v>
      </c>
      <c r="H1782" s="2" t="e">
        <f ca="1" xml:space="preserve"> IF(OR(Calculations!C1782 = "",Calculations!C1782 = WorkTypeString),  Calculations!K1782, NA())</f>
        <v>#N/A</v>
      </c>
      <c r="I1782" s="2" t="e">
        <f xml:space="preserve"> IF(Calculations!C1782 = DefectTypeString,  Calculations!K1782, NA())</f>
        <v>#N/A</v>
      </c>
    </row>
    <row r="1783" spans="1:9" x14ac:dyDescent="0.25">
      <c r="A1783" s="8" t="str">
        <f>Calculations!A1783</f>
        <v/>
      </c>
      <c r="B1783" s="2" t="str">
        <f t="shared" si="32"/>
        <v/>
      </c>
      <c r="C1783" s="10" t="str">
        <f>IFERROR(Calculations!J1783,"")</f>
        <v/>
      </c>
      <c r="D1783" s="10" t="str">
        <f xml:space="preserve"> IF(OR(Calculations!C1783 = "",Calculations!C1783 = WorkTypeString),  IFERROR(Calculations!J1783,""), NA())</f>
        <v/>
      </c>
      <c r="E1783" s="10">
        <f t="array" ref="E1783">PERCENTILE(IF(ISERROR(D1783:D6782)=FALSE,D1783:D6782),CycleTimePercentile)</f>
        <v>0</v>
      </c>
      <c r="F1783" s="2" t="e">
        <f xml:space="preserve"> IF(Calculations!C1783 = DefectTypeString,  IFERROR(Calculations!J1783,""), NA())</f>
        <v>#N/A</v>
      </c>
      <c r="G1783" s="10">
        <f t="array" ref="G1783">PERCENTILE(IF(ISERROR(F1783:F6782)=FALSE,F1783:F6782),CycleTimePercentile)</f>
        <v>0</v>
      </c>
      <c r="H1783" s="2" t="e">
        <f ca="1" xml:space="preserve"> IF(OR(Calculations!C1783 = "",Calculations!C1783 = WorkTypeString),  Calculations!K1783, NA())</f>
        <v>#N/A</v>
      </c>
      <c r="I1783" s="2" t="e">
        <f xml:space="preserve"> IF(Calculations!C1783 = DefectTypeString,  Calculations!K1783, NA())</f>
        <v>#N/A</v>
      </c>
    </row>
    <row r="1784" spans="1:9" x14ac:dyDescent="0.25">
      <c r="A1784" s="8" t="str">
        <f>Calculations!A1784</f>
        <v/>
      </c>
      <c r="B1784" s="2" t="str">
        <f t="shared" si="32"/>
        <v/>
      </c>
      <c r="C1784" s="10" t="str">
        <f>IFERROR(Calculations!J1784,"")</f>
        <v/>
      </c>
      <c r="D1784" s="10" t="str">
        <f xml:space="preserve"> IF(OR(Calculations!C1784 = "",Calculations!C1784 = WorkTypeString),  IFERROR(Calculations!J1784,""), NA())</f>
        <v/>
      </c>
      <c r="E1784" s="10">
        <f t="array" ref="E1784">PERCENTILE(IF(ISERROR(D1784:D6783)=FALSE,D1784:D6783),CycleTimePercentile)</f>
        <v>0</v>
      </c>
      <c r="F1784" s="2" t="e">
        <f xml:space="preserve"> IF(Calculations!C1784 = DefectTypeString,  IFERROR(Calculations!J1784,""), NA())</f>
        <v>#N/A</v>
      </c>
      <c r="G1784" s="10">
        <f t="array" ref="G1784">PERCENTILE(IF(ISERROR(F1784:F6783)=FALSE,F1784:F6783),CycleTimePercentile)</f>
        <v>0</v>
      </c>
      <c r="H1784" s="2" t="e">
        <f ca="1" xml:space="preserve"> IF(OR(Calculations!C1784 = "",Calculations!C1784 = WorkTypeString),  Calculations!K1784, NA())</f>
        <v>#N/A</v>
      </c>
      <c r="I1784" s="2" t="e">
        <f xml:space="preserve"> IF(Calculations!C1784 = DefectTypeString,  Calculations!K1784, NA())</f>
        <v>#N/A</v>
      </c>
    </row>
    <row r="1785" spans="1:9" x14ac:dyDescent="0.25">
      <c r="A1785" s="8" t="str">
        <f>Calculations!A1785</f>
        <v/>
      </c>
      <c r="B1785" s="2" t="str">
        <f t="shared" si="32"/>
        <v/>
      </c>
      <c r="C1785" s="10" t="str">
        <f>IFERROR(Calculations!J1785,"")</f>
        <v/>
      </c>
      <c r="D1785" s="10" t="str">
        <f xml:space="preserve"> IF(OR(Calculations!C1785 = "",Calculations!C1785 = WorkTypeString),  IFERROR(Calculations!J1785,""), NA())</f>
        <v/>
      </c>
      <c r="E1785" s="10">
        <f t="array" ref="E1785">PERCENTILE(IF(ISERROR(D1785:D6784)=FALSE,D1785:D6784),CycleTimePercentile)</f>
        <v>0</v>
      </c>
      <c r="F1785" s="2" t="e">
        <f xml:space="preserve"> IF(Calculations!C1785 = DefectTypeString,  IFERROR(Calculations!J1785,""), NA())</f>
        <v>#N/A</v>
      </c>
      <c r="G1785" s="10">
        <f t="array" ref="G1785">PERCENTILE(IF(ISERROR(F1785:F6784)=FALSE,F1785:F6784),CycleTimePercentile)</f>
        <v>0</v>
      </c>
      <c r="H1785" s="2" t="e">
        <f ca="1" xml:space="preserve"> IF(OR(Calculations!C1785 = "",Calculations!C1785 = WorkTypeString),  Calculations!K1785, NA())</f>
        <v>#N/A</v>
      </c>
      <c r="I1785" s="2" t="e">
        <f xml:space="preserve"> IF(Calculations!C1785 = DefectTypeString,  Calculations!K1785, NA())</f>
        <v>#N/A</v>
      </c>
    </row>
    <row r="1786" spans="1:9" x14ac:dyDescent="0.25">
      <c r="A1786" s="8" t="str">
        <f>Calculations!A1786</f>
        <v/>
      </c>
      <c r="B1786" s="2" t="str">
        <f t="shared" si="32"/>
        <v/>
      </c>
      <c r="C1786" s="10" t="str">
        <f>IFERROR(Calculations!J1786,"")</f>
        <v/>
      </c>
      <c r="D1786" s="10" t="str">
        <f xml:space="preserve"> IF(OR(Calculations!C1786 = "",Calculations!C1786 = WorkTypeString),  IFERROR(Calculations!J1786,""), NA())</f>
        <v/>
      </c>
      <c r="E1786" s="10">
        <f t="array" ref="E1786">PERCENTILE(IF(ISERROR(D1786:D6785)=FALSE,D1786:D6785),CycleTimePercentile)</f>
        <v>0</v>
      </c>
      <c r="F1786" s="2" t="e">
        <f xml:space="preserve"> IF(Calculations!C1786 = DefectTypeString,  IFERROR(Calculations!J1786,""), NA())</f>
        <v>#N/A</v>
      </c>
      <c r="G1786" s="10">
        <f t="array" ref="G1786">PERCENTILE(IF(ISERROR(F1786:F6785)=FALSE,F1786:F6785),CycleTimePercentile)</f>
        <v>0</v>
      </c>
      <c r="H1786" s="2" t="e">
        <f ca="1" xml:space="preserve"> IF(OR(Calculations!C1786 = "",Calculations!C1786 = WorkTypeString),  Calculations!K1786, NA())</f>
        <v>#N/A</v>
      </c>
      <c r="I1786" s="2" t="e">
        <f xml:space="preserve"> IF(Calculations!C1786 = DefectTypeString,  Calculations!K1786, NA())</f>
        <v>#N/A</v>
      </c>
    </row>
    <row r="1787" spans="1:9" x14ac:dyDescent="0.25">
      <c r="A1787" s="8" t="str">
        <f>Calculations!A1787</f>
        <v/>
      </c>
      <c r="B1787" s="2" t="str">
        <f t="shared" si="32"/>
        <v/>
      </c>
      <c r="C1787" s="10" t="str">
        <f>IFERROR(Calculations!J1787,"")</f>
        <v/>
      </c>
      <c r="D1787" s="10" t="str">
        <f xml:space="preserve"> IF(OR(Calculations!C1787 = "",Calculations!C1787 = WorkTypeString),  IFERROR(Calculations!J1787,""), NA())</f>
        <v/>
      </c>
      <c r="E1787" s="10">
        <f t="array" ref="E1787">PERCENTILE(IF(ISERROR(D1787:D6786)=FALSE,D1787:D6786),CycleTimePercentile)</f>
        <v>0</v>
      </c>
      <c r="F1787" s="2" t="e">
        <f xml:space="preserve"> IF(Calculations!C1787 = DefectTypeString,  IFERROR(Calculations!J1787,""), NA())</f>
        <v>#N/A</v>
      </c>
      <c r="G1787" s="10">
        <f t="array" ref="G1787">PERCENTILE(IF(ISERROR(F1787:F6786)=FALSE,F1787:F6786),CycleTimePercentile)</f>
        <v>0</v>
      </c>
      <c r="H1787" s="2" t="e">
        <f ca="1" xml:space="preserve"> IF(OR(Calculations!C1787 = "",Calculations!C1787 = WorkTypeString),  Calculations!K1787, NA())</f>
        <v>#N/A</v>
      </c>
      <c r="I1787" s="2" t="e">
        <f xml:space="preserve"> IF(Calculations!C1787 = DefectTypeString,  Calculations!K1787, NA())</f>
        <v>#N/A</v>
      </c>
    </row>
    <row r="1788" spans="1:9" x14ac:dyDescent="0.25">
      <c r="A1788" s="8" t="str">
        <f>Calculations!A1788</f>
        <v/>
      </c>
      <c r="B1788" s="2" t="str">
        <f t="shared" si="32"/>
        <v/>
      </c>
      <c r="C1788" s="10" t="str">
        <f>IFERROR(Calculations!J1788,"")</f>
        <v/>
      </c>
      <c r="D1788" s="10" t="str">
        <f xml:space="preserve"> IF(OR(Calculations!C1788 = "",Calculations!C1788 = WorkTypeString),  IFERROR(Calculations!J1788,""), NA())</f>
        <v/>
      </c>
      <c r="E1788" s="10">
        <f t="array" ref="E1788">PERCENTILE(IF(ISERROR(D1788:D6787)=FALSE,D1788:D6787),CycleTimePercentile)</f>
        <v>0</v>
      </c>
      <c r="F1788" s="2" t="e">
        <f xml:space="preserve"> IF(Calculations!C1788 = DefectTypeString,  IFERROR(Calculations!J1788,""), NA())</f>
        <v>#N/A</v>
      </c>
      <c r="G1788" s="10">
        <f t="array" ref="G1788">PERCENTILE(IF(ISERROR(F1788:F6787)=FALSE,F1788:F6787),CycleTimePercentile)</f>
        <v>0</v>
      </c>
      <c r="H1788" s="2" t="e">
        <f ca="1" xml:space="preserve"> IF(OR(Calculations!C1788 = "",Calculations!C1788 = WorkTypeString),  Calculations!K1788, NA())</f>
        <v>#N/A</v>
      </c>
      <c r="I1788" s="2" t="e">
        <f xml:space="preserve"> IF(Calculations!C1788 = DefectTypeString,  Calculations!K1788, NA())</f>
        <v>#N/A</v>
      </c>
    </row>
    <row r="1789" spans="1:9" x14ac:dyDescent="0.25">
      <c r="A1789" s="8" t="str">
        <f>Calculations!A1789</f>
        <v/>
      </c>
      <c r="B1789" s="2" t="str">
        <f t="shared" si="32"/>
        <v/>
      </c>
      <c r="C1789" s="10" t="str">
        <f>IFERROR(Calculations!J1789,"")</f>
        <v/>
      </c>
      <c r="D1789" s="10" t="str">
        <f xml:space="preserve"> IF(OR(Calculations!C1789 = "",Calculations!C1789 = WorkTypeString),  IFERROR(Calculations!J1789,""), NA())</f>
        <v/>
      </c>
      <c r="E1789" s="10">
        <f t="array" ref="E1789">PERCENTILE(IF(ISERROR(D1789:D6788)=FALSE,D1789:D6788),CycleTimePercentile)</f>
        <v>0</v>
      </c>
      <c r="F1789" s="2" t="e">
        <f xml:space="preserve"> IF(Calculations!C1789 = DefectTypeString,  IFERROR(Calculations!J1789,""), NA())</f>
        <v>#N/A</v>
      </c>
      <c r="G1789" s="10">
        <f t="array" ref="G1789">PERCENTILE(IF(ISERROR(F1789:F6788)=FALSE,F1789:F6788),CycleTimePercentile)</f>
        <v>0</v>
      </c>
      <c r="H1789" s="2" t="e">
        <f ca="1" xml:space="preserve"> IF(OR(Calculations!C1789 = "",Calculations!C1789 = WorkTypeString),  Calculations!K1789, NA())</f>
        <v>#N/A</v>
      </c>
      <c r="I1789" s="2" t="e">
        <f xml:space="preserve"> IF(Calculations!C1789 = DefectTypeString,  Calculations!K1789, NA())</f>
        <v>#N/A</v>
      </c>
    </row>
    <row r="1790" spans="1:9" x14ac:dyDescent="0.25">
      <c r="A1790" s="8" t="str">
        <f>Calculations!A1790</f>
        <v/>
      </c>
      <c r="B1790" s="2" t="str">
        <f t="shared" si="32"/>
        <v/>
      </c>
      <c r="C1790" s="10" t="str">
        <f>IFERROR(Calculations!J1790,"")</f>
        <v/>
      </c>
      <c r="D1790" s="10" t="str">
        <f xml:space="preserve"> IF(OR(Calculations!C1790 = "",Calculations!C1790 = WorkTypeString),  IFERROR(Calculations!J1790,""), NA())</f>
        <v/>
      </c>
      <c r="E1790" s="10">
        <f t="array" ref="E1790">PERCENTILE(IF(ISERROR(D1790:D6789)=FALSE,D1790:D6789),CycleTimePercentile)</f>
        <v>0</v>
      </c>
      <c r="F1790" s="2" t="e">
        <f xml:space="preserve"> IF(Calculations!C1790 = DefectTypeString,  IFERROR(Calculations!J1790,""), NA())</f>
        <v>#N/A</v>
      </c>
      <c r="G1790" s="10">
        <f t="array" ref="G1790">PERCENTILE(IF(ISERROR(F1790:F6789)=FALSE,F1790:F6789),CycleTimePercentile)</f>
        <v>0</v>
      </c>
      <c r="H1790" s="2" t="e">
        <f ca="1" xml:space="preserve"> IF(OR(Calculations!C1790 = "",Calculations!C1790 = WorkTypeString),  Calculations!K1790, NA())</f>
        <v>#N/A</v>
      </c>
      <c r="I1790" s="2" t="e">
        <f xml:space="preserve"> IF(Calculations!C1790 = DefectTypeString,  Calculations!K1790, NA())</f>
        <v>#N/A</v>
      </c>
    </row>
    <row r="1791" spans="1:9" x14ac:dyDescent="0.25">
      <c r="A1791" s="8" t="str">
        <f>Calculations!A1791</f>
        <v/>
      </c>
      <c r="B1791" s="2" t="str">
        <f t="shared" si="32"/>
        <v/>
      </c>
      <c r="C1791" s="10" t="str">
        <f>IFERROR(Calculations!J1791,"")</f>
        <v/>
      </c>
      <c r="D1791" s="10" t="str">
        <f xml:space="preserve"> IF(OR(Calculations!C1791 = "",Calculations!C1791 = WorkTypeString),  IFERROR(Calculations!J1791,""), NA())</f>
        <v/>
      </c>
      <c r="E1791" s="10">
        <f t="array" ref="E1791">PERCENTILE(IF(ISERROR(D1791:D6790)=FALSE,D1791:D6790),CycleTimePercentile)</f>
        <v>0</v>
      </c>
      <c r="F1791" s="2" t="e">
        <f xml:space="preserve"> IF(Calculations!C1791 = DefectTypeString,  IFERROR(Calculations!J1791,""), NA())</f>
        <v>#N/A</v>
      </c>
      <c r="G1791" s="10">
        <f t="array" ref="G1791">PERCENTILE(IF(ISERROR(F1791:F6790)=FALSE,F1791:F6790),CycleTimePercentile)</f>
        <v>0</v>
      </c>
      <c r="H1791" s="2" t="e">
        <f ca="1" xml:space="preserve"> IF(OR(Calculations!C1791 = "",Calculations!C1791 = WorkTypeString),  Calculations!K1791, NA())</f>
        <v>#N/A</v>
      </c>
      <c r="I1791" s="2" t="e">
        <f xml:space="preserve"> IF(Calculations!C1791 = DefectTypeString,  Calculations!K1791, NA())</f>
        <v>#N/A</v>
      </c>
    </row>
    <row r="1792" spans="1:9" x14ac:dyDescent="0.25">
      <c r="A1792" s="8" t="str">
        <f>Calculations!A1792</f>
        <v/>
      </c>
      <c r="B1792" s="2" t="str">
        <f t="shared" si="32"/>
        <v/>
      </c>
      <c r="C1792" s="10" t="str">
        <f>IFERROR(Calculations!J1792,"")</f>
        <v/>
      </c>
      <c r="D1792" s="10" t="str">
        <f xml:space="preserve"> IF(OR(Calculations!C1792 = "",Calculations!C1792 = WorkTypeString),  IFERROR(Calculations!J1792,""), NA())</f>
        <v/>
      </c>
      <c r="E1792" s="10">
        <f t="array" ref="E1792">PERCENTILE(IF(ISERROR(D1792:D6791)=FALSE,D1792:D6791),CycleTimePercentile)</f>
        <v>0</v>
      </c>
      <c r="F1792" s="2" t="e">
        <f xml:space="preserve"> IF(Calculations!C1792 = DefectTypeString,  IFERROR(Calculations!J1792,""), NA())</f>
        <v>#N/A</v>
      </c>
      <c r="G1792" s="10">
        <f t="array" ref="G1792">PERCENTILE(IF(ISERROR(F1792:F6791)=FALSE,F1792:F6791),CycleTimePercentile)</f>
        <v>0</v>
      </c>
      <c r="H1792" s="2" t="e">
        <f ca="1" xml:space="preserve"> IF(OR(Calculations!C1792 = "",Calculations!C1792 = WorkTypeString),  Calculations!K1792, NA())</f>
        <v>#N/A</v>
      </c>
      <c r="I1792" s="2" t="e">
        <f xml:space="preserve"> IF(Calculations!C1792 = DefectTypeString,  Calculations!K1792, NA())</f>
        <v>#N/A</v>
      </c>
    </row>
    <row r="1793" spans="1:9" x14ac:dyDescent="0.25">
      <c r="A1793" s="8" t="str">
        <f>Calculations!A1793</f>
        <v/>
      </c>
      <c r="B1793" s="2" t="str">
        <f t="shared" si="32"/>
        <v/>
      </c>
      <c r="C1793" s="10" t="str">
        <f>IFERROR(Calculations!J1793,"")</f>
        <v/>
      </c>
      <c r="D1793" s="10" t="str">
        <f xml:space="preserve"> IF(OR(Calculations!C1793 = "",Calculations!C1793 = WorkTypeString),  IFERROR(Calculations!J1793,""), NA())</f>
        <v/>
      </c>
      <c r="E1793" s="10">
        <f t="array" ref="E1793">PERCENTILE(IF(ISERROR(D1793:D6792)=FALSE,D1793:D6792),CycleTimePercentile)</f>
        <v>0</v>
      </c>
      <c r="F1793" s="2" t="e">
        <f xml:space="preserve"> IF(Calculations!C1793 = DefectTypeString,  IFERROR(Calculations!J1793,""), NA())</f>
        <v>#N/A</v>
      </c>
      <c r="G1793" s="10">
        <f t="array" ref="G1793">PERCENTILE(IF(ISERROR(F1793:F6792)=FALSE,F1793:F6792),CycleTimePercentile)</f>
        <v>0</v>
      </c>
      <c r="H1793" s="2" t="e">
        <f ca="1" xml:space="preserve"> IF(OR(Calculations!C1793 = "",Calculations!C1793 = WorkTypeString),  Calculations!K1793, NA())</f>
        <v>#N/A</v>
      </c>
      <c r="I1793" s="2" t="e">
        <f xml:space="preserve"> IF(Calculations!C1793 = DefectTypeString,  Calculations!K1793, NA())</f>
        <v>#N/A</v>
      </c>
    </row>
    <row r="1794" spans="1:9" x14ac:dyDescent="0.25">
      <c r="A1794" s="8" t="str">
        <f>Calculations!A1794</f>
        <v/>
      </c>
      <c r="B1794" s="2" t="str">
        <f t="shared" si="32"/>
        <v/>
      </c>
      <c r="C1794" s="10" t="str">
        <f>IFERROR(Calculations!J1794,"")</f>
        <v/>
      </c>
      <c r="D1794" s="10" t="str">
        <f xml:space="preserve"> IF(OR(Calculations!C1794 = "",Calculations!C1794 = WorkTypeString),  IFERROR(Calculations!J1794,""), NA())</f>
        <v/>
      </c>
      <c r="E1794" s="10">
        <f t="array" ref="E1794">PERCENTILE(IF(ISERROR(D1794:D6793)=FALSE,D1794:D6793),CycleTimePercentile)</f>
        <v>0</v>
      </c>
      <c r="F1794" s="2" t="e">
        <f xml:space="preserve"> IF(Calculations!C1794 = DefectTypeString,  IFERROR(Calculations!J1794,""), NA())</f>
        <v>#N/A</v>
      </c>
      <c r="G1794" s="10">
        <f t="array" ref="G1794">PERCENTILE(IF(ISERROR(F1794:F6793)=FALSE,F1794:F6793),CycleTimePercentile)</f>
        <v>0</v>
      </c>
      <c r="H1794" s="2" t="e">
        <f ca="1" xml:space="preserve"> IF(OR(Calculations!C1794 = "",Calculations!C1794 = WorkTypeString),  Calculations!K1794, NA())</f>
        <v>#N/A</v>
      </c>
      <c r="I1794" s="2" t="e">
        <f xml:space="preserve"> IF(Calculations!C1794 = DefectTypeString,  Calculations!K1794, NA())</f>
        <v>#N/A</v>
      </c>
    </row>
    <row r="1795" spans="1:9" x14ac:dyDescent="0.25">
      <c r="A1795" s="8" t="str">
        <f>Calculations!A1795</f>
        <v/>
      </c>
      <c r="B1795" s="2" t="str">
        <f t="shared" ref="B1795:B1858" si="33">IF(ISNUMBER(A1795),YEAR(A1795)&amp;"-"&amp;TEXT(MONTH(A1795),"00")&amp;"-"&amp;TEXT(DAY(A1795),"00")&amp;"-"&amp;TEXT(HOUR(A1795),"00"),"")</f>
        <v/>
      </c>
      <c r="C1795" s="10" t="str">
        <f>IFERROR(Calculations!J1795,"")</f>
        <v/>
      </c>
      <c r="D1795" s="10" t="str">
        <f xml:space="preserve"> IF(OR(Calculations!C1795 = "",Calculations!C1795 = WorkTypeString),  IFERROR(Calculations!J1795,""), NA())</f>
        <v/>
      </c>
      <c r="E1795" s="10">
        <f t="array" ref="E1795">PERCENTILE(IF(ISERROR(D1795:D6794)=FALSE,D1795:D6794),CycleTimePercentile)</f>
        <v>0</v>
      </c>
      <c r="F1795" s="2" t="e">
        <f xml:space="preserve"> IF(Calculations!C1795 = DefectTypeString,  IFERROR(Calculations!J1795,""), NA())</f>
        <v>#N/A</v>
      </c>
      <c r="G1795" s="10">
        <f t="array" ref="G1795">PERCENTILE(IF(ISERROR(F1795:F6794)=FALSE,F1795:F6794),CycleTimePercentile)</f>
        <v>0</v>
      </c>
      <c r="H1795" s="2" t="e">
        <f ca="1" xml:space="preserve"> IF(OR(Calculations!C1795 = "",Calculations!C1795 = WorkTypeString),  Calculations!K1795, NA())</f>
        <v>#N/A</v>
      </c>
      <c r="I1795" s="2" t="e">
        <f xml:space="preserve"> IF(Calculations!C1795 = DefectTypeString,  Calculations!K1795, NA())</f>
        <v>#N/A</v>
      </c>
    </row>
    <row r="1796" spans="1:9" x14ac:dyDescent="0.25">
      <c r="A1796" s="8" t="str">
        <f>Calculations!A1796</f>
        <v/>
      </c>
      <c r="B1796" s="2" t="str">
        <f t="shared" si="33"/>
        <v/>
      </c>
      <c r="C1796" s="10" t="str">
        <f>IFERROR(Calculations!J1796,"")</f>
        <v/>
      </c>
      <c r="D1796" s="10" t="str">
        <f xml:space="preserve"> IF(OR(Calculations!C1796 = "",Calculations!C1796 = WorkTypeString),  IFERROR(Calculations!J1796,""), NA())</f>
        <v/>
      </c>
      <c r="E1796" s="10">
        <f t="array" ref="E1796">PERCENTILE(IF(ISERROR(D1796:D6795)=FALSE,D1796:D6795),CycleTimePercentile)</f>
        <v>0</v>
      </c>
      <c r="F1796" s="2" t="e">
        <f xml:space="preserve"> IF(Calculations!C1796 = DefectTypeString,  IFERROR(Calculations!J1796,""), NA())</f>
        <v>#N/A</v>
      </c>
      <c r="G1796" s="10">
        <f t="array" ref="G1796">PERCENTILE(IF(ISERROR(F1796:F6795)=FALSE,F1796:F6795),CycleTimePercentile)</f>
        <v>0</v>
      </c>
      <c r="H1796" s="2" t="e">
        <f ca="1" xml:space="preserve"> IF(OR(Calculations!C1796 = "",Calculations!C1796 = WorkTypeString),  Calculations!K1796, NA())</f>
        <v>#N/A</v>
      </c>
      <c r="I1796" s="2" t="e">
        <f xml:space="preserve"> IF(Calculations!C1796 = DefectTypeString,  Calculations!K1796, NA())</f>
        <v>#N/A</v>
      </c>
    </row>
    <row r="1797" spans="1:9" x14ac:dyDescent="0.25">
      <c r="A1797" s="8" t="str">
        <f>Calculations!A1797</f>
        <v/>
      </c>
      <c r="B1797" s="2" t="str">
        <f t="shared" si="33"/>
        <v/>
      </c>
      <c r="C1797" s="10" t="str">
        <f>IFERROR(Calculations!J1797,"")</f>
        <v/>
      </c>
      <c r="D1797" s="10" t="str">
        <f xml:space="preserve"> IF(OR(Calculations!C1797 = "",Calculations!C1797 = WorkTypeString),  IFERROR(Calculations!J1797,""), NA())</f>
        <v/>
      </c>
      <c r="E1797" s="10">
        <f t="array" ref="E1797">PERCENTILE(IF(ISERROR(D1797:D6796)=FALSE,D1797:D6796),CycleTimePercentile)</f>
        <v>0</v>
      </c>
      <c r="F1797" s="2" t="e">
        <f xml:space="preserve"> IF(Calculations!C1797 = DefectTypeString,  IFERROR(Calculations!J1797,""), NA())</f>
        <v>#N/A</v>
      </c>
      <c r="G1797" s="10">
        <f t="array" ref="G1797">PERCENTILE(IF(ISERROR(F1797:F6796)=FALSE,F1797:F6796),CycleTimePercentile)</f>
        <v>0</v>
      </c>
      <c r="H1797" s="2" t="e">
        <f ca="1" xml:space="preserve"> IF(OR(Calculations!C1797 = "",Calculations!C1797 = WorkTypeString),  Calculations!K1797, NA())</f>
        <v>#N/A</v>
      </c>
      <c r="I1797" s="2" t="e">
        <f xml:space="preserve"> IF(Calculations!C1797 = DefectTypeString,  Calculations!K1797, NA())</f>
        <v>#N/A</v>
      </c>
    </row>
    <row r="1798" spans="1:9" x14ac:dyDescent="0.25">
      <c r="A1798" s="8" t="str">
        <f>Calculations!A1798</f>
        <v/>
      </c>
      <c r="B1798" s="2" t="str">
        <f t="shared" si="33"/>
        <v/>
      </c>
      <c r="C1798" s="10" t="str">
        <f>IFERROR(Calculations!J1798,"")</f>
        <v/>
      </c>
      <c r="D1798" s="10" t="str">
        <f xml:space="preserve"> IF(OR(Calculations!C1798 = "",Calculations!C1798 = WorkTypeString),  IFERROR(Calculations!J1798,""), NA())</f>
        <v/>
      </c>
      <c r="E1798" s="10">
        <f t="array" ref="E1798">PERCENTILE(IF(ISERROR(D1798:D6797)=FALSE,D1798:D6797),CycleTimePercentile)</f>
        <v>0</v>
      </c>
      <c r="F1798" s="2" t="e">
        <f xml:space="preserve"> IF(Calculations!C1798 = DefectTypeString,  IFERROR(Calculations!J1798,""), NA())</f>
        <v>#N/A</v>
      </c>
      <c r="G1798" s="10">
        <f t="array" ref="G1798">PERCENTILE(IF(ISERROR(F1798:F6797)=FALSE,F1798:F6797),CycleTimePercentile)</f>
        <v>0</v>
      </c>
      <c r="H1798" s="2" t="e">
        <f ca="1" xml:space="preserve"> IF(OR(Calculations!C1798 = "",Calculations!C1798 = WorkTypeString),  Calculations!K1798, NA())</f>
        <v>#N/A</v>
      </c>
      <c r="I1798" s="2" t="e">
        <f xml:space="preserve"> IF(Calculations!C1798 = DefectTypeString,  Calculations!K1798, NA())</f>
        <v>#N/A</v>
      </c>
    </row>
    <row r="1799" spans="1:9" x14ac:dyDescent="0.25">
      <c r="A1799" s="8" t="str">
        <f>Calculations!A1799</f>
        <v/>
      </c>
      <c r="B1799" s="2" t="str">
        <f t="shared" si="33"/>
        <v/>
      </c>
      <c r="C1799" s="10" t="str">
        <f>IFERROR(Calculations!J1799,"")</f>
        <v/>
      </c>
      <c r="D1799" s="10" t="str">
        <f xml:space="preserve"> IF(OR(Calculations!C1799 = "",Calculations!C1799 = WorkTypeString),  IFERROR(Calculations!J1799,""), NA())</f>
        <v/>
      </c>
      <c r="E1799" s="10">
        <f t="array" ref="E1799">PERCENTILE(IF(ISERROR(D1799:D6798)=FALSE,D1799:D6798),CycleTimePercentile)</f>
        <v>0</v>
      </c>
      <c r="F1799" s="2" t="e">
        <f xml:space="preserve"> IF(Calculations!C1799 = DefectTypeString,  IFERROR(Calculations!J1799,""), NA())</f>
        <v>#N/A</v>
      </c>
      <c r="G1799" s="10">
        <f t="array" ref="G1799">PERCENTILE(IF(ISERROR(F1799:F6798)=FALSE,F1799:F6798),CycleTimePercentile)</f>
        <v>0</v>
      </c>
      <c r="H1799" s="2" t="e">
        <f ca="1" xml:space="preserve"> IF(OR(Calculations!C1799 = "",Calculations!C1799 = WorkTypeString),  Calculations!K1799, NA())</f>
        <v>#N/A</v>
      </c>
      <c r="I1799" s="2" t="e">
        <f xml:space="preserve"> IF(Calculations!C1799 = DefectTypeString,  Calculations!K1799, NA())</f>
        <v>#N/A</v>
      </c>
    </row>
    <row r="1800" spans="1:9" x14ac:dyDescent="0.25">
      <c r="A1800" s="8" t="str">
        <f>Calculations!A1800</f>
        <v/>
      </c>
      <c r="B1800" s="2" t="str">
        <f t="shared" si="33"/>
        <v/>
      </c>
      <c r="C1800" s="10" t="str">
        <f>IFERROR(Calculations!J1800,"")</f>
        <v/>
      </c>
      <c r="D1800" s="10" t="str">
        <f xml:space="preserve"> IF(OR(Calculations!C1800 = "",Calculations!C1800 = WorkTypeString),  IFERROR(Calculations!J1800,""), NA())</f>
        <v/>
      </c>
      <c r="E1800" s="10">
        <f t="array" ref="E1800">PERCENTILE(IF(ISERROR(D1800:D6799)=FALSE,D1800:D6799),CycleTimePercentile)</f>
        <v>0</v>
      </c>
      <c r="F1800" s="2" t="e">
        <f xml:space="preserve"> IF(Calculations!C1800 = DefectTypeString,  IFERROR(Calculations!J1800,""), NA())</f>
        <v>#N/A</v>
      </c>
      <c r="G1800" s="10">
        <f t="array" ref="G1800">PERCENTILE(IF(ISERROR(F1800:F6799)=FALSE,F1800:F6799),CycleTimePercentile)</f>
        <v>0</v>
      </c>
      <c r="H1800" s="2" t="e">
        <f ca="1" xml:space="preserve"> IF(OR(Calculations!C1800 = "",Calculations!C1800 = WorkTypeString),  Calculations!K1800, NA())</f>
        <v>#N/A</v>
      </c>
      <c r="I1800" s="2" t="e">
        <f xml:space="preserve"> IF(Calculations!C1800 = DefectTypeString,  Calculations!K1800, NA())</f>
        <v>#N/A</v>
      </c>
    </row>
    <row r="1801" spans="1:9" x14ac:dyDescent="0.25">
      <c r="A1801" s="8" t="str">
        <f>Calculations!A1801</f>
        <v/>
      </c>
      <c r="B1801" s="2" t="str">
        <f t="shared" si="33"/>
        <v/>
      </c>
      <c r="C1801" s="10" t="str">
        <f>IFERROR(Calculations!J1801,"")</f>
        <v/>
      </c>
      <c r="D1801" s="10" t="str">
        <f xml:space="preserve"> IF(OR(Calculations!C1801 = "",Calculations!C1801 = WorkTypeString),  IFERROR(Calculations!J1801,""), NA())</f>
        <v/>
      </c>
      <c r="E1801" s="10">
        <f t="array" ref="E1801">PERCENTILE(IF(ISERROR(D1801:D6800)=FALSE,D1801:D6800),CycleTimePercentile)</f>
        <v>0</v>
      </c>
      <c r="F1801" s="2" t="e">
        <f xml:space="preserve"> IF(Calculations!C1801 = DefectTypeString,  IFERROR(Calculations!J1801,""), NA())</f>
        <v>#N/A</v>
      </c>
      <c r="G1801" s="10">
        <f t="array" ref="G1801">PERCENTILE(IF(ISERROR(F1801:F6800)=FALSE,F1801:F6800),CycleTimePercentile)</f>
        <v>0</v>
      </c>
      <c r="H1801" s="2" t="e">
        <f ca="1" xml:space="preserve"> IF(OR(Calculations!C1801 = "",Calculations!C1801 = WorkTypeString),  Calculations!K1801, NA())</f>
        <v>#N/A</v>
      </c>
      <c r="I1801" s="2" t="e">
        <f xml:space="preserve"> IF(Calculations!C1801 = DefectTypeString,  Calculations!K1801, NA())</f>
        <v>#N/A</v>
      </c>
    </row>
    <row r="1802" spans="1:9" x14ac:dyDescent="0.25">
      <c r="A1802" s="8" t="str">
        <f>Calculations!A1802</f>
        <v/>
      </c>
      <c r="B1802" s="2" t="str">
        <f t="shared" si="33"/>
        <v/>
      </c>
      <c r="C1802" s="10" t="str">
        <f>IFERROR(Calculations!J1802,"")</f>
        <v/>
      </c>
      <c r="D1802" s="10" t="str">
        <f xml:space="preserve"> IF(OR(Calculations!C1802 = "",Calculations!C1802 = WorkTypeString),  IFERROR(Calculations!J1802,""), NA())</f>
        <v/>
      </c>
      <c r="E1802" s="10">
        <f t="array" ref="E1802">PERCENTILE(IF(ISERROR(D1802:D6801)=FALSE,D1802:D6801),CycleTimePercentile)</f>
        <v>0</v>
      </c>
      <c r="F1802" s="2" t="e">
        <f xml:space="preserve"> IF(Calculations!C1802 = DefectTypeString,  IFERROR(Calculations!J1802,""), NA())</f>
        <v>#N/A</v>
      </c>
      <c r="G1802" s="10">
        <f t="array" ref="G1802">PERCENTILE(IF(ISERROR(F1802:F6801)=FALSE,F1802:F6801),CycleTimePercentile)</f>
        <v>0</v>
      </c>
      <c r="H1802" s="2" t="e">
        <f ca="1" xml:space="preserve"> IF(OR(Calculations!C1802 = "",Calculations!C1802 = WorkTypeString),  Calculations!K1802, NA())</f>
        <v>#N/A</v>
      </c>
      <c r="I1802" s="2" t="e">
        <f xml:space="preserve"> IF(Calculations!C1802 = DefectTypeString,  Calculations!K1802, NA())</f>
        <v>#N/A</v>
      </c>
    </row>
    <row r="1803" spans="1:9" x14ac:dyDescent="0.25">
      <c r="A1803" s="8" t="str">
        <f>Calculations!A1803</f>
        <v/>
      </c>
      <c r="B1803" s="2" t="str">
        <f t="shared" si="33"/>
        <v/>
      </c>
      <c r="C1803" s="10" t="str">
        <f>IFERROR(Calculations!J1803,"")</f>
        <v/>
      </c>
      <c r="D1803" s="10" t="str">
        <f xml:space="preserve"> IF(OR(Calculations!C1803 = "",Calculations!C1803 = WorkTypeString),  IFERROR(Calculations!J1803,""), NA())</f>
        <v/>
      </c>
      <c r="E1803" s="10">
        <f t="array" ref="E1803">PERCENTILE(IF(ISERROR(D1803:D6802)=FALSE,D1803:D6802),CycleTimePercentile)</f>
        <v>0</v>
      </c>
      <c r="F1803" s="2" t="e">
        <f xml:space="preserve"> IF(Calculations!C1803 = DefectTypeString,  IFERROR(Calculations!J1803,""), NA())</f>
        <v>#N/A</v>
      </c>
      <c r="G1803" s="10">
        <f t="array" ref="G1803">PERCENTILE(IF(ISERROR(F1803:F6802)=FALSE,F1803:F6802),CycleTimePercentile)</f>
        <v>0</v>
      </c>
      <c r="H1803" s="2" t="e">
        <f ca="1" xml:space="preserve"> IF(OR(Calculations!C1803 = "",Calculations!C1803 = WorkTypeString),  Calculations!K1803, NA())</f>
        <v>#N/A</v>
      </c>
      <c r="I1803" s="2" t="e">
        <f xml:space="preserve"> IF(Calculations!C1803 = DefectTypeString,  Calculations!K1803, NA())</f>
        <v>#N/A</v>
      </c>
    </row>
    <row r="1804" spans="1:9" x14ac:dyDescent="0.25">
      <c r="A1804" s="8" t="str">
        <f>Calculations!A1804</f>
        <v/>
      </c>
      <c r="B1804" s="2" t="str">
        <f t="shared" si="33"/>
        <v/>
      </c>
      <c r="C1804" s="10" t="str">
        <f>IFERROR(Calculations!J1804,"")</f>
        <v/>
      </c>
      <c r="D1804" s="10" t="str">
        <f xml:space="preserve"> IF(OR(Calculations!C1804 = "",Calculations!C1804 = WorkTypeString),  IFERROR(Calculations!J1804,""), NA())</f>
        <v/>
      </c>
      <c r="E1804" s="10">
        <f t="array" ref="E1804">PERCENTILE(IF(ISERROR(D1804:D6803)=FALSE,D1804:D6803),CycleTimePercentile)</f>
        <v>0</v>
      </c>
      <c r="F1804" s="2" t="e">
        <f xml:space="preserve"> IF(Calculations!C1804 = DefectTypeString,  IFERROR(Calculations!J1804,""), NA())</f>
        <v>#N/A</v>
      </c>
      <c r="G1804" s="10">
        <f t="array" ref="G1804">PERCENTILE(IF(ISERROR(F1804:F6803)=FALSE,F1804:F6803),CycleTimePercentile)</f>
        <v>0</v>
      </c>
      <c r="H1804" s="2" t="e">
        <f ca="1" xml:space="preserve"> IF(OR(Calculations!C1804 = "",Calculations!C1804 = WorkTypeString),  Calculations!K1804, NA())</f>
        <v>#N/A</v>
      </c>
      <c r="I1804" s="2" t="e">
        <f xml:space="preserve"> IF(Calculations!C1804 = DefectTypeString,  Calculations!K1804, NA())</f>
        <v>#N/A</v>
      </c>
    </row>
    <row r="1805" spans="1:9" x14ac:dyDescent="0.25">
      <c r="A1805" s="8" t="str">
        <f>Calculations!A1805</f>
        <v/>
      </c>
      <c r="B1805" s="2" t="str">
        <f t="shared" si="33"/>
        <v/>
      </c>
      <c r="C1805" s="10" t="str">
        <f>IFERROR(Calculations!J1805,"")</f>
        <v/>
      </c>
      <c r="D1805" s="10" t="str">
        <f xml:space="preserve"> IF(OR(Calculations!C1805 = "",Calculations!C1805 = WorkTypeString),  IFERROR(Calculations!J1805,""), NA())</f>
        <v/>
      </c>
      <c r="E1805" s="10">
        <f t="array" ref="E1805">PERCENTILE(IF(ISERROR(D1805:D6804)=FALSE,D1805:D6804),CycleTimePercentile)</f>
        <v>0</v>
      </c>
      <c r="F1805" s="2" t="e">
        <f xml:space="preserve"> IF(Calculations!C1805 = DefectTypeString,  IFERROR(Calculations!J1805,""), NA())</f>
        <v>#N/A</v>
      </c>
      <c r="G1805" s="10">
        <f t="array" ref="G1805">PERCENTILE(IF(ISERROR(F1805:F6804)=FALSE,F1805:F6804),CycleTimePercentile)</f>
        <v>0</v>
      </c>
      <c r="H1805" s="2" t="e">
        <f ca="1" xml:space="preserve"> IF(OR(Calculations!C1805 = "",Calculations!C1805 = WorkTypeString),  Calculations!K1805, NA())</f>
        <v>#N/A</v>
      </c>
      <c r="I1805" s="2" t="e">
        <f xml:space="preserve"> IF(Calculations!C1805 = DefectTypeString,  Calculations!K1805, NA())</f>
        <v>#N/A</v>
      </c>
    </row>
    <row r="1806" spans="1:9" x14ac:dyDescent="0.25">
      <c r="A1806" s="8" t="str">
        <f>Calculations!A1806</f>
        <v/>
      </c>
      <c r="B1806" s="2" t="str">
        <f t="shared" si="33"/>
        <v/>
      </c>
      <c r="C1806" s="10" t="str">
        <f>IFERROR(Calculations!J1806,"")</f>
        <v/>
      </c>
      <c r="D1806" s="10" t="str">
        <f xml:space="preserve"> IF(OR(Calculations!C1806 = "",Calculations!C1806 = WorkTypeString),  IFERROR(Calculations!J1806,""), NA())</f>
        <v/>
      </c>
      <c r="E1806" s="10">
        <f t="array" ref="E1806">PERCENTILE(IF(ISERROR(D1806:D6805)=FALSE,D1806:D6805),CycleTimePercentile)</f>
        <v>0</v>
      </c>
      <c r="F1806" s="2" t="e">
        <f xml:space="preserve"> IF(Calculations!C1806 = DefectTypeString,  IFERROR(Calculations!J1806,""), NA())</f>
        <v>#N/A</v>
      </c>
      <c r="G1806" s="10">
        <f t="array" ref="G1806">PERCENTILE(IF(ISERROR(F1806:F6805)=FALSE,F1806:F6805),CycleTimePercentile)</f>
        <v>0</v>
      </c>
      <c r="H1806" s="2" t="e">
        <f ca="1" xml:space="preserve"> IF(OR(Calculations!C1806 = "",Calculations!C1806 = WorkTypeString),  Calculations!K1806, NA())</f>
        <v>#N/A</v>
      </c>
      <c r="I1806" s="2" t="e">
        <f xml:space="preserve"> IF(Calculations!C1806 = DefectTypeString,  Calculations!K1806, NA())</f>
        <v>#N/A</v>
      </c>
    </row>
    <row r="1807" spans="1:9" x14ac:dyDescent="0.25">
      <c r="A1807" s="8" t="str">
        <f>Calculations!A1807</f>
        <v/>
      </c>
      <c r="B1807" s="2" t="str">
        <f t="shared" si="33"/>
        <v/>
      </c>
      <c r="C1807" s="10" t="str">
        <f>IFERROR(Calculations!J1807,"")</f>
        <v/>
      </c>
      <c r="D1807" s="10" t="str">
        <f xml:space="preserve"> IF(OR(Calculations!C1807 = "",Calculations!C1807 = WorkTypeString),  IFERROR(Calculations!J1807,""), NA())</f>
        <v/>
      </c>
      <c r="E1807" s="10">
        <f t="array" ref="E1807">PERCENTILE(IF(ISERROR(D1807:D6806)=FALSE,D1807:D6806),CycleTimePercentile)</f>
        <v>0</v>
      </c>
      <c r="F1807" s="2" t="e">
        <f xml:space="preserve"> IF(Calculations!C1807 = DefectTypeString,  IFERROR(Calculations!J1807,""), NA())</f>
        <v>#N/A</v>
      </c>
      <c r="G1807" s="10">
        <f t="array" ref="G1807">PERCENTILE(IF(ISERROR(F1807:F6806)=FALSE,F1807:F6806),CycleTimePercentile)</f>
        <v>0</v>
      </c>
      <c r="H1807" s="2" t="e">
        <f ca="1" xml:space="preserve"> IF(OR(Calculations!C1807 = "",Calculations!C1807 = WorkTypeString),  Calculations!K1807, NA())</f>
        <v>#N/A</v>
      </c>
      <c r="I1807" s="2" t="e">
        <f xml:space="preserve"> IF(Calculations!C1807 = DefectTypeString,  Calculations!K1807, NA())</f>
        <v>#N/A</v>
      </c>
    </row>
    <row r="1808" spans="1:9" x14ac:dyDescent="0.25">
      <c r="A1808" s="8" t="str">
        <f>Calculations!A1808</f>
        <v/>
      </c>
      <c r="B1808" s="2" t="str">
        <f t="shared" si="33"/>
        <v/>
      </c>
      <c r="C1808" s="10" t="str">
        <f>IFERROR(Calculations!J1808,"")</f>
        <v/>
      </c>
      <c r="D1808" s="10" t="str">
        <f xml:space="preserve"> IF(OR(Calculations!C1808 = "",Calculations!C1808 = WorkTypeString),  IFERROR(Calculations!J1808,""), NA())</f>
        <v/>
      </c>
      <c r="E1808" s="10">
        <f t="array" ref="E1808">PERCENTILE(IF(ISERROR(D1808:D6807)=FALSE,D1808:D6807),CycleTimePercentile)</f>
        <v>0</v>
      </c>
      <c r="F1808" s="2" t="e">
        <f xml:space="preserve"> IF(Calculations!C1808 = DefectTypeString,  IFERROR(Calculations!J1808,""), NA())</f>
        <v>#N/A</v>
      </c>
      <c r="G1808" s="10">
        <f t="array" ref="G1808">PERCENTILE(IF(ISERROR(F1808:F6807)=FALSE,F1808:F6807),CycleTimePercentile)</f>
        <v>0</v>
      </c>
      <c r="H1808" s="2" t="e">
        <f ca="1" xml:space="preserve"> IF(OR(Calculations!C1808 = "",Calculations!C1808 = WorkTypeString),  Calculations!K1808, NA())</f>
        <v>#N/A</v>
      </c>
      <c r="I1808" s="2" t="e">
        <f xml:space="preserve"> IF(Calculations!C1808 = DefectTypeString,  Calculations!K1808, NA())</f>
        <v>#N/A</v>
      </c>
    </row>
    <row r="1809" spans="1:9" x14ac:dyDescent="0.25">
      <c r="A1809" s="8" t="str">
        <f>Calculations!A1809</f>
        <v/>
      </c>
      <c r="B1809" s="2" t="str">
        <f t="shared" si="33"/>
        <v/>
      </c>
      <c r="C1809" s="10" t="str">
        <f>IFERROR(Calculations!J1809,"")</f>
        <v/>
      </c>
      <c r="D1809" s="10" t="str">
        <f xml:space="preserve"> IF(OR(Calculations!C1809 = "",Calculations!C1809 = WorkTypeString),  IFERROR(Calculations!J1809,""), NA())</f>
        <v/>
      </c>
      <c r="E1809" s="10">
        <f t="array" ref="E1809">PERCENTILE(IF(ISERROR(D1809:D6808)=FALSE,D1809:D6808),CycleTimePercentile)</f>
        <v>0</v>
      </c>
      <c r="F1809" s="2" t="e">
        <f xml:space="preserve"> IF(Calculations!C1809 = DefectTypeString,  IFERROR(Calculations!J1809,""), NA())</f>
        <v>#N/A</v>
      </c>
      <c r="G1809" s="10">
        <f t="array" ref="G1809">PERCENTILE(IF(ISERROR(F1809:F6808)=FALSE,F1809:F6808),CycleTimePercentile)</f>
        <v>0</v>
      </c>
      <c r="H1809" s="2" t="e">
        <f ca="1" xml:space="preserve"> IF(OR(Calculations!C1809 = "",Calculations!C1809 = WorkTypeString),  Calculations!K1809, NA())</f>
        <v>#N/A</v>
      </c>
      <c r="I1809" s="2" t="e">
        <f xml:space="preserve"> IF(Calculations!C1809 = DefectTypeString,  Calculations!K1809, NA())</f>
        <v>#N/A</v>
      </c>
    </row>
    <row r="1810" spans="1:9" x14ac:dyDescent="0.25">
      <c r="A1810" s="8" t="str">
        <f>Calculations!A1810</f>
        <v/>
      </c>
      <c r="B1810" s="2" t="str">
        <f t="shared" si="33"/>
        <v/>
      </c>
      <c r="C1810" s="10" t="str">
        <f>IFERROR(Calculations!J1810,"")</f>
        <v/>
      </c>
      <c r="D1810" s="10" t="str">
        <f xml:space="preserve"> IF(OR(Calculations!C1810 = "",Calculations!C1810 = WorkTypeString),  IFERROR(Calculations!J1810,""), NA())</f>
        <v/>
      </c>
      <c r="E1810" s="10">
        <f t="array" ref="E1810">PERCENTILE(IF(ISERROR(D1810:D6809)=FALSE,D1810:D6809),CycleTimePercentile)</f>
        <v>0</v>
      </c>
      <c r="F1810" s="2" t="e">
        <f xml:space="preserve"> IF(Calculations!C1810 = DefectTypeString,  IFERROR(Calculations!J1810,""), NA())</f>
        <v>#N/A</v>
      </c>
      <c r="G1810" s="10">
        <f t="array" ref="G1810">PERCENTILE(IF(ISERROR(F1810:F6809)=FALSE,F1810:F6809),CycleTimePercentile)</f>
        <v>0</v>
      </c>
      <c r="H1810" s="2" t="e">
        <f ca="1" xml:space="preserve"> IF(OR(Calculations!C1810 = "",Calculations!C1810 = WorkTypeString),  Calculations!K1810, NA())</f>
        <v>#N/A</v>
      </c>
      <c r="I1810" s="2" t="e">
        <f xml:space="preserve"> IF(Calculations!C1810 = DefectTypeString,  Calculations!K1810, NA())</f>
        <v>#N/A</v>
      </c>
    </row>
    <row r="1811" spans="1:9" x14ac:dyDescent="0.25">
      <c r="A1811" s="8" t="str">
        <f>Calculations!A1811</f>
        <v/>
      </c>
      <c r="B1811" s="2" t="str">
        <f t="shared" si="33"/>
        <v/>
      </c>
      <c r="C1811" s="10" t="str">
        <f>IFERROR(Calculations!J1811,"")</f>
        <v/>
      </c>
      <c r="D1811" s="10" t="str">
        <f xml:space="preserve"> IF(OR(Calculations!C1811 = "",Calculations!C1811 = WorkTypeString),  IFERROR(Calculations!J1811,""), NA())</f>
        <v/>
      </c>
      <c r="E1811" s="10">
        <f t="array" ref="E1811">PERCENTILE(IF(ISERROR(D1811:D6810)=FALSE,D1811:D6810),CycleTimePercentile)</f>
        <v>0</v>
      </c>
      <c r="F1811" s="2" t="e">
        <f xml:space="preserve"> IF(Calculations!C1811 = DefectTypeString,  IFERROR(Calculations!J1811,""), NA())</f>
        <v>#N/A</v>
      </c>
      <c r="G1811" s="10">
        <f t="array" ref="G1811">PERCENTILE(IF(ISERROR(F1811:F6810)=FALSE,F1811:F6810),CycleTimePercentile)</f>
        <v>0</v>
      </c>
      <c r="H1811" s="2" t="e">
        <f ca="1" xml:space="preserve"> IF(OR(Calculations!C1811 = "",Calculations!C1811 = WorkTypeString),  Calculations!K1811, NA())</f>
        <v>#N/A</v>
      </c>
      <c r="I1811" s="2" t="e">
        <f xml:space="preserve"> IF(Calculations!C1811 = DefectTypeString,  Calculations!K1811, NA())</f>
        <v>#N/A</v>
      </c>
    </row>
    <row r="1812" spans="1:9" x14ac:dyDescent="0.25">
      <c r="A1812" s="8" t="str">
        <f>Calculations!A1812</f>
        <v/>
      </c>
      <c r="B1812" s="2" t="str">
        <f t="shared" si="33"/>
        <v/>
      </c>
      <c r="C1812" s="10" t="str">
        <f>IFERROR(Calculations!J1812,"")</f>
        <v/>
      </c>
      <c r="D1812" s="10" t="str">
        <f xml:space="preserve"> IF(OR(Calculations!C1812 = "",Calculations!C1812 = WorkTypeString),  IFERROR(Calculations!J1812,""), NA())</f>
        <v/>
      </c>
      <c r="E1812" s="10">
        <f t="array" ref="E1812">PERCENTILE(IF(ISERROR(D1812:D6811)=FALSE,D1812:D6811),CycleTimePercentile)</f>
        <v>0</v>
      </c>
      <c r="F1812" s="2" t="e">
        <f xml:space="preserve"> IF(Calculations!C1812 = DefectTypeString,  IFERROR(Calculations!J1812,""), NA())</f>
        <v>#N/A</v>
      </c>
      <c r="G1812" s="10">
        <f t="array" ref="G1812">PERCENTILE(IF(ISERROR(F1812:F6811)=FALSE,F1812:F6811),CycleTimePercentile)</f>
        <v>0</v>
      </c>
      <c r="H1812" s="2" t="e">
        <f ca="1" xml:space="preserve"> IF(OR(Calculations!C1812 = "",Calculations!C1812 = WorkTypeString),  Calculations!K1812, NA())</f>
        <v>#N/A</v>
      </c>
      <c r="I1812" s="2" t="e">
        <f xml:space="preserve"> IF(Calculations!C1812 = DefectTypeString,  Calculations!K1812, NA())</f>
        <v>#N/A</v>
      </c>
    </row>
    <row r="1813" spans="1:9" x14ac:dyDescent="0.25">
      <c r="A1813" s="8" t="str">
        <f>Calculations!A1813</f>
        <v/>
      </c>
      <c r="B1813" s="2" t="str">
        <f t="shared" si="33"/>
        <v/>
      </c>
      <c r="C1813" s="10" t="str">
        <f>IFERROR(Calculations!J1813,"")</f>
        <v/>
      </c>
      <c r="D1813" s="10" t="str">
        <f xml:space="preserve"> IF(OR(Calculations!C1813 = "",Calculations!C1813 = WorkTypeString),  IFERROR(Calculations!J1813,""), NA())</f>
        <v/>
      </c>
      <c r="E1813" s="10">
        <f t="array" ref="E1813">PERCENTILE(IF(ISERROR(D1813:D6812)=FALSE,D1813:D6812),CycleTimePercentile)</f>
        <v>0</v>
      </c>
      <c r="F1813" s="2" t="e">
        <f xml:space="preserve"> IF(Calculations!C1813 = DefectTypeString,  IFERROR(Calculations!J1813,""), NA())</f>
        <v>#N/A</v>
      </c>
      <c r="G1813" s="10">
        <f t="array" ref="G1813">PERCENTILE(IF(ISERROR(F1813:F6812)=FALSE,F1813:F6812),CycleTimePercentile)</f>
        <v>0</v>
      </c>
      <c r="H1813" s="2" t="e">
        <f ca="1" xml:space="preserve"> IF(OR(Calculations!C1813 = "",Calculations!C1813 = WorkTypeString),  Calculations!K1813, NA())</f>
        <v>#N/A</v>
      </c>
      <c r="I1813" s="2" t="e">
        <f xml:space="preserve"> IF(Calculations!C1813 = DefectTypeString,  Calculations!K1813, NA())</f>
        <v>#N/A</v>
      </c>
    </row>
    <row r="1814" spans="1:9" x14ac:dyDescent="0.25">
      <c r="A1814" s="8" t="str">
        <f>Calculations!A1814</f>
        <v/>
      </c>
      <c r="B1814" s="2" t="str">
        <f t="shared" si="33"/>
        <v/>
      </c>
      <c r="C1814" s="10" t="str">
        <f>IFERROR(Calculations!J1814,"")</f>
        <v/>
      </c>
      <c r="D1814" s="10" t="str">
        <f xml:space="preserve"> IF(OR(Calculations!C1814 = "",Calculations!C1814 = WorkTypeString),  IFERROR(Calculations!J1814,""), NA())</f>
        <v/>
      </c>
      <c r="E1814" s="10">
        <f t="array" ref="E1814">PERCENTILE(IF(ISERROR(D1814:D6813)=FALSE,D1814:D6813),CycleTimePercentile)</f>
        <v>0</v>
      </c>
      <c r="F1814" s="2" t="e">
        <f xml:space="preserve"> IF(Calculations!C1814 = DefectTypeString,  IFERROR(Calculations!J1814,""), NA())</f>
        <v>#N/A</v>
      </c>
      <c r="G1814" s="10">
        <f t="array" ref="G1814">PERCENTILE(IF(ISERROR(F1814:F6813)=FALSE,F1814:F6813),CycleTimePercentile)</f>
        <v>0</v>
      </c>
      <c r="H1814" s="2" t="e">
        <f ca="1" xml:space="preserve"> IF(OR(Calculations!C1814 = "",Calculations!C1814 = WorkTypeString),  Calculations!K1814, NA())</f>
        <v>#N/A</v>
      </c>
      <c r="I1814" s="2" t="e">
        <f xml:space="preserve"> IF(Calculations!C1814 = DefectTypeString,  Calculations!K1814, NA())</f>
        <v>#N/A</v>
      </c>
    </row>
    <row r="1815" spans="1:9" x14ac:dyDescent="0.25">
      <c r="A1815" s="8" t="str">
        <f>Calculations!A1815</f>
        <v/>
      </c>
      <c r="B1815" s="2" t="str">
        <f t="shared" si="33"/>
        <v/>
      </c>
      <c r="C1815" s="10" t="str">
        <f>IFERROR(Calculations!J1815,"")</f>
        <v/>
      </c>
      <c r="D1815" s="10" t="str">
        <f xml:space="preserve"> IF(OR(Calculations!C1815 = "",Calculations!C1815 = WorkTypeString),  IFERROR(Calculations!J1815,""), NA())</f>
        <v/>
      </c>
      <c r="E1815" s="10">
        <f t="array" ref="E1815">PERCENTILE(IF(ISERROR(D1815:D6814)=FALSE,D1815:D6814),CycleTimePercentile)</f>
        <v>0</v>
      </c>
      <c r="F1815" s="2" t="e">
        <f xml:space="preserve"> IF(Calculations!C1815 = DefectTypeString,  IFERROR(Calculations!J1815,""), NA())</f>
        <v>#N/A</v>
      </c>
      <c r="G1815" s="10">
        <f t="array" ref="G1815">PERCENTILE(IF(ISERROR(F1815:F6814)=FALSE,F1815:F6814),CycleTimePercentile)</f>
        <v>0</v>
      </c>
      <c r="H1815" s="2" t="e">
        <f ca="1" xml:space="preserve"> IF(OR(Calculations!C1815 = "",Calculations!C1815 = WorkTypeString),  Calculations!K1815, NA())</f>
        <v>#N/A</v>
      </c>
      <c r="I1815" s="2" t="e">
        <f xml:space="preserve"> IF(Calculations!C1815 = DefectTypeString,  Calculations!K1815, NA())</f>
        <v>#N/A</v>
      </c>
    </row>
    <row r="1816" spans="1:9" x14ac:dyDescent="0.25">
      <c r="A1816" s="8" t="str">
        <f>Calculations!A1816</f>
        <v/>
      </c>
      <c r="B1816" s="2" t="str">
        <f t="shared" si="33"/>
        <v/>
      </c>
      <c r="C1816" s="10" t="str">
        <f>IFERROR(Calculations!J1816,"")</f>
        <v/>
      </c>
      <c r="D1816" s="10" t="str">
        <f xml:space="preserve"> IF(OR(Calculations!C1816 = "",Calculations!C1816 = WorkTypeString),  IFERROR(Calculations!J1816,""), NA())</f>
        <v/>
      </c>
      <c r="E1816" s="10">
        <f t="array" ref="E1816">PERCENTILE(IF(ISERROR(D1816:D6815)=FALSE,D1816:D6815),CycleTimePercentile)</f>
        <v>0</v>
      </c>
      <c r="F1816" s="2" t="e">
        <f xml:space="preserve"> IF(Calculations!C1816 = DefectTypeString,  IFERROR(Calculations!J1816,""), NA())</f>
        <v>#N/A</v>
      </c>
      <c r="G1816" s="10">
        <f t="array" ref="G1816">PERCENTILE(IF(ISERROR(F1816:F6815)=FALSE,F1816:F6815),CycleTimePercentile)</f>
        <v>0</v>
      </c>
      <c r="H1816" s="2" t="e">
        <f ca="1" xml:space="preserve"> IF(OR(Calculations!C1816 = "",Calculations!C1816 = WorkTypeString),  Calculations!K1816, NA())</f>
        <v>#N/A</v>
      </c>
      <c r="I1816" s="2" t="e">
        <f xml:space="preserve"> IF(Calculations!C1816 = DefectTypeString,  Calculations!K1816, NA())</f>
        <v>#N/A</v>
      </c>
    </row>
    <row r="1817" spans="1:9" x14ac:dyDescent="0.25">
      <c r="A1817" s="8" t="str">
        <f>Calculations!A1817</f>
        <v/>
      </c>
      <c r="B1817" s="2" t="str">
        <f t="shared" si="33"/>
        <v/>
      </c>
      <c r="C1817" s="10" t="str">
        <f>IFERROR(Calculations!J1817,"")</f>
        <v/>
      </c>
      <c r="D1817" s="10" t="str">
        <f xml:space="preserve"> IF(OR(Calculations!C1817 = "",Calculations!C1817 = WorkTypeString),  IFERROR(Calculations!J1817,""), NA())</f>
        <v/>
      </c>
      <c r="E1817" s="10">
        <f t="array" ref="E1817">PERCENTILE(IF(ISERROR(D1817:D6816)=FALSE,D1817:D6816),CycleTimePercentile)</f>
        <v>0</v>
      </c>
      <c r="F1817" s="2" t="e">
        <f xml:space="preserve"> IF(Calculations!C1817 = DefectTypeString,  IFERROR(Calculations!J1817,""), NA())</f>
        <v>#N/A</v>
      </c>
      <c r="G1817" s="10">
        <f t="array" ref="G1817">PERCENTILE(IF(ISERROR(F1817:F6816)=FALSE,F1817:F6816),CycleTimePercentile)</f>
        <v>0</v>
      </c>
      <c r="H1817" s="2" t="e">
        <f ca="1" xml:space="preserve"> IF(OR(Calculations!C1817 = "",Calculations!C1817 = WorkTypeString),  Calculations!K1817, NA())</f>
        <v>#N/A</v>
      </c>
      <c r="I1817" s="2" t="e">
        <f xml:space="preserve"> IF(Calculations!C1817 = DefectTypeString,  Calculations!K1817, NA())</f>
        <v>#N/A</v>
      </c>
    </row>
    <row r="1818" spans="1:9" x14ac:dyDescent="0.25">
      <c r="A1818" s="8" t="str">
        <f>Calculations!A1818</f>
        <v/>
      </c>
      <c r="B1818" s="2" t="str">
        <f t="shared" si="33"/>
        <v/>
      </c>
      <c r="C1818" s="10" t="str">
        <f>IFERROR(Calculations!J1818,"")</f>
        <v/>
      </c>
      <c r="D1818" s="10" t="str">
        <f xml:space="preserve"> IF(OR(Calculations!C1818 = "",Calculations!C1818 = WorkTypeString),  IFERROR(Calculations!J1818,""), NA())</f>
        <v/>
      </c>
      <c r="E1818" s="10">
        <f t="array" ref="E1818">PERCENTILE(IF(ISERROR(D1818:D6817)=FALSE,D1818:D6817),CycleTimePercentile)</f>
        <v>0</v>
      </c>
      <c r="F1818" s="2" t="e">
        <f xml:space="preserve"> IF(Calculations!C1818 = DefectTypeString,  IFERROR(Calculations!J1818,""), NA())</f>
        <v>#N/A</v>
      </c>
      <c r="G1818" s="10">
        <f t="array" ref="G1818">PERCENTILE(IF(ISERROR(F1818:F6817)=FALSE,F1818:F6817),CycleTimePercentile)</f>
        <v>0</v>
      </c>
      <c r="H1818" s="2" t="e">
        <f ca="1" xml:space="preserve"> IF(OR(Calculations!C1818 = "",Calculations!C1818 = WorkTypeString),  Calculations!K1818, NA())</f>
        <v>#N/A</v>
      </c>
      <c r="I1818" s="2" t="e">
        <f xml:space="preserve"> IF(Calculations!C1818 = DefectTypeString,  Calculations!K1818, NA())</f>
        <v>#N/A</v>
      </c>
    </row>
    <row r="1819" spans="1:9" x14ac:dyDescent="0.25">
      <c r="A1819" s="8" t="str">
        <f>Calculations!A1819</f>
        <v/>
      </c>
      <c r="B1819" s="2" t="str">
        <f t="shared" si="33"/>
        <v/>
      </c>
      <c r="C1819" s="10" t="str">
        <f>IFERROR(Calculations!J1819,"")</f>
        <v/>
      </c>
      <c r="D1819" s="10" t="str">
        <f xml:space="preserve"> IF(OR(Calculations!C1819 = "",Calculations!C1819 = WorkTypeString),  IFERROR(Calculations!J1819,""), NA())</f>
        <v/>
      </c>
      <c r="E1819" s="10">
        <f t="array" ref="E1819">PERCENTILE(IF(ISERROR(D1819:D6818)=FALSE,D1819:D6818),CycleTimePercentile)</f>
        <v>0</v>
      </c>
      <c r="F1819" s="2" t="e">
        <f xml:space="preserve"> IF(Calculations!C1819 = DefectTypeString,  IFERROR(Calculations!J1819,""), NA())</f>
        <v>#N/A</v>
      </c>
      <c r="G1819" s="10">
        <f t="array" ref="G1819">PERCENTILE(IF(ISERROR(F1819:F6818)=FALSE,F1819:F6818),CycleTimePercentile)</f>
        <v>0</v>
      </c>
      <c r="H1819" s="2" t="e">
        <f ca="1" xml:space="preserve"> IF(OR(Calculations!C1819 = "",Calculations!C1819 = WorkTypeString),  Calculations!K1819, NA())</f>
        <v>#N/A</v>
      </c>
      <c r="I1819" s="2" t="e">
        <f xml:space="preserve"> IF(Calculations!C1819 = DefectTypeString,  Calculations!K1819, NA())</f>
        <v>#N/A</v>
      </c>
    </row>
    <row r="1820" spans="1:9" x14ac:dyDescent="0.25">
      <c r="A1820" s="8" t="str">
        <f>Calculations!A1820</f>
        <v/>
      </c>
      <c r="B1820" s="2" t="str">
        <f t="shared" si="33"/>
        <v/>
      </c>
      <c r="C1820" s="10" t="str">
        <f>IFERROR(Calculations!J1820,"")</f>
        <v/>
      </c>
      <c r="D1820" s="10" t="str">
        <f xml:space="preserve"> IF(OR(Calculations!C1820 = "",Calculations!C1820 = WorkTypeString),  IFERROR(Calculations!J1820,""), NA())</f>
        <v/>
      </c>
      <c r="E1820" s="10">
        <f t="array" ref="E1820">PERCENTILE(IF(ISERROR(D1820:D6819)=FALSE,D1820:D6819),CycleTimePercentile)</f>
        <v>0</v>
      </c>
      <c r="F1820" s="2" t="e">
        <f xml:space="preserve"> IF(Calculations!C1820 = DefectTypeString,  IFERROR(Calculations!J1820,""), NA())</f>
        <v>#N/A</v>
      </c>
      <c r="G1820" s="10">
        <f t="array" ref="G1820">PERCENTILE(IF(ISERROR(F1820:F6819)=FALSE,F1820:F6819),CycleTimePercentile)</f>
        <v>0</v>
      </c>
      <c r="H1820" s="2" t="e">
        <f ca="1" xml:space="preserve"> IF(OR(Calculations!C1820 = "",Calculations!C1820 = WorkTypeString),  Calculations!K1820, NA())</f>
        <v>#N/A</v>
      </c>
      <c r="I1820" s="2" t="e">
        <f xml:space="preserve"> IF(Calculations!C1820 = DefectTypeString,  Calculations!K1820, NA())</f>
        <v>#N/A</v>
      </c>
    </row>
    <row r="1821" spans="1:9" x14ac:dyDescent="0.25">
      <c r="A1821" s="8" t="str">
        <f>Calculations!A1821</f>
        <v/>
      </c>
      <c r="B1821" s="2" t="str">
        <f t="shared" si="33"/>
        <v/>
      </c>
      <c r="C1821" s="10" t="str">
        <f>IFERROR(Calculations!J1821,"")</f>
        <v/>
      </c>
      <c r="D1821" s="10" t="str">
        <f xml:space="preserve"> IF(OR(Calculations!C1821 = "",Calculations!C1821 = WorkTypeString),  IFERROR(Calculations!J1821,""), NA())</f>
        <v/>
      </c>
      <c r="E1821" s="10">
        <f t="array" ref="E1821">PERCENTILE(IF(ISERROR(D1821:D6820)=FALSE,D1821:D6820),CycleTimePercentile)</f>
        <v>0</v>
      </c>
      <c r="F1821" s="2" t="e">
        <f xml:space="preserve"> IF(Calculations!C1821 = DefectTypeString,  IFERROR(Calculations!J1821,""), NA())</f>
        <v>#N/A</v>
      </c>
      <c r="G1821" s="10">
        <f t="array" ref="G1821">PERCENTILE(IF(ISERROR(F1821:F6820)=FALSE,F1821:F6820),CycleTimePercentile)</f>
        <v>0</v>
      </c>
      <c r="H1821" s="2" t="e">
        <f ca="1" xml:space="preserve"> IF(OR(Calculations!C1821 = "",Calculations!C1821 = WorkTypeString),  Calculations!K1821, NA())</f>
        <v>#N/A</v>
      </c>
      <c r="I1821" s="2" t="e">
        <f xml:space="preserve"> IF(Calculations!C1821 = DefectTypeString,  Calculations!K1821, NA())</f>
        <v>#N/A</v>
      </c>
    </row>
    <row r="1822" spans="1:9" x14ac:dyDescent="0.25">
      <c r="A1822" s="8" t="str">
        <f>Calculations!A1822</f>
        <v/>
      </c>
      <c r="B1822" s="2" t="str">
        <f t="shared" si="33"/>
        <v/>
      </c>
      <c r="C1822" s="10" t="str">
        <f>IFERROR(Calculations!J1822,"")</f>
        <v/>
      </c>
      <c r="D1822" s="10" t="str">
        <f xml:space="preserve"> IF(OR(Calculations!C1822 = "",Calculations!C1822 = WorkTypeString),  IFERROR(Calculations!J1822,""), NA())</f>
        <v/>
      </c>
      <c r="E1822" s="10">
        <f t="array" ref="E1822">PERCENTILE(IF(ISERROR(D1822:D6821)=FALSE,D1822:D6821),CycleTimePercentile)</f>
        <v>0</v>
      </c>
      <c r="F1822" s="2" t="e">
        <f xml:space="preserve"> IF(Calculations!C1822 = DefectTypeString,  IFERROR(Calculations!J1822,""), NA())</f>
        <v>#N/A</v>
      </c>
      <c r="G1822" s="10">
        <f t="array" ref="G1822">PERCENTILE(IF(ISERROR(F1822:F6821)=FALSE,F1822:F6821),CycleTimePercentile)</f>
        <v>0</v>
      </c>
      <c r="H1822" s="2" t="e">
        <f ca="1" xml:space="preserve"> IF(OR(Calculations!C1822 = "",Calculations!C1822 = WorkTypeString),  Calculations!K1822, NA())</f>
        <v>#N/A</v>
      </c>
      <c r="I1822" s="2" t="e">
        <f xml:space="preserve"> IF(Calculations!C1822 = DefectTypeString,  Calculations!K1822, NA())</f>
        <v>#N/A</v>
      </c>
    </row>
    <row r="1823" spans="1:9" x14ac:dyDescent="0.25">
      <c r="A1823" s="8" t="str">
        <f>Calculations!A1823</f>
        <v/>
      </c>
      <c r="B1823" s="2" t="str">
        <f t="shared" si="33"/>
        <v/>
      </c>
      <c r="C1823" s="10" t="str">
        <f>IFERROR(Calculations!J1823,"")</f>
        <v/>
      </c>
      <c r="D1823" s="10" t="str">
        <f xml:space="preserve"> IF(OR(Calculations!C1823 = "",Calculations!C1823 = WorkTypeString),  IFERROR(Calculations!J1823,""), NA())</f>
        <v/>
      </c>
      <c r="E1823" s="10">
        <f t="array" ref="E1823">PERCENTILE(IF(ISERROR(D1823:D6822)=FALSE,D1823:D6822),CycleTimePercentile)</f>
        <v>0</v>
      </c>
      <c r="F1823" s="2" t="e">
        <f xml:space="preserve"> IF(Calculations!C1823 = DefectTypeString,  IFERROR(Calculations!J1823,""), NA())</f>
        <v>#N/A</v>
      </c>
      <c r="G1823" s="10">
        <f t="array" ref="G1823">PERCENTILE(IF(ISERROR(F1823:F6822)=FALSE,F1823:F6822),CycleTimePercentile)</f>
        <v>0</v>
      </c>
      <c r="H1823" s="2" t="e">
        <f ca="1" xml:space="preserve"> IF(OR(Calculations!C1823 = "",Calculations!C1823 = WorkTypeString),  Calculations!K1823, NA())</f>
        <v>#N/A</v>
      </c>
      <c r="I1823" s="2" t="e">
        <f xml:space="preserve"> IF(Calculations!C1823 = DefectTypeString,  Calculations!K1823, NA())</f>
        <v>#N/A</v>
      </c>
    </row>
    <row r="1824" spans="1:9" x14ac:dyDescent="0.25">
      <c r="A1824" s="8" t="str">
        <f>Calculations!A1824</f>
        <v/>
      </c>
      <c r="B1824" s="2" t="str">
        <f t="shared" si="33"/>
        <v/>
      </c>
      <c r="C1824" s="10" t="str">
        <f>IFERROR(Calculations!J1824,"")</f>
        <v/>
      </c>
      <c r="D1824" s="10" t="str">
        <f xml:space="preserve"> IF(OR(Calculations!C1824 = "",Calculations!C1824 = WorkTypeString),  IFERROR(Calculations!J1824,""), NA())</f>
        <v/>
      </c>
      <c r="E1824" s="10">
        <f t="array" ref="E1824">PERCENTILE(IF(ISERROR(D1824:D6823)=FALSE,D1824:D6823),CycleTimePercentile)</f>
        <v>0</v>
      </c>
      <c r="F1824" s="2" t="e">
        <f xml:space="preserve"> IF(Calculations!C1824 = DefectTypeString,  IFERROR(Calculations!J1824,""), NA())</f>
        <v>#N/A</v>
      </c>
      <c r="G1824" s="10">
        <f t="array" ref="G1824">PERCENTILE(IF(ISERROR(F1824:F6823)=FALSE,F1824:F6823),CycleTimePercentile)</f>
        <v>0</v>
      </c>
      <c r="H1824" s="2" t="e">
        <f ca="1" xml:space="preserve"> IF(OR(Calculations!C1824 = "",Calculations!C1824 = WorkTypeString),  Calculations!K1824, NA())</f>
        <v>#N/A</v>
      </c>
      <c r="I1824" s="2" t="e">
        <f xml:space="preserve"> IF(Calculations!C1824 = DefectTypeString,  Calculations!K1824, NA())</f>
        <v>#N/A</v>
      </c>
    </row>
    <row r="1825" spans="1:9" x14ac:dyDescent="0.25">
      <c r="A1825" s="8" t="str">
        <f>Calculations!A1825</f>
        <v/>
      </c>
      <c r="B1825" s="2" t="str">
        <f t="shared" si="33"/>
        <v/>
      </c>
      <c r="C1825" s="10" t="str">
        <f>IFERROR(Calculations!J1825,"")</f>
        <v/>
      </c>
      <c r="D1825" s="10" t="str">
        <f xml:space="preserve"> IF(OR(Calculations!C1825 = "",Calculations!C1825 = WorkTypeString),  IFERROR(Calculations!J1825,""), NA())</f>
        <v/>
      </c>
      <c r="E1825" s="10">
        <f t="array" ref="E1825">PERCENTILE(IF(ISERROR(D1825:D6824)=FALSE,D1825:D6824),CycleTimePercentile)</f>
        <v>0</v>
      </c>
      <c r="F1825" s="2" t="e">
        <f xml:space="preserve"> IF(Calculations!C1825 = DefectTypeString,  IFERROR(Calculations!J1825,""), NA())</f>
        <v>#N/A</v>
      </c>
      <c r="G1825" s="10">
        <f t="array" ref="G1825">PERCENTILE(IF(ISERROR(F1825:F6824)=FALSE,F1825:F6824),CycleTimePercentile)</f>
        <v>0</v>
      </c>
      <c r="H1825" s="2" t="e">
        <f ca="1" xml:space="preserve"> IF(OR(Calculations!C1825 = "",Calculations!C1825 = WorkTypeString),  Calculations!K1825, NA())</f>
        <v>#N/A</v>
      </c>
      <c r="I1825" s="2" t="e">
        <f xml:space="preserve"> IF(Calculations!C1825 = DefectTypeString,  Calculations!K1825, NA())</f>
        <v>#N/A</v>
      </c>
    </row>
    <row r="1826" spans="1:9" x14ac:dyDescent="0.25">
      <c r="A1826" s="8" t="str">
        <f>Calculations!A1826</f>
        <v/>
      </c>
      <c r="B1826" s="2" t="str">
        <f t="shared" si="33"/>
        <v/>
      </c>
      <c r="C1826" s="10" t="str">
        <f>IFERROR(Calculations!J1826,"")</f>
        <v/>
      </c>
      <c r="D1826" s="10" t="str">
        <f xml:space="preserve"> IF(OR(Calculations!C1826 = "",Calculations!C1826 = WorkTypeString),  IFERROR(Calculations!J1826,""), NA())</f>
        <v/>
      </c>
      <c r="E1826" s="10">
        <f t="array" ref="E1826">PERCENTILE(IF(ISERROR(D1826:D6825)=FALSE,D1826:D6825),CycleTimePercentile)</f>
        <v>0</v>
      </c>
      <c r="F1826" s="2" t="e">
        <f xml:space="preserve"> IF(Calculations!C1826 = DefectTypeString,  IFERROR(Calculations!J1826,""), NA())</f>
        <v>#N/A</v>
      </c>
      <c r="G1826" s="10">
        <f t="array" ref="G1826">PERCENTILE(IF(ISERROR(F1826:F6825)=FALSE,F1826:F6825),CycleTimePercentile)</f>
        <v>0</v>
      </c>
      <c r="H1826" s="2" t="e">
        <f ca="1" xml:space="preserve"> IF(OR(Calculations!C1826 = "",Calculations!C1826 = WorkTypeString),  Calculations!K1826, NA())</f>
        <v>#N/A</v>
      </c>
      <c r="I1826" s="2" t="e">
        <f xml:space="preserve"> IF(Calculations!C1826 = DefectTypeString,  Calculations!K1826, NA())</f>
        <v>#N/A</v>
      </c>
    </row>
    <row r="1827" spans="1:9" x14ac:dyDescent="0.25">
      <c r="A1827" s="8" t="str">
        <f>Calculations!A1827</f>
        <v/>
      </c>
      <c r="B1827" s="2" t="str">
        <f t="shared" si="33"/>
        <v/>
      </c>
      <c r="C1827" s="10" t="str">
        <f>IFERROR(Calculations!J1827,"")</f>
        <v/>
      </c>
      <c r="D1827" s="10" t="str">
        <f xml:space="preserve"> IF(OR(Calculations!C1827 = "",Calculations!C1827 = WorkTypeString),  IFERROR(Calculations!J1827,""), NA())</f>
        <v/>
      </c>
      <c r="E1827" s="10">
        <f t="array" ref="E1827">PERCENTILE(IF(ISERROR(D1827:D6826)=FALSE,D1827:D6826),CycleTimePercentile)</f>
        <v>0</v>
      </c>
      <c r="F1827" s="2" t="e">
        <f xml:space="preserve"> IF(Calculations!C1827 = DefectTypeString,  IFERROR(Calculations!J1827,""), NA())</f>
        <v>#N/A</v>
      </c>
      <c r="G1827" s="10">
        <f t="array" ref="G1827">PERCENTILE(IF(ISERROR(F1827:F6826)=FALSE,F1827:F6826),CycleTimePercentile)</f>
        <v>0</v>
      </c>
      <c r="H1827" s="2" t="e">
        <f ca="1" xml:space="preserve"> IF(OR(Calculations!C1827 = "",Calculations!C1827 = WorkTypeString),  Calculations!K1827, NA())</f>
        <v>#N/A</v>
      </c>
      <c r="I1827" s="2" t="e">
        <f xml:space="preserve"> IF(Calculations!C1827 = DefectTypeString,  Calculations!K1827, NA())</f>
        <v>#N/A</v>
      </c>
    </row>
    <row r="1828" spans="1:9" x14ac:dyDescent="0.25">
      <c r="A1828" s="8" t="str">
        <f>Calculations!A1828</f>
        <v/>
      </c>
      <c r="B1828" s="2" t="str">
        <f t="shared" si="33"/>
        <v/>
      </c>
      <c r="C1828" s="10" t="str">
        <f>IFERROR(Calculations!J1828,"")</f>
        <v/>
      </c>
      <c r="D1828" s="10" t="str">
        <f xml:space="preserve"> IF(OR(Calculations!C1828 = "",Calculations!C1828 = WorkTypeString),  IFERROR(Calculations!J1828,""), NA())</f>
        <v/>
      </c>
      <c r="E1828" s="10">
        <f t="array" ref="E1828">PERCENTILE(IF(ISERROR(D1828:D6827)=FALSE,D1828:D6827),CycleTimePercentile)</f>
        <v>0</v>
      </c>
      <c r="F1828" s="2" t="e">
        <f xml:space="preserve"> IF(Calculations!C1828 = DefectTypeString,  IFERROR(Calculations!J1828,""), NA())</f>
        <v>#N/A</v>
      </c>
      <c r="G1828" s="10">
        <f t="array" ref="G1828">PERCENTILE(IF(ISERROR(F1828:F6827)=FALSE,F1828:F6827),CycleTimePercentile)</f>
        <v>0</v>
      </c>
      <c r="H1828" s="2" t="e">
        <f ca="1" xml:space="preserve"> IF(OR(Calculations!C1828 = "",Calculations!C1828 = WorkTypeString),  Calculations!K1828, NA())</f>
        <v>#N/A</v>
      </c>
      <c r="I1828" s="2" t="e">
        <f xml:space="preserve"> IF(Calculations!C1828 = DefectTypeString,  Calculations!K1828, NA())</f>
        <v>#N/A</v>
      </c>
    </row>
    <row r="1829" spans="1:9" x14ac:dyDescent="0.25">
      <c r="A1829" s="8" t="str">
        <f>Calculations!A1829</f>
        <v/>
      </c>
      <c r="B1829" s="2" t="str">
        <f t="shared" si="33"/>
        <v/>
      </c>
      <c r="C1829" s="10" t="str">
        <f>IFERROR(Calculations!J1829,"")</f>
        <v/>
      </c>
      <c r="D1829" s="10" t="str">
        <f xml:space="preserve"> IF(OR(Calculations!C1829 = "",Calculations!C1829 = WorkTypeString),  IFERROR(Calculations!J1829,""), NA())</f>
        <v/>
      </c>
      <c r="E1829" s="10">
        <f t="array" ref="E1829">PERCENTILE(IF(ISERROR(D1829:D6828)=FALSE,D1829:D6828),CycleTimePercentile)</f>
        <v>0</v>
      </c>
      <c r="F1829" s="2" t="e">
        <f xml:space="preserve"> IF(Calculations!C1829 = DefectTypeString,  IFERROR(Calculations!J1829,""), NA())</f>
        <v>#N/A</v>
      </c>
      <c r="G1829" s="10">
        <f t="array" ref="G1829">PERCENTILE(IF(ISERROR(F1829:F6828)=FALSE,F1829:F6828),CycleTimePercentile)</f>
        <v>0</v>
      </c>
      <c r="H1829" s="2" t="e">
        <f ca="1" xml:space="preserve"> IF(OR(Calculations!C1829 = "",Calculations!C1829 = WorkTypeString),  Calculations!K1829, NA())</f>
        <v>#N/A</v>
      </c>
      <c r="I1829" s="2" t="e">
        <f xml:space="preserve"> IF(Calculations!C1829 = DefectTypeString,  Calculations!K1829, NA())</f>
        <v>#N/A</v>
      </c>
    </row>
    <row r="1830" spans="1:9" x14ac:dyDescent="0.25">
      <c r="A1830" s="8" t="str">
        <f>Calculations!A1830</f>
        <v/>
      </c>
      <c r="B1830" s="2" t="str">
        <f t="shared" si="33"/>
        <v/>
      </c>
      <c r="C1830" s="10" t="str">
        <f>IFERROR(Calculations!J1830,"")</f>
        <v/>
      </c>
      <c r="D1830" s="10" t="str">
        <f xml:space="preserve"> IF(OR(Calculations!C1830 = "",Calculations!C1830 = WorkTypeString),  IFERROR(Calculations!J1830,""), NA())</f>
        <v/>
      </c>
      <c r="E1830" s="10">
        <f t="array" ref="E1830">PERCENTILE(IF(ISERROR(D1830:D6829)=FALSE,D1830:D6829),CycleTimePercentile)</f>
        <v>0</v>
      </c>
      <c r="F1830" s="2" t="e">
        <f xml:space="preserve"> IF(Calculations!C1830 = DefectTypeString,  IFERROR(Calculations!J1830,""), NA())</f>
        <v>#N/A</v>
      </c>
      <c r="G1830" s="10">
        <f t="array" ref="G1830">PERCENTILE(IF(ISERROR(F1830:F6829)=FALSE,F1830:F6829),CycleTimePercentile)</f>
        <v>0</v>
      </c>
      <c r="H1830" s="2" t="e">
        <f ca="1" xml:space="preserve"> IF(OR(Calculations!C1830 = "",Calculations!C1830 = WorkTypeString),  Calculations!K1830, NA())</f>
        <v>#N/A</v>
      </c>
      <c r="I1830" s="2" t="e">
        <f xml:space="preserve"> IF(Calculations!C1830 = DefectTypeString,  Calculations!K1830, NA())</f>
        <v>#N/A</v>
      </c>
    </row>
    <row r="1831" spans="1:9" x14ac:dyDescent="0.25">
      <c r="A1831" s="8" t="str">
        <f>Calculations!A1831</f>
        <v/>
      </c>
      <c r="B1831" s="2" t="str">
        <f t="shared" si="33"/>
        <v/>
      </c>
      <c r="C1831" s="10" t="str">
        <f>IFERROR(Calculations!J1831,"")</f>
        <v/>
      </c>
      <c r="D1831" s="10" t="str">
        <f xml:space="preserve"> IF(OR(Calculations!C1831 = "",Calculations!C1831 = WorkTypeString),  IFERROR(Calculations!J1831,""), NA())</f>
        <v/>
      </c>
      <c r="E1831" s="10">
        <f t="array" ref="E1831">PERCENTILE(IF(ISERROR(D1831:D6830)=FALSE,D1831:D6830),CycleTimePercentile)</f>
        <v>0</v>
      </c>
      <c r="F1831" s="2" t="e">
        <f xml:space="preserve"> IF(Calculations!C1831 = DefectTypeString,  IFERROR(Calculations!J1831,""), NA())</f>
        <v>#N/A</v>
      </c>
      <c r="G1831" s="10">
        <f t="array" ref="G1831">PERCENTILE(IF(ISERROR(F1831:F6830)=FALSE,F1831:F6830),CycleTimePercentile)</f>
        <v>0</v>
      </c>
      <c r="H1831" s="2" t="e">
        <f ca="1" xml:space="preserve"> IF(OR(Calculations!C1831 = "",Calculations!C1831 = WorkTypeString),  Calculations!K1831, NA())</f>
        <v>#N/A</v>
      </c>
      <c r="I1831" s="2" t="e">
        <f xml:space="preserve"> IF(Calculations!C1831 = DefectTypeString,  Calculations!K1831, NA())</f>
        <v>#N/A</v>
      </c>
    </row>
    <row r="1832" spans="1:9" x14ac:dyDescent="0.25">
      <c r="A1832" s="8" t="str">
        <f>Calculations!A1832</f>
        <v/>
      </c>
      <c r="B1832" s="2" t="str">
        <f t="shared" si="33"/>
        <v/>
      </c>
      <c r="C1832" s="10" t="str">
        <f>IFERROR(Calculations!J1832,"")</f>
        <v/>
      </c>
      <c r="D1832" s="10" t="str">
        <f xml:space="preserve"> IF(OR(Calculations!C1832 = "",Calculations!C1832 = WorkTypeString),  IFERROR(Calculations!J1832,""), NA())</f>
        <v/>
      </c>
      <c r="E1832" s="10">
        <f t="array" ref="E1832">PERCENTILE(IF(ISERROR(D1832:D6831)=FALSE,D1832:D6831),CycleTimePercentile)</f>
        <v>0</v>
      </c>
      <c r="F1832" s="2" t="e">
        <f xml:space="preserve"> IF(Calculations!C1832 = DefectTypeString,  IFERROR(Calculations!J1832,""), NA())</f>
        <v>#N/A</v>
      </c>
      <c r="G1832" s="10">
        <f t="array" ref="G1832">PERCENTILE(IF(ISERROR(F1832:F6831)=FALSE,F1832:F6831),CycleTimePercentile)</f>
        <v>0</v>
      </c>
      <c r="H1832" s="2" t="e">
        <f ca="1" xml:space="preserve"> IF(OR(Calculations!C1832 = "",Calculations!C1832 = WorkTypeString),  Calculations!K1832, NA())</f>
        <v>#N/A</v>
      </c>
      <c r="I1832" s="2" t="e">
        <f xml:space="preserve"> IF(Calculations!C1832 = DefectTypeString,  Calculations!K1832, NA())</f>
        <v>#N/A</v>
      </c>
    </row>
    <row r="1833" spans="1:9" x14ac:dyDescent="0.25">
      <c r="A1833" s="8" t="str">
        <f>Calculations!A1833</f>
        <v/>
      </c>
      <c r="B1833" s="2" t="str">
        <f t="shared" si="33"/>
        <v/>
      </c>
      <c r="C1833" s="10" t="str">
        <f>IFERROR(Calculations!J1833,"")</f>
        <v/>
      </c>
      <c r="D1833" s="10" t="str">
        <f xml:space="preserve"> IF(OR(Calculations!C1833 = "",Calculations!C1833 = WorkTypeString),  IFERROR(Calculations!J1833,""), NA())</f>
        <v/>
      </c>
      <c r="E1833" s="10">
        <f t="array" ref="E1833">PERCENTILE(IF(ISERROR(D1833:D6832)=FALSE,D1833:D6832),CycleTimePercentile)</f>
        <v>0</v>
      </c>
      <c r="F1833" s="2" t="e">
        <f xml:space="preserve"> IF(Calculations!C1833 = DefectTypeString,  IFERROR(Calculations!J1833,""), NA())</f>
        <v>#N/A</v>
      </c>
      <c r="G1833" s="10">
        <f t="array" ref="G1833">PERCENTILE(IF(ISERROR(F1833:F6832)=FALSE,F1833:F6832),CycleTimePercentile)</f>
        <v>0</v>
      </c>
      <c r="H1833" s="2" t="e">
        <f ca="1" xml:space="preserve"> IF(OR(Calculations!C1833 = "",Calculations!C1833 = WorkTypeString),  Calculations!K1833, NA())</f>
        <v>#N/A</v>
      </c>
      <c r="I1833" s="2" t="e">
        <f xml:space="preserve"> IF(Calculations!C1833 = DefectTypeString,  Calculations!K1833, NA())</f>
        <v>#N/A</v>
      </c>
    </row>
    <row r="1834" spans="1:9" x14ac:dyDescent="0.25">
      <c r="A1834" s="8" t="str">
        <f>Calculations!A1834</f>
        <v/>
      </c>
      <c r="B1834" s="2" t="str">
        <f t="shared" si="33"/>
        <v/>
      </c>
      <c r="C1834" s="10" t="str">
        <f>IFERROR(Calculations!J1834,"")</f>
        <v/>
      </c>
      <c r="D1834" s="10" t="str">
        <f xml:space="preserve"> IF(OR(Calculations!C1834 = "",Calculations!C1834 = WorkTypeString),  IFERROR(Calculations!J1834,""), NA())</f>
        <v/>
      </c>
      <c r="E1834" s="10">
        <f t="array" ref="E1834">PERCENTILE(IF(ISERROR(D1834:D6833)=FALSE,D1834:D6833),CycleTimePercentile)</f>
        <v>0</v>
      </c>
      <c r="F1834" s="2" t="e">
        <f xml:space="preserve"> IF(Calculations!C1834 = DefectTypeString,  IFERROR(Calculations!J1834,""), NA())</f>
        <v>#N/A</v>
      </c>
      <c r="G1834" s="10">
        <f t="array" ref="G1834">PERCENTILE(IF(ISERROR(F1834:F6833)=FALSE,F1834:F6833),CycleTimePercentile)</f>
        <v>0</v>
      </c>
      <c r="H1834" s="2" t="e">
        <f ca="1" xml:space="preserve"> IF(OR(Calculations!C1834 = "",Calculations!C1834 = WorkTypeString),  Calculations!K1834, NA())</f>
        <v>#N/A</v>
      </c>
      <c r="I1834" s="2" t="e">
        <f xml:space="preserve"> IF(Calculations!C1834 = DefectTypeString,  Calculations!K1834, NA())</f>
        <v>#N/A</v>
      </c>
    </row>
    <row r="1835" spans="1:9" x14ac:dyDescent="0.25">
      <c r="A1835" s="8" t="str">
        <f>Calculations!A1835</f>
        <v/>
      </c>
      <c r="B1835" s="2" t="str">
        <f t="shared" si="33"/>
        <v/>
      </c>
      <c r="C1835" s="10" t="str">
        <f>IFERROR(Calculations!J1835,"")</f>
        <v/>
      </c>
      <c r="D1835" s="10" t="str">
        <f xml:space="preserve"> IF(OR(Calculations!C1835 = "",Calculations!C1835 = WorkTypeString),  IFERROR(Calculations!J1835,""), NA())</f>
        <v/>
      </c>
      <c r="E1835" s="10">
        <f t="array" ref="E1835">PERCENTILE(IF(ISERROR(D1835:D6834)=FALSE,D1835:D6834),CycleTimePercentile)</f>
        <v>0</v>
      </c>
      <c r="F1835" s="2" t="e">
        <f xml:space="preserve"> IF(Calculations!C1835 = DefectTypeString,  IFERROR(Calculations!J1835,""), NA())</f>
        <v>#N/A</v>
      </c>
      <c r="G1835" s="10">
        <f t="array" ref="G1835">PERCENTILE(IF(ISERROR(F1835:F6834)=FALSE,F1835:F6834),CycleTimePercentile)</f>
        <v>0</v>
      </c>
      <c r="H1835" s="2" t="e">
        <f ca="1" xml:space="preserve"> IF(OR(Calculations!C1835 = "",Calculations!C1835 = WorkTypeString),  Calculations!K1835, NA())</f>
        <v>#N/A</v>
      </c>
      <c r="I1835" s="2" t="e">
        <f xml:space="preserve"> IF(Calculations!C1835 = DefectTypeString,  Calculations!K1835, NA())</f>
        <v>#N/A</v>
      </c>
    </row>
    <row r="1836" spans="1:9" x14ac:dyDescent="0.25">
      <c r="A1836" s="8" t="str">
        <f>Calculations!A1836</f>
        <v/>
      </c>
      <c r="B1836" s="2" t="str">
        <f t="shared" si="33"/>
        <v/>
      </c>
      <c r="C1836" s="10" t="str">
        <f>IFERROR(Calculations!J1836,"")</f>
        <v/>
      </c>
      <c r="D1836" s="10" t="str">
        <f xml:space="preserve"> IF(OR(Calculations!C1836 = "",Calculations!C1836 = WorkTypeString),  IFERROR(Calculations!J1836,""), NA())</f>
        <v/>
      </c>
      <c r="E1836" s="10">
        <f t="array" ref="E1836">PERCENTILE(IF(ISERROR(D1836:D6835)=FALSE,D1836:D6835),CycleTimePercentile)</f>
        <v>0</v>
      </c>
      <c r="F1836" s="2" t="e">
        <f xml:space="preserve"> IF(Calculations!C1836 = DefectTypeString,  IFERROR(Calculations!J1836,""), NA())</f>
        <v>#N/A</v>
      </c>
      <c r="G1836" s="10">
        <f t="array" ref="G1836">PERCENTILE(IF(ISERROR(F1836:F6835)=FALSE,F1836:F6835),CycleTimePercentile)</f>
        <v>0</v>
      </c>
      <c r="H1836" s="2" t="e">
        <f ca="1" xml:space="preserve"> IF(OR(Calculations!C1836 = "",Calculations!C1836 = WorkTypeString),  Calculations!K1836, NA())</f>
        <v>#N/A</v>
      </c>
      <c r="I1836" s="2" t="e">
        <f xml:space="preserve"> IF(Calculations!C1836 = DefectTypeString,  Calculations!K1836, NA())</f>
        <v>#N/A</v>
      </c>
    </row>
    <row r="1837" spans="1:9" x14ac:dyDescent="0.25">
      <c r="A1837" s="8" t="str">
        <f>Calculations!A1837</f>
        <v/>
      </c>
      <c r="B1837" s="2" t="str">
        <f t="shared" si="33"/>
        <v/>
      </c>
      <c r="C1837" s="10" t="str">
        <f>IFERROR(Calculations!J1837,"")</f>
        <v/>
      </c>
      <c r="D1837" s="10" t="str">
        <f xml:space="preserve"> IF(OR(Calculations!C1837 = "",Calculations!C1837 = WorkTypeString),  IFERROR(Calculations!J1837,""), NA())</f>
        <v/>
      </c>
      <c r="E1837" s="10">
        <f t="array" ref="E1837">PERCENTILE(IF(ISERROR(D1837:D6836)=FALSE,D1837:D6836),CycleTimePercentile)</f>
        <v>0</v>
      </c>
      <c r="F1837" s="2" t="e">
        <f xml:space="preserve"> IF(Calculations!C1837 = DefectTypeString,  IFERROR(Calculations!J1837,""), NA())</f>
        <v>#N/A</v>
      </c>
      <c r="G1837" s="10">
        <f t="array" ref="G1837">PERCENTILE(IF(ISERROR(F1837:F6836)=FALSE,F1837:F6836),CycleTimePercentile)</f>
        <v>0</v>
      </c>
      <c r="H1837" s="2" t="e">
        <f ca="1" xml:space="preserve"> IF(OR(Calculations!C1837 = "",Calculations!C1837 = WorkTypeString),  Calculations!K1837, NA())</f>
        <v>#N/A</v>
      </c>
      <c r="I1837" s="2" t="e">
        <f xml:space="preserve"> IF(Calculations!C1837 = DefectTypeString,  Calculations!K1837, NA())</f>
        <v>#N/A</v>
      </c>
    </row>
    <row r="1838" spans="1:9" x14ac:dyDescent="0.25">
      <c r="A1838" s="8" t="str">
        <f>Calculations!A1838</f>
        <v/>
      </c>
      <c r="B1838" s="2" t="str">
        <f t="shared" si="33"/>
        <v/>
      </c>
      <c r="C1838" s="10" t="str">
        <f>IFERROR(Calculations!J1838,"")</f>
        <v/>
      </c>
      <c r="D1838" s="10" t="str">
        <f xml:space="preserve"> IF(OR(Calculations!C1838 = "",Calculations!C1838 = WorkTypeString),  IFERROR(Calculations!J1838,""), NA())</f>
        <v/>
      </c>
      <c r="E1838" s="10">
        <f t="array" ref="E1838">PERCENTILE(IF(ISERROR(D1838:D6837)=FALSE,D1838:D6837),CycleTimePercentile)</f>
        <v>0</v>
      </c>
      <c r="F1838" s="2" t="e">
        <f xml:space="preserve"> IF(Calculations!C1838 = DefectTypeString,  IFERROR(Calculations!J1838,""), NA())</f>
        <v>#N/A</v>
      </c>
      <c r="G1838" s="10">
        <f t="array" ref="G1838">PERCENTILE(IF(ISERROR(F1838:F6837)=FALSE,F1838:F6837),CycleTimePercentile)</f>
        <v>0</v>
      </c>
      <c r="H1838" s="2" t="e">
        <f ca="1" xml:space="preserve"> IF(OR(Calculations!C1838 = "",Calculations!C1838 = WorkTypeString),  Calculations!K1838, NA())</f>
        <v>#N/A</v>
      </c>
      <c r="I1838" s="2" t="e">
        <f xml:space="preserve"> IF(Calculations!C1838 = DefectTypeString,  Calculations!K1838, NA())</f>
        <v>#N/A</v>
      </c>
    </row>
    <row r="1839" spans="1:9" x14ac:dyDescent="0.25">
      <c r="A1839" s="8" t="str">
        <f>Calculations!A1839</f>
        <v/>
      </c>
      <c r="B1839" s="2" t="str">
        <f t="shared" si="33"/>
        <v/>
      </c>
      <c r="C1839" s="10" t="str">
        <f>IFERROR(Calculations!J1839,"")</f>
        <v/>
      </c>
      <c r="D1839" s="10" t="str">
        <f xml:space="preserve"> IF(OR(Calculations!C1839 = "",Calculations!C1839 = WorkTypeString),  IFERROR(Calculations!J1839,""), NA())</f>
        <v/>
      </c>
      <c r="E1839" s="10">
        <f t="array" ref="E1839">PERCENTILE(IF(ISERROR(D1839:D6838)=FALSE,D1839:D6838),CycleTimePercentile)</f>
        <v>0</v>
      </c>
      <c r="F1839" s="2" t="e">
        <f xml:space="preserve"> IF(Calculations!C1839 = DefectTypeString,  IFERROR(Calculations!J1839,""), NA())</f>
        <v>#N/A</v>
      </c>
      <c r="G1839" s="10">
        <f t="array" ref="G1839">PERCENTILE(IF(ISERROR(F1839:F6838)=FALSE,F1839:F6838),CycleTimePercentile)</f>
        <v>0</v>
      </c>
      <c r="H1839" s="2" t="e">
        <f ca="1" xml:space="preserve"> IF(OR(Calculations!C1839 = "",Calculations!C1839 = WorkTypeString),  Calculations!K1839, NA())</f>
        <v>#N/A</v>
      </c>
      <c r="I1839" s="2" t="e">
        <f xml:space="preserve"> IF(Calculations!C1839 = DefectTypeString,  Calculations!K1839, NA())</f>
        <v>#N/A</v>
      </c>
    </row>
    <row r="1840" spans="1:9" x14ac:dyDescent="0.25">
      <c r="A1840" s="8" t="str">
        <f>Calculations!A1840</f>
        <v/>
      </c>
      <c r="B1840" s="2" t="str">
        <f t="shared" si="33"/>
        <v/>
      </c>
      <c r="C1840" s="10" t="str">
        <f>IFERROR(Calculations!J1840,"")</f>
        <v/>
      </c>
      <c r="D1840" s="10" t="str">
        <f xml:space="preserve"> IF(OR(Calculations!C1840 = "",Calculations!C1840 = WorkTypeString),  IFERROR(Calculations!J1840,""), NA())</f>
        <v/>
      </c>
      <c r="E1840" s="10">
        <f t="array" ref="E1840">PERCENTILE(IF(ISERROR(D1840:D6839)=FALSE,D1840:D6839),CycleTimePercentile)</f>
        <v>0</v>
      </c>
      <c r="F1840" s="2" t="e">
        <f xml:space="preserve"> IF(Calculations!C1840 = DefectTypeString,  IFERROR(Calculations!J1840,""), NA())</f>
        <v>#N/A</v>
      </c>
      <c r="G1840" s="10">
        <f t="array" ref="G1840">PERCENTILE(IF(ISERROR(F1840:F6839)=FALSE,F1840:F6839),CycleTimePercentile)</f>
        <v>0</v>
      </c>
      <c r="H1840" s="2" t="e">
        <f ca="1" xml:space="preserve"> IF(OR(Calculations!C1840 = "",Calculations!C1840 = WorkTypeString),  Calculations!K1840, NA())</f>
        <v>#N/A</v>
      </c>
      <c r="I1840" s="2" t="e">
        <f xml:space="preserve"> IF(Calculations!C1840 = DefectTypeString,  Calculations!K1840, NA())</f>
        <v>#N/A</v>
      </c>
    </row>
    <row r="1841" spans="1:9" x14ac:dyDescent="0.25">
      <c r="A1841" s="8" t="str">
        <f>Calculations!A1841</f>
        <v/>
      </c>
      <c r="B1841" s="2" t="str">
        <f t="shared" si="33"/>
        <v/>
      </c>
      <c r="C1841" s="10" t="str">
        <f>IFERROR(Calculations!J1841,"")</f>
        <v/>
      </c>
      <c r="D1841" s="10" t="str">
        <f xml:space="preserve"> IF(OR(Calculations!C1841 = "",Calculations!C1841 = WorkTypeString),  IFERROR(Calculations!J1841,""), NA())</f>
        <v/>
      </c>
      <c r="E1841" s="10">
        <f t="array" ref="E1841">PERCENTILE(IF(ISERROR(D1841:D6840)=FALSE,D1841:D6840),CycleTimePercentile)</f>
        <v>0</v>
      </c>
      <c r="F1841" s="2" t="e">
        <f xml:space="preserve"> IF(Calculations!C1841 = DefectTypeString,  IFERROR(Calculations!J1841,""), NA())</f>
        <v>#N/A</v>
      </c>
      <c r="G1841" s="10">
        <f t="array" ref="G1841">PERCENTILE(IF(ISERROR(F1841:F6840)=FALSE,F1841:F6840),CycleTimePercentile)</f>
        <v>0</v>
      </c>
      <c r="H1841" s="2" t="e">
        <f ca="1" xml:space="preserve"> IF(OR(Calculations!C1841 = "",Calculations!C1841 = WorkTypeString),  Calculations!K1841, NA())</f>
        <v>#N/A</v>
      </c>
      <c r="I1841" s="2" t="e">
        <f xml:space="preserve"> IF(Calculations!C1841 = DefectTypeString,  Calculations!K1841, NA())</f>
        <v>#N/A</v>
      </c>
    </row>
    <row r="1842" spans="1:9" x14ac:dyDescent="0.25">
      <c r="A1842" s="8" t="str">
        <f>Calculations!A1842</f>
        <v/>
      </c>
      <c r="B1842" s="2" t="str">
        <f t="shared" si="33"/>
        <v/>
      </c>
      <c r="C1842" s="10" t="str">
        <f>IFERROR(Calculations!J1842,"")</f>
        <v/>
      </c>
      <c r="D1842" s="10" t="str">
        <f xml:space="preserve"> IF(OR(Calculations!C1842 = "",Calculations!C1842 = WorkTypeString),  IFERROR(Calculations!J1842,""), NA())</f>
        <v/>
      </c>
      <c r="E1842" s="10">
        <f t="array" ref="E1842">PERCENTILE(IF(ISERROR(D1842:D6841)=FALSE,D1842:D6841),CycleTimePercentile)</f>
        <v>0</v>
      </c>
      <c r="F1842" s="2" t="e">
        <f xml:space="preserve"> IF(Calculations!C1842 = DefectTypeString,  IFERROR(Calculations!J1842,""), NA())</f>
        <v>#N/A</v>
      </c>
      <c r="G1842" s="10">
        <f t="array" ref="G1842">PERCENTILE(IF(ISERROR(F1842:F6841)=FALSE,F1842:F6841),CycleTimePercentile)</f>
        <v>0</v>
      </c>
      <c r="H1842" s="2" t="e">
        <f ca="1" xml:space="preserve"> IF(OR(Calculations!C1842 = "",Calculations!C1842 = WorkTypeString),  Calculations!K1842, NA())</f>
        <v>#N/A</v>
      </c>
      <c r="I1842" s="2" t="e">
        <f xml:space="preserve"> IF(Calculations!C1842 = DefectTypeString,  Calculations!K1842, NA())</f>
        <v>#N/A</v>
      </c>
    </row>
    <row r="1843" spans="1:9" x14ac:dyDescent="0.25">
      <c r="A1843" s="8" t="str">
        <f>Calculations!A1843</f>
        <v/>
      </c>
      <c r="B1843" s="2" t="str">
        <f t="shared" si="33"/>
        <v/>
      </c>
      <c r="C1843" s="10" t="str">
        <f>IFERROR(Calculations!J1843,"")</f>
        <v/>
      </c>
      <c r="D1843" s="10" t="str">
        <f xml:space="preserve"> IF(OR(Calculations!C1843 = "",Calculations!C1843 = WorkTypeString),  IFERROR(Calculations!J1843,""), NA())</f>
        <v/>
      </c>
      <c r="E1843" s="10">
        <f t="array" ref="E1843">PERCENTILE(IF(ISERROR(D1843:D6842)=FALSE,D1843:D6842),CycleTimePercentile)</f>
        <v>0</v>
      </c>
      <c r="F1843" s="2" t="e">
        <f xml:space="preserve"> IF(Calculations!C1843 = DefectTypeString,  IFERROR(Calculations!J1843,""), NA())</f>
        <v>#N/A</v>
      </c>
      <c r="G1843" s="10">
        <f t="array" ref="G1843">PERCENTILE(IF(ISERROR(F1843:F6842)=FALSE,F1843:F6842),CycleTimePercentile)</f>
        <v>0</v>
      </c>
      <c r="H1843" s="2" t="e">
        <f ca="1" xml:space="preserve"> IF(OR(Calculations!C1843 = "",Calculations!C1843 = WorkTypeString),  Calculations!K1843, NA())</f>
        <v>#N/A</v>
      </c>
      <c r="I1843" s="2" t="e">
        <f xml:space="preserve"> IF(Calculations!C1843 = DefectTypeString,  Calculations!K1843, NA())</f>
        <v>#N/A</v>
      </c>
    </row>
    <row r="1844" spans="1:9" x14ac:dyDescent="0.25">
      <c r="A1844" s="8" t="str">
        <f>Calculations!A1844</f>
        <v/>
      </c>
      <c r="B1844" s="2" t="str">
        <f t="shared" si="33"/>
        <v/>
      </c>
      <c r="C1844" s="10" t="str">
        <f>IFERROR(Calculations!J1844,"")</f>
        <v/>
      </c>
      <c r="D1844" s="10" t="str">
        <f xml:space="preserve"> IF(OR(Calculations!C1844 = "",Calculations!C1844 = WorkTypeString),  IFERROR(Calculations!J1844,""), NA())</f>
        <v/>
      </c>
      <c r="E1844" s="10">
        <f t="array" ref="E1844">PERCENTILE(IF(ISERROR(D1844:D6843)=FALSE,D1844:D6843),CycleTimePercentile)</f>
        <v>0</v>
      </c>
      <c r="F1844" s="2" t="e">
        <f xml:space="preserve"> IF(Calculations!C1844 = DefectTypeString,  IFERROR(Calculations!J1844,""), NA())</f>
        <v>#N/A</v>
      </c>
      <c r="G1844" s="10">
        <f t="array" ref="G1844">PERCENTILE(IF(ISERROR(F1844:F6843)=FALSE,F1844:F6843),CycleTimePercentile)</f>
        <v>0</v>
      </c>
      <c r="H1844" s="2" t="e">
        <f ca="1" xml:space="preserve"> IF(OR(Calculations!C1844 = "",Calculations!C1844 = WorkTypeString),  Calculations!K1844, NA())</f>
        <v>#N/A</v>
      </c>
      <c r="I1844" s="2" t="e">
        <f xml:space="preserve"> IF(Calculations!C1844 = DefectTypeString,  Calculations!K1844, NA())</f>
        <v>#N/A</v>
      </c>
    </row>
    <row r="1845" spans="1:9" x14ac:dyDescent="0.25">
      <c r="A1845" s="8" t="str">
        <f>Calculations!A1845</f>
        <v/>
      </c>
      <c r="B1845" s="2" t="str">
        <f t="shared" si="33"/>
        <v/>
      </c>
      <c r="C1845" s="10" t="str">
        <f>IFERROR(Calculations!J1845,"")</f>
        <v/>
      </c>
      <c r="D1845" s="10" t="str">
        <f xml:space="preserve"> IF(OR(Calculations!C1845 = "",Calculations!C1845 = WorkTypeString),  IFERROR(Calculations!J1845,""), NA())</f>
        <v/>
      </c>
      <c r="E1845" s="10">
        <f t="array" ref="E1845">PERCENTILE(IF(ISERROR(D1845:D6844)=FALSE,D1845:D6844),CycleTimePercentile)</f>
        <v>0</v>
      </c>
      <c r="F1845" s="2" t="e">
        <f xml:space="preserve"> IF(Calculations!C1845 = DefectTypeString,  IFERROR(Calculations!J1845,""), NA())</f>
        <v>#N/A</v>
      </c>
      <c r="G1845" s="10">
        <f t="array" ref="G1845">PERCENTILE(IF(ISERROR(F1845:F6844)=FALSE,F1845:F6844),CycleTimePercentile)</f>
        <v>0</v>
      </c>
      <c r="H1845" s="2" t="e">
        <f ca="1" xml:space="preserve"> IF(OR(Calculations!C1845 = "",Calculations!C1845 = WorkTypeString),  Calculations!K1845, NA())</f>
        <v>#N/A</v>
      </c>
      <c r="I1845" s="2" t="e">
        <f xml:space="preserve"> IF(Calculations!C1845 = DefectTypeString,  Calculations!K1845, NA())</f>
        <v>#N/A</v>
      </c>
    </row>
    <row r="1846" spans="1:9" x14ac:dyDescent="0.25">
      <c r="A1846" s="8" t="str">
        <f>Calculations!A1846</f>
        <v/>
      </c>
      <c r="B1846" s="2" t="str">
        <f t="shared" si="33"/>
        <v/>
      </c>
      <c r="C1846" s="10" t="str">
        <f>IFERROR(Calculations!J1846,"")</f>
        <v/>
      </c>
      <c r="D1846" s="10" t="str">
        <f xml:space="preserve"> IF(OR(Calculations!C1846 = "",Calculations!C1846 = WorkTypeString),  IFERROR(Calculations!J1846,""), NA())</f>
        <v/>
      </c>
      <c r="E1846" s="10">
        <f t="array" ref="E1846">PERCENTILE(IF(ISERROR(D1846:D6845)=FALSE,D1846:D6845),CycleTimePercentile)</f>
        <v>0</v>
      </c>
      <c r="F1846" s="2" t="e">
        <f xml:space="preserve"> IF(Calculations!C1846 = DefectTypeString,  IFERROR(Calculations!J1846,""), NA())</f>
        <v>#N/A</v>
      </c>
      <c r="G1846" s="10">
        <f t="array" ref="G1846">PERCENTILE(IF(ISERROR(F1846:F6845)=FALSE,F1846:F6845),CycleTimePercentile)</f>
        <v>0</v>
      </c>
      <c r="H1846" s="2" t="e">
        <f ca="1" xml:space="preserve"> IF(OR(Calculations!C1846 = "",Calculations!C1846 = WorkTypeString),  Calculations!K1846, NA())</f>
        <v>#N/A</v>
      </c>
      <c r="I1846" s="2" t="e">
        <f xml:space="preserve"> IF(Calculations!C1846 = DefectTypeString,  Calculations!K1846, NA())</f>
        <v>#N/A</v>
      </c>
    </row>
    <row r="1847" spans="1:9" x14ac:dyDescent="0.25">
      <c r="A1847" s="8" t="str">
        <f>Calculations!A1847</f>
        <v/>
      </c>
      <c r="B1847" s="2" t="str">
        <f t="shared" si="33"/>
        <v/>
      </c>
      <c r="C1847" s="10" t="str">
        <f>IFERROR(Calculations!J1847,"")</f>
        <v/>
      </c>
      <c r="D1847" s="10" t="str">
        <f xml:space="preserve"> IF(OR(Calculations!C1847 = "",Calculations!C1847 = WorkTypeString),  IFERROR(Calculations!J1847,""), NA())</f>
        <v/>
      </c>
      <c r="E1847" s="10">
        <f t="array" ref="E1847">PERCENTILE(IF(ISERROR(D1847:D6846)=FALSE,D1847:D6846),CycleTimePercentile)</f>
        <v>0</v>
      </c>
      <c r="F1847" s="2" t="e">
        <f xml:space="preserve"> IF(Calculations!C1847 = DefectTypeString,  IFERROR(Calculations!J1847,""), NA())</f>
        <v>#N/A</v>
      </c>
      <c r="G1847" s="10">
        <f t="array" ref="G1847">PERCENTILE(IF(ISERROR(F1847:F6846)=FALSE,F1847:F6846),CycleTimePercentile)</f>
        <v>0</v>
      </c>
      <c r="H1847" s="2" t="e">
        <f ca="1" xml:space="preserve"> IF(OR(Calculations!C1847 = "",Calculations!C1847 = WorkTypeString),  Calculations!K1847, NA())</f>
        <v>#N/A</v>
      </c>
      <c r="I1847" s="2" t="e">
        <f xml:space="preserve"> IF(Calculations!C1847 = DefectTypeString,  Calculations!K1847, NA())</f>
        <v>#N/A</v>
      </c>
    </row>
    <row r="1848" spans="1:9" x14ac:dyDescent="0.25">
      <c r="A1848" s="8" t="str">
        <f>Calculations!A1848</f>
        <v/>
      </c>
      <c r="B1848" s="2" t="str">
        <f t="shared" si="33"/>
        <v/>
      </c>
      <c r="C1848" s="10" t="str">
        <f>IFERROR(Calculations!J1848,"")</f>
        <v/>
      </c>
      <c r="D1848" s="10" t="str">
        <f xml:space="preserve"> IF(OR(Calculations!C1848 = "",Calculations!C1848 = WorkTypeString),  IFERROR(Calculations!J1848,""), NA())</f>
        <v/>
      </c>
      <c r="E1848" s="10">
        <f t="array" ref="E1848">PERCENTILE(IF(ISERROR(D1848:D6847)=FALSE,D1848:D6847),CycleTimePercentile)</f>
        <v>0</v>
      </c>
      <c r="F1848" s="2" t="e">
        <f xml:space="preserve"> IF(Calculations!C1848 = DefectTypeString,  IFERROR(Calculations!J1848,""), NA())</f>
        <v>#N/A</v>
      </c>
      <c r="G1848" s="10">
        <f t="array" ref="G1848">PERCENTILE(IF(ISERROR(F1848:F6847)=FALSE,F1848:F6847),CycleTimePercentile)</f>
        <v>0</v>
      </c>
      <c r="H1848" s="2" t="e">
        <f ca="1" xml:space="preserve"> IF(OR(Calculations!C1848 = "",Calculations!C1848 = WorkTypeString),  Calculations!K1848, NA())</f>
        <v>#N/A</v>
      </c>
      <c r="I1848" s="2" t="e">
        <f xml:space="preserve"> IF(Calculations!C1848 = DefectTypeString,  Calculations!K1848, NA())</f>
        <v>#N/A</v>
      </c>
    </row>
    <row r="1849" spans="1:9" x14ac:dyDescent="0.25">
      <c r="A1849" s="8" t="str">
        <f>Calculations!A1849</f>
        <v/>
      </c>
      <c r="B1849" s="2" t="str">
        <f t="shared" si="33"/>
        <v/>
      </c>
      <c r="C1849" s="10" t="str">
        <f>IFERROR(Calculations!J1849,"")</f>
        <v/>
      </c>
      <c r="D1849" s="10" t="str">
        <f xml:space="preserve"> IF(OR(Calculations!C1849 = "",Calculations!C1849 = WorkTypeString),  IFERROR(Calculations!J1849,""), NA())</f>
        <v/>
      </c>
      <c r="E1849" s="10">
        <f t="array" ref="E1849">PERCENTILE(IF(ISERROR(D1849:D6848)=FALSE,D1849:D6848),CycleTimePercentile)</f>
        <v>0</v>
      </c>
      <c r="F1849" s="2" t="e">
        <f xml:space="preserve"> IF(Calculations!C1849 = DefectTypeString,  IFERROR(Calculations!J1849,""), NA())</f>
        <v>#N/A</v>
      </c>
      <c r="G1849" s="10">
        <f t="array" ref="G1849">PERCENTILE(IF(ISERROR(F1849:F6848)=FALSE,F1849:F6848),CycleTimePercentile)</f>
        <v>0</v>
      </c>
      <c r="H1849" s="2" t="e">
        <f ca="1" xml:space="preserve"> IF(OR(Calculations!C1849 = "",Calculations!C1849 = WorkTypeString),  Calculations!K1849, NA())</f>
        <v>#N/A</v>
      </c>
      <c r="I1849" s="2" t="e">
        <f xml:space="preserve"> IF(Calculations!C1849 = DefectTypeString,  Calculations!K1849, NA())</f>
        <v>#N/A</v>
      </c>
    </row>
    <row r="1850" spans="1:9" x14ac:dyDescent="0.25">
      <c r="A1850" s="8" t="str">
        <f>Calculations!A1850</f>
        <v/>
      </c>
      <c r="B1850" s="2" t="str">
        <f t="shared" si="33"/>
        <v/>
      </c>
      <c r="C1850" s="10" t="str">
        <f>IFERROR(Calculations!J1850,"")</f>
        <v/>
      </c>
      <c r="D1850" s="10" t="str">
        <f xml:space="preserve"> IF(OR(Calculations!C1850 = "",Calculations!C1850 = WorkTypeString),  IFERROR(Calculations!J1850,""), NA())</f>
        <v/>
      </c>
      <c r="E1850" s="10">
        <f t="array" ref="E1850">PERCENTILE(IF(ISERROR(D1850:D6849)=FALSE,D1850:D6849),CycleTimePercentile)</f>
        <v>0</v>
      </c>
      <c r="F1850" s="2" t="e">
        <f xml:space="preserve"> IF(Calculations!C1850 = DefectTypeString,  IFERROR(Calculations!J1850,""), NA())</f>
        <v>#N/A</v>
      </c>
      <c r="G1850" s="10">
        <f t="array" ref="G1850">PERCENTILE(IF(ISERROR(F1850:F6849)=FALSE,F1850:F6849),CycleTimePercentile)</f>
        <v>0</v>
      </c>
      <c r="H1850" s="2" t="e">
        <f ca="1" xml:space="preserve"> IF(OR(Calculations!C1850 = "",Calculations!C1850 = WorkTypeString),  Calculations!K1850, NA())</f>
        <v>#N/A</v>
      </c>
      <c r="I1850" s="2" t="e">
        <f xml:space="preserve"> IF(Calculations!C1850 = DefectTypeString,  Calculations!K1850, NA())</f>
        <v>#N/A</v>
      </c>
    </row>
    <row r="1851" spans="1:9" x14ac:dyDescent="0.25">
      <c r="A1851" s="8" t="str">
        <f>Calculations!A1851</f>
        <v/>
      </c>
      <c r="B1851" s="2" t="str">
        <f t="shared" si="33"/>
        <v/>
      </c>
      <c r="C1851" s="10" t="str">
        <f>IFERROR(Calculations!J1851,"")</f>
        <v/>
      </c>
      <c r="D1851" s="10" t="str">
        <f xml:space="preserve"> IF(OR(Calculations!C1851 = "",Calculations!C1851 = WorkTypeString),  IFERROR(Calculations!J1851,""), NA())</f>
        <v/>
      </c>
      <c r="E1851" s="10">
        <f t="array" ref="E1851">PERCENTILE(IF(ISERROR(D1851:D6850)=FALSE,D1851:D6850),CycleTimePercentile)</f>
        <v>0</v>
      </c>
      <c r="F1851" s="2" t="e">
        <f xml:space="preserve"> IF(Calculations!C1851 = DefectTypeString,  IFERROR(Calculations!J1851,""), NA())</f>
        <v>#N/A</v>
      </c>
      <c r="G1851" s="10">
        <f t="array" ref="G1851">PERCENTILE(IF(ISERROR(F1851:F6850)=FALSE,F1851:F6850),CycleTimePercentile)</f>
        <v>0</v>
      </c>
      <c r="H1851" s="2" t="e">
        <f ca="1" xml:space="preserve"> IF(OR(Calculations!C1851 = "",Calculations!C1851 = WorkTypeString),  Calculations!K1851, NA())</f>
        <v>#N/A</v>
      </c>
      <c r="I1851" s="2" t="e">
        <f xml:space="preserve"> IF(Calculations!C1851 = DefectTypeString,  Calculations!K1851, NA())</f>
        <v>#N/A</v>
      </c>
    </row>
    <row r="1852" spans="1:9" x14ac:dyDescent="0.25">
      <c r="A1852" s="8" t="str">
        <f>Calculations!A1852</f>
        <v/>
      </c>
      <c r="B1852" s="2" t="str">
        <f t="shared" si="33"/>
        <v/>
      </c>
      <c r="C1852" s="10" t="str">
        <f>IFERROR(Calculations!J1852,"")</f>
        <v/>
      </c>
      <c r="D1852" s="10" t="str">
        <f xml:space="preserve"> IF(OR(Calculations!C1852 = "",Calculations!C1852 = WorkTypeString),  IFERROR(Calculations!J1852,""), NA())</f>
        <v/>
      </c>
      <c r="E1852" s="10">
        <f t="array" ref="E1852">PERCENTILE(IF(ISERROR(D1852:D6851)=FALSE,D1852:D6851),CycleTimePercentile)</f>
        <v>0</v>
      </c>
      <c r="F1852" s="2" t="e">
        <f xml:space="preserve"> IF(Calculations!C1852 = DefectTypeString,  IFERROR(Calculations!J1852,""), NA())</f>
        <v>#N/A</v>
      </c>
      <c r="G1852" s="10">
        <f t="array" ref="G1852">PERCENTILE(IF(ISERROR(F1852:F6851)=FALSE,F1852:F6851),CycleTimePercentile)</f>
        <v>0</v>
      </c>
      <c r="H1852" s="2" t="e">
        <f ca="1" xml:space="preserve"> IF(OR(Calculations!C1852 = "",Calculations!C1852 = WorkTypeString),  Calculations!K1852, NA())</f>
        <v>#N/A</v>
      </c>
      <c r="I1852" s="2" t="e">
        <f xml:space="preserve"> IF(Calculations!C1852 = DefectTypeString,  Calculations!K1852, NA())</f>
        <v>#N/A</v>
      </c>
    </row>
    <row r="1853" spans="1:9" x14ac:dyDescent="0.25">
      <c r="A1853" s="8" t="str">
        <f>Calculations!A1853</f>
        <v/>
      </c>
      <c r="B1853" s="2" t="str">
        <f t="shared" si="33"/>
        <v/>
      </c>
      <c r="C1853" s="10" t="str">
        <f>IFERROR(Calculations!J1853,"")</f>
        <v/>
      </c>
      <c r="D1853" s="10" t="str">
        <f xml:space="preserve"> IF(OR(Calculations!C1853 = "",Calculations!C1853 = WorkTypeString),  IFERROR(Calculations!J1853,""), NA())</f>
        <v/>
      </c>
      <c r="E1853" s="10">
        <f t="array" ref="E1853">PERCENTILE(IF(ISERROR(D1853:D6852)=FALSE,D1853:D6852),CycleTimePercentile)</f>
        <v>0</v>
      </c>
      <c r="F1853" s="2" t="e">
        <f xml:space="preserve"> IF(Calculations!C1853 = DefectTypeString,  IFERROR(Calculations!J1853,""), NA())</f>
        <v>#N/A</v>
      </c>
      <c r="G1853" s="10">
        <f t="array" ref="G1853">PERCENTILE(IF(ISERROR(F1853:F6852)=FALSE,F1853:F6852),CycleTimePercentile)</f>
        <v>0</v>
      </c>
      <c r="H1853" s="2" t="e">
        <f ca="1" xml:space="preserve"> IF(OR(Calculations!C1853 = "",Calculations!C1853 = WorkTypeString),  Calculations!K1853, NA())</f>
        <v>#N/A</v>
      </c>
      <c r="I1853" s="2" t="e">
        <f xml:space="preserve"> IF(Calculations!C1853 = DefectTypeString,  Calculations!K1853, NA())</f>
        <v>#N/A</v>
      </c>
    </row>
    <row r="1854" spans="1:9" x14ac:dyDescent="0.25">
      <c r="A1854" s="8" t="str">
        <f>Calculations!A1854</f>
        <v/>
      </c>
      <c r="B1854" s="2" t="str">
        <f t="shared" si="33"/>
        <v/>
      </c>
      <c r="C1854" s="10" t="str">
        <f>IFERROR(Calculations!J1854,"")</f>
        <v/>
      </c>
      <c r="D1854" s="10" t="str">
        <f xml:space="preserve"> IF(OR(Calculations!C1854 = "",Calculations!C1854 = WorkTypeString),  IFERROR(Calculations!J1854,""), NA())</f>
        <v/>
      </c>
      <c r="E1854" s="10">
        <f t="array" ref="E1854">PERCENTILE(IF(ISERROR(D1854:D6853)=FALSE,D1854:D6853),CycleTimePercentile)</f>
        <v>0</v>
      </c>
      <c r="F1854" s="2" t="e">
        <f xml:space="preserve"> IF(Calculations!C1854 = DefectTypeString,  IFERROR(Calculations!J1854,""), NA())</f>
        <v>#N/A</v>
      </c>
      <c r="G1854" s="10">
        <f t="array" ref="G1854">PERCENTILE(IF(ISERROR(F1854:F6853)=FALSE,F1854:F6853),CycleTimePercentile)</f>
        <v>0</v>
      </c>
      <c r="H1854" s="2" t="e">
        <f ca="1" xml:space="preserve"> IF(OR(Calculations!C1854 = "",Calculations!C1854 = WorkTypeString),  Calculations!K1854, NA())</f>
        <v>#N/A</v>
      </c>
      <c r="I1854" s="2" t="e">
        <f xml:space="preserve"> IF(Calculations!C1854 = DefectTypeString,  Calculations!K1854, NA())</f>
        <v>#N/A</v>
      </c>
    </row>
    <row r="1855" spans="1:9" x14ac:dyDescent="0.25">
      <c r="A1855" s="8" t="str">
        <f>Calculations!A1855</f>
        <v/>
      </c>
      <c r="B1855" s="2" t="str">
        <f t="shared" si="33"/>
        <v/>
      </c>
      <c r="C1855" s="10" t="str">
        <f>IFERROR(Calculations!J1855,"")</f>
        <v/>
      </c>
      <c r="D1855" s="10" t="str">
        <f xml:space="preserve"> IF(OR(Calculations!C1855 = "",Calculations!C1855 = WorkTypeString),  IFERROR(Calculations!J1855,""), NA())</f>
        <v/>
      </c>
      <c r="E1855" s="10">
        <f t="array" ref="E1855">PERCENTILE(IF(ISERROR(D1855:D6854)=FALSE,D1855:D6854),CycleTimePercentile)</f>
        <v>0</v>
      </c>
      <c r="F1855" s="2" t="e">
        <f xml:space="preserve"> IF(Calculations!C1855 = DefectTypeString,  IFERROR(Calculations!J1855,""), NA())</f>
        <v>#N/A</v>
      </c>
      <c r="G1855" s="10">
        <f t="array" ref="G1855">PERCENTILE(IF(ISERROR(F1855:F6854)=FALSE,F1855:F6854),CycleTimePercentile)</f>
        <v>0</v>
      </c>
      <c r="H1855" s="2" t="e">
        <f ca="1" xml:space="preserve"> IF(OR(Calculations!C1855 = "",Calculations!C1855 = WorkTypeString),  Calculations!K1855, NA())</f>
        <v>#N/A</v>
      </c>
      <c r="I1855" s="2" t="e">
        <f xml:space="preserve"> IF(Calculations!C1855 = DefectTypeString,  Calculations!K1855, NA())</f>
        <v>#N/A</v>
      </c>
    </row>
    <row r="1856" spans="1:9" x14ac:dyDescent="0.25">
      <c r="A1856" s="8" t="str">
        <f>Calculations!A1856</f>
        <v/>
      </c>
      <c r="B1856" s="2" t="str">
        <f t="shared" si="33"/>
        <v/>
      </c>
      <c r="C1856" s="10" t="str">
        <f>IFERROR(Calculations!J1856,"")</f>
        <v/>
      </c>
      <c r="D1856" s="10" t="str">
        <f xml:space="preserve"> IF(OR(Calculations!C1856 = "",Calculations!C1856 = WorkTypeString),  IFERROR(Calculations!J1856,""), NA())</f>
        <v/>
      </c>
      <c r="E1856" s="10">
        <f t="array" ref="E1856">PERCENTILE(IF(ISERROR(D1856:D6855)=FALSE,D1856:D6855),CycleTimePercentile)</f>
        <v>0</v>
      </c>
      <c r="F1856" s="2" t="e">
        <f xml:space="preserve"> IF(Calculations!C1856 = DefectTypeString,  IFERROR(Calculations!J1856,""), NA())</f>
        <v>#N/A</v>
      </c>
      <c r="G1856" s="10">
        <f t="array" ref="G1856">PERCENTILE(IF(ISERROR(F1856:F6855)=FALSE,F1856:F6855),CycleTimePercentile)</f>
        <v>0</v>
      </c>
      <c r="H1856" s="2" t="e">
        <f ca="1" xml:space="preserve"> IF(OR(Calculations!C1856 = "",Calculations!C1856 = WorkTypeString),  Calculations!K1856, NA())</f>
        <v>#N/A</v>
      </c>
      <c r="I1856" s="2" t="e">
        <f xml:space="preserve"> IF(Calculations!C1856 = DefectTypeString,  Calculations!K1856, NA())</f>
        <v>#N/A</v>
      </c>
    </row>
    <row r="1857" spans="1:9" x14ac:dyDescent="0.25">
      <c r="A1857" s="8" t="str">
        <f>Calculations!A1857</f>
        <v/>
      </c>
      <c r="B1857" s="2" t="str">
        <f t="shared" si="33"/>
        <v/>
      </c>
      <c r="C1857" s="10" t="str">
        <f>IFERROR(Calculations!J1857,"")</f>
        <v/>
      </c>
      <c r="D1857" s="10" t="str">
        <f xml:space="preserve"> IF(OR(Calculations!C1857 = "",Calculations!C1857 = WorkTypeString),  IFERROR(Calculations!J1857,""), NA())</f>
        <v/>
      </c>
      <c r="E1857" s="10">
        <f t="array" ref="E1857">PERCENTILE(IF(ISERROR(D1857:D6856)=FALSE,D1857:D6856),CycleTimePercentile)</f>
        <v>0</v>
      </c>
      <c r="F1857" s="2" t="e">
        <f xml:space="preserve"> IF(Calculations!C1857 = DefectTypeString,  IFERROR(Calculations!J1857,""), NA())</f>
        <v>#N/A</v>
      </c>
      <c r="G1857" s="10">
        <f t="array" ref="G1857">PERCENTILE(IF(ISERROR(F1857:F6856)=FALSE,F1857:F6856),CycleTimePercentile)</f>
        <v>0</v>
      </c>
      <c r="H1857" s="2" t="e">
        <f ca="1" xml:space="preserve"> IF(OR(Calculations!C1857 = "",Calculations!C1857 = WorkTypeString),  Calculations!K1857, NA())</f>
        <v>#N/A</v>
      </c>
      <c r="I1857" s="2" t="e">
        <f xml:space="preserve"> IF(Calculations!C1857 = DefectTypeString,  Calculations!K1857, NA())</f>
        <v>#N/A</v>
      </c>
    </row>
    <row r="1858" spans="1:9" x14ac:dyDescent="0.25">
      <c r="A1858" s="8" t="str">
        <f>Calculations!A1858</f>
        <v/>
      </c>
      <c r="B1858" s="2" t="str">
        <f t="shared" si="33"/>
        <v/>
      </c>
      <c r="C1858" s="10" t="str">
        <f>IFERROR(Calculations!J1858,"")</f>
        <v/>
      </c>
      <c r="D1858" s="10" t="str">
        <f xml:space="preserve"> IF(OR(Calculations!C1858 = "",Calculations!C1858 = WorkTypeString),  IFERROR(Calculations!J1858,""), NA())</f>
        <v/>
      </c>
      <c r="E1858" s="10">
        <f t="array" ref="E1858">PERCENTILE(IF(ISERROR(D1858:D6857)=FALSE,D1858:D6857),CycleTimePercentile)</f>
        <v>0</v>
      </c>
      <c r="F1858" s="2" t="e">
        <f xml:space="preserve"> IF(Calculations!C1858 = DefectTypeString,  IFERROR(Calculations!J1858,""), NA())</f>
        <v>#N/A</v>
      </c>
      <c r="G1858" s="10">
        <f t="array" ref="G1858">PERCENTILE(IF(ISERROR(F1858:F6857)=FALSE,F1858:F6857),CycleTimePercentile)</f>
        <v>0</v>
      </c>
      <c r="H1858" s="2" t="e">
        <f ca="1" xml:space="preserve"> IF(OR(Calculations!C1858 = "",Calculations!C1858 = WorkTypeString),  Calculations!K1858, NA())</f>
        <v>#N/A</v>
      </c>
      <c r="I1858" s="2" t="e">
        <f xml:space="preserve"> IF(Calculations!C1858 = DefectTypeString,  Calculations!K1858, NA())</f>
        <v>#N/A</v>
      </c>
    </row>
    <row r="1859" spans="1:9" x14ac:dyDescent="0.25">
      <c r="A1859" s="8" t="str">
        <f>Calculations!A1859</f>
        <v/>
      </c>
      <c r="B1859" s="2" t="str">
        <f t="shared" ref="B1859:B1922" si="34">IF(ISNUMBER(A1859),YEAR(A1859)&amp;"-"&amp;TEXT(MONTH(A1859),"00")&amp;"-"&amp;TEXT(DAY(A1859),"00")&amp;"-"&amp;TEXT(HOUR(A1859),"00"),"")</f>
        <v/>
      </c>
      <c r="C1859" s="10" t="str">
        <f>IFERROR(Calculations!J1859,"")</f>
        <v/>
      </c>
      <c r="D1859" s="10" t="str">
        <f xml:space="preserve"> IF(OR(Calculations!C1859 = "",Calculations!C1859 = WorkTypeString),  IFERROR(Calculations!J1859,""), NA())</f>
        <v/>
      </c>
      <c r="E1859" s="10">
        <f t="array" ref="E1859">PERCENTILE(IF(ISERROR(D1859:D6858)=FALSE,D1859:D6858),CycleTimePercentile)</f>
        <v>0</v>
      </c>
      <c r="F1859" s="2" t="e">
        <f xml:space="preserve"> IF(Calculations!C1859 = DefectTypeString,  IFERROR(Calculations!J1859,""), NA())</f>
        <v>#N/A</v>
      </c>
      <c r="G1859" s="10">
        <f t="array" ref="G1859">PERCENTILE(IF(ISERROR(F1859:F6858)=FALSE,F1859:F6858),CycleTimePercentile)</f>
        <v>0</v>
      </c>
      <c r="H1859" s="2" t="e">
        <f ca="1" xml:space="preserve"> IF(OR(Calculations!C1859 = "",Calculations!C1859 = WorkTypeString),  Calculations!K1859, NA())</f>
        <v>#N/A</v>
      </c>
      <c r="I1859" s="2" t="e">
        <f xml:space="preserve"> IF(Calculations!C1859 = DefectTypeString,  Calculations!K1859, NA())</f>
        <v>#N/A</v>
      </c>
    </row>
    <row r="1860" spans="1:9" x14ac:dyDescent="0.25">
      <c r="A1860" s="8" t="str">
        <f>Calculations!A1860</f>
        <v/>
      </c>
      <c r="B1860" s="2" t="str">
        <f t="shared" si="34"/>
        <v/>
      </c>
      <c r="C1860" s="10" t="str">
        <f>IFERROR(Calculations!J1860,"")</f>
        <v/>
      </c>
      <c r="D1860" s="10" t="str">
        <f xml:space="preserve"> IF(OR(Calculations!C1860 = "",Calculations!C1860 = WorkTypeString),  IFERROR(Calculations!J1860,""), NA())</f>
        <v/>
      </c>
      <c r="E1860" s="10">
        <f t="array" ref="E1860">PERCENTILE(IF(ISERROR(D1860:D6859)=FALSE,D1860:D6859),CycleTimePercentile)</f>
        <v>0</v>
      </c>
      <c r="F1860" s="2" t="e">
        <f xml:space="preserve"> IF(Calculations!C1860 = DefectTypeString,  IFERROR(Calculations!J1860,""), NA())</f>
        <v>#N/A</v>
      </c>
      <c r="G1860" s="10">
        <f t="array" ref="G1860">PERCENTILE(IF(ISERROR(F1860:F6859)=FALSE,F1860:F6859),CycleTimePercentile)</f>
        <v>0</v>
      </c>
      <c r="H1860" s="2" t="e">
        <f ca="1" xml:space="preserve"> IF(OR(Calculations!C1860 = "",Calculations!C1860 = WorkTypeString),  Calculations!K1860, NA())</f>
        <v>#N/A</v>
      </c>
      <c r="I1860" s="2" t="e">
        <f xml:space="preserve"> IF(Calculations!C1860 = DefectTypeString,  Calculations!K1860, NA())</f>
        <v>#N/A</v>
      </c>
    </row>
    <row r="1861" spans="1:9" x14ac:dyDescent="0.25">
      <c r="A1861" s="8" t="str">
        <f>Calculations!A1861</f>
        <v/>
      </c>
      <c r="B1861" s="2" t="str">
        <f t="shared" si="34"/>
        <v/>
      </c>
      <c r="C1861" s="10" t="str">
        <f>IFERROR(Calculations!J1861,"")</f>
        <v/>
      </c>
      <c r="D1861" s="10" t="str">
        <f xml:space="preserve"> IF(OR(Calculations!C1861 = "",Calculations!C1861 = WorkTypeString),  IFERROR(Calculations!J1861,""), NA())</f>
        <v/>
      </c>
      <c r="E1861" s="10">
        <f t="array" ref="E1861">PERCENTILE(IF(ISERROR(D1861:D6860)=FALSE,D1861:D6860),CycleTimePercentile)</f>
        <v>0</v>
      </c>
      <c r="F1861" s="2" t="e">
        <f xml:space="preserve"> IF(Calculations!C1861 = DefectTypeString,  IFERROR(Calculations!J1861,""), NA())</f>
        <v>#N/A</v>
      </c>
      <c r="G1861" s="10">
        <f t="array" ref="G1861">PERCENTILE(IF(ISERROR(F1861:F6860)=FALSE,F1861:F6860),CycleTimePercentile)</f>
        <v>0</v>
      </c>
      <c r="H1861" s="2" t="e">
        <f ca="1" xml:space="preserve"> IF(OR(Calculations!C1861 = "",Calculations!C1861 = WorkTypeString),  Calculations!K1861, NA())</f>
        <v>#N/A</v>
      </c>
      <c r="I1861" s="2" t="e">
        <f xml:space="preserve"> IF(Calculations!C1861 = DefectTypeString,  Calculations!K1861, NA())</f>
        <v>#N/A</v>
      </c>
    </row>
    <row r="1862" spans="1:9" x14ac:dyDescent="0.25">
      <c r="A1862" s="8" t="str">
        <f>Calculations!A1862</f>
        <v/>
      </c>
      <c r="B1862" s="2" t="str">
        <f t="shared" si="34"/>
        <v/>
      </c>
      <c r="C1862" s="10" t="str">
        <f>IFERROR(Calculations!J1862,"")</f>
        <v/>
      </c>
      <c r="D1862" s="10" t="str">
        <f xml:space="preserve"> IF(OR(Calculations!C1862 = "",Calculations!C1862 = WorkTypeString),  IFERROR(Calculations!J1862,""), NA())</f>
        <v/>
      </c>
      <c r="E1862" s="10">
        <f t="array" ref="E1862">PERCENTILE(IF(ISERROR(D1862:D6861)=FALSE,D1862:D6861),CycleTimePercentile)</f>
        <v>0</v>
      </c>
      <c r="F1862" s="2" t="e">
        <f xml:space="preserve"> IF(Calculations!C1862 = DefectTypeString,  IFERROR(Calculations!J1862,""), NA())</f>
        <v>#N/A</v>
      </c>
      <c r="G1862" s="10">
        <f t="array" ref="G1862">PERCENTILE(IF(ISERROR(F1862:F6861)=FALSE,F1862:F6861),CycleTimePercentile)</f>
        <v>0</v>
      </c>
      <c r="H1862" s="2" t="e">
        <f ca="1" xml:space="preserve"> IF(OR(Calculations!C1862 = "",Calculations!C1862 = WorkTypeString),  Calculations!K1862, NA())</f>
        <v>#N/A</v>
      </c>
      <c r="I1862" s="2" t="e">
        <f xml:space="preserve"> IF(Calculations!C1862 = DefectTypeString,  Calculations!K1862, NA())</f>
        <v>#N/A</v>
      </c>
    </row>
    <row r="1863" spans="1:9" x14ac:dyDescent="0.25">
      <c r="A1863" s="8" t="str">
        <f>Calculations!A1863</f>
        <v/>
      </c>
      <c r="B1863" s="2" t="str">
        <f t="shared" si="34"/>
        <v/>
      </c>
      <c r="C1863" s="10" t="str">
        <f>IFERROR(Calculations!J1863,"")</f>
        <v/>
      </c>
      <c r="D1863" s="10" t="str">
        <f xml:space="preserve"> IF(OR(Calculations!C1863 = "",Calculations!C1863 = WorkTypeString),  IFERROR(Calculations!J1863,""), NA())</f>
        <v/>
      </c>
      <c r="E1863" s="10">
        <f t="array" ref="E1863">PERCENTILE(IF(ISERROR(D1863:D6862)=FALSE,D1863:D6862),CycleTimePercentile)</f>
        <v>0</v>
      </c>
      <c r="F1863" s="2" t="e">
        <f xml:space="preserve"> IF(Calculations!C1863 = DefectTypeString,  IFERROR(Calculations!J1863,""), NA())</f>
        <v>#N/A</v>
      </c>
      <c r="G1863" s="10">
        <f t="array" ref="G1863">PERCENTILE(IF(ISERROR(F1863:F6862)=FALSE,F1863:F6862),CycleTimePercentile)</f>
        <v>0</v>
      </c>
      <c r="H1863" s="2" t="e">
        <f ca="1" xml:space="preserve"> IF(OR(Calculations!C1863 = "",Calculations!C1863 = WorkTypeString),  Calculations!K1863, NA())</f>
        <v>#N/A</v>
      </c>
      <c r="I1863" s="2" t="e">
        <f xml:space="preserve"> IF(Calculations!C1863 = DefectTypeString,  Calculations!K1863, NA())</f>
        <v>#N/A</v>
      </c>
    </row>
    <row r="1864" spans="1:9" x14ac:dyDescent="0.25">
      <c r="A1864" s="8" t="str">
        <f>Calculations!A1864</f>
        <v/>
      </c>
      <c r="B1864" s="2" t="str">
        <f t="shared" si="34"/>
        <v/>
      </c>
      <c r="C1864" s="10" t="str">
        <f>IFERROR(Calculations!J1864,"")</f>
        <v/>
      </c>
      <c r="D1864" s="10" t="str">
        <f xml:space="preserve"> IF(OR(Calculations!C1864 = "",Calculations!C1864 = WorkTypeString),  IFERROR(Calculations!J1864,""), NA())</f>
        <v/>
      </c>
      <c r="E1864" s="10">
        <f t="array" ref="E1864">PERCENTILE(IF(ISERROR(D1864:D6863)=FALSE,D1864:D6863),CycleTimePercentile)</f>
        <v>0</v>
      </c>
      <c r="F1864" s="2" t="e">
        <f xml:space="preserve"> IF(Calculations!C1864 = DefectTypeString,  IFERROR(Calculations!J1864,""), NA())</f>
        <v>#N/A</v>
      </c>
      <c r="G1864" s="10">
        <f t="array" ref="G1864">PERCENTILE(IF(ISERROR(F1864:F6863)=FALSE,F1864:F6863),CycleTimePercentile)</f>
        <v>0</v>
      </c>
      <c r="H1864" s="2" t="e">
        <f ca="1" xml:space="preserve"> IF(OR(Calculations!C1864 = "",Calculations!C1864 = WorkTypeString),  Calculations!K1864, NA())</f>
        <v>#N/A</v>
      </c>
      <c r="I1864" s="2" t="e">
        <f xml:space="preserve"> IF(Calculations!C1864 = DefectTypeString,  Calculations!K1864, NA())</f>
        <v>#N/A</v>
      </c>
    </row>
    <row r="1865" spans="1:9" x14ac:dyDescent="0.25">
      <c r="A1865" s="8" t="str">
        <f>Calculations!A1865</f>
        <v/>
      </c>
      <c r="B1865" s="2" t="str">
        <f t="shared" si="34"/>
        <v/>
      </c>
      <c r="C1865" s="10" t="str">
        <f>IFERROR(Calculations!J1865,"")</f>
        <v/>
      </c>
      <c r="D1865" s="10" t="str">
        <f xml:space="preserve"> IF(OR(Calculations!C1865 = "",Calculations!C1865 = WorkTypeString),  IFERROR(Calculations!J1865,""), NA())</f>
        <v/>
      </c>
      <c r="E1865" s="10">
        <f t="array" ref="E1865">PERCENTILE(IF(ISERROR(D1865:D6864)=FALSE,D1865:D6864),CycleTimePercentile)</f>
        <v>0</v>
      </c>
      <c r="F1865" s="2" t="e">
        <f xml:space="preserve"> IF(Calculations!C1865 = DefectTypeString,  IFERROR(Calculations!J1865,""), NA())</f>
        <v>#N/A</v>
      </c>
      <c r="G1865" s="10">
        <f t="array" ref="G1865">PERCENTILE(IF(ISERROR(F1865:F6864)=FALSE,F1865:F6864),CycleTimePercentile)</f>
        <v>0</v>
      </c>
      <c r="H1865" s="2" t="e">
        <f ca="1" xml:space="preserve"> IF(OR(Calculations!C1865 = "",Calculations!C1865 = WorkTypeString),  Calculations!K1865, NA())</f>
        <v>#N/A</v>
      </c>
      <c r="I1865" s="2" t="e">
        <f xml:space="preserve"> IF(Calculations!C1865 = DefectTypeString,  Calculations!K1865, NA())</f>
        <v>#N/A</v>
      </c>
    </row>
    <row r="1866" spans="1:9" x14ac:dyDescent="0.25">
      <c r="A1866" s="8" t="str">
        <f>Calculations!A1866</f>
        <v/>
      </c>
      <c r="B1866" s="2" t="str">
        <f t="shared" si="34"/>
        <v/>
      </c>
      <c r="C1866" s="10" t="str">
        <f>IFERROR(Calculations!J1866,"")</f>
        <v/>
      </c>
      <c r="D1866" s="10" t="str">
        <f xml:space="preserve"> IF(OR(Calculations!C1866 = "",Calculations!C1866 = WorkTypeString),  IFERROR(Calculations!J1866,""), NA())</f>
        <v/>
      </c>
      <c r="E1866" s="10">
        <f t="array" ref="E1866">PERCENTILE(IF(ISERROR(D1866:D6865)=FALSE,D1866:D6865),CycleTimePercentile)</f>
        <v>0</v>
      </c>
      <c r="F1866" s="2" t="e">
        <f xml:space="preserve"> IF(Calculations!C1866 = DefectTypeString,  IFERROR(Calculations!J1866,""), NA())</f>
        <v>#N/A</v>
      </c>
      <c r="G1866" s="10">
        <f t="array" ref="G1866">PERCENTILE(IF(ISERROR(F1866:F6865)=FALSE,F1866:F6865),CycleTimePercentile)</f>
        <v>0</v>
      </c>
      <c r="H1866" s="2" t="e">
        <f ca="1" xml:space="preserve"> IF(OR(Calculations!C1866 = "",Calculations!C1866 = WorkTypeString),  Calculations!K1866, NA())</f>
        <v>#N/A</v>
      </c>
      <c r="I1866" s="2" t="e">
        <f xml:space="preserve"> IF(Calculations!C1866 = DefectTypeString,  Calculations!K1866, NA())</f>
        <v>#N/A</v>
      </c>
    </row>
    <row r="1867" spans="1:9" x14ac:dyDescent="0.25">
      <c r="A1867" s="8" t="str">
        <f>Calculations!A1867</f>
        <v/>
      </c>
      <c r="B1867" s="2" t="str">
        <f t="shared" si="34"/>
        <v/>
      </c>
      <c r="C1867" s="10" t="str">
        <f>IFERROR(Calculations!J1867,"")</f>
        <v/>
      </c>
      <c r="D1867" s="10" t="str">
        <f xml:space="preserve"> IF(OR(Calculations!C1867 = "",Calculations!C1867 = WorkTypeString),  IFERROR(Calculations!J1867,""), NA())</f>
        <v/>
      </c>
      <c r="E1867" s="10">
        <f t="array" ref="E1867">PERCENTILE(IF(ISERROR(D1867:D6866)=FALSE,D1867:D6866),CycleTimePercentile)</f>
        <v>0</v>
      </c>
      <c r="F1867" s="2" t="e">
        <f xml:space="preserve"> IF(Calculations!C1867 = DefectTypeString,  IFERROR(Calculations!J1867,""), NA())</f>
        <v>#N/A</v>
      </c>
      <c r="G1867" s="10">
        <f t="array" ref="G1867">PERCENTILE(IF(ISERROR(F1867:F6866)=FALSE,F1867:F6866),CycleTimePercentile)</f>
        <v>0</v>
      </c>
      <c r="H1867" s="2" t="e">
        <f ca="1" xml:space="preserve"> IF(OR(Calculations!C1867 = "",Calculations!C1867 = WorkTypeString),  Calculations!K1867, NA())</f>
        <v>#N/A</v>
      </c>
      <c r="I1867" s="2" t="e">
        <f xml:space="preserve"> IF(Calculations!C1867 = DefectTypeString,  Calculations!K1867, NA())</f>
        <v>#N/A</v>
      </c>
    </row>
    <row r="1868" spans="1:9" x14ac:dyDescent="0.25">
      <c r="A1868" s="8" t="str">
        <f>Calculations!A1868</f>
        <v/>
      </c>
      <c r="B1868" s="2" t="str">
        <f t="shared" si="34"/>
        <v/>
      </c>
      <c r="C1868" s="10" t="str">
        <f>IFERROR(Calculations!J1868,"")</f>
        <v/>
      </c>
      <c r="D1868" s="10" t="str">
        <f xml:space="preserve"> IF(OR(Calculations!C1868 = "",Calculations!C1868 = WorkTypeString),  IFERROR(Calculations!J1868,""), NA())</f>
        <v/>
      </c>
      <c r="E1868" s="10">
        <f t="array" ref="E1868">PERCENTILE(IF(ISERROR(D1868:D6867)=FALSE,D1868:D6867),CycleTimePercentile)</f>
        <v>0</v>
      </c>
      <c r="F1868" s="2" t="e">
        <f xml:space="preserve"> IF(Calculations!C1868 = DefectTypeString,  IFERROR(Calculations!J1868,""), NA())</f>
        <v>#N/A</v>
      </c>
      <c r="G1868" s="10">
        <f t="array" ref="G1868">PERCENTILE(IF(ISERROR(F1868:F6867)=FALSE,F1868:F6867),CycleTimePercentile)</f>
        <v>0</v>
      </c>
      <c r="H1868" s="2" t="e">
        <f ca="1" xml:space="preserve"> IF(OR(Calculations!C1868 = "",Calculations!C1868 = WorkTypeString),  Calculations!K1868, NA())</f>
        <v>#N/A</v>
      </c>
      <c r="I1868" s="2" t="e">
        <f xml:space="preserve"> IF(Calculations!C1868 = DefectTypeString,  Calculations!K1868, NA())</f>
        <v>#N/A</v>
      </c>
    </row>
    <row r="1869" spans="1:9" x14ac:dyDescent="0.25">
      <c r="A1869" s="8" t="str">
        <f>Calculations!A1869</f>
        <v/>
      </c>
      <c r="B1869" s="2" t="str">
        <f t="shared" si="34"/>
        <v/>
      </c>
      <c r="C1869" s="10" t="str">
        <f>IFERROR(Calculations!J1869,"")</f>
        <v/>
      </c>
      <c r="D1869" s="10" t="str">
        <f xml:space="preserve"> IF(OR(Calculations!C1869 = "",Calculations!C1869 = WorkTypeString),  IFERROR(Calculations!J1869,""), NA())</f>
        <v/>
      </c>
      <c r="E1869" s="10">
        <f t="array" ref="E1869">PERCENTILE(IF(ISERROR(D1869:D6868)=FALSE,D1869:D6868),CycleTimePercentile)</f>
        <v>0</v>
      </c>
      <c r="F1869" s="2" t="e">
        <f xml:space="preserve"> IF(Calculations!C1869 = DefectTypeString,  IFERROR(Calculations!J1869,""), NA())</f>
        <v>#N/A</v>
      </c>
      <c r="G1869" s="10">
        <f t="array" ref="G1869">PERCENTILE(IF(ISERROR(F1869:F6868)=FALSE,F1869:F6868),CycleTimePercentile)</f>
        <v>0</v>
      </c>
      <c r="H1869" s="2" t="e">
        <f ca="1" xml:space="preserve"> IF(OR(Calculations!C1869 = "",Calculations!C1869 = WorkTypeString),  Calculations!K1869, NA())</f>
        <v>#N/A</v>
      </c>
      <c r="I1869" s="2" t="e">
        <f xml:space="preserve"> IF(Calculations!C1869 = DefectTypeString,  Calculations!K1869, NA())</f>
        <v>#N/A</v>
      </c>
    </row>
    <row r="1870" spans="1:9" x14ac:dyDescent="0.25">
      <c r="A1870" s="8" t="str">
        <f>Calculations!A1870</f>
        <v/>
      </c>
      <c r="B1870" s="2" t="str">
        <f t="shared" si="34"/>
        <v/>
      </c>
      <c r="C1870" s="10" t="str">
        <f>IFERROR(Calculations!J1870,"")</f>
        <v/>
      </c>
      <c r="D1870" s="10" t="str">
        <f xml:space="preserve"> IF(OR(Calculations!C1870 = "",Calculations!C1870 = WorkTypeString),  IFERROR(Calculations!J1870,""), NA())</f>
        <v/>
      </c>
      <c r="E1870" s="10">
        <f t="array" ref="E1870">PERCENTILE(IF(ISERROR(D1870:D6869)=FALSE,D1870:D6869),CycleTimePercentile)</f>
        <v>0</v>
      </c>
      <c r="F1870" s="2" t="e">
        <f xml:space="preserve"> IF(Calculations!C1870 = DefectTypeString,  IFERROR(Calculations!J1870,""), NA())</f>
        <v>#N/A</v>
      </c>
      <c r="G1870" s="10">
        <f t="array" ref="G1870">PERCENTILE(IF(ISERROR(F1870:F6869)=FALSE,F1870:F6869),CycleTimePercentile)</f>
        <v>0</v>
      </c>
      <c r="H1870" s="2" t="e">
        <f ca="1" xml:space="preserve"> IF(OR(Calculations!C1870 = "",Calculations!C1870 = WorkTypeString),  Calculations!K1870, NA())</f>
        <v>#N/A</v>
      </c>
      <c r="I1870" s="2" t="e">
        <f xml:space="preserve"> IF(Calculations!C1870 = DefectTypeString,  Calculations!K1870, NA())</f>
        <v>#N/A</v>
      </c>
    </row>
    <row r="1871" spans="1:9" x14ac:dyDescent="0.25">
      <c r="A1871" s="8" t="str">
        <f>Calculations!A1871</f>
        <v/>
      </c>
      <c r="B1871" s="2" t="str">
        <f t="shared" si="34"/>
        <v/>
      </c>
      <c r="C1871" s="10" t="str">
        <f>IFERROR(Calculations!J1871,"")</f>
        <v/>
      </c>
      <c r="D1871" s="10" t="str">
        <f xml:space="preserve"> IF(OR(Calculations!C1871 = "",Calculations!C1871 = WorkTypeString),  IFERROR(Calculations!J1871,""), NA())</f>
        <v/>
      </c>
      <c r="E1871" s="10">
        <f t="array" ref="E1871">PERCENTILE(IF(ISERROR(D1871:D6870)=FALSE,D1871:D6870),CycleTimePercentile)</f>
        <v>0</v>
      </c>
      <c r="F1871" s="2" t="e">
        <f xml:space="preserve"> IF(Calculations!C1871 = DefectTypeString,  IFERROR(Calculations!J1871,""), NA())</f>
        <v>#N/A</v>
      </c>
      <c r="G1871" s="10">
        <f t="array" ref="G1871">PERCENTILE(IF(ISERROR(F1871:F6870)=FALSE,F1871:F6870),CycleTimePercentile)</f>
        <v>0</v>
      </c>
      <c r="H1871" s="2" t="e">
        <f ca="1" xml:space="preserve"> IF(OR(Calculations!C1871 = "",Calculations!C1871 = WorkTypeString),  Calculations!K1871, NA())</f>
        <v>#N/A</v>
      </c>
      <c r="I1871" s="2" t="e">
        <f xml:space="preserve"> IF(Calculations!C1871 = DefectTypeString,  Calculations!K1871, NA())</f>
        <v>#N/A</v>
      </c>
    </row>
    <row r="1872" spans="1:9" x14ac:dyDescent="0.25">
      <c r="A1872" s="8" t="str">
        <f>Calculations!A1872</f>
        <v/>
      </c>
      <c r="B1872" s="2" t="str">
        <f t="shared" si="34"/>
        <v/>
      </c>
      <c r="C1872" s="10" t="str">
        <f>IFERROR(Calculations!J1872,"")</f>
        <v/>
      </c>
      <c r="D1872" s="10" t="str">
        <f xml:space="preserve"> IF(OR(Calculations!C1872 = "",Calculations!C1872 = WorkTypeString),  IFERROR(Calculations!J1872,""), NA())</f>
        <v/>
      </c>
      <c r="E1872" s="10">
        <f t="array" ref="E1872">PERCENTILE(IF(ISERROR(D1872:D6871)=FALSE,D1872:D6871),CycleTimePercentile)</f>
        <v>0</v>
      </c>
      <c r="F1872" s="2" t="e">
        <f xml:space="preserve"> IF(Calculations!C1872 = DefectTypeString,  IFERROR(Calculations!J1872,""), NA())</f>
        <v>#N/A</v>
      </c>
      <c r="G1872" s="10">
        <f t="array" ref="G1872">PERCENTILE(IF(ISERROR(F1872:F6871)=FALSE,F1872:F6871),CycleTimePercentile)</f>
        <v>0</v>
      </c>
      <c r="H1872" s="2" t="e">
        <f ca="1" xml:space="preserve"> IF(OR(Calculations!C1872 = "",Calculations!C1872 = WorkTypeString),  Calculations!K1872, NA())</f>
        <v>#N/A</v>
      </c>
      <c r="I1872" s="2" t="e">
        <f xml:space="preserve"> IF(Calculations!C1872 = DefectTypeString,  Calculations!K1872, NA())</f>
        <v>#N/A</v>
      </c>
    </row>
    <row r="1873" spans="1:9" x14ac:dyDescent="0.25">
      <c r="A1873" s="8" t="str">
        <f>Calculations!A1873</f>
        <v/>
      </c>
      <c r="B1873" s="2" t="str">
        <f t="shared" si="34"/>
        <v/>
      </c>
      <c r="C1873" s="10" t="str">
        <f>IFERROR(Calculations!J1873,"")</f>
        <v/>
      </c>
      <c r="D1873" s="10" t="str">
        <f xml:space="preserve"> IF(OR(Calculations!C1873 = "",Calculations!C1873 = WorkTypeString),  IFERROR(Calculations!J1873,""), NA())</f>
        <v/>
      </c>
      <c r="E1873" s="10">
        <f t="array" ref="E1873">PERCENTILE(IF(ISERROR(D1873:D6872)=FALSE,D1873:D6872),CycleTimePercentile)</f>
        <v>0</v>
      </c>
      <c r="F1873" s="2" t="e">
        <f xml:space="preserve"> IF(Calculations!C1873 = DefectTypeString,  IFERROR(Calculations!J1873,""), NA())</f>
        <v>#N/A</v>
      </c>
      <c r="G1873" s="10">
        <f t="array" ref="G1873">PERCENTILE(IF(ISERROR(F1873:F6872)=FALSE,F1873:F6872),CycleTimePercentile)</f>
        <v>0</v>
      </c>
      <c r="H1873" s="2" t="e">
        <f ca="1" xml:space="preserve"> IF(OR(Calculations!C1873 = "",Calculations!C1873 = WorkTypeString),  Calculations!K1873, NA())</f>
        <v>#N/A</v>
      </c>
      <c r="I1873" s="2" t="e">
        <f xml:space="preserve"> IF(Calculations!C1873 = DefectTypeString,  Calculations!K1873, NA())</f>
        <v>#N/A</v>
      </c>
    </row>
    <row r="1874" spans="1:9" x14ac:dyDescent="0.25">
      <c r="A1874" s="8" t="str">
        <f>Calculations!A1874</f>
        <v/>
      </c>
      <c r="B1874" s="2" t="str">
        <f t="shared" si="34"/>
        <v/>
      </c>
      <c r="C1874" s="10" t="str">
        <f>IFERROR(Calculations!J1874,"")</f>
        <v/>
      </c>
      <c r="D1874" s="10" t="str">
        <f xml:space="preserve"> IF(OR(Calculations!C1874 = "",Calculations!C1874 = WorkTypeString),  IFERROR(Calculations!J1874,""), NA())</f>
        <v/>
      </c>
      <c r="E1874" s="10">
        <f t="array" ref="E1874">PERCENTILE(IF(ISERROR(D1874:D6873)=FALSE,D1874:D6873),CycleTimePercentile)</f>
        <v>0</v>
      </c>
      <c r="F1874" s="2" t="e">
        <f xml:space="preserve"> IF(Calculations!C1874 = DefectTypeString,  IFERROR(Calculations!J1874,""), NA())</f>
        <v>#N/A</v>
      </c>
      <c r="G1874" s="10">
        <f t="array" ref="G1874">PERCENTILE(IF(ISERROR(F1874:F6873)=FALSE,F1874:F6873),CycleTimePercentile)</f>
        <v>0</v>
      </c>
      <c r="H1874" s="2" t="e">
        <f ca="1" xml:space="preserve"> IF(OR(Calculations!C1874 = "",Calculations!C1874 = WorkTypeString),  Calculations!K1874, NA())</f>
        <v>#N/A</v>
      </c>
      <c r="I1874" s="2" t="e">
        <f xml:space="preserve"> IF(Calculations!C1874 = DefectTypeString,  Calculations!K1874, NA())</f>
        <v>#N/A</v>
      </c>
    </row>
    <row r="1875" spans="1:9" x14ac:dyDescent="0.25">
      <c r="A1875" s="8" t="str">
        <f>Calculations!A1875</f>
        <v/>
      </c>
      <c r="B1875" s="2" t="str">
        <f t="shared" si="34"/>
        <v/>
      </c>
      <c r="C1875" s="10" t="str">
        <f>IFERROR(Calculations!J1875,"")</f>
        <v/>
      </c>
      <c r="D1875" s="10" t="str">
        <f xml:space="preserve"> IF(OR(Calculations!C1875 = "",Calculations!C1875 = WorkTypeString),  IFERROR(Calculations!J1875,""), NA())</f>
        <v/>
      </c>
      <c r="E1875" s="10">
        <f t="array" ref="E1875">PERCENTILE(IF(ISERROR(D1875:D6874)=FALSE,D1875:D6874),CycleTimePercentile)</f>
        <v>0</v>
      </c>
      <c r="F1875" s="2" t="e">
        <f xml:space="preserve"> IF(Calculations!C1875 = DefectTypeString,  IFERROR(Calculations!J1875,""), NA())</f>
        <v>#N/A</v>
      </c>
      <c r="G1875" s="10">
        <f t="array" ref="G1875">PERCENTILE(IF(ISERROR(F1875:F6874)=FALSE,F1875:F6874),CycleTimePercentile)</f>
        <v>0</v>
      </c>
      <c r="H1875" s="2" t="e">
        <f ca="1" xml:space="preserve"> IF(OR(Calculations!C1875 = "",Calculations!C1875 = WorkTypeString),  Calculations!K1875, NA())</f>
        <v>#N/A</v>
      </c>
      <c r="I1875" s="2" t="e">
        <f xml:space="preserve"> IF(Calculations!C1875 = DefectTypeString,  Calculations!K1875, NA())</f>
        <v>#N/A</v>
      </c>
    </row>
    <row r="1876" spans="1:9" x14ac:dyDescent="0.25">
      <c r="A1876" s="8" t="str">
        <f>Calculations!A1876</f>
        <v/>
      </c>
      <c r="B1876" s="2" t="str">
        <f t="shared" si="34"/>
        <v/>
      </c>
      <c r="C1876" s="10" t="str">
        <f>IFERROR(Calculations!J1876,"")</f>
        <v/>
      </c>
      <c r="D1876" s="10" t="str">
        <f xml:space="preserve"> IF(OR(Calculations!C1876 = "",Calculations!C1876 = WorkTypeString),  IFERROR(Calculations!J1876,""), NA())</f>
        <v/>
      </c>
      <c r="E1876" s="10">
        <f t="array" ref="E1876">PERCENTILE(IF(ISERROR(D1876:D6875)=FALSE,D1876:D6875),CycleTimePercentile)</f>
        <v>0</v>
      </c>
      <c r="F1876" s="2" t="e">
        <f xml:space="preserve"> IF(Calculations!C1876 = DefectTypeString,  IFERROR(Calculations!J1876,""), NA())</f>
        <v>#N/A</v>
      </c>
      <c r="G1876" s="10">
        <f t="array" ref="G1876">PERCENTILE(IF(ISERROR(F1876:F6875)=FALSE,F1876:F6875),CycleTimePercentile)</f>
        <v>0</v>
      </c>
      <c r="H1876" s="2" t="e">
        <f ca="1" xml:space="preserve"> IF(OR(Calculations!C1876 = "",Calculations!C1876 = WorkTypeString),  Calculations!K1876, NA())</f>
        <v>#N/A</v>
      </c>
      <c r="I1876" s="2" t="e">
        <f xml:space="preserve"> IF(Calculations!C1876 = DefectTypeString,  Calculations!K1876, NA())</f>
        <v>#N/A</v>
      </c>
    </row>
    <row r="1877" spans="1:9" x14ac:dyDescent="0.25">
      <c r="A1877" s="8" t="str">
        <f>Calculations!A1877</f>
        <v/>
      </c>
      <c r="B1877" s="2" t="str">
        <f t="shared" si="34"/>
        <v/>
      </c>
      <c r="C1877" s="10" t="str">
        <f>IFERROR(Calculations!J1877,"")</f>
        <v/>
      </c>
      <c r="D1877" s="10" t="str">
        <f xml:space="preserve"> IF(OR(Calculations!C1877 = "",Calculations!C1877 = WorkTypeString),  IFERROR(Calculations!J1877,""), NA())</f>
        <v/>
      </c>
      <c r="E1877" s="10">
        <f t="array" ref="E1877">PERCENTILE(IF(ISERROR(D1877:D6876)=FALSE,D1877:D6876),CycleTimePercentile)</f>
        <v>0</v>
      </c>
      <c r="F1877" s="2" t="e">
        <f xml:space="preserve"> IF(Calculations!C1877 = DefectTypeString,  IFERROR(Calculations!J1877,""), NA())</f>
        <v>#N/A</v>
      </c>
      <c r="G1877" s="10">
        <f t="array" ref="G1877">PERCENTILE(IF(ISERROR(F1877:F6876)=FALSE,F1877:F6876),CycleTimePercentile)</f>
        <v>0</v>
      </c>
      <c r="H1877" s="2" t="e">
        <f ca="1" xml:space="preserve"> IF(OR(Calculations!C1877 = "",Calculations!C1877 = WorkTypeString),  Calculations!K1877, NA())</f>
        <v>#N/A</v>
      </c>
      <c r="I1877" s="2" t="e">
        <f xml:space="preserve"> IF(Calculations!C1877 = DefectTypeString,  Calculations!K1877, NA())</f>
        <v>#N/A</v>
      </c>
    </row>
    <row r="1878" spans="1:9" x14ac:dyDescent="0.25">
      <c r="A1878" s="8" t="str">
        <f>Calculations!A1878</f>
        <v/>
      </c>
      <c r="B1878" s="2" t="str">
        <f t="shared" si="34"/>
        <v/>
      </c>
      <c r="C1878" s="10" t="str">
        <f>IFERROR(Calculations!J1878,"")</f>
        <v/>
      </c>
      <c r="D1878" s="10" t="str">
        <f xml:space="preserve"> IF(OR(Calculations!C1878 = "",Calculations!C1878 = WorkTypeString),  IFERROR(Calculations!J1878,""), NA())</f>
        <v/>
      </c>
      <c r="E1878" s="10">
        <f t="array" ref="E1878">PERCENTILE(IF(ISERROR(D1878:D6877)=FALSE,D1878:D6877),CycleTimePercentile)</f>
        <v>0</v>
      </c>
      <c r="F1878" s="2" t="e">
        <f xml:space="preserve"> IF(Calculations!C1878 = DefectTypeString,  IFERROR(Calculations!J1878,""), NA())</f>
        <v>#N/A</v>
      </c>
      <c r="G1878" s="10">
        <f t="array" ref="G1878">PERCENTILE(IF(ISERROR(F1878:F6877)=FALSE,F1878:F6877),CycleTimePercentile)</f>
        <v>0</v>
      </c>
      <c r="H1878" s="2" t="e">
        <f ca="1" xml:space="preserve"> IF(OR(Calculations!C1878 = "",Calculations!C1878 = WorkTypeString),  Calculations!K1878, NA())</f>
        <v>#N/A</v>
      </c>
      <c r="I1878" s="2" t="e">
        <f xml:space="preserve"> IF(Calculations!C1878 = DefectTypeString,  Calculations!K1878, NA())</f>
        <v>#N/A</v>
      </c>
    </row>
    <row r="1879" spans="1:9" x14ac:dyDescent="0.25">
      <c r="A1879" s="8" t="str">
        <f>Calculations!A1879</f>
        <v/>
      </c>
      <c r="B1879" s="2" t="str">
        <f t="shared" si="34"/>
        <v/>
      </c>
      <c r="C1879" s="10" t="str">
        <f>IFERROR(Calculations!J1879,"")</f>
        <v/>
      </c>
      <c r="D1879" s="10" t="str">
        <f xml:space="preserve"> IF(OR(Calculations!C1879 = "",Calculations!C1879 = WorkTypeString),  IFERROR(Calculations!J1879,""), NA())</f>
        <v/>
      </c>
      <c r="E1879" s="10">
        <f t="array" ref="E1879">PERCENTILE(IF(ISERROR(D1879:D6878)=FALSE,D1879:D6878),CycleTimePercentile)</f>
        <v>0</v>
      </c>
      <c r="F1879" s="2" t="e">
        <f xml:space="preserve"> IF(Calculations!C1879 = DefectTypeString,  IFERROR(Calculations!J1879,""), NA())</f>
        <v>#N/A</v>
      </c>
      <c r="G1879" s="10">
        <f t="array" ref="G1879">PERCENTILE(IF(ISERROR(F1879:F6878)=FALSE,F1879:F6878),CycleTimePercentile)</f>
        <v>0</v>
      </c>
      <c r="H1879" s="2" t="e">
        <f ca="1" xml:space="preserve"> IF(OR(Calculations!C1879 = "",Calculations!C1879 = WorkTypeString),  Calculations!K1879, NA())</f>
        <v>#N/A</v>
      </c>
      <c r="I1879" s="2" t="e">
        <f xml:space="preserve"> IF(Calculations!C1879 = DefectTypeString,  Calculations!K1879, NA())</f>
        <v>#N/A</v>
      </c>
    </row>
    <row r="1880" spans="1:9" x14ac:dyDescent="0.25">
      <c r="A1880" s="8" t="str">
        <f>Calculations!A1880</f>
        <v/>
      </c>
      <c r="B1880" s="2" t="str">
        <f t="shared" si="34"/>
        <v/>
      </c>
      <c r="C1880" s="10" t="str">
        <f>IFERROR(Calculations!J1880,"")</f>
        <v/>
      </c>
      <c r="D1880" s="10" t="str">
        <f xml:space="preserve"> IF(OR(Calculations!C1880 = "",Calculations!C1880 = WorkTypeString),  IFERROR(Calculations!J1880,""), NA())</f>
        <v/>
      </c>
      <c r="E1880" s="10">
        <f t="array" ref="E1880">PERCENTILE(IF(ISERROR(D1880:D6879)=FALSE,D1880:D6879),CycleTimePercentile)</f>
        <v>0</v>
      </c>
      <c r="F1880" s="2" t="e">
        <f xml:space="preserve"> IF(Calculations!C1880 = DefectTypeString,  IFERROR(Calculations!J1880,""), NA())</f>
        <v>#N/A</v>
      </c>
      <c r="G1880" s="10">
        <f t="array" ref="G1880">PERCENTILE(IF(ISERROR(F1880:F6879)=FALSE,F1880:F6879),CycleTimePercentile)</f>
        <v>0</v>
      </c>
      <c r="H1880" s="2" t="e">
        <f ca="1" xml:space="preserve"> IF(OR(Calculations!C1880 = "",Calculations!C1880 = WorkTypeString),  Calculations!K1880, NA())</f>
        <v>#N/A</v>
      </c>
      <c r="I1880" s="2" t="e">
        <f xml:space="preserve"> IF(Calculations!C1880 = DefectTypeString,  Calculations!K1880, NA())</f>
        <v>#N/A</v>
      </c>
    </row>
    <row r="1881" spans="1:9" x14ac:dyDescent="0.25">
      <c r="A1881" s="8" t="str">
        <f>Calculations!A1881</f>
        <v/>
      </c>
      <c r="B1881" s="2" t="str">
        <f t="shared" si="34"/>
        <v/>
      </c>
      <c r="C1881" s="10" t="str">
        <f>IFERROR(Calculations!J1881,"")</f>
        <v/>
      </c>
      <c r="D1881" s="10" t="str">
        <f xml:space="preserve"> IF(OR(Calculations!C1881 = "",Calculations!C1881 = WorkTypeString),  IFERROR(Calculations!J1881,""), NA())</f>
        <v/>
      </c>
      <c r="E1881" s="10">
        <f t="array" ref="E1881">PERCENTILE(IF(ISERROR(D1881:D6880)=FALSE,D1881:D6880),CycleTimePercentile)</f>
        <v>0</v>
      </c>
      <c r="F1881" s="2" t="e">
        <f xml:space="preserve"> IF(Calculations!C1881 = DefectTypeString,  IFERROR(Calculations!J1881,""), NA())</f>
        <v>#N/A</v>
      </c>
      <c r="G1881" s="10">
        <f t="array" ref="G1881">PERCENTILE(IF(ISERROR(F1881:F6880)=FALSE,F1881:F6880),CycleTimePercentile)</f>
        <v>0</v>
      </c>
      <c r="H1881" s="2" t="e">
        <f ca="1" xml:space="preserve"> IF(OR(Calculations!C1881 = "",Calculations!C1881 = WorkTypeString),  Calculations!K1881, NA())</f>
        <v>#N/A</v>
      </c>
      <c r="I1881" s="2" t="e">
        <f xml:space="preserve"> IF(Calculations!C1881 = DefectTypeString,  Calculations!K1881, NA())</f>
        <v>#N/A</v>
      </c>
    </row>
    <row r="1882" spans="1:9" x14ac:dyDescent="0.25">
      <c r="A1882" s="8" t="str">
        <f>Calculations!A1882</f>
        <v/>
      </c>
      <c r="B1882" s="2" t="str">
        <f t="shared" si="34"/>
        <v/>
      </c>
      <c r="C1882" s="10" t="str">
        <f>IFERROR(Calculations!J1882,"")</f>
        <v/>
      </c>
      <c r="D1882" s="10" t="str">
        <f xml:space="preserve"> IF(OR(Calculations!C1882 = "",Calculations!C1882 = WorkTypeString),  IFERROR(Calculations!J1882,""), NA())</f>
        <v/>
      </c>
      <c r="E1882" s="10">
        <f t="array" ref="E1882">PERCENTILE(IF(ISERROR(D1882:D6881)=FALSE,D1882:D6881),CycleTimePercentile)</f>
        <v>0</v>
      </c>
      <c r="F1882" s="2" t="e">
        <f xml:space="preserve"> IF(Calculations!C1882 = DefectTypeString,  IFERROR(Calculations!J1882,""), NA())</f>
        <v>#N/A</v>
      </c>
      <c r="G1882" s="10">
        <f t="array" ref="G1882">PERCENTILE(IF(ISERROR(F1882:F6881)=FALSE,F1882:F6881),CycleTimePercentile)</f>
        <v>0</v>
      </c>
      <c r="H1882" s="2" t="e">
        <f ca="1" xml:space="preserve"> IF(OR(Calculations!C1882 = "",Calculations!C1882 = WorkTypeString),  Calculations!K1882, NA())</f>
        <v>#N/A</v>
      </c>
      <c r="I1882" s="2" t="e">
        <f xml:space="preserve"> IF(Calculations!C1882 = DefectTypeString,  Calculations!K1882, NA())</f>
        <v>#N/A</v>
      </c>
    </row>
    <row r="1883" spans="1:9" x14ac:dyDescent="0.25">
      <c r="A1883" s="8" t="str">
        <f>Calculations!A1883</f>
        <v/>
      </c>
      <c r="B1883" s="2" t="str">
        <f t="shared" si="34"/>
        <v/>
      </c>
      <c r="C1883" s="10" t="str">
        <f>IFERROR(Calculations!J1883,"")</f>
        <v/>
      </c>
      <c r="D1883" s="10" t="str">
        <f xml:space="preserve"> IF(OR(Calculations!C1883 = "",Calculations!C1883 = WorkTypeString),  IFERROR(Calculations!J1883,""), NA())</f>
        <v/>
      </c>
      <c r="E1883" s="10">
        <f t="array" ref="E1883">PERCENTILE(IF(ISERROR(D1883:D6882)=FALSE,D1883:D6882),CycleTimePercentile)</f>
        <v>0</v>
      </c>
      <c r="F1883" s="2" t="e">
        <f xml:space="preserve"> IF(Calculations!C1883 = DefectTypeString,  IFERROR(Calculations!J1883,""), NA())</f>
        <v>#N/A</v>
      </c>
      <c r="G1883" s="10">
        <f t="array" ref="G1883">PERCENTILE(IF(ISERROR(F1883:F6882)=FALSE,F1883:F6882),CycleTimePercentile)</f>
        <v>0</v>
      </c>
      <c r="H1883" s="2" t="e">
        <f ca="1" xml:space="preserve"> IF(OR(Calculations!C1883 = "",Calculations!C1883 = WorkTypeString),  Calculations!K1883, NA())</f>
        <v>#N/A</v>
      </c>
      <c r="I1883" s="2" t="e">
        <f xml:space="preserve"> IF(Calculations!C1883 = DefectTypeString,  Calculations!K1883, NA())</f>
        <v>#N/A</v>
      </c>
    </row>
    <row r="1884" spans="1:9" x14ac:dyDescent="0.25">
      <c r="A1884" s="8" t="str">
        <f>Calculations!A1884</f>
        <v/>
      </c>
      <c r="B1884" s="2" t="str">
        <f t="shared" si="34"/>
        <v/>
      </c>
      <c r="C1884" s="10" t="str">
        <f>IFERROR(Calculations!J1884,"")</f>
        <v/>
      </c>
      <c r="D1884" s="10" t="str">
        <f xml:space="preserve"> IF(OR(Calculations!C1884 = "",Calculations!C1884 = WorkTypeString),  IFERROR(Calculations!J1884,""), NA())</f>
        <v/>
      </c>
      <c r="E1884" s="10">
        <f t="array" ref="E1884">PERCENTILE(IF(ISERROR(D1884:D6883)=FALSE,D1884:D6883),CycleTimePercentile)</f>
        <v>0</v>
      </c>
      <c r="F1884" s="2" t="e">
        <f xml:space="preserve"> IF(Calculations!C1884 = DefectTypeString,  IFERROR(Calculations!J1884,""), NA())</f>
        <v>#N/A</v>
      </c>
      <c r="G1884" s="10">
        <f t="array" ref="G1884">PERCENTILE(IF(ISERROR(F1884:F6883)=FALSE,F1884:F6883),CycleTimePercentile)</f>
        <v>0</v>
      </c>
      <c r="H1884" s="2" t="e">
        <f ca="1" xml:space="preserve"> IF(OR(Calculations!C1884 = "",Calculations!C1884 = WorkTypeString),  Calculations!K1884, NA())</f>
        <v>#N/A</v>
      </c>
      <c r="I1884" s="2" t="e">
        <f xml:space="preserve"> IF(Calculations!C1884 = DefectTypeString,  Calculations!K1884, NA())</f>
        <v>#N/A</v>
      </c>
    </row>
    <row r="1885" spans="1:9" x14ac:dyDescent="0.25">
      <c r="A1885" s="8" t="str">
        <f>Calculations!A1885</f>
        <v/>
      </c>
      <c r="B1885" s="2" t="str">
        <f t="shared" si="34"/>
        <v/>
      </c>
      <c r="C1885" s="10" t="str">
        <f>IFERROR(Calculations!J1885,"")</f>
        <v/>
      </c>
      <c r="D1885" s="10" t="str">
        <f xml:space="preserve"> IF(OR(Calculations!C1885 = "",Calculations!C1885 = WorkTypeString),  IFERROR(Calculations!J1885,""), NA())</f>
        <v/>
      </c>
      <c r="E1885" s="10">
        <f t="array" ref="E1885">PERCENTILE(IF(ISERROR(D1885:D6884)=FALSE,D1885:D6884),CycleTimePercentile)</f>
        <v>0</v>
      </c>
      <c r="F1885" s="2" t="e">
        <f xml:space="preserve"> IF(Calculations!C1885 = DefectTypeString,  IFERROR(Calculations!J1885,""), NA())</f>
        <v>#N/A</v>
      </c>
      <c r="G1885" s="10">
        <f t="array" ref="G1885">PERCENTILE(IF(ISERROR(F1885:F6884)=FALSE,F1885:F6884),CycleTimePercentile)</f>
        <v>0</v>
      </c>
      <c r="H1885" s="2" t="e">
        <f ca="1" xml:space="preserve"> IF(OR(Calculations!C1885 = "",Calculations!C1885 = WorkTypeString),  Calculations!K1885, NA())</f>
        <v>#N/A</v>
      </c>
      <c r="I1885" s="2" t="e">
        <f xml:space="preserve"> IF(Calculations!C1885 = DefectTypeString,  Calculations!K1885, NA())</f>
        <v>#N/A</v>
      </c>
    </row>
    <row r="1886" spans="1:9" x14ac:dyDescent="0.25">
      <c r="A1886" s="8" t="str">
        <f>Calculations!A1886</f>
        <v/>
      </c>
      <c r="B1886" s="2" t="str">
        <f t="shared" si="34"/>
        <v/>
      </c>
      <c r="C1886" s="10" t="str">
        <f>IFERROR(Calculations!J1886,"")</f>
        <v/>
      </c>
      <c r="D1886" s="10" t="str">
        <f xml:space="preserve"> IF(OR(Calculations!C1886 = "",Calculations!C1886 = WorkTypeString),  IFERROR(Calculations!J1886,""), NA())</f>
        <v/>
      </c>
      <c r="E1886" s="10">
        <f t="array" ref="E1886">PERCENTILE(IF(ISERROR(D1886:D6885)=FALSE,D1886:D6885),CycleTimePercentile)</f>
        <v>0</v>
      </c>
      <c r="F1886" s="2" t="e">
        <f xml:space="preserve"> IF(Calculations!C1886 = DefectTypeString,  IFERROR(Calculations!J1886,""), NA())</f>
        <v>#N/A</v>
      </c>
      <c r="G1886" s="10">
        <f t="array" ref="G1886">PERCENTILE(IF(ISERROR(F1886:F6885)=FALSE,F1886:F6885),CycleTimePercentile)</f>
        <v>0</v>
      </c>
      <c r="H1886" s="2" t="e">
        <f ca="1" xml:space="preserve"> IF(OR(Calculations!C1886 = "",Calculations!C1886 = WorkTypeString),  Calculations!K1886, NA())</f>
        <v>#N/A</v>
      </c>
      <c r="I1886" s="2" t="e">
        <f xml:space="preserve"> IF(Calculations!C1886 = DefectTypeString,  Calculations!K1886, NA())</f>
        <v>#N/A</v>
      </c>
    </row>
    <row r="1887" spans="1:9" x14ac:dyDescent="0.25">
      <c r="A1887" s="8" t="str">
        <f>Calculations!A1887</f>
        <v/>
      </c>
      <c r="B1887" s="2" t="str">
        <f t="shared" si="34"/>
        <v/>
      </c>
      <c r="C1887" s="10" t="str">
        <f>IFERROR(Calculations!J1887,"")</f>
        <v/>
      </c>
      <c r="D1887" s="10" t="str">
        <f xml:space="preserve"> IF(OR(Calculations!C1887 = "",Calculations!C1887 = WorkTypeString),  IFERROR(Calculations!J1887,""), NA())</f>
        <v/>
      </c>
      <c r="E1887" s="10">
        <f t="array" ref="E1887">PERCENTILE(IF(ISERROR(D1887:D6886)=FALSE,D1887:D6886),CycleTimePercentile)</f>
        <v>0</v>
      </c>
      <c r="F1887" s="2" t="e">
        <f xml:space="preserve"> IF(Calculations!C1887 = DefectTypeString,  IFERROR(Calculations!J1887,""), NA())</f>
        <v>#N/A</v>
      </c>
      <c r="G1887" s="10">
        <f t="array" ref="G1887">PERCENTILE(IF(ISERROR(F1887:F6886)=FALSE,F1887:F6886),CycleTimePercentile)</f>
        <v>0</v>
      </c>
      <c r="H1887" s="2" t="e">
        <f ca="1" xml:space="preserve"> IF(OR(Calculations!C1887 = "",Calculations!C1887 = WorkTypeString),  Calculations!K1887, NA())</f>
        <v>#N/A</v>
      </c>
      <c r="I1887" s="2" t="e">
        <f xml:space="preserve"> IF(Calculations!C1887 = DefectTypeString,  Calculations!K1887, NA())</f>
        <v>#N/A</v>
      </c>
    </row>
    <row r="1888" spans="1:9" x14ac:dyDescent="0.25">
      <c r="A1888" s="8" t="str">
        <f>Calculations!A1888</f>
        <v/>
      </c>
      <c r="B1888" s="2" t="str">
        <f t="shared" si="34"/>
        <v/>
      </c>
      <c r="C1888" s="10" t="str">
        <f>IFERROR(Calculations!J1888,"")</f>
        <v/>
      </c>
      <c r="D1888" s="10" t="str">
        <f xml:space="preserve"> IF(OR(Calculations!C1888 = "",Calculations!C1888 = WorkTypeString),  IFERROR(Calculations!J1888,""), NA())</f>
        <v/>
      </c>
      <c r="E1888" s="10">
        <f t="array" ref="E1888">PERCENTILE(IF(ISERROR(D1888:D6887)=FALSE,D1888:D6887),CycleTimePercentile)</f>
        <v>0</v>
      </c>
      <c r="F1888" s="2" t="e">
        <f xml:space="preserve"> IF(Calculations!C1888 = DefectTypeString,  IFERROR(Calculations!J1888,""), NA())</f>
        <v>#N/A</v>
      </c>
      <c r="G1888" s="10">
        <f t="array" ref="G1888">PERCENTILE(IF(ISERROR(F1888:F6887)=FALSE,F1888:F6887),CycleTimePercentile)</f>
        <v>0</v>
      </c>
      <c r="H1888" s="2" t="e">
        <f ca="1" xml:space="preserve"> IF(OR(Calculations!C1888 = "",Calculations!C1888 = WorkTypeString),  Calculations!K1888, NA())</f>
        <v>#N/A</v>
      </c>
      <c r="I1888" s="2" t="e">
        <f xml:space="preserve"> IF(Calculations!C1888 = DefectTypeString,  Calculations!K1888, NA())</f>
        <v>#N/A</v>
      </c>
    </row>
    <row r="1889" spans="1:9" x14ac:dyDescent="0.25">
      <c r="A1889" s="8" t="str">
        <f>Calculations!A1889</f>
        <v/>
      </c>
      <c r="B1889" s="2" t="str">
        <f t="shared" si="34"/>
        <v/>
      </c>
      <c r="C1889" s="10" t="str">
        <f>IFERROR(Calculations!J1889,"")</f>
        <v/>
      </c>
      <c r="D1889" s="10" t="str">
        <f xml:space="preserve"> IF(OR(Calculations!C1889 = "",Calculations!C1889 = WorkTypeString),  IFERROR(Calculations!J1889,""), NA())</f>
        <v/>
      </c>
      <c r="E1889" s="10">
        <f t="array" ref="E1889">PERCENTILE(IF(ISERROR(D1889:D6888)=FALSE,D1889:D6888),CycleTimePercentile)</f>
        <v>0</v>
      </c>
      <c r="F1889" s="2" t="e">
        <f xml:space="preserve"> IF(Calculations!C1889 = DefectTypeString,  IFERROR(Calculations!J1889,""), NA())</f>
        <v>#N/A</v>
      </c>
      <c r="G1889" s="10">
        <f t="array" ref="G1889">PERCENTILE(IF(ISERROR(F1889:F6888)=FALSE,F1889:F6888),CycleTimePercentile)</f>
        <v>0</v>
      </c>
      <c r="H1889" s="2" t="e">
        <f ca="1" xml:space="preserve"> IF(OR(Calculations!C1889 = "",Calculations!C1889 = WorkTypeString),  Calculations!K1889, NA())</f>
        <v>#N/A</v>
      </c>
      <c r="I1889" s="2" t="e">
        <f xml:space="preserve"> IF(Calculations!C1889 = DefectTypeString,  Calculations!K1889, NA())</f>
        <v>#N/A</v>
      </c>
    </row>
    <row r="1890" spans="1:9" x14ac:dyDescent="0.25">
      <c r="A1890" s="8" t="str">
        <f>Calculations!A1890</f>
        <v/>
      </c>
      <c r="B1890" s="2" t="str">
        <f t="shared" si="34"/>
        <v/>
      </c>
      <c r="C1890" s="10" t="str">
        <f>IFERROR(Calculations!J1890,"")</f>
        <v/>
      </c>
      <c r="D1890" s="10" t="str">
        <f xml:space="preserve"> IF(OR(Calculations!C1890 = "",Calculations!C1890 = WorkTypeString),  IFERROR(Calculations!J1890,""), NA())</f>
        <v/>
      </c>
      <c r="E1890" s="10">
        <f t="array" ref="E1890">PERCENTILE(IF(ISERROR(D1890:D6889)=FALSE,D1890:D6889),CycleTimePercentile)</f>
        <v>0</v>
      </c>
      <c r="F1890" s="2" t="e">
        <f xml:space="preserve"> IF(Calculations!C1890 = DefectTypeString,  IFERROR(Calculations!J1890,""), NA())</f>
        <v>#N/A</v>
      </c>
      <c r="G1890" s="10">
        <f t="array" ref="G1890">PERCENTILE(IF(ISERROR(F1890:F6889)=FALSE,F1890:F6889),CycleTimePercentile)</f>
        <v>0</v>
      </c>
      <c r="H1890" s="2" t="e">
        <f ca="1" xml:space="preserve"> IF(OR(Calculations!C1890 = "",Calculations!C1890 = WorkTypeString),  Calculations!K1890, NA())</f>
        <v>#N/A</v>
      </c>
      <c r="I1890" s="2" t="e">
        <f xml:space="preserve"> IF(Calculations!C1890 = DefectTypeString,  Calculations!K1890, NA())</f>
        <v>#N/A</v>
      </c>
    </row>
    <row r="1891" spans="1:9" x14ac:dyDescent="0.25">
      <c r="A1891" s="8" t="str">
        <f>Calculations!A1891</f>
        <v/>
      </c>
      <c r="B1891" s="2" t="str">
        <f t="shared" si="34"/>
        <v/>
      </c>
      <c r="C1891" s="10" t="str">
        <f>IFERROR(Calculations!J1891,"")</f>
        <v/>
      </c>
      <c r="D1891" s="10" t="str">
        <f xml:space="preserve"> IF(OR(Calculations!C1891 = "",Calculations!C1891 = WorkTypeString),  IFERROR(Calculations!J1891,""), NA())</f>
        <v/>
      </c>
      <c r="E1891" s="10">
        <f t="array" ref="E1891">PERCENTILE(IF(ISERROR(D1891:D6890)=FALSE,D1891:D6890),CycleTimePercentile)</f>
        <v>0</v>
      </c>
      <c r="F1891" s="2" t="e">
        <f xml:space="preserve"> IF(Calculations!C1891 = DefectTypeString,  IFERROR(Calculations!J1891,""), NA())</f>
        <v>#N/A</v>
      </c>
      <c r="G1891" s="10">
        <f t="array" ref="G1891">PERCENTILE(IF(ISERROR(F1891:F6890)=FALSE,F1891:F6890),CycleTimePercentile)</f>
        <v>0</v>
      </c>
      <c r="H1891" s="2" t="e">
        <f ca="1" xml:space="preserve"> IF(OR(Calculations!C1891 = "",Calculations!C1891 = WorkTypeString),  Calculations!K1891, NA())</f>
        <v>#N/A</v>
      </c>
      <c r="I1891" s="2" t="e">
        <f xml:space="preserve"> IF(Calculations!C1891 = DefectTypeString,  Calculations!K1891, NA())</f>
        <v>#N/A</v>
      </c>
    </row>
    <row r="1892" spans="1:9" x14ac:dyDescent="0.25">
      <c r="A1892" s="8" t="str">
        <f>Calculations!A1892</f>
        <v/>
      </c>
      <c r="B1892" s="2" t="str">
        <f t="shared" si="34"/>
        <v/>
      </c>
      <c r="C1892" s="10" t="str">
        <f>IFERROR(Calculations!J1892,"")</f>
        <v/>
      </c>
      <c r="D1892" s="10" t="str">
        <f xml:space="preserve"> IF(OR(Calculations!C1892 = "",Calculations!C1892 = WorkTypeString),  IFERROR(Calculations!J1892,""), NA())</f>
        <v/>
      </c>
      <c r="E1892" s="10">
        <f t="array" ref="E1892">PERCENTILE(IF(ISERROR(D1892:D6891)=FALSE,D1892:D6891),CycleTimePercentile)</f>
        <v>0</v>
      </c>
      <c r="F1892" s="2" t="e">
        <f xml:space="preserve"> IF(Calculations!C1892 = DefectTypeString,  IFERROR(Calculations!J1892,""), NA())</f>
        <v>#N/A</v>
      </c>
      <c r="G1892" s="10">
        <f t="array" ref="G1892">PERCENTILE(IF(ISERROR(F1892:F6891)=FALSE,F1892:F6891),CycleTimePercentile)</f>
        <v>0</v>
      </c>
      <c r="H1892" s="2" t="e">
        <f ca="1" xml:space="preserve"> IF(OR(Calculations!C1892 = "",Calculations!C1892 = WorkTypeString),  Calculations!K1892, NA())</f>
        <v>#N/A</v>
      </c>
      <c r="I1892" s="2" t="e">
        <f xml:space="preserve"> IF(Calculations!C1892 = DefectTypeString,  Calculations!K1892, NA())</f>
        <v>#N/A</v>
      </c>
    </row>
    <row r="1893" spans="1:9" x14ac:dyDescent="0.25">
      <c r="A1893" s="8" t="str">
        <f>Calculations!A1893</f>
        <v/>
      </c>
      <c r="B1893" s="2" t="str">
        <f t="shared" si="34"/>
        <v/>
      </c>
      <c r="C1893" s="10" t="str">
        <f>IFERROR(Calculations!J1893,"")</f>
        <v/>
      </c>
      <c r="D1893" s="10" t="str">
        <f xml:space="preserve"> IF(OR(Calculations!C1893 = "",Calculations!C1893 = WorkTypeString),  IFERROR(Calculations!J1893,""), NA())</f>
        <v/>
      </c>
      <c r="E1893" s="10">
        <f t="array" ref="E1893">PERCENTILE(IF(ISERROR(D1893:D6892)=FALSE,D1893:D6892),CycleTimePercentile)</f>
        <v>0</v>
      </c>
      <c r="F1893" s="2" t="e">
        <f xml:space="preserve"> IF(Calculations!C1893 = DefectTypeString,  IFERROR(Calculations!J1893,""), NA())</f>
        <v>#N/A</v>
      </c>
      <c r="G1893" s="10">
        <f t="array" ref="G1893">PERCENTILE(IF(ISERROR(F1893:F6892)=FALSE,F1893:F6892),CycleTimePercentile)</f>
        <v>0</v>
      </c>
      <c r="H1893" s="2" t="e">
        <f ca="1" xml:space="preserve"> IF(OR(Calculations!C1893 = "",Calculations!C1893 = WorkTypeString),  Calculations!K1893, NA())</f>
        <v>#N/A</v>
      </c>
      <c r="I1893" s="2" t="e">
        <f xml:space="preserve"> IF(Calculations!C1893 = DefectTypeString,  Calculations!K1893, NA())</f>
        <v>#N/A</v>
      </c>
    </row>
    <row r="1894" spans="1:9" x14ac:dyDescent="0.25">
      <c r="A1894" s="8" t="str">
        <f>Calculations!A1894</f>
        <v/>
      </c>
      <c r="B1894" s="2" t="str">
        <f t="shared" si="34"/>
        <v/>
      </c>
      <c r="C1894" s="10" t="str">
        <f>IFERROR(Calculations!J1894,"")</f>
        <v/>
      </c>
      <c r="D1894" s="10" t="str">
        <f xml:space="preserve"> IF(OR(Calculations!C1894 = "",Calculations!C1894 = WorkTypeString),  IFERROR(Calculations!J1894,""), NA())</f>
        <v/>
      </c>
      <c r="E1894" s="10">
        <f t="array" ref="E1894">PERCENTILE(IF(ISERROR(D1894:D6893)=FALSE,D1894:D6893),CycleTimePercentile)</f>
        <v>0</v>
      </c>
      <c r="F1894" s="2" t="e">
        <f xml:space="preserve"> IF(Calculations!C1894 = DefectTypeString,  IFERROR(Calculations!J1894,""), NA())</f>
        <v>#N/A</v>
      </c>
      <c r="G1894" s="10">
        <f t="array" ref="G1894">PERCENTILE(IF(ISERROR(F1894:F6893)=FALSE,F1894:F6893),CycleTimePercentile)</f>
        <v>0</v>
      </c>
      <c r="H1894" s="2" t="e">
        <f ca="1" xml:space="preserve"> IF(OR(Calculations!C1894 = "",Calculations!C1894 = WorkTypeString),  Calculations!K1894, NA())</f>
        <v>#N/A</v>
      </c>
      <c r="I1894" s="2" t="e">
        <f xml:space="preserve"> IF(Calculations!C1894 = DefectTypeString,  Calculations!K1894, NA())</f>
        <v>#N/A</v>
      </c>
    </row>
    <row r="1895" spans="1:9" x14ac:dyDescent="0.25">
      <c r="A1895" s="8" t="str">
        <f>Calculations!A1895</f>
        <v/>
      </c>
      <c r="B1895" s="2" t="str">
        <f t="shared" si="34"/>
        <v/>
      </c>
      <c r="C1895" s="10" t="str">
        <f>IFERROR(Calculations!J1895,"")</f>
        <v/>
      </c>
      <c r="D1895" s="10" t="str">
        <f xml:space="preserve"> IF(OR(Calculations!C1895 = "",Calculations!C1895 = WorkTypeString),  IFERROR(Calculations!J1895,""), NA())</f>
        <v/>
      </c>
      <c r="E1895" s="10">
        <f t="array" ref="E1895">PERCENTILE(IF(ISERROR(D1895:D6894)=FALSE,D1895:D6894),CycleTimePercentile)</f>
        <v>0</v>
      </c>
      <c r="F1895" s="2" t="e">
        <f xml:space="preserve"> IF(Calculations!C1895 = DefectTypeString,  IFERROR(Calculations!J1895,""), NA())</f>
        <v>#N/A</v>
      </c>
      <c r="G1895" s="10">
        <f t="array" ref="G1895">PERCENTILE(IF(ISERROR(F1895:F6894)=FALSE,F1895:F6894),CycleTimePercentile)</f>
        <v>0</v>
      </c>
      <c r="H1895" s="2" t="e">
        <f ca="1" xml:space="preserve"> IF(OR(Calculations!C1895 = "",Calculations!C1895 = WorkTypeString),  Calculations!K1895, NA())</f>
        <v>#N/A</v>
      </c>
      <c r="I1895" s="2" t="e">
        <f xml:space="preserve"> IF(Calculations!C1895 = DefectTypeString,  Calculations!K1895, NA())</f>
        <v>#N/A</v>
      </c>
    </row>
    <row r="1896" spans="1:9" x14ac:dyDescent="0.25">
      <c r="A1896" s="8" t="str">
        <f>Calculations!A1896</f>
        <v/>
      </c>
      <c r="B1896" s="2" t="str">
        <f t="shared" si="34"/>
        <v/>
      </c>
      <c r="C1896" s="10" t="str">
        <f>IFERROR(Calculations!J1896,"")</f>
        <v/>
      </c>
      <c r="D1896" s="10" t="str">
        <f xml:space="preserve"> IF(OR(Calculations!C1896 = "",Calculations!C1896 = WorkTypeString),  IFERROR(Calculations!J1896,""), NA())</f>
        <v/>
      </c>
      <c r="E1896" s="10">
        <f t="array" ref="E1896">PERCENTILE(IF(ISERROR(D1896:D6895)=FALSE,D1896:D6895),CycleTimePercentile)</f>
        <v>0</v>
      </c>
      <c r="F1896" s="2" t="e">
        <f xml:space="preserve"> IF(Calculations!C1896 = DefectTypeString,  IFERROR(Calculations!J1896,""), NA())</f>
        <v>#N/A</v>
      </c>
      <c r="G1896" s="10">
        <f t="array" ref="G1896">PERCENTILE(IF(ISERROR(F1896:F6895)=FALSE,F1896:F6895),CycleTimePercentile)</f>
        <v>0</v>
      </c>
      <c r="H1896" s="2" t="e">
        <f ca="1" xml:space="preserve"> IF(OR(Calculations!C1896 = "",Calculations!C1896 = WorkTypeString),  Calculations!K1896, NA())</f>
        <v>#N/A</v>
      </c>
      <c r="I1896" s="2" t="e">
        <f xml:space="preserve"> IF(Calculations!C1896 = DefectTypeString,  Calculations!K1896, NA())</f>
        <v>#N/A</v>
      </c>
    </row>
    <row r="1897" spans="1:9" x14ac:dyDescent="0.25">
      <c r="A1897" s="8" t="str">
        <f>Calculations!A1897</f>
        <v/>
      </c>
      <c r="B1897" s="2" t="str">
        <f t="shared" si="34"/>
        <v/>
      </c>
      <c r="C1897" s="10" t="str">
        <f>IFERROR(Calculations!J1897,"")</f>
        <v/>
      </c>
      <c r="D1897" s="10" t="str">
        <f xml:space="preserve"> IF(OR(Calculations!C1897 = "",Calculations!C1897 = WorkTypeString),  IFERROR(Calculations!J1897,""), NA())</f>
        <v/>
      </c>
      <c r="E1897" s="10">
        <f t="array" ref="E1897">PERCENTILE(IF(ISERROR(D1897:D6896)=FALSE,D1897:D6896),CycleTimePercentile)</f>
        <v>0</v>
      </c>
      <c r="F1897" s="2" t="e">
        <f xml:space="preserve"> IF(Calculations!C1897 = DefectTypeString,  IFERROR(Calculations!J1897,""), NA())</f>
        <v>#N/A</v>
      </c>
      <c r="G1897" s="10">
        <f t="array" ref="G1897">PERCENTILE(IF(ISERROR(F1897:F6896)=FALSE,F1897:F6896),CycleTimePercentile)</f>
        <v>0</v>
      </c>
      <c r="H1897" s="2" t="e">
        <f ca="1" xml:space="preserve"> IF(OR(Calculations!C1897 = "",Calculations!C1897 = WorkTypeString),  Calculations!K1897, NA())</f>
        <v>#N/A</v>
      </c>
      <c r="I1897" s="2" t="e">
        <f xml:space="preserve"> IF(Calculations!C1897 = DefectTypeString,  Calculations!K1897, NA())</f>
        <v>#N/A</v>
      </c>
    </row>
    <row r="1898" spans="1:9" x14ac:dyDescent="0.25">
      <c r="A1898" s="8" t="str">
        <f>Calculations!A1898</f>
        <v/>
      </c>
      <c r="B1898" s="2" t="str">
        <f t="shared" si="34"/>
        <v/>
      </c>
      <c r="C1898" s="10" t="str">
        <f>IFERROR(Calculations!J1898,"")</f>
        <v/>
      </c>
      <c r="D1898" s="10" t="str">
        <f xml:space="preserve"> IF(OR(Calculations!C1898 = "",Calculations!C1898 = WorkTypeString),  IFERROR(Calculations!J1898,""), NA())</f>
        <v/>
      </c>
      <c r="E1898" s="10">
        <f t="array" ref="E1898">PERCENTILE(IF(ISERROR(D1898:D6897)=FALSE,D1898:D6897),CycleTimePercentile)</f>
        <v>0</v>
      </c>
      <c r="F1898" s="2" t="e">
        <f xml:space="preserve"> IF(Calculations!C1898 = DefectTypeString,  IFERROR(Calculations!J1898,""), NA())</f>
        <v>#N/A</v>
      </c>
      <c r="G1898" s="10">
        <f t="array" ref="G1898">PERCENTILE(IF(ISERROR(F1898:F6897)=FALSE,F1898:F6897),CycleTimePercentile)</f>
        <v>0</v>
      </c>
      <c r="H1898" s="2" t="e">
        <f ca="1" xml:space="preserve"> IF(OR(Calculations!C1898 = "",Calculations!C1898 = WorkTypeString),  Calculations!K1898, NA())</f>
        <v>#N/A</v>
      </c>
      <c r="I1898" s="2" t="e">
        <f xml:space="preserve"> IF(Calculations!C1898 = DefectTypeString,  Calculations!K1898, NA())</f>
        <v>#N/A</v>
      </c>
    </row>
    <row r="1899" spans="1:9" x14ac:dyDescent="0.25">
      <c r="A1899" s="8" t="str">
        <f>Calculations!A1899</f>
        <v/>
      </c>
      <c r="B1899" s="2" t="str">
        <f t="shared" si="34"/>
        <v/>
      </c>
      <c r="C1899" s="10" t="str">
        <f>IFERROR(Calculations!J1899,"")</f>
        <v/>
      </c>
      <c r="D1899" s="10" t="str">
        <f xml:space="preserve"> IF(OR(Calculations!C1899 = "",Calculations!C1899 = WorkTypeString),  IFERROR(Calculations!J1899,""), NA())</f>
        <v/>
      </c>
      <c r="E1899" s="10">
        <f t="array" ref="E1899">PERCENTILE(IF(ISERROR(D1899:D6898)=FALSE,D1899:D6898),CycleTimePercentile)</f>
        <v>0</v>
      </c>
      <c r="F1899" s="2" t="e">
        <f xml:space="preserve"> IF(Calculations!C1899 = DefectTypeString,  IFERROR(Calculations!J1899,""), NA())</f>
        <v>#N/A</v>
      </c>
      <c r="G1899" s="10">
        <f t="array" ref="G1899">PERCENTILE(IF(ISERROR(F1899:F6898)=FALSE,F1899:F6898),CycleTimePercentile)</f>
        <v>0</v>
      </c>
      <c r="H1899" s="2" t="e">
        <f ca="1" xml:space="preserve"> IF(OR(Calculations!C1899 = "",Calculations!C1899 = WorkTypeString),  Calculations!K1899, NA())</f>
        <v>#N/A</v>
      </c>
      <c r="I1899" s="2" t="e">
        <f xml:space="preserve"> IF(Calculations!C1899 = DefectTypeString,  Calculations!K1899, NA())</f>
        <v>#N/A</v>
      </c>
    </row>
    <row r="1900" spans="1:9" x14ac:dyDescent="0.25">
      <c r="A1900" s="8" t="str">
        <f>Calculations!A1900</f>
        <v/>
      </c>
      <c r="B1900" s="2" t="str">
        <f t="shared" si="34"/>
        <v/>
      </c>
      <c r="C1900" s="10" t="str">
        <f>IFERROR(Calculations!J1900,"")</f>
        <v/>
      </c>
      <c r="D1900" s="10" t="str">
        <f xml:space="preserve"> IF(OR(Calculations!C1900 = "",Calculations!C1900 = WorkTypeString),  IFERROR(Calculations!J1900,""), NA())</f>
        <v/>
      </c>
      <c r="E1900" s="10">
        <f t="array" ref="E1900">PERCENTILE(IF(ISERROR(D1900:D6899)=FALSE,D1900:D6899),CycleTimePercentile)</f>
        <v>0</v>
      </c>
      <c r="F1900" s="2" t="e">
        <f xml:space="preserve"> IF(Calculations!C1900 = DefectTypeString,  IFERROR(Calculations!J1900,""), NA())</f>
        <v>#N/A</v>
      </c>
      <c r="G1900" s="10">
        <f t="array" ref="G1900">PERCENTILE(IF(ISERROR(F1900:F6899)=FALSE,F1900:F6899),CycleTimePercentile)</f>
        <v>0</v>
      </c>
      <c r="H1900" s="2" t="e">
        <f ca="1" xml:space="preserve"> IF(OR(Calculations!C1900 = "",Calculations!C1900 = WorkTypeString),  Calculations!K1900, NA())</f>
        <v>#N/A</v>
      </c>
      <c r="I1900" s="2" t="e">
        <f xml:space="preserve"> IF(Calculations!C1900 = DefectTypeString,  Calculations!K1900, NA())</f>
        <v>#N/A</v>
      </c>
    </row>
    <row r="1901" spans="1:9" x14ac:dyDescent="0.25">
      <c r="A1901" s="8" t="str">
        <f>Calculations!A1901</f>
        <v/>
      </c>
      <c r="B1901" s="2" t="str">
        <f t="shared" si="34"/>
        <v/>
      </c>
      <c r="C1901" s="10" t="str">
        <f>IFERROR(Calculations!J1901,"")</f>
        <v/>
      </c>
      <c r="D1901" s="10" t="str">
        <f xml:space="preserve"> IF(OR(Calculations!C1901 = "",Calculations!C1901 = WorkTypeString),  IFERROR(Calculations!J1901,""), NA())</f>
        <v/>
      </c>
      <c r="E1901" s="10">
        <f t="array" ref="E1901">PERCENTILE(IF(ISERROR(D1901:D6900)=FALSE,D1901:D6900),CycleTimePercentile)</f>
        <v>0</v>
      </c>
      <c r="F1901" s="2" t="e">
        <f xml:space="preserve"> IF(Calculations!C1901 = DefectTypeString,  IFERROR(Calculations!J1901,""), NA())</f>
        <v>#N/A</v>
      </c>
      <c r="G1901" s="10">
        <f t="array" ref="G1901">PERCENTILE(IF(ISERROR(F1901:F6900)=FALSE,F1901:F6900),CycleTimePercentile)</f>
        <v>0</v>
      </c>
      <c r="H1901" s="2" t="e">
        <f ca="1" xml:space="preserve"> IF(OR(Calculations!C1901 = "",Calculations!C1901 = WorkTypeString),  Calculations!K1901, NA())</f>
        <v>#N/A</v>
      </c>
      <c r="I1901" s="2" t="e">
        <f xml:space="preserve"> IF(Calculations!C1901 = DefectTypeString,  Calculations!K1901, NA())</f>
        <v>#N/A</v>
      </c>
    </row>
    <row r="1902" spans="1:9" x14ac:dyDescent="0.25">
      <c r="A1902" s="8" t="str">
        <f>Calculations!A1902</f>
        <v/>
      </c>
      <c r="B1902" s="2" t="str">
        <f t="shared" si="34"/>
        <v/>
      </c>
      <c r="C1902" s="10" t="str">
        <f>IFERROR(Calculations!J1902,"")</f>
        <v/>
      </c>
      <c r="D1902" s="10" t="str">
        <f xml:space="preserve"> IF(OR(Calculations!C1902 = "",Calculations!C1902 = WorkTypeString),  IFERROR(Calculations!J1902,""), NA())</f>
        <v/>
      </c>
      <c r="E1902" s="10">
        <f t="array" ref="E1902">PERCENTILE(IF(ISERROR(D1902:D6901)=FALSE,D1902:D6901),CycleTimePercentile)</f>
        <v>0</v>
      </c>
      <c r="F1902" s="2" t="e">
        <f xml:space="preserve"> IF(Calculations!C1902 = DefectTypeString,  IFERROR(Calculations!J1902,""), NA())</f>
        <v>#N/A</v>
      </c>
      <c r="G1902" s="10">
        <f t="array" ref="G1902">PERCENTILE(IF(ISERROR(F1902:F6901)=FALSE,F1902:F6901),CycleTimePercentile)</f>
        <v>0</v>
      </c>
      <c r="H1902" s="2" t="e">
        <f ca="1" xml:space="preserve"> IF(OR(Calculations!C1902 = "",Calculations!C1902 = WorkTypeString),  Calculations!K1902, NA())</f>
        <v>#N/A</v>
      </c>
      <c r="I1902" s="2" t="e">
        <f xml:space="preserve"> IF(Calculations!C1902 = DefectTypeString,  Calculations!K1902, NA())</f>
        <v>#N/A</v>
      </c>
    </row>
    <row r="1903" spans="1:9" x14ac:dyDescent="0.25">
      <c r="A1903" s="8" t="str">
        <f>Calculations!A1903</f>
        <v/>
      </c>
      <c r="B1903" s="2" t="str">
        <f t="shared" si="34"/>
        <v/>
      </c>
      <c r="C1903" s="10" t="str">
        <f>IFERROR(Calculations!J1903,"")</f>
        <v/>
      </c>
      <c r="D1903" s="10" t="str">
        <f xml:space="preserve"> IF(OR(Calculations!C1903 = "",Calculations!C1903 = WorkTypeString),  IFERROR(Calculations!J1903,""), NA())</f>
        <v/>
      </c>
      <c r="E1903" s="10">
        <f t="array" ref="E1903">PERCENTILE(IF(ISERROR(D1903:D6902)=FALSE,D1903:D6902),CycleTimePercentile)</f>
        <v>0</v>
      </c>
      <c r="F1903" s="2" t="e">
        <f xml:space="preserve"> IF(Calculations!C1903 = DefectTypeString,  IFERROR(Calculations!J1903,""), NA())</f>
        <v>#N/A</v>
      </c>
      <c r="G1903" s="10">
        <f t="array" ref="G1903">PERCENTILE(IF(ISERROR(F1903:F6902)=FALSE,F1903:F6902),CycleTimePercentile)</f>
        <v>0</v>
      </c>
      <c r="H1903" s="2" t="e">
        <f ca="1" xml:space="preserve"> IF(OR(Calculations!C1903 = "",Calculations!C1903 = WorkTypeString),  Calculations!K1903, NA())</f>
        <v>#N/A</v>
      </c>
      <c r="I1903" s="2" t="e">
        <f xml:space="preserve"> IF(Calculations!C1903 = DefectTypeString,  Calculations!K1903, NA())</f>
        <v>#N/A</v>
      </c>
    </row>
    <row r="1904" spans="1:9" x14ac:dyDescent="0.25">
      <c r="A1904" s="8" t="str">
        <f>Calculations!A1904</f>
        <v/>
      </c>
      <c r="B1904" s="2" t="str">
        <f t="shared" si="34"/>
        <v/>
      </c>
      <c r="C1904" s="10" t="str">
        <f>IFERROR(Calculations!J1904,"")</f>
        <v/>
      </c>
      <c r="D1904" s="10" t="str">
        <f xml:space="preserve"> IF(OR(Calculations!C1904 = "",Calculations!C1904 = WorkTypeString),  IFERROR(Calculations!J1904,""), NA())</f>
        <v/>
      </c>
      <c r="E1904" s="10">
        <f t="array" ref="E1904">PERCENTILE(IF(ISERROR(D1904:D6903)=FALSE,D1904:D6903),CycleTimePercentile)</f>
        <v>0</v>
      </c>
      <c r="F1904" s="2" t="e">
        <f xml:space="preserve"> IF(Calculations!C1904 = DefectTypeString,  IFERROR(Calculations!J1904,""), NA())</f>
        <v>#N/A</v>
      </c>
      <c r="G1904" s="10">
        <f t="array" ref="G1904">PERCENTILE(IF(ISERROR(F1904:F6903)=FALSE,F1904:F6903),CycleTimePercentile)</f>
        <v>0</v>
      </c>
      <c r="H1904" s="2" t="e">
        <f ca="1" xml:space="preserve"> IF(OR(Calculations!C1904 = "",Calculations!C1904 = WorkTypeString),  Calculations!K1904, NA())</f>
        <v>#N/A</v>
      </c>
      <c r="I1904" s="2" t="e">
        <f xml:space="preserve"> IF(Calculations!C1904 = DefectTypeString,  Calculations!K1904, NA())</f>
        <v>#N/A</v>
      </c>
    </row>
    <row r="1905" spans="1:9" x14ac:dyDescent="0.25">
      <c r="A1905" s="8" t="str">
        <f>Calculations!A1905</f>
        <v/>
      </c>
      <c r="B1905" s="2" t="str">
        <f t="shared" si="34"/>
        <v/>
      </c>
      <c r="C1905" s="10" t="str">
        <f>IFERROR(Calculations!J1905,"")</f>
        <v/>
      </c>
      <c r="D1905" s="10" t="str">
        <f xml:space="preserve"> IF(OR(Calculations!C1905 = "",Calculations!C1905 = WorkTypeString),  IFERROR(Calculations!J1905,""), NA())</f>
        <v/>
      </c>
      <c r="E1905" s="10">
        <f t="array" ref="E1905">PERCENTILE(IF(ISERROR(D1905:D6904)=FALSE,D1905:D6904),CycleTimePercentile)</f>
        <v>0</v>
      </c>
      <c r="F1905" s="2" t="e">
        <f xml:space="preserve"> IF(Calculations!C1905 = DefectTypeString,  IFERROR(Calculations!J1905,""), NA())</f>
        <v>#N/A</v>
      </c>
      <c r="G1905" s="10">
        <f t="array" ref="G1905">PERCENTILE(IF(ISERROR(F1905:F6904)=FALSE,F1905:F6904),CycleTimePercentile)</f>
        <v>0</v>
      </c>
      <c r="H1905" s="2" t="e">
        <f ca="1" xml:space="preserve"> IF(OR(Calculations!C1905 = "",Calculations!C1905 = WorkTypeString),  Calculations!K1905, NA())</f>
        <v>#N/A</v>
      </c>
      <c r="I1905" s="2" t="e">
        <f xml:space="preserve"> IF(Calculations!C1905 = DefectTypeString,  Calculations!K1905, NA())</f>
        <v>#N/A</v>
      </c>
    </row>
    <row r="1906" spans="1:9" x14ac:dyDescent="0.25">
      <c r="A1906" s="8" t="str">
        <f>Calculations!A1906</f>
        <v/>
      </c>
      <c r="B1906" s="2" t="str">
        <f t="shared" si="34"/>
        <v/>
      </c>
      <c r="C1906" s="10" t="str">
        <f>IFERROR(Calculations!J1906,"")</f>
        <v/>
      </c>
      <c r="D1906" s="10" t="str">
        <f xml:space="preserve"> IF(OR(Calculations!C1906 = "",Calculations!C1906 = WorkTypeString),  IFERROR(Calculations!J1906,""), NA())</f>
        <v/>
      </c>
      <c r="E1906" s="10">
        <f t="array" ref="E1906">PERCENTILE(IF(ISERROR(D1906:D6905)=FALSE,D1906:D6905),CycleTimePercentile)</f>
        <v>0</v>
      </c>
      <c r="F1906" s="2" t="e">
        <f xml:space="preserve"> IF(Calculations!C1906 = DefectTypeString,  IFERROR(Calculations!J1906,""), NA())</f>
        <v>#N/A</v>
      </c>
      <c r="G1906" s="10">
        <f t="array" ref="G1906">PERCENTILE(IF(ISERROR(F1906:F6905)=FALSE,F1906:F6905),CycleTimePercentile)</f>
        <v>0</v>
      </c>
      <c r="H1906" s="2" t="e">
        <f ca="1" xml:space="preserve"> IF(OR(Calculations!C1906 = "",Calculations!C1906 = WorkTypeString),  Calculations!K1906, NA())</f>
        <v>#N/A</v>
      </c>
      <c r="I1906" s="2" t="e">
        <f xml:space="preserve"> IF(Calculations!C1906 = DefectTypeString,  Calculations!K1906, NA())</f>
        <v>#N/A</v>
      </c>
    </row>
    <row r="1907" spans="1:9" x14ac:dyDescent="0.25">
      <c r="A1907" s="8" t="str">
        <f>Calculations!A1907</f>
        <v/>
      </c>
      <c r="B1907" s="2" t="str">
        <f t="shared" si="34"/>
        <v/>
      </c>
      <c r="C1907" s="10" t="str">
        <f>IFERROR(Calculations!J1907,"")</f>
        <v/>
      </c>
      <c r="D1907" s="10" t="str">
        <f xml:space="preserve"> IF(OR(Calculations!C1907 = "",Calculations!C1907 = WorkTypeString),  IFERROR(Calculations!J1907,""), NA())</f>
        <v/>
      </c>
      <c r="E1907" s="10">
        <f t="array" ref="E1907">PERCENTILE(IF(ISERROR(D1907:D6906)=FALSE,D1907:D6906),CycleTimePercentile)</f>
        <v>0</v>
      </c>
      <c r="F1907" s="2" t="e">
        <f xml:space="preserve"> IF(Calculations!C1907 = DefectTypeString,  IFERROR(Calculations!J1907,""), NA())</f>
        <v>#N/A</v>
      </c>
      <c r="G1907" s="10">
        <f t="array" ref="G1907">PERCENTILE(IF(ISERROR(F1907:F6906)=FALSE,F1907:F6906),CycleTimePercentile)</f>
        <v>0</v>
      </c>
      <c r="H1907" s="2" t="e">
        <f ca="1" xml:space="preserve"> IF(OR(Calculations!C1907 = "",Calculations!C1907 = WorkTypeString),  Calculations!K1907, NA())</f>
        <v>#N/A</v>
      </c>
      <c r="I1907" s="2" t="e">
        <f xml:space="preserve"> IF(Calculations!C1907 = DefectTypeString,  Calculations!K1907, NA())</f>
        <v>#N/A</v>
      </c>
    </row>
    <row r="1908" spans="1:9" x14ac:dyDescent="0.25">
      <c r="A1908" s="8" t="str">
        <f>Calculations!A1908</f>
        <v/>
      </c>
      <c r="B1908" s="2" t="str">
        <f t="shared" si="34"/>
        <v/>
      </c>
      <c r="C1908" s="10" t="str">
        <f>IFERROR(Calculations!J1908,"")</f>
        <v/>
      </c>
      <c r="D1908" s="10" t="str">
        <f xml:space="preserve"> IF(OR(Calculations!C1908 = "",Calculations!C1908 = WorkTypeString),  IFERROR(Calculations!J1908,""), NA())</f>
        <v/>
      </c>
      <c r="E1908" s="10">
        <f t="array" ref="E1908">PERCENTILE(IF(ISERROR(D1908:D6907)=FALSE,D1908:D6907),CycleTimePercentile)</f>
        <v>0</v>
      </c>
      <c r="F1908" s="2" t="e">
        <f xml:space="preserve"> IF(Calculations!C1908 = DefectTypeString,  IFERROR(Calculations!J1908,""), NA())</f>
        <v>#N/A</v>
      </c>
      <c r="G1908" s="10">
        <f t="array" ref="G1908">PERCENTILE(IF(ISERROR(F1908:F6907)=FALSE,F1908:F6907),CycleTimePercentile)</f>
        <v>0</v>
      </c>
      <c r="H1908" s="2" t="e">
        <f ca="1" xml:space="preserve"> IF(OR(Calculations!C1908 = "",Calculations!C1908 = WorkTypeString),  Calculations!K1908, NA())</f>
        <v>#N/A</v>
      </c>
      <c r="I1908" s="2" t="e">
        <f xml:space="preserve"> IF(Calculations!C1908 = DefectTypeString,  Calculations!K1908, NA())</f>
        <v>#N/A</v>
      </c>
    </row>
    <row r="1909" spans="1:9" x14ac:dyDescent="0.25">
      <c r="A1909" s="8" t="str">
        <f>Calculations!A1909</f>
        <v/>
      </c>
      <c r="B1909" s="2" t="str">
        <f t="shared" si="34"/>
        <v/>
      </c>
      <c r="C1909" s="10" t="str">
        <f>IFERROR(Calculations!J1909,"")</f>
        <v/>
      </c>
      <c r="D1909" s="10" t="str">
        <f xml:space="preserve"> IF(OR(Calculations!C1909 = "",Calculations!C1909 = WorkTypeString),  IFERROR(Calculations!J1909,""), NA())</f>
        <v/>
      </c>
      <c r="E1909" s="10">
        <f t="array" ref="E1909">PERCENTILE(IF(ISERROR(D1909:D6908)=FALSE,D1909:D6908),CycleTimePercentile)</f>
        <v>0</v>
      </c>
      <c r="F1909" s="2" t="e">
        <f xml:space="preserve"> IF(Calculations!C1909 = DefectTypeString,  IFERROR(Calculations!J1909,""), NA())</f>
        <v>#N/A</v>
      </c>
      <c r="G1909" s="10">
        <f t="array" ref="G1909">PERCENTILE(IF(ISERROR(F1909:F6908)=FALSE,F1909:F6908),CycleTimePercentile)</f>
        <v>0</v>
      </c>
      <c r="H1909" s="2" t="e">
        <f ca="1" xml:space="preserve"> IF(OR(Calculations!C1909 = "",Calculations!C1909 = WorkTypeString),  Calculations!K1909, NA())</f>
        <v>#N/A</v>
      </c>
      <c r="I1909" s="2" t="e">
        <f xml:space="preserve"> IF(Calculations!C1909 = DefectTypeString,  Calculations!K1909, NA())</f>
        <v>#N/A</v>
      </c>
    </row>
    <row r="1910" spans="1:9" x14ac:dyDescent="0.25">
      <c r="A1910" s="8" t="str">
        <f>Calculations!A1910</f>
        <v/>
      </c>
      <c r="B1910" s="2" t="str">
        <f t="shared" si="34"/>
        <v/>
      </c>
      <c r="C1910" s="10" t="str">
        <f>IFERROR(Calculations!J1910,"")</f>
        <v/>
      </c>
      <c r="D1910" s="10" t="str">
        <f xml:space="preserve"> IF(OR(Calculations!C1910 = "",Calculations!C1910 = WorkTypeString),  IFERROR(Calculations!J1910,""), NA())</f>
        <v/>
      </c>
      <c r="E1910" s="10">
        <f t="array" ref="E1910">PERCENTILE(IF(ISERROR(D1910:D6909)=FALSE,D1910:D6909),CycleTimePercentile)</f>
        <v>0</v>
      </c>
      <c r="F1910" s="2" t="e">
        <f xml:space="preserve"> IF(Calculations!C1910 = DefectTypeString,  IFERROR(Calculations!J1910,""), NA())</f>
        <v>#N/A</v>
      </c>
      <c r="G1910" s="10">
        <f t="array" ref="G1910">PERCENTILE(IF(ISERROR(F1910:F6909)=FALSE,F1910:F6909),CycleTimePercentile)</f>
        <v>0</v>
      </c>
      <c r="H1910" s="2" t="e">
        <f ca="1" xml:space="preserve"> IF(OR(Calculations!C1910 = "",Calculations!C1910 = WorkTypeString),  Calculations!K1910, NA())</f>
        <v>#N/A</v>
      </c>
      <c r="I1910" s="2" t="e">
        <f xml:space="preserve"> IF(Calculations!C1910 = DefectTypeString,  Calculations!K1910, NA())</f>
        <v>#N/A</v>
      </c>
    </row>
    <row r="1911" spans="1:9" x14ac:dyDescent="0.25">
      <c r="A1911" s="8" t="str">
        <f>Calculations!A1911</f>
        <v/>
      </c>
      <c r="B1911" s="2" t="str">
        <f t="shared" si="34"/>
        <v/>
      </c>
      <c r="C1911" s="10" t="str">
        <f>IFERROR(Calculations!J1911,"")</f>
        <v/>
      </c>
      <c r="D1911" s="10" t="str">
        <f xml:space="preserve"> IF(OR(Calculations!C1911 = "",Calculations!C1911 = WorkTypeString),  IFERROR(Calculations!J1911,""), NA())</f>
        <v/>
      </c>
      <c r="E1911" s="10">
        <f t="array" ref="E1911">PERCENTILE(IF(ISERROR(D1911:D6910)=FALSE,D1911:D6910),CycleTimePercentile)</f>
        <v>0</v>
      </c>
      <c r="F1911" s="2" t="e">
        <f xml:space="preserve"> IF(Calculations!C1911 = DefectTypeString,  IFERROR(Calculations!J1911,""), NA())</f>
        <v>#N/A</v>
      </c>
      <c r="G1911" s="10">
        <f t="array" ref="G1911">PERCENTILE(IF(ISERROR(F1911:F6910)=FALSE,F1911:F6910),CycleTimePercentile)</f>
        <v>0</v>
      </c>
      <c r="H1911" s="2" t="e">
        <f ca="1" xml:space="preserve"> IF(OR(Calculations!C1911 = "",Calculations!C1911 = WorkTypeString),  Calculations!K1911, NA())</f>
        <v>#N/A</v>
      </c>
      <c r="I1911" s="2" t="e">
        <f xml:space="preserve"> IF(Calculations!C1911 = DefectTypeString,  Calculations!K1911, NA())</f>
        <v>#N/A</v>
      </c>
    </row>
    <row r="1912" spans="1:9" x14ac:dyDescent="0.25">
      <c r="A1912" s="8" t="str">
        <f>Calculations!A1912</f>
        <v/>
      </c>
      <c r="B1912" s="2" t="str">
        <f t="shared" si="34"/>
        <v/>
      </c>
      <c r="C1912" s="10" t="str">
        <f>IFERROR(Calculations!J1912,"")</f>
        <v/>
      </c>
      <c r="D1912" s="10" t="str">
        <f xml:space="preserve"> IF(OR(Calculations!C1912 = "",Calculations!C1912 = WorkTypeString),  IFERROR(Calculations!J1912,""), NA())</f>
        <v/>
      </c>
      <c r="E1912" s="10">
        <f t="array" ref="E1912">PERCENTILE(IF(ISERROR(D1912:D6911)=FALSE,D1912:D6911),CycleTimePercentile)</f>
        <v>0</v>
      </c>
      <c r="F1912" s="2" t="e">
        <f xml:space="preserve"> IF(Calculations!C1912 = DefectTypeString,  IFERROR(Calculations!J1912,""), NA())</f>
        <v>#N/A</v>
      </c>
      <c r="G1912" s="10">
        <f t="array" ref="G1912">PERCENTILE(IF(ISERROR(F1912:F6911)=FALSE,F1912:F6911),CycleTimePercentile)</f>
        <v>0</v>
      </c>
      <c r="H1912" s="2" t="e">
        <f ca="1" xml:space="preserve"> IF(OR(Calculations!C1912 = "",Calculations!C1912 = WorkTypeString),  Calculations!K1912, NA())</f>
        <v>#N/A</v>
      </c>
      <c r="I1912" s="2" t="e">
        <f xml:space="preserve"> IF(Calculations!C1912 = DefectTypeString,  Calculations!K1912, NA())</f>
        <v>#N/A</v>
      </c>
    </row>
    <row r="1913" spans="1:9" x14ac:dyDescent="0.25">
      <c r="A1913" s="8" t="str">
        <f>Calculations!A1913</f>
        <v/>
      </c>
      <c r="B1913" s="2" t="str">
        <f t="shared" si="34"/>
        <v/>
      </c>
      <c r="C1913" s="10" t="str">
        <f>IFERROR(Calculations!J1913,"")</f>
        <v/>
      </c>
      <c r="D1913" s="10" t="str">
        <f xml:space="preserve"> IF(OR(Calculations!C1913 = "",Calculations!C1913 = WorkTypeString),  IFERROR(Calculations!J1913,""), NA())</f>
        <v/>
      </c>
      <c r="E1913" s="10">
        <f t="array" ref="E1913">PERCENTILE(IF(ISERROR(D1913:D6912)=FALSE,D1913:D6912),CycleTimePercentile)</f>
        <v>0</v>
      </c>
      <c r="F1913" s="2" t="e">
        <f xml:space="preserve"> IF(Calculations!C1913 = DefectTypeString,  IFERROR(Calculations!J1913,""), NA())</f>
        <v>#N/A</v>
      </c>
      <c r="G1913" s="10">
        <f t="array" ref="G1913">PERCENTILE(IF(ISERROR(F1913:F6912)=FALSE,F1913:F6912),CycleTimePercentile)</f>
        <v>0</v>
      </c>
      <c r="H1913" s="2" t="e">
        <f ca="1" xml:space="preserve"> IF(OR(Calculations!C1913 = "",Calculations!C1913 = WorkTypeString),  Calculations!K1913, NA())</f>
        <v>#N/A</v>
      </c>
      <c r="I1913" s="2" t="e">
        <f xml:space="preserve"> IF(Calculations!C1913 = DefectTypeString,  Calculations!K1913, NA())</f>
        <v>#N/A</v>
      </c>
    </row>
    <row r="1914" spans="1:9" x14ac:dyDescent="0.25">
      <c r="A1914" s="8" t="str">
        <f>Calculations!A1914</f>
        <v/>
      </c>
      <c r="B1914" s="2" t="str">
        <f t="shared" si="34"/>
        <v/>
      </c>
      <c r="C1914" s="10" t="str">
        <f>IFERROR(Calculations!J1914,"")</f>
        <v/>
      </c>
      <c r="D1914" s="10" t="str">
        <f xml:space="preserve"> IF(OR(Calculations!C1914 = "",Calculations!C1914 = WorkTypeString),  IFERROR(Calculations!J1914,""), NA())</f>
        <v/>
      </c>
      <c r="E1914" s="10">
        <f t="array" ref="E1914">PERCENTILE(IF(ISERROR(D1914:D6913)=FALSE,D1914:D6913),CycleTimePercentile)</f>
        <v>0</v>
      </c>
      <c r="F1914" s="2" t="e">
        <f xml:space="preserve"> IF(Calculations!C1914 = DefectTypeString,  IFERROR(Calculations!J1914,""), NA())</f>
        <v>#N/A</v>
      </c>
      <c r="G1914" s="10">
        <f t="array" ref="G1914">PERCENTILE(IF(ISERROR(F1914:F6913)=FALSE,F1914:F6913),CycleTimePercentile)</f>
        <v>0</v>
      </c>
      <c r="H1914" s="2" t="e">
        <f ca="1" xml:space="preserve"> IF(OR(Calculations!C1914 = "",Calculations!C1914 = WorkTypeString),  Calculations!K1914, NA())</f>
        <v>#N/A</v>
      </c>
      <c r="I1914" s="2" t="e">
        <f xml:space="preserve"> IF(Calculations!C1914 = DefectTypeString,  Calculations!K1914, NA())</f>
        <v>#N/A</v>
      </c>
    </row>
    <row r="1915" spans="1:9" x14ac:dyDescent="0.25">
      <c r="A1915" s="8" t="str">
        <f>Calculations!A1915</f>
        <v/>
      </c>
      <c r="B1915" s="2" t="str">
        <f t="shared" si="34"/>
        <v/>
      </c>
      <c r="C1915" s="10" t="str">
        <f>IFERROR(Calculations!J1915,"")</f>
        <v/>
      </c>
      <c r="D1915" s="10" t="str">
        <f xml:space="preserve"> IF(OR(Calculations!C1915 = "",Calculations!C1915 = WorkTypeString),  IFERROR(Calculations!J1915,""), NA())</f>
        <v/>
      </c>
      <c r="E1915" s="10">
        <f t="array" ref="E1915">PERCENTILE(IF(ISERROR(D1915:D6914)=FALSE,D1915:D6914),CycleTimePercentile)</f>
        <v>0</v>
      </c>
      <c r="F1915" s="2" t="e">
        <f xml:space="preserve"> IF(Calculations!C1915 = DefectTypeString,  IFERROR(Calculations!J1915,""), NA())</f>
        <v>#N/A</v>
      </c>
      <c r="G1915" s="10">
        <f t="array" ref="G1915">PERCENTILE(IF(ISERROR(F1915:F6914)=FALSE,F1915:F6914),CycleTimePercentile)</f>
        <v>0</v>
      </c>
      <c r="H1915" s="2" t="e">
        <f ca="1" xml:space="preserve"> IF(OR(Calculations!C1915 = "",Calculations!C1915 = WorkTypeString),  Calculations!K1915, NA())</f>
        <v>#N/A</v>
      </c>
      <c r="I1915" s="2" t="e">
        <f xml:space="preserve"> IF(Calculations!C1915 = DefectTypeString,  Calculations!K1915, NA())</f>
        <v>#N/A</v>
      </c>
    </row>
    <row r="1916" spans="1:9" x14ac:dyDescent="0.25">
      <c r="A1916" s="8" t="str">
        <f>Calculations!A1916</f>
        <v/>
      </c>
      <c r="B1916" s="2" t="str">
        <f t="shared" si="34"/>
        <v/>
      </c>
      <c r="C1916" s="10" t="str">
        <f>IFERROR(Calculations!J1916,"")</f>
        <v/>
      </c>
      <c r="D1916" s="10" t="str">
        <f xml:space="preserve"> IF(OR(Calculations!C1916 = "",Calculations!C1916 = WorkTypeString),  IFERROR(Calculations!J1916,""), NA())</f>
        <v/>
      </c>
      <c r="E1916" s="10">
        <f t="array" ref="E1916">PERCENTILE(IF(ISERROR(D1916:D6915)=FALSE,D1916:D6915),CycleTimePercentile)</f>
        <v>0</v>
      </c>
      <c r="F1916" s="2" t="e">
        <f xml:space="preserve"> IF(Calculations!C1916 = DefectTypeString,  IFERROR(Calculations!J1916,""), NA())</f>
        <v>#N/A</v>
      </c>
      <c r="G1916" s="10">
        <f t="array" ref="G1916">PERCENTILE(IF(ISERROR(F1916:F6915)=FALSE,F1916:F6915),CycleTimePercentile)</f>
        <v>0</v>
      </c>
      <c r="H1916" s="2" t="e">
        <f ca="1" xml:space="preserve"> IF(OR(Calculations!C1916 = "",Calculations!C1916 = WorkTypeString),  Calculations!K1916, NA())</f>
        <v>#N/A</v>
      </c>
      <c r="I1916" s="2" t="e">
        <f xml:space="preserve"> IF(Calculations!C1916 = DefectTypeString,  Calculations!K1916, NA())</f>
        <v>#N/A</v>
      </c>
    </row>
    <row r="1917" spans="1:9" x14ac:dyDescent="0.25">
      <c r="A1917" s="8" t="str">
        <f>Calculations!A1917</f>
        <v/>
      </c>
      <c r="B1917" s="2" t="str">
        <f t="shared" si="34"/>
        <v/>
      </c>
      <c r="C1917" s="10" t="str">
        <f>IFERROR(Calculations!J1917,"")</f>
        <v/>
      </c>
      <c r="D1917" s="10" t="str">
        <f xml:space="preserve"> IF(OR(Calculations!C1917 = "",Calculations!C1917 = WorkTypeString),  IFERROR(Calculations!J1917,""), NA())</f>
        <v/>
      </c>
      <c r="E1917" s="10">
        <f t="array" ref="E1917">PERCENTILE(IF(ISERROR(D1917:D6916)=FALSE,D1917:D6916),CycleTimePercentile)</f>
        <v>0</v>
      </c>
      <c r="F1917" s="2" t="e">
        <f xml:space="preserve"> IF(Calculations!C1917 = DefectTypeString,  IFERROR(Calculations!J1917,""), NA())</f>
        <v>#N/A</v>
      </c>
      <c r="G1917" s="10">
        <f t="array" ref="G1917">PERCENTILE(IF(ISERROR(F1917:F6916)=FALSE,F1917:F6916),CycleTimePercentile)</f>
        <v>0</v>
      </c>
      <c r="H1917" s="2" t="e">
        <f ca="1" xml:space="preserve"> IF(OR(Calculations!C1917 = "",Calculations!C1917 = WorkTypeString),  Calculations!K1917, NA())</f>
        <v>#N/A</v>
      </c>
      <c r="I1917" s="2" t="e">
        <f xml:space="preserve"> IF(Calculations!C1917 = DefectTypeString,  Calculations!K1917, NA())</f>
        <v>#N/A</v>
      </c>
    </row>
    <row r="1918" spans="1:9" x14ac:dyDescent="0.25">
      <c r="A1918" s="8" t="str">
        <f>Calculations!A1918</f>
        <v/>
      </c>
      <c r="B1918" s="2" t="str">
        <f t="shared" si="34"/>
        <v/>
      </c>
      <c r="C1918" s="10" t="str">
        <f>IFERROR(Calculations!J1918,"")</f>
        <v/>
      </c>
      <c r="D1918" s="10" t="str">
        <f xml:space="preserve"> IF(OR(Calculations!C1918 = "",Calculations!C1918 = WorkTypeString),  IFERROR(Calculations!J1918,""), NA())</f>
        <v/>
      </c>
      <c r="E1918" s="10">
        <f t="array" ref="E1918">PERCENTILE(IF(ISERROR(D1918:D6917)=FALSE,D1918:D6917),CycleTimePercentile)</f>
        <v>0</v>
      </c>
      <c r="F1918" s="2" t="e">
        <f xml:space="preserve"> IF(Calculations!C1918 = DefectTypeString,  IFERROR(Calculations!J1918,""), NA())</f>
        <v>#N/A</v>
      </c>
      <c r="G1918" s="10">
        <f t="array" ref="G1918">PERCENTILE(IF(ISERROR(F1918:F6917)=FALSE,F1918:F6917),CycleTimePercentile)</f>
        <v>0</v>
      </c>
      <c r="H1918" s="2" t="e">
        <f ca="1" xml:space="preserve"> IF(OR(Calculations!C1918 = "",Calculations!C1918 = WorkTypeString),  Calculations!K1918, NA())</f>
        <v>#N/A</v>
      </c>
      <c r="I1918" s="2" t="e">
        <f xml:space="preserve"> IF(Calculations!C1918 = DefectTypeString,  Calculations!K1918, NA())</f>
        <v>#N/A</v>
      </c>
    </row>
    <row r="1919" spans="1:9" x14ac:dyDescent="0.25">
      <c r="A1919" s="8" t="str">
        <f>Calculations!A1919</f>
        <v/>
      </c>
      <c r="B1919" s="2" t="str">
        <f t="shared" si="34"/>
        <v/>
      </c>
      <c r="C1919" s="10" t="str">
        <f>IFERROR(Calculations!J1919,"")</f>
        <v/>
      </c>
      <c r="D1919" s="10" t="str">
        <f xml:space="preserve"> IF(OR(Calculations!C1919 = "",Calculations!C1919 = WorkTypeString),  IFERROR(Calculations!J1919,""), NA())</f>
        <v/>
      </c>
      <c r="E1919" s="10">
        <f t="array" ref="E1919">PERCENTILE(IF(ISERROR(D1919:D6918)=FALSE,D1919:D6918),CycleTimePercentile)</f>
        <v>0</v>
      </c>
      <c r="F1919" s="2" t="e">
        <f xml:space="preserve"> IF(Calculations!C1919 = DefectTypeString,  IFERROR(Calculations!J1919,""), NA())</f>
        <v>#N/A</v>
      </c>
      <c r="G1919" s="10">
        <f t="array" ref="G1919">PERCENTILE(IF(ISERROR(F1919:F6918)=FALSE,F1919:F6918),CycleTimePercentile)</f>
        <v>0</v>
      </c>
      <c r="H1919" s="2" t="e">
        <f ca="1" xml:space="preserve"> IF(OR(Calculations!C1919 = "",Calculations!C1919 = WorkTypeString),  Calculations!K1919, NA())</f>
        <v>#N/A</v>
      </c>
      <c r="I1919" s="2" t="e">
        <f xml:space="preserve"> IF(Calculations!C1919 = DefectTypeString,  Calculations!K1919, NA())</f>
        <v>#N/A</v>
      </c>
    </row>
    <row r="1920" spans="1:9" x14ac:dyDescent="0.25">
      <c r="A1920" s="8" t="str">
        <f>Calculations!A1920</f>
        <v/>
      </c>
      <c r="B1920" s="2" t="str">
        <f t="shared" si="34"/>
        <v/>
      </c>
      <c r="C1920" s="10" t="str">
        <f>IFERROR(Calculations!J1920,"")</f>
        <v/>
      </c>
      <c r="D1920" s="10" t="str">
        <f xml:space="preserve"> IF(OR(Calculations!C1920 = "",Calculations!C1920 = WorkTypeString),  IFERROR(Calculations!J1920,""), NA())</f>
        <v/>
      </c>
      <c r="E1920" s="10">
        <f t="array" ref="E1920">PERCENTILE(IF(ISERROR(D1920:D6919)=FALSE,D1920:D6919),CycleTimePercentile)</f>
        <v>0</v>
      </c>
      <c r="F1920" s="2" t="e">
        <f xml:space="preserve"> IF(Calculations!C1920 = DefectTypeString,  IFERROR(Calculations!J1920,""), NA())</f>
        <v>#N/A</v>
      </c>
      <c r="G1920" s="10">
        <f t="array" ref="G1920">PERCENTILE(IF(ISERROR(F1920:F6919)=FALSE,F1920:F6919),CycleTimePercentile)</f>
        <v>0</v>
      </c>
      <c r="H1920" s="2" t="e">
        <f ca="1" xml:space="preserve"> IF(OR(Calculations!C1920 = "",Calculations!C1920 = WorkTypeString),  Calculations!K1920, NA())</f>
        <v>#N/A</v>
      </c>
      <c r="I1920" s="2" t="e">
        <f xml:space="preserve"> IF(Calculations!C1920 = DefectTypeString,  Calculations!K1920, NA())</f>
        <v>#N/A</v>
      </c>
    </row>
    <row r="1921" spans="1:9" x14ac:dyDescent="0.25">
      <c r="A1921" s="8" t="str">
        <f>Calculations!A1921</f>
        <v/>
      </c>
      <c r="B1921" s="2" t="str">
        <f t="shared" si="34"/>
        <v/>
      </c>
      <c r="C1921" s="10" t="str">
        <f>IFERROR(Calculations!J1921,"")</f>
        <v/>
      </c>
      <c r="D1921" s="10" t="str">
        <f xml:space="preserve"> IF(OR(Calculations!C1921 = "",Calculations!C1921 = WorkTypeString),  IFERROR(Calculations!J1921,""), NA())</f>
        <v/>
      </c>
      <c r="E1921" s="10">
        <f t="array" ref="E1921">PERCENTILE(IF(ISERROR(D1921:D6920)=FALSE,D1921:D6920),CycleTimePercentile)</f>
        <v>0</v>
      </c>
      <c r="F1921" s="2" t="e">
        <f xml:space="preserve"> IF(Calculations!C1921 = DefectTypeString,  IFERROR(Calculations!J1921,""), NA())</f>
        <v>#N/A</v>
      </c>
      <c r="G1921" s="10">
        <f t="array" ref="G1921">PERCENTILE(IF(ISERROR(F1921:F6920)=FALSE,F1921:F6920),CycleTimePercentile)</f>
        <v>0</v>
      </c>
      <c r="H1921" s="2" t="e">
        <f ca="1" xml:space="preserve"> IF(OR(Calculations!C1921 = "",Calculations!C1921 = WorkTypeString),  Calculations!K1921, NA())</f>
        <v>#N/A</v>
      </c>
      <c r="I1921" s="2" t="e">
        <f xml:space="preserve"> IF(Calculations!C1921 = DefectTypeString,  Calculations!K1921, NA())</f>
        <v>#N/A</v>
      </c>
    </row>
    <row r="1922" spans="1:9" x14ac:dyDescent="0.25">
      <c r="A1922" s="8" t="str">
        <f>Calculations!A1922</f>
        <v/>
      </c>
      <c r="B1922" s="2" t="str">
        <f t="shared" si="34"/>
        <v/>
      </c>
      <c r="C1922" s="10" t="str">
        <f>IFERROR(Calculations!J1922,"")</f>
        <v/>
      </c>
      <c r="D1922" s="10" t="str">
        <f xml:space="preserve"> IF(OR(Calculations!C1922 = "",Calculations!C1922 = WorkTypeString),  IFERROR(Calculations!J1922,""), NA())</f>
        <v/>
      </c>
      <c r="E1922" s="10">
        <f t="array" ref="E1922">PERCENTILE(IF(ISERROR(D1922:D6921)=FALSE,D1922:D6921),CycleTimePercentile)</f>
        <v>0</v>
      </c>
      <c r="F1922" s="2" t="e">
        <f xml:space="preserve"> IF(Calculations!C1922 = DefectTypeString,  IFERROR(Calculations!J1922,""), NA())</f>
        <v>#N/A</v>
      </c>
      <c r="G1922" s="10">
        <f t="array" ref="G1922">PERCENTILE(IF(ISERROR(F1922:F6921)=FALSE,F1922:F6921),CycleTimePercentile)</f>
        <v>0</v>
      </c>
      <c r="H1922" s="2" t="e">
        <f ca="1" xml:space="preserve"> IF(OR(Calculations!C1922 = "",Calculations!C1922 = WorkTypeString),  Calculations!K1922, NA())</f>
        <v>#N/A</v>
      </c>
      <c r="I1922" s="2" t="e">
        <f xml:space="preserve"> IF(Calculations!C1922 = DefectTypeString,  Calculations!K1922, NA())</f>
        <v>#N/A</v>
      </c>
    </row>
    <row r="1923" spans="1:9" x14ac:dyDescent="0.25">
      <c r="A1923" s="8" t="str">
        <f>Calculations!A1923</f>
        <v/>
      </c>
      <c r="B1923" s="2" t="str">
        <f t="shared" ref="B1923:B1986" si="35">IF(ISNUMBER(A1923),YEAR(A1923)&amp;"-"&amp;TEXT(MONTH(A1923),"00")&amp;"-"&amp;TEXT(DAY(A1923),"00")&amp;"-"&amp;TEXT(HOUR(A1923),"00"),"")</f>
        <v/>
      </c>
      <c r="C1923" s="10" t="str">
        <f>IFERROR(Calculations!J1923,"")</f>
        <v/>
      </c>
      <c r="D1923" s="10" t="str">
        <f xml:space="preserve"> IF(OR(Calculations!C1923 = "",Calculations!C1923 = WorkTypeString),  IFERROR(Calculations!J1923,""), NA())</f>
        <v/>
      </c>
      <c r="E1923" s="10">
        <f t="array" ref="E1923">PERCENTILE(IF(ISERROR(D1923:D6922)=FALSE,D1923:D6922),CycleTimePercentile)</f>
        <v>0</v>
      </c>
      <c r="F1923" s="2" t="e">
        <f xml:space="preserve"> IF(Calculations!C1923 = DefectTypeString,  IFERROR(Calculations!J1923,""), NA())</f>
        <v>#N/A</v>
      </c>
      <c r="G1923" s="10">
        <f t="array" ref="G1923">PERCENTILE(IF(ISERROR(F1923:F6922)=FALSE,F1923:F6922),CycleTimePercentile)</f>
        <v>0</v>
      </c>
      <c r="H1923" s="2" t="e">
        <f ca="1" xml:space="preserve"> IF(OR(Calculations!C1923 = "",Calculations!C1923 = WorkTypeString),  Calculations!K1923, NA())</f>
        <v>#N/A</v>
      </c>
      <c r="I1923" s="2" t="e">
        <f xml:space="preserve"> IF(Calculations!C1923 = DefectTypeString,  Calculations!K1923, NA())</f>
        <v>#N/A</v>
      </c>
    </row>
    <row r="1924" spans="1:9" x14ac:dyDescent="0.25">
      <c r="A1924" s="8" t="str">
        <f>Calculations!A1924</f>
        <v/>
      </c>
      <c r="B1924" s="2" t="str">
        <f t="shared" si="35"/>
        <v/>
      </c>
      <c r="C1924" s="10" t="str">
        <f>IFERROR(Calculations!J1924,"")</f>
        <v/>
      </c>
      <c r="D1924" s="10" t="str">
        <f xml:space="preserve"> IF(OR(Calculations!C1924 = "",Calculations!C1924 = WorkTypeString),  IFERROR(Calculations!J1924,""), NA())</f>
        <v/>
      </c>
      <c r="E1924" s="10">
        <f t="array" ref="E1924">PERCENTILE(IF(ISERROR(D1924:D6923)=FALSE,D1924:D6923),CycleTimePercentile)</f>
        <v>0</v>
      </c>
      <c r="F1924" s="2" t="e">
        <f xml:space="preserve"> IF(Calculations!C1924 = DefectTypeString,  IFERROR(Calculations!J1924,""), NA())</f>
        <v>#N/A</v>
      </c>
      <c r="G1924" s="10">
        <f t="array" ref="G1924">PERCENTILE(IF(ISERROR(F1924:F6923)=FALSE,F1924:F6923),CycleTimePercentile)</f>
        <v>0</v>
      </c>
      <c r="H1924" s="2" t="e">
        <f ca="1" xml:space="preserve"> IF(OR(Calculations!C1924 = "",Calculations!C1924 = WorkTypeString),  Calculations!K1924, NA())</f>
        <v>#N/A</v>
      </c>
      <c r="I1924" s="2" t="e">
        <f xml:space="preserve"> IF(Calculations!C1924 = DefectTypeString,  Calculations!K1924, NA())</f>
        <v>#N/A</v>
      </c>
    </row>
    <row r="1925" spans="1:9" x14ac:dyDescent="0.25">
      <c r="A1925" s="8" t="str">
        <f>Calculations!A1925</f>
        <v/>
      </c>
      <c r="B1925" s="2" t="str">
        <f t="shared" si="35"/>
        <v/>
      </c>
      <c r="C1925" s="10" t="str">
        <f>IFERROR(Calculations!J1925,"")</f>
        <v/>
      </c>
      <c r="D1925" s="10" t="str">
        <f xml:space="preserve"> IF(OR(Calculations!C1925 = "",Calculations!C1925 = WorkTypeString),  IFERROR(Calculations!J1925,""), NA())</f>
        <v/>
      </c>
      <c r="E1925" s="10">
        <f t="array" ref="E1925">PERCENTILE(IF(ISERROR(D1925:D6924)=FALSE,D1925:D6924),CycleTimePercentile)</f>
        <v>0</v>
      </c>
      <c r="F1925" s="2" t="e">
        <f xml:space="preserve"> IF(Calculations!C1925 = DefectTypeString,  IFERROR(Calculations!J1925,""), NA())</f>
        <v>#N/A</v>
      </c>
      <c r="G1925" s="10">
        <f t="array" ref="G1925">PERCENTILE(IF(ISERROR(F1925:F6924)=FALSE,F1925:F6924),CycleTimePercentile)</f>
        <v>0</v>
      </c>
      <c r="H1925" s="2" t="e">
        <f ca="1" xml:space="preserve"> IF(OR(Calculations!C1925 = "",Calculations!C1925 = WorkTypeString),  Calculations!K1925, NA())</f>
        <v>#N/A</v>
      </c>
      <c r="I1925" s="2" t="e">
        <f xml:space="preserve"> IF(Calculations!C1925 = DefectTypeString,  Calculations!K1925, NA())</f>
        <v>#N/A</v>
      </c>
    </row>
    <row r="1926" spans="1:9" x14ac:dyDescent="0.25">
      <c r="A1926" s="8" t="str">
        <f>Calculations!A1926</f>
        <v/>
      </c>
      <c r="B1926" s="2" t="str">
        <f t="shared" si="35"/>
        <v/>
      </c>
      <c r="C1926" s="10" t="str">
        <f>IFERROR(Calculations!J1926,"")</f>
        <v/>
      </c>
      <c r="D1926" s="10" t="str">
        <f xml:space="preserve"> IF(OR(Calculations!C1926 = "",Calculations!C1926 = WorkTypeString),  IFERROR(Calculations!J1926,""), NA())</f>
        <v/>
      </c>
      <c r="E1926" s="10">
        <f t="array" ref="E1926">PERCENTILE(IF(ISERROR(D1926:D6925)=FALSE,D1926:D6925),CycleTimePercentile)</f>
        <v>0</v>
      </c>
      <c r="F1926" s="2" t="e">
        <f xml:space="preserve"> IF(Calculations!C1926 = DefectTypeString,  IFERROR(Calculations!J1926,""), NA())</f>
        <v>#N/A</v>
      </c>
      <c r="G1926" s="10">
        <f t="array" ref="G1926">PERCENTILE(IF(ISERROR(F1926:F6925)=FALSE,F1926:F6925),CycleTimePercentile)</f>
        <v>0</v>
      </c>
      <c r="H1926" s="2" t="e">
        <f ca="1" xml:space="preserve"> IF(OR(Calculations!C1926 = "",Calculations!C1926 = WorkTypeString),  Calculations!K1926, NA())</f>
        <v>#N/A</v>
      </c>
      <c r="I1926" s="2" t="e">
        <f xml:space="preserve"> IF(Calculations!C1926 = DefectTypeString,  Calculations!K1926, NA())</f>
        <v>#N/A</v>
      </c>
    </row>
    <row r="1927" spans="1:9" x14ac:dyDescent="0.25">
      <c r="A1927" s="8" t="str">
        <f>Calculations!A1927</f>
        <v/>
      </c>
      <c r="B1927" s="2" t="str">
        <f t="shared" si="35"/>
        <v/>
      </c>
      <c r="C1927" s="10" t="str">
        <f>IFERROR(Calculations!J1927,"")</f>
        <v/>
      </c>
      <c r="D1927" s="10" t="str">
        <f xml:space="preserve"> IF(OR(Calculations!C1927 = "",Calculations!C1927 = WorkTypeString),  IFERROR(Calculations!J1927,""), NA())</f>
        <v/>
      </c>
      <c r="E1927" s="10">
        <f t="array" ref="E1927">PERCENTILE(IF(ISERROR(D1927:D6926)=FALSE,D1927:D6926),CycleTimePercentile)</f>
        <v>0</v>
      </c>
      <c r="F1927" s="2" t="e">
        <f xml:space="preserve"> IF(Calculations!C1927 = DefectTypeString,  IFERROR(Calculations!J1927,""), NA())</f>
        <v>#N/A</v>
      </c>
      <c r="G1927" s="10">
        <f t="array" ref="G1927">PERCENTILE(IF(ISERROR(F1927:F6926)=FALSE,F1927:F6926),CycleTimePercentile)</f>
        <v>0</v>
      </c>
      <c r="H1927" s="2" t="e">
        <f ca="1" xml:space="preserve"> IF(OR(Calculations!C1927 = "",Calculations!C1927 = WorkTypeString),  Calculations!K1927, NA())</f>
        <v>#N/A</v>
      </c>
      <c r="I1927" s="2" t="e">
        <f xml:space="preserve"> IF(Calculations!C1927 = DefectTypeString,  Calculations!K1927, NA())</f>
        <v>#N/A</v>
      </c>
    </row>
    <row r="1928" spans="1:9" x14ac:dyDescent="0.25">
      <c r="A1928" s="8" t="str">
        <f>Calculations!A1928</f>
        <v/>
      </c>
      <c r="B1928" s="2" t="str">
        <f t="shared" si="35"/>
        <v/>
      </c>
      <c r="C1928" s="10" t="str">
        <f>IFERROR(Calculations!J1928,"")</f>
        <v/>
      </c>
      <c r="D1928" s="10" t="str">
        <f xml:space="preserve"> IF(OR(Calculations!C1928 = "",Calculations!C1928 = WorkTypeString),  IFERROR(Calculations!J1928,""), NA())</f>
        <v/>
      </c>
      <c r="E1928" s="10">
        <f t="array" ref="E1928">PERCENTILE(IF(ISERROR(D1928:D6927)=FALSE,D1928:D6927),CycleTimePercentile)</f>
        <v>0</v>
      </c>
      <c r="F1928" s="2" t="e">
        <f xml:space="preserve"> IF(Calculations!C1928 = DefectTypeString,  IFERROR(Calculations!J1928,""), NA())</f>
        <v>#N/A</v>
      </c>
      <c r="G1928" s="10">
        <f t="array" ref="G1928">PERCENTILE(IF(ISERROR(F1928:F6927)=FALSE,F1928:F6927),CycleTimePercentile)</f>
        <v>0</v>
      </c>
      <c r="H1928" s="2" t="e">
        <f ca="1" xml:space="preserve"> IF(OR(Calculations!C1928 = "",Calculations!C1928 = WorkTypeString),  Calculations!K1928, NA())</f>
        <v>#N/A</v>
      </c>
      <c r="I1928" s="2" t="e">
        <f xml:space="preserve"> IF(Calculations!C1928 = DefectTypeString,  Calculations!K1928, NA())</f>
        <v>#N/A</v>
      </c>
    </row>
    <row r="1929" spans="1:9" x14ac:dyDescent="0.25">
      <c r="A1929" s="8" t="str">
        <f>Calculations!A1929</f>
        <v/>
      </c>
      <c r="B1929" s="2" t="str">
        <f t="shared" si="35"/>
        <v/>
      </c>
      <c r="C1929" s="10" t="str">
        <f>IFERROR(Calculations!J1929,"")</f>
        <v/>
      </c>
      <c r="D1929" s="10" t="str">
        <f xml:space="preserve"> IF(OR(Calculations!C1929 = "",Calculations!C1929 = WorkTypeString),  IFERROR(Calculations!J1929,""), NA())</f>
        <v/>
      </c>
      <c r="E1929" s="10">
        <f t="array" ref="E1929">PERCENTILE(IF(ISERROR(D1929:D6928)=FALSE,D1929:D6928),CycleTimePercentile)</f>
        <v>0</v>
      </c>
      <c r="F1929" s="2" t="e">
        <f xml:space="preserve"> IF(Calculations!C1929 = DefectTypeString,  IFERROR(Calculations!J1929,""), NA())</f>
        <v>#N/A</v>
      </c>
      <c r="G1929" s="10">
        <f t="array" ref="G1929">PERCENTILE(IF(ISERROR(F1929:F6928)=FALSE,F1929:F6928),CycleTimePercentile)</f>
        <v>0</v>
      </c>
      <c r="H1929" s="2" t="e">
        <f ca="1" xml:space="preserve"> IF(OR(Calculations!C1929 = "",Calculations!C1929 = WorkTypeString),  Calculations!K1929, NA())</f>
        <v>#N/A</v>
      </c>
      <c r="I1929" s="2" t="e">
        <f xml:space="preserve"> IF(Calculations!C1929 = DefectTypeString,  Calculations!K1929, NA())</f>
        <v>#N/A</v>
      </c>
    </row>
    <row r="1930" spans="1:9" x14ac:dyDescent="0.25">
      <c r="A1930" s="8" t="str">
        <f>Calculations!A1930</f>
        <v/>
      </c>
      <c r="B1930" s="2" t="str">
        <f t="shared" si="35"/>
        <v/>
      </c>
      <c r="C1930" s="10" t="str">
        <f>IFERROR(Calculations!J1930,"")</f>
        <v/>
      </c>
      <c r="D1930" s="10" t="str">
        <f xml:space="preserve"> IF(OR(Calculations!C1930 = "",Calculations!C1930 = WorkTypeString),  IFERROR(Calculations!J1930,""), NA())</f>
        <v/>
      </c>
      <c r="E1930" s="10">
        <f t="array" ref="E1930">PERCENTILE(IF(ISERROR(D1930:D6929)=FALSE,D1930:D6929),CycleTimePercentile)</f>
        <v>0</v>
      </c>
      <c r="F1930" s="2" t="e">
        <f xml:space="preserve"> IF(Calculations!C1930 = DefectTypeString,  IFERROR(Calculations!J1930,""), NA())</f>
        <v>#N/A</v>
      </c>
      <c r="G1930" s="10">
        <f t="array" ref="G1930">PERCENTILE(IF(ISERROR(F1930:F6929)=FALSE,F1930:F6929),CycleTimePercentile)</f>
        <v>0</v>
      </c>
      <c r="H1930" s="2" t="e">
        <f ca="1" xml:space="preserve"> IF(OR(Calculations!C1930 = "",Calculations!C1930 = WorkTypeString),  Calculations!K1930, NA())</f>
        <v>#N/A</v>
      </c>
      <c r="I1930" s="2" t="e">
        <f xml:space="preserve"> IF(Calculations!C1930 = DefectTypeString,  Calculations!K1930, NA())</f>
        <v>#N/A</v>
      </c>
    </row>
    <row r="1931" spans="1:9" x14ac:dyDescent="0.25">
      <c r="A1931" s="8" t="str">
        <f>Calculations!A1931</f>
        <v/>
      </c>
      <c r="B1931" s="2" t="str">
        <f t="shared" si="35"/>
        <v/>
      </c>
      <c r="C1931" s="10" t="str">
        <f>IFERROR(Calculations!J1931,"")</f>
        <v/>
      </c>
      <c r="D1931" s="10" t="str">
        <f xml:space="preserve"> IF(OR(Calculations!C1931 = "",Calculations!C1931 = WorkTypeString),  IFERROR(Calculations!J1931,""), NA())</f>
        <v/>
      </c>
      <c r="E1931" s="10">
        <f t="array" ref="E1931">PERCENTILE(IF(ISERROR(D1931:D6930)=FALSE,D1931:D6930),CycleTimePercentile)</f>
        <v>0</v>
      </c>
      <c r="F1931" s="2" t="e">
        <f xml:space="preserve"> IF(Calculations!C1931 = DefectTypeString,  IFERROR(Calculations!J1931,""), NA())</f>
        <v>#N/A</v>
      </c>
      <c r="G1931" s="10">
        <f t="array" ref="G1931">PERCENTILE(IF(ISERROR(F1931:F6930)=FALSE,F1931:F6930),CycleTimePercentile)</f>
        <v>0</v>
      </c>
      <c r="H1931" s="2" t="e">
        <f ca="1" xml:space="preserve"> IF(OR(Calculations!C1931 = "",Calculations!C1931 = WorkTypeString),  Calculations!K1931, NA())</f>
        <v>#N/A</v>
      </c>
      <c r="I1931" s="2" t="e">
        <f xml:space="preserve"> IF(Calculations!C1931 = DefectTypeString,  Calculations!K1931, NA())</f>
        <v>#N/A</v>
      </c>
    </row>
    <row r="1932" spans="1:9" x14ac:dyDescent="0.25">
      <c r="A1932" s="8" t="str">
        <f>Calculations!A1932</f>
        <v/>
      </c>
      <c r="B1932" s="2" t="str">
        <f t="shared" si="35"/>
        <v/>
      </c>
      <c r="C1932" s="10" t="str">
        <f>IFERROR(Calculations!J1932,"")</f>
        <v/>
      </c>
      <c r="D1932" s="10" t="str">
        <f xml:space="preserve"> IF(OR(Calculations!C1932 = "",Calculations!C1932 = WorkTypeString),  IFERROR(Calculations!J1932,""), NA())</f>
        <v/>
      </c>
      <c r="E1932" s="10">
        <f t="array" ref="E1932">PERCENTILE(IF(ISERROR(D1932:D6931)=FALSE,D1932:D6931),CycleTimePercentile)</f>
        <v>0</v>
      </c>
      <c r="F1932" s="2" t="e">
        <f xml:space="preserve"> IF(Calculations!C1932 = DefectTypeString,  IFERROR(Calculations!J1932,""), NA())</f>
        <v>#N/A</v>
      </c>
      <c r="G1932" s="10">
        <f t="array" ref="G1932">PERCENTILE(IF(ISERROR(F1932:F6931)=FALSE,F1932:F6931),CycleTimePercentile)</f>
        <v>0</v>
      </c>
      <c r="H1932" s="2" t="e">
        <f ca="1" xml:space="preserve"> IF(OR(Calculations!C1932 = "",Calculations!C1932 = WorkTypeString),  Calculations!K1932, NA())</f>
        <v>#N/A</v>
      </c>
      <c r="I1932" s="2" t="e">
        <f xml:space="preserve"> IF(Calculations!C1932 = DefectTypeString,  Calculations!K1932, NA())</f>
        <v>#N/A</v>
      </c>
    </row>
    <row r="1933" spans="1:9" x14ac:dyDescent="0.25">
      <c r="A1933" s="8" t="str">
        <f>Calculations!A1933</f>
        <v/>
      </c>
      <c r="B1933" s="2" t="str">
        <f t="shared" si="35"/>
        <v/>
      </c>
      <c r="C1933" s="10" t="str">
        <f>IFERROR(Calculations!J1933,"")</f>
        <v/>
      </c>
      <c r="D1933" s="10" t="str">
        <f xml:space="preserve"> IF(OR(Calculations!C1933 = "",Calculations!C1933 = WorkTypeString),  IFERROR(Calculations!J1933,""), NA())</f>
        <v/>
      </c>
      <c r="E1933" s="10">
        <f t="array" ref="E1933">PERCENTILE(IF(ISERROR(D1933:D6932)=FALSE,D1933:D6932),CycleTimePercentile)</f>
        <v>0</v>
      </c>
      <c r="F1933" s="2" t="e">
        <f xml:space="preserve"> IF(Calculations!C1933 = DefectTypeString,  IFERROR(Calculations!J1933,""), NA())</f>
        <v>#N/A</v>
      </c>
      <c r="G1933" s="10">
        <f t="array" ref="G1933">PERCENTILE(IF(ISERROR(F1933:F6932)=FALSE,F1933:F6932),CycleTimePercentile)</f>
        <v>0</v>
      </c>
      <c r="H1933" s="2" t="e">
        <f ca="1" xml:space="preserve"> IF(OR(Calculations!C1933 = "",Calculations!C1933 = WorkTypeString),  Calculations!K1933, NA())</f>
        <v>#N/A</v>
      </c>
      <c r="I1933" s="2" t="e">
        <f xml:space="preserve"> IF(Calculations!C1933 = DefectTypeString,  Calculations!K1933, NA())</f>
        <v>#N/A</v>
      </c>
    </row>
    <row r="1934" spans="1:9" x14ac:dyDescent="0.25">
      <c r="A1934" s="8" t="str">
        <f>Calculations!A1934</f>
        <v/>
      </c>
      <c r="B1934" s="2" t="str">
        <f t="shared" si="35"/>
        <v/>
      </c>
      <c r="C1934" s="10" t="str">
        <f>IFERROR(Calculations!J1934,"")</f>
        <v/>
      </c>
      <c r="D1934" s="10" t="str">
        <f xml:space="preserve"> IF(OR(Calculations!C1934 = "",Calculations!C1934 = WorkTypeString),  IFERROR(Calculations!J1934,""), NA())</f>
        <v/>
      </c>
      <c r="E1934" s="10">
        <f t="array" ref="E1934">PERCENTILE(IF(ISERROR(D1934:D6933)=FALSE,D1934:D6933),CycleTimePercentile)</f>
        <v>0</v>
      </c>
      <c r="F1934" s="2" t="e">
        <f xml:space="preserve"> IF(Calculations!C1934 = DefectTypeString,  IFERROR(Calculations!J1934,""), NA())</f>
        <v>#N/A</v>
      </c>
      <c r="G1934" s="10">
        <f t="array" ref="G1934">PERCENTILE(IF(ISERROR(F1934:F6933)=FALSE,F1934:F6933),CycleTimePercentile)</f>
        <v>0</v>
      </c>
      <c r="H1934" s="2" t="e">
        <f ca="1" xml:space="preserve"> IF(OR(Calculations!C1934 = "",Calculations!C1934 = WorkTypeString),  Calculations!K1934, NA())</f>
        <v>#N/A</v>
      </c>
      <c r="I1934" s="2" t="e">
        <f xml:space="preserve"> IF(Calculations!C1934 = DefectTypeString,  Calculations!K1934, NA())</f>
        <v>#N/A</v>
      </c>
    </row>
    <row r="1935" spans="1:9" x14ac:dyDescent="0.25">
      <c r="A1935" s="8" t="str">
        <f>Calculations!A1935</f>
        <v/>
      </c>
      <c r="B1935" s="2" t="str">
        <f t="shared" si="35"/>
        <v/>
      </c>
      <c r="C1935" s="10" t="str">
        <f>IFERROR(Calculations!J1935,"")</f>
        <v/>
      </c>
      <c r="D1935" s="10" t="str">
        <f xml:space="preserve"> IF(OR(Calculations!C1935 = "",Calculations!C1935 = WorkTypeString),  IFERROR(Calculations!J1935,""), NA())</f>
        <v/>
      </c>
      <c r="E1935" s="10">
        <f t="array" ref="E1935">PERCENTILE(IF(ISERROR(D1935:D6934)=FALSE,D1935:D6934),CycleTimePercentile)</f>
        <v>0</v>
      </c>
      <c r="F1935" s="2" t="e">
        <f xml:space="preserve"> IF(Calculations!C1935 = DefectTypeString,  IFERROR(Calculations!J1935,""), NA())</f>
        <v>#N/A</v>
      </c>
      <c r="G1935" s="10">
        <f t="array" ref="G1935">PERCENTILE(IF(ISERROR(F1935:F6934)=FALSE,F1935:F6934),CycleTimePercentile)</f>
        <v>0</v>
      </c>
      <c r="H1935" s="2" t="e">
        <f ca="1" xml:space="preserve"> IF(OR(Calculations!C1935 = "",Calculations!C1935 = WorkTypeString),  Calculations!K1935, NA())</f>
        <v>#N/A</v>
      </c>
      <c r="I1935" s="2" t="e">
        <f xml:space="preserve"> IF(Calculations!C1935 = DefectTypeString,  Calculations!K1935, NA())</f>
        <v>#N/A</v>
      </c>
    </row>
    <row r="1936" spans="1:9" x14ac:dyDescent="0.25">
      <c r="A1936" s="8" t="str">
        <f>Calculations!A1936</f>
        <v/>
      </c>
      <c r="B1936" s="2" t="str">
        <f t="shared" si="35"/>
        <v/>
      </c>
      <c r="C1936" s="10" t="str">
        <f>IFERROR(Calculations!J1936,"")</f>
        <v/>
      </c>
      <c r="D1936" s="10" t="str">
        <f xml:space="preserve"> IF(OR(Calculations!C1936 = "",Calculations!C1936 = WorkTypeString),  IFERROR(Calculations!J1936,""), NA())</f>
        <v/>
      </c>
      <c r="E1936" s="10">
        <f t="array" ref="E1936">PERCENTILE(IF(ISERROR(D1936:D6935)=FALSE,D1936:D6935),CycleTimePercentile)</f>
        <v>0</v>
      </c>
      <c r="F1936" s="2" t="e">
        <f xml:space="preserve"> IF(Calculations!C1936 = DefectTypeString,  IFERROR(Calculations!J1936,""), NA())</f>
        <v>#N/A</v>
      </c>
      <c r="G1936" s="10">
        <f t="array" ref="G1936">PERCENTILE(IF(ISERROR(F1936:F6935)=FALSE,F1936:F6935),CycleTimePercentile)</f>
        <v>0</v>
      </c>
      <c r="H1936" s="2" t="e">
        <f ca="1" xml:space="preserve"> IF(OR(Calculations!C1936 = "",Calculations!C1936 = WorkTypeString),  Calculations!K1936, NA())</f>
        <v>#N/A</v>
      </c>
      <c r="I1936" s="2" t="e">
        <f xml:space="preserve"> IF(Calculations!C1936 = DefectTypeString,  Calculations!K1936, NA())</f>
        <v>#N/A</v>
      </c>
    </row>
    <row r="1937" spans="1:9" x14ac:dyDescent="0.25">
      <c r="A1937" s="8" t="str">
        <f>Calculations!A1937</f>
        <v/>
      </c>
      <c r="B1937" s="2" t="str">
        <f t="shared" si="35"/>
        <v/>
      </c>
      <c r="C1937" s="10" t="str">
        <f>IFERROR(Calculations!J1937,"")</f>
        <v/>
      </c>
      <c r="D1937" s="10" t="str">
        <f xml:space="preserve"> IF(OR(Calculations!C1937 = "",Calculations!C1937 = WorkTypeString),  IFERROR(Calculations!J1937,""), NA())</f>
        <v/>
      </c>
      <c r="E1937" s="10">
        <f t="array" ref="E1937">PERCENTILE(IF(ISERROR(D1937:D6936)=FALSE,D1937:D6936),CycleTimePercentile)</f>
        <v>0</v>
      </c>
      <c r="F1937" s="2" t="e">
        <f xml:space="preserve"> IF(Calculations!C1937 = DefectTypeString,  IFERROR(Calculations!J1937,""), NA())</f>
        <v>#N/A</v>
      </c>
      <c r="G1937" s="10">
        <f t="array" ref="G1937">PERCENTILE(IF(ISERROR(F1937:F6936)=FALSE,F1937:F6936),CycleTimePercentile)</f>
        <v>0</v>
      </c>
      <c r="H1937" s="2" t="e">
        <f ca="1" xml:space="preserve"> IF(OR(Calculations!C1937 = "",Calculations!C1937 = WorkTypeString),  Calculations!K1937, NA())</f>
        <v>#N/A</v>
      </c>
      <c r="I1937" s="2" t="e">
        <f xml:space="preserve"> IF(Calculations!C1937 = DefectTypeString,  Calculations!K1937, NA())</f>
        <v>#N/A</v>
      </c>
    </row>
    <row r="1938" spans="1:9" x14ac:dyDescent="0.25">
      <c r="A1938" s="8" t="str">
        <f>Calculations!A1938</f>
        <v/>
      </c>
      <c r="B1938" s="2" t="str">
        <f t="shared" si="35"/>
        <v/>
      </c>
      <c r="C1938" s="10" t="str">
        <f>IFERROR(Calculations!J1938,"")</f>
        <v/>
      </c>
      <c r="D1938" s="10" t="str">
        <f xml:space="preserve"> IF(OR(Calculations!C1938 = "",Calculations!C1938 = WorkTypeString),  IFERROR(Calculations!J1938,""), NA())</f>
        <v/>
      </c>
      <c r="E1938" s="10">
        <f t="array" ref="E1938">PERCENTILE(IF(ISERROR(D1938:D6937)=FALSE,D1938:D6937),CycleTimePercentile)</f>
        <v>0</v>
      </c>
      <c r="F1938" s="2" t="e">
        <f xml:space="preserve"> IF(Calculations!C1938 = DefectTypeString,  IFERROR(Calculations!J1938,""), NA())</f>
        <v>#N/A</v>
      </c>
      <c r="G1938" s="10">
        <f t="array" ref="G1938">PERCENTILE(IF(ISERROR(F1938:F6937)=FALSE,F1938:F6937),CycleTimePercentile)</f>
        <v>0</v>
      </c>
      <c r="H1938" s="2" t="e">
        <f ca="1" xml:space="preserve"> IF(OR(Calculations!C1938 = "",Calculations!C1938 = WorkTypeString),  Calculations!K1938, NA())</f>
        <v>#N/A</v>
      </c>
      <c r="I1938" s="2" t="e">
        <f xml:space="preserve"> IF(Calculations!C1938 = DefectTypeString,  Calculations!K1938, NA())</f>
        <v>#N/A</v>
      </c>
    </row>
    <row r="1939" spans="1:9" x14ac:dyDescent="0.25">
      <c r="A1939" s="8" t="str">
        <f>Calculations!A1939</f>
        <v/>
      </c>
      <c r="B1939" s="2" t="str">
        <f t="shared" si="35"/>
        <v/>
      </c>
      <c r="C1939" s="10" t="str">
        <f>IFERROR(Calculations!J1939,"")</f>
        <v/>
      </c>
      <c r="D1939" s="10" t="str">
        <f xml:space="preserve"> IF(OR(Calculations!C1939 = "",Calculations!C1939 = WorkTypeString),  IFERROR(Calculations!J1939,""), NA())</f>
        <v/>
      </c>
      <c r="E1939" s="10">
        <f t="array" ref="E1939">PERCENTILE(IF(ISERROR(D1939:D6938)=FALSE,D1939:D6938),CycleTimePercentile)</f>
        <v>0</v>
      </c>
      <c r="F1939" s="2" t="e">
        <f xml:space="preserve"> IF(Calculations!C1939 = DefectTypeString,  IFERROR(Calculations!J1939,""), NA())</f>
        <v>#N/A</v>
      </c>
      <c r="G1939" s="10">
        <f t="array" ref="G1939">PERCENTILE(IF(ISERROR(F1939:F6938)=FALSE,F1939:F6938),CycleTimePercentile)</f>
        <v>0</v>
      </c>
      <c r="H1939" s="2" t="e">
        <f ca="1" xml:space="preserve"> IF(OR(Calculations!C1939 = "",Calculations!C1939 = WorkTypeString),  Calculations!K1939, NA())</f>
        <v>#N/A</v>
      </c>
      <c r="I1939" s="2" t="e">
        <f xml:space="preserve"> IF(Calculations!C1939 = DefectTypeString,  Calculations!K1939, NA())</f>
        <v>#N/A</v>
      </c>
    </row>
    <row r="1940" spans="1:9" x14ac:dyDescent="0.25">
      <c r="A1940" s="8" t="str">
        <f>Calculations!A1940</f>
        <v/>
      </c>
      <c r="B1940" s="2" t="str">
        <f t="shared" si="35"/>
        <v/>
      </c>
      <c r="C1940" s="10" t="str">
        <f>IFERROR(Calculations!J1940,"")</f>
        <v/>
      </c>
      <c r="D1940" s="10" t="str">
        <f xml:space="preserve"> IF(OR(Calculations!C1940 = "",Calculations!C1940 = WorkTypeString),  IFERROR(Calculations!J1940,""), NA())</f>
        <v/>
      </c>
      <c r="E1940" s="10">
        <f t="array" ref="E1940">PERCENTILE(IF(ISERROR(D1940:D6939)=FALSE,D1940:D6939),CycleTimePercentile)</f>
        <v>0</v>
      </c>
      <c r="F1940" s="2" t="e">
        <f xml:space="preserve"> IF(Calculations!C1940 = DefectTypeString,  IFERROR(Calculations!J1940,""), NA())</f>
        <v>#N/A</v>
      </c>
      <c r="G1940" s="10">
        <f t="array" ref="G1940">PERCENTILE(IF(ISERROR(F1940:F6939)=FALSE,F1940:F6939),CycleTimePercentile)</f>
        <v>0</v>
      </c>
      <c r="H1940" s="2" t="e">
        <f ca="1" xml:space="preserve"> IF(OR(Calculations!C1940 = "",Calculations!C1940 = WorkTypeString),  Calculations!K1940, NA())</f>
        <v>#N/A</v>
      </c>
      <c r="I1940" s="2" t="e">
        <f xml:space="preserve"> IF(Calculations!C1940 = DefectTypeString,  Calculations!K1940, NA())</f>
        <v>#N/A</v>
      </c>
    </row>
    <row r="1941" spans="1:9" x14ac:dyDescent="0.25">
      <c r="A1941" s="8" t="str">
        <f>Calculations!A1941</f>
        <v/>
      </c>
      <c r="B1941" s="2" t="str">
        <f t="shared" si="35"/>
        <v/>
      </c>
      <c r="C1941" s="10" t="str">
        <f>IFERROR(Calculations!J1941,"")</f>
        <v/>
      </c>
      <c r="D1941" s="10" t="str">
        <f xml:space="preserve"> IF(OR(Calculations!C1941 = "",Calculations!C1941 = WorkTypeString),  IFERROR(Calculations!J1941,""), NA())</f>
        <v/>
      </c>
      <c r="E1941" s="10">
        <f t="array" ref="E1941">PERCENTILE(IF(ISERROR(D1941:D6940)=FALSE,D1941:D6940),CycleTimePercentile)</f>
        <v>0</v>
      </c>
      <c r="F1941" s="2" t="e">
        <f xml:space="preserve"> IF(Calculations!C1941 = DefectTypeString,  IFERROR(Calculations!J1941,""), NA())</f>
        <v>#N/A</v>
      </c>
      <c r="G1941" s="10">
        <f t="array" ref="G1941">PERCENTILE(IF(ISERROR(F1941:F6940)=FALSE,F1941:F6940),CycleTimePercentile)</f>
        <v>0</v>
      </c>
      <c r="H1941" s="2" t="e">
        <f ca="1" xml:space="preserve"> IF(OR(Calculations!C1941 = "",Calculations!C1941 = WorkTypeString),  Calculations!K1941, NA())</f>
        <v>#N/A</v>
      </c>
      <c r="I1941" s="2" t="e">
        <f xml:space="preserve"> IF(Calculations!C1941 = DefectTypeString,  Calculations!K1941, NA())</f>
        <v>#N/A</v>
      </c>
    </row>
    <row r="1942" spans="1:9" x14ac:dyDescent="0.25">
      <c r="A1942" s="8" t="str">
        <f>Calculations!A1942</f>
        <v/>
      </c>
      <c r="B1942" s="2" t="str">
        <f t="shared" si="35"/>
        <v/>
      </c>
      <c r="C1942" s="10" t="str">
        <f>IFERROR(Calculations!J1942,"")</f>
        <v/>
      </c>
      <c r="D1942" s="10" t="str">
        <f xml:space="preserve"> IF(OR(Calculations!C1942 = "",Calculations!C1942 = WorkTypeString),  IFERROR(Calculations!J1942,""), NA())</f>
        <v/>
      </c>
      <c r="E1942" s="10">
        <f t="array" ref="E1942">PERCENTILE(IF(ISERROR(D1942:D6941)=FALSE,D1942:D6941),CycleTimePercentile)</f>
        <v>0</v>
      </c>
      <c r="F1942" s="2" t="e">
        <f xml:space="preserve"> IF(Calculations!C1942 = DefectTypeString,  IFERROR(Calculations!J1942,""), NA())</f>
        <v>#N/A</v>
      </c>
      <c r="G1942" s="10">
        <f t="array" ref="G1942">PERCENTILE(IF(ISERROR(F1942:F6941)=FALSE,F1942:F6941),CycleTimePercentile)</f>
        <v>0</v>
      </c>
      <c r="H1942" s="2" t="e">
        <f ca="1" xml:space="preserve"> IF(OR(Calculations!C1942 = "",Calculations!C1942 = WorkTypeString),  Calculations!K1942, NA())</f>
        <v>#N/A</v>
      </c>
      <c r="I1942" s="2" t="e">
        <f xml:space="preserve"> IF(Calculations!C1942 = DefectTypeString,  Calculations!K1942, NA())</f>
        <v>#N/A</v>
      </c>
    </row>
    <row r="1943" spans="1:9" x14ac:dyDescent="0.25">
      <c r="A1943" s="8" t="str">
        <f>Calculations!A1943</f>
        <v/>
      </c>
      <c r="B1943" s="2" t="str">
        <f t="shared" si="35"/>
        <v/>
      </c>
      <c r="C1943" s="10" t="str">
        <f>IFERROR(Calculations!J1943,"")</f>
        <v/>
      </c>
      <c r="D1943" s="10" t="str">
        <f xml:space="preserve"> IF(OR(Calculations!C1943 = "",Calculations!C1943 = WorkTypeString),  IFERROR(Calculations!J1943,""), NA())</f>
        <v/>
      </c>
      <c r="E1943" s="10">
        <f t="array" ref="E1943">PERCENTILE(IF(ISERROR(D1943:D6942)=FALSE,D1943:D6942),CycleTimePercentile)</f>
        <v>0</v>
      </c>
      <c r="F1943" s="2" t="e">
        <f xml:space="preserve"> IF(Calculations!C1943 = DefectTypeString,  IFERROR(Calculations!J1943,""), NA())</f>
        <v>#N/A</v>
      </c>
      <c r="G1943" s="10">
        <f t="array" ref="G1943">PERCENTILE(IF(ISERROR(F1943:F6942)=FALSE,F1943:F6942),CycleTimePercentile)</f>
        <v>0</v>
      </c>
      <c r="H1943" s="2" t="e">
        <f ca="1" xml:space="preserve"> IF(OR(Calculations!C1943 = "",Calculations!C1943 = WorkTypeString),  Calculations!K1943, NA())</f>
        <v>#N/A</v>
      </c>
      <c r="I1943" s="2" t="e">
        <f xml:space="preserve"> IF(Calculations!C1943 = DefectTypeString,  Calculations!K1943, NA())</f>
        <v>#N/A</v>
      </c>
    </row>
    <row r="1944" spans="1:9" x14ac:dyDescent="0.25">
      <c r="A1944" s="8" t="str">
        <f>Calculations!A1944</f>
        <v/>
      </c>
      <c r="B1944" s="2" t="str">
        <f t="shared" si="35"/>
        <v/>
      </c>
      <c r="C1944" s="10" t="str">
        <f>IFERROR(Calculations!J1944,"")</f>
        <v/>
      </c>
      <c r="D1944" s="10" t="str">
        <f xml:space="preserve"> IF(OR(Calculations!C1944 = "",Calculations!C1944 = WorkTypeString),  IFERROR(Calculations!J1944,""), NA())</f>
        <v/>
      </c>
      <c r="E1944" s="10">
        <f t="array" ref="E1944">PERCENTILE(IF(ISERROR(D1944:D6943)=FALSE,D1944:D6943),CycleTimePercentile)</f>
        <v>0</v>
      </c>
      <c r="F1944" s="2" t="e">
        <f xml:space="preserve"> IF(Calculations!C1944 = DefectTypeString,  IFERROR(Calculations!J1944,""), NA())</f>
        <v>#N/A</v>
      </c>
      <c r="G1944" s="10">
        <f t="array" ref="G1944">PERCENTILE(IF(ISERROR(F1944:F6943)=FALSE,F1944:F6943),CycleTimePercentile)</f>
        <v>0</v>
      </c>
      <c r="H1944" s="2" t="e">
        <f ca="1" xml:space="preserve"> IF(OR(Calculations!C1944 = "",Calculations!C1944 = WorkTypeString),  Calculations!K1944, NA())</f>
        <v>#N/A</v>
      </c>
      <c r="I1944" s="2" t="e">
        <f xml:space="preserve"> IF(Calculations!C1944 = DefectTypeString,  Calculations!K1944, NA())</f>
        <v>#N/A</v>
      </c>
    </row>
    <row r="1945" spans="1:9" x14ac:dyDescent="0.25">
      <c r="A1945" s="8" t="str">
        <f>Calculations!A1945</f>
        <v/>
      </c>
      <c r="B1945" s="2" t="str">
        <f t="shared" si="35"/>
        <v/>
      </c>
      <c r="C1945" s="10" t="str">
        <f>IFERROR(Calculations!J1945,"")</f>
        <v/>
      </c>
      <c r="D1945" s="10" t="str">
        <f xml:space="preserve"> IF(OR(Calculations!C1945 = "",Calculations!C1945 = WorkTypeString),  IFERROR(Calculations!J1945,""), NA())</f>
        <v/>
      </c>
      <c r="E1945" s="10">
        <f t="array" ref="E1945">PERCENTILE(IF(ISERROR(D1945:D6944)=FALSE,D1945:D6944),CycleTimePercentile)</f>
        <v>0</v>
      </c>
      <c r="F1945" s="2" t="e">
        <f xml:space="preserve"> IF(Calculations!C1945 = DefectTypeString,  IFERROR(Calculations!J1945,""), NA())</f>
        <v>#N/A</v>
      </c>
      <c r="G1945" s="10">
        <f t="array" ref="G1945">PERCENTILE(IF(ISERROR(F1945:F6944)=FALSE,F1945:F6944),CycleTimePercentile)</f>
        <v>0</v>
      </c>
      <c r="H1945" s="2" t="e">
        <f ca="1" xml:space="preserve"> IF(OR(Calculations!C1945 = "",Calculations!C1945 = WorkTypeString),  Calculations!K1945, NA())</f>
        <v>#N/A</v>
      </c>
      <c r="I1945" s="2" t="e">
        <f xml:space="preserve"> IF(Calculations!C1945 = DefectTypeString,  Calculations!K1945, NA())</f>
        <v>#N/A</v>
      </c>
    </row>
    <row r="1946" spans="1:9" x14ac:dyDescent="0.25">
      <c r="A1946" s="8" t="str">
        <f>Calculations!A1946</f>
        <v/>
      </c>
      <c r="B1946" s="2" t="str">
        <f t="shared" si="35"/>
        <v/>
      </c>
      <c r="C1946" s="10" t="str">
        <f>IFERROR(Calculations!J1946,"")</f>
        <v/>
      </c>
      <c r="D1946" s="10" t="str">
        <f xml:space="preserve"> IF(OR(Calculations!C1946 = "",Calculations!C1946 = WorkTypeString),  IFERROR(Calculations!J1946,""), NA())</f>
        <v/>
      </c>
      <c r="E1946" s="10">
        <f t="array" ref="E1946">PERCENTILE(IF(ISERROR(D1946:D6945)=FALSE,D1946:D6945),CycleTimePercentile)</f>
        <v>0</v>
      </c>
      <c r="F1946" s="2" t="e">
        <f xml:space="preserve"> IF(Calculations!C1946 = DefectTypeString,  IFERROR(Calculations!J1946,""), NA())</f>
        <v>#N/A</v>
      </c>
      <c r="G1946" s="10">
        <f t="array" ref="G1946">PERCENTILE(IF(ISERROR(F1946:F6945)=FALSE,F1946:F6945),CycleTimePercentile)</f>
        <v>0</v>
      </c>
      <c r="H1946" s="2" t="e">
        <f ca="1" xml:space="preserve"> IF(OR(Calculations!C1946 = "",Calculations!C1946 = WorkTypeString),  Calculations!K1946, NA())</f>
        <v>#N/A</v>
      </c>
      <c r="I1946" s="2" t="e">
        <f xml:space="preserve"> IF(Calculations!C1946 = DefectTypeString,  Calculations!K1946, NA())</f>
        <v>#N/A</v>
      </c>
    </row>
    <row r="1947" spans="1:9" x14ac:dyDescent="0.25">
      <c r="A1947" s="8" t="str">
        <f>Calculations!A1947</f>
        <v/>
      </c>
      <c r="B1947" s="2" t="str">
        <f t="shared" si="35"/>
        <v/>
      </c>
      <c r="C1947" s="10" t="str">
        <f>IFERROR(Calculations!J1947,"")</f>
        <v/>
      </c>
      <c r="D1947" s="10" t="str">
        <f xml:space="preserve"> IF(OR(Calculations!C1947 = "",Calculations!C1947 = WorkTypeString),  IFERROR(Calculations!J1947,""), NA())</f>
        <v/>
      </c>
      <c r="E1947" s="10">
        <f t="array" ref="E1947">PERCENTILE(IF(ISERROR(D1947:D6946)=FALSE,D1947:D6946),CycleTimePercentile)</f>
        <v>0</v>
      </c>
      <c r="F1947" s="2" t="e">
        <f xml:space="preserve"> IF(Calculations!C1947 = DefectTypeString,  IFERROR(Calculations!J1947,""), NA())</f>
        <v>#N/A</v>
      </c>
      <c r="G1947" s="10">
        <f t="array" ref="G1947">PERCENTILE(IF(ISERROR(F1947:F6946)=FALSE,F1947:F6946),CycleTimePercentile)</f>
        <v>0</v>
      </c>
      <c r="H1947" s="2" t="e">
        <f ca="1" xml:space="preserve"> IF(OR(Calculations!C1947 = "",Calculations!C1947 = WorkTypeString),  Calculations!K1947, NA())</f>
        <v>#N/A</v>
      </c>
      <c r="I1947" s="2" t="e">
        <f xml:space="preserve"> IF(Calculations!C1947 = DefectTypeString,  Calculations!K1947, NA())</f>
        <v>#N/A</v>
      </c>
    </row>
    <row r="1948" spans="1:9" x14ac:dyDescent="0.25">
      <c r="A1948" s="8" t="str">
        <f>Calculations!A1948</f>
        <v/>
      </c>
      <c r="B1948" s="2" t="str">
        <f t="shared" si="35"/>
        <v/>
      </c>
      <c r="C1948" s="10" t="str">
        <f>IFERROR(Calculations!J1948,"")</f>
        <v/>
      </c>
      <c r="D1948" s="10" t="str">
        <f xml:space="preserve"> IF(OR(Calculations!C1948 = "",Calculations!C1948 = WorkTypeString),  IFERROR(Calculations!J1948,""), NA())</f>
        <v/>
      </c>
      <c r="E1948" s="10">
        <f t="array" ref="E1948">PERCENTILE(IF(ISERROR(D1948:D6947)=FALSE,D1948:D6947),CycleTimePercentile)</f>
        <v>0</v>
      </c>
      <c r="F1948" s="2" t="e">
        <f xml:space="preserve"> IF(Calculations!C1948 = DefectTypeString,  IFERROR(Calculations!J1948,""), NA())</f>
        <v>#N/A</v>
      </c>
      <c r="G1948" s="10">
        <f t="array" ref="G1948">PERCENTILE(IF(ISERROR(F1948:F6947)=FALSE,F1948:F6947),CycleTimePercentile)</f>
        <v>0</v>
      </c>
      <c r="H1948" s="2" t="e">
        <f ca="1" xml:space="preserve"> IF(OR(Calculations!C1948 = "",Calculations!C1948 = WorkTypeString),  Calculations!K1948, NA())</f>
        <v>#N/A</v>
      </c>
      <c r="I1948" s="2" t="e">
        <f xml:space="preserve"> IF(Calculations!C1948 = DefectTypeString,  Calculations!K1948, NA())</f>
        <v>#N/A</v>
      </c>
    </row>
    <row r="1949" spans="1:9" x14ac:dyDescent="0.25">
      <c r="A1949" s="8" t="str">
        <f>Calculations!A1949</f>
        <v/>
      </c>
      <c r="B1949" s="2" t="str">
        <f t="shared" si="35"/>
        <v/>
      </c>
      <c r="C1949" s="10" t="str">
        <f>IFERROR(Calculations!J1949,"")</f>
        <v/>
      </c>
      <c r="D1949" s="10" t="str">
        <f xml:space="preserve"> IF(OR(Calculations!C1949 = "",Calculations!C1949 = WorkTypeString),  IFERROR(Calculations!J1949,""), NA())</f>
        <v/>
      </c>
      <c r="E1949" s="10">
        <f t="array" ref="E1949">PERCENTILE(IF(ISERROR(D1949:D6948)=FALSE,D1949:D6948),CycleTimePercentile)</f>
        <v>0</v>
      </c>
      <c r="F1949" s="2" t="e">
        <f xml:space="preserve"> IF(Calculations!C1949 = DefectTypeString,  IFERROR(Calculations!J1949,""), NA())</f>
        <v>#N/A</v>
      </c>
      <c r="G1949" s="10">
        <f t="array" ref="G1949">PERCENTILE(IF(ISERROR(F1949:F6948)=FALSE,F1949:F6948),CycleTimePercentile)</f>
        <v>0</v>
      </c>
      <c r="H1949" s="2" t="e">
        <f ca="1" xml:space="preserve"> IF(OR(Calculations!C1949 = "",Calculations!C1949 = WorkTypeString),  Calculations!K1949, NA())</f>
        <v>#N/A</v>
      </c>
      <c r="I1949" s="2" t="e">
        <f xml:space="preserve"> IF(Calculations!C1949 = DefectTypeString,  Calculations!K1949, NA())</f>
        <v>#N/A</v>
      </c>
    </row>
    <row r="1950" spans="1:9" x14ac:dyDescent="0.25">
      <c r="A1950" s="8" t="str">
        <f>Calculations!A1950</f>
        <v/>
      </c>
      <c r="B1950" s="2" t="str">
        <f t="shared" si="35"/>
        <v/>
      </c>
      <c r="C1950" s="10" t="str">
        <f>IFERROR(Calculations!J1950,"")</f>
        <v/>
      </c>
      <c r="D1950" s="10" t="str">
        <f xml:space="preserve"> IF(OR(Calculations!C1950 = "",Calculations!C1950 = WorkTypeString),  IFERROR(Calculations!J1950,""), NA())</f>
        <v/>
      </c>
      <c r="E1950" s="10">
        <f t="array" ref="E1950">PERCENTILE(IF(ISERROR(D1950:D6949)=FALSE,D1950:D6949),CycleTimePercentile)</f>
        <v>0</v>
      </c>
      <c r="F1950" s="2" t="e">
        <f xml:space="preserve"> IF(Calculations!C1950 = DefectTypeString,  IFERROR(Calculations!J1950,""), NA())</f>
        <v>#N/A</v>
      </c>
      <c r="G1950" s="10">
        <f t="array" ref="G1950">PERCENTILE(IF(ISERROR(F1950:F6949)=FALSE,F1950:F6949),CycleTimePercentile)</f>
        <v>0</v>
      </c>
      <c r="H1950" s="2" t="e">
        <f ca="1" xml:space="preserve"> IF(OR(Calculations!C1950 = "",Calculations!C1950 = WorkTypeString),  Calculations!K1950, NA())</f>
        <v>#N/A</v>
      </c>
      <c r="I1950" s="2" t="e">
        <f xml:space="preserve"> IF(Calculations!C1950 = DefectTypeString,  Calculations!K1950, NA())</f>
        <v>#N/A</v>
      </c>
    </row>
    <row r="1951" spans="1:9" x14ac:dyDescent="0.25">
      <c r="A1951" s="8" t="str">
        <f>Calculations!A1951</f>
        <v/>
      </c>
      <c r="B1951" s="2" t="str">
        <f t="shared" si="35"/>
        <v/>
      </c>
      <c r="C1951" s="10" t="str">
        <f>IFERROR(Calculations!J1951,"")</f>
        <v/>
      </c>
      <c r="D1951" s="10" t="str">
        <f xml:space="preserve"> IF(OR(Calculations!C1951 = "",Calculations!C1951 = WorkTypeString),  IFERROR(Calculations!J1951,""), NA())</f>
        <v/>
      </c>
      <c r="E1951" s="10">
        <f t="array" ref="E1951">PERCENTILE(IF(ISERROR(D1951:D6950)=FALSE,D1951:D6950),CycleTimePercentile)</f>
        <v>0</v>
      </c>
      <c r="F1951" s="2" t="e">
        <f xml:space="preserve"> IF(Calculations!C1951 = DefectTypeString,  IFERROR(Calculations!J1951,""), NA())</f>
        <v>#N/A</v>
      </c>
      <c r="G1951" s="10">
        <f t="array" ref="G1951">PERCENTILE(IF(ISERROR(F1951:F6950)=FALSE,F1951:F6950),CycleTimePercentile)</f>
        <v>0</v>
      </c>
      <c r="H1951" s="2" t="e">
        <f ca="1" xml:space="preserve"> IF(OR(Calculations!C1951 = "",Calculations!C1951 = WorkTypeString),  Calculations!K1951, NA())</f>
        <v>#N/A</v>
      </c>
      <c r="I1951" s="2" t="e">
        <f xml:space="preserve"> IF(Calculations!C1951 = DefectTypeString,  Calculations!K1951, NA())</f>
        <v>#N/A</v>
      </c>
    </row>
    <row r="1952" spans="1:9" x14ac:dyDescent="0.25">
      <c r="A1952" s="8" t="str">
        <f>Calculations!A1952</f>
        <v/>
      </c>
      <c r="B1952" s="2" t="str">
        <f t="shared" si="35"/>
        <v/>
      </c>
      <c r="C1952" s="10" t="str">
        <f>IFERROR(Calculations!J1952,"")</f>
        <v/>
      </c>
      <c r="D1952" s="10" t="str">
        <f xml:space="preserve"> IF(OR(Calculations!C1952 = "",Calculations!C1952 = WorkTypeString),  IFERROR(Calculations!J1952,""), NA())</f>
        <v/>
      </c>
      <c r="E1952" s="10">
        <f t="array" ref="E1952">PERCENTILE(IF(ISERROR(D1952:D6951)=FALSE,D1952:D6951),CycleTimePercentile)</f>
        <v>0</v>
      </c>
      <c r="F1952" s="2" t="e">
        <f xml:space="preserve"> IF(Calculations!C1952 = DefectTypeString,  IFERROR(Calculations!J1952,""), NA())</f>
        <v>#N/A</v>
      </c>
      <c r="G1952" s="10">
        <f t="array" ref="G1952">PERCENTILE(IF(ISERROR(F1952:F6951)=FALSE,F1952:F6951),CycleTimePercentile)</f>
        <v>0</v>
      </c>
      <c r="H1952" s="2" t="e">
        <f ca="1" xml:space="preserve"> IF(OR(Calculations!C1952 = "",Calculations!C1952 = WorkTypeString),  Calculations!K1952, NA())</f>
        <v>#N/A</v>
      </c>
      <c r="I1952" s="2" t="e">
        <f xml:space="preserve"> IF(Calculations!C1952 = DefectTypeString,  Calculations!K1952, NA())</f>
        <v>#N/A</v>
      </c>
    </row>
    <row r="1953" spans="1:9" x14ac:dyDescent="0.25">
      <c r="A1953" s="8" t="str">
        <f>Calculations!A1953</f>
        <v/>
      </c>
      <c r="B1953" s="2" t="str">
        <f t="shared" si="35"/>
        <v/>
      </c>
      <c r="C1953" s="10" t="str">
        <f>IFERROR(Calculations!J1953,"")</f>
        <v/>
      </c>
      <c r="D1953" s="10" t="str">
        <f xml:space="preserve"> IF(OR(Calculations!C1953 = "",Calculations!C1953 = WorkTypeString),  IFERROR(Calculations!J1953,""), NA())</f>
        <v/>
      </c>
      <c r="E1953" s="10">
        <f t="array" ref="E1953">PERCENTILE(IF(ISERROR(D1953:D6952)=FALSE,D1953:D6952),CycleTimePercentile)</f>
        <v>0</v>
      </c>
      <c r="F1953" s="2" t="e">
        <f xml:space="preserve"> IF(Calculations!C1953 = DefectTypeString,  IFERROR(Calculations!J1953,""), NA())</f>
        <v>#N/A</v>
      </c>
      <c r="G1953" s="10">
        <f t="array" ref="G1953">PERCENTILE(IF(ISERROR(F1953:F6952)=FALSE,F1953:F6952),CycleTimePercentile)</f>
        <v>0</v>
      </c>
      <c r="H1953" s="2" t="e">
        <f ca="1" xml:space="preserve"> IF(OR(Calculations!C1953 = "",Calculations!C1953 = WorkTypeString),  Calculations!K1953, NA())</f>
        <v>#N/A</v>
      </c>
      <c r="I1953" s="2" t="e">
        <f xml:space="preserve"> IF(Calculations!C1953 = DefectTypeString,  Calculations!K1953, NA())</f>
        <v>#N/A</v>
      </c>
    </row>
    <row r="1954" spans="1:9" x14ac:dyDescent="0.25">
      <c r="A1954" s="8" t="str">
        <f>Calculations!A1954</f>
        <v/>
      </c>
      <c r="B1954" s="2" t="str">
        <f t="shared" si="35"/>
        <v/>
      </c>
      <c r="C1954" s="10" t="str">
        <f>IFERROR(Calculations!J1954,"")</f>
        <v/>
      </c>
      <c r="D1954" s="10" t="str">
        <f xml:space="preserve"> IF(OR(Calculations!C1954 = "",Calculations!C1954 = WorkTypeString),  IFERROR(Calculations!J1954,""), NA())</f>
        <v/>
      </c>
      <c r="E1954" s="10">
        <f t="array" ref="E1954">PERCENTILE(IF(ISERROR(D1954:D6953)=FALSE,D1954:D6953),CycleTimePercentile)</f>
        <v>0</v>
      </c>
      <c r="F1954" s="2" t="e">
        <f xml:space="preserve"> IF(Calculations!C1954 = DefectTypeString,  IFERROR(Calculations!J1954,""), NA())</f>
        <v>#N/A</v>
      </c>
      <c r="G1954" s="10">
        <f t="array" ref="G1954">PERCENTILE(IF(ISERROR(F1954:F6953)=FALSE,F1954:F6953),CycleTimePercentile)</f>
        <v>0</v>
      </c>
      <c r="H1954" s="2" t="e">
        <f ca="1" xml:space="preserve"> IF(OR(Calculations!C1954 = "",Calculations!C1954 = WorkTypeString),  Calculations!K1954, NA())</f>
        <v>#N/A</v>
      </c>
      <c r="I1954" s="2" t="e">
        <f xml:space="preserve"> IF(Calculations!C1954 = DefectTypeString,  Calculations!K1954, NA())</f>
        <v>#N/A</v>
      </c>
    </row>
    <row r="1955" spans="1:9" x14ac:dyDescent="0.25">
      <c r="A1955" s="8" t="str">
        <f>Calculations!A1955</f>
        <v/>
      </c>
      <c r="B1955" s="2" t="str">
        <f t="shared" si="35"/>
        <v/>
      </c>
      <c r="C1955" s="10" t="str">
        <f>IFERROR(Calculations!J1955,"")</f>
        <v/>
      </c>
      <c r="D1955" s="10" t="str">
        <f xml:space="preserve"> IF(OR(Calculations!C1955 = "",Calculations!C1955 = WorkTypeString),  IFERROR(Calculations!J1955,""), NA())</f>
        <v/>
      </c>
      <c r="E1955" s="10">
        <f t="array" ref="E1955">PERCENTILE(IF(ISERROR(D1955:D6954)=FALSE,D1955:D6954),CycleTimePercentile)</f>
        <v>0</v>
      </c>
      <c r="F1955" s="2" t="e">
        <f xml:space="preserve"> IF(Calculations!C1955 = DefectTypeString,  IFERROR(Calculations!J1955,""), NA())</f>
        <v>#N/A</v>
      </c>
      <c r="G1955" s="10">
        <f t="array" ref="G1955">PERCENTILE(IF(ISERROR(F1955:F6954)=FALSE,F1955:F6954),CycleTimePercentile)</f>
        <v>0</v>
      </c>
      <c r="H1955" s="2" t="e">
        <f ca="1" xml:space="preserve"> IF(OR(Calculations!C1955 = "",Calculations!C1955 = WorkTypeString),  Calculations!K1955, NA())</f>
        <v>#N/A</v>
      </c>
      <c r="I1955" s="2" t="e">
        <f xml:space="preserve"> IF(Calculations!C1955 = DefectTypeString,  Calculations!K1955, NA())</f>
        <v>#N/A</v>
      </c>
    </row>
    <row r="1956" spans="1:9" x14ac:dyDescent="0.25">
      <c r="A1956" s="8" t="str">
        <f>Calculations!A1956</f>
        <v/>
      </c>
      <c r="B1956" s="2" t="str">
        <f t="shared" si="35"/>
        <v/>
      </c>
      <c r="C1956" s="10" t="str">
        <f>IFERROR(Calculations!J1956,"")</f>
        <v/>
      </c>
      <c r="D1956" s="10" t="str">
        <f xml:space="preserve"> IF(OR(Calculations!C1956 = "",Calculations!C1956 = WorkTypeString),  IFERROR(Calculations!J1956,""), NA())</f>
        <v/>
      </c>
      <c r="E1956" s="10">
        <f t="array" ref="E1956">PERCENTILE(IF(ISERROR(D1956:D6955)=FALSE,D1956:D6955),CycleTimePercentile)</f>
        <v>0</v>
      </c>
      <c r="F1956" s="2" t="e">
        <f xml:space="preserve"> IF(Calculations!C1956 = DefectTypeString,  IFERROR(Calculations!J1956,""), NA())</f>
        <v>#N/A</v>
      </c>
      <c r="G1956" s="10">
        <f t="array" ref="G1956">PERCENTILE(IF(ISERROR(F1956:F6955)=FALSE,F1956:F6955),CycleTimePercentile)</f>
        <v>0</v>
      </c>
      <c r="H1956" s="2" t="e">
        <f ca="1" xml:space="preserve"> IF(OR(Calculations!C1956 = "",Calculations!C1956 = WorkTypeString),  Calculations!K1956, NA())</f>
        <v>#N/A</v>
      </c>
      <c r="I1956" s="2" t="e">
        <f xml:space="preserve"> IF(Calculations!C1956 = DefectTypeString,  Calculations!K1956, NA())</f>
        <v>#N/A</v>
      </c>
    </row>
    <row r="1957" spans="1:9" x14ac:dyDescent="0.25">
      <c r="A1957" s="8" t="str">
        <f>Calculations!A1957</f>
        <v/>
      </c>
      <c r="B1957" s="2" t="str">
        <f t="shared" si="35"/>
        <v/>
      </c>
      <c r="C1957" s="10" t="str">
        <f>IFERROR(Calculations!J1957,"")</f>
        <v/>
      </c>
      <c r="D1957" s="10" t="str">
        <f xml:space="preserve"> IF(OR(Calculations!C1957 = "",Calculations!C1957 = WorkTypeString),  IFERROR(Calculations!J1957,""), NA())</f>
        <v/>
      </c>
      <c r="E1957" s="10">
        <f t="array" ref="E1957">PERCENTILE(IF(ISERROR(D1957:D6956)=FALSE,D1957:D6956),CycleTimePercentile)</f>
        <v>0</v>
      </c>
      <c r="F1957" s="2" t="e">
        <f xml:space="preserve"> IF(Calculations!C1957 = DefectTypeString,  IFERROR(Calculations!J1957,""), NA())</f>
        <v>#N/A</v>
      </c>
      <c r="G1957" s="10">
        <f t="array" ref="G1957">PERCENTILE(IF(ISERROR(F1957:F6956)=FALSE,F1957:F6956),CycleTimePercentile)</f>
        <v>0</v>
      </c>
      <c r="H1957" s="2" t="e">
        <f ca="1" xml:space="preserve"> IF(OR(Calculations!C1957 = "",Calculations!C1957 = WorkTypeString),  Calculations!K1957, NA())</f>
        <v>#N/A</v>
      </c>
      <c r="I1957" s="2" t="e">
        <f xml:space="preserve"> IF(Calculations!C1957 = DefectTypeString,  Calculations!K1957, NA())</f>
        <v>#N/A</v>
      </c>
    </row>
    <row r="1958" spans="1:9" x14ac:dyDescent="0.25">
      <c r="A1958" s="8" t="str">
        <f>Calculations!A1958</f>
        <v/>
      </c>
      <c r="B1958" s="2" t="str">
        <f t="shared" si="35"/>
        <v/>
      </c>
      <c r="C1958" s="10" t="str">
        <f>IFERROR(Calculations!J1958,"")</f>
        <v/>
      </c>
      <c r="D1958" s="10" t="str">
        <f xml:space="preserve"> IF(OR(Calculations!C1958 = "",Calculations!C1958 = WorkTypeString),  IFERROR(Calculations!J1958,""), NA())</f>
        <v/>
      </c>
      <c r="E1958" s="10">
        <f t="array" ref="E1958">PERCENTILE(IF(ISERROR(D1958:D6957)=FALSE,D1958:D6957),CycleTimePercentile)</f>
        <v>0</v>
      </c>
      <c r="F1958" s="2" t="e">
        <f xml:space="preserve"> IF(Calculations!C1958 = DefectTypeString,  IFERROR(Calculations!J1958,""), NA())</f>
        <v>#N/A</v>
      </c>
      <c r="G1958" s="10">
        <f t="array" ref="G1958">PERCENTILE(IF(ISERROR(F1958:F6957)=FALSE,F1958:F6957),CycleTimePercentile)</f>
        <v>0</v>
      </c>
      <c r="H1958" s="2" t="e">
        <f ca="1" xml:space="preserve"> IF(OR(Calculations!C1958 = "",Calculations!C1958 = WorkTypeString),  Calculations!K1958, NA())</f>
        <v>#N/A</v>
      </c>
      <c r="I1958" s="2" t="e">
        <f xml:space="preserve"> IF(Calculations!C1958 = DefectTypeString,  Calculations!K1958, NA())</f>
        <v>#N/A</v>
      </c>
    </row>
    <row r="1959" spans="1:9" x14ac:dyDescent="0.25">
      <c r="A1959" s="8" t="str">
        <f>Calculations!A1959</f>
        <v/>
      </c>
      <c r="B1959" s="2" t="str">
        <f t="shared" si="35"/>
        <v/>
      </c>
      <c r="C1959" s="10" t="str">
        <f>IFERROR(Calculations!J1959,"")</f>
        <v/>
      </c>
      <c r="D1959" s="10" t="str">
        <f xml:space="preserve"> IF(OR(Calculations!C1959 = "",Calculations!C1959 = WorkTypeString),  IFERROR(Calculations!J1959,""), NA())</f>
        <v/>
      </c>
      <c r="E1959" s="10">
        <f t="array" ref="E1959">PERCENTILE(IF(ISERROR(D1959:D6958)=FALSE,D1959:D6958),CycleTimePercentile)</f>
        <v>0</v>
      </c>
      <c r="F1959" s="2" t="e">
        <f xml:space="preserve"> IF(Calculations!C1959 = DefectTypeString,  IFERROR(Calculations!J1959,""), NA())</f>
        <v>#N/A</v>
      </c>
      <c r="G1959" s="10">
        <f t="array" ref="G1959">PERCENTILE(IF(ISERROR(F1959:F6958)=FALSE,F1959:F6958),CycleTimePercentile)</f>
        <v>0</v>
      </c>
      <c r="H1959" s="2" t="e">
        <f ca="1" xml:space="preserve"> IF(OR(Calculations!C1959 = "",Calculations!C1959 = WorkTypeString),  Calculations!K1959, NA())</f>
        <v>#N/A</v>
      </c>
      <c r="I1959" s="2" t="e">
        <f xml:space="preserve"> IF(Calculations!C1959 = DefectTypeString,  Calculations!K1959, NA())</f>
        <v>#N/A</v>
      </c>
    </row>
    <row r="1960" spans="1:9" x14ac:dyDescent="0.25">
      <c r="A1960" s="8" t="str">
        <f>Calculations!A1960</f>
        <v/>
      </c>
      <c r="B1960" s="2" t="str">
        <f t="shared" si="35"/>
        <v/>
      </c>
      <c r="C1960" s="10" t="str">
        <f>IFERROR(Calculations!J1960,"")</f>
        <v/>
      </c>
      <c r="D1960" s="10" t="str">
        <f xml:space="preserve"> IF(OR(Calculations!C1960 = "",Calculations!C1960 = WorkTypeString),  IFERROR(Calculations!J1960,""), NA())</f>
        <v/>
      </c>
      <c r="E1960" s="10">
        <f t="array" ref="E1960">PERCENTILE(IF(ISERROR(D1960:D6959)=FALSE,D1960:D6959),CycleTimePercentile)</f>
        <v>0</v>
      </c>
      <c r="F1960" s="2" t="e">
        <f xml:space="preserve"> IF(Calculations!C1960 = DefectTypeString,  IFERROR(Calculations!J1960,""), NA())</f>
        <v>#N/A</v>
      </c>
      <c r="G1960" s="10">
        <f t="array" ref="G1960">PERCENTILE(IF(ISERROR(F1960:F6959)=FALSE,F1960:F6959),CycleTimePercentile)</f>
        <v>0</v>
      </c>
      <c r="H1960" s="2" t="e">
        <f ca="1" xml:space="preserve"> IF(OR(Calculations!C1960 = "",Calculations!C1960 = WorkTypeString),  Calculations!K1960, NA())</f>
        <v>#N/A</v>
      </c>
      <c r="I1960" s="2" t="e">
        <f xml:space="preserve"> IF(Calculations!C1960 = DefectTypeString,  Calculations!K1960, NA())</f>
        <v>#N/A</v>
      </c>
    </row>
    <row r="1961" spans="1:9" x14ac:dyDescent="0.25">
      <c r="A1961" s="8" t="str">
        <f>Calculations!A1961</f>
        <v/>
      </c>
      <c r="B1961" s="2" t="str">
        <f t="shared" si="35"/>
        <v/>
      </c>
      <c r="C1961" s="10" t="str">
        <f>IFERROR(Calculations!J1961,"")</f>
        <v/>
      </c>
      <c r="D1961" s="10" t="str">
        <f xml:space="preserve"> IF(OR(Calculations!C1961 = "",Calculations!C1961 = WorkTypeString),  IFERROR(Calculations!J1961,""), NA())</f>
        <v/>
      </c>
      <c r="E1961" s="10">
        <f t="array" ref="E1961">PERCENTILE(IF(ISERROR(D1961:D6960)=FALSE,D1961:D6960),CycleTimePercentile)</f>
        <v>0</v>
      </c>
      <c r="F1961" s="2" t="e">
        <f xml:space="preserve"> IF(Calculations!C1961 = DefectTypeString,  IFERROR(Calculations!J1961,""), NA())</f>
        <v>#N/A</v>
      </c>
      <c r="G1961" s="10">
        <f t="array" ref="G1961">PERCENTILE(IF(ISERROR(F1961:F6960)=FALSE,F1961:F6960),CycleTimePercentile)</f>
        <v>0</v>
      </c>
      <c r="H1961" s="2" t="e">
        <f ca="1" xml:space="preserve"> IF(OR(Calculations!C1961 = "",Calculations!C1961 = WorkTypeString),  Calculations!K1961, NA())</f>
        <v>#N/A</v>
      </c>
      <c r="I1961" s="2" t="e">
        <f xml:space="preserve"> IF(Calculations!C1961 = DefectTypeString,  Calculations!K1961, NA())</f>
        <v>#N/A</v>
      </c>
    </row>
    <row r="1962" spans="1:9" x14ac:dyDescent="0.25">
      <c r="A1962" s="8" t="str">
        <f>Calculations!A1962</f>
        <v/>
      </c>
      <c r="B1962" s="2" t="str">
        <f t="shared" si="35"/>
        <v/>
      </c>
      <c r="C1962" s="10" t="str">
        <f>IFERROR(Calculations!J1962,"")</f>
        <v/>
      </c>
      <c r="D1962" s="10" t="str">
        <f xml:space="preserve"> IF(OR(Calculations!C1962 = "",Calculations!C1962 = WorkTypeString),  IFERROR(Calculations!J1962,""), NA())</f>
        <v/>
      </c>
      <c r="E1962" s="10">
        <f t="array" ref="E1962">PERCENTILE(IF(ISERROR(D1962:D6961)=FALSE,D1962:D6961),CycleTimePercentile)</f>
        <v>0</v>
      </c>
      <c r="F1962" s="2" t="e">
        <f xml:space="preserve"> IF(Calculations!C1962 = DefectTypeString,  IFERROR(Calculations!J1962,""), NA())</f>
        <v>#N/A</v>
      </c>
      <c r="G1962" s="10">
        <f t="array" ref="G1962">PERCENTILE(IF(ISERROR(F1962:F6961)=FALSE,F1962:F6961),CycleTimePercentile)</f>
        <v>0</v>
      </c>
      <c r="H1962" s="2" t="e">
        <f ca="1" xml:space="preserve"> IF(OR(Calculations!C1962 = "",Calculations!C1962 = WorkTypeString),  Calculations!K1962, NA())</f>
        <v>#N/A</v>
      </c>
      <c r="I1962" s="2" t="e">
        <f xml:space="preserve"> IF(Calculations!C1962 = DefectTypeString,  Calculations!K1962, NA())</f>
        <v>#N/A</v>
      </c>
    </row>
    <row r="1963" spans="1:9" x14ac:dyDescent="0.25">
      <c r="A1963" s="8" t="str">
        <f>Calculations!A1963</f>
        <v/>
      </c>
      <c r="B1963" s="2" t="str">
        <f t="shared" si="35"/>
        <v/>
      </c>
      <c r="C1963" s="10" t="str">
        <f>IFERROR(Calculations!J1963,"")</f>
        <v/>
      </c>
      <c r="D1963" s="10" t="str">
        <f xml:space="preserve"> IF(OR(Calculations!C1963 = "",Calculations!C1963 = WorkTypeString),  IFERROR(Calculations!J1963,""), NA())</f>
        <v/>
      </c>
      <c r="E1963" s="10">
        <f t="array" ref="E1963">PERCENTILE(IF(ISERROR(D1963:D6962)=FALSE,D1963:D6962),CycleTimePercentile)</f>
        <v>0</v>
      </c>
      <c r="F1963" s="2" t="e">
        <f xml:space="preserve"> IF(Calculations!C1963 = DefectTypeString,  IFERROR(Calculations!J1963,""), NA())</f>
        <v>#N/A</v>
      </c>
      <c r="G1963" s="10">
        <f t="array" ref="G1963">PERCENTILE(IF(ISERROR(F1963:F6962)=FALSE,F1963:F6962),CycleTimePercentile)</f>
        <v>0</v>
      </c>
      <c r="H1963" s="2" t="e">
        <f ca="1" xml:space="preserve"> IF(OR(Calculations!C1963 = "",Calculations!C1963 = WorkTypeString),  Calculations!K1963, NA())</f>
        <v>#N/A</v>
      </c>
      <c r="I1963" s="2" t="e">
        <f xml:space="preserve"> IF(Calculations!C1963 = DefectTypeString,  Calculations!K1963, NA())</f>
        <v>#N/A</v>
      </c>
    </row>
    <row r="1964" spans="1:9" x14ac:dyDescent="0.25">
      <c r="A1964" s="8" t="str">
        <f>Calculations!A1964</f>
        <v/>
      </c>
      <c r="B1964" s="2" t="str">
        <f t="shared" si="35"/>
        <v/>
      </c>
      <c r="C1964" s="10" t="str">
        <f>IFERROR(Calculations!J1964,"")</f>
        <v/>
      </c>
      <c r="D1964" s="10" t="str">
        <f xml:space="preserve"> IF(OR(Calculations!C1964 = "",Calculations!C1964 = WorkTypeString),  IFERROR(Calculations!J1964,""), NA())</f>
        <v/>
      </c>
      <c r="E1964" s="10">
        <f t="array" ref="E1964">PERCENTILE(IF(ISERROR(D1964:D6963)=FALSE,D1964:D6963),CycleTimePercentile)</f>
        <v>0</v>
      </c>
      <c r="F1964" s="2" t="e">
        <f xml:space="preserve"> IF(Calculations!C1964 = DefectTypeString,  IFERROR(Calculations!J1964,""), NA())</f>
        <v>#N/A</v>
      </c>
      <c r="G1964" s="10">
        <f t="array" ref="G1964">PERCENTILE(IF(ISERROR(F1964:F6963)=FALSE,F1964:F6963),CycleTimePercentile)</f>
        <v>0</v>
      </c>
      <c r="H1964" s="2" t="e">
        <f ca="1" xml:space="preserve"> IF(OR(Calculations!C1964 = "",Calculations!C1964 = WorkTypeString),  Calculations!K1964, NA())</f>
        <v>#N/A</v>
      </c>
      <c r="I1964" s="2" t="e">
        <f xml:space="preserve"> IF(Calculations!C1964 = DefectTypeString,  Calculations!K1964, NA())</f>
        <v>#N/A</v>
      </c>
    </row>
    <row r="1965" spans="1:9" x14ac:dyDescent="0.25">
      <c r="A1965" s="8" t="str">
        <f>Calculations!A1965</f>
        <v/>
      </c>
      <c r="B1965" s="2" t="str">
        <f t="shared" si="35"/>
        <v/>
      </c>
      <c r="C1965" s="10" t="str">
        <f>IFERROR(Calculations!J1965,"")</f>
        <v/>
      </c>
      <c r="D1965" s="10" t="str">
        <f xml:space="preserve"> IF(OR(Calculations!C1965 = "",Calculations!C1965 = WorkTypeString),  IFERROR(Calculations!J1965,""), NA())</f>
        <v/>
      </c>
      <c r="E1965" s="10">
        <f t="array" ref="E1965">PERCENTILE(IF(ISERROR(D1965:D6964)=FALSE,D1965:D6964),CycleTimePercentile)</f>
        <v>0</v>
      </c>
      <c r="F1965" s="2" t="e">
        <f xml:space="preserve"> IF(Calculations!C1965 = DefectTypeString,  IFERROR(Calculations!J1965,""), NA())</f>
        <v>#N/A</v>
      </c>
      <c r="G1965" s="10">
        <f t="array" ref="G1965">PERCENTILE(IF(ISERROR(F1965:F6964)=FALSE,F1965:F6964),CycleTimePercentile)</f>
        <v>0</v>
      </c>
      <c r="H1965" s="2" t="e">
        <f ca="1" xml:space="preserve"> IF(OR(Calculations!C1965 = "",Calculations!C1965 = WorkTypeString),  Calculations!K1965, NA())</f>
        <v>#N/A</v>
      </c>
      <c r="I1965" s="2" t="e">
        <f xml:space="preserve"> IF(Calculations!C1965 = DefectTypeString,  Calculations!K1965, NA())</f>
        <v>#N/A</v>
      </c>
    </row>
    <row r="1966" spans="1:9" x14ac:dyDescent="0.25">
      <c r="A1966" s="8" t="str">
        <f>Calculations!A1966</f>
        <v/>
      </c>
      <c r="B1966" s="2" t="str">
        <f t="shared" si="35"/>
        <v/>
      </c>
      <c r="C1966" s="10" t="str">
        <f>IFERROR(Calculations!J1966,"")</f>
        <v/>
      </c>
      <c r="D1966" s="10" t="str">
        <f xml:space="preserve"> IF(OR(Calculations!C1966 = "",Calculations!C1966 = WorkTypeString),  IFERROR(Calculations!J1966,""), NA())</f>
        <v/>
      </c>
      <c r="E1966" s="10">
        <f t="array" ref="E1966">PERCENTILE(IF(ISERROR(D1966:D6965)=FALSE,D1966:D6965),CycleTimePercentile)</f>
        <v>0</v>
      </c>
      <c r="F1966" s="2" t="e">
        <f xml:space="preserve"> IF(Calculations!C1966 = DefectTypeString,  IFERROR(Calculations!J1966,""), NA())</f>
        <v>#N/A</v>
      </c>
      <c r="G1966" s="10">
        <f t="array" ref="G1966">PERCENTILE(IF(ISERROR(F1966:F6965)=FALSE,F1966:F6965),CycleTimePercentile)</f>
        <v>0</v>
      </c>
      <c r="H1966" s="2" t="e">
        <f ca="1" xml:space="preserve"> IF(OR(Calculations!C1966 = "",Calculations!C1966 = WorkTypeString),  Calculations!K1966, NA())</f>
        <v>#N/A</v>
      </c>
      <c r="I1966" s="2" t="e">
        <f xml:space="preserve"> IF(Calculations!C1966 = DefectTypeString,  Calculations!K1966, NA())</f>
        <v>#N/A</v>
      </c>
    </row>
    <row r="1967" spans="1:9" x14ac:dyDescent="0.25">
      <c r="A1967" s="8" t="str">
        <f>Calculations!A1967</f>
        <v/>
      </c>
      <c r="B1967" s="2" t="str">
        <f t="shared" si="35"/>
        <v/>
      </c>
      <c r="C1967" s="10" t="str">
        <f>IFERROR(Calculations!J1967,"")</f>
        <v/>
      </c>
      <c r="D1967" s="10" t="str">
        <f xml:space="preserve"> IF(OR(Calculations!C1967 = "",Calculations!C1967 = WorkTypeString),  IFERROR(Calculations!J1967,""), NA())</f>
        <v/>
      </c>
      <c r="E1967" s="10">
        <f t="array" ref="E1967">PERCENTILE(IF(ISERROR(D1967:D6966)=FALSE,D1967:D6966),CycleTimePercentile)</f>
        <v>0</v>
      </c>
      <c r="F1967" s="2" t="e">
        <f xml:space="preserve"> IF(Calculations!C1967 = DefectTypeString,  IFERROR(Calculations!J1967,""), NA())</f>
        <v>#N/A</v>
      </c>
      <c r="G1967" s="10">
        <f t="array" ref="G1967">PERCENTILE(IF(ISERROR(F1967:F6966)=FALSE,F1967:F6966),CycleTimePercentile)</f>
        <v>0</v>
      </c>
      <c r="H1967" s="2" t="e">
        <f ca="1" xml:space="preserve"> IF(OR(Calculations!C1967 = "",Calculations!C1967 = WorkTypeString),  Calculations!K1967, NA())</f>
        <v>#N/A</v>
      </c>
      <c r="I1967" s="2" t="e">
        <f xml:space="preserve"> IF(Calculations!C1967 = DefectTypeString,  Calculations!K1967, NA())</f>
        <v>#N/A</v>
      </c>
    </row>
    <row r="1968" spans="1:9" x14ac:dyDescent="0.25">
      <c r="A1968" s="8" t="str">
        <f>Calculations!A1968</f>
        <v/>
      </c>
      <c r="B1968" s="2" t="str">
        <f t="shared" si="35"/>
        <v/>
      </c>
      <c r="C1968" s="10" t="str">
        <f>IFERROR(Calculations!J1968,"")</f>
        <v/>
      </c>
      <c r="D1968" s="10" t="str">
        <f xml:space="preserve"> IF(OR(Calculations!C1968 = "",Calculations!C1968 = WorkTypeString),  IFERROR(Calculations!J1968,""), NA())</f>
        <v/>
      </c>
      <c r="E1968" s="10">
        <f t="array" ref="E1968">PERCENTILE(IF(ISERROR(D1968:D6967)=FALSE,D1968:D6967),CycleTimePercentile)</f>
        <v>0</v>
      </c>
      <c r="F1968" s="2" t="e">
        <f xml:space="preserve"> IF(Calculations!C1968 = DefectTypeString,  IFERROR(Calculations!J1968,""), NA())</f>
        <v>#N/A</v>
      </c>
      <c r="G1968" s="10">
        <f t="array" ref="G1968">PERCENTILE(IF(ISERROR(F1968:F6967)=FALSE,F1968:F6967),CycleTimePercentile)</f>
        <v>0</v>
      </c>
      <c r="H1968" s="2" t="e">
        <f ca="1" xml:space="preserve"> IF(OR(Calculations!C1968 = "",Calculations!C1968 = WorkTypeString),  Calculations!K1968, NA())</f>
        <v>#N/A</v>
      </c>
      <c r="I1968" s="2" t="e">
        <f xml:space="preserve"> IF(Calculations!C1968 = DefectTypeString,  Calculations!K1968, NA())</f>
        <v>#N/A</v>
      </c>
    </row>
    <row r="1969" spans="1:9" x14ac:dyDescent="0.25">
      <c r="A1969" s="8" t="str">
        <f>Calculations!A1969</f>
        <v/>
      </c>
      <c r="B1969" s="2" t="str">
        <f t="shared" si="35"/>
        <v/>
      </c>
      <c r="C1969" s="10" t="str">
        <f>IFERROR(Calculations!J1969,"")</f>
        <v/>
      </c>
      <c r="D1969" s="10" t="str">
        <f xml:space="preserve"> IF(OR(Calculations!C1969 = "",Calculations!C1969 = WorkTypeString),  IFERROR(Calculations!J1969,""), NA())</f>
        <v/>
      </c>
      <c r="E1969" s="10">
        <f t="array" ref="E1969">PERCENTILE(IF(ISERROR(D1969:D6968)=FALSE,D1969:D6968),CycleTimePercentile)</f>
        <v>0</v>
      </c>
      <c r="F1969" s="2" t="e">
        <f xml:space="preserve"> IF(Calculations!C1969 = DefectTypeString,  IFERROR(Calculations!J1969,""), NA())</f>
        <v>#N/A</v>
      </c>
      <c r="G1969" s="10">
        <f t="array" ref="G1969">PERCENTILE(IF(ISERROR(F1969:F6968)=FALSE,F1969:F6968),CycleTimePercentile)</f>
        <v>0</v>
      </c>
      <c r="H1969" s="2" t="e">
        <f ca="1" xml:space="preserve"> IF(OR(Calculations!C1969 = "",Calculations!C1969 = WorkTypeString),  Calculations!K1969, NA())</f>
        <v>#N/A</v>
      </c>
      <c r="I1969" s="2" t="e">
        <f xml:space="preserve"> IF(Calculations!C1969 = DefectTypeString,  Calculations!K1969, NA())</f>
        <v>#N/A</v>
      </c>
    </row>
    <row r="1970" spans="1:9" x14ac:dyDescent="0.25">
      <c r="A1970" s="8" t="str">
        <f>Calculations!A1970</f>
        <v/>
      </c>
      <c r="B1970" s="2" t="str">
        <f t="shared" si="35"/>
        <v/>
      </c>
      <c r="C1970" s="10" t="str">
        <f>IFERROR(Calculations!J1970,"")</f>
        <v/>
      </c>
      <c r="D1970" s="10" t="str">
        <f xml:space="preserve"> IF(OR(Calculations!C1970 = "",Calculations!C1970 = WorkTypeString),  IFERROR(Calculations!J1970,""), NA())</f>
        <v/>
      </c>
      <c r="E1970" s="10">
        <f t="array" ref="E1970">PERCENTILE(IF(ISERROR(D1970:D6969)=FALSE,D1970:D6969),CycleTimePercentile)</f>
        <v>0</v>
      </c>
      <c r="F1970" s="2" t="e">
        <f xml:space="preserve"> IF(Calculations!C1970 = DefectTypeString,  IFERROR(Calculations!J1970,""), NA())</f>
        <v>#N/A</v>
      </c>
      <c r="G1970" s="10">
        <f t="array" ref="G1970">PERCENTILE(IF(ISERROR(F1970:F6969)=FALSE,F1970:F6969),CycleTimePercentile)</f>
        <v>0</v>
      </c>
      <c r="H1970" s="2" t="e">
        <f ca="1" xml:space="preserve"> IF(OR(Calculations!C1970 = "",Calculations!C1970 = WorkTypeString),  Calculations!K1970, NA())</f>
        <v>#N/A</v>
      </c>
      <c r="I1970" s="2" t="e">
        <f xml:space="preserve"> IF(Calculations!C1970 = DefectTypeString,  Calculations!K1970, NA())</f>
        <v>#N/A</v>
      </c>
    </row>
    <row r="1971" spans="1:9" x14ac:dyDescent="0.25">
      <c r="A1971" s="8" t="str">
        <f>Calculations!A1971</f>
        <v/>
      </c>
      <c r="B1971" s="2" t="str">
        <f t="shared" si="35"/>
        <v/>
      </c>
      <c r="C1971" s="10" t="str">
        <f>IFERROR(Calculations!J1971,"")</f>
        <v/>
      </c>
      <c r="D1971" s="10" t="str">
        <f xml:space="preserve"> IF(OR(Calculations!C1971 = "",Calculations!C1971 = WorkTypeString),  IFERROR(Calculations!J1971,""), NA())</f>
        <v/>
      </c>
      <c r="E1971" s="10">
        <f t="array" ref="E1971">PERCENTILE(IF(ISERROR(D1971:D6970)=FALSE,D1971:D6970),CycleTimePercentile)</f>
        <v>0</v>
      </c>
      <c r="F1971" s="2" t="e">
        <f xml:space="preserve"> IF(Calculations!C1971 = DefectTypeString,  IFERROR(Calculations!J1971,""), NA())</f>
        <v>#N/A</v>
      </c>
      <c r="G1971" s="10">
        <f t="array" ref="G1971">PERCENTILE(IF(ISERROR(F1971:F6970)=FALSE,F1971:F6970),CycleTimePercentile)</f>
        <v>0</v>
      </c>
      <c r="H1971" s="2" t="e">
        <f ca="1" xml:space="preserve"> IF(OR(Calculations!C1971 = "",Calculations!C1971 = WorkTypeString),  Calculations!K1971, NA())</f>
        <v>#N/A</v>
      </c>
      <c r="I1971" s="2" t="e">
        <f xml:space="preserve"> IF(Calculations!C1971 = DefectTypeString,  Calculations!K1971, NA())</f>
        <v>#N/A</v>
      </c>
    </row>
    <row r="1972" spans="1:9" x14ac:dyDescent="0.25">
      <c r="A1972" s="8" t="str">
        <f>Calculations!A1972</f>
        <v/>
      </c>
      <c r="B1972" s="2" t="str">
        <f t="shared" si="35"/>
        <v/>
      </c>
      <c r="C1972" s="10" t="str">
        <f>IFERROR(Calculations!J1972,"")</f>
        <v/>
      </c>
      <c r="D1972" s="10" t="str">
        <f xml:space="preserve"> IF(OR(Calculations!C1972 = "",Calculations!C1972 = WorkTypeString),  IFERROR(Calculations!J1972,""), NA())</f>
        <v/>
      </c>
      <c r="E1972" s="10">
        <f t="array" ref="E1972">PERCENTILE(IF(ISERROR(D1972:D6971)=FALSE,D1972:D6971),CycleTimePercentile)</f>
        <v>0</v>
      </c>
      <c r="F1972" s="2" t="e">
        <f xml:space="preserve"> IF(Calculations!C1972 = DefectTypeString,  IFERROR(Calculations!J1972,""), NA())</f>
        <v>#N/A</v>
      </c>
      <c r="G1972" s="10">
        <f t="array" ref="G1972">PERCENTILE(IF(ISERROR(F1972:F6971)=FALSE,F1972:F6971),CycleTimePercentile)</f>
        <v>0</v>
      </c>
      <c r="H1972" s="2" t="e">
        <f ca="1" xml:space="preserve"> IF(OR(Calculations!C1972 = "",Calculations!C1972 = WorkTypeString),  Calculations!K1972, NA())</f>
        <v>#N/A</v>
      </c>
      <c r="I1972" s="2" t="e">
        <f xml:space="preserve"> IF(Calculations!C1972 = DefectTypeString,  Calculations!K1972, NA())</f>
        <v>#N/A</v>
      </c>
    </row>
    <row r="1973" spans="1:9" x14ac:dyDescent="0.25">
      <c r="A1973" s="8" t="str">
        <f>Calculations!A1973</f>
        <v/>
      </c>
      <c r="B1973" s="2" t="str">
        <f t="shared" si="35"/>
        <v/>
      </c>
      <c r="C1973" s="10" t="str">
        <f>IFERROR(Calculations!J1973,"")</f>
        <v/>
      </c>
      <c r="D1973" s="10" t="str">
        <f xml:space="preserve"> IF(OR(Calculations!C1973 = "",Calculations!C1973 = WorkTypeString),  IFERROR(Calculations!J1973,""), NA())</f>
        <v/>
      </c>
      <c r="E1973" s="10">
        <f t="array" ref="E1973">PERCENTILE(IF(ISERROR(D1973:D6972)=FALSE,D1973:D6972),CycleTimePercentile)</f>
        <v>0</v>
      </c>
      <c r="F1973" s="2" t="e">
        <f xml:space="preserve"> IF(Calculations!C1973 = DefectTypeString,  IFERROR(Calculations!J1973,""), NA())</f>
        <v>#N/A</v>
      </c>
      <c r="G1973" s="10">
        <f t="array" ref="G1973">PERCENTILE(IF(ISERROR(F1973:F6972)=FALSE,F1973:F6972),CycleTimePercentile)</f>
        <v>0</v>
      </c>
      <c r="H1973" s="2" t="e">
        <f ca="1" xml:space="preserve"> IF(OR(Calculations!C1973 = "",Calculations!C1973 = WorkTypeString),  Calculations!K1973, NA())</f>
        <v>#N/A</v>
      </c>
      <c r="I1973" s="2" t="e">
        <f xml:space="preserve"> IF(Calculations!C1973 = DefectTypeString,  Calculations!K1973, NA())</f>
        <v>#N/A</v>
      </c>
    </row>
    <row r="1974" spans="1:9" x14ac:dyDescent="0.25">
      <c r="A1974" s="8" t="str">
        <f>Calculations!A1974</f>
        <v/>
      </c>
      <c r="B1974" s="2" t="str">
        <f t="shared" si="35"/>
        <v/>
      </c>
      <c r="C1974" s="10" t="str">
        <f>IFERROR(Calculations!J1974,"")</f>
        <v/>
      </c>
      <c r="D1974" s="10" t="str">
        <f xml:space="preserve"> IF(OR(Calculations!C1974 = "",Calculations!C1974 = WorkTypeString),  IFERROR(Calculations!J1974,""), NA())</f>
        <v/>
      </c>
      <c r="E1974" s="10">
        <f t="array" ref="E1974">PERCENTILE(IF(ISERROR(D1974:D6973)=FALSE,D1974:D6973),CycleTimePercentile)</f>
        <v>0</v>
      </c>
      <c r="F1974" s="2" t="e">
        <f xml:space="preserve"> IF(Calculations!C1974 = DefectTypeString,  IFERROR(Calculations!J1974,""), NA())</f>
        <v>#N/A</v>
      </c>
      <c r="G1974" s="10">
        <f t="array" ref="G1974">PERCENTILE(IF(ISERROR(F1974:F6973)=FALSE,F1974:F6973),CycleTimePercentile)</f>
        <v>0</v>
      </c>
      <c r="H1974" s="2" t="e">
        <f ca="1" xml:space="preserve"> IF(OR(Calculations!C1974 = "",Calculations!C1974 = WorkTypeString),  Calculations!K1974, NA())</f>
        <v>#N/A</v>
      </c>
      <c r="I1974" s="2" t="e">
        <f xml:space="preserve"> IF(Calculations!C1974 = DefectTypeString,  Calculations!K1974, NA())</f>
        <v>#N/A</v>
      </c>
    </row>
    <row r="1975" spans="1:9" x14ac:dyDescent="0.25">
      <c r="A1975" s="8" t="str">
        <f>Calculations!A1975</f>
        <v/>
      </c>
      <c r="B1975" s="2" t="str">
        <f t="shared" si="35"/>
        <v/>
      </c>
      <c r="C1975" s="10" t="str">
        <f>IFERROR(Calculations!J1975,"")</f>
        <v/>
      </c>
      <c r="D1975" s="10" t="str">
        <f xml:space="preserve"> IF(OR(Calculations!C1975 = "",Calculations!C1975 = WorkTypeString),  IFERROR(Calculations!J1975,""), NA())</f>
        <v/>
      </c>
      <c r="E1975" s="10">
        <f t="array" ref="E1975">PERCENTILE(IF(ISERROR(D1975:D6974)=FALSE,D1975:D6974),CycleTimePercentile)</f>
        <v>0</v>
      </c>
      <c r="F1975" s="2" t="e">
        <f xml:space="preserve"> IF(Calculations!C1975 = DefectTypeString,  IFERROR(Calculations!J1975,""), NA())</f>
        <v>#N/A</v>
      </c>
      <c r="G1975" s="10">
        <f t="array" ref="G1975">PERCENTILE(IF(ISERROR(F1975:F6974)=FALSE,F1975:F6974),CycleTimePercentile)</f>
        <v>0</v>
      </c>
      <c r="H1975" s="2" t="e">
        <f ca="1" xml:space="preserve"> IF(OR(Calculations!C1975 = "",Calculations!C1975 = WorkTypeString),  Calculations!K1975, NA())</f>
        <v>#N/A</v>
      </c>
      <c r="I1975" s="2" t="e">
        <f xml:space="preserve"> IF(Calculations!C1975 = DefectTypeString,  Calculations!K1975, NA())</f>
        <v>#N/A</v>
      </c>
    </row>
    <row r="1976" spans="1:9" x14ac:dyDescent="0.25">
      <c r="A1976" s="8" t="str">
        <f>Calculations!A1976</f>
        <v/>
      </c>
      <c r="B1976" s="2" t="str">
        <f t="shared" si="35"/>
        <v/>
      </c>
      <c r="C1976" s="10" t="str">
        <f>IFERROR(Calculations!J1976,"")</f>
        <v/>
      </c>
      <c r="D1976" s="10" t="str">
        <f xml:space="preserve"> IF(OR(Calculations!C1976 = "",Calculations!C1976 = WorkTypeString),  IFERROR(Calculations!J1976,""), NA())</f>
        <v/>
      </c>
      <c r="E1976" s="10">
        <f t="array" ref="E1976">PERCENTILE(IF(ISERROR(D1976:D6975)=FALSE,D1976:D6975),CycleTimePercentile)</f>
        <v>0</v>
      </c>
      <c r="F1976" s="2" t="e">
        <f xml:space="preserve"> IF(Calculations!C1976 = DefectTypeString,  IFERROR(Calculations!J1976,""), NA())</f>
        <v>#N/A</v>
      </c>
      <c r="G1976" s="10">
        <f t="array" ref="G1976">PERCENTILE(IF(ISERROR(F1976:F6975)=FALSE,F1976:F6975),CycleTimePercentile)</f>
        <v>0</v>
      </c>
      <c r="H1976" s="2" t="e">
        <f ca="1" xml:space="preserve"> IF(OR(Calculations!C1976 = "",Calculations!C1976 = WorkTypeString),  Calculations!K1976, NA())</f>
        <v>#N/A</v>
      </c>
      <c r="I1976" s="2" t="e">
        <f xml:space="preserve"> IF(Calculations!C1976 = DefectTypeString,  Calculations!K1976, NA())</f>
        <v>#N/A</v>
      </c>
    </row>
    <row r="1977" spans="1:9" x14ac:dyDescent="0.25">
      <c r="A1977" s="8" t="str">
        <f>Calculations!A1977</f>
        <v/>
      </c>
      <c r="B1977" s="2" t="str">
        <f t="shared" si="35"/>
        <v/>
      </c>
      <c r="C1977" s="10" t="str">
        <f>IFERROR(Calculations!J1977,"")</f>
        <v/>
      </c>
      <c r="D1977" s="10" t="str">
        <f xml:space="preserve"> IF(OR(Calculations!C1977 = "",Calculations!C1977 = WorkTypeString),  IFERROR(Calculations!J1977,""), NA())</f>
        <v/>
      </c>
      <c r="E1977" s="10">
        <f t="array" ref="E1977">PERCENTILE(IF(ISERROR(D1977:D6976)=FALSE,D1977:D6976),CycleTimePercentile)</f>
        <v>0</v>
      </c>
      <c r="F1977" s="2" t="e">
        <f xml:space="preserve"> IF(Calculations!C1977 = DefectTypeString,  IFERROR(Calculations!J1977,""), NA())</f>
        <v>#N/A</v>
      </c>
      <c r="G1977" s="10">
        <f t="array" ref="G1977">PERCENTILE(IF(ISERROR(F1977:F6976)=FALSE,F1977:F6976),CycleTimePercentile)</f>
        <v>0</v>
      </c>
      <c r="H1977" s="2" t="e">
        <f ca="1" xml:space="preserve"> IF(OR(Calculations!C1977 = "",Calculations!C1977 = WorkTypeString),  Calculations!K1977, NA())</f>
        <v>#N/A</v>
      </c>
      <c r="I1977" s="2" t="e">
        <f xml:space="preserve"> IF(Calculations!C1977 = DefectTypeString,  Calculations!K1977, NA())</f>
        <v>#N/A</v>
      </c>
    </row>
    <row r="1978" spans="1:9" x14ac:dyDescent="0.25">
      <c r="A1978" s="8" t="str">
        <f>Calculations!A1978</f>
        <v/>
      </c>
      <c r="B1978" s="2" t="str">
        <f t="shared" si="35"/>
        <v/>
      </c>
      <c r="C1978" s="10" t="str">
        <f>IFERROR(Calculations!J1978,"")</f>
        <v/>
      </c>
      <c r="D1978" s="10" t="str">
        <f xml:space="preserve"> IF(OR(Calculations!C1978 = "",Calculations!C1978 = WorkTypeString),  IFERROR(Calculations!J1978,""), NA())</f>
        <v/>
      </c>
      <c r="E1978" s="10">
        <f t="array" ref="E1978">PERCENTILE(IF(ISERROR(D1978:D6977)=FALSE,D1978:D6977),CycleTimePercentile)</f>
        <v>0</v>
      </c>
      <c r="F1978" s="2" t="e">
        <f xml:space="preserve"> IF(Calculations!C1978 = DefectTypeString,  IFERROR(Calculations!J1978,""), NA())</f>
        <v>#N/A</v>
      </c>
      <c r="G1978" s="10">
        <f t="array" ref="G1978">PERCENTILE(IF(ISERROR(F1978:F6977)=FALSE,F1978:F6977),CycleTimePercentile)</f>
        <v>0</v>
      </c>
      <c r="H1978" s="2" t="e">
        <f ca="1" xml:space="preserve"> IF(OR(Calculations!C1978 = "",Calculations!C1978 = WorkTypeString),  Calculations!K1978, NA())</f>
        <v>#N/A</v>
      </c>
      <c r="I1978" s="2" t="e">
        <f xml:space="preserve"> IF(Calculations!C1978 = DefectTypeString,  Calculations!K1978, NA())</f>
        <v>#N/A</v>
      </c>
    </row>
    <row r="1979" spans="1:9" x14ac:dyDescent="0.25">
      <c r="A1979" s="8" t="str">
        <f>Calculations!A1979</f>
        <v/>
      </c>
      <c r="B1979" s="2" t="str">
        <f t="shared" si="35"/>
        <v/>
      </c>
      <c r="C1979" s="10" t="str">
        <f>IFERROR(Calculations!J1979,"")</f>
        <v/>
      </c>
      <c r="D1979" s="10" t="str">
        <f xml:space="preserve"> IF(OR(Calculations!C1979 = "",Calculations!C1979 = WorkTypeString),  IFERROR(Calculations!J1979,""), NA())</f>
        <v/>
      </c>
      <c r="E1979" s="10">
        <f t="array" ref="E1979">PERCENTILE(IF(ISERROR(D1979:D6978)=FALSE,D1979:D6978),CycleTimePercentile)</f>
        <v>0</v>
      </c>
      <c r="F1979" s="2" t="e">
        <f xml:space="preserve"> IF(Calculations!C1979 = DefectTypeString,  IFERROR(Calculations!J1979,""), NA())</f>
        <v>#N/A</v>
      </c>
      <c r="G1979" s="10">
        <f t="array" ref="G1979">PERCENTILE(IF(ISERROR(F1979:F6978)=FALSE,F1979:F6978),CycleTimePercentile)</f>
        <v>0</v>
      </c>
      <c r="H1979" s="2" t="e">
        <f ca="1" xml:space="preserve"> IF(OR(Calculations!C1979 = "",Calculations!C1979 = WorkTypeString),  Calculations!K1979, NA())</f>
        <v>#N/A</v>
      </c>
      <c r="I1979" s="2" t="e">
        <f xml:space="preserve"> IF(Calculations!C1979 = DefectTypeString,  Calculations!K1979, NA())</f>
        <v>#N/A</v>
      </c>
    </row>
    <row r="1980" spans="1:9" x14ac:dyDescent="0.25">
      <c r="A1980" s="8" t="str">
        <f>Calculations!A1980</f>
        <v/>
      </c>
      <c r="B1980" s="2" t="str">
        <f t="shared" si="35"/>
        <v/>
      </c>
      <c r="C1980" s="10" t="str">
        <f>IFERROR(Calculations!J1980,"")</f>
        <v/>
      </c>
      <c r="D1980" s="10" t="str">
        <f xml:space="preserve"> IF(OR(Calculations!C1980 = "",Calculations!C1980 = WorkTypeString),  IFERROR(Calculations!J1980,""), NA())</f>
        <v/>
      </c>
      <c r="E1980" s="10">
        <f t="array" ref="E1980">PERCENTILE(IF(ISERROR(D1980:D6979)=FALSE,D1980:D6979),CycleTimePercentile)</f>
        <v>0</v>
      </c>
      <c r="F1980" s="2" t="e">
        <f xml:space="preserve"> IF(Calculations!C1980 = DefectTypeString,  IFERROR(Calculations!J1980,""), NA())</f>
        <v>#N/A</v>
      </c>
      <c r="G1980" s="10">
        <f t="array" ref="G1980">PERCENTILE(IF(ISERROR(F1980:F6979)=FALSE,F1980:F6979),CycleTimePercentile)</f>
        <v>0</v>
      </c>
      <c r="H1980" s="2" t="e">
        <f ca="1" xml:space="preserve"> IF(OR(Calculations!C1980 = "",Calculations!C1980 = WorkTypeString),  Calculations!K1980, NA())</f>
        <v>#N/A</v>
      </c>
      <c r="I1980" s="2" t="e">
        <f xml:space="preserve"> IF(Calculations!C1980 = DefectTypeString,  Calculations!K1980, NA())</f>
        <v>#N/A</v>
      </c>
    </row>
    <row r="1981" spans="1:9" x14ac:dyDescent="0.25">
      <c r="A1981" s="8" t="str">
        <f>Calculations!A1981</f>
        <v/>
      </c>
      <c r="B1981" s="2" t="str">
        <f t="shared" si="35"/>
        <v/>
      </c>
      <c r="C1981" s="10" t="str">
        <f>IFERROR(Calculations!J1981,"")</f>
        <v/>
      </c>
      <c r="D1981" s="10" t="str">
        <f xml:space="preserve"> IF(OR(Calculations!C1981 = "",Calculations!C1981 = WorkTypeString),  IFERROR(Calculations!J1981,""), NA())</f>
        <v/>
      </c>
      <c r="E1981" s="10">
        <f t="array" ref="E1981">PERCENTILE(IF(ISERROR(D1981:D6980)=FALSE,D1981:D6980),CycleTimePercentile)</f>
        <v>0</v>
      </c>
      <c r="F1981" s="2" t="e">
        <f xml:space="preserve"> IF(Calculations!C1981 = DefectTypeString,  IFERROR(Calculations!J1981,""), NA())</f>
        <v>#N/A</v>
      </c>
      <c r="G1981" s="10">
        <f t="array" ref="G1981">PERCENTILE(IF(ISERROR(F1981:F6980)=FALSE,F1981:F6980),CycleTimePercentile)</f>
        <v>0</v>
      </c>
      <c r="H1981" s="2" t="e">
        <f ca="1" xml:space="preserve"> IF(OR(Calculations!C1981 = "",Calculations!C1981 = WorkTypeString),  Calculations!K1981, NA())</f>
        <v>#N/A</v>
      </c>
      <c r="I1981" s="2" t="e">
        <f xml:space="preserve"> IF(Calculations!C1981 = DefectTypeString,  Calculations!K1981, NA())</f>
        <v>#N/A</v>
      </c>
    </row>
    <row r="1982" spans="1:9" x14ac:dyDescent="0.25">
      <c r="A1982" s="8" t="str">
        <f>Calculations!A1982</f>
        <v/>
      </c>
      <c r="B1982" s="2" t="str">
        <f t="shared" si="35"/>
        <v/>
      </c>
      <c r="C1982" s="10" t="str">
        <f>IFERROR(Calculations!J1982,"")</f>
        <v/>
      </c>
      <c r="D1982" s="10" t="str">
        <f xml:space="preserve"> IF(OR(Calculations!C1982 = "",Calculations!C1982 = WorkTypeString),  IFERROR(Calculations!J1982,""), NA())</f>
        <v/>
      </c>
      <c r="E1982" s="10">
        <f t="array" ref="E1982">PERCENTILE(IF(ISERROR(D1982:D6981)=FALSE,D1982:D6981),CycleTimePercentile)</f>
        <v>0</v>
      </c>
      <c r="F1982" s="2" t="e">
        <f xml:space="preserve"> IF(Calculations!C1982 = DefectTypeString,  IFERROR(Calculations!J1982,""), NA())</f>
        <v>#N/A</v>
      </c>
      <c r="G1982" s="10">
        <f t="array" ref="G1982">PERCENTILE(IF(ISERROR(F1982:F6981)=FALSE,F1982:F6981),CycleTimePercentile)</f>
        <v>0</v>
      </c>
      <c r="H1982" s="2" t="e">
        <f ca="1" xml:space="preserve"> IF(OR(Calculations!C1982 = "",Calculations!C1982 = WorkTypeString),  Calculations!K1982, NA())</f>
        <v>#N/A</v>
      </c>
      <c r="I1982" s="2" t="e">
        <f xml:space="preserve"> IF(Calculations!C1982 = DefectTypeString,  Calculations!K1982, NA())</f>
        <v>#N/A</v>
      </c>
    </row>
    <row r="1983" spans="1:9" x14ac:dyDescent="0.25">
      <c r="A1983" s="8" t="str">
        <f>Calculations!A1983</f>
        <v/>
      </c>
      <c r="B1983" s="2" t="str">
        <f t="shared" si="35"/>
        <v/>
      </c>
      <c r="C1983" s="10" t="str">
        <f>IFERROR(Calculations!J1983,"")</f>
        <v/>
      </c>
      <c r="D1983" s="10" t="str">
        <f xml:space="preserve"> IF(OR(Calculations!C1983 = "",Calculations!C1983 = WorkTypeString),  IFERROR(Calculations!J1983,""), NA())</f>
        <v/>
      </c>
      <c r="E1983" s="10">
        <f t="array" ref="E1983">PERCENTILE(IF(ISERROR(D1983:D6982)=FALSE,D1983:D6982),CycleTimePercentile)</f>
        <v>0</v>
      </c>
      <c r="F1983" s="2" t="e">
        <f xml:space="preserve"> IF(Calculations!C1983 = DefectTypeString,  IFERROR(Calculations!J1983,""), NA())</f>
        <v>#N/A</v>
      </c>
      <c r="G1983" s="10">
        <f t="array" ref="G1983">PERCENTILE(IF(ISERROR(F1983:F6982)=FALSE,F1983:F6982),CycleTimePercentile)</f>
        <v>0</v>
      </c>
      <c r="H1983" s="2" t="e">
        <f ca="1" xml:space="preserve"> IF(OR(Calculations!C1983 = "",Calculations!C1983 = WorkTypeString),  Calculations!K1983, NA())</f>
        <v>#N/A</v>
      </c>
      <c r="I1983" s="2" t="e">
        <f xml:space="preserve"> IF(Calculations!C1983 = DefectTypeString,  Calculations!K1983, NA())</f>
        <v>#N/A</v>
      </c>
    </row>
    <row r="1984" spans="1:9" x14ac:dyDescent="0.25">
      <c r="A1984" s="8" t="str">
        <f>Calculations!A1984</f>
        <v/>
      </c>
      <c r="B1984" s="2" t="str">
        <f t="shared" si="35"/>
        <v/>
      </c>
      <c r="C1984" s="10" t="str">
        <f>IFERROR(Calculations!J1984,"")</f>
        <v/>
      </c>
      <c r="D1984" s="10" t="str">
        <f xml:space="preserve"> IF(OR(Calculations!C1984 = "",Calculations!C1984 = WorkTypeString),  IFERROR(Calculations!J1984,""), NA())</f>
        <v/>
      </c>
      <c r="E1984" s="10">
        <f t="array" ref="E1984">PERCENTILE(IF(ISERROR(D1984:D6983)=FALSE,D1984:D6983),CycleTimePercentile)</f>
        <v>0</v>
      </c>
      <c r="F1984" s="2" t="e">
        <f xml:space="preserve"> IF(Calculations!C1984 = DefectTypeString,  IFERROR(Calculations!J1984,""), NA())</f>
        <v>#N/A</v>
      </c>
      <c r="G1984" s="10">
        <f t="array" ref="G1984">PERCENTILE(IF(ISERROR(F1984:F6983)=FALSE,F1984:F6983),CycleTimePercentile)</f>
        <v>0</v>
      </c>
      <c r="H1984" s="2" t="e">
        <f ca="1" xml:space="preserve"> IF(OR(Calculations!C1984 = "",Calculations!C1984 = WorkTypeString),  Calculations!K1984, NA())</f>
        <v>#N/A</v>
      </c>
      <c r="I1984" s="2" t="e">
        <f xml:space="preserve"> IF(Calculations!C1984 = DefectTypeString,  Calculations!K1984, NA())</f>
        <v>#N/A</v>
      </c>
    </row>
    <row r="1985" spans="1:9" x14ac:dyDescent="0.25">
      <c r="A1985" s="8" t="str">
        <f>Calculations!A1985</f>
        <v/>
      </c>
      <c r="B1985" s="2" t="str">
        <f t="shared" si="35"/>
        <v/>
      </c>
      <c r="C1985" s="10" t="str">
        <f>IFERROR(Calculations!J1985,"")</f>
        <v/>
      </c>
      <c r="D1985" s="10" t="str">
        <f xml:space="preserve"> IF(OR(Calculations!C1985 = "",Calculations!C1985 = WorkTypeString),  IFERROR(Calculations!J1985,""), NA())</f>
        <v/>
      </c>
      <c r="E1985" s="10">
        <f t="array" ref="E1985">PERCENTILE(IF(ISERROR(D1985:D6984)=FALSE,D1985:D6984),CycleTimePercentile)</f>
        <v>0</v>
      </c>
      <c r="F1985" s="2" t="e">
        <f xml:space="preserve"> IF(Calculations!C1985 = DefectTypeString,  IFERROR(Calculations!J1985,""), NA())</f>
        <v>#N/A</v>
      </c>
      <c r="G1985" s="10">
        <f t="array" ref="G1985">PERCENTILE(IF(ISERROR(F1985:F6984)=FALSE,F1985:F6984),CycleTimePercentile)</f>
        <v>0</v>
      </c>
      <c r="H1985" s="2" t="e">
        <f ca="1" xml:space="preserve"> IF(OR(Calculations!C1985 = "",Calculations!C1985 = WorkTypeString),  Calculations!K1985, NA())</f>
        <v>#N/A</v>
      </c>
      <c r="I1985" s="2" t="e">
        <f xml:space="preserve"> IF(Calculations!C1985 = DefectTypeString,  Calculations!K1985, NA())</f>
        <v>#N/A</v>
      </c>
    </row>
    <row r="1986" spans="1:9" x14ac:dyDescent="0.25">
      <c r="A1986" s="8" t="str">
        <f>Calculations!A1986</f>
        <v/>
      </c>
      <c r="B1986" s="2" t="str">
        <f t="shared" si="35"/>
        <v/>
      </c>
      <c r="C1986" s="10" t="str">
        <f>IFERROR(Calculations!J1986,"")</f>
        <v/>
      </c>
      <c r="D1986" s="10" t="str">
        <f xml:space="preserve"> IF(OR(Calculations!C1986 = "",Calculations!C1986 = WorkTypeString),  IFERROR(Calculations!J1986,""), NA())</f>
        <v/>
      </c>
      <c r="E1986" s="10">
        <f t="array" ref="E1986">PERCENTILE(IF(ISERROR(D1986:D6985)=FALSE,D1986:D6985),CycleTimePercentile)</f>
        <v>0</v>
      </c>
      <c r="F1986" s="2" t="e">
        <f xml:space="preserve"> IF(Calculations!C1986 = DefectTypeString,  IFERROR(Calculations!J1986,""), NA())</f>
        <v>#N/A</v>
      </c>
      <c r="G1986" s="10">
        <f t="array" ref="G1986">PERCENTILE(IF(ISERROR(F1986:F6985)=FALSE,F1986:F6985),CycleTimePercentile)</f>
        <v>0</v>
      </c>
      <c r="H1986" s="2" t="e">
        <f ca="1" xml:space="preserve"> IF(OR(Calculations!C1986 = "",Calculations!C1986 = WorkTypeString),  Calculations!K1986, NA())</f>
        <v>#N/A</v>
      </c>
      <c r="I1986" s="2" t="e">
        <f xml:space="preserve"> IF(Calculations!C1986 = DefectTypeString,  Calculations!K1986, NA())</f>
        <v>#N/A</v>
      </c>
    </row>
    <row r="1987" spans="1:9" x14ac:dyDescent="0.25">
      <c r="A1987" s="8" t="str">
        <f>Calculations!A1987</f>
        <v/>
      </c>
      <c r="B1987" s="2" t="str">
        <f t="shared" ref="B1987:B2050" si="36">IF(ISNUMBER(A1987),YEAR(A1987)&amp;"-"&amp;TEXT(MONTH(A1987),"00")&amp;"-"&amp;TEXT(DAY(A1987),"00")&amp;"-"&amp;TEXT(HOUR(A1987),"00"),"")</f>
        <v/>
      </c>
      <c r="C1987" s="10" t="str">
        <f>IFERROR(Calculations!J1987,"")</f>
        <v/>
      </c>
      <c r="D1987" s="10" t="str">
        <f xml:space="preserve"> IF(OR(Calculations!C1987 = "",Calculations!C1987 = WorkTypeString),  IFERROR(Calculations!J1987,""), NA())</f>
        <v/>
      </c>
      <c r="E1987" s="10">
        <f t="array" ref="E1987">PERCENTILE(IF(ISERROR(D1987:D6986)=FALSE,D1987:D6986),CycleTimePercentile)</f>
        <v>0</v>
      </c>
      <c r="F1987" s="2" t="e">
        <f xml:space="preserve"> IF(Calculations!C1987 = DefectTypeString,  IFERROR(Calculations!J1987,""), NA())</f>
        <v>#N/A</v>
      </c>
      <c r="G1987" s="10">
        <f t="array" ref="G1987">PERCENTILE(IF(ISERROR(F1987:F6986)=FALSE,F1987:F6986),CycleTimePercentile)</f>
        <v>0</v>
      </c>
      <c r="H1987" s="2" t="e">
        <f ca="1" xml:space="preserve"> IF(OR(Calculations!C1987 = "",Calculations!C1987 = WorkTypeString),  Calculations!K1987, NA())</f>
        <v>#N/A</v>
      </c>
      <c r="I1987" s="2" t="e">
        <f xml:space="preserve"> IF(Calculations!C1987 = DefectTypeString,  Calculations!K1987, NA())</f>
        <v>#N/A</v>
      </c>
    </row>
    <row r="1988" spans="1:9" x14ac:dyDescent="0.25">
      <c r="A1988" s="8" t="str">
        <f>Calculations!A1988</f>
        <v/>
      </c>
      <c r="B1988" s="2" t="str">
        <f t="shared" si="36"/>
        <v/>
      </c>
      <c r="C1988" s="10" t="str">
        <f>IFERROR(Calculations!J1988,"")</f>
        <v/>
      </c>
      <c r="D1988" s="10" t="str">
        <f xml:space="preserve"> IF(OR(Calculations!C1988 = "",Calculations!C1988 = WorkTypeString),  IFERROR(Calculations!J1988,""), NA())</f>
        <v/>
      </c>
      <c r="E1988" s="10">
        <f t="array" ref="E1988">PERCENTILE(IF(ISERROR(D1988:D6987)=FALSE,D1988:D6987),CycleTimePercentile)</f>
        <v>0</v>
      </c>
      <c r="F1988" s="2" t="e">
        <f xml:space="preserve"> IF(Calculations!C1988 = DefectTypeString,  IFERROR(Calculations!J1988,""), NA())</f>
        <v>#N/A</v>
      </c>
      <c r="G1988" s="10">
        <f t="array" ref="G1988">PERCENTILE(IF(ISERROR(F1988:F6987)=FALSE,F1988:F6987),CycleTimePercentile)</f>
        <v>0</v>
      </c>
      <c r="H1988" s="2" t="e">
        <f ca="1" xml:space="preserve"> IF(OR(Calculations!C1988 = "",Calculations!C1988 = WorkTypeString),  Calculations!K1988, NA())</f>
        <v>#N/A</v>
      </c>
      <c r="I1988" s="2" t="e">
        <f xml:space="preserve"> IF(Calculations!C1988 = DefectTypeString,  Calculations!K1988, NA())</f>
        <v>#N/A</v>
      </c>
    </row>
    <row r="1989" spans="1:9" x14ac:dyDescent="0.25">
      <c r="A1989" s="8" t="str">
        <f>Calculations!A1989</f>
        <v/>
      </c>
      <c r="B1989" s="2" t="str">
        <f t="shared" si="36"/>
        <v/>
      </c>
      <c r="C1989" s="10" t="str">
        <f>IFERROR(Calculations!J1989,"")</f>
        <v/>
      </c>
      <c r="D1989" s="10" t="str">
        <f xml:space="preserve"> IF(OR(Calculations!C1989 = "",Calculations!C1989 = WorkTypeString),  IFERROR(Calculations!J1989,""), NA())</f>
        <v/>
      </c>
      <c r="E1989" s="10">
        <f t="array" ref="E1989">PERCENTILE(IF(ISERROR(D1989:D6988)=FALSE,D1989:D6988),CycleTimePercentile)</f>
        <v>0</v>
      </c>
      <c r="F1989" s="2" t="e">
        <f xml:space="preserve"> IF(Calculations!C1989 = DefectTypeString,  IFERROR(Calculations!J1989,""), NA())</f>
        <v>#N/A</v>
      </c>
      <c r="G1989" s="10">
        <f t="array" ref="G1989">PERCENTILE(IF(ISERROR(F1989:F6988)=FALSE,F1989:F6988),CycleTimePercentile)</f>
        <v>0</v>
      </c>
      <c r="H1989" s="2" t="e">
        <f ca="1" xml:space="preserve"> IF(OR(Calculations!C1989 = "",Calculations!C1989 = WorkTypeString),  Calculations!K1989, NA())</f>
        <v>#N/A</v>
      </c>
      <c r="I1989" s="2" t="e">
        <f xml:space="preserve"> IF(Calculations!C1989 = DefectTypeString,  Calculations!K1989, NA())</f>
        <v>#N/A</v>
      </c>
    </row>
    <row r="1990" spans="1:9" x14ac:dyDescent="0.25">
      <c r="A1990" s="8" t="str">
        <f>Calculations!A1990</f>
        <v/>
      </c>
      <c r="B1990" s="2" t="str">
        <f t="shared" si="36"/>
        <v/>
      </c>
      <c r="C1990" s="10" t="str">
        <f>IFERROR(Calculations!J1990,"")</f>
        <v/>
      </c>
      <c r="D1990" s="10" t="str">
        <f xml:space="preserve"> IF(OR(Calculations!C1990 = "",Calculations!C1990 = WorkTypeString),  IFERROR(Calculations!J1990,""), NA())</f>
        <v/>
      </c>
      <c r="E1990" s="10">
        <f t="array" ref="E1990">PERCENTILE(IF(ISERROR(D1990:D6989)=FALSE,D1990:D6989),CycleTimePercentile)</f>
        <v>0</v>
      </c>
      <c r="F1990" s="2" t="e">
        <f xml:space="preserve"> IF(Calculations!C1990 = DefectTypeString,  IFERROR(Calculations!J1990,""), NA())</f>
        <v>#N/A</v>
      </c>
      <c r="G1990" s="10">
        <f t="array" ref="G1990">PERCENTILE(IF(ISERROR(F1990:F6989)=FALSE,F1990:F6989),CycleTimePercentile)</f>
        <v>0</v>
      </c>
      <c r="H1990" s="2" t="e">
        <f ca="1" xml:space="preserve"> IF(OR(Calculations!C1990 = "",Calculations!C1990 = WorkTypeString),  Calculations!K1990, NA())</f>
        <v>#N/A</v>
      </c>
      <c r="I1990" s="2" t="e">
        <f xml:space="preserve"> IF(Calculations!C1990 = DefectTypeString,  Calculations!K1990, NA())</f>
        <v>#N/A</v>
      </c>
    </row>
    <row r="1991" spans="1:9" x14ac:dyDescent="0.25">
      <c r="A1991" s="8" t="str">
        <f>Calculations!A1991</f>
        <v/>
      </c>
      <c r="B1991" s="2" t="str">
        <f t="shared" si="36"/>
        <v/>
      </c>
      <c r="C1991" s="10" t="str">
        <f>IFERROR(Calculations!J1991,"")</f>
        <v/>
      </c>
      <c r="D1991" s="10" t="str">
        <f xml:space="preserve"> IF(OR(Calculations!C1991 = "",Calculations!C1991 = WorkTypeString),  IFERROR(Calculations!J1991,""), NA())</f>
        <v/>
      </c>
      <c r="E1991" s="10">
        <f t="array" ref="E1991">PERCENTILE(IF(ISERROR(D1991:D6990)=FALSE,D1991:D6990),CycleTimePercentile)</f>
        <v>0</v>
      </c>
      <c r="F1991" s="2" t="e">
        <f xml:space="preserve"> IF(Calculations!C1991 = DefectTypeString,  IFERROR(Calculations!J1991,""), NA())</f>
        <v>#N/A</v>
      </c>
      <c r="G1991" s="10">
        <f t="array" ref="G1991">PERCENTILE(IF(ISERROR(F1991:F6990)=FALSE,F1991:F6990),CycleTimePercentile)</f>
        <v>0</v>
      </c>
      <c r="H1991" s="2" t="e">
        <f ca="1" xml:space="preserve"> IF(OR(Calculations!C1991 = "",Calculations!C1991 = WorkTypeString),  Calculations!K1991, NA())</f>
        <v>#N/A</v>
      </c>
      <c r="I1991" s="2" t="e">
        <f xml:space="preserve"> IF(Calculations!C1991 = DefectTypeString,  Calculations!K1991, NA())</f>
        <v>#N/A</v>
      </c>
    </row>
    <row r="1992" spans="1:9" x14ac:dyDescent="0.25">
      <c r="A1992" s="8" t="str">
        <f>Calculations!A1992</f>
        <v/>
      </c>
      <c r="B1992" s="2" t="str">
        <f t="shared" si="36"/>
        <v/>
      </c>
      <c r="C1992" s="10" t="str">
        <f>IFERROR(Calculations!J1992,"")</f>
        <v/>
      </c>
      <c r="D1992" s="10" t="str">
        <f xml:space="preserve"> IF(OR(Calculations!C1992 = "",Calculations!C1992 = WorkTypeString),  IFERROR(Calculations!J1992,""), NA())</f>
        <v/>
      </c>
      <c r="E1992" s="10">
        <f t="array" ref="E1992">PERCENTILE(IF(ISERROR(D1992:D6991)=FALSE,D1992:D6991),CycleTimePercentile)</f>
        <v>0</v>
      </c>
      <c r="F1992" s="2" t="e">
        <f xml:space="preserve"> IF(Calculations!C1992 = DefectTypeString,  IFERROR(Calculations!J1992,""), NA())</f>
        <v>#N/A</v>
      </c>
      <c r="G1992" s="10">
        <f t="array" ref="G1992">PERCENTILE(IF(ISERROR(F1992:F6991)=FALSE,F1992:F6991),CycleTimePercentile)</f>
        <v>0</v>
      </c>
      <c r="H1992" s="2" t="e">
        <f ca="1" xml:space="preserve"> IF(OR(Calculations!C1992 = "",Calculations!C1992 = WorkTypeString),  Calculations!K1992, NA())</f>
        <v>#N/A</v>
      </c>
      <c r="I1992" s="2" t="e">
        <f xml:space="preserve"> IF(Calculations!C1992 = DefectTypeString,  Calculations!K1992, NA())</f>
        <v>#N/A</v>
      </c>
    </row>
    <row r="1993" spans="1:9" x14ac:dyDescent="0.25">
      <c r="A1993" s="8" t="str">
        <f>Calculations!A1993</f>
        <v/>
      </c>
      <c r="B1993" s="2" t="str">
        <f t="shared" si="36"/>
        <v/>
      </c>
      <c r="C1993" s="10" t="str">
        <f>IFERROR(Calculations!J1993,"")</f>
        <v/>
      </c>
      <c r="D1993" s="10" t="str">
        <f xml:space="preserve"> IF(OR(Calculations!C1993 = "",Calculations!C1993 = WorkTypeString),  IFERROR(Calculations!J1993,""), NA())</f>
        <v/>
      </c>
      <c r="E1993" s="10">
        <f t="array" ref="E1993">PERCENTILE(IF(ISERROR(D1993:D6992)=FALSE,D1993:D6992),CycleTimePercentile)</f>
        <v>0</v>
      </c>
      <c r="F1993" s="2" t="e">
        <f xml:space="preserve"> IF(Calculations!C1993 = DefectTypeString,  IFERROR(Calculations!J1993,""), NA())</f>
        <v>#N/A</v>
      </c>
      <c r="G1993" s="10">
        <f t="array" ref="G1993">PERCENTILE(IF(ISERROR(F1993:F6992)=FALSE,F1993:F6992),CycleTimePercentile)</f>
        <v>0</v>
      </c>
      <c r="H1993" s="2" t="e">
        <f ca="1" xml:space="preserve"> IF(OR(Calculations!C1993 = "",Calculations!C1993 = WorkTypeString),  Calculations!K1993, NA())</f>
        <v>#N/A</v>
      </c>
      <c r="I1993" s="2" t="e">
        <f xml:space="preserve"> IF(Calculations!C1993 = DefectTypeString,  Calculations!K1993, NA())</f>
        <v>#N/A</v>
      </c>
    </row>
    <row r="1994" spans="1:9" x14ac:dyDescent="0.25">
      <c r="A1994" s="8" t="str">
        <f>Calculations!A1994</f>
        <v/>
      </c>
      <c r="B1994" s="2" t="str">
        <f t="shared" si="36"/>
        <v/>
      </c>
      <c r="C1994" s="10" t="str">
        <f>IFERROR(Calculations!J1994,"")</f>
        <v/>
      </c>
      <c r="D1994" s="10" t="str">
        <f xml:space="preserve"> IF(OR(Calculations!C1994 = "",Calculations!C1994 = WorkTypeString),  IFERROR(Calculations!J1994,""), NA())</f>
        <v/>
      </c>
      <c r="E1994" s="10">
        <f t="array" ref="E1994">PERCENTILE(IF(ISERROR(D1994:D6993)=FALSE,D1994:D6993),CycleTimePercentile)</f>
        <v>0</v>
      </c>
      <c r="F1994" s="2" t="e">
        <f xml:space="preserve"> IF(Calculations!C1994 = DefectTypeString,  IFERROR(Calculations!J1994,""), NA())</f>
        <v>#N/A</v>
      </c>
      <c r="G1994" s="10">
        <f t="array" ref="G1994">PERCENTILE(IF(ISERROR(F1994:F6993)=FALSE,F1994:F6993),CycleTimePercentile)</f>
        <v>0</v>
      </c>
      <c r="H1994" s="2" t="e">
        <f ca="1" xml:space="preserve"> IF(OR(Calculations!C1994 = "",Calculations!C1994 = WorkTypeString),  Calculations!K1994, NA())</f>
        <v>#N/A</v>
      </c>
      <c r="I1994" s="2" t="e">
        <f xml:space="preserve"> IF(Calculations!C1994 = DefectTypeString,  Calculations!K1994, NA())</f>
        <v>#N/A</v>
      </c>
    </row>
    <row r="1995" spans="1:9" x14ac:dyDescent="0.25">
      <c r="A1995" s="8" t="str">
        <f>Calculations!A1995</f>
        <v/>
      </c>
      <c r="B1995" s="2" t="str">
        <f t="shared" si="36"/>
        <v/>
      </c>
      <c r="C1995" s="10" t="str">
        <f>IFERROR(Calculations!J1995,"")</f>
        <v/>
      </c>
      <c r="D1995" s="10" t="str">
        <f xml:space="preserve"> IF(OR(Calculations!C1995 = "",Calculations!C1995 = WorkTypeString),  IFERROR(Calculations!J1995,""), NA())</f>
        <v/>
      </c>
      <c r="E1995" s="10">
        <f t="array" ref="E1995">PERCENTILE(IF(ISERROR(D1995:D6994)=FALSE,D1995:D6994),CycleTimePercentile)</f>
        <v>0</v>
      </c>
      <c r="F1995" s="2" t="e">
        <f xml:space="preserve"> IF(Calculations!C1995 = DefectTypeString,  IFERROR(Calculations!J1995,""), NA())</f>
        <v>#N/A</v>
      </c>
      <c r="G1995" s="10">
        <f t="array" ref="G1995">PERCENTILE(IF(ISERROR(F1995:F6994)=FALSE,F1995:F6994),CycleTimePercentile)</f>
        <v>0</v>
      </c>
      <c r="H1995" s="2" t="e">
        <f ca="1" xml:space="preserve"> IF(OR(Calculations!C1995 = "",Calculations!C1995 = WorkTypeString),  Calculations!K1995, NA())</f>
        <v>#N/A</v>
      </c>
      <c r="I1995" s="2" t="e">
        <f xml:space="preserve"> IF(Calculations!C1995 = DefectTypeString,  Calculations!K1995, NA())</f>
        <v>#N/A</v>
      </c>
    </row>
    <row r="1996" spans="1:9" x14ac:dyDescent="0.25">
      <c r="A1996" s="8" t="str">
        <f>Calculations!A1996</f>
        <v/>
      </c>
      <c r="B1996" s="2" t="str">
        <f t="shared" si="36"/>
        <v/>
      </c>
      <c r="C1996" s="10" t="str">
        <f>IFERROR(Calculations!J1996,"")</f>
        <v/>
      </c>
      <c r="D1996" s="10" t="str">
        <f xml:space="preserve"> IF(OR(Calculations!C1996 = "",Calculations!C1996 = WorkTypeString),  IFERROR(Calculations!J1996,""), NA())</f>
        <v/>
      </c>
      <c r="E1996" s="10">
        <f t="array" ref="E1996">PERCENTILE(IF(ISERROR(D1996:D6995)=FALSE,D1996:D6995),CycleTimePercentile)</f>
        <v>0</v>
      </c>
      <c r="F1996" s="2" t="e">
        <f xml:space="preserve"> IF(Calculations!C1996 = DefectTypeString,  IFERROR(Calculations!J1996,""), NA())</f>
        <v>#N/A</v>
      </c>
      <c r="G1996" s="10">
        <f t="array" ref="G1996">PERCENTILE(IF(ISERROR(F1996:F6995)=FALSE,F1996:F6995),CycleTimePercentile)</f>
        <v>0</v>
      </c>
      <c r="H1996" s="2" t="e">
        <f ca="1" xml:space="preserve"> IF(OR(Calculations!C1996 = "",Calculations!C1996 = WorkTypeString),  Calculations!K1996, NA())</f>
        <v>#N/A</v>
      </c>
      <c r="I1996" s="2" t="e">
        <f xml:space="preserve"> IF(Calculations!C1996 = DefectTypeString,  Calculations!K1996, NA())</f>
        <v>#N/A</v>
      </c>
    </row>
    <row r="1997" spans="1:9" x14ac:dyDescent="0.25">
      <c r="A1997" s="8" t="str">
        <f>Calculations!A1997</f>
        <v/>
      </c>
      <c r="B1997" s="2" t="str">
        <f t="shared" si="36"/>
        <v/>
      </c>
      <c r="C1997" s="10" t="str">
        <f>IFERROR(Calculations!J1997,"")</f>
        <v/>
      </c>
      <c r="D1997" s="10" t="str">
        <f xml:space="preserve"> IF(OR(Calculations!C1997 = "",Calculations!C1997 = WorkTypeString),  IFERROR(Calculations!J1997,""), NA())</f>
        <v/>
      </c>
      <c r="E1997" s="10">
        <f t="array" ref="E1997">PERCENTILE(IF(ISERROR(D1997:D6996)=FALSE,D1997:D6996),CycleTimePercentile)</f>
        <v>0</v>
      </c>
      <c r="F1997" s="2" t="e">
        <f xml:space="preserve"> IF(Calculations!C1997 = DefectTypeString,  IFERROR(Calculations!J1997,""), NA())</f>
        <v>#N/A</v>
      </c>
      <c r="G1997" s="10">
        <f t="array" ref="G1997">PERCENTILE(IF(ISERROR(F1997:F6996)=FALSE,F1997:F6996),CycleTimePercentile)</f>
        <v>0</v>
      </c>
      <c r="H1997" s="2" t="e">
        <f ca="1" xml:space="preserve"> IF(OR(Calculations!C1997 = "",Calculations!C1997 = WorkTypeString),  Calculations!K1997, NA())</f>
        <v>#N/A</v>
      </c>
      <c r="I1997" s="2" t="e">
        <f xml:space="preserve"> IF(Calculations!C1997 = DefectTypeString,  Calculations!K1997, NA())</f>
        <v>#N/A</v>
      </c>
    </row>
    <row r="1998" spans="1:9" x14ac:dyDescent="0.25">
      <c r="A1998" s="8" t="str">
        <f>Calculations!A1998</f>
        <v/>
      </c>
      <c r="B1998" s="2" t="str">
        <f t="shared" si="36"/>
        <v/>
      </c>
      <c r="C1998" s="10" t="str">
        <f>IFERROR(Calculations!J1998,"")</f>
        <v/>
      </c>
      <c r="D1998" s="10" t="str">
        <f xml:space="preserve"> IF(OR(Calculations!C1998 = "",Calculations!C1998 = WorkTypeString),  IFERROR(Calculations!J1998,""), NA())</f>
        <v/>
      </c>
      <c r="E1998" s="10">
        <f t="array" ref="E1998">PERCENTILE(IF(ISERROR(D1998:D6997)=FALSE,D1998:D6997),CycleTimePercentile)</f>
        <v>0</v>
      </c>
      <c r="F1998" s="2" t="e">
        <f xml:space="preserve"> IF(Calculations!C1998 = DefectTypeString,  IFERROR(Calculations!J1998,""), NA())</f>
        <v>#N/A</v>
      </c>
      <c r="G1998" s="10">
        <f t="array" ref="G1998">PERCENTILE(IF(ISERROR(F1998:F6997)=FALSE,F1998:F6997),CycleTimePercentile)</f>
        <v>0</v>
      </c>
      <c r="H1998" s="2" t="e">
        <f ca="1" xml:space="preserve"> IF(OR(Calculations!C1998 = "",Calculations!C1998 = WorkTypeString),  Calculations!K1998, NA())</f>
        <v>#N/A</v>
      </c>
      <c r="I1998" s="2" t="e">
        <f xml:space="preserve"> IF(Calculations!C1998 = DefectTypeString,  Calculations!K1998, NA())</f>
        <v>#N/A</v>
      </c>
    </row>
    <row r="1999" spans="1:9" x14ac:dyDescent="0.25">
      <c r="A1999" s="8" t="str">
        <f>Calculations!A1999</f>
        <v/>
      </c>
      <c r="B1999" s="2" t="str">
        <f t="shared" si="36"/>
        <v/>
      </c>
      <c r="C1999" s="10" t="str">
        <f>IFERROR(Calculations!J1999,"")</f>
        <v/>
      </c>
      <c r="D1999" s="10" t="str">
        <f xml:space="preserve"> IF(OR(Calculations!C1999 = "",Calculations!C1999 = WorkTypeString),  IFERROR(Calculations!J1999,""), NA())</f>
        <v/>
      </c>
      <c r="E1999" s="10">
        <f t="array" ref="E1999">PERCENTILE(IF(ISERROR(D1999:D6998)=FALSE,D1999:D6998),CycleTimePercentile)</f>
        <v>0</v>
      </c>
      <c r="F1999" s="2" t="e">
        <f xml:space="preserve"> IF(Calculations!C1999 = DefectTypeString,  IFERROR(Calculations!J1999,""), NA())</f>
        <v>#N/A</v>
      </c>
      <c r="G1999" s="10">
        <f t="array" ref="G1999">PERCENTILE(IF(ISERROR(F1999:F6998)=FALSE,F1999:F6998),CycleTimePercentile)</f>
        <v>0</v>
      </c>
      <c r="H1999" s="2" t="e">
        <f ca="1" xml:space="preserve"> IF(OR(Calculations!C1999 = "",Calculations!C1999 = WorkTypeString),  Calculations!K1999, NA())</f>
        <v>#N/A</v>
      </c>
      <c r="I1999" s="2" t="e">
        <f xml:space="preserve"> IF(Calculations!C1999 = DefectTypeString,  Calculations!K1999, NA())</f>
        <v>#N/A</v>
      </c>
    </row>
    <row r="2000" spans="1:9" x14ac:dyDescent="0.25">
      <c r="A2000" s="8" t="str">
        <f>Calculations!A2000</f>
        <v/>
      </c>
      <c r="B2000" s="2" t="str">
        <f t="shared" si="36"/>
        <v/>
      </c>
      <c r="C2000" s="10" t="str">
        <f>IFERROR(Calculations!J2000,"")</f>
        <v/>
      </c>
      <c r="D2000" s="10" t="str">
        <f xml:space="preserve"> IF(OR(Calculations!C2000 = "",Calculations!C2000 = WorkTypeString),  IFERROR(Calculations!J2000,""), NA())</f>
        <v/>
      </c>
      <c r="E2000" s="10">
        <f t="array" ref="E2000">PERCENTILE(IF(ISERROR(D2000:D6999)=FALSE,D2000:D6999),CycleTimePercentile)</f>
        <v>0</v>
      </c>
      <c r="F2000" s="2" t="e">
        <f xml:space="preserve"> IF(Calculations!C2000 = DefectTypeString,  IFERROR(Calculations!J2000,""), NA())</f>
        <v>#N/A</v>
      </c>
      <c r="G2000" s="10">
        <f t="array" ref="G2000">PERCENTILE(IF(ISERROR(F2000:F6999)=FALSE,F2000:F6999),CycleTimePercentile)</f>
        <v>0</v>
      </c>
      <c r="H2000" s="2" t="e">
        <f ca="1" xml:space="preserve"> IF(OR(Calculations!C2000 = "",Calculations!C2000 = WorkTypeString),  Calculations!K2000, NA())</f>
        <v>#N/A</v>
      </c>
      <c r="I2000" s="2" t="e">
        <f xml:space="preserve"> IF(Calculations!C2000 = DefectTypeString,  Calculations!K2000, NA())</f>
        <v>#N/A</v>
      </c>
    </row>
    <row r="2001" spans="1:9" x14ac:dyDescent="0.25">
      <c r="A2001" s="8" t="str">
        <f>Calculations!A2001</f>
        <v/>
      </c>
      <c r="B2001" s="2" t="str">
        <f t="shared" si="36"/>
        <v/>
      </c>
      <c r="C2001" s="10" t="str">
        <f>IFERROR(Calculations!J2001,"")</f>
        <v/>
      </c>
      <c r="D2001" s="10" t="str">
        <f xml:space="preserve"> IF(OR(Calculations!C2001 = "",Calculations!C2001 = WorkTypeString),  IFERROR(Calculations!J2001,""), NA())</f>
        <v/>
      </c>
      <c r="E2001" s="10">
        <f t="array" ref="E2001">PERCENTILE(IF(ISERROR(D2001:D7000)=FALSE,D2001:D7000),CycleTimePercentile)</f>
        <v>0</v>
      </c>
      <c r="F2001" s="2" t="e">
        <f xml:space="preserve"> IF(Calculations!C2001 = DefectTypeString,  IFERROR(Calculations!J2001,""), NA())</f>
        <v>#N/A</v>
      </c>
      <c r="G2001" s="10">
        <f t="array" ref="G2001">PERCENTILE(IF(ISERROR(F2001:F7000)=FALSE,F2001:F7000),CycleTimePercentile)</f>
        <v>0</v>
      </c>
      <c r="H2001" s="2" t="e">
        <f ca="1" xml:space="preserve"> IF(OR(Calculations!C2001 = "",Calculations!C2001 = WorkTypeString),  Calculations!K2001, NA())</f>
        <v>#N/A</v>
      </c>
      <c r="I2001" s="2" t="e">
        <f xml:space="preserve"> IF(Calculations!C2001 = DefectTypeString,  Calculations!K2001, NA())</f>
        <v>#N/A</v>
      </c>
    </row>
    <row r="2002" spans="1:9" x14ac:dyDescent="0.25">
      <c r="A2002" s="8" t="str">
        <f>Calculations!A2002</f>
        <v/>
      </c>
      <c r="B2002" s="2" t="str">
        <f t="shared" si="36"/>
        <v/>
      </c>
      <c r="C2002" s="10" t="str">
        <f>IFERROR(Calculations!J2002,"")</f>
        <v/>
      </c>
      <c r="D2002" s="10" t="str">
        <f xml:space="preserve"> IF(OR(Calculations!C2002 = "",Calculations!C2002 = WorkTypeString),  IFERROR(Calculations!J2002,""), NA())</f>
        <v/>
      </c>
      <c r="E2002" s="10">
        <f t="array" ref="E2002">PERCENTILE(IF(ISERROR(D2002:D7001)=FALSE,D2002:D7001),CycleTimePercentile)</f>
        <v>0</v>
      </c>
      <c r="F2002" s="2" t="e">
        <f xml:space="preserve"> IF(Calculations!C2002 = DefectTypeString,  IFERROR(Calculations!J2002,""), NA())</f>
        <v>#N/A</v>
      </c>
      <c r="G2002" s="10">
        <f t="array" ref="G2002">PERCENTILE(IF(ISERROR(F2002:F7001)=FALSE,F2002:F7001),CycleTimePercentile)</f>
        <v>0</v>
      </c>
      <c r="H2002" s="2" t="e">
        <f ca="1" xml:space="preserve"> IF(OR(Calculations!C2002 = "",Calculations!C2002 = WorkTypeString),  Calculations!K2002, NA())</f>
        <v>#N/A</v>
      </c>
      <c r="I2002" s="2" t="e">
        <f xml:space="preserve"> IF(Calculations!C2002 = DefectTypeString,  Calculations!K2002, NA())</f>
        <v>#N/A</v>
      </c>
    </row>
    <row r="2003" spans="1:9" x14ac:dyDescent="0.25">
      <c r="A2003" s="8" t="str">
        <f>Calculations!A2003</f>
        <v/>
      </c>
      <c r="B2003" s="2" t="str">
        <f t="shared" si="36"/>
        <v/>
      </c>
      <c r="C2003" s="10" t="str">
        <f>IFERROR(Calculations!J2003,"")</f>
        <v/>
      </c>
      <c r="D2003" s="10" t="str">
        <f xml:space="preserve"> IF(OR(Calculations!C2003 = "",Calculations!C2003 = WorkTypeString),  IFERROR(Calculations!J2003,""), NA())</f>
        <v/>
      </c>
      <c r="E2003" s="10">
        <f t="array" ref="E2003">PERCENTILE(IF(ISERROR(D2003:D7002)=FALSE,D2003:D7002),CycleTimePercentile)</f>
        <v>0</v>
      </c>
      <c r="F2003" s="2" t="e">
        <f xml:space="preserve"> IF(Calculations!C2003 = DefectTypeString,  IFERROR(Calculations!J2003,""), NA())</f>
        <v>#N/A</v>
      </c>
      <c r="G2003" s="10">
        <f t="array" ref="G2003">PERCENTILE(IF(ISERROR(F2003:F7002)=FALSE,F2003:F7002),CycleTimePercentile)</f>
        <v>0</v>
      </c>
      <c r="H2003" s="2" t="e">
        <f ca="1" xml:space="preserve"> IF(OR(Calculations!C2003 = "",Calculations!C2003 = WorkTypeString),  Calculations!K2003, NA())</f>
        <v>#N/A</v>
      </c>
      <c r="I2003" s="2" t="e">
        <f xml:space="preserve"> IF(Calculations!C2003 = DefectTypeString,  Calculations!K2003, NA())</f>
        <v>#N/A</v>
      </c>
    </row>
    <row r="2004" spans="1:9" x14ac:dyDescent="0.25">
      <c r="A2004" s="8" t="str">
        <f>Calculations!A2004</f>
        <v/>
      </c>
      <c r="B2004" s="2" t="str">
        <f t="shared" si="36"/>
        <v/>
      </c>
      <c r="C2004" s="10" t="str">
        <f>IFERROR(Calculations!J2004,"")</f>
        <v/>
      </c>
      <c r="D2004" s="10" t="str">
        <f xml:space="preserve"> IF(OR(Calculations!C2004 = "",Calculations!C2004 = WorkTypeString),  IFERROR(Calculations!J2004,""), NA())</f>
        <v/>
      </c>
      <c r="E2004" s="10">
        <f t="array" ref="E2004">PERCENTILE(IF(ISERROR(D2004:D7003)=FALSE,D2004:D7003),CycleTimePercentile)</f>
        <v>0</v>
      </c>
      <c r="F2004" s="2" t="e">
        <f xml:space="preserve"> IF(Calculations!C2004 = DefectTypeString,  IFERROR(Calculations!J2004,""), NA())</f>
        <v>#N/A</v>
      </c>
      <c r="G2004" s="10">
        <f t="array" ref="G2004">PERCENTILE(IF(ISERROR(F2004:F7003)=FALSE,F2004:F7003),CycleTimePercentile)</f>
        <v>0</v>
      </c>
      <c r="H2004" s="2" t="e">
        <f ca="1" xml:space="preserve"> IF(OR(Calculations!C2004 = "",Calculations!C2004 = WorkTypeString),  Calculations!K2004, NA())</f>
        <v>#N/A</v>
      </c>
      <c r="I2004" s="2" t="e">
        <f xml:space="preserve"> IF(Calculations!C2004 = DefectTypeString,  Calculations!K2004, NA())</f>
        <v>#N/A</v>
      </c>
    </row>
    <row r="2005" spans="1:9" x14ac:dyDescent="0.25">
      <c r="A2005" s="8" t="str">
        <f>Calculations!A2005</f>
        <v/>
      </c>
      <c r="B2005" s="2" t="str">
        <f t="shared" si="36"/>
        <v/>
      </c>
      <c r="C2005" s="10" t="str">
        <f>IFERROR(Calculations!J2005,"")</f>
        <v/>
      </c>
      <c r="D2005" s="10" t="str">
        <f xml:space="preserve"> IF(OR(Calculations!C2005 = "",Calculations!C2005 = WorkTypeString),  IFERROR(Calculations!J2005,""), NA())</f>
        <v/>
      </c>
      <c r="E2005" s="10">
        <f t="array" ref="E2005">PERCENTILE(IF(ISERROR(D2005:D7004)=FALSE,D2005:D7004),CycleTimePercentile)</f>
        <v>0</v>
      </c>
      <c r="F2005" s="2" t="e">
        <f xml:space="preserve"> IF(Calculations!C2005 = DefectTypeString,  IFERROR(Calculations!J2005,""), NA())</f>
        <v>#N/A</v>
      </c>
      <c r="G2005" s="10">
        <f t="array" ref="G2005">PERCENTILE(IF(ISERROR(F2005:F7004)=FALSE,F2005:F7004),CycleTimePercentile)</f>
        <v>0</v>
      </c>
      <c r="H2005" s="2" t="e">
        <f ca="1" xml:space="preserve"> IF(OR(Calculations!C2005 = "",Calculations!C2005 = WorkTypeString),  Calculations!K2005, NA())</f>
        <v>#N/A</v>
      </c>
      <c r="I2005" s="2" t="e">
        <f xml:space="preserve"> IF(Calculations!C2005 = DefectTypeString,  Calculations!K2005, NA())</f>
        <v>#N/A</v>
      </c>
    </row>
    <row r="2006" spans="1:9" x14ac:dyDescent="0.25">
      <c r="A2006" s="8" t="str">
        <f>Calculations!A2006</f>
        <v/>
      </c>
      <c r="B2006" s="2" t="str">
        <f t="shared" si="36"/>
        <v/>
      </c>
      <c r="C2006" s="10" t="str">
        <f>IFERROR(Calculations!J2006,"")</f>
        <v/>
      </c>
      <c r="D2006" s="10" t="str">
        <f xml:space="preserve"> IF(OR(Calculations!C2006 = "",Calculations!C2006 = WorkTypeString),  IFERROR(Calculations!J2006,""), NA())</f>
        <v/>
      </c>
      <c r="E2006" s="10">
        <f t="array" ref="E2006">PERCENTILE(IF(ISERROR(D2006:D7005)=FALSE,D2006:D7005),CycleTimePercentile)</f>
        <v>0</v>
      </c>
      <c r="F2006" s="2" t="e">
        <f xml:space="preserve"> IF(Calculations!C2006 = DefectTypeString,  IFERROR(Calculations!J2006,""), NA())</f>
        <v>#N/A</v>
      </c>
      <c r="G2006" s="10">
        <f t="array" ref="G2006">PERCENTILE(IF(ISERROR(F2006:F7005)=FALSE,F2006:F7005),CycleTimePercentile)</f>
        <v>0</v>
      </c>
      <c r="H2006" s="2" t="e">
        <f ca="1" xml:space="preserve"> IF(OR(Calculations!C2006 = "",Calculations!C2006 = WorkTypeString),  Calculations!K2006, NA())</f>
        <v>#N/A</v>
      </c>
      <c r="I2006" s="2" t="e">
        <f xml:space="preserve"> IF(Calculations!C2006 = DefectTypeString,  Calculations!K2006, NA())</f>
        <v>#N/A</v>
      </c>
    </row>
    <row r="2007" spans="1:9" x14ac:dyDescent="0.25">
      <c r="A2007" s="8" t="str">
        <f>Calculations!A2007</f>
        <v/>
      </c>
      <c r="B2007" s="2" t="str">
        <f t="shared" si="36"/>
        <v/>
      </c>
      <c r="C2007" s="10" t="str">
        <f>IFERROR(Calculations!J2007,"")</f>
        <v/>
      </c>
      <c r="D2007" s="10" t="str">
        <f xml:space="preserve"> IF(OR(Calculations!C2007 = "",Calculations!C2007 = WorkTypeString),  IFERROR(Calculations!J2007,""), NA())</f>
        <v/>
      </c>
      <c r="E2007" s="10">
        <f t="array" ref="E2007">PERCENTILE(IF(ISERROR(D2007:D7006)=FALSE,D2007:D7006),CycleTimePercentile)</f>
        <v>0</v>
      </c>
      <c r="F2007" s="2" t="e">
        <f xml:space="preserve"> IF(Calculations!C2007 = DefectTypeString,  IFERROR(Calculations!J2007,""), NA())</f>
        <v>#N/A</v>
      </c>
      <c r="G2007" s="10">
        <f t="array" ref="G2007">PERCENTILE(IF(ISERROR(F2007:F7006)=FALSE,F2007:F7006),CycleTimePercentile)</f>
        <v>0</v>
      </c>
      <c r="H2007" s="2" t="e">
        <f ca="1" xml:space="preserve"> IF(OR(Calculations!C2007 = "",Calculations!C2007 = WorkTypeString),  Calculations!K2007, NA())</f>
        <v>#N/A</v>
      </c>
      <c r="I2007" s="2" t="e">
        <f xml:space="preserve"> IF(Calculations!C2007 = DefectTypeString,  Calculations!K2007, NA())</f>
        <v>#N/A</v>
      </c>
    </row>
    <row r="2008" spans="1:9" x14ac:dyDescent="0.25">
      <c r="A2008" s="8" t="str">
        <f>Calculations!A2008</f>
        <v/>
      </c>
      <c r="B2008" s="2" t="str">
        <f t="shared" si="36"/>
        <v/>
      </c>
      <c r="C2008" s="10" t="str">
        <f>IFERROR(Calculations!J2008,"")</f>
        <v/>
      </c>
      <c r="D2008" s="10" t="str">
        <f xml:space="preserve"> IF(OR(Calculations!C2008 = "",Calculations!C2008 = WorkTypeString),  IFERROR(Calculations!J2008,""), NA())</f>
        <v/>
      </c>
      <c r="E2008" s="10">
        <f t="array" ref="E2008">PERCENTILE(IF(ISERROR(D2008:D7007)=FALSE,D2008:D7007),CycleTimePercentile)</f>
        <v>0</v>
      </c>
      <c r="F2008" s="2" t="e">
        <f xml:space="preserve"> IF(Calculations!C2008 = DefectTypeString,  IFERROR(Calculations!J2008,""), NA())</f>
        <v>#N/A</v>
      </c>
      <c r="G2008" s="10">
        <f t="array" ref="G2008">PERCENTILE(IF(ISERROR(F2008:F7007)=FALSE,F2008:F7007),CycleTimePercentile)</f>
        <v>0</v>
      </c>
      <c r="H2008" s="2" t="e">
        <f ca="1" xml:space="preserve"> IF(OR(Calculations!C2008 = "",Calculations!C2008 = WorkTypeString),  Calculations!K2008, NA())</f>
        <v>#N/A</v>
      </c>
      <c r="I2008" s="2" t="e">
        <f xml:space="preserve"> IF(Calculations!C2008 = DefectTypeString,  Calculations!K2008, NA())</f>
        <v>#N/A</v>
      </c>
    </row>
    <row r="2009" spans="1:9" x14ac:dyDescent="0.25">
      <c r="A2009" s="8" t="str">
        <f>Calculations!A2009</f>
        <v/>
      </c>
      <c r="B2009" s="2" t="str">
        <f t="shared" si="36"/>
        <v/>
      </c>
      <c r="C2009" s="10" t="str">
        <f>IFERROR(Calculations!J2009,"")</f>
        <v/>
      </c>
      <c r="D2009" s="10" t="str">
        <f xml:space="preserve"> IF(OR(Calculations!C2009 = "",Calculations!C2009 = WorkTypeString),  IFERROR(Calculations!J2009,""), NA())</f>
        <v/>
      </c>
      <c r="E2009" s="10">
        <f t="array" ref="E2009">PERCENTILE(IF(ISERROR(D2009:D7008)=FALSE,D2009:D7008),CycleTimePercentile)</f>
        <v>0</v>
      </c>
      <c r="F2009" s="2" t="e">
        <f xml:space="preserve"> IF(Calculations!C2009 = DefectTypeString,  IFERROR(Calculations!J2009,""), NA())</f>
        <v>#N/A</v>
      </c>
      <c r="G2009" s="10">
        <f t="array" ref="G2009">PERCENTILE(IF(ISERROR(F2009:F7008)=FALSE,F2009:F7008),CycleTimePercentile)</f>
        <v>0</v>
      </c>
      <c r="H2009" s="2" t="e">
        <f ca="1" xml:space="preserve"> IF(OR(Calculations!C2009 = "",Calculations!C2009 = WorkTypeString),  Calculations!K2009, NA())</f>
        <v>#N/A</v>
      </c>
      <c r="I2009" s="2" t="e">
        <f xml:space="preserve"> IF(Calculations!C2009 = DefectTypeString,  Calculations!K2009, NA())</f>
        <v>#N/A</v>
      </c>
    </row>
    <row r="2010" spans="1:9" x14ac:dyDescent="0.25">
      <c r="A2010" s="8" t="str">
        <f>Calculations!A2010</f>
        <v/>
      </c>
      <c r="B2010" s="2" t="str">
        <f t="shared" si="36"/>
        <v/>
      </c>
      <c r="C2010" s="10" t="str">
        <f>IFERROR(Calculations!J2010,"")</f>
        <v/>
      </c>
      <c r="D2010" s="10" t="str">
        <f xml:space="preserve"> IF(OR(Calculations!C2010 = "",Calculations!C2010 = WorkTypeString),  IFERROR(Calculations!J2010,""), NA())</f>
        <v/>
      </c>
      <c r="E2010" s="10">
        <f t="array" ref="E2010">PERCENTILE(IF(ISERROR(D2010:D7009)=FALSE,D2010:D7009),CycleTimePercentile)</f>
        <v>0</v>
      </c>
      <c r="F2010" s="2" t="e">
        <f xml:space="preserve"> IF(Calculations!C2010 = DefectTypeString,  IFERROR(Calculations!J2010,""), NA())</f>
        <v>#N/A</v>
      </c>
      <c r="G2010" s="10">
        <f t="array" ref="G2010">PERCENTILE(IF(ISERROR(F2010:F7009)=FALSE,F2010:F7009),CycleTimePercentile)</f>
        <v>0</v>
      </c>
      <c r="H2010" s="2" t="e">
        <f ca="1" xml:space="preserve"> IF(OR(Calculations!C2010 = "",Calculations!C2010 = WorkTypeString),  Calculations!K2010, NA())</f>
        <v>#N/A</v>
      </c>
      <c r="I2010" s="2" t="e">
        <f xml:space="preserve"> IF(Calculations!C2010 = DefectTypeString,  Calculations!K2010, NA())</f>
        <v>#N/A</v>
      </c>
    </row>
    <row r="2011" spans="1:9" x14ac:dyDescent="0.25">
      <c r="A2011" s="8" t="str">
        <f>Calculations!A2011</f>
        <v/>
      </c>
      <c r="B2011" s="2" t="str">
        <f t="shared" si="36"/>
        <v/>
      </c>
      <c r="C2011" s="10" t="str">
        <f>IFERROR(Calculations!J2011,"")</f>
        <v/>
      </c>
      <c r="D2011" s="10" t="str">
        <f xml:space="preserve"> IF(OR(Calculations!C2011 = "",Calculations!C2011 = WorkTypeString),  IFERROR(Calculations!J2011,""), NA())</f>
        <v/>
      </c>
      <c r="E2011" s="10">
        <f t="array" ref="E2011">PERCENTILE(IF(ISERROR(D2011:D7010)=FALSE,D2011:D7010),CycleTimePercentile)</f>
        <v>0</v>
      </c>
      <c r="F2011" s="2" t="e">
        <f xml:space="preserve"> IF(Calculations!C2011 = DefectTypeString,  IFERROR(Calculations!J2011,""), NA())</f>
        <v>#N/A</v>
      </c>
      <c r="G2011" s="10">
        <f t="array" ref="G2011">PERCENTILE(IF(ISERROR(F2011:F7010)=FALSE,F2011:F7010),CycleTimePercentile)</f>
        <v>0</v>
      </c>
      <c r="H2011" s="2" t="e">
        <f ca="1" xml:space="preserve"> IF(OR(Calculations!C2011 = "",Calculations!C2011 = WorkTypeString),  Calculations!K2011, NA())</f>
        <v>#N/A</v>
      </c>
      <c r="I2011" s="2" t="e">
        <f xml:space="preserve"> IF(Calculations!C2011 = DefectTypeString,  Calculations!K2011, NA())</f>
        <v>#N/A</v>
      </c>
    </row>
    <row r="2012" spans="1:9" x14ac:dyDescent="0.25">
      <c r="A2012" s="8" t="str">
        <f>Calculations!A2012</f>
        <v/>
      </c>
      <c r="B2012" s="2" t="str">
        <f t="shared" si="36"/>
        <v/>
      </c>
      <c r="C2012" s="10" t="str">
        <f>IFERROR(Calculations!J2012,"")</f>
        <v/>
      </c>
      <c r="D2012" s="10" t="str">
        <f xml:space="preserve"> IF(OR(Calculations!C2012 = "",Calculations!C2012 = WorkTypeString),  IFERROR(Calculations!J2012,""), NA())</f>
        <v/>
      </c>
      <c r="E2012" s="10">
        <f t="array" ref="E2012">PERCENTILE(IF(ISERROR(D2012:D7011)=FALSE,D2012:D7011),CycleTimePercentile)</f>
        <v>0</v>
      </c>
      <c r="F2012" s="2" t="e">
        <f xml:space="preserve"> IF(Calculations!C2012 = DefectTypeString,  IFERROR(Calculations!J2012,""), NA())</f>
        <v>#N/A</v>
      </c>
      <c r="G2012" s="10">
        <f t="array" ref="G2012">PERCENTILE(IF(ISERROR(F2012:F7011)=FALSE,F2012:F7011),CycleTimePercentile)</f>
        <v>0</v>
      </c>
      <c r="H2012" s="2" t="e">
        <f ca="1" xml:space="preserve"> IF(OR(Calculations!C2012 = "",Calculations!C2012 = WorkTypeString),  Calculations!K2012, NA())</f>
        <v>#N/A</v>
      </c>
      <c r="I2012" s="2" t="e">
        <f xml:space="preserve"> IF(Calculations!C2012 = DefectTypeString,  Calculations!K2012, NA())</f>
        <v>#N/A</v>
      </c>
    </row>
    <row r="2013" spans="1:9" x14ac:dyDescent="0.25">
      <c r="A2013" s="8" t="str">
        <f>Calculations!A2013</f>
        <v/>
      </c>
      <c r="B2013" s="2" t="str">
        <f t="shared" si="36"/>
        <v/>
      </c>
      <c r="C2013" s="10" t="str">
        <f>IFERROR(Calculations!J2013,"")</f>
        <v/>
      </c>
      <c r="D2013" s="10" t="str">
        <f xml:space="preserve"> IF(OR(Calculations!C2013 = "",Calculations!C2013 = WorkTypeString),  IFERROR(Calculations!J2013,""), NA())</f>
        <v/>
      </c>
      <c r="E2013" s="10">
        <f t="array" ref="E2013">PERCENTILE(IF(ISERROR(D2013:D7012)=FALSE,D2013:D7012),CycleTimePercentile)</f>
        <v>0</v>
      </c>
      <c r="F2013" s="2" t="e">
        <f xml:space="preserve"> IF(Calculations!C2013 = DefectTypeString,  IFERROR(Calculations!J2013,""), NA())</f>
        <v>#N/A</v>
      </c>
      <c r="G2013" s="10">
        <f t="array" ref="G2013">PERCENTILE(IF(ISERROR(F2013:F7012)=FALSE,F2013:F7012),CycleTimePercentile)</f>
        <v>0</v>
      </c>
      <c r="H2013" s="2" t="e">
        <f ca="1" xml:space="preserve"> IF(OR(Calculations!C2013 = "",Calculations!C2013 = WorkTypeString),  Calculations!K2013, NA())</f>
        <v>#N/A</v>
      </c>
      <c r="I2013" s="2" t="e">
        <f xml:space="preserve"> IF(Calculations!C2013 = DefectTypeString,  Calculations!K2013, NA())</f>
        <v>#N/A</v>
      </c>
    </row>
    <row r="2014" spans="1:9" x14ac:dyDescent="0.25">
      <c r="A2014" s="8" t="str">
        <f>Calculations!A2014</f>
        <v/>
      </c>
      <c r="B2014" s="2" t="str">
        <f t="shared" si="36"/>
        <v/>
      </c>
      <c r="C2014" s="10" t="str">
        <f>IFERROR(Calculations!J2014,"")</f>
        <v/>
      </c>
      <c r="D2014" s="10" t="str">
        <f xml:space="preserve"> IF(OR(Calculations!C2014 = "",Calculations!C2014 = WorkTypeString),  IFERROR(Calculations!J2014,""), NA())</f>
        <v/>
      </c>
      <c r="E2014" s="10">
        <f t="array" ref="E2014">PERCENTILE(IF(ISERROR(D2014:D7013)=FALSE,D2014:D7013),CycleTimePercentile)</f>
        <v>0</v>
      </c>
      <c r="F2014" s="2" t="e">
        <f xml:space="preserve"> IF(Calculations!C2014 = DefectTypeString,  IFERROR(Calculations!J2014,""), NA())</f>
        <v>#N/A</v>
      </c>
      <c r="G2014" s="10">
        <f t="array" ref="G2014">PERCENTILE(IF(ISERROR(F2014:F7013)=FALSE,F2014:F7013),CycleTimePercentile)</f>
        <v>0</v>
      </c>
      <c r="H2014" s="2" t="e">
        <f ca="1" xml:space="preserve"> IF(OR(Calculations!C2014 = "",Calculations!C2014 = WorkTypeString),  Calculations!K2014, NA())</f>
        <v>#N/A</v>
      </c>
      <c r="I2014" s="2" t="e">
        <f xml:space="preserve"> IF(Calculations!C2014 = DefectTypeString,  Calculations!K2014, NA())</f>
        <v>#N/A</v>
      </c>
    </row>
    <row r="2015" spans="1:9" x14ac:dyDescent="0.25">
      <c r="A2015" s="8" t="str">
        <f>Calculations!A2015</f>
        <v/>
      </c>
      <c r="B2015" s="2" t="str">
        <f t="shared" si="36"/>
        <v/>
      </c>
      <c r="C2015" s="10" t="str">
        <f>IFERROR(Calculations!J2015,"")</f>
        <v/>
      </c>
      <c r="D2015" s="10" t="str">
        <f xml:space="preserve"> IF(OR(Calculations!C2015 = "",Calculations!C2015 = WorkTypeString),  IFERROR(Calculations!J2015,""), NA())</f>
        <v/>
      </c>
      <c r="E2015" s="10">
        <f t="array" ref="E2015">PERCENTILE(IF(ISERROR(D2015:D7014)=FALSE,D2015:D7014),CycleTimePercentile)</f>
        <v>0</v>
      </c>
      <c r="F2015" s="2" t="e">
        <f xml:space="preserve"> IF(Calculations!C2015 = DefectTypeString,  IFERROR(Calculations!J2015,""), NA())</f>
        <v>#N/A</v>
      </c>
      <c r="G2015" s="10">
        <f t="array" ref="G2015">PERCENTILE(IF(ISERROR(F2015:F7014)=FALSE,F2015:F7014),CycleTimePercentile)</f>
        <v>0</v>
      </c>
      <c r="H2015" s="2" t="e">
        <f ca="1" xml:space="preserve"> IF(OR(Calculations!C2015 = "",Calculations!C2015 = WorkTypeString),  Calculations!K2015, NA())</f>
        <v>#N/A</v>
      </c>
      <c r="I2015" s="2" t="e">
        <f xml:space="preserve"> IF(Calculations!C2015 = DefectTypeString,  Calculations!K2015, NA())</f>
        <v>#N/A</v>
      </c>
    </row>
    <row r="2016" spans="1:9" x14ac:dyDescent="0.25">
      <c r="A2016" s="8" t="str">
        <f>Calculations!A2016</f>
        <v/>
      </c>
      <c r="B2016" s="2" t="str">
        <f t="shared" si="36"/>
        <v/>
      </c>
      <c r="C2016" s="10" t="str">
        <f>IFERROR(Calculations!J2016,"")</f>
        <v/>
      </c>
      <c r="D2016" s="10" t="str">
        <f xml:space="preserve"> IF(OR(Calculations!C2016 = "",Calculations!C2016 = WorkTypeString),  IFERROR(Calculations!J2016,""), NA())</f>
        <v/>
      </c>
      <c r="E2016" s="10">
        <f t="array" ref="E2016">PERCENTILE(IF(ISERROR(D2016:D7015)=FALSE,D2016:D7015),CycleTimePercentile)</f>
        <v>0</v>
      </c>
      <c r="F2016" s="2" t="e">
        <f xml:space="preserve"> IF(Calculations!C2016 = DefectTypeString,  IFERROR(Calculations!J2016,""), NA())</f>
        <v>#N/A</v>
      </c>
      <c r="G2016" s="10">
        <f t="array" ref="G2016">PERCENTILE(IF(ISERROR(F2016:F7015)=FALSE,F2016:F7015),CycleTimePercentile)</f>
        <v>0</v>
      </c>
      <c r="H2016" s="2" t="e">
        <f ca="1" xml:space="preserve"> IF(OR(Calculations!C2016 = "",Calculations!C2016 = WorkTypeString),  Calculations!K2016, NA())</f>
        <v>#N/A</v>
      </c>
      <c r="I2016" s="2" t="e">
        <f xml:space="preserve"> IF(Calculations!C2016 = DefectTypeString,  Calculations!K2016, NA())</f>
        <v>#N/A</v>
      </c>
    </row>
    <row r="2017" spans="1:9" x14ac:dyDescent="0.25">
      <c r="A2017" s="8" t="str">
        <f>Calculations!A2017</f>
        <v/>
      </c>
      <c r="B2017" s="2" t="str">
        <f t="shared" si="36"/>
        <v/>
      </c>
      <c r="C2017" s="10" t="str">
        <f>IFERROR(Calculations!J2017,"")</f>
        <v/>
      </c>
      <c r="D2017" s="10" t="str">
        <f xml:space="preserve"> IF(OR(Calculations!C2017 = "",Calculations!C2017 = WorkTypeString),  IFERROR(Calculations!J2017,""), NA())</f>
        <v/>
      </c>
      <c r="E2017" s="10">
        <f t="array" ref="E2017">PERCENTILE(IF(ISERROR(D2017:D7016)=FALSE,D2017:D7016),CycleTimePercentile)</f>
        <v>0</v>
      </c>
      <c r="F2017" s="2" t="e">
        <f xml:space="preserve"> IF(Calculations!C2017 = DefectTypeString,  IFERROR(Calculations!J2017,""), NA())</f>
        <v>#N/A</v>
      </c>
      <c r="G2017" s="10">
        <f t="array" ref="G2017">PERCENTILE(IF(ISERROR(F2017:F7016)=FALSE,F2017:F7016),CycleTimePercentile)</f>
        <v>0</v>
      </c>
      <c r="H2017" s="2" t="e">
        <f ca="1" xml:space="preserve"> IF(OR(Calculations!C2017 = "",Calculations!C2017 = WorkTypeString),  Calculations!K2017, NA())</f>
        <v>#N/A</v>
      </c>
      <c r="I2017" s="2" t="e">
        <f xml:space="preserve"> IF(Calculations!C2017 = DefectTypeString,  Calculations!K2017, NA())</f>
        <v>#N/A</v>
      </c>
    </row>
    <row r="2018" spans="1:9" x14ac:dyDescent="0.25">
      <c r="A2018" s="8" t="str">
        <f>Calculations!A2018</f>
        <v/>
      </c>
      <c r="B2018" s="2" t="str">
        <f t="shared" si="36"/>
        <v/>
      </c>
      <c r="C2018" s="10" t="str">
        <f>IFERROR(Calculations!J2018,"")</f>
        <v/>
      </c>
      <c r="D2018" s="10" t="str">
        <f xml:space="preserve"> IF(OR(Calculations!C2018 = "",Calculations!C2018 = WorkTypeString),  IFERROR(Calculations!J2018,""), NA())</f>
        <v/>
      </c>
      <c r="E2018" s="10">
        <f t="array" ref="E2018">PERCENTILE(IF(ISERROR(D2018:D7017)=FALSE,D2018:D7017),CycleTimePercentile)</f>
        <v>0</v>
      </c>
      <c r="F2018" s="2" t="e">
        <f xml:space="preserve"> IF(Calculations!C2018 = DefectTypeString,  IFERROR(Calculations!J2018,""), NA())</f>
        <v>#N/A</v>
      </c>
      <c r="G2018" s="10">
        <f t="array" ref="G2018">PERCENTILE(IF(ISERROR(F2018:F7017)=FALSE,F2018:F7017),CycleTimePercentile)</f>
        <v>0</v>
      </c>
      <c r="H2018" s="2" t="e">
        <f ca="1" xml:space="preserve"> IF(OR(Calculations!C2018 = "",Calculations!C2018 = WorkTypeString),  Calculations!K2018, NA())</f>
        <v>#N/A</v>
      </c>
      <c r="I2018" s="2" t="e">
        <f xml:space="preserve"> IF(Calculations!C2018 = DefectTypeString,  Calculations!K2018, NA())</f>
        <v>#N/A</v>
      </c>
    </row>
    <row r="2019" spans="1:9" x14ac:dyDescent="0.25">
      <c r="A2019" s="8" t="str">
        <f>Calculations!A2019</f>
        <v/>
      </c>
      <c r="B2019" s="2" t="str">
        <f t="shared" si="36"/>
        <v/>
      </c>
      <c r="C2019" s="10" t="str">
        <f>IFERROR(Calculations!J2019,"")</f>
        <v/>
      </c>
      <c r="D2019" s="10" t="str">
        <f xml:space="preserve"> IF(OR(Calculations!C2019 = "",Calculations!C2019 = WorkTypeString),  IFERROR(Calculations!J2019,""), NA())</f>
        <v/>
      </c>
      <c r="E2019" s="10">
        <f t="array" ref="E2019">PERCENTILE(IF(ISERROR(D2019:D7018)=FALSE,D2019:D7018),CycleTimePercentile)</f>
        <v>0</v>
      </c>
      <c r="F2019" s="2" t="e">
        <f xml:space="preserve"> IF(Calculations!C2019 = DefectTypeString,  IFERROR(Calculations!J2019,""), NA())</f>
        <v>#N/A</v>
      </c>
      <c r="G2019" s="10">
        <f t="array" ref="G2019">PERCENTILE(IF(ISERROR(F2019:F7018)=FALSE,F2019:F7018),CycleTimePercentile)</f>
        <v>0</v>
      </c>
      <c r="H2019" s="2" t="e">
        <f ca="1" xml:space="preserve"> IF(OR(Calculations!C2019 = "",Calculations!C2019 = WorkTypeString),  Calculations!K2019, NA())</f>
        <v>#N/A</v>
      </c>
      <c r="I2019" s="2" t="e">
        <f xml:space="preserve"> IF(Calculations!C2019 = DefectTypeString,  Calculations!K2019, NA())</f>
        <v>#N/A</v>
      </c>
    </row>
    <row r="2020" spans="1:9" x14ac:dyDescent="0.25">
      <c r="A2020" s="8" t="str">
        <f>Calculations!A2020</f>
        <v/>
      </c>
      <c r="B2020" s="2" t="str">
        <f t="shared" si="36"/>
        <v/>
      </c>
      <c r="C2020" s="10" t="str">
        <f>IFERROR(Calculations!J2020,"")</f>
        <v/>
      </c>
      <c r="D2020" s="10" t="str">
        <f xml:space="preserve"> IF(OR(Calculations!C2020 = "",Calculations!C2020 = WorkTypeString),  IFERROR(Calculations!J2020,""), NA())</f>
        <v/>
      </c>
      <c r="E2020" s="10">
        <f t="array" ref="E2020">PERCENTILE(IF(ISERROR(D2020:D7019)=FALSE,D2020:D7019),CycleTimePercentile)</f>
        <v>0</v>
      </c>
      <c r="F2020" s="2" t="e">
        <f xml:space="preserve"> IF(Calculations!C2020 = DefectTypeString,  IFERROR(Calculations!J2020,""), NA())</f>
        <v>#N/A</v>
      </c>
      <c r="G2020" s="10">
        <f t="array" ref="G2020">PERCENTILE(IF(ISERROR(F2020:F7019)=FALSE,F2020:F7019),CycleTimePercentile)</f>
        <v>0</v>
      </c>
      <c r="H2020" s="2" t="e">
        <f ca="1" xml:space="preserve"> IF(OR(Calculations!C2020 = "",Calculations!C2020 = WorkTypeString),  Calculations!K2020, NA())</f>
        <v>#N/A</v>
      </c>
      <c r="I2020" s="2" t="e">
        <f xml:space="preserve"> IF(Calculations!C2020 = DefectTypeString,  Calculations!K2020, NA())</f>
        <v>#N/A</v>
      </c>
    </row>
    <row r="2021" spans="1:9" x14ac:dyDescent="0.25">
      <c r="A2021" s="8" t="str">
        <f>Calculations!A2021</f>
        <v/>
      </c>
      <c r="B2021" s="2" t="str">
        <f t="shared" si="36"/>
        <v/>
      </c>
      <c r="C2021" s="10" t="str">
        <f>IFERROR(Calculations!J2021,"")</f>
        <v/>
      </c>
      <c r="D2021" s="10" t="str">
        <f xml:space="preserve"> IF(OR(Calculations!C2021 = "",Calculations!C2021 = WorkTypeString),  IFERROR(Calculations!J2021,""), NA())</f>
        <v/>
      </c>
      <c r="E2021" s="10">
        <f t="array" ref="E2021">PERCENTILE(IF(ISERROR(D2021:D7020)=FALSE,D2021:D7020),CycleTimePercentile)</f>
        <v>0</v>
      </c>
      <c r="F2021" s="2" t="e">
        <f xml:space="preserve"> IF(Calculations!C2021 = DefectTypeString,  IFERROR(Calculations!J2021,""), NA())</f>
        <v>#N/A</v>
      </c>
      <c r="G2021" s="10">
        <f t="array" ref="G2021">PERCENTILE(IF(ISERROR(F2021:F7020)=FALSE,F2021:F7020),CycleTimePercentile)</f>
        <v>0</v>
      </c>
      <c r="H2021" s="2" t="e">
        <f ca="1" xml:space="preserve"> IF(OR(Calculations!C2021 = "",Calculations!C2021 = WorkTypeString),  Calculations!K2021, NA())</f>
        <v>#N/A</v>
      </c>
      <c r="I2021" s="2" t="e">
        <f xml:space="preserve"> IF(Calculations!C2021 = DefectTypeString,  Calculations!K2021, NA())</f>
        <v>#N/A</v>
      </c>
    </row>
    <row r="2022" spans="1:9" x14ac:dyDescent="0.25">
      <c r="A2022" s="8" t="str">
        <f>Calculations!A2022</f>
        <v/>
      </c>
      <c r="B2022" s="2" t="str">
        <f t="shared" si="36"/>
        <v/>
      </c>
      <c r="C2022" s="10" t="str">
        <f>IFERROR(Calculations!J2022,"")</f>
        <v/>
      </c>
      <c r="D2022" s="10" t="str">
        <f xml:space="preserve"> IF(OR(Calculations!C2022 = "",Calculations!C2022 = WorkTypeString),  IFERROR(Calculations!J2022,""), NA())</f>
        <v/>
      </c>
      <c r="E2022" s="10">
        <f t="array" ref="E2022">PERCENTILE(IF(ISERROR(D2022:D7021)=FALSE,D2022:D7021),CycleTimePercentile)</f>
        <v>0</v>
      </c>
      <c r="F2022" s="2" t="e">
        <f xml:space="preserve"> IF(Calculations!C2022 = DefectTypeString,  IFERROR(Calculations!J2022,""), NA())</f>
        <v>#N/A</v>
      </c>
      <c r="G2022" s="10">
        <f t="array" ref="G2022">PERCENTILE(IF(ISERROR(F2022:F7021)=FALSE,F2022:F7021),CycleTimePercentile)</f>
        <v>0</v>
      </c>
      <c r="H2022" s="2" t="e">
        <f ca="1" xml:space="preserve"> IF(OR(Calculations!C2022 = "",Calculations!C2022 = WorkTypeString),  Calculations!K2022, NA())</f>
        <v>#N/A</v>
      </c>
      <c r="I2022" s="2" t="e">
        <f xml:space="preserve"> IF(Calculations!C2022 = DefectTypeString,  Calculations!K2022, NA())</f>
        <v>#N/A</v>
      </c>
    </row>
    <row r="2023" spans="1:9" x14ac:dyDescent="0.25">
      <c r="A2023" s="8" t="str">
        <f>Calculations!A2023</f>
        <v/>
      </c>
      <c r="B2023" s="2" t="str">
        <f t="shared" si="36"/>
        <v/>
      </c>
      <c r="C2023" s="10" t="str">
        <f>IFERROR(Calculations!J2023,"")</f>
        <v/>
      </c>
      <c r="D2023" s="10" t="str">
        <f xml:space="preserve"> IF(OR(Calculations!C2023 = "",Calculations!C2023 = WorkTypeString),  IFERROR(Calculations!J2023,""), NA())</f>
        <v/>
      </c>
      <c r="E2023" s="10">
        <f t="array" ref="E2023">PERCENTILE(IF(ISERROR(D2023:D7022)=FALSE,D2023:D7022),CycleTimePercentile)</f>
        <v>0</v>
      </c>
      <c r="F2023" s="2" t="e">
        <f xml:space="preserve"> IF(Calculations!C2023 = DefectTypeString,  IFERROR(Calculations!J2023,""), NA())</f>
        <v>#N/A</v>
      </c>
      <c r="G2023" s="10">
        <f t="array" ref="G2023">PERCENTILE(IF(ISERROR(F2023:F7022)=FALSE,F2023:F7022),CycleTimePercentile)</f>
        <v>0</v>
      </c>
      <c r="H2023" s="2" t="e">
        <f ca="1" xml:space="preserve"> IF(OR(Calculations!C2023 = "",Calculations!C2023 = WorkTypeString),  Calculations!K2023, NA())</f>
        <v>#N/A</v>
      </c>
      <c r="I2023" s="2" t="e">
        <f xml:space="preserve"> IF(Calculations!C2023 = DefectTypeString,  Calculations!K2023, NA())</f>
        <v>#N/A</v>
      </c>
    </row>
    <row r="2024" spans="1:9" x14ac:dyDescent="0.25">
      <c r="A2024" s="8" t="str">
        <f>Calculations!A2024</f>
        <v/>
      </c>
      <c r="B2024" s="2" t="str">
        <f t="shared" si="36"/>
        <v/>
      </c>
      <c r="C2024" s="10" t="str">
        <f>IFERROR(Calculations!J2024,"")</f>
        <v/>
      </c>
      <c r="D2024" s="10" t="str">
        <f xml:space="preserve"> IF(OR(Calculations!C2024 = "",Calculations!C2024 = WorkTypeString),  IFERROR(Calculations!J2024,""), NA())</f>
        <v/>
      </c>
      <c r="E2024" s="10">
        <f t="array" ref="E2024">PERCENTILE(IF(ISERROR(D2024:D7023)=FALSE,D2024:D7023),CycleTimePercentile)</f>
        <v>0</v>
      </c>
      <c r="F2024" s="2" t="e">
        <f xml:space="preserve"> IF(Calculations!C2024 = DefectTypeString,  IFERROR(Calculations!J2024,""), NA())</f>
        <v>#N/A</v>
      </c>
      <c r="G2024" s="10">
        <f t="array" ref="G2024">PERCENTILE(IF(ISERROR(F2024:F7023)=FALSE,F2024:F7023),CycleTimePercentile)</f>
        <v>0</v>
      </c>
      <c r="H2024" s="2" t="e">
        <f ca="1" xml:space="preserve"> IF(OR(Calculations!C2024 = "",Calculations!C2024 = WorkTypeString),  Calculations!K2024, NA())</f>
        <v>#N/A</v>
      </c>
      <c r="I2024" s="2" t="e">
        <f xml:space="preserve"> IF(Calculations!C2024 = DefectTypeString,  Calculations!K2024, NA())</f>
        <v>#N/A</v>
      </c>
    </row>
    <row r="2025" spans="1:9" x14ac:dyDescent="0.25">
      <c r="A2025" s="8" t="str">
        <f>Calculations!A2025</f>
        <v/>
      </c>
      <c r="B2025" s="2" t="str">
        <f t="shared" si="36"/>
        <v/>
      </c>
      <c r="C2025" s="10" t="str">
        <f>IFERROR(Calculations!J2025,"")</f>
        <v/>
      </c>
      <c r="D2025" s="10" t="str">
        <f xml:space="preserve"> IF(OR(Calculations!C2025 = "",Calculations!C2025 = WorkTypeString),  IFERROR(Calculations!J2025,""), NA())</f>
        <v/>
      </c>
      <c r="E2025" s="10">
        <f t="array" ref="E2025">PERCENTILE(IF(ISERROR(D2025:D7024)=FALSE,D2025:D7024),CycleTimePercentile)</f>
        <v>0</v>
      </c>
      <c r="F2025" s="2" t="e">
        <f xml:space="preserve"> IF(Calculations!C2025 = DefectTypeString,  IFERROR(Calculations!J2025,""), NA())</f>
        <v>#N/A</v>
      </c>
      <c r="G2025" s="10">
        <f t="array" ref="G2025">PERCENTILE(IF(ISERROR(F2025:F7024)=FALSE,F2025:F7024),CycleTimePercentile)</f>
        <v>0</v>
      </c>
      <c r="H2025" s="2" t="e">
        <f ca="1" xml:space="preserve"> IF(OR(Calculations!C2025 = "",Calculations!C2025 = WorkTypeString),  Calculations!K2025, NA())</f>
        <v>#N/A</v>
      </c>
      <c r="I2025" s="2" t="e">
        <f xml:space="preserve"> IF(Calculations!C2025 = DefectTypeString,  Calculations!K2025, NA())</f>
        <v>#N/A</v>
      </c>
    </row>
    <row r="2026" spans="1:9" x14ac:dyDescent="0.25">
      <c r="A2026" s="8" t="str">
        <f>Calculations!A2026</f>
        <v/>
      </c>
      <c r="B2026" s="2" t="str">
        <f t="shared" si="36"/>
        <v/>
      </c>
      <c r="C2026" s="10" t="str">
        <f>IFERROR(Calculations!J2026,"")</f>
        <v/>
      </c>
      <c r="D2026" s="10" t="str">
        <f xml:space="preserve"> IF(OR(Calculations!C2026 = "",Calculations!C2026 = WorkTypeString),  IFERROR(Calculations!J2026,""), NA())</f>
        <v/>
      </c>
      <c r="E2026" s="10">
        <f t="array" ref="E2026">PERCENTILE(IF(ISERROR(D2026:D7025)=FALSE,D2026:D7025),CycleTimePercentile)</f>
        <v>0</v>
      </c>
      <c r="F2026" s="2" t="e">
        <f xml:space="preserve"> IF(Calculations!C2026 = DefectTypeString,  IFERROR(Calculations!J2026,""), NA())</f>
        <v>#N/A</v>
      </c>
      <c r="G2026" s="10">
        <f t="array" ref="G2026">PERCENTILE(IF(ISERROR(F2026:F7025)=FALSE,F2026:F7025),CycleTimePercentile)</f>
        <v>0</v>
      </c>
      <c r="H2026" s="2" t="e">
        <f ca="1" xml:space="preserve"> IF(OR(Calculations!C2026 = "",Calculations!C2026 = WorkTypeString),  Calculations!K2026, NA())</f>
        <v>#N/A</v>
      </c>
      <c r="I2026" s="2" t="e">
        <f xml:space="preserve"> IF(Calculations!C2026 = DefectTypeString,  Calculations!K2026, NA())</f>
        <v>#N/A</v>
      </c>
    </row>
    <row r="2027" spans="1:9" x14ac:dyDescent="0.25">
      <c r="A2027" s="8" t="str">
        <f>Calculations!A2027</f>
        <v/>
      </c>
      <c r="B2027" s="2" t="str">
        <f t="shared" si="36"/>
        <v/>
      </c>
      <c r="C2027" s="10" t="str">
        <f>IFERROR(Calculations!J2027,"")</f>
        <v/>
      </c>
      <c r="D2027" s="10" t="str">
        <f xml:space="preserve"> IF(OR(Calculations!C2027 = "",Calculations!C2027 = WorkTypeString),  IFERROR(Calculations!J2027,""), NA())</f>
        <v/>
      </c>
      <c r="E2027" s="10">
        <f t="array" ref="E2027">PERCENTILE(IF(ISERROR(D2027:D7026)=FALSE,D2027:D7026),CycleTimePercentile)</f>
        <v>0</v>
      </c>
      <c r="F2027" s="2" t="e">
        <f xml:space="preserve"> IF(Calculations!C2027 = DefectTypeString,  IFERROR(Calculations!J2027,""), NA())</f>
        <v>#N/A</v>
      </c>
      <c r="G2027" s="10">
        <f t="array" ref="G2027">PERCENTILE(IF(ISERROR(F2027:F7026)=FALSE,F2027:F7026),CycleTimePercentile)</f>
        <v>0</v>
      </c>
      <c r="H2027" s="2" t="e">
        <f ca="1" xml:space="preserve"> IF(OR(Calculations!C2027 = "",Calculations!C2027 = WorkTypeString),  Calculations!K2027, NA())</f>
        <v>#N/A</v>
      </c>
      <c r="I2027" s="2" t="e">
        <f xml:space="preserve"> IF(Calculations!C2027 = DefectTypeString,  Calculations!K2027, NA())</f>
        <v>#N/A</v>
      </c>
    </row>
    <row r="2028" spans="1:9" x14ac:dyDescent="0.25">
      <c r="A2028" s="8" t="str">
        <f>Calculations!A2028</f>
        <v/>
      </c>
      <c r="B2028" s="2" t="str">
        <f t="shared" si="36"/>
        <v/>
      </c>
      <c r="C2028" s="10" t="str">
        <f>IFERROR(Calculations!J2028,"")</f>
        <v/>
      </c>
      <c r="D2028" s="10" t="str">
        <f xml:space="preserve"> IF(OR(Calculations!C2028 = "",Calculations!C2028 = WorkTypeString),  IFERROR(Calculations!J2028,""), NA())</f>
        <v/>
      </c>
      <c r="E2028" s="10">
        <f t="array" ref="E2028">PERCENTILE(IF(ISERROR(D2028:D7027)=FALSE,D2028:D7027),CycleTimePercentile)</f>
        <v>0</v>
      </c>
      <c r="F2028" s="2" t="e">
        <f xml:space="preserve"> IF(Calculations!C2028 = DefectTypeString,  IFERROR(Calculations!J2028,""), NA())</f>
        <v>#N/A</v>
      </c>
      <c r="G2028" s="10">
        <f t="array" ref="G2028">PERCENTILE(IF(ISERROR(F2028:F7027)=FALSE,F2028:F7027),CycleTimePercentile)</f>
        <v>0</v>
      </c>
      <c r="H2028" s="2" t="e">
        <f ca="1" xml:space="preserve"> IF(OR(Calculations!C2028 = "",Calculations!C2028 = WorkTypeString),  Calculations!K2028, NA())</f>
        <v>#N/A</v>
      </c>
      <c r="I2028" s="2" t="e">
        <f xml:space="preserve"> IF(Calculations!C2028 = DefectTypeString,  Calculations!K2028, NA())</f>
        <v>#N/A</v>
      </c>
    </row>
    <row r="2029" spans="1:9" x14ac:dyDescent="0.25">
      <c r="A2029" s="8" t="str">
        <f>Calculations!A2029</f>
        <v/>
      </c>
      <c r="B2029" s="2" t="str">
        <f t="shared" si="36"/>
        <v/>
      </c>
      <c r="C2029" s="10" t="str">
        <f>IFERROR(Calculations!J2029,"")</f>
        <v/>
      </c>
      <c r="D2029" s="10" t="str">
        <f xml:space="preserve"> IF(OR(Calculations!C2029 = "",Calculations!C2029 = WorkTypeString),  IFERROR(Calculations!J2029,""), NA())</f>
        <v/>
      </c>
      <c r="E2029" s="10">
        <f t="array" ref="E2029">PERCENTILE(IF(ISERROR(D2029:D7028)=FALSE,D2029:D7028),CycleTimePercentile)</f>
        <v>0</v>
      </c>
      <c r="F2029" s="2" t="e">
        <f xml:space="preserve"> IF(Calculations!C2029 = DefectTypeString,  IFERROR(Calculations!J2029,""), NA())</f>
        <v>#N/A</v>
      </c>
      <c r="G2029" s="10">
        <f t="array" ref="G2029">PERCENTILE(IF(ISERROR(F2029:F7028)=FALSE,F2029:F7028),CycleTimePercentile)</f>
        <v>0</v>
      </c>
      <c r="H2029" s="2" t="e">
        <f ca="1" xml:space="preserve"> IF(OR(Calculations!C2029 = "",Calculations!C2029 = WorkTypeString),  Calculations!K2029, NA())</f>
        <v>#N/A</v>
      </c>
      <c r="I2029" s="2" t="e">
        <f xml:space="preserve"> IF(Calculations!C2029 = DefectTypeString,  Calculations!K2029, NA())</f>
        <v>#N/A</v>
      </c>
    </row>
    <row r="2030" spans="1:9" x14ac:dyDescent="0.25">
      <c r="A2030" s="8" t="str">
        <f>Calculations!A2030</f>
        <v/>
      </c>
      <c r="B2030" s="2" t="str">
        <f t="shared" si="36"/>
        <v/>
      </c>
      <c r="C2030" s="10" t="str">
        <f>IFERROR(Calculations!J2030,"")</f>
        <v/>
      </c>
      <c r="D2030" s="10" t="str">
        <f xml:space="preserve"> IF(OR(Calculations!C2030 = "",Calculations!C2030 = WorkTypeString),  IFERROR(Calculations!J2030,""), NA())</f>
        <v/>
      </c>
      <c r="E2030" s="10">
        <f t="array" ref="E2030">PERCENTILE(IF(ISERROR(D2030:D7029)=FALSE,D2030:D7029),CycleTimePercentile)</f>
        <v>0</v>
      </c>
      <c r="F2030" s="2" t="e">
        <f xml:space="preserve"> IF(Calculations!C2030 = DefectTypeString,  IFERROR(Calculations!J2030,""), NA())</f>
        <v>#N/A</v>
      </c>
      <c r="G2030" s="10">
        <f t="array" ref="G2030">PERCENTILE(IF(ISERROR(F2030:F7029)=FALSE,F2030:F7029),CycleTimePercentile)</f>
        <v>0</v>
      </c>
      <c r="H2030" s="2" t="e">
        <f ca="1" xml:space="preserve"> IF(OR(Calculations!C2030 = "",Calculations!C2030 = WorkTypeString),  Calculations!K2030, NA())</f>
        <v>#N/A</v>
      </c>
      <c r="I2030" s="2" t="e">
        <f xml:space="preserve"> IF(Calculations!C2030 = DefectTypeString,  Calculations!K2030, NA())</f>
        <v>#N/A</v>
      </c>
    </row>
    <row r="2031" spans="1:9" x14ac:dyDescent="0.25">
      <c r="A2031" s="8" t="str">
        <f>Calculations!A2031</f>
        <v/>
      </c>
      <c r="B2031" s="2" t="str">
        <f t="shared" si="36"/>
        <v/>
      </c>
      <c r="C2031" s="10" t="str">
        <f>IFERROR(Calculations!J2031,"")</f>
        <v/>
      </c>
      <c r="D2031" s="10" t="str">
        <f xml:space="preserve"> IF(OR(Calculations!C2031 = "",Calculations!C2031 = WorkTypeString),  IFERROR(Calculations!J2031,""), NA())</f>
        <v/>
      </c>
      <c r="E2031" s="10">
        <f t="array" ref="E2031">PERCENTILE(IF(ISERROR(D2031:D7030)=FALSE,D2031:D7030),CycleTimePercentile)</f>
        <v>0</v>
      </c>
      <c r="F2031" s="2" t="e">
        <f xml:space="preserve"> IF(Calculations!C2031 = DefectTypeString,  IFERROR(Calculations!J2031,""), NA())</f>
        <v>#N/A</v>
      </c>
      <c r="G2031" s="10">
        <f t="array" ref="G2031">PERCENTILE(IF(ISERROR(F2031:F7030)=FALSE,F2031:F7030),CycleTimePercentile)</f>
        <v>0</v>
      </c>
      <c r="H2031" s="2" t="e">
        <f ca="1" xml:space="preserve"> IF(OR(Calculations!C2031 = "",Calculations!C2031 = WorkTypeString),  Calculations!K2031, NA())</f>
        <v>#N/A</v>
      </c>
      <c r="I2031" s="2" t="e">
        <f xml:space="preserve"> IF(Calculations!C2031 = DefectTypeString,  Calculations!K2031, NA())</f>
        <v>#N/A</v>
      </c>
    </row>
    <row r="2032" spans="1:9" x14ac:dyDescent="0.25">
      <c r="A2032" s="8" t="str">
        <f>Calculations!A2032</f>
        <v/>
      </c>
      <c r="B2032" s="2" t="str">
        <f t="shared" si="36"/>
        <v/>
      </c>
      <c r="C2032" s="10" t="str">
        <f>IFERROR(Calculations!J2032,"")</f>
        <v/>
      </c>
      <c r="D2032" s="10" t="str">
        <f xml:space="preserve"> IF(OR(Calculations!C2032 = "",Calculations!C2032 = WorkTypeString),  IFERROR(Calculations!J2032,""), NA())</f>
        <v/>
      </c>
      <c r="E2032" s="10">
        <f t="array" ref="E2032">PERCENTILE(IF(ISERROR(D2032:D7031)=FALSE,D2032:D7031),CycleTimePercentile)</f>
        <v>0</v>
      </c>
      <c r="F2032" s="2" t="e">
        <f xml:space="preserve"> IF(Calculations!C2032 = DefectTypeString,  IFERROR(Calculations!J2032,""), NA())</f>
        <v>#N/A</v>
      </c>
      <c r="G2032" s="10">
        <f t="array" ref="G2032">PERCENTILE(IF(ISERROR(F2032:F7031)=FALSE,F2032:F7031),CycleTimePercentile)</f>
        <v>0</v>
      </c>
      <c r="H2032" s="2" t="e">
        <f ca="1" xml:space="preserve"> IF(OR(Calculations!C2032 = "",Calculations!C2032 = WorkTypeString),  Calculations!K2032, NA())</f>
        <v>#N/A</v>
      </c>
      <c r="I2032" s="2" t="e">
        <f xml:space="preserve"> IF(Calculations!C2032 = DefectTypeString,  Calculations!K2032, NA())</f>
        <v>#N/A</v>
      </c>
    </row>
    <row r="2033" spans="1:9" x14ac:dyDescent="0.25">
      <c r="A2033" s="8" t="str">
        <f>Calculations!A2033</f>
        <v/>
      </c>
      <c r="B2033" s="2" t="str">
        <f t="shared" si="36"/>
        <v/>
      </c>
      <c r="C2033" s="10" t="str">
        <f>IFERROR(Calculations!J2033,"")</f>
        <v/>
      </c>
      <c r="D2033" s="10" t="str">
        <f xml:space="preserve"> IF(OR(Calculations!C2033 = "",Calculations!C2033 = WorkTypeString),  IFERROR(Calculations!J2033,""), NA())</f>
        <v/>
      </c>
      <c r="E2033" s="10">
        <f t="array" ref="E2033">PERCENTILE(IF(ISERROR(D2033:D7032)=FALSE,D2033:D7032),CycleTimePercentile)</f>
        <v>0</v>
      </c>
      <c r="F2033" s="2" t="e">
        <f xml:space="preserve"> IF(Calculations!C2033 = DefectTypeString,  IFERROR(Calculations!J2033,""), NA())</f>
        <v>#N/A</v>
      </c>
      <c r="G2033" s="10">
        <f t="array" ref="G2033">PERCENTILE(IF(ISERROR(F2033:F7032)=FALSE,F2033:F7032),CycleTimePercentile)</f>
        <v>0</v>
      </c>
      <c r="H2033" s="2" t="e">
        <f ca="1" xml:space="preserve"> IF(OR(Calculations!C2033 = "",Calculations!C2033 = WorkTypeString),  Calculations!K2033, NA())</f>
        <v>#N/A</v>
      </c>
      <c r="I2033" s="2" t="e">
        <f xml:space="preserve"> IF(Calculations!C2033 = DefectTypeString,  Calculations!K2033, NA())</f>
        <v>#N/A</v>
      </c>
    </row>
    <row r="2034" spans="1:9" x14ac:dyDescent="0.25">
      <c r="A2034" s="8" t="str">
        <f>Calculations!A2034</f>
        <v/>
      </c>
      <c r="B2034" s="2" t="str">
        <f t="shared" si="36"/>
        <v/>
      </c>
      <c r="C2034" s="10" t="str">
        <f>IFERROR(Calculations!J2034,"")</f>
        <v/>
      </c>
      <c r="D2034" s="10" t="str">
        <f xml:space="preserve"> IF(OR(Calculations!C2034 = "",Calculations!C2034 = WorkTypeString),  IFERROR(Calculations!J2034,""), NA())</f>
        <v/>
      </c>
      <c r="E2034" s="10">
        <f t="array" ref="E2034">PERCENTILE(IF(ISERROR(D2034:D7033)=FALSE,D2034:D7033),CycleTimePercentile)</f>
        <v>0</v>
      </c>
      <c r="F2034" s="2" t="e">
        <f xml:space="preserve"> IF(Calculations!C2034 = DefectTypeString,  IFERROR(Calculations!J2034,""), NA())</f>
        <v>#N/A</v>
      </c>
      <c r="G2034" s="10">
        <f t="array" ref="G2034">PERCENTILE(IF(ISERROR(F2034:F7033)=FALSE,F2034:F7033),CycleTimePercentile)</f>
        <v>0</v>
      </c>
      <c r="H2034" s="2" t="e">
        <f ca="1" xml:space="preserve"> IF(OR(Calculations!C2034 = "",Calculations!C2034 = WorkTypeString),  Calculations!K2034, NA())</f>
        <v>#N/A</v>
      </c>
      <c r="I2034" s="2" t="e">
        <f xml:space="preserve"> IF(Calculations!C2034 = DefectTypeString,  Calculations!K2034, NA())</f>
        <v>#N/A</v>
      </c>
    </row>
    <row r="2035" spans="1:9" x14ac:dyDescent="0.25">
      <c r="A2035" s="8" t="str">
        <f>Calculations!A2035</f>
        <v/>
      </c>
      <c r="B2035" s="2" t="str">
        <f t="shared" si="36"/>
        <v/>
      </c>
      <c r="C2035" s="10" t="str">
        <f>IFERROR(Calculations!J2035,"")</f>
        <v/>
      </c>
      <c r="D2035" s="10" t="str">
        <f xml:space="preserve"> IF(OR(Calculations!C2035 = "",Calculations!C2035 = WorkTypeString),  IFERROR(Calculations!J2035,""), NA())</f>
        <v/>
      </c>
      <c r="E2035" s="10">
        <f t="array" ref="E2035">PERCENTILE(IF(ISERROR(D2035:D7034)=FALSE,D2035:D7034),CycleTimePercentile)</f>
        <v>0</v>
      </c>
      <c r="F2035" s="2" t="e">
        <f xml:space="preserve"> IF(Calculations!C2035 = DefectTypeString,  IFERROR(Calculations!J2035,""), NA())</f>
        <v>#N/A</v>
      </c>
      <c r="G2035" s="10">
        <f t="array" ref="G2035">PERCENTILE(IF(ISERROR(F2035:F7034)=FALSE,F2035:F7034),CycleTimePercentile)</f>
        <v>0</v>
      </c>
      <c r="H2035" s="2" t="e">
        <f ca="1" xml:space="preserve"> IF(OR(Calculations!C2035 = "",Calculations!C2035 = WorkTypeString),  Calculations!K2035, NA())</f>
        <v>#N/A</v>
      </c>
      <c r="I2035" s="2" t="e">
        <f xml:space="preserve"> IF(Calculations!C2035 = DefectTypeString,  Calculations!K2035, NA())</f>
        <v>#N/A</v>
      </c>
    </row>
    <row r="2036" spans="1:9" x14ac:dyDescent="0.25">
      <c r="A2036" s="8" t="str">
        <f>Calculations!A2036</f>
        <v/>
      </c>
      <c r="B2036" s="2" t="str">
        <f t="shared" si="36"/>
        <v/>
      </c>
      <c r="C2036" s="10" t="str">
        <f>IFERROR(Calculations!J2036,"")</f>
        <v/>
      </c>
      <c r="D2036" s="10" t="str">
        <f xml:space="preserve"> IF(OR(Calculations!C2036 = "",Calculations!C2036 = WorkTypeString),  IFERROR(Calculations!J2036,""), NA())</f>
        <v/>
      </c>
      <c r="E2036" s="10">
        <f t="array" ref="E2036">PERCENTILE(IF(ISERROR(D2036:D7035)=FALSE,D2036:D7035),CycleTimePercentile)</f>
        <v>0</v>
      </c>
      <c r="F2036" s="2" t="e">
        <f xml:space="preserve"> IF(Calculations!C2036 = DefectTypeString,  IFERROR(Calculations!J2036,""), NA())</f>
        <v>#N/A</v>
      </c>
      <c r="G2036" s="10">
        <f t="array" ref="G2036">PERCENTILE(IF(ISERROR(F2036:F7035)=FALSE,F2036:F7035),CycleTimePercentile)</f>
        <v>0</v>
      </c>
      <c r="H2036" s="2" t="e">
        <f ca="1" xml:space="preserve"> IF(OR(Calculations!C2036 = "",Calculations!C2036 = WorkTypeString),  Calculations!K2036, NA())</f>
        <v>#N/A</v>
      </c>
      <c r="I2036" s="2" t="e">
        <f xml:space="preserve"> IF(Calculations!C2036 = DefectTypeString,  Calculations!K2036, NA())</f>
        <v>#N/A</v>
      </c>
    </row>
    <row r="2037" spans="1:9" x14ac:dyDescent="0.25">
      <c r="A2037" s="8" t="str">
        <f>Calculations!A2037</f>
        <v/>
      </c>
      <c r="B2037" s="2" t="str">
        <f t="shared" si="36"/>
        <v/>
      </c>
      <c r="C2037" s="10" t="str">
        <f>IFERROR(Calculations!J2037,"")</f>
        <v/>
      </c>
      <c r="D2037" s="10" t="str">
        <f xml:space="preserve"> IF(OR(Calculations!C2037 = "",Calculations!C2037 = WorkTypeString),  IFERROR(Calculations!J2037,""), NA())</f>
        <v/>
      </c>
      <c r="E2037" s="10">
        <f t="array" ref="E2037">PERCENTILE(IF(ISERROR(D2037:D7036)=FALSE,D2037:D7036),CycleTimePercentile)</f>
        <v>0</v>
      </c>
      <c r="F2037" s="2" t="e">
        <f xml:space="preserve"> IF(Calculations!C2037 = DefectTypeString,  IFERROR(Calculations!J2037,""), NA())</f>
        <v>#N/A</v>
      </c>
      <c r="G2037" s="10">
        <f t="array" ref="G2037">PERCENTILE(IF(ISERROR(F2037:F7036)=FALSE,F2037:F7036),CycleTimePercentile)</f>
        <v>0</v>
      </c>
      <c r="H2037" s="2" t="e">
        <f ca="1" xml:space="preserve"> IF(OR(Calculations!C2037 = "",Calculations!C2037 = WorkTypeString),  Calculations!K2037, NA())</f>
        <v>#N/A</v>
      </c>
      <c r="I2037" s="2" t="e">
        <f xml:space="preserve"> IF(Calculations!C2037 = DefectTypeString,  Calculations!K2037, NA())</f>
        <v>#N/A</v>
      </c>
    </row>
    <row r="2038" spans="1:9" x14ac:dyDescent="0.25">
      <c r="A2038" s="8" t="str">
        <f>Calculations!A2038</f>
        <v/>
      </c>
      <c r="B2038" s="2" t="str">
        <f t="shared" si="36"/>
        <v/>
      </c>
      <c r="C2038" s="10" t="str">
        <f>IFERROR(Calculations!J2038,"")</f>
        <v/>
      </c>
      <c r="D2038" s="10" t="str">
        <f xml:space="preserve"> IF(OR(Calculations!C2038 = "",Calculations!C2038 = WorkTypeString),  IFERROR(Calculations!J2038,""), NA())</f>
        <v/>
      </c>
      <c r="E2038" s="10">
        <f t="array" ref="E2038">PERCENTILE(IF(ISERROR(D2038:D7037)=FALSE,D2038:D7037),CycleTimePercentile)</f>
        <v>0</v>
      </c>
      <c r="F2038" s="2" t="e">
        <f xml:space="preserve"> IF(Calculations!C2038 = DefectTypeString,  IFERROR(Calculations!J2038,""), NA())</f>
        <v>#N/A</v>
      </c>
      <c r="G2038" s="10">
        <f t="array" ref="G2038">PERCENTILE(IF(ISERROR(F2038:F7037)=FALSE,F2038:F7037),CycleTimePercentile)</f>
        <v>0</v>
      </c>
      <c r="H2038" s="2" t="e">
        <f ca="1" xml:space="preserve"> IF(OR(Calculations!C2038 = "",Calculations!C2038 = WorkTypeString),  Calculations!K2038, NA())</f>
        <v>#N/A</v>
      </c>
      <c r="I2038" s="2" t="e">
        <f xml:space="preserve"> IF(Calculations!C2038 = DefectTypeString,  Calculations!K2038, NA())</f>
        <v>#N/A</v>
      </c>
    </row>
    <row r="2039" spans="1:9" x14ac:dyDescent="0.25">
      <c r="A2039" s="8" t="str">
        <f>Calculations!A2039</f>
        <v/>
      </c>
      <c r="B2039" s="2" t="str">
        <f t="shared" si="36"/>
        <v/>
      </c>
      <c r="C2039" s="10" t="str">
        <f>IFERROR(Calculations!J2039,"")</f>
        <v/>
      </c>
      <c r="D2039" s="10" t="str">
        <f xml:space="preserve"> IF(OR(Calculations!C2039 = "",Calculations!C2039 = WorkTypeString),  IFERROR(Calculations!J2039,""), NA())</f>
        <v/>
      </c>
      <c r="E2039" s="10">
        <f t="array" ref="E2039">PERCENTILE(IF(ISERROR(D2039:D7038)=FALSE,D2039:D7038),CycleTimePercentile)</f>
        <v>0</v>
      </c>
      <c r="F2039" s="2" t="e">
        <f xml:space="preserve"> IF(Calculations!C2039 = DefectTypeString,  IFERROR(Calculations!J2039,""), NA())</f>
        <v>#N/A</v>
      </c>
      <c r="G2039" s="10">
        <f t="array" ref="G2039">PERCENTILE(IF(ISERROR(F2039:F7038)=FALSE,F2039:F7038),CycleTimePercentile)</f>
        <v>0</v>
      </c>
      <c r="H2039" s="2" t="e">
        <f ca="1" xml:space="preserve"> IF(OR(Calculations!C2039 = "",Calculations!C2039 = WorkTypeString),  Calculations!K2039, NA())</f>
        <v>#N/A</v>
      </c>
      <c r="I2039" s="2" t="e">
        <f xml:space="preserve"> IF(Calculations!C2039 = DefectTypeString,  Calculations!K2039, NA())</f>
        <v>#N/A</v>
      </c>
    </row>
    <row r="2040" spans="1:9" x14ac:dyDescent="0.25">
      <c r="A2040" s="8" t="str">
        <f>Calculations!A2040</f>
        <v/>
      </c>
      <c r="B2040" s="2" t="str">
        <f t="shared" si="36"/>
        <v/>
      </c>
      <c r="C2040" s="10" t="str">
        <f>IFERROR(Calculations!J2040,"")</f>
        <v/>
      </c>
      <c r="D2040" s="10" t="str">
        <f xml:space="preserve"> IF(OR(Calculations!C2040 = "",Calculations!C2040 = WorkTypeString),  IFERROR(Calculations!J2040,""), NA())</f>
        <v/>
      </c>
      <c r="E2040" s="10">
        <f t="array" ref="E2040">PERCENTILE(IF(ISERROR(D2040:D7039)=FALSE,D2040:D7039),CycleTimePercentile)</f>
        <v>0</v>
      </c>
      <c r="F2040" s="2" t="e">
        <f xml:space="preserve"> IF(Calculations!C2040 = DefectTypeString,  IFERROR(Calculations!J2040,""), NA())</f>
        <v>#N/A</v>
      </c>
      <c r="G2040" s="10">
        <f t="array" ref="G2040">PERCENTILE(IF(ISERROR(F2040:F7039)=FALSE,F2040:F7039),CycleTimePercentile)</f>
        <v>0</v>
      </c>
      <c r="H2040" s="2" t="e">
        <f ca="1" xml:space="preserve"> IF(OR(Calculations!C2040 = "",Calculations!C2040 = WorkTypeString),  Calculations!K2040, NA())</f>
        <v>#N/A</v>
      </c>
      <c r="I2040" s="2" t="e">
        <f xml:space="preserve"> IF(Calculations!C2040 = DefectTypeString,  Calculations!K2040, NA())</f>
        <v>#N/A</v>
      </c>
    </row>
    <row r="2041" spans="1:9" x14ac:dyDescent="0.25">
      <c r="A2041" s="8" t="str">
        <f>Calculations!A2041</f>
        <v/>
      </c>
      <c r="B2041" s="2" t="str">
        <f t="shared" si="36"/>
        <v/>
      </c>
      <c r="C2041" s="10" t="str">
        <f>IFERROR(Calculations!J2041,"")</f>
        <v/>
      </c>
      <c r="D2041" s="10" t="str">
        <f xml:space="preserve"> IF(OR(Calculations!C2041 = "",Calculations!C2041 = WorkTypeString),  IFERROR(Calculations!J2041,""), NA())</f>
        <v/>
      </c>
      <c r="E2041" s="10">
        <f t="array" ref="E2041">PERCENTILE(IF(ISERROR(D2041:D7040)=FALSE,D2041:D7040),CycleTimePercentile)</f>
        <v>0</v>
      </c>
      <c r="F2041" s="2" t="e">
        <f xml:space="preserve"> IF(Calculations!C2041 = DefectTypeString,  IFERROR(Calculations!J2041,""), NA())</f>
        <v>#N/A</v>
      </c>
      <c r="G2041" s="10">
        <f t="array" ref="G2041">PERCENTILE(IF(ISERROR(F2041:F7040)=FALSE,F2041:F7040),CycleTimePercentile)</f>
        <v>0</v>
      </c>
      <c r="H2041" s="2" t="e">
        <f ca="1" xml:space="preserve"> IF(OR(Calculations!C2041 = "",Calculations!C2041 = WorkTypeString),  Calculations!K2041, NA())</f>
        <v>#N/A</v>
      </c>
      <c r="I2041" s="2" t="e">
        <f xml:space="preserve"> IF(Calculations!C2041 = DefectTypeString,  Calculations!K2041, NA())</f>
        <v>#N/A</v>
      </c>
    </row>
    <row r="2042" spans="1:9" x14ac:dyDescent="0.25">
      <c r="A2042" s="8" t="str">
        <f>Calculations!A2042</f>
        <v/>
      </c>
      <c r="B2042" s="2" t="str">
        <f t="shared" si="36"/>
        <v/>
      </c>
      <c r="C2042" s="10" t="str">
        <f>IFERROR(Calculations!J2042,"")</f>
        <v/>
      </c>
      <c r="D2042" s="10" t="str">
        <f xml:space="preserve"> IF(OR(Calculations!C2042 = "",Calculations!C2042 = WorkTypeString),  IFERROR(Calculations!J2042,""), NA())</f>
        <v/>
      </c>
      <c r="E2042" s="10">
        <f t="array" ref="E2042">PERCENTILE(IF(ISERROR(D2042:D7041)=FALSE,D2042:D7041),CycleTimePercentile)</f>
        <v>0</v>
      </c>
      <c r="F2042" s="2" t="e">
        <f xml:space="preserve"> IF(Calculations!C2042 = DefectTypeString,  IFERROR(Calculations!J2042,""), NA())</f>
        <v>#N/A</v>
      </c>
      <c r="G2042" s="10">
        <f t="array" ref="G2042">PERCENTILE(IF(ISERROR(F2042:F7041)=FALSE,F2042:F7041),CycleTimePercentile)</f>
        <v>0</v>
      </c>
      <c r="H2042" s="2" t="e">
        <f ca="1" xml:space="preserve"> IF(OR(Calculations!C2042 = "",Calculations!C2042 = WorkTypeString),  Calculations!K2042, NA())</f>
        <v>#N/A</v>
      </c>
      <c r="I2042" s="2" t="e">
        <f xml:space="preserve"> IF(Calculations!C2042 = DefectTypeString,  Calculations!K2042, NA())</f>
        <v>#N/A</v>
      </c>
    </row>
    <row r="2043" spans="1:9" x14ac:dyDescent="0.25">
      <c r="A2043" s="8" t="str">
        <f>Calculations!A2043</f>
        <v/>
      </c>
      <c r="B2043" s="2" t="str">
        <f t="shared" si="36"/>
        <v/>
      </c>
      <c r="C2043" s="10" t="str">
        <f>IFERROR(Calculations!J2043,"")</f>
        <v/>
      </c>
      <c r="D2043" s="10" t="str">
        <f xml:space="preserve"> IF(OR(Calculations!C2043 = "",Calculations!C2043 = WorkTypeString),  IFERROR(Calculations!J2043,""), NA())</f>
        <v/>
      </c>
      <c r="E2043" s="10">
        <f t="array" ref="E2043">PERCENTILE(IF(ISERROR(D2043:D7042)=FALSE,D2043:D7042),CycleTimePercentile)</f>
        <v>0</v>
      </c>
      <c r="F2043" s="2" t="e">
        <f xml:space="preserve"> IF(Calculations!C2043 = DefectTypeString,  IFERROR(Calculations!J2043,""), NA())</f>
        <v>#N/A</v>
      </c>
      <c r="G2043" s="10">
        <f t="array" ref="G2043">PERCENTILE(IF(ISERROR(F2043:F7042)=FALSE,F2043:F7042),CycleTimePercentile)</f>
        <v>0</v>
      </c>
      <c r="H2043" s="2" t="e">
        <f ca="1" xml:space="preserve"> IF(OR(Calculations!C2043 = "",Calculations!C2043 = WorkTypeString),  Calculations!K2043, NA())</f>
        <v>#N/A</v>
      </c>
      <c r="I2043" s="2" t="e">
        <f xml:space="preserve"> IF(Calculations!C2043 = DefectTypeString,  Calculations!K2043, NA())</f>
        <v>#N/A</v>
      </c>
    </row>
    <row r="2044" spans="1:9" x14ac:dyDescent="0.25">
      <c r="A2044" s="8" t="str">
        <f>Calculations!A2044</f>
        <v/>
      </c>
      <c r="B2044" s="2" t="str">
        <f t="shared" si="36"/>
        <v/>
      </c>
      <c r="C2044" s="10" t="str">
        <f>IFERROR(Calculations!J2044,"")</f>
        <v/>
      </c>
      <c r="D2044" s="10" t="str">
        <f xml:space="preserve"> IF(OR(Calculations!C2044 = "",Calculations!C2044 = WorkTypeString),  IFERROR(Calculations!J2044,""), NA())</f>
        <v/>
      </c>
      <c r="E2044" s="10">
        <f t="array" ref="E2044">PERCENTILE(IF(ISERROR(D2044:D7043)=FALSE,D2044:D7043),CycleTimePercentile)</f>
        <v>0</v>
      </c>
      <c r="F2044" s="2" t="e">
        <f xml:space="preserve"> IF(Calculations!C2044 = DefectTypeString,  IFERROR(Calculations!J2044,""), NA())</f>
        <v>#N/A</v>
      </c>
      <c r="G2044" s="10">
        <f t="array" ref="G2044">PERCENTILE(IF(ISERROR(F2044:F7043)=FALSE,F2044:F7043),CycleTimePercentile)</f>
        <v>0</v>
      </c>
      <c r="H2044" s="2" t="e">
        <f ca="1" xml:space="preserve"> IF(OR(Calculations!C2044 = "",Calculations!C2044 = WorkTypeString),  Calculations!K2044, NA())</f>
        <v>#N/A</v>
      </c>
      <c r="I2044" s="2" t="e">
        <f xml:space="preserve"> IF(Calculations!C2044 = DefectTypeString,  Calculations!K2044, NA())</f>
        <v>#N/A</v>
      </c>
    </row>
    <row r="2045" spans="1:9" x14ac:dyDescent="0.25">
      <c r="A2045" s="8" t="str">
        <f>Calculations!A2045</f>
        <v/>
      </c>
      <c r="B2045" s="2" t="str">
        <f t="shared" si="36"/>
        <v/>
      </c>
      <c r="C2045" s="10" t="str">
        <f>IFERROR(Calculations!J2045,"")</f>
        <v/>
      </c>
      <c r="D2045" s="10" t="str">
        <f xml:space="preserve"> IF(OR(Calculations!C2045 = "",Calculations!C2045 = WorkTypeString),  IFERROR(Calculations!J2045,""), NA())</f>
        <v/>
      </c>
      <c r="E2045" s="10">
        <f t="array" ref="E2045">PERCENTILE(IF(ISERROR(D2045:D7044)=FALSE,D2045:D7044),CycleTimePercentile)</f>
        <v>0</v>
      </c>
      <c r="F2045" s="2" t="e">
        <f xml:space="preserve"> IF(Calculations!C2045 = DefectTypeString,  IFERROR(Calculations!J2045,""), NA())</f>
        <v>#N/A</v>
      </c>
      <c r="G2045" s="10">
        <f t="array" ref="G2045">PERCENTILE(IF(ISERROR(F2045:F7044)=FALSE,F2045:F7044),CycleTimePercentile)</f>
        <v>0</v>
      </c>
      <c r="H2045" s="2" t="e">
        <f ca="1" xml:space="preserve"> IF(OR(Calculations!C2045 = "",Calculations!C2045 = WorkTypeString),  Calculations!K2045, NA())</f>
        <v>#N/A</v>
      </c>
      <c r="I2045" s="2" t="e">
        <f xml:space="preserve"> IF(Calculations!C2045 = DefectTypeString,  Calculations!K2045, NA())</f>
        <v>#N/A</v>
      </c>
    </row>
    <row r="2046" spans="1:9" x14ac:dyDescent="0.25">
      <c r="A2046" s="8" t="str">
        <f>Calculations!A2046</f>
        <v/>
      </c>
      <c r="B2046" s="2" t="str">
        <f t="shared" si="36"/>
        <v/>
      </c>
      <c r="C2046" s="10" t="str">
        <f>IFERROR(Calculations!J2046,"")</f>
        <v/>
      </c>
      <c r="D2046" s="10" t="str">
        <f xml:space="preserve"> IF(OR(Calculations!C2046 = "",Calculations!C2046 = WorkTypeString),  IFERROR(Calculations!J2046,""), NA())</f>
        <v/>
      </c>
      <c r="E2046" s="10">
        <f t="array" ref="E2046">PERCENTILE(IF(ISERROR(D2046:D7045)=FALSE,D2046:D7045),CycleTimePercentile)</f>
        <v>0</v>
      </c>
      <c r="F2046" s="2" t="e">
        <f xml:space="preserve"> IF(Calculations!C2046 = DefectTypeString,  IFERROR(Calculations!J2046,""), NA())</f>
        <v>#N/A</v>
      </c>
      <c r="G2046" s="10">
        <f t="array" ref="G2046">PERCENTILE(IF(ISERROR(F2046:F7045)=FALSE,F2046:F7045),CycleTimePercentile)</f>
        <v>0</v>
      </c>
      <c r="H2046" s="2" t="e">
        <f ca="1" xml:space="preserve"> IF(OR(Calculations!C2046 = "",Calculations!C2046 = WorkTypeString),  Calculations!K2046, NA())</f>
        <v>#N/A</v>
      </c>
      <c r="I2046" s="2" t="e">
        <f xml:space="preserve"> IF(Calculations!C2046 = DefectTypeString,  Calculations!K2046, NA())</f>
        <v>#N/A</v>
      </c>
    </row>
    <row r="2047" spans="1:9" x14ac:dyDescent="0.25">
      <c r="A2047" s="8" t="str">
        <f>Calculations!A2047</f>
        <v/>
      </c>
      <c r="B2047" s="2" t="str">
        <f t="shared" si="36"/>
        <v/>
      </c>
      <c r="C2047" s="10" t="str">
        <f>IFERROR(Calculations!J2047,"")</f>
        <v/>
      </c>
      <c r="D2047" s="10" t="str">
        <f xml:space="preserve"> IF(OR(Calculations!C2047 = "",Calculations!C2047 = WorkTypeString),  IFERROR(Calculations!J2047,""), NA())</f>
        <v/>
      </c>
      <c r="E2047" s="10">
        <f t="array" ref="E2047">PERCENTILE(IF(ISERROR(D2047:D7046)=FALSE,D2047:D7046),CycleTimePercentile)</f>
        <v>0</v>
      </c>
      <c r="F2047" s="2" t="e">
        <f xml:space="preserve"> IF(Calculations!C2047 = DefectTypeString,  IFERROR(Calculations!J2047,""), NA())</f>
        <v>#N/A</v>
      </c>
      <c r="G2047" s="10">
        <f t="array" ref="G2047">PERCENTILE(IF(ISERROR(F2047:F7046)=FALSE,F2047:F7046),CycleTimePercentile)</f>
        <v>0</v>
      </c>
      <c r="H2047" s="2" t="e">
        <f ca="1" xml:space="preserve"> IF(OR(Calculations!C2047 = "",Calculations!C2047 = WorkTypeString),  Calculations!K2047, NA())</f>
        <v>#N/A</v>
      </c>
      <c r="I2047" s="2" t="e">
        <f xml:space="preserve"> IF(Calculations!C2047 = DefectTypeString,  Calculations!K2047, NA())</f>
        <v>#N/A</v>
      </c>
    </row>
    <row r="2048" spans="1:9" x14ac:dyDescent="0.25">
      <c r="A2048" s="8" t="str">
        <f>Calculations!A2048</f>
        <v/>
      </c>
      <c r="B2048" s="2" t="str">
        <f t="shared" si="36"/>
        <v/>
      </c>
      <c r="C2048" s="10" t="str">
        <f>IFERROR(Calculations!J2048,"")</f>
        <v/>
      </c>
      <c r="D2048" s="10" t="str">
        <f xml:space="preserve"> IF(OR(Calculations!C2048 = "",Calculations!C2048 = WorkTypeString),  IFERROR(Calculations!J2048,""), NA())</f>
        <v/>
      </c>
      <c r="E2048" s="10">
        <f t="array" ref="E2048">PERCENTILE(IF(ISERROR(D2048:D7047)=FALSE,D2048:D7047),CycleTimePercentile)</f>
        <v>0</v>
      </c>
      <c r="F2048" s="2" t="e">
        <f xml:space="preserve"> IF(Calculations!C2048 = DefectTypeString,  IFERROR(Calculations!J2048,""), NA())</f>
        <v>#N/A</v>
      </c>
      <c r="G2048" s="10">
        <f t="array" ref="G2048">PERCENTILE(IF(ISERROR(F2048:F7047)=FALSE,F2048:F7047),CycleTimePercentile)</f>
        <v>0</v>
      </c>
      <c r="H2048" s="2" t="e">
        <f ca="1" xml:space="preserve"> IF(OR(Calculations!C2048 = "",Calculations!C2048 = WorkTypeString),  Calculations!K2048, NA())</f>
        <v>#N/A</v>
      </c>
      <c r="I2048" s="2" t="e">
        <f xml:space="preserve"> IF(Calculations!C2048 = DefectTypeString,  Calculations!K2048, NA())</f>
        <v>#N/A</v>
      </c>
    </row>
    <row r="2049" spans="1:9" x14ac:dyDescent="0.25">
      <c r="A2049" s="8" t="str">
        <f>Calculations!A2049</f>
        <v/>
      </c>
      <c r="B2049" s="2" t="str">
        <f t="shared" si="36"/>
        <v/>
      </c>
      <c r="C2049" s="10" t="str">
        <f>IFERROR(Calculations!J2049,"")</f>
        <v/>
      </c>
      <c r="D2049" s="10" t="str">
        <f xml:space="preserve"> IF(OR(Calculations!C2049 = "",Calculations!C2049 = WorkTypeString),  IFERROR(Calculations!J2049,""), NA())</f>
        <v/>
      </c>
      <c r="E2049" s="10">
        <f t="array" ref="E2049">PERCENTILE(IF(ISERROR(D2049:D7048)=FALSE,D2049:D7048),CycleTimePercentile)</f>
        <v>0</v>
      </c>
      <c r="F2049" s="2" t="e">
        <f xml:space="preserve"> IF(Calculations!C2049 = DefectTypeString,  IFERROR(Calculations!J2049,""), NA())</f>
        <v>#N/A</v>
      </c>
      <c r="G2049" s="10">
        <f t="array" ref="G2049">PERCENTILE(IF(ISERROR(F2049:F7048)=FALSE,F2049:F7048),CycleTimePercentile)</f>
        <v>0</v>
      </c>
      <c r="H2049" s="2" t="e">
        <f ca="1" xml:space="preserve"> IF(OR(Calculations!C2049 = "",Calculations!C2049 = WorkTypeString),  Calculations!K2049, NA())</f>
        <v>#N/A</v>
      </c>
      <c r="I2049" s="2" t="e">
        <f xml:space="preserve"> IF(Calculations!C2049 = DefectTypeString,  Calculations!K2049, NA())</f>
        <v>#N/A</v>
      </c>
    </row>
    <row r="2050" spans="1:9" x14ac:dyDescent="0.25">
      <c r="A2050" s="8" t="str">
        <f>Calculations!A2050</f>
        <v/>
      </c>
      <c r="B2050" s="2" t="str">
        <f t="shared" si="36"/>
        <v/>
      </c>
      <c r="C2050" s="10" t="str">
        <f>IFERROR(Calculations!J2050,"")</f>
        <v/>
      </c>
      <c r="D2050" s="10" t="str">
        <f xml:space="preserve"> IF(OR(Calculations!C2050 = "",Calculations!C2050 = WorkTypeString),  IFERROR(Calculations!J2050,""), NA())</f>
        <v/>
      </c>
      <c r="E2050" s="10">
        <f t="array" ref="E2050">PERCENTILE(IF(ISERROR(D2050:D7049)=FALSE,D2050:D7049),CycleTimePercentile)</f>
        <v>0</v>
      </c>
      <c r="F2050" s="2" t="e">
        <f xml:space="preserve"> IF(Calculations!C2050 = DefectTypeString,  IFERROR(Calculations!J2050,""), NA())</f>
        <v>#N/A</v>
      </c>
      <c r="G2050" s="10">
        <f t="array" ref="G2050">PERCENTILE(IF(ISERROR(F2050:F7049)=FALSE,F2050:F7049),CycleTimePercentile)</f>
        <v>0</v>
      </c>
      <c r="H2050" s="2" t="e">
        <f ca="1" xml:space="preserve"> IF(OR(Calculations!C2050 = "",Calculations!C2050 = WorkTypeString),  Calculations!K2050, NA())</f>
        <v>#N/A</v>
      </c>
      <c r="I2050" s="2" t="e">
        <f xml:space="preserve"> IF(Calculations!C2050 = DefectTypeString,  Calculations!K2050, NA())</f>
        <v>#N/A</v>
      </c>
    </row>
    <row r="2051" spans="1:9" x14ac:dyDescent="0.25">
      <c r="A2051" s="8" t="str">
        <f>Calculations!A2051</f>
        <v/>
      </c>
      <c r="B2051" s="2" t="str">
        <f t="shared" ref="B2051:B2114" si="37">IF(ISNUMBER(A2051),YEAR(A2051)&amp;"-"&amp;TEXT(MONTH(A2051),"00")&amp;"-"&amp;TEXT(DAY(A2051),"00")&amp;"-"&amp;TEXT(HOUR(A2051),"00"),"")</f>
        <v/>
      </c>
      <c r="C2051" s="10" t="str">
        <f>IFERROR(Calculations!J2051,"")</f>
        <v/>
      </c>
      <c r="D2051" s="10" t="str">
        <f xml:space="preserve"> IF(OR(Calculations!C2051 = "",Calculations!C2051 = WorkTypeString),  IFERROR(Calculations!J2051,""), NA())</f>
        <v/>
      </c>
      <c r="E2051" s="10">
        <f t="array" ref="E2051">PERCENTILE(IF(ISERROR(D2051:D7050)=FALSE,D2051:D7050),CycleTimePercentile)</f>
        <v>0</v>
      </c>
      <c r="F2051" s="2" t="e">
        <f xml:space="preserve"> IF(Calculations!C2051 = DefectTypeString,  IFERROR(Calculations!J2051,""), NA())</f>
        <v>#N/A</v>
      </c>
      <c r="G2051" s="10">
        <f t="array" ref="G2051">PERCENTILE(IF(ISERROR(F2051:F7050)=FALSE,F2051:F7050),CycleTimePercentile)</f>
        <v>0</v>
      </c>
      <c r="H2051" s="2" t="e">
        <f ca="1" xml:space="preserve"> IF(OR(Calculations!C2051 = "",Calculations!C2051 = WorkTypeString),  Calculations!K2051, NA())</f>
        <v>#N/A</v>
      </c>
      <c r="I2051" s="2" t="e">
        <f xml:space="preserve"> IF(Calculations!C2051 = DefectTypeString,  Calculations!K2051, NA())</f>
        <v>#N/A</v>
      </c>
    </row>
    <row r="2052" spans="1:9" x14ac:dyDescent="0.25">
      <c r="A2052" s="8" t="str">
        <f>Calculations!A2052</f>
        <v/>
      </c>
      <c r="B2052" s="2" t="str">
        <f t="shared" si="37"/>
        <v/>
      </c>
      <c r="C2052" s="10" t="str">
        <f>IFERROR(Calculations!J2052,"")</f>
        <v/>
      </c>
      <c r="D2052" s="10" t="str">
        <f xml:space="preserve"> IF(OR(Calculations!C2052 = "",Calculations!C2052 = WorkTypeString),  IFERROR(Calculations!J2052,""), NA())</f>
        <v/>
      </c>
      <c r="E2052" s="10">
        <f t="array" ref="E2052">PERCENTILE(IF(ISERROR(D2052:D7051)=FALSE,D2052:D7051),CycleTimePercentile)</f>
        <v>0</v>
      </c>
      <c r="F2052" s="2" t="e">
        <f xml:space="preserve"> IF(Calculations!C2052 = DefectTypeString,  IFERROR(Calculations!J2052,""), NA())</f>
        <v>#N/A</v>
      </c>
      <c r="G2052" s="10">
        <f t="array" ref="G2052">PERCENTILE(IF(ISERROR(F2052:F7051)=FALSE,F2052:F7051),CycleTimePercentile)</f>
        <v>0</v>
      </c>
      <c r="H2052" s="2" t="e">
        <f ca="1" xml:space="preserve"> IF(OR(Calculations!C2052 = "",Calculations!C2052 = WorkTypeString),  Calculations!K2052, NA())</f>
        <v>#N/A</v>
      </c>
      <c r="I2052" s="2" t="e">
        <f xml:space="preserve"> IF(Calculations!C2052 = DefectTypeString,  Calculations!K2052, NA())</f>
        <v>#N/A</v>
      </c>
    </row>
    <row r="2053" spans="1:9" x14ac:dyDescent="0.25">
      <c r="A2053" s="8" t="str">
        <f>Calculations!A2053</f>
        <v/>
      </c>
      <c r="B2053" s="2" t="str">
        <f t="shared" si="37"/>
        <v/>
      </c>
      <c r="C2053" s="10" t="str">
        <f>IFERROR(Calculations!J2053,"")</f>
        <v/>
      </c>
      <c r="D2053" s="10" t="str">
        <f xml:space="preserve"> IF(OR(Calculations!C2053 = "",Calculations!C2053 = WorkTypeString),  IFERROR(Calculations!J2053,""), NA())</f>
        <v/>
      </c>
      <c r="E2053" s="10">
        <f t="array" ref="E2053">PERCENTILE(IF(ISERROR(D2053:D7052)=FALSE,D2053:D7052),CycleTimePercentile)</f>
        <v>0</v>
      </c>
      <c r="F2053" s="2" t="e">
        <f xml:space="preserve"> IF(Calculations!C2053 = DefectTypeString,  IFERROR(Calculations!J2053,""), NA())</f>
        <v>#N/A</v>
      </c>
      <c r="G2053" s="10">
        <f t="array" ref="G2053">PERCENTILE(IF(ISERROR(F2053:F7052)=FALSE,F2053:F7052),CycleTimePercentile)</f>
        <v>0</v>
      </c>
      <c r="H2053" s="2" t="e">
        <f ca="1" xml:space="preserve"> IF(OR(Calculations!C2053 = "",Calculations!C2053 = WorkTypeString),  Calculations!K2053, NA())</f>
        <v>#N/A</v>
      </c>
      <c r="I2053" s="2" t="e">
        <f xml:space="preserve"> IF(Calculations!C2053 = DefectTypeString,  Calculations!K2053, NA())</f>
        <v>#N/A</v>
      </c>
    </row>
    <row r="2054" spans="1:9" x14ac:dyDescent="0.25">
      <c r="A2054" s="8" t="str">
        <f>Calculations!A2054</f>
        <v/>
      </c>
      <c r="B2054" s="2" t="str">
        <f t="shared" si="37"/>
        <v/>
      </c>
      <c r="C2054" s="10" t="str">
        <f>IFERROR(Calculations!J2054,"")</f>
        <v/>
      </c>
      <c r="D2054" s="10" t="str">
        <f xml:space="preserve"> IF(OR(Calculations!C2054 = "",Calculations!C2054 = WorkTypeString),  IFERROR(Calculations!J2054,""), NA())</f>
        <v/>
      </c>
      <c r="E2054" s="10">
        <f t="array" ref="E2054">PERCENTILE(IF(ISERROR(D2054:D7053)=FALSE,D2054:D7053),CycleTimePercentile)</f>
        <v>0</v>
      </c>
      <c r="F2054" s="2" t="e">
        <f xml:space="preserve"> IF(Calculations!C2054 = DefectTypeString,  IFERROR(Calculations!J2054,""), NA())</f>
        <v>#N/A</v>
      </c>
      <c r="G2054" s="10">
        <f t="array" ref="G2054">PERCENTILE(IF(ISERROR(F2054:F7053)=FALSE,F2054:F7053),CycleTimePercentile)</f>
        <v>0</v>
      </c>
      <c r="H2054" s="2" t="e">
        <f ca="1" xml:space="preserve"> IF(OR(Calculations!C2054 = "",Calculations!C2054 = WorkTypeString),  Calculations!K2054, NA())</f>
        <v>#N/A</v>
      </c>
      <c r="I2054" s="2" t="e">
        <f xml:space="preserve"> IF(Calculations!C2054 = DefectTypeString,  Calculations!K2054, NA())</f>
        <v>#N/A</v>
      </c>
    </row>
    <row r="2055" spans="1:9" x14ac:dyDescent="0.25">
      <c r="A2055" s="8" t="str">
        <f>Calculations!A2055</f>
        <v/>
      </c>
      <c r="B2055" s="2" t="str">
        <f t="shared" si="37"/>
        <v/>
      </c>
      <c r="C2055" s="10" t="str">
        <f>IFERROR(Calculations!J2055,"")</f>
        <v/>
      </c>
      <c r="D2055" s="10" t="str">
        <f xml:space="preserve"> IF(OR(Calculations!C2055 = "",Calculations!C2055 = WorkTypeString),  IFERROR(Calculations!J2055,""), NA())</f>
        <v/>
      </c>
      <c r="E2055" s="10">
        <f t="array" ref="E2055">PERCENTILE(IF(ISERROR(D2055:D7054)=FALSE,D2055:D7054),CycleTimePercentile)</f>
        <v>0</v>
      </c>
      <c r="F2055" s="2" t="e">
        <f xml:space="preserve"> IF(Calculations!C2055 = DefectTypeString,  IFERROR(Calculations!J2055,""), NA())</f>
        <v>#N/A</v>
      </c>
      <c r="G2055" s="10">
        <f t="array" ref="G2055">PERCENTILE(IF(ISERROR(F2055:F7054)=FALSE,F2055:F7054),CycleTimePercentile)</f>
        <v>0</v>
      </c>
      <c r="H2055" s="2" t="e">
        <f ca="1" xml:space="preserve"> IF(OR(Calculations!C2055 = "",Calculations!C2055 = WorkTypeString),  Calculations!K2055, NA())</f>
        <v>#N/A</v>
      </c>
      <c r="I2055" s="2" t="e">
        <f xml:space="preserve"> IF(Calculations!C2055 = DefectTypeString,  Calculations!K2055, NA())</f>
        <v>#N/A</v>
      </c>
    </row>
    <row r="2056" spans="1:9" x14ac:dyDescent="0.25">
      <c r="A2056" s="8" t="str">
        <f>Calculations!A2056</f>
        <v/>
      </c>
      <c r="B2056" s="2" t="str">
        <f t="shared" si="37"/>
        <v/>
      </c>
      <c r="C2056" s="10" t="str">
        <f>IFERROR(Calculations!J2056,"")</f>
        <v/>
      </c>
      <c r="D2056" s="10" t="str">
        <f xml:space="preserve"> IF(OR(Calculations!C2056 = "",Calculations!C2056 = WorkTypeString),  IFERROR(Calculations!J2056,""), NA())</f>
        <v/>
      </c>
      <c r="E2056" s="10">
        <f t="array" ref="E2056">PERCENTILE(IF(ISERROR(D2056:D7055)=FALSE,D2056:D7055),CycleTimePercentile)</f>
        <v>0</v>
      </c>
      <c r="F2056" s="2" t="e">
        <f xml:space="preserve"> IF(Calculations!C2056 = DefectTypeString,  IFERROR(Calculations!J2056,""), NA())</f>
        <v>#N/A</v>
      </c>
      <c r="G2056" s="10">
        <f t="array" ref="G2056">PERCENTILE(IF(ISERROR(F2056:F7055)=FALSE,F2056:F7055),CycleTimePercentile)</f>
        <v>0</v>
      </c>
      <c r="H2056" s="2" t="e">
        <f ca="1" xml:space="preserve"> IF(OR(Calculations!C2056 = "",Calculations!C2056 = WorkTypeString),  Calculations!K2056, NA())</f>
        <v>#N/A</v>
      </c>
      <c r="I2056" s="2" t="e">
        <f xml:space="preserve"> IF(Calculations!C2056 = DefectTypeString,  Calculations!K2056, NA())</f>
        <v>#N/A</v>
      </c>
    </row>
    <row r="2057" spans="1:9" x14ac:dyDescent="0.25">
      <c r="A2057" s="8" t="str">
        <f>Calculations!A2057</f>
        <v/>
      </c>
      <c r="B2057" s="2" t="str">
        <f t="shared" si="37"/>
        <v/>
      </c>
      <c r="C2057" s="10" t="str">
        <f>IFERROR(Calculations!J2057,"")</f>
        <v/>
      </c>
      <c r="D2057" s="10" t="str">
        <f xml:space="preserve"> IF(OR(Calculations!C2057 = "",Calculations!C2057 = WorkTypeString),  IFERROR(Calculations!J2057,""), NA())</f>
        <v/>
      </c>
      <c r="E2057" s="10">
        <f t="array" ref="E2057">PERCENTILE(IF(ISERROR(D2057:D7056)=FALSE,D2057:D7056),CycleTimePercentile)</f>
        <v>0</v>
      </c>
      <c r="F2057" s="2" t="e">
        <f xml:space="preserve"> IF(Calculations!C2057 = DefectTypeString,  IFERROR(Calculations!J2057,""), NA())</f>
        <v>#N/A</v>
      </c>
      <c r="G2057" s="10">
        <f t="array" ref="G2057">PERCENTILE(IF(ISERROR(F2057:F7056)=FALSE,F2057:F7056),CycleTimePercentile)</f>
        <v>0</v>
      </c>
      <c r="H2057" s="2" t="e">
        <f ca="1" xml:space="preserve"> IF(OR(Calculations!C2057 = "",Calculations!C2057 = WorkTypeString),  Calculations!K2057, NA())</f>
        <v>#N/A</v>
      </c>
      <c r="I2057" s="2" t="e">
        <f xml:space="preserve"> IF(Calculations!C2057 = DefectTypeString,  Calculations!K2057, NA())</f>
        <v>#N/A</v>
      </c>
    </row>
    <row r="2058" spans="1:9" x14ac:dyDescent="0.25">
      <c r="A2058" s="8" t="str">
        <f>Calculations!A2058</f>
        <v/>
      </c>
      <c r="B2058" s="2" t="str">
        <f t="shared" si="37"/>
        <v/>
      </c>
      <c r="C2058" s="10" t="str">
        <f>IFERROR(Calculations!J2058,"")</f>
        <v/>
      </c>
      <c r="D2058" s="10" t="str">
        <f xml:space="preserve"> IF(OR(Calculations!C2058 = "",Calculations!C2058 = WorkTypeString),  IFERROR(Calculations!J2058,""), NA())</f>
        <v/>
      </c>
      <c r="E2058" s="10">
        <f t="array" ref="E2058">PERCENTILE(IF(ISERROR(D2058:D7057)=FALSE,D2058:D7057),CycleTimePercentile)</f>
        <v>0</v>
      </c>
      <c r="F2058" s="2" t="e">
        <f xml:space="preserve"> IF(Calculations!C2058 = DefectTypeString,  IFERROR(Calculations!J2058,""), NA())</f>
        <v>#N/A</v>
      </c>
      <c r="G2058" s="10">
        <f t="array" ref="G2058">PERCENTILE(IF(ISERROR(F2058:F7057)=FALSE,F2058:F7057),CycleTimePercentile)</f>
        <v>0</v>
      </c>
      <c r="H2058" s="2" t="e">
        <f ca="1" xml:space="preserve"> IF(OR(Calculations!C2058 = "",Calculations!C2058 = WorkTypeString),  Calculations!K2058, NA())</f>
        <v>#N/A</v>
      </c>
      <c r="I2058" s="2" t="e">
        <f xml:space="preserve"> IF(Calculations!C2058 = DefectTypeString,  Calculations!K2058, NA())</f>
        <v>#N/A</v>
      </c>
    </row>
    <row r="2059" spans="1:9" x14ac:dyDescent="0.25">
      <c r="A2059" s="8" t="str">
        <f>Calculations!A2059</f>
        <v/>
      </c>
      <c r="B2059" s="2" t="str">
        <f t="shared" si="37"/>
        <v/>
      </c>
      <c r="C2059" s="10" t="str">
        <f>IFERROR(Calculations!J2059,"")</f>
        <v/>
      </c>
      <c r="D2059" s="10" t="str">
        <f xml:space="preserve"> IF(OR(Calculations!C2059 = "",Calculations!C2059 = WorkTypeString),  IFERROR(Calculations!J2059,""), NA())</f>
        <v/>
      </c>
      <c r="E2059" s="10">
        <f t="array" ref="E2059">PERCENTILE(IF(ISERROR(D2059:D7058)=FALSE,D2059:D7058),CycleTimePercentile)</f>
        <v>0</v>
      </c>
      <c r="F2059" s="2" t="e">
        <f xml:space="preserve"> IF(Calculations!C2059 = DefectTypeString,  IFERROR(Calculations!J2059,""), NA())</f>
        <v>#N/A</v>
      </c>
      <c r="G2059" s="10">
        <f t="array" ref="G2059">PERCENTILE(IF(ISERROR(F2059:F7058)=FALSE,F2059:F7058),CycleTimePercentile)</f>
        <v>0</v>
      </c>
      <c r="H2059" s="2" t="e">
        <f ca="1" xml:space="preserve"> IF(OR(Calculations!C2059 = "",Calculations!C2059 = WorkTypeString),  Calculations!K2059, NA())</f>
        <v>#N/A</v>
      </c>
      <c r="I2059" s="2" t="e">
        <f xml:space="preserve"> IF(Calculations!C2059 = DefectTypeString,  Calculations!K2059, NA())</f>
        <v>#N/A</v>
      </c>
    </row>
    <row r="2060" spans="1:9" x14ac:dyDescent="0.25">
      <c r="A2060" s="8" t="str">
        <f>Calculations!A2060</f>
        <v/>
      </c>
      <c r="B2060" s="2" t="str">
        <f t="shared" si="37"/>
        <v/>
      </c>
      <c r="C2060" s="10" t="str">
        <f>IFERROR(Calculations!J2060,"")</f>
        <v/>
      </c>
      <c r="D2060" s="10" t="str">
        <f xml:space="preserve"> IF(OR(Calculations!C2060 = "",Calculations!C2060 = WorkTypeString),  IFERROR(Calculations!J2060,""), NA())</f>
        <v/>
      </c>
      <c r="E2060" s="10">
        <f t="array" ref="E2060">PERCENTILE(IF(ISERROR(D2060:D7059)=FALSE,D2060:D7059),CycleTimePercentile)</f>
        <v>0</v>
      </c>
      <c r="F2060" s="2" t="e">
        <f xml:space="preserve"> IF(Calculations!C2060 = DefectTypeString,  IFERROR(Calculations!J2060,""), NA())</f>
        <v>#N/A</v>
      </c>
      <c r="G2060" s="10">
        <f t="array" ref="G2060">PERCENTILE(IF(ISERROR(F2060:F7059)=FALSE,F2060:F7059),CycleTimePercentile)</f>
        <v>0</v>
      </c>
      <c r="H2060" s="2" t="e">
        <f ca="1" xml:space="preserve"> IF(OR(Calculations!C2060 = "",Calculations!C2060 = WorkTypeString),  Calculations!K2060, NA())</f>
        <v>#N/A</v>
      </c>
      <c r="I2060" s="2" t="e">
        <f xml:space="preserve"> IF(Calculations!C2060 = DefectTypeString,  Calculations!K2060, NA())</f>
        <v>#N/A</v>
      </c>
    </row>
    <row r="2061" spans="1:9" x14ac:dyDescent="0.25">
      <c r="A2061" s="8" t="str">
        <f>Calculations!A2061</f>
        <v/>
      </c>
      <c r="B2061" s="2" t="str">
        <f t="shared" si="37"/>
        <v/>
      </c>
      <c r="C2061" s="10" t="str">
        <f>IFERROR(Calculations!J2061,"")</f>
        <v/>
      </c>
      <c r="D2061" s="10" t="str">
        <f xml:space="preserve"> IF(OR(Calculations!C2061 = "",Calculations!C2061 = WorkTypeString),  IFERROR(Calculations!J2061,""), NA())</f>
        <v/>
      </c>
      <c r="E2061" s="10">
        <f t="array" ref="E2061">PERCENTILE(IF(ISERROR(D2061:D7060)=FALSE,D2061:D7060),CycleTimePercentile)</f>
        <v>0</v>
      </c>
      <c r="F2061" s="2" t="e">
        <f xml:space="preserve"> IF(Calculations!C2061 = DefectTypeString,  IFERROR(Calculations!J2061,""), NA())</f>
        <v>#N/A</v>
      </c>
      <c r="G2061" s="10">
        <f t="array" ref="G2061">PERCENTILE(IF(ISERROR(F2061:F7060)=FALSE,F2061:F7060),CycleTimePercentile)</f>
        <v>0</v>
      </c>
      <c r="H2061" s="2" t="e">
        <f ca="1" xml:space="preserve"> IF(OR(Calculations!C2061 = "",Calculations!C2061 = WorkTypeString),  Calculations!K2061, NA())</f>
        <v>#N/A</v>
      </c>
      <c r="I2061" s="2" t="e">
        <f xml:space="preserve"> IF(Calculations!C2061 = DefectTypeString,  Calculations!K2061, NA())</f>
        <v>#N/A</v>
      </c>
    </row>
    <row r="2062" spans="1:9" x14ac:dyDescent="0.25">
      <c r="A2062" s="8" t="str">
        <f>Calculations!A2062</f>
        <v/>
      </c>
      <c r="B2062" s="2" t="str">
        <f t="shared" si="37"/>
        <v/>
      </c>
      <c r="C2062" s="10" t="str">
        <f>IFERROR(Calculations!J2062,"")</f>
        <v/>
      </c>
      <c r="D2062" s="10" t="str">
        <f xml:space="preserve"> IF(OR(Calculations!C2062 = "",Calculations!C2062 = WorkTypeString),  IFERROR(Calculations!J2062,""), NA())</f>
        <v/>
      </c>
      <c r="E2062" s="10">
        <f t="array" ref="E2062">PERCENTILE(IF(ISERROR(D2062:D7061)=FALSE,D2062:D7061),CycleTimePercentile)</f>
        <v>0</v>
      </c>
      <c r="F2062" s="2" t="e">
        <f xml:space="preserve"> IF(Calculations!C2062 = DefectTypeString,  IFERROR(Calculations!J2062,""), NA())</f>
        <v>#N/A</v>
      </c>
      <c r="G2062" s="10">
        <f t="array" ref="G2062">PERCENTILE(IF(ISERROR(F2062:F7061)=FALSE,F2062:F7061),CycleTimePercentile)</f>
        <v>0</v>
      </c>
      <c r="H2062" s="2" t="e">
        <f ca="1" xml:space="preserve"> IF(OR(Calculations!C2062 = "",Calculations!C2062 = WorkTypeString),  Calculations!K2062, NA())</f>
        <v>#N/A</v>
      </c>
      <c r="I2062" s="2" t="e">
        <f xml:space="preserve"> IF(Calculations!C2062 = DefectTypeString,  Calculations!K2062, NA())</f>
        <v>#N/A</v>
      </c>
    </row>
    <row r="2063" spans="1:9" x14ac:dyDescent="0.25">
      <c r="A2063" s="8" t="str">
        <f>Calculations!A2063</f>
        <v/>
      </c>
      <c r="B2063" s="2" t="str">
        <f t="shared" si="37"/>
        <v/>
      </c>
      <c r="C2063" s="10" t="str">
        <f>IFERROR(Calculations!J2063,"")</f>
        <v/>
      </c>
      <c r="D2063" s="10" t="str">
        <f xml:space="preserve"> IF(OR(Calculations!C2063 = "",Calculations!C2063 = WorkTypeString),  IFERROR(Calculations!J2063,""), NA())</f>
        <v/>
      </c>
      <c r="E2063" s="10">
        <f t="array" ref="E2063">PERCENTILE(IF(ISERROR(D2063:D7062)=FALSE,D2063:D7062),CycleTimePercentile)</f>
        <v>0</v>
      </c>
      <c r="F2063" s="2" t="e">
        <f xml:space="preserve"> IF(Calculations!C2063 = DefectTypeString,  IFERROR(Calculations!J2063,""), NA())</f>
        <v>#N/A</v>
      </c>
      <c r="G2063" s="10">
        <f t="array" ref="G2063">PERCENTILE(IF(ISERROR(F2063:F7062)=FALSE,F2063:F7062),CycleTimePercentile)</f>
        <v>0</v>
      </c>
      <c r="H2063" s="2" t="e">
        <f ca="1" xml:space="preserve"> IF(OR(Calculations!C2063 = "",Calculations!C2063 = WorkTypeString),  Calculations!K2063, NA())</f>
        <v>#N/A</v>
      </c>
      <c r="I2063" s="2" t="e">
        <f xml:space="preserve"> IF(Calculations!C2063 = DefectTypeString,  Calculations!K2063, NA())</f>
        <v>#N/A</v>
      </c>
    </row>
    <row r="2064" spans="1:9" x14ac:dyDescent="0.25">
      <c r="A2064" s="8" t="str">
        <f>Calculations!A2064</f>
        <v/>
      </c>
      <c r="B2064" s="2" t="str">
        <f t="shared" si="37"/>
        <v/>
      </c>
      <c r="C2064" s="10" t="str">
        <f>IFERROR(Calculations!J2064,"")</f>
        <v/>
      </c>
      <c r="D2064" s="10" t="str">
        <f xml:space="preserve"> IF(OR(Calculations!C2064 = "",Calculations!C2064 = WorkTypeString),  IFERROR(Calculations!J2064,""), NA())</f>
        <v/>
      </c>
      <c r="E2064" s="10">
        <f t="array" ref="E2064">PERCENTILE(IF(ISERROR(D2064:D7063)=FALSE,D2064:D7063),CycleTimePercentile)</f>
        <v>0</v>
      </c>
      <c r="F2064" s="2" t="e">
        <f xml:space="preserve"> IF(Calculations!C2064 = DefectTypeString,  IFERROR(Calculations!J2064,""), NA())</f>
        <v>#N/A</v>
      </c>
      <c r="G2064" s="10">
        <f t="array" ref="G2064">PERCENTILE(IF(ISERROR(F2064:F7063)=FALSE,F2064:F7063),CycleTimePercentile)</f>
        <v>0</v>
      </c>
      <c r="H2064" s="2" t="e">
        <f ca="1" xml:space="preserve"> IF(OR(Calculations!C2064 = "",Calculations!C2064 = WorkTypeString),  Calculations!K2064, NA())</f>
        <v>#N/A</v>
      </c>
      <c r="I2064" s="2" t="e">
        <f xml:space="preserve"> IF(Calculations!C2064 = DefectTypeString,  Calculations!K2064, NA())</f>
        <v>#N/A</v>
      </c>
    </row>
    <row r="2065" spans="1:9" x14ac:dyDescent="0.25">
      <c r="A2065" s="8" t="str">
        <f>Calculations!A2065</f>
        <v/>
      </c>
      <c r="B2065" s="2" t="str">
        <f t="shared" si="37"/>
        <v/>
      </c>
      <c r="C2065" s="10" t="str">
        <f>IFERROR(Calculations!J2065,"")</f>
        <v/>
      </c>
      <c r="D2065" s="10" t="str">
        <f xml:space="preserve"> IF(OR(Calculations!C2065 = "",Calculations!C2065 = WorkTypeString),  IFERROR(Calculations!J2065,""), NA())</f>
        <v/>
      </c>
      <c r="E2065" s="10">
        <f t="array" ref="E2065">PERCENTILE(IF(ISERROR(D2065:D7064)=FALSE,D2065:D7064),CycleTimePercentile)</f>
        <v>0</v>
      </c>
      <c r="F2065" s="2" t="e">
        <f xml:space="preserve"> IF(Calculations!C2065 = DefectTypeString,  IFERROR(Calculations!J2065,""), NA())</f>
        <v>#N/A</v>
      </c>
      <c r="G2065" s="10">
        <f t="array" ref="G2065">PERCENTILE(IF(ISERROR(F2065:F7064)=FALSE,F2065:F7064),CycleTimePercentile)</f>
        <v>0</v>
      </c>
      <c r="H2065" s="2" t="e">
        <f ca="1" xml:space="preserve"> IF(OR(Calculations!C2065 = "",Calculations!C2065 = WorkTypeString),  Calculations!K2065, NA())</f>
        <v>#N/A</v>
      </c>
      <c r="I2065" s="2" t="e">
        <f xml:space="preserve"> IF(Calculations!C2065 = DefectTypeString,  Calculations!K2065, NA())</f>
        <v>#N/A</v>
      </c>
    </row>
    <row r="2066" spans="1:9" x14ac:dyDescent="0.25">
      <c r="A2066" s="8" t="str">
        <f>Calculations!A2066</f>
        <v/>
      </c>
      <c r="B2066" s="2" t="str">
        <f t="shared" si="37"/>
        <v/>
      </c>
      <c r="C2066" s="10" t="str">
        <f>IFERROR(Calculations!J2066,"")</f>
        <v/>
      </c>
      <c r="D2066" s="10" t="str">
        <f xml:space="preserve"> IF(OR(Calculations!C2066 = "",Calculations!C2066 = WorkTypeString),  IFERROR(Calculations!J2066,""), NA())</f>
        <v/>
      </c>
      <c r="E2066" s="10">
        <f t="array" ref="E2066">PERCENTILE(IF(ISERROR(D2066:D7065)=FALSE,D2066:D7065),CycleTimePercentile)</f>
        <v>0</v>
      </c>
      <c r="F2066" s="2" t="e">
        <f xml:space="preserve"> IF(Calculations!C2066 = DefectTypeString,  IFERROR(Calculations!J2066,""), NA())</f>
        <v>#N/A</v>
      </c>
      <c r="G2066" s="10">
        <f t="array" ref="G2066">PERCENTILE(IF(ISERROR(F2066:F7065)=FALSE,F2066:F7065),CycleTimePercentile)</f>
        <v>0</v>
      </c>
      <c r="H2066" s="2" t="e">
        <f ca="1" xml:space="preserve"> IF(OR(Calculations!C2066 = "",Calculations!C2066 = WorkTypeString),  Calculations!K2066, NA())</f>
        <v>#N/A</v>
      </c>
      <c r="I2066" s="2" t="e">
        <f xml:space="preserve"> IF(Calculations!C2066 = DefectTypeString,  Calculations!K2066, NA())</f>
        <v>#N/A</v>
      </c>
    </row>
    <row r="2067" spans="1:9" x14ac:dyDescent="0.25">
      <c r="A2067" s="8" t="str">
        <f>Calculations!A2067</f>
        <v/>
      </c>
      <c r="B2067" s="2" t="str">
        <f t="shared" si="37"/>
        <v/>
      </c>
      <c r="C2067" s="10" t="str">
        <f>IFERROR(Calculations!J2067,"")</f>
        <v/>
      </c>
      <c r="D2067" s="10" t="str">
        <f xml:space="preserve"> IF(OR(Calculations!C2067 = "",Calculations!C2067 = WorkTypeString),  IFERROR(Calculations!J2067,""), NA())</f>
        <v/>
      </c>
      <c r="E2067" s="10">
        <f t="array" ref="E2067">PERCENTILE(IF(ISERROR(D2067:D7066)=FALSE,D2067:D7066),CycleTimePercentile)</f>
        <v>0</v>
      </c>
      <c r="F2067" s="2" t="e">
        <f xml:space="preserve"> IF(Calculations!C2067 = DefectTypeString,  IFERROR(Calculations!J2067,""), NA())</f>
        <v>#N/A</v>
      </c>
      <c r="G2067" s="10">
        <f t="array" ref="G2067">PERCENTILE(IF(ISERROR(F2067:F7066)=FALSE,F2067:F7066),CycleTimePercentile)</f>
        <v>0</v>
      </c>
      <c r="H2067" s="2" t="e">
        <f ca="1" xml:space="preserve"> IF(OR(Calculations!C2067 = "",Calculations!C2067 = WorkTypeString),  Calculations!K2067, NA())</f>
        <v>#N/A</v>
      </c>
      <c r="I2067" s="2" t="e">
        <f xml:space="preserve"> IF(Calculations!C2067 = DefectTypeString,  Calculations!K2067, NA())</f>
        <v>#N/A</v>
      </c>
    </row>
    <row r="2068" spans="1:9" x14ac:dyDescent="0.25">
      <c r="A2068" s="8" t="str">
        <f>Calculations!A2068</f>
        <v/>
      </c>
      <c r="B2068" s="2" t="str">
        <f t="shared" si="37"/>
        <v/>
      </c>
      <c r="C2068" s="10" t="str">
        <f>IFERROR(Calculations!J2068,"")</f>
        <v/>
      </c>
      <c r="D2068" s="10" t="str">
        <f xml:space="preserve"> IF(OR(Calculations!C2068 = "",Calculations!C2068 = WorkTypeString),  IFERROR(Calculations!J2068,""), NA())</f>
        <v/>
      </c>
      <c r="E2068" s="10">
        <f t="array" ref="E2068">PERCENTILE(IF(ISERROR(D2068:D7067)=FALSE,D2068:D7067),CycleTimePercentile)</f>
        <v>0</v>
      </c>
      <c r="F2068" s="2" t="e">
        <f xml:space="preserve"> IF(Calculations!C2068 = DefectTypeString,  IFERROR(Calculations!J2068,""), NA())</f>
        <v>#N/A</v>
      </c>
      <c r="G2068" s="10">
        <f t="array" ref="G2068">PERCENTILE(IF(ISERROR(F2068:F7067)=FALSE,F2068:F7067),CycleTimePercentile)</f>
        <v>0</v>
      </c>
      <c r="H2068" s="2" t="e">
        <f ca="1" xml:space="preserve"> IF(OR(Calculations!C2068 = "",Calculations!C2068 = WorkTypeString),  Calculations!K2068, NA())</f>
        <v>#N/A</v>
      </c>
      <c r="I2068" s="2" t="e">
        <f xml:space="preserve"> IF(Calculations!C2068 = DefectTypeString,  Calculations!K2068, NA())</f>
        <v>#N/A</v>
      </c>
    </row>
    <row r="2069" spans="1:9" x14ac:dyDescent="0.25">
      <c r="A2069" s="8" t="str">
        <f>Calculations!A2069</f>
        <v/>
      </c>
      <c r="B2069" s="2" t="str">
        <f t="shared" si="37"/>
        <v/>
      </c>
      <c r="C2069" s="10" t="str">
        <f>IFERROR(Calculations!J2069,"")</f>
        <v/>
      </c>
      <c r="D2069" s="10" t="str">
        <f xml:space="preserve"> IF(OR(Calculations!C2069 = "",Calculations!C2069 = WorkTypeString),  IFERROR(Calculations!J2069,""), NA())</f>
        <v/>
      </c>
      <c r="E2069" s="10">
        <f t="array" ref="E2069">PERCENTILE(IF(ISERROR(D2069:D7068)=FALSE,D2069:D7068),CycleTimePercentile)</f>
        <v>0</v>
      </c>
      <c r="F2069" s="2" t="e">
        <f xml:space="preserve"> IF(Calculations!C2069 = DefectTypeString,  IFERROR(Calculations!J2069,""), NA())</f>
        <v>#N/A</v>
      </c>
      <c r="G2069" s="10">
        <f t="array" ref="G2069">PERCENTILE(IF(ISERROR(F2069:F7068)=FALSE,F2069:F7068),CycleTimePercentile)</f>
        <v>0</v>
      </c>
      <c r="H2069" s="2" t="e">
        <f ca="1" xml:space="preserve"> IF(OR(Calculations!C2069 = "",Calculations!C2069 = WorkTypeString),  Calculations!K2069, NA())</f>
        <v>#N/A</v>
      </c>
      <c r="I2069" s="2" t="e">
        <f xml:space="preserve"> IF(Calculations!C2069 = DefectTypeString,  Calculations!K2069, NA())</f>
        <v>#N/A</v>
      </c>
    </row>
    <row r="2070" spans="1:9" x14ac:dyDescent="0.25">
      <c r="A2070" s="8" t="str">
        <f>Calculations!A2070</f>
        <v/>
      </c>
      <c r="B2070" s="2" t="str">
        <f t="shared" si="37"/>
        <v/>
      </c>
      <c r="C2070" s="10" t="str">
        <f>IFERROR(Calculations!J2070,"")</f>
        <v/>
      </c>
      <c r="D2070" s="10" t="str">
        <f xml:space="preserve"> IF(OR(Calculations!C2070 = "",Calculations!C2070 = WorkTypeString),  IFERROR(Calculations!J2070,""), NA())</f>
        <v/>
      </c>
      <c r="E2070" s="10">
        <f t="array" ref="E2070">PERCENTILE(IF(ISERROR(D2070:D7069)=FALSE,D2070:D7069),CycleTimePercentile)</f>
        <v>0</v>
      </c>
      <c r="F2070" s="2" t="e">
        <f xml:space="preserve"> IF(Calculations!C2070 = DefectTypeString,  IFERROR(Calculations!J2070,""), NA())</f>
        <v>#N/A</v>
      </c>
      <c r="G2070" s="10">
        <f t="array" ref="G2070">PERCENTILE(IF(ISERROR(F2070:F7069)=FALSE,F2070:F7069),CycleTimePercentile)</f>
        <v>0</v>
      </c>
      <c r="H2070" s="2" t="e">
        <f ca="1" xml:space="preserve"> IF(OR(Calculations!C2070 = "",Calculations!C2070 = WorkTypeString),  Calculations!K2070, NA())</f>
        <v>#N/A</v>
      </c>
      <c r="I2070" s="2" t="e">
        <f xml:space="preserve"> IF(Calculations!C2070 = DefectTypeString,  Calculations!K2070, NA())</f>
        <v>#N/A</v>
      </c>
    </row>
    <row r="2071" spans="1:9" x14ac:dyDescent="0.25">
      <c r="A2071" s="8" t="str">
        <f>Calculations!A2071</f>
        <v/>
      </c>
      <c r="B2071" s="2" t="str">
        <f t="shared" si="37"/>
        <v/>
      </c>
      <c r="C2071" s="10" t="str">
        <f>IFERROR(Calculations!J2071,"")</f>
        <v/>
      </c>
      <c r="D2071" s="10" t="str">
        <f xml:space="preserve"> IF(OR(Calculations!C2071 = "",Calculations!C2071 = WorkTypeString),  IFERROR(Calculations!J2071,""), NA())</f>
        <v/>
      </c>
      <c r="E2071" s="10">
        <f t="array" ref="E2071">PERCENTILE(IF(ISERROR(D2071:D7070)=FALSE,D2071:D7070),CycleTimePercentile)</f>
        <v>0</v>
      </c>
      <c r="F2071" s="2" t="e">
        <f xml:space="preserve"> IF(Calculations!C2071 = DefectTypeString,  IFERROR(Calculations!J2071,""), NA())</f>
        <v>#N/A</v>
      </c>
      <c r="G2071" s="10">
        <f t="array" ref="G2071">PERCENTILE(IF(ISERROR(F2071:F7070)=FALSE,F2071:F7070),CycleTimePercentile)</f>
        <v>0</v>
      </c>
      <c r="H2071" s="2" t="e">
        <f ca="1" xml:space="preserve"> IF(OR(Calculations!C2071 = "",Calculations!C2071 = WorkTypeString),  Calculations!K2071, NA())</f>
        <v>#N/A</v>
      </c>
      <c r="I2071" s="2" t="e">
        <f xml:space="preserve"> IF(Calculations!C2071 = DefectTypeString,  Calculations!K2071, NA())</f>
        <v>#N/A</v>
      </c>
    </row>
    <row r="2072" spans="1:9" x14ac:dyDescent="0.25">
      <c r="A2072" s="8" t="str">
        <f>Calculations!A2072</f>
        <v/>
      </c>
      <c r="B2072" s="2" t="str">
        <f t="shared" si="37"/>
        <v/>
      </c>
      <c r="C2072" s="10" t="str">
        <f>IFERROR(Calculations!J2072,"")</f>
        <v/>
      </c>
      <c r="D2072" s="10" t="str">
        <f xml:space="preserve"> IF(OR(Calculations!C2072 = "",Calculations!C2072 = WorkTypeString),  IFERROR(Calculations!J2072,""), NA())</f>
        <v/>
      </c>
      <c r="E2072" s="10">
        <f t="array" ref="E2072">PERCENTILE(IF(ISERROR(D2072:D7071)=FALSE,D2072:D7071),CycleTimePercentile)</f>
        <v>0</v>
      </c>
      <c r="F2072" s="2" t="e">
        <f xml:space="preserve"> IF(Calculations!C2072 = DefectTypeString,  IFERROR(Calculations!J2072,""), NA())</f>
        <v>#N/A</v>
      </c>
      <c r="G2072" s="10">
        <f t="array" ref="G2072">PERCENTILE(IF(ISERROR(F2072:F7071)=FALSE,F2072:F7071),CycleTimePercentile)</f>
        <v>0</v>
      </c>
      <c r="H2072" s="2" t="e">
        <f ca="1" xml:space="preserve"> IF(OR(Calculations!C2072 = "",Calculations!C2072 = WorkTypeString),  Calculations!K2072, NA())</f>
        <v>#N/A</v>
      </c>
      <c r="I2072" s="2" t="e">
        <f xml:space="preserve"> IF(Calculations!C2072 = DefectTypeString,  Calculations!K2072, NA())</f>
        <v>#N/A</v>
      </c>
    </row>
    <row r="2073" spans="1:9" x14ac:dyDescent="0.25">
      <c r="A2073" s="8" t="str">
        <f>Calculations!A2073</f>
        <v/>
      </c>
      <c r="B2073" s="2" t="str">
        <f t="shared" si="37"/>
        <v/>
      </c>
      <c r="C2073" s="10" t="str">
        <f>IFERROR(Calculations!J2073,"")</f>
        <v/>
      </c>
      <c r="D2073" s="10" t="str">
        <f xml:space="preserve"> IF(OR(Calculations!C2073 = "",Calculations!C2073 = WorkTypeString),  IFERROR(Calculations!J2073,""), NA())</f>
        <v/>
      </c>
      <c r="E2073" s="10">
        <f t="array" ref="E2073">PERCENTILE(IF(ISERROR(D2073:D7072)=FALSE,D2073:D7072),CycleTimePercentile)</f>
        <v>0</v>
      </c>
      <c r="F2073" s="2" t="e">
        <f xml:space="preserve"> IF(Calculations!C2073 = DefectTypeString,  IFERROR(Calculations!J2073,""), NA())</f>
        <v>#N/A</v>
      </c>
      <c r="G2073" s="10">
        <f t="array" ref="G2073">PERCENTILE(IF(ISERROR(F2073:F7072)=FALSE,F2073:F7072),CycleTimePercentile)</f>
        <v>0</v>
      </c>
      <c r="H2073" s="2" t="e">
        <f ca="1" xml:space="preserve"> IF(OR(Calculations!C2073 = "",Calculations!C2073 = WorkTypeString),  Calculations!K2073, NA())</f>
        <v>#N/A</v>
      </c>
      <c r="I2073" s="2" t="e">
        <f xml:space="preserve"> IF(Calculations!C2073 = DefectTypeString,  Calculations!K2073, NA())</f>
        <v>#N/A</v>
      </c>
    </row>
    <row r="2074" spans="1:9" x14ac:dyDescent="0.25">
      <c r="A2074" s="8" t="str">
        <f>Calculations!A2074</f>
        <v/>
      </c>
      <c r="B2074" s="2" t="str">
        <f t="shared" si="37"/>
        <v/>
      </c>
      <c r="C2074" s="10" t="str">
        <f>IFERROR(Calculations!J2074,"")</f>
        <v/>
      </c>
      <c r="D2074" s="10" t="str">
        <f xml:space="preserve"> IF(OR(Calculations!C2074 = "",Calculations!C2074 = WorkTypeString),  IFERROR(Calculations!J2074,""), NA())</f>
        <v/>
      </c>
      <c r="E2074" s="10">
        <f t="array" ref="E2074">PERCENTILE(IF(ISERROR(D2074:D7073)=FALSE,D2074:D7073),CycleTimePercentile)</f>
        <v>0</v>
      </c>
      <c r="F2074" s="2" t="e">
        <f xml:space="preserve"> IF(Calculations!C2074 = DefectTypeString,  IFERROR(Calculations!J2074,""), NA())</f>
        <v>#N/A</v>
      </c>
      <c r="G2074" s="10">
        <f t="array" ref="G2074">PERCENTILE(IF(ISERROR(F2074:F7073)=FALSE,F2074:F7073),CycleTimePercentile)</f>
        <v>0</v>
      </c>
      <c r="H2074" s="2" t="e">
        <f ca="1" xml:space="preserve"> IF(OR(Calculations!C2074 = "",Calculations!C2074 = WorkTypeString),  Calculations!K2074, NA())</f>
        <v>#N/A</v>
      </c>
      <c r="I2074" s="2" t="e">
        <f xml:space="preserve"> IF(Calculations!C2074 = DefectTypeString,  Calculations!K2074, NA())</f>
        <v>#N/A</v>
      </c>
    </row>
    <row r="2075" spans="1:9" x14ac:dyDescent="0.25">
      <c r="A2075" s="8" t="str">
        <f>Calculations!A2075</f>
        <v/>
      </c>
      <c r="B2075" s="2" t="str">
        <f t="shared" si="37"/>
        <v/>
      </c>
      <c r="C2075" s="10" t="str">
        <f>IFERROR(Calculations!J2075,"")</f>
        <v/>
      </c>
      <c r="D2075" s="10" t="str">
        <f xml:space="preserve"> IF(OR(Calculations!C2075 = "",Calculations!C2075 = WorkTypeString),  IFERROR(Calculations!J2075,""), NA())</f>
        <v/>
      </c>
      <c r="E2075" s="10">
        <f t="array" ref="E2075">PERCENTILE(IF(ISERROR(D2075:D7074)=FALSE,D2075:D7074),CycleTimePercentile)</f>
        <v>0</v>
      </c>
      <c r="F2075" s="2" t="e">
        <f xml:space="preserve"> IF(Calculations!C2075 = DefectTypeString,  IFERROR(Calculations!J2075,""), NA())</f>
        <v>#N/A</v>
      </c>
      <c r="G2075" s="10">
        <f t="array" ref="G2075">PERCENTILE(IF(ISERROR(F2075:F7074)=FALSE,F2075:F7074),CycleTimePercentile)</f>
        <v>0</v>
      </c>
      <c r="H2075" s="2" t="e">
        <f ca="1" xml:space="preserve"> IF(OR(Calculations!C2075 = "",Calculations!C2075 = WorkTypeString),  Calculations!K2075, NA())</f>
        <v>#N/A</v>
      </c>
      <c r="I2075" s="2" t="e">
        <f xml:space="preserve"> IF(Calculations!C2075 = DefectTypeString,  Calculations!K2075, NA())</f>
        <v>#N/A</v>
      </c>
    </row>
    <row r="2076" spans="1:9" x14ac:dyDescent="0.25">
      <c r="A2076" s="8" t="str">
        <f>Calculations!A2076</f>
        <v/>
      </c>
      <c r="B2076" s="2" t="str">
        <f t="shared" si="37"/>
        <v/>
      </c>
      <c r="C2076" s="10" t="str">
        <f>IFERROR(Calculations!J2076,"")</f>
        <v/>
      </c>
      <c r="D2076" s="10" t="str">
        <f xml:space="preserve"> IF(OR(Calculations!C2076 = "",Calculations!C2076 = WorkTypeString),  IFERROR(Calculations!J2076,""), NA())</f>
        <v/>
      </c>
      <c r="E2076" s="10">
        <f t="array" ref="E2076">PERCENTILE(IF(ISERROR(D2076:D7075)=FALSE,D2076:D7075),CycleTimePercentile)</f>
        <v>0</v>
      </c>
      <c r="F2076" s="2" t="e">
        <f xml:space="preserve"> IF(Calculations!C2076 = DefectTypeString,  IFERROR(Calculations!J2076,""), NA())</f>
        <v>#N/A</v>
      </c>
      <c r="G2076" s="10">
        <f t="array" ref="G2076">PERCENTILE(IF(ISERROR(F2076:F7075)=FALSE,F2076:F7075),CycleTimePercentile)</f>
        <v>0</v>
      </c>
      <c r="H2076" s="2" t="e">
        <f ca="1" xml:space="preserve"> IF(OR(Calculations!C2076 = "",Calculations!C2076 = WorkTypeString),  Calculations!K2076, NA())</f>
        <v>#N/A</v>
      </c>
      <c r="I2076" s="2" t="e">
        <f xml:space="preserve"> IF(Calculations!C2076 = DefectTypeString,  Calculations!K2076, NA())</f>
        <v>#N/A</v>
      </c>
    </row>
    <row r="2077" spans="1:9" x14ac:dyDescent="0.25">
      <c r="A2077" s="8" t="str">
        <f>Calculations!A2077</f>
        <v/>
      </c>
      <c r="B2077" s="2" t="str">
        <f t="shared" si="37"/>
        <v/>
      </c>
      <c r="C2077" s="10" t="str">
        <f>IFERROR(Calculations!J2077,"")</f>
        <v/>
      </c>
      <c r="D2077" s="10" t="str">
        <f xml:space="preserve"> IF(OR(Calculations!C2077 = "",Calculations!C2077 = WorkTypeString),  IFERROR(Calculations!J2077,""), NA())</f>
        <v/>
      </c>
      <c r="E2077" s="10">
        <f t="array" ref="E2077">PERCENTILE(IF(ISERROR(D2077:D7076)=FALSE,D2077:D7076),CycleTimePercentile)</f>
        <v>0</v>
      </c>
      <c r="F2077" s="2" t="e">
        <f xml:space="preserve"> IF(Calculations!C2077 = DefectTypeString,  IFERROR(Calculations!J2077,""), NA())</f>
        <v>#N/A</v>
      </c>
      <c r="G2077" s="10">
        <f t="array" ref="G2077">PERCENTILE(IF(ISERROR(F2077:F7076)=FALSE,F2077:F7076),CycleTimePercentile)</f>
        <v>0</v>
      </c>
      <c r="H2077" s="2" t="e">
        <f ca="1" xml:space="preserve"> IF(OR(Calculations!C2077 = "",Calculations!C2077 = WorkTypeString),  Calculations!K2077, NA())</f>
        <v>#N/A</v>
      </c>
      <c r="I2077" s="2" t="e">
        <f xml:space="preserve"> IF(Calculations!C2077 = DefectTypeString,  Calculations!K2077, NA())</f>
        <v>#N/A</v>
      </c>
    </row>
    <row r="2078" spans="1:9" x14ac:dyDescent="0.25">
      <c r="A2078" s="8" t="str">
        <f>Calculations!A2078</f>
        <v/>
      </c>
      <c r="B2078" s="2" t="str">
        <f t="shared" si="37"/>
        <v/>
      </c>
      <c r="C2078" s="10" t="str">
        <f>IFERROR(Calculations!J2078,"")</f>
        <v/>
      </c>
      <c r="D2078" s="10" t="str">
        <f xml:space="preserve"> IF(OR(Calculations!C2078 = "",Calculations!C2078 = WorkTypeString),  IFERROR(Calculations!J2078,""), NA())</f>
        <v/>
      </c>
      <c r="E2078" s="10">
        <f t="array" ref="E2078">PERCENTILE(IF(ISERROR(D2078:D7077)=FALSE,D2078:D7077),CycleTimePercentile)</f>
        <v>0</v>
      </c>
      <c r="F2078" s="2" t="e">
        <f xml:space="preserve"> IF(Calculations!C2078 = DefectTypeString,  IFERROR(Calculations!J2078,""), NA())</f>
        <v>#N/A</v>
      </c>
      <c r="G2078" s="10">
        <f t="array" ref="G2078">PERCENTILE(IF(ISERROR(F2078:F7077)=FALSE,F2078:F7077),CycleTimePercentile)</f>
        <v>0</v>
      </c>
      <c r="H2078" s="2" t="e">
        <f ca="1" xml:space="preserve"> IF(OR(Calculations!C2078 = "",Calculations!C2078 = WorkTypeString),  Calculations!K2078, NA())</f>
        <v>#N/A</v>
      </c>
      <c r="I2078" s="2" t="e">
        <f xml:space="preserve"> IF(Calculations!C2078 = DefectTypeString,  Calculations!K2078, NA())</f>
        <v>#N/A</v>
      </c>
    </row>
    <row r="2079" spans="1:9" x14ac:dyDescent="0.25">
      <c r="A2079" s="8" t="str">
        <f>Calculations!A2079</f>
        <v/>
      </c>
      <c r="B2079" s="2" t="str">
        <f t="shared" si="37"/>
        <v/>
      </c>
      <c r="C2079" s="10" t="str">
        <f>IFERROR(Calculations!J2079,"")</f>
        <v/>
      </c>
      <c r="D2079" s="10" t="str">
        <f xml:space="preserve"> IF(OR(Calculations!C2079 = "",Calculations!C2079 = WorkTypeString),  IFERROR(Calculations!J2079,""), NA())</f>
        <v/>
      </c>
      <c r="E2079" s="10">
        <f t="array" ref="E2079">PERCENTILE(IF(ISERROR(D2079:D7078)=FALSE,D2079:D7078),CycleTimePercentile)</f>
        <v>0</v>
      </c>
      <c r="F2079" s="2" t="e">
        <f xml:space="preserve"> IF(Calculations!C2079 = DefectTypeString,  IFERROR(Calculations!J2079,""), NA())</f>
        <v>#N/A</v>
      </c>
      <c r="G2079" s="10">
        <f t="array" ref="G2079">PERCENTILE(IF(ISERROR(F2079:F7078)=FALSE,F2079:F7078),CycleTimePercentile)</f>
        <v>0</v>
      </c>
      <c r="H2079" s="2" t="e">
        <f ca="1" xml:space="preserve"> IF(OR(Calculations!C2079 = "",Calculations!C2079 = WorkTypeString),  Calculations!K2079, NA())</f>
        <v>#N/A</v>
      </c>
      <c r="I2079" s="2" t="e">
        <f xml:space="preserve"> IF(Calculations!C2079 = DefectTypeString,  Calculations!K2079, NA())</f>
        <v>#N/A</v>
      </c>
    </row>
    <row r="2080" spans="1:9" x14ac:dyDescent="0.25">
      <c r="A2080" s="8" t="str">
        <f>Calculations!A2080</f>
        <v/>
      </c>
      <c r="B2080" s="2" t="str">
        <f t="shared" si="37"/>
        <v/>
      </c>
      <c r="C2080" s="10" t="str">
        <f>IFERROR(Calculations!J2080,"")</f>
        <v/>
      </c>
      <c r="D2080" s="10" t="str">
        <f xml:space="preserve"> IF(OR(Calculations!C2080 = "",Calculations!C2080 = WorkTypeString),  IFERROR(Calculations!J2080,""), NA())</f>
        <v/>
      </c>
      <c r="E2080" s="10">
        <f t="array" ref="E2080">PERCENTILE(IF(ISERROR(D2080:D7079)=FALSE,D2080:D7079),CycleTimePercentile)</f>
        <v>0</v>
      </c>
      <c r="F2080" s="2" t="e">
        <f xml:space="preserve"> IF(Calculations!C2080 = DefectTypeString,  IFERROR(Calculations!J2080,""), NA())</f>
        <v>#N/A</v>
      </c>
      <c r="G2080" s="10">
        <f t="array" ref="G2080">PERCENTILE(IF(ISERROR(F2080:F7079)=FALSE,F2080:F7079),CycleTimePercentile)</f>
        <v>0</v>
      </c>
      <c r="H2080" s="2" t="e">
        <f ca="1" xml:space="preserve"> IF(OR(Calculations!C2080 = "",Calculations!C2080 = WorkTypeString),  Calculations!K2080, NA())</f>
        <v>#N/A</v>
      </c>
      <c r="I2080" s="2" t="e">
        <f xml:space="preserve"> IF(Calculations!C2080 = DefectTypeString,  Calculations!K2080, NA())</f>
        <v>#N/A</v>
      </c>
    </row>
    <row r="2081" spans="1:9" x14ac:dyDescent="0.25">
      <c r="A2081" s="8" t="str">
        <f>Calculations!A2081</f>
        <v/>
      </c>
      <c r="B2081" s="2" t="str">
        <f t="shared" si="37"/>
        <v/>
      </c>
      <c r="C2081" s="10" t="str">
        <f>IFERROR(Calculations!J2081,"")</f>
        <v/>
      </c>
      <c r="D2081" s="10" t="str">
        <f xml:space="preserve"> IF(OR(Calculations!C2081 = "",Calculations!C2081 = WorkTypeString),  IFERROR(Calculations!J2081,""), NA())</f>
        <v/>
      </c>
      <c r="E2081" s="10">
        <f t="array" ref="E2081">PERCENTILE(IF(ISERROR(D2081:D7080)=FALSE,D2081:D7080),CycleTimePercentile)</f>
        <v>0</v>
      </c>
      <c r="F2081" s="2" t="e">
        <f xml:space="preserve"> IF(Calculations!C2081 = DefectTypeString,  IFERROR(Calculations!J2081,""), NA())</f>
        <v>#N/A</v>
      </c>
      <c r="G2081" s="10">
        <f t="array" ref="G2081">PERCENTILE(IF(ISERROR(F2081:F7080)=FALSE,F2081:F7080),CycleTimePercentile)</f>
        <v>0</v>
      </c>
      <c r="H2081" s="2" t="e">
        <f ca="1" xml:space="preserve"> IF(OR(Calculations!C2081 = "",Calculations!C2081 = WorkTypeString),  Calculations!K2081, NA())</f>
        <v>#N/A</v>
      </c>
      <c r="I2081" s="2" t="e">
        <f xml:space="preserve"> IF(Calculations!C2081 = DefectTypeString,  Calculations!K2081, NA())</f>
        <v>#N/A</v>
      </c>
    </row>
    <row r="2082" spans="1:9" x14ac:dyDescent="0.25">
      <c r="A2082" s="8" t="str">
        <f>Calculations!A2082</f>
        <v/>
      </c>
      <c r="B2082" s="2" t="str">
        <f t="shared" si="37"/>
        <v/>
      </c>
      <c r="C2082" s="10" t="str">
        <f>IFERROR(Calculations!J2082,"")</f>
        <v/>
      </c>
      <c r="D2082" s="10" t="str">
        <f xml:space="preserve"> IF(OR(Calculations!C2082 = "",Calculations!C2082 = WorkTypeString),  IFERROR(Calculations!J2082,""), NA())</f>
        <v/>
      </c>
      <c r="E2082" s="10">
        <f t="array" ref="E2082">PERCENTILE(IF(ISERROR(D2082:D7081)=FALSE,D2082:D7081),CycleTimePercentile)</f>
        <v>0</v>
      </c>
      <c r="F2082" s="2" t="e">
        <f xml:space="preserve"> IF(Calculations!C2082 = DefectTypeString,  IFERROR(Calculations!J2082,""), NA())</f>
        <v>#N/A</v>
      </c>
      <c r="G2082" s="10">
        <f t="array" ref="G2082">PERCENTILE(IF(ISERROR(F2082:F7081)=FALSE,F2082:F7081),CycleTimePercentile)</f>
        <v>0</v>
      </c>
      <c r="H2082" s="2" t="e">
        <f ca="1" xml:space="preserve"> IF(OR(Calculations!C2082 = "",Calculations!C2082 = WorkTypeString),  Calculations!K2082, NA())</f>
        <v>#N/A</v>
      </c>
      <c r="I2082" s="2" t="e">
        <f xml:space="preserve"> IF(Calculations!C2082 = DefectTypeString,  Calculations!K2082, NA())</f>
        <v>#N/A</v>
      </c>
    </row>
    <row r="2083" spans="1:9" x14ac:dyDescent="0.25">
      <c r="A2083" s="8" t="str">
        <f>Calculations!A2083</f>
        <v/>
      </c>
      <c r="B2083" s="2" t="str">
        <f t="shared" si="37"/>
        <v/>
      </c>
      <c r="C2083" s="10" t="str">
        <f>IFERROR(Calculations!J2083,"")</f>
        <v/>
      </c>
      <c r="D2083" s="10" t="str">
        <f xml:space="preserve"> IF(OR(Calculations!C2083 = "",Calculations!C2083 = WorkTypeString),  IFERROR(Calculations!J2083,""), NA())</f>
        <v/>
      </c>
      <c r="E2083" s="10">
        <f t="array" ref="E2083">PERCENTILE(IF(ISERROR(D2083:D7082)=FALSE,D2083:D7082),CycleTimePercentile)</f>
        <v>0</v>
      </c>
      <c r="F2083" s="2" t="e">
        <f xml:space="preserve"> IF(Calculations!C2083 = DefectTypeString,  IFERROR(Calculations!J2083,""), NA())</f>
        <v>#N/A</v>
      </c>
      <c r="G2083" s="10">
        <f t="array" ref="G2083">PERCENTILE(IF(ISERROR(F2083:F7082)=FALSE,F2083:F7082),CycleTimePercentile)</f>
        <v>0</v>
      </c>
      <c r="H2083" s="2" t="e">
        <f ca="1" xml:space="preserve"> IF(OR(Calculations!C2083 = "",Calculations!C2083 = WorkTypeString),  Calculations!K2083, NA())</f>
        <v>#N/A</v>
      </c>
      <c r="I2083" s="2" t="e">
        <f xml:space="preserve"> IF(Calculations!C2083 = DefectTypeString,  Calculations!K2083, NA())</f>
        <v>#N/A</v>
      </c>
    </row>
    <row r="2084" spans="1:9" x14ac:dyDescent="0.25">
      <c r="A2084" s="8" t="str">
        <f>Calculations!A2084</f>
        <v/>
      </c>
      <c r="B2084" s="2" t="str">
        <f t="shared" si="37"/>
        <v/>
      </c>
      <c r="C2084" s="10" t="str">
        <f>IFERROR(Calculations!J2084,"")</f>
        <v/>
      </c>
      <c r="D2084" s="10" t="str">
        <f xml:space="preserve"> IF(OR(Calculations!C2084 = "",Calculations!C2084 = WorkTypeString),  IFERROR(Calculations!J2084,""), NA())</f>
        <v/>
      </c>
      <c r="E2084" s="10">
        <f t="array" ref="E2084">PERCENTILE(IF(ISERROR(D2084:D7083)=FALSE,D2084:D7083),CycleTimePercentile)</f>
        <v>0</v>
      </c>
      <c r="F2084" s="2" t="e">
        <f xml:space="preserve"> IF(Calculations!C2084 = DefectTypeString,  IFERROR(Calculations!J2084,""), NA())</f>
        <v>#N/A</v>
      </c>
      <c r="G2084" s="10">
        <f t="array" ref="G2084">PERCENTILE(IF(ISERROR(F2084:F7083)=FALSE,F2084:F7083),CycleTimePercentile)</f>
        <v>0</v>
      </c>
      <c r="H2084" s="2" t="e">
        <f ca="1" xml:space="preserve"> IF(OR(Calculations!C2084 = "",Calculations!C2084 = WorkTypeString),  Calculations!K2084, NA())</f>
        <v>#N/A</v>
      </c>
      <c r="I2084" s="2" t="e">
        <f xml:space="preserve"> IF(Calculations!C2084 = DefectTypeString,  Calculations!K2084, NA())</f>
        <v>#N/A</v>
      </c>
    </row>
    <row r="2085" spans="1:9" x14ac:dyDescent="0.25">
      <c r="A2085" s="8" t="str">
        <f>Calculations!A2085</f>
        <v/>
      </c>
      <c r="B2085" s="2" t="str">
        <f t="shared" si="37"/>
        <v/>
      </c>
      <c r="C2085" s="10" t="str">
        <f>IFERROR(Calculations!J2085,"")</f>
        <v/>
      </c>
      <c r="D2085" s="10" t="str">
        <f xml:space="preserve"> IF(OR(Calculations!C2085 = "",Calculations!C2085 = WorkTypeString),  IFERROR(Calculations!J2085,""), NA())</f>
        <v/>
      </c>
      <c r="E2085" s="10">
        <f t="array" ref="E2085">PERCENTILE(IF(ISERROR(D2085:D7084)=FALSE,D2085:D7084),CycleTimePercentile)</f>
        <v>0</v>
      </c>
      <c r="F2085" s="2" t="e">
        <f xml:space="preserve"> IF(Calculations!C2085 = DefectTypeString,  IFERROR(Calculations!J2085,""), NA())</f>
        <v>#N/A</v>
      </c>
      <c r="G2085" s="10">
        <f t="array" ref="G2085">PERCENTILE(IF(ISERROR(F2085:F7084)=FALSE,F2085:F7084),CycleTimePercentile)</f>
        <v>0</v>
      </c>
      <c r="H2085" s="2" t="e">
        <f ca="1" xml:space="preserve"> IF(OR(Calculations!C2085 = "",Calculations!C2085 = WorkTypeString),  Calculations!K2085, NA())</f>
        <v>#N/A</v>
      </c>
      <c r="I2085" s="2" t="e">
        <f xml:space="preserve"> IF(Calculations!C2085 = DefectTypeString,  Calculations!K2085, NA())</f>
        <v>#N/A</v>
      </c>
    </row>
    <row r="2086" spans="1:9" x14ac:dyDescent="0.25">
      <c r="A2086" s="8" t="str">
        <f>Calculations!A2086</f>
        <v/>
      </c>
      <c r="B2086" s="2" t="str">
        <f t="shared" si="37"/>
        <v/>
      </c>
      <c r="C2086" s="10" t="str">
        <f>IFERROR(Calculations!J2086,"")</f>
        <v/>
      </c>
      <c r="D2086" s="10" t="str">
        <f xml:space="preserve"> IF(OR(Calculations!C2086 = "",Calculations!C2086 = WorkTypeString),  IFERROR(Calculations!J2086,""), NA())</f>
        <v/>
      </c>
      <c r="E2086" s="10">
        <f t="array" ref="E2086">PERCENTILE(IF(ISERROR(D2086:D7085)=FALSE,D2086:D7085),CycleTimePercentile)</f>
        <v>0</v>
      </c>
      <c r="F2086" s="2" t="e">
        <f xml:space="preserve"> IF(Calculations!C2086 = DefectTypeString,  IFERROR(Calculations!J2086,""), NA())</f>
        <v>#N/A</v>
      </c>
      <c r="G2086" s="10">
        <f t="array" ref="G2086">PERCENTILE(IF(ISERROR(F2086:F7085)=FALSE,F2086:F7085),CycleTimePercentile)</f>
        <v>0</v>
      </c>
      <c r="H2086" s="2" t="e">
        <f ca="1" xml:space="preserve"> IF(OR(Calculations!C2086 = "",Calculations!C2086 = WorkTypeString),  Calculations!K2086, NA())</f>
        <v>#N/A</v>
      </c>
      <c r="I2086" s="2" t="e">
        <f xml:space="preserve"> IF(Calculations!C2086 = DefectTypeString,  Calculations!K2086, NA())</f>
        <v>#N/A</v>
      </c>
    </row>
    <row r="2087" spans="1:9" x14ac:dyDescent="0.25">
      <c r="A2087" s="8" t="str">
        <f>Calculations!A2087</f>
        <v/>
      </c>
      <c r="B2087" s="2" t="str">
        <f t="shared" si="37"/>
        <v/>
      </c>
      <c r="C2087" s="10" t="str">
        <f>IFERROR(Calculations!J2087,"")</f>
        <v/>
      </c>
      <c r="D2087" s="10" t="str">
        <f xml:space="preserve"> IF(OR(Calculations!C2087 = "",Calculations!C2087 = WorkTypeString),  IFERROR(Calculations!J2087,""), NA())</f>
        <v/>
      </c>
      <c r="E2087" s="10">
        <f t="array" ref="E2087">PERCENTILE(IF(ISERROR(D2087:D7086)=FALSE,D2087:D7086),CycleTimePercentile)</f>
        <v>0</v>
      </c>
      <c r="F2087" s="2" t="e">
        <f xml:space="preserve"> IF(Calculations!C2087 = DefectTypeString,  IFERROR(Calculations!J2087,""), NA())</f>
        <v>#N/A</v>
      </c>
      <c r="G2087" s="10">
        <f t="array" ref="G2087">PERCENTILE(IF(ISERROR(F2087:F7086)=FALSE,F2087:F7086),CycleTimePercentile)</f>
        <v>0</v>
      </c>
      <c r="H2087" s="2" t="e">
        <f ca="1" xml:space="preserve"> IF(OR(Calculations!C2087 = "",Calculations!C2087 = WorkTypeString),  Calculations!K2087, NA())</f>
        <v>#N/A</v>
      </c>
      <c r="I2087" s="2" t="e">
        <f xml:space="preserve"> IF(Calculations!C2087 = DefectTypeString,  Calculations!K2087, NA())</f>
        <v>#N/A</v>
      </c>
    </row>
    <row r="2088" spans="1:9" x14ac:dyDescent="0.25">
      <c r="A2088" s="8" t="str">
        <f>Calculations!A2088</f>
        <v/>
      </c>
      <c r="B2088" s="2" t="str">
        <f t="shared" si="37"/>
        <v/>
      </c>
      <c r="C2088" s="10" t="str">
        <f>IFERROR(Calculations!J2088,"")</f>
        <v/>
      </c>
      <c r="D2088" s="10" t="str">
        <f xml:space="preserve"> IF(OR(Calculations!C2088 = "",Calculations!C2088 = WorkTypeString),  IFERROR(Calculations!J2088,""), NA())</f>
        <v/>
      </c>
      <c r="E2088" s="10">
        <f t="array" ref="E2088">PERCENTILE(IF(ISERROR(D2088:D7087)=FALSE,D2088:D7087),CycleTimePercentile)</f>
        <v>0</v>
      </c>
      <c r="F2088" s="2" t="e">
        <f xml:space="preserve"> IF(Calculations!C2088 = DefectTypeString,  IFERROR(Calculations!J2088,""), NA())</f>
        <v>#N/A</v>
      </c>
      <c r="G2088" s="10">
        <f t="array" ref="G2088">PERCENTILE(IF(ISERROR(F2088:F7087)=FALSE,F2088:F7087),CycleTimePercentile)</f>
        <v>0</v>
      </c>
      <c r="H2088" s="2" t="e">
        <f ca="1" xml:space="preserve"> IF(OR(Calculations!C2088 = "",Calculations!C2088 = WorkTypeString),  Calculations!K2088, NA())</f>
        <v>#N/A</v>
      </c>
      <c r="I2088" s="2" t="e">
        <f xml:space="preserve"> IF(Calculations!C2088 = DefectTypeString,  Calculations!K2088, NA())</f>
        <v>#N/A</v>
      </c>
    </row>
    <row r="2089" spans="1:9" x14ac:dyDescent="0.25">
      <c r="A2089" s="8" t="str">
        <f>Calculations!A2089</f>
        <v/>
      </c>
      <c r="B2089" s="2" t="str">
        <f t="shared" si="37"/>
        <v/>
      </c>
      <c r="C2089" s="10" t="str">
        <f>IFERROR(Calculations!J2089,"")</f>
        <v/>
      </c>
      <c r="D2089" s="10" t="str">
        <f xml:space="preserve"> IF(OR(Calculations!C2089 = "",Calculations!C2089 = WorkTypeString),  IFERROR(Calculations!J2089,""), NA())</f>
        <v/>
      </c>
      <c r="E2089" s="10">
        <f t="array" ref="E2089">PERCENTILE(IF(ISERROR(D2089:D7088)=FALSE,D2089:D7088),CycleTimePercentile)</f>
        <v>0</v>
      </c>
      <c r="F2089" s="2" t="e">
        <f xml:space="preserve"> IF(Calculations!C2089 = DefectTypeString,  IFERROR(Calculations!J2089,""), NA())</f>
        <v>#N/A</v>
      </c>
      <c r="G2089" s="10">
        <f t="array" ref="G2089">PERCENTILE(IF(ISERROR(F2089:F7088)=FALSE,F2089:F7088),CycleTimePercentile)</f>
        <v>0</v>
      </c>
      <c r="H2089" s="2" t="e">
        <f ca="1" xml:space="preserve"> IF(OR(Calculations!C2089 = "",Calculations!C2089 = WorkTypeString),  Calculations!K2089, NA())</f>
        <v>#N/A</v>
      </c>
      <c r="I2089" s="2" t="e">
        <f xml:space="preserve"> IF(Calculations!C2089 = DefectTypeString,  Calculations!K2089, NA())</f>
        <v>#N/A</v>
      </c>
    </row>
    <row r="2090" spans="1:9" x14ac:dyDescent="0.25">
      <c r="A2090" s="8" t="str">
        <f>Calculations!A2090</f>
        <v/>
      </c>
      <c r="B2090" s="2" t="str">
        <f t="shared" si="37"/>
        <v/>
      </c>
      <c r="C2090" s="10" t="str">
        <f>IFERROR(Calculations!J2090,"")</f>
        <v/>
      </c>
      <c r="D2090" s="10" t="str">
        <f xml:space="preserve"> IF(OR(Calculations!C2090 = "",Calculations!C2090 = WorkTypeString),  IFERROR(Calculations!J2090,""), NA())</f>
        <v/>
      </c>
      <c r="E2090" s="10">
        <f t="array" ref="E2090">PERCENTILE(IF(ISERROR(D2090:D7089)=FALSE,D2090:D7089),CycleTimePercentile)</f>
        <v>0</v>
      </c>
      <c r="F2090" s="2" t="e">
        <f xml:space="preserve"> IF(Calculations!C2090 = DefectTypeString,  IFERROR(Calculations!J2090,""), NA())</f>
        <v>#N/A</v>
      </c>
      <c r="G2090" s="10">
        <f t="array" ref="G2090">PERCENTILE(IF(ISERROR(F2090:F7089)=FALSE,F2090:F7089),CycleTimePercentile)</f>
        <v>0</v>
      </c>
      <c r="H2090" s="2" t="e">
        <f ca="1" xml:space="preserve"> IF(OR(Calculations!C2090 = "",Calculations!C2090 = WorkTypeString),  Calculations!K2090, NA())</f>
        <v>#N/A</v>
      </c>
      <c r="I2090" s="2" t="e">
        <f xml:space="preserve"> IF(Calculations!C2090 = DefectTypeString,  Calculations!K2090, NA())</f>
        <v>#N/A</v>
      </c>
    </row>
    <row r="2091" spans="1:9" x14ac:dyDescent="0.25">
      <c r="A2091" s="8" t="str">
        <f>Calculations!A2091</f>
        <v/>
      </c>
      <c r="B2091" s="2" t="str">
        <f t="shared" si="37"/>
        <v/>
      </c>
      <c r="C2091" s="10" t="str">
        <f>IFERROR(Calculations!J2091,"")</f>
        <v/>
      </c>
      <c r="D2091" s="10" t="str">
        <f xml:space="preserve"> IF(OR(Calculations!C2091 = "",Calculations!C2091 = WorkTypeString),  IFERROR(Calculations!J2091,""), NA())</f>
        <v/>
      </c>
      <c r="E2091" s="10">
        <f t="array" ref="E2091">PERCENTILE(IF(ISERROR(D2091:D7090)=FALSE,D2091:D7090),CycleTimePercentile)</f>
        <v>0</v>
      </c>
      <c r="F2091" s="2" t="e">
        <f xml:space="preserve"> IF(Calculations!C2091 = DefectTypeString,  IFERROR(Calculations!J2091,""), NA())</f>
        <v>#N/A</v>
      </c>
      <c r="G2091" s="10">
        <f t="array" ref="G2091">PERCENTILE(IF(ISERROR(F2091:F7090)=FALSE,F2091:F7090),CycleTimePercentile)</f>
        <v>0</v>
      </c>
      <c r="H2091" s="2" t="e">
        <f ca="1" xml:space="preserve"> IF(OR(Calculations!C2091 = "",Calculations!C2091 = WorkTypeString),  Calculations!K2091, NA())</f>
        <v>#N/A</v>
      </c>
      <c r="I2091" s="2" t="e">
        <f xml:space="preserve"> IF(Calculations!C2091 = DefectTypeString,  Calculations!K2091, NA())</f>
        <v>#N/A</v>
      </c>
    </row>
    <row r="2092" spans="1:9" x14ac:dyDescent="0.25">
      <c r="A2092" s="8" t="str">
        <f>Calculations!A2092</f>
        <v/>
      </c>
      <c r="B2092" s="2" t="str">
        <f t="shared" si="37"/>
        <v/>
      </c>
      <c r="C2092" s="10" t="str">
        <f>IFERROR(Calculations!J2092,"")</f>
        <v/>
      </c>
      <c r="D2092" s="10" t="str">
        <f xml:space="preserve"> IF(OR(Calculations!C2092 = "",Calculations!C2092 = WorkTypeString),  IFERROR(Calculations!J2092,""), NA())</f>
        <v/>
      </c>
      <c r="E2092" s="10">
        <f t="array" ref="E2092">PERCENTILE(IF(ISERROR(D2092:D7091)=FALSE,D2092:D7091),CycleTimePercentile)</f>
        <v>0</v>
      </c>
      <c r="F2092" s="2" t="e">
        <f xml:space="preserve"> IF(Calculations!C2092 = DefectTypeString,  IFERROR(Calculations!J2092,""), NA())</f>
        <v>#N/A</v>
      </c>
      <c r="G2092" s="10">
        <f t="array" ref="G2092">PERCENTILE(IF(ISERROR(F2092:F7091)=FALSE,F2092:F7091),CycleTimePercentile)</f>
        <v>0</v>
      </c>
      <c r="H2092" s="2" t="e">
        <f ca="1" xml:space="preserve"> IF(OR(Calculations!C2092 = "",Calculations!C2092 = WorkTypeString),  Calculations!K2092, NA())</f>
        <v>#N/A</v>
      </c>
      <c r="I2092" s="2" t="e">
        <f xml:space="preserve"> IF(Calculations!C2092 = DefectTypeString,  Calculations!K2092, NA())</f>
        <v>#N/A</v>
      </c>
    </row>
    <row r="2093" spans="1:9" x14ac:dyDescent="0.25">
      <c r="A2093" s="8" t="str">
        <f>Calculations!A2093</f>
        <v/>
      </c>
      <c r="B2093" s="2" t="str">
        <f t="shared" si="37"/>
        <v/>
      </c>
      <c r="C2093" s="10" t="str">
        <f>IFERROR(Calculations!J2093,"")</f>
        <v/>
      </c>
      <c r="D2093" s="10" t="str">
        <f xml:space="preserve"> IF(OR(Calculations!C2093 = "",Calculations!C2093 = WorkTypeString),  IFERROR(Calculations!J2093,""), NA())</f>
        <v/>
      </c>
      <c r="E2093" s="10">
        <f t="array" ref="E2093">PERCENTILE(IF(ISERROR(D2093:D7092)=FALSE,D2093:D7092),CycleTimePercentile)</f>
        <v>0</v>
      </c>
      <c r="F2093" s="2" t="e">
        <f xml:space="preserve"> IF(Calculations!C2093 = DefectTypeString,  IFERROR(Calculations!J2093,""), NA())</f>
        <v>#N/A</v>
      </c>
      <c r="G2093" s="10">
        <f t="array" ref="G2093">PERCENTILE(IF(ISERROR(F2093:F7092)=FALSE,F2093:F7092),CycleTimePercentile)</f>
        <v>0</v>
      </c>
      <c r="H2093" s="2" t="e">
        <f ca="1" xml:space="preserve"> IF(OR(Calculations!C2093 = "",Calculations!C2093 = WorkTypeString),  Calculations!K2093, NA())</f>
        <v>#N/A</v>
      </c>
      <c r="I2093" s="2" t="e">
        <f xml:space="preserve"> IF(Calculations!C2093 = DefectTypeString,  Calculations!K2093, NA())</f>
        <v>#N/A</v>
      </c>
    </row>
    <row r="2094" spans="1:9" x14ac:dyDescent="0.25">
      <c r="A2094" s="8" t="str">
        <f>Calculations!A2094</f>
        <v/>
      </c>
      <c r="B2094" s="2" t="str">
        <f t="shared" si="37"/>
        <v/>
      </c>
      <c r="C2094" s="10" t="str">
        <f>IFERROR(Calculations!J2094,"")</f>
        <v/>
      </c>
      <c r="D2094" s="10" t="str">
        <f xml:space="preserve"> IF(OR(Calculations!C2094 = "",Calculations!C2094 = WorkTypeString),  IFERROR(Calculations!J2094,""), NA())</f>
        <v/>
      </c>
      <c r="E2094" s="10">
        <f t="array" ref="E2094">PERCENTILE(IF(ISERROR(D2094:D7093)=FALSE,D2094:D7093),CycleTimePercentile)</f>
        <v>0</v>
      </c>
      <c r="F2094" s="2" t="e">
        <f xml:space="preserve"> IF(Calculations!C2094 = DefectTypeString,  IFERROR(Calculations!J2094,""), NA())</f>
        <v>#N/A</v>
      </c>
      <c r="G2094" s="10">
        <f t="array" ref="G2094">PERCENTILE(IF(ISERROR(F2094:F7093)=FALSE,F2094:F7093),CycleTimePercentile)</f>
        <v>0</v>
      </c>
      <c r="H2094" s="2" t="e">
        <f ca="1" xml:space="preserve"> IF(OR(Calculations!C2094 = "",Calculations!C2094 = WorkTypeString),  Calculations!K2094, NA())</f>
        <v>#N/A</v>
      </c>
      <c r="I2094" s="2" t="e">
        <f xml:space="preserve"> IF(Calculations!C2094 = DefectTypeString,  Calculations!K2094, NA())</f>
        <v>#N/A</v>
      </c>
    </row>
    <row r="2095" spans="1:9" x14ac:dyDescent="0.25">
      <c r="A2095" s="8" t="str">
        <f>Calculations!A2095</f>
        <v/>
      </c>
      <c r="B2095" s="2" t="str">
        <f t="shared" si="37"/>
        <v/>
      </c>
      <c r="C2095" s="10" t="str">
        <f>IFERROR(Calculations!J2095,"")</f>
        <v/>
      </c>
      <c r="D2095" s="10" t="str">
        <f xml:space="preserve"> IF(OR(Calculations!C2095 = "",Calculations!C2095 = WorkTypeString),  IFERROR(Calculations!J2095,""), NA())</f>
        <v/>
      </c>
      <c r="E2095" s="10">
        <f t="array" ref="E2095">PERCENTILE(IF(ISERROR(D2095:D7094)=FALSE,D2095:D7094),CycleTimePercentile)</f>
        <v>0</v>
      </c>
      <c r="F2095" s="2" t="e">
        <f xml:space="preserve"> IF(Calculations!C2095 = DefectTypeString,  IFERROR(Calculations!J2095,""), NA())</f>
        <v>#N/A</v>
      </c>
      <c r="G2095" s="10">
        <f t="array" ref="G2095">PERCENTILE(IF(ISERROR(F2095:F7094)=FALSE,F2095:F7094),CycleTimePercentile)</f>
        <v>0</v>
      </c>
      <c r="H2095" s="2" t="e">
        <f ca="1" xml:space="preserve"> IF(OR(Calculations!C2095 = "",Calculations!C2095 = WorkTypeString),  Calculations!K2095, NA())</f>
        <v>#N/A</v>
      </c>
      <c r="I2095" s="2" t="e">
        <f xml:space="preserve"> IF(Calculations!C2095 = DefectTypeString,  Calculations!K2095, NA())</f>
        <v>#N/A</v>
      </c>
    </row>
    <row r="2096" spans="1:9" x14ac:dyDescent="0.25">
      <c r="A2096" s="8" t="str">
        <f>Calculations!A2096</f>
        <v/>
      </c>
      <c r="B2096" s="2" t="str">
        <f t="shared" si="37"/>
        <v/>
      </c>
      <c r="C2096" s="10" t="str">
        <f>IFERROR(Calculations!J2096,"")</f>
        <v/>
      </c>
      <c r="D2096" s="10" t="str">
        <f xml:space="preserve"> IF(OR(Calculations!C2096 = "",Calculations!C2096 = WorkTypeString),  IFERROR(Calculations!J2096,""), NA())</f>
        <v/>
      </c>
      <c r="E2096" s="10">
        <f t="array" ref="E2096">PERCENTILE(IF(ISERROR(D2096:D7095)=FALSE,D2096:D7095),CycleTimePercentile)</f>
        <v>0</v>
      </c>
      <c r="F2096" s="2" t="e">
        <f xml:space="preserve"> IF(Calculations!C2096 = DefectTypeString,  IFERROR(Calculations!J2096,""), NA())</f>
        <v>#N/A</v>
      </c>
      <c r="G2096" s="10">
        <f t="array" ref="G2096">PERCENTILE(IF(ISERROR(F2096:F7095)=FALSE,F2096:F7095),CycleTimePercentile)</f>
        <v>0</v>
      </c>
      <c r="H2096" s="2" t="e">
        <f ca="1" xml:space="preserve"> IF(OR(Calculations!C2096 = "",Calculations!C2096 = WorkTypeString),  Calculations!K2096, NA())</f>
        <v>#N/A</v>
      </c>
      <c r="I2096" s="2" t="e">
        <f xml:space="preserve"> IF(Calculations!C2096 = DefectTypeString,  Calculations!K2096, NA())</f>
        <v>#N/A</v>
      </c>
    </row>
    <row r="2097" spans="1:9" x14ac:dyDescent="0.25">
      <c r="A2097" s="8" t="str">
        <f>Calculations!A2097</f>
        <v/>
      </c>
      <c r="B2097" s="2" t="str">
        <f t="shared" si="37"/>
        <v/>
      </c>
      <c r="C2097" s="10" t="str">
        <f>IFERROR(Calculations!J2097,"")</f>
        <v/>
      </c>
      <c r="D2097" s="10" t="str">
        <f xml:space="preserve"> IF(OR(Calculations!C2097 = "",Calculations!C2097 = WorkTypeString),  IFERROR(Calculations!J2097,""), NA())</f>
        <v/>
      </c>
      <c r="E2097" s="10">
        <f t="array" ref="E2097">PERCENTILE(IF(ISERROR(D2097:D7096)=FALSE,D2097:D7096),CycleTimePercentile)</f>
        <v>0</v>
      </c>
      <c r="F2097" s="2" t="e">
        <f xml:space="preserve"> IF(Calculations!C2097 = DefectTypeString,  IFERROR(Calculations!J2097,""), NA())</f>
        <v>#N/A</v>
      </c>
      <c r="G2097" s="10">
        <f t="array" ref="G2097">PERCENTILE(IF(ISERROR(F2097:F7096)=FALSE,F2097:F7096),CycleTimePercentile)</f>
        <v>0</v>
      </c>
      <c r="H2097" s="2" t="e">
        <f ca="1" xml:space="preserve"> IF(OR(Calculations!C2097 = "",Calculations!C2097 = WorkTypeString),  Calculations!K2097, NA())</f>
        <v>#N/A</v>
      </c>
      <c r="I2097" s="2" t="e">
        <f xml:space="preserve"> IF(Calculations!C2097 = DefectTypeString,  Calculations!K2097, NA())</f>
        <v>#N/A</v>
      </c>
    </row>
    <row r="2098" spans="1:9" x14ac:dyDescent="0.25">
      <c r="A2098" s="8" t="str">
        <f>Calculations!A2098</f>
        <v/>
      </c>
      <c r="B2098" s="2" t="str">
        <f t="shared" si="37"/>
        <v/>
      </c>
      <c r="C2098" s="10" t="str">
        <f>IFERROR(Calculations!J2098,"")</f>
        <v/>
      </c>
      <c r="D2098" s="10" t="str">
        <f xml:space="preserve"> IF(OR(Calculations!C2098 = "",Calculations!C2098 = WorkTypeString),  IFERROR(Calculations!J2098,""), NA())</f>
        <v/>
      </c>
      <c r="E2098" s="10">
        <f t="array" ref="E2098">PERCENTILE(IF(ISERROR(D2098:D7097)=FALSE,D2098:D7097),CycleTimePercentile)</f>
        <v>0</v>
      </c>
      <c r="F2098" s="2" t="e">
        <f xml:space="preserve"> IF(Calculations!C2098 = DefectTypeString,  IFERROR(Calculations!J2098,""), NA())</f>
        <v>#N/A</v>
      </c>
      <c r="G2098" s="10">
        <f t="array" ref="G2098">PERCENTILE(IF(ISERROR(F2098:F7097)=FALSE,F2098:F7097),CycleTimePercentile)</f>
        <v>0</v>
      </c>
      <c r="H2098" s="2" t="e">
        <f ca="1" xml:space="preserve"> IF(OR(Calculations!C2098 = "",Calculations!C2098 = WorkTypeString),  Calculations!K2098, NA())</f>
        <v>#N/A</v>
      </c>
      <c r="I2098" s="2" t="e">
        <f xml:space="preserve"> IF(Calculations!C2098 = DefectTypeString,  Calculations!K2098, NA())</f>
        <v>#N/A</v>
      </c>
    </row>
    <row r="2099" spans="1:9" x14ac:dyDescent="0.25">
      <c r="A2099" s="8" t="str">
        <f>Calculations!A2099</f>
        <v/>
      </c>
      <c r="B2099" s="2" t="str">
        <f t="shared" si="37"/>
        <v/>
      </c>
      <c r="C2099" s="10" t="str">
        <f>IFERROR(Calculations!J2099,"")</f>
        <v/>
      </c>
      <c r="D2099" s="10" t="str">
        <f xml:space="preserve"> IF(OR(Calculations!C2099 = "",Calculations!C2099 = WorkTypeString),  IFERROR(Calculations!J2099,""), NA())</f>
        <v/>
      </c>
      <c r="E2099" s="10">
        <f t="array" ref="E2099">PERCENTILE(IF(ISERROR(D2099:D7098)=FALSE,D2099:D7098),CycleTimePercentile)</f>
        <v>0</v>
      </c>
      <c r="F2099" s="2" t="e">
        <f xml:space="preserve"> IF(Calculations!C2099 = DefectTypeString,  IFERROR(Calculations!J2099,""), NA())</f>
        <v>#N/A</v>
      </c>
      <c r="G2099" s="10">
        <f t="array" ref="G2099">PERCENTILE(IF(ISERROR(F2099:F7098)=FALSE,F2099:F7098),CycleTimePercentile)</f>
        <v>0</v>
      </c>
      <c r="H2099" s="2" t="e">
        <f ca="1" xml:space="preserve"> IF(OR(Calculations!C2099 = "",Calculations!C2099 = WorkTypeString),  Calculations!K2099, NA())</f>
        <v>#N/A</v>
      </c>
      <c r="I2099" s="2" t="e">
        <f xml:space="preserve"> IF(Calculations!C2099 = DefectTypeString,  Calculations!K2099, NA())</f>
        <v>#N/A</v>
      </c>
    </row>
    <row r="2100" spans="1:9" x14ac:dyDescent="0.25">
      <c r="A2100" s="8" t="str">
        <f>Calculations!A2100</f>
        <v/>
      </c>
      <c r="B2100" s="2" t="str">
        <f t="shared" si="37"/>
        <v/>
      </c>
      <c r="C2100" s="10" t="str">
        <f>IFERROR(Calculations!J2100,"")</f>
        <v/>
      </c>
      <c r="D2100" s="10" t="str">
        <f xml:space="preserve"> IF(OR(Calculations!C2100 = "",Calculations!C2100 = WorkTypeString),  IFERROR(Calculations!J2100,""), NA())</f>
        <v/>
      </c>
      <c r="E2100" s="10">
        <f t="array" ref="E2100">PERCENTILE(IF(ISERROR(D2100:D7099)=FALSE,D2100:D7099),CycleTimePercentile)</f>
        <v>0</v>
      </c>
      <c r="F2100" s="2" t="e">
        <f xml:space="preserve"> IF(Calculations!C2100 = DefectTypeString,  IFERROR(Calculations!J2100,""), NA())</f>
        <v>#N/A</v>
      </c>
      <c r="G2100" s="10">
        <f t="array" ref="G2100">PERCENTILE(IF(ISERROR(F2100:F7099)=FALSE,F2100:F7099),CycleTimePercentile)</f>
        <v>0</v>
      </c>
      <c r="H2100" s="2" t="e">
        <f ca="1" xml:space="preserve"> IF(OR(Calculations!C2100 = "",Calculations!C2100 = WorkTypeString),  Calculations!K2100, NA())</f>
        <v>#N/A</v>
      </c>
      <c r="I2100" s="2" t="e">
        <f xml:space="preserve"> IF(Calculations!C2100 = DefectTypeString,  Calculations!K2100, NA())</f>
        <v>#N/A</v>
      </c>
    </row>
    <row r="2101" spans="1:9" x14ac:dyDescent="0.25">
      <c r="A2101" s="8" t="str">
        <f>Calculations!A2101</f>
        <v/>
      </c>
      <c r="B2101" s="2" t="str">
        <f t="shared" si="37"/>
        <v/>
      </c>
      <c r="C2101" s="10" t="str">
        <f>IFERROR(Calculations!J2101,"")</f>
        <v/>
      </c>
      <c r="D2101" s="10" t="str">
        <f xml:space="preserve"> IF(OR(Calculations!C2101 = "",Calculations!C2101 = WorkTypeString),  IFERROR(Calculations!J2101,""), NA())</f>
        <v/>
      </c>
      <c r="E2101" s="10">
        <f t="array" ref="E2101">PERCENTILE(IF(ISERROR(D2101:D7100)=FALSE,D2101:D7100),CycleTimePercentile)</f>
        <v>0</v>
      </c>
      <c r="F2101" s="2" t="e">
        <f xml:space="preserve"> IF(Calculations!C2101 = DefectTypeString,  IFERROR(Calculations!J2101,""), NA())</f>
        <v>#N/A</v>
      </c>
      <c r="G2101" s="10">
        <f t="array" ref="G2101">PERCENTILE(IF(ISERROR(F2101:F7100)=FALSE,F2101:F7100),CycleTimePercentile)</f>
        <v>0</v>
      </c>
      <c r="H2101" s="2" t="e">
        <f ca="1" xml:space="preserve"> IF(OR(Calculations!C2101 = "",Calculations!C2101 = WorkTypeString),  Calculations!K2101, NA())</f>
        <v>#N/A</v>
      </c>
      <c r="I2101" s="2" t="e">
        <f xml:space="preserve"> IF(Calculations!C2101 = DefectTypeString,  Calculations!K2101, NA())</f>
        <v>#N/A</v>
      </c>
    </row>
    <row r="2102" spans="1:9" x14ac:dyDescent="0.25">
      <c r="A2102" s="8" t="str">
        <f>Calculations!A2102</f>
        <v/>
      </c>
      <c r="B2102" s="2" t="str">
        <f t="shared" si="37"/>
        <v/>
      </c>
      <c r="C2102" s="10" t="str">
        <f>IFERROR(Calculations!J2102,"")</f>
        <v/>
      </c>
      <c r="D2102" s="10" t="str">
        <f xml:space="preserve"> IF(OR(Calculations!C2102 = "",Calculations!C2102 = WorkTypeString),  IFERROR(Calculations!J2102,""), NA())</f>
        <v/>
      </c>
      <c r="E2102" s="10">
        <f t="array" ref="E2102">PERCENTILE(IF(ISERROR(D2102:D7101)=FALSE,D2102:D7101),CycleTimePercentile)</f>
        <v>0</v>
      </c>
      <c r="F2102" s="2" t="e">
        <f xml:space="preserve"> IF(Calculations!C2102 = DefectTypeString,  IFERROR(Calculations!J2102,""), NA())</f>
        <v>#N/A</v>
      </c>
      <c r="G2102" s="10">
        <f t="array" ref="G2102">PERCENTILE(IF(ISERROR(F2102:F7101)=FALSE,F2102:F7101),CycleTimePercentile)</f>
        <v>0</v>
      </c>
      <c r="H2102" s="2" t="e">
        <f ca="1" xml:space="preserve"> IF(OR(Calculations!C2102 = "",Calculations!C2102 = WorkTypeString),  Calculations!K2102, NA())</f>
        <v>#N/A</v>
      </c>
      <c r="I2102" s="2" t="e">
        <f xml:space="preserve"> IF(Calculations!C2102 = DefectTypeString,  Calculations!K2102, NA())</f>
        <v>#N/A</v>
      </c>
    </row>
    <row r="2103" spans="1:9" x14ac:dyDescent="0.25">
      <c r="A2103" s="8" t="str">
        <f>Calculations!A2103</f>
        <v/>
      </c>
      <c r="B2103" s="2" t="str">
        <f t="shared" si="37"/>
        <v/>
      </c>
      <c r="C2103" s="10" t="str">
        <f>IFERROR(Calculations!J2103,"")</f>
        <v/>
      </c>
      <c r="D2103" s="10" t="str">
        <f xml:space="preserve"> IF(OR(Calculations!C2103 = "",Calculations!C2103 = WorkTypeString),  IFERROR(Calculations!J2103,""), NA())</f>
        <v/>
      </c>
      <c r="E2103" s="10">
        <f t="array" ref="E2103">PERCENTILE(IF(ISERROR(D2103:D7102)=FALSE,D2103:D7102),CycleTimePercentile)</f>
        <v>0</v>
      </c>
      <c r="F2103" s="2" t="e">
        <f xml:space="preserve"> IF(Calculations!C2103 = DefectTypeString,  IFERROR(Calculations!J2103,""), NA())</f>
        <v>#N/A</v>
      </c>
      <c r="G2103" s="10">
        <f t="array" ref="G2103">PERCENTILE(IF(ISERROR(F2103:F7102)=FALSE,F2103:F7102),CycleTimePercentile)</f>
        <v>0</v>
      </c>
      <c r="H2103" s="2" t="e">
        <f ca="1" xml:space="preserve"> IF(OR(Calculations!C2103 = "",Calculations!C2103 = WorkTypeString),  Calculations!K2103, NA())</f>
        <v>#N/A</v>
      </c>
      <c r="I2103" s="2" t="e">
        <f xml:space="preserve"> IF(Calculations!C2103 = DefectTypeString,  Calculations!K2103, NA())</f>
        <v>#N/A</v>
      </c>
    </row>
    <row r="2104" spans="1:9" x14ac:dyDescent="0.25">
      <c r="A2104" s="8" t="str">
        <f>Calculations!A2104</f>
        <v/>
      </c>
      <c r="B2104" s="2" t="str">
        <f t="shared" si="37"/>
        <v/>
      </c>
      <c r="C2104" s="10" t="str">
        <f>IFERROR(Calculations!J2104,"")</f>
        <v/>
      </c>
      <c r="D2104" s="10" t="str">
        <f xml:space="preserve"> IF(OR(Calculations!C2104 = "",Calculations!C2104 = WorkTypeString),  IFERROR(Calculations!J2104,""), NA())</f>
        <v/>
      </c>
      <c r="E2104" s="10">
        <f t="array" ref="E2104">PERCENTILE(IF(ISERROR(D2104:D7103)=FALSE,D2104:D7103),CycleTimePercentile)</f>
        <v>0</v>
      </c>
      <c r="F2104" s="2" t="e">
        <f xml:space="preserve"> IF(Calculations!C2104 = DefectTypeString,  IFERROR(Calculations!J2104,""), NA())</f>
        <v>#N/A</v>
      </c>
      <c r="G2104" s="10">
        <f t="array" ref="G2104">PERCENTILE(IF(ISERROR(F2104:F7103)=FALSE,F2104:F7103),CycleTimePercentile)</f>
        <v>0</v>
      </c>
      <c r="H2104" s="2" t="e">
        <f ca="1" xml:space="preserve"> IF(OR(Calculations!C2104 = "",Calculations!C2104 = WorkTypeString),  Calculations!K2104, NA())</f>
        <v>#N/A</v>
      </c>
      <c r="I2104" s="2" t="e">
        <f xml:space="preserve"> IF(Calculations!C2104 = DefectTypeString,  Calculations!K2104, NA())</f>
        <v>#N/A</v>
      </c>
    </row>
    <row r="2105" spans="1:9" x14ac:dyDescent="0.25">
      <c r="A2105" s="8" t="str">
        <f>Calculations!A2105</f>
        <v/>
      </c>
      <c r="B2105" s="2" t="str">
        <f t="shared" si="37"/>
        <v/>
      </c>
      <c r="C2105" s="10" t="str">
        <f>IFERROR(Calculations!J2105,"")</f>
        <v/>
      </c>
      <c r="D2105" s="10" t="str">
        <f xml:space="preserve"> IF(OR(Calculations!C2105 = "",Calculations!C2105 = WorkTypeString),  IFERROR(Calculations!J2105,""), NA())</f>
        <v/>
      </c>
      <c r="E2105" s="10">
        <f t="array" ref="E2105">PERCENTILE(IF(ISERROR(D2105:D7104)=FALSE,D2105:D7104),CycleTimePercentile)</f>
        <v>0</v>
      </c>
      <c r="F2105" s="2" t="e">
        <f xml:space="preserve"> IF(Calculations!C2105 = DefectTypeString,  IFERROR(Calculations!J2105,""), NA())</f>
        <v>#N/A</v>
      </c>
      <c r="G2105" s="10">
        <f t="array" ref="G2105">PERCENTILE(IF(ISERROR(F2105:F7104)=FALSE,F2105:F7104),CycleTimePercentile)</f>
        <v>0</v>
      </c>
      <c r="H2105" s="2" t="e">
        <f ca="1" xml:space="preserve"> IF(OR(Calculations!C2105 = "",Calculations!C2105 = WorkTypeString),  Calculations!K2105, NA())</f>
        <v>#N/A</v>
      </c>
      <c r="I2105" s="2" t="e">
        <f xml:space="preserve"> IF(Calculations!C2105 = DefectTypeString,  Calculations!K2105, NA())</f>
        <v>#N/A</v>
      </c>
    </row>
    <row r="2106" spans="1:9" x14ac:dyDescent="0.25">
      <c r="A2106" s="8" t="str">
        <f>Calculations!A2106</f>
        <v/>
      </c>
      <c r="B2106" s="2" t="str">
        <f t="shared" si="37"/>
        <v/>
      </c>
      <c r="C2106" s="10" t="str">
        <f>IFERROR(Calculations!J2106,"")</f>
        <v/>
      </c>
      <c r="D2106" s="10" t="str">
        <f xml:space="preserve"> IF(OR(Calculations!C2106 = "",Calculations!C2106 = WorkTypeString),  IFERROR(Calculations!J2106,""), NA())</f>
        <v/>
      </c>
      <c r="E2106" s="10">
        <f t="array" ref="E2106">PERCENTILE(IF(ISERROR(D2106:D7105)=FALSE,D2106:D7105),CycleTimePercentile)</f>
        <v>0</v>
      </c>
      <c r="F2106" s="2" t="e">
        <f xml:space="preserve"> IF(Calculations!C2106 = DefectTypeString,  IFERROR(Calculations!J2106,""), NA())</f>
        <v>#N/A</v>
      </c>
      <c r="G2106" s="10">
        <f t="array" ref="G2106">PERCENTILE(IF(ISERROR(F2106:F7105)=FALSE,F2106:F7105),CycleTimePercentile)</f>
        <v>0</v>
      </c>
      <c r="H2106" s="2" t="e">
        <f ca="1" xml:space="preserve"> IF(OR(Calculations!C2106 = "",Calculations!C2106 = WorkTypeString),  Calculations!K2106, NA())</f>
        <v>#N/A</v>
      </c>
      <c r="I2106" s="2" t="e">
        <f xml:space="preserve"> IF(Calculations!C2106 = DefectTypeString,  Calculations!K2106, NA())</f>
        <v>#N/A</v>
      </c>
    </row>
    <row r="2107" spans="1:9" x14ac:dyDescent="0.25">
      <c r="A2107" s="8" t="str">
        <f>Calculations!A2107</f>
        <v/>
      </c>
      <c r="B2107" s="2" t="str">
        <f t="shared" si="37"/>
        <v/>
      </c>
      <c r="C2107" s="10" t="str">
        <f>IFERROR(Calculations!J2107,"")</f>
        <v/>
      </c>
      <c r="D2107" s="10" t="str">
        <f xml:space="preserve"> IF(OR(Calculations!C2107 = "",Calculations!C2107 = WorkTypeString),  IFERROR(Calculations!J2107,""), NA())</f>
        <v/>
      </c>
      <c r="E2107" s="10">
        <f t="array" ref="E2107">PERCENTILE(IF(ISERROR(D2107:D7106)=FALSE,D2107:D7106),CycleTimePercentile)</f>
        <v>0</v>
      </c>
      <c r="F2107" s="2" t="e">
        <f xml:space="preserve"> IF(Calculations!C2107 = DefectTypeString,  IFERROR(Calculations!J2107,""), NA())</f>
        <v>#N/A</v>
      </c>
      <c r="G2107" s="10">
        <f t="array" ref="G2107">PERCENTILE(IF(ISERROR(F2107:F7106)=FALSE,F2107:F7106),CycleTimePercentile)</f>
        <v>0</v>
      </c>
      <c r="H2107" s="2" t="e">
        <f ca="1" xml:space="preserve"> IF(OR(Calculations!C2107 = "",Calculations!C2107 = WorkTypeString),  Calculations!K2107, NA())</f>
        <v>#N/A</v>
      </c>
      <c r="I2107" s="2" t="e">
        <f xml:space="preserve"> IF(Calculations!C2107 = DefectTypeString,  Calculations!K2107, NA())</f>
        <v>#N/A</v>
      </c>
    </row>
    <row r="2108" spans="1:9" x14ac:dyDescent="0.25">
      <c r="A2108" s="8" t="str">
        <f>Calculations!A2108</f>
        <v/>
      </c>
      <c r="B2108" s="2" t="str">
        <f t="shared" si="37"/>
        <v/>
      </c>
      <c r="C2108" s="10" t="str">
        <f>IFERROR(Calculations!J2108,"")</f>
        <v/>
      </c>
      <c r="D2108" s="10" t="str">
        <f xml:space="preserve"> IF(OR(Calculations!C2108 = "",Calculations!C2108 = WorkTypeString),  IFERROR(Calculations!J2108,""), NA())</f>
        <v/>
      </c>
      <c r="E2108" s="10">
        <f t="array" ref="E2108">PERCENTILE(IF(ISERROR(D2108:D7107)=FALSE,D2108:D7107),CycleTimePercentile)</f>
        <v>0</v>
      </c>
      <c r="F2108" s="2" t="e">
        <f xml:space="preserve"> IF(Calculations!C2108 = DefectTypeString,  IFERROR(Calculations!J2108,""), NA())</f>
        <v>#N/A</v>
      </c>
      <c r="G2108" s="10">
        <f t="array" ref="G2108">PERCENTILE(IF(ISERROR(F2108:F7107)=FALSE,F2108:F7107),CycleTimePercentile)</f>
        <v>0</v>
      </c>
      <c r="H2108" s="2" t="e">
        <f ca="1" xml:space="preserve"> IF(OR(Calculations!C2108 = "",Calculations!C2108 = WorkTypeString),  Calculations!K2108, NA())</f>
        <v>#N/A</v>
      </c>
      <c r="I2108" s="2" t="e">
        <f xml:space="preserve"> IF(Calculations!C2108 = DefectTypeString,  Calculations!K2108, NA())</f>
        <v>#N/A</v>
      </c>
    </row>
    <row r="2109" spans="1:9" x14ac:dyDescent="0.25">
      <c r="A2109" s="8" t="str">
        <f>Calculations!A2109</f>
        <v/>
      </c>
      <c r="B2109" s="2" t="str">
        <f t="shared" si="37"/>
        <v/>
      </c>
      <c r="C2109" s="10" t="str">
        <f>IFERROR(Calculations!J2109,"")</f>
        <v/>
      </c>
      <c r="D2109" s="10" t="str">
        <f xml:space="preserve"> IF(OR(Calculations!C2109 = "",Calculations!C2109 = WorkTypeString),  IFERROR(Calculations!J2109,""), NA())</f>
        <v/>
      </c>
      <c r="E2109" s="10">
        <f t="array" ref="E2109">PERCENTILE(IF(ISERROR(D2109:D7108)=FALSE,D2109:D7108),CycleTimePercentile)</f>
        <v>0</v>
      </c>
      <c r="F2109" s="2" t="e">
        <f xml:space="preserve"> IF(Calculations!C2109 = DefectTypeString,  IFERROR(Calculations!J2109,""), NA())</f>
        <v>#N/A</v>
      </c>
      <c r="G2109" s="10">
        <f t="array" ref="G2109">PERCENTILE(IF(ISERROR(F2109:F7108)=FALSE,F2109:F7108),CycleTimePercentile)</f>
        <v>0</v>
      </c>
      <c r="H2109" s="2" t="e">
        <f ca="1" xml:space="preserve"> IF(OR(Calculations!C2109 = "",Calculations!C2109 = WorkTypeString),  Calculations!K2109, NA())</f>
        <v>#N/A</v>
      </c>
      <c r="I2109" s="2" t="e">
        <f xml:space="preserve"> IF(Calculations!C2109 = DefectTypeString,  Calculations!K2109, NA())</f>
        <v>#N/A</v>
      </c>
    </row>
    <row r="2110" spans="1:9" x14ac:dyDescent="0.25">
      <c r="A2110" s="8" t="str">
        <f>Calculations!A2110</f>
        <v/>
      </c>
      <c r="B2110" s="2" t="str">
        <f t="shared" si="37"/>
        <v/>
      </c>
      <c r="C2110" s="10" t="str">
        <f>IFERROR(Calculations!J2110,"")</f>
        <v/>
      </c>
      <c r="D2110" s="10" t="str">
        <f xml:space="preserve"> IF(OR(Calculations!C2110 = "",Calculations!C2110 = WorkTypeString),  IFERROR(Calculations!J2110,""), NA())</f>
        <v/>
      </c>
      <c r="E2110" s="10">
        <f t="array" ref="E2110">PERCENTILE(IF(ISERROR(D2110:D7109)=FALSE,D2110:D7109),CycleTimePercentile)</f>
        <v>0</v>
      </c>
      <c r="F2110" s="2" t="e">
        <f xml:space="preserve"> IF(Calculations!C2110 = DefectTypeString,  IFERROR(Calculations!J2110,""), NA())</f>
        <v>#N/A</v>
      </c>
      <c r="G2110" s="10">
        <f t="array" ref="G2110">PERCENTILE(IF(ISERROR(F2110:F7109)=FALSE,F2110:F7109),CycleTimePercentile)</f>
        <v>0</v>
      </c>
      <c r="H2110" s="2" t="e">
        <f ca="1" xml:space="preserve"> IF(OR(Calculations!C2110 = "",Calculations!C2110 = WorkTypeString),  Calculations!K2110, NA())</f>
        <v>#N/A</v>
      </c>
      <c r="I2110" s="2" t="e">
        <f xml:space="preserve"> IF(Calculations!C2110 = DefectTypeString,  Calculations!K2110, NA())</f>
        <v>#N/A</v>
      </c>
    </row>
    <row r="2111" spans="1:9" x14ac:dyDescent="0.25">
      <c r="A2111" s="8" t="str">
        <f>Calculations!A2111</f>
        <v/>
      </c>
      <c r="B2111" s="2" t="str">
        <f t="shared" si="37"/>
        <v/>
      </c>
      <c r="C2111" s="10" t="str">
        <f>IFERROR(Calculations!J2111,"")</f>
        <v/>
      </c>
      <c r="D2111" s="10" t="str">
        <f xml:space="preserve"> IF(OR(Calculations!C2111 = "",Calculations!C2111 = WorkTypeString),  IFERROR(Calculations!J2111,""), NA())</f>
        <v/>
      </c>
      <c r="E2111" s="10">
        <f t="array" ref="E2111">PERCENTILE(IF(ISERROR(D2111:D7110)=FALSE,D2111:D7110),CycleTimePercentile)</f>
        <v>0</v>
      </c>
      <c r="F2111" s="2" t="e">
        <f xml:space="preserve"> IF(Calculations!C2111 = DefectTypeString,  IFERROR(Calculations!J2111,""), NA())</f>
        <v>#N/A</v>
      </c>
      <c r="G2111" s="10">
        <f t="array" ref="G2111">PERCENTILE(IF(ISERROR(F2111:F7110)=FALSE,F2111:F7110),CycleTimePercentile)</f>
        <v>0</v>
      </c>
      <c r="H2111" s="2" t="e">
        <f ca="1" xml:space="preserve"> IF(OR(Calculations!C2111 = "",Calculations!C2111 = WorkTypeString),  Calculations!K2111, NA())</f>
        <v>#N/A</v>
      </c>
      <c r="I2111" s="2" t="e">
        <f xml:space="preserve"> IF(Calculations!C2111 = DefectTypeString,  Calculations!K2111, NA())</f>
        <v>#N/A</v>
      </c>
    </row>
    <row r="2112" spans="1:9" x14ac:dyDescent="0.25">
      <c r="A2112" s="8" t="str">
        <f>Calculations!A2112</f>
        <v/>
      </c>
      <c r="B2112" s="2" t="str">
        <f t="shared" si="37"/>
        <v/>
      </c>
      <c r="C2112" s="10" t="str">
        <f>IFERROR(Calculations!J2112,"")</f>
        <v/>
      </c>
      <c r="D2112" s="10" t="str">
        <f xml:space="preserve"> IF(OR(Calculations!C2112 = "",Calculations!C2112 = WorkTypeString),  IFERROR(Calculations!J2112,""), NA())</f>
        <v/>
      </c>
      <c r="E2112" s="10">
        <f t="array" ref="E2112">PERCENTILE(IF(ISERROR(D2112:D7111)=FALSE,D2112:D7111),CycleTimePercentile)</f>
        <v>0</v>
      </c>
      <c r="F2112" s="2" t="e">
        <f xml:space="preserve"> IF(Calculations!C2112 = DefectTypeString,  IFERROR(Calculations!J2112,""), NA())</f>
        <v>#N/A</v>
      </c>
      <c r="G2112" s="10">
        <f t="array" ref="G2112">PERCENTILE(IF(ISERROR(F2112:F7111)=FALSE,F2112:F7111),CycleTimePercentile)</f>
        <v>0</v>
      </c>
      <c r="H2112" s="2" t="e">
        <f ca="1" xml:space="preserve"> IF(OR(Calculations!C2112 = "",Calculations!C2112 = WorkTypeString),  Calculations!K2112, NA())</f>
        <v>#N/A</v>
      </c>
      <c r="I2112" s="2" t="e">
        <f xml:space="preserve"> IF(Calculations!C2112 = DefectTypeString,  Calculations!K2112, NA())</f>
        <v>#N/A</v>
      </c>
    </row>
    <row r="2113" spans="1:9" x14ac:dyDescent="0.25">
      <c r="A2113" s="8" t="str">
        <f>Calculations!A2113</f>
        <v/>
      </c>
      <c r="B2113" s="2" t="str">
        <f t="shared" si="37"/>
        <v/>
      </c>
      <c r="C2113" s="10" t="str">
        <f>IFERROR(Calculations!J2113,"")</f>
        <v/>
      </c>
      <c r="D2113" s="10" t="str">
        <f xml:space="preserve"> IF(OR(Calculations!C2113 = "",Calculations!C2113 = WorkTypeString),  IFERROR(Calculations!J2113,""), NA())</f>
        <v/>
      </c>
      <c r="E2113" s="10">
        <f t="array" ref="E2113">PERCENTILE(IF(ISERROR(D2113:D7112)=FALSE,D2113:D7112),CycleTimePercentile)</f>
        <v>0</v>
      </c>
      <c r="F2113" s="2" t="e">
        <f xml:space="preserve"> IF(Calculations!C2113 = DefectTypeString,  IFERROR(Calculations!J2113,""), NA())</f>
        <v>#N/A</v>
      </c>
      <c r="G2113" s="10">
        <f t="array" ref="G2113">PERCENTILE(IF(ISERROR(F2113:F7112)=FALSE,F2113:F7112),CycleTimePercentile)</f>
        <v>0</v>
      </c>
      <c r="H2113" s="2" t="e">
        <f ca="1" xml:space="preserve"> IF(OR(Calculations!C2113 = "",Calculations!C2113 = WorkTypeString),  Calculations!K2113, NA())</f>
        <v>#N/A</v>
      </c>
      <c r="I2113" s="2" t="e">
        <f xml:space="preserve"> IF(Calculations!C2113 = DefectTypeString,  Calculations!K2113, NA())</f>
        <v>#N/A</v>
      </c>
    </row>
    <row r="2114" spans="1:9" x14ac:dyDescent="0.25">
      <c r="A2114" s="8" t="str">
        <f>Calculations!A2114</f>
        <v/>
      </c>
      <c r="B2114" s="2" t="str">
        <f t="shared" si="37"/>
        <v/>
      </c>
      <c r="C2114" s="10" t="str">
        <f>IFERROR(Calculations!J2114,"")</f>
        <v/>
      </c>
      <c r="D2114" s="10" t="str">
        <f xml:space="preserve"> IF(OR(Calculations!C2114 = "",Calculations!C2114 = WorkTypeString),  IFERROR(Calculations!J2114,""), NA())</f>
        <v/>
      </c>
      <c r="E2114" s="10">
        <f t="array" ref="E2114">PERCENTILE(IF(ISERROR(D2114:D7113)=FALSE,D2114:D7113),CycleTimePercentile)</f>
        <v>0</v>
      </c>
      <c r="F2114" s="2" t="e">
        <f xml:space="preserve"> IF(Calculations!C2114 = DefectTypeString,  IFERROR(Calculations!J2114,""), NA())</f>
        <v>#N/A</v>
      </c>
      <c r="G2114" s="10">
        <f t="array" ref="G2114">PERCENTILE(IF(ISERROR(F2114:F7113)=FALSE,F2114:F7113),CycleTimePercentile)</f>
        <v>0</v>
      </c>
      <c r="H2114" s="2" t="e">
        <f ca="1" xml:space="preserve"> IF(OR(Calculations!C2114 = "",Calculations!C2114 = WorkTypeString),  Calculations!K2114, NA())</f>
        <v>#N/A</v>
      </c>
      <c r="I2114" s="2" t="e">
        <f xml:space="preserve"> IF(Calculations!C2114 = DefectTypeString,  Calculations!K2114, NA())</f>
        <v>#N/A</v>
      </c>
    </row>
    <row r="2115" spans="1:9" x14ac:dyDescent="0.25">
      <c r="A2115" s="8" t="str">
        <f>Calculations!A2115</f>
        <v/>
      </c>
      <c r="B2115" s="2" t="str">
        <f t="shared" ref="B2115:B2178" si="38">IF(ISNUMBER(A2115),YEAR(A2115)&amp;"-"&amp;TEXT(MONTH(A2115),"00")&amp;"-"&amp;TEXT(DAY(A2115),"00")&amp;"-"&amp;TEXT(HOUR(A2115),"00"),"")</f>
        <v/>
      </c>
      <c r="C2115" s="10" t="str">
        <f>IFERROR(Calculations!J2115,"")</f>
        <v/>
      </c>
      <c r="D2115" s="10" t="str">
        <f xml:space="preserve"> IF(OR(Calculations!C2115 = "",Calculations!C2115 = WorkTypeString),  IFERROR(Calculations!J2115,""), NA())</f>
        <v/>
      </c>
      <c r="E2115" s="10">
        <f t="array" ref="E2115">PERCENTILE(IF(ISERROR(D2115:D7114)=FALSE,D2115:D7114),CycleTimePercentile)</f>
        <v>0</v>
      </c>
      <c r="F2115" s="2" t="e">
        <f xml:space="preserve"> IF(Calculations!C2115 = DefectTypeString,  IFERROR(Calculations!J2115,""), NA())</f>
        <v>#N/A</v>
      </c>
      <c r="G2115" s="10">
        <f t="array" ref="G2115">PERCENTILE(IF(ISERROR(F2115:F7114)=FALSE,F2115:F7114),CycleTimePercentile)</f>
        <v>0</v>
      </c>
      <c r="H2115" s="2" t="e">
        <f ca="1" xml:space="preserve"> IF(OR(Calculations!C2115 = "",Calculations!C2115 = WorkTypeString),  Calculations!K2115, NA())</f>
        <v>#N/A</v>
      </c>
      <c r="I2115" s="2" t="e">
        <f xml:space="preserve"> IF(Calculations!C2115 = DefectTypeString,  Calculations!K2115, NA())</f>
        <v>#N/A</v>
      </c>
    </row>
    <row r="2116" spans="1:9" x14ac:dyDescent="0.25">
      <c r="A2116" s="8" t="str">
        <f>Calculations!A2116</f>
        <v/>
      </c>
      <c r="B2116" s="2" t="str">
        <f t="shared" si="38"/>
        <v/>
      </c>
      <c r="C2116" s="10" t="str">
        <f>IFERROR(Calculations!J2116,"")</f>
        <v/>
      </c>
      <c r="D2116" s="10" t="str">
        <f xml:space="preserve"> IF(OR(Calculations!C2116 = "",Calculations!C2116 = WorkTypeString),  IFERROR(Calculations!J2116,""), NA())</f>
        <v/>
      </c>
      <c r="E2116" s="10">
        <f t="array" ref="E2116">PERCENTILE(IF(ISERROR(D2116:D7115)=FALSE,D2116:D7115),CycleTimePercentile)</f>
        <v>0</v>
      </c>
      <c r="F2116" s="2" t="e">
        <f xml:space="preserve"> IF(Calculations!C2116 = DefectTypeString,  IFERROR(Calculations!J2116,""), NA())</f>
        <v>#N/A</v>
      </c>
      <c r="G2116" s="10">
        <f t="array" ref="G2116">PERCENTILE(IF(ISERROR(F2116:F7115)=FALSE,F2116:F7115),CycleTimePercentile)</f>
        <v>0</v>
      </c>
      <c r="H2116" s="2" t="e">
        <f ca="1" xml:space="preserve"> IF(OR(Calculations!C2116 = "",Calculations!C2116 = WorkTypeString),  Calculations!K2116, NA())</f>
        <v>#N/A</v>
      </c>
      <c r="I2116" s="2" t="e">
        <f xml:space="preserve"> IF(Calculations!C2116 = DefectTypeString,  Calculations!K2116, NA())</f>
        <v>#N/A</v>
      </c>
    </row>
    <row r="2117" spans="1:9" x14ac:dyDescent="0.25">
      <c r="A2117" s="8" t="str">
        <f>Calculations!A2117</f>
        <v/>
      </c>
      <c r="B2117" s="2" t="str">
        <f t="shared" si="38"/>
        <v/>
      </c>
      <c r="C2117" s="10" t="str">
        <f>IFERROR(Calculations!J2117,"")</f>
        <v/>
      </c>
      <c r="D2117" s="10" t="str">
        <f xml:space="preserve"> IF(OR(Calculations!C2117 = "",Calculations!C2117 = WorkTypeString),  IFERROR(Calculations!J2117,""), NA())</f>
        <v/>
      </c>
      <c r="E2117" s="10">
        <f t="array" ref="E2117">PERCENTILE(IF(ISERROR(D2117:D7116)=FALSE,D2117:D7116),CycleTimePercentile)</f>
        <v>0</v>
      </c>
      <c r="F2117" s="2" t="e">
        <f xml:space="preserve"> IF(Calculations!C2117 = DefectTypeString,  IFERROR(Calculations!J2117,""), NA())</f>
        <v>#N/A</v>
      </c>
      <c r="G2117" s="10">
        <f t="array" ref="G2117">PERCENTILE(IF(ISERROR(F2117:F7116)=FALSE,F2117:F7116),CycleTimePercentile)</f>
        <v>0</v>
      </c>
      <c r="H2117" s="2" t="e">
        <f ca="1" xml:space="preserve"> IF(OR(Calculations!C2117 = "",Calculations!C2117 = WorkTypeString),  Calculations!K2117, NA())</f>
        <v>#N/A</v>
      </c>
      <c r="I2117" s="2" t="e">
        <f xml:space="preserve"> IF(Calculations!C2117 = DefectTypeString,  Calculations!K2117, NA())</f>
        <v>#N/A</v>
      </c>
    </row>
    <row r="2118" spans="1:9" x14ac:dyDescent="0.25">
      <c r="A2118" s="8" t="str">
        <f>Calculations!A2118</f>
        <v/>
      </c>
      <c r="B2118" s="2" t="str">
        <f t="shared" si="38"/>
        <v/>
      </c>
      <c r="C2118" s="10" t="str">
        <f>IFERROR(Calculations!J2118,"")</f>
        <v/>
      </c>
      <c r="D2118" s="10" t="str">
        <f xml:space="preserve"> IF(OR(Calculations!C2118 = "",Calculations!C2118 = WorkTypeString),  IFERROR(Calculations!J2118,""), NA())</f>
        <v/>
      </c>
      <c r="E2118" s="10">
        <f t="array" ref="E2118">PERCENTILE(IF(ISERROR(D2118:D7117)=FALSE,D2118:D7117),CycleTimePercentile)</f>
        <v>0</v>
      </c>
      <c r="F2118" s="2" t="e">
        <f xml:space="preserve"> IF(Calculations!C2118 = DefectTypeString,  IFERROR(Calculations!J2118,""), NA())</f>
        <v>#N/A</v>
      </c>
      <c r="G2118" s="10">
        <f t="array" ref="G2118">PERCENTILE(IF(ISERROR(F2118:F7117)=FALSE,F2118:F7117),CycleTimePercentile)</f>
        <v>0</v>
      </c>
      <c r="H2118" s="2" t="e">
        <f ca="1" xml:space="preserve"> IF(OR(Calculations!C2118 = "",Calculations!C2118 = WorkTypeString),  Calculations!K2118, NA())</f>
        <v>#N/A</v>
      </c>
      <c r="I2118" s="2" t="e">
        <f xml:space="preserve"> IF(Calculations!C2118 = DefectTypeString,  Calculations!K2118, NA())</f>
        <v>#N/A</v>
      </c>
    </row>
    <row r="2119" spans="1:9" x14ac:dyDescent="0.25">
      <c r="A2119" s="8" t="str">
        <f>Calculations!A2119</f>
        <v/>
      </c>
      <c r="B2119" s="2" t="str">
        <f t="shared" si="38"/>
        <v/>
      </c>
      <c r="C2119" s="10" t="str">
        <f>IFERROR(Calculations!J2119,"")</f>
        <v/>
      </c>
      <c r="D2119" s="10" t="str">
        <f xml:space="preserve"> IF(OR(Calculations!C2119 = "",Calculations!C2119 = WorkTypeString),  IFERROR(Calculations!J2119,""), NA())</f>
        <v/>
      </c>
      <c r="E2119" s="10">
        <f t="array" ref="E2119">PERCENTILE(IF(ISERROR(D2119:D7118)=FALSE,D2119:D7118),CycleTimePercentile)</f>
        <v>0</v>
      </c>
      <c r="F2119" s="2" t="e">
        <f xml:space="preserve"> IF(Calculations!C2119 = DefectTypeString,  IFERROR(Calculations!J2119,""), NA())</f>
        <v>#N/A</v>
      </c>
      <c r="G2119" s="10">
        <f t="array" ref="G2119">PERCENTILE(IF(ISERROR(F2119:F7118)=FALSE,F2119:F7118),CycleTimePercentile)</f>
        <v>0</v>
      </c>
      <c r="H2119" s="2" t="e">
        <f ca="1" xml:space="preserve"> IF(OR(Calculations!C2119 = "",Calculations!C2119 = WorkTypeString),  Calculations!K2119, NA())</f>
        <v>#N/A</v>
      </c>
      <c r="I2119" s="2" t="e">
        <f xml:space="preserve"> IF(Calculations!C2119 = DefectTypeString,  Calculations!K2119, NA())</f>
        <v>#N/A</v>
      </c>
    </row>
    <row r="2120" spans="1:9" x14ac:dyDescent="0.25">
      <c r="A2120" s="8" t="str">
        <f>Calculations!A2120</f>
        <v/>
      </c>
      <c r="B2120" s="2" t="str">
        <f t="shared" si="38"/>
        <v/>
      </c>
      <c r="C2120" s="10" t="str">
        <f>IFERROR(Calculations!J2120,"")</f>
        <v/>
      </c>
      <c r="D2120" s="10" t="str">
        <f xml:space="preserve"> IF(OR(Calculations!C2120 = "",Calculations!C2120 = WorkTypeString),  IFERROR(Calculations!J2120,""), NA())</f>
        <v/>
      </c>
      <c r="E2120" s="10">
        <f t="array" ref="E2120">PERCENTILE(IF(ISERROR(D2120:D7119)=FALSE,D2120:D7119),CycleTimePercentile)</f>
        <v>0</v>
      </c>
      <c r="F2120" s="2" t="e">
        <f xml:space="preserve"> IF(Calculations!C2120 = DefectTypeString,  IFERROR(Calculations!J2120,""), NA())</f>
        <v>#N/A</v>
      </c>
      <c r="G2120" s="10">
        <f t="array" ref="G2120">PERCENTILE(IF(ISERROR(F2120:F7119)=FALSE,F2120:F7119),CycleTimePercentile)</f>
        <v>0</v>
      </c>
      <c r="H2120" s="2" t="e">
        <f ca="1" xml:space="preserve"> IF(OR(Calculations!C2120 = "",Calculations!C2120 = WorkTypeString),  Calculations!K2120, NA())</f>
        <v>#N/A</v>
      </c>
      <c r="I2120" s="2" t="e">
        <f xml:space="preserve"> IF(Calculations!C2120 = DefectTypeString,  Calculations!K2120, NA())</f>
        <v>#N/A</v>
      </c>
    </row>
    <row r="2121" spans="1:9" x14ac:dyDescent="0.25">
      <c r="A2121" s="8" t="str">
        <f>Calculations!A2121</f>
        <v/>
      </c>
      <c r="B2121" s="2" t="str">
        <f t="shared" si="38"/>
        <v/>
      </c>
      <c r="C2121" s="10" t="str">
        <f>IFERROR(Calculations!J2121,"")</f>
        <v/>
      </c>
      <c r="D2121" s="10" t="str">
        <f xml:space="preserve"> IF(OR(Calculations!C2121 = "",Calculations!C2121 = WorkTypeString),  IFERROR(Calculations!J2121,""), NA())</f>
        <v/>
      </c>
      <c r="E2121" s="10">
        <f t="array" ref="E2121">PERCENTILE(IF(ISERROR(D2121:D7120)=FALSE,D2121:D7120),CycleTimePercentile)</f>
        <v>0</v>
      </c>
      <c r="F2121" s="2" t="e">
        <f xml:space="preserve"> IF(Calculations!C2121 = DefectTypeString,  IFERROR(Calculations!J2121,""), NA())</f>
        <v>#N/A</v>
      </c>
      <c r="G2121" s="10">
        <f t="array" ref="G2121">PERCENTILE(IF(ISERROR(F2121:F7120)=FALSE,F2121:F7120),CycleTimePercentile)</f>
        <v>0</v>
      </c>
      <c r="H2121" s="2" t="e">
        <f ca="1" xml:space="preserve"> IF(OR(Calculations!C2121 = "",Calculations!C2121 = WorkTypeString),  Calculations!K2121, NA())</f>
        <v>#N/A</v>
      </c>
      <c r="I2121" s="2" t="e">
        <f xml:space="preserve"> IF(Calculations!C2121 = DefectTypeString,  Calculations!K2121, NA())</f>
        <v>#N/A</v>
      </c>
    </row>
    <row r="2122" spans="1:9" x14ac:dyDescent="0.25">
      <c r="A2122" s="8" t="str">
        <f>Calculations!A2122</f>
        <v/>
      </c>
      <c r="B2122" s="2" t="str">
        <f t="shared" si="38"/>
        <v/>
      </c>
      <c r="C2122" s="10" t="str">
        <f>IFERROR(Calculations!J2122,"")</f>
        <v/>
      </c>
      <c r="D2122" s="10" t="str">
        <f xml:space="preserve"> IF(OR(Calculations!C2122 = "",Calculations!C2122 = WorkTypeString),  IFERROR(Calculations!J2122,""), NA())</f>
        <v/>
      </c>
      <c r="E2122" s="10">
        <f t="array" ref="E2122">PERCENTILE(IF(ISERROR(D2122:D7121)=FALSE,D2122:D7121),CycleTimePercentile)</f>
        <v>0</v>
      </c>
      <c r="F2122" s="2" t="e">
        <f xml:space="preserve"> IF(Calculations!C2122 = DefectTypeString,  IFERROR(Calculations!J2122,""), NA())</f>
        <v>#N/A</v>
      </c>
      <c r="G2122" s="10">
        <f t="array" ref="G2122">PERCENTILE(IF(ISERROR(F2122:F7121)=FALSE,F2122:F7121),CycleTimePercentile)</f>
        <v>0</v>
      </c>
      <c r="H2122" s="2" t="e">
        <f ca="1" xml:space="preserve"> IF(OR(Calculations!C2122 = "",Calculations!C2122 = WorkTypeString),  Calculations!K2122, NA())</f>
        <v>#N/A</v>
      </c>
      <c r="I2122" s="2" t="e">
        <f xml:space="preserve"> IF(Calculations!C2122 = DefectTypeString,  Calculations!K2122, NA())</f>
        <v>#N/A</v>
      </c>
    </row>
    <row r="2123" spans="1:9" x14ac:dyDescent="0.25">
      <c r="A2123" s="8" t="str">
        <f>Calculations!A2123</f>
        <v/>
      </c>
      <c r="B2123" s="2" t="str">
        <f t="shared" si="38"/>
        <v/>
      </c>
      <c r="C2123" s="10" t="str">
        <f>IFERROR(Calculations!J2123,"")</f>
        <v/>
      </c>
      <c r="D2123" s="10" t="str">
        <f xml:space="preserve"> IF(OR(Calculations!C2123 = "",Calculations!C2123 = WorkTypeString),  IFERROR(Calculations!J2123,""), NA())</f>
        <v/>
      </c>
      <c r="E2123" s="10">
        <f t="array" ref="E2123">PERCENTILE(IF(ISERROR(D2123:D7122)=FALSE,D2123:D7122),CycleTimePercentile)</f>
        <v>0</v>
      </c>
      <c r="F2123" s="2" t="e">
        <f xml:space="preserve"> IF(Calculations!C2123 = DefectTypeString,  IFERROR(Calculations!J2123,""), NA())</f>
        <v>#N/A</v>
      </c>
      <c r="G2123" s="10">
        <f t="array" ref="G2123">PERCENTILE(IF(ISERROR(F2123:F7122)=FALSE,F2123:F7122),CycleTimePercentile)</f>
        <v>0</v>
      </c>
      <c r="H2123" s="2" t="e">
        <f ca="1" xml:space="preserve"> IF(OR(Calculations!C2123 = "",Calculations!C2123 = WorkTypeString),  Calculations!K2123, NA())</f>
        <v>#N/A</v>
      </c>
      <c r="I2123" s="2" t="e">
        <f xml:space="preserve"> IF(Calculations!C2123 = DefectTypeString,  Calculations!K2123, NA())</f>
        <v>#N/A</v>
      </c>
    </row>
    <row r="2124" spans="1:9" x14ac:dyDescent="0.25">
      <c r="A2124" s="8" t="str">
        <f>Calculations!A2124</f>
        <v/>
      </c>
      <c r="B2124" s="2" t="str">
        <f t="shared" si="38"/>
        <v/>
      </c>
      <c r="C2124" s="10" t="str">
        <f>IFERROR(Calculations!J2124,"")</f>
        <v/>
      </c>
      <c r="D2124" s="10" t="str">
        <f xml:space="preserve"> IF(OR(Calculations!C2124 = "",Calculations!C2124 = WorkTypeString),  IFERROR(Calculations!J2124,""), NA())</f>
        <v/>
      </c>
      <c r="E2124" s="10">
        <f t="array" ref="E2124">PERCENTILE(IF(ISERROR(D2124:D7123)=FALSE,D2124:D7123),CycleTimePercentile)</f>
        <v>0</v>
      </c>
      <c r="F2124" s="2" t="e">
        <f xml:space="preserve"> IF(Calculations!C2124 = DefectTypeString,  IFERROR(Calculations!J2124,""), NA())</f>
        <v>#N/A</v>
      </c>
      <c r="G2124" s="10">
        <f t="array" ref="G2124">PERCENTILE(IF(ISERROR(F2124:F7123)=FALSE,F2124:F7123),CycleTimePercentile)</f>
        <v>0</v>
      </c>
      <c r="H2124" s="2" t="e">
        <f ca="1" xml:space="preserve"> IF(OR(Calculations!C2124 = "",Calculations!C2124 = WorkTypeString),  Calculations!K2124, NA())</f>
        <v>#N/A</v>
      </c>
      <c r="I2124" s="2" t="e">
        <f xml:space="preserve"> IF(Calculations!C2124 = DefectTypeString,  Calculations!K2124, NA())</f>
        <v>#N/A</v>
      </c>
    </row>
    <row r="2125" spans="1:9" x14ac:dyDescent="0.25">
      <c r="A2125" s="8" t="str">
        <f>Calculations!A2125</f>
        <v/>
      </c>
      <c r="B2125" s="2" t="str">
        <f t="shared" si="38"/>
        <v/>
      </c>
      <c r="C2125" s="10" t="str">
        <f>IFERROR(Calculations!J2125,"")</f>
        <v/>
      </c>
      <c r="D2125" s="10" t="str">
        <f xml:space="preserve"> IF(OR(Calculations!C2125 = "",Calculations!C2125 = WorkTypeString),  IFERROR(Calculations!J2125,""), NA())</f>
        <v/>
      </c>
      <c r="E2125" s="10">
        <f t="array" ref="E2125">PERCENTILE(IF(ISERROR(D2125:D7124)=FALSE,D2125:D7124),CycleTimePercentile)</f>
        <v>0</v>
      </c>
      <c r="F2125" s="2" t="e">
        <f xml:space="preserve"> IF(Calculations!C2125 = DefectTypeString,  IFERROR(Calculations!J2125,""), NA())</f>
        <v>#N/A</v>
      </c>
      <c r="G2125" s="10">
        <f t="array" ref="G2125">PERCENTILE(IF(ISERROR(F2125:F7124)=FALSE,F2125:F7124),CycleTimePercentile)</f>
        <v>0</v>
      </c>
      <c r="H2125" s="2" t="e">
        <f ca="1" xml:space="preserve"> IF(OR(Calculations!C2125 = "",Calculations!C2125 = WorkTypeString),  Calculations!K2125, NA())</f>
        <v>#N/A</v>
      </c>
      <c r="I2125" s="2" t="e">
        <f xml:space="preserve"> IF(Calculations!C2125 = DefectTypeString,  Calculations!K2125, NA())</f>
        <v>#N/A</v>
      </c>
    </row>
    <row r="2126" spans="1:9" x14ac:dyDescent="0.25">
      <c r="A2126" s="8" t="str">
        <f>Calculations!A2126</f>
        <v/>
      </c>
      <c r="B2126" s="2" t="str">
        <f t="shared" si="38"/>
        <v/>
      </c>
      <c r="C2126" s="10" t="str">
        <f>IFERROR(Calculations!J2126,"")</f>
        <v/>
      </c>
      <c r="D2126" s="10" t="str">
        <f xml:space="preserve"> IF(OR(Calculations!C2126 = "",Calculations!C2126 = WorkTypeString),  IFERROR(Calculations!J2126,""), NA())</f>
        <v/>
      </c>
      <c r="E2126" s="10">
        <f t="array" ref="E2126">PERCENTILE(IF(ISERROR(D2126:D7125)=FALSE,D2126:D7125),CycleTimePercentile)</f>
        <v>0</v>
      </c>
      <c r="F2126" s="2" t="e">
        <f xml:space="preserve"> IF(Calculations!C2126 = DefectTypeString,  IFERROR(Calculations!J2126,""), NA())</f>
        <v>#N/A</v>
      </c>
      <c r="G2126" s="10">
        <f t="array" ref="G2126">PERCENTILE(IF(ISERROR(F2126:F7125)=FALSE,F2126:F7125),CycleTimePercentile)</f>
        <v>0</v>
      </c>
      <c r="H2126" s="2" t="e">
        <f ca="1" xml:space="preserve"> IF(OR(Calculations!C2126 = "",Calculations!C2126 = WorkTypeString),  Calculations!K2126, NA())</f>
        <v>#N/A</v>
      </c>
      <c r="I2126" s="2" t="e">
        <f xml:space="preserve"> IF(Calculations!C2126 = DefectTypeString,  Calculations!K2126, NA())</f>
        <v>#N/A</v>
      </c>
    </row>
    <row r="2127" spans="1:9" x14ac:dyDescent="0.25">
      <c r="A2127" s="8" t="str">
        <f>Calculations!A2127</f>
        <v/>
      </c>
      <c r="B2127" s="2" t="str">
        <f t="shared" si="38"/>
        <v/>
      </c>
      <c r="C2127" s="10" t="str">
        <f>IFERROR(Calculations!J2127,"")</f>
        <v/>
      </c>
      <c r="D2127" s="10" t="str">
        <f xml:space="preserve"> IF(OR(Calculations!C2127 = "",Calculations!C2127 = WorkTypeString),  IFERROR(Calculations!J2127,""), NA())</f>
        <v/>
      </c>
      <c r="E2127" s="10">
        <f t="array" ref="E2127">PERCENTILE(IF(ISERROR(D2127:D7126)=FALSE,D2127:D7126),CycleTimePercentile)</f>
        <v>0</v>
      </c>
      <c r="F2127" s="2" t="e">
        <f xml:space="preserve"> IF(Calculations!C2127 = DefectTypeString,  IFERROR(Calculations!J2127,""), NA())</f>
        <v>#N/A</v>
      </c>
      <c r="G2127" s="10">
        <f t="array" ref="G2127">PERCENTILE(IF(ISERROR(F2127:F7126)=FALSE,F2127:F7126),CycleTimePercentile)</f>
        <v>0</v>
      </c>
      <c r="H2127" s="2" t="e">
        <f ca="1" xml:space="preserve"> IF(OR(Calculations!C2127 = "",Calculations!C2127 = WorkTypeString),  Calculations!K2127, NA())</f>
        <v>#N/A</v>
      </c>
      <c r="I2127" s="2" t="e">
        <f xml:space="preserve"> IF(Calculations!C2127 = DefectTypeString,  Calculations!K2127, NA())</f>
        <v>#N/A</v>
      </c>
    </row>
    <row r="2128" spans="1:9" x14ac:dyDescent="0.25">
      <c r="A2128" s="8" t="str">
        <f>Calculations!A2128</f>
        <v/>
      </c>
      <c r="B2128" s="2" t="str">
        <f t="shared" si="38"/>
        <v/>
      </c>
      <c r="C2128" s="10" t="str">
        <f>IFERROR(Calculations!J2128,"")</f>
        <v/>
      </c>
      <c r="D2128" s="10" t="str">
        <f xml:space="preserve"> IF(OR(Calculations!C2128 = "",Calculations!C2128 = WorkTypeString),  IFERROR(Calculations!J2128,""), NA())</f>
        <v/>
      </c>
      <c r="E2128" s="10">
        <f t="array" ref="E2128">PERCENTILE(IF(ISERROR(D2128:D7127)=FALSE,D2128:D7127),CycleTimePercentile)</f>
        <v>0</v>
      </c>
      <c r="F2128" s="2" t="e">
        <f xml:space="preserve"> IF(Calculations!C2128 = DefectTypeString,  IFERROR(Calculations!J2128,""), NA())</f>
        <v>#N/A</v>
      </c>
      <c r="G2128" s="10">
        <f t="array" ref="G2128">PERCENTILE(IF(ISERROR(F2128:F7127)=FALSE,F2128:F7127),CycleTimePercentile)</f>
        <v>0</v>
      </c>
      <c r="H2128" s="2" t="e">
        <f ca="1" xml:space="preserve"> IF(OR(Calculations!C2128 = "",Calculations!C2128 = WorkTypeString),  Calculations!K2128, NA())</f>
        <v>#N/A</v>
      </c>
      <c r="I2128" s="2" t="e">
        <f xml:space="preserve"> IF(Calculations!C2128 = DefectTypeString,  Calculations!K2128, NA())</f>
        <v>#N/A</v>
      </c>
    </row>
    <row r="2129" spans="1:9" x14ac:dyDescent="0.25">
      <c r="A2129" s="8" t="str">
        <f>Calculations!A2129</f>
        <v/>
      </c>
      <c r="B2129" s="2" t="str">
        <f t="shared" si="38"/>
        <v/>
      </c>
      <c r="C2129" s="10" t="str">
        <f>IFERROR(Calculations!J2129,"")</f>
        <v/>
      </c>
      <c r="D2129" s="10" t="str">
        <f xml:space="preserve"> IF(OR(Calculations!C2129 = "",Calculations!C2129 = WorkTypeString),  IFERROR(Calculations!J2129,""), NA())</f>
        <v/>
      </c>
      <c r="E2129" s="10">
        <f t="array" ref="E2129">PERCENTILE(IF(ISERROR(D2129:D7128)=FALSE,D2129:D7128),CycleTimePercentile)</f>
        <v>0</v>
      </c>
      <c r="F2129" s="2" t="e">
        <f xml:space="preserve"> IF(Calculations!C2129 = DefectTypeString,  IFERROR(Calculations!J2129,""), NA())</f>
        <v>#N/A</v>
      </c>
      <c r="G2129" s="10">
        <f t="array" ref="G2129">PERCENTILE(IF(ISERROR(F2129:F7128)=FALSE,F2129:F7128),CycleTimePercentile)</f>
        <v>0</v>
      </c>
      <c r="H2129" s="2" t="e">
        <f ca="1" xml:space="preserve"> IF(OR(Calculations!C2129 = "",Calculations!C2129 = WorkTypeString),  Calculations!K2129, NA())</f>
        <v>#N/A</v>
      </c>
      <c r="I2129" s="2" t="e">
        <f xml:space="preserve"> IF(Calculations!C2129 = DefectTypeString,  Calculations!K2129, NA())</f>
        <v>#N/A</v>
      </c>
    </row>
    <row r="2130" spans="1:9" x14ac:dyDescent="0.25">
      <c r="A2130" s="8" t="str">
        <f>Calculations!A2130</f>
        <v/>
      </c>
      <c r="B2130" s="2" t="str">
        <f t="shared" si="38"/>
        <v/>
      </c>
      <c r="C2130" s="10" t="str">
        <f>IFERROR(Calculations!J2130,"")</f>
        <v/>
      </c>
      <c r="D2130" s="10" t="str">
        <f xml:space="preserve"> IF(OR(Calculations!C2130 = "",Calculations!C2130 = WorkTypeString),  IFERROR(Calculations!J2130,""), NA())</f>
        <v/>
      </c>
      <c r="E2130" s="10">
        <f t="array" ref="E2130">PERCENTILE(IF(ISERROR(D2130:D7129)=FALSE,D2130:D7129),CycleTimePercentile)</f>
        <v>0</v>
      </c>
      <c r="F2130" s="2" t="e">
        <f xml:space="preserve"> IF(Calculations!C2130 = DefectTypeString,  IFERROR(Calculations!J2130,""), NA())</f>
        <v>#N/A</v>
      </c>
      <c r="G2130" s="10">
        <f t="array" ref="G2130">PERCENTILE(IF(ISERROR(F2130:F7129)=FALSE,F2130:F7129),CycleTimePercentile)</f>
        <v>0</v>
      </c>
      <c r="H2130" s="2" t="e">
        <f ca="1" xml:space="preserve"> IF(OR(Calculations!C2130 = "",Calculations!C2130 = WorkTypeString),  Calculations!K2130, NA())</f>
        <v>#N/A</v>
      </c>
      <c r="I2130" s="2" t="e">
        <f xml:space="preserve"> IF(Calculations!C2130 = DefectTypeString,  Calculations!K2130, NA())</f>
        <v>#N/A</v>
      </c>
    </row>
    <row r="2131" spans="1:9" x14ac:dyDescent="0.25">
      <c r="A2131" s="8" t="str">
        <f>Calculations!A2131</f>
        <v/>
      </c>
      <c r="B2131" s="2" t="str">
        <f t="shared" si="38"/>
        <v/>
      </c>
      <c r="C2131" s="10" t="str">
        <f>IFERROR(Calculations!J2131,"")</f>
        <v/>
      </c>
      <c r="D2131" s="10" t="str">
        <f xml:space="preserve"> IF(OR(Calculations!C2131 = "",Calculations!C2131 = WorkTypeString),  IFERROR(Calculations!J2131,""), NA())</f>
        <v/>
      </c>
      <c r="E2131" s="10">
        <f t="array" ref="E2131">PERCENTILE(IF(ISERROR(D2131:D7130)=FALSE,D2131:D7130),CycleTimePercentile)</f>
        <v>0</v>
      </c>
      <c r="F2131" s="2" t="e">
        <f xml:space="preserve"> IF(Calculations!C2131 = DefectTypeString,  IFERROR(Calculations!J2131,""), NA())</f>
        <v>#N/A</v>
      </c>
      <c r="G2131" s="10">
        <f t="array" ref="G2131">PERCENTILE(IF(ISERROR(F2131:F7130)=FALSE,F2131:F7130),CycleTimePercentile)</f>
        <v>0</v>
      </c>
      <c r="H2131" s="2" t="e">
        <f ca="1" xml:space="preserve"> IF(OR(Calculations!C2131 = "",Calculations!C2131 = WorkTypeString),  Calculations!K2131, NA())</f>
        <v>#N/A</v>
      </c>
      <c r="I2131" s="2" t="e">
        <f xml:space="preserve"> IF(Calculations!C2131 = DefectTypeString,  Calculations!K2131, NA())</f>
        <v>#N/A</v>
      </c>
    </row>
    <row r="2132" spans="1:9" x14ac:dyDescent="0.25">
      <c r="A2132" s="8" t="str">
        <f>Calculations!A2132</f>
        <v/>
      </c>
      <c r="B2132" s="2" t="str">
        <f t="shared" si="38"/>
        <v/>
      </c>
      <c r="C2132" s="10" t="str">
        <f>IFERROR(Calculations!J2132,"")</f>
        <v/>
      </c>
      <c r="D2132" s="10" t="str">
        <f xml:space="preserve"> IF(OR(Calculations!C2132 = "",Calculations!C2132 = WorkTypeString),  IFERROR(Calculations!J2132,""), NA())</f>
        <v/>
      </c>
      <c r="E2132" s="10">
        <f t="array" ref="E2132">PERCENTILE(IF(ISERROR(D2132:D7131)=FALSE,D2132:D7131),CycleTimePercentile)</f>
        <v>0</v>
      </c>
      <c r="F2132" s="2" t="e">
        <f xml:space="preserve"> IF(Calculations!C2132 = DefectTypeString,  IFERROR(Calculations!J2132,""), NA())</f>
        <v>#N/A</v>
      </c>
      <c r="G2132" s="10">
        <f t="array" ref="G2132">PERCENTILE(IF(ISERROR(F2132:F7131)=FALSE,F2132:F7131),CycleTimePercentile)</f>
        <v>0</v>
      </c>
      <c r="H2132" s="2" t="e">
        <f ca="1" xml:space="preserve"> IF(OR(Calculations!C2132 = "",Calculations!C2132 = WorkTypeString),  Calculations!K2132, NA())</f>
        <v>#N/A</v>
      </c>
      <c r="I2132" s="2" t="e">
        <f xml:space="preserve"> IF(Calculations!C2132 = DefectTypeString,  Calculations!K2132, NA())</f>
        <v>#N/A</v>
      </c>
    </row>
    <row r="2133" spans="1:9" x14ac:dyDescent="0.25">
      <c r="A2133" s="8" t="str">
        <f>Calculations!A2133</f>
        <v/>
      </c>
      <c r="B2133" s="2" t="str">
        <f t="shared" si="38"/>
        <v/>
      </c>
      <c r="C2133" s="10" t="str">
        <f>IFERROR(Calculations!J2133,"")</f>
        <v/>
      </c>
      <c r="D2133" s="10" t="str">
        <f xml:space="preserve"> IF(OR(Calculations!C2133 = "",Calculations!C2133 = WorkTypeString),  IFERROR(Calculations!J2133,""), NA())</f>
        <v/>
      </c>
      <c r="E2133" s="10">
        <f t="array" ref="E2133">PERCENTILE(IF(ISERROR(D2133:D7132)=FALSE,D2133:D7132),CycleTimePercentile)</f>
        <v>0</v>
      </c>
      <c r="F2133" s="2" t="e">
        <f xml:space="preserve"> IF(Calculations!C2133 = DefectTypeString,  IFERROR(Calculations!J2133,""), NA())</f>
        <v>#N/A</v>
      </c>
      <c r="G2133" s="10">
        <f t="array" ref="G2133">PERCENTILE(IF(ISERROR(F2133:F7132)=FALSE,F2133:F7132),CycleTimePercentile)</f>
        <v>0</v>
      </c>
      <c r="H2133" s="2" t="e">
        <f ca="1" xml:space="preserve"> IF(OR(Calculations!C2133 = "",Calculations!C2133 = WorkTypeString),  Calculations!K2133, NA())</f>
        <v>#N/A</v>
      </c>
      <c r="I2133" s="2" t="e">
        <f xml:space="preserve"> IF(Calculations!C2133 = DefectTypeString,  Calculations!K2133, NA())</f>
        <v>#N/A</v>
      </c>
    </row>
    <row r="2134" spans="1:9" x14ac:dyDescent="0.25">
      <c r="A2134" s="8" t="str">
        <f>Calculations!A2134</f>
        <v/>
      </c>
      <c r="B2134" s="2" t="str">
        <f t="shared" si="38"/>
        <v/>
      </c>
      <c r="C2134" s="10" t="str">
        <f>IFERROR(Calculations!J2134,"")</f>
        <v/>
      </c>
      <c r="D2134" s="10" t="str">
        <f xml:space="preserve"> IF(OR(Calculations!C2134 = "",Calculations!C2134 = WorkTypeString),  IFERROR(Calculations!J2134,""), NA())</f>
        <v/>
      </c>
      <c r="E2134" s="10">
        <f t="array" ref="E2134">PERCENTILE(IF(ISERROR(D2134:D7133)=FALSE,D2134:D7133),CycleTimePercentile)</f>
        <v>0</v>
      </c>
      <c r="F2134" s="2" t="e">
        <f xml:space="preserve"> IF(Calculations!C2134 = DefectTypeString,  IFERROR(Calculations!J2134,""), NA())</f>
        <v>#N/A</v>
      </c>
      <c r="G2134" s="10">
        <f t="array" ref="G2134">PERCENTILE(IF(ISERROR(F2134:F7133)=FALSE,F2134:F7133),CycleTimePercentile)</f>
        <v>0</v>
      </c>
      <c r="H2134" s="2" t="e">
        <f ca="1" xml:space="preserve"> IF(OR(Calculations!C2134 = "",Calculations!C2134 = WorkTypeString),  Calculations!K2134, NA())</f>
        <v>#N/A</v>
      </c>
      <c r="I2134" s="2" t="e">
        <f xml:space="preserve"> IF(Calculations!C2134 = DefectTypeString,  Calculations!K2134, NA())</f>
        <v>#N/A</v>
      </c>
    </row>
    <row r="2135" spans="1:9" x14ac:dyDescent="0.25">
      <c r="A2135" s="8" t="str">
        <f>Calculations!A2135</f>
        <v/>
      </c>
      <c r="B2135" s="2" t="str">
        <f t="shared" si="38"/>
        <v/>
      </c>
      <c r="C2135" s="10" t="str">
        <f>IFERROR(Calculations!J2135,"")</f>
        <v/>
      </c>
      <c r="D2135" s="10" t="str">
        <f xml:space="preserve"> IF(OR(Calculations!C2135 = "",Calculations!C2135 = WorkTypeString),  IFERROR(Calculations!J2135,""), NA())</f>
        <v/>
      </c>
      <c r="E2135" s="10">
        <f t="array" ref="E2135">PERCENTILE(IF(ISERROR(D2135:D7134)=FALSE,D2135:D7134),CycleTimePercentile)</f>
        <v>0</v>
      </c>
      <c r="F2135" s="2" t="e">
        <f xml:space="preserve"> IF(Calculations!C2135 = DefectTypeString,  IFERROR(Calculations!J2135,""), NA())</f>
        <v>#N/A</v>
      </c>
      <c r="G2135" s="10">
        <f t="array" ref="G2135">PERCENTILE(IF(ISERROR(F2135:F7134)=FALSE,F2135:F7134),CycleTimePercentile)</f>
        <v>0</v>
      </c>
      <c r="H2135" s="2" t="e">
        <f ca="1" xml:space="preserve"> IF(OR(Calculations!C2135 = "",Calculations!C2135 = WorkTypeString),  Calculations!K2135, NA())</f>
        <v>#N/A</v>
      </c>
      <c r="I2135" s="2" t="e">
        <f xml:space="preserve"> IF(Calculations!C2135 = DefectTypeString,  Calculations!K2135, NA())</f>
        <v>#N/A</v>
      </c>
    </row>
    <row r="2136" spans="1:9" x14ac:dyDescent="0.25">
      <c r="A2136" s="8" t="str">
        <f>Calculations!A2136</f>
        <v/>
      </c>
      <c r="B2136" s="2" t="str">
        <f t="shared" si="38"/>
        <v/>
      </c>
      <c r="C2136" s="10" t="str">
        <f>IFERROR(Calculations!J2136,"")</f>
        <v/>
      </c>
      <c r="D2136" s="10" t="str">
        <f xml:space="preserve"> IF(OR(Calculations!C2136 = "",Calculations!C2136 = WorkTypeString),  IFERROR(Calculations!J2136,""), NA())</f>
        <v/>
      </c>
      <c r="E2136" s="10">
        <f t="array" ref="E2136">PERCENTILE(IF(ISERROR(D2136:D7135)=FALSE,D2136:D7135),CycleTimePercentile)</f>
        <v>0</v>
      </c>
      <c r="F2136" s="2" t="e">
        <f xml:space="preserve"> IF(Calculations!C2136 = DefectTypeString,  IFERROR(Calculations!J2136,""), NA())</f>
        <v>#N/A</v>
      </c>
      <c r="G2136" s="10">
        <f t="array" ref="G2136">PERCENTILE(IF(ISERROR(F2136:F7135)=FALSE,F2136:F7135),CycleTimePercentile)</f>
        <v>0</v>
      </c>
      <c r="H2136" s="2" t="e">
        <f ca="1" xml:space="preserve"> IF(OR(Calculations!C2136 = "",Calculations!C2136 = WorkTypeString),  Calculations!K2136, NA())</f>
        <v>#N/A</v>
      </c>
      <c r="I2136" s="2" t="e">
        <f xml:space="preserve"> IF(Calculations!C2136 = DefectTypeString,  Calculations!K2136, NA())</f>
        <v>#N/A</v>
      </c>
    </row>
    <row r="2137" spans="1:9" x14ac:dyDescent="0.25">
      <c r="A2137" s="8" t="str">
        <f>Calculations!A2137</f>
        <v/>
      </c>
      <c r="B2137" s="2" t="str">
        <f t="shared" si="38"/>
        <v/>
      </c>
      <c r="C2137" s="10" t="str">
        <f>IFERROR(Calculations!J2137,"")</f>
        <v/>
      </c>
      <c r="D2137" s="10" t="str">
        <f xml:space="preserve"> IF(OR(Calculations!C2137 = "",Calculations!C2137 = WorkTypeString),  IFERROR(Calculations!J2137,""), NA())</f>
        <v/>
      </c>
      <c r="E2137" s="10">
        <f t="array" ref="E2137">PERCENTILE(IF(ISERROR(D2137:D7136)=FALSE,D2137:D7136),CycleTimePercentile)</f>
        <v>0</v>
      </c>
      <c r="F2137" s="2" t="e">
        <f xml:space="preserve"> IF(Calculations!C2137 = DefectTypeString,  IFERROR(Calculations!J2137,""), NA())</f>
        <v>#N/A</v>
      </c>
      <c r="G2137" s="10">
        <f t="array" ref="G2137">PERCENTILE(IF(ISERROR(F2137:F7136)=FALSE,F2137:F7136),CycleTimePercentile)</f>
        <v>0</v>
      </c>
      <c r="H2137" s="2" t="e">
        <f ca="1" xml:space="preserve"> IF(OR(Calculations!C2137 = "",Calculations!C2137 = WorkTypeString),  Calculations!K2137, NA())</f>
        <v>#N/A</v>
      </c>
      <c r="I2137" s="2" t="e">
        <f xml:space="preserve"> IF(Calculations!C2137 = DefectTypeString,  Calculations!K2137, NA())</f>
        <v>#N/A</v>
      </c>
    </row>
    <row r="2138" spans="1:9" x14ac:dyDescent="0.25">
      <c r="A2138" s="8" t="str">
        <f>Calculations!A2138</f>
        <v/>
      </c>
      <c r="B2138" s="2" t="str">
        <f t="shared" si="38"/>
        <v/>
      </c>
      <c r="C2138" s="10" t="str">
        <f>IFERROR(Calculations!J2138,"")</f>
        <v/>
      </c>
      <c r="D2138" s="10" t="str">
        <f xml:space="preserve"> IF(OR(Calculations!C2138 = "",Calculations!C2138 = WorkTypeString),  IFERROR(Calculations!J2138,""), NA())</f>
        <v/>
      </c>
      <c r="E2138" s="10">
        <f t="array" ref="E2138">PERCENTILE(IF(ISERROR(D2138:D7137)=FALSE,D2138:D7137),CycleTimePercentile)</f>
        <v>0</v>
      </c>
      <c r="F2138" s="2" t="e">
        <f xml:space="preserve"> IF(Calculations!C2138 = DefectTypeString,  IFERROR(Calculations!J2138,""), NA())</f>
        <v>#N/A</v>
      </c>
      <c r="G2138" s="10">
        <f t="array" ref="G2138">PERCENTILE(IF(ISERROR(F2138:F7137)=FALSE,F2138:F7137),CycleTimePercentile)</f>
        <v>0</v>
      </c>
      <c r="H2138" s="2" t="e">
        <f ca="1" xml:space="preserve"> IF(OR(Calculations!C2138 = "",Calculations!C2138 = WorkTypeString),  Calculations!K2138, NA())</f>
        <v>#N/A</v>
      </c>
      <c r="I2138" s="2" t="e">
        <f xml:space="preserve"> IF(Calculations!C2138 = DefectTypeString,  Calculations!K2138, NA())</f>
        <v>#N/A</v>
      </c>
    </row>
    <row r="2139" spans="1:9" x14ac:dyDescent="0.25">
      <c r="A2139" s="8" t="str">
        <f>Calculations!A2139</f>
        <v/>
      </c>
      <c r="B2139" s="2" t="str">
        <f t="shared" si="38"/>
        <v/>
      </c>
      <c r="C2139" s="10" t="str">
        <f>IFERROR(Calculations!J2139,"")</f>
        <v/>
      </c>
      <c r="D2139" s="10" t="str">
        <f xml:space="preserve"> IF(OR(Calculations!C2139 = "",Calculations!C2139 = WorkTypeString),  IFERROR(Calculations!J2139,""), NA())</f>
        <v/>
      </c>
      <c r="E2139" s="10">
        <f t="array" ref="E2139">PERCENTILE(IF(ISERROR(D2139:D7138)=FALSE,D2139:D7138),CycleTimePercentile)</f>
        <v>0</v>
      </c>
      <c r="F2139" s="2" t="e">
        <f xml:space="preserve"> IF(Calculations!C2139 = DefectTypeString,  IFERROR(Calculations!J2139,""), NA())</f>
        <v>#N/A</v>
      </c>
      <c r="G2139" s="10">
        <f t="array" ref="G2139">PERCENTILE(IF(ISERROR(F2139:F7138)=FALSE,F2139:F7138),CycleTimePercentile)</f>
        <v>0</v>
      </c>
      <c r="H2139" s="2" t="e">
        <f ca="1" xml:space="preserve"> IF(OR(Calculations!C2139 = "",Calculations!C2139 = WorkTypeString),  Calculations!K2139, NA())</f>
        <v>#N/A</v>
      </c>
      <c r="I2139" s="2" t="e">
        <f xml:space="preserve"> IF(Calculations!C2139 = DefectTypeString,  Calculations!K2139, NA())</f>
        <v>#N/A</v>
      </c>
    </row>
    <row r="2140" spans="1:9" x14ac:dyDescent="0.25">
      <c r="A2140" s="8" t="str">
        <f>Calculations!A2140</f>
        <v/>
      </c>
      <c r="B2140" s="2" t="str">
        <f t="shared" si="38"/>
        <v/>
      </c>
      <c r="C2140" s="10" t="str">
        <f>IFERROR(Calculations!J2140,"")</f>
        <v/>
      </c>
      <c r="D2140" s="10" t="str">
        <f xml:space="preserve"> IF(OR(Calculations!C2140 = "",Calculations!C2140 = WorkTypeString),  IFERROR(Calculations!J2140,""), NA())</f>
        <v/>
      </c>
      <c r="E2140" s="10">
        <f t="array" ref="E2140">PERCENTILE(IF(ISERROR(D2140:D7139)=FALSE,D2140:D7139),CycleTimePercentile)</f>
        <v>0</v>
      </c>
      <c r="F2140" s="2" t="e">
        <f xml:space="preserve"> IF(Calculations!C2140 = DefectTypeString,  IFERROR(Calculations!J2140,""), NA())</f>
        <v>#N/A</v>
      </c>
      <c r="G2140" s="10">
        <f t="array" ref="G2140">PERCENTILE(IF(ISERROR(F2140:F7139)=FALSE,F2140:F7139),CycleTimePercentile)</f>
        <v>0</v>
      </c>
      <c r="H2140" s="2" t="e">
        <f ca="1" xml:space="preserve"> IF(OR(Calculations!C2140 = "",Calculations!C2140 = WorkTypeString),  Calculations!K2140, NA())</f>
        <v>#N/A</v>
      </c>
      <c r="I2140" s="2" t="e">
        <f xml:space="preserve"> IF(Calculations!C2140 = DefectTypeString,  Calculations!K2140, NA())</f>
        <v>#N/A</v>
      </c>
    </row>
    <row r="2141" spans="1:9" x14ac:dyDescent="0.25">
      <c r="A2141" s="8" t="str">
        <f>Calculations!A2141</f>
        <v/>
      </c>
      <c r="B2141" s="2" t="str">
        <f t="shared" si="38"/>
        <v/>
      </c>
      <c r="C2141" s="10" t="str">
        <f>IFERROR(Calculations!J2141,"")</f>
        <v/>
      </c>
      <c r="D2141" s="10" t="str">
        <f xml:space="preserve"> IF(OR(Calculations!C2141 = "",Calculations!C2141 = WorkTypeString),  IFERROR(Calculations!J2141,""), NA())</f>
        <v/>
      </c>
      <c r="E2141" s="10">
        <f t="array" ref="E2141">PERCENTILE(IF(ISERROR(D2141:D7140)=FALSE,D2141:D7140),CycleTimePercentile)</f>
        <v>0</v>
      </c>
      <c r="F2141" s="2" t="e">
        <f xml:space="preserve"> IF(Calculations!C2141 = DefectTypeString,  IFERROR(Calculations!J2141,""), NA())</f>
        <v>#N/A</v>
      </c>
      <c r="G2141" s="10">
        <f t="array" ref="G2141">PERCENTILE(IF(ISERROR(F2141:F7140)=FALSE,F2141:F7140),CycleTimePercentile)</f>
        <v>0</v>
      </c>
      <c r="H2141" s="2" t="e">
        <f ca="1" xml:space="preserve"> IF(OR(Calculations!C2141 = "",Calculations!C2141 = WorkTypeString),  Calculations!K2141, NA())</f>
        <v>#N/A</v>
      </c>
      <c r="I2141" s="2" t="e">
        <f xml:space="preserve"> IF(Calculations!C2141 = DefectTypeString,  Calculations!K2141, NA())</f>
        <v>#N/A</v>
      </c>
    </row>
    <row r="2142" spans="1:9" x14ac:dyDescent="0.25">
      <c r="A2142" s="8" t="str">
        <f>Calculations!A2142</f>
        <v/>
      </c>
      <c r="B2142" s="2" t="str">
        <f t="shared" si="38"/>
        <v/>
      </c>
      <c r="C2142" s="10" t="str">
        <f>IFERROR(Calculations!J2142,"")</f>
        <v/>
      </c>
      <c r="D2142" s="10" t="str">
        <f xml:space="preserve"> IF(OR(Calculations!C2142 = "",Calculations!C2142 = WorkTypeString),  IFERROR(Calculations!J2142,""), NA())</f>
        <v/>
      </c>
      <c r="E2142" s="10">
        <f t="array" ref="E2142">PERCENTILE(IF(ISERROR(D2142:D7141)=FALSE,D2142:D7141),CycleTimePercentile)</f>
        <v>0</v>
      </c>
      <c r="F2142" s="2" t="e">
        <f xml:space="preserve"> IF(Calculations!C2142 = DefectTypeString,  IFERROR(Calculations!J2142,""), NA())</f>
        <v>#N/A</v>
      </c>
      <c r="G2142" s="10">
        <f t="array" ref="G2142">PERCENTILE(IF(ISERROR(F2142:F7141)=FALSE,F2142:F7141),CycleTimePercentile)</f>
        <v>0</v>
      </c>
      <c r="H2142" s="2" t="e">
        <f ca="1" xml:space="preserve"> IF(OR(Calculations!C2142 = "",Calculations!C2142 = WorkTypeString),  Calculations!K2142, NA())</f>
        <v>#N/A</v>
      </c>
      <c r="I2142" s="2" t="e">
        <f xml:space="preserve"> IF(Calculations!C2142 = DefectTypeString,  Calculations!K2142, NA())</f>
        <v>#N/A</v>
      </c>
    </row>
    <row r="2143" spans="1:9" x14ac:dyDescent="0.25">
      <c r="A2143" s="8" t="str">
        <f>Calculations!A2143</f>
        <v/>
      </c>
      <c r="B2143" s="2" t="str">
        <f t="shared" si="38"/>
        <v/>
      </c>
      <c r="C2143" s="10" t="str">
        <f>IFERROR(Calculations!J2143,"")</f>
        <v/>
      </c>
      <c r="D2143" s="10" t="str">
        <f xml:space="preserve"> IF(OR(Calculations!C2143 = "",Calculations!C2143 = WorkTypeString),  IFERROR(Calculations!J2143,""), NA())</f>
        <v/>
      </c>
      <c r="E2143" s="10">
        <f t="array" ref="E2143">PERCENTILE(IF(ISERROR(D2143:D7142)=FALSE,D2143:D7142),CycleTimePercentile)</f>
        <v>0</v>
      </c>
      <c r="F2143" s="2" t="e">
        <f xml:space="preserve"> IF(Calculations!C2143 = DefectTypeString,  IFERROR(Calculations!J2143,""), NA())</f>
        <v>#N/A</v>
      </c>
      <c r="G2143" s="10">
        <f t="array" ref="G2143">PERCENTILE(IF(ISERROR(F2143:F7142)=FALSE,F2143:F7142),CycleTimePercentile)</f>
        <v>0</v>
      </c>
      <c r="H2143" s="2" t="e">
        <f ca="1" xml:space="preserve"> IF(OR(Calculations!C2143 = "",Calculations!C2143 = WorkTypeString),  Calculations!K2143, NA())</f>
        <v>#N/A</v>
      </c>
      <c r="I2143" s="2" t="e">
        <f xml:space="preserve"> IF(Calculations!C2143 = DefectTypeString,  Calculations!K2143, NA())</f>
        <v>#N/A</v>
      </c>
    </row>
    <row r="2144" spans="1:9" x14ac:dyDescent="0.25">
      <c r="A2144" s="8" t="str">
        <f>Calculations!A2144</f>
        <v/>
      </c>
      <c r="B2144" s="2" t="str">
        <f t="shared" si="38"/>
        <v/>
      </c>
      <c r="C2144" s="10" t="str">
        <f>IFERROR(Calculations!J2144,"")</f>
        <v/>
      </c>
      <c r="D2144" s="10" t="str">
        <f xml:space="preserve"> IF(OR(Calculations!C2144 = "",Calculations!C2144 = WorkTypeString),  IFERROR(Calculations!J2144,""), NA())</f>
        <v/>
      </c>
      <c r="E2144" s="10">
        <f t="array" ref="E2144">PERCENTILE(IF(ISERROR(D2144:D7143)=FALSE,D2144:D7143),CycleTimePercentile)</f>
        <v>0</v>
      </c>
      <c r="F2144" s="2" t="e">
        <f xml:space="preserve"> IF(Calculations!C2144 = DefectTypeString,  IFERROR(Calculations!J2144,""), NA())</f>
        <v>#N/A</v>
      </c>
      <c r="G2144" s="10">
        <f t="array" ref="G2144">PERCENTILE(IF(ISERROR(F2144:F7143)=FALSE,F2144:F7143),CycleTimePercentile)</f>
        <v>0</v>
      </c>
      <c r="H2144" s="2" t="e">
        <f ca="1" xml:space="preserve"> IF(OR(Calculations!C2144 = "",Calculations!C2144 = WorkTypeString),  Calculations!K2144, NA())</f>
        <v>#N/A</v>
      </c>
      <c r="I2144" s="2" t="e">
        <f xml:space="preserve"> IF(Calculations!C2144 = DefectTypeString,  Calculations!K2144, NA())</f>
        <v>#N/A</v>
      </c>
    </row>
    <row r="2145" spans="1:9" x14ac:dyDescent="0.25">
      <c r="A2145" s="8" t="str">
        <f>Calculations!A2145</f>
        <v/>
      </c>
      <c r="B2145" s="2" t="str">
        <f t="shared" si="38"/>
        <v/>
      </c>
      <c r="C2145" s="10" t="str">
        <f>IFERROR(Calculations!J2145,"")</f>
        <v/>
      </c>
      <c r="D2145" s="10" t="str">
        <f xml:space="preserve"> IF(OR(Calculations!C2145 = "",Calculations!C2145 = WorkTypeString),  IFERROR(Calculations!J2145,""), NA())</f>
        <v/>
      </c>
      <c r="E2145" s="10">
        <f t="array" ref="E2145">PERCENTILE(IF(ISERROR(D2145:D7144)=FALSE,D2145:D7144),CycleTimePercentile)</f>
        <v>0</v>
      </c>
      <c r="F2145" s="2" t="e">
        <f xml:space="preserve"> IF(Calculations!C2145 = DefectTypeString,  IFERROR(Calculations!J2145,""), NA())</f>
        <v>#N/A</v>
      </c>
      <c r="G2145" s="10">
        <f t="array" ref="G2145">PERCENTILE(IF(ISERROR(F2145:F7144)=FALSE,F2145:F7144),CycleTimePercentile)</f>
        <v>0</v>
      </c>
      <c r="H2145" s="2" t="e">
        <f ca="1" xml:space="preserve"> IF(OR(Calculations!C2145 = "",Calculations!C2145 = WorkTypeString),  Calculations!K2145, NA())</f>
        <v>#N/A</v>
      </c>
      <c r="I2145" s="2" t="e">
        <f xml:space="preserve"> IF(Calculations!C2145 = DefectTypeString,  Calculations!K2145, NA())</f>
        <v>#N/A</v>
      </c>
    </row>
    <row r="2146" spans="1:9" x14ac:dyDescent="0.25">
      <c r="A2146" s="8" t="str">
        <f>Calculations!A2146</f>
        <v/>
      </c>
      <c r="B2146" s="2" t="str">
        <f t="shared" si="38"/>
        <v/>
      </c>
      <c r="C2146" s="10" t="str">
        <f>IFERROR(Calculations!J2146,"")</f>
        <v/>
      </c>
      <c r="D2146" s="10" t="str">
        <f xml:space="preserve"> IF(OR(Calculations!C2146 = "",Calculations!C2146 = WorkTypeString),  IFERROR(Calculations!J2146,""), NA())</f>
        <v/>
      </c>
      <c r="E2146" s="10">
        <f t="array" ref="E2146">PERCENTILE(IF(ISERROR(D2146:D7145)=FALSE,D2146:D7145),CycleTimePercentile)</f>
        <v>0</v>
      </c>
      <c r="F2146" s="2" t="e">
        <f xml:space="preserve"> IF(Calculations!C2146 = DefectTypeString,  IFERROR(Calculations!J2146,""), NA())</f>
        <v>#N/A</v>
      </c>
      <c r="G2146" s="10">
        <f t="array" ref="G2146">PERCENTILE(IF(ISERROR(F2146:F7145)=FALSE,F2146:F7145),CycleTimePercentile)</f>
        <v>0</v>
      </c>
      <c r="H2146" s="2" t="e">
        <f ca="1" xml:space="preserve"> IF(OR(Calculations!C2146 = "",Calculations!C2146 = WorkTypeString),  Calculations!K2146, NA())</f>
        <v>#N/A</v>
      </c>
      <c r="I2146" s="2" t="e">
        <f xml:space="preserve"> IF(Calculations!C2146 = DefectTypeString,  Calculations!K2146, NA())</f>
        <v>#N/A</v>
      </c>
    </row>
    <row r="2147" spans="1:9" x14ac:dyDescent="0.25">
      <c r="A2147" s="8" t="str">
        <f>Calculations!A2147</f>
        <v/>
      </c>
      <c r="B2147" s="2" t="str">
        <f t="shared" si="38"/>
        <v/>
      </c>
      <c r="C2147" s="10" t="str">
        <f>IFERROR(Calculations!J2147,"")</f>
        <v/>
      </c>
      <c r="D2147" s="10" t="str">
        <f xml:space="preserve"> IF(OR(Calculations!C2147 = "",Calculations!C2147 = WorkTypeString),  IFERROR(Calculations!J2147,""), NA())</f>
        <v/>
      </c>
      <c r="E2147" s="10">
        <f t="array" ref="E2147">PERCENTILE(IF(ISERROR(D2147:D7146)=FALSE,D2147:D7146),CycleTimePercentile)</f>
        <v>0</v>
      </c>
      <c r="F2147" s="2" t="e">
        <f xml:space="preserve"> IF(Calculations!C2147 = DefectTypeString,  IFERROR(Calculations!J2147,""), NA())</f>
        <v>#N/A</v>
      </c>
      <c r="G2147" s="10">
        <f t="array" ref="G2147">PERCENTILE(IF(ISERROR(F2147:F7146)=FALSE,F2147:F7146),CycleTimePercentile)</f>
        <v>0</v>
      </c>
      <c r="H2147" s="2" t="e">
        <f ca="1" xml:space="preserve"> IF(OR(Calculations!C2147 = "",Calculations!C2147 = WorkTypeString),  Calculations!K2147, NA())</f>
        <v>#N/A</v>
      </c>
      <c r="I2147" s="2" t="e">
        <f xml:space="preserve"> IF(Calculations!C2147 = DefectTypeString,  Calculations!K2147, NA())</f>
        <v>#N/A</v>
      </c>
    </row>
    <row r="2148" spans="1:9" x14ac:dyDescent="0.25">
      <c r="A2148" s="8" t="str">
        <f>Calculations!A2148</f>
        <v/>
      </c>
      <c r="B2148" s="2" t="str">
        <f t="shared" si="38"/>
        <v/>
      </c>
      <c r="C2148" s="10" t="str">
        <f>IFERROR(Calculations!J2148,"")</f>
        <v/>
      </c>
      <c r="D2148" s="10" t="str">
        <f xml:space="preserve"> IF(OR(Calculations!C2148 = "",Calculations!C2148 = WorkTypeString),  IFERROR(Calculations!J2148,""), NA())</f>
        <v/>
      </c>
      <c r="E2148" s="10">
        <f t="array" ref="E2148">PERCENTILE(IF(ISERROR(D2148:D7147)=FALSE,D2148:D7147),CycleTimePercentile)</f>
        <v>0</v>
      </c>
      <c r="F2148" s="2" t="e">
        <f xml:space="preserve"> IF(Calculations!C2148 = DefectTypeString,  IFERROR(Calculations!J2148,""), NA())</f>
        <v>#N/A</v>
      </c>
      <c r="G2148" s="10">
        <f t="array" ref="G2148">PERCENTILE(IF(ISERROR(F2148:F7147)=FALSE,F2148:F7147),CycleTimePercentile)</f>
        <v>0</v>
      </c>
      <c r="H2148" s="2" t="e">
        <f ca="1" xml:space="preserve"> IF(OR(Calculations!C2148 = "",Calculations!C2148 = WorkTypeString),  Calculations!K2148, NA())</f>
        <v>#N/A</v>
      </c>
      <c r="I2148" s="2" t="e">
        <f xml:space="preserve"> IF(Calculations!C2148 = DefectTypeString,  Calculations!K2148, NA())</f>
        <v>#N/A</v>
      </c>
    </row>
    <row r="2149" spans="1:9" x14ac:dyDescent="0.25">
      <c r="A2149" s="8" t="str">
        <f>Calculations!A2149</f>
        <v/>
      </c>
      <c r="B2149" s="2" t="str">
        <f t="shared" si="38"/>
        <v/>
      </c>
      <c r="C2149" s="10" t="str">
        <f>IFERROR(Calculations!J2149,"")</f>
        <v/>
      </c>
      <c r="D2149" s="10" t="str">
        <f xml:space="preserve"> IF(OR(Calculations!C2149 = "",Calculations!C2149 = WorkTypeString),  IFERROR(Calculations!J2149,""), NA())</f>
        <v/>
      </c>
      <c r="E2149" s="10">
        <f t="array" ref="E2149">PERCENTILE(IF(ISERROR(D2149:D7148)=FALSE,D2149:D7148),CycleTimePercentile)</f>
        <v>0</v>
      </c>
      <c r="F2149" s="2" t="e">
        <f xml:space="preserve"> IF(Calculations!C2149 = DefectTypeString,  IFERROR(Calculations!J2149,""), NA())</f>
        <v>#N/A</v>
      </c>
      <c r="G2149" s="10">
        <f t="array" ref="G2149">PERCENTILE(IF(ISERROR(F2149:F7148)=FALSE,F2149:F7148),CycleTimePercentile)</f>
        <v>0</v>
      </c>
      <c r="H2149" s="2" t="e">
        <f ca="1" xml:space="preserve"> IF(OR(Calculations!C2149 = "",Calculations!C2149 = WorkTypeString),  Calculations!K2149, NA())</f>
        <v>#N/A</v>
      </c>
      <c r="I2149" s="2" t="e">
        <f xml:space="preserve"> IF(Calculations!C2149 = DefectTypeString,  Calculations!K2149, NA())</f>
        <v>#N/A</v>
      </c>
    </row>
    <row r="2150" spans="1:9" x14ac:dyDescent="0.25">
      <c r="A2150" s="8" t="str">
        <f>Calculations!A2150</f>
        <v/>
      </c>
      <c r="B2150" s="2" t="str">
        <f t="shared" si="38"/>
        <v/>
      </c>
      <c r="C2150" s="10" t="str">
        <f>IFERROR(Calculations!J2150,"")</f>
        <v/>
      </c>
      <c r="D2150" s="10" t="str">
        <f xml:space="preserve"> IF(OR(Calculations!C2150 = "",Calculations!C2150 = WorkTypeString),  IFERROR(Calculations!J2150,""), NA())</f>
        <v/>
      </c>
      <c r="E2150" s="10">
        <f t="array" ref="E2150">PERCENTILE(IF(ISERROR(D2150:D7149)=FALSE,D2150:D7149),CycleTimePercentile)</f>
        <v>0</v>
      </c>
      <c r="F2150" s="2" t="e">
        <f xml:space="preserve"> IF(Calculations!C2150 = DefectTypeString,  IFERROR(Calculations!J2150,""), NA())</f>
        <v>#N/A</v>
      </c>
      <c r="G2150" s="10">
        <f t="array" ref="G2150">PERCENTILE(IF(ISERROR(F2150:F7149)=FALSE,F2150:F7149),CycleTimePercentile)</f>
        <v>0</v>
      </c>
      <c r="H2150" s="2" t="e">
        <f ca="1" xml:space="preserve"> IF(OR(Calculations!C2150 = "",Calculations!C2150 = WorkTypeString),  Calculations!K2150, NA())</f>
        <v>#N/A</v>
      </c>
      <c r="I2150" s="2" t="e">
        <f xml:space="preserve"> IF(Calculations!C2150 = DefectTypeString,  Calculations!K2150, NA())</f>
        <v>#N/A</v>
      </c>
    </row>
    <row r="2151" spans="1:9" x14ac:dyDescent="0.25">
      <c r="A2151" s="8" t="str">
        <f>Calculations!A2151</f>
        <v/>
      </c>
      <c r="B2151" s="2" t="str">
        <f t="shared" si="38"/>
        <v/>
      </c>
      <c r="C2151" s="10" t="str">
        <f>IFERROR(Calculations!J2151,"")</f>
        <v/>
      </c>
      <c r="D2151" s="10" t="str">
        <f xml:space="preserve"> IF(OR(Calculations!C2151 = "",Calculations!C2151 = WorkTypeString),  IFERROR(Calculations!J2151,""), NA())</f>
        <v/>
      </c>
      <c r="E2151" s="10">
        <f t="array" ref="E2151">PERCENTILE(IF(ISERROR(D2151:D7150)=FALSE,D2151:D7150),CycleTimePercentile)</f>
        <v>0</v>
      </c>
      <c r="F2151" s="2" t="e">
        <f xml:space="preserve"> IF(Calculations!C2151 = DefectTypeString,  IFERROR(Calculations!J2151,""), NA())</f>
        <v>#N/A</v>
      </c>
      <c r="G2151" s="10">
        <f t="array" ref="G2151">PERCENTILE(IF(ISERROR(F2151:F7150)=FALSE,F2151:F7150),CycleTimePercentile)</f>
        <v>0</v>
      </c>
      <c r="H2151" s="2" t="e">
        <f ca="1" xml:space="preserve"> IF(OR(Calculations!C2151 = "",Calculations!C2151 = WorkTypeString),  Calculations!K2151, NA())</f>
        <v>#N/A</v>
      </c>
      <c r="I2151" s="2" t="e">
        <f xml:space="preserve"> IF(Calculations!C2151 = DefectTypeString,  Calculations!K2151, NA())</f>
        <v>#N/A</v>
      </c>
    </row>
    <row r="2152" spans="1:9" x14ac:dyDescent="0.25">
      <c r="A2152" s="8" t="str">
        <f>Calculations!A2152</f>
        <v/>
      </c>
      <c r="B2152" s="2" t="str">
        <f t="shared" si="38"/>
        <v/>
      </c>
      <c r="C2152" s="10" t="str">
        <f>IFERROR(Calculations!J2152,"")</f>
        <v/>
      </c>
      <c r="D2152" s="10" t="str">
        <f xml:space="preserve"> IF(OR(Calculations!C2152 = "",Calculations!C2152 = WorkTypeString),  IFERROR(Calculations!J2152,""), NA())</f>
        <v/>
      </c>
      <c r="E2152" s="10">
        <f t="array" ref="E2152">PERCENTILE(IF(ISERROR(D2152:D7151)=FALSE,D2152:D7151),CycleTimePercentile)</f>
        <v>0</v>
      </c>
      <c r="F2152" s="2" t="e">
        <f xml:space="preserve"> IF(Calculations!C2152 = DefectTypeString,  IFERROR(Calculations!J2152,""), NA())</f>
        <v>#N/A</v>
      </c>
      <c r="G2152" s="10">
        <f t="array" ref="G2152">PERCENTILE(IF(ISERROR(F2152:F7151)=FALSE,F2152:F7151),CycleTimePercentile)</f>
        <v>0</v>
      </c>
      <c r="H2152" s="2" t="e">
        <f ca="1" xml:space="preserve"> IF(OR(Calculations!C2152 = "",Calculations!C2152 = WorkTypeString),  Calculations!K2152, NA())</f>
        <v>#N/A</v>
      </c>
      <c r="I2152" s="2" t="e">
        <f xml:space="preserve"> IF(Calculations!C2152 = DefectTypeString,  Calculations!K2152, NA())</f>
        <v>#N/A</v>
      </c>
    </row>
    <row r="2153" spans="1:9" x14ac:dyDescent="0.25">
      <c r="A2153" s="8" t="str">
        <f>Calculations!A2153</f>
        <v/>
      </c>
      <c r="B2153" s="2" t="str">
        <f t="shared" si="38"/>
        <v/>
      </c>
      <c r="C2153" s="10" t="str">
        <f>IFERROR(Calculations!J2153,"")</f>
        <v/>
      </c>
      <c r="D2153" s="10" t="str">
        <f xml:space="preserve"> IF(OR(Calculations!C2153 = "",Calculations!C2153 = WorkTypeString),  IFERROR(Calculations!J2153,""), NA())</f>
        <v/>
      </c>
      <c r="E2153" s="10">
        <f t="array" ref="E2153">PERCENTILE(IF(ISERROR(D2153:D7152)=FALSE,D2153:D7152),CycleTimePercentile)</f>
        <v>0</v>
      </c>
      <c r="F2153" s="2" t="e">
        <f xml:space="preserve"> IF(Calculations!C2153 = DefectTypeString,  IFERROR(Calculations!J2153,""), NA())</f>
        <v>#N/A</v>
      </c>
      <c r="G2153" s="10">
        <f t="array" ref="G2153">PERCENTILE(IF(ISERROR(F2153:F7152)=FALSE,F2153:F7152),CycleTimePercentile)</f>
        <v>0</v>
      </c>
      <c r="H2153" s="2" t="e">
        <f ca="1" xml:space="preserve"> IF(OR(Calculations!C2153 = "",Calculations!C2153 = WorkTypeString),  Calculations!K2153, NA())</f>
        <v>#N/A</v>
      </c>
      <c r="I2153" s="2" t="e">
        <f xml:space="preserve"> IF(Calculations!C2153 = DefectTypeString,  Calculations!K2153, NA())</f>
        <v>#N/A</v>
      </c>
    </row>
    <row r="2154" spans="1:9" x14ac:dyDescent="0.25">
      <c r="A2154" s="8" t="str">
        <f>Calculations!A2154</f>
        <v/>
      </c>
      <c r="B2154" s="2" t="str">
        <f t="shared" si="38"/>
        <v/>
      </c>
      <c r="C2154" s="10" t="str">
        <f>IFERROR(Calculations!J2154,"")</f>
        <v/>
      </c>
      <c r="D2154" s="10" t="str">
        <f xml:space="preserve"> IF(OR(Calculations!C2154 = "",Calculations!C2154 = WorkTypeString),  IFERROR(Calculations!J2154,""), NA())</f>
        <v/>
      </c>
      <c r="E2154" s="10">
        <f t="array" ref="E2154">PERCENTILE(IF(ISERROR(D2154:D7153)=FALSE,D2154:D7153),CycleTimePercentile)</f>
        <v>0</v>
      </c>
      <c r="F2154" s="2" t="e">
        <f xml:space="preserve"> IF(Calculations!C2154 = DefectTypeString,  IFERROR(Calculations!J2154,""), NA())</f>
        <v>#N/A</v>
      </c>
      <c r="G2154" s="10">
        <f t="array" ref="G2154">PERCENTILE(IF(ISERROR(F2154:F7153)=FALSE,F2154:F7153),CycleTimePercentile)</f>
        <v>0</v>
      </c>
      <c r="H2154" s="2" t="e">
        <f ca="1" xml:space="preserve"> IF(OR(Calculations!C2154 = "",Calculations!C2154 = WorkTypeString),  Calculations!K2154, NA())</f>
        <v>#N/A</v>
      </c>
      <c r="I2154" s="2" t="e">
        <f xml:space="preserve"> IF(Calculations!C2154 = DefectTypeString,  Calculations!K2154, NA())</f>
        <v>#N/A</v>
      </c>
    </row>
    <row r="2155" spans="1:9" x14ac:dyDescent="0.25">
      <c r="A2155" s="8" t="str">
        <f>Calculations!A2155</f>
        <v/>
      </c>
      <c r="B2155" s="2" t="str">
        <f t="shared" si="38"/>
        <v/>
      </c>
      <c r="C2155" s="10" t="str">
        <f>IFERROR(Calculations!J2155,"")</f>
        <v/>
      </c>
      <c r="D2155" s="10" t="str">
        <f xml:space="preserve"> IF(OR(Calculations!C2155 = "",Calculations!C2155 = WorkTypeString),  IFERROR(Calculations!J2155,""), NA())</f>
        <v/>
      </c>
      <c r="E2155" s="10">
        <f t="array" ref="E2155">PERCENTILE(IF(ISERROR(D2155:D7154)=FALSE,D2155:D7154),CycleTimePercentile)</f>
        <v>0</v>
      </c>
      <c r="F2155" s="2" t="e">
        <f xml:space="preserve"> IF(Calculations!C2155 = DefectTypeString,  IFERROR(Calculations!J2155,""), NA())</f>
        <v>#N/A</v>
      </c>
      <c r="G2155" s="10">
        <f t="array" ref="G2155">PERCENTILE(IF(ISERROR(F2155:F7154)=FALSE,F2155:F7154),CycleTimePercentile)</f>
        <v>0</v>
      </c>
      <c r="H2155" s="2" t="e">
        <f ca="1" xml:space="preserve"> IF(OR(Calculations!C2155 = "",Calculations!C2155 = WorkTypeString),  Calculations!K2155, NA())</f>
        <v>#N/A</v>
      </c>
      <c r="I2155" s="2" t="e">
        <f xml:space="preserve"> IF(Calculations!C2155 = DefectTypeString,  Calculations!K2155, NA())</f>
        <v>#N/A</v>
      </c>
    </row>
    <row r="2156" spans="1:9" x14ac:dyDescent="0.25">
      <c r="A2156" s="8" t="str">
        <f>Calculations!A2156</f>
        <v/>
      </c>
      <c r="B2156" s="2" t="str">
        <f t="shared" si="38"/>
        <v/>
      </c>
      <c r="C2156" s="10" t="str">
        <f>IFERROR(Calculations!J2156,"")</f>
        <v/>
      </c>
      <c r="D2156" s="10" t="str">
        <f xml:space="preserve"> IF(OR(Calculations!C2156 = "",Calculations!C2156 = WorkTypeString),  IFERROR(Calculations!J2156,""), NA())</f>
        <v/>
      </c>
      <c r="E2156" s="10">
        <f t="array" ref="E2156">PERCENTILE(IF(ISERROR(D2156:D7155)=FALSE,D2156:D7155),CycleTimePercentile)</f>
        <v>0</v>
      </c>
      <c r="F2156" s="2" t="e">
        <f xml:space="preserve"> IF(Calculations!C2156 = DefectTypeString,  IFERROR(Calculations!J2156,""), NA())</f>
        <v>#N/A</v>
      </c>
      <c r="G2156" s="10">
        <f t="array" ref="G2156">PERCENTILE(IF(ISERROR(F2156:F7155)=FALSE,F2156:F7155),CycleTimePercentile)</f>
        <v>0</v>
      </c>
      <c r="H2156" s="2" t="e">
        <f ca="1" xml:space="preserve"> IF(OR(Calculations!C2156 = "",Calculations!C2156 = WorkTypeString),  Calculations!K2156, NA())</f>
        <v>#N/A</v>
      </c>
      <c r="I2156" s="2" t="e">
        <f xml:space="preserve"> IF(Calculations!C2156 = DefectTypeString,  Calculations!K2156, NA())</f>
        <v>#N/A</v>
      </c>
    </row>
    <row r="2157" spans="1:9" x14ac:dyDescent="0.25">
      <c r="A2157" s="8" t="str">
        <f>Calculations!A2157</f>
        <v/>
      </c>
      <c r="B2157" s="2" t="str">
        <f t="shared" si="38"/>
        <v/>
      </c>
      <c r="C2157" s="10" t="str">
        <f>IFERROR(Calculations!J2157,"")</f>
        <v/>
      </c>
      <c r="D2157" s="10" t="str">
        <f xml:space="preserve"> IF(OR(Calculations!C2157 = "",Calculations!C2157 = WorkTypeString),  IFERROR(Calculations!J2157,""), NA())</f>
        <v/>
      </c>
      <c r="E2157" s="10">
        <f t="array" ref="E2157">PERCENTILE(IF(ISERROR(D2157:D7156)=FALSE,D2157:D7156),CycleTimePercentile)</f>
        <v>0</v>
      </c>
      <c r="F2157" s="2" t="e">
        <f xml:space="preserve"> IF(Calculations!C2157 = DefectTypeString,  IFERROR(Calculations!J2157,""), NA())</f>
        <v>#N/A</v>
      </c>
      <c r="G2157" s="10">
        <f t="array" ref="G2157">PERCENTILE(IF(ISERROR(F2157:F7156)=FALSE,F2157:F7156),CycleTimePercentile)</f>
        <v>0</v>
      </c>
      <c r="H2157" s="2" t="e">
        <f ca="1" xml:space="preserve"> IF(OR(Calculations!C2157 = "",Calculations!C2157 = WorkTypeString),  Calculations!K2157, NA())</f>
        <v>#N/A</v>
      </c>
      <c r="I2157" s="2" t="e">
        <f xml:space="preserve"> IF(Calculations!C2157 = DefectTypeString,  Calculations!K2157, NA())</f>
        <v>#N/A</v>
      </c>
    </row>
    <row r="2158" spans="1:9" x14ac:dyDescent="0.25">
      <c r="A2158" s="8" t="str">
        <f>Calculations!A2158</f>
        <v/>
      </c>
      <c r="B2158" s="2" t="str">
        <f t="shared" si="38"/>
        <v/>
      </c>
      <c r="C2158" s="10" t="str">
        <f>IFERROR(Calculations!J2158,"")</f>
        <v/>
      </c>
      <c r="D2158" s="10" t="str">
        <f xml:space="preserve"> IF(OR(Calculations!C2158 = "",Calculations!C2158 = WorkTypeString),  IFERROR(Calculations!J2158,""), NA())</f>
        <v/>
      </c>
      <c r="E2158" s="10">
        <f t="array" ref="E2158">PERCENTILE(IF(ISERROR(D2158:D7157)=FALSE,D2158:D7157),CycleTimePercentile)</f>
        <v>0</v>
      </c>
      <c r="F2158" s="2" t="e">
        <f xml:space="preserve"> IF(Calculations!C2158 = DefectTypeString,  IFERROR(Calculations!J2158,""), NA())</f>
        <v>#N/A</v>
      </c>
      <c r="G2158" s="10">
        <f t="array" ref="G2158">PERCENTILE(IF(ISERROR(F2158:F7157)=FALSE,F2158:F7157),CycleTimePercentile)</f>
        <v>0</v>
      </c>
      <c r="H2158" s="2" t="e">
        <f ca="1" xml:space="preserve"> IF(OR(Calculations!C2158 = "",Calculations!C2158 = WorkTypeString),  Calculations!K2158, NA())</f>
        <v>#N/A</v>
      </c>
      <c r="I2158" s="2" t="e">
        <f xml:space="preserve"> IF(Calculations!C2158 = DefectTypeString,  Calculations!K2158, NA())</f>
        <v>#N/A</v>
      </c>
    </row>
    <row r="2159" spans="1:9" x14ac:dyDescent="0.25">
      <c r="A2159" s="8" t="str">
        <f>Calculations!A2159</f>
        <v/>
      </c>
      <c r="B2159" s="2" t="str">
        <f t="shared" si="38"/>
        <v/>
      </c>
      <c r="C2159" s="10" t="str">
        <f>IFERROR(Calculations!J2159,"")</f>
        <v/>
      </c>
      <c r="D2159" s="10" t="str">
        <f xml:space="preserve"> IF(OR(Calculations!C2159 = "",Calculations!C2159 = WorkTypeString),  IFERROR(Calculations!J2159,""), NA())</f>
        <v/>
      </c>
      <c r="E2159" s="10">
        <f t="array" ref="E2159">PERCENTILE(IF(ISERROR(D2159:D7158)=FALSE,D2159:D7158),CycleTimePercentile)</f>
        <v>0</v>
      </c>
      <c r="F2159" s="2" t="e">
        <f xml:space="preserve"> IF(Calculations!C2159 = DefectTypeString,  IFERROR(Calculations!J2159,""), NA())</f>
        <v>#N/A</v>
      </c>
      <c r="G2159" s="10">
        <f t="array" ref="G2159">PERCENTILE(IF(ISERROR(F2159:F7158)=FALSE,F2159:F7158),CycleTimePercentile)</f>
        <v>0</v>
      </c>
      <c r="H2159" s="2" t="e">
        <f ca="1" xml:space="preserve"> IF(OR(Calculations!C2159 = "",Calculations!C2159 = WorkTypeString),  Calculations!K2159, NA())</f>
        <v>#N/A</v>
      </c>
      <c r="I2159" s="2" t="e">
        <f xml:space="preserve"> IF(Calculations!C2159 = DefectTypeString,  Calculations!K2159, NA())</f>
        <v>#N/A</v>
      </c>
    </row>
    <row r="2160" spans="1:9" x14ac:dyDescent="0.25">
      <c r="A2160" s="8" t="str">
        <f>Calculations!A2160</f>
        <v/>
      </c>
      <c r="B2160" s="2" t="str">
        <f t="shared" si="38"/>
        <v/>
      </c>
      <c r="C2160" s="10" t="str">
        <f>IFERROR(Calculations!J2160,"")</f>
        <v/>
      </c>
      <c r="D2160" s="10" t="str">
        <f xml:space="preserve"> IF(OR(Calculations!C2160 = "",Calculations!C2160 = WorkTypeString),  IFERROR(Calculations!J2160,""), NA())</f>
        <v/>
      </c>
      <c r="E2160" s="10">
        <f t="array" ref="E2160">PERCENTILE(IF(ISERROR(D2160:D7159)=FALSE,D2160:D7159),CycleTimePercentile)</f>
        <v>0</v>
      </c>
      <c r="F2160" s="2" t="e">
        <f xml:space="preserve"> IF(Calculations!C2160 = DefectTypeString,  IFERROR(Calculations!J2160,""), NA())</f>
        <v>#N/A</v>
      </c>
      <c r="G2160" s="10">
        <f t="array" ref="G2160">PERCENTILE(IF(ISERROR(F2160:F7159)=FALSE,F2160:F7159),CycleTimePercentile)</f>
        <v>0</v>
      </c>
      <c r="H2160" s="2" t="e">
        <f ca="1" xml:space="preserve"> IF(OR(Calculations!C2160 = "",Calculations!C2160 = WorkTypeString),  Calculations!K2160, NA())</f>
        <v>#N/A</v>
      </c>
      <c r="I2160" s="2" t="e">
        <f xml:space="preserve"> IF(Calculations!C2160 = DefectTypeString,  Calculations!K2160, NA())</f>
        <v>#N/A</v>
      </c>
    </row>
    <row r="2161" spans="1:9" x14ac:dyDescent="0.25">
      <c r="A2161" s="8" t="str">
        <f>Calculations!A2161</f>
        <v/>
      </c>
      <c r="B2161" s="2" t="str">
        <f t="shared" si="38"/>
        <v/>
      </c>
      <c r="C2161" s="10" t="str">
        <f>IFERROR(Calculations!J2161,"")</f>
        <v/>
      </c>
      <c r="D2161" s="10" t="str">
        <f xml:space="preserve"> IF(OR(Calculations!C2161 = "",Calculations!C2161 = WorkTypeString),  IFERROR(Calculations!J2161,""), NA())</f>
        <v/>
      </c>
      <c r="E2161" s="10">
        <f t="array" ref="E2161">PERCENTILE(IF(ISERROR(D2161:D7160)=FALSE,D2161:D7160),CycleTimePercentile)</f>
        <v>0</v>
      </c>
      <c r="F2161" s="2" t="e">
        <f xml:space="preserve"> IF(Calculations!C2161 = DefectTypeString,  IFERROR(Calculations!J2161,""), NA())</f>
        <v>#N/A</v>
      </c>
      <c r="G2161" s="10">
        <f t="array" ref="G2161">PERCENTILE(IF(ISERROR(F2161:F7160)=FALSE,F2161:F7160),CycleTimePercentile)</f>
        <v>0</v>
      </c>
      <c r="H2161" s="2" t="e">
        <f ca="1" xml:space="preserve"> IF(OR(Calculations!C2161 = "",Calculations!C2161 = WorkTypeString),  Calculations!K2161, NA())</f>
        <v>#N/A</v>
      </c>
      <c r="I2161" s="2" t="e">
        <f xml:space="preserve"> IF(Calculations!C2161 = DefectTypeString,  Calculations!K2161, NA())</f>
        <v>#N/A</v>
      </c>
    </row>
    <row r="2162" spans="1:9" x14ac:dyDescent="0.25">
      <c r="A2162" s="8" t="str">
        <f>Calculations!A2162</f>
        <v/>
      </c>
      <c r="B2162" s="2" t="str">
        <f t="shared" si="38"/>
        <v/>
      </c>
      <c r="C2162" s="10" t="str">
        <f>IFERROR(Calculations!J2162,"")</f>
        <v/>
      </c>
      <c r="D2162" s="10" t="str">
        <f xml:space="preserve"> IF(OR(Calculations!C2162 = "",Calculations!C2162 = WorkTypeString),  IFERROR(Calculations!J2162,""), NA())</f>
        <v/>
      </c>
      <c r="E2162" s="10">
        <f t="array" ref="E2162">PERCENTILE(IF(ISERROR(D2162:D7161)=FALSE,D2162:D7161),CycleTimePercentile)</f>
        <v>0</v>
      </c>
      <c r="F2162" s="2" t="e">
        <f xml:space="preserve"> IF(Calculations!C2162 = DefectTypeString,  IFERROR(Calculations!J2162,""), NA())</f>
        <v>#N/A</v>
      </c>
      <c r="G2162" s="10">
        <f t="array" ref="G2162">PERCENTILE(IF(ISERROR(F2162:F7161)=FALSE,F2162:F7161),CycleTimePercentile)</f>
        <v>0</v>
      </c>
      <c r="H2162" s="2" t="e">
        <f ca="1" xml:space="preserve"> IF(OR(Calculations!C2162 = "",Calculations!C2162 = WorkTypeString),  Calculations!K2162, NA())</f>
        <v>#N/A</v>
      </c>
      <c r="I2162" s="2" t="e">
        <f xml:space="preserve"> IF(Calculations!C2162 = DefectTypeString,  Calculations!K2162, NA())</f>
        <v>#N/A</v>
      </c>
    </row>
    <row r="2163" spans="1:9" x14ac:dyDescent="0.25">
      <c r="A2163" s="8" t="str">
        <f>Calculations!A2163</f>
        <v/>
      </c>
      <c r="B2163" s="2" t="str">
        <f t="shared" si="38"/>
        <v/>
      </c>
      <c r="C2163" s="10" t="str">
        <f>IFERROR(Calculations!J2163,"")</f>
        <v/>
      </c>
      <c r="D2163" s="10" t="str">
        <f xml:space="preserve"> IF(OR(Calculations!C2163 = "",Calculations!C2163 = WorkTypeString),  IFERROR(Calculations!J2163,""), NA())</f>
        <v/>
      </c>
      <c r="E2163" s="10">
        <f t="array" ref="E2163">PERCENTILE(IF(ISERROR(D2163:D7162)=FALSE,D2163:D7162),CycleTimePercentile)</f>
        <v>0</v>
      </c>
      <c r="F2163" s="2" t="e">
        <f xml:space="preserve"> IF(Calculations!C2163 = DefectTypeString,  IFERROR(Calculations!J2163,""), NA())</f>
        <v>#N/A</v>
      </c>
      <c r="G2163" s="10">
        <f t="array" ref="G2163">PERCENTILE(IF(ISERROR(F2163:F7162)=FALSE,F2163:F7162),CycleTimePercentile)</f>
        <v>0</v>
      </c>
      <c r="H2163" s="2" t="e">
        <f ca="1" xml:space="preserve"> IF(OR(Calculations!C2163 = "",Calculations!C2163 = WorkTypeString),  Calculations!K2163, NA())</f>
        <v>#N/A</v>
      </c>
      <c r="I2163" s="2" t="e">
        <f xml:space="preserve"> IF(Calculations!C2163 = DefectTypeString,  Calculations!K2163, NA())</f>
        <v>#N/A</v>
      </c>
    </row>
    <row r="2164" spans="1:9" x14ac:dyDescent="0.25">
      <c r="A2164" s="8" t="str">
        <f>Calculations!A2164</f>
        <v/>
      </c>
      <c r="B2164" s="2" t="str">
        <f t="shared" si="38"/>
        <v/>
      </c>
      <c r="C2164" s="10" t="str">
        <f>IFERROR(Calculations!J2164,"")</f>
        <v/>
      </c>
      <c r="D2164" s="10" t="str">
        <f xml:space="preserve"> IF(OR(Calculations!C2164 = "",Calculations!C2164 = WorkTypeString),  IFERROR(Calculations!J2164,""), NA())</f>
        <v/>
      </c>
      <c r="E2164" s="10">
        <f t="array" ref="E2164">PERCENTILE(IF(ISERROR(D2164:D7163)=FALSE,D2164:D7163),CycleTimePercentile)</f>
        <v>0</v>
      </c>
      <c r="F2164" s="2" t="e">
        <f xml:space="preserve"> IF(Calculations!C2164 = DefectTypeString,  IFERROR(Calculations!J2164,""), NA())</f>
        <v>#N/A</v>
      </c>
      <c r="G2164" s="10">
        <f t="array" ref="G2164">PERCENTILE(IF(ISERROR(F2164:F7163)=FALSE,F2164:F7163),CycleTimePercentile)</f>
        <v>0</v>
      </c>
      <c r="H2164" s="2" t="e">
        <f ca="1" xml:space="preserve"> IF(OR(Calculations!C2164 = "",Calculations!C2164 = WorkTypeString),  Calculations!K2164, NA())</f>
        <v>#N/A</v>
      </c>
      <c r="I2164" s="2" t="e">
        <f xml:space="preserve"> IF(Calculations!C2164 = DefectTypeString,  Calculations!K2164, NA())</f>
        <v>#N/A</v>
      </c>
    </row>
    <row r="2165" spans="1:9" x14ac:dyDescent="0.25">
      <c r="A2165" s="8" t="str">
        <f>Calculations!A2165</f>
        <v/>
      </c>
      <c r="B2165" s="2" t="str">
        <f t="shared" si="38"/>
        <v/>
      </c>
      <c r="C2165" s="10" t="str">
        <f>IFERROR(Calculations!J2165,"")</f>
        <v/>
      </c>
      <c r="D2165" s="10" t="str">
        <f xml:space="preserve"> IF(OR(Calculations!C2165 = "",Calculations!C2165 = WorkTypeString),  IFERROR(Calculations!J2165,""), NA())</f>
        <v/>
      </c>
      <c r="E2165" s="10">
        <f t="array" ref="E2165">PERCENTILE(IF(ISERROR(D2165:D7164)=FALSE,D2165:D7164),CycleTimePercentile)</f>
        <v>0</v>
      </c>
      <c r="F2165" s="2" t="e">
        <f xml:space="preserve"> IF(Calculations!C2165 = DefectTypeString,  IFERROR(Calculations!J2165,""), NA())</f>
        <v>#N/A</v>
      </c>
      <c r="G2165" s="10">
        <f t="array" ref="G2165">PERCENTILE(IF(ISERROR(F2165:F7164)=FALSE,F2165:F7164),CycleTimePercentile)</f>
        <v>0</v>
      </c>
      <c r="H2165" s="2" t="e">
        <f ca="1" xml:space="preserve"> IF(OR(Calculations!C2165 = "",Calculations!C2165 = WorkTypeString),  Calculations!K2165, NA())</f>
        <v>#N/A</v>
      </c>
      <c r="I2165" s="2" t="e">
        <f xml:space="preserve"> IF(Calculations!C2165 = DefectTypeString,  Calculations!K2165, NA())</f>
        <v>#N/A</v>
      </c>
    </row>
    <row r="2166" spans="1:9" x14ac:dyDescent="0.25">
      <c r="A2166" s="8" t="str">
        <f>Calculations!A2166</f>
        <v/>
      </c>
      <c r="B2166" s="2" t="str">
        <f t="shared" si="38"/>
        <v/>
      </c>
      <c r="C2166" s="10" t="str">
        <f>IFERROR(Calculations!J2166,"")</f>
        <v/>
      </c>
      <c r="D2166" s="10" t="str">
        <f xml:space="preserve"> IF(OR(Calculations!C2166 = "",Calculations!C2166 = WorkTypeString),  IFERROR(Calculations!J2166,""), NA())</f>
        <v/>
      </c>
      <c r="E2166" s="10">
        <f t="array" ref="E2166">PERCENTILE(IF(ISERROR(D2166:D7165)=FALSE,D2166:D7165),CycleTimePercentile)</f>
        <v>0</v>
      </c>
      <c r="F2166" s="2" t="e">
        <f xml:space="preserve"> IF(Calculations!C2166 = DefectTypeString,  IFERROR(Calculations!J2166,""), NA())</f>
        <v>#N/A</v>
      </c>
      <c r="G2166" s="10">
        <f t="array" ref="G2166">PERCENTILE(IF(ISERROR(F2166:F7165)=FALSE,F2166:F7165),CycleTimePercentile)</f>
        <v>0</v>
      </c>
      <c r="H2166" s="2" t="e">
        <f ca="1" xml:space="preserve"> IF(OR(Calculations!C2166 = "",Calculations!C2166 = WorkTypeString),  Calculations!K2166, NA())</f>
        <v>#N/A</v>
      </c>
      <c r="I2166" s="2" t="e">
        <f xml:space="preserve"> IF(Calculations!C2166 = DefectTypeString,  Calculations!K2166, NA())</f>
        <v>#N/A</v>
      </c>
    </row>
    <row r="2167" spans="1:9" x14ac:dyDescent="0.25">
      <c r="A2167" s="8" t="str">
        <f>Calculations!A2167</f>
        <v/>
      </c>
      <c r="B2167" s="2" t="str">
        <f t="shared" si="38"/>
        <v/>
      </c>
      <c r="C2167" s="10" t="str">
        <f>IFERROR(Calculations!J2167,"")</f>
        <v/>
      </c>
      <c r="D2167" s="10" t="str">
        <f xml:space="preserve"> IF(OR(Calculations!C2167 = "",Calculations!C2167 = WorkTypeString),  IFERROR(Calculations!J2167,""), NA())</f>
        <v/>
      </c>
      <c r="E2167" s="10">
        <f t="array" ref="E2167">PERCENTILE(IF(ISERROR(D2167:D7166)=FALSE,D2167:D7166),CycleTimePercentile)</f>
        <v>0</v>
      </c>
      <c r="F2167" s="2" t="e">
        <f xml:space="preserve"> IF(Calculations!C2167 = DefectTypeString,  IFERROR(Calculations!J2167,""), NA())</f>
        <v>#N/A</v>
      </c>
      <c r="G2167" s="10">
        <f t="array" ref="G2167">PERCENTILE(IF(ISERROR(F2167:F7166)=FALSE,F2167:F7166),CycleTimePercentile)</f>
        <v>0</v>
      </c>
      <c r="H2167" s="2" t="e">
        <f ca="1" xml:space="preserve"> IF(OR(Calculations!C2167 = "",Calculations!C2167 = WorkTypeString),  Calculations!K2167, NA())</f>
        <v>#N/A</v>
      </c>
      <c r="I2167" s="2" t="e">
        <f xml:space="preserve"> IF(Calculations!C2167 = DefectTypeString,  Calculations!K2167, NA())</f>
        <v>#N/A</v>
      </c>
    </row>
    <row r="2168" spans="1:9" x14ac:dyDescent="0.25">
      <c r="A2168" s="8" t="str">
        <f>Calculations!A2168</f>
        <v/>
      </c>
      <c r="B2168" s="2" t="str">
        <f t="shared" si="38"/>
        <v/>
      </c>
      <c r="C2168" s="10" t="str">
        <f>IFERROR(Calculations!J2168,"")</f>
        <v/>
      </c>
      <c r="D2168" s="10" t="str">
        <f xml:space="preserve"> IF(OR(Calculations!C2168 = "",Calculations!C2168 = WorkTypeString),  IFERROR(Calculations!J2168,""), NA())</f>
        <v/>
      </c>
      <c r="E2168" s="10">
        <f t="array" ref="E2168">PERCENTILE(IF(ISERROR(D2168:D7167)=FALSE,D2168:D7167),CycleTimePercentile)</f>
        <v>0</v>
      </c>
      <c r="F2168" s="2" t="e">
        <f xml:space="preserve"> IF(Calculations!C2168 = DefectTypeString,  IFERROR(Calculations!J2168,""), NA())</f>
        <v>#N/A</v>
      </c>
      <c r="G2168" s="10">
        <f t="array" ref="G2168">PERCENTILE(IF(ISERROR(F2168:F7167)=FALSE,F2168:F7167),CycleTimePercentile)</f>
        <v>0</v>
      </c>
      <c r="H2168" s="2" t="e">
        <f ca="1" xml:space="preserve"> IF(OR(Calculations!C2168 = "",Calculations!C2168 = WorkTypeString),  Calculations!K2168, NA())</f>
        <v>#N/A</v>
      </c>
      <c r="I2168" s="2" t="e">
        <f xml:space="preserve"> IF(Calculations!C2168 = DefectTypeString,  Calculations!K2168, NA())</f>
        <v>#N/A</v>
      </c>
    </row>
    <row r="2169" spans="1:9" x14ac:dyDescent="0.25">
      <c r="A2169" s="8" t="str">
        <f>Calculations!A2169</f>
        <v/>
      </c>
      <c r="B2169" s="2" t="str">
        <f t="shared" si="38"/>
        <v/>
      </c>
      <c r="C2169" s="10" t="str">
        <f>IFERROR(Calculations!J2169,"")</f>
        <v/>
      </c>
      <c r="D2169" s="10" t="str">
        <f xml:space="preserve"> IF(OR(Calculations!C2169 = "",Calculations!C2169 = WorkTypeString),  IFERROR(Calculations!J2169,""), NA())</f>
        <v/>
      </c>
      <c r="E2169" s="10">
        <f t="array" ref="E2169">PERCENTILE(IF(ISERROR(D2169:D7168)=FALSE,D2169:D7168),CycleTimePercentile)</f>
        <v>0</v>
      </c>
      <c r="F2169" s="2" t="e">
        <f xml:space="preserve"> IF(Calculations!C2169 = DefectTypeString,  IFERROR(Calculations!J2169,""), NA())</f>
        <v>#N/A</v>
      </c>
      <c r="G2169" s="10">
        <f t="array" ref="G2169">PERCENTILE(IF(ISERROR(F2169:F7168)=FALSE,F2169:F7168),CycleTimePercentile)</f>
        <v>0</v>
      </c>
      <c r="H2169" s="2" t="e">
        <f ca="1" xml:space="preserve"> IF(OR(Calculations!C2169 = "",Calculations!C2169 = WorkTypeString),  Calculations!K2169, NA())</f>
        <v>#N/A</v>
      </c>
      <c r="I2169" s="2" t="e">
        <f xml:space="preserve"> IF(Calculations!C2169 = DefectTypeString,  Calculations!K2169, NA())</f>
        <v>#N/A</v>
      </c>
    </row>
    <row r="2170" spans="1:9" x14ac:dyDescent="0.25">
      <c r="A2170" s="8" t="str">
        <f>Calculations!A2170</f>
        <v/>
      </c>
      <c r="B2170" s="2" t="str">
        <f t="shared" si="38"/>
        <v/>
      </c>
      <c r="C2170" s="10" t="str">
        <f>IFERROR(Calculations!J2170,"")</f>
        <v/>
      </c>
      <c r="D2170" s="10" t="str">
        <f xml:space="preserve"> IF(OR(Calculations!C2170 = "",Calculations!C2170 = WorkTypeString),  IFERROR(Calculations!J2170,""), NA())</f>
        <v/>
      </c>
      <c r="E2170" s="10">
        <f t="array" ref="E2170">PERCENTILE(IF(ISERROR(D2170:D7169)=FALSE,D2170:D7169),CycleTimePercentile)</f>
        <v>0</v>
      </c>
      <c r="F2170" s="2" t="e">
        <f xml:space="preserve"> IF(Calculations!C2170 = DefectTypeString,  IFERROR(Calculations!J2170,""), NA())</f>
        <v>#N/A</v>
      </c>
      <c r="G2170" s="10">
        <f t="array" ref="G2170">PERCENTILE(IF(ISERROR(F2170:F7169)=FALSE,F2170:F7169),CycleTimePercentile)</f>
        <v>0</v>
      </c>
      <c r="H2170" s="2" t="e">
        <f ca="1" xml:space="preserve"> IF(OR(Calculations!C2170 = "",Calculations!C2170 = WorkTypeString),  Calculations!K2170, NA())</f>
        <v>#N/A</v>
      </c>
      <c r="I2170" s="2" t="e">
        <f xml:space="preserve"> IF(Calculations!C2170 = DefectTypeString,  Calculations!K2170, NA())</f>
        <v>#N/A</v>
      </c>
    </row>
    <row r="2171" spans="1:9" x14ac:dyDescent="0.25">
      <c r="A2171" s="8" t="str">
        <f>Calculations!A2171</f>
        <v/>
      </c>
      <c r="B2171" s="2" t="str">
        <f t="shared" si="38"/>
        <v/>
      </c>
      <c r="C2171" s="10" t="str">
        <f>IFERROR(Calculations!J2171,"")</f>
        <v/>
      </c>
      <c r="D2171" s="10" t="str">
        <f xml:space="preserve"> IF(OR(Calculations!C2171 = "",Calculations!C2171 = WorkTypeString),  IFERROR(Calculations!J2171,""), NA())</f>
        <v/>
      </c>
      <c r="E2171" s="10">
        <f t="array" ref="E2171">PERCENTILE(IF(ISERROR(D2171:D7170)=FALSE,D2171:D7170),CycleTimePercentile)</f>
        <v>0</v>
      </c>
      <c r="F2171" s="2" t="e">
        <f xml:space="preserve"> IF(Calculations!C2171 = DefectTypeString,  IFERROR(Calculations!J2171,""), NA())</f>
        <v>#N/A</v>
      </c>
      <c r="G2171" s="10">
        <f t="array" ref="G2171">PERCENTILE(IF(ISERROR(F2171:F7170)=FALSE,F2171:F7170),CycleTimePercentile)</f>
        <v>0</v>
      </c>
      <c r="H2171" s="2" t="e">
        <f ca="1" xml:space="preserve"> IF(OR(Calculations!C2171 = "",Calculations!C2171 = WorkTypeString),  Calculations!K2171, NA())</f>
        <v>#N/A</v>
      </c>
      <c r="I2171" s="2" t="e">
        <f xml:space="preserve"> IF(Calculations!C2171 = DefectTypeString,  Calculations!K2171, NA())</f>
        <v>#N/A</v>
      </c>
    </row>
    <row r="2172" spans="1:9" x14ac:dyDescent="0.25">
      <c r="A2172" s="8" t="str">
        <f>Calculations!A2172</f>
        <v/>
      </c>
      <c r="B2172" s="2" t="str">
        <f t="shared" si="38"/>
        <v/>
      </c>
      <c r="C2172" s="10" t="str">
        <f>IFERROR(Calculations!J2172,"")</f>
        <v/>
      </c>
      <c r="D2172" s="10" t="str">
        <f xml:space="preserve"> IF(OR(Calculations!C2172 = "",Calculations!C2172 = WorkTypeString),  IFERROR(Calculations!J2172,""), NA())</f>
        <v/>
      </c>
      <c r="E2172" s="10">
        <f t="array" ref="E2172">PERCENTILE(IF(ISERROR(D2172:D7171)=FALSE,D2172:D7171),CycleTimePercentile)</f>
        <v>0</v>
      </c>
      <c r="F2172" s="2" t="e">
        <f xml:space="preserve"> IF(Calculations!C2172 = DefectTypeString,  IFERROR(Calculations!J2172,""), NA())</f>
        <v>#N/A</v>
      </c>
      <c r="G2172" s="10">
        <f t="array" ref="G2172">PERCENTILE(IF(ISERROR(F2172:F7171)=FALSE,F2172:F7171),CycleTimePercentile)</f>
        <v>0</v>
      </c>
      <c r="H2172" s="2" t="e">
        <f ca="1" xml:space="preserve"> IF(OR(Calculations!C2172 = "",Calculations!C2172 = WorkTypeString),  Calculations!K2172, NA())</f>
        <v>#N/A</v>
      </c>
      <c r="I2172" s="2" t="e">
        <f xml:space="preserve"> IF(Calculations!C2172 = DefectTypeString,  Calculations!K2172, NA())</f>
        <v>#N/A</v>
      </c>
    </row>
    <row r="2173" spans="1:9" x14ac:dyDescent="0.25">
      <c r="A2173" s="8" t="str">
        <f>Calculations!A2173</f>
        <v/>
      </c>
      <c r="B2173" s="2" t="str">
        <f t="shared" si="38"/>
        <v/>
      </c>
      <c r="C2173" s="10" t="str">
        <f>IFERROR(Calculations!J2173,"")</f>
        <v/>
      </c>
      <c r="D2173" s="10" t="str">
        <f xml:space="preserve"> IF(OR(Calculations!C2173 = "",Calculations!C2173 = WorkTypeString),  IFERROR(Calculations!J2173,""), NA())</f>
        <v/>
      </c>
      <c r="E2173" s="10">
        <f t="array" ref="E2173">PERCENTILE(IF(ISERROR(D2173:D7172)=FALSE,D2173:D7172),CycleTimePercentile)</f>
        <v>0</v>
      </c>
      <c r="F2173" s="2" t="e">
        <f xml:space="preserve"> IF(Calculations!C2173 = DefectTypeString,  IFERROR(Calculations!J2173,""), NA())</f>
        <v>#N/A</v>
      </c>
      <c r="G2173" s="10">
        <f t="array" ref="G2173">PERCENTILE(IF(ISERROR(F2173:F7172)=FALSE,F2173:F7172),CycleTimePercentile)</f>
        <v>0</v>
      </c>
      <c r="H2173" s="2" t="e">
        <f ca="1" xml:space="preserve"> IF(OR(Calculations!C2173 = "",Calculations!C2173 = WorkTypeString),  Calculations!K2173, NA())</f>
        <v>#N/A</v>
      </c>
      <c r="I2173" s="2" t="e">
        <f xml:space="preserve"> IF(Calculations!C2173 = DefectTypeString,  Calculations!K2173, NA())</f>
        <v>#N/A</v>
      </c>
    </row>
    <row r="2174" spans="1:9" x14ac:dyDescent="0.25">
      <c r="A2174" s="8" t="str">
        <f>Calculations!A2174</f>
        <v/>
      </c>
      <c r="B2174" s="2" t="str">
        <f t="shared" si="38"/>
        <v/>
      </c>
      <c r="C2174" s="10" t="str">
        <f>IFERROR(Calculations!J2174,"")</f>
        <v/>
      </c>
      <c r="D2174" s="10" t="str">
        <f xml:space="preserve"> IF(OR(Calculations!C2174 = "",Calculations!C2174 = WorkTypeString),  IFERROR(Calculations!J2174,""), NA())</f>
        <v/>
      </c>
      <c r="E2174" s="10">
        <f t="array" ref="E2174">PERCENTILE(IF(ISERROR(D2174:D7173)=FALSE,D2174:D7173),CycleTimePercentile)</f>
        <v>0</v>
      </c>
      <c r="F2174" s="2" t="e">
        <f xml:space="preserve"> IF(Calculations!C2174 = DefectTypeString,  IFERROR(Calculations!J2174,""), NA())</f>
        <v>#N/A</v>
      </c>
      <c r="G2174" s="10">
        <f t="array" ref="G2174">PERCENTILE(IF(ISERROR(F2174:F7173)=FALSE,F2174:F7173),CycleTimePercentile)</f>
        <v>0</v>
      </c>
      <c r="H2174" s="2" t="e">
        <f ca="1" xml:space="preserve"> IF(OR(Calculations!C2174 = "",Calculations!C2174 = WorkTypeString),  Calculations!K2174, NA())</f>
        <v>#N/A</v>
      </c>
      <c r="I2174" s="2" t="e">
        <f xml:space="preserve"> IF(Calculations!C2174 = DefectTypeString,  Calculations!K2174, NA())</f>
        <v>#N/A</v>
      </c>
    </row>
    <row r="2175" spans="1:9" x14ac:dyDescent="0.25">
      <c r="A2175" s="8" t="str">
        <f>Calculations!A2175</f>
        <v/>
      </c>
      <c r="B2175" s="2" t="str">
        <f t="shared" si="38"/>
        <v/>
      </c>
      <c r="C2175" s="10" t="str">
        <f>IFERROR(Calculations!J2175,"")</f>
        <v/>
      </c>
      <c r="D2175" s="10" t="str">
        <f xml:space="preserve"> IF(OR(Calculations!C2175 = "",Calculations!C2175 = WorkTypeString),  IFERROR(Calculations!J2175,""), NA())</f>
        <v/>
      </c>
      <c r="E2175" s="10">
        <f t="array" ref="E2175">PERCENTILE(IF(ISERROR(D2175:D7174)=FALSE,D2175:D7174),CycleTimePercentile)</f>
        <v>0</v>
      </c>
      <c r="F2175" s="2" t="e">
        <f xml:space="preserve"> IF(Calculations!C2175 = DefectTypeString,  IFERROR(Calculations!J2175,""), NA())</f>
        <v>#N/A</v>
      </c>
      <c r="G2175" s="10">
        <f t="array" ref="G2175">PERCENTILE(IF(ISERROR(F2175:F7174)=FALSE,F2175:F7174),CycleTimePercentile)</f>
        <v>0</v>
      </c>
      <c r="H2175" s="2" t="e">
        <f ca="1" xml:space="preserve"> IF(OR(Calculations!C2175 = "",Calculations!C2175 = WorkTypeString),  Calculations!K2175, NA())</f>
        <v>#N/A</v>
      </c>
      <c r="I2175" s="2" t="e">
        <f xml:space="preserve"> IF(Calculations!C2175 = DefectTypeString,  Calculations!K2175, NA())</f>
        <v>#N/A</v>
      </c>
    </row>
    <row r="2176" spans="1:9" x14ac:dyDescent="0.25">
      <c r="A2176" s="8" t="str">
        <f>Calculations!A2176</f>
        <v/>
      </c>
      <c r="B2176" s="2" t="str">
        <f t="shared" si="38"/>
        <v/>
      </c>
      <c r="C2176" s="10" t="str">
        <f>IFERROR(Calculations!J2176,"")</f>
        <v/>
      </c>
      <c r="D2176" s="10" t="str">
        <f xml:space="preserve"> IF(OR(Calculations!C2176 = "",Calculations!C2176 = WorkTypeString),  IFERROR(Calculations!J2176,""), NA())</f>
        <v/>
      </c>
      <c r="E2176" s="10">
        <f t="array" ref="E2176">PERCENTILE(IF(ISERROR(D2176:D7175)=FALSE,D2176:D7175),CycleTimePercentile)</f>
        <v>0</v>
      </c>
      <c r="F2176" s="2" t="e">
        <f xml:space="preserve"> IF(Calculations!C2176 = DefectTypeString,  IFERROR(Calculations!J2176,""), NA())</f>
        <v>#N/A</v>
      </c>
      <c r="G2176" s="10">
        <f t="array" ref="G2176">PERCENTILE(IF(ISERROR(F2176:F7175)=FALSE,F2176:F7175),CycleTimePercentile)</f>
        <v>0</v>
      </c>
      <c r="H2176" s="2" t="e">
        <f ca="1" xml:space="preserve"> IF(OR(Calculations!C2176 = "",Calculations!C2176 = WorkTypeString),  Calculations!K2176, NA())</f>
        <v>#N/A</v>
      </c>
      <c r="I2176" s="2" t="e">
        <f xml:space="preserve"> IF(Calculations!C2176 = DefectTypeString,  Calculations!K2176, NA())</f>
        <v>#N/A</v>
      </c>
    </row>
    <row r="2177" spans="1:9" x14ac:dyDescent="0.25">
      <c r="A2177" s="8" t="str">
        <f>Calculations!A2177</f>
        <v/>
      </c>
      <c r="B2177" s="2" t="str">
        <f t="shared" si="38"/>
        <v/>
      </c>
      <c r="C2177" s="10" t="str">
        <f>IFERROR(Calculations!J2177,"")</f>
        <v/>
      </c>
      <c r="D2177" s="10" t="str">
        <f xml:space="preserve"> IF(OR(Calculations!C2177 = "",Calculations!C2177 = WorkTypeString),  IFERROR(Calculations!J2177,""), NA())</f>
        <v/>
      </c>
      <c r="E2177" s="10">
        <f t="array" ref="E2177">PERCENTILE(IF(ISERROR(D2177:D7176)=FALSE,D2177:D7176),CycleTimePercentile)</f>
        <v>0</v>
      </c>
      <c r="F2177" s="2" t="e">
        <f xml:space="preserve"> IF(Calculations!C2177 = DefectTypeString,  IFERROR(Calculations!J2177,""), NA())</f>
        <v>#N/A</v>
      </c>
      <c r="G2177" s="10">
        <f t="array" ref="G2177">PERCENTILE(IF(ISERROR(F2177:F7176)=FALSE,F2177:F7176),CycleTimePercentile)</f>
        <v>0</v>
      </c>
      <c r="H2177" s="2" t="e">
        <f ca="1" xml:space="preserve"> IF(OR(Calculations!C2177 = "",Calculations!C2177 = WorkTypeString),  Calculations!K2177, NA())</f>
        <v>#N/A</v>
      </c>
      <c r="I2177" s="2" t="e">
        <f xml:space="preserve"> IF(Calculations!C2177 = DefectTypeString,  Calculations!K2177, NA())</f>
        <v>#N/A</v>
      </c>
    </row>
    <row r="2178" spans="1:9" x14ac:dyDescent="0.25">
      <c r="A2178" s="8" t="str">
        <f>Calculations!A2178</f>
        <v/>
      </c>
      <c r="B2178" s="2" t="str">
        <f t="shared" si="38"/>
        <v/>
      </c>
      <c r="C2178" s="10" t="str">
        <f>IFERROR(Calculations!J2178,"")</f>
        <v/>
      </c>
      <c r="D2178" s="10" t="str">
        <f xml:space="preserve"> IF(OR(Calculations!C2178 = "",Calculations!C2178 = WorkTypeString),  IFERROR(Calculations!J2178,""), NA())</f>
        <v/>
      </c>
      <c r="E2178" s="10">
        <f t="array" ref="E2178">PERCENTILE(IF(ISERROR(D2178:D7177)=FALSE,D2178:D7177),CycleTimePercentile)</f>
        <v>0</v>
      </c>
      <c r="F2178" s="2" t="e">
        <f xml:space="preserve"> IF(Calculations!C2178 = DefectTypeString,  IFERROR(Calculations!J2178,""), NA())</f>
        <v>#N/A</v>
      </c>
      <c r="G2178" s="10">
        <f t="array" ref="G2178">PERCENTILE(IF(ISERROR(F2178:F7177)=FALSE,F2178:F7177),CycleTimePercentile)</f>
        <v>0</v>
      </c>
      <c r="H2178" s="2" t="e">
        <f ca="1" xml:space="preserve"> IF(OR(Calculations!C2178 = "",Calculations!C2178 = WorkTypeString),  Calculations!K2178, NA())</f>
        <v>#N/A</v>
      </c>
      <c r="I2178" s="2" t="e">
        <f xml:space="preserve"> IF(Calculations!C2178 = DefectTypeString,  Calculations!K2178, NA())</f>
        <v>#N/A</v>
      </c>
    </row>
    <row r="2179" spans="1:9" x14ac:dyDescent="0.25">
      <c r="A2179" s="8" t="str">
        <f>Calculations!A2179</f>
        <v/>
      </c>
      <c r="B2179" s="2" t="str">
        <f t="shared" ref="B2179:B2242" si="39">IF(ISNUMBER(A2179),YEAR(A2179)&amp;"-"&amp;TEXT(MONTH(A2179),"00")&amp;"-"&amp;TEXT(DAY(A2179),"00")&amp;"-"&amp;TEXT(HOUR(A2179),"00"),"")</f>
        <v/>
      </c>
      <c r="C2179" s="10" t="str">
        <f>IFERROR(Calculations!J2179,"")</f>
        <v/>
      </c>
      <c r="D2179" s="10" t="str">
        <f xml:space="preserve"> IF(OR(Calculations!C2179 = "",Calculations!C2179 = WorkTypeString),  IFERROR(Calculations!J2179,""), NA())</f>
        <v/>
      </c>
      <c r="E2179" s="10">
        <f t="array" ref="E2179">PERCENTILE(IF(ISERROR(D2179:D7178)=FALSE,D2179:D7178),CycleTimePercentile)</f>
        <v>0</v>
      </c>
      <c r="F2179" s="2" t="e">
        <f xml:space="preserve"> IF(Calculations!C2179 = DefectTypeString,  IFERROR(Calculations!J2179,""), NA())</f>
        <v>#N/A</v>
      </c>
      <c r="G2179" s="10">
        <f t="array" ref="G2179">PERCENTILE(IF(ISERROR(F2179:F7178)=FALSE,F2179:F7178),CycleTimePercentile)</f>
        <v>0</v>
      </c>
      <c r="H2179" s="2" t="e">
        <f ca="1" xml:space="preserve"> IF(OR(Calculations!C2179 = "",Calculations!C2179 = WorkTypeString),  Calculations!K2179, NA())</f>
        <v>#N/A</v>
      </c>
      <c r="I2179" s="2" t="e">
        <f xml:space="preserve"> IF(Calculations!C2179 = DefectTypeString,  Calculations!K2179, NA())</f>
        <v>#N/A</v>
      </c>
    </row>
    <row r="2180" spans="1:9" x14ac:dyDescent="0.25">
      <c r="A2180" s="8" t="str">
        <f>Calculations!A2180</f>
        <v/>
      </c>
      <c r="B2180" s="2" t="str">
        <f t="shared" si="39"/>
        <v/>
      </c>
      <c r="C2180" s="10" t="str">
        <f>IFERROR(Calculations!J2180,"")</f>
        <v/>
      </c>
      <c r="D2180" s="10" t="str">
        <f xml:space="preserve"> IF(OR(Calculations!C2180 = "",Calculations!C2180 = WorkTypeString),  IFERROR(Calculations!J2180,""), NA())</f>
        <v/>
      </c>
      <c r="E2180" s="10">
        <f t="array" ref="E2180">PERCENTILE(IF(ISERROR(D2180:D7179)=FALSE,D2180:D7179),CycleTimePercentile)</f>
        <v>0</v>
      </c>
      <c r="F2180" s="2" t="e">
        <f xml:space="preserve"> IF(Calculations!C2180 = DefectTypeString,  IFERROR(Calculations!J2180,""), NA())</f>
        <v>#N/A</v>
      </c>
      <c r="G2180" s="10">
        <f t="array" ref="G2180">PERCENTILE(IF(ISERROR(F2180:F7179)=FALSE,F2180:F7179),CycleTimePercentile)</f>
        <v>0</v>
      </c>
      <c r="H2180" s="2" t="e">
        <f ca="1" xml:space="preserve"> IF(OR(Calculations!C2180 = "",Calculations!C2180 = WorkTypeString),  Calculations!K2180, NA())</f>
        <v>#N/A</v>
      </c>
      <c r="I2180" s="2" t="e">
        <f xml:space="preserve"> IF(Calculations!C2180 = DefectTypeString,  Calculations!K2180, NA())</f>
        <v>#N/A</v>
      </c>
    </row>
    <row r="2181" spans="1:9" x14ac:dyDescent="0.25">
      <c r="A2181" s="8" t="str">
        <f>Calculations!A2181</f>
        <v/>
      </c>
      <c r="B2181" s="2" t="str">
        <f t="shared" si="39"/>
        <v/>
      </c>
      <c r="C2181" s="10" t="str">
        <f>IFERROR(Calculations!J2181,"")</f>
        <v/>
      </c>
      <c r="D2181" s="10" t="str">
        <f xml:space="preserve"> IF(OR(Calculations!C2181 = "",Calculations!C2181 = WorkTypeString),  IFERROR(Calculations!J2181,""), NA())</f>
        <v/>
      </c>
      <c r="E2181" s="10">
        <f t="array" ref="E2181">PERCENTILE(IF(ISERROR(D2181:D7180)=FALSE,D2181:D7180),CycleTimePercentile)</f>
        <v>0</v>
      </c>
      <c r="F2181" s="2" t="e">
        <f xml:space="preserve"> IF(Calculations!C2181 = DefectTypeString,  IFERROR(Calculations!J2181,""), NA())</f>
        <v>#N/A</v>
      </c>
      <c r="G2181" s="10">
        <f t="array" ref="G2181">PERCENTILE(IF(ISERROR(F2181:F7180)=FALSE,F2181:F7180),CycleTimePercentile)</f>
        <v>0</v>
      </c>
      <c r="H2181" s="2" t="e">
        <f ca="1" xml:space="preserve"> IF(OR(Calculations!C2181 = "",Calculations!C2181 = WorkTypeString),  Calculations!K2181, NA())</f>
        <v>#N/A</v>
      </c>
      <c r="I2181" s="2" t="e">
        <f xml:space="preserve"> IF(Calculations!C2181 = DefectTypeString,  Calculations!K2181, NA())</f>
        <v>#N/A</v>
      </c>
    </row>
    <row r="2182" spans="1:9" x14ac:dyDescent="0.25">
      <c r="A2182" s="8" t="str">
        <f>Calculations!A2182</f>
        <v/>
      </c>
      <c r="B2182" s="2" t="str">
        <f t="shared" si="39"/>
        <v/>
      </c>
      <c r="C2182" s="10" t="str">
        <f>IFERROR(Calculations!J2182,"")</f>
        <v/>
      </c>
      <c r="D2182" s="10" t="str">
        <f xml:space="preserve"> IF(OR(Calculations!C2182 = "",Calculations!C2182 = WorkTypeString),  IFERROR(Calculations!J2182,""), NA())</f>
        <v/>
      </c>
      <c r="E2182" s="10">
        <f t="array" ref="E2182">PERCENTILE(IF(ISERROR(D2182:D7181)=FALSE,D2182:D7181),CycleTimePercentile)</f>
        <v>0</v>
      </c>
      <c r="F2182" s="2" t="e">
        <f xml:space="preserve"> IF(Calculations!C2182 = DefectTypeString,  IFERROR(Calculations!J2182,""), NA())</f>
        <v>#N/A</v>
      </c>
      <c r="G2182" s="10">
        <f t="array" ref="G2182">PERCENTILE(IF(ISERROR(F2182:F7181)=FALSE,F2182:F7181),CycleTimePercentile)</f>
        <v>0</v>
      </c>
      <c r="H2182" s="2" t="e">
        <f ca="1" xml:space="preserve"> IF(OR(Calculations!C2182 = "",Calculations!C2182 = WorkTypeString),  Calculations!K2182, NA())</f>
        <v>#N/A</v>
      </c>
      <c r="I2182" s="2" t="e">
        <f xml:space="preserve"> IF(Calculations!C2182 = DefectTypeString,  Calculations!K2182, NA())</f>
        <v>#N/A</v>
      </c>
    </row>
    <row r="2183" spans="1:9" x14ac:dyDescent="0.25">
      <c r="A2183" s="8" t="str">
        <f>Calculations!A2183</f>
        <v/>
      </c>
      <c r="B2183" s="2" t="str">
        <f t="shared" si="39"/>
        <v/>
      </c>
      <c r="C2183" s="10" t="str">
        <f>IFERROR(Calculations!J2183,"")</f>
        <v/>
      </c>
      <c r="D2183" s="10" t="str">
        <f xml:space="preserve"> IF(OR(Calculations!C2183 = "",Calculations!C2183 = WorkTypeString),  IFERROR(Calculations!J2183,""), NA())</f>
        <v/>
      </c>
      <c r="E2183" s="10">
        <f t="array" ref="E2183">PERCENTILE(IF(ISERROR(D2183:D7182)=FALSE,D2183:D7182),CycleTimePercentile)</f>
        <v>0</v>
      </c>
      <c r="F2183" s="2" t="e">
        <f xml:space="preserve"> IF(Calculations!C2183 = DefectTypeString,  IFERROR(Calculations!J2183,""), NA())</f>
        <v>#N/A</v>
      </c>
      <c r="G2183" s="10">
        <f t="array" ref="G2183">PERCENTILE(IF(ISERROR(F2183:F7182)=FALSE,F2183:F7182),CycleTimePercentile)</f>
        <v>0</v>
      </c>
      <c r="H2183" s="2" t="e">
        <f ca="1" xml:space="preserve"> IF(OR(Calculations!C2183 = "",Calculations!C2183 = WorkTypeString),  Calculations!K2183, NA())</f>
        <v>#N/A</v>
      </c>
      <c r="I2183" s="2" t="e">
        <f xml:space="preserve"> IF(Calculations!C2183 = DefectTypeString,  Calculations!K2183, NA())</f>
        <v>#N/A</v>
      </c>
    </row>
    <row r="2184" spans="1:9" x14ac:dyDescent="0.25">
      <c r="A2184" s="8" t="str">
        <f>Calculations!A2184</f>
        <v/>
      </c>
      <c r="B2184" s="2" t="str">
        <f t="shared" si="39"/>
        <v/>
      </c>
      <c r="C2184" s="10" t="str">
        <f>IFERROR(Calculations!J2184,"")</f>
        <v/>
      </c>
      <c r="D2184" s="10" t="str">
        <f xml:space="preserve"> IF(OR(Calculations!C2184 = "",Calculations!C2184 = WorkTypeString),  IFERROR(Calculations!J2184,""), NA())</f>
        <v/>
      </c>
      <c r="E2184" s="10">
        <f t="array" ref="E2184">PERCENTILE(IF(ISERROR(D2184:D7183)=FALSE,D2184:D7183),CycleTimePercentile)</f>
        <v>0</v>
      </c>
      <c r="F2184" s="2" t="e">
        <f xml:space="preserve"> IF(Calculations!C2184 = DefectTypeString,  IFERROR(Calculations!J2184,""), NA())</f>
        <v>#N/A</v>
      </c>
      <c r="G2184" s="10">
        <f t="array" ref="G2184">PERCENTILE(IF(ISERROR(F2184:F7183)=FALSE,F2184:F7183),CycleTimePercentile)</f>
        <v>0</v>
      </c>
      <c r="H2184" s="2" t="e">
        <f ca="1" xml:space="preserve"> IF(OR(Calculations!C2184 = "",Calculations!C2184 = WorkTypeString),  Calculations!K2184, NA())</f>
        <v>#N/A</v>
      </c>
      <c r="I2184" s="2" t="e">
        <f xml:space="preserve"> IF(Calculations!C2184 = DefectTypeString,  Calculations!K2184, NA())</f>
        <v>#N/A</v>
      </c>
    </row>
    <row r="2185" spans="1:9" x14ac:dyDescent="0.25">
      <c r="A2185" s="8" t="str">
        <f>Calculations!A2185</f>
        <v/>
      </c>
      <c r="B2185" s="2" t="str">
        <f t="shared" si="39"/>
        <v/>
      </c>
      <c r="C2185" s="10" t="str">
        <f>IFERROR(Calculations!J2185,"")</f>
        <v/>
      </c>
      <c r="D2185" s="10" t="str">
        <f xml:space="preserve"> IF(OR(Calculations!C2185 = "",Calculations!C2185 = WorkTypeString),  IFERROR(Calculations!J2185,""), NA())</f>
        <v/>
      </c>
      <c r="E2185" s="10">
        <f t="array" ref="E2185">PERCENTILE(IF(ISERROR(D2185:D7184)=FALSE,D2185:D7184),CycleTimePercentile)</f>
        <v>0</v>
      </c>
      <c r="F2185" s="2" t="e">
        <f xml:space="preserve"> IF(Calculations!C2185 = DefectTypeString,  IFERROR(Calculations!J2185,""), NA())</f>
        <v>#N/A</v>
      </c>
      <c r="G2185" s="10">
        <f t="array" ref="G2185">PERCENTILE(IF(ISERROR(F2185:F7184)=FALSE,F2185:F7184),CycleTimePercentile)</f>
        <v>0</v>
      </c>
      <c r="H2185" s="2" t="e">
        <f ca="1" xml:space="preserve"> IF(OR(Calculations!C2185 = "",Calculations!C2185 = WorkTypeString),  Calculations!K2185, NA())</f>
        <v>#N/A</v>
      </c>
      <c r="I2185" s="2" t="e">
        <f xml:space="preserve"> IF(Calculations!C2185 = DefectTypeString,  Calculations!K2185, NA())</f>
        <v>#N/A</v>
      </c>
    </row>
    <row r="2186" spans="1:9" x14ac:dyDescent="0.25">
      <c r="A2186" s="8" t="str">
        <f>Calculations!A2186</f>
        <v/>
      </c>
      <c r="B2186" s="2" t="str">
        <f t="shared" si="39"/>
        <v/>
      </c>
      <c r="C2186" s="10" t="str">
        <f>IFERROR(Calculations!J2186,"")</f>
        <v/>
      </c>
      <c r="D2186" s="10" t="str">
        <f xml:space="preserve"> IF(OR(Calculations!C2186 = "",Calculations!C2186 = WorkTypeString),  IFERROR(Calculations!J2186,""), NA())</f>
        <v/>
      </c>
      <c r="E2186" s="10">
        <f t="array" ref="E2186">PERCENTILE(IF(ISERROR(D2186:D7185)=FALSE,D2186:D7185),CycleTimePercentile)</f>
        <v>0</v>
      </c>
      <c r="F2186" s="2" t="e">
        <f xml:space="preserve"> IF(Calculations!C2186 = DefectTypeString,  IFERROR(Calculations!J2186,""), NA())</f>
        <v>#N/A</v>
      </c>
      <c r="G2186" s="10">
        <f t="array" ref="G2186">PERCENTILE(IF(ISERROR(F2186:F7185)=FALSE,F2186:F7185),CycleTimePercentile)</f>
        <v>0</v>
      </c>
      <c r="H2186" s="2" t="e">
        <f ca="1" xml:space="preserve"> IF(OR(Calculations!C2186 = "",Calculations!C2186 = WorkTypeString),  Calculations!K2186, NA())</f>
        <v>#N/A</v>
      </c>
      <c r="I2186" s="2" t="e">
        <f xml:space="preserve"> IF(Calculations!C2186 = DefectTypeString,  Calculations!K2186, NA())</f>
        <v>#N/A</v>
      </c>
    </row>
    <row r="2187" spans="1:9" x14ac:dyDescent="0.25">
      <c r="A2187" s="8" t="str">
        <f>Calculations!A2187</f>
        <v/>
      </c>
      <c r="B2187" s="2" t="str">
        <f t="shared" si="39"/>
        <v/>
      </c>
      <c r="C2187" s="10" t="str">
        <f>IFERROR(Calculations!J2187,"")</f>
        <v/>
      </c>
      <c r="D2187" s="10" t="str">
        <f xml:space="preserve"> IF(OR(Calculations!C2187 = "",Calculations!C2187 = WorkTypeString),  IFERROR(Calculations!J2187,""), NA())</f>
        <v/>
      </c>
      <c r="E2187" s="10">
        <f t="array" ref="E2187">PERCENTILE(IF(ISERROR(D2187:D7186)=FALSE,D2187:D7186),CycleTimePercentile)</f>
        <v>0</v>
      </c>
      <c r="F2187" s="2" t="e">
        <f xml:space="preserve"> IF(Calculations!C2187 = DefectTypeString,  IFERROR(Calculations!J2187,""), NA())</f>
        <v>#N/A</v>
      </c>
      <c r="G2187" s="10">
        <f t="array" ref="G2187">PERCENTILE(IF(ISERROR(F2187:F7186)=FALSE,F2187:F7186),CycleTimePercentile)</f>
        <v>0</v>
      </c>
      <c r="H2187" s="2" t="e">
        <f ca="1" xml:space="preserve"> IF(OR(Calculations!C2187 = "",Calculations!C2187 = WorkTypeString),  Calculations!K2187, NA())</f>
        <v>#N/A</v>
      </c>
      <c r="I2187" s="2" t="e">
        <f xml:space="preserve"> IF(Calculations!C2187 = DefectTypeString,  Calculations!K2187, NA())</f>
        <v>#N/A</v>
      </c>
    </row>
    <row r="2188" spans="1:9" x14ac:dyDescent="0.25">
      <c r="A2188" s="8" t="str">
        <f>Calculations!A2188</f>
        <v/>
      </c>
      <c r="B2188" s="2" t="str">
        <f t="shared" si="39"/>
        <v/>
      </c>
      <c r="C2188" s="10" t="str">
        <f>IFERROR(Calculations!J2188,"")</f>
        <v/>
      </c>
      <c r="D2188" s="10" t="str">
        <f xml:space="preserve"> IF(OR(Calculations!C2188 = "",Calculations!C2188 = WorkTypeString),  IFERROR(Calculations!J2188,""), NA())</f>
        <v/>
      </c>
      <c r="E2188" s="10">
        <f t="array" ref="E2188">PERCENTILE(IF(ISERROR(D2188:D7187)=FALSE,D2188:D7187),CycleTimePercentile)</f>
        <v>0</v>
      </c>
      <c r="F2188" s="2" t="e">
        <f xml:space="preserve"> IF(Calculations!C2188 = DefectTypeString,  IFERROR(Calculations!J2188,""), NA())</f>
        <v>#N/A</v>
      </c>
      <c r="G2188" s="10">
        <f t="array" ref="G2188">PERCENTILE(IF(ISERROR(F2188:F7187)=FALSE,F2188:F7187),CycleTimePercentile)</f>
        <v>0</v>
      </c>
      <c r="H2188" s="2" t="e">
        <f ca="1" xml:space="preserve"> IF(OR(Calculations!C2188 = "",Calculations!C2188 = WorkTypeString),  Calculations!K2188, NA())</f>
        <v>#N/A</v>
      </c>
      <c r="I2188" s="2" t="e">
        <f xml:space="preserve"> IF(Calculations!C2188 = DefectTypeString,  Calculations!K2188, NA())</f>
        <v>#N/A</v>
      </c>
    </row>
    <row r="2189" spans="1:9" x14ac:dyDescent="0.25">
      <c r="A2189" s="8" t="str">
        <f>Calculations!A2189</f>
        <v/>
      </c>
      <c r="B2189" s="2" t="str">
        <f t="shared" si="39"/>
        <v/>
      </c>
      <c r="C2189" s="10" t="str">
        <f>IFERROR(Calculations!J2189,"")</f>
        <v/>
      </c>
      <c r="D2189" s="10" t="str">
        <f xml:space="preserve"> IF(OR(Calculations!C2189 = "",Calculations!C2189 = WorkTypeString),  IFERROR(Calculations!J2189,""), NA())</f>
        <v/>
      </c>
      <c r="E2189" s="10">
        <f t="array" ref="E2189">PERCENTILE(IF(ISERROR(D2189:D7188)=FALSE,D2189:D7188),CycleTimePercentile)</f>
        <v>0</v>
      </c>
      <c r="F2189" s="2" t="e">
        <f xml:space="preserve"> IF(Calculations!C2189 = DefectTypeString,  IFERROR(Calculations!J2189,""), NA())</f>
        <v>#N/A</v>
      </c>
      <c r="G2189" s="10">
        <f t="array" ref="G2189">PERCENTILE(IF(ISERROR(F2189:F7188)=FALSE,F2189:F7188),CycleTimePercentile)</f>
        <v>0</v>
      </c>
      <c r="H2189" s="2" t="e">
        <f ca="1" xml:space="preserve"> IF(OR(Calculations!C2189 = "",Calculations!C2189 = WorkTypeString),  Calculations!K2189, NA())</f>
        <v>#N/A</v>
      </c>
      <c r="I2189" s="2" t="e">
        <f xml:space="preserve"> IF(Calculations!C2189 = DefectTypeString,  Calculations!K2189, NA())</f>
        <v>#N/A</v>
      </c>
    </row>
    <row r="2190" spans="1:9" x14ac:dyDescent="0.25">
      <c r="A2190" s="8" t="str">
        <f>Calculations!A2190</f>
        <v/>
      </c>
      <c r="B2190" s="2" t="str">
        <f t="shared" si="39"/>
        <v/>
      </c>
      <c r="C2190" s="10" t="str">
        <f>IFERROR(Calculations!J2190,"")</f>
        <v/>
      </c>
      <c r="D2190" s="10" t="str">
        <f xml:space="preserve"> IF(OR(Calculations!C2190 = "",Calculations!C2190 = WorkTypeString),  IFERROR(Calculations!J2190,""), NA())</f>
        <v/>
      </c>
      <c r="E2190" s="10">
        <f t="array" ref="E2190">PERCENTILE(IF(ISERROR(D2190:D7189)=FALSE,D2190:D7189),CycleTimePercentile)</f>
        <v>0</v>
      </c>
      <c r="F2190" s="2" t="e">
        <f xml:space="preserve"> IF(Calculations!C2190 = DefectTypeString,  IFERROR(Calculations!J2190,""), NA())</f>
        <v>#N/A</v>
      </c>
      <c r="G2190" s="10">
        <f t="array" ref="G2190">PERCENTILE(IF(ISERROR(F2190:F7189)=FALSE,F2190:F7189),CycleTimePercentile)</f>
        <v>0</v>
      </c>
      <c r="H2190" s="2" t="e">
        <f ca="1" xml:space="preserve"> IF(OR(Calculations!C2190 = "",Calculations!C2190 = WorkTypeString),  Calculations!K2190, NA())</f>
        <v>#N/A</v>
      </c>
      <c r="I2190" s="2" t="e">
        <f xml:space="preserve"> IF(Calculations!C2190 = DefectTypeString,  Calculations!K2190, NA())</f>
        <v>#N/A</v>
      </c>
    </row>
    <row r="2191" spans="1:9" x14ac:dyDescent="0.25">
      <c r="A2191" s="8" t="str">
        <f>Calculations!A2191</f>
        <v/>
      </c>
      <c r="B2191" s="2" t="str">
        <f t="shared" si="39"/>
        <v/>
      </c>
      <c r="C2191" s="10" t="str">
        <f>IFERROR(Calculations!J2191,"")</f>
        <v/>
      </c>
      <c r="D2191" s="10" t="str">
        <f xml:space="preserve"> IF(OR(Calculations!C2191 = "",Calculations!C2191 = WorkTypeString),  IFERROR(Calculations!J2191,""), NA())</f>
        <v/>
      </c>
      <c r="E2191" s="10">
        <f t="array" ref="E2191">PERCENTILE(IF(ISERROR(D2191:D7190)=FALSE,D2191:D7190),CycleTimePercentile)</f>
        <v>0</v>
      </c>
      <c r="F2191" s="2" t="e">
        <f xml:space="preserve"> IF(Calculations!C2191 = DefectTypeString,  IFERROR(Calculations!J2191,""), NA())</f>
        <v>#N/A</v>
      </c>
      <c r="G2191" s="10">
        <f t="array" ref="G2191">PERCENTILE(IF(ISERROR(F2191:F7190)=FALSE,F2191:F7190),CycleTimePercentile)</f>
        <v>0</v>
      </c>
      <c r="H2191" s="2" t="e">
        <f ca="1" xml:space="preserve"> IF(OR(Calculations!C2191 = "",Calculations!C2191 = WorkTypeString),  Calculations!K2191, NA())</f>
        <v>#N/A</v>
      </c>
      <c r="I2191" s="2" t="e">
        <f xml:space="preserve"> IF(Calculations!C2191 = DefectTypeString,  Calculations!K2191, NA())</f>
        <v>#N/A</v>
      </c>
    </row>
    <row r="2192" spans="1:9" x14ac:dyDescent="0.25">
      <c r="A2192" s="8" t="str">
        <f>Calculations!A2192</f>
        <v/>
      </c>
      <c r="B2192" s="2" t="str">
        <f t="shared" si="39"/>
        <v/>
      </c>
      <c r="C2192" s="10" t="str">
        <f>IFERROR(Calculations!J2192,"")</f>
        <v/>
      </c>
      <c r="D2192" s="10" t="str">
        <f xml:space="preserve"> IF(OR(Calculations!C2192 = "",Calculations!C2192 = WorkTypeString),  IFERROR(Calculations!J2192,""), NA())</f>
        <v/>
      </c>
      <c r="E2192" s="10">
        <f t="array" ref="E2192">PERCENTILE(IF(ISERROR(D2192:D7191)=FALSE,D2192:D7191),CycleTimePercentile)</f>
        <v>0</v>
      </c>
      <c r="F2192" s="2" t="e">
        <f xml:space="preserve"> IF(Calculations!C2192 = DefectTypeString,  IFERROR(Calculations!J2192,""), NA())</f>
        <v>#N/A</v>
      </c>
      <c r="G2192" s="10">
        <f t="array" ref="G2192">PERCENTILE(IF(ISERROR(F2192:F7191)=FALSE,F2192:F7191),CycleTimePercentile)</f>
        <v>0</v>
      </c>
      <c r="H2192" s="2" t="e">
        <f ca="1" xml:space="preserve"> IF(OR(Calculations!C2192 = "",Calculations!C2192 = WorkTypeString),  Calculations!K2192, NA())</f>
        <v>#N/A</v>
      </c>
      <c r="I2192" s="2" t="e">
        <f xml:space="preserve"> IF(Calculations!C2192 = DefectTypeString,  Calculations!K2192, NA())</f>
        <v>#N/A</v>
      </c>
    </row>
    <row r="2193" spans="1:9" x14ac:dyDescent="0.25">
      <c r="A2193" s="8" t="str">
        <f>Calculations!A2193</f>
        <v/>
      </c>
      <c r="B2193" s="2" t="str">
        <f t="shared" si="39"/>
        <v/>
      </c>
      <c r="C2193" s="10" t="str">
        <f>IFERROR(Calculations!J2193,"")</f>
        <v/>
      </c>
      <c r="D2193" s="10" t="str">
        <f xml:space="preserve"> IF(OR(Calculations!C2193 = "",Calculations!C2193 = WorkTypeString),  IFERROR(Calculations!J2193,""), NA())</f>
        <v/>
      </c>
      <c r="E2193" s="10">
        <f t="array" ref="E2193">PERCENTILE(IF(ISERROR(D2193:D7192)=FALSE,D2193:D7192),CycleTimePercentile)</f>
        <v>0</v>
      </c>
      <c r="F2193" s="2" t="e">
        <f xml:space="preserve"> IF(Calculations!C2193 = DefectTypeString,  IFERROR(Calculations!J2193,""), NA())</f>
        <v>#N/A</v>
      </c>
      <c r="G2193" s="10">
        <f t="array" ref="G2193">PERCENTILE(IF(ISERROR(F2193:F7192)=FALSE,F2193:F7192),CycleTimePercentile)</f>
        <v>0</v>
      </c>
      <c r="H2193" s="2" t="e">
        <f ca="1" xml:space="preserve"> IF(OR(Calculations!C2193 = "",Calculations!C2193 = WorkTypeString),  Calculations!K2193, NA())</f>
        <v>#N/A</v>
      </c>
      <c r="I2193" s="2" t="e">
        <f xml:space="preserve"> IF(Calculations!C2193 = DefectTypeString,  Calculations!K2193, NA())</f>
        <v>#N/A</v>
      </c>
    </row>
    <row r="2194" spans="1:9" x14ac:dyDescent="0.25">
      <c r="A2194" s="8" t="str">
        <f>Calculations!A2194</f>
        <v/>
      </c>
      <c r="B2194" s="2" t="str">
        <f t="shared" si="39"/>
        <v/>
      </c>
      <c r="C2194" s="10" t="str">
        <f>IFERROR(Calculations!J2194,"")</f>
        <v/>
      </c>
      <c r="D2194" s="10" t="str">
        <f xml:space="preserve"> IF(OR(Calculations!C2194 = "",Calculations!C2194 = WorkTypeString),  IFERROR(Calculations!J2194,""), NA())</f>
        <v/>
      </c>
      <c r="E2194" s="10">
        <f t="array" ref="E2194">PERCENTILE(IF(ISERROR(D2194:D7193)=FALSE,D2194:D7193),CycleTimePercentile)</f>
        <v>0</v>
      </c>
      <c r="F2194" s="2" t="e">
        <f xml:space="preserve"> IF(Calculations!C2194 = DefectTypeString,  IFERROR(Calculations!J2194,""), NA())</f>
        <v>#N/A</v>
      </c>
      <c r="G2194" s="10">
        <f t="array" ref="G2194">PERCENTILE(IF(ISERROR(F2194:F7193)=FALSE,F2194:F7193),CycleTimePercentile)</f>
        <v>0</v>
      </c>
      <c r="H2194" s="2" t="e">
        <f ca="1" xml:space="preserve"> IF(OR(Calculations!C2194 = "",Calculations!C2194 = WorkTypeString),  Calculations!K2194, NA())</f>
        <v>#N/A</v>
      </c>
      <c r="I2194" s="2" t="e">
        <f xml:space="preserve"> IF(Calculations!C2194 = DefectTypeString,  Calculations!K2194, NA())</f>
        <v>#N/A</v>
      </c>
    </row>
    <row r="2195" spans="1:9" x14ac:dyDescent="0.25">
      <c r="A2195" s="8" t="str">
        <f>Calculations!A2195</f>
        <v/>
      </c>
      <c r="B2195" s="2" t="str">
        <f t="shared" si="39"/>
        <v/>
      </c>
      <c r="C2195" s="10" t="str">
        <f>IFERROR(Calculations!J2195,"")</f>
        <v/>
      </c>
      <c r="D2195" s="10" t="str">
        <f xml:space="preserve"> IF(OR(Calculations!C2195 = "",Calculations!C2195 = WorkTypeString),  IFERROR(Calculations!J2195,""), NA())</f>
        <v/>
      </c>
      <c r="E2195" s="10">
        <f t="array" ref="E2195">PERCENTILE(IF(ISERROR(D2195:D7194)=FALSE,D2195:D7194),CycleTimePercentile)</f>
        <v>0</v>
      </c>
      <c r="F2195" s="2" t="e">
        <f xml:space="preserve"> IF(Calculations!C2195 = DefectTypeString,  IFERROR(Calculations!J2195,""), NA())</f>
        <v>#N/A</v>
      </c>
      <c r="G2195" s="10">
        <f t="array" ref="G2195">PERCENTILE(IF(ISERROR(F2195:F7194)=FALSE,F2195:F7194),CycleTimePercentile)</f>
        <v>0</v>
      </c>
      <c r="H2195" s="2" t="e">
        <f ca="1" xml:space="preserve"> IF(OR(Calculations!C2195 = "",Calculations!C2195 = WorkTypeString),  Calculations!K2195, NA())</f>
        <v>#N/A</v>
      </c>
      <c r="I2195" s="2" t="e">
        <f xml:space="preserve"> IF(Calculations!C2195 = DefectTypeString,  Calculations!K2195, NA())</f>
        <v>#N/A</v>
      </c>
    </row>
    <row r="2196" spans="1:9" x14ac:dyDescent="0.25">
      <c r="A2196" s="8" t="str">
        <f>Calculations!A2196</f>
        <v/>
      </c>
      <c r="B2196" s="2" t="str">
        <f t="shared" si="39"/>
        <v/>
      </c>
      <c r="C2196" s="10" t="str">
        <f>IFERROR(Calculations!J2196,"")</f>
        <v/>
      </c>
      <c r="D2196" s="10" t="str">
        <f xml:space="preserve"> IF(OR(Calculations!C2196 = "",Calculations!C2196 = WorkTypeString),  IFERROR(Calculations!J2196,""), NA())</f>
        <v/>
      </c>
      <c r="E2196" s="10">
        <f t="array" ref="E2196">PERCENTILE(IF(ISERROR(D2196:D7195)=FALSE,D2196:D7195),CycleTimePercentile)</f>
        <v>0</v>
      </c>
      <c r="F2196" s="2" t="e">
        <f xml:space="preserve"> IF(Calculations!C2196 = DefectTypeString,  IFERROR(Calculations!J2196,""), NA())</f>
        <v>#N/A</v>
      </c>
      <c r="G2196" s="10">
        <f t="array" ref="G2196">PERCENTILE(IF(ISERROR(F2196:F7195)=FALSE,F2196:F7195),CycleTimePercentile)</f>
        <v>0</v>
      </c>
      <c r="H2196" s="2" t="e">
        <f ca="1" xml:space="preserve"> IF(OR(Calculations!C2196 = "",Calculations!C2196 = WorkTypeString),  Calculations!K2196, NA())</f>
        <v>#N/A</v>
      </c>
      <c r="I2196" s="2" t="e">
        <f xml:space="preserve"> IF(Calculations!C2196 = DefectTypeString,  Calculations!K2196, NA())</f>
        <v>#N/A</v>
      </c>
    </row>
    <row r="2197" spans="1:9" x14ac:dyDescent="0.25">
      <c r="A2197" s="8" t="str">
        <f>Calculations!A2197</f>
        <v/>
      </c>
      <c r="B2197" s="2" t="str">
        <f t="shared" si="39"/>
        <v/>
      </c>
      <c r="C2197" s="10" t="str">
        <f>IFERROR(Calculations!J2197,"")</f>
        <v/>
      </c>
      <c r="D2197" s="10" t="str">
        <f xml:space="preserve"> IF(OR(Calculations!C2197 = "",Calculations!C2197 = WorkTypeString),  IFERROR(Calculations!J2197,""), NA())</f>
        <v/>
      </c>
      <c r="E2197" s="10">
        <f t="array" ref="E2197">PERCENTILE(IF(ISERROR(D2197:D7196)=FALSE,D2197:D7196),CycleTimePercentile)</f>
        <v>0</v>
      </c>
      <c r="F2197" s="2" t="e">
        <f xml:space="preserve"> IF(Calculations!C2197 = DefectTypeString,  IFERROR(Calculations!J2197,""), NA())</f>
        <v>#N/A</v>
      </c>
      <c r="G2197" s="10">
        <f t="array" ref="G2197">PERCENTILE(IF(ISERROR(F2197:F7196)=FALSE,F2197:F7196),CycleTimePercentile)</f>
        <v>0</v>
      </c>
      <c r="H2197" s="2" t="e">
        <f ca="1" xml:space="preserve"> IF(OR(Calculations!C2197 = "",Calculations!C2197 = WorkTypeString),  Calculations!K2197, NA())</f>
        <v>#N/A</v>
      </c>
      <c r="I2197" s="2" t="e">
        <f xml:space="preserve"> IF(Calculations!C2197 = DefectTypeString,  Calculations!K2197, NA())</f>
        <v>#N/A</v>
      </c>
    </row>
    <row r="2198" spans="1:9" x14ac:dyDescent="0.25">
      <c r="A2198" s="8" t="str">
        <f>Calculations!A2198</f>
        <v/>
      </c>
      <c r="B2198" s="2" t="str">
        <f t="shared" si="39"/>
        <v/>
      </c>
      <c r="C2198" s="10" t="str">
        <f>IFERROR(Calculations!J2198,"")</f>
        <v/>
      </c>
      <c r="D2198" s="10" t="str">
        <f xml:space="preserve"> IF(OR(Calculations!C2198 = "",Calculations!C2198 = WorkTypeString),  IFERROR(Calculations!J2198,""), NA())</f>
        <v/>
      </c>
      <c r="E2198" s="10">
        <f t="array" ref="E2198">PERCENTILE(IF(ISERROR(D2198:D7197)=FALSE,D2198:D7197),CycleTimePercentile)</f>
        <v>0</v>
      </c>
      <c r="F2198" s="2" t="e">
        <f xml:space="preserve"> IF(Calculations!C2198 = DefectTypeString,  IFERROR(Calculations!J2198,""), NA())</f>
        <v>#N/A</v>
      </c>
      <c r="G2198" s="10">
        <f t="array" ref="G2198">PERCENTILE(IF(ISERROR(F2198:F7197)=FALSE,F2198:F7197),CycleTimePercentile)</f>
        <v>0</v>
      </c>
      <c r="H2198" s="2" t="e">
        <f ca="1" xml:space="preserve"> IF(OR(Calculations!C2198 = "",Calculations!C2198 = WorkTypeString),  Calculations!K2198, NA())</f>
        <v>#N/A</v>
      </c>
      <c r="I2198" s="2" t="e">
        <f xml:space="preserve"> IF(Calculations!C2198 = DefectTypeString,  Calculations!K2198, NA())</f>
        <v>#N/A</v>
      </c>
    </row>
    <row r="2199" spans="1:9" x14ac:dyDescent="0.25">
      <c r="A2199" s="8" t="str">
        <f>Calculations!A2199</f>
        <v/>
      </c>
      <c r="B2199" s="2" t="str">
        <f t="shared" si="39"/>
        <v/>
      </c>
      <c r="C2199" s="10" t="str">
        <f>IFERROR(Calculations!J2199,"")</f>
        <v/>
      </c>
      <c r="D2199" s="10" t="str">
        <f xml:space="preserve"> IF(OR(Calculations!C2199 = "",Calculations!C2199 = WorkTypeString),  IFERROR(Calculations!J2199,""), NA())</f>
        <v/>
      </c>
      <c r="E2199" s="10">
        <f t="array" ref="E2199">PERCENTILE(IF(ISERROR(D2199:D7198)=FALSE,D2199:D7198),CycleTimePercentile)</f>
        <v>0</v>
      </c>
      <c r="F2199" s="2" t="e">
        <f xml:space="preserve"> IF(Calculations!C2199 = DefectTypeString,  IFERROR(Calculations!J2199,""), NA())</f>
        <v>#N/A</v>
      </c>
      <c r="G2199" s="10">
        <f t="array" ref="G2199">PERCENTILE(IF(ISERROR(F2199:F7198)=FALSE,F2199:F7198),CycleTimePercentile)</f>
        <v>0</v>
      </c>
      <c r="H2199" s="2" t="e">
        <f ca="1" xml:space="preserve"> IF(OR(Calculations!C2199 = "",Calculations!C2199 = WorkTypeString),  Calculations!K2199, NA())</f>
        <v>#N/A</v>
      </c>
      <c r="I2199" s="2" t="e">
        <f xml:space="preserve"> IF(Calculations!C2199 = DefectTypeString,  Calculations!K2199, NA())</f>
        <v>#N/A</v>
      </c>
    </row>
    <row r="2200" spans="1:9" x14ac:dyDescent="0.25">
      <c r="A2200" s="8" t="str">
        <f>Calculations!A2200</f>
        <v/>
      </c>
      <c r="B2200" s="2" t="str">
        <f t="shared" si="39"/>
        <v/>
      </c>
      <c r="C2200" s="10" t="str">
        <f>IFERROR(Calculations!J2200,"")</f>
        <v/>
      </c>
      <c r="D2200" s="10" t="str">
        <f xml:space="preserve"> IF(OR(Calculations!C2200 = "",Calculations!C2200 = WorkTypeString),  IFERROR(Calculations!J2200,""), NA())</f>
        <v/>
      </c>
      <c r="E2200" s="10">
        <f t="array" ref="E2200">PERCENTILE(IF(ISERROR(D2200:D7199)=FALSE,D2200:D7199),CycleTimePercentile)</f>
        <v>0</v>
      </c>
      <c r="F2200" s="2" t="e">
        <f xml:space="preserve"> IF(Calculations!C2200 = DefectTypeString,  IFERROR(Calculations!J2200,""), NA())</f>
        <v>#N/A</v>
      </c>
      <c r="G2200" s="10">
        <f t="array" ref="G2200">PERCENTILE(IF(ISERROR(F2200:F7199)=FALSE,F2200:F7199),CycleTimePercentile)</f>
        <v>0</v>
      </c>
      <c r="H2200" s="2" t="e">
        <f ca="1" xml:space="preserve"> IF(OR(Calculations!C2200 = "",Calculations!C2200 = WorkTypeString),  Calculations!K2200, NA())</f>
        <v>#N/A</v>
      </c>
      <c r="I2200" s="2" t="e">
        <f xml:space="preserve"> IF(Calculations!C2200 = DefectTypeString,  Calculations!K2200, NA())</f>
        <v>#N/A</v>
      </c>
    </row>
    <row r="2201" spans="1:9" x14ac:dyDescent="0.25">
      <c r="A2201" s="8" t="str">
        <f>Calculations!A2201</f>
        <v/>
      </c>
      <c r="B2201" s="2" t="str">
        <f t="shared" si="39"/>
        <v/>
      </c>
      <c r="C2201" s="10" t="str">
        <f>IFERROR(Calculations!J2201,"")</f>
        <v/>
      </c>
      <c r="D2201" s="10" t="str">
        <f xml:space="preserve"> IF(OR(Calculations!C2201 = "",Calculations!C2201 = WorkTypeString),  IFERROR(Calculations!J2201,""), NA())</f>
        <v/>
      </c>
      <c r="E2201" s="10">
        <f t="array" ref="E2201">PERCENTILE(IF(ISERROR(D2201:D7200)=FALSE,D2201:D7200),CycleTimePercentile)</f>
        <v>0</v>
      </c>
      <c r="F2201" s="2" t="e">
        <f xml:space="preserve"> IF(Calculations!C2201 = DefectTypeString,  IFERROR(Calculations!J2201,""), NA())</f>
        <v>#N/A</v>
      </c>
      <c r="G2201" s="10">
        <f t="array" ref="G2201">PERCENTILE(IF(ISERROR(F2201:F7200)=FALSE,F2201:F7200),CycleTimePercentile)</f>
        <v>0</v>
      </c>
      <c r="H2201" s="2" t="e">
        <f ca="1" xml:space="preserve"> IF(OR(Calculations!C2201 = "",Calculations!C2201 = WorkTypeString),  Calculations!K2201, NA())</f>
        <v>#N/A</v>
      </c>
      <c r="I2201" s="2" t="e">
        <f xml:space="preserve"> IF(Calculations!C2201 = DefectTypeString,  Calculations!K2201, NA())</f>
        <v>#N/A</v>
      </c>
    </row>
    <row r="2202" spans="1:9" x14ac:dyDescent="0.25">
      <c r="A2202" s="8" t="str">
        <f>Calculations!A2202</f>
        <v/>
      </c>
      <c r="B2202" s="2" t="str">
        <f t="shared" si="39"/>
        <v/>
      </c>
      <c r="C2202" s="10" t="str">
        <f>IFERROR(Calculations!J2202,"")</f>
        <v/>
      </c>
      <c r="D2202" s="10" t="str">
        <f xml:space="preserve"> IF(OR(Calculations!C2202 = "",Calculations!C2202 = WorkTypeString),  IFERROR(Calculations!J2202,""), NA())</f>
        <v/>
      </c>
      <c r="E2202" s="10">
        <f t="array" ref="E2202">PERCENTILE(IF(ISERROR(D2202:D7201)=FALSE,D2202:D7201),CycleTimePercentile)</f>
        <v>0</v>
      </c>
      <c r="F2202" s="2" t="e">
        <f xml:space="preserve"> IF(Calculations!C2202 = DefectTypeString,  IFERROR(Calculations!J2202,""), NA())</f>
        <v>#N/A</v>
      </c>
      <c r="G2202" s="10">
        <f t="array" ref="G2202">PERCENTILE(IF(ISERROR(F2202:F7201)=FALSE,F2202:F7201),CycleTimePercentile)</f>
        <v>0</v>
      </c>
      <c r="H2202" s="2" t="e">
        <f ca="1" xml:space="preserve"> IF(OR(Calculations!C2202 = "",Calculations!C2202 = WorkTypeString),  Calculations!K2202, NA())</f>
        <v>#N/A</v>
      </c>
      <c r="I2202" s="2" t="e">
        <f xml:space="preserve"> IF(Calculations!C2202 = DefectTypeString,  Calculations!K2202, NA())</f>
        <v>#N/A</v>
      </c>
    </row>
    <row r="2203" spans="1:9" x14ac:dyDescent="0.25">
      <c r="A2203" s="8" t="str">
        <f>Calculations!A2203</f>
        <v/>
      </c>
      <c r="B2203" s="2" t="str">
        <f t="shared" si="39"/>
        <v/>
      </c>
      <c r="C2203" s="10" t="str">
        <f>IFERROR(Calculations!J2203,"")</f>
        <v/>
      </c>
      <c r="D2203" s="10" t="str">
        <f xml:space="preserve"> IF(OR(Calculations!C2203 = "",Calculations!C2203 = WorkTypeString),  IFERROR(Calculations!J2203,""), NA())</f>
        <v/>
      </c>
      <c r="E2203" s="10">
        <f t="array" ref="E2203">PERCENTILE(IF(ISERROR(D2203:D7202)=FALSE,D2203:D7202),CycleTimePercentile)</f>
        <v>0</v>
      </c>
      <c r="F2203" s="2" t="e">
        <f xml:space="preserve"> IF(Calculations!C2203 = DefectTypeString,  IFERROR(Calculations!J2203,""), NA())</f>
        <v>#N/A</v>
      </c>
      <c r="G2203" s="10">
        <f t="array" ref="G2203">PERCENTILE(IF(ISERROR(F2203:F7202)=FALSE,F2203:F7202),CycleTimePercentile)</f>
        <v>0</v>
      </c>
      <c r="H2203" s="2" t="e">
        <f ca="1" xml:space="preserve"> IF(OR(Calculations!C2203 = "",Calculations!C2203 = WorkTypeString),  Calculations!K2203, NA())</f>
        <v>#N/A</v>
      </c>
      <c r="I2203" s="2" t="e">
        <f xml:space="preserve"> IF(Calculations!C2203 = DefectTypeString,  Calculations!K2203, NA())</f>
        <v>#N/A</v>
      </c>
    </row>
    <row r="2204" spans="1:9" x14ac:dyDescent="0.25">
      <c r="A2204" s="8" t="str">
        <f>Calculations!A2204</f>
        <v/>
      </c>
      <c r="B2204" s="2" t="str">
        <f t="shared" si="39"/>
        <v/>
      </c>
      <c r="C2204" s="10" t="str">
        <f>IFERROR(Calculations!J2204,"")</f>
        <v/>
      </c>
      <c r="D2204" s="10" t="str">
        <f xml:space="preserve"> IF(OR(Calculations!C2204 = "",Calculations!C2204 = WorkTypeString),  IFERROR(Calculations!J2204,""), NA())</f>
        <v/>
      </c>
      <c r="E2204" s="10">
        <f t="array" ref="E2204">PERCENTILE(IF(ISERROR(D2204:D7203)=FALSE,D2204:D7203),CycleTimePercentile)</f>
        <v>0</v>
      </c>
      <c r="F2204" s="2" t="e">
        <f xml:space="preserve"> IF(Calculations!C2204 = DefectTypeString,  IFERROR(Calculations!J2204,""), NA())</f>
        <v>#N/A</v>
      </c>
      <c r="G2204" s="10">
        <f t="array" ref="G2204">PERCENTILE(IF(ISERROR(F2204:F7203)=FALSE,F2204:F7203),CycleTimePercentile)</f>
        <v>0</v>
      </c>
      <c r="H2204" s="2" t="e">
        <f ca="1" xml:space="preserve"> IF(OR(Calculations!C2204 = "",Calculations!C2204 = WorkTypeString),  Calculations!K2204, NA())</f>
        <v>#N/A</v>
      </c>
      <c r="I2204" s="2" t="e">
        <f xml:space="preserve"> IF(Calculations!C2204 = DefectTypeString,  Calculations!K2204, NA())</f>
        <v>#N/A</v>
      </c>
    </row>
    <row r="2205" spans="1:9" x14ac:dyDescent="0.25">
      <c r="A2205" s="8" t="str">
        <f>Calculations!A2205</f>
        <v/>
      </c>
      <c r="B2205" s="2" t="str">
        <f t="shared" si="39"/>
        <v/>
      </c>
      <c r="C2205" s="10" t="str">
        <f>IFERROR(Calculations!J2205,"")</f>
        <v/>
      </c>
      <c r="D2205" s="10" t="str">
        <f xml:space="preserve"> IF(OR(Calculations!C2205 = "",Calculations!C2205 = WorkTypeString),  IFERROR(Calculations!J2205,""), NA())</f>
        <v/>
      </c>
      <c r="E2205" s="10">
        <f t="array" ref="E2205">PERCENTILE(IF(ISERROR(D2205:D7204)=FALSE,D2205:D7204),CycleTimePercentile)</f>
        <v>0</v>
      </c>
      <c r="F2205" s="2" t="e">
        <f xml:space="preserve"> IF(Calculations!C2205 = DefectTypeString,  IFERROR(Calculations!J2205,""), NA())</f>
        <v>#N/A</v>
      </c>
      <c r="G2205" s="10">
        <f t="array" ref="G2205">PERCENTILE(IF(ISERROR(F2205:F7204)=FALSE,F2205:F7204),CycleTimePercentile)</f>
        <v>0</v>
      </c>
      <c r="H2205" s="2" t="e">
        <f ca="1" xml:space="preserve"> IF(OR(Calculations!C2205 = "",Calculations!C2205 = WorkTypeString),  Calculations!K2205, NA())</f>
        <v>#N/A</v>
      </c>
      <c r="I2205" s="2" t="e">
        <f xml:space="preserve"> IF(Calculations!C2205 = DefectTypeString,  Calculations!K2205, NA())</f>
        <v>#N/A</v>
      </c>
    </row>
    <row r="2206" spans="1:9" x14ac:dyDescent="0.25">
      <c r="A2206" s="8" t="str">
        <f>Calculations!A2206</f>
        <v/>
      </c>
      <c r="B2206" s="2" t="str">
        <f t="shared" si="39"/>
        <v/>
      </c>
      <c r="C2206" s="10" t="str">
        <f>IFERROR(Calculations!J2206,"")</f>
        <v/>
      </c>
      <c r="D2206" s="10" t="str">
        <f xml:space="preserve"> IF(OR(Calculations!C2206 = "",Calculations!C2206 = WorkTypeString),  IFERROR(Calculations!J2206,""), NA())</f>
        <v/>
      </c>
      <c r="E2206" s="10">
        <f t="array" ref="E2206">PERCENTILE(IF(ISERROR(D2206:D7205)=FALSE,D2206:D7205),CycleTimePercentile)</f>
        <v>0</v>
      </c>
      <c r="F2206" s="2" t="e">
        <f xml:space="preserve"> IF(Calculations!C2206 = DefectTypeString,  IFERROR(Calculations!J2206,""), NA())</f>
        <v>#N/A</v>
      </c>
      <c r="G2206" s="10">
        <f t="array" ref="G2206">PERCENTILE(IF(ISERROR(F2206:F7205)=FALSE,F2206:F7205),CycleTimePercentile)</f>
        <v>0</v>
      </c>
      <c r="H2206" s="2" t="e">
        <f ca="1" xml:space="preserve"> IF(OR(Calculations!C2206 = "",Calculations!C2206 = WorkTypeString),  Calculations!K2206, NA())</f>
        <v>#N/A</v>
      </c>
      <c r="I2206" s="2" t="e">
        <f xml:space="preserve"> IF(Calculations!C2206 = DefectTypeString,  Calculations!K2206, NA())</f>
        <v>#N/A</v>
      </c>
    </row>
    <row r="2207" spans="1:9" x14ac:dyDescent="0.25">
      <c r="A2207" s="8" t="str">
        <f>Calculations!A2207</f>
        <v/>
      </c>
      <c r="B2207" s="2" t="str">
        <f t="shared" si="39"/>
        <v/>
      </c>
      <c r="C2207" s="10" t="str">
        <f>IFERROR(Calculations!J2207,"")</f>
        <v/>
      </c>
      <c r="D2207" s="10" t="str">
        <f xml:space="preserve"> IF(OR(Calculations!C2207 = "",Calculations!C2207 = WorkTypeString),  IFERROR(Calculations!J2207,""), NA())</f>
        <v/>
      </c>
      <c r="E2207" s="10">
        <f t="array" ref="E2207">PERCENTILE(IF(ISERROR(D2207:D7206)=FALSE,D2207:D7206),CycleTimePercentile)</f>
        <v>0</v>
      </c>
      <c r="F2207" s="2" t="e">
        <f xml:space="preserve"> IF(Calculations!C2207 = DefectTypeString,  IFERROR(Calculations!J2207,""), NA())</f>
        <v>#N/A</v>
      </c>
      <c r="G2207" s="10">
        <f t="array" ref="G2207">PERCENTILE(IF(ISERROR(F2207:F7206)=FALSE,F2207:F7206),CycleTimePercentile)</f>
        <v>0</v>
      </c>
      <c r="H2207" s="2" t="e">
        <f ca="1" xml:space="preserve"> IF(OR(Calculations!C2207 = "",Calculations!C2207 = WorkTypeString),  Calculations!K2207, NA())</f>
        <v>#N/A</v>
      </c>
      <c r="I2207" s="2" t="e">
        <f xml:space="preserve"> IF(Calculations!C2207 = DefectTypeString,  Calculations!K2207, NA())</f>
        <v>#N/A</v>
      </c>
    </row>
    <row r="2208" spans="1:9" x14ac:dyDescent="0.25">
      <c r="A2208" s="8" t="str">
        <f>Calculations!A2208</f>
        <v/>
      </c>
      <c r="B2208" s="2" t="str">
        <f t="shared" si="39"/>
        <v/>
      </c>
      <c r="C2208" s="10" t="str">
        <f>IFERROR(Calculations!J2208,"")</f>
        <v/>
      </c>
      <c r="D2208" s="10" t="str">
        <f xml:space="preserve"> IF(OR(Calculations!C2208 = "",Calculations!C2208 = WorkTypeString),  IFERROR(Calculations!J2208,""), NA())</f>
        <v/>
      </c>
      <c r="E2208" s="10">
        <f t="array" ref="E2208">PERCENTILE(IF(ISERROR(D2208:D7207)=FALSE,D2208:D7207),CycleTimePercentile)</f>
        <v>0</v>
      </c>
      <c r="F2208" s="2" t="e">
        <f xml:space="preserve"> IF(Calculations!C2208 = DefectTypeString,  IFERROR(Calculations!J2208,""), NA())</f>
        <v>#N/A</v>
      </c>
      <c r="G2208" s="10">
        <f t="array" ref="G2208">PERCENTILE(IF(ISERROR(F2208:F7207)=FALSE,F2208:F7207),CycleTimePercentile)</f>
        <v>0</v>
      </c>
      <c r="H2208" s="2" t="e">
        <f ca="1" xml:space="preserve"> IF(OR(Calculations!C2208 = "",Calculations!C2208 = WorkTypeString),  Calculations!K2208, NA())</f>
        <v>#N/A</v>
      </c>
      <c r="I2208" s="2" t="e">
        <f xml:space="preserve"> IF(Calculations!C2208 = DefectTypeString,  Calculations!K2208, NA())</f>
        <v>#N/A</v>
      </c>
    </row>
    <row r="2209" spans="1:9" x14ac:dyDescent="0.25">
      <c r="A2209" s="8" t="str">
        <f>Calculations!A2209</f>
        <v/>
      </c>
      <c r="B2209" s="2" t="str">
        <f t="shared" si="39"/>
        <v/>
      </c>
      <c r="C2209" s="10" t="str">
        <f>IFERROR(Calculations!J2209,"")</f>
        <v/>
      </c>
      <c r="D2209" s="10" t="str">
        <f xml:space="preserve"> IF(OR(Calculations!C2209 = "",Calculations!C2209 = WorkTypeString),  IFERROR(Calculations!J2209,""), NA())</f>
        <v/>
      </c>
      <c r="E2209" s="10">
        <f t="array" ref="E2209">PERCENTILE(IF(ISERROR(D2209:D7208)=FALSE,D2209:D7208),CycleTimePercentile)</f>
        <v>0</v>
      </c>
      <c r="F2209" s="2" t="e">
        <f xml:space="preserve"> IF(Calculations!C2209 = DefectTypeString,  IFERROR(Calculations!J2209,""), NA())</f>
        <v>#N/A</v>
      </c>
      <c r="G2209" s="10">
        <f t="array" ref="G2209">PERCENTILE(IF(ISERROR(F2209:F7208)=FALSE,F2209:F7208),CycleTimePercentile)</f>
        <v>0</v>
      </c>
      <c r="H2209" s="2" t="e">
        <f ca="1" xml:space="preserve"> IF(OR(Calculations!C2209 = "",Calculations!C2209 = WorkTypeString),  Calculations!K2209, NA())</f>
        <v>#N/A</v>
      </c>
      <c r="I2209" s="2" t="e">
        <f xml:space="preserve"> IF(Calculations!C2209 = DefectTypeString,  Calculations!K2209, NA())</f>
        <v>#N/A</v>
      </c>
    </row>
    <row r="2210" spans="1:9" x14ac:dyDescent="0.25">
      <c r="A2210" s="8" t="str">
        <f>Calculations!A2210</f>
        <v/>
      </c>
      <c r="B2210" s="2" t="str">
        <f t="shared" si="39"/>
        <v/>
      </c>
      <c r="C2210" s="10" t="str">
        <f>IFERROR(Calculations!J2210,"")</f>
        <v/>
      </c>
      <c r="D2210" s="10" t="str">
        <f xml:space="preserve"> IF(OR(Calculations!C2210 = "",Calculations!C2210 = WorkTypeString),  IFERROR(Calculations!J2210,""), NA())</f>
        <v/>
      </c>
      <c r="E2210" s="10">
        <f t="array" ref="E2210">PERCENTILE(IF(ISERROR(D2210:D7209)=FALSE,D2210:D7209),CycleTimePercentile)</f>
        <v>0</v>
      </c>
      <c r="F2210" s="2" t="e">
        <f xml:space="preserve"> IF(Calculations!C2210 = DefectTypeString,  IFERROR(Calculations!J2210,""), NA())</f>
        <v>#N/A</v>
      </c>
      <c r="G2210" s="10">
        <f t="array" ref="G2210">PERCENTILE(IF(ISERROR(F2210:F7209)=FALSE,F2210:F7209),CycleTimePercentile)</f>
        <v>0</v>
      </c>
      <c r="H2210" s="2" t="e">
        <f ca="1" xml:space="preserve"> IF(OR(Calculations!C2210 = "",Calculations!C2210 = WorkTypeString),  Calculations!K2210, NA())</f>
        <v>#N/A</v>
      </c>
      <c r="I2210" s="2" t="e">
        <f xml:space="preserve"> IF(Calculations!C2210 = DefectTypeString,  Calculations!K2210, NA())</f>
        <v>#N/A</v>
      </c>
    </row>
    <row r="2211" spans="1:9" x14ac:dyDescent="0.25">
      <c r="A2211" s="8" t="str">
        <f>Calculations!A2211</f>
        <v/>
      </c>
      <c r="B2211" s="2" t="str">
        <f t="shared" si="39"/>
        <v/>
      </c>
      <c r="C2211" s="10" t="str">
        <f>IFERROR(Calculations!J2211,"")</f>
        <v/>
      </c>
      <c r="D2211" s="10" t="str">
        <f xml:space="preserve"> IF(OR(Calculations!C2211 = "",Calculations!C2211 = WorkTypeString),  IFERROR(Calculations!J2211,""), NA())</f>
        <v/>
      </c>
      <c r="E2211" s="10">
        <f t="array" ref="E2211">PERCENTILE(IF(ISERROR(D2211:D7210)=FALSE,D2211:D7210),CycleTimePercentile)</f>
        <v>0</v>
      </c>
      <c r="F2211" s="2" t="e">
        <f xml:space="preserve"> IF(Calculations!C2211 = DefectTypeString,  IFERROR(Calculations!J2211,""), NA())</f>
        <v>#N/A</v>
      </c>
      <c r="G2211" s="10">
        <f t="array" ref="G2211">PERCENTILE(IF(ISERROR(F2211:F7210)=FALSE,F2211:F7210),CycleTimePercentile)</f>
        <v>0</v>
      </c>
      <c r="H2211" s="2" t="e">
        <f ca="1" xml:space="preserve"> IF(OR(Calculations!C2211 = "",Calculations!C2211 = WorkTypeString),  Calculations!K2211, NA())</f>
        <v>#N/A</v>
      </c>
      <c r="I2211" s="2" t="e">
        <f xml:space="preserve"> IF(Calculations!C2211 = DefectTypeString,  Calculations!K2211, NA())</f>
        <v>#N/A</v>
      </c>
    </row>
    <row r="2212" spans="1:9" x14ac:dyDescent="0.25">
      <c r="A2212" s="8" t="str">
        <f>Calculations!A2212</f>
        <v/>
      </c>
      <c r="B2212" s="2" t="str">
        <f t="shared" si="39"/>
        <v/>
      </c>
      <c r="C2212" s="10" t="str">
        <f>IFERROR(Calculations!J2212,"")</f>
        <v/>
      </c>
      <c r="D2212" s="10" t="str">
        <f xml:space="preserve"> IF(OR(Calculations!C2212 = "",Calculations!C2212 = WorkTypeString),  IFERROR(Calculations!J2212,""), NA())</f>
        <v/>
      </c>
      <c r="E2212" s="10">
        <f t="array" ref="E2212">PERCENTILE(IF(ISERROR(D2212:D7211)=FALSE,D2212:D7211),CycleTimePercentile)</f>
        <v>0</v>
      </c>
      <c r="F2212" s="2" t="e">
        <f xml:space="preserve"> IF(Calculations!C2212 = DefectTypeString,  IFERROR(Calculations!J2212,""), NA())</f>
        <v>#N/A</v>
      </c>
      <c r="G2212" s="10">
        <f t="array" ref="G2212">PERCENTILE(IF(ISERROR(F2212:F7211)=FALSE,F2212:F7211),CycleTimePercentile)</f>
        <v>0</v>
      </c>
      <c r="H2212" s="2" t="e">
        <f ca="1" xml:space="preserve"> IF(OR(Calculations!C2212 = "",Calculations!C2212 = WorkTypeString),  Calculations!K2212, NA())</f>
        <v>#N/A</v>
      </c>
      <c r="I2212" s="2" t="e">
        <f xml:space="preserve"> IF(Calculations!C2212 = DefectTypeString,  Calculations!K2212, NA())</f>
        <v>#N/A</v>
      </c>
    </row>
    <row r="2213" spans="1:9" x14ac:dyDescent="0.25">
      <c r="A2213" s="8" t="str">
        <f>Calculations!A2213</f>
        <v/>
      </c>
      <c r="B2213" s="2" t="str">
        <f t="shared" si="39"/>
        <v/>
      </c>
      <c r="C2213" s="10" t="str">
        <f>IFERROR(Calculations!J2213,"")</f>
        <v/>
      </c>
      <c r="D2213" s="10" t="str">
        <f xml:space="preserve"> IF(OR(Calculations!C2213 = "",Calculations!C2213 = WorkTypeString),  IFERROR(Calculations!J2213,""), NA())</f>
        <v/>
      </c>
      <c r="E2213" s="10">
        <f t="array" ref="E2213">PERCENTILE(IF(ISERROR(D2213:D7212)=FALSE,D2213:D7212),CycleTimePercentile)</f>
        <v>0</v>
      </c>
      <c r="F2213" s="2" t="e">
        <f xml:space="preserve"> IF(Calculations!C2213 = DefectTypeString,  IFERROR(Calculations!J2213,""), NA())</f>
        <v>#N/A</v>
      </c>
      <c r="G2213" s="10">
        <f t="array" ref="G2213">PERCENTILE(IF(ISERROR(F2213:F7212)=FALSE,F2213:F7212),CycleTimePercentile)</f>
        <v>0</v>
      </c>
      <c r="H2213" s="2" t="e">
        <f ca="1" xml:space="preserve"> IF(OR(Calculations!C2213 = "",Calculations!C2213 = WorkTypeString),  Calculations!K2213, NA())</f>
        <v>#N/A</v>
      </c>
      <c r="I2213" s="2" t="e">
        <f xml:space="preserve"> IF(Calculations!C2213 = DefectTypeString,  Calculations!K2213, NA())</f>
        <v>#N/A</v>
      </c>
    </row>
    <row r="2214" spans="1:9" x14ac:dyDescent="0.25">
      <c r="A2214" s="8" t="str">
        <f>Calculations!A2214</f>
        <v/>
      </c>
      <c r="B2214" s="2" t="str">
        <f t="shared" si="39"/>
        <v/>
      </c>
      <c r="C2214" s="10" t="str">
        <f>IFERROR(Calculations!J2214,"")</f>
        <v/>
      </c>
      <c r="D2214" s="10" t="str">
        <f xml:space="preserve"> IF(OR(Calculations!C2214 = "",Calculations!C2214 = WorkTypeString),  IFERROR(Calculations!J2214,""), NA())</f>
        <v/>
      </c>
      <c r="E2214" s="10">
        <f t="array" ref="E2214">PERCENTILE(IF(ISERROR(D2214:D7213)=FALSE,D2214:D7213),CycleTimePercentile)</f>
        <v>0</v>
      </c>
      <c r="F2214" s="2" t="e">
        <f xml:space="preserve"> IF(Calculations!C2214 = DefectTypeString,  IFERROR(Calculations!J2214,""), NA())</f>
        <v>#N/A</v>
      </c>
      <c r="G2214" s="10">
        <f t="array" ref="G2214">PERCENTILE(IF(ISERROR(F2214:F7213)=FALSE,F2214:F7213),CycleTimePercentile)</f>
        <v>0</v>
      </c>
      <c r="H2214" s="2" t="e">
        <f ca="1" xml:space="preserve"> IF(OR(Calculations!C2214 = "",Calculations!C2214 = WorkTypeString),  Calculations!K2214, NA())</f>
        <v>#N/A</v>
      </c>
      <c r="I2214" s="2" t="e">
        <f xml:space="preserve"> IF(Calculations!C2214 = DefectTypeString,  Calculations!K2214, NA())</f>
        <v>#N/A</v>
      </c>
    </row>
    <row r="2215" spans="1:9" x14ac:dyDescent="0.25">
      <c r="A2215" s="8" t="str">
        <f>Calculations!A2215</f>
        <v/>
      </c>
      <c r="B2215" s="2" t="str">
        <f t="shared" si="39"/>
        <v/>
      </c>
      <c r="C2215" s="10" t="str">
        <f>IFERROR(Calculations!J2215,"")</f>
        <v/>
      </c>
      <c r="D2215" s="10" t="str">
        <f xml:space="preserve"> IF(OR(Calculations!C2215 = "",Calculations!C2215 = WorkTypeString),  IFERROR(Calculations!J2215,""), NA())</f>
        <v/>
      </c>
      <c r="E2215" s="10">
        <f t="array" ref="E2215">PERCENTILE(IF(ISERROR(D2215:D7214)=FALSE,D2215:D7214),CycleTimePercentile)</f>
        <v>0</v>
      </c>
      <c r="F2215" s="2" t="e">
        <f xml:space="preserve"> IF(Calculations!C2215 = DefectTypeString,  IFERROR(Calculations!J2215,""), NA())</f>
        <v>#N/A</v>
      </c>
      <c r="G2215" s="10">
        <f t="array" ref="G2215">PERCENTILE(IF(ISERROR(F2215:F7214)=FALSE,F2215:F7214),CycleTimePercentile)</f>
        <v>0</v>
      </c>
      <c r="H2215" s="2" t="e">
        <f ca="1" xml:space="preserve"> IF(OR(Calculations!C2215 = "",Calculations!C2215 = WorkTypeString),  Calculations!K2215, NA())</f>
        <v>#N/A</v>
      </c>
      <c r="I2215" s="2" t="e">
        <f xml:space="preserve"> IF(Calculations!C2215 = DefectTypeString,  Calculations!K2215, NA())</f>
        <v>#N/A</v>
      </c>
    </row>
    <row r="2216" spans="1:9" x14ac:dyDescent="0.25">
      <c r="A2216" s="8" t="str">
        <f>Calculations!A2216</f>
        <v/>
      </c>
      <c r="B2216" s="2" t="str">
        <f t="shared" si="39"/>
        <v/>
      </c>
      <c r="C2216" s="10" t="str">
        <f>IFERROR(Calculations!J2216,"")</f>
        <v/>
      </c>
      <c r="D2216" s="10" t="str">
        <f xml:space="preserve"> IF(OR(Calculations!C2216 = "",Calculations!C2216 = WorkTypeString),  IFERROR(Calculations!J2216,""), NA())</f>
        <v/>
      </c>
      <c r="E2216" s="10">
        <f t="array" ref="E2216">PERCENTILE(IF(ISERROR(D2216:D7215)=FALSE,D2216:D7215),CycleTimePercentile)</f>
        <v>0</v>
      </c>
      <c r="F2216" s="2" t="e">
        <f xml:space="preserve"> IF(Calculations!C2216 = DefectTypeString,  IFERROR(Calculations!J2216,""), NA())</f>
        <v>#N/A</v>
      </c>
      <c r="G2216" s="10">
        <f t="array" ref="G2216">PERCENTILE(IF(ISERROR(F2216:F7215)=FALSE,F2216:F7215),CycleTimePercentile)</f>
        <v>0</v>
      </c>
      <c r="H2216" s="2" t="e">
        <f ca="1" xml:space="preserve"> IF(OR(Calculations!C2216 = "",Calculations!C2216 = WorkTypeString),  Calculations!K2216, NA())</f>
        <v>#N/A</v>
      </c>
      <c r="I2216" s="2" t="e">
        <f xml:space="preserve"> IF(Calculations!C2216 = DefectTypeString,  Calculations!K2216, NA())</f>
        <v>#N/A</v>
      </c>
    </row>
    <row r="2217" spans="1:9" x14ac:dyDescent="0.25">
      <c r="A2217" s="8" t="str">
        <f>Calculations!A2217</f>
        <v/>
      </c>
      <c r="B2217" s="2" t="str">
        <f t="shared" si="39"/>
        <v/>
      </c>
      <c r="C2217" s="10" t="str">
        <f>IFERROR(Calculations!J2217,"")</f>
        <v/>
      </c>
      <c r="D2217" s="10" t="str">
        <f xml:space="preserve"> IF(OR(Calculations!C2217 = "",Calculations!C2217 = WorkTypeString),  IFERROR(Calculations!J2217,""), NA())</f>
        <v/>
      </c>
      <c r="E2217" s="10">
        <f t="array" ref="E2217">PERCENTILE(IF(ISERROR(D2217:D7216)=FALSE,D2217:D7216),CycleTimePercentile)</f>
        <v>0</v>
      </c>
      <c r="F2217" s="2" t="e">
        <f xml:space="preserve"> IF(Calculations!C2217 = DefectTypeString,  IFERROR(Calculations!J2217,""), NA())</f>
        <v>#N/A</v>
      </c>
      <c r="G2217" s="10">
        <f t="array" ref="G2217">PERCENTILE(IF(ISERROR(F2217:F7216)=FALSE,F2217:F7216),CycleTimePercentile)</f>
        <v>0</v>
      </c>
      <c r="H2217" s="2" t="e">
        <f ca="1" xml:space="preserve"> IF(OR(Calculations!C2217 = "",Calculations!C2217 = WorkTypeString),  Calculations!K2217, NA())</f>
        <v>#N/A</v>
      </c>
      <c r="I2217" s="2" t="e">
        <f xml:space="preserve"> IF(Calculations!C2217 = DefectTypeString,  Calculations!K2217, NA())</f>
        <v>#N/A</v>
      </c>
    </row>
    <row r="2218" spans="1:9" x14ac:dyDescent="0.25">
      <c r="A2218" s="8" t="str">
        <f>Calculations!A2218</f>
        <v/>
      </c>
      <c r="B2218" s="2" t="str">
        <f t="shared" si="39"/>
        <v/>
      </c>
      <c r="C2218" s="10" t="str">
        <f>IFERROR(Calculations!J2218,"")</f>
        <v/>
      </c>
      <c r="D2218" s="10" t="str">
        <f xml:space="preserve"> IF(OR(Calculations!C2218 = "",Calculations!C2218 = WorkTypeString),  IFERROR(Calculations!J2218,""), NA())</f>
        <v/>
      </c>
      <c r="E2218" s="10">
        <f t="array" ref="E2218">PERCENTILE(IF(ISERROR(D2218:D7217)=FALSE,D2218:D7217),CycleTimePercentile)</f>
        <v>0</v>
      </c>
      <c r="F2218" s="2" t="e">
        <f xml:space="preserve"> IF(Calculations!C2218 = DefectTypeString,  IFERROR(Calculations!J2218,""), NA())</f>
        <v>#N/A</v>
      </c>
      <c r="G2218" s="10">
        <f t="array" ref="G2218">PERCENTILE(IF(ISERROR(F2218:F7217)=FALSE,F2218:F7217),CycleTimePercentile)</f>
        <v>0</v>
      </c>
      <c r="H2218" s="2" t="e">
        <f ca="1" xml:space="preserve"> IF(OR(Calculations!C2218 = "",Calculations!C2218 = WorkTypeString),  Calculations!K2218, NA())</f>
        <v>#N/A</v>
      </c>
      <c r="I2218" s="2" t="e">
        <f xml:space="preserve"> IF(Calculations!C2218 = DefectTypeString,  Calculations!K2218, NA())</f>
        <v>#N/A</v>
      </c>
    </row>
    <row r="2219" spans="1:9" x14ac:dyDescent="0.25">
      <c r="A2219" s="8" t="str">
        <f>Calculations!A2219</f>
        <v/>
      </c>
      <c r="B2219" s="2" t="str">
        <f t="shared" si="39"/>
        <v/>
      </c>
      <c r="C2219" s="10" t="str">
        <f>IFERROR(Calculations!J2219,"")</f>
        <v/>
      </c>
      <c r="D2219" s="10" t="str">
        <f xml:space="preserve"> IF(OR(Calculations!C2219 = "",Calculations!C2219 = WorkTypeString),  IFERROR(Calculations!J2219,""), NA())</f>
        <v/>
      </c>
      <c r="E2219" s="10">
        <f t="array" ref="E2219">PERCENTILE(IF(ISERROR(D2219:D7218)=FALSE,D2219:D7218),CycleTimePercentile)</f>
        <v>0</v>
      </c>
      <c r="F2219" s="2" t="e">
        <f xml:space="preserve"> IF(Calculations!C2219 = DefectTypeString,  IFERROR(Calculations!J2219,""), NA())</f>
        <v>#N/A</v>
      </c>
      <c r="G2219" s="10">
        <f t="array" ref="G2219">PERCENTILE(IF(ISERROR(F2219:F7218)=FALSE,F2219:F7218),CycleTimePercentile)</f>
        <v>0</v>
      </c>
      <c r="H2219" s="2" t="e">
        <f ca="1" xml:space="preserve"> IF(OR(Calculations!C2219 = "",Calculations!C2219 = WorkTypeString),  Calculations!K2219, NA())</f>
        <v>#N/A</v>
      </c>
      <c r="I2219" s="2" t="e">
        <f xml:space="preserve"> IF(Calculations!C2219 = DefectTypeString,  Calculations!K2219, NA())</f>
        <v>#N/A</v>
      </c>
    </row>
    <row r="2220" spans="1:9" x14ac:dyDescent="0.25">
      <c r="A2220" s="8" t="str">
        <f>Calculations!A2220</f>
        <v/>
      </c>
      <c r="B2220" s="2" t="str">
        <f t="shared" si="39"/>
        <v/>
      </c>
      <c r="C2220" s="10" t="str">
        <f>IFERROR(Calculations!J2220,"")</f>
        <v/>
      </c>
      <c r="D2220" s="10" t="str">
        <f xml:space="preserve"> IF(OR(Calculations!C2220 = "",Calculations!C2220 = WorkTypeString),  IFERROR(Calculations!J2220,""), NA())</f>
        <v/>
      </c>
      <c r="E2220" s="10">
        <f t="array" ref="E2220">PERCENTILE(IF(ISERROR(D2220:D7219)=FALSE,D2220:D7219),CycleTimePercentile)</f>
        <v>0</v>
      </c>
      <c r="F2220" s="2" t="e">
        <f xml:space="preserve"> IF(Calculations!C2220 = DefectTypeString,  IFERROR(Calculations!J2220,""), NA())</f>
        <v>#N/A</v>
      </c>
      <c r="G2220" s="10">
        <f t="array" ref="G2220">PERCENTILE(IF(ISERROR(F2220:F7219)=FALSE,F2220:F7219),CycleTimePercentile)</f>
        <v>0</v>
      </c>
      <c r="H2220" s="2" t="e">
        <f ca="1" xml:space="preserve"> IF(OR(Calculations!C2220 = "",Calculations!C2220 = WorkTypeString),  Calculations!K2220, NA())</f>
        <v>#N/A</v>
      </c>
      <c r="I2220" s="2" t="e">
        <f xml:space="preserve"> IF(Calculations!C2220 = DefectTypeString,  Calculations!K2220, NA())</f>
        <v>#N/A</v>
      </c>
    </row>
    <row r="2221" spans="1:9" x14ac:dyDescent="0.25">
      <c r="A2221" s="8" t="str">
        <f>Calculations!A2221</f>
        <v/>
      </c>
      <c r="B2221" s="2" t="str">
        <f t="shared" si="39"/>
        <v/>
      </c>
      <c r="C2221" s="10" t="str">
        <f>IFERROR(Calculations!J2221,"")</f>
        <v/>
      </c>
      <c r="D2221" s="10" t="str">
        <f xml:space="preserve"> IF(OR(Calculations!C2221 = "",Calculations!C2221 = WorkTypeString),  IFERROR(Calculations!J2221,""), NA())</f>
        <v/>
      </c>
      <c r="E2221" s="10">
        <f t="array" ref="E2221">PERCENTILE(IF(ISERROR(D2221:D7220)=FALSE,D2221:D7220),CycleTimePercentile)</f>
        <v>0</v>
      </c>
      <c r="F2221" s="2" t="e">
        <f xml:space="preserve"> IF(Calculations!C2221 = DefectTypeString,  IFERROR(Calculations!J2221,""), NA())</f>
        <v>#N/A</v>
      </c>
      <c r="G2221" s="10">
        <f t="array" ref="G2221">PERCENTILE(IF(ISERROR(F2221:F7220)=FALSE,F2221:F7220),CycleTimePercentile)</f>
        <v>0</v>
      </c>
      <c r="H2221" s="2" t="e">
        <f ca="1" xml:space="preserve"> IF(OR(Calculations!C2221 = "",Calculations!C2221 = WorkTypeString),  Calculations!K2221, NA())</f>
        <v>#N/A</v>
      </c>
      <c r="I2221" s="2" t="e">
        <f xml:space="preserve"> IF(Calculations!C2221 = DefectTypeString,  Calculations!K2221, NA())</f>
        <v>#N/A</v>
      </c>
    </row>
    <row r="2222" spans="1:9" x14ac:dyDescent="0.25">
      <c r="A2222" s="8" t="str">
        <f>Calculations!A2222</f>
        <v/>
      </c>
      <c r="B2222" s="2" t="str">
        <f t="shared" si="39"/>
        <v/>
      </c>
      <c r="C2222" s="10" t="str">
        <f>IFERROR(Calculations!J2222,"")</f>
        <v/>
      </c>
      <c r="D2222" s="10" t="str">
        <f xml:space="preserve"> IF(OR(Calculations!C2222 = "",Calculations!C2222 = WorkTypeString),  IFERROR(Calculations!J2222,""), NA())</f>
        <v/>
      </c>
      <c r="E2222" s="10">
        <f t="array" ref="E2222">PERCENTILE(IF(ISERROR(D2222:D7221)=FALSE,D2222:D7221),CycleTimePercentile)</f>
        <v>0</v>
      </c>
      <c r="F2222" s="2" t="e">
        <f xml:space="preserve"> IF(Calculations!C2222 = DefectTypeString,  IFERROR(Calculations!J2222,""), NA())</f>
        <v>#N/A</v>
      </c>
      <c r="G2222" s="10">
        <f t="array" ref="G2222">PERCENTILE(IF(ISERROR(F2222:F7221)=FALSE,F2222:F7221),CycleTimePercentile)</f>
        <v>0</v>
      </c>
      <c r="H2222" s="2" t="e">
        <f ca="1" xml:space="preserve"> IF(OR(Calculations!C2222 = "",Calculations!C2222 = WorkTypeString),  Calculations!K2222, NA())</f>
        <v>#N/A</v>
      </c>
      <c r="I2222" s="2" t="e">
        <f xml:space="preserve"> IF(Calculations!C2222 = DefectTypeString,  Calculations!K2222, NA())</f>
        <v>#N/A</v>
      </c>
    </row>
    <row r="2223" spans="1:9" x14ac:dyDescent="0.25">
      <c r="A2223" s="8" t="str">
        <f>Calculations!A2223</f>
        <v/>
      </c>
      <c r="B2223" s="2" t="str">
        <f t="shared" si="39"/>
        <v/>
      </c>
      <c r="C2223" s="10" t="str">
        <f>IFERROR(Calculations!J2223,"")</f>
        <v/>
      </c>
      <c r="D2223" s="10" t="str">
        <f xml:space="preserve"> IF(OR(Calculations!C2223 = "",Calculations!C2223 = WorkTypeString),  IFERROR(Calculations!J2223,""), NA())</f>
        <v/>
      </c>
      <c r="E2223" s="10">
        <f t="array" ref="E2223">PERCENTILE(IF(ISERROR(D2223:D7222)=FALSE,D2223:D7222),CycleTimePercentile)</f>
        <v>0</v>
      </c>
      <c r="F2223" s="2" t="e">
        <f xml:space="preserve"> IF(Calculations!C2223 = DefectTypeString,  IFERROR(Calculations!J2223,""), NA())</f>
        <v>#N/A</v>
      </c>
      <c r="G2223" s="10">
        <f t="array" ref="G2223">PERCENTILE(IF(ISERROR(F2223:F7222)=FALSE,F2223:F7222),CycleTimePercentile)</f>
        <v>0</v>
      </c>
      <c r="H2223" s="2" t="e">
        <f ca="1" xml:space="preserve"> IF(OR(Calculations!C2223 = "",Calculations!C2223 = WorkTypeString),  Calculations!K2223, NA())</f>
        <v>#N/A</v>
      </c>
      <c r="I2223" s="2" t="e">
        <f xml:space="preserve"> IF(Calculations!C2223 = DefectTypeString,  Calculations!K2223, NA())</f>
        <v>#N/A</v>
      </c>
    </row>
    <row r="2224" spans="1:9" x14ac:dyDescent="0.25">
      <c r="A2224" s="8" t="str">
        <f>Calculations!A2224</f>
        <v/>
      </c>
      <c r="B2224" s="2" t="str">
        <f t="shared" si="39"/>
        <v/>
      </c>
      <c r="C2224" s="10" t="str">
        <f>IFERROR(Calculations!J2224,"")</f>
        <v/>
      </c>
      <c r="D2224" s="10" t="str">
        <f xml:space="preserve"> IF(OR(Calculations!C2224 = "",Calculations!C2224 = WorkTypeString),  IFERROR(Calculations!J2224,""), NA())</f>
        <v/>
      </c>
      <c r="E2224" s="10">
        <f t="array" ref="E2224">PERCENTILE(IF(ISERROR(D2224:D7223)=FALSE,D2224:D7223),CycleTimePercentile)</f>
        <v>0</v>
      </c>
      <c r="F2224" s="2" t="e">
        <f xml:space="preserve"> IF(Calculations!C2224 = DefectTypeString,  IFERROR(Calculations!J2224,""), NA())</f>
        <v>#N/A</v>
      </c>
      <c r="G2224" s="10">
        <f t="array" ref="G2224">PERCENTILE(IF(ISERROR(F2224:F7223)=FALSE,F2224:F7223),CycleTimePercentile)</f>
        <v>0</v>
      </c>
      <c r="H2224" s="2" t="e">
        <f ca="1" xml:space="preserve"> IF(OR(Calculations!C2224 = "",Calculations!C2224 = WorkTypeString),  Calculations!K2224, NA())</f>
        <v>#N/A</v>
      </c>
      <c r="I2224" s="2" t="e">
        <f xml:space="preserve"> IF(Calculations!C2224 = DefectTypeString,  Calculations!K2224, NA())</f>
        <v>#N/A</v>
      </c>
    </row>
    <row r="2225" spans="1:9" x14ac:dyDescent="0.25">
      <c r="A2225" s="8" t="str">
        <f>Calculations!A2225</f>
        <v/>
      </c>
      <c r="B2225" s="2" t="str">
        <f t="shared" si="39"/>
        <v/>
      </c>
      <c r="C2225" s="10" t="str">
        <f>IFERROR(Calculations!J2225,"")</f>
        <v/>
      </c>
      <c r="D2225" s="10" t="str">
        <f xml:space="preserve"> IF(OR(Calculations!C2225 = "",Calculations!C2225 = WorkTypeString),  IFERROR(Calculations!J2225,""), NA())</f>
        <v/>
      </c>
      <c r="E2225" s="10">
        <f t="array" ref="E2225">PERCENTILE(IF(ISERROR(D2225:D7224)=FALSE,D2225:D7224),CycleTimePercentile)</f>
        <v>0</v>
      </c>
      <c r="F2225" s="2" t="e">
        <f xml:space="preserve"> IF(Calculations!C2225 = DefectTypeString,  IFERROR(Calculations!J2225,""), NA())</f>
        <v>#N/A</v>
      </c>
      <c r="G2225" s="10">
        <f t="array" ref="G2225">PERCENTILE(IF(ISERROR(F2225:F7224)=FALSE,F2225:F7224),CycleTimePercentile)</f>
        <v>0</v>
      </c>
      <c r="H2225" s="2" t="e">
        <f ca="1" xml:space="preserve"> IF(OR(Calculations!C2225 = "",Calculations!C2225 = WorkTypeString),  Calculations!K2225, NA())</f>
        <v>#N/A</v>
      </c>
      <c r="I2225" s="2" t="e">
        <f xml:space="preserve"> IF(Calculations!C2225 = DefectTypeString,  Calculations!K2225, NA())</f>
        <v>#N/A</v>
      </c>
    </row>
    <row r="2226" spans="1:9" x14ac:dyDescent="0.25">
      <c r="A2226" s="8" t="str">
        <f>Calculations!A2226</f>
        <v/>
      </c>
      <c r="B2226" s="2" t="str">
        <f t="shared" si="39"/>
        <v/>
      </c>
      <c r="C2226" s="10" t="str">
        <f>IFERROR(Calculations!J2226,"")</f>
        <v/>
      </c>
      <c r="D2226" s="10" t="str">
        <f xml:space="preserve"> IF(OR(Calculations!C2226 = "",Calculations!C2226 = WorkTypeString),  IFERROR(Calculations!J2226,""), NA())</f>
        <v/>
      </c>
      <c r="E2226" s="10">
        <f t="array" ref="E2226">PERCENTILE(IF(ISERROR(D2226:D7225)=FALSE,D2226:D7225),CycleTimePercentile)</f>
        <v>0</v>
      </c>
      <c r="F2226" s="2" t="e">
        <f xml:space="preserve"> IF(Calculations!C2226 = DefectTypeString,  IFERROR(Calculations!J2226,""), NA())</f>
        <v>#N/A</v>
      </c>
      <c r="G2226" s="10">
        <f t="array" ref="G2226">PERCENTILE(IF(ISERROR(F2226:F7225)=FALSE,F2226:F7225),CycleTimePercentile)</f>
        <v>0</v>
      </c>
      <c r="H2226" s="2" t="e">
        <f ca="1" xml:space="preserve"> IF(OR(Calculations!C2226 = "",Calculations!C2226 = WorkTypeString),  Calculations!K2226, NA())</f>
        <v>#N/A</v>
      </c>
      <c r="I2226" s="2" t="e">
        <f xml:space="preserve"> IF(Calculations!C2226 = DefectTypeString,  Calculations!K2226, NA())</f>
        <v>#N/A</v>
      </c>
    </row>
    <row r="2227" spans="1:9" x14ac:dyDescent="0.25">
      <c r="A2227" s="8" t="str">
        <f>Calculations!A2227</f>
        <v/>
      </c>
      <c r="B2227" s="2" t="str">
        <f t="shared" si="39"/>
        <v/>
      </c>
      <c r="C2227" s="10" t="str">
        <f>IFERROR(Calculations!J2227,"")</f>
        <v/>
      </c>
      <c r="D2227" s="10" t="str">
        <f xml:space="preserve"> IF(OR(Calculations!C2227 = "",Calculations!C2227 = WorkTypeString),  IFERROR(Calculations!J2227,""), NA())</f>
        <v/>
      </c>
      <c r="E2227" s="10">
        <f t="array" ref="E2227">PERCENTILE(IF(ISERROR(D2227:D7226)=FALSE,D2227:D7226),CycleTimePercentile)</f>
        <v>0</v>
      </c>
      <c r="F2227" s="2" t="e">
        <f xml:space="preserve"> IF(Calculations!C2227 = DefectTypeString,  IFERROR(Calculations!J2227,""), NA())</f>
        <v>#N/A</v>
      </c>
      <c r="G2227" s="10">
        <f t="array" ref="G2227">PERCENTILE(IF(ISERROR(F2227:F7226)=FALSE,F2227:F7226),CycleTimePercentile)</f>
        <v>0</v>
      </c>
      <c r="H2227" s="2" t="e">
        <f ca="1" xml:space="preserve"> IF(OR(Calculations!C2227 = "",Calculations!C2227 = WorkTypeString),  Calculations!K2227, NA())</f>
        <v>#N/A</v>
      </c>
      <c r="I2227" s="2" t="e">
        <f xml:space="preserve"> IF(Calculations!C2227 = DefectTypeString,  Calculations!K2227, NA())</f>
        <v>#N/A</v>
      </c>
    </row>
    <row r="2228" spans="1:9" x14ac:dyDescent="0.25">
      <c r="A2228" s="8" t="str">
        <f>Calculations!A2228</f>
        <v/>
      </c>
      <c r="B2228" s="2" t="str">
        <f t="shared" si="39"/>
        <v/>
      </c>
      <c r="C2228" s="10" t="str">
        <f>IFERROR(Calculations!J2228,"")</f>
        <v/>
      </c>
      <c r="D2228" s="10" t="str">
        <f xml:space="preserve"> IF(OR(Calculations!C2228 = "",Calculations!C2228 = WorkTypeString),  IFERROR(Calculations!J2228,""), NA())</f>
        <v/>
      </c>
      <c r="E2228" s="10">
        <f t="array" ref="E2228">PERCENTILE(IF(ISERROR(D2228:D7227)=FALSE,D2228:D7227),CycleTimePercentile)</f>
        <v>0</v>
      </c>
      <c r="F2228" s="2" t="e">
        <f xml:space="preserve"> IF(Calculations!C2228 = DefectTypeString,  IFERROR(Calculations!J2228,""), NA())</f>
        <v>#N/A</v>
      </c>
      <c r="G2228" s="10">
        <f t="array" ref="G2228">PERCENTILE(IF(ISERROR(F2228:F7227)=FALSE,F2228:F7227),CycleTimePercentile)</f>
        <v>0</v>
      </c>
      <c r="H2228" s="2" t="e">
        <f ca="1" xml:space="preserve"> IF(OR(Calculations!C2228 = "",Calculations!C2228 = WorkTypeString),  Calculations!K2228, NA())</f>
        <v>#N/A</v>
      </c>
      <c r="I2228" s="2" t="e">
        <f xml:space="preserve"> IF(Calculations!C2228 = DefectTypeString,  Calculations!K2228, NA())</f>
        <v>#N/A</v>
      </c>
    </row>
    <row r="2229" spans="1:9" x14ac:dyDescent="0.25">
      <c r="A2229" s="8" t="str">
        <f>Calculations!A2229</f>
        <v/>
      </c>
      <c r="B2229" s="2" t="str">
        <f t="shared" si="39"/>
        <v/>
      </c>
      <c r="C2229" s="10" t="str">
        <f>IFERROR(Calculations!J2229,"")</f>
        <v/>
      </c>
      <c r="D2229" s="10" t="str">
        <f xml:space="preserve"> IF(OR(Calculations!C2229 = "",Calculations!C2229 = WorkTypeString),  IFERROR(Calculations!J2229,""), NA())</f>
        <v/>
      </c>
      <c r="E2229" s="10">
        <f t="array" ref="E2229">PERCENTILE(IF(ISERROR(D2229:D7228)=FALSE,D2229:D7228),CycleTimePercentile)</f>
        <v>0</v>
      </c>
      <c r="F2229" s="2" t="e">
        <f xml:space="preserve"> IF(Calculations!C2229 = DefectTypeString,  IFERROR(Calculations!J2229,""), NA())</f>
        <v>#N/A</v>
      </c>
      <c r="G2229" s="10">
        <f t="array" ref="G2229">PERCENTILE(IF(ISERROR(F2229:F7228)=FALSE,F2229:F7228),CycleTimePercentile)</f>
        <v>0</v>
      </c>
      <c r="H2229" s="2" t="e">
        <f ca="1" xml:space="preserve"> IF(OR(Calculations!C2229 = "",Calculations!C2229 = WorkTypeString),  Calculations!K2229, NA())</f>
        <v>#N/A</v>
      </c>
      <c r="I2229" s="2" t="e">
        <f xml:space="preserve"> IF(Calculations!C2229 = DefectTypeString,  Calculations!K2229, NA())</f>
        <v>#N/A</v>
      </c>
    </row>
    <row r="2230" spans="1:9" x14ac:dyDescent="0.25">
      <c r="A2230" s="8" t="str">
        <f>Calculations!A2230</f>
        <v/>
      </c>
      <c r="B2230" s="2" t="str">
        <f t="shared" si="39"/>
        <v/>
      </c>
      <c r="C2230" s="10" t="str">
        <f>IFERROR(Calculations!J2230,"")</f>
        <v/>
      </c>
      <c r="D2230" s="10" t="str">
        <f xml:space="preserve"> IF(OR(Calculations!C2230 = "",Calculations!C2230 = WorkTypeString),  IFERROR(Calculations!J2230,""), NA())</f>
        <v/>
      </c>
      <c r="E2230" s="10">
        <f t="array" ref="E2230">PERCENTILE(IF(ISERROR(D2230:D7229)=FALSE,D2230:D7229),CycleTimePercentile)</f>
        <v>0</v>
      </c>
      <c r="F2230" s="2" t="e">
        <f xml:space="preserve"> IF(Calculations!C2230 = DefectTypeString,  IFERROR(Calculations!J2230,""), NA())</f>
        <v>#N/A</v>
      </c>
      <c r="G2230" s="10">
        <f t="array" ref="G2230">PERCENTILE(IF(ISERROR(F2230:F7229)=FALSE,F2230:F7229),CycleTimePercentile)</f>
        <v>0</v>
      </c>
      <c r="H2230" s="2" t="e">
        <f ca="1" xml:space="preserve"> IF(OR(Calculations!C2230 = "",Calculations!C2230 = WorkTypeString),  Calculations!K2230, NA())</f>
        <v>#N/A</v>
      </c>
      <c r="I2230" s="2" t="e">
        <f xml:space="preserve"> IF(Calculations!C2230 = DefectTypeString,  Calculations!K2230, NA())</f>
        <v>#N/A</v>
      </c>
    </row>
    <row r="2231" spans="1:9" x14ac:dyDescent="0.25">
      <c r="A2231" s="8" t="str">
        <f>Calculations!A2231</f>
        <v/>
      </c>
      <c r="B2231" s="2" t="str">
        <f t="shared" si="39"/>
        <v/>
      </c>
      <c r="C2231" s="10" t="str">
        <f>IFERROR(Calculations!J2231,"")</f>
        <v/>
      </c>
      <c r="D2231" s="10" t="str">
        <f xml:space="preserve"> IF(OR(Calculations!C2231 = "",Calculations!C2231 = WorkTypeString),  IFERROR(Calculations!J2231,""), NA())</f>
        <v/>
      </c>
      <c r="E2231" s="10">
        <f t="array" ref="E2231">PERCENTILE(IF(ISERROR(D2231:D7230)=FALSE,D2231:D7230),CycleTimePercentile)</f>
        <v>0</v>
      </c>
      <c r="F2231" s="2" t="e">
        <f xml:space="preserve"> IF(Calculations!C2231 = DefectTypeString,  IFERROR(Calculations!J2231,""), NA())</f>
        <v>#N/A</v>
      </c>
      <c r="G2231" s="10">
        <f t="array" ref="G2231">PERCENTILE(IF(ISERROR(F2231:F7230)=FALSE,F2231:F7230),CycleTimePercentile)</f>
        <v>0</v>
      </c>
      <c r="H2231" s="2" t="e">
        <f ca="1" xml:space="preserve"> IF(OR(Calculations!C2231 = "",Calculations!C2231 = WorkTypeString),  Calculations!K2231, NA())</f>
        <v>#N/A</v>
      </c>
      <c r="I2231" s="2" t="e">
        <f xml:space="preserve"> IF(Calculations!C2231 = DefectTypeString,  Calculations!K2231, NA())</f>
        <v>#N/A</v>
      </c>
    </row>
    <row r="2232" spans="1:9" x14ac:dyDescent="0.25">
      <c r="A2232" s="8" t="str">
        <f>Calculations!A2232</f>
        <v/>
      </c>
      <c r="B2232" s="2" t="str">
        <f t="shared" si="39"/>
        <v/>
      </c>
      <c r="C2232" s="10" t="str">
        <f>IFERROR(Calculations!J2232,"")</f>
        <v/>
      </c>
      <c r="D2232" s="10" t="str">
        <f xml:space="preserve"> IF(OR(Calculations!C2232 = "",Calculations!C2232 = WorkTypeString),  IFERROR(Calculations!J2232,""), NA())</f>
        <v/>
      </c>
      <c r="E2232" s="10">
        <f t="array" ref="E2232">PERCENTILE(IF(ISERROR(D2232:D7231)=FALSE,D2232:D7231),CycleTimePercentile)</f>
        <v>0</v>
      </c>
      <c r="F2232" s="2" t="e">
        <f xml:space="preserve"> IF(Calculations!C2232 = DefectTypeString,  IFERROR(Calculations!J2232,""), NA())</f>
        <v>#N/A</v>
      </c>
      <c r="G2232" s="10">
        <f t="array" ref="G2232">PERCENTILE(IF(ISERROR(F2232:F7231)=FALSE,F2232:F7231),CycleTimePercentile)</f>
        <v>0</v>
      </c>
      <c r="H2232" s="2" t="e">
        <f ca="1" xml:space="preserve"> IF(OR(Calculations!C2232 = "",Calculations!C2232 = WorkTypeString),  Calculations!K2232, NA())</f>
        <v>#N/A</v>
      </c>
      <c r="I2232" s="2" t="e">
        <f xml:space="preserve"> IF(Calculations!C2232 = DefectTypeString,  Calculations!K2232, NA())</f>
        <v>#N/A</v>
      </c>
    </row>
    <row r="2233" spans="1:9" x14ac:dyDescent="0.25">
      <c r="A2233" s="8" t="str">
        <f>Calculations!A2233</f>
        <v/>
      </c>
      <c r="B2233" s="2" t="str">
        <f t="shared" si="39"/>
        <v/>
      </c>
      <c r="C2233" s="10" t="str">
        <f>IFERROR(Calculations!J2233,"")</f>
        <v/>
      </c>
      <c r="D2233" s="10" t="str">
        <f xml:space="preserve"> IF(OR(Calculations!C2233 = "",Calculations!C2233 = WorkTypeString),  IFERROR(Calculations!J2233,""), NA())</f>
        <v/>
      </c>
      <c r="E2233" s="10">
        <f t="array" ref="E2233">PERCENTILE(IF(ISERROR(D2233:D7232)=FALSE,D2233:D7232),CycleTimePercentile)</f>
        <v>0</v>
      </c>
      <c r="F2233" s="2" t="e">
        <f xml:space="preserve"> IF(Calculations!C2233 = DefectTypeString,  IFERROR(Calculations!J2233,""), NA())</f>
        <v>#N/A</v>
      </c>
      <c r="G2233" s="10">
        <f t="array" ref="G2233">PERCENTILE(IF(ISERROR(F2233:F7232)=FALSE,F2233:F7232),CycleTimePercentile)</f>
        <v>0</v>
      </c>
      <c r="H2233" s="2" t="e">
        <f ca="1" xml:space="preserve"> IF(OR(Calculations!C2233 = "",Calculations!C2233 = WorkTypeString),  Calculations!K2233, NA())</f>
        <v>#N/A</v>
      </c>
      <c r="I2233" s="2" t="e">
        <f xml:space="preserve"> IF(Calculations!C2233 = DefectTypeString,  Calculations!K2233, NA())</f>
        <v>#N/A</v>
      </c>
    </row>
    <row r="2234" spans="1:9" x14ac:dyDescent="0.25">
      <c r="A2234" s="8" t="str">
        <f>Calculations!A2234</f>
        <v/>
      </c>
      <c r="B2234" s="2" t="str">
        <f t="shared" si="39"/>
        <v/>
      </c>
      <c r="C2234" s="10" t="str">
        <f>IFERROR(Calculations!J2234,"")</f>
        <v/>
      </c>
      <c r="D2234" s="10" t="str">
        <f xml:space="preserve"> IF(OR(Calculations!C2234 = "",Calculations!C2234 = WorkTypeString),  IFERROR(Calculations!J2234,""), NA())</f>
        <v/>
      </c>
      <c r="E2234" s="10">
        <f t="array" ref="E2234">PERCENTILE(IF(ISERROR(D2234:D7233)=FALSE,D2234:D7233),CycleTimePercentile)</f>
        <v>0</v>
      </c>
      <c r="F2234" s="2" t="e">
        <f xml:space="preserve"> IF(Calculations!C2234 = DefectTypeString,  IFERROR(Calculations!J2234,""), NA())</f>
        <v>#N/A</v>
      </c>
      <c r="G2234" s="10">
        <f t="array" ref="G2234">PERCENTILE(IF(ISERROR(F2234:F7233)=FALSE,F2234:F7233),CycleTimePercentile)</f>
        <v>0</v>
      </c>
      <c r="H2234" s="2" t="e">
        <f ca="1" xml:space="preserve"> IF(OR(Calculations!C2234 = "",Calculations!C2234 = WorkTypeString),  Calculations!K2234, NA())</f>
        <v>#N/A</v>
      </c>
      <c r="I2234" s="2" t="e">
        <f xml:space="preserve"> IF(Calculations!C2234 = DefectTypeString,  Calculations!K2234, NA())</f>
        <v>#N/A</v>
      </c>
    </row>
    <row r="2235" spans="1:9" x14ac:dyDescent="0.25">
      <c r="A2235" s="8" t="str">
        <f>Calculations!A2235</f>
        <v/>
      </c>
      <c r="B2235" s="2" t="str">
        <f t="shared" si="39"/>
        <v/>
      </c>
      <c r="C2235" s="10" t="str">
        <f>IFERROR(Calculations!J2235,"")</f>
        <v/>
      </c>
      <c r="D2235" s="10" t="str">
        <f xml:space="preserve"> IF(OR(Calculations!C2235 = "",Calculations!C2235 = WorkTypeString),  IFERROR(Calculations!J2235,""), NA())</f>
        <v/>
      </c>
      <c r="E2235" s="10">
        <f t="array" ref="E2235">PERCENTILE(IF(ISERROR(D2235:D7234)=FALSE,D2235:D7234),CycleTimePercentile)</f>
        <v>0</v>
      </c>
      <c r="F2235" s="2" t="e">
        <f xml:space="preserve"> IF(Calculations!C2235 = DefectTypeString,  IFERROR(Calculations!J2235,""), NA())</f>
        <v>#N/A</v>
      </c>
      <c r="G2235" s="10">
        <f t="array" ref="G2235">PERCENTILE(IF(ISERROR(F2235:F7234)=FALSE,F2235:F7234),CycleTimePercentile)</f>
        <v>0</v>
      </c>
      <c r="H2235" s="2" t="e">
        <f ca="1" xml:space="preserve"> IF(OR(Calculations!C2235 = "",Calculations!C2235 = WorkTypeString),  Calculations!K2235, NA())</f>
        <v>#N/A</v>
      </c>
      <c r="I2235" s="2" t="e">
        <f xml:space="preserve"> IF(Calculations!C2235 = DefectTypeString,  Calculations!K2235, NA())</f>
        <v>#N/A</v>
      </c>
    </row>
    <row r="2236" spans="1:9" x14ac:dyDescent="0.25">
      <c r="A2236" s="8" t="str">
        <f>Calculations!A2236</f>
        <v/>
      </c>
      <c r="B2236" s="2" t="str">
        <f t="shared" si="39"/>
        <v/>
      </c>
      <c r="C2236" s="10" t="str">
        <f>IFERROR(Calculations!J2236,"")</f>
        <v/>
      </c>
      <c r="D2236" s="10" t="str">
        <f xml:space="preserve"> IF(OR(Calculations!C2236 = "",Calculations!C2236 = WorkTypeString),  IFERROR(Calculations!J2236,""), NA())</f>
        <v/>
      </c>
      <c r="E2236" s="10">
        <f t="array" ref="E2236">PERCENTILE(IF(ISERROR(D2236:D7235)=FALSE,D2236:D7235),CycleTimePercentile)</f>
        <v>0</v>
      </c>
      <c r="F2236" s="2" t="e">
        <f xml:space="preserve"> IF(Calculations!C2236 = DefectTypeString,  IFERROR(Calculations!J2236,""), NA())</f>
        <v>#N/A</v>
      </c>
      <c r="G2236" s="10">
        <f t="array" ref="G2236">PERCENTILE(IF(ISERROR(F2236:F7235)=FALSE,F2236:F7235),CycleTimePercentile)</f>
        <v>0</v>
      </c>
      <c r="H2236" s="2" t="e">
        <f ca="1" xml:space="preserve"> IF(OR(Calculations!C2236 = "",Calculations!C2236 = WorkTypeString),  Calculations!K2236, NA())</f>
        <v>#N/A</v>
      </c>
      <c r="I2236" s="2" t="e">
        <f xml:space="preserve"> IF(Calculations!C2236 = DefectTypeString,  Calculations!K2236, NA())</f>
        <v>#N/A</v>
      </c>
    </row>
    <row r="2237" spans="1:9" x14ac:dyDescent="0.25">
      <c r="A2237" s="8" t="str">
        <f>Calculations!A2237</f>
        <v/>
      </c>
      <c r="B2237" s="2" t="str">
        <f t="shared" si="39"/>
        <v/>
      </c>
      <c r="C2237" s="10" t="str">
        <f>IFERROR(Calculations!J2237,"")</f>
        <v/>
      </c>
      <c r="D2237" s="10" t="str">
        <f xml:space="preserve"> IF(OR(Calculations!C2237 = "",Calculations!C2237 = WorkTypeString),  IFERROR(Calculations!J2237,""), NA())</f>
        <v/>
      </c>
      <c r="E2237" s="10">
        <f t="array" ref="E2237">PERCENTILE(IF(ISERROR(D2237:D7236)=FALSE,D2237:D7236),CycleTimePercentile)</f>
        <v>0</v>
      </c>
      <c r="F2237" s="2" t="e">
        <f xml:space="preserve"> IF(Calculations!C2237 = DefectTypeString,  IFERROR(Calculations!J2237,""), NA())</f>
        <v>#N/A</v>
      </c>
      <c r="G2237" s="10">
        <f t="array" ref="G2237">PERCENTILE(IF(ISERROR(F2237:F7236)=FALSE,F2237:F7236),CycleTimePercentile)</f>
        <v>0</v>
      </c>
      <c r="H2237" s="2" t="e">
        <f ca="1" xml:space="preserve"> IF(OR(Calculations!C2237 = "",Calculations!C2237 = WorkTypeString),  Calculations!K2237, NA())</f>
        <v>#N/A</v>
      </c>
      <c r="I2237" s="2" t="e">
        <f xml:space="preserve"> IF(Calculations!C2237 = DefectTypeString,  Calculations!K2237, NA())</f>
        <v>#N/A</v>
      </c>
    </row>
    <row r="2238" spans="1:9" x14ac:dyDescent="0.25">
      <c r="A2238" s="8" t="str">
        <f>Calculations!A2238</f>
        <v/>
      </c>
      <c r="B2238" s="2" t="str">
        <f t="shared" si="39"/>
        <v/>
      </c>
      <c r="C2238" s="10" t="str">
        <f>IFERROR(Calculations!J2238,"")</f>
        <v/>
      </c>
      <c r="D2238" s="10" t="str">
        <f xml:space="preserve"> IF(OR(Calculations!C2238 = "",Calculations!C2238 = WorkTypeString),  IFERROR(Calculations!J2238,""), NA())</f>
        <v/>
      </c>
      <c r="E2238" s="10">
        <f t="array" ref="E2238">PERCENTILE(IF(ISERROR(D2238:D7237)=FALSE,D2238:D7237),CycleTimePercentile)</f>
        <v>0</v>
      </c>
      <c r="F2238" s="2" t="e">
        <f xml:space="preserve"> IF(Calculations!C2238 = DefectTypeString,  IFERROR(Calculations!J2238,""), NA())</f>
        <v>#N/A</v>
      </c>
      <c r="G2238" s="10">
        <f t="array" ref="G2238">PERCENTILE(IF(ISERROR(F2238:F7237)=FALSE,F2238:F7237),CycleTimePercentile)</f>
        <v>0</v>
      </c>
      <c r="H2238" s="2" t="e">
        <f ca="1" xml:space="preserve"> IF(OR(Calculations!C2238 = "",Calculations!C2238 = WorkTypeString),  Calculations!K2238, NA())</f>
        <v>#N/A</v>
      </c>
      <c r="I2238" s="2" t="e">
        <f xml:space="preserve"> IF(Calculations!C2238 = DefectTypeString,  Calculations!K2238, NA())</f>
        <v>#N/A</v>
      </c>
    </row>
    <row r="2239" spans="1:9" x14ac:dyDescent="0.25">
      <c r="A2239" s="8" t="str">
        <f>Calculations!A2239</f>
        <v/>
      </c>
      <c r="B2239" s="2" t="str">
        <f t="shared" si="39"/>
        <v/>
      </c>
      <c r="C2239" s="10" t="str">
        <f>IFERROR(Calculations!J2239,"")</f>
        <v/>
      </c>
      <c r="D2239" s="10" t="str">
        <f xml:space="preserve"> IF(OR(Calculations!C2239 = "",Calculations!C2239 = WorkTypeString),  IFERROR(Calculations!J2239,""), NA())</f>
        <v/>
      </c>
      <c r="E2239" s="10">
        <f t="array" ref="E2239">PERCENTILE(IF(ISERROR(D2239:D7238)=FALSE,D2239:D7238),CycleTimePercentile)</f>
        <v>0</v>
      </c>
      <c r="F2239" s="2" t="e">
        <f xml:space="preserve"> IF(Calculations!C2239 = DefectTypeString,  IFERROR(Calculations!J2239,""), NA())</f>
        <v>#N/A</v>
      </c>
      <c r="G2239" s="10">
        <f t="array" ref="G2239">PERCENTILE(IF(ISERROR(F2239:F7238)=FALSE,F2239:F7238),CycleTimePercentile)</f>
        <v>0</v>
      </c>
      <c r="H2239" s="2" t="e">
        <f ca="1" xml:space="preserve"> IF(OR(Calculations!C2239 = "",Calculations!C2239 = WorkTypeString),  Calculations!K2239, NA())</f>
        <v>#N/A</v>
      </c>
      <c r="I2239" s="2" t="e">
        <f xml:space="preserve"> IF(Calculations!C2239 = DefectTypeString,  Calculations!K2239, NA())</f>
        <v>#N/A</v>
      </c>
    </row>
    <row r="2240" spans="1:9" x14ac:dyDescent="0.25">
      <c r="A2240" s="8" t="str">
        <f>Calculations!A2240</f>
        <v/>
      </c>
      <c r="B2240" s="2" t="str">
        <f t="shared" si="39"/>
        <v/>
      </c>
      <c r="C2240" s="10" t="str">
        <f>IFERROR(Calculations!J2240,"")</f>
        <v/>
      </c>
      <c r="D2240" s="10" t="str">
        <f xml:space="preserve"> IF(OR(Calculations!C2240 = "",Calculations!C2240 = WorkTypeString),  IFERROR(Calculations!J2240,""), NA())</f>
        <v/>
      </c>
      <c r="E2240" s="10">
        <f t="array" ref="E2240">PERCENTILE(IF(ISERROR(D2240:D7239)=FALSE,D2240:D7239),CycleTimePercentile)</f>
        <v>0</v>
      </c>
      <c r="F2240" s="2" t="e">
        <f xml:space="preserve"> IF(Calculations!C2240 = DefectTypeString,  IFERROR(Calculations!J2240,""), NA())</f>
        <v>#N/A</v>
      </c>
      <c r="G2240" s="10">
        <f t="array" ref="G2240">PERCENTILE(IF(ISERROR(F2240:F7239)=FALSE,F2240:F7239),CycleTimePercentile)</f>
        <v>0</v>
      </c>
      <c r="H2240" s="2" t="e">
        <f ca="1" xml:space="preserve"> IF(OR(Calculations!C2240 = "",Calculations!C2240 = WorkTypeString),  Calculations!K2240, NA())</f>
        <v>#N/A</v>
      </c>
      <c r="I2240" s="2" t="e">
        <f xml:space="preserve"> IF(Calculations!C2240 = DefectTypeString,  Calculations!K2240, NA())</f>
        <v>#N/A</v>
      </c>
    </row>
    <row r="2241" spans="1:9" x14ac:dyDescent="0.25">
      <c r="A2241" s="8" t="str">
        <f>Calculations!A2241</f>
        <v/>
      </c>
      <c r="B2241" s="2" t="str">
        <f t="shared" si="39"/>
        <v/>
      </c>
      <c r="C2241" s="10" t="str">
        <f>IFERROR(Calculations!J2241,"")</f>
        <v/>
      </c>
      <c r="D2241" s="10" t="str">
        <f xml:space="preserve"> IF(OR(Calculations!C2241 = "",Calculations!C2241 = WorkTypeString),  IFERROR(Calculations!J2241,""), NA())</f>
        <v/>
      </c>
      <c r="E2241" s="10">
        <f t="array" ref="E2241">PERCENTILE(IF(ISERROR(D2241:D7240)=FALSE,D2241:D7240),CycleTimePercentile)</f>
        <v>0</v>
      </c>
      <c r="F2241" s="2" t="e">
        <f xml:space="preserve"> IF(Calculations!C2241 = DefectTypeString,  IFERROR(Calculations!J2241,""), NA())</f>
        <v>#N/A</v>
      </c>
      <c r="G2241" s="10">
        <f t="array" ref="G2241">PERCENTILE(IF(ISERROR(F2241:F7240)=FALSE,F2241:F7240),CycleTimePercentile)</f>
        <v>0</v>
      </c>
      <c r="H2241" s="2" t="e">
        <f ca="1" xml:space="preserve"> IF(OR(Calculations!C2241 = "",Calculations!C2241 = WorkTypeString),  Calculations!K2241, NA())</f>
        <v>#N/A</v>
      </c>
      <c r="I2241" s="2" t="e">
        <f xml:space="preserve"> IF(Calculations!C2241 = DefectTypeString,  Calculations!K2241, NA())</f>
        <v>#N/A</v>
      </c>
    </row>
    <row r="2242" spans="1:9" x14ac:dyDescent="0.25">
      <c r="A2242" s="8" t="str">
        <f>Calculations!A2242</f>
        <v/>
      </c>
      <c r="B2242" s="2" t="str">
        <f t="shared" si="39"/>
        <v/>
      </c>
      <c r="C2242" s="10" t="str">
        <f>IFERROR(Calculations!J2242,"")</f>
        <v/>
      </c>
      <c r="D2242" s="10" t="str">
        <f xml:space="preserve"> IF(OR(Calculations!C2242 = "",Calculations!C2242 = WorkTypeString),  IFERROR(Calculations!J2242,""), NA())</f>
        <v/>
      </c>
      <c r="E2242" s="10">
        <f t="array" ref="E2242">PERCENTILE(IF(ISERROR(D2242:D7241)=FALSE,D2242:D7241),CycleTimePercentile)</f>
        <v>0</v>
      </c>
      <c r="F2242" s="2" t="e">
        <f xml:space="preserve"> IF(Calculations!C2242 = DefectTypeString,  IFERROR(Calculations!J2242,""), NA())</f>
        <v>#N/A</v>
      </c>
      <c r="G2242" s="10">
        <f t="array" ref="G2242">PERCENTILE(IF(ISERROR(F2242:F7241)=FALSE,F2242:F7241),CycleTimePercentile)</f>
        <v>0</v>
      </c>
      <c r="H2242" s="2" t="e">
        <f ca="1" xml:space="preserve"> IF(OR(Calculations!C2242 = "",Calculations!C2242 = WorkTypeString),  Calculations!K2242, NA())</f>
        <v>#N/A</v>
      </c>
      <c r="I2242" s="2" t="e">
        <f xml:space="preserve"> IF(Calculations!C2242 = DefectTypeString,  Calculations!K2242, NA())</f>
        <v>#N/A</v>
      </c>
    </row>
    <row r="2243" spans="1:9" x14ac:dyDescent="0.25">
      <c r="A2243" s="8" t="str">
        <f>Calculations!A2243</f>
        <v/>
      </c>
      <c r="B2243" s="2" t="str">
        <f t="shared" ref="B2243:B2306" si="40">IF(ISNUMBER(A2243),YEAR(A2243)&amp;"-"&amp;TEXT(MONTH(A2243),"00")&amp;"-"&amp;TEXT(DAY(A2243),"00")&amp;"-"&amp;TEXT(HOUR(A2243),"00"),"")</f>
        <v/>
      </c>
      <c r="C2243" s="10" t="str">
        <f>IFERROR(Calculations!J2243,"")</f>
        <v/>
      </c>
      <c r="D2243" s="10" t="str">
        <f xml:space="preserve"> IF(OR(Calculations!C2243 = "",Calculations!C2243 = WorkTypeString),  IFERROR(Calculations!J2243,""), NA())</f>
        <v/>
      </c>
      <c r="E2243" s="10">
        <f t="array" ref="E2243">PERCENTILE(IF(ISERROR(D2243:D7242)=FALSE,D2243:D7242),CycleTimePercentile)</f>
        <v>0</v>
      </c>
      <c r="F2243" s="2" t="e">
        <f xml:space="preserve"> IF(Calculations!C2243 = DefectTypeString,  IFERROR(Calculations!J2243,""), NA())</f>
        <v>#N/A</v>
      </c>
      <c r="G2243" s="10">
        <f t="array" ref="G2243">PERCENTILE(IF(ISERROR(F2243:F7242)=FALSE,F2243:F7242),CycleTimePercentile)</f>
        <v>0</v>
      </c>
      <c r="H2243" s="2" t="e">
        <f ca="1" xml:space="preserve"> IF(OR(Calculations!C2243 = "",Calculations!C2243 = WorkTypeString),  Calculations!K2243, NA())</f>
        <v>#N/A</v>
      </c>
      <c r="I2243" s="2" t="e">
        <f xml:space="preserve"> IF(Calculations!C2243 = DefectTypeString,  Calculations!K2243, NA())</f>
        <v>#N/A</v>
      </c>
    </row>
    <row r="2244" spans="1:9" x14ac:dyDescent="0.25">
      <c r="A2244" s="8" t="str">
        <f>Calculations!A2244</f>
        <v/>
      </c>
      <c r="B2244" s="2" t="str">
        <f t="shared" si="40"/>
        <v/>
      </c>
      <c r="C2244" s="10" t="str">
        <f>IFERROR(Calculations!J2244,"")</f>
        <v/>
      </c>
      <c r="D2244" s="10" t="str">
        <f xml:space="preserve"> IF(OR(Calculations!C2244 = "",Calculations!C2244 = WorkTypeString),  IFERROR(Calculations!J2244,""), NA())</f>
        <v/>
      </c>
      <c r="E2244" s="10">
        <f t="array" ref="E2244">PERCENTILE(IF(ISERROR(D2244:D7243)=FALSE,D2244:D7243),CycleTimePercentile)</f>
        <v>0</v>
      </c>
      <c r="F2244" s="2" t="e">
        <f xml:space="preserve"> IF(Calculations!C2244 = DefectTypeString,  IFERROR(Calculations!J2244,""), NA())</f>
        <v>#N/A</v>
      </c>
      <c r="G2244" s="10">
        <f t="array" ref="G2244">PERCENTILE(IF(ISERROR(F2244:F7243)=FALSE,F2244:F7243),CycleTimePercentile)</f>
        <v>0</v>
      </c>
      <c r="H2244" s="2" t="e">
        <f ca="1" xml:space="preserve"> IF(OR(Calculations!C2244 = "",Calculations!C2244 = WorkTypeString),  Calculations!K2244, NA())</f>
        <v>#N/A</v>
      </c>
      <c r="I2244" s="2" t="e">
        <f xml:space="preserve"> IF(Calculations!C2244 = DefectTypeString,  Calculations!K2244, NA())</f>
        <v>#N/A</v>
      </c>
    </row>
    <row r="2245" spans="1:9" x14ac:dyDescent="0.25">
      <c r="A2245" s="8" t="str">
        <f>Calculations!A2245</f>
        <v/>
      </c>
      <c r="B2245" s="2" t="str">
        <f t="shared" si="40"/>
        <v/>
      </c>
      <c r="C2245" s="10" t="str">
        <f>IFERROR(Calculations!J2245,"")</f>
        <v/>
      </c>
      <c r="D2245" s="10" t="str">
        <f xml:space="preserve"> IF(OR(Calculations!C2245 = "",Calculations!C2245 = WorkTypeString),  IFERROR(Calculations!J2245,""), NA())</f>
        <v/>
      </c>
      <c r="E2245" s="10">
        <f t="array" ref="E2245">PERCENTILE(IF(ISERROR(D2245:D7244)=FALSE,D2245:D7244),CycleTimePercentile)</f>
        <v>0</v>
      </c>
      <c r="F2245" s="2" t="e">
        <f xml:space="preserve"> IF(Calculations!C2245 = DefectTypeString,  IFERROR(Calculations!J2245,""), NA())</f>
        <v>#N/A</v>
      </c>
      <c r="G2245" s="10">
        <f t="array" ref="G2245">PERCENTILE(IF(ISERROR(F2245:F7244)=FALSE,F2245:F7244),CycleTimePercentile)</f>
        <v>0</v>
      </c>
      <c r="H2245" s="2" t="e">
        <f ca="1" xml:space="preserve"> IF(OR(Calculations!C2245 = "",Calculations!C2245 = WorkTypeString),  Calculations!K2245, NA())</f>
        <v>#N/A</v>
      </c>
      <c r="I2245" s="2" t="e">
        <f xml:space="preserve"> IF(Calculations!C2245 = DefectTypeString,  Calculations!K2245, NA())</f>
        <v>#N/A</v>
      </c>
    </row>
    <row r="2246" spans="1:9" x14ac:dyDescent="0.25">
      <c r="A2246" s="8" t="str">
        <f>Calculations!A2246</f>
        <v/>
      </c>
      <c r="B2246" s="2" t="str">
        <f t="shared" si="40"/>
        <v/>
      </c>
      <c r="C2246" s="10" t="str">
        <f>IFERROR(Calculations!J2246,"")</f>
        <v/>
      </c>
      <c r="D2246" s="10" t="str">
        <f xml:space="preserve"> IF(OR(Calculations!C2246 = "",Calculations!C2246 = WorkTypeString),  IFERROR(Calculations!J2246,""), NA())</f>
        <v/>
      </c>
      <c r="E2246" s="10">
        <f t="array" ref="E2246">PERCENTILE(IF(ISERROR(D2246:D7245)=FALSE,D2246:D7245),CycleTimePercentile)</f>
        <v>0</v>
      </c>
      <c r="F2246" s="2" t="e">
        <f xml:space="preserve"> IF(Calculations!C2246 = DefectTypeString,  IFERROR(Calculations!J2246,""), NA())</f>
        <v>#N/A</v>
      </c>
      <c r="G2246" s="10">
        <f t="array" ref="G2246">PERCENTILE(IF(ISERROR(F2246:F7245)=FALSE,F2246:F7245),CycleTimePercentile)</f>
        <v>0</v>
      </c>
      <c r="H2246" s="2" t="e">
        <f ca="1" xml:space="preserve"> IF(OR(Calculations!C2246 = "",Calculations!C2246 = WorkTypeString),  Calculations!K2246, NA())</f>
        <v>#N/A</v>
      </c>
      <c r="I2246" s="2" t="e">
        <f xml:space="preserve"> IF(Calculations!C2246 = DefectTypeString,  Calculations!K2246, NA())</f>
        <v>#N/A</v>
      </c>
    </row>
    <row r="2247" spans="1:9" x14ac:dyDescent="0.25">
      <c r="A2247" s="8" t="str">
        <f>Calculations!A2247</f>
        <v/>
      </c>
      <c r="B2247" s="2" t="str">
        <f t="shared" si="40"/>
        <v/>
      </c>
      <c r="C2247" s="10" t="str">
        <f>IFERROR(Calculations!J2247,"")</f>
        <v/>
      </c>
      <c r="D2247" s="10" t="str">
        <f xml:space="preserve"> IF(OR(Calculations!C2247 = "",Calculations!C2247 = WorkTypeString),  IFERROR(Calculations!J2247,""), NA())</f>
        <v/>
      </c>
      <c r="E2247" s="10">
        <f t="array" ref="E2247">PERCENTILE(IF(ISERROR(D2247:D7246)=FALSE,D2247:D7246),CycleTimePercentile)</f>
        <v>0</v>
      </c>
      <c r="F2247" s="2" t="e">
        <f xml:space="preserve"> IF(Calculations!C2247 = DefectTypeString,  IFERROR(Calculations!J2247,""), NA())</f>
        <v>#N/A</v>
      </c>
      <c r="G2247" s="10">
        <f t="array" ref="G2247">PERCENTILE(IF(ISERROR(F2247:F7246)=FALSE,F2247:F7246),CycleTimePercentile)</f>
        <v>0</v>
      </c>
      <c r="H2247" s="2" t="e">
        <f ca="1" xml:space="preserve"> IF(OR(Calculations!C2247 = "",Calculations!C2247 = WorkTypeString),  Calculations!K2247, NA())</f>
        <v>#N/A</v>
      </c>
      <c r="I2247" s="2" t="e">
        <f xml:space="preserve"> IF(Calculations!C2247 = DefectTypeString,  Calculations!K2247, NA())</f>
        <v>#N/A</v>
      </c>
    </row>
    <row r="2248" spans="1:9" x14ac:dyDescent="0.25">
      <c r="A2248" s="8" t="str">
        <f>Calculations!A2248</f>
        <v/>
      </c>
      <c r="B2248" s="2" t="str">
        <f t="shared" si="40"/>
        <v/>
      </c>
      <c r="C2248" s="10" t="str">
        <f>IFERROR(Calculations!J2248,"")</f>
        <v/>
      </c>
      <c r="D2248" s="10" t="str">
        <f xml:space="preserve"> IF(OR(Calculations!C2248 = "",Calculations!C2248 = WorkTypeString),  IFERROR(Calculations!J2248,""), NA())</f>
        <v/>
      </c>
      <c r="E2248" s="10">
        <f t="array" ref="E2248">PERCENTILE(IF(ISERROR(D2248:D7247)=FALSE,D2248:D7247),CycleTimePercentile)</f>
        <v>0</v>
      </c>
      <c r="F2248" s="2" t="e">
        <f xml:space="preserve"> IF(Calculations!C2248 = DefectTypeString,  IFERROR(Calculations!J2248,""), NA())</f>
        <v>#N/A</v>
      </c>
      <c r="G2248" s="10">
        <f t="array" ref="G2248">PERCENTILE(IF(ISERROR(F2248:F7247)=FALSE,F2248:F7247),CycleTimePercentile)</f>
        <v>0</v>
      </c>
      <c r="H2248" s="2" t="e">
        <f ca="1" xml:space="preserve"> IF(OR(Calculations!C2248 = "",Calculations!C2248 = WorkTypeString),  Calculations!K2248, NA())</f>
        <v>#N/A</v>
      </c>
      <c r="I2248" s="2" t="e">
        <f xml:space="preserve"> IF(Calculations!C2248 = DefectTypeString,  Calculations!K2248, NA())</f>
        <v>#N/A</v>
      </c>
    </row>
    <row r="2249" spans="1:9" x14ac:dyDescent="0.25">
      <c r="A2249" s="8" t="str">
        <f>Calculations!A2249</f>
        <v/>
      </c>
      <c r="B2249" s="2" t="str">
        <f t="shared" si="40"/>
        <v/>
      </c>
      <c r="C2249" s="10" t="str">
        <f>IFERROR(Calculations!J2249,"")</f>
        <v/>
      </c>
      <c r="D2249" s="10" t="str">
        <f xml:space="preserve"> IF(OR(Calculations!C2249 = "",Calculations!C2249 = WorkTypeString),  IFERROR(Calculations!J2249,""), NA())</f>
        <v/>
      </c>
      <c r="E2249" s="10">
        <f t="array" ref="E2249">PERCENTILE(IF(ISERROR(D2249:D7248)=FALSE,D2249:D7248),CycleTimePercentile)</f>
        <v>0</v>
      </c>
      <c r="F2249" s="2" t="e">
        <f xml:space="preserve"> IF(Calculations!C2249 = DefectTypeString,  IFERROR(Calculations!J2249,""), NA())</f>
        <v>#N/A</v>
      </c>
      <c r="G2249" s="10">
        <f t="array" ref="G2249">PERCENTILE(IF(ISERROR(F2249:F7248)=FALSE,F2249:F7248),CycleTimePercentile)</f>
        <v>0</v>
      </c>
      <c r="H2249" s="2" t="e">
        <f ca="1" xml:space="preserve"> IF(OR(Calculations!C2249 = "",Calculations!C2249 = WorkTypeString),  Calculations!K2249, NA())</f>
        <v>#N/A</v>
      </c>
      <c r="I2249" s="2" t="e">
        <f xml:space="preserve"> IF(Calculations!C2249 = DefectTypeString,  Calculations!K2249, NA())</f>
        <v>#N/A</v>
      </c>
    </row>
    <row r="2250" spans="1:9" x14ac:dyDescent="0.25">
      <c r="A2250" s="8" t="str">
        <f>Calculations!A2250</f>
        <v/>
      </c>
      <c r="B2250" s="2" t="str">
        <f t="shared" si="40"/>
        <v/>
      </c>
      <c r="C2250" s="10" t="str">
        <f>IFERROR(Calculations!J2250,"")</f>
        <v/>
      </c>
      <c r="D2250" s="10" t="str">
        <f xml:space="preserve"> IF(OR(Calculations!C2250 = "",Calculations!C2250 = WorkTypeString),  IFERROR(Calculations!J2250,""), NA())</f>
        <v/>
      </c>
      <c r="E2250" s="10">
        <f t="array" ref="E2250">PERCENTILE(IF(ISERROR(D2250:D7249)=FALSE,D2250:D7249),CycleTimePercentile)</f>
        <v>0</v>
      </c>
      <c r="F2250" s="2" t="e">
        <f xml:space="preserve"> IF(Calculations!C2250 = DefectTypeString,  IFERROR(Calculations!J2250,""), NA())</f>
        <v>#N/A</v>
      </c>
      <c r="G2250" s="10">
        <f t="array" ref="G2250">PERCENTILE(IF(ISERROR(F2250:F7249)=FALSE,F2250:F7249),CycleTimePercentile)</f>
        <v>0</v>
      </c>
      <c r="H2250" s="2" t="e">
        <f ca="1" xml:space="preserve"> IF(OR(Calculations!C2250 = "",Calculations!C2250 = WorkTypeString),  Calculations!K2250, NA())</f>
        <v>#N/A</v>
      </c>
      <c r="I2250" s="2" t="e">
        <f xml:space="preserve"> IF(Calculations!C2250 = DefectTypeString,  Calculations!K2250, NA())</f>
        <v>#N/A</v>
      </c>
    </row>
    <row r="2251" spans="1:9" x14ac:dyDescent="0.25">
      <c r="A2251" s="8" t="str">
        <f>Calculations!A2251</f>
        <v/>
      </c>
      <c r="B2251" s="2" t="str">
        <f t="shared" si="40"/>
        <v/>
      </c>
      <c r="C2251" s="10" t="str">
        <f>IFERROR(Calculations!J2251,"")</f>
        <v/>
      </c>
      <c r="D2251" s="10" t="str">
        <f xml:space="preserve"> IF(OR(Calculations!C2251 = "",Calculations!C2251 = WorkTypeString),  IFERROR(Calculations!J2251,""), NA())</f>
        <v/>
      </c>
      <c r="E2251" s="10">
        <f t="array" ref="E2251">PERCENTILE(IF(ISERROR(D2251:D7250)=FALSE,D2251:D7250),CycleTimePercentile)</f>
        <v>0</v>
      </c>
      <c r="F2251" s="2" t="e">
        <f xml:space="preserve"> IF(Calculations!C2251 = DefectTypeString,  IFERROR(Calculations!J2251,""), NA())</f>
        <v>#N/A</v>
      </c>
      <c r="G2251" s="10">
        <f t="array" ref="G2251">PERCENTILE(IF(ISERROR(F2251:F7250)=FALSE,F2251:F7250),CycleTimePercentile)</f>
        <v>0</v>
      </c>
      <c r="H2251" s="2" t="e">
        <f ca="1" xml:space="preserve"> IF(OR(Calculations!C2251 = "",Calculations!C2251 = WorkTypeString),  Calculations!K2251, NA())</f>
        <v>#N/A</v>
      </c>
      <c r="I2251" s="2" t="e">
        <f xml:space="preserve"> IF(Calculations!C2251 = DefectTypeString,  Calculations!K2251, NA())</f>
        <v>#N/A</v>
      </c>
    </row>
    <row r="2252" spans="1:9" x14ac:dyDescent="0.25">
      <c r="A2252" s="8" t="str">
        <f>Calculations!A2252</f>
        <v/>
      </c>
      <c r="B2252" s="2" t="str">
        <f t="shared" si="40"/>
        <v/>
      </c>
      <c r="C2252" s="10" t="str">
        <f>IFERROR(Calculations!J2252,"")</f>
        <v/>
      </c>
      <c r="D2252" s="10" t="str">
        <f xml:space="preserve"> IF(OR(Calculations!C2252 = "",Calculations!C2252 = WorkTypeString),  IFERROR(Calculations!J2252,""), NA())</f>
        <v/>
      </c>
      <c r="E2252" s="10">
        <f t="array" ref="E2252">PERCENTILE(IF(ISERROR(D2252:D7251)=FALSE,D2252:D7251),CycleTimePercentile)</f>
        <v>0</v>
      </c>
      <c r="F2252" s="2" t="e">
        <f xml:space="preserve"> IF(Calculations!C2252 = DefectTypeString,  IFERROR(Calculations!J2252,""), NA())</f>
        <v>#N/A</v>
      </c>
      <c r="G2252" s="10">
        <f t="array" ref="G2252">PERCENTILE(IF(ISERROR(F2252:F7251)=FALSE,F2252:F7251),CycleTimePercentile)</f>
        <v>0</v>
      </c>
      <c r="H2252" s="2" t="e">
        <f ca="1" xml:space="preserve"> IF(OR(Calculations!C2252 = "",Calculations!C2252 = WorkTypeString),  Calculations!K2252, NA())</f>
        <v>#N/A</v>
      </c>
      <c r="I2252" s="2" t="e">
        <f xml:space="preserve"> IF(Calculations!C2252 = DefectTypeString,  Calculations!K2252, NA())</f>
        <v>#N/A</v>
      </c>
    </row>
    <row r="2253" spans="1:9" x14ac:dyDescent="0.25">
      <c r="A2253" s="8" t="str">
        <f>Calculations!A2253</f>
        <v/>
      </c>
      <c r="B2253" s="2" t="str">
        <f t="shared" si="40"/>
        <v/>
      </c>
      <c r="C2253" s="10" t="str">
        <f>IFERROR(Calculations!J2253,"")</f>
        <v/>
      </c>
      <c r="D2253" s="10" t="str">
        <f xml:space="preserve"> IF(OR(Calculations!C2253 = "",Calculations!C2253 = WorkTypeString),  IFERROR(Calculations!J2253,""), NA())</f>
        <v/>
      </c>
      <c r="E2253" s="10">
        <f t="array" ref="E2253">PERCENTILE(IF(ISERROR(D2253:D7252)=FALSE,D2253:D7252),CycleTimePercentile)</f>
        <v>0</v>
      </c>
      <c r="F2253" s="2" t="e">
        <f xml:space="preserve"> IF(Calculations!C2253 = DefectTypeString,  IFERROR(Calculations!J2253,""), NA())</f>
        <v>#N/A</v>
      </c>
      <c r="G2253" s="10">
        <f t="array" ref="G2253">PERCENTILE(IF(ISERROR(F2253:F7252)=FALSE,F2253:F7252),CycleTimePercentile)</f>
        <v>0</v>
      </c>
      <c r="H2253" s="2" t="e">
        <f ca="1" xml:space="preserve"> IF(OR(Calculations!C2253 = "",Calculations!C2253 = WorkTypeString),  Calculations!K2253, NA())</f>
        <v>#N/A</v>
      </c>
      <c r="I2253" s="2" t="e">
        <f xml:space="preserve"> IF(Calculations!C2253 = DefectTypeString,  Calculations!K2253, NA())</f>
        <v>#N/A</v>
      </c>
    </row>
    <row r="2254" spans="1:9" x14ac:dyDescent="0.25">
      <c r="A2254" s="8" t="str">
        <f>Calculations!A2254</f>
        <v/>
      </c>
      <c r="B2254" s="2" t="str">
        <f t="shared" si="40"/>
        <v/>
      </c>
      <c r="C2254" s="10" t="str">
        <f>IFERROR(Calculations!J2254,"")</f>
        <v/>
      </c>
      <c r="D2254" s="10" t="str">
        <f xml:space="preserve"> IF(OR(Calculations!C2254 = "",Calculations!C2254 = WorkTypeString),  IFERROR(Calculations!J2254,""), NA())</f>
        <v/>
      </c>
      <c r="E2254" s="10">
        <f t="array" ref="E2254">PERCENTILE(IF(ISERROR(D2254:D7253)=FALSE,D2254:D7253),CycleTimePercentile)</f>
        <v>0</v>
      </c>
      <c r="F2254" s="2" t="e">
        <f xml:space="preserve"> IF(Calculations!C2254 = DefectTypeString,  IFERROR(Calculations!J2254,""), NA())</f>
        <v>#N/A</v>
      </c>
      <c r="G2254" s="10">
        <f t="array" ref="G2254">PERCENTILE(IF(ISERROR(F2254:F7253)=FALSE,F2254:F7253),CycleTimePercentile)</f>
        <v>0</v>
      </c>
      <c r="H2254" s="2" t="e">
        <f ca="1" xml:space="preserve"> IF(OR(Calculations!C2254 = "",Calculations!C2254 = WorkTypeString),  Calculations!K2254, NA())</f>
        <v>#N/A</v>
      </c>
      <c r="I2254" s="2" t="e">
        <f xml:space="preserve"> IF(Calculations!C2254 = DefectTypeString,  Calculations!K2254, NA())</f>
        <v>#N/A</v>
      </c>
    </row>
    <row r="2255" spans="1:9" x14ac:dyDescent="0.25">
      <c r="A2255" s="8" t="str">
        <f>Calculations!A2255</f>
        <v/>
      </c>
      <c r="B2255" s="2" t="str">
        <f t="shared" si="40"/>
        <v/>
      </c>
      <c r="C2255" s="10" t="str">
        <f>IFERROR(Calculations!J2255,"")</f>
        <v/>
      </c>
      <c r="D2255" s="10" t="str">
        <f xml:space="preserve"> IF(OR(Calculations!C2255 = "",Calculations!C2255 = WorkTypeString),  IFERROR(Calculations!J2255,""), NA())</f>
        <v/>
      </c>
      <c r="E2255" s="10">
        <f t="array" ref="E2255">PERCENTILE(IF(ISERROR(D2255:D7254)=FALSE,D2255:D7254),CycleTimePercentile)</f>
        <v>0</v>
      </c>
      <c r="F2255" s="2" t="e">
        <f xml:space="preserve"> IF(Calculations!C2255 = DefectTypeString,  IFERROR(Calculations!J2255,""), NA())</f>
        <v>#N/A</v>
      </c>
      <c r="G2255" s="10">
        <f t="array" ref="G2255">PERCENTILE(IF(ISERROR(F2255:F7254)=FALSE,F2255:F7254),CycleTimePercentile)</f>
        <v>0</v>
      </c>
      <c r="H2255" s="2" t="e">
        <f ca="1" xml:space="preserve"> IF(OR(Calculations!C2255 = "",Calculations!C2255 = WorkTypeString),  Calculations!K2255, NA())</f>
        <v>#N/A</v>
      </c>
      <c r="I2255" s="2" t="e">
        <f xml:space="preserve"> IF(Calculations!C2255 = DefectTypeString,  Calculations!K2255, NA())</f>
        <v>#N/A</v>
      </c>
    </row>
    <row r="2256" spans="1:9" x14ac:dyDescent="0.25">
      <c r="A2256" s="8" t="str">
        <f>Calculations!A2256</f>
        <v/>
      </c>
      <c r="B2256" s="2" t="str">
        <f t="shared" si="40"/>
        <v/>
      </c>
      <c r="C2256" s="10" t="str">
        <f>IFERROR(Calculations!J2256,"")</f>
        <v/>
      </c>
      <c r="D2256" s="10" t="str">
        <f xml:space="preserve"> IF(OR(Calculations!C2256 = "",Calculations!C2256 = WorkTypeString),  IFERROR(Calculations!J2256,""), NA())</f>
        <v/>
      </c>
      <c r="E2256" s="10">
        <f t="array" ref="E2256">PERCENTILE(IF(ISERROR(D2256:D7255)=FALSE,D2256:D7255),CycleTimePercentile)</f>
        <v>0</v>
      </c>
      <c r="F2256" s="2" t="e">
        <f xml:space="preserve"> IF(Calculations!C2256 = DefectTypeString,  IFERROR(Calculations!J2256,""), NA())</f>
        <v>#N/A</v>
      </c>
      <c r="G2256" s="10">
        <f t="array" ref="G2256">PERCENTILE(IF(ISERROR(F2256:F7255)=FALSE,F2256:F7255),CycleTimePercentile)</f>
        <v>0</v>
      </c>
      <c r="H2256" s="2" t="e">
        <f ca="1" xml:space="preserve"> IF(OR(Calculations!C2256 = "",Calculations!C2256 = WorkTypeString),  Calculations!K2256, NA())</f>
        <v>#N/A</v>
      </c>
      <c r="I2256" s="2" t="e">
        <f xml:space="preserve"> IF(Calculations!C2256 = DefectTypeString,  Calculations!K2256, NA())</f>
        <v>#N/A</v>
      </c>
    </row>
    <row r="2257" spans="1:9" x14ac:dyDescent="0.25">
      <c r="A2257" s="8" t="str">
        <f>Calculations!A2257</f>
        <v/>
      </c>
      <c r="B2257" s="2" t="str">
        <f t="shared" si="40"/>
        <v/>
      </c>
      <c r="C2257" s="10" t="str">
        <f>IFERROR(Calculations!J2257,"")</f>
        <v/>
      </c>
      <c r="D2257" s="10" t="str">
        <f xml:space="preserve"> IF(OR(Calculations!C2257 = "",Calculations!C2257 = WorkTypeString),  IFERROR(Calculations!J2257,""), NA())</f>
        <v/>
      </c>
      <c r="E2257" s="10">
        <f t="array" ref="E2257">PERCENTILE(IF(ISERROR(D2257:D7256)=FALSE,D2257:D7256),CycleTimePercentile)</f>
        <v>0</v>
      </c>
      <c r="F2257" s="2" t="e">
        <f xml:space="preserve"> IF(Calculations!C2257 = DefectTypeString,  IFERROR(Calculations!J2257,""), NA())</f>
        <v>#N/A</v>
      </c>
      <c r="G2257" s="10">
        <f t="array" ref="G2257">PERCENTILE(IF(ISERROR(F2257:F7256)=FALSE,F2257:F7256),CycleTimePercentile)</f>
        <v>0</v>
      </c>
      <c r="H2257" s="2" t="e">
        <f ca="1" xml:space="preserve"> IF(OR(Calculations!C2257 = "",Calculations!C2257 = WorkTypeString),  Calculations!K2257, NA())</f>
        <v>#N/A</v>
      </c>
      <c r="I2257" s="2" t="e">
        <f xml:space="preserve"> IF(Calculations!C2257 = DefectTypeString,  Calculations!K2257, NA())</f>
        <v>#N/A</v>
      </c>
    </row>
    <row r="2258" spans="1:9" x14ac:dyDescent="0.25">
      <c r="A2258" s="8" t="str">
        <f>Calculations!A2258</f>
        <v/>
      </c>
      <c r="B2258" s="2" t="str">
        <f t="shared" si="40"/>
        <v/>
      </c>
      <c r="C2258" s="10" t="str">
        <f>IFERROR(Calculations!J2258,"")</f>
        <v/>
      </c>
      <c r="D2258" s="10" t="str">
        <f xml:space="preserve"> IF(OR(Calculations!C2258 = "",Calculations!C2258 = WorkTypeString),  IFERROR(Calculations!J2258,""), NA())</f>
        <v/>
      </c>
      <c r="E2258" s="10">
        <f t="array" ref="E2258">PERCENTILE(IF(ISERROR(D2258:D7257)=FALSE,D2258:D7257),CycleTimePercentile)</f>
        <v>0</v>
      </c>
      <c r="F2258" s="2" t="e">
        <f xml:space="preserve"> IF(Calculations!C2258 = DefectTypeString,  IFERROR(Calculations!J2258,""), NA())</f>
        <v>#N/A</v>
      </c>
      <c r="G2258" s="10">
        <f t="array" ref="G2258">PERCENTILE(IF(ISERROR(F2258:F7257)=FALSE,F2258:F7257),CycleTimePercentile)</f>
        <v>0</v>
      </c>
      <c r="H2258" s="2" t="e">
        <f ca="1" xml:space="preserve"> IF(OR(Calculations!C2258 = "",Calculations!C2258 = WorkTypeString),  Calculations!K2258, NA())</f>
        <v>#N/A</v>
      </c>
      <c r="I2258" s="2" t="e">
        <f xml:space="preserve"> IF(Calculations!C2258 = DefectTypeString,  Calculations!K2258, NA())</f>
        <v>#N/A</v>
      </c>
    </row>
    <row r="2259" spans="1:9" x14ac:dyDescent="0.25">
      <c r="A2259" s="8" t="str">
        <f>Calculations!A2259</f>
        <v/>
      </c>
      <c r="B2259" s="2" t="str">
        <f t="shared" si="40"/>
        <v/>
      </c>
      <c r="C2259" s="10" t="str">
        <f>IFERROR(Calculations!J2259,"")</f>
        <v/>
      </c>
      <c r="D2259" s="10" t="str">
        <f xml:space="preserve"> IF(OR(Calculations!C2259 = "",Calculations!C2259 = WorkTypeString),  IFERROR(Calculations!J2259,""), NA())</f>
        <v/>
      </c>
      <c r="E2259" s="10">
        <f t="array" ref="E2259">PERCENTILE(IF(ISERROR(D2259:D7258)=FALSE,D2259:D7258),CycleTimePercentile)</f>
        <v>0</v>
      </c>
      <c r="F2259" s="2" t="e">
        <f xml:space="preserve"> IF(Calculations!C2259 = DefectTypeString,  IFERROR(Calculations!J2259,""), NA())</f>
        <v>#N/A</v>
      </c>
      <c r="G2259" s="10">
        <f t="array" ref="G2259">PERCENTILE(IF(ISERROR(F2259:F7258)=FALSE,F2259:F7258),CycleTimePercentile)</f>
        <v>0</v>
      </c>
      <c r="H2259" s="2" t="e">
        <f ca="1" xml:space="preserve"> IF(OR(Calculations!C2259 = "",Calculations!C2259 = WorkTypeString),  Calculations!K2259, NA())</f>
        <v>#N/A</v>
      </c>
      <c r="I2259" s="2" t="e">
        <f xml:space="preserve"> IF(Calculations!C2259 = DefectTypeString,  Calculations!K2259, NA())</f>
        <v>#N/A</v>
      </c>
    </row>
    <row r="2260" spans="1:9" x14ac:dyDescent="0.25">
      <c r="A2260" s="8" t="str">
        <f>Calculations!A2260</f>
        <v/>
      </c>
      <c r="B2260" s="2" t="str">
        <f t="shared" si="40"/>
        <v/>
      </c>
      <c r="C2260" s="10" t="str">
        <f>IFERROR(Calculations!J2260,"")</f>
        <v/>
      </c>
      <c r="D2260" s="10" t="str">
        <f xml:space="preserve"> IF(OR(Calculations!C2260 = "",Calculations!C2260 = WorkTypeString),  IFERROR(Calculations!J2260,""), NA())</f>
        <v/>
      </c>
      <c r="E2260" s="10">
        <f t="array" ref="E2260">PERCENTILE(IF(ISERROR(D2260:D7259)=FALSE,D2260:D7259),CycleTimePercentile)</f>
        <v>0</v>
      </c>
      <c r="F2260" s="2" t="e">
        <f xml:space="preserve"> IF(Calculations!C2260 = DefectTypeString,  IFERROR(Calculations!J2260,""), NA())</f>
        <v>#N/A</v>
      </c>
      <c r="G2260" s="10">
        <f t="array" ref="G2260">PERCENTILE(IF(ISERROR(F2260:F7259)=FALSE,F2260:F7259),CycleTimePercentile)</f>
        <v>0</v>
      </c>
      <c r="H2260" s="2" t="e">
        <f ca="1" xml:space="preserve"> IF(OR(Calculations!C2260 = "",Calculations!C2260 = WorkTypeString),  Calculations!K2260, NA())</f>
        <v>#N/A</v>
      </c>
      <c r="I2260" s="2" t="e">
        <f xml:space="preserve"> IF(Calculations!C2260 = DefectTypeString,  Calculations!K2260, NA())</f>
        <v>#N/A</v>
      </c>
    </row>
    <row r="2261" spans="1:9" x14ac:dyDescent="0.25">
      <c r="A2261" s="8" t="str">
        <f>Calculations!A2261</f>
        <v/>
      </c>
      <c r="B2261" s="2" t="str">
        <f t="shared" si="40"/>
        <v/>
      </c>
      <c r="C2261" s="10" t="str">
        <f>IFERROR(Calculations!J2261,"")</f>
        <v/>
      </c>
      <c r="D2261" s="10" t="str">
        <f xml:space="preserve"> IF(OR(Calculations!C2261 = "",Calculations!C2261 = WorkTypeString),  IFERROR(Calculations!J2261,""), NA())</f>
        <v/>
      </c>
      <c r="E2261" s="10">
        <f t="array" ref="E2261">PERCENTILE(IF(ISERROR(D2261:D7260)=FALSE,D2261:D7260),CycleTimePercentile)</f>
        <v>0</v>
      </c>
      <c r="F2261" s="2" t="e">
        <f xml:space="preserve"> IF(Calculations!C2261 = DefectTypeString,  IFERROR(Calculations!J2261,""), NA())</f>
        <v>#N/A</v>
      </c>
      <c r="G2261" s="10">
        <f t="array" ref="G2261">PERCENTILE(IF(ISERROR(F2261:F7260)=FALSE,F2261:F7260),CycleTimePercentile)</f>
        <v>0</v>
      </c>
      <c r="H2261" s="2" t="e">
        <f ca="1" xml:space="preserve"> IF(OR(Calculations!C2261 = "",Calculations!C2261 = WorkTypeString),  Calculations!K2261, NA())</f>
        <v>#N/A</v>
      </c>
      <c r="I2261" s="2" t="e">
        <f xml:space="preserve"> IF(Calculations!C2261 = DefectTypeString,  Calculations!K2261, NA())</f>
        <v>#N/A</v>
      </c>
    </row>
    <row r="2262" spans="1:9" x14ac:dyDescent="0.25">
      <c r="A2262" s="8" t="str">
        <f>Calculations!A2262</f>
        <v/>
      </c>
      <c r="B2262" s="2" t="str">
        <f t="shared" si="40"/>
        <v/>
      </c>
      <c r="C2262" s="10" t="str">
        <f>IFERROR(Calculations!J2262,"")</f>
        <v/>
      </c>
      <c r="D2262" s="10" t="str">
        <f xml:space="preserve"> IF(OR(Calculations!C2262 = "",Calculations!C2262 = WorkTypeString),  IFERROR(Calculations!J2262,""), NA())</f>
        <v/>
      </c>
      <c r="E2262" s="10">
        <f t="array" ref="E2262">PERCENTILE(IF(ISERROR(D2262:D7261)=FALSE,D2262:D7261),CycleTimePercentile)</f>
        <v>0</v>
      </c>
      <c r="F2262" s="2" t="e">
        <f xml:space="preserve"> IF(Calculations!C2262 = DefectTypeString,  IFERROR(Calculations!J2262,""), NA())</f>
        <v>#N/A</v>
      </c>
      <c r="G2262" s="10">
        <f t="array" ref="G2262">PERCENTILE(IF(ISERROR(F2262:F7261)=FALSE,F2262:F7261),CycleTimePercentile)</f>
        <v>0</v>
      </c>
      <c r="H2262" s="2" t="e">
        <f ca="1" xml:space="preserve"> IF(OR(Calculations!C2262 = "",Calculations!C2262 = WorkTypeString),  Calculations!K2262, NA())</f>
        <v>#N/A</v>
      </c>
      <c r="I2262" s="2" t="e">
        <f xml:space="preserve"> IF(Calculations!C2262 = DefectTypeString,  Calculations!K2262, NA())</f>
        <v>#N/A</v>
      </c>
    </row>
    <row r="2263" spans="1:9" x14ac:dyDescent="0.25">
      <c r="A2263" s="8" t="str">
        <f>Calculations!A2263</f>
        <v/>
      </c>
      <c r="B2263" s="2" t="str">
        <f t="shared" si="40"/>
        <v/>
      </c>
      <c r="C2263" s="10" t="str">
        <f>IFERROR(Calculations!J2263,"")</f>
        <v/>
      </c>
      <c r="D2263" s="10" t="str">
        <f xml:space="preserve"> IF(OR(Calculations!C2263 = "",Calculations!C2263 = WorkTypeString),  IFERROR(Calculations!J2263,""), NA())</f>
        <v/>
      </c>
      <c r="E2263" s="10">
        <f t="array" ref="E2263">PERCENTILE(IF(ISERROR(D2263:D7262)=FALSE,D2263:D7262),CycleTimePercentile)</f>
        <v>0</v>
      </c>
      <c r="F2263" s="2" t="e">
        <f xml:space="preserve"> IF(Calculations!C2263 = DefectTypeString,  IFERROR(Calculations!J2263,""), NA())</f>
        <v>#N/A</v>
      </c>
      <c r="G2263" s="10">
        <f t="array" ref="G2263">PERCENTILE(IF(ISERROR(F2263:F7262)=FALSE,F2263:F7262),CycleTimePercentile)</f>
        <v>0</v>
      </c>
      <c r="H2263" s="2" t="e">
        <f ca="1" xml:space="preserve"> IF(OR(Calculations!C2263 = "",Calculations!C2263 = WorkTypeString),  Calculations!K2263, NA())</f>
        <v>#N/A</v>
      </c>
      <c r="I2263" s="2" t="e">
        <f xml:space="preserve"> IF(Calculations!C2263 = DefectTypeString,  Calculations!K2263, NA())</f>
        <v>#N/A</v>
      </c>
    </row>
    <row r="2264" spans="1:9" x14ac:dyDescent="0.25">
      <c r="A2264" s="8" t="str">
        <f>Calculations!A2264</f>
        <v/>
      </c>
      <c r="B2264" s="2" t="str">
        <f t="shared" si="40"/>
        <v/>
      </c>
      <c r="C2264" s="10" t="str">
        <f>IFERROR(Calculations!J2264,"")</f>
        <v/>
      </c>
      <c r="D2264" s="10" t="str">
        <f xml:space="preserve"> IF(OR(Calculations!C2264 = "",Calculations!C2264 = WorkTypeString),  IFERROR(Calculations!J2264,""), NA())</f>
        <v/>
      </c>
      <c r="E2264" s="10">
        <f t="array" ref="E2264">PERCENTILE(IF(ISERROR(D2264:D7263)=FALSE,D2264:D7263),CycleTimePercentile)</f>
        <v>0</v>
      </c>
      <c r="F2264" s="2" t="e">
        <f xml:space="preserve"> IF(Calculations!C2264 = DefectTypeString,  IFERROR(Calculations!J2264,""), NA())</f>
        <v>#N/A</v>
      </c>
      <c r="G2264" s="10">
        <f t="array" ref="G2264">PERCENTILE(IF(ISERROR(F2264:F7263)=FALSE,F2264:F7263),CycleTimePercentile)</f>
        <v>0</v>
      </c>
      <c r="H2264" s="2" t="e">
        <f ca="1" xml:space="preserve"> IF(OR(Calculations!C2264 = "",Calculations!C2264 = WorkTypeString),  Calculations!K2264, NA())</f>
        <v>#N/A</v>
      </c>
      <c r="I2264" s="2" t="e">
        <f xml:space="preserve"> IF(Calculations!C2264 = DefectTypeString,  Calculations!K2264, NA())</f>
        <v>#N/A</v>
      </c>
    </row>
    <row r="2265" spans="1:9" x14ac:dyDescent="0.25">
      <c r="A2265" s="8" t="str">
        <f>Calculations!A2265</f>
        <v/>
      </c>
      <c r="B2265" s="2" t="str">
        <f t="shared" si="40"/>
        <v/>
      </c>
      <c r="C2265" s="10" t="str">
        <f>IFERROR(Calculations!J2265,"")</f>
        <v/>
      </c>
      <c r="D2265" s="10" t="str">
        <f xml:space="preserve"> IF(OR(Calculations!C2265 = "",Calculations!C2265 = WorkTypeString),  IFERROR(Calculations!J2265,""), NA())</f>
        <v/>
      </c>
      <c r="E2265" s="10">
        <f t="array" ref="E2265">PERCENTILE(IF(ISERROR(D2265:D7264)=FALSE,D2265:D7264),CycleTimePercentile)</f>
        <v>0</v>
      </c>
      <c r="F2265" s="2" t="e">
        <f xml:space="preserve"> IF(Calculations!C2265 = DefectTypeString,  IFERROR(Calculations!J2265,""), NA())</f>
        <v>#N/A</v>
      </c>
      <c r="G2265" s="10">
        <f t="array" ref="G2265">PERCENTILE(IF(ISERROR(F2265:F7264)=FALSE,F2265:F7264),CycleTimePercentile)</f>
        <v>0</v>
      </c>
      <c r="H2265" s="2" t="e">
        <f ca="1" xml:space="preserve"> IF(OR(Calculations!C2265 = "",Calculations!C2265 = WorkTypeString),  Calculations!K2265, NA())</f>
        <v>#N/A</v>
      </c>
      <c r="I2265" s="2" t="e">
        <f xml:space="preserve"> IF(Calculations!C2265 = DefectTypeString,  Calculations!K2265, NA())</f>
        <v>#N/A</v>
      </c>
    </row>
    <row r="2266" spans="1:9" x14ac:dyDescent="0.25">
      <c r="A2266" s="8" t="str">
        <f>Calculations!A2266</f>
        <v/>
      </c>
      <c r="B2266" s="2" t="str">
        <f t="shared" si="40"/>
        <v/>
      </c>
      <c r="C2266" s="10" t="str">
        <f>IFERROR(Calculations!J2266,"")</f>
        <v/>
      </c>
      <c r="D2266" s="10" t="str">
        <f xml:space="preserve"> IF(OR(Calculations!C2266 = "",Calculations!C2266 = WorkTypeString),  IFERROR(Calculations!J2266,""), NA())</f>
        <v/>
      </c>
      <c r="E2266" s="10">
        <f t="array" ref="E2266">PERCENTILE(IF(ISERROR(D2266:D7265)=FALSE,D2266:D7265),CycleTimePercentile)</f>
        <v>0</v>
      </c>
      <c r="F2266" s="2" t="e">
        <f xml:space="preserve"> IF(Calculations!C2266 = DefectTypeString,  IFERROR(Calculations!J2266,""), NA())</f>
        <v>#N/A</v>
      </c>
      <c r="G2266" s="10">
        <f t="array" ref="G2266">PERCENTILE(IF(ISERROR(F2266:F7265)=FALSE,F2266:F7265),CycleTimePercentile)</f>
        <v>0</v>
      </c>
      <c r="H2266" s="2" t="e">
        <f ca="1" xml:space="preserve"> IF(OR(Calculations!C2266 = "",Calculations!C2266 = WorkTypeString),  Calculations!K2266, NA())</f>
        <v>#N/A</v>
      </c>
      <c r="I2266" s="2" t="e">
        <f xml:space="preserve"> IF(Calculations!C2266 = DefectTypeString,  Calculations!K2266, NA())</f>
        <v>#N/A</v>
      </c>
    </row>
    <row r="2267" spans="1:9" x14ac:dyDescent="0.25">
      <c r="A2267" s="8" t="str">
        <f>Calculations!A2267</f>
        <v/>
      </c>
      <c r="B2267" s="2" t="str">
        <f t="shared" si="40"/>
        <v/>
      </c>
      <c r="C2267" s="10" t="str">
        <f>IFERROR(Calculations!J2267,"")</f>
        <v/>
      </c>
      <c r="D2267" s="10" t="str">
        <f xml:space="preserve"> IF(OR(Calculations!C2267 = "",Calculations!C2267 = WorkTypeString),  IFERROR(Calculations!J2267,""), NA())</f>
        <v/>
      </c>
      <c r="E2267" s="10">
        <f t="array" ref="E2267">PERCENTILE(IF(ISERROR(D2267:D7266)=FALSE,D2267:D7266),CycleTimePercentile)</f>
        <v>0</v>
      </c>
      <c r="F2267" s="2" t="e">
        <f xml:space="preserve"> IF(Calculations!C2267 = DefectTypeString,  IFERROR(Calculations!J2267,""), NA())</f>
        <v>#N/A</v>
      </c>
      <c r="G2267" s="10">
        <f t="array" ref="G2267">PERCENTILE(IF(ISERROR(F2267:F7266)=FALSE,F2267:F7266),CycleTimePercentile)</f>
        <v>0</v>
      </c>
      <c r="H2267" s="2" t="e">
        <f ca="1" xml:space="preserve"> IF(OR(Calculations!C2267 = "",Calculations!C2267 = WorkTypeString),  Calculations!K2267, NA())</f>
        <v>#N/A</v>
      </c>
      <c r="I2267" s="2" t="e">
        <f xml:space="preserve"> IF(Calculations!C2267 = DefectTypeString,  Calculations!K2267, NA())</f>
        <v>#N/A</v>
      </c>
    </row>
    <row r="2268" spans="1:9" x14ac:dyDescent="0.25">
      <c r="A2268" s="8" t="str">
        <f>Calculations!A2268</f>
        <v/>
      </c>
      <c r="B2268" s="2" t="str">
        <f t="shared" si="40"/>
        <v/>
      </c>
      <c r="C2268" s="10" t="str">
        <f>IFERROR(Calculations!J2268,"")</f>
        <v/>
      </c>
      <c r="D2268" s="10" t="str">
        <f xml:space="preserve"> IF(OR(Calculations!C2268 = "",Calculations!C2268 = WorkTypeString),  IFERROR(Calculations!J2268,""), NA())</f>
        <v/>
      </c>
      <c r="E2268" s="10">
        <f t="array" ref="E2268">PERCENTILE(IF(ISERROR(D2268:D7267)=FALSE,D2268:D7267),CycleTimePercentile)</f>
        <v>0</v>
      </c>
      <c r="F2268" s="2" t="e">
        <f xml:space="preserve"> IF(Calculations!C2268 = DefectTypeString,  IFERROR(Calculations!J2268,""), NA())</f>
        <v>#N/A</v>
      </c>
      <c r="G2268" s="10">
        <f t="array" ref="G2268">PERCENTILE(IF(ISERROR(F2268:F7267)=FALSE,F2268:F7267),CycleTimePercentile)</f>
        <v>0</v>
      </c>
      <c r="H2268" s="2" t="e">
        <f ca="1" xml:space="preserve"> IF(OR(Calculations!C2268 = "",Calculations!C2268 = WorkTypeString),  Calculations!K2268, NA())</f>
        <v>#N/A</v>
      </c>
      <c r="I2268" s="2" t="e">
        <f xml:space="preserve"> IF(Calculations!C2268 = DefectTypeString,  Calculations!K2268, NA())</f>
        <v>#N/A</v>
      </c>
    </row>
    <row r="2269" spans="1:9" x14ac:dyDescent="0.25">
      <c r="A2269" s="8" t="str">
        <f>Calculations!A2269</f>
        <v/>
      </c>
      <c r="B2269" s="2" t="str">
        <f t="shared" si="40"/>
        <v/>
      </c>
      <c r="C2269" s="10" t="str">
        <f>IFERROR(Calculations!J2269,"")</f>
        <v/>
      </c>
      <c r="D2269" s="10" t="str">
        <f xml:space="preserve"> IF(OR(Calculations!C2269 = "",Calculations!C2269 = WorkTypeString),  IFERROR(Calculations!J2269,""), NA())</f>
        <v/>
      </c>
      <c r="E2269" s="10">
        <f t="array" ref="E2269">PERCENTILE(IF(ISERROR(D2269:D7268)=FALSE,D2269:D7268),CycleTimePercentile)</f>
        <v>0</v>
      </c>
      <c r="F2269" s="2" t="e">
        <f xml:space="preserve"> IF(Calculations!C2269 = DefectTypeString,  IFERROR(Calculations!J2269,""), NA())</f>
        <v>#N/A</v>
      </c>
      <c r="G2269" s="10">
        <f t="array" ref="G2269">PERCENTILE(IF(ISERROR(F2269:F7268)=FALSE,F2269:F7268),CycleTimePercentile)</f>
        <v>0</v>
      </c>
      <c r="H2269" s="2" t="e">
        <f ca="1" xml:space="preserve"> IF(OR(Calculations!C2269 = "",Calculations!C2269 = WorkTypeString),  Calculations!K2269, NA())</f>
        <v>#N/A</v>
      </c>
      <c r="I2269" s="2" t="e">
        <f xml:space="preserve"> IF(Calculations!C2269 = DefectTypeString,  Calculations!K2269, NA())</f>
        <v>#N/A</v>
      </c>
    </row>
    <row r="2270" spans="1:9" x14ac:dyDescent="0.25">
      <c r="A2270" s="8" t="str">
        <f>Calculations!A2270</f>
        <v/>
      </c>
      <c r="B2270" s="2" t="str">
        <f t="shared" si="40"/>
        <v/>
      </c>
      <c r="C2270" s="10" t="str">
        <f>IFERROR(Calculations!J2270,"")</f>
        <v/>
      </c>
      <c r="D2270" s="10" t="str">
        <f xml:space="preserve"> IF(OR(Calculations!C2270 = "",Calculations!C2270 = WorkTypeString),  IFERROR(Calculations!J2270,""), NA())</f>
        <v/>
      </c>
      <c r="E2270" s="10">
        <f t="array" ref="E2270">PERCENTILE(IF(ISERROR(D2270:D7269)=FALSE,D2270:D7269),CycleTimePercentile)</f>
        <v>0</v>
      </c>
      <c r="F2270" s="2" t="e">
        <f xml:space="preserve"> IF(Calculations!C2270 = DefectTypeString,  IFERROR(Calculations!J2270,""), NA())</f>
        <v>#N/A</v>
      </c>
      <c r="G2270" s="10">
        <f t="array" ref="G2270">PERCENTILE(IF(ISERROR(F2270:F7269)=FALSE,F2270:F7269),CycleTimePercentile)</f>
        <v>0</v>
      </c>
      <c r="H2270" s="2" t="e">
        <f ca="1" xml:space="preserve"> IF(OR(Calculations!C2270 = "",Calculations!C2270 = WorkTypeString),  Calculations!K2270, NA())</f>
        <v>#N/A</v>
      </c>
      <c r="I2270" s="2" t="e">
        <f xml:space="preserve"> IF(Calculations!C2270 = DefectTypeString,  Calculations!K2270, NA())</f>
        <v>#N/A</v>
      </c>
    </row>
    <row r="2271" spans="1:9" x14ac:dyDescent="0.25">
      <c r="A2271" s="8" t="str">
        <f>Calculations!A2271</f>
        <v/>
      </c>
      <c r="B2271" s="2" t="str">
        <f t="shared" si="40"/>
        <v/>
      </c>
      <c r="C2271" s="10" t="str">
        <f>IFERROR(Calculations!J2271,"")</f>
        <v/>
      </c>
      <c r="D2271" s="10" t="str">
        <f xml:space="preserve"> IF(OR(Calculations!C2271 = "",Calculations!C2271 = WorkTypeString),  IFERROR(Calculations!J2271,""), NA())</f>
        <v/>
      </c>
      <c r="E2271" s="10">
        <f t="array" ref="E2271">PERCENTILE(IF(ISERROR(D2271:D7270)=FALSE,D2271:D7270),CycleTimePercentile)</f>
        <v>0</v>
      </c>
      <c r="F2271" s="2" t="e">
        <f xml:space="preserve"> IF(Calculations!C2271 = DefectTypeString,  IFERROR(Calculations!J2271,""), NA())</f>
        <v>#N/A</v>
      </c>
      <c r="G2271" s="10">
        <f t="array" ref="G2271">PERCENTILE(IF(ISERROR(F2271:F7270)=FALSE,F2271:F7270),CycleTimePercentile)</f>
        <v>0</v>
      </c>
      <c r="H2271" s="2" t="e">
        <f ca="1" xml:space="preserve"> IF(OR(Calculations!C2271 = "",Calculations!C2271 = WorkTypeString),  Calculations!K2271, NA())</f>
        <v>#N/A</v>
      </c>
      <c r="I2271" s="2" t="e">
        <f xml:space="preserve"> IF(Calculations!C2271 = DefectTypeString,  Calculations!K2271, NA())</f>
        <v>#N/A</v>
      </c>
    </row>
    <row r="2272" spans="1:9" x14ac:dyDescent="0.25">
      <c r="A2272" s="8" t="str">
        <f>Calculations!A2272</f>
        <v/>
      </c>
      <c r="B2272" s="2" t="str">
        <f t="shared" si="40"/>
        <v/>
      </c>
      <c r="C2272" s="10" t="str">
        <f>IFERROR(Calculations!J2272,"")</f>
        <v/>
      </c>
      <c r="D2272" s="10" t="str">
        <f xml:space="preserve"> IF(OR(Calculations!C2272 = "",Calculations!C2272 = WorkTypeString),  IFERROR(Calculations!J2272,""), NA())</f>
        <v/>
      </c>
      <c r="E2272" s="10">
        <f t="array" ref="E2272">PERCENTILE(IF(ISERROR(D2272:D7271)=FALSE,D2272:D7271),CycleTimePercentile)</f>
        <v>0</v>
      </c>
      <c r="F2272" s="2" t="e">
        <f xml:space="preserve"> IF(Calculations!C2272 = DefectTypeString,  IFERROR(Calculations!J2272,""), NA())</f>
        <v>#N/A</v>
      </c>
      <c r="G2272" s="10">
        <f t="array" ref="G2272">PERCENTILE(IF(ISERROR(F2272:F7271)=FALSE,F2272:F7271),CycleTimePercentile)</f>
        <v>0</v>
      </c>
      <c r="H2272" s="2" t="e">
        <f ca="1" xml:space="preserve"> IF(OR(Calculations!C2272 = "",Calculations!C2272 = WorkTypeString),  Calculations!K2272, NA())</f>
        <v>#N/A</v>
      </c>
      <c r="I2272" s="2" t="e">
        <f xml:space="preserve"> IF(Calculations!C2272 = DefectTypeString,  Calculations!K2272, NA())</f>
        <v>#N/A</v>
      </c>
    </row>
    <row r="2273" spans="1:9" x14ac:dyDescent="0.25">
      <c r="A2273" s="8" t="str">
        <f>Calculations!A2273</f>
        <v/>
      </c>
      <c r="B2273" s="2" t="str">
        <f t="shared" si="40"/>
        <v/>
      </c>
      <c r="C2273" s="10" t="str">
        <f>IFERROR(Calculations!J2273,"")</f>
        <v/>
      </c>
      <c r="D2273" s="10" t="str">
        <f xml:space="preserve"> IF(OR(Calculations!C2273 = "",Calculations!C2273 = WorkTypeString),  IFERROR(Calculations!J2273,""), NA())</f>
        <v/>
      </c>
      <c r="E2273" s="10">
        <f t="array" ref="E2273">PERCENTILE(IF(ISERROR(D2273:D7272)=FALSE,D2273:D7272),CycleTimePercentile)</f>
        <v>0</v>
      </c>
      <c r="F2273" s="2" t="e">
        <f xml:space="preserve"> IF(Calculations!C2273 = DefectTypeString,  IFERROR(Calculations!J2273,""), NA())</f>
        <v>#N/A</v>
      </c>
      <c r="G2273" s="10">
        <f t="array" ref="G2273">PERCENTILE(IF(ISERROR(F2273:F7272)=FALSE,F2273:F7272),CycleTimePercentile)</f>
        <v>0</v>
      </c>
      <c r="H2273" s="2" t="e">
        <f ca="1" xml:space="preserve"> IF(OR(Calculations!C2273 = "",Calculations!C2273 = WorkTypeString),  Calculations!K2273, NA())</f>
        <v>#N/A</v>
      </c>
      <c r="I2273" s="2" t="e">
        <f xml:space="preserve"> IF(Calculations!C2273 = DefectTypeString,  Calculations!K2273, NA())</f>
        <v>#N/A</v>
      </c>
    </row>
    <row r="2274" spans="1:9" x14ac:dyDescent="0.25">
      <c r="A2274" s="8" t="str">
        <f>Calculations!A2274</f>
        <v/>
      </c>
      <c r="B2274" s="2" t="str">
        <f t="shared" si="40"/>
        <v/>
      </c>
      <c r="C2274" s="10" t="str">
        <f>IFERROR(Calculations!J2274,"")</f>
        <v/>
      </c>
      <c r="D2274" s="10" t="str">
        <f xml:space="preserve"> IF(OR(Calculations!C2274 = "",Calculations!C2274 = WorkTypeString),  IFERROR(Calculations!J2274,""), NA())</f>
        <v/>
      </c>
      <c r="E2274" s="10">
        <f t="array" ref="E2274">PERCENTILE(IF(ISERROR(D2274:D7273)=FALSE,D2274:D7273),CycleTimePercentile)</f>
        <v>0</v>
      </c>
      <c r="F2274" s="2" t="e">
        <f xml:space="preserve"> IF(Calculations!C2274 = DefectTypeString,  IFERROR(Calculations!J2274,""), NA())</f>
        <v>#N/A</v>
      </c>
      <c r="G2274" s="10">
        <f t="array" ref="G2274">PERCENTILE(IF(ISERROR(F2274:F7273)=FALSE,F2274:F7273),CycleTimePercentile)</f>
        <v>0</v>
      </c>
      <c r="H2274" s="2" t="e">
        <f ca="1" xml:space="preserve"> IF(OR(Calculations!C2274 = "",Calculations!C2274 = WorkTypeString),  Calculations!K2274, NA())</f>
        <v>#N/A</v>
      </c>
      <c r="I2274" s="2" t="e">
        <f xml:space="preserve"> IF(Calculations!C2274 = DefectTypeString,  Calculations!K2274, NA())</f>
        <v>#N/A</v>
      </c>
    </row>
    <row r="2275" spans="1:9" x14ac:dyDescent="0.25">
      <c r="A2275" s="8" t="str">
        <f>Calculations!A2275</f>
        <v/>
      </c>
      <c r="B2275" s="2" t="str">
        <f t="shared" si="40"/>
        <v/>
      </c>
      <c r="C2275" s="10" t="str">
        <f>IFERROR(Calculations!J2275,"")</f>
        <v/>
      </c>
      <c r="D2275" s="10" t="str">
        <f xml:space="preserve"> IF(OR(Calculations!C2275 = "",Calculations!C2275 = WorkTypeString),  IFERROR(Calculations!J2275,""), NA())</f>
        <v/>
      </c>
      <c r="E2275" s="10">
        <f t="array" ref="E2275">PERCENTILE(IF(ISERROR(D2275:D7274)=FALSE,D2275:D7274),CycleTimePercentile)</f>
        <v>0</v>
      </c>
      <c r="F2275" s="2" t="e">
        <f xml:space="preserve"> IF(Calculations!C2275 = DefectTypeString,  IFERROR(Calculations!J2275,""), NA())</f>
        <v>#N/A</v>
      </c>
      <c r="G2275" s="10">
        <f t="array" ref="G2275">PERCENTILE(IF(ISERROR(F2275:F7274)=FALSE,F2275:F7274),CycleTimePercentile)</f>
        <v>0</v>
      </c>
      <c r="H2275" s="2" t="e">
        <f ca="1" xml:space="preserve"> IF(OR(Calculations!C2275 = "",Calculations!C2275 = WorkTypeString),  Calculations!K2275, NA())</f>
        <v>#N/A</v>
      </c>
      <c r="I2275" s="2" t="e">
        <f xml:space="preserve"> IF(Calculations!C2275 = DefectTypeString,  Calculations!K2275, NA())</f>
        <v>#N/A</v>
      </c>
    </row>
    <row r="2276" spans="1:9" x14ac:dyDescent="0.25">
      <c r="A2276" s="8" t="str">
        <f>Calculations!A2276</f>
        <v/>
      </c>
      <c r="B2276" s="2" t="str">
        <f t="shared" si="40"/>
        <v/>
      </c>
      <c r="C2276" s="10" t="str">
        <f>IFERROR(Calculations!J2276,"")</f>
        <v/>
      </c>
      <c r="D2276" s="10" t="str">
        <f xml:space="preserve"> IF(OR(Calculations!C2276 = "",Calculations!C2276 = WorkTypeString),  IFERROR(Calculations!J2276,""), NA())</f>
        <v/>
      </c>
      <c r="E2276" s="10">
        <f t="array" ref="E2276">PERCENTILE(IF(ISERROR(D2276:D7275)=FALSE,D2276:D7275),CycleTimePercentile)</f>
        <v>0</v>
      </c>
      <c r="F2276" s="2" t="e">
        <f xml:space="preserve"> IF(Calculations!C2276 = DefectTypeString,  IFERROR(Calculations!J2276,""), NA())</f>
        <v>#N/A</v>
      </c>
      <c r="G2276" s="10">
        <f t="array" ref="G2276">PERCENTILE(IF(ISERROR(F2276:F7275)=FALSE,F2276:F7275),CycleTimePercentile)</f>
        <v>0</v>
      </c>
      <c r="H2276" s="2" t="e">
        <f ca="1" xml:space="preserve"> IF(OR(Calculations!C2276 = "",Calculations!C2276 = WorkTypeString),  Calculations!K2276, NA())</f>
        <v>#N/A</v>
      </c>
      <c r="I2276" s="2" t="e">
        <f xml:space="preserve"> IF(Calculations!C2276 = DefectTypeString,  Calculations!K2276, NA())</f>
        <v>#N/A</v>
      </c>
    </row>
    <row r="2277" spans="1:9" x14ac:dyDescent="0.25">
      <c r="A2277" s="8" t="str">
        <f>Calculations!A2277</f>
        <v/>
      </c>
      <c r="B2277" s="2" t="str">
        <f t="shared" si="40"/>
        <v/>
      </c>
      <c r="C2277" s="10" t="str">
        <f>IFERROR(Calculations!J2277,"")</f>
        <v/>
      </c>
      <c r="D2277" s="10" t="str">
        <f xml:space="preserve"> IF(OR(Calculations!C2277 = "",Calculations!C2277 = WorkTypeString),  IFERROR(Calculations!J2277,""), NA())</f>
        <v/>
      </c>
      <c r="E2277" s="10">
        <f t="array" ref="E2277">PERCENTILE(IF(ISERROR(D2277:D7276)=FALSE,D2277:D7276),CycleTimePercentile)</f>
        <v>0</v>
      </c>
      <c r="F2277" s="2" t="e">
        <f xml:space="preserve"> IF(Calculations!C2277 = DefectTypeString,  IFERROR(Calculations!J2277,""), NA())</f>
        <v>#N/A</v>
      </c>
      <c r="G2277" s="10">
        <f t="array" ref="G2277">PERCENTILE(IF(ISERROR(F2277:F7276)=FALSE,F2277:F7276),CycleTimePercentile)</f>
        <v>0</v>
      </c>
      <c r="H2277" s="2" t="e">
        <f ca="1" xml:space="preserve"> IF(OR(Calculations!C2277 = "",Calculations!C2277 = WorkTypeString),  Calculations!K2277, NA())</f>
        <v>#N/A</v>
      </c>
      <c r="I2277" s="2" t="e">
        <f xml:space="preserve"> IF(Calculations!C2277 = DefectTypeString,  Calculations!K2277, NA())</f>
        <v>#N/A</v>
      </c>
    </row>
    <row r="2278" spans="1:9" x14ac:dyDescent="0.25">
      <c r="A2278" s="8" t="str">
        <f>Calculations!A2278</f>
        <v/>
      </c>
      <c r="B2278" s="2" t="str">
        <f t="shared" si="40"/>
        <v/>
      </c>
      <c r="C2278" s="10" t="str">
        <f>IFERROR(Calculations!J2278,"")</f>
        <v/>
      </c>
      <c r="D2278" s="10" t="str">
        <f xml:space="preserve"> IF(OR(Calculations!C2278 = "",Calculations!C2278 = WorkTypeString),  IFERROR(Calculations!J2278,""), NA())</f>
        <v/>
      </c>
      <c r="E2278" s="10">
        <f t="array" ref="E2278">PERCENTILE(IF(ISERROR(D2278:D7277)=FALSE,D2278:D7277),CycleTimePercentile)</f>
        <v>0</v>
      </c>
      <c r="F2278" s="2" t="e">
        <f xml:space="preserve"> IF(Calculations!C2278 = DefectTypeString,  IFERROR(Calculations!J2278,""), NA())</f>
        <v>#N/A</v>
      </c>
      <c r="G2278" s="10">
        <f t="array" ref="G2278">PERCENTILE(IF(ISERROR(F2278:F7277)=FALSE,F2278:F7277),CycleTimePercentile)</f>
        <v>0</v>
      </c>
      <c r="H2278" s="2" t="e">
        <f ca="1" xml:space="preserve"> IF(OR(Calculations!C2278 = "",Calculations!C2278 = WorkTypeString),  Calculations!K2278, NA())</f>
        <v>#N/A</v>
      </c>
      <c r="I2278" s="2" t="e">
        <f xml:space="preserve"> IF(Calculations!C2278 = DefectTypeString,  Calculations!K2278, NA())</f>
        <v>#N/A</v>
      </c>
    </row>
    <row r="2279" spans="1:9" x14ac:dyDescent="0.25">
      <c r="A2279" s="8" t="str">
        <f>Calculations!A2279</f>
        <v/>
      </c>
      <c r="B2279" s="2" t="str">
        <f t="shared" si="40"/>
        <v/>
      </c>
      <c r="C2279" s="10" t="str">
        <f>IFERROR(Calculations!J2279,"")</f>
        <v/>
      </c>
      <c r="D2279" s="10" t="str">
        <f xml:space="preserve"> IF(OR(Calculations!C2279 = "",Calculations!C2279 = WorkTypeString),  IFERROR(Calculations!J2279,""), NA())</f>
        <v/>
      </c>
      <c r="E2279" s="10">
        <f t="array" ref="E2279">PERCENTILE(IF(ISERROR(D2279:D7278)=FALSE,D2279:D7278),CycleTimePercentile)</f>
        <v>0</v>
      </c>
      <c r="F2279" s="2" t="e">
        <f xml:space="preserve"> IF(Calculations!C2279 = DefectTypeString,  IFERROR(Calculations!J2279,""), NA())</f>
        <v>#N/A</v>
      </c>
      <c r="G2279" s="10">
        <f t="array" ref="G2279">PERCENTILE(IF(ISERROR(F2279:F7278)=FALSE,F2279:F7278),CycleTimePercentile)</f>
        <v>0</v>
      </c>
      <c r="H2279" s="2" t="e">
        <f ca="1" xml:space="preserve"> IF(OR(Calculations!C2279 = "",Calculations!C2279 = WorkTypeString),  Calculations!K2279, NA())</f>
        <v>#N/A</v>
      </c>
      <c r="I2279" s="2" t="e">
        <f xml:space="preserve"> IF(Calculations!C2279 = DefectTypeString,  Calculations!K2279, NA())</f>
        <v>#N/A</v>
      </c>
    </row>
    <row r="2280" spans="1:9" x14ac:dyDescent="0.25">
      <c r="A2280" s="8" t="str">
        <f>Calculations!A2280</f>
        <v/>
      </c>
      <c r="B2280" s="2" t="str">
        <f t="shared" si="40"/>
        <v/>
      </c>
      <c r="C2280" s="10" t="str">
        <f>IFERROR(Calculations!J2280,"")</f>
        <v/>
      </c>
      <c r="D2280" s="10" t="str">
        <f xml:space="preserve"> IF(OR(Calculations!C2280 = "",Calculations!C2280 = WorkTypeString),  IFERROR(Calculations!J2280,""), NA())</f>
        <v/>
      </c>
      <c r="E2280" s="10">
        <f t="array" ref="E2280">PERCENTILE(IF(ISERROR(D2280:D7279)=FALSE,D2280:D7279),CycleTimePercentile)</f>
        <v>0</v>
      </c>
      <c r="F2280" s="2" t="e">
        <f xml:space="preserve"> IF(Calculations!C2280 = DefectTypeString,  IFERROR(Calculations!J2280,""), NA())</f>
        <v>#N/A</v>
      </c>
      <c r="G2280" s="10">
        <f t="array" ref="G2280">PERCENTILE(IF(ISERROR(F2280:F7279)=FALSE,F2280:F7279),CycleTimePercentile)</f>
        <v>0</v>
      </c>
      <c r="H2280" s="2" t="e">
        <f ca="1" xml:space="preserve"> IF(OR(Calculations!C2280 = "",Calculations!C2280 = WorkTypeString),  Calculations!K2280, NA())</f>
        <v>#N/A</v>
      </c>
      <c r="I2280" s="2" t="e">
        <f xml:space="preserve"> IF(Calculations!C2280 = DefectTypeString,  Calculations!K2280, NA())</f>
        <v>#N/A</v>
      </c>
    </row>
    <row r="2281" spans="1:9" x14ac:dyDescent="0.25">
      <c r="A2281" s="8" t="str">
        <f>Calculations!A2281</f>
        <v/>
      </c>
      <c r="B2281" s="2" t="str">
        <f t="shared" si="40"/>
        <v/>
      </c>
      <c r="C2281" s="10" t="str">
        <f>IFERROR(Calculations!J2281,"")</f>
        <v/>
      </c>
      <c r="D2281" s="10" t="str">
        <f xml:space="preserve"> IF(OR(Calculations!C2281 = "",Calculations!C2281 = WorkTypeString),  IFERROR(Calculations!J2281,""), NA())</f>
        <v/>
      </c>
      <c r="E2281" s="10">
        <f t="array" ref="E2281">PERCENTILE(IF(ISERROR(D2281:D7280)=FALSE,D2281:D7280),CycleTimePercentile)</f>
        <v>0</v>
      </c>
      <c r="F2281" s="2" t="e">
        <f xml:space="preserve"> IF(Calculations!C2281 = DefectTypeString,  IFERROR(Calculations!J2281,""), NA())</f>
        <v>#N/A</v>
      </c>
      <c r="G2281" s="10">
        <f t="array" ref="G2281">PERCENTILE(IF(ISERROR(F2281:F7280)=FALSE,F2281:F7280),CycleTimePercentile)</f>
        <v>0</v>
      </c>
      <c r="H2281" s="2" t="e">
        <f ca="1" xml:space="preserve"> IF(OR(Calculations!C2281 = "",Calculations!C2281 = WorkTypeString),  Calculations!K2281, NA())</f>
        <v>#N/A</v>
      </c>
      <c r="I2281" s="2" t="e">
        <f xml:space="preserve"> IF(Calculations!C2281 = DefectTypeString,  Calculations!K2281, NA())</f>
        <v>#N/A</v>
      </c>
    </row>
    <row r="2282" spans="1:9" x14ac:dyDescent="0.25">
      <c r="A2282" s="8" t="str">
        <f>Calculations!A2282</f>
        <v/>
      </c>
      <c r="B2282" s="2" t="str">
        <f t="shared" si="40"/>
        <v/>
      </c>
      <c r="C2282" s="10" t="str">
        <f>IFERROR(Calculations!J2282,"")</f>
        <v/>
      </c>
      <c r="D2282" s="10" t="str">
        <f xml:space="preserve"> IF(OR(Calculations!C2282 = "",Calculations!C2282 = WorkTypeString),  IFERROR(Calculations!J2282,""), NA())</f>
        <v/>
      </c>
      <c r="E2282" s="10">
        <f t="array" ref="E2282">PERCENTILE(IF(ISERROR(D2282:D7281)=FALSE,D2282:D7281),CycleTimePercentile)</f>
        <v>0</v>
      </c>
      <c r="F2282" s="2" t="e">
        <f xml:space="preserve"> IF(Calculations!C2282 = DefectTypeString,  IFERROR(Calculations!J2282,""), NA())</f>
        <v>#N/A</v>
      </c>
      <c r="G2282" s="10">
        <f t="array" ref="G2282">PERCENTILE(IF(ISERROR(F2282:F7281)=FALSE,F2282:F7281),CycleTimePercentile)</f>
        <v>0</v>
      </c>
      <c r="H2282" s="2" t="e">
        <f ca="1" xml:space="preserve"> IF(OR(Calculations!C2282 = "",Calculations!C2282 = WorkTypeString),  Calculations!K2282, NA())</f>
        <v>#N/A</v>
      </c>
      <c r="I2282" s="2" t="e">
        <f xml:space="preserve"> IF(Calculations!C2282 = DefectTypeString,  Calculations!K2282, NA())</f>
        <v>#N/A</v>
      </c>
    </row>
    <row r="2283" spans="1:9" x14ac:dyDescent="0.25">
      <c r="A2283" s="8" t="str">
        <f>Calculations!A2283</f>
        <v/>
      </c>
      <c r="B2283" s="2" t="str">
        <f t="shared" si="40"/>
        <v/>
      </c>
      <c r="C2283" s="10" t="str">
        <f>IFERROR(Calculations!J2283,"")</f>
        <v/>
      </c>
      <c r="D2283" s="10" t="str">
        <f xml:space="preserve"> IF(OR(Calculations!C2283 = "",Calculations!C2283 = WorkTypeString),  IFERROR(Calculations!J2283,""), NA())</f>
        <v/>
      </c>
      <c r="E2283" s="10">
        <f t="array" ref="E2283">PERCENTILE(IF(ISERROR(D2283:D7282)=FALSE,D2283:D7282),CycleTimePercentile)</f>
        <v>0</v>
      </c>
      <c r="F2283" s="2" t="e">
        <f xml:space="preserve"> IF(Calculations!C2283 = DefectTypeString,  IFERROR(Calculations!J2283,""), NA())</f>
        <v>#N/A</v>
      </c>
      <c r="G2283" s="10">
        <f t="array" ref="G2283">PERCENTILE(IF(ISERROR(F2283:F7282)=FALSE,F2283:F7282),CycleTimePercentile)</f>
        <v>0</v>
      </c>
      <c r="H2283" s="2" t="e">
        <f ca="1" xml:space="preserve"> IF(OR(Calculations!C2283 = "",Calculations!C2283 = WorkTypeString),  Calculations!K2283, NA())</f>
        <v>#N/A</v>
      </c>
      <c r="I2283" s="2" t="e">
        <f xml:space="preserve"> IF(Calculations!C2283 = DefectTypeString,  Calculations!K2283, NA())</f>
        <v>#N/A</v>
      </c>
    </row>
    <row r="2284" spans="1:9" x14ac:dyDescent="0.25">
      <c r="A2284" s="8" t="str">
        <f>Calculations!A2284</f>
        <v/>
      </c>
      <c r="B2284" s="2" t="str">
        <f t="shared" si="40"/>
        <v/>
      </c>
      <c r="C2284" s="10" t="str">
        <f>IFERROR(Calculations!J2284,"")</f>
        <v/>
      </c>
      <c r="D2284" s="10" t="str">
        <f xml:space="preserve"> IF(OR(Calculations!C2284 = "",Calculations!C2284 = WorkTypeString),  IFERROR(Calculations!J2284,""), NA())</f>
        <v/>
      </c>
      <c r="E2284" s="10">
        <f t="array" ref="E2284">PERCENTILE(IF(ISERROR(D2284:D7283)=FALSE,D2284:D7283),CycleTimePercentile)</f>
        <v>0</v>
      </c>
      <c r="F2284" s="2" t="e">
        <f xml:space="preserve"> IF(Calculations!C2284 = DefectTypeString,  IFERROR(Calculations!J2284,""), NA())</f>
        <v>#N/A</v>
      </c>
      <c r="G2284" s="10">
        <f t="array" ref="G2284">PERCENTILE(IF(ISERROR(F2284:F7283)=FALSE,F2284:F7283),CycleTimePercentile)</f>
        <v>0</v>
      </c>
      <c r="H2284" s="2" t="e">
        <f ca="1" xml:space="preserve"> IF(OR(Calculations!C2284 = "",Calculations!C2284 = WorkTypeString),  Calculations!K2284, NA())</f>
        <v>#N/A</v>
      </c>
      <c r="I2284" s="2" t="e">
        <f xml:space="preserve"> IF(Calculations!C2284 = DefectTypeString,  Calculations!K2284, NA())</f>
        <v>#N/A</v>
      </c>
    </row>
    <row r="2285" spans="1:9" x14ac:dyDescent="0.25">
      <c r="A2285" s="8" t="str">
        <f>Calculations!A2285</f>
        <v/>
      </c>
      <c r="B2285" s="2" t="str">
        <f t="shared" si="40"/>
        <v/>
      </c>
      <c r="C2285" s="10" t="str">
        <f>IFERROR(Calculations!J2285,"")</f>
        <v/>
      </c>
      <c r="D2285" s="10" t="str">
        <f xml:space="preserve"> IF(OR(Calculations!C2285 = "",Calculations!C2285 = WorkTypeString),  IFERROR(Calculations!J2285,""), NA())</f>
        <v/>
      </c>
      <c r="E2285" s="10">
        <f t="array" ref="E2285">PERCENTILE(IF(ISERROR(D2285:D7284)=FALSE,D2285:D7284),CycleTimePercentile)</f>
        <v>0</v>
      </c>
      <c r="F2285" s="2" t="e">
        <f xml:space="preserve"> IF(Calculations!C2285 = DefectTypeString,  IFERROR(Calculations!J2285,""), NA())</f>
        <v>#N/A</v>
      </c>
      <c r="G2285" s="10">
        <f t="array" ref="G2285">PERCENTILE(IF(ISERROR(F2285:F7284)=FALSE,F2285:F7284),CycleTimePercentile)</f>
        <v>0</v>
      </c>
      <c r="H2285" s="2" t="e">
        <f ca="1" xml:space="preserve"> IF(OR(Calculations!C2285 = "",Calculations!C2285 = WorkTypeString),  Calculations!K2285, NA())</f>
        <v>#N/A</v>
      </c>
      <c r="I2285" s="2" t="e">
        <f xml:space="preserve"> IF(Calculations!C2285 = DefectTypeString,  Calculations!K2285, NA())</f>
        <v>#N/A</v>
      </c>
    </row>
    <row r="2286" spans="1:9" x14ac:dyDescent="0.25">
      <c r="A2286" s="8" t="str">
        <f>Calculations!A2286</f>
        <v/>
      </c>
      <c r="B2286" s="2" t="str">
        <f t="shared" si="40"/>
        <v/>
      </c>
      <c r="C2286" s="10" t="str">
        <f>IFERROR(Calculations!J2286,"")</f>
        <v/>
      </c>
      <c r="D2286" s="10" t="str">
        <f xml:space="preserve"> IF(OR(Calculations!C2286 = "",Calculations!C2286 = WorkTypeString),  IFERROR(Calculations!J2286,""), NA())</f>
        <v/>
      </c>
      <c r="E2286" s="10">
        <f t="array" ref="E2286">PERCENTILE(IF(ISERROR(D2286:D7285)=FALSE,D2286:D7285),CycleTimePercentile)</f>
        <v>0</v>
      </c>
      <c r="F2286" s="2" t="e">
        <f xml:space="preserve"> IF(Calculations!C2286 = DefectTypeString,  IFERROR(Calculations!J2286,""), NA())</f>
        <v>#N/A</v>
      </c>
      <c r="G2286" s="10">
        <f t="array" ref="G2286">PERCENTILE(IF(ISERROR(F2286:F7285)=FALSE,F2286:F7285),CycleTimePercentile)</f>
        <v>0</v>
      </c>
      <c r="H2286" s="2" t="e">
        <f ca="1" xml:space="preserve"> IF(OR(Calculations!C2286 = "",Calculations!C2286 = WorkTypeString),  Calculations!K2286, NA())</f>
        <v>#N/A</v>
      </c>
      <c r="I2286" s="2" t="e">
        <f xml:space="preserve"> IF(Calculations!C2286 = DefectTypeString,  Calculations!K2286, NA())</f>
        <v>#N/A</v>
      </c>
    </row>
    <row r="2287" spans="1:9" x14ac:dyDescent="0.25">
      <c r="A2287" s="8" t="str">
        <f>Calculations!A2287</f>
        <v/>
      </c>
      <c r="B2287" s="2" t="str">
        <f t="shared" si="40"/>
        <v/>
      </c>
      <c r="C2287" s="10" t="str">
        <f>IFERROR(Calculations!J2287,"")</f>
        <v/>
      </c>
      <c r="D2287" s="10" t="str">
        <f xml:space="preserve"> IF(OR(Calculations!C2287 = "",Calculations!C2287 = WorkTypeString),  IFERROR(Calculations!J2287,""), NA())</f>
        <v/>
      </c>
      <c r="E2287" s="10">
        <f t="array" ref="E2287">PERCENTILE(IF(ISERROR(D2287:D7286)=FALSE,D2287:D7286),CycleTimePercentile)</f>
        <v>0</v>
      </c>
      <c r="F2287" s="2" t="e">
        <f xml:space="preserve"> IF(Calculations!C2287 = DefectTypeString,  IFERROR(Calculations!J2287,""), NA())</f>
        <v>#N/A</v>
      </c>
      <c r="G2287" s="10">
        <f t="array" ref="G2287">PERCENTILE(IF(ISERROR(F2287:F7286)=FALSE,F2287:F7286),CycleTimePercentile)</f>
        <v>0</v>
      </c>
      <c r="H2287" s="2" t="e">
        <f ca="1" xml:space="preserve"> IF(OR(Calculations!C2287 = "",Calculations!C2287 = WorkTypeString),  Calculations!K2287, NA())</f>
        <v>#N/A</v>
      </c>
      <c r="I2287" s="2" t="e">
        <f xml:space="preserve"> IF(Calculations!C2287 = DefectTypeString,  Calculations!K2287, NA())</f>
        <v>#N/A</v>
      </c>
    </row>
    <row r="2288" spans="1:9" x14ac:dyDescent="0.25">
      <c r="A2288" s="8" t="str">
        <f>Calculations!A2288</f>
        <v/>
      </c>
      <c r="B2288" s="2" t="str">
        <f t="shared" si="40"/>
        <v/>
      </c>
      <c r="C2288" s="10" t="str">
        <f>IFERROR(Calculations!J2288,"")</f>
        <v/>
      </c>
      <c r="D2288" s="10" t="str">
        <f xml:space="preserve"> IF(OR(Calculations!C2288 = "",Calculations!C2288 = WorkTypeString),  IFERROR(Calculations!J2288,""), NA())</f>
        <v/>
      </c>
      <c r="E2288" s="10">
        <f t="array" ref="E2288">PERCENTILE(IF(ISERROR(D2288:D7287)=FALSE,D2288:D7287),CycleTimePercentile)</f>
        <v>0</v>
      </c>
      <c r="F2288" s="2" t="e">
        <f xml:space="preserve"> IF(Calculations!C2288 = DefectTypeString,  IFERROR(Calculations!J2288,""), NA())</f>
        <v>#N/A</v>
      </c>
      <c r="G2288" s="10">
        <f t="array" ref="G2288">PERCENTILE(IF(ISERROR(F2288:F7287)=FALSE,F2288:F7287),CycleTimePercentile)</f>
        <v>0</v>
      </c>
      <c r="H2288" s="2" t="e">
        <f ca="1" xml:space="preserve"> IF(OR(Calculations!C2288 = "",Calculations!C2288 = WorkTypeString),  Calculations!K2288, NA())</f>
        <v>#N/A</v>
      </c>
      <c r="I2288" s="2" t="e">
        <f xml:space="preserve"> IF(Calculations!C2288 = DefectTypeString,  Calculations!K2288, NA())</f>
        <v>#N/A</v>
      </c>
    </row>
    <row r="2289" spans="1:9" x14ac:dyDescent="0.25">
      <c r="A2289" s="8" t="str">
        <f>Calculations!A2289</f>
        <v/>
      </c>
      <c r="B2289" s="2" t="str">
        <f t="shared" si="40"/>
        <v/>
      </c>
      <c r="C2289" s="10" t="str">
        <f>IFERROR(Calculations!J2289,"")</f>
        <v/>
      </c>
      <c r="D2289" s="10" t="str">
        <f xml:space="preserve"> IF(OR(Calculations!C2289 = "",Calculations!C2289 = WorkTypeString),  IFERROR(Calculations!J2289,""), NA())</f>
        <v/>
      </c>
      <c r="E2289" s="10">
        <f t="array" ref="E2289">PERCENTILE(IF(ISERROR(D2289:D7288)=FALSE,D2289:D7288),CycleTimePercentile)</f>
        <v>0</v>
      </c>
      <c r="F2289" s="2" t="e">
        <f xml:space="preserve"> IF(Calculations!C2289 = DefectTypeString,  IFERROR(Calculations!J2289,""), NA())</f>
        <v>#N/A</v>
      </c>
      <c r="G2289" s="10">
        <f t="array" ref="G2289">PERCENTILE(IF(ISERROR(F2289:F7288)=FALSE,F2289:F7288),CycleTimePercentile)</f>
        <v>0</v>
      </c>
      <c r="H2289" s="2" t="e">
        <f ca="1" xml:space="preserve"> IF(OR(Calculations!C2289 = "",Calculations!C2289 = WorkTypeString),  Calculations!K2289, NA())</f>
        <v>#N/A</v>
      </c>
      <c r="I2289" s="2" t="e">
        <f xml:space="preserve"> IF(Calculations!C2289 = DefectTypeString,  Calculations!K2289, NA())</f>
        <v>#N/A</v>
      </c>
    </row>
    <row r="2290" spans="1:9" x14ac:dyDescent="0.25">
      <c r="A2290" s="8" t="str">
        <f>Calculations!A2290</f>
        <v/>
      </c>
      <c r="B2290" s="2" t="str">
        <f t="shared" si="40"/>
        <v/>
      </c>
      <c r="C2290" s="10" t="str">
        <f>IFERROR(Calculations!J2290,"")</f>
        <v/>
      </c>
      <c r="D2290" s="10" t="str">
        <f xml:space="preserve"> IF(OR(Calculations!C2290 = "",Calculations!C2290 = WorkTypeString),  IFERROR(Calculations!J2290,""), NA())</f>
        <v/>
      </c>
      <c r="E2290" s="10">
        <f t="array" ref="E2290">PERCENTILE(IF(ISERROR(D2290:D7289)=FALSE,D2290:D7289),CycleTimePercentile)</f>
        <v>0</v>
      </c>
      <c r="F2290" s="2" t="e">
        <f xml:space="preserve"> IF(Calculations!C2290 = DefectTypeString,  IFERROR(Calculations!J2290,""), NA())</f>
        <v>#N/A</v>
      </c>
      <c r="G2290" s="10">
        <f t="array" ref="G2290">PERCENTILE(IF(ISERROR(F2290:F7289)=FALSE,F2290:F7289),CycleTimePercentile)</f>
        <v>0</v>
      </c>
      <c r="H2290" s="2" t="e">
        <f ca="1" xml:space="preserve"> IF(OR(Calculations!C2290 = "",Calculations!C2290 = WorkTypeString),  Calculations!K2290, NA())</f>
        <v>#N/A</v>
      </c>
      <c r="I2290" s="2" t="e">
        <f xml:space="preserve"> IF(Calculations!C2290 = DefectTypeString,  Calculations!K2290, NA())</f>
        <v>#N/A</v>
      </c>
    </row>
    <row r="2291" spans="1:9" x14ac:dyDescent="0.25">
      <c r="A2291" s="8" t="str">
        <f>Calculations!A2291</f>
        <v/>
      </c>
      <c r="B2291" s="2" t="str">
        <f t="shared" si="40"/>
        <v/>
      </c>
      <c r="C2291" s="10" t="str">
        <f>IFERROR(Calculations!J2291,"")</f>
        <v/>
      </c>
      <c r="D2291" s="10" t="str">
        <f xml:space="preserve"> IF(OR(Calculations!C2291 = "",Calculations!C2291 = WorkTypeString),  IFERROR(Calculations!J2291,""), NA())</f>
        <v/>
      </c>
      <c r="E2291" s="10">
        <f t="array" ref="E2291">PERCENTILE(IF(ISERROR(D2291:D7290)=FALSE,D2291:D7290),CycleTimePercentile)</f>
        <v>0</v>
      </c>
      <c r="F2291" s="2" t="e">
        <f xml:space="preserve"> IF(Calculations!C2291 = DefectTypeString,  IFERROR(Calculations!J2291,""), NA())</f>
        <v>#N/A</v>
      </c>
      <c r="G2291" s="10">
        <f t="array" ref="G2291">PERCENTILE(IF(ISERROR(F2291:F7290)=FALSE,F2291:F7290),CycleTimePercentile)</f>
        <v>0</v>
      </c>
      <c r="H2291" s="2" t="e">
        <f ca="1" xml:space="preserve"> IF(OR(Calculations!C2291 = "",Calculations!C2291 = WorkTypeString),  Calculations!K2291, NA())</f>
        <v>#N/A</v>
      </c>
      <c r="I2291" s="2" t="e">
        <f xml:space="preserve"> IF(Calculations!C2291 = DefectTypeString,  Calculations!K2291, NA())</f>
        <v>#N/A</v>
      </c>
    </row>
    <row r="2292" spans="1:9" x14ac:dyDescent="0.25">
      <c r="A2292" s="8" t="str">
        <f>Calculations!A2292</f>
        <v/>
      </c>
      <c r="B2292" s="2" t="str">
        <f t="shared" si="40"/>
        <v/>
      </c>
      <c r="C2292" s="10" t="str">
        <f>IFERROR(Calculations!J2292,"")</f>
        <v/>
      </c>
      <c r="D2292" s="10" t="str">
        <f xml:space="preserve"> IF(OR(Calculations!C2292 = "",Calculations!C2292 = WorkTypeString),  IFERROR(Calculations!J2292,""), NA())</f>
        <v/>
      </c>
      <c r="E2292" s="10">
        <f t="array" ref="E2292">PERCENTILE(IF(ISERROR(D2292:D7291)=FALSE,D2292:D7291),CycleTimePercentile)</f>
        <v>0</v>
      </c>
      <c r="F2292" s="2" t="e">
        <f xml:space="preserve"> IF(Calculations!C2292 = DefectTypeString,  IFERROR(Calculations!J2292,""), NA())</f>
        <v>#N/A</v>
      </c>
      <c r="G2292" s="10">
        <f t="array" ref="G2292">PERCENTILE(IF(ISERROR(F2292:F7291)=FALSE,F2292:F7291),CycleTimePercentile)</f>
        <v>0</v>
      </c>
      <c r="H2292" s="2" t="e">
        <f ca="1" xml:space="preserve"> IF(OR(Calculations!C2292 = "",Calculations!C2292 = WorkTypeString),  Calculations!K2292, NA())</f>
        <v>#N/A</v>
      </c>
      <c r="I2292" s="2" t="e">
        <f xml:space="preserve"> IF(Calculations!C2292 = DefectTypeString,  Calculations!K2292, NA())</f>
        <v>#N/A</v>
      </c>
    </row>
    <row r="2293" spans="1:9" x14ac:dyDescent="0.25">
      <c r="A2293" s="8" t="str">
        <f>Calculations!A2293</f>
        <v/>
      </c>
      <c r="B2293" s="2" t="str">
        <f t="shared" si="40"/>
        <v/>
      </c>
      <c r="C2293" s="10" t="str">
        <f>IFERROR(Calculations!J2293,"")</f>
        <v/>
      </c>
      <c r="D2293" s="10" t="str">
        <f xml:space="preserve"> IF(OR(Calculations!C2293 = "",Calculations!C2293 = WorkTypeString),  IFERROR(Calculations!J2293,""), NA())</f>
        <v/>
      </c>
      <c r="E2293" s="10">
        <f t="array" ref="E2293">PERCENTILE(IF(ISERROR(D2293:D7292)=FALSE,D2293:D7292),CycleTimePercentile)</f>
        <v>0</v>
      </c>
      <c r="F2293" s="2" t="e">
        <f xml:space="preserve"> IF(Calculations!C2293 = DefectTypeString,  IFERROR(Calculations!J2293,""), NA())</f>
        <v>#N/A</v>
      </c>
      <c r="G2293" s="10">
        <f t="array" ref="G2293">PERCENTILE(IF(ISERROR(F2293:F7292)=FALSE,F2293:F7292),CycleTimePercentile)</f>
        <v>0</v>
      </c>
      <c r="H2293" s="2" t="e">
        <f ca="1" xml:space="preserve"> IF(OR(Calculations!C2293 = "",Calculations!C2293 = WorkTypeString),  Calculations!K2293, NA())</f>
        <v>#N/A</v>
      </c>
      <c r="I2293" s="2" t="e">
        <f xml:space="preserve"> IF(Calculations!C2293 = DefectTypeString,  Calculations!K2293, NA())</f>
        <v>#N/A</v>
      </c>
    </row>
    <row r="2294" spans="1:9" x14ac:dyDescent="0.25">
      <c r="A2294" s="8" t="str">
        <f>Calculations!A2294</f>
        <v/>
      </c>
      <c r="B2294" s="2" t="str">
        <f t="shared" si="40"/>
        <v/>
      </c>
      <c r="C2294" s="10" t="str">
        <f>IFERROR(Calculations!J2294,"")</f>
        <v/>
      </c>
      <c r="D2294" s="10" t="str">
        <f xml:space="preserve"> IF(OR(Calculations!C2294 = "",Calculations!C2294 = WorkTypeString),  IFERROR(Calculations!J2294,""), NA())</f>
        <v/>
      </c>
      <c r="E2294" s="10">
        <f t="array" ref="E2294">PERCENTILE(IF(ISERROR(D2294:D7293)=FALSE,D2294:D7293),CycleTimePercentile)</f>
        <v>0</v>
      </c>
      <c r="F2294" s="2" t="e">
        <f xml:space="preserve"> IF(Calculations!C2294 = DefectTypeString,  IFERROR(Calculations!J2294,""), NA())</f>
        <v>#N/A</v>
      </c>
      <c r="G2294" s="10">
        <f t="array" ref="G2294">PERCENTILE(IF(ISERROR(F2294:F7293)=FALSE,F2294:F7293),CycleTimePercentile)</f>
        <v>0</v>
      </c>
      <c r="H2294" s="2" t="e">
        <f ca="1" xml:space="preserve"> IF(OR(Calculations!C2294 = "",Calculations!C2294 = WorkTypeString),  Calculations!K2294, NA())</f>
        <v>#N/A</v>
      </c>
      <c r="I2294" s="2" t="e">
        <f xml:space="preserve"> IF(Calculations!C2294 = DefectTypeString,  Calculations!K2294, NA())</f>
        <v>#N/A</v>
      </c>
    </row>
    <row r="2295" spans="1:9" x14ac:dyDescent="0.25">
      <c r="A2295" s="8" t="str">
        <f>Calculations!A2295</f>
        <v/>
      </c>
      <c r="B2295" s="2" t="str">
        <f t="shared" si="40"/>
        <v/>
      </c>
      <c r="C2295" s="10" t="str">
        <f>IFERROR(Calculations!J2295,"")</f>
        <v/>
      </c>
      <c r="D2295" s="10" t="str">
        <f xml:space="preserve"> IF(OR(Calculations!C2295 = "",Calculations!C2295 = WorkTypeString),  IFERROR(Calculations!J2295,""), NA())</f>
        <v/>
      </c>
      <c r="E2295" s="10">
        <f t="array" ref="E2295">PERCENTILE(IF(ISERROR(D2295:D7294)=FALSE,D2295:D7294),CycleTimePercentile)</f>
        <v>0</v>
      </c>
      <c r="F2295" s="2" t="e">
        <f xml:space="preserve"> IF(Calculations!C2295 = DefectTypeString,  IFERROR(Calculations!J2295,""), NA())</f>
        <v>#N/A</v>
      </c>
      <c r="G2295" s="10">
        <f t="array" ref="G2295">PERCENTILE(IF(ISERROR(F2295:F7294)=FALSE,F2295:F7294),CycleTimePercentile)</f>
        <v>0</v>
      </c>
      <c r="H2295" s="2" t="e">
        <f ca="1" xml:space="preserve"> IF(OR(Calculations!C2295 = "",Calculations!C2295 = WorkTypeString),  Calculations!K2295, NA())</f>
        <v>#N/A</v>
      </c>
      <c r="I2295" s="2" t="e">
        <f xml:space="preserve"> IF(Calculations!C2295 = DefectTypeString,  Calculations!K2295, NA())</f>
        <v>#N/A</v>
      </c>
    </row>
    <row r="2296" spans="1:9" x14ac:dyDescent="0.25">
      <c r="A2296" s="8" t="str">
        <f>Calculations!A2296</f>
        <v/>
      </c>
      <c r="B2296" s="2" t="str">
        <f t="shared" si="40"/>
        <v/>
      </c>
      <c r="C2296" s="10" t="str">
        <f>IFERROR(Calculations!J2296,"")</f>
        <v/>
      </c>
      <c r="D2296" s="10" t="str">
        <f xml:space="preserve"> IF(OR(Calculations!C2296 = "",Calculations!C2296 = WorkTypeString),  IFERROR(Calculations!J2296,""), NA())</f>
        <v/>
      </c>
      <c r="E2296" s="10">
        <f t="array" ref="E2296">PERCENTILE(IF(ISERROR(D2296:D7295)=FALSE,D2296:D7295),CycleTimePercentile)</f>
        <v>0</v>
      </c>
      <c r="F2296" s="2" t="e">
        <f xml:space="preserve"> IF(Calculations!C2296 = DefectTypeString,  IFERROR(Calculations!J2296,""), NA())</f>
        <v>#N/A</v>
      </c>
      <c r="G2296" s="10">
        <f t="array" ref="G2296">PERCENTILE(IF(ISERROR(F2296:F7295)=FALSE,F2296:F7295),CycleTimePercentile)</f>
        <v>0</v>
      </c>
      <c r="H2296" s="2" t="e">
        <f ca="1" xml:space="preserve"> IF(OR(Calculations!C2296 = "",Calculations!C2296 = WorkTypeString),  Calculations!K2296, NA())</f>
        <v>#N/A</v>
      </c>
      <c r="I2296" s="2" t="e">
        <f xml:space="preserve"> IF(Calculations!C2296 = DefectTypeString,  Calculations!K2296, NA())</f>
        <v>#N/A</v>
      </c>
    </row>
    <row r="2297" spans="1:9" x14ac:dyDescent="0.25">
      <c r="A2297" s="8" t="str">
        <f>Calculations!A2297</f>
        <v/>
      </c>
      <c r="B2297" s="2" t="str">
        <f t="shared" si="40"/>
        <v/>
      </c>
      <c r="C2297" s="10" t="str">
        <f>IFERROR(Calculations!J2297,"")</f>
        <v/>
      </c>
      <c r="D2297" s="10" t="str">
        <f xml:space="preserve"> IF(OR(Calculations!C2297 = "",Calculations!C2297 = WorkTypeString),  IFERROR(Calculations!J2297,""), NA())</f>
        <v/>
      </c>
      <c r="E2297" s="10">
        <f t="array" ref="E2297">PERCENTILE(IF(ISERROR(D2297:D7296)=FALSE,D2297:D7296),CycleTimePercentile)</f>
        <v>0</v>
      </c>
      <c r="F2297" s="2" t="e">
        <f xml:space="preserve"> IF(Calculations!C2297 = DefectTypeString,  IFERROR(Calculations!J2297,""), NA())</f>
        <v>#N/A</v>
      </c>
      <c r="G2297" s="10">
        <f t="array" ref="G2297">PERCENTILE(IF(ISERROR(F2297:F7296)=FALSE,F2297:F7296),CycleTimePercentile)</f>
        <v>0</v>
      </c>
      <c r="H2297" s="2" t="e">
        <f ca="1" xml:space="preserve"> IF(OR(Calculations!C2297 = "",Calculations!C2297 = WorkTypeString),  Calculations!K2297, NA())</f>
        <v>#N/A</v>
      </c>
      <c r="I2297" s="2" t="e">
        <f xml:space="preserve"> IF(Calculations!C2297 = DefectTypeString,  Calculations!K2297, NA())</f>
        <v>#N/A</v>
      </c>
    </row>
    <row r="2298" spans="1:9" x14ac:dyDescent="0.25">
      <c r="A2298" s="8" t="str">
        <f>Calculations!A2298</f>
        <v/>
      </c>
      <c r="B2298" s="2" t="str">
        <f t="shared" si="40"/>
        <v/>
      </c>
      <c r="C2298" s="10" t="str">
        <f>IFERROR(Calculations!J2298,"")</f>
        <v/>
      </c>
      <c r="D2298" s="10" t="str">
        <f xml:space="preserve"> IF(OR(Calculations!C2298 = "",Calculations!C2298 = WorkTypeString),  IFERROR(Calculations!J2298,""), NA())</f>
        <v/>
      </c>
      <c r="E2298" s="10">
        <f t="array" ref="E2298">PERCENTILE(IF(ISERROR(D2298:D7297)=FALSE,D2298:D7297),CycleTimePercentile)</f>
        <v>0</v>
      </c>
      <c r="F2298" s="2" t="e">
        <f xml:space="preserve"> IF(Calculations!C2298 = DefectTypeString,  IFERROR(Calculations!J2298,""), NA())</f>
        <v>#N/A</v>
      </c>
      <c r="G2298" s="10">
        <f t="array" ref="G2298">PERCENTILE(IF(ISERROR(F2298:F7297)=FALSE,F2298:F7297),CycleTimePercentile)</f>
        <v>0</v>
      </c>
      <c r="H2298" s="2" t="e">
        <f ca="1" xml:space="preserve"> IF(OR(Calculations!C2298 = "",Calculations!C2298 = WorkTypeString),  Calculations!K2298, NA())</f>
        <v>#N/A</v>
      </c>
      <c r="I2298" s="2" t="e">
        <f xml:space="preserve"> IF(Calculations!C2298 = DefectTypeString,  Calculations!K2298, NA())</f>
        <v>#N/A</v>
      </c>
    </row>
    <row r="2299" spans="1:9" x14ac:dyDescent="0.25">
      <c r="A2299" s="8" t="str">
        <f>Calculations!A2299</f>
        <v/>
      </c>
      <c r="B2299" s="2" t="str">
        <f t="shared" si="40"/>
        <v/>
      </c>
      <c r="C2299" s="10" t="str">
        <f>IFERROR(Calculations!J2299,"")</f>
        <v/>
      </c>
      <c r="D2299" s="10" t="str">
        <f xml:space="preserve"> IF(OR(Calculations!C2299 = "",Calculations!C2299 = WorkTypeString),  IFERROR(Calculations!J2299,""), NA())</f>
        <v/>
      </c>
      <c r="E2299" s="10">
        <f t="array" ref="E2299">PERCENTILE(IF(ISERROR(D2299:D7298)=FALSE,D2299:D7298),CycleTimePercentile)</f>
        <v>0</v>
      </c>
      <c r="F2299" s="2" t="e">
        <f xml:space="preserve"> IF(Calculations!C2299 = DefectTypeString,  IFERROR(Calculations!J2299,""), NA())</f>
        <v>#N/A</v>
      </c>
      <c r="G2299" s="10">
        <f t="array" ref="G2299">PERCENTILE(IF(ISERROR(F2299:F7298)=FALSE,F2299:F7298),CycleTimePercentile)</f>
        <v>0</v>
      </c>
      <c r="H2299" s="2" t="e">
        <f ca="1" xml:space="preserve"> IF(OR(Calculations!C2299 = "",Calculations!C2299 = WorkTypeString),  Calculations!K2299, NA())</f>
        <v>#N/A</v>
      </c>
      <c r="I2299" s="2" t="e">
        <f xml:space="preserve"> IF(Calculations!C2299 = DefectTypeString,  Calculations!K2299, NA())</f>
        <v>#N/A</v>
      </c>
    </row>
    <row r="2300" spans="1:9" x14ac:dyDescent="0.25">
      <c r="A2300" s="8" t="str">
        <f>Calculations!A2300</f>
        <v/>
      </c>
      <c r="B2300" s="2" t="str">
        <f t="shared" si="40"/>
        <v/>
      </c>
      <c r="C2300" s="10" t="str">
        <f>IFERROR(Calculations!J2300,"")</f>
        <v/>
      </c>
      <c r="D2300" s="10" t="str">
        <f xml:space="preserve"> IF(OR(Calculations!C2300 = "",Calculations!C2300 = WorkTypeString),  IFERROR(Calculations!J2300,""), NA())</f>
        <v/>
      </c>
      <c r="E2300" s="10">
        <f t="array" ref="E2300">PERCENTILE(IF(ISERROR(D2300:D7299)=FALSE,D2300:D7299),CycleTimePercentile)</f>
        <v>0</v>
      </c>
      <c r="F2300" s="2" t="e">
        <f xml:space="preserve"> IF(Calculations!C2300 = DefectTypeString,  IFERROR(Calculations!J2300,""), NA())</f>
        <v>#N/A</v>
      </c>
      <c r="G2300" s="10">
        <f t="array" ref="G2300">PERCENTILE(IF(ISERROR(F2300:F7299)=FALSE,F2300:F7299),CycleTimePercentile)</f>
        <v>0</v>
      </c>
      <c r="H2300" s="2" t="e">
        <f ca="1" xml:space="preserve"> IF(OR(Calculations!C2300 = "",Calculations!C2300 = WorkTypeString),  Calculations!K2300, NA())</f>
        <v>#N/A</v>
      </c>
      <c r="I2300" s="2" t="e">
        <f xml:space="preserve"> IF(Calculations!C2300 = DefectTypeString,  Calculations!K2300, NA())</f>
        <v>#N/A</v>
      </c>
    </row>
    <row r="2301" spans="1:9" x14ac:dyDescent="0.25">
      <c r="A2301" s="8" t="str">
        <f>Calculations!A2301</f>
        <v/>
      </c>
      <c r="B2301" s="2" t="str">
        <f t="shared" si="40"/>
        <v/>
      </c>
      <c r="C2301" s="10" t="str">
        <f>IFERROR(Calculations!J2301,"")</f>
        <v/>
      </c>
      <c r="D2301" s="10" t="str">
        <f xml:space="preserve"> IF(OR(Calculations!C2301 = "",Calculations!C2301 = WorkTypeString),  IFERROR(Calculations!J2301,""), NA())</f>
        <v/>
      </c>
      <c r="E2301" s="10">
        <f t="array" ref="E2301">PERCENTILE(IF(ISERROR(D2301:D7300)=FALSE,D2301:D7300),CycleTimePercentile)</f>
        <v>0</v>
      </c>
      <c r="F2301" s="2" t="e">
        <f xml:space="preserve"> IF(Calculations!C2301 = DefectTypeString,  IFERROR(Calculations!J2301,""), NA())</f>
        <v>#N/A</v>
      </c>
      <c r="G2301" s="10">
        <f t="array" ref="G2301">PERCENTILE(IF(ISERROR(F2301:F7300)=FALSE,F2301:F7300),CycleTimePercentile)</f>
        <v>0</v>
      </c>
      <c r="H2301" s="2" t="e">
        <f ca="1" xml:space="preserve"> IF(OR(Calculations!C2301 = "",Calculations!C2301 = WorkTypeString),  Calculations!K2301, NA())</f>
        <v>#N/A</v>
      </c>
      <c r="I2301" s="2" t="e">
        <f xml:space="preserve"> IF(Calculations!C2301 = DefectTypeString,  Calculations!K2301, NA())</f>
        <v>#N/A</v>
      </c>
    </row>
    <row r="2302" spans="1:9" x14ac:dyDescent="0.25">
      <c r="A2302" s="8" t="str">
        <f>Calculations!A2302</f>
        <v/>
      </c>
      <c r="B2302" s="2" t="str">
        <f t="shared" si="40"/>
        <v/>
      </c>
      <c r="C2302" s="10" t="str">
        <f>IFERROR(Calculations!J2302,"")</f>
        <v/>
      </c>
      <c r="D2302" s="10" t="str">
        <f xml:space="preserve"> IF(OR(Calculations!C2302 = "",Calculations!C2302 = WorkTypeString),  IFERROR(Calculations!J2302,""), NA())</f>
        <v/>
      </c>
      <c r="E2302" s="10">
        <f t="array" ref="E2302">PERCENTILE(IF(ISERROR(D2302:D7301)=FALSE,D2302:D7301),CycleTimePercentile)</f>
        <v>0</v>
      </c>
      <c r="F2302" s="2" t="e">
        <f xml:space="preserve"> IF(Calculations!C2302 = DefectTypeString,  IFERROR(Calculations!J2302,""), NA())</f>
        <v>#N/A</v>
      </c>
      <c r="G2302" s="10">
        <f t="array" ref="G2302">PERCENTILE(IF(ISERROR(F2302:F7301)=FALSE,F2302:F7301),CycleTimePercentile)</f>
        <v>0</v>
      </c>
      <c r="H2302" s="2" t="e">
        <f ca="1" xml:space="preserve"> IF(OR(Calculations!C2302 = "",Calculations!C2302 = WorkTypeString),  Calculations!K2302, NA())</f>
        <v>#N/A</v>
      </c>
      <c r="I2302" s="2" t="e">
        <f xml:space="preserve"> IF(Calculations!C2302 = DefectTypeString,  Calculations!K2302, NA())</f>
        <v>#N/A</v>
      </c>
    </row>
    <row r="2303" spans="1:9" x14ac:dyDescent="0.25">
      <c r="A2303" s="8" t="str">
        <f>Calculations!A2303</f>
        <v/>
      </c>
      <c r="B2303" s="2" t="str">
        <f t="shared" si="40"/>
        <v/>
      </c>
      <c r="C2303" s="10" t="str">
        <f>IFERROR(Calculations!J2303,"")</f>
        <v/>
      </c>
      <c r="D2303" s="10" t="str">
        <f xml:space="preserve"> IF(OR(Calculations!C2303 = "",Calculations!C2303 = WorkTypeString),  IFERROR(Calculations!J2303,""), NA())</f>
        <v/>
      </c>
      <c r="E2303" s="10">
        <f t="array" ref="E2303">PERCENTILE(IF(ISERROR(D2303:D7302)=FALSE,D2303:D7302),CycleTimePercentile)</f>
        <v>0</v>
      </c>
      <c r="F2303" s="2" t="e">
        <f xml:space="preserve"> IF(Calculations!C2303 = DefectTypeString,  IFERROR(Calculations!J2303,""), NA())</f>
        <v>#N/A</v>
      </c>
      <c r="G2303" s="10">
        <f t="array" ref="G2303">PERCENTILE(IF(ISERROR(F2303:F7302)=FALSE,F2303:F7302),CycleTimePercentile)</f>
        <v>0</v>
      </c>
      <c r="H2303" s="2" t="e">
        <f ca="1" xml:space="preserve"> IF(OR(Calculations!C2303 = "",Calculations!C2303 = WorkTypeString),  Calculations!K2303, NA())</f>
        <v>#N/A</v>
      </c>
      <c r="I2303" s="2" t="e">
        <f xml:space="preserve"> IF(Calculations!C2303 = DefectTypeString,  Calculations!K2303, NA())</f>
        <v>#N/A</v>
      </c>
    </row>
    <row r="2304" spans="1:9" x14ac:dyDescent="0.25">
      <c r="A2304" s="8" t="str">
        <f>Calculations!A2304</f>
        <v/>
      </c>
      <c r="B2304" s="2" t="str">
        <f t="shared" si="40"/>
        <v/>
      </c>
      <c r="C2304" s="10" t="str">
        <f>IFERROR(Calculations!J2304,"")</f>
        <v/>
      </c>
      <c r="D2304" s="10" t="str">
        <f xml:space="preserve"> IF(OR(Calculations!C2304 = "",Calculations!C2304 = WorkTypeString),  IFERROR(Calculations!J2304,""), NA())</f>
        <v/>
      </c>
      <c r="E2304" s="10">
        <f t="array" ref="E2304">PERCENTILE(IF(ISERROR(D2304:D7303)=FALSE,D2304:D7303),CycleTimePercentile)</f>
        <v>0</v>
      </c>
      <c r="F2304" s="2" t="e">
        <f xml:space="preserve"> IF(Calculations!C2304 = DefectTypeString,  IFERROR(Calculations!J2304,""), NA())</f>
        <v>#N/A</v>
      </c>
      <c r="G2304" s="10">
        <f t="array" ref="G2304">PERCENTILE(IF(ISERROR(F2304:F7303)=FALSE,F2304:F7303),CycleTimePercentile)</f>
        <v>0</v>
      </c>
      <c r="H2304" s="2" t="e">
        <f ca="1" xml:space="preserve"> IF(OR(Calculations!C2304 = "",Calculations!C2304 = WorkTypeString),  Calculations!K2304, NA())</f>
        <v>#N/A</v>
      </c>
      <c r="I2304" s="2" t="e">
        <f xml:space="preserve"> IF(Calculations!C2304 = DefectTypeString,  Calculations!K2304, NA())</f>
        <v>#N/A</v>
      </c>
    </row>
    <row r="2305" spans="1:9" x14ac:dyDescent="0.25">
      <c r="A2305" s="8" t="str">
        <f>Calculations!A2305</f>
        <v/>
      </c>
      <c r="B2305" s="2" t="str">
        <f t="shared" si="40"/>
        <v/>
      </c>
      <c r="C2305" s="10" t="str">
        <f>IFERROR(Calculations!J2305,"")</f>
        <v/>
      </c>
      <c r="D2305" s="10" t="str">
        <f xml:space="preserve"> IF(OR(Calculations!C2305 = "",Calculations!C2305 = WorkTypeString),  IFERROR(Calculations!J2305,""), NA())</f>
        <v/>
      </c>
      <c r="E2305" s="10">
        <f t="array" ref="E2305">PERCENTILE(IF(ISERROR(D2305:D7304)=FALSE,D2305:D7304),CycleTimePercentile)</f>
        <v>0</v>
      </c>
      <c r="F2305" s="2" t="e">
        <f xml:space="preserve"> IF(Calculations!C2305 = DefectTypeString,  IFERROR(Calculations!J2305,""), NA())</f>
        <v>#N/A</v>
      </c>
      <c r="G2305" s="10">
        <f t="array" ref="G2305">PERCENTILE(IF(ISERROR(F2305:F7304)=FALSE,F2305:F7304),CycleTimePercentile)</f>
        <v>0</v>
      </c>
      <c r="H2305" s="2" t="e">
        <f ca="1" xml:space="preserve"> IF(OR(Calculations!C2305 = "",Calculations!C2305 = WorkTypeString),  Calculations!K2305, NA())</f>
        <v>#N/A</v>
      </c>
      <c r="I2305" s="2" t="e">
        <f xml:space="preserve"> IF(Calculations!C2305 = DefectTypeString,  Calculations!K2305, NA())</f>
        <v>#N/A</v>
      </c>
    </row>
    <row r="2306" spans="1:9" x14ac:dyDescent="0.25">
      <c r="A2306" s="8" t="str">
        <f>Calculations!A2306</f>
        <v/>
      </c>
      <c r="B2306" s="2" t="str">
        <f t="shared" si="40"/>
        <v/>
      </c>
      <c r="C2306" s="10" t="str">
        <f>IFERROR(Calculations!J2306,"")</f>
        <v/>
      </c>
      <c r="D2306" s="10" t="str">
        <f xml:space="preserve"> IF(OR(Calculations!C2306 = "",Calculations!C2306 = WorkTypeString),  IFERROR(Calculations!J2306,""), NA())</f>
        <v/>
      </c>
      <c r="E2306" s="10">
        <f t="array" ref="E2306">PERCENTILE(IF(ISERROR(D2306:D7305)=FALSE,D2306:D7305),CycleTimePercentile)</f>
        <v>0</v>
      </c>
      <c r="F2306" s="2" t="e">
        <f xml:space="preserve"> IF(Calculations!C2306 = DefectTypeString,  IFERROR(Calculations!J2306,""), NA())</f>
        <v>#N/A</v>
      </c>
      <c r="G2306" s="10">
        <f t="array" ref="G2306">PERCENTILE(IF(ISERROR(F2306:F7305)=FALSE,F2306:F7305),CycleTimePercentile)</f>
        <v>0</v>
      </c>
      <c r="H2306" s="2" t="e">
        <f ca="1" xml:space="preserve"> IF(OR(Calculations!C2306 = "",Calculations!C2306 = WorkTypeString),  Calculations!K2306, NA())</f>
        <v>#N/A</v>
      </c>
      <c r="I2306" s="2" t="e">
        <f xml:space="preserve"> IF(Calculations!C2306 = DefectTypeString,  Calculations!K2306, NA())</f>
        <v>#N/A</v>
      </c>
    </row>
    <row r="2307" spans="1:9" x14ac:dyDescent="0.25">
      <c r="A2307" s="8" t="str">
        <f>Calculations!A2307</f>
        <v/>
      </c>
      <c r="B2307" s="2" t="str">
        <f t="shared" ref="B2307:B2370" si="41">IF(ISNUMBER(A2307),YEAR(A2307)&amp;"-"&amp;TEXT(MONTH(A2307),"00")&amp;"-"&amp;TEXT(DAY(A2307),"00")&amp;"-"&amp;TEXT(HOUR(A2307),"00"),"")</f>
        <v/>
      </c>
      <c r="C2307" s="10" t="str">
        <f>IFERROR(Calculations!J2307,"")</f>
        <v/>
      </c>
      <c r="D2307" s="10" t="str">
        <f xml:space="preserve"> IF(OR(Calculations!C2307 = "",Calculations!C2307 = WorkTypeString),  IFERROR(Calculations!J2307,""), NA())</f>
        <v/>
      </c>
      <c r="E2307" s="10">
        <f t="array" ref="E2307">PERCENTILE(IF(ISERROR(D2307:D7306)=FALSE,D2307:D7306),CycleTimePercentile)</f>
        <v>0</v>
      </c>
      <c r="F2307" s="2" t="e">
        <f xml:space="preserve"> IF(Calculations!C2307 = DefectTypeString,  IFERROR(Calculations!J2307,""), NA())</f>
        <v>#N/A</v>
      </c>
      <c r="G2307" s="10">
        <f t="array" ref="G2307">PERCENTILE(IF(ISERROR(F2307:F7306)=FALSE,F2307:F7306),CycleTimePercentile)</f>
        <v>0</v>
      </c>
      <c r="H2307" s="2" t="e">
        <f ca="1" xml:space="preserve"> IF(OR(Calculations!C2307 = "",Calculations!C2307 = WorkTypeString),  Calculations!K2307, NA())</f>
        <v>#N/A</v>
      </c>
      <c r="I2307" s="2" t="e">
        <f xml:space="preserve"> IF(Calculations!C2307 = DefectTypeString,  Calculations!K2307, NA())</f>
        <v>#N/A</v>
      </c>
    </row>
    <row r="2308" spans="1:9" x14ac:dyDescent="0.25">
      <c r="A2308" s="8" t="str">
        <f>Calculations!A2308</f>
        <v/>
      </c>
      <c r="B2308" s="2" t="str">
        <f t="shared" si="41"/>
        <v/>
      </c>
      <c r="C2308" s="10" t="str">
        <f>IFERROR(Calculations!J2308,"")</f>
        <v/>
      </c>
      <c r="D2308" s="10" t="str">
        <f xml:space="preserve"> IF(OR(Calculations!C2308 = "",Calculations!C2308 = WorkTypeString),  IFERROR(Calculations!J2308,""), NA())</f>
        <v/>
      </c>
      <c r="E2308" s="10">
        <f t="array" ref="E2308">PERCENTILE(IF(ISERROR(D2308:D7307)=FALSE,D2308:D7307),CycleTimePercentile)</f>
        <v>0</v>
      </c>
      <c r="F2308" s="2" t="e">
        <f xml:space="preserve"> IF(Calculations!C2308 = DefectTypeString,  IFERROR(Calculations!J2308,""), NA())</f>
        <v>#N/A</v>
      </c>
      <c r="G2308" s="10">
        <f t="array" ref="G2308">PERCENTILE(IF(ISERROR(F2308:F7307)=FALSE,F2308:F7307),CycleTimePercentile)</f>
        <v>0</v>
      </c>
      <c r="H2308" s="2" t="e">
        <f ca="1" xml:space="preserve"> IF(OR(Calculations!C2308 = "",Calculations!C2308 = WorkTypeString),  Calculations!K2308, NA())</f>
        <v>#N/A</v>
      </c>
      <c r="I2308" s="2" t="e">
        <f xml:space="preserve"> IF(Calculations!C2308 = DefectTypeString,  Calculations!K2308, NA())</f>
        <v>#N/A</v>
      </c>
    </row>
    <row r="2309" spans="1:9" x14ac:dyDescent="0.25">
      <c r="A2309" s="8" t="str">
        <f>Calculations!A2309</f>
        <v/>
      </c>
      <c r="B2309" s="2" t="str">
        <f t="shared" si="41"/>
        <v/>
      </c>
      <c r="C2309" s="10" t="str">
        <f>IFERROR(Calculations!J2309,"")</f>
        <v/>
      </c>
      <c r="D2309" s="10" t="str">
        <f xml:space="preserve"> IF(OR(Calculations!C2309 = "",Calculations!C2309 = WorkTypeString),  IFERROR(Calculations!J2309,""), NA())</f>
        <v/>
      </c>
      <c r="E2309" s="10">
        <f t="array" ref="E2309">PERCENTILE(IF(ISERROR(D2309:D7308)=FALSE,D2309:D7308),CycleTimePercentile)</f>
        <v>0</v>
      </c>
      <c r="F2309" s="2" t="e">
        <f xml:space="preserve"> IF(Calculations!C2309 = DefectTypeString,  IFERROR(Calculations!J2309,""), NA())</f>
        <v>#N/A</v>
      </c>
      <c r="G2309" s="10">
        <f t="array" ref="G2309">PERCENTILE(IF(ISERROR(F2309:F7308)=FALSE,F2309:F7308),CycleTimePercentile)</f>
        <v>0</v>
      </c>
      <c r="H2309" s="2" t="e">
        <f ca="1" xml:space="preserve"> IF(OR(Calculations!C2309 = "",Calculations!C2309 = WorkTypeString),  Calculations!K2309, NA())</f>
        <v>#N/A</v>
      </c>
      <c r="I2309" s="2" t="e">
        <f xml:space="preserve"> IF(Calculations!C2309 = DefectTypeString,  Calculations!K2309, NA())</f>
        <v>#N/A</v>
      </c>
    </row>
    <row r="2310" spans="1:9" x14ac:dyDescent="0.25">
      <c r="A2310" s="8" t="str">
        <f>Calculations!A2310</f>
        <v/>
      </c>
      <c r="B2310" s="2" t="str">
        <f t="shared" si="41"/>
        <v/>
      </c>
      <c r="C2310" s="10" t="str">
        <f>IFERROR(Calculations!J2310,"")</f>
        <v/>
      </c>
      <c r="D2310" s="10" t="str">
        <f xml:space="preserve"> IF(OR(Calculations!C2310 = "",Calculations!C2310 = WorkTypeString),  IFERROR(Calculations!J2310,""), NA())</f>
        <v/>
      </c>
      <c r="E2310" s="10">
        <f t="array" ref="E2310">PERCENTILE(IF(ISERROR(D2310:D7309)=FALSE,D2310:D7309),CycleTimePercentile)</f>
        <v>0</v>
      </c>
      <c r="F2310" s="2" t="e">
        <f xml:space="preserve"> IF(Calculations!C2310 = DefectTypeString,  IFERROR(Calculations!J2310,""), NA())</f>
        <v>#N/A</v>
      </c>
      <c r="G2310" s="10">
        <f t="array" ref="G2310">PERCENTILE(IF(ISERROR(F2310:F7309)=FALSE,F2310:F7309),CycleTimePercentile)</f>
        <v>0</v>
      </c>
      <c r="H2310" s="2" t="e">
        <f ca="1" xml:space="preserve"> IF(OR(Calculations!C2310 = "",Calculations!C2310 = WorkTypeString),  Calculations!K2310, NA())</f>
        <v>#N/A</v>
      </c>
      <c r="I2310" s="2" t="e">
        <f xml:space="preserve"> IF(Calculations!C2310 = DefectTypeString,  Calculations!K2310, NA())</f>
        <v>#N/A</v>
      </c>
    </row>
    <row r="2311" spans="1:9" x14ac:dyDescent="0.25">
      <c r="A2311" s="8" t="str">
        <f>Calculations!A2311</f>
        <v/>
      </c>
      <c r="B2311" s="2" t="str">
        <f t="shared" si="41"/>
        <v/>
      </c>
      <c r="C2311" s="10" t="str">
        <f>IFERROR(Calculations!J2311,"")</f>
        <v/>
      </c>
      <c r="D2311" s="10" t="str">
        <f xml:space="preserve"> IF(OR(Calculations!C2311 = "",Calculations!C2311 = WorkTypeString),  IFERROR(Calculations!J2311,""), NA())</f>
        <v/>
      </c>
      <c r="E2311" s="10">
        <f t="array" ref="E2311">PERCENTILE(IF(ISERROR(D2311:D7310)=FALSE,D2311:D7310),CycleTimePercentile)</f>
        <v>0</v>
      </c>
      <c r="F2311" s="2" t="e">
        <f xml:space="preserve"> IF(Calculations!C2311 = DefectTypeString,  IFERROR(Calculations!J2311,""), NA())</f>
        <v>#N/A</v>
      </c>
      <c r="G2311" s="10">
        <f t="array" ref="G2311">PERCENTILE(IF(ISERROR(F2311:F7310)=FALSE,F2311:F7310),CycleTimePercentile)</f>
        <v>0</v>
      </c>
      <c r="H2311" s="2" t="e">
        <f ca="1" xml:space="preserve"> IF(OR(Calculations!C2311 = "",Calculations!C2311 = WorkTypeString),  Calculations!K2311, NA())</f>
        <v>#N/A</v>
      </c>
      <c r="I2311" s="2" t="e">
        <f xml:space="preserve"> IF(Calculations!C2311 = DefectTypeString,  Calculations!K2311, NA())</f>
        <v>#N/A</v>
      </c>
    </row>
    <row r="2312" spans="1:9" x14ac:dyDescent="0.25">
      <c r="A2312" s="8" t="str">
        <f>Calculations!A2312</f>
        <v/>
      </c>
      <c r="B2312" s="2" t="str">
        <f t="shared" si="41"/>
        <v/>
      </c>
      <c r="C2312" s="10" t="str">
        <f>IFERROR(Calculations!J2312,"")</f>
        <v/>
      </c>
      <c r="D2312" s="10" t="str">
        <f xml:space="preserve"> IF(OR(Calculations!C2312 = "",Calculations!C2312 = WorkTypeString),  IFERROR(Calculations!J2312,""), NA())</f>
        <v/>
      </c>
      <c r="E2312" s="10">
        <f t="array" ref="E2312">PERCENTILE(IF(ISERROR(D2312:D7311)=FALSE,D2312:D7311),CycleTimePercentile)</f>
        <v>0</v>
      </c>
      <c r="F2312" s="2" t="e">
        <f xml:space="preserve"> IF(Calculations!C2312 = DefectTypeString,  IFERROR(Calculations!J2312,""), NA())</f>
        <v>#N/A</v>
      </c>
      <c r="G2312" s="10">
        <f t="array" ref="G2312">PERCENTILE(IF(ISERROR(F2312:F7311)=FALSE,F2312:F7311),CycleTimePercentile)</f>
        <v>0</v>
      </c>
      <c r="H2312" s="2" t="e">
        <f ca="1" xml:space="preserve"> IF(OR(Calculations!C2312 = "",Calculations!C2312 = WorkTypeString),  Calculations!K2312, NA())</f>
        <v>#N/A</v>
      </c>
      <c r="I2312" s="2" t="e">
        <f xml:space="preserve"> IF(Calculations!C2312 = DefectTypeString,  Calculations!K2312, NA())</f>
        <v>#N/A</v>
      </c>
    </row>
    <row r="2313" spans="1:9" x14ac:dyDescent="0.25">
      <c r="A2313" s="8" t="str">
        <f>Calculations!A2313</f>
        <v/>
      </c>
      <c r="B2313" s="2" t="str">
        <f t="shared" si="41"/>
        <v/>
      </c>
      <c r="C2313" s="10" t="str">
        <f>IFERROR(Calculations!J2313,"")</f>
        <v/>
      </c>
      <c r="D2313" s="10" t="str">
        <f xml:space="preserve"> IF(OR(Calculations!C2313 = "",Calculations!C2313 = WorkTypeString),  IFERROR(Calculations!J2313,""), NA())</f>
        <v/>
      </c>
      <c r="E2313" s="10">
        <f t="array" ref="E2313">PERCENTILE(IF(ISERROR(D2313:D7312)=FALSE,D2313:D7312),CycleTimePercentile)</f>
        <v>0</v>
      </c>
      <c r="F2313" s="2" t="e">
        <f xml:space="preserve"> IF(Calculations!C2313 = DefectTypeString,  IFERROR(Calculations!J2313,""), NA())</f>
        <v>#N/A</v>
      </c>
      <c r="G2313" s="10">
        <f t="array" ref="G2313">PERCENTILE(IF(ISERROR(F2313:F7312)=FALSE,F2313:F7312),CycleTimePercentile)</f>
        <v>0</v>
      </c>
      <c r="H2313" s="2" t="e">
        <f ca="1" xml:space="preserve"> IF(OR(Calculations!C2313 = "",Calculations!C2313 = WorkTypeString),  Calculations!K2313, NA())</f>
        <v>#N/A</v>
      </c>
      <c r="I2313" s="2" t="e">
        <f xml:space="preserve"> IF(Calculations!C2313 = DefectTypeString,  Calculations!K2313, NA())</f>
        <v>#N/A</v>
      </c>
    </row>
    <row r="2314" spans="1:9" x14ac:dyDescent="0.25">
      <c r="A2314" s="8" t="str">
        <f>Calculations!A2314</f>
        <v/>
      </c>
      <c r="B2314" s="2" t="str">
        <f t="shared" si="41"/>
        <v/>
      </c>
      <c r="C2314" s="10" t="str">
        <f>IFERROR(Calculations!J2314,"")</f>
        <v/>
      </c>
      <c r="D2314" s="10" t="str">
        <f xml:space="preserve"> IF(OR(Calculations!C2314 = "",Calculations!C2314 = WorkTypeString),  IFERROR(Calculations!J2314,""), NA())</f>
        <v/>
      </c>
      <c r="E2314" s="10">
        <f t="array" ref="E2314">PERCENTILE(IF(ISERROR(D2314:D7313)=FALSE,D2314:D7313),CycleTimePercentile)</f>
        <v>0</v>
      </c>
      <c r="F2314" s="2" t="e">
        <f xml:space="preserve"> IF(Calculations!C2314 = DefectTypeString,  IFERROR(Calculations!J2314,""), NA())</f>
        <v>#N/A</v>
      </c>
      <c r="G2314" s="10">
        <f t="array" ref="G2314">PERCENTILE(IF(ISERROR(F2314:F7313)=FALSE,F2314:F7313),CycleTimePercentile)</f>
        <v>0</v>
      </c>
      <c r="H2314" s="2" t="e">
        <f ca="1" xml:space="preserve"> IF(OR(Calculations!C2314 = "",Calculations!C2314 = WorkTypeString),  Calculations!K2314, NA())</f>
        <v>#N/A</v>
      </c>
      <c r="I2314" s="2" t="e">
        <f xml:space="preserve"> IF(Calculations!C2314 = DefectTypeString,  Calculations!K2314, NA())</f>
        <v>#N/A</v>
      </c>
    </row>
    <row r="2315" spans="1:9" x14ac:dyDescent="0.25">
      <c r="A2315" s="8" t="str">
        <f>Calculations!A2315</f>
        <v/>
      </c>
      <c r="B2315" s="2" t="str">
        <f t="shared" si="41"/>
        <v/>
      </c>
      <c r="C2315" s="10" t="str">
        <f>IFERROR(Calculations!J2315,"")</f>
        <v/>
      </c>
      <c r="D2315" s="10" t="str">
        <f xml:space="preserve"> IF(OR(Calculations!C2315 = "",Calculations!C2315 = WorkTypeString),  IFERROR(Calculations!J2315,""), NA())</f>
        <v/>
      </c>
      <c r="E2315" s="10">
        <f t="array" ref="E2315">PERCENTILE(IF(ISERROR(D2315:D7314)=FALSE,D2315:D7314),CycleTimePercentile)</f>
        <v>0</v>
      </c>
      <c r="F2315" s="2" t="e">
        <f xml:space="preserve"> IF(Calculations!C2315 = DefectTypeString,  IFERROR(Calculations!J2315,""), NA())</f>
        <v>#N/A</v>
      </c>
      <c r="G2315" s="10">
        <f t="array" ref="G2315">PERCENTILE(IF(ISERROR(F2315:F7314)=FALSE,F2315:F7314),CycleTimePercentile)</f>
        <v>0</v>
      </c>
      <c r="H2315" s="2" t="e">
        <f ca="1" xml:space="preserve"> IF(OR(Calculations!C2315 = "",Calculations!C2315 = WorkTypeString),  Calculations!K2315, NA())</f>
        <v>#N/A</v>
      </c>
      <c r="I2315" s="2" t="e">
        <f xml:space="preserve"> IF(Calculations!C2315 = DefectTypeString,  Calculations!K2315, NA())</f>
        <v>#N/A</v>
      </c>
    </row>
    <row r="2316" spans="1:9" x14ac:dyDescent="0.25">
      <c r="A2316" s="8" t="str">
        <f>Calculations!A2316</f>
        <v/>
      </c>
      <c r="B2316" s="2" t="str">
        <f t="shared" si="41"/>
        <v/>
      </c>
      <c r="C2316" s="10" t="str">
        <f>IFERROR(Calculations!J2316,"")</f>
        <v/>
      </c>
      <c r="D2316" s="10" t="str">
        <f xml:space="preserve"> IF(OR(Calculations!C2316 = "",Calculations!C2316 = WorkTypeString),  IFERROR(Calculations!J2316,""), NA())</f>
        <v/>
      </c>
      <c r="E2316" s="10">
        <f t="array" ref="E2316">PERCENTILE(IF(ISERROR(D2316:D7315)=FALSE,D2316:D7315),CycleTimePercentile)</f>
        <v>0</v>
      </c>
      <c r="F2316" s="2" t="e">
        <f xml:space="preserve"> IF(Calculations!C2316 = DefectTypeString,  IFERROR(Calculations!J2316,""), NA())</f>
        <v>#N/A</v>
      </c>
      <c r="G2316" s="10">
        <f t="array" ref="G2316">PERCENTILE(IF(ISERROR(F2316:F7315)=FALSE,F2316:F7315),CycleTimePercentile)</f>
        <v>0</v>
      </c>
      <c r="H2316" s="2" t="e">
        <f ca="1" xml:space="preserve"> IF(OR(Calculations!C2316 = "",Calculations!C2316 = WorkTypeString),  Calculations!K2316, NA())</f>
        <v>#N/A</v>
      </c>
      <c r="I2316" s="2" t="e">
        <f xml:space="preserve"> IF(Calculations!C2316 = DefectTypeString,  Calculations!K2316, NA())</f>
        <v>#N/A</v>
      </c>
    </row>
    <row r="2317" spans="1:9" x14ac:dyDescent="0.25">
      <c r="A2317" s="8" t="str">
        <f>Calculations!A2317</f>
        <v/>
      </c>
      <c r="B2317" s="2" t="str">
        <f t="shared" si="41"/>
        <v/>
      </c>
      <c r="C2317" s="10" t="str">
        <f>IFERROR(Calculations!J2317,"")</f>
        <v/>
      </c>
      <c r="D2317" s="10" t="str">
        <f xml:space="preserve"> IF(OR(Calculations!C2317 = "",Calculations!C2317 = WorkTypeString),  IFERROR(Calculations!J2317,""), NA())</f>
        <v/>
      </c>
      <c r="E2317" s="10">
        <f t="array" ref="E2317">PERCENTILE(IF(ISERROR(D2317:D7316)=FALSE,D2317:D7316),CycleTimePercentile)</f>
        <v>0</v>
      </c>
      <c r="F2317" s="2" t="e">
        <f xml:space="preserve"> IF(Calculations!C2317 = DefectTypeString,  IFERROR(Calculations!J2317,""), NA())</f>
        <v>#N/A</v>
      </c>
      <c r="G2317" s="10">
        <f t="array" ref="G2317">PERCENTILE(IF(ISERROR(F2317:F7316)=FALSE,F2317:F7316),CycleTimePercentile)</f>
        <v>0</v>
      </c>
      <c r="H2317" s="2" t="e">
        <f ca="1" xml:space="preserve"> IF(OR(Calculations!C2317 = "",Calculations!C2317 = WorkTypeString),  Calculations!K2317, NA())</f>
        <v>#N/A</v>
      </c>
      <c r="I2317" s="2" t="e">
        <f xml:space="preserve"> IF(Calculations!C2317 = DefectTypeString,  Calculations!K2317, NA())</f>
        <v>#N/A</v>
      </c>
    </row>
    <row r="2318" spans="1:9" x14ac:dyDescent="0.25">
      <c r="A2318" s="8" t="str">
        <f>Calculations!A2318</f>
        <v/>
      </c>
      <c r="B2318" s="2" t="str">
        <f t="shared" si="41"/>
        <v/>
      </c>
      <c r="C2318" s="10" t="str">
        <f>IFERROR(Calculations!J2318,"")</f>
        <v/>
      </c>
      <c r="D2318" s="10" t="str">
        <f xml:space="preserve"> IF(OR(Calculations!C2318 = "",Calculations!C2318 = WorkTypeString),  IFERROR(Calculations!J2318,""), NA())</f>
        <v/>
      </c>
      <c r="E2318" s="10">
        <f t="array" ref="E2318">PERCENTILE(IF(ISERROR(D2318:D7317)=FALSE,D2318:D7317),CycleTimePercentile)</f>
        <v>0</v>
      </c>
      <c r="F2318" s="2" t="e">
        <f xml:space="preserve"> IF(Calculations!C2318 = DefectTypeString,  IFERROR(Calculations!J2318,""), NA())</f>
        <v>#N/A</v>
      </c>
      <c r="G2318" s="10">
        <f t="array" ref="G2318">PERCENTILE(IF(ISERROR(F2318:F7317)=FALSE,F2318:F7317),CycleTimePercentile)</f>
        <v>0</v>
      </c>
      <c r="H2318" s="2" t="e">
        <f ca="1" xml:space="preserve"> IF(OR(Calculations!C2318 = "",Calculations!C2318 = WorkTypeString),  Calculations!K2318, NA())</f>
        <v>#N/A</v>
      </c>
      <c r="I2318" s="2" t="e">
        <f xml:space="preserve"> IF(Calculations!C2318 = DefectTypeString,  Calculations!K2318, NA())</f>
        <v>#N/A</v>
      </c>
    </row>
    <row r="2319" spans="1:9" x14ac:dyDescent="0.25">
      <c r="A2319" s="8" t="str">
        <f>Calculations!A2319</f>
        <v/>
      </c>
      <c r="B2319" s="2" t="str">
        <f t="shared" si="41"/>
        <v/>
      </c>
      <c r="C2319" s="10" t="str">
        <f>IFERROR(Calculations!J2319,"")</f>
        <v/>
      </c>
      <c r="D2319" s="10" t="str">
        <f xml:space="preserve"> IF(OR(Calculations!C2319 = "",Calculations!C2319 = WorkTypeString),  IFERROR(Calculations!J2319,""), NA())</f>
        <v/>
      </c>
      <c r="E2319" s="10">
        <f t="array" ref="E2319">PERCENTILE(IF(ISERROR(D2319:D7318)=FALSE,D2319:D7318),CycleTimePercentile)</f>
        <v>0</v>
      </c>
      <c r="F2319" s="2" t="e">
        <f xml:space="preserve"> IF(Calculations!C2319 = DefectTypeString,  IFERROR(Calculations!J2319,""), NA())</f>
        <v>#N/A</v>
      </c>
      <c r="G2319" s="10">
        <f t="array" ref="G2319">PERCENTILE(IF(ISERROR(F2319:F7318)=FALSE,F2319:F7318),CycleTimePercentile)</f>
        <v>0</v>
      </c>
      <c r="H2319" s="2" t="e">
        <f ca="1" xml:space="preserve"> IF(OR(Calculations!C2319 = "",Calculations!C2319 = WorkTypeString),  Calculations!K2319, NA())</f>
        <v>#N/A</v>
      </c>
      <c r="I2319" s="2" t="e">
        <f xml:space="preserve"> IF(Calculations!C2319 = DefectTypeString,  Calculations!K2319, NA())</f>
        <v>#N/A</v>
      </c>
    </row>
    <row r="2320" spans="1:9" x14ac:dyDescent="0.25">
      <c r="A2320" s="8" t="str">
        <f>Calculations!A2320</f>
        <v/>
      </c>
      <c r="B2320" s="2" t="str">
        <f t="shared" si="41"/>
        <v/>
      </c>
      <c r="C2320" s="10" t="str">
        <f>IFERROR(Calculations!J2320,"")</f>
        <v/>
      </c>
      <c r="D2320" s="10" t="str">
        <f xml:space="preserve"> IF(OR(Calculations!C2320 = "",Calculations!C2320 = WorkTypeString),  IFERROR(Calculations!J2320,""), NA())</f>
        <v/>
      </c>
      <c r="E2320" s="10">
        <f t="array" ref="E2320">PERCENTILE(IF(ISERROR(D2320:D7319)=FALSE,D2320:D7319),CycleTimePercentile)</f>
        <v>0</v>
      </c>
      <c r="F2320" s="2" t="e">
        <f xml:space="preserve"> IF(Calculations!C2320 = DefectTypeString,  IFERROR(Calculations!J2320,""), NA())</f>
        <v>#N/A</v>
      </c>
      <c r="G2320" s="10">
        <f t="array" ref="G2320">PERCENTILE(IF(ISERROR(F2320:F7319)=FALSE,F2320:F7319),CycleTimePercentile)</f>
        <v>0</v>
      </c>
      <c r="H2320" s="2" t="e">
        <f ca="1" xml:space="preserve"> IF(OR(Calculations!C2320 = "",Calculations!C2320 = WorkTypeString),  Calculations!K2320, NA())</f>
        <v>#N/A</v>
      </c>
      <c r="I2320" s="2" t="e">
        <f xml:space="preserve"> IF(Calculations!C2320 = DefectTypeString,  Calculations!K2320, NA())</f>
        <v>#N/A</v>
      </c>
    </row>
    <row r="2321" spans="1:9" x14ac:dyDescent="0.25">
      <c r="A2321" s="8" t="str">
        <f>Calculations!A2321</f>
        <v/>
      </c>
      <c r="B2321" s="2" t="str">
        <f t="shared" si="41"/>
        <v/>
      </c>
      <c r="C2321" s="10" t="str">
        <f>IFERROR(Calculations!J2321,"")</f>
        <v/>
      </c>
      <c r="D2321" s="10" t="str">
        <f xml:space="preserve"> IF(OR(Calculations!C2321 = "",Calculations!C2321 = WorkTypeString),  IFERROR(Calculations!J2321,""), NA())</f>
        <v/>
      </c>
      <c r="E2321" s="10">
        <f t="array" ref="E2321">PERCENTILE(IF(ISERROR(D2321:D7320)=FALSE,D2321:D7320),CycleTimePercentile)</f>
        <v>0</v>
      </c>
      <c r="F2321" s="2" t="e">
        <f xml:space="preserve"> IF(Calculations!C2321 = DefectTypeString,  IFERROR(Calculations!J2321,""), NA())</f>
        <v>#N/A</v>
      </c>
      <c r="G2321" s="10">
        <f t="array" ref="G2321">PERCENTILE(IF(ISERROR(F2321:F7320)=FALSE,F2321:F7320),CycleTimePercentile)</f>
        <v>0</v>
      </c>
      <c r="H2321" s="2" t="e">
        <f ca="1" xml:space="preserve"> IF(OR(Calculations!C2321 = "",Calculations!C2321 = WorkTypeString),  Calculations!K2321, NA())</f>
        <v>#N/A</v>
      </c>
      <c r="I2321" s="2" t="e">
        <f xml:space="preserve"> IF(Calculations!C2321 = DefectTypeString,  Calculations!K2321, NA())</f>
        <v>#N/A</v>
      </c>
    </row>
    <row r="2322" spans="1:9" x14ac:dyDescent="0.25">
      <c r="A2322" s="8" t="str">
        <f>Calculations!A2322</f>
        <v/>
      </c>
      <c r="B2322" s="2" t="str">
        <f t="shared" si="41"/>
        <v/>
      </c>
      <c r="C2322" s="10" t="str">
        <f>IFERROR(Calculations!J2322,"")</f>
        <v/>
      </c>
      <c r="D2322" s="10" t="str">
        <f xml:space="preserve"> IF(OR(Calculations!C2322 = "",Calculations!C2322 = WorkTypeString),  IFERROR(Calculations!J2322,""), NA())</f>
        <v/>
      </c>
      <c r="E2322" s="10">
        <f t="array" ref="E2322">PERCENTILE(IF(ISERROR(D2322:D7321)=FALSE,D2322:D7321),CycleTimePercentile)</f>
        <v>0</v>
      </c>
      <c r="F2322" s="2" t="e">
        <f xml:space="preserve"> IF(Calculations!C2322 = DefectTypeString,  IFERROR(Calculations!J2322,""), NA())</f>
        <v>#N/A</v>
      </c>
      <c r="G2322" s="10">
        <f t="array" ref="G2322">PERCENTILE(IF(ISERROR(F2322:F7321)=FALSE,F2322:F7321),CycleTimePercentile)</f>
        <v>0</v>
      </c>
      <c r="H2322" s="2" t="e">
        <f ca="1" xml:space="preserve"> IF(OR(Calculations!C2322 = "",Calculations!C2322 = WorkTypeString),  Calculations!K2322, NA())</f>
        <v>#N/A</v>
      </c>
      <c r="I2322" s="2" t="e">
        <f xml:space="preserve"> IF(Calculations!C2322 = DefectTypeString,  Calculations!K2322, NA())</f>
        <v>#N/A</v>
      </c>
    </row>
    <row r="2323" spans="1:9" x14ac:dyDescent="0.25">
      <c r="A2323" s="8" t="str">
        <f>Calculations!A2323</f>
        <v/>
      </c>
      <c r="B2323" s="2" t="str">
        <f t="shared" si="41"/>
        <v/>
      </c>
      <c r="C2323" s="10" t="str">
        <f>IFERROR(Calculations!J2323,"")</f>
        <v/>
      </c>
      <c r="D2323" s="10" t="str">
        <f xml:space="preserve"> IF(OR(Calculations!C2323 = "",Calculations!C2323 = WorkTypeString),  IFERROR(Calculations!J2323,""), NA())</f>
        <v/>
      </c>
      <c r="E2323" s="10">
        <f t="array" ref="E2323">PERCENTILE(IF(ISERROR(D2323:D7322)=FALSE,D2323:D7322),CycleTimePercentile)</f>
        <v>0</v>
      </c>
      <c r="F2323" s="2" t="e">
        <f xml:space="preserve"> IF(Calculations!C2323 = DefectTypeString,  IFERROR(Calculations!J2323,""), NA())</f>
        <v>#N/A</v>
      </c>
      <c r="G2323" s="10">
        <f t="array" ref="G2323">PERCENTILE(IF(ISERROR(F2323:F7322)=FALSE,F2323:F7322),CycleTimePercentile)</f>
        <v>0</v>
      </c>
      <c r="H2323" s="2" t="e">
        <f ca="1" xml:space="preserve"> IF(OR(Calculations!C2323 = "",Calculations!C2323 = WorkTypeString),  Calculations!K2323, NA())</f>
        <v>#N/A</v>
      </c>
      <c r="I2323" s="2" t="e">
        <f xml:space="preserve"> IF(Calculations!C2323 = DefectTypeString,  Calculations!K2323, NA())</f>
        <v>#N/A</v>
      </c>
    </row>
    <row r="2324" spans="1:9" x14ac:dyDescent="0.25">
      <c r="A2324" s="8" t="str">
        <f>Calculations!A2324</f>
        <v/>
      </c>
      <c r="B2324" s="2" t="str">
        <f t="shared" si="41"/>
        <v/>
      </c>
      <c r="C2324" s="10" t="str">
        <f>IFERROR(Calculations!J2324,"")</f>
        <v/>
      </c>
      <c r="D2324" s="10" t="str">
        <f xml:space="preserve"> IF(OR(Calculations!C2324 = "",Calculations!C2324 = WorkTypeString),  IFERROR(Calculations!J2324,""), NA())</f>
        <v/>
      </c>
      <c r="E2324" s="10">
        <f t="array" ref="E2324">PERCENTILE(IF(ISERROR(D2324:D7323)=FALSE,D2324:D7323),CycleTimePercentile)</f>
        <v>0</v>
      </c>
      <c r="F2324" s="2" t="e">
        <f xml:space="preserve"> IF(Calculations!C2324 = DefectTypeString,  IFERROR(Calculations!J2324,""), NA())</f>
        <v>#N/A</v>
      </c>
      <c r="G2324" s="10">
        <f t="array" ref="G2324">PERCENTILE(IF(ISERROR(F2324:F7323)=FALSE,F2324:F7323),CycleTimePercentile)</f>
        <v>0</v>
      </c>
      <c r="H2324" s="2" t="e">
        <f ca="1" xml:space="preserve"> IF(OR(Calculations!C2324 = "",Calculations!C2324 = WorkTypeString),  Calculations!K2324, NA())</f>
        <v>#N/A</v>
      </c>
      <c r="I2324" s="2" t="e">
        <f xml:space="preserve"> IF(Calculations!C2324 = DefectTypeString,  Calculations!K2324, NA())</f>
        <v>#N/A</v>
      </c>
    </row>
    <row r="2325" spans="1:9" x14ac:dyDescent="0.25">
      <c r="A2325" s="8" t="str">
        <f>Calculations!A2325</f>
        <v/>
      </c>
      <c r="B2325" s="2" t="str">
        <f t="shared" si="41"/>
        <v/>
      </c>
      <c r="C2325" s="10" t="str">
        <f>IFERROR(Calculations!J2325,"")</f>
        <v/>
      </c>
      <c r="D2325" s="10" t="str">
        <f xml:space="preserve"> IF(OR(Calculations!C2325 = "",Calculations!C2325 = WorkTypeString),  IFERROR(Calculations!J2325,""), NA())</f>
        <v/>
      </c>
      <c r="E2325" s="10">
        <f t="array" ref="E2325">PERCENTILE(IF(ISERROR(D2325:D7324)=FALSE,D2325:D7324),CycleTimePercentile)</f>
        <v>0</v>
      </c>
      <c r="F2325" s="2" t="e">
        <f xml:space="preserve"> IF(Calculations!C2325 = DefectTypeString,  IFERROR(Calculations!J2325,""), NA())</f>
        <v>#N/A</v>
      </c>
      <c r="G2325" s="10">
        <f t="array" ref="G2325">PERCENTILE(IF(ISERROR(F2325:F7324)=FALSE,F2325:F7324),CycleTimePercentile)</f>
        <v>0</v>
      </c>
      <c r="H2325" s="2" t="e">
        <f ca="1" xml:space="preserve"> IF(OR(Calculations!C2325 = "",Calculations!C2325 = WorkTypeString),  Calculations!K2325, NA())</f>
        <v>#N/A</v>
      </c>
      <c r="I2325" s="2" t="e">
        <f xml:space="preserve"> IF(Calculations!C2325 = DefectTypeString,  Calculations!K2325, NA())</f>
        <v>#N/A</v>
      </c>
    </row>
    <row r="2326" spans="1:9" x14ac:dyDescent="0.25">
      <c r="A2326" s="8" t="str">
        <f>Calculations!A2326</f>
        <v/>
      </c>
      <c r="B2326" s="2" t="str">
        <f t="shared" si="41"/>
        <v/>
      </c>
      <c r="C2326" s="10" t="str">
        <f>IFERROR(Calculations!J2326,"")</f>
        <v/>
      </c>
      <c r="D2326" s="10" t="str">
        <f xml:space="preserve"> IF(OR(Calculations!C2326 = "",Calculations!C2326 = WorkTypeString),  IFERROR(Calculations!J2326,""), NA())</f>
        <v/>
      </c>
      <c r="E2326" s="10">
        <f t="array" ref="E2326">PERCENTILE(IF(ISERROR(D2326:D7325)=FALSE,D2326:D7325),CycleTimePercentile)</f>
        <v>0</v>
      </c>
      <c r="F2326" s="2" t="e">
        <f xml:space="preserve"> IF(Calculations!C2326 = DefectTypeString,  IFERROR(Calculations!J2326,""), NA())</f>
        <v>#N/A</v>
      </c>
      <c r="G2326" s="10">
        <f t="array" ref="G2326">PERCENTILE(IF(ISERROR(F2326:F7325)=FALSE,F2326:F7325),CycleTimePercentile)</f>
        <v>0</v>
      </c>
      <c r="H2326" s="2" t="e">
        <f ca="1" xml:space="preserve"> IF(OR(Calculations!C2326 = "",Calculations!C2326 = WorkTypeString),  Calculations!K2326, NA())</f>
        <v>#N/A</v>
      </c>
      <c r="I2326" s="2" t="e">
        <f xml:space="preserve"> IF(Calculations!C2326 = DefectTypeString,  Calculations!K2326, NA())</f>
        <v>#N/A</v>
      </c>
    </row>
    <row r="2327" spans="1:9" x14ac:dyDescent="0.25">
      <c r="A2327" s="8" t="str">
        <f>Calculations!A2327</f>
        <v/>
      </c>
      <c r="B2327" s="2" t="str">
        <f t="shared" si="41"/>
        <v/>
      </c>
      <c r="C2327" s="10" t="str">
        <f>IFERROR(Calculations!J2327,"")</f>
        <v/>
      </c>
      <c r="D2327" s="10" t="str">
        <f xml:space="preserve"> IF(OR(Calculations!C2327 = "",Calculations!C2327 = WorkTypeString),  IFERROR(Calculations!J2327,""), NA())</f>
        <v/>
      </c>
      <c r="E2327" s="10">
        <f t="array" ref="E2327">PERCENTILE(IF(ISERROR(D2327:D7326)=FALSE,D2327:D7326),CycleTimePercentile)</f>
        <v>0</v>
      </c>
      <c r="F2327" s="2" t="e">
        <f xml:space="preserve"> IF(Calculations!C2327 = DefectTypeString,  IFERROR(Calculations!J2327,""), NA())</f>
        <v>#N/A</v>
      </c>
      <c r="G2327" s="10">
        <f t="array" ref="G2327">PERCENTILE(IF(ISERROR(F2327:F7326)=FALSE,F2327:F7326),CycleTimePercentile)</f>
        <v>0</v>
      </c>
      <c r="H2327" s="2" t="e">
        <f ca="1" xml:space="preserve"> IF(OR(Calculations!C2327 = "",Calculations!C2327 = WorkTypeString),  Calculations!K2327, NA())</f>
        <v>#N/A</v>
      </c>
      <c r="I2327" s="2" t="e">
        <f xml:space="preserve"> IF(Calculations!C2327 = DefectTypeString,  Calculations!K2327, NA())</f>
        <v>#N/A</v>
      </c>
    </row>
    <row r="2328" spans="1:9" x14ac:dyDescent="0.25">
      <c r="A2328" s="8" t="str">
        <f>Calculations!A2328</f>
        <v/>
      </c>
      <c r="B2328" s="2" t="str">
        <f t="shared" si="41"/>
        <v/>
      </c>
      <c r="C2328" s="10" t="str">
        <f>IFERROR(Calculations!J2328,"")</f>
        <v/>
      </c>
      <c r="D2328" s="10" t="str">
        <f xml:space="preserve"> IF(OR(Calculations!C2328 = "",Calculations!C2328 = WorkTypeString),  IFERROR(Calculations!J2328,""), NA())</f>
        <v/>
      </c>
      <c r="E2328" s="10">
        <f t="array" ref="E2328">PERCENTILE(IF(ISERROR(D2328:D7327)=FALSE,D2328:D7327),CycleTimePercentile)</f>
        <v>0</v>
      </c>
      <c r="F2328" s="2" t="e">
        <f xml:space="preserve"> IF(Calculations!C2328 = DefectTypeString,  IFERROR(Calculations!J2328,""), NA())</f>
        <v>#N/A</v>
      </c>
      <c r="G2328" s="10">
        <f t="array" ref="G2328">PERCENTILE(IF(ISERROR(F2328:F7327)=FALSE,F2328:F7327),CycleTimePercentile)</f>
        <v>0</v>
      </c>
      <c r="H2328" s="2" t="e">
        <f ca="1" xml:space="preserve"> IF(OR(Calculations!C2328 = "",Calculations!C2328 = WorkTypeString),  Calculations!K2328, NA())</f>
        <v>#N/A</v>
      </c>
      <c r="I2328" s="2" t="e">
        <f xml:space="preserve"> IF(Calculations!C2328 = DefectTypeString,  Calculations!K2328, NA())</f>
        <v>#N/A</v>
      </c>
    </row>
    <row r="2329" spans="1:9" x14ac:dyDescent="0.25">
      <c r="A2329" s="8" t="str">
        <f>Calculations!A2329</f>
        <v/>
      </c>
      <c r="B2329" s="2" t="str">
        <f t="shared" si="41"/>
        <v/>
      </c>
      <c r="C2329" s="10" t="str">
        <f>IFERROR(Calculations!J2329,"")</f>
        <v/>
      </c>
      <c r="D2329" s="10" t="str">
        <f xml:space="preserve"> IF(OR(Calculations!C2329 = "",Calculations!C2329 = WorkTypeString),  IFERROR(Calculations!J2329,""), NA())</f>
        <v/>
      </c>
      <c r="E2329" s="10">
        <f t="array" ref="E2329">PERCENTILE(IF(ISERROR(D2329:D7328)=FALSE,D2329:D7328),CycleTimePercentile)</f>
        <v>0</v>
      </c>
      <c r="F2329" s="2" t="e">
        <f xml:space="preserve"> IF(Calculations!C2329 = DefectTypeString,  IFERROR(Calculations!J2329,""), NA())</f>
        <v>#N/A</v>
      </c>
      <c r="G2329" s="10">
        <f t="array" ref="G2329">PERCENTILE(IF(ISERROR(F2329:F7328)=FALSE,F2329:F7328),CycleTimePercentile)</f>
        <v>0</v>
      </c>
      <c r="H2329" s="2" t="e">
        <f ca="1" xml:space="preserve"> IF(OR(Calculations!C2329 = "",Calculations!C2329 = WorkTypeString),  Calculations!K2329, NA())</f>
        <v>#N/A</v>
      </c>
      <c r="I2329" s="2" t="e">
        <f xml:space="preserve"> IF(Calculations!C2329 = DefectTypeString,  Calculations!K2329, NA())</f>
        <v>#N/A</v>
      </c>
    </row>
    <row r="2330" spans="1:9" x14ac:dyDescent="0.25">
      <c r="A2330" s="8" t="str">
        <f>Calculations!A2330</f>
        <v/>
      </c>
      <c r="B2330" s="2" t="str">
        <f t="shared" si="41"/>
        <v/>
      </c>
      <c r="C2330" s="10" t="str">
        <f>IFERROR(Calculations!J2330,"")</f>
        <v/>
      </c>
      <c r="D2330" s="10" t="str">
        <f xml:space="preserve"> IF(OR(Calculations!C2330 = "",Calculations!C2330 = WorkTypeString),  IFERROR(Calculations!J2330,""), NA())</f>
        <v/>
      </c>
      <c r="E2330" s="10">
        <f t="array" ref="E2330">PERCENTILE(IF(ISERROR(D2330:D7329)=FALSE,D2330:D7329),CycleTimePercentile)</f>
        <v>0</v>
      </c>
      <c r="F2330" s="2" t="e">
        <f xml:space="preserve"> IF(Calculations!C2330 = DefectTypeString,  IFERROR(Calculations!J2330,""), NA())</f>
        <v>#N/A</v>
      </c>
      <c r="G2330" s="10">
        <f t="array" ref="G2330">PERCENTILE(IF(ISERROR(F2330:F7329)=FALSE,F2330:F7329),CycleTimePercentile)</f>
        <v>0</v>
      </c>
      <c r="H2330" s="2" t="e">
        <f ca="1" xml:space="preserve"> IF(OR(Calculations!C2330 = "",Calculations!C2330 = WorkTypeString),  Calculations!K2330, NA())</f>
        <v>#N/A</v>
      </c>
      <c r="I2330" s="2" t="e">
        <f xml:space="preserve"> IF(Calculations!C2330 = DefectTypeString,  Calculations!K2330, NA())</f>
        <v>#N/A</v>
      </c>
    </row>
    <row r="2331" spans="1:9" x14ac:dyDescent="0.25">
      <c r="A2331" s="8" t="str">
        <f>Calculations!A2331</f>
        <v/>
      </c>
      <c r="B2331" s="2" t="str">
        <f t="shared" si="41"/>
        <v/>
      </c>
      <c r="C2331" s="10" t="str">
        <f>IFERROR(Calculations!J2331,"")</f>
        <v/>
      </c>
      <c r="D2331" s="10" t="str">
        <f xml:space="preserve"> IF(OR(Calculations!C2331 = "",Calculations!C2331 = WorkTypeString),  IFERROR(Calculations!J2331,""), NA())</f>
        <v/>
      </c>
      <c r="E2331" s="10">
        <f t="array" ref="E2331">PERCENTILE(IF(ISERROR(D2331:D7330)=FALSE,D2331:D7330),CycleTimePercentile)</f>
        <v>0</v>
      </c>
      <c r="F2331" s="2" t="e">
        <f xml:space="preserve"> IF(Calculations!C2331 = DefectTypeString,  IFERROR(Calculations!J2331,""), NA())</f>
        <v>#N/A</v>
      </c>
      <c r="G2331" s="10">
        <f t="array" ref="G2331">PERCENTILE(IF(ISERROR(F2331:F7330)=FALSE,F2331:F7330),CycleTimePercentile)</f>
        <v>0</v>
      </c>
      <c r="H2331" s="2" t="e">
        <f ca="1" xml:space="preserve"> IF(OR(Calculations!C2331 = "",Calculations!C2331 = WorkTypeString),  Calculations!K2331, NA())</f>
        <v>#N/A</v>
      </c>
      <c r="I2331" s="2" t="e">
        <f xml:space="preserve"> IF(Calculations!C2331 = DefectTypeString,  Calculations!K2331, NA())</f>
        <v>#N/A</v>
      </c>
    </row>
    <row r="2332" spans="1:9" x14ac:dyDescent="0.25">
      <c r="A2332" s="8" t="str">
        <f>Calculations!A2332</f>
        <v/>
      </c>
      <c r="B2332" s="2" t="str">
        <f t="shared" si="41"/>
        <v/>
      </c>
      <c r="C2332" s="10" t="str">
        <f>IFERROR(Calculations!J2332,"")</f>
        <v/>
      </c>
      <c r="D2332" s="10" t="str">
        <f xml:space="preserve"> IF(OR(Calculations!C2332 = "",Calculations!C2332 = WorkTypeString),  IFERROR(Calculations!J2332,""), NA())</f>
        <v/>
      </c>
      <c r="E2332" s="10">
        <f t="array" ref="E2332">PERCENTILE(IF(ISERROR(D2332:D7331)=FALSE,D2332:D7331),CycleTimePercentile)</f>
        <v>0</v>
      </c>
      <c r="F2332" s="2" t="e">
        <f xml:space="preserve"> IF(Calculations!C2332 = DefectTypeString,  IFERROR(Calculations!J2332,""), NA())</f>
        <v>#N/A</v>
      </c>
      <c r="G2332" s="10">
        <f t="array" ref="G2332">PERCENTILE(IF(ISERROR(F2332:F7331)=FALSE,F2332:F7331),CycleTimePercentile)</f>
        <v>0</v>
      </c>
      <c r="H2332" s="2" t="e">
        <f ca="1" xml:space="preserve"> IF(OR(Calculations!C2332 = "",Calculations!C2332 = WorkTypeString),  Calculations!K2332, NA())</f>
        <v>#N/A</v>
      </c>
      <c r="I2332" s="2" t="e">
        <f xml:space="preserve"> IF(Calculations!C2332 = DefectTypeString,  Calculations!K2332, NA())</f>
        <v>#N/A</v>
      </c>
    </row>
    <row r="2333" spans="1:9" x14ac:dyDescent="0.25">
      <c r="A2333" s="8" t="str">
        <f>Calculations!A2333</f>
        <v/>
      </c>
      <c r="B2333" s="2" t="str">
        <f t="shared" si="41"/>
        <v/>
      </c>
      <c r="C2333" s="10" t="str">
        <f>IFERROR(Calculations!J2333,"")</f>
        <v/>
      </c>
      <c r="D2333" s="10" t="str">
        <f xml:space="preserve"> IF(OR(Calculations!C2333 = "",Calculations!C2333 = WorkTypeString),  IFERROR(Calculations!J2333,""), NA())</f>
        <v/>
      </c>
      <c r="E2333" s="10">
        <f t="array" ref="E2333">PERCENTILE(IF(ISERROR(D2333:D7332)=FALSE,D2333:D7332),CycleTimePercentile)</f>
        <v>0</v>
      </c>
      <c r="F2333" s="2" t="e">
        <f xml:space="preserve"> IF(Calculations!C2333 = DefectTypeString,  IFERROR(Calculations!J2333,""), NA())</f>
        <v>#N/A</v>
      </c>
      <c r="G2333" s="10">
        <f t="array" ref="G2333">PERCENTILE(IF(ISERROR(F2333:F7332)=FALSE,F2333:F7332),CycleTimePercentile)</f>
        <v>0</v>
      </c>
      <c r="H2333" s="2" t="e">
        <f ca="1" xml:space="preserve"> IF(OR(Calculations!C2333 = "",Calculations!C2333 = WorkTypeString),  Calculations!K2333, NA())</f>
        <v>#N/A</v>
      </c>
      <c r="I2333" s="2" t="e">
        <f xml:space="preserve"> IF(Calculations!C2333 = DefectTypeString,  Calculations!K2333, NA())</f>
        <v>#N/A</v>
      </c>
    </row>
    <row r="2334" spans="1:9" x14ac:dyDescent="0.25">
      <c r="A2334" s="8" t="str">
        <f>Calculations!A2334</f>
        <v/>
      </c>
      <c r="B2334" s="2" t="str">
        <f t="shared" si="41"/>
        <v/>
      </c>
      <c r="C2334" s="10" t="str">
        <f>IFERROR(Calculations!J2334,"")</f>
        <v/>
      </c>
      <c r="D2334" s="10" t="str">
        <f xml:space="preserve"> IF(OR(Calculations!C2334 = "",Calculations!C2334 = WorkTypeString),  IFERROR(Calculations!J2334,""), NA())</f>
        <v/>
      </c>
      <c r="E2334" s="10">
        <f t="array" ref="E2334">PERCENTILE(IF(ISERROR(D2334:D7333)=FALSE,D2334:D7333),CycleTimePercentile)</f>
        <v>0</v>
      </c>
      <c r="F2334" s="2" t="e">
        <f xml:space="preserve"> IF(Calculations!C2334 = DefectTypeString,  IFERROR(Calculations!J2334,""), NA())</f>
        <v>#N/A</v>
      </c>
      <c r="G2334" s="10">
        <f t="array" ref="G2334">PERCENTILE(IF(ISERROR(F2334:F7333)=FALSE,F2334:F7333),CycleTimePercentile)</f>
        <v>0</v>
      </c>
      <c r="H2334" s="2" t="e">
        <f ca="1" xml:space="preserve"> IF(OR(Calculations!C2334 = "",Calculations!C2334 = WorkTypeString),  Calculations!K2334, NA())</f>
        <v>#N/A</v>
      </c>
      <c r="I2334" s="2" t="e">
        <f xml:space="preserve"> IF(Calculations!C2334 = DefectTypeString,  Calculations!K2334, NA())</f>
        <v>#N/A</v>
      </c>
    </row>
    <row r="2335" spans="1:9" x14ac:dyDescent="0.25">
      <c r="A2335" s="8" t="str">
        <f>Calculations!A2335</f>
        <v/>
      </c>
      <c r="B2335" s="2" t="str">
        <f t="shared" si="41"/>
        <v/>
      </c>
      <c r="C2335" s="10" t="str">
        <f>IFERROR(Calculations!J2335,"")</f>
        <v/>
      </c>
      <c r="D2335" s="10" t="str">
        <f xml:space="preserve"> IF(OR(Calculations!C2335 = "",Calculations!C2335 = WorkTypeString),  IFERROR(Calculations!J2335,""), NA())</f>
        <v/>
      </c>
      <c r="E2335" s="10">
        <f t="array" ref="E2335">PERCENTILE(IF(ISERROR(D2335:D7334)=FALSE,D2335:D7334),CycleTimePercentile)</f>
        <v>0</v>
      </c>
      <c r="F2335" s="2" t="e">
        <f xml:space="preserve"> IF(Calculations!C2335 = DefectTypeString,  IFERROR(Calculations!J2335,""), NA())</f>
        <v>#N/A</v>
      </c>
      <c r="G2335" s="10">
        <f t="array" ref="G2335">PERCENTILE(IF(ISERROR(F2335:F7334)=FALSE,F2335:F7334),CycleTimePercentile)</f>
        <v>0</v>
      </c>
      <c r="H2335" s="2" t="e">
        <f ca="1" xml:space="preserve"> IF(OR(Calculations!C2335 = "",Calculations!C2335 = WorkTypeString),  Calculations!K2335, NA())</f>
        <v>#N/A</v>
      </c>
      <c r="I2335" s="2" t="e">
        <f xml:space="preserve"> IF(Calculations!C2335 = DefectTypeString,  Calculations!K2335, NA())</f>
        <v>#N/A</v>
      </c>
    </row>
    <row r="2336" spans="1:9" x14ac:dyDescent="0.25">
      <c r="A2336" s="8" t="str">
        <f>Calculations!A2336</f>
        <v/>
      </c>
      <c r="B2336" s="2" t="str">
        <f t="shared" si="41"/>
        <v/>
      </c>
      <c r="C2336" s="10" t="str">
        <f>IFERROR(Calculations!J2336,"")</f>
        <v/>
      </c>
      <c r="D2336" s="10" t="str">
        <f xml:space="preserve"> IF(OR(Calculations!C2336 = "",Calculations!C2336 = WorkTypeString),  IFERROR(Calculations!J2336,""), NA())</f>
        <v/>
      </c>
      <c r="E2336" s="10">
        <f t="array" ref="E2336">PERCENTILE(IF(ISERROR(D2336:D7335)=FALSE,D2336:D7335),CycleTimePercentile)</f>
        <v>0</v>
      </c>
      <c r="F2336" s="2" t="e">
        <f xml:space="preserve"> IF(Calculations!C2336 = DefectTypeString,  IFERROR(Calculations!J2336,""), NA())</f>
        <v>#N/A</v>
      </c>
      <c r="G2336" s="10">
        <f t="array" ref="G2336">PERCENTILE(IF(ISERROR(F2336:F7335)=FALSE,F2336:F7335),CycleTimePercentile)</f>
        <v>0</v>
      </c>
      <c r="H2336" s="2" t="e">
        <f ca="1" xml:space="preserve"> IF(OR(Calculations!C2336 = "",Calculations!C2336 = WorkTypeString),  Calculations!K2336, NA())</f>
        <v>#N/A</v>
      </c>
      <c r="I2336" s="2" t="e">
        <f xml:space="preserve"> IF(Calculations!C2336 = DefectTypeString,  Calculations!K2336, NA())</f>
        <v>#N/A</v>
      </c>
    </row>
    <row r="2337" spans="1:9" x14ac:dyDescent="0.25">
      <c r="A2337" s="8" t="str">
        <f>Calculations!A2337</f>
        <v/>
      </c>
      <c r="B2337" s="2" t="str">
        <f t="shared" si="41"/>
        <v/>
      </c>
      <c r="C2337" s="10" t="str">
        <f>IFERROR(Calculations!J2337,"")</f>
        <v/>
      </c>
      <c r="D2337" s="10" t="str">
        <f xml:space="preserve"> IF(OR(Calculations!C2337 = "",Calculations!C2337 = WorkTypeString),  IFERROR(Calculations!J2337,""), NA())</f>
        <v/>
      </c>
      <c r="E2337" s="10">
        <f t="array" ref="E2337">PERCENTILE(IF(ISERROR(D2337:D7336)=FALSE,D2337:D7336),CycleTimePercentile)</f>
        <v>0</v>
      </c>
      <c r="F2337" s="2" t="e">
        <f xml:space="preserve"> IF(Calculations!C2337 = DefectTypeString,  IFERROR(Calculations!J2337,""), NA())</f>
        <v>#N/A</v>
      </c>
      <c r="G2337" s="10">
        <f t="array" ref="G2337">PERCENTILE(IF(ISERROR(F2337:F7336)=FALSE,F2337:F7336),CycleTimePercentile)</f>
        <v>0</v>
      </c>
      <c r="H2337" s="2" t="e">
        <f ca="1" xml:space="preserve"> IF(OR(Calculations!C2337 = "",Calculations!C2337 = WorkTypeString),  Calculations!K2337, NA())</f>
        <v>#N/A</v>
      </c>
      <c r="I2337" s="2" t="e">
        <f xml:space="preserve"> IF(Calculations!C2337 = DefectTypeString,  Calculations!K2337, NA())</f>
        <v>#N/A</v>
      </c>
    </row>
    <row r="2338" spans="1:9" x14ac:dyDescent="0.25">
      <c r="A2338" s="8" t="str">
        <f>Calculations!A2338</f>
        <v/>
      </c>
      <c r="B2338" s="2" t="str">
        <f t="shared" si="41"/>
        <v/>
      </c>
      <c r="C2338" s="10" t="str">
        <f>IFERROR(Calculations!J2338,"")</f>
        <v/>
      </c>
      <c r="D2338" s="10" t="str">
        <f xml:space="preserve"> IF(OR(Calculations!C2338 = "",Calculations!C2338 = WorkTypeString),  IFERROR(Calculations!J2338,""), NA())</f>
        <v/>
      </c>
      <c r="E2338" s="10">
        <f t="array" ref="E2338">PERCENTILE(IF(ISERROR(D2338:D7337)=FALSE,D2338:D7337),CycleTimePercentile)</f>
        <v>0</v>
      </c>
      <c r="F2338" s="2" t="e">
        <f xml:space="preserve"> IF(Calculations!C2338 = DefectTypeString,  IFERROR(Calculations!J2338,""), NA())</f>
        <v>#N/A</v>
      </c>
      <c r="G2338" s="10">
        <f t="array" ref="G2338">PERCENTILE(IF(ISERROR(F2338:F7337)=FALSE,F2338:F7337),CycleTimePercentile)</f>
        <v>0</v>
      </c>
      <c r="H2338" s="2" t="e">
        <f ca="1" xml:space="preserve"> IF(OR(Calculations!C2338 = "",Calculations!C2338 = WorkTypeString),  Calculations!K2338, NA())</f>
        <v>#N/A</v>
      </c>
      <c r="I2338" s="2" t="e">
        <f xml:space="preserve"> IF(Calculations!C2338 = DefectTypeString,  Calculations!K2338, NA())</f>
        <v>#N/A</v>
      </c>
    </row>
    <row r="2339" spans="1:9" x14ac:dyDescent="0.25">
      <c r="A2339" s="8" t="str">
        <f>Calculations!A2339</f>
        <v/>
      </c>
      <c r="B2339" s="2" t="str">
        <f t="shared" si="41"/>
        <v/>
      </c>
      <c r="C2339" s="10" t="str">
        <f>IFERROR(Calculations!J2339,"")</f>
        <v/>
      </c>
      <c r="D2339" s="10" t="str">
        <f xml:space="preserve"> IF(OR(Calculations!C2339 = "",Calculations!C2339 = WorkTypeString),  IFERROR(Calculations!J2339,""), NA())</f>
        <v/>
      </c>
      <c r="E2339" s="10">
        <f t="array" ref="E2339">PERCENTILE(IF(ISERROR(D2339:D7338)=FALSE,D2339:D7338),CycleTimePercentile)</f>
        <v>0</v>
      </c>
      <c r="F2339" s="2" t="e">
        <f xml:space="preserve"> IF(Calculations!C2339 = DefectTypeString,  IFERROR(Calculations!J2339,""), NA())</f>
        <v>#N/A</v>
      </c>
      <c r="G2339" s="10">
        <f t="array" ref="G2339">PERCENTILE(IF(ISERROR(F2339:F7338)=FALSE,F2339:F7338),CycleTimePercentile)</f>
        <v>0</v>
      </c>
      <c r="H2339" s="2" t="e">
        <f ca="1" xml:space="preserve"> IF(OR(Calculations!C2339 = "",Calculations!C2339 = WorkTypeString),  Calculations!K2339, NA())</f>
        <v>#N/A</v>
      </c>
      <c r="I2339" s="2" t="e">
        <f xml:space="preserve"> IF(Calculations!C2339 = DefectTypeString,  Calculations!K2339, NA())</f>
        <v>#N/A</v>
      </c>
    </row>
    <row r="2340" spans="1:9" x14ac:dyDescent="0.25">
      <c r="A2340" s="8" t="str">
        <f>Calculations!A2340</f>
        <v/>
      </c>
      <c r="B2340" s="2" t="str">
        <f t="shared" si="41"/>
        <v/>
      </c>
      <c r="C2340" s="10" t="str">
        <f>IFERROR(Calculations!J2340,"")</f>
        <v/>
      </c>
      <c r="D2340" s="10" t="str">
        <f xml:space="preserve"> IF(OR(Calculations!C2340 = "",Calculations!C2340 = WorkTypeString),  IFERROR(Calculations!J2340,""), NA())</f>
        <v/>
      </c>
      <c r="E2340" s="10">
        <f t="array" ref="E2340">PERCENTILE(IF(ISERROR(D2340:D7339)=FALSE,D2340:D7339),CycleTimePercentile)</f>
        <v>0</v>
      </c>
      <c r="F2340" s="2" t="e">
        <f xml:space="preserve"> IF(Calculations!C2340 = DefectTypeString,  IFERROR(Calculations!J2340,""), NA())</f>
        <v>#N/A</v>
      </c>
      <c r="G2340" s="10">
        <f t="array" ref="G2340">PERCENTILE(IF(ISERROR(F2340:F7339)=FALSE,F2340:F7339),CycleTimePercentile)</f>
        <v>0</v>
      </c>
      <c r="H2340" s="2" t="e">
        <f ca="1" xml:space="preserve"> IF(OR(Calculations!C2340 = "",Calculations!C2340 = WorkTypeString),  Calculations!K2340, NA())</f>
        <v>#N/A</v>
      </c>
      <c r="I2340" s="2" t="e">
        <f xml:space="preserve"> IF(Calculations!C2340 = DefectTypeString,  Calculations!K2340, NA())</f>
        <v>#N/A</v>
      </c>
    </row>
    <row r="2341" spans="1:9" x14ac:dyDescent="0.25">
      <c r="A2341" s="8" t="str">
        <f>Calculations!A2341</f>
        <v/>
      </c>
      <c r="B2341" s="2" t="str">
        <f t="shared" si="41"/>
        <v/>
      </c>
      <c r="C2341" s="10" t="str">
        <f>IFERROR(Calculations!J2341,"")</f>
        <v/>
      </c>
      <c r="D2341" s="10" t="str">
        <f xml:space="preserve"> IF(OR(Calculations!C2341 = "",Calculations!C2341 = WorkTypeString),  IFERROR(Calculations!J2341,""), NA())</f>
        <v/>
      </c>
      <c r="E2341" s="10">
        <f t="array" ref="E2341">PERCENTILE(IF(ISERROR(D2341:D7340)=FALSE,D2341:D7340),CycleTimePercentile)</f>
        <v>0</v>
      </c>
      <c r="F2341" s="2" t="e">
        <f xml:space="preserve"> IF(Calculations!C2341 = DefectTypeString,  IFERROR(Calculations!J2341,""), NA())</f>
        <v>#N/A</v>
      </c>
      <c r="G2341" s="10">
        <f t="array" ref="G2341">PERCENTILE(IF(ISERROR(F2341:F7340)=FALSE,F2341:F7340),CycleTimePercentile)</f>
        <v>0</v>
      </c>
      <c r="H2341" s="2" t="e">
        <f ca="1" xml:space="preserve"> IF(OR(Calculations!C2341 = "",Calculations!C2341 = WorkTypeString),  Calculations!K2341, NA())</f>
        <v>#N/A</v>
      </c>
      <c r="I2341" s="2" t="e">
        <f xml:space="preserve"> IF(Calculations!C2341 = DefectTypeString,  Calculations!K2341, NA())</f>
        <v>#N/A</v>
      </c>
    </row>
    <row r="2342" spans="1:9" x14ac:dyDescent="0.25">
      <c r="A2342" s="8" t="str">
        <f>Calculations!A2342</f>
        <v/>
      </c>
      <c r="B2342" s="2" t="str">
        <f t="shared" si="41"/>
        <v/>
      </c>
      <c r="C2342" s="10" t="str">
        <f>IFERROR(Calculations!J2342,"")</f>
        <v/>
      </c>
      <c r="D2342" s="10" t="str">
        <f xml:space="preserve"> IF(OR(Calculations!C2342 = "",Calculations!C2342 = WorkTypeString),  IFERROR(Calculations!J2342,""), NA())</f>
        <v/>
      </c>
      <c r="E2342" s="10">
        <f t="array" ref="E2342">PERCENTILE(IF(ISERROR(D2342:D7341)=FALSE,D2342:D7341),CycleTimePercentile)</f>
        <v>0</v>
      </c>
      <c r="F2342" s="2" t="e">
        <f xml:space="preserve"> IF(Calculations!C2342 = DefectTypeString,  IFERROR(Calculations!J2342,""), NA())</f>
        <v>#N/A</v>
      </c>
      <c r="G2342" s="10">
        <f t="array" ref="G2342">PERCENTILE(IF(ISERROR(F2342:F7341)=FALSE,F2342:F7341),CycleTimePercentile)</f>
        <v>0</v>
      </c>
      <c r="H2342" s="2" t="e">
        <f ca="1" xml:space="preserve"> IF(OR(Calculations!C2342 = "",Calculations!C2342 = WorkTypeString),  Calculations!K2342, NA())</f>
        <v>#N/A</v>
      </c>
      <c r="I2342" s="2" t="e">
        <f xml:space="preserve"> IF(Calculations!C2342 = DefectTypeString,  Calculations!K2342, NA())</f>
        <v>#N/A</v>
      </c>
    </row>
    <row r="2343" spans="1:9" x14ac:dyDescent="0.25">
      <c r="A2343" s="8" t="str">
        <f>Calculations!A2343</f>
        <v/>
      </c>
      <c r="B2343" s="2" t="str">
        <f t="shared" si="41"/>
        <v/>
      </c>
      <c r="C2343" s="10" t="str">
        <f>IFERROR(Calculations!J2343,"")</f>
        <v/>
      </c>
      <c r="D2343" s="10" t="str">
        <f xml:space="preserve"> IF(OR(Calculations!C2343 = "",Calculations!C2343 = WorkTypeString),  IFERROR(Calculations!J2343,""), NA())</f>
        <v/>
      </c>
      <c r="E2343" s="10">
        <f t="array" ref="E2343">PERCENTILE(IF(ISERROR(D2343:D7342)=FALSE,D2343:D7342),CycleTimePercentile)</f>
        <v>0</v>
      </c>
      <c r="F2343" s="2" t="e">
        <f xml:space="preserve"> IF(Calculations!C2343 = DefectTypeString,  IFERROR(Calculations!J2343,""), NA())</f>
        <v>#N/A</v>
      </c>
      <c r="G2343" s="10">
        <f t="array" ref="G2343">PERCENTILE(IF(ISERROR(F2343:F7342)=FALSE,F2343:F7342),CycleTimePercentile)</f>
        <v>0</v>
      </c>
      <c r="H2343" s="2" t="e">
        <f ca="1" xml:space="preserve"> IF(OR(Calculations!C2343 = "",Calculations!C2343 = WorkTypeString),  Calculations!K2343, NA())</f>
        <v>#N/A</v>
      </c>
      <c r="I2343" s="2" t="e">
        <f xml:space="preserve"> IF(Calculations!C2343 = DefectTypeString,  Calculations!K2343, NA())</f>
        <v>#N/A</v>
      </c>
    </row>
    <row r="2344" spans="1:9" x14ac:dyDescent="0.25">
      <c r="A2344" s="8" t="str">
        <f>Calculations!A2344</f>
        <v/>
      </c>
      <c r="B2344" s="2" t="str">
        <f t="shared" si="41"/>
        <v/>
      </c>
      <c r="C2344" s="10" t="str">
        <f>IFERROR(Calculations!J2344,"")</f>
        <v/>
      </c>
      <c r="D2344" s="10" t="str">
        <f xml:space="preserve"> IF(OR(Calculations!C2344 = "",Calculations!C2344 = WorkTypeString),  IFERROR(Calculations!J2344,""), NA())</f>
        <v/>
      </c>
      <c r="E2344" s="10">
        <f t="array" ref="E2344">PERCENTILE(IF(ISERROR(D2344:D7343)=FALSE,D2344:D7343),CycleTimePercentile)</f>
        <v>0</v>
      </c>
      <c r="F2344" s="2" t="e">
        <f xml:space="preserve"> IF(Calculations!C2344 = DefectTypeString,  IFERROR(Calculations!J2344,""), NA())</f>
        <v>#N/A</v>
      </c>
      <c r="G2344" s="10">
        <f t="array" ref="G2344">PERCENTILE(IF(ISERROR(F2344:F7343)=FALSE,F2344:F7343),CycleTimePercentile)</f>
        <v>0</v>
      </c>
      <c r="H2344" s="2" t="e">
        <f ca="1" xml:space="preserve"> IF(OR(Calculations!C2344 = "",Calculations!C2344 = WorkTypeString),  Calculations!K2344, NA())</f>
        <v>#N/A</v>
      </c>
      <c r="I2344" s="2" t="e">
        <f xml:space="preserve"> IF(Calculations!C2344 = DefectTypeString,  Calculations!K2344, NA())</f>
        <v>#N/A</v>
      </c>
    </row>
    <row r="2345" spans="1:9" x14ac:dyDescent="0.25">
      <c r="A2345" s="8" t="str">
        <f>Calculations!A2345</f>
        <v/>
      </c>
      <c r="B2345" s="2" t="str">
        <f t="shared" si="41"/>
        <v/>
      </c>
      <c r="C2345" s="10" t="str">
        <f>IFERROR(Calculations!J2345,"")</f>
        <v/>
      </c>
      <c r="D2345" s="10" t="str">
        <f xml:space="preserve"> IF(OR(Calculations!C2345 = "",Calculations!C2345 = WorkTypeString),  IFERROR(Calculations!J2345,""), NA())</f>
        <v/>
      </c>
      <c r="E2345" s="10">
        <f t="array" ref="E2345">PERCENTILE(IF(ISERROR(D2345:D7344)=FALSE,D2345:D7344),CycleTimePercentile)</f>
        <v>0</v>
      </c>
      <c r="F2345" s="2" t="e">
        <f xml:space="preserve"> IF(Calculations!C2345 = DefectTypeString,  IFERROR(Calculations!J2345,""), NA())</f>
        <v>#N/A</v>
      </c>
      <c r="G2345" s="10">
        <f t="array" ref="G2345">PERCENTILE(IF(ISERROR(F2345:F7344)=FALSE,F2345:F7344),CycleTimePercentile)</f>
        <v>0</v>
      </c>
      <c r="H2345" s="2" t="e">
        <f ca="1" xml:space="preserve"> IF(OR(Calculations!C2345 = "",Calculations!C2345 = WorkTypeString),  Calculations!K2345, NA())</f>
        <v>#N/A</v>
      </c>
      <c r="I2345" s="2" t="e">
        <f xml:space="preserve"> IF(Calculations!C2345 = DefectTypeString,  Calculations!K2345, NA())</f>
        <v>#N/A</v>
      </c>
    </row>
    <row r="2346" spans="1:9" x14ac:dyDescent="0.25">
      <c r="A2346" s="8" t="str">
        <f>Calculations!A2346</f>
        <v/>
      </c>
      <c r="B2346" s="2" t="str">
        <f t="shared" si="41"/>
        <v/>
      </c>
      <c r="C2346" s="10" t="str">
        <f>IFERROR(Calculations!J2346,"")</f>
        <v/>
      </c>
      <c r="D2346" s="10" t="str">
        <f xml:space="preserve"> IF(OR(Calculations!C2346 = "",Calculations!C2346 = WorkTypeString),  IFERROR(Calculations!J2346,""), NA())</f>
        <v/>
      </c>
      <c r="E2346" s="10">
        <f t="array" ref="E2346">PERCENTILE(IF(ISERROR(D2346:D7345)=FALSE,D2346:D7345),CycleTimePercentile)</f>
        <v>0</v>
      </c>
      <c r="F2346" s="2" t="e">
        <f xml:space="preserve"> IF(Calculations!C2346 = DefectTypeString,  IFERROR(Calculations!J2346,""), NA())</f>
        <v>#N/A</v>
      </c>
      <c r="G2346" s="10">
        <f t="array" ref="G2346">PERCENTILE(IF(ISERROR(F2346:F7345)=FALSE,F2346:F7345),CycleTimePercentile)</f>
        <v>0</v>
      </c>
      <c r="H2346" s="2" t="e">
        <f ca="1" xml:space="preserve"> IF(OR(Calculations!C2346 = "",Calculations!C2346 = WorkTypeString),  Calculations!K2346, NA())</f>
        <v>#N/A</v>
      </c>
      <c r="I2346" s="2" t="e">
        <f xml:space="preserve"> IF(Calculations!C2346 = DefectTypeString,  Calculations!K2346, NA())</f>
        <v>#N/A</v>
      </c>
    </row>
    <row r="2347" spans="1:9" x14ac:dyDescent="0.25">
      <c r="A2347" s="8" t="str">
        <f>Calculations!A2347</f>
        <v/>
      </c>
      <c r="B2347" s="2" t="str">
        <f t="shared" si="41"/>
        <v/>
      </c>
      <c r="C2347" s="10" t="str">
        <f>IFERROR(Calculations!J2347,"")</f>
        <v/>
      </c>
      <c r="D2347" s="10" t="str">
        <f xml:space="preserve"> IF(OR(Calculations!C2347 = "",Calculations!C2347 = WorkTypeString),  IFERROR(Calculations!J2347,""), NA())</f>
        <v/>
      </c>
      <c r="E2347" s="10">
        <f t="array" ref="E2347">PERCENTILE(IF(ISERROR(D2347:D7346)=FALSE,D2347:D7346),CycleTimePercentile)</f>
        <v>0</v>
      </c>
      <c r="F2347" s="2" t="e">
        <f xml:space="preserve"> IF(Calculations!C2347 = DefectTypeString,  IFERROR(Calculations!J2347,""), NA())</f>
        <v>#N/A</v>
      </c>
      <c r="G2347" s="10">
        <f t="array" ref="G2347">PERCENTILE(IF(ISERROR(F2347:F7346)=FALSE,F2347:F7346),CycleTimePercentile)</f>
        <v>0</v>
      </c>
      <c r="H2347" s="2" t="e">
        <f ca="1" xml:space="preserve"> IF(OR(Calculations!C2347 = "",Calculations!C2347 = WorkTypeString),  Calculations!K2347, NA())</f>
        <v>#N/A</v>
      </c>
      <c r="I2347" s="2" t="e">
        <f xml:space="preserve"> IF(Calculations!C2347 = DefectTypeString,  Calculations!K2347, NA())</f>
        <v>#N/A</v>
      </c>
    </row>
    <row r="2348" spans="1:9" x14ac:dyDescent="0.25">
      <c r="A2348" s="8" t="str">
        <f>Calculations!A2348</f>
        <v/>
      </c>
      <c r="B2348" s="2" t="str">
        <f t="shared" si="41"/>
        <v/>
      </c>
      <c r="C2348" s="10" t="str">
        <f>IFERROR(Calculations!J2348,"")</f>
        <v/>
      </c>
      <c r="D2348" s="10" t="str">
        <f xml:space="preserve"> IF(OR(Calculations!C2348 = "",Calculations!C2348 = WorkTypeString),  IFERROR(Calculations!J2348,""), NA())</f>
        <v/>
      </c>
      <c r="E2348" s="10">
        <f t="array" ref="E2348">PERCENTILE(IF(ISERROR(D2348:D7347)=FALSE,D2348:D7347),CycleTimePercentile)</f>
        <v>0</v>
      </c>
      <c r="F2348" s="2" t="e">
        <f xml:space="preserve"> IF(Calculations!C2348 = DefectTypeString,  IFERROR(Calculations!J2348,""), NA())</f>
        <v>#N/A</v>
      </c>
      <c r="G2348" s="10">
        <f t="array" ref="G2348">PERCENTILE(IF(ISERROR(F2348:F7347)=FALSE,F2348:F7347),CycleTimePercentile)</f>
        <v>0</v>
      </c>
      <c r="H2348" s="2" t="e">
        <f ca="1" xml:space="preserve"> IF(OR(Calculations!C2348 = "",Calculations!C2348 = WorkTypeString),  Calculations!K2348, NA())</f>
        <v>#N/A</v>
      </c>
      <c r="I2348" s="2" t="e">
        <f xml:space="preserve"> IF(Calculations!C2348 = DefectTypeString,  Calculations!K2348, NA())</f>
        <v>#N/A</v>
      </c>
    </row>
    <row r="2349" spans="1:9" x14ac:dyDescent="0.25">
      <c r="A2349" s="8" t="str">
        <f>Calculations!A2349</f>
        <v/>
      </c>
      <c r="B2349" s="2" t="str">
        <f t="shared" si="41"/>
        <v/>
      </c>
      <c r="C2349" s="10" t="str">
        <f>IFERROR(Calculations!J2349,"")</f>
        <v/>
      </c>
      <c r="D2349" s="10" t="str">
        <f xml:space="preserve"> IF(OR(Calculations!C2349 = "",Calculations!C2349 = WorkTypeString),  IFERROR(Calculations!J2349,""), NA())</f>
        <v/>
      </c>
      <c r="E2349" s="10">
        <f t="array" ref="E2349">PERCENTILE(IF(ISERROR(D2349:D7348)=FALSE,D2349:D7348),CycleTimePercentile)</f>
        <v>0</v>
      </c>
      <c r="F2349" s="2" t="e">
        <f xml:space="preserve"> IF(Calculations!C2349 = DefectTypeString,  IFERROR(Calculations!J2349,""), NA())</f>
        <v>#N/A</v>
      </c>
      <c r="G2349" s="10">
        <f t="array" ref="G2349">PERCENTILE(IF(ISERROR(F2349:F7348)=FALSE,F2349:F7348),CycleTimePercentile)</f>
        <v>0</v>
      </c>
      <c r="H2349" s="2" t="e">
        <f ca="1" xml:space="preserve"> IF(OR(Calculations!C2349 = "",Calculations!C2349 = WorkTypeString),  Calculations!K2349, NA())</f>
        <v>#N/A</v>
      </c>
      <c r="I2349" s="2" t="e">
        <f xml:space="preserve"> IF(Calculations!C2349 = DefectTypeString,  Calculations!K2349, NA())</f>
        <v>#N/A</v>
      </c>
    </row>
    <row r="2350" spans="1:9" x14ac:dyDescent="0.25">
      <c r="A2350" s="8" t="str">
        <f>Calculations!A2350</f>
        <v/>
      </c>
      <c r="B2350" s="2" t="str">
        <f t="shared" si="41"/>
        <v/>
      </c>
      <c r="C2350" s="10" t="str">
        <f>IFERROR(Calculations!J2350,"")</f>
        <v/>
      </c>
      <c r="D2350" s="10" t="str">
        <f xml:space="preserve"> IF(OR(Calculations!C2350 = "",Calculations!C2350 = WorkTypeString),  IFERROR(Calculations!J2350,""), NA())</f>
        <v/>
      </c>
      <c r="E2350" s="10">
        <f t="array" ref="E2350">PERCENTILE(IF(ISERROR(D2350:D7349)=FALSE,D2350:D7349),CycleTimePercentile)</f>
        <v>0</v>
      </c>
      <c r="F2350" s="2" t="e">
        <f xml:space="preserve"> IF(Calculations!C2350 = DefectTypeString,  IFERROR(Calculations!J2350,""), NA())</f>
        <v>#N/A</v>
      </c>
      <c r="G2350" s="10">
        <f t="array" ref="G2350">PERCENTILE(IF(ISERROR(F2350:F7349)=FALSE,F2350:F7349),CycleTimePercentile)</f>
        <v>0</v>
      </c>
      <c r="H2350" s="2" t="e">
        <f ca="1" xml:space="preserve"> IF(OR(Calculations!C2350 = "",Calculations!C2350 = WorkTypeString),  Calculations!K2350, NA())</f>
        <v>#N/A</v>
      </c>
      <c r="I2350" s="2" t="e">
        <f xml:space="preserve"> IF(Calculations!C2350 = DefectTypeString,  Calculations!K2350, NA())</f>
        <v>#N/A</v>
      </c>
    </row>
    <row r="2351" spans="1:9" x14ac:dyDescent="0.25">
      <c r="A2351" s="8" t="str">
        <f>Calculations!A2351</f>
        <v/>
      </c>
      <c r="B2351" s="2" t="str">
        <f t="shared" si="41"/>
        <v/>
      </c>
      <c r="C2351" s="10" t="str">
        <f>IFERROR(Calculations!J2351,"")</f>
        <v/>
      </c>
      <c r="D2351" s="10" t="str">
        <f xml:space="preserve"> IF(OR(Calculations!C2351 = "",Calculations!C2351 = WorkTypeString),  IFERROR(Calculations!J2351,""), NA())</f>
        <v/>
      </c>
      <c r="E2351" s="10">
        <f t="array" ref="E2351">PERCENTILE(IF(ISERROR(D2351:D7350)=FALSE,D2351:D7350),CycleTimePercentile)</f>
        <v>0</v>
      </c>
      <c r="F2351" s="2" t="e">
        <f xml:space="preserve"> IF(Calculations!C2351 = DefectTypeString,  IFERROR(Calculations!J2351,""), NA())</f>
        <v>#N/A</v>
      </c>
      <c r="G2351" s="10">
        <f t="array" ref="G2351">PERCENTILE(IF(ISERROR(F2351:F7350)=FALSE,F2351:F7350),CycleTimePercentile)</f>
        <v>0</v>
      </c>
      <c r="H2351" s="2" t="e">
        <f ca="1" xml:space="preserve"> IF(OR(Calculations!C2351 = "",Calculations!C2351 = WorkTypeString),  Calculations!K2351, NA())</f>
        <v>#N/A</v>
      </c>
      <c r="I2351" s="2" t="e">
        <f xml:space="preserve"> IF(Calculations!C2351 = DefectTypeString,  Calculations!K2351, NA())</f>
        <v>#N/A</v>
      </c>
    </row>
    <row r="2352" spans="1:9" x14ac:dyDescent="0.25">
      <c r="A2352" s="8" t="str">
        <f>Calculations!A2352</f>
        <v/>
      </c>
      <c r="B2352" s="2" t="str">
        <f t="shared" si="41"/>
        <v/>
      </c>
      <c r="C2352" s="10" t="str">
        <f>IFERROR(Calculations!J2352,"")</f>
        <v/>
      </c>
      <c r="D2352" s="10" t="str">
        <f xml:space="preserve"> IF(OR(Calculations!C2352 = "",Calculations!C2352 = WorkTypeString),  IFERROR(Calculations!J2352,""), NA())</f>
        <v/>
      </c>
      <c r="E2352" s="10">
        <f t="array" ref="E2352">PERCENTILE(IF(ISERROR(D2352:D7351)=FALSE,D2352:D7351),CycleTimePercentile)</f>
        <v>0</v>
      </c>
      <c r="F2352" s="2" t="e">
        <f xml:space="preserve"> IF(Calculations!C2352 = DefectTypeString,  IFERROR(Calculations!J2352,""), NA())</f>
        <v>#N/A</v>
      </c>
      <c r="G2352" s="10">
        <f t="array" ref="G2352">PERCENTILE(IF(ISERROR(F2352:F7351)=FALSE,F2352:F7351),CycleTimePercentile)</f>
        <v>0</v>
      </c>
      <c r="H2352" s="2" t="e">
        <f ca="1" xml:space="preserve"> IF(OR(Calculations!C2352 = "",Calculations!C2352 = WorkTypeString),  Calculations!K2352, NA())</f>
        <v>#N/A</v>
      </c>
      <c r="I2352" s="2" t="e">
        <f xml:space="preserve"> IF(Calculations!C2352 = DefectTypeString,  Calculations!K2352, NA())</f>
        <v>#N/A</v>
      </c>
    </row>
    <row r="2353" spans="1:9" x14ac:dyDescent="0.25">
      <c r="A2353" s="8" t="str">
        <f>Calculations!A2353</f>
        <v/>
      </c>
      <c r="B2353" s="2" t="str">
        <f t="shared" si="41"/>
        <v/>
      </c>
      <c r="C2353" s="10" t="str">
        <f>IFERROR(Calculations!J2353,"")</f>
        <v/>
      </c>
      <c r="D2353" s="10" t="str">
        <f xml:space="preserve"> IF(OR(Calculations!C2353 = "",Calculations!C2353 = WorkTypeString),  IFERROR(Calculations!J2353,""), NA())</f>
        <v/>
      </c>
      <c r="E2353" s="10">
        <f t="array" ref="E2353">PERCENTILE(IF(ISERROR(D2353:D7352)=FALSE,D2353:D7352),CycleTimePercentile)</f>
        <v>0</v>
      </c>
      <c r="F2353" s="2" t="e">
        <f xml:space="preserve"> IF(Calculations!C2353 = DefectTypeString,  IFERROR(Calculations!J2353,""), NA())</f>
        <v>#N/A</v>
      </c>
      <c r="G2353" s="10">
        <f t="array" ref="G2353">PERCENTILE(IF(ISERROR(F2353:F7352)=FALSE,F2353:F7352),CycleTimePercentile)</f>
        <v>0</v>
      </c>
      <c r="H2353" s="2" t="e">
        <f ca="1" xml:space="preserve"> IF(OR(Calculations!C2353 = "",Calculations!C2353 = WorkTypeString),  Calculations!K2353, NA())</f>
        <v>#N/A</v>
      </c>
      <c r="I2353" s="2" t="e">
        <f xml:space="preserve"> IF(Calculations!C2353 = DefectTypeString,  Calculations!K2353, NA())</f>
        <v>#N/A</v>
      </c>
    </row>
    <row r="2354" spans="1:9" x14ac:dyDescent="0.25">
      <c r="A2354" s="8" t="str">
        <f>Calculations!A2354</f>
        <v/>
      </c>
      <c r="B2354" s="2" t="str">
        <f t="shared" si="41"/>
        <v/>
      </c>
      <c r="C2354" s="10" t="str">
        <f>IFERROR(Calculations!J2354,"")</f>
        <v/>
      </c>
      <c r="D2354" s="10" t="str">
        <f xml:space="preserve"> IF(OR(Calculations!C2354 = "",Calculations!C2354 = WorkTypeString),  IFERROR(Calculations!J2354,""), NA())</f>
        <v/>
      </c>
      <c r="E2354" s="10">
        <f t="array" ref="E2354">PERCENTILE(IF(ISERROR(D2354:D7353)=FALSE,D2354:D7353),CycleTimePercentile)</f>
        <v>0</v>
      </c>
      <c r="F2354" s="2" t="e">
        <f xml:space="preserve"> IF(Calculations!C2354 = DefectTypeString,  IFERROR(Calculations!J2354,""), NA())</f>
        <v>#N/A</v>
      </c>
      <c r="G2354" s="10">
        <f t="array" ref="G2354">PERCENTILE(IF(ISERROR(F2354:F7353)=FALSE,F2354:F7353),CycleTimePercentile)</f>
        <v>0</v>
      </c>
      <c r="H2354" s="2" t="e">
        <f ca="1" xml:space="preserve"> IF(OR(Calculations!C2354 = "",Calculations!C2354 = WorkTypeString),  Calculations!K2354, NA())</f>
        <v>#N/A</v>
      </c>
      <c r="I2354" s="2" t="e">
        <f xml:space="preserve"> IF(Calculations!C2354 = DefectTypeString,  Calculations!K2354, NA())</f>
        <v>#N/A</v>
      </c>
    </row>
    <row r="2355" spans="1:9" x14ac:dyDescent="0.25">
      <c r="A2355" s="8" t="str">
        <f>Calculations!A2355</f>
        <v/>
      </c>
      <c r="B2355" s="2" t="str">
        <f t="shared" si="41"/>
        <v/>
      </c>
      <c r="C2355" s="10" t="str">
        <f>IFERROR(Calculations!J2355,"")</f>
        <v/>
      </c>
      <c r="D2355" s="10" t="str">
        <f xml:space="preserve"> IF(OR(Calculations!C2355 = "",Calculations!C2355 = WorkTypeString),  IFERROR(Calculations!J2355,""), NA())</f>
        <v/>
      </c>
      <c r="E2355" s="10">
        <f t="array" ref="E2355">PERCENTILE(IF(ISERROR(D2355:D7354)=FALSE,D2355:D7354),CycleTimePercentile)</f>
        <v>0</v>
      </c>
      <c r="F2355" s="2" t="e">
        <f xml:space="preserve"> IF(Calculations!C2355 = DefectTypeString,  IFERROR(Calculations!J2355,""), NA())</f>
        <v>#N/A</v>
      </c>
      <c r="G2355" s="10">
        <f t="array" ref="G2355">PERCENTILE(IF(ISERROR(F2355:F7354)=FALSE,F2355:F7354),CycleTimePercentile)</f>
        <v>0</v>
      </c>
      <c r="H2355" s="2" t="e">
        <f ca="1" xml:space="preserve"> IF(OR(Calculations!C2355 = "",Calculations!C2355 = WorkTypeString),  Calculations!K2355, NA())</f>
        <v>#N/A</v>
      </c>
      <c r="I2355" s="2" t="e">
        <f xml:space="preserve"> IF(Calculations!C2355 = DefectTypeString,  Calculations!K2355, NA())</f>
        <v>#N/A</v>
      </c>
    </row>
    <row r="2356" spans="1:9" x14ac:dyDescent="0.25">
      <c r="A2356" s="8" t="str">
        <f>Calculations!A2356</f>
        <v/>
      </c>
      <c r="B2356" s="2" t="str">
        <f t="shared" si="41"/>
        <v/>
      </c>
      <c r="C2356" s="10" t="str">
        <f>IFERROR(Calculations!J2356,"")</f>
        <v/>
      </c>
      <c r="D2356" s="10" t="str">
        <f xml:space="preserve"> IF(OR(Calculations!C2356 = "",Calculations!C2356 = WorkTypeString),  IFERROR(Calculations!J2356,""), NA())</f>
        <v/>
      </c>
      <c r="E2356" s="10">
        <f t="array" ref="E2356">PERCENTILE(IF(ISERROR(D2356:D7355)=FALSE,D2356:D7355),CycleTimePercentile)</f>
        <v>0</v>
      </c>
      <c r="F2356" s="2" t="e">
        <f xml:space="preserve"> IF(Calculations!C2356 = DefectTypeString,  IFERROR(Calculations!J2356,""), NA())</f>
        <v>#N/A</v>
      </c>
      <c r="G2356" s="10">
        <f t="array" ref="G2356">PERCENTILE(IF(ISERROR(F2356:F7355)=FALSE,F2356:F7355),CycleTimePercentile)</f>
        <v>0</v>
      </c>
      <c r="H2356" s="2" t="e">
        <f ca="1" xml:space="preserve"> IF(OR(Calculations!C2356 = "",Calculations!C2356 = WorkTypeString),  Calculations!K2356, NA())</f>
        <v>#N/A</v>
      </c>
      <c r="I2356" s="2" t="e">
        <f xml:space="preserve"> IF(Calculations!C2356 = DefectTypeString,  Calculations!K2356, NA())</f>
        <v>#N/A</v>
      </c>
    </row>
    <row r="2357" spans="1:9" x14ac:dyDescent="0.25">
      <c r="A2357" s="8" t="str">
        <f>Calculations!A2357</f>
        <v/>
      </c>
      <c r="B2357" s="2" t="str">
        <f t="shared" si="41"/>
        <v/>
      </c>
      <c r="C2357" s="10" t="str">
        <f>IFERROR(Calculations!J2357,"")</f>
        <v/>
      </c>
      <c r="D2357" s="10" t="str">
        <f xml:space="preserve"> IF(OR(Calculations!C2357 = "",Calculations!C2357 = WorkTypeString),  IFERROR(Calculations!J2357,""), NA())</f>
        <v/>
      </c>
      <c r="E2357" s="10">
        <f t="array" ref="E2357">PERCENTILE(IF(ISERROR(D2357:D7356)=FALSE,D2357:D7356),CycleTimePercentile)</f>
        <v>0</v>
      </c>
      <c r="F2357" s="2" t="e">
        <f xml:space="preserve"> IF(Calculations!C2357 = DefectTypeString,  IFERROR(Calculations!J2357,""), NA())</f>
        <v>#N/A</v>
      </c>
      <c r="G2357" s="10">
        <f t="array" ref="G2357">PERCENTILE(IF(ISERROR(F2357:F7356)=FALSE,F2357:F7356),CycleTimePercentile)</f>
        <v>0</v>
      </c>
      <c r="H2357" s="2" t="e">
        <f ca="1" xml:space="preserve"> IF(OR(Calculations!C2357 = "",Calculations!C2357 = WorkTypeString),  Calculations!K2357, NA())</f>
        <v>#N/A</v>
      </c>
      <c r="I2357" s="2" t="e">
        <f xml:space="preserve"> IF(Calculations!C2357 = DefectTypeString,  Calculations!K2357, NA())</f>
        <v>#N/A</v>
      </c>
    </row>
    <row r="2358" spans="1:9" x14ac:dyDescent="0.25">
      <c r="A2358" s="8" t="str">
        <f>Calculations!A2358</f>
        <v/>
      </c>
      <c r="B2358" s="2" t="str">
        <f t="shared" si="41"/>
        <v/>
      </c>
      <c r="C2358" s="10" t="str">
        <f>IFERROR(Calculations!J2358,"")</f>
        <v/>
      </c>
      <c r="D2358" s="10" t="str">
        <f xml:space="preserve"> IF(OR(Calculations!C2358 = "",Calculations!C2358 = WorkTypeString),  IFERROR(Calculations!J2358,""), NA())</f>
        <v/>
      </c>
      <c r="E2358" s="10">
        <f t="array" ref="E2358">PERCENTILE(IF(ISERROR(D2358:D7357)=FALSE,D2358:D7357),CycleTimePercentile)</f>
        <v>0</v>
      </c>
      <c r="F2358" s="2" t="e">
        <f xml:space="preserve"> IF(Calculations!C2358 = DefectTypeString,  IFERROR(Calculations!J2358,""), NA())</f>
        <v>#N/A</v>
      </c>
      <c r="G2358" s="10">
        <f t="array" ref="G2358">PERCENTILE(IF(ISERROR(F2358:F7357)=FALSE,F2358:F7357),CycleTimePercentile)</f>
        <v>0</v>
      </c>
      <c r="H2358" s="2" t="e">
        <f ca="1" xml:space="preserve"> IF(OR(Calculations!C2358 = "",Calculations!C2358 = WorkTypeString),  Calculations!K2358, NA())</f>
        <v>#N/A</v>
      </c>
      <c r="I2358" s="2" t="e">
        <f xml:space="preserve"> IF(Calculations!C2358 = DefectTypeString,  Calculations!K2358, NA())</f>
        <v>#N/A</v>
      </c>
    </row>
    <row r="2359" spans="1:9" x14ac:dyDescent="0.25">
      <c r="A2359" s="8" t="str">
        <f>Calculations!A2359</f>
        <v/>
      </c>
      <c r="B2359" s="2" t="str">
        <f t="shared" si="41"/>
        <v/>
      </c>
      <c r="C2359" s="10" t="str">
        <f>IFERROR(Calculations!J2359,"")</f>
        <v/>
      </c>
      <c r="D2359" s="10" t="str">
        <f xml:space="preserve"> IF(OR(Calculations!C2359 = "",Calculations!C2359 = WorkTypeString),  IFERROR(Calculations!J2359,""), NA())</f>
        <v/>
      </c>
      <c r="E2359" s="10">
        <f t="array" ref="E2359">PERCENTILE(IF(ISERROR(D2359:D7358)=FALSE,D2359:D7358),CycleTimePercentile)</f>
        <v>0</v>
      </c>
      <c r="F2359" s="2" t="e">
        <f xml:space="preserve"> IF(Calculations!C2359 = DefectTypeString,  IFERROR(Calculations!J2359,""), NA())</f>
        <v>#N/A</v>
      </c>
      <c r="G2359" s="10">
        <f t="array" ref="G2359">PERCENTILE(IF(ISERROR(F2359:F7358)=FALSE,F2359:F7358),CycleTimePercentile)</f>
        <v>0</v>
      </c>
      <c r="H2359" s="2" t="e">
        <f ca="1" xml:space="preserve"> IF(OR(Calculations!C2359 = "",Calculations!C2359 = WorkTypeString),  Calculations!K2359, NA())</f>
        <v>#N/A</v>
      </c>
      <c r="I2359" s="2" t="e">
        <f xml:space="preserve"> IF(Calculations!C2359 = DefectTypeString,  Calculations!K2359, NA())</f>
        <v>#N/A</v>
      </c>
    </row>
    <row r="2360" spans="1:9" x14ac:dyDescent="0.25">
      <c r="A2360" s="8" t="str">
        <f>Calculations!A2360</f>
        <v/>
      </c>
      <c r="B2360" s="2" t="str">
        <f t="shared" si="41"/>
        <v/>
      </c>
      <c r="C2360" s="10" t="str">
        <f>IFERROR(Calculations!J2360,"")</f>
        <v/>
      </c>
      <c r="D2360" s="10" t="str">
        <f xml:space="preserve"> IF(OR(Calculations!C2360 = "",Calculations!C2360 = WorkTypeString),  IFERROR(Calculations!J2360,""), NA())</f>
        <v/>
      </c>
      <c r="E2360" s="10">
        <f t="array" ref="E2360">PERCENTILE(IF(ISERROR(D2360:D7359)=FALSE,D2360:D7359),CycleTimePercentile)</f>
        <v>0</v>
      </c>
      <c r="F2360" s="2" t="e">
        <f xml:space="preserve"> IF(Calculations!C2360 = DefectTypeString,  IFERROR(Calculations!J2360,""), NA())</f>
        <v>#N/A</v>
      </c>
      <c r="G2360" s="10">
        <f t="array" ref="G2360">PERCENTILE(IF(ISERROR(F2360:F7359)=FALSE,F2360:F7359),CycleTimePercentile)</f>
        <v>0</v>
      </c>
      <c r="H2360" s="2" t="e">
        <f ca="1" xml:space="preserve"> IF(OR(Calculations!C2360 = "",Calculations!C2360 = WorkTypeString),  Calculations!K2360, NA())</f>
        <v>#N/A</v>
      </c>
      <c r="I2360" s="2" t="e">
        <f xml:space="preserve"> IF(Calculations!C2360 = DefectTypeString,  Calculations!K2360, NA())</f>
        <v>#N/A</v>
      </c>
    </row>
    <row r="2361" spans="1:9" x14ac:dyDescent="0.25">
      <c r="A2361" s="8" t="str">
        <f>Calculations!A2361</f>
        <v/>
      </c>
      <c r="B2361" s="2" t="str">
        <f t="shared" si="41"/>
        <v/>
      </c>
      <c r="C2361" s="10" t="str">
        <f>IFERROR(Calculations!J2361,"")</f>
        <v/>
      </c>
      <c r="D2361" s="10" t="str">
        <f xml:space="preserve"> IF(OR(Calculations!C2361 = "",Calculations!C2361 = WorkTypeString),  IFERROR(Calculations!J2361,""), NA())</f>
        <v/>
      </c>
      <c r="E2361" s="10">
        <f t="array" ref="E2361">PERCENTILE(IF(ISERROR(D2361:D7360)=FALSE,D2361:D7360),CycleTimePercentile)</f>
        <v>0</v>
      </c>
      <c r="F2361" s="2" t="e">
        <f xml:space="preserve"> IF(Calculations!C2361 = DefectTypeString,  IFERROR(Calculations!J2361,""), NA())</f>
        <v>#N/A</v>
      </c>
      <c r="G2361" s="10">
        <f t="array" ref="G2361">PERCENTILE(IF(ISERROR(F2361:F7360)=FALSE,F2361:F7360),CycleTimePercentile)</f>
        <v>0</v>
      </c>
      <c r="H2361" s="2" t="e">
        <f ca="1" xml:space="preserve"> IF(OR(Calculations!C2361 = "",Calculations!C2361 = WorkTypeString),  Calculations!K2361, NA())</f>
        <v>#N/A</v>
      </c>
      <c r="I2361" s="2" t="e">
        <f xml:space="preserve"> IF(Calculations!C2361 = DefectTypeString,  Calculations!K2361, NA())</f>
        <v>#N/A</v>
      </c>
    </row>
    <row r="2362" spans="1:9" x14ac:dyDescent="0.25">
      <c r="A2362" s="8" t="str">
        <f>Calculations!A2362</f>
        <v/>
      </c>
      <c r="B2362" s="2" t="str">
        <f t="shared" si="41"/>
        <v/>
      </c>
      <c r="C2362" s="10" t="str">
        <f>IFERROR(Calculations!J2362,"")</f>
        <v/>
      </c>
      <c r="D2362" s="10" t="str">
        <f xml:space="preserve"> IF(OR(Calculations!C2362 = "",Calculations!C2362 = WorkTypeString),  IFERROR(Calculations!J2362,""), NA())</f>
        <v/>
      </c>
      <c r="E2362" s="10">
        <f t="array" ref="E2362">PERCENTILE(IF(ISERROR(D2362:D7361)=FALSE,D2362:D7361),CycleTimePercentile)</f>
        <v>0</v>
      </c>
      <c r="F2362" s="2" t="e">
        <f xml:space="preserve"> IF(Calculations!C2362 = DefectTypeString,  IFERROR(Calculations!J2362,""), NA())</f>
        <v>#N/A</v>
      </c>
      <c r="G2362" s="10">
        <f t="array" ref="G2362">PERCENTILE(IF(ISERROR(F2362:F7361)=FALSE,F2362:F7361),CycleTimePercentile)</f>
        <v>0</v>
      </c>
      <c r="H2362" s="2" t="e">
        <f ca="1" xml:space="preserve"> IF(OR(Calculations!C2362 = "",Calculations!C2362 = WorkTypeString),  Calculations!K2362, NA())</f>
        <v>#N/A</v>
      </c>
      <c r="I2362" s="2" t="e">
        <f xml:space="preserve"> IF(Calculations!C2362 = DefectTypeString,  Calculations!K2362, NA())</f>
        <v>#N/A</v>
      </c>
    </row>
    <row r="2363" spans="1:9" x14ac:dyDescent="0.25">
      <c r="A2363" s="8" t="str">
        <f>Calculations!A2363</f>
        <v/>
      </c>
      <c r="B2363" s="2" t="str">
        <f t="shared" si="41"/>
        <v/>
      </c>
      <c r="C2363" s="10" t="str">
        <f>IFERROR(Calculations!J2363,"")</f>
        <v/>
      </c>
      <c r="D2363" s="10" t="str">
        <f xml:space="preserve"> IF(OR(Calculations!C2363 = "",Calculations!C2363 = WorkTypeString),  IFERROR(Calculations!J2363,""), NA())</f>
        <v/>
      </c>
      <c r="E2363" s="10">
        <f t="array" ref="E2363">PERCENTILE(IF(ISERROR(D2363:D7362)=FALSE,D2363:D7362),CycleTimePercentile)</f>
        <v>0</v>
      </c>
      <c r="F2363" s="2" t="e">
        <f xml:space="preserve"> IF(Calculations!C2363 = DefectTypeString,  IFERROR(Calculations!J2363,""), NA())</f>
        <v>#N/A</v>
      </c>
      <c r="G2363" s="10">
        <f t="array" ref="G2363">PERCENTILE(IF(ISERROR(F2363:F7362)=FALSE,F2363:F7362),CycleTimePercentile)</f>
        <v>0</v>
      </c>
      <c r="H2363" s="2" t="e">
        <f ca="1" xml:space="preserve"> IF(OR(Calculations!C2363 = "",Calculations!C2363 = WorkTypeString),  Calculations!K2363, NA())</f>
        <v>#N/A</v>
      </c>
      <c r="I2363" s="2" t="e">
        <f xml:space="preserve"> IF(Calculations!C2363 = DefectTypeString,  Calculations!K2363, NA())</f>
        <v>#N/A</v>
      </c>
    </row>
    <row r="2364" spans="1:9" x14ac:dyDescent="0.25">
      <c r="A2364" s="8" t="str">
        <f>Calculations!A2364</f>
        <v/>
      </c>
      <c r="B2364" s="2" t="str">
        <f t="shared" si="41"/>
        <v/>
      </c>
      <c r="C2364" s="10" t="str">
        <f>IFERROR(Calculations!J2364,"")</f>
        <v/>
      </c>
      <c r="D2364" s="10" t="str">
        <f xml:space="preserve"> IF(OR(Calculations!C2364 = "",Calculations!C2364 = WorkTypeString),  IFERROR(Calculations!J2364,""), NA())</f>
        <v/>
      </c>
      <c r="E2364" s="10">
        <f t="array" ref="E2364">PERCENTILE(IF(ISERROR(D2364:D7363)=FALSE,D2364:D7363),CycleTimePercentile)</f>
        <v>0</v>
      </c>
      <c r="F2364" s="2" t="e">
        <f xml:space="preserve"> IF(Calculations!C2364 = DefectTypeString,  IFERROR(Calculations!J2364,""), NA())</f>
        <v>#N/A</v>
      </c>
      <c r="G2364" s="10">
        <f t="array" ref="G2364">PERCENTILE(IF(ISERROR(F2364:F7363)=FALSE,F2364:F7363),CycleTimePercentile)</f>
        <v>0</v>
      </c>
      <c r="H2364" s="2" t="e">
        <f ca="1" xml:space="preserve"> IF(OR(Calculations!C2364 = "",Calculations!C2364 = WorkTypeString),  Calculations!K2364, NA())</f>
        <v>#N/A</v>
      </c>
      <c r="I2364" s="2" t="e">
        <f xml:space="preserve"> IF(Calculations!C2364 = DefectTypeString,  Calculations!K2364, NA())</f>
        <v>#N/A</v>
      </c>
    </row>
    <row r="2365" spans="1:9" x14ac:dyDescent="0.25">
      <c r="A2365" s="8" t="str">
        <f>Calculations!A2365</f>
        <v/>
      </c>
      <c r="B2365" s="2" t="str">
        <f t="shared" si="41"/>
        <v/>
      </c>
      <c r="C2365" s="10" t="str">
        <f>IFERROR(Calculations!J2365,"")</f>
        <v/>
      </c>
      <c r="D2365" s="10" t="str">
        <f xml:space="preserve"> IF(OR(Calculations!C2365 = "",Calculations!C2365 = WorkTypeString),  IFERROR(Calculations!J2365,""), NA())</f>
        <v/>
      </c>
      <c r="E2365" s="10">
        <f t="array" ref="E2365">PERCENTILE(IF(ISERROR(D2365:D7364)=FALSE,D2365:D7364),CycleTimePercentile)</f>
        <v>0</v>
      </c>
      <c r="F2365" s="2" t="e">
        <f xml:space="preserve"> IF(Calculations!C2365 = DefectTypeString,  IFERROR(Calculations!J2365,""), NA())</f>
        <v>#N/A</v>
      </c>
      <c r="G2365" s="10">
        <f t="array" ref="G2365">PERCENTILE(IF(ISERROR(F2365:F7364)=FALSE,F2365:F7364),CycleTimePercentile)</f>
        <v>0</v>
      </c>
      <c r="H2365" s="2" t="e">
        <f ca="1" xml:space="preserve"> IF(OR(Calculations!C2365 = "",Calculations!C2365 = WorkTypeString),  Calculations!K2365, NA())</f>
        <v>#N/A</v>
      </c>
      <c r="I2365" s="2" t="e">
        <f xml:space="preserve"> IF(Calculations!C2365 = DefectTypeString,  Calculations!K2365, NA())</f>
        <v>#N/A</v>
      </c>
    </row>
    <row r="2366" spans="1:9" x14ac:dyDescent="0.25">
      <c r="A2366" s="8" t="str">
        <f>Calculations!A2366</f>
        <v/>
      </c>
      <c r="B2366" s="2" t="str">
        <f t="shared" si="41"/>
        <v/>
      </c>
      <c r="C2366" s="10" t="str">
        <f>IFERROR(Calculations!J2366,"")</f>
        <v/>
      </c>
      <c r="D2366" s="10" t="str">
        <f xml:space="preserve"> IF(OR(Calculations!C2366 = "",Calculations!C2366 = WorkTypeString),  IFERROR(Calculations!J2366,""), NA())</f>
        <v/>
      </c>
      <c r="E2366" s="10">
        <f t="array" ref="E2366">PERCENTILE(IF(ISERROR(D2366:D7365)=FALSE,D2366:D7365),CycleTimePercentile)</f>
        <v>0</v>
      </c>
      <c r="F2366" s="2" t="e">
        <f xml:space="preserve"> IF(Calculations!C2366 = DefectTypeString,  IFERROR(Calculations!J2366,""), NA())</f>
        <v>#N/A</v>
      </c>
      <c r="G2366" s="10">
        <f t="array" ref="G2366">PERCENTILE(IF(ISERROR(F2366:F7365)=FALSE,F2366:F7365),CycleTimePercentile)</f>
        <v>0</v>
      </c>
      <c r="H2366" s="2" t="e">
        <f ca="1" xml:space="preserve"> IF(OR(Calculations!C2366 = "",Calculations!C2366 = WorkTypeString),  Calculations!K2366, NA())</f>
        <v>#N/A</v>
      </c>
      <c r="I2366" s="2" t="e">
        <f xml:space="preserve"> IF(Calculations!C2366 = DefectTypeString,  Calculations!K2366, NA())</f>
        <v>#N/A</v>
      </c>
    </row>
    <row r="2367" spans="1:9" x14ac:dyDescent="0.25">
      <c r="A2367" s="8" t="str">
        <f>Calculations!A2367</f>
        <v/>
      </c>
      <c r="B2367" s="2" t="str">
        <f t="shared" si="41"/>
        <v/>
      </c>
      <c r="C2367" s="10" t="str">
        <f>IFERROR(Calculations!J2367,"")</f>
        <v/>
      </c>
      <c r="D2367" s="10" t="str">
        <f xml:space="preserve"> IF(OR(Calculations!C2367 = "",Calculations!C2367 = WorkTypeString),  IFERROR(Calculations!J2367,""), NA())</f>
        <v/>
      </c>
      <c r="E2367" s="10">
        <f t="array" ref="E2367">PERCENTILE(IF(ISERROR(D2367:D7366)=FALSE,D2367:D7366),CycleTimePercentile)</f>
        <v>0</v>
      </c>
      <c r="F2367" s="2" t="e">
        <f xml:space="preserve"> IF(Calculations!C2367 = DefectTypeString,  IFERROR(Calculations!J2367,""), NA())</f>
        <v>#N/A</v>
      </c>
      <c r="G2367" s="10">
        <f t="array" ref="G2367">PERCENTILE(IF(ISERROR(F2367:F7366)=FALSE,F2367:F7366),CycleTimePercentile)</f>
        <v>0</v>
      </c>
      <c r="H2367" s="2" t="e">
        <f ca="1" xml:space="preserve"> IF(OR(Calculations!C2367 = "",Calculations!C2367 = WorkTypeString),  Calculations!K2367, NA())</f>
        <v>#N/A</v>
      </c>
      <c r="I2367" s="2" t="e">
        <f xml:space="preserve"> IF(Calculations!C2367 = DefectTypeString,  Calculations!K2367, NA())</f>
        <v>#N/A</v>
      </c>
    </row>
    <row r="2368" spans="1:9" x14ac:dyDescent="0.25">
      <c r="A2368" s="8" t="str">
        <f>Calculations!A2368</f>
        <v/>
      </c>
      <c r="B2368" s="2" t="str">
        <f t="shared" si="41"/>
        <v/>
      </c>
      <c r="C2368" s="10" t="str">
        <f>IFERROR(Calculations!J2368,"")</f>
        <v/>
      </c>
      <c r="D2368" s="10" t="str">
        <f xml:space="preserve"> IF(OR(Calculations!C2368 = "",Calculations!C2368 = WorkTypeString),  IFERROR(Calculations!J2368,""), NA())</f>
        <v/>
      </c>
      <c r="E2368" s="10">
        <f t="array" ref="E2368">PERCENTILE(IF(ISERROR(D2368:D7367)=FALSE,D2368:D7367),CycleTimePercentile)</f>
        <v>0</v>
      </c>
      <c r="F2368" s="2" t="e">
        <f xml:space="preserve"> IF(Calculations!C2368 = DefectTypeString,  IFERROR(Calculations!J2368,""), NA())</f>
        <v>#N/A</v>
      </c>
      <c r="G2368" s="10">
        <f t="array" ref="G2368">PERCENTILE(IF(ISERROR(F2368:F7367)=FALSE,F2368:F7367),CycleTimePercentile)</f>
        <v>0</v>
      </c>
      <c r="H2368" s="2" t="e">
        <f ca="1" xml:space="preserve"> IF(OR(Calculations!C2368 = "",Calculations!C2368 = WorkTypeString),  Calculations!K2368, NA())</f>
        <v>#N/A</v>
      </c>
      <c r="I2368" s="2" t="e">
        <f xml:space="preserve"> IF(Calculations!C2368 = DefectTypeString,  Calculations!K2368, NA())</f>
        <v>#N/A</v>
      </c>
    </row>
    <row r="2369" spans="1:9" x14ac:dyDescent="0.25">
      <c r="A2369" s="8" t="str">
        <f>Calculations!A2369</f>
        <v/>
      </c>
      <c r="B2369" s="2" t="str">
        <f t="shared" si="41"/>
        <v/>
      </c>
      <c r="C2369" s="10" t="str">
        <f>IFERROR(Calculations!J2369,"")</f>
        <v/>
      </c>
      <c r="D2369" s="10" t="str">
        <f xml:space="preserve"> IF(OR(Calculations!C2369 = "",Calculations!C2369 = WorkTypeString),  IFERROR(Calculations!J2369,""), NA())</f>
        <v/>
      </c>
      <c r="E2369" s="10">
        <f t="array" ref="E2369">PERCENTILE(IF(ISERROR(D2369:D7368)=FALSE,D2369:D7368),CycleTimePercentile)</f>
        <v>0</v>
      </c>
      <c r="F2369" s="2" t="e">
        <f xml:space="preserve"> IF(Calculations!C2369 = DefectTypeString,  IFERROR(Calculations!J2369,""), NA())</f>
        <v>#N/A</v>
      </c>
      <c r="G2369" s="10">
        <f t="array" ref="G2369">PERCENTILE(IF(ISERROR(F2369:F7368)=FALSE,F2369:F7368),CycleTimePercentile)</f>
        <v>0</v>
      </c>
      <c r="H2369" s="2" t="e">
        <f ca="1" xml:space="preserve"> IF(OR(Calculations!C2369 = "",Calculations!C2369 = WorkTypeString),  Calculations!K2369, NA())</f>
        <v>#N/A</v>
      </c>
      <c r="I2369" s="2" t="e">
        <f xml:space="preserve"> IF(Calculations!C2369 = DefectTypeString,  Calculations!K2369, NA())</f>
        <v>#N/A</v>
      </c>
    </row>
    <row r="2370" spans="1:9" x14ac:dyDescent="0.25">
      <c r="A2370" s="8" t="str">
        <f>Calculations!A2370</f>
        <v/>
      </c>
      <c r="B2370" s="2" t="str">
        <f t="shared" si="41"/>
        <v/>
      </c>
      <c r="C2370" s="10" t="str">
        <f>IFERROR(Calculations!J2370,"")</f>
        <v/>
      </c>
      <c r="D2370" s="10" t="str">
        <f xml:space="preserve"> IF(OR(Calculations!C2370 = "",Calculations!C2370 = WorkTypeString),  IFERROR(Calculations!J2370,""), NA())</f>
        <v/>
      </c>
      <c r="E2370" s="10">
        <f t="array" ref="E2370">PERCENTILE(IF(ISERROR(D2370:D7369)=FALSE,D2370:D7369),CycleTimePercentile)</f>
        <v>0</v>
      </c>
      <c r="F2370" s="2" t="e">
        <f xml:space="preserve"> IF(Calculations!C2370 = DefectTypeString,  IFERROR(Calculations!J2370,""), NA())</f>
        <v>#N/A</v>
      </c>
      <c r="G2370" s="10">
        <f t="array" ref="G2370">PERCENTILE(IF(ISERROR(F2370:F7369)=FALSE,F2370:F7369),CycleTimePercentile)</f>
        <v>0</v>
      </c>
      <c r="H2370" s="2" t="e">
        <f ca="1" xml:space="preserve"> IF(OR(Calculations!C2370 = "",Calculations!C2370 = WorkTypeString),  Calculations!K2370, NA())</f>
        <v>#N/A</v>
      </c>
      <c r="I2370" s="2" t="e">
        <f xml:space="preserve"> IF(Calculations!C2370 = DefectTypeString,  Calculations!K2370, NA())</f>
        <v>#N/A</v>
      </c>
    </row>
    <row r="2371" spans="1:9" x14ac:dyDescent="0.25">
      <c r="A2371" s="8" t="str">
        <f>Calculations!A2371</f>
        <v/>
      </c>
      <c r="B2371" s="2" t="str">
        <f t="shared" ref="B2371:B2434" si="42">IF(ISNUMBER(A2371),YEAR(A2371)&amp;"-"&amp;TEXT(MONTH(A2371),"00")&amp;"-"&amp;TEXT(DAY(A2371),"00")&amp;"-"&amp;TEXT(HOUR(A2371),"00"),"")</f>
        <v/>
      </c>
      <c r="C2371" s="10" t="str">
        <f>IFERROR(Calculations!J2371,"")</f>
        <v/>
      </c>
      <c r="D2371" s="10" t="str">
        <f xml:space="preserve"> IF(OR(Calculations!C2371 = "",Calculations!C2371 = WorkTypeString),  IFERROR(Calculations!J2371,""), NA())</f>
        <v/>
      </c>
      <c r="E2371" s="10">
        <f t="array" ref="E2371">PERCENTILE(IF(ISERROR(D2371:D7370)=FALSE,D2371:D7370),CycleTimePercentile)</f>
        <v>0</v>
      </c>
      <c r="F2371" s="2" t="e">
        <f xml:space="preserve"> IF(Calculations!C2371 = DefectTypeString,  IFERROR(Calculations!J2371,""), NA())</f>
        <v>#N/A</v>
      </c>
      <c r="G2371" s="10">
        <f t="array" ref="G2371">PERCENTILE(IF(ISERROR(F2371:F7370)=FALSE,F2371:F7370),CycleTimePercentile)</f>
        <v>0</v>
      </c>
      <c r="H2371" s="2" t="e">
        <f ca="1" xml:space="preserve"> IF(OR(Calculations!C2371 = "",Calculations!C2371 = WorkTypeString),  Calculations!K2371, NA())</f>
        <v>#N/A</v>
      </c>
      <c r="I2371" s="2" t="e">
        <f xml:space="preserve"> IF(Calculations!C2371 = DefectTypeString,  Calculations!K2371, NA())</f>
        <v>#N/A</v>
      </c>
    </row>
    <row r="2372" spans="1:9" x14ac:dyDescent="0.25">
      <c r="A2372" s="8" t="str">
        <f>Calculations!A2372</f>
        <v/>
      </c>
      <c r="B2372" s="2" t="str">
        <f t="shared" si="42"/>
        <v/>
      </c>
      <c r="C2372" s="10" t="str">
        <f>IFERROR(Calculations!J2372,"")</f>
        <v/>
      </c>
      <c r="D2372" s="10" t="str">
        <f xml:space="preserve"> IF(OR(Calculations!C2372 = "",Calculations!C2372 = WorkTypeString),  IFERROR(Calculations!J2372,""), NA())</f>
        <v/>
      </c>
      <c r="E2372" s="10">
        <f t="array" ref="E2372">PERCENTILE(IF(ISERROR(D2372:D7371)=FALSE,D2372:D7371),CycleTimePercentile)</f>
        <v>0</v>
      </c>
      <c r="F2372" s="2" t="e">
        <f xml:space="preserve"> IF(Calculations!C2372 = DefectTypeString,  IFERROR(Calculations!J2372,""), NA())</f>
        <v>#N/A</v>
      </c>
      <c r="G2372" s="10">
        <f t="array" ref="G2372">PERCENTILE(IF(ISERROR(F2372:F7371)=FALSE,F2372:F7371),CycleTimePercentile)</f>
        <v>0</v>
      </c>
      <c r="H2372" s="2" t="e">
        <f ca="1" xml:space="preserve"> IF(OR(Calculations!C2372 = "",Calculations!C2372 = WorkTypeString),  Calculations!K2372, NA())</f>
        <v>#N/A</v>
      </c>
      <c r="I2372" s="2" t="e">
        <f xml:space="preserve"> IF(Calculations!C2372 = DefectTypeString,  Calculations!K2372, NA())</f>
        <v>#N/A</v>
      </c>
    </row>
    <row r="2373" spans="1:9" x14ac:dyDescent="0.25">
      <c r="A2373" s="8" t="str">
        <f>Calculations!A2373</f>
        <v/>
      </c>
      <c r="B2373" s="2" t="str">
        <f t="shared" si="42"/>
        <v/>
      </c>
      <c r="C2373" s="10" t="str">
        <f>IFERROR(Calculations!J2373,"")</f>
        <v/>
      </c>
      <c r="D2373" s="10" t="str">
        <f xml:space="preserve"> IF(OR(Calculations!C2373 = "",Calculations!C2373 = WorkTypeString),  IFERROR(Calculations!J2373,""), NA())</f>
        <v/>
      </c>
      <c r="E2373" s="10">
        <f t="array" ref="E2373">PERCENTILE(IF(ISERROR(D2373:D7372)=FALSE,D2373:D7372),CycleTimePercentile)</f>
        <v>0</v>
      </c>
      <c r="F2373" s="2" t="e">
        <f xml:space="preserve"> IF(Calculations!C2373 = DefectTypeString,  IFERROR(Calculations!J2373,""), NA())</f>
        <v>#N/A</v>
      </c>
      <c r="G2373" s="10">
        <f t="array" ref="G2373">PERCENTILE(IF(ISERROR(F2373:F7372)=FALSE,F2373:F7372),CycleTimePercentile)</f>
        <v>0</v>
      </c>
      <c r="H2373" s="2" t="e">
        <f ca="1" xml:space="preserve"> IF(OR(Calculations!C2373 = "",Calculations!C2373 = WorkTypeString),  Calculations!K2373, NA())</f>
        <v>#N/A</v>
      </c>
      <c r="I2373" s="2" t="e">
        <f xml:space="preserve"> IF(Calculations!C2373 = DefectTypeString,  Calculations!K2373, NA())</f>
        <v>#N/A</v>
      </c>
    </row>
    <row r="2374" spans="1:9" x14ac:dyDescent="0.25">
      <c r="A2374" s="8" t="str">
        <f>Calculations!A2374</f>
        <v/>
      </c>
      <c r="B2374" s="2" t="str">
        <f t="shared" si="42"/>
        <v/>
      </c>
      <c r="C2374" s="10" t="str">
        <f>IFERROR(Calculations!J2374,"")</f>
        <v/>
      </c>
      <c r="D2374" s="10" t="str">
        <f xml:space="preserve"> IF(OR(Calculations!C2374 = "",Calculations!C2374 = WorkTypeString),  IFERROR(Calculations!J2374,""), NA())</f>
        <v/>
      </c>
      <c r="E2374" s="10">
        <f t="array" ref="E2374">PERCENTILE(IF(ISERROR(D2374:D7373)=FALSE,D2374:D7373),CycleTimePercentile)</f>
        <v>0</v>
      </c>
      <c r="F2374" s="2" t="e">
        <f xml:space="preserve"> IF(Calculations!C2374 = DefectTypeString,  IFERROR(Calculations!J2374,""), NA())</f>
        <v>#N/A</v>
      </c>
      <c r="G2374" s="10">
        <f t="array" ref="G2374">PERCENTILE(IF(ISERROR(F2374:F7373)=FALSE,F2374:F7373),CycleTimePercentile)</f>
        <v>0</v>
      </c>
      <c r="H2374" s="2" t="e">
        <f ca="1" xml:space="preserve"> IF(OR(Calculations!C2374 = "",Calculations!C2374 = WorkTypeString),  Calculations!K2374, NA())</f>
        <v>#N/A</v>
      </c>
      <c r="I2374" s="2" t="e">
        <f xml:space="preserve"> IF(Calculations!C2374 = DefectTypeString,  Calculations!K2374, NA())</f>
        <v>#N/A</v>
      </c>
    </row>
    <row r="2375" spans="1:9" x14ac:dyDescent="0.25">
      <c r="A2375" s="8" t="str">
        <f>Calculations!A2375</f>
        <v/>
      </c>
      <c r="B2375" s="2" t="str">
        <f t="shared" si="42"/>
        <v/>
      </c>
      <c r="C2375" s="10" t="str">
        <f>IFERROR(Calculations!J2375,"")</f>
        <v/>
      </c>
      <c r="D2375" s="10" t="str">
        <f xml:space="preserve"> IF(OR(Calculations!C2375 = "",Calculations!C2375 = WorkTypeString),  IFERROR(Calculations!J2375,""), NA())</f>
        <v/>
      </c>
      <c r="E2375" s="10">
        <f t="array" ref="E2375">PERCENTILE(IF(ISERROR(D2375:D7374)=FALSE,D2375:D7374),CycleTimePercentile)</f>
        <v>0</v>
      </c>
      <c r="F2375" s="2" t="e">
        <f xml:space="preserve"> IF(Calculations!C2375 = DefectTypeString,  IFERROR(Calculations!J2375,""), NA())</f>
        <v>#N/A</v>
      </c>
      <c r="G2375" s="10">
        <f t="array" ref="G2375">PERCENTILE(IF(ISERROR(F2375:F7374)=FALSE,F2375:F7374),CycleTimePercentile)</f>
        <v>0</v>
      </c>
      <c r="H2375" s="2" t="e">
        <f ca="1" xml:space="preserve"> IF(OR(Calculations!C2375 = "",Calculations!C2375 = WorkTypeString),  Calculations!K2375, NA())</f>
        <v>#N/A</v>
      </c>
      <c r="I2375" s="2" t="e">
        <f xml:space="preserve"> IF(Calculations!C2375 = DefectTypeString,  Calculations!K2375, NA())</f>
        <v>#N/A</v>
      </c>
    </row>
    <row r="2376" spans="1:9" x14ac:dyDescent="0.25">
      <c r="A2376" s="8" t="str">
        <f>Calculations!A2376</f>
        <v/>
      </c>
      <c r="B2376" s="2" t="str">
        <f t="shared" si="42"/>
        <v/>
      </c>
      <c r="C2376" s="10" t="str">
        <f>IFERROR(Calculations!J2376,"")</f>
        <v/>
      </c>
      <c r="D2376" s="10" t="str">
        <f xml:space="preserve"> IF(OR(Calculations!C2376 = "",Calculations!C2376 = WorkTypeString),  IFERROR(Calculations!J2376,""), NA())</f>
        <v/>
      </c>
      <c r="E2376" s="10">
        <f t="array" ref="E2376">PERCENTILE(IF(ISERROR(D2376:D7375)=FALSE,D2376:D7375),CycleTimePercentile)</f>
        <v>0</v>
      </c>
      <c r="F2376" s="2" t="e">
        <f xml:space="preserve"> IF(Calculations!C2376 = DefectTypeString,  IFERROR(Calculations!J2376,""), NA())</f>
        <v>#N/A</v>
      </c>
      <c r="G2376" s="10">
        <f t="array" ref="G2376">PERCENTILE(IF(ISERROR(F2376:F7375)=FALSE,F2376:F7375),CycleTimePercentile)</f>
        <v>0</v>
      </c>
      <c r="H2376" s="2" t="e">
        <f ca="1" xml:space="preserve"> IF(OR(Calculations!C2376 = "",Calculations!C2376 = WorkTypeString),  Calculations!K2376, NA())</f>
        <v>#N/A</v>
      </c>
      <c r="I2376" s="2" t="e">
        <f xml:space="preserve"> IF(Calculations!C2376 = DefectTypeString,  Calculations!K2376, NA())</f>
        <v>#N/A</v>
      </c>
    </row>
    <row r="2377" spans="1:9" x14ac:dyDescent="0.25">
      <c r="A2377" s="8" t="str">
        <f>Calculations!A2377</f>
        <v/>
      </c>
      <c r="B2377" s="2" t="str">
        <f t="shared" si="42"/>
        <v/>
      </c>
      <c r="C2377" s="10" t="str">
        <f>IFERROR(Calculations!J2377,"")</f>
        <v/>
      </c>
      <c r="D2377" s="10" t="str">
        <f xml:space="preserve"> IF(OR(Calculations!C2377 = "",Calculations!C2377 = WorkTypeString),  IFERROR(Calculations!J2377,""), NA())</f>
        <v/>
      </c>
      <c r="E2377" s="10">
        <f t="array" ref="E2377">PERCENTILE(IF(ISERROR(D2377:D7376)=FALSE,D2377:D7376),CycleTimePercentile)</f>
        <v>0</v>
      </c>
      <c r="F2377" s="2" t="e">
        <f xml:space="preserve"> IF(Calculations!C2377 = DefectTypeString,  IFERROR(Calculations!J2377,""), NA())</f>
        <v>#N/A</v>
      </c>
      <c r="G2377" s="10">
        <f t="array" ref="G2377">PERCENTILE(IF(ISERROR(F2377:F7376)=FALSE,F2377:F7376),CycleTimePercentile)</f>
        <v>0</v>
      </c>
      <c r="H2377" s="2" t="e">
        <f ca="1" xml:space="preserve"> IF(OR(Calculations!C2377 = "",Calculations!C2377 = WorkTypeString),  Calculations!K2377, NA())</f>
        <v>#N/A</v>
      </c>
      <c r="I2377" s="2" t="e">
        <f xml:space="preserve"> IF(Calculations!C2377 = DefectTypeString,  Calculations!K2377, NA())</f>
        <v>#N/A</v>
      </c>
    </row>
    <row r="2378" spans="1:9" x14ac:dyDescent="0.25">
      <c r="A2378" s="8" t="str">
        <f>Calculations!A2378</f>
        <v/>
      </c>
      <c r="B2378" s="2" t="str">
        <f t="shared" si="42"/>
        <v/>
      </c>
      <c r="C2378" s="10" t="str">
        <f>IFERROR(Calculations!J2378,"")</f>
        <v/>
      </c>
      <c r="D2378" s="10" t="str">
        <f xml:space="preserve"> IF(OR(Calculations!C2378 = "",Calculations!C2378 = WorkTypeString),  IFERROR(Calculations!J2378,""), NA())</f>
        <v/>
      </c>
      <c r="E2378" s="10">
        <f t="array" ref="E2378">PERCENTILE(IF(ISERROR(D2378:D7377)=FALSE,D2378:D7377),CycleTimePercentile)</f>
        <v>0</v>
      </c>
      <c r="F2378" s="2" t="e">
        <f xml:space="preserve"> IF(Calculations!C2378 = DefectTypeString,  IFERROR(Calculations!J2378,""), NA())</f>
        <v>#N/A</v>
      </c>
      <c r="G2378" s="10">
        <f t="array" ref="G2378">PERCENTILE(IF(ISERROR(F2378:F7377)=FALSE,F2378:F7377),CycleTimePercentile)</f>
        <v>0</v>
      </c>
      <c r="H2378" s="2" t="e">
        <f ca="1" xml:space="preserve"> IF(OR(Calculations!C2378 = "",Calculations!C2378 = WorkTypeString),  Calculations!K2378, NA())</f>
        <v>#N/A</v>
      </c>
      <c r="I2378" s="2" t="e">
        <f xml:space="preserve"> IF(Calculations!C2378 = DefectTypeString,  Calculations!K2378, NA())</f>
        <v>#N/A</v>
      </c>
    </row>
    <row r="2379" spans="1:9" x14ac:dyDescent="0.25">
      <c r="A2379" s="8" t="str">
        <f>Calculations!A2379</f>
        <v/>
      </c>
      <c r="B2379" s="2" t="str">
        <f t="shared" si="42"/>
        <v/>
      </c>
      <c r="C2379" s="10" t="str">
        <f>IFERROR(Calculations!J2379,"")</f>
        <v/>
      </c>
      <c r="D2379" s="10" t="str">
        <f xml:space="preserve"> IF(OR(Calculations!C2379 = "",Calculations!C2379 = WorkTypeString),  IFERROR(Calculations!J2379,""), NA())</f>
        <v/>
      </c>
      <c r="E2379" s="10">
        <f t="array" ref="E2379">PERCENTILE(IF(ISERROR(D2379:D7378)=FALSE,D2379:D7378),CycleTimePercentile)</f>
        <v>0</v>
      </c>
      <c r="F2379" s="2" t="e">
        <f xml:space="preserve"> IF(Calculations!C2379 = DefectTypeString,  IFERROR(Calculations!J2379,""), NA())</f>
        <v>#N/A</v>
      </c>
      <c r="G2379" s="10">
        <f t="array" ref="G2379">PERCENTILE(IF(ISERROR(F2379:F7378)=FALSE,F2379:F7378),CycleTimePercentile)</f>
        <v>0</v>
      </c>
      <c r="H2379" s="2" t="e">
        <f ca="1" xml:space="preserve"> IF(OR(Calculations!C2379 = "",Calculations!C2379 = WorkTypeString),  Calculations!K2379, NA())</f>
        <v>#N/A</v>
      </c>
      <c r="I2379" s="2" t="e">
        <f xml:space="preserve"> IF(Calculations!C2379 = DefectTypeString,  Calculations!K2379, NA())</f>
        <v>#N/A</v>
      </c>
    </row>
    <row r="2380" spans="1:9" x14ac:dyDescent="0.25">
      <c r="A2380" s="8" t="str">
        <f>Calculations!A2380</f>
        <v/>
      </c>
      <c r="B2380" s="2" t="str">
        <f t="shared" si="42"/>
        <v/>
      </c>
      <c r="C2380" s="10" t="str">
        <f>IFERROR(Calculations!J2380,"")</f>
        <v/>
      </c>
      <c r="D2380" s="10" t="str">
        <f xml:space="preserve"> IF(OR(Calculations!C2380 = "",Calculations!C2380 = WorkTypeString),  IFERROR(Calculations!J2380,""), NA())</f>
        <v/>
      </c>
      <c r="E2380" s="10">
        <f t="array" ref="E2380">PERCENTILE(IF(ISERROR(D2380:D7379)=FALSE,D2380:D7379),CycleTimePercentile)</f>
        <v>0</v>
      </c>
      <c r="F2380" s="2" t="e">
        <f xml:space="preserve"> IF(Calculations!C2380 = DefectTypeString,  IFERROR(Calculations!J2380,""), NA())</f>
        <v>#N/A</v>
      </c>
      <c r="G2380" s="10">
        <f t="array" ref="G2380">PERCENTILE(IF(ISERROR(F2380:F7379)=FALSE,F2380:F7379),CycleTimePercentile)</f>
        <v>0</v>
      </c>
      <c r="H2380" s="2" t="e">
        <f ca="1" xml:space="preserve"> IF(OR(Calculations!C2380 = "",Calculations!C2380 = WorkTypeString),  Calculations!K2380, NA())</f>
        <v>#N/A</v>
      </c>
      <c r="I2380" s="2" t="e">
        <f xml:space="preserve"> IF(Calculations!C2380 = DefectTypeString,  Calculations!K2380, NA())</f>
        <v>#N/A</v>
      </c>
    </row>
    <row r="2381" spans="1:9" x14ac:dyDescent="0.25">
      <c r="A2381" s="8" t="str">
        <f>Calculations!A2381</f>
        <v/>
      </c>
      <c r="B2381" s="2" t="str">
        <f t="shared" si="42"/>
        <v/>
      </c>
      <c r="C2381" s="10" t="str">
        <f>IFERROR(Calculations!J2381,"")</f>
        <v/>
      </c>
      <c r="D2381" s="10" t="str">
        <f xml:space="preserve"> IF(OR(Calculations!C2381 = "",Calculations!C2381 = WorkTypeString),  IFERROR(Calculations!J2381,""), NA())</f>
        <v/>
      </c>
      <c r="E2381" s="10">
        <f t="array" ref="E2381">PERCENTILE(IF(ISERROR(D2381:D7380)=FALSE,D2381:D7380),CycleTimePercentile)</f>
        <v>0</v>
      </c>
      <c r="F2381" s="2" t="e">
        <f xml:space="preserve"> IF(Calculations!C2381 = DefectTypeString,  IFERROR(Calculations!J2381,""), NA())</f>
        <v>#N/A</v>
      </c>
      <c r="G2381" s="10">
        <f t="array" ref="G2381">PERCENTILE(IF(ISERROR(F2381:F7380)=FALSE,F2381:F7380),CycleTimePercentile)</f>
        <v>0</v>
      </c>
      <c r="H2381" s="2" t="e">
        <f ca="1" xml:space="preserve"> IF(OR(Calculations!C2381 = "",Calculations!C2381 = WorkTypeString),  Calculations!K2381, NA())</f>
        <v>#N/A</v>
      </c>
      <c r="I2381" s="2" t="e">
        <f xml:space="preserve"> IF(Calculations!C2381 = DefectTypeString,  Calculations!K2381, NA())</f>
        <v>#N/A</v>
      </c>
    </row>
    <row r="2382" spans="1:9" x14ac:dyDescent="0.25">
      <c r="A2382" s="8" t="str">
        <f>Calculations!A2382</f>
        <v/>
      </c>
      <c r="B2382" s="2" t="str">
        <f t="shared" si="42"/>
        <v/>
      </c>
      <c r="C2382" s="10" t="str">
        <f>IFERROR(Calculations!J2382,"")</f>
        <v/>
      </c>
      <c r="D2382" s="10" t="str">
        <f xml:space="preserve"> IF(OR(Calculations!C2382 = "",Calculations!C2382 = WorkTypeString),  IFERROR(Calculations!J2382,""), NA())</f>
        <v/>
      </c>
      <c r="E2382" s="10">
        <f t="array" ref="E2382">PERCENTILE(IF(ISERROR(D2382:D7381)=FALSE,D2382:D7381),CycleTimePercentile)</f>
        <v>0</v>
      </c>
      <c r="F2382" s="2" t="e">
        <f xml:space="preserve"> IF(Calculations!C2382 = DefectTypeString,  IFERROR(Calculations!J2382,""), NA())</f>
        <v>#N/A</v>
      </c>
      <c r="G2382" s="10">
        <f t="array" ref="G2382">PERCENTILE(IF(ISERROR(F2382:F7381)=FALSE,F2382:F7381),CycleTimePercentile)</f>
        <v>0</v>
      </c>
      <c r="H2382" s="2" t="e">
        <f ca="1" xml:space="preserve"> IF(OR(Calculations!C2382 = "",Calculations!C2382 = WorkTypeString),  Calculations!K2382, NA())</f>
        <v>#N/A</v>
      </c>
      <c r="I2382" s="2" t="e">
        <f xml:space="preserve"> IF(Calculations!C2382 = DefectTypeString,  Calculations!K2382, NA())</f>
        <v>#N/A</v>
      </c>
    </row>
    <row r="2383" spans="1:9" x14ac:dyDescent="0.25">
      <c r="A2383" s="8" t="str">
        <f>Calculations!A2383</f>
        <v/>
      </c>
      <c r="B2383" s="2" t="str">
        <f t="shared" si="42"/>
        <v/>
      </c>
      <c r="C2383" s="10" t="str">
        <f>IFERROR(Calculations!J2383,"")</f>
        <v/>
      </c>
      <c r="D2383" s="10" t="str">
        <f xml:space="preserve"> IF(OR(Calculations!C2383 = "",Calculations!C2383 = WorkTypeString),  IFERROR(Calculations!J2383,""), NA())</f>
        <v/>
      </c>
      <c r="E2383" s="10">
        <f t="array" ref="E2383">PERCENTILE(IF(ISERROR(D2383:D7382)=FALSE,D2383:D7382),CycleTimePercentile)</f>
        <v>0</v>
      </c>
      <c r="F2383" s="2" t="e">
        <f xml:space="preserve"> IF(Calculations!C2383 = DefectTypeString,  IFERROR(Calculations!J2383,""), NA())</f>
        <v>#N/A</v>
      </c>
      <c r="G2383" s="10">
        <f t="array" ref="G2383">PERCENTILE(IF(ISERROR(F2383:F7382)=FALSE,F2383:F7382),CycleTimePercentile)</f>
        <v>0</v>
      </c>
      <c r="H2383" s="2" t="e">
        <f ca="1" xml:space="preserve"> IF(OR(Calculations!C2383 = "",Calculations!C2383 = WorkTypeString),  Calculations!K2383, NA())</f>
        <v>#N/A</v>
      </c>
      <c r="I2383" s="2" t="e">
        <f xml:space="preserve"> IF(Calculations!C2383 = DefectTypeString,  Calculations!K2383, NA())</f>
        <v>#N/A</v>
      </c>
    </row>
    <row r="2384" spans="1:9" x14ac:dyDescent="0.25">
      <c r="A2384" s="8" t="str">
        <f>Calculations!A2384</f>
        <v/>
      </c>
      <c r="B2384" s="2" t="str">
        <f t="shared" si="42"/>
        <v/>
      </c>
      <c r="C2384" s="10" t="str">
        <f>IFERROR(Calculations!J2384,"")</f>
        <v/>
      </c>
      <c r="D2384" s="10" t="str">
        <f xml:space="preserve"> IF(OR(Calculations!C2384 = "",Calculations!C2384 = WorkTypeString),  IFERROR(Calculations!J2384,""), NA())</f>
        <v/>
      </c>
      <c r="E2384" s="10">
        <f t="array" ref="E2384">PERCENTILE(IF(ISERROR(D2384:D7383)=FALSE,D2384:D7383),CycleTimePercentile)</f>
        <v>0</v>
      </c>
      <c r="F2384" s="2" t="e">
        <f xml:space="preserve"> IF(Calculations!C2384 = DefectTypeString,  IFERROR(Calculations!J2384,""), NA())</f>
        <v>#N/A</v>
      </c>
      <c r="G2384" s="10">
        <f t="array" ref="G2384">PERCENTILE(IF(ISERROR(F2384:F7383)=FALSE,F2384:F7383),CycleTimePercentile)</f>
        <v>0</v>
      </c>
      <c r="H2384" s="2" t="e">
        <f ca="1" xml:space="preserve"> IF(OR(Calculations!C2384 = "",Calculations!C2384 = WorkTypeString),  Calculations!K2384, NA())</f>
        <v>#N/A</v>
      </c>
      <c r="I2384" s="2" t="e">
        <f xml:space="preserve"> IF(Calculations!C2384 = DefectTypeString,  Calculations!K2384, NA())</f>
        <v>#N/A</v>
      </c>
    </row>
    <row r="2385" spans="1:9" x14ac:dyDescent="0.25">
      <c r="A2385" s="8" t="str">
        <f>Calculations!A2385</f>
        <v/>
      </c>
      <c r="B2385" s="2" t="str">
        <f t="shared" si="42"/>
        <v/>
      </c>
      <c r="C2385" s="10" t="str">
        <f>IFERROR(Calculations!J2385,"")</f>
        <v/>
      </c>
      <c r="D2385" s="10" t="str">
        <f xml:space="preserve"> IF(OR(Calculations!C2385 = "",Calculations!C2385 = WorkTypeString),  IFERROR(Calculations!J2385,""), NA())</f>
        <v/>
      </c>
      <c r="E2385" s="10">
        <f t="array" ref="E2385">PERCENTILE(IF(ISERROR(D2385:D7384)=FALSE,D2385:D7384),CycleTimePercentile)</f>
        <v>0</v>
      </c>
      <c r="F2385" s="2" t="e">
        <f xml:space="preserve"> IF(Calculations!C2385 = DefectTypeString,  IFERROR(Calculations!J2385,""), NA())</f>
        <v>#N/A</v>
      </c>
      <c r="G2385" s="10">
        <f t="array" ref="G2385">PERCENTILE(IF(ISERROR(F2385:F7384)=FALSE,F2385:F7384),CycleTimePercentile)</f>
        <v>0</v>
      </c>
      <c r="H2385" s="2" t="e">
        <f ca="1" xml:space="preserve"> IF(OR(Calculations!C2385 = "",Calculations!C2385 = WorkTypeString),  Calculations!K2385, NA())</f>
        <v>#N/A</v>
      </c>
      <c r="I2385" s="2" t="e">
        <f xml:space="preserve"> IF(Calculations!C2385 = DefectTypeString,  Calculations!K2385, NA())</f>
        <v>#N/A</v>
      </c>
    </row>
    <row r="2386" spans="1:9" x14ac:dyDescent="0.25">
      <c r="A2386" s="8" t="str">
        <f>Calculations!A2386</f>
        <v/>
      </c>
      <c r="B2386" s="2" t="str">
        <f t="shared" si="42"/>
        <v/>
      </c>
      <c r="C2386" s="10" t="str">
        <f>IFERROR(Calculations!J2386,"")</f>
        <v/>
      </c>
      <c r="D2386" s="10" t="str">
        <f xml:space="preserve"> IF(OR(Calculations!C2386 = "",Calculations!C2386 = WorkTypeString),  IFERROR(Calculations!J2386,""), NA())</f>
        <v/>
      </c>
      <c r="E2386" s="10">
        <f t="array" ref="E2386">PERCENTILE(IF(ISERROR(D2386:D7385)=FALSE,D2386:D7385),CycleTimePercentile)</f>
        <v>0</v>
      </c>
      <c r="F2386" s="2" t="e">
        <f xml:space="preserve"> IF(Calculations!C2386 = DefectTypeString,  IFERROR(Calculations!J2386,""), NA())</f>
        <v>#N/A</v>
      </c>
      <c r="G2386" s="10">
        <f t="array" ref="G2386">PERCENTILE(IF(ISERROR(F2386:F7385)=FALSE,F2386:F7385),CycleTimePercentile)</f>
        <v>0</v>
      </c>
      <c r="H2386" s="2" t="e">
        <f ca="1" xml:space="preserve"> IF(OR(Calculations!C2386 = "",Calculations!C2386 = WorkTypeString),  Calculations!K2386, NA())</f>
        <v>#N/A</v>
      </c>
      <c r="I2386" s="2" t="e">
        <f xml:space="preserve"> IF(Calculations!C2386 = DefectTypeString,  Calculations!K2386, NA())</f>
        <v>#N/A</v>
      </c>
    </row>
    <row r="2387" spans="1:9" x14ac:dyDescent="0.25">
      <c r="A2387" s="8" t="str">
        <f>Calculations!A2387</f>
        <v/>
      </c>
      <c r="B2387" s="2" t="str">
        <f t="shared" si="42"/>
        <v/>
      </c>
      <c r="C2387" s="10" t="str">
        <f>IFERROR(Calculations!J2387,"")</f>
        <v/>
      </c>
      <c r="D2387" s="10" t="str">
        <f xml:space="preserve"> IF(OR(Calculations!C2387 = "",Calculations!C2387 = WorkTypeString),  IFERROR(Calculations!J2387,""), NA())</f>
        <v/>
      </c>
      <c r="E2387" s="10">
        <f t="array" ref="E2387">PERCENTILE(IF(ISERROR(D2387:D7386)=FALSE,D2387:D7386),CycleTimePercentile)</f>
        <v>0</v>
      </c>
      <c r="F2387" s="2" t="e">
        <f xml:space="preserve"> IF(Calculations!C2387 = DefectTypeString,  IFERROR(Calculations!J2387,""), NA())</f>
        <v>#N/A</v>
      </c>
      <c r="G2387" s="10">
        <f t="array" ref="G2387">PERCENTILE(IF(ISERROR(F2387:F7386)=FALSE,F2387:F7386),CycleTimePercentile)</f>
        <v>0</v>
      </c>
      <c r="H2387" s="2" t="e">
        <f ca="1" xml:space="preserve"> IF(OR(Calculations!C2387 = "",Calculations!C2387 = WorkTypeString),  Calculations!K2387, NA())</f>
        <v>#N/A</v>
      </c>
      <c r="I2387" s="2" t="e">
        <f xml:space="preserve"> IF(Calculations!C2387 = DefectTypeString,  Calculations!K2387, NA())</f>
        <v>#N/A</v>
      </c>
    </row>
    <row r="2388" spans="1:9" x14ac:dyDescent="0.25">
      <c r="A2388" s="8" t="str">
        <f>Calculations!A2388</f>
        <v/>
      </c>
      <c r="B2388" s="2" t="str">
        <f t="shared" si="42"/>
        <v/>
      </c>
      <c r="C2388" s="10" t="str">
        <f>IFERROR(Calculations!J2388,"")</f>
        <v/>
      </c>
      <c r="D2388" s="10" t="str">
        <f xml:space="preserve"> IF(OR(Calculations!C2388 = "",Calculations!C2388 = WorkTypeString),  IFERROR(Calculations!J2388,""), NA())</f>
        <v/>
      </c>
      <c r="E2388" s="10">
        <f t="array" ref="E2388">PERCENTILE(IF(ISERROR(D2388:D7387)=FALSE,D2388:D7387),CycleTimePercentile)</f>
        <v>0</v>
      </c>
      <c r="F2388" s="2" t="e">
        <f xml:space="preserve"> IF(Calculations!C2388 = DefectTypeString,  IFERROR(Calculations!J2388,""), NA())</f>
        <v>#N/A</v>
      </c>
      <c r="G2388" s="10">
        <f t="array" ref="G2388">PERCENTILE(IF(ISERROR(F2388:F7387)=FALSE,F2388:F7387),CycleTimePercentile)</f>
        <v>0</v>
      </c>
      <c r="H2388" s="2" t="e">
        <f ca="1" xml:space="preserve"> IF(OR(Calculations!C2388 = "",Calculations!C2388 = WorkTypeString),  Calculations!K2388, NA())</f>
        <v>#N/A</v>
      </c>
      <c r="I2388" s="2" t="e">
        <f xml:space="preserve"> IF(Calculations!C2388 = DefectTypeString,  Calculations!K2388, NA())</f>
        <v>#N/A</v>
      </c>
    </row>
    <row r="2389" spans="1:9" x14ac:dyDescent="0.25">
      <c r="A2389" s="8" t="str">
        <f>Calculations!A2389</f>
        <v/>
      </c>
      <c r="B2389" s="2" t="str">
        <f t="shared" si="42"/>
        <v/>
      </c>
      <c r="C2389" s="10" t="str">
        <f>IFERROR(Calculations!J2389,"")</f>
        <v/>
      </c>
      <c r="D2389" s="10" t="str">
        <f xml:space="preserve"> IF(OR(Calculations!C2389 = "",Calculations!C2389 = WorkTypeString),  IFERROR(Calculations!J2389,""), NA())</f>
        <v/>
      </c>
      <c r="E2389" s="10">
        <f t="array" ref="E2389">PERCENTILE(IF(ISERROR(D2389:D7388)=FALSE,D2389:D7388),CycleTimePercentile)</f>
        <v>0</v>
      </c>
      <c r="F2389" s="2" t="e">
        <f xml:space="preserve"> IF(Calculations!C2389 = DefectTypeString,  IFERROR(Calculations!J2389,""), NA())</f>
        <v>#N/A</v>
      </c>
      <c r="G2389" s="10">
        <f t="array" ref="G2389">PERCENTILE(IF(ISERROR(F2389:F7388)=FALSE,F2389:F7388),CycleTimePercentile)</f>
        <v>0</v>
      </c>
      <c r="H2389" s="2" t="e">
        <f ca="1" xml:space="preserve"> IF(OR(Calculations!C2389 = "",Calculations!C2389 = WorkTypeString),  Calculations!K2389, NA())</f>
        <v>#N/A</v>
      </c>
      <c r="I2389" s="2" t="e">
        <f xml:space="preserve"> IF(Calculations!C2389 = DefectTypeString,  Calculations!K2389, NA())</f>
        <v>#N/A</v>
      </c>
    </row>
    <row r="2390" spans="1:9" x14ac:dyDescent="0.25">
      <c r="A2390" s="8" t="str">
        <f>Calculations!A2390</f>
        <v/>
      </c>
      <c r="B2390" s="2" t="str">
        <f t="shared" si="42"/>
        <v/>
      </c>
      <c r="C2390" s="10" t="str">
        <f>IFERROR(Calculations!J2390,"")</f>
        <v/>
      </c>
      <c r="D2390" s="10" t="str">
        <f xml:space="preserve"> IF(OR(Calculations!C2390 = "",Calculations!C2390 = WorkTypeString),  IFERROR(Calculations!J2390,""), NA())</f>
        <v/>
      </c>
      <c r="E2390" s="10">
        <f t="array" ref="E2390">PERCENTILE(IF(ISERROR(D2390:D7389)=FALSE,D2390:D7389),CycleTimePercentile)</f>
        <v>0</v>
      </c>
      <c r="F2390" s="2" t="e">
        <f xml:space="preserve"> IF(Calculations!C2390 = DefectTypeString,  IFERROR(Calculations!J2390,""), NA())</f>
        <v>#N/A</v>
      </c>
      <c r="G2390" s="10">
        <f t="array" ref="G2390">PERCENTILE(IF(ISERROR(F2390:F7389)=FALSE,F2390:F7389),CycleTimePercentile)</f>
        <v>0</v>
      </c>
      <c r="H2390" s="2" t="e">
        <f ca="1" xml:space="preserve"> IF(OR(Calculations!C2390 = "",Calculations!C2390 = WorkTypeString),  Calculations!K2390, NA())</f>
        <v>#N/A</v>
      </c>
      <c r="I2390" s="2" t="e">
        <f xml:space="preserve"> IF(Calculations!C2390 = DefectTypeString,  Calculations!K2390, NA())</f>
        <v>#N/A</v>
      </c>
    </row>
    <row r="2391" spans="1:9" x14ac:dyDescent="0.25">
      <c r="A2391" s="8" t="str">
        <f>Calculations!A2391</f>
        <v/>
      </c>
      <c r="B2391" s="2" t="str">
        <f t="shared" si="42"/>
        <v/>
      </c>
      <c r="C2391" s="10" t="str">
        <f>IFERROR(Calculations!J2391,"")</f>
        <v/>
      </c>
      <c r="D2391" s="10" t="str">
        <f xml:space="preserve"> IF(OR(Calculations!C2391 = "",Calculations!C2391 = WorkTypeString),  IFERROR(Calculations!J2391,""), NA())</f>
        <v/>
      </c>
      <c r="E2391" s="10">
        <f t="array" ref="E2391">PERCENTILE(IF(ISERROR(D2391:D7390)=FALSE,D2391:D7390),CycleTimePercentile)</f>
        <v>0</v>
      </c>
      <c r="F2391" s="2" t="e">
        <f xml:space="preserve"> IF(Calculations!C2391 = DefectTypeString,  IFERROR(Calculations!J2391,""), NA())</f>
        <v>#N/A</v>
      </c>
      <c r="G2391" s="10">
        <f t="array" ref="G2391">PERCENTILE(IF(ISERROR(F2391:F7390)=FALSE,F2391:F7390),CycleTimePercentile)</f>
        <v>0</v>
      </c>
      <c r="H2391" s="2" t="e">
        <f ca="1" xml:space="preserve"> IF(OR(Calculations!C2391 = "",Calculations!C2391 = WorkTypeString),  Calculations!K2391, NA())</f>
        <v>#N/A</v>
      </c>
      <c r="I2391" s="2" t="e">
        <f xml:space="preserve"> IF(Calculations!C2391 = DefectTypeString,  Calculations!K2391, NA())</f>
        <v>#N/A</v>
      </c>
    </row>
    <row r="2392" spans="1:9" x14ac:dyDescent="0.25">
      <c r="A2392" s="8" t="str">
        <f>Calculations!A2392</f>
        <v/>
      </c>
      <c r="B2392" s="2" t="str">
        <f t="shared" si="42"/>
        <v/>
      </c>
      <c r="C2392" s="10" t="str">
        <f>IFERROR(Calculations!J2392,"")</f>
        <v/>
      </c>
      <c r="D2392" s="10" t="str">
        <f xml:space="preserve"> IF(OR(Calculations!C2392 = "",Calculations!C2392 = WorkTypeString),  IFERROR(Calculations!J2392,""), NA())</f>
        <v/>
      </c>
      <c r="E2392" s="10">
        <f t="array" ref="E2392">PERCENTILE(IF(ISERROR(D2392:D7391)=FALSE,D2392:D7391),CycleTimePercentile)</f>
        <v>0</v>
      </c>
      <c r="F2392" s="2" t="e">
        <f xml:space="preserve"> IF(Calculations!C2392 = DefectTypeString,  IFERROR(Calculations!J2392,""), NA())</f>
        <v>#N/A</v>
      </c>
      <c r="G2392" s="10">
        <f t="array" ref="G2392">PERCENTILE(IF(ISERROR(F2392:F7391)=FALSE,F2392:F7391),CycleTimePercentile)</f>
        <v>0</v>
      </c>
      <c r="H2392" s="2" t="e">
        <f ca="1" xml:space="preserve"> IF(OR(Calculations!C2392 = "",Calculations!C2392 = WorkTypeString),  Calculations!K2392, NA())</f>
        <v>#N/A</v>
      </c>
      <c r="I2392" s="2" t="e">
        <f xml:space="preserve"> IF(Calculations!C2392 = DefectTypeString,  Calculations!K2392, NA())</f>
        <v>#N/A</v>
      </c>
    </row>
    <row r="2393" spans="1:9" x14ac:dyDescent="0.25">
      <c r="A2393" s="8" t="str">
        <f>Calculations!A2393</f>
        <v/>
      </c>
      <c r="B2393" s="2" t="str">
        <f t="shared" si="42"/>
        <v/>
      </c>
      <c r="C2393" s="10" t="str">
        <f>IFERROR(Calculations!J2393,"")</f>
        <v/>
      </c>
      <c r="D2393" s="10" t="str">
        <f xml:space="preserve"> IF(OR(Calculations!C2393 = "",Calculations!C2393 = WorkTypeString),  IFERROR(Calculations!J2393,""), NA())</f>
        <v/>
      </c>
      <c r="E2393" s="10">
        <f t="array" ref="E2393">PERCENTILE(IF(ISERROR(D2393:D7392)=FALSE,D2393:D7392),CycleTimePercentile)</f>
        <v>0</v>
      </c>
      <c r="F2393" s="2" t="e">
        <f xml:space="preserve"> IF(Calculations!C2393 = DefectTypeString,  IFERROR(Calculations!J2393,""), NA())</f>
        <v>#N/A</v>
      </c>
      <c r="G2393" s="10">
        <f t="array" ref="G2393">PERCENTILE(IF(ISERROR(F2393:F7392)=FALSE,F2393:F7392),CycleTimePercentile)</f>
        <v>0</v>
      </c>
      <c r="H2393" s="2" t="e">
        <f ca="1" xml:space="preserve"> IF(OR(Calculations!C2393 = "",Calculations!C2393 = WorkTypeString),  Calculations!K2393, NA())</f>
        <v>#N/A</v>
      </c>
      <c r="I2393" s="2" t="e">
        <f xml:space="preserve"> IF(Calculations!C2393 = DefectTypeString,  Calculations!K2393, NA())</f>
        <v>#N/A</v>
      </c>
    </row>
    <row r="2394" spans="1:9" x14ac:dyDescent="0.25">
      <c r="A2394" s="8" t="str">
        <f>Calculations!A2394</f>
        <v/>
      </c>
      <c r="B2394" s="2" t="str">
        <f t="shared" si="42"/>
        <v/>
      </c>
      <c r="C2394" s="10" t="str">
        <f>IFERROR(Calculations!J2394,"")</f>
        <v/>
      </c>
      <c r="D2394" s="10" t="str">
        <f xml:space="preserve"> IF(OR(Calculations!C2394 = "",Calculations!C2394 = WorkTypeString),  IFERROR(Calculations!J2394,""), NA())</f>
        <v/>
      </c>
      <c r="E2394" s="10">
        <f t="array" ref="E2394">PERCENTILE(IF(ISERROR(D2394:D7393)=FALSE,D2394:D7393),CycleTimePercentile)</f>
        <v>0</v>
      </c>
      <c r="F2394" s="2" t="e">
        <f xml:space="preserve"> IF(Calculations!C2394 = DefectTypeString,  IFERROR(Calculations!J2394,""), NA())</f>
        <v>#N/A</v>
      </c>
      <c r="G2394" s="10">
        <f t="array" ref="G2394">PERCENTILE(IF(ISERROR(F2394:F7393)=FALSE,F2394:F7393),CycleTimePercentile)</f>
        <v>0</v>
      </c>
      <c r="H2394" s="2" t="e">
        <f ca="1" xml:space="preserve"> IF(OR(Calculations!C2394 = "",Calculations!C2394 = WorkTypeString),  Calculations!K2394, NA())</f>
        <v>#N/A</v>
      </c>
      <c r="I2394" s="2" t="e">
        <f xml:space="preserve"> IF(Calculations!C2394 = DefectTypeString,  Calculations!K2394, NA())</f>
        <v>#N/A</v>
      </c>
    </row>
    <row r="2395" spans="1:9" x14ac:dyDescent="0.25">
      <c r="A2395" s="8" t="str">
        <f>Calculations!A2395</f>
        <v/>
      </c>
      <c r="B2395" s="2" t="str">
        <f t="shared" si="42"/>
        <v/>
      </c>
      <c r="C2395" s="10" t="str">
        <f>IFERROR(Calculations!J2395,"")</f>
        <v/>
      </c>
      <c r="D2395" s="10" t="str">
        <f xml:space="preserve"> IF(OR(Calculations!C2395 = "",Calculations!C2395 = WorkTypeString),  IFERROR(Calculations!J2395,""), NA())</f>
        <v/>
      </c>
      <c r="E2395" s="10">
        <f t="array" ref="E2395">PERCENTILE(IF(ISERROR(D2395:D7394)=FALSE,D2395:D7394),CycleTimePercentile)</f>
        <v>0</v>
      </c>
      <c r="F2395" s="2" t="e">
        <f xml:space="preserve"> IF(Calculations!C2395 = DefectTypeString,  IFERROR(Calculations!J2395,""), NA())</f>
        <v>#N/A</v>
      </c>
      <c r="G2395" s="10">
        <f t="array" ref="G2395">PERCENTILE(IF(ISERROR(F2395:F7394)=FALSE,F2395:F7394),CycleTimePercentile)</f>
        <v>0</v>
      </c>
      <c r="H2395" s="2" t="e">
        <f ca="1" xml:space="preserve"> IF(OR(Calculations!C2395 = "",Calculations!C2395 = WorkTypeString),  Calculations!K2395, NA())</f>
        <v>#N/A</v>
      </c>
      <c r="I2395" s="2" t="e">
        <f xml:space="preserve"> IF(Calculations!C2395 = DefectTypeString,  Calculations!K2395, NA())</f>
        <v>#N/A</v>
      </c>
    </row>
    <row r="2396" spans="1:9" x14ac:dyDescent="0.25">
      <c r="A2396" s="8" t="str">
        <f>Calculations!A2396</f>
        <v/>
      </c>
      <c r="B2396" s="2" t="str">
        <f t="shared" si="42"/>
        <v/>
      </c>
      <c r="C2396" s="10" t="str">
        <f>IFERROR(Calculations!J2396,"")</f>
        <v/>
      </c>
      <c r="D2396" s="10" t="str">
        <f xml:space="preserve"> IF(OR(Calculations!C2396 = "",Calculations!C2396 = WorkTypeString),  IFERROR(Calculations!J2396,""), NA())</f>
        <v/>
      </c>
      <c r="E2396" s="10">
        <f t="array" ref="E2396">PERCENTILE(IF(ISERROR(D2396:D7395)=FALSE,D2396:D7395),CycleTimePercentile)</f>
        <v>0</v>
      </c>
      <c r="F2396" s="2" t="e">
        <f xml:space="preserve"> IF(Calculations!C2396 = DefectTypeString,  IFERROR(Calculations!J2396,""), NA())</f>
        <v>#N/A</v>
      </c>
      <c r="G2396" s="10">
        <f t="array" ref="G2396">PERCENTILE(IF(ISERROR(F2396:F7395)=FALSE,F2396:F7395),CycleTimePercentile)</f>
        <v>0</v>
      </c>
      <c r="H2396" s="2" t="e">
        <f ca="1" xml:space="preserve"> IF(OR(Calculations!C2396 = "",Calculations!C2396 = WorkTypeString),  Calculations!K2396, NA())</f>
        <v>#N/A</v>
      </c>
      <c r="I2396" s="2" t="e">
        <f xml:space="preserve"> IF(Calculations!C2396 = DefectTypeString,  Calculations!K2396, NA())</f>
        <v>#N/A</v>
      </c>
    </row>
    <row r="2397" spans="1:9" x14ac:dyDescent="0.25">
      <c r="A2397" s="8" t="str">
        <f>Calculations!A2397</f>
        <v/>
      </c>
      <c r="B2397" s="2" t="str">
        <f t="shared" si="42"/>
        <v/>
      </c>
      <c r="C2397" s="10" t="str">
        <f>IFERROR(Calculations!J2397,"")</f>
        <v/>
      </c>
      <c r="D2397" s="10" t="str">
        <f xml:space="preserve"> IF(OR(Calculations!C2397 = "",Calculations!C2397 = WorkTypeString),  IFERROR(Calculations!J2397,""), NA())</f>
        <v/>
      </c>
      <c r="E2397" s="10">
        <f t="array" ref="E2397">PERCENTILE(IF(ISERROR(D2397:D7396)=FALSE,D2397:D7396),CycleTimePercentile)</f>
        <v>0</v>
      </c>
      <c r="F2397" s="2" t="e">
        <f xml:space="preserve"> IF(Calculations!C2397 = DefectTypeString,  IFERROR(Calculations!J2397,""), NA())</f>
        <v>#N/A</v>
      </c>
      <c r="G2397" s="10">
        <f t="array" ref="G2397">PERCENTILE(IF(ISERROR(F2397:F7396)=FALSE,F2397:F7396),CycleTimePercentile)</f>
        <v>0</v>
      </c>
      <c r="H2397" s="2" t="e">
        <f ca="1" xml:space="preserve"> IF(OR(Calculations!C2397 = "",Calculations!C2397 = WorkTypeString),  Calculations!K2397, NA())</f>
        <v>#N/A</v>
      </c>
      <c r="I2397" s="2" t="e">
        <f xml:space="preserve"> IF(Calculations!C2397 = DefectTypeString,  Calculations!K2397, NA())</f>
        <v>#N/A</v>
      </c>
    </row>
    <row r="2398" spans="1:9" x14ac:dyDescent="0.25">
      <c r="A2398" s="8" t="str">
        <f>Calculations!A2398</f>
        <v/>
      </c>
      <c r="B2398" s="2" t="str">
        <f t="shared" si="42"/>
        <v/>
      </c>
      <c r="C2398" s="10" t="str">
        <f>IFERROR(Calculations!J2398,"")</f>
        <v/>
      </c>
      <c r="D2398" s="10" t="str">
        <f xml:space="preserve"> IF(OR(Calculations!C2398 = "",Calculations!C2398 = WorkTypeString),  IFERROR(Calculations!J2398,""), NA())</f>
        <v/>
      </c>
      <c r="E2398" s="10">
        <f t="array" ref="E2398">PERCENTILE(IF(ISERROR(D2398:D7397)=FALSE,D2398:D7397),CycleTimePercentile)</f>
        <v>0</v>
      </c>
      <c r="F2398" s="2" t="e">
        <f xml:space="preserve"> IF(Calculations!C2398 = DefectTypeString,  IFERROR(Calculations!J2398,""), NA())</f>
        <v>#N/A</v>
      </c>
      <c r="G2398" s="10">
        <f t="array" ref="G2398">PERCENTILE(IF(ISERROR(F2398:F7397)=FALSE,F2398:F7397),CycleTimePercentile)</f>
        <v>0</v>
      </c>
      <c r="H2398" s="2" t="e">
        <f ca="1" xml:space="preserve"> IF(OR(Calculations!C2398 = "",Calculations!C2398 = WorkTypeString),  Calculations!K2398, NA())</f>
        <v>#N/A</v>
      </c>
      <c r="I2398" s="2" t="e">
        <f xml:space="preserve"> IF(Calculations!C2398 = DefectTypeString,  Calculations!K2398, NA())</f>
        <v>#N/A</v>
      </c>
    </row>
    <row r="2399" spans="1:9" x14ac:dyDescent="0.25">
      <c r="A2399" s="8" t="str">
        <f>Calculations!A2399</f>
        <v/>
      </c>
      <c r="B2399" s="2" t="str">
        <f t="shared" si="42"/>
        <v/>
      </c>
      <c r="C2399" s="10" t="str">
        <f>IFERROR(Calculations!J2399,"")</f>
        <v/>
      </c>
      <c r="D2399" s="10" t="str">
        <f xml:space="preserve"> IF(OR(Calculations!C2399 = "",Calculations!C2399 = WorkTypeString),  IFERROR(Calculations!J2399,""), NA())</f>
        <v/>
      </c>
      <c r="E2399" s="10">
        <f t="array" ref="E2399">PERCENTILE(IF(ISERROR(D2399:D7398)=FALSE,D2399:D7398),CycleTimePercentile)</f>
        <v>0</v>
      </c>
      <c r="F2399" s="2" t="e">
        <f xml:space="preserve"> IF(Calculations!C2399 = DefectTypeString,  IFERROR(Calculations!J2399,""), NA())</f>
        <v>#N/A</v>
      </c>
      <c r="G2399" s="10">
        <f t="array" ref="G2399">PERCENTILE(IF(ISERROR(F2399:F7398)=FALSE,F2399:F7398),CycleTimePercentile)</f>
        <v>0</v>
      </c>
      <c r="H2399" s="2" t="e">
        <f ca="1" xml:space="preserve"> IF(OR(Calculations!C2399 = "",Calculations!C2399 = WorkTypeString),  Calculations!K2399, NA())</f>
        <v>#N/A</v>
      </c>
      <c r="I2399" s="2" t="e">
        <f xml:space="preserve"> IF(Calculations!C2399 = DefectTypeString,  Calculations!K2399, NA())</f>
        <v>#N/A</v>
      </c>
    </row>
    <row r="2400" spans="1:9" x14ac:dyDescent="0.25">
      <c r="A2400" s="8" t="str">
        <f>Calculations!A2400</f>
        <v/>
      </c>
      <c r="B2400" s="2" t="str">
        <f t="shared" si="42"/>
        <v/>
      </c>
      <c r="C2400" s="10" t="str">
        <f>IFERROR(Calculations!J2400,"")</f>
        <v/>
      </c>
      <c r="D2400" s="10" t="str">
        <f xml:space="preserve"> IF(OR(Calculations!C2400 = "",Calculations!C2400 = WorkTypeString),  IFERROR(Calculations!J2400,""), NA())</f>
        <v/>
      </c>
      <c r="E2400" s="10">
        <f t="array" ref="E2400">PERCENTILE(IF(ISERROR(D2400:D7399)=FALSE,D2400:D7399),CycleTimePercentile)</f>
        <v>0</v>
      </c>
      <c r="F2400" s="2" t="e">
        <f xml:space="preserve"> IF(Calculations!C2400 = DefectTypeString,  IFERROR(Calculations!J2400,""), NA())</f>
        <v>#N/A</v>
      </c>
      <c r="G2400" s="10">
        <f t="array" ref="G2400">PERCENTILE(IF(ISERROR(F2400:F7399)=FALSE,F2400:F7399),CycleTimePercentile)</f>
        <v>0</v>
      </c>
      <c r="H2400" s="2" t="e">
        <f ca="1" xml:space="preserve"> IF(OR(Calculations!C2400 = "",Calculations!C2400 = WorkTypeString),  Calculations!K2400, NA())</f>
        <v>#N/A</v>
      </c>
      <c r="I2400" s="2" t="e">
        <f xml:space="preserve"> IF(Calculations!C2400 = DefectTypeString,  Calculations!K2400, NA())</f>
        <v>#N/A</v>
      </c>
    </row>
    <row r="2401" spans="1:9" x14ac:dyDescent="0.25">
      <c r="A2401" s="8" t="str">
        <f>Calculations!A2401</f>
        <v/>
      </c>
      <c r="B2401" s="2" t="str">
        <f t="shared" si="42"/>
        <v/>
      </c>
      <c r="C2401" s="10" t="str">
        <f>IFERROR(Calculations!J2401,"")</f>
        <v/>
      </c>
      <c r="D2401" s="10" t="str">
        <f xml:space="preserve"> IF(OR(Calculations!C2401 = "",Calculations!C2401 = WorkTypeString),  IFERROR(Calculations!J2401,""), NA())</f>
        <v/>
      </c>
      <c r="E2401" s="10">
        <f t="array" ref="E2401">PERCENTILE(IF(ISERROR(D2401:D7400)=FALSE,D2401:D7400),CycleTimePercentile)</f>
        <v>0</v>
      </c>
      <c r="F2401" s="2" t="e">
        <f xml:space="preserve"> IF(Calculations!C2401 = DefectTypeString,  IFERROR(Calculations!J2401,""), NA())</f>
        <v>#N/A</v>
      </c>
      <c r="G2401" s="10">
        <f t="array" ref="G2401">PERCENTILE(IF(ISERROR(F2401:F7400)=FALSE,F2401:F7400),CycleTimePercentile)</f>
        <v>0</v>
      </c>
      <c r="H2401" s="2" t="e">
        <f ca="1" xml:space="preserve"> IF(OR(Calculations!C2401 = "",Calculations!C2401 = WorkTypeString),  Calculations!K2401, NA())</f>
        <v>#N/A</v>
      </c>
      <c r="I2401" s="2" t="e">
        <f xml:space="preserve"> IF(Calculations!C2401 = DefectTypeString,  Calculations!K2401, NA())</f>
        <v>#N/A</v>
      </c>
    </row>
    <row r="2402" spans="1:9" x14ac:dyDescent="0.25">
      <c r="A2402" s="8" t="str">
        <f>Calculations!A2402</f>
        <v/>
      </c>
      <c r="B2402" s="2" t="str">
        <f t="shared" si="42"/>
        <v/>
      </c>
      <c r="C2402" s="10" t="str">
        <f>IFERROR(Calculations!J2402,"")</f>
        <v/>
      </c>
      <c r="D2402" s="10" t="str">
        <f xml:space="preserve"> IF(OR(Calculations!C2402 = "",Calculations!C2402 = WorkTypeString),  IFERROR(Calculations!J2402,""), NA())</f>
        <v/>
      </c>
      <c r="E2402" s="10">
        <f t="array" ref="E2402">PERCENTILE(IF(ISERROR(D2402:D7401)=FALSE,D2402:D7401),CycleTimePercentile)</f>
        <v>0</v>
      </c>
      <c r="F2402" s="2" t="e">
        <f xml:space="preserve"> IF(Calculations!C2402 = DefectTypeString,  IFERROR(Calculations!J2402,""), NA())</f>
        <v>#N/A</v>
      </c>
      <c r="G2402" s="10">
        <f t="array" ref="G2402">PERCENTILE(IF(ISERROR(F2402:F7401)=FALSE,F2402:F7401),CycleTimePercentile)</f>
        <v>0</v>
      </c>
      <c r="H2402" s="2" t="e">
        <f ca="1" xml:space="preserve"> IF(OR(Calculations!C2402 = "",Calculations!C2402 = WorkTypeString),  Calculations!K2402, NA())</f>
        <v>#N/A</v>
      </c>
      <c r="I2402" s="2" t="e">
        <f xml:space="preserve"> IF(Calculations!C2402 = DefectTypeString,  Calculations!K2402, NA())</f>
        <v>#N/A</v>
      </c>
    </row>
    <row r="2403" spans="1:9" x14ac:dyDescent="0.25">
      <c r="A2403" s="8" t="str">
        <f>Calculations!A2403</f>
        <v/>
      </c>
      <c r="B2403" s="2" t="str">
        <f t="shared" si="42"/>
        <v/>
      </c>
      <c r="C2403" s="10" t="str">
        <f>IFERROR(Calculations!J2403,"")</f>
        <v/>
      </c>
      <c r="D2403" s="10" t="str">
        <f xml:space="preserve"> IF(OR(Calculations!C2403 = "",Calculations!C2403 = WorkTypeString),  IFERROR(Calculations!J2403,""), NA())</f>
        <v/>
      </c>
      <c r="E2403" s="10">
        <f t="array" ref="E2403">PERCENTILE(IF(ISERROR(D2403:D7402)=FALSE,D2403:D7402),CycleTimePercentile)</f>
        <v>0</v>
      </c>
      <c r="F2403" s="2" t="e">
        <f xml:space="preserve"> IF(Calculations!C2403 = DefectTypeString,  IFERROR(Calculations!J2403,""), NA())</f>
        <v>#N/A</v>
      </c>
      <c r="G2403" s="10">
        <f t="array" ref="G2403">PERCENTILE(IF(ISERROR(F2403:F7402)=FALSE,F2403:F7402),CycleTimePercentile)</f>
        <v>0</v>
      </c>
      <c r="H2403" s="2" t="e">
        <f ca="1" xml:space="preserve"> IF(OR(Calculations!C2403 = "",Calculations!C2403 = WorkTypeString),  Calculations!K2403, NA())</f>
        <v>#N/A</v>
      </c>
      <c r="I2403" s="2" t="e">
        <f xml:space="preserve"> IF(Calculations!C2403 = DefectTypeString,  Calculations!K2403, NA())</f>
        <v>#N/A</v>
      </c>
    </row>
    <row r="2404" spans="1:9" x14ac:dyDescent="0.25">
      <c r="A2404" s="8" t="str">
        <f>Calculations!A2404</f>
        <v/>
      </c>
      <c r="B2404" s="2" t="str">
        <f t="shared" si="42"/>
        <v/>
      </c>
      <c r="C2404" s="10" t="str">
        <f>IFERROR(Calculations!J2404,"")</f>
        <v/>
      </c>
      <c r="D2404" s="10" t="str">
        <f xml:space="preserve"> IF(OR(Calculations!C2404 = "",Calculations!C2404 = WorkTypeString),  IFERROR(Calculations!J2404,""), NA())</f>
        <v/>
      </c>
      <c r="E2404" s="10">
        <f t="array" ref="E2404">PERCENTILE(IF(ISERROR(D2404:D7403)=FALSE,D2404:D7403),CycleTimePercentile)</f>
        <v>0</v>
      </c>
      <c r="F2404" s="2" t="e">
        <f xml:space="preserve"> IF(Calculations!C2404 = DefectTypeString,  IFERROR(Calculations!J2404,""), NA())</f>
        <v>#N/A</v>
      </c>
      <c r="G2404" s="10">
        <f t="array" ref="G2404">PERCENTILE(IF(ISERROR(F2404:F7403)=FALSE,F2404:F7403),CycleTimePercentile)</f>
        <v>0</v>
      </c>
      <c r="H2404" s="2" t="e">
        <f ca="1" xml:space="preserve"> IF(OR(Calculations!C2404 = "",Calculations!C2404 = WorkTypeString),  Calculations!K2404, NA())</f>
        <v>#N/A</v>
      </c>
      <c r="I2404" s="2" t="e">
        <f xml:space="preserve"> IF(Calculations!C2404 = DefectTypeString,  Calculations!K2404, NA())</f>
        <v>#N/A</v>
      </c>
    </row>
    <row r="2405" spans="1:9" x14ac:dyDescent="0.25">
      <c r="A2405" s="8" t="str">
        <f>Calculations!A2405</f>
        <v/>
      </c>
      <c r="B2405" s="2" t="str">
        <f t="shared" si="42"/>
        <v/>
      </c>
      <c r="C2405" s="10" t="str">
        <f>IFERROR(Calculations!J2405,"")</f>
        <v/>
      </c>
      <c r="D2405" s="10" t="str">
        <f xml:space="preserve"> IF(OR(Calculations!C2405 = "",Calculations!C2405 = WorkTypeString),  IFERROR(Calculations!J2405,""), NA())</f>
        <v/>
      </c>
      <c r="E2405" s="10">
        <f t="array" ref="E2405">PERCENTILE(IF(ISERROR(D2405:D7404)=FALSE,D2405:D7404),CycleTimePercentile)</f>
        <v>0</v>
      </c>
      <c r="F2405" s="2" t="e">
        <f xml:space="preserve"> IF(Calculations!C2405 = DefectTypeString,  IFERROR(Calculations!J2405,""), NA())</f>
        <v>#N/A</v>
      </c>
      <c r="G2405" s="10">
        <f t="array" ref="G2405">PERCENTILE(IF(ISERROR(F2405:F7404)=FALSE,F2405:F7404),CycleTimePercentile)</f>
        <v>0</v>
      </c>
      <c r="H2405" s="2" t="e">
        <f ca="1" xml:space="preserve"> IF(OR(Calculations!C2405 = "",Calculations!C2405 = WorkTypeString),  Calculations!K2405, NA())</f>
        <v>#N/A</v>
      </c>
      <c r="I2405" s="2" t="e">
        <f xml:space="preserve"> IF(Calculations!C2405 = DefectTypeString,  Calculations!K2405, NA())</f>
        <v>#N/A</v>
      </c>
    </row>
    <row r="2406" spans="1:9" x14ac:dyDescent="0.25">
      <c r="A2406" s="8" t="str">
        <f>Calculations!A2406</f>
        <v/>
      </c>
      <c r="B2406" s="2" t="str">
        <f t="shared" si="42"/>
        <v/>
      </c>
      <c r="C2406" s="10" t="str">
        <f>IFERROR(Calculations!J2406,"")</f>
        <v/>
      </c>
      <c r="D2406" s="10" t="str">
        <f xml:space="preserve"> IF(OR(Calculations!C2406 = "",Calculations!C2406 = WorkTypeString),  IFERROR(Calculations!J2406,""), NA())</f>
        <v/>
      </c>
      <c r="E2406" s="10">
        <f t="array" ref="E2406">PERCENTILE(IF(ISERROR(D2406:D7405)=FALSE,D2406:D7405),CycleTimePercentile)</f>
        <v>0</v>
      </c>
      <c r="F2406" s="2" t="e">
        <f xml:space="preserve"> IF(Calculations!C2406 = DefectTypeString,  IFERROR(Calculations!J2406,""), NA())</f>
        <v>#N/A</v>
      </c>
      <c r="G2406" s="10">
        <f t="array" ref="G2406">PERCENTILE(IF(ISERROR(F2406:F7405)=FALSE,F2406:F7405),CycleTimePercentile)</f>
        <v>0</v>
      </c>
      <c r="H2406" s="2" t="e">
        <f ca="1" xml:space="preserve"> IF(OR(Calculations!C2406 = "",Calculations!C2406 = WorkTypeString),  Calculations!K2406, NA())</f>
        <v>#N/A</v>
      </c>
      <c r="I2406" s="2" t="e">
        <f xml:space="preserve"> IF(Calculations!C2406 = DefectTypeString,  Calculations!K2406, NA())</f>
        <v>#N/A</v>
      </c>
    </row>
    <row r="2407" spans="1:9" x14ac:dyDescent="0.25">
      <c r="A2407" s="8" t="str">
        <f>Calculations!A2407</f>
        <v/>
      </c>
      <c r="B2407" s="2" t="str">
        <f t="shared" si="42"/>
        <v/>
      </c>
      <c r="C2407" s="10" t="str">
        <f>IFERROR(Calculations!J2407,"")</f>
        <v/>
      </c>
      <c r="D2407" s="10" t="str">
        <f xml:space="preserve"> IF(OR(Calculations!C2407 = "",Calculations!C2407 = WorkTypeString),  IFERROR(Calculations!J2407,""), NA())</f>
        <v/>
      </c>
      <c r="E2407" s="10">
        <f t="array" ref="E2407">PERCENTILE(IF(ISERROR(D2407:D7406)=FALSE,D2407:D7406),CycleTimePercentile)</f>
        <v>0</v>
      </c>
      <c r="F2407" s="2" t="e">
        <f xml:space="preserve"> IF(Calculations!C2407 = DefectTypeString,  IFERROR(Calculations!J2407,""), NA())</f>
        <v>#N/A</v>
      </c>
      <c r="G2407" s="10">
        <f t="array" ref="G2407">PERCENTILE(IF(ISERROR(F2407:F7406)=FALSE,F2407:F7406),CycleTimePercentile)</f>
        <v>0</v>
      </c>
      <c r="H2407" s="2" t="e">
        <f ca="1" xml:space="preserve"> IF(OR(Calculations!C2407 = "",Calculations!C2407 = WorkTypeString),  Calculations!K2407, NA())</f>
        <v>#N/A</v>
      </c>
      <c r="I2407" s="2" t="e">
        <f xml:space="preserve"> IF(Calculations!C2407 = DefectTypeString,  Calculations!K2407, NA())</f>
        <v>#N/A</v>
      </c>
    </row>
    <row r="2408" spans="1:9" x14ac:dyDescent="0.25">
      <c r="A2408" s="8" t="str">
        <f>Calculations!A2408</f>
        <v/>
      </c>
      <c r="B2408" s="2" t="str">
        <f t="shared" si="42"/>
        <v/>
      </c>
      <c r="C2408" s="10" t="str">
        <f>IFERROR(Calculations!J2408,"")</f>
        <v/>
      </c>
      <c r="D2408" s="10" t="str">
        <f xml:space="preserve"> IF(OR(Calculations!C2408 = "",Calculations!C2408 = WorkTypeString),  IFERROR(Calculations!J2408,""), NA())</f>
        <v/>
      </c>
      <c r="E2408" s="10">
        <f t="array" ref="E2408">PERCENTILE(IF(ISERROR(D2408:D7407)=FALSE,D2408:D7407),CycleTimePercentile)</f>
        <v>0</v>
      </c>
      <c r="F2408" s="2" t="e">
        <f xml:space="preserve"> IF(Calculations!C2408 = DefectTypeString,  IFERROR(Calculations!J2408,""), NA())</f>
        <v>#N/A</v>
      </c>
      <c r="G2408" s="10">
        <f t="array" ref="G2408">PERCENTILE(IF(ISERROR(F2408:F7407)=FALSE,F2408:F7407),CycleTimePercentile)</f>
        <v>0</v>
      </c>
      <c r="H2408" s="2" t="e">
        <f ca="1" xml:space="preserve"> IF(OR(Calculations!C2408 = "",Calculations!C2408 = WorkTypeString),  Calculations!K2408, NA())</f>
        <v>#N/A</v>
      </c>
      <c r="I2408" s="2" t="e">
        <f xml:space="preserve"> IF(Calculations!C2408 = DefectTypeString,  Calculations!K2408, NA())</f>
        <v>#N/A</v>
      </c>
    </row>
    <row r="2409" spans="1:9" x14ac:dyDescent="0.25">
      <c r="A2409" s="8" t="str">
        <f>Calculations!A2409</f>
        <v/>
      </c>
      <c r="B2409" s="2" t="str">
        <f t="shared" si="42"/>
        <v/>
      </c>
      <c r="C2409" s="10" t="str">
        <f>IFERROR(Calculations!J2409,"")</f>
        <v/>
      </c>
      <c r="D2409" s="10" t="str">
        <f xml:space="preserve"> IF(OR(Calculations!C2409 = "",Calculations!C2409 = WorkTypeString),  IFERROR(Calculations!J2409,""), NA())</f>
        <v/>
      </c>
      <c r="E2409" s="10">
        <f t="array" ref="E2409">PERCENTILE(IF(ISERROR(D2409:D7408)=FALSE,D2409:D7408),CycleTimePercentile)</f>
        <v>0</v>
      </c>
      <c r="F2409" s="2" t="e">
        <f xml:space="preserve"> IF(Calculations!C2409 = DefectTypeString,  IFERROR(Calculations!J2409,""), NA())</f>
        <v>#N/A</v>
      </c>
      <c r="G2409" s="10">
        <f t="array" ref="G2409">PERCENTILE(IF(ISERROR(F2409:F7408)=FALSE,F2409:F7408),CycleTimePercentile)</f>
        <v>0</v>
      </c>
      <c r="H2409" s="2" t="e">
        <f ca="1" xml:space="preserve"> IF(OR(Calculations!C2409 = "",Calculations!C2409 = WorkTypeString),  Calculations!K2409, NA())</f>
        <v>#N/A</v>
      </c>
      <c r="I2409" s="2" t="e">
        <f xml:space="preserve"> IF(Calculations!C2409 = DefectTypeString,  Calculations!K2409, NA())</f>
        <v>#N/A</v>
      </c>
    </row>
    <row r="2410" spans="1:9" x14ac:dyDescent="0.25">
      <c r="A2410" s="8" t="str">
        <f>Calculations!A2410</f>
        <v/>
      </c>
      <c r="B2410" s="2" t="str">
        <f t="shared" si="42"/>
        <v/>
      </c>
      <c r="C2410" s="10" t="str">
        <f>IFERROR(Calculations!J2410,"")</f>
        <v/>
      </c>
      <c r="D2410" s="10" t="str">
        <f xml:space="preserve"> IF(OR(Calculations!C2410 = "",Calculations!C2410 = WorkTypeString),  IFERROR(Calculations!J2410,""), NA())</f>
        <v/>
      </c>
      <c r="E2410" s="10">
        <f t="array" ref="E2410">PERCENTILE(IF(ISERROR(D2410:D7409)=FALSE,D2410:D7409),CycleTimePercentile)</f>
        <v>0</v>
      </c>
      <c r="F2410" s="2" t="e">
        <f xml:space="preserve"> IF(Calculations!C2410 = DefectTypeString,  IFERROR(Calculations!J2410,""), NA())</f>
        <v>#N/A</v>
      </c>
      <c r="G2410" s="10">
        <f t="array" ref="G2410">PERCENTILE(IF(ISERROR(F2410:F7409)=FALSE,F2410:F7409),CycleTimePercentile)</f>
        <v>0</v>
      </c>
      <c r="H2410" s="2" t="e">
        <f ca="1" xml:space="preserve"> IF(OR(Calculations!C2410 = "",Calculations!C2410 = WorkTypeString),  Calculations!K2410, NA())</f>
        <v>#N/A</v>
      </c>
      <c r="I2410" s="2" t="e">
        <f xml:space="preserve"> IF(Calculations!C2410 = DefectTypeString,  Calculations!K2410, NA())</f>
        <v>#N/A</v>
      </c>
    </row>
    <row r="2411" spans="1:9" x14ac:dyDescent="0.25">
      <c r="A2411" s="8" t="str">
        <f>Calculations!A2411</f>
        <v/>
      </c>
      <c r="B2411" s="2" t="str">
        <f t="shared" si="42"/>
        <v/>
      </c>
      <c r="C2411" s="10" t="str">
        <f>IFERROR(Calculations!J2411,"")</f>
        <v/>
      </c>
      <c r="D2411" s="10" t="str">
        <f xml:space="preserve"> IF(OR(Calculations!C2411 = "",Calculations!C2411 = WorkTypeString),  IFERROR(Calculations!J2411,""), NA())</f>
        <v/>
      </c>
      <c r="E2411" s="10">
        <f t="array" ref="E2411">PERCENTILE(IF(ISERROR(D2411:D7410)=FALSE,D2411:D7410),CycleTimePercentile)</f>
        <v>0</v>
      </c>
      <c r="F2411" s="2" t="e">
        <f xml:space="preserve"> IF(Calculations!C2411 = DefectTypeString,  IFERROR(Calculations!J2411,""), NA())</f>
        <v>#N/A</v>
      </c>
      <c r="G2411" s="10">
        <f t="array" ref="G2411">PERCENTILE(IF(ISERROR(F2411:F7410)=FALSE,F2411:F7410),CycleTimePercentile)</f>
        <v>0</v>
      </c>
      <c r="H2411" s="2" t="e">
        <f ca="1" xml:space="preserve"> IF(OR(Calculations!C2411 = "",Calculations!C2411 = WorkTypeString),  Calculations!K2411, NA())</f>
        <v>#N/A</v>
      </c>
      <c r="I2411" s="2" t="e">
        <f xml:space="preserve"> IF(Calculations!C2411 = DefectTypeString,  Calculations!K2411, NA())</f>
        <v>#N/A</v>
      </c>
    </row>
    <row r="2412" spans="1:9" x14ac:dyDescent="0.25">
      <c r="A2412" s="8" t="str">
        <f>Calculations!A2412</f>
        <v/>
      </c>
      <c r="B2412" s="2" t="str">
        <f t="shared" si="42"/>
        <v/>
      </c>
      <c r="C2412" s="10" t="str">
        <f>IFERROR(Calculations!J2412,"")</f>
        <v/>
      </c>
      <c r="D2412" s="10" t="str">
        <f xml:space="preserve"> IF(OR(Calculations!C2412 = "",Calculations!C2412 = WorkTypeString),  IFERROR(Calculations!J2412,""), NA())</f>
        <v/>
      </c>
      <c r="E2412" s="10">
        <f t="array" ref="E2412">PERCENTILE(IF(ISERROR(D2412:D7411)=FALSE,D2412:D7411),CycleTimePercentile)</f>
        <v>0</v>
      </c>
      <c r="F2412" s="2" t="e">
        <f xml:space="preserve"> IF(Calculations!C2412 = DefectTypeString,  IFERROR(Calculations!J2412,""), NA())</f>
        <v>#N/A</v>
      </c>
      <c r="G2412" s="10">
        <f t="array" ref="G2412">PERCENTILE(IF(ISERROR(F2412:F7411)=FALSE,F2412:F7411),CycleTimePercentile)</f>
        <v>0</v>
      </c>
      <c r="H2412" s="2" t="e">
        <f ca="1" xml:space="preserve"> IF(OR(Calculations!C2412 = "",Calculations!C2412 = WorkTypeString),  Calculations!K2412, NA())</f>
        <v>#N/A</v>
      </c>
      <c r="I2412" s="2" t="e">
        <f xml:space="preserve"> IF(Calculations!C2412 = DefectTypeString,  Calculations!K2412, NA())</f>
        <v>#N/A</v>
      </c>
    </row>
    <row r="2413" spans="1:9" x14ac:dyDescent="0.25">
      <c r="A2413" s="8" t="str">
        <f>Calculations!A2413</f>
        <v/>
      </c>
      <c r="B2413" s="2" t="str">
        <f t="shared" si="42"/>
        <v/>
      </c>
      <c r="C2413" s="10" t="str">
        <f>IFERROR(Calculations!J2413,"")</f>
        <v/>
      </c>
      <c r="D2413" s="10" t="str">
        <f xml:space="preserve"> IF(OR(Calculations!C2413 = "",Calculations!C2413 = WorkTypeString),  IFERROR(Calculations!J2413,""), NA())</f>
        <v/>
      </c>
      <c r="E2413" s="10">
        <f t="array" ref="E2413">PERCENTILE(IF(ISERROR(D2413:D7412)=FALSE,D2413:D7412),CycleTimePercentile)</f>
        <v>0</v>
      </c>
      <c r="F2413" s="2" t="e">
        <f xml:space="preserve"> IF(Calculations!C2413 = DefectTypeString,  IFERROR(Calculations!J2413,""), NA())</f>
        <v>#N/A</v>
      </c>
      <c r="G2413" s="10">
        <f t="array" ref="G2413">PERCENTILE(IF(ISERROR(F2413:F7412)=FALSE,F2413:F7412),CycleTimePercentile)</f>
        <v>0</v>
      </c>
      <c r="H2413" s="2" t="e">
        <f ca="1" xml:space="preserve"> IF(OR(Calculations!C2413 = "",Calculations!C2413 = WorkTypeString),  Calculations!K2413, NA())</f>
        <v>#N/A</v>
      </c>
      <c r="I2413" s="2" t="e">
        <f xml:space="preserve"> IF(Calculations!C2413 = DefectTypeString,  Calculations!K2413, NA())</f>
        <v>#N/A</v>
      </c>
    </row>
    <row r="2414" spans="1:9" x14ac:dyDescent="0.25">
      <c r="A2414" s="8" t="str">
        <f>Calculations!A2414</f>
        <v/>
      </c>
      <c r="B2414" s="2" t="str">
        <f t="shared" si="42"/>
        <v/>
      </c>
      <c r="C2414" s="10" t="str">
        <f>IFERROR(Calculations!J2414,"")</f>
        <v/>
      </c>
      <c r="D2414" s="10" t="str">
        <f xml:space="preserve"> IF(OR(Calculations!C2414 = "",Calculations!C2414 = WorkTypeString),  IFERROR(Calculations!J2414,""), NA())</f>
        <v/>
      </c>
      <c r="E2414" s="10">
        <f t="array" ref="E2414">PERCENTILE(IF(ISERROR(D2414:D7413)=FALSE,D2414:D7413),CycleTimePercentile)</f>
        <v>0</v>
      </c>
      <c r="F2414" s="2" t="e">
        <f xml:space="preserve"> IF(Calculations!C2414 = DefectTypeString,  IFERROR(Calculations!J2414,""), NA())</f>
        <v>#N/A</v>
      </c>
      <c r="G2414" s="10">
        <f t="array" ref="G2414">PERCENTILE(IF(ISERROR(F2414:F7413)=FALSE,F2414:F7413),CycleTimePercentile)</f>
        <v>0</v>
      </c>
      <c r="H2414" s="2" t="e">
        <f ca="1" xml:space="preserve"> IF(OR(Calculations!C2414 = "",Calculations!C2414 = WorkTypeString),  Calculations!K2414, NA())</f>
        <v>#N/A</v>
      </c>
      <c r="I2414" s="2" t="e">
        <f xml:space="preserve"> IF(Calculations!C2414 = DefectTypeString,  Calculations!K2414, NA())</f>
        <v>#N/A</v>
      </c>
    </row>
    <row r="2415" spans="1:9" x14ac:dyDescent="0.25">
      <c r="A2415" s="8" t="str">
        <f>Calculations!A2415</f>
        <v/>
      </c>
      <c r="B2415" s="2" t="str">
        <f t="shared" si="42"/>
        <v/>
      </c>
      <c r="C2415" s="10" t="str">
        <f>IFERROR(Calculations!J2415,"")</f>
        <v/>
      </c>
      <c r="D2415" s="10" t="str">
        <f xml:space="preserve"> IF(OR(Calculations!C2415 = "",Calculations!C2415 = WorkTypeString),  IFERROR(Calculations!J2415,""), NA())</f>
        <v/>
      </c>
      <c r="E2415" s="10">
        <f t="array" ref="E2415">PERCENTILE(IF(ISERROR(D2415:D7414)=FALSE,D2415:D7414),CycleTimePercentile)</f>
        <v>0</v>
      </c>
      <c r="F2415" s="2" t="e">
        <f xml:space="preserve"> IF(Calculations!C2415 = DefectTypeString,  IFERROR(Calculations!J2415,""), NA())</f>
        <v>#N/A</v>
      </c>
      <c r="G2415" s="10">
        <f t="array" ref="G2415">PERCENTILE(IF(ISERROR(F2415:F7414)=FALSE,F2415:F7414),CycleTimePercentile)</f>
        <v>0</v>
      </c>
      <c r="H2415" s="2" t="e">
        <f ca="1" xml:space="preserve"> IF(OR(Calculations!C2415 = "",Calculations!C2415 = WorkTypeString),  Calculations!K2415, NA())</f>
        <v>#N/A</v>
      </c>
      <c r="I2415" s="2" t="e">
        <f xml:space="preserve"> IF(Calculations!C2415 = DefectTypeString,  Calculations!K2415, NA())</f>
        <v>#N/A</v>
      </c>
    </row>
    <row r="2416" spans="1:9" x14ac:dyDescent="0.25">
      <c r="A2416" s="8" t="str">
        <f>Calculations!A2416</f>
        <v/>
      </c>
      <c r="B2416" s="2" t="str">
        <f t="shared" si="42"/>
        <v/>
      </c>
      <c r="C2416" s="10" t="str">
        <f>IFERROR(Calculations!J2416,"")</f>
        <v/>
      </c>
      <c r="D2416" s="10" t="str">
        <f xml:space="preserve"> IF(OR(Calculations!C2416 = "",Calculations!C2416 = WorkTypeString),  IFERROR(Calculations!J2416,""), NA())</f>
        <v/>
      </c>
      <c r="E2416" s="10">
        <f t="array" ref="E2416">PERCENTILE(IF(ISERROR(D2416:D7415)=FALSE,D2416:D7415),CycleTimePercentile)</f>
        <v>0</v>
      </c>
      <c r="F2416" s="2" t="e">
        <f xml:space="preserve"> IF(Calculations!C2416 = DefectTypeString,  IFERROR(Calculations!J2416,""), NA())</f>
        <v>#N/A</v>
      </c>
      <c r="G2416" s="10">
        <f t="array" ref="G2416">PERCENTILE(IF(ISERROR(F2416:F7415)=FALSE,F2416:F7415),CycleTimePercentile)</f>
        <v>0</v>
      </c>
      <c r="H2416" s="2" t="e">
        <f ca="1" xml:space="preserve"> IF(OR(Calculations!C2416 = "",Calculations!C2416 = WorkTypeString),  Calculations!K2416, NA())</f>
        <v>#N/A</v>
      </c>
      <c r="I2416" s="2" t="e">
        <f xml:space="preserve"> IF(Calculations!C2416 = DefectTypeString,  Calculations!K2416, NA())</f>
        <v>#N/A</v>
      </c>
    </row>
    <row r="2417" spans="1:9" x14ac:dyDescent="0.25">
      <c r="A2417" s="8" t="str">
        <f>Calculations!A2417</f>
        <v/>
      </c>
      <c r="B2417" s="2" t="str">
        <f t="shared" si="42"/>
        <v/>
      </c>
      <c r="C2417" s="10" t="str">
        <f>IFERROR(Calculations!J2417,"")</f>
        <v/>
      </c>
      <c r="D2417" s="10" t="str">
        <f xml:space="preserve"> IF(OR(Calculations!C2417 = "",Calculations!C2417 = WorkTypeString),  IFERROR(Calculations!J2417,""), NA())</f>
        <v/>
      </c>
      <c r="E2417" s="10">
        <f t="array" ref="E2417">PERCENTILE(IF(ISERROR(D2417:D7416)=FALSE,D2417:D7416),CycleTimePercentile)</f>
        <v>0</v>
      </c>
      <c r="F2417" s="2" t="e">
        <f xml:space="preserve"> IF(Calculations!C2417 = DefectTypeString,  IFERROR(Calculations!J2417,""), NA())</f>
        <v>#N/A</v>
      </c>
      <c r="G2417" s="10">
        <f t="array" ref="G2417">PERCENTILE(IF(ISERROR(F2417:F7416)=FALSE,F2417:F7416),CycleTimePercentile)</f>
        <v>0</v>
      </c>
      <c r="H2417" s="2" t="e">
        <f ca="1" xml:space="preserve"> IF(OR(Calculations!C2417 = "",Calculations!C2417 = WorkTypeString),  Calculations!K2417, NA())</f>
        <v>#N/A</v>
      </c>
      <c r="I2417" s="2" t="e">
        <f xml:space="preserve"> IF(Calculations!C2417 = DefectTypeString,  Calculations!K2417, NA())</f>
        <v>#N/A</v>
      </c>
    </row>
    <row r="2418" spans="1:9" x14ac:dyDescent="0.25">
      <c r="A2418" s="8" t="str">
        <f>Calculations!A2418</f>
        <v/>
      </c>
      <c r="B2418" s="2" t="str">
        <f t="shared" si="42"/>
        <v/>
      </c>
      <c r="C2418" s="10" t="str">
        <f>IFERROR(Calculations!J2418,"")</f>
        <v/>
      </c>
      <c r="D2418" s="10" t="str">
        <f xml:space="preserve"> IF(OR(Calculations!C2418 = "",Calculations!C2418 = WorkTypeString),  IFERROR(Calculations!J2418,""), NA())</f>
        <v/>
      </c>
      <c r="E2418" s="10">
        <f t="array" ref="E2418">PERCENTILE(IF(ISERROR(D2418:D7417)=FALSE,D2418:D7417),CycleTimePercentile)</f>
        <v>0</v>
      </c>
      <c r="F2418" s="2" t="e">
        <f xml:space="preserve"> IF(Calculations!C2418 = DefectTypeString,  IFERROR(Calculations!J2418,""), NA())</f>
        <v>#N/A</v>
      </c>
      <c r="G2418" s="10">
        <f t="array" ref="G2418">PERCENTILE(IF(ISERROR(F2418:F7417)=FALSE,F2418:F7417),CycleTimePercentile)</f>
        <v>0</v>
      </c>
      <c r="H2418" s="2" t="e">
        <f ca="1" xml:space="preserve"> IF(OR(Calculations!C2418 = "",Calculations!C2418 = WorkTypeString),  Calculations!K2418, NA())</f>
        <v>#N/A</v>
      </c>
      <c r="I2418" s="2" t="e">
        <f xml:space="preserve"> IF(Calculations!C2418 = DefectTypeString,  Calculations!K2418, NA())</f>
        <v>#N/A</v>
      </c>
    </row>
    <row r="2419" spans="1:9" x14ac:dyDescent="0.25">
      <c r="A2419" s="8" t="str">
        <f>Calculations!A2419</f>
        <v/>
      </c>
      <c r="B2419" s="2" t="str">
        <f t="shared" si="42"/>
        <v/>
      </c>
      <c r="C2419" s="10" t="str">
        <f>IFERROR(Calculations!J2419,"")</f>
        <v/>
      </c>
      <c r="D2419" s="10" t="str">
        <f xml:space="preserve"> IF(OR(Calculations!C2419 = "",Calculations!C2419 = WorkTypeString),  IFERROR(Calculations!J2419,""), NA())</f>
        <v/>
      </c>
      <c r="E2419" s="10">
        <f t="array" ref="E2419">PERCENTILE(IF(ISERROR(D2419:D7418)=FALSE,D2419:D7418),CycleTimePercentile)</f>
        <v>0</v>
      </c>
      <c r="F2419" s="2" t="e">
        <f xml:space="preserve"> IF(Calculations!C2419 = DefectTypeString,  IFERROR(Calculations!J2419,""), NA())</f>
        <v>#N/A</v>
      </c>
      <c r="G2419" s="10">
        <f t="array" ref="G2419">PERCENTILE(IF(ISERROR(F2419:F7418)=FALSE,F2419:F7418),CycleTimePercentile)</f>
        <v>0</v>
      </c>
      <c r="H2419" s="2" t="e">
        <f ca="1" xml:space="preserve"> IF(OR(Calculations!C2419 = "",Calculations!C2419 = WorkTypeString),  Calculations!K2419, NA())</f>
        <v>#N/A</v>
      </c>
      <c r="I2419" s="2" t="e">
        <f xml:space="preserve"> IF(Calculations!C2419 = DefectTypeString,  Calculations!K2419, NA())</f>
        <v>#N/A</v>
      </c>
    </row>
    <row r="2420" spans="1:9" x14ac:dyDescent="0.25">
      <c r="A2420" s="8" t="str">
        <f>Calculations!A2420</f>
        <v/>
      </c>
      <c r="B2420" s="2" t="str">
        <f t="shared" si="42"/>
        <v/>
      </c>
      <c r="C2420" s="10" t="str">
        <f>IFERROR(Calculations!J2420,"")</f>
        <v/>
      </c>
      <c r="D2420" s="10" t="str">
        <f xml:space="preserve"> IF(OR(Calculations!C2420 = "",Calculations!C2420 = WorkTypeString),  IFERROR(Calculations!J2420,""), NA())</f>
        <v/>
      </c>
      <c r="E2420" s="10">
        <f t="array" ref="E2420">PERCENTILE(IF(ISERROR(D2420:D7419)=FALSE,D2420:D7419),CycleTimePercentile)</f>
        <v>0</v>
      </c>
      <c r="F2420" s="2" t="e">
        <f xml:space="preserve"> IF(Calculations!C2420 = DefectTypeString,  IFERROR(Calculations!J2420,""), NA())</f>
        <v>#N/A</v>
      </c>
      <c r="G2420" s="10">
        <f t="array" ref="G2420">PERCENTILE(IF(ISERROR(F2420:F7419)=FALSE,F2420:F7419),CycleTimePercentile)</f>
        <v>0</v>
      </c>
      <c r="H2420" s="2" t="e">
        <f ca="1" xml:space="preserve"> IF(OR(Calculations!C2420 = "",Calculations!C2420 = WorkTypeString),  Calculations!K2420, NA())</f>
        <v>#N/A</v>
      </c>
      <c r="I2420" s="2" t="e">
        <f xml:space="preserve"> IF(Calculations!C2420 = DefectTypeString,  Calculations!K2420, NA())</f>
        <v>#N/A</v>
      </c>
    </row>
    <row r="2421" spans="1:9" x14ac:dyDescent="0.25">
      <c r="A2421" s="8" t="str">
        <f>Calculations!A2421</f>
        <v/>
      </c>
      <c r="B2421" s="2" t="str">
        <f t="shared" si="42"/>
        <v/>
      </c>
      <c r="C2421" s="10" t="str">
        <f>IFERROR(Calculations!J2421,"")</f>
        <v/>
      </c>
      <c r="D2421" s="10" t="str">
        <f xml:space="preserve"> IF(OR(Calculations!C2421 = "",Calculations!C2421 = WorkTypeString),  IFERROR(Calculations!J2421,""), NA())</f>
        <v/>
      </c>
      <c r="E2421" s="10">
        <f t="array" ref="E2421">PERCENTILE(IF(ISERROR(D2421:D7420)=FALSE,D2421:D7420),CycleTimePercentile)</f>
        <v>0</v>
      </c>
      <c r="F2421" s="2" t="e">
        <f xml:space="preserve"> IF(Calculations!C2421 = DefectTypeString,  IFERROR(Calculations!J2421,""), NA())</f>
        <v>#N/A</v>
      </c>
      <c r="G2421" s="10">
        <f t="array" ref="G2421">PERCENTILE(IF(ISERROR(F2421:F7420)=FALSE,F2421:F7420),CycleTimePercentile)</f>
        <v>0</v>
      </c>
      <c r="H2421" s="2" t="e">
        <f ca="1" xml:space="preserve"> IF(OR(Calculations!C2421 = "",Calculations!C2421 = WorkTypeString),  Calculations!K2421, NA())</f>
        <v>#N/A</v>
      </c>
      <c r="I2421" s="2" t="e">
        <f xml:space="preserve"> IF(Calculations!C2421 = DefectTypeString,  Calculations!K2421, NA())</f>
        <v>#N/A</v>
      </c>
    </row>
    <row r="2422" spans="1:9" x14ac:dyDescent="0.25">
      <c r="A2422" s="8" t="str">
        <f>Calculations!A2422</f>
        <v/>
      </c>
      <c r="B2422" s="2" t="str">
        <f t="shared" si="42"/>
        <v/>
      </c>
      <c r="C2422" s="10" t="str">
        <f>IFERROR(Calculations!J2422,"")</f>
        <v/>
      </c>
      <c r="D2422" s="10" t="str">
        <f xml:space="preserve"> IF(OR(Calculations!C2422 = "",Calculations!C2422 = WorkTypeString),  IFERROR(Calculations!J2422,""), NA())</f>
        <v/>
      </c>
      <c r="E2422" s="10">
        <f t="array" ref="E2422">PERCENTILE(IF(ISERROR(D2422:D7421)=FALSE,D2422:D7421),CycleTimePercentile)</f>
        <v>0</v>
      </c>
      <c r="F2422" s="2" t="e">
        <f xml:space="preserve"> IF(Calculations!C2422 = DefectTypeString,  IFERROR(Calculations!J2422,""), NA())</f>
        <v>#N/A</v>
      </c>
      <c r="G2422" s="10">
        <f t="array" ref="G2422">PERCENTILE(IF(ISERROR(F2422:F7421)=FALSE,F2422:F7421),CycleTimePercentile)</f>
        <v>0</v>
      </c>
      <c r="H2422" s="2" t="e">
        <f ca="1" xml:space="preserve"> IF(OR(Calculations!C2422 = "",Calculations!C2422 = WorkTypeString),  Calculations!K2422, NA())</f>
        <v>#N/A</v>
      </c>
      <c r="I2422" s="2" t="e">
        <f xml:space="preserve"> IF(Calculations!C2422 = DefectTypeString,  Calculations!K2422, NA())</f>
        <v>#N/A</v>
      </c>
    </row>
    <row r="2423" spans="1:9" x14ac:dyDescent="0.25">
      <c r="A2423" s="8" t="str">
        <f>Calculations!A2423</f>
        <v/>
      </c>
      <c r="B2423" s="2" t="str">
        <f t="shared" si="42"/>
        <v/>
      </c>
      <c r="C2423" s="10" t="str">
        <f>IFERROR(Calculations!J2423,"")</f>
        <v/>
      </c>
      <c r="D2423" s="10" t="str">
        <f xml:space="preserve"> IF(OR(Calculations!C2423 = "",Calculations!C2423 = WorkTypeString),  IFERROR(Calculations!J2423,""), NA())</f>
        <v/>
      </c>
      <c r="E2423" s="10">
        <f t="array" ref="E2423">PERCENTILE(IF(ISERROR(D2423:D7422)=FALSE,D2423:D7422),CycleTimePercentile)</f>
        <v>0</v>
      </c>
      <c r="F2423" s="2" t="e">
        <f xml:space="preserve"> IF(Calculations!C2423 = DefectTypeString,  IFERROR(Calculations!J2423,""), NA())</f>
        <v>#N/A</v>
      </c>
      <c r="G2423" s="10">
        <f t="array" ref="G2423">PERCENTILE(IF(ISERROR(F2423:F7422)=FALSE,F2423:F7422),CycleTimePercentile)</f>
        <v>0</v>
      </c>
      <c r="H2423" s="2" t="e">
        <f ca="1" xml:space="preserve"> IF(OR(Calculations!C2423 = "",Calculations!C2423 = WorkTypeString),  Calculations!K2423, NA())</f>
        <v>#N/A</v>
      </c>
      <c r="I2423" s="2" t="e">
        <f xml:space="preserve"> IF(Calculations!C2423 = DefectTypeString,  Calculations!K2423, NA())</f>
        <v>#N/A</v>
      </c>
    </row>
    <row r="2424" spans="1:9" x14ac:dyDescent="0.25">
      <c r="A2424" s="8" t="str">
        <f>Calculations!A2424</f>
        <v/>
      </c>
      <c r="B2424" s="2" t="str">
        <f t="shared" si="42"/>
        <v/>
      </c>
      <c r="C2424" s="10" t="str">
        <f>IFERROR(Calculations!J2424,"")</f>
        <v/>
      </c>
      <c r="D2424" s="10" t="str">
        <f xml:space="preserve"> IF(OR(Calculations!C2424 = "",Calculations!C2424 = WorkTypeString),  IFERROR(Calculations!J2424,""), NA())</f>
        <v/>
      </c>
      <c r="E2424" s="10">
        <f t="array" ref="E2424">PERCENTILE(IF(ISERROR(D2424:D7423)=FALSE,D2424:D7423),CycleTimePercentile)</f>
        <v>0</v>
      </c>
      <c r="F2424" s="2" t="e">
        <f xml:space="preserve"> IF(Calculations!C2424 = DefectTypeString,  IFERROR(Calculations!J2424,""), NA())</f>
        <v>#N/A</v>
      </c>
      <c r="G2424" s="10">
        <f t="array" ref="G2424">PERCENTILE(IF(ISERROR(F2424:F7423)=FALSE,F2424:F7423),CycleTimePercentile)</f>
        <v>0</v>
      </c>
      <c r="H2424" s="2" t="e">
        <f ca="1" xml:space="preserve"> IF(OR(Calculations!C2424 = "",Calculations!C2424 = WorkTypeString),  Calculations!K2424, NA())</f>
        <v>#N/A</v>
      </c>
      <c r="I2424" s="2" t="e">
        <f xml:space="preserve"> IF(Calculations!C2424 = DefectTypeString,  Calculations!K2424, NA())</f>
        <v>#N/A</v>
      </c>
    </row>
    <row r="2425" spans="1:9" x14ac:dyDescent="0.25">
      <c r="A2425" s="8" t="str">
        <f>Calculations!A2425</f>
        <v/>
      </c>
      <c r="B2425" s="2" t="str">
        <f t="shared" si="42"/>
        <v/>
      </c>
      <c r="C2425" s="10" t="str">
        <f>IFERROR(Calculations!J2425,"")</f>
        <v/>
      </c>
      <c r="D2425" s="10" t="str">
        <f xml:space="preserve"> IF(OR(Calculations!C2425 = "",Calculations!C2425 = WorkTypeString),  IFERROR(Calculations!J2425,""), NA())</f>
        <v/>
      </c>
      <c r="E2425" s="10">
        <f t="array" ref="E2425">PERCENTILE(IF(ISERROR(D2425:D7424)=FALSE,D2425:D7424),CycleTimePercentile)</f>
        <v>0</v>
      </c>
      <c r="F2425" s="2" t="e">
        <f xml:space="preserve"> IF(Calculations!C2425 = DefectTypeString,  IFERROR(Calculations!J2425,""), NA())</f>
        <v>#N/A</v>
      </c>
      <c r="G2425" s="10">
        <f t="array" ref="G2425">PERCENTILE(IF(ISERROR(F2425:F7424)=FALSE,F2425:F7424),CycleTimePercentile)</f>
        <v>0</v>
      </c>
      <c r="H2425" s="2" t="e">
        <f ca="1" xml:space="preserve"> IF(OR(Calculations!C2425 = "",Calculations!C2425 = WorkTypeString),  Calculations!K2425, NA())</f>
        <v>#N/A</v>
      </c>
      <c r="I2425" s="2" t="e">
        <f xml:space="preserve"> IF(Calculations!C2425 = DefectTypeString,  Calculations!K2425, NA())</f>
        <v>#N/A</v>
      </c>
    </row>
    <row r="2426" spans="1:9" x14ac:dyDescent="0.25">
      <c r="A2426" s="8" t="str">
        <f>Calculations!A2426</f>
        <v/>
      </c>
      <c r="B2426" s="2" t="str">
        <f t="shared" si="42"/>
        <v/>
      </c>
      <c r="C2426" s="10" t="str">
        <f>IFERROR(Calculations!J2426,"")</f>
        <v/>
      </c>
      <c r="D2426" s="10" t="str">
        <f xml:space="preserve"> IF(OR(Calculations!C2426 = "",Calculations!C2426 = WorkTypeString),  IFERROR(Calculations!J2426,""), NA())</f>
        <v/>
      </c>
      <c r="E2426" s="10">
        <f t="array" ref="E2426">PERCENTILE(IF(ISERROR(D2426:D7425)=FALSE,D2426:D7425),CycleTimePercentile)</f>
        <v>0</v>
      </c>
      <c r="F2426" s="2" t="e">
        <f xml:space="preserve"> IF(Calculations!C2426 = DefectTypeString,  IFERROR(Calculations!J2426,""), NA())</f>
        <v>#N/A</v>
      </c>
      <c r="G2426" s="10">
        <f t="array" ref="G2426">PERCENTILE(IF(ISERROR(F2426:F7425)=FALSE,F2426:F7425),CycleTimePercentile)</f>
        <v>0</v>
      </c>
      <c r="H2426" s="2" t="e">
        <f ca="1" xml:space="preserve"> IF(OR(Calculations!C2426 = "",Calculations!C2426 = WorkTypeString),  Calculations!K2426, NA())</f>
        <v>#N/A</v>
      </c>
      <c r="I2426" s="2" t="e">
        <f xml:space="preserve"> IF(Calculations!C2426 = DefectTypeString,  Calculations!K2426, NA())</f>
        <v>#N/A</v>
      </c>
    </row>
    <row r="2427" spans="1:9" x14ac:dyDescent="0.25">
      <c r="A2427" s="8" t="str">
        <f>Calculations!A2427</f>
        <v/>
      </c>
      <c r="B2427" s="2" t="str">
        <f t="shared" si="42"/>
        <v/>
      </c>
      <c r="C2427" s="10" t="str">
        <f>IFERROR(Calculations!J2427,"")</f>
        <v/>
      </c>
      <c r="D2427" s="10" t="str">
        <f xml:space="preserve"> IF(OR(Calculations!C2427 = "",Calculations!C2427 = WorkTypeString),  IFERROR(Calculations!J2427,""), NA())</f>
        <v/>
      </c>
      <c r="E2427" s="10">
        <f t="array" ref="E2427">PERCENTILE(IF(ISERROR(D2427:D7426)=FALSE,D2427:D7426),CycleTimePercentile)</f>
        <v>0</v>
      </c>
      <c r="F2427" s="2" t="e">
        <f xml:space="preserve"> IF(Calculations!C2427 = DefectTypeString,  IFERROR(Calculations!J2427,""), NA())</f>
        <v>#N/A</v>
      </c>
      <c r="G2427" s="10">
        <f t="array" ref="G2427">PERCENTILE(IF(ISERROR(F2427:F7426)=FALSE,F2427:F7426),CycleTimePercentile)</f>
        <v>0</v>
      </c>
      <c r="H2427" s="2" t="e">
        <f ca="1" xml:space="preserve"> IF(OR(Calculations!C2427 = "",Calculations!C2427 = WorkTypeString),  Calculations!K2427, NA())</f>
        <v>#N/A</v>
      </c>
      <c r="I2427" s="2" t="e">
        <f xml:space="preserve"> IF(Calculations!C2427 = DefectTypeString,  Calculations!K2427, NA())</f>
        <v>#N/A</v>
      </c>
    </row>
    <row r="2428" spans="1:9" x14ac:dyDescent="0.25">
      <c r="A2428" s="8" t="str">
        <f>Calculations!A2428</f>
        <v/>
      </c>
      <c r="B2428" s="2" t="str">
        <f t="shared" si="42"/>
        <v/>
      </c>
      <c r="C2428" s="10" t="str">
        <f>IFERROR(Calculations!J2428,"")</f>
        <v/>
      </c>
      <c r="D2428" s="10" t="str">
        <f xml:space="preserve"> IF(OR(Calculations!C2428 = "",Calculations!C2428 = WorkTypeString),  IFERROR(Calculations!J2428,""), NA())</f>
        <v/>
      </c>
      <c r="E2428" s="10">
        <f t="array" ref="E2428">PERCENTILE(IF(ISERROR(D2428:D7427)=FALSE,D2428:D7427),CycleTimePercentile)</f>
        <v>0</v>
      </c>
      <c r="F2428" s="2" t="e">
        <f xml:space="preserve"> IF(Calculations!C2428 = DefectTypeString,  IFERROR(Calculations!J2428,""), NA())</f>
        <v>#N/A</v>
      </c>
      <c r="G2428" s="10">
        <f t="array" ref="G2428">PERCENTILE(IF(ISERROR(F2428:F7427)=FALSE,F2428:F7427),CycleTimePercentile)</f>
        <v>0</v>
      </c>
      <c r="H2428" s="2" t="e">
        <f ca="1" xml:space="preserve"> IF(OR(Calculations!C2428 = "",Calculations!C2428 = WorkTypeString),  Calculations!K2428, NA())</f>
        <v>#N/A</v>
      </c>
      <c r="I2428" s="2" t="e">
        <f xml:space="preserve"> IF(Calculations!C2428 = DefectTypeString,  Calculations!K2428, NA())</f>
        <v>#N/A</v>
      </c>
    </row>
    <row r="2429" spans="1:9" x14ac:dyDescent="0.25">
      <c r="A2429" s="8" t="str">
        <f>Calculations!A2429</f>
        <v/>
      </c>
      <c r="B2429" s="2" t="str">
        <f t="shared" si="42"/>
        <v/>
      </c>
      <c r="C2429" s="10" t="str">
        <f>IFERROR(Calculations!J2429,"")</f>
        <v/>
      </c>
      <c r="D2429" s="10" t="str">
        <f xml:space="preserve"> IF(OR(Calculations!C2429 = "",Calculations!C2429 = WorkTypeString),  IFERROR(Calculations!J2429,""), NA())</f>
        <v/>
      </c>
      <c r="E2429" s="10">
        <f t="array" ref="E2429">PERCENTILE(IF(ISERROR(D2429:D7428)=FALSE,D2429:D7428),CycleTimePercentile)</f>
        <v>0</v>
      </c>
      <c r="F2429" s="2" t="e">
        <f xml:space="preserve"> IF(Calculations!C2429 = DefectTypeString,  IFERROR(Calculations!J2429,""), NA())</f>
        <v>#N/A</v>
      </c>
      <c r="G2429" s="10">
        <f t="array" ref="G2429">PERCENTILE(IF(ISERROR(F2429:F7428)=FALSE,F2429:F7428),CycleTimePercentile)</f>
        <v>0</v>
      </c>
      <c r="H2429" s="2" t="e">
        <f ca="1" xml:space="preserve"> IF(OR(Calculations!C2429 = "",Calculations!C2429 = WorkTypeString),  Calculations!K2429, NA())</f>
        <v>#N/A</v>
      </c>
      <c r="I2429" s="2" t="e">
        <f xml:space="preserve"> IF(Calculations!C2429 = DefectTypeString,  Calculations!K2429, NA())</f>
        <v>#N/A</v>
      </c>
    </row>
    <row r="2430" spans="1:9" x14ac:dyDescent="0.25">
      <c r="A2430" s="8" t="str">
        <f>Calculations!A2430</f>
        <v/>
      </c>
      <c r="B2430" s="2" t="str">
        <f t="shared" si="42"/>
        <v/>
      </c>
      <c r="C2430" s="10" t="str">
        <f>IFERROR(Calculations!J2430,"")</f>
        <v/>
      </c>
      <c r="D2430" s="10" t="str">
        <f xml:space="preserve"> IF(OR(Calculations!C2430 = "",Calculations!C2430 = WorkTypeString),  IFERROR(Calculations!J2430,""), NA())</f>
        <v/>
      </c>
      <c r="E2430" s="10">
        <f t="array" ref="E2430">PERCENTILE(IF(ISERROR(D2430:D7429)=FALSE,D2430:D7429),CycleTimePercentile)</f>
        <v>0</v>
      </c>
      <c r="F2430" s="2" t="e">
        <f xml:space="preserve"> IF(Calculations!C2430 = DefectTypeString,  IFERROR(Calculations!J2430,""), NA())</f>
        <v>#N/A</v>
      </c>
      <c r="G2430" s="10">
        <f t="array" ref="G2430">PERCENTILE(IF(ISERROR(F2430:F7429)=FALSE,F2430:F7429),CycleTimePercentile)</f>
        <v>0</v>
      </c>
      <c r="H2430" s="2" t="e">
        <f ca="1" xml:space="preserve"> IF(OR(Calculations!C2430 = "",Calculations!C2430 = WorkTypeString),  Calculations!K2430, NA())</f>
        <v>#N/A</v>
      </c>
      <c r="I2430" s="2" t="e">
        <f xml:space="preserve"> IF(Calculations!C2430 = DefectTypeString,  Calculations!K2430, NA())</f>
        <v>#N/A</v>
      </c>
    </row>
    <row r="2431" spans="1:9" x14ac:dyDescent="0.25">
      <c r="A2431" s="8" t="str">
        <f>Calculations!A2431</f>
        <v/>
      </c>
      <c r="B2431" s="2" t="str">
        <f t="shared" si="42"/>
        <v/>
      </c>
      <c r="C2431" s="10" t="str">
        <f>IFERROR(Calculations!J2431,"")</f>
        <v/>
      </c>
      <c r="D2431" s="10" t="str">
        <f xml:space="preserve"> IF(OR(Calculations!C2431 = "",Calculations!C2431 = WorkTypeString),  IFERROR(Calculations!J2431,""), NA())</f>
        <v/>
      </c>
      <c r="E2431" s="10">
        <f t="array" ref="E2431">PERCENTILE(IF(ISERROR(D2431:D7430)=FALSE,D2431:D7430),CycleTimePercentile)</f>
        <v>0</v>
      </c>
      <c r="F2431" s="2" t="e">
        <f xml:space="preserve"> IF(Calculations!C2431 = DefectTypeString,  IFERROR(Calculations!J2431,""), NA())</f>
        <v>#N/A</v>
      </c>
      <c r="G2431" s="10">
        <f t="array" ref="G2431">PERCENTILE(IF(ISERROR(F2431:F7430)=FALSE,F2431:F7430),CycleTimePercentile)</f>
        <v>0</v>
      </c>
      <c r="H2431" s="2" t="e">
        <f ca="1" xml:space="preserve"> IF(OR(Calculations!C2431 = "",Calculations!C2431 = WorkTypeString),  Calculations!K2431, NA())</f>
        <v>#N/A</v>
      </c>
      <c r="I2431" s="2" t="e">
        <f xml:space="preserve"> IF(Calculations!C2431 = DefectTypeString,  Calculations!K2431, NA())</f>
        <v>#N/A</v>
      </c>
    </row>
    <row r="2432" spans="1:9" x14ac:dyDescent="0.25">
      <c r="A2432" s="8" t="str">
        <f>Calculations!A2432</f>
        <v/>
      </c>
      <c r="B2432" s="2" t="str">
        <f t="shared" si="42"/>
        <v/>
      </c>
      <c r="C2432" s="10" t="str">
        <f>IFERROR(Calculations!J2432,"")</f>
        <v/>
      </c>
      <c r="D2432" s="10" t="str">
        <f xml:space="preserve"> IF(OR(Calculations!C2432 = "",Calculations!C2432 = WorkTypeString),  IFERROR(Calculations!J2432,""), NA())</f>
        <v/>
      </c>
      <c r="E2432" s="10">
        <f t="array" ref="E2432">PERCENTILE(IF(ISERROR(D2432:D7431)=FALSE,D2432:D7431),CycleTimePercentile)</f>
        <v>0</v>
      </c>
      <c r="F2432" s="2" t="e">
        <f xml:space="preserve"> IF(Calculations!C2432 = DefectTypeString,  IFERROR(Calculations!J2432,""), NA())</f>
        <v>#N/A</v>
      </c>
      <c r="G2432" s="10">
        <f t="array" ref="G2432">PERCENTILE(IF(ISERROR(F2432:F7431)=FALSE,F2432:F7431),CycleTimePercentile)</f>
        <v>0</v>
      </c>
      <c r="H2432" s="2" t="e">
        <f ca="1" xml:space="preserve"> IF(OR(Calculations!C2432 = "",Calculations!C2432 = WorkTypeString),  Calculations!K2432, NA())</f>
        <v>#N/A</v>
      </c>
      <c r="I2432" s="2" t="e">
        <f xml:space="preserve"> IF(Calculations!C2432 = DefectTypeString,  Calculations!K2432, NA())</f>
        <v>#N/A</v>
      </c>
    </row>
    <row r="2433" spans="1:9" x14ac:dyDescent="0.25">
      <c r="A2433" s="8" t="str">
        <f>Calculations!A2433</f>
        <v/>
      </c>
      <c r="B2433" s="2" t="str">
        <f t="shared" si="42"/>
        <v/>
      </c>
      <c r="C2433" s="10" t="str">
        <f>IFERROR(Calculations!J2433,"")</f>
        <v/>
      </c>
      <c r="D2433" s="10" t="str">
        <f xml:space="preserve"> IF(OR(Calculations!C2433 = "",Calculations!C2433 = WorkTypeString),  IFERROR(Calculations!J2433,""), NA())</f>
        <v/>
      </c>
      <c r="E2433" s="10">
        <f t="array" ref="E2433">PERCENTILE(IF(ISERROR(D2433:D7432)=FALSE,D2433:D7432),CycleTimePercentile)</f>
        <v>0</v>
      </c>
      <c r="F2433" s="2" t="e">
        <f xml:space="preserve"> IF(Calculations!C2433 = DefectTypeString,  IFERROR(Calculations!J2433,""), NA())</f>
        <v>#N/A</v>
      </c>
      <c r="G2433" s="10">
        <f t="array" ref="G2433">PERCENTILE(IF(ISERROR(F2433:F7432)=FALSE,F2433:F7432),CycleTimePercentile)</f>
        <v>0</v>
      </c>
      <c r="H2433" s="2" t="e">
        <f ca="1" xml:space="preserve"> IF(OR(Calculations!C2433 = "",Calculations!C2433 = WorkTypeString),  Calculations!K2433, NA())</f>
        <v>#N/A</v>
      </c>
      <c r="I2433" s="2" t="e">
        <f xml:space="preserve"> IF(Calculations!C2433 = DefectTypeString,  Calculations!K2433, NA())</f>
        <v>#N/A</v>
      </c>
    </row>
    <row r="2434" spans="1:9" x14ac:dyDescent="0.25">
      <c r="A2434" s="8" t="str">
        <f>Calculations!A2434</f>
        <v/>
      </c>
      <c r="B2434" s="2" t="str">
        <f t="shared" si="42"/>
        <v/>
      </c>
      <c r="C2434" s="10" t="str">
        <f>IFERROR(Calculations!J2434,"")</f>
        <v/>
      </c>
      <c r="D2434" s="10" t="str">
        <f xml:space="preserve"> IF(OR(Calculations!C2434 = "",Calculations!C2434 = WorkTypeString),  IFERROR(Calculations!J2434,""), NA())</f>
        <v/>
      </c>
      <c r="E2434" s="10">
        <f t="array" ref="E2434">PERCENTILE(IF(ISERROR(D2434:D7433)=FALSE,D2434:D7433),CycleTimePercentile)</f>
        <v>0</v>
      </c>
      <c r="F2434" s="2" t="e">
        <f xml:space="preserve"> IF(Calculations!C2434 = DefectTypeString,  IFERROR(Calculations!J2434,""), NA())</f>
        <v>#N/A</v>
      </c>
      <c r="G2434" s="10">
        <f t="array" ref="G2434">PERCENTILE(IF(ISERROR(F2434:F7433)=FALSE,F2434:F7433),CycleTimePercentile)</f>
        <v>0</v>
      </c>
      <c r="H2434" s="2" t="e">
        <f ca="1" xml:space="preserve"> IF(OR(Calculations!C2434 = "",Calculations!C2434 = WorkTypeString),  Calculations!K2434, NA())</f>
        <v>#N/A</v>
      </c>
      <c r="I2434" s="2" t="e">
        <f xml:space="preserve"> IF(Calculations!C2434 = DefectTypeString,  Calculations!K2434, NA())</f>
        <v>#N/A</v>
      </c>
    </row>
    <row r="2435" spans="1:9" x14ac:dyDescent="0.25">
      <c r="A2435" s="8" t="str">
        <f>Calculations!A2435</f>
        <v/>
      </c>
      <c r="B2435" s="2" t="str">
        <f t="shared" ref="B2435:B2498" si="43">IF(ISNUMBER(A2435),YEAR(A2435)&amp;"-"&amp;TEXT(MONTH(A2435),"00")&amp;"-"&amp;TEXT(DAY(A2435),"00")&amp;"-"&amp;TEXT(HOUR(A2435),"00"),"")</f>
        <v/>
      </c>
      <c r="C2435" s="10" t="str">
        <f>IFERROR(Calculations!J2435,"")</f>
        <v/>
      </c>
      <c r="D2435" s="10" t="str">
        <f xml:space="preserve"> IF(OR(Calculations!C2435 = "",Calculations!C2435 = WorkTypeString),  IFERROR(Calculations!J2435,""), NA())</f>
        <v/>
      </c>
      <c r="E2435" s="10">
        <f t="array" ref="E2435">PERCENTILE(IF(ISERROR(D2435:D7434)=FALSE,D2435:D7434),CycleTimePercentile)</f>
        <v>0</v>
      </c>
      <c r="F2435" s="2" t="e">
        <f xml:space="preserve"> IF(Calculations!C2435 = DefectTypeString,  IFERROR(Calculations!J2435,""), NA())</f>
        <v>#N/A</v>
      </c>
      <c r="G2435" s="10">
        <f t="array" ref="G2435">PERCENTILE(IF(ISERROR(F2435:F7434)=FALSE,F2435:F7434),CycleTimePercentile)</f>
        <v>0</v>
      </c>
      <c r="H2435" s="2" t="e">
        <f ca="1" xml:space="preserve"> IF(OR(Calculations!C2435 = "",Calculations!C2435 = WorkTypeString),  Calculations!K2435, NA())</f>
        <v>#N/A</v>
      </c>
      <c r="I2435" s="2" t="e">
        <f xml:space="preserve"> IF(Calculations!C2435 = DefectTypeString,  Calculations!K2435, NA())</f>
        <v>#N/A</v>
      </c>
    </row>
    <row r="2436" spans="1:9" x14ac:dyDescent="0.25">
      <c r="A2436" s="8" t="str">
        <f>Calculations!A2436</f>
        <v/>
      </c>
      <c r="B2436" s="2" t="str">
        <f t="shared" si="43"/>
        <v/>
      </c>
      <c r="C2436" s="10" t="str">
        <f>IFERROR(Calculations!J2436,"")</f>
        <v/>
      </c>
      <c r="D2436" s="10" t="str">
        <f xml:space="preserve"> IF(OR(Calculations!C2436 = "",Calculations!C2436 = WorkTypeString),  IFERROR(Calculations!J2436,""), NA())</f>
        <v/>
      </c>
      <c r="E2436" s="10">
        <f t="array" ref="E2436">PERCENTILE(IF(ISERROR(D2436:D7435)=FALSE,D2436:D7435),CycleTimePercentile)</f>
        <v>0</v>
      </c>
      <c r="F2436" s="2" t="e">
        <f xml:space="preserve"> IF(Calculations!C2436 = DefectTypeString,  IFERROR(Calculations!J2436,""), NA())</f>
        <v>#N/A</v>
      </c>
      <c r="G2436" s="10">
        <f t="array" ref="G2436">PERCENTILE(IF(ISERROR(F2436:F7435)=FALSE,F2436:F7435),CycleTimePercentile)</f>
        <v>0</v>
      </c>
      <c r="H2436" s="2" t="e">
        <f ca="1" xml:space="preserve"> IF(OR(Calculations!C2436 = "",Calculations!C2436 = WorkTypeString),  Calculations!K2436, NA())</f>
        <v>#N/A</v>
      </c>
      <c r="I2436" s="2" t="e">
        <f xml:space="preserve"> IF(Calculations!C2436 = DefectTypeString,  Calculations!K2436, NA())</f>
        <v>#N/A</v>
      </c>
    </row>
    <row r="2437" spans="1:9" x14ac:dyDescent="0.25">
      <c r="A2437" s="8" t="str">
        <f>Calculations!A2437</f>
        <v/>
      </c>
      <c r="B2437" s="2" t="str">
        <f t="shared" si="43"/>
        <v/>
      </c>
      <c r="C2437" s="10" t="str">
        <f>IFERROR(Calculations!J2437,"")</f>
        <v/>
      </c>
      <c r="D2437" s="10" t="str">
        <f xml:space="preserve"> IF(OR(Calculations!C2437 = "",Calculations!C2437 = WorkTypeString),  IFERROR(Calculations!J2437,""), NA())</f>
        <v/>
      </c>
      <c r="E2437" s="10">
        <f t="array" ref="E2437">PERCENTILE(IF(ISERROR(D2437:D7436)=FALSE,D2437:D7436),CycleTimePercentile)</f>
        <v>0</v>
      </c>
      <c r="F2437" s="2" t="e">
        <f xml:space="preserve"> IF(Calculations!C2437 = DefectTypeString,  IFERROR(Calculations!J2437,""), NA())</f>
        <v>#N/A</v>
      </c>
      <c r="G2437" s="10">
        <f t="array" ref="G2437">PERCENTILE(IF(ISERROR(F2437:F7436)=FALSE,F2437:F7436),CycleTimePercentile)</f>
        <v>0</v>
      </c>
      <c r="H2437" s="2" t="e">
        <f ca="1" xml:space="preserve"> IF(OR(Calculations!C2437 = "",Calculations!C2437 = WorkTypeString),  Calculations!K2437, NA())</f>
        <v>#N/A</v>
      </c>
      <c r="I2437" s="2" t="e">
        <f xml:space="preserve"> IF(Calculations!C2437 = DefectTypeString,  Calculations!K2437, NA())</f>
        <v>#N/A</v>
      </c>
    </row>
    <row r="2438" spans="1:9" x14ac:dyDescent="0.25">
      <c r="A2438" s="8" t="str">
        <f>Calculations!A2438</f>
        <v/>
      </c>
      <c r="B2438" s="2" t="str">
        <f t="shared" si="43"/>
        <v/>
      </c>
      <c r="C2438" s="10" t="str">
        <f>IFERROR(Calculations!J2438,"")</f>
        <v/>
      </c>
      <c r="D2438" s="10" t="str">
        <f xml:space="preserve"> IF(OR(Calculations!C2438 = "",Calculations!C2438 = WorkTypeString),  IFERROR(Calculations!J2438,""), NA())</f>
        <v/>
      </c>
      <c r="E2438" s="10">
        <f t="array" ref="E2438">PERCENTILE(IF(ISERROR(D2438:D7437)=FALSE,D2438:D7437),CycleTimePercentile)</f>
        <v>0</v>
      </c>
      <c r="F2438" s="2" t="e">
        <f xml:space="preserve"> IF(Calculations!C2438 = DefectTypeString,  IFERROR(Calculations!J2438,""), NA())</f>
        <v>#N/A</v>
      </c>
      <c r="G2438" s="10">
        <f t="array" ref="G2438">PERCENTILE(IF(ISERROR(F2438:F7437)=FALSE,F2438:F7437),CycleTimePercentile)</f>
        <v>0</v>
      </c>
      <c r="H2438" s="2" t="e">
        <f ca="1" xml:space="preserve"> IF(OR(Calculations!C2438 = "",Calculations!C2438 = WorkTypeString),  Calculations!K2438, NA())</f>
        <v>#N/A</v>
      </c>
      <c r="I2438" s="2" t="e">
        <f xml:space="preserve"> IF(Calculations!C2438 = DefectTypeString,  Calculations!K2438, NA())</f>
        <v>#N/A</v>
      </c>
    </row>
    <row r="2439" spans="1:9" x14ac:dyDescent="0.25">
      <c r="A2439" s="8" t="str">
        <f>Calculations!A2439</f>
        <v/>
      </c>
      <c r="B2439" s="2" t="str">
        <f t="shared" si="43"/>
        <v/>
      </c>
      <c r="C2439" s="10" t="str">
        <f>IFERROR(Calculations!J2439,"")</f>
        <v/>
      </c>
      <c r="D2439" s="10" t="str">
        <f xml:space="preserve"> IF(OR(Calculations!C2439 = "",Calculations!C2439 = WorkTypeString),  IFERROR(Calculations!J2439,""), NA())</f>
        <v/>
      </c>
      <c r="E2439" s="10">
        <f t="array" ref="E2439">PERCENTILE(IF(ISERROR(D2439:D7438)=FALSE,D2439:D7438),CycleTimePercentile)</f>
        <v>0</v>
      </c>
      <c r="F2439" s="2" t="e">
        <f xml:space="preserve"> IF(Calculations!C2439 = DefectTypeString,  IFERROR(Calculations!J2439,""), NA())</f>
        <v>#N/A</v>
      </c>
      <c r="G2439" s="10">
        <f t="array" ref="G2439">PERCENTILE(IF(ISERROR(F2439:F7438)=FALSE,F2439:F7438),CycleTimePercentile)</f>
        <v>0</v>
      </c>
      <c r="H2439" s="2" t="e">
        <f ca="1" xml:space="preserve"> IF(OR(Calculations!C2439 = "",Calculations!C2439 = WorkTypeString),  Calculations!K2439, NA())</f>
        <v>#N/A</v>
      </c>
      <c r="I2439" s="2" t="e">
        <f xml:space="preserve"> IF(Calculations!C2439 = DefectTypeString,  Calculations!K2439, NA())</f>
        <v>#N/A</v>
      </c>
    </row>
    <row r="2440" spans="1:9" x14ac:dyDescent="0.25">
      <c r="A2440" s="8" t="str">
        <f>Calculations!A2440</f>
        <v/>
      </c>
      <c r="B2440" s="2" t="str">
        <f t="shared" si="43"/>
        <v/>
      </c>
      <c r="C2440" s="10" t="str">
        <f>IFERROR(Calculations!J2440,"")</f>
        <v/>
      </c>
      <c r="D2440" s="10" t="str">
        <f xml:space="preserve"> IF(OR(Calculations!C2440 = "",Calculations!C2440 = WorkTypeString),  IFERROR(Calculations!J2440,""), NA())</f>
        <v/>
      </c>
      <c r="E2440" s="10">
        <f t="array" ref="E2440">PERCENTILE(IF(ISERROR(D2440:D7439)=FALSE,D2440:D7439),CycleTimePercentile)</f>
        <v>0</v>
      </c>
      <c r="F2440" s="2" t="e">
        <f xml:space="preserve"> IF(Calculations!C2440 = DefectTypeString,  IFERROR(Calculations!J2440,""), NA())</f>
        <v>#N/A</v>
      </c>
      <c r="G2440" s="10">
        <f t="array" ref="G2440">PERCENTILE(IF(ISERROR(F2440:F7439)=FALSE,F2440:F7439),CycleTimePercentile)</f>
        <v>0</v>
      </c>
      <c r="H2440" s="2" t="e">
        <f ca="1" xml:space="preserve"> IF(OR(Calculations!C2440 = "",Calculations!C2440 = WorkTypeString),  Calculations!K2440, NA())</f>
        <v>#N/A</v>
      </c>
      <c r="I2440" s="2" t="e">
        <f xml:space="preserve"> IF(Calculations!C2440 = DefectTypeString,  Calculations!K2440, NA())</f>
        <v>#N/A</v>
      </c>
    </row>
    <row r="2441" spans="1:9" x14ac:dyDescent="0.25">
      <c r="A2441" s="8" t="str">
        <f>Calculations!A2441</f>
        <v/>
      </c>
      <c r="B2441" s="2" t="str">
        <f t="shared" si="43"/>
        <v/>
      </c>
      <c r="C2441" s="10" t="str">
        <f>IFERROR(Calculations!J2441,"")</f>
        <v/>
      </c>
      <c r="D2441" s="10" t="str">
        <f xml:space="preserve"> IF(OR(Calculations!C2441 = "",Calculations!C2441 = WorkTypeString),  IFERROR(Calculations!J2441,""), NA())</f>
        <v/>
      </c>
      <c r="E2441" s="10">
        <f t="array" ref="E2441">PERCENTILE(IF(ISERROR(D2441:D7440)=FALSE,D2441:D7440),CycleTimePercentile)</f>
        <v>0</v>
      </c>
      <c r="F2441" s="2" t="e">
        <f xml:space="preserve"> IF(Calculations!C2441 = DefectTypeString,  IFERROR(Calculations!J2441,""), NA())</f>
        <v>#N/A</v>
      </c>
      <c r="G2441" s="10">
        <f t="array" ref="G2441">PERCENTILE(IF(ISERROR(F2441:F7440)=FALSE,F2441:F7440),CycleTimePercentile)</f>
        <v>0</v>
      </c>
      <c r="H2441" s="2" t="e">
        <f ca="1" xml:space="preserve"> IF(OR(Calculations!C2441 = "",Calculations!C2441 = WorkTypeString),  Calculations!K2441, NA())</f>
        <v>#N/A</v>
      </c>
      <c r="I2441" s="2" t="e">
        <f xml:space="preserve"> IF(Calculations!C2441 = DefectTypeString,  Calculations!K2441, NA())</f>
        <v>#N/A</v>
      </c>
    </row>
    <row r="2442" spans="1:9" x14ac:dyDescent="0.25">
      <c r="A2442" s="8" t="str">
        <f>Calculations!A2442</f>
        <v/>
      </c>
      <c r="B2442" s="2" t="str">
        <f t="shared" si="43"/>
        <v/>
      </c>
      <c r="C2442" s="10" t="str">
        <f>IFERROR(Calculations!J2442,"")</f>
        <v/>
      </c>
      <c r="D2442" s="10" t="str">
        <f xml:space="preserve"> IF(OR(Calculations!C2442 = "",Calculations!C2442 = WorkTypeString),  IFERROR(Calculations!J2442,""), NA())</f>
        <v/>
      </c>
      <c r="E2442" s="10">
        <f t="array" ref="E2442">PERCENTILE(IF(ISERROR(D2442:D7441)=FALSE,D2442:D7441),CycleTimePercentile)</f>
        <v>0</v>
      </c>
      <c r="F2442" s="2" t="e">
        <f xml:space="preserve"> IF(Calculations!C2442 = DefectTypeString,  IFERROR(Calculations!J2442,""), NA())</f>
        <v>#N/A</v>
      </c>
      <c r="G2442" s="10">
        <f t="array" ref="G2442">PERCENTILE(IF(ISERROR(F2442:F7441)=FALSE,F2442:F7441),CycleTimePercentile)</f>
        <v>0</v>
      </c>
      <c r="H2442" s="2" t="e">
        <f ca="1" xml:space="preserve"> IF(OR(Calculations!C2442 = "",Calculations!C2442 = WorkTypeString),  Calculations!K2442, NA())</f>
        <v>#N/A</v>
      </c>
      <c r="I2442" s="2" t="e">
        <f xml:space="preserve"> IF(Calculations!C2442 = DefectTypeString,  Calculations!K2442, NA())</f>
        <v>#N/A</v>
      </c>
    </row>
    <row r="2443" spans="1:9" x14ac:dyDescent="0.25">
      <c r="A2443" s="8" t="str">
        <f>Calculations!A2443</f>
        <v/>
      </c>
      <c r="B2443" s="2" t="str">
        <f t="shared" si="43"/>
        <v/>
      </c>
      <c r="C2443" s="10" t="str">
        <f>IFERROR(Calculations!J2443,"")</f>
        <v/>
      </c>
      <c r="D2443" s="10" t="str">
        <f xml:space="preserve"> IF(OR(Calculations!C2443 = "",Calculations!C2443 = WorkTypeString),  IFERROR(Calculations!J2443,""), NA())</f>
        <v/>
      </c>
      <c r="E2443" s="10">
        <f t="array" ref="E2443">PERCENTILE(IF(ISERROR(D2443:D7442)=FALSE,D2443:D7442),CycleTimePercentile)</f>
        <v>0</v>
      </c>
      <c r="F2443" s="2" t="e">
        <f xml:space="preserve"> IF(Calculations!C2443 = DefectTypeString,  IFERROR(Calculations!J2443,""), NA())</f>
        <v>#N/A</v>
      </c>
      <c r="G2443" s="10">
        <f t="array" ref="G2443">PERCENTILE(IF(ISERROR(F2443:F7442)=FALSE,F2443:F7442),CycleTimePercentile)</f>
        <v>0</v>
      </c>
      <c r="H2443" s="2" t="e">
        <f ca="1" xml:space="preserve"> IF(OR(Calculations!C2443 = "",Calculations!C2443 = WorkTypeString),  Calculations!K2443, NA())</f>
        <v>#N/A</v>
      </c>
      <c r="I2443" s="2" t="e">
        <f xml:space="preserve"> IF(Calculations!C2443 = DefectTypeString,  Calculations!K2443, NA())</f>
        <v>#N/A</v>
      </c>
    </row>
    <row r="2444" spans="1:9" x14ac:dyDescent="0.25">
      <c r="A2444" s="8" t="str">
        <f>Calculations!A2444</f>
        <v/>
      </c>
      <c r="B2444" s="2" t="str">
        <f t="shared" si="43"/>
        <v/>
      </c>
      <c r="C2444" s="10" t="str">
        <f>IFERROR(Calculations!J2444,"")</f>
        <v/>
      </c>
      <c r="D2444" s="10" t="str">
        <f xml:space="preserve"> IF(OR(Calculations!C2444 = "",Calculations!C2444 = WorkTypeString),  IFERROR(Calculations!J2444,""), NA())</f>
        <v/>
      </c>
      <c r="E2444" s="10">
        <f t="array" ref="E2444">PERCENTILE(IF(ISERROR(D2444:D7443)=FALSE,D2444:D7443),CycleTimePercentile)</f>
        <v>0</v>
      </c>
      <c r="F2444" s="2" t="e">
        <f xml:space="preserve"> IF(Calculations!C2444 = DefectTypeString,  IFERROR(Calculations!J2444,""), NA())</f>
        <v>#N/A</v>
      </c>
      <c r="G2444" s="10">
        <f t="array" ref="G2444">PERCENTILE(IF(ISERROR(F2444:F7443)=FALSE,F2444:F7443),CycleTimePercentile)</f>
        <v>0</v>
      </c>
      <c r="H2444" s="2" t="e">
        <f ca="1" xml:space="preserve"> IF(OR(Calculations!C2444 = "",Calculations!C2444 = WorkTypeString),  Calculations!K2444, NA())</f>
        <v>#N/A</v>
      </c>
      <c r="I2444" s="2" t="e">
        <f xml:space="preserve"> IF(Calculations!C2444 = DefectTypeString,  Calculations!K2444, NA())</f>
        <v>#N/A</v>
      </c>
    </row>
    <row r="2445" spans="1:9" x14ac:dyDescent="0.25">
      <c r="A2445" s="8" t="str">
        <f>Calculations!A2445</f>
        <v/>
      </c>
      <c r="B2445" s="2" t="str">
        <f t="shared" si="43"/>
        <v/>
      </c>
      <c r="C2445" s="10" t="str">
        <f>IFERROR(Calculations!J2445,"")</f>
        <v/>
      </c>
      <c r="D2445" s="10" t="str">
        <f xml:space="preserve"> IF(OR(Calculations!C2445 = "",Calculations!C2445 = WorkTypeString),  IFERROR(Calculations!J2445,""), NA())</f>
        <v/>
      </c>
      <c r="E2445" s="10">
        <f t="array" ref="E2445">PERCENTILE(IF(ISERROR(D2445:D7444)=FALSE,D2445:D7444),CycleTimePercentile)</f>
        <v>0</v>
      </c>
      <c r="F2445" s="2" t="e">
        <f xml:space="preserve"> IF(Calculations!C2445 = DefectTypeString,  IFERROR(Calculations!J2445,""), NA())</f>
        <v>#N/A</v>
      </c>
      <c r="G2445" s="10">
        <f t="array" ref="G2445">PERCENTILE(IF(ISERROR(F2445:F7444)=FALSE,F2445:F7444),CycleTimePercentile)</f>
        <v>0</v>
      </c>
      <c r="H2445" s="2" t="e">
        <f ca="1" xml:space="preserve"> IF(OR(Calculations!C2445 = "",Calculations!C2445 = WorkTypeString),  Calculations!K2445, NA())</f>
        <v>#N/A</v>
      </c>
      <c r="I2445" s="2" t="e">
        <f xml:space="preserve"> IF(Calculations!C2445 = DefectTypeString,  Calculations!K2445, NA())</f>
        <v>#N/A</v>
      </c>
    </row>
    <row r="2446" spans="1:9" x14ac:dyDescent="0.25">
      <c r="A2446" s="8" t="str">
        <f>Calculations!A2446</f>
        <v/>
      </c>
      <c r="B2446" s="2" t="str">
        <f t="shared" si="43"/>
        <v/>
      </c>
      <c r="C2446" s="10" t="str">
        <f>IFERROR(Calculations!J2446,"")</f>
        <v/>
      </c>
      <c r="D2446" s="10" t="str">
        <f xml:space="preserve"> IF(OR(Calculations!C2446 = "",Calculations!C2446 = WorkTypeString),  IFERROR(Calculations!J2446,""), NA())</f>
        <v/>
      </c>
      <c r="E2446" s="10">
        <f t="array" ref="E2446">PERCENTILE(IF(ISERROR(D2446:D7445)=FALSE,D2446:D7445),CycleTimePercentile)</f>
        <v>0</v>
      </c>
      <c r="F2446" s="2" t="e">
        <f xml:space="preserve"> IF(Calculations!C2446 = DefectTypeString,  IFERROR(Calculations!J2446,""), NA())</f>
        <v>#N/A</v>
      </c>
      <c r="G2446" s="10">
        <f t="array" ref="G2446">PERCENTILE(IF(ISERROR(F2446:F7445)=FALSE,F2446:F7445),CycleTimePercentile)</f>
        <v>0</v>
      </c>
      <c r="H2446" s="2" t="e">
        <f ca="1" xml:space="preserve"> IF(OR(Calculations!C2446 = "",Calculations!C2446 = WorkTypeString),  Calculations!K2446, NA())</f>
        <v>#N/A</v>
      </c>
      <c r="I2446" s="2" t="e">
        <f xml:space="preserve"> IF(Calculations!C2446 = DefectTypeString,  Calculations!K2446, NA())</f>
        <v>#N/A</v>
      </c>
    </row>
    <row r="2447" spans="1:9" x14ac:dyDescent="0.25">
      <c r="A2447" s="8" t="str">
        <f>Calculations!A2447</f>
        <v/>
      </c>
      <c r="B2447" s="2" t="str">
        <f t="shared" si="43"/>
        <v/>
      </c>
      <c r="C2447" s="10" t="str">
        <f>IFERROR(Calculations!J2447,"")</f>
        <v/>
      </c>
      <c r="D2447" s="10" t="str">
        <f xml:space="preserve"> IF(OR(Calculations!C2447 = "",Calculations!C2447 = WorkTypeString),  IFERROR(Calculations!J2447,""), NA())</f>
        <v/>
      </c>
      <c r="E2447" s="10">
        <f t="array" ref="E2447">PERCENTILE(IF(ISERROR(D2447:D7446)=FALSE,D2447:D7446),CycleTimePercentile)</f>
        <v>0</v>
      </c>
      <c r="F2447" s="2" t="e">
        <f xml:space="preserve"> IF(Calculations!C2447 = DefectTypeString,  IFERROR(Calculations!J2447,""), NA())</f>
        <v>#N/A</v>
      </c>
      <c r="G2447" s="10">
        <f t="array" ref="G2447">PERCENTILE(IF(ISERROR(F2447:F7446)=FALSE,F2447:F7446),CycleTimePercentile)</f>
        <v>0</v>
      </c>
      <c r="H2447" s="2" t="e">
        <f ca="1" xml:space="preserve"> IF(OR(Calculations!C2447 = "",Calculations!C2447 = WorkTypeString),  Calculations!K2447, NA())</f>
        <v>#N/A</v>
      </c>
      <c r="I2447" s="2" t="e">
        <f xml:space="preserve"> IF(Calculations!C2447 = DefectTypeString,  Calculations!K2447, NA())</f>
        <v>#N/A</v>
      </c>
    </row>
    <row r="2448" spans="1:9" x14ac:dyDescent="0.25">
      <c r="A2448" s="8" t="str">
        <f>Calculations!A2448</f>
        <v/>
      </c>
      <c r="B2448" s="2" t="str">
        <f t="shared" si="43"/>
        <v/>
      </c>
      <c r="C2448" s="10" t="str">
        <f>IFERROR(Calculations!J2448,"")</f>
        <v/>
      </c>
      <c r="D2448" s="10" t="str">
        <f xml:space="preserve"> IF(OR(Calculations!C2448 = "",Calculations!C2448 = WorkTypeString),  IFERROR(Calculations!J2448,""), NA())</f>
        <v/>
      </c>
      <c r="E2448" s="10">
        <f t="array" ref="E2448">PERCENTILE(IF(ISERROR(D2448:D7447)=FALSE,D2448:D7447),CycleTimePercentile)</f>
        <v>0</v>
      </c>
      <c r="F2448" s="2" t="e">
        <f xml:space="preserve"> IF(Calculations!C2448 = DefectTypeString,  IFERROR(Calculations!J2448,""), NA())</f>
        <v>#N/A</v>
      </c>
      <c r="G2448" s="10">
        <f t="array" ref="G2448">PERCENTILE(IF(ISERROR(F2448:F7447)=FALSE,F2448:F7447),CycleTimePercentile)</f>
        <v>0</v>
      </c>
      <c r="H2448" s="2" t="e">
        <f ca="1" xml:space="preserve"> IF(OR(Calculations!C2448 = "",Calculations!C2448 = WorkTypeString),  Calculations!K2448, NA())</f>
        <v>#N/A</v>
      </c>
      <c r="I2448" s="2" t="e">
        <f xml:space="preserve"> IF(Calculations!C2448 = DefectTypeString,  Calculations!K2448, NA())</f>
        <v>#N/A</v>
      </c>
    </row>
    <row r="2449" spans="1:9" x14ac:dyDescent="0.25">
      <c r="A2449" s="8" t="str">
        <f>Calculations!A2449</f>
        <v/>
      </c>
      <c r="B2449" s="2" t="str">
        <f t="shared" si="43"/>
        <v/>
      </c>
      <c r="C2449" s="10" t="str">
        <f>IFERROR(Calculations!J2449,"")</f>
        <v/>
      </c>
      <c r="D2449" s="10" t="str">
        <f xml:space="preserve"> IF(OR(Calculations!C2449 = "",Calculations!C2449 = WorkTypeString),  IFERROR(Calculations!J2449,""), NA())</f>
        <v/>
      </c>
      <c r="E2449" s="10">
        <f t="array" ref="E2449">PERCENTILE(IF(ISERROR(D2449:D7448)=FALSE,D2449:D7448),CycleTimePercentile)</f>
        <v>0</v>
      </c>
      <c r="F2449" s="2" t="e">
        <f xml:space="preserve"> IF(Calculations!C2449 = DefectTypeString,  IFERROR(Calculations!J2449,""), NA())</f>
        <v>#N/A</v>
      </c>
      <c r="G2449" s="10">
        <f t="array" ref="G2449">PERCENTILE(IF(ISERROR(F2449:F7448)=FALSE,F2449:F7448),CycleTimePercentile)</f>
        <v>0</v>
      </c>
      <c r="H2449" s="2" t="e">
        <f ca="1" xml:space="preserve"> IF(OR(Calculations!C2449 = "",Calculations!C2449 = WorkTypeString),  Calculations!K2449, NA())</f>
        <v>#N/A</v>
      </c>
      <c r="I2449" s="2" t="e">
        <f xml:space="preserve"> IF(Calculations!C2449 = DefectTypeString,  Calculations!K2449, NA())</f>
        <v>#N/A</v>
      </c>
    </row>
    <row r="2450" spans="1:9" x14ac:dyDescent="0.25">
      <c r="A2450" s="8" t="str">
        <f>Calculations!A2450</f>
        <v/>
      </c>
      <c r="B2450" s="2" t="str">
        <f t="shared" si="43"/>
        <v/>
      </c>
      <c r="C2450" s="10" t="str">
        <f>IFERROR(Calculations!J2450,"")</f>
        <v/>
      </c>
      <c r="D2450" s="10" t="str">
        <f xml:space="preserve"> IF(OR(Calculations!C2450 = "",Calculations!C2450 = WorkTypeString),  IFERROR(Calculations!J2450,""), NA())</f>
        <v/>
      </c>
      <c r="E2450" s="10">
        <f t="array" ref="E2450">PERCENTILE(IF(ISERROR(D2450:D7449)=FALSE,D2450:D7449),CycleTimePercentile)</f>
        <v>0</v>
      </c>
      <c r="F2450" s="2" t="e">
        <f xml:space="preserve"> IF(Calculations!C2450 = DefectTypeString,  IFERROR(Calculations!J2450,""), NA())</f>
        <v>#N/A</v>
      </c>
      <c r="G2450" s="10">
        <f t="array" ref="G2450">PERCENTILE(IF(ISERROR(F2450:F7449)=FALSE,F2450:F7449),CycleTimePercentile)</f>
        <v>0</v>
      </c>
      <c r="H2450" s="2" t="e">
        <f ca="1" xml:space="preserve"> IF(OR(Calculations!C2450 = "",Calculations!C2450 = WorkTypeString),  Calculations!K2450, NA())</f>
        <v>#N/A</v>
      </c>
      <c r="I2450" s="2" t="e">
        <f xml:space="preserve"> IF(Calculations!C2450 = DefectTypeString,  Calculations!K2450, NA())</f>
        <v>#N/A</v>
      </c>
    </row>
    <row r="2451" spans="1:9" x14ac:dyDescent="0.25">
      <c r="A2451" s="8" t="str">
        <f>Calculations!A2451</f>
        <v/>
      </c>
      <c r="B2451" s="2" t="str">
        <f t="shared" si="43"/>
        <v/>
      </c>
      <c r="C2451" s="10" t="str">
        <f>IFERROR(Calculations!J2451,"")</f>
        <v/>
      </c>
      <c r="D2451" s="10" t="str">
        <f xml:space="preserve"> IF(OR(Calculations!C2451 = "",Calculations!C2451 = WorkTypeString),  IFERROR(Calculations!J2451,""), NA())</f>
        <v/>
      </c>
      <c r="E2451" s="10">
        <f t="array" ref="E2451">PERCENTILE(IF(ISERROR(D2451:D7450)=FALSE,D2451:D7450),CycleTimePercentile)</f>
        <v>0</v>
      </c>
      <c r="F2451" s="2" t="e">
        <f xml:space="preserve"> IF(Calculations!C2451 = DefectTypeString,  IFERROR(Calculations!J2451,""), NA())</f>
        <v>#N/A</v>
      </c>
      <c r="G2451" s="10">
        <f t="array" ref="G2451">PERCENTILE(IF(ISERROR(F2451:F7450)=FALSE,F2451:F7450),CycleTimePercentile)</f>
        <v>0</v>
      </c>
      <c r="H2451" s="2" t="e">
        <f ca="1" xml:space="preserve"> IF(OR(Calculations!C2451 = "",Calculations!C2451 = WorkTypeString),  Calculations!K2451, NA())</f>
        <v>#N/A</v>
      </c>
      <c r="I2451" s="2" t="e">
        <f xml:space="preserve"> IF(Calculations!C2451 = DefectTypeString,  Calculations!K2451, NA())</f>
        <v>#N/A</v>
      </c>
    </row>
    <row r="2452" spans="1:9" x14ac:dyDescent="0.25">
      <c r="A2452" s="8" t="str">
        <f>Calculations!A2452</f>
        <v/>
      </c>
      <c r="B2452" s="2" t="str">
        <f t="shared" si="43"/>
        <v/>
      </c>
      <c r="C2452" s="10" t="str">
        <f>IFERROR(Calculations!J2452,"")</f>
        <v/>
      </c>
      <c r="D2452" s="10" t="str">
        <f xml:space="preserve"> IF(OR(Calculations!C2452 = "",Calculations!C2452 = WorkTypeString),  IFERROR(Calculations!J2452,""), NA())</f>
        <v/>
      </c>
      <c r="E2452" s="10">
        <f t="array" ref="E2452">PERCENTILE(IF(ISERROR(D2452:D7451)=FALSE,D2452:D7451),CycleTimePercentile)</f>
        <v>0</v>
      </c>
      <c r="F2452" s="2" t="e">
        <f xml:space="preserve"> IF(Calculations!C2452 = DefectTypeString,  IFERROR(Calculations!J2452,""), NA())</f>
        <v>#N/A</v>
      </c>
      <c r="G2452" s="10">
        <f t="array" ref="G2452">PERCENTILE(IF(ISERROR(F2452:F7451)=FALSE,F2452:F7451),CycleTimePercentile)</f>
        <v>0</v>
      </c>
      <c r="H2452" s="2" t="e">
        <f ca="1" xml:space="preserve"> IF(OR(Calculations!C2452 = "",Calculations!C2452 = WorkTypeString),  Calculations!K2452, NA())</f>
        <v>#N/A</v>
      </c>
      <c r="I2452" s="2" t="e">
        <f xml:space="preserve"> IF(Calculations!C2452 = DefectTypeString,  Calculations!K2452, NA())</f>
        <v>#N/A</v>
      </c>
    </row>
    <row r="2453" spans="1:9" x14ac:dyDescent="0.25">
      <c r="A2453" s="8" t="str">
        <f>Calculations!A2453</f>
        <v/>
      </c>
      <c r="B2453" s="2" t="str">
        <f t="shared" si="43"/>
        <v/>
      </c>
      <c r="C2453" s="10" t="str">
        <f>IFERROR(Calculations!J2453,"")</f>
        <v/>
      </c>
      <c r="D2453" s="10" t="str">
        <f xml:space="preserve"> IF(OR(Calculations!C2453 = "",Calculations!C2453 = WorkTypeString),  IFERROR(Calculations!J2453,""), NA())</f>
        <v/>
      </c>
      <c r="E2453" s="10">
        <f t="array" ref="E2453">PERCENTILE(IF(ISERROR(D2453:D7452)=FALSE,D2453:D7452),CycleTimePercentile)</f>
        <v>0</v>
      </c>
      <c r="F2453" s="2" t="e">
        <f xml:space="preserve"> IF(Calculations!C2453 = DefectTypeString,  IFERROR(Calculations!J2453,""), NA())</f>
        <v>#N/A</v>
      </c>
      <c r="G2453" s="10">
        <f t="array" ref="G2453">PERCENTILE(IF(ISERROR(F2453:F7452)=FALSE,F2453:F7452),CycleTimePercentile)</f>
        <v>0</v>
      </c>
      <c r="H2453" s="2" t="e">
        <f ca="1" xml:space="preserve"> IF(OR(Calculations!C2453 = "",Calculations!C2453 = WorkTypeString),  Calculations!K2453, NA())</f>
        <v>#N/A</v>
      </c>
      <c r="I2453" s="2" t="e">
        <f xml:space="preserve"> IF(Calculations!C2453 = DefectTypeString,  Calculations!K2453, NA())</f>
        <v>#N/A</v>
      </c>
    </row>
    <row r="2454" spans="1:9" x14ac:dyDescent="0.25">
      <c r="A2454" s="8" t="str">
        <f>Calculations!A2454</f>
        <v/>
      </c>
      <c r="B2454" s="2" t="str">
        <f t="shared" si="43"/>
        <v/>
      </c>
      <c r="C2454" s="10" t="str">
        <f>IFERROR(Calculations!J2454,"")</f>
        <v/>
      </c>
      <c r="D2454" s="10" t="str">
        <f xml:space="preserve"> IF(OR(Calculations!C2454 = "",Calculations!C2454 = WorkTypeString),  IFERROR(Calculations!J2454,""), NA())</f>
        <v/>
      </c>
      <c r="E2454" s="10">
        <f t="array" ref="E2454">PERCENTILE(IF(ISERROR(D2454:D7453)=FALSE,D2454:D7453),CycleTimePercentile)</f>
        <v>0</v>
      </c>
      <c r="F2454" s="2" t="e">
        <f xml:space="preserve"> IF(Calculations!C2454 = DefectTypeString,  IFERROR(Calculations!J2454,""), NA())</f>
        <v>#N/A</v>
      </c>
      <c r="G2454" s="10">
        <f t="array" ref="G2454">PERCENTILE(IF(ISERROR(F2454:F7453)=FALSE,F2454:F7453),CycleTimePercentile)</f>
        <v>0</v>
      </c>
      <c r="H2454" s="2" t="e">
        <f ca="1" xml:space="preserve"> IF(OR(Calculations!C2454 = "",Calculations!C2454 = WorkTypeString),  Calculations!K2454, NA())</f>
        <v>#N/A</v>
      </c>
      <c r="I2454" s="2" t="e">
        <f xml:space="preserve"> IF(Calculations!C2454 = DefectTypeString,  Calculations!K2454, NA())</f>
        <v>#N/A</v>
      </c>
    </row>
    <row r="2455" spans="1:9" x14ac:dyDescent="0.25">
      <c r="A2455" s="8" t="str">
        <f>Calculations!A2455</f>
        <v/>
      </c>
      <c r="B2455" s="2" t="str">
        <f t="shared" si="43"/>
        <v/>
      </c>
      <c r="C2455" s="10" t="str">
        <f>IFERROR(Calculations!J2455,"")</f>
        <v/>
      </c>
      <c r="D2455" s="10" t="str">
        <f xml:space="preserve"> IF(OR(Calculations!C2455 = "",Calculations!C2455 = WorkTypeString),  IFERROR(Calculations!J2455,""), NA())</f>
        <v/>
      </c>
      <c r="E2455" s="10">
        <f t="array" ref="E2455">PERCENTILE(IF(ISERROR(D2455:D7454)=FALSE,D2455:D7454),CycleTimePercentile)</f>
        <v>0</v>
      </c>
      <c r="F2455" s="2" t="e">
        <f xml:space="preserve"> IF(Calculations!C2455 = DefectTypeString,  IFERROR(Calculations!J2455,""), NA())</f>
        <v>#N/A</v>
      </c>
      <c r="G2455" s="10">
        <f t="array" ref="G2455">PERCENTILE(IF(ISERROR(F2455:F7454)=FALSE,F2455:F7454),CycleTimePercentile)</f>
        <v>0</v>
      </c>
      <c r="H2455" s="2" t="e">
        <f ca="1" xml:space="preserve"> IF(OR(Calculations!C2455 = "",Calculations!C2455 = WorkTypeString),  Calculations!K2455, NA())</f>
        <v>#N/A</v>
      </c>
      <c r="I2455" s="2" t="e">
        <f xml:space="preserve"> IF(Calculations!C2455 = DefectTypeString,  Calculations!K2455, NA())</f>
        <v>#N/A</v>
      </c>
    </row>
    <row r="2456" spans="1:9" x14ac:dyDescent="0.25">
      <c r="A2456" s="8" t="str">
        <f>Calculations!A2456</f>
        <v/>
      </c>
      <c r="B2456" s="2" t="str">
        <f t="shared" si="43"/>
        <v/>
      </c>
      <c r="C2456" s="10" t="str">
        <f>IFERROR(Calculations!J2456,"")</f>
        <v/>
      </c>
      <c r="D2456" s="10" t="str">
        <f xml:space="preserve"> IF(OR(Calculations!C2456 = "",Calculations!C2456 = WorkTypeString),  IFERROR(Calculations!J2456,""), NA())</f>
        <v/>
      </c>
      <c r="E2456" s="10">
        <f t="array" ref="E2456">PERCENTILE(IF(ISERROR(D2456:D7455)=FALSE,D2456:D7455),CycleTimePercentile)</f>
        <v>0</v>
      </c>
      <c r="F2456" s="2" t="e">
        <f xml:space="preserve"> IF(Calculations!C2456 = DefectTypeString,  IFERROR(Calculations!J2456,""), NA())</f>
        <v>#N/A</v>
      </c>
      <c r="G2456" s="10">
        <f t="array" ref="G2456">PERCENTILE(IF(ISERROR(F2456:F7455)=FALSE,F2456:F7455),CycleTimePercentile)</f>
        <v>0</v>
      </c>
      <c r="H2456" s="2" t="e">
        <f ca="1" xml:space="preserve"> IF(OR(Calculations!C2456 = "",Calculations!C2456 = WorkTypeString),  Calculations!K2456, NA())</f>
        <v>#N/A</v>
      </c>
      <c r="I2456" s="2" t="e">
        <f xml:space="preserve"> IF(Calculations!C2456 = DefectTypeString,  Calculations!K2456, NA())</f>
        <v>#N/A</v>
      </c>
    </row>
    <row r="2457" spans="1:9" x14ac:dyDescent="0.25">
      <c r="A2457" s="8" t="str">
        <f>Calculations!A2457</f>
        <v/>
      </c>
      <c r="B2457" s="2" t="str">
        <f t="shared" si="43"/>
        <v/>
      </c>
      <c r="C2457" s="10" t="str">
        <f>IFERROR(Calculations!J2457,"")</f>
        <v/>
      </c>
      <c r="D2457" s="10" t="str">
        <f xml:space="preserve"> IF(OR(Calculations!C2457 = "",Calculations!C2457 = WorkTypeString),  IFERROR(Calculations!J2457,""), NA())</f>
        <v/>
      </c>
      <c r="E2457" s="10">
        <f t="array" ref="E2457">PERCENTILE(IF(ISERROR(D2457:D7456)=FALSE,D2457:D7456),CycleTimePercentile)</f>
        <v>0</v>
      </c>
      <c r="F2457" s="2" t="e">
        <f xml:space="preserve"> IF(Calculations!C2457 = DefectTypeString,  IFERROR(Calculations!J2457,""), NA())</f>
        <v>#N/A</v>
      </c>
      <c r="G2457" s="10">
        <f t="array" ref="G2457">PERCENTILE(IF(ISERROR(F2457:F7456)=FALSE,F2457:F7456),CycleTimePercentile)</f>
        <v>0</v>
      </c>
      <c r="H2457" s="2" t="e">
        <f ca="1" xml:space="preserve"> IF(OR(Calculations!C2457 = "",Calculations!C2457 = WorkTypeString),  Calculations!K2457, NA())</f>
        <v>#N/A</v>
      </c>
      <c r="I2457" s="2" t="e">
        <f xml:space="preserve"> IF(Calculations!C2457 = DefectTypeString,  Calculations!K2457, NA())</f>
        <v>#N/A</v>
      </c>
    </row>
    <row r="2458" spans="1:9" x14ac:dyDescent="0.25">
      <c r="A2458" s="8" t="str">
        <f>Calculations!A2458</f>
        <v/>
      </c>
      <c r="B2458" s="2" t="str">
        <f t="shared" si="43"/>
        <v/>
      </c>
      <c r="C2458" s="10" t="str">
        <f>IFERROR(Calculations!J2458,"")</f>
        <v/>
      </c>
      <c r="D2458" s="10" t="str">
        <f xml:space="preserve"> IF(OR(Calculations!C2458 = "",Calculations!C2458 = WorkTypeString),  IFERROR(Calculations!J2458,""), NA())</f>
        <v/>
      </c>
      <c r="E2458" s="10">
        <f t="array" ref="E2458">PERCENTILE(IF(ISERROR(D2458:D7457)=FALSE,D2458:D7457),CycleTimePercentile)</f>
        <v>0</v>
      </c>
      <c r="F2458" s="2" t="e">
        <f xml:space="preserve"> IF(Calculations!C2458 = DefectTypeString,  IFERROR(Calculations!J2458,""), NA())</f>
        <v>#N/A</v>
      </c>
      <c r="G2458" s="10">
        <f t="array" ref="G2458">PERCENTILE(IF(ISERROR(F2458:F7457)=FALSE,F2458:F7457),CycleTimePercentile)</f>
        <v>0</v>
      </c>
      <c r="H2458" s="2" t="e">
        <f ca="1" xml:space="preserve"> IF(OR(Calculations!C2458 = "",Calculations!C2458 = WorkTypeString),  Calculations!K2458, NA())</f>
        <v>#N/A</v>
      </c>
      <c r="I2458" s="2" t="e">
        <f xml:space="preserve"> IF(Calculations!C2458 = DefectTypeString,  Calculations!K2458, NA())</f>
        <v>#N/A</v>
      </c>
    </row>
    <row r="2459" spans="1:9" x14ac:dyDescent="0.25">
      <c r="A2459" s="8" t="str">
        <f>Calculations!A2459</f>
        <v/>
      </c>
      <c r="B2459" s="2" t="str">
        <f t="shared" si="43"/>
        <v/>
      </c>
      <c r="C2459" s="10" t="str">
        <f>IFERROR(Calculations!J2459,"")</f>
        <v/>
      </c>
      <c r="D2459" s="10" t="str">
        <f xml:space="preserve"> IF(OR(Calculations!C2459 = "",Calculations!C2459 = WorkTypeString),  IFERROR(Calculations!J2459,""), NA())</f>
        <v/>
      </c>
      <c r="E2459" s="10">
        <f t="array" ref="E2459">PERCENTILE(IF(ISERROR(D2459:D7458)=FALSE,D2459:D7458),CycleTimePercentile)</f>
        <v>0</v>
      </c>
      <c r="F2459" s="2" t="e">
        <f xml:space="preserve"> IF(Calculations!C2459 = DefectTypeString,  IFERROR(Calculations!J2459,""), NA())</f>
        <v>#N/A</v>
      </c>
      <c r="G2459" s="10">
        <f t="array" ref="G2459">PERCENTILE(IF(ISERROR(F2459:F7458)=FALSE,F2459:F7458),CycleTimePercentile)</f>
        <v>0</v>
      </c>
      <c r="H2459" s="2" t="e">
        <f ca="1" xml:space="preserve"> IF(OR(Calculations!C2459 = "",Calculations!C2459 = WorkTypeString),  Calculations!K2459, NA())</f>
        <v>#N/A</v>
      </c>
      <c r="I2459" s="2" t="e">
        <f xml:space="preserve"> IF(Calculations!C2459 = DefectTypeString,  Calculations!K2459, NA())</f>
        <v>#N/A</v>
      </c>
    </row>
    <row r="2460" spans="1:9" x14ac:dyDescent="0.25">
      <c r="A2460" s="8" t="str">
        <f>Calculations!A2460</f>
        <v/>
      </c>
      <c r="B2460" s="2" t="str">
        <f t="shared" si="43"/>
        <v/>
      </c>
      <c r="C2460" s="10" t="str">
        <f>IFERROR(Calculations!J2460,"")</f>
        <v/>
      </c>
      <c r="D2460" s="10" t="str">
        <f xml:space="preserve"> IF(OR(Calculations!C2460 = "",Calculations!C2460 = WorkTypeString),  IFERROR(Calculations!J2460,""), NA())</f>
        <v/>
      </c>
      <c r="E2460" s="10">
        <f t="array" ref="E2460">PERCENTILE(IF(ISERROR(D2460:D7459)=FALSE,D2460:D7459),CycleTimePercentile)</f>
        <v>0</v>
      </c>
      <c r="F2460" s="2" t="e">
        <f xml:space="preserve"> IF(Calculations!C2460 = DefectTypeString,  IFERROR(Calculations!J2460,""), NA())</f>
        <v>#N/A</v>
      </c>
      <c r="G2460" s="10">
        <f t="array" ref="G2460">PERCENTILE(IF(ISERROR(F2460:F7459)=FALSE,F2460:F7459),CycleTimePercentile)</f>
        <v>0</v>
      </c>
      <c r="H2460" s="2" t="e">
        <f ca="1" xml:space="preserve"> IF(OR(Calculations!C2460 = "",Calculations!C2460 = WorkTypeString),  Calculations!K2460, NA())</f>
        <v>#N/A</v>
      </c>
      <c r="I2460" s="2" t="e">
        <f xml:space="preserve"> IF(Calculations!C2460 = DefectTypeString,  Calculations!K2460, NA())</f>
        <v>#N/A</v>
      </c>
    </row>
    <row r="2461" spans="1:9" x14ac:dyDescent="0.25">
      <c r="A2461" s="8" t="str">
        <f>Calculations!A2461</f>
        <v/>
      </c>
      <c r="B2461" s="2" t="str">
        <f t="shared" si="43"/>
        <v/>
      </c>
      <c r="C2461" s="10" t="str">
        <f>IFERROR(Calculations!J2461,"")</f>
        <v/>
      </c>
      <c r="D2461" s="10" t="str">
        <f xml:space="preserve"> IF(OR(Calculations!C2461 = "",Calculations!C2461 = WorkTypeString),  IFERROR(Calculations!J2461,""), NA())</f>
        <v/>
      </c>
      <c r="E2461" s="10">
        <f t="array" ref="E2461">PERCENTILE(IF(ISERROR(D2461:D7460)=FALSE,D2461:D7460),CycleTimePercentile)</f>
        <v>0</v>
      </c>
      <c r="F2461" s="2" t="e">
        <f xml:space="preserve"> IF(Calculations!C2461 = DefectTypeString,  IFERROR(Calculations!J2461,""), NA())</f>
        <v>#N/A</v>
      </c>
      <c r="G2461" s="10">
        <f t="array" ref="G2461">PERCENTILE(IF(ISERROR(F2461:F7460)=FALSE,F2461:F7460),CycleTimePercentile)</f>
        <v>0</v>
      </c>
      <c r="H2461" s="2" t="e">
        <f ca="1" xml:space="preserve"> IF(OR(Calculations!C2461 = "",Calculations!C2461 = WorkTypeString),  Calculations!K2461, NA())</f>
        <v>#N/A</v>
      </c>
      <c r="I2461" s="2" t="e">
        <f xml:space="preserve"> IF(Calculations!C2461 = DefectTypeString,  Calculations!K2461, NA())</f>
        <v>#N/A</v>
      </c>
    </row>
    <row r="2462" spans="1:9" x14ac:dyDescent="0.25">
      <c r="A2462" s="8" t="str">
        <f>Calculations!A2462</f>
        <v/>
      </c>
      <c r="B2462" s="2" t="str">
        <f t="shared" si="43"/>
        <v/>
      </c>
      <c r="C2462" s="10" t="str">
        <f>IFERROR(Calculations!J2462,"")</f>
        <v/>
      </c>
      <c r="D2462" s="10" t="str">
        <f xml:space="preserve"> IF(OR(Calculations!C2462 = "",Calculations!C2462 = WorkTypeString),  IFERROR(Calculations!J2462,""), NA())</f>
        <v/>
      </c>
      <c r="E2462" s="10">
        <f t="array" ref="E2462">PERCENTILE(IF(ISERROR(D2462:D7461)=FALSE,D2462:D7461),CycleTimePercentile)</f>
        <v>0</v>
      </c>
      <c r="F2462" s="2" t="e">
        <f xml:space="preserve"> IF(Calculations!C2462 = DefectTypeString,  IFERROR(Calculations!J2462,""), NA())</f>
        <v>#N/A</v>
      </c>
      <c r="G2462" s="10">
        <f t="array" ref="G2462">PERCENTILE(IF(ISERROR(F2462:F7461)=FALSE,F2462:F7461),CycleTimePercentile)</f>
        <v>0</v>
      </c>
      <c r="H2462" s="2" t="e">
        <f ca="1" xml:space="preserve"> IF(OR(Calculations!C2462 = "",Calculations!C2462 = WorkTypeString),  Calculations!K2462, NA())</f>
        <v>#N/A</v>
      </c>
      <c r="I2462" s="2" t="e">
        <f xml:space="preserve"> IF(Calculations!C2462 = DefectTypeString,  Calculations!K2462, NA())</f>
        <v>#N/A</v>
      </c>
    </row>
    <row r="2463" spans="1:9" x14ac:dyDescent="0.25">
      <c r="A2463" s="8" t="str">
        <f>Calculations!A2463</f>
        <v/>
      </c>
      <c r="B2463" s="2" t="str">
        <f t="shared" si="43"/>
        <v/>
      </c>
      <c r="C2463" s="10" t="str">
        <f>IFERROR(Calculations!J2463,"")</f>
        <v/>
      </c>
      <c r="D2463" s="10" t="str">
        <f xml:space="preserve"> IF(OR(Calculations!C2463 = "",Calculations!C2463 = WorkTypeString),  IFERROR(Calculations!J2463,""), NA())</f>
        <v/>
      </c>
      <c r="E2463" s="10">
        <f t="array" ref="E2463">PERCENTILE(IF(ISERROR(D2463:D7462)=FALSE,D2463:D7462),CycleTimePercentile)</f>
        <v>0</v>
      </c>
      <c r="F2463" s="2" t="e">
        <f xml:space="preserve"> IF(Calculations!C2463 = DefectTypeString,  IFERROR(Calculations!J2463,""), NA())</f>
        <v>#N/A</v>
      </c>
      <c r="G2463" s="10">
        <f t="array" ref="G2463">PERCENTILE(IF(ISERROR(F2463:F7462)=FALSE,F2463:F7462),CycleTimePercentile)</f>
        <v>0</v>
      </c>
      <c r="H2463" s="2" t="e">
        <f ca="1" xml:space="preserve"> IF(OR(Calculations!C2463 = "",Calculations!C2463 = WorkTypeString),  Calculations!K2463, NA())</f>
        <v>#N/A</v>
      </c>
      <c r="I2463" s="2" t="e">
        <f xml:space="preserve"> IF(Calculations!C2463 = DefectTypeString,  Calculations!K2463, NA())</f>
        <v>#N/A</v>
      </c>
    </row>
    <row r="2464" spans="1:9" x14ac:dyDescent="0.25">
      <c r="A2464" s="8" t="str">
        <f>Calculations!A2464</f>
        <v/>
      </c>
      <c r="B2464" s="2" t="str">
        <f t="shared" si="43"/>
        <v/>
      </c>
      <c r="C2464" s="10" t="str">
        <f>IFERROR(Calculations!J2464,"")</f>
        <v/>
      </c>
      <c r="D2464" s="10" t="str">
        <f xml:space="preserve"> IF(OR(Calculations!C2464 = "",Calculations!C2464 = WorkTypeString),  IFERROR(Calculations!J2464,""), NA())</f>
        <v/>
      </c>
      <c r="E2464" s="10">
        <f t="array" ref="E2464">PERCENTILE(IF(ISERROR(D2464:D7463)=FALSE,D2464:D7463),CycleTimePercentile)</f>
        <v>0</v>
      </c>
      <c r="F2464" s="2" t="e">
        <f xml:space="preserve"> IF(Calculations!C2464 = DefectTypeString,  IFERROR(Calculations!J2464,""), NA())</f>
        <v>#N/A</v>
      </c>
      <c r="G2464" s="10">
        <f t="array" ref="G2464">PERCENTILE(IF(ISERROR(F2464:F7463)=FALSE,F2464:F7463),CycleTimePercentile)</f>
        <v>0</v>
      </c>
      <c r="H2464" s="2" t="e">
        <f ca="1" xml:space="preserve"> IF(OR(Calculations!C2464 = "",Calculations!C2464 = WorkTypeString),  Calculations!K2464, NA())</f>
        <v>#N/A</v>
      </c>
      <c r="I2464" s="2" t="e">
        <f xml:space="preserve"> IF(Calculations!C2464 = DefectTypeString,  Calculations!K2464, NA())</f>
        <v>#N/A</v>
      </c>
    </row>
    <row r="2465" spans="1:9" x14ac:dyDescent="0.25">
      <c r="A2465" s="8" t="str">
        <f>Calculations!A2465</f>
        <v/>
      </c>
      <c r="B2465" s="2" t="str">
        <f t="shared" si="43"/>
        <v/>
      </c>
      <c r="C2465" s="10" t="str">
        <f>IFERROR(Calculations!J2465,"")</f>
        <v/>
      </c>
      <c r="D2465" s="10" t="str">
        <f xml:space="preserve"> IF(OR(Calculations!C2465 = "",Calculations!C2465 = WorkTypeString),  IFERROR(Calculations!J2465,""), NA())</f>
        <v/>
      </c>
      <c r="E2465" s="10">
        <f t="array" ref="E2465">PERCENTILE(IF(ISERROR(D2465:D7464)=FALSE,D2465:D7464),CycleTimePercentile)</f>
        <v>0</v>
      </c>
      <c r="F2465" s="2" t="e">
        <f xml:space="preserve"> IF(Calculations!C2465 = DefectTypeString,  IFERROR(Calculations!J2465,""), NA())</f>
        <v>#N/A</v>
      </c>
      <c r="G2465" s="10">
        <f t="array" ref="G2465">PERCENTILE(IF(ISERROR(F2465:F7464)=FALSE,F2465:F7464),CycleTimePercentile)</f>
        <v>0</v>
      </c>
      <c r="H2465" s="2" t="e">
        <f ca="1" xml:space="preserve"> IF(OR(Calculations!C2465 = "",Calculations!C2465 = WorkTypeString),  Calculations!K2465, NA())</f>
        <v>#N/A</v>
      </c>
      <c r="I2465" s="2" t="e">
        <f xml:space="preserve"> IF(Calculations!C2465 = DefectTypeString,  Calculations!K2465, NA())</f>
        <v>#N/A</v>
      </c>
    </row>
    <row r="2466" spans="1:9" x14ac:dyDescent="0.25">
      <c r="A2466" s="8" t="str">
        <f>Calculations!A2466</f>
        <v/>
      </c>
      <c r="B2466" s="2" t="str">
        <f t="shared" si="43"/>
        <v/>
      </c>
      <c r="C2466" s="10" t="str">
        <f>IFERROR(Calculations!J2466,"")</f>
        <v/>
      </c>
      <c r="D2466" s="10" t="str">
        <f xml:space="preserve"> IF(OR(Calculations!C2466 = "",Calculations!C2466 = WorkTypeString),  IFERROR(Calculations!J2466,""), NA())</f>
        <v/>
      </c>
      <c r="E2466" s="10">
        <f t="array" ref="E2466">PERCENTILE(IF(ISERROR(D2466:D7465)=FALSE,D2466:D7465),CycleTimePercentile)</f>
        <v>0</v>
      </c>
      <c r="F2466" s="2" t="e">
        <f xml:space="preserve"> IF(Calculations!C2466 = DefectTypeString,  IFERROR(Calculations!J2466,""), NA())</f>
        <v>#N/A</v>
      </c>
      <c r="G2466" s="10">
        <f t="array" ref="G2466">PERCENTILE(IF(ISERROR(F2466:F7465)=FALSE,F2466:F7465),CycleTimePercentile)</f>
        <v>0</v>
      </c>
      <c r="H2466" s="2" t="e">
        <f ca="1" xml:space="preserve"> IF(OR(Calculations!C2466 = "",Calculations!C2466 = WorkTypeString),  Calculations!K2466, NA())</f>
        <v>#N/A</v>
      </c>
      <c r="I2466" s="2" t="e">
        <f xml:space="preserve"> IF(Calculations!C2466 = DefectTypeString,  Calculations!K2466, NA())</f>
        <v>#N/A</v>
      </c>
    </row>
    <row r="2467" spans="1:9" x14ac:dyDescent="0.25">
      <c r="A2467" s="8" t="str">
        <f>Calculations!A2467</f>
        <v/>
      </c>
      <c r="B2467" s="2" t="str">
        <f t="shared" si="43"/>
        <v/>
      </c>
      <c r="C2467" s="10" t="str">
        <f>IFERROR(Calculations!J2467,"")</f>
        <v/>
      </c>
      <c r="D2467" s="10" t="str">
        <f xml:space="preserve"> IF(OR(Calculations!C2467 = "",Calculations!C2467 = WorkTypeString),  IFERROR(Calculations!J2467,""), NA())</f>
        <v/>
      </c>
      <c r="E2467" s="10">
        <f t="array" ref="E2467">PERCENTILE(IF(ISERROR(D2467:D7466)=FALSE,D2467:D7466),CycleTimePercentile)</f>
        <v>0</v>
      </c>
      <c r="F2467" s="2" t="e">
        <f xml:space="preserve"> IF(Calculations!C2467 = DefectTypeString,  IFERROR(Calculations!J2467,""), NA())</f>
        <v>#N/A</v>
      </c>
      <c r="G2467" s="10">
        <f t="array" ref="G2467">PERCENTILE(IF(ISERROR(F2467:F7466)=FALSE,F2467:F7466),CycleTimePercentile)</f>
        <v>0</v>
      </c>
      <c r="H2467" s="2" t="e">
        <f ca="1" xml:space="preserve"> IF(OR(Calculations!C2467 = "",Calculations!C2467 = WorkTypeString),  Calculations!K2467, NA())</f>
        <v>#N/A</v>
      </c>
      <c r="I2467" s="2" t="e">
        <f xml:space="preserve"> IF(Calculations!C2467 = DefectTypeString,  Calculations!K2467, NA())</f>
        <v>#N/A</v>
      </c>
    </row>
    <row r="2468" spans="1:9" x14ac:dyDescent="0.25">
      <c r="A2468" s="8" t="str">
        <f>Calculations!A2468</f>
        <v/>
      </c>
      <c r="B2468" s="2" t="str">
        <f t="shared" si="43"/>
        <v/>
      </c>
      <c r="C2468" s="10" t="str">
        <f>IFERROR(Calculations!J2468,"")</f>
        <v/>
      </c>
      <c r="D2468" s="10" t="str">
        <f xml:space="preserve"> IF(OR(Calculations!C2468 = "",Calculations!C2468 = WorkTypeString),  IFERROR(Calculations!J2468,""), NA())</f>
        <v/>
      </c>
      <c r="E2468" s="10">
        <f t="array" ref="E2468">PERCENTILE(IF(ISERROR(D2468:D7467)=FALSE,D2468:D7467),CycleTimePercentile)</f>
        <v>0</v>
      </c>
      <c r="F2468" s="2" t="e">
        <f xml:space="preserve"> IF(Calculations!C2468 = DefectTypeString,  IFERROR(Calculations!J2468,""), NA())</f>
        <v>#N/A</v>
      </c>
      <c r="G2468" s="10">
        <f t="array" ref="G2468">PERCENTILE(IF(ISERROR(F2468:F7467)=FALSE,F2468:F7467),CycleTimePercentile)</f>
        <v>0</v>
      </c>
      <c r="H2468" s="2" t="e">
        <f ca="1" xml:space="preserve"> IF(OR(Calculations!C2468 = "",Calculations!C2468 = WorkTypeString),  Calculations!K2468, NA())</f>
        <v>#N/A</v>
      </c>
      <c r="I2468" s="2" t="e">
        <f xml:space="preserve"> IF(Calculations!C2468 = DefectTypeString,  Calculations!K2468, NA())</f>
        <v>#N/A</v>
      </c>
    </row>
    <row r="2469" spans="1:9" x14ac:dyDescent="0.25">
      <c r="A2469" s="8" t="str">
        <f>Calculations!A2469</f>
        <v/>
      </c>
      <c r="B2469" s="2" t="str">
        <f t="shared" si="43"/>
        <v/>
      </c>
      <c r="C2469" s="10" t="str">
        <f>IFERROR(Calculations!J2469,"")</f>
        <v/>
      </c>
      <c r="D2469" s="10" t="str">
        <f xml:space="preserve"> IF(OR(Calculations!C2469 = "",Calculations!C2469 = WorkTypeString),  IFERROR(Calculations!J2469,""), NA())</f>
        <v/>
      </c>
      <c r="E2469" s="10">
        <f t="array" ref="E2469">PERCENTILE(IF(ISERROR(D2469:D7468)=FALSE,D2469:D7468),CycleTimePercentile)</f>
        <v>0</v>
      </c>
      <c r="F2469" s="2" t="e">
        <f xml:space="preserve"> IF(Calculations!C2469 = DefectTypeString,  IFERROR(Calculations!J2469,""), NA())</f>
        <v>#N/A</v>
      </c>
      <c r="G2469" s="10">
        <f t="array" ref="G2469">PERCENTILE(IF(ISERROR(F2469:F7468)=FALSE,F2469:F7468),CycleTimePercentile)</f>
        <v>0</v>
      </c>
      <c r="H2469" s="2" t="e">
        <f ca="1" xml:space="preserve"> IF(OR(Calculations!C2469 = "",Calculations!C2469 = WorkTypeString),  Calculations!K2469, NA())</f>
        <v>#N/A</v>
      </c>
      <c r="I2469" s="2" t="e">
        <f xml:space="preserve"> IF(Calculations!C2469 = DefectTypeString,  Calculations!K2469, NA())</f>
        <v>#N/A</v>
      </c>
    </row>
    <row r="2470" spans="1:9" x14ac:dyDescent="0.25">
      <c r="A2470" s="8" t="str">
        <f>Calculations!A2470</f>
        <v/>
      </c>
      <c r="B2470" s="2" t="str">
        <f t="shared" si="43"/>
        <v/>
      </c>
      <c r="C2470" s="10" t="str">
        <f>IFERROR(Calculations!J2470,"")</f>
        <v/>
      </c>
      <c r="D2470" s="10" t="str">
        <f xml:space="preserve"> IF(OR(Calculations!C2470 = "",Calculations!C2470 = WorkTypeString),  IFERROR(Calculations!J2470,""), NA())</f>
        <v/>
      </c>
      <c r="E2470" s="10">
        <f t="array" ref="E2470">PERCENTILE(IF(ISERROR(D2470:D7469)=FALSE,D2470:D7469),CycleTimePercentile)</f>
        <v>0</v>
      </c>
      <c r="F2470" s="2" t="e">
        <f xml:space="preserve"> IF(Calculations!C2470 = DefectTypeString,  IFERROR(Calculations!J2470,""), NA())</f>
        <v>#N/A</v>
      </c>
      <c r="G2470" s="10">
        <f t="array" ref="G2470">PERCENTILE(IF(ISERROR(F2470:F7469)=FALSE,F2470:F7469),CycleTimePercentile)</f>
        <v>0</v>
      </c>
      <c r="H2470" s="2" t="e">
        <f ca="1" xml:space="preserve"> IF(OR(Calculations!C2470 = "",Calculations!C2470 = WorkTypeString),  Calculations!K2470, NA())</f>
        <v>#N/A</v>
      </c>
      <c r="I2470" s="2" t="e">
        <f xml:space="preserve"> IF(Calculations!C2470 = DefectTypeString,  Calculations!K2470, NA())</f>
        <v>#N/A</v>
      </c>
    </row>
    <row r="2471" spans="1:9" x14ac:dyDescent="0.25">
      <c r="A2471" s="8" t="str">
        <f>Calculations!A2471</f>
        <v/>
      </c>
      <c r="B2471" s="2" t="str">
        <f t="shared" si="43"/>
        <v/>
      </c>
      <c r="C2471" s="10" t="str">
        <f>IFERROR(Calculations!J2471,"")</f>
        <v/>
      </c>
      <c r="D2471" s="10" t="str">
        <f xml:space="preserve"> IF(OR(Calculations!C2471 = "",Calculations!C2471 = WorkTypeString),  IFERROR(Calculations!J2471,""), NA())</f>
        <v/>
      </c>
      <c r="E2471" s="10">
        <f t="array" ref="E2471">PERCENTILE(IF(ISERROR(D2471:D7470)=FALSE,D2471:D7470),CycleTimePercentile)</f>
        <v>0</v>
      </c>
      <c r="F2471" s="2" t="e">
        <f xml:space="preserve"> IF(Calculations!C2471 = DefectTypeString,  IFERROR(Calculations!J2471,""), NA())</f>
        <v>#N/A</v>
      </c>
      <c r="G2471" s="10">
        <f t="array" ref="G2471">PERCENTILE(IF(ISERROR(F2471:F7470)=FALSE,F2471:F7470),CycleTimePercentile)</f>
        <v>0</v>
      </c>
      <c r="H2471" s="2" t="e">
        <f ca="1" xml:space="preserve"> IF(OR(Calculations!C2471 = "",Calculations!C2471 = WorkTypeString),  Calculations!K2471, NA())</f>
        <v>#N/A</v>
      </c>
      <c r="I2471" s="2" t="e">
        <f xml:space="preserve"> IF(Calculations!C2471 = DefectTypeString,  Calculations!K2471, NA())</f>
        <v>#N/A</v>
      </c>
    </row>
    <row r="2472" spans="1:9" x14ac:dyDescent="0.25">
      <c r="A2472" s="8" t="str">
        <f>Calculations!A2472</f>
        <v/>
      </c>
      <c r="B2472" s="2" t="str">
        <f t="shared" si="43"/>
        <v/>
      </c>
      <c r="C2472" s="10" t="str">
        <f>IFERROR(Calculations!J2472,"")</f>
        <v/>
      </c>
      <c r="D2472" s="10" t="str">
        <f xml:space="preserve"> IF(OR(Calculations!C2472 = "",Calculations!C2472 = WorkTypeString),  IFERROR(Calculations!J2472,""), NA())</f>
        <v/>
      </c>
      <c r="E2472" s="10">
        <f t="array" ref="E2472">PERCENTILE(IF(ISERROR(D2472:D7471)=FALSE,D2472:D7471),CycleTimePercentile)</f>
        <v>0</v>
      </c>
      <c r="F2472" s="2" t="e">
        <f xml:space="preserve"> IF(Calculations!C2472 = DefectTypeString,  IFERROR(Calculations!J2472,""), NA())</f>
        <v>#N/A</v>
      </c>
      <c r="G2472" s="10">
        <f t="array" ref="G2472">PERCENTILE(IF(ISERROR(F2472:F7471)=FALSE,F2472:F7471),CycleTimePercentile)</f>
        <v>0</v>
      </c>
      <c r="H2472" s="2" t="e">
        <f ca="1" xml:space="preserve"> IF(OR(Calculations!C2472 = "",Calculations!C2472 = WorkTypeString),  Calculations!K2472, NA())</f>
        <v>#N/A</v>
      </c>
      <c r="I2472" s="2" t="e">
        <f xml:space="preserve"> IF(Calculations!C2472 = DefectTypeString,  Calculations!K2472, NA())</f>
        <v>#N/A</v>
      </c>
    </row>
    <row r="2473" spans="1:9" x14ac:dyDescent="0.25">
      <c r="A2473" s="8" t="str">
        <f>Calculations!A2473</f>
        <v/>
      </c>
      <c r="B2473" s="2" t="str">
        <f t="shared" si="43"/>
        <v/>
      </c>
      <c r="C2473" s="10" t="str">
        <f>IFERROR(Calculations!J2473,"")</f>
        <v/>
      </c>
      <c r="D2473" s="10" t="str">
        <f xml:space="preserve"> IF(OR(Calculations!C2473 = "",Calculations!C2473 = WorkTypeString),  IFERROR(Calculations!J2473,""), NA())</f>
        <v/>
      </c>
      <c r="E2473" s="10">
        <f t="array" ref="E2473">PERCENTILE(IF(ISERROR(D2473:D7472)=FALSE,D2473:D7472),CycleTimePercentile)</f>
        <v>0</v>
      </c>
      <c r="F2473" s="2" t="e">
        <f xml:space="preserve"> IF(Calculations!C2473 = DefectTypeString,  IFERROR(Calculations!J2473,""), NA())</f>
        <v>#N/A</v>
      </c>
      <c r="G2473" s="10">
        <f t="array" ref="G2473">PERCENTILE(IF(ISERROR(F2473:F7472)=FALSE,F2473:F7472),CycleTimePercentile)</f>
        <v>0</v>
      </c>
      <c r="H2473" s="2" t="e">
        <f ca="1" xml:space="preserve"> IF(OR(Calculations!C2473 = "",Calculations!C2473 = WorkTypeString),  Calculations!K2473, NA())</f>
        <v>#N/A</v>
      </c>
      <c r="I2473" s="2" t="e">
        <f xml:space="preserve"> IF(Calculations!C2473 = DefectTypeString,  Calculations!K2473, NA())</f>
        <v>#N/A</v>
      </c>
    </row>
    <row r="2474" spans="1:9" x14ac:dyDescent="0.25">
      <c r="A2474" s="8" t="str">
        <f>Calculations!A2474</f>
        <v/>
      </c>
      <c r="B2474" s="2" t="str">
        <f t="shared" si="43"/>
        <v/>
      </c>
      <c r="C2474" s="10" t="str">
        <f>IFERROR(Calculations!J2474,"")</f>
        <v/>
      </c>
      <c r="D2474" s="10" t="str">
        <f xml:space="preserve"> IF(OR(Calculations!C2474 = "",Calculations!C2474 = WorkTypeString),  IFERROR(Calculations!J2474,""), NA())</f>
        <v/>
      </c>
      <c r="E2474" s="10">
        <f t="array" ref="E2474">PERCENTILE(IF(ISERROR(D2474:D7473)=FALSE,D2474:D7473),CycleTimePercentile)</f>
        <v>0</v>
      </c>
      <c r="F2474" s="2" t="e">
        <f xml:space="preserve"> IF(Calculations!C2474 = DefectTypeString,  IFERROR(Calculations!J2474,""), NA())</f>
        <v>#N/A</v>
      </c>
      <c r="G2474" s="10">
        <f t="array" ref="G2474">PERCENTILE(IF(ISERROR(F2474:F7473)=FALSE,F2474:F7473),CycleTimePercentile)</f>
        <v>0</v>
      </c>
      <c r="H2474" s="2" t="e">
        <f ca="1" xml:space="preserve"> IF(OR(Calculations!C2474 = "",Calculations!C2474 = WorkTypeString),  Calculations!K2474, NA())</f>
        <v>#N/A</v>
      </c>
      <c r="I2474" s="2" t="e">
        <f xml:space="preserve"> IF(Calculations!C2474 = DefectTypeString,  Calculations!K2474, NA())</f>
        <v>#N/A</v>
      </c>
    </row>
    <row r="2475" spans="1:9" x14ac:dyDescent="0.25">
      <c r="A2475" s="8" t="str">
        <f>Calculations!A2475</f>
        <v/>
      </c>
      <c r="B2475" s="2" t="str">
        <f t="shared" si="43"/>
        <v/>
      </c>
      <c r="C2475" s="10" t="str">
        <f>IFERROR(Calculations!J2475,"")</f>
        <v/>
      </c>
      <c r="D2475" s="10" t="str">
        <f xml:space="preserve"> IF(OR(Calculations!C2475 = "",Calculations!C2475 = WorkTypeString),  IFERROR(Calculations!J2475,""), NA())</f>
        <v/>
      </c>
      <c r="E2475" s="10">
        <f t="array" ref="E2475">PERCENTILE(IF(ISERROR(D2475:D7474)=FALSE,D2475:D7474),CycleTimePercentile)</f>
        <v>0</v>
      </c>
      <c r="F2475" s="2" t="e">
        <f xml:space="preserve"> IF(Calculations!C2475 = DefectTypeString,  IFERROR(Calculations!J2475,""), NA())</f>
        <v>#N/A</v>
      </c>
      <c r="G2475" s="10">
        <f t="array" ref="G2475">PERCENTILE(IF(ISERROR(F2475:F7474)=FALSE,F2475:F7474),CycleTimePercentile)</f>
        <v>0</v>
      </c>
      <c r="H2475" s="2" t="e">
        <f ca="1" xml:space="preserve"> IF(OR(Calculations!C2475 = "",Calculations!C2475 = WorkTypeString),  Calculations!K2475, NA())</f>
        <v>#N/A</v>
      </c>
      <c r="I2475" s="2" t="e">
        <f xml:space="preserve"> IF(Calculations!C2475 = DefectTypeString,  Calculations!K2475, NA())</f>
        <v>#N/A</v>
      </c>
    </row>
    <row r="2476" spans="1:9" x14ac:dyDescent="0.25">
      <c r="A2476" s="8" t="str">
        <f>Calculations!A2476</f>
        <v/>
      </c>
      <c r="B2476" s="2" t="str">
        <f t="shared" si="43"/>
        <v/>
      </c>
      <c r="C2476" s="10" t="str">
        <f>IFERROR(Calculations!J2476,"")</f>
        <v/>
      </c>
      <c r="D2476" s="10" t="str">
        <f xml:space="preserve"> IF(OR(Calculations!C2476 = "",Calculations!C2476 = WorkTypeString),  IFERROR(Calculations!J2476,""), NA())</f>
        <v/>
      </c>
      <c r="E2476" s="10">
        <f t="array" ref="E2476">PERCENTILE(IF(ISERROR(D2476:D7475)=FALSE,D2476:D7475),CycleTimePercentile)</f>
        <v>0</v>
      </c>
      <c r="F2476" s="2" t="e">
        <f xml:space="preserve"> IF(Calculations!C2476 = DefectTypeString,  IFERROR(Calculations!J2476,""), NA())</f>
        <v>#N/A</v>
      </c>
      <c r="G2476" s="10">
        <f t="array" ref="G2476">PERCENTILE(IF(ISERROR(F2476:F7475)=FALSE,F2476:F7475),CycleTimePercentile)</f>
        <v>0</v>
      </c>
      <c r="H2476" s="2" t="e">
        <f ca="1" xml:space="preserve"> IF(OR(Calculations!C2476 = "",Calculations!C2476 = WorkTypeString),  Calculations!K2476, NA())</f>
        <v>#N/A</v>
      </c>
      <c r="I2476" s="2" t="e">
        <f xml:space="preserve"> IF(Calculations!C2476 = DefectTypeString,  Calculations!K2476, NA())</f>
        <v>#N/A</v>
      </c>
    </row>
    <row r="2477" spans="1:9" x14ac:dyDescent="0.25">
      <c r="A2477" s="8" t="str">
        <f>Calculations!A2477</f>
        <v/>
      </c>
      <c r="B2477" s="2" t="str">
        <f t="shared" si="43"/>
        <v/>
      </c>
      <c r="C2477" s="10" t="str">
        <f>IFERROR(Calculations!J2477,"")</f>
        <v/>
      </c>
      <c r="D2477" s="10" t="str">
        <f xml:space="preserve"> IF(OR(Calculations!C2477 = "",Calculations!C2477 = WorkTypeString),  IFERROR(Calculations!J2477,""), NA())</f>
        <v/>
      </c>
      <c r="E2477" s="10">
        <f t="array" ref="E2477">PERCENTILE(IF(ISERROR(D2477:D7476)=FALSE,D2477:D7476),CycleTimePercentile)</f>
        <v>0</v>
      </c>
      <c r="F2477" s="2" t="e">
        <f xml:space="preserve"> IF(Calculations!C2477 = DefectTypeString,  IFERROR(Calculations!J2477,""), NA())</f>
        <v>#N/A</v>
      </c>
      <c r="G2477" s="10">
        <f t="array" ref="G2477">PERCENTILE(IF(ISERROR(F2477:F7476)=FALSE,F2477:F7476),CycleTimePercentile)</f>
        <v>0</v>
      </c>
      <c r="H2477" s="2" t="e">
        <f ca="1" xml:space="preserve"> IF(OR(Calculations!C2477 = "",Calculations!C2477 = WorkTypeString),  Calculations!K2477, NA())</f>
        <v>#N/A</v>
      </c>
      <c r="I2477" s="2" t="e">
        <f xml:space="preserve"> IF(Calculations!C2477 = DefectTypeString,  Calculations!K2477, NA())</f>
        <v>#N/A</v>
      </c>
    </row>
    <row r="2478" spans="1:9" x14ac:dyDescent="0.25">
      <c r="A2478" s="8" t="str">
        <f>Calculations!A2478</f>
        <v/>
      </c>
      <c r="B2478" s="2" t="str">
        <f t="shared" si="43"/>
        <v/>
      </c>
      <c r="C2478" s="10" t="str">
        <f>IFERROR(Calculations!J2478,"")</f>
        <v/>
      </c>
      <c r="D2478" s="10" t="str">
        <f xml:space="preserve"> IF(OR(Calculations!C2478 = "",Calculations!C2478 = WorkTypeString),  IFERROR(Calculations!J2478,""), NA())</f>
        <v/>
      </c>
      <c r="E2478" s="10">
        <f t="array" ref="E2478">PERCENTILE(IF(ISERROR(D2478:D7477)=FALSE,D2478:D7477),CycleTimePercentile)</f>
        <v>0</v>
      </c>
      <c r="F2478" s="2" t="e">
        <f xml:space="preserve"> IF(Calculations!C2478 = DefectTypeString,  IFERROR(Calculations!J2478,""), NA())</f>
        <v>#N/A</v>
      </c>
      <c r="G2478" s="10">
        <f t="array" ref="G2478">PERCENTILE(IF(ISERROR(F2478:F7477)=FALSE,F2478:F7477),CycleTimePercentile)</f>
        <v>0</v>
      </c>
      <c r="H2478" s="2" t="e">
        <f ca="1" xml:space="preserve"> IF(OR(Calculations!C2478 = "",Calculations!C2478 = WorkTypeString),  Calculations!K2478, NA())</f>
        <v>#N/A</v>
      </c>
      <c r="I2478" s="2" t="e">
        <f xml:space="preserve"> IF(Calculations!C2478 = DefectTypeString,  Calculations!K2478, NA())</f>
        <v>#N/A</v>
      </c>
    </row>
    <row r="2479" spans="1:9" x14ac:dyDescent="0.25">
      <c r="A2479" s="8" t="str">
        <f>Calculations!A2479</f>
        <v/>
      </c>
      <c r="B2479" s="2" t="str">
        <f t="shared" si="43"/>
        <v/>
      </c>
      <c r="C2479" s="10" t="str">
        <f>IFERROR(Calculations!J2479,"")</f>
        <v/>
      </c>
      <c r="D2479" s="10" t="str">
        <f xml:space="preserve"> IF(OR(Calculations!C2479 = "",Calculations!C2479 = WorkTypeString),  IFERROR(Calculations!J2479,""), NA())</f>
        <v/>
      </c>
      <c r="E2479" s="10">
        <f t="array" ref="E2479">PERCENTILE(IF(ISERROR(D2479:D7478)=FALSE,D2479:D7478),CycleTimePercentile)</f>
        <v>0</v>
      </c>
      <c r="F2479" s="2" t="e">
        <f xml:space="preserve"> IF(Calculations!C2479 = DefectTypeString,  IFERROR(Calculations!J2479,""), NA())</f>
        <v>#N/A</v>
      </c>
      <c r="G2479" s="10">
        <f t="array" ref="G2479">PERCENTILE(IF(ISERROR(F2479:F7478)=FALSE,F2479:F7478),CycleTimePercentile)</f>
        <v>0</v>
      </c>
      <c r="H2479" s="2" t="e">
        <f ca="1" xml:space="preserve"> IF(OR(Calculations!C2479 = "",Calculations!C2479 = WorkTypeString),  Calculations!K2479, NA())</f>
        <v>#N/A</v>
      </c>
      <c r="I2479" s="2" t="e">
        <f xml:space="preserve"> IF(Calculations!C2479 = DefectTypeString,  Calculations!K2479, NA())</f>
        <v>#N/A</v>
      </c>
    </row>
    <row r="2480" spans="1:9" x14ac:dyDescent="0.25">
      <c r="A2480" s="8" t="str">
        <f>Calculations!A2480</f>
        <v/>
      </c>
      <c r="B2480" s="2" t="str">
        <f t="shared" si="43"/>
        <v/>
      </c>
      <c r="C2480" s="10" t="str">
        <f>IFERROR(Calculations!J2480,"")</f>
        <v/>
      </c>
      <c r="D2480" s="10" t="str">
        <f xml:space="preserve"> IF(OR(Calculations!C2480 = "",Calculations!C2480 = WorkTypeString),  IFERROR(Calculations!J2480,""), NA())</f>
        <v/>
      </c>
      <c r="E2480" s="10">
        <f t="array" ref="E2480">PERCENTILE(IF(ISERROR(D2480:D7479)=FALSE,D2480:D7479),CycleTimePercentile)</f>
        <v>0</v>
      </c>
      <c r="F2480" s="2" t="e">
        <f xml:space="preserve"> IF(Calculations!C2480 = DefectTypeString,  IFERROR(Calculations!J2480,""), NA())</f>
        <v>#N/A</v>
      </c>
      <c r="G2480" s="10">
        <f t="array" ref="G2480">PERCENTILE(IF(ISERROR(F2480:F7479)=FALSE,F2480:F7479),CycleTimePercentile)</f>
        <v>0</v>
      </c>
      <c r="H2480" s="2" t="e">
        <f ca="1" xml:space="preserve"> IF(OR(Calculations!C2480 = "",Calculations!C2480 = WorkTypeString),  Calculations!K2480, NA())</f>
        <v>#N/A</v>
      </c>
      <c r="I2480" s="2" t="e">
        <f xml:space="preserve"> IF(Calculations!C2480 = DefectTypeString,  Calculations!K2480, NA())</f>
        <v>#N/A</v>
      </c>
    </row>
    <row r="2481" spans="1:9" x14ac:dyDescent="0.25">
      <c r="A2481" s="8" t="str">
        <f>Calculations!A2481</f>
        <v/>
      </c>
      <c r="B2481" s="2" t="str">
        <f t="shared" si="43"/>
        <v/>
      </c>
      <c r="C2481" s="10" t="str">
        <f>IFERROR(Calculations!J2481,"")</f>
        <v/>
      </c>
      <c r="D2481" s="10" t="str">
        <f xml:space="preserve"> IF(OR(Calculations!C2481 = "",Calculations!C2481 = WorkTypeString),  IFERROR(Calculations!J2481,""), NA())</f>
        <v/>
      </c>
      <c r="E2481" s="10">
        <f t="array" ref="E2481">PERCENTILE(IF(ISERROR(D2481:D7480)=FALSE,D2481:D7480),CycleTimePercentile)</f>
        <v>0</v>
      </c>
      <c r="F2481" s="2" t="e">
        <f xml:space="preserve"> IF(Calculations!C2481 = DefectTypeString,  IFERROR(Calculations!J2481,""), NA())</f>
        <v>#N/A</v>
      </c>
      <c r="G2481" s="10">
        <f t="array" ref="G2481">PERCENTILE(IF(ISERROR(F2481:F7480)=FALSE,F2481:F7480),CycleTimePercentile)</f>
        <v>0</v>
      </c>
      <c r="H2481" s="2" t="e">
        <f ca="1" xml:space="preserve"> IF(OR(Calculations!C2481 = "",Calculations!C2481 = WorkTypeString),  Calculations!K2481, NA())</f>
        <v>#N/A</v>
      </c>
      <c r="I2481" s="2" t="e">
        <f xml:space="preserve"> IF(Calculations!C2481 = DefectTypeString,  Calculations!K2481, NA())</f>
        <v>#N/A</v>
      </c>
    </row>
    <row r="2482" spans="1:9" x14ac:dyDescent="0.25">
      <c r="A2482" s="8" t="str">
        <f>Calculations!A2482</f>
        <v/>
      </c>
      <c r="B2482" s="2" t="str">
        <f t="shared" si="43"/>
        <v/>
      </c>
      <c r="C2482" s="10" t="str">
        <f>IFERROR(Calculations!J2482,"")</f>
        <v/>
      </c>
      <c r="D2482" s="10" t="str">
        <f xml:space="preserve"> IF(OR(Calculations!C2482 = "",Calculations!C2482 = WorkTypeString),  IFERROR(Calculations!J2482,""), NA())</f>
        <v/>
      </c>
      <c r="E2482" s="10">
        <f t="array" ref="E2482">PERCENTILE(IF(ISERROR(D2482:D7481)=FALSE,D2482:D7481),CycleTimePercentile)</f>
        <v>0</v>
      </c>
      <c r="F2482" s="2" t="e">
        <f xml:space="preserve"> IF(Calculations!C2482 = DefectTypeString,  IFERROR(Calculations!J2482,""), NA())</f>
        <v>#N/A</v>
      </c>
      <c r="G2482" s="10">
        <f t="array" ref="G2482">PERCENTILE(IF(ISERROR(F2482:F7481)=FALSE,F2482:F7481),CycleTimePercentile)</f>
        <v>0</v>
      </c>
      <c r="H2482" s="2" t="e">
        <f ca="1" xml:space="preserve"> IF(OR(Calculations!C2482 = "",Calculations!C2482 = WorkTypeString),  Calculations!K2482, NA())</f>
        <v>#N/A</v>
      </c>
      <c r="I2482" s="2" t="e">
        <f xml:space="preserve"> IF(Calculations!C2482 = DefectTypeString,  Calculations!K2482, NA())</f>
        <v>#N/A</v>
      </c>
    </row>
    <row r="2483" spans="1:9" x14ac:dyDescent="0.25">
      <c r="A2483" s="8" t="str">
        <f>Calculations!A2483</f>
        <v/>
      </c>
      <c r="B2483" s="2" t="str">
        <f t="shared" si="43"/>
        <v/>
      </c>
      <c r="C2483" s="10" t="str">
        <f>IFERROR(Calculations!J2483,"")</f>
        <v/>
      </c>
      <c r="D2483" s="10" t="str">
        <f xml:space="preserve"> IF(OR(Calculations!C2483 = "",Calculations!C2483 = WorkTypeString),  IFERROR(Calculations!J2483,""), NA())</f>
        <v/>
      </c>
      <c r="E2483" s="10">
        <f t="array" ref="E2483">PERCENTILE(IF(ISERROR(D2483:D7482)=FALSE,D2483:D7482),CycleTimePercentile)</f>
        <v>0</v>
      </c>
      <c r="F2483" s="2" t="e">
        <f xml:space="preserve"> IF(Calculations!C2483 = DefectTypeString,  IFERROR(Calculations!J2483,""), NA())</f>
        <v>#N/A</v>
      </c>
      <c r="G2483" s="10">
        <f t="array" ref="G2483">PERCENTILE(IF(ISERROR(F2483:F7482)=FALSE,F2483:F7482),CycleTimePercentile)</f>
        <v>0</v>
      </c>
      <c r="H2483" s="2" t="e">
        <f ca="1" xml:space="preserve"> IF(OR(Calculations!C2483 = "",Calculations!C2483 = WorkTypeString),  Calculations!K2483, NA())</f>
        <v>#N/A</v>
      </c>
      <c r="I2483" s="2" t="e">
        <f xml:space="preserve"> IF(Calculations!C2483 = DefectTypeString,  Calculations!K2483, NA())</f>
        <v>#N/A</v>
      </c>
    </row>
    <row r="2484" spans="1:9" x14ac:dyDescent="0.25">
      <c r="A2484" s="8" t="str">
        <f>Calculations!A2484</f>
        <v/>
      </c>
      <c r="B2484" s="2" t="str">
        <f t="shared" si="43"/>
        <v/>
      </c>
      <c r="C2484" s="10" t="str">
        <f>IFERROR(Calculations!J2484,"")</f>
        <v/>
      </c>
      <c r="D2484" s="10" t="str">
        <f xml:space="preserve"> IF(OR(Calculations!C2484 = "",Calculations!C2484 = WorkTypeString),  IFERROR(Calculations!J2484,""), NA())</f>
        <v/>
      </c>
      <c r="E2484" s="10">
        <f t="array" ref="E2484">PERCENTILE(IF(ISERROR(D2484:D7483)=FALSE,D2484:D7483),CycleTimePercentile)</f>
        <v>0</v>
      </c>
      <c r="F2484" s="2" t="e">
        <f xml:space="preserve"> IF(Calculations!C2484 = DefectTypeString,  IFERROR(Calculations!J2484,""), NA())</f>
        <v>#N/A</v>
      </c>
      <c r="G2484" s="10">
        <f t="array" ref="G2484">PERCENTILE(IF(ISERROR(F2484:F7483)=FALSE,F2484:F7483),CycleTimePercentile)</f>
        <v>0</v>
      </c>
      <c r="H2484" s="2" t="e">
        <f ca="1" xml:space="preserve"> IF(OR(Calculations!C2484 = "",Calculations!C2484 = WorkTypeString),  Calculations!K2484, NA())</f>
        <v>#N/A</v>
      </c>
      <c r="I2484" s="2" t="e">
        <f xml:space="preserve"> IF(Calculations!C2484 = DefectTypeString,  Calculations!K2484, NA())</f>
        <v>#N/A</v>
      </c>
    </row>
    <row r="2485" spans="1:9" x14ac:dyDescent="0.25">
      <c r="A2485" s="8" t="str">
        <f>Calculations!A2485</f>
        <v/>
      </c>
      <c r="B2485" s="2" t="str">
        <f t="shared" si="43"/>
        <v/>
      </c>
      <c r="C2485" s="10" t="str">
        <f>IFERROR(Calculations!J2485,"")</f>
        <v/>
      </c>
      <c r="D2485" s="10" t="str">
        <f xml:space="preserve"> IF(OR(Calculations!C2485 = "",Calculations!C2485 = WorkTypeString),  IFERROR(Calculations!J2485,""), NA())</f>
        <v/>
      </c>
      <c r="E2485" s="10">
        <f t="array" ref="E2485">PERCENTILE(IF(ISERROR(D2485:D7484)=FALSE,D2485:D7484),CycleTimePercentile)</f>
        <v>0</v>
      </c>
      <c r="F2485" s="2" t="e">
        <f xml:space="preserve"> IF(Calculations!C2485 = DefectTypeString,  IFERROR(Calculations!J2485,""), NA())</f>
        <v>#N/A</v>
      </c>
      <c r="G2485" s="10">
        <f t="array" ref="G2485">PERCENTILE(IF(ISERROR(F2485:F7484)=FALSE,F2485:F7484),CycleTimePercentile)</f>
        <v>0</v>
      </c>
      <c r="H2485" s="2" t="e">
        <f ca="1" xml:space="preserve"> IF(OR(Calculations!C2485 = "",Calculations!C2485 = WorkTypeString),  Calculations!K2485, NA())</f>
        <v>#N/A</v>
      </c>
      <c r="I2485" s="2" t="e">
        <f xml:space="preserve"> IF(Calculations!C2485 = DefectTypeString,  Calculations!K2485, NA())</f>
        <v>#N/A</v>
      </c>
    </row>
    <row r="2486" spans="1:9" x14ac:dyDescent="0.25">
      <c r="A2486" s="8" t="str">
        <f>Calculations!A2486</f>
        <v/>
      </c>
      <c r="B2486" s="2" t="str">
        <f t="shared" si="43"/>
        <v/>
      </c>
      <c r="C2486" s="10" t="str">
        <f>IFERROR(Calculations!J2486,"")</f>
        <v/>
      </c>
      <c r="D2486" s="10" t="str">
        <f xml:space="preserve"> IF(OR(Calculations!C2486 = "",Calculations!C2486 = WorkTypeString),  IFERROR(Calculations!J2486,""), NA())</f>
        <v/>
      </c>
      <c r="E2486" s="10">
        <f t="array" ref="E2486">PERCENTILE(IF(ISERROR(D2486:D7485)=FALSE,D2486:D7485),CycleTimePercentile)</f>
        <v>0</v>
      </c>
      <c r="F2486" s="2" t="e">
        <f xml:space="preserve"> IF(Calculations!C2486 = DefectTypeString,  IFERROR(Calculations!J2486,""), NA())</f>
        <v>#N/A</v>
      </c>
      <c r="G2486" s="10">
        <f t="array" ref="G2486">PERCENTILE(IF(ISERROR(F2486:F7485)=FALSE,F2486:F7485),CycleTimePercentile)</f>
        <v>0</v>
      </c>
      <c r="H2486" s="2" t="e">
        <f ca="1" xml:space="preserve"> IF(OR(Calculations!C2486 = "",Calculations!C2486 = WorkTypeString),  Calculations!K2486, NA())</f>
        <v>#N/A</v>
      </c>
      <c r="I2486" s="2" t="e">
        <f xml:space="preserve"> IF(Calculations!C2486 = DefectTypeString,  Calculations!K2486, NA())</f>
        <v>#N/A</v>
      </c>
    </row>
    <row r="2487" spans="1:9" x14ac:dyDescent="0.25">
      <c r="A2487" s="8" t="str">
        <f>Calculations!A2487</f>
        <v/>
      </c>
      <c r="B2487" s="2" t="str">
        <f t="shared" si="43"/>
        <v/>
      </c>
      <c r="C2487" s="10" t="str">
        <f>IFERROR(Calculations!J2487,"")</f>
        <v/>
      </c>
      <c r="D2487" s="10" t="str">
        <f xml:space="preserve"> IF(OR(Calculations!C2487 = "",Calculations!C2487 = WorkTypeString),  IFERROR(Calculations!J2487,""), NA())</f>
        <v/>
      </c>
      <c r="E2487" s="10">
        <f t="array" ref="E2487">PERCENTILE(IF(ISERROR(D2487:D7486)=FALSE,D2487:D7486),CycleTimePercentile)</f>
        <v>0</v>
      </c>
      <c r="F2487" s="2" t="e">
        <f xml:space="preserve"> IF(Calculations!C2487 = DefectTypeString,  IFERROR(Calculations!J2487,""), NA())</f>
        <v>#N/A</v>
      </c>
      <c r="G2487" s="10">
        <f t="array" ref="G2487">PERCENTILE(IF(ISERROR(F2487:F7486)=FALSE,F2487:F7486),CycleTimePercentile)</f>
        <v>0</v>
      </c>
      <c r="H2487" s="2" t="e">
        <f ca="1" xml:space="preserve"> IF(OR(Calculations!C2487 = "",Calculations!C2487 = WorkTypeString),  Calculations!K2487, NA())</f>
        <v>#N/A</v>
      </c>
      <c r="I2487" s="2" t="e">
        <f xml:space="preserve"> IF(Calculations!C2487 = DefectTypeString,  Calculations!K2487, NA())</f>
        <v>#N/A</v>
      </c>
    </row>
    <row r="2488" spans="1:9" x14ac:dyDescent="0.25">
      <c r="A2488" s="8" t="str">
        <f>Calculations!A2488</f>
        <v/>
      </c>
      <c r="B2488" s="2" t="str">
        <f t="shared" si="43"/>
        <v/>
      </c>
      <c r="C2488" s="10" t="str">
        <f>IFERROR(Calculations!J2488,"")</f>
        <v/>
      </c>
      <c r="D2488" s="10" t="str">
        <f xml:space="preserve"> IF(OR(Calculations!C2488 = "",Calculations!C2488 = WorkTypeString),  IFERROR(Calculations!J2488,""), NA())</f>
        <v/>
      </c>
      <c r="E2488" s="10">
        <f t="array" ref="E2488">PERCENTILE(IF(ISERROR(D2488:D7487)=FALSE,D2488:D7487),CycleTimePercentile)</f>
        <v>0</v>
      </c>
      <c r="F2488" s="2" t="e">
        <f xml:space="preserve"> IF(Calculations!C2488 = DefectTypeString,  IFERROR(Calculations!J2488,""), NA())</f>
        <v>#N/A</v>
      </c>
      <c r="G2488" s="10">
        <f t="array" ref="G2488">PERCENTILE(IF(ISERROR(F2488:F7487)=FALSE,F2488:F7487),CycleTimePercentile)</f>
        <v>0</v>
      </c>
      <c r="H2488" s="2" t="e">
        <f ca="1" xml:space="preserve"> IF(OR(Calculations!C2488 = "",Calculations!C2488 = WorkTypeString),  Calculations!K2488, NA())</f>
        <v>#N/A</v>
      </c>
      <c r="I2488" s="2" t="e">
        <f xml:space="preserve"> IF(Calculations!C2488 = DefectTypeString,  Calculations!K2488, NA())</f>
        <v>#N/A</v>
      </c>
    </row>
    <row r="2489" spans="1:9" x14ac:dyDescent="0.25">
      <c r="A2489" s="8" t="str">
        <f>Calculations!A2489</f>
        <v/>
      </c>
      <c r="B2489" s="2" t="str">
        <f t="shared" si="43"/>
        <v/>
      </c>
      <c r="C2489" s="10" t="str">
        <f>IFERROR(Calculations!J2489,"")</f>
        <v/>
      </c>
      <c r="D2489" s="10" t="str">
        <f xml:space="preserve"> IF(OR(Calculations!C2489 = "",Calculations!C2489 = WorkTypeString),  IFERROR(Calculations!J2489,""), NA())</f>
        <v/>
      </c>
      <c r="E2489" s="10">
        <f t="array" ref="E2489">PERCENTILE(IF(ISERROR(D2489:D7488)=FALSE,D2489:D7488),CycleTimePercentile)</f>
        <v>0</v>
      </c>
      <c r="F2489" s="2" t="e">
        <f xml:space="preserve"> IF(Calculations!C2489 = DefectTypeString,  IFERROR(Calculations!J2489,""), NA())</f>
        <v>#N/A</v>
      </c>
      <c r="G2489" s="10">
        <f t="array" ref="G2489">PERCENTILE(IF(ISERROR(F2489:F7488)=FALSE,F2489:F7488),CycleTimePercentile)</f>
        <v>0</v>
      </c>
      <c r="H2489" s="2" t="e">
        <f ca="1" xml:space="preserve"> IF(OR(Calculations!C2489 = "",Calculations!C2489 = WorkTypeString),  Calculations!K2489, NA())</f>
        <v>#N/A</v>
      </c>
      <c r="I2489" s="2" t="e">
        <f xml:space="preserve"> IF(Calculations!C2489 = DefectTypeString,  Calculations!K2489, NA())</f>
        <v>#N/A</v>
      </c>
    </row>
    <row r="2490" spans="1:9" x14ac:dyDescent="0.25">
      <c r="A2490" s="8" t="str">
        <f>Calculations!A2490</f>
        <v/>
      </c>
      <c r="B2490" s="2" t="str">
        <f t="shared" si="43"/>
        <v/>
      </c>
      <c r="C2490" s="10" t="str">
        <f>IFERROR(Calculations!J2490,"")</f>
        <v/>
      </c>
      <c r="D2490" s="10" t="str">
        <f xml:space="preserve"> IF(OR(Calculations!C2490 = "",Calculations!C2490 = WorkTypeString),  IFERROR(Calculations!J2490,""), NA())</f>
        <v/>
      </c>
      <c r="E2490" s="10">
        <f t="array" ref="E2490">PERCENTILE(IF(ISERROR(D2490:D7489)=FALSE,D2490:D7489),CycleTimePercentile)</f>
        <v>0</v>
      </c>
      <c r="F2490" s="2" t="e">
        <f xml:space="preserve"> IF(Calculations!C2490 = DefectTypeString,  IFERROR(Calculations!J2490,""), NA())</f>
        <v>#N/A</v>
      </c>
      <c r="G2490" s="10">
        <f t="array" ref="G2490">PERCENTILE(IF(ISERROR(F2490:F7489)=FALSE,F2490:F7489),CycleTimePercentile)</f>
        <v>0</v>
      </c>
      <c r="H2490" s="2" t="e">
        <f ca="1" xml:space="preserve"> IF(OR(Calculations!C2490 = "",Calculations!C2490 = WorkTypeString),  Calculations!K2490, NA())</f>
        <v>#N/A</v>
      </c>
      <c r="I2490" s="2" t="e">
        <f xml:space="preserve"> IF(Calculations!C2490 = DefectTypeString,  Calculations!K2490, NA())</f>
        <v>#N/A</v>
      </c>
    </row>
    <row r="2491" spans="1:9" x14ac:dyDescent="0.25">
      <c r="A2491" s="8" t="str">
        <f>Calculations!A2491</f>
        <v/>
      </c>
      <c r="B2491" s="2" t="str">
        <f t="shared" si="43"/>
        <v/>
      </c>
      <c r="C2491" s="10" t="str">
        <f>IFERROR(Calculations!J2491,"")</f>
        <v/>
      </c>
      <c r="D2491" s="10" t="str">
        <f xml:space="preserve"> IF(OR(Calculations!C2491 = "",Calculations!C2491 = WorkTypeString),  IFERROR(Calculations!J2491,""), NA())</f>
        <v/>
      </c>
      <c r="E2491" s="10">
        <f t="array" ref="E2491">PERCENTILE(IF(ISERROR(D2491:D7490)=FALSE,D2491:D7490),CycleTimePercentile)</f>
        <v>0</v>
      </c>
      <c r="F2491" s="2" t="e">
        <f xml:space="preserve"> IF(Calculations!C2491 = DefectTypeString,  IFERROR(Calculations!J2491,""), NA())</f>
        <v>#N/A</v>
      </c>
      <c r="G2491" s="10">
        <f t="array" ref="G2491">PERCENTILE(IF(ISERROR(F2491:F7490)=FALSE,F2491:F7490),CycleTimePercentile)</f>
        <v>0</v>
      </c>
      <c r="H2491" s="2" t="e">
        <f ca="1" xml:space="preserve"> IF(OR(Calculations!C2491 = "",Calculations!C2491 = WorkTypeString),  Calculations!K2491, NA())</f>
        <v>#N/A</v>
      </c>
      <c r="I2491" s="2" t="e">
        <f xml:space="preserve"> IF(Calculations!C2491 = DefectTypeString,  Calculations!K2491, NA())</f>
        <v>#N/A</v>
      </c>
    </row>
    <row r="2492" spans="1:9" x14ac:dyDescent="0.25">
      <c r="A2492" s="8" t="str">
        <f>Calculations!A2492</f>
        <v/>
      </c>
      <c r="B2492" s="2" t="str">
        <f t="shared" si="43"/>
        <v/>
      </c>
      <c r="C2492" s="10" t="str">
        <f>IFERROR(Calculations!J2492,"")</f>
        <v/>
      </c>
      <c r="D2492" s="10" t="str">
        <f xml:space="preserve"> IF(OR(Calculations!C2492 = "",Calculations!C2492 = WorkTypeString),  IFERROR(Calculations!J2492,""), NA())</f>
        <v/>
      </c>
      <c r="E2492" s="10">
        <f t="array" ref="E2492">PERCENTILE(IF(ISERROR(D2492:D7491)=FALSE,D2492:D7491),CycleTimePercentile)</f>
        <v>0</v>
      </c>
      <c r="F2492" s="2" t="e">
        <f xml:space="preserve"> IF(Calculations!C2492 = DefectTypeString,  IFERROR(Calculations!J2492,""), NA())</f>
        <v>#N/A</v>
      </c>
      <c r="G2492" s="10">
        <f t="array" ref="G2492">PERCENTILE(IF(ISERROR(F2492:F7491)=FALSE,F2492:F7491),CycleTimePercentile)</f>
        <v>0</v>
      </c>
      <c r="H2492" s="2" t="e">
        <f ca="1" xml:space="preserve"> IF(OR(Calculations!C2492 = "",Calculations!C2492 = WorkTypeString),  Calculations!K2492, NA())</f>
        <v>#N/A</v>
      </c>
      <c r="I2492" s="2" t="e">
        <f xml:space="preserve"> IF(Calculations!C2492 = DefectTypeString,  Calculations!K2492, NA())</f>
        <v>#N/A</v>
      </c>
    </row>
    <row r="2493" spans="1:9" x14ac:dyDescent="0.25">
      <c r="A2493" s="8" t="str">
        <f>Calculations!A2493</f>
        <v/>
      </c>
      <c r="B2493" s="2" t="str">
        <f t="shared" si="43"/>
        <v/>
      </c>
      <c r="C2493" s="10" t="str">
        <f>IFERROR(Calculations!J2493,"")</f>
        <v/>
      </c>
      <c r="D2493" s="10" t="str">
        <f xml:space="preserve"> IF(OR(Calculations!C2493 = "",Calculations!C2493 = WorkTypeString),  IFERROR(Calculations!J2493,""), NA())</f>
        <v/>
      </c>
      <c r="E2493" s="10">
        <f t="array" ref="E2493">PERCENTILE(IF(ISERROR(D2493:D7492)=FALSE,D2493:D7492),CycleTimePercentile)</f>
        <v>0</v>
      </c>
      <c r="F2493" s="2" t="e">
        <f xml:space="preserve"> IF(Calculations!C2493 = DefectTypeString,  IFERROR(Calculations!J2493,""), NA())</f>
        <v>#N/A</v>
      </c>
      <c r="G2493" s="10">
        <f t="array" ref="G2493">PERCENTILE(IF(ISERROR(F2493:F7492)=FALSE,F2493:F7492),CycleTimePercentile)</f>
        <v>0</v>
      </c>
      <c r="H2493" s="2" t="e">
        <f ca="1" xml:space="preserve"> IF(OR(Calculations!C2493 = "",Calculations!C2493 = WorkTypeString),  Calculations!K2493, NA())</f>
        <v>#N/A</v>
      </c>
      <c r="I2493" s="2" t="e">
        <f xml:space="preserve"> IF(Calculations!C2493 = DefectTypeString,  Calculations!K2493, NA())</f>
        <v>#N/A</v>
      </c>
    </row>
    <row r="2494" spans="1:9" x14ac:dyDescent="0.25">
      <c r="A2494" s="8" t="str">
        <f>Calculations!A2494</f>
        <v/>
      </c>
      <c r="B2494" s="2" t="str">
        <f t="shared" si="43"/>
        <v/>
      </c>
      <c r="C2494" s="10" t="str">
        <f>IFERROR(Calculations!J2494,"")</f>
        <v/>
      </c>
      <c r="D2494" s="10" t="str">
        <f xml:space="preserve"> IF(OR(Calculations!C2494 = "",Calculations!C2494 = WorkTypeString),  IFERROR(Calculations!J2494,""), NA())</f>
        <v/>
      </c>
      <c r="E2494" s="10">
        <f t="array" ref="E2494">PERCENTILE(IF(ISERROR(D2494:D7493)=FALSE,D2494:D7493),CycleTimePercentile)</f>
        <v>0</v>
      </c>
      <c r="F2494" s="2" t="e">
        <f xml:space="preserve"> IF(Calculations!C2494 = DefectTypeString,  IFERROR(Calculations!J2494,""), NA())</f>
        <v>#N/A</v>
      </c>
      <c r="G2494" s="10">
        <f t="array" ref="G2494">PERCENTILE(IF(ISERROR(F2494:F7493)=FALSE,F2494:F7493),CycleTimePercentile)</f>
        <v>0</v>
      </c>
      <c r="H2494" s="2" t="e">
        <f ca="1" xml:space="preserve"> IF(OR(Calculations!C2494 = "",Calculations!C2494 = WorkTypeString),  Calculations!K2494, NA())</f>
        <v>#N/A</v>
      </c>
      <c r="I2494" s="2" t="e">
        <f xml:space="preserve"> IF(Calculations!C2494 = DefectTypeString,  Calculations!K2494, NA())</f>
        <v>#N/A</v>
      </c>
    </row>
    <row r="2495" spans="1:9" x14ac:dyDescent="0.25">
      <c r="A2495" s="8" t="str">
        <f>Calculations!A2495</f>
        <v/>
      </c>
      <c r="B2495" s="2" t="str">
        <f t="shared" si="43"/>
        <v/>
      </c>
      <c r="C2495" s="10" t="str">
        <f>IFERROR(Calculations!J2495,"")</f>
        <v/>
      </c>
      <c r="D2495" s="10" t="str">
        <f xml:space="preserve"> IF(OR(Calculations!C2495 = "",Calculations!C2495 = WorkTypeString),  IFERROR(Calculations!J2495,""), NA())</f>
        <v/>
      </c>
      <c r="E2495" s="10">
        <f t="array" ref="E2495">PERCENTILE(IF(ISERROR(D2495:D7494)=FALSE,D2495:D7494),CycleTimePercentile)</f>
        <v>0</v>
      </c>
      <c r="F2495" s="2" t="e">
        <f xml:space="preserve"> IF(Calculations!C2495 = DefectTypeString,  IFERROR(Calculations!J2495,""), NA())</f>
        <v>#N/A</v>
      </c>
      <c r="G2495" s="10">
        <f t="array" ref="G2495">PERCENTILE(IF(ISERROR(F2495:F7494)=FALSE,F2495:F7494),CycleTimePercentile)</f>
        <v>0</v>
      </c>
      <c r="H2495" s="2" t="e">
        <f ca="1" xml:space="preserve"> IF(OR(Calculations!C2495 = "",Calculations!C2495 = WorkTypeString),  Calculations!K2495, NA())</f>
        <v>#N/A</v>
      </c>
      <c r="I2495" s="2" t="e">
        <f xml:space="preserve"> IF(Calculations!C2495 = DefectTypeString,  Calculations!K2495, NA())</f>
        <v>#N/A</v>
      </c>
    </row>
    <row r="2496" spans="1:9" x14ac:dyDescent="0.25">
      <c r="A2496" s="8" t="str">
        <f>Calculations!A2496</f>
        <v/>
      </c>
      <c r="B2496" s="2" t="str">
        <f t="shared" si="43"/>
        <v/>
      </c>
      <c r="C2496" s="10" t="str">
        <f>IFERROR(Calculations!J2496,"")</f>
        <v/>
      </c>
      <c r="D2496" s="10" t="str">
        <f xml:space="preserve"> IF(OR(Calculations!C2496 = "",Calculations!C2496 = WorkTypeString),  IFERROR(Calculations!J2496,""), NA())</f>
        <v/>
      </c>
      <c r="E2496" s="10">
        <f t="array" ref="E2496">PERCENTILE(IF(ISERROR(D2496:D7495)=FALSE,D2496:D7495),CycleTimePercentile)</f>
        <v>0</v>
      </c>
      <c r="F2496" s="2" t="e">
        <f xml:space="preserve"> IF(Calculations!C2496 = DefectTypeString,  IFERROR(Calculations!J2496,""), NA())</f>
        <v>#N/A</v>
      </c>
      <c r="G2496" s="10">
        <f t="array" ref="G2496">PERCENTILE(IF(ISERROR(F2496:F7495)=FALSE,F2496:F7495),CycleTimePercentile)</f>
        <v>0</v>
      </c>
      <c r="H2496" s="2" t="e">
        <f ca="1" xml:space="preserve"> IF(OR(Calculations!C2496 = "",Calculations!C2496 = WorkTypeString),  Calculations!K2496, NA())</f>
        <v>#N/A</v>
      </c>
      <c r="I2496" s="2" t="e">
        <f xml:space="preserve"> IF(Calculations!C2496 = DefectTypeString,  Calculations!K2496, NA())</f>
        <v>#N/A</v>
      </c>
    </row>
    <row r="2497" spans="1:9" x14ac:dyDescent="0.25">
      <c r="A2497" s="8" t="str">
        <f>Calculations!A2497</f>
        <v/>
      </c>
      <c r="B2497" s="2" t="str">
        <f t="shared" si="43"/>
        <v/>
      </c>
      <c r="C2497" s="10" t="str">
        <f>IFERROR(Calculations!J2497,"")</f>
        <v/>
      </c>
      <c r="D2497" s="10" t="str">
        <f xml:space="preserve"> IF(OR(Calculations!C2497 = "",Calculations!C2497 = WorkTypeString),  IFERROR(Calculations!J2497,""), NA())</f>
        <v/>
      </c>
      <c r="E2497" s="10">
        <f t="array" ref="E2497">PERCENTILE(IF(ISERROR(D2497:D7496)=FALSE,D2497:D7496),CycleTimePercentile)</f>
        <v>0</v>
      </c>
      <c r="F2497" s="2" t="e">
        <f xml:space="preserve"> IF(Calculations!C2497 = DefectTypeString,  IFERROR(Calculations!J2497,""), NA())</f>
        <v>#N/A</v>
      </c>
      <c r="G2497" s="10">
        <f t="array" ref="G2497">PERCENTILE(IF(ISERROR(F2497:F7496)=FALSE,F2497:F7496),CycleTimePercentile)</f>
        <v>0</v>
      </c>
      <c r="H2497" s="2" t="e">
        <f ca="1" xml:space="preserve"> IF(OR(Calculations!C2497 = "",Calculations!C2497 = WorkTypeString),  Calculations!K2497, NA())</f>
        <v>#N/A</v>
      </c>
      <c r="I2497" s="2" t="e">
        <f xml:space="preserve"> IF(Calculations!C2497 = DefectTypeString,  Calculations!K2497, NA())</f>
        <v>#N/A</v>
      </c>
    </row>
    <row r="2498" spans="1:9" x14ac:dyDescent="0.25">
      <c r="A2498" s="8" t="str">
        <f>Calculations!A2498</f>
        <v/>
      </c>
      <c r="B2498" s="2" t="str">
        <f t="shared" si="43"/>
        <v/>
      </c>
      <c r="C2498" s="10" t="str">
        <f>IFERROR(Calculations!J2498,"")</f>
        <v/>
      </c>
      <c r="D2498" s="10" t="str">
        <f xml:space="preserve"> IF(OR(Calculations!C2498 = "",Calculations!C2498 = WorkTypeString),  IFERROR(Calculations!J2498,""), NA())</f>
        <v/>
      </c>
      <c r="E2498" s="10">
        <f t="array" ref="E2498">PERCENTILE(IF(ISERROR(D2498:D7497)=FALSE,D2498:D7497),CycleTimePercentile)</f>
        <v>0</v>
      </c>
      <c r="F2498" s="2" t="e">
        <f xml:space="preserve"> IF(Calculations!C2498 = DefectTypeString,  IFERROR(Calculations!J2498,""), NA())</f>
        <v>#N/A</v>
      </c>
      <c r="G2498" s="10">
        <f t="array" ref="G2498">PERCENTILE(IF(ISERROR(F2498:F7497)=FALSE,F2498:F7497),CycleTimePercentile)</f>
        <v>0</v>
      </c>
      <c r="H2498" s="2" t="e">
        <f ca="1" xml:space="preserve"> IF(OR(Calculations!C2498 = "",Calculations!C2498 = WorkTypeString),  Calculations!K2498, NA())</f>
        <v>#N/A</v>
      </c>
      <c r="I2498" s="2" t="e">
        <f xml:space="preserve"> IF(Calculations!C2498 = DefectTypeString,  Calculations!K2498, NA())</f>
        <v>#N/A</v>
      </c>
    </row>
    <row r="2499" spans="1:9" x14ac:dyDescent="0.25">
      <c r="A2499" s="8" t="str">
        <f>Calculations!A2499</f>
        <v/>
      </c>
      <c r="B2499" s="2" t="str">
        <f t="shared" ref="B2499:B2562" si="44">IF(ISNUMBER(A2499),YEAR(A2499)&amp;"-"&amp;TEXT(MONTH(A2499),"00")&amp;"-"&amp;TEXT(DAY(A2499),"00")&amp;"-"&amp;TEXT(HOUR(A2499),"00"),"")</f>
        <v/>
      </c>
      <c r="C2499" s="10" t="str">
        <f>IFERROR(Calculations!J2499,"")</f>
        <v/>
      </c>
      <c r="D2499" s="10" t="str">
        <f xml:space="preserve"> IF(OR(Calculations!C2499 = "",Calculations!C2499 = WorkTypeString),  IFERROR(Calculations!J2499,""), NA())</f>
        <v/>
      </c>
      <c r="E2499" s="10">
        <f t="array" ref="E2499">PERCENTILE(IF(ISERROR(D2499:D7498)=FALSE,D2499:D7498),CycleTimePercentile)</f>
        <v>0</v>
      </c>
      <c r="F2499" s="2" t="e">
        <f xml:space="preserve"> IF(Calculations!C2499 = DefectTypeString,  IFERROR(Calculations!J2499,""), NA())</f>
        <v>#N/A</v>
      </c>
      <c r="G2499" s="10">
        <f t="array" ref="G2499">PERCENTILE(IF(ISERROR(F2499:F7498)=FALSE,F2499:F7498),CycleTimePercentile)</f>
        <v>0</v>
      </c>
      <c r="H2499" s="2" t="e">
        <f ca="1" xml:space="preserve"> IF(OR(Calculations!C2499 = "",Calculations!C2499 = WorkTypeString),  Calculations!K2499, NA())</f>
        <v>#N/A</v>
      </c>
      <c r="I2499" s="2" t="e">
        <f xml:space="preserve"> IF(Calculations!C2499 = DefectTypeString,  Calculations!K2499, NA())</f>
        <v>#N/A</v>
      </c>
    </row>
    <row r="2500" spans="1:9" x14ac:dyDescent="0.25">
      <c r="A2500" s="8" t="str">
        <f>Calculations!A2500</f>
        <v/>
      </c>
      <c r="B2500" s="2" t="str">
        <f t="shared" si="44"/>
        <v/>
      </c>
      <c r="C2500" s="10" t="str">
        <f>IFERROR(Calculations!J2500,"")</f>
        <v/>
      </c>
      <c r="D2500" s="10" t="str">
        <f xml:space="preserve"> IF(OR(Calculations!C2500 = "",Calculations!C2500 = WorkTypeString),  IFERROR(Calculations!J2500,""), NA())</f>
        <v/>
      </c>
      <c r="E2500" s="10">
        <f t="array" ref="E2500">PERCENTILE(IF(ISERROR(D2500:D7499)=FALSE,D2500:D7499),CycleTimePercentile)</f>
        <v>0</v>
      </c>
      <c r="F2500" s="2" t="e">
        <f xml:space="preserve"> IF(Calculations!C2500 = DefectTypeString,  IFERROR(Calculations!J2500,""), NA())</f>
        <v>#N/A</v>
      </c>
      <c r="G2500" s="10">
        <f t="array" ref="G2500">PERCENTILE(IF(ISERROR(F2500:F7499)=FALSE,F2500:F7499),CycleTimePercentile)</f>
        <v>0</v>
      </c>
      <c r="H2500" s="2" t="e">
        <f ca="1" xml:space="preserve"> IF(OR(Calculations!C2500 = "",Calculations!C2500 = WorkTypeString),  Calculations!K2500, NA())</f>
        <v>#N/A</v>
      </c>
      <c r="I2500" s="2" t="e">
        <f xml:space="preserve"> IF(Calculations!C2500 = DefectTypeString,  Calculations!K2500, NA())</f>
        <v>#N/A</v>
      </c>
    </row>
    <row r="2501" spans="1:9" x14ac:dyDescent="0.25">
      <c r="A2501" s="8" t="str">
        <f>Calculations!A2501</f>
        <v/>
      </c>
      <c r="B2501" s="2" t="str">
        <f t="shared" si="44"/>
        <v/>
      </c>
      <c r="C2501" s="10" t="str">
        <f>IFERROR(Calculations!J2501,"")</f>
        <v/>
      </c>
      <c r="D2501" s="10" t="str">
        <f xml:space="preserve"> IF(OR(Calculations!C2501 = "",Calculations!C2501 = WorkTypeString),  IFERROR(Calculations!J2501,""), NA())</f>
        <v/>
      </c>
      <c r="E2501" s="10">
        <f t="array" ref="E2501">PERCENTILE(IF(ISERROR(D2501:D7500)=FALSE,D2501:D7500),CycleTimePercentile)</f>
        <v>0</v>
      </c>
      <c r="F2501" s="2" t="e">
        <f xml:space="preserve"> IF(Calculations!C2501 = DefectTypeString,  IFERROR(Calculations!J2501,""), NA())</f>
        <v>#N/A</v>
      </c>
      <c r="G2501" s="10">
        <f t="array" ref="G2501">PERCENTILE(IF(ISERROR(F2501:F7500)=FALSE,F2501:F7500),CycleTimePercentile)</f>
        <v>0</v>
      </c>
      <c r="H2501" s="2" t="e">
        <f ca="1" xml:space="preserve"> IF(OR(Calculations!C2501 = "",Calculations!C2501 = WorkTypeString),  Calculations!K2501, NA())</f>
        <v>#N/A</v>
      </c>
      <c r="I2501" s="2" t="e">
        <f xml:space="preserve"> IF(Calculations!C2501 = DefectTypeString,  Calculations!K2501, NA())</f>
        <v>#N/A</v>
      </c>
    </row>
    <row r="2502" spans="1:9" x14ac:dyDescent="0.25">
      <c r="A2502" s="8" t="str">
        <f>Calculations!A2502</f>
        <v/>
      </c>
      <c r="B2502" s="2" t="str">
        <f t="shared" si="44"/>
        <v/>
      </c>
      <c r="C2502" s="10" t="str">
        <f>IFERROR(Calculations!J2502,"")</f>
        <v/>
      </c>
      <c r="D2502" s="10" t="str">
        <f xml:space="preserve"> IF(OR(Calculations!C2502 = "",Calculations!C2502 = WorkTypeString),  IFERROR(Calculations!J2502,""), NA())</f>
        <v/>
      </c>
      <c r="E2502" s="10">
        <f t="array" ref="E2502">PERCENTILE(IF(ISERROR(D2502:D7501)=FALSE,D2502:D7501),CycleTimePercentile)</f>
        <v>0</v>
      </c>
      <c r="F2502" s="2" t="e">
        <f xml:space="preserve"> IF(Calculations!C2502 = DefectTypeString,  IFERROR(Calculations!J2502,""), NA())</f>
        <v>#N/A</v>
      </c>
      <c r="G2502" s="10">
        <f t="array" ref="G2502">PERCENTILE(IF(ISERROR(F2502:F7501)=FALSE,F2502:F7501),CycleTimePercentile)</f>
        <v>0</v>
      </c>
      <c r="H2502" s="2" t="e">
        <f ca="1" xml:space="preserve"> IF(OR(Calculations!C2502 = "",Calculations!C2502 = WorkTypeString),  Calculations!K2502, NA())</f>
        <v>#N/A</v>
      </c>
      <c r="I2502" s="2" t="e">
        <f xml:space="preserve"> IF(Calculations!C2502 = DefectTypeString,  Calculations!K2502, NA())</f>
        <v>#N/A</v>
      </c>
    </row>
    <row r="2503" spans="1:9" x14ac:dyDescent="0.25">
      <c r="A2503" s="8" t="str">
        <f>Calculations!A2503</f>
        <v/>
      </c>
      <c r="B2503" s="2" t="str">
        <f t="shared" si="44"/>
        <v/>
      </c>
      <c r="C2503" s="10" t="str">
        <f>IFERROR(Calculations!J2503,"")</f>
        <v/>
      </c>
      <c r="D2503" s="10" t="str">
        <f xml:space="preserve"> IF(OR(Calculations!C2503 = "",Calculations!C2503 = WorkTypeString),  IFERROR(Calculations!J2503,""), NA())</f>
        <v/>
      </c>
      <c r="E2503" s="10">
        <f t="array" ref="E2503">PERCENTILE(IF(ISERROR(D2503:D7502)=FALSE,D2503:D7502),CycleTimePercentile)</f>
        <v>0</v>
      </c>
      <c r="F2503" s="2" t="e">
        <f xml:space="preserve"> IF(Calculations!C2503 = DefectTypeString,  IFERROR(Calculations!J2503,""), NA())</f>
        <v>#N/A</v>
      </c>
      <c r="G2503" s="10">
        <f t="array" ref="G2503">PERCENTILE(IF(ISERROR(F2503:F7502)=FALSE,F2503:F7502),CycleTimePercentile)</f>
        <v>0</v>
      </c>
      <c r="H2503" s="2" t="e">
        <f ca="1" xml:space="preserve"> IF(OR(Calculations!C2503 = "",Calculations!C2503 = WorkTypeString),  Calculations!K2503, NA())</f>
        <v>#N/A</v>
      </c>
      <c r="I2503" s="2" t="e">
        <f xml:space="preserve"> IF(Calculations!C2503 = DefectTypeString,  Calculations!K2503, NA())</f>
        <v>#N/A</v>
      </c>
    </row>
    <row r="2504" spans="1:9" x14ac:dyDescent="0.25">
      <c r="A2504" s="8" t="str">
        <f>Calculations!A2504</f>
        <v/>
      </c>
      <c r="B2504" s="2" t="str">
        <f t="shared" si="44"/>
        <v/>
      </c>
      <c r="C2504" s="10" t="str">
        <f>IFERROR(Calculations!J2504,"")</f>
        <v/>
      </c>
      <c r="D2504" s="10" t="str">
        <f xml:space="preserve"> IF(OR(Calculations!C2504 = "",Calculations!C2504 = WorkTypeString),  IFERROR(Calculations!J2504,""), NA())</f>
        <v/>
      </c>
      <c r="E2504" s="10">
        <f t="array" ref="E2504">PERCENTILE(IF(ISERROR(D2504:D7503)=FALSE,D2504:D7503),CycleTimePercentile)</f>
        <v>0</v>
      </c>
      <c r="F2504" s="2" t="e">
        <f xml:space="preserve"> IF(Calculations!C2504 = DefectTypeString,  IFERROR(Calculations!J2504,""), NA())</f>
        <v>#N/A</v>
      </c>
      <c r="G2504" s="10">
        <f t="array" ref="G2504">PERCENTILE(IF(ISERROR(F2504:F7503)=FALSE,F2504:F7503),CycleTimePercentile)</f>
        <v>0</v>
      </c>
      <c r="H2504" s="2" t="e">
        <f ca="1" xml:space="preserve"> IF(OR(Calculations!C2504 = "",Calculations!C2504 = WorkTypeString),  Calculations!K2504, NA())</f>
        <v>#N/A</v>
      </c>
      <c r="I2504" s="2" t="e">
        <f xml:space="preserve"> IF(Calculations!C2504 = DefectTypeString,  Calculations!K2504, NA())</f>
        <v>#N/A</v>
      </c>
    </row>
    <row r="2505" spans="1:9" x14ac:dyDescent="0.25">
      <c r="A2505" s="8" t="str">
        <f>Calculations!A2505</f>
        <v/>
      </c>
      <c r="B2505" s="2" t="str">
        <f t="shared" si="44"/>
        <v/>
      </c>
      <c r="C2505" s="10" t="str">
        <f>IFERROR(Calculations!J2505,"")</f>
        <v/>
      </c>
      <c r="D2505" s="10" t="str">
        <f xml:space="preserve"> IF(OR(Calculations!C2505 = "",Calculations!C2505 = WorkTypeString),  IFERROR(Calculations!J2505,""), NA())</f>
        <v/>
      </c>
      <c r="E2505" s="10">
        <f t="array" ref="E2505">PERCENTILE(IF(ISERROR(D2505:D7504)=FALSE,D2505:D7504),CycleTimePercentile)</f>
        <v>0</v>
      </c>
      <c r="F2505" s="2" t="e">
        <f xml:space="preserve"> IF(Calculations!C2505 = DefectTypeString,  IFERROR(Calculations!J2505,""), NA())</f>
        <v>#N/A</v>
      </c>
      <c r="G2505" s="10">
        <f t="array" ref="G2505">PERCENTILE(IF(ISERROR(F2505:F7504)=FALSE,F2505:F7504),CycleTimePercentile)</f>
        <v>0</v>
      </c>
      <c r="H2505" s="2" t="e">
        <f ca="1" xml:space="preserve"> IF(OR(Calculations!C2505 = "",Calculations!C2505 = WorkTypeString),  Calculations!K2505, NA())</f>
        <v>#N/A</v>
      </c>
      <c r="I2505" s="2" t="e">
        <f xml:space="preserve"> IF(Calculations!C2505 = DefectTypeString,  Calculations!K2505, NA())</f>
        <v>#N/A</v>
      </c>
    </row>
    <row r="2506" spans="1:9" x14ac:dyDescent="0.25">
      <c r="A2506" s="8" t="str">
        <f>Calculations!A2506</f>
        <v/>
      </c>
      <c r="B2506" s="2" t="str">
        <f t="shared" si="44"/>
        <v/>
      </c>
      <c r="C2506" s="10" t="str">
        <f>IFERROR(Calculations!J2506,"")</f>
        <v/>
      </c>
      <c r="D2506" s="10" t="str">
        <f xml:space="preserve"> IF(OR(Calculations!C2506 = "",Calculations!C2506 = WorkTypeString),  IFERROR(Calculations!J2506,""), NA())</f>
        <v/>
      </c>
      <c r="E2506" s="10">
        <f t="array" ref="E2506">PERCENTILE(IF(ISERROR(D2506:D7505)=FALSE,D2506:D7505),CycleTimePercentile)</f>
        <v>0</v>
      </c>
      <c r="F2506" s="2" t="e">
        <f xml:space="preserve"> IF(Calculations!C2506 = DefectTypeString,  IFERROR(Calculations!J2506,""), NA())</f>
        <v>#N/A</v>
      </c>
      <c r="G2506" s="10">
        <f t="array" ref="G2506">PERCENTILE(IF(ISERROR(F2506:F7505)=FALSE,F2506:F7505),CycleTimePercentile)</f>
        <v>0</v>
      </c>
      <c r="H2506" s="2" t="e">
        <f ca="1" xml:space="preserve"> IF(OR(Calculations!C2506 = "",Calculations!C2506 = WorkTypeString),  Calculations!K2506, NA())</f>
        <v>#N/A</v>
      </c>
      <c r="I2506" s="2" t="e">
        <f xml:space="preserve"> IF(Calculations!C2506 = DefectTypeString,  Calculations!K2506, NA())</f>
        <v>#N/A</v>
      </c>
    </row>
    <row r="2507" spans="1:9" x14ac:dyDescent="0.25">
      <c r="A2507" s="8" t="str">
        <f>Calculations!A2507</f>
        <v/>
      </c>
      <c r="B2507" s="2" t="str">
        <f t="shared" si="44"/>
        <v/>
      </c>
      <c r="C2507" s="10" t="str">
        <f>IFERROR(Calculations!J2507,"")</f>
        <v/>
      </c>
      <c r="D2507" s="10" t="str">
        <f xml:space="preserve"> IF(OR(Calculations!C2507 = "",Calculations!C2507 = WorkTypeString),  IFERROR(Calculations!J2507,""), NA())</f>
        <v/>
      </c>
      <c r="E2507" s="10">
        <f t="array" ref="E2507">PERCENTILE(IF(ISERROR(D2507:D7506)=FALSE,D2507:D7506),CycleTimePercentile)</f>
        <v>0</v>
      </c>
      <c r="F2507" s="2" t="e">
        <f xml:space="preserve"> IF(Calculations!C2507 = DefectTypeString,  IFERROR(Calculations!J2507,""), NA())</f>
        <v>#N/A</v>
      </c>
      <c r="G2507" s="10">
        <f t="array" ref="G2507">PERCENTILE(IF(ISERROR(F2507:F7506)=FALSE,F2507:F7506),CycleTimePercentile)</f>
        <v>0</v>
      </c>
      <c r="H2507" s="2" t="e">
        <f ca="1" xml:space="preserve"> IF(OR(Calculations!C2507 = "",Calculations!C2507 = WorkTypeString),  Calculations!K2507, NA())</f>
        <v>#N/A</v>
      </c>
      <c r="I2507" s="2" t="e">
        <f xml:space="preserve"> IF(Calculations!C2507 = DefectTypeString,  Calculations!K2507, NA())</f>
        <v>#N/A</v>
      </c>
    </row>
    <row r="2508" spans="1:9" x14ac:dyDescent="0.25">
      <c r="A2508" s="8" t="str">
        <f>Calculations!A2508</f>
        <v/>
      </c>
      <c r="B2508" s="2" t="str">
        <f t="shared" si="44"/>
        <v/>
      </c>
      <c r="C2508" s="10" t="str">
        <f>IFERROR(Calculations!J2508,"")</f>
        <v/>
      </c>
      <c r="D2508" s="10" t="str">
        <f xml:space="preserve"> IF(OR(Calculations!C2508 = "",Calculations!C2508 = WorkTypeString),  IFERROR(Calculations!J2508,""), NA())</f>
        <v/>
      </c>
      <c r="E2508" s="10">
        <f t="array" ref="E2508">PERCENTILE(IF(ISERROR(D2508:D7507)=FALSE,D2508:D7507),CycleTimePercentile)</f>
        <v>0</v>
      </c>
      <c r="F2508" s="2" t="e">
        <f xml:space="preserve"> IF(Calculations!C2508 = DefectTypeString,  IFERROR(Calculations!J2508,""), NA())</f>
        <v>#N/A</v>
      </c>
      <c r="G2508" s="10">
        <f t="array" ref="G2508">PERCENTILE(IF(ISERROR(F2508:F7507)=FALSE,F2508:F7507),CycleTimePercentile)</f>
        <v>0</v>
      </c>
      <c r="H2508" s="2" t="e">
        <f ca="1" xml:space="preserve"> IF(OR(Calculations!C2508 = "",Calculations!C2508 = WorkTypeString),  Calculations!K2508, NA())</f>
        <v>#N/A</v>
      </c>
      <c r="I2508" s="2" t="e">
        <f xml:space="preserve"> IF(Calculations!C2508 = DefectTypeString,  Calculations!K2508, NA())</f>
        <v>#N/A</v>
      </c>
    </row>
    <row r="2509" spans="1:9" x14ac:dyDescent="0.25">
      <c r="A2509" s="8" t="str">
        <f>Calculations!A2509</f>
        <v/>
      </c>
      <c r="B2509" s="2" t="str">
        <f t="shared" si="44"/>
        <v/>
      </c>
      <c r="C2509" s="10" t="str">
        <f>IFERROR(Calculations!J2509,"")</f>
        <v/>
      </c>
      <c r="D2509" s="10" t="str">
        <f xml:space="preserve"> IF(OR(Calculations!C2509 = "",Calculations!C2509 = WorkTypeString),  IFERROR(Calculations!J2509,""), NA())</f>
        <v/>
      </c>
      <c r="E2509" s="10">
        <f t="array" ref="E2509">PERCENTILE(IF(ISERROR(D2509:D7508)=FALSE,D2509:D7508),CycleTimePercentile)</f>
        <v>0</v>
      </c>
      <c r="F2509" s="2" t="e">
        <f xml:space="preserve"> IF(Calculations!C2509 = DefectTypeString,  IFERROR(Calculations!J2509,""), NA())</f>
        <v>#N/A</v>
      </c>
      <c r="G2509" s="10">
        <f t="array" ref="G2509">PERCENTILE(IF(ISERROR(F2509:F7508)=FALSE,F2509:F7508),CycleTimePercentile)</f>
        <v>0</v>
      </c>
      <c r="H2509" s="2" t="e">
        <f ca="1" xml:space="preserve"> IF(OR(Calculations!C2509 = "",Calculations!C2509 = WorkTypeString),  Calculations!K2509, NA())</f>
        <v>#N/A</v>
      </c>
      <c r="I2509" s="2" t="e">
        <f xml:space="preserve"> IF(Calculations!C2509 = DefectTypeString,  Calculations!K2509, NA())</f>
        <v>#N/A</v>
      </c>
    </row>
    <row r="2510" spans="1:9" x14ac:dyDescent="0.25">
      <c r="A2510" s="8" t="str">
        <f>Calculations!A2510</f>
        <v/>
      </c>
      <c r="B2510" s="2" t="str">
        <f t="shared" si="44"/>
        <v/>
      </c>
      <c r="C2510" s="10" t="str">
        <f>IFERROR(Calculations!J2510,"")</f>
        <v/>
      </c>
      <c r="D2510" s="10" t="str">
        <f xml:space="preserve"> IF(OR(Calculations!C2510 = "",Calculations!C2510 = WorkTypeString),  IFERROR(Calculations!J2510,""), NA())</f>
        <v/>
      </c>
      <c r="E2510" s="10">
        <f t="array" ref="E2510">PERCENTILE(IF(ISERROR(D2510:D7509)=FALSE,D2510:D7509),CycleTimePercentile)</f>
        <v>0</v>
      </c>
      <c r="F2510" s="2" t="e">
        <f xml:space="preserve"> IF(Calculations!C2510 = DefectTypeString,  IFERROR(Calculations!J2510,""), NA())</f>
        <v>#N/A</v>
      </c>
      <c r="G2510" s="10">
        <f t="array" ref="G2510">PERCENTILE(IF(ISERROR(F2510:F7509)=FALSE,F2510:F7509),CycleTimePercentile)</f>
        <v>0</v>
      </c>
      <c r="H2510" s="2" t="e">
        <f ca="1" xml:space="preserve"> IF(OR(Calculations!C2510 = "",Calculations!C2510 = WorkTypeString),  Calculations!K2510, NA())</f>
        <v>#N/A</v>
      </c>
      <c r="I2510" s="2" t="e">
        <f xml:space="preserve"> IF(Calculations!C2510 = DefectTypeString,  Calculations!K2510, NA())</f>
        <v>#N/A</v>
      </c>
    </row>
    <row r="2511" spans="1:9" x14ac:dyDescent="0.25">
      <c r="A2511" s="8" t="str">
        <f>Calculations!A2511</f>
        <v/>
      </c>
      <c r="B2511" s="2" t="str">
        <f t="shared" si="44"/>
        <v/>
      </c>
      <c r="C2511" s="10" t="str">
        <f>IFERROR(Calculations!J2511,"")</f>
        <v/>
      </c>
      <c r="D2511" s="10" t="str">
        <f xml:space="preserve"> IF(OR(Calculations!C2511 = "",Calculations!C2511 = WorkTypeString),  IFERROR(Calculations!J2511,""), NA())</f>
        <v/>
      </c>
      <c r="E2511" s="10">
        <f t="array" ref="E2511">PERCENTILE(IF(ISERROR(D2511:D7510)=FALSE,D2511:D7510),CycleTimePercentile)</f>
        <v>0</v>
      </c>
      <c r="F2511" s="2" t="e">
        <f xml:space="preserve"> IF(Calculations!C2511 = DefectTypeString,  IFERROR(Calculations!J2511,""), NA())</f>
        <v>#N/A</v>
      </c>
      <c r="G2511" s="10">
        <f t="array" ref="G2511">PERCENTILE(IF(ISERROR(F2511:F7510)=FALSE,F2511:F7510),CycleTimePercentile)</f>
        <v>0</v>
      </c>
      <c r="H2511" s="2" t="e">
        <f ca="1" xml:space="preserve"> IF(OR(Calculations!C2511 = "",Calculations!C2511 = WorkTypeString),  Calculations!K2511, NA())</f>
        <v>#N/A</v>
      </c>
      <c r="I2511" s="2" t="e">
        <f xml:space="preserve"> IF(Calculations!C2511 = DefectTypeString,  Calculations!K2511, NA())</f>
        <v>#N/A</v>
      </c>
    </row>
    <row r="2512" spans="1:9" x14ac:dyDescent="0.25">
      <c r="A2512" s="8" t="str">
        <f>Calculations!A2512</f>
        <v/>
      </c>
      <c r="B2512" s="2" t="str">
        <f t="shared" si="44"/>
        <v/>
      </c>
      <c r="C2512" s="10" t="str">
        <f>IFERROR(Calculations!J2512,"")</f>
        <v/>
      </c>
      <c r="D2512" s="10" t="str">
        <f xml:space="preserve"> IF(OR(Calculations!C2512 = "",Calculations!C2512 = WorkTypeString),  IFERROR(Calculations!J2512,""), NA())</f>
        <v/>
      </c>
      <c r="E2512" s="10">
        <f t="array" ref="E2512">PERCENTILE(IF(ISERROR(D2512:D7511)=FALSE,D2512:D7511),CycleTimePercentile)</f>
        <v>0</v>
      </c>
      <c r="F2512" s="2" t="e">
        <f xml:space="preserve"> IF(Calculations!C2512 = DefectTypeString,  IFERROR(Calculations!J2512,""), NA())</f>
        <v>#N/A</v>
      </c>
      <c r="G2512" s="10">
        <f t="array" ref="G2512">PERCENTILE(IF(ISERROR(F2512:F7511)=FALSE,F2512:F7511),CycleTimePercentile)</f>
        <v>0</v>
      </c>
      <c r="H2512" s="2" t="e">
        <f ca="1" xml:space="preserve"> IF(OR(Calculations!C2512 = "",Calculations!C2512 = WorkTypeString),  Calculations!K2512, NA())</f>
        <v>#N/A</v>
      </c>
      <c r="I2512" s="2" t="e">
        <f xml:space="preserve"> IF(Calculations!C2512 = DefectTypeString,  Calculations!K2512, NA())</f>
        <v>#N/A</v>
      </c>
    </row>
    <row r="2513" spans="1:9" x14ac:dyDescent="0.25">
      <c r="A2513" s="8" t="str">
        <f>Calculations!A2513</f>
        <v/>
      </c>
      <c r="B2513" s="2" t="str">
        <f t="shared" si="44"/>
        <v/>
      </c>
      <c r="C2513" s="10" t="str">
        <f>IFERROR(Calculations!J2513,"")</f>
        <v/>
      </c>
      <c r="D2513" s="10" t="str">
        <f xml:space="preserve"> IF(OR(Calculations!C2513 = "",Calculations!C2513 = WorkTypeString),  IFERROR(Calculations!J2513,""), NA())</f>
        <v/>
      </c>
      <c r="E2513" s="10">
        <f t="array" ref="E2513">PERCENTILE(IF(ISERROR(D2513:D7512)=FALSE,D2513:D7512),CycleTimePercentile)</f>
        <v>0</v>
      </c>
      <c r="F2513" s="2" t="e">
        <f xml:space="preserve"> IF(Calculations!C2513 = DefectTypeString,  IFERROR(Calculations!J2513,""), NA())</f>
        <v>#N/A</v>
      </c>
      <c r="G2513" s="10">
        <f t="array" ref="G2513">PERCENTILE(IF(ISERROR(F2513:F7512)=FALSE,F2513:F7512),CycleTimePercentile)</f>
        <v>0</v>
      </c>
      <c r="H2513" s="2" t="e">
        <f ca="1" xml:space="preserve"> IF(OR(Calculations!C2513 = "",Calculations!C2513 = WorkTypeString),  Calculations!K2513, NA())</f>
        <v>#N/A</v>
      </c>
      <c r="I2513" s="2" t="e">
        <f xml:space="preserve"> IF(Calculations!C2513 = DefectTypeString,  Calculations!K2513, NA())</f>
        <v>#N/A</v>
      </c>
    </row>
    <row r="2514" spans="1:9" x14ac:dyDescent="0.25">
      <c r="A2514" s="8" t="str">
        <f>Calculations!A2514</f>
        <v/>
      </c>
      <c r="B2514" s="2" t="str">
        <f t="shared" si="44"/>
        <v/>
      </c>
      <c r="C2514" s="10" t="str">
        <f>IFERROR(Calculations!J2514,"")</f>
        <v/>
      </c>
      <c r="D2514" s="10" t="str">
        <f xml:space="preserve"> IF(OR(Calculations!C2514 = "",Calculations!C2514 = WorkTypeString),  IFERROR(Calculations!J2514,""), NA())</f>
        <v/>
      </c>
      <c r="E2514" s="10">
        <f t="array" ref="E2514">PERCENTILE(IF(ISERROR(D2514:D7513)=FALSE,D2514:D7513),CycleTimePercentile)</f>
        <v>0</v>
      </c>
      <c r="F2514" s="2" t="e">
        <f xml:space="preserve"> IF(Calculations!C2514 = DefectTypeString,  IFERROR(Calculations!J2514,""), NA())</f>
        <v>#N/A</v>
      </c>
      <c r="G2514" s="10">
        <f t="array" ref="G2514">PERCENTILE(IF(ISERROR(F2514:F7513)=FALSE,F2514:F7513),CycleTimePercentile)</f>
        <v>0</v>
      </c>
      <c r="H2514" s="2" t="e">
        <f ca="1" xml:space="preserve"> IF(OR(Calculations!C2514 = "",Calculations!C2514 = WorkTypeString),  Calculations!K2514, NA())</f>
        <v>#N/A</v>
      </c>
      <c r="I2514" s="2" t="e">
        <f xml:space="preserve"> IF(Calculations!C2514 = DefectTypeString,  Calculations!K2514, NA())</f>
        <v>#N/A</v>
      </c>
    </row>
    <row r="2515" spans="1:9" x14ac:dyDescent="0.25">
      <c r="A2515" s="8" t="str">
        <f>Calculations!A2515</f>
        <v/>
      </c>
      <c r="B2515" s="2" t="str">
        <f t="shared" si="44"/>
        <v/>
      </c>
      <c r="C2515" s="10" t="str">
        <f>IFERROR(Calculations!J2515,"")</f>
        <v/>
      </c>
      <c r="D2515" s="10" t="str">
        <f xml:space="preserve"> IF(OR(Calculations!C2515 = "",Calculations!C2515 = WorkTypeString),  IFERROR(Calculations!J2515,""), NA())</f>
        <v/>
      </c>
      <c r="E2515" s="10">
        <f t="array" ref="E2515">PERCENTILE(IF(ISERROR(D2515:D7514)=FALSE,D2515:D7514),CycleTimePercentile)</f>
        <v>0</v>
      </c>
      <c r="F2515" s="2" t="e">
        <f xml:space="preserve"> IF(Calculations!C2515 = DefectTypeString,  IFERROR(Calculations!J2515,""), NA())</f>
        <v>#N/A</v>
      </c>
      <c r="G2515" s="10">
        <f t="array" ref="G2515">PERCENTILE(IF(ISERROR(F2515:F7514)=FALSE,F2515:F7514),CycleTimePercentile)</f>
        <v>0</v>
      </c>
      <c r="H2515" s="2" t="e">
        <f ca="1" xml:space="preserve"> IF(OR(Calculations!C2515 = "",Calculations!C2515 = WorkTypeString),  Calculations!K2515, NA())</f>
        <v>#N/A</v>
      </c>
      <c r="I2515" s="2" t="e">
        <f xml:space="preserve"> IF(Calculations!C2515 = DefectTypeString,  Calculations!K2515, NA())</f>
        <v>#N/A</v>
      </c>
    </row>
    <row r="2516" spans="1:9" x14ac:dyDescent="0.25">
      <c r="A2516" s="8" t="str">
        <f>Calculations!A2516</f>
        <v/>
      </c>
      <c r="B2516" s="2" t="str">
        <f t="shared" si="44"/>
        <v/>
      </c>
      <c r="C2516" s="10" t="str">
        <f>IFERROR(Calculations!J2516,"")</f>
        <v/>
      </c>
      <c r="D2516" s="10" t="str">
        <f xml:space="preserve"> IF(OR(Calculations!C2516 = "",Calculations!C2516 = WorkTypeString),  IFERROR(Calculations!J2516,""), NA())</f>
        <v/>
      </c>
      <c r="E2516" s="10">
        <f t="array" ref="E2516">PERCENTILE(IF(ISERROR(D2516:D7515)=FALSE,D2516:D7515),CycleTimePercentile)</f>
        <v>0</v>
      </c>
      <c r="F2516" s="2" t="e">
        <f xml:space="preserve"> IF(Calculations!C2516 = DefectTypeString,  IFERROR(Calculations!J2516,""), NA())</f>
        <v>#N/A</v>
      </c>
      <c r="G2516" s="10">
        <f t="array" ref="G2516">PERCENTILE(IF(ISERROR(F2516:F7515)=FALSE,F2516:F7515),CycleTimePercentile)</f>
        <v>0</v>
      </c>
      <c r="H2516" s="2" t="e">
        <f ca="1" xml:space="preserve"> IF(OR(Calculations!C2516 = "",Calculations!C2516 = WorkTypeString),  Calculations!K2516, NA())</f>
        <v>#N/A</v>
      </c>
      <c r="I2516" s="2" t="e">
        <f xml:space="preserve"> IF(Calculations!C2516 = DefectTypeString,  Calculations!K2516, NA())</f>
        <v>#N/A</v>
      </c>
    </row>
    <row r="2517" spans="1:9" x14ac:dyDescent="0.25">
      <c r="A2517" s="8" t="str">
        <f>Calculations!A2517</f>
        <v/>
      </c>
      <c r="B2517" s="2" t="str">
        <f t="shared" si="44"/>
        <v/>
      </c>
      <c r="C2517" s="10" t="str">
        <f>IFERROR(Calculations!J2517,"")</f>
        <v/>
      </c>
      <c r="D2517" s="10" t="str">
        <f xml:space="preserve"> IF(OR(Calculations!C2517 = "",Calculations!C2517 = WorkTypeString),  IFERROR(Calculations!J2517,""), NA())</f>
        <v/>
      </c>
      <c r="E2517" s="10">
        <f t="array" ref="E2517">PERCENTILE(IF(ISERROR(D2517:D7516)=FALSE,D2517:D7516),CycleTimePercentile)</f>
        <v>0</v>
      </c>
      <c r="F2517" s="2" t="e">
        <f xml:space="preserve"> IF(Calculations!C2517 = DefectTypeString,  IFERROR(Calculations!J2517,""), NA())</f>
        <v>#N/A</v>
      </c>
      <c r="G2517" s="10">
        <f t="array" ref="G2517">PERCENTILE(IF(ISERROR(F2517:F7516)=FALSE,F2517:F7516),CycleTimePercentile)</f>
        <v>0</v>
      </c>
      <c r="H2517" s="2" t="e">
        <f ca="1" xml:space="preserve"> IF(OR(Calculations!C2517 = "",Calculations!C2517 = WorkTypeString),  Calculations!K2517, NA())</f>
        <v>#N/A</v>
      </c>
      <c r="I2517" s="2" t="e">
        <f xml:space="preserve"> IF(Calculations!C2517 = DefectTypeString,  Calculations!K2517, NA())</f>
        <v>#N/A</v>
      </c>
    </row>
    <row r="2518" spans="1:9" x14ac:dyDescent="0.25">
      <c r="A2518" s="8" t="str">
        <f>Calculations!A2518</f>
        <v/>
      </c>
      <c r="B2518" s="2" t="str">
        <f t="shared" si="44"/>
        <v/>
      </c>
      <c r="C2518" s="10" t="str">
        <f>IFERROR(Calculations!J2518,"")</f>
        <v/>
      </c>
      <c r="D2518" s="10" t="str">
        <f xml:space="preserve"> IF(OR(Calculations!C2518 = "",Calculations!C2518 = WorkTypeString),  IFERROR(Calculations!J2518,""), NA())</f>
        <v/>
      </c>
      <c r="E2518" s="10">
        <f t="array" ref="E2518">PERCENTILE(IF(ISERROR(D2518:D7517)=FALSE,D2518:D7517),CycleTimePercentile)</f>
        <v>0</v>
      </c>
      <c r="F2518" s="2" t="e">
        <f xml:space="preserve"> IF(Calculations!C2518 = DefectTypeString,  IFERROR(Calculations!J2518,""), NA())</f>
        <v>#N/A</v>
      </c>
      <c r="G2518" s="10">
        <f t="array" ref="G2518">PERCENTILE(IF(ISERROR(F2518:F7517)=FALSE,F2518:F7517),CycleTimePercentile)</f>
        <v>0</v>
      </c>
      <c r="H2518" s="2" t="e">
        <f ca="1" xml:space="preserve"> IF(OR(Calculations!C2518 = "",Calculations!C2518 = WorkTypeString),  Calculations!K2518, NA())</f>
        <v>#N/A</v>
      </c>
      <c r="I2518" s="2" t="e">
        <f xml:space="preserve"> IF(Calculations!C2518 = DefectTypeString,  Calculations!K2518, NA())</f>
        <v>#N/A</v>
      </c>
    </row>
    <row r="2519" spans="1:9" x14ac:dyDescent="0.25">
      <c r="A2519" s="8" t="str">
        <f>Calculations!A2519</f>
        <v/>
      </c>
      <c r="B2519" s="2" t="str">
        <f t="shared" si="44"/>
        <v/>
      </c>
      <c r="C2519" s="10" t="str">
        <f>IFERROR(Calculations!J2519,"")</f>
        <v/>
      </c>
      <c r="D2519" s="10" t="str">
        <f xml:space="preserve"> IF(OR(Calculations!C2519 = "",Calculations!C2519 = WorkTypeString),  IFERROR(Calculations!J2519,""), NA())</f>
        <v/>
      </c>
      <c r="E2519" s="10">
        <f t="array" ref="E2519">PERCENTILE(IF(ISERROR(D2519:D7518)=FALSE,D2519:D7518),CycleTimePercentile)</f>
        <v>0</v>
      </c>
      <c r="F2519" s="2" t="e">
        <f xml:space="preserve"> IF(Calculations!C2519 = DefectTypeString,  IFERROR(Calculations!J2519,""), NA())</f>
        <v>#N/A</v>
      </c>
      <c r="G2519" s="10">
        <f t="array" ref="G2519">PERCENTILE(IF(ISERROR(F2519:F7518)=FALSE,F2519:F7518),CycleTimePercentile)</f>
        <v>0</v>
      </c>
      <c r="H2519" s="2" t="e">
        <f ca="1" xml:space="preserve"> IF(OR(Calculations!C2519 = "",Calculations!C2519 = WorkTypeString),  Calculations!K2519, NA())</f>
        <v>#N/A</v>
      </c>
      <c r="I2519" s="2" t="e">
        <f xml:space="preserve"> IF(Calculations!C2519 = DefectTypeString,  Calculations!K2519, NA())</f>
        <v>#N/A</v>
      </c>
    </row>
    <row r="2520" spans="1:9" x14ac:dyDescent="0.25">
      <c r="A2520" s="8" t="str">
        <f>Calculations!A2520</f>
        <v/>
      </c>
      <c r="B2520" s="2" t="str">
        <f t="shared" si="44"/>
        <v/>
      </c>
      <c r="C2520" s="10" t="str">
        <f>IFERROR(Calculations!J2520,"")</f>
        <v/>
      </c>
      <c r="D2520" s="10" t="str">
        <f xml:space="preserve"> IF(OR(Calculations!C2520 = "",Calculations!C2520 = WorkTypeString),  IFERROR(Calculations!J2520,""), NA())</f>
        <v/>
      </c>
      <c r="E2520" s="10">
        <f t="array" ref="E2520">PERCENTILE(IF(ISERROR(D2520:D7519)=FALSE,D2520:D7519),CycleTimePercentile)</f>
        <v>0</v>
      </c>
      <c r="F2520" s="2" t="e">
        <f xml:space="preserve"> IF(Calculations!C2520 = DefectTypeString,  IFERROR(Calculations!J2520,""), NA())</f>
        <v>#N/A</v>
      </c>
      <c r="G2520" s="10">
        <f t="array" ref="G2520">PERCENTILE(IF(ISERROR(F2520:F7519)=FALSE,F2520:F7519),CycleTimePercentile)</f>
        <v>0</v>
      </c>
      <c r="H2520" s="2" t="e">
        <f ca="1" xml:space="preserve"> IF(OR(Calculations!C2520 = "",Calculations!C2520 = WorkTypeString),  Calculations!K2520, NA())</f>
        <v>#N/A</v>
      </c>
      <c r="I2520" s="2" t="e">
        <f xml:space="preserve"> IF(Calculations!C2520 = DefectTypeString,  Calculations!K2520, NA())</f>
        <v>#N/A</v>
      </c>
    </row>
    <row r="2521" spans="1:9" x14ac:dyDescent="0.25">
      <c r="A2521" s="8" t="str">
        <f>Calculations!A2521</f>
        <v/>
      </c>
      <c r="B2521" s="2" t="str">
        <f t="shared" si="44"/>
        <v/>
      </c>
      <c r="C2521" s="10" t="str">
        <f>IFERROR(Calculations!J2521,"")</f>
        <v/>
      </c>
      <c r="D2521" s="10" t="str">
        <f xml:space="preserve"> IF(OR(Calculations!C2521 = "",Calculations!C2521 = WorkTypeString),  IFERROR(Calculations!J2521,""), NA())</f>
        <v/>
      </c>
      <c r="E2521" s="10">
        <f t="array" ref="E2521">PERCENTILE(IF(ISERROR(D2521:D7520)=FALSE,D2521:D7520),CycleTimePercentile)</f>
        <v>0</v>
      </c>
      <c r="F2521" s="2" t="e">
        <f xml:space="preserve"> IF(Calculations!C2521 = DefectTypeString,  IFERROR(Calculations!J2521,""), NA())</f>
        <v>#N/A</v>
      </c>
      <c r="G2521" s="10">
        <f t="array" ref="G2521">PERCENTILE(IF(ISERROR(F2521:F7520)=FALSE,F2521:F7520),CycleTimePercentile)</f>
        <v>0</v>
      </c>
      <c r="H2521" s="2" t="e">
        <f ca="1" xml:space="preserve"> IF(OR(Calculations!C2521 = "",Calculations!C2521 = WorkTypeString),  Calculations!K2521, NA())</f>
        <v>#N/A</v>
      </c>
      <c r="I2521" s="2" t="e">
        <f xml:space="preserve"> IF(Calculations!C2521 = DefectTypeString,  Calculations!K2521, NA())</f>
        <v>#N/A</v>
      </c>
    </row>
    <row r="2522" spans="1:9" x14ac:dyDescent="0.25">
      <c r="A2522" s="8" t="str">
        <f>Calculations!A2522</f>
        <v/>
      </c>
      <c r="B2522" s="2" t="str">
        <f t="shared" si="44"/>
        <v/>
      </c>
      <c r="C2522" s="10" t="str">
        <f>IFERROR(Calculations!J2522,"")</f>
        <v/>
      </c>
      <c r="D2522" s="10" t="str">
        <f xml:space="preserve"> IF(OR(Calculations!C2522 = "",Calculations!C2522 = WorkTypeString),  IFERROR(Calculations!J2522,""), NA())</f>
        <v/>
      </c>
      <c r="E2522" s="10">
        <f t="array" ref="E2522">PERCENTILE(IF(ISERROR(D2522:D7521)=FALSE,D2522:D7521),CycleTimePercentile)</f>
        <v>0</v>
      </c>
      <c r="F2522" s="2" t="e">
        <f xml:space="preserve"> IF(Calculations!C2522 = DefectTypeString,  IFERROR(Calculations!J2522,""), NA())</f>
        <v>#N/A</v>
      </c>
      <c r="G2522" s="10">
        <f t="array" ref="G2522">PERCENTILE(IF(ISERROR(F2522:F7521)=FALSE,F2522:F7521),CycleTimePercentile)</f>
        <v>0</v>
      </c>
      <c r="H2522" s="2" t="e">
        <f ca="1" xml:space="preserve"> IF(OR(Calculations!C2522 = "",Calculations!C2522 = WorkTypeString),  Calculations!K2522, NA())</f>
        <v>#N/A</v>
      </c>
      <c r="I2522" s="2" t="e">
        <f xml:space="preserve"> IF(Calculations!C2522 = DefectTypeString,  Calculations!K2522, NA())</f>
        <v>#N/A</v>
      </c>
    </row>
    <row r="2523" spans="1:9" x14ac:dyDescent="0.25">
      <c r="A2523" s="8" t="str">
        <f>Calculations!A2523</f>
        <v/>
      </c>
      <c r="B2523" s="2" t="str">
        <f t="shared" si="44"/>
        <v/>
      </c>
      <c r="C2523" s="10" t="str">
        <f>IFERROR(Calculations!J2523,"")</f>
        <v/>
      </c>
      <c r="D2523" s="10" t="str">
        <f xml:space="preserve"> IF(OR(Calculations!C2523 = "",Calculations!C2523 = WorkTypeString),  IFERROR(Calculations!J2523,""), NA())</f>
        <v/>
      </c>
      <c r="E2523" s="10">
        <f t="array" ref="E2523">PERCENTILE(IF(ISERROR(D2523:D7522)=FALSE,D2523:D7522),CycleTimePercentile)</f>
        <v>0</v>
      </c>
      <c r="F2523" s="2" t="e">
        <f xml:space="preserve"> IF(Calculations!C2523 = DefectTypeString,  IFERROR(Calculations!J2523,""), NA())</f>
        <v>#N/A</v>
      </c>
      <c r="G2523" s="10">
        <f t="array" ref="G2523">PERCENTILE(IF(ISERROR(F2523:F7522)=FALSE,F2523:F7522),CycleTimePercentile)</f>
        <v>0</v>
      </c>
      <c r="H2523" s="2" t="e">
        <f ca="1" xml:space="preserve"> IF(OR(Calculations!C2523 = "",Calculations!C2523 = WorkTypeString),  Calculations!K2523, NA())</f>
        <v>#N/A</v>
      </c>
      <c r="I2523" s="2" t="e">
        <f xml:space="preserve"> IF(Calculations!C2523 = DefectTypeString,  Calculations!K2523, NA())</f>
        <v>#N/A</v>
      </c>
    </row>
    <row r="2524" spans="1:9" x14ac:dyDescent="0.25">
      <c r="A2524" s="8" t="str">
        <f>Calculations!A2524</f>
        <v/>
      </c>
      <c r="B2524" s="2" t="str">
        <f t="shared" si="44"/>
        <v/>
      </c>
      <c r="C2524" s="10" t="str">
        <f>IFERROR(Calculations!J2524,"")</f>
        <v/>
      </c>
      <c r="D2524" s="10" t="str">
        <f xml:space="preserve"> IF(OR(Calculations!C2524 = "",Calculations!C2524 = WorkTypeString),  IFERROR(Calculations!J2524,""), NA())</f>
        <v/>
      </c>
      <c r="E2524" s="10">
        <f t="array" ref="E2524">PERCENTILE(IF(ISERROR(D2524:D7523)=FALSE,D2524:D7523),CycleTimePercentile)</f>
        <v>0</v>
      </c>
      <c r="F2524" s="2" t="e">
        <f xml:space="preserve"> IF(Calculations!C2524 = DefectTypeString,  IFERROR(Calculations!J2524,""), NA())</f>
        <v>#N/A</v>
      </c>
      <c r="G2524" s="10">
        <f t="array" ref="G2524">PERCENTILE(IF(ISERROR(F2524:F7523)=FALSE,F2524:F7523),CycleTimePercentile)</f>
        <v>0</v>
      </c>
      <c r="H2524" s="2" t="e">
        <f ca="1" xml:space="preserve"> IF(OR(Calculations!C2524 = "",Calculations!C2524 = WorkTypeString),  Calculations!K2524, NA())</f>
        <v>#N/A</v>
      </c>
      <c r="I2524" s="2" t="e">
        <f xml:space="preserve"> IF(Calculations!C2524 = DefectTypeString,  Calculations!K2524, NA())</f>
        <v>#N/A</v>
      </c>
    </row>
    <row r="2525" spans="1:9" x14ac:dyDescent="0.25">
      <c r="A2525" s="8" t="str">
        <f>Calculations!A2525</f>
        <v/>
      </c>
      <c r="B2525" s="2" t="str">
        <f t="shared" si="44"/>
        <v/>
      </c>
      <c r="C2525" s="10" t="str">
        <f>IFERROR(Calculations!J2525,"")</f>
        <v/>
      </c>
      <c r="D2525" s="10" t="str">
        <f xml:space="preserve"> IF(OR(Calculations!C2525 = "",Calculations!C2525 = WorkTypeString),  IFERROR(Calculations!J2525,""), NA())</f>
        <v/>
      </c>
      <c r="E2525" s="10">
        <f t="array" ref="E2525">PERCENTILE(IF(ISERROR(D2525:D7524)=FALSE,D2525:D7524),CycleTimePercentile)</f>
        <v>0</v>
      </c>
      <c r="F2525" s="2" t="e">
        <f xml:space="preserve"> IF(Calculations!C2525 = DefectTypeString,  IFERROR(Calculations!J2525,""), NA())</f>
        <v>#N/A</v>
      </c>
      <c r="G2525" s="10">
        <f t="array" ref="G2525">PERCENTILE(IF(ISERROR(F2525:F7524)=FALSE,F2525:F7524),CycleTimePercentile)</f>
        <v>0</v>
      </c>
      <c r="H2525" s="2" t="e">
        <f ca="1" xml:space="preserve"> IF(OR(Calculations!C2525 = "",Calculations!C2525 = WorkTypeString),  Calculations!K2525, NA())</f>
        <v>#N/A</v>
      </c>
      <c r="I2525" s="2" t="e">
        <f xml:space="preserve"> IF(Calculations!C2525 = DefectTypeString,  Calculations!K2525, NA())</f>
        <v>#N/A</v>
      </c>
    </row>
    <row r="2526" spans="1:9" x14ac:dyDescent="0.25">
      <c r="A2526" s="8" t="str">
        <f>Calculations!A2526</f>
        <v/>
      </c>
      <c r="B2526" s="2" t="str">
        <f t="shared" si="44"/>
        <v/>
      </c>
      <c r="C2526" s="10" t="str">
        <f>IFERROR(Calculations!J2526,"")</f>
        <v/>
      </c>
      <c r="D2526" s="10" t="str">
        <f xml:space="preserve"> IF(OR(Calculations!C2526 = "",Calculations!C2526 = WorkTypeString),  IFERROR(Calculations!J2526,""), NA())</f>
        <v/>
      </c>
      <c r="E2526" s="10">
        <f t="array" ref="E2526">PERCENTILE(IF(ISERROR(D2526:D7525)=FALSE,D2526:D7525),CycleTimePercentile)</f>
        <v>0</v>
      </c>
      <c r="F2526" s="2" t="e">
        <f xml:space="preserve"> IF(Calculations!C2526 = DefectTypeString,  IFERROR(Calculations!J2526,""), NA())</f>
        <v>#N/A</v>
      </c>
      <c r="G2526" s="10">
        <f t="array" ref="G2526">PERCENTILE(IF(ISERROR(F2526:F7525)=FALSE,F2526:F7525),CycleTimePercentile)</f>
        <v>0</v>
      </c>
      <c r="H2526" s="2" t="e">
        <f ca="1" xml:space="preserve"> IF(OR(Calculations!C2526 = "",Calculations!C2526 = WorkTypeString),  Calculations!K2526, NA())</f>
        <v>#N/A</v>
      </c>
      <c r="I2526" s="2" t="e">
        <f xml:space="preserve"> IF(Calculations!C2526 = DefectTypeString,  Calculations!K2526, NA())</f>
        <v>#N/A</v>
      </c>
    </row>
    <row r="2527" spans="1:9" x14ac:dyDescent="0.25">
      <c r="A2527" s="8" t="str">
        <f>Calculations!A2527</f>
        <v/>
      </c>
      <c r="B2527" s="2" t="str">
        <f t="shared" si="44"/>
        <v/>
      </c>
      <c r="C2527" s="10" t="str">
        <f>IFERROR(Calculations!J2527,"")</f>
        <v/>
      </c>
      <c r="D2527" s="10" t="str">
        <f xml:space="preserve"> IF(OR(Calculations!C2527 = "",Calculations!C2527 = WorkTypeString),  IFERROR(Calculations!J2527,""), NA())</f>
        <v/>
      </c>
      <c r="E2527" s="10">
        <f t="array" ref="E2527">PERCENTILE(IF(ISERROR(D2527:D7526)=FALSE,D2527:D7526),CycleTimePercentile)</f>
        <v>0</v>
      </c>
      <c r="F2527" s="2" t="e">
        <f xml:space="preserve"> IF(Calculations!C2527 = DefectTypeString,  IFERROR(Calculations!J2527,""), NA())</f>
        <v>#N/A</v>
      </c>
      <c r="G2527" s="10">
        <f t="array" ref="G2527">PERCENTILE(IF(ISERROR(F2527:F7526)=FALSE,F2527:F7526),CycleTimePercentile)</f>
        <v>0</v>
      </c>
      <c r="H2527" s="2" t="e">
        <f ca="1" xml:space="preserve"> IF(OR(Calculations!C2527 = "",Calculations!C2527 = WorkTypeString),  Calculations!K2527, NA())</f>
        <v>#N/A</v>
      </c>
      <c r="I2527" s="2" t="e">
        <f xml:space="preserve"> IF(Calculations!C2527 = DefectTypeString,  Calculations!K2527, NA())</f>
        <v>#N/A</v>
      </c>
    </row>
    <row r="2528" spans="1:9" x14ac:dyDescent="0.25">
      <c r="A2528" s="8" t="str">
        <f>Calculations!A2528</f>
        <v/>
      </c>
      <c r="B2528" s="2" t="str">
        <f t="shared" si="44"/>
        <v/>
      </c>
      <c r="C2528" s="10" t="str">
        <f>IFERROR(Calculations!J2528,"")</f>
        <v/>
      </c>
      <c r="D2528" s="10" t="str">
        <f xml:space="preserve"> IF(OR(Calculations!C2528 = "",Calculations!C2528 = WorkTypeString),  IFERROR(Calculations!J2528,""), NA())</f>
        <v/>
      </c>
      <c r="E2528" s="10">
        <f t="array" ref="E2528">PERCENTILE(IF(ISERROR(D2528:D7527)=FALSE,D2528:D7527),CycleTimePercentile)</f>
        <v>0</v>
      </c>
      <c r="F2528" s="2" t="e">
        <f xml:space="preserve"> IF(Calculations!C2528 = DefectTypeString,  IFERROR(Calculations!J2528,""), NA())</f>
        <v>#N/A</v>
      </c>
      <c r="G2528" s="10">
        <f t="array" ref="G2528">PERCENTILE(IF(ISERROR(F2528:F7527)=FALSE,F2528:F7527),CycleTimePercentile)</f>
        <v>0</v>
      </c>
      <c r="H2528" s="2" t="e">
        <f ca="1" xml:space="preserve"> IF(OR(Calculations!C2528 = "",Calculations!C2528 = WorkTypeString),  Calculations!K2528, NA())</f>
        <v>#N/A</v>
      </c>
      <c r="I2528" s="2" t="e">
        <f xml:space="preserve"> IF(Calculations!C2528 = DefectTypeString,  Calculations!K2528, NA())</f>
        <v>#N/A</v>
      </c>
    </row>
    <row r="2529" spans="1:9" x14ac:dyDescent="0.25">
      <c r="A2529" s="8" t="str">
        <f>Calculations!A2529</f>
        <v/>
      </c>
      <c r="B2529" s="2" t="str">
        <f t="shared" si="44"/>
        <v/>
      </c>
      <c r="C2529" s="10" t="str">
        <f>IFERROR(Calculations!J2529,"")</f>
        <v/>
      </c>
      <c r="D2529" s="10" t="str">
        <f xml:space="preserve"> IF(OR(Calculations!C2529 = "",Calculations!C2529 = WorkTypeString),  IFERROR(Calculations!J2529,""), NA())</f>
        <v/>
      </c>
      <c r="E2529" s="10">
        <f t="array" ref="E2529">PERCENTILE(IF(ISERROR(D2529:D7528)=FALSE,D2529:D7528),CycleTimePercentile)</f>
        <v>0</v>
      </c>
      <c r="F2529" s="2" t="e">
        <f xml:space="preserve"> IF(Calculations!C2529 = DefectTypeString,  IFERROR(Calculations!J2529,""), NA())</f>
        <v>#N/A</v>
      </c>
      <c r="G2529" s="10">
        <f t="array" ref="G2529">PERCENTILE(IF(ISERROR(F2529:F7528)=FALSE,F2529:F7528),CycleTimePercentile)</f>
        <v>0</v>
      </c>
      <c r="H2529" s="2" t="e">
        <f ca="1" xml:space="preserve"> IF(OR(Calculations!C2529 = "",Calculations!C2529 = WorkTypeString),  Calculations!K2529, NA())</f>
        <v>#N/A</v>
      </c>
      <c r="I2529" s="2" t="e">
        <f xml:space="preserve"> IF(Calculations!C2529 = DefectTypeString,  Calculations!K2529, NA())</f>
        <v>#N/A</v>
      </c>
    </row>
    <row r="2530" spans="1:9" x14ac:dyDescent="0.25">
      <c r="A2530" s="8" t="str">
        <f>Calculations!A2530</f>
        <v/>
      </c>
      <c r="B2530" s="2" t="str">
        <f t="shared" si="44"/>
        <v/>
      </c>
      <c r="C2530" s="10" t="str">
        <f>IFERROR(Calculations!J2530,"")</f>
        <v/>
      </c>
      <c r="D2530" s="10" t="str">
        <f xml:space="preserve"> IF(OR(Calculations!C2530 = "",Calculations!C2530 = WorkTypeString),  IFERROR(Calculations!J2530,""), NA())</f>
        <v/>
      </c>
      <c r="E2530" s="10">
        <f t="array" ref="E2530">PERCENTILE(IF(ISERROR(D2530:D7529)=FALSE,D2530:D7529),CycleTimePercentile)</f>
        <v>0</v>
      </c>
      <c r="F2530" s="2" t="e">
        <f xml:space="preserve"> IF(Calculations!C2530 = DefectTypeString,  IFERROR(Calculations!J2530,""), NA())</f>
        <v>#N/A</v>
      </c>
      <c r="G2530" s="10">
        <f t="array" ref="G2530">PERCENTILE(IF(ISERROR(F2530:F7529)=FALSE,F2530:F7529),CycleTimePercentile)</f>
        <v>0</v>
      </c>
      <c r="H2530" s="2" t="e">
        <f ca="1" xml:space="preserve"> IF(OR(Calculations!C2530 = "",Calculations!C2530 = WorkTypeString),  Calculations!K2530, NA())</f>
        <v>#N/A</v>
      </c>
      <c r="I2530" s="2" t="e">
        <f xml:space="preserve"> IF(Calculations!C2530 = DefectTypeString,  Calculations!K2530, NA())</f>
        <v>#N/A</v>
      </c>
    </row>
    <row r="2531" spans="1:9" x14ac:dyDescent="0.25">
      <c r="A2531" s="8" t="str">
        <f>Calculations!A2531</f>
        <v/>
      </c>
      <c r="B2531" s="2" t="str">
        <f t="shared" si="44"/>
        <v/>
      </c>
      <c r="C2531" s="10" t="str">
        <f>IFERROR(Calculations!J2531,"")</f>
        <v/>
      </c>
      <c r="D2531" s="10" t="str">
        <f xml:space="preserve"> IF(OR(Calculations!C2531 = "",Calculations!C2531 = WorkTypeString),  IFERROR(Calculations!J2531,""), NA())</f>
        <v/>
      </c>
      <c r="E2531" s="10">
        <f t="array" ref="E2531">PERCENTILE(IF(ISERROR(D2531:D7530)=FALSE,D2531:D7530),CycleTimePercentile)</f>
        <v>0</v>
      </c>
      <c r="F2531" s="2" t="e">
        <f xml:space="preserve"> IF(Calculations!C2531 = DefectTypeString,  IFERROR(Calculations!J2531,""), NA())</f>
        <v>#N/A</v>
      </c>
      <c r="G2531" s="10">
        <f t="array" ref="G2531">PERCENTILE(IF(ISERROR(F2531:F7530)=FALSE,F2531:F7530),CycleTimePercentile)</f>
        <v>0</v>
      </c>
      <c r="H2531" s="2" t="e">
        <f ca="1" xml:space="preserve"> IF(OR(Calculations!C2531 = "",Calculations!C2531 = WorkTypeString),  Calculations!K2531, NA())</f>
        <v>#N/A</v>
      </c>
      <c r="I2531" s="2" t="e">
        <f xml:space="preserve"> IF(Calculations!C2531 = DefectTypeString,  Calculations!K2531, NA())</f>
        <v>#N/A</v>
      </c>
    </row>
    <row r="2532" spans="1:9" x14ac:dyDescent="0.25">
      <c r="A2532" s="8" t="str">
        <f>Calculations!A2532</f>
        <v/>
      </c>
      <c r="B2532" s="2" t="str">
        <f t="shared" si="44"/>
        <v/>
      </c>
      <c r="C2532" s="10" t="str">
        <f>IFERROR(Calculations!J2532,"")</f>
        <v/>
      </c>
      <c r="D2532" s="10" t="str">
        <f xml:space="preserve"> IF(OR(Calculations!C2532 = "",Calculations!C2532 = WorkTypeString),  IFERROR(Calculations!J2532,""), NA())</f>
        <v/>
      </c>
      <c r="E2532" s="10">
        <f t="array" ref="E2532">PERCENTILE(IF(ISERROR(D2532:D7531)=FALSE,D2532:D7531),CycleTimePercentile)</f>
        <v>0</v>
      </c>
      <c r="F2532" s="2" t="e">
        <f xml:space="preserve"> IF(Calculations!C2532 = DefectTypeString,  IFERROR(Calculations!J2532,""), NA())</f>
        <v>#N/A</v>
      </c>
      <c r="G2532" s="10">
        <f t="array" ref="G2532">PERCENTILE(IF(ISERROR(F2532:F7531)=FALSE,F2532:F7531),CycleTimePercentile)</f>
        <v>0</v>
      </c>
      <c r="H2532" s="2" t="e">
        <f ca="1" xml:space="preserve"> IF(OR(Calculations!C2532 = "",Calculations!C2532 = WorkTypeString),  Calculations!K2532, NA())</f>
        <v>#N/A</v>
      </c>
      <c r="I2532" s="2" t="e">
        <f xml:space="preserve"> IF(Calculations!C2532 = DefectTypeString,  Calculations!K2532, NA())</f>
        <v>#N/A</v>
      </c>
    </row>
    <row r="2533" spans="1:9" x14ac:dyDescent="0.25">
      <c r="A2533" s="8" t="str">
        <f>Calculations!A2533</f>
        <v/>
      </c>
      <c r="B2533" s="2" t="str">
        <f t="shared" si="44"/>
        <v/>
      </c>
      <c r="C2533" s="10" t="str">
        <f>IFERROR(Calculations!J2533,"")</f>
        <v/>
      </c>
      <c r="D2533" s="10" t="str">
        <f xml:space="preserve"> IF(OR(Calculations!C2533 = "",Calculations!C2533 = WorkTypeString),  IFERROR(Calculations!J2533,""), NA())</f>
        <v/>
      </c>
      <c r="E2533" s="10">
        <f t="array" ref="E2533">PERCENTILE(IF(ISERROR(D2533:D7532)=FALSE,D2533:D7532),CycleTimePercentile)</f>
        <v>0</v>
      </c>
      <c r="F2533" s="2" t="e">
        <f xml:space="preserve"> IF(Calculations!C2533 = DefectTypeString,  IFERROR(Calculations!J2533,""), NA())</f>
        <v>#N/A</v>
      </c>
      <c r="G2533" s="10">
        <f t="array" ref="G2533">PERCENTILE(IF(ISERROR(F2533:F7532)=FALSE,F2533:F7532),CycleTimePercentile)</f>
        <v>0</v>
      </c>
      <c r="H2533" s="2" t="e">
        <f ca="1" xml:space="preserve"> IF(OR(Calculations!C2533 = "",Calculations!C2533 = WorkTypeString),  Calculations!K2533, NA())</f>
        <v>#N/A</v>
      </c>
      <c r="I2533" s="2" t="e">
        <f xml:space="preserve"> IF(Calculations!C2533 = DefectTypeString,  Calculations!K2533, NA())</f>
        <v>#N/A</v>
      </c>
    </row>
    <row r="2534" spans="1:9" x14ac:dyDescent="0.25">
      <c r="A2534" s="8" t="str">
        <f>Calculations!A2534</f>
        <v/>
      </c>
      <c r="B2534" s="2" t="str">
        <f t="shared" si="44"/>
        <v/>
      </c>
      <c r="C2534" s="10" t="str">
        <f>IFERROR(Calculations!J2534,"")</f>
        <v/>
      </c>
      <c r="D2534" s="10" t="str">
        <f xml:space="preserve"> IF(OR(Calculations!C2534 = "",Calculations!C2534 = WorkTypeString),  IFERROR(Calculations!J2534,""), NA())</f>
        <v/>
      </c>
      <c r="E2534" s="10">
        <f t="array" ref="E2534">PERCENTILE(IF(ISERROR(D2534:D7533)=FALSE,D2534:D7533),CycleTimePercentile)</f>
        <v>0</v>
      </c>
      <c r="F2534" s="2" t="e">
        <f xml:space="preserve"> IF(Calculations!C2534 = DefectTypeString,  IFERROR(Calculations!J2534,""), NA())</f>
        <v>#N/A</v>
      </c>
      <c r="G2534" s="10">
        <f t="array" ref="G2534">PERCENTILE(IF(ISERROR(F2534:F7533)=FALSE,F2534:F7533),CycleTimePercentile)</f>
        <v>0</v>
      </c>
      <c r="H2534" s="2" t="e">
        <f ca="1" xml:space="preserve"> IF(OR(Calculations!C2534 = "",Calculations!C2534 = WorkTypeString),  Calculations!K2534, NA())</f>
        <v>#N/A</v>
      </c>
      <c r="I2534" s="2" t="e">
        <f xml:space="preserve"> IF(Calculations!C2534 = DefectTypeString,  Calculations!K2534, NA())</f>
        <v>#N/A</v>
      </c>
    </row>
    <row r="2535" spans="1:9" x14ac:dyDescent="0.25">
      <c r="A2535" s="8" t="str">
        <f>Calculations!A2535</f>
        <v/>
      </c>
      <c r="B2535" s="2" t="str">
        <f t="shared" si="44"/>
        <v/>
      </c>
      <c r="C2535" s="10" t="str">
        <f>IFERROR(Calculations!J2535,"")</f>
        <v/>
      </c>
      <c r="D2535" s="10" t="str">
        <f xml:space="preserve"> IF(OR(Calculations!C2535 = "",Calculations!C2535 = WorkTypeString),  IFERROR(Calculations!J2535,""), NA())</f>
        <v/>
      </c>
      <c r="E2535" s="10">
        <f t="array" ref="E2535">PERCENTILE(IF(ISERROR(D2535:D7534)=FALSE,D2535:D7534),CycleTimePercentile)</f>
        <v>0</v>
      </c>
      <c r="F2535" s="2" t="e">
        <f xml:space="preserve"> IF(Calculations!C2535 = DefectTypeString,  IFERROR(Calculations!J2535,""), NA())</f>
        <v>#N/A</v>
      </c>
      <c r="G2535" s="10">
        <f t="array" ref="G2535">PERCENTILE(IF(ISERROR(F2535:F7534)=FALSE,F2535:F7534),CycleTimePercentile)</f>
        <v>0</v>
      </c>
      <c r="H2535" s="2" t="e">
        <f ca="1" xml:space="preserve"> IF(OR(Calculations!C2535 = "",Calculations!C2535 = WorkTypeString),  Calculations!K2535, NA())</f>
        <v>#N/A</v>
      </c>
      <c r="I2535" s="2" t="e">
        <f xml:space="preserve"> IF(Calculations!C2535 = DefectTypeString,  Calculations!K2535, NA())</f>
        <v>#N/A</v>
      </c>
    </row>
    <row r="2536" spans="1:9" x14ac:dyDescent="0.25">
      <c r="A2536" s="8" t="str">
        <f>Calculations!A2536</f>
        <v/>
      </c>
      <c r="B2536" s="2" t="str">
        <f t="shared" si="44"/>
        <v/>
      </c>
      <c r="C2536" s="10" t="str">
        <f>IFERROR(Calculations!J2536,"")</f>
        <v/>
      </c>
      <c r="D2536" s="10" t="str">
        <f xml:space="preserve"> IF(OR(Calculations!C2536 = "",Calculations!C2536 = WorkTypeString),  IFERROR(Calculations!J2536,""), NA())</f>
        <v/>
      </c>
      <c r="E2536" s="10">
        <f t="array" ref="E2536">PERCENTILE(IF(ISERROR(D2536:D7535)=FALSE,D2536:D7535),CycleTimePercentile)</f>
        <v>0</v>
      </c>
      <c r="F2536" s="2" t="e">
        <f xml:space="preserve"> IF(Calculations!C2536 = DefectTypeString,  IFERROR(Calculations!J2536,""), NA())</f>
        <v>#N/A</v>
      </c>
      <c r="G2536" s="10">
        <f t="array" ref="G2536">PERCENTILE(IF(ISERROR(F2536:F7535)=FALSE,F2536:F7535),CycleTimePercentile)</f>
        <v>0</v>
      </c>
      <c r="H2536" s="2" t="e">
        <f ca="1" xml:space="preserve"> IF(OR(Calculations!C2536 = "",Calculations!C2536 = WorkTypeString),  Calculations!K2536, NA())</f>
        <v>#N/A</v>
      </c>
      <c r="I2536" s="2" t="e">
        <f xml:space="preserve"> IF(Calculations!C2536 = DefectTypeString,  Calculations!K2536, NA())</f>
        <v>#N/A</v>
      </c>
    </row>
    <row r="2537" spans="1:9" x14ac:dyDescent="0.25">
      <c r="A2537" s="8" t="str">
        <f>Calculations!A2537</f>
        <v/>
      </c>
      <c r="B2537" s="2" t="str">
        <f t="shared" si="44"/>
        <v/>
      </c>
      <c r="C2537" s="10" t="str">
        <f>IFERROR(Calculations!J2537,"")</f>
        <v/>
      </c>
      <c r="D2537" s="10" t="str">
        <f xml:space="preserve"> IF(OR(Calculations!C2537 = "",Calculations!C2537 = WorkTypeString),  IFERROR(Calculations!J2537,""), NA())</f>
        <v/>
      </c>
      <c r="E2537" s="10">
        <f t="array" ref="E2537">PERCENTILE(IF(ISERROR(D2537:D7536)=FALSE,D2537:D7536),CycleTimePercentile)</f>
        <v>0</v>
      </c>
      <c r="F2537" s="2" t="e">
        <f xml:space="preserve"> IF(Calculations!C2537 = DefectTypeString,  IFERROR(Calculations!J2537,""), NA())</f>
        <v>#N/A</v>
      </c>
      <c r="G2537" s="10">
        <f t="array" ref="G2537">PERCENTILE(IF(ISERROR(F2537:F7536)=FALSE,F2537:F7536),CycleTimePercentile)</f>
        <v>0</v>
      </c>
      <c r="H2537" s="2" t="e">
        <f ca="1" xml:space="preserve"> IF(OR(Calculations!C2537 = "",Calculations!C2537 = WorkTypeString),  Calculations!K2537, NA())</f>
        <v>#N/A</v>
      </c>
      <c r="I2537" s="2" t="e">
        <f xml:space="preserve"> IF(Calculations!C2537 = DefectTypeString,  Calculations!K2537, NA())</f>
        <v>#N/A</v>
      </c>
    </row>
    <row r="2538" spans="1:9" x14ac:dyDescent="0.25">
      <c r="A2538" s="8" t="str">
        <f>Calculations!A2538</f>
        <v/>
      </c>
      <c r="B2538" s="2" t="str">
        <f t="shared" si="44"/>
        <v/>
      </c>
      <c r="C2538" s="10" t="str">
        <f>IFERROR(Calculations!J2538,"")</f>
        <v/>
      </c>
      <c r="D2538" s="10" t="str">
        <f xml:space="preserve"> IF(OR(Calculations!C2538 = "",Calculations!C2538 = WorkTypeString),  IFERROR(Calculations!J2538,""), NA())</f>
        <v/>
      </c>
      <c r="E2538" s="10">
        <f t="array" ref="E2538">PERCENTILE(IF(ISERROR(D2538:D7537)=FALSE,D2538:D7537),CycleTimePercentile)</f>
        <v>0</v>
      </c>
      <c r="F2538" s="2" t="e">
        <f xml:space="preserve"> IF(Calculations!C2538 = DefectTypeString,  IFERROR(Calculations!J2538,""), NA())</f>
        <v>#N/A</v>
      </c>
      <c r="G2538" s="10">
        <f t="array" ref="G2538">PERCENTILE(IF(ISERROR(F2538:F7537)=FALSE,F2538:F7537),CycleTimePercentile)</f>
        <v>0</v>
      </c>
      <c r="H2538" s="2" t="e">
        <f ca="1" xml:space="preserve"> IF(OR(Calculations!C2538 = "",Calculations!C2538 = WorkTypeString),  Calculations!K2538, NA())</f>
        <v>#N/A</v>
      </c>
      <c r="I2538" s="2" t="e">
        <f xml:space="preserve"> IF(Calculations!C2538 = DefectTypeString,  Calculations!K2538, NA())</f>
        <v>#N/A</v>
      </c>
    </row>
    <row r="2539" spans="1:9" x14ac:dyDescent="0.25">
      <c r="A2539" s="8" t="str">
        <f>Calculations!A2539</f>
        <v/>
      </c>
      <c r="B2539" s="2" t="str">
        <f t="shared" si="44"/>
        <v/>
      </c>
      <c r="C2539" s="10" t="str">
        <f>IFERROR(Calculations!J2539,"")</f>
        <v/>
      </c>
      <c r="D2539" s="10" t="str">
        <f xml:space="preserve"> IF(OR(Calculations!C2539 = "",Calculations!C2539 = WorkTypeString),  IFERROR(Calculations!J2539,""), NA())</f>
        <v/>
      </c>
      <c r="E2539" s="10">
        <f t="array" ref="E2539">PERCENTILE(IF(ISERROR(D2539:D7538)=FALSE,D2539:D7538),CycleTimePercentile)</f>
        <v>0</v>
      </c>
      <c r="F2539" s="2" t="e">
        <f xml:space="preserve"> IF(Calculations!C2539 = DefectTypeString,  IFERROR(Calculations!J2539,""), NA())</f>
        <v>#N/A</v>
      </c>
      <c r="G2539" s="10">
        <f t="array" ref="G2539">PERCENTILE(IF(ISERROR(F2539:F7538)=FALSE,F2539:F7538),CycleTimePercentile)</f>
        <v>0</v>
      </c>
      <c r="H2539" s="2" t="e">
        <f ca="1" xml:space="preserve"> IF(OR(Calculations!C2539 = "",Calculations!C2539 = WorkTypeString),  Calculations!K2539, NA())</f>
        <v>#N/A</v>
      </c>
      <c r="I2539" s="2" t="e">
        <f xml:space="preserve"> IF(Calculations!C2539 = DefectTypeString,  Calculations!K2539, NA())</f>
        <v>#N/A</v>
      </c>
    </row>
    <row r="2540" spans="1:9" x14ac:dyDescent="0.25">
      <c r="A2540" s="8" t="str">
        <f>Calculations!A2540</f>
        <v/>
      </c>
      <c r="B2540" s="2" t="str">
        <f t="shared" si="44"/>
        <v/>
      </c>
      <c r="C2540" s="10" t="str">
        <f>IFERROR(Calculations!J2540,"")</f>
        <v/>
      </c>
      <c r="D2540" s="10" t="str">
        <f xml:space="preserve"> IF(OR(Calculations!C2540 = "",Calculations!C2540 = WorkTypeString),  IFERROR(Calculations!J2540,""), NA())</f>
        <v/>
      </c>
      <c r="E2540" s="10">
        <f t="array" ref="E2540">PERCENTILE(IF(ISERROR(D2540:D7539)=FALSE,D2540:D7539),CycleTimePercentile)</f>
        <v>0</v>
      </c>
      <c r="F2540" s="2" t="e">
        <f xml:space="preserve"> IF(Calculations!C2540 = DefectTypeString,  IFERROR(Calculations!J2540,""), NA())</f>
        <v>#N/A</v>
      </c>
      <c r="G2540" s="10">
        <f t="array" ref="G2540">PERCENTILE(IF(ISERROR(F2540:F7539)=FALSE,F2540:F7539),CycleTimePercentile)</f>
        <v>0</v>
      </c>
      <c r="H2540" s="2" t="e">
        <f ca="1" xml:space="preserve"> IF(OR(Calculations!C2540 = "",Calculations!C2540 = WorkTypeString),  Calculations!K2540, NA())</f>
        <v>#N/A</v>
      </c>
      <c r="I2540" s="2" t="e">
        <f xml:space="preserve"> IF(Calculations!C2540 = DefectTypeString,  Calculations!K2540, NA())</f>
        <v>#N/A</v>
      </c>
    </row>
    <row r="2541" spans="1:9" x14ac:dyDescent="0.25">
      <c r="A2541" s="8" t="str">
        <f>Calculations!A2541</f>
        <v/>
      </c>
      <c r="B2541" s="2" t="str">
        <f t="shared" si="44"/>
        <v/>
      </c>
      <c r="C2541" s="10" t="str">
        <f>IFERROR(Calculations!J2541,"")</f>
        <v/>
      </c>
      <c r="D2541" s="10" t="str">
        <f xml:space="preserve"> IF(OR(Calculations!C2541 = "",Calculations!C2541 = WorkTypeString),  IFERROR(Calculations!J2541,""), NA())</f>
        <v/>
      </c>
      <c r="E2541" s="10">
        <f t="array" ref="E2541">PERCENTILE(IF(ISERROR(D2541:D7540)=FALSE,D2541:D7540),CycleTimePercentile)</f>
        <v>0</v>
      </c>
      <c r="F2541" s="2" t="e">
        <f xml:space="preserve"> IF(Calculations!C2541 = DefectTypeString,  IFERROR(Calculations!J2541,""), NA())</f>
        <v>#N/A</v>
      </c>
      <c r="G2541" s="10">
        <f t="array" ref="G2541">PERCENTILE(IF(ISERROR(F2541:F7540)=FALSE,F2541:F7540),CycleTimePercentile)</f>
        <v>0</v>
      </c>
      <c r="H2541" s="2" t="e">
        <f ca="1" xml:space="preserve"> IF(OR(Calculations!C2541 = "",Calculations!C2541 = WorkTypeString),  Calculations!K2541, NA())</f>
        <v>#N/A</v>
      </c>
      <c r="I2541" s="2" t="e">
        <f xml:space="preserve"> IF(Calculations!C2541 = DefectTypeString,  Calculations!K2541, NA())</f>
        <v>#N/A</v>
      </c>
    </row>
    <row r="2542" spans="1:9" x14ac:dyDescent="0.25">
      <c r="A2542" s="8" t="str">
        <f>Calculations!A2542</f>
        <v/>
      </c>
      <c r="B2542" s="2" t="str">
        <f t="shared" si="44"/>
        <v/>
      </c>
      <c r="C2542" s="10" t="str">
        <f>IFERROR(Calculations!J2542,"")</f>
        <v/>
      </c>
      <c r="D2542" s="10" t="str">
        <f xml:space="preserve"> IF(OR(Calculations!C2542 = "",Calculations!C2542 = WorkTypeString),  IFERROR(Calculations!J2542,""), NA())</f>
        <v/>
      </c>
      <c r="E2542" s="10">
        <f t="array" ref="E2542">PERCENTILE(IF(ISERROR(D2542:D7541)=FALSE,D2542:D7541),CycleTimePercentile)</f>
        <v>0</v>
      </c>
      <c r="F2542" s="2" t="e">
        <f xml:space="preserve"> IF(Calculations!C2542 = DefectTypeString,  IFERROR(Calculations!J2542,""), NA())</f>
        <v>#N/A</v>
      </c>
      <c r="G2542" s="10">
        <f t="array" ref="G2542">PERCENTILE(IF(ISERROR(F2542:F7541)=FALSE,F2542:F7541),CycleTimePercentile)</f>
        <v>0</v>
      </c>
      <c r="H2542" s="2" t="e">
        <f ca="1" xml:space="preserve"> IF(OR(Calculations!C2542 = "",Calculations!C2542 = WorkTypeString),  Calculations!K2542, NA())</f>
        <v>#N/A</v>
      </c>
      <c r="I2542" s="2" t="e">
        <f xml:space="preserve"> IF(Calculations!C2542 = DefectTypeString,  Calculations!K2542, NA())</f>
        <v>#N/A</v>
      </c>
    </row>
    <row r="2543" spans="1:9" x14ac:dyDescent="0.25">
      <c r="A2543" s="8" t="str">
        <f>Calculations!A2543</f>
        <v/>
      </c>
      <c r="B2543" s="2" t="str">
        <f t="shared" si="44"/>
        <v/>
      </c>
      <c r="C2543" s="10" t="str">
        <f>IFERROR(Calculations!J2543,"")</f>
        <v/>
      </c>
      <c r="D2543" s="10" t="str">
        <f xml:space="preserve"> IF(OR(Calculations!C2543 = "",Calculations!C2543 = WorkTypeString),  IFERROR(Calculations!J2543,""), NA())</f>
        <v/>
      </c>
      <c r="E2543" s="10">
        <f t="array" ref="E2543">PERCENTILE(IF(ISERROR(D2543:D7542)=FALSE,D2543:D7542),CycleTimePercentile)</f>
        <v>0</v>
      </c>
      <c r="F2543" s="2" t="e">
        <f xml:space="preserve"> IF(Calculations!C2543 = DefectTypeString,  IFERROR(Calculations!J2543,""), NA())</f>
        <v>#N/A</v>
      </c>
      <c r="G2543" s="10">
        <f t="array" ref="G2543">PERCENTILE(IF(ISERROR(F2543:F7542)=FALSE,F2543:F7542),CycleTimePercentile)</f>
        <v>0</v>
      </c>
      <c r="H2543" s="2" t="e">
        <f ca="1" xml:space="preserve"> IF(OR(Calculations!C2543 = "",Calculations!C2543 = WorkTypeString),  Calculations!K2543, NA())</f>
        <v>#N/A</v>
      </c>
      <c r="I2543" s="2" t="e">
        <f xml:space="preserve"> IF(Calculations!C2543 = DefectTypeString,  Calculations!K2543, NA())</f>
        <v>#N/A</v>
      </c>
    </row>
    <row r="2544" spans="1:9" x14ac:dyDescent="0.25">
      <c r="A2544" s="8" t="str">
        <f>Calculations!A2544</f>
        <v/>
      </c>
      <c r="B2544" s="2" t="str">
        <f t="shared" si="44"/>
        <v/>
      </c>
      <c r="C2544" s="10" t="str">
        <f>IFERROR(Calculations!J2544,"")</f>
        <v/>
      </c>
      <c r="D2544" s="10" t="str">
        <f xml:space="preserve"> IF(OR(Calculations!C2544 = "",Calculations!C2544 = WorkTypeString),  IFERROR(Calculations!J2544,""), NA())</f>
        <v/>
      </c>
      <c r="E2544" s="10">
        <f t="array" ref="E2544">PERCENTILE(IF(ISERROR(D2544:D7543)=FALSE,D2544:D7543),CycleTimePercentile)</f>
        <v>0</v>
      </c>
      <c r="F2544" s="2" t="e">
        <f xml:space="preserve"> IF(Calculations!C2544 = DefectTypeString,  IFERROR(Calculations!J2544,""), NA())</f>
        <v>#N/A</v>
      </c>
      <c r="G2544" s="10">
        <f t="array" ref="G2544">PERCENTILE(IF(ISERROR(F2544:F7543)=FALSE,F2544:F7543),CycleTimePercentile)</f>
        <v>0</v>
      </c>
      <c r="H2544" s="2" t="e">
        <f ca="1" xml:space="preserve"> IF(OR(Calculations!C2544 = "",Calculations!C2544 = WorkTypeString),  Calculations!K2544, NA())</f>
        <v>#N/A</v>
      </c>
      <c r="I2544" s="2" t="e">
        <f xml:space="preserve"> IF(Calculations!C2544 = DefectTypeString,  Calculations!K2544, NA())</f>
        <v>#N/A</v>
      </c>
    </row>
    <row r="2545" spans="1:9" x14ac:dyDescent="0.25">
      <c r="A2545" s="8" t="str">
        <f>Calculations!A2545</f>
        <v/>
      </c>
      <c r="B2545" s="2" t="str">
        <f t="shared" si="44"/>
        <v/>
      </c>
      <c r="C2545" s="10" t="str">
        <f>IFERROR(Calculations!J2545,"")</f>
        <v/>
      </c>
      <c r="D2545" s="10" t="str">
        <f xml:space="preserve"> IF(OR(Calculations!C2545 = "",Calculations!C2545 = WorkTypeString),  IFERROR(Calculations!J2545,""), NA())</f>
        <v/>
      </c>
      <c r="E2545" s="10">
        <f t="array" ref="E2545">PERCENTILE(IF(ISERROR(D2545:D7544)=FALSE,D2545:D7544),CycleTimePercentile)</f>
        <v>0</v>
      </c>
      <c r="F2545" s="2" t="e">
        <f xml:space="preserve"> IF(Calculations!C2545 = DefectTypeString,  IFERROR(Calculations!J2545,""), NA())</f>
        <v>#N/A</v>
      </c>
      <c r="G2545" s="10">
        <f t="array" ref="G2545">PERCENTILE(IF(ISERROR(F2545:F7544)=FALSE,F2545:F7544),CycleTimePercentile)</f>
        <v>0</v>
      </c>
      <c r="H2545" s="2" t="e">
        <f ca="1" xml:space="preserve"> IF(OR(Calculations!C2545 = "",Calculations!C2545 = WorkTypeString),  Calculations!K2545, NA())</f>
        <v>#N/A</v>
      </c>
      <c r="I2545" s="2" t="e">
        <f xml:space="preserve"> IF(Calculations!C2545 = DefectTypeString,  Calculations!K2545, NA())</f>
        <v>#N/A</v>
      </c>
    </row>
    <row r="2546" spans="1:9" x14ac:dyDescent="0.25">
      <c r="A2546" s="8" t="str">
        <f>Calculations!A2546</f>
        <v/>
      </c>
      <c r="B2546" s="2" t="str">
        <f t="shared" si="44"/>
        <v/>
      </c>
      <c r="C2546" s="10" t="str">
        <f>IFERROR(Calculations!J2546,"")</f>
        <v/>
      </c>
      <c r="D2546" s="10" t="str">
        <f xml:space="preserve"> IF(OR(Calculations!C2546 = "",Calculations!C2546 = WorkTypeString),  IFERROR(Calculations!J2546,""), NA())</f>
        <v/>
      </c>
      <c r="E2546" s="10">
        <f t="array" ref="E2546">PERCENTILE(IF(ISERROR(D2546:D7545)=FALSE,D2546:D7545),CycleTimePercentile)</f>
        <v>0</v>
      </c>
      <c r="F2546" s="2" t="e">
        <f xml:space="preserve"> IF(Calculations!C2546 = DefectTypeString,  IFERROR(Calculations!J2546,""), NA())</f>
        <v>#N/A</v>
      </c>
      <c r="G2546" s="10">
        <f t="array" ref="G2546">PERCENTILE(IF(ISERROR(F2546:F7545)=FALSE,F2546:F7545),CycleTimePercentile)</f>
        <v>0</v>
      </c>
      <c r="H2546" s="2" t="e">
        <f ca="1" xml:space="preserve"> IF(OR(Calculations!C2546 = "",Calculations!C2546 = WorkTypeString),  Calculations!K2546, NA())</f>
        <v>#N/A</v>
      </c>
      <c r="I2546" s="2" t="e">
        <f xml:space="preserve"> IF(Calculations!C2546 = DefectTypeString,  Calculations!K2546, NA())</f>
        <v>#N/A</v>
      </c>
    </row>
    <row r="2547" spans="1:9" x14ac:dyDescent="0.25">
      <c r="A2547" s="8" t="str">
        <f>Calculations!A2547</f>
        <v/>
      </c>
      <c r="B2547" s="2" t="str">
        <f t="shared" si="44"/>
        <v/>
      </c>
      <c r="C2547" s="10" t="str">
        <f>IFERROR(Calculations!J2547,"")</f>
        <v/>
      </c>
      <c r="D2547" s="10" t="str">
        <f xml:space="preserve"> IF(OR(Calculations!C2547 = "",Calculations!C2547 = WorkTypeString),  IFERROR(Calculations!J2547,""), NA())</f>
        <v/>
      </c>
      <c r="E2547" s="10">
        <f t="array" ref="E2547">PERCENTILE(IF(ISERROR(D2547:D7546)=FALSE,D2547:D7546),CycleTimePercentile)</f>
        <v>0</v>
      </c>
      <c r="F2547" s="2" t="e">
        <f xml:space="preserve"> IF(Calculations!C2547 = DefectTypeString,  IFERROR(Calculations!J2547,""), NA())</f>
        <v>#N/A</v>
      </c>
      <c r="G2547" s="10">
        <f t="array" ref="G2547">PERCENTILE(IF(ISERROR(F2547:F7546)=FALSE,F2547:F7546),CycleTimePercentile)</f>
        <v>0</v>
      </c>
      <c r="H2547" s="2" t="e">
        <f ca="1" xml:space="preserve"> IF(OR(Calculations!C2547 = "",Calculations!C2547 = WorkTypeString),  Calculations!K2547, NA())</f>
        <v>#N/A</v>
      </c>
      <c r="I2547" s="2" t="e">
        <f xml:space="preserve"> IF(Calculations!C2547 = DefectTypeString,  Calculations!K2547, NA())</f>
        <v>#N/A</v>
      </c>
    </row>
    <row r="2548" spans="1:9" x14ac:dyDescent="0.25">
      <c r="A2548" s="8" t="str">
        <f>Calculations!A2548</f>
        <v/>
      </c>
      <c r="B2548" s="2" t="str">
        <f t="shared" si="44"/>
        <v/>
      </c>
      <c r="C2548" s="10" t="str">
        <f>IFERROR(Calculations!J2548,"")</f>
        <v/>
      </c>
      <c r="D2548" s="10" t="str">
        <f xml:space="preserve"> IF(OR(Calculations!C2548 = "",Calculations!C2548 = WorkTypeString),  IFERROR(Calculations!J2548,""), NA())</f>
        <v/>
      </c>
      <c r="E2548" s="10">
        <f t="array" ref="E2548">PERCENTILE(IF(ISERROR(D2548:D7547)=FALSE,D2548:D7547),CycleTimePercentile)</f>
        <v>0</v>
      </c>
      <c r="F2548" s="2" t="e">
        <f xml:space="preserve"> IF(Calculations!C2548 = DefectTypeString,  IFERROR(Calculations!J2548,""), NA())</f>
        <v>#N/A</v>
      </c>
      <c r="G2548" s="10">
        <f t="array" ref="G2548">PERCENTILE(IF(ISERROR(F2548:F7547)=FALSE,F2548:F7547),CycleTimePercentile)</f>
        <v>0</v>
      </c>
      <c r="H2548" s="2" t="e">
        <f ca="1" xml:space="preserve"> IF(OR(Calculations!C2548 = "",Calculations!C2548 = WorkTypeString),  Calculations!K2548, NA())</f>
        <v>#N/A</v>
      </c>
      <c r="I2548" s="2" t="e">
        <f xml:space="preserve"> IF(Calculations!C2548 = DefectTypeString,  Calculations!K2548, NA())</f>
        <v>#N/A</v>
      </c>
    </row>
    <row r="2549" spans="1:9" x14ac:dyDescent="0.25">
      <c r="A2549" s="8" t="str">
        <f>Calculations!A2549</f>
        <v/>
      </c>
      <c r="B2549" s="2" t="str">
        <f t="shared" si="44"/>
        <v/>
      </c>
      <c r="C2549" s="10" t="str">
        <f>IFERROR(Calculations!J2549,"")</f>
        <v/>
      </c>
      <c r="D2549" s="10" t="str">
        <f xml:space="preserve"> IF(OR(Calculations!C2549 = "",Calculations!C2549 = WorkTypeString),  IFERROR(Calculations!J2549,""), NA())</f>
        <v/>
      </c>
      <c r="E2549" s="10">
        <f t="array" ref="E2549">PERCENTILE(IF(ISERROR(D2549:D7548)=FALSE,D2549:D7548),CycleTimePercentile)</f>
        <v>0</v>
      </c>
      <c r="F2549" s="2" t="e">
        <f xml:space="preserve"> IF(Calculations!C2549 = DefectTypeString,  IFERROR(Calculations!J2549,""), NA())</f>
        <v>#N/A</v>
      </c>
      <c r="G2549" s="10">
        <f t="array" ref="G2549">PERCENTILE(IF(ISERROR(F2549:F7548)=FALSE,F2549:F7548),CycleTimePercentile)</f>
        <v>0</v>
      </c>
      <c r="H2549" s="2" t="e">
        <f ca="1" xml:space="preserve"> IF(OR(Calculations!C2549 = "",Calculations!C2549 = WorkTypeString),  Calculations!K2549, NA())</f>
        <v>#N/A</v>
      </c>
      <c r="I2549" s="2" t="e">
        <f xml:space="preserve"> IF(Calculations!C2549 = DefectTypeString,  Calculations!K2549, NA())</f>
        <v>#N/A</v>
      </c>
    </row>
    <row r="2550" spans="1:9" x14ac:dyDescent="0.25">
      <c r="A2550" s="8" t="str">
        <f>Calculations!A2550</f>
        <v/>
      </c>
      <c r="B2550" s="2" t="str">
        <f t="shared" si="44"/>
        <v/>
      </c>
      <c r="C2550" s="10" t="str">
        <f>IFERROR(Calculations!J2550,"")</f>
        <v/>
      </c>
      <c r="D2550" s="10" t="str">
        <f xml:space="preserve"> IF(OR(Calculations!C2550 = "",Calculations!C2550 = WorkTypeString),  IFERROR(Calculations!J2550,""), NA())</f>
        <v/>
      </c>
      <c r="E2550" s="10">
        <f t="array" ref="E2550">PERCENTILE(IF(ISERROR(D2550:D7549)=FALSE,D2550:D7549),CycleTimePercentile)</f>
        <v>0</v>
      </c>
      <c r="F2550" s="2" t="e">
        <f xml:space="preserve"> IF(Calculations!C2550 = DefectTypeString,  IFERROR(Calculations!J2550,""), NA())</f>
        <v>#N/A</v>
      </c>
      <c r="G2550" s="10">
        <f t="array" ref="G2550">PERCENTILE(IF(ISERROR(F2550:F7549)=FALSE,F2550:F7549),CycleTimePercentile)</f>
        <v>0</v>
      </c>
      <c r="H2550" s="2" t="e">
        <f ca="1" xml:space="preserve"> IF(OR(Calculations!C2550 = "",Calculations!C2550 = WorkTypeString),  Calculations!K2550, NA())</f>
        <v>#N/A</v>
      </c>
      <c r="I2550" s="2" t="e">
        <f xml:space="preserve"> IF(Calculations!C2550 = DefectTypeString,  Calculations!K2550, NA())</f>
        <v>#N/A</v>
      </c>
    </row>
    <row r="2551" spans="1:9" x14ac:dyDescent="0.25">
      <c r="A2551" s="8" t="str">
        <f>Calculations!A2551</f>
        <v/>
      </c>
      <c r="B2551" s="2" t="str">
        <f t="shared" si="44"/>
        <v/>
      </c>
      <c r="C2551" s="10" t="str">
        <f>IFERROR(Calculations!J2551,"")</f>
        <v/>
      </c>
      <c r="D2551" s="10" t="str">
        <f xml:space="preserve"> IF(OR(Calculations!C2551 = "",Calculations!C2551 = WorkTypeString),  IFERROR(Calculations!J2551,""), NA())</f>
        <v/>
      </c>
      <c r="E2551" s="10">
        <f t="array" ref="E2551">PERCENTILE(IF(ISERROR(D2551:D7550)=FALSE,D2551:D7550),CycleTimePercentile)</f>
        <v>0</v>
      </c>
      <c r="F2551" s="2" t="e">
        <f xml:space="preserve"> IF(Calculations!C2551 = DefectTypeString,  IFERROR(Calculations!J2551,""), NA())</f>
        <v>#N/A</v>
      </c>
      <c r="G2551" s="10">
        <f t="array" ref="G2551">PERCENTILE(IF(ISERROR(F2551:F7550)=FALSE,F2551:F7550),CycleTimePercentile)</f>
        <v>0</v>
      </c>
      <c r="H2551" s="2" t="e">
        <f ca="1" xml:space="preserve"> IF(OR(Calculations!C2551 = "",Calculations!C2551 = WorkTypeString),  Calculations!K2551, NA())</f>
        <v>#N/A</v>
      </c>
      <c r="I2551" s="2" t="e">
        <f xml:space="preserve"> IF(Calculations!C2551 = DefectTypeString,  Calculations!K2551, NA())</f>
        <v>#N/A</v>
      </c>
    </row>
    <row r="2552" spans="1:9" x14ac:dyDescent="0.25">
      <c r="A2552" s="8" t="str">
        <f>Calculations!A2552</f>
        <v/>
      </c>
      <c r="B2552" s="2" t="str">
        <f t="shared" si="44"/>
        <v/>
      </c>
      <c r="C2552" s="10" t="str">
        <f>IFERROR(Calculations!J2552,"")</f>
        <v/>
      </c>
      <c r="D2552" s="10" t="str">
        <f xml:space="preserve"> IF(OR(Calculations!C2552 = "",Calculations!C2552 = WorkTypeString),  IFERROR(Calculations!J2552,""), NA())</f>
        <v/>
      </c>
      <c r="E2552" s="10">
        <f t="array" ref="E2552">PERCENTILE(IF(ISERROR(D2552:D7551)=FALSE,D2552:D7551),CycleTimePercentile)</f>
        <v>0</v>
      </c>
      <c r="F2552" s="2" t="e">
        <f xml:space="preserve"> IF(Calculations!C2552 = DefectTypeString,  IFERROR(Calculations!J2552,""), NA())</f>
        <v>#N/A</v>
      </c>
      <c r="G2552" s="10">
        <f t="array" ref="G2552">PERCENTILE(IF(ISERROR(F2552:F7551)=FALSE,F2552:F7551),CycleTimePercentile)</f>
        <v>0</v>
      </c>
      <c r="H2552" s="2" t="e">
        <f ca="1" xml:space="preserve"> IF(OR(Calculations!C2552 = "",Calculations!C2552 = WorkTypeString),  Calculations!K2552, NA())</f>
        <v>#N/A</v>
      </c>
      <c r="I2552" s="2" t="e">
        <f xml:space="preserve"> IF(Calculations!C2552 = DefectTypeString,  Calculations!K2552, NA())</f>
        <v>#N/A</v>
      </c>
    </row>
    <row r="2553" spans="1:9" x14ac:dyDescent="0.25">
      <c r="A2553" s="8" t="str">
        <f>Calculations!A2553</f>
        <v/>
      </c>
      <c r="B2553" s="2" t="str">
        <f t="shared" si="44"/>
        <v/>
      </c>
      <c r="C2553" s="10" t="str">
        <f>IFERROR(Calculations!J2553,"")</f>
        <v/>
      </c>
      <c r="D2553" s="10" t="str">
        <f xml:space="preserve"> IF(OR(Calculations!C2553 = "",Calculations!C2553 = WorkTypeString),  IFERROR(Calculations!J2553,""), NA())</f>
        <v/>
      </c>
      <c r="E2553" s="10">
        <f t="array" ref="E2553">PERCENTILE(IF(ISERROR(D2553:D7552)=FALSE,D2553:D7552),CycleTimePercentile)</f>
        <v>0</v>
      </c>
      <c r="F2553" s="2" t="e">
        <f xml:space="preserve"> IF(Calculations!C2553 = DefectTypeString,  IFERROR(Calculations!J2553,""), NA())</f>
        <v>#N/A</v>
      </c>
      <c r="G2553" s="10">
        <f t="array" ref="G2553">PERCENTILE(IF(ISERROR(F2553:F7552)=FALSE,F2553:F7552),CycleTimePercentile)</f>
        <v>0</v>
      </c>
      <c r="H2553" s="2" t="e">
        <f ca="1" xml:space="preserve"> IF(OR(Calculations!C2553 = "",Calculations!C2553 = WorkTypeString),  Calculations!K2553, NA())</f>
        <v>#N/A</v>
      </c>
      <c r="I2553" s="2" t="e">
        <f xml:space="preserve"> IF(Calculations!C2553 = DefectTypeString,  Calculations!K2553, NA())</f>
        <v>#N/A</v>
      </c>
    </row>
    <row r="2554" spans="1:9" x14ac:dyDescent="0.25">
      <c r="A2554" s="8" t="str">
        <f>Calculations!A2554</f>
        <v/>
      </c>
      <c r="B2554" s="2" t="str">
        <f t="shared" si="44"/>
        <v/>
      </c>
      <c r="C2554" s="10" t="str">
        <f>IFERROR(Calculations!J2554,"")</f>
        <v/>
      </c>
      <c r="D2554" s="10" t="str">
        <f xml:space="preserve"> IF(OR(Calculations!C2554 = "",Calculations!C2554 = WorkTypeString),  IFERROR(Calculations!J2554,""), NA())</f>
        <v/>
      </c>
      <c r="E2554" s="10">
        <f t="array" ref="E2554">PERCENTILE(IF(ISERROR(D2554:D7553)=FALSE,D2554:D7553),CycleTimePercentile)</f>
        <v>0</v>
      </c>
      <c r="F2554" s="2" t="e">
        <f xml:space="preserve"> IF(Calculations!C2554 = DefectTypeString,  IFERROR(Calculations!J2554,""), NA())</f>
        <v>#N/A</v>
      </c>
      <c r="G2554" s="10">
        <f t="array" ref="G2554">PERCENTILE(IF(ISERROR(F2554:F7553)=FALSE,F2554:F7553),CycleTimePercentile)</f>
        <v>0</v>
      </c>
      <c r="H2554" s="2" t="e">
        <f ca="1" xml:space="preserve"> IF(OR(Calculations!C2554 = "",Calculations!C2554 = WorkTypeString),  Calculations!K2554, NA())</f>
        <v>#N/A</v>
      </c>
      <c r="I2554" s="2" t="e">
        <f xml:space="preserve"> IF(Calculations!C2554 = DefectTypeString,  Calculations!K2554, NA())</f>
        <v>#N/A</v>
      </c>
    </row>
    <row r="2555" spans="1:9" x14ac:dyDescent="0.25">
      <c r="A2555" s="8" t="str">
        <f>Calculations!A2555</f>
        <v/>
      </c>
      <c r="B2555" s="2" t="str">
        <f t="shared" si="44"/>
        <v/>
      </c>
      <c r="C2555" s="10" t="str">
        <f>IFERROR(Calculations!J2555,"")</f>
        <v/>
      </c>
      <c r="D2555" s="10" t="str">
        <f xml:space="preserve"> IF(OR(Calculations!C2555 = "",Calculations!C2555 = WorkTypeString),  IFERROR(Calculations!J2555,""), NA())</f>
        <v/>
      </c>
      <c r="E2555" s="10">
        <f t="array" ref="E2555">PERCENTILE(IF(ISERROR(D2555:D7554)=FALSE,D2555:D7554),CycleTimePercentile)</f>
        <v>0</v>
      </c>
      <c r="F2555" s="2" t="e">
        <f xml:space="preserve"> IF(Calculations!C2555 = DefectTypeString,  IFERROR(Calculations!J2555,""), NA())</f>
        <v>#N/A</v>
      </c>
      <c r="G2555" s="10">
        <f t="array" ref="G2555">PERCENTILE(IF(ISERROR(F2555:F7554)=FALSE,F2555:F7554),CycleTimePercentile)</f>
        <v>0</v>
      </c>
      <c r="H2555" s="2" t="e">
        <f ca="1" xml:space="preserve"> IF(OR(Calculations!C2555 = "",Calculations!C2555 = WorkTypeString),  Calculations!K2555, NA())</f>
        <v>#N/A</v>
      </c>
      <c r="I2555" s="2" t="e">
        <f xml:space="preserve"> IF(Calculations!C2555 = DefectTypeString,  Calculations!K2555, NA())</f>
        <v>#N/A</v>
      </c>
    </row>
    <row r="2556" spans="1:9" x14ac:dyDescent="0.25">
      <c r="A2556" s="8" t="str">
        <f>Calculations!A2556</f>
        <v/>
      </c>
      <c r="B2556" s="2" t="str">
        <f t="shared" si="44"/>
        <v/>
      </c>
      <c r="C2556" s="10" t="str">
        <f>IFERROR(Calculations!J2556,"")</f>
        <v/>
      </c>
      <c r="D2556" s="10" t="str">
        <f xml:space="preserve"> IF(OR(Calculations!C2556 = "",Calculations!C2556 = WorkTypeString),  IFERROR(Calculations!J2556,""), NA())</f>
        <v/>
      </c>
      <c r="E2556" s="10">
        <f t="array" ref="E2556">PERCENTILE(IF(ISERROR(D2556:D7555)=FALSE,D2556:D7555),CycleTimePercentile)</f>
        <v>0</v>
      </c>
      <c r="F2556" s="2" t="e">
        <f xml:space="preserve"> IF(Calculations!C2556 = DefectTypeString,  IFERROR(Calculations!J2556,""), NA())</f>
        <v>#N/A</v>
      </c>
      <c r="G2556" s="10">
        <f t="array" ref="G2556">PERCENTILE(IF(ISERROR(F2556:F7555)=FALSE,F2556:F7555),CycleTimePercentile)</f>
        <v>0</v>
      </c>
      <c r="H2556" s="2" t="e">
        <f ca="1" xml:space="preserve"> IF(OR(Calculations!C2556 = "",Calculations!C2556 = WorkTypeString),  Calculations!K2556, NA())</f>
        <v>#N/A</v>
      </c>
      <c r="I2556" s="2" t="e">
        <f xml:space="preserve"> IF(Calculations!C2556 = DefectTypeString,  Calculations!K2556, NA())</f>
        <v>#N/A</v>
      </c>
    </row>
    <row r="2557" spans="1:9" x14ac:dyDescent="0.25">
      <c r="A2557" s="8" t="str">
        <f>Calculations!A2557</f>
        <v/>
      </c>
      <c r="B2557" s="2" t="str">
        <f t="shared" si="44"/>
        <v/>
      </c>
      <c r="C2557" s="10" t="str">
        <f>IFERROR(Calculations!J2557,"")</f>
        <v/>
      </c>
      <c r="D2557" s="10" t="str">
        <f xml:space="preserve"> IF(OR(Calculations!C2557 = "",Calculations!C2557 = WorkTypeString),  IFERROR(Calculations!J2557,""), NA())</f>
        <v/>
      </c>
      <c r="E2557" s="10">
        <f t="array" ref="E2557">PERCENTILE(IF(ISERROR(D2557:D7556)=FALSE,D2557:D7556),CycleTimePercentile)</f>
        <v>0</v>
      </c>
      <c r="F2557" s="2" t="e">
        <f xml:space="preserve"> IF(Calculations!C2557 = DefectTypeString,  IFERROR(Calculations!J2557,""), NA())</f>
        <v>#N/A</v>
      </c>
      <c r="G2557" s="10">
        <f t="array" ref="G2557">PERCENTILE(IF(ISERROR(F2557:F7556)=FALSE,F2557:F7556),CycleTimePercentile)</f>
        <v>0</v>
      </c>
      <c r="H2557" s="2" t="e">
        <f ca="1" xml:space="preserve"> IF(OR(Calculations!C2557 = "",Calculations!C2557 = WorkTypeString),  Calculations!K2557, NA())</f>
        <v>#N/A</v>
      </c>
      <c r="I2557" s="2" t="e">
        <f xml:space="preserve"> IF(Calculations!C2557 = DefectTypeString,  Calculations!K2557, NA())</f>
        <v>#N/A</v>
      </c>
    </row>
    <row r="2558" spans="1:9" x14ac:dyDescent="0.25">
      <c r="A2558" s="8" t="str">
        <f>Calculations!A2558</f>
        <v/>
      </c>
      <c r="B2558" s="2" t="str">
        <f t="shared" si="44"/>
        <v/>
      </c>
      <c r="C2558" s="10" t="str">
        <f>IFERROR(Calculations!J2558,"")</f>
        <v/>
      </c>
      <c r="D2558" s="10" t="str">
        <f xml:space="preserve"> IF(OR(Calculations!C2558 = "",Calculations!C2558 = WorkTypeString),  IFERROR(Calculations!J2558,""), NA())</f>
        <v/>
      </c>
      <c r="E2558" s="10">
        <f t="array" ref="E2558">PERCENTILE(IF(ISERROR(D2558:D7557)=FALSE,D2558:D7557),CycleTimePercentile)</f>
        <v>0</v>
      </c>
      <c r="F2558" s="2" t="e">
        <f xml:space="preserve"> IF(Calculations!C2558 = DefectTypeString,  IFERROR(Calculations!J2558,""), NA())</f>
        <v>#N/A</v>
      </c>
      <c r="G2558" s="10">
        <f t="array" ref="G2558">PERCENTILE(IF(ISERROR(F2558:F7557)=FALSE,F2558:F7557),CycleTimePercentile)</f>
        <v>0</v>
      </c>
      <c r="H2558" s="2" t="e">
        <f ca="1" xml:space="preserve"> IF(OR(Calculations!C2558 = "",Calculations!C2558 = WorkTypeString),  Calculations!K2558, NA())</f>
        <v>#N/A</v>
      </c>
      <c r="I2558" s="2" t="e">
        <f xml:space="preserve"> IF(Calculations!C2558 = DefectTypeString,  Calculations!K2558, NA())</f>
        <v>#N/A</v>
      </c>
    </row>
    <row r="2559" spans="1:9" x14ac:dyDescent="0.25">
      <c r="A2559" s="8" t="str">
        <f>Calculations!A2559</f>
        <v/>
      </c>
      <c r="B2559" s="2" t="str">
        <f t="shared" si="44"/>
        <v/>
      </c>
      <c r="C2559" s="10" t="str">
        <f>IFERROR(Calculations!J2559,"")</f>
        <v/>
      </c>
      <c r="D2559" s="10" t="str">
        <f xml:space="preserve"> IF(OR(Calculations!C2559 = "",Calculations!C2559 = WorkTypeString),  IFERROR(Calculations!J2559,""), NA())</f>
        <v/>
      </c>
      <c r="E2559" s="10">
        <f t="array" ref="E2559">PERCENTILE(IF(ISERROR(D2559:D7558)=FALSE,D2559:D7558),CycleTimePercentile)</f>
        <v>0</v>
      </c>
      <c r="F2559" s="2" t="e">
        <f xml:space="preserve"> IF(Calculations!C2559 = DefectTypeString,  IFERROR(Calculations!J2559,""), NA())</f>
        <v>#N/A</v>
      </c>
      <c r="G2559" s="10">
        <f t="array" ref="G2559">PERCENTILE(IF(ISERROR(F2559:F7558)=FALSE,F2559:F7558),CycleTimePercentile)</f>
        <v>0</v>
      </c>
      <c r="H2559" s="2" t="e">
        <f ca="1" xml:space="preserve"> IF(OR(Calculations!C2559 = "",Calculations!C2559 = WorkTypeString),  Calculations!K2559, NA())</f>
        <v>#N/A</v>
      </c>
      <c r="I2559" s="2" t="e">
        <f xml:space="preserve"> IF(Calculations!C2559 = DefectTypeString,  Calculations!K2559, NA())</f>
        <v>#N/A</v>
      </c>
    </row>
    <row r="2560" spans="1:9" x14ac:dyDescent="0.25">
      <c r="A2560" s="8" t="str">
        <f>Calculations!A2560</f>
        <v/>
      </c>
      <c r="B2560" s="2" t="str">
        <f t="shared" si="44"/>
        <v/>
      </c>
      <c r="C2560" s="10" t="str">
        <f>IFERROR(Calculations!J2560,"")</f>
        <v/>
      </c>
      <c r="D2560" s="10" t="str">
        <f xml:space="preserve"> IF(OR(Calculations!C2560 = "",Calculations!C2560 = WorkTypeString),  IFERROR(Calculations!J2560,""), NA())</f>
        <v/>
      </c>
      <c r="E2560" s="10">
        <f t="array" ref="E2560">PERCENTILE(IF(ISERROR(D2560:D7559)=FALSE,D2560:D7559),CycleTimePercentile)</f>
        <v>0</v>
      </c>
      <c r="F2560" s="2" t="e">
        <f xml:space="preserve"> IF(Calculations!C2560 = DefectTypeString,  IFERROR(Calculations!J2560,""), NA())</f>
        <v>#N/A</v>
      </c>
      <c r="G2560" s="10">
        <f t="array" ref="G2560">PERCENTILE(IF(ISERROR(F2560:F7559)=FALSE,F2560:F7559),CycleTimePercentile)</f>
        <v>0</v>
      </c>
      <c r="H2560" s="2" t="e">
        <f ca="1" xml:space="preserve"> IF(OR(Calculations!C2560 = "",Calculations!C2560 = WorkTypeString),  Calculations!K2560, NA())</f>
        <v>#N/A</v>
      </c>
      <c r="I2560" s="2" t="e">
        <f xml:space="preserve"> IF(Calculations!C2560 = DefectTypeString,  Calculations!K2560, NA())</f>
        <v>#N/A</v>
      </c>
    </row>
    <row r="2561" spans="1:9" x14ac:dyDescent="0.25">
      <c r="A2561" s="8" t="str">
        <f>Calculations!A2561</f>
        <v/>
      </c>
      <c r="B2561" s="2" t="str">
        <f t="shared" si="44"/>
        <v/>
      </c>
      <c r="C2561" s="10" t="str">
        <f>IFERROR(Calculations!J2561,"")</f>
        <v/>
      </c>
      <c r="D2561" s="10" t="str">
        <f xml:space="preserve"> IF(OR(Calculations!C2561 = "",Calculations!C2561 = WorkTypeString),  IFERROR(Calculations!J2561,""), NA())</f>
        <v/>
      </c>
      <c r="E2561" s="10">
        <f t="array" ref="E2561">PERCENTILE(IF(ISERROR(D2561:D7560)=FALSE,D2561:D7560),CycleTimePercentile)</f>
        <v>0</v>
      </c>
      <c r="F2561" s="2" t="e">
        <f xml:space="preserve"> IF(Calculations!C2561 = DefectTypeString,  IFERROR(Calculations!J2561,""), NA())</f>
        <v>#N/A</v>
      </c>
      <c r="G2561" s="10">
        <f t="array" ref="G2561">PERCENTILE(IF(ISERROR(F2561:F7560)=FALSE,F2561:F7560),CycleTimePercentile)</f>
        <v>0</v>
      </c>
      <c r="H2561" s="2" t="e">
        <f ca="1" xml:space="preserve"> IF(OR(Calculations!C2561 = "",Calculations!C2561 = WorkTypeString),  Calculations!K2561, NA())</f>
        <v>#N/A</v>
      </c>
      <c r="I2561" s="2" t="e">
        <f xml:space="preserve"> IF(Calculations!C2561 = DefectTypeString,  Calculations!K2561, NA())</f>
        <v>#N/A</v>
      </c>
    </row>
    <row r="2562" spans="1:9" x14ac:dyDescent="0.25">
      <c r="A2562" s="8" t="str">
        <f>Calculations!A2562</f>
        <v/>
      </c>
      <c r="B2562" s="2" t="str">
        <f t="shared" si="44"/>
        <v/>
      </c>
      <c r="C2562" s="10" t="str">
        <f>IFERROR(Calculations!J2562,"")</f>
        <v/>
      </c>
      <c r="D2562" s="10" t="str">
        <f xml:space="preserve"> IF(OR(Calculations!C2562 = "",Calculations!C2562 = WorkTypeString),  IFERROR(Calculations!J2562,""), NA())</f>
        <v/>
      </c>
      <c r="E2562" s="10">
        <f t="array" ref="E2562">PERCENTILE(IF(ISERROR(D2562:D7561)=FALSE,D2562:D7561),CycleTimePercentile)</f>
        <v>0</v>
      </c>
      <c r="F2562" s="2" t="e">
        <f xml:space="preserve"> IF(Calculations!C2562 = DefectTypeString,  IFERROR(Calculations!J2562,""), NA())</f>
        <v>#N/A</v>
      </c>
      <c r="G2562" s="10">
        <f t="array" ref="G2562">PERCENTILE(IF(ISERROR(F2562:F7561)=FALSE,F2562:F7561),CycleTimePercentile)</f>
        <v>0</v>
      </c>
      <c r="H2562" s="2" t="e">
        <f ca="1" xml:space="preserve"> IF(OR(Calculations!C2562 = "",Calculations!C2562 = WorkTypeString),  Calculations!K2562, NA())</f>
        <v>#N/A</v>
      </c>
      <c r="I2562" s="2" t="e">
        <f xml:space="preserve"> IF(Calculations!C2562 = DefectTypeString,  Calculations!K2562, NA())</f>
        <v>#N/A</v>
      </c>
    </row>
    <row r="2563" spans="1:9" x14ac:dyDescent="0.25">
      <c r="A2563" s="8" t="str">
        <f>Calculations!A2563</f>
        <v/>
      </c>
      <c r="B2563" s="2" t="str">
        <f t="shared" ref="B2563:B2626" si="45">IF(ISNUMBER(A2563),YEAR(A2563)&amp;"-"&amp;TEXT(MONTH(A2563),"00")&amp;"-"&amp;TEXT(DAY(A2563),"00")&amp;"-"&amp;TEXT(HOUR(A2563),"00"),"")</f>
        <v/>
      </c>
      <c r="C2563" s="10" t="str">
        <f>IFERROR(Calculations!J2563,"")</f>
        <v/>
      </c>
      <c r="D2563" s="10" t="str">
        <f xml:space="preserve"> IF(OR(Calculations!C2563 = "",Calculations!C2563 = WorkTypeString),  IFERROR(Calculations!J2563,""), NA())</f>
        <v/>
      </c>
      <c r="E2563" s="10">
        <f t="array" ref="E2563">PERCENTILE(IF(ISERROR(D2563:D7562)=FALSE,D2563:D7562),CycleTimePercentile)</f>
        <v>0</v>
      </c>
      <c r="F2563" s="2" t="e">
        <f xml:space="preserve"> IF(Calculations!C2563 = DefectTypeString,  IFERROR(Calculations!J2563,""), NA())</f>
        <v>#N/A</v>
      </c>
      <c r="G2563" s="10">
        <f t="array" ref="G2563">PERCENTILE(IF(ISERROR(F2563:F7562)=FALSE,F2563:F7562),CycleTimePercentile)</f>
        <v>0</v>
      </c>
      <c r="H2563" s="2" t="e">
        <f ca="1" xml:space="preserve"> IF(OR(Calculations!C2563 = "",Calculations!C2563 = WorkTypeString),  Calculations!K2563, NA())</f>
        <v>#N/A</v>
      </c>
      <c r="I2563" s="2" t="e">
        <f xml:space="preserve"> IF(Calculations!C2563 = DefectTypeString,  Calculations!K2563, NA())</f>
        <v>#N/A</v>
      </c>
    </row>
    <row r="2564" spans="1:9" x14ac:dyDescent="0.25">
      <c r="A2564" s="8" t="str">
        <f>Calculations!A2564</f>
        <v/>
      </c>
      <c r="B2564" s="2" t="str">
        <f t="shared" si="45"/>
        <v/>
      </c>
      <c r="C2564" s="10" t="str">
        <f>IFERROR(Calculations!J2564,"")</f>
        <v/>
      </c>
      <c r="D2564" s="10" t="str">
        <f xml:space="preserve"> IF(OR(Calculations!C2564 = "",Calculations!C2564 = WorkTypeString),  IFERROR(Calculations!J2564,""), NA())</f>
        <v/>
      </c>
      <c r="E2564" s="10">
        <f t="array" ref="E2564">PERCENTILE(IF(ISERROR(D2564:D7563)=FALSE,D2564:D7563),CycleTimePercentile)</f>
        <v>0</v>
      </c>
      <c r="F2564" s="2" t="e">
        <f xml:space="preserve"> IF(Calculations!C2564 = DefectTypeString,  IFERROR(Calculations!J2564,""), NA())</f>
        <v>#N/A</v>
      </c>
      <c r="G2564" s="10">
        <f t="array" ref="G2564">PERCENTILE(IF(ISERROR(F2564:F7563)=FALSE,F2564:F7563),CycleTimePercentile)</f>
        <v>0</v>
      </c>
      <c r="H2564" s="2" t="e">
        <f ca="1" xml:space="preserve"> IF(OR(Calculations!C2564 = "",Calculations!C2564 = WorkTypeString),  Calculations!K2564, NA())</f>
        <v>#N/A</v>
      </c>
      <c r="I2564" s="2" t="e">
        <f xml:space="preserve"> IF(Calculations!C2564 = DefectTypeString,  Calculations!K2564, NA())</f>
        <v>#N/A</v>
      </c>
    </row>
    <row r="2565" spans="1:9" x14ac:dyDescent="0.25">
      <c r="A2565" s="8" t="str">
        <f>Calculations!A2565</f>
        <v/>
      </c>
      <c r="B2565" s="2" t="str">
        <f t="shared" si="45"/>
        <v/>
      </c>
      <c r="C2565" s="10" t="str">
        <f>IFERROR(Calculations!J2565,"")</f>
        <v/>
      </c>
      <c r="D2565" s="10" t="str">
        <f xml:space="preserve"> IF(OR(Calculations!C2565 = "",Calculations!C2565 = WorkTypeString),  IFERROR(Calculations!J2565,""), NA())</f>
        <v/>
      </c>
      <c r="E2565" s="10">
        <f t="array" ref="E2565">PERCENTILE(IF(ISERROR(D2565:D7564)=FALSE,D2565:D7564),CycleTimePercentile)</f>
        <v>0</v>
      </c>
      <c r="F2565" s="2" t="e">
        <f xml:space="preserve"> IF(Calculations!C2565 = DefectTypeString,  IFERROR(Calculations!J2565,""), NA())</f>
        <v>#N/A</v>
      </c>
      <c r="G2565" s="10">
        <f t="array" ref="G2565">PERCENTILE(IF(ISERROR(F2565:F7564)=FALSE,F2565:F7564),CycleTimePercentile)</f>
        <v>0</v>
      </c>
      <c r="H2565" s="2" t="e">
        <f ca="1" xml:space="preserve"> IF(OR(Calculations!C2565 = "",Calculations!C2565 = WorkTypeString),  Calculations!K2565, NA())</f>
        <v>#N/A</v>
      </c>
      <c r="I2565" s="2" t="e">
        <f xml:space="preserve"> IF(Calculations!C2565 = DefectTypeString,  Calculations!K2565, NA())</f>
        <v>#N/A</v>
      </c>
    </row>
    <row r="2566" spans="1:9" x14ac:dyDescent="0.25">
      <c r="A2566" s="8" t="str">
        <f>Calculations!A2566</f>
        <v/>
      </c>
      <c r="B2566" s="2" t="str">
        <f t="shared" si="45"/>
        <v/>
      </c>
      <c r="C2566" s="10" t="str">
        <f>IFERROR(Calculations!J2566,"")</f>
        <v/>
      </c>
      <c r="D2566" s="10" t="str">
        <f xml:space="preserve"> IF(OR(Calculations!C2566 = "",Calculations!C2566 = WorkTypeString),  IFERROR(Calculations!J2566,""), NA())</f>
        <v/>
      </c>
      <c r="E2566" s="10">
        <f t="array" ref="E2566">PERCENTILE(IF(ISERROR(D2566:D7565)=FALSE,D2566:D7565),CycleTimePercentile)</f>
        <v>0</v>
      </c>
      <c r="F2566" s="2" t="e">
        <f xml:space="preserve"> IF(Calculations!C2566 = DefectTypeString,  IFERROR(Calculations!J2566,""), NA())</f>
        <v>#N/A</v>
      </c>
      <c r="G2566" s="10">
        <f t="array" ref="G2566">PERCENTILE(IF(ISERROR(F2566:F7565)=FALSE,F2566:F7565),CycleTimePercentile)</f>
        <v>0</v>
      </c>
      <c r="H2566" s="2" t="e">
        <f ca="1" xml:space="preserve"> IF(OR(Calculations!C2566 = "",Calculations!C2566 = WorkTypeString),  Calculations!K2566, NA())</f>
        <v>#N/A</v>
      </c>
      <c r="I2566" s="2" t="e">
        <f xml:space="preserve"> IF(Calculations!C2566 = DefectTypeString,  Calculations!K2566, NA())</f>
        <v>#N/A</v>
      </c>
    </row>
    <row r="2567" spans="1:9" x14ac:dyDescent="0.25">
      <c r="A2567" s="8" t="str">
        <f>Calculations!A2567</f>
        <v/>
      </c>
      <c r="B2567" s="2" t="str">
        <f t="shared" si="45"/>
        <v/>
      </c>
      <c r="C2567" s="10" t="str">
        <f>IFERROR(Calculations!J2567,"")</f>
        <v/>
      </c>
      <c r="D2567" s="10" t="str">
        <f xml:space="preserve"> IF(OR(Calculations!C2567 = "",Calculations!C2567 = WorkTypeString),  IFERROR(Calculations!J2567,""), NA())</f>
        <v/>
      </c>
      <c r="E2567" s="10">
        <f t="array" ref="E2567">PERCENTILE(IF(ISERROR(D2567:D7566)=FALSE,D2567:D7566),CycleTimePercentile)</f>
        <v>0</v>
      </c>
      <c r="F2567" s="2" t="e">
        <f xml:space="preserve"> IF(Calculations!C2567 = DefectTypeString,  IFERROR(Calculations!J2567,""), NA())</f>
        <v>#N/A</v>
      </c>
      <c r="G2567" s="10">
        <f t="array" ref="G2567">PERCENTILE(IF(ISERROR(F2567:F7566)=FALSE,F2567:F7566),CycleTimePercentile)</f>
        <v>0</v>
      </c>
      <c r="H2567" s="2" t="e">
        <f ca="1" xml:space="preserve"> IF(OR(Calculations!C2567 = "",Calculations!C2567 = WorkTypeString),  Calculations!K2567, NA())</f>
        <v>#N/A</v>
      </c>
      <c r="I2567" s="2" t="e">
        <f xml:space="preserve"> IF(Calculations!C2567 = DefectTypeString,  Calculations!K2567, NA())</f>
        <v>#N/A</v>
      </c>
    </row>
    <row r="2568" spans="1:9" x14ac:dyDescent="0.25">
      <c r="A2568" s="8" t="str">
        <f>Calculations!A2568</f>
        <v/>
      </c>
      <c r="B2568" s="2" t="str">
        <f t="shared" si="45"/>
        <v/>
      </c>
      <c r="C2568" s="10" t="str">
        <f>IFERROR(Calculations!J2568,"")</f>
        <v/>
      </c>
      <c r="D2568" s="10" t="str">
        <f xml:space="preserve"> IF(OR(Calculations!C2568 = "",Calculations!C2568 = WorkTypeString),  IFERROR(Calculations!J2568,""), NA())</f>
        <v/>
      </c>
      <c r="E2568" s="10">
        <f t="array" ref="E2568">PERCENTILE(IF(ISERROR(D2568:D7567)=FALSE,D2568:D7567),CycleTimePercentile)</f>
        <v>0</v>
      </c>
      <c r="F2568" s="2" t="e">
        <f xml:space="preserve"> IF(Calculations!C2568 = DefectTypeString,  IFERROR(Calculations!J2568,""), NA())</f>
        <v>#N/A</v>
      </c>
      <c r="G2568" s="10">
        <f t="array" ref="G2568">PERCENTILE(IF(ISERROR(F2568:F7567)=FALSE,F2568:F7567),CycleTimePercentile)</f>
        <v>0</v>
      </c>
      <c r="H2568" s="2" t="e">
        <f ca="1" xml:space="preserve"> IF(OR(Calculations!C2568 = "",Calculations!C2568 = WorkTypeString),  Calculations!K2568, NA())</f>
        <v>#N/A</v>
      </c>
      <c r="I2568" s="2" t="e">
        <f xml:space="preserve"> IF(Calculations!C2568 = DefectTypeString,  Calculations!K2568, NA())</f>
        <v>#N/A</v>
      </c>
    </row>
    <row r="2569" spans="1:9" x14ac:dyDescent="0.25">
      <c r="A2569" s="8" t="str">
        <f>Calculations!A2569</f>
        <v/>
      </c>
      <c r="B2569" s="2" t="str">
        <f t="shared" si="45"/>
        <v/>
      </c>
      <c r="C2569" s="10" t="str">
        <f>IFERROR(Calculations!J2569,"")</f>
        <v/>
      </c>
      <c r="D2569" s="10" t="str">
        <f xml:space="preserve"> IF(OR(Calculations!C2569 = "",Calculations!C2569 = WorkTypeString),  IFERROR(Calculations!J2569,""), NA())</f>
        <v/>
      </c>
      <c r="E2569" s="10">
        <f t="array" ref="E2569">PERCENTILE(IF(ISERROR(D2569:D7568)=FALSE,D2569:D7568),CycleTimePercentile)</f>
        <v>0</v>
      </c>
      <c r="F2569" s="2" t="e">
        <f xml:space="preserve"> IF(Calculations!C2569 = DefectTypeString,  IFERROR(Calculations!J2569,""), NA())</f>
        <v>#N/A</v>
      </c>
      <c r="G2569" s="10">
        <f t="array" ref="G2569">PERCENTILE(IF(ISERROR(F2569:F7568)=FALSE,F2569:F7568),CycleTimePercentile)</f>
        <v>0</v>
      </c>
      <c r="H2569" s="2" t="e">
        <f ca="1" xml:space="preserve"> IF(OR(Calculations!C2569 = "",Calculations!C2569 = WorkTypeString),  Calculations!K2569, NA())</f>
        <v>#N/A</v>
      </c>
      <c r="I2569" s="2" t="e">
        <f xml:space="preserve"> IF(Calculations!C2569 = DefectTypeString,  Calculations!K2569, NA())</f>
        <v>#N/A</v>
      </c>
    </row>
    <row r="2570" spans="1:9" x14ac:dyDescent="0.25">
      <c r="A2570" s="8" t="str">
        <f>Calculations!A2570</f>
        <v/>
      </c>
      <c r="B2570" s="2" t="str">
        <f t="shared" si="45"/>
        <v/>
      </c>
      <c r="C2570" s="10" t="str">
        <f>IFERROR(Calculations!J2570,"")</f>
        <v/>
      </c>
      <c r="D2570" s="10" t="str">
        <f xml:space="preserve"> IF(OR(Calculations!C2570 = "",Calculations!C2570 = WorkTypeString),  IFERROR(Calculations!J2570,""), NA())</f>
        <v/>
      </c>
      <c r="E2570" s="10">
        <f t="array" ref="E2570">PERCENTILE(IF(ISERROR(D2570:D7569)=FALSE,D2570:D7569),CycleTimePercentile)</f>
        <v>0</v>
      </c>
      <c r="F2570" s="2" t="e">
        <f xml:space="preserve"> IF(Calculations!C2570 = DefectTypeString,  IFERROR(Calculations!J2570,""), NA())</f>
        <v>#N/A</v>
      </c>
      <c r="G2570" s="10">
        <f t="array" ref="G2570">PERCENTILE(IF(ISERROR(F2570:F7569)=FALSE,F2570:F7569),CycleTimePercentile)</f>
        <v>0</v>
      </c>
      <c r="H2570" s="2" t="e">
        <f ca="1" xml:space="preserve"> IF(OR(Calculations!C2570 = "",Calculations!C2570 = WorkTypeString),  Calculations!K2570, NA())</f>
        <v>#N/A</v>
      </c>
      <c r="I2570" s="2" t="e">
        <f xml:space="preserve"> IF(Calculations!C2570 = DefectTypeString,  Calculations!K2570, NA())</f>
        <v>#N/A</v>
      </c>
    </row>
    <row r="2571" spans="1:9" x14ac:dyDescent="0.25">
      <c r="A2571" s="8" t="str">
        <f>Calculations!A2571</f>
        <v/>
      </c>
      <c r="B2571" s="2" t="str">
        <f t="shared" si="45"/>
        <v/>
      </c>
      <c r="C2571" s="10" t="str">
        <f>IFERROR(Calculations!J2571,"")</f>
        <v/>
      </c>
      <c r="D2571" s="10" t="str">
        <f xml:space="preserve"> IF(OR(Calculations!C2571 = "",Calculations!C2571 = WorkTypeString),  IFERROR(Calculations!J2571,""), NA())</f>
        <v/>
      </c>
      <c r="E2571" s="10">
        <f t="array" ref="E2571">PERCENTILE(IF(ISERROR(D2571:D7570)=FALSE,D2571:D7570),CycleTimePercentile)</f>
        <v>0</v>
      </c>
      <c r="F2571" s="2" t="e">
        <f xml:space="preserve"> IF(Calculations!C2571 = DefectTypeString,  IFERROR(Calculations!J2571,""), NA())</f>
        <v>#N/A</v>
      </c>
      <c r="G2571" s="10">
        <f t="array" ref="G2571">PERCENTILE(IF(ISERROR(F2571:F7570)=FALSE,F2571:F7570),CycleTimePercentile)</f>
        <v>0</v>
      </c>
      <c r="H2571" s="2" t="e">
        <f ca="1" xml:space="preserve"> IF(OR(Calculations!C2571 = "",Calculations!C2571 = WorkTypeString),  Calculations!K2571, NA())</f>
        <v>#N/A</v>
      </c>
      <c r="I2571" s="2" t="e">
        <f xml:space="preserve"> IF(Calculations!C2571 = DefectTypeString,  Calculations!K2571, NA())</f>
        <v>#N/A</v>
      </c>
    </row>
    <row r="2572" spans="1:9" x14ac:dyDescent="0.25">
      <c r="A2572" s="8" t="str">
        <f>Calculations!A2572</f>
        <v/>
      </c>
      <c r="B2572" s="2" t="str">
        <f t="shared" si="45"/>
        <v/>
      </c>
      <c r="C2572" s="10" t="str">
        <f>IFERROR(Calculations!J2572,"")</f>
        <v/>
      </c>
      <c r="D2572" s="10" t="str">
        <f xml:space="preserve"> IF(OR(Calculations!C2572 = "",Calculations!C2572 = WorkTypeString),  IFERROR(Calculations!J2572,""), NA())</f>
        <v/>
      </c>
      <c r="E2572" s="10">
        <f t="array" ref="E2572">PERCENTILE(IF(ISERROR(D2572:D7571)=FALSE,D2572:D7571),CycleTimePercentile)</f>
        <v>0</v>
      </c>
      <c r="F2572" s="2" t="e">
        <f xml:space="preserve"> IF(Calculations!C2572 = DefectTypeString,  IFERROR(Calculations!J2572,""), NA())</f>
        <v>#N/A</v>
      </c>
      <c r="G2572" s="10">
        <f t="array" ref="G2572">PERCENTILE(IF(ISERROR(F2572:F7571)=FALSE,F2572:F7571),CycleTimePercentile)</f>
        <v>0</v>
      </c>
      <c r="H2572" s="2" t="e">
        <f ca="1" xml:space="preserve"> IF(OR(Calculations!C2572 = "",Calculations!C2572 = WorkTypeString),  Calculations!K2572, NA())</f>
        <v>#N/A</v>
      </c>
      <c r="I2572" s="2" t="e">
        <f xml:space="preserve"> IF(Calculations!C2572 = DefectTypeString,  Calculations!K2572, NA())</f>
        <v>#N/A</v>
      </c>
    </row>
    <row r="2573" spans="1:9" x14ac:dyDescent="0.25">
      <c r="A2573" s="8" t="str">
        <f>Calculations!A2573</f>
        <v/>
      </c>
      <c r="B2573" s="2" t="str">
        <f t="shared" si="45"/>
        <v/>
      </c>
      <c r="C2573" s="10" t="str">
        <f>IFERROR(Calculations!J2573,"")</f>
        <v/>
      </c>
      <c r="D2573" s="10" t="str">
        <f xml:space="preserve"> IF(OR(Calculations!C2573 = "",Calculations!C2573 = WorkTypeString),  IFERROR(Calculations!J2573,""), NA())</f>
        <v/>
      </c>
      <c r="E2573" s="10">
        <f t="array" ref="E2573">PERCENTILE(IF(ISERROR(D2573:D7572)=FALSE,D2573:D7572),CycleTimePercentile)</f>
        <v>0</v>
      </c>
      <c r="F2573" s="2" t="e">
        <f xml:space="preserve"> IF(Calculations!C2573 = DefectTypeString,  IFERROR(Calculations!J2573,""), NA())</f>
        <v>#N/A</v>
      </c>
      <c r="G2573" s="10">
        <f t="array" ref="G2573">PERCENTILE(IF(ISERROR(F2573:F7572)=FALSE,F2573:F7572),CycleTimePercentile)</f>
        <v>0</v>
      </c>
      <c r="H2573" s="2" t="e">
        <f ca="1" xml:space="preserve"> IF(OR(Calculations!C2573 = "",Calculations!C2573 = WorkTypeString),  Calculations!K2573, NA())</f>
        <v>#N/A</v>
      </c>
      <c r="I2573" s="2" t="e">
        <f xml:space="preserve"> IF(Calculations!C2573 = DefectTypeString,  Calculations!K2573, NA())</f>
        <v>#N/A</v>
      </c>
    </row>
    <row r="2574" spans="1:9" x14ac:dyDescent="0.25">
      <c r="A2574" s="8" t="str">
        <f>Calculations!A2574</f>
        <v/>
      </c>
      <c r="B2574" s="2" t="str">
        <f t="shared" si="45"/>
        <v/>
      </c>
      <c r="C2574" s="10" t="str">
        <f>IFERROR(Calculations!J2574,"")</f>
        <v/>
      </c>
      <c r="D2574" s="10" t="str">
        <f xml:space="preserve"> IF(OR(Calculations!C2574 = "",Calculations!C2574 = WorkTypeString),  IFERROR(Calculations!J2574,""), NA())</f>
        <v/>
      </c>
      <c r="E2574" s="10">
        <f t="array" ref="E2574">PERCENTILE(IF(ISERROR(D2574:D7573)=FALSE,D2574:D7573),CycleTimePercentile)</f>
        <v>0</v>
      </c>
      <c r="F2574" s="2" t="e">
        <f xml:space="preserve"> IF(Calculations!C2574 = DefectTypeString,  IFERROR(Calculations!J2574,""), NA())</f>
        <v>#N/A</v>
      </c>
      <c r="G2574" s="10">
        <f t="array" ref="G2574">PERCENTILE(IF(ISERROR(F2574:F7573)=FALSE,F2574:F7573),CycleTimePercentile)</f>
        <v>0</v>
      </c>
      <c r="H2574" s="2" t="e">
        <f ca="1" xml:space="preserve"> IF(OR(Calculations!C2574 = "",Calculations!C2574 = WorkTypeString),  Calculations!K2574, NA())</f>
        <v>#N/A</v>
      </c>
      <c r="I2574" s="2" t="e">
        <f xml:space="preserve"> IF(Calculations!C2574 = DefectTypeString,  Calculations!K2574, NA())</f>
        <v>#N/A</v>
      </c>
    </row>
    <row r="2575" spans="1:9" x14ac:dyDescent="0.25">
      <c r="A2575" s="8" t="str">
        <f>Calculations!A2575</f>
        <v/>
      </c>
      <c r="B2575" s="2" t="str">
        <f t="shared" si="45"/>
        <v/>
      </c>
      <c r="C2575" s="10" t="str">
        <f>IFERROR(Calculations!J2575,"")</f>
        <v/>
      </c>
      <c r="D2575" s="10" t="str">
        <f xml:space="preserve"> IF(OR(Calculations!C2575 = "",Calculations!C2575 = WorkTypeString),  IFERROR(Calculations!J2575,""), NA())</f>
        <v/>
      </c>
      <c r="E2575" s="10">
        <f t="array" ref="E2575">PERCENTILE(IF(ISERROR(D2575:D7574)=FALSE,D2575:D7574),CycleTimePercentile)</f>
        <v>0</v>
      </c>
      <c r="F2575" s="2" t="e">
        <f xml:space="preserve"> IF(Calculations!C2575 = DefectTypeString,  IFERROR(Calculations!J2575,""), NA())</f>
        <v>#N/A</v>
      </c>
      <c r="G2575" s="10">
        <f t="array" ref="G2575">PERCENTILE(IF(ISERROR(F2575:F7574)=FALSE,F2575:F7574),CycleTimePercentile)</f>
        <v>0</v>
      </c>
      <c r="H2575" s="2" t="e">
        <f ca="1" xml:space="preserve"> IF(OR(Calculations!C2575 = "",Calculations!C2575 = WorkTypeString),  Calculations!K2575, NA())</f>
        <v>#N/A</v>
      </c>
      <c r="I2575" s="2" t="e">
        <f xml:space="preserve"> IF(Calculations!C2575 = DefectTypeString,  Calculations!K2575, NA())</f>
        <v>#N/A</v>
      </c>
    </row>
    <row r="2576" spans="1:9" x14ac:dyDescent="0.25">
      <c r="A2576" s="8" t="str">
        <f>Calculations!A2576</f>
        <v/>
      </c>
      <c r="B2576" s="2" t="str">
        <f t="shared" si="45"/>
        <v/>
      </c>
      <c r="C2576" s="10" t="str">
        <f>IFERROR(Calculations!J2576,"")</f>
        <v/>
      </c>
      <c r="D2576" s="10" t="str">
        <f xml:space="preserve"> IF(OR(Calculations!C2576 = "",Calculations!C2576 = WorkTypeString),  IFERROR(Calculations!J2576,""), NA())</f>
        <v/>
      </c>
      <c r="E2576" s="10">
        <f t="array" ref="E2576">PERCENTILE(IF(ISERROR(D2576:D7575)=FALSE,D2576:D7575),CycleTimePercentile)</f>
        <v>0</v>
      </c>
      <c r="F2576" s="2" t="e">
        <f xml:space="preserve"> IF(Calculations!C2576 = DefectTypeString,  IFERROR(Calculations!J2576,""), NA())</f>
        <v>#N/A</v>
      </c>
      <c r="G2576" s="10">
        <f t="array" ref="G2576">PERCENTILE(IF(ISERROR(F2576:F7575)=FALSE,F2576:F7575),CycleTimePercentile)</f>
        <v>0</v>
      </c>
      <c r="H2576" s="2" t="e">
        <f ca="1" xml:space="preserve"> IF(OR(Calculations!C2576 = "",Calculations!C2576 = WorkTypeString),  Calculations!K2576, NA())</f>
        <v>#N/A</v>
      </c>
      <c r="I2576" s="2" t="e">
        <f xml:space="preserve"> IF(Calculations!C2576 = DefectTypeString,  Calculations!K2576, NA())</f>
        <v>#N/A</v>
      </c>
    </row>
    <row r="2577" spans="1:9" x14ac:dyDescent="0.25">
      <c r="A2577" s="8" t="str">
        <f>Calculations!A2577</f>
        <v/>
      </c>
      <c r="B2577" s="2" t="str">
        <f t="shared" si="45"/>
        <v/>
      </c>
      <c r="C2577" s="10" t="str">
        <f>IFERROR(Calculations!J2577,"")</f>
        <v/>
      </c>
      <c r="D2577" s="10" t="str">
        <f xml:space="preserve"> IF(OR(Calculations!C2577 = "",Calculations!C2577 = WorkTypeString),  IFERROR(Calculations!J2577,""), NA())</f>
        <v/>
      </c>
      <c r="E2577" s="10">
        <f t="array" ref="E2577">PERCENTILE(IF(ISERROR(D2577:D7576)=FALSE,D2577:D7576),CycleTimePercentile)</f>
        <v>0</v>
      </c>
      <c r="F2577" s="2" t="e">
        <f xml:space="preserve"> IF(Calculations!C2577 = DefectTypeString,  IFERROR(Calculations!J2577,""), NA())</f>
        <v>#N/A</v>
      </c>
      <c r="G2577" s="10">
        <f t="array" ref="G2577">PERCENTILE(IF(ISERROR(F2577:F7576)=FALSE,F2577:F7576),CycleTimePercentile)</f>
        <v>0</v>
      </c>
      <c r="H2577" s="2" t="e">
        <f ca="1" xml:space="preserve"> IF(OR(Calculations!C2577 = "",Calculations!C2577 = WorkTypeString),  Calculations!K2577, NA())</f>
        <v>#N/A</v>
      </c>
      <c r="I2577" s="2" t="e">
        <f xml:space="preserve"> IF(Calculations!C2577 = DefectTypeString,  Calculations!K2577, NA())</f>
        <v>#N/A</v>
      </c>
    </row>
    <row r="2578" spans="1:9" x14ac:dyDescent="0.25">
      <c r="A2578" s="8" t="str">
        <f>Calculations!A2578</f>
        <v/>
      </c>
      <c r="B2578" s="2" t="str">
        <f t="shared" si="45"/>
        <v/>
      </c>
      <c r="C2578" s="10" t="str">
        <f>IFERROR(Calculations!J2578,"")</f>
        <v/>
      </c>
      <c r="D2578" s="10" t="str">
        <f xml:space="preserve"> IF(OR(Calculations!C2578 = "",Calculations!C2578 = WorkTypeString),  IFERROR(Calculations!J2578,""), NA())</f>
        <v/>
      </c>
      <c r="E2578" s="10">
        <f t="array" ref="E2578">PERCENTILE(IF(ISERROR(D2578:D7577)=FALSE,D2578:D7577),CycleTimePercentile)</f>
        <v>0</v>
      </c>
      <c r="F2578" s="2" t="e">
        <f xml:space="preserve"> IF(Calculations!C2578 = DefectTypeString,  IFERROR(Calculations!J2578,""), NA())</f>
        <v>#N/A</v>
      </c>
      <c r="G2578" s="10">
        <f t="array" ref="G2578">PERCENTILE(IF(ISERROR(F2578:F7577)=FALSE,F2578:F7577),CycleTimePercentile)</f>
        <v>0</v>
      </c>
      <c r="H2578" s="2" t="e">
        <f ca="1" xml:space="preserve"> IF(OR(Calculations!C2578 = "",Calculations!C2578 = WorkTypeString),  Calculations!K2578, NA())</f>
        <v>#N/A</v>
      </c>
      <c r="I2578" s="2" t="e">
        <f xml:space="preserve"> IF(Calculations!C2578 = DefectTypeString,  Calculations!K2578, NA())</f>
        <v>#N/A</v>
      </c>
    </row>
    <row r="2579" spans="1:9" x14ac:dyDescent="0.25">
      <c r="A2579" s="8" t="str">
        <f>Calculations!A2579</f>
        <v/>
      </c>
      <c r="B2579" s="2" t="str">
        <f t="shared" si="45"/>
        <v/>
      </c>
      <c r="C2579" s="10" t="str">
        <f>IFERROR(Calculations!J2579,"")</f>
        <v/>
      </c>
      <c r="D2579" s="10" t="str">
        <f xml:space="preserve"> IF(OR(Calculations!C2579 = "",Calculations!C2579 = WorkTypeString),  IFERROR(Calculations!J2579,""), NA())</f>
        <v/>
      </c>
      <c r="E2579" s="10">
        <f t="array" ref="E2579">PERCENTILE(IF(ISERROR(D2579:D7578)=FALSE,D2579:D7578),CycleTimePercentile)</f>
        <v>0</v>
      </c>
      <c r="F2579" s="2" t="e">
        <f xml:space="preserve"> IF(Calculations!C2579 = DefectTypeString,  IFERROR(Calculations!J2579,""), NA())</f>
        <v>#N/A</v>
      </c>
      <c r="G2579" s="10">
        <f t="array" ref="G2579">PERCENTILE(IF(ISERROR(F2579:F7578)=FALSE,F2579:F7578),CycleTimePercentile)</f>
        <v>0</v>
      </c>
      <c r="H2579" s="2" t="e">
        <f ca="1" xml:space="preserve"> IF(OR(Calculations!C2579 = "",Calculations!C2579 = WorkTypeString),  Calculations!K2579, NA())</f>
        <v>#N/A</v>
      </c>
      <c r="I2579" s="2" t="e">
        <f xml:space="preserve"> IF(Calculations!C2579 = DefectTypeString,  Calculations!K2579, NA())</f>
        <v>#N/A</v>
      </c>
    </row>
    <row r="2580" spans="1:9" x14ac:dyDescent="0.25">
      <c r="A2580" s="8" t="str">
        <f>Calculations!A2580</f>
        <v/>
      </c>
      <c r="B2580" s="2" t="str">
        <f t="shared" si="45"/>
        <v/>
      </c>
      <c r="C2580" s="10" t="str">
        <f>IFERROR(Calculations!J2580,"")</f>
        <v/>
      </c>
      <c r="D2580" s="10" t="str">
        <f xml:space="preserve"> IF(OR(Calculations!C2580 = "",Calculations!C2580 = WorkTypeString),  IFERROR(Calculations!J2580,""), NA())</f>
        <v/>
      </c>
      <c r="E2580" s="10">
        <f t="array" ref="E2580">PERCENTILE(IF(ISERROR(D2580:D7579)=FALSE,D2580:D7579),CycleTimePercentile)</f>
        <v>0</v>
      </c>
      <c r="F2580" s="2" t="e">
        <f xml:space="preserve"> IF(Calculations!C2580 = DefectTypeString,  IFERROR(Calculations!J2580,""), NA())</f>
        <v>#N/A</v>
      </c>
      <c r="G2580" s="10">
        <f t="array" ref="G2580">PERCENTILE(IF(ISERROR(F2580:F7579)=FALSE,F2580:F7579),CycleTimePercentile)</f>
        <v>0</v>
      </c>
      <c r="H2580" s="2" t="e">
        <f ca="1" xml:space="preserve"> IF(OR(Calculations!C2580 = "",Calculations!C2580 = WorkTypeString),  Calculations!K2580, NA())</f>
        <v>#N/A</v>
      </c>
      <c r="I2580" s="2" t="e">
        <f xml:space="preserve"> IF(Calculations!C2580 = DefectTypeString,  Calculations!K2580, NA())</f>
        <v>#N/A</v>
      </c>
    </row>
    <row r="2581" spans="1:9" x14ac:dyDescent="0.25">
      <c r="A2581" s="8" t="str">
        <f>Calculations!A2581</f>
        <v/>
      </c>
      <c r="B2581" s="2" t="str">
        <f t="shared" si="45"/>
        <v/>
      </c>
      <c r="C2581" s="10" t="str">
        <f>IFERROR(Calculations!J2581,"")</f>
        <v/>
      </c>
      <c r="D2581" s="10" t="str">
        <f xml:space="preserve"> IF(OR(Calculations!C2581 = "",Calculations!C2581 = WorkTypeString),  IFERROR(Calculations!J2581,""), NA())</f>
        <v/>
      </c>
      <c r="E2581" s="10">
        <f t="array" ref="E2581">PERCENTILE(IF(ISERROR(D2581:D7580)=FALSE,D2581:D7580),CycleTimePercentile)</f>
        <v>0</v>
      </c>
      <c r="F2581" s="2" t="e">
        <f xml:space="preserve"> IF(Calculations!C2581 = DefectTypeString,  IFERROR(Calculations!J2581,""), NA())</f>
        <v>#N/A</v>
      </c>
      <c r="G2581" s="10">
        <f t="array" ref="G2581">PERCENTILE(IF(ISERROR(F2581:F7580)=FALSE,F2581:F7580),CycleTimePercentile)</f>
        <v>0</v>
      </c>
      <c r="H2581" s="2" t="e">
        <f ca="1" xml:space="preserve"> IF(OR(Calculations!C2581 = "",Calculations!C2581 = WorkTypeString),  Calculations!K2581, NA())</f>
        <v>#N/A</v>
      </c>
      <c r="I2581" s="2" t="e">
        <f xml:space="preserve"> IF(Calculations!C2581 = DefectTypeString,  Calculations!K2581, NA())</f>
        <v>#N/A</v>
      </c>
    </row>
    <row r="2582" spans="1:9" x14ac:dyDescent="0.25">
      <c r="A2582" s="8" t="str">
        <f>Calculations!A2582</f>
        <v/>
      </c>
      <c r="B2582" s="2" t="str">
        <f t="shared" si="45"/>
        <v/>
      </c>
      <c r="C2582" s="10" t="str">
        <f>IFERROR(Calculations!J2582,"")</f>
        <v/>
      </c>
      <c r="D2582" s="10" t="str">
        <f xml:space="preserve"> IF(OR(Calculations!C2582 = "",Calculations!C2582 = WorkTypeString),  IFERROR(Calculations!J2582,""), NA())</f>
        <v/>
      </c>
      <c r="E2582" s="10">
        <f t="array" ref="E2582">PERCENTILE(IF(ISERROR(D2582:D7581)=FALSE,D2582:D7581),CycleTimePercentile)</f>
        <v>0</v>
      </c>
      <c r="F2582" s="2" t="e">
        <f xml:space="preserve"> IF(Calculations!C2582 = DefectTypeString,  IFERROR(Calculations!J2582,""), NA())</f>
        <v>#N/A</v>
      </c>
      <c r="G2582" s="10">
        <f t="array" ref="G2582">PERCENTILE(IF(ISERROR(F2582:F7581)=FALSE,F2582:F7581),CycleTimePercentile)</f>
        <v>0</v>
      </c>
      <c r="H2582" s="2" t="e">
        <f ca="1" xml:space="preserve"> IF(OR(Calculations!C2582 = "",Calculations!C2582 = WorkTypeString),  Calculations!K2582, NA())</f>
        <v>#N/A</v>
      </c>
      <c r="I2582" s="2" t="e">
        <f xml:space="preserve"> IF(Calculations!C2582 = DefectTypeString,  Calculations!K2582, NA())</f>
        <v>#N/A</v>
      </c>
    </row>
    <row r="2583" spans="1:9" x14ac:dyDescent="0.25">
      <c r="A2583" s="8" t="str">
        <f>Calculations!A2583</f>
        <v/>
      </c>
      <c r="B2583" s="2" t="str">
        <f t="shared" si="45"/>
        <v/>
      </c>
      <c r="C2583" s="10" t="str">
        <f>IFERROR(Calculations!J2583,"")</f>
        <v/>
      </c>
      <c r="D2583" s="10" t="str">
        <f xml:space="preserve"> IF(OR(Calculations!C2583 = "",Calculations!C2583 = WorkTypeString),  IFERROR(Calculations!J2583,""), NA())</f>
        <v/>
      </c>
      <c r="E2583" s="10">
        <f t="array" ref="E2583">PERCENTILE(IF(ISERROR(D2583:D7582)=FALSE,D2583:D7582),CycleTimePercentile)</f>
        <v>0</v>
      </c>
      <c r="F2583" s="2" t="e">
        <f xml:space="preserve"> IF(Calculations!C2583 = DefectTypeString,  IFERROR(Calculations!J2583,""), NA())</f>
        <v>#N/A</v>
      </c>
      <c r="G2583" s="10">
        <f t="array" ref="G2583">PERCENTILE(IF(ISERROR(F2583:F7582)=FALSE,F2583:F7582),CycleTimePercentile)</f>
        <v>0</v>
      </c>
      <c r="H2583" s="2" t="e">
        <f ca="1" xml:space="preserve"> IF(OR(Calculations!C2583 = "",Calculations!C2583 = WorkTypeString),  Calculations!K2583, NA())</f>
        <v>#N/A</v>
      </c>
      <c r="I2583" s="2" t="e">
        <f xml:space="preserve"> IF(Calculations!C2583 = DefectTypeString,  Calculations!K2583, NA())</f>
        <v>#N/A</v>
      </c>
    </row>
    <row r="2584" spans="1:9" x14ac:dyDescent="0.25">
      <c r="A2584" s="8" t="str">
        <f>Calculations!A2584</f>
        <v/>
      </c>
      <c r="B2584" s="2" t="str">
        <f t="shared" si="45"/>
        <v/>
      </c>
      <c r="C2584" s="10" t="str">
        <f>IFERROR(Calculations!J2584,"")</f>
        <v/>
      </c>
      <c r="D2584" s="10" t="str">
        <f xml:space="preserve"> IF(OR(Calculations!C2584 = "",Calculations!C2584 = WorkTypeString),  IFERROR(Calculations!J2584,""), NA())</f>
        <v/>
      </c>
      <c r="E2584" s="10">
        <f t="array" ref="E2584">PERCENTILE(IF(ISERROR(D2584:D7583)=FALSE,D2584:D7583),CycleTimePercentile)</f>
        <v>0</v>
      </c>
      <c r="F2584" s="2" t="e">
        <f xml:space="preserve"> IF(Calculations!C2584 = DefectTypeString,  IFERROR(Calculations!J2584,""), NA())</f>
        <v>#N/A</v>
      </c>
      <c r="G2584" s="10">
        <f t="array" ref="G2584">PERCENTILE(IF(ISERROR(F2584:F7583)=FALSE,F2584:F7583),CycleTimePercentile)</f>
        <v>0</v>
      </c>
      <c r="H2584" s="2" t="e">
        <f ca="1" xml:space="preserve"> IF(OR(Calculations!C2584 = "",Calculations!C2584 = WorkTypeString),  Calculations!K2584, NA())</f>
        <v>#N/A</v>
      </c>
      <c r="I2584" s="2" t="e">
        <f xml:space="preserve"> IF(Calculations!C2584 = DefectTypeString,  Calculations!K2584, NA())</f>
        <v>#N/A</v>
      </c>
    </row>
    <row r="2585" spans="1:9" x14ac:dyDescent="0.25">
      <c r="A2585" s="8" t="str">
        <f>Calculations!A2585</f>
        <v/>
      </c>
      <c r="B2585" s="2" t="str">
        <f t="shared" si="45"/>
        <v/>
      </c>
      <c r="C2585" s="10" t="str">
        <f>IFERROR(Calculations!J2585,"")</f>
        <v/>
      </c>
      <c r="D2585" s="10" t="str">
        <f xml:space="preserve"> IF(OR(Calculations!C2585 = "",Calculations!C2585 = WorkTypeString),  IFERROR(Calculations!J2585,""), NA())</f>
        <v/>
      </c>
      <c r="E2585" s="10">
        <f t="array" ref="E2585">PERCENTILE(IF(ISERROR(D2585:D7584)=FALSE,D2585:D7584),CycleTimePercentile)</f>
        <v>0</v>
      </c>
      <c r="F2585" s="2" t="e">
        <f xml:space="preserve"> IF(Calculations!C2585 = DefectTypeString,  IFERROR(Calculations!J2585,""), NA())</f>
        <v>#N/A</v>
      </c>
      <c r="G2585" s="10">
        <f t="array" ref="G2585">PERCENTILE(IF(ISERROR(F2585:F7584)=FALSE,F2585:F7584),CycleTimePercentile)</f>
        <v>0</v>
      </c>
      <c r="H2585" s="2" t="e">
        <f ca="1" xml:space="preserve"> IF(OR(Calculations!C2585 = "",Calculations!C2585 = WorkTypeString),  Calculations!K2585, NA())</f>
        <v>#N/A</v>
      </c>
      <c r="I2585" s="2" t="e">
        <f xml:space="preserve"> IF(Calculations!C2585 = DefectTypeString,  Calculations!K2585, NA())</f>
        <v>#N/A</v>
      </c>
    </row>
    <row r="2586" spans="1:9" x14ac:dyDescent="0.25">
      <c r="A2586" s="8" t="str">
        <f>Calculations!A2586</f>
        <v/>
      </c>
      <c r="B2586" s="2" t="str">
        <f t="shared" si="45"/>
        <v/>
      </c>
      <c r="C2586" s="10" t="str">
        <f>IFERROR(Calculations!J2586,"")</f>
        <v/>
      </c>
      <c r="D2586" s="10" t="str">
        <f xml:space="preserve"> IF(OR(Calculations!C2586 = "",Calculations!C2586 = WorkTypeString),  IFERROR(Calculations!J2586,""), NA())</f>
        <v/>
      </c>
      <c r="E2586" s="10">
        <f t="array" ref="E2586">PERCENTILE(IF(ISERROR(D2586:D7585)=FALSE,D2586:D7585),CycleTimePercentile)</f>
        <v>0</v>
      </c>
      <c r="F2586" s="2" t="e">
        <f xml:space="preserve"> IF(Calculations!C2586 = DefectTypeString,  IFERROR(Calculations!J2586,""), NA())</f>
        <v>#N/A</v>
      </c>
      <c r="G2586" s="10">
        <f t="array" ref="G2586">PERCENTILE(IF(ISERROR(F2586:F7585)=FALSE,F2586:F7585),CycleTimePercentile)</f>
        <v>0</v>
      </c>
      <c r="H2586" s="2" t="e">
        <f ca="1" xml:space="preserve"> IF(OR(Calculations!C2586 = "",Calculations!C2586 = WorkTypeString),  Calculations!K2586, NA())</f>
        <v>#N/A</v>
      </c>
      <c r="I2586" s="2" t="e">
        <f xml:space="preserve"> IF(Calculations!C2586 = DefectTypeString,  Calculations!K2586, NA())</f>
        <v>#N/A</v>
      </c>
    </row>
    <row r="2587" spans="1:9" x14ac:dyDescent="0.25">
      <c r="A2587" s="8" t="str">
        <f>Calculations!A2587</f>
        <v/>
      </c>
      <c r="B2587" s="2" t="str">
        <f t="shared" si="45"/>
        <v/>
      </c>
      <c r="C2587" s="10" t="str">
        <f>IFERROR(Calculations!J2587,"")</f>
        <v/>
      </c>
      <c r="D2587" s="10" t="str">
        <f xml:space="preserve"> IF(OR(Calculations!C2587 = "",Calculations!C2587 = WorkTypeString),  IFERROR(Calculations!J2587,""), NA())</f>
        <v/>
      </c>
      <c r="E2587" s="10">
        <f t="array" ref="E2587">PERCENTILE(IF(ISERROR(D2587:D7586)=FALSE,D2587:D7586),CycleTimePercentile)</f>
        <v>0</v>
      </c>
      <c r="F2587" s="2" t="e">
        <f xml:space="preserve"> IF(Calculations!C2587 = DefectTypeString,  IFERROR(Calculations!J2587,""), NA())</f>
        <v>#N/A</v>
      </c>
      <c r="G2587" s="10">
        <f t="array" ref="G2587">PERCENTILE(IF(ISERROR(F2587:F7586)=FALSE,F2587:F7586),CycleTimePercentile)</f>
        <v>0</v>
      </c>
      <c r="H2587" s="2" t="e">
        <f ca="1" xml:space="preserve"> IF(OR(Calculations!C2587 = "",Calculations!C2587 = WorkTypeString),  Calculations!K2587, NA())</f>
        <v>#N/A</v>
      </c>
      <c r="I2587" s="2" t="e">
        <f xml:space="preserve"> IF(Calculations!C2587 = DefectTypeString,  Calculations!K2587, NA())</f>
        <v>#N/A</v>
      </c>
    </row>
    <row r="2588" spans="1:9" x14ac:dyDescent="0.25">
      <c r="A2588" s="8" t="str">
        <f>Calculations!A2588</f>
        <v/>
      </c>
      <c r="B2588" s="2" t="str">
        <f t="shared" si="45"/>
        <v/>
      </c>
      <c r="C2588" s="10" t="str">
        <f>IFERROR(Calculations!J2588,"")</f>
        <v/>
      </c>
      <c r="D2588" s="10" t="str">
        <f xml:space="preserve"> IF(OR(Calculations!C2588 = "",Calculations!C2588 = WorkTypeString),  IFERROR(Calculations!J2588,""), NA())</f>
        <v/>
      </c>
      <c r="E2588" s="10">
        <f t="array" ref="E2588">PERCENTILE(IF(ISERROR(D2588:D7587)=FALSE,D2588:D7587),CycleTimePercentile)</f>
        <v>0</v>
      </c>
      <c r="F2588" s="2" t="e">
        <f xml:space="preserve"> IF(Calculations!C2588 = DefectTypeString,  IFERROR(Calculations!J2588,""), NA())</f>
        <v>#N/A</v>
      </c>
      <c r="G2588" s="10">
        <f t="array" ref="G2588">PERCENTILE(IF(ISERROR(F2588:F7587)=FALSE,F2588:F7587),CycleTimePercentile)</f>
        <v>0</v>
      </c>
      <c r="H2588" s="2" t="e">
        <f ca="1" xml:space="preserve"> IF(OR(Calculations!C2588 = "",Calculations!C2588 = WorkTypeString),  Calculations!K2588, NA())</f>
        <v>#N/A</v>
      </c>
      <c r="I2588" s="2" t="e">
        <f xml:space="preserve"> IF(Calculations!C2588 = DefectTypeString,  Calculations!K2588, NA())</f>
        <v>#N/A</v>
      </c>
    </row>
    <row r="2589" spans="1:9" x14ac:dyDescent="0.25">
      <c r="A2589" s="8" t="str">
        <f>Calculations!A2589</f>
        <v/>
      </c>
      <c r="B2589" s="2" t="str">
        <f t="shared" si="45"/>
        <v/>
      </c>
      <c r="C2589" s="10" t="str">
        <f>IFERROR(Calculations!J2589,"")</f>
        <v/>
      </c>
      <c r="D2589" s="10" t="str">
        <f xml:space="preserve"> IF(OR(Calculations!C2589 = "",Calculations!C2589 = WorkTypeString),  IFERROR(Calculations!J2589,""), NA())</f>
        <v/>
      </c>
      <c r="E2589" s="10">
        <f t="array" ref="E2589">PERCENTILE(IF(ISERROR(D2589:D7588)=FALSE,D2589:D7588),CycleTimePercentile)</f>
        <v>0</v>
      </c>
      <c r="F2589" s="2" t="e">
        <f xml:space="preserve"> IF(Calculations!C2589 = DefectTypeString,  IFERROR(Calculations!J2589,""), NA())</f>
        <v>#N/A</v>
      </c>
      <c r="G2589" s="10">
        <f t="array" ref="G2589">PERCENTILE(IF(ISERROR(F2589:F7588)=FALSE,F2589:F7588),CycleTimePercentile)</f>
        <v>0</v>
      </c>
      <c r="H2589" s="2" t="e">
        <f ca="1" xml:space="preserve"> IF(OR(Calculations!C2589 = "",Calculations!C2589 = WorkTypeString),  Calculations!K2589, NA())</f>
        <v>#N/A</v>
      </c>
      <c r="I2589" s="2" t="e">
        <f xml:space="preserve"> IF(Calculations!C2589 = DefectTypeString,  Calculations!K2589, NA())</f>
        <v>#N/A</v>
      </c>
    </row>
    <row r="2590" spans="1:9" x14ac:dyDescent="0.25">
      <c r="A2590" s="8" t="str">
        <f>Calculations!A2590</f>
        <v/>
      </c>
      <c r="B2590" s="2" t="str">
        <f t="shared" si="45"/>
        <v/>
      </c>
      <c r="C2590" s="10" t="str">
        <f>IFERROR(Calculations!J2590,"")</f>
        <v/>
      </c>
      <c r="D2590" s="10" t="str">
        <f xml:space="preserve"> IF(OR(Calculations!C2590 = "",Calculations!C2590 = WorkTypeString),  IFERROR(Calculations!J2590,""), NA())</f>
        <v/>
      </c>
      <c r="E2590" s="10">
        <f t="array" ref="E2590">PERCENTILE(IF(ISERROR(D2590:D7589)=FALSE,D2590:D7589),CycleTimePercentile)</f>
        <v>0</v>
      </c>
      <c r="F2590" s="2" t="e">
        <f xml:space="preserve"> IF(Calculations!C2590 = DefectTypeString,  IFERROR(Calculations!J2590,""), NA())</f>
        <v>#N/A</v>
      </c>
      <c r="G2590" s="10">
        <f t="array" ref="G2590">PERCENTILE(IF(ISERROR(F2590:F7589)=FALSE,F2590:F7589),CycleTimePercentile)</f>
        <v>0</v>
      </c>
      <c r="H2590" s="2" t="e">
        <f ca="1" xml:space="preserve"> IF(OR(Calculations!C2590 = "",Calculations!C2590 = WorkTypeString),  Calculations!K2590, NA())</f>
        <v>#N/A</v>
      </c>
      <c r="I2590" s="2" t="e">
        <f xml:space="preserve"> IF(Calculations!C2590 = DefectTypeString,  Calculations!K2590, NA())</f>
        <v>#N/A</v>
      </c>
    </row>
    <row r="2591" spans="1:9" x14ac:dyDescent="0.25">
      <c r="A2591" s="8" t="str">
        <f>Calculations!A2591</f>
        <v/>
      </c>
      <c r="B2591" s="2" t="str">
        <f t="shared" si="45"/>
        <v/>
      </c>
      <c r="C2591" s="10" t="str">
        <f>IFERROR(Calculations!J2591,"")</f>
        <v/>
      </c>
      <c r="D2591" s="10" t="str">
        <f xml:space="preserve"> IF(OR(Calculations!C2591 = "",Calculations!C2591 = WorkTypeString),  IFERROR(Calculations!J2591,""), NA())</f>
        <v/>
      </c>
      <c r="E2591" s="10">
        <f t="array" ref="E2591">PERCENTILE(IF(ISERROR(D2591:D7590)=FALSE,D2591:D7590),CycleTimePercentile)</f>
        <v>0</v>
      </c>
      <c r="F2591" s="2" t="e">
        <f xml:space="preserve"> IF(Calculations!C2591 = DefectTypeString,  IFERROR(Calculations!J2591,""), NA())</f>
        <v>#N/A</v>
      </c>
      <c r="G2591" s="10">
        <f t="array" ref="G2591">PERCENTILE(IF(ISERROR(F2591:F7590)=FALSE,F2591:F7590),CycleTimePercentile)</f>
        <v>0</v>
      </c>
      <c r="H2591" s="2" t="e">
        <f ca="1" xml:space="preserve"> IF(OR(Calculations!C2591 = "",Calculations!C2591 = WorkTypeString),  Calculations!K2591, NA())</f>
        <v>#N/A</v>
      </c>
      <c r="I2591" s="2" t="e">
        <f xml:space="preserve"> IF(Calculations!C2591 = DefectTypeString,  Calculations!K2591, NA())</f>
        <v>#N/A</v>
      </c>
    </row>
    <row r="2592" spans="1:9" x14ac:dyDescent="0.25">
      <c r="A2592" s="8" t="str">
        <f>Calculations!A2592</f>
        <v/>
      </c>
      <c r="B2592" s="2" t="str">
        <f t="shared" si="45"/>
        <v/>
      </c>
      <c r="C2592" s="10" t="str">
        <f>IFERROR(Calculations!J2592,"")</f>
        <v/>
      </c>
      <c r="D2592" s="10" t="str">
        <f xml:space="preserve"> IF(OR(Calculations!C2592 = "",Calculations!C2592 = WorkTypeString),  IFERROR(Calculations!J2592,""), NA())</f>
        <v/>
      </c>
      <c r="E2592" s="10">
        <f t="array" ref="E2592">PERCENTILE(IF(ISERROR(D2592:D7591)=FALSE,D2592:D7591),CycleTimePercentile)</f>
        <v>0</v>
      </c>
      <c r="F2592" s="2" t="e">
        <f xml:space="preserve"> IF(Calculations!C2592 = DefectTypeString,  IFERROR(Calculations!J2592,""), NA())</f>
        <v>#N/A</v>
      </c>
      <c r="G2592" s="10">
        <f t="array" ref="G2592">PERCENTILE(IF(ISERROR(F2592:F7591)=FALSE,F2592:F7591),CycleTimePercentile)</f>
        <v>0</v>
      </c>
      <c r="H2592" s="2" t="e">
        <f ca="1" xml:space="preserve"> IF(OR(Calculations!C2592 = "",Calculations!C2592 = WorkTypeString),  Calculations!K2592, NA())</f>
        <v>#N/A</v>
      </c>
      <c r="I2592" s="2" t="e">
        <f xml:space="preserve"> IF(Calculations!C2592 = DefectTypeString,  Calculations!K2592, NA())</f>
        <v>#N/A</v>
      </c>
    </row>
    <row r="2593" spans="1:9" x14ac:dyDescent="0.25">
      <c r="A2593" s="8" t="str">
        <f>Calculations!A2593</f>
        <v/>
      </c>
      <c r="B2593" s="2" t="str">
        <f t="shared" si="45"/>
        <v/>
      </c>
      <c r="C2593" s="10" t="str">
        <f>IFERROR(Calculations!J2593,"")</f>
        <v/>
      </c>
      <c r="D2593" s="10" t="str">
        <f xml:space="preserve"> IF(OR(Calculations!C2593 = "",Calculations!C2593 = WorkTypeString),  IFERROR(Calculations!J2593,""), NA())</f>
        <v/>
      </c>
      <c r="E2593" s="10">
        <f t="array" ref="E2593">PERCENTILE(IF(ISERROR(D2593:D7592)=FALSE,D2593:D7592),CycleTimePercentile)</f>
        <v>0</v>
      </c>
      <c r="F2593" s="2" t="e">
        <f xml:space="preserve"> IF(Calculations!C2593 = DefectTypeString,  IFERROR(Calculations!J2593,""), NA())</f>
        <v>#N/A</v>
      </c>
      <c r="G2593" s="10">
        <f t="array" ref="G2593">PERCENTILE(IF(ISERROR(F2593:F7592)=FALSE,F2593:F7592),CycleTimePercentile)</f>
        <v>0</v>
      </c>
      <c r="H2593" s="2" t="e">
        <f ca="1" xml:space="preserve"> IF(OR(Calculations!C2593 = "",Calculations!C2593 = WorkTypeString),  Calculations!K2593, NA())</f>
        <v>#N/A</v>
      </c>
      <c r="I2593" s="2" t="e">
        <f xml:space="preserve"> IF(Calculations!C2593 = DefectTypeString,  Calculations!K2593, NA())</f>
        <v>#N/A</v>
      </c>
    </row>
    <row r="2594" spans="1:9" x14ac:dyDescent="0.25">
      <c r="A2594" s="8" t="str">
        <f>Calculations!A2594</f>
        <v/>
      </c>
      <c r="B2594" s="2" t="str">
        <f t="shared" si="45"/>
        <v/>
      </c>
      <c r="C2594" s="10" t="str">
        <f>IFERROR(Calculations!J2594,"")</f>
        <v/>
      </c>
      <c r="D2594" s="10" t="str">
        <f xml:space="preserve"> IF(OR(Calculations!C2594 = "",Calculations!C2594 = WorkTypeString),  IFERROR(Calculations!J2594,""), NA())</f>
        <v/>
      </c>
      <c r="E2594" s="10">
        <f t="array" ref="E2594">PERCENTILE(IF(ISERROR(D2594:D7593)=FALSE,D2594:D7593),CycleTimePercentile)</f>
        <v>0</v>
      </c>
      <c r="F2594" s="2" t="e">
        <f xml:space="preserve"> IF(Calculations!C2594 = DefectTypeString,  IFERROR(Calculations!J2594,""), NA())</f>
        <v>#N/A</v>
      </c>
      <c r="G2594" s="10">
        <f t="array" ref="G2594">PERCENTILE(IF(ISERROR(F2594:F7593)=FALSE,F2594:F7593),CycleTimePercentile)</f>
        <v>0</v>
      </c>
      <c r="H2594" s="2" t="e">
        <f ca="1" xml:space="preserve"> IF(OR(Calculations!C2594 = "",Calculations!C2594 = WorkTypeString),  Calculations!K2594, NA())</f>
        <v>#N/A</v>
      </c>
      <c r="I2594" s="2" t="e">
        <f xml:space="preserve"> IF(Calculations!C2594 = DefectTypeString,  Calculations!K2594, NA())</f>
        <v>#N/A</v>
      </c>
    </row>
    <row r="2595" spans="1:9" x14ac:dyDescent="0.25">
      <c r="A2595" s="8" t="str">
        <f>Calculations!A2595</f>
        <v/>
      </c>
      <c r="B2595" s="2" t="str">
        <f t="shared" si="45"/>
        <v/>
      </c>
      <c r="C2595" s="10" t="str">
        <f>IFERROR(Calculations!J2595,"")</f>
        <v/>
      </c>
      <c r="D2595" s="10" t="str">
        <f xml:space="preserve"> IF(OR(Calculations!C2595 = "",Calculations!C2595 = WorkTypeString),  IFERROR(Calculations!J2595,""), NA())</f>
        <v/>
      </c>
      <c r="E2595" s="10">
        <f t="array" ref="E2595">PERCENTILE(IF(ISERROR(D2595:D7594)=FALSE,D2595:D7594),CycleTimePercentile)</f>
        <v>0</v>
      </c>
      <c r="F2595" s="2" t="e">
        <f xml:space="preserve"> IF(Calculations!C2595 = DefectTypeString,  IFERROR(Calculations!J2595,""), NA())</f>
        <v>#N/A</v>
      </c>
      <c r="G2595" s="10">
        <f t="array" ref="G2595">PERCENTILE(IF(ISERROR(F2595:F7594)=FALSE,F2595:F7594),CycleTimePercentile)</f>
        <v>0</v>
      </c>
      <c r="H2595" s="2" t="e">
        <f ca="1" xml:space="preserve"> IF(OR(Calculations!C2595 = "",Calculations!C2595 = WorkTypeString),  Calculations!K2595, NA())</f>
        <v>#N/A</v>
      </c>
      <c r="I2595" s="2" t="e">
        <f xml:space="preserve"> IF(Calculations!C2595 = DefectTypeString,  Calculations!K2595, NA())</f>
        <v>#N/A</v>
      </c>
    </row>
    <row r="2596" spans="1:9" x14ac:dyDescent="0.25">
      <c r="A2596" s="8" t="str">
        <f>Calculations!A2596</f>
        <v/>
      </c>
      <c r="B2596" s="2" t="str">
        <f t="shared" si="45"/>
        <v/>
      </c>
      <c r="C2596" s="10" t="str">
        <f>IFERROR(Calculations!J2596,"")</f>
        <v/>
      </c>
      <c r="D2596" s="10" t="str">
        <f xml:space="preserve"> IF(OR(Calculations!C2596 = "",Calculations!C2596 = WorkTypeString),  IFERROR(Calculations!J2596,""), NA())</f>
        <v/>
      </c>
      <c r="E2596" s="10">
        <f t="array" ref="E2596">PERCENTILE(IF(ISERROR(D2596:D7595)=FALSE,D2596:D7595),CycleTimePercentile)</f>
        <v>0</v>
      </c>
      <c r="F2596" s="2" t="e">
        <f xml:space="preserve"> IF(Calculations!C2596 = DefectTypeString,  IFERROR(Calculations!J2596,""), NA())</f>
        <v>#N/A</v>
      </c>
      <c r="G2596" s="10">
        <f t="array" ref="G2596">PERCENTILE(IF(ISERROR(F2596:F7595)=FALSE,F2596:F7595),CycleTimePercentile)</f>
        <v>0</v>
      </c>
      <c r="H2596" s="2" t="e">
        <f ca="1" xml:space="preserve"> IF(OR(Calculations!C2596 = "",Calculations!C2596 = WorkTypeString),  Calculations!K2596, NA())</f>
        <v>#N/A</v>
      </c>
      <c r="I2596" s="2" t="e">
        <f xml:space="preserve"> IF(Calculations!C2596 = DefectTypeString,  Calculations!K2596, NA())</f>
        <v>#N/A</v>
      </c>
    </row>
    <row r="2597" spans="1:9" x14ac:dyDescent="0.25">
      <c r="A2597" s="8" t="str">
        <f>Calculations!A2597</f>
        <v/>
      </c>
      <c r="B2597" s="2" t="str">
        <f t="shared" si="45"/>
        <v/>
      </c>
      <c r="C2597" s="10" t="str">
        <f>IFERROR(Calculations!J2597,"")</f>
        <v/>
      </c>
      <c r="D2597" s="10" t="str">
        <f xml:space="preserve"> IF(OR(Calculations!C2597 = "",Calculations!C2597 = WorkTypeString),  IFERROR(Calculations!J2597,""), NA())</f>
        <v/>
      </c>
      <c r="E2597" s="10">
        <f t="array" ref="E2597">PERCENTILE(IF(ISERROR(D2597:D7596)=FALSE,D2597:D7596),CycleTimePercentile)</f>
        <v>0</v>
      </c>
      <c r="F2597" s="2" t="e">
        <f xml:space="preserve"> IF(Calculations!C2597 = DefectTypeString,  IFERROR(Calculations!J2597,""), NA())</f>
        <v>#N/A</v>
      </c>
      <c r="G2597" s="10">
        <f t="array" ref="G2597">PERCENTILE(IF(ISERROR(F2597:F7596)=FALSE,F2597:F7596),CycleTimePercentile)</f>
        <v>0</v>
      </c>
      <c r="H2597" s="2" t="e">
        <f ca="1" xml:space="preserve"> IF(OR(Calculations!C2597 = "",Calculations!C2597 = WorkTypeString),  Calculations!K2597, NA())</f>
        <v>#N/A</v>
      </c>
      <c r="I2597" s="2" t="e">
        <f xml:space="preserve"> IF(Calculations!C2597 = DefectTypeString,  Calculations!K2597, NA())</f>
        <v>#N/A</v>
      </c>
    </row>
    <row r="2598" spans="1:9" x14ac:dyDescent="0.25">
      <c r="A2598" s="8" t="str">
        <f>Calculations!A2598</f>
        <v/>
      </c>
      <c r="B2598" s="2" t="str">
        <f t="shared" si="45"/>
        <v/>
      </c>
      <c r="C2598" s="10" t="str">
        <f>IFERROR(Calculations!J2598,"")</f>
        <v/>
      </c>
      <c r="D2598" s="10" t="str">
        <f xml:space="preserve"> IF(OR(Calculations!C2598 = "",Calculations!C2598 = WorkTypeString),  IFERROR(Calculations!J2598,""), NA())</f>
        <v/>
      </c>
      <c r="E2598" s="10">
        <f t="array" ref="E2598">PERCENTILE(IF(ISERROR(D2598:D7597)=FALSE,D2598:D7597),CycleTimePercentile)</f>
        <v>0</v>
      </c>
      <c r="F2598" s="2" t="e">
        <f xml:space="preserve"> IF(Calculations!C2598 = DefectTypeString,  IFERROR(Calculations!J2598,""), NA())</f>
        <v>#N/A</v>
      </c>
      <c r="G2598" s="10">
        <f t="array" ref="G2598">PERCENTILE(IF(ISERROR(F2598:F7597)=FALSE,F2598:F7597),CycleTimePercentile)</f>
        <v>0</v>
      </c>
      <c r="H2598" s="2" t="e">
        <f ca="1" xml:space="preserve"> IF(OR(Calculations!C2598 = "",Calculations!C2598 = WorkTypeString),  Calculations!K2598, NA())</f>
        <v>#N/A</v>
      </c>
      <c r="I2598" s="2" t="e">
        <f xml:space="preserve"> IF(Calculations!C2598 = DefectTypeString,  Calculations!K2598, NA())</f>
        <v>#N/A</v>
      </c>
    </row>
    <row r="2599" spans="1:9" x14ac:dyDescent="0.25">
      <c r="A2599" s="8" t="str">
        <f>Calculations!A2599</f>
        <v/>
      </c>
      <c r="B2599" s="2" t="str">
        <f t="shared" si="45"/>
        <v/>
      </c>
      <c r="C2599" s="10" t="str">
        <f>IFERROR(Calculations!J2599,"")</f>
        <v/>
      </c>
      <c r="D2599" s="10" t="str">
        <f xml:space="preserve"> IF(OR(Calculations!C2599 = "",Calculations!C2599 = WorkTypeString),  IFERROR(Calculations!J2599,""), NA())</f>
        <v/>
      </c>
      <c r="E2599" s="10">
        <f t="array" ref="E2599">PERCENTILE(IF(ISERROR(D2599:D7598)=FALSE,D2599:D7598),CycleTimePercentile)</f>
        <v>0</v>
      </c>
      <c r="F2599" s="2" t="e">
        <f xml:space="preserve"> IF(Calculations!C2599 = DefectTypeString,  IFERROR(Calculations!J2599,""), NA())</f>
        <v>#N/A</v>
      </c>
      <c r="G2599" s="10">
        <f t="array" ref="G2599">PERCENTILE(IF(ISERROR(F2599:F7598)=FALSE,F2599:F7598),CycleTimePercentile)</f>
        <v>0</v>
      </c>
      <c r="H2599" s="2" t="e">
        <f ca="1" xml:space="preserve"> IF(OR(Calculations!C2599 = "",Calculations!C2599 = WorkTypeString),  Calculations!K2599, NA())</f>
        <v>#N/A</v>
      </c>
      <c r="I2599" s="2" t="e">
        <f xml:space="preserve"> IF(Calculations!C2599 = DefectTypeString,  Calculations!K2599, NA())</f>
        <v>#N/A</v>
      </c>
    </row>
    <row r="2600" spans="1:9" x14ac:dyDescent="0.25">
      <c r="A2600" s="8" t="str">
        <f>Calculations!A2600</f>
        <v/>
      </c>
      <c r="B2600" s="2" t="str">
        <f t="shared" si="45"/>
        <v/>
      </c>
      <c r="C2600" s="10" t="str">
        <f>IFERROR(Calculations!J2600,"")</f>
        <v/>
      </c>
      <c r="D2600" s="10" t="str">
        <f xml:space="preserve"> IF(OR(Calculations!C2600 = "",Calculations!C2600 = WorkTypeString),  IFERROR(Calculations!J2600,""), NA())</f>
        <v/>
      </c>
      <c r="E2600" s="10">
        <f t="array" ref="E2600">PERCENTILE(IF(ISERROR(D2600:D7599)=FALSE,D2600:D7599),CycleTimePercentile)</f>
        <v>0</v>
      </c>
      <c r="F2600" s="2" t="e">
        <f xml:space="preserve"> IF(Calculations!C2600 = DefectTypeString,  IFERROR(Calculations!J2600,""), NA())</f>
        <v>#N/A</v>
      </c>
      <c r="G2600" s="10">
        <f t="array" ref="G2600">PERCENTILE(IF(ISERROR(F2600:F7599)=FALSE,F2600:F7599),CycleTimePercentile)</f>
        <v>0</v>
      </c>
      <c r="H2600" s="2" t="e">
        <f ca="1" xml:space="preserve"> IF(OR(Calculations!C2600 = "",Calculations!C2600 = WorkTypeString),  Calculations!K2600, NA())</f>
        <v>#N/A</v>
      </c>
      <c r="I2600" s="2" t="e">
        <f xml:space="preserve"> IF(Calculations!C2600 = DefectTypeString,  Calculations!K2600, NA())</f>
        <v>#N/A</v>
      </c>
    </row>
    <row r="2601" spans="1:9" x14ac:dyDescent="0.25">
      <c r="A2601" s="8" t="str">
        <f>Calculations!A2601</f>
        <v/>
      </c>
      <c r="B2601" s="2" t="str">
        <f t="shared" si="45"/>
        <v/>
      </c>
      <c r="C2601" s="10" t="str">
        <f>IFERROR(Calculations!J2601,"")</f>
        <v/>
      </c>
      <c r="D2601" s="10" t="str">
        <f xml:space="preserve"> IF(OR(Calculations!C2601 = "",Calculations!C2601 = WorkTypeString),  IFERROR(Calculations!J2601,""), NA())</f>
        <v/>
      </c>
      <c r="E2601" s="10">
        <f t="array" ref="E2601">PERCENTILE(IF(ISERROR(D2601:D7600)=FALSE,D2601:D7600),CycleTimePercentile)</f>
        <v>0</v>
      </c>
      <c r="F2601" s="2" t="e">
        <f xml:space="preserve"> IF(Calculations!C2601 = DefectTypeString,  IFERROR(Calculations!J2601,""), NA())</f>
        <v>#N/A</v>
      </c>
      <c r="G2601" s="10">
        <f t="array" ref="G2601">PERCENTILE(IF(ISERROR(F2601:F7600)=FALSE,F2601:F7600),CycleTimePercentile)</f>
        <v>0</v>
      </c>
      <c r="H2601" s="2" t="e">
        <f ca="1" xml:space="preserve"> IF(OR(Calculations!C2601 = "",Calculations!C2601 = WorkTypeString),  Calculations!K2601, NA())</f>
        <v>#N/A</v>
      </c>
      <c r="I2601" s="2" t="e">
        <f xml:space="preserve"> IF(Calculations!C2601 = DefectTypeString,  Calculations!K2601, NA())</f>
        <v>#N/A</v>
      </c>
    </row>
    <row r="2602" spans="1:9" x14ac:dyDescent="0.25">
      <c r="A2602" s="8" t="str">
        <f>Calculations!A2602</f>
        <v/>
      </c>
      <c r="B2602" s="2" t="str">
        <f t="shared" si="45"/>
        <v/>
      </c>
      <c r="C2602" s="10" t="str">
        <f>IFERROR(Calculations!J2602,"")</f>
        <v/>
      </c>
      <c r="D2602" s="10" t="str">
        <f xml:space="preserve"> IF(OR(Calculations!C2602 = "",Calculations!C2602 = WorkTypeString),  IFERROR(Calculations!J2602,""), NA())</f>
        <v/>
      </c>
      <c r="E2602" s="10">
        <f t="array" ref="E2602">PERCENTILE(IF(ISERROR(D2602:D7601)=FALSE,D2602:D7601),CycleTimePercentile)</f>
        <v>0</v>
      </c>
      <c r="F2602" s="2" t="e">
        <f xml:space="preserve"> IF(Calculations!C2602 = DefectTypeString,  IFERROR(Calculations!J2602,""), NA())</f>
        <v>#N/A</v>
      </c>
      <c r="G2602" s="10">
        <f t="array" ref="G2602">PERCENTILE(IF(ISERROR(F2602:F7601)=FALSE,F2602:F7601),CycleTimePercentile)</f>
        <v>0</v>
      </c>
      <c r="H2602" s="2" t="e">
        <f ca="1" xml:space="preserve"> IF(OR(Calculations!C2602 = "",Calculations!C2602 = WorkTypeString),  Calculations!K2602, NA())</f>
        <v>#N/A</v>
      </c>
      <c r="I2602" s="2" t="e">
        <f xml:space="preserve"> IF(Calculations!C2602 = DefectTypeString,  Calculations!K2602, NA())</f>
        <v>#N/A</v>
      </c>
    </row>
    <row r="2603" spans="1:9" x14ac:dyDescent="0.25">
      <c r="A2603" s="8" t="str">
        <f>Calculations!A2603</f>
        <v/>
      </c>
      <c r="B2603" s="2" t="str">
        <f t="shared" si="45"/>
        <v/>
      </c>
      <c r="C2603" s="10" t="str">
        <f>IFERROR(Calculations!J2603,"")</f>
        <v/>
      </c>
      <c r="D2603" s="10" t="str">
        <f xml:space="preserve"> IF(OR(Calculations!C2603 = "",Calculations!C2603 = WorkTypeString),  IFERROR(Calculations!J2603,""), NA())</f>
        <v/>
      </c>
      <c r="E2603" s="10">
        <f t="array" ref="E2603">PERCENTILE(IF(ISERROR(D2603:D7602)=FALSE,D2603:D7602),CycleTimePercentile)</f>
        <v>0</v>
      </c>
      <c r="F2603" s="2" t="e">
        <f xml:space="preserve"> IF(Calculations!C2603 = DefectTypeString,  IFERROR(Calculations!J2603,""), NA())</f>
        <v>#N/A</v>
      </c>
      <c r="G2603" s="10">
        <f t="array" ref="G2603">PERCENTILE(IF(ISERROR(F2603:F7602)=FALSE,F2603:F7602),CycleTimePercentile)</f>
        <v>0</v>
      </c>
      <c r="H2603" s="2" t="e">
        <f ca="1" xml:space="preserve"> IF(OR(Calculations!C2603 = "",Calculations!C2603 = WorkTypeString),  Calculations!K2603, NA())</f>
        <v>#N/A</v>
      </c>
      <c r="I2603" s="2" t="e">
        <f xml:space="preserve"> IF(Calculations!C2603 = DefectTypeString,  Calculations!K2603, NA())</f>
        <v>#N/A</v>
      </c>
    </row>
    <row r="2604" spans="1:9" x14ac:dyDescent="0.25">
      <c r="A2604" s="8" t="str">
        <f>Calculations!A2604</f>
        <v/>
      </c>
      <c r="B2604" s="2" t="str">
        <f t="shared" si="45"/>
        <v/>
      </c>
      <c r="C2604" s="10" t="str">
        <f>IFERROR(Calculations!J2604,"")</f>
        <v/>
      </c>
      <c r="D2604" s="10" t="str">
        <f xml:space="preserve"> IF(OR(Calculations!C2604 = "",Calculations!C2604 = WorkTypeString),  IFERROR(Calculations!J2604,""), NA())</f>
        <v/>
      </c>
      <c r="E2604" s="10">
        <f t="array" ref="E2604">PERCENTILE(IF(ISERROR(D2604:D7603)=FALSE,D2604:D7603),CycleTimePercentile)</f>
        <v>0</v>
      </c>
      <c r="F2604" s="2" t="e">
        <f xml:space="preserve"> IF(Calculations!C2604 = DefectTypeString,  IFERROR(Calculations!J2604,""), NA())</f>
        <v>#N/A</v>
      </c>
      <c r="G2604" s="10">
        <f t="array" ref="G2604">PERCENTILE(IF(ISERROR(F2604:F7603)=FALSE,F2604:F7603),CycleTimePercentile)</f>
        <v>0</v>
      </c>
      <c r="H2604" s="2" t="e">
        <f ca="1" xml:space="preserve"> IF(OR(Calculations!C2604 = "",Calculations!C2604 = WorkTypeString),  Calculations!K2604, NA())</f>
        <v>#N/A</v>
      </c>
      <c r="I2604" s="2" t="e">
        <f xml:space="preserve"> IF(Calculations!C2604 = DefectTypeString,  Calculations!K2604, NA())</f>
        <v>#N/A</v>
      </c>
    </row>
    <row r="2605" spans="1:9" x14ac:dyDescent="0.25">
      <c r="A2605" s="8" t="str">
        <f>Calculations!A2605</f>
        <v/>
      </c>
      <c r="B2605" s="2" t="str">
        <f t="shared" si="45"/>
        <v/>
      </c>
      <c r="C2605" s="10" t="str">
        <f>IFERROR(Calculations!J2605,"")</f>
        <v/>
      </c>
      <c r="D2605" s="10" t="str">
        <f xml:space="preserve"> IF(OR(Calculations!C2605 = "",Calculations!C2605 = WorkTypeString),  IFERROR(Calculations!J2605,""), NA())</f>
        <v/>
      </c>
      <c r="E2605" s="10">
        <f t="array" ref="E2605">PERCENTILE(IF(ISERROR(D2605:D7604)=FALSE,D2605:D7604),CycleTimePercentile)</f>
        <v>0</v>
      </c>
      <c r="F2605" s="2" t="e">
        <f xml:space="preserve"> IF(Calculations!C2605 = DefectTypeString,  IFERROR(Calculations!J2605,""), NA())</f>
        <v>#N/A</v>
      </c>
      <c r="G2605" s="10">
        <f t="array" ref="G2605">PERCENTILE(IF(ISERROR(F2605:F7604)=FALSE,F2605:F7604),CycleTimePercentile)</f>
        <v>0</v>
      </c>
      <c r="H2605" s="2" t="e">
        <f ca="1" xml:space="preserve"> IF(OR(Calculations!C2605 = "",Calculations!C2605 = WorkTypeString),  Calculations!K2605, NA())</f>
        <v>#N/A</v>
      </c>
      <c r="I2605" s="2" t="e">
        <f xml:space="preserve"> IF(Calculations!C2605 = DefectTypeString,  Calculations!K2605, NA())</f>
        <v>#N/A</v>
      </c>
    </row>
    <row r="2606" spans="1:9" x14ac:dyDescent="0.25">
      <c r="A2606" s="8" t="str">
        <f>Calculations!A2606</f>
        <v/>
      </c>
      <c r="B2606" s="2" t="str">
        <f t="shared" si="45"/>
        <v/>
      </c>
      <c r="C2606" s="10" t="str">
        <f>IFERROR(Calculations!J2606,"")</f>
        <v/>
      </c>
      <c r="D2606" s="10" t="str">
        <f xml:space="preserve"> IF(OR(Calculations!C2606 = "",Calculations!C2606 = WorkTypeString),  IFERROR(Calculations!J2606,""), NA())</f>
        <v/>
      </c>
      <c r="E2606" s="10">
        <f t="array" ref="E2606">PERCENTILE(IF(ISERROR(D2606:D7605)=FALSE,D2606:D7605),CycleTimePercentile)</f>
        <v>0</v>
      </c>
      <c r="F2606" s="2" t="e">
        <f xml:space="preserve"> IF(Calculations!C2606 = DefectTypeString,  IFERROR(Calculations!J2606,""), NA())</f>
        <v>#N/A</v>
      </c>
      <c r="G2606" s="10">
        <f t="array" ref="G2606">PERCENTILE(IF(ISERROR(F2606:F7605)=FALSE,F2606:F7605),CycleTimePercentile)</f>
        <v>0</v>
      </c>
      <c r="H2606" s="2" t="e">
        <f ca="1" xml:space="preserve"> IF(OR(Calculations!C2606 = "",Calculations!C2606 = WorkTypeString),  Calculations!K2606, NA())</f>
        <v>#N/A</v>
      </c>
      <c r="I2606" s="2" t="e">
        <f xml:space="preserve"> IF(Calculations!C2606 = DefectTypeString,  Calculations!K2606, NA())</f>
        <v>#N/A</v>
      </c>
    </row>
    <row r="2607" spans="1:9" x14ac:dyDescent="0.25">
      <c r="A2607" s="8" t="str">
        <f>Calculations!A2607</f>
        <v/>
      </c>
      <c r="B2607" s="2" t="str">
        <f t="shared" si="45"/>
        <v/>
      </c>
      <c r="C2607" s="10" t="str">
        <f>IFERROR(Calculations!J2607,"")</f>
        <v/>
      </c>
      <c r="D2607" s="10" t="str">
        <f xml:space="preserve"> IF(OR(Calculations!C2607 = "",Calculations!C2607 = WorkTypeString),  IFERROR(Calculations!J2607,""), NA())</f>
        <v/>
      </c>
      <c r="E2607" s="10">
        <f t="array" ref="E2607">PERCENTILE(IF(ISERROR(D2607:D7606)=FALSE,D2607:D7606),CycleTimePercentile)</f>
        <v>0</v>
      </c>
      <c r="F2607" s="2" t="e">
        <f xml:space="preserve"> IF(Calculations!C2607 = DefectTypeString,  IFERROR(Calculations!J2607,""), NA())</f>
        <v>#N/A</v>
      </c>
      <c r="G2607" s="10">
        <f t="array" ref="G2607">PERCENTILE(IF(ISERROR(F2607:F7606)=FALSE,F2607:F7606),CycleTimePercentile)</f>
        <v>0</v>
      </c>
      <c r="H2607" s="2" t="e">
        <f ca="1" xml:space="preserve"> IF(OR(Calculations!C2607 = "",Calculations!C2607 = WorkTypeString),  Calculations!K2607, NA())</f>
        <v>#N/A</v>
      </c>
      <c r="I2607" s="2" t="e">
        <f xml:space="preserve"> IF(Calculations!C2607 = DefectTypeString,  Calculations!K2607, NA())</f>
        <v>#N/A</v>
      </c>
    </row>
    <row r="2608" spans="1:9" x14ac:dyDescent="0.25">
      <c r="A2608" s="8" t="str">
        <f>Calculations!A2608</f>
        <v/>
      </c>
      <c r="B2608" s="2" t="str">
        <f t="shared" si="45"/>
        <v/>
      </c>
      <c r="C2608" s="10" t="str">
        <f>IFERROR(Calculations!J2608,"")</f>
        <v/>
      </c>
      <c r="D2608" s="10" t="str">
        <f xml:space="preserve"> IF(OR(Calculations!C2608 = "",Calculations!C2608 = WorkTypeString),  IFERROR(Calculations!J2608,""), NA())</f>
        <v/>
      </c>
      <c r="E2608" s="10">
        <f t="array" ref="E2608">PERCENTILE(IF(ISERROR(D2608:D7607)=FALSE,D2608:D7607),CycleTimePercentile)</f>
        <v>0</v>
      </c>
      <c r="F2608" s="2" t="e">
        <f xml:space="preserve"> IF(Calculations!C2608 = DefectTypeString,  IFERROR(Calculations!J2608,""), NA())</f>
        <v>#N/A</v>
      </c>
      <c r="G2608" s="10">
        <f t="array" ref="G2608">PERCENTILE(IF(ISERROR(F2608:F7607)=FALSE,F2608:F7607),CycleTimePercentile)</f>
        <v>0</v>
      </c>
      <c r="H2608" s="2" t="e">
        <f ca="1" xml:space="preserve"> IF(OR(Calculations!C2608 = "",Calculations!C2608 = WorkTypeString),  Calculations!K2608, NA())</f>
        <v>#N/A</v>
      </c>
      <c r="I2608" s="2" t="e">
        <f xml:space="preserve"> IF(Calculations!C2608 = DefectTypeString,  Calculations!K2608, NA())</f>
        <v>#N/A</v>
      </c>
    </row>
    <row r="2609" spans="1:9" x14ac:dyDescent="0.25">
      <c r="A2609" s="8" t="str">
        <f>Calculations!A2609</f>
        <v/>
      </c>
      <c r="B2609" s="2" t="str">
        <f t="shared" si="45"/>
        <v/>
      </c>
      <c r="C2609" s="10" t="str">
        <f>IFERROR(Calculations!J2609,"")</f>
        <v/>
      </c>
      <c r="D2609" s="10" t="str">
        <f xml:space="preserve"> IF(OR(Calculations!C2609 = "",Calculations!C2609 = WorkTypeString),  IFERROR(Calculations!J2609,""), NA())</f>
        <v/>
      </c>
      <c r="E2609" s="10">
        <f t="array" ref="E2609">PERCENTILE(IF(ISERROR(D2609:D7608)=FALSE,D2609:D7608),CycleTimePercentile)</f>
        <v>0</v>
      </c>
      <c r="F2609" s="2" t="e">
        <f xml:space="preserve"> IF(Calculations!C2609 = DefectTypeString,  IFERROR(Calculations!J2609,""), NA())</f>
        <v>#N/A</v>
      </c>
      <c r="G2609" s="10">
        <f t="array" ref="G2609">PERCENTILE(IF(ISERROR(F2609:F7608)=FALSE,F2609:F7608),CycleTimePercentile)</f>
        <v>0</v>
      </c>
      <c r="H2609" s="2" t="e">
        <f ca="1" xml:space="preserve"> IF(OR(Calculations!C2609 = "",Calculations!C2609 = WorkTypeString),  Calculations!K2609, NA())</f>
        <v>#N/A</v>
      </c>
      <c r="I2609" s="2" t="e">
        <f xml:space="preserve"> IF(Calculations!C2609 = DefectTypeString,  Calculations!K2609, NA())</f>
        <v>#N/A</v>
      </c>
    </row>
    <row r="2610" spans="1:9" x14ac:dyDescent="0.25">
      <c r="A2610" s="8" t="str">
        <f>Calculations!A2610</f>
        <v/>
      </c>
      <c r="B2610" s="2" t="str">
        <f t="shared" si="45"/>
        <v/>
      </c>
      <c r="C2610" s="10" t="str">
        <f>IFERROR(Calculations!J2610,"")</f>
        <v/>
      </c>
      <c r="D2610" s="10" t="str">
        <f xml:space="preserve"> IF(OR(Calculations!C2610 = "",Calculations!C2610 = WorkTypeString),  IFERROR(Calculations!J2610,""), NA())</f>
        <v/>
      </c>
      <c r="E2610" s="10">
        <f t="array" ref="E2610">PERCENTILE(IF(ISERROR(D2610:D7609)=FALSE,D2610:D7609),CycleTimePercentile)</f>
        <v>0</v>
      </c>
      <c r="F2610" s="2" t="e">
        <f xml:space="preserve"> IF(Calculations!C2610 = DefectTypeString,  IFERROR(Calculations!J2610,""), NA())</f>
        <v>#N/A</v>
      </c>
      <c r="G2610" s="10">
        <f t="array" ref="G2610">PERCENTILE(IF(ISERROR(F2610:F7609)=FALSE,F2610:F7609),CycleTimePercentile)</f>
        <v>0</v>
      </c>
      <c r="H2610" s="2" t="e">
        <f ca="1" xml:space="preserve"> IF(OR(Calculations!C2610 = "",Calculations!C2610 = WorkTypeString),  Calculations!K2610, NA())</f>
        <v>#N/A</v>
      </c>
      <c r="I2610" s="2" t="e">
        <f xml:space="preserve"> IF(Calculations!C2610 = DefectTypeString,  Calculations!K2610, NA())</f>
        <v>#N/A</v>
      </c>
    </row>
    <row r="2611" spans="1:9" x14ac:dyDescent="0.25">
      <c r="A2611" s="8" t="str">
        <f>Calculations!A2611</f>
        <v/>
      </c>
      <c r="B2611" s="2" t="str">
        <f t="shared" si="45"/>
        <v/>
      </c>
      <c r="C2611" s="10" t="str">
        <f>IFERROR(Calculations!J2611,"")</f>
        <v/>
      </c>
      <c r="D2611" s="10" t="str">
        <f xml:space="preserve"> IF(OR(Calculations!C2611 = "",Calculations!C2611 = WorkTypeString),  IFERROR(Calculations!J2611,""), NA())</f>
        <v/>
      </c>
      <c r="E2611" s="10">
        <f t="array" ref="E2611">PERCENTILE(IF(ISERROR(D2611:D7610)=FALSE,D2611:D7610),CycleTimePercentile)</f>
        <v>0</v>
      </c>
      <c r="F2611" s="2" t="e">
        <f xml:space="preserve"> IF(Calculations!C2611 = DefectTypeString,  IFERROR(Calculations!J2611,""), NA())</f>
        <v>#N/A</v>
      </c>
      <c r="G2611" s="10">
        <f t="array" ref="G2611">PERCENTILE(IF(ISERROR(F2611:F7610)=FALSE,F2611:F7610),CycleTimePercentile)</f>
        <v>0</v>
      </c>
      <c r="H2611" s="2" t="e">
        <f ca="1" xml:space="preserve"> IF(OR(Calculations!C2611 = "",Calculations!C2611 = WorkTypeString),  Calculations!K2611, NA())</f>
        <v>#N/A</v>
      </c>
      <c r="I2611" s="2" t="e">
        <f xml:space="preserve"> IF(Calculations!C2611 = DefectTypeString,  Calculations!K2611, NA())</f>
        <v>#N/A</v>
      </c>
    </row>
    <row r="2612" spans="1:9" x14ac:dyDescent="0.25">
      <c r="A2612" s="8" t="str">
        <f>Calculations!A2612</f>
        <v/>
      </c>
      <c r="B2612" s="2" t="str">
        <f t="shared" si="45"/>
        <v/>
      </c>
      <c r="C2612" s="10" t="str">
        <f>IFERROR(Calculations!J2612,"")</f>
        <v/>
      </c>
      <c r="D2612" s="10" t="str">
        <f xml:space="preserve"> IF(OR(Calculations!C2612 = "",Calculations!C2612 = WorkTypeString),  IFERROR(Calculations!J2612,""), NA())</f>
        <v/>
      </c>
      <c r="E2612" s="10">
        <f t="array" ref="E2612">PERCENTILE(IF(ISERROR(D2612:D7611)=FALSE,D2612:D7611),CycleTimePercentile)</f>
        <v>0</v>
      </c>
      <c r="F2612" s="2" t="e">
        <f xml:space="preserve"> IF(Calculations!C2612 = DefectTypeString,  IFERROR(Calculations!J2612,""), NA())</f>
        <v>#N/A</v>
      </c>
      <c r="G2612" s="10">
        <f t="array" ref="G2612">PERCENTILE(IF(ISERROR(F2612:F7611)=FALSE,F2612:F7611),CycleTimePercentile)</f>
        <v>0</v>
      </c>
      <c r="H2612" s="2" t="e">
        <f ca="1" xml:space="preserve"> IF(OR(Calculations!C2612 = "",Calculations!C2612 = WorkTypeString),  Calculations!K2612, NA())</f>
        <v>#N/A</v>
      </c>
      <c r="I2612" s="2" t="e">
        <f xml:space="preserve"> IF(Calculations!C2612 = DefectTypeString,  Calculations!K2612, NA())</f>
        <v>#N/A</v>
      </c>
    </row>
    <row r="2613" spans="1:9" x14ac:dyDescent="0.25">
      <c r="A2613" s="8" t="str">
        <f>Calculations!A2613</f>
        <v/>
      </c>
      <c r="B2613" s="2" t="str">
        <f t="shared" si="45"/>
        <v/>
      </c>
      <c r="C2613" s="10" t="str">
        <f>IFERROR(Calculations!J2613,"")</f>
        <v/>
      </c>
      <c r="D2613" s="10" t="str">
        <f xml:space="preserve"> IF(OR(Calculations!C2613 = "",Calculations!C2613 = WorkTypeString),  IFERROR(Calculations!J2613,""), NA())</f>
        <v/>
      </c>
      <c r="E2613" s="10">
        <f t="array" ref="E2613">PERCENTILE(IF(ISERROR(D2613:D7612)=FALSE,D2613:D7612),CycleTimePercentile)</f>
        <v>0</v>
      </c>
      <c r="F2613" s="2" t="e">
        <f xml:space="preserve"> IF(Calculations!C2613 = DefectTypeString,  IFERROR(Calculations!J2613,""), NA())</f>
        <v>#N/A</v>
      </c>
      <c r="G2613" s="10">
        <f t="array" ref="G2613">PERCENTILE(IF(ISERROR(F2613:F7612)=FALSE,F2613:F7612),CycleTimePercentile)</f>
        <v>0</v>
      </c>
      <c r="H2613" s="2" t="e">
        <f ca="1" xml:space="preserve"> IF(OR(Calculations!C2613 = "",Calculations!C2613 = WorkTypeString),  Calculations!K2613, NA())</f>
        <v>#N/A</v>
      </c>
      <c r="I2613" s="2" t="e">
        <f xml:space="preserve"> IF(Calculations!C2613 = DefectTypeString,  Calculations!K2613, NA())</f>
        <v>#N/A</v>
      </c>
    </row>
    <row r="2614" spans="1:9" x14ac:dyDescent="0.25">
      <c r="A2614" s="8" t="str">
        <f>Calculations!A2614</f>
        <v/>
      </c>
      <c r="B2614" s="2" t="str">
        <f t="shared" si="45"/>
        <v/>
      </c>
      <c r="C2614" s="10" t="str">
        <f>IFERROR(Calculations!J2614,"")</f>
        <v/>
      </c>
      <c r="D2614" s="10" t="str">
        <f xml:space="preserve"> IF(OR(Calculations!C2614 = "",Calculations!C2614 = WorkTypeString),  IFERROR(Calculations!J2614,""), NA())</f>
        <v/>
      </c>
      <c r="E2614" s="10">
        <f t="array" ref="E2614">PERCENTILE(IF(ISERROR(D2614:D7613)=FALSE,D2614:D7613),CycleTimePercentile)</f>
        <v>0</v>
      </c>
      <c r="F2614" s="2" t="e">
        <f xml:space="preserve"> IF(Calculations!C2614 = DefectTypeString,  IFERROR(Calculations!J2614,""), NA())</f>
        <v>#N/A</v>
      </c>
      <c r="G2614" s="10">
        <f t="array" ref="G2614">PERCENTILE(IF(ISERROR(F2614:F7613)=FALSE,F2614:F7613),CycleTimePercentile)</f>
        <v>0</v>
      </c>
      <c r="H2614" s="2" t="e">
        <f ca="1" xml:space="preserve"> IF(OR(Calculations!C2614 = "",Calculations!C2614 = WorkTypeString),  Calculations!K2614, NA())</f>
        <v>#N/A</v>
      </c>
      <c r="I2614" s="2" t="e">
        <f xml:space="preserve"> IF(Calculations!C2614 = DefectTypeString,  Calculations!K2614, NA())</f>
        <v>#N/A</v>
      </c>
    </row>
    <row r="2615" spans="1:9" x14ac:dyDescent="0.25">
      <c r="A2615" s="8" t="str">
        <f>Calculations!A2615</f>
        <v/>
      </c>
      <c r="B2615" s="2" t="str">
        <f t="shared" si="45"/>
        <v/>
      </c>
      <c r="C2615" s="10" t="str">
        <f>IFERROR(Calculations!J2615,"")</f>
        <v/>
      </c>
      <c r="D2615" s="10" t="str">
        <f xml:space="preserve"> IF(OR(Calculations!C2615 = "",Calculations!C2615 = WorkTypeString),  IFERROR(Calculations!J2615,""), NA())</f>
        <v/>
      </c>
      <c r="E2615" s="10">
        <f t="array" ref="E2615">PERCENTILE(IF(ISERROR(D2615:D7614)=FALSE,D2615:D7614),CycleTimePercentile)</f>
        <v>0</v>
      </c>
      <c r="F2615" s="2" t="e">
        <f xml:space="preserve"> IF(Calculations!C2615 = DefectTypeString,  IFERROR(Calculations!J2615,""), NA())</f>
        <v>#N/A</v>
      </c>
      <c r="G2615" s="10">
        <f t="array" ref="G2615">PERCENTILE(IF(ISERROR(F2615:F7614)=FALSE,F2615:F7614),CycleTimePercentile)</f>
        <v>0</v>
      </c>
      <c r="H2615" s="2" t="e">
        <f ca="1" xml:space="preserve"> IF(OR(Calculations!C2615 = "",Calculations!C2615 = WorkTypeString),  Calculations!K2615, NA())</f>
        <v>#N/A</v>
      </c>
      <c r="I2615" s="2" t="e">
        <f xml:space="preserve"> IF(Calculations!C2615 = DefectTypeString,  Calculations!K2615, NA())</f>
        <v>#N/A</v>
      </c>
    </row>
    <row r="2616" spans="1:9" x14ac:dyDescent="0.25">
      <c r="A2616" s="8" t="str">
        <f>Calculations!A2616</f>
        <v/>
      </c>
      <c r="B2616" s="2" t="str">
        <f t="shared" si="45"/>
        <v/>
      </c>
      <c r="C2616" s="10" t="str">
        <f>IFERROR(Calculations!J2616,"")</f>
        <v/>
      </c>
      <c r="D2616" s="10" t="str">
        <f xml:space="preserve"> IF(OR(Calculations!C2616 = "",Calculations!C2616 = WorkTypeString),  IFERROR(Calculations!J2616,""), NA())</f>
        <v/>
      </c>
      <c r="E2616" s="10">
        <f t="array" ref="E2616">PERCENTILE(IF(ISERROR(D2616:D7615)=FALSE,D2616:D7615),CycleTimePercentile)</f>
        <v>0</v>
      </c>
      <c r="F2616" s="2" t="e">
        <f xml:space="preserve"> IF(Calculations!C2616 = DefectTypeString,  IFERROR(Calculations!J2616,""), NA())</f>
        <v>#N/A</v>
      </c>
      <c r="G2616" s="10">
        <f t="array" ref="G2616">PERCENTILE(IF(ISERROR(F2616:F7615)=FALSE,F2616:F7615),CycleTimePercentile)</f>
        <v>0</v>
      </c>
      <c r="H2616" s="2" t="e">
        <f ca="1" xml:space="preserve"> IF(OR(Calculations!C2616 = "",Calculations!C2616 = WorkTypeString),  Calculations!K2616, NA())</f>
        <v>#N/A</v>
      </c>
      <c r="I2616" s="2" t="e">
        <f xml:space="preserve"> IF(Calculations!C2616 = DefectTypeString,  Calculations!K2616, NA())</f>
        <v>#N/A</v>
      </c>
    </row>
    <row r="2617" spans="1:9" x14ac:dyDescent="0.25">
      <c r="A2617" s="8" t="str">
        <f>Calculations!A2617</f>
        <v/>
      </c>
      <c r="B2617" s="2" t="str">
        <f t="shared" si="45"/>
        <v/>
      </c>
      <c r="C2617" s="10" t="str">
        <f>IFERROR(Calculations!J2617,"")</f>
        <v/>
      </c>
      <c r="D2617" s="10" t="str">
        <f xml:space="preserve"> IF(OR(Calculations!C2617 = "",Calculations!C2617 = WorkTypeString),  IFERROR(Calculations!J2617,""), NA())</f>
        <v/>
      </c>
      <c r="E2617" s="10">
        <f t="array" ref="E2617">PERCENTILE(IF(ISERROR(D2617:D7616)=FALSE,D2617:D7616),CycleTimePercentile)</f>
        <v>0</v>
      </c>
      <c r="F2617" s="2" t="e">
        <f xml:space="preserve"> IF(Calculations!C2617 = DefectTypeString,  IFERROR(Calculations!J2617,""), NA())</f>
        <v>#N/A</v>
      </c>
      <c r="G2617" s="10">
        <f t="array" ref="G2617">PERCENTILE(IF(ISERROR(F2617:F7616)=FALSE,F2617:F7616),CycleTimePercentile)</f>
        <v>0</v>
      </c>
      <c r="H2617" s="2" t="e">
        <f ca="1" xml:space="preserve"> IF(OR(Calculations!C2617 = "",Calculations!C2617 = WorkTypeString),  Calculations!K2617, NA())</f>
        <v>#N/A</v>
      </c>
      <c r="I2617" s="2" t="e">
        <f xml:space="preserve"> IF(Calculations!C2617 = DefectTypeString,  Calculations!K2617, NA())</f>
        <v>#N/A</v>
      </c>
    </row>
    <row r="2618" spans="1:9" x14ac:dyDescent="0.25">
      <c r="A2618" s="8" t="str">
        <f>Calculations!A2618</f>
        <v/>
      </c>
      <c r="B2618" s="2" t="str">
        <f t="shared" si="45"/>
        <v/>
      </c>
      <c r="C2618" s="10" t="str">
        <f>IFERROR(Calculations!J2618,"")</f>
        <v/>
      </c>
      <c r="D2618" s="10" t="str">
        <f xml:space="preserve"> IF(OR(Calculations!C2618 = "",Calculations!C2618 = WorkTypeString),  IFERROR(Calculations!J2618,""), NA())</f>
        <v/>
      </c>
      <c r="E2618" s="10">
        <f t="array" ref="E2618">PERCENTILE(IF(ISERROR(D2618:D7617)=FALSE,D2618:D7617),CycleTimePercentile)</f>
        <v>0</v>
      </c>
      <c r="F2618" s="2" t="e">
        <f xml:space="preserve"> IF(Calculations!C2618 = DefectTypeString,  IFERROR(Calculations!J2618,""), NA())</f>
        <v>#N/A</v>
      </c>
      <c r="G2618" s="10">
        <f t="array" ref="G2618">PERCENTILE(IF(ISERROR(F2618:F7617)=FALSE,F2618:F7617),CycleTimePercentile)</f>
        <v>0</v>
      </c>
      <c r="H2618" s="2" t="e">
        <f ca="1" xml:space="preserve"> IF(OR(Calculations!C2618 = "",Calculations!C2618 = WorkTypeString),  Calculations!K2618, NA())</f>
        <v>#N/A</v>
      </c>
      <c r="I2618" s="2" t="e">
        <f xml:space="preserve"> IF(Calculations!C2618 = DefectTypeString,  Calculations!K2618, NA())</f>
        <v>#N/A</v>
      </c>
    </row>
    <row r="2619" spans="1:9" x14ac:dyDescent="0.25">
      <c r="A2619" s="8" t="str">
        <f>Calculations!A2619</f>
        <v/>
      </c>
      <c r="B2619" s="2" t="str">
        <f t="shared" si="45"/>
        <v/>
      </c>
      <c r="C2619" s="10" t="str">
        <f>IFERROR(Calculations!J2619,"")</f>
        <v/>
      </c>
      <c r="D2619" s="10" t="str">
        <f xml:space="preserve"> IF(OR(Calculations!C2619 = "",Calculations!C2619 = WorkTypeString),  IFERROR(Calculations!J2619,""), NA())</f>
        <v/>
      </c>
      <c r="E2619" s="10">
        <f t="array" ref="E2619">PERCENTILE(IF(ISERROR(D2619:D7618)=FALSE,D2619:D7618),CycleTimePercentile)</f>
        <v>0</v>
      </c>
      <c r="F2619" s="2" t="e">
        <f xml:space="preserve"> IF(Calculations!C2619 = DefectTypeString,  IFERROR(Calculations!J2619,""), NA())</f>
        <v>#N/A</v>
      </c>
      <c r="G2619" s="10">
        <f t="array" ref="G2619">PERCENTILE(IF(ISERROR(F2619:F7618)=FALSE,F2619:F7618),CycleTimePercentile)</f>
        <v>0</v>
      </c>
      <c r="H2619" s="2" t="e">
        <f ca="1" xml:space="preserve"> IF(OR(Calculations!C2619 = "",Calculations!C2619 = WorkTypeString),  Calculations!K2619, NA())</f>
        <v>#N/A</v>
      </c>
      <c r="I2619" s="2" t="e">
        <f xml:space="preserve"> IF(Calculations!C2619 = DefectTypeString,  Calculations!K2619, NA())</f>
        <v>#N/A</v>
      </c>
    </row>
    <row r="2620" spans="1:9" x14ac:dyDescent="0.25">
      <c r="A2620" s="8" t="str">
        <f>Calculations!A2620</f>
        <v/>
      </c>
      <c r="B2620" s="2" t="str">
        <f t="shared" si="45"/>
        <v/>
      </c>
      <c r="C2620" s="10" t="str">
        <f>IFERROR(Calculations!J2620,"")</f>
        <v/>
      </c>
      <c r="D2620" s="10" t="str">
        <f xml:space="preserve"> IF(OR(Calculations!C2620 = "",Calculations!C2620 = WorkTypeString),  IFERROR(Calculations!J2620,""), NA())</f>
        <v/>
      </c>
      <c r="E2620" s="10">
        <f t="array" ref="E2620">PERCENTILE(IF(ISERROR(D2620:D7619)=FALSE,D2620:D7619),CycleTimePercentile)</f>
        <v>0</v>
      </c>
      <c r="F2620" s="2" t="e">
        <f xml:space="preserve"> IF(Calculations!C2620 = DefectTypeString,  IFERROR(Calculations!J2620,""), NA())</f>
        <v>#N/A</v>
      </c>
      <c r="G2620" s="10">
        <f t="array" ref="G2620">PERCENTILE(IF(ISERROR(F2620:F7619)=FALSE,F2620:F7619),CycleTimePercentile)</f>
        <v>0</v>
      </c>
      <c r="H2620" s="2" t="e">
        <f ca="1" xml:space="preserve"> IF(OR(Calculations!C2620 = "",Calculations!C2620 = WorkTypeString),  Calculations!K2620, NA())</f>
        <v>#N/A</v>
      </c>
      <c r="I2620" s="2" t="e">
        <f xml:space="preserve"> IF(Calculations!C2620 = DefectTypeString,  Calculations!K2620, NA())</f>
        <v>#N/A</v>
      </c>
    </row>
    <row r="2621" spans="1:9" x14ac:dyDescent="0.25">
      <c r="A2621" s="8" t="str">
        <f>Calculations!A2621</f>
        <v/>
      </c>
      <c r="B2621" s="2" t="str">
        <f t="shared" si="45"/>
        <v/>
      </c>
      <c r="C2621" s="10" t="str">
        <f>IFERROR(Calculations!J2621,"")</f>
        <v/>
      </c>
      <c r="D2621" s="10" t="str">
        <f xml:space="preserve"> IF(OR(Calculations!C2621 = "",Calculations!C2621 = WorkTypeString),  IFERROR(Calculations!J2621,""), NA())</f>
        <v/>
      </c>
      <c r="E2621" s="10">
        <f t="array" ref="E2621">PERCENTILE(IF(ISERROR(D2621:D7620)=FALSE,D2621:D7620),CycleTimePercentile)</f>
        <v>0</v>
      </c>
      <c r="F2621" s="2" t="e">
        <f xml:space="preserve"> IF(Calculations!C2621 = DefectTypeString,  IFERROR(Calculations!J2621,""), NA())</f>
        <v>#N/A</v>
      </c>
      <c r="G2621" s="10">
        <f t="array" ref="G2621">PERCENTILE(IF(ISERROR(F2621:F7620)=FALSE,F2621:F7620),CycleTimePercentile)</f>
        <v>0</v>
      </c>
      <c r="H2621" s="2" t="e">
        <f ca="1" xml:space="preserve"> IF(OR(Calculations!C2621 = "",Calculations!C2621 = WorkTypeString),  Calculations!K2621, NA())</f>
        <v>#N/A</v>
      </c>
      <c r="I2621" s="2" t="e">
        <f xml:space="preserve"> IF(Calculations!C2621 = DefectTypeString,  Calculations!K2621, NA())</f>
        <v>#N/A</v>
      </c>
    </row>
    <row r="2622" spans="1:9" x14ac:dyDescent="0.25">
      <c r="A2622" s="8" t="str">
        <f>Calculations!A2622</f>
        <v/>
      </c>
      <c r="B2622" s="2" t="str">
        <f t="shared" si="45"/>
        <v/>
      </c>
      <c r="C2622" s="10" t="str">
        <f>IFERROR(Calculations!J2622,"")</f>
        <v/>
      </c>
      <c r="D2622" s="10" t="str">
        <f xml:space="preserve"> IF(OR(Calculations!C2622 = "",Calculations!C2622 = WorkTypeString),  IFERROR(Calculations!J2622,""), NA())</f>
        <v/>
      </c>
      <c r="E2622" s="10">
        <f t="array" ref="E2622">PERCENTILE(IF(ISERROR(D2622:D7621)=FALSE,D2622:D7621),CycleTimePercentile)</f>
        <v>0</v>
      </c>
      <c r="F2622" s="2" t="e">
        <f xml:space="preserve"> IF(Calculations!C2622 = DefectTypeString,  IFERROR(Calculations!J2622,""), NA())</f>
        <v>#N/A</v>
      </c>
      <c r="G2622" s="10">
        <f t="array" ref="G2622">PERCENTILE(IF(ISERROR(F2622:F7621)=FALSE,F2622:F7621),CycleTimePercentile)</f>
        <v>0</v>
      </c>
      <c r="H2622" s="2" t="e">
        <f ca="1" xml:space="preserve"> IF(OR(Calculations!C2622 = "",Calculations!C2622 = WorkTypeString),  Calculations!K2622, NA())</f>
        <v>#N/A</v>
      </c>
      <c r="I2622" s="2" t="e">
        <f xml:space="preserve"> IF(Calculations!C2622 = DefectTypeString,  Calculations!K2622, NA())</f>
        <v>#N/A</v>
      </c>
    </row>
    <row r="2623" spans="1:9" x14ac:dyDescent="0.25">
      <c r="A2623" s="8" t="str">
        <f>Calculations!A2623</f>
        <v/>
      </c>
      <c r="B2623" s="2" t="str">
        <f t="shared" si="45"/>
        <v/>
      </c>
      <c r="C2623" s="10" t="str">
        <f>IFERROR(Calculations!J2623,"")</f>
        <v/>
      </c>
      <c r="D2623" s="10" t="str">
        <f xml:space="preserve"> IF(OR(Calculations!C2623 = "",Calculations!C2623 = WorkTypeString),  IFERROR(Calculations!J2623,""), NA())</f>
        <v/>
      </c>
      <c r="E2623" s="10">
        <f t="array" ref="E2623">PERCENTILE(IF(ISERROR(D2623:D7622)=FALSE,D2623:D7622),CycleTimePercentile)</f>
        <v>0</v>
      </c>
      <c r="F2623" s="2" t="e">
        <f xml:space="preserve"> IF(Calculations!C2623 = DefectTypeString,  IFERROR(Calculations!J2623,""), NA())</f>
        <v>#N/A</v>
      </c>
      <c r="G2623" s="10">
        <f t="array" ref="G2623">PERCENTILE(IF(ISERROR(F2623:F7622)=FALSE,F2623:F7622),CycleTimePercentile)</f>
        <v>0</v>
      </c>
      <c r="H2623" s="2" t="e">
        <f ca="1" xml:space="preserve"> IF(OR(Calculations!C2623 = "",Calculations!C2623 = WorkTypeString),  Calculations!K2623, NA())</f>
        <v>#N/A</v>
      </c>
      <c r="I2623" s="2" t="e">
        <f xml:space="preserve"> IF(Calculations!C2623 = DefectTypeString,  Calculations!K2623, NA())</f>
        <v>#N/A</v>
      </c>
    </row>
    <row r="2624" spans="1:9" x14ac:dyDescent="0.25">
      <c r="A2624" s="8" t="str">
        <f>Calculations!A2624</f>
        <v/>
      </c>
      <c r="B2624" s="2" t="str">
        <f t="shared" si="45"/>
        <v/>
      </c>
      <c r="C2624" s="10" t="str">
        <f>IFERROR(Calculations!J2624,"")</f>
        <v/>
      </c>
      <c r="D2624" s="10" t="str">
        <f xml:space="preserve"> IF(OR(Calculations!C2624 = "",Calculations!C2624 = WorkTypeString),  IFERROR(Calculations!J2624,""), NA())</f>
        <v/>
      </c>
      <c r="E2624" s="10">
        <f t="array" ref="E2624">PERCENTILE(IF(ISERROR(D2624:D7623)=FALSE,D2624:D7623),CycleTimePercentile)</f>
        <v>0</v>
      </c>
      <c r="F2624" s="2" t="e">
        <f xml:space="preserve"> IF(Calculations!C2624 = DefectTypeString,  IFERROR(Calculations!J2624,""), NA())</f>
        <v>#N/A</v>
      </c>
      <c r="G2624" s="10">
        <f t="array" ref="G2624">PERCENTILE(IF(ISERROR(F2624:F7623)=FALSE,F2624:F7623),CycleTimePercentile)</f>
        <v>0</v>
      </c>
      <c r="H2624" s="2" t="e">
        <f ca="1" xml:space="preserve"> IF(OR(Calculations!C2624 = "",Calculations!C2624 = WorkTypeString),  Calculations!K2624, NA())</f>
        <v>#N/A</v>
      </c>
      <c r="I2624" s="2" t="e">
        <f xml:space="preserve"> IF(Calculations!C2624 = DefectTypeString,  Calculations!K2624, NA())</f>
        <v>#N/A</v>
      </c>
    </row>
    <row r="2625" spans="1:9" x14ac:dyDescent="0.25">
      <c r="A2625" s="8" t="str">
        <f>Calculations!A2625</f>
        <v/>
      </c>
      <c r="B2625" s="2" t="str">
        <f t="shared" si="45"/>
        <v/>
      </c>
      <c r="C2625" s="10" t="str">
        <f>IFERROR(Calculations!J2625,"")</f>
        <v/>
      </c>
      <c r="D2625" s="10" t="str">
        <f xml:space="preserve"> IF(OR(Calculations!C2625 = "",Calculations!C2625 = WorkTypeString),  IFERROR(Calculations!J2625,""), NA())</f>
        <v/>
      </c>
      <c r="E2625" s="10">
        <f t="array" ref="E2625">PERCENTILE(IF(ISERROR(D2625:D7624)=FALSE,D2625:D7624),CycleTimePercentile)</f>
        <v>0</v>
      </c>
      <c r="F2625" s="2" t="e">
        <f xml:space="preserve"> IF(Calculations!C2625 = DefectTypeString,  IFERROR(Calculations!J2625,""), NA())</f>
        <v>#N/A</v>
      </c>
      <c r="G2625" s="10">
        <f t="array" ref="G2625">PERCENTILE(IF(ISERROR(F2625:F7624)=FALSE,F2625:F7624),CycleTimePercentile)</f>
        <v>0</v>
      </c>
      <c r="H2625" s="2" t="e">
        <f ca="1" xml:space="preserve"> IF(OR(Calculations!C2625 = "",Calculations!C2625 = WorkTypeString),  Calculations!K2625, NA())</f>
        <v>#N/A</v>
      </c>
      <c r="I2625" s="2" t="e">
        <f xml:space="preserve"> IF(Calculations!C2625 = DefectTypeString,  Calculations!K2625, NA())</f>
        <v>#N/A</v>
      </c>
    </row>
    <row r="2626" spans="1:9" x14ac:dyDescent="0.25">
      <c r="A2626" s="8" t="str">
        <f>Calculations!A2626</f>
        <v/>
      </c>
      <c r="B2626" s="2" t="str">
        <f t="shared" si="45"/>
        <v/>
      </c>
      <c r="C2626" s="10" t="str">
        <f>IFERROR(Calculations!J2626,"")</f>
        <v/>
      </c>
      <c r="D2626" s="10" t="str">
        <f xml:space="preserve"> IF(OR(Calculations!C2626 = "",Calculations!C2626 = WorkTypeString),  IFERROR(Calculations!J2626,""), NA())</f>
        <v/>
      </c>
      <c r="E2626" s="10">
        <f t="array" ref="E2626">PERCENTILE(IF(ISERROR(D2626:D7625)=FALSE,D2626:D7625),CycleTimePercentile)</f>
        <v>0</v>
      </c>
      <c r="F2626" s="2" t="e">
        <f xml:space="preserve"> IF(Calculations!C2626 = DefectTypeString,  IFERROR(Calculations!J2626,""), NA())</f>
        <v>#N/A</v>
      </c>
      <c r="G2626" s="10">
        <f t="array" ref="G2626">PERCENTILE(IF(ISERROR(F2626:F7625)=FALSE,F2626:F7625),CycleTimePercentile)</f>
        <v>0</v>
      </c>
      <c r="H2626" s="2" t="e">
        <f ca="1" xml:space="preserve"> IF(OR(Calculations!C2626 = "",Calculations!C2626 = WorkTypeString),  Calculations!K2626, NA())</f>
        <v>#N/A</v>
      </c>
      <c r="I2626" s="2" t="e">
        <f xml:space="preserve"> IF(Calculations!C2626 = DefectTypeString,  Calculations!K2626, NA())</f>
        <v>#N/A</v>
      </c>
    </row>
    <row r="2627" spans="1:9" x14ac:dyDescent="0.25">
      <c r="A2627" s="8" t="str">
        <f>Calculations!A2627</f>
        <v/>
      </c>
      <c r="B2627" s="2" t="str">
        <f t="shared" ref="B2627:B2690" si="46">IF(ISNUMBER(A2627),YEAR(A2627)&amp;"-"&amp;TEXT(MONTH(A2627),"00")&amp;"-"&amp;TEXT(DAY(A2627),"00")&amp;"-"&amp;TEXT(HOUR(A2627),"00"),"")</f>
        <v/>
      </c>
      <c r="C2627" s="10" t="str">
        <f>IFERROR(Calculations!J2627,"")</f>
        <v/>
      </c>
      <c r="D2627" s="10" t="str">
        <f xml:space="preserve"> IF(OR(Calculations!C2627 = "",Calculations!C2627 = WorkTypeString),  IFERROR(Calculations!J2627,""), NA())</f>
        <v/>
      </c>
      <c r="E2627" s="10">
        <f t="array" ref="E2627">PERCENTILE(IF(ISERROR(D2627:D7626)=FALSE,D2627:D7626),CycleTimePercentile)</f>
        <v>0</v>
      </c>
      <c r="F2627" s="2" t="e">
        <f xml:space="preserve"> IF(Calculations!C2627 = DefectTypeString,  IFERROR(Calculations!J2627,""), NA())</f>
        <v>#N/A</v>
      </c>
      <c r="G2627" s="10">
        <f t="array" ref="G2627">PERCENTILE(IF(ISERROR(F2627:F7626)=FALSE,F2627:F7626),CycleTimePercentile)</f>
        <v>0</v>
      </c>
      <c r="H2627" s="2" t="e">
        <f ca="1" xml:space="preserve"> IF(OR(Calculations!C2627 = "",Calculations!C2627 = WorkTypeString),  Calculations!K2627, NA())</f>
        <v>#N/A</v>
      </c>
      <c r="I2627" s="2" t="e">
        <f xml:space="preserve"> IF(Calculations!C2627 = DefectTypeString,  Calculations!K2627, NA())</f>
        <v>#N/A</v>
      </c>
    </row>
    <row r="2628" spans="1:9" x14ac:dyDescent="0.25">
      <c r="A2628" s="8" t="str">
        <f>Calculations!A2628</f>
        <v/>
      </c>
      <c r="B2628" s="2" t="str">
        <f t="shared" si="46"/>
        <v/>
      </c>
      <c r="C2628" s="10" t="str">
        <f>IFERROR(Calculations!J2628,"")</f>
        <v/>
      </c>
      <c r="D2628" s="10" t="str">
        <f xml:space="preserve"> IF(OR(Calculations!C2628 = "",Calculations!C2628 = WorkTypeString),  IFERROR(Calculations!J2628,""), NA())</f>
        <v/>
      </c>
      <c r="E2628" s="10">
        <f t="array" ref="E2628">PERCENTILE(IF(ISERROR(D2628:D7627)=FALSE,D2628:D7627),CycleTimePercentile)</f>
        <v>0</v>
      </c>
      <c r="F2628" s="2" t="e">
        <f xml:space="preserve"> IF(Calculations!C2628 = DefectTypeString,  IFERROR(Calculations!J2628,""), NA())</f>
        <v>#N/A</v>
      </c>
      <c r="G2628" s="10">
        <f t="array" ref="G2628">PERCENTILE(IF(ISERROR(F2628:F7627)=FALSE,F2628:F7627),CycleTimePercentile)</f>
        <v>0</v>
      </c>
      <c r="H2628" s="2" t="e">
        <f ca="1" xml:space="preserve"> IF(OR(Calculations!C2628 = "",Calculations!C2628 = WorkTypeString),  Calculations!K2628, NA())</f>
        <v>#N/A</v>
      </c>
      <c r="I2628" s="2" t="e">
        <f xml:space="preserve"> IF(Calculations!C2628 = DefectTypeString,  Calculations!K2628, NA())</f>
        <v>#N/A</v>
      </c>
    </row>
    <row r="2629" spans="1:9" x14ac:dyDescent="0.25">
      <c r="A2629" s="8" t="str">
        <f>Calculations!A2629</f>
        <v/>
      </c>
      <c r="B2629" s="2" t="str">
        <f t="shared" si="46"/>
        <v/>
      </c>
      <c r="C2629" s="10" t="str">
        <f>IFERROR(Calculations!J2629,"")</f>
        <v/>
      </c>
      <c r="D2629" s="10" t="str">
        <f xml:space="preserve"> IF(OR(Calculations!C2629 = "",Calculations!C2629 = WorkTypeString),  IFERROR(Calculations!J2629,""), NA())</f>
        <v/>
      </c>
      <c r="E2629" s="10">
        <f t="array" ref="E2629">PERCENTILE(IF(ISERROR(D2629:D7628)=FALSE,D2629:D7628),CycleTimePercentile)</f>
        <v>0</v>
      </c>
      <c r="F2629" s="2" t="e">
        <f xml:space="preserve"> IF(Calculations!C2629 = DefectTypeString,  IFERROR(Calculations!J2629,""), NA())</f>
        <v>#N/A</v>
      </c>
      <c r="G2629" s="10">
        <f t="array" ref="G2629">PERCENTILE(IF(ISERROR(F2629:F7628)=FALSE,F2629:F7628),CycleTimePercentile)</f>
        <v>0</v>
      </c>
      <c r="H2629" s="2" t="e">
        <f ca="1" xml:space="preserve"> IF(OR(Calculations!C2629 = "",Calculations!C2629 = WorkTypeString),  Calculations!K2629, NA())</f>
        <v>#N/A</v>
      </c>
      <c r="I2629" s="2" t="e">
        <f xml:space="preserve"> IF(Calculations!C2629 = DefectTypeString,  Calculations!K2629, NA())</f>
        <v>#N/A</v>
      </c>
    </row>
    <row r="2630" spans="1:9" x14ac:dyDescent="0.25">
      <c r="A2630" s="8" t="str">
        <f>Calculations!A2630</f>
        <v/>
      </c>
      <c r="B2630" s="2" t="str">
        <f t="shared" si="46"/>
        <v/>
      </c>
      <c r="C2630" s="10" t="str">
        <f>IFERROR(Calculations!J2630,"")</f>
        <v/>
      </c>
      <c r="D2630" s="10" t="str">
        <f xml:space="preserve"> IF(OR(Calculations!C2630 = "",Calculations!C2630 = WorkTypeString),  IFERROR(Calculations!J2630,""), NA())</f>
        <v/>
      </c>
      <c r="E2630" s="10">
        <f t="array" ref="E2630">PERCENTILE(IF(ISERROR(D2630:D7629)=FALSE,D2630:D7629),CycleTimePercentile)</f>
        <v>0</v>
      </c>
      <c r="F2630" s="2" t="e">
        <f xml:space="preserve"> IF(Calculations!C2630 = DefectTypeString,  IFERROR(Calculations!J2630,""), NA())</f>
        <v>#N/A</v>
      </c>
      <c r="G2630" s="10">
        <f t="array" ref="G2630">PERCENTILE(IF(ISERROR(F2630:F7629)=FALSE,F2630:F7629),CycleTimePercentile)</f>
        <v>0</v>
      </c>
      <c r="H2630" s="2" t="e">
        <f ca="1" xml:space="preserve"> IF(OR(Calculations!C2630 = "",Calculations!C2630 = WorkTypeString),  Calculations!K2630, NA())</f>
        <v>#N/A</v>
      </c>
      <c r="I2630" s="2" t="e">
        <f xml:space="preserve"> IF(Calculations!C2630 = DefectTypeString,  Calculations!K2630, NA())</f>
        <v>#N/A</v>
      </c>
    </row>
    <row r="2631" spans="1:9" x14ac:dyDescent="0.25">
      <c r="A2631" s="8" t="str">
        <f>Calculations!A2631</f>
        <v/>
      </c>
      <c r="B2631" s="2" t="str">
        <f t="shared" si="46"/>
        <v/>
      </c>
      <c r="C2631" s="10" t="str">
        <f>IFERROR(Calculations!J2631,"")</f>
        <v/>
      </c>
      <c r="D2631" s="10" t="str">
        <f xml:space="preserve"> IF(OR(Calculations!C2631 = "",Calculations!C2631 = WorkTypeString),  IFERROR(Calculations!J2631,""), NA())</f>
        <v/>
      </c>
      <c r="E2631" s="10">
        <f t="array" ref="E2631">PERCENTILE(IF(ISERROR(D2631:D7630)=FALSE,D2631:D7630),CycleTimePercentile)</f>
        <v>0</v>
      </c>
      <c r="F2631" s="2" t="e">
        <f xml:space="preserve"> IF(Calculations!C2631 = DefectTypeString,  IFERROR(Calculations!J2631,""), NA())</f>
        <v>#N/A</v>
      </c>
      <c r="G2631" s="10">
        <f t="array" ref="G2631">PERCENTILE(IF(ISERROR(F2631:F7630)=FALSE,F2631:F7630),CycleTimePercentile)</f>
        <v>0</v>
      </c>
      <c r="H2631" s="2" t="e">
        <f ca="1" xml:space="preserve"> IF(OR(Calculations!C2631 = "",Calculations!C2631 = WorkTypeString),  Calculations!K2631, NA())</f>
        <v>#N/A</v>
      </c>
      <c r="I2631" s="2" t="e">
        <f xml:space="preserve"> IF(Calculations!C2631 = DefectTypeString,  Calculations!K2631, NA())</f>
        <v>#N/A</v>
      </c>
    </row>
    <row r="2632" spans="1:9" x14ac:dyDescent="0.25">
      <c r="A2632" s="8" t="str">
        <f>Calculations!A2632</f>
        <v/>
      </c>
      <c r="B2632" s="2" t="str">
        <f t="shared" si="46"/>
        <v/>
      </c>
      <c r="C2632" s="10" t="str">
        <f>IFERROR(Calculations!J2632,"")</f>
        <v/>
      </c>
      <c r="D2632" s="10" t="str">
        <f xml:space="preserve"> IF(OR(Calculations!C2632 = "",Calculations!C2632 = WorkTypeString),  IFERROR(Calculations!J2632,""), NA())</f>
        <v/>
      </c>
      <c r="E2632" s="10">
        <f t="array" ref="E2632">PERCENTILE(IF(ISERROR(D2632:D7631)=FALSE,D2632:D7631),CycleTimePercentile)</f>
        <v>0</v>
      </c>
      <c r="F2632" s="2" t="e">
        <f xml:space="preserve"> IF(Calculations!C2632 = DefectTypeString,  IFERROR(Calculations!J2632,""), NA())</f>
        <v>#N/A</v>
      </c>
      <c r="G2632" s="10">
        <f t="array" ref="G2632">PERCENTILE(IF(ISERROR(F2632:F7631)=FALSE,F2632:F7631),CycleTimePercentile)</f>
        <v>0</v>
      </c>
      <c r="H2632" s="2" t="e">
        <f ca="1" xml:space="preserve"> IF(OR(Calculations!C2632 = "",Calculations!C2632 = WorkTypeString),  Calculations!K2632, NA())</f>
        <v>#N/A</v>
      </c>
      <c r="I2632" s="2" t="e">
        <f xml:space="preserve"> IF(Calculations!C2632 = DefectTypeString,  Calculations!K2632, NA())</f>
        <v>#N/A</v>
      </c>
    </row>
    <row r="2633" spans="1:9" x14ac:dyDescent="0.25">
      <c r="A2633" s="8" t="str">
        <f>Calculations!A2633</f>
        <v/>
      </c>
      <c r="B2633" s="2" t="str">
        <f t="shared" si="46"/>
        <v/>
      </c>
      <c r="C2633" s="10" t="str">
        <f>IFERROR(Calculations!J2633,"")</f>
        <v/>
      </c>
      <c r="D2633" s="10" t="str">
        <f xml:space="preserve"> IF(OR(Calculations!C2633 = "",Calculations!C2633 = WorkTypeString),  IFERROR(Calculations!J2633,""), NA())</f>
        <v/>
      </c>
      <c r="E2633" s="10">
        <f t="array" ref="E2633">PERCENTILE(IF(ISERROR(D2633:D7632)=FALSE,D2633:D7632),CycleTimePercentile)</f>
        <v>0</v>
      </c>
      <c r="F2633" s="2" t="e">
        <f xml:space="preserve"> IF(Calculations!C2633 = DefectTypeString,  IFERROR(Calculations!J2633,""), NA())</f>
        <v>#N/A</v>
      </c>
      <c r="G2633" s="10">
        <f t="array" ref="G2633">PERCENTILE(IF(ISERROR(F2633:F7632)=FALSE,F2633:F7632),CycleTimePercentile)</f>
        <v>0</v>
      </c>
      <c r="H2633" s="2" t="e">
        <f ca="1" xml:space="preserve"> IF(OR(Calculations!C2633 = "",Calculations!C2633 = WorkTypeString),  Calculations!K2633, NA())</f>
        <v>#N/A</v>
      </c>
      <c r="I2633" s="2" t="e">
        <f xml:space="preserve"> IF(Calculations!C2633 = DefectTypeString,  Calculations!K2633, NA())</f>
        <v>#N/A</v>
      </c>
    </row>
    <row r="2634" spans="1:9" x14ac:dyDescent="0.25">
      <c r="A2634" s="8" t="str">
        <f>Calculations!A2634</f>
        <v/>
      </c>
      <c r="B2634" s="2" t="str">
        <f t="shared" si="46"/>
        <v/>
      </c>
      <c r="C2634" s="10" t="str">
        <f>IFERROR(Calculations!J2634,"")</f>
        <v/>
      </c>
      <c r="D2634" s="10" t="str">
        <f xml:space="preserve"> IF(OR(Calculations!C2634 = "",Calculations!C2634 = WorkTypeString),  IFERROR(Calculations!J2634,""), NA())</f>
        <v/>
      </c>
      <c r="E2634" s="10">
        <f t="array" ref="E2634">PERCENTILE(IF(ISERROR(D2634:D7633)=FALSE,D2634:D7633),CycleTimePercentile)</f>
        <v>0</v>
      </c>
      <c r="F2634" s="2" t="e">
        <f xml:space="preserve"> IF(Calculations!C2634 = DefectTypeString,  IFERROR(Calculations!J2634,""), NA())</f>
        <v>#N/A</v>
      </c>
      <c r="G2634" s="10">
        <f t="array" ref="G2634">PERCENTILE(IF(ISERROR(F2634:F7633)=FALSE,F2634:F7633),CycleTimePercentile)</f>
        <v>0</v>
      </c>
      <c r="H2634" s="2" t="e">
        <f ca="1" xml:space="preserve"> IF(OR(Calculations!C2634 = "",Calculations!C2634 = WorkTypeString),  Calculations!K2634, NA())</f>
        <v>#N/A</v>
      </c>
      <c r="I2634" s="2" t="e">
        <f xml:space="preserve"> IF(Calculations!C2634 = DefectTypeString,  Calculations!K2634, NA())</f>
        <v>#N/A</v>
      </c>
    </row>
    <row r="2635" spans="1:9" x14ac:dyDescent="0.25">
      <c r="A2635" s="8" t="str">
        <f>Calculations!A2635</f>
        <v/>
      </c>
      <c r="B2635" s="2" t="str">
        <f t="shared" si="46"/>
        <v/>
      </c>
      <c r="C2635" s="10" t="str">
        <f>IFERROR(Calculations!J2635,"")</f>
        <v/>
      </c>
      <c r="D2635" s="10" t="str">
        <f xml:space="preserve"> IF(OR(Calculations!C2635 = "",Calculations!C2635 = WorkTypeString),  IFERROR(Calculations!J2635,""), NA())</f>
        <v/>
      </c>
      <c r="E2635" s="10">
        <f t="array" ref="E2635">PERCENTILE(IF(ISERROR(D2635:D7634)=FALSE,D2635:D7634),CycleTimePercentile)</f>
        <v>0</v>
      </c>
      <c r="F2635" s="2" t="e">
        <f xml:space="preserve"> IF(Calculations!C2635 = DefectTypeString,  IFERROR(Calculations!J2635,""), NA())</f>
        <v>#N/A</v>
      </c>
      <c r="G2635" s="10">
        <f t="array" ref="G2635">PERCENTILE(IF(ISERROR(F2635:F7634)=FALSE,F2635:F7634),CycleTimePercentile)</f>
        <v>0</v>
      </c>
      <c r="H2635" s="2" t="e">
        <f ca="1" xml:space="preserve"> IF(OR(Calculations!C2635 = "",Calculations!C2635 = WorkTypeString),  Calculations!K2635, NA())</f>
        <v>#N/A</v>
      </c>
      <c r="I2635" s="2" t="e">
        <f xml:space="preserve"> IF(Calculations!C2635 = DefectTypeString,  Calculations!K2635, NA())</f>
        <v>#N/A</v>
      </c>
    </row>
    <row r="2636" spans="1:9" x14ac:dyDescent="0.25">
      <c r="A2636" s="8" t="str">
        <f>Calculations!A2636</f>
        <v/>
      </c>
      <c r="B2636" s="2" t="str">
        <f t="shared" si="46"/>
        <v/>
      </c>
      <c r="C2636" s="10" t="str">
        <f>IFERROR(Calculations!J2636,"")</f>
        <v/>
      </c>
      <c r="D2636" s="10" t="str">
        <f xml:space="preserve"> IF(OR(Calculations!C2636 = "",Calculations!C2636 = WorkTypeString),  IFERROR(Calculations!J2636,""), NA())</f>
        <v/>
      </c>
      <c r="E2636" s="10">
        <f t="array" ref="E2636">PERCENTILE(IF(ISERROR(D2636:D7635)=FALSE,D2636:D7635),CycleTimePercentile)</f>
        <v>0</v>
      </c>
      <c r="F2636" s="2" t="e">
        <f xml:space="preserve"> IF(Calculations!C2636 = DefectTypeString,  IFERROR(Calculations!J2636,""), NA())</f>
        <v>#N/A</v>
      </c>
      <c r="G2636" s="10">
        <f t="array" ref="G2636">PERCENTILE(IF(ISERROR(F2636:F7635)=FALSE,F2636:F7635),CycleTimePercentile)</f>
        <v>0</v>
      </c>
      <c r="H2636" s="2" t="e">
        <f ca="1" xml:space="preserve"> IF(OR(Calculations!C2636 = "",Calculations!C2636 = WorkTypeString),  Calculations!K2636, NA())</f>
        <v>#N/A</v>
      </c>
      <c r="I2636" s="2" t="e">
        <f xml:space="preserve"> IF(Calculations!C2636 = DefectTypeString,  Calculations!K2636, NA())</f>
        <v>#N/A</v>
      </c>
    </row>
    <row r="2637" spans="1:9" x14ac:dyDescent="0.25">
      <c r="A2637" s="8" t="str">
        <f>Calculations!A2637</f>
        <v/>
      </c>
      <c r="B2637" s="2" t="str">
        <f t="shared" si="46"/>
        <v/>
      </c>
      <c r="C2637" s="10" t="str">
        <f>IFERROR(Calculations!J2637,"")</f>
        <v/>
      </c>
      <c r="D2637" s="10" t="str">
        <f xml:space="preserve"> IF(OR(Calculations!C2637 = "",Calculations!C2637 = WorkTypeString),  IFERROR(Calculations!J2637,""), NA())</f>
        <v/>
      </c>
      <c r="E2637" s="10">
        <f t="array" ref="E2637">PERCENTILE(IF(ISERROR(D2637:D7636)=FALSE,D2637:D7636),CycleTimePercentile)</f>
        <v>0</v>
      </c>
      <c r="F2637" s="2" t="e">
        <f xml:space="preserve"> IF(Calculations!C2637 = DefectTypeString,  IFERROR(Calculations!J2637,""), NA())</f>
        <v>#N/A</v>
      </c>
      <c r="G2637" s="10">
        <f t="array" ref="G2637">PERCENTILE(IF(ISERROR(F2637:F7636)=FALSE,F2637:F7636),CycleTimePercentile)</f>
        <v>0</v>
      </c>
      <c r="H2637" s="2" t="e">
        <f ca="1" xml:space="preserve"> IF(OR(Calculations!C2637 = "",Calculations!C2637 = WorkTypeString),  Calculations!K2637, NA())</f>
        <v>#N/A</v>
      </c>
      <c r="I2637" s="2" t="e">
        <f xml:space="preserve"> IF(Calculations!C2637 = DefectTypeString,  Calculations!K2637, NA())</f>
        <v>#N/A</v>
      </c>
    </row>
    <row r="2638" spans="1:9" x14ac:dyDescent="0.25">
      <c r="A2638" s="8" t="str">
        <f>Calculations!A2638</f>
        <v/>
      </c>
      <c r="B2638" s="2" t="str">
        <f t="shared" si="46"/>
        <v/>
      </c>
      <c r="C2638" s="10" t="str">
        <f>IFERROR(Calculations!J2638,"")</f>
        <v/>
      </c>
      <c r="D2638" s="10" t="str">
        <f xml:space="preserve"> IF(OR(Calculations!C2638 = "",Calculations!C2638 = WorkTypeString),  IFERROR(Calculations!J2638,""), NA())</f>
        <v/>
      </c>
      <c r="E2638" s="10">
        <f t="array" ref="E2638">PERCENTILE(IF(ISERROR(D2638:D7637)=FALSE,D2638:D7637),CycleTimePercentile)</f>
        <v>0</v>
      </c>
      <c r="F2638" s="2" t="e">
        <f xml:space="preserve"> IF(Calculations!C2638 = DefectTypeString,  IFERROR(Calculations!J2638,""), NA())</f>
        <v>#N/A</v>
      </c>
      <c r="G2638" s="10">
        <f t="array" ref="G2638">PERCENTILE(IF(ISERROR(F2638:F7637)=FALSE,F2638:F7637),CycleTimePercentile)</f>
        <v>0</v>
      </c>
      <c r="H2638" s="2" t="e">
        <f ca="1" xml:space="preserve"> IF(OR(Calculations!C2638 = "",Calculations!C2638 = WorkTypeString),  Calculations!K2638, NA())</f>
        <v>#N/A</v>
      </c>
      <c r="I2638" s="2" t="e">
        <f xml:space="preserve"> IF(Calculations!C2638 = DefectTypeString,  Calculations!K2638, NA())</f>
        <v>#N/A</v>
      </c>
    </row>
    <row r="2639" spans="1:9" x14ac:dyDescent="0.25">
      <c r="A2639" s="8" t="str">
        <f>Calculations!A2639</f>
        <v/>
      </c>
      <c r="B2639" s="2" t="str">
        <f t="shared" si="46"/>
        <v/>
      </c>
      <c r="C2639" s="10" t="str">
        <f>IFERROR(Calculations!J2639,"")</f>
        <v/>
      </c>
      <c r="D2639" s="10" t="str">
        <f xml:space="preserve"> IF(OR(Calculations!C2639 = "",Calculations!C2639 = WorkTypeString),  IFERROR(Calculations!J2639,""), NA())</f>
        <v/>
      </c>
      <c r="E2639" s="10">
        <f t="array" ref="E2639">PERCENTILE(IF(ISERROR(D2639:D7638)=FALSE,D2639:D7638),CycleTimePercentile)</f>
        <v>0</v>
      </c>
      <c r="F2639" s="2" t="e">
        <f xml:space="preserve"> IF(Calculations!C2639 = DefectTypeString,  IFERROR(Calculations!J2639,""), NA())</f>
        <v>#N/A</v>
      </c>
      <c r="G2639" s="10">
        <f t="array" ref="G2639">PERCENTILE(IF(ISERROR(F2639:F7638)=FALSE,F2639:F7638),CycleTimePercentile)</f>
        <v>0</v>
      </c>
      <c r="H2639" s="2" t="e">
        <f ca="1" xml:space="preserve"> IF(OR(Calculations!C2639 = "",Calculations!C2639 = WorkTypeString),  Calculations!K2639, NA())</f>
        <v>#N/A</v>
      </c>
      <c r="I2639" s="2" t="e">
        <f xml:space="preserve"> IF(Calculations!C2639 = DefectTypeString,  Calculations!K2639, NA())</f>
        <v>#N/A</v>
      </c>
    </row>
    <row r="2640" spans="1:9" x14ac:dyDescent="0.25">
      <c r="A2640" s="8" t="str">
        <f>Calculations!A2640</f>
        <v/>
      </c>
      <c r="B2640" s="2" t="str">
        <f t="shared" si="46"/>
        <v/>
      </c>
      <c r="C2640" s="10" t="str">
        <f>IFERROR(Calculations!J2640,"")</f>
        <v/>
      </c>
      <c r="D2640" s="10" t="str">
        <f xml:space="preserve"> IF(OR(Calculations!C2640 = "",Calculations!C2640 = WorkTypeString),  IFERROR(Calculations!J2640,""), NA())</f>
        <v/>
      </c>
      <c r="E2640" s="10">
        <f t="array" ref="E2640">PERCENTILE(IF(ISERROR(D2640:D7639)=FALSE,D2640:D7639),CycleTimePercentile)</f>
        <v>0</v>
      </c>
      <c r="F2640" s="2" t="e">
        <f xml:space="preserve"> IF(Calculations!C2640 = DefectTypeString,  IFERROR(Calculations!J2640,""), NA())</f>
        <v>#N/A</v>
      </c>
      <c r="G2640" s="10">
        <f t="array" ref="G2640">PERCENTILE(IF(ISERROR(F2640:F7639)=FALSE,F2640:F7639),CycleTimePercentile)</f>
        <v>0</v>
      </c>
      <c r="H2640" s="2" t="e">
        <f ca="1" xml:space="preserve"> IF(OR(Calculations!C2640 = "",Calculations!C2640 = WorkTypeString),  Calculations!K2640, NA())</f>
        <v>#N/A</v>
      </c>
      <c r="I2640" s="2" t="e">
        <f xml:space="preserve"> IF(Calculations!C2640 = DefectTypeString,  Calculations!K2640, NA())</f>
        <v>#N/A</v>
      </c>
    </row>
    <row r="2641" spans="1:9" x14ac:dyDescent="0.25">
      <c r="A2641" s="8" t="str">
        <f>Calculations!A2641</f>
        <v/>
      </c>
      <c r="B2641" s="2" t="str">
        <f t="shared" si="46"/>
        <v/>
      </c>
      <c r="C2641" s="10" t="str">
        <f>IFERROR(Calculations!J2641,"")</f>
        <v/>
      </c>
      <c r="D2641" s="10" t="str">
        <f xml:space="preserve"> IF(OR(Calculations!C2641 = "",Calculations!C2641 = WorkTypeString),  IFERROR(Calculations!J2641,""), NA())</f>
        <v/>
      </c>
      <c r="E2641" s="10">
        <f t="array" ref="E2641">PERCENTILE(IF(ISERROR(D2641:D7640)=FALSE,D2641:D7640),CycleTimePercentile)</f>
        <v>0</v>
      </c>
      <c r="F2641" s="2" t="e">
        <f xml:space="preserve"> IF(Calculations!C2641 = DefectTypeString,  IFERROR(Calculations!J2641,""), NA())</f>
        <v>#N/A</v>
      </c>
      <c r="G2641" s="10">
        <f t="array" ref="G2641">PERCENTILE(IF(ISERROR(F2641:F7640)=FALSE,F2641:F7640),CycleTimePercentile)</f>
        <v>0</v>
      </c>
      <c r="H2641" s="2" t="e">
        <f ca="1" xml:space="preserve"> IF(OR(Calculations!C2641 = "",Calculations!C2641 = WorkTypeString),  Calculations!K2641, NA())</f>
        <v>#N/A</v>
      </c>
      <c r="I2641" s="2" t="e">
        <f xml:space="preserve"> IF(Calculations!C2641 = DefectTypeString,  Calculations!K2641, NA())</f>
        <v>#N/A</v>
      </c>
    </row>
    <row r="2642" spans="1:9" x14ac:dyDescent="0.25">
      <c r="A2642" s="8" t="str">
        <f>Calculations!A2642</f>
        <v/>
      </c>
      <c r="B2642" s="2" t="str">
        <f t="shared" si="46"/>
        <v/>
      </c>
      <c r="C2642" s="10" t="str">
        <f>IFERROR(Calculations!J2642,"")</f>
        <v/>
      </c>
      <c r="D2642" s="10" t="str">
        <f xml:space="preserve"> IF(OR(Calculations!C2642 = "",Calculations!C2642 = WorkTypeString),  IFERROR(Calculations!J2642,""), NA())</f>
        <v/>
      </c>
      <c r="E2642" s="10">
        <f t="array" ref="E2642">PERCENTILE(IF(ISERROR(D2642:D7641)=FALSE,D2642:D7641),CycleTimePercentile)</f>
        <v>0</v>
      </c>
      <c r="F2642" s="2" t="e">
        <f xml:space="preserve"> IF(Calculations!C2642 = DefectTypeString,  IFERROR(Calculations!J2642,""), NA())</f>
        <v>#N/A</v>
      </c>
      <c r="G2642" s="10">
        <f t="array" ref="G2642">PERCENTILE(IF(ISERROR(F2642:F7641)=FALSE,F2642:F7641),CycleTimePercentile)</f>
        <v>0</v>
      </c>
      <c r="H2642" s="2" t="e">
        <f ca="1" xml:space="preserve"> IF(OR(Calculations!C2642 = "",Calculations!C2642 = WorkTypeString),  Calculations!K2642, NA())</f>
        <v>#N/A</v>
      </c>
      <c r="I2642" s="2" t="e">
        <f xml:space="preserve"> IF(Calculations!C2642 = DefectTypeString,  Calculations!K2642, NA())</f>
        <v>#N/A</v>
      </c>
    </row>
    <row r="2643" spans="1:9" x14ac:dyDescent="0.25">
      <c r="A2643" s="8" t="str">
        <f>Calculations!A2643</f>
        <v/>
      </c>
      <c r="B2643" s="2" t="str">
        <f t="shared" si="46"/>
        <v/>
      </c>
      <c r="C2643" s="10" t="str">
        <f>IFERROR(Calculations!J2643,"")</f>
        <v/>
      </c>
      <c r="D2643" s="10" t="str">
        <f xml:space="preserve"> IF(OR(Calculations!C2643 = "",Calculations!C2643 = WorkTypeString),  IFERROR(Calculations!J2643,""), NA())</f>
        <v/>
      </c>
      <c r="E2643" s="10">
        <f t="array" ref="E2643">PERCENTILE(IF(ISERROR(D2643:D7642)=FALSE,D2643:D7642),CycleTimePercentile)</f>
        <v>0</v>
      </c>
      <c r="F2643" s="2" t="e">
        <f xml:space="preserve"> IF(Calculations!C2643 = DefectTypeString,  IFERROR(Calculations!J2643,""), NA())</f>
        <v>#N/A</v>
      </c>
      <c r="G2643" s="10">
        <f t="array" ref="G2643">PERCENTILE(IF(ISERROR(F2643:F7642)=FALSE,F2643:F7642),CycleTimePercentile)</f>
        <v>0</v>
      </c>
      <c r="H2643" s="2" t="e">
        <f ca="1" xml:space="preserve"> IF(OR(Calculations!C2643 = "",Calculations!C2643 = WorkTypeString),  Calculations!K2643, NA())</f>
        <v>#N/A</v>
      </c>
      <c r="I2643" s="2" t="e">
        <f xml:space="preserve"> IF(Calculations!C2643 = DefectTypeString,  Calculations!K2643, NA())</f>
        <v>#N/A</v>
      </c>
    </row>
    <row r="2644" spans="1:9" x14ac:dyDescent="0.25">
      <c r="A2644" s="8" t="str">
        <f>Calculations!A2644</f>
        <v/>
      </c>
      <c r="B2644" s="2" t="str">
        <f t="shared" si="46"/>
        <v/>
      </c>
      <c r="C2644" s="10" t="str">
        <f>IFERROR(Calculations!J2644,"")</f>
        <v/>
      </c>
      <c r="D2644" s="10" t="str">
        <f xml:space="preserve"> IF(OR(Calculations!C2644 = "",Calculations!C2644 = WorkTypeString),  IFERROR(Calculations!J2644,""), NA())</f>
        <v/>
      </c>
      <c r="E2644" s="10">
        <f t="array" ref="E2644">PERCENTILE(IF(ISERROR(D2644:D7643)=FALSE,D2644:D7643),CycleTimePercentile)</f>
        <v>0</v>
      </c>
      <c r="F2644" s="2" t="e">
        <f xml:space="preserve"> IF(Calculations!C2644 = DefectTypeString,  IFERROR(Calculations!J2644,""), NA())</f>
        <v>#N/A</v>
      </c>
      <c r="G2644" s="10">
        <f t="array" ref="G2644">PERCENTILE(IF(ISERROR(F2644:F7643)=FALSE,F2644:F7643),CycleTimePercentile)</f>
        <v>0</v>
      </c>
      <c r="H2644" s="2" t="e">
        <f ca="1" xml:space="preserve"> IF(OR(Calculations!C2644 = "",Calculations!C2644 = WorkTypeString),  Calculations!K2644, NA())</f>
        <v>#N/A</v>
      </c>
      <c r="I2644" s="2" t="e">
        <f xml:space="preserve"> IF(Calculations!C2644 = DefectTypeString,  Calculations!K2644, NA())</f>
        <v>#N/A</v>
      </c>
    </row>
    <row r="2645" spans="1:9" x14ac:dyDescent="0.25">
      <c r="A2645" s="8" t="str">
        <f>Calculations!A2645</f>
        <v/>
      </c>
      <c r="B2645" s="2" t="str">
        <f t="shared" si="46"/>
        <v/>
      </c>
      <c r="C2645" s="10" t="str">
        <f>IFERROR(Calculations!J2645,"")</f>
        <v/>
      </c>
      <c r="D2645" s="10" t="str">
        <f xml:space="preserve"> IF(OR(Calculations!C2645 = "",Calculations!C2645 = WorkTypeString),  IFERROR(Calculations!J2645,""), NA())</f>
        <v/>
      </c>
      <c r="E2645" s="10">
        <f t="array" ref="E2645">PERCENTILE(IF(ISERROR(D2645:D7644)=FALSE,D2645:D7644),CycleTimePercentile)</f>
        <v>0</v>
      </c>
      <c r="F2645" s="2" t="e">
        <f xml:space="preserve"> IF(Calculations!C2645 = DefectTypeString,  IFERROR(Calculations!J2645,""), NA())</f>
        <v>#N/A</v>
      </c>
      <c r="G2645" s="10">
        <f t="array" ref="G2645">PERCENTILE(IF(ISERROR(F2645:F7644)=FALSE,F2645:F7644),CycleTimePercentile)</f>
        <v>0</v>
      </c>
      <c r="H2645" s="2" t="e">
        <f ca="1" xml:space="preserve"> IF(OR(Calculations!C2645 = "",Calculations!C2645 = WorkTypeString),  Calculations!K2645, NA())</f>
        <v>#N/A</v>
      </c>
      <c r="I2645" s="2" t="e">
        <f xml:space="preserve"> IF(Calculations!C2645 = DefectTypeString,  Calculations!K2645, NA())</f>
        <v>#N/A</v>
      </c>
    </row>
    <row r="2646" spans="1:9" x14ac:dyDescent="0.25">
      <c r="A2646" s="8" t="str">
        <f>Calculations!A2646</f>
        <v/>
      </c>
      <c r="B2646" s="2" t="str">
        <f t="shared" si="46"/>
        <v/>
      </c>
      <c r="C2646" s="10" t="str">
        <f>IFERROR(Calculations!J2646,"")</f>
        <v/>
      </c>
      <c r="D2646" s="10" t="str">
        <f xml:space="preserve"> IF(OR(Calculations!C2646 = "",Calculations!C2646 = WorkTypeString),  IFERROR(Calculations!J2646,""), NA())</f>
        <v/>
      </c>
      <c r="E2646" s="10">
        <f t="array" ref="E2646">PERCENTILE(IF(ISERROR(D2646:D7645)=FALSE,D2646:D7645),CycleTimePercentile)</f>
        <v>0</v>
      </c>
      <c r="F2646" s="2" t="e">
        <f xml:space="preserve"> IF(Calculations!C2646 = DefectTypeString,  IFERROR(Calculations!J2646,""), NA())</f>
        <v>#N/A</v>
      </c>
      <c r="G2646" s="10">
        <f t="array" ref="G2646">PERCENTILE(IF(ISERROR(F2646:F7645)=FALSE,F2646:F7645),CycleTimePercentile)</f>
        <v>0</v>
      </c>
      <c r="H2646" s="2" t="e">
        <f ca="1" xml:space="preserve"> IF(OR(Calculations!C2646 = "",Calculations!C2646 = WorkTypeString),  Calculations!K2646, NA())</f>
        <v>#N/A</v>
      </c>
      <c r="I2646" s="2" t="e">
        <f xml:space="preserve"> IF(Calculations!C2646 = DefectTypeString,  Calculations!K2646, NA())</f>
        <v>#N/A</v>
      </c>
    </row>
    <row r="2647" spans="1:9" x14ac:dyDescent="0.25">
      <c r="A2647" s="8" t="str">
        <f>Calculations!A2647</f>
        <v/>
      </c>
      <c r="B2647" s="2" t="str">
        <f t="shared" si="46"/>
        <v/>
      </c>
      <c r="C2647" s="10" t="str">
        <f>IFERROR(Calculations!J2647,"")</f>
        <v/>
      </c>
      <c r="D2647" s="10" t="str">
        <f xml:space="preserve"> IF(OR(Calculations!C2647 = "",Calculations!C2647 = WorkTypeString),  IFERROR(Calculations!J2647,""), NA())</f>
        <v/>
      </c>
      <c r="E2647" s="10">
        <f t="array" ref="E2647">PERCENTILE(IF(ISERROR(D2647:D7646)=FALSE,D2647:D7646),CycleTimePercentile)</f>
        <v>0</v>
      </c>
      <c r="F2647" s="2" t="e">
        <f xml:space="preserve"> IF(Calculations!C2647 = DefectTypeString,  IFERROR(Calculations!J2647,""), NA())</f>
        <v>#N/A</v>
      </c>
      <c r="G2647" s="10">
        <f t="array" ref="G2647">PERCENTILE(IF(ISERROR(F2647:F7646)=FALSE,F2647:F7646),CycleTimePercentile)</f>
        <v>0</v>
      </c>
      <c r="H2647" s="2" t="e">
        <f ca="1" xml:space="preserve"> IF(OR(Calculations!C2647 = "",Calculations!C2647 = WorkTypeString),  Calculations!K2647, NA())</f>
        <v>#N/A</v>
      </c>
      <c r="I2647" s="2" t="e">
        <f xml:space="preserve"> IF(Calculations!C2647 = DefectTypeString,  Calculations!K2647, NA())</f>
        <v>#N/A</v>
      </c>
    </row>
    <row r="2648" spans="1:9" x14ac:dyDescent="0.25">
      <c r="A2648" s="8" t="str">
        <f>Calculations!A2648</f>
        <v/>
      </c>
      <c r="B2648" s="2" t="str">
        <f t="shared" si="46"/>
        <v/>
      </c>
      <c r="C2648" s="10" t="str">
        <f>IFERROR(Calculations!J2648,"")</f>
        <v/>
      </c>
      <c r="D2648" s="10" t="str">
        <f xml:space="preserve"> IF(OR(Calculations!C2648 = "",Calculations!C2648 = WorkTypeString),  IFERROR(Calculations!J2648,""), NA())</f>
        <v/>
      </c>
      <c r="E2648" s="10">
        <f t="array" ref="E2648">PERCENTILE(IF(ISERROR(D2648:D7647)=FALSE,D2648:D7647),CycleTimePercentile)</f>
        <v>0</v>
      </c>
      <c r="F2648" s="2" t="e">
        <f xml:space="preserve"> IF(Calculations!C2648 = DefectTypeString,  IFERROR(Calculations!J2648,""), NA())</f>
        <v>#N/A</v>
      </c>
      <c r="G2648" s="10">
        <f t="array" ref="G2648">PERCENTILE(IF(ISERROR(F2648:F7647)=FALSE,F2648:F7647),CycleTimePercentile)</f>
        <v>0</v>
      </c>
      <c r="H2648" s="2" t="e">
        <f ca="1" xml:space="preserve"> IF(OR(Calculations!C2648 = "",Calculations!C2648 = WorkTypeString),  Calculations!K2648, NA())</f>
        <v>#N/A</v>
      </c>
      <c r="I2648" s="2" t="e">
        <f xml:space="preserve"> IF(Calculations!C2648 = DefectTypeString,  Calculations!K2648, NA())</f>
        <v>#N/A</v>
      </c>
    </row>
    <row r="2649" spans="1:9" x14ac:dyDescent="0.25">
      <c r="A2649" s="8" t="str">
        <f>Calculations!A2649</f>
        <v/>
      </c>
      <c r="B2649" s="2" t="str">
        <f t="shared" si="46"/>
        <v/>
      </c>
      <c r="C2649" s="10" t="str">
        <f>IFERROR(Calculations!J2649,"")</f>
        <v/>
      </c>
      <c r="D2649" s="10" t="str">
        <f xml:space="preserve"> IF(OR(Calculations!C2649 = "",Calculations!C2649 = WorkTypeString),  IFERROR(Calculations!J2649,""), NA())</f>
        <v/>
      </c>
      <c r="E2649" s="10">
        <f t="array" ref="E2649">PERCENTILE(IF(ISERROR(D2649:D7648)=FALSE,D2649:D7648),CycleTimePercentile)</f>
        <v>0</v>
      </c>
      <c r="F2649" s="2" t="e">
        <f xml:space="preserve"> IF(Calculations!C2649 = DefectTypeString,  IFERROR(Calculations!J2649,""), NA())</f>
        <v>#N/A</v>
      </c>
      <c r="G2649" s="10">
        <f t="array" ref="G2649">PERCENTILE(IF(ISERROR(F2649:F7648)=FALSE,F2649:F7648),CycleTimePercentile)</f>
        <v>0</v>
      </c>
      <c r="H2649" s="2" t="e">
        <f ca="1" xml:space="preserve"> IF(OR(Calculations!C2649 = "",Calculations!C2649 = WorkTypeString),  Calculations!K2649, NA())</f>
        <v>#N/A</v>
      </c>
      <c r="I2649" s="2" t="e">
        <f xml:space="preserve"> IF(Calculations!C2649 = DefectTypeString,  Calculations!K2649, NA())</f>
        <v>#N/A</v>
      </c>
    </row>
    <row r="2650" spans="1:9" x14ac:dyDescent="0.25">
      <c r="A2650" s="8" t="str">
        <f>Calculations!A2650</f>
        <v/>
      </c>
      <c r="B2650" s="2" t="str">
        <f t="shared" si="46"/>
        <v/>
      </c>
      <c r="C2650" s="10" t="str">
        <f>IFERROR(Calculations!J2650,"")</f>
        <v/>
      </c>
      <c r="D2650" s="10" t="str">
        <f xml:space="preserve"> IF(OR(Calculations!C2650 = "",Calculations!C2650 = WorkTypeString),  IFERROR(Calculations!J2650,""), NA())</f>
        <v/>
      </c>
      <c r="E2650" s="10">
        <f t="array" ref="E2650">PERCENTILE(IF(ISERROR(D2650:D7649)=FALSE,D2650:D7649),CycleTimePercentile)</f>
        <v>0</v>
      </c>
      <c r="F2650" s="2" t="e">
        <f xml:space="preserve"> IF(Calculations!C2650 = DefectTypeString,  IFERROR(Calculations!J2650,""), NA())</f>
        <v>#N/A</v>
      </c>
      <c r="G2650" s="10">
        <f t="array" ref="G2650">PERCENTILE(IF(ISERROR(F2650:F7649)=FALSE,F2650:F7649),CycleTimePercentile)</f>
        <v>0</v>
      </c>
      <c r="H2650" s="2" t="e">
        <f ca="1" xml:space="preserve"> IF(OR(Calculations!C2650 = "",Calculations!C2650 = WorkTypeString),  Calculations!K2650, NA())</f>
        <v>#N/A</v>
      </c>
      <c r="I2650" s="2" t="e">
        <f xml:space="preserve"> IF(Calculations!C2650 = DefectTypeString,  Calculations!K2650, NA())</f>
        <v>#N/A</v>
      </c>
    </row>
    <row r="2651" spans="1:9" x14ac:dyDescent="0.25">
      <c r="A2651" s="8" t="str">
        <f>Calculations!A2651</f>
        <v/>
      </c>
      <c r="B2651" s="2" t="str">
        <f t="shared" si="46"/>
        <v/>
      </c>
      <c r="C2651" s="10" t="str">
        <f>IFERROR(Calculations!J2651,"")</f>
        <v/>
      </c>
      <c r="D2651" s="10" t="str">
        <f xml:space="preserve"> IF(OR(Calculations!C2651 = "",Calculations!C2651 = WorkTypeString),  IFERROR(Calculations!J2651,""), NA())</f>
        <v/>
      </c>
      <c r="E2651" s="10">
        <f t="array" ref="E2651">PERCENTILE(IF(ISERROR(D2651:D7650)=FALSE,D2651:D7650),CycleTimePercentile)</f>
        <v>0</v>
      </c>
      <c r="F2651" s="2" t="e">
        <f xml:space="preserve"> IF(Calculations!C2651 = DefectTypeString,  IFERROR(Calculations!J2651,""), NA())</f>
        <v>#N/A</v>
      </c>
      <c r="G2651" s="10">
        <f t="array" ref="G2651">PERCENTILE(IF(ISERROR(F2651:F7650)=FALSE,F2651:F7650),CycleTimePercentile)</f>
        <v>0</v>
      </c>
      <c r="H2651" s="2" t="e">
        <f ca="1" xml:space="preserve"> IF(OR(Calculations!C2651 = "",Calculations!C2651 = WorkTypeString),  Calculations!K2651, NA())</f>
        <v>#N/A</v>
      </c>
      <c r="I2651" s="2" t="e">
        <f xml:space="preserve"> IF(Calculations!C2651 = DefectTypeString,  Calculations!K2651, NA())</f>
        <v>#N/A</v>
      </c>
    </row>
    <row r="2652" spans="1:9" x14ac:dyDescent="0.25">
      <c r="A2652" s="8" t="str">
        <f>Calculations!A2652</f>
        <v/>
      </c>
      <c r="B2652" s="2" t="str">
        <f t="shared" si="46"/>
        <v/>
      </c>
      <c r="C2652" s="10" t="str">
        <f>IFERROR(Calculations!J2652,"")</f>
        <v/>
      </c>
      <c r="D2652" s="10" t="str">
        <f xml:space="preserve"> IF(OR(Calculations!C2652 = "",Calculations!C2652 = WorkTypeString),  IFERROR(Calculations!J2652,""), NA())</f>
        <v/>
      </c>
      <c r="E2652" s="10">
        <f t="array" ref="E2652">PERCENTILE(IF(ISERROR(D2652:D7651)=FALSE,D2652:D7651),CycleTimePercentile)</f>
        <v>0</v>
      </c>
      <c r="F2652" s="2" t="e">
        <f xml:space="preserve"> IF(Calculations!C2652 = DefectTypeString,  IFERROR(Calculations!J2652,""), NA())</f>
        <v>#N/A</v>
      </c>
      <c r="G2652" s="10">
        <f t="array" ref="G2652">PERCENTILE(IF(ISERROR(F2652:F7651)=FALSE,F2652:F7651),CycleTimePercentile)</f>
        <v>0</v>
      </c>
      <c r="H2652" s="2" t="e">
        <f ca="1" xml:space="preserve"> IF(OR(Calculations!C2652 = "",Calculations!C2652 = WorkTypeString),  Calculations!K2652, NA())</f>
        <v>#N/A</v>
      </c>
      <c r="I2652" s="2" t="e">
        <f xml:space="preserve"> IF(Calculations!C2652 = DefectTypeString,  Calculations!K2652, NA())</f>
        <v>#N/A</v>
      </c>
    </row>
    <row r="2653" spans="1:9" x14ac:dyDescent="0.25">
      <c r="A2653" s="8" t="str">
        <f>Calculations!A2653</f>
        <v/>
      </c>
      <c r="B2653" s="2" t="str">
        <f t="shared" si="46"/>
        <v/>
      </c>
      <c r="C2653" s="10" t="str">
        <f>IFERROR(Calculations!J2653,"")</f>
        <v/>
      </c>
      <c r="D2653" s="10" t="str">
        <f xml:space="preserve"> IF(OR(Calculations!C2653 = "",Calculations!C2653 = WorkTypeString),  IFERROR(Calculations!J2653,""), NA())</f>
        <v/>
      </c>
      <c r="E2653" s="10">
        <f t="array" ref="E2653">PERCENTILE(IF(ISERROR(D2653:D7652)=FALSE,D2653:D7652),CycleTimePercentile)</f>
        <v>0</v>
      </c>
      <c r="F2653" s="2" t="e">
        <f xml:space="preserve"> IF(Calculations!C2653 = DefectTypeString,  IFERROR(Calculations!J2653,""), NA())</f>
        <v>#N/A</v>
      </c>
      <c r="G2653" s="10">
        <f t="array" ref="G2653">PERCENTILE(IF(ISERROR(F2653:F7652)=FALSE,F2653:F7652),CycleTimePercentile)</f>
        <v>0</v>
      </c>
      <c r="H2653" s="2" t="e">
        <f ca="1" xml:space="preserve"> IF(OR(Calculations!C2653 = "",Calculations!C2653 = WorkTypeString),  Calculations!K2653, NA())</f>
        <v>#N/A</v>
      </c>
      <c r="I2653" s="2" t="e">
        <f xml:space="preserve"> IF(Calculations!C2653 = DefectTypeString,  Calculations!K2653, NA())</f>
        <v>#N/A</v>
      </c>
    </row>
    <row r="2654" spans="1:9" x14ac:dyDescent="0.25">
      <c r="A2654" s="8" t="str">
        <f>Calculations!A2654</f>
        <v/>
      </c>
      <c r="B2654" s="2" t="str">
        <f t="shared" si="46"/>
        <v/>
      </c>
      <c r="C2654" s="10" t="str">
        <f>IFERROR(Calculations!J2654,"")</f>
        <v/>
      </c>
      <c r="D2654" s="10" t="str">
        <f xml:space="preserve"> IF(OR(Calculations!C2654 = "",Calculations!C2654 = WorkTypeString),  IFERROR(Calculations!J2654,""), NA())</f>
        <v/>
      </c>
      <c r="E2654" s="10">
        <f t="array" ref="E2654">PERCENTILE(IF(ISERROR(D2654:D7653)=FALSE,D2654:D7653),CycleTimePercentile)</f>
        <v>0</v>
      </c>
      <c r="F2654" s="2" t="e">
        <f xml:space="preserve"> IF(Calculations!C2654 = DefectTypeString,  IFERROR(Calculations!J2654,""), NA())</f>
        <v>#N/A</v>
      </c>
      <c r="G2654" s="10">
        <f t="array" ref="G2654">PERCENTILE(IF(ISERROR(F2654:F7653)=FALSE,F2654:F7653),CycleTimePercentile)</f>
        <v>0</v>
      </c>
      <c r="H2654" s="2" t="e">
        <f ca="1" xml:space="preserve"> IF(OR(Calculations!C2654 = "",Calculations!C2654 = WorkTypeString),  Calculations!K2654, NA())</f>
        <v>#N/A</v>
      </c>
      <c r="I2654" s="2" t="e">
        <f xml:space="preserve"> IF(Calculations!C2654 = DefectTypeString,  Calculations!K2654, NA())</f>
        <v>#N/A</v>
      </c>
    </row>
    <row r="2655" spans="1:9" x14ac:dyDescent="0.25">
      <c r="A2655" s="8" t="str">
        <f>Calculations!A2655</f>
        <v/>
      </c>
      <c r="B2655" s="2" t="str">
        <f t="shared" si="46"/>
        <v/>
      </c>
      <c r="C2655" s="10" t="str">
        <f>IFERROR(Calculations!J2655,"")</f>
        <v/>
      </c>
      <c r="D2655" s="10" t="str">
        <f xml:space="preserve"> IF(OR(Calculations!C2655 = "",Calculations!C2655 = WorkTypeString),  IFERROR(Calculations!J2655,""), NA())</f>
        <v/>
      </c>
      <c r="E2655" s="10">
        <f t="array" ref="E2655">PERCENTILE(IF(ISERROR(D2655:D7654)=FALSE,D2655:D7654),CycleTimePercentile)</f>
        <v>0</v>
      </c>
      <c r="F2655" s="2" t="e">
        <f xml:space="preserve"> IF(Calculations!C2655 = DefectTypeString,  IFERROR(Calculations!J2655,""), NA())</f>
        <v>#N/A</v>
      </c>
      <c r="G2655" s="10">
        <f t="array" ref="G2655">PERCENTILE(IF(ISERROR(F2655:F7654)=FALSE,F2655:F7654),CycleTimePercentile)</f>
        <v>0</v>
      </c>
      <c r="H2655" s="2" t="e">
        <f ca="1" xml:space="preserve"> IF(OR(Calculations!C2655 = "",Calculations!C2655 = WorkTypeString),  Calculations!K2655, NA())</f>
        <v>#N/A</v>
      </c>
      <c r="I2655" s="2" t="e">
        <f xml:space="preserve"> IF(Calculations!C2655 = DefectTypeString,  Calculations!K2655, NA())</f>
        <v>#N/A</v>
      </c>
    </row>
    <row r="2656" spans="1:9" x14ac:dyDescent="0.25">
      <c r="A2656" s="8" t="str">
        <f>Calculations!A2656</f>
        <v/>
      </c>
      <c r="B2656" s="2" t="str">
        <f t="shared" si="46"/>
        <v/>
      </c>
      <c r="C2656" s="10" t="str">
        <f>IFERROR(Calculations!J2656,"")</f>
        <v/>
      </c>
      <c r="D2656" s="10" t="str">
        <f xml:space="preserve"> IF(OR(Calculations!C2656 = "",Calculations!C2656 = WorkTypeString),  IFERROR(Calculations!J2656,""), NA())</f>
        <v/>
      </c>
      <c r="E2656" s="10">
        <f t="array" ref="E2656">PERCENTILE(IF(ISERROR(D2656:D7655)=FALSE,D2656:D7655),CycleTimePercentile)</f>
        <v>0</v>
      </c>
      <c r="F2656" s="2" t="e">
        <f xml:space="preserve"> IF(Calculations!C2656 = DefectTypeString,  IFERROR(Calculations!J2656,""), NA())</f>
        <v>#N/A</v>
      </c>
      <c r="G2656" s="10">
        <f t="array" ref="G2656">PERCENTILE(IF(ISERROR(F2656:F7655)=FALSE,F2656:F7655),CycleTimePercentile)</f>
        <v>0</v>
      </c>
      <c r="H2656" s="2" t="e">
        <f ca="1" xml:space="preserve"> IF(OR(Calculations!C2656 = "",Calculations!C2656 = WorkTypeString),  Calculations!K2656, NA())</f>
        <v>#N/A</v>
      </c>
      <c r="I2656" s="2" t="e">
        <f xml:space="preserve"> IF(Calculations!C2656 = DefectTypeString,  Calculations!K2656, NA())</f>
        <v>#N/A</v>
      </c>
    </row>
    <row r="2657" spans="1:9" x14ac:dyDescent="0.25">
      <c r="A2657" s="8" t="str">
        <f>Calculations!A2657</f>
        <v/>
      </c>
      <c r="B2657" s="2" t="str">
        <f t="shared" si="46"/>
        <v/>
      </c>
      <c r="C2657" s="10" t="str">
        <f>IFERROR(Calculations!J2657,"")</f>
        <v/>
      </c>
      <c r="D2657" s="10" t="str">
        <f xml:space="preserve"> IF(OR(Calculations!C2657 = "",Calculations!C2657 = WorkTypeString),  IFERROR(Calculations!J2657,""), NA())</f>
        <v/>
      </c>
      <c r="E2657" s="10">
        <f t="array" ref="E2657">PERCENTILE(IF(ISERROR(D2657:D7656)=FALSE,D2657:D7656),CycleTimePercentile)</f>
        <v>0</v>
      </c>
      <c r="F2657" s="2" t="e">
        <f xml:space="preserve"> IF(Calculations!C2657 = DefectTypeString,  IFERROR(Calculations!J2657,""), NA())</f>
        <v>#N/A</v>
      </c>
      <c r="G2657" s="10">
        <f t="array" ref="G2657">PERCENTILE(IF(ISERROR(F2657:F7656)=FALSE,F2657:F7656),CycleTimePercentile)</f>
        <v>0</v>
      </c>
      <c r="H2657" s="2" t="e">
        <f ca="1" xml:space="preserve"> IF(OR(Calculations!C2657 = "",Calculations!C2657 = WorkTypeString),  Calculations!K2657, NA())</f>
        <v>#N/A</v>
      </c>
      <c r="I2657" s="2" t="e">
        <f xml:space="preserve"> IF(Calculations!C2657 = DefectTypeString,  Calculations!K2657, NA())</f>
        <v>#N/A</v>
      </c>
    </row>
    <row r="2658" spans="1:9" x14ac:dyDescent="0.25">
      <c r="A2658" s="8" t="str">
        <f>Calculations!A2658</f>
        <v/>
      </c>
      <c r="B2658" s="2" t="str">
        <f t="shared" si="46"/>
        <v/>
      </c>
      <c r="C2658" s="10" t="str">
        <f>IFERROR(Calculations!J2658,"")</f>
        <v/>
      </c>
      <c r="D2658" s="10" t="str">
        <f xml:space="preserve"> IF(OR(Calculations!C2658 = "",Calculations!C2658 = WorkTypeString),  IFERROR(Calculations!J2658,""), NA())</f>
        <v/>
      </c>
      <c r="E2658" s="10">
        <f t="array" ref="E2658">PERCENTILE(IF(ISERROR(D2658:D7657)=FALSE,D2658:D7657),CycleTimePercentile)</f>
        <v>0</v>
      </c>
      <c r="F2658" s="2" t="e">
        <f xml:space="preserve"> IF(Calculations!C2658 = DefectTypeString,  IFERROR(Calculations!J2658,""), NA())</f>
        <v>#N/A</v>
      </c>
      <c r="G2658" s="10">
        <f t="array" ref="G2658">PERCENTILE(IF(ISERROR(F2658:F7657)=FALSE,F2658:F7657),CycleTimePercentile)</f>
        <v>0</v>
      </c>
      <c r="H2658" s="2" t="e">
        <f ca="1" xml:space="preserve"> IF(OR(Calculations!C2658 = "",Calculations!C2658 = WorkTypeString),  Calculations!K2658, NA())</f>
        <v>#N/A</v>
      </c>
      <c r="I2658" s="2" t="e">
        <f xml:space="preserve"> IF(Calculations!C2658 = DefectTypeString,  Calculations!K2658, NA())</f>
        <v>#N/A</v>
      </c>
    </row>
    <row r="2659" spans="1:9" x14ac:dyDescent="0.25">
      <c r="A2659" s="8" t="str">
        <f>Calculations!A2659</f>
        <v/>
      </c>
      <c r="B2659" s="2" t="str">
        <f t="shared" si="46"/>
        <v/>
      </c>
      <c r="C2659" s="10" t="str">
        <f>IFERROR(Calculations!J2659,"")</f>
        <v/>
      </c>
      <c r="D2659" s="10" t="str">
        <f xml:space="preserve"> IF(OR(Calculations!C2659 = "",Calculations!C2659 = WorkTypeString),  IFERROR(Calculations!J2659,""), NA())</f>
        <v/>
      </c>
      <c r="E2659" s="10">
        <f t="array" ref="E2659">PERCENTILE(IF(ISERROR(D2659:D7658)=FALSE,D2659:D7658),CycleTimePercentile)</f>
        <v>0</v>
      </c>
      <c r="F2659" s="2" t="e">
        <f xml:space="preserve"> IF(Calculations!C2659 = DefectTypeString,  IFERROR(Calculations!J2659,""), NA())</f>
        <v>#N/A</v>
      </c>
      <c r="G2659" s="10">
        <f t="array" ref="G2659">PERCENTILE(IF(ISERROR(F2659:F7658)=FALSE,F2659:F7658),CycleTimePercentile)</f>
        <v>0</v>
      </c>
      <c r="H2659" s="2" t="e">
        <f ca="1" xml:space="preserve"> IF(OR(Calculations!C2659 = "",Calculations!C2659 = WorkTypeString),  Calculations!K2659, NA())</f>
        <v>#N/A</v>
      </c>
      <c r="I2659" s="2" t="e">
        <f xml:space="preserve"> IF(Calculations!C2659 = DefectTypeString,  Calculations!K2659, NA())</f>
        <v>#N/A</v>
      </c>
    </row>
    <row r="2660" spans="1:9" x14ac:dyDescent="0.25">
      <c r="A2660" s="8" t="str">
        <f>Calculations!A2660</f>
        <v/>
      </c>
      <c r="B2660" s="2" t="str">
        <f t="shared" si="46"/>
        <v/>
      </c>
      <c r="C2660" s="10" t="str">
        <f>IFERROR(Calculations!J2660,"")</f>
        <v/>
      </c>
      <c r="D2660" s="10" t="str">
        <f xml:space="preserve"> IF(OR(Calculations!C2660 = "",Calculations!C2660 = WorkTypeString),  IFERROR(Calculations!J2660,""), NA())</f>
        <v/>
      </c>
      <c r="E2660" s="10">
        <f t="array" ref="E2660">PERCENTILE(IF(ISERROR(D2660:D7659)=FALSE,D2660:D7659),CycleTimePercentile)</f>
        <v>0</v>
      </c>
      <c r="F2660" s="2" t="e">
        <f xml:space="preserve"> IF(Calculations!C2660 = DefectTypeString,  IFERROR(Calculations!J2660,""), NA())</f>
        <v>#N/A</v>
      </c>
      <c r="G2660" s="10">
        <f t="array" ref="G2660">PERCENTILE(IF(ISERROR(F2660:F7659)=FALSE,F2660:F7659),CycleTimePercentile)</f>
        <v>0</v>
      </c>
      <c r="H2660" s="2" t="e">
        <f ca="1" xml:space="preserve"> IF(OR(Calculations!C2660 = "",Calculations!C2660 = WorkTypeString),  Calculations!K2660, NA())</f>
        <v>#N/A</v>
      </c>
      <c r="I2660" s="2" t="e">
        <f xml:space="preserve"> IF(Calculations!C2660 = DefectTypeString,  Calculations!K2660, NA())</f>
        <v>#N/A</v>
      </c>
    </row>
    <row r="2661" spans="1:9" x14ac:dyDescent="0.25">
      <c r="A2661" s="8" t="str">
        <f>Calculations!A2661</f>
        <v/>
      </c>
      <c r="B2661" s="2" t="str">
        <f t="shared" si="46"/>
        <v/>
      </c>
      <c r="C2661" s="10" t="str">
        <f>IFERROR(Calculations!J2661,"")</f>
        <v/>
      </c>
      <c r="D2661" s="10" t="str">
        <f xml:space="preserve"> IF(OR(Calculations!C2661 = "",Calculations!C2661 = WorkTypeString),  IFERROR(Calculations!J2661,""), NA())</f>
        <v/>
      </c>
      <c r="E2661" s="10">
        <f t="array" ref="E2661">PERCENTILE(IF(ISERROR(D2661:D7660)=FALSE,D2661:D7660),CycleTimePercentile)</f>
        <v>0</v>
      </c>
      <c r="F2661" s="2" t="e">
        <f xml:space="preserve"> IF(Calculations!C2661 = DefectTypeString,  IFERROR(Calculations!J2661,""), NA())</f>
        <v>#N/A</v>
      </c>
      <c r="G2661" s="10">
        <f t="array" ref="G2661">PERCENTILE(IF(ISERROR(F2661:F7660)=FALSE,F2661:F7660),CycleTimePercentile)</f>
        <v>0</v>
      </c>
      <c r="H2661" s="2" t="e">
        <f ca="1" xml:space="preserve"> IF(OR(Calculations!C2661 = "",Calculations!C2661 = WorkTypeString),  Calculations!K2661, NA())</f>
        <v>#N/A</v>
      </c>
      <c r="I2661" s="2" t="e">
        <f xml:space="preserve"> IF(Calculations!C2661 = DefectTypeString,  Calculations!K2661, NA())</f>
        <v>#N/A</v>
      </c>
    </row>
    <row r="2662" spans="1:9" x14ac:dyDescent="0.25">
      <c r="A2662" s="8" t="str">
        <f>Calculations!A2662</f>
        <v/>
      </c>
      <c r="B2662" s="2" t="str">
        <f t="shared" si="46"/>
        <v/>
      </c>
      <c r="C2662" s="10" t="str">
        <f>IFERROR(Calculations!J2662,"")</f>
        <v/>
      </c>
      <c r="D2662" s="10" t="str">
        <f xml:space="preserve"> IF(OR(Calculations!C2662 = "",Calculations!C2662 = WorkTypeString),  IFERROR(Calculations!J2662,""), NA())</f>
        <v/>
      </c>
      <c r="E2662" s="10">
        <f t="array" ref="E2662">PERCENTILE(IF(ISERROR(D2662:D7661)=FALSE,D2662:D7661),CycleTimePercentile)</f>
        <v>0</v>
      </c>
      <c r="F2662" s="2" t="e">
        <f xml:space="preserve"> IF(Calculations!C2662 = DefectTypeString,  IFERROR(Calculations!J2662,""), NA())</f>
        <v>#N/A</v>
      </c>
      <c r="G2662" s="10">
        <f t="array" ref="G2662">PERCENTILE(IF(ISERROR(F2662:F7661)=FALSE,F2662:F7661),CycleTimePercentile)</f>
        <v>0</v>
      </c>
      <c r="H2662" s="2" t="e">
        <f ca="1" xml:space="preserve"> IF(OR(Calculations!C2662 = "",Calculations!C2662 = WorkTypeString),  Calculations!K2662, NA())</f>
        <v>#N/A</v>
      </c>
      <c r="I2662" s="2" t="e">
        <f xml:space="preserve"> IF(Calculations!C2662 = DefectTypeString,  Calculations!K2662, NA())</f>
        <v>#N/A</v>
      </c>
    </row>
    <row r="2663" spans="1:9" x14ac:dyDescent="0.25">
      <c r="A2663" s="8" t="str">
        <f>Calculations!A2663</f>
        <v/>
      </c>
      <c r="B2663" s="2" t="str">
        <f t="shared" si="46"/>
        <v/>
      </c>
      <c r="C2663" s="10" t="str">
        <f>IFERROR(Calculations!J2663,"")</f>
        <v/>
      </c>
      <c r="D2663" s="10" t="str">
        <f xml:space="preserve"> IF(OR(Calculations!C2663 = "",Calculations!C2663 = WorkTypeString),  IFERROR(Calculations!J2663,""), NA())</f>
        <v/>
      </c>
      <c r="E2663" s="10">
        <f t="array" ref="E2663">PERCENTILE(IF(ISERROR(D2663:D7662)=FALSE,D2663:D7662),CycleTimePercentile)</f>
        <v>0</v>
      </c>
      <c r="F2663" s="2" t="e">
        <f xml:space="preserve"> IF(Calculations!C2663 = DefectTypeString,  IFERROR(Calculations!J2663,""), NA())</f>
        <v>#N/A</v>
      </c>
      <c r="G2663" s="10">
        <f t="array" ref="G2663">PERCENTILE(IF(ISERROR(F2663:F7662)=FALSE,F2663:F7662),CycleTimePercentile)</f>
        <v>0</v>
      </c>
      <c r="H2663" s="2" t="e">
        <f ca="1" xml:space="preserve"> IF(OR(Calculations!C2663 = "",Calculations!C2663 = WorkTypeString),  Calculations!K2663, NA())</f>
        <v>#N/A</v>
      </c>
      <c r="I2663" s="2" t="e">
        <f xml:space="preserve"> IF(Calculations!C2663 = DefectTypeString,  Calculations!K2663, NA())</f>
        <v>#N/A</v>
      </c>
    </row>
    <row r="2664" spans="1:9" x14ac:dyDescent="0.25">
      <c r="A2664" s="8" t="str">
        <f>Calculations!A2664</f>
        <v/>
      </c>
      <c r="B2664" s="2" t="str">
        <f t="shared" si="46"/>
        <v/>
      </c>
      <c r="C2664" s="10" t="str">
        <f>IFERROR(Calculations!J2664,"")</f>
        <v/>
      </c>
      <c r="D2664" s="10" t="str">
        <f xml:space="preserve"> IF(OR(Calculations!C2664 = "",Calculations!C2664 = WorkTypeString),  IFERROR(Calculations!J2664,""), NA())</f>
        <v/>
      </c>
      <c r="E2664" s="10">
        <f t="array" ref="E2664">PERCENTILE(IF(ISERROR(D2664:D7663)=FALSE,D2664:D7663),CycleTimePercentile)</f>
        <v>0</v>
      </c>
      <c r="F2664" s="2" t="e">
        <f xml:space="preserve"> IF(Calculations!C2664 = DefectTypeString,  IFERROR(Calculations!J2664,""), NA())</f>
        <v>#N/A</v>
      </c>
      <c r="G2664" s="10">
        <f t="array" ref="G2664">PERCENTILE(IF(ISERROR(F2664:F7663)=FALSE,F2664:F7663),CycleTimePercentile)</f>
        <v>0</v>
      </c>
      <c r="H2664" s="2" t="e">
        <f ca="1" xml:space="preserve"> IF(OR(Calculations!C2664 = "",Calculations!C2664 = WorkTypeString),  Calculations!K2664, NA())</f>
        <v>#N/A</v>
      </c>
      <c r="I2664" s="2" t="e">
        <f xml:space="preserve"> IF(Calculations!C2664 = DefectTypeString,  Calculations!K2664, NA())</f>
        <v>#N/A</v>
      </c>
    </row>
    <row r="2665" spans="1:9" x14ac:dyDescent="0.25">
      <c r="A2665" s="8" t="str">
        <f>Calculations!A2665</f>
        <v/>
      </c>
      <c r="B2665" s="2" t="str">
        <f t="shared" si="46"/>
        <v/>
      </c>
      <c r="C2665" s="10" t="str">
        <f>IFERROR(Calculations!J2665,"")</f>
        <v/>
      </c>
      <c r="D2665" s="10" t="str">
        <f xml:space="preserve"> IF(OR(Calculations!C2665 = "",Calculations!C2665 = WorkTypeString),  IFERROR(Calculations!J2665,""), NA())</f>
        <v/>
      </c>
      <c r="E2665" s="10">
        <f t="array" ref="E2665">PERCENTILE(IF(ISERROR(D2665:D7664)=FALSE,D2665:D7664),CycleTimePercentile)</f>
        <v>0</v>
      </c>
      <c r="F2665" s="2" t="e">
        <f xml:space="preserve"> IF(Calculations!C2665 = DefectTypeString,  IFERROR(Calculations!J2665,""), NA())</f>
        <v>#N/A</v>
      </c>
      <c r="G2665" s="10">
        <f t="array" ref="G2665">PERCENTILE(IF(ISERROR(F2665:F7664)=FALSE,F2665:F7664),CycleTimePercentile)</f>
        <v>0</v>
      </c>
      <c r="H2665" s="2" t="e">
        <f ca="1" xml:space="preserve"> IF(OR(Calculations!C2665 = "",Calculations!C2665 = WorkTypeString),  Calculations!K2665, NA())</f>
        <v>#N/A</v>
      </c>
      <c r="I2665" s="2" t="e">
        <f xml:space="preserve"> IF(Calculations!C2665 = DefectTypeString,  Calculations!K2665, NA())</f>
        <v>#N/A</v>
      </c>
    </row>
    <row r="2666" spans="1:9" x14ac:dyDescent="0.25">
      <c r="A2666" s="8" t="str">
        <f>Calculations!A2666</f>
        <v/>
      </c>
      <c r="B2666" s="2" t="str">
        <f t="shared" si="46"/>
        <v/>
      </c>
      <c r="C2666" s="10" t="str">
        <f>IFERROR(Calculations!J2666,"")</f>
        <v/>
      </c>
      <c r="D2666" s="10" t="str">
        <f xml:space="preserve"> IF(OR(Calculations!C2666 = "",Calculations!C2666 = WorkTypeString),  IFERROR(Calculations!J2666,""), NA())</f>
        <v/>
      </c>
      <c r="E2666" s="10">
        <f t="array" ref="E2666">PERCENTILE(IF(ISERROR(D2666:D7665)=FALSE,D2666:D7665),CycleTimePercentile)</f>
        <v>0</v>
      </c>
      <c r="F2666" s="2" t="e">
        <f xml:space="preserve"> IF(Calculations!C2666 = DefectTypeString,  IFERROR(Calculations!J2666,""), NA())</f>
        <v>#N/A</v>
      </c>
      <c r="G2666" s="10">
        <f t="array" ref="G2666">PERCENTILE(IF(ISERROR(F2666:F7665)=FALSE,F2666:F7665),CycleTimePercentile)</f>
        <v>0</v>
      </c>
      <c r="H2666" s="2" t="e">
        <f ca="1" xml:space="preserve"> IF(OR(Calculations!C2666 = "",Calculations!C2666 = WorkTypeString),  Calculations!K2666, NA())</f>
        <v>#N/A</v>
      </c>
      <c r="I2666" s="2" t="e">
        <f xml:space="preserve"> IF(Calculations!C2666 = DefectTypeString,  Calculations!K2666, NA())</f>
        <v>#N/A</v>
      </c>
    </row>
    <row r="2667" spans="1:9" x14ac:dyDescent="0.25">
      <c r="A2667" s="8" t="str">
        <f>Calculations!A2667</f>
        <v/>
      </c>
      <c r="B2667" s="2" t="str">
        <f t="shared" si="46"/>
        <v/>
      </c>
      <c r="C2667" s="10" t="str">
        <f>IFERROR(Calculations!J2667,"")</f>
        <v/>
      </c>
      <c r="D2667" s="10" t="str">
        <f xml:space="preserve"> IF(OR(Calculations!C2667 = "",Calculations!C2667 = WorkTypeString),  IFERROR(Calculations!J2667,""), NA())</f>
        <v/>
      </c>
      <c r="E2667" s="10">
        <f t="array" ref="E2667">PERCENTILE(IF(ISERROR(D2667:D7666)=FALSE,D2667:D7666),CycleTimePercentile)</f>
        <v>0</v>
      </c>
      <c r="F2667" s="2" t="e">
        <f xml:space="preserve"> IF(Calculations!C2667 = DefectTypeString,  IFERROR(Calculations!J2667,""), NA())</f>
        <v>#N/A</v>
      </c>
      <c r="G2667" s="10">
        <f t="array" ref="G2667">PERCENTILE(IF(ISERROR(F2667:F7666)=FALSE,F2667:F7666),CycleTimePercentile)</f>
        <v>0</v>
      </c>
      <c r="H2667" s="2" t="e">
        <f ca="1" xml:space="preserve"> IF(OR(Calculations!C2667 = "",Calculations!C2667 = WorkTypeString),  Calculations!K2667, NA())</f>
        <v>#N/A</v>
      </c>
      <c r="I2667" s="2" t="e">
        <f xml:space="preserve"> IF(Calculations!C2667 = DefectTypeString,  Calculations!K2667, NA())</f>
        <v>#N/A</v>
      </c>
    </row>
    <row r="2668" spans="1:9" x14ac:dyDescent="0.25">
      <c r="A2668" s="8" t="str">
        <f>Calculations!A2668</f>
        <v/>
      </c>
      <c r="B2668" s="2" t="str">
        <f t="shared" si="46"/>
        <v/>
      </c>
      <c r="C2668" s="10" t="str">
        <f>IFERROR(Calculations!J2668,"")</f>
        <v/>
      </c>
      <c r="D2668" s="10" t="str">
        <f xml:space="preserve"> IF(OR(Calculations!C2668 = "",Calculations!C2668 = WorkTypeString),  IFERROR(Calculations!J2668,""), NA())</f>
        <v/>
      </c>
      <c r="E2668" s="10">
        <f t="array" ref="E2668">PERCENTILE(IF(ISERROR(D2668:D7667)=FALSE,D2668:D7667),CycleTimePercentile)</f>
        <v>0</v>
      </c>
      <c r="F2668" s="2" t="e">
        <f xml:space="preserve"> IF(Calculations!C2668 = DefectTypeString,  IFERROR(Calculations!J2668,""), NA())</f>
        <v>#N/A</v>
      </c>
      <c r="G2668" s="10">
        <f t="array" ref="G2668">PERCENTILE(IF(ISERROR(F2668:F7667)=FALSE,F2668:F7667),CycleTimePercentile)</f>
        <v>0</v>
      </c>
      <c r="H2668" s="2" t="e">
        <f ca="1" xml:space="preserve"> IF(OR(Calculations!C2668 = "",Calculations!C2668 = WorkTypeString),  Calculations!K2668, NA())</f>
        <v>#N/A</v>
      </c>
      <c r="I2668" s="2" t="e">
        <f xml:space="preserve"> IF(Calculations!C2668 = DefectTypeString,  Calculations!K2668, NA())</f>
        <v>#N/A</v>
      </c>
    </row>
    <row r="2669" spans="1:9" x14ac:dyDescent="0.25">
      <c r="A2669" s="8" t="str">
        <f>Calculations!A2669</f>
        <v/>
      </c>
      <c r="B2669" s="2" t="str">
        <f t="shared" si="46"/>
        <v/>
      </c>
      <c r="C2669" s="10" t="str">
        <f>IFERROR(Calculations!J2669,"")</f>
        <v/>
      </c>
      <c r="D2669" s="10" t="str">
        <f xml:space="preserve"> IF(OR(Calculations!C2669 = "",Calculations!C2669 = WorkTypeString),  IFERROR(Calculations!J2669,""), NA())</f>
        <v/>
      </c>
      <c r="E2669" s="10">
        <f t="array" ref="E2669">PERCENTILE(IF(ISERROR(D2669:D7668)=FALSE,D2669:D7668),CycleTimePercentile)</f>
        <v>0</v>
      </c>
      <c r="F2669" s="2" t="e">
        <f xml:space="preserve"> IF(Calculations!C2669 = DefectTypeString,  IFERROR(Calculations!J2669,""), NA())</f>
        <v>#N/A</v>
      </c>
      <c r="G2669" s="10">
        <f t="array" ref="G2669">PERCENTILE(IF(ISERROR(F2669:F7668)=FALSE,F2669:F7668),CycleTimePercentile)</f>
        <v>0</v>
      </c>
      <c r="H2669" s="2" t="e">
        <f ca="1" xml:space="preserve"> IF(OR(Calculations!C2669 = "",Calculations!C2669 = WorkTypeString),  Calculations!K2669, NA())</f>
        <v>#N/A</v>
      </c>
      <c r="I2669" s="2" t="e">
        <f xml:space="preserve"> IF(Calculations!C2669 = DefectTypeString,  Calculations!K2669, NA())</f>
        <v>#N/A</v>
      </c>
    </row>
    <row r="2670" spans="1:9" x14ac:dyDescent="0.25">
      <c r="A2670" s="8" t="str">
        <f>Calculations!A2670</f>
        <v/>
      </c>
      <c r="B2670" s="2" t="str">
        <f t="shared" si="46"/>
        <v/>
      </c>
      <c r="C2670" s="10" t="str">
        <f>IFERROR(Calculations!J2670,"")</f>
        <v/>
      </c>
      <c r="D2670" s="10" t="str">
        <f xml:space="preserve"> IF(OR(Calculations!C2670 = "",Calculations!C2670 = WorkTypeString),  IFERROR(Calculations!J2670,""), NA())</f>
        <v/>
      </c>
      <c r="E2670" s="10">
        <f t="array" ref="E2670">PERCENTILE(IF(ISERROR(D2670:D7669)=FALSE,D2670:D7669),CycleTimePercentile)</f>
        <v>0</v>
      </c>
      <c r="F2670" s="2" t="e">
        <f xml:space="preserve"> IF(Calculations!C2670 = DefectTypeString,  IFERROR(Calculations!J2670,""), NA())</f>
        <v>#N/A</v>
      </c>
      <c r="G2670" s="10">
        <f t="array" ref="G2670">PERCENTILE(IF(ISERROR(F2670:F7669)=FALSE,F2670:F7669),CycleTimePercentile)</f>
        <v>0</v>
      </c>
      <c r="H2670" s="2" t="e">
        <f ca="1" xml:space="preserve"> IF(OR(Calculations!C2670 = "",Calculations!C2670 = WorkTypeString),  Calculations!K2670, NA())</f>
        <v>#N/A</v>
      </c>
      <c r="I2670" s="2" t="e">
        <f xml:space="preserve"> IF(Calculations!C2670 = DefectTypeString,  Calculations!K2670, NA())</f>
        <v>#N/A</v>
      </c>
    </row>
    <row r="2671" spans="1:9" x14ac:dyDescent="0.25">
      <c r="A2671" s="8" t="str">
        <f>Calculations!A2671</f>
        <v/>
      </c>
      <c r="B2671" s="2" t="str">
        <f t="shared" si="46"/>
        <v/>
      </c>
      <c r="C2671" s="10" t="str">
        <f>IFERROR(Calculations!J2671,"")</f>
        <v/>
      </c>
      <c r="D2671" s="10" t="str">
        <f xml:space="preserve"> IF(OR(Calculations!C2671 = "",Calculations!C2671 = WorkTypeString),  IFERROR(Calculations!J2671,""), NA())</f>
        <v/>
      </c>
      <c r="E2671" s="10">
        <f t="array" ref="E2671">PERCENTILE(IF(ISERROR(D2671:D7670)=FALSE,D2671:D7670),CycleTimePercentile)</f>
        <v>0</v>
      </c>
      <c r="F2671" s="2" t="e">
        <f xml:space="preserve"> IF(Calculations!C2671 = DefectTypeString,  IFERROR(Calculations!J2671,""), NA())</f>
        <v>#N/A</v>
      </c>
      <c r="G2671" s="10">
        <f t="array" ref="G2671">PERCENTILE(IF(ISERROR(F2671:F7670)=FALSE,F2671:F7670),CycleTimePercentile)</f>
        <v>0</v>
      </c>
      <c r="H2671" s="2" t="e">
        <f ca="1" xml:space="preserve"> IF(OR(Calculations!C2671 = "",Calculations!C2671 = WorkTypeString),  Calculations!K2671, NA())</f>
        <v>#N/A</v>
      </c>
      <c r="I2671" s="2" t="e">
        <f xml:space="preserve"> IF(Calculations!C2671 = DefectTypeString,  Calculations!K2671, NA())</f>
        <v>#N/A</v>
      </c>
    </row>
    <row r="2672" spans="1:9" x14ac:dyDescent="0.25">
      <c r="A2672" s="8" t="str">
        <f>Calculations!A2672</f>
        <v/>
      </c>
      <c r="B2672" s="2" t="str">
        <f t="shared" si="46"/>
        <v/>
      </c>
      <c r="C2672" s="10" t="str">
        <f>IFERROR(Calculations!J2672,"")</f>
        <v/>
      </c>
      <c r="D2672" s="10" t="str">
        <f xml:space="preserve"> IF(OR(Calculations!C2672 = "",Calculations!C2672 = WorkTypeString),  IFERROR(Calculations!J2672,""), NA())</f>
        <v/>
      </c>
      <c r="E2672" s="10">
        <f t="array" ref="E2672">PERCENTILE(IF(ISERROR(D2672:D7671)=FALSE,D2672:D7671),CycleTimePercentile)</f>
        <v>0</v>
      </c>
      <c r="F2672" s="2" t="e">
        <f xml:space="preserve"> IF(Calculations!C2672 = DefectTypeString,  IFERROR(Calculations!J2672,""), NA())</f>
        <v>#N/A</v>
      </c>
      <c r="G2672" s="10">
        <f t="array" ref="G2672">PERCENTILE(IF(ISERROR(F2672:F7671)=FALSE,F2672:F7671),CycleTimePercentile)</f>
        <v>0</v>
      </c>
      <c r="H2672" s="2" t="e">
        <f ca="1" xml:space="preserve"> IF(OR(Calculations!C2672 = "",Calculations!C2672 = WorkTypeString),  Calculations!K2672, NA())</f>
        <v>#N/A</v>
      </c>
      <c r="I2672" s="2" t="e">
        <f xml:space="preserve"> IF(Calculations!C2672 = DefectTypeString,  Calculations!K2672, NA())</f>
        <v>#N/A</v>
      </c>
    </row>
    <row r="2673" spans="1:9" x14ac:dyDescent="0.25">
      <c r="A2673" s="8" t="str">
        <f>Calculations!A2673</f>
        <v/>
      </c>
      <c r="B2673" s="2" t="str">
        <f t="shared" si="46"/>
        <v/>
      </c>
      <c r="C2673" s="10" t="str">
        <f>IFERROR(Calculations!J2673,"")</f>
        <v/>
      </c>
      <c r="D2673" s="10" t="str">
        <f xml:space="preserve"> IF(OR(Calculations!C2673 = "",Calculations!C2673 = WorkTypeString),  IFERROR(Calculations!J2673,""), NA())</f>
        <v/>
      </c>
      <c r="E2673" s="10">
        <f t="array" ref="E2673">PERCENTILE(IF(ISERROR(D2673:D7672)=FALSE,D2673:D7672),CycleTimePercentile)</f>
        <v>0</v>
      </c>
      <c r="F2673" s="2" t="e">
        <f xml:space="preserve"> IF(Calculations!C2673 = DefectTypeString,  IFERROR(Calculations!J2673,""), NA())</f>
        <v>#N/A</v>
      </c>
      <c r="G2673" s="10">
        <f t="array" ref="G2673">PERCENTILE(IF(ISERROR(F2673:F7672)=FALSE,F2673:F7672),CycleTimePercentile)</f>
        <v>0</v>
      </c>
      <c r="H2673" s="2" t="e">
        <f ca="1" xml:space="preserve"> IF(OR(Calculations!C2673 = "",Calculations!C2673 = WorkTypeString),  Calculations!K2673, NA())</f>
        <v>#N/A</v>
      </c>
      <c r="I2673" s="2" t="e">
        <f xml:space="preserve"> IF(Calculations!C2673 = DefectTypeString,  Calculations!K2673, NA())</f>
        <v>#N/A</v>
      </c>
    </row>
    <row r="2674" spans="1:9" x14ac:dyDescent="0.25">
      <c r="A2674" s="8" t="str">
        <f>Calculations!A2674</f>
        <v/>
      </c>
      <c r="B2674" s="2" t="str">
        <f t="shared" si="46"/>
        <v/>
      </c>
      <c r="C2674" s="10" t="str">
        <f>IFERROR(Calculations!J2674,"")</f>
        <v/>
      </c>
      <c r="D2674" s="10" t="str">
        <f xml:space="preserve"> IF(OR(Calculations!C2674 = "",Calculations!C2674 = WorkTypeString),  IFERROR(Calculations!J2674,""), NA())</f>
        <v/>
      </c>
      <c r="E2674" s="10">
        <f t="array" ref="E2674">PERCENTILE(IF(ISERROR(D2674:D7673)=FALSE,D2674:D7673),CycleTimePercentile)</f>
        <v>0</v>
      </c>
      <c r="F2674" s="2" t="e">
        <f xml:space="preserve"> IF(Calculations!C2674 = DefectTypeString,  IFERROR(Calculations!J2674,""), NA())</f>
        <v>#N/A</v>
      </c>
      <c r="G2674" s="10">
        <f t="array" ref="G2674">PERCENTILE(IF(ISERROR(F2674:F7673)=FALSE,F2674:F7673),CycleTimePercentile)</f>
        <v>0</v>
      </c>
      <c r="H2674" s="2" t="e">
        <f ca="1" xml:space="preserve"> IF(OR(Calculations!C2674 = "",Calculations!C2674 = WorkTypeString),  Calculations!K2674, NA())</f>
        <v>#N/A</v>
      </c>
      <c r="I2674" s="2" t="e">
        <f xml:space="preserve"> IF(Calculations!C2674 = DefectTypeString,  Calculations!K2674, NA())</f>
        <v>#N/A</v>
      </c>
    </row>
    <row r="2675" spans="1:9" x14ac:dyDescent="0.25">
      <c r="A2675" s="8" t="str">
        <f>Calculations!A2675</f>
        <v/>
      </c>
      <c r="B2675" s="2" t="str">
        <f t="shared" si="46"/>
        <v/>
      </c>
      <c r="C2675" s="10" t="str">
        <f>IFERROR(Calculations!J2675,"")</f>
        <v/>
      </c>
      <c r="D2675" s="10" t="str">
        <f xml:space="preserve"> IF(OR(Calculations!C2675 = "",Calculations!C2675 = WorkTypeString),  IFERROR(Calculations!J2675,""), NA())</f>
        <v/>
      </c>
      <c r="E2675" s="10">
        <f t="array" ref="E2675">PERCENTILE(IF(ISERROR(D2675:D7674)=FALSE,D2675:D7674),CycleTimePercentile)</f>
        <v>0</v>
      </c>
      <c r="F2675" s="2" t="e">
        <f xml:space="preserve"> IF(Calculations!C2675 = DefectTypeString,  IFERROR(Calculations!J2675,""), NA())</f>
        <v>#N/A</v>
      </c>
      <c r="G2675" s="10">
        <f t="array" ref="G2675">PERCENTILE(IF(ISERROR(F2675:F7674)=FALSE,F2675:F7674),CycleTimePercentile)</f>
        <v>0</v>
      </c>
      <c r="H2675" s="2" t="e">
        <f ca="1" xml:space="preserve"> IF(OR(Calculations!C2675 = "",Calculations!C2675 = WorkTypeString),  Calculations!K2675, NA())</f>
        <v>#N/A</v>
      </c>
      <c r="I2675" s="2" t="e">
        <f xml:space="preserve"> IF(Calculations!C2675 = DefectTypeString,  Calculations!K2675, NA())</f>
        <v>#N/A</v>
      </c>
    </row>
    <row r="2676" spans="1:9" x14ac:dyDescent="0.25">
      <c r="A2676" s="8" t="str">
        <f>Calculations!A2676</f>
        <v/>
      </c>
      <c r="B2676" s="2" t="str">
        <f t="shared" si="46"/>
        <v/>
      </c>
      <c r="C2676" s="10" t="str">
        <f>IFERROR(Calculations!J2676,"")</f>
        <v/>
      </c>
      <c r="D2676" s="10" t="str">
        <f xml:space="preserve"> IF(OR(Calculations!C2676 = "",Calculations!C2676 = WorkTypeString),  IFERROR(Calculations!J2676,""), NA())</f>
        <v/>
      </c>
      <c r="E2676" s="10">
        <f t="array" ref="E2676">PERCENTILE(IF(ISERROR(D2676:D7675)=FALSE,D2676:D7675),CycleTimePercentile)</f>
        <v>0</v>
      </c>
      <c r="F2676" s="2" t="e">
        <f xml:space="preserve"> IF(Calculations!C2676 = DefectTypeString,  IFERROR(Calculations!J2676,""), NA())</f>
        <v>#N/A</v>
      </c>
      <c r="G2676" s="10">
        <f t="array" ref="G2676">PERCENTILE(IF(ISERROR(F2676:F7675)=FALSE,F2676:F7675),CycleTimePercentile)</f>
        <v>0</v>
      </c>
      <c r="H2676" s="2" t="e">
        <f ca="1" xml:space="preserve"> IF(OR(Calculations!C2676 = "",Calculations!C2676 = WorkTypeString),  Calculations!K2676, NA())</f>
        <v>#N/A</v>
      </c>
      <c r="I2676" s="2" t="e">
        <f xml:space="preserve"> IF(Calculations!C2676 = DefectTypeString,  Calculations!K2676, NA())</f>
        <v>#N/A</v>
      </c>
    </row>
    <row r="2677" spans="1:9" x14ac:dyDescent="0.25">
      <c r="A2677" s="8" t="str">
        <f>Calculations!A2677</f>
        <v/>
      </c>
      <c r="B2677" s="2" t="str">
        <f t="shared" si="46"/>
        <v/>
      </c>
      <c r="C2677" s="10" t="str">
        <f>IFERROR(Calculations!J2677,"")</f>
        <v/>
      </c>
      <c r="D2677" s="10" t="str">
        <f xml:space="preserve"> IF(OR(Calculations!C2677 = "",Calculations!C2677 = WorkTypeString),  IFERROR(Calculations!J2677,""), NA())</f>
        <v/>
      </c>
      <c r="E2677" s="10">
        <f t="array" ref="E2677">PERCENTILE(IF(ISERROR(D2677:D7676)=FALSE,D2677:D7676),CycleTimePercentile)</f>
        <v>0</v>
      </c>
      <c r="F2677" s="2" t="e">
        <f xml:space="preserve"> IF(Calculations!C2677 = DefectTypeString,  IFERROR(Calculations!J2677,""), NA())</f>
        <v>#N/A</v>
      </c>
      <c r="G2677" s="10">
        <f t="array" ref="G2677">PERCENTILE(IF(ISERROR(F2677:F7676)=FALSE,F2677:F7676),CycleTimePercentile)</f>
        <v>0</v>
      </c>
      <c r="H2677" s="2" t="e">
        <f ca="1" xml:space="preserve"> IF(OR(Calculations!C2677 = "",Calculations!C2677 = WorkTypeString),  Calculations!K2677, NA())</f>
        <v>#N/A</v>
      </c>
      <c r="I2677" s="2" t="e">
        <f xml:space="preserve"> IF(Calculations!C2677 = DefectTypeString,  Calculations!K2677, NA())</f>
        <v>#N/A</v>
      </c>
    </row>
    <row r="2678" spans="1:9" x14ac:dyDescent="0.25">
      <c r="A2678" s="8" t="str">
        <f>Calculations!A2678</f>
        <v/>
      </c>
      <c r="B2678" s="2" t="str">
        <f t="shared" si="46"/>
        <v/>
      </c>
      <c r="C2678" s="10" t="str">
        <f>IFERROR(Calculations!J2678,"")</f>
        <v/>
      </c>
      <c r="D2678" s="10" t="str">
        <f xml:space="preserve"> IF(OR(Calculations!C2678 = "",Calculations!C2678 = WorkTypeString),  IFERROR(Calculations!J2678,""), NA())</f>
        <v/>
      </c>
      <c r="E2678" s="10">
        <f t="array" ref="E2678">PERCENTILE(IF(ISERROR(D2678:D7677)=FALSE,D2678:D7677),CycleTimePercentile)</f>
        <v>0</v>
      </c>
      <c r="F2678" s="2" t="e">
        <f xml:space="preserve"> IF(Calculations!C2678 = DefectTypeString,  IFERROR(Calculations!J2678,""), NA())</f>
        <v>#N/A</v>
      </c>
      <c r="G2678" s="10">
        <f t="array" ref="G2678">PERCENTILE(IF(ISERROR(F2678:F7677)=FALSE,F2678:F7677),CycleTimePercentile)</f>
        <v>0</v>
      </c>
      <c r="H2678" s="2" t="e">
        <f ca="1" xml:space="preserve"> IF(OR(Calculations!C2678 = "",Calculations!C2678 = WorkTypeString),  Calculations!K2678, NA())</f>
        <v>#N/A</v>
      </c>
      <c r="I2678" s="2" t="e">
        <f xml:space="preserve"> IF(Calculations!C2678 = DefectTypeString,  Calculations!K2678, NA())</f>
        <v>#N/A</v>
      </c>
    </row>
    <row r="2679" spans="1:9" x14ac:dyDescent="0.25">
      <c r="A2679" s="8" t="str">
        <f>Calculations!A2679</f>
        <v/>
      </c>
      <c r="B2679" s="2" t="str">
        <f t="shared" si="46"/>
        <v/>
      </c>
      <c r="C2679" s="10" t="str">
        <f>IFERROR(Calculations!J2679,"")</f>
        <v/>
      </c>
      <c r="D2679" s="10" t="str">
        <f xml:space="preserve"> IF(OR(Calculations!C2679 = "",Calculations!C2679 = WorkTypeString),  IFERROR(Calculations!J2679,""), NA())</f>
        <v/>
      </c>
      <c r="E2679" s="10">
        <f t="array" ref="E2679">PERCENTILE(IF(ISERROR(D2679:D7678)=FALSE,D2679:D7678),CycleTimePercentile)</f>
        <v>0</v>
      </c>
      <c r="F2679" s="2" t="e">
        <f xml:space="preserve"> IF(Calculations!C2679 = DefectTypeString,  IFERROR(Calculations!J2679,""), NA())</f>
        <v>#N/A</v>
      </c>
      <c r="G2679" s="10">
        <f t="array" ref="G2679">PERCENTILE(IF(ISERROR(F2679:F7678)=FALSE,F2679:F7678),CycleTimePercentile)</f>
        <v>0</v>
      </c>
      <c r="H2679" s="2" t="e">
        <f ca="1" xml:space="preserve"> IF(OR(Calculations!C2679 = "",Calculations!C2679 = WorkTypeString),  Calculations!K2679, NA())</f>
        <v>#N/A</v>
      </c>
      <c r="I2679" s="2" t="e">
        <f xml:space="preserve"> IF(Calculations!C2679 = DefectTypeString,  Calculations!K2679, NA())</f>
        <v>#N/A</v>
      </c>
    </row>
    <row r="2680" spans="1:9" x14ac:dyDescent="0.25">
      <c r="A2680" s="8" t="str">
        <f>Calculations!A2680</f>
        <v/>
      </c>
      <c r="B2680" s="2" t="str">
        <f t="shared" si="46"/>
        <v/>
      </c>
      <c r="C2680" s="10" t="str">
        <f>IFERROR(Calculations!J2680,"")</f>
        <v/>
      </c>
      <c r="D2680" s="10" t="str">
        <f xml:space="preserve"> IF(OR(Calculations!C2680 = "",Calculations!C2680 = WorkTypeString),  IFERROR(Calculations!J2680,""), NA())</f>
        <v/>
      </c>
      <c r="E2680" s="10">
        <f t="array" ref="E2680">PERCENTILE(IF(ISERROR(D2680:D7679)=FALSE,D2680:D7679),CycleTimePercentile)</f>
        <v>0</v>
      </c>
      <c r="F2680" s="2" t="e">
        <f xml:space="preserve"> IF(Calculations!C2680 = DefectTypeString,  IFERROR(Calculations!J2680,""), NA())</f>
        <v>#N/A</v>
      </c>
      <c r="G2680" s="10">
        <f t="array" ref="G2680">PERCENTILE(IF(ISERROR(F2680:F7679)=FALSE,F2680:F7679),CycleTimePercentile)</f>
        <v>0</v>
      </c>
      <c r="H2680" s="2" t="e">
        <f ca="1" xml:space="preserve"> IF(OR(Calculations!C2680 = "",Calculations!C2680 = WorkTypeString),  Calculations!K2680, NA())</f>
        <v>#N/A</v>
      </c>
      <c r="I2680" s="2" t="e">
        <f xml:space="preserve"> IF(Calculations!C2680 = DefectTypeString,  Calculations!K2680, NA())</f>
        <v>#N/A</v>
      </c>
    </row>
    <row r="2681" spans="1:9" x14ac:dyDescent="0.25">
      <c r="A2681" s="8" t="str">
        <f>Calculations!A2681</f>
        <v/>
      </c>
      <c r="B2681" s="2" t="str">
        <f t="shared" si="46"/>
        <v/>
      </c>
      <c r="C2681" s="10" t="str">
        <f>IFERROR(Calculations!J2681,"")</f>
        <v/>
      </c>
      <c r="D2681" s="10" t="str">
        <f xml:space="preserve"> IF(OR(Calculations!C2681 = "",Calculations!C2681 = WorkTypeString),  IFERROR(Calculations!J2681,""), NA())</f>
        <v/>
      </c>
      <c r="E2681" s="10">
        <f t="array" ref="E2681">PERCENTILE(IF(ISERROR(D2681:D7680)=FALSE,D2681:D7680),CycleTimePercentile)</f>
        <v>0</v>
      </c>
      <c r="F2681" s="2" t="e">
        <f xml:space="preserve"> IF(Calculations!C2681 = DefectTypeString,  IFERROR(Calculations!J2681,""), NA())</f>
        <v>#N/A</v>
      </c>
      <c r="G2681" s="10">
        <f t="array" ref="G2681">PERCENTILE(IF(ISERROR(F2681:F7680)=FALSE,F2681:F7680),CycleTimePercentile)</f>
        <v>0</v>
      </c>
      <c r="H2681" s="2" t="e">
        <f ca="1" xml:space="preserve"> IF(OR(Calculations!C2681 = "",Calculations!C2681 = WorkTypeString),  Calculations!K2681, NA())</f>
        <v>#N/A</v>
      </c>
      <c r="I2681" s="2" t="e">
        <f xml:space="preserve"> IF(Calculations!C2681 = DefectTypeString,  Calculations!K2681, NA())</f>
        <v>#N/A</v>
      </c>
    </row>
    <row r="2682" spans="1:9" x14ac:dyDescent="0.25">
      <c r="A2682" s="8" t="str">
        <f>Calculations!A2682</f>
        <v/>
      </c>
      <c r="B2682" s="2" t="str">
        <f t="shared" si="46"/>
        <v/>
      </c>
      <c r="C2682" s="10" t="str">
        <f>IFERROR(Calculations!J2682,"")</f>
        <v/>
      </c>
      <c r="D2682" s="10" t="str">
        <f xml:space="preserve"> IF(OR(Calculations!C2682 = "",Calculations!C2682 = WorkTypeString),  IFERROR(Calculations!J2682,""), NA())</f>
        <v/>
      </c>
      <c r="E2682" s="10">
        <f t="array" ref="E2682">PERCENTILE(IF(ISERROR(D2682:D7681)=FALSE,D2682:D7681),CycleTimePercentile)</f>
        <v>0</v>
      </c>
      <c r="F2682" s="2" t="e">
        <f xml:space="preserve"> IF(Calculations!C2682 = DefectTypeString,  IFERROR(Calculations!J2682,""), NA())</f>
        <v>#N/A</v>
      </c>
      <c r="G2682" s="10">
        <f t="array" ref="G2682">PERCENTILE(IF(ISERROR(F2682:F7681)=FALSE,F2682:F7681),CycleTimePercentile)</f>
        <v>0</v>
      </c>
      <c r="H2682" s="2" t="e">
        <f ca="1" xml:space="preserve"> IF(OR(Calculations!C2682 = "",Calculations!C2682 = WorkTypeString),  Calculations!K2682, NA())</f>
        <v>#N/A</v>
      </c>
      <c r="I2682" s="2" t="e">
        <f xml:space="preserve"> IF(Calculations!C2682 = DefectTypeString,  Calculations!K2682, NA())</f>
        <v>#N/A</v>
      </c>
    </row>
    <row r="2683" spans="1:9" x14ac:dyDescent="0.25">
      <c r="A2683" s="8" t="str">
        <f>Calculations!A2683</f>
        <v/>
      </c>
      <c r="B2683" s="2" t="str">
        <f t="shared" si="46"/>
        <v/>
      </c>
      <c r="C2683" s="10" t="str">
        <f>IFERROR(Calculations!J2683,"")</f>
        <v/>
      </c>
      <c r="D2683" s="10" t="str">
        <f xml:space="preserve"> IF(OR(Calculations!C2683 = "",Calculations!C2683 = WorkTypeString),  IFERROR(Calculations!J2683,""), NA())</f>
        <v/>
      </c>
      <c r="E2683" s="10">
        <f t="array" ref="E2683">PERCENTILE(IF(ISERROR(D2683:D7682)=FALSE,D2683:D7682),CycleTimePercentile)</f>
        <v>0</v>
      </c>
      <c r="F2683" s="2" t="e">
        <f xml:space="preserve"> IF(Calculations!C2683 = DefectTypeString,  IFERROR(Calculations!J2683,""), NA())</f>
        <v>#N/A</v>
      </c>
      <c r="G2683" s="10">
        <f t="array" ref="G2683">PERCENTILE(IF(ISERROR(F2683:F7682)=FALSE,F2683:F7682),CycleTimePercentile)</f>
        <v>0</v>
      </c>
      <c r="H2683" s="2" t="e">
        <f ca="1" xml:space="preserve"> IF(OR(Calculations!C2683 = "",Calculations!C2683 = WorkTypeString),  Calculations!K2683, NA())</f>
        <v>#N/A</v>
      </c>
      <c r="I2683" s="2" t="e">
        <f xml:space="preserve"> IF(Calculations!C2683 = DefectTypeString,  Calculations!K2683, NA())</f>
        <v>#N/A</v>
      </c>
    </row>
    <row r="2684" spans="1:9" x14ac:dyDescent="0.25">
      <c r="A2684" s="8" t="str">
        <f>Calculations!A2684</f>
        <v/>
      </c>
      <c r="B2684" s="2" t="str">
        <f t="shared" si="46"/>
        <v/>
      </c>
      <c r="C2684" s="10" t="str">
        <f>IFERROR(Calculations!J2684,"")</f>
        <v/>
      </c>
      <c r="D2684" s="10" t="str">
        <f xml:space="preserve"> IF(OR(Calculations!C2684 = "",Calculations!C2684 = WorkTypeString),  IFERROR(Calculations!J2684,""), NA())</f>
        <v/>
      </c>
      <c r="E2684" s="10">
        <f t="array" ref="E2684">PERCENTILE(IF(ISERROR(D2684:D7683)=FALSE,D2684:D7683),CycleTimePercentile)</f>
        <v>0</v>
      </c>
      <c r="F2684" s="2" t="e">
        <f xml:space="preserve"> IF(Calculations!C2684 = DefectTypeString,  IFERROR(Calculations!J2684,""), NA())</f>
        <v>#N/A</v>
      </c>
      <c r="G2684" s="10">
        <f t="array" ref="G2684">PERCENTILE(IF(ISERROR(F2684:F7683)=FALSE,F2684:F7683),CycleTimePercentile)</f>
        <v>0</v>
      </c>
      <c r="H2684" s="2" t="e">
        <f ca="1" xml:space="preserve"> IF(OR(Calculations!C2684 = "",Calculations!C2684 = WorkTypeString),  Calculations!K2684, NA())</f>
        <v>#N/A</v>
      </c>
      <c r="I2684" s="2" t="e">
        <f xml:space="preserve"> IF(Calculations!C2684 = DefectTypeString,  Calculations!K2684, NA())</f>
        <v>#N/A</v>
      </c>
    </row>
    <row r="2685" spans="1:9" x14ac:dyDescent="0.25">
      <c r="A2685" s="8" t="str">
        <f>Calculations!A2685</f>
        <v/>
      </c>
      <c r="B2685" s="2" t="str">
        <f t="shared" si="46"/>
        <v/>
      </c>
      <c r="C2685" s="10" t="str">
        <f>IFERROR(Calculations!J2685,"")</f>
        <v/>
      </c>
      <c r="D2685" s="10" t="str">
        <f xml:space="preserve"> IF(OR(Calculations!C2685 = "",Calculations!C2685 = WorkTypeString),  IFERROR(Calculations!J2685,""), NA())</f>
        <v/>
      </c>
      <c r="E2685" s="10">
        <f t="array" ref="E2685">PERCENTILE(IF(ISERROR(D2685:D7684)=FALSE,D2685:D7684),CycleTimePercentile)</f>
        <v>0</v>
      </c>
      <c r="F2685" s="2" t="e">
        <f xml:space="preserve"> IF(Calculations!C2685 = DefectTypeString,  IFERROR(Calculations!J2685,""), NA())</f>
        <v>#N/A</v>
      </c>
      <c r="G2685" s="10">
        <f t="array" ref="G2685">PERCENTILE(IF(ISERROR(F2685:F7684)=FALSE,F2685:F7684),CycleTimePercentile)</f>
        <v>0</v>
      </c>
      <c r="H2685" s="2" t="e">
        <f ca="1" xml:space="preserve"> IF(OR(Calculations!C2685 = "",Calculations!C2685 = WorkTypeString),  Calculations!K2685, NA())</f>
        <v>#N/A</v>
      </c>
      <c r="I2685" s="2" t="e">
        <f xml:space="preserve"> IF(Calculations!C2685 = DefectTypeString,  Calculations!K2685, NA())</f>
        <v>#N/A</v>
      </c>
    </row>
    <row r="2686" spans="1:9" x14ac:dyDescent="0.25">
      <c r="A2686" s="8" t="str">
        <f>Calculations!A2686</f>
        <v/>
      </c>
      <c r="B2686" s="2" t="str">
        <f t="shared" si="46"/>
        <v/>
      </c>
      <c r="C2686" s="10" t="str">
        <f>IFERROR(Calculations!J2686,"")</f>
        <v/>
      </c>
      <c r="D2686" s="10" t="str">
        <f xml:space="preserve"> IF(OR(Calculations!C2686 = "",Calculations!C2686 = WorkTypeString),  IFERROR(Calculations!J2686,""), NA())</f>
        <v/>
      </c>
      <c r="E2686" s="10">
        <f t="array" ref="E2686">PERCENTILE(IF(ISERROR(D2686:D7685)=FALSE,D2686:D7685),CycleTimePercentile)</f>
        <v>0</v>
      </c>
      <c r="F2686" s="2" t="e">
        <f xml:space="preserve"> IF(Calculations!C2686 = DefectTypeString,  IFERROR(Calculations!J2686,""), NA())</f>
        <v>#N/A</v>
      </c>
      <c r="G2686" s="10">
        <f t="array" ref="G2686">PERCENTILE(IF(ISERROR(F2686:F7685)=FALSE,F2686:F7685),CycleTimePercentile)</f>
        <v>0</v>
      </c>
      <c r="H2686" s="2" t="e">
        <f ca="1" xml:space="preserve"> IF(OR(Calculations!C2686 = "",Calculations!C2686 = WorkTypeString),  Calculations!K2686, NA())</f>
        <v>#N/A</v>
      </c>
      <c r="I2686" s="2" t="e">
        <f xml:space="preserve"> IF(Calculations!C2686 = DefectTypeString,  Calculations!K2686, NA())</f>
        <v>#N/A</v>
      </c>
    </row>
    <row r="2687" spans="1:9" x14ac:dyDescent="0.25">
      <c r="A2687" s="8" t="str">
        <f>Calculations!A2687</f>
        <v/>
      </c>
      <c r="B2687" s="2" t="str">
        <f t="shared" si="46"/>
        <v/>
      </c>
      <c r="C2687" s="10" t="str">
        <f>IFERROR(Calculations!J2687,"")</f>
        <v/>
      </c>
      <c r="D2687" s="10" t="str">
        <f xml:space="preserve"> IF(OR(Calculations!C2687 = "",Calculations!C2687 = WorkTypeString),  IFERROR(Calculations!J2687,""), NA())</f>
        <v/>
      </c>
      <c r="E2687" s="10">
        <f t="array" ref="E2687">PERCENTILE(IF(ISERROR(D2687:D7686)=FALSE,D2687:D7686),CycleTimePercentile)</f>
        <v>0</v>
      </c>
      <c r="F2687" s="2" t="e">
        <f xml:space="preserve"> IF(Calculations!C2687 = DefectTypeString,  IFERROR(Calculations!J2687,""), NA())</f>
        <v>#N/A</v>
      </c>
      <c r="G2687" s="10">
        <f t="array" ref="G2687">PERCENTILE(IF(ISERROR(F2687:F7686)=FALSE,F2687:F7686),CycleTimePercentile)</f>
        <v>0</v>
      </c>
      <c r="H2687" s="2" t="e">
        <f ca="1" xml:space="preserve"> IF(OR(Calculations!C2687 = "",Calculations!C2687 = WorkTypeString),  Calculations!K2687, NA())</f>
        <v>#N/A</v>
      </c>
      <c r="I2687" s="2" t="e">
        <f xml:space="preserve"> IF(Calculations!C2687 = DefectTypeString,  Calculations!K2687, NA())</f>
        <v>#N/A</v>
      </c>
    </row>
    <row r="2688" spans="1:9" x14ac:dyDescent="0.25">
      <c r="A2688" s="8" t="str">
        <f>Calculations!A2688</f>
        <v/>
      </c>
      <c r="B2688" s="2" t="str">
        <f t="shared" si="46"/>
        <v/>
      </c>
      <c r="C2688" s="10" t="str">
        <f>IFERROR(Calculations!J2688,"")</f>
        <v/>
      </c>
      <c r="D2688" s="10" t="str">
        <f xml:space="preserve"> IF(OR(Calculations!C2688 = "",Calculations!C2688 = WorkTypeString),  IFERROR(Calculations!J2688,""), NA())</f>
        <v/>
      </c>
      <c r="E2688" s="10">
        <f t="array" ref="E2688">PERCENTILE(IF(ISERROR(D2688:D7687)=FALSE,D2688:D7687),CycleTimePercentile)</f>
        <v>0</v>
      </c>
      <c r="F2688" s="2" t="e">
        <f xml:space="preserve"> IF(Calculations!C2688 = DefectTypeString,  IFERROR(Calculations!J2688,""), NA())</f>
        <v>#N/A</v>
      </c>
      <c r="G2688" s="10">
        <f t="array" ref="G2688">PERCENTILE(IF(ISERROR(F2688:F7687)=FALSE,F2688:F7687),CycleTimePercentile)</f>
        <v>0</v>
      </c>
      <c r="H2688" s="2" t="e">
        <f ca="1" xml:space="preserve"> IF(OR(Calculations!C2688 = "",Calculations!C2688 = WorkTypeString),  Calculations!K2688, NA())</f>
        <v>#N/A</v>
      </c>
      <c r="I2688" s="2" t="e">
        <f xml:space="preserve"> IF(Calculations!C2688 = DefectTypeString,  Calculations!K2688, NA())</f>
        <v>#N/A</v>
      </c>
    </row>
    <row r="2689" spans="1:9" x14ac:dyDescent="0.25">
      <c r="A2689" s="8" t="str">
        <f>Calculations!A2689</f>
        <v/>
      </c>
      <c r="B2689" s="2" t="str">
        <f t="shared" si="46"/>
        <v/>
      </c>
      <c r="C2689" s="10" t="str">
        <f>IFERROR(Calculations!J2689,"")</f>
        <v/>
      </c>
      <c r="D2689" s="10" t="str">
        <f xml:space="preserve"> IF(OR(Calculations!C2689 = "",Calculations!C2689 = WorkTypeString),  IFERROR(Calculations!J2689,""), NA())</f>
        <v/>
      </c>
      <c r="E2689" s="10">
        <f t="array" ref="E2689">PERCENTILE(IF(ISERROR(D2689:D7688)=FALSE,D2689:D7688),CycleTimePercentile)</f>
        <v>0</v>
      </c>
      <c r="F2689" s="2" t="e">
        <f xml:space="preserve"> IF(Calculations!C2689 = DefectTypeString,  IFERROR(Calculations!J2689,""), NA())</f>
        <v>#N/A</v>
      </c>
      <c r="G2689" s="10">
        <f t="array" ref="G2689">PERCENTILE(IF(ISERROR(F2689:F7688)=FALSE,F2689:F7688),CycleTimePercentile)</f>
        <v>0</v>
      </c>
      <c r="H2689" s="2" t="e">
        <f ca="1" xml:space="preserve"> IF(OR(Calculations!C2689 = "",Calculations!C2689 = WorkTypeString),  Calculations!K2689, NA())</f>
        <v>#N/A</v>
      </c>
      <c r="I2689" s="2" t="e">
        <f xml:space="preserve"> IF(Calculations!C2689 = DefectTypeString,  Calculations!K2689, NA())</f>
        <v>#N/A</v>
      </c>
    </row>
    <row r="2690" spans="1:9" x14ac:dyDescent="0.25">
      <c r="A2690" s="8" t="str">
        <f>Calculations!A2690</f>
        <v/>
      </c>
      <c r="B2690" s="2" t="str">
        <f t="shared" si="46"/>
        <v/>
      </c>
      <c r="C2690" s="10" t="str">
        <f>IFERROR(Calculations!J2690,"")</f>
        <v/>
      </c>
      <c r="D2690" s="10" t="str">
        <f xml:space="preserve"> IF(OR(Calculations!C2690 = "",Calculations!C2690 = WorkTypeString),  IFERROR(Calculations!J2690,""), NA())</f>
        <v/>
      </c>
      <c r="E2690" s="10">
        <f t="array" ref="E2690">PERCENTILE(IF(ISERROR(D2690:D7689)=FALSE,D2690:D7689),CycleTimePercentile)</f>
        <v>0</v>
      </c>
      <c r="F2690" s="2" t="e">
        <f xml:space="preserve"> IF(Calculations!C2690 = DefectTypeString,  IFERROR(Calculations!J2690,""), NA())</f>
        <v>#N/A</v>
      </c>
      <c r="G2690" s="10">
        <f t="array" ref="G2690">PERCENTILE(IF(ISERROR(F2690:F7689)=FALSE,F2690:F7689),CycleTimePercentile)</f>
        <v>0</v>
      </c>
      <c r="H2690" s="2" t="e">
        <f ca="1" xml:space="preserve"> IF(OR(Calculations!C2690 = "",Calculations!C2690 = WorkTypeString),  Calculations!K2690, NA())</f>
        <v>#N/A</v>
      </c>
      <c r="I2690" s="2" t="e">
        <f xml:space="preserve"> IF(Calculations!C2690 = DefectTypeString,  Calculations!K2690, NA())</f>
        <v>#N/A</v>
      </c>
    </row>
    <row r="2691" spans="1:9" x14ac:dyDescent="0.25">
      <c r="A2691" s="8" t="str">
        <f>Calculations!A2691</f>
        <v/>
      </c>
      <c r="B2691" s="2" t="str">
        <f t="shared" ref="B2691:B2754" si="47">IF(ISNUMBER(A2691),YEAR(A2691)&amp;"-"&amp;TEXT(MONTH(A2691),"00")&amp;"-"&amp;TEXT(DAY(A2691),"00")&amp;"-"&amp;TEXT(HOUR(A2691),"00"),"")</f>
        <v/>
      </c>
      <c r="C2691" s="10" t="str">
        <f>IFERROR(Calculations!J2691,"")</f>
        <v/>
      </c>
      <c r="D2691" s="10" t="str">
        <f xml:space="preserve"> IF(OR(Calculations!C2691 = "",Calculations!C2691 = WorkTypeString),  IFERROR(Calculations!J2691,""), NA())</f>
        <v/>
      </c>
      <c r="E2691" s="10">
        <f t="array" ref="E2691">PERCENTILE(IF(ISERROR(D2691:D7690)=FALSE,D2691:D7690),CycleTimePercentile)</f>
        <v>0</v>
      </c>
      <c r="F2691" s="2" t="e">
        <f xml:space="preserve"> IF(Calculations!C2691 = DefectTypeString,  IFERROR(Calculations!J2691,""), NA())</f>
        <v>#N/A</v>
      </c>
      <c r="G2691" s="10">
        <f t="array" ref="G2691">PERCENTILE(IF(ISERROR(F2691:F7690)=FALSE,F2691:F7690),CycleTimePercentile)</f>
        <v>0</v>
      </c>
      <c r="H2691" s="2" t="e">
        <f ca="1" xml:space="preserve"> IF(OR(Calculations!C2691 = "",Calculations!C2691 = WorkTypeString),  Calculations!K2691, NA())</f>
        <v>#N/A</v>
      </c>
      <c r="I2691" s="2" t="e">
        <f xml:space="preserve"> IF(Calculations!C2691 = DefectTypeString,  Calculations!K2691, NA())</f>
        <v>#N/A</v>
      </c>
    </row>
    <row r="2692" spans="1:9" x14ac:dyDescent="0.25">
      <c r="A2692" s="8" t="str">
        <f>Calculations!A2692</f>
        <v/>
      </c>
      <c r="B2692" s="2" t="str">
        <f t="shared" si="47"/>
        <v/>
      </c>
      <c r="C2692" s="10" t="str">
        <f>IFERROR(Calculations!J2692,"")</f>
        <v/>
      </c>
      <c r="D2692" s="10" t="str">
        <f xml:space="preserve"> IF(OR(Calculations!C2692 = "",Calculations!C2692 = WorkTypeString),  IFERROR(Calculations!J2692,""), NA())</f>
        <v/>
      </c>
      <c r="E2692" s="10">
        <f t="array" ref="E2692">PERCENTILE(IF(ISERROR(D2692:D7691)=FALSE,D2692:D7691),CycleTimePercentile)</f>
        <v>0</v>
      </c>
      <c r="F2692" s="2" t="e">
        <f xml:space="preserve"> IF(Calculations!C2692 = DefectTypeString,  IFERROR(Calculations!J2692,""), NA())</f>
        <v>#N/A</v>
      </c>
      <c r="G2692" s="10">
        <f t="array" ref="G2692">PERCENTILE(IF(ISERROR(F2692:F7691)=FALSE,F2692:F7691),CycleTimePercentile)</f>
        <v>0</v>
      </c>
      <c r="H2692" s="2" t="e">
        <f ca="1" xml:space="preserve"> IF(OR(Calculations!C2692 = "",Calculations!C2692 = WorkTypeString),  Calculations!K2692, NA())</f>
        <v>#N/A</v>
      </c>
      <c r="I2692" s="2" t="e">
        <f xml:space="preserve"> IF(Calculations!C2692 = DefectTypeString,  Calculations!K2692, NA())</f>
        <v>#N/A</v>
      </c>
    </row>
    <row r="2693" spans="1:9" x14ac:dyDescent="0.25">
      <c r="A2693" s="8" t="str">
        <f>Calculations!A2693</f>
        <v/>
      </c>
      <c r="B2693" s="2" t="str">
        <f t="shared" si="47"/>
        <v/>
      </c>
      <c r="C2693" s="10" t="str">
        <f>IFERROR(Calculations!J2693,"")</f>
        <v/>
      </c>
      <c r="D2693" s="10" t="str">
        <f xml:space="preserve"> IF(OR(Calculations!C2693 = "",Calculations!C2693 = WorkTypeString),  IFERROR(Calculations!J2693,""), NA())</f>
        <v/>
      </c>
      <c r="E2693" s="10">
        <f t="array" ref="E2693">PERCENTILE(IF(ISERROR(D2693:D7692)=FALSE,D2693:D7692),CycleTimePercentile)</f>
        <v>0</v>
      </c>
      <c r="F2693" s="2" t="e">
        <f xml:space="preserve"> IF(Calculations!C2693 = DefectTypeString,  IFERROR(Calculations!J2693,""), NA())</f>
        <v>#N/A</v>
      </c>
      <c r="G2693" s="10">
        <f t="array" ref="G2693">PERCENTILE(IF(ISERROR(F2693:F7692)=FALSE,F2693:F7692),CycleTimePercentile)</f>
        <v>0</v>
      </c>
      <c r="H2693" s="2" t="e">
        <f ca="1" xml:space="preserve"> IF(OR(Calculations!C2693 = "",Calculations!C2693 = WorkTypeString),  Calculations!K2693, NA())</f>
        <v>#N/A</v>
      </c>
      <c r="I2693" s="2" t="e">
        <f xml:space="preserve"> IF(Calculations!C2693 = DefectTypeString,  Calculations!K2693, NA())</f>
        <v>#N/A</v>
      </c>
    </row>
    <row r="2694" spans="1:9" x14ac:dyDescent="0.25">
      <c r="A2694" s="8" t="str">
        <f>Calculations!A2694</f>
        <v/>
      </c>
      <c r="B2694" s="2" t="str">
        <f t="shared" si="47"/>
        <v/>
      </c>
      <c r="C2694" s="10" t="str">
        <f>IFERROR(Calculations!J2694,"")</f>
        <v/>
      </c>
      <c r="D2694" s="10" t="str">
        <f xml:space="preserve"> IF(OR(Calculations!C2694 = "",Calculations!C2694 = WorkTypeString),  IFERROR(Calculations!J2694,""), NA())</f>
        <v/>
      </c>
      <c r="E2694" s="10">
        <f t="array" ref="E2694">PERCENTILE(IF(ISERROR(D2694:D7693)=FALSE,D2694:D7693),CycleTimePercentile)</f>
        <v>0</v>
      </c>
      <c r="F2694" s="2" t="e">
        <f xml:space="preserve"> IF(Calculations!C2694 = DefectTypeString,  IFERROR(Calculations!J2694,""), NA())</f>
        <v>#N/A</v>
      </c>
      <c r="G2694" s="10">
        <f t="array" ref="G2694">PERCENTILE(IF(ISERROR(F2694:F7693)=FALSE,F2694:F7693),CycleTimePercentile)</f>
        <v>0</v>
      </c>
      <c r="H2694" s="2" t="e">
        <f ca="1" xml:space="preserve"> IF(OR(Calculations!C2694 = "",Calculations!C2694 = WorkTypeString),  Calculations!K2694, NA())</f>
        <v>#N/A</v>
      </c>
      <c r="I2694" s="2" t="e">
        <f xml:space="preserve"> IF(Calculations!C2694 = DefectTypeString,  Calculations!K2694, NA())</f>
        <v>#N/A</v>
      </c>
    </row>
    <row r="2695" spans="1:9" x14ac:dyDescent="0.25">
      <c r="A2695" s="8" t="str">
        <f>Calculations!A2695</f>
        <v/>
      </c>
      <c r="B2695" s="2" t="str">
        <f t="shared" si="47"/>
        <v/>
      </c>
      <c r="C2695" s="10" t="str">
        <f>IFERROR(Calculations!J2695,"")</f>
        <v/>
      </c>
      <c r="D2695" s="10" t="str">
        <f xml:space="preserve"> IF(OR(Calculations!C2695 = "",Calculations!C2695 = WorkTypeString),  IFERROR(Calculations!J2695,""), NA())</f>
        <v/>
      </c>
      <c r="E2695" s="10">
        <f t="array" ref="E2695">PERCENTILE(IF(ISERROR(D2695:D7694)=FALSE,D2695:D7694),CycleTimePercentile)</f>
        <v>0</v>
      </c>
      <c r="F2695" s="2" t="e">
        <f xml:space="preserve"> IF(Calculations!C2695 = DefectTypeString,  IFERROR(Calculations!J2695,""), NA())</f>
        <v>#N/A</v>
      </c>
      <c r="G2695" s="10">
        <f t="array" ref="G2695">PERCENTILE(IF(ISERROR(F2695:F7694)=FALSE,F2695:F7694),CycleTimePercentile)</f>
        <v>0</v>
      </c>
      <c r="H2695" s="2" t="e">
        <f ca="1" xml:space="preserve"> IF(OR(Calculations!C2695 = "",Calculations!C2695 = WorkTypeString),  Calculations!K2695, NA())</f>
        <v>#N/A</v>
      </c>
      <c r="I2695" s="2" t="e">
        <f xml:space="preserve"> IF(Calculations!C2695 = DefectTypeString,  Calculations!K2695, NA())</f>
        <v>#N/A</v>
      </c>
    </row>
    <row r="2696" spans="1:9" x14ac:dyDescent="0.25">
      <c r="A2696" s="8" t="str">
        <f>Calculations!A2696</f>
        <v/>
      </c>
      <c r="B2696" s="2" t="str">
        <f t="shared" si="47"/>
        <v/>
      </c>
      <c r="C2696" s="10" t="str">
        <f>IFERROR(Calculations!J2696,"")</f>
        <v/>
      </c>
      <c r="D2696" s="10" t="str">
        <f xml:space="preserve"> IF(OR(Calculations!C2696 = "",Calculations!C2696 = WorkTypeString),  IFERROR(Calculations!J2696,""), NA())</f>
        <v/>
      </c>
      <c r="E2696" s="10">
        <f t="array" ref="E2696">PERCENTILE(IF(ISERROR(D2696:D7695)=FALSE,D2696:D7695),CycleTimePercentile)</f>
        <v>0</v>
      </c>
      <c r="F2696" s="2" t="e">
        <f xml:space="preserve"> IF(Calculations!C2696 = DefectTypeString,  IFERROR(Calculations!J2696,""), NA())</f>
        <v>#N/A</v>
      </c>
      <c r="G2696" s="10">
        <f t="array" ref="G2696">PERCENTILE(IF(ISERROR(F2696:F7695)=FALSE,F2696:F7695),CycleTimePercentile)</f>
        <v>0</v>
      </c>
      <c r="H2696" s="2" t="e">
        <f ca="1" xml:space="preserve"> IF(OR(Calculations!C2696 = "",Calculations!C2696 = WorkTypeString),  Calculations!K2696, NA())</f>
        <v>#N/A</v>
      </c>
      <c r="I2696" s="2" t="e">
        <f xml:space="preserve"> IF(Calculations!C2696 = DefectTypeString,  Calculations!K2696, NA())</f>
        <v>#N/A</v>
      </c>
    </row>
    <row r="2697" spans="1:9" x14ac:dyDescent="0.25">
      <c r="A2697" s="8" t="str">
        <f>Calculations!A2697</f>
        <v/>
      </c>
      <c r="B2697" s="2" t="str">
        <f t="shared" si="47"/>
        <v/>
      </c>
      <c r="C2697" s="10" t="str">
        <f>IFERROR(Calculations!J2697,"")</f>
        <v/>
      </c>
      <c r="D2697" s="10" t="str">
        <f xml:space="preserve"> IF(OR(Calculations!C2697 = "",Calculations!C2697 = WorkTypeString),  IFERROR(Calculations!J2697,""), NA())</f>
        <v/>
      </c>
      <c r="E2697" s="10">
        <f t="array" ref="E2697">PERCENTILE(IF(ISERROR(D2697:D7696)=FALSE,D2697:D7696),CycleTimePercentile)</f>
        <v>0</v>
      </c>
      <c r="F2697" s="2" t="e">
        <f xml:space="preserve"> IF(Calculations!C2697 = DefectTypeString,  IFERROR(Calculations!J2697,""), NA())</f>
        <v>#N/A</v>
      </c>
      <c r="G2697" s="10">
        <f t="array" ref="G2697">PERCENTILE(IF(ISERROR(F2697:F7696)=FALSE,F2697:F7696),CycleTimePercentile)</f>
        <v>0</v>
      </c>
      <c r="H2697" s="2" t="e">
        <f ca="1" xml:space="preserve"> IF(OR(Calculations!C2697 = "",Calculations!C2697 = WorkTypeString),  Calculations!K2697, NA())</f>
        <v>#N/A</v>
      </c>
      <c r="I2697" s="2" t="e">
        <f xml:space="preserve"> IF(Calculations!C2697 = DefectTypeString,  Calculations!K2697, NA())</f>
        <v>#N/A</v>
      </c>
    </row>
    <row r="2698" spans="1:9" x14ac:dyDescent="0.25">
      <c r="A2698" s="8" t="str">
        <f>Calculations!A2698</f>
        <v/>
      </c>
      <c r="B2698" s="2" t="str">
        <f t="shared" si="47"/>
        <v/>
      </c>
      <c r="C2698" s="10" t="str">
        <f>IFERROR(Calculations!J2698,"")</f>
        <v/>
      </c>
      <c r="D2698" s="10" t="str">
        <f xml:space="preserve"> IF(OR(Calculations!C2698 = "",Calculations!C2698 = WorkTypeString),  IFERROR(Calculations!J2698,""), NA())</f>
        <v/>
      </c>
      <c r="E2698" s="10">
        <f t="array" ref="E2698">PERCENTILE(IF(ISERROR(D2698:D7697)=FALSE,D2698:D7697),CycleTimePercentile)</f>
        <v>0</v>
      </c>
      <c r="F2698" s="2" t="e">
        <f xml:space="preserve"> IF(Calculations!C2698 = DefectTypeString,  IFERROR(Calculations!J2698,""), NA())</f>
        <v>#N/A</v>
      </c>
      <c r="G2698" s="10">
        <f t="array" ref="G2698">PERCENTILE(IF(ISERROR(F2698:F7697)=FALSE,F2698:F7697),CycleTimePercentile)</f>
        <v>0</v>
      </c>
      <c r="H2698" s="2" t="e">
        <f ca="1" xml:space="preserve"> IF(OR(Calculations!C2698 = "",Calculations!C2698 = WorkTypeString),  Calculations!K2698, NA())</f>
        <v>#N/A</v>
      </c>
      <c r="I2698" s="2" t="e">
        <f xml:space="preserve"> IF(Calculations!C2698 = DefectTypeString,  Calculations!K2698, NA())</f>
        <v>#N/A</v>
      </c>
    </row>
    <row r="2699" spans="1:9" x14ac:dyDescent="0.25">
      <c r="A2699" s="8" t="str">
        <f>Calculations!A2699</f>
        <v/>
      </c>
      <c r="B2699" s="2" t="str">
        <f t="shared" si="47"/>
        <v/>
      </c>
      <c r="C2699" s="10" t="str">
        <f>IFERROR(Calculations!J2699,"")</f>
        <v/>
      </c>
      <c r="D2699" s="10" t="str">
        <f xml:space="preserve"> IF(OR(Calculations!C2699 = "",Calculations!C2699 = WorkTypeString),  IFERROR(Calculations!J2699,""), NA())</f>
        <v/>
      </c>
      <c r="E2699" s="10">
        <f t="array" ref="E2699">PERCENTILE(IF(ISERROR(D2699:D7698)=FALSE,D2699:D7698),CycleTimePercentile)</f>
        <v>0</v>
      </c>
      <c r="F2699" s="2" t="e">
        <f xml:space="preserve"> IF(Calculations!C2699 = DefectTypeString,  IFERROR(Calculations!J2699,""), NA())</f>
        <v>#N/A</v>
      </c>
      <c r="G2699" s="10">
        <f t="array" ref="G2699">PERCENTILE(IF(ISERROR(F2699:F7698)=FALSE,F2699:F7698),CycleTimePercentile)</f>
        <v>0</v>
      </c>
      <c r="H2699" s="2" t="e">
        <f ca="1" xml:space="preserve"> IF(OR(Calculations!C2699 = "",Calculations!C2699 = WorkTypeString),  Calculations!K2699, NA())</f>
        <v>#N/A</v>
      </c>
      <c r="I2699" s="2" t="e">
        <f xml:space="preserve"> IF(Calculations!C2699 = DefectTypeString,  Calculations!K2699, NA())</f>
        <v>#N/A</v>
      </c>
    </row>
    <row r="2700" spans="1:9" x14ac:dyDescent="0.25">
      <c r="A2700" s="8" t="str">
        <f>Calculations!A2700</f>
        <v/>
      </c>
      <c r="B2700" s="2" t="str">
        <f t="shared" si="47"/>
        <v/>
      </c>
      <c r="C2700" s="10" t="str">
        <f>IFERROR(Calculations!J2700,"")</f>
        <v/>
      </c>
      <c r="D2700" s="10" t="str">
        <f xml:space="preserve"> IF(OR(Calculations!C2700 = "",Calculations!C2700 = WorkTypeString),  IFERROR(Calculations!J2700,""), NA())</f>
        <v/>
      </c>
      <c r="E2700" s="10">
        <f t="array" ref="E2700">PERCENTILE(IF(ISERROR(D2700:D7699)=FALSE,D2700:D7699),CycleTimePercentile)</f>
        <v>0</v>
      </c>
      <c r="F2700" s="2" t="e">
        <f xml:space="preserve"> IF(Calculations!C2700 = DefectTypeString,  IFERROR(Calculations!J2700,""), NA())</f>
        <v>#N/A</v>
      </c>
      <c r="G2700" s="10">
        <f t="array" ref="G2700">PERCENTILE(IF(ISERROR(F2700:F7699)=FALSE,F2700:F7699),CycleTimePercentile)</f>
        <v>0</v>
      </c>
      <c r="H2700" s="2" t="e">
        <f ca="1" xml:space="preserve"> IF(OR(Calculations!C2700 = "",Calculations!C2700 = WorkTypeString),  Calculations!K2700, NA())</f>
        <v>#N/A</v>
      </c>
      <c r="I2700" s="2" t="e">
        <f xml:space="preserve"> IF(Calculations!C2700 = DefectTypeString,  Calculations!K2700, NA())</f>
        <v>#N/A</v>
      </c>
    </row>
    <row r="2701" spans="1:9" x14ac:dyDescent="0.25">
      <c r="A2701" s="8" t="str">
        <f>Calculations!A2701</f>
        <v/>
      </c>
      <c r="B2701" s="2" t="str">
        <f t="shared" si="47"/>
        <v/>
      </c>
      <c r="C2701" s="10" t="str">
        <f>IFERROR(Calculations!J2701,"")</f>
        <v/>
      </c>
      <c r="D2701" s="10" t="str">
        <f xml:space="preserve"> IF(OR(Calculations!C2701 = "",Calculations!C2701 = WorkTypeString),  IFERROR(Calculations!J2701,""), NA())</f>
        <v/>
      </c>
      <c r="E2701" s="10">
        <f t="array" ref="E2701">PERCENTILE(IF(ISERROR(D2701:D7700)=FALSE,D2701:D7700),CycleTimePercentile)</f>
        <v>0</v>
      </c>
      <c r="F2701" s="2" t="e">
        <f xml:space="preserve"> IF(Calculations!C2701 = DefectTypeString,  IFERROR(Calculations!J2701,""), NA())</f>
        <v>#N/A</v>
      </c>
      <c r="G2701" s="10">
        <f t="array" ref="G2701">PERCENTILE(IF(ISERROR(F2701:F7700)=FALSE,F2701:F7700),CycleTimePercentile)</f>
        <v>0</v>
      </c>
      <c r="H2701" s="2" t="e">
        <f ca="1" xml:space="preserve"> IF(OR(Calculations!C2701 = "",Calculations!C2701 = WorkTypeString),  Calculations!K2701, NA())</f>
        <v>#N/A</v>
      </c>
      <c r="I2701" s="2" t="e">
        <f xml:space="preserve"> IF(Calculations!C2701 = DefectTypeString,  Calculations!K2701, NA())</f>
        <v>#N/A</v>
      </c>
    </row>
    <row r="2702" spans="1:9" x14ac:dyDescent="0.25">
      <c r="A2702" s="8" t="str">
        <f>Calculations!A2702</f>
        <v/>
      </c>
      <c r="B2702" s="2" t="str">
        <f t="shared" si="47"/>
        <v/>
      </c>
      <c r="C2702" s="10" t="str">
        <f>IFERROR(Calculations!J2702,"")</f>
        <v/>
      </c>
      <c r="D2702" s="10" t="str">
        <f xml:space="preserve"> IF(OR(Calculations!C2702 = "",Calculations!C2702 = WorkTypeString),  IFERROR(Calculations!J2702,""), NA())</f>
        <v/>
      </c>
      <c r="E2702" s="10">
        <f t="array" ref="E2702">PERCENTILE(IF(ISERROR(D2702:D7701)=FALSE,D2702:D7701),CycleTimePercentile)</f>
        <v>0</v>
      </c>
      <c r="F2702" s="2" t="e">
        <f xml:space="preserve"> IF(Calculations!C2702 = DefectTypeString,  IFERROR(Calculations!J2702,""), NA())</f>
        <v>#N/A</v>
      </c>
      <c r="G2702" s="10">
        <f t="array" ref="G2702">PERCENTILE(IF(ISERROR(F2702:F7701)=FALSE,F2702:F7701),CycleTimePercentile)</f>
        <v>0</v>
      </c>
      <c r="H2702" s="2" t="e">
        <f ca="1" xml:space="preserve"> IF(OR(Calculations!C2702 = "",Calculations!C2702 = WorkTypeString),  Calculations!K2702, NA())</f>
        <v>#N/A</v>
      </c>
      <c r="I2702" s="2" t="e">
        <f xml:space="preserve"> IF(Calculations!C2702 = DefectTypeString,  Calculations!K2702, NA())</f>
        <v>#N/A</v>
      </c>
    </row>
    <row r="2703" spans="1:9" x14ac:dyDescent="0.25">
      <c r="A2703" s="8" t="str">
        <f>Calculations!A2703</f>
        <v/>
      </c>
      <c r="B2703" s="2" t="str">
        <f t="shared" si="47"/>
        <v/>
      </c>
      <c r="C2703" s="10" t="str">
        <f>IFERROR(Calculations!J2703,"")</f>
        <v/>
      </c>
      <c r="D2703" s="10" t="str">
        <f xml:space="preserve"> IF(OR(Calculations!C2703 = "",Calculations!C2703 = WorkTypeString),  IFERROR(Calculations!J2703,""), NA())</f>
        <v/>
      </c>
      <c r="E2703" s="10">
        <f t="array" ref="E2703">PERCENTILE(IF(ISERROR(D2703:D7702)=FALSE,D2703:D7702),CycleTimePercentile)</f>
        <v>0</v>
      </c>
      <c r="F2703" s="2" t="e">
        <f xml:space="preserve"> IF(Calculations!C2703 = DefectTypeString,  IFERROR(Calculations!J2703,""), NA())</f>
        <v>#N/A</v>
      </c>
      <c r="G2703" s="10">
        <f t="array" ref="G2703">PERCENTILE(IF(ISERROR(F2703:F7702)=FALSE,F2703:F7702),CycleTimePercentile)</f>
        <v>0</v>
      </c>
      <c r="H2703" s="2" t="e">
        <f ca="1" xml:space="preserve"> IF(OR(Calculations!C2703 = "",Calculations!C2703 = WorkTypeString),  Calculations!K2703, NA())</f>
        <v>#N/A</v>
      </c>
      <c r="I2703" s="2" t="e">
        <f xml:space="preserve"> IF(Calculations!C2703 = DefectTypeString,  Calculations!K2703, NA())</f>
        <v>#N/A</v>
      </c>
    </row>
    <row r="2704" spans="1:9" x14ac:dyDescent="0.25">
      <c r="A2704" s="8" t="str">
        <f>Calculations!A2704</f>
        <v/>
      </c>
      <c r="B2704" s="2" t="str">
        <f t="shared" si="47"/>
        <v/>
      </c>
      <c r="C2704" s="10" t="str">
        <f>IFERROR(Calculations!J2704,"")</f>
        <v/>
      </c>
      <c r="D2704" s="10" t="str">
        <f xml:space="preserve"> IF(OR(Calculations!C2704 = "",Calculations!C2704 = WorkTypeString),  IFERROR(Calculations!J2704,""), NA())</f>
        <v/>
      </c>
      <c r="E2704" s="10">
        <f t="array" ref="E2704">PERCENTILE(IF(ISERROR(D2704:D7703)=FALSE,D2704:D7703),CycleTimePercentile)</f>
        <v>0</v>
      </c>
      <c r="F2704" s="2" t="e">
        <f xml:space="preserve"> IF(Calculations!C2704 = DefectTypeString,  IFERROR(Calculations!J2704,""), NA())</f>
        <v>#N/A</v>
      </c>
      <c r="G2704" s="10">
        <f t="array" ref="G2704">PERCENTILE(IF(ISERROR(F2704:F7703)=FALSE,F2704:F7703),CycleTimePercentile)</f>
        <v>0</v>
      </c>
      <c r="H2704" s="2" t="e">
        <f ca="1" xml:space="preserve"> IF(OR(Calculations!C2704 = "",Calculations!C2704 = WorkTypeString),  Calculations!K2704, NA())</f>
        <v>#N/A</v>
      </c>
      <c r="I2704" s="2" t="e">
        <f xml:space="preserve"> IF(Calculations!C2704 = DefectTypeString,  Calculations!K2704, NA())</f>
        <v>#N/A</v>
      </c>
    </row>
    <row r="2705" spans="1:9" x14ac:dyDescent="0.25">
      <c r="A2705" s="8" t="str">
        <f>Calculations!A2705</f>
        <v/>
      </c>
      <c r="B2705" s="2" t="str">
        <f t="shared" si="47"/>
        <v/>
      </c>
      <c r="C2705" s="10" t="str">
        <f>IFERROR(Calculations!J2705,"")</f>
        <v/>
      </c>
      <c r="D2705" s="10" t="str">
        <f xml:space="preserve"> IF(OR(Calculations!C2705 = "",Calculations!C2705 = WorkTypeString),  IFERROR(Calculations!J2705,""), NA())</f>
        <v/>
      </c>
      <c r="E2705" s="10">
        <f t="array" ref="E2705">PERCENTILE(IF(ISERROR(D2705:D7704)=FALSE,D2705:D7704),CycleTimePercentile)</f>
        <v>0</v>
      </c>
      <c r="F2705" s="2" t="e">
        <f xml:space="preserve"> IF(Calculations!C2705 = DefectTypeString,  IFERROR(Calculations!J2705,""), NA())</f>
        <v>#N/A</v>
      </c>
      <c r="G2705" s="10">
        <f t="array" ref="G2705">PERCENTILE(IF(ISERROR(F2705:F7704)=FALSE,F2705:F7704),CycleTimePercentile)</f>
        <v>0</v>
      </c>
      <c r="H2705" s="2" t="e">
        <f ca="1" xml:space="preserve"> IF(OR(Calculations!C2705 = "",Calculations!C2705 = WorkTypeString),  Calculations!K2705, NA())</f>
        <v>#N/A</v>
      </c>
      <c r="I2705" s="2" t="e">
        <f xml:space="preserve"> IF(Calculations!C2705 = DefectTypeString,  Calculations!K2705, NA())</f>
        <v>#N/A</v>
      </c>
    </row>
    <row r="2706" spans="1:9" x14ac:dyDescent="0.25">
      <c r="A2706" s="8" t="str">
        <f>Calculations!A2706</f>
        <v/>
      </c>
      <c r="B2706" s="2" t="str">
        <f t="shared" si="47"/>
        <v/>
      </c>
      <c r="C2706" s="10" t="str">
        <f>IFERROR(Calculations!J2706,"")</f>
        <v/>
      </c>
      <c r="D2706" s="10" t="str">
        <f xml:space="preserve"> IF(OR(Calculations!C2706 = "",Calculations!C2706 = WorkTypeString),  IFERROR(Calculations!J2706,""), NA())</f>
        <v/>
      </c>
      <c r="E2706" s="10">
        <f t="array" ref="E2706">PERCENTILE(IF(ISERROR(D2706:D7705)=FALSE,D2706:D7705),CycleTimePercentile)</f>
        <v>0</v>
      </c>
      <c r="F2706" s="2" t="e">
        <f xml:space="preserve"> IF(Calculations!C2706 = DefectTypeString,  IFERROR(Calculations!J2706,""), NA())</f>
        <v>#N/A</v>
      </c>
      <c r="G2706" s="10">
        <f t="array" ref="G2706">PERCENTILE(IF(ISERROR(F2706:F7705)=FALSE,F2706:F7705),CycleTimePercentile)</f>
        <v>0</v>
      </c>
      <c r="H2706" s="2" t="e">
        <f ca="1" xml:space="preserve"> IF(OR(Calculations!C2706 = "",Calculations!C2706 = WorkTypeString),  Calculations!K2706, NA())</f>
        <v>#N/A</v>
      </c>
      <c r="I2706" s="2" t="e">
        <f xml:space="preserve"> IF(Calculations!C2706 = DefectTypeString,  Calculations!K2706, NA())</f>
        <v>#N/A</v>
      </c>
    </row>
    <row r="2707" spans="1:9" x14ac:dyDescent="0.25">
      <c r="A2707" s="8" t="str">
        <f>Calculations!A2707</f>
        <v/>
      </c>
      <c r="B2707" s="2" t="str">
        <f t="shared" si="47"/>
        <v/>
      </c>
      <c r="C2707" s="10" t="str">
        <f>IFERROR(Calculations!J2707,"")</f>
        <v/>
      </c>
      <c r="D2707" s="10" t="str">
        <f xml:space="preserve"> IF(OR(Calculations!C2707 = "",Calculations!C2707 = WorkTypeString),  IFERROR(Calculations!J2707,""), NA())</f>
        <v/>
      </c>
      <c r="E2707" s="10">
        <f t="array" ref="E2707">PERCENTILE(IF(ISERROR(D2707:D7706)=FALSE,D2707:D7706),CycleTimePercentile)</f>
        <v>0</v>
      </c>
      <c r="F2707" s="2" t="e">
        <f xml:space="preserve"> IF(Calculations!C2707 = DefectTypeString,  IFERROR(Calculations!J2707,""), NA())</f>
        <v>#N/A</v>
      </c>
      <c r="G2707" s="10">
        <f t="array" ref="G2707">PERCENTILE(IF(ISERROR(F2707:F7706)=FALSE,F2707:F7706),CycleTimePercentile)</f>
        <v>0</v>
      </c>
      <c r="H2707" s="2" t="e">
        <f ca="1" xml:space="preserve"> IF(OR(Calculations!C2707 = "",Calculations!C2707 = WorkTypeString),  Calculations!K2707, NA())</f>
        <v>#N/A</v>
      </c>
      <c r="I2707" s="2" t="e">
        <f xml:space="preserve"> IF(Calculations!C2707 = DefectTypeString,  Calculations!K2707, NA())</f>
        <v>#N/A</v>
      </c>
    </row>
    <row r="2708" spans="1:9" x14ac:dyDescent="0.25">
      <c r="A2708" s="8" t="str">
        <f>Calculations!A2708</f>
        <v/>
      </c>
      <c r="B2708" s="2" t="str">
        <f t="shared" si="47"/>
        <v/>
      </c>
      <c r="C2708" s="10" t="str">
        <f>IFERROR(Calculations!J2708,"")</f>
        <v/>
      </c>
      <c r="D2708" s="10" t="str">
        <f xml:space="preserve"> IF(OR(Calculations!C2708 = "",Calculations!C2708 = WorkTypeString),  IFERROR(Calculations!J2708,""), NA())</f>
        <v/>
      </c>
      <c r="E2708" s="10">
        <f t="array" ref="E2708">PERCENTILE(IF(ISERROR(D2708:D7707)=FALSE,D2708:D7707),CycleTimePercentile)</f>
        <v>0</v>
      </c>
      <c r="F2708" s="2" t="e">
        <f xml:space="preserve"> IF(Calculations!C2708 = DefectTypeString,  IFERROR(Calculations!J2708,""), NA())</f>
        <v>#N/A</v>
      </c>
      <c r="G2708" s="10">
        <f t="array" ref="G2708">PERCENTILE(IF(ISERROR(F2708:F7707)=FALSE,F2708:F7707),CycleTimePercentile)</f>
        <v>0</v>
      </c>
      <c r="H2708" s="2" t="e">
        <f ca="1" xml:space="preserve"> IF(OR(Calculations!C2708 = "",Calculations!C2708 = WorkTypeString),  Calculations!K2708, NA())</f>
        <v>#N/A</v>
      </c>
      <c r="I2708" s="2" t="e">
        <f xml:space="preserve"> IF(Calculations!C2708 = DefectTypeString,  Calculations!K2708, NA())</f>
        <v>#N/A</v>
      </c>
    </row>
    <row r="2709" spans="1:9" x14ac:dyDescent="0.25">
      <c r="A2709" s="8" t="str">
        <f>Calculations!A2709</f>
        <v/>
      </c>
      <c r="B2709" s="2" t="str">
        <f t="shared" si="47"/>
        <v/>
      </c>
      <c r="C2709" s="10" t="str">
        <f>IFERROR(Calculations!J2709,"")</f>
        <v/>
      </c>
      <c r="D2709" s="10" t="str">
        <f xml:space="preserve"> IF(OR(Calculations!C2709 = "",Calculations!C2709 = WorkTypeString),  IFERROR(Calculations!J2709,""), NA())</f>
        <v/>
      </c>
      <c r="E2709" s="10">
        <f t="array" ref="E2709">PERCENTILE(IF(ISERROR(D2709:D7708)=FALSE,D2709:D7708),CycleTimePercentile)</f>
        <v>0</v>
      </c>
      <c r="F2709" s="2" t="e">
        <f xml:space="preserve"> IF(Calculations!C2709 = DefectTypeString,  IFERROR(Calculations!J2709,""), NA())</f>
        <v>#N/A</v>
      </c>
      <c r="G2709" s="10">
        <f t="array" ref="G2709">PERCENTILE(IF(ISERROR(F2709:F7708)=FALSE,F2709:F7708),CycleTimePercentile)</f>
        <v>0</v>
      </c>
      <c r="H2709" s="2" t="e">
        <f ca="1" xml:space="preserve"> IF(OR(Calculations!C2709 = "",Calculations!C2709 = WorkTypeString),  Calculations!K2709, NA())</f>
        <v>#N/A</v>
      </c>
      <c r="I2709" s="2" t="e">
        <f xml:space="preserve"> IF(Calculations!C2709 = DefectTypeString,  Calculations!K2709, NA())</f>
        <v>#N/A</v>
      </c>
    </row>
    <row r="2710" spans="1:9" x14ac:dyDescent="0.25">
      <c r="A2710" s="8" t="str">
        <f>Calculations!A2710</f>
        <v/>
      </c>
      <c r="B2710" s="2" t="str">
        <f t="shared" si="47"/>
        <v/>
      </c>
      <c r="C2710" s="10" t="str">
        <f>IFERROR(Calculations!J2710,"")</f>
        <v/>
      </c>
      <c r="D2710" s="10" t="str">
        <f xml:space="preserve"> IF(OR(Calculations!C2710 = "",Calculations!C2710 = WorkTypeString),  IFERROR(Calculations!J2710,""), NA())</f>
        <v/>
      </c>
      <c r="E2710" s="10">
        <f t="array" ref="E2710">PERCENTILE(IF(ISERROR(D2710:D7709)=FALSE,D2710:D7709),CycleTimePercentile)</f>
        <v>0</v>
      </c>
      <c r="F2710" s="2" t="e">
        <f xml:space="preserve"> IF(Calculations!C2710 = DefectTypeString,  IFERROR(Calculations!J2710,""), NA())</f>
        <v>#N/A</v>
      </c>
      <c r="G2710" s="10">
        <f t="array" ref="G2710">PERCENTILE(IF(ISERROR(F2710:F7709)=FALSE,F2710:F7709),CycleTimePercentile)</f>
        <v>0</v>
      </c>
      <c r="H2710" s="2" t="e">
        <f ca="1" xml:space="preserve"> IF(OR(Calculations!C2710 = "",Calculations!C2710 = WorkTypeString),  Calculations!K2710, NA())</f>
        <v>#N/A</v>
      </c>
      <c r="I2710" s="2" t="e">
        <f xml:space="preserve"> IF(Calculations!C2710 = DefectTypeString,  Calculations!K2710, NA())</f>
        <v>#N/A</v>
      </c>
    </row>
    <row r="2711" spans="1:9" x14ac:dyDescent="0.25">
      <c r="A2711" s="8" t="str">
        <f>Calculations!A2711</f>
        <v/>
      </c>
      <c r="B2711" s="2" t="str">
        <f t="shared" si="47"/>
        <v/>
      </c>
      <c r="C2711" s="10" t="str">
        <f>IFERROR(Calculations!J2711,"")</f>
        <v/>
      </c>
      <c r="D2711" s="10" t="str">
        <f xml:space="preserve"> IF(OR(Calculations!C2711 = "",Calculations!C2711 = WorkTypeString),  IFERROR(Calculations!J2711,""), NA())</f>
        <v/>
      </c>
      <c r="E2711" s="10">
        <f t="array" ref="E2711">PERCENTILE(IF(ISERROR(D2711:D7710)=FALSE,D2711:D7710),CycleTimePercentile)</f>
        <v>0</v>
      </c>
      <c r="F2711" s="2" t="e">
        <f xml:space="preserve"> IF(Calculations!C2711 = DefectTypeString,  IFERROR(Calculations!J2711,""), NA())</f>
        <v>#N/A</v>
      </c>
      <c r="G2711" s="10">
        <f t="array" ref="G2711">PERCENTILE(IF(ISERROR(F2711:F7710)=FALSE,F2711:F7710),CycleTimePercentile)</f>
        <v>0</v>
      </c>
      <c r="H2711" s="2" t="e">
        <f ca="1" xml:space="preserve"> IF(OR(Calculations!C2711 = "",Calculations!C2711 = WorkTypeString),  Calculations!K2711, NA())</f>
        <v>#N/A</v>
      </c>
      <c r="I2711" s="2" t="e">
        <f xml:space="preserve"> IF(Calculations!C2711 = DefectTypeString,  Calculations!K2711, NA())</f>
        <v>#N/A</v>
      </c>
    </row>
    <row r="2712" spans="1:9" x14ac:dyDescent="0.25">
      <c r="A2712" s="8" t="str">
        <f>Calculations!A2712</f>
        <v/>
      </c>
      <c r="B2712" s="2" t="str">
        <f t="shared" si="47"/>
        <v/>
      </c>
      <c r="C2712" s="10" t="str">
        <f>IFERROR(Calculations!J2712,"")</f>
        <v/>
      </c>
      <c r="D2712" s="10" t="str">
        <f xml:space="preserve"> IF(OR(Calculations!C2712 = "",Calculations!C2712 = WorkTypeString),  IFERROR(Calculations!J2712,""), NA())</f>
        <v/>
      </c>
      <c r="E2712" s="10">
        <f t="array" ref="E2712">PERCENTILE(IF(ISERROR(D2712:D7711)=FALSE,D2712:D7711),CycleTimePercentile)</f>
        <v>0</v>
      </c>
      <c r="F2712" s="2" t="e">
        <f xml:space="preserve"> IF(Calculations!C2712 = DefectTypeString,  IFERROR(Calculations!J2712,""), NA())</f>
        <v>#N/A</v>
      </c>
      <c r="G2712" s="10">
        <f t="array" ref="G2712">PERCENTILE(IF(ISERROR(F2712:F7711)=FALSE,F2712:F7711),CycleTimePercentile)</f>
        <v>0</v>
      </c>
      <c r="H2712" s="2" t="e">
        <f ca="1" xml:space="preserve"> IF(OR(Calculations!C2712 = "",Calculations!C2712 = WorkTypeString),  Calculations!K2712, NA())</f>
        <v>#N/A</v>
      </c>
      <c r="I2712" s="2" t="e">
        <f xml:space="preserve"> IF(Calculations!C2712 = DefectTypeString,  Calculations!K2712, NA())</f>
        <v>#N/A</v>
      </c>
    </row>
    <row r="2713" spans="1:9" x14ac:dyDescent="0.25">
      <c r="A2713" s="8" t="str">
        <f>Calculations!A2713</f>
        <v/>
      </c>
      <c r="B2713" s="2" t="str">
        <f t="shared" si="47"/>
        <v/>
      </c>
      <c r="C2713" s="10" t="str">
        <f>IFERROR(Calculations!J2713,"")</f>
        <v/>
      </c>
      <c r="D2713" s="10" t="str">
        <f xml:space="preserve"> IF(OR(Calculations!C2713 = "",Calculations!C2713 = WorkTypeString),  IFERROR(Calculations!J2713,""), NA())</f>
        <v/>
      </c>
      <c r="E2713" s="10">
        <f t="array" ref="E2713">PERCENTILE(IF(ISERROR(D2713:D7712)=FALSE,D2713:D7712),CycleTimePercentile)</f>
        <v>0</v>
      </c>
      <c r="F2713" s="2" t="e">
        <f xml:space="preserve"> IF(Calculations!C2713 = DefectTypeString,  IFERROR(Calculations!J2713,""), NA())</f>
        <v>#N/A</v>
      </c>
      <c r="G2713" s="10">
        <f t="array" ref="G2713">PERCENTILE(IF(ISERROR(F2713:F7712)=FALSE,F2713:F7712),CycleTimePercentile)</f>
        <v>0</v>
      </c>
      <c r="H2713" s="2" t="e">
        <f ca="1" xml:space="preserve"> IF(OR(Calculations!C2713 = "",Calculations!C2713 = WorkTypeString),  Calculations!K2713, NA())</f>
        <v>#N/A</v>
      </c>
      <c r="I2713" s="2" t="e">
        <f xml:space="preserve"> IF(Calculations!C2713 = DefectTypeString,  Calculations!K2713, NA())</f>
        <v>#N/A</v>
      </c>
    </row>
    <row r="2714" spans="1:9" x14ac:dyDescent="0.25">
      <c r="A2714" s="8" t="str">
        <f>Calculations!A2714</f>
        <v/>
      </c>
      <c r="B2714" s="2" t="str">
        <f t="shared" si="47"/>
        <v/>
      </c>
      <c r="C2714" s="10" t="str">
        <f>IFERROR(Calculations!J2714,"")</f>
        <v/>
      </c>
      <c r="D2714" s="10" t="str">
        <f xml:space="preserve"> IF(OR(Calculations!C2714 = "",Calculations!C2714 = WorkTypeString),  IFERROR(Calculations!J2714,""), NA())</f>
        <v/>
      </c>
      <c r="E2714" s="10">
        <f t="array" ref="E2714">PERCENTILE(IF(ISERROR(D2714:D7713)=FALSE,D2714:D7713),CycleTimePercentile)</f>
        <v>0</v>
      </c>
      <c r="F2714" s="2" t="e">
        <f xml:space="preserve"> IF(Calculations!C2714 = DefectTypeString,  IFERROR(Calculations!J2714,""), NA())</f>
        <v>#N/A</v>
      </c>
      <c r="G2714" s="10">
        <f t="array" ref="G2714">PERCENTILE(IF(ISERROR(F2714:F7713)=FALSE,F2714:F7713),CycleTimePercentile)</f>
        <v>0</v>
      </c>
      <c r="H2714" s="2" t="e">
        <f ca="1" xml:space="preserve"> IF(OR(Calculations!C2714 = "",Calculations!C2714 = WorkTypeString),  Calculations!K2714, NA())</f>
        <v>#N/A</v>
      </c>
      <c r="I2714" s="2" t="e">
        <f xml:space="preserve"> IF(Calculations!C2714 = DefectTypeString,  Calculations!K2714, NA())</f>
        <v>#N/A</v>
      </c>
    </row>
    <row r="2715" spans="1:9" x14ac:dyDescent="0.25">
      <c r="A2715" s="8" t="str">
        <f>Calculations!A2715</f>
        <v/>
      </c>
      <c r="B2715" s="2" t="str">
        <f t="shared" si="47"/>
        <v/>
      </c>
      <c r="C2715" s="10" t="str">
        <f>IFERROR(Calculations!J2715,"")</f>
        <v/>
      </c>
      <c r="D2715" s="10" t="str">
        <f xml:space="preserve"> IF(OR(Calculations!C2715 = "",Calculations!C2715 = WorkTypeString),  IFERROR(Calculations!J2715,""), NA())</f>
        <v/>
      </c>
      <c r="E2715" s="10">
        <f t="array" ref="E2715">PERCENTILE(IF(ISERROR(D2715:D7714)=FALSE,D2715:D7714),CycleTimePercentile)</f>
        <v>0</v>
      </c>
      <c r="F2715" s="2" t="e">
        <f xml:space="preserve"> IF(Calculations!C2715 = DefectTypeString,  IFERROR(Calculations!J2715,""), NA())</f>
        <v>#N/A</v>
      </c>
      <c r="G2715" s="10">
        <f t="array" ref="G2715">PERCENTILE(IF(ISERROR(F2715:F7714)=FALSE,F2715:F7714),CycleTimePercentile)</f>
        <v>0</v>
      </c>
      <c r="H2715" s="2" t="e">
        <f ca="1" xml:space="preserve"> IF(OR(Calculations!C2715 = "",Calculations!C2715 = WorkTypeString),  Calculations!K2715, NA())</f>
        <v>#N/A</v>
      </c>
      <c r="I2715" s="2" t="e">
        <f xml:space="preserve"> IF(Calculations!C2715 = DefectTypeString,  Calculations!K2715, NA())</f>
        <v>#N/A</v>
      </c>
    </row>
    <row r="2716" spans="1:9" x14ac:dyDescent="0.25">
      <c r="A2716" s="8" t="str">
        <f>Calculations!A2716</f>
        <v/>
      </c>
      <c r="B2716" s="2" t="str">
        <f t="shared" si="47"/>
        <v/>
      </c>
      <c r="C2716" s="10" t="str">
        <f>IFERROR(Calculations!J2716,"")</f>
        <v/>
      </c>
      <c r="D2716" s="10" t="str">
        <f xml:space="preserve"> IF(OR(Calculations!C2716 = "",Calculations!C2716 = WorkTypeString),  IFERROR(Calculations!J2716,""), NA())</f>
        <v/>
      </c>
      <c r="E2716" s="10">
        <f t="array" ref="E2716">PERCENTILE(IF(ISERROR(D2716:D7715)=FALSE,D2716:D7715),CycleTimePercentile)</f>
        <v>0</v>
      </c>
      <c r="F2716" s="2" t="e">
        <f xml:space="preserve"> IF(Calculations!C2716 = DefectTypeString,  IFERROR(Calculations!J2716,""), NA())</f>
        <v>#N/A</v>
      </c>
      <c r="G2716" s="10">
        <f t="array" ref="G2716">PERCENTILE(IF(ISERROR(F2716:F7715)=FALSE,F2716:F7715),CycleTimePercentile)</f>
        <v>0</v>
      </c>
      <c r="H2716" s="2" t="e">
        <f ca="1" xml:space="preserve"> IF(OR(Calculations!C2716 = "",Calculations!C2716 = WorkTypeString),  Calculations!K2716, NA())</f>
        <v>#N/A</v>
      </c>
      <c r="I2716" s="2" t="e">
        <f xml:space="preserve"> IF(Calculations!C2716 = DefectTypeString,  Calculations!K2716, NA())</f>
        <v>#N/A</v>
      </c>
    </row>
    <row r="2717" spans="1:9" x14ac:dyDescent="0.25">
      <c r="A2717" s="8" t="str">
        <f>Calculations!A2717</f>
        <v/>
      </c>
      <c r="B2717" s="2" t="str">
        <f t="shared" si="47"/>
        <v/>
      </c>
      <c r="C2717" s="10" t="str">
        <f>IFERROR(Calculations!J2717,"")</f>
        <v/>
      </c>
      <c r="D2717" s="10" t="str">
        <f xml:space="preserve"> IF(OR(Calculations!C2717 = "",Calculations!C2717 = WorkTypeString),  IFERROR(Calculations!J2717,""), NA())</f>
        <v/>
      </c>
      <c r="E2717" s="10">
        <f t="array" ref="E2717">PERCENTILE(IF(ISERROR(D2717:D7716)=FALSE,D2717:D7716),CycleTimePercentile)</f>
        <v>0</v>
      </c>
      <c r="F2717" s="2" t="e">
        <f xml:space="preserve"> IF(Calculations!C2717 = DefectTypeString,  IFERROR(Calculations!J2717,""), NA())</f>
        <v>#N/A</v>
      </c>
      <c r="G2717" s="10">
        <f t="array" ref="G2717">PERCENTILE(IF(ISERROR(F2717:F7716)=FALSE,F2717:F7716),CycleTimePercentile)</f>
        <v>0</v>
      </c>
      <c r="H2717" s="2" t="e">
        <f ca="1" xml:space="preserve"> IF(OR(Calculations!C2717 = "",Calculations!C2717 = WorkTypeString),  Calculations!K2717, NA())</f>
        <v>#N/A</v>
      </c>
      <c r="I2717" s="2" t="e">
        <f xml:space="preserve"> IF(Calculations!C2717 = DefectTypeString,  Calculations!K2717, NA())</f>
        <v>#N/A</v>
      </c>
    </row>
    <row r="2718" spans="1:9" x14ac:dyDescent="0.25">
      <c r="A2718" s="8" t="str">
        <f>Calculations!A2718</f>
        <v/>
      </c>
      <c r="B2718" s="2" t="str">
        <f t="shared" si="47"/>
        <v/>
      </c>
      <c r="C2718" s="10" t="str">
        <f>IFERROR(Calculations!J2718,"")</f>
        <v/>
      </c>
      <c r="D2718" s="10" t="str">
        <f xml:space="preserve"> IF(OR(Calculations!C2718 = "",Calculations!C2718 = WorkTypeString),  IFERROR(Calculations!J2718,""), NA())</f>
        <v/>
      </c>
      <c r="E2718" s="10">
        <f t="array" ref="E2718">PERCENTILE(IF(ISERROR(D2718:D7717)=FALSE,D2718:D7717),CycleTimePercentile)</f>
        <v>0</v>
      </c>
      <c r="F2718" s="2" t="e">
        <f xml:space="preserve"> IF(Calculations!C2718 = DefectTypeString,  IFERROR(Calculations!J2718,""), NA())</f>
        <v>#N/A</v>
      </c>
      <c r="G2718" s="10">
        <f t="array" ref="G2718">PERCENTILE(IF(ISERROR(F2718:F7717)=FALSE,F2718:F7717),CycleTimePercentile)</f>
        <v>0</v>
      </c>
      <c r="H2718" s="2" t="e">
        <f ca="1" xml:space="preserve"> IF(OR(Calculations!C2718 = "",Calculations!C2718 = WorkTypeString),  Calculations!K2718, NA())</f>
        <v>#N/A</v>
      </c>
      <c r="I2718" s="2" t="e">
        <f xml:space="preserve"> IF(Calculations!C2718 = DefectTypeString,  Calculations!K2718, NA())</f>
        <v>#N/A</v>
      </c>
    </row>
    <row r="2719" spans="1:9" x14ac:dyDescent="0.25">
      <c r="A2719" s="8" t="str">
        <f>Calculations!A2719</f>
        <v/>
      </c>
      <c r="B2719" s="2" t="str">
        <f t="shared" si="47"/>
        <v/>
      </c>
      <c r="C2719" s="10" t="str">
        <f>IFERROR(Calculations!J2719,"")</f>
        <v/>
      </c>
      <c r="D2719" s="10" t="str">
        <f xml:space="preserve"> IF(OR(Calculations!C2719 = "",Calculations!C2719 = WorkTypeString),  IFERROR(Calculations!J2719,""), NA())</f>
        <v/>
      </c>
      <c r="E2719" s="10">
        <f t="array" ref="E2719">PERCENTILE(IF(ISERROR(D2719:D7718)=FALSE,D2719:D7718),CycleTimePercentile)</f>
        <v>0</v>
      </c>
      <c r="F2719" s="2" t="e">
        <f xml:space="preserve"> IF(Calculations!C2719 = DefectTypeString,  IFERROR(Calculations!J2719,""), NA())</f>
        <v>#N/A</v>
      </c>
      <c r="G2719" s="10">
        <f t="array" ref="G2719">PERCENTILE(IF(ISERROR(F2719:F7718)=FALSE,F2719:F7718),CycleTimePercentile)</f>
        <v>0</v>
      </c>
      <c r="H2719" s="2" t="e">
        <f ca="1" xml:space="preserve"> IF(OR(Calculations!C2719 = "",Calculations!C2719 = WorkTypeString),  Calculations!K2719, NA())</f>
        <v>#N/A</v>
      </c>
      <c r="I2719" s="2" t="e">
        <f xml:space="preserve"> IF(Calculations!C2719 = DefectTypeString,  Calculations!K2719, NA())</f>
        <v>#N/A</v>
      </c>
    </row>
    <row r="2720" spans="1:9" x14ac:dyDescent="0.25">
      <c r="A2720" s="8" t="str">
        <f>Calculations!A2720</f>
        <v/>
      </c>
      <c r="B2720" s="2" t="str">
        <f t="shared" si="47"/>
        <v/>
      </c>
      <c r="C2720" s="10" t="str">
        <f>IFERROR(Calculations!J2720,"")</f>
        <v/>
      </c>
      <c r="D2720" s="10" t="str">
        <f xml:space="preserve"> IF(OR(Calculations!C2720 = "",Calculations!C2720 = WorkTypeString),  IFERROR(Calculations!J2720,""), NA())</f>
        <v/>
      </c>
      <c r="E2720" s="10">
        <f t="array" ref="E2720">PERCENTILE(IF(ISERROR(D2720:D7719)=FALSE,D2720:D7719),CycleTimePercentile)</f>
        <v>0</v>
      </c>
      <c r="F2720" s="2" t="e">
        <f xml:space="preserve"> IF(Calculations!C2720 = DefectTypeString,  IFERROR(Calculations!J2720,""), NA())</f>
        <v>#N/A</v>
      </c>
      <c r="G2720" s="10">
        <f t="array" ref="G2720">PERCENTILE(IF(ISERROR(F2720:F7719)=FALSE,F2720:F7719),CycleTimePercentile)</f>
        <v>0</v>
      </c>
      <c r="H2720" s="2" t="e">
        <f ca="1" xml:space="preserve"> IF(OR(Calculations!C2720 = "",Calculations!C2720 = WorkTypeString),  Calculations!K2720, NA())</f>
        <v>#N/A</v>
      </c>
      <c r="I2720" s="2" t="e">
        <f xml:space="preserve"> IF(Calculations!C2720 = DefectTypeString,  Calculations!K2720, NA())</f>
        <v>#N/A</v>
      </c>
    </row>
    <row r="2721" spans="1:9" x14ac:dyDescent="0.25">
      <c r="A2721" s="8" t="str">
        <f>Calculations!A2721</f>
        <v/>
      </c>
      <c r="B2721" s="2" t="str">
        <f t="shared" si="47"/>
        <v/>
      </c>
      <c r="C2721" s="10" t="str">
        <f>IFERROR(Calculations!J2721,"")</f>
        <v/>
      </c>
      <c r="D2721" s="10" t="str">
        <f xml:space="preserve"> IF(OR(Calculations!C2721 = "",Calculations!C2721 = WorkTypeString),  IFERROR(Calculations!J2721,""), NA())</f>
        <v/>
      </c>
      <c r="E2721" s="10">
        <f t="array" ref="E2721">PERCENTILE(IF(ISERROR(D2721:D7720)=FALSE,D2721:D7720),CycleTimePercentile)</f>
        <v>0</v>
      </c>
      <c r="F2721" s="2" t="e">
        <f xml:space="preserve"> IF(Calculations!C2721 = DefectTypeString,  IFERROR(Calculations!J2721,""), NA())</f>
        <v>#N/A</v>
      </c>
      <c r="G2721" s="10">
        <f t="array" ref="G2721">PERCENTILE(IF(ISERROR(F2721:F7720)=FALSE,F2721:F7720),CycleTimePercentile)</f>
        <v>0</v>
      </c>
      <c r="H2721" s="2" t="e">
        <f ca="1" xml:space="preserve"> IF(OR(Calculations!C2721 = "",Calculations!C2721 = WorkTypeString),  Calculations!K2721, NA())</f>
        <v>#N/A</v>
      </c>
      <c r="I2721" s="2" t="e">
        <f xml:space="preserve"> IF(Calculations!C2721 = DefectTypeString,  Calculations!K2721, NA())</f>
        <v>#N/A</v>
      </c>
    </row>
    <row r="2722" spans="1:9" x14ac:dyDescent="0.25">
      <c r="A2722" s="8" t="str">
        <f>Calculations!A2722</f>
        <v/>
      </c>
      <c r="B2722" s="2" t="str">
        <f t="shared" si="47"/>
        <v/>
      </c>
      <c r="C2722" s="10" t="str">
        <f>IFERROR(Calculations!J2722,"")</f>
        <v/>
      </c>
      <c r="D2722" s="10" t="str">
        <f xml:space="preserve"> IF(OR(Calculations!C2722 = "",Calculations!C2722 = WorkTypeString),  IFERROR(Calculations!J2722,""), NA())</f>
        <v/>
      </c>
      <c r="E2722" s="10">
        <f t="array" ref="E2722">PERCENTILE(IF(ISERROR(D2722:D7721)=FALSE,D2722:D7721),CycleTimePercentile)</f>
        <v>0</v>
      </c>
      <c r="F2722" s="2" t="e">
        <f xml:space="preserve"> IF(Calculations!C2722 = DefectTypeString,  IFERROR(Calculations!J2722,""), NA())</f>
        <v>#N/A</v>
      </c>
      <c r="G2722" s="10">
        <f t="array" ref="G2722">PERCENTILE(IF(ISERROR(F2722:F7721)=FALSE,F2722:F7721),CycleTimePercentile)</f>
        <v>0</v>
      </c>
      <c r="H2722" s="2" t="e">
        <f ca="1" xml:space="preserve"> IF(OR(Calculations!C2722 = "",Calculations!C2722 = WorkTypeString),  Calculations!K2722, NA())</f>
        <v>#N/A</v>
      </c>
      <c r="I2722" s="2" t="e">
        <f xml:space="preserve"> IF(Calculations!C2722 = DefectTypeString,  Calculations!K2722, NA())</f>
        <v>#N/A</v>
      </c>
    </row>
    <row r="2723" spans="1:9" x14ac:dyDescent="0.25">
      <c r="A2723" s="8" t="str">
        <f>Calculations!A2723</f>
        <v/>
      </c>
      <c r="B2723" s="2" t="str">
        <f t="shared" si="47"/>
        <v/>
      </c>
      <c r="C2723" s="10" t="str">
        <f>IFERROR(Calculations!J2723,"")</f>
        <v/>
      </c>
      <c r="D2723" s="10" t="str">
        <f xml:space="preserve"> IF(OR(Calculations!C2723 = "",Calculations!C2723 = WorkTypeString),  IFERROR(Calculations!J2723,""), NA())</f>
        <v/>
      </c>
      <c r="E2723" s="10">
        <f t="array" ref="E2723">PERCENTILE(IF(ISERROR(D2723:D7722)=FALSE,D2723:D7722),CycleTimePercentile)</f>
        <v>0</v>
      </c>
      <c r="F2723" s="2" t="e">
        <f xml:space="preserve"> IF(Calculations!C2723 = DefectTypeString,  IFERROR(Calculations!J2723,""), NA())</f>
        <v>#N/A</v>
      </c>
      <c r="G2723" s="10">
        <f t="array" ref="G2723">PERCENTILE(IF(ISERROR(F2723:F7722)=FALSE,F2723:F7722),CycleTimePercentile)</f>
        <v>0</v>
      </c>
      <c r="H2723" s="2" t="e">
        <f ca="1" xml:space="preserve"> IF(OR(Calculations!C2723 = "",Calculations!C2723 = WorkTypeString),  Calculations!K2723, NA())</f>
        <v>#N/A</v>
      </c>
      <c r="I2723" s="2" t="e">
        <f xml:space="preserve"> IF(Calculations!C2723 = DefectTypeString,  Calculations!K2723, NA())</f>
        <v>#N/A</v>
      </c>
    </row>
    <row r="2724" spans="1:9" x14ac:dyDescent="0.25">
      <c r="A2724" s="8" t="str">
        <f>Calculations!A2724</f>
        <v/>
      </c>
      <c r="B2724" s="2" t="str">
        <f t="shared" si="47"/>
        <v/>
      </c>
      <c r="C2724" s="10" t="str">
        <f>IFERROR(Calculations!J2724,"")</f>
        <v/>
      </c>
      <c r="D2724" s="10" t="str">
        <f xml:space="preserve"> IF(OR(Calculations!C2724 = "",Calculations!C2724 = WorkTypeString),  IFERROR(Calculations!J2724,""), NA())</f>
        <v/>
      </c>
      <c r="E2724" s="10">
        <f t="array" ref="E2724">PERCENTILE(IF(ISERROR(D2724:D7723)=FALSE,D2724:D7723),CycleTimePercentile)</f>
        <v>0</v>
      </c>
      <c r="F2724" s="2" t="e">
        <f xml:space="preserve"> IF(Calculations!C2724 = DefectTypeString,  IFERROR(Calculations!J2724,""), NA())</f>
        <v>#N/A</v>
      </c>
      <c r="G2724" s="10">
        <f t="array" ref="G2724">PERCENTILE(IF(ISERROR(F2724:F7723)=FALSE,F2724:F7723),CycleTimePercentile)</f>
        <v>0</v>
      </c>
      <c r="H2724" s="2" t="e">
        <f ca="1" xml:space="preserve"> IF(OR(Calculations!C2724 = "",Calculations!C2724 = WorkTypeString),  Calculations!K2724, NA())</f>
        <v>#N/A</v>
      </c>
      <c r="I2724" s="2" t="e">
        <f xml:space="preserve"> IF(Calculations!C2724 = DefectTypeString,  Calculations!K2724, NA())</f>
        <v>#N/A</v>
      </c>
    </row>
    <row r="2725" spans="1:9" x14ac:dyDescent="0.25">
      <c r="A2725" s="8" t="str">
        <f>Calculations!A2725</f>
        <v/>
      </c>
      <c r="B2725" s="2" t="str">
        <f t="shared" si="47"/>
        <v/>
      </c>
      <c r="C2725" s="10" t="str">
        <f>IFERROR(Calculations!J2725,"")</f>
        <v/>
      </c>
      <c r="D2725" s="10" t="str">
        <f xml:space="preserve"> IF(OR(Calculations!C2725 = "",Calculations!C2725 = WorkTypeString),  IFERROR(Calculations!J2725,""), NA())</f>
        <v/>
      </c>
      <c r="E2725" s="10">
        <f t="array" ref="E2725">PERCENTILE(IF(ISERROR(D2725:D7724)=FALSE,D2725:D7724),CycleTimePercentile)</f>
        <v>0</v>
      </c>
      <c r="F2725" s="2" t="e">
        <f xml:space="preserve"> IF(Calculations!C2725 = DefectTypeString,  IFERROR(Calculations!J2725,""), NA())</f>
        <v>#N/A</v>
      </c>
      <c r="G2725" s="10">
        <f t="array" ref="G2725">PERCENTILE(IF(ISERROR(F2725:F7724)=FALSE,F2725:F7724),CycleTimePercentile)</f>
        <v>0</v>
      </c>
      <c r="H2725" s="2" t="e">
        <f ca="1" xml:space="preserve"> IF(OR(Calculations!C2725 = "",Calculations!C2725 = WorkTypeString),  Calculations!K2725, NA())</f>
        <v>#N/A</v>
      </c>
      <c r="I2725" s="2" t="e">
        <f xml:space="preserve"> IF(Calculations!C2725 = DefectTypeString,  Calculations!K2725, NA())</f>
        <v>#N/A</v>
      </c>
    </row>
    <row r="2726" spans="1:9" x14ac:dyDescent="0.25">
      <c r="A2726" s="8" t="str">
        <f>Calculations!A2726</f>
        <v/>
      </c>
      <c r="B2726" s="2" t="str">
        <f t="shared" si="47"/>
        <v/>
      </c>
      <c r="C2726" s="10" t="str">
        <f>IFERROR(Calculations!J2726,"")</f>
        <v/>
      </c>
      <c r="D2726" s="10" t="str">
        <f xml:space="preserve"> IF(OR(Calculations!C2726 = "",Calculations!C2726 = WorkTypeString),  IFERROR(Calculations!J2726,""), NA())</f>
        <v/>
      </c>
      <c r="E2726" s="10">
        <f t="array" ref="E2726">PERCENTILE(IF(ISERROR(D2726:D7725)=FALSE,D2726:D7725),CycleTimePercentile)</f>
        <v>0</v>
      </c>
      <c r="F2726" s="2" t="e">
        <f xml:space="preserve"> IF(Calculations!C2726 = DefectTypeString,  IFERROR(Calculations!J2726,""), NA())</f>
        <v>#N/A</v>
      </c>
      <c r="G2726" s="10">
        <f t="array" ref="G2726">PERCENTILE(IF(ISERROR(F2726:F7725)=FALSE,F2726:F7725),CycleTimePercentile)</f>
        <v>0</v>
      </c>
      <c r="H2726" s="2" t="e">
        <f ca="1" xml:space="preserve"> IF(OR(Calculations!C2726 = "",Calculations!C2726 = WorkTypeString),  Calculations!K2726, NA())</f>
        <v>#N/A</v>
      </c>
      <c r="I2726" s="2" t="e">
        <f xml:space="preserve"> IF(Calculations!C2726 = DefectTypeString,  Calculations!K2726, NA())</f>
        <v>#N/A</v>
      </c>
    </row>
    <row r="2727" spans="1:9" x14ac:dyDescent="0.25">
      <c r="A2727" s="8" t="str">
        <f>Calculations!A2727</f>
        <v/>
      </c>
      <c r="B2727" s="2" t="str">
        <f t="shared" si="47"/>
        <v/>
      </c>
      <c r="C2727" s="10" t="str">
        <f>IFERROR(Calculations!J2727,"")</f>
        <v/>
      </c>
      <c r="D2727" s="10" t="str">
        <f xml:space="preserve"> IF(OR(Calculations!C2727 = "",Calculations!C2727 = WorkTypeString),  IFERROR(Calculations!J2727,""), NA())</f>
        <v/>
      </c>
      <c r="E2727" s="10">
        <f t="array" ref="E2727">PERCENTILE(IF(ISERROR(D2727:D7726)=FALSE,D2727:D7726),CycleTimePercentile)</f>
        <v>0</v>
      </c>
      <c r="F2727" s="2" t="e">
        <f xml:space="preserve"> IF(Calculations!C2727 = DefectTypeString,  IFERROR(Calculations!J2727,""), NA())</f>
        <v>#N/A</v>
      </c>
      <c r="G2727" s="10">
        <f t="array" ref="G2727">PERCENTILE(IF(ISERROR(F2727:F7726)=FALSE,F2727:F7726),CycleTimePercentile)</f>
        <v>0</v>
      </c>
      <c r="H2727" s="2" t="e">
        <f ca="1" xml:space="preserve"> IF(OR(Calculations!C2727 = "",Calculations!C2727 = WorkTypeString),  Calculations!K2727, NA())</f>
        <v>#N/A</v>
      </c>
      <c r="I2727" s="2" t="e">
        <f xml:space="preserve"> IF(Calculations!C2727 = DefectTypeString,  Calculations!K2727, NA())</f>
        <v>#N/A</v>
      </c>
    </row>
    <row r="2728" spans="1:9" x14ac:dyDescent="0.25">
      <c r="A2728" s="8" t="str">
        <f>Calculations!A2728</f>
        <v/>
      </c>
      <c r="B2728" s="2" t="str">
        <f t="shared" si="47"/>
        <v/>
      </c>
      <c r="C2728" s="10" t="str">
        <f>IFERROR(Calculations!J2728,"")</f>
        <v/>
      </c>
      <c r="D2728" s="10" t="str">
        <f xml:space="preserve"> IF(OR(Calculations!C2728 = "",Calculations!C2728 = WorkTypeString),  IFERROR(Calculations!J2728,""), NA())</f>
        <v/>
      </c>
      <c r="E2728" s="10">
        <f t="array" ref="E2728">PERCENTILE(IF(ISERROR(D2728:D7727)=FALSE,D2728:D7727),CycleTimePercentile)</f>
        <v>0</v>
      </c>
      <c r="F2728" s="2" t="e">
        <f xml:space="preserve"> IF(Calculations!C2728 = DefectTypeString,  IFERROR(Calculations!J2728,""), NA())</f>
        <v>#N/A</v>
      </c>
      <c r="G2728" s="10">
        <f t="array" ref="G2728">PERCENTILE(IF(ISERROR(F2728:F7727)=FALSE,F2728:F7727),CycleTimePercentile)</f>
        <v>0</v>
      </c>
      <c r="H2728" s="2" t="e">
        <f ca="1" xml:space="preserve"> IF(OR(Calculations!C2728 = "",Calculations!C2728 = WorkTypeString),  Calculations!K2728, NA())</f>
        <v>#N/A</v>
      </c>
      <c r="I2728" s="2" t="e">
        <f xml:space="preserve"> IF(Calculations!C2728 = DefectTypeString,  Calculations!K2728, NA())</f>
        <v>#N/A</v>
      </c>
    </row>
    <row r="2729" spans="1:9" x14ac:dyDescent="0.25">
      <c r="A2729" s="8" t="str">
        <f>Calculations!A2729</f>
        <v/>
      </c>
      <c r="B2729" s="2" t="str">
        <f t="shared" si="47"/>
        <v/>
      </c>
      <c r="C2729" s="10" t="str">
        <f>IFERROR(Calculations!J2729,"")</f>
        <v/>
      </c>
      <c r="D2729" s="10" t="str">
        <f xml:space="preserve"> IF(OR(Calculations!C2729 = "",Calculations!C2729 = WorkTypeString),  IFERROR(Calculations!J2729,""), NA())</f>
        <v/>
      </c>
      <c r="E2729" s="10">
        <f t="array" ref="E2729">PERCENTILE(IF(ISERROR(D2729:D7728)=FALSE,D2729:D7728),CycleTimePercentile)</f>
        <v>0</v>
      </c>
      <c r="F2729" s="2" t="e">
        <f xml:space="preserve"> IF(Calculations!C2729 = DefectTypeString,  IFERROR(Calculations!J2729,""), NA())</f>
        <v>#N/A</v>
      </c>
      <c r="G2729" s="10">
        <f t="array" ref="G2729">PERCENTILE(IF(ISERROR(F2729:F7728)=FALSE,F2729:F7728),CycleTimePercentile)</f>
        <v>0</v>
      </c>
      <c r="H2729" s="2" t="e">
        <f ca="1" xml:space="preserve"> IF(OR(Calculations!C2729 = "",Calculations!C2729 = WorkTypeString),  Calculations!K2729, NA())</f>
        <v>#N/A</v>
      </c>
      <c r="I2729" s="2" t="e">
        <f xml:space="preserve"> IF(Calculations!C2729 = DefectTypeString,  Calculations!K2729, NA())</f>
        <v>#N/A</v>
      </c>
    </row>
    <row r="2730" spans="1:9" x14ac:dyDescent="0.25">
      <c r="A2730" s="8" t="str">
        <f>Calculations!A2730</f>
        <v/>
      </c>
      <c r="B2730" s="2" t="str">
        <f t="shared" si="47"/>
        <v/>
      </c>
      <c r="C2730" s="10" t="str">
        <f>IFERROR(Calculations!J2730,"")</f>
        <v/>
      </c>
      <c r="D2730" s="10" t="str">
        <f xml:space="preserve"> IF(OR(Calculations!C2730 = "",Calculations!C2730 = WorkTypeString),  IFERROR(Calculations!J2730,""), NA())</f>
        <v/>
      </c>
      <c r="E2730" s="10">
        <f t="array" ref="E2730">PERCENTILE(IF(ISERROR(D2730:D7729)=FALSE,D2730:D7729),CycleTimePercentile)</f>
        <v>0</v>
      </c>
      <c r="F2730" s="2" t="e">
        <f xml:space="preserve"> IF(Calculations!C2730 = DefectTypeString,  IFERROR(Calculations!J2730,""), NA())</f>
        <v>#N/A</v>
      </c>
      <c r="G2730" s="10">
        <f t="array" ref="G2730">PERCENTILE(IF(ISERROR(F2730:F7729)=FALSE,F2730:F7729),CycleTimePercentile)</f>
        <v>0</v>
      </c>
      <c r="H2730" s="2" t="e">
        <f ca="1" xml:space="preserve"> IF(OR(Calculations!C2730 = "",Calculations!C2730 = WorkTypeString),  Calculations!K2730, NA())</f>
        <v>#N/A</v>
      </c>
      <c r="I2730" s="2" t="e">
        <f xml:space="preserve"> IF(Calculations!C2730 = DefectTypeString,  Calculations!K2730, NA())</f>
        <v>#N/A</v>
      </c>
    </row>
    <row r="2731" spans="1:9" x14ac:dyDescent="0.25">
      <c r="A2731" s="8" t="str">
        <f>Calculations!A2731</f>
        <v/>
      </c>
      <c r="B2731" s="2" t="str">
        <f t="shared" si="47"/>
        <v/>
      </c>
      <c r="C2731" s="10" t="str">
        <f>IFERROR(Calculations!J2731,"")</f>
        <v/>
      </c>
      <c r="D2731" s="10" t="str">
        <f xml:space="preserve"> IF(OR(Calculations!C2731 = "",Calculations!C2731 = WorkTypeString),  IFERROR(Calculations!J2731,""), NA())</f>
        <v/>
      </c>
      <c r="E2731" s="10">
        <f t="array" ref="E2731">PERCENTILE(IF(ISERROR(D2731:D7730)=FALSE,D2731:D7730),CycleTimePercentile)</f>
        <v>0</v>
      </c>
      <c r="F2731" s="2" t="e">
        <f xml:space="preserve"> IF(Calculations!C2731 = DefectTypeString,  IFERROR(Calculations!J2731,""), NA())</f>
        <v>#N/A</v>
      </c>
      <c r="G2731" s="10">
        <f t="array" ref="G2731">PERCENTILE(IF(ISERROR(F2731:F7730)=FALSE,F2731:F7730),CycleTimePercentile)</f>
        <v>0</v>
      </c>
      <c r="H2731" s="2" t="e">
        <f ca="1" xml:space="preserve"> IF(OR(Calculations!C2731 = "",Calculations!C2731 = WorkTypeString),  Calculations!K2731, NA())</f>
        <v>#N/A</v>
      </c>
      <c r="I2731" s="2" t="e">
        <f xml:space="preserve"> IF(Calculations!C2731 = DefectTypeString,  Calculations!K2731, NA())</f>
        <v>#N/A</v>
      </c>
    </row>
    <row r="2732" spans="1:9" x14ac:dyDescent="0.25">
      <c r="A2732" s="8" t="str">
        <f>Calculations!A2732</f>
        <v/>
      </c>
      <c r="B2732" s="2" t="str">
        <f t="shared" si="47"/>
        <v/>
      </c>
      <c r="C2732" s="10" t="str">
        <f>IFERROR(Calculations!J2732,"")</f>
        <v/>
      </c>
      <c r="D2732" s="10" t="str">
        <f xml:space="preserve"> IF(OR(Calculations!C2732 = "",Calculations!C2732 = WorkTypeString),  IFERROR(Calculations!J2732,""), NA())</f>
        <v/>
      </c>
      <c r="E2732" s="10">
        <f t="array" ref="E2732">PERCENTILE(IF(ISERROR(D2732:D7731)=FALSE,D2732:D7731),CycleTimePercentile)</f>
        <v>0</v>
      </c>
      <c r="F2732" s="2" t="e">
        <f xml:space="preserve"> IF(Calculations!C2732 = DefectTypeString,  IFERROR(Calculations!J2732,""), NA())</f>
        <v>#N/A</v>
      </c>
      <c r="G2732" s="10">
        <f t="array" ref="G2732">PERCENTILE(IF(ISERROR(F2732:F7731)=FALSE,F2732:F7731),CycleTimePercentile)</f>
        <v>0</v>
      </c>
      <c r="H2732" s="2" t="e">
        <f ca="1" xml:space="preserve"> IF(OR(Calculations!C2732 = "",Calculations!C2732 = WorkTypeString),  Calculations!K2732, NA())</f>
        <v>#N/A</v>
      </c>
      <c r="I2732" s="2" t="e">
        <f xml:space="preserve"> IF(Calculations!C2732 = DefectTypeString,  Calculations!K2732, NA())</f>
        <v>#N/A</v>
      </c>
    </row>
    <row r="2733" spans="1:9" x14ac:dyDescent="0.25">
      <c r="A2733" s="8" t="str">
        <f>Calculations!A2733</f>
        <v/>
      </c>
      <c r="B2733" s="2" t="str">
        <f t="shared" si="47"/>
        <v/>
      </c>
      <c r="C2733" s="10" t="str">
        <f>IFERROR(Calculations!J2733,"")</f>
        <v/>
      </c>
      <c r="D2733" s="10" t="str">
        <f xml:space="preserve"> IF(OR(Calculations!C2733 = "",Calculations!C2733 = WorkTypeString),  IFERROR(Calculations!J2733,""), NA())</f>
        <v/>
      </c>
      <c r="E2733" s="10">
        <f t="array" ref="E2733">PERCENTILE(IF(ISERROR(D2733:D7732)=FALSE,D2733:D7732),CycleTimePercentile)</f>
        <v>0</v>
      </c>
      <c r="F2733" s="2" t="e">
        <f xml:space="preserve"> IF(Calculations!C2733 = DefectTypeString,  IFERROR(Calculations!J2733,""), NA())</f>
        <v>#N/A</v>
      </c>
      <c r="G2733" s="10">
        <f t="array" ref="G2733">PERCENTILE(IF(ISERROR(F2733:F7732)=FALSE,F2733:F7732),CycleTimePercentile)</f>
        <v>0</v>
      </c>
      <c r="H2733" s="2" t="e">
        <f ca="1" xml:space="preserve"> IF(OR(Calculations!C2733 = "",Calculations!C2733 = WorkTypeString),  Calculations!K2733, NA())</f>
        <v>#N/A</v>
      </c>
      <c r="I2733" s="2" t="e">
        <f xml:space="preserve"> IF(Calculations!C2733 = DefectTypeString,  Calculations!K2733, NA())</f>
        <v>#N/A</v>
      </c>
    </row>
    <row r="2734" spans="1:9" x14ac:dyDescent="0.25">
      <c r="A2734" s="8" t="str">
        <f>Calculations!A2734</f>
        <v/>
      </c>
      <c r="B2734" s="2" t="str">
        <f t="shared" si="47"/>
        <v/>
      </c>
      <c r="C2734" s="10" t="str">
        <f>IFERROR(Calculations!J2734,"")</f>
        <v/>
      </c>
      <c r="D2734" s="10" t="str">
        <f xml:space="preserve"> IF(OR(Calculations!C2734 = "",Calculations!C2734 = WorkTypeString),  IFERROR(Calculations!J2734,""), NA())</f>
        <v/>
      </c>
      <c r="E2734" s="10">
        <f t="array" ref="E2734">PERCENTILE(IF(ISERROR(D2734:D7733)=FALSE,D2734:D7733),CycleTimePercentile)</f>
        <v>0</v>
      </c>
      <c r="F2734" s="2" t="e">
        <f xml:space="preserve"> IF(Calculations!C2734 = DefectTypeString,  IFERROR(Calculations!J2734,""), NA())</f>
        <v>#N/A</v>
      </c>
      <c r="G2734" s="10">
        <f t="array" ref="G2734">PERCENTILE(IF(ISERROR(F2734:F7733)=FALSE,F2734:F7733),CycleTimePercentile)</f>
        <v>0</v>
      </c>
      <c r="H2734" s="2" t="e">
        <f ca="1" xml:space="preserve"> IF(OR(Calculations!C2734 = "",Calculations!C2734 = WorkTypeString),  Calculations!K2734, NA())</f>
        <v>#N/A</v>
      </c>
      <c r="I2734" s="2" t="e">
        <f xml:space="preserve"> IF(Calculations!C2734 = DefectTypeString,  Calculations!K2734, NA())</f>
        <v>#N/A</v>
      </c>
    </row>
    <row r="2735" spans="1:9" x14ac:dyDescent="0.25">
      <c r="A2735" s="8" t="str">
        <f>Calculations!A2735</f>
        <v/>
      </c>
      <c r="B2735" s="2" t="str">
        <f t="shared" si="47"/>
        <v/>
      </c>
      <c r="C2735" s="10" t="str">
        <f>IFERROR(Calculations!J2735,"")</f>
        <v/>
      </c>
      <c r="D2735" s="10" t="str">
        <f xml:space="preserve"> IF(OR(Calculations!C2735 = "",Calculations!C2735 = WorkTypeString),  IFERROR(Calculations!J2735,""), NA())</f>
        <v/>
      </c>
      <c r="E2735" s="10">
        <f t="array" ref="E2735">PERCENTILE(IF(ISERROR(D2735:D7734)=FALSE,D2735:D7734),CycleTimePercentile)</f>
        <v>0</v>
      </c>
      <c r="F2735" s="2" t="e">
        <f xml:space="preserve"> IF(Calculations!C2735 = DefectTypeString,  IFERROR(Calculations!J2735,""), NA())</f>
        <v>#N/A</v>
      </c>
      <c r="G2735" s="10">
        <f t="array" ref="G2735">PERCENTILE(IF(ISERROR(F2735:F7734)=FALSE,F2735:F7734),CycleTimePercentile)</f>
        <v>0</v>
      </c>
      <c r="H2735" s="2" t="e">
        <f ca="1" xml:space="preserve"> IF(OR(Calculations!C2735 = "",Calculations!C2735 = WorkTypeString),  Calculations!K2735, NA())</f>
        <v>#N/A</v>
      </c>
      <c r="I2735" s="2" t="e">
        <f xml:space="preserve"> IF(Calculations!C2735 = DefectTypeString,  Calculations!K2735, NA())</f>
        <v>#N/A</v>
      </c>
    </row>
    <row r="2736" spans="1:9" x14ac:dyDescent="0.25">
      <c r="A2736" s="8" t="str">
        <f>Calculations!A2736</f>
        <v/>
      </c>
      <c r="B2736" s="2" t="str">
        <f t="shared" si="47"/>
        <v/>
      </c>
      <c r="C2736" s="10" t="str">
        <f>IFERROR(Calculations!J2736,"")</f>
        <v/>
      </c>
      <c r="D2736" s="10" t="str">
        <f xml:space="preserve"> IF(OR(Calculations!C2736 = "",Calculations!C2736 = WorkTypeString),  IFERROR(Calculations!J2736,""), NA())</f>
        <v/>
      </c>
      <c r="E2736" s="10">
        <f t="array" ref="E2736">PERCENTILE(IF(ISERROR(D2736:D7735)=FALSE,D2736:D7735),CycleTimePercentile)</f>
        <v>0</v>
      </c>
      <c r="F2736" s="2" t="e">
        <f xml:space="preserve"> IF(Calculations!C2736 = DefectTypeString,  IFERROR(Calculations!J2736,""), NA())</f>
        <v>#N/A</v>
      </c>
      <c r="G2736" s="10">
        <f t="array" ref="G2736">PERCENTILE(IF(ISERROR(F2736:F7735)=FALSE,F2736:F7735),CycleTimePercentile)</f>
        <v>0</v>
      </c>
      <c r="H2736" s="2" t="e">
        <f ca="1" xml:space="preserve"> IF(OR(Calculations!C2736 = "",Calculations!C2736 = WorkTypeString),  Calculations!K2736, NA())</f>
        <v>#N/A</v>
      </c>
      <c r="I2736" s="2" t="e">
        <f xml:space="preserve"> IF(Calculations!C2736 = DefectTypeString,  Calculations!K2736, NA())</f>
        <v>#N/A</v>
      </c>
    </row>
    <row r="2737" spans="1:9" x14ac:dyDescent="0.25">
      <c r="A2737" s="8" t="str">
        <f>Calculations!A2737</f>
        <v/>
      </c>
      <c r="B2737" s="2" t="str">
        <f t="shared" si="47"/>
        <v/>
      </c>
      <c r="C2737" s="10" t="str">
        <f>IFERROR(Calculations!J2737,"")</f>
        <v/>
      </c>
      <c r="D2737" s="10" t="str">
        <f xml:space="preserve"> IF(OR(Calculations!C2737 = "",Calculations!C2737 = WorkTypeString),  IFERROR(Calculations!J2737,""), NA())</f>
        <v/>
      </c>
      <c r="E2737" s="10">
        <f t="array" ref="E2737">PERCENTILE(IF(ISERROR(D2737:D7736)=FALSE,D2737:D7736),CycleTimePercentile)</f>
        <v>0</v>
      </c>
      <c r="F2737" s="2" t="e">
        <f xml:space="preserve"> IF(Calculations!C2737 = DefectTypeString,  IFERROR(Calculations!J2737,""), NA())</f>
        <v>#N/A</v>
      </c>
      <c r="G2737" s="10">
        <f t="array" ref="G2737">PERCENTILE(IF(ISERROR(F2737:F7736)=FALSE,F2737:F7736),CycleTimePercentile)</f>
        <v>0</v>
      </c>
      <c r="H2737" s="2" t="e">
        <f ca="1" xml:space="preserve"> IF(OR(Calculations!C2737 = "",Calculations!C2737 = WorkTypeString),  Calculations!K2737, NA())</f>
        <v>#N/A</v>
      </c>
      <c r="I2737" s="2" t="e">
        <f xml:space="preserve"> IF(Calculations!C2737 = DefectTypeString,  Calculations!K2737, NA())</f>
        <v>#N/A</v>
      </c>
    </row>
    <row r="2738" spans="1:9" x14ac:dyDescent="0.25">
      <c r="A2738" s="8" t="str">
        <f>Calculations!A2738</f>
        <v/>
      </c>
      <c r="B2738" s="2" t="str">
        <f t="shared" si="47"/>
        <v/>
      </c>
      <c r="C2738" s="10" t="str">
        <f>IFERROR(Calculations!J2738,"")</f>
        <v/>
      </c>
      <c r="D2738" s="10" t="str">
        <f xml:space="preserve"> IF(OR(Calculations!C2738 = "",Calculations!C2738 = WorkTypeString),  IFERROR(Calculations!J2738,""), NA())</f>
        <v/>
      </c>
      <c r="E2738" s="10">
        <f t="array" ref="E2738">PERCENTILE(IF(ISERROR(D2738:D7737)=FALSE,D2738:D7737),CycleTimePercentile)</f>
        <v>0</v>
      </c>
      <c r="F2738" s="2" t="e">
        <f xml:space="preserve"> IF(Calculations!C2738 = DefectTypeString,  IFERROR(Calculations!J2738,""), NA())</f>
        <v>#N/A</v>
      </c>
      <c r="G2738" s="10">
        <f t="array" ref="G2738">PERCENTILE(IF(ISERROR(F2738:F7737)=FALSE,F2738:F7737),CycleTimePercentile)</f>
        <v>0</v>
      </c>
      <c r="H2738" s="2" t="e">
        <f ca="1" xml:space="preserve"> IF(OR(Calculations!C2738 = "",Calculations!C2738 = WorkTypeString),  Calculations!K2738, NA())</f>
        <v>#N/A</v>
      </c>
      <c r="I2738" s="2" t="e">
        <f xml:space="preserve"> IF(Calculations!C2738 = DefectTypeString,  Calculations!K2738, NA())</f>
        <v>#N/A</v>
      </c>
    </row>
    <row r="2739" spans="1:9" x14ac:dyDescent="0.25">
      <c r="A2739" s="8" t="str">
        <f>Calculations!A2739</f>
        <v/>
      </c>
      <c r="B2739" s="2" t="str">
        <f t="shared" si="47"/>
        <v/>
      </c>
      <c r="C2739" s="10" t="str">
        <f>IFERROR(Calculations!J2739,"")</f>
        <v/>
      </c>
      <c r="D2739" s="10" t="str">
        <f xml:space="preserve"> IF(OR(Calculations!C2739 = "",Calculations!C2739 = WorkTypeString),  IFERROR(Calculations!J2739,""), NA())</f>
        <v/>
      </c>
      <c r="E2739" s="10">
        <f t="array" ref="E2739">PERCENTILE(IF(ISERROR(D2739:D7738)=FALSE,D2739:D7738),CycleTimePercentile)</f>
        <v>0</v>
      </c>
      <c r="F2739" s="2" t="e">
        <f xml:space="preserve"> IF(Calculations!C2739 = DefectTypeString,  IFERROR(Calculations!J2739,""), NA())</f>
        <v>#N/A</v>
      </c>
      <c r="G2739" s="10">
        <f t="array" ref="G2739">PERCENTILE(IF(ISERROR(F2739:F7738)=FALSE,F2739:F7738),CycleTimePercentile)</f>
        <v>0</v>
      </c>
      <c r="H2739" s="2" t="e">
        <f ca="1" xml:space="preserve"> IF(OR(Calculations!C2739 = "",Calculations!C2739 = WorkTypeString),  Calculations!K2739, NA())</f>
        <v>#N/A</v>
      </c>
      <c r="I2739" s="2" t="e">
        <f xml:space="preserve"> IF(Calculations!C2739 = DefectTypeString,  Calculations!K2739, NA())</f>
        <v>#N/A</v>
      </c>
    </row>
    <row r="2740" spans="1:9" x14ac:dyDescent="0.25">
      <c r="A2740" s="8" t="str">
        <f>Calculations!A2740</f>
        <v/>
      </c>
      <c r="B2740" s="2" t="str">
        <f t="shared" si="47"/>
        <v/>
      </c>
      <c r="C2740" s="10" t="str">
        <f>IFERROR(Calculations!J2740,"")</f>
        <v/>
      </c>
      <c r="D2740" s="10" t="str">
        <f xml:space="preserve"> IF(OR(Calculations!C2740 = "",Calculations!C2740 = WorkTypeString),  IFERROR(Calculations!J2740,""), NA())</f>
        <v/>
      </c>
      <c r="E2740" s="10">
        <f t="array" ref="E2740">PERCENTILE(IF(ISERROR(D2740:D7739)=FALSE,D2740:D7739),CycleTimePercentile)</f>
        <v>0</v>
      </c>
      <c r="F2740" s="2" t="e">
        <f xml:space="preserve"> IF(Calculations!C2740 = DefectTypeString,  IFERROR(Calculations!J2740,""), NA())</f>
        <v>#N/A</v>
      </c>
      <c r="G2740" s="10">
        <f t="array" ref="G2740">PERCENTILE(IF(ISERROR(F2740:F7739)=FALSE,F2740:F7739),CycleTimePercentile)</f>
        <v>0</v>
      </c>
      <c r="H2740" s="2" t="e">
        <f ca="1" xml:space="preserve"> IF(OR(Calculations!C2740 = "",Calculations!C2740 = WorkTypeString),  Calculations!K2740, NA())</f>
        <v>#N/A</v>
      </c>
      <c r="I2740" s="2" t="e">
        <f xml:space="preserve"> IF(Calculations!C2740 = DefectTypeString,  Calculations!K2740, NA())</f>
        <v>#N/A</v>
      </c>
    </row>
    <row r="2741" spans="1:9" x14ac:dyDescent="0.25">
      <c r="A2741" s="8" t="str">
        <f>Calculations!A2741</f>
        <v/>
      </c>
      <c r="B2741" s="2" t="str">
        <f t="shared" si="47"/>
        <v/>
      </c>
      <c r="C2741" s="10" t="str">
        <f>IFERROR(Calculations!J2741,"")</f>
        <v/>
      </c>
      <c r="D2741" s="10" t="str">
        <f xml:space="preserve"> IF(OR(Calculations!C2741 = "",Calculations!C2741 = WorkTypeString),  IFERROR(Calculations!J2741,""), NA())</f>
        <v/>
      </c>
      <c r="E2741" s="10">
        <f t="array" ref="E2741">PERCENTILE(IF(ISERROR(D2741:D7740)=FALSE,D2741:D7740),CycleTimePercentile)</f>
        <v>0</v>
      </c>
      <c r="F2741" s="2" t="e">
        <f xml:space="preserve"> IF(Calculations!C2741 = DefectTypeString,  IFERROR(Calculations!J2741,""), NA())</f>
        <v>#N/A</v>
      </c>
      <c r="G2741" s="10">
        <f t="array" ref="G2741">PERCENTILE(IF(ISERROR(F2741:F7740)=FALSE,F2741:F7740),CycleTimePercentile)</f>
        <v>0</v>
      </c>
      <c r="H2741" s="2" t="e">
        <f ca="1" xml:space="preserve"> IF(OR(Calculations!C2741 = "",Calculations!C2741 = WorkTypeString),  Calculations!K2741, NA())</f>
        <v>#N/A</v>
      </c>
      <c r="I2741" s="2" t="e">
        <f xml:space="preserve"> IF(Calculations!C2741 = DefectTypeString,  Calculations!K2741, NA())</f>
        <v>#N/A</v>
      </c>
    </row>
    <row r="2742" spans="1:9" x14ac:dyDescent="0.25">
      <c r="A2742" s="8" t="str">
        <f>Calculations!A2742</f>
        <v/>
      </c>
      <c r="B2742" s="2" t="str">
        <f t="shared" si="47"/>
        <v/>
      </c>
      <c r="C2742" s="10" t="str">
        <f>IFERROR(Calculations!J2742,"")</f>
        <v/>
      </c>
      <c r="D2742" s="10" t="str">
        <f xml:space="preserve"> IF(OR(Calculations!C2742 = "",Calculations!C2742 = WorkTypeString),  IFERROR(Calculations!J2742,""), NA())</f>
        <v/>
      </c>
      <c r="E2742" s="10">
        <f t="array" ref="E2742">PERCENTILE(IF(ISERROR(D2742:D7741)=FALSE,D2742:D7741),CycleTimePercentile)</f>
        <v>0</v>
      </c>
      <c r="F2742" s="2" t="e">
        <f xml:space="preserve"> IF(Calculations!C2742 = DefectTypeString,  IFERROR(Calculations!J2742,""), NA())</f>
        <v>#N/A</v>
      </c>
      <c r="G2742" s="10">
        <f t="array" ref="G2742">PERCENTILE(IF(ISERROR(F2742:F7741)=FALSE,F2742:F7741),CycleTimePercentile)</f>
        <v>0</v>
      </c>
      <c r="H2742" s="2" t="e">
        <f ca="1" xml:space="preserve"> IF(OR(Calculations!C2742 = "",Calculations!C2742 = WorkTypeString),  Calculations!K2742, NA())</f>
        <v>#N/A</v>
      </c>
      <c r="I2742" s="2" t="e">
        <f xml:space="preserve"> IF(Calculations!C2742 = DefectTypeString,  Calculations!K2742, NA())</f>
        <v>#N/A</v>
      </c>
    </row>
    <row r="2743" spans="1:9" x14ac:dyDescent="0.25">
      <c r="A2743" s="8" t="str">
        <f>Calculations!A2743</f>
        <v/>
      </c>
      <c r="B2743" s="2" t="str">
        <f t="shared" si="47"/>
        <v/>
      </c>
      <c r="C2743" s="10" t="str">
        <f>IFERROR(Calculations!J2743,"")</f>
        <v/>
      </c>
      <c r="D2743" s="10" t="str">
        <f xml:space="preserve"> IF(OR(Calculations!C2743 = "",Calculations!C2743 = WorkTypeString),  IFERROR(Calculations!J2743,""), NA())</f>
        <v/>
      </c>
      <c r="E2743" s="10">
        <f t="array" ref="E2743">PERCENTILE(IF(ISERROR(D2743:D7742)=FALSE,D2743:D7742),CycleTimePercentile)</f>
        <v>0</v>
      </c>
      <c r="F2743" s="2" t="e">
        <f xml:space="preserve"> IF(Calculations!C2743 = DefectTypeString,  IFERROR(Calculations!J2743,""), NA())</f>
        <v>#N/A</v>
      </c>
      <c r="G2743" s="10">
        <f t="array" ref="G2743">PERCENTILE(IF(ISERROR(F2743:F7742)=FALSE,F2743:F7742),CycleTimePercentile)</f>
        <v>0</v>
      </c>
      <c r="H2743" s="2" t="e">
        <f ca="1" xml:space="preserve"> IF(OR(Calculations!C2743 = "",Calculations!C2743 = WorkTypeString),  Calculations!K2743, NA())</f>
        <v>#N/A</v>
      </c>
      <c r="I2743" s="2" t="e">
        <f xml:space="preserve"> IF(Calculations!C2743 = DefectTypeString,  Calculations!K2743, NA())</f>
        <v>#N/A</v>
      </c>
    </row>
    <row r="2744" spans="1:9" x14ac:dyDescent="0.25">
      <c r="A2744" s="8" t="str">
        <f>Calculations!A2744</f>
        <v/>
      </c>
      <c r="B2744" s="2" t="str">
        <f t="shared" si="47"/>
        <v/>
      </c>
      <c r="C2744" s="10" t="str">
        <f>IFERROR(Calculations!J2744,"")</f>
        <v/>
      </c>
      <c r="D2744" s="10" t="str">
        <f xml:space="preserve"> IF(OR(Calculations!C2744 = "",Calculations!C2744 = WorkTypeString),  IFERROR(Calculations!J2744,""), NA())</f>
        <v/>
      </c>
      <c r="E2744" s="10">
        <f t="array" ref="E2744">PERCENTILE(IF(ISERROR(D2744:D7743)=FALSE,D2744:D7743),CycleTimePercentile)</f>
        <v>0</v>
      </c>
      <c r="F2744" s="2" t="e">
        <f xml:space="preserve"> IF(Calculations!C2744 = DefectTypeString,  IFERROR(Calculations!J2744,""), NA())</f>
        <v>#N/A</v>
      </c>
      <c r="G2744" s="10">
        <f t="array" ref="G2744">PERCENTILE(IF(ISERROR(F2744:F7743)=FALSE,F2744:F7743),CycleTimePercentile)</f>
        <v>0</v>
      </c>
      <c r="H2744" s="2" t="e">
        <f ca="1" xml:space="preserve"> IF(OR(Calculations!C2744 = "",Calculations!C2744 = WorkTypeString),  Calculations!K2744, NA())</f>
        <v>#N/A</v>
      </c>
      <c r="I2744" s="2" t="e">
        <f xml:space="preserve"> IF(Calculations!C2744 = DefectTypeString,  Calculations!K2744, NA())</f>
        <v>#N/A</v>
      </c>
    </row>
    <row r="2745" spans="1:9" x14ac:dyDescent="0.25">
      <c r="A2745" s="8" t="str">
        <f>Calculations!A2745</f>
        <v/>
      </c>
      <c r="B2745" s="2" t="str">
        <f t="shared" si="47"/>
        <v/>
      </c>
      <c r="C2745" s="10" t="str">
        <f>IFERROR(Calculations!J2745,"")</f>
        <v/>
      </c>
      <c r="D2745" s="10" t="str">
        <f xml:space="preserve"> IF(OR(Calculations!C2745 = "",Calculations!C2745 = WorkTypeString),  IFERROR(Calculations!J2745,""), NA())</f>
        <v/>
      </c>
      <c r="E2745" s="10">
        <f t="array" ref="E2745">PERCENTILE(IF(ISERROR(D2745:D7744)=FALSE,D2745:D7744),CycleTimePercentile)</f>
        <v>0</v>
      </c>
      <c r="F2745" s="2" t="e">
        <f xml:space="preserve"> IF(Calculations!C2745 = DefectTypeString,  IFERROR(Calculations!J2745,""), NA())</f>
        <v>#N/A</v>
      </c>
      <c r="G2745" s="10">
        <f t="array" ref="G2745">PERCENTILE(IF(ISERROR(F2745:F7744)=FALSE,F2745:F7744),CycleTimePercentile)</f>
        <v>0</v>
      </c>
      <c r="H2745" s="2" t="e">
        <f ca="1" xml:space="preserve"> IF(OR(Calculations!C2745 = "",Calculations!C2745 = WorkTypeString),  Calculations!K2745, NA())</f>
        <v>#N/A</v>
      </c>
      <c r="I2745" s="2" t="e">
        <f xml:space="preserve"> IF(Calculations!C2745 = DefectTypeString,  Calculations!K2745, NA())</f>
        <v>#N/A</v>
      </c>
    </row>
    <row r="2746" spans="1:9" x14ac:dyDescent="0.25">
      <c r="A2746" s="8" t="str">
        <f>Calculations!A2746</f>
        <v/>
      </c>
      <c r="B2746" s="2" t="str">
        <f t="shared" si="47"/>
        <v/>
      </c>
      <c r="C2746" s="10" t="str">
        <f>IFERROR(Calculations!J2746,"")</f>
        <v/>
      </c>
      <c r="D2746" s="10" t="str">
        <f xml:space="preserve"> IF(OR(Calculations!C2746 = "",Calculations!C2746 = WorkTypeString),  IFERROR(Calculations!J2746,""), NA())</f>
        <v/>
      </c>
      <c r="E2746" s="10">
        <f t="array" ref="E2746">PERCENTILE(IF(ISERROR(D2746:D7745)=FALSE,D2746:D7745),CycleTimePercentile)</f>
        <v>0</v>
      </c>
      <c r="F2746" s="2" t="e">
        <f xml:space="preserve"> IF(Calculations!C2746 = DefectTypeString,  IFERROR(Calculations!J2746,""), NA())</f>
        <v>#N/A</v>
      </c>
      <c r="G2746" s="10">
        <f t="array" ref="G2746">PERCENTILE(IF(ISERROR(F2746:F7745)=FALSE,F2746:F7745),CycleTimePercentile)</f>
        <v>0</v>
      </c>
      <c r="H2746" s="2" t="e">
        <f ca="1" xml:space="preserve"> IF(OR(Calculations!C2746 = "",Calculations!C2746 = WorkTypeString),  Calculations!K2746, NA())</f>
        <v>#N/A</v>
      </c>
      <c r="I2746" s="2" t="e">
        <f xml:space="preserve"> IF(Calculations!C2746 = DefectTypeString,  Calculations!K2746, NA())</f>
        <v>#N/A</v>
      </c>
    </row>
    <row r="2747" spans="1:9" x14ac:dyDescent="0.25">
      <c r="A2747" s="8" t="str">
        <f>Calculations!A2747</f>
        <v/>
      </c>
      <c r="B2747" s="2" t="str">
        <f t="shared" si="47"/>
        <v/>
      </c>
      <c r="C2747" s="10" t="str">
        <f>IFERROR(Calculations!J2747,"")</f>
        <v/>
      </c>
      <c r="D2747" s="10" t="str">
        <f xml:space="preserve"> IF(OR(Calculations!C2747 = "",Calculations!C2747 = WorkTypeString),  IFERROR(Calculations!J2747,""), NA())</f>
        <v/>
      </c>
      <c r="E2747" s="10">
        <f t="array" ref="E2747">PERCENTILE(IF(ISERROR(D2747:D7746)=FALSE,D2747:D7746),CycleTimePercentile)</f>
        <v>0</v>
      </c>
      <c r="F2747" s="2" t="e">
        <f xml:space="preserve"> IF(Calculations!C2747 = DefectTypeString,  IFERROR(Calculations!J2747,""), NA())</f>
        <v>#N/A</v>
      </c>
      <c r="G2747" s="10">
        <f t="array" ref="G2747">PERCENTILE(IF(ISERROR(F2747:F7746)=FALSE,F2747:F7746),CycleTimePercentile)</f>
        <v>0</v>
      </c>
      <c r="H2747" s="2" t="e">
        <f ca="1" xml:space="preserve"> IF(OR(Calculations!C2747 = "",Calculations!C2747 = WorkTypeString),  Calculations!K2747, NA())</f>
        <v>#N/A</v>
      </c>
      <c r="I2747" s="2" t="e">
        <f xml:space="preserve"> IF(Calculations!C2747 = DefectTypeString,  Calculations!K2747, NA())</f>
        <v>#N/A</v>
      </c>
    </row>
    <row r="2748" spans="1:9" x14ac:dyDescent="0.25">
      <c r="A2748" s="8" t="str">
        <f>Calculations!A2748</f>
        <v/>
      </c>
      <c r="B2748" s="2" t="str">
        <f t="shared" si="47"/>
        <v/>
      </c>
      <c r="C2748" s="10" t="str">
        <f>IFERROR(Calculations!J2748,"")</f>
        <v/>
      </c>
      <c r="D2748" s="10" t="str">
        <f xml:space="preserve"> IF(OR(Calculations!C2748 = "",Calculations!C2748 = WorkTypeString),  IFERROR(Calculations!J2748,""), NA())</f>
        <v/>
      </c>
      <c r="E2748" s="10">
        <f t="array" ref="E2748">PERCENTILE(IF(ISERROR(D2748:D7747)=FALSE,D2748:D7747),CycleTimePercentile)</f>
        <v>0</v>
      </c>
      <c r="F2748" s="2" t="e">
        <f xml:space="preserve"> IF(Calculations!C2748 = DefectTypeString,  IFERROR(Calculations!J2748,""), NA())</f>
        <v>#N/A</v>
      </c>
      <c r="G2748" s="10">
        <f t="array" ref="G2748">PERCENTILE(IF(ISERROR(F2748:F7747)=FALSE,F2748:F7747),CycleTimePercentile)</f>
        <v>0</v>
      </c>
      <c r="H2748" s="2" t="e">
        <f ca="1" xml:space="preserve"> IF(OR(Calculations!C2748 = "",Calculations!C2748 = WorkTypeString),  Calculations!K2748, NA())</f>
        <v>#N/A</v>
      </c>
      <c r="I2748" s="2" t="e">
        <f xml:space="preserve"> IF(Calculations!C2748 = DefectTypeString,  Calculations!K2748, NA())</f>
        <v>#N/A</v>
      </c>
    </row>
    <row r="2749" spans="1:9" x14ac:dyDescent="0.25">
      <c r="A2749" s="8" t="str">
        <f>Calculations!A2749</f>
        <v/>
      </c>
      <c r="B2749" s="2" t="str">
        <f t="shared" si="47"/>
        <v/>
      </c>
      <c r="C2749" s="10" t="str">
        <f>IFERROR(Calculations!J2749,"")</f>
        <v/>
      </c>
      <c r="D2749" s="10" t="str">
        <f xml:space="preserve"> IF(OR(Calculations!C2749 = "",Calculations!C2749 = WorkTypeString),  IFERROR(Calculations!J2749,""), NA())</f>
        <v/>
      </c>
      <c r="E2749" s="10">
        <f t="array" ref="E2749">PERCENTILE(IF(ISERROR(D2749:D7748)=FALSE,D2749:D7748),CycleTimePercentile)</f>
        <v>0</v>
      </c>
      <c r="F2749" s="2" t="e">
        <f xml:space="preserve"> IF(Calculations!C2749 = DefectTypeString,  IFERROR(Calculations!J2749,""), NA())</f>
        <v>#N/A</v>
      </c>
      <c r="G2749" s="10">
        <f t="array" ref="G2749">PERCENTILE(IF(ISERROR(F2749:F7748)=FALSE,F2749:F7748),CycleTimePercentile)</f>
        <v>0</v>
      </c>
      <c r="H2749" s="2" t="e">
        <f ca="1" xml:space="preserve"> IF(OR(Calculations!C2749 = "",Calculations!C2749 = WorkTypeString),  Calculations!K2749, NA())</f>
        <v>#N/A</v>
      </c>
      <c r="I2749" s="2" t="e">
        <f xml:space="preserve"> IF(Calculations!C2749 = DefectTypeString,  Calculations!K2749, NA())</f>
        <v>#N/A</v>
      </c>
    </row>
    <row r="2750" spans="1:9" x14ac:dyDescent="0.25">
      <c r="A2750" s="8" t="str">
        <f>Calculations!A2750</f>
        <v/>
      </c>
      <c r="B2750" s="2" t="str">
        <f t="shared" si="47"/>
        <v/>
      </c>
      <c r="C2750" s="10" t="str">
        <f>IFERROR(Calculations!J2750,"")</f>
        <v/>
      </c>
      <c r="D2750" s="10" t="str">
        <f xml:space="preserve"> IF(OR(Calculations!C2750 = "",Calculations!C2750 = WorkTypeString),  IFERROR(Calculations!J2750,""), NA())</f>
        <v/>
      </c>
      <c r="E2750" s="10">
        <f t="array" ref="E2750">PERCENTILE(IF(ISERROR(D2750:D7749)=FALSE,D2750:D7749),CycleTimePercentile)</f>
        <v>0</v>
      </c>
      <c r="F2750" s="2" t="e">
        <f xml:space="preserve"> IF(Calculations!C2750 = DefectTypeString,  IFERROR(Calculations!J2750,""), NA())</f>
        <v>#N/A</v>
      </c>
      <c r="G2750" s="10">
        <f t="array" ref="G2750">PERCENTILE(IF(ISERROR(F2750:F7749)=FALSE,F2750:F7749),CycleTimePercentile)</f>
        <v>0</v>
      </c>
      <c r="H2750" s="2" t="e">
        <f ca="1" xml:space="preserve"> IF(OR(Calculations!C2750 = "",Calculations!C2750 = WorkTypeString),  Calculations!K2750, NA())</f>
        <v>#N/A</v>
      </c>
      <c r="I2750" s="2" t="e">
        <f xml:space="preserve"> IF(Calculations!C2750 = DefectTypeString,  Calculations!K2750, NA())</f>
        <v>#N/A</v>
      </c>
    </row>
    <row r="2751" spans="1:9" x14ac:dyDescent="0.25">
      <c r="A2751" s="8" t="str">
        <f>Calculations!A2751</f>
        <v/>
      </c>
      <c r="B2751" s="2" t="str">
        <f t="shared" si="47"/>
        <v/>
      </c>
      <c r="C2751" s="10" t="str">
        <f>IFERROR(Calculations!J2751,"")</f>
        <v/>
      </c>
      <c r="D2751" s="10" t="str">
        <f xml:space="preserve"> IF(OR(Calculations!C2751 = "",Calculations!C2751 = WorkTypeString),  IFERROR(Calculations!J2751,""), NA())</f>
        <v/>
      </c>
      <c r="E2751" s="10">
        <f t="array" ref="E2751">PERCENTILE(IF(ISERROR(D2751:D7750)=FALSE,D2751:D7750),CycleTimePercentile)</f>
        <v>0</v>
      </c>
      <c r="F2751" s="2" t="e">
        <f xml:space="preserve"> IF(Calculations!C2751 = DefectTypeString,  IFERROR(Calculations!J2751,""), NA())</f>
        <v>#N/A</v>
      </c>
      <c r="G2751" s="10">
        <f t="array" ref="G2751">PERCENTILE(IF(ISERROR(F2751:F7750)=FALSE,F2751:F7750),CycleTimePercentile)</f>
        <v>0</v>
      </c>
      <c r="H2751" s="2" t="e">
        <f ca="1" xml:space="preserve"> IF(OR(Calculations!C2751 = "",Calculations!C2751 = WorkTypeString),  Calculations!K2751, NA())</f>
        <v>#N/A</v>
      </c>
      <c r="I2751" s="2" t="e">
        <f xml:space="preserve"> IF(Calculations!C2751 = DefectTypeString,  Calculations!K2751, NA())</f>
        <v>#N/A</v>
      </c>
    </row>
    <row r="2752" spans="1:9" x14ac:dyDescent="0.25">
      <c r="A2752" s="8" t="str">
        <f>Calculations!A2752</f>
        <v/>
      </c>
      <c r="B2752" s="2" t="str">
        <f t="shared" si="47"/>
        <v/>
      </c>
      <c r="C2752" s="10" t="str">
        <f>IFERROR(Calculations!J2752,"")</f>
        <v/>
      </c>
      <c r="D2752" s="10" t="str">
        <f xml:space="preserve"> IF(OR(Calculations!C2752 = "",Calculations!C2752 = WorkTypeString),  IFERROR(Calculations!J2752,""), NA())</f>
        <v/>
      </c>
      <c r="E2752" s="10">
        <f t="array" ref="E2752">PERCENTILE(IF(ISERROR(D2752:D7751)=FALSE,D2752:D7751),CycleTimePercentile)</f>
        <v>0</v>
      </c>
      <c r="F2752" s="2" t="e">
        <f xml:space="preserve"> IF(Calculations!C2752 = DefectTypeString,  IFERROR(Calculations!J2752,""), NA())</f>
        <v>#N/A</v>
      </c>
      <c r="G2752" s="10">
        <f t="array" ref="G2752">PERCENTILE(IF(ISERROR(F2752:F7751)=FALSE,F2752:F7751),CycleTimePercentile)</f>
        <v>0</v>
      </c>
      <c r="H2752" s="2" t="e">
        <f ca="1" xml:space="preserve"> IF(OR(Calculations!C2752 = "",Calculations!C2752 = WorkTypeString),  Calculations!K2752, NA())</f>
        <v>#N/A</v>
      </c>
      <c r="I2752" s="2" t="e">
        <f xml:space="preserve"> IF(Calculations!C2752 = DefectTypeString,  Calculations!K2752, NA())</f>
        <v>#N/A</v>
      </c>
    </row>
    <row r="2753" spans="1:9" x14ac:dyDescent="0.25">
      <c r="A2753" s="8" t="str">
        <f>Calculations!A2753</f>
        <v/>
      </c>
      <c r="B2753" s="2" t="str">
        <f t="shared" si="47"/>
        <v/>
      </c>
      <c r="C2753" s="10" t="str">
        <f>IFERROR(Calculations!J2753,"")</f>
        <v/>
      </c>
      <c r="D2753" s="10" t="str">
        <f xml:space="preserve"> IF(OR(Calculations!C2753 = "",Calculations!C2753 = WorkTypeString),  IFERROR(Calculations!J2753,""), NA())</f>
        <v/>
      </c>
      <c r="E2753" s="10">
        <f t="array" ref="E2753">PERCENTILE(IF(ISERROR(D2753:D7752)=FALSE,D2753:D7752),CycleTimePercentile)</f>
        <v>0</v>
      </c>
      <c r="F2753" s="2" t="e">
        <f xml:space="preserve"> IF(Calculations!C2753 = DefectTypeString,  IFERROR(Calculations!J2753,""), NA())</f>
        <v>#N/A</v>
      </c>
      <c r="G2753" s="10">
        <f t="array" ref="G2753">PERCENTILE(IF(ISERROR(F2753:F7752)=FALSE,F2753:F7752),CycleTimePercentile)</f>
        <v>0</v>
      </c>
      <c r="H2753" s="2" t="e">
        <f ca="1" xml:space="preserve"> IF(OR(Calculations!C2753 = "",Calculations!C2753 = WorkTypeString),  Calculations!K2753, NA())</f>
        <v>#N/A</v>
      </c>
      <c r="I2753" s="2" t="e">
        <f xml:space="preserve"> IF(Calculations!C2753 = DefectTypeString,  Calculations!K2753, NA())</f>
        <v>#N/A</v>
      </c>
    </row>
    <row r="2754" spans="1:9" x14ac:dyDescent="0.25">
      <c r="A2754" s="8" t="str">
        <f>Calculations!A2754</f>
        <v/>
      </c>
      <c r="B2754" s="2" t="str">
        <f t="shared" si="47"/>
        <v/>
      </c>
      <c r="C2754" s="10" t="str">
        <f>IFERROR(Calculations!J2754,"")</f>
        <v/>
      </c>
      <c r="D2754" s="10" t="str">
        <f xml:space="preserve"> IF(OR(Calculations!C2754 = "",Calculations!C2754 = WorkTypeString),  IFERROR(Calculations!J2754,""), NA())</f>
        <v/>
      </c>
      <c r="E2754" s="10">
        <f t="array" ref="E2754">PERCENTILE(IF(ISERROR(D2754:D7753)=FALSE,D2754:D7753),CycleTimePercentile)</f>
        <v>0</v>
      </c>
      <c r="F2754" s="2" t="e">
        <f xml:space="preserve"> IF(Calculations!C2754 = DefectTypeString,  IFERROR(Calculations!J2754,""), NA())</f>
        <v>#N/A</v>
      </c>
      <c r="G2754" s="10">
        <f t="array" ref="G2754">PERCENTILE(IF(ISERROR(F2754:F7753)=FALSE,F2754:F7753),CycleTimePercentile)</f>
        <v>0</v>
      </c>
      <c r="H2754" s="2" t="e">
        <f ca="1" xml:space="preserve"> IF(OR(Calculations!C2754 = "",Calculations!C2754 = WorkTypeString),  Calculations!K2754, NA())</f>
        <v>#N/A</v>
      </c>
      <c r="I2754" s="2" t="e">
        <f xml:space="preserve"> IF(Calculations!C2754 = DefectTypeString,  Calculations!K2754, NA())</f>
        <v>#N/A</v>
      </c>
    </row>
    <row r="2755" spans="1:9" x14ac:dyDescent="0.25">
      <c r="A2755" s="8" t="str">
        <f>Calculations!A2755</f>
        <v/>
      </c>
      <c r="B2755" s="2" t="str">
        <f t="shared" ref="B2755:B2818" si="48">IF(ISNUMBER(A2755),YEAR(A2755)&amp;"-"&amp;TEXT(MONTH(A2755),"00")&amp;"-"&amp;TEXT(DAY(A2755),"00")&amp;"-"&amp;TEXT(HOUR(A2755),"00"),"")</f>
        <v/>
      </c>
      <c r="C2755" s="10" t="str">
        <f>IFERROR(Calculations!J2755,"")</f>
        <v/>
      </c>
      <c r="D2755" s="10" t="str">
        <f xml:space="preserve"> IF(OR(Calculations!C2755 = "",Calculations!C2755 = WorkTypeString),  IFERROR(Calculations!J2755,""), NA())</f>
        <v/>
      </c>
      <c r="E2755" s="10">
        <f t="array" ref="E2755">PERCENTILE(IF(ISERROR(D2755:D7754)=FALSE,D2755:D7754),CycleTimePercentile)</f>
        <v>0</v>
      </c>
      <c r="F2755" s="2" t="e">
        <f xml:space="preserve"> IF(Calculations!C2755 = DefectTypeString,  IFERROR(Calculations!J2755,""), NA())</f>
        <v>#N/A</v>
      </c>
      <c r="G2755" s="10">
        <f t="array" ref="G2755">PERCENTILE(IF(ISERROR(F2755:F7754)=FALSE,F2755:F7754),CycleTimePercentile)</f>
        <v>0</v>
      </c>
      <c r="H2755" s="2" t="e">
        <f ca="1" xml:space="preserve"> IF(OR(Calculations!C2755 = "",Calculations!C2755 = WorkTypeString),  Calculations!K2755, NA())</f>
        <v>#N/A</v>
      </c>
      <c r="I2755" s="2" t="e">
        <f xml:space="preserve"> IF(Calculations!C2755 = DefectTypeString,  Calculations!K2755, NA())</f>
        <v>#N/A</v>
      </c>
    </row>
    <row r="2756" spans="1:9" x14ac:dyDescent="0.25">
      <c r="A2756" s="8" t="str">
        <f>Calculations!A2756</f>
        <v/>
      </c>
      <c r="B2756" s="2" t="str">
        <f t="shared" si="48"/>
        <v/>
      </c>
      <c r="C2756" s="10" t="str">
        <f>IFERROR(Calculations!J2756,"")</f>
        <v/>
      </c>
      <c r="D2756" s="10" t="str">
        <f xml:space="preserve"> IF(OR(Calculations!C2756 = "",Calculations!C2756 = WorkTypeString),  IFERROR(Calculations!J2756,""), NA())</f>
        <v/>
      </c>
      <c r="E2756" s="10">
        <f t="array" ref="E2756">PERCENTILE(IF(ISERROR(D2756:D7755)=FALSE,D2756:D7755),CycleTimePercentile)</f>
        <v>0</v>
      </c>
      <c r="F2756" s="2" t="e">
        <f xml:space="preserve"> IF(Calculations!C2756 = DefectTypeString,  IFERROR(Calculations!J2756,""), NA())</f>
        <v>#N/A</v>
      </c>
      <c r="G2756" s="10">
        <f t="array" ref="G2756">PERCENTILE(IF(ISERROR(F2756:F7755)=FALSE,F2756:F7755),CycleTimePercentile)</f>
        <v>0</v>
      </c>
      <c r="H2756" s="2" t="e">
        <f ca="1" xml:space="preserve"> IF(OR(Calculations!C2756 = "",Calculations!C2756 = WorkTypeString),  Calculations!K2756, NA())</f>
        <v>#N/A</v>
      </c>
      <c r="I2756" s="2" t="e">
        <f xml:space="preserve"> IF(Calculations!C2756 = DefectTypeString,  Calculations!K2756, NA())</f>
        <v>#N/A</v>
      </c>
    </row>
    <row r="2757" spans="1:9" x14ac:dyDescent="0.25">
      <c r="A2757" s="8" t="str">
        <f>Calculations!A2757</f>
        <v/>
      </c>
      <c r="B2757" s="2" t="str">
        <f t="shared" si="48"/>
        <v/>
      </c>
      <c r="C2757" s="10" t="str">
        <f>IFERROR(Calculations!J2757,"")</f>
        <v/>
      </c>
      <c r="D2757" s="10" t="str">
        <f xml:space="preserve"> IF(OR(Calculations!C2757 = "",Calculations!C2757 = WorkTypeString),  IFERROR(Calculations!J2757,""), NA())</f>
        <v/>
      </c>
      <c r="E2757" s="10">
        <f t="array" ref="E2757">PERCENTILE(IF(ISERROR(D2757:D7756)=FALSE,D2757:D7756),CycleTimePercentile)</f>
        <v>0</v>
      </c>
      <c r="F2757" s="2" t="e">
        <f xml:space="preserve"> IF(Calculations!C2757 = DefectTypeString,  IFERROR(Calculations!J2757,""), NA())</f>
        <v>#N/A</v>
      </c>
      <c r="G2757" s="10">
        <f t="array" ref="G2757">PERCENTILE(IF(ISERROR(F2757:F7756)=FALSE,F2757:F7756),CycleTimePercentile)</f>
        <v>0</v>
      </c>
      <c r="H2757" s="2" t="e">
        <f ca="1" xml:space="preserve"> IF(OR(Calculations!C2757 = "",Calculations!C2757 = WorkTypeString),  Calculations!K2757, NA())</f>
        <v>#N/A</v>
      </c>
      <c r="I2757" s="2" t="e">
        <f xml:space="preserve"> IF(Calculations!C2757 = DefectTypeString,  Calculations!K2757, NA())</f>
        <v>#N/A</v>
      </c>
    </row>
    <row r="2758" spans="1:9" x14ac:dyDescent="0.25">
      <c r="A2758" s="8" t="str">
        <f>Calculations!A2758</f>
        <v/>
      </c>
      <c r="B2758" s="2" t="str">
        <f t="shared" si="48"/>
        <v/>
      </c>
      <c r="C2758" s="10" t="str">
        <f>IFERROR(Calculations!J2758,"")</f>
        <v/>
      </c>
      <c r="D2758" s="10" t="str">
        <f xml:space="preserve"> IF(OR(Calculations!C2758 = "",Calculations!C2758 = WorkTypeString),  IFERROR(Calculations!J2758,""), NA())</f>
        <v/>
      </c>
      <c r="E2758" s="10">
        <f t="array" ref="E2758">PERCENTILE(IF(ISERROR(D2758:D7757)=FALSE,D2758:D7757),CycleTimePercentile)</f>
        <v>0</v>
      </c>
      <c r="F2758" s="2" t="e">
        <f xml:space="preserve"> IF(Calculations!C2758 = DefectTypeString,  IFERROR(Calculations!J2758,""), NA())</f>
        <v>#N/A</v>
      </c>
      <c r="G2758" s="10">
        <f t="array" ref="G2758">PERCENTILE(IF(ISERROR(F2758:F7757)=FALSE,F2758:F7757),CycleTimePercentile)</f>
        <v>0</v>
      </c>
      <c r="H2758" s="2" t="e">
        <f ca="1" xml:space="preserve"> IF(OR(Calculations!C2758 = "",Calculations!C2758 = WorkTypeString),  Calculations!K2758, NA())</f>
        <v>#N/A</v>
      </c>
      <c r="I2758" s="2" t="e">
        <f xml:space="preserve"> IF(Calculations!C2758 = DefectTypeString,  Calculations!K2758, NA())</f>
        <v>#N/A</v>
      </c>
    </row>
    <row r="2759" spans="1:9" x14ac:dyDescent="0.25">
      <c r="A2759" s="8" t="str">
        <f>Calculations!A2759</f>
        <v/>
      </c>
      <c r="B2759" s="2" t="str">
        <f t="shared" si="48"/>
        <v/>
      </c>
      <c r="C2759" s="10" t="str">
        <f>IFERROR(Calculations!J2759,"")</f>
        <v/>
      </c>
      <c r="D2759" s="10" t="str">
        <f xml:space="preserve"> IF(OR(Calculations!C2759 = "",Calculations!C2759 = WorkTypeString),  IFERROR(Calculations!J2759,""), NA())</f>
        <v/>
      </c>
      <c r="E2759" s="10">
        <f t="array" ref="E2759">PERCENTILE(IF(ISERROR(D2759:D7758)=FALSE,D2759:D7758),CycleTimePercentile)</f>
        <v>0</v>
      </c>
      <c r="F2759" s="2" t="e">
        <f xml:space="preserve"> IF(Calculations!C2759 = DefectTypeString,  IFERROR(Calculations!J2759,""), NA())</f>
        <v>#N/A</v>
      </c>
      <c r="G2759" s="10">
        <f t="array" ref="G2759">PERCENTILE(IF(ISERROR(F2759:F7758)=FALSE,F2759:F7758),CycleTimePercentile)</f>
        <v>0</v>
      </c>
      <c r="H2759" s="2" t="e">
        <f ca="1" xml:space="preserve"> IF(OR(Calculations!C2759 = "",Calculations!C2759 = WorkTypeString),  Calculations!K2759, NA())</f>
        <v>#N/A</v>
      </c>
      <c r="I2759" s="2" t="e">
        <f xml:space="preserve"> IF(Calculations!C2759 = DefectTypeString,  Calculations!K2759, NA())</f>
        <v>#N/A</v>
      </c>
    </row>
    <row r="2760" spans="1:9" x14ac:dyDescent="0.25">
      <c r="A2760" s="8" t="str">
        <f>Calculations!A2760</f>
        <v/>
      </c>
      <c r="B2760" s="2" t="str">
        <f t="shared" si="48"/>
        <v/>
      </c>
      <c r="C2760" s="10" t="str">
        <f>IFERROR(Calculations!J2760,"")</f>
        <v/>
      </c>
      <c r="D2760" s="10" t="str">
        <f xml:space="preserve"> IF(OR(Calculations!C2760 = "",Calculations!C2760 = WorkTypeString),  IFERROR(Calculations!J2760,""), NA())</f>
        <v/>
      </c>
      <c r="E2760" s="10">
        <f t="array" ref="E2760">PERCENTILE(IF(ISERROR(D2760:D7759)=FALSE,D2760:D7759),CycleTimePercentile)</f>
        <v>0</v>
      </c>
      <c r="F2760" s="2" t="e">
        <f xml:space="preserve"> IF(Calculations!C2760 = DefectTypeString,  IFERROR(Calculations!J2760,""), NA())</f>
        <v>#N/A</v>
      </c>
      <c r="G2760" s="10">
        <f t="array" ref="G2760">PERCENTILE(IF(ISERROR(F2760:F7759)=FALSE,F2760:F7759),CycleTimePercentile)</f>
        <v>0</v>
      </c>
      <c r="H2760" s="2" t="e">
        <f ca="1" xml:space="preserve"> IF(OR(Calculations!C2760 = "",Calculations!C2760 = WorkTypeString),  Calculations!K2760, NA())</f>
        <v>#N/A</v>
      </c>
      <c r="I2760" s="2" t="e">
        <f xml:space="preserve"> IF(Calculations!C2760 = DefectTypeString,  Calculations!K2760, NA())</f>
        <v>#N/A</v>
      </c>
    </row>
    <row r="2761" spans="1:9" x14ac:dyDescent="0.25">
      <c r="A2761" s="8" t="str">
        <f>Calculations!A2761</f>
        <v/>
      </c>
      <c r="B2761" s="2" t="str">
        <f t="shared" si="48"/>
        <v/>
      </c>
      <c r="C2761" s="10" t="str">
        <f>IFERROR(Calculations!J2761,"")</f>
        <v/>
      </c>
      <c r="D2761" s="10" t="str">
        <f xml:space="preserve"> IF(OR(Calculations!C2761 = "",Calculations!C2761 = WorkTypeString),  IFERROR(Calculations!J2761,""), NA())</f>
        <v/>
      </c>
      <c r="E2761" s="10">
        <f t="array" ref="E2761">PERCENTILE(IF(ISERROR(D2761:D7760)=FALSE,D2761:D7760),CycleTimePercentile)</f>
        <v>0</v>
      </c>
      <c r="F2761" s="2" t="e">
        <f xml:space="preserve"> IF(Calculations!C2761 = DefectTypeString,  IFERROR(Calculations!J2761,""), NA())</f>
        <v>#N/A</v>
      </c>
      <c r="G2761" s="10">
        <f t="array" ref="G2761">PERCENTILE(IF(ISERROR(F2761:F7760)=FALSE,F2761:F7760),CycleTimePercentile)</f>
        <v>0</v>
      </c>
      <c r="H2761" s="2" t="e">
        <f ca="1" xml:space="preserve"> IF(OR(Calculations!C2761 = "",Calculations!C2761 = WorkTypeString),  Calculations!K2761, NA())</f>
        <v>#N/A</v>
      </c>
      <c r="I2761" s="2" t="e">
        <f xml:space="preserve"> IF(Calculations!C2761 = DefectTypeString,  Calculations!K2761, NA())</f>
        <v>#N/A</v>
      </c>
    </row>
    <row r="2762" spans="1:9" x14ac:dyDescent="0.25">
      <c r="A2762" s="8" t="str">
        <f>Calculations!A2762</f>
        <v/>
      </c>
      <c r="B2762" s="2" t="str">
        <f t="shared" si="48"/>
        <v/>
      </c>
      <c r="C2762" s="10" t="str">
        <f>IFERROR(Calculations!J2762,"")</f>
        <v/>
      </c>
      <c r="D2762" s="10" t="str">
        <f xml:space="preserve"> IF(OR(Calculations!C2762 = "",Calculations!C2762 = WorkTypeString),  IFERROR(Calculations!J2762,""), NA())</f>
        <v/>
      </c>
      <c r="E2762" s="10">
        <f t="array" ref="E2762">PERCENTILE(IF(ISERROR(D2762:D7761)=FALSE,D2762:D7761),CycleTimePercentile)</f>
        <v>0</v>
      </c>
      <c r="F2762" s="2" t="e">
        <f xml:space="preserve"> IF(Calculations!C2762 = DefectTypeString,  IFERROR(Calculations!J2762,""), NA())</f>
        <v>#N/A</v>
      </c>
      <c r="G2762" s="10">
        <f t="array" ref="G2762">PERCENTILE(IF(ISERROR(F2762:F7761)=FALSE,F2762:F7761),CycleTimePercentile)</f>
        <v>0</v>
      </c>
      <c r="H2762" s="2" t="e">
        <f ca="1" xml:space="preserve"> IF(OR(Calculations!C2762 = "",Calculations!C2762 = WorkTypeString),  Calculations!K2762, NA())</f>
        <v>#N/A</v>
      </c>
      <c r="I2762" s="2" t="e">
        <f xml:space="preserve"> IF(Calculations!C2762 = DefectTypeString,  Calculations!K2762, NA())</f>
        <v>#N/A</v>
      </c>
    </row>
    <row r="2763" spans="1:9" x14ac:dyDescent="0.25">
      <c r="A2763" s="8" t="str">
        <f>Calculations!A2763</f>
        <v/>
      </c>
      <c r="B2763" s="2" t="str">
        <f t="shared" si="48"/>
        <v/>
      </c>
      <c r="C2763" s="10" t="str">
        <f>IFERROR(Calculations!J2763,"")</f>
        <v/>
      </c>
      <c r="D2763" s="10" t="str">
        <f xml:space="preserve"> IF(OR(Calculations!C2763 = "",Calculations!C2763 = WorkTypeString),  IFERROR(Calculations!J2763,""), NA())</f>
        <v/>
      </c>
      <c r="E2763" s="10">
        <f t="array" ref="E2763">PERCENTILE(IF(ISERROR(D2763:D7762)=FALSE,D2763:D7762),CycleTimePercentile)</f>
        <v>0</v>
      </c>
      <c r="F2763" s="2" t="e">
        <f xml:space="preserve"> IF(Calculations!C2763 = DefectTypeString,  IFERROR(Calculations!J2763,""), NA())</f>
        <v>#N/A</v>
      </c>
      <c r="G2763" s="10">
        <f t="array" ref="G2763">PERCENTILE(IF(ISERROR(F2763:F7762)=FALSE,F2763:F7762),CycleTimePercentile)</f>
        <v>0</v>
      </c>
      <c r="H2763" s="2" t="e">
        <f ca="1" xml:space="preserve"> IF(OR(Calculations!C2763 = "",Calculations!C2763 = WorkTypeString),  Calculations!K2763, NA())</f>
        <v>#N/A</v>
      </c>
      <c r="I2763" s="2" t="e">
        <f xml:space="preserve"> IF(Calculations!C2763 = DefectTypeString,  Calculations!K2763, NA())</f>
        <v>#N/A</v>
      </c>
    </row>
    <row r="2764" spans="1:9" x14ac:dyDescent="0.25">
      <c r="A2764" s="8" t="str">
        <f>Calculations!A2764</f>
        <v/>
      </c>
      <c r="B2764" s="2" t="str">
        <f t="shared" si="48"/>
        <v/>
      </c>
      <c r="C2764" s="10" t="str">
        <f>IFERROR(Calculations!J2764,"")</f>
        <v/>
      </c>
      <c r="D2764" s="10" t="str">
        <f xml:space="preserve"> IF(OR(Calculations!C2764 = "",Calculations!C2764 = WorkTypeString),  IFERROR(Calculations!J2764,""), NA())</f>
        <v/>
      </c>
      <c r="E2764" s="10">
        <f t="array" ref="E2764">PERCENTILE(IF(ISERROR(D2764:D7763)=FALSE,D2764:D7763),CycleTimePercentile)</f>
        <v>0</v>
      </c>
      <c r="F2764" s="2" t="e">
        <f xml:space="preserve"> IF(Calculations!C2764 = DefectTypeString,  IFERROR(Calculations!J2764,""), NA())</f>
        <v>#N/A</v>
      </c>
      <c r="G2764" s="10">
        <f t="array" ref="G2764">PERCENTILE(IF(ISERROR(F2764:F7763)=FALSE,F2764:F7763),CycleTimePercentile)</f>
        <v>0</v>
      </c>
      <c r="H2764" s="2" t="e">
        <f ca="1" xml:space="preserve"> IF(OR(Calculations!C2764 = "",Calculations!C2764 = WorkTypeString),  Calculations!K2764, NA())</f>
        <v>#N/A</v>
      </c>
      <c r="I2764" s="2" t="e">
        <f xml:space="preserve"> IF(Calculations!C2764 = DefectTypeString,  Calculations!K2764, NA())</f>
        <v>#N/A</v>
      </c>
    </row>
    <row r="2765" spans="1:9" x14ac:dyDescent="0.25">
      <c r="A2765" s="8" t="str">
        <f>Calculations!A2765</f>
        <v/>
      </c>
      <c r="B2765" s="2" t="str">
        <f t="shared" si="48"/>
        <v/>
      </c>
      <c r="C2765" s="10" t="str">
        <f>IFERROR(Calculations!J2765,"")</f>
        <v/>
      </c>
      <c r="D2765" s="10" t="str">
        <f xml:space="preserve"> IF(OR(Calculations!C2765 = "",Calculations!C2765 = WorkTypeString),  IFERROR(Calculations!J2765,""), NA())</f>
        <v/>
      </c>
      <c r="E2765" s="10">
        <f t="array" ref="E2765">PERCENTILE(IF(ISERROR(D2765:D7764)=FALSE,D2765:D7764),CycleTimePercentile)</f>
        <v>0</v>
      </c>
      <c r="F2765" s="2" t="e">
        <f xml:space="preserve"> IF(Calculations!C2765 = DefectTypeString,  IFERROR(Calculations!J2765,""), NA())</f>
        <v>#N/A</v>
      </c>
      <c r="G2765" s="10">
        <f t="array" ref="G2765">PERCENTILE(IF(ISERROR(F2765:F7764)=FALSE,F2765:F7764),CycleTimePercentile)</f>
        <v>0</v>
      </c>
      <c r="H2765" s="2" t="e">
        <f ca="1" xml:space="preserve"> IF(OR(Calculations!C2765 = "",Calculations!C2765 = WorkTypeString),  Calculations!K2765, NA())</f>
        <v>#N/A</v>
      </c>
      <c r="I2765" s="2" t="e">
        <f xml:space="preserve"> IF(Calculations!C2765 = DefectTypeString,  Calculations!K2765, NA())</f>
        <v>#N/A</v>
      </c>
    </row>
    <row r="2766" spans="1:9" x14ac:dyDescent="0.25">
      <c r="A2766" s="8" t="str">
        <f>Calculations!A2766</f>
        <v/>
      </c>
      <c r="B2766" s="2" t="str">
        <f t="shared" si="48"/>
        <v/>
      </c>
      <c r="C2766" s="10" t="str">
        <f>IFERROR(Calculations!J2766,"")</f>
        <v/>
      </c>
      <c r="D2766" s="10" t="str">
        <f xml:space="preserve"> IF(OR(Calculations!C2766 = "",Calculations!C2766 = WorkTypeString),  IFERROR(Calculations!J2766,""), NA())</f>
        <v/>
      </c>
      <c r="E2766" s="10">
        <f t="array" ref="E2766">PERCENTILE(IF(ISERROR(D2766:D7765)=FALSE,D2766:D7765),CycleTimePercentile)</f>
        <v>0</v>
      </c>
      <c r="F2766" s="2" t="e">
        <f xml:space="preserve"> IF(Calculations!C2766 = DefectTypeString,  IFERROR(Calculations!J2766,""), NA())</f>
        <v>#N/A</v>
      </c>
      <c r="G2766" s="10">
        <f t="array" ref="G2766">PERCENTILE(IF(ISERROR(F2766:F7765)=FALSE,F2766:F7765),CycleTimePercentile)</f>
        <v>0</v>
      </c>
      <c r="H2766" s="2" t="e">
        <f ca="1" xml:space="preserve"> IF(OR(Calculations!C2766 = "",Calculations!C2766 = WorkTypeString),  Calculations!K2766, NA())</f>
        <v>#N/A</v>
      </c>
      <c r="I2766" s="2" t="e">
        <f xml:space="preserve"> IF(Calculations!C2766 = DefectTypeString,  Calculations!K2766, NA())</f>
        <v>#N/A</v>
      </c>
    </row>
    <row r="2767" spans="1:9" x14ac:dyDescent="0.25">
      <c r="A2767" s="8" t="str">
        <f>Calculations!A2767</f>
        <v/>
      </c>
      <c r="B2767" s="2" t="str">
        <f t="shared" si="48"/>
        <v/>
      </c>
      <c r="C2767" s="10" t="str">
        <f>IFERROR(Calculations!J2767,"")</f>
        <v/>
      </c>
      <c r="D2767" s="10" t="str">
        <f xml:space="preserve"> IF(OR(Calculations!C2767 = "",Calculations!C2767 = WorkTypeString),  IFERROR(Calculations!J2767,""), NA())</f>
        <v/>
      </c>
      <c r="E2767" s="10">
        <f t="array" ref="E2767">PERCENTILE(IF(ISERROR(D2767:D7766)=FALSE,D2767:D7766),CycleTimePercentile)</f>
        <v>0</v>
      </c>
      <c r="F2767" s="2" t="e">
        <f xml:space="preserve"> IF(Calculations!C2767 = DefectTypeString,  IFERROR(Calculations!J2767,""), NA())</f>
        <v>#N/A</v>
      </c>
      <c r="G2767" s="10">
        <f t="array" ref="G2767">PERCENTILE(IF(ISERROR(F2767:F7766)=FALSE,F2767:F7766),CycleTimePercentile)</f>
        <v>0</v>
      </c>
      <c r="H2767" s="2" t="e">
        <f ca="1" xml:space="preserve"> IF(OR(Calculations!C2767 = "",Calculations!C2767 = WorkTypeString),  Calculations!K2767, NA())</f>
        <v>#N/A</v>
      </c>
      <c r="I2767" s="2" t="e">
        <f xml:space="preserve"> IF(Calculations!C2767 = DefectTypeString,  Calculations!K2767, NA())</f>
        <v>#N/A</v>
      </c>
    </row>
    <row r="2768" spans="1:9" x14ac:dyDescent="0.25">
      <c r="A2768" s="8" t="str">
        <f>Calculations!A2768</f>
        <v/>
      </c>
      <c r="B2768" s="2" t="str">
        <f t="shared" si="48"/>
        <v/>
      </c>
      <c r="C2768" s="10" t="str">
        <f>IFERROR(Calculations!J2768,"")</f>
        <v/>
      </c>
      <c r="D2768" s="10" t="str">
        <f xml:space="preserve"> IF(OR(Calculations!C2768 = "",Calculations!C2768 = WorkTypeString),  IFERROR(Calculations!J2768,""), NA())</f>
        <v/>
      </c>
      <c r="E2768" s="10">
        <f t="array" ref="E2768">PERCENTILE(IF(ISERROR(D2768:D7767)=FALSE,D2768:D7767),CycleTimePercentile)</f>
        <v>0</v>
      </c>
      <c r="F2768" s="2" t="e">
        <f xml:space="preserve"> IF(Calculations!C2768 = DefectTypeString,  IFERROR(Calculations!J2768,""), NA())</f>
        <v>#N/A</v>
      </c>
      <c r="G2768" s="10">
        <f t="array" ref="G2768">PERCENTILE(IF(ISERROR(F2768:F7767)=FALSE,F2768:F7767),CycleTimePercentile)</f>
        <v>0</v>
      </c>
      <c r="H2768" s="2" t="e">
        <f ca="1" xml:space="preserve"> IF(OR(Calculations!C2768 = "",Calculations!C2768 = WorkTypeString),  Calculations!K2768, NA())</f>
        <v>#N/A</v>
      </c>
      <c r="I2768" s="2" t="e">
        <f xml:space="preserve"> IF(Calculations!C2768 = DefectTypeString,  Calculations!K2768, NA())</f>
        <v>#N/A</v>
      </c>
    </row>
    <row r="2769" spans="1:9" x14ac:dyDescent="0.25">
      <c r="A2769" s="8" t="str">
        <f>Calculations!A2769</f>
        <v/>
      </c>
      <c r="B2769" s="2" t="str">
        <f t="shared" si="48"/>
        <v/>
      </c>
      <c r="C2769" s="10" t="str">
        <f>IFERROR(Calculations!J2769,"")</f>
        <v/>
      </c>
      <c r="D2769" s="10" t="str">
        <f xml:space="preserve"> IF(OR(Calculations!C2769 = "",Calculations!C2769 = WorkTypeString),  IFERROR(Calculations!J2769,""), NA())</f>
        <v/>
      </c>
      <c r="E2769" s="10">
        <f t="array" ref="E2769">PERCENTILE(IF(ISERROR(D2769:D7768)=FALSE,D2769:D7768),CycleTimePercentile)</f>
        <v>0</v>
      </c>
      <c r="F2769" s="2" t="e">
        <f xml:space="preserve"> IF(Calculations!C2769 = DefectTypeString,  IFERROR(Calculations!J2769,""), NA())</f>
        <v>#N/A</v>
      </c>
      <c r="G2769" s="10">
        <f t="array" ref="G2769">PERCENTILE(IF(ISERROR(F2769:F7768)=FALSE,F2769:F7768),CycleTimePercentile)</f>
        <v>0</v>
      </c>
      <c r="H2769" s="2" t="e">
        <f ca="1" xml:space="preserve"> IF(OR(Calculations!C2769 = "",Calculations!C2769 = WorkTypeString),  Calculations!K2769, NA())</f>
        <v>#N/A</v>
      </c>
      <c r="I2769" s="2" t="e">
        <f xml:space="preserve"> IF(Calculations!C2769 = DefectTypeString,  Calculations!K2769, NA())</f>
        <v>#N/A</v>
      </c>
    </row>
    <row r="2770" spans="1:9" x14ac:dyDescent="0.25">
      <c r="A2770" s="8" t="str">
        <f>Calculations!A2770</f>
        <v/>
      </c>
      <c r="B2770" s="2" t="str">
        <f t="shared" si="48"/>
        <v/>
      </c>
      <c r="C2770" s="10" t="str">
        <f>IFERROR(Calculations!J2770,"")</f>
        <v/>
      </c>
      <c r="D2770" s="10" t="str">
        <f xml:space="preserve"> IF(OR(Calculations!C2770 = "",Calculations!C2770 = WorkTypeString),  IFERROR(Calculations!J2770,""), NA())</f>
        <v/>
      </c>
      <c r="E2770" s="10">
        <f t="array" ref="E2770">PERCENTILE(IF(ISERROR(D2770:D7769)=FALSE,D2770:D7769),CycleTimePercentile)</f>
        <v>0</v>
      </c>
      <c r="F2770" s="2" t="e">
        <f xml:space="preserve"> IF(Calculations!C2770 = DefectTypeString,  IFERROR(Calculations!J2770,""), NA())</f>
        <v>#N/A</v>
      </c>
      <c r="G2770" s="10">
        <f t="array" ref="G2770">PERCENTILE(IF(ISERROR(F2770:F7769)=FALSE,F2770:F7769),CycleTimePercentile)</f>
        <v>0</v>
      </c>
      <c r="H2770" s="2" t="e">
        <f ca="1" xml:space="preserve"> IF(OR(Calculations!C2770 = "",Calculations!C2770 = WorkTypeString),  Calculations!K2770, NA())</f>
        <v>#N/A</v>
      </c>
      <c r="I2770" s="2" t="e">
        <f xml:space="preserve"> IF(Calculations!C2770 = DefectTypeString,  Calculations!K2770, NA())</f>
        <v>#N/A</v>
      </c>
    </row>
    <row r="2771" spans="1:9" x14ac:dyDescent="0.25">
      <c r="A2771" s="8" t="str">
        <f>Calculations!A2771</f>
        <v/>
      </c>
      <c r="B2771" s="2" t="str">
        <f t="shared" si="48"/>
        <v/>
      </c>
      <c r="C2771" s="10" t="str">
        <f>IFERROR(Calculations!J2771,"")</f>
        <v/>
      </c>
      <c r="D2771" s="10" t="str">
        <f xml:space="preserve"> IF(OR(Calculations!C2771 = "",Calculations!C2771 = WorkTypeString),  IFERROR(Calculations!J2771,""), NA())</f>
        <v/>
      </c>
      <c r="E2771" s="10">
        <f t="array" ref="E2771">PERCENTILE(IF(ISERROR(D2771:D7770)=FALSE,D2771:D7770),CycleTimePercentile)</f>
        <v>0</v>
      </c>
      <c r="F2771" s="2" t="e">
        <f xml:space="preserve"> IF(Calculations!C2771 = DefectTypeString,  IFERROR(Calculations!J2771,""), NA())</f>
        <v>#N/A</v>
      </c>
      <c r="G2771" s="10">
        <f t="array" ref="G2771">PERCENTILE(IF(ISERROR(F2771:F7770)=FALSE,F2771:F7770),CycleTimePercentile)</f>
        <v>0</v>
      </c>
      <c r="H2771" s="2" t="e">
        <f ca="1" xml:space="preserve"> IF(OR(Calculations!C2771 = "",Calculations!C2771 = WorkTypeString),  Calculations!K2771, NA())</f>
        <v>#N/A</v>
      </c>
      <c r="I2771" s="2" t="e">
        <f xml:space="preserve"> IF(Calculations!C2771 = DefectTypeString,  Calculations!K2771, NA())</f>
        <v>#N/A</v>
      </c>
    </row>
    <row r="2772" spans="1:9" x14ac:dyDescent="0.25">
      <c r="A2772" s="8" t="str">
        <f>Calculations!A2772</f>
        <v/>
      </c>
      <c r="B2772" s="2" t="str">
        <f t="shared" si="48"/>
        <v/>
      </c>
      <c r="C2772" s="10" t="str">
        <f>IFERROR(Calculations!J2772,"")</f>
        <v/>
      </c>
      <c r="D2772" s="10" t="str">
        <f xml:space="preserve"> IF(OR(Calculations!C2772 = "",Calculations!C2772 = WorkTypeString),  IFERROR(Calculations!J2772,""), NA())</f>
        <v/>
      </c>
      <c r="E2772" s="10">
        <f t="array" ref="E2772">PERCENTILE(IF(ISERROR(D2772:D7771)=FALSE,D2772:D7771),CycleTimePercentile)</f>
        <v>0</v>
      </c>
      <c r="F2772" s="2" t="e">
        <f xml:space="preserve"> IF(Calculations!C2772 = DefectTypeString,  IFERROR(Calculations!J2772,""), NA())</f>
        <v>#N/A</v>
      </c>
      <c r="G2772" s="10">
        <f t="array" ref="G2772">PERCENTILE(IF(ISERROR(F2772:F7771)=FALSE,F2772:F7771),CycleTimePercentile)</f>
        <v>0</v>
      </c>
      <c r="H2772" s="2" t="e">
        <f ca="1" xml:space="preserve"> IF(OR(Calculations!C2772 = "",Calculations!C2772 = WorkTypeString),  Calculations!K2772, NA())</f>
        <v>#N/A</v>
      </c>
      <c r="I2772" s="2" t="e">
        <f xml:space="preserve"> IF(Calculations!C2772 = DefectTypeString,  Calculations!K2772, NA())</f>
        <v>#N/A</v>
      </c>
    </row>
    <row r="2773" spans="1:9" x14ac:dyDescent="0.25">
      <c r="A2773" s="8" t="str">
        <f>Calculations!A2773</f>
        <v/>
      </c>
      <c r="B2773" s="2" t="str">
        <f t="shared" si="48"/>
        <v/>
      </c>
      <c r="C2773" s="10" t="str">
        <f>IFERROR(Calculations!J2773,"")</f>
        <v/>
      </c>
      <c r="D2773" s="10" t="str">
        <f xml:space="preserve"> IF(OR(Calculations!C2773 = "",Calculations!C2773 = WorkTypeString),  IFERROR(Calculations!J2773,""), NA())</f>
        <v/>
      </c>
      <c r="E2773" s="10">
        <f t="array" ref="E2773">PERCENTILE(IF(ISERROR(D2773:D7772)=FALSE,D2773:D7772),CycleTimePercentile)</f>
        <v>0</v>
      </c>
      <c r="F2773" s="2" t="e">
        <f xml:space="preserve"> IF(Calculations!C2773 = DefectTypeString,  IFERROR(Calculations!J2773,""), NA())</f>
        <v>#N/A</v>
      </c>
      <c r="G2773" s="10">
        <f t="array" ref="G2773">PERCENTILE(IF(ISERROR(F2773:F7772)=FALSE,F2773:F7772),CycleTimePercentile)</f>
        <v>0</v>
      </c>
      <c r="H2773" s="2" t="e">
        <f ca="1" xml:space="preserve"> IF(OR(Calculations!C2773 = "",Calculations!C2773 = WorkTypeString),  Calculations!K2773, NA())</f>
        <v>#N/A</v>
      </c>
      <c r="I2773" s="2" t="e">
        <f xml:space="preserve"> IF(Calculations!C2773 = DefectTypeString,  Calculations!K2773, NA())</f>
        <v>#N/A</v>
      </c>
    </row>
    <row r="2774" spans="1:9" x14ac:dyDescent="0.25">
      <c r="A2774" s="8" t="str">
        <f>Calculations!A2774</f>
        <v/>
      </c>
      <c r="B2774" s="2" t="str">
        <f t="shared" si="48"/>
        <v/>
      </c>
      <c r="C2774" s="10" t="str">
        <f>IFERROR(Calculations!J2774,"")</f>
        <v/>
      </c>
      <c r="D2774" s="10" t="str">
        <f xml:space="preserve"> IF(OR(Calculations!C2774 = "",Calculations!C2774 = WorkTypeString),  IFERROR(Calculations!J2774,""), NA())</f>
        <v/>
      </c>
      <c r="E2774" s="10">
        <f t="array" ref="E2774">PERCENTILE(IF(ISERROR(D2774:D7773)=FALSE,D2774:D7773),CycleTimePercentile)</f>
        <v>0</v>
      </c>
      <c r="F2774" s="2" t="e">
        <f xml:space="preserve"> IF(Calculations!C2774 = DefectTypeString,  IFERROR(Calculations!J2774,""), NA())</f>
        <v>#N/A</v>
      </c>
      <c r="G2774" s="10">
        <f t="array" ref="G2774">PERCENTILE(IF(ISERROR(F2774:F7773)=FALSE,F2774:F7773),CycleTimePercentile)</f>
        <v>0</v>
      </c>
      <c r="H2774" s="2" t="e">
        <f ca="1" xml:space="preserve"> IF(OR(Calculations!C2774 = "",Calculations!C2774 = WorkTypeString),  Calculations!K2774, NA())</f>
        <v>#N/A</v>
      </c>
      <c r="I2774" s="2" t="e">
        <f xml:space="preserve"> IF(Calculations!C2774 = DefectTypeString,  Calculations!K2774, NA())</f>
        <v>#N/A</v>
      </c>
    </row>
    <row r="2775" spans="1:9" x14ac:dyDescent="0.25">
      <c r="A2775" s="8" t="str">
        <f>Calculations!A2775</f>
        <v/>
      </c>
      <c r="B2775" s="2" t="str">
        <f t="shared" si="48"/>
        <v/>
      </c>
      <c r="C2775" s="10" t="str">
        <f>IFERROR(Calculations!J2775,"")</f>
        <v/>
      </c>
      <c r="D2775" s="10" t="str">
        <f xml:space="preserve"> IF(OR(Calculations!C2775 = "",Calculations!C2775 = WorkTypeString),  IFERROR(Calculations!J2775,""), NA())</f>
        <v/>
      </c>
      <c r="E2775" s="10">
        <f t="array" ref="E2775">PERCENTILE(IF(ISERROR(D2775:D7774)=FALSE,D2775:D7774),CycleTimePercentile)</f>
        <v>0</v>
      </c>
      <c r="F2775" s="2" t="e">
        <f xml:space="preserve"> IF(Calculations!C2775 = DefectTypeString,  IFERROR(Calculations!J2775,""), NA())</f>
        <v>#N/A</v>
      </c>
      <c r="G2775" s="10">
        <f t="array" ref="G2775">PERCENTILE(IF(ISERROR(F2775:F7774)=FALSE,F2775:F7774),CycleTimePercentile)</f>
        <v>0</v>
      </c>
      <c r="H2775" s="2" t="e">
        <f ca="1" xml:space="preserve"> IF(OR(Calculations!C2775 = "",Calculations!C2775 = WorkTypeString),  Calculations!K2775, NA())</f>
        <v>#N/A</v>
      </c>
      <c r="I2775" s="2" t="e">
        <f xml:space="preserve"> IF(Calculations!C2775 = DefectTypeString,  Calculations!K2775, NA())</f>
        <v>#N/A</v>
      </c>
    </row>
    <row r="2776" spans="1:9" x14ac:dyDescent="0.25">
      <c r="A2776" s="8" t="str">
        <f>Calculations!A2776</f>
        <v/>
      </c>
      <c r="B2776" s="2" t="str">
        <f t="shared" si="48"/>
        <v/>
      </c>
      <c r="C2776" s="10" t="str">
        <f>IFERROR(Calculations!J2776,"")</f>
        <v/>
      </c>
      <c r="D2776" s="10" t="str">
        <f xml:space="preserve"> IF(OR(Calculations!C2776 = "",Calculations!C2776 = WorkTypeString),  IFERROR(Calculations!J2776,""), NA())</f>
        <v/>
      </c>
      <c r="E2776" s="10">
        <f t="array" ref="E2776">PERCENTILE(IF(ISERROR(D2776:D7775)=FALSE,D2776:D7775),CycleTimePercentile)</f>
        <v>0</v>
      </c>
      <c r="F2776" s="2" t="e">
        <f xml:space="preserve"> IF(Calculations!C2776 = DefectTypeString,  IFERROR(Calculations!J2776,""), NA())</f>
        <v>#N/A</v>
      </c>
      <c r="G2776" s="10">
        <f t="array" ref="G2776">PERCENTILE(IF(ISERROR(F2776:F7775)=FALSE,F2776:F7775),CycleTimePercentile)</f>
        <v>0</v>
      </c>
      <c r="H2776" s="2" t="e">
        <f ca="1" xml:space="preserve"> IF(OR(Calculations!C2776 = "",Calculations!C2776 = WorkTypeString),  Calculations!K2776, NA())</f>
        <v>#N/A</v>
      </c>
      <c r="I2776" s="2" t="e">
        <f xml:space="preserve"> IF(Calculations!C2776 = DefectTypeString,  Calculations!K2776, NA())</f>
        <v>#N/A</v>
      </c>
    </row>
    <row r="2777" spans="1:9" x14ac:dyDescent="0.25">
      <c r="A2777" s="8" t="str">
        <f>Calculations!A2777</f>
        <v/>
      </c>
      <c r="B2777" s="2" t="str">
        <f t="shared" si="48"/>
        <v/>
      </c>
      <c r="C2777" s="10" t="str">
        <f>IFERROR(Calculations!J2777,"")</f>
        <v/>
      </c>
      <c r="D2777" s="10" t="str">
        <f xml:space="preserve"> IF(OR(Calculations!C2777 = "",Calculations!C2777 = WorkTypeString),  IFERROR(Calculations!J2777,""), NA())</f>
        <v/>
      </c>
      <c r="E2777" s="10">
        <f t="array" ref="E2777">PERCENTILE(IF(ISERROR(D2777:D7776)=FALSE,D2777:D7776),CycleTimePercentile)</f>
        <v>0</v>
      </c>
      <c r="F2777" s="2" t="e">
        <f xml:space="preserve"> IF(Calculations!C2777 = DefectTypeString,  IFERROR(Calculations!J2777,""), NA())</f>
        <v>#N/A</v>
      </c>
      <c r="G2777" s="10">
        <f t="array" ref="G2777">PERCENTILE(IF(ISERROR(F2777:F7776)=FALSE,F2777:F7776),CycleTimePercentile)</f>
        <v>0</v>
      </c>
      <c r="H2777" s="2" t="e">
        <f ca="1" xml:space="preserve"> IF(OR(Calculations!C2777 = "",Calculations!C2777 = WorkTypeString),  Calculations!K2777, NA())</f>
        <v>#N/A</v>
      </c>
      <c r="I2777" s="2" t="e">
        <f xml:space="preserve"> IF(Calculations!C2777 = DefectTypeString,  Calculations!K2777, NA())</f>
        <v>#N/A</v>
      </c>
    </row>
    <row r="2778" spans="1:9" x14ac:dyDescent="0.25">
      <c r="A2778" s="8" t="str">
        <f>Calculations!A2778</f>
        <v/>
      </c>
      <c r="B2778" s="2" t="str">
        <f t="shared" si="48"/>
        <v/>
      </c>
      <c r="C2778" s="10" t="str">
        <f>IFERROR(Calculations!J2778,"")</f>
        <v/>
      </c>
      <c r="D2778" s="10" t="str">
        <f xml:space="preserve"> IF(OR(Calculations!C2778 = "",Calculations!C2778 = WorkTypeString),  IFERROR(Calculations!J2778,""), NA())</f>
        <v/>
      </c>
      <c r="E2778" s="10">
        <f t="array" ref="E2778">PERCENTILE(IF(ISERROR(D2778:D7777)=FALSE,D2778:D7777),CycleTimePercentile)</f>
        <v>0</v>
      </c>
      <c r="F2778" s="2" t="e">
        <f xml:space="preserve"> IF(Calculations!C2778 = DefectTypeString,  IFERROR(Calculations!J2778,""), NA())</f>
        <v>#N/A</v>
      </c>
      <c r="G2778" s="10">
        <f t="array" ref="G2778">PERCENTILE(IF(ISERROR(F2778:F7777)=FALSE,F2778:F7777),CycleTimePercentile)</f>
        <v>0</v>
      </c>
      <c r="H2778" s="2" t="e">
        <f ca="1" xml:space="preserve"> IF(OR(Calculations!C2778 = "",Calculations!C2778 = WorkTypeString),  Calculations!K2778, NA())</f>
        <v>#N/A</v>
      </c>
      <c r="I2778" s="2" t="e">
        <f xml:space="preserve"> IF(Calculations!C2778 = DefectTypeString,  Calculations!K2778, NA())</f>
        <v>#N/A</v>
      </c>
    </row>
    <row r="2779" spans="1:9" x14ac:dyDescent="0.25">
      <c r="A2779" s="8" t="str">
        <f>Calculations!A2779</f>
        <v/>
      </c>
      <c r="B2779" s="2" t="str">
        <f t="shared" si="48"/>
        <v/>
      </c>
      <c r="C2779" s="10" t="str">
        <f>IFERROR(Calculations!J2779,"")</f>
        <v/>
      </c>
      <c r="D2779" s="10" t="str">
        <f xml:space="preserve"> IF(OR(Calculations!C2779 = "",Calculations!C2779 = WorkTypeString),  IFERROR(Calculations!J2779,""), NA())</f>
        <v/>
      </c>
      <c r="E2779" s="10">
        <f t="array" ref="E2779">PERCENTILE(IF(ISERROR(D2779:D7778)=FALSE,D2779:D7778),CycleTimePercentile)</f>
        <v>0</v>
      </c>
      <c r="F2779" s="2" t="e">
        <f xml:space="preserve"> IF(Calculations!C2779 = DefectTypeString,  IFERROR(Calculations!J2779,""), NA())</f>
        <v>#N/A</v>
      </c>
      <c r="G2779" s="10">
        <f t="array" ref="G2779">PERCENTILE(IF(ISERROR(F2779:F7778)=FALSE,F2779:F7778),CycleTimePercentile)</f>
        <v>0</v>
      </c>
      <c r="H2779" s="2" t="e">
        <f ca="1" xml:space="preserve"> IF(OR(Calculations!C2779 = "",Calculations!C2779 = WorkTypeString),  Calculations!K2779, NA())</f>
        <v>#N/A</v>
      </c>
      <c r="I2779" s="2" t="e">
        <f xml:space="preserve"> IF(Calculations!C2779 = DefectTypeString,  Calculations!K2779, NA())</f>
        <v>#N/A</v>
      </c>
    </row>
    <row r="2780" spans="1:9" x14ac:dyDescent="0.25">
      <c r="A2780" s="8" t="str">
        <f>Calculations!A2780</f>
        <v/>
      </c>
      <c r="B2780" s="2" t="str">
        <f t="shared" si="48"/>
        <v/>
      </c>
      <c r="C2780" s="10" t="str">
        <f>IFERROR(Calculations!J2780,"")</f>
        <v/>
      </c>
      <c r="D2780" s="10" t="str">
        <f xml:space="preserve"> IF(OR(Calculations!C2780 = "",Calculations!C2780 = WorkTypeString),  IFERROR(Calculations!J2780,""), NA())</f>
        <v/>
      </c>
      <c r="E2780" s="10">
        <f t="array" ref="E2780">PERCENTILE(IF(ISERROR(D2780:D7779)=FALSE,D2780:D7779),CycleTimePercentile)</f>
        <v>0</v>
      </c>
      <c r="F2780" s="2" t="e">
        <f xml:space="preserve"> IF(Calculations!C2780 = DefectTypeString,  IFERROR(Calculations!J2780,""), NA())</f>
        <v>#N/A</v>
      </c>
      <c r="G2780" s="10">
        <f t="array" ref="G2780">PERCENTILE(IF(ISERROR(F2780:F7779)=FALSE,F2780:F7779),CycleTimePercentile)</f>
        <v>0</v>
      </c>
      <c r="H2780" s="2" t="e">
        <f ca="1" xml:space="preserve"> IF(OR(Calculations!C2780 = "",Calculations!C2780 = WorkTypeString),  Calculations!K2780, NA())</f>
        <v>#N/A</v>
      </c>
      <c r="I2780" s="2" t="e">
        <f xml:space="preserve"> IF(Calculations!C2780 = DefectTypeString,  Calculations!K2780, NA())</f>
        <v>#N/A</v>
      </c>
    </row>
    <row r="2781" spans="1:9" x14ac:dyDescent="0.25">
      <c r="A2781" s="8" t="str">
        <f>Calculations!A2781</f>
        <v/>
      </c>
      <c r="B2781" s="2" t="str">
        <f t="shared" si="48"/>
        <v/>
      </c>
      <c r="C2781" s="10" t="str">
        <f>IFERROR(Calculations!J2781,"")</f>
        <v/>
      </c>
      <c r="D2781" s="10" t="str">
        <f xml:space="preserve"> IF(OR(Calculations!C2781 = "",Calculations!C2781 = WorkTypeString),  IFERROR(Calculations!J2781,""), NA())</f>
        <v/>
      </c>
      <c r="E2781" s="10">
        <f t="array" ref="E2781">PERCENTILE(IF(ISERROR(D2781:D7780)=FALSE,D2781:D7780),CycleTimePercentile)</f>
        <v>0</v>
      </c>
      <c r="F2781" s="2" t="e">
        <f xml:space="preserve"> IF(Calculations!C2781 = DefectTypeString,  IFERROR(Calculations!J2781,""), NA())</f>
        <v>#N/A</v>
      </c>
      <c r="G2781" s="10">
        <f t="array" ref="G2781">PERCENTILE(IF(ISERROR(F2781:F7780)=FALSE,F2781:F7780),CycleTimePercentile)</f>
        <v>0</v>
      </c>
      <c r="H2781" s="2" t="e">
        <f ca="1" xml:space="preserve"> IF(OR(Calculations!C2781 = "",Calculations!C2781 = WorkTypeString),  Calculations!K2781, NA())</f>
        <v>#N/A</v>
      </c>
      <c r="I2781" s="2" t="e">
        <f xml:space="preserve"> IF(Calculations!C2781 = DefectTypeString,  Calculations!K2781, NA())</f>
        <v>#N/A</v>
      </c>
    </row>
    <row r="2782" spans="1:9" x14ac:dyDescent="0.25">
      <c r="A2782" s="8" t="str">
        <f>Calculations!A2782</f>
        <v/>
      </c>
      <c r="B2782" s="2" t="str">
        <f t="shared" si="48"/>
        <v/>
      </c>
      <c r="C2782" s="10" t="str">
        <f>IFERROR(Calculations!J2782,"")</f>
        <v/>
      </c>
      <c r="D2782" s="10" t="str">
        <f xml:space="preserve"> IF(OR(Calculations!C2782 = "",Calculations!C2782 = WorkTypeString),  IFERROR(Calculations!J2782,""), NA())</f>
        <v/>
      </c>
      <c r="E2782" s="10">
        <f t="array" ref="E2782">PERCENTILE(IF(ISERROR(D2782:D7781)=FALSE,D2782:D7781),CycleTimePercentile)</f>
        <v>0</v>
      </c>
      <c r="F2782" s="2" t="e">
        <f xml:space="preserve"> IF(Calculations!C2782 = DefectTypeString,  IFERROR(Calculations!J2782,""), NA())</f>
        <v>#N/A</v>
      </c>
      <c r="G2782" s="10">
        <f t="array" ref="G2782">PERCENTILE(IF(ISERROR(F2782:F7781)=FALSE,F2782:F7781),CycleTimePercentile)</f>
        <v>0</v>
      </c>
      <c r="H2782" s="2" t="e">
        <f ca="1" xml:space="preserve"> IF(OR(Calculations!C2782 = "",Calculations!C2782 = WorkTypeString),  Calculations!K2782, NA())</f>
        <v>#N/A</v>
      </c>
      <c r="I2782" s="2" t="e">
        <f xml:space="preserve"> IF(Calculations!C2782 = DefectTypeString,  Calculations!K2782, NA())</f>
        <v>#N/A</v>
      </c>
    </row>
    <row r="2783" spans="1:9" x14ac:dyDescent="0.25">
      <c r="A2783" s="8" t="str">
        <f>Calculations!A2783</f>
        <v/>
      </c>
      <c r="B2783" s="2" t="str">
        <f t="shared" si="48"/>
        <v/>
      </c>
      <c r="C2783" s="10" t="str">
        <f>IFERROR(Calculations!J2783,"")</f>
        <v/>
      </c>
      <c r="D2783" s="10" t="str">
        <f xml:space="preserve"> IF(OR(Calculations!C2783 = "",Calculations!C2783 = WorkTypeString),  IFERROR(Calculations!J2783,""), NA())</f>
        <v/>
      </c>
      <c r="E2783" s="10">
        <f t="array" ref="E2783">PERCENTILE(IF(ISERROR(D2783:D7782)=FALSE,D2783:D7782),CycleTimePercentile)</f>
        <v>0</v>
      </c>
      <c r="F2783" s="2" t="e">
        <f xml:space="preserve"> IF(Calculations!C2783 = DefectTypeString,  IFERROR(Calculations!J2783,""), NA())</f>
        <v>#N/A</v>
      </c>
      <c r="G2783" s="10">
        <f t="array" ref="G2783">PERCENTILE(IF(ISERROR(F2783:F7782)=FALSE,F2783:F7782),CycleTimePercentile)</f>
        <v>0</v>
      </c>
      <c r="H2783" s="2" t="e">
        <f ca="1" xml:space="preserve"> IF(OR(Calculations!C2783 = "",Calculations!C2783 = WorkTypeString),  Calculations!K2783, NA())</f>
        <v>#N/A</v>
      </c>
      <c r="I2783" s="2" t="e">
        <f xml:space="preserve"> IF(Calculations!C2783 = DefectTypeString,  Calculations!K2783, NA())</f>
        <v>#N/A</v>
      </c>
    </row>
    <row r="2784" spans="1:9" x14ac:dyDescent="0.25">
      <c r="A2784" s="8" t="str">
        <f>Calculations!A2784</f>
        <v/>
      </c>
      <c r="B2784" s="2" t="str">
        <f t="shared" si="48"/>
        <v/>
      </c>
      <c r="C2784" s="10" t="str">
        <f>IFERROR(Calculations!J2784,"")</f>
        <v/>
      </c>
      <c r="D2784" s="10" t="str">
        <f xml:space="preserve"> IF(OR(Calculations!C2784 = "",Calculations!C2784 = WorkTypeString),  IFERROR(Calculations!J2784,""), NA())</f>
        <v/>
      </c>
      <c r="E2784" s="10">
        <f t="array" ref="E2784">PERCENTILE(IF(ISERROR(D2784:D7783)=FALSE,D2784:D7783),CycleTimePercentile)</f>
        <v>0</v>
      </c>
      <c r="F2784" s="2" t="e">
        <f xml:space="preserve"> IF(Calculations!C2784 = DefectTypeString,  IFERROR(Calculations!J2784,""), NA())</f>
        <v>#N/A</v>
      </c>
      <c r="G2784" s="10">
        <f t="array" ref="G2784">PERCENTILE(IF(ISERROR(F2784:F7783)=FALSE,F2784:F7783),CycleTimePercentile)</f>
        <v>0</v>
      </c>
      <c r="H2784" s="2" t="e">
        <f ca="1" xml:space="preserve"> IF(OR(Calculations!C2784 = "",Calculations!C2784 = WorkTypeString),  Calculations!K2784, NA())</f>
        <v>#N/A</v>
      </c>
      <c r="I2784" s="2" t="e">
        <f xml:space="preserve"> IF(Calculations!C2784 = DefectTypeString,  Calculations!K2784, NA())</f>
        <v>#N/A</v>
      </c>
    </row>
    <row r="2785" spans="1:9" x14ac:dyDescent="0.25">
      <c r="A2785" s="8" t="str">
        <f>Calculations!A2785</f>
        <v/>
      </c>
      <c r="B2785" s="2" t="str">
        <f t="shared" si="48"/>
        <v/>
      </c>
      <c r="C2785" s="10" t="str">
        <f>IFERROR(Calculations!J2785,"")</f>
        <v/>
      </c>
      <c r="D2785" s="10" t="str">
        <f xml:space="preserve"> IF(OR(Calculations!C2785 = "",Calculations!C2785 = WorkTypeString),  IFERROR(Calculations!J2785,""), NA())</f>
        <v/>
      </c>
      <c r="E2785" s="10">
        <f t="array" ref="E2785">PERCENTILE(IF(ISERROR(D2785:D7784)=FALSE,D2785:D7784),CycleTimePercentile)</f>
        <v>0</v>
      </c>
      <c r="F2785" s="2" t="e">
        <f xml:space="preserve"> IF(Calculations!C2785 = DefectTypeString,  IFERROR(Calculations!J2785,""), NA())</f>
        <v>#N/A</v>
      </c>
      <c r="G2785" s="10">
        <f t="array" ref="G2785">PERCENTILE(IF(ISERROR(F2785:F7784)=FALSE,F2785:F7784),CycleTimePercentile)</f>
        <v>0</v>
      </c>
      <c r="H2785" s="2" t="e">
        <f ca="1" xml:space="preserve"> IF(OR(Calculations!C2785 = "",Calculations!C2785 = WorkTypeString),  Calculations!K2785, NA())</f>
        <v>#N/A</v>
      </c>
      <c r="I2785" s="2" t="e">
        <f xml:space="preserve"> IF(Calculations!C2785 = DefectTypeString,  Calculations!K2785, NA())</f>
        <v>#N/A</v>
      </c>
    </row>
    <row r="2786" spans="1:9" x14ac:dyDescent="0.25">
      <c r="A2786" s="8" t="str">
        <f>Calculations!A2786</f>
        <v/>
      </c>
      <c r="B2786" s="2" t="str">
        <f t="shared" si="48"/>
        <v/>
      </c>
      <c r="C2786" s="10" t="str">
        <f>IFERROR(Calculations!J2786,"")</f>
        <v/>
      </c>
      <c r="D2786" s="10" t="str">
        <f xml:space="preserve"> IF(OR(Calculations!C2786 = "",Calculations!C2786 = WorkTypeString),  IFERROR(Calculations!J2786,""), NA())</f>
        <v/>
      </c>
      <c r="E2786" s="10">
        <f t="array" ref="E2786">PERCENTILE(IF(ISERROR(D2786:D7785)=FALSE,D2786:D7785),CycleTimePercentile)</f>
        <v>0</v>
      </c>
      <c r="F2786" s="2" t="e">
        <f xml:space="preserve"> IF(Calculations!C2786 = DefectTypeString,  IFERROR(Calculations!J2786,""), NA())</f>
        <v>#N/A</v>
      </c>
      <c r="G2786" s="10">
        <f t="array" ref="G2786">PERCENTILE(IF(ISERROR(F2786:F7785)=FALSE,F2786:F7785),CycleTimePercentile)</f>
        <v>0</v>
      </c>
      <c r="H2786" s="2" t="e">
        <f ca="1" xml:space="preserve"> IF(OR(Calculations!C2786 = "",Calculations!C2786 = WorkTypeString),  Calculations!K2786, NA())</f>
        <v>#N/A</v>
      </c>
      <c r="I2786" s="2" t="e">
        <f xml:space="preserve"> IF(Calculations!C2786 = DefectTypeString,  Calculations!K2786, NA())</f>
        <v>#N/A</v>
      </c>
    </row>
    <row r="2787" spans="1:9" x14ac:dyDescent="0.25">
      <c r="A2787" s="8" t="str">
        <f>Calculations!A2787</f>
        <v/>
      </c>
      <c r="B2787" s="2" t="str">
        <f t="shared" si="48"/>
        <v/>
      </c>
      <c r="C2787" s="10" t="str">
        <f>IFERROR(Calculations!J2787,"")</f>
        <v/>
      </c>
      <c r="D2787" s="10" t="str">
        <f xml:space="preserve"> IF(OR(Calculations!C2787 = "",Calculations!C2787 = WorkTypeString),  IFERROR(Calculations!J2787,""), NA())</f>
        <v/>
      </c>
      <c r="E2787" s="10">
        <f t="array" ref="E2787">PERCENTILE(IF(ISERROR(D2787:D7786)=FALSE,D2787:D7786),CycleTimePercentile)</f>
        <v>0</v>
      </c>
      <c r="F2787" s="2" t="e">
        <f xml:space="preserve"> IF(Calculations!C2787 = DefectTypeString,  IFERROR(Calculations!J2787,""), NA())</f>
        <v>#N/A</v>
      </c>
      <c r="G2787" s="10">
        <f t="array" ref="G2787">PERCENTILE(IF(ISERROR(F2787:F7786)=FALSE,F2787:F7786),CycleTimePercentile)</f>
        <v>0</v>
      </c>
      <c r="H2787" s="2" t="e">
        <f ca="1" xml:space="preserve"> IF(OR(Calculations!C2787 = "",Calculations!C2787 = WorkTypeString),  Calculations!K2787, NA())</f>
        <v>#N/A</v>
      </c>
      <c r="I2787" s="2" t="e">
        <f xml:space="preserve"> IF(Calculations!C2787 = DefectTypeString,  Calculations!K2787, NA())</f>
        <v>#N/A</v>
      </c>
    </row>
    <row r="2788" spans="1:9" x14ac:dyDescent="0.25">
      <c r="A2788" s="8" t="str">
        <f>Calculations!A2788</f>
        <v/>
      </c>
      <c r="B2788" s="2" t="str">
        <f t="shared" si="48"/>
        <v/>
      </c>
      <c r="C2788" s="10" t="str">
        <f>IFERROR(Calculations!J2788,"")</f>
        <v/>
      </c>
      <c r="D2788" s="10" t="str">
        <f xml:space="preserve"> IF(OR(Calculations!C2788 = "",Calculations!C2788 = WorkTypeString),  IFERROR(Calculations!J2788,""), NA())</f>
        <v/>
      </c>
      <c r="E2788" s="10">
        <f t="array" ref="E2788">PERCENTILE(IF(ISERROR(D2788:D7787)=FALSE,D2788:D7787),CycleTimePercentile)</f>
        <v>0</v>
      </c>
      <c r="F2788" s="2" t="e">
        <f xml:space="preserve"> IF(Calculations!C2788 = DefectTypeString,  IFERROR(Calculations!J2788,""), NA())</f>
        <v>#N/A</v>
      </c>
      <c r="G2788" s="10">
        <f t="array" ref="G2788">PERCENTILE(IF(ISERROR(F2788:F7787)=FALSE,F2788:F7787),CycleTimePercentile)</f>
        <v>0</v>
      </c>
      <c r="H2788" s="2" t="e">
        <f ca="1" xml:space="preserve"> IF(OR(Calculations!C2788 = "",Calculations!C2788 = WorkTypeString),  Calculations!K2788, NA())</f>
        <v>#N/A</v>
      </c>
      <c r="I2788" s="2" t="e">
        <f xml:space="preserve"> IF(Calculations!C2788 = DefectTypeString,  Calculations!K2788, NA())</f>
        <v>#N/A</v>
      </c>
    </row>
    <row r="2789" spans="1:9" x14ac:dyDescent="0.25">
      <c r="A2789" s="8" t="str">
        <f>Calculations!A2789</f>
        <v/>
      </c>
      <c r="B2789" s="2" t="str">
        <f t="shared" si="48"/>
        <v/>
      </c>
      <c r="C2789" s="10" t="str">
        <f>IFERROR(Calculations!J2789,"")</f>
        <v/>
      </c>
      <c r="D2789" s="10" t="str">
        <f xml:space="preserve"> IF(OR(Calculations!C2789 = "",Calculations!C2789 = WorkTypeString),  IFERROR(Calculations!J2789,""), NA())</f>
        <v/>
      </c>
      <c r="E2789" s="10">
        <f t="array" ref="E2789">PERCENTILE(IF(ISERROR(D2789:D7788)=FALSE,D2789:D7788),CycleTimePercentile)</f>
        <v>0</v>
      </c>
      <c r="F2789" s="2" t="e">
        <f xml:space="preserve"> IF(Calculations!C2789 = DefectTypeString,  IFERROR(Calculations!J2789,""), NA())</f>
        <v>#N/A</v>
      </c>
      <c r="G2789" s="10">
        <f t="array" ref="G2789">PERCENTILE(IF(ISERROR(F2789:F7788)=FALSE,F2789:F7788),CycleTimePercentile)</f>
        <v>0</v>
      </c>
      <c r="H2789" s="2" t="e">
        <f ca="1" xml:space="preserve"> IF(OR(Calculations!C2789 = "",Calculations!C2789 = WorkTypeString),  Calculations!K2789, NA())</f>
        <v>#N/A</v>
      </c>
      <c r="I2789" s="2" t="e">
        <f xml:space="preserve"> IF(Calculations!C2789 = DefectTypeString,  Calculations!K2789, NA())</f>
        <v>#N/A</v>
      </c>
    </row>
    <row r="2790" spans="1:9" x14ac:dyDescent="0.25">
      <c r="A2790" s="8" t="str">
        <f>Calculations!A2790</f>
        <v/>
      </c>
      <c r="B2790" s="2" t="str">
        <f t="shared" si="48"/>
        <v/>
      </c>
      <c r="C2790" s="10" t="str">
        <f>IFERROR(Calculations!J2790,"")</f>
        <v/>
      </c>
      <c r="D2790" s="10" t="str">
        <f xml:space="preserve"> IF(OR(Calculations!C2790 = "",Calculations!C2790 = WorkTypeString),  IFERROR(Calculations!J2790,""), NA())</f>
        <v/>
      </c>
      <c r="E2790" s="10">
        <f t="array" ref="E2790">PERCENTILE(IF(ISERROR(D2790:D7789)=FALSE,D2790:D7789),CycleTimePercentile)</f>
        <v>0</v>
      </c>
      <c r="F2790" s="2" t="e">
        <f xml:space="preserve"> IF(Calculations!C2790 = DefectTypeString,  IFERROR(Calculations!J2790,""), NA())</f>
        <v>#N/A</v>
      </c>
      <c r="G2790" s="10">
        <f t="array" ref="G2790">PERCENTILE(IF(ISERROR(F2790:F7789)=FALSE,F2790:F7789),CycleTimePercentile)</f>
        <v>0</v>
      </c>
      <c r="H2790" s="2" t="e">
        <f ca="1" xml:space="preserve"> IF(OR(Calculations!C2790 = "",Calculations!C2790 = WorkTypeString),  Calculations!K2790, NA())</f>
        <v>#N/A</v>
      </c>
      <c r="I2790" s="2" t="e">
        <f xml:space="preserve"> IF(Calculations!C2790 = DefectTypeString,  Calculations!K2790, NA())</f>
        <v>#N/A</v>
      </c>
    </row>
    <row r="2791" spans="1:9" x14ac:dyDescent="0.25">
      <c r="A2791" s="8" t="str">
        <f>Calculations!A2791</f>
        <v/>
      </c>
      <c r="B2791" s="2" t="str">
        <f t="shared" si="48"/>
        <v/>
      </c>
      <c r="C2791" s="10" t="str">
        <f>IFERROR(Calculations!J2791,"")</f>
        <v/>
      </c>
      <c r="D2791" s="10" t="str">
        <f xml:space="preserve"> IF(OR(Calculations!C2791 = "",Calculations!C2791 = WorkTypeString),  IFERROR(Calculations!J2791,""), NA())</f>
        <v/>
      </c>
      <c r="E2791" s="10">
        <f t="array" ref="E2791">PERCENTILE(IF(ISERROR(D2791:D7790)=FALSE,D2791:D7790),CycleTimePercentile)</f>
        <v>0</v>
      </c>
      <c r="F2791" s="2" t="e">
        <f xml:space="preserve"> IF(Calculations!C2791 = DefectTypeString,  IFERROR(Calculations!J2791,""), NA())</f>
        <v>#N/A</v>
      </c>
      <c r="G2791" s="10">
        <f t="array" ref="G2791">PERCENTILE(IF(ISERROR(F2791:F7790)=FALSE,F2791:F7790),CycleTimePercentile)</f>
        <v>0</v>
      </c>
      <c r="H2791" s="2" t="e">
        <f ca="1" xml:space="preserve"> IF(OR(Calculations!C2791 = "",Calculations!C2791 = WorkTypeString),  Calculations!K2791, NA())</f>
        <v>#N/A</v>
      </c>
      <c r="I2791" s="2" t="e">
        <f xml:space="preserve"> IF(Calculations!C2791 = DefectTypeString,  Calculations!K2791, NA())</f>
        <v>#N/A</v>
      </c>
    </row>
    <row r="2792" spans="1:9" x14ac:dyDescent="0.25">
      <c r="A2792" s="8" t="str">
        <f>Calculations!A2792</f>
        <v/>
      </c>
      <c r="B2792" s="2" t="str">
        <f t="shared" si="48"/>
        <v/>
      </c>
      <c r="C2792" s="10" t="str">
        <f>IFERROR(Calculations!J2792,"")</f>
        <v/>
      </c>
      <c r="D2792" s="10" t="str">
        <f xml:space="preserve"> IF(OR(Calculations!C2792 = "",Calculations!C2792 = WorkTypeString),  IFERROR(Calculations!J2792,""), NA())</f>
        <v/>
      </c>
      <c r="E2792" s="10">
        <f t="array" ref="E2792">PERCENTILE(IF(ISERROR(D2792:D7791)=FALSE,D2792:D7791),CycleTimePercentile)</f>
        <v>0</v>
      </c>
      <c r="F2792" s="2" t="e">
        <f xml:space="preserve"> IF(Calculations!C2792 = DefectTypeString,  IFERROR(Calculations!J2792,""), NA())</f>
        <v>#N/A</v>
      </c>
      <c r="G2792" s="10">
        <f t="array" ref="G2792">PERCENTILE(IF(ISERROR(F2792:F7791)=FALSE,F2792:F7791),CycleTimePercentile)</f>
        <v>0</v>
      </c>
      <c r="H2792" s="2" t="e">
        <f ca="1" xml:space="preserve"> IF(OR(Calculations!C2792 = "",Calculations!C2792 = WorkTypeString),  Calculations!K2792, NA())</f>
        <v>#N/A</v>
      </c>
      <c r="I2792" s="2" t="e">
        <f xml:space="preserve"> IF(Calculations!C2792 = DefectTypeString,  Calculations!K2792, NA())</f>
        <v>#N/A</v>
      </c>
    </row>
    <row r="2793" spans="1:9" x14ac:dyDescent="0.25">
      <c r="A2793" s="8" t="str">
        <f>Calculations!A2793</f>
        <v/>
      </c>
      <c r="B2793" s="2" t="str">
        <f t="shared" si="48"/>
        <v/>
      </c>
      <c r="C2793" s="10" t="str">
        <f>IFERROR(Calculations!J2793,"")</f>
        <v/>
      </c>
      <c r="D2793" s="10" t="str">
        <f xml:space="preserve"> IF(OR(Calculations!C2793 = "",Calculations!C2793 = WorkTypeString),  IFERROR(Calculations!J2793,""), NA())</f>
        <v/>
      </c>
      <c r="E2793" s="10">
        <f t="array" ref="E2793">PERCENTILE(IF(ISERROR(D2793:D7792)=FALSE,D2793:D7792),CycleTimePercentile)</f>
        <v>0</v>
      </c>
      <c r="F2793" s="2" t="e">
        <f xml:space="preserve"> IF(Calculations!C2793 = DefectTypeString,  IFERROR(Calculations!J2793,""), NA())</f>
        <v>#N/A</v>
      </c>
      <c r="G2793" s="10">
        <f t="array" ref="G2793">PERCENTILE(IF(ISERROR(F2793:F7792)=FALSE,F2793:F7792),CycleTimePercentile)</f>
        <v>0</v>
      </c>
      <c r="H2793" s="2" t="e">
        <f ca="1" xml:space="preserve"> IF(OR(Calculations!C2793 = "",Calculations!C2793 = WorkTypeString),  Calculations!K2793, NA())</f>
        <v>#N/A</v>
      </c>
      <c r="I2793" s="2" t="e">
        <f xml:space="preserve"> IF(Calculations!C2793 = DefectTypeString,  Calculations!K2793, NA())</f>
        <v>#N/A</v>
      </c>
    </row>
    <row r="2794" spans="1:9" x14ac:dyDescent="0.25">
      <c r="A2794" s="8" t="str">
        <f>Calculations!A2794</f>
        <v/>
      </c>
      <c r="B2794" s="2" t="str">
        <f t="shared" si="48"/>
        <v/>
      </c>
      <c r="C2794" s="10" t="str">
        <f>IFERROR(Calculations!J2794,"")</f>
        <v/>
      </c>
      <c r="D2794" s="10" t="str">
        <f xml:space="preserve"> IF(OR(Calculations!C2794 = "",Calculations!C2794 = WorkTypeString),  IFERROR(Calculations!J2794,""), NA())</f>
        <v/>
      </c>
      <c r="E2794" s="10">
        <f t="array" ref="E2794">PERCENTILE(IF(ISERROR(D2794:D7793)=FALSE,D2794:D7793),CycleTimePercentile)</f>
        <v>0</v>
      </c>
      <c r="F2794" s="2" t="e">
        <f xml:space="preserve"> IF(Calculations!C2794 = DefectTypeString,  IFERROR(Calculations!J2794,""), NA())</f>
        <v>#N/A</v>
      </c>
      <c r="G2794" s="10">
        <f t="array" ref="G2794">PERCENTILE(IF(ISERROR(F2794:F7793)=FALSE,F2794:F7793),CycleTimePercentile)</f>
        <v>0</v>
      </c>
      <c r="H2794" s="2" t="e">
        <f ca="1" xml:space="preserve"> IF(OR(Calculations!C2794 = "",Calculations!C2794 = WorkTypeString),  Calculations!K2794, NA())</f>
        <v>#N/A</v>
      </c>
      <c r="I2794" s="2" t="e">
        <f xml:space="preserve"> IF(Calculations!C2794 = DefectTypeString,  Calculations!K2794, NA())</f>
        <v>#N/A</v>
      </c>
    </row>
    <row r="2795" spans="1:9" x14ac:dyDescent="0.25">
      <c r="A2795" s="8" t="str">
        <f>Calculations!A2795</f>
        <v/>
      </c>
      <c r="B2795" s="2" t="str">
        <f t="shared" si="48"/>
        <v/>
      </c>
      <c r="C2795" s="10" t="str">
        <f>IFERROR(Calculations!J2795,"")</f>
        <v/>
      </c>
      <c r="D2795" s="10" t="str">
        <f xml:space="preserve"> IF(OR(Calculations!C2795 = "",Calculations!C2795 = WorkTypeString),  IFERROR(Calculations!J2795,""), NA())</f>
        <v/>
      </c>
      <c r="E2795" s="10">
        <f t="array" ref="E2795">PERCENTILE(IF(ISERROR(D2795:D7794)=FALSE,D2795:D7794),CycleTimePercentile)</f>
        <v>0</v>
      </c>
      <c r="F2795" s="2" t="e">
        <f xml:space="preserve"> IF(Calculations!C2795 = DefectTypeString,  IFERROR(Calculations!J2795,""), NA())</f>
        <v>#N/A</v>
      </c>
      <c r="G2795" s="10">
        <f t="array" ref="G2795">PERCENTILE(IF(ISERROR(F2795:F7794)=FALSE,F2795:F7794),CycleTimePercentile)</f>
        <v>0</v>
      </c>
      <c r="H2795" s="2" t="e">
        <f ca="1" xml:space="preserve"> IF(OR(Calculations!C2795 = "",Calculations!C2795 = WorkTypeString),  Calculations!K2795, NA())</f>
        <v>#N/A</v>
      </c>
      <c r="I2795" s="2" t="e">
        <f xml:space="preserve"> IF(Calculations!C2795 = DefectTypeString,  Calculations!K2795, NA())</f>
        <v>#N/A</v>
      </c>
    </row>
    <row r="2796" spans="1:9" x14ac:dyDescent="0.25">
      <c r="A2796" s="8" t="str">
        <f>Calculations!A2796</f>
        <v/>
      </c>
      <c r="B2796" s="2" t="str">
        <f t="shared" si="48"/>
        <v/>
      </c>
      <c r="C2796" s="10" t="str">
        <f>IFERROR(Calculations!J2796,"")</f>
        <v/>
      </c>
      <c r="D2796" s="10" t="str">
        <f xml:space="preserve"> IF(OR(Calculations!C2796 = "",Calculations!C2796 = WorkTypeString),  IFERROR(Calculations!J2796,""), NA())</f>
        <v/>
      </c>
      <c r="E2796" s="10">
        <f t="array" ref="E2796">PERCENTILE(IF(ISERROR(D2796:D7795)=FALSE,D2796:D7795),CycleTimePercentile)</f>
        <v>0</v>
      </c>
      <c r="F2796" s="2" t="e">
        <f xml:space="preserve"> IF(Calculations!C2796 = DefectTypeString,  IFERROR(Calculations!J2796,""), NA())</f>
        <v>#N/A</v>
      </c>
      <c r="G2796" s="10">
        <f t="array" ref="G2796">PERCENTILE(IF(ISERROR(F2796:F7795)=FALSE,F2796:F7795),CycleTimePercentile)</f>
        <v>0</v>
      </c>
      <c r="H2796" s="2" t="e">
        <f ca="1" xml:space="preserve"> IF(OR(Calculations!C2796 = "",Calculations!C2796 = WorkTypeString),  Calculations!K2796, NA())</f>
        <v>#N/A</v>
      </c>
      <c r="I2796" s="2" t="e">
        <f xml:space="preserve"> IF(Calculations!C2796 = DefectTypeString,  Calculations!K2796, NA())</f>
        <v>#N/A</v>
      </c>
    </row>
    <row r="2797" spans="1:9" x14ac:dyDescent="0.25">
      <c r="A2797" s="8" t="str">
        <f>Calculations!A2797</f>
        <v/>
      </c>
      <c r="B2797" s="2" t="str">
        <f t="shared" si="48"/>
        <v/>
      </c>
      <c r="C2797" s="10" t="str">
        <f>IFERROR(Calculations!J2797,"")</f>
        <v/>
      </c>
      <c r="D2797" s="10" t="str">
        <f xml:space="preserve"> IF(OR(Calculations!C2797 = "",Calculations!C2797 = WorkTypeString),  IFERROR(Calculations!J2797,""), NA())</f>
        <v/>
      </c>
      <c r="E2797" s="10">
        <f t="array" ref="E2797">PERCENTILE(IF(ISERROR(D2797:D7796)=FALSE,D2797:D7796),CycleTimePercentile)</f>
        <v>0</v>
      </c>
      <c r="F2797" s="2" t="e">
        <f xml:space="preserve"> IF(Calculations!C2797 = DefectTypeString,  IFERROR(Calculations!J2797,""), NA())</f>
        <v>#N/A</v>
      </c>
      <c r="G2797" s="10">
        <f t="array" ref="G2797">PERCENTILE(IF(ISERROR(F2797:F7796)=FALSE,F2797:F7796),CycleTimePercentile)</f>
        <v>0</v>
      </c>
      <c r="H2797" s="2" t="e">
        <f ca="1" xml:space="preserve"> IF(OR(Calculations!C2797 = "",Calculations!C2797 = WorkTypeString),  Calculations!K2797, NA())</f>
        <v>#N/A</v>
      </c>
      <c r="I2797" s="2" t="e">
        <f xml:space="preserve"> IF(Calculations!C2797 = DefectTypeString,  Calculations!K2797, NA())</f>
        <v>#N/A</v>
      </c>
    </row>
    <row r="2798" spans="1:9" x14ac:dyDescent="0.25">
      <c r="A2798" s="8" t="str">
        <f>Calculations!A2798</f>
        <v/>
      </c>
      <c r="B2798" s="2" t="str">
        <f t="shared" si="48"/>
        <v/>
      </c>
      <c r="C2798" s="10" t="str">
        <f>IFERROR(Calculations!J2798,"")</f>
        <v/>
      </c>
      <c r="D2798" s="10" t="str">
        <f xml:space="preserve"> IF(OR(Calculations!C2798 = "",Calculations!C2798 = WorkTypeString),  IFERROR(Calculations!J2798,""), NA())</f>
        <v/>
      </c>
      <c r="E2798" s="10">
        <f t="array" ref="E2798">PERCENTILE(IF(ISERROR(D2798:D7797)=FALSE,D2798:D7797),CycleTimePercentile)</f>
        <v>0</v>
      </c>
      <c r="F2798" s="2" t="e">
        <f xml:space="preserve"> IF(Calculations!C2798 = DefectTypeString,  IFERROR(Calculations!J2798,""), NA())</f>
        <v>#N/A</v>
      </c>
      <c r="G2798" s="10">
        <f t="array" ref="G2798">PERCENTILE(IF(ISERROR(F2798:F7797)=FALSE,F2798:F7797),CycleTimePercentile)</f>
        <v>0</v>
      </c>
      <c r="H2798" s="2" t="e">
        <f ca="1" xml:space="preserve"> IF(OR(Calculations!C2798 = "",Calculations!C2798 = WorkTypeString),  Calculations!K2798, NA())</f>
        <v>#N/A</v>
      </c>
      <c r="I2798" s="2" t="e">
        <f xml:space="preserve"> IF(Calculations!C2798 = DefectTypeString,  Calculations!K2798, NA())</f>
        <v>#N/A</v>
      </c>
    </row>
    <row r="2799" spans="1:9" x14ac:dyDescent="0.25">
      <c r="A2799" s="8" t="str">
        <f>Calculations!A2799</f>
        <v/>
      </c>
      <c r="B2799" s="2" t="str">
        <f t="shared" si="48"/>
        <v/>
      </c>
      <c r="C2799" s="10" t="str">
        <f>IFERROR(Calculations!J2799,"")</f>
        <v/>
      </c>
      <c r="D2799" s="10" t="str">
        <f xml:space="preserve"> IF(OR(Calculations!C2799 = "",Calculations!C2799 = WorkTypeString),  IFERROR(Calculations!J2799,""), NA())</f>
        <v/>
      </c>
      <c r="E2799" s="10">
        <f t="array" ref="E2799">PERCENTILE(IF(ISERROR(D2799:D7798)=FALSE,D2799:D7798),CycleTimePercentile)</f>
        <v>0</v>
      </c>
      <c r="F2799" s="2" t="e">
        <f xml:space="preserve"> IF(Calculations!C2799 = DefectTypeString,  IFERROR(Calculations!J2799,""), NA())</f>
        <v>#N/A</v>
      </c>
      <c r="G2799" s="10">
        <f t="array" ref="G2799">PERCENTILE(IF(ISERROR(F2799:F7798)=FALSE,F2799:F7798),CycleTimePercentile)</f>
        <v>0</v>
      </c>
      <c r="H2799" s="2" t="e">
        <f ca="1" xml:space="preserve"> IF(OR(Calculations!C2799 = "",Calculations!C2799 = WorkTypeString),  Calculations!K2799, NA())</f>
        <v>#N/A</v>
      </c>
      <c r="I2799" s="2" t="e">
        <f xml:space="preserve"> IF(Calculations!C2799 = DefectTypeString,  Calculations!K2799, NA())</f>
        <v>#N/A</v>
      </c>
    </row>
    <row r="2800" spans="1:9" x14ac:dyDescent="0.25">
      <c r="A2800" s="8" t="str">
        <f>Calculations!A2800</f>
        <v/>
      </c>
      <c r="B2800" s="2" t="str">
        <f t="shared" si="48"/>
        <v/>
      </c>
      <c r="C2800" s="10" t="str">
        <f>IFERROR(Calculations!J2800,"")</f>
        <v/>
      </c>
      <c r="D2800" s="10" t="str">
        <f xml:space="preserve"> IF(OR(Calculations!C2800 = "",Calculations!C2800 = WorkTypeString),  IFERROR(Calculations!J2800,""), NA())</f>
        <v/>
      </c>
      <c r="E2800" s="10">
        <f t="array" ref="E2800">PERCENTILE(IF(ISERROR(D2800:D7799)=FALSE,D2800:D7799),CycleTimePercentile)</f>
        <v>0</v>
      </c>
      <c r="F2800" s="2" t="e">
        <f xml:space="preserve"> IF(Calculations!C2800 = DefectTypeString,  IFERROR(Calculations!J2800,""), NA())</f>
        <v>#N/A</v>
      </c>
      <c r="G2800" s="10">
        <f t="array" ref="G2800">PERCENTILE(IF(ISERROR(F2800:F7799)=FALSE,F2800:F7799),CycleTimePercentile)</f>
        <v>0</v>
      </c>
      <c r="H2800" s="2" t="e">
        <f ca="1" xml:space="preserve"> IF(OR(Calculations!C2800 = "",Calculations!C2800 = WorkTypeString),  Calculations!K2800, NA())</f>
        <v>#N/A</v>
      </c>
      <c r="I2800" s="2" t="e">
        <f xml:space="preserve"> IF(Calculations!C2800 = DefectTypeString,  Calculations!K2800, NA())</f>
        <v>#N/A</v>
      </c>
    </row>
    <row r="2801" spans="1:9" x14ac:dyDescent="0.25">
      <c r="A2801" s="8" t="str">
        <f>Calculations!A2801</f>
        <v/>
      </c>
      <c r="B2801" s="2" t="str">
        <f t="shared" si="48"/>
        <v/>
      </c>
      <c r="C2801" s="10" t="str">
        <f>IFERROR(Calculations!J2801,"")</f>
        <v/>
      </c>
      <c r="D2801" s="10" t="str">
        <f xml:space="preserve"> IF(OR(Calculations!C2801 = "",Calculations!C2801 = WorkTypeString),  IFERROR(Calculations!J2801,""), NA())</f>
        <v/>
      </c>
      <c r="E2801" s="10">
        <f t="array" ref="E2801">PERCENTILE(IF(ISERROR(D2801:D7800)=FALSE,D2801:D7800),CycleTimePercentile)</f>
        <v>0</v>
      </c>
      <c r="F2801" s="2" t="e">
        <f xml:space="preserve"> IF(Calculations!C2801 = DefectTypeString,  IFERROR(Calculations!J2801,""), NA())</f>
        <v>#N/A</v>
      </c>
      <c r="G2801" s="10">
        <f t="array" ref="G2801">PERCENTILE(IF(ISERROR(F2801:F7800)=FALSE,F2801:F7800),CycleTimePercentile)</f>
        <v>0</v>
      </c>
      <c r="H2801" s="2" t="e">
        <f ca="1" xml:space="preserve"> IF(OR(Calculations!C2801 = "",Calculations!C2801 = WorkTypeString),  Calculations!K2801, NA())</f>
        <v>#N/A</v>
      </c>
      <c r="I2801" s="2" t="e">
        <f xml:space="preserve"> IF(Calculations!C2801 = DefectTypeString,  Calculations!K2801, NA())</f>
        <v>#N/A</v>
      </c>
    </row>
    <row r="2802" spans="1:9" x14ac:dyDescent="0.25">
      <c r="A2802" s="8" t="str">
        <f>Calculations!A2802</f>
        <v/>
      </c>
      <c r="B2802" s="2" t="str">
        <f t="shared" si="48"/>
        <v/>
      </c>
      <c r="C2802" s="10" t="str">
        <f>IFERROR(Calculations!J2802,"")</f>
        <v/>
      </c>
      <c r="D2802" s="10" t="str">
        <f xml:space="preserve"> IF(OR(Calculations!C2802 = "",Calculations!C2802 = WorkTypeString),  IFERROR(Calculations!J2802,""), NA())</f>
        <v/>
      </c>
      <c r="E2802" s="10">
        <f t="array" ref="E2802">PERCENTILE(IF(ISERROR(D2802:D7801)=FALSE,D2802:D7801),CycleTimePercentile)</f>
        <v>0</v>
      </c>
      <c r="F2802" s="2" t="e">
        <f xml:space="preserve"> IF(Calculations!C2802 = DefectTypeString,  IFERROR(Calculations!J2802,""), NA())</f>
        <v>#N/A</v>
      </c>
      <c r="G2802" s="10">
        <f t="array" ref="G2802">PERCENTILE(IF(ISERROR(F2802:F7801)=FALSE,F2802:F7801),CycleTimePercentile)</f>
        <v>0</v>
      </c>
      <c r="H2802" s="2" t="e">
        <f ca="1" xml:space="preserve"> IF(OR(Calculations!C2802 = "",Calculations!C2802 = WorkTypeString),  Calculations!K2802, NA())</f>
        <v>#N/A</v>
      </c>
      <c r="I2802" s="2" t="e">
        <f xml:space="preserve"> IF(Calculations!C2802 = DefectTypeString,  Calculations!K2802, NA())</f>
        <v>#N/A</v>
      </c>
    </row>
    <row r="2803" spans="1:9" x14ac:dyDescent="0.25">
      <c r="A2803" s="8" t="str">
        <f>Calculations!A2803</f>
        <v/>
      </c>
      <c r="B2803" s="2" t="str">
        <f t="shared" si="48"/>
        <v/>
      </c>
      <c r="C2803" s="10" t="str">
        <f>IFERROR(Calculations!J2803,"")</f>
        <v/>
      </c>
      <c r="D2803" s="10" t="str">
        <f xml:space="preserve"> IF(OR(Calculations!C2803 = "",Calculations!C2803 = WorkTypeString),  IFERROR(Calculations!J2803,""), NA())</f>
        <v/>
      </c>
      <c r="E2803" s="10">
        <f t="array" ref="E2803">PERCENTILE(IF(ISERROR(D2803:D7802)=FALSE,D2803:D7802),CycleTimePercentile)</f>
        <v>0</v>
      </c>
      <c r="F2803" s="2" t="e">
        <f xml:space="preserve"> IF(Calculations!C2803 = DefectTypeString,  IFERROR(Calculations!J2803,""), NA())</f>
        <v>#N/A</v>
      </c>
      <c r="G2803" s="10">
        <f t="array" ref="G2803">PERCENTILE(IF(ISERROR(F2803:F7802)=FALSE,F2803:F7802),CycleTimePercentile)</f>
        <v>0</v>
      </c>
      <c r="H2803" s="2" t="e">
        <f ca="1" xml:space="preserve"> IF(OR(Calculations!C2803 = "",Calculations!C2803 = WorkTypeString),  Calculations!K2803, NA())</f>
        <v>#N/A</v>
      </c>
      <c r="I2803" s="2" t="e">
        <f xml:space="preserve"> IF(Calculations!C2803 = DefectTypeString,  Calculations!K2803, NA())</f>
        <v>#N/A</v>
      </c>
    </row>
    <row r="2804" spans="1:9" x14ac:dyDescent="0.25">
      <c r="A2804" s="8" t="str">
        <f>Calculations!A2804</f>
        <v/>
      </c>
      <c r="B2804" s="2" t="str">
        <f t="shared" si="48"/>
        <v/>
      </c>
      <c r="C2804" s="10" t="str">
        <f>IFERROR(Calculations!J2804,"")</f>
        <v/>
      </c>
      <c r="D2804" s="10" t="str">
        <f xml:space="preserve"> IF(OR(Calculations!C2804 = "",Calculations!C2804 = WorkTypeString),  IFERROR(Calculations!J2804,""), NA())</f>
        <v/>
      </c>
      <c r="E2804" s="10">
        <f t="array" ref="E2804">PERCENTILE(IF(ISERROR(D2804:D7803)=FALSE,D2804:D7803),CycleTimePercentile)</f>
        <v>0</v>
      </c>
      <c r="F2804" s="2" t="e">
        <f xml:space="preserve"> IF(Calculations!C2804 = DefectTypeString,  IFERROR(Calculations!J2804,""), NA())</f>
        <v>#N/A</v>
      </c>
      <c r="G2804" s="10">
        <f t="array" ref="G2804">PERCENTILE(IF(ISERROR(F2804:F7803)=FALSE,F2804:F7803),CycleTimePercentile)</f>
        <v>0</v>
      </c>
      <c r="H2804" s="2" t="e">
        <f ca="1" xml:space="preserve"> IF(OR(Calculations!C2804 = "",Calculations!C2804 = WorkTypeString),  Calculations!K2804, NA())</f>
        <v>#N/A</v>
      </c>
      <c r="I2804" s="2" t="e">
        <f xml:space="preserve"> IF(Calculations!C2804 = DefectTypeString,  Calculations!K2804, NA())</f>
        <v>#N/A</v>
      </c>
    </row>
    <row r="2805" spans="1:9" x14ac:dyDescent="0.25">
      <c r="A2805" s="8" t="str">
        <f>Calculations!A2805</f>
        <v/>
      </c>
      <c r="B2805" s="2" t="str">
        <f t="shared" si="48"/>
        <v/>
      </c>
      <c r="C2805" s="10" t="str">
        <f>IFERROR(Calculations!J2805,"")</f>
        <v/>
      </c>
      <c r="D2805" s="10" t="str">
        <f xml:space="preserve"> IF(OR(Calculations!C2805 = "",Calculations!C2805 = WorkTypeString),  IFERROR(Calculations!J2805,""), NA())</f>
        <v/>
      </c>
      <c r="E2805" s="10">
        <f t="array" ref="E2805">PERCENTILE(IF(ISERROR(D2805:D7804)=FALSE,D2805:D7804),CycleTimePercentile)</f>
        <v>0</v>
      </c>
      <c r="F2805" s="2" t="e">
        <f xml:space="preserve"> IF(Calculations!C2805 = DefectTypeString,  IFERROR(Calculations!J2805,""), NA())</f>
        <v>#N/A</v>
      </c>
      <c r="G2805" s="10">
        <f t="array" ref="G2805">PERCENTILE(IF(ISERROR(F2805:F7804)=FALSE,F2805:F7804),CycleTimePercentile)</f>
        <v>0</v>
      </c>
      <c r="H2805" s="2" t="e">
        <f ca="1" xml:space="preserve"> IF(OR(Calculations!C2805 = "",Calculations!C2805 = WorkTypeString),  Calculations!K2805, NA())</f>
        <v>#N/A</v>
      </c>
      <c r="I2805" s="2" t="e">
        <f xml:space="preserve"> IF(Calculations!C2805 = DefectTypeString,  Calculations!K2805, NA())</f>
        <v>#N/A</v>
      </c>
    </row>
    <row r="2806" spans="1:9" x14ac:dyDescent="0.25">
      <c r="A2806" s="8" t="str">
        <f>Calculations!A2806</f>
        <v/>
      </c>
      <c r="B2806" s="2" t="str">
        <f t="shared" si="48"/>
        <v/>
      </c>
      <c r="C2806" s="10" t="str">
        <f>IFERROR(Calculations!J2806,"")</f>
        <v/>
      </c>
      <c r="D2806" s="10" t="str">
        <f xml:space="preserve"> IF(OR(Calculations!C2806 = "",Calculations!C2806 = WorkTypeString),  IFERROR(Calculations!J2806,""), NA())</f>
        <v/>
      </c>
      <c r="E2806" s="10">
        <f t="array" ref="E2806">PERCENTILE(IF(ISERROR(D2806:D7805)=FALSE,D2806:D7805),CycleTimePercentile)</f>
        <v>0</v>
      </c>
      <c r="F2806" s="2" t="e">
        <f xml:space="preserve"> IF(Calculations!C2806 = DefectTypeString,  IFERROR(Calculations!J2806,""), NA())</f>
        <v>#N/A</v>
      </c>
      <c r="G2806" s="10">
        <f t="array" ref="G2806">PERCENTILE(IF(ISERROR(F2806:F7805)=FALSE,F2806:F7805),CycleTimePercentile)</f>
        <v>0</v>
      </c>
      <c r="H2806" s="2" t="e">
        <f ca="1" xml:space="preserve"> IF(OR(Calculations!C2806 = "",Calculations!C2806 = WorkTypeString),  Calculations!K2806, NA())</f>
        <v>#N/A</v>
      </c>
      <c r="I2806" s="2" t="e">
        <f xml:space="preserve"> IF(Calculations!C2806 = DefectTypeString,  Calculations!K2806, NA())</f>
        <v>#N/A</v>
      </c>
    </row>
    <row r="2807" spans="1:9" x14ac:dyDescent="0.25">
      <c r="A2807" s="8" t="str">
        <f>Calculations!A2807</f>
        <v/>
      </c>
      <c r="B2807" s="2" t="str">
        <f t="shared" si="48"/>
        <v/>
      </c>
      <c r="C2807" s="10" t="str">
        <f>IFERROR(Calculations!J2807,"")</f>
        <v/>
      </c>
      <c r="D2807" s="10" t="str">
        <f xml:space="preserve"> IF(OR(Calculations!C2807 = "",Calculations!C2807 = WorkTypeString),  IFERROR(Calculations!J2807,""), NA())</f>
        <v/>
      </c>
      <c r="E2807" s="10">
        <f t="array" ref="E2807">PERCENTILE(IF(ISERROR(D2807:D7806)=FALSE,D2807:D7806),CycleTimePercentile)</f>
        <v>0</v>
      </c>
      <c r="F2807" s="2" t="e">
        <f xml:space="preserve"> IF(Calculations!C2807 = DefectTypeString,  IFERROR(Calculations!J2807,""), NA())</f>
        <v>#N/A</v>
      </c>
      <c r="G2807" s="10">
        <f t="array" ref="G2807">PERCENTILE(IF(ISERROR(F2807:F7806)=FALSE,F2807:F7806),CycleTimePercentile)</f>
        <v>0</v>
      </c>
      <c r="H2807" s="2" t="e">
        <f ca="1" xml:space="preserve"> IF(OR(Calculations!C2807 = "",Calculations!C2807 = WorkTypeString),  Calculations!K2807, NA())</f>
        <v>#N/A</v>
      </c>
      <c r="I2807" s="2" t="e">
        <f xml:space="preserve"> IF(Calculations!C2807 = DefectTypeString,  Calculations!K2807, NA())</f>
        <v>#N/A</v>
      </c>
    </row>
    <row r="2808" spans="1:9" x14ac:dyDescent="0.25">
      <c r="A2808" s="8" t="str">
        <f>Calculations!A2808</f>
        <v/>
      </c>
      <c r="B2808" s="2" t="str">
        <f t="shared" si="48"/>
        <v/>
      </c>
      <c r="C2808" s="10" t="str">
        <f>IFERROR(Calculations!J2808,"")</f>
        <v/>
      </c>
      <c r="D2808" s="10" t="str">
        <f xml:space="preserve"> IF(OR(Calculations!C2808 = "",Calculations!C2808 = WorkTypeString),  IFERROR(Calculations!J2808,""), NA())</f>
        <v/>
      </c>
      <c r="E2808" s="10">
        <f t="array" ref="E2808">PERCENTILE(IF(ISERROR(D2808:D7807)=FALSE,D2808:D7807),CycleTimePercentile)</f>
        <v>0</v>
      </c>
      <c r="F2808" s="2" t="e">
        <f xml:space="preserve"> IF(Calculations!C2808 = DefectTypeString,  IFERROR(Calculations!J2808,""), NA())</f>
        <v>#N/A</v>
      </c>
      <c r="G2808" s="10">
        <f t="array" ref="G2808">PERCENTILE(IF(ISERROR(F2808:F7807)=FALSE,F2808:F7807),CycleTimePercentile)</f>
        <v>0</v>
      </c>
      <c r="H2808" s="2" t="e">
        <f ca="1" xml:space="preserve"> IF(OR(Calculations!C2808 = "",Calculations!C2808 = WorkTypeString),  Calculations!K2808, NA())</f>
        <v>#N/A</v>
      </c>
      <c r="I2808" s="2" t="e">
        <f xml:space="preserve"> IF(Calculations!C2808 = DefectTypeString,  Calculations!K2808, NA())</f>
        <v>#N/A</v>
      </c>
    </row>
    <row r="2809" spans="1:9" x14ac:dyDescent="0.25">
      <c r="A2809" s="8" t="str">
        <f>Calculations!A2809</f>
        <v/>
      </c>
      <c r="B2809" s="2" t="str">
        <f t="shared" si="48"/>
        <v/>
      </c>
      <c r="C2809" s="10" t="str">
        <f>IFERROR(Calculations!J2809,"")</f>
        <v/>
      </c>
      <c r="D2809" s="10" t="str">
        <f xml:space="preserve"> IF(OR(Calculations!C2809 = "",Calculations!C2809 = WorkTypeString),  IFERROR(Calculations!J2809,""), NA())</f>
        <v/>
      </c>
      <c r="E2809" s="10">
        <f t="array" ref="E2809">PERCENTILE(IF(ISERROR(D2809:D7808)=FALSE,D2809:D7808),CycleTimePercentile)</f>
        <v>0</v>
      </c>
      <c r="F2809" s="2" t="e">
        <f xml:space="preserve"> IF(Calculations!C2809 = DefectTypeString,  IFERROR(Calculations!J2809,""), NA())</f>
        <v>#N/A</v>
      </c>
      <c r="G2809" s="10">
        <f t="array" ref="G2809">PERCENTILE(IF(ISERROR(F2809:F7808)=FALSE,F2809:F7808),CycleTimePercentile)</f>
        <v>0</v>
      </c>
      <c r="H2809" s="2" t="e">
        <f ca="1" xml:space="preserve"> IF(OR(Calculations!C2809 = "",Calculations!C2809 = WorkTypeString),  Calculations!K2809, NA())</f>
        <v>#N/A</v>
      </c>
      <c r="I2809" s="2" t="e">
        <f xml:space="preserve"> IF(Calculations!C2809 = DefectTypeString,  Calculations!K2809, NA())</f>
        <v>#N/A</v>
      </c>
    </row>
    <row r="2810" spans="1:9" x14ac:dyDescent="0.25">
      <c r="A2810" s="8" t="str">
        <f>Calculations!A2810</f>
        <v/>
      </c>
      <c r="B2810" s="2" t="str">
        <f t="shared" si="48"/>
        <v/>
      </c>
      <c r="C2810" s="10" t="str">
        <f>IFERROR(Calculations!J2810,"")</f>
        <v/>
      </c>
      <c r="D2810" s="10" t="str">
        <f xml:space="preserve"> IF(OR(Calculations!C2810 = "",Calculations!C2810 = WorkTypeString),  IFERROR(Calculations!J2810,""), NA())</f>
        <v/>
      </c>
      <c r="E2810" s="10">
        <f t="array" ref="E2810">PERCENTILE(IF(ISERROR(D2810:D7809)=FALSE,D2810:D7809),CycleTimePercentile)</f>
        <v>0</v>
      </c>
      <c r="F2810" s="2" t="e">
        <f xml:space="preserve"> IF(Calculations!C2810 = DefectTypeString,  IFERROR(Calculations!J2810,""), NA())</f>
        <v>#N/A</v>
      </c>
      <c r="G2810" s="10">
        <f t="array" ref="G2810">PERCENTILE(IF(ISERROR(F2810:F7809)=FALSE,F2810:F7809),CycleTimePercentile)</f>
        <v>0</v>
      </c>
      <c r="H2810" s="2" t="e">
        <f ca="1" xml:space="preserve"> IF(OR(Calculations!C2810 = "",Calculations!C2810 = WorkTypeString),  Calculations!K2810, NA())</f>
        <v>#N/A</v>
      </c>
      <c r="I2810" s="2" t="e">
        <f xml:space="preserve"> IF(Calculations!C2810 = DefectTypeString,  Calculations!K2810, NA())</f>
        <v>#N/A</v>
      </c>
    </row>
    <row r="2811" spans="1:9" x14ac:dyDescent="0.25">
      <c r="A2811" s="8" t="str">
        <f>Calculations!A2811</f>
        <v/>
      </c>
      <c r="B2811" s="2" t="str">
        <f t="shared" si="48"/>
        <v/>
      </c>
      <c r="C2811" s="10" t="str">
        <f>IFERROR(Calculations!J2811,"")</f>
        <v/>
      </c>
      <c r="D2811" s="10" t="str">
        <f xml:space="preserve"> IF(OR(Calculations!C2811 = "",Calculations!C2811 = WorkTypeString),  IFERROR(Calculations!J2811,""), NA())</f>
        <v/>
      </c>
      <c r="E2811" s="10">
        <f t="array" ref="E2811">PERCENTILE(IF(ISERROR(D2811:D7810)=FALSE,D2811:D7810),CycleTimePercentile)</f>
        <v>0</v>
      </c>
      <c r="F2811" s="2" t="e">
        <f xml:space="preserve"> IF(Calculations!C2811 = DefectTypeString,  IFERROR(Calculations!J2811,""), NA())</f>
        <v>#N/A</v>
      </c>
      <c r="G2811" s="10">
        <f t="array" ref="G2811">PERCENTILE(IF(ISERROR(F2811:F7810)=FALSE,F2811:F7810),CycleTimePercentile)</f>
        <v>0</v>
      </c>
      <c r="H2811" s="2" t="e">
        <f ca="1" xml:space="preserve"> IF(OR(Calculations!C2811 = "",Calculations!C2811 = WorkTypeString),  Calculations!K2811, NA())</f>
        <v>#N/A</v>
      </c>
      <c r="I2811" s="2" t="e">
        <f xml:space="preserve"> IF(Calculations!C2811 = DefectTypeString,  Calculations!K2811, NA())</f>
        <v>#N/A</v>
      </c>
    </row>
    <row r="2812" spans="1:9" x14ac:dyDescent="0.25">
      <c r="A2812" s="8" t="str">
        <f>Calculations!A2812</f>
        <v/>
      </c>
      <c r="B2812" s="2" t="str">
        <f t="shared" si="48"/>
        <v/>
      </c>
      <c r="C2812" s="10" t="str">
        <f>IFERROR(Calculations!J2812,"")</f>
        <v/>
      </c>
      <c r="D2812" s="10" t="str">
        <f xml:space="preserve"> IF(OR(Calculations!C2812 = "",Calculations!C2812 = WorkTypeString),  IFERROR(Calculations!J2812,""), NA())</f>
        <v/>
      </c>
      <c r="E2812" s="10">
        <f t="array" ref="E2812">PERCENTILE(IF(ISERROR(D2812:D7811)=FALSE,D2812:D7811),CycleTimePercentile)</f>
        <v>0</v>
      </c>
      <c r="F2812" s="2" t="e">
        <f xml:space="preserve"> IF(Calculations!C2812 = DefectTypeString,  IFERROR(Calculations!J2812,""), NA())</f>
        <v>#N/A</v>
      </c>
      <c r="G2812" s="10">
        <f t="array" ref="G2812">PERCENTILE(IF(ISERROR(F2812:F7811)=FALSE,F2812:F7811),CycleTimePercentile)</f>
        <v>0</v>
      </c>
      <c r="H2812" s="2" t="e">
        <f ca="1" xml:space="preserve"> IF(OR(Calculations!C2812 = "",Calculations!C2812 = WorkTypeString),  Calculations!K2812, NA())</f>
        <v>#N/A</v>
      </c>
      <c r="I2812" s="2" t="e">
        <f xml:space="preserve"> IF(Calculations!C2812 = DefectTypeString,  Calculations!K2812, NA())</f>
        <v>#N/A</v>
      </c>
    </row>
    <row r="2813" spans="1:9" x14ac:dyDescent="0.25">
      <c r="A2813" s="8" t="str">
        <f>Calculations!A2813</f>
        <v/>
      </c>
      <c r="B2813" s="2" t="str">
        <f t="shared" si="48"/>
        <v/>
      </c>
      <c r="C2813" s="10" t="str">
        <f>IFERROR(Calculations!J2813,"")</f>
        <v/>
      </c>
      <c r="D2813" s="10" t="str">
        <f xml:space="preserve"> IF(OR(Calculations!C2813 = "",Calculations!C2813 = WorkTypeString),  IFERROR(Calculations!J2813,""), NA())</f>
        <v/>
      </c>
      <c r="E2813" s="10">
        <f t="array" ref="E2813">PERCENTILE(IF(ISERROR(D2813:D7812)=FALSE,D2813:D7812),CycleTimePercentile)</f>
        <v>0</v>
      </c>
      <c r="F2813" s="2" t="e">
        <f xml:space="preserve"> IF(Calculations!C2813 = DefectTypeString,  IFERROR(Calculations!J2813,""), NA())</f>
        <v>#N/A</v>
      </c>
      <c r="G2813" s="10">
        <f t="array" ref="G2813">PERCENTILE(IF(ISERROR(F2813:F7812)=FALSE,F2813:F7812),CycleTimePercentile)</f>
        <v>0</v>
      </c>
      <c r="H2813" s="2" t="e">
        <f ca="1" xml:space="preserve"> IF(OR(Calculations!C2813 = "",Calculations!C2813 = WorkTypeString),  Calculations!K2813, NA())</f>
        <v>#N/A</v>
      </c>
      <c r="I2813" s="2" t="e">
        <f xml:space="preserve"> IF(Calculations!C2813 = DefectTypeString,  Calculations!K2813, NA())</f>
        <v>#N/A</v>
      </c>
    </row>
    <row r="2814" spans="1:9" x14ac:dyDescent="0.25">
      <c r="A2814" s="8" t="str">
        <f>Calculations!A2814</f>
        <v/>
      </c>
      <c r="B2814" s="2" t="str">
        <f t="shared" si="48"/>
        <v/>
      </c>
      <c r="C2814" s="10" t="str">
        <f>IFERROR(Calculations!J2814,"")</f>
        <v/>
      </c>
      <c r="D2814" s="10" t="str">
        <f xml:space="preserve"> IF(OR(Calculations!C2814 = "",Calculations!C2814 = WorkTypeString),  IFERROR(Calculations!J2814,""), NA())</f>
        <v/>
      </c>
      <c r="E2814" s="10">
        <f t="array" ref="E2814">PERCENTILE(IF(ISERROR(D2814:D7813)=FALSE,D2814:D7813),CycleTimePercentile)</f>
        <v>0</v>
      </c>
      <c r="F2814" s="2" t="e">
        <f xml:space="preserve"> IF(Calculations!C2814 = DefectTypeString,  IFERROR(Calculations!J2814,""), NA())</f>
        <v>#N/A</v>
      </c>
      <c r="G2814" s="10">
        <f t="array" ref="G2814">PERCENTILE(IF(ISERROR(F2814:F7813)=FALSE,F2814:F7813),CycleTimePercentile)</f>
        <v>0</v>
      </c>
      <c r="H2814" s="2" t="e">
        <f ca="1" xml:space="preserve"> IF(OR(Calculations!C2814 = "",Calculations!C2814 = WorkTypeString),  Calculations!K2814, NA())</f>
        <v>#N/A</v>
      </c>
      <c r="I2814" s="2" t="e">
        <f xml:space="preserve"> IF(Calculations!C2814 = DefectTypeString,  Calculations!K2814, NA())</f>
        <v>#N/A</v>
      </c>
    </row>
    <row r="2815" spans="1:9" x14ac:dyDescent="0.25">
      <c r="A2815" s="8" t="str">
        <f>Calculations!A2815</f>
        <v/>
      </c>
      <c r="B2815" s="2" t="str">
        <f t="shared" si="48"/>
        <v/>
      </c>
      <c r="C2815" s="10" t="str">
        <f>IFERROR(Calculations!J2815,"")</f>
        <v/>
      </c>
      <c r="D2815" s="10" t="str">
        <f xml:space="preserve"> IF(OR(Calculations!C2815 = "",Calculations!C2815 = WorkTypeString),  IFERROR(Calculations!J2815,""), NA())</f>
        <v/>
      </c>
      <c r="E2815" s="10">
        <f t="array" ref="E2815">PERCENTILE(IF(ISERROR(D2815:D7814)=FALSE,D2815:D7814),CycleTimePercentile)</f>
        <v>0</v>
      </c>
      <c r="F2815" s="2" t="e">
        <f xml:space="preserve"> IF(Calculations!C2815 = DefectTypeString,  IFERROR(Calculations!J2815,""), NA())</f>
        <v>#N/A</v>
      </c>
      <c r="G2815" s="10">
        <f t="array" ref="G2815">PERCENTILE(IF(ISERROR(F2815:F7814)=FALSE,F2815:F7814),CycleTimePercentile)</f>
        <v>0</v>
      </c>
      <c r="H2815" s="2" t="e">
        <f ca="1" xml:space="preserve"> IF(OR(Calculations!C2815 = "",Calculations!C2815 = WorkTypeString),  Calculations!K2815, NA())</f>
        <v>#N/A</v>
      </c>
      <c r="I2815" s="2" t="e">
        <f xml:space="preserve"> IF(Calculations!C2815 = DefectTypeString,  Calculations!K2815, NA())</f>
        <v>#N/A</v>
      </c>
    </row>
    <row r="2816" spans="1:9" x14ac:dyDescent="0.25">
      <c r="A2816" s="8" t="str">
        <f>Calculations!A2816</f>
        <v/>
      </c>
      <c r="B2816" s="2" t="str">
        <f t="shared" si="48"/>
        <v/>
      </c>
      <c r="C2816" s="10" t="str">
        <f>IFERROR(Calculations!J2816,"")</f>
        <v/>
      </c>
      <c r="D2816" s="10" t="str">
        <f xml:space="preserve"> IF(OR(Calculations!C2816 = "",Calculations!C2816 = WorkTypeString),  IFERROR(Calculations!J2816,""), NA())</f>
        <v/>
      </c>
      <c r="E2816" s="10">
        <f t="array" ref="E2816">PERCENTILE(IF(ISERROR(D2816:D7815)=FALSE,D2816:D7815),CycleTimePercentile)</f>
        <v>0</v>
      </c>
      <c r="F2816" s="2" t="e">
        <f xml:space="preserve"> IF(Calculations!C2816 = DefectTypeString,  IFERROR(Calculations!J2816,""), NA())</f>
        <v>#N/A</v>
      </c>
      <c r="G2816" s="10">
        <f t="array" ref="G2816">PERCENTILE(IF(ISERROR(F2816:F7815)=FALSE,F2816:F7815),CycleTimePercentile)</f>
        <v>0</v>
      </c>
      <c r="H2816" s="2" t="e">
        <f ca="1" xml:space="preserve"> IF(OR(Calculations!C2816 = "",Calculations!C2816 = WorkTypeString),  Calculations!K2816, NA())</f>
        <v>#N/A</v>
      </c>
      <c r="I2816" s="2" t="e">
        <f xml:space="preserve"> IF(Calculations!C2816 = DefectTypeString,  Calculations!K2816, NA())</f>
        <v>#N/A</v>
      </c>
    </row>
    <row r="2817" spans="1:9" x14ac:dyDescent="0.25">
      <c r="A2817" s="8" t="str">
        <f>Calculations!A2817</f>
        <v/>
      </c>
      <c r="B2817" s="2" t="str">
        <f t="shared" si="48"/>
        <v/>
      </c>
      <c r="C2817" s="10" t="str">
        <f>IFERROR(Calculations!J2817,"")</f>
        <v/>
      </c>
      <c r="D2817" s="10" t="str">
        <f xml:space="preserve"> IF(OR(Calculations!C2817 = "",Calculations!C2817 = WorkTypeString),  IFERROR(Calculations!J2817,""), NA())</f>
        <v/>
      </c>
      <c r="E2817" s="10">
        <f t="array" ref="E2817">PERCENTILE(IF(ISERROR(D2817:D7816)=FALSE,D2817:D7816),CycleTimePercentile)</f>
        <v>0</v>
      </c>
      <c r="F2817" s="2" t="e">
        <f xml:space="preserve"> IF(Calculations!C2817 = DefectTypeString,  IFERROR(Calculations!J2817,""), NA())</f>
        <v>#N/A</v>
      </c>
      <c r="G2817" s="10">
        <f t="array" ref="G2817">PERCENTILE(IF(ISERROR(F2817:F7816)=FALSE,F2817:F7816),CycleTimePercentile)</f>
        <v>0</v>
      </c>
      <c r="H2817" s="2" t="e">
        <f ca="1" xml:space="preserve"> IF(OR(Calculations!C2817 = "",Calculations!C2817 = WorkTypeString),  Calculations!K2817, NA())</f>
        <v>#N/A</v>
      </c>
      <c r="I2817" s="2" t="e">
        <f xml:space="preserve"> IF(Calculations!C2817 = DefectTypeString,  Calculations!K2817, NA())</f>
        <v>#N/A</v>
      </c>
    </row>
    <row r="2818" spans="1:9" x14ac:dyDescent="0.25">
      <c r="A2818" s="8" t="str">
        <f>Calculations!A2818</f>
        <v/>
      </c>
      <c r="B2818" s="2" t="str">
        <f t="shared" si="48"/>
        <v/>
      </c>
      <c r="C2818" s="10" t="str">
        <f>IFERROR(Calculations!J2818,"")</f>
        <v/>
      </c>
      <c r="D2818" s="10" t="str">
        <f xml:space="preserve"> IF(OR(Calculations!C2818 = "",Calculations!C2818 = WorkTypeString),  IFERROR(Calculations!J2818,""), NA())</f>
        <v/>
      </c>
      <c r="E2818" s="10">
        <f t="array" ref="E2818">PERCENTILE(IF(ISERROR(D2818:D7817)=FALSE,D2818:D7817),CycleTimePercentile)</f>
        <v>0</v>
      </c>
      <c r="F2818" s="2" t="e">
        <f xml:space="preserve"> IF(Calculations!C2818 = DefectTypeString,  IFERROR(Calculations!J2818,""), NA())</f>
        <v>#N/A</v>
      </c>
      <c r="G2818" s="10">
        <f t="array" ref="G2818">PERCENTILE(IF(ISERROR(F2818:F7817)=FALSE,F2818:F7817),CycleTimePercentile)</f>
        <v>0</v>
      </c>
      <c r="H2818" s="2" t="e">
        <f ca="1" xml:space="preserve"> IF(OR(Calculations!C2818 = "",Calculations!C2818 = WorkTypeString),  Calculations!K2818, NA())</f>
        <v>#N/A</v>
      </c>
      <c r="I2818" s="2" t="e">
        <f xml:space="preserve"> IF(Calculations!C2818 = DefectTypeString,  Calculations!K2818, NA())</f>
        <v>#N/A</v>
      </c>
    </row>
    <row r="2819" spans="1:9" x14ac:dyDescent="0.25">
      <c r="A2819" s="8" t="str">
        <f>Calculations!A2819</f>
        <v/>
      </c>
      <c r="B2819" s="2" t="str">
        <f t="shared" ref="B2819:B2882" si="49">IF(ISNUMBER(A2819),YEAR(A2819)&amp;"-"&amp;TEXT(MONTH(A2819),"00")&amp;"-"&amp;TEXT(DAY(A2819),"00")&amp;"-"&amp;TEXT(HOUR(A2819),"00"),"")</f>
        <v/>
      </c>
      <c r="C2819" s="10" t="str">
        <f>IFERROR(Calculations!J2819,"")</f>
        <v/>
      </c>
      <c r="D2819" s="10" t="str">
        <f xml:space="preserve"> IF(OR(Calculations!C2819 = "",Calculations!C2819 = WorkTypeString),  IFERROR(Calculations!J2819,""), NA())</f>
        <v/>
      </c>
      <c r="E2819" s="10">
        <f t="array" ref="E2819">PERCENTILE(IF(ISERROR(D2819:D7818)=FALSE,D2819:D7818),CycleTimePercentile)</f>
        <v>0</v>
      </c>
      <c r="F2819" s="2" t="e">
        <f xml:space="preserve"> IF(Calculations!C2819 = DefectTypeString,  IFERROR(Calculations!J2819,""), NA())</f>
        <v>#N/A</v>
      </c>
      <c r="G2819" s="10">
        <f t="array" ref="G2819">PERCENTILE(IF(ISERROR(F2819:F7818)=FALSE,F2819:F7818),CycleTimePercentile)</f>
        <v>0</v>
      </c>
      <c r="H2819" s="2" t="e">
        <f ca="1" xml:space="preserve"> IF(OR(Calculations!C2819 = "",Calculations!C2819 = WorkTypeString),  Calculations!K2819, NA())</f>
        <v>#N/A</v>
      </c>
      <c r="I2819" s="2" t="e">
        <f xml:space="preserve"> IF(Calculations!C2819 = DefectTypeString,  Calculations!K2819, NA())</f>
        <v>#N/A</v>
      </c>
    </row>
    <row r="2820" spans="1:9" x14ac:dyDescent="0.25">
      <c r="A2820" s="8" t="str">
        <f>Calculations!A2820</f>
        <v/>
      </c>
      <c r="B2820" s="2" t="str">
        <f t="shared" si="49"/>
        <v/>
      </c>
      <c r="C2820" s="10" t="str">
        <f>IFERROR(Calculations!J2820,"")</f>
        <v/>
      </c>
      <c r="D2820" s="10" t="str">
        <f xml:space="preserve"> IF(OR(Calculations!C2820 = "",Calculations!C2820 = WorkTypeString),  IFERROR(Calculations!J2820,""), NA())</f>
        <v/>
      </c>
      <c r="E2820" s="10">
        <f t="array" ref="E2820">PERCENTILE(IF(ISERROR(D2820:D7819)=FALSE,D2820:D7819),CycleTimePercentile)</f>
        <v>0</v>
      </c>
      <c r="F2820" s="2" t="e">
        <f xml:space="preserve"> IF(Calculations!C2820 = DefectTypeString,  IFERROR(Calculations!J2820,""), NA())</f>
        <v>#N/A</v>
      </c>
      <c r="G2820" s="10">
        <f t="array" ref="G2820">PERCENTILE(IF(ISERROR(F2820:F7819)=FALSE,F2820:F7819),CycleTimePercentile)</f>
        <v>0</v>
      </c>
      <c r="H2820" s="2" t="e">
        <f ca="1" xml:space="preserve"> IF(OR(Calculations!C2820 = "",Calculations!C2820 = WorkTypeString),  Calculations!K2820, NA())</f>
        <v>#N/A</v>
      </c>
      <c r="I2820" s="2" t="e">
        <f xml:space="preserve"> IF(Calculations!C2820 = DefectTypeString,  Calculations!K2820, NA())</f>
        <v>#N/A</v>
      </c>
    </row>
    <row r="2821" spans="1:9" x14ac:dyDescent="0.25">
      <c r="A2821" s="8" t="str">
        <f>Calculations!A2821</f>
        <v/>
      </c>
      <c r="B2821" s="2" t="str">
        <f t="shared" si="49"/>
        <v/>
      </c>
      <c r="C2821" s="10" t="str">
        <f>IFERROR(Calculations!J2821,"")</f>
        <v/>
      </c>
      <c r="D2821" s="10" t="str">
        <f xml:space="preserve"> IF(OR(Calculations!C2821 = "",Calculations!C2821 = WorkTypeString),  IFERROR(Calculations!J2821,""), NA())</f>
        <v/>
      </c>
      <c r="E2821" s="10">
        <f t="array" ref="E2821">PERCENTILE(IF(ISERROR(D2821:D7820)=FALSE,D2821:D7820),CycleTimePercentile)</f>
        <v>0</v>
      </c>
      <c r="F2821" s="2" t="e">
        <f xml:space="preserve"> IF(Calculations!C2821 = DefectTypeString,  IFERROR(Calculations!J2821,""), NA())</f>
        <v>#N/A</v>
      </c>
      <c r="G2821" s="10">
        <f t="array" ref="G2821">PERCENTILE(IF(ISERROR(F2821:F7820)=FALSE,F2821:F7820),CycleTimePercentile)</f>
        <v>0</v>
      </c>
      <c r="H2821" s="2" t="e">
        <f ca="1" xml:space="preserve"> IF(OR(Calculations!C2821 = "",Calculations!C2821 = WorkTypeString),  Calculations!K2821, NA())</f>
        <v>#N/A</v>
      </c>
      <c r="I2821" s="2" t="e">
        <f xml:space="preserve"> IF(Calculations!C2821 = DefectTypeString,  Calculations!K2821, NA())</f>
        <v>#N/A</v>
      </c>
    </row>
    <row r="2822" spans="1:9" x14ac:dyDescent="0.25">
      <c r="A2822" s="8" t="str">
        <f>Calculations!A2822</f>
        <v/>
      </c>
      <c r="B2822" s="2" t="str">
        <f t="shared" si="49"/>
        <v/>
      </c>
      <c r="C2822" s="10" t="str">
        <f>IFERROR(Calculations!J2822,"")</f>
        <v/>
      </c>
      <c r="D2822" s="10" t="str">
        <f xml:space="preserve"> IF(OR(Calculations!C2822 = "",Calculations!C2822 = WorkTypeString),  IFERROR(Calculations!J2822,""), NA())</f>
        <v/>
      </c>
      <c r="E2822" s="10">
        <f t="array" ref="E2822">PERCENTILE(IF(ISERROR(D2822:D7821)=FALSE,D2822:D7821),CycleTimePercentile)</f>
        <v>0</v>
      </c>
      <c r="F2822" s="2" t="e">
        <f xml:space="preserve"> IF(Calculations!C2822 = DefectTypeString,  IFERROR(Calculations!J2822,""), NA())</f>
        <v>#N/A</v>
      </c>
      <c r="G2822" s="10">
        <f t="array" ref="G2822">PERCENTILE(IF(ISERROR(F2822:F7821)=FALSE,F2822:F7821),CycleTimePercentile)</f>
        <v>0</v>
      </c>
      <c r="H2822" s="2" t="e">
        <f ca="1" xml:space="preserve"> IF(OR(Calculations!C2822 = "",Calculations!C2822 = WorkTypeString),  Calculations!K2822, NA())</f>
        <v>#N/A</v>
      </c>
      <c r="I2822" s="2" t="e">
        <f xml:space="preserve"> IF(Calculations!C2822 = DefectTypeString,  Calculations!K2822, NA())</f>
        <v>#N/A</v>
      </c>
    </row>
    <row r="2823" spans="1:9" x14ac:dyDescent="0.25">
      <c r="A2823" s="8" t="str">
        <f>Calculations!A2823</f>
        <v/>
      </c>
      <c r="B2823" s="2" t="str">
        <f t="shared" si="49"/>
        <v/>
      </c>
      <c r="C2823" s="10" t="str">
        <f>IFERROR(Calculations!J2823,"")</f>
        <v/>
      </c>
      <c r="D2823" s="10" t="str">
        <f xml:space="preserve"> IF(OR(Calculations!C2823 = "",Calculations!C2823 = WorkTypeString),  IFERROR(Calculations!J2823,""), NA())</f>
        <v/>
      </c>
      <c r="E2823" s="10">
        <f t="array" ref="E2823">PERCENTILE(IF(ISERROR(D2823:D7822)=FALSE,D2823:D7822),CycleTimePercentile)</f>
        <v>0</v>
      </c>
      <c r="F2823" s="2" t="e">
        <f xml:space="preserve"> IF(Calculations!C2823 = DefectTypeString,  IFERROR(Calculations!J2823,""), NA())</f>
        <v>#N/A</v>
      </c>
      <c r="G2823" s="10">
        <f t="array" ref="G2823">PERCENTILE(IF(ISERROR(F2823:F7822)=FALSE,F2823:F7822),CycleTimePercentile)</f>
        <v>0</v>
      </c>
      <c r="H2823" s="2" t="e">
        <f ca="1" xml:space="preserve"> IF(OR(Calculations!C2823 = "",Calculations!C2823 = WorkTypeString),  Calculations!K2823, NA())</f>
        <v>#N/A</v>
      </c>
      <c r="I2823" s="2" t="e">
        <f xml:space="preserve"> IF(Calculations!C2823 = DefectTypeString,  Calculations!K2823, NA())</f>
        <v>#N/A</v>
      </c>
    </row>
    <row r="2824" spans="1:9" x14ac:dyDescent="0.25">
      <c r="A2824" s="8" t="str">
        <f>Calculations!A2824</f>
        <v/>
      </c>
      <c r="B2824" s="2" t="str">
        <f t="shared" si="49"/>
        <v/>
      </c>
      <c r="C2824" s="10" t="str">
        <f>IFERROR(Calculations!J2824,"")</f>
        <v/>
      </c>
      <c r="D2824" s="10" t="str">
        <f xml:space="preserve"> IF(OR(Calculations!C2824 = "",Calculations!C2824 = WorkTypeString),  IFERROR(Calculations!J2824,""), NA())</f>
        <v/>
      </c>
      <c r="E2824" s="10">
        <f t="array" ref="E2824">PERCENTILE(IF(ISERROR(D2824:D7823)=FALSE,D2824:D7823),CycleTimePercentile)</f>
        <v>0</v>
      </c>
      <c r="F2824" s="2" t="e">
        <f xml:space="preserve"> IF(Calculations!C2824 = DefectTypeString,  IFERROR(Calculations!J2824,""), NA())</f>
        <v>#N/A</v>
      </c>
      <c r="G2824" s="10">
        <f t="array" ref="G2824">PERCENTILE(IF(ISERROR(F2824:F7823)=FALSE,F2824:F7823),CycleTimePercentile)</f>
        <v>0</v>
      </c>
      <c r="H2824" s="2" t="e">
        <f ca="1" xml:space="preserve"> IF(OR(Calculations!C2824 = "",Calculations!C2824 = WorkTypeString),  Calculations!K2824, NA())</f>
        <v>#N/A</v>
      </c>
      <c r="I2824" s="2" t="e">
        <f xml:space="preserve"> IF(Calculations!C2824 = DefectTypeString,  Calculations!K2824, NA())</f>
        <v>#N/A</v>
      </c>
    </row>
    <row r="2825" spans="1:9" x14ac:dyDescent="0.25">
      <c r="A2825" s="8" t="str">
        <f>Calculations!A2825</f>
        <v/>
      </c>
      <c r="B2825" s="2" t="str">
        <f t="shared" si="49"/>
        <v/>
      </c>
      <c r="C2825" s="10" t="str">
        <f>IFERROR(Calculations!J2825,"")</f>
        <v/>
      </c>
      <c r="D2825" s="10" t="str">
        <f xml:space="preserve"> IF(OR(Calculations!C2825 = "",Calculations!C2825 = WorkTypeString),  IFERROR(Calculations!J2825,""), NA())</f>
        <v/>
      </c>
      <c r="E2825" s="10">
        <f t="array" ref="E2825">PERCENTILE(IF(ISERROR(D2825:D7824)=FALSE,D2825:D7824),CycleTimePercentile)</f>
        <v>0</v>
      </c>
      <c r="F2825" s="2" t="e">
        <f xml:space="preserve"> IF(Calculations!C2825 = DefectTypeString,  IFERROR(Calculations!J2825,""), NA())</f>
        <v>#N/A</v>
      </c>
      <c r="G2825" s="10">
        <f t="array" ref="G2825">PERCENTILE(IF(ISERROR(F2825:F7824)=FALSE,F2825:F7824),CycleTimePercentile)</f>
        <v>0</v>
      </c>
      <c r="H2825" s="2" t="e">
        <f ca="1" xml:space="preserve"> IF(OR(Calculations!C2825 = "",Calculations!C2825 = WorkTypeString),  Calculations!K2825, NA())</f>
        <v>#N/A</v>
      </c>
      <c r="I2825" s="2" t="e">
        <f xml:space="preserve"> IF(Calculations!C2825 = DefectTypeString,  Calculations!K2825, NA())</f>
        <v>#N/A</v>
      </c>
    </row>
    <row r="2826" spans="1:9" x14ac:dyDescent="0.25">
      <c r="A2826" s="8" t="str">
        <f>Calculations!A2826</f>
        <v/>
      </c>
      <c r="B2826" s="2" t="str">
        <f t="shared" si="49"/>
        <v/>
      </c>
      <c r="C2826" s="10" t="str">
        <f>IFERROR(Calculations!J2826,"")</f>
        <v/>
      </c>
      <c r="D2826" s="10" t="str">
        <f xml:space="preserve"> IF(OR(Calculations!C2826 = "",Calculations!C2826 = WorkTypeString),  IFERROR(Calculations!J2826,""), NA())</f>
        <v/>
      </c>
      <c r="E2826" s="10">
        <f t="array" ref="E2826">PERCENTILE(IF(ISERROR(D2826:D7825)=FALSE,D2826:D7825),CycleTimePercentile)</f>
        <v>0</v>
      </c>
      <c r="F2826" s="2" t="e">
        <f xml:space="preserve"> IF(Calculations!C2826 = DefectTypeString,  IFERROR(Calculations!J2826,""), NA())</f>
        <v>#N/A</v>
      </c>
      <c r="G2826" s="10">
        <f t="array" ref="G2826">PERCENTILE(IF(ISERROR(F2826:F7825)=FALSE,F2826:F7825),CycleTimePercentile)</f>
        <v>0</v>
      </c>
      <c r="H2826" s="2" t="e">
        <f ca="1" xml:space="preserve"> IF(OR(Calculations!C2826 = "",Calculations!C2826 = WorkTypeString),  Calculations!K2826, NA())</f>
        <v>#N/A</v>
      </c>
      <c r="I2826" s="2" t="e">
        <f xml:space="preserve"> IF(Calculations!C2826 = DefectTypeString,  Calculations!K2826, NA())</f>
        <v>#N/A</v>
      </c>
    </row>
    <row r="2827" spans="1:9" x14ac:dyDescent="0.25">
      <c r="A2827" s="8" t="str">
        <f>Calculations!A2827</f>
        <v/>
      </c>
      <c r="B2827" s="2" t="str">
        <f t="shared" si="49"/>
        <v/>
      </c>
      <c r="C2827" s="10" t="str">
        <f>IFERROR(Calculations!J2827,"")</f>
        <v/>
      </c>
      <c r="D2827" s="10" t="str">
        <f xml:space="preserve"> IF(OR(Calculations!C2827 = "",Calculations!C2827 = WorkTypeString),  IFERROR(Calculations!J2827,""), NA())</f>
        <v/>
      </c>
      <c r="E2827" s="10">
        <f t="array" ref="E2827">PERCENTILE(IF(ISERROR(D2827:D7826)=FALSE,D2827:D7826),CycleTimePercentile)</f>
        <v>0</v>
      </c>
      <c r="F2827" s="2" t="e">
        <f xml:space="preserve"> IF(Calculations!C2827 = DefectTypeString,  IFERROR(Calculations!J2827,""), NA())</f>
        <v>#N/A</v>
      </c>
      <c r="G2827" s="10">
        <f t="array" ref="G2827">PERCENTILE(IF(ISERROR(F2827:F7826)=FALSE,F2827:F7826),CycleTimePercentile)</f>
        <v>0</v>
      </c>
      <c r="H2827" s="2" t="e">
        <f ca="1" xml:space="preserve"> IF(OR(Calculations!C2827 = "",Calculations!C2827 = WorkTypeString),  Calculations!K2827, NA())</f>
        <v>#N/A</v>
      </c>
      <c r="I2827" s="2" t="e">
        <f xml:space="preserve"> IF(Calculations!C2827 = DefectTypeString,  Calculations!K2827, NA())</f>
        <v>#N/A</v>
      </c>
    </row>
    <row r="2828" spans="1:9" x14ac:dyDescent="0.25">
      <c r="A2828" s="8" t="str">
        <f>Calculations!A2828</f>
        <v/>
      </c>
      <c r="B2828" s="2" t="str">
        <f t="shared" si="49"/>
        <v/>
      </c>
      <c r="C2828" s="10" t="str">
        <f>IFERROR(Calculations!J2828,"")</f>
        <v/>
      </c>
      <c r="D2828" s="10" t="str">
        <f xml:space="preserve"> IF(OR(Calculations!C2828 = "",Calculations!C2828 = WorkTypeString),  IFERROR(Calculations!J2828,""), NA())</f>
        <v/>
      </c>
      <c r="E2828" s="10">
        <f t="array" ref="E2828">PERCENTILE(IF(ISERROR(D2828:D7827)=FALSE,D2828:D7827),CycleTimePercentile)</f>
        <v>0</v>
      </c>
      <c r="F2828" s="2" t="e">
        <f xml:space="preserve"> IF(Calculations!C2828 = DefectTypeString,  IFERROR(Calculations!J2828,""), NA())</f>
        <v>#N/A</v>
      </c>
      <c r="G2828" s="10">
        <f t="array" ref="G2828">PERCENTILE(IF(ISERROR(F2828:F7827)=FALSE,F2828:F7827),CycleTimePercentile)</f>
        <v>0</v>
      </c>
      <c r="H2828" s="2" t="e">
        <f ca="1" xml:space="preserve"> IF(OR(Calculations!C2828 = "",Calculations!C2828 = WorkTypeString),  Calculations!K2828, NA())</f>
        <v>#N/A</v>
      </c>
      <c r="I2828" s="2" t="e">
        <f xml:space="preserve"> IF(Calculations!C2828 = DefectTypeString,  Calculations!K2828, NA())</f>
        <v>#N/A</v>
      </c>
    </row>
    <row r="2829" spans="1:9" x14ac:dyDescent="0.25">
      <c r="A2829" s="8" t="str">
        <f>Calculations!A2829</f>
        <v/>
      </c>
      <c r="B2829" s="2" t="str">
        <f t="shared" si="49"/>
        <v/>
      </c>
      <c r="C2829" s="10" t="str">
        <f>IFERROR(Calculations!J2829,"")</f>
        <v/>
      </c>
      <c r="D2829" s="10" t="str">
        <f xml:space="preserve"> IF(OR(Calculations!C2829 = "",Calculations!C2829 = WorkTypeString),  IFERROR(Calculations!J2829,""), NA())</f>
        <v/>
      </c>
      <c r="E2829" s="10">
        <f t="array" ref="E2829">PERCENTILE(IF(ISERROR(D2829:D7828)=FALSE,D2829:D7828),CycleTimePercentile)</f>
        <v>0</v>
      </c>
      <c r="F2829" s="2" t="e">
        <f xml:space="preserve"> IF(Calculations!C2829 = DefectTypeString,  IFERROR(Calculations!J2829,""), NA())</f>
        <v>#N/A</v>
      </c>
      <c r="G2829" s="10">
        <f t="array" ref="G2829">PERCENTILE(IF(ISERROR(F2829:F7828)=FALSE,F2829:F7828),CycleTimePercentile)</f>
        <v>0</v>
      </c>
      <c r="H2829" s="2" t="e">
        <f ca="1" xml:space="preserve"> IF(OR(Calculations!C2829 = "",Calculations!C2829 = WorkTypeString),  Calculations!K2829, NA())</f>
        <v>#N/A</v>
      </c>
      <c r="I2829" s="2" t="e">
        <f xml:space="preserve"> IF(Calculations!C2829 = DefectTypeString,  Calculations!K2829, NA())</f>
        <v>#N/A</v>
      </c>
    </row>
    <row r="2830" spans="1:9" x14ac:dyDescent="0.25">
      <c r="A2830" s="8" t="str">
        <f>Calculations!A2830</f>
        <v/>
      </c>
      <c r="B2830" s="2" t="str">
        <f t="shared" si="49"/>
        <v/>
      </c>
      <c r="C2830" s="10" t="str">
        <f>IFERROR(Calculations!J2830,"")</f>
        <v/>
      </c>
      <c r="D2830" s="10" t="str">
        <f xml:space="preserve"> IF(OR(Calculations!C2830 = "",Calculations!C2830 = WorkTypeString),  IFERROR(Calculations!J2830,""), NA())</f>
        <v/>
      </c>
      <c r="E2830" s="10">
        <f t="array" ref="E2830">PERCENTILE(IF(ISERROR(D2830:D7829)=FALSE,D2830:D7829),CycleTimePercentile)</f>
        <v>0</v>
      </c>
      <c r="F2830" s="2" t="e">
        <f xml:space="preserve"> IF(Calculations!C2830 = DefectTypeString,  IFERROR(Calculations!J2830,""), NA())</f>
        <v>#N/A</v>
      </c>
      <c r="G2830" s="10">
        <f t="array" ref="G2830">PERCENTILE(IF(ISERROR(F2830:F7829)=FALSE,F2830:F7829),CycleTimePercentile)</f>
        <v>0</v>
      </c>
      <c r="H2830" s="2" t="e">
        <f ca="1" xml:space="preserve"> IF(OR(Calculations!C2830 = "",Calculations!C2830 = WorkTypeString),  Calculations!K2830, NA())</f>
        <v>#N/A</v>
      </c>
      <c r="I2830" s="2" t="e">
        <f xml:space="preserve"> IF(Calculations!C2830 = DefectTypeString,  Calculations!K2830, NA())</f>
        <v>#N/A</v>
      </c>
    </row>
    <row r="2831" spans="1:9" x14ac:dyDescent="0.25">
      <c r="A2831" s="8" t="str">
        <f>Calculations!A2831</f>
        <v/>
      </c>
      <c r="B2831" s="2" t="str">
        <f t="shared" si="49"/>
        <v/>
      </c>
      <c r="C2831" s="10" t="str">
        <f>IFERROR(Calculations!J2831,"")</f>
        <v/>
      </c>
      <c r="D2831" s="10" t="str">
        <f xml:space="preserve"> IF(OR(Calculations!C2831 = "",Calculations!C2831 = WorkTypeString),  IFERROR(Calculations!J2831,""), NA())</f>
        <v/>
      </c>
      <c r="E2831" s="10">
        <f t="array" ref="E2831">PERCENTILE(IF(ISERROR(D2831:D7830)=FALSE,D2831:D7830),CycleTimePercentile)</f>
        <v>0</v>
      </c>
      <c r="F2831" s="2" t="e">
        <f xml:space="preserve"> IF(Calculations!C2831 = DefectTypeString,  IFERROR(Calculations!J2831,""), NA())</f>
        <v>#N/A</v>
      </c>
      <c r="G2831" s="10">
        <f t="array" ref="G2831">PERCENTILE(IF(ISERROR(F2831:F7830)=FALSE,F2831:F7830),CycleTimePercentile)</f>
        <v>0</v>
      </c>
      <c r="H2831" s="2" t="e">
        <f ca="1" xml:space="preserve"> IF(OR(Calculations!C2831 = "",Calculations!C2831 = WorkTypeString),  Calculations!K2831, NA())</f>
        <v>#N/A</v>
      </c>
      <c r="I2831" s="2" t="e">
        <f xml:space="preserve"> IF(Calculations!C2831 = DefectTypeString,  Calculations!K2831, NA())</f>
        <v>#N/A</v>
      </c>
    </row>
    <row r="2832" spans="1:9" x14ac:dyDescent="0.25">
      <c r="A2832" s="8" t="str">
        <f>Calculations!A2832</f>
        <v/>
      </c>
      <c r="B2832" s="2" t="str">
        <f t="shared" si="49"/>
        <v/>
      </c>
      <c r="C2832" s="10" t="str">
        <f>IFERROR(Calculations!J2832,"")</f>
        <v/>
      </c>
      <c r="D2832" s="10" t="str">
        <f xml:space="preserve"> IF(OR(Calculations!C2832 = "",Calculations!C2832 = WorkTypeString),  IFERROR(Calculations!J2832,""), NA())</f>
        <v/>
      </c>
      <c r="E2832" s="10">
        <f t="array" ref="E2832">PERCENTILE(IF(ISERROR(D2832:D7831)=FALSE,D2832:D7831),CycleTimePercentile)</f>
        <v>0</v>
      </c>
      <c r="F2832" s="2" t="e">
        <f xml:space="preserve"> IF(Calculations!C2832 = DefectTypeString,  IFERROR(Calculations!J2832,""), NA())</f>
        <v>#N/A</v>
      </c>
      <c r="G2832" s="10">
        <f t="array" ref="G2832">PERCENTILE(IF(ISERROR(F2832:F7831)=FALSE,F2832:F7831),CycleTimePercentile)</f>
        <v>0</v>
      </c>
      <c r="H2832" s="2" t="e">
        <f ca="1" xml:space="preserve"> IF(OR(Calculations!C2832 = "",Calculations!C2832 = WorkTypeString),  Calculations!K2832, NA())</f>
        <v>#N/A</v>
      </c>
      <c r="I2832" s="2" t="e">
        <f xml:space="preserve"> IF(Calculations!C2832 = DefectTypeString,  Calculations!K2832, NA())</f>
        <v>#N/A</v>
      </c>
    </row>
    <row r="2833" spans="1:9" x14ac:dyDescent="0.25">
      <c r="A2833" s="8" t="str">
        <f>Calculations!A2833</f>
        <v/>
      </c>
      <c r="B2833" s="2" t="str">
        <f t="shared" si="49"/>
        <v/>
      </c>
      <c r="C2833" s="10" t="str">
        <f>IFERROR(Calculations!J2833,"")</f>
        <v/>
      </c>
      <c r="D2833" s="10" t="str">
        <f xml:space="preserve"> IF(OR(Calculations!C2833 = "",Calculations!C2833 = WorkTypeString),  IFERROR(Calculations!J2833,""), NA())</f>
        <v/>
      </c>
      <c r="E2833" s="10">
        <f t="array" ref="E2833">PERCENTILE(IF(ISERROR(D2833:D7832)=FALSE,D2833:D7832),CycleTimePercentile)</f>
        <v>0</v>
      </c>
      <c r="F2833" s="2" t="e">
        <f xml:space="preserve"> IF(Calculations!C2833 = DefectTypeString,  IFERROR(Calculations!J2833,""), NA())</f>
        <v>#N/A</v>
      </c>
      <c r="G2833" s="10">
        <f t="array" ref="G2833">PERCENTILE(IF(ISERROR(F2833:F7832)=FALSE,F2833:F7832),CycleTimePercentile)</f>
        <v>0</v>
      </c>
      <c r="H2833" s="2" t="e">
        <f ca="1" xml:space="preserve"> IF(OR(Calculations!C2833 = "",Calculations!C2833 = WorkTypeString),  Calculations!K2833, NA())</f>
        <v>#N/A</v>
      </c>
      <c r="I2833" s="2" t="e">
        <f xml:space="preserve"> IF(Calculations!C2833 = DefectTypeString,  Calculations!K2833, NA())</f>
        <v>#N/A</v>
      </c>
    </row>
    <row r="2834" spans="1:9" x14ac:dyDescent="0.25">
      <c r="A2834" s="8" t="str">
        <f>Calculations!A2834</f>
        <v/>
      </c>
      <c r="B2834" s="2" t="str">
        <f t="shared" si="49"/>
        <v/>
      </c>
      <c r="C2834" s="10" t="str">
        <f>IFERROR(Calculations!J2834,"")</f>
        <v/>
      </c>
      <c r="D2834" s="10" t="str">
        <f xml:space="preserve"> IF(OR(Calculations!C2834 = "",Calculations!C2834 = WorkTypeString),  IFERROR(Calculations!J2834,""), NA())</f>
        <v/>
      </c>
      <c r="E2834" s="10">
        <f t="array" ref="E2834">PERCENTILE(IF(ISERROR(D2834:D7833)=FALSE,D2834:D7833),CycleTimePercentile)</f>
        <v>0</v>
      </c>
      <c r="F2834" s="2" t="e">
        <f xml:space="preserve"> IF(Calculations!C2834 = DefectTypeString,  IFERROR(Calculations!J2834,""), NA())</f>
        <v>#N/A</v>
      </c>
      <c r="G2834" s="10">
        <f t="array" ref="G2834">PERCENTILE(IF(ISERROR(F2834:F7833)=FALSE,F2834:F7833),CycleTimePercentile)</f>
        <v>0</v>
      </c>
      <c r="H2834" s="2" t="e">
        <f ca="1" xml:space="preserve"> IF(OR(Calculations!C2834 = "",Calculations!C2834 = WorkTypeString),  Calculations!K2834, NA())</f>
        <v>#N/A</v>
      </c>
      <c r="I2834" s="2" t="e">
        <f xml:space="preserve"> IF(Calculations!C2834 = DefectTypeString,  Calculations!K2834, NA())</f>
        <v>#N/A</v>
      </c>
    </row>
    <row r="2835" spans="1:9" x14ac:dyDescent="0.25">
      <c r="A2835" s="8" t="str">
        <f>Calculations!A2835</f>
        <v/>
      </c>
      <c r="B2835" s="2" t="str">
        <f t="shared" si="49"/>
        <v/>
      </c>
      <c r="C2835" s="10" t="str">
        <f>IFERROR(Calculations!J2835,"")</f>
        <v/>
      </c>
      <c r="D2835" s="10" t="str">
        <f xml:space="preserve"> IF(OR(Calculations!C2835 = "",Calculations!C2835 = WorkTypeString),  IFERROR(Calculations!J2835,""), NA())</f>
        <v/>
      </c>
      <c r="E2835" s="10">
        <f t="array" ref="E2835">PERCENTILE(IF(ISERROR(D2835:D7834)=FALSE,D2835:D7834),CycleTimePercentile)</f>
        <v>0</v>
      </c>
      <c r="F2835" s="2" t="e">
        <f xml:space="preserve"> IF(Calculations!C2835 = DefectTypeString,  IFERROR(Calculations!J2835,""), NA())</f>
        <v>#N/A</v>
      </c>
      <c r="G2835" s="10">
        <f t="array" ref="G2835">PERCENTILE(IF(ISERROR(F2835:F7834)=FALSE,F2835:F7834),CycleTimePercentile)</f>
        <v>0</v>
      </c>
      <c r="H2835" s="2" t="e">
        <f ca="1" xml:space="preserve"> IF(OR(Calculations!C2835 = "",Calculations!C2835 = WorkTypeString),  Calculations!K2835, NA())</f>
        <v>#N/A</v>
      </c>
      <c r="I2835" s="2" t="e">
        <f xml:space="preserve"> IF(Calculations!C2835 = DefectTypeString,  Calculations!K2835, NA())</f>
        <v>#N/A</v>
      </c>
    </row>
    <row r="2836" spans="1:9" x14ac:dyDescent="0.25">
      <c r="A2836" s="8" t="str">
        <f>Calculations!A2836</f>
        <v/>
      </c>
      <c r="B2836" s="2" t="str">
        <f t="shared" si="49"/>
        <v/>
      </c>
      <c r="C2836" s="10" t="str">
        <f>IFERROR(Calculations!J2836,"")</f>
        <v/>
      </c>
      <c r="D2836" s="10" t="str">
        <f xml:space="preserve"> IF(OR(Calculations!C2836 = "",Calculations!C2836 = WorkTypeString),  IFERROR(Calculations!J2836,""), NA())</f>
        <v/>
      </c>
      <c r="E2836" s="10">
        <f t="array" ref="E2836">PERCENTILE(IF(ISERROR(D2836:D7835)=FALSE,D2836:D7835),CycleTimePercentile)</f>
        <v>0</v>
      </c>
      <c r="F2836" s="2" t="e">
        <f xml:space="preserve"> IF(Calculations!C2836 = DefectTypeString,  IFERROR(Calculations!J2836,""), NA())</f>
        <v>#N/A</v>
      </c>
      <c r="G2836" s="10">
        <f t="array" ref="G2836">PERCENTILE(IF(ISERROR(F2836:F7835)=FALSE,F2836:F7835),CycleTimePercentile)</f>
        <v>0</v>
      </c>
      <c r="H2836" s="2" t="e">
        <f ca="1" xml:space="preserve"> IF(OR(Calculations!C2836 = "",Calculations!C2836 = WorkTypeString),  Calculations!K2836, NA())</f>
        <v>#N/A</v>
      </c>
      <c r="I2836" s="2" t="e">
        <f xml:space="preserve"> IF(Calculations!C2836 = DefectTypeString,  Calculations!K2836, NA())</f>
        <v>#N/A</v>
      </c>
    </row>
    <row r="2837" spans="1:9" x14ac:dyDescent="0.25">
      <c r="A2837" s="8" t="str">
        <f>Calculations!A2837</f>
        <v/>
      </c>
      <c r="B2837" s="2" t="str">
        <f t="shared" si="49"/>
        <v/>
      </c>
      <c r="C2837" s="10" t="str">
        <f>IFERROR(Calculations!J2837,"")</f>
        <v/>
      </c>
      <c r="D2837" s="10" t="str">
        <f xml:space="preserve"> IF(OR(Calculations!C2837 = "",Calculations!C2837 = WorkTypeString),  IFERROR(Calculations!J2837,""), NA())</f>
        <v/>
      </c>
      <c r="E2837" s="10">
        <f t="array" ref="E2837">PERCENTILE(IF(ISERROR(D2837:D7836)=FALSE,D2837:D7836),CycleTimePercentile)</f>
        <v>0</v>
      </c>
      <c r="F2837" s="2" t="e">
        <f xml:space="preserve"> IF(Calculations!C2837 = DefectTypeString,  IFERROR(Calculations!J2837,""), NA())</f>
        <v>#N/A</v>
      </c>
      <c r="G2837" s="10">
        <f t="array" ref="G2837">PERCENTILE(IF(ISERROR(F2837:F7836)=FALSE,F2837:F7836),CycleTimePercentile)</f>
        <v>0</v>
      </c>
      <c r="H2837" s="2" t="e">
        <f ca="1" xml:space="preserve"> IF(OR(Calculations!C2837 = "",Calculations!C2837 = WorkTypeString),  Calculations!K2837, NA())</f>
        <v>#N/A</v>
      </c>
      <c r="I2837" s="2" t="e">
        <f xml:space="preserve"> IF(Calculations!C2837 = DefectTypeString,  Calculations!K2837, NA())</f>
        <v>#N/A</v>
      </c>
    </row>
    <row r="2838" spans="1:9" x14ac:dyDescent="0.25">
      <c r="A2838" s="8" t="str">
        <f>Calculations!A2838</f>
        <v/>
      </c>
      <c r="B2838" s="2" t="str">
        <f t="shared" si="49"/>
        <v/>
      </c>
      <c r="C2838" s="10" t="str">
        <f>IFERROR(Calculations!J2838,"")</f>
        <v/>
      </c>
      <c r="D2838" s="10" t="str">
        <f xml:space="preserve"> IF(OR(Calculations!C2838 = "",Calculations!C2838 = WorkTypeString),  IFERROR(Calculations!J2838,""), NA())</f>
        <v/>
      </c>
      <c r="E2838" s="10">
        <f t="array" ref="E2838">PERCENTILE(IF(ISERROR(D2838:D7837)=FALSE,D2838:D7837),CycleTimePercentile)</f>
        <v>0</v>
      </c>
      <c r="F2838" s="2" t="e">
        <f xml:space="preserve"> IF(Calculations!C2838 = DefectTypeString,  IFERROR(Calculations!J2838,""), NA())</f>
        <v>#N/A</v>
      </c>
      <c r="G2838" s="10">
        <f t="array" ref="G2838">PERCENTILE(IF(ISERROR(F2838:F7837)=FALSE,F2838:F7837),CycleTimePercentile)</f>
        <v>0</v>
      </c>
      <c r="H2838" s="2" t="e">
        <f ca="1" xml:space="preserve"> IF(OR(Calculations!C2838 = "",Calculations!C2838 = WorkTypeString),  Calculations!K2838, NA())</f>
        <v>#N/A</v>
      </c>
      <c r="I2838" s="2" t="e">
        <f xml:space="preserve"> IF(Calculations!C2838 = DefectTypeString,  Calculations!K2838, NA())</f>
        <v>#N/A</v>
      </c>
    </row>
    <row r="2839" spans="1:9" x14ac:dyDescent="0.25">
      <c r="A2839" s="8" t="str">
        <f>Calculations!A2839</f>
        <v/>
      </c>
      <c r="B2839" s="2" t="str">
        <f t="shared" si="49"/>
        <v/>
      </c>
      <c r="C2839" s="10" t="str">
        <f>IFERROR(Calculations!J2839,"")</f>
        <v/>
      </c>
      <c r="D2839" s="10" t="str">
        <f xml:space="preserve"> IF(OR(Calculations!C2839 = "",Calculations!C2839 = WorkTypeString),  IFERROR(Calculations!J2839,""), NA())</f>
        <v/>
      </c>
      <c r="E2839" s="10">
        <f t="array" ref="E2839">PERCENTILE(IF(ISERROR(D2839:D7838)=FALSE,D2839:D7838),CycleTimePercentile)</f>
        <v>0</v>
      </c>
      <c r="F2839" s="2" t="e">
        <f xml:space="preserve"> IF(Calculations!C2839 = DefectTypeString,  IFERROR(Calculations!J2839,""), NA())</f>
        <v>#N/A</v>
      </c>
      <c r="G2839" s="10">
        <f t="array" ref="G2839">PERCENTILE(IF(ISERROR(F2839:F7838)=FALSE,F2839:F7838),CycleTimePercentile)</f>
        <v>0</v>
      </c>
      <c r="H2839" s="2" t="e">
        <f ca="1" xml:space="preserve"> IF(OR(Calculations!C2839 = "",Calculations!C2839 = WorkTypeString),  Calculations!K2839, NA())</f>
        <v>#N/A</v>
      </c>
      <c r="I2839" s="2" t="e">
        <f xml:space="preserve"> IF(Calculations!C2839 = DefectTypeString,  Calculations!K2839, NA())</f>
        <v>#N/A</v>
      </c>
    </row>
    <row r="2840" spans="1:9" x14ac:dyDescent="0.25">
      <c r="A2840" s="8" t="str">
        <f>Calculations!A2840</f>
        <v/>
      </c>
      <c r="B2840" s="2" t="str">
        <f t="shared" si="49"/>
        <v/>
      </c>
      <c r="C2840" s="10" t="str">
        <f>IFERROR(Calculations!J2840,"")</f>
        <v/>
      </c>
      <c r="D2840" s="10" t="str">
        <f xml:space="preserve"> IF(OR(Calculations!C2840 = "",Calculations!C2840 = WorkTypeString),  IFERROR(Calculations!J2840,""), NA())</f>
        <v/>
      </c>
      <c r="E2840" s="10">
        <f t="array" ref="E2840">PERCENTILE(IF(ISERROR(D2840:D7839)=FALSE,D2840:D7839),CycleTimePercentile)</f>
        <v>0</v>
      </c>
      <c r="F2840" s="2" t="e">
        <f xml:space="preserve"> IF(Calculations!C2840 = DefectTypeString,  IFERROR(Calculations!J2840,""), NA())</f>
        <v>#N/A</v>
      </c>
      <c r="G2840" s="10">
        <f t="array" ref="G2840">PERCENTILE(IF(ISERROR(F2840:F7839)=FALSE,F2840:F7839),CycleTimePercentile)</f>
        <v>0</v>
      </c>
      <c r="H2840" s="2" t="e">
        <f ca="1" xml:space="preserve"> IF(OR(Calculations!C2840 = "",Calculations!C2840 = WorkTypeString),  Calculations!K2840, NA())</f>
        <v>#N/A</v>
      </c>
      <c r="I2840" s="2" t="e">
        <f xml:space="preserve"> IF(Calculations!C2840 = DefectTypeString,  Calculations!K2840, NA())</f>
        <v>#N/A</v>
      </c>
    </row>
    <row r="2841" spans="1:9" x14ac:dyDescent="0.25">
      <c r="A2841" s="8" t="str">
        <f>Calculations!A2841</f>
        <v/>
      </c>
      <c r="B2841" s="2" t="str">
        <f t="shared" si="49"/>
        <v/>
      </c>
      <c r="C2841" s="10" t="str">
        <f>IFERROR(Calculations!J2841,"")</f>
        <v/>
      </c>
      <c r="D2841" s="10" t="str">
        <f xml:space="preserve"> IF(OR(Calculations!C2841 = "",Calculations!C2841 = WorkTypeString),  IFERROR(Calculations!J2841,""), NA())</f>
        <v/>
      </c>
      <c r="E2841" s="10">
        <f t="array" ref="E2841">PERCENTILE(IF(ISERROR(D2841:D7840)=FALSE,D2841:D7840),CycleTimePercentile)</f>
        <v>0</v>
      </c>
      <c r="F2841" s="2" t="e">
        <f xml:space="preserve"> IF(Calculations!C2841 = DefectTypeString,  IFERROR(Calculations!J2841,""), NA())</f>
        <v>#N/A</v>
      </c>
      <c r="G2841" s="10">
        <f t="array" ref="G2841">PERCENTILE(IF(ISERROR(F2841:F7840)=FALSE,F2841:F7840),CycleTimePercentile)</f>
        <v>0</v>
      </c>
      <c r="H2841" s="2" t="e">
        <f ca="1" xml:space="preserve"> IF(OR(Calculations!C2841 = "",Calculations!C2841 = WorkTypeString),  Calculations!K2841, NA())</f>
        <v>#N/A</v>
      </c>
      <c r="I2841" s="2" t="e">
        <f xml:space="preserve"> IF(Calculations!C2841 = DefectTypeString,  Calculations!K2841, NA())</f>
        <v>#N/A</v>
      </c>
    </row>
    <row r="2842" spans="1:9" x14ac:dyDescent="0.25">
      <c r="A2842" s="8" t="str">
        <f>Calculations!A2842</f>
        <v/>
      </c>
      <c r="B2842" s="2" t="str">
        <f t="shared" si="49"/>
        <v/>
      </c>
      <c r="C2842" s="10" t="str">
        <f>IFERROR(Calculations!J2842,"")</f>
        <v/>
      </c>
      <c r="D2842" s="10" t="str">
        <f xml:space="preserve"> IF(OR(Calculations!C2842 = "",Calculations!C2842 = WorkTypeString),  IFERROR(Calculations!J2842,""), NA())</f>
        <v/>
      </c>
      <c r="E2842" s="10">
        <f t="array" ref="E2842">PERCENTILE(IF(ISERROR(D2842:D7841)=FALSE,D2842:D7841),CycleTimePercentile)</f>
        <v>0</v>
      </c>
      <c r="F2842" s="2" t="e">
        <f xml:space="preserve"> IF(Calculations!C2842 = DefectTypeString,  IFERROR(Calculations!J2842,""), NA())</f>
        <v>#N/A</v>
      </c>
      <c r="G2842" s="10">
        <f t="array" ref="G2842">PERCENTILE(IF(ISERROR(F2842:F7841)=FALSE,F2842:F7841),CycleTimePercentile)</f>
        <v>0</v>
      </c>
      <c r="H2842" s="2" t="e">
        <f ca="1" xml:space="preserve"> IF(OR(Calculations!C2842 = "",Calculations!C2842 = WorkTypeString),  Calculations!K2842, NA())</f>
        <v>#N/A</v>
      </c>
      <c r="I2842" s="2" t="e">
        <f xml:space="preserve"> IF(Calculations!C2842 = DefectTypeString,  Calculations!K2842, NA())</f>
        <v>#N/A</v>
      </c>
    </row>
    <row r="2843" spans="1:9" x14ac:dyDescent="0.25">
      <c r="A2843" s="8" t="str">
        <f>Calculations!A2843</f>
        <v/>
      </c>
      <c r="B2843" s="2" t="str">
        <f t="shared" si="49"/>
        <v/>
      </c>
      <c r="C2843" s="10" t="str">
        <f>IFERROR(Calculations!J2843,"")</f>
        <v/>
      </c>
      <c r="D2843" s="10" t="str">
        <f xml:space="preserve"> IF(OR(Calculations!C2843 = "",Calculations!C2843 = WorkTypeString),  IFERROR(Calculations!J2843,""), NA())</f>
        <v/>
      </c>
      <c r="E2843" s="10">
        <f t="array" ref="E2843">PERCENTILE(IF(ISERROR(D2843:D7842)=FALSE,D2843:D7842),CycleTimePercentile)</f>
        <v>0</v>
      </c>
      <c r="F2843" s="2" t="e">
        <f xml:space="preserve"> IF(Calculations!C2843 = DefectTypeString,  IFERROR(Calculations!J2843,""), NA())</f>
        <v>#N/A</v>
      </c>
      <c r="G2843" s="10">
        <f t="array" ref="G2843">PERCENTILE(IF(ISERROR(F2843:F7842)=FALSE,F2843:F7842),CycleTimePercentile)</f>
        <v>0</v>
      </c>
      <c r="H2843" s="2" t="e">
        <f ca="1" xml:space="preserve"> IF(OR(Calculations!C2843 = "",Calculations!C2843 = WorkTypeString),  Calculations!K2843, NA())</f>
        <v>#N/A</v>
      </c>
      <c r="I2843" s="2" t="e">
        <f xml:space="preserve"> IF(Calculations!C2843 = DefectTypeString,  Calculations!K2843, NA())</f>
        <v>#N/A</v>
      </c>
    </row>
    <row r="2844" spans="1:9" x14ac:dyDescent="0.25">
      <c r="A2844" s="8" t="str">
        <f>Calculations!A2844</f>
        <v/>
      </c>
      <c r="B2844" s="2" t="str">
        <f t="shared" si="49"/>
        <v/>
      </c>
      <c r="C2844" s="10" t="str">
        <f>IFERROR(Calculations!J2844,"")</f>
        <v/>
      </c>
      <c r="D2844" s="10" t="str">
        <f xml:space="preserve"> IF(OR(Calculations!C2844 = "",Calculations!C2844 = WorkTypeString),  IFERROR(Calculations!J2844,""), NA())</f>
        <v/>
      </c>
      <c r="E2844" s="10">
        <f t="array" ref="E2844">PERCENTILE(IF(ISERROR(D2844:D7843)=FALSE,D2844:D7843),CycleTimePercentile)</f>
        <v>0</v>
      </c>
      <c r="F2844" s="2" t="e">
        <f xml:space="preserve"> IF(Calculations!C2844 = DefectTypeString,  IFERROR(Calculations!J2844,""), NA())</f>
        <v>#N/A</v>
      </c>
      <c r="G2844" s="10">
        <f t="array" ref="G2844">PERCENTILE(IF(ISERROR(F2844:F7843)=FALSE,F2844:F7843),CycleTimePercentile)</f>
        <v>0</v>
      </c>
      <c r="H2844" s="2" t="e">
        <f ca="1" xml:space="preserve"> IF(OR(Calculations!C2844 = "",Calculations!C2844 = WorkTypeString),  Calculations!K2844, NA())</f>
        <v>#N/A</v>
      </c>
      <c r="I2844" s="2" t="e">
        <f xml:space="preserve"> IF(Calculations!C2844 = DefectTypeString,  Calculations!K2844, NA())</f>
        <v>#N/A</v>
      </c>
    </row>
    <row r="2845" spans="1:9" x14ac:dyDescent="0.25">
      <c r="A2845" s="8" t="str">
        <f>Calculations!A2845</f>
        <v/>
      </c>
      <c r="B2845" s="2" t="str">
        <f t="shared" si="49"/>
        <v/>
      </c>
      <c r="C2845" s="10" t="str">
        <f>IFERROR(Calculations!J2845,"")</f>
        <v/>
      </c>
      <c r="D2845" s="10" t="str">
        <f xml:space="preserve"> IF(OR(Calculations!C2845 = "",Calculations!C2845 = WorkTypeString),  IFERROR(Calculations!J2845,""), NA())</f>
        <v/>
      </c>
      <c r="E2845" s="10">
        <f t="array" ref="E2845">PERCENTILE(IF(ISERROR(D2845:D7844)=FALSE,D2845:D7844),CycleTimePercentile)</f>
        <v>0</v>
      </c>
      <c r="F2845" s="2" t="e">
        <f xml:space="preserve"> IF(Calculations!C2845 = DefectTypeString,  IFERROR(Calculations!J2845,""), NA())</f>
        <v>#N/A</v>
      </c>
      <c r="G2845" s="10">
        <f t="array" ref="G2845">PERCENTILE(IF(ISERROR(F2845:F7844)=FALSE,F2845:F7844),CycleTimePercentile)</f>
        <v>0</v>
      </c>
      <c r="H2845" s="2" t="e">
        <f ca="1" xml:space="preserve"> IF(OR(Calculations!C2845 = "",Calculations!C2845 = WorkTypeString),  Calculations!K2845, NA())</f>
        <v>#N/A</v>
      </c>
      <c r="I2845" s="2" t="e">
        <f xml:space="preserve"> IF(Calculations!C2845 = DefectTypeString,  Calculations!K2845, NA())</f>
        <v>#N/A</v>
      </c>
    </row>
    <row r="2846" spans="1:9" x14ac:dyDescent="0.25">
      <c r="A2846" s="8" t="str">
        <f>Calculations!A2846</f>
        <v/>
      </c>
      <c r="B2846" s="2" t="str">
        <f t="shared" si="49"/>
        <v/>
      </c>
      <c r="C2846" s="10" t="str">
        <f>IFERROR(Calculations!J2846,"")</f>
        <v/>
      </c>
      <c r="D2846" s="10" t="str">
        <f xml:space="preserve"> IF(OR(Calculations!C2846 = "",Calculations!C2846 = WorkTypeString),  IFERROR(Calculations!J2846,""), NA())</f>
        <v/>
      </c>
      <c r="E2846" s="10">
        <f t="array" ref="E2846">PERCENTILE(IF(ISERROR(D2846:D7845)=FALSE,D2846:D7845),CycleTimePercentile)</f>
        <v>0</v>
      </c>
      <c r="F2846" s="2" t="e">
        <f xml:space="preserve"> IF(Calculations!C2846 = DefectTypeString,  IFERROR(Calculations!J2846,""), NA())</f>
        <v>#N/A</v>
      </c>
      <c r="G2846" s="10">
        <f t="array" ref="G2846">PERCENTILE(IF(ISERROR(F2846:F7845)=FALSE,F2846:F7845),CycleTimePercentile)</f>
        <v>0</v>
      </c>
      <c r="H2846" s="2" t="e">
        <f ca="1" xml:space="preserve"> IF(OR(Calculations!C2846 = "",Calculations!C2846 = WorkTypeString),  Calculations!K2846, NA())</f>
        <v>#N/A</v>
      </c>
      <c r="I2846" s="2" t="e">
        <f xml:space="preserve"> IF(Calculations!C2846 = DefectTypeString,  Calculations!K2846, NA())</f>
        <v>#N/A</v>
      </c>
    </row>
    <row r="2847" spans="1:9" x14ac:dyDescent="0.25">
      <c r="A2847" s="8" t="str">
        <f>Calculations!A2847</f>
        <v/>
      </c>
      <c r="B2847" s="2" t="str">
        <f t="shared" si="49"/>
        <v/>
      </c>
      <c r="C2847" s="10" t="str">
        <f>IFERROR(Calculations!J2847,"")</f>
        <v/>
      </c>
      <c r="D2847" s="10" t="str">
        <f xml:space="preserve"> IF(OR(Calculations!C2847 = "",Calculations!C2847 = WorkTypeString),  IFERROR(Calculations!J2847,""), NA())</f>
        <v/>
      </c>
      <c r="E2847" s="10">
        <f t="array" ref="E2847">PERCENTILE(IF(ISERROR(D2847:D7846)=FALSE,D2847:D7846),CycleTimePercentile)</f>
        <v>0</v>
      </c>
      <c r="F2847" s="2" t="e">
        <f xml:space="preserve"> IF(Calculations!C2847 = DefectTypeString,  IFERROR(Calculations!J2847,""), NA())</f>
        <v>#N/A</v>
      </c>
      <c r="G2847" s="10">
        <f t="array" ref="G2847">PERCENTILE(IF(ISERROR(F2847:F7846)=FALSE,F2847:F7846),CycleTimePercentile)</f>
        <v>0</v>
      </c>
      <c r="H2847" s="2" t="e">
        <f ca="1" xml:space="preserve"> IF(OR(Calculations!C2847 = "",Calculations!C2847 = WorkTypeString),  Calculations!K2847, NA())</f>
        <v>#N/A</v>
      </c>
      <c r="I2847" s="2" t="e">
        <f xml:space="preserve"> IF(Calculations!C2847 = DefectTypeString,  Calculations!K2847, NA())</f>
        <v>#N/A</v>
      </c>
    </row>
    <row r="2848" spans="1:9" x14ac:dyDescent="0.25">
      <c r="A2848" s="8" t="str">
        <f>Calculations!A2848</f>
        <v/>
      </c>
      <c r="B2848" s="2" t="str">
        <f t="shared" si="49"/>
        <v/>
      </c>
      <c r="C2848" s="10" t="str">
        <f>IFERROR(Calculations!J2848,"")</f>
        <v/>
      </c>
      <c r="D2848" s="10" t="str">
        <f xml:space="preserve"> IF(OR(Calculations!C2848 = "",Calculations!C2848 = WorkTypeString),  IFERROR(Calculations!J2848,""), NA())</f>
        <v/>
      </c>
      <c r="E2848" s="10">
        <f t="array" ref="E2848">PERCENTILE(IF(ISERROR(D2848:D7847)=FALSE,D2848:D7847),CycleTimePercentile)</f>
        <v>0</v>
      </c>
      <c r="F2848" s="2" t="e">
        <f xml:space="preserve"> IF(Calculations!C2848 = DefectTypeString,  IFERROR(Calculations!J2848,""), NA())</f>
        <v>#N/A</v>
      </c>
      <c r="G2848" s="10">
        <f t="array" ref="G2848">PERCENTILE(IF(ISERROR(F2848:F7847)=FALSE,F2848:F7847),CycleTimePercentile)</f>
        <v>0</v>
      </c>
      <c r="H2848" s="2" t="e">
        <f ca="1" xml:space="preserve"> IF(OR(Calculations!C2848 = "",Calculations!C2848 = WorkTypeString),  Calculations!K2848, NA())</f>
        <v>#N/A</v>
      </c>
      <c r="I2848" s="2" t="e">
        <f xml:space="preserve"> IF(Calculations!C2848 = DefectTypeString,  Calculations!K2848, NA())</f>
        <v>#N/A</v>
      </c>
    </row>
    <row r="2849" spans="1:9" x14ac:dyDescent="0.25">
      <c r="A2849" s="8" t="str">
        <f>Calculations!A2849</f>
        <v/>
      </c>
      <c r="B2849" s="2" t="str">
        <f t="shared" si="49"/>
        <v/>
      </c>
      <c r="C2849" s="10" t="str">
        <f>IFERROR(Calculations!J2849,"")</f>
        <v/>
      </c>
      <c r="D2849" s="10" t="str">
        <f xml:space="preserve"> IF(OR(Calculations!C2849 = "",Calculations!C2849 = WorkTypeString),  IFERROR(Calculations!J2849,""), NA())</f>
        <v/>
      </c>
      <c r="E2849" s="10">
        <f t="array" ref="E2849">PERCENTILE(IF(ISERROR(D2849:D7848)=FALSE,D2849:D7848),CycleTimePercentile)</f>
        <v>0</v>
      </c>
      <c r="F2849" s="2" t="e">
        <f xml:space="preserve"> IF(Calculations!C2849 = DefectTypeString,  IFERROR(Calculations!J2849,""), NA())</f>
        <v>#N/A</v>
      </c>
      <c r="G2849" s="10">
        <f t="array" ref="G2849">PERCENTILE(IF(ISERROR(F2849:F7848)=FALSE,F2849:F7848),CycleTimePercentile)</f>
        <v>0</v>
      </c>
      <c r="H2849" s="2" t="e">
        <f ca="1" xml:space="preserve"> IF(OR(Calculations!C2849 = "",Calculations!C2849 = WorkTypeString),  Calculations!K2849, NA())</f>
        <v>#N/A</v>
      </c>
      <c r="I2849" s="2" t="e">
        <f xml:space="preserve"> IF(Calculations!C2849 = DefectTypeString,  Calculations!K2849, NA())</f>
        <v>#N/A</v>
      </c>
    </row>
    <row r="2850" spans="1:9" x14ac:dyDescent="0.25">
      <c r="A2850" s="8" t="str">
        <f>Calculations!A2850</f>
        <v/>
      </c>
      <c r="B2850" s="2" t="str">
        <f t="shared" si="49"/>
        <v/>
      </c>
      <c r="C2850" s="10" t="str">
        <f>IFERROR(Calculations!J2850,"")</f>
        <v/>
      </c>
      <c r="D2850" s="10" t="str">
        <f xml:space="preserve"> IF(OR(Calculations!C2850 = "",Calculations!C2850 = WorkTypeString),  IFERROR(Calculations!J2850,""), NA())</f>
        <v/>
      </c>
      <c r="E2850" s="10">
        <f t="array" ref="E2850">PERCENTILE(IF(ISERROR(D2850:D7849)=FALSE,D2850:D7849),CycleTimePercentile)</f>
        <v>0</v>
      </c>
      <c r="F2850" s="2" t="e">
        <f xml:space="preserve"> IF(Calculations!C2850 = DefectTypeString,  IFERROR(Calculations!J2850,""), NA())</f>
        <v>#N/A</v>
      </c>
      <c r="G2850" s="10">
        <f t="array" ref="G2850">PERCENTILE(IF(ISERROR(F2850:F7849)=FALSE,F2850:F7849),CycleTimePercentile)</f>
        <v>0</v>
      </c>
      <c r="H2850" s="2" t="e">
        <f ca="1" xml:space="preserve"> IF(OR(Calculations!C2850 = "",Calculations!C2850 = WorkTypeString),  Calculations!K2850, NA())</f>
        <v>#N/A</v>
      </c>
      <c r="I2850" s="2" t="e">
        <f xml:space="preserve"> IF(Calculations!C2850 = DefectTypeString,  Calculations!K2850, NA())</f>
        <v>#N/A</v>
      </c>
    </row>
    <row r="2851" spans="1:9" x14ac:dyDescent="0.25">
      <c r="A2851" s="8" t="str">
        <f>Calculations!A2851</f>
        <v/>
      </c>
      <c r="B2851" s="2" t="str">
        <f t="shared" si="49"/>
        <v/>
      </c>
      <c r="C2851" s="10" t="str">
        <f>IFERROR(Calculations!J2851,"")</f>
        <v/>
      </c>
      <c r="D2851" s="10" t="str">
        <f xml:space="preserve"> IF(OR(Calculations!C2851 = "",Calculations!C2851 = WorkTypeString),  IFERROR(Calculations!J2851,""), NA())</f>
        <v/>
      </c>
      <c r="E2851" s="10">
        <f t="array" ref="E2851">PERCENTILE(IF(ISERROR(D2851:D7850)=FALSE,D2851:D7850),CycleTimePercentile)</f>
        <v>0</v>
      </c>
      <c r="F2851" s="2" t="e">
        <f xml:space="preserve"> IF(Calculations!C2851 = DefectTypeString,  IFERROR(Calculations!J2851,""), NA())</f>
        <v>#N/A</v>
      </c>
      <c r="G2851" s="10">
        <f t="array" ref="G2851">PERCENTILE(IF(ISERROR(F2851:F7850)=FALSE,F2851:F7850),CycleTimePercentile)</f>
        <v>0</v>
      </c>
      <c r="H2851" s="2" t="e">
        <f ca="1" xml:space="preserve"> IF(OR(Calculations!C2851 = "",Calculations!C2851 = WorkTypeString),  Calculations!K2851, NA())</f>
        <v>#N/A</v>
      </c>
      <c r="I2851" s="2" t="e">
        <f xml:space="preserve"> IF(Calculations!C2851 = DefectTypeString,  Calculations!K2851, NA())</f>
        <v>#N/A</v>
      </c>
    </row>
    <row r="2852" spans="1:9" x14ac:dyDescent="0.25">
      <c r="A2852" s="8" t="str">
        <f>Calculations!A2852</f>
        <v/>
      </c>
      <c r="B2852" s="2" t="str">
        <f t="shared" si="49"/>
        <v/>
      </c>
      <c r="C2852" s="10" t="str">
        <f>IFERROR(Calculations!J2852,"")</f>
        <v/>
      </c>
      <c r="D2852" s="10" t="str">
        <f xml:space="preserve"> IF(OR(Calculations!C2852 = "",Calculations!C2852 = WorkTypeString),  IFERROR(Calculations!J2852,""), NA())</f>
        <v/>
      </c>
      <c r="E2852" s="10">
        <f t="array" ref="E2852">PERCENTILE(IF(ISERROR(D2852:D7851)=FALSE,D2852:D7851),CycleTimePercentile)</f>
        <v>0</v>
      </c>
      <c r="F2852" s="2" t="e">
        <f xml:space="preserve"> IF(Calculations!C2852 = DefectTypeString,  IFERROR(Calculations!J2852,""), NA())</f>
        <v>#N/A</v>
      </c>
      <c r="G2852" s="10">
        <f t="array" ref="G2852">PERCENTILE(IF(ISERROR(F2852:F7851)=FALSE,F2852:F7851),CycleTimePercentile)</f>
        <v>0</v>
      </c>
      <c r="H2852" s="2" t="e">
        <f ca="1" xml:space="preserve"> IF(OR(Calculations!C2852 = "",Calculations!C2852 = WorkTypeString),  Calculations!K2852, NA())</f>
        <v>#N/A</v>
      </c>
      <c r="I2852" s="2" t="e">
        <f xml:space="preserve"> IF(Calculations!C2852 = DefectTypeString,  Calculations!K2852, NA())</f>
        <v>#N/A</v>
      </c>
    </row>
    <row r="2853" spans="1:9" x14ac:dyDescent="0.25">
      <c r="A2853" s="8" t="str">
        <f>Calculations!A2853</f>
        <v/>
      </c>
      <c r="B2853" s="2" t="str">
        <f t="shared" si="49"/>
        <v/>
      </c>
      <c r="C2853" s="10" t="str">
        <f>IFERROR(Calculations!J2853,"")</f>
        <v/>
      </c>
      <c r="D2853" s="10" t="str">
        <f xml:space="preserve"> IF(OR(Calculations!C2853 = "",Calculations!C2853 = WorkTypeString),  IFERROR(Calculations!J2853,""), NA())</f>
        <v/>
      </c>
      <c r="E2853" s="10">
        <f t="array" ref="E2853">PERCENTILE(IF(ISERROR(D2853:D7852)=FALSE,D2853:D7852),CycleTimePercentile)</f>
        <v>0</v>
      </c>
      <c r="F2853" s="2" t="e">
        <f xml:space="preserve"> IF(Calculations!C2853 = DefectTypeString,  IFERROR(Calculations!J2853,""), NA())</f>
        <v>#N/A</v>
      </c>
      <c r="G2853" s="10">
        <f t="array" ref="G2853">PERCENTILE(IF(ISERROR(F2853:F7852)=FALSE,F2853:F7852),CycleTimePercentile)</f>
        <v>0</v>
      </c>
      <c r="H2853" s="2" t="e">
        <f ca="1" xml:space="preserve"> IF(OR(Calculations!C2853 = "",Calculations!C2853 = WorkTypeString),  Calculations!K2853, NA())</f>
        <v>#N/A</v>
      </c>
      <c r="I2853" s="2" t="e">
        <f xml:space="preserve"> IF(Calculations!C2853 = DefectTypeString,  Calculations!K2853, NA())</f>
        <v>#N/A</v>
      </c>
    </row>
    <row r="2854" spans="1:9" x14ac:dyDescent="0.25">
      <c r="A2854" s="8" t="str">
        <f>Calculations!A2854</f>
        <v/>
      </c>
      <c r="B2854" s="2" t="str">
        <f t="shared" si="49"/>
        <v/>
      </c>
      <c r="C2854" s="10" t="str">
        <f>IFERROR(Calculations!J2854,"")</f>
        <v/>
      </c>
      <c r="D2854" s="10" t="str">
        <f xml:space="preserve"> IF(OR(Calculations!C2854 = "",Calculations!C2854 = WorkTypeString),  IFERROR(Calculations!J2854,""), NA())</f>
        <v/>
      </c>
      <c r="E2854" s="10">
        <f t="array" ref="E2854">PERCENTILE(IF(ISERROR(D2854:D7853)=FALSE,D2854:D7853),CycleTimePercentile)</f>
        <v>0</v>
      </c>
      <c r="F2854" s="2" t="e">
        <f xml:space="preserve"> IF(Calculations!C2854 = DefectTypeString,  IFERROR(Calculations!J2854,""), NA())</f>
        <v>#N/A</v>
      </c>
      <c r="G2854" s="10">
        <f t="array" ref="G2854">PERCENTILE(IF(ISERROR(F2854:F7853)=FALSE,F2854:F7853),CycleTimePercentile)</f>
        <v>0</v>
      </c>
      <c r="H2854" s="2" t="e">
        <f ca="1" xml:space="preserve"> IF(OR(Calculations!C2854 = "",Calculations!C2854 = WorkTypeString),  Calculations!K2854, NA())</f>
        <v>#N/A</v>
      </c>
      <c r="I2854" s="2" t="e">
        <f xml:space="preserve"> IF(Calculations!C2854 = DefectTypeString,  Calculations!K2854, NA())</f>
        <v>#N/A</v>
      </c>
    </row>
    <row r="2855" spans="1:9" x14ac:dyDescent="0.25">
      <c r="A2855" s="8" t="str">
        <f>Calculations!A2855</f>
        <v/>
      </c>
      <c r="B2855" s="2" t="str">
        <f t="shared" si="49"/>
        <v/>
      </c>
      <c r="C2855" s="10" t="str">
        <f>IFERROR(Calculations!J2855,"")</f>
        <v/>
      </c>
      <c r="D2855" s="10" t="str">
        <f xml:space="preserve"> IF(OR(Calculations!C2855 = "",Calculations!C2855 = WorkTypeString),  IFERROR(Calculations!J2855,""), NA())</f>
        <v/>
      </c>
      <c r="E2855" s="10">
        <f t="array" ref="E2855">PERCENTILE(IF(ISERROR(D2855:D7854)=FALSE,D2855:D7854),CycleTimePercentile)</f>
        <v>0</v>
      </c>
      <c r="F2855" s="2" t="e">
        <f xml:space="preserve"> IF(Calculations!C2855 = DefectTypeString,  IFERROR(Calculations!J2855,""), NA())</f>
        <v>#N/A</v>
      </c>
      <c r="G2855" s="10">
        <f t="array" ref="G2855">PERCENTILE(IF(ISERROR(F2855:F7854)=FALSE,F2855:F7854),CycleTimePercentile)</f>
        <v>0</v>
      </c>
      <c r="H2855" s="2" t="e">
        <f ca="1" xml:space="preserve"> IF(OR(Calculations!C2855 = "",Calculations!C2855 = WorkTypeString),  Calculations!K2855, NA())</f>
        <v>#N/A</v>
      </c>
      <c r="I2855" s="2" t="e">
        <f xml:space="preserve"> IF(Calculations!C2855 = DefectTypeString,  Calculations!K2855, NA())</f>
        <v>#N/A</v>
      </c>
    </row>
    <row r="2856" spans="1:9" x14ac:dyDescent="0.25">
      <c r="A2856" s="8" t="str">
        <f>Calculations!A2856</f>
        <v/>
      </c>
      <c r="B2856" s="2" t="str">
        <f t="shared" si="49"/>
        <v/>
      </c>
      <c r="C2856" s="10" t="str">
        <f>IFERROR(Calculations!J2856,"")</f>
        <v/>
      </c>
      <c r="D2856" s="10" t="str">
        <f xml:space="preserve"> IF(OR(Calculations!C2856 = "",Calculations!C2856 = WorkTypeString),  IFERROR(Calculations!J2856,""), NA())</f>
        <v/>
      </c>
      <c r="E2856" s="10">
        <f t="array" ref="E2856">PERCENTILE(IF(ISERROR(D2856:D7855)=FALSE,D2856:D7855),CycleTimePercentile)</f>
        <v>0</v>
      </c>
      <c r="F2856" s="2" t="e">
        <f xml:space="preserve"> IF(Calculations!C2856 = DefectTypeString,  IFERROR(Calculations!J2856,""), NA())</f>
        <v>#N/A</v>
      </c>
      <c r="G2856" s="10">
        <f t="array" ref="G2856">PERCENTILE(IF(ISERROR(F2856:F7855)=FALSE,F2856:F7855),CycleTimePercentile)</f>
        <v>0</v>
      </c>
      <c r="H2856" s="2" t="e">
        <f ca="1" xml:space="preserve"> IF(OR(Calculations!C2856 = "",Calculations!C2856 = WorkTypeString),  Calculations!K2856, NA())</f>
        <v>#N/A</v>
      </c>
      <c r="I2856" s="2" t="e">
        <f xml:space="preserve"> IF(Calculations!C2856 = DefectTypeString,  Calculations!K2856, NA())</f>
        <v>#N/A</v>
      </c>
    </row>
    <row r="2857" spans="1:9" x14ac:dyDescent="0.25">
      <c r="A2857" s="8" t="str">
        <f>Calculations!A2857</f>
        <v/>
      </c>
      <c r="B2857" s="2" t="str">
        <f t="shared" si="49"/>
        <v/>
      </c>
      <c r="C2857" s="10" t="str">
        <f>IFERROR(Calculations!J2857,"")</f>
        <v/>
      </c>
      <c r="D2857" s="10" t="str">
        <f xml:space="preserve"> IF(OR(Calculations!C2857 = "",Calculations!C2857 = WorkTypeString),  IFERROR(Calculations!J2857,""), NA())</f>
        <v/>
      </c>
      <c r="E2857" s="10">
        <f t="array" ref="E2857">PERCENTILE(IF(ISERROR(D2857:D7856)=FALSE,D2857:D7856),CycleTimePercentile)</f>
        <v>0</v>
      </c>
      <c r="F2857" s="2" t="e">
        <f xml:space="preserve"> IF(Calculations!C2857 = DefectTypeString,  IFERROR(Calculations!J2857,""), NA())</f>
        <v>#N/A</v>
      </c>
      <c r="G2857" s="10">
        <f t="array" ref="G2857">PERCENTILE(IF(ISERROR(F2857:F7856)=FALSE,F2857:F7856),CycleTimePercentile)</f>
        <v>0</v>
      </c>
      <c r="H2857" s="2" t="e">
        <f ca="1" xml:space="preserve"> IF(OR(Calculations!C2857 = "",Calculations!C2857 = WorkTypeString),  Calculations!K2857, NA())</f>
        <v>#N/A</v>
      </c>
      <c r="I2857" s="2" t="e">
        <f xml:space="preserve"> IF(Calculations!C2857 = DefectTypeString,  Calculations!K2857, NA())</f>
        <v>#N/A</v>
      </c>
    </row>
    <row r="2858" spans="1:9" x14ac:dyDescent="0.25">
      <c r="A2858" s="8" t="str">
        <f>Calculations!A2858</f>
        <v/>
      </c>
      <c r="B2858" s="2" t="str">
        <f t="shared" si="49"/>
        <v/>
      </c>
      <c r="C2858" s="10" t="str">
        <f>IFERROR(Calculations!J2858,"")</f>
        <v/>
      </c>
      <c r="D2858" s="10" t="str">
        <f xml:space="preserve"> IF(OR(Calculations!C2858 = "",Calculations!C2858 = WorkTypeString),  IFERROR(Calculations!J2858,""), NA())</f>
        <v/>
      </c>
      <c r="E2858" s="10">
        <f t="array" ref="E2858">PERCENTILE(IF(ISERROR(D2858:D7857)=FALSE,D2858:D7857),CycleTimePercentile)</f>
        <v>0</v>
      </c>
      <c r="F2858" s="2" t="e">
        <f xml:space="preserve"> IF(Calculations!C2858 = DefectTypeString,  IFERROR(Calculations!J2858,""), NA())</f>
        <v>#N/A</v>
      </c>
      <c r="G2858" s="10">
        <f t="array" ref="G2858">PERCENTILE(IF(ISERROR(F2858:F7857)=FALSE,F2858:F7857),CycleTimePercentile)</f>
        <v>0</v>
      </c>
      <c r="H2858" s="2" t="e">
        <f ca="1" xml:space="preserve"> IF(OR(Calculations!C2858 = "",Calculations!C2858 = WorkTypeString),  Calculations!K2858, NA())</f>
        <v>#N/A</v>
      </c>
      <c r="I2858" s="2" t="e">
        <f xml:space="preserve"> IF(Calculations!C2858 = DefectTypeString,  Calculations!K2858, NA())</f>
        <v>#N/A</v>
      </c>
    </row>
    <row r="2859" spans="1:9" x14ac:dyDescent="0.25">
      <c r="A2859" s="8" t="str">
        <f>Calculations!A2859</f>
        <v/>
      </c>
      <c r="B2859" s="2" t="str">
        <f t="shared" si="49"/>
        <v/>
      </c>
      <c r="C2859" s="10" t="str">
        <f>IFERROR(Calculations!J2859,"")</f>
        <v/>
      </c>
      <c r="D2859" s="10" t="str">
        <f xml:space="preserve"> IF(OR(Calculations!C2859 = "",Calculations!C2859 = WorkTypeString),  IFERROR(Calculations!J2859,""), NA())</f>
        <v/>
      </c>
      <c r="E2859" s="10">
        <f t="array" ref="E2859">PERCENTILE(IF(ISERROR(D2859:D7858)=FALSE,D2859:D7858),CycleTimePercentile)</f>
        <v>0</v>
      </c>
      <c r="F2859" s="2" t="e">
        <f xml:space="preserve"> IF(Calculations!C2859 = DefectTypeString,  IFERROR(Calculations!J2859,""), NA())</f>
        <v>#N/A</v>
      </c>
      <c r="G2859" s="10">
        <f t="array" ref="G2859">PERCENTILE(IF(ISERROR(F2859:F7858)=FALSE,F2859:F7858),CycleTimePercentile)</f>
        <v>0</v>
      </c>
      <c r="H2859" s="2" t="e">
        <f ca="1" xml:space="preserve"> IF(OR(Calculations!C2859 = "",Calculations!C2859 = WorkTypeString),  Calculations!K2859, NA())</f>
        <v>#N/A</v>
      </c>
      <c r="I2859" s="2" t="e">
        <f xml:space="preserve"> IF(Calculations!C2859 = DefectTypeString,  Calculations!K2859, NA())</f>
        <v>#N/A</v>
      </c>
    </row>
    <row r="2860" spans="1:9" x14ac:dyDescent="0.25">
      <c r="A2860" s="8" t="str">
        <f>Calculations!A2860</f>
        <v/>
      </c>
      <c r="B2860" s="2" t="str">
        <f t="shared" si="49"/>
        <v/>
      </c>
      <c r="C2860" s="10" t="str">
        <f>IFERROR(Calculations!J2860,"")</f>
        <v/>
      </c>
      <c r="D2860" s="10" t="str">
        <f xml:space="preserve"> IF(OR(Calculations!C2860 = "",Calculations!C2860 = WorkTypeString),  IFERROR(Calculations!J2860,""), NA())</f>
        <v/>
      </c>
      <c r="E2860" s="10">
        <f t="array" ref="E2860">PERCENTILE(IF(ISERROR(D2860:D7859)=FALSE,D2860:D7859),CycleTimePercentile)</f>
        <v>0</v>
      </c>
      <c r="F2860" s="2" t="e">
        <f xml:space="preserve"> IF(Calculations!C2860 = DefectTypeString,  IFERROR(Calculations!J2860,""), NA())</f>
        <v>#N/A</v>
      </c>
      <c r="G2860" s="10">
        <f t="array" ref="G2860">PERCENTILE(IF(ISERROR(F2860:F7859)=FALSE,F2860:F7859),CycleTimePercentile)</f>
        <v>0</v>
      </c>
      <c r="H2860" s="2" t="e">
        <f ca="1" xml:space="preserve"> IF(OR(Calculations!C2860 = "",Calculations!C2860 = WorkTypeString),  Calculations!K2860, NA())</f>
        <v>#N/A</v>
      </c>
      <c r="I2860" s="2" t="e">
        <f xml:space="preserve"> IF(Calculations!C2860 = DefectTypeString,  Calculations!K2860, NA())</f>
        <v>#N/A</v>
      </c>
    </row>
    <row r="2861" spans="1:9" x14ac:dyDescent="0.25">
      <c r="A2861" s="8" t="str">
        <f>Calculations!A2861</f>
        <v/>
      </c>
      <c r="B2861" s="2" t="str">
        <f t="shared" si="49"/>
        <v/>
      </c>
      <c r="C2861" s="10" t="str">
        <f>IFERROR(Calculations!J2861,"")</f>
        <v/>
      </c>
      <c r="D2861" s="10" t="str">
        <f xml:space="preserve"> IF(OR(Calculations!C2861 = "",Calculations!C2861 = WorkTypeString),  IFERROR(Calculations!J2861,""), NA())</f>
        <v/>
      </c>
      <c r="E2861" s="10">
        <f t="array" ref="E2861">PERCENTILE(IF(ISERROR(D2861:D7860)=FALSE,D2861:D7860),CycleTimePercentile)</f>
        <v>0</v>
      </c>
      <c r="F2861" s="2" t="e">
        <f xml:space="preserve"> IF(Calculations!C2861 = DefectTypeString,  IFERROR(Calculations!J2861,""), NA())</f>
        <v>#N/A</v>
      </c>
      <c r="G2861" s="10">
        <f t="array" ref="G2861">PERCENTILE(IF(ISERROR(F2861:F7860)=FALSE,F2861:F7860),CycleTimePercentile)</f>
        <v>0</v>
      </c>
      <c r="H2861" s="2" t="e">
        <f ca="1" xml:space="preserve"> IF(OR(Calculations!C2861 = "",Calculations!C2861 = WorkTypeString),  Calculations!K2861, NA())</f>
        <v>#N/A</v>
      </c>
      <c r="I2861" s="2" t="e">
        <f xml:space="preserve"> IF(Calculations!C2861 = DefectTypeString,  Calculations!K2861, NA())</f>
        <v>#N/A</v>
      </c>
    </row>
    <row r="2862" spans="1:9" x14ac:dyDescent="0.25">
      <c r="A2862" s="8" t="str">
        <f>Calculations!A2862</f>
        <v/>
      </c>
      <c r="B2862" s="2" t="str">
        <f t="shared" si="49"/>
        <v/>
      </c>
      <c r="C2862" s="10" t="str">
        <f>IFERROR(Calculations!J2862,"")</f>
        <v/>
      </c>
      <c r="D2862" s="10" t="str">
        <f xml:space="preserve"> IF(OR(Calculations!C2862 = "",Calculations!C2862 = WorkTypeString),  IFERROR(Calculations!J2862,""), NA())</f>
        <v/>
      </c>
      <c r="E2862" s="10">
        <f t="array" ref="E2862">PERCENTILE(IF(ISERROR(D2862:D7861)=FALSE,D2862:D7861),CycleTimePercentile)</f>
        <v>0</v>
      </c>
      <c r="F2862" s="2" t="e">
        <f xml:space="preserve"> IF(Calculations!C2862 = DefectTypeString,  IFERROR(Calculations!J2862,""), NA())</f>
        <v>#N/A</v>
      </c>
      <c r="G2862" s="10">
        <f t="array" ref="G2862">PERCENTILE(IF(ISERROR(F2862:F7861)=FALSE,F2862:F7861),CycleTimePercentile)</f>
        <v>0</v>
      </c>
      <c r="H2862" s="2" t="e">
        <f ca="1" xml:space="preserve"> IF(OR(Calculations!C2862 = "",Calculations!C2862 = WorkTypeString),  Calculations!K2862, NA())</f>
        <v>#N/A</v>
      </c>
      <c r="I2862" s="2" t="e">
        <f xml:space="preserve"> IF(Calculations!C2862 = DefectTypeString,  Calculations!K2862, NA())</f>
        <v>#N/A</v>
      </c>
    </row>
    <row r="2863" spans="1:9" x14ac:dyDescent="0.25">
      <c r="A2863" s="8" t="str">
        <f>Calculations!A2863</f>
        <v/>
      </c>
      <c r="B2863" s="2" t="str">
        <f t="shared" si="49"/>
        <v/>
      </c>
      <c r="C2863" s="10" t="str">
        <f>IFERROR(Calculations!J2863,"")</f>
        <v/>
      </c>
      <c r="D2863" s="10" t="str">
        <f xml:space="preserve"> IF(OR(Calculations!C2863 = "",Calculations!C2863 = WorkTypeString),  IFERROR(Calculations!J2863,""), NA())</f>
        <v/>
      </c>
      <c r="E2863" s="10">
        <f t="array" ref="E2863">PERCENTILE(IF(ISERROR(D2863:D7862)=FALSE,D2863:D7862),CycleTimePercentile)</f>
        <v>0</v>
      </c>
      <c r="F2863" s="2" t="e">
        <f xml:space="preserve"> IF(Calculations!C2863 = DefectTypeString,  IFERROR(Calculations!J2863,""), NA())</f>
        <v>#N/A</v>
      </c>
      <c r="G2863" s="10">
        <f t="array" ref="G2863">PERCENTILE(IF(ISERROR(F2863:F7862)=FALSE,F2863:F7862),CycleTimePercentile)</f>
        <v>0</v>
      </c>
      <c r="H2863" s="2" t="e">
        <f ca="1" xml:space="preserve"> IF(OR(Calculations!C2863 = "",Calculations!C2863 = WorkTypeString),  Calculations!K2863, NA())</f>
        <v>#N/A</v>
      </c>
      <c r="I2863" s="2" t="e">
        <f xml:space="preserve"> IF(Calculations!C2863 = DefectTypeString,  Calculations!K2863, NA())</f>
        <v>#N/A</v>
      </c>
    </row>
    <row r="2864" spans="1:9" x14ac:dyDescent="0.25">
      <c r="A2864" s="8" t="str">
        <f>Calculations!A2864</f>
        <v/>
      </c>
      <c r="B2864" s="2" t="str">
        <f t="shared" si="49"/>
        <v/>
      </c>
      <c r="C2864" s="10" t="str">
        <f>IFERROR(Calculations!J2864,"")</f>
        <v/>
      </c>
      <c r="D2864" s="10" t="str">
        <f xml:space="preserve"> IF(OR(Calculations!C2864 = "",Calculations!C2864 = WorkTypeString),  IFERROR(Calculations!J2864,""), NA())</f>
        <v/>
      </c>
      <c r="E2864" s="10">
        <f t="array" ref="E2864">PERCENTILE(IF(ISERROR(D2864:D7863)=FALSE,D2864:D7863),CycleTimePercentile)</f>
        <v>0</v>
      </c>
      <c r="F2864" s="2" t="e">
        <f xml:space="preserve"> IF(Calculations!C2864 = DefectTypeString,  IFERROR(Calculations!J2864,""), NA())</f>
        <v>#N/A</v>
      </c>
      <c r="G2864" s="10">
        <f t="array" ref="G2864">PERCENTILE(IF(ISERROR(F2864:F7863)=FALSE,F2864:F7863),CycleTimePercentile)</f>
        <v>0</v>
      </c>
      <c r="H2864" s="2" t="e">
        <f ca="1" xml:space="preserve"> IF(OR(Calculations!C2864 = "",Calculations!C2864 = WorkTypeString),  Calculations!K2864, NA())</f>
        <v>#N/A</v>
      </c>
      <c r="I2864" s="2" t="e">
        <f xml:space="preserve"> IF(Calculations!C2864 = DefectTypeString,  Calculations!K2864, NA())</f>
        <v>#N/A</v>
      </c>
    </row>
    <row r="2865" spans="1:9" x14ac:dyDescent="0.25">
      <c r="A2865" s="8" t="str">
        <f>Calculations!A2865</f>
        <v/>
      </c>
      <c r="B2865" s="2" t="str">
        <f t="shared" si="49"/>
        <v/>
      </c>
      <c r="C2865" s="10" t="str">
        <f>IFERROR(Calculations!J2865,"")</f>
        <v/>
      </c>
      <c r="D2865" s="10" t="str">
        <f xml:space="preserve"> IF(OR(Calculations!C2865 = "",Calculations!C2865 = WorkTypeString),  IFERROR(Calculations!J2865,""), NA())</f>
        <v/>
      </c>
      <c r="E2865" s="10">
        <f t="array" ref="E2865">PERCENTILE(IF(ISERROR(D2865:D7864)=FALSE,D2865:D7864),CycleTimePercentile)</f>
        <v>0</v>
      </c>
      <c r="F2865" s="2" t="e">
        <f xml:space="preserve"> IF(Calculations!C2865 = DefectTypeString,  IFERROR(Calculations!J2865,""), NA())</f>
        <v>#N/A</v>
      </c>
      <c r="G2865" s="10">
        <f t="array" ref="G2865">PERCENTILE(IF(ISERROR(F2865:F7864)=FALSE,F2865:F7864),CycleTimePercentile)</f>
        <v>0</v>
      </c>
      <c r="H2865" s="2" t="e">
        <f ca="1" xml:space="preserve"> IF(OR(Calculations!C2865 = "",Calculations!C2865 = WorkTypeString),  Calculations!K2865, NA())</f>
        <v>#N/A</v>
      </c>
      <c r="I2865" s="2" t="e">
        <f xml:space="preserve"> IF(Calculations!C2865 = DefectTypeString,  Calculations!K2865, NA())</f>
        <v>#N/A</v>
      </c>
    </row>
    <row r="2866" spans="1:9" x14ac:dyDescent="0.25">
      <c r="A2866" s="8" t="str">
        <f>Calculations!A2866</f>
        <v/>
      </c>
      <c r="B2866" s="2" t="str">
        <f t="shared" si="49"/>
        <v/>
      </c>
      <c r="C2866" s="10" t="str">
        <f>IFERROR(Calculations!J2866,"")</f>
        <v/>
      </c>
      <c r="D2866" s="10" t="str">
        <f xml:space="preserve"> IF(OR(Calculations!C2866 = "",Calculations!C2866 = WorkTypeString),  IFERROR(Calculations!J2866,""), NA())</f>
        <v/>
      </c>
      <c r="E2866" s="10">
        <f t="array" ref="E2866">PERCENTILE(IF(ISERROR(D2866:D7865)=FALSE,D2866:D7865),CycleTimePercentile)</f>
        <v>0</v>
      </c>
      <c r="F2866" s="2" t="e">
        <f xml:space="preserve"> IF(Calculations!C2866 = DefectTypeString,  IFERROR(Calculations!J2866,""), NA())</f>
        <v>#N/A</v>
      </c>
      <c r="G2866" s="10">
        <f t="array" ref="G2866">PERCENTILE(IF(ISERROR(F2866:F7865)=FALSE,F2866:F7865),CycleTimePercentile)</f>
        <v>0</v>
      </c>
      <c r="H2866" s="2" t="e">
        <f ca="1" xml:space="preserve"> IF(OR(Calculations!C2866 = "",Calculations!C2866 = WorkTypeString),  Calculations!K2866, NA())</f>
        <v>#N/A</v>
      </c>
      <c r="I2866" s="2" t="e">
        <f xml:space="preserve"> IF(Calculations!C2866 = DefectTypeString,  Calculations!K2866, NA())</f>
        <v>#N/A</v>
      </c>
    </row>
    <row r="2867" spans="1:9" x14ac:dyDescent="0.25">
      <c r="A2867" s="8" t="str">
        <f>Calculations!A2867</f>
        <v/>
      </c>
      <c r="B2867" s="2" t="str">
        <f t="shared" si="49"/>
        <v/>
      </c>
      <c r="C2867" s="10" t="str">
        <f>IFERROR(Calculations!J2867,"")</f>
        <v/>
      </c>
      <c r="D2867" s="10" t="str">
        <f xml:space="preserve"> IF(OR(Calculations!C2867 = "",Calculations!C2867 = WorkTypeString),  IFERROR(Calculations!J2867,""), NA())</f>
        <v/>
      </c>
      <c r="E2867" s="10">
        <f t="array" ref="E2867">PERCENTILE(IF(ISERROR(D2867:D7866)=FALSE,D2867:D7866),CycleTimePercentile)</f>
        <v>0</v>
      </c>
      <c r="F2867" s="2" t="e">
        <f xml:space="preserve"> IF(Calculations!C2867 = DefectTypeString,  IFERROR(Calculations!J2867,""), NA())</f>
        <v>#N/A</v>
      </c>
      <c r="G2867" s="10">
        <f t="array" ref="G2867">PERCENTILE(IF(ISERROR(F2867:F7866)=FALSE,F2867:F7866),CycleTimePercentile)</f>
        <v>0</v>
      </c>
      <c r="H2867" s="2" t="e">
        <f ca="1" xml:space="preserve"> IF(OR(Calculations!C2867 = "",Calculations!C2867 = WorkTypeString),  Calculations!K2867, NA())</f>
        <v>#N/A</v>
      </c>
      <c r="I2867" s="2" t="e">
        <f xml:space="preserve"> IF(Calculations!C2867 = DefectTypeString,  Calculations!K2867, NA())</f>
        <v>#N/A</v>
      </c>
    </row>
    <row r="2868" spans="1:9" x14ac:dyDescent="0.25">
      <c r="A2868" s="8" t="str">
        <f>Calculations!A2868</f>
        <v/>
      </c>
      <c r="B2868" s="2" t="str">
        <f t="shared" si="49"/>
        <v/>
      </c>
      <c r="C2868" s="10" t="str">
        <f>IFERROR(Calculations!J2868,"")</f>
        <v/>
      </c>
      <c r="D2868" s="10" t="str">
        <f xml:space="preserve"> IF(OR(Calculations!C2868 = "",Calculations!C2868 = WorkTypeString),  IFERROR(Calculations!J2868,""), NA())</f>
        <v/>
      </c>
      <c r="E2868" s="10">
        <f t="array" ref="E2868">PERCENTILE(IF(ISERROR(D2868:D7867)=FALSE,D2868:D7867),CycleTimePercentile)</f>
        <v>0</v>
      </c>
      <c r="F2868" s="2" t="e">
        <f xml:space="preserve"> IF(Calculations!C2868 = DefectTypeString,  IFERROR(Calculations!J2868,""), NA())</f>
        <v>#N/A</v>
      </c>
      <c r="G2868" s="10">
        <f t="array" ref="G2868">PERCENTILE(IF(ISERROR(F2868:F7867)=FALSE,F2868:F7867),CycleTimePercentile)</f>
        <v>0</v>
      </c>
      <c r="H2868" s="2" t="e">
        <f ca="1" xml:space="preserve"> IF(OR(Calculations!C2868 = "",Calculations!C2868 = WorkTypeString),  Calculations!K2868, NA())</f>
        <v>#N/A</v>
      </c>
      <c r="I2868" s="2" t="e">
        <f xml:space="preserve"> IF(Calculations!C2868 = DefectTypeString,  Calculations!K2868, NA())</f>
        <v>#N/A</v>
      </c>
    </row>
    <row r="2869" spans="1:9" x14ac:dyDescent="0.25">
      <c r="A2869" s="8" t="str">
        <f>Calculations!A2869</f>
        <v/>
      </c>
      <c r="B2869" s="2" t="str">
        <f t="shared" si="49"/>
        <v/>
      </c>
      <c r="C2869" s="10" t="str">
        <f>IFERROR(Calculations!J2869,"")</f>
        <v/>
      </c>
      <c r="D2869" s="10" t="str">
        <f xml:space="preserve"> IF(OR(Calculations!C2869 = "",Calculations!C2869 = WorkTypeString),  IFERROR(Calculations!J2869,""), NA())</f>
        <v/>
      </c>
      <c r="E2869" s="10">
        <f t="array" ref="E2869">PERCENTILE(IF(ISERROR(D2869:D7868)=FALSE,D2869:D7868),CycleTimePercentile)</f>
        <v>0</v>
      </c>
      <c r="F2869" s="2" t="e">
        <f xml:space="preserve"> IF(Calculations!C2869 = DefectTypeString,  IFERROR(Calculations!J2869,""), NA())</f>
        <v>#N/A</v>
      </c>
      <c r="G2869" s="10">
        <f t="array" ref="G2869">PERCENTILE(IF(ISERROR(F2869:F7868)=FALSE,F2869:F7868),CycleTimePercentile)</f>
        <v>0</v>
      </c>
      <c r="H2869" s="2" t="e">
        <f ca="1" xml:space="preserve"> IF(OR(Calculations!C2869 = "",Calculations!C2869 = WorkTypeString),  Calculations!K2869, NA())</f>
        <v>#N/A</v>
      </c>
      <c r="I2869" s="2" t="e">
        <f xml:space="preserve"> IF(Calculations!C2869 = DefectTypeString,  Calculations!K2869, NA())</f>
        <v>#N/A</v>
      </c>
    </row>
    <row r="2870" spans="1:9" x14ac:dyDescent="0.25">
      <c r="A2870" s="8" t="str">
        <f>Calculations!A2870</f>
        <v/>
      </c>
      <c r="B2870" s="2" t="str">
        <f t="shared" si="49"/>
        <v/>
      </c>
      <c r="C2870" s="10" t="str">
        <f>IFERROR(Calculations!J2870,"")</f>
        <v/>
      </c>
      <c r="D2870" s="10" t="str">
        <f xml:space="preserve"> IF(OR(Calculations!C2870 = "",Calculations!C2870 = WorkTypeString),  IFERROR(Calculations!J2870,""), NA())</f>
        <v/>
      </c>
      <c r="E2870" s="10">
        <f t="array" ref="E2870">PERCENTILE(IF(ISERROR(D2870:D7869)=FALSE,D2870:D7869),CycleTimePercentile)</f>
        <v>0</v>
      </c>
      <c r="F2870" s="2" t="e">
        <f xml:space="preserve"> IF(Calculations!C2870 = DefectTypeString,  IFERROR(Calculations!J2870,""), NA())</f>
        <v>#N/A</v>
      </c>
      <c r="G2870" s="10">
        <f t="array" ref="G2870">PERCENTILE(IF(ISERROR(F2870:F7869)=FALSE,F2870:F7869),CycleTimePercentile)</f>
        <v>0</v>
      </c>
      <c r="H2870" s="2" t="e">
        <f ca="1" xml:space="preserve"> IF(OR(Calculations!C2870 = "",Calculations!C2870 = WorkTypeString),  Calculations!K2870, NA())</f>
        <v>#N/A</v>
      </c>
      <c r="I2870" s="2" t="e">
        <f xml:space="preserve"> IF(Calculations!C2870 = DefectTypeString,  Calculations!K2870, NA())</f>
        <v>#N/A</v>
      </c>
    </row>
    <row r="2871" spans="1:9" x14ac:dyDescent="0.25">
      <c r="A2871" s="8" t="str">
        <f>Calculations!A2871</f>
        <v/>
      </c>
      <c r="B2871" s="2" t="str">
        <f t="shared" si="49"/>
        <v/>
      </c>
      <c r="C2871" s="10" t="str">
        <f>IFERROR(Calculations!J2871,"")</f>
        <v/>
      </c>
      <c r="D2871" s="10" t="str">
        <f xml:space="preserve"> IF(OR(Calculations!C2871 = "",Calculations!C2871 = WorkTypeString),  IFERROR(Calculations!J2871,""), NA())</f>
        <v/>
      </c>
      <c r="E2871" s="10">
        <f t="array" ref="E2871">PERCENTILE(IF(ISERROR(D2871:D7870)=FALSE,D2871:D7870),CycleTimePercentile)</f>
        <v>0</v>
      </c>
      <c r="F2871" s="2" t="e">
        <f xml:space="preserve"> IF(Calculations!C2871 = DefectTypeString,  IFERROR(Calculations!J2871,""), NA())</f>
        <v>#N/A</v>
      </c>
      <c r="G2871" s="10">
        <f t="array" ref="G2871">PERCENTILE(IF(ISERROR(F2871:F7870)=FALSE,F2871:F7870),CycleTimePercentile)</f>
        <v>0</v>
      </c>
      <c r="H2871" s="2" t="e">
        <f ca="1" xml:space="preserve"> IF(OR(Calculations!C2871 = "",Calculations!C2871 = WorkTypeString),  Calculations!K2871, NA())</f>
        <v>#N/A</v>
      </c>
      <c r="I2871" s="2" t="e">
        <f xml:space="preserve"> IF(Calculations!C2871 = DefectTypeString,  Calculations!K2871, NA())</f>
        <v>#N/A</v>
      </c>
    </row>
    <row r="2872" spans="1:9" x14ac:dyDescent="0.25">
      <c r="A2872" s="8" t="str">
        <f>Calculations!A2872</f>
        <v/>
      </c>
      <c r="B2872" s="2" t="str">
        <f t="shared" si="49"/>
        <v/>
      </c>
      <c r="C2872" s="10" t="str">
        <f>IFERROR(Calculations!J2872,"")</f>
        <v/>
      </c>
      <c r="D2872" s="10" t="str">
        <f xml:space="preserve"> IF(OR(Calculations!C2872 = "",Calculations!C2872 = WorkTypeString),  IFERROR(Calculations!J2872,""), NA())</f>
        <v/>
      </c>
      <c r="E2872" s="10">
        <f t="array" ref="E2872">PERCENTILE(IF(ISERROR(D2872:D7871)=FALSE,D2872:D7871),CycleTimePercentile)</f>
        <v>0</v>
      </c>
      <c r="F2872" s="2" t="e">
        <f xml:space="preserve"> IF(Calculations!C2872 = DefectTypeString,  IFERROR(Calculations!J2872,""), NA())</f>
        <v>#N/A</v>
      </c>
      <c r="G2872" s="10">
        <f t="array" ref="G2872">PERCENTILE(IF(ISERROR(F2872:F7871)=FALSE,F2872:F7871),CycleTimePercentile)</f>
        <v>0</v>
      </c>
      <c r="H2872" s="2" t="e">
        <f ca="1" xml:space="preserve"> IF(OR(Calculations!C2872 = "",Calculations!C2872 = WorkTypeString),  Calculations!K2872, NA())</f>
        <v>#N/A</v>
      </c>
      <c r="I2872" s="2" t="e">
        <f xml:space="preserve"> IF(Calculations!C2872 = DefectTypeString,  Calculations!K2872, NA())</f>
        <v>#N/A</v>
      </c>
    </row>
    <row r="2873" spans="1:9" x14ac:dyDescent="0.25">
      <c r="A2873" s="8" t="str">
        <f>Calculations!A2873</f>
        <v/>
      </c>
      <c r="B2873" s="2" t="str">
        <f t="shared" si="49"/>
        <v/>
      </c>
      <c r="C2873" s="10" t="str">
        <f>IFERROR(Calculations!J2873,"")</f>
        <v/>
      </c>
      <c r="D2873" s="10" t="str">
        <f xml:space="preserve"> IF(OR(Calculations!C2873 = "",Calculations!C2873 = WorkTypeString),  IFERROR(Calculations!J2873,""), NA())</f>
        <v/>
      </c>
      <c r="E2873" s="10">
        <f t="array" ref="E2873">PERCENTILE(IF(ISERROR(D2873:D7872)=FALSE,D2873:D7872),CycleTimePercentile)</f>
        <v>0</v>
      </c>
      <c r="F2873" s="2" t="e">
        <f xml:space="preserve"> IF(Calculations!C2873 = DefectTypeString,  IFERROR(Calculations!J2873,""), NA())</f>
        <v>#N/A</v>
      </c>
      <c r="G2873" s="10">
        <f t="array" ref="G2873">PERCENTILE(IF(ISERROR(F2873:F7872)=FALSE,F2873:F7872),CycleTimePercentile)</f>
        <v>0</v>
      </c>
      <c r="H2873" s="2" t="e">
        <f ca="1" xml:space="preserve"> IF(OR(Calculations!C2873 = "",Calculations!C2873 = WorkTypeString),  Calculations!K2873, NA())</f>
        <v>#N/A</v>
      </c>
      <c r="I2873" s="2" t="e">
        <f xml:space="preserve"> IF(Calculations!C2873 = DefectTypeString,  Calculations!K2873, NA())</f>
        <v>#N/A</v>
      </c>
    </row>
    <row r="2874" spans="1:9" x14ac:dyDescent="0.25">
      <c r="A2874" s="8" t="str">
        <f>Calculations!A2874</f>
        <v/>
      </c>
      <c r="B2874" s="2" t="str">
        <f t="shared" si="49"/>
        <v/>
      </c>
      <c r="C2874" s="10" t="str">
        <f>IFERROR(Calculations!J2874,"")</f>
        <v/>
      </c>
      <c r="D2874" s="10" t="str">
        <f xml:space="preserve"> IF(OR(Calculations!C2874 = "",Calculations!C2874 = WorkTypeString),  IFERROR(Calculations!J2874,""), NA())</f>
        <v/>
      </c>
      <c r="E2874" s="10">
        <f t="array" ref="E2874">PERCENTILE(IF(ISERROR(D2874:D7873)=FALSE,D2874:D7873),CycleTimePercentile)</f>
        <v>0</v>
      </c>
      <c r="F2874" s="2" t="e">
        <f xml:space="preserve"> IF(Calculations!C2874 = DefectTypeString,  IFERROR(Calculations!J2874,""), NA())</f>
        <v>#N/A</v>
      </c>
      <c r="G2874" s="10">
        <f t="array" ref="G2874">PERCENTILE(IF(ISERROR(F2874:F7873)=FALSE,F2874:F7873),CycleTimePercentile)</f>
        <v>0</v>
      </c>
      <c r="H2874" s="2" t="e">
        <f ca="1" xml:space="preserve"> IF(OR(Calculations!C2874 = "",Calculations!C2874 = WorkTypeString),  Calculations!K2874, NA())</f>
        <v>#N/A</v>
      </c>
      <c r="I2874" s="2" t="e">
        <f xml:space="preserve"> IF(Calculations!C2874 = DefectTypeString,  Calculations!K2874, NA())</f>
        <v>#N/A</v>
      </c>
    </row>
    <row r="2875" spans="1:9" x14ac:dyDescent="0.25">
      <c r="A2875" s="8" t="str">
        <f>Calculations!A2875</f>
        <v/>
      </c>
      <c r="B2875" s="2" t="str">
        <f t="shared" si="49"/>
        <v/>
      </c>
      <c r="C2875" s="10" t="str">
        <f>IFERROR(Calculations!J2875,"")</f>
        <v/>
      </c>
      <c r="D2875" s="10" t="str">
        <f xml:space="preserve"> IF(OR(Calculations!C2875 = "",Calculations!C2875 = WorkTypeString),  IFERROR(Calculations!J2875,""), NA())</f>
        <v/>
      </c>
      <c r="E2875" s="10">
        <f t="array" ref="E2875">PERCENTILE(IF(ISERROR(D2875:D7874)=FALSE,D2875:D7874),CycleTimePercentile)</f>
        <v>0</v>
      </c>
      <c r="F2875" s="2" t="e">
        <f xml:space="preserve"> IF(Calculations!C2875 = DefectTypeString,  IFERROR(Calculations!J2875,""), NA())</f>
        <v>#N/A</v>
      </c>
      <c r="G2875" s="10">
        <f t="array" ref="G2875">PERCENTILE(IF(ISERROR(F2875:F7874)=FALSE,F2875:F7874),CycleTimePercentile)</f>
        <v>0</v>
      </c>
      <c r="H2875" s="2" t="e">
        <f ca="1" xml:space="preserve"> IF(OR(Calculations!C2875 = "",Calculations!C2875 = WorkTypeString),  Calculations!K2875, NA())</f>
        <v>#N/A</v>
      </c>
      <c r="I2875" s="2" t="e">
        <f xml:space="preserve"> IF(Calculations!C2875 = DefectTypeString,  Calculations!K2875, NA())</f>
        <v>#N/A</v>
      </c>
    </row>
    <row r="2876" spans="1:9" x14ac:dyDescent="0.25">
      <c r="A2876" s="8" t="str">
        <f>Calculations!A2876</f>
        <v/>
      </c>
      <c r="B2876" s="2" t="str">
        <f t="shared" si="49"/>
        <v/>
      </c>
      <c r="C2876" s="10" t="str">
        <f>IFERROR(Calculations!J2876,"")</f>
        <v/>
      </c>
      <c r="D2876" s="10" t="str">
        <f xml:space="preserve"> IF(OR(Calculations!C2876 = "",Calculations!C2876 = WorkTypeString),  IFERROR(Calculations!J2876,""), NA())</f>
        <v/>
      </c>
      <c r="E2876" s="10">
        <f t="array" ref="E2876">PERCENTILE(IF(ISERROR(D2876:D7875)=FALSE,D2876:D7875),CycleTimePercentile)</f>
        <v>0</v>
      </c>
      <c r="F2876" s="2" t="e">
        <f xml:space="preserve"> IF(Calculations!C2876 = DefectTypeString,  IFERROR(Calculations!J2876,""), NA())</f>
        <v>#N/A</v>
      </c>
      <c r="G2876" s="10">
        <f t="array" ref="G2876">PERCENTILE(IF(ISERROR(F2876:F7875)=FALSE,F2876:F7875),CycleTimePercentile)</f>
        <v>0</v>
      </c>
      <c r="H2876" s="2" t="e">
        <f ca="1" xml:space="preserve"> IF(OR(Calculations!C2876 = "",Calculations!C2876 = WorkTypeString),  Calculations!K2876, NA())</f>
        <v>#N/A</v>
      </c>
      <c r="I2876" s="2" t="e">
        <f xml:space="preserve"> IF(Calculations!C2876 = DefectTypeString,  Calculations!K2876, NA())</f>
        <v>#N/A</v>
      </c>
    </row>
    <row r="2877" spans="1:9" x14ac:dyDescent="0.25">
      <c r="A2877" s="8" t="str">
        <f>Calculations!A2877</f>
        <v/>
      </c>
      <c r="B2877" s="2" t="str">
        <f t="shared" si="49"/>
        <v/>
      </c>
      <c r="C2877" s="10" t="str">
        <f>IFERROR(Calculations!J2877,"")</f>
        <v/>
      </c>
      <c r="D2877" s="10" t="str">
        <f xml:space="preserve"> IF(OR(Calculations!C2877 = "",Calculations!C2877 = WorkTypeString),  IFERROR(Calculations!J2877,""), NA())</f>
        <v/>
      </c>
      <c r="E2877" s="10">
        <f t="array" ref="E2877">PERCENTILE(IF(ISERROR(D2877:D7876)=FALSE,D2877:D7876),CycleTimePercentile)</f>
        <v>0</v>
      </c>
      <c r="F2877" s="2" t="e">
        <f xml:space="preserve"> IF(Calculations!C2877 = DefectTypeString,  IFERROR(Calculations!J2877,""), NA())</f>
        <v>#N/A</v>
      </c>
      <c r="G2877" s="10">
        <f t="array" ref="G2877">PERCENTILE(IF(ISERROR(F2877:F7876)=FALSE,F2877:F7876),CycleTimePercentile)</f>
        <v>0</v>
      </c>
      <c r="H2877" s="2" t="e">
        <f ca="1" xml:space="preserve"> IF(OR(Calculations!C2877 = "",Calculations!C2877 = WorkTypeString),  Calculations!K2877, NA())</f>
        <v>#N/A</v>
      </c>
      <c r="I2877" s="2" t="e">
        <f xml:space="preserve"> IF(Calculations!C2877 = DefectTypeString,  Calculations!K2877, NA())</f>
        <v>#N/A</v>
      </c>
    </row>
    <row r="2878" spans="1:9" x14ac:dyDescent="0.25">
      <c r="A2878" s="8" t="str">
        <f>Calculations!A2878</f>
        <v/>
      </c>
      <c r="B2878" s="2" t="str">
        <f t="shared" si="49"/>
        <v/>
      </c>
      <c r="C2878" s="10" t="str">
        <f>IFERROR(Calculations!J2878,"")</f>
        <v/>
      </c>
      <c r="D2878" s="10" t="str">
        <f xml:space="preserve"> IF(OR(Calculations!C2878 = "",Calculations!C2878 = WorkTypeString),  IFERROR(Calculations!J2878,""), NA())</f>
        <v/>
      </c>
      <c r="E2878" s="10">
        <f t="array" ref="E2878">PERCENTILE(IF(ISERROR(D2878:D7877)=FALSE,D2878:D7877),CycleTimePercentile)</f>
        <v>0</v>
      </c>
      <c r="F2878" s="2" t="e">
        <f xml:space="preserve"> IF(Calculations!C2878 = DefectTypeString,  IFERROR(Calculations!J2878,""), NA())</f>
        <v>#N/A</v>
      </c>
      <c r="G2878" s="10">
        <f t="array" ref="G2878">PERCENTILE(IF(ISERROR(F2878:F7877)=FALSE,F2878:F7877),CycleTimePercentile)</f>
        <v>0</v>
      </c>
      <c r="H2878" s="2" t="e">
        <f ca="1" xml:space="preserve"> IF(OR(Calculations!C2878 = "",Calculations!C2878 = WorkTypeString),  Calculations!K2878, NA())</f>
        <v>#N/A</v>
      </c>
      <c r="I2878" s="2" t="e">
        <f xml:space="preserve"> IF(Calculations!C2878 = DefectTypeString,  Calculations!K2878, NA())</f>
        <v>#N/A</v>
      </c>
    </row>
    <row r="2879" spans="1:9" x14ac:dyDescent="0.25">
      <c r="A2879" s="8" t="str">
        <f>Calculations!A2879</f>
        <v/>
      </c>
      <c r="B2879" s="2" t="str">
        <f t="shared" si="49"/>
        <v/>
      </c>
      <c r="C2879" s="10" t="str">
        <f>IFERROR(Calculations!J2879,"")</f>
        <v/>
      </c>
      <c r="D2879" s="10" t="str">
        <f xml:space="preserve"> IF(OR(Calculations!C2879 = "",Calculations!C2879 = WorkTypeString),  IFERROR(Calculations!J2879,""), NA())</f>
        <v/>
      </c>
      <c r="E2879" s="10">
        <f t="array" ref="E2879">PERCENTILE(IF(ISERROR(D2879:D7878)=FALSE,D2879:D7878),CycleTimePercentile)</f>
        <v>0</v>
      </c>
      <c r="F2879" s="2" t="e">
        <f xml:space="preserve"> IF(Calculations!C2879 = DefectTypeString,  IFERROR(Calculations!J2879,""), NA())</f>
        <v>#N/A</v>
      </c>
      <c r="G2879" s="10">
        <f t="array" ref="G2879">PERCENTILE(IF(ISERROR(F2879:F7878)=FALSE,F2879:F7878),CycleTimePercentile)</f>
        <v>0</v>
      </c>
      <c r="H2879" s="2" t="e">
        <f ca="1" xml:space="preserve"> IF(OR(Calculations!C2879 = "",Calculations!C2879 = WorkTypeString),  Calculations!K2879, NA())</f>
        <v>#N/A</v>
      </c>
      <c r="I2879" s="2" t="e">
        <f xml:space="preserve"> IF(Calculations!C2879 = DefectTypeString,  Calculations!K2879, NA())</f>
        <v>#N/A</v>
      </c>
    </row>
    <row r="2880" spans="1:9" x14ac:dyDescent="0.25">
      <c r="A2880" s="8" t="str">
        <f>Calculations!A2880</f>
        <v/>
      </c>
      <c r="B2880" s="2" t="str">
        <f t="shared" si="49"/>
        <v/>
      </c>
      <c r="C2880" s="10" t="str">
        <f>IFERROR(Calculations!J2880,"")</f>
        <v/>
      </c>
      <c r="D2880" s="10" t="str">
        <f xml:space="preserve"> IF(OR(Calculations!C2880 = "",Calculations!C2880 = WorkTypeString),  IFERROR(Calculations!J2880,""), NA())</f>
        <v/>
      </c>
      <c r="E2880" s="10">
        <f t="array" ref="E2880">PERCENTILE(IF(ISERROR(D2880:D7879)=FALSE,D2880:D7879),CycleTimePercentile)</f>
        <v>0</v>
      </c>
      <c r="F2880" s="2" t="e">
        <f xml:space="preserve"> IF(Calculations!C2880 = DefectTypeString,  IFERROR(Calculations!J2880,""), NA())</f>
        <v>#N/A</v>
      </c>
      <c r="G2880" s="10">
        <f t="array" ref="G2880">PERCENTILE(IF(ISERROR(F2880:F7879)=FALSE,F2880:F7879),CycleTimePercentile)</f>
        <v>0</v>
      </c>
      <c r="H2880" s="2" t="e">
        <f ca="1" xml:space="preserve"> IF(OR(Calculations!C2880 = "",Calculations!C2880 = WorkTypeString),  Calculations!K2880, NA())</f>
        <v>#N/A</v>
      </c>
      <c r="I2880" s="2" t="e">
        <f xml:space="preserve"> IF(Calculations!C2880 = DefectTypeString,  Calculations!K2880, NA())</f>
        <v>#N/A</v>
      </c>
    </row>
    <row r="2881" spans="1:9" x14ac:dyDescent="0.25">
      <c r="A2881" s="8" t="str">
        <f>Calculations!A2881</f>
        <v/>
      </c>
      <c r="B2881" s="2" t="str">
        <f t="shared" si="49"/>
        <v/>
      </c>
      <c r="C2881" s="10" t="str">
        <f>IFERROR(Calculations!J2881,"")</f>
        <v/>
      </c>
      <c r="D2881" s="10" t="str">
        <f xml:space="preserve"> IF(OR(Calculations!C2881 = "",Calculations!C2881 = WorkTypeString),  IFERROR(Calculations!J2881,""), NA())</f>
        <v/>
      </c>
      <c r="E2881" s="10">
        <f t="array" ref="E2881">PERCENTILE(IF(ISERROR(D2881:D7880)=FALSE,D2881:D7880),CycleTimePercentile)</f>
        <v>0</v>
      </c>
      <c r="F2881" s="2" t="e">
        <f xml:space="preserve"> IF(Calculations!C2881 = DefectTypeString,  IFERROR(Calculations!J2881,""), NA())</f>
        <v>#N/A</v>
      </c>
      <c r="G2881" s="10">
        <f t="array" ref="G2881">PERCENTILE(IF(ISERROR(F2881:F7880)=FALSE,F2881:F7880),CycleTimePercentile)</f>
        <v>0</v>
      </c>
      <c r="H2881" s="2" t="e">
        <f ca="1" xml:space="preserve"> IF(OR(Calculations!C2881 = "",Calculations!C2881 = WorkTypeString),  Calculations!K2881, NA())</f>
        <v>#N/A</v>
      </c>
      <c r="I2881" s="2" t="e">
        <f xml:space="preserve"> IF(Calculations!C2881 = DefectTypeString,  Calculations!K2881, NA())</f>
        <v>#N/A</v>
      </c>
    </row>
    <row r="2882" spans="1:9" x14ac:dyDescent="0.25">
      <c r="A2882" s="8" t="str">
        <f>Calculations!A2882</f>
        <v/>
      </c>
      <c r="B2882" s="2" t="str">
        <f t="shared" si="49"/>
        <v/>
      </c>
      <c r="C2882" s="10" t="str">
        <f>IFERROR(Calculations!J2882,"")</f>
        <v/>
      </c>
      <c r="D2882" s="10" t="str">
        <f xml:space="preserve"> IF(OR(Calculations!C2882 = "",Calculations!C2882 = WorkTypeString),  IFERROR(Calculations!J2882,""), NA())</f>
        <v/>
      </c>
      <c r="E2882" s="10">
        <f t="array" ref="E2882">PERCENTILE(IF(ISERROR(D2882:D7881)=FALSE,D2882:D7881),CycleTimePercentile)</f>
        <v>0</v>
      </c>
      <c r="F2882" s="2" t="e">
        <f xml:space="preserve"> IF(Calculations!C2882 = DefectTypeString,  IFERROR(Calculations!J2882,""), NA())</f>
        <v>#N/A</v>
      </c>
      <c r="G2882" s="10">
        <f t="array" ref="G2882">PERCENTILE(IF(ISERROR(F2882:F7881)=FALSE,F2882:F7881),CycleTimePercentile)</f>
        <v>0</v>
      </c>
      <c r="H2882" s="2" t="e">
        <f ca="1" xml:space="preserve"> IF(OR(Calculations!C2882 = "",Calculations!C2882 = WorkTypeString),  Calculations!K2882, NA())</f>
        <v>#N/A</v>
      </c>
      <c r="I2882" s="2" t="e">
        <f xml:space="preserve"> IF(Calculations!C2882 = DefectTypeString,  Calculations!K2882, NA())</f>
        <v>#N/A</v>
      </c>
    </row>
    <row r="2883" spans="1:9" x14ac:dyDescent="0.25">
      <c r="A2883" s="8" t="str">
        <f>Calculations!A2883</f>
        <v/>
      </c>
      <c r="B2883" s="2" t="str">
        <f t="shared" ref="B2883:B2946" si="50">IF(ISNUMBER(A2883),YEAR(A2883)&amp;"-"&amp;TEXT(MONTH(A2883),"00")&amp;"-"&amp;TEXT(DAY(A2883),"00")&amp;"-"&amp;TEXT(HOUR(A2883),"00"),"")</f>
        <v/>
      </c>
      <c r="C2883" s="10" t="str">
        <f>IFERROR(Calculations!J2883,"")</f>
        <v/>
      </c>
      <c r="D2883" s="10" t="str">
        <f xml:space="preserve"> IF(OR(Calculations!C2883 = "",Calculations!C2883 = WorkTypeString),  IFERROR(Calculations!J2883,""), NA())</f>
        <v/>
      </c>
      <c r="E2883" s="10">
        <f t="array" ref="E2883">PERCENTILE(IF(ISERROR(D2883:D7882)=FALSE,D2883:D7882),CycleTimePercentile)</f>
        <v>0</v>
      </c>
      <c r="F2883" s="2" t="e">
        <f xml:space="preserve"> IF(Calculations!C2883 = DefectTypeString,  IFERROR(Calculations!J2883,""), NA())</f>
        <v>#N/A</v>
      </c>
      <c r="G2883" s="10">
        <f t="array" ref="G2883">PERCENTILE(IF(ISERROR(F2883:F7882)=FALSE,F2883:F7882),CycleTimePercentile)</f>
        <v>0</v>
      </c>
      <c r="H2883" s="2" t="e">
        <f ca="1" xml:space="preserve"> IF(OR(Calculations!C2883 = "",Calculations!C2883 = WorkTypeString),  Calculations!K2883, NA())</f>
        <v>#N/A</v>
      </c>
      <c r="I2883" s="2" t="e">
        <f xml:space="preserve"> IF(Calculations!C2883 = DefectTypeString,  Calculations!K2883, NA())</f>
        <v>#N/A</v>
      </c>
    </row>
    <row r="2884" spans="1:9" x14ac:dyDescent="0.25">
      <c r="A2884" s="8" t="str">
        <f>Calculations!A2884</f>
        <v/>
      </c>
      <c r="B2884" s="2" t="str">
        <f t="shared" si="50"/>
        <v/>
      </c>
      <c r="C2884" s="10" t="str">
        <f>IFERROR(Calculations!J2884,"")</f>
        <v/>
      </c>
      <c r="D2884" s="10" t="str">
        <f xml:space="preserve"> IF(OR(Calculations!C2884 = "",Calculations!C2884 = WorkTypeString),  IFERROR(Calculations!J2884,""), NA())</f>
        <v/>
      </c>
      <c r="E2884" s="10">
        <f t="array" ref="E2884">PERCENTILE(IF(ISERROR(D2884:D7883)=FALSE,D2884:D7883),CycleTimePercentile)</f>
        <v>0</v>
      </c>
      <c r="F2884" s="2" t="e">
        <f xml:space="preserve"> IF(Calculations!C2884 = DefectTypeString,  IFERROR(Calculations!J2884,""), NA())</f>
        <v>#N/A</v>
      </c>
      <c r="G2884" s="10">
        <f t="array" ref="G2884">PERCENTILE(IF(ISERROR(F2884:F7883)=FALSE,F2884:F7883),CycleTimePercentile)</f>
        <v>0</v>
      </c>
      <c r="H2884" s="2" t="e">
        <f ca="1" xml:space="preserve"> IF(OR(Calculations!C2884 = "",Calculations!C2884 = WorkTypeString),  Calculations!K2884, NA())</f>
        <v>#N/A</v>
      </c>
      <c r="I2884" s="2" t="e">
        <f xml:space="preserve"> IF(Calculations!C2884 = DefectTypeString,  Calculations!K2884, NA())</f>
        <v>#N/A</v>
      </c>
    </row>
    <row r="2885" spans="1:9" x14ac:dyDescent="0.25">
      <c r="A2885" s="8" t="str">
        <f>Calculations!A2885</f>
        <v/>
      </c>
      <c r="B2885" s="2" t="str">
        <f t="shared" si="50"/>
        <v/>
      </c>
      <c r="C2885" s="10" t="str">
        <f>IFERROR(Calculations!J2885,"")</f>
        <v/>
      </c>
      <c r="D2885" s="10" t="str">
        <f xml:space="preserve"> IF(OR(Calculations!C2885 = "",Calculations!C2885 = WorkTypeString),  IFERROR(Calculations!J2885,""), NA())</f>
        <v/>
      </c>
      <c r="E2885" s="10">
        <f t="array" ref="E2885">PERCENTILE(IF(ISERROR(D2885:D7884)=FALSE,D2885:D7884),CycleTimePercentile)</f>
        <v>0</v>
      </c>
      <c r="F2885" s="2" t="e">
        <f xml:space="preserve"> IF(Calculations!C2885 = DefectTypeString,  IFERROR(Calculations!J2885,""), NA())</f>
        <v>#N/A</v>
      </c>
      <c r="G2885" s="10">
        <f t="array" ref="G2885">PERCENTILE(IF(ISERROR(F2885:F7884)=FALSE,F2885:F7884),CycleTimePercentile)</f>
        <v>0</v>
      </c>
      <c r="H2885" s="2" t="e">
        <f ca="1" xml:space="preserve"> IF(OR(Calculations!C2885 = "",Calculations!C2885 = WorkTypeString),  Calculations!K2885, NA())</f>
        <v>#N/A</v>
      </c>
      <c r="I2885" s="2" t="e">
        <f xml:space="preserve"> IF(Calculations!C2885 = DefectTypeString,  Calculations!K2885, NA())</f>
        <v>#N/A</v>
      </c>
    </row>
    <row r="2886" spans="1:9" x14ac:dyDescent="0.25">
      <c r="A2886" s="8" t="str">
        <f>Calculations!A2886</f>
        <v/>
      </c>
      <c r="B2886" s="2" t="str">
        <f t="shared" si="50"/>
        <v/>
      </c>
      <c r="C2886" s="10" t="str">
        <f>IFERROR(Calculations!J2886,"")</f>
        <v/>
      </c>
      <c r="D2886" s="10" t="str">
        <f xml:space="preserve"> IF(OR(Calculations!C2886 = "",Calculations!C2886 = WorkTypeString),  IFERROR(Calculations!J2886,""), NA())</f>
        <v/>
      </c>
      <c r="E2886" s="10">
        <f t="array" ref="E2886">PERCENTILE(IF(ISERROR(D2886:D7885)=FALSE,D2886:D7885),CycleTimePercentile)</f>
        <v>0</v>
      </c>
      <c r="F2886" s="2" t="e">
        <f xml:space="preserve"> IF(Calculations!C2886 = DefectTypeString,  IFERROR(Calculations!J2886,""), NA())</f>
        <v>#N/A</v>
      </c>
      <c r="G2886" s="10">
        <f t="array" ref="G2886">PERCENTILE(IF(ISERROR(F2886:F7885)=FALSE,F2886:F7885),CycleTimePercentile)</f>
        <v>0</v>
      </c>
      <c r="H2886" s="2" t="e">
        <f ca="1" xml:space="preserve"> IF(OR(Calculations!C2886 = "",Calculations!C2886 = WorkTypeString),  Calculations!K2886, NA())</f>
        <v>#N/A</v>
      </c>
      <c r="I2886" s="2" t="e">
        <f xml:space="preserve"> IF(Calculations!C2886 = DefectTypeString,  Calculations!K2886, NA())</f>
        <v>#N/A</v>
      </c>
    </row>
    <row r="2887" spans="1:9" x14ac:dyDescent="0.25">
      <c r="A2887" s="8" t="str">
        <f>Calculations!A2887</f>
        <v/>
      </c>
      <c r="B2887" s="2" t="str">
        <f t="shared" si="50"/>
        <v/>
      </c>
      <c r="C2887" s="10" t="str">
        <f>IFERROR(Calculations!J2887,"")</f>
        <v/>
      </c>
      <c r="D2887" s="10" t="str">
        <f xml:space="preserve"> IF(OR(Calculations!C2887 = "",Calculations!C2887 = WorkTypeString),  IFERROR(Calculations!J2887,""), NA())</f>
        <v/>
      </c>
      <c r="E2887" s="10">
        <f t="array" ref="E2887">PERCENTILE(IF(ISERROR(D2887:D7886)=FALSE,D2887:D7886),CycleTimePercentile)</f>
        <v>0</v>
      </c>
      <c r="F2887" s="2" t="e">
        <f xml:space="preserve"> IF(Calculations!C2887 = DefectTypeString,  IFERROR(Calculations!J2887,""), NA())</f>
        <v>#N/A</v>
      </c>
      <c r="G2887" s="10">
        <f t="array" ref="G2887">PERCENTILE(IF(ISERROR(F2887:F7886)=FALSE,F2887:F7886),CycleTimePercentile)</f>
        <v>0</v>
      </c>
      <c r="H2887" s="2" t="e">
        <f ca="1" xml:space="preserve"> IF(OR(Calculations!C2887 = "",Calculations!C2887 = WorkTypeString),  Calculations!K2887, NA())</f>
        <v>#N/A</v>
      </c>
      <c r="I2887" s="2" t="e">
        <f xml:space="preserve"> IF(Calculations!C2887 = DefectTypeString,  Calculations!K2887, NA())</f>
        <v>#N/A</v>
      </c>
    </row>
    <row r="2888" spans="1:9" x14ac:dyDescent="0.25">
      <c r="A2888" s="8" t="str">
        <f>Calculations!A2888</f>
        <v/>
      </c>
      <c r="B2888" s="2" t="str">
        <f t="shared" si="50"/>
        <v/>
      </c>
      <c r="C2888" s="10" t="str">
        <f>IFERROR(Calculations!J2888,"")</f>
        <v/>
      </c>
      <c r="D2888" s="10" t="str">
        <f xml:space="preserve"> IF(OR(Calculations!C2888 = "",Calculations!C2888 = WorkTypeString),  IFERROR(Calculations!J2888,""), NA())</f>
        <v/>
      </c>
      <c r="E2888" s="10">
        <f t="array" ref="E2888">PERCENTILE(IF(ISERROR(D2888:D7887)=FALSE,D2888:D7887),CycleTimePercentile)</f>
        <v>0</v>
      </c>
      <c r="F2888" s="2" t="e">
        <f xml:space="preserve"> IF(Calculations!C2888 = DefectTypeString,  IFERROR(Calculations!J2888,""), NA())</f>
        <v>#N/A</v>
      </c>
      <c r="G2888" s="10">
        <f t="array" ref="G2888">PERCENTILE(IF(ISERROR(F2888:F7887)=FALSE,F2888:F7887),CycleTimePercentile)</f>
        <v>0</v>
      </c>
      <c r="H2888" s="2" t="e">
        <f ca="1" xml:space="preserve"> IF(OR(Calculations!C2888 = "",Calculations!C2888 = WorkTypeString),  Calculations!K2888, NA())</f>
        <v>#N/A</v>
      </c>
      <c r="I2888" s="2" t="e">
        <f xml:space="preserve"> IF(Calculations!C2888 = DefectTypeString,  Calculations!K2888, NA())</f>
        <v>#N/A</v>
      </c>
    </row>
    <row r="2889" spans="1:9" x14ac:dyDescent="0.25">
      <c r="A2889" s="8" t="str">
        <f>Calculations!A2889</f>
        <v/>
      </c>
      <c r="B2889" s="2" t="str">
        <f t="shared" si="50"/>
        <v/>
      </c>
      <c r="C2889" s="10" t="str">
        <f>IFERROR(Calculations!J2889,"")</f>
        <v/>
      </c>
      <c r="D2889" s="10" t="str">
        <f xml:space="preserve"> IF(OR(Calculations!C2889 = "",Calculations!C2889 = WorkTypeString),  IFERROR(Calculations!J2889,""), NA())</f>
        <v/>
      </c>
      <c r="E2889" s="10">
        <f t="array" ref="E2889">PERCENTILE(IF(ISERROR(D2889:D7888)=FALSE,D2889:D7888),CycleTimePercentile)</f>
        <v>0</v>
      </c>
      <c r="F2889" s="2" t="e">
        <f xml:space="preserve"> IF(Calculations!C2889 = DefectTypeString,  IFERROR(Calculations!J2889,""), NA())</f>
        <v>#N/A</v>
      </c>
      <c r="G2889" s="10">
        <f t="array" ref="G2889">PERCENTILE(IF(ISERROR(F2889:F7888)=FALSE,F2889:F7888),CycleTimePercentile)</f>
        <v>0</v>
      </c>
      <c r="H2889" s="2" t="e">
        <f ca="1" xml:space="preserve"> IF(OR(Calculations!C2889 = "",Calculations!C2889 = WorkTypeString),  Calculations!K2889, NA())</f>
        <v>#N/A</v>
      </c>
      <c r="I2889" s="2" t="e">
        <f xml:space="preserve"> IF(Calculations!C2889 = DefectTypeString,  Calculations!K2889, NA())</f>
        <v>#N/A</v>
      </c>
    </row>
    <row r="2890" spans="1:9" x14ac:dyDescent="0.25">
      <c r="A2890" s="8" t="str">
        <f>Calculations!A2890</f>
        <v/>
      </c>
      <c r="B2890" s="2" t="str">
        <f t="shared" si="50"/>
        <v/>
      </c>
      <c r="C2890" s="10" t="str">
        <f>IFERROR(Calculations!J2890,"")</f>
        <v/>
      </c>
      <c r="D2890" s="10" t="str">
        <f xml:space="preserve"> IF(OR(Calculations!C2890 = "",Calculations!C2890 = WorkTypeString),  IFERROR(Calculations!J2890,""), NA())</f>
        <v/>
      </c>
      <c r="E2890" s="10">
        <f t="array" ref="E2890">PERCENTILE(IF(ISERROR(D2890:D7889)=FALSE,D2890:D7889),CycleTimePercentile)</f>
        <v>0</v>
      </c>
      <c r="F2890" s="2" t="e">
        <f xml:space="preserve"> IF(Calculations!C2890 = DefectTypeString,  IFERROR(Calculations!J2890,""), NA())</f>
        <v>#N/A</v>
      </c>
      <c r="G2890" s="10">
        <f t="array" ref="G2890">PERCENTILE(IF(ISERROR(F2890:F7889)=FALSE,F2890:F7889),CycleTimePercentile)</f>
        <v>0</v>
      </c>
      <c r="H2890" s="2" t="e">
        <f ca="1" xml:space="preserve"> IF(OR(Calculations!C2890 = "",Calculations!C2890 = WorkTypeString),  Calculations!K2890, NA())</f>
        <v>#N/A</v>
      </c>
      <c r="I2890" s="2" t="e">
        <f xml:space="preserve"> IF(Calculations!C2890 = DefectTypeString,  Calculations!K2890, NA())</f>
        <v>#N/A</v>
      </c>
    </row>
    <row r="2891" spans="1:9" x14ac:dyDescent="0.25">
      <c r="A2891" s="8" t="str">
        <f>Calculations!A2891</f>
        <v/>
      </c>
      <c r="B2891" s="2" t="str">
        <f t="shared" si="50"/>
        <v/>
      </c>
      <c r="C2891" s="10" t="str">
        <f>IFERROR(Calculations!J2891,"")</f>
        <v/>
      </c>
      <c r="D2891" s="10" t="str">
        <f xml:space="preserve"> IF(OR(Calculations!C2891 = "",Calculations!C2891 = WorkTypeString),  IFERROR(Calculations!J2891,""), NA())</f>
        <v/>
      </c>
      <c r="E2891" s="10">
        <f t="array" ref="E2891">PERCENTILE(IF(ISERROR(D2891:D7890)=FALSE,D2891:D7890),CycleTimePercentile)</f>
        <v>0</v>
      </c>
      <c r="F2891" s="2" t="e">
        <f xml:space="preserve"> IF(Calculations!C2891 = DefectTypeString,  IFERROR(Calculations!J2891,""), NA())</f>
        <v>#N/A</v>
      </c>
      <c r="G2891" s="10">
        <f t="array" ref="G2891">PERCENTILE(IF(ISERROR(F2891:F7890)=FALSE,F2891:F7890),CycleTimePercentile)</f>
        <v>0</v>
      </c>
      <c r="H2891" s="2" t="e">
        <f ca="1" xml:space="preserve"> IF(OR(Calculations!C2891 = "",Calculations!C2891 = WorkTypeString),  Calculations!K2891, NA())</f>
        <v>#N/A</v>
      </c>
      <c r="I2891" s="2" t="e">
        <f xml:space="preserve"> IF(Calculations!C2891 = DefectTypeString,  Calculations!K2891, NA())</f>
        <v>#N/A</v>
      </c>
    </row>
    <row r="2892" spans="1:9" x14ac:dyDescent="0.25">
      <c r="A2892" s="8" t="str">
        <f>Calculations!A2892</f>
        <v/>
      </c>
      <c r="B2892" s="2" t="str">
        <f t="shared" si="50"/>
        <v/>
      </c>
      <c r="C2892" s="10" t="str">
        <f>IFERROR(Calculations!J2892,"")</f>
        <v/>
      </c>
      <c r="D2892" s="10" t="str">
        <f xml:space="preserve"> IF(OR(Calculations!C2892 = "",Calculations!C2892 = WorkTypeString),  IFERROR(Calculations!J2892,""), NA())</f>
        <v/>
      </c>
      <c r="E2892" s="10">
        <f t="array" ref="E2892">PERCENTILE(IF(ISERROR(D2892:D7891)=FALSE,D2892:D7891),CycleTimePercentile)</f>
        <v>0</v>
      </c>
      <c r="F2892" s="2" t="e">
        <f xml:space="preserve"> IF(Calculations!C2892 = DefectTypeString,  IFERROR(Calculations!J2892,""), NA())</f>
        <v>#N/A</v>
      </c>
      <c r="G2892" s="10">
        <f t="array" ref="G2892">PERCENTILE(IF(ISERROR(F2892:F7891)=FALSE,F2892:F7891),CycleTimePercentile)</f>
        <v>0</v>
      </c>
      <c r="H2892" s="2" t="e">
        <f ca="1" xml:space="preserve"> IF(OR(Calculations!C2892 = "",Calculations!C2892 = WorkTypeString),  Calculations!K2892, NA())</f>
        <v>#N/A</v>
      </c>
      <c r="I2892" s="2" t="e">
        <f xml:space="preserve"> IF(Calculations!C2892 = DefectTypeString,  Calculations!K2892, NA())</f>
        <v>#N/A</v>
      </c>
    </row>
    <row r="2893" spans="1:9" x14ac:dyDescent="0.25">
      <c r="A2893" s="8" t="str">
        <f>Calculations!A2893</f>
        <v/>
      </c>
      <c r="B2893" s="2" t="str">
        <f t="shared" si="50"/>
        <v/>
      </c>
      <c r="C2893" s="10" t="str">
        <f>IFERROR(Calculations!J2893,"")</f>
        <v/>
      </c>
      <c r="D2893" s="10" t="str">
        <f xml:space="preserve"> IF(OR(Calculations!C2893 = "",Calculations!C2893 = WorkTypeString),  IFERROR(Calculations!J2893,""), NA())</f>
        <v/>
      </c>
      <c r="E2893" s="10">
        <f t="array" ref="E2893">PERCENTILE(IF(ISERROR(D2893:D7892)=FALSE,D2893:D7892),CycleTimePercentile)</f>
        <v>0</v>
      </c>
      <c r="F2893" s="2" t="e">
        <f xml:space="preserve"> IF(Calculations!C2893 = DefectTypeString,  IFERROR(Calculations!J2893,""), NA())</f>
        <v>#N/A</v>
      </c>
      <c r="G2893" s="10">
        <f t="array" ref="G2893">PERCENTILE(IF(ISERROR(F2893:F7892)=FALSE,F2893:F7892),CycleTimePercentile)</f>
        <v>0</v>
      </c>
      <c r="H2893" s="2" t="e">
        <f ca="1" xml:space="preserve"> IF(OR(Calculations!C2893 = "",Calculations!C2893 = WorkTypeString),  Calculations!K2893, NA())</f>
        <v>#N/A</v>
      </c>
      <c r="I2893" s="2" t="e">
        <f xml:space="preserve"> IF(Calculations!C2893 = DefectTypeString,  Calculations!K2893, NA())</f>
        <v>#N/A</v>
      </c>
    </row>
    <row r="2894" spans="1:9" x14ac:dyDescent="0.25">
      <c r="A2894" s="8" t="str">
        <f>Calculations!A2894</f>
        <v/>
      </c>
      <c r="B2894" s="2" t="str">
        <f t="shared" si="50"/>
        <v/>
      </c>
      <c r="C2894" s="10" t="str">
        <f>IFERROR(Calculations!J2894,"")</f>
        <v/>
      </c>
      <c r="D2894" s="10" t="str">
        <f xml:space="preserve"> IF(OR(Calculations!C2894 = "",Calculations!C2894 = WorkTypeString),  IFERROR(Calculations!J2894,""), NA())</f>
        <v/>
      </c>
      <c r="E2894" s="10">
        <f t="array" ref="E2894">PERCENTILE(IF(ISERROR(D2894:D7893)=FALSE,D2894:D7893),CycleTimePercentile)</f>
        <v>0</v>
      </c>
      <c r="F2894" s="2" t="e">
        <f xml:space="preserve"> IF(Calculations!C2894 = DefectTypeString,  IFERROR(Calculations!J2894,""), NA())</f>
        <v>#N/A</v>
      </c>
      <c r="G2894" s="10">
        <f t="array" ref="G2894">PERCENTILE(IF(ISERROR(F2894:F7893)=FALSE,F2894:F7893),CycleTimePercentile)</f>
        <v>0</v>
      </c>
      <c r="H2894" s="2" t="e">
        <f ca="1" xml:space="preserve"> IF(OR(Calculations!C2894 = "",Calculations!C2894 = WorkTypeString),  Calculations!K2894, NA())</f>
        <v>#N/A</v>
      </c>
      <c r="I2894" s="2" t="e">
        <f xml:space="preserve"> IF(Calculations!C2894 = DefectTypeString,  Calculations!K2894, NA())</f>
        <v>#N/A</v>
      </c>
    </row>
    <row r="2895" spans="1:9" x14ac:dyDescent="0.25">
      <c r="A2895" s="8" t="str">
        <f>Calculations!A2895</f>
        <v/>
      </c>
      <c r="B2895" s="2" t="str">
        <f t="shared" si="50"/>
        <v/>
      </c>
      <c r="C2895" s="10" t="str">
        <f>IFERROR(Calculations!J2895,"")</f>
        <v/>
      </c>
      <c r="D2895" s="10" t="str">
        <f xml:space="preserve"> IF(OR(Calculations!C2895 = "",Calculations!C2895 = WorkTypeString),  IFERROR(Calculations!J2895,""), NA())</f>
        <v/>
      </c>
      <c r="E2895" s="10">
        <f t="array" ref="E2895">PERCENTILE(IF(ISERROR(D2895:D7894)=FALSE,D2895:D7894),CycleTimePercentile)</f>
        <v>0</v>
      </c>
      <c r="F2895" s="2" t="e">
        <f xml:space="preserve"> IF(Calculations!C2895 = DefectTypeString,  IFERROR(Calculations!J2895,""), NA())</f>
        <v>#N/A</v>
      </c>
      <c r="G2895" s="10">
        <f t="array" ref="G2895">PERCENTILE(IF(ISERROR(F2895:F7894)=FALSE,F2895:F7894),CycleTimePercentile)</f>
        <v>0</v>
      </c>
      <c r="H2895" s="2" t="e">
        <f ca="1" xml:space="preserve"> IF(OR(Calculations!C2895 = "",Calculations!C2895 = WorkTypeString),  Calculations!K2895, NA())</f>
        <v>#N/A</v>
      </c>
      <c r="I2895" s="2" t="e">
        <f xml:space="preserve"> IF(Calculations!C2895 = DefectTypeString,  Calculations!K2895, NA())</f>
        <v>#N/A</v>
      </c>
    </row>
    <row r="2896" spans="1:9" x14ac:dyDescent="0.25">
      <c r="A2896" s="8" t="str">
        <f>Calculations!A2896</f>
        <v/>
      </c>
      <c r="B2896" s="2" t="str">
        <f t="shared" si="50"/>
        <v/>
      </c>
      <c r="C2896" s="10" t="str">
        <f>IFERROR(Calculations!J2896,"")</f>
        <v/>
      </c>
      <c r="D2896" s="10" t="str">
        <f xml:space="preserve"> IF(OR(Calculations!C2896 = "",Calculations!C2896 = WorkTypeString),  IFERROR(Calculations!J2896,""), NA())</f>
        <v/>
      </c>
      <c r="E2896" s="10">
        <f t="array" ref="E2896">PERCENTILE(IF(ISERROR(D2896:D7895)=FALSE,D2896:D7895),CycleTimePercentile)</f>
        <v>0</v>
      </c>
      <c r="F2896" s="2" t="e">
        <f xml:space="preserve"> IF(Calculations!C2896 = DefectTypeString,  IFERROR(Calculations!J2896,""), NA())</f>
        <v>#N/A</v>
      </c>
      <c r="G2896" s="10">
        <f t="array" ref="G2896">PERCENTILE(IF(ISERROR(F2896:F7895)=FALSE,F2896:F7895),CycleTimePercentile)</f>
        <v>0</v>
      </c>
      <c r="H2896" s="2" t="e">
        <f ca="1" xml:space="preserve"> IF(OR(Calculations!C2896 = "",Calculations!C2896 = WorkTypeString),  Calculations!K2896, NA())</f>
        <v>#N/A</v>
      </c>
      <c r="I2896" s="2" t="e">
        <f xml:space="preserve"> IF(Calculations!C2896 = DefectTypeString,  Calculations!K2896, NA())</f>
        <v>#N/A</v>
      </c>
    </row>
    <row r="2897" spans="1:9" x14ac:dyDescent="0.25">
      <c r="A2897" s="8" t="str">
        <f>Calculations!A2897</f>
        <v/>
      </c>
      <c r="B2897" s="2" t="str">
        <f t="shared" si="50"/>
        <v/>
      </c>
      <c r="C2897" s="10" t="str">
        <f>IFERROR(Calculations!J2897,"")</f>
        <v/>
      </c>
      <c r="D2897" s="10" t="str">
        <f xml:space="preserve"> IF(OR(Calculations!C2897 = "",Calculations!C2897 = WorkTypeString),  IFERROR(Calculations!J2897,""), NA())</f>
        <v/>
      </c>
      <c r="E2897" s="10">
        <f t="array" ref="E2897">PERCENTILE(IF(ISERROR(D2897:D7896)=FALSE,D2897:D7896),CycleTimePercentile)</f>
        <v>0</v>
      </c>
      <c r="F2897" s="2" t="e">
        <f xml:space="preserve"> IF(Calculations!C2897 = DefectTypeString,  IFERROR(Calculations!J2897,""), NA())</f>
        <v>#N/A</v>
      </c>
      <c r="G2897" s="10">
        <f t="array" ref="G2897">PERCENTILE(IF(ISERROR(F2897:F7896)=FALSE,F2897:F7896),CycleTimePercentile)</f>
        <v>0</v>
      </c>
      <c r="H2897" s="2" t="e">
        <f ca="1" xml:space="preserve"> IF(OR(Calculations!C2897 = "",Calculations!C2897 = WorkTypeString),  Calculations!K2897, NA())</f>
        <v>#N/A</v>
      </c>
      <c r="I2897" s="2" t="e">
        <f xml:space="preserve"> IF(Calculations!C2897 = DefectTypeString,  Calculations!K2897, NA())</f>
        <v>#N/A</v>
      </c>
    </row>
    <row r="2898" spans="1:9" x14ac:dyDescent="0.25">
      <c r="A2898" s="8" t="str">
        <f>Calculations!A2898</f>
        <v/>
      </c>
      <c r="B2898" s="2" t="str">
        <f t="shared" si="50"/>
        <v/>
      </c>
      <c r="C2898" s="10" t="str">
        <f>IFERROR(Calculations!J2898,"")</f>
        <v/>
      </c>
      <c r="D2898" s="10" t="str">
        <f xml:space="preserve"> IF(OR(Calculations!C2898 = "",Calculations!C2898 = WorkTypeString),  IFERROR(Calculations!J2898,""), NA())</f>
        <v/>
      </c>
      <c r="E2898" s="10">
        <f t="array" ref="E2898">PERCENTILE(IF(ISERROR(D2898:D7897)=FALSE,D2898:D7897),CycleTimePercentile)</f>
        <v>0</v>
      </c>
      <c r="F2898" s="2" t="e">
        <f xml:space="preserve"> IF(Calculations!C2898 = DefectTypeString,  IFERROR(Calculations!J2898,""), NA())</f>
        <v>#N/A</v>
      </c>
      <c r="G2898" s="10">
        <f t="array" ref="G2898">PERCENTILE(IF(ISERROR(F2898:F7897)=FALSE,F2898:F7897),CycleTimePercentile)</f>
        <v>0</v>
      </c>
      <c r="H2898" s="2" t="e">
        <f ca="1" xml:space="preserve"> IF(OR(Calculations!C2898 = "",Calculations!C2898 = WorkTypeString),  Calculations!K2898, NA())</f>
        <v>#N/A</v>
      </c>
      <c r="I2898" s="2" t="e">
        <f xml:space="preserve"> IF(Calculations!C2898 = DefectTypeString,  Calculations!K2898, NA())</f>
        <v>#N/A</v>
      </c>
    </row>
    <row r="2899" spans="1:9" x14ac:dyDescent="0.25">
      <c r="A2899" s="8" t="str">
        <f>Calculations!A2899</f>
        <v/>
      </c>
      <c r="B2899" s="2" t="str">
        <f t="shared" si="50"/>
        <v/>
      </c>
      <c r="C2899" s="10" t="str">
        <f>IFERROR(Calculations!J2899,"")</f>
        <v/>
      </c>
      <c r="D2899" s="10" t="str">
        <f xml:space="preserve"> IF(OR(Calculations!C2899 = "",Calculations!C2899 = WorkTypeString),  IFERROR(Calculations!J2899,""), NA())</f>
        <v/>
      </c>
      <c r="E2899" s="10">
        <f t="array" ref="E2899">PERCENTILE(IF(ISERROR(D2899:D7898)=FALSE,D2899:D7898),CycleTimePercentile)</f>
        <v>0</v>
      </c>
      <c r="F2899" s="2" t="e">
        <f xml:space="preserve"> IF(Calculations!C2899 = DefectTypeString,  IFERROR(Calculations!J2899,""), NA())</f>
        <v>#N/A</v>
      </c>
      <c r="G2899" s="10">
        <f t="array" ref="G2899">PERCENTILE(IF(ISERROR(F2899:F7898)=FALSE,F2899:F7898),CycleTimePercentile)</f>
        <v>0</v>
      </c>
      <c r="H2899" s="2" t="e">
        <f ca="1" xml:space="preserve"> IF(OR(Calculations!C2899 = "",Calculations!C2899 = WorkTypeString),  Calculations!K2899, NA())</f>
        <v>#N/A</v>
      </c>
      <c r="I2899" s="2" t="e">
        <f xml:space="preserve"> IF(Calculations!C2899 = DefectTypeString,  Calculations!K2899, NA())</f>
        <v>#N/A</v>
      </c>
    </row>
    <row r="2900" spans="1:9" x14ac:dyDescent="0.25">
      <c r="A2900" s="8" t="str">
        <f>Calculations!A2900</f>
        <v/>
      </c>
      <c r="B2900" s="2" t="str">
        <f t="shared" si="50"/>
        <v/>
      </c>
      <c r="C2900" s="10" t="str">
        <f>IFERROR(Calculations!J2900,"")</f>
        <v/>
      </c>
      <c r="D2900" s="10" t="str">
        <f xml:space="preserve"> IF(OR(Calculations!C2900 = "",Calculations!C2900 = WorkTypeString),  IFERROR(Calculations!J2900,""), NA())</f>
        <v/>
      </c>
      <c r="E2900" s="10">
        <f t="array" ref="E2900">PERCENTILE(IF(ISERROR(D2900:D7899)=FALSE,D2900:D7899),CycleTimePercentile)</f>
        <v>0</v>
      </c>
      <c r="F2900" s="2" t="e">
        <f xml:space="preserve"> IF(Calculations!C2900 = DefectTypeString,  IFERROR(Calculations!J2900,""), NA())</f>
        <v>#N/A</v>
      </c>
      <c r="G2900" s="10">
        <f t="array" ref="G2900">PERCENTILE(IF(ISERROR(F2900:F7899)=FALSE,F2900:F7899),CycleTimePercentile)</f>
        <v>0</v>
      </c>
      <c r="H2900" s="2" t="e">
        <f ca="1" xml:space="preserve"> IF(OR(Calculations!C2900 = "",Calculations!C2900 = WorkTypeString),  Calculations!K2900, NA())</f>
        <v>#N/A</v>
      </c>
      <c r="I2900" s="2" t="e">
        <f xml:space="preserve"> IF(Calculations!C2900 = DefectTypeString,  Calculations!K2900, NA())</f>
        <v>#N/A</v>
      </c>
    </row>
    <row r="2901" spans="1:9" x14ac:dyDescent="0.25">
      <c r="A2901" s="8" t="str">
        <f>Calculations!A2901</f>
        <v/>
      </c>
      <c r="B2901" s="2" t="str">
        <f t="shared" si="50"/>
        <v/>
      </c>
      <c r="C2901" s="10" t="str">
        <f>IFERROR(Calculations!J2901,"")</f>
        <v/>
      </c>
      <c r="D2901" s="10" t="str">
        <f xml:space="preserve"> IF(OR(Calculations!C2901 = "",Calculations!C2901 = WorkTypeString),  IFERROR(Calculations!J2901,""), NA())</f>
        <v/>
      </c>
      <c r="E2901" s="10">
        <f t="array" ref="E2901">PERCENTILE(IF(ISERROR(D2901:D7900)=FALSE,D2901:D7900),CycleTimePercentile)</f>
        <v>0</v>
      </c>
      <c r="F2901" s="2" t="e">
        <f xml:space="preserve"> IF(Calculations!C2901 = DefectTypeString,  IFERROR(Calculations!J2901,""), NA())</f>
        <v>#N/A</v>
      </c>
      <c r="G2901" s="10">
        <f t="array" ref="G2901">PERCENTILE(IF(ISERROR(F2901:F7900)=FALSE,F2901:F7900),CycleTimePercentile)</f>
        <v>0</v>
      </c>
      <c r="H2901" s="2" t="e">
        <f ca="1" xml:space="preserve"> IF(OR(Calculations!C2901 = "",Calculations!C2901 = WorkTypeString),  Calculations!K2901, NA())</f>
        <v>#N/A</v>
      </c>
      <c r="I2901" s="2" t="e">
        <f xml:space="preserve"> IF(Calculations!C2901 = DefectTypeString,  Calculations!K2901, NA())</f>
        <v>#N/A</v>
      </c>
    </row>
    <row r="2902" spans="1:9" x14ac:dyDescent="0.25">
      <c r="A2902" s="8" t="str">
        <f>Calculations!A2902</f>
        <v/>
      </c>
      <c r="B2902" s="2" t="str">
        <f t="shared" si="50"/>
        <v/>
      </c>
      <c r="C2902" s="10" t="str">
        <f>IFERROR(Calculations!J2902,"")</f>
        <v/>
      </c>
      <c r="D2902" s="10" t="str">
        <f xml:space="preserve"> IF(OR(Calculations!C2902 = "",Calculations!C2902 = WorkTypeString),  IFERROR(Calculations!J2902,""), NA())</f>
        <v/>
      </c>
      <c r="E2902" s="10">
        <f t="array" ref="E2902">PERCENTILE(IF(ISERROR(D2902:D7901)=FALSE,D2902:D7901),CycleTimePercentile)</f>
        <v>0</v>
      </c>
      <c r="F2902" s="2" t="e">
        <f xml:space="preserve"> IF(Calculations!C2902 = DefectTypeString,  IFERROR(Calculations!J2902,""), NA())</f>
        <v>#N/A</v>
      </c>
      <c r="G2902" s="10">
        <f t="array" ref="G2902">PERCENTILE(IF(ISERROR(F2902:F7901)=FALSE,F2902:F7901),CycleTimePercentile)</f>
        <v>0</v>
      </c>
      <c r="H2902" s="2" t="e">
        <f ca="1" xml:space="preserve"> IF(OR(Calculations!C2902 = "",Calculations!C2902 = WorkTypeString),  Calculations!K2902, NA())</f>
        <v>#N/A</v>
      </c>
      <c r="I2902" s="2" t="e">
        <f xml:space="preserve"> IF(Calculations!C2902 = DefectTypeString,  Calculations!K2902, NA())</f>
        <v>#N/A</v>
      </c>
    </row>
    <row r="2903" spans="1:9" x14ac:dyDescent="0.25">
      <c r="A2903" s="8" t="str">
        <f>Calculations!A2903</f>
        <v/>
      </c>
      <c r="B2903" s="2" t="str">
        <f t="shared" si="50"/>
        <v/>
      </c>
      <c r="C2903" s="10" t="str">
        <f>IFERROR(Calculations!J2903,"")</f>
        <v/>
      </c>
      <c r="D2903" s="10" t="str">
        <f xml:space="preserve"> IF(OR(Calculations!C2903 = "",Calculations!C2903 = WorkTypeString),  IFERROR(Calculations!J2903,""), NA())</f>
        <v/>
      </c>
      <c r="E2903" s="10">
        <f t="array" ref="E2903">PERCENTILE(IF(ISERROR(D2903:D7902)=FALSE,D2903:D7902),CycleTimePercentile)</f>
        <v>0</v>
      </c>
      <c r="F2903" s="2" t="e">
        <f xml:space="preserve"> IF(Calculations!C2903 = DefectTypeString,  IFERROR(Calculations!J2903,""), NA())</f>
        <v>#N/A</v>
      </c>
      <c r="G2903" s="10">
        <f t="array" ref="G2903">PERCENTILE(IF(ISERROR(F2903:F7902)=FALSE,F2903:F7902),CycleTimePercentile)</f>
        <v>0</v>
      </c>
      <c r="H2903" s="2" t="e">
        <f ca="1" xml:space="preserve"> IF(OR(Calculations!C2903 = "",Calculations!C2903 = WorkTypeString),  Calculations!K2903, NA())</f>
        <v>#N/A</v>
      </c>
      <c r="I2903" s="2" t="e">
        <f xml:space="preserve"> IF(Calculations!C2903 = DefectTypeString,  Calculations!K2903, NA())</f>
        <v>#N/A</v>
      </c>
    </row>
    <row r="2904" spans="1:9" x14ac:dyDescent="0.25">
      <c r="A2904" s="8" t="str">
        <f>Calculations!A2904</f>
        <v/>
      </c>
      <c r="B2904" s="2" t="str">
        <f t="shared" si="50"/>
        <v/>
      </c>
      <c r="C2904" s="10" t="str">
        <f>IFERROR(Calculations!J2904,"")</f>
        <v/>
      </c>
      <c r="D2904" s="10" t="str">
        <f xml:space="preserve"> IF(OR(Calculations!C2904 = "",Calculations!C2904 = WorkTypeString),  IFERROR(Calculations!J2904,""), NA())</f>
        <v/>
      </c>
      <c r="E2904" s="10">
        <f t="array" ref="E2904">PERCENTILE(IF(ISERROR(D2904:D7903)=FALSE,D2904:D7903),CycleTimePercentile)</f>
        <v>0</v>
      </c>
      <c r="F2904" s="2" t="e">
        <f xml:space="preserve"> IF(Calculations!C2904 = DefectTypeString,  IFERROR(Calculations!J2904,""), NA())</f>
        <v>#N/A</v>
      </c>
      <c r="G2904" s="10">
        <f t="array" ref="G2904">PERCENTILE(IF(ISERROR(F2904:F7903)=FALSE,F2904:F7903),CycleTimePercentile)</f>
        <v>0</v>
      </c>
      <c r="H2904" s="2" t="e">
        <f ca="1" xml:space="preserve"> IF(OR(Calculations!C2904 = "",Calculations!C2904 = WorkTypeString),  Calculations!K2904, NA())</f>
        <v>#N/A</v>
      </c>
      <c r="I2904" s="2" t="e">
        <f xml:space="preserve"> IF(Calculations!C2904 = DefectTypeString,  Calculations!K2904, NA())</f>
        <v>#N/A</v>
      </c>
    </row>
    <row r="2905" spans="1:9" x14ac:dyDescent="0.25">
      <c r="A2905" s="8" t="str">
        <f>Calculations!A2905</f>
        <v/>
      </c>
      <c r="B2905" s="2" t="str">
        <f t="shared" si="50"/>
        <v/>
      </c>
      <c r="C2905" s="10" t="str">
        <f>IFERROR(Calculations!J2905,"")</f>
        <v/>
      </c>
      <c r="D2905" s="10" t="str">
        <f xml:space="preserve"> IF(OR(Calculations!C2905 = "",Calculations!C2905 = WorkTypeString),  IFERROR(Calculations!J2905,""), NA())</f>
        <v/>
      </c>
      <c r="E2905" s="10">
        <f t="array" ref="E2905">PERCENTILE(IF(ISERROR(D2905:D7904)=FALSE,D2905:D7904),CycleTimePercentile)</f>
        <v>0</v>
      </c>
      <c r="F2905" s="2" t="e">
        <f xml:space="preserve"> IF(Calculations!C2905 = DefectTypeString,  IFERROR(Calculations!J2905,""), NA())</f>
        <v>#N/A</v>
      </c>
      <c r="G2905" s="10">
        <f t="array" ref="G2905">PERCENTILE(IF(ISERROR(F2905:F7904)=FALSE,F2905:F7904),CycleTimePercentile)</f>
        <v>0</v>
      </c>
      <c r="H2905" s="2" t="e">
        <f ca="1" xml:space="preserve"> IF(OR(Calculations!C2905 = "",Calculations!C2905 = WorkTypeString),  Calculations!K2905, NA())</f>
        <v>#N/A</v>
      </c>
      <c r="I2905" s="2" t="e">
        <f xml:space="preserve"> IF(Calculations!C2905 = DefectTypeString,  Calculations!K2905, NA())</f>
        <v>#N/A</v>
      </c>
    </row>
    <row r="2906" spans="1:9" x14ac:dyDescent="0.25">
      <c r="A2906" s="8" t="str">
        <f>Calculations!A2906</f>
        <v/>
      </c>
      <c r="B2906" s="2" t="str">
        <f t="shared" si="50"/>
        <v/>
      </c>
      <c r="C2906" s="10" t="str">
        <f>IFERROR(Calculations!J2906,"")</f>
        <v/>
      </c>
      <c r="D2906" s="10" t="str">
        <f xml:space="preserve"> IF(OR(Calculations!C2906 = "",Calculations!C2906 = WorkTypeString),  IFERROR(Calculations!J2906,""), NA())</f>
        <v/>
      </c>
      <c r="E2906" s="10">
        <f t="array" ref="E2906">PERCENTILE(IF(ISERROR(D2906:D7905)=FALSE,D2906:D7905),CycleTimePercentile)</f>
        <v>0</v>
      </c>
      <c r="F2906" s="2" t="e">
        <f xml:space="preserve"> IF(Calculations!C2906 = DefectTypeString,  IFERROR(Calculations!J2906,""), NA())</f>
        <v>#N/A</v>
      </c>
      <c r="G2906" s="10">
        <f t="array" ref="G2906">PERCENTILE(IF(ISERROR(F2906:F7905)=FALSE,F2906:F7905),CycleTimePercentile)</f>
        <v>0</v>
      </c>
      <c r="H2906" s="2" t="e">
        <f ca="1" xml:space="preserve"> IF(OR(Calculations!C2906 = "",Calculations!C2906 = WorkTypeString),  Calculations!K2906, NA())</f>
        <v>#N/A</v>
      </c>
      <c r="I2906" s="2" t="e">
        <f xml:space="preserve"> IF(Calculations!C2906 = DefectTypeString,  Calculations!K2906, NA())</f>
        <v>#N/A</v>
      </c>
    </row>
    <row r="2907" spans="1:9" x14ac:dyDescent="0.25">
      <c r="A2907" s="8" t="str">
        <f>Calculations!A2907</f>
        <v/>
      </c>
      <c r="B2907" s="2" t="str">
        <f t="shared" si="50"/>
        <v/>
      </c>
      <c r="C2907" s="10" t="str">
        <f>IFERROR(Calculations!J2907,"")</f>
        <v/>
      </c>
      <c r="D2907" s="10" t="str">
        <f xml:space="preserve"> IF(OR(Calculations!C2907 = "",Calculations!C2907 = WorkTypeString),  IFERROR(Calculations!J2907,""), NA())</f>
        <v/>
      </c>
      <c r="E2907" s="10">
        <f t="array" ref="E2907">PERCENTILE(IF(ISERROR(D2907:D7906)=FALSE,D2907:D7906),CycleTimePercentile)</f>
        <v>0</v>
      </c>
      <c r="F2907" s="2" t="e">
        <f xml:space="preserve"> IF(Calculations!C2907 = DefectTypeString,  IFERROR(Calculations!J2907,""), NA())</f>
        <v>#N/A</v>
      </c>
      <c r="G2907" s="10">
        <f t="array" ref="G2907">PERCENTILE(IF(ISERROR(F2907:F7906)=FALSE,F2907:F7906),CycleTimePercentile)</f>
        <v>0</v>
      </c>
      <c r="H2907" s="2" t="e">
        <f ca="1" xml:space="preserve"> IF(OR(Calculations!C2907 = "",Calculations!C2907 = WorkTypeString),  Calculations!K2907, NA())</f>
        <v>#N/A</v>
      </c>
      <c r="I2907" s="2" t="e">
        <f xml:space="preserve"> IF(Calculations!C2907 = DefectTypeString,  Calculations!K2907, NA())</f>
        <v>#N/A</v>
      </c>
    </row>
    <row r="2908" spans="1:9" x14ac:dyDescent="0.25">
      <c r="A2908" s="8" t="str">
        <f>Calculations!A2908</f>
        <v/>
      </c>
      <c r="B2908" s="2" t="str">
        <f t="shared" si="50"/>
        <v/>
      </c>
      <c r="C2908" s="10" t="str">
        <f>IFERROR(Calculations!J2908,"")</f>
        <v/>
      </c>
      <c r="D2908" s="10" t="str">
        <f xml:space="preserve"> IF(OR(Calculations!C2908 = "",Calculations!C2908 = WorkTypeString),  IFERROR(Calculations!J2908,""), NA())</f>
        <v/>
      </c>
      <c r="E2908" s="10">
        <f t="array" ref="E2908">PERCENTILE(IF(ISERROR(D2908:D7907)=FALSE,D2908:D7907),CycleTimePercentile)</f>
        <v>0</v>
      </c>
      <c r="F2908" s="2" t="e">
        <f xml:space="preserve"> IF(Calculations!C2908 = DefectTypeString,  IFERROR(Calculations!J2908,""), NA())</f>
        <v>#N/A</v>
      </c>
      <c r="G2908" s="10">
        <f t="array" ref="G2908">PERCENTILE(IF(ISERROR(F2908:F7907)=FALSE,F2908:F7907),CycleTimePercentile)</f>
        <v>0</v>
      </c>
      <c r="H2908" s="2" t="e">
        <f ca="1" xml:space="preserve"> IF(OR(Calculations!C2908 = "",Calculations!C2908 = WorkTypeString),  Calculations!K2908, NA())</f>
        <v>#N/A</v>
      </c>
      <c r="I2908" s="2" t="e">
        <f xml:space="preserve"> IF(Calculations!C2908 = DefectTypeString,  Calculations!K2908, NA())</f>
        <v>#N/A</v>
      </c>
    </row>
    <row r="2909" spans="1:9" x14ac:dyDescent="0.25">
      <c r="A2909" s="8" t="str">
        <f>Calculations!A2909</f>
        <v/>
      </c>
      <c r="B2909" s="2" t="str">
        <f t="shared" si="50"/>
        <v/>
      </c>
      <c r="C2909" s="10" t="str">
        <f>IFERROR(Calculations!J2909,"")</f>
        <v/>
      </c>
      <c r="D2909" s="10" t="str">
        <f xml:space="preserve"> IF(OR(Calculations!C2909 = "",Calculations!C2909 = WorkTypeString),  IFERROR(Calculations!J2909,""), NA())</f>
        <v/>
      </c>
      <c r="E2909" s="10">
        <f t="array" ref="E2909">PERCENTILE(IF(ISERROR(D2909:D7908)=FALSE,D2909:D7908),CycleTimePercentile)</f>
        <v>0</v>
      </c>
      <c r="F2909" s="2" t="e">
        <f xml:space="preserve"> IF(Calculations!C2909 = DefectTypeString,  IFERROR(Calculations!J2909,""), NA())</f>
        <v>#N/A</v>
      </c>
      <c r="G2909" s="10">
        <f t="array" ref="G2909">PERCENTILE(IF(ISERROR(F2909:F7908)=FALSE,F2909:F7908),CycleTimePercentile)</f>
        <v>0</v>
      </c>
      <c r="H2909" s="2" t="e">
        <f ca="1" xml:space="preserve"> IF(OR(Calculations!C2909 = "",Calculations!C2909 = WorkTypeString),  Calculations!K2909, NA())</f>
        <v>#N/A</v>
      </c>
      <c r="I2909" s="2" t="e">
        <f xml:space="preserve"> IF(Calculations!C2909 = DefectTypeString,  Calculations!K2909, NA())</f>
        <v>#N/A</v>
      </c>
    </row>
    <row r="2910" spans="1:9" x14ac:dyDescent="0.25">
      <c r="A2910" s="8" t="str">
        <f>Calculations!A2910</f>
        <v/>
      </c>
      <c r="B2910" s="2" t="str">
        <f t="shared" si="50"/>
        <v/>
      </c>
      <c r="C2910" s="10" t="str">
        <f>IFERROR(Calculations!J2910,"")</f>
        <v/>
      </c>
      <c r="D2910" s="10" t="str">
        <f xml:space="preserve"> IF(OR(Calculations!C2910 = "",Calculations!C2910 = WorkTypeString),  IFERROR(Calculations!J2910,""), NA())</f>
        <v/>
      </c>
      <c r="E2910" s="10">
        <f t="array" ref="E2910">PERCENTILE(IF(ISERROR(D2910:D7909)=FALSE,D2910:D7909),CycleTimePercentile)</f>
        <v>0</v>
      </c>
      <c r="F2910" s="2" t="e">
        <f xml:space="preserve"> IF(Calculations!C2910 = DefectTypeString,  IFERROR(Calculations!J2910,""), NA())</f>
        <v>#N/A</v>
      </c>
      <c r="G2910" s="10">
        <f t="array" ref="G2910">PERCENTILE(IF(ISERROR(F2910:F7909)=FALSE,F2910:F7909),CycleTimePercentile)</f>
        <v>0</v>
      </c>
      <c r="H2910" s="2" t="e">
        <f ca="1" xml:space="preserve"> IF(OR(Calculations!C2910 = "",Calculations!C2910 = WorkTypeString),  Calculations!K2910, NA())</f>
        <v>#N/A</v>
      </c>
      <c r="I2910" s="2" t="e">
        <f xml:space="preserve"> IF(Calculations!C2910 = DefectTypeString,  Calculations!K2910, NA())</f>
        <v>#N/A</v>
      </c>
    </row>
    <row r="2911" spans="1:9" x14ac:dyDescent="0.25">
      <c r="A2911" s="8" t="str">
        <f>Calculations!A2911</f>
        <v/>
      </c>
      <c r="B2911" s="2" t="str">
        <f t="shared" si="50"/>
        <v/>
      </c>
      <c r="C2911" s="10" t="str">
        <f>IFERROR(Calculations!J2911,"")</f>
        <v/>
      </c>
      <c r="D2911" s="10" t="str">
        <f xml:space="preserve"> IF(OR(Calculations!C2911 = "",Calculations!C2911 = WorkTypeString),  IFERROR(Calculations!J2911,""), NA())</f>
        <v/>
      </c>
      <c r="E2911" s="10">
        <f t="array" ref="E2911">PERCENTILE(IF(ISERROR(D2911:D7910)=FALSE,D2911:D7910),CycleTimePercentile)</f>
        <v>0</v>
      </c>
      <c r="F2911" s="2" t="e">
        <f xml:space="preserve"> IF(Calculations!C2911 = DefectTypeString,  IFERROR(Calculations!J2911,""), NA())</f>
        <v>#N/A</v>
      </c>
      <c r="G2911" s="10">
        <f t="array" ref="G2911">PERCENTILE(IF(ISERROR(F2911:F7910)=FALSE,F2911:F7910),CycleTimePercentile)</f>
        <v>0</v>
      </c>
      <c r="H2911" s="2" t="e">
        <f ca="1" xml:space="preserve"> IF(OR(Calculations!C2911 = "",Calculations!C2911 = WorkTypeString),  Calculations!K2911, NA())</f>
        <v>#N/A</v>
      </c>
      <c r="I2911" s="2" t="e">
        <f xml:space="preserve"> IF(Calculations!C2911 = DefectTypeString,  Calculations!K2911, NA())</f>
        <v>#N/A</v>
      </c>
    </row>
    <row r="2912" spans="1:9" x14ac:dyDescent="0.25">
      <c r="A2912" s="8" t="str">
        <f>Calculations!A2912</f>
        <v/>
      </c>
      <c r="B2912" s="2" t="str">
        <f t="shared" si="50"/>
        <v/>
      </c>
      <c r="C2912" s="10" t="str">
        <f>IFERROR(Calculations!J2912,"")</f>
        <v/>
      </c>
      <c r="D2912" s="10" t="str">
        <f xml:space="preserve"> IF(OR(Calculations!C2912 = "",Calculations!C2912 = WorkTypeString),  IFERROR(Calculations!J2912,""), NA())</f>
        <v/>
      </c>
      <c r="E2912" s="10">
        <f t="array" ref="E2912">PERCENTILE(IF(ISERROR(D2912:D7911)=FALSE,D2912:D7911),CycleTimePercentile)</f>
        <v>0</v>
      </c>
      <c r="F2912" s="2" t="e">
        <f xml:space="preserve"> IF(Calculations!C2912 = DefectTypeString,  IFERROR(Calculations!J2912,""), NA())</f>
        <v>#N/A</v>
      </c>
      <c r="G2912" s="10">
        <f t="array" ref="G2912">PERCENTILE(IF(ISERROR(F2912:F7911)=FALSE,F2912:F7911),CycleTimePercentile)</f>
        <v>0</v>
      </c>
      <c r="H2912" s="2" t="e">
        <f ca="1" xml:space="preserve"> IF(OR(Calculations!C2912 = "",Calculations!C2912 = WorkTypeString),  Calculations!K2912, NA())</f>
        <v>#N/A</v>
      </c>
      <c r="I2912" s="2" t="e">
        <f xml:space="preserve"> IF(Calculations!C2912 = DefectTypeString,  Calculations!K2912, NA())</f>
        <v>#N/A</v>
      </c>
    </row>
    <row r="2913" spans="1:9" x14ac:dyDescent="0.25">
      <c r="A2913" s="8" t="str">
        <f>Calculations!A2913</f>
        <v/>
      </c>
      <c r="B2913" s="2" t="str">
        <f t="shared" si="50"/>
        <v/>
      </c>
      <c r="C2913" s="10" t="str">
        <f>IFERROR(Calculations!J2913,"")</f>
        <v/>
      </c>
      <c r="D2913" s="10" t="str">
        <f xml:space="preserve"> IF(OR(Calculations!C2913 = "",Calculations!C2913 = WorkTypeString),  IFERROR(Calculations!J2913,""), NA())</f>
        <v/>
      </c>
      <c r="E2913" s="10">
        <f t="array" ref="E2913">PERCENTILE(IF(ISERROR(D2913:D7912)=FALSE,D2913:D7912),CycleTimePercentile)</f>
        <v>0</v>
      </c>
      <c r="F2913" s="2" t="e">
        <f xml:space="preserve"> IF(Calculations!C2913 = DefectTypeString,  IFERROR(Calculations!J2913,""), NA())</f>
        <v>#N/A</v>
      </c>
      <c r="G2913" s="10">
        <f t="array" ref="G2913">PERCENTILE(IF(ISERROR(F2913:F7912)=FALSE,F2913:F7912),CycleTimePercentile)</f>
        <v>0</v>
      </c>
      <c r="H2913" s="2" t="e">
        <f ca="1" xml:space="preserve"> IF(OR(Calculations!C2913 = "",Calculations!C2913 = WorkTypeString),  Calculations!K2913, NA())</f>
        <v>#N/A</v>
      </c>
      <c r="I2913" s="2" t="e">
        <f xml:space="preserve"> IF(Calculations!C2913 = DefectTypeString,  Calculations!K2913, NA())</f>
        <v>#N/A</v>
      </c>
    </row>
    <row r="2914" spans="1:9" x14ac:dyDescent="0.25">
      <c r="A2914" s="8" t="str">
        <f>Calculations!A2914</f>
        <v/>
      </c>
      <c r="B2914" s="2" t="str">
        <f t="shared" si="50"/>
        <v/>
      </c>
      <c r="C2914" s="10" t="str">
        <f>IFERROR(Calculations!J2914,"")</f>
        <v/>
      </c>
      <c r="D2914" s="10" t="str">
        <f xml:space="preserve"> IF(OR(Calculations!C2914 = "",Calculations!C2914 = WorkTypeString),  IFERROR(Calculations!J2914,""), NA())</f>
        <v/>
      </c>
      <c r="E2914" s="10">
        <f t="array" ref="E2914">PERCENTILE(IF(ISERROR(D2914:D7913)=FALSE,D2914:D7913),CycleTimePercentile)</f>
        <v>0</v>
      </c>
      <c r="F2914" s="2" t="e">
        <f xml:space="preserve"> IF(Calculations!C2914 = DefectTypeString,  IFERROR(Calculations!J2914,""), NA())</f>
        <v>#N/A</v>
      </c>
      <c r="G2914" s="10">
        <f t="array" ref="G2914">PERCENTILE(IF(ISERROR(F2914:F7913)=FALSE,F2914:F7913),CycleTimePercentile)</f>
        <v>0</v>
      </c>
      <c r="H2914" s="2" t="e">
        <f ca="1" xml:space="preserve"> IF(OR(Calculations!C2914 = "",Calculations!C2914 = WorkTypeString),  Calculations!K2914, NA())</f>
        <v>#N/A</v>
      </c>
      <c r="I2914" s="2" t="e">
        <f xml:space="preserve"> IF(Calculations!C2914 = DefectTypeString,  Calculations!K2914, NA())</f>
        <v>#N/A</v>
      </c>
    </row>
    <row r="2915" spans="1:9" x14ac:dyDescent="0.25">
      <c r="A2915" s="8" t="str">
        <f>Calculations!A2915</f>
        <v/>
      </c>
      <c r="B2915" s="2" t="str">
        <f t="shared" si="50"/>
        <v/>
      </c>
      <c r="C2915" s="10" t="str">
        <f>IFERROR(Calculations!J2915,"")</f>
        <v/>
      </c>
      <c r="D2915" s="10" t="str">
        <f xml:space="preserve"> IF(OR(Calculations!C2915 = "",Calculations!C2915 = WorkTypeString),  IFERROR(Calculations!J2915,""), NA())</f>
        <v/>
      </c>
      <c r="E2915" s="10">
        <f t="array" ref="E2915">PERCENTILE(IF(ISERROR(D2915:D7914)=FALSE,D2915:D7914),CycleTimePercentile)</f>
        <v>0</v>
      </c>
      <c r="F2915" s="2" t="e">
        <f xml:space="preserve"> IF(Calculations!C2915 = DefectTypeString,  IFERROR(Calculations!J2915,""), NA())</f>
        <v>#N/A</v>
      </c>
      <c r="G2915" s="10">
        <f t="array" ref="G2915">PERCENTILE(IF(ISERROR(F2915:F7914)=FALSE,F2915:F7914),CycleTimePercentile)</f>
        <v>0</v>
      </c>
      <c r="H2915" s="2" t="e">
        <f ca="1" xml:space="preserve"> IF(OR(Calculations!C2915 = "",Calculations!C2915 = WorkTypeString),  Calculations!K2915, NA())</f>
        <v>#N/A</v>
      </c>
      <c r="I2915" s="2" t="e">
        <f xml:space="preserve"> IF(Calculations!C2915 = DefectTypeString,  Calculations!K2915, NA())</f>
        <v>#N/A</v>
      </c>
    </row>
    <row r="2916" spans="1:9" x14ac:dyDescent="0.25">
      <c r="A2916" s="8" t="str">
        <f>Calculations!A2916</f>
        <v/>
      </c>
      <c r="B2916" s="2" t="str">
        <f t="shared" si="50"/>
        <v/>
      </c>
      <c r="C2916" s="10" t="str">
        <f>IFERROR(Calculations!J2916,"")</f>
        <v/>
      </c>
      <c r="D2916" s="10" t="str">
        <f xml:space="preserve"> IF(OR(Calculations!C2916 = "",Calculations!C2916 = WorkTypeString),  IFERROR(Calculations!J2916,""), NA())</f>
        <v/>
      </c>
      <c r="E2916" s="10">
        <f t="array" ref="E2916">PERCENTILE(IF(ISERROR(D2916:D7915)=FALSE,D2916:D7915),CycleTimePercentile)</f>
        <v>0</v>
      </c>
      <c r="F2916" s="2" t="e">
        <f xml:space="preserve"> IF(Calculations!C2916 = DefectTypeString,  IFERROR(Calculations!J2916,""), NA())</f>
        <v>#N/A</v>
      </c>
      <c r="G2916" s="10">
        <f t="array" ref="G2916">PERCENTILE(IF(ISERROR(F2916:F7915)=FALSE,F2916:F7915),CycleTimePercentile)</f>
        <v>0</v>
      </c>
      <c r="H2916" s="2" t="e">
        <f ca="1" xml:space="preserve"> IF(OR(Calculations!C2916 = "",Calculations!C2916 = WorkTypeString),  Calculations!K2916, NA())</f>
        <v>#N/A</v>
      </c>
      <c r="I2916" s="2" t="e">
        <f xml:space="preserve"> IF(Calculations!C2916 = DefectTypeString,  Calculations!K2916, NA())</f>
        <v>#N/A</v>
      </c>
    </row>
    <row r="2917" spans="1:9" x14ac:dyDescent="0.25">
      <c r="A2917" s="8" t="str">
        <f>Calculations!A2917</f>
        <v/>
      </c>
      <c r="B2917" s="2" t="str">
        <f t="shared" si="50"/>
        <v/>
      </c>
      <c r="C2917" s="10" t="str">
        <f>IFERROR(Calculations!J2917,"")</f>
        <v/>
      </c>
      <c r="D2917" s="10" t="str">
        <f xml:space="preserve"> IF(OR(Calculations!C2917 = "",Calculations!C2917 = WorkTypeString),  IFERROR(Calculations!J2917,""), NA())</f>
        <v/>
      </c>
      <c r="E2917" s="10">
        <f t="array" ref="E2917">PERCENTILE(IF(ISERROR(D2917:D7916)=FALSE,D2917:D7916),CycleTimePercentile)</f>
        <v>0</v>
      </c>
      <c r="F2917" s="2" t="e">
        <f xml:space="preserve"> IF(Calculations!C2917 = DefectTypeString,  IFERROR(Calculations!J2917,""), NA())</f>
        <v>#N/A</v>
      </c>
      <c r="G2917" s="10">
        <f t="array" ref="G2917">PERCENTILE(IF(ISERROR(F2917:F7916)=FALSE,F2917:F7916),CycleTimePercentile)</f>
        <v>0</v>
      </c>
      <c r="H2917" s="2" t="e">
        <f ca="1" xml:space="preserve"> IF(OR(Calculations!C2917 = "",Calculations!C2917 = WorkTypeString),  Calculations!K2917, NA())</f>
        <v>#N/A</v>
      </c>
      <c r="I2917" s="2" t="e">
        <f xml:space="preserve"> IF(Calculations!C2917 = DefectTypeString,  Calculations!K2917, NA())</f>
        <v>#N/A</v>
      </c>
    </row>
    <row r="2918" spans="1:9" x14ac:dyDescent="0.25">
      <c r="A2918" s="8" t="str">
        <f>Calculations!A2918</f>
        <v/>
      </c>
      <c r="B2918" s="2" t="str">
        <f t="shared" si="50"/>
        <v/>
      </c>
      <c r="C2918" s="10" t="str">
        <f>IFERROR(Calculations!J2918,"")</f>
        <v/>
      </c>
      <c r="D2918" s="10" t="str">
        <f xml:space="preserve"> IF(OR(Calculations!C2918 = "",Calculations!C2918 = WorkTypeString),  IFERROR(Calculations!J2918,""), NA())</f>
        <v/>
      </c>
      <c r="E2918" s="10">
        <f t="array" ref="E2918">PERCENTILE(IF(ISERROR(D2918:D7917)=FALSE,D2918:D7917),CycleTimePercentile)</f>
        <v>0</v>
      </c>
      <c r="F2918" s="2" t="e">
        <f xml:space="preserve"> IF(Calculations!C2918 = DefectTypeString,  IFERROR(Calculations!J2918,""), NA())</f>
        <v>#N/A</v>
      </c>
      <c r="G2918" s="10">
        <f t="array" ref="G2918">PERCENTILE(IF(ISERROR(F2918:F7917)=FALSE,F2918:F7917),CycleTimePercentile)</f>
        <v>0</v>
      </c>
      <c r="H2918" s="2" t="e">
        <f ca="1" xml:space="preserve"> IF(OR(Calculations!C2918 = "",Calculations!C2918 = WorkTypeString),  Calculations!K2918, NA())</f>
        <v>#N/A</v>
      </c>
      <c r="I2918" s="2" t="e">
        <f xml:space="preserve"> IF(Calculations!C2918 = DefectTypeString,  Calculations!K2918, NA())</f>
        <v>#N/A</v>
      </c>
    </row>
    <row r="2919" spans="1:9" x14ac:dyDescent="0.25">
      <c r="A2919" s="8" t="str">
        <f>Calculations!A2919</f>
        <v/>
      </c>
      <c r="B2919" s="2" t="str">
        <f t="shared" si="50"/>
        <v/>
      </c>
      <c r="C2919" s="10" t="str">
        <f>IFERROR(Calculations!J2919,"")</f>
        <v/>
      </c>
      <c r="D2919" s="10" t="str">
        <f xml:space="preserve"> IF(OR(Calculations!C2919 = "",Calculations!C2919 = WorkTypeString),  IFERROR(Calculations!J2919,""), NA())</f>
        <v/>
      </c>
      <c r="E2919" s="10">
        <f t="array" ref="E2919">PERCENTILE(IF(ISERROR(D2919:D7918)=FALSE,D2919:D7918),CycleTimePercentile)</f>
        <v>0</v>
      </c>
      <c r="F2919" s="2" t="e">
        <f xml:space="preserve"> IF(Calculations!C2919 = DefectTypeString,  IFERROR(Calculations!J2919,""), NA())</f>
        <v>#N/A</v>
      </c>
      <c r="G2919" s="10">
        <f t="array" ref="G2919">PERCENTILE(IF(ISERROR(F2919:F7918)=FALSE,F2919:F7918),CycleTimePercentile)</f>
        <v>0</v>
      </c>
      <c r="H2919" s="2" t="e">
        <f ca="1" xml:space="preserve"> IF(OR(Calculations!C2919 = "",Calculations!C2919 = WorkTypeString),  Calculations!K2919, NA())</f>
        <v>#N/A</v>
      </c>
      <c r="I2919" s="2" t="e">
        <f xml:space="preserve"> IF(Calculations!C2919 = DefectTypeString,  Calculations!K2919, NA())</f>
        <v>#N/A</v>
      </c>
    </row>
    <row r="2920" spans="1:9" x14ac:dyDescent="0.25">
      <c r="A2920" s="8" t="str">
        <f>Calculations!A2920</f>
        <v/>
      </c>
      <c r="B2920" s="2" t="str">
        <f t="shared" si="50"/>
        <v/>
      </c>
      <c r="C2920" s="10" t="str">
        <f>IFERROR(Calculations!J2920,"")</f>
        <v/>
      </c>
      <c r="D2920" s="10" t="str">
        <f xml:space="preserve"> IF(OR(Calculations!C2920 = "",Calculations!C2920 = WorkTypeString),  IFERROR(Calculations!J2920,""), NA())</f>
        <v/>
      </c>
      <c r="E2920" s="10">
        <f t="array" ref="E2920">PERCENTILE(IF(ISERROR(D2920:D7919)=FALSE,D2920:D7919),CycleTimePercentile)</f>
        <v>0</v>
      </c>
      <c r="F2920" s="2" t="e">
        <f xml:space="preserve"> IF(Calculations!C2920 = DefectTypeString,  IFERROR(Calculations!J2920,""), NA())</f>
        <v>#N/A</v>
      </c>
      <c r="G2920" s="10">
        <f t="array" ref="G2920">PERCENTILE(IF(ISERROR(F2920:F7919)=FALSE,F2920:F7919),CycleTimePercentile)</f>
        <v>0</v>
      </c>
      <c r="H2920" s="2" t="e">
        <f ca="1" xml:space="preserve"> IF(OR(Calculations!C2920 = "",Calculations!C2920 = WorkTypeString),  Calculations!K2920, NA())</f>
        <v>#N/A</v>
      </c>
      <c r="I2920" s="2" t="e">
        <f xml:space="preserve"> IF(Calculations!C2920 = DefectTypeString,  Calculations!K2920, NA())</f>
        <v>#N/A</v>
      </c>
    </row>
    <row r="2921" spans="1:9" x14ac:dyDescent="0.25">
      <c r="A2921" s="8" t="str">
        <f>Calculations!A2921</f>
        <v/>
      </c>
      <c r="B2921" s="2" t="str">
        <f t="shared" si="50"/>
        <v/>
      </c>
      <c r="C2921" s="10" t="str">
        <f>IFERROR(Calculations!J2921,"")</f>
        <v/>
      </c>
      <c r="D2921" s="10" t="str">
        <f xml:space="preserve"> IF(OR(Calculations!C2921 = "",Calculations!C2921 = WorkTypeString),  IFERROR(Calculations!J2921,""), NA())</f>
        <v/>
      </c>
      <c r="E2921" s="10">
        <f t="array" ref="E2921">PERCENTILE(IF(ISERROR(D2921:D7920)=FALSE,D2921:D7920),CycleTimePercentile)</f>
        <v>0</v>
      </c>
      <c r="F2921" s="2" t="e">
        <f xml:space="preserve"> IF(Calculations!C2921 = DefectTypeString,  IFERROR(Calculations!J2921,""), NA())</f>
        <v>#N/A</v>
      </c>
      <c r="G2921" s="10">
        <f t="array" ref="G2921">PERCENTILE(IF(ISERROR(F2921:F7920)=FALSE,F2921:F7920),CycleTimePercentile)</f>
        <v>0</v>
      </c>
      <c r="H2921" s="2" t="e">
        <f ca="1" xml:space="preserve"> IF(OR(Calculations!C2921 = "",Calculations!C2921 = WorkTypeString),  Calculations!K2921, NA())</f>
        <v>#N/A</v>
      </c>
      <c r="I2921" s="2" t="e">
        <f xml:space="preserve"> IF(Calculations!C2921 = DefectTypeString,  Calculations!K2921, NA())</f>
        <v>#N/A</v>
      </c>
    </row>
    <row r="2922" spans="1:9" x14ac:dyDescent="0.25">
      <c r="A2922" s="8" t="str">
        <f>Calculations!A2922</f>
        <v/>
      </c>
      <c r="B2922" s="2" t="str">
        <f t="shared" si="50"/>
        <v/>
      </c>
      <c r="C2922" s="10" t="str">
        <f>IFERROR(Calculations!J2922,"")</f>
        <v/>
      </c>
      <c r="D2922" s="10" t="str">
        <f xml:space="preserve"> IF(OR(Calculations!C2922 = "",Calculations!C2922 = WorkTypeString),  IFERROR(Calculations!J2922,""), NA())</f>
        <v/>
      </c>
      <c r="E2922" s="10">
        <f t="array" ref="E2922">PERCENTILE(IF(ISERROR(D2922:D7921)=FALSE,D2922:D7921),CycleTimePercentile)</f>
        <v>0</v>
      </c>
      <c r="F2922" s="2" t="e">
        <f xml:space="preserve"> IF(Calculations!C2922 = DefectTypeString,  IFERROR(Calculations!J2922,""), NA())</f>
        <v>#N/A</v>
      </c>
      <c r="G2922" s="10">
        <f t="array" ref="G2922">PERCENTILE(IF(ISERROR(F2922:F7921)=FALSE,F2922:F7921),CycleTimePercentile)</f>
        <v>0</v>
      </c>
      <c r="H2922" s="2" t="e">
        <f ca="1" xml:space="preserve"> IF(OR(Calculations!C2922 = "",Calculations!C2922 = WorkTypeString),  Calculations!K2922, NA())</f>
        <v>#N/A</v>
      </c>
      <c r="I2922" s="2" t="e">
        <f xml:space="preserve"> IF(Calculations!C2922 = DefectTypeString,  Calculations!K2922, NA())</f>
        <v>#N/A</v>
      </c>
    </row>
    <row r="2923" spans="1:9" x14ac:dyDescent="0.25">
      <c r="A2923" s="8" t="str">
        <f>Calculations!A2923</f>
        <v/>
      </c>
      <c r="B2923" s="2" t="str">
        <f t="shared" si="50"/>
        <v/>
      </c>
      <c r="C2923" s="10" t="str">
        <f>IFERROR(Calculations!J2923,"")</f>
        <v/>
      </c>
      <c r="D2923" s="10" t="str">
        <f xml:space="preserve"> IF(OR(Calculations!C2923 = "",Calculations!C2923 = WorkTypeString),  IFERROR(Calculations!J2923,""), NA())</f>
        <v/>
      </c>
      <c r="E2923" s="10">
        <f t="array" ref="E2923">PERCENTILE(IF(ISERROR(D2923:D7922)=FALSE,D2923:D7922),CycleTimePercentile)</f>
        <v>0</v>
      </c>
      <c r="F2923" s="2" t="e">
        <f xml:space="preserve"> IF(Calculations!C2923 = DefectTypeString,  IFERROR(Calculations!J2923,""), NA())</f>
        <v>#N/A</v>
      </c>
      <c r="G2923" s="10">
        <f t="array" ref="G2923">PERCENTILE(IF(ISERROR(F2923:F7922)=FALSE,F2923:F7922),CycleTimePercentile)</f>
        <v>0</v>
      </c>
      <c r="H2923" s="2" t="e">
        <f ca="1" xml:space="preserve"> IF(OR(Calculations!C2923 = "",Calculations!C2923 = WorkTypeString),  Calculations!K2923, NA())</f>
        <v>#N/A</v>
      </c>
      <c r="I2923" s="2" t="e">
        <f xml:space="preserve"> IF(Calculations!C2923 = DefectTypeString,  Calculations!K2923, NA())</f>
        <v>#N/A</v>
      </c>
    </row>
    <row r="2924" spans="1:9" x14ac:dyDescent="0.25">
      <c r="A2924" s="8" t="str">
        <f>Calculations!A2924</f>
        <v/>
      </c>
      <c r="B2924" s="2" t="str">
        <f t="shared" si="50"/>
        <v/>
      </c>
      <c r="C2924" s="10" t="str">
        <f>IFERROR(Calculations!J2924,"")</f>
        <v/>
      </c>
      <c r="D2924" s="10" t="str">
        <f xml:space="preserve"> IF(OR(Calculations!C2924 = "",Calculations!C2924 = WorkTypeString),  IFERROR(Calculations!J2924,""), NA())</f>
        <v/>
      </c>
      <c r="E2924" s="10">
        <f t="array" ref="E2924">PERCENTILE(IF(ISERROR(D2924:D7923)=FALSE,D2924:D7923),CycleTimePercentile)</f>
        <v>0</v>
      </c>
      <c r="F2924" s="2" t="e">
        <f xml:space="preserve"> IF(Calculations!C2924 = DefectTypeString,  IFERROR(Calculations!J2924,""), NA())</f>
        <v>#N/A</v>
      </c>
      <c r="G2924" s="10">
        <f t="array" ref="G2924">PERCENTILE(IF(ISERROR(F2924:F7923)=FALSE,F2924:F7923),CycleTimePercentile)</f>
        <v>0</v>
      </c>
      <c r="H2924" s="2" t="e">
        <f ca="1" xml:space="preserve"> IF(OR(Calculations!C2924 = "",Calculations!C2924 = WorkTypeString),  Calculations!K2924, NA())</f>
        <v>#N/A</v>
      </c>
      <c r="I2924" s="2" t="e">
        <f xml:space="preserve"> IF(Calculations!C2924 = DefectTypeString,  Calculations!K2924, NA())</f>
        <v>#N/A</v>
      </c>
    </row>
    <row r="2925" spans="1:9" x14ac:dyDescent="0.25">
      <c r="A2925" s="8" t="str">
        <f>Calculations!A2925</f>
        <v/>
      </c>
      <c r="B2925" s="2" t="str">
        <f t="shared" si="50"/>
        <v/>
      </c>
      <c r="C2925" s="10" t="str">
        <f>IFERROR(Calculations!J2925,"")</f>
        <v/>
      </c>
      <c r="D2925" s="10" t="str">
        <f xml:space="preserve"> IF(OR(Calculations!C2925 = "",Calculations!C2925 = WorkTypeString),  IFERROR(Calculations!J2925,""), NA())</f>
        <v/>
      </c>
      <c r="E2925" s="10">
        <f t="array" ref="E2925">PERCENTILE(IF(ISERROR(D2925:D7924)=FALSE,D2925:D7924),CycleTimePercentile)</f>
        <v>0</v>
      </c>
      <c r="F2925" s="2" t="e">
        <f xml:space="preserve"> IF(Calculations!C2925 = DefectTypeString,  IFERROR(Calculations!J2925,""), NA())</f>
        <v>#N/A</v>
      </c>
      <c r="G2925" s="10">
        <f t="array" ref="G2925">PERCENTILE(IF(ISERROR(F2925:F7924)=FALSE,F2925:F7924),CycleTimePercentile)</f>
        <v>0</v>
      </c>
      <c r="H2925" s="2" t="e">
        <f ca="1" xml:space="preserve"> IF(OR(Calculations!C2925 = "",Calculations!C2925 = WorkTypeString),  Calculations!K2925, NA())</f>
        <v>#N/A</v>
      </c>
      <c r="I2925" s="2" t="e">
        <f xml:space="preserve"> IF(Calculations!C2925 = DefectTypeString,  Calculations!K2925, NA())</f>
        <v>#N/A</v>
      </c>
    </row>
    <row r="2926" spans="1:9" x14ac:dyDescent="0.25">
      <c r="A2926" s="8" t="str">
        <f>Calculations!A2926</f>
        <v/>
      </c>
      <c r="B2926" s="2" t="str">
        <f t="shared" si="50"/>
        <v/>
      </c>
      <c r="C2926" s="10" t="str">
        <f>IFERROR(Calculations!J2926,"")</f>
        <v/>
      </c>
      <c r="D2926" s="10" t="str">
        <f xml:space="preserve"> IF(OR(Calculations!C2926 = "",Calculations!C2926 = WorkTypeString),  IFERROR(Calculations!J2926,""), NA())</f>
        <v/>
      </c>
      <c r="E2926" s="10">
        <f t="array" ref="E2926">PERCENTILE(IF(ISERROR(D2926:D7925)=FALSE,D2926:D7925),CycleTimePercentile)</f>
        <v>0</v>
      </c>
      <c r="F2926" s="2" t="e">
        <f xml:space="preserve"> IF(Calculations!C2926 = DefectTypeString,  IFERROR(Calculations!J2926,""), NA())</f>
        <v>#N/A</v>
      </c>
      <c r="G2926" s="10">
        <f t="array" ref="G2926">PERCENTILE(IF(ISERROR(F2926:F7925)=FALSE,F2926:F7925),CycleTimePercentile)</f>
        <v>0</v>
      </c>
      <c r="H2926" s="2" t="e">
        <f ca="1" xml:space="preserve"> IF(OR(Calculations!C2926 = "",Calculations!C2926 = WorkTypeString),  Calculations!K2926, NA())</f>
        <v>#N/A</v>
      </c>
      <c r="I2926" s="2" t="e">
        <f xml:space="preserve"> IF(Calculations!C2926 = DefectTypeString,  Calculations!K2926, NA())</f>
        <v>#N/A</v>
      </c>
    </row>
    <row r="2927" spans="1:9" x14ac:dyDescent="0.25">
      <c r="A2927" s="8" t="str">
        <f>Calculations!A2927</f>
        <v/>
      </c>
      <c r="B2927" s="2" t="str">
        <f t="shared" si="50"/>
        <v/>
      </c>
      <c r="C2927" s="10" t="str">
        <f>IFERROR(Calculations!J2927,"")</f>
        <v/>
      </c>
      <c r="D2927" s="10" t="str">
        <f xml:space="preserve"> IF(OR(Calculations!C2927 = "",Calculations!C2927 = WorkTypeString),  IFERROR(Calculations!J2927,""), NA())</f>
        <v/>
      </c>
      <c r="E2927" s="10">
        <f t="array" ref="E2927">PERCENTILE(IF(ISERROR(D2927:D7926)=FALSE,D2927:D7926),CycleTimePercentile)</f>
        <v>0</v>
      </c>
      <c r="F2927" s="2" t="e">
        <f xml:space="preserve"> IF(Calculations!C2927 = DefectTypeString,  IFERROR(Calculations!J2927,""), NA())</f>
        <v>#N/A</v>
      </c>
      <c r="G2927" s="10">
        <f t="array" ref="G2927">PERCENTILE(IF(ISERROR(F2927:F7926)=FALSE,F2927:F7926),CycleTimePercentile)</f>
        <v>0</v>
      </c>
      <c r="H2927" s="2" t="e">
        <f ca="1" xml:space="preserve"> IF(OR(Calculations!C2927 = "",Calculations!C2927 = WorkTypeString),  Calculations!K2927, NA())</f>
        <v>#N/A</v>
      </c>
      <c r="I2927" s="2" t="e">
        <f xml:space="preserve"> IF(Calculations!C2927 = DefectTypeString,  Calculations!K2927, NA())</f>
        <v>#N/A</v>
      </c>
    </row>
    <row r="2928" spans="1:9" x14ac:dyDescent="0.25">
      <c r="A2928" s="8" t="str">
        <f>Calculations!A2928</f>
        <v/>
      </c>
      <c r="B2928" s="2" t="str">
        <f t="shared" si="50"/>
        <v/>
      </c>
      <c r="C2928" s="10" t="str">
        <f>IFERROR(Calculations!J2928,"")</f>
        <v/>
      </c>
      <c r="D2928" s="10" t="str">
        <f xml:space="preserve"> IF(OR(Calculations!C2928 = "",Calculations!C2928 = WorkTypeString),  IFERROR(Calculations!J2928,""), NA())</f>
        <v/>
      </c>
      <c r="E2928" s="10">
        <f t="array" ref="E2928">PERCENTILE(IF(ISERROR(D2928:D7927)=FALSE,D2928:D7927),CycleTimePercentile)</f>
        <v>0</v>
      </c>
      <c r="F2928" s="2" t="e">
        <f xml:space="preserve"> IF(Calculations!C2928 = DefectTypeString,  IFERROR(Calculations!J2928,""), NA())</f>
        <v>#N/A</v>
      </c>
      <c r="G2928" s="10">
        <f t="array" ref="G2928">PERCENTILE(IF(ISERROR(F2928:F7927)=FALSE,F2928:F7927),CycleTimePercentile)</f>
        <v>0</v>
      </c>
      <c r="H2928" s="2" t="e">
        <f ca="1" xml:space="preserve"> IF(OR(Calculations!C2928 = "",Calculations!C2928 = WorkTypeString),  Calculations!K2928, NA())</f>
        <v>#N/A</v>
      </c>
      <c r="I2928" s="2" t="e">
        <f xml:space="preserve"> IF(Calculations!C2928 = DefectTypeString,  Calculations!K2928, NA())</f>
        <v>#N/A</v>
      </c>
    </row>
    <row r="2929" spans="1:9" x14ac:dyDescent="0.25">
      <c r="A2929" s="8" t="str">
        <f>Calculations!A2929</f>
        <v/>
      </c>
      <c r="B2929" s="2" t="str">
        <f t="shared" si="50"/>
        <v/>
      </c>
      <c r="C2929" s="10" t="str">
        <f>IFERROR(Calculations!J2929,"")</f>
        <v/>
      </c>
      <c r="D2929" s="10" t="str">
        <f xml:space="preserve"> IF(OR(Calculations!C2929 = "",Calculations!C2929 = WorkTypeString),  IFERROR(Calculations!J2929,""), NA())</f>
        <v/>
      </c>
      <c r="E2929" s="10">
        <f t="array" ref="E2929">PERCENTILE(IF(ISERROR(D2929:D7928)=FALSE,D2929:D7928),CycleTimePercentile)</f>
        <v>0</v>
      </c>
      <c r="F2929" s="2" t="e">
        <f xml:space="preserve"> IF(Calculations!C2929 = DefectTypeString,  IFERROR(Calculations!J2929,""), NA())</f>
        <v>#N/A</v>
      </c>
      <c r="G2929" s="10">
        <f t="array" ref="G2929">PERCENTILE(IF(ISERROR(F2929:F7928)=FALSE,F2929:F7928),CycleTimePercentile)</f>
        <v>0</v>
      </c>
      <c r="H2929" s="2" t="e">
        <f ca="1" xml:space="preserve"> IF(OR(Calculations!C2929 = "",Calculations!C2929 = WorkTypeString),  Calculations!K2929, NA())</f>
        <v>#N/A</v>
      </c>
      <c r="I2929" s="2" t="e">
        <f xml:space="preserve"> IF(Calculations!C2929 = DefectTypeString,  Calculations!K2929, NA())</f>
        <v>#N/A</v>
      </c>
    </row>
    <row r="2930" spans="1:9" x14ac:dyDescent="0.25">
      <c r="A2930" s="8" t="str">
        <f>Calculations!A2930</f>
        <v/>
      </c>
      <c r="B2930" s="2" t="str">
        <f t="shared" si="50"/>
        <v/>
      </c>
      <c r="C2930" s="10" t="str">
        <f>IFERROR(Calculations!J2930,"")</f>
        <v/>
      </c>
      <c r="D2930" s="10" t="str">
        <f xml:space="preserve"> IF(OR(Calculations!C2930 = "",Calculations!C2930 = WorkTypeString),  IFERROR(Calculations!J2930,""), NA())</f>
        <v/>
      </c>
      <c r="E2930" s="10">
        <f t="array" ref="E2930">PERCENTILE(IF(ISERROR(D2930:D7929)=FALSE,D2930:D7929),CycleTimePercentile)</f>
        <v>0</v>
      </c>
      <c r="F2930" s="2" t="e">
        <f xml:space="preserve"> IF(Calculations!C2930 = DefectTypeString,  IFERROR(Calculations!J2930,""), NA())</f>
        <v>#N/A</v>
      </c>
      <c r="G2930" s="10">
        <f t="array" ref="G2930">PERCENTILE(IF(ISERROR(F2930:F7929)=FALSE,F2930:F7929),CycleTimePercentile)</f>
        <v>0</v>
      </c>
      <c r="H2930" s="2" t="e">
        <f ca="1" xml:space="preserve"> IF(OR(Calculations!C2930 = "",Calculations!C2930 = WorkTypeString),  Calculations!K2930, NA())</f>
        <v>#N/A</v>
      </c>
      <c r="I2930" s="2" t="e">
        <f xml:space="preserve"> IF(Calculations!C2930 = DefectTypeString,  Calculations!K2930, NA())</f>
        <v>#N/A</v>
      </c>
    </row>
    <row r="2931" spans="1:9" x14ac:dyDescent="0.25">
      <c r="A2931" s="8" t="str">
        <f>Calculations!A2931</f>
        <v/>
      </c>
      <c r="B2931" s="2" t="str">
        <f t="shared" si="50"/>
        <v/>
      </c>
      <c r="C2931" s="10" t="str">
        <f>IFERROR(Calculations!J2931,"")</f>
        <v/>
      </c>
      <c r="D2931" s="10" t="str">
        <f xml:space="preserve"> IF(OR(Calculations!C2931 = "",Calculations!C2931 = WorkTypeString),  IFERROR(Calculations!J2931,""), NA())</f>
        <v/>
      </c>
      <c r="E2931" s="10">
        <f t="array" ref="E2931">PERCENTILE(IF(ISERROR(D2931:D7930)=FALSE,D2931:D7930),CycleTimePercentile)</f>
        <v>0</v>
      </c>
      <c r="F2931" s="2" t="e">
        <f xml:space="preserve"> IF(Calculations!C2931 = DefectTypeString,  IFERROR(Calculations!J2931,""), NA())</f>
        <v>#N/A</v>
      </c>
      <c r="G2931" s="10">
        <f t="array" ref="G2931">PERCENTILE(IF(ISERROR(F2931:F7930)=FALSE,F2931:F7930),CycleTimePercentile)</f>
        <v>0</v>
      </c>
      <c r="H2931" s="2" t="e">
        <f ca="1" xml:space="preserve"> IF(OR(Calculations!C2931 = "",Calculations!C2931 = WorkTypeString),  Calculations!K2931, NA())</f>
        <v>#N/A</v>
      </c>
      <c r="I2931" s="2" t="e">
        <f xml:space="preserve"> IF(Calculations!C2931 = DefectTypeString,  Calculations!K2931, NA())</f>
        <v>#N/A</v>
      </c>
    </row>
    <row r="2932" spans="1:9" x14ac:dyDescent="0.25">
      <c r="A2932" s="8" t="str">
        <f>Calculations!A2932</f>
        <v/>
      </c>
      <c r="B2932" s="2" t="str">
        <f t="shared" si="50"/>
        <v/>
      </c>
      <c r="C2932" s="10" t="str">
        <f>IFERROR(Calculations!J2932,"")</f>
        <v/>
      </c>
      <c r="D2932" s="10" t="str">
        <f xml:space="preserve"> IF(OR(Calculations!C2932 = "",Calculations!C2932 = WorkTypeString),  IFERROR(Calculations!J2932,""), NA())</f>
        <v/>
      </c>
      <c r="E2932" s="10">
        <f t="array" ref="E2932">PERCENTILE(IF(ISERROR(D2932:D7931)=FALSE,D2932:D7931),CycleTimePercentile)</f>
        <v>0</v>
      </c>
      <c r="F2932" s="2" t="e">
        <f xml:space="preserve"> IF(Calculations!C2932 = DefectTypeString,  IFERROR(Calculations!J2932,""), NA())</f>
        <v>#N/A</v>
      </c>
      <c r="G2932" s="10">
        <f t="array" ref="G2932">PERCENTILE(IF(ISERROR(F2932:F7931)=FALSE,F2932:F7931),CycleTimePercentile)</f>
        <v>0</v>
      </c>
      <c r="H2932" s="2" t="e">
        <f ca="1" xml:space="preserve"> IF(OR(Calculations!C2932 = "",Calculations!C2932 = WorkTypeString),  Calculations!K2932, NA())</f>
        <v>#N/A</v>
      </c>
      <c r="I2932" s="2" t="e">
        <f xml:space="preserve"> IF(Calculations!C2932 = DefectTypeString,  Calculations!K2932, NA())</f>
        <v>#N/A</v>
      </c>
    </row>
    <row r="2933" spans="1:9" x14ac:dyDescent="0.25">
      <c r="A2933" s="8" t="str">
        <f>Calculations!A2933</f>
        <v/>
      </c>
      <c r="B2933" s="2" t="str">
        <f t="shared" si="50"/>
        <v/>
      </c>
      <c r="C2933" s="10" t="str">
        <f>IFERROR(Calculations!J2933,"")</f>
        <v/>
      </c>
      <c r="D2933" s="10" t="str">
        <f xml:space="preserve"> IF(OR(Calculations!C2933 = "",Calculations!C2933 = WorkTypeString),  IFERROR(Calculations!J2933,""), NA())</f>
        <v/>
      </c>
      <c r="E2933" s="10">
        <f t="array" ref="E2933">PERCENTILE(IF(ISERROR(D2933:D7932)=FALSE,D2933:D7932),CycleTimePercentile)</f>
        <v>0</v>
      </c>
      <c r="F2933" s="2" t="e">
        <f xml:space="preserve"> IF(Calculations!C2933 = DefectTypeString,  IFERROR(Calculations!J2933,""), NA())</f>
        <v>#N/A</v>
      </c>
      <c r="G2933" s="10">
        <f t="array" ref="G2933">PERCENTILE(IF(ISERROR(F2933:F7932)=FALSE,F2933:F7932),CycleTimePercentile)</f>
        <v>0</v>
      </c>
      <c r="H2933" s="2" t="e">
        <f ca="1" xml:space="preserve"> IF(OR(Calculations!C2933 = "",Calculations!C2933 = WorkTypeString),  Calculations!K2933, NA())</f>
        <v>#N/A</v>
      </c>
      <c r="I2933" s="2" t="e">
        <f xml:space="preserve"> IF(Calculations!C2933 = DefectTypeString,  Calculations!K2933, NA())</f>
        <v>#N/A</v>
      </c>
    </row>
    <row r="2934" spans="1:9" x14ac:dyDescent="0.25">
      <c r="A2934" s="8" t="str">
        <f>Calculations!A2934</f>
        <v/>
      </c>
      <c r="B2934" s="2" t="str">
        <f t="shared" si="50"/>
        <v/>
      </c>
      <c r="C2934" s="10" t="str">
        <f>IFERROR(Calculations!J2934,"")</f>
        <v/>
      </c>
      <c r="D2934" s="10" t="str">
        <f xml:space="preserve"> IF(OR(Calculations!C2934 = "",Calculations!C2934 = WorkTypeString),  IFERROR(Calculations!J2934,""), NA())</f>
        <v/>
      </c>
      <c r="E2934" s="10">
        <f t="array" ref="E2934">PERCENTILE(IF(ISERROR(D2934:D7933)=FALSE,D2934:D7933),CycleTimePercentile)</f>
        <v>0</v>
      </c>
      <c r="F2934" s="2" t="e">
        <f xml:space="preserve"> IF(Calculations!C2934 = DefectTypeString,  IFERROR(Calculations!J2934,""), NA())</f>
        <v>#N/A</v>
      </c>
      <c r="G2934" s="10">
        <f t="array" ref="G2934">PERCENTILE(IF(ISERROR(F2934:F7933)=FALSE,F2934:F7933),CycleTimePercentile)</f>
        <v>0</v>
      </c>
      <c r="H2934" s="2" t="e">
        <f ca="1" xml:space="preserve"> IF(OR(Calculations!C2934 = "",Calculations!C2934 = WorkTypeString),  Calculations!K2934, NA())</f>
        <v>#N/A</v>
      </c>
      <c r="I2934" s="2" t="e">
        <f xml:space="preserve"> IF(Calculations!C2934 = DefectTypeString,  Calculations!K2934, NA())</f>
        <v>#N/A</v>
      </c>
    </row>
    <row r="2935" spans="1:9" x14ac:dyDescent="0.25">
      <c r="A2935" s="8" t="str">
        <f>Calculations!A2935</f>
        <v/>
      </c>
      <c r="B2935" s="2" t="str">
        <f t="shared" si="50"/>
        <v/>
      </c>
      <c r="C2935" s="10" t="str">
        <f>IFERROR(Calculations!J2935,"")</f>
        <v/>
      </c>
      <c r="D2935" s="10" t="str">
        <f xml:space="preserve"> IF(OR(Calculations!C2935 = "",Calculations!C2935 = WorkTypeString),  IFERROR(Calculations!J2935,""), NA())</f>
        <v/>
      </c>
      <c r="E2935" s="10">
        <f t="array" ref="E2935">PERCENTILE(IF(ISERROR(D2935:D7934)=FALSE,D2935:D7934),CycleTimePercentile)</f>
        <v>0</v>
      </c>
      <c r="F2935" s="2" t="e">
        <f xml:space="preserve"> IF(Calculations!C2935 = DefectTypeString,  IFERROR(Calculations!J2935,""), NA())</f>
        <v>#N/A</v>
      </c>
      <c r="G2935" s="10">
        <f t="array" ref="G2935">PERCENTILE(IF(ISERROR(F2935:F7934)=FALSE,F2935:F7934),CycleTimePercentile)</f>
        <v>0</v>
      </c>
      <c r="H2935" s="2" t="e">
        <f ca="1" xml:space="preserve"> IF(OR(Calculations!C2935 = "",Calculations!C2935 = WorkTypeString),  Calculations!K2935, NA())</f>
        <v>#N/A</v>
      </c>
      <c r="I2935" s="2" t="e">
        <f xml:space="preserve"> IF(Calculations!C2935 = DefectTypeString,  Calculations!K2935, NA())</f>
        <v>#N/A</v>
      </c>
    </row>
    <row r="2936" spans="1:9" x14ac:dyDescent="0.25">
      <c r="A2936" s="8" t="str">
        <f>Calculations!A2936</f>
        <v/>
      </c>
      <c r="B2936" s="2" t="str">
        <f t="shared" si="50"/>
        <v/>
      </c>
      <c r="C2936" s="10" t="str">
        <f>IFERROR(Calculations!J2936,"")</f>
        <v/>
      </c>
      <c r="D2936" s="10" t="str">
        <f xml:space="preserve"> IF(OR(Calculations!C2936 = "",Calculations!C2936 = WorkTypeString),  IFERROR(Calculations!J2936,""), NA())</f>
        <v/>
      </c>
      <c r="E2936" s="10">
        <f t="array" ref="E2936">PERCENTILE(IF(ISERROR(D2936:D7935)=FALSE,D2936:D7935),CycleTimePercentile)</f>
        <v>0</v>
      </c>
      <c r="F2936" s="2" t="e">
        <f xml:space="preserve"> IF(Calculations!C2936 = DefectTypeString,  IFERROR(Calculations!J2936,""), NA())</f>
        <v>#N/A</v>
      </c>
      <c r="G2936" s="10">
        <f t="array" ref="G2936">PERCENTILE(IF(ISERROR(F2936:F7935)=FALSE,F2936:F7935),CycleTimePercentile)</f>
        <v>0</v>
      </c>
      <c r="H2936" s="2" t="e">
        <f ca="1" xml:space="preserve"> IF(OR(Calculations!C2936 = "",Calculations!C2936 = WorkTypeString),  Calculations!K2936, NA())</f>
        <v>#N/A</v>
      </c>
      <c r="I2936" s="2" t="e">
        <f xml:space="preserve"> IF(Calculations!C2936 = DefectTypeString,  Calculations!K2936, NA())</f>
        <v>#N/A</v>
      </c>
    </row>
    <row r="2937" spans="1:9" x14ac:dyDescent="0.25">
      <c r="A2937" s="8" t="str">
        <f>Calculations!A2937</f>
        <v/>
      </c>
      <c r="B2937" s="2" t="str">
        <f t="shared" si="50"/>
        <v/>
      </c>
      <c r="C2937" s="10" t="str">
        <f>IFERROR(Calculations!J2937,"")</f>
        <v/>
      </c>
      <c r="D2937" s="10" t="str">
        <f xml:space="preserve"> IF(OR(Calculations!C2937 = "",Calculations!C2937 = WorkTypeString),  IFERROR(Calculations!J2937,""), NA())</f>
        <v/>
      </c>
      <c r="E2937" s="10">
        <f t="array" ref="E2937">PERCENTILE(IF(ISERROR(D2937:D7936)=FALSE,D2937:D7936),CycleTimePercentile)</f>
        <v>0</v>
      </c>
      <c r="F2937" s="2" t="e">
        <f xml:space="preserve"> IF(Calculations!C2937 = DefectTypeString,  IFERROR(Calculations!J2937,""), NA())</f>
        <v>#N/A</v>
      </c>
      <c r="G2937" s="10">
        <f t="array" ref="G2937">PERCENTILE(IF(ISERROR(F2937:F7936)=FALSE,F2937:F7936),CycleTimePercentile)</f>
        <v>0</v>
      </c>
      <c r="H2937" s="2" t="e">
        <f ca="1" xml:space="preserve"> IF(OR(Calculations!C2937 = "",Calculations!C2937 = WorkTypeString),  Calculations!K2937, NA())</f>
        <v>#N/A</v>
      </c>
      <c r="I2937" s="2" t="e">
        <f xml:space="preserve"> IF(Calculations!C2937 = DefectTypeString,  Calculations!K2937, NA())</f>
        <v>#N/A</v>
      </c>
    </row>
    <row r="2938" spans="1:9" x14ac:dyDescent="0.25">
      <c r="A2938" s="8" t="str">
        <f>Calculations!A2938</f>
        <v/>
      </c>
      <c r="B2938" s="2" t="str">
        <f t="shared" si="50"/>
        <v/>
      </c>
      <c r="C2938" s="10" t="str">
        <f>IFERROR(Calculations!J2938,"")</f>
        <v/>
      </c>
      <c r="D2938" s="10" t="str">
        <f xml:space="preserve"> IF(OR(Calculations!C2938 = "",Calculations!C2938 = WorkTypeString),  IFERROR(Calculations!J2938,""), NA())</f>
        <v/>
      </c>
      <c r="E2938" s="10">
        <f t="array" ref="E2938">PERCENTILE(IF(ISERROR(D2938:D7937)=FALSE,D2938:D7937),CycleTimePercentile)</f>
        <v>0</v>
      </c>
      <c r="F2938" s="2" t="e">
        <f xml:space="preserve"> IF(Calculations!C2938 = DefectTypeString,  IFERROR(Calculations!J2938,""), NA())</f>
        <v>#N/A</v>
      </c>
      <c r="G2938" s="10">
        <f t="array" ref="G2938">PERCENTILE(IF(ISERROR(F2938:F7937)=FALSE,F2938:F7937),CycleTimePercentile)</f>
        <v>0</v>
      </c>
      <c r="H2938" s="2" t="e">
        <f ca="1" xml:space="preserve"> IF(OR(Calculations!C2938 = "",Calculations!C2938 = WorkTypeString),  Calculations!K2938, NA())</f>
        <v>#N/A</v>
      </c>
      <c r="I2938" s="2" t="e">
        <f xml:space="preserve"> IF(Calculations!C2938 = DefectTypeString,  Calculations!K2938, NA())</f>
        <v>#N/A</v>
      </c>
    </row>
    <row r="2939" spans="1:9" x14ac:dyDescent="0.25">
      <c r="A2939" s="8" t="str">
        <f>Calculations!A2939</f>
        <v/>
      </c>
      <c r="B2939" s="2" t="str">
        <f t="shared" si="50"/>
        <v/>
      </c>
      <c r="C2939" s="10" t="str">
        <f>IFERROR(Calculations!J2939,"")</f>
        <v/>
      </c>
      <c r="D2939" s="10" t="str">
        <f xml:space="preserve"> IF(OR(Calculations!C2939 = "",Calculations!C2939 = WorkTypeString),  IFERROR(Calculations!J2939,""), NA())</f>
        <v/>
      </c>
      <c r="E2939" s="10">
        <f t="array" ref="E2939">PERCENTILE(IF(ISERROR(D2939:D7938)=FALSE,D2939:D7938),CycleTimePercentile)</f>
        <v>0</v>
      </c>
      <c r="F2939" s="2" t="e">
        <f xml:space="preserve"> IF(Calculations!C2939 = DefectTypeString,  IFERROR(Calculations!J2939,""), NA())</f>
        <v>#N/A</v>
      </c>
      <c r="G2939" s="10">
        <f t="array" ref="G2939">PERCENTILE(IF(ISERROR(F2939:F7938)=FALSE,F2939:F7938),CycleTimePercentile)</f>
        <v>0</v>
      </c>
      <c r="H2939" s="2" t="e">
        <f ca="1" xml:space="preserve"> IF(OR(Calculations!C2939 = "",Calculations!C2939 = WorkTypeString),  Calculations!K2939, NA())</f>
        <v>#N/A</v>
      </c>
      <c r="I2939" s="2" t="e">
        <f xml:space="preserve"> IF(Calculations!C2939 = DefectTypeString,  Calculations!K2939, NA())</f>
        <v>#N/A</v>
      </c>
    </row>
    <row r="2940" spans="1:9" x14ac:dyDescent="0.25">
      <c r="A2940" s="8" t="str">
        <f>Calculations!A2940</f>
        <v/>
      </c>
      <c r="B2940" s="2" t="str">
        <f t="shared" si="50"/>
        <v/>
      </c>
      <c r="C2940" s="10" t="str">
        <f>IFERROR(Calculations!J2940,"")</f>
        <v/>
      </c>
      <c r="D2940" s="10" t="str">
        <f xml:space="preserve"> IF(OR(Calculations!C2940 = "",Calculations!C2940 = WorkTypeString),  IFERROR(Calculations!J2940,""), NA())</f>
        <v/>
      </c>
      <c r="E2940" s="10">
        <f t="array" ref="E2940">PERCENTILE(IF(ISERROR(D2940:D7939)=FALSE,D2940:D7939),CycleTimePercentile)</f>
        <v>0</v>
      </c>
      <c r="F2940" s="2" t="e">
        <f xml:space="preserve"> IF(Calculations!C2940 = DefectTypeString,  IFERROR(Calculations!J2940,""), NA())</f>
        <v>#N/A</v>
      </c>
      <c r="G2940" s="10">
        <f t="array" ref="G2940">PERCENTILE(IF(ISERROR(F2940:F7939)=FALSE,F2940:F7939),CycleTimePercentile)</f>
        <v>0</v>
      </c>
      <c r="H2940" s="2" t="e">
        <f ca="1" xml:space="preserve"> IF(OR(Calculations!C2940 = "",Calculations!C2940 = WorkTypeString),  Calculations!K2940, NA())</f>
        <v>#N/A</v>
      </c>
      <c r="I2940" s="2" t="e">
        <f xml:space="preserve"> IF(Calculations!C2940 = DefectTypeString,  Calculations!K2940, NA())</f>
        <v>#N/A</v>
      </c>
    </row>
    <row r="2941" spans="1:9" x14ac:dyDescent="0.25">
      <c r="A2941" s="8" t="str">
        <f>Calculations!A2941</f>
        <v/>
      </c>
      <c r="B2941" s="2" t="str">
        <f t="shared" si="50"/>
        <v/>
      </c>
      <c r="C2941" s="10" t="str">
        <f>IFERROR(Calculations!J2941,"")</f>
        <v/>
      </c>
      <c r="D2941" s="10" t="str">
        <f xml:space="preserve"> IF(OR(Calculations!C2941 = "",Calculations!C2941 = WorkTypeString),  IFERROR(Calculations!J2941,""), NA())</f>
        <v/>
      </c>
      <c r="E2941" s="10">
        <f t="array" ref="E2941">PERCENTILE(IF(ISERROR(D2941:D7940)=FALSE,D2941:D7940),CycleTimePercentile)</f>
        <v>0</v>
      </c>
      <c r="F2941" s="2" t="e">
        <f xml:space="preserve"> IF(Calculations!C2941 = DefectTypeString,  IFERROR(Calculations!J2941,""), NA())</f>
        <v>#N/A</v>
      </c>
      <c r="G2941" s="10">
        <f t="array" ref="G2941">PERCENTILE(IF(ISERROR(F2941:F7940)=FALSE,F2941:F7940),CycleTimePercentile)</f>
        <v>0</v>
      </c>
      <c r="H2941" s="2" t="e">
        <f ca="1" xml:space="preserve"> IF(OR(Calculations!C2941 = "",Calculations!C2941 = WorkTypeString),  Calculations!K2941, NA())</f>
        <v>#N/A</v>
      </c>
      <c r="I2941" s="2" t="e">
        <f xml:space="preserve"> IF(Calculations!C2941 = DefectTypeString,  Calculations!K2941, NA())</f>
        <v>#N/A</v>
      </c>
    </row>
    <row r="2942" spans="1:9" x14ac:dyDescent="0.25">
      <c r="A2942" s="8" t="str">
        <f>Calculations!A2942</f>
        <v/>
      </c>
      <c r="B2942" s="2" t="str">
        <f t="shared" si="50"/>
        <v/>
      </c>
      <c r="C2942" s="10" t="str">
        <f>IFERROR(Calculations!J2942,"")</f>
        <v/>
      </c>
      <c r="D2942" s="10" t="str">
        <f xml:space="preserve"> IF(OR(Calculations!C2942 = "",Calculations!C2942 = WorkTypeString),  IFERROR(Calculations!J2942,""), NA())</f>
        <v/>
      </c>
      <c r="E2942" s="10">
        <f t="array" ref="E2942">PERCENTILE(IF(ISERROR(D2942:D7941)=FALSE,D2942:D7941),CycleTimePercentile)</f>
        <v>0</v>
      </c>
      <c r="F2942" s="2" t="e">
        <f xml:space="preserve"> IF(Calculations!C2942 = DefectTypeString,  IFERROR(Calculations!J2942,""), NA())</f>
        <v>#N/A</v>
      </c>
      <c r="G2942" s="10">
        <f t="array" ref="G2942">PERCENTILE(IF(ISERROR(F2942:F7941)=FALSE,F2942:F7941),CycleTimePercentile)</f>
        <v>0</v>
      </c>
      <c r="H2942" s="2" t="e">
        <f ca="1" xml:space="preserve"> IF(OR(Calculations!C2942 = "",Calculations!C2942 = WorkTypeString),  Calculations!K2942, NA())</f>
        <v>#N/A</v>
      </c>
      <c r="I2942" s="2" t="e">
        <f xml:space="preserve"> IF(Calculations!C2942 = DefectTypeString,  Calculations!K2942, NA())</f>
        <v>#N/A</v>
      </c>
    </row>
    <row r="2943" spans="1:9" x14ac:dyDescent="0.25">
      <c r="A2943" s="8" t="str">
        <f>Calculations!A2943</f>
        <v/>
      </c>
      <c r="B2943" s="2" t="str">
        <f t="shared" si="50"/>
        <v/>
      </c>
      <c r="C2943" s="10" t="str">
        <f>IFERROR(Calculations!J2943,"")</f>
        <v/>
      </c>
      <c r="D2943" s="10" t="str">
        <f xml:space="preserve"> IF(OR(Calculations!C2943 = "",Calculations!C2943 = WorkTypeString),  IFERROR(Calculations!J2943,""), NA())</f>
        <v/>
      </c>
      <c r="E2943" s="10">
        <f t="array" ref="E2943">PERCENTILE(IF(ISERROR(D2943:D7942)=FALSE,D2943:D7942),CycleTimePercentile)</f>
        <v>0</v>
      </c>
      <c r="F2943" s="2" t="e">
        <f xml:space="preserve"> IF(Calculations!C2943 = DefectTypeString,  IFERROR(Calculations!J2943,""), NA())</f>
        <v>#N/A</v>
      </c>
      <c r="G2943" s="10">
        <f t="array" ref="G2943">PERCENTILE(IF(ISERROR(F2943:F7942)=FALSE,F2943:F7942),CycleTimePercentile)</f>
        <v>0</v>
      </c>
      <c r="H2943" s="2" t="e">
        <f ca="1" xml:space="preserve"> IF(OR(Calculations!C2943 = "",Calculations!C2943 = WorkTypeString),  Calculations!K2943, NA())</f>
        <v>#N/A</v>
      </c>
      <c r="I2943" s="2" t="e">
        <f xml:space="preserve"> IF(Calculations!C2943 = DefectTypeString,  Calculations!K2943, NA())</f>
        <v>#N/A</v>
      </c>
    </row>
    <row r="2944" spans="1:9" x14ac:dyDescent="0.25">
      <c r="A2944" s="8" t="str">
        <f>Calculations!A2944</f>
        <v/>
      </c>
      <c r="B2944" s="2" t="str">
        <f t="shared" si="50"/>
        <v/>
      </c>
      <c r="C2944" s="10" t="str">
        <f>IFERROR(Calculations!J2944,"")</f>
        <v/>
      </c>
      <c r="D2944" s="10" t="str">
        <f xml:space="preserve"> IF(OR(Calculations!C2944 = "",Calculations!C2944 = WorkTypeString),  IFERROR(Calculations!J2944,""), NA())</f>
        <v/>
      </c>
      <c r="E2944" s="10">
        <f t="array" ref="E2944">PERCENTILE(IF(ISERROR(D2944:D7943)=FALSE,D2944:D7943),CycleTimePercentile)</f>
        <v>0</v>
      </c>
      <c r="F2944" s="2" t="e">
        <f xml:space="preserve"> IF(Calculations!C2944 = DefectTypeString,  IFERROR(Calculations!J2944,""), NA())</f>
        <v>#N/A</v>
      </c>
      <c r="G2944" s="10">
        <f t="array" ref="G2944">PERCENTILE(IF(ISERROR(F2944:F7943)=FALSE,F2944:F7943),CycleTimePercentile)</f>
        <v>0</v>
      </c>
      <c r="H2944" s="2" t="e">
        <f ca="1" xml:space="preserve"> IF(OR(Calculations!C2944 = "",Calculations!C2944 = WorkTypeString),  Calculations!K2944, NA())</f>
        <v>#N/A</v>
      </c>
      <c r="I2944" s="2" t="e">
        <f xml:space="preserve"> IF(Calculations!C2944 = DefectTypeString,  Calculations!K2944, NA())</f>
        <v>#N/A</v>
      </c>
    </row>
    <row r="2945" spans="1:9" x14ac:dyDescent="0.25">
      <c r="A2945" s="8" t="str">
        <f>Calculations!A2945</f>
        <v/>
      </c>
      <c r="B2945" s="2" t="str">
        <f t="shared" si="50"/>
        <v/>
      </c>
      <c r="C2945" s="10" t="str">
        <f>IFERROR(Calculations!J2945,"")</f>
        <v/>
      </c>
      <c r="D2945" s="10" t="str">
        <f xml:space="preserve"> IF(OR(Calculations!C2945 = "",Calculations!C2945 = WorkTypeString),  IFERROR(Calculations!J2945,""), NA())</f>
        <v/>
      </c>
      <c r="E2945" s="10">
        <f t="array" ref="E2945">PERCENTILE(IF(ISERROR(D2945:D7944)=FALSE,D2945:D7944),CycleTimePercentile)</f>
        <v>0</v>
      </c>
      <c r="F2945" s="2" t="e">
        <f xml:space="preserve"> IF(Calculations!C2945 = DefectTypeString,  IFERROR(Calculations!J2945,""), NA())</f>
        <v>#N/A</v>
      </c>
      <c r="G2945" s="10">
        <f t="array" ref="G2945">PERCENTILE(IF(ISERROR(F2945:F7944)=FALSE,F2945:F7944),CycleTimePercentile)</f>
        <v>0</v>
      </c>
      <c r="H2945" s="2" t="e">
        <f ca="1" xml:space="preserve"> IF(OR(Calculations!C2945 = "",Calculations!C2945 = WorkTypeString),  Calculations!K2945, NA())</f>
        <v>#N/A</v>
      </c>
      <c r="I2945" s="2" t="e">
        <f xml:space="preserve"> IF(Calculations!C2945 = DefectTypeString,  Calculations!K2945, NA())</f>
        <v>#N/A</v>
      </c>
    </row>
    <row r="2946" spans="1:9" x14ac:dyDescent="0.25">
      <c r="A2946" s="8" t="str">
        <f>Calculations!A2946</f>
        <v/>
      </c>
      <c r="B2946" s="2" t="str">
        <f t="shared" si="50"/>
        <v/>
      </c>
      <c r="C2946" s="10" t="str">
        <f>IFERROR(Calculations!J2946,"")</f>
        <v/>
      </c>
      <c r="D2946" s="10" t="str">
        <f xml:space="preserve"> IF(OR(Calculations!C2946 = "",Calculations!C2946 = WorkTypeString),  IFERROR(Calculations!J2946,""), NA())</f>
        <v/>
      </c>
      <c r="E2946" s="10">
        <f t="array" ref="E2946">PERCENTILE(IF(ISERROR(D2946:D7945)=FALSE,D2946:D7945),CycleTimePercentile)</f>
        <v>0</v>
      </c>
      <c r="F2946" s="2" t="e">
        <f xml:space="preserve"> IF(Calculations!C2946 = DefectTypeString,  IFERROR(Calculations!J2946,""), NA())</f>
        <v>#N/A</v>
      </c>
      <c r="G2946" s="10">
        <f t="array" ref="G2946">PERCENTILE(IF(ISERROR(F2946:F7945)=FALSE,F2946:F7945),CycleTimePercentile)</f>
        <v>0</v>
      </c>
      <c r="H2946" s="2" t="e">
        <f ca="1" xml:space="preserve"> IF(OR(Calculations!C2946 = "",Calculations!C2946 = WorkTypeString),  Calculations!K2946, NA())</f>
        <v>#N/A</v>
      </c>
      <c r="I2946" s="2" t="e">
        <f xml:space="preserve"> IF(Calculations!C2946 = DefectTypeString,  Calculations!K2946, NA())</f>
        <v>#N/A</v>
      </c>
    </row>
    <row r="2947" spans="1:9" x14ac:dyDescent="0.25">
      <c r="A2947" s="8" t="str">
        <f>Calculations!A2947</f>
        <v/>
      </c>
      <c r="B2947" s="2" t="str">
        <f t="shared" ref="B2947:B3010" si="51">IF(ISNUMBER(A2947),YEAR(A2947)&amp;"-"&amp;TEXT(MONTH(A2947),"00")&amp;"-"&amp;TEXT(DAY(A2947),"00")&amp;"-"&amp;TEXT(HOUR(A2947),"00"),"")</f>
        <v/>
      </c>
      <c r="C2947" s="10" t="str">
        <f>IFERROR(Calculations!J2947,"")</f>
        <v/>
      </c>
      <c r="D2947" s="10" t="str">
        <f xml:space="preserve"> IF(OR(Calculations!C2947 = "",Calculations!C2947 = WorkTypeString),  IFERROR(Calculations!J2947,""), NA())</f>
        <v/>
      </c>
      <c r="E2947" s="10">
        <f t="array" ref="E2947">PERCENTILE(IF(ISERROR(D2947:D7946)=FALSE,D2947:D7946),CycleTimePercentile)</f>
        <v>0</v>
      </c>
      <c r="F2947" s="2" t="e">
        <f xml:space="preserve"> IF(Calculations!C2947 = DefectTypeString,  IFERROR(Calculations!J2947,""), NA())</f>
        <v>#N/A</v>
      </c>
      <c r="G2947" s="10">
        <f t="array" ref="G2947">PERCENTILE(IF(ISERROR(F2947:F7946)=FALSE,F2947:F7946),CycleTimePercentile)</f>
        <v>0</v>
      </c>
      <c r="H2947" s="2" t="e">
        <f ca="1" xml:space="preserve"> IF(OR(Calculations!C2947 = "",Calculations!C2947 = WorkTypeString),  Calculations!K2947, NA())</f>
        <v>#N/A</v>
      </c>
      <c r="I2947" s="2" t="e">
        <f xml:space="preserve"> IF(Calculations!C2947 = DefectTypeString,  Calculations!K2947, NA())</f>
        <v>#N/A</v>
      </c>
    </row>
    <row r="2948" spans="1:9" x14ac:dyDescent="0.25">
      <c r="A2948" s="8" t="str">
        <f>Calculations!A2948</f>
        <v/>
      </c>
      <c r="B2948" s="2" t="str">
        <f t="shared" si="51"/>
        <v/>
      </c>
      <c r="C2948" s="10" t="str">
        <f>IFERROR(Calculations!J2948,"")</f>
        <v/>
      </c>
      <c r="D2948" s="10" t="str">
        <f xml:space="preserve"> IF(OR(Calculations!C2948 = "",Calculations!C2948 = WorkTypeString),  IFERROR(Calculations!J2948,""), NA())</f>
        <v/>
      </c>
      <c r="E2948" s="10">
        <f t="array" ref="E2948">PERCENTILE(IF(ISERROR(D2948:D7947)=FALSE,D2948:D7947),CycleTimePercentile)</f>
        <v>0</v>
      </c>
      <c r="F2948" s="2" t="e">
        <f xml:space="preserve"> IF(Calculations!C2948 = DefectTypeString,  IFERROR(Calculations!J2948,""), NA())</f>
        <v>#N/A</v>
      </c>
      <c r="G2948" s="10">
        <f t="array" ref="G2948">PERCENTILE(IF(ISERROR(F2948:F7947)=FALSE,F2948:F7947),CycleTimePercentile)</f>
        <v>0</v>
      </c>
      <c r="H2948" s="2" t="e">
        <f ca="1" xml:space="preserve"> IF(OR(Calculations!C2948 = "",Calculations!C2948 = WorkTypeString),  Calculations!K2948, NA())</f>
        <v>#N/A</v>
      </c>
      <c r="I2948" s="2" t="e">
        <f xml:space="preserve"> IF(Calculations!C2948 = DefectTypeString,  Calculations!K2948, NA())</f>
        <v>#N/A</v>
      </c>
    </row>
    <row r="2949" spans="1:9" x14ac:dyDescent="0.25">
      <c r="A2949" s="8" t="str">
        <f>Calculations!A2949</f>
        <v/>
      </c>
      <c r="B2949" s="2" t="str">
        <f t="shared" si="51"/>
        <v/>
      </c>
      <c r="C2949" s="10" t="str">
        <f>IFERROR(Calculations!J2949,"")</f>
        <v/>
      </c>
      <c r="D2949" s="10" t="str">
        <f xml:space="preserve"> IF(OR(Calculations!C2949 = "",Calculations!C2949 = WorkTypeString),  IFERROR(Calculations!J2949,""), NA())</f>
        <v/>
      </c>
      <c r="E2949" s="10">
        <f t="array" ref="E2949">PERCENTILE(IF(ISERROR(D2949:D7948)=FALSE,D2949:D7948),CycleTimePercentile)</f>
        <v>0</v>
      </c>
      <c r="F2949" s="2" t="e">
        <f xml:space="preserve"> IF(Calculations!C2949 = DefectTypeString,  IFERROR(Calculations!J2949,""), NA())</f>
        <v>#N/A</v>
      </c>
      <c r="G2949" s="10">
        <f t="array" ref="G2949">PERCENTILE(IF(ISERROR(F2949:F7948)=FALSE,F2949:F7948),CycleTimePercentile)</f>
        <v>0</v>
      </c>
      <c r="H2949" s="2" t="e">
        <f ca="1" xml:space="preserve"> IF(OR(Calculations!C2949 = "",Calculations!C2949 = WorkTypeString),  Calculations!K2949, NA())</f>
        <v>#N/A</v>
      </c>
      <c r="I2949" s="2" t="e">
        <f xml:space="preserve"> IF(Calculations!C2949 = DefectTypeString,  Calculations!K2949, NA())</f>
        <v>#N/A</v>
      </c>
    </row>
    <row r="2950" spans="1:9" x14ac:dyDescent="0.25">
      <c r="A2950" s="8" t="str">
        <f>Calculations!A2950</f>
        <v/>
      </c>
      <c r="B2950" s="2" t="str">
        <f t="shared" si="51"/>
        <v/>
      </c>
      <c r="C2950" s="10" t="str">
        <f>IFERROR(Calculations!J2950,"")</f>
        <v/>
      </c>
      <c r="D2950" s="10" t="str">
        <f xml:space="preserve"> IF(OR(Calculations!C2950 = "",Calculations!C2950 = WorkTypeString),  IFERROR(Calculations!J2950,""), NA())</f>
        <v/>
      </c>
      <c r="E2950" s="10">
        <f t="array" ref="E2950">PERCENTILE(IF(ISERROR(D2950:D7949)=FALSE,D2950:D7949),CycleTimePercentile)</f>
        <v>0</v>
      </c>
      <c r="F2950" s="2" t="e">
        <f xml:space="preserve"> IF(Calculations!C2950 = DefectTypeString,  IFERROR(Calculations!J2950,""), NA())</f>
        <v>#N/A</v>
      </c>
      <c r="G2950" s="10">
        <f t="array" ref="G2950">PERCENTILE(IF(ISERROR(F2950:F7949)=FALSE,F2950:F7949),CycleTimePercentile)</f>
        <v>0</v>
      </c>
      <c r="H2950" s="2" t="e">
        <f ca="1" xml:space="preserve"> IF(OR(Calculations!C2950 = "",Calculations!C2950 = WorkTypeString),  Calculations!K2950, NA())</f>
        <v>#N/A</v>
      </c>
      <c r="I2950" s="2" t="e">
        <f xml:space="preserve"> IF(Calculations!C2950 = DefectTypeString,  Calculations!K2950, NA())</f>
        <v>#N/A</v>
      </c>
    </row>
    <row r="2951" spans="1:9" x14ac:dyDescent="0.25">
      <c r="A2951" s="8" t="str">
        <f>Calculations!A2951</f>
        <v/>
      </c>
      <c r="B2951" s="2" t="str">
        <f t="shared" si="51"/>
        <v/>
      </c>
      <c r="C2951" s="10" t="str">
        <f>IFERROR(Calculations!J2951,"")</f>
        <v/>
      </c>
      <c r="D2951" s="10" t="str">
        <f xml:space="preserve"> IF(OR(Calculations!C2951 = "",Calculations!C2951 = WorkTypeString),  IFERROR(Calculations!J2951,""), NA())</f>
        <v/>
      </c>
      <c r="E2951" s="10">
        <f t="array" ref="E2951">PERCENTILE(IF(ISERROR(D2951:D7950)=FALSE,D2951:D7950),CycleTimePercentile)</f>
        <v>0</v>
      </c>
      <c r="F2951" s="2" t="e">
        <f xml:space="preserve"> IF(Calculations!C2951 = DefectTypeString,  IFERROR(Calculations!J2951,""), NA())</f>
        <v>#N/A</v>
      </c>
      <c r="G2951" s="10">
        <f t="array" ref="G2951">PERCENTILE(IF(ISERROR(F2951:F7950)=FALSE,F2951:F7950),CycleTimePercentile)</f>
        <v>0</v>
      </c>
      <c r="H2951" s="2" t="e">
        <f ca="1" xml:space="preserve"> IF(OR(Calculations!C2951 = "",Calculations!C2951 = WorkTypeString),  Calculations!K2951, NA())</f>
        <v>#N/A</v>
      </c>
      <c r="I2951" s="2" t="e">
        <f xml:space="preserve"> IF(Calculations!C2951 = DefectTypeString,  Calculations!K2951, NA())</f>
        <v>#N/A</v>
      </c>
    </row>
    <row r="2952" spans="1:9" x14ac:dyDescent="0.25">
      <c r="A2952" s="8" t="str">
        <f>Calculations!A2952</f>
        <v/>
      </c>
      <c r="B2952" s="2" t="str">
        <f t="shared" si="51"/>
        <v/>
      </c>
      <c r="C2952" s="10" t="str">
        <f>IFERROR(Calculations!J2952,"")</f>
        <v/>
      </c>
      <c r="D2952" s="10" t="str">
        <f xml:space="preserve"> IF(OR(Calculations!C2952 = "",Calculations!C2952 = WorkTypeString),  IFERROR(Calculations!J2952,""), NA())</f>
        <v/>
      </c>
      <c r="E2952" s="10">
        <f t="array" ref="E2952">PERCENTILE(IF(ISERROR(D2952:D7951)=FALSE,D2952:D7951),CycleTimePercentile)</f>
        <v>0</v>
      </c>
      <c r="F2952" s="2" t="e">
        <f xml:space="preserve"> IF(Calculations!C2952 = DefectTypeString,  IFERROR(Calculations!J2952,""), NA())</f>
        <v>#N/A</v>
      </c>
      <c r="G2952" s="10">
        <f t="array" ref="G2952">PERCENTILE(IF(ISERROR(F2952:F7951)=FALSE,F2952:F7951),CycleTimePercentile)</f>
        <v>0</v>
      </c>
      <c r="H2952" s="2" t="e">
        <f ca="1" xml:space="preserve"> IF(OR(Calculations!C2952 = "",Calculations!C2952 = WorkTypeString),  Calculations!K2952, NA())</f>
        <v>#N/A</v>
      </c>
      <c r="I2952" s="2" t="e">
        <f xml:space="preserve"> IF(Calculations!C2952 = DefectTypeString,  Calculations!K2952, NA())</f>
        <v>#N/A</v>
      </c>
    </row>
    <row r="2953" spans="1:9" x14ac:dyDescent="0.25">
      <c r="A2953" s="8" t="str">
        <f>Calculations!A2953</f>
        <v/>
      </c>
      <c r="B2953" s="2" t="str">
        <f t="shared" si="51"/>
        <v/>
      </c>
      <c r="C2953" s="10" t="str">
        <f>IFERROR(Calculations!J2953,"")</f>
        <v/>
      </c>
      <c r="D2953" s="10" t="str">
        <f xml:space="preserve"> IF(OR(Calculations!C2953 = "",Calculations!C2953 = WorkTypeString),  IFERROR(Calculations!J2953,""), NA())</f>
        <v/>
      </c>
      <c r="E2953" s="10">
        <f t="array" ref="E2953">PERCENTILE(IF(ISERROR(D2953:D7952)=FALSE,D2953:D7952),CycleTimePercentile)</f>
        <v>0</v>
      </c>
      <c r="F2953" s="2" t="e">
        <f xml:space="preserve"> IF(Calculations!C2953 = DefectTypeString,  IFERROR(Calculations!J2953,""), NA())</f>
        <v>#N/A</v>
      </c>
      <c r="G2953" s="10">
        <f t="array" ref="G2953">PERCENTILE(IF(ISERROR(F2953:F7952)=FALSE,F2953:F7952),CycleTimePercentile)</f>
        <v>0</v>
      </c>
      <c r="H2953" s="2" t="e">
        <f ca="1" xml:space="preserve"> IF(OR(Calculations!C2953 = "",Calculations!C2953 = WorkTypeString),  Calculations!K2953, NA())</f>
        <v>#N/A</v>
      </c>
      <c r="I2953" s="2" t="e">
        <f xml:space="preserve"> IF(Calculations!C2953 = DefectTypeString,  Calculations!K2953, NA())</f>
        <v>#N/A</v>
      </c>
    </row>
    <row r="2954" spans="1:9" x14ac:dyDescent="0.25">
      <c r="A2954" s="8" t="str">
        <f>Calculations!A2954</f>
        <v/>
      </c>
      <c r="B2954" s="2" t="str">
        <f t="shared" si="51"/>
        <v/>
      </c>
      <c r="C2954" s="10" t="str">
        <f>IFERROR(Calculations!J2954,"")</f>
        <v/>
      </c>
      <c r="D2954" s="10" t="str">
        <f xml:space="preserve"> IF(OR(Calculations!C2954 = "",Calculations!C2954 = WorkTypeString),  IFERROR(Calculations!J2954,""), NA())</f>
        <v/>
      </c>
      <c r="E2954" s="10">
        <f t="array" ref="E2954">PERCENTILE(IF(ISERROR(D2954:D7953)=FALSE,D2954:D7953),CycleTimePercentile)</f>
        <v>0</v>
      </c>
      <c r="F2954" s="2" t="e">
        <f xml:space="preserve"> IF(Calculations!C2954 = DefectTypeString,  IFERROR(Calculations!J2954,""), NA())</f>
        <v>#N/A</v>
      </c>
      <c r="G2954" s="10">
        <f t="array" ref="G2954">PERCENTILE(IF(ISERROR(F2954:F7953)=FALSE,F2954:F7953),CycleTimePercentile)</f>
        <v>0</v>
      </c>
      <c r="H2954" s="2" t="e">
        <f ca="1" xml:space="preserve"> IF(OR(Calculations!C2954 = "",Calculations!C2954 = WorkTypeString),  Calculations!K2954, NA())</f>
        <v>#N/A</v>
      </c>
      <c r="I2954" s="2" t="e">
        <f xml:space="preserve"> IF(Calculations!C2954 = DefectTypeString,  Calculations!K2954, NA())</f>
        <v>#N/A</v>
      </c>
    </row>
    <row r="2955" spans="1:9" x14ac:dyDescent="0.25">
      <c r="A2955" s="8" t="str">
        <f>Calculations!A2955</f>
        <v/>
      </c>
      <c r="B2955" s="2" t="str">
        <f t="shared" si="51"/>
        <v/>
      </c>
      <c r="C2955" s="10" t="str">
        <f>IFERROR(Calculations!J2955,"")</f>
        <v/>
      </c>
      <c r="D2955" s="10" t="str">
        <f xml:space="preserve"> IF(OR(Calculations!C2955 = "",Calculations!C2955 = WorkTypeString),  IFERROR(Calculations!J2955,""), NA())</f>
        <v/>
      </c>
      <c r="E2955" s="10">
        <f t="array" ref="E2955">PERCENTILE(IF(ISERROR(D2955:D7954)=FALSE,D2955:D7954),CycleTimePercentile)</f>
        <v>0</v>
      </c>
      <c r="F2955" s="2" t="e">
        <f xml:space="preserve"> IF(Calculations!C2955 = DefectTypeString,  IFERROR(Calculations!J2955,""), NA())</f>
        <v>#N/A</v>
      </c>
      <c r="G2955" s="10">
        <f t="array" ref="G2955">PERCENTILE(IF(ISERROR(F2955:F7954)=FALSE,F2955:F7954),CycleTimePercentile)</f>
        <v>0</v>
      </c>
      <c r="H2955" s="2" t="e">
        <f ca="1" xml:space="preserve"> IF(OR(Calculations!C2955 = "",Calculations!C2955 = WorkTypeString),  Calculations!K2955, NA())</f>
        <v>#N/A</v>
      </c>
      <c r="I2955" s="2" t="e">
        <f xml:space="preserve"> IF(Calculations!C2955 = DefectTypeString,  Calculations!K2955, NA())</f>
        <v>#N/A</v>
      </c>
    </row>
    <row r="2956" spans="1:9" x14ac:dyDescent="0.25">
      <c r="A2956" s="8" t="str">
        <f>Calculations!A2956</f>
        <v/>
      </c>
      <c r="B2956" s="2" t="str">
        <f t="shared" si="51"/>
        <v/>
      </c>
      <c r="C2956" s="10" t="str">
        <f>IFERROR(Calculations!J2956,"")</f>
        <v/>
      </c>
      <c r="D2956" s="10" t="str">
        <f xml:space="preserve"> IF(OR(Calculations!C2956 = "",Calculations!C2956 = WorkTypeString),  IFERROR(Calculations!J2956,""), NA())</f>
        <v/>
      </c>
      <c r="E2956" s="10">
        <f t="array" ref="E2956">PERCENTILE(IF(ISERROR(D2956:D7955)=FALSE,D2956:D7955),CycleTimePercentile)</f>
        <v>0</v>
      </c>
      <c r="F2956" s="2" t="e">
        <f xml:space="preserve"> IF(Calculations!C2956 = DefectTypeString,  IFERROR(Calculations!J2956,""), NA())</f>
        <v>#N/A</v>
      </c>
      <c r="G2956" s="10">
        <f t="array" ref="G2956">PERCENTILE(IF(ISERROR(F2956:F7955)=FALSE,F2956:F7955),CycleTimePercentile)</f>
        <v>0</v>
      </c>
      <c r="H2956" s="2" t="e">
        <f ca="1" xml:space="preserve"> IF(OR(Calculations!C2956 = "",Calculations!C2956 = WorkTypeString),  Calculations!K2956, NA())</f>
        <v>#N/A</v>
      </c>
      <c r="I2956" s="2" t="e">
        <f xml:space="preserve"> IF(Calculations!C2956 = DefectTypeString,  Calculations!K2956, NA())</f>
        <v>#N/A</v>
      </c>
    </row>
    <row r="2957" spans="1:9" x14ac:dyDescent="0.25">
      <c r="A2957" s="8" t="str">
        <f>Calculations!A2957</f>
        <v/>
      </c>
      <c r="B2957" s="2" t="str">
        <f t="shared" si="51"/>
        <v/>
      </c>
      <c r="C2957" s="10" t="str">
        <f>IFERROR(Calculations!J2957,"")</f>
        <v/>
      </c>
      <c r="D2957" s="10" t="str">
        <f xml:space="preserve"> IF(OR(Calculations!C2957 = "",Calculations!C2957 = WorkTypeString),  IFERROR(Calculations!J2957,""), NA())</f>
        <v/>
      </c>
      <c r="E2957" s="10">
        <f t="array" ref="E2957">PERCENTILE(IF(ISERROR(D2957:D7956)=FALSE,D2957:D7956),CycleTimePercentile)</f>
        <v>0</v>
      </c>
      <c r="F2957" s="2" t="e">
        <f xml:space="preserve"> IF(Calculations!C2957 = DefectTypeString,  IFERROR(Calculations!J2957,""), NA())</f>
        <v>#N/A</v>
      </c>
      <c r="G2957" s="10">
        <f t="array" ref="G2957">PERCENTILE(IF(ISERROR(F2957:F7956)=FALSE,F2957:F7956),CycleTimePercentile)</f>
        <v>0</v>
      </c>
      <c r="H2957" s="2" t="e">
        <f ca="1" xml:space="preserve"> IF(OR(Calculations!C2957 = "",Calculations!C2957 = WorkTypeString),  Calculations!K2957, NA())</f>
        <v>#N/A</v>
      </c>
      <c r="I2957" s="2" t="e">
        <f xml:space="preserve"> IF(Calculations!C2957 = DefectTypeString,  Calculations!K2957, NA())</f>
        <v>#N/A</v>
      </c>
    </row>
    <row r="2958" spans="1:9" x14ac:dyDescent="0.25">
      <c r="A2958" s="8" t="str">
        <f>Calculations!A2958</f>
        <v/>
      </c>
      <c r="B2958" s="2" t="str">
        <f t="shared" si="51"/>
        <v/>
      </c>
      <c r="C2958" s="10" t="str">
        <f>IFERROR(Calculations!J2958,"")</f>
        <v/>
      </c>
      <c r="D2958" s="10" t="str">
        <f xml:space="preserve"> IF(OR(Calculations!C2958 = "",Calculations!C2958 = WorkTypeString),  IFERROR(Calculations!J2958,""), NA())</f>
        <v/>
      </c>
      <c r="E2958" s="10">
        <f t="array" ref="E2958">PERCENTILE(IF(ISERROR(D2958:D7957)=FALSE,D2958:D7957),CycleTimePercentile)</f>
        <v>0</v>
      </c>
      <c r="F2958" s="2" t="e">
        <f xml:space="preserve"> IF(Calculations!C2958 = DefectTypeString,  IFERROR(Calculations!J2958,""), NA())</f>
        <v>#N/A</v>
      </c>
      <c r="G2958" s="10">
        <f t="array" ref="G2958">PERCENTILE(IF(ISERROR(F2958:F7957)=FALSE,F2958:F7957),CycleTimePercentile)</f>
        <v>0</v>
      </c>
      <c r="H2958" s="2" t="e">
        <f ca="1" xml:space="preserve"> IF(OR(Calculations!C2958 = "",Calculations!C2958 = WorkTypeString),  Calculations!K2958, NA())</f>
        <v>#N/A</v>
      </c>
      <c r="I2958" s="2" t="e">
        <f xml:space="preserve"> IF(Calculations!C2958 = DefectTypeString,  Calculations!K2958, NA())</f>
        <v>#N/A</v>
      </c>
    </row>
    <row r="2959" spans="1:9" x14ac:dyDescent="0.25">
      <c r="A2959" s="8" t="str">
        <f>Calculations!A2959</f>
        <v/>
      </c>
      <c r="B2959" s="2" t="str">
        <f t="shared" si="51"/>
        <v/>
      </c>
      <c r="C2959" s="10" t="str">
        <f>IFERROR(Calculations!J2959,"")</f>
        <v/>
      </c>
      <c r="D2959" s="10" t="str">
        <f xml:space="preserve"> IF(OR(Calculations!C2959 = "",Calculations!C2959 = WorkTypeString),  IFERROR(Calculations!J2959,""), NA())</f>
        <v/>
      </c>
      <c r="E2959" s="10">
        <f t="array" ref="E2959">PERCENTILE(IF(ISERROR(D2959:D7958)=FALSE,D2959:D7958),CycleTimePercentile)</f>
        <v>0</v>
      </c>
      <c r="F2959" s="2" t="e">
        <f xml:space="preserve"> IF(Calculations!C2959 = DefectTypeString,  IFERROR(Calculations!J2959,""), NA())</f>
        <v>#N/A</v>
      </c>
      <c r="G2959" s="10">
        <f t="array" ref="G2959">PERCENTILE(IF(ISERROR(F2959:F7958)=FALSE,F2959:F7958),CycleTimePercentile)</f>
        <v>0</v>
      </c>
      <c r="H2959" s="2" t="e">
        <f ca="1" xml:space="preserve"> IF(OR(Calculations!C2959 = "",Calculations!C2959 = WorkTypeString),  Calculations!K2959, NA())</f>
        <v>#N/A</v>
      </c>
      <c r="I2959" s="2" t="e">
        <f xml:space="preserve"> IF(Calculations!C2959 = DefectTypeString,  Calculations!K2959, NA())</f>
        <v>#N/A</v>
      </c>
    </row>
    <row r="2960" spans="1:9" x14ac:dyDescent="0.25">
      <c r="A2960" s="8" t="str">
        <f>Calculations!A2960</f>
        <v/>
      </c>
      <c r="B2960" s="2" t="str">
        <f t="shared" si="51"/>
        <v/>
      </c>
      <c r="C2960" s="10" t="str">
        <f>IFERROR(Calculations!J2960,"")</f>
        <v/>
      </c>
      <c r="D2960" s="10" t="str">
        <f xml:space="preserve"> IF(OR(Calculations!C2960 = "",Calculations!C2960 = WorkTypeString),  IFERROR(Calculations!J2960,""), NA())</f>
        <v/>
      </c>
      <c r="E2960" s="10">
        <f t="array" ref="E2960">PERCENTILE(IF(ISERROR(D2960:D7959)=FALSE,D2960:D7959),CycleTimePercentile)</f>
        <v>0</v>
      </c>
      <c r="F2960" s="2" t="e">
        <f xml:space="preserve"> IF(Calculations!C2960 = DefectTypeString,  IFERROR(Calculations!J2960,""), NA())</f>
        <v>#N/A</v>
      </c>
      <c r="G2960" s="10">
        <f t="array" ref="G2960">PERCENTILE(IF(ISERROR(F2960:F7959)=FALSE,F2960:F7959),CycleTimePercentile)</f>
        <v>0</v>
      </c>
      <c r="H2960" s="2" t="e">
        <f ca="1" xml:space="preserve"> IF(OR(Calculations!C2960 = "",Calculations!C2960 = WorkTypeString),  Calculations!K2960, NA())</f>
        <v>#N/A</v>
      </c>
      <c r="I2960" s="2" t="e">
        <f xml:space="preserve"> IF(Calculations!C2960 = DefectTypeString,  Calculations!K2960, NA())</f>
        <v>#N/A</v>
      </c>
    </row>
    <row r="2961" spans="1:9" x14ac:dyDescent="0.25">
      <c r="A2961" s="8" t="str">
        <f>Calculations!A2961</f>
        <v/>
      </c>
      <c r="B2961" s="2" t="str">
        <f t="shared" si="51"/>
        <v/>
      </c>
      <c r="C2961" s="10" t="str">
        <f>IFERROR(Calculations!J2961,"")</f>
        <v/>
      </c>
      <c r="D2961" s="10" t="str">
        <f xml:space="preserve"> IF(OR(Calculations!C2961 = "",Calculations!C2961 = WorkTypeString),  IFERROR(Calculations!J2961,""), NA())</f>
        <v/>
      </c>
      <c r="E2961" s="10">
        <f t="array" ref="E2961">PERCENTILE(IF(ISERROR(D2961:D7960)=FALSE,D2961:D7960),CycleTimePercentile)</f>
        <v>0</v>
      </c>
      <c r="F2961" s="2" t="e">
        <f xml:space="preserve"> IF(Calculations!C2961 = DefectTypeString,  IFERROR(Calculations!J2961,""), NA())</f>
        <v>#N/A</v>
      </c>
      <c r="G2961" s="10">
        <f t="array" ref="G2961">PERCENTILE(IF(ISERROR(F2961:F7960)=FALSE,F2961:F7960),CycleTimePercentile)</f>
        <v>0</v>
      </c>
      <c r="H2961" s="2" t="e">
        <f ca="1" xml:space="preserve"> IF(OR(Calculations!C2961 = "",Calculations!C2961 = WorkTypeString),  Calculations!K2961, NA())</f>
        <v>#N/A</v>
      </c>
      <c r="I2961" s="2" t="e">
        <f xml:space="preserve"> IF(Calculations!C2961 = DefectTypeString,  Calculations!K2961, NA())</f>
        <v>#N/A</v>
      </c>
    </row>
    <row r="2962" spans="1:9" x14ac:dyDescent="0.25">
      <c r="A2962" s="8" t="str">
        <f>Calculations!A2962</f>
        <v/>
      </c>
      <c r="B2962" s="2" t="str">
        <f t="shared" si="51"/>
        <v/>
      </c>
      <c r="C2962" s="10" t="str">
        <f>IFERROR(Calculations!J2962,"")</f>
        <v/>
      </c>
      <c r="D2962" s="10" t="str">
        <f xml:space="preserve"> IF(OR(Calculations!C2962 = "",Calculations!C2962 = WorkTypeString),  IFERROR(Calculations!J2962,""), NA())</f>
        <v/>
      </c>
      <c r="E2962" s="10">
        <f t="array" ref="E2962">PERCENTILE(IF(ISERROR(D2962:D7961)=FALSE,D2962:D7961),CycleTimePercentile)</f>
        <v>0</v>
      </c>
      <c r="F2962" s="2" t="e">
        <f xml:space="preserve"> IF(Calculations!C2962 = DefectTypeString,  IFERROR(Calculations!J2962,""), NA())</f>
        <v>#N/A</v>
      </c>
      <c r="G2962" s="10">
        <f t="array" ref="G2962">PERCENTILE(IF(ISERROR(F2962:F7961)=FALSE,F2962:F7961),CycleTimePercentile)</f>
        <v>0</v>
      </c>
      <c r="H2962" s="2" t="e">
        <f ca="1" xml:space="preserve"> IF(OR(Calculations!C2962 = "",Calculations!C2962 = WorkTypeString),  Calculations!K2962, NA())</f>
        <v>#N/A</v>
      </c>
      <c r="I2962" s="2" t="e">
        <f xml:space="preserve"> IF(Calculations!C2962 = DefectTypeString,  Calculations!K2962, NA())</f>
        <v>#N/A</v>
      </c>
    </row>
    <row r="2963" spans="1:9" x14ac:dyDescent="0.25">
      <c r="A2963" s="8" t="str">
        <f>Calculations!A2963</f>
        <v/>
      </c>
      <c r="B2963" s="2" t="str">
        <f t="shared" si="51"/>
        <v/>
      </c>
      <c r="C2963" s="10" t="str">
        <f>IFERROR(Calculations!J2963,"")</f>
        <v/>
      </c>
      <c r="D2963" s="10" t="str">
        <f xml:space="preserve"> IF(OR(Calculations!C2963 = "",Calculations!C2963 = WorkTypeString),  IFERROR(Calculations!J2963,""), NA())</f>
        <v/>
      </c>
      <c r="E2963" s="10">
        <f t="array" ref="E2963">PERCENTILE(IF(ISERROR(D2963:D7962)=FALSE,D2963:D7962),CycleTimePercentile)</f>
        <v>0</v>
      </c>
      <c r="F2963" s="2" t="e">
        <f xml:space="preserve"> IF(Calculations!C2963 = DefectTypeString,  IFERROR(Calculations!J2963,""), NA())</f>
        <v>#N/A</v>
      </c>
      <c r="G2963" s="10">
        <f t="array" ref="G2963">PERCENTILE(IF(ISERROR(F2963:F7962)=FALSE,F2963:F7962),CycleTimePercentile)</f>
        <v>0</v>
      </c>
      <c r="H2963" s="2" t="e">
        <f ca="1" xml:space="preserve"> IF(OR(Calculations!C2963 = "",Calculations!C2963 = WorkTypeString),  Calculations!K2963, NA())</f>
        <v>#N/A</v>
      </c>
      <c r="I2963" s="2" t="e">
        <f xml:space="preserve"> IF(Calculations!C2963 = DefectTypeString,  Calculations!K2963, NA())</f>
        <v>#N/A</v>
      </c>
    </row>
    <row r="2964" spans="1:9" x14ac:dyDescent="0.25">
      <c r="A2964" s="8" t="str">
        <f>Calculations!A2964</f>
        <v/>
      </c>
      <c r="B2964" s="2" t="str">
        <f t="shared" si="51"/>
        <v/>
      </c>
      <c r="C2964" s="10" t="str">
        <f>IFERROR(Calculations!J2964,"")</f>
        <v/>
      </c>
      <c r="D2964" s="10" t="str">
        <f xml:space="preserve"> IF(OR(Calculations!C2964 = "",Calculations!C2964 = WorkTypeString),  IFERROR(Calculations!J2964,""), NA())</f>
        <v/>
      </c>
      <c r="E2964" s="10">
        <f t="array" ref="E2964">PERCENTILE(IF(ISERROR(D2964:D7963)=FALSE,D2964:D7963),CycleTimePercentile)</f>
        <v>0</v>
      </c>
      <c r="F2964" s="2" t="e">
        <f xml:space="preserve"> IF(Calculations!C2964 = DefectTypeString,  IFERROR(Calculations!J2964,""), NA())</f>
        <v>#N/A</v>
      </c>
      <c r="G2964" s="10">
        <f t="array" ref="G2964">PERCENTILE(IF(ISERROR(F2964:F7963)=FALSE,F2964:F7963),CycleTimePercentile)</f>
        <v>0</v>
      </c>
      <c r="H2964" s="2" t="e">
        <f ca="1" xml:space="preserve"> IF(OR(Calculations!C2964 = "",Calculations!C2964 = WorkTypeString),  Calculations!K2964, NA())</f>
        <v>#N/A</v>
      </c>
      <c r="I2964" s="2" t="e">
        <f xml:space="preserve"> IF(Calculations!C2964 = DefectTypeString,  Calculations!K2964, NA())</f>
        <v>#N/A</v>
      </c>
    </row>
    <row r="2965" spans="1:9" x14ac:dyDescent="0.25">
      <c r="A2965" s="8" t="str">
        <f>Calculations!A2965</f>
        <v/>
      </c>
      <c r="B2965" s="2" t="str">
        <f t="shared" si="51"/>
        <v/>
      </c>
      <c r="C2965" s="10" t="str">
        <f>IFERROR(Calculations!J2965,"")</f>
        <v/>
      </c>
      <c r="D2965" s="10" t="str">
        <f xml:space="preserve"> IF(OR(Calculations!C2965 = "",Calculations!C2965 = WorkTypeString),  IFERROR(Calculations!J2965,""), NA())</f>
        <v/>
      </c>
      <c r="E2965" s="10">
        <f t="array" ref="E2965">PERCENTILE(IF(ISERROR(D2965:D7964)=FALSE,D2965:D7964),CycleTimePercentile)</f>
        <v>0</v>
      </c>
      <c r="F2965" s="2" t="e">
        <f xml:space="preserve"> IF(Calculations!C2965 = DefectTypeString,  IFERROR(Calculations!J2965,""), NA())</f>
        <v>#N/A</v>
      </c>
      <c r="G2965" s="10">
        <f t="array" ref="G2965">PERCENTILE(IF(ISERROR(F2965:F7964)=FALSE,F2965:F7964),CycleTimePercentile)</f>
        <v>0</v>
      </c>
      <c r="H2965" s="2" t="e">
        <f ca="1" xml:space="preserve"> IF(OR(Calculations!C2965 = "",Calculations!C2965 = WorkTypeString),  Calculations!K2965, NA())</f>
        <v>#N/A</v>
      </c>
      <c r="I2965" s="2" t="e">
        <f xml:space="preserve"> IF(Calculations!C2965 = DefectTypeString,  Calculations!K2965, NA())</f>
        <v>#N/A</v>
      </c>
    </row>
    <row r="2966" spans="1:9" x14ac:dyDescent="0.25">
      <c r="A2966" s="8" t="str">
        <f>Calculations!A2966</f>
        <v/>
      </c>
      <c r="B2966" s="2" t="str">
        <f t="shared" si="51"/>
        <v/>
      </c>
      <c r="C2966" s="10" t="str">
        <f>IFERROR(Calculations!J2966,"")</f>
        <v/>
      </c>
      <c r="D2966" s="10" t="str">
        <f xml:space="preserve"> IF(OR(Calculations!C2966 = "",Calculations!C2966 = WorkTypeString),  IFERROR(Calculations!J2966,""), NA())</f>
        <v/>
      </c>
      <c r="E2966" s="10">
        <f t="array" ref="E2966">PERCENTILE(IF(ISERROR(D2966:D7965)=FALSE,D2966:D7965),CycleTimePercentile)</f>
        <v>0</v>
      </c>
      <c r="F2966" s="2" t="e">
        <f xml:space="preserve"> IF(Calculations!C2966 = DefectTypeString,  IFERROR(Calculations!J2966,""), NA())</f>
        <v>#N/A</v>
      </c>
      <c r="G2966" s="10">
        <f t="array" ref="G2966">PERCENTILE(IF(ISERROR(F2966:F7965)=FALSE,F2966:F7965),CycleTimePercentile)</f>
        <v>0</v>
      </c>
      <c r="H2966" s="2" t="e">
        <f ca="1" xml:space="preserve"> IF(OR(Calculations!C2966 = "",Calculations!C2966 = WorkTypeString),  Calculations!K2966, NA())</f>
        <v>#N/A</v>
      </c>
      <c r="I2966" s="2" t="e">
        <f xml:space="preserve"> IF(Calculations!C2966 = DefectTypeString,  Calculations!K2966, NA())</f>
        <v>#N/A</v>
      </c>
    </row>
    <row r="2967" spans="1:9" x14ac:dyDescent="0.25">
      <c r="A2967" s="8" t="str">
        <f>Calculations!A2967</f>
        <v/>
      </c>
      <c r="B2967" s="2" t="str">
        <f t="shared" si="51"/>
        <v/>
      </c>
      <c r="C2967" s="10" t="str">
        <f>IFERROR(Calculations!J2967,"")</f>
        <v/>
      </c>
      <c r="D2967" s="10" t="str">
        <f xml:space="preserve"> IF(OR(Calculations!C2967 = "",Calculations!C2967 = WorkTypeString),  IFERROR(Calculations!J2967,""), NA())</f>
        <v/>
      </c>
      <c r="E2967" s="10">
        <f t="array" ref="E2967">PERCENTILE(IF(ISERROR(D2967:D7966)=FALSE,D2967:D7966),CycleTimePercentile)</f>
        <v>0</v>
      </c>
      <c r="F2967" s="2" t="e">
        <f xml:space="preserve"> IF(Calculations!C2967 = DefectTypeString,  IFERROR(Calculations!J2967,""), NA())</f>
        <v>#N/A</v>
      </c>
      <c r="G2967" s="10">
        <f t="array" ref="G2967">PERCENTILE(IF(ISERROR(F2967:F7966)=FALSE,F2967:F7966),CycleTimePercentile)</f>
        <v>0</v>
      </c>
      <c r="H2967" s="2" t="e">
        <f ca="1" xml:space="preserve"> IF(OR(Calculations!C2967 = "",Calculations!C2967 = WorkTypeString),  Calculations!K2967, NA())</f>
        <v>#N/A</v>
      </c>
      <c r="I2967" s="2" t="e">
        <f xml:space="preserve"> IF(Calculations!C2967 = DefectTypeString,  Calculations!K2967, NA())</f>
        <v>#N/A</v>
      </c>
    </row>
    <row r="2968" spans="1:9" x14ac:dyDescent="0.25">
      <c r="A2968" s="8" t="str">
        <f>Calculations!A2968</f>
        <v/>
      </c>
      <c r="B2968" s="2" t="str">
        <f t="shared" si="51"/>
        <v/>
      </c>
      <c r="C2968" s="10" t="str">
        <f>IFERROR(Calculations!J2968,"")</f>
        <v/>
      </c>
      <c r="D2968" s="10" t="str">
        <f xml:space="preserve"> IF(OR(Calculations!C2968 = "",Calculations!C2968 = WorkTypeString),  IFERROR(Calculations!J2968,""), NA())</f>
        <v/>
      </c>
      <c r="E2968" s="10">
        <f t="array" ref="E2968">PERCENTILE(IF(ISERROR(D2968:D7967)=FALSE,D2968:D7967),CycleTimePercentile)</f>
        <v>0</v>
      </c>
      <c r="F2968" s="2" t="e">
        <f xml:space="preserve"> IF(Calculations!C2968 = DefectTypeString,  IFERROR(Calculations!J2968,""), NA())</f>
        <v>#N/A</v>
      </c>
      <c r="G2968" s="10">
        <f t="array" ref="G2968">PERCENTILE(IF(ISERROR(F2968:F7967)=FALSE,F2968:F7967),CycleTimePercentile)</f>
        <v>0</v>
      </c>
      <c r="H2968" s="2" t="e">
        <f ca="1" xml:space="preserve"> IF(OR(Calculations!C2968 = "",Calculations!C2968 = WorkTypeString),  Calculations!K2968, NA())</f>
        <v>#N/A</v>
      </c>
      <c r="I2968" s="2" t="e">
        <f xml:space="preserve"> IF(Calculations!C2968 = DefectTypeString,  Calculations!K2968, NA())</f>
        <v>#N/A</v>
      </c>
    </row>
    <row r="2969" spans="1:9" x14ac:dyDescent="0.25">
      <c r="A2969" s="8" t="str">
        <f>Calculations!A2969</f>
        <v/>
      </c>
      <c r="B2969" s="2" t="str">
        <f t="shared" si="51"/>
        <v/>
      </c>
      <c r="C2969" s="10" t="str">
        <f>IFERROR(Calculations!J2969,"")</f>
        <v/>
      </c>
      <c r="D2969" s="10" t="str">
        <f xml:space="preserve"> IF(OR(Calculations!C2969 = "",Calculations!C2969 = WorkTypeString),  IFERROR(Calculations!J2969,""), NA())</f>
        <v/>
      </c>
      <c r="E2969" s="10">
        <f t="array" ref="E2969">PERCENTILE(IF(ISERROR(D2969:D7968)=FALSE,D2969:D7968),CycleTimePercentile)</f>
        <v>0</v>
      </c>
      <c r="F2969" s="2" t="e">
        <f xml:space="preserve"> IF(Calculations!C2969 = DefectTypeString,  IFERROR(Calculations!J2969,""), NA())</f>
        <v>#N/A</v>
      </c>
      <c r="G2969" s="10">
        <f t="array" ref="G2969">PERCENTILE(IF(ISERROR(F2969:F7968)=FALSE,F2969:F7968),CycleTimePercentile)</f>
        <v>0</v>
      </c>
      <c r="H2969" s="2" t="e">
        <f ca="1" xml:space="preserve"> IF(OR(Calculations!C2969 = "",Calculations!C2969 = WorkTypeString),  Calculations!K2969, NA())</f>
        <v>#N/A</v>
      </c>
      <c r="I2969" s="2" t="e">
        <f xml:space="preserve"> IF(Calculations!C2969 = DefectTypeString,  Calculations!K2969, NA())</f>
        <v>#N/A</v>
      </c>
    </row>
    <row r="2970" spans="1:9" x14ac:dyDescent="0.25">
      <c r="A2970" s="8" t="str">
        <f>Calculations!A2970</f>
        <v/>
      </c>
      <c r="B2970" s="2" t="str">
        <f t="shared" si="51"/>
        <v/>
      </c>
      <c r="C2970" s="10" t="str">
        <f>IFERROR(Calculations!J2970,"")</f>
        <v/>
      </c>
      <c r="D2970" s="10" t="str">
        <f xml:space="preserve"> IF(OR(Calculations!C2970 = "",Calculations!C2970 = WorkTypeString),  IFERROR(Calculations!J2970,""), NA())</f>
        <v/>
      </c>
      <c r="E2970" s="10">
        <f t="array" ref="E2970">PERCENTILE(IF(ISERROR(D2970:D7969)=FALSE,D2970:D7969),CycleTimePercentile)</f>
        <v>0</v>
      </c>
      <c r="F2970" s="2" t="e">
        <f xml:space="preserve"> IF(Calculations!C2970 = DefectTypeString,  IFERROR(Calculations!J2970,""), NA())</f>
        <v>#N/A</v>
      </c>
      <c r="G2970" s="10">
        <f t="array" ref="G2970">PERCENTILE(IF(ISERROR(F2970:F7969)=FALSE,F2970:F7969),CycleTimePercentile)</f>
        <v>0</v>
      </c>
      <c r="H2970" s="2" t="e">
        <f ca="1" xml:space="preserve"> IF(OR(Calculations!C2970 = "",Calculations!C2970 = WorkTypeString),  Calculations!K2970, NA())</f>
        <v>#N/A</v>
      </c>
      <c r="I2970" s="2" t="e">
        <f xml:space="preserve"> IF(Calculations!C2970 = DefectTypeString,  Calculations!K2970, NA())</f>
        <v>#N/A</v>
      </c>
    </row>
    <row r="2971" spans="1:9" x14ac:dyDescent="0.25">
      <c r="A2971" s="8" t="str">
        <f>Calculations!A2971</f>
        <v/>
      </c>
      <c r="B2971" s="2" t="str">
        <f t="shared" si="51"/>
        <v/>
      </c>
      <c r="C2971" s="10" t="str">
        <f>IFERROR(Calculations!J2971,"")</f>
        <v/>
      </c>
      <c r="D2971" s="10" t="str">
        <f xml:space="preserve"> IF(OR(Calculations!C2971 = "",Calculations!C2971 = WorkTypeString),  IFERROR(Calculations!J2971,""), NA())</f>
        <v/>
      </c>
      <c r="E2971" s="10">
        <f t="array" ref="E2971">PERCENTILE(IF(ISERROR(D2971:D7970)=FALSE,D2971:D7970),CycleTimePercentile)</f>
        <v>0</v>
      </c>
      <c r="F2971" s="2" t="e">
        <f xml:space="preserve"> IF(Calculations!C2971 = DefectTypeString,  IFERROR(Calculations!J2971,""), NA())</f>
        <v>#N/A</v>
      </c>
      <c r="G2971" s="10">
        <f t="array" ref="G2971">PERCENTILE(IF(ISERROR(F2971:F7970)=FALSE,F2971:F7970),CycleTimePercentile)</f>
        <v>0</v>
      </c>
      <c r="H2971" s="2" t="e">
        <f ca="1" xml:space="preserve"> IF(OR(Calculations!C2971 = "",Calculations!C2971 = WorkTypeString),  Calculations!K2971, NA())</f>
        <v>#N/A</v>
      </c>
      <c r="I2971" s="2" t="e">
        <f xml:space="preserve"> IF(Calculations!C2971 = DefectTypeString,  Calculations!K2971, NA())</f>
        <v>#N/A</v>
      </c>
    </row>
    <row r="2972" spans="1:9" x14ac:dyDescent="0.25">
      <c r="A2972" s="8" t="str">
        <f>Calculations!A2972</f>
        <v/>
      </c>
      <c r="B2972" s="2" t="str">
        <f t="shared" si="51"/>
        <v/>
      </c>
      <c r="C2972" s="10" t="str">
        <f>IFERROR(Calculations!J2972,"")</f>
        <v/>
      </c>
      <c r="D2972" s="10" t="str">
        <f xml:space="preserve"> IF(OR(Calculations!C2972 = "",Calculations!C2972 = WorkTypeString),  IFERROR(Calculations!J2972,""), NA())</f>
        <v/>
      </c>
      <c r="E2972" s="10">
        <f t="array" ref="E2972">PERCENTILE(IF(ISERROR(D2972:D7971)=FALSE,D2972:D7971),CycleTimePercentile)</f>
        <v>0</v>
      </c>
      <c r="F2972" s="2" t="e">
        <f xml:space="preserve"> IF(Calculations!C2972 = DefectTypeString,  IFERROR(Calculations!J2972,""), NA())</f>
        <v>#N/A</v>
      </c>
      <c r="G2972" s="10">
        <f t="array" ref="G2972">PERCENTILE(IF(ISERROR(F2972:F7971)=FALSE,F2972:F7971),CycleTimePercentile)</f>
        <v>0</v>
      </c>
      <c r="H2972" s="2" t="e">
        <f ca="1" xml:space="preserve"> IF(OR(Calculations!C2972 = "",Calculations!C2972 = WorkTypeString),  Calculations!K2972, NA())</f>
        <v>#N/A</v>
      </c>
      <c r="I2972" s="2" t="e">
        <f xml:space="preserve"> IF(Calculations!C2972 = DefectTypeString,  Calculations!K2972, NA())</f>
        <v>#N/A</v>
      </c>
    </row>
    <row r="2973" spans="1:9" x14ac:dyDescent="0.25">
      <c r="A2973" s="8" t="str">
        <f>Calculations!A2973</f>
        <v/>
      </c>
      <c r="B2973" s="2" t="str">
        <f t="shared" si="51"/>
        <v/>
      </c>
      <c r="C2973" s="10" t="str">
        <f>IFERROR(Calculations!J2973,"")</f>
        <v/>
      </c>
      <c r="D2973" s="10" t="str">
        <f xml:space="preserve"> IF(OR(Calculations!C2973 = "",Calculations!C2973 = WorkTypeString),  IFERROR(Calculations!J2973,""), NA())</f>
        <v/>
      </c>
      <c r="E2973" s="10">
        <f t="array" ref="E2973">PERCENTILE(IF(ISERROR(D2973:D7972)=FALSE,D2973:D7972),CycleTimePercentile)</f>
        <v>0</v>
      </c>
      <c r="F2973" s="2" t="e">
        <f xml:space="preserve"> IF(Calculations!C2973 = DefectTypeString,  IFERROR(Calculations!J2973,""), NA())</f>
        <v>#N/A</v>
      </c>
      <c r="G2973" s="10">
        <f t="array" ref="G2973">PERCENTILE(IF(ISERROR(F2973:F7972)=FALSE,F2973:F7972),CycleTimePercentile)</f>
        <v>0</v>
      </c>
      <c r="H2973" s="2" t="e">
        <f ca="1" xml:space="preserve"> IF(OR(Calculations!C2973 = "",Calculations!C2973 = WorkTypeString),  Calculations!K2973, NA())</f>
        <v>#N/A</v>
      </c>
      <c r="I2973" s="2" t="e">
        <f xml:space="preserve"> IF(Calculations!C2973 = DefectTypeString,  Calculations!K2973, NA())</f>
        <v>#N/A</v>
      </c>
    </row>
    <row r="2974" spans="1:9" x14ac:dyDescent="0.25">
      <c r="A2974" s="8" t="str">
        <f>Calculations!A2974</f>
        <v/>
      </c>
      <c r="B2974" s="2" t="str">
        <f t="shared" si="51"/>
        <v/>
      </c>
      <c r="C2974" s="10" t="str">
        <f>IFERROR(Calculations!J2974,"")</f>
        <v/>
      </c>
      <c r="D2974" s="10" t="str">
        <f xml:space="preserve"> IF(OR(Calculations!C2974 = "",Calculations!C2974 = WorkTypeString),  IFERROR(Calculations!J2974,""), NA())</f>
        <v/>
      </c>
      <c r="E2974" s="10">
        <f t="array" ref="E2974">PERCENTILE(IF(ISERROR(D2974:D7973)=FALSE,D2974:D7973),CycleTimePercentile)</f>
        <v>0</v>
      </c>
      <c r="F2974" s="2" t="e">
        <f xml:space="preserve"> IF(Calculations!C2974 = DefectTypeString,  IFERROR(Calculations!J2974,""), NA())</f>
        <v>#N/A</v>
      </c>
      <c r="G2974" s="10">
        <f t="array" ref="G2974">PERCENTILE(IF(ISERROR(F2974:F7973)=FALSE,F2974:F7973),CycleTimePercentile)</f>
        <v>0</v>
      </c>
      <c r="H2974" s="2" t="e">
        <f ca="1" xml:space="preserve"> IF(OR(Calculations!C2974 = "",Calculations!C2974 = WorkTypeString),  Calculations!K2974, NA())</f>
        <v>#N/A</v>
      </c>
      <c r="I2974" s="2" t="e">
        <f xml:space="preserve"> IF(Calculations!C2974 = DefectTypeString,  Calculations!K2974, NA())</f>
        <v>#N/A</v>
      </c>
    </row>
    <row r="2975" spans="1:9" x14ac:dyDescent="0.25">
      <c r="A2975" s="8" t="str">
        <f>Calculations!A2975</f>
        <v/>
      </c>
      <c r="B2975" s="2" t="str">
        <f t="shared" si="51"/>
        <v/>
      </c>
      <c r="C2975" s="10" t="str">
        <f>IFERROR(Calculations!J2975,"")</f>
        <v/>
      </c>
      <c r="D2975" s="10" t="str">
        <f xml:space="preserve"> IF(OR(Calculations!C2975 = "",Calculations!C2975 = WorkTypeString),  IFERROR(Calculations!J2975,""), NA())</f>
        <v/>
      </c>
      <c r="E2975" s="10">
        <f t="array" ref="E2975">PERCENTILE(IF(ISERROR(D2975:D7974)=FALSE,D2975:D7974),CycleTimePercentile)</f>
        <v>0</v>
      </c>
      <c r="F2975" s="2" t="e">
        <f xml:space="preserve"> IF(Calculations!C2975 = DefectTypeString,  IFERROR(Calculations!J2975,""), NA())</f>
        <v>#N/A</v>
      </c>
      <c r="G2975" s="10">
        <f t="array" ref="G2975">PERCENTILE(IF(ISERROR(F2975:F7974)=FALSE,F2975:F7974),CycleTimePercentile)</f>
        <v>0</v>
      </c>
      <c r="H2975" s="2" t="e">
        <f ca="1" xml:space="preserve"> IF(OR(Calculations!C2975 = "",Calculations!C2975 = WorkTypeString),  Calculations!K2975, NA())</f>
        <v>#N/A</v>
      </c>
      <c r="I2975" s="2" t="e">
        <f xml:space="preserve"> IF(Calculations!C2975 = DefectTypeString,  Calculations!K2975, NA())</f>
        <v>#N/A</v>
      </c>
    </row>
    <row r="2976" spans="1:9" x14ac:dyDescent="0.25">
      <c r="A2976" s="8" t="str">
        <f>Calculations!A2976</f>
        <v/>
      </c>
      <c r="B2976" s="2" t="str">
        <f t="shared" si="51"/>
        <v/>
      </c>
      <c r="C2976" s="10" t="str">
        <f>IFERROR(Calculations!J2976,"")</f>
        <v/>
      </c>
      <c r="D2976" s="10" t="str">
        <f xml:space="preserve"> IF(OR(Calculations!C2976 = "",Calculations!C2976 = WorkTypeString),  IFERROR(Calculations!J2976,""), NA())</f>
        <v/>
      </c>
      <c r="E2976" s="10">
        <f t="array" ref="E2976">PERCENTILE(IF(ISERROR(D2976:D7975)=FALSE,D2976:D7975),CycleTimePercentile)</f>
        <v>0</v>
      </c>
      <c r="F2976" s="2" t="e">
        <f xml:space="preserve"> IF(Calculations!C2976 = DefectTypeString,  IFERROR(Calculations!J2976,""), NA())</f>
        <v>#N/A</v>
      </c>
      <c r="G2976" s="10">
        <f t="array" ref="G2976">PERCENTILE(IF(ISERROR(F2976:F7975)=FALSE,F2976:F7975),CycleTimePercentile)</f>
        <v>0</v>
      </c>
      <c r="H2976" s="2" t="e">
        <f ca="1" xml:space="preserve"> IF(OR(Calculations!C2976 = "",Calculations!C2976 = WorkTypeString),  Calculations!K2976, NA())</f>
        <v>#N/A</v>
      </c>
      <c r="I2976" s="2" t="e">
        <f xml:space="preserve"> IF(Calculations!C2976 = DefectTypeString,  Calculations!K2976, NA())</f>
        <v>#N/A</v>
      </c>
    </row>
    <row r="2977" spans="1:9" x14ac:dyDescent="0.25">
      <c r="A2977" s="8" t="str">
        <f>Calculations!A2977</f>
        <v/>
      </c>
      <c r="B2977" s="2" t="str">
        <f t="shared" si="51"/>
        <v/>
      </c>
      <c r="C2977" s="10" t="str">
        <f>IFERROR(Calculations!J2977,"")</f>
        <v/>
      </c>
      <c r="D2977" s="10" t="str">
        <f xml:space="preserve"> IF(OR(Calculations!C2977 = "",Calculations!C2977 = WorkTypeString),  IFERROR(Calculations!J2977,""), NA())</f>
        <v/>
      </c>
      <c r="E2977" s="10">
        <f t="array" ref="E2977">PERCENTILE(IF(ISERROR(D2977:D7976)=FALSE,D2977:D7976),CycleTimePercentile)</f>
        <v>0</v>
      </c>
      <c r="F2977" s="2" t="e">
        <f xml:space="preserve"> IF(Calculations!C2977 = DefectTypeString,  IFERROR(Calculations!J2977,""), NA())</f>
        <v>#N/A</v>
      </c>
      <c r="G2977" s="10">
        <f t="array" ref="G2977">PERCENTILE(IF(ISERROR(F2977:F7976)=FALSE,F2977:F7976),CycleTimePercentile)</f>
        <v>0</v>
      </c>
      <c r="H2977" s="2" t="e">
        <f ca="1" xml:space="preserve"> IF(OR(Calculations!C2977 = "",Calculations!C2977 = WorkTypeString),  Calculations!K2977, NA())</f>
        <v>#N/A</v>
      </c>
      <c r="I2977" s="2" t="e">
        <f xml:space="preserve"> IF(Calculations!C2977 = DefectTypeString,  Calculations!K2977, NA())</f>
        <v>#N/A</v>
      </c>
    </row>
    <row r="2978" spans="1:9" x14ac:dyDescent="0.25">
      <c r="A2978" s="8" t="str">
        <f>Calculations!A2978</f>
        <v/>
      </c>
      <c r="B2978" s="2" t="str">
        <f t="shared" si="51"/>
        <v/>
      </c>
      <c r="C2978" s="10" t="str">
        <f>IFERROR(Calculations!J2978,"")</f>
        <v/>
      </c>
      <c r="D2978" s="10" t="str">
        <f xml:space="preserve"> IF(OR(Calculations!C2978 = "",Calculations!C2978 = WorkTypeString),  IFERROR(Calculations!J2978,""), NA())</f>
        <v/>
      </c>
      <c r="E2978" s="10">
        <f t="array" ref="E2978">PERCENTILE(IF(ISERROR(D2978:D7977)=FALSE,D2978:D7977),CycleTimePercentile)</f>
        <v>0</v>
      </c>
      <c r="F2978" s="2" t="e">
        <f xml:space="preserve"> IF(Calculations!C2978 = DefectTypeString,  IFERROR(Calculations!J2978,""), NA())</f>
        <v>#N/A</v>
      </c>
      <c r="G2978" s="10">
        <f t="array" ref="G2978">PERCENTILE(IF(ISERROR(F2978:F7977)=FALSE,F2978:F7977),CycleTimePercentile)</f>
        <v>0</v>
      </c>
      <c r="H2978" s="2" t="e">
        <f ca="1" xml:space="preserve"> IF(OR(Calculations!C2978 = "",Calculations!C2978 = WorkTypeString),  Calculations!K2978, NA())</f>
        <v>#N/A</v>
      </c>
      <c r="I2978" s="2" t="e">
        <f xml:space="preserve"> IF(Calculations!C2978 = DefectTypeString,  Calculations!K2978, NA())</f>
        <v>#N/A</v>
      </c>
    </row>
    <row r="2979" spans="1:9" x14ac:dyDescent="0.25">
      <c r="A2979" s="8" t="str">
        <f>Calculations!A2979</f>
        <v/>
      </c>
      <c r="B2979" s="2" t="str">
        <f t="shared" si="51"/>
        <v/>
      </c>
      <c r="C2979" s="10" t="str">
        <f>IFERROR(Calculations!J2979,"")</f>
        <v/>
      </c>
      <c r="D2979" s="10" t="str">
        <f xml:space="preserve"> IF(OR(Calculations!C2979 = "",Calculations!C2979 = WorkTypeString),  IFERROR(Calculations!J2979,""), NA())</f>
        <v/>
      </c>
      <c r="E2979" s="10">
        <f t="array" ref="E2979">PERCENTILE(IF(ISERROR(D2979:D7978)=FALSE,D2979:D7978),CycleTimePercentile)</f>
        <v>0</v>
      </c>
      <c r="F2979" s="2" t="e">
        <f xml:space="preserve"> IF(Calculations!C2979 = DefectTypeString,  IFERROR(Calculations!J2979,""), NA())</f>
        <v>#N/A</v>
      </c>
      <c r="G2979" s="10">
        <f t="array" ref="G2979">PERCENTILE(IF(ISERROR(F2979:F7978)=FALSE,F2979:F7978),CycleTimePercentile)</f>
        <v>0</v>
      </c>
      <c r="H2979" s="2" t="e">
        <f ca="1" xml:space="preserve"> IF(OR(Calculations!C2979 = "",Calculations!C2979 = WorkTypeString),  Calculations!K2979, NA())</f>
        <v>#N/A</v>
      </c>
      <c r="I2979" s="2" t="e">
        <f xml:space="preserve"> IF(Calculations!C2979 = DefectTypeString,  Calculations!K2979, NA())</f>
        <v>#N/A</v>
      </c>
    </row>
    <row r="2980" spans="1:9" x14ac:dyDescent="0.25">
      <c r="A2980" s="8" t="str">
        <f>Calculations!A2980</f>
        <v/>
      </c>
      <c r="B2980" s="2" t="str">
        <f t="shared" si="51"/>
        <v/>
      </c>
      <c r="C2980" s="10" t="str">
        <f>IFERROR(Calculations!J2980,"")</f>
        <v/>
      </c>
      <c r="D2980" s="10" t="str">
        <f xml:space="preserve"> IF(OR(Calculations!C2980 = "",Calculations!C2980 = WorkTypeString),  IFERROR(Calculations!J2980,""), NA())</f>
        <v/>
      </c>
      <c r="E2980" s="10">
        <f t="array" ref="E2980">PERCENTILE(IF(ISERROR(D2980:D7979)=FALSE,D2980:D7979),CycleTimePercentile)</f>
        <v>0</v>
      </c>
      <c r="F2980" s="2" t="e">
        <f xml:space="preserve"> IF(Calculations!C2980 = DefectTypeString,  IFERROR(Calculations!J2980,""), NA())</f>
        <v>#N/A</v>
      </c>
      <c r="G2980" s="10">
        <f t="array" ref="G2980">PERCENTILE(IF(ISERROR(F2980:F7979)=FALSE,F2980:F7979),CycleTimePercentile)</f>
        <v>0</v>
      </c>
      <c r="H2980" s="2" t="e">
        <f ca="1" xml:space="preserve"> IF(OR(Calculations!C2980 = "",Calculations!C2980 = WorkTypeString),  Calculations!K2980, NA())</f>
        <v>#N/A</v>
      </c>
      <c r="I2980" s="2" t="e">
        <f xml:space="preserve"> IF(Calculations!C2980 = DefectTypeString,  Calculations!K2980, NA())</f>
        <v>#N/A</v>
      </c>
    </row>
    <row r="2981" spans="1:9" x14ac:dyDescent="0.25">
      <c r="A2981" s="8" t="str">
        <f>Calculations!A2981</f>
        <v/>
      </c>
      <c r="B2981" s="2" t="str">
        <f t="shared" si="51"/>
        <v/>
      </c>
      <c r="C2981" s="10" t="str">
        <f>IFERROR(Calculations!J2981,"")</f>
        <v/>
      </c>
      <c r="D2981" s="10" t="str">
        <f xml:space="preserve"> IF(OR(Calculations!C2981 = "",Calculations!C2981 = WorkTypeString),  IFERROR(Calculations!J2981,""), NA())</f>
        <v/>
      </c>
      <c r="E2981" s="10">
        <f t="array" ref="E2981">PERCENTILE(IF(ISERROR(D2981:D7980)=FALSE,D2981:D7980),CycleTimePercentile)</f>
        <v>0</v>
      </c>
      <c r="F2981" s="2" t="e">
        <f xml:space="preserve"> IF(Calculations!C2981 = DefectTypeString,  IFERROR(Calculations!J2981,""), NA())</f>
        <v>#N/A</v>
      </c>
      <c r="G2981" s="10">
        <f t="array" ref="G2981">PERCENTILE(IF(ISERROR(F2981:F7980)=FALSE,F2981:F7980),CycleTimePercentile)</f>
        <v>0</v>
      </c>
      <c r="H2981" s="2" t="e">
        <f ca="1" xml:space="preserve"> IF(OR(Calculations!C2981 = "",Calculations!C2981 = WorkTypeString),  Calculations!K2981, NA())</f>
        <v>#N/A</v>
      </c>
      <c r="I2981" s="2" t="e">
        <f xml:space="preserve"> IF(Calculations!C2981 = DefectTypeString,  Calculations!K2981, NA())</f>
        <v>#N/A</v>
      </c>
    </row>
    <row r="2982" spans="1:9" x14ac:dyDescent="0.25">
      <c r="A2982" s="8" t="str">
        <f>Calculations!A2982</f>
        <v/>
      </c>
      <c r="B2982" s="2" t="str">
        <f t="shared" si="51"/>
        <v/>
      </c>
      <c r="C2982" s="10" t="str">
        <f>IFERROR(Calculations!J2982,"")</f>
        <v/>
      </c>
      <c r="D2982" s="10" t="str">
        <f xml:space="preserve"> IF(OR(Calculations!C2982 = "",Calculations!C2982 = WorkTypeString),  IFERROR(Calculations!J2982,""), NA())</f>
        <v/>
      </c>
      <c r="E2982" s="10">
        <f t="array" ref="E2982">PERCENTILE(IF(ISERROR(D2982:D7981)=FALSE,D2982:D7981),CycleTimePercentile)</f>
        <v>0</v>
      </c>
      <c r="F2982" s="2" t="e">
        <f xml:space="preserve"> IF(Calculations!C2982 = DefectTypeString,  IFERROR(Calculations!J2982,""), NA())</f>
        <v>#N/A</v>
      </c>
      <c r="G2982" s="10">
        <f t="array" ref="G2982">PERCENTILE(IF(ISERROR(F2982:F7981)=FALSE,F2982:F7981),CycleTimePercentile)</f>
        <v>0</v>
      </c>
      <c r="H2982" s="2" t="e">
        <f ca="1" xml:space="preserve"> IF(OR(Calculations!C2982 = "",Calculations!C2982 = WorkTypeString),  Calculations!K2982, NA())</f>
        <v>#N/A</v>
      </c>
      <c r="I2982" s="2" t="e">
        <f xml:space="preserve"> IF(Calculations!C2982 = DefectTypeString,  Calculations!K2982, NA())</f>
        <v>#N/A</v>
      </c>
    </row>
    <row r="2983" spans="1:9" x14ac:dyDescent="0.25">
      <c r="A2983" s="8" t="str">
        <f>Calculations!A2983</f>
        <v/>
      </c>
      <c r="B2983" s="2" t="str">
        <f t="shared" si="51"/>
        <v/>
      </c>
      <c r="C2983" s="10" t="str">
        <f>IFERROR(Calculations!J2983,"")</f>
        <v/>
      </c>
      <c r="D2983" s="10" t="str">
        <f xml:space="preserve"> IF(OR(Calculations!C2983 = "",Calculations!C2983 = WorkTypeString),  IFERROR(Calculations!J2983,""), NA())</f>
        <v/>
      </c>
      <c r="E2983" s="10">
        <f t="array" ref="E2983">PERCENTILE(IF(ISERROR(D2983:D7982)=FALSE,D2983:D7982),CycleTimePercentile)</f>
        <v>0</v>
      </c>
      <c r="F2983" s="2" t="e">
        <f xml:space="preserve"> IF(Calculations!C2983 = DefectTypeString,  IFERROR(Calculations!J2983,""), NA())</f>
        <v>#N/A</v>
      </c>
      <c r="G2983" s="10">
        <f t="array" ref="G2983">PERCENTILE(IF(ISERROR(F2983:F7982)=FALSE,F2983:F7982),CycleTimePercentile)</f>
        <v>0</v>
      </c>
      <c r="H2983" s="2" t="e">
        <f ca="1" xml:space="preserve"> IF(OR(Calculations!C2983 = "",Calculations!C2983 = WorkTypeString),  Calculations!K2983, NA())</f>
        <v>#N/A</v>
      </c>
      <c r="I2983" s="2" t="e">
        <f xml:space="preserve"> IF(Calculations!C2983 = DefectTypeString,  Calculations!K2983, NA())</f>
        <v>#N/A</v>
      </c>
    </row>
    <row r="2984" spans="1:9" x14ac:dyDescent="0.25">
      <c r="A2984" s="8" t="str">
        <f>Calculations!A2984</f>
        <v/>
      </c>
      <c r="B2984" s="2" t="str">
        <f t="shared" si="51"/>
        <v/>
      </c>
      <c r="C2984" s="10" t="str">
        <f>IFERROR(Calculations!J2984,"")</f>
        <v/>
      </c>
      <c r="D2984" s="10" t="str">
        <f xml:space="preserve"> IF(OR(Calculations!C2984 = "",Calculations!C2984 = WorkTypeString),  IFERROR(Calculations!J2984,""), NA())</f>
        <v/>
      </c>
      <c r="E2984" s="10">
        <f t="array" ref="E2984">PERCENTILE(IF(ISERROR(D2984:D7983)=FALSE,D2984:D7983),CycleTimePercentile)</f>
        <v>0</v>
      </c>
      <c r="F2984" s="2" t="e">
        <f xml:space="preserve"> IF(Calculations!C2984 = DefectTypeString,  IFERROR(Calculations!J2984,""), NA())</f>
        <v>#N/A</v>
      </c>
      <c r="G2984" s="10">
        <f t="array" ref="G2984">PERCENTILE(IF(ISERROR(F2984:F7983)=FALSE,F2984:F7983),CycleTimePercentile)</f>
        <v>0</v>
      </c>
      <c r="H2984" s="2" t="e">
        <f ca="1" xml:space="preserve"> IF(OR(Calculations!C2984 = "",Calculations!C2984 = WorkTypeString),  Calculations!K2984, NA())</f>
        <v>#N/A</v>
      </c>
      <c r="I2984" s="2" t="e">
        <f xml:space="preserve"> IF(Calculations!C2984 = DefectTypeString,  Calculations!K2984, NA())</f>
        <v>#N/A</v>
      </c>
    </row>
    <row r="2985" spans="1:9" x14ac:dyDescent="0.25">
      <c r="A2985" s="8" t="str">
        <f>Calculations!A2985</f>
        <v/>
      </c>
      <c r="B2985" s="2" t="str">
        <f t="shared" si="51"/>
        <v/>
      </c>
      <c r="C2985" s="10" t="str">
        <f>IFERROR(Calculations!J2985,"")</f>
        <v/>
      </c>
      <c r="D2985" s="10" t="str">
        <f xml:space="preserve"> IF(OR(Calculations!C2985 = "",Calculations!C2985 = WorkTypeString),  IFERROR(Calculations!J2985,""), NA())</f>
        <v/>
      </c>
      <c r="E2985" s="10">
        <f t="array" ref="E2985">PERCENTILE(IF(ISERROR(D2985:D7984)=FALSE,D2985:D7984),CycleTimePercentile)</f>
        <v>0</v>
      </c>
      <c r="F2985" s="2" t="e">
        <f xml:space="preserve"> IF(Calculations!C2985 = DefectTypeString,  IFERROR(Calculations!J2985,""), NA())</f>
        <v>#N/A</v>
      </c>
      <c r="G2985" s="10">
        <f t="array" ref="G2985">PERCENTILE(IF(ISERROR(F2985:F7984)=FALSE,F2985:F7984),CycleTimePercentile)</f>
        <v>0</v>
      </c>
      <c r="H2985" s="2" t="e">
        <f ca="1" xml:space="preserve"> IF(OR(Calculations!C2985 = "",Calculations!C2985 = WorkTypeString),  Calculations!K2985, NA())</f>
        <v>#N/A</v>
      </c>
      <c r="I2985" s="2" t="e">
        <f xml:space="preserve"> IF(Calculations!C2985 = DefectTypeString,  Calculations!K2985, NA())</f>
        <v>#N/A</v>
      </c>
    </row>
    <row r="2986" spans="1:9" x14ac:dyDescent="0.25">
      <c r="A2986" s="8" t="str">
        <f>Calculations!A2986</f>
        <v/>
      </c>
      <c r="B2986" s="2" t="str">
        <f t="shared" si="51"/>
        <v/>
      </c>
      <c r="C2986" s="10" t="str">
        <f>IFERROR(Calculations!J2986,"")</f>
        <v/>
      </c>
      <c r="D2986" s="10" t="str">
        <f xml:space="preserve"> IF(OR(Calculations!C2986 = "",Calculations!C2986 = WorkTypeString),  IFERROR(Calculations!J2986,""), NA())</f>
        <v/>
      </c>
      <c r="E2986" s="10">
        <f t="array" ref="E2986">PERCENTILE(IF(ISERROR(D2986:D7985)=FALSE,D2986:D7985),CycleTimePercentile)</f>
        <v>0</v>
      </c>
      <c r="F2986" s="2" t="e">
        <f xml:space="preserve"> IF(Calculations!C2986 = DefectTypeString,  IFERROR(Calculations!J2986,""), NA())</f>
        <v>#N/A</v>
      </c>
      <c r="G2986" s="10">
        <f t="array" ref="G2986">PERCENTILE(IF(ISERROR(F2986:F7985)=FALSE,F2986:F7985),CycleTimePercentile)</f>
        <v>0</v>
      </c>
      <c r="H2986" s="2" t="e">
        <f ca="1" xml:space="preserve"> IF(OR(Calculations!C2986 = "",Calculations!C2986 = WorkTypeString),  Calculations!K2986, NA())</f>
        <v>#N/A</v>
      </c>
      <c r="I2986" s="2" t="e">
        <f xml:space="preserve"> IF(Calculations!C2986 = DefectTypeString,  Calculations!K2986, NA())</f>
        <v>#N/A</v>
      </c>
    </row>
    <row r="2987" spans="1:9" x14ac:dyDescent="0.25">
      <c r="A2987" s="8" t="str">
        <f>Calculations!A2987</f>
        <v/>
      </c>
      <c r="B2987" s="2" t="str">
        <f t="shared" si="51"/>
        <v/>
      </c>
      <c r="C2987" s="10" t="str">
        <f>IFERROR(Calculations!J2987,"")</f>
        <v/>
      </c>
      <c r="D2987" s="10" t="str">
        <f xml:space="preserve"> IF(OR(Calculations!C2987 = "",Calculations!C2987 = WorkTypeString),  IFERROR(Calculations!J2987,""), NA())</f>
        <v/>
      </c>
      <c r="E2987" s="10">
        <f t="array" ref="E2987">PERCENTILE(IF(ISERROR(D2987:D7986)=FALSE,D2987:D7986),CycleTimePercentile)</f>
        <v>0</v>
      </c>
      <c r="F2987" s="2" t="e">
        <f xml:space="preserve"> IF(Calculations!C2987 = DefectTypeString,  IFERROR(Calculations!J2987,""), NA())</f>
        <v>#N/A</v>
      </c>
      <c r="G2987" s="10">
        <f t="array" ref="G2987">PERCENTILE(IF(ISERROR(F2987:F7986)=FALSE,F2987:F7986),CycleTimePercentile)</f>
        <v>0</v>
      </c>
      <c r="H2987" s="2" t="e">
        <f ca="1" xml:space="preserve"> IF(OR(Calculations!C2987 = "",Calculations!C2987 = WorkTypeString),  Calculations!K2987, NA())</f>
        <v>#N/A</v>
      </c>
      <c r="I2987" s="2" t="e">
        <f xml:space="preserve"> IF(Calculations!C2987 = DefectTypeString,  Calculations!K2987, NA())</f>
        <v>#N/A</v>
      </c>
    </row>
    <row r="2988" spans="1:9" x14ac:dyDescent="0.25">
      <c r="A2988" s="8" t="str">
        <f>Calculations!A2988</f>
        <v/>
      </c>
      <c r="B2988" s="2" t="str">
        <f t="shared" si="51"/>
        <v/>
      </c>
      <c r="C2988" s="10" t="str">
        <f>IFERROR(Calculations!J2988,"")</f>
        <v/>
      </c>
      <c r="D2988" s="10" t="str">
        <f xml:space="preserve"> IF(OR(Calculations!C2988 = "",Calculations!C2988 = WorkTypeString),  IFERROR(Calculations!J2988,""), NA())</f>
        <v/>
      </c>
      <c r="E2988" s="10">
        <f t="array" ref="E2988">PERCENTILE(IF(ISERROR(D2988:D7987)=FALSE,D2988:D7987),CycleTimePercentile)</f>
        <v>0</v>
      </c>
      <c r="F2988" s="2" t="e">
        <f xml:space="preserve"> IF(Calculations!C2988 = DefectTypeString,  IFERROR(Calculations!J2988,""), NA())</f>
        <v>#N/A</v>
      </c>
      <c r="G2988" s="10">
        <f t="array" ref="G2988">PERCENTILE(IF(ISERROR(F2988:F7987)=FALSE,F2988:F7987),CycleTimePercentile)</f>
        <v>0</v>
      </c>
      <c r="H2988" s="2" t="e">
        <f ca="1" xml:space="preserve"> IF(OR(Calculations!C2988 = "",Calculations!C2988 = WorkTypeString),  Calculations!K2988, NA())</f>
        <v>#N/A</v>
      </c>
      <c r="I2988" s="2" t="e">
        <f xml:space="preserve"> IF(Calculations!C2988 = DefectTypeString,  Calculations!K2988, NA())</f>
        <v>#N/A</v>
      </c>
    </row>
    <row r="2989" spans="1:9" x14ac:dyDescent="0.25">
      <c r="A2989" s="8" t="str">
        <f>Calculations!A2989</f>
        <v/>
      </c>
      <c r="B2989" s="2" t="str">
        <f t="shared" si="51"/>
        <v/>
      </c>
      <c r="C2989" s="10" t="str">
        <f>IFERROR(Calculations!J2989,"")</f>
        <v/>
      </c>
      <c r="D2989" s="10" t="str">
        <f xml:space="preserve"> IF(OR(Calculations!C2989 = "",Calculations!C2989 = WorkTypeString),  IFERROR(Calculations!J2989,""), NA())</f>
        <v/>
      </c>
      <c r="E2989" s="10">
        <f t="array" ref="E2989">PERCENTILE(IF(ISERROR(D2989:D7988)=FALSE,D2989:D7988),CycleTimePercentile)</f>
        <v>0</v>
      </c>
      <c r="F2989" s="2" t="e">
        <f xml:space="preserve"> IF(Calculations!C2989 = DefectTypeString,  IFERROR(Calculations!J2989,""), NA())</f>
        <v>#N/A</v>
      </c>
      <c r="G2989" s="10">
        <f t="array" ref="G2989">PERCENTILE(IF(ISERROR(F2989:F7988)=FALSE,F2989:F7988),CycleTimePercentile)</f>
        <v>0</v>
      </c>
      <c r="H2989" s="2" t="e">
        <f ca="1" xml:space="preserve"> IF(OR(Calculations!C2989 = "",Calculations!C2989 = WorkTypeString),  Calculations!K2989, NA())</f>
        <v>#N/A</v>
      </c>
      <c r="I2989" s="2" t="e">
        <f xml:space="preserve"> IF(Calculations!C2989 = DefectTypeString,  Calculations!K2989, NA())</f>
        <v>#N/A</v>
      </c>
    </row>
    <row r="2990" spans="1:9" x14ac:dyDescent="0.25">
      <c r="A2990" s="8" t="str">
        <f>Calculations!A2990</f>
        <v/>
      </c>
      <c r="B2990" s="2" t="str">
        <f t="shared" si="51"/>
        <v/>
      </c>
      <c r="C2990" s="10" t="str">
        <f>IFERROR(Calculations!J2990,"")</f>
        <v/>
      </c>
      <c r="D2990" s="10" t="str">
        <f xml:space="preserve"> IF(OR(Calculations!C2990 = "",Calculations!C2990 = WorkTypeString),  IFERROR(Calculations!J2990,""), NA())</f>
        <v/>
      </c>
      <c r="E2990" s="10">
        <f t="array" ref="E2990">PERCENTILE(IF(ISERROR(D2990:D7989)=FALSE,D2990:D7989),CycleTimePercentile)</f>
        <v>0</v>
      </c>
      <c r="F2990" s="2" t="e">
        <f xml:space="preserve"> IF(Calculations!C2990 = DefectTypeString,  IFERROR(Calculations!J2990,""), NA())</f>
        <v>#N/A</v>
      </c>
      <c r="G2990" s="10">
        <f t="array" ref="G2990">PERCENTILE(IF(ISERROR(F2990:F7989)=FALSE,F2990:F7989),CycleTimePercentile)</f>
        <v>0</v>
      </c>
      <c r="H2990" s="2" t="e">
        <f ca="1" xml:space="preserve"> IF(OR(Calculations!C2990 = "",Calculations!C2990 = WorkTypeString),  Calculations!K2990, NA())</f>
        <v>#N/A</v>
      </c>
      <c r="I2990" s="2" t="e">
        <f xml:space="preserve"> IF(Calculations!C2990 = DefectTypeString,  Calculations!K2990, NA())</f>
        <v>#N/A</v>
      </c>
    </row>
    <row r="2991" spans="1:9" x14ac:dyDescent="0.25">
      <c r="A2991" s="8" t="str">
        <f>Calculations!A2991</f>
        <v/>
      </c>
      <c r="B2991" s="2" t="str">
        <f t="shared" si="51"/>
        <v/>
      </c>
      <c r="C2991" s="10" t="str">
        <f>IFERROR(Calculations!J2991,"")</f>
        <v/>
      </c>
      <c r="D2991" s="10" t="str">
        <f xml:space="preserve"> IF(OR(Calculations!C2991 = "",Calculations!C2991 = WorkTypeString),  IFERROR(Calculations!J2991,""), NA())</f>
        <v/>
      </c>
      <c r="E2991" s="10">
        <f t="array" ref="E2991">PERCENTILE(IF(ISERROR(D2991:D7990)=FALSE,D2991:D7990),CycleTimePercentile)</f>
        <v>0</v>
      </c>
      <c r="F2991" s="2" t="e">
        <f xml:space="preserve"> IF(Calculations!C2991 = DefectTypeString,  IFERROR(Calculations!J2991,""), NA())</f>
        <v>#N/A</v>
      </c>
      <c r="G2991" s="10">
        <f t="array" ref="G2991">PERCENTILE(IF(ISERROR(F2991:F7990)=FALSE,F2991:F7990),CycleTimePercentile)</f>
        <v>0</v>
      </c>
      <c r="H2991" s="2" t="e">
        <f ca="1" xml:space="preserve"> IF(OR(Calculations!C2991 = "",Calculations!C2991 = WorkTypeString),  Calculations!K2991, NA())</f>
        <v>#N/A</v>
      </c>
      <c r="I2991" s="2" t="e">
        <f xml:space="preserve"> IF(Calculations!C2991 = DefectTypeString,  Calculations!K2991, NA())</f>
        <v>#N/A</v>
      </c>
    </row>
    <row r="2992" spans="1:9" x14ac:dyDescent="0.25">
      <c r="A2992" s="8" t="str">
        <f>Calculations!A2992</f>
        <v/>
      </c>
      <c r="B2992" s="2" t="str">
        <f t="shared" si="51"/>
        <v/>
      </c>
      <c r="C2992" s="10" t="str">
        <f>IFERROR(Calculations!J2992,"")</f>
        <v/>
      </c>
      <c r="D2992" s="10" t="str">
        <f xml:space="preserve"> IF(OR(Calculations!C2992 = "",Calculations!C2992 = WorkTypeString),  IFERROR(Calculations!J2992,""), NA())</f>
        <v/>
      </c>
      <c r="E2992" s="10">
        <f t="array" ref="E2992">PERCENTILE(IF(ISERROR(D2992:D7991)=FALSE,D2992:D7991),CycleTimePercentile)</f>
        <v>0</v>
      </c>
      <c r="F2992" s="2" t="e">
        <f xml:space="preserve"> IF(Calculations!C2992 = DefectTypeString,  IFERROR(Calculations!J2992,""), NA())</f>
        <v>#N/A</v>
      </c>
      <c r="G2992" s="10">
        <f t="array" ref="G2992">PERCENTILE(IF(ISERROR(F2992:F7991)=FALSE,F2992:F7991),CycleTimePercentile)</f>
        <v>0</v>
      </c>
      <c r="H2992" s="2" t="e">
        <f ca="1" xml:space="preserve"> IF(OR(Calculations!C2992 = "",Calculations!C2992 = WorkTypeString),  Calculations!K2992, NA())</f>
        <v>#N/A</v>
      </c>
      <c r="I2992" s="2" t="e">
        <f xml:space="preserve"> IF(Calculations!C2992 = DefectTypeString,  Calculations!K2992, NA())</f>
        <v>#N/A</v>
      </c>
    </row>
    <row r="2993" spans="1:9" x14ac:dyDescent="0.25">
      <c r="A2993" s="8" t="str">
        <f>Calculations!A2993</f>
        <v/>
      </c>
      <c r="B2993" s="2" t="str">
        <f t="shared" si="51"/>
        <v/>
      </c>
      <c r="C2993" s="10" t="str">
        <f>IFERROR(Calculations!J2993,"")</f>
        <v/>
      </c>
      <c r="D2993" s="10" t="str">
        <f xml:space="preserve"> IF(OR(Calculations!C2993 = "",Calculations!C2993 = WorkTypeString),  IFERROR(Calculations!J2993,""), NA())</f>
        <v/>
      </c>
      <c r="E2993" s="10">
        <f t="array" ref="E2993">PERCENTILE(IF(ISERROR(D2993:D7992)=FALSE,D2993:D7992),CycleTimePercentile)</f>
        <v>0</v>
      </c>
      <c r="F2993" s="2" t="e">
        <f xml:space="preserve"> IF(Calculations!C2993 = DefectTypeString,  IFERROR(Calculations!J2993,""), NA())</f>
        <v>#N/A</v>
      </c>
      <c r="G2993" s="10">
        <f t="array" ref="G2993">PERCENTILE(IF(ISERROR(F2993:F7992)=FALSE,F2993:F7992),CycleTimePercentile)</f>
        <v>0</v>
      </c>
      <c r="H2993" s="2" t="e">
        <f ca="1" xml:space="preserve"> IF(OR(Calculations!C2993 = "",Calculations!C2993 = WorkTypeString),  Calculations!K2993, NA())</f>
        <v>#N/A</v>
      </c>
      <c r="I2993" s="2" t="e">
        <f xml:space="preserve"> IF(Calculations!C2993 = DefectTypeString,  Calculations!K2993, NA())</f>
        <v>#N/A</v>
      </c>
    </row>
    <row r="2994" spans="1:9" x14ac:dyDescent="0.25">
      <c r="A2994" s="8" t="str">
        <f>Calculations!A2994</f>
        <v/>
      </c>
      <c r="B2994" s="2" t="str">
        <f t="shared" si="51"/>
        <v/>
      </c>
      <c r="C2994" s="10" t="str">
        <f>IFERROR(Calculations!J2994,"")</f>
        <v/>
      </c>
      <c r="D2994" s="10" t="str">
        <f xml:space="preserve"> IF(OR(Calculations!C2994 = "",Calculations!C2994 = WorkTypeString),  IFERROR(Calculations!J2994,""), NA())</f>
        <v/>
      </c>
      <c r="E2994" s="10">
        <f t="array" ref="E2994">PERCENTILE(IF(ISERROR(D2994:D7993)=FALSE,D2994:D7993),CycleTimePercentile)</f>
        <v>0</v>
      </c>
      <c r="F2994" s="2" t="e">
        <f xml:space="preserve"> IF(Calculations!C2994 = DefectTypeString,  IFERROR(Calculations!J2994,""), NA())</f>
        <v>#N/A</v>
      </c>
      <c r="G2994" s="10">
        <f t="array" ref="G2994">PERCENTILE(IF(ISERROR(F2994:F7993)=FALSE,F2994:F7993),CycleTimePercentile)</f>
        <v>0</v>
      </c>
      <c r="H2994" s="2" t="e">
        <f ca="1" xml:space="preserve"> IF(OR(Calculations!C2994 = "",Calculations!C2994 = WorkTypeString),  Calculations!K2994, NA())</f>
        <v>#N/A</v>
      </c>
      <c r="I2994" s="2" t="e">
        <f xml:space="preserve"> IF(Calculations!C2994 = DefectTypeString,  Calculations!K2994, NA())</f>
        <v>#N/A</v>
      </c>
    </row>
    <row r="2995" spans="1:9" x14ac:dyDescent="0.25">
      <c r="A2995" s="8" t="str">
        <f>Calculations!A2995</f>
        <v/>
      </c>
      <c r="B2995" s="2" t="str">
        <f t="shared" si="51"/>
        <v/>
      </c>
      <c r="C2995" s="10" t="str">
        <f>IFERROR(Calculations!J2995,"")</f>
        <v/>
      </c>
      <c r="D2995" s="10" t="str">
        <f xml:space="preserve"> IF(OR(Calculations!C2995 = "",Calculations!C2995 = WorkTypeString),  IFERROR(Calculations!J2995,""), NA())</f>
        <v/>
      </c>
      <c r="E2995" s="10">
        <f t="array" ref="E2995">PERCENTILE(IF(ISERROR(D2995:D7994)=FALSE,D2995:D7994),CycleTimePercentile)</f>
        <v>0</v>
      </c>
      <c r="F2995" s="2" t="e">
        <f xml:space="preserve"> IF(Calculations!C2995 = DefectTypeString,  IFERROR(Calculations!J2995,""), NA())</f>
        <v>#N/A</v>
      </c>
      <c r="G2995" s="10">
        <f t="array" ref="G2995">PERCENTILE(IF(ISERROR(F2995:F7994)=FALSE,F2995:F7994),CycleTimePercentile)</f>
        <v>0</v>
      </c>
      <c r="H2995" s="2" t="e">
        <f ca="1" xml:space="preserve"> IF(OR(Calculations!C2995 = "",Calculations!C2995 = WorkTypeString),  Calculations!K2995, NA())</f>
        <v>#N/A</v>
      </c>
      <c r="I2995" s="2" t="e">
        <f xml:space="preserve"> IF(Calculations!C2995 = DefectTypeString,  Calculations!K2995, NA())</f>
        <v>#N/A</v>
      </c>
    </row>
    <row r="2996" spans="1:9" x14ac:dyDescent="0.25">
      <c r="A2996" s="8" t="str">
        <f>Calculations!A2996</f>
        <v/>
      </c>
      <c r="B2996" s="2" t="str">
        <f t="shared" si="51"/>
        <v/>
      </c>
      <c r="C2996" s="10" t="str">
        <f>IFERROR(Calculations!J2996,"")</f>
        <v/>
      </c>
      <c r="D2996" s="10" t="str">
        <f xml:space="preserve"> IF(OR(Calculations!C2996 = "",Calculations!C2996 = WorkTypeString),  IFERROR(Calculations!J2996,""), NA())</f>
        <v/>
      </c>
      <c r="E2996" s="10">
        <f t="array" ref="E2996">PERCENTILE(IF(ISERROR(D2996:D7995)=FALSE,D2996:D7995),CycleTimePercentile)</f>
        <v>0</v>
      </c>
      <c r="F2996" s="2" t="e">
        <f xml:space="preserve"> IF(Calculations!C2996 = DefectTypeString,  IFERROR(Calculations!J2996,""), NA())</f>
        <v>#N/A</v>
      </c>
      <c r="G2996" s="10">
        <f t="array" ref="G2996">PERCENTILE(IF(ISERROR(F2996:F7995)=FALSE,F2996:F7995),CycleTimePercentile)</f>
        <v>0</v>
      </c>
      <c r="H2996" s="2" t="e">
        <f ca="1" xml:space="preserve"> IF(OR(Calculations!C2996 = "",Calculations!C2996 = WorkTypeString),  Calculations!K2996, NA())</f>
        <v>#N/A</v>
      </c>
      <c r="I2996" s="2" t="e">
        <f xml:space="preserve"> IF(Calculations!C2996 = DefectTypeString,  Calculations!K2996, NA())</f>
        <v>#N/A</v>
      </c>
    </row>
    <row r="2997" spans="1:9" x14ac:dyDescent="0.25">
      <c r="A2997" s="8" t="str">
        <f>Calculations!A2997</f>
        <v/>
      </c>
      <c r="B2997" s="2" t="str">
        <f t="shared" si="51"/>
        <v/>
      </c>
      <c r="C2997" s="10" t="str">
        <f>IFERROR(Calculations!J2997,"")</f>
        <v/>
      </c>
      <c r="D2997" s="10" t="str">
        <f xml:space="preserve"> IF(OR(Calculations!C2997 = "",Calculations!C2997 = WorkTypeString),  IFERROR(Calculations!J2997,""), NA())</f>
        <v/>
      </c>
      <c r="E2997" s="10">
        <f t="array" ref="E2997">PERCENTILE(IF(ISERROR(D2997:D7996)=FALSE,D2997:D7996),CycleTimePercentile)</f>
        <v>0</v>
      </c>
      <c r="F2997" s="2" t="e">
        <f xml:space="preserve"> IF(Calculations!C2997 = DefectTypeString,  IFERROR(Calculations!J2997,""), NA())</f>
        <v>#N/A</v>
      </c>
      <c r="G2997" s="10">
        <f t="array" ref="G2997">PERCENTILE(IF(ISERROR(F2997:F7996)=FALSE,F2997:F7996),CycleTimePercentile)</f>
        <v>0</v>
      </c>
      <c r="H2997" s="2" t="e">
        <f ca="1" xml:space="preserve"> IF(OR(Calculations!C2997 = "",Calculations!C2997 = WorkTypeString),  Calculations!K2997, NA())</f>
        <v>#N/A</v>
      </c>
      <c r="I2997" s="2" t="e">
        <f xml:space="preserve"> IF(Calculations!C2997 = DefectTypeString,  Calculations!K2997, NA())</f>
        <v>#N/A</v>
      </c>
    </row>
    <row r="2998" spans="1:9" x14ac:dyDescent="0.25">
      <c r="A2998" s="8" t="str">
        <f>Calculations!A2998</f>
        <v/>
      </c>
      <c r="B2998" s="2" t="str">
        <f t="shared" si="51"/>
        <v/>
      </c>
      <c r="C2998" s="10" t="str">
        <f>IFERROR(Calculations!J2998,"")</f>
        <v/>
      </c>
      <c r="D2998" s="10" t="str">
        <f xml:space="preserve"> IF(OR(Calculations!C2998 = "",Calculations!C2998 = WorkTypeString),  IFERROR(Calculations!J2998,""), NA())</f>
        <v/>
      </c>
      <c r="E2998" s="10">
        <f t="array" ref="E2998">PERCENTILE(IF(ISERROR(D2998:D7997)=FALSE,D2998:D7997),CycleTimePercentile)</f>
        <v>0</v>
      </c>
      <c r="F2998" s="2" t="e">
        <f xml:space="preserve"> IF(Calculations!C2998 = DefectTypeString,  IFERROR(Calculations!J2998,""), NA())</f>
        <v>#N/A</v>
      </c>
      <c r="G2998" s="10">
        <f t="array" ref="G2998">PERCENTILE(IF(ISERROR(F2998:F7997)=FALSE,F2998:F7997),CycleTimePercentile)</f>
        <v>0</v>
      </c>
      <c r="H2998" s="2" t="e">
        <f ca="1" xml:space="preserve"> IF(OR(Calculations!C2998 = "",Calculations!C2998 = WorkTypeString),  Calculations!K2998, NA())</f>
        <v>#N/A</v>
      </c>
      <c r="I2998" s="2" t="e">
        <f xml:space="preserve"> IF(Calculations!C2998 = DefectTypeString,  Calculations!K2998, NA())</f>
        <v>#N/A</v>
      </c>
    </row>
    <row r="2999" spans="1:9" x14ac:dyDescent="0.25">
      <c r="A2999" s="8" t="str">
        <f>Calculations!A2999</f>
        <v/>
      </c>
      <c r="B2999" s="2" t="str">
        <f t="shared" si="51"/>
        <v/>
      </c>
      <c r="C2999" s="10" t="str">
        <f>IFERROR(Calculations!J2999,"")</f>
        <v/>
      </c>
      <c r="D2999" s="10" t="str">
        <f xml:space="preserve"> IF(OR(Calculations!C2999 = "",Calculations!C2999 = WorkTypeString),  IFERROR(Calculations!J2999,""), NA())</f>
        <v/>
      </c>
      <c r="E2999" s="10">
        <f t="array" ref="E2999">PERCENTILE(IF(ISERROR(D2999:D7998)=FALSE,D2999:D7998),CycleTimePercentile)</f>
        <v>0</v>
      </c>
      <c r="F2999" s="2" t="e">
        <f xml:space="preserve"> IF(Calculations!C2999 = DefectTypeString,  IFERROR(Calculations!J2999,""), NA())</f>
        <v>#N/A</v>
      </c>
      <c r="G2999" s="10">
        <f t="array" ref="G2999">PERCENTILE(IF(ISERROR(F2999:F7998)=FALSE,F2999:F7998),CycleTimePercentile)</f>
        <v>0</v>
      </c>
      <c r="H2999" s="2" t="e">
        <f ca="1" xml:space="preserve"> IF(OR(Calculations!C2999 = "",Calculations!C2999 = WorkTypeString),  Calculations!K2999, NA())</f>
        <v>#N/A</v>
      </c>
      <c r="I2999" s="2" t="e">
        <f xml:space="preserve"> IF(Calculations!C2999 = DefectTypeString,  Calculations!K2999, NA())</f>
        <v>#N/A</v>
      </c>
    </row>
    <row r="3000" spans="1:9" x14ac:dyDescent="0.25">
      <c r="A3000" s="8" t="str">
        <f>Calculations!A3000</f>
        <v/>
      </c>
      <c r="B3000" s="2" t="str">
        <f t="shared" si="51"/>
        <v/>
      </c>
      <c r="C3000" s="10" t="str">
        <f>IFERROR(Calculations!J3000,"")</f>
        <v/>
      </c>
      <c r="D3000" s="10" t="str">
        <f xml:space="preserve"> IF(OR(Calculations!C3000 = "",Calculations!C3000 = WorkTypeString),  IFERROR(Calculations!J3000,""), NA())</f>
        <v/>
      </c>
      <c r="E3000" s="10">
        <f t="array" ref="E3000">PERCENTILE(IF(ISERROR(D3000:D7999)=FALSE,D3000:D7999),CycleTimePercentile)</f>
        <v>0</v>
      </c>
      <c r="F3000" s="2" t="e">
        <f xml:space="preserve"> IF(Calculations!C3000 = DefectTypeString,  IFERROR(Calculations!J3000,""), NA())</f>
        <v>#N/A</v>
      </c>
      <c r="G3000" s="10">
        <f t="array" ref="G3000">PERCENTILE(IF(ISERROR(F3000:F7999)=FALSE,F3000:F7999),CycleTimePercentile)</f>
        <v>0</v>
      </c>
      <c r="H3000" s="2" t="e">
        <f ca="1" xml:space="preserve"> IF(OR(Calculations!C3000 = "",Calculations!C3000 = WorkTypeString),  Calculations!K3000, NA())</f>
        <v>#N/A</v>
      </c>
      <c r="I3000" s="2" t="e">
        <f xml:space="preserve"> IF(Calculations!C3000 = DefectTypeString,  Calculations!K3000, NA())</f>
        <v>#N/A</v>
      </c>
    </row>
    <row r="3001" spans="1:9" x14ac:dyDescent="0.25">
      <c r="A3001" s="8" t="str">
        <f>Calculations!A3001</f>
        <v/>
      </c>
      <c r="B3001" s="2" t="str">
        <f t="shared" si="51"/>
        <v/>
      </c>
      <c r="C3001" s="10" t="str">
        <f>IFERROR(Calculations!J3001,"")</f>
        <v/>
      </c>
      <c r="D3001" s="10" t="str">
        <f xml:space="preserve"> IF(OR(Calculations!C3001 = "",Calculations!C3001 = WorkTypeString),  IFERROR(Calculations!J3001,""), NA())</f>
        <v/>
      </c>
      <c r="E3001" s="10">
        <f t="array" ref="E3001">PERCENTILE(IF(ISERROR(D3001:D8000)=FALSE,D3001:D8000),CycleTimePercentile)</f>
        <v>0</v>
      </c>
      <c r="F3001" s="2" t="e">
        <f xml:space="preserve"> IF(Calculations!C3001 = DefectTypeString,  IFERROR(Calculations!J3001,""), NA())</f>
        <v>#N/A</v>
      </c>
      <c r="G3001" s="10">
        <f t="array" ref="G3001">PERCENTILE(IF(ISERROR(F3001:F8000)=FALSE,F3001:F8000),CycleTimePercentile)</f>
        <v>0</v>
      </c>
      <c r="H3001" s="2" t="e">
        <f ca="1" xml:space="preserve"> IF(OR(Calculations!C3001 = "",Calculations!C3001 = WorkTypeString),  Calculations!K3001, NA())</f>
        <v>#N/A</v>
      </c>
      <c r="I3001" s="2" t="e">
        <f xml:space="preserve"> IF(Calculations!C3001 = DefectTypeString,  Calculations!K3001, NA())</f>
        <v>#N/A</v>
      </c>
    </row>
    <row r="3002" spans="1:9" x14ac:dyDescent="0.25">
      <c r="A3002" s="8" t="str">
        <f>Calculations!A3002</f>
        <v/>
      </c>
      <c r="B3002" s="2" t="str">
        <f t="shared" si="51"/>
        <v/>
      </c>
      <c r="C3002" s="10" t="str">
        <f>IFERROR(Calculations!J3002,"")</f>
        <v/>
      </c>
      <c r="D3002" s="10" t="str">
        <f xml:space="preserve"> IF(OR(Calculations!C3002 = "",Calculations!C3002 = WorkTypeString),  IFERROR(Calculations!J3002,""), NA())</f>
        <v/>
      </c>
      <c r="E3002" s="10">
        <f t="array" ref="E3002">PERCENTILE(IF(ISERROR(D3002:D8001)=FALSE,D3002:D8001),CycleTimePercentile)</f>
        <v>0</v>
      </c>
      <c r="F3002" s="2" t="e">
        <f xml:space="preserve"> IF(Calculations!C3002 = DefectTypeString,  IFERROR(Calculations!J3002,""), NA())</f>
        <v>#N/A</v>
      </c>
      <c r="G3002" s="10">
        <f t="array" ref="G3002">PERCENTILE(IF(ISERROR(F3002:F8001)=FALSE,F3002:F8001),CycleTimePercentile)</f>
        <v>0</v>
      </c>
      <c r="H3002" s="2" t="e">
        <f ca="1" xml:space="preserve"> IF(OR(Calculations!C3002 = "",Calculations!C3002 = WorkTypeString),  Calculations!K3002, NA())</f>
        <v>#N/A</v>
      </c>
      <c r="I3002" s="2" t="e">
        <f xml:space="preserve"> IF(Calculations!C3002 = DefectTypeString,  Calculations!K3002, NA())</f>
        <v>#N/A</v>
      </c>
    </row>
    <row r="3003" spans="1:9" x14ac:dyDescent="0.25">
      <c r="A3003" s="8" t="str">
        <f>Calculations!A3003</f>
        <v/>
      </c>
      <c r="B3003" s="2" t="str">
        <f t="shared" si="51"/>
        <v/>
      </c>
      <c r="C3003" s="10" t="str">
        <f>IFERROR(Calculations!J3003,"")</f>
        <v/>
      </c>
      <c r="D3003" s="10" t="str">
        <f xml:space="preserve"> IF(OR(Calculations!C3003 = "",Calculations!C3003 = WorkTypeString),  IFERROR(Calculations!J3003,""), NA())</f>
        <v/>
      </c>
      <c r="E3003" s="10">
        <f t="array" ref="E3003">PERCENTILE(IF(ISERROR(D3003:D8002)=FALSE,D3003:D8002),CycleTimePercentile)</f>
        <v>0</v>
      </c>
      <c r="F3003" s="2" t="e">
        <f xml:space="preserve"> IF(Calculations!C3003 = DefectTypeString,  IFERROR(Calculations!J3003,""), NA())</f>
        <v>#N/A</v>
      </c>
      <c r="G3003" s="10">
        <f t="array" ref="G3003">PERCENTILE(IF(ISERROR(F3003:F8002)=FALSE,F3003:F8002),CycleTimePercentile)</f>
        <v>0</v>
      </c>
      <c r="H3003" s="2" t="e">
        <f ca="1" xml:space="preserve"> IF(OR(Calculations!C3003 = "",Calculations!C3003 = WorkTypeString),  Calculations!K3003, NA())</f>
        <v>#N/A</v>
      </c>
      <c r="I3003" s="2" t="e">
        <f xml:space="preserve"> IF(Calculations!C3003 = DefectTypeString,  Calculations!K3003, NA())</f>
        <v>#N/A</v>
      </c>
    </row>
    <row r="3004" spans="1:9" x14ac:dyDescent="0.25">
      <c r="A3004" s="8" t="str">
        <f>Calculations!A3004</f>
        <v/>
      </c>
      <c r="B3004" s="2" t="str">
        <f t="shared" si="51"/>
        <v/>
      </c>
      <c r="C3004" s="10" t="str">
        <f>IFERROR(Calculations!J3004,"")</f>
        <v/>
      </c>
      <c r="D3004" s="10" t="str">
        <f xml:space="preserve"> IF(OR(Calculations!C3004 = "",Calculations!C3004 = WorkTypeString),  IFERROR(Calculations!J3004,""), NA())</f>
        <v/>
      </c>
      <c r="E3004" s="10">
        <f t="array" ref="E3004">PERCENTILE(IF(ISERROR(D3004:D8003)=FALSE,D3004:D8003),CycleTimePercentile)</f>
        <v>0</v>
      </c>
      <c r="F3004" s="2" t="e">
        <f xml:space="preserve"> IF(Calculations!C3004 = DefectTypeString,  IFERROR(Calculations!J3004,""), NA())</f>
        <v>#N/A</v>
      </c>
      <c r="G3004" s="10">
        <f t="array" ref="G3004">PERCENTILE(IF(ISERROR(F3004:F8003)=FALSE,F3004:F8003),CycleTimePercentile)</f>
        <v>0</v>
      </c>
      <c r="H3004" s="2" t="e">
        <f ca="1" xml:space="preserve"> IF(OR(Calculations!C3004 = "",Calculations!C3004 = WorkTypeString),  Calculations!K3004, NA())</f>
        <v>#N/A</v>
      </c>
      <c r="I3004" s="2" t="e">
        <f xml:space="preserve"> IF(Calculations!C3004 = DefectTypeString,  Calculations!K3004, NA())</f>
        <v>#N/A</v>
      </c>
    </row>
    <row r="3005" spans="1:9" x14ac:dyDescent="0.25">
      <c r="A3005" s="8" t="str">
        <f>Calculations!A3005</f>
        <v/>
      </c>
      <c r="B3005" s="2" t="str">
        <f t="shared" si="51"/>
        <v/>
      </c>
      <c r="C3005" s="10" t="str">
        <f>IFERROR(Calculations!J3005,"")</f>
        <v/>
      </c>
      <c r="D3005" s="10" t="str">
        <f xml:space="preserve"> IF(OR(Calculations!C3005 = "",Calculations!C3005 = WorkTypeString),  IFERROR(Calculations!J3005,""), NA())</f>
        <v/>
      </c>
      <c r="E3005" s="10">
        <f t="array" ref="E3005">PERCENTILE(IF(ISERROR(D3005:D8004)=FALSE,D3005:D8004),CycleTimePercentile)</f>
        <v>0</v>
      </c>
      <c r="F3005" s="2" t="e">
        <f xml:space="preserve"> IF(Calculations!C3005 = DefectTypeString,  IFERROR(Calculations!J3005,""), NA())</f>
        <v>#N/A</v>
      </c>
      <c r="G3005" s="10">
        <f t="array" ref="G3005">PERCENTILE(IF(ISERROR(F3005:F8004)=FALSE,F3005:F8004),CycleTimePercentile)</f>
        <v>0</v>
      </c>
      <c r="H3005" s="2" t="e">
        <f ca="1" xml:space="preserve"> IF(OR(Calculations!C3005 = "",Calculations!C3005 = WorkTypeString),  Calculations!K3005, NA())</f>
        <v>#N/A</v>
      </c>
      <c r="I3005" s="2" t="e">
        <f xml:space="preserve"> IF(Calculations!C3005 = DefectTypeString,  Calculations!K3005, NA())</f>
        <v>#N/A</v>
      </c>
    </row>
    <row r="3006" spans="1:9" x14ac:dyDescent="0.25">
      <c r="A3006" s="8" t="str">
        <f>Calculations!A3006</f>
        <v/>
      </c>
      <c r="B3006" s="2" t="str">
        <f t="shared" si="51"/>
        <v/>
      </c>
      <c r="C3006" s="10" t="str">
        <f>IFERROR(Calculations!J3006,"")</f>
        <v/>
      </c>
      <c r="D3006" s="10" t="str">
        <f xml:space="preserve"> IF(OR(Calculations!C3006 = "",Calculations!C3006 = WorkTypeString),  IFERROR(Calculations!J3006,""), NA())</f>
        <v/>
      </c>
      <c r="E3006" s="10">
        <f t="array" ref="E3006">PERCENTILE(IF(ISERROR(D3006:D8005)=FALSE,D3006:D8005),CycleTimePercentile)</f>
        <v>0</v>
      </c>
      <c r="F3006" s="2" t="e">
        <f xml:space="preserve"> IF(Calculations!C3006 = DefectTypeString,  IFERROR(Calculations!J3006,""), NA())</f>
        <v>#N/A</v>
      </c>
      <c r="G3006" s="10">
        <f t="array" ref="G3006">PERCENTILE(IF(ISERROR(F3006:F8005)=FALSE,F3006:F8005),CycleTimePercentile)</f>
        <v>0</v>
      </c>
      <c r="H3006" s="2" t="e">
        <f ca="1" xml:space="preserve"> IF(OR(Calculations!C3006 = "",Calculations!C3006 = WorkTypeString),  Calculations!K3006, NA())</f>
        <v>#N/A</v>
      </c>
      <c r="I3006" s="2" t="e">
        <f xml:space="preserve"> IF(Calculations!C3006 = DefectTypeString,  Calculations!K3006, NA())</f>
        <v>#N/A</v>
      </c>
    </row>
    <row r="3007" spans="1:9" x14ac:dyDescent="0.25">
      <c r="A3007" s="8" t="str">
        <f>Calculations!A3007</f>
        <v/>
      </c>
      <c r="B3007" s="2" t="str">
        <f t="shared" si="51"/>
        <v/>
      </c>
      <c r="C3007" s="10" t="str">
        <f>IFERROR(Calculations!J3007,"")</f>
        <v/>
      </c>
      <c r="D3007" s="10" t="str">
        <f xml:space="preserve"> IF(OR(Calculations!C3007 = "",Calculations!C3007 = WorkTypeString),  IFERROR(Calculations!J3007,""), NA())</f>
        <v/>
      </c>
      <c r="E3007" s="10">
        <f t="array" ref="E3007">PERCENTILE(IF(ISERROR(D3007:D8006)=FALSE,D3007:D8006),CycleTimePercentile)</f>
        <v>0</v>
      </c>
      <c r="F3007" s="2" t="e">
        <f xml:space="preserve"> IF(Calculations!C3007 = DefectTypeString,  IFERROR(Calculations!J3007,""), NA())</f>
        <v>#N/A</v>
      </c>
      <c r="G3007" s="10">
        <f t="array" ref="G3007">PERCENTILE(IF(ISERROR(F3007:F8006)=FALSE,F3007:F8006),CycleTimePercentile)</f>
        <v>0</v>
      </c>
      <c r="H3007" s="2" t="e">
        <f ca="1" xml:space="preserve"> IF(OR(Calculations!C3007 = "",Calculations!C3007 = WorkTypeString),  Calculations!K3007, NA())</f>
        <v>#N/A</v>
      </c>
      <c r="I3007" s="2" t="e">
        <f xml:space="preserve"> IF(Calculations!C3007 = DefectTypeString,  Calculations!K3007, NA())</f>
        <v>#N/A</v>
      </c>
    </row>
    <row r="3008" spans="1:9" x14ac:dyDescent="0.25">
      <c r="A3008" s="8" t="str">
        <f>Calculations!A3008</f>
        <v/>
      </c>
      <c r="B3008" s="2" t="str">
        <f t="shared" si="51"/>
        <v/>
      </c>
      <c r="C3008" s="10" t="str">
        <f>IFERROR(Calculations!J3008,"")</f>
        <v/>
      </c>
      <c r="D3008" s="10" t="str">
        <f xml:space="preserve"> IF(OR(Calculations!C3008 = "",Calculations!C3008 = WorkTypeString),  IFERROR(Calculations!J3008,""), NA())</f>
        <v/>
      </c>
      <c r="E3008" s="10">
        <f t="array" ref="E3008">PERCENTILE(IF(ISERROR(D3008:D8007)=FALSE,D3008:D8007),CycleTimePercentile)</f>
        <v>0</v>
      </c>
      <c r="F3008" s="2" t="e">
        <f xml:space="preserve"> IF(Calculations!C3008 = DefectTypeString,  IFERROR(Calculations!J3008,""), NA())</f>
        <v>#N/A</v>
      </c>
      <c r="G3008" s="10">
        <f t="array" ref="G3008">PERCENTILE(IF(ISERROR(F3008:F8007)=FALSE,F3008:F8007),CycleTimePercentile)</f>
        <v>0</v>
      </c>
      <c r="H3008" s="2" t="e">
        <f ca="1" xml:space="preserve"> IF(OR(Calculations!C3008 = "",Calculations!C3008 = WorkTypeString),  Calculations!K3008, NA())</f>
        <v>#N/A</v>
      </c>
      <c r="I3008" s="2" t="e">
        <f xml:space="preserve"> IF(Calculations!C3008 = DefectTypeString,  Calculations!K3008, NA())</f>
        <v>#N/A</v>
      </c>
    </row>
    <row r="3009" spans="1:9" x14ac:dyDescent="0.25">
      <c r="A3009" s="8" t="str">
        <f>Calculations!A3009</f>
        <v/>
      </c>
      <c r="B3009" s="2" t="str">
        <f t="shared" si="51"/>
        <v/>
      </c>
      <c r="C3009" s="10" t="str">
        <f>IFERROR(Calculations!J3009,"")</f>
        <v/>
      </c>
      <c r="D3009" s="10" t="str">
        <f xml:space="preserve"> IF(OR(Calculations!C3009 = "",Calculations!C3009 = WorkTypeString),  IFERROR(Calculations!J3009,""), NA())</f>
        <v/>
      </c>
      <c r="E3009" s="10">
        <f t="array" ref="E3009">PERCENTILE(IF(ISERROR(D3009:D8008)=FALSE,D3009:D8008),CycleTimePercentile)</f>
        <v>0</v>
      </c>
      <c r="F3009" s="2" t="e">
        <f xml:space="preserve"> IF(Calculations!C3009 = DefectTypeString,  IFERROR(Calculations!J3009,""), NA())</f>
        <v>#N/A</v>
      </c>
      <c r="G3009" s="10">
        <f t="array" ref="G3009">PERCENTILE(IF(ISERROR(F3009:F8008)=FALSE,F3009:F8008),CycleTimePercentile)</f>
        <v>0</v>
      </c>
      <c r="H3009" s="2" t="e">
        <f ca="1" xml:space="preserve"> IF(OR(Calculations!C3009 = "",Calculations!C3009 = WorkTypeString),  Calculations!K3009, NA())</f>
        <v>#N/A</v>
      </c>
      <c r="I3009" s="2" t="e">
        <f xml:space="preserve"> IF(Calculations!C3009 = DefectTypeString,  Calculations!K3009, NA())</f>
        <v>#N/A</v>
      </c>
    </row>
    <row r="3010" spans="1:9" x14ac:dyDescent="0.25">
      <c r="A3010" s="8" t="str">
        <f>Calculations!A3010</f>
        <v/>
      </c>
      <c r="B3010" s="2" t="str">
        <f t="shared" si="51"/>
        <v/>
      </c>
      <c r="C3010" s="10" t="str">
        <f>IFERROR(Calculations!J3010,"")</f>
        <v/>
      </c>
      <c r="D3010" s="10" t="str">
        <f xml:space="preserve"> IF(OR(Calculations!C3010 = "",Calculations!C3010 = WorkTypeString),  IFERROR(Calculations!J3010,""), NA())</f>
        <v/>
      </c>
      <c r="E3010" s="10">
        <f t="array" ref="E3010">PERCENTILE(IF(ISERROR(D3010:D8009)=FALSE,D3010:D8009),CycleTimePercentile)</f>
        <v>0</v>
      </c>
      <c r="F3010" s="2" t="e">
        <f xml:space="preserve"> IF(Calculations!C3010 = DefectTypeString,  IFERROR(Calculations!J3010,""), NA())</f>
        <v>#N/A</v>
      </c>
      <c r="G3010" s="10">
        <f t="array" ref="G3010">PERCENTILE(IF(ISERROR(F3010:F8009)=FALSE,F3010:F8009),CycleTimePercentile)</f>
        <v>0</v>
      </c>
      <c r="H3010" s="2" t="e">
        <f ca="1" xml:space="preserve"> IF(OR(Calculations!C3010 = "",Calculations!C3010 = WorkTypeString),  Calculations!K3010, NA())</f>
        <v>#N/A</v>
      </c>
      <c r="I3010" s="2" t="e">
        <f xml:space="preserve"> IF(Calculations!C3010 = DefectTypeString,  Calculations!K3010, NA())</f>
        <v>#N/A</v>
      </c>
    </row>
    <row r="3011" spans="1:9" x14ac:dyDescent="0.25">
      <c r="A3011" s="8" t="str">
        <f>Calculations!A3011</f>
        <v/>
      </c>
      <c r="B3011" s="2" t="str">
        <f t="shared" ref="B3011:B3074" si="52">IF(ISNUMBER(A3011),YEAR(A3011)&amp;"-"&amp;TEXT(MONTH(A3011),"00")&amp;"-"&amp;TEXT(DAY(A3011),"00")&amp;"-"&amp;TEXT(HOUR(A3011),"00"),"")</f>
        <v/>
      </c>
      <c r="C3011" s="10" t="str">
        <f>IFERROR(Calculations!J3011,"")</f>
        <v/>
      </c>
      <c r="D3011" s="10" t="str">
        <f xml:space="preserve"> IF(OR(Calculations!C3011 = "",Calculations!C3011 = WorkTypeString),  IFERROR(Calculations!J3011,""), NA())</f>
        <v/>
      </c>
      <c r="E3011" s="10">
        <f t="array" ref="E3011">PERCENTILE(IF(ISERROR(D3011:D8010)=FALSE,D3011:D8010),CycleTimePercentile)</f>
        <v>0</v>
      </c>
      <c r="F3011" s="2" t="e">
        <f xml:space="preserve"> IF(Calculations!C3011 = DefectTypeString,  IFERROR(Calculations!J3011,""), NA())</f>
        <v>#N/A</v>
      </c>
      <c r="G3011" s="10">
        <f t="array" ref="G3011">PERCENTILE(IF(ISERROR(F3011:F8010)=FALSE,F3011:F8010),CycleTimePercentile)</f>
        <v>0</v>
      </c>
      <c r="H3011" s="2" t="e">
        <f ca="1" xml:space="preserve"> IF(OR(Calculations!C3011 = "",Calculations!C3011 = WorkTypeString),  Calculations!K3011, NA())</f>
        <v>#N/A</v>
      </c>
      <c r="I3011" s="2" t="e">
        <f xml:space="preserve"> IF(Calculations!C3011 = DefectTypeString,  Calculations!K3011, NA())</f>
        <v>#N/A</v>
      </c>
    </row>
    <row r="3012" spans="1:9" x14ac:dyDescent="0.25">
      <c r="A3012" s="8" t="str">
        <f>Calculations!A3012</f>
        <v/>
      </c>
      <c r="B3012" s="2" t="str">
        <f t="shared" si="52"/>
        <v/>
      </c>
      <c r="C3012" s="10" t="str">
        <f>IFERROR(Calculations!J3012,"")</f>
        <v/>
      </c>
      <c r="D3012" s="10" t="str">
        <f xml:space="preserve"> IF(OR(Calculations!C3012 = "",Calculations!C3012 = WorkTypeString),  IFERROR(Calculations!J3012,""), NA())</f>
        <v/>
      </c>
      <c r="E3012" s="10">
        <f t="array" ref="E3012">PERCENTILE(IF(ISERROR(D3012:D8011)=FALSE,D3012:D8011),CycleTimePercentile)</f>
        <v>0</v>
      </c>
      <c r="F3012" s="2" t="e">
        <f xml:space="preserve"> IF(Calculations!C3012 = DefectTypeString,  IFERROR(Calculations!J3012,""), NA())</f>
        <v>#N/A</v>
      </c>
      <c r="G3012" s="10">
        <f t="array" ref="G3012">PERCENTILE(IF(ISERROR(F3012:F8011)=FALSE,F3012:F8011),CycleTimePercentile)</f>
        <v>0</v>
      </c>
      <c r="H3012" s="2" t="e">
        <f ca="1" xml:space="preserve"> IF(OR(Calculations!C3012 = "",Calculations!C3012 = WorkTypeString),  Calculations!K3012, NA())</f>
        <v>#N/A</v>
      </c>
      <c r="I3012" s="2" t="e">
        <f xml:space="preserve"> IF(Calculations!C3012 = DefectTypeString,  Calculations!K3012, NA())</f>
        <v>#N/A</v>
      </c>
    </row>
    <row r="3013" spans="1:9" x14ac:dyDescent="0.25">
      <c r="A3013" s="8" t="str">
        <f>Calculations!A3013</f>
        <v/>
      </c>
      <c r="B3013" s="2" t="str">
        <f t="shared" si="52"/>
        <v/>
      </c>
      <c r="C3013" s="10" t="str">
        <f>IFERROR(Calculations!J3013,"")</f>
        <v/>
      </c>
      <c r="D3013" s="10" t="str">
        <f xml:space="preserve"> IF(OR(Calculations!C3013 = "",Calculations!C3013 = WorkTypeString),  IFERROR(Calculations!J3013,""), NA())</f>
        <v/>
      </c>
      <c r="E3013" s="10">
        <f t="array" ref="E3013">PERCENTILE(IF(ISERROR(D3013:D8012)=FALSE,D3013:D8012),CycleTimePercentile)</f>
        <v>0</v>
      </c>
      <c r="F3013" s="2" t="e">
        <f xml:space="preserve"> IF(Calculations!C3013 = DefectTypeString,  IFERROR(Calculations!J3013,""), NA())</f>
        <v>#N/A</v>
      </c>
      <c r="G3013" s="10">
        <f t="array" ref="G3013">PERCENTILE(IF(ISERROR(F3013:F8012)=FALSE,F3013:F8012),CycleTimePercentile)</f>
        <v>0</v>
      </c>
      <c r="H3013" s="2" t="e">
        <f ca="1" xml:space="preserve"> IF(OR(Calculations!C3013 = "",Calculations!C3013 = WorkTypeString),  Calculations!K3013, NA())</f>
        <v>#N/A</v>
      </c>
      <c r="I3013" s="2" t="e">
        <f xml:space="preserve"> IF(Calculations!C3013 = DefectTypeString,  Calculations!K3013, NA())</f>
        <v>#N/A</v>
      </c>
    </row>
    <row r="3014" spans="1:9" x14ac:dyDescent="0.25">
      <c r="A3014" s="8" t="str">
        <f>Calculations!A3014</f>
        <v/>
      </c>
      <c r="B3014" s="2" t="str">
        <f t="shared" si="52"/>
        <v/>
      </c>
      <c r="C3014" s="10" t="str">
        <f>IFERROR(Calculations!J3014,"")</f>
        <v/>
      </c>
      <c r="D3014" s="10" t="str">
        <f xml:space="preserve"> IF(OR(Calculations!C3014 = "",Calculations!C3014 = WorkTypeString),  IFERROR(Calculations!J3014,""), NA())</f>
        <v/>
      </c>
      <c r="E3014" s="10">
        <f t="array" ref="E3014">PERCENTILE(IF(ISERROR(D3014:D8013)=FALSE,D3014:D8013),CycleTimePercentile)</f>
        <v>0</v>
      </c>
      <c r="F3014" s="2" t="e">
        <f xml:space="preserve"> IF(Calculations!C3014 = DefectTypeString,  IFERROR(Calculations!J3014,""), NA())</f>
        <v>#N/A</v>
      </c>
      <c r="G3014" s="10">
        <f t="array" ref="G3014">PERCENTILE(IF(ISERROR(F3014:F8013)=FALSE,F3014:F8013),CycleTimePercentile)</f>
        <v>0</v>
      </c>
      <c r="H3014" s="2" t="e">
        <f ca="1" xml:space="preserve"> IF(OR(Calculations!C3014 = "",Calculations!C3014 = WorkTypeString),  Calculations!K3014, NA())</f>
        <v>#N/A</v>
      </c>
      <c r="I3014" s="2" t="e">
        <f xml:space="preserve"> IF(Calculations!C3014 = DefectTypeString,  Calculations!K3014, NA())</f>
        <v>#N/A</v>
      </c>
    </row>
    <row r="3015" spans="1:9" x14ac:dyDescent="0.25">
      <c r="A3015" s="8" t="str">
        <f>Calculations!A3015</f>
        <v/>
      </c>
      <c r="B3015" s="2" t="str">
        <f t="shared" si="52"/>
        <v/>
      </c>
      <c r="C3015" s="10" t="str">
        <f>IFERROR(Calculations!J3015,"")</f>
        <v/>
      </c>
      <c r="D3015" s="10" t="str">
        <f xml:space="preserve"> IF(OR(Calculations!C3015 = "",Calculations!C3015 = WorkTypeString),  IFERROR(Calculations!J3015,""), NA())</f>
        <v/>
      </c>
      <c r="E3015" s="10">
        <f t="array" ref="E3015">PERCENTILE(IF(ISERROR(D3015:D8014)=FALSE,D3015:D8014),CycleTimePercentile)</f>
        <v>0</v>
      </c>
      <c r="F3015" s="2" t="e">
        <f xml:space="preserve"> IF(Calculations!C3015 = DefectTypeString,  IFERROR(Calculations!J3015,""), NA())</f>
        <v>#N/A</v>
      </c>
      <c r="G3015" s="10">
        <f t="array" ref="G3015">PERCENTILE(IF(ISERROR(F3015:F8014)=FALSE,F3015:F8014),CycleTimePercentile)</f>
        <v>0</v>
      </c>
      <c r="H3015" s="2" t="e">
        <f ca="1" xml:space="preserve"> IF(OR(Calculations!C3015 = "",Calculations!C3015 = WorkTypeString),  Calculations!K3015, NA())</f>
        <v>#N/A</v>
      </c>
      <c r="I3015" s="2" t="e">
        <f xml:space="preserve"> IF(Calculations!C3015 = DefectTypeString,  Calculations!K3015, NA())</f>
        <v>#N/A</v>
      </c>
    </row>
    <row r="3016" spans="1:9" x14ac:dyDescent="0.25">
      <c r="A3016" s="8" t="str">
        <f>Calculations!A3016</f>
        <v/>
      </c>
      <c r="B3016" s="2" t="str">
        <f t="shared" si="52"/>
        <v/>
      </c>
      <c r="C3016" s="10" t="str">
        <f>IFERROR(Calculations!J3016,"")</f>
        <v/>
      </c>
      <c r="D3016" s="10" t="str">
        <f xml:space="preserve"> IF(OR(Calculations!C3016 = "",Calculations!C3016 = WorkTypeString),  IFERROR(Calculations!J3016,""), NA())</f>
        <v/>
      </c>
      <c r="E3016" s="10">
        <f t="array" ref="E3016">PERCENTILE(IF(ISERROR(D3016:D8015)=FALSE,D3016:D8015),CycleTimePercentile)</f>
        <v>0</v>
      </c>
      <c r="F3016" s="2" t="e">
        <f xml:space="preserve"> IF(Calculations!C3016 = DefectTypeString,  IFERROR(Calculations!J3016,""), NA())</f>
        <v>#N/A</v>
      </c>
      <c r="G3016" s="10">
        <f t="array" ref="G3016">PERCENTILE(IF(ISERROR(F3016:F8015)=FALSE,F3016:F8015),CycleTimePercentile)</f>
        <v>0</v>
      </c>
      <c r="H3016" s="2" t="e">
        <f ca="1" xml:space="preserve"> IF(OR(Calculations!C3016 = "",Calculations!C3016 = WorkTypeString),  Calculations!K3016, NA())</f>
        <v>#N/A</v>
      </c>
      <c r="I3016" s="2" t="e">
        <f xml:space="preserve"> IF(Calculations!C3016 = DefectTypeString,  Calculations!K3016, NA())</f>
        <v>#N/A</v>
      </c>
    </row>
    <row r="3017" spans="1:9" x14ac:dyDescent="0.25">
      <c r="A3017" s="8" t="str">
        <f>Calculations!A3017</f>
        <v/>
      </c>
      <c r="B3017" s="2" t="str">
        <f t="shared" si="52"/>
        <v/>
      </c>
      <c r="C3017" s="10" t="str">
        <f>IFERROR(Calculations!J3017,"")</f>
        <v/>
      </c>
      <c r="D3017" s="10" t="str">
        <f xml:space="preserve"> IF(OR(Calculations!C3017 = "",Calculations!C3017 = WorkTypeString),  IFERROR(Calculations!J3017,""), NA())</f>
        <v/>
      </c>
      <c r="E3017" s="10">
        <f t="array" ref="E3017">PERCENTILE(IF(ISERROR(D3017:D8016)=FALSE,D3017:D8016),CycleTimePercentile)</f>
        <v>0</v>
      </c>
      <c r="F3017" s="2" t="e">
        <f xml:space="preserve"> IF(Calculations!C3017 = DefectTypeString,  IFERROR(Calculations!J3017,""), NA())</f>
        <v>#N/A</v>
      </c>
      <c r="G3017" s="10">
        <f t="array" ref="G3017">PERCENTILE(IF(ISERROR(F3017:F8016)=FALSE,F3017:F8016),CycleTimePercentile)</f>
        <v>0</v>
      </c>
      <c r="H3017" s="2" t="e">
        <f ca="1" xml:space="preserve"> IF(OR(Calculations!C3017 = "",Calculations!C3017 = WorkTypeString),  Calculations!K3017, NA())</f>
        <v>#N/A</v>
      </c>
      <c r="I3017" s="2" t="e">
        <f xml:space="preserve"> IF(Calculations!C3017 = DefectTypeString,  Calculations!K3017, NA())</f>
        <v>#N/A</v>
      </c>
    </row>
    <row r="3018" spans="1:9" x14ac:dyDescent="0.25">
      <c r="A3018" s="8" t="str">
        <f>Calculations!A3018</f>
        <v/>
      </c>
      <c r="B3018" s="2" t="str">
        <f t="shared" si="52"/>
        <v/>
      </c>
      <c r="C3018" s="10" t="str">
        <f>IFERROR(Calculations!J3018,"")</f>
        <v/>
      </c>
      <c r="D3018" s="10" t="str">
        <f xml:space="preserve"> IF(OR(Calculations!C3018 = "",Calculations!C3018 = WorkTypeString),  IFERROR(Calculations!J3018,""), NA())</f>
        <v/>
      </c>
      <c r="E3018" s="10">
        <f t="array" ref="E3018">PERCENTILE(IF(ISERROR(D3018:D8017)=FALSE,D3018:D8017),CycleTimePercentile)</f>
        <v>0</v>
      </c>
      <c r="F3018" s="2" t="e">
        <f xml:space="preserve"> IF(Calculations!C3018 = DefectTypeString,  IFERROR(Calculations!J3018,""), NA())</f>
        <v>#N/A</v>
      </c>
      <c r="G3018" s="10">
        <f t="array" ref="G3018">PERCENTILE(IF(ISERROR(F3018:F8017)=FALSE,F3018:F8017),CycleTimePercentile)</f>
        <v>0</v>
      </c>
      <c r="H3018" s="2" t="e">
        <f ca="1" xml:space="preserve"> IF(OR(Calculations!C3018 = "",Calculations!C3018 = WorkTypeString),  Calculations!K3018, NA())</f>
        <v>#N/A</v>
      </c>
      <c r="I3018" s="2" t="e">
        <f xml:space="preserve"> IF(Calculations!C3018 = DefectTypeString,  Calculations!K3018, NA())</f>
        <v>#N/A</v>
      </c>
    </row>
    <row r="3019" spans="1:9" x14ac:dyDescent="0.25">
      <c r="A3019" s="8" t="str">
        <f>Calculations!A3019</f>
        <v/>
      </c>
      <c r="B3019" s="2" t="str">
        <f t="shared" si="52"/>
        <v/>
      </c>
      <c r="C3019" s="10" t="str">
        <f>IFERROR(Calculations!J3019,"")</f>
        <v/>
      </c>
      <c r="D3019" s="10" t="str">
        <f xml:space="preserve"> IF(OR(Calculations!C3019 = "",Calculations!C3019 = WorkTypeString),  IFERROR(Calculations!J3019,""), NA())</f>
        <v/>
      </c>
      <c r="E3019" s="10">
        <f t="array" ref="E3019">PERCENTILE(IF(ISERROR(D3019:D8018)=FALSE,D3019:D8018),CycleTimePercentile)</f>
        <v>0</v>
      </c>
      <c r="F3019" s="2" t="e">
        <f xml:space="preserve"> IF(Calculations!C3019 = DefectTypeString,  IFERROR(Calculations!J3019,""), NA())</f>
        <v>#N/A</v>
      </c>
      <c r="G3019" s="10">
        <f t="array" ref="G3019">PERCENTILE(IF(ISERROR(F3019:F8018)=FALSE,F3019:F8018),CycleTimePercentile)</f>
        <v>0</v>
      </c>
      <c r="H3019" s="2" t="e">
        <f ca="1" xml:space="preserve"> IF(OR(Calculations!C3019 = "",Calculations!C3019 = WorkTypeString),  Calculations!K3019, NA())</f>
        <v>#N/A</v>
      </c>
      <c r="I3019" s="2" t="e">
        <f xml:space="preserve"> IF(Calculations!C3019 = DefectTypeString,  Calculations!K3019, NA())</f>
        <v>#N/A</v>
      </c>
    </row>
    <row r="3020" spans="1:9" x14ac:dyDescent="0.25">
      <c r="A3020" s="8" t="str">
        <f>Calculations!A3020</f>
        <v/>
      </c>
      <c r="B3020" s="2" t="str">
        <f t="shared" si="52"/>
        <v/>
      </c>
      <c r="C3020" s="10" t="str">
        <f>IFERROR(Calculations!J3020,"")</f>
        <v/>
      </c>
      <c r="D3020" s="10" t="str">
        <f xml:space="preserve"> IF(OR(Calculations!C3020 = "",Calculations!C3020 = WorkTypeString),  IFERROR(Calculations!J3020,""), NA())</f>
        <v/>
      </c>
      <c r="E3020" s="10">
        <f t="array" ref="E3020">PERCENTILE(IF(ISERROR(D3020:D8019)=FALSE,D3020:D8019),CycleTimePercentile)</f>
        <v>0</v>
      </c>
      <c r="F3020" s="2" t="e">
        <f xml:space="preserve"> IF(Calculations!C3020 = DefectTypeString,  IFERROR(Calculations!J3020,""), NA())</f>
        <v>#N/A</v>
      </c>
      <c r="G3020" s="10">
        <f t="array" ref="G3020">PERCENTILE(IF(ISERROR(F3020:F8019)=FALSE,F3020:F8019),CycleTimePercentile)</f>
        <v>0</v>
      </c>
      <c r="H3020" s="2" t="e">
        <f ca="1" xml:space="preserve"> IF(OR(Calculations!C3020 = "",Calculations!C3020 = WorkTypeString),  Calculations!K3020, NA())</f>
        <v>#N/A</v>
      </c>
      <c r="I3020" s="2" t="e">
        <f xml:space="preserve"> IF(Calculations!C3020 = DefectTypeString,  Calculations!K3020, NA())</f>
        <v>#N/A</v>
      </c>
    </row>
    <row r="3021" spans="1:9" x14ac:dyDescent="0.25">
      <c r="A3021" s="8" t="str">
        <f>Calculations!A3021</f>
        <v/>
      </c>
      <c r="B3021" s="2" t="str">
        <f t="shared" si="52"/>
        <v/>
      </c>
      <c r="C3021" s="10" t="str">
        <f>IFERROR(Calculations!J3021,"")</f>
        <v/>
      </c>
      <c r="D3021" s="10" t="str">
        <f xml:space="preserve"> IF(OR(Calculations!C3021 = "",Calculations!C3021 = WorkTypeString),  IFERROR(Calculations!J3021,""), NA())</f>
        <v/>
      </c>
      <c r="E3021" s="10">
        <f t="array" ref="E3021">PERCENTILE(IF(ISERROR(D3021:D8020)=FALSE,D3021:D8020),CycleTimePercentile)</f>
        <v>0</v>
      </c>
      <c r="F3021" s="2" t="e">
        <f xml:space="preserve"> IF(Calculations!C3021 = DefectTypeString,  IFERROR(Calculations!J3021,""), NA())</f>
        <v>#N/A</v>
      </c>
      <c r="G3021" s="10">
        <f t="array" ref="G3021">PERCENTILE(IF(ISERROR(F3021:F8020)=FALSE,F3021:F8020),CycleTimePercentile)</f>
        <v>0</v>
      </c>
      <c r="H3021" s="2" t="e">
        <f ca="1" xml:space="preserve"> IF(OR(Calculations!C3021 = "",Calculations!C3021 = WorkTypeString),  Calculations!K3021, NA())</f>
        <v>#N/A</v>
      </c>
      <c r="I3021" s="2" t="e">
        <f xml:space="preserve"> IF(Calculations!C3021 = DefectTypeString,  Calculations!K3021, NA())</f>
        <v>#N/A</v>
      </c>
    </row>
    <row r="3022" spans="1:9" x14ac:dyDescent="0.25">
      <c r="A3022" s="8" t="str">
        <f>Calculations!A3022</f>
        <v/>
      </c>
      <c r="B3022" s="2" t="str">
        <f t="shared" si="52"/>
        <v/>
      </c>
      <c r="C3022" s="10" t="str">
        <f>IFERROR(Calculations!J3022,"")</f>
        <v/>
      </c>
      <c r="D3022" s="10" t="str">
        <f xml:space="preserve"> IF(OR(Calculations!C3022 = "",Calculations!C3022 = WorkTypeString),  IFERROR(Calculations!J3022,""), NA())</f>
        <v/>
      </c>
      <c r="E3022" s="10">
        <f t="array" ref="E3022">PERCENTILE(IF(ISERROR(D3022:D8021)=FALSE,D3022:D8021),CycleTimePercentile)</f>
        <v>0</v>
      </c>
      <c r="F3022" s="2" t="e">
        <f xml:space="preserve"> IF(Calculations!C3022 = DefectTypeString,  IFERROR(Calculations!J3022,""), NA())</f>
        <v>#N/A</v>
      </c>
      <c r="G3022" s="10">
        <f t="array" ref="G3022">PERCENTILE(IF(ISERROR(F3022:F8021)=FALSE,F3022:F8021),CycleTimePercentile)</f>
        <v>0</v>
      </c>
      <c r="H3022" s="2" t="e">
        <f ca="1" xml:space="preserve"> IF(OR(Calculations!C3022 = "",Calculations!C3022 = WorkTypeString),  Calculations!K3022, NA())</f>
        <v>#N/A</v>
      </c>
      <c r="I3022" s="2" t="e">
        <f xml:space="preserve"> IF(Calculations!C3022 = DefectTypeString,  Calculations!K3022, NA())</f>
        <v>#N/A</v>
      </c>
    </row>
    <row r="3023" spans="1:9" x14ac:dyDescent="0.25">
      <c r="A3023" s="8" t="str">
        <f>Calculations!A3023</f>
        <v/>
      </c>
      <c r="B3023" s="2" t="str">
        <f t="shared" si="52"/>
        <v/>
      </c>
      <c r="C3023" s="10" t="str">
        <f>IFERROR(Calculations!J3023,"")</f>
        <v/>
      </c>
      <c r="D3023" s="10" t="str">
        <f xml:space="preserve"> IF(OR(Calculations!C3023 = "",Calculations!C3023 = WorkTypeString),  IFERROR(Calculations!J3023,""), NA())</f>
        <v/>
      </c>
      <c r="E3023" s="10">
        <f t="array" ref="E3023">PERCENTILE(IF(ISERROR(D3023:D8022)=FALSE,D3023:D8022),CycleTimePercentile)</f>
        <v>0</v>
      </c>
      <c r="F3023" s="2" t="e">
        <f xml:space="preserve"> IF(Calculations!C3023 = DefectTypeString,  IFERROR(Calculations!J3023,""), NA())</f>
        <v>#N/A</v>
      </c>
      <c r="G3023" s="10">
        <f t="array" ref="G3023">PERCENTILE(IF(ISERROR(F3023:F8022)=FALSE,F3023:F8022),CycleTimePercentile)</f>
        <v>0</v>
      </c>
      <c r="H3023" s="2" t="e">
        <f ca="1" xml:space="preserve"> IF(OR(Calculations!C3023 = "",Calculations!C3023 = WorkTypeString),  Calculations!K3023, NA())</f>
        <v>#N/A</v>
      </c>
      <c r="I3023" s="2" t="e">
        <f xml:space="preserve"> IF(Calculations!C3023 = DefectTypeString,  Calculations!K3023, NA())</f>
        <v>#N/A</v>
      </c>
    </row>
    <row r="3024" spans="1:9" x14ac:dyDescent="0.25">
      <c r="A3024" s="8" t="str">
        <f>Calculations!A3024</f>
        <v/>
      </c>
      <c r="B3024" s="2" t="str">
        <f t="shared" si="52"/>
        <v/>
      </c>
      <c r="C3024" s="10" t="str">
        <f>IFERROR(Calculations!J3024,"")</f>
        <v/>
      </c>
      <c r="D3024" s="10" t="str">
        <f xml:space="preserve"> IF(OR(Calculations!C3024 = "",Calculations!C3024 = WorkTypeString),  IFERROR(Calculations!J3024,""), NA())</f>
        <v/>
      </c>
      <c r="E3024" s="10">
        <f t="array" ref="E3024">PERCENTILE(IF(ISERROR(D3024:D8023)=FALSE,D3024:D8023),CycleTimePercentile)</f>
        <v>0</v>
      </c>
      <c r="F3024" s="2" t="e">
        <f xml:space="preserve"> IF(Calculations!C3024 = DefectTypeString,  IFERROR(Calculations!J3024,""), NA())</f>
        <v>#N/A</v>
      </c>
      <c r="G3024" s="10">
        <f t="array" ref="G3024">PERCENTILE(IF(ISERROR(F3024:F8023)=FALSE,F3024:F8023),CycleTimePercentile)</f>
        <v>0</v>
      </c>
      <c r="H3024" s="2" t="e">
        <f ca="1" xml:space="preserve"> IF(OR(Calculations!C3024 = "",Calculations!C3024 = WorkTypeString),  Calculations!K3024, NA())</f>
        <v>#N/A</v>
      </c>
      <c r="I3024" s="2" t="e">
        <f xml:space="preserve"> IF(Calculations!C3024 = DefectTypeString,  Calculations!K3024, NA())</f>
        <v>#N/A</v>
      </c>
    </row>
    <row r="3025" spans="1:9" x14ac:dyDescent="0.25">
      <c r="A3025" s="8" t="str">
        <f>Calculations!A3025</f>
        <v/>
      </c>
      <c r="B3025" s="2" t="str">
        <f t="shared" si="52"/>
        <v/>
      </c>
      <c r="C3025" s="10" t="str">
        <f>IFERROR(Calculations!J3025,"")</f>
        <v/>
      </c>
      <c r="D3025" s="10" t="str">
        <f xml:space="preserve"> IF(OR(Calculations!C3025 = "",Calculations!C3025 = WorkTypeString),  IFERROR(Calculations!J3025,""), NA())</f>
        <v/>
      </c>
      <c r="E3025" s="10">
        <f t="array" ref="E3025">PERCENTILE(IF(ISERROR(D3025:D8024)=FALSE,D3025:D8024),CycleTimePercentile)</f>
        <v>0</v>
      </c>
      <c r="F3025" s="2" t="e">
        <f xml:space="preserve"> IF(Calculations!C3025 = DefectTypeString,  IFERROR(Calculations!J3025,""), NA())</f>
        <v>#N/A</v>
      </c>
      <c r="G3025" s="10">
        <f t="array" ref="G3025">PERCENTILE(IF(ISERROR(F3025:F8024)=FALSE,F3025:F8024),CycleTimePercentile)</f>
        <v>0</v>
      </c>
      <c r="H3025" s="2" t="e">
        <f ca="1" xml:space="preserve"> IF(OR(Calculations!C3025 = "",Calculations!C3025 = WorkTypeString),  Calculations!K3025, NA())</f>
        <v>#N/A</v>
      </c>
      <c r="I3025" s="2" t="e">
        <f xml:space="preserve"> IF(Calculations!C3025 = DefectTypeString,  Calculations!K3025, NA())</f>
        <v>#N/A</v>
      </c>
    </row>
    <row r="3026" spans="1:9" x14ac:dyDescent="0.25">
      <c r="A3026" s="8" t="str">
        <f>Calculations!A3026</f>
        <v/>
      </c>
      <c r="B3026" s="2" t="str">
        <f t="shared" si="52"/>
        <v/>
      </c>
      <c r="C3026" s="10" t="str">
        <f>IFERROR(Calculations!J3026,"")</f>
        <v/>
      </c>
      <c r="D3026" s="10" t="str">
        <f xml:space="preserve"> IF(OR(Calculations!C3026 = "",Calculations!C3026 = WorkTypeString),  IFERROR(Calculations!J3026,""), NA())</f>
        <v/>
      </c>
      <c r="E3026" s="10">
        <f t="array" ref="E3026">PERCENTILE(IF(ISERROR(D3026:D8025)=FALSE,D3026:D8025),CycleTimePercentile)</f>
        <v>0</v>
      </c>
      <c r="F3026" s="2" t="e">
        <f xml:space="preserve"> IF(Calculations!C3026 = DefectTypeString,  IFERROR(Calculations!J3026,""), NA())</f>
        <v>#N/A</v>
      </c>
      <c r="G3026" s="10">
        <f t="array" ref="G3026">PERCENTILE(IF(ISERROR(F3026:F8025)=FALSE,F3026:F8025),CycleTimePercentile)</f>
        <v>0</v>
      </c>
      <c r="H3026" s="2" t="e">
        <f ca="1" xml:space="preserve"> IF(OR(Calculations!C3026 = "",Calculations!C3026 = WorkTypeString),  Calculations!K3026, NA())</f>
        <v>#N/A</v>
      </c>
      <c r="I3026" s="2" t="e">
        <f xml:space="preserve"> IF(Calculations!C3026 = DefectTypeString,  Calculations!K3026, NA())</f>
        <v>#N/A</v>
      </c>
    </row>
    <row r="3027" spans="1:9" x14ac:dyDescent="0.25">
      <c r="A3027" s="8" t="str">
        <f>Calculations!A3027</f>
        <v/>
      </c>
      <c r="B3027" s="2" t="str">
        <f t="shared" si="52"/>
        <v/>
      </c>
      <c r="C3027" s="10" t="str">
        <f>IFERROR(Calculations!J3027,"")</f>
        <v/>
      </c>
      <c r="D3027" s="10" t="str">
        <f xml:space="preserve"> IF(OR(Calculations!C3027 = "",Calculations!C3027 = WorkTypeString),  IFERROR(Calculations!J3027,""), NA())</f>
        <v/>
      </c>
      <c r="E3027" s="10">
        <f t="array" ref="E3027">PERCENTILE(IF(ISERROR(D3027:D8026)=FALSE,D3027:D8026),CycleTimePercentile)</f>
        <v>0</v>
      </c>
      <c r="F3027" s="2" t="e">
        <f xml:space="preserve"> IF(Calculations!C3027 = DefectTypeString,  IFERROR(Calculations!J3027,""), NA())</f>
        <v>#N/A</v>
      </c>
      <c r="G3027" s="10">
        <f t="array" ref="G3027">PERCENTILE(IF(ISERROR(F3027:F8026)=FALSE,F3027:F8026),CycleTimePercentile)</f>
        <v>0</v>
      </c>
      <c r="H3027" s="2" t="e">
        <f ca="1" xml:space="preserve"> IF(OR(Calculations!C3027 = "",Calculations!C3027 = WorkTypeString),  Calculations!K3027, NA())</f>
        <v>#N/A</v>
      </c>
      <c r="I3027" s="2" t="e">
        <f xml:space="preserve"> IF(Calculations!C3027 = DefectTypeString,  Calculations!K3027, NA())</f>
        <v>#N/A</v>
      </c>
    </row>
    <row r="3028" spans="1:9" x14ac:dyDescent="0.25">
      <c r="A3028" s="8" t="str">
        <f>Calculations!A3028</f>
        <v/>
      </c>
      <c r="B3028" s="2" t="str">
        <f t="shared" si="52"/>
        <v/>
      </c>
      <c r="C3028" s="10" t="str">
        <f>IFERROR(Calculations!J3028,"")</f>
        <v/>
      </c>
      <c r="D3028" s="10" t="str">
        <f xml:space="preserve"> IF(OR(Calculations!C3028 = "",Calculations!C3028 = WorkTypeString),  IFERROR(Calculations!J3028,""), NA())</f>
        <v/>
      </c>
      <c r="E3028" s="10">
        <f t="array" ref="E3028">PERCENTILE(IF(ISERROR(D3028:D8027)=FALSE,D3028:D8027),CycleTimePercentile)</f>
        <v>0</v>
      </c>
      <c r="F3028" s="2" t="e">
        <f xml:space="preserve"> IF(Calculations!C3028 = DefectTypeString,  IFERROR(Calculations!J3028,""), NA())</f>
        <v>#N/A</v>
      </c>
      <c r="G3028" s="10">
        <f t="array" ref="G3028">PERCENTILE(IF(ISERROR(F3028:F8027)=FALSE,F3028:F8027),CycleTimePercentile)</f>
        <v>0</v>
      </c>
      <c r="H3028" s="2" t="e">
        <f ca="1" xml:space="preserve"> IF(OR(Calculations!C3028 = "",Calculations!C3028 = WorkTypeString),  Calculations!K3028, NA())</f>
        <v>#N/A</v>
      </c>
      <c r="I3028" s="2" t="e">
        <f xml:space="preserve"> IF(Calculations!C3028 = DefectTypeString,  Calculations!K3028, NA())</f>
        <v>#N/A</v>
      </c>
    </row>
    <row r="3029" spans="1:9" x14ac:dyDescent="0.25">
      <c r="A3029" s="8" t="str">
        <f>Calculations!A3029</f>
        <v/>
      </c>
      <c r="B3029" s="2" t="str">
        <f t="shared" si="52"/>
        <v/>
      </c>
      <c r="C3029" s="10" t="str">
        <f>IFERROR(Calculations!J3029,"")</f>
        <v/>
      </c>
      <c r="D3029" s="10" t="str">
        <f xml:space="preserve"> IF(OR(Calculations!C3029 = "",Calculations!C3029 = WorkTypeString),  IFERROR(Calculations!J3029,""), NA())</f>
        <v/>
      </c>
      <c r="E3029" s="10">
        <f t="array" ref="E3029">PERCENTILE(IF(ISERROR(D3029:D8028)=FALSE,D3029:D8028),CycleTimePercentile)</f>
        <v>0</v>
      </c>
      <c r="F3029" s="2" t="e">
        <f xml:space="preserve"> IF(Calculations!C3029 = DefectTypeString,  IFERROR(Calculations!J3029,""), NA())</f>
        <v>#N/A</v>
      </c>
      <c r="G3029" s="10">
        <f t="array" ref="G3029">PERCENTILE(IF(ISERROR(F3029:F8028)=FALSE,F3029:F8028),CycleTimePercentile)</f>
        <v>0</v>
      </c>
      <c r="H3029" s="2" t="e">
        <f ca="1" xml:space="preserve"> IF(OR(Calculations!C3029 = "",Calculations!C3029 = WorkTypeString),  Calculations!K3029, NA())</f>
        <v>#N/A</v>
      </c>
      <c r="I3029" s="2" t="e">
        <f xml:space="preserve"> IF(Calculations!C3029 = DefectTypeString,  Calculations!K3029, NA())</f>
        <v>#N/A</v>
      </c>
    </row>
    <row r="3030" spans="1:9" x14ac:dyDescent="0.25">
      <c r="A3030" s="8" t="str">
        <f>Calculations!A3030</f>
        <v/>
      </c>
      <c r="B3030" s="2" t="str">
        <f t="shared" si="52"/>
        <v/>
      </c>
      <c r="C3030" s="10" t="str">
        <f>IFERROR(Calculations!J3030,"")</f>
        <v/>
      </c>
      <c r="D3030" s="10" t="str">
        <f xml:space="preserve"> IF(OR(Calculations!C3030 = "",Calculations!C3030 = WorkTypeString),  IFERROR(Calculations!J3030,""), NA())</f>
        <v/>
      </c>
      <c r="E3030" s="10">
        <f t="array" ref="E3030">PERCENTILE(IF(ISERROR(D3030:D8029)=FALSE,D3030:D8029),CycleTimePercentile)</f>
        <v>0</v>
      </c>
      <c r="F3030" s="2" t="e">
        <f xml:space="preserve"> IF(Calculations!C3030 = DefectTypeString,  IFERROR(Calculations!J3030,""), NA())</f>
        <v>#N/A</v>
      </c>
      <c r="G3030" s="10">
        <f t="array" ref="G3030">PERCENTILE(IF(ISERROR(F3030:F8029)=FALSE,F3030:F8029),CycleTimePercentile)</f>
        <v>0</v>
      </c>
      <c r="H3030" s="2" t="e">
        <f ca="1" xml:space="preserve"> IF(OR(Calculations!C3030 = "",Calculations!C3030 = WorkTypeString),  Calculations!K3030, NA())</f>
        <v>#N/A</v>
      </c>
      <c r="I3030" s="2" t="e">
        <f xml:space="preserve"> IF(Calculations!C3030 = DefectTypeString,  Calculations!K3030, NA())</f>
        <v>#N/A</v>
      </c>
    </row>
    <row r="3031" spans="1:9" x14ac:dyDescent="0.25">
      <c r="A3031" s="8" t="str">
        <f>Calculations!A3031</f>
        <v/>
      </c>
      <c r="B3031" s="2" t="str">
        <f t="shared" si="52"/>
        <v/>
      </c>
      <c r="C3031" s="10" t="str">
        <f>IFERROR(Calculations!J3031,"")</f>
        <v/>
      </c>
      <c r="D3031" s="10" t="str">
        <f xml:space="preserve"> IF(OR(Calculations!C3031 = "",Calculations!C3031 = WorkTypeString),  IFERROR(Calculations!J3031,""), NA())</f>
        <v/>
      </c>
      <c r="E3031" s="10">
        <f t="array" ref="E3031">PERCENTILE(IF(ISERROR(D3031:D8030)=FALSE,D3031:D8030),CycleTimePercentile)</f>
        <v>0</v>
      </c>
      <c r="F3031" s="2" t="e">
        <f xml:space="preserve"> IF(Calculations!C3031 = DefectTypeString,  IFERROR(Calculations!J3031,""), NA())</f>
        <v>#N/A</v>
      </c>
      <c r="G3031" s="10">
        <f t="array" ref="G3031">PERCENTILE(IF(ISERROR(F3031:F8030)=FALSE,F3031:F8030),CycleTimePercentile)</f>
        <v>0</v>
      </c>
      <c r="H3031" s="2" t="e">
        <f ca="1" xml:space="preserve"> IF(OR(Calculations!C3031 = "",Calculations!C3031 = WorkTypeString),  Calculations!K3031, NA())</f>
        <v>#N/A</v>
      </c>
      <c r="I3031" s="2" t="e">
        <f xml:space="preserve"> IF(Calculations!C3031 = DefectTypeString,  Calculations!K3031, NA())</f>
        <v>#N/A</v>
      </c>
    </row>
    <row r="3032" spans="1:9" x14ac:dyDescent="0.25">
      <c r="A3032" s="8" t="str">
        <f>Calculations!A3032</f>
        <v/>
      </c>
      <c r="B3032" s="2" t="str">
        <f t="shared" si="52"/>
        <v/>
      </c>
      <c r="C3032" s="10" t="str">
        <f>IFERROR(Calculations!J3032,"")</f>
        <v/>
      </c>
      <c r="D3032" s="10" t="str">
        <f xml:space="preserve"> IF(OR(Calculations!C3032 = "",Calculations!C3032 = WorkTypeString),  IFERROR(Calculations!J3032,""), NA())</f>
        <v/>
      </c>
      <c r="E3032" s="10">
        <f t="array" ref="E3032">PERCENTILE(IF(ISERROR(D3032:D8031)=FALSE,D3032:D8031),CycleTimePercentile)</f>
        <v>0</v>
      </c>
      <c r="F3032" s="2" t="e">
        <f xml:space="preserve"> IF(Calculations!C3032 = DefectTypeString,  IFERROR(Calculations!J3032,""), NA())</f>
        <v>#N/A</v>
      </c>
      <c r="G3032" s="10">
        <f t="array" ref="G3032">PERCENTILE(IF(ISERROR(F3032:F8031)=FALSE,F3032:F8031),CycleTimePercentile)</f>
        <v>0</v>
      </c>
      <c r="H3032" s="2" t="e">
        <f ca="1" xml:space="preserve"> IF(OR(Calculations!C3032 = "",Calculations!C3032 = WorkTypeString),  Calculations!K3032, NA())</f>
        <v>#N/A</v>
      </c>
      <c r="I3032" s="2" t="e">
        <f xml:space="preserve"> IF(Calculations!C3032 = DefectTypeString,  Calculations!K3032, NA())</f>
        <v>#N/A</v>
      </c>
    </row>
    <row r="3033" spans="1:9" x14ac:dyDescent="0.25">
      <c r="A3033" s="8" t="str">
        <f>Calculations!A3033</f>
        <v/>
      </c>
      <c r="B3033" s="2" t="str">
        <f t="shared" si="52"/>
        <v/>
      </c>
      <c r="C3033" s="10" t="str">
        <f>IFERROR(Calculations!J3033,"")</f>
        <v/>
      </c>
      <c r="D3033" s="10" t="str">
        <f xml:space="preserve"> IF(OR(Calculations!C3033 = "",Calculations!C3033 = WorkTypeString),  IFERROR(Calculations!J3033,""), NA())</f>
        <v/>
      </c>
      <c r="E3033" s="10">
        <f t="array" ref="E3033">PERCENTILE(IF(ISERROR(D3033:D8032)=FALSE,D3033:D8032),CycleTimePercentile)</f>
        <v>0</v>
      </c>
      <c r="F3033" s="2" t="e">
        <f xml:space="preserve"> IF(Calculations!C3033 = DefectTypeString,  IFERROR(Calculations!J3033,""), NA())</f>
        <v>#N/A</v>
      </c>
      <c r="G3033" s="10">
        <f t="array" ref="G3033">PERCENTILE(IF(ISERROR(F3033:F8032)=FALSE,F3033:F8032),CycleTimePercentile)</f>
        <v>0</v>
      </c>
      <c r="H3033" s="2" t="e">
        <f ca="1" xml:space="preserve"> IF(OR(Calculations!C3033 = "",Calculations!C3033 = WorkTypeString),  Calculations!K3033, NA())</f>
        <v>#N/A</v>
      </c>
      <c r="I3033" s="2" t="e">
        <f xml:space="preserve"> IF(Calculations!C3033 = DefectTypeString,  Calculations!K3033, NA())</f>
        <v>#N/A</v>
      </c>
    </row>
    <row r="3034" spans="1:9" x14ac:dyDescent="0.25">
      <c r="A3034" s="8" t="str">
        <f>Calculations!A3034</f>
        <v/>
      </c>
      <c r="B3034" s="2" t="str">
        <f t="shared" si="52"/>
        <v/>
      </c>
      <c r="C3034" s="10" t="str">
        <f>IFERROR(Calculations!J3034,"")</f>
        <v/>
      </c>
      <c r="D3034" s="10" t="str">
        <f xml:space="preserve"> IF(OR(Calculations!C3034 = "",Calculations!C3034 = WorkTypeString),  IFERROR(Calculations!J3034,""), NA())</f>
        <v/>
      </c>
      <c r="E3034" s="10">
        <f t="array" ref="E3034">PERCENTILE(IF(ISERROR(D3034:D8033)=FALSE,D3034:D8033),CycleTimePercentile)</f>
        <v>0</v>
      </c>
      <c r="F3034" s="2" t="e">
        <f xml:space="preserve"> IF(Calculations!C3034 = DefectTypeString,  IFERROR(Calculations!J3034,""), NA())</f>
        <v>#N/A</v>
      </c>
      <c r="G3034" s="10">
        <f t="array" ref="G3034">PERCENTILE(IF(ISERROR(F3034:F8033)=FALSE,F3034:F8033),CycleTimePercentile)</f>
        <v>0</v>
      </c>
      <c r="H3034" s="2" t="e">
        <f ca="1" xml:space="preserve"> IF(OR(Calculations!C3034 = "",Calculations!C3034 = WorkTypeString),  Calculations!K3034, NA())</f>
        <v>#N/A</v>
      </c>
      <c r="I3034" s="2" t="e">
        <f xml:space="preserve"> IF(Calculations!C3034 = DefectTypeString,  Calculations!K3034, NA())</f>
        <v>#N/A</v>
      </c>
    </row>
    <row r="3035" spans="1:9" x14ac:dyDescent="0.25">
      <c r="A3035" s="8" t="str">
        <f>Calculations!A3035</f>
        <v/>
      </c>
      <c r="B3035" s="2" t="str">
        <f t="shared" si="52"/>
        <v/>
      </c>
      <c r="C3035" s="10" t="str">
        <f>IFERROR(Calculations!J3035,"")</f>
        <v/>
      </c>
      <c r="D3035" s="10" t="str">
        <f xml:space="preserve"> IF(OR(Calculations!C3035 = "",Calculations!C3035 = WorkTypeString),  IFERROR(Calculations!J3035,""), NA())</f>
        <v/>
      </c>
      <c r="E3035" s="10">
        <f t="array" ref="E3035">PERCENTILE(IF(ISERROR(D3035:D8034)=FALSE,D3035:D8034),CycleTimePercentile)</f>
        <v>0</v>
      </c>
      <c r="F3035" s="2" t="e">
        <f xml:space="preserve"> IF(Calculations!C3035 = DefectTypeString,  IFERROR(Calculations!J3035,""), NA())</f>
        <v>#N/A</v>
      </c>
      <c r="G3035" s="10">
        <f t="array" ref="G3035">PERCENTILE(IF(ISERROR(F3035:F8034)=FALSE,F3035:F8034),CycleTimePercentile)</f>
        <v>0</v>
      </c>
      <c r="H3035" s="2" t="e">
        <f ca="1" xml:space="preserve"> IF(OR(Calculations!C3035 = "",Calculations!C3035 = WorkTypeString),  Calculations!K3035, NA())</f>
        <v>#N/A</v>
      </c>
      <c r="I3035" s="2" t="e">
        <f xml:space="preserve"> IF(Calculations!C3035 = DefectTypeString,  Calculations!K3035, NA())</f>
        <v>#N/A</v>
      </c>
    </row>
    <row r="3036" spans="1:9" x14ac:dyDescent="0.25">
      <c r="A3036" s="8" t="str">
        <f>Calculations!A3036</f>
        <v/>
      </c>
      <c r="B3036" s="2" t="str">
        <f t="shared" si="52"/>
        <v/>
      </c>
      <c r="C3036" s="10" t="str">
        <f>IFERROR(Calculations!J3036,"")</f>
        <v/>
      </c>
      <c r="D3036" s="10" t="str">
        <f xml:space="preserve"> IF(OR(Calculations!C3036 = "",Calculations!C3036 = WorkTypeString),  IFERROR(Calculations!J3036,""), NA())</f>
        <v/>
      </c>
      <c r="E3036" s="10">
        <f t="array" ref="E3036">PERCENTILE(IF(ISERROR(D3036:D8035)=FALSE,D3036:D8035),CycleTimePercentile)</f>
        <v>0</v>
      </c>
      <c r="F3036" s="2" t="e">
        <f xml:space="preserve"> IF(Calculations!C3036 = DefectTypeString,  IFERROR(Calculations!J3036,""), NA())</f>
        <v>#N/A</v>
      </c>
      <c r="G3036" s="10">
        <f t="array" ref="G3036">PERCENTILE(IF(ISERROR(F3036:F8035)=FALSE,F3036:F8035),CycleTimePercentile)</f>
        <v>0</v>
      </c>
      <c r="H3036" s="2" t="e">
        <f ca="1" xml:space="preserve"> IF(OR(Calculations!C3036 = "",Calculations!C3036 = WorkTypeString),  Calculations!K3036, NA())</f>
        <v>#N/A</v>
      </c>
      <c r="I3036" s="2" t="e">
        <f xml:space="preserve"> IF(Calculations!C3036 = DefectTypeString,  Calculations!K3036, NA())</f>
        <v>#N/A</v>
      </c>
    </row>
    <row r="3037" spans="1:9" x14ac:dyDescent="0.25">
      <c r="A3037" s="8" t="str">
        <f>Calculations!A3037</f>
        <v/>
      </c>
      <c r="B3037" s="2" t="str">
        <f t="shared" si="52"/>
        <v/>
      </c>
      <c r="C3037" s="10" t="str">
        <f>IFERROR(Calculations!J3037,"")</f>
        <v/>
      </c>
      <c r="D3037" s="10" t="str">
        <f xml:space="preserve"> IF(OR(Calculations!C3037 = "",Calculations!C3037 = WorkTypeString),  IFERROR(Calculations!J3037,""), NA())</f>
        <v/>
      </c>
      <c r="E3037" s="10">
        <f t="array" ref="E3037">PERCENTILE(IF(ISERROR(D3037:D8036)=FALSE,D3037:D8036),CycleTimePercentile)</f>
        <v>0</v>
      </c>
      <c r="F3037" s="2" t="e">
        <f xml:space="preserve"> IF(Calculations!C3037 = DefectTypeString,  IFERROR(Calculations!J3037,""), NA())</f>
        <v>#N/A</v>
      </c>
      <c r="G3037" s="10">
        <f t="array" ref="G3037">PERCENTILE(IF(ISERROR(F3037:F8036)=FALSE,F3037:F8036),CycleTimePercentile)</f>
        <v>0</v>
      </c>
      <c r="H3037" s="2" t="e">
        <f ca="1" xml:space="preserve"> IF(OR(Calculations!C3037 = "",Calculations!C3037 = WorkTypeString),  Calculations!K3037, NA())</f>
        <v>#N/A</v>
      </c>
      <c r="I3037" s="2" t="e">
        <f xml:space="preserve"> IF(Calculations!C3037 = DefectTypeString,  Calculations!K3037, NA())</f>
        <v>#N/A</v>
      </c>
    </row>
    <row r="3038" spans="1:9" x14ac:dyDescent="0.25">
      <c r="A3038" s="8" t="str">
        <f>Calculations!A3038</f>
        <v/>
      </c>
      <c r="B3038" s="2" t="str">
        <f t="shared" si="52"/>
        <v/>
      </c>
      <c r="C3038" s="10" t="str">
        <f>IFERROR(Calculations!J3038,"")</f>
        <v/>
      </c>
      <c r="D3038" s="10" t="str">
        <f xml:space="preserve"> IF(OR(Calculations!C3038 = "",Calculations!C3038 = WorkTypeString),  IFERROR(Calculations!J3038,""), NA())</f>
        <v/>
      </c>
      <c r="E3038" s="10">
        <f t="array" ref="E3038">PERCENTILE(IF(ISERROR(D3038:D8037)=FALSE,D3038:D8037),CycleTimePercentile)</f>
        <v>0</v>
      </c>
      <c r="F3038" s="2" t="e">
        <f xml:space="preserve"> IF(Calculations!C3038 = DefectTypeString,  IFERROR(Calculations!J3038,""), NA())</f>
        <v>#N/A</v>
      </c>
      <c r="G3038" s="10">
        <f t="array" ref="G3038">PERCENTILE(IF(ISERROR(F3038:F8037)=FALSE,F3038:F8037),CycleTimePercentile)</f>
        <v>0</v>
      </c>
      <c r="H3038" s="2" t="e">
        <f ca="1" xml:space="preserve"> IF(OR(Calculations!C3038 = "",Calculations!C3038 = WorkTypeString),  Calculations!K3038, NA())</f>
        <v>#N/A</v>
      </c>
      <c r="I3038" s="2" t="e">
        <f xml:space="preserve"> IF(Calculations!C3038 = DefectTypeString,  Calculations!K3038, NA())</f>
        <v>#N/A</v>
      </c>
    </row>
    <row r="3039" spans="1:9" x14ac:dyDescent="0.25">
      <c r="A3039" s="8" t="str">
        <f>Calculations!A3039</f>
        <v/>
      </c>
      <c r="B3039" s="2" t="str">
        <f t="shared" si="52"/>
        <v/>
      </c>
      <c r="C3039" s="10" t="str">
        <f>IFERROR(Calculations!J3039,"")</f>
        <v/>
      </c>
      <c r="D3039" s="10" t="str">
        <f xml:space="preserve"> IF(OR(Calculations!C3039 = "",Calculations!C3039 = WorkTypeString),  IFERROR(Calculations!J3039,""), NA())</f>
        <v/>
      </c>
      <c r="E3039" s="10">
        <f t="array" ref="E3039">PERCENTILE(IF(ISERROR(D3039:D8038)=FALSE,D3039:D8038),CycleTimePercentile)</f>
        <v>0</v>
      </c>
      <c r="F3039" s="2" t="e">
        <f xml:space="preserve"> IF(Calculations!C3039 = DefectTypeString,  IFERROR(Calculations!J3039,""), NA())</f>
        <v>#N/A</v>
      </c>
      <c r="G3039" s="10">
        <f t="array" ref="G3039">PERCENTILE(IF(ISERROR(F3039:F8038)=FALSE,F3039:F8038),CycleTimePercentile)</f>
        <v>0</v>
      </c>
      <c r="H3039" s="2" t="e">
        <f ca="1" xml:space="preserve"> IF(OR(Calculations!C3039 = "",Calculations!C3039 = WorkTypeString),  Calculations!K3039, NA())</f>
        <v>#N/A</v>
      </c>
      <c r="I3039" s="2" t="e">
        <f xml:space="preserve"> IF(Calculations!C3039 = DefectTypeString,  Calculations!K3039, NA())</f>
        <v>#N/A</v>
      </c>
    </row>
    <row r="3040" spans="1:9" x14ac:dyDescent="0.25">
      <c r="A3040" s="8" t="str">
        <f>Calculations!A3040</f>
        <v/>
      </c>
      <c r="B3040" s="2" t="str">
        <f t="shared" si="52"/>
        <v/>
      </c>
      <c r="C3040" s="10" t="str">
        <f>IFERROR(Calculations!J3040,"")</f>
        <v/>
      </c>
      <c r="D3040" s="10" t="str">
        <f xml:space="preserve"> IF(OR(Calculations!C3040 = "",Calculations!C3040 = WorkTypeString),  IFERROR(Calculations!J3040,""), NA())</f>
        <v/>
      </c>
      <c r="E3040" s="10">
        <f t="array" ref="E3040">PERCENTILE(IF(ISERROR(D3040:D8039)=FALSE,D3040:D8039),CycleTimePercentile)</f>
        <v>0</v>
      </c>
      <c r="F3040" s="2" t="e">
        <f xml:space="preserve"> IF(Calculations!C3040 = DefectTypeString,  IFERROR(Calculations!J3040,""), NA())</f>
        <v>#N/A</v>
      </c>
      <c r="G3040" s="10">
        <f t="array" ref="G3040">PERCENTILE(IF(ISERROR(F3040:F8039)=FALSE,F3040:F8039),CycleTimePercentile)</f>
        <v>0</v>
      </c>
      <c r="H3040" s="2" t="e">
        <f ca="1" xml:space="preserve"> IF(OR(Calculations!C3040 = "",Calculations!C3040 = WorkTypeString),  Calculations!K3040, NA())</f>
        <v>#N/A</v>
      </c>
      <c r="I3040" s="2" t="e">
        <f xml:space="preserve"> IF(Calculations!C3040 = DefectTypeString,  Calculations!K3040, NA())</f>
        <v>#N/A</v>
      </c>
    </row>
    <row r="3041" spans="1:9" x14ac:dyDescent="0.25">
      <c r="A3041" s="8" t="str">
        <f>Calculations!A3041</f>
        <v/>
      </c>
      <c r="B3041" s="2" t="str">
        <f t="shared" si="52"/>
        <v/>
      </c>
      <c r="C3041" s="10" t="str">
        <f>IFERROR(Calculations!J3041,"")</f>
        <v/>
      </c>
      <c r="D3041" s="10" t="str">
        <f xml:space="preserve"> IF(OR(Calculations!C3041 = "",Calculations!C3041 = WorkTypeString),  IFERROR(Calculations!J3041,""), NA())</f>
        <v/>
      </c>
      <c r="E3041" s="10">
        <f t="array" ref="E3041">PERCENTILE(IF(ISERROR(D3041:D8040)=FALSE,D3041:D8040),CycleTimePercentile)</f>
        <v>0</v>
      </c>
      <c r="F3041" s="2" t="e">
        <f xml:space="preserve"> IF(Calculations!C3041 = DefectTypeString,  IFERROR(Calculations!J3041,""), NA())</f>
        <v>#N/A</v>
      </c>
      <c r="G3041" s="10">
        <f t="array" ref="G3041">PERCENTILE(IF(ISERROR(F3041:F8040)=FALSE,F3041:F8040),CycleTimePercentile)</f>
        <v>0</v>
      </c>
      <c r="H3041" s="2" t="e">
        <f ca="1" xml:space="preserve"> IF(OR(Calculations!C3041 = "",Calculations!C3041 = WorkTypeString),  Calculations!K3041, NA())</f>
        <v>#N/A</v>
      </c>
      <c r="I3041" s="2" t="e">
        <f xml:space="preserve"> IF(Calculations!C3041 = DefectTypeString,  Calculations!K3041, NA())</f>
        <v>#N/A</v>
      </c>
    </row>
    <row r="3042" spans="1:9" x14ac:dyDescent="0.25">
      <c r="A3042" s="8" t="str">
        <f>Calculations!A3042</f>
        <v/>
      </c>
      <c r="B3042" s="2" t="str">
        <f t="shared" si="52"/>
        <v/>
      </c>
      <c r="C3042" s="10" t="str">
        <f>IFERROR(Calculations!J3042,"")</f>
        <v/>
      </c>
      <c r="D3042" s="10" t="str">
        <f xml:space="preserve"> IF(OR(Calculations!C3042 = "",Calculations!C3042 = WorkTypeString),  IFERROR(Calculations!J3042,""), NA())</f>
        <v/>
      </c>
      <c r="E3042" s="10">
        <f t="array" ref="E3042">PERCENTILE(IF(ISERROR(D3042:D8041)=FALSE,D3042:D8041),CycleTimePercentile)</f>
        <v>0</v>
      </c>
      <c r="F3042" s="2" t="e">
        <f xml:space="preserve"> IF(Calculations!C3042 = DefectTypeString,  IFERROR(Calculations!J3042,""), NA())</f>
        <v>#N/A</v>
      </c>
      <c r="G3042" s="10">
        <f t="array" ref="G3042">PERCENTILE(IF(ISERROR(F3042:F8041)=FALSE,F3042:F8041),CycleTimePercentile)</f>
        <v>0</v>
      </c>
      <c r="H3042" s="2" t="e">
        <f ca="1" xml:space="preserve"> IF(OR(Calculations!C3042 = "",Calculations!C3042 = WorkTypeString),  Calculations!K3042, NA())</f>
        <v>#N/A</v>
      </c>
      <c r="I3042" s="2" t="e">
        <f xml:space="preserve"> IF(Calculations!C3042 = DefectTypeString,  Calculations!K3042, NA())</f>
        <v>#N/A</v>
      </c>
    </row>
    <row r="3043" spans="1:9" x14ac:dyDescent="0.25">
      <c r="A3043" s="8" t="str">
        <f>Calculations!A3043</f>
        <v/>
      </c>
      <c r="B3043" s="2" t="str">
        <f t="shared" si="52"/>
        <v/>
      </c>
      <c r="C3043" s="10" t="str">
        <f>IFERROR(Calculations!J3043,"")</f>
        <v/>
      </c>
      <c r="D3043" s="10" t="str">
        <f xml:space="preserve"> IF(OR(Calculations!C3043 = "",Calculations!C3043 = WorkTypeString),  IFERROR(Calculations!J3043,""), NA())</f>
        <v/>
      </c>
      <c r="E3043" s="10">
        <f t="array" ref="E3043">PERCENTILE(IF(ISERROR(D3043:D8042)=FALSE,D3043:D8042),CycleTimePercentile)</f>
        <v>0</v>
      </c>
      <c r="F3043" s="2" t="e">
        <f xml:space="preserve"> IF(Calculations!C3043 = DefectTypeString,  IFERROR(Calculations!J3043,""), NA())</f>
        <v>#N/A</v>
      </c>
      <c r="G3043" s="10">
        <f t="array" ref="G3043">PERCENTILE(IF(ISERROR(F3043:F8042)=FALSE,F3043:F8042),CycleTimePercentile)</f>
        <v>0</v>
      </c>
      <c r="H3043" s="2" t="e">
        <f ca="1" xml:space="preserve"> IF(OR(Calculations!C3043 = "",Calculations!C3043 = WorkTypeString),  Calculations!K3043, NA())</f>
        <v>#N/A</v>
      </c>
      <c r="I3043" s="2" t="e">
        <f xml:space="preserve"> IF(Calculations!C3043 = DefectTypeString,  Calculations!K3043, NA())</f>
        <v>#N/A</v>
      </c>
    </row>
    <row r="3044" spans="1:9" x14ac:dyDescent="0.25">
      <c r="A3044" s="8" t="str">
        <f>Calculations!A3044</f>
        <v/>
      </c>
      <c r="B3044" s="2" t="str">
        <f t="shared" si="52"/>
        <v/>
      </c>
      <c r="C3044" s="10" t="str">
        <f>IFERROR(Calculations!J3044,"")</f>
        <v/>
      </c>
      <c r="D3044" s="10" t="str">
        <f xml:space="preserve"> IF(OR(Calculations!C3044 = "",Calculations!C3044 = WorkTypeString),  IFERROR(Calculations!J3044,""), NA())</f>
        <v/>
      </c>
      <c r="E3044" s="10">
        <f t="array" ref="E3044">PERCENTILE(IF(ISERROR(D3044:D8043)=FALSE,D3044:D8043),CycleTimePercentile)</f>
        <v>0</v>
      </c>
      <c r="F3044" s="2" t="e">
        <f xml:space="preserve"> IF(Calculations!C3044 = DefectTypeString,  IFERROR(Calculations!J3044,""), NA())</f>
        <v>#N/A</v>
      </c>
      <c r="G3044" s="10">
        <f t="array" ref="G3044">PERCENTILE(IF(ISERROR(F3044:F8043)=FALSE,F3044:F8043),CycleTimePercentile)</f>
        <v>0</v>
      </c>
      <c r="H3044" s="2" t="e">
        <f ca="1" xml:space="preserve"> IF(OR(Calculations!C3044 = "",Calculations!C3044 = WorkTypeString),  Calculations!K3044, NA())</f>
        <v>#N/A</v>
      </c>
      <c r="I3044" s="2" t="e">
        <f xml:space="preserve"> IF(Calculations!C3044 = DefectTypeString,  Calculations!K3044, NA())</f>
        <v>#N/A</v>
      </c>
    </row>
    <row r="3045" spans="1:9" x14ac:dyDescent="0.25">
      <c r="A3045" s="8" t="str">
        <f>Calculations!A3045</f>
        <v/>
      </c>
      <c r="B3045" s="2" t="str">
        <f t="shared" si="52"/>
        <v/>
      </c>
      <c r="C3045" s="10" t="str">
        <f>IFERROR(Calculations!J3045,"")</f>
        <v/>
      </c>
      <c r="D3045" s="10" t="str">
        <f xml:space="preserve"> IF(OR(Calculations!C3045 = "",Calculations!C3045 = WorkTypeString),  IFERROR(Calculations!J3045,""), NA())</f>
        <v/>
      </c>
      <c r="E3045" s="10">
        <f t="array" ref="E3045">PERCENTILE(IF(ISERROR(D3045:D8044)=FALSE,D3045:D8044),CycleTimePercentile)</f>
        <v>0</v>
      </c>
      <c r="F3045" s="2" t="e">
        <f xml:space="preserve"> IF(Calculations!C3045 = DefectTypeString,  IFERROR(Calculations!J3045,""), NA())</f>
        <v>#N/A</v>
      </c>
      <c r="G3045" s="10">
        <f t="array" ref="G3045">PERCENTILE(IF(ISERROR(F3045:F8044)=FALSE,F3045:F8044),CycleTimePercentile)</f>
        <v>0</v>
      </c>
      <c r="H3045" s="2" t="e">
        <f ca="1" xml:space="preserve"> IF(OR(Calculations!C3045 = "",Calculations!C3045 = WorkTypeString),  Calculations!K3045, NA())</f>
        <v>#N/A</v>
      </c>
      <c r="I3045" s="2" t="e">
        <f xml:space="preserve"> IF(Calculations!C3045 = DefectTypeString,  Calculations!K3045, NA())</f>
        <v>#N/A</v>
      </c>
    </row>
    <row r="3046" spans="1:9" x14ac:dyDescent="0.25">
      <c r="A3046" s="8" t="str">
        <f>Calculations!A3046</f>
        <v/>
      </c>
      <c r="B3046" s="2" t="str">
        <f t="shared" si="52"/>
        <v/>
      </c>
      <c r="C3046" s="10" t="str">
        <f>IFERROR(Calculations!J3046,"")</f>
        <v/>
      </c>
      <c r="D3046" s="10" t="str">
        <f xml:space="preserve"> IF(OR(Calculations!C3046 = "",Calculations!C3046 = WorkTypeString),  IFERROR(Calculations!J3046,""), NA())</f>
        <v/>
      </c>
      <c r="E3046" s="10">
        <f t="array" ref="E3046">PERCENTILE(IF(ISERROR(D3046:D8045)=FALSE,D3046:D8045),CycleTimePercentile)</f>
        <v>0</v>
      </c>
      <c r="F3046" s="2" t="e">
        <f xml:space="preserve"> IF(Calculations!C3046 = DefectTypeString,  IFERROR(Calculations!J3046,""), NA())</f>
        <v>#N/A</v>
      </c>
      <c r="G3046" s="10">
        <f t="array" ref="G3046">PERCENTILE(IF(ISERROR(F3046:F8045)=FALSE,F3046:F8045),CycleTimePercentile)</f>
        <v>0</v>
      </c>
      <c r="H3046" s="2" t="e">
        <f ca="1" xml:space="preserve"> IF(OR(Calculations!C3046 = "",Calculations!C3046 = WorkTypeString),  Calculations!K3046, NA())</f>
        <v>#N/A</v>
      </c>
      <c r="I3046" s="2" t="e">
        <f xml:space="preserve"> IF(Calculations!C3046 = DefectTypeString,  Calculations!K3046, NA())</f>
        <v>#N/A</v>
      </c>
    </row>
    <row r="3047" spans="1:9" x14ac:dyDescent="0.25">
      <c r="A3047" s="8" t="str">
        <f>Calculations!A3047</f>
        <v/>
      </c>
      <c r="B3047" s="2" t="str">
        <f t="shared" si="52"/>
        <v/>
      </c>
      <c r="C3047" s="10" t="str">
        <f>IFERROR(Calculations!J3047,"")</f>
        <v/>
      </c>
      <c r="D3047" s="10" t="str">
        <f xml:space="preserve"> IF(OR(Calculations!C3047 = "",Calculations!C3047 = WorkTypeString),  IFERROR(Calculations!J3047,""), NA())</f>
        <v/>
      </c>
      <c r="E3047" s="10">
        <f t="array" ref="E3047">PERCENTILE(IF(ISERROR(D3047:D8046)=FALSE,D3047:D8046),CycleTimePercentile)</f>
        <v>0</v>
      </c>
      <c r="F3047" s="2" t="e">
        <f xml:space="preserve"> IF(Calculations!C3047 = DefectTypeString,  IFERROR(Calculations!J3047,""), NA())</f>
        <v>#N/A</v>
      </c>
      <c r="G3047" s="10">
        <f t="array" ref="G3047">PERCENTILE(IF(ISERROR(F3047:F8046)=FALSE,F3047:F8046),CycleTimePercentile)</f>
        <v>0</v>
      </c>
      <c r="H3047" s="2" t="e">
        <f ca="1" xml:space="preserve"> IF(OR(Calculations!C3047 = "",Calculations!C3047 = WorkTypeString),  Calculations!K3047, NA())</f>
        <v>#N/A</v>
      </c>
      <c r="I3047" s="2" t="e">
        <f xml:space="preserve"> IF(Calculations!C3047 = DefectTypeString,  Calculations!K3047, NA())</f>
        <v>#N/A</v>
      </c>
    </row>
    <row r="3048" spans="1:9" x14ac:dyDescent="0.25">
      <c r="A3048" s="8" t="str">
        <f>Calculations!A3048</f>
        <v/>
      </c>
      <c r="B3048" s="2" t="str">
        <f t="shared" si="52"/>
        <v/>
      </c>
      <c r="C3048" s="10" t="str">
        <f>IFERROR(Calculations!J3048,"")</f>
        <v/>
      </c>
      <c r="D3048" s="10" t="str">
        <f xml:space="preserve"> IF(OR(Calculations!C3048 = "",Calculations!C3048 = WorkTypeString),  IFERROR(Calculations!J3048,""), NA())</f>
        <v/>
      </c>
      <c r="E3048" s="10">
        <f t="array" ref="E3048">PERCENTILE(IF(ISERROR(D3048:D8047)=FALSE,D3048:D8047),CycleTimePercentile)</f>
        <v>0</v>
      </c>
      <c r="F3048" s="2" t="e">
        <f xml:space="preserve"> IF(Calculations!C3048 = DefectTypeString,  IFERROR(Calculations!J3048,""), NA())</f>
        <v>#N/A</v>
      </c>
      <c r="G3048" s="10">
        <f t="array" ref="G3048">PERCENTILE(IF(ISERROR(F3048:F8047)=FALSE,F3048:F8047),CycleTimePercentile)</f>
        <v>0</v>
      </c>
      <c r="H3048" s="2" t="e">
        <f ca="1" xml:space="preserve"> IF(OR(Calculations!C3048 = "",Calculations!C3048 = WorkTypeString),  Calculations!K3048, NA())</f>
        <v>#N/A</v>
      </c>
      <c r="I3048" s="2" t="e">
        <f xml:space="preserve"> IF(Calculations!C3048 = DefectTypeString,  Calculations!K3048, NA())</f>
        <v>#N/A</v>
      </c>
    </row>
    <row r="3049" spans="1:9" x14ac:dyDescent="0.25">
      <c r="A3049" s="8" t="str">
        <f>Calculations!A3049</f>
        <v/>
      </c>
      <c r="B3049" s="2" t="str">
        <f t="shared" si="52"/>
        <v/>
      </c>
      <c r="C3049" s="10" t="str">
        <f>IFERROR(Calculations!J3049,"")</f>
        <v/>
      </c>
      <c r="D3049" s="10" t="str">
        <f xml:space="preserve"> IF(OR(Calculations!C3049 = "",Calculations!C3049 = WorkTypeString),  IFERROR(Calculations!J3049,""), NA())</f>
        <v/>
      </c>
      <c r="E3049" s="10">
        <f t="array" ref="E3049">PERCENTILE(IF(ISERROR(D3049:D8048)=FALSE,D3049:D8048),CycleTimePercentile)</f>
        <v>0</v>
      </c>
      <c r="F3049" s="2" t="e">
        <f xml:space="preserve"> IF(Calculations!C3049 = DefectTypeString,  IFERROR(Calculations!J3049,""), NA())</f>
        <v>#N/A</v>
      </c>
      <c r="G3049" s="10">
        <f t="array" ref="G3049">PERCENTILE(IF(ISERROR(F3049:F8048)=FALSE,F3049:F8048),CycleTimePercentile)</f>
        <v>0</v>
      </c>
      <c r="H3049" s="2" t="e">
        <f ca="1" xml:space="preserve"> IF(OR(Calculations!C3049 = "",Calculations!C3049 = WorkTypeString),  Calculations!K3049, NA())</f>
        <v>#N/A</v>
      </c>
      <c r="I3049" s="2" t="e">
        <f xml:space="preserve"> IF(Calculations!C3049 = DefectTypeString,  Calculations!K3049, NA())</f>
        <v>#N/A</v>
      </c>
    </row>
    <row r="3050" spans="1:9" x14ac:dyDescent="0.25">
      <c r="A3050" s="8" t="str">
        <f>Calculations!A3050</f>
        <v/>
      </c>
      <c r="B3050" s="2" t="str">
        <f t="shared" si="52"/>
        <v/>
      </c>
      <c r="C3050" s="10" t="str">
        <f>IFERROR(Calculations!J3050,"")</f>
        <v/>
      </c>
      <c r="D3050" s="10" t="str">
        <f xml:space="preserve"> IF(OR(Calculations!C3050 = "",Calculations!C3050 = WorkTypeString),  IFERROR(Calculations!J3050,""), NA())</f>
        <v/>
      </c>
      <c r="E3050" s="10">
        <f t="array" ref="E3050">PERCENTILE(IF(ISERROR(D3050:D8049)=FALSE,D3050:D8049),CycleTimePercentile)</f>
        <v>0</v>
      </c>
      <c r="F3050" s="2" t="e">
        <f xml:space="preserve"> IF(Calculations!C3050 = DefectTypeString,  IFERROR(Calculations!J3050,""), NA())</f>
        <v>#N/A</v>
      </c>
      <c r="G3050" s="10">
        <f t="array" ref="G3050">PERCENTILE(IF(ISERROR(F3050:F8049)=FALSE,F3050:F8049),CycleTimePercentile)</f>
        <v>0</v>
      </c>
      <c r="H3050" s="2" t="e">
        <f ca="1" xml:space="preserve"> IF(OR(Calculations!C3050 = "",Calculations!C3050 = WorkTypeString),  Calculations!K3050, NA())</f>
        <v>#N/A</v>
      </c>
      <c r="I3050" s="2" t="e">
        <f xml:space="preserve"> IF(Calculations!C3050 = DefectTypeString,  Calculations!K3050, NA())</f>
        <v>#N/A</v>
      </c>
    </row>
    <row r="3051" spans="1:9" x14ac:dyDescent="0.25">
      <c r="A3051" s="8" t="str">
        <f>Calculations!A3051</f>
        <v/>
      </c>
      <c r="B3051" s="2" t="str">
        <f t="shared" si="52"/>
        <v/>
      </c>
      <c r="C3051" s="10" t="str">
        <f>IFERROR(Calculations!J3051,"")</f>
        <v/>
      </c>
      <c r="D3051" s="10" t="str">
        <f xml:space="preserve"> IF(OR(Calculations!C3051 = "",Calculations!C3051 = WorkTypeString),  IFERROR(Calculations!J3051,""), NA())</f>
        <v/>
      </c>
      <c r="E3051" s="10">
        <f t="array" ref="E3051">PERCENTILE(IF(ISERROR(D3051:D8050)=FALSE,D3051:D8050),CycleTimePercentile)</f>
        <v>0</v>
      </c>
      <c r="F3051" s="2" t="e">
        <f xml:space="preserve"> IF(Calculations!C3051 = DefectTypeString,  IFERROR(Calculations!J3051,""), NA())</f>
        <v>#N/A</v>
      </c>
      <c r="G3051" s="10">
        <f t="array" ref="G3051">PERCENTILE(IF(ISERROR(F3051:F8050)=FALSE,F3051:F8050),CycleTimePercentile)</f>
        <v>0</v>
      </c>
      <c r="H3051" s="2" t="e">
        <f ca="1" xml:space="preserve"> IF(OR(Calculations!C3051 = "",Calculations!C3051 = WorkTypeString),  Calculations!K3051, NA())</f>
        <v>#N/A</v>
      </c>
      <c r="I3051" s="2" t="e">
        <f xml:space="preserve"> IF(Calculations!C3051 = DefectTypeString,  Calculations!K3051, NA())</f>
        <v>#N/A</v>
      </c>
    </row>
    <row r="3052" spans="1:9" x14ac:dyDescent="0.25">
      <c r="A3052" s="8" t="str">
        <f>Calculations!A3052</f>
        <v/>
      </c>
      <c r="B3052" s="2" t="str">
        <f t="shared" si="52"/>
        <v/>
      </c>
      <c r="C3052" s="10" t="str">
        <f>IFERROR(Calculations!J3052,"")</f>
        <v/>
      </c>
      <c r="D3052" s="10" t="str">
        <f xml:space="preserve"> IF(OR(Calculations!C3052 = "",Calculations!C3052 = WorkTypeString),  IFERROR(Calculations!J3052,""), NA())</f>
        <v/>
      </c>
      <c r="E3052" s="10">
        <f t="array" ref="E3052">PERCENTILE(IF(ISERROR(D3052:D8051)=FALSE,D3052:D8051),CycleTimePercentile)</f>
        <v>0</v>
      </c>
      <c r="F3052" s="2" t="e">
        <f xml:space="preserve"> IF(Calculations!C3052 = DefectTypeString,  IFERROR(Calculations!J3052,""), NA())</f>
        <v>#N/A</v>
      </c>
      <c r="G3052" s="10">
        <f t="array" ref="G3052">PERCENTILE(IF(ISERROR(F3052:F8051)=FALSE,F3052:F8051),CycleTimePercentile)</f>
        <v>0</v>
      </c>
      <c r="H3052" s="2" t="e">
        <f ca="1" xml:space="preserve"> IF(OR(Calculations!C3052 = "",Calculations!C3052 = WorkTypeString),  Calculations!K3052, NA())</f>
        <v>#N/A</v>
      </c>
      <c r="I3052" s="2" t="e">
        <f xml:space="preserve"> IF(Calculations!C3052 = DefectTypeString,  Calculations!K3052, NA())</f>
        <v>#N/A</v>
      </c>
    </row>
    <row r="3053" spans="1:9" x14ac:dyDescent="0.25">
      <c r="A3053" s="8" t="str">
        <f>Calculations!A3053</f>
        <v/>
      </c>
      <c r="B3053" s="2" t="str">
        <f t="shared" si="52"/>
        <v/>
      </c>
      <c r="C3053" s="10" t="str">
        <f>IFERROR(Calculations!J3053,"")</f>
        <v/>
      </c>
      <c r="D3053" s="10" t="str">
        <f xml:space="preserve"> IF(OR(Calculations!C3053 = "",Calculations!C3053 = WorkTypeString),  IFERROR(Calculations!J3053,""), NA())</f>
        <v/>
      </c>
      <c r="E3053" s="10">
        <f t="array" ref="E3053">PERCENTILE(IF(ISERROR(D3053:D8052)=FALSE,D3053:D8052),CycleTimePercentile)</f>
        <v>0</v>
      </c>
      <c r="F3053" s="2" t="e">
        <f xml:space="preserve"> IF(Calculations!C3053 = DefectTypeString,  IFERROR(Calculations!J3053,""), NA())</f>
        <v>#N/A</v>
      </c>
      <c r="G3053" s="10">
        <f t="array" ref="G3053">PERCENTILE(IF(ISERROR(F3053:F8052)=FALSE,F3053:F8052),CycleTimePercentile)</f>
        <v>0</v>
      </c>
      <c r="H3053" s="2" t="e">
        <f ca="1" xml:space="preserve"> IF(OR(Calculations!C3053 = "",Calculations!C3053 = WorkTypeString),  Calculations!K3053, NA())</f>
        <v>#N/A</v>
      </c>
      <c r="I3053" s="2" t="e">
        <f xml:space="preserve"> IF(Calculations!C3053 = DefectTypeString,  Calculations!K3053, NA())</f>
        <v>#N/A</v>
      </c>
    </row>
    <row r="3054" spans="1:9" x14ac:dyDescent="0.25">
      <c r="A3054" s="8" t="str">
        <f>Calculations!A3054</f>
        <v/>
      </c>
      <c r="B3054" s="2" t="str">
        <f t="shared" si="52"/>
        <v/>
      </c>
      <c r="C3054" s="10" t="str">
        <f>IFERROR(Calculations!J3054,"")</f>
        <v/>
      </c>
      <c r="D3054" s="10" t="str">
        <f xml:space="preserve"> IF(OR(Calculations!C3054 = "",Calculations!C3054 = WorkTypeString),  IFERROR(Calculations!J3054,""), NA())</f>
        <v/>
      </c>
      <c r="E3054" s="10">
        <f t="array" ref="E3054">PERCENTILE(IF(ISERROR(D3054:D8053)=FALSE,D3054:D8053),CycleTimePercentile)</f>
        <v>0</v>
      </c>
      <c r="F3054" s="2" t="e">
        <f xml:space="preserve"> IF(Calculations!C3054 = DefectTypeString,  IFERROR(Calculations!J3054,""), NA())</f>
        <v>#N/A</v>
      </c>
      <c r="G3054" s="10">
        <f t="array" ref="G3054">PERCENTILE(IF(ISERROR(F3054:F8053)=FALSE,F3054:F8053),CycleTimePercentile)</f>
        <v>0</v>
      </c>
      <c r="H3054" s="2" t="e">
        <f ca="1" xml:space="preserve"> IF(OR(Calculations!C3054 = "",Calculations!C3054 = WorkTypeString),  Calculations!K3054, NA())</f>
        <v>#N/A</v>
      </c>
      <c r="I3054" s="2" t="e">
        <f xml:space="preserve"> IF(Calculations!C3054 = DefectTypeString,  Calculations!K3054, NA())</f>
        <v>#N/A</v>
      </c>
    </row>
    <row r="3055" spans="1:9" x14ac:dyDescent="0.25">
      <c r="A3055" s="8" t="str">
        <f>Calculations!A3055</f>
        <v/>
      </c>
      <c r="B3055" s="2" t="str">
        <f t="shared" si="52"/>
        <v/>
      </c>
      <c r="C3055" s="10" t="str">
        <f>IFERROR(Calculations!J3055,"")</f>
        <v/>
      </c>
      <c r="D3055" s="10" t="str">
        <f xml:space="preserve"> IF(OR(Calculations!C3055 = "",Calculations!C3055 = WorkTypeString),  IFERROR(Calculations!J3055,""), NA())</f>
        <v/>
      </c>
      <c r="E3055" s="10">
        <f t="array" ref="E3055">PERCENTILE(IF(ISERROR(D3055:D8054)=FALSE,D3055:D8054),CycleTimePercentile)</f>
        <v>0</v>
      </c>
      <c r="F3055" s="2" t="e">
        <f xml:space="preserve"> IF(Calculations!C3055 = DefectTypeString,  IFERROR(Calculations!J3055,""), NA())</f>
        <v>#N/A</v>
      </c>
      <c r="G3055" s="10">
        <f t="array" ref="G3055">PERCENTILE(IF(ISERROR(F3055:F8054)=FALSE,F3055:F8054),CycleTimePercentile)</f>
        <v>0</v>
      </c>
      <c r="H3055" s="2" t="e">
        <f ca="1" xml:space="preserve"> IF(OR(Calculations!C3055 = "",Calculations!C3055 = WorkTypeString),  Calculations!K3055, NA())</f>
        <v>#N/A</v>
      </c>
      <c r="I3055" s="2" t="e">
        <f xml:space="preserve"> IF(Calculations!C3055 = DefectTypeString,  Calculations!K3055, NA())</f>
        <v>#N/A</v>
      </c>
    </row>
    <row r="3056" spans="1:9" x14ac:dyDescent="0.25">
      <c r="A3056" s="8" t="str">
        <f>Calculations!A3056</f>
        <v/>
      </c>
      <c r="B3056" s="2" t="str">
        <f t="shared" si="52"/>
        <v/>
      </c>
      <c r="C3056" s="10" t="str">
        <f>IFERROR(Calculations!J3056,"")</f>
        <v/>
      </c>
      <c r="D3056" s="10" t="str">
        <f xml:space="preserve"> IF(OR(Calculations!C3056 = "",Calculations!C3056 = WorkTypeString),  IFERROR(Calculations!J3056,""), NA())</f>
        <v/>
      </c>
      <c r="E3056" s="10">
        <f t="array" ref="E3056">PERCENTILE(IF(ISERROR(D3056:D8055)=FALSE,D3056:D8055),CycleTimePercentile)</f>
        <v>0</v>
      </c>
      <c r="F3056" s="2" t="e">
        <f xml:space="preserve"> IF(Calculations!C3056 = DefectTypeString,  IFERROR(Calculations!J3056,""), NA())</f>
        <v>#N/A</v>
      </c>
      <c r="G3056" s="10">
        <f t="array" ref="G3056">PERCENTILE(IF(ISERROR(F3056:F8055)=FALSE,F3056:F8055),CycleTimePercentile)</f>
        <v>0</v>
      </c>
      <c r="H3056" s="2" t="e">
        <f ca="1" xml:space="preserve"> IF(OR(Calculations!C3056 = "",Calculations!C3056 = WorkTypeString),  Calculations!K3056, NA())</f>
        <v>#N/A</v>
      </c>
      <c r="I3056" s="2" t="e">
        <f xml:space="preserve"> IF(Calculations!C3056 = DefectTypeString,  Calculations!K3056, NA())</f>
        <v>#N/A</v>
      </c>
    </row>
    <row r="3057" spans="1:9" x14ac:dyDescent="0.25">
      <c r="A3057" s="8" t="str">
        <f>Calculations!A3057</f>
        <v/>
      </c>
      <c r="B3057" s="2" t="str">
        <f t="shared" si="52"/>
        <v/>
      </c>
      <c r="C3057" s="10" t="str">
        <f>IFERROR(Calculations!J3057,"")</f>
        <v/>
      </c>
      <c r="D3057" s="10" t="str">
        <f xml:space="preserve"> IF(OR(Calculations!C3057 = "",Calculations!C3057 = WorkTypeString),  IFERROR(Calculations!J3057,""), NA())</f>
        <v/>
      </c>
      <c r="E3057" s="10">
        <f t="array" ref="E3057">PERCENTILE(IF(ISERROR(D3057:D8056)=FALSE,D3057:D8056),CycleTimePercentile)</f>
        <v>0</v>
      </c>
      <c r="F3057" s="2" t="e">
        <f xml:space="preserve"> IF(Calculations!C3057 = DefectTypeString,  IFERROR(Calculations!J3057,""), NA())</f>
        <v>#N/A</v>
      </c>
      <c r="G3057" s="10">
        <f t="array" ref="G3057">PERCENTILE(IF(ISERROR(F3057:F8056)=FALSE,F3057:F8056),CycleTimePercentile)</f>
        <v>0</v>
      </c>
      <c r="H3057" s="2" t="e">
        <f ca="1" xml:space="preserve"> IF(OR(Calculations!C3057 = "",Calculations!C3057 = WorkTypeString),  Calculations!K3057, NA())</f>
        <v>#N/A</v>
      </c>
      <c r="I3057" s="2" t="e">
        <f xml:space="preserve"> IF(Calculations!C3057 = DefectTypeString,  Calculations!K3057, NA())</f>
        <v>#N/A</v>
      </c>
    </row>
    <row r="3058" spans="1:9" x14ac:dyDescent="0.25">
      <c r="A3058" s="8" t="str">
        <f>Calculations!A3058</f>
        <v/>
      </c>
      <c r="B3058" s="2" t="str">
        <f t="shared" si="52"/>
        <v/>
      </c>
      <c r="C3058" s="10" t="str">
        <f>IFERROR(Calculations!J3058,"")</f>
        <v/>
      </c>
      <c r="D3058" s="10" t="str">
        <f xml:space="preserve"> IF(OR(Calculations!C3058 = "",Calculations!C3058 = WorkTypeString),  IFERROR(Calculations!J3058,""), NA())</f>
        <v/>
      </c>
      <c r="E3058" s="10">
        <f t="array" ref="E3058">PERCENTILE(IF(ISERROR(D3058:D8057)=FALSE,D3058:D8057),CycleTimePercentile)</f>
        <v>0</v>
      </c>
      <c r="F3058" s="2" t="e">
        <f xml:space="preserve"> IF(Calculations!C3058 = DefectTypeString,  IFERROR(Calculations!J3058,""), NA())</f>
        <v>#N/A</v>
      </c>
      <c r="G3058" s="10">
        <f t="array" ref="G3058">PERCENTILE(IF(ISERROR(F3058:F8057)=FALSE,F3058:F8057),CycleTimePercentile)</f>
        <v>0</v>
      </c>
      <c r="H3058" s="2" t="e">
        <f ca="1" xml:space="preserve"> IF(OR(Calculations!C3058 = "",Calculations!C3058 = WorkTypeString),  Calculations!K3058, NA())</f>
        <v>#N/A</v>
      </c>
      <c r="I3058" s="2" t="e">
        <f xml:space="preserve"> IF(Calculations!C3058 = DefectTypeString,  Calculations!K3058, NA())</f>
        <v>#N/A</v>
      </c>
    </row>
    <row r="3059" spans="1:9" x14ac:dyDescent="0.25">
      <c r="A3059" s="8" t="str">
        <f>Calculations!A3059</f>
        <v/>
      </c>
      <c r="B3059" s="2" t="str">
        <f t="shared" si="52"/>
        <v/>
      </c>
      <c r="C3059" s="10" t="str">
        <f>IFERROR(Calculations!J3059,"")</f>
        <v/>
      </c>
      <c r="D3059" s="10" t="str">
        <f xml:space="preserve"> IF(OR(Calculations!C3059 = "",Calculations!C3059 = WorkTypeString),  IFERROR(Calculations!J3059,""), NA())</f>
        <v/>
      </c>
      <c r="E3059" s="10">
        <f t="array" ref="E3059">PERCENTILE(IF(ISERROR(D3059:D8058)=FALSE,D3059:D8058),CycleTimePercentile)</f>
        <v>0</v>
      </c>
      <c r="F3059" s="2" t="e">
        <f xml:space="preserve"> IF(Calculations!C3059 = DefectTypeString,  IFERROR(Calculations!J3059,""), NA())</f>
        <v>#N/A</v>
      </c>
      <c r="G3059" s="10">
        <f t="array" ref="G3059">PERCENTILE(IF(ISERROR(F3059:F8058)=FALSE,F3059:F8058),CycleTimePercentile)</f>
        <v>0</v>
      </c>
      <c r="H3059" s="2" t="e">
        <f ca="1" xml:space="preserve"> IF(OR(Calculations!C3059 = "",Calculations!C3059 = WorkTypeString),  Calculations!K3059, NA())</f>
        <v>#N/A</v>
      </c>
      <c r="I3059" s="2" t="e">
        <f xml:space="preserve"> IF(Calculations!C3059 = DefectTypeString,  Calculations!K3059, NA())</f>
        <v>#N/A</v>
      </c>
    </row>
    <row r="3060" spans="1:9" x14ac:dyDescent="0.25">
      <c r="A3060" s="8" t="str">
        <f>Calculations!A3060</f>
        <v/>
      </c>
      <c r="B3060" s="2" t="str">
        <f t="shared" si="52"/>
        <v/>
      </c>
      <c r="C3060" s="10" t="str">
        <f>IFERROR(Calculations!J3060,"")</f>
        <v/>
      </c>
      <c r="D3060" s="10" t="str">
        <f xml:space="preserve"> IF(OR(Calculations!C3060 = "",Calculations!C3060 = WorkTypeString),  IFERROR(Calculations!J3060,""), NA())</f>
        <v/>
      </c>
      <c r="E3060" s="10">
        <f t="array" ref="E3060">PERCENTILE(IF(ISERROR(D3060:D8059)=FALSE,D3060:D8059),CycleTimePercentile)</f>
        <v>0</v>
      </c>
      <c r="F3060" s="2" t="e">
        <f xml:space="preserve"> IF(Calculations!C3060 = DefectTypeString,  IFERROR(Calculations!J3060,""), NA())</f>
        <v>#N/A</v>
      </c>
      <c r="G3060" s="10">
        <f t="array" ref="G3060">PERCENTILE(IF(ISERROR(F3060:F8059)=FALSE,F3060:F8059),CycleTimePercentile)</f>
        <v>0</v>
      </c>
      <c r="H3060" s="2" t="e">
        <f ca="1" xml:space="preserve"> IF(OR(Calculations!C3060 = "",Calculations!C3060 = WorkTypeString),  Calculations!K3060, NA())</f>
        <v>#N/A</v>
      </c>
      <c r="I3060" s="2" t="e">
        <f xml:space="preserve"> IF(Calculations!C3060 = DefectTypeString,  Calculations!K3060, NA())</f>
        <v>#N/A</v>
      </c>
    </row>
    <row r="3061" spans="1:9" x14ac:dyDescent="0.25">
      <c r="A3061" s="8" t="str">
        <f>Calculations!A3061</f>
        <v/>
      </c>
      <c r="B3061" s="2" t="str">
        <f t="shared" si="52"/>
        <v/>
      </c>
      <c r="C3061" s="10" t="str">
        <f>IFERROR(Calculations!J3061,"")</f>
        <v/>
      </c>
      <c r="D3061" s="10" t="str">
        <f xml:space="preserve"> IF(OR(Calculations!C3061 = "",Calculations!C3061 = WorkTypeString),  IFERROR(Calculations!J3061,""), NA())</f>
        <v/>
      </c>
      <c r="E3061" s="10">
        <f t="array" ref="E3061">PERCENTILE(IF(ISERROR(D3061:D8060)=FALSE,D3061:D8060),CycleTimePercentile)</f>
        <v>0</v>
      </c>
      <c r="F3061" s="2" t="e">
        <f xml:space="preserve"> IF(Calculations!C3061 = DefectTypeString,  IFERROR(Calculations!J3061,""), NA())</f>
        <v>#N/A</v>
      </c>
      <c r="G3061" s="10">
        <f t="array" ref="G3061">PERCENTILE(IF(ISERROR(F3061:F8060)=FALSE,F3061:F8060),CycleTimePercentile)</f>
        <v>0</v>
      </c>
      <c r="H3061" s="2" t="e">
        <f ca="1" xml:space="preserve"> IF(OR(Calculations!C3061 = "",Calculations!C3061 = WorkTypeString),  Calculations!K3061, NA())</f>
        <v>#N/A</v>
      </c>
      <c r="I3061" s="2" t="e">
        <f xml:space="preserve"> IF(Calculations!C3061 = DefectTypeString,  Calculations!K3061, NA())</f>
        <v>#N/A</v>
      </c>
    </row>
    <row r="3062" spans="1:9" x14ac:dyDescent="0.25">
      <c r="A3062" s="8" t="str">
        <f>Calculations!A3062</f>
        <v/>
      </c>
      <c r="B3062" s="2" t="str">
        <f t="shared" si="52"/>
        <v/>
      </c>
      <c r="C3062" s="10" t="str">
        <f>IFERROR(Calculations!J3062,"")</f>
        <v/>
      </c>
      <c r="D3062" s="10" t="str">
        <f xml:space="preserve"> IF(OR(Calculations!C3062 = "",Calculations!C3062 = WorkTypeString),  IFERROR(Calculations!J3062,""), NA())</f>
        <v/>
      </c>
      <c r="E3062" s="10">
        <f t="array" ref="E3062">PERCENTILE(IF(ISERROR(D3062:D8061)=FALSE,D3062:D8061),CycleTimePercentile)</f>
        <v>0</v>
      </c>
      <c r="F3062" s="2" t="e">
        <f xml:space="preserve"> IF(Calculations!C3062 = DefectTypeString,  IFERROR(Calculations!J3062,""), NA())</f>
        <v>#N/A</v>
      </c>
      <c r="G3062" s="10">
        <f t="array" ref="G3062">PERCENTILE(IF(ISERROR(F3062:F8061)=FALSE,F3062:F8061),CycleTimePercentile)</f>
        <v>0</v>
      </c>
      <c r="H3062" s="2" t="e">
        <f ca="1" xml:space="preserve"> IF(OR(Calculations!C3062 = "",Calculations!C3062 = WorkTypeString),  Calculations!K3062, NA())</f>
        <v>#N/A</v>
      </c>
      <c r="I3062" s="2" t="e">
        <f xml:space="preserve"> IF(Calculations!C3062 = DefectTypeString,  Calculations!K3062, NA())</f>
        <v>#N/A</v>
      </c>
    </row>
    <row r="3063" spans="1:9" x14ac:dyDescent="0.25">
      <c r="A3063" s="8" t="str">
        <f>Calculations!A3063</f>
        <v/>
      </c>
      <c r="B3063" s="2" t="str">
        <f t="shared" si="52"/>
        <v/>
      </c>
      <c r="C3063" s="10" t="str">
        <f>IFERROR(Calculations!J3063,"")</f>
        <v/>
      </c>
      <c r="D3063" s="10" t="str">
        <f xml:space="preserve"> IF(OR(Calculations!C3063 = "",Calculations!C3063 = WorkTypeString),  IFERROR(Calculations!J3063,""), NA())</f>
        <v/>
      </c>
      <c r="E3063" s="10">
        <f t="array" ref="E3063">PERCENTILE(IF(ISERROR(D3063:D8062)=FALSE,D3063:D8062),CycleTimePercentile)</f>
        <v>0</v>
      </c>
      <c r="F3063" s="2" t="e">
        <f xml:space="preserve"> IF(Calculations!C3063 = DefectTypeString,  IFERROR(Calculations!J3063,""), NA())</f>
        <v>#N/A</v>
      </c>
      <c r="G3063" s="10">
        <f t="array" ref="G3063">PERCENTILE(IF(ISERROR(F3063:F8062)=FALSE,F3063:F8062),CycleTimePercentile)</f>
        <v>0</v>
      </c>
      <c r="H3063" s="2" t="e">
        <f ca="1" xml:space="preserve"> IF(OR(Calculations!C3063 = "",Calculations!C3063 = WorkTypeString),  Calculations!K3063, NA())</f>
        <v>#N/A</v>
      </c>
      <c r="I3063" s="2" t="e">
        <f xml:space="preserve"> IF(Calculations!C3063 = DefectTypeString,  Calculations!K3063, NA())</f>
        <v>#N/A</v>
      </c>
    </row>
    <row r="3064" spans="1:9" x14ac:dyDescent="0.25">
      <c r="A3064" s="8" t="str">
        <f>Calculations!A3064</f>
        <v/>
      </c>
      <c r="B3064" s="2" t="str">
        <f t="shared" si="52"/>
        <v/>
      </c>
      <c r="C3064" s="10" t="str">
        <f>IFERROR(Calculations!J3064,"")</f>
        <v/>
      </c>
      <c r="D3064" s="10" t="str">
        <f xml:space="preserve"> IF(OR(Calculations!C3064 = "",Calculations!C3064 = WorkTypeString),  IFERROR(Calculations!J3064,""), NA())</f>
        <v/>
      </c>
      <c r="E3064" s="10">
        <f t="array" ref="E3064">PERCENTILE(IF(ISERROR(D3064:D8063)=FALSE,D3064:D8063),CycleTimePercentile)</f>
        <v>0</v>
      </c>
      <c r="F3064" s="2" t="e">
        <f xml:space="preserve"> IF(Calculations!C3064 = DefectTypeString,  IFERROR(Calculations!J3064,""), NA())</f>
        <v>#N/A</v>
      </c>
      <c r="G3064" s="10">
        <f t="array" ref="G3064">PERCENTILE(IF(ISERROR(F3064:F8063)=FALSE,F3064:F8063),CycleTimePercentile)</f>
        <v>0</v>
      </c>
      <c r="H3064" s="2" t="e">
        <f ca="1" xml:space="preserve"> IF(OR(Calculations!C3064 = "",Calculations!C3064 = WorkTypeString),  Calculations!K3064, NA())</f>
        <v>#N/A</v>
      </c>
      <c r="I3064" s="2" t="e">
        <f xml:space="preserve"> IF(Calculations!C3064 = DefectTypeString,  Calculations!K3064, NA())</f>
        <v>#N/A</v>
      </c>
    </row>
    <row r="3065" spans="1:9" x14ac:dyDescent="0.25">
      <c r="A3065" s="8" t="str">
        <f>Calculations!A3065</f>
        <v/>
      </c>
      <c r="B3065" s="2" t="str">
        <f t="shared" si="52"/>
        <v/>
      </c>
      <c r="C3065" s="10" t="str">
        <f>IFERROR(Calculations!J3065,"")</f>
        <v/>
      </c>
      <c r="D3065" s="10" t="str">
        <f xml:space="preserve"> IF(OR(Calculations!C3065 = "",Calculations!C3065 = WorkTypeString),  IFERROR(Calculations!J3065,""), NA())</f>
        <v/>
      </c>
      <c r="E3065" s="10">
        <f t="array" ref="E3065">PERCENTILE(IF(ISERROR(D3065:D8064)=FALSE,D3065:D8064),CycleTimePercentile)</f>
        <v>0</v>
      </c>
      <c r="F3065" s="2" t="e">
        <f xml:space="preserve"> IF(Calculations!C3065 = DefectTypeString,  IFERROR(Calculations!J3065,""), NA())</f>
        <v>#N/A</v>
      </c>
      <c r="G3065" s="10">
        <f t="array" ref="G3065">PERCENTILE(IF(ISERROR(F3065:F8064)=FALSE,F3065:F8064),CycleTimePercentile)</f>
        <v>0</v>
      </c>
      <c r="H3065" s="2" t="e">
        <f ca="1" xml:space="preserve"> IF(OR(Calculations!C3065 = "",Calculations!C3065 = WorkTypeString),  Calculations!K3065, NA())</f>
        <v>#N/A</v>
      </c>
      <c r="I3065" s="2" t="e">
        <f xml:space="preserve"> IF(Calculations!C3065 = DefectTypeString,  Calculations!K3065, NA())</f>
        <v>#N/A</v>
      </c>
    </row>
    <row r="3066" spans="1:9" x14ac:dyDescent="0.25">
      <c r="A3066" s="8" t="str">
        <f>Calculations!A3066</f>
        <v/>
      </c>
      <c r="B3066" s="2" t="str">
        <f t="shared" si="52"/>
        <v/>
      </c>
      <c r="C3066" s="10" t="str">
        <f>IFERROR(Calculations!J3066,"")</f>
        <v/>
      </c>
      <c r="D3066" s="10" t="str">
        <f xml:space="preserve"> IF(OR(Calculations!C3066 = "",Calculations!C3066 = WorkTypeString),  IFERROR(Calculations!J3066,""), NA())</f>
        <v/>
      </c>
      <c r="E3066" s="10">
        <f t="array" ref="E3066">PERCENTILE(IF(ISERROR(D3066:D8065)=FALSE,D3066:D8065),CycleTimePercentile)</f>
        <v>0</v>
      </c>
      <c r="F3066" s="2" t="e">
        <f xml:space="preserve"> IF(Calculations!C3066 = DefectTypeString,  IFERROR(Calculations!J3066,""), NA())</f>
        <v>#N/A</v>
      </c>
      <c r="G3066" s="10">
        <f t="array" ref="G3066">PERCENTILE(IF(ISERROR(F3066:F8065)=FALSE,F3066:F8065),CycleTimePercentile)</f>
        <v>0</v>
      </c>
      <c r="H3066" s="2" t="e">
        <f ca="1" xml:space="preserve"> IF(OR(Calculations!C3066 = "",Calculations!C3066 = WorkTypeString),  Calculations!K3066, NA())</f>
        <v>#N/A</v>
      </c>
      <c r="I3066" s="2" t="e">
        <f xml:space="preserve"> IF(Calculations!C3066 = DefectTypeString,  Calculations!K3066, NA())</f>
        <v>#N/A</v>
      </c>
    </row>
    <row r="3067" spans="1:9" x14ac:dyDescent="0.25">
      <c r="A3067" s="8" t="str">
        <f>Calculations!A3067</f>
        <v/>
      </c>
      <c r="B3067" s="2" t="str">
        <f t="shared" si="52"/>
        <v/>
      </c>
      <c r="C3067" s="10" t="str">
        <f>IFERROR(Calculations!J3067,"")</f>
        <v/>
      </c>
      <c r="D3067" s="10" t="str">
        <f xml:space="preserve"> IF(OR(Calculations!C3067 = "",Calculations!C3067 = WorkTypeString),  IFERROR(Calculations!J3067,""), NA())</f>
        <v/>
      </c>
      <c r="E3067" s="10">
        <f t="array" ref="E3067">PERCENTILE(IF(ISERROR(D3067:D8066)=FALSE,D3067:D8066),CycleTimePercentile)</f>
        <v>0</v>
      </c>
      <c r="F3067" s="2" t="e">
        <f xml:space="preserve"> IF(Calculations!C3067 = DefectTypeString,  IFERROR(Calculations!J3067,""), NA())</f>
        <v>#N/A</v>
      </c>
      <c r="G3067" s="10">
        <f t="array" ref="G3067">PERCENTILE(IF(ISERROR(F3067:F8066)=FALSE,F3067:F8066),CycleTimePercentile)</f>
        <v>0</v>
      </c>
      <c r="H3067" s="2" t="e">
        <f ca="1" xml:space="preserve"> IF(OR(Calculations!C3067 = "",Calculations!C3067 = WorkTypeString),  Calculations!K3067, NA())</f>
        <v>#N/A</v>
      </c>
      <c r="I3067" s="2" t="e">
        <f xml:space="preserve"> IF(Calculations!C3067 = DefectTypeString,  Calculations!K3067, NA())</f>
        <v>#N/A</v>
      </c>
    </row>
    <row r="3068" spans="1:9" x14ac:dyDescent="0.25">
      <c r="A3068" s="8" t="str">
        <f>Calculations!A3068</f>
        <v/>
      </c>
      <c r="B3068" s="2" t="str">
        <f t="shared" si="52"/>
        <v/>
      </c>
      <c r="C3068" s="10" t="str">
        <f>IFERROR(Calculations!J3068,"")</f>
        <v/>
      </c>
      <c r="D3068" s="10" t="str">
        <f xml:space="preserve"> IF(OR(Calculations!C3068 = "",Calculations!C3068 = WorkTypeString),  IFERROR(Calculations!J3068,""), NA())</f>
        <v/>
      </c>
      <c r="E3068" s="10">
        <f t="array" ref="E3068">PERCENTILE(IF(ISERROR(D3068:D8067)=FALSE,D3068:D8067),CycleTimePercentile)</f>
        <v>0</v>
      </c>
      <c r="F3068" s="2" t="e">
        <f xml:space="preserve"> IF(Calculations!C3068 = DefectTypeString,  IFERROR(Calculations!J3068,""), NA())</f>
        <v>#N/A</v>
      </c>
      <c r="G3068" s="10">
        <f t="array" ref="G3068">PERCENTILE(IF(ISERROR(F3068:F8067)=FALSE,F3068:F8067),CycleTimePercentile)</f>
        <v>0</v>
      </c>
      <c r="H3068" s="2" t="e">
        <f ca="1" xml:space="preserve"> IF(OR(Calculations!C3068 = "",Calculations!C3068 = WorkTypeString),  Calculations!K3068, NA())</f>
        <v>#N/A</v>
      </c>
      <c r="I3068" s="2" t="e">
        <f xml:space="preserve"> IF(Calculations!C3068 = DefectTypeString,  Calculations!K3068, NA())</f>
        <v>#N/A</v>
      </c>
    </row>
    <row r="3069" spans="1:9" x14ac:dyDescent="0.25">
      <c r="A3069" s="8" t="str">
        <f>Calculations!A3069</f>
        <v/>
      </c>
      <c r="B3069" s="2" t="str">
        <f t="shared" si="52"/>
        <v/>
      </c>
      <c r="C3069" s="10" t="str">
        <f>IFERROR(Calculations!J3069,"")</f>
        <v/>
      </c>
      <c r="D3069" s="10" t="str">
        <f xml:space="preserve"> IF(OR(Calculations!C3069 = "",Calculations!C3069 = WorkTypeString),  IFERROR(Calculations!J3069,""), NA())</f>
        <v/>
      </c>
      <c r="E3069" s="10">
        <f t="array" ref="E3069">PERCENTILE(IF(ISERROR(D3069:D8068)=FALSE,D3069:D8068),CycleTimePercentile)</f>
        <v>0</v>
      </c>
      <c r="F3069" s="2" t="e">
        <f xml:space="preserve"> IF(Calculations!C3069 = DefectTypeString,  IFERROR(Calculations!J3069,""), NA())</f>
        <v>#N/A</v>
      </c>
      <c r="G3069" s="10">
        <f t="array" ref="G3069">PERCENTILE(IF(ISERROR(F3069:F8068)=FALSE,F3069:F8068),CycleTimePercentile)</f>
        <v>0</v>
      </c>
      <c r="H3069" s="2" t="e">
        <f ca="1" xml:space="preserve"> IF(OR(Calculations!C3069 = "",Calculations!C3069 = WorkTypeString),  Calculations!K3069, NA())</f>
        <v>#N/A</v>
      </c>
      <c r="I3069" s="2" t="e">
        <f xml:space="preserve"> IF(Calculations!C3069 = DefectTypeString,  Calculations!K3069, NA())</f>
        <v>#N/A</v>
      </c>
    </row>
    <row r="3070" spans="1:9" x14ac:dyDescent="0.25">
      <c r="A3070" s="8" t="str">
        <f>Calculations!A3070</f>
        <v/>
      </c>
      <c r="B3070" s="2" t="str">
        <f t="shared" si="52"/>
        <v/>
      </c>
      <c r="C3070" s="10" t="str">
        <f>IFERROR(Calculations!J3070,"")</f>
        <v/>
      </c>
      <c r="D3070" s="10" t="str">
        <f xml:space="preserve"> IF(OR(Calculations!C3070 = "",Calculations!C3070 = WorkTypeString),  IFERROR(Calculations!J3070,""), NA())</f>
        <v/>
      </c>
      <c r="E3070" s="10">
        <f t="array" ref="E3070">PERCENTILE(IF(ISERROR(D3070:D8069)=FALSE,D3070:D8069),CycleTimePercentile)</f>
        <v>0</v>
      </c>
      <c r="F3070" s="2" t="e">
        <f xml:space="preserve"> IF(Calculations!C3070 = DefectTypeString,  IFERROR(Calculations!J3070,""), NA())</f>
        <v>#N/A</v>
      </c>
      <c r="G3070" s="10">
        <f t="array" ref="G3070">PERCENTILE(IF(ISERROR(F3070:F8069)=FALSE,F3070:F8069),CycleTimePercentile)</f>
        <v>0</v>
      </c>
      <c r="H3070" s="2" t="e">
        <f ca="1" xml:space="preserve"> IF(OR(Calculations!C3070 = "",Calculations!C3070 = WorkTypeString),  Calculations!K3070, NA())</f>
        <v>#N/A</v>
      </c>
      <c r="I3070" s="2" t="e">
        <f xml:space="preserve"> IF(Calculations!C3070 = DefectTypeString,  Calculations!K3070, NA())</f>
        <v>#N/A</v>
      </c>
    </row>
    <row r="3071" spans="1:9" x14ac:dyDescent="0.25">
      <c r="A3071" s="8" t="str">
        <f>Calculations!A3071</f>
        <v/>
      </c>
      <c r="B3071" s="2" t="str">
        <f t="shared" si="52"/>
        <v/>
      </c>
      <c r="C3071" s="10" t="str">
        <f>IFERROR(Calculations!J3071,"")</f>
        <v/>
      </c>
      <c r="D3071" s="10" t="str">
        <f xml:space="preserve"> IF(OR(Calculations!C3071 = "",Calculations!C3071 = WorkTypeString),  IFERROR(Calculations!J3071,""), NA())</f>
        <v/>
      </c>
      <c r="E3071" s="10">
        <f t="array" ref="E3071">PERCENTILE(IF(ISERROR(D3071:D8070)=FALSE,D3071:D8070),CycleTimePercentile)</f>
        <v>0</v>
      </c>
      <c r="F3071" s="2" t="e">
        <f xml:space="preserve"> IF(Calculations!C3071 = DefectTypeString,  IFERROR(Calculations!J3071,""), NA())</f>
        <v>#N/A</v>
      </c>
      <c r="G3071" s="10">
        <f t="array" ref="G3071">PERCENTILE(IF(ISERROR(F3071:F8070)=FALSE,F3071:F8070),CycleTimePercentile)</f>
        <v>0</v>
      </c>
      <c r="H3071" s="2" t="e">
        <f ca="1" xml:space="preserve"> IF(OR(Calculations!C3071 = "",Calculations!C3071 = WorkTypeString),  Calculations!K3071, NA())</f>
        <v>#N/A</v>
      </c>
      <c r="I3071" s="2" t="e">
        <f xml:space="preserve"> IF(Calculations!C3071 = DefectTypeString,  Calculations!K3071, NA())</f>
        <v>#N/A</v>
      </c>
    </row>
    <row r="3072" spans="1:9" x14ac:dyDescent="0.25">
      <c r="A3072" s="8" t="str">
        <f>Calculations!A3072</f>
        <v/>
      </c>
      <c r="B3072" s="2" t="str">
        <f t="shared" si="52"/>
        <v/>
      </c>
      <c r="C3072" s="10" t="str">
        <f>IFERROR(Calculations!J3072,"")</f>
        <v/>
      </c>
      <c r="D3072" s="10" t="str">
        <f xml:space="preserve"> IF(OR(Calculations!C3072 = "",Calculations!C3072 = WorkTypeString),  IFERROR(Calculations!J3072,""), NA())</f>
        <v/>
      </c>
      <c r="E3072" s="10">
        <f t="array" ref="E3072">PERCENTILE(IF(ISERROR(D3072:D8071)=FALSE,D3072:D8071),CycleTimePercentile)</f>
        <v>0</v>
      </c>
      <c r="F3072" s="2" t="e">
        <f xml:space="preserve"> IF(Calculations!C3072 = DefectTypeString,  IFERROR(Calculations!J3072,""), NA())</f>
        <v>#N/A</v>
      </c>
      <c r="G3072" s="10">
        <f t="array" ref="G3072">PERCENTILE(IF(ISERROR(F3072:F8071)=FALSE,F3072:F8071),CycleTimePercentile)</f>
        <v>0</v>
      </c>
      <c r="H3072" s="2" t="e">
        <f ca="1" xml:space="preserve"> IF(OR(Calculations!C3072 = "",Calculations!C3072 = WorkTypeString),  Calculations!K3072, NA())</f>
        <v>#N/A</v>
      </c>
      <c r="I3072" s="2" t="e">
        <f xml:space="preserve"> IF(Calculations!C3072 = DefectTypeString,  Calculations!K3072, NA())</f>
        <v>#N/A</v>
      </c>
    </row>
    <row r="3073" spans="1:9" x14ac:dyDescent="0.25">
      <c r="A3073" s="8" t="str">
        <f>Calculations!A3073</f>
        <v/>
      </c>
      <c r="B3073" s="2" t="str">
        <f t="shared" si="52"/>
        <v/>
      </c>
      <c r="C3073" s="10" t="str">
        <f>IFERROR(Calculations!J3073,"")</f>
        <v/>
      </c>
      <c r="D3073" s="10" t="str">
        <f xml:space="preserve"> IF(OR(Calculations!C3073 = "",Calculations!C3073 = WorkTypeString),  IFERROR(Calculations!J3073,""), NA())</f>
        <v/>
      </c>
      <c r="E3073" s="10">
        <f t="array" ref="E3073">PERCENTILE(IF(ISERROR(D3073:D8072)=FALSE,D3073:D8072),CycleTimePercentile)</f>
        <v>0</v>
      </c>
      <c r="F3073" s="2" t="e">
        <f xml:space="preserve"> IF(Calculations!C3073 = DefectTypeString,  IFERROR(Calculations!J3073,""), NA())</f>
        <v>#N/A</v>
      </c>
      <c r="G3073" s="10">
        <f t="array" ref="G3073">PERCENTILE(IF(ISERROR(F3073:F8072)=FALSE,F3073:F8072),CycleTimePercentile)</f>
        <v>0</v>
      </c>
      <c r="H3073" s="2" t="e">
        <f ca="1" xml:space="preserve"> IF(OR(Calculations!C3073 = "",Calculations!C3073 = WorkTypeString),  Calculations!K3073, NA())</f>
        <v>#N/A</v>
      </c>
      <c r="I3073" s="2" t="e">
        <f xml:space="preserve"> IF(Calculations!C3073 = DefectTypeString,  Calculations!K3073, NA())</f>
        <v>#N/A</v>
      </c>
    </row>
    <row r="3074" spans="1:9" x14ac:dyDescent="0.25">
      <c r="A3074" s="8" t="str">
        <f>Calculations!A3074</f>
        <v/>
      </c>
      <c r="B3074" s="2" t="str">
        <f t="shared" si="52"/>
        <v/>
      </c>
      <c r="C3074" s="10" t="str">
        <f>IFERROR(Calculations!J3074,"")</f>
        <v/>
      </c>
      <c r="D3074" s="10" t="str">
        <f xml:space="preserve"> IF(OR(Calculations!C3074 = "",Calculations!C3074 = WorkTypeString),  IFERROR(Calculations!J3074,""), NA())</f>
        <v/>
      </c>
      <c r="E3074" s="10">
        <f t="array" ref="E3074">PERCENTILE(IF(ISERROR(D3074:D8073)=FALSE,D3074:D8073),CycleTimePercentile)</f>
        <v>0</v>
      </c>
      <c r="F3074" s="2" t="e">
        <f xml:space="preserve"> IF(Calculations!C3074 = DefectTypeString,  IFERROR(Calculations!J3074,""), NA())</f>
        <v>#N/A</v>
      </c>
      <c r="G3074" s="10">
        <f t="array" ref="G3074">PERCENTILE(IF(ISERROR(F3074:F8073)=FALSE,F3074:F8073),CycleTimePercentile)</f>
        <v>0</v>
      </c>
      <c r="H3074" s="2" t="e">
        <f ca="1" xml:space="preserve"> IF(OR(Calculations!C3074 = "",Calculations!C3074 = WorkTypeString),  Calculations!K3074, NA())</f>
        <v>#N/A</v>
      </c>
      <c r="I3074" s="2" t="e">
        <f xml:space="preserve"> IF(Calculations!C3074 = DefectTypeString,  Calculations!K3074, NA())</f>
        <v>#N/A</v>
      </c>
    </row>
    <row r="3075" spans="1:9" x14ac:dyDescent="0.25">
      <c r="A3075" s="8" t="str">
        <f>Calculations!A3075</f>
        <v/>
      </c>
      <c r="B3075" s="2" t="str">
        <f t="shared" ref="B3075:B3138" si="53">IF(ISNUMBER(A3075),YEAR(A3075)&amp;"-"&amp;TEXT(MONTH(A3075),"00")&amp;"-"&amp;TEXT(DAY(A3075),"00")&amp;"-"&amp;TEXT(HOUR(A3075),"00"),"")</f>
        <v/>
      </c>
      <c r="C3075" s="10" t="str">
        <f>IFERROR(Calculations!J3075,"")</f>
        <v/>
      </c>
      <c r="D3075" s="10" t="str">
        <f xml:space="preserve"> IF(OR(Calculations!C3075 = "",Calculations!C3075 = WorkTypeString),  IFERROR(Calculations!J3075,""), NA())</f>
        <v/>
      </c>
      <c r="E3075" s="10">
        <f t="array" ref="E3075">PERCENTILE(IF(ISERROR(D3075:D8074)=FALSE,D3075:D8074),CycleTimePercentile)</f>
        <v>0</v>
      </c>
      <c r="F3075" s="2" t="e">
        <f xml:space="preserve"> IF(Calculations!C3075 = DefectTypeString,  IFERROR(Calculations!J3075,""), NA())</f>
        <v>#N/A</v>
      </c>
      <c r="G3075" s="10">
        <f t="array" ref="G3075">PERCENTILE(IF(ISERROR(F3075:F8074)=FALSE,F3075:F8074),CycleTimePercentile)</f>
        <v>0</v>
      </c>
      <c r="H3075" s="2" t="e">
        <f ca="1" xml:space="preserve"> IF(OR(Calculations!C3075 = "",Calculations!C3075 = WorkTypeString),  Calculations!K3075, NA())</f>
        <v>#N/A</v>
      </c>
      <c r="I3075" s="2" t="e">
        <f xml:space="preserve"> IF(Calculations!C3075 = DefectTypeString,  Calculations!K3075, NA())</f>
        <v>#N/A</v>
      </c>
    </row>
    <row r="3076" spans="1:9" x14ac:dyDescent="0.25">
      <c r="A3076" s="8" t="str">
        <f>Calculations!A3076</f>
        <v/>
      </c>
      <c r="B3076" s="2" t="str">
        <f t="shared" si="53"/>
        <v/>
      </c>
      <c r="C3076" s="10" t="str">
        <f>IFERROR(Calculations!J3076,"")</f>
        <v/>
      </c>
      <c r="D3076" s="10" t="str">
        <f xml:space="preserve"> IF(OR(Calculations!C3076 = "",Calculations!C3076 = WorkTypeString),  IFERROR(Calculations!J3076,""), NA())</f>
        <v/>
      </c>
      <c r="E3076" s="10">
        <f t="array" ref="E3076">PERCENTILE(IF(ISERROR(D3076:D8075)=FALSE,D3076:D8075),CycleTimePercentile)</f>
        <v>0</v>
      </c>
      <c r="F3076" s="2" t="e">
        <f xml:space="preserve"> IF(Calculations!C3076 = DefectTypeString,  IFERROR(Calculations!J3076,""), NA())</f>
        <v>#N/A</v>
      </c>
      <c r="G3076" s="10">
        <f t="array" ref="G3076">PERCENTILE(IF(ISERROR(F3076:F8075)=FALSE,F3076:F8075),CycleTimePercentile)</f>
        <v>0</v>
      </c>
      <c r="H3076" s="2" t="e">
        <f ca="1" xml:space="preserve"> IF(OR(Calculations!C3076 = "",Calculations!C3076 = WorkTypeString),  Calculations!K3076, NA())</f>
        <v>#N/A</v>
      </c>
      <c r="I3076" s="2" t="e">
        <f xml:space="preserve"> IF(Calculations!C3076 = DefectTypeString,  Calculations!K3076, NA())</f>
        <v>#N/A</v>
      </c>
    </row>
    <row r="3077" spans="1:9" x14ac:dyDescent="0.25">
      <c r="A3077" s="8" t="str">
        <f>Calculations!A3077</f>
        <v/>
      </c>
      <c r="B3077" s="2" t="str">
        <f t="shared" si="53"/>
        <v/>
      </c>
      <c r="C3077" s="10" t="str">
        <f>IFERROR(Calculations!J3077,"")</f>
        <v/>
      </c>
      <c r="D3077" s="10" t="str">
        <f xml:space="preserve"> IF(OR(Calculations!C3077 = "",Calculations!C3077 = WorkTypeString),  IFERROR(Calculations!J3077,""), NA())</f>
        <v/>
      </c>
      <c r="E3077" s="10">
        <f t="array" ref="E3077">PERCENTILE(IF(ISERROR(D3077:D8076)=FALSE,D3077:D8076),CycleTimePercentile)</f>
        <v>0</v>
      </c>
      <c r="F3077" s="2" t="e">
        <f xml:space="preserve"> IF(Calculations!C3077 = DefectTypeString,  IFERROR(Calculations!J3077,""), NA())</f>
        <v>#N/A</v>
      </c>
      <c r="G3077" s="10">
        <f t="array" ref="G3077">PERCENTILE(IF(ISERROR(F3077:F8076)=FALSE,F3077:F8076),CycleTimePercentile)</f>
        <v>0</v>
      </c>
      <c r="H3077" s="2" t="e">
        <f ca="1" xml:space="preserve"> IF(OR(Calculations!C3077 = "",Calculations!C3077 = WorkTypeString),  Calculations!K3077, NA())</f>
        <v>#N/A</v>
      </c>
      <c r="I3077" s="2" t="e">
        <f xml:space="preserve"> IF(Calculations!C3077 = DefectTypeString,  Calculations!K3077, NA())</f>
        <v>#N/A</v>
      </c>
    </row>
    <row r="3078" spans="1:9" x14ac:dyDescent="0.25">
      <c r="A3078" s="8" t="str">
        <f>Calculations!A3078</f>
        <v/>
      </c>
      <c r="B3078" s="2" t="str">
        <f t="shared" si="53"/>
        <v/>
      </c>
      <c r="C3078" s="10" t="str">
        <f>IFERROR(Calculations!J3078,"")</f>
        <v/>
      </c>
      <c r="D3078" s="10" t="str">
        <f xml:space="preserve"> IF(OR(Calculations!C3078 = "",Calculations!C3078 = WorkTypeString),  IFERROR(Calculations!J3078,""), NA())</f>
        <v/>
      </c>
      <c r="E3078" s="10">
        <f t="array" ref="E3078">PERCENTILE(IF(ISERROR(D3078:D8077)=FALSE,D3078:D8077),CycleTimePercentile)</f>
        <v>0</v>
      </c>
      <c r="F3078" s="2" t="e">
        <f xml:space="preserve"> IF(Calculations!C3078 = DefectTypeString,  IFERROR(Calculations!J3078,""), NA())</f>
        <v>#N/A</v>
      </c>
      <c r="G3078" s="10">
        <f t="array" ref="G3078">PERCENTILE(IF(ISERROR(F3078:F8077)=FALSE,F3078:F8077),CycleTimePercentile)</f>
        <v>0</v>
      </c>
      <c r="H3078" s="2" t="e">
        <f ca="1" xml:space="preserve"> IF(OR(Calculations!C3078 = "",Calculations!C3078 = WorkTypeString),  Calculations!K3078, NA())</f>
        <v>#N/A</v>
      </c>
      <c r="I3078" s="2" t="e">
        <f xml:space="preserve"> IF(Calculations!C3078 = DefectTypeString,  Calculations!K3078, NA())</f>
        <v>#N/A</v>
      </c>
    </row>
    <row r="3079" spans="1:9" x14ac:dyDescent="0.25">
      <c r="A3079" s="8" t="str">
        <f>Calculations!A3079</f>
        <v/>
      </c>
      <c r="B3079" s="2" t="str">
        <f t="shared" si="53"/>
        <v/>
      </c>
      <c r="C3079" s="10" t="str">
        <f>IFERROR(Calculations!J3079,"")</f>
        <v/>
      </c>
      <c r="D3079" s="10" t="str">
        <f xml:space="preserve"> IF(OR(Calculations!C3079 = "",Calculations!C3079 = WorkTypeString),  IFERROR(Calculations!J3079,""), NA())</f>
        <v/>
      </c>
      <c r="E3079" s="10">
        <f t="array" ref="E3079">PERCENTILE(IF(ISERROR(D3079:D8078)=FALSE,D3079:D8078),CycleTimePercentile)</f>
        <v>0</v>
      </c>
      <c r="F3079" s="2" t="e">
        <f xml:space="preserve"> IF(Calculations!C3079 = DefectTypeString,  IFERROR(Calculations!J3079,""), NA())</f>
        <v>#N/A</v>
      </c>
      <c r="G3079" s="10">
        <f t="array" ref="G3079">PERCENTILE(IF(ISERROR(F3079:F8078)=FALSE,F3079:F8078),CycleTimePercentile)</f>
        <v>0</v>
      </c>
      <c r="H3079" s="2" t="e">
        <f ca="1" xml:space="preserve"> IF(OR(Calculations!C3079 = "",Calculations!C3079 = WorkTypeString),  Calculations!K3079, NA())</f>
        <v>#N/A</v>
      </c>
      <c r="I3079" s="2" t="e">
        <f xml:space="preserve"> IF(Calculations!C3079 = DefectTypeString,  Calculations!K3079, NA())</f>
        <v>#N/A</v>
      </c>
    </row>
    <row r="3080" spans="1:9" x14ac:dyDescent="0.25">
      <c r="A3080" s="8" t="str">
        <f>Calculations!A3080</f>
        <v/>
      </c>
      <c r="B3080" s="2" t="str">
        <f t="shared" si="53"/>
        <v/>
      </c>
      <c r="C3080" s="10" t="str">
        <f>IFERROR(Calculations!J3080,"")</f>
        <v/>
      </c>
      <c r="D3080" s="10" t="str">
        <f xml:space="preserve"> IF(OR(Calculations!C3080 = "",Calculations!C3080 = WorkTypeString),  IFERROR(Calculations!J3080,""), NA())</f>
        <v/>
      </c>
      <c r="E3080" s="10">
        <f t="array" ref="E3080">PERCENTILE(IF(ISERROR(D3080:D8079)=FALSE,D3080:D8079),CycleTimePercentile)</f>
        <v>0</v>
      </c>
      <c r="F3080" s="2" t="e">
        <f xml:space="preserve"> IF(Calculations!C3080 = DefectTypeString,  IFERROR(Calculations!J3080,""), NA())</f>
        <v>#N/A</v>
      </c>
      <c r="G3080" s="10">
        <f t="array" ref="G3080">PERCENTILE(IF(ISERROR(F3080:F8079)=FALSE,F3080:F8079),CycleTimePercentile)</f>
        <v>0</v>
      </c>
      <c r="H3080" s="2" t="e">
        <f ca="1" xml:space="preserve"> IF(OR(Calculations!C3080 = "",Calculations!C3080 = WorkTypeString),  Calculations!K3080, NA())</f>
        <v>#N/A</v>
      </c>
      <c r="I3080" s="2" t="e">
        <f xml:space="preserve"> IF(Calculations!C3080 = DefectTypeString,  Calculations!K3080, NA())</f>
        <v>#N/A</v>
      </c>
    </row>
    <row r="3081" spans="1:9" x14ac:dyDescent="0.25">
      <c r="A3081" s="8" t="str">
        <f>Calculations!A3081</f>
        <v/>
      </c>
      <c r="B3081" s="2" t="str">
        <f t="shared" si="53"/>
        <v/>
      </c>
      <c r="C3081" s="10" t="str">
        <f>IFERROR(Calculations!J3081,"")</f>
        <v/>
      </c>
      <c r="D3081" s="10" t="str">
        <f xml:space="preserve"> IF(OR(Calculations!C3081 = "",Calculations!C3081 = WorkTypeString),  IFERROR(Calculations!J3081,""), NA())</f>
        <v/>
      </c>
      <c r="E3081" s="10">
        <f t="array" ref="E3081">PERCENTILE(IF(ISERROR(D3081:D8080)=FALSE,D3081:D8080),CycleTimePercentile)</f>
        <v>0</v>
      </c>
      <c r="F3081" s="2" t="e">
        <f xml:space="preserve"> IF(Calculations!C3081 = DefectTypeString,  IFERROR(Calculations!J3081,""), NA())</f>
        <v>#N/A</v>
      </c>
      <c r="G3081" s="10">
        <f t="array" ref="G3081">PERCENTILE(IF(ISERROR(F3081:F8080)=FALSE,F3081:F8080),CycleTimePercentile)</f>
        <v>0</v>
      </c>
      <c r="H3081" s="2" t="e">
        <f ca="1" xml:space="preserve"> IF(OR(Calculations!C3081 = "",Calculations!C3081 = WorkTypeString),  Calculations!K3081, NA())</f>
        <v>#N/A</v>
      </c>
      <c r="I3081" s="2" t="e">
        <f xml:space="preserve"> IF(Calculations!C3081 = DefectTypeString,  Calculations!K3081, NA())</f>
        <v>#N/A</v>
      </c>
    </row>
    <row r="3082" spans="1:9" x14ac:dyDescent="0.25">
      <c r="A3082" s="8" t="str">
        <f>Calculations!A3082</f>
        <v/>
      </c>
      <c r="B3082" s="2" t="str">
        <f t="shared" si="53"/>
        <v/>
      </c>
      <c r="C3082" s="10" t="str">
        <f>IFERROR(Calculations!J3082,"")</f>
        <v/>
      </c>
      <c r="D3082" s="10" t="str">
        <f xml:space="preserve"> IF(OR(Calculations!C3082 = "",Calculations!C3082 = WorkTypeString),  IFERROR(Calculations!J3082,""), NA())</f>
        <v/>
      </c>
      <c r="E3082" s="10">
        <f t="array" ref="E3082">PERCENTILE(IF(ISERROR(D3082:D8081)=FALSE,D3082:D8081),CycleTimePercentile)</f>
        <v>0</v>
      </c>
      <c r="F3082" s="2" t="e">
        <f xml:space="preserve"> IF(Calculations!C3082 = DefectTypeString,  IFERROR(Calculations!J3082,""), NA())</f>
        <v>#N/A</v>
      </c>
      <c r="G3082" s="10">
        <f t="array" ref="G3082">PERCENTILE(IF(ISERROR(F3082:F8081)=FALSE,F3082:F8081),CycleTimePercentile)</f>
        <v>0</v>
      </c>
      <c r="H3082" s="2" t="e">
        <f ca="1" xml:space="preserve"> IF(OR(Calculations!C3082 = "",Calculations!C3082 = WorkTypeString),  Calculations!K3082, NA())</f>
        <v>#N/A</v>
      </c>
      <c r="I3082" s="2" t="e">
        <f xml:space="preserve"> IF(Calculations!C3082 = DefectTypeString,  Calculations!K3082, NA())</f>
        <v>#N/A</v>
      </c>
    </row>
    <row r="3083" spans="1:9" x14ac:dyDescent="0.25">
      <c r="A3083" s="8" t="str">
        <f>Calculations!A3083</f>
        <v/>
      </c>
      <c r="B3083" s="2" t="str">
        <f t="shared" si="53"/>
        <v/>
      </c>
      <c r="C3083" s="10" t="str">
        <f>IFERROR(Calculations!J3083,"")</f>
        <v/>
      </c>
      <c r="D3083" s="10" t="str">
        <f xml:space="preserve"> IF(OR(Calculations!C3083 = "",Calculations!C3083 = WorkTypeString),  IFERROR(Calculations!J3083,""), NA())</f>
        <v/>
      </c>
      <c r="E3083" s="10">
        <f t="array" ref="E3083">PERCENTILE(IF(ISERROR(D3083:D8082)=FALSE,D3083:D8082),CycleTimePercentile)</f>
        <v>0</v>
      </c>
      <c r="F3083" s="2" t="e">
        <f xml:space="preserve"> IF(Calculations!C3083 = DefectTypeString,  IFERROR(Calculations!J3083,""), NA())</f>
        <v>#N/A</v>
      </c>
      <c r="G3083" s="10">
        <f t="array" ref="G3083">PERCENTILE(IF(ISERROR(F3083:F8082)=FALSE,F3083:F8082),CycleTimePercentile)</f>
        <v>0</v>
      </c>
      <c r="H3083" s="2" t="e">
        <f ca="1" xml:space="preserve"> IF(OR(Calculations!C3083 = "",Calculations!C3083 = WorkTypeString),  Calculations!K3083, NA())</f>
        <v>#N/A</v>
      </c>
      <c r="I3083" s="2" t="e">
        <f xml:space="preserve"> IF(Calculations!C3083 = DefectTypeString,  Calculations!K3083, NA())</f>
        <v>#N/A</v>
      </c>
    </row>
    <row r="3084" spans="1:9" x14ac:dyDescent="0.25">
      <c r="A3084" s="8" t="str">
        <f>Calculations!A3084</f>
        <v/>
      </c>
      <c r="B3084" s="2" t="str">
        <f t="shared" si="53"/>
        <v/>
      </c>
      <c r="C3084" s="10" t="str">
        <f>IFERROR(Calculations!J3084,"")</f>
        <v/>
      </c>
      <c r="D3084" s="10" t="str">
        <f xml:space="preserve"> IF(OR(Calculations!C3084 = "",Calculations!C3084 = WorkTypeString),  IFERROR(Calculations!J3084,""), NA())</f>
        <v/>
      </c>
      <c r="E3084" s="10">
        <f t="array" ref="E3084">PERCENTILE(IF(ISERROR(D3084:D8083)=FALSE,D3084:D8083),CycleTimePercentile)</f>
        <v>0</v>
      </c>
      <c r="F3084" s="2" t="e">
        <f xml:space="preserve"> IF(Calculations!C3084 = DefectTypeString,  IFERROR(Calculations!J3084,""), NA())</f>
        <v>#N/A</v>
      </c>
      <c r="G3084" s="10">
        <f t="array" ref="G3084">PERCENTILE(IF(ISERROR(F3084:F8083)=FALSE,F3084:F8083),CycleTimePercentile)</f>
        <v>0</v>
      </c>
      <c r="H3084" s="2" t="e">
        <f ca="1" xml:space="preserve"> IF(OR(Calculations!C3084 = "",Calculations!C3084 = WorkTypeString),  Calculations!K3084, NA())</f>
        <v>#N/A</v>
      </c>
      <c r="I3084" s="2" t="e">
        <f xml:space="preserve"> IF(Calculations!C3084 = DefectTypeString,  Calculations!K3084, NA())</f>
        <v>#N/A</v>
      </c>
    </row>
    <row r="3085" spans="1:9" x14ac:dyDescent="0.25">
      <c r="A3085" s="8" t="str">
        <f>Calculations!A3085</f>
        <v/>
      </c>
      <c r="B3085" s="2" t="str">
        <f t="shared" si="53"/>
        <v/>
      </c>
      <c r="C3085" s="10" t="str">
        <f>IFERROR(Calculations!J3085,"")</f>
        <v/>
      </c>
      <c r="D3085" s="10" t="str">
        <f xml:space="preserve"> IF(OR(Calculations!C3085 = "",Calculations!C3085 = WorkTypeString),  IFERROR(Calculations!J3085,""), NA())</f>
        <v/>
      </c>
      <c r="E3085" s="10">
        <f t="array" ref="E3085">PERCENTILE(IF(ISERROR(D3085:D8084)=FALSE,D3085:D8084),CycleTimePercentile)</f>
        <v>0</v>
      </c>
      <c r="F3085" s="2" t="e">
        <f xml:space="preserve"> IF(Calculations!C3085 = DefectTypeString,  IFERROR(Calculations!J3085,""), NA())</f>
        <v>#N/A</v>
      </c>
      <c r="G3085" s="10">
        <f t="array" ref="G3085">PERCENTILE(IF(ISERROR(F3085:F8084)=FALSE,F3085:F8084),CycleTimePercentile)</f>
        <v>0</v>
      </c>
      <c r="H3085" s="2" t="e">
        <f ca="1" xml:space="preserve"> IF(OR(Calculations!C3085 = "",Calculations!C3085 = WorkTypeString),  Calculations!K3085, NA())</f>
        <v>#N/A</v>
      </c>
      <c r="I3085" s="2" t="e">
        <f xml:space="preserve"> IF(Calculations!C3085 = DefectTypeString,  Calculations!K3085, NA())</f>
        <v>#N/A</v>
      </c>
    </row>
    <row r="3086" spans="1:9" x14ac:dyDescent="0.25">
      <c r="A3086" s="8" t="str">
        <f>Calculations!A3086</f>
        <v/>
      </c>
      <c r="B3086" s="2" t="str">
        <f t="shared" si="53"/>
        <v/>
      </c>
      <c r="C3086" s="10" t="str">
        <f>IFERROR(Calculations!J3086,"")</f>
        <v/>
      </c>
      <c r="D3086" s="10" t="str">
        <f xml:space="preserve"> IF(OR(Calculations!C3086 = "",Calculations!C3086 = WorkTypeString),  IFERROR(Calculations!J3086,""), NA())</f>
        <v/>
      </c>
      <c r="E3086" s="10">
        <f t="array" ref="E3086">PERCENTILE(IF(ISERROR(D3086:D8085)=FALSE,D3086:D8085),CycleTimePercentile)</f>
        <v>0</v>
      </c>
      <c r="F3086" s="2" t="e">
        <f xml:space="preserve"> IF(Calculations!C3086 = DefectTypeString,  IFERROR(Calculations!J3086,""), NA())</f>
        <v>#N/A</v>
      </c>
      <c r="G3086" s="10">
        <f t="array" ref="G3086">PERCENTILE(IF(ISERROR(F3086:F8085)=FALSE,F3086:F8085),CycleTimePercentile)</f>
        <v>0</v>
      </c>
      <c r="H3086" s="2" t="e">
        <f ca="1" xml:space="preserve"> IF(OR(Calculations!C3086 = "",Calculations!C3086 = WorkTypeString),  Calculations!K3086, NA())</f>
        <v>#N/A</v>
      </c>
      <c r="I3086" s="2" t="e">
        <f xml:space="preserve"> IF(Calculations!C3086 = DefectTypeString,  Calculations!K3086, NA())</f>
        <v>#N/A</v>
      </c>
    </row>
    <row r="3087" spans="1:9" x14ac:dyDescent="0.25">
      <c r="A3087" s="8" t="str">
        <f>Calculations!A3087</f>
        <v/>
      </c>
      <c r="B3087" s="2" t="str">
        <f t="shared" si="53"/>
        <v/>
      </c>
      <c r="C3087" s="10" t="str">
        <f>IFERROR(Calculations!J3087,"")</f>
        <v/>
      </c>
      <c r="D3087" s="10" t="str">
        <f xml:space="preserve"> IF(OR(Calculations!C3087 = "",Calculations!C3087 = WorkTypeString),  IFERROR(Calculations!J3087,""), NA())</f>
        <v/>
      </c>
      <c r="E3087" s="10">
        <f t="array" ref="E3087">PERCENTILE(IF(ISERROR(D3087:D8086)=FALSE,D3087:D8086),CycleTimePercentile)</f>
        <v>0</v>
      </c>
      <c r="F3087" s="2" t="e">
        <f xml:space="preserve"> IF(Calculations!C3087 = DefectTypeString,  IFERROR(Calculations!J3087,""), NA())</f>
        <v>#N/A</v>
      </c>
      <c r="G3087" s="10">
        <f t="array" ref="G3087">PERCENTILE(IF(ISERROR(F3087:F8086)=FALSE,F3087:F8086),CycleTimePercentile)</f>
        <v>0</v>
      </c>
      <c r="H3087" s="2" t="e">
        <f ca="1" xml:space="preserve"> IF(OR(Calculations!C3087 = "",Calculations!C3087 = WorkTypeString),  Calculations!K3087, NA())</f>
        <v>#N/A</v>
      </c>
      <c r="I3087" s="2" t="e">
        <f xml:space="preserve"> IF(Calculations!C3087 = DefectTypeString,  Calculations!K3087, NA())</f>
        <v>#N/A</v>
      </c>
    </row>
    <row r="3088" spans="1:9" x14ac:dyDescent="0.25">
      <c r="A3088" s="8" t="str">
        <f>Calculations!A3088</f>
        <v/>
      </c>
      <c r="B3088" s="2" t="str">
        <f t="shared" si="53"/>
        <v/>
      </c>
      <c r="C3088" s="10" t="str">
        <f>IFERROR(Calculations!J3088,"")</f>
        <v/>
      </c>
      <c r="D3088" s="10" t="str">
        <f xml:space="preserve"> IF(OR(Calculations!C3088 = "",Calculations!C3088 = WorkTypeString),  IFERROR(Calculations!J3088,""), NA())</f>
        <v/>
      </c>
      <c r="E3088" s="10">
        <f t="array" ref="E3088">PERCENTILE(IF(ISERROR(D3088:D8087)=FALSE,D3088:D8087),CycleTimePercentile)</f>
        <v>0</v>
      </c>
      <c r="F3088" s="2" t="e">
        <f xml:space="preserve"> IF(Calculations!C3088 = DefectTypeString,  IFERROR(Calculations!J3088,""), NA())</f>
        <v>#N/A</v>
      </c>
      <c r="G3088" s="10">
        <f t="array" ref="G3088">PERCENTILE(IF(ISERROR(F3088:F8087)=FALSE,F3088:F8087),CycleTimePercentile)</f>
        <v>0</v>
      </c>
      <c r="H3088" s="2" t="e">
        <f ca="1" xml:space="preserve"> IF(OR(Calculations!C3088 = "",Calculations!C3088 = WorkTypeString),  Calculations!K3088, NA())</f>
        <v>#N/A</v>
      </c>
      <c r="I3088" s="2" t="e">
        <f xml:space="preserve"> IF(Calculations!C3088 = DefectTypeString,  Calculations!K3088, NA())</f>
        <v>#N/A</v>
      </c>
    </row>
    <row r="3089" spans="1:9" x14ac:dyDescent="0.25">
      <c r="A3089" s="8" t="str">
        <f>Calculations!A3089</f>
        <v/>
      </c>
      <c r="B3089" s="2" t="str">
        <f t="shared" si="53"/>
        <v/>
      </c>
      <c r="C3089" s="10" t="str">
        <f>IFERROR(Calculations!J3089,"")</f>
        <v/>
      </c>
      <c r="D3089" s="10" t="str">
        <f xml:space="preserve"> IF(OR(Calculations!C3089 = "",Calculations!C3089 = WorkTypeString),  IFERROR(Calculations!J3089,""), NA())</f>
        <v/>
      </c>
      <c r="E3089" s="10">
        <f t="array" ref="E3089">PERCENTILE(IF(ISERROR(D3089:D8088)=FALSE,D3089:D8088),CycleTimePercentile)</f>
        <v>0</v>
      </c>
      <c r="F3089" s="2" t="e">
        <f xml:space="preserve"> IF(Calculations!C3089 = DefectTypeString,  IFERROR(Calculations!J3089,""), NA())</f>
        <v>#N/A</v>
      </c>
      <c r="G3089" s="10">
        <f t="array" ref="G3089">PERCENTILE(IF(ISERROR(F3089:F8088)=FALSE,F3089:F8088),CycleTimePercentile)</f>
        <v>0</v>
      </c>
      <c r="H3089" s="2" t="e">
        <f ca="1" xml:space="preserve"> IF(OR(Calculations!C3089 = "",Calculations!C3089 = WorkTypeString),  Calculations!K3089, NA())</f>
        <v>#N/A</v>
      </c>
      <c r="I3089" s="2" t="e">
        <f xml:space="preserve"> IF(Calculations!C3089 = DefectTypeString,  Calculations!K3089, NA())</f>
        <v>#N/A</v>
      </c>
    </row>
    <row r="3090" spans="1:9" x14ac:dyDescent="0.25">
      <c r="A3090" s="8" t="str">
        <f>Calculations!A3090</f>
        <v/>
      </c>
      <c r="B3090" s="2" t="str">
        <f t="shared" si="53"/>
        <v/>
      </c>
      <c r="C3090" s="10" t="str">
        <f>IFERROR(Calculations!J3090,"")</f>
        <v/>
      </c>
      <c r="D3090" s="10" t="str">
        <f xml:space="preserve"> IF(OR(Calculations!C3090 = "",Calculations!C3090 = WorkTypeString),  IFERROR(Calculations!J3090,""), NA())</f>
        <v/>
      </c>
      <c r="E3090" s="10">
        <f t="array" ref="E3090">PERCENTILE(IF(ISERROR(D3090:D8089)=FALSE,D3090:D8089),CycleTimePercentile)</f>
        <v>0</v>
      </c>
      <c r="F3090" s="2" t="e">
        <f xml:space="preserve"> IF(Calculations!C3090 = DefectTypeString,  IFERROR(Calculations!J3090,""), NA())</f>
        <v>#N/A</v>
      </c>
      <c r="G3090" s="10">
        <f t="array" ref="G3090">PERCENTILE(IF(ISERROR(F3090:F8089)=FALSE,F3090:F8089),CycleTimePercentile)</f>
        <v>0</v>
      </c>
      <c r="H3090" s="2" t="e">
        <f ca="1" xml:space="preserve"> IF(OR(Calculations!C3090 = "",Calculations!C3090 = WorkTypeString),  Calculations!K3090, NA())</f>
        <v>#N/A</v>
      </c>
      <c r="I3090" s="2" t="e">
        <f xml:space="preserve"> IF(Calculations!C3090 = DefectTypeString,  Calculations!K3090, NA())</f>
        <v>#N/A</v>
      </c>
    </row>
    <row r="3091" spans="1:9" x14ac:dyDescent="0.25">
      <c r="A3091" s="8" t="str">
        <f>Calculations!A3091</f>
        <v/>
      </c>
      <c r="B3091" s="2" t="str">
        <f t="shared" si="53"/>
        <v/>
      </c>
      <c r="C3091" s="10" t="str">
        <f>IFERROR(Calculations!J3091,"")</f>
        <v/>
      </c>
      <c r="D3091" s="10" t="str">
        <f xml:space="preserve"> IF(OR(Calculations!C3091 = "",Calculations!C3091 = WorkTypeString),  IFERROR(Calculations!J3091,""), NA())</f>
        <v/>
      </c>
      <c r="E3091" s="10">
        <f t="array" ref="E3091">PERCENTILE(IF(ISERROR(D3091:D8090)=FALSE,D3091:D8090),CycleTimePercentile)</f>
        <v>0</v>
      </c>
      <c r="F3091" s="2" t="e">
        <f xml:space="preserve"> IF(Calculations!C3091 = DefectTypeString,  IFERROR(Calculations!J3091,""), NA())</f>
        <v>#N/A</v>
      </c>
      <c r="G3091" s="10">
        <f t="array" ref="G3091">PERCENTILE(IF(ISERROR(F3091:F8090)=FALSE,F3091:F8090),CycleTimePercentile)</f>
        <v>0</v>
      </c>
      <c r="H3091" s="2" t="e">
        <f ca="1" xml:space="preserve"> IF(OR(Calculations!C3091 = "",Calculations!C3091 = WorkTypeString),  Calculations!K3091, NA())</f>
        <v>#N/A</v>
      </c>
      <c r="I3091" s="2" t="e">
        <f xml:space="preserve"> IF(Calculations!C3091 = DefectTypeString,  Calculations!K3091, NA())</f>
        <v>#N/A</v>
      </c>
    </row>
    <row r="3092" spans="1:9" x14ac:dyDescent="0.25">
      <c r="A3092" s="8" t="str">
        <f>Calculations!A3092</f>
        <v/>
      </c>
      <c r="B3092" s="2" t="str">
        <f t="shared" si="53"/>
        <v/>
      </c>
      <c r="C3092" s="10" t="str">
        <f>IFERROR(Calculations!J3092,"")</f>
        <v/>
      </c>
      <c r="D3092" s="10" t="str">
        <f xml:space="preserve"> IF(OR(Calculations!C3092 = "",Calculations!C3092 = WorkTypeString),  IFERROR(Calculations!J3092,""), NA())</f>
        <v/>
      </c>
      <c r="E3092" s="10">
        <f t="array" ref="E3092">PERCENTILE(IF(ISERROR(D3092:D8091)=FALSE,D3092:D8091),CycleTimePercentile)</f>
        <v>0</v>
      </c>
      <c r="F3092" s="2" t="e">
        <f xml:space="preserve"> IF(Calculations!C3092 = DefectTypeString,  IFERROR(Calculations!J3092,""), NA())</f>
        <v>#N/A</v>
      </c>
      <c r="G3092" s="10">
        <f t="array" ref="G3092">PERCENTILE(IF(ISERROR(F3092:F8091)=FALSE,F3092:F8091),CycleTimePercentile)</f>
        <v>0</v>
      </c>
      <c r="H3092" s="2" t="e">
        <f ca="1" xml:space="preserve"> IF(OR(Calculations!C3092 = "",Calculations!C3092 = WorkTypeString),  Calculations!K3092, NA())</f>
        <v>#N/A</v>
      </c>
      <c r="I3092" s="2" t="e">
        <f xml:space="preserve"> IF(Calculations!C3092 = DefectTypeString,  Calculations!K3092, NA())</f>
        <v>#N/A</v>
      </c>
    </row>
    <row r="3093" spans="1:9" x14ac:dyDescent="0.25">
      <c r="A3093" s="8" t="str">
        <f>Calculations!A3093</f>
        <v/>
      </c>
      <c r="B3093" s="2" t="str">
        <f t="shared" si="53"/>
        <v/>
      </c>
      <c r="C3093" s="10" t="str">
        <f>IFERROR(Calculations!J3093,"")</f>
        <v/>
      </c>
      <c r="D3093" s="10" t="str">
        <f xml:space="preserve"> IF(OR(Calculations!C3093 = "",Calculations!C3093 = WorkTypeString),  IFERROR(Calculations!J3093,""), NA())</f>
        <v/>
      </c>
      <c r="E3093" s="10">
        <f t="array" ref="E3093">PERCENTILE(IF(ISERROR(D3093:D8092)=FALSE,D3093:D8092),CycleTimePercentile)</f>
        <v>0</v>
      </c>
      <c r="F3093" s="2" t="e">
        <f xml:space="preserve"> IF(Calculations!C3093 = DefectTypeString,  IFERROR(Calculations!J3093,""), NA())</f>
        <v>#N/A</v>
      </c>
      <c r="G3093" s="10">
        <f t="array" ref="G3093">PERCENTILE(IF(ISERROR(F3093:F8092)=FALSE,F3093:F8092),CycleTimePercentile)</f>
        <v>0</v>
      </c>
      <c r="H3093" s="2" t="e">
        <f ca="1" xml:space="preserve"> IF(OR(Calculations!C3093 = "",Calculations!C3093 = WorkTypeString),  Calculations!K3093, NA())</f>
        <v>#N/A</v>
      </c>
      <c r="I3093" s="2" t="e">
        <f xml:space="preserve"> IF(Calculations!C3093 = DefectTypeString,  Calculations!K3093, NA())</f>
        <v>#N/A</v>
      </c>
    </row>
    <row r="3094" spans="1:9" x14ac:dyDescent="0.25">
      <c r="A3094" s="8" t="str">
        <f>Calculations!A3094</f>
        <v/>
      </c>
      <c r="B3094" s="2" t="str">
        <f t="shared" si="53"/>
        <v/>
      </c>
      <c r="C3094" s="10" t="str">
        <f>IFERROR(Calculations!J3094,"")</f>
        <v/>
      </c>
      <c r="D3094" s="10" t="str">
        <f xml:space="preserve"> IF(OR(Calculations!C3094 = "",Calculations!C3094 = WorkTypeString),  IFERROR(Calculations!J3094,""), NA())</f>
        <v/>
      </c>
      <c r="E3094" s="10">
        <f t="array" ref="E3094">PERCENTILE(IF(ISERROR(D3094:D8093)=FALSE,D3094:D8093),CycleTimePercentile)</f>
        <v>0</v>
      </c>
      <c r="F3094" s="2" t="e">
        <f xml:space="preserve"> IF(Calculations!C3094 = DefectTypeString,  IFERROR(Calculations!J3094,""), NA())</f>
        <v>#N/A</v>
      </c>
      <c r="G3094" s="10">
        <f t="array" ref="G3094">PERCENTILE(IF(ISERROR(F3094:F8093)=FALSE,F3094:F8093),CycleTimePercentile)</f>
        <v>0</v>
      </c>
      <c r="H3094" s="2" t="e">
        <f ca="1" xml:space="preserve"> IF(OR(Calculations!C3094 = "",Calculations!C3094 = WorkTypeString),  Calculations!K3094, NA())</f>
        <v>#N/A</v>
      </c>
      <c r="I3094" s="2" t="e">
        <f xml:space="preserve"> IF(Calculations!C3094 = DefectTypeString,  Calculations!K3094, NA())</f>
        <v>#N/A</v>
      </c>
    </row>
    <row r="3095" spans="1:9" x14ac:dyDescent="0.25">
      <c r="A3095" s="8" t="str">
        <f>Calculations!A3095</f>
        <v/>
      </c>
      <c r="B3095" s="2" t="str">
        <f t="shared" si="53"/>
        <v/>
      </c>
      <c r="C3095" s="10" t="str">
        <f>IFERROR(Calculations!J3095,"")</f>
        <v/>
      </c>
      <c r="D3095" s="10" t="str">
        <f xml:space="preserve"> IF(OR(Calculations!C3095 = "",Calculations!C3095 = WorkTypeString),  IFERROR(Calculations!J3095,""), NA())</f>
        <v/>
      </c>
      <c r="E3095" s="10">
        <f t="array" ref="E3095">PERCENTILE(IF(ISERROR(D3095:D8094)=FALSE,D3095:D8094),CycleTimePercentile)</f>
        <v>0</v>
      </c>
      <c r="F3095" s="2" t="e">
        <f xml:space="preserve"> IF(Calculations!C3095 = DefectTypeString,  IFERROR(Calculations!J3095,""), NA())</f>
        <v>#N/A</v>
      </c>
      <c r="G3095" s="10">
        <f t="array" ref="G3095">PERCENTILE(IF(ISERROR(F3095:F8094)=FALSE,F3095:F8094),CycleTimePercentile)</f>
        <v>0</v>
      </c>
      <c r="H3095" s="2" t="e">
        <f ca="1" xml:space="preserve"> IF(OR(Calculations!C3095 = "",Calculations!C3095 = WorkTypeString),  Calculations!K3095, NA())</f>
        <v>#N/A</v>
      </c>
      <c r="I3095" s="2" t="e">
        <f xml:space="preserve"> IF(Calculations!C3095 = DefectTypeString,  Calculations!K3095, NA())</f>
        <v>#N/A</v>
      </c>
    </row>
    <row r="3096" spans="1:9" x14ac:dyDescent="0.25">
      <c r="A3096" s="8" t="str">
        <f>Calculations!A3096</f>
        <v/>
      </c>
      <c r="B3096" s="2" t="str">
        <f t="shared" si="53"/>
        <v/>
      </c>
      <c r="C3096" s="10" t="str">
        <f>IFERROR(Calculations!J3096,"")</f>
        <v/>
      </c>
      <c r="D3096" s="10" t="str">
        <f xml:space="preserve"> IF(OR(Calculations!C3096 = "",Calculations!C3096 = WorkTypeString),  IFERROR(Calculations!J3096,""), NA())</f>
        <v/>
      </c>
      <c r="E3096" s="10">
        <f t="array" ref="E3096">PERCENTILE(IF(ISERROR(D3096:D8095)=FALSE,D3096:D8095),CycleTimePercentile)</f>
        <v>0</v>
      </c>
      <c r="F3096" s="2" t="e">
        <f xml:space="preserve"> IF(Calculations!C3096 = DefectTypeString,  IFERROR(Calculations!J3096,""), NA())</f>
        <v>#N/A</v>
      </c>
      <c r="G3096" s="10">
        <f t="array" ref="G3096">PERCENTILE(IF(ISERROR(F3096:F8095)=FALSE,F3096:F8095),CycleTimePercentile)</f>
        <v>0</v>
      </c>
      <c r="H3096" s="2" t="e">
        <f ca="1" xml:space="preserve"> IF(OR(Calculations!C3096 = "",Calculations!C3096 = WorkTypeString),  Calculations!K3096, NA())</f>
        <v>#N/A</v>
      </c>
      <c r="I3096" s="2" t="e">
        <f xml:space="preserve"> IF(Calculations!C3096 = DefectTypeString,  Calculations!K3096, NA())</f>
        <v>#N/A</v>
      </c>
    </row>
    <row r="3097" spans="1:9" x14ac:dyDescent="0.25">
      <c r="A3097" s="8" t="str">
        <f>Calculations!A3097</f>
        <v/>
      </c>
      <c r="B3097" s="2" t="str">
        <f t="shared" si="53"/>
        <v/>
      </c>
      <c r="C3097" s="10" t="str">
        <f>IFERROR(Calculations!J3097,"")</f>
        <v/>
      </c>
      <c r="D3097" s="10" t="str">
        <f xml:space="preserve"> IF(OR(Calculations!C3097 = "",Calculations!C3097 = WorkTypeString),  IFERROR(Calculations!J3097,""), NA())</f>
        <v/>
      </c>
      <c r="E3097" s="10">
        <f t="array" ref="E3097">PERCENTILE(IF(ISERROR(D3097:D8096)=FALSE,D3097:D8096),CycleTimePercentile)</f>
        <v>0</v>
      </c>
      <c r="F3097" s="2" t="e">
        <f xml:space="preserve"> IF(Calculations!C3097 = DefectTypeString,  IFERROR(Calculations!J3097,""), NA())</f>
        <v>#N/A</v>
      </c>
      <c r="G3097" s="10">
        <f t="array" ref="G3097">PERCENTILE(IF(ISERROR(F3097:F8096)=FALSE,F3097:F8096),CycleTimePercentile)</f>
        <v>0</v>
      </c>
      <c r="H3097" s="2" t="e">
        <f ca="1" xml:space="preserve"> IF(OR(Calculations!C3097 = "",Calculations!C3097 = WorkTypeString),  Calculations!K3097, NA())</f>
        <v>#N/A</v>
      </c>
      <c r="I3097" s="2" t="e">
        <f xml:space="preserve"> IF(Calculations!C3097 = DefectTypeString,  Calculations!K3097, NA())</f>
        <v>#N/A</v>
      </c>
    </row>
    <row r="3098" spans="1:9" x14ac:dyDescent="0.25">
      <c r="A3098" s="8" t="str">
        <f>Calculations!A3098</f>
        <v/>
      </c>
      <c r="B3098" s="2" t="str">
        <f t="shared" si="53"/>
        <v/>
      </c>
      <c r="C3098" s="10" t="str">
        <f>IFERROR(Calculations!J3098,"")</f>
        <v/>
      </c>
      <c r="D3098" s="10" t="str">
        <f xml:space="preserve"> IF(OR(Calculations!C3098 = "",Calculations!C3098 = WorkTypeString),  IFERROR(Calculations!J3098,""), NA())</f>
        <v/>
      </c>
      <c r="E3098" s="10">
        <f t="array" ref="E3098">PERCENTILE(IF(ISERROR(D3098:D8097)=FALSE,D3098:D8097),CycleTimePercentile)</f>
        <v>0</v>
      </c>
      <c r="F3098" s="2" t="e">
        <f xml:space="preserve"> IF(Calculations!C3098 = DefectTypeString,  IFERROR(Calculations!J3098,""), NA())</f>
        <v>#N/A</v>
      </c>
      <c r="G3098" s="10">
        <f t="array" ref="G3098">PERCENTILE(IF(ISERROR(F3098:F8097)=FALSE,F3098:F8097),CycleTimePercentile)</f>
        <v>0</v>
      </c>
      <c r="H3098" s="2" t="e">
        <f ca="1" xml:space="preserve"> IF(OR(Calculations!C3098 = "",Calculations!C3098 = WorkTypeString),  Calculations!K3098, NA())</f>
        <v>#N/A</v>
      </c>
      <c r="I3098" s="2" t="e">
        <f xml:space="preserve"> IF(Calculations!C3098 = DefectTypeString,  Calculations!K3098, NA())</f>
        <v>#N/A</v>
      </c>
    </row>
    <row r="3099" spans="1:9" x14ac:dyDescent="0.25">
      <c r="A3099" s="8" t="str">
        <f>Calculations!A3099</f>
        <v/>
      </c>
      <c r="B3099" s="2" t="str">
        <f t="shared" si="53"/>
        <v/>
      </c>
      <c r="C3099" s="10" t="str">
        <f>IFERROR(Calculations!J3099,"")</f>
        <v/>
      </c>
      <c r="D3099" s="10" t="str">
        <f xml:space="preserve"> IF(OR(Calculations!C3099 = "",Calculations!C3099 = WorkTypeString),  IFERROR(Calculations!J3099,""), NA())</f>
        <v/>
      </c>
      <c r="E3099" s="10">
        <f t="array" ref="E3099">PERCENTILE(IF(ISERROR(D3099:D8098)=FALSE,D3099:D8098),CycleTimePercentile)</f>
        <v>0</v>
      </c>
      <c r="F3099" s="2" t="e">
        <f xml:space="preserve"> IF(Calculations!C3099 = DefectTypeString,  IFERROR(Calculations!J3099,""), NA())</f>
        <v>#N/A</v>
      </c>
      <c r="G3099" s="10">
        <f t="array" ref="G3099">PERCENTILE(IF(ISERROR(F3099:F8098)=FALSE,F3099:F8098),CycleTimePercentile)</f>
        <v>0</v>
      </c>
      <c r="H3099" s="2" t="e">
        <f ca="1" xml:space="preserve"> IF(OR(Calculations!C3099 = "",Calculations!C3099 = WorkTypeString),  Calculations!K3099, NA())</f>
        <v>#N/A</v>
      </c>
      <c r="I3099" s="2" t="e">
        <f xml:space="preserve"> IF(Calculations!C3099 = DefectTypeString,  Calculations!K3099, NA())</f>
        <v>#N/A</v>
      </c>
    </row>
    <row r="3100" spans="1:9" x14ac:dyDescent="0.25">
      <c r="A3100" s="8" t="str">
        <f>Calculations!A3100</f>
        <v/>
      </c>
      <c r="B3100" s="2" t="str">
        <f t="shared" si="53"/>
        <v/>
      </c>
      <c r="C3100" s="10" t="str">
        <f>IFERROR(Calculations!J3100,"")</f>
        <v/>
      </c>
      <c r="D3100" s="10" t="str">
        <f xml:space="preserve"> IF(OR(Calculations!C3100 = "",Calculations!C3100 = WorkTypeString),  IFERROR(Calculations!J3100,""), NA())</f>
        <v/>
      </c>
      <c r="E3100" s="10">
        <f t="array" ref="E3100">PERCENTILE(IF(ISERROR(D3100:D8099)=FALSE,D3100:D8099),CycleTimePercentile)</f>
        <v>0</v>
      </c>
      <c r="F3100" s="2" t="e">
        <f xml:space="preserve"> IF(Calculations!C3100 = DefectTypeString,  IFERROR(Calculations!J3100,""), NA())</f>
        <v>#N/A</v>
      </c>
      <c r="G3100" s="10">
        <f t="array" ref="G3100">PERCENTILE(IF(ISERROR(F3100:F8099)=FALSE,F3100:F8099),CycleTimePercentile)</f>
        <v>0</v>
      </c>
      <c r="H3100" s="2" t="e">
        <f ca="1" xml:space="preserve"> IF(OR(Calculations!C3100 = "",Calculations!C3100 = WorkTypeString),  Calculations!K3100, NA())</f>
        <v>#N/A</v>
      </c>
      <c r="I3100" s="2" t="e">
        <f xml:space="preserve"> IF(Calculations!C3100 = DefectTypeString,  Calculations!K3100, NA())</f>
        <v>#N/A</v>
      </c>
    </row>
    <row r="3101" spans="1:9" x14ac:dyDescent="0.25">
      <c r="A3101" s="8" t="str">
        <f>Calculations!A3101</f>
        <v/>
      </c>
      <c r="B3101" s="2" t="str">
        <f t="shared" si="53"/>
        <v/>
      </c>
      <c r="C3101" s="10" t="str">
        <f>IFERROR(Calculations!J3101,"")</f>
        <v/>
      </c>
      <c r="D3101" s="10" t="str">
        <f xml:space="preserve"> IF(OR(Calculations!C3101 = "",Calculations!C3101 = WorkTypeString),  IFERROR(Calculations!J3101,""), NA())</f>
        <v/>
      </c>
      <c r="E3101" s="10">
        <f t="array" ref="E3101">PERCENTILE(IF(ISERROR(D3101:D8100)=FALSE,D3101:D8100),CycleTimePercentile)</f>
        <v>0</v>
      </c>
      <c r="F3101" s="2" t="e">
        <f xml:space="preserve"> IF(Calculations!C3101 = DefectTypeString,  IFERROR(Calculations!J3101,""), NA())</f>
        <v>#N/A</v>
      </c>
      <c r="G3101" s="10">
        <f t="array" ref="G3101">PERCENTILE(IF(ISERROR(F3101:F8100)=FALSE,F3101:F8100),CycleTimePercentile)</f>
        <v>0</v>
      </c>
      <c r="H3101" s="2" t="e">
        <f ca="1" xml:space="preserve"> IF(OR(Calculations!C3101 = "",Calculations!C3101 = WorkTypeString),  Calculations!K3101, NA())</f>
        <v>#N/A</v>
      </c>
      <c r="I3101" s="2" t="e">
        <f xml:space="preserve"> IF(Calculations!C3101 = DefectTypeString,  Calculations!K3101, NA())</f>
        <v>#N/A</v>
      </c>
    </row>
    <row r="3102" spans="1:9" x14ac:dyDescent="0.25">
      <c r="A3102" s="8" t="str">
        <f>Calculations!A3102</f>
        <v/>
      </c>
      <c r="B3102" s="2" t="str">
        <f t="shared" si="53"/>
        <v/>
      </c>
      <c r="C3102" s="10" t="str">
        <f>IFERROR(Calculations!J3102,"")</f>
        <v/>
      </c>
      <c r="D3102" s="10" t="str">
        <f xml:space="preserve"> IF(OR(Calculations!C3102 = "",Calculations!C3102 = WorkTypeString),  IFERROR(Calculations!J3102,""), NA())</f>
        <v/>
      </c>
      <c r="E3102" s="10">
        <f t="array" ref="E3102">PERCENTILE(IF(ISERROR(D3102:D8101)=FALSE,D3102:D8101),CycleTimePercentile)</f>
        <v>0</v>
      </c>
      <c r="F3102" s="2" t="e">
        <f xml:space="preserve"> IF(Calculations!C3102 = DefectTypeString,  IFERROR(Calculations!J3102,""), NA())</f>
        <v>#N/A</v>
      </c>
      <c r="G3102" s="10">
        <f t="array" ref="G3102">PERCENTILE(IF(ISERROR(F3102:F8101)=FALSE,F3102:F8101),CycleTimePercentile)</f>
        <v>0</v>
      </c>
      <c r="H3102" s="2" t="e">
        <f ca="1" xml:space="preserve"> IF(OR(Calculations!C3102 = "",Calculations!C3102 = WorkTypeString),  Calculations!K3102, NA())</f>
        <v>#N/A</v>
      </c>
      <c r="I3102" s="2" t="e">
        <f xml:space="preserve"> IF(Calculations!C3102 = DefectTypeString,  Calculations!K3102, NA())</f>
        <v>#N/A</v>
      </c>
    </row>
    <row r="3103" spans="1:9" x14ac:dyDescent="0.25">
      <c r="A3103" s="8" t="str">
        <f>Calculations!A3103</f>
        <v/>
      </c>
      <c r="B3103" s="2" t="str">
        <f t="shared" si="53"/>
        <v/>
      </c>
      <c r="C3103" s="10" t="str">
        <f>IFERROR(Calculations!J3103,"")</f>
        <v/>
      </c>
      <c r="D3103" s="10" t="str">
        <f xml:space="preserve"> IF(OR(Calculations!C3103 = "",Calculations!C3103 = WorkTypeString),  IFERROR(Calculations!J3103,""), NA())</f>
        <v/>
      </c>
      <c r="E3103" s="10">
        <f t="array" ref="E3103">PERCENTILE(IF(ISERROR(D3103:D8102)=FALSE,D3103:D8102),CycleTimePercentile)</f>
        <v>0</v>
      </c>
      <c r="F3103" s="2" t="e">
        <f xml:space="preserve"> IF(Calculations!C3103 = DefectTypeString,  IFERROR(Calculations!J3103,""), NA())</f>
        <v>#N/A</v>
      </c>
      <c r="G3103" s="10">
        <f t="array" ref="G3103">PERCENTILE(IF(ISERROR(F3103:F8102)=FALSE,F3103:F8102),CycleTimePercentile)</f>
        <v>0</v>
      </c>
      <c r="H3103" s="2" t="e">
        <f ca="1" xml:space="preserve"> IF(OR(Calculations!C3103 = "",Calculations!C3103 = WorkTypeString),  Calculations!K3103, NA())</f>
        <v>#N/A</v>
      </c>
      <c r="I3103" s="2" t="e">
        <f xml:space="preserve"> IF(Calculations!C3103 = DefectTypeString,  Calculations!K3103, NA())</f>
        <v>#N/A</v>
      </c>
    </row>
    <row r="3104" spans="1:9" x14ac:dyDescent="0.25">
      <c r="A3104" s="8" t="str">
        <f>Calculations!A3104</f>
        <v/>
      </c>
      <c r="B3104" s="2" t="str">
        <f t="shared" si="53"/>
        <v/>
      </c>
      <c r="C3104" s="10" t="str">
        <f>IFERROR(Calculations!J3104,"")</f>
        <v/>
      </c>
      <c r="D3104" s="10" t="str">
        <f xml:space="preserve"> IF(OR(Calculations!C3104 = "",Calculations!C3104 = WorkTypeString),  IFERROR(Calculations!J3104,""), NA())</f>
        <v/>
      </c>
      <c r="E3104" s="10">
        <f t="array" ref="E3104">PERCENTILE(IF(ISERROR(D3104:D8103)=FALSE,D3104:D8103),CycleTimePercentile)</f>
        <v>0</v>
      </c>
      <c r="F3104" s="2" t="e">
        <f xml:space="preserve"> IF(Calculations!C3104 = DefectTypeString,  IFERROR(Calculations!J3104,""), NA())</f>
        <v>#N/A</v>
      </c>
      <c r="G3104" s="10">
        <f t="array" ref="G3104">PERCENTILE(IF(ISERROR(F3104:F8103)=FALSE,F3104:F8103),CycleTimePercentile)</f>
        <v>0</v>
      </c>
      <c r="H3104" s="2" t="e">
        <f ca="1" xml:space="preserve"> IF(OR(Calculations!C3104 = "",Calculations!C3104 = WorkTypeString),  Calculations!K3104, NA())</f>
        <v>#N/A</v>
      </c>
      <c r="I3104" s="2" t="e">
        <f xml:space="preserve"> IF(Calculations!C3104 = DefectTypeString,  Calculations!K3104, NA())</f>
        <v>#N/A</v>
      </c>
    </row>
    <row r="3105" spans="1:9" x14ac:dyDescent="0.25">
      <c r="A3105" s="8" t="str">
        <f>Calculations!A3105</f>
        <v/>
      </c>
      <c r="B3105" s="2" t="str">
        <f t="shared" si="53"/>
        <v/>
      </c>
      <c r="C3105" s="10" t="str">
        <f>IFERROR(Calculations!J3105,"")</f>
        <v/>
      </c>
      <c r="D3105" s="10" t="str">
        <f xml:space="preserve"> IF(OR(Calculations!C3105 = "",Calculations!C3105 = WorkTypeString),  IFERROR(Calculations!J3105,""), NA())</f>
        <v/>
      </c>
      <c r="E3105" s="10">
        <f t="array" ref="E3105">PERCENTILE(IF(ISERROR(D3105:D8104)=FALSE,D3105:D8104),CycleTimePercentile)</f>
        <v>0</v>
      </c>
      <c r="F3105" s="2" t="e">
        <f xml:space="preserve"> IF(Calculations!C3105 = DefectTypeString,  IFERROR(Calculations!J3105,""), NA())</f>
        <v>#N/A</v>
      </c>
      <c r="G3105" s="10">
        <f t="array" ref="G3105">PERCENTILE(IF(ISERROR(F3105:F8104)=FALSE,F3105:F8104),CycleTimePercentile)</f>
        <v>0</v>
      </c>
      <c r="H3105" s="2" t="e">
        <f ca="1" xml:space="preserve"> IF(OR(Calculations!C3105 = "",Calculations!C3105 = WorkTypeString),  Calculations!K3105, NA())</f>
        <v>#N/A</v>
      </c>
      <c r="I3105" s="2" t="e">
        <f xml:space="preserve"> IF(Calculations!C3105 = DefectTypeString,  Calculations!K3105, NA())</f>
        <v>#N/A</v>
      </c>
    </row>
    <row r="3106" spans="1:9" x14ac:dyDescent="0.25">
      <c r="A3106" s="8" t="str">
        <f>Calculations!A3106</f>
        <v/>
      </c>
      <c r="B3106" s="2" t="str">
        <f t="shared" si="53"/>
        <v/>
      </c>
      <c r="C3106" s="10" t="str">
        <f>IFERROR(Calculations!J3106,"")</f>
        <v/>
      </c>
      <c r="D3106" s="10" t="str">
        <f xml:space="preserve"> IF(OR(Calculations!C3106 = "",Calculations!C3106 = WorkTypeString),  IFERROR(Calculations!J3106,""), NA())</f>
        <v/>
      </c>
      <c r="E3106" s="10">
        <f t="array" ref="E3106">PERCENTILE(IF(ISERROR(D3106:D8105)=FALSE,D3106:D8105),CycleTimePercentile)</f>
        <v>0</v>
      </c>
      <c r="F3106" s="2" t="e">
        <f xml:space="preserve"> IF(Calculations!C3106 = DefectTypeString,  IFERROR(Calculations!J3106,""), NA())</f>
        <v>#N/A</v>
      </c>
      <c r="G3106" s="10">
        <f t="array" ref="G3106">PERCENTILE(IF(ISERROR(F3106:F8105)=FALSE,F3106:F8105),CycleTimePercentile)</f>
        <v>0</v>
      </c>
      <c r="H3106" s="2" t="e">
        <f ca="1" xml:space="preserve"> IF(OR(Calculations!C3106 = "",Calculations!C3106 = WorkTypeString),  Calculations!K3106, NA())</f>
        <v>#N/A</v>
      </c>
      <c r="I3106" s="2" t="e">
        <f xml:space="preserve"> IF(Calculations!C3106 = DefectTypeString,  Calculations!K3106, NA())</f>
        <v>#N/A</v>
      </c>
    </row>
    <row r="3107" spans="1:9" x14ac:dyDescent="0.25">
      <c r="A3107" s="8" t="str">
        <f>Calculations!A3107</f>
        <v/>
      </c>
      <c r="B3107" s="2" t="str">
        <f t="shared" si="53"/>
        <v/>
      </c>
      <c r="C3107" s="10" t="str">
        <f>IFERROR(Calculations!J3107,"")</f>
        <v/>
      </c>
      <c r="D3107" s="10" t="str">
        <f xml:space="preserve"> IF(OR(Calculations!C3107 = "",Calculations!C3107 = WorkTypeString),  IFERROR(Calculations!J3107,""), NA())</f>
        <v/>
      </c>
      <c r="E3107" s="10">
        <f t="array" ref="E3107">PERCENTILE(IF(ISERROR(D3107:D8106)=FALSE,D3107:D8106),CycleTimePercentile)</f>
        <v>0</v>
      </c>
      <c r="F3107" s="2" t="e">
        <f xml:space="preserve"> IF(Calculations!C3107 = DefectTypeString,  IFERROR(Calculations!J3107,""), NA())</f>
        <v>#N/A</v>
      </c>
      <c r="G3107" s="10">
        <f t="array" ref="G3107">PERCENTILE(IF(ISERROR(F3107:F8106)=FALSE,F3107:F8106),CycleTimePercentile)</f>
        <v>0</v>
      </c>
      <c r="H3107" s="2" t="e">
        <f ca="1" xml:space="preserve"> IF(OR(Calculations!C3107 = "",Calculations!C3107 = WorkTypeString),  Calculations!K3107, NA())</f>
        <v>#N/A</v>
      </c>
      <c r="I3107" s="2" t="e">
        <f xml:space="preserve"> IF(Calculations!C3107 = DefectTypeString,  Calculations!K3107, NA())</f>
        <v>#N/A</v>
      </c>
    </row>
    <row r="3108" spans="1:9" x14ac:dyDescent="0.25">
      <c r="A3108" s="8" t="str">
        <f>Calculations!A3108</f>
        <v/>
      </c>
      <c r="B3108" s="2" t="str">
        <f t="shared" si="53"/>
        <v/>
      </c>
      <c r="C3108" s="10" t="str">
        <f>IFERROR(Calculations!J3108,"")</f>
        <v/>
      </c>
      <c r="D3108" s="10" t="str">
        <f xml:space="preserve"> IF(OR(Calculations!C3108 = "",Calculations!C3108 = WorkTypeString),  IFERROR(Calculations!J3108,""), NA())</f>
        <v/>
      </c>
      <c r="E3108" s="10">
        <f t="array" ref="E3108">PERCENTILE(IF(ISERROR(D3108:D8107)=FALSE,D3108:D8107),CycleTimePercentile)</f>
        <v>0</v>
      </c>
      <c r="F3108" s="2" t="e">
        <f xml:space="preserve"> IF(Calculations!C3108 = DefectTypeString,  IFERROR(Calculations!J3108,""), NA())</f>
        <v>#N/A</v>
      </c>
      <c r="G3108" s="10">
        <f t="array" ref="G3108">PERCENTILE(IF(ISERROR(F3108:F8107)=FALSE,F3108:F8107),CycleTimePercentile)</f>
        <v>0</v>
      </c>
      <c r="H3108" s="2" t="e">
        <f ca="1" xml:space="preserve"> IF(OR(Calculations!C3108 = "",Calculations!C3108 = WorkTypeString),  Calculations!K3108, NA())</f>
        <v>#N/A</v>
      </c>
      <c r="I3108" s="2" t="e">
        <f xml:space="preserve"> IF(Calculations!C3108 = DefectTypeString,  Calculations!K3108, NA())</f>
        <v>#N/A</v>
      </c>
    </row>
    <row r="3109" spans="1:9" x14ac:dyDescent="0.25">
      <c r="A3109" s="8" t="str">
        <f>Calculations!A3109</f>
        <v/>
      </c>
      <c r="B3109" s="2" t="str">
        <f t="shared" si="53"/>
        <v/>
      </c>
      <c r="C3109" s="10" t="str">
        <f>IFERROR(Calculations!J3109,"")</f>
        <v/>
      </c>
      <c r="D3109" s="10" t="str">
        <f xml:space="preserve"> IF(OR(Calculations!C3109 = "",Calculations!C3109 = WorkTypeString),  IFERROR(Calculations!J3109,""), NA())</f>
        <v/>
      </c>
      <c r="E3109" s="10">
        <f t="array" ref="E3109">PERCENTILE(IF(ISERROR(D3109:D8108)=FALSE,D3109:D8108),CycleTimePercentile)</f>
        <v>0</v>
      </c>
      <c r="F3109" s="2" t="e">
        <f xml:space="preserve"> IF(Calculations!C3109 = DefectTypeString,  IFERROR(Calculations!J3109,""), NA())</f>
        <v>#N/A</v>
      </c>
      <c r="G3109" s="10">
        <f t="array" ref="G3109">PERCENTILE(IF(ISERROR(F3109:F8108)=FALSE,F3109:F8108),CycleTimePercentile)</f>
        <v>0</v>
      </c>
      <c r="H3109" s="2" t="e">
        <f ca="1" xml:space="preserve"> IF(OR(Calculations!C3109 = "",Calculations!C3109 = WorkTypeString),  Calculations!K3109, NA())</f>
        <v>#N/A</v>
      </c>
      <c r="I3109" s="2" t="e">
        <f xml:space="preserve"> IF(Calculations!C3109 = DefectTypeString,  Calculations!K3109, NA())</f>
        <v>#N/A</v>
      </c>
    </row>
    <row r="3110" spans="1:9" x14ac:dyDescent="0.25">
      <c r="A3110" s="8" t="str">
        <f>Calculations!A3110</f>
        <v/>
      </c>
      <c r="B3110" s="2" t="str">
        <f t="shared" si="53"/>
        <v/>
      </c>
      <c r="C3110" s="10" t="str">
        <f>IFERROR(Calculations!J3110,"")</f>
        <v/>
      </c>
      <c r="D3110" s="10" t="str">
        <f xml:space="preserve"> IF(OR(Calculations!C3110 = "",Calculations!C3110 = WorkTypeString),  IFERROR(Calculations!J3110,""), NA())</f>
        <v/>
      </c>
      <c r="E3110" s="10">
        <f t="array" ref="E3110">PERCENTILE(IF(ISERROR(D3110:D8109)=FALSE,D3110:D8109),CycleTimePercentile)</f>
        <v>0</v>
      </c>
      <c r="F3110" s="2" t="e">
        <f xml:space="preserve"> IF(Calculations!C3110 = DefectTypeString,  IFERROR(Calculations!J3110,""), NA())</f>
        <v>#N/A</v>
      </c>
      <c r="G3110" s="10">
        <f t="array" ref="G3110">PERCENTILE(IF(ISERROR(F3110:F8109)=FALSE,F3110:F8109),CycleTimePercentile)</f>
        <v>0</v>
      </c>
      <c r="H3110" s="2" t="e">
        <f ca="1" xml:space="preserve"> IF(OR(Calculations!C3110 = "",Calculations!C3110 = WorkTypeString),  Calculations!K3110, NA())</f>
        <v>#N/A</v>
      </c>
      <c r="I3110" s="2" t="e">
        <f xml:space="preserve"> IF(Calculations!C3110 = DefectTypeString,  Calculations!K3110, NA())</f>
        <v>#N/A</v>
      </c>
    </row>
    <row r="3111" spans="1:9" x14ac:dyDescent="0.25">
      <c r="A3111" s="8" t="str">
        <f>Calculations!A3111</f>
        <v/>
      </c>
      <c r="B3111" s="2" t="str">
        <f t="shared" si="53"/>
        <v/>
      </c>
      <c r="C3111" s="10" t="str">
        <f>IFERROR(Calculations!J3111,"")</f>
        <v/>
      </c>
      <c r="D3111" s="10" t="str">
        <f xml:space="preserve"> IF(OR(Calculations!C3111 = "",Calculations!C3111 = WorkTypeString),  IFERROR(Calculations!J3111,""), NA())</f>
        <v/>
      </c>
      <c r="E3111" s="10">
        <f t="array" ref="E3111">PERCENTILE(IF(ISERROR(D3111:D8110)=FALSE,D3111:D8110),CycleTimePercentile)</f>
        <v>0</v>
      </c>
      <c r="F3111" s="2" t="e">
        <f xml:space="preserve"> IF(Calculations!C3111 = DefectTypeString,  IFERROR(Calculations!J3111,""), NA())</f>
        <v>#N/A</v>
      </c>
      <c r="G3111" s="10">
        <f t="array" ref="G3111">PERCENTILE(IF(ISERROR(F3111:F8110)=FALSE,F3111:F8110),CycleTimePercentile)</f>
        <v>0</v>
      </c>
      <c r="H3111" s="2" t="e">
        <f ca="1" xml:space="preserve"> IF(OR(Calculations!C3111 = "",Calculations!C3111 = WorkTypeString),  Calculations!K3111, NA())</f>
        <v>#N/A</v>
      </c>
      <c r="I3111" s="2" t="e">
        <f xml:space="preserve"> IF(Calculations!C3111 = DefectTypeString,  Calculations!K3111, NA())</f>
        <v>#N/A</v>
      </c>
    </row>
    <row r="3112" spans="1:9" x14ac:dyDescent="0.25">
      <c r="A3112" s="8" t="str">
        <f>Calculations!A3112</f>
        <v/>
      </c>
      <c r="B3112" s="2" t="str">
        <f t="shared" si="53"/>
        <v/>
      </c>
      <c r="C3112" s="10" t="str">
        <f>IFERROR(Calculations!J3112,"")</f>
        <v/>
      </c>
      <c r="D3112" s="10" t="str">
        <f xml:space="preserve"> IF(OR(Calculations!C3112 = "",Calculations!C3112 = WorkTypeString),  IFERROR(Calculations!J3112,""), NA())</f>
        <v/>
      </c>
      <c r="E3112" s="10">
        <f t="array" ref="E3112">PERCENTILE(IF(ISERROR(D3112:D8111)=FALSE,D3112:D8111),CycleTimePercentile)</f>
        <v>0</v>
      </c>
      <c r="F3112" s="2" t="e">
        <f xml:space="preserve"> IF(Calculations!C3112 = DefectTypeString,  IFERROR(Calculations!J3112,""), NA())</f>
        <v>#N/A</v>
      </c>
      <c r="G3112" s="10">
        <f t="array" ref="G3112">PERCENTILE(IF(ISERROR(F3112:F8111)=FALSE,F3112:F8111),CycleTimePercentile)</f>
        <v>0</v>
      </c>
      <c r="H3112" s="2" t="e">
        <f ca="1" xml:space="preserve"> IF(OR(Calculations!C3112 = "",Calculations!C3112 = WorkTypeString),  Calculations!K3112, NA())</f>
        <v>#N/A</v>
      </c>
      <c r="I3112" s="2" t="e">
        <f xml:space="preserve"> IF(Calculations!C3112 = DefectTypeString,  Calculations!K3112, NA())</f>
        <v>#N/A</v>
      </c>
    </row>
    <row r="3113" spans="1:9" x14ac:dyDescent="0.25">
      <c r="A3113" s="8" t="str">
        <f>Calculations!A3113</f>
        <v/>
      </c>
      <c r="B3113" s="2" t="str">
        <f t="shared" si="53"/>
        <v/>
      </c>
      <c r="C3113" s="10" t="str">
        <f>IFERROR(Calculations!J3113,"")</f>
        <v/>
      </c>
      <c r="D3113" s="10" t="str">
        <f xml:space="preserve"> IF(OR(Calculations!C3113 = "",Calculations!C3113 = WorkTypeString),  IFERROR(Calculations!J3113,""), NA())</f>
        <v/>
      </c>
      <c r="E3113" s="10">
        <f t="array" ref="E3113">PERCENTILE(IF(ISERROR(D3113:D8112)=FALSE,D3113:D8112),CycleTimePercentile)</f>
        <v>0</v>
      </c>
      <c r="F3113" s="2" t="e">
        <f xml:space="preserve"> IF(Calculations!C3113 = DefectTypeString,  IFERROR(Calculations!J3113,""), NA())</f>
        <v>#N/A</v>
      </c>
      <c r="G3113" s="10">
        <f t="array" ref="G3113">PERCENTILE(IF(ISERROR(F3113:F8112)=FALSE,F3113:F8112),CycleTimePercentile)</f>
        <v>0</v>
      </c>
      <c r="H3113" s="2" t="e">
        <f ca="1" xml:space="preserve"> IF(OR(Calculations!C3113 = "",Calculations!C3113 = WorkTypeString),  Calculations!K3113, NA())</f>
        <v>#N/A</v>
      </c>
      <c r="I3113" s="2" t="e">
        <f xml:space="preserve"> IF(Calculations!C3113 = DefectTypeString,  Calculations!K3113, NA())</f>
        <v>#N/A</v>
      </c>
    </row>
    <row r="3114" spans="1:9" x14ac:dyDescent="0.25">
      <c r="A3114" s="8" t="str">
        <f>Calculations!A3114</f>
        <v/>
      </c>
      <c r="B3114" s="2" t="str">
        <f t="shared" si="53"/>
        <v/>
      </c>
      <c r="C3114" s="10" t="str">
        <f>IFERROR(Calculations!J3114,"")</f>
        <v/>
      </c>
      <c r="D3114" s="10" t="str">
        <f xml:space="preserve"> IF(OR(Calculations!C3114 = "",Calculations!C3114 = WorkTypeString),  IFERROR(Calculations!J3114,""), NA())</f>
        <v/>
      </c>
      <c r="E3114" s="10">
        <f t="array" ref="E3114">PERCENTILE(IF(ISERROR(D3114:D8113)=FALSE,D3114:D8113),CycleTimePercentile)</f>
        <v>0</v>
      </c>
      <c r="F3114" s="2" t="e">
        <f xml:space="preserve"> IF(Calculations!C3114 = DefectTypeString,  IFERROR(Calculations!J3114,""), NA())</f>
        <v>#N/A</v>
      </c>
      <c r="G3114" s="10">
        <f t="array" ref="G3114">PERCENTILE(IF(ISERROR(F3114:F8113)=FALSE,F3114:F8113),CycleTimePercentile)</f>
        <v>0</v>
      </c>
      <c r="H3114" s="2" t="e">
        <f ca="1" xml:space="preserve"> IF(OR(Calculations!C3114 = "",Calculations!C3114 = WorkTypeString),  Calculations!K3114, NA())</f>
        <v>#N/A</v>
      </c>
      <c r="I3114" s="2" t="e">
        <f xml:space="preserve"> IF(Calculations!C3114 = DefectTypeString,  Calculations!K3114, NA())</f>
        <v>#N/A</v>
      </c>
    </row>
    <row r="3115" spans="1:9" x14ac:dyDescent="0.25">
      <c r="A3115" s="8" t="str">
        <f>Calculations!A3115</f>
        <v/>
      </c>
      <c r="B3115" s="2" t="str">
        <f t="shared" si="53"/>
        <v/>
      </c>
      <c r="C3115" s="10" t="str">
        <f>IFERROR(Calculations!J3115,"")</f>
        <v/>
      </c>
      <c r="D3115" s="10" t="str">
        <f xml:space="preserve"> IF(OR(Calculations!C3115 = "",Calculations!C3115 = WorkTypeString),  IFERROR(Calculations!J3115,""), NA())</f>
        <v/>
      </c>
      <c r="E3115" s="10">
        <f t="array" ref="E3115">PERCENTILE(IF(ISERROR(D3115:D8114)=FALSE,D3115:D8114),CycleTimePercentile)</f>
        <v>0</v>
      </c>
      <c r="F3115" s="2" t="e">
        <f xml:space="preserve"> IF(Calculations!C3115 = DefectTypeString,  IFERROR(Calculations!J3115,""), NA())</f>
        <v>#N/A</v>
      </c>
      <c r="G3115" s="10">
        <f t="array" ref="G3115">PERCENTILE(IF(ISERROR(F3115:F8114)=FALSE,F3115:F8114),CycleTimePercentile)</f>
        <v>0</v>
      </c>
      <c r="H3115" s="2" t="e">
        <f ca="1" xml:space="preserve"> IF(OR(Calculations!C3115 = "",Calculations!C3115 = WorkTypeString),  Calculations!K3115, NA())</f>
        <v>#N/A</v>
      </c>
      <c r="I3115" s="2" t="e">
        <f xml:space="preserve"> IF(Calculations!C3115 = DefectTypeString,  Calculations!K3115, NA())</f>
        <v>#N/A</v>
      </c>
    </row>
    <row r="3116" spans="1:9" x14ac:dyDescent="0.25">
      <c r="A3116" s="8" t="str">
        <f>Calculations!A3116</f>
        <v/>
      </c>
      <c r="B3116" s="2" t="str">
        <f t="shared" si="53"/>
        <v/>
      </c>
      <c r="C3116" s="10" t="str">
        <f>IFERROR(Calculations!J3116,"")</f>
        <v/>
      </c>
      <c r="D3116" s="10" t="str">
        <f xml:space="preserve"> IF(OR(Calculations!C3116 = "",Calculations!C3116 = WorkTypeString),  IFERROR(Calculations!J3116,""), NA())</f>
        <v/>
      </c>
      <c r="E3116" s="10">
        <f t="array" ref="E3116">PERCENTILE(IF(ISERROR(D3116:D8115)=FALSE,D3116:D8115),CycleTimePercentile)</f>
        <v>0</v>
      </c>
      <c r="F3116" s="2" t="e">
        <f xml:space="preserve"> IF(Calculations!C3116 = DefectTypeString,  IFERROR(Calculations!J3116,""), NA())</f>
        <v>#N/A</v>
      </c>
      <c r="G3116" s="10">
        <f t="array" ref="G3116">PERCENTILE(IF(ISERROR(F3116:F8115)=FALSE,F3116:F8115),CycleTimePercentile)</f>
        <v>0</v>
      </c>
      <c r="H3116" s="2" t="e">
        <f ca="1" xml:space="preserve"> IF(OR(Calculations!C3116 = "",Calculations!C3116 = WorkTypeString),  Calculations!K3116, NA())</f>
        <v>#N/A</v>
      </c>
      <c r="I3116" s="2" t="e">
        <f xml:space="preserve"> IF(Calculations!C3116 = DefectTypeString,  Calculations!K3116, NA())</f>
        <v>#N/A</v>
      </c>
    </row>
    <row r="3117" spans="1:9" x14ac:dyDescent="0.25">
      <c r="A3117" s="8" t="str">
        <f>Calculations!A3117</f>
        <v/>
      </c>
      <c r="B3117" s="2" t="str">
        <f t="shared" si="53"/>
        <v/>
      </c>
      <c r="C3117" s="10" t="str">
        <f>IFERROR(Calculations!J3117,"")</f>
        <v/>
      </c>
      <c r="D3117" s="10" t="str">
        <f xml:space="preserve"> IF(OR(Calculations!C3117 = "",Calculations!C3117 = WorkTypeString),  IFERROR(Calculations!J3117,""), NA())</f>
        <v/>
      </c>
      <c r="E3117" s="10">
        <f t="array" ref="E3117">PERCENTILE(IF(ISERROR(D3117:D8116)=FALSE,D3117:D8116),CycleTimePercentile)</f>
        <v>0</v>
      </c>
      <c r="F3117" s="2" t="e">
        <f xml:space="preserve"> IF(Calculations!C3117 = DefectTypeString,  IFERROR(Calculations!J3117,""), NA())</f>
        <v>#N/A</v>
      </c>
      <c r="G3117" s="10">
        <f t="array" ref="G3117">PERCENTILE(IF(ISERROR(F3117:F8116)=FALSE,F3117:F8116),CycleTimePercentile)</f>
        <v>0</v>
      </c>
      <c r="H3117" s="2" t="e">
        <f ca="1" xml:space="preserve"> IF(OR(Calculations!C3117 = "",Calculations!C3117 = WorkTypeString),  Calculations!K3117, NA())</f>
        <v>#N/A</v>
      </c>
      <c r="I3117" s="2" t="e">
        <f xml:space="preserve"> IF(Calculations!C3117 = DefectTypeString,  Calculations!K3117, NA())</f>
        <v>#N/A</v>
      </c>
    </row>
    <row r="3118" spans="1:9" x14ac:dyDescent="0.25">
      <c r="A3118" s="8" t="str">
        <f>Calculations!A3118</f>
        <v/>
      </c>
      <c r="B3118" s="2" t="str">
        <f t="shared" si="53"/>
        <v/>
      </c>
      <c r="C3118" s="10" t="str">
        <f>IFERROR(Calculations!J3118,"")</f>
        <v/>
      </c>
      <c r="D3118" s="10" t="str">
        <f xml:space="preserve"> IF(OR(Calculations!C3118 = "",Calculations!C3118 = WorkTypeString),  IFERROR(Calculations!J3118,""), NA())</f>
        <v/>
      </c>
      <c r="E3118" s="10">
        <f t="array" ref="E3118">PERCENTILE(IF(ISERROR(D3118:D8117)=FALSE,D3118:D8117),CycleTimePercentile)</f>
        <v>0</v>
      </c>
      <c r="F3118" s="2" t="e">
        <f xml:space="preserve"> IF(Calculations!C3118 = DefectTypeString,  IFERROR(Calculations!J3118,""), NA())</f>
        <v>#N/A</v>
      </c>
      <c r="G3118" s="10">
        <f t="array" ref="G3118">PERCENTILE(IF(ISERROR(F3118:F8117)=FALSE,F3118:F8117),CycleTimePercentile)</f>
        <v>0</v>
      </c>
      <c r="H3118" s="2" t="e">
        <f ca="1" xml:space="preserve"> IF(OR(Calculations!C3118 = "",Calculations!C3118 = WorkTypeString),  Calculations!K3118, NA())</f>
        <v>#N/A</v>
      </c>
      <c r="I3118" s="2" t="e">
        <f xml:space="preserve"> IF(Calculations!C3118 = DefectTypeString,  Calculations!K3118, NA())</f>
        <v>#N/A</v>
      </c>
    </row>
    <row r="3119" spans="1:9" x14ac:dyDescent="0.25">
      <c r="A3119" s="8" t="str">
        <f>Calculations!A3119</f>
        <v/>
      </c>
      <c r="B3119" s="2" t="str">
        <f t="shared" si="53"/>
        <v/>
      </c>
      <c r="C3119" s="10" t="str">
        <f>IFERROR(Calculations!J3119,"")</f>
        <v/>
      </c>
      <c r="D3119" s="10" t="str">
        <f xml:space="preserve"> IF(OR(Calculations!C3119 = "",Calculations!C3119 = WorkTypeString),  IFERROR(Calculations!J3119,""), NA())</f>
        <v/>
      </c>
      <c r="E3119" s="10">
        <f t="array" ref="E3119">PERCENTILE(IF(ISERROR(D3119:D8118)=FALSE,D3119:D8118),CycleTimePercentile)</f>
        <v>0</v>
      </c>
      <c r="F3119" s="2" t="e">
        <f xml:space="preserve"> IF(Calculations!C3119 = DefectTypeString,  IFERROR(Calculations!J3119,""), NA())</f>
        <v>#N/A</v>
      </c>
      <c r="G3119" s="10">
        <f t="array" ref="G3119">PERCENTILE(IF(ISERROR(F3119:F8118)=FALSE,F3119:F8118),CycleTimePercentile)</f>
        <v>0</v>
      </c>
      <c r="H3119" s="2" t="e">
        <f ca="1" xml:space="preserve"> IF(OR(Calculations!C3119 = "",Calculations!C3119 = WorkTypeString),  Calculations!K3119, NA())</f>
        <v>#N/A</v>
      </c>
      <c r="I3119" s="2" t="e">
        <f xml:space="preserve"> IF(Calculations!C3119 = DefectTypeString,  Calculations!K3119, NA())</f>
        <v>#N/A</v>
      </c>
    </row>
    <row r="3120" spans="1:9" x14ac:dyDescent="0.25">
      <c r="A3120" s="8" t="str">
        <f>Calculations!A3120</f>
        <v/>
      </c>
      <c r="B3120" s="2" t="str">
        <f t="shared" si="53"/>
        <v/>
      </c>
      <c r="C3120" s="10" t="str">
        <f>IFERROR(Calculations!J3120,"")</f>
        <v/>
      </c>
      <c r="D3120" s="10" t="str">
        <f xml:space="preserve"> IF(OR(Calculations!C3120 = "",Calculations!C3120 = WorkTypeString),  IFERROR(Calculations!J3120,""), NA())</f>
        <v/>
      </c>
      <c r="E3120" s="10">
        <f t="array" ref="E3120">PERCENTILE(IF(ISERROR(D3120:D8119)=FALSE,D3120:D8119),CycleTimePercentile)</f>
        <v>0</v>
      </c>
      <c r="F3120" s="2" t="e">
        <f xml:space="preserve"> IF(Calculations!C3120 = DefectTypeString,  IFERROR(Calculations!J3120,""), NA())</f>
        <v>#N/A</v>
      </c>
      <c r="G3120" s="10">
        <f t="array" ref="G3120">PERCENTILE(IF(ISERROR(F3120:F8119)=FALSE,F3120:F8119),CycleTimePercentile)</f>
        <v>0</v>
      </c>
      <c r="H3120" s="2" t="e">
        <f ca="1" xml:space="preserve"> IF(OR(Calculations!C3120 = "",Calculations!C3120 = WorkTypeString),  Calculations!K3120, NA())</f>
        <v>#N/A</v>
      </c>
      <c r="I3120" s="2" t="e">
        <f xml:space="preserve"> IF(Calculations!C3120 = DefectTypeString,  Calculations!K3120, NA())</f>
        <v>#N/A</v>
      </c>
    </row>
    <row r="3121" spans="1:9" x14ac:dyDescent="0.25">
      <c r="A3121" s="8" t="str">
        <f>Calculations!A3121</f>
        <v/>
      </c>
      <c r="B3121" s="2" t="str">
        <f t="shared" si="53"/>
        <v/>
      </c>
      <c r="C3121" s="10" t="str">
        <f>IFERROR(Calculations!J3121,"")</f>
        <v/>
      </c>
      <c r="D3121" s="10" t="str">
        <f xml:space="preserve"> IF(OR(Calculations!C3121 = "",Calculations!C3121 = WorkTypeString),  IFERROR(Calculations!J3121,""), NA())</f>
        <v/>
      </c>
      <c r="E3121" s="10">
        <f t="array" ref="E3121">PERCENTILE(IF(ISERROR(D3121:D8120)=FALSE,D3121:D8120),CycleTimePercentile)</f>
        <v>0</v>
      </c>
      <c r="F3121" s="2" t="e">
        <f xml:space="preserve"> IF(Calculations!C3121 = DefectTypeString,  IFERROR(Calculations!J3121,""), NA())</f>
        <v>#N/A</v>
      </c>
      <c r="G3121" s="10">
        <f t="array" ref="G3121">PERCENTILE(IF(ISERROR(F3121:F8120)=FALSE,F3121:F8120),CycleTimePercentile)</f>
        <v>0</v>
      </c>
      <c r="H3121" s="2" t="e">
        <f ca="1" xml:space="preserve"> IF(OR(Calculations!C3121 = "",Calculations!C3121 = WorkTypeString),  Calculations!K3121, NA())</f>
        <v>#N/A</v>
      </c>
      <c r="I3121" s="2" t="e">
        <f xml:space="preserve"> IF(Calculations!C3121 = DefectTypeString,  Calculations!K3121, NA())</f>
        <v>#N/A</v>
      </c>
    </row>
    <row r="3122" spans="1:9" x14ac:dyDescent="0.25">
      <c r="A3122" s="8" t="str">
        <f>Calculations!A3122</f>
        <v/>
      </c>
      <c r="B3122" s="2" t="str">
        <f t="shared" si="53"/>
        <v/>
      </c>
      <c r="C3122" s="10" t="str">
        <f>IFERROR(Calculations!J3122,"")</f>
        <v/>
      </c>
      <c r="D3122" s="10" t="str">
        <f xml:space="preserve"> IF(OR(Calculations!C3122 = "",Calculations!C3122 = WorkTypeString),  IFERROR(Calculations!J3122,""), NA())</f>
        <v/>
      </c>
      <c r="E3122" s="10">
        <f t="array" ref="E3122">PERCENTILE(IF(ISERROR(D3122:D8121)=FALSE,D3122:D8121),CycleTimePercentile)</f>
        <v>0</v>
      </c>
      <c r="F3122" s="2" t="e">
        <f xml:space="preserve"> IF(Calculations!C3122 = DefectTypeString,  IFERROR(Calculations!J3122,""), NA())</f>
        <v>#N/A</v>
      </c>
      <c r="G3122" s="10">
        <f t="array" ref="G3122">PERCENTILE(IF(ISERROR(F3122:F8121)=FALSE,F3122:F8121),CycleTimePercentile)</f>
        <v>0</v>
      </c>
      <c r="H3122" s="2" t="e">
        <f ca="1" xml:space="preserve"> IF(OR(Calculations!C3122 = "",Calculations!C3122 = WorkTypeString),  Calculations!K3122, NA())</f>
        <v>#N/A</v>
      </c>
      <c r="I3122" s="2" t="e">
        <f xml:space="preserve"> IF(Calculations!C3122 = DefectTypeString,  Calculations!K3122, NA())</f>
        <v>#N/A</v>
      </c>
    </row>
    <row r="3123" spans="1:9" x14ac:dyDescent="0.25">
      <c r="A3123" s="8" t="str">
        <f>Calculations!A3123</f>
        <v/>
      </c>
      <c r="B3123" s="2" t="str">
        <f t="shared" si="53"/>
        <v/>
      </c>
      <c r="C3123" s="10" t="str">
        <f>IFERROR(Calculations!J3123,"")</f>
        <v/>
      </c>
      <c r="D3123" s="10" t="str">
        <f xml:space="preserve"> IF(OR(Calculations!C3123 = "",Calculations!C3123 = WorkTypeString),  IFERROR(Calculations!J3123,""), NA())</f>
        <v/>
      </c>
      <c r="E3123" s="10">
        <f t="array" ref="E3123">PERCENTILE(IF(ISERROR(D3123:D8122)=FALSE,D3123:D8122),CycleTimePercentile)</f>
        <v>0</v>
      </c>
      <c r="F3123" s="2" t="e">
        <f xml:space="preserve"> IF(Calculations!C3123 = DefectTypeString,  IFERROR(Calculations!J3123,""), NA())</f>
        <v>#N/A</v>
      </c>
      <c r="G3123" s="10">
        <f t="array" ref="G3123">PERCENTILE(IF(ISERROR(F3123:F8122)=FALSE,F3123:F8122),CycleTimePercentile)</f>
        <v>0</v>
      </c>
      <c r="H3123" s="2" t="e">
        <f ca="1" xml:space="preserve"> IF(OR(Calculations!C3123 = "",Calculations!C3123 = WorkTypeString),  Calculations!K3123, NA())</f>
        <v>#N/A</v>
      </c>
      <c r="I3123" s="2" t="e">
        <f xml:space="preserve"> IF(Calculations!C3123 = DefectTypeString,  Calculations!K3123, NA())</f>
        <v>#N/A</v>
      </c>
    </row>
    <row r="3124" spans="1:9" x14ac:dyDescent="0.25">
      <c r="A3124" s="8" t="str">
        <f>Calculations!A3124</f>
        <v/>
      </c>
      <c r="B3124" s="2" t="str">
        <f t="shared" si="53"/>
        <v/>
      </c>
      <c r="C3124" s="10" t="str">
        <f>IFERROR(Calculations!J3124,"")</f>
        <v/>
      </c>
      <c r="D3124" s="10" t="str">
        <f xml:space="preserve"> IF(OR(Calculations!C3124 = "",Calculations!C3124 = WorkTypeString),  IFERROR(Calculations!J3124,""), NA())</f>
        <v/>
      </c>
      <c r="E3124" s="10">
        <f t="array" ref="E3124">PERCENTILE(IF(ISERROR(D3124:D8123)=FALSE,D3124:D8123),CycleTimePercentile)</f>
        <v>0</v>
      </c>
      <c r="F3124" s="2" t="e">
        <f xml:space="preserve"> IF(Calculations!C3124 = DefectTypeString,  IFERROR(Calculations!J3124,""), NA())</f>
        <v>#N/A</v>
      </c>
      <c r="G3124" s="10">
        <f t="array" ref="G3124">PERCENTILE(IF(ISERROR(F3124:F8123)=FALSE,F3124:F8123),CycleTimePercentile)</f>
        <v>0</v>
      </c>
      <c r="H3124" s="2" t="e">
        <f ca="1" xml:space="preserve"> IF(OR(Calculations!C3124 = "",Calculations!C3124 = WorkTypeString),  Calculations!K3124, NA())</f>
        <v>#N/A</v>
      </c>
      <c r="I3124" s="2" t="e">
        <f xml:space="preserve"> IF(Calculations!C3124 = DefectTypeString,  Calculations!K3124, NA())</f>
        <v>#N/A</v>
      </c>
    </row>
    <row r="3125" spans="1:9" x14ac:dyDescent="0.25">
      <c r="A3125" s="8" t="str">
        <f>Calculations!A3125</f>
        <v/>
      </c>
      <c r="B3125" s="2" t="str">
        <f t="shared" si="53"/>
        <v/>
      </c>
      <c r="C3125" s="10" t="str">
        <f>IFERROR(Calculations!J3125,"")</f>
        <v/>
      </c>
      <c r="D3125" s="10" t="str">
        <f xml:space="preserve"> IF(OR(Calculations!C3125 = "",Calculations!C3125 = WorkTypeString),  IFERROR(Calculations!J3125,""), NA())</f>
        <v/>
      </c>
      <c r="E3125" s="10">
        <f t="array" ref="E3125">PERCENTILE(IF(ISERROR(D3125:D8124)=FALSE,D3125:D8124),CycleTimePercentile)</f>
        <v>0</v>
      </c>
      <c r="F3125" s="2" t="e">
        <f xml:space="preserve"> IF(Calculations!C3125 = DefectTypeString,  IFERROR(Calculations!J3125,""), NA())</f>
        <v>#N/A</v>
      </c>
      <c r="G3125" s="10">
        <f t="array" ref="G3125">PERCENTILE(IF(ISERROR(F3125:F8124)=FALSE,F3125:F8124),CycleTimePercentile)</f>
        <v>0</v>
      </c>
      <c r="H3125" s="2" t="e">
        <f ca="1" xml:space="preserve"> IF(OR(Calculations!C3125 = "",Calculations!C3125 = WorkTypeString),  Calculations!K3125, NA())</f>
        <v>#N/A</v>
      </c>
      <c r="I3125" s="2" t="e">
        <f xml:space="preserve"> IF(Calculations!C3125 = DefectTypeString,  Calculations!K3125, NA())</f>
        <v>#N/A</v>
      </c>
    </row>
    <row r="3126" spans="1:9" x14ac:dyDescent="0.25">
      <c r="A3126" s="8" t="str">
        <f>Calculations!A3126</f>
        <v/>
      </c>
      <c r="B3126" s="2" t="str">
        <f t="shared" si="53"/>
        <v/>
      </c>
      <c r="C3126" s="10" t="str">
        <f>IFERROR(Calculations!J3126,"")</f>
        <v/>
      </c>
      <c r="D3126" s="10" t="str">
        <f xml:space="preserve"> IF(OR(Calculations!C3126 = "",Calculations!C3126 = WorkTypeString),  IFERROR(Calculations!J3126,""), NA())</f>
        <v/>
      </c>
      <c r="E3126" s="10">
        <f t="array" ref="E3126">PERCENTILE(IF(ISERROR(D3126:D8125)=FALSE,D3126:D8125),CycleTimePercentile)</f>
        <v>0</v>
      </c>
      <c r="F3126" s="2" t="e">
        <f xml:space="preserve"> IF(Calculations!C3126 = DefectTypeString,  IFERROR(Calculations!J3126,""), NA())</f>
        <v>#N/A</v>
      </c>
      <c r="G3126" s="10">
        <f t="array" ref="G3126">PERCENTILE(IF(ISERROR(F3126:F8125)=FALSE,F3126:F8125),CycleTimePercentile)</f>
        <v>0</v>
      </c>
      <c r="H3126" s="2" t="e">
        <f ca="1" xml:space="preserve"> IF(OR(Calculations!C3126 = "",Calculations!C3126 = WorkTypeString),  Calculations!K3126, NA())</f>
        <v>#N/A</v>
      </c>
      <c r="I3126" s="2" t="e">
        <f xml:space="preserve"> IF(Calculations!C3126 = DefectTypeString,  Calculations!K3126, NA())</f>
        <v>#N/A</v>
      </c>
    </row>
    <row r="3127" spans="1:9" x14ac:dyDescent="0.25">
      <c r="A3127" s="8" t="str">
        <f>Calculations!A3127</f>
        <v/>
      </c>
      <c r="B3127" s="2" t="str">
        <f t="shared" si="53"/>
        <v/>
      </c>
      <c r="C3127" s="10" t="str">
        <f>IFERROR(Calculations!J3127,"")</f>
        <v/>
      </c>
      <c r="D3127" s="10" t="str">
        <f xml:space="preserve"> IF(OR(Calculations!C3127 = "",Calculations!C3127 = WorkTypeString),  IFERROR(Calculations!J3127,""), NA())</f>
        <v/>
      </c>
      <c r="E3127" s="10">
        <f t="array" ref="E3127">PERCENTILE(IF(ISERROR(D3127:D8126)=FALSE,D3127:D8126),CycleTimePercentile)</f>
        <v>0</v>
      </c>
      <c r="F3127" s="2" t="e">
        <f xml:space="preserve"> IF(Calculations!C3127 = DefectTypeString,  IFERROR(Calculations!J3127,""), NA())</f>
        <v>#N/A</v>
      </c>
      <c r="G3127" s="10">
        <f t="array" ref="G3127">PERCENTILE(IF(ISERROR(F3127:F8126)=FALSE,F3127:F8126),CycleTimePercentile)</f>
        <v>0</v>
      </c>
      <c r="H3127" s="2" t="e">
        <f ca="1" xml:space="preserve"> IF(OR(Calculations!C3127 = "",Calculations!C3127 = WorkTypeString),  Calculations!K3127, NA())</f>
        <v>#N/A</v>
      </c>
      <c r="I3127" s="2" t="e">
        <f xml:space="preserve"> IF(Calculations!C3127 = DefectTypeString,  Calculations!K3127, NA())</f>
        <v>#N/A</v>
      </c>
    </row>
    <row r="3128" spans="1:9" x14ac:dyDescent="0.25">
      <c r="A3128" s="8" t="str">
        <f>Calculations!A3128</f>
        <v/>
      </c>
      <c r="B3128" s="2" t="str">
        <f t="shared" si="53"/>
        <v/>
      </c>
      <c r="C3128" s="10" t="str">
        <f>IFERROR(Calculations!J3128,"")</f>
        <v/>
      </c>
      <c r="D3128" s="10" t="str">
        <f xml:space="preserve"> IF(OR(Calculations!C3128 = "",Calculations!C3128 = WorkTypeString),  IFERROR(Calculations!J3128,""), NA())</f>
        <v/>
      </c>
      <c r="E3128" s="10">
        <f t="array" ref="E3128">PERCENTILE(IF(ISERROR(D3128:D8127)=FALSE,D3128:D8127),CycleTimePercentile)</f>
        <v>0</v>
      </c>
      <c r="F3128" s="2" t="e">
        <f xml:space="preserve"> IF(Calculations!C3128 = DefectTypeString,  IFERROR(Calculations!J3128,""), NA())</f>
        <v>#N/A</v>
      </c>
      <c r="G3128" s="10">
        <f t="array" ref="G3128">PERCENTILE(IF(ISERROR(F3128:F8127)=FALSE,F3128:F8127),CycleTimePercentile)</f>
        <v>0</v>
      </c>
      <c r="H3128" s="2" t="e">
        <f ca="1" xml:space="preserve"> IF(OR(Calculations!C3128 = "",Calculations!C3128 = WorkTypeString),  Calculations!K3128, NA())</f>
        <v>#N/A</v>
      </c>
      <c r="I3128" s="2" t="e">
        <f xml:space="preserve"> IF(Calculations!C3128 = DefectTypeString,  Calculations!K3128, NA())</f>
        <v>#N/A</v>
      </c>
    </row>
    <row r="3129" spans="1:9" x14ac:dyDescent="0.25">
      <c r="A3129" s="8" t="str">
        <f>Calculations!A3129</f>
        <v/>
      </c>
      <c r="B3129" s="2" t="str">
        <f t="shared" si="53"/>
        <v/>
      </c>
      <c r="C3129" s="10" t="str">
        <f>IFERROR(Calculations!J3129,"")</f>
        <v/>
      </c>
      <c r="D3129" s="10" t="str">
        <f xml:space="preserve"> IF(OR(Calculations!C3129 = "",Calculations!C3129 = WorkTypeString),  IFERROR(Calculations!J3129,""), NA())</f>
        <v/>
      </c>
      <c r="E3129" s="10">
        <f t="array" ref="E3129">PERCENTILE(IF(ISERROR(D3129:D8128)=FALSE,D3129:D8128),CycleTimePercentile)</f>
        <v>0</v>
      </c>
      <c r="F3129" s="2" t="e">
        <f xml:space="preserve"> IF(Calculations!C3129 = DefectTypeString,  IFERROR(Calculations!J3129,""), NA())</f>
        <v>#N/A</v>
      </c>
      <c r="G3129" s="10">
        <f t="array" ref="G3129">PERCENTILE(IF(ISERROR(F3129:F8128)=FALSE,F3129:F8128),CycleTimePercentile)</f>
        <v>0</v>
      </c>
      <c r="H3129" s="2" t="e">
        <f ca="1" xml:space="preserve"> IF(OR(Calculations!C3129 = "",Calculations!C3129 = WorkTypeString),  Calculations!K3129, NA())</f>
        <v>#N/A</v>
      </c>
      <c r="I3129" s="2" t="e">
        <f xml:space="preserve"> IF(Calculations!C3129 = DefectTypeString,  Calculations!K3129, NA())</f>
        <v>#N/A</v>
      </c>
    </row>
    <row r="3130" spans="1:9" x14ac:dyDescent="0.25">
      <c r="A3130" s="8" t="str">
        <f>Calculations!A3130</f>
        <v/>
      </c>
      <c r="B3130" s="2" t="str">
        <f t="shared" si="53"/>
        <v/>
      </c>
      <c r="C3130" s="10" t="str">
        <f>IFERROR(Calculations!J3130,"")</f>
        <v/>
      </c>
      <c r="D3130" s="10" t="str">
        <f xml:space="preserve"> IF(OR(Calculations!C3130 = "",Calculations!C3130 = WorkTypeString),  IFERROR(Calculations!J3130,""), NA())</f>
        <v/>
      </c>
      <c r="E3130" s="10">
        <f t="array" ref="E3130">PERCENTILE(IF(ISERROR(D3130:D8129)=FALSE,D3130:D8129),CycleTimePercentile)</f>
        <v>0</v>
      </c>
      <c r="F3130" s="2" t="e">
        <f xml:space="preserve"> IF(Calculations!C3130 = DefectTypeString,  IFERROR(Calculations!J3130,""), NA())</f>
        <v>#N/A</v>
      </c>
      <c r="G3130" s="10">
        <f t="array" ref="G3130">PERCENTILE(IF(ISERROR(F3130:F8129)=FALSE,F3130:F8129),CycleTimePercentile)</f>
        <v>0</v>
      </c>
      <c r="H3130" s="2" t="e">
        <f ca="1" xml:space="preserve"> IF(OR(Calculations!C3130 = "",Calculations!C3130 = WorkTypeString),  Calculations!K3130, NA())</f>
        <v>#N/A</v>
      </c>
      <c r="I3130" s="2" t="e">
        <f xml:space="preserve"> IF(Calculations!C3130 = DefectTypeString,  Calculations!K3130, NA())</f>
        <v>#N/A</v>
      </c>
    </row>
    <row r="3131" spans="1:9" x14ac:dyDescent="0.25">
      <c r="A3131" s="8" t="str">
        <f>Calculations!A3131</f>
        <v/>
      </c>
      <c r="B3131" s="2" t="str">
        <f t="shared" si="53"/>
        <v/>
      </c>
      <c r="C3131" s="10" t="str">
        <f>IFERROR(Calculations!J3131,"")</f>
        <v/>
      </c>
      <c r="D3131" s="10" t="str">
        <f xml:space="preserve"> IF(OR(Calculations!C3131 = "",Calculations!C3131 = WorkTypeString),  IFERROR(Calculations!J3131,""), NA())</f>
        <v/>
      </c>
      <c r="E3131" s="10">
        <f t="array" ref="E3131">PERCENTILE(IF(ISERROR(D3131:D8130)=FALSE,D3131:D8130),CycleTimePercentile)</f>
        <v>0</v>
      </c>
      <c r="F3131" s="2" t="e">
        <f xml:space="preserve"> IF(Calculations!C3131 = DefectTypeString,  IFERROR(Calculations!J3131,""), NA())</f>
        <v>#N/A</v>
      </c>
      <c r="G3131" s="10">
        <f t="array" ref="G3131">PERCENTILE(IF(ISERROR(F3131:F8130)=FALSE,F3131:F8130),CycleTimePercentile)</f>
        <v>0</v>
      </c>
      <c r="H3131" s="2" t="e">
        <f ca="1" xml:space="preserve"> IF(OR(Calculations!C3131 = "",Calculations!C3131 = WorkTypeString),  Calculations!K3131, NA())</f>
        <v>#N/A</v>
      </c>
      <c r="I3131" s="2" t="e">
        <f xml:space="preserve"> IF(Calculations!C3131 = DefectTypeString,  Calculations!K3131, NA())</f>
        <v>#N/A</v>
      </c>
    </row>
    <row r="3132" spans="1:9" x14ac:dyDescent="0.25">
      <c r="A3132" s="8" t="str">
        <f>Calculations!A3132</f>
        <v/>
      </c>
      <c r="B3132" s="2" t="str">
        <f t="shared" si="53"/>
        <v/>
      </c>
      <c r="C3132" s="10" t="str">
        <f>IFERROR(Calculations!J3132,"")</f>
        <v/>
      </c>
      <c r="D3132" s="10" t="str">
        <f xml:space="preserve"> IF(OR(Calculations!C3132 = "",Calculations!C3132 = WorkTypeString),  IFERROR(Calculations!J3132,""), NA())</f>
        <v/>
      </c>
      <c r="E3132" s="10">
        <f t="array" ref="E3132">PERCENTILE(IF(ISERROR(D3132:D8131)=FALSE,D3132:D8131),CycleTimePercentile)</f>
        <v>0</v>
      </c>
      <c r="F3132" s="2" t="e">
        <f xml:space="preserve"> IF(Calculations!C3132 = DefectTypeString,  IFERROR(Calculations!J3132,""), NA())</f>
        <v>#N/A</v>
      </c>
      <c r="G3132" s="10">
        <f t="array" ref="G3132">PERCENTILE(IF(ISERROR(F3132:F8131)=FALSE,F3132:F8131),CycleTimePercentile)</f>
        <v>0</v>
      </c>
      <c r="H3132" s="2" t="e">
        <f ca="1" xml:space="preserve"> IF(OR(Calculations!C3132 = "",Calculations!C3132 = WorkTypeString),  Calculations!K3132, NA())</f>
        <v>#N/A</v>
      </c>
      <c r="I3132" s="2" t="e">
        <f xml:space="preserve"> IF(Calculations!C3132 = DefectTypeString,  Calculations!K3132, NA())</f>
        <v>#N/A</v>
      </c>
    </row>
    <row r="3133" spans="1:9" x14ac:dyDescent="0.25">
      <c r="A3133" s="8" t="str">
        <f>Calculations!A3133</f>
        <v/>
      </c>
      <c r="B3133" s="2" t="str">
        <f t="shared" si="53"/>
        <v/>
      </c>
      <c r="C3133" s="10" t="str">
        <f>IFERROR(Calculations!J3133,"")</f>
        <v/>
      </c>
      <c r="D3133" s="10" t="str">
        <f xml:space="preserve"> IF(OR(Calculations!C3133 = "",Calculations!C3133 = WorkTypeString),  IFERROR(Calculations!J3133,""), NA())</f>
        <v/>
      </c>
      <c r="E3133" s="10">
        <f t="array" ref="E3133">PERCENTILE(IF(ISERROR(D3133:D8132)=FALSE,D3133:D8132),CycleTimePercentile)</f>
        <v>0</v>
      </c>
      <c r="F3133" s="2" t="e">
        <f xml:space="preserve"> IF(Calculations!C3133 = DefectTypeString,  IFERROR(Calculations!J3133,""), NA())</f>
        <v>#N/A</v>
      </c>
      <c r="G3133" s="10">
        <f t="array" ref="G3133">PERCENTILE(IF(ISERROR(F3133:F8132)=FALSE,F3133:F8132),CycleTimePercentile)</f>
        <v>0</v>
      </c>
      <c r="H3133" s="2" t="e">
        <f ca="1" xml:space="preserve"> IF(OR(Calculations!C3133 = "",Calculations!C3133 = WorkTypeString),  Calculations!K3133, NA())</f>
        <v>#N/A</v>
      </c>
      <c r="I3133" s="2" t="e">
        <f xml:space="preserve"> IF(Calculations!C3133 = DefectTypeString,  Calculations!K3133, NA())</f>
        <v>#N/A</v>
      </c>
    </row>
    <row r="3134" spans="1:9" x14ac:dyDescent="0.25">
      <c r="A3134" s="8" t="str">
        <f>Calculations!A3134</f>
        <v/>
      </c>
      <c r="B3134" s="2" t="str">
        <f t="shared" si="53"/>
        <v/>
      </c>
      <c r="C3134" s="10" t="str">
        <f>IFERROR(Calculations!J3134,"")</f>
        <v/>
      </c>
      <c r="D3134" s="10" t="str">
        <f xml:space="preserve"> IF(OR(Calculations!C3134 = "",Calculations!C3134 = WorkTypeString),  IFERROR(Calculations!J3134,""), NA())</f>
        <v/>
      </c>
      <c r="E3134" s="10">
        <f t="array" ref="E3134">PERCENTILE(IF(ISERROR(D3134:D8133)=FALSE,D3134:D8133),CycleTimePercentile)</f>
        <v>0</v>
      </c>
      <c r="F3134" s="2" t="e">
        <f xml:space="preserve"> IF(Calculations!C3134 = DefectTypeString,  IFERROR(Calculations!J3134,""), NA())</f>
        <v>#N/A</v>
      </c>
      <c r="G3134" s="10">
        <f t="array" ref="G3134">PERCENTILE(IF(ISERROR(F3134:F8133)=FALSE,F3134:F8133),CycleTimePercentile)</f>
        <v>0</v>
      </c>
      <c r="H3134" s="2" t="e">
        <f ca="1" xml:space="preserve"> IF(OR(Calculations!C3134 = "",Calculations!C3134 = WorkTypeString),  Calculations!K3134, NA())</f>
        <v>#N/A</v>
      </c>
      <c r="I3134" s="2" t="e">
        <f xml:space="preserve"> IF(Calculations!C3134 = DefectTypeString,  Calculations!K3134, NA())</f>
        <v>#N/A</v>
      </c>
    </row>
    <row r="3135" spans="1:9" x14ac:dyDescent="0.25">
      <c r="A3135" s="8" t="str">
        <f>Calculations!A3135</f>
        <v/>
      </c>
      <c r="B3135" s="2" t="str">
        <f t="shared" si="53"/>
        <v/>
      </c>
      <c r="C3135" s="10" t="str">
        <f>IFERROR(Calculations!J3135,"")</f>
        <v/>
      </c>
      <c r="D3135" s="10" t="str">
        <f xml:space="preserve"> IF(OR(Calculations!C3135 = "",Calculations!C3135 = WorkTypeString),  IFERROR(Calculations!J3135,""), NA())</f>
        <v/>
      </c>
      <c r="E3135" s="10">
        <f t="array" ref="E3135">PERCENTILE(IF(ISERROR(D3135:D8134)=FALSE,D3135:D8134),CycleTimePercentile)</f>
        <v>0</v>
      </c>
      <c r="F3135" s="2" t="e">
        <f xml:space="preserve"> IF(Calculations!C3135 = DefectTypeString,  IFERROR(Calculations!J3135,""), NA())</f>
        <v>#N/A</v>
      </c>
      <c r="G3135" s="10">
        <f t="array" ref="G3135">PERCENTILE(IF(ISERROR(F3135:F8134)=FALSE,F3135:F8134),CycleTimePercentile)</f>
        <v>0</v>
      </c>
      <c r="H3135" s="2" t="e">
        <f ca="1" xml:space="preserve"> IF(OR(Calculations!C3135 = "",Calculations!C3135 = WorkTypeString),  Calculations!K3135, NA())</f>
        <v>#N/A</v>
      </c>
      <c r="I3135" s="2" t="e">
        <f xml:space="preserve"> IF(Calculations!C3135 = DefectTypeString,  Calculations!K3135, NA())</f>
        <v>#N/A</v>
      </c>
    </row>
    <row r="3136" spans="1:9" x14ac:dyDescent="0.25">
      <c r="A3136" s="8" t="str">
        <f>Calculations!A3136</f>
        <v/>
      </c>
      <c r="B3136" s="2" t="str">
        <f t="shared" si="53"/>
        <v/>
      </c>
      <c r="C3136" s="10" t="str">
        <f>IFERROR(Calculations!J3136,"")</f>
        <v/>
      </c>
      <c r="D3136" s="10" t="str">
        <f xml:space="preserve"> IF(OR(Calculations!C3136 = "",Calculations!C3136 = WorkTypeString),  IFERROR(Calculations!J3136,""), NA())</f>
        <v/>
      </c>
      <c r="E3136" s="10">
        <f t="array" ref="E3136">PERCENTILE(IF(ISERROR(D3136:D8135)=FALSE,D3136:D8135),CycleTimePercentile)</f>
        <v>0</v>
      </c>
      <c r="F3136" s="2" t="e">
        <f xml:space="preserve"> IF(Calculations!C3136 = DefectTypeString,  IFERROR(Calculations!J3136,""), NA())</f>
        <v>#N/A</v>
      </c>
      <c r="G3136" s="10">
        <f t="array" ref="G3136">PERCENTILE(IF(ISERROR(F3136:F8135)=FALSE,F3136:F8135),CycleTimePercentile)</f>
        <v>0</v>
      </c>
      <c r="H3136" s="2" t="e">
        <f ca="1" xml:space="preserve"> IF(OR(Calculations!C3136 = "",Calculations!C3136 = WorkTypeString),  Calculations!K3136, NA())</f>
        <v>#N/A</v>
      </c>
      <c r="I3136" s="2" t="e">
        <f xml:space="preserve"> IF(Calculations!C3136 = DefectTypeString,  Calculations!K3136, NA())</f>
        <v>#N/A</v>
      </c>
    </row>
    <row r="3137" spans="1:9" x14ac:dyDescent="0.25">
      <c r="A3137" s="8" t="str">
        <f>Calculations!A3137</f>
        <v/>
      </c>
      <c r="B3137" s="2" t="str">
        <f t="shared" si="53"/>
        <v/>
      </c>
      <c r="C3137" s="10" t="str">
        <f>IFERROR(Calculations!J3137,"")</f>
        <v/>
      </c>
      <c r="D3137" s="10" t="str">
        <f xml:space="preserve"> IF(OR(Calculations!C3137 = "",Calculations!C3137 = WorkTypeString),  IFERROR(Calculations!J3137,""), NA())</f>
        <v/>
      </c>
      <c r="E3137" s="10">
        <f t="array" ref="E3137">PERCENTILE(IF(ISERROR(D3137:D8136)=FALSE,D3137:D8136),CycleTimePercentile)</f>
        <v>0</v>
      </c>
      <c r="F3137" s="2" t="e">
        <f xml:space="preserve"> IF(Calculations!C3137 = DefectTypeString,  IFERROR(Calculations!J3137,""), NA())</f>
        <v>#N/A</v>
      </c>
      <c r="G3137" s="10">
        <f t="array" ref="G3137">PERCENTILE(IF(ISERROR(F3137:F8136)=FALSE,F3137:F8136),CycleTimePercentile)</f>
        <v>0</v>
      </c>
      <c r="H3137" s="2" t="e">
        <f ca="1" xml:space="preserve"> IF(OR(Calculations!C3137 = "",Calculations!C3137 = WorkTypeString),  Calculations!K3137, NA())</f>
        <v>#N/A</v>
      </c>
      <c r="I3137" s="2" t="e">
        <f xml:space="preserve"> IF(Calculations!C3137 = DefectTypeString,  Calculations!K3137, NA())</f>
        <v>#N/A</v>
      </c>
    </row>
    <row r="3138" spans="1:9" x14ac:dyDescent="0.25">
      <c r="A3138" s="8" t="str">
        <f>Calculations!A3138</f>
        <v/>
      </c>
      <c r="B3138" s="2" t="str">
        <f t="shared" si="53"/>
        <v/>
      </c>
      <c r="C3138" s="10" t="str">
        <f>IFERROR(Calculations!J3138,"")</f>
        <v/>
      </c>
      <c r="D3138" s="10" t="str">
        <f xml:space="preserve"> IF(OR(Calculations!C3138 = "",Calculations!C3138 = WorkTypeString),  IFERROR(Calculations!J3138,""), NA())</f>
        <v/>
      </c>
      <c r="E3138" s="10">
        <f t="array" ref="E3138">PERCENTILE(IF(ISERROR(D3138:D8137)=FALSE,D3138:D8137),CycleTimePercentile)</f>
        <v>0</v>
      </c>
      <c r="F3138" s="2" t="e">
        <f xml:space="preserve"> IF(Calculations!C3138 = DefectTypeString,  IFERROR(Calculations!J3138,""), NA())</f>
        <v>#N/A</v>
      </c>
      <c r="G3138" s="10">
        <f t="array" ref="G3138">PERCENTILE(IF(ISERROR(F3138:F8137)=FALSE,F3138:F8137),CycleTimePercentile)</f>
        <v>0</v>
      </c>
      <c r="H3138" s="2" t="e">
        <f ca="1" xml:space="preserve"> IF(OR(Calculations!C3138 = "",Calculations!C3138 = WorkTypeString),  Calculations!K3138, NA())</f>
        <v>#N/A</v>
      </c>
      <c r="I3138" s="2" t="e">
        <f xml:space="preserve"> IF(Calculations!C3138 = DefectTypeString,  Calculations!K3138, NA())</f>
        <v>#N/A</v>
      </c>
    </row>
    <row r="3139" spans="1:9" x14ac:dyDescent="0.25">
      <c r="A3139" s="8" t="str">
        <f>Calculations!A3139</f>
        <v/>
      </c>
      <c r="B3139" s="2" t="str">
        <f t="shared" ref="B3139:B3202" si="54">IF(ISNUMBER(A3139),YEAR(A3139)&amp;"-"&amp;TEXT(MONTH(A3139),"00")&amp;"-"&amp;TEXT(DAY(A3139),"00")&amp;"-"&amp;TEXT(HOUR(A3139),"00"),"")</f>
        <v/>
      </c>
      <c r="C3139" s="10" t="str">
        <f>IFERROR(Calculations!J3139,"")</f>
        <v/>
      </c>
      <c r="D3139" s="10" t="str">
        <f xml:space="preserve"> IF(OR(Calculations!C3139 = "",Calculations!C3139 = WorkTypeString),  IFERROR(Calculations!J3139,""), NA())</f>
        <v/>
      </c>
      <c r="E3139" s="10">
        <f t="array" ref="E3139">PERCENTILE(IF(ISERROR(D3139:D8138)=FALSE,D3139:D8138),CycleTimePercentile)</f>
        <v>0</v>
      </c>
      <c r="F3139" s="2" t="e">
        <f xml:space="preserve"> IF(Calculations!C3139 = DefectTypeString,  IFERROR(Calculations!J3139,""), NA())</f>
        <v>#N/A</v>
      </c>
      <c r="G3139" s="10">
        <f t="array" ref="G3139">PERCENTILE(IF(ISERROR(F3139:F8138)=FALSE,F3139:F8138),CycleTimePercentile)</f>
        <v>0</v>
      </c>
      <c r="H3139" s="2" t="e">
        <f ca="1" xml:space="preserve"> IF(OR(Calculations!C3139 = "",Calculations!C3139 = WorkTypeString),  Calculations!K3139, NA())</f>
        <v>#N/A</v>
      </c>
      <c r="I3139" s="2" t="e">
        <f xml:space="preserve"> IF(Calculations!C3139 = DefectTypeString,  Calculations!K3139, NA())</f>
        <v>#N/A</v>
      </c>
    </row>
    <row r="3140" spans="1:9" x14ac:dyDescent="0.25">
      <c r="A3140" s="8" t="str">
        <f>Calculations!A3140</f>
        <v/>
      </c>
      <c r="B3140" s="2" t="str">
        <f t="shared" si="54"/>
        <v/>
      </c>
      <c r="C3140" s="10" t="str">
        <f>IFERROR(Calculations!J3140,"")</f>
        <v/>
      </c>
      <c r="D3140" s="10" t="str">
        <f xml:space="preserve"> IF(OR(Calculations!C3140 = "",Calculations!C3140 = WorkTypeString),  IFERROR(Calculations!J3140,""), NA())</f>
        <v/>
      </c>
      <c r="E3140" s="10">
        <f t="array" ref="E3140">PERCENTILE(IF(ISERROR(D3140:D8139)=FALSE,D3140:D8139),CycleTimePercentile)</f>
        <v>0</v>
      </c>
      <c r="F3140" s="2" t="e">
        <f xml:space="preserve"> IF(Calculations!C3140 = DefectTypeString,  IFERROR(Calculations!J3140,""), NA())</f>
        <v>#N/A</v>
      </c>
      <c r="G3140" s="10">
        <f t="array" ref="G3140">PERCENTILE(IF(ISERROR(F3140:F8139)=FALSE,F3140:F8139),CycleTimePercentile)</f>
        <v>0</v>
      </c>
      <c r="H3140" s="2" t="e">
        <f ca="1" xml:space="preserve"> IF(OR(Calculations!C3140 = "",Calculations!C3140 = WorkTypeString),  Calculations!K3140, NA())</f>
        <v>#N/A</v>
      </c>
      <c r="I3140" s="2" t="e">
        <f xml:space="preserve"> IF(Calculations!C3140 = DefectTypeString,  Calculations!K3140, NA())</f>
        <v>#N/A</v>
      </c>
    </row>
    <row r="3141" spans="1:9" x14ac:dyDescent="0.25">
      <c r="A3141" s="8" t="str">
        <f>Calculations!A3141</f>
        <v/>
      </c>
      <c r="B3141" s="2" t="str">
        <f t="shared" si="54"/>
        <v/>
      </c>
      <c r="C3141" s="10" t="str">
        <f>IFERROR(Calculations!J3141,"")</f>
        <v/>
      </c>
      <c r="D3141" s="10" t="str">
        <f xml:space="preserve"> IF(OR(Calculations!C3141 = "",Calculations!C3141 = WorkTypeString),  IFERROR(Calculations!J3141,""), NA())</f>
        <v/>
      </c>
      <c r="E3141" s="10">
        <f t="array" ref="E3141">PERCENTILE(IF(ISERROR(D3141:D8140)=FALSE,D3141:D8140),CycleTimePercentile)</f>
        <v>0</v>
      </c>
      <c r="F3141" s="2" t="e">
        <f xml:space="preserve"> IF(Calculations!C3141 = DefectTypeString,  IFERROR(Calculations!J3141,""), NA())</f>
        <v>#N/A</v>
      </c>
      <c r="G3141" s="10">
        <f t="array" ref="G3141">PERCENTILE(IF(ISERROR(F3141:F8140)=FALSE,F3141:F8140),CycleTimePercentile)</f>
        <v>0</v>
      </c>
      <c r="H3141" s="2" t="e">
        <f ca="1" xml:space="preserve"> IF(OR(Calculations!C3141 = "",Calculations!C3141 = WorkTypeString),  Calculations!K3141, NA())</f>
        <v>#N/A</v>
      </c>
      <c r="I3141" s="2" t="e">
        <f xml:space="preserve"> IF(Calculations!C3141 = DefectTypeString,  Calculations!K3141, NA())</f>
        <v>#N/A</v>
      </c>
    </row>
    <row r="3142" spans="1:9" x14ac:dyDescent="0.25">
      <c r="A3142" s="8" t="str">
        <f>Calculations!A3142</f>
        <v/>
      </c>
      <c r="B3142" s="2" t="str">
        <f t="shared" si="54"/>
        <v/>
      </c>
      <c r="C3142" s="10" t="str">
        <f>IFERROR(Calculations!J3142,"")</f>
        <v/>
      </c>
      <c r="D3142" s="10" t="str">
        <f xml:space="preserve"> IF(OR(Calculations!C3142 = "",Calculations!C3142 = WorkTypeString),  IFERROR(Calculations!J3142,""), NA())</f>
        <v/>
      </c>
      <c r="E3142" s="10">
        <f t="array" ref="E3142">PERCENTILE(IF(ISERROR(D3142:D8141)=FALSE,D3142:D8141),CycleTimePercentile)</f>
        <v>0</v>
      </c>
      <c r="F3142" s="2" t="e">
        <f xml:space="preserve"> IF(Calculations!C3142 = DefectTypeString,  IFERROR(Calculations!J3142,""), NA())</f>
        <v>#N/A</v>
      </c>
      <c r="G3142" s="10">
        <f t="array" ref="G3142">PERCENTILE(IF(ISERROR(F3142:F8141)=FALSE,F3142:F8141),CycleTimePercentile)</f>
        <v>0</v>
      </c>
      <c r="H3142" s="2" t="e">
        <f ca="1" xml:space="preserve"> IF(OR(Calculations!C3142 = "",Calculations!C3142 = WorkTypeString),  Calculations!K3142, NA())</f>
        <v>#N/A</v>
      </c>
      <c r="I3142" s="2" t="e">
        <f xml:space="preserve"> IF(Calculations!C3142 = DefectTypeString,  Calculations!K3142, NA())</f>
        <v>#N/A</v>
      </c>
    </row>
    <row r="3143" spans="1:9" x14ac:dyDescent="0.25">
      <c r="A3143" s="8" t="str">
        <f>Calculations!A3143</f>
        <v/>
      </c>
      <c r="B3143" s="2" t="str">
        <f t="shared" si="54"/>
        <v/>
      </c>
      <c r="C3143" s="10" t="str">
        <f>IFERROR(Calculations!J3143,"")</f>
        <v/>
      </c>
      <c r="D3143" s="10" t="str">
        <f xml:space="preserve"> IF(OR(Calculations!C3143 = "",Calculations!C3143 = WorkTypeString),  IFERROR(Calculations!J3143,""), NA())</f>
        <v/>
      </c>
      <c r="E3143" s="10">
        <f t="array" ref="E3143">PERCENTILE(IF(ISERROR(D3143:D8142)=FALSE,D3143:D8142),CycleTimePercentile)</f>
        <v>0</v>
      </c>
      <c r="F3143" s="2" t="e">
        <f xml:space="preserve"> IF(Calculations!C3143 = DefectTypeString,  IFERROR(Calculations!J3143,""), NA())</f>
        <v>#N/A</v>
      </c>
      <c r="G3143" s="10">
        <f t="array" ref="G3143">PERCENTILE(IF(ISERROR(F3143:F8142)=FALSE,F3143:F8142),CycleTimePercentile)</f>
        <v>0</v>
      </c>
      <c r="H3143" s="2" t="e">
        <f ca="1" xml:space="preserve"> IF(OR(Calculations!C3143 = "",Calculations!C3143 = WorkTypeString),  Calculations!K3143, NA())</f>
        <v>#N/A</v>
      </c>
      <c r="I3143" s="2" t="e">
        <f xml:space="preserve"> IF(Calculations!C3143 = DefectTypeString,  Calculations!K3143, NA())</f>
        <v>#N/A</v>
      </c>
    </row>
    <row r="3144" spans="1:9" x14ac:dyDescent="0.25">
      <c r="A3144" s="8" t="str">
        <f>Calculations!A3144</f>
        <v/>
      </c>
      <c r="B3144" s="2" t="str">
        <f t="shared" si="54"/>
        <v/>
      </c>
      <c r="C3144" s="10" t="str">
        <f>IFERROR(Calculations!J3144,"")</f>
        <v/>
      </c>
      <c r="D3144" s="10" t="str">
        <f xml:space="preserve"> IF(OR(Calculations!C3144 = "",Calculations!C3144 = WorkTypeString),  IFERROR(Calculations!J3144,""), NA())</f>
        <v/>
      </c>
      <c r="E3144" s="10">
        <f t="array" ref="E3144">PERCENTILE(IF(ISERROR(D3144:D8143)=FALSE,D3144:D8143),CycleTimePercentile)</f>
        <v>0</v>
      </c>
      <c r="F3144" s="2" t="e">
        <f xml:space="preserve"> IF(Calculations!C3144 = DefectTypeString,  IFERROR(Calculations!J3144,""), NA())</f>
        <v>#N/A</v>
      </c>
      <c r="G3144" s="10">
        <f t="array" ref="G3144">PERCENTILE(IF(ISERROR(F3144:F8143)=FALSE,F3144:F8143),CycleTimePercentile)</f>
        <v>0</v>
      </c>
      <c r="H3144" s="2" t="e">
        <f ca="1" xml:space="preserve"> IF(OR(Calculations!C3144 = "",Calculations!C3144 = WorkTypeString),  Calculations!K3144, NA())</f>
        <v>#N/A</v>
      </c>
      <c r="I3144" s="2" t="e">
        <f xml:space="preserve"> IF(Calculations!C3144 = DefectTypeString,  Calculations!K3144, NA())</f>
        <v>#N/A</v>
      </c>
    </row>
    <row r="3145" spans="1:9" x14ac:dyDescent="0.25">
      <c r="A3145" s="8" t="str">
        <f>Calculations!A3145</f>
        <v/>
      </c>
      <c r="B3145" s="2" t="str">
        <f t="shared" si="54"/>
        <v/>
      </c>
      <c r="C3145" s="10" t="str">
        <f>IFERROR(Calculations!J3145,"")</f>
        <v/>
      </c>
      <c r="D3145" s="10" t="str">
        <f xml:space="preserve"> IF(OR(Calculations!C3145 = "",Calculations!C3145 = WorkTypeString),  IFERROR(Calculations!J3145,""), NA())</f>
        <v/>
      </c>
      <c r="E3145" s="10">
        <f t="array" ref="E3145">PERCENTILE(IF(ISERROR(D3145:D8144)=FALSE,D3145:D8144),CycleTimePercentile)</f>
        <v>0</v>
      </c>
      <c r="F3145" s="2" t="e">
        <f xml:space="preserve"> IF(Calculations!C3145 = DefectTypeString,  IFERROR(Calculations!J3145,""), NA())</f>
        <v>#N/A</v>
      </c>
      <c r="G3145" s="10">
        <f t="array" ref="G3145">PERCENTILE(IF(ISERROR(F3145:F8144)=FALSE,F3145:F8144),CycleTimePercentile)</f>
        <v>0</v>
      </c>
      <c r="H3145" s="2" t="e">
        <f ca="1" xml:space="preserve"> IF(OR(Calculations!C3145 = "",Calculations!C3145 = WorkTypeString),  Calculations!K3145, NA())</f>
        <v>#N/A</v>
      </c>
      <c r="I3145" s="2" t="e">
        <f xml:space="preserve"> IF(Calculations!C3145 = DefectTypeString,  Calculations!K3145, NA())</f>
        <v>#N/A</v>
      </c>
    </row>
    <row r="3146" spans="1:9" x14ac:dyDescent="0.25">
      <c r="A3146" s="8" t="str">
        <f>Calculations!A3146</f>
        <v/>
      </c>
      <c r="B3146" s="2" t="str">
        <f t="shared" si="54"/>
        <v/>
      </c>
      <c r="C3146" s="10" t="str">
        <f>IFERROR(Calculations!J3146,"")</f>
        <v/>
      </c>
      <c r="D3146" s="10" t="str">
        <f xml:space="preserve"> IF(OR(Calculations!C3146 = "",Calculations!C3146 = WorkTypeString),  IFERROR(Calculations!J3146,""), NA())</f>
        <v/>
      </c>
      <c r="E3146" s="10">
        <f t="array" ref="E3146">PERCENTILE(IF(ISERROR(D3146:D8145)=FALSE,D3146:D8145),CycleTimePercentile)</f>
        <v>0</v>
      </c>
      <c r="F3146" s="2" t="e">
        <f xml:space="preserve"> IF(Calculations!C3146 = DefectTypeString,  IFERROR(Calculations!J3146,""), NA())</f>
        <v>#N/A</v>
      </c>
      <c r="G3146" s="10">
        <f t="array" ref="G3146">PERCENTILE(IF(ISERROR(F3146:F8145)=FALSE,F3146:F8145),CycleTimePercentile)</f>
        <v>0</v>
      </c>
      <c r="H3146" s="2" t="e">
        <f ca="1" xml:space="preserve"> IF(OR(Calculations!C3146 = "",Calculations!C3146 = WorkTypeString),  Calculations!K3146, NA())</f>
        <v>#N/A</v>
      </c>
      <c r="I3146" s="2" t="e">
        <f xml:space="preserve"> IF(Calculations!C3146 = DefectTypeString,  Calculations!K3146, NA())</f>
        <v>#N/A</v>
      </c>
    </row>
    <row r="3147" spans="1:9" x14ac:dyDescent="0.25">
      <c r="A3147" s="8" t="str">
        <f>Calculations!A3147</f>
        <v/>
      </c>
      <c r="B3147" s="2" t="str">
        <f t="shared" si="54"/>
        <v/>
      </c>
      <c r="C3147" s="10" t="str">
        <f>IFERROR(Calculations!J3147,"")</f>
        <v/>
      </c>
      <c r="D3147" s="10" t="str">
        <f xml:space="preserve"> IF(OR(Calculations!C3147 = "",Calculations!C3147 = WorkTypeString),  IFERROR(Calculations!J3147,""), NA())</f>
        <v/>
      </c>
      <c r="E3147" s="10">
        <f t="array" ref="E3147">PERCENTILE(IF(ISERROR(D3147:D8146)=FALSE,D3147:D8146),CycleTimePercentile)</f>
        <v>0</v>
      </c>
      <c r="F3147" s="2" t="e">
        <f xml:space="preserve"> IF(Calculations!C3147 = DefectTypeString,  IFERROR(Calculations!J3147,""), NA())</f>
        <v>#N/A</v>
      </c>
      <c r="G3147" s="10">
        <f t="array" ref="G3147">PERCENTILE(IF(ISERROR(F3147:F8146)=FALSE,F3147:F8146),CycleTimePercentile)</f>
        <v>0</v>
      </c>
      <c r="H3147" s="2" t="e">
        <f ca="1" xml:space="preserve"> IF(OR(Calculations!C3147 = "",Calculations!C3147 = WorkTypeString),  Calculations!K3147, NA())</f>
        <v>#N/A</v>
      </c>
      <c r="I3147" s="2" t="e">
        <f xml:space="preserve"> IF(Calculations!C3147 = DefectTypeString,  Calculations!K3147, NA())</f>
        <v>#N/A</v>
      </c>
    </row>
    <row r="3148" spans="1:9" x14ac:dyDescent="0.25">
      <c r="A3148" s="8" t="str">
        <f>Calculations!A3148</f>
        <v/>
      </c>
      <c r="B3148" s="2" t="str">
        <f t="shared" si="54"/>
        <v/>
      </c>
      <c r="C3148" s="10" t="str">
        <f>IFERROR(Calculations!J3148,"")</f>
        <v/>
      </c>
      <c r="D3148" s="10" t="str">
        <f xml:space="preserve"> IF(OR(Calculations!C3148 = "",Calculations!C3148 = WorkTypeString),  IFERROR(Calculations!J3148,""), NA())</f>
        <v/>
      </c>
      <c r="E3148" s="10">
        <f t="array" ref="E3148">PERCENTILE(IF(ISERROR(D3148:D8147)=FALSE,D3148:D8147),CycleTimePercentile)</f>
        <v>0</v>
      </c>
      <c r="F3148" s="2" t="e">
        <f xml:space="preserve"> IF(Calculations!C3148 = DefectTypeString,  IFERROR(Calculations!J3148,""), NA())</f>
        <v>#N/A</v>
      </c>
      <c r="G3148" s="10">
        <f t="array" ref="G3148">PERCENTILE(IF(ISERROR(F3148:F8147)=FALSE,F3148:F8147),CycleTimePercentile)</f>
        <v>0</v>
      </c>
      <c r="H3148" s="2" t="e">
        <f ca="1" xml:space="preserve"> IF(OR(Calculations!C3148 = "",Calculations!C3148 = WorkTypeString),  Calculations!K3148, NA())</f>
        <v>#N/A</v>
      </c>
      <c r="I3148" s="2" t="e">
        <f xml:space="preserve"> IF(Calculations!C3148 = DefectTypeString,  Calculations!K3148, NA())</f>
        <v>#N/A</v>
      </c>
    </row>
    <row r="3149" spans="1:9" x14ac:dyDescent="0.25">
      <c r="A3149" s="8" t="str">
        <f>Calculations!A3149</f>
        <v/>
      </c>
      <c r="B3149" s="2" t="str">
        <f t="shared" si="54"/>
        <v/>
      </c>
      <c r="C3149" s="10" t="str">
        <f>IFERROR(Calculations!J3149,"")</f>
        <v/>
      </c>
      <c r="D3149" s="10" t="str">
        <f xml:space="preserve"> IF(OR(Calculations!C3149 = "",Calculations!C3149 = WorkTypeString),  IFERROR(Calculations!J3149,""), NA())</f>
        <v/>
      </c>
      <c r="E3149" s="10">
        <f t="array" ref="E3149">PERCENTILE(IF(ISERROR(D3149:D8148)=FALSE,D3149:D8148),CycleTimePercentile)</f>
        <v>0</v>
      </c>
      <c r="F3149" s="2" t="e">
        <f xml:space="preserve"> IF(Calculations!C3149 = DefectTypeString,  IFERROR(Calculations!J3149,""), NA())</f>
        <v>#N/A</v>
      </c>
      <c r="G3149" s="10">
        <f t="array" ref="G3149">PERCENTILE(IF(ISERROR(F3149:F8148)=FALSE,F3149:F8148),CycleTimePercentile)</f>
        <v>0</v>
      </c>
      <c r="H3149" s="2" t="e">
        <f ca="1" xml:space="preserve"> IF(OR(Calculations!C3149 = "",Calculations!C3149 = WorkTypeString),  Calculations!K3149, NA())</f>
        <v>#N/A</v>
      </c>
      <c r="I3149" s="2" t="e">
        <f xml:space="preserve"> IF(Calculations!C3149 = DefectTypeString,  Calculations!K3149, NA())</f>
        <v>#N/A</v>
      </c>
    </row>
    <row r="3150" spans="1:9" x14ac:dyDescent="0.25">
      <c r="A3150" s="8" t="str">
        <f>Calculations!A3150</f>
        <v/>
      </c>
      <c r="B3150" s="2" t="str">
        <f t="shared" si="54"/>
        <v/>
      </c>
      <c r="C3150" s="10" t="str">
        <f>IFERROR(Calculations!J3150,"")</f>
        <v/>
      </c>
      <c r="D3150" s="10" t="str">
        <f xml:space="preserve"> IF(OR(Calculations!C3150 = "",Calculations!C3150 = WorkTypeString),  IFERROR(Calculations!J3150,""), NA())</f>
        <v/>
      </c>
      <c r="E3150" s="10">
        <f t="array" ref="E3150">PERCENTILE(IF(ISERROR(D3150:D8149)=FALSE,D3150:D8149),CycleTimePercentile)</f>
        <v>0</v>
      </c>
      <c r="F3150" s="2" t="e">
        <f xml:space="preserve"> IF(Calculations!C3150 = DefectTypeString,  IFERROR(Calculations!J3150,""), NA())</f>
        <v>#N/A</v>
      </c>
      <c r="G3150" s="10">
        <f t="array" ref="G3150">PERCENTILE(IF(ISERROR(F3150:F8149)=FALSE,F3150:F8149),CycleTimePercentile)</f>
        <v>0</v>
      </c>
      <c r="H3150" s="2" t="e">
        <f ca="1" xml:space="preserve"> IF(OR(Calculations!C3150 = "",Calculations!C3150 = WorkTypeString),  Calculations!K3150, NA())</f>
        <v>#N/A</v>
      </c>
      <c r="I3150" s="2" t="e">
        <f xml:space="preserve"> IF(Calculations!C3150 = DefectTypeString,  Calculations!K3150, NA())</f>
        <v>#N/A</v>
      </c>
    </row>
    <row r="3151" spans="1:9" x14ac:dyDescent="0.25">
      <c r="A3151" s="8" t="str">
        <f>Calculations!A3151</f>
        <v/>
      </c>
      <c r="B3151" s="2" t="str">
        <f t="shared" si="54"/>
        <v/>
      </c>
      <c r="C3151" s="10" t="str">
        <f>IFERROR(Calculations!J3151,"")</f>
        <v/>
      </c>
      <c r="D3151" s="10" t="str">
        <f xml:space="preserve"> IF(OR(Calculations!C3151 = "",Calculations!C3151 = WorkTypeString),  IFERROR(Calculations!J3151,""), NA())</f>
        <v/>
      </c>
      <c r="E3151" s="10">
        <f t="array" ref="E3151">PERCENTILE(IF(ISERROR(D3151:D8150)=FALSE,D3151:D8150),CycleTimePercentile)</f>
        <v>0</v>
      </c>
      <c r="F3151" s="2" t="e">
        <f xml:space="preserve"> IF(Calculations!C3151 = DefectTypeString,  IFERROR(Calculations!J3151,""), NA())</f>
        <v>#N/A</v>
      </c>
      <c r="G3151" s="10">
        <f t="array" ref="G3151">PERCENTILE(IF(ISERROR(F3151:F8150)=FALSE,F3151:F8150),CycleTimePercentile)</f>
        <v>0</v>
      </c>
      <c r="H3151" s="2" t="e">
        <f ca="1" xml:space="preserve"> IF(OR(Calculations!C3151 = "",Calculations!C3151 = WorkTypeString),  Calculations!K3151, NA())</f>
        <v>#N/A</v>
      </c>
      <c r="I3151" s="2" t="e">
        <f xml:space="preserve"> IF(Calculations!C3151 = DefectTypeString,  Calculations!K3151, NA())</f>
        <v>#N/A</v>
      </c>
    </row>
    <row r="3152" spans="1:9" x14ac:dyDescent="0.25">
      <c r="A3152" s="8" t="str">
        <f>Calculations!A3152</f>
        <v/>
      </c>
      <c r="B3152" s="2" t="str">
        <f t="shared" si="54"/>
        <v/>
      </c>
      <c r="C3152" s="10" t="str">
        <f>IFERROR(Calculations!J3152,"")</f>
        <v/>
      </c>
      <c r="D3152" s="10" t="str">
        <f xml:space="preserve"> IF(OR(Calculations!C3152 = "",Calculations!C3152 = WorkTypeString),  IFERROR(Calculations!J3152,""), NA())</f>
        <v/>
      </c>
      <c r="E3152" s="10">
        <f t="array" ref="E3152">PERCENTILE(IF(ISERROR(D3152:D8151)=FALSE,D3152:D8151),CycleTimePercentile)</f>
        <v>0</v>
      </c>
      <c r="F3152" s="2" t="e">
        <f xml:space="preserve"> IF(Calculations!C3152 = DefectTypeString,  IFERROR(Calculations!J3152,""), NA())</f>
        <v>#N/A</v>
      </c>
      <c r="G3152" s="10">
        <f t="array" ref="G3152">PERCENTILE(IF(ISERROR(F3152:F8151)=FALSE,F3152:F8151),CycleTimePercentile)</f>
        <v>0</v>
      </c>
      <c r="H3152" s="2" t="e">
        <f ca="1" xml:space="preserve"> IF(OR(Calculations!C3152 = "",Calculations!C3152 = WorkTypeString),  Calculations!K3152, NA())</f>
        <v>#N/A</v>
      </c>
      <c r="I3152" s="2" t="e">
        <f xml:space="preserve"> IF(Calculations!C3152 = DefectTypeString,  Calculations!K3152, NA())</f>
        <v>#N/A</v>
      </c>
    </row>
    <row r="3153" spans="1:9" x14ac:dyDescent="0.25">
      <c r="A3153" s="8" t="str">
        <f>Calculations!A3153</f>
        <v/>
      </c>
      <c r="B3153" s="2" t="str">
        <f t="shared" si="54"/>
        <v/>
      </c>
      <c r="C3153" s="10" t="str">
        <f>IFERROR(Calculations!J3153,"")</f>
        <v/>
      </c>
      <c r="D3153" s="10" t="str">
        <f xml:space="preserve"> IF(OR(Calculations!C3153 = "",Calculations!C3153 = WorkTypeString),  IFERROR(Calculations!J3153,""), NA())</f>
        <v/>
      </c>
      <c r="E3153" s="10">
        <f t="array" ref="E3153">PERCENTILE(IF(ISERROR(D3153:D8152)=FALSE,D3153:D8152),CycleTimePercentile)</f>
        <v>0</v>
      </c>
      <c r="F3153" s="2" t="e">
        <f xml:space="preserve"> IF(Calculations!C3153 = DefectTypeString,  IFERROR(Calculations!J3153,""), NA())</f>
        <v>#N/A</v>
      </c>
      <c r="G3153" s="10">
        <f t="array" ref="G3153">PERCENTILE(IF(ISERROR(F3153:F8152)=FALSE,F3153:F8152),CycleTimePercentile)</f>
        <v>0</v>
      </c>
      <c r="H3153" s="2" t="e">
        <f ca="1" xml:space="preserve"> IF(OR(Calculations!C3153 = "",Calculations!C3153 = WorkTypeString),  Calculations!K3153, NA())</f>
        <v>#N/A</v>
      </c>
      <c r="I3153" s="2" t="e">
        <f xml:space="preserve"> IF(Calculations!C3153 = DefectTypeString,  Calculations!K3153, NA())</f>
        <v>#N/A</v>
      </c>
    </row>
    <row r="3154" spans="1:9" x14ac:dyDescent="0.25">
      <c r="A3154" s="8" t="str">
        <f>Calculations!A3154</f>
        <v/>
      </c>
      <c r="B3154" s="2" t="str">
        <f t="shared" si="54"/>
        <v/>
      </c>
      <c r="C3154" s="10" t="str">
        <f>IFERROR(Calculations!J3154,"")</f>
        <v/>
      </c>
      <c r="D3154" s="10" t="str">
        <f xml:space="preserve"> IF(OR(Calculations!C3154 = "",Calculations!C3154 = WorkTypeString),  IFERROR(Calculations!J3154,""), NA())</f>
        <v/>
      </c>
      <c r="E3154" s="10">
        <f t="array" ref="E3154">PERCENTILE(IF(ISERROR(D3154:D8153)=FALSE,D3154:D8153),CycleTimePercentile)</f>
        <v>0</v>
      </c>
      <c r="F3154" s="2" t="e">
        <f xml:space="preserve"> IF(Calculations!C3154 = DefectTypeString,  IFERROR(Calculations!J3154,""), NA())</f>
        <v>#N/A</v>
      </c>
      <c r="G3154" s="10">
        <f t="array" ref="G3154">PERCENTILE(IF(ISERROR(F3154:F8153)=FALSE,F3154:F8153),CycleTimePercentile)</f>
        <v>0</v>
      </c>
      <c r="H3154" s="2" t="e">
        <f ca="1" xml:space="preserve"> IF(OR(Calculations!C3154 = "",Calculations!C3154 = WorkTypeString),  Calculations!K3154, NA())</f>
        <v>#N/A</v>
      </c>
      <c r="I3154" s="2" t="e">
        <f xml:space="preserve"> IF(Calculations!C3154 = DefectTypeString,  Calculations!K3154, NA())</f>
        <v>#N/A</v>
      </c>
    </row>
    <row r="3155" spans="1:9" x14ac:dyDescent="0.25">
      <c r="A3155" s="8" t="str">
        <f>Calculations!A3155</f>
        <v/>
      </c>
      <c r="B3155" s="2" t="str">
        <f t="shared" si="54"/>
        <v/>
      </c>
      <c r="C3155" s="10" t="str">
        <f>IFERROR(Calculations!J3155,"")</f>
        <v/>
      </c>
      <c r="D3155" s="10" t="str">
        <f xml:space="preserve"> IF(OR(Calculations!C3155 = "",Calculations!C3155 = WorkTypeString),  IFERROR(Calculations!J3155,""), NA())</f>
        <v/>
      </c>
      <c r="E3155" s="10">
        <f t="array" ref="E3155">PERCENTILE(IF(ISERROR(D3155:D8154)=FALSE,D3155:D8154),CycleTimePercentile)</f>
        <v>0</v>
      </c>
      <c r="F3155" s="2" t="e">
        <f xml:space="preserve"> IF(Calculations!C3155 = DefectTypeString,  IFERROR(Calculations!J3155,""), NA())</f>
        <v>#N/A</v>
      </c>
      <c r="G3155" s="10">
        <f t="array" ref="G3155">PERCENTILE(IF(ISERROR(F3155:F8154)=FALSE,F3155:F8154),CycleTimePercentile)</f>
        <v>0</v>
      </c>
      <c r="H3155" s="2" t="e">
        <f ca="1" xml:space="preserve"> IF(OR(Calculations!C3155 = "",Calculations!C3155 = WorkTypeString),  Calculations!K3155, NA())</f>
        <v>#N/A</v>
      </c>
      <c r="I3155" s="2" t="e">
        <f xml:space="preserve"> IF(Calculations!C3155 = DefectTypeString,  Calculations!K3155, NA())</f>
        <v>#N/A</v>
      </c>
    </row>
    <row r="3156" spans="1:9" x14ac:dyDescent="0.25">
      <c r="A3156" s="8" t="str">
        <f>Calculations!A3156</f>
        <v/>
      </c>
      <c r="B3156" s="2" t="str">
        <f t="shared" si="54"/>
        <v/>
      </c>
      <c r="C3156" s="10" t="str">
        <f>IFERROR(Calculations!J3156,"")</f>
        <v/>
      </c>
      <c r="D3156" s="10" t="str">
        <f xml:space="preserve"> IF(OR(Calculations!C3156 = "",Calculations!C3156 = WorkTypeString),  IFERROR(Calculations!J3156,""), NA())</f>
        <v/>
      </c>
      <c r="E3156" s="10">
        <f t="array" ref="E3156">PERCENTILE(IF(ISERROR(D3156:D8155)=FALSE,D3156:D8155),CycleTimePercentile)</f>
        <v>0</v>
      </c>
      <c r="F3156" s="2" t="e">
        <f xml:space="preserve"> IF(Calculations!C3156 = DefectTypeString,  IFERROR(Calculations!J3156,""), NA())</f>
        <v>#N/A</v>
      </c>
      <c r="G3156" s="10">
        <f t="array" ref="G3156">PERCENTILE(IF(ISERROR(F3156:F8155)=FALSE,F3156:F8155),CycleTimePercentile)</f>
        <v>0</v>
      </c>
      <c r="H3156" s="2" t="e">
        <f ca="1" xml:space="preserve"> IF(OR(Calculations!C3156 = "",Calculations!C3156 = WorkTypeString),  Calculations!K3156, NA())</f>
        <v>#N/A</v>
      </c>
      <c r="I3156" s="2" t="e">
        <f xml:space="preserve"> IF(Calculations!C3156 = DefectTypeString,  Calculations!K3156, NA())</f>
        <v>#N/A</v>
      </c>
    </row>
    <row r="3157" spans="1:9" x14ac:dyDescent="0.25">
      <c r="A3157" s="8" t="str">
        <f>Calculations!A3157</f>
        <v/>
      </c>
      <c r="B3157" s="2" t="str">
        <f t="shared" si="54"/>
        <v/>
      </c>
      <c r="C3157" s="10" t="str">
        <f>IFERROR(Calculations!J3157,"")</f>
        <v/>
      </c>
      <c r="D3157" s="10" t="str">
        <f xml:space="preserve"> IF(OR(Calculations!C3157 = "",Calculations!C3157 = WorkTypeString),  IFERROR(Calculations!J3157,""), NA())</f>
        <v/>
      </c>
      <c r="E3157" s="10">
        <f t="array" ref="E3157">PERCENTILE(IF(ISERROR(D3157:D8156)=FALSE,D3157:D8156),CycleTimePercentile)</f>
        <v>0</v>
      </c>
      <c r="F3157" s="2" t="e">
        <f xml:space="preserve"> IF(Calculations!C3157 = DefectTypeString,  IFERROR(Calculations!J3157,""), NA())</f>
        <v>#N/A</v>
      </c>
      <c r="G3157" s="10">
        <f t="array" ref="G3157">PERCENTILE(IF(ISERROR(F3157:F8156)=FALSE,F3157:F8156),CycleTimePercentile)</f>
        <v>0</v>
      </c>
      <c r="H3157" s="2" t="e">
        <f ca="1" xml:space="preserve"> IF(OR(Calculations!C3157 = "",Calculations!C3157 = WorkTypeString),  Calculations!K3157, NA())</f>
        <v>#N/A</v>
      </c>
      <c r="I3157" s="2" t="e">
        <f xml:space="preserve"> IF(Calculations!C3157 = DefectTypeString,  Calculations!K3157, NA())</f>
        <v>#N/A</v>
      </c>
    </row>
    <row r="3158" spans="1:9" x14ac:dyDescent="0.25">
      <c r="A3158" s="8" t="str">
        <f>Calculations!A3158</f>
        <v/>
      </c>
      <c r="B3158" s="2" t="str">
        <f t="shared" si="54"/>
        <v/>
      </c>
      <c r="C3158" s="10" t="str">
        <f>IFERROR(Calculations!J3158,"")</f>
        <v/>
      </c>
      <c r="D3158" s="10" t="str">
        <f xml:space="preserve"> IF(OR(Calculations!C3158 = "",Calculations!C3158 = WorkTypeString),  IFERROR(Calculations!J3158,""), NA())</f>
        <v/>
      </c>
      <c r="E3158" s="10">
        <f t="array" ref="E3158">PERCENTILE(IF(ISERROR(D3158:D8157)=FALSE,D3158:D8157),CycleTimePercentile)</f>
        <v>0</v>
      </c>
      <c r="F3158" s="2" t="e">
        <f xml:space="preserve"> IF(Calculations!C3158 = DefectTypeString,  IFERROR(Calculations!J3158,""), NA())</f>
        <v>#N/A</v>
      </c>
      <c r="G3158" s="10">
        <f t="array" ref="G3158">PERCENTILE(IF(ISERROR(F3158:F8157)=FALSE,F3158:F8157),CycleTimePercentile)</f>
        <v>0</v>
      </c>
      <c r="H3158" s="2" t="e">
        <f ca="1" xml:space="preserve"> IF(OR(Calculations!C3158 = "",Calculations!C3158 = WorkTypeString),  Calculations!K3158, NA())</f>
        <v>#N/A</v>
      </c>
      <c r="I3158" s="2" t="e">
        <f xml:space="preserve"> IF(Calculations!C3158 = DefectTypeString,  Calculations!K3158, NA())</f>
        <v>#N/A</v>
      </c>
    </row>
    <row r="3159" spans="1:9" x14ac:dyDescent="0.25">
      <c r="A3159" s="8" t="str">
        <f>Calculations!A3159</f>
        <v/>
      </c>
      <c r="B3159" s="2" t="str">
        <f t="shared" si="54"/>
        <v/>
      </c>
      <c r="C3159" s="10" t="str">
        <f>IFERROR(Calculations!J3159,"")</f>
        <v/>
      </c>
      <c r="D3159" s="10" t="str">
        <f xml:space="preserve"> IF(OR(Calculations!C3159 = "",Calculations!C3159 = WorkTypeString),  IFERROR(Calculations!J3159,""), NA())</f>
        <v/>
      </c>
      <c r="E3159" s="10">
        <f t="array" ref="E3159">PERCENTILE(IF(ISERROR(D3159:D8158)=FALSE,D3159:D8158),CycleTimePercentile)</f>
        <v>0</v>
      </c>
      <c r="F3159" s="2" t="e">
        <f xml:space="preserve"> IF(Calculations!C3159 = DefectTypeString,  IFERROR(Calculations!J3159,""), NA())</f>
        <v>#N/A</v>
      </c>
      <c r="G3159" s="10">
        <f t="array" ref="G3159">PERCENTILE(IF(ISERROR(F3159:F8158)=FALSE,F3159:F8158),CycleTimePercentile)</f>
        <v>0</v>
      </c>
      <c r="H3159" s="2" t="e">
        <f ca="1" xml:space="preserve"> IF(OR(Calculations!C3159 = "",Calculations!C3159 = WorkTypeString),  Calculations!K3159, NA())</f>
        <v>#N/A</v>
      </c>
      <c r="I3159" s="2" t="e">
        <f xml:space="preserve"> IF(Calculations!C3159 = DefectTypeString,  Calculations!K3159, NA())</f>
        <v>#N/A</v>
      </c>
    </row>
    <row r="3160" spans="1:9" x14ac:dyDescent="0.25">
      <c r="A3160" s="8" t="str">
        <f>Calculations!A3160</f>
        <v/>
      </c>
      <c r="B3160" s="2" t="str">
        <f t="shared" si="54"/>
        <v/>
      </c>
      <c r="C3160" s="10" t="str">
        <f>IFERROR(Calculations!J3160,"")</f>
        <v/>
      </c>
      <c r="D3160" s="10" t="str">
        <f xml:space="preserve"> IF(OR(Calculations!C3160 = "",Calculations!C3160 = WorkTypeString),  IFERROR(Calculations!J3160,""), NA())</f>
        <v/>
      </c>
      <c r="E3160" s="10">
        <f t="array" ref="E3160">PERCENTILE(IF(ISERROR(D3160:D8159)=FALSE,D3160:D8159),CycleTimePercentile)</f>
        <v>0</v>
      </c>
      <c r="F3160" s="2" t="e">
        <f xml:space="preserve"> IF(Calculations!C3160 = DefectTypeString,  IFERROR(Calculations!J3160,""), NA())</f>
        <v>#N/A</v>
      </c>
      <c r="G3160" s="10">
        <f t="array" ref="G3160">PERCENTILE(IF(ISERROR(F3160:F8159)=FALSE,F3160:F8159),CycleTimePercentile)</f>
        <v>0</v>
      </c>
      <c r="H3160" s="2" t="e">
        <f ca="1" xml:space="preserve"> IF(OR(Calculations!C3160 = "",Calculations!C3160 = WorkTypeString),  Calculations!K3160, NA())</f>
        <v>#N/A</v>
      </c>
      <c r="I3160" s="2" t="e">
        <f xml:space="preserve"> IF(Calculations!C3160 = DefectTypeString,  Calculations!K3160, NA())</f>
        <v>#N/A</v>
      </c>
    </row>
    <row r="3161" spans="1:9" x14ac:dyDescent="0.25">
      <c r="A3161" s="8" t="str">
        <f>Calculations!A3161</f>
        <v/>
      </c>
      <c r="B3161" s="2" t="str">
        <f t="shared" si="54"/>
        <v/>
      </c>
      <c r="C3161" s="10" t="str">
        <f>IFERROR(Calculations!J3161,"")</f>
        <v/>
      </c>
      <c r="D3161" s="10" t="str">
        <f xml:space="preserve"> IF(OR(Calculations!C3161 = "",Calculations!C3161 = WorkTypeString),  IFERROR(Calculations!J3161,""), NA())</f>
        <v/>
      </c>
      <c r="E3161" s="10">
        <f t="array" ref="E3161">PERCENTILE(IF(ISERROR(D3161:D8160)=FALSE,D3161:D8160),CycleTimePercentile)</f>
        <v>0</v>
      </c>
      <c r="F3161" s="2" t="e">
        <f xml:space="preserve"> IF(Calculations!C3161 = DefectTypeString,  IFERROR(Calculations!J3161,""), NA())</f>
        <v>#N/A</v>
      </c>
      <c r="G3161" s="10">
        <f t="array" ref="G3161">PERCENTILE(IF(ISERROR(F3161:F8160)=FALSE,F3161:F8160),CycleTimePercentile)</f>
        <v>0</v>
      </c>
      <c r="H3161" s="2" t="e">
        <f ca="1" xml:space="preserve"> IF(OR(Calculations!C3161 = "",Calculations!C3161 = WorkTypeString),  Calculations!K3161, NA())</f>
        <v>#N/A</v>
      </c>
      <c r="I3161" s="2" t="e">
        <f xml:space="preserve"> IF(Calculations!C3161 = DefectTypeString,  Calculations!K3161, NA())</f>
        <v>#N/A</v>
      </c>
    </row>
    <row r="3162" spans="1:9" x14ac:dyDescent="0.25">
      <c r="A3162" s="8" t="str">
        <f>Calculations!A3162</f>
        <v/>
      </c>
      <c r="B3162" s="2" t="str">
        <f t="shared" si="54"/>
        <v/>
      </c>
      <c r="C3162" s="10" t="str">
        <f>IFERROR(Calculations!J3162,"")</f>
        <v/>
      </c>
      <c r="D3162" s="10" t="str">
        <f xml:space="preserve"> IF(OR(Calculations!C3162 = "",Calculations!C3162 = WorkTypeString),  IFERROR(Calculations!J3162,""), NA())</f>
        <v/>
      </c>
      <c r="E3162" s="10">
        <f t="array" ref="E3162">PERCENTILE(IF(ISERROR(D3162:D8161)=FALSE,D3162:D8161),CycleTimePercentile)</f>
        <v>0</v>
      </c>
      <c r="F3162" s="2" t="e">
        <f xml:space="preserve"> IF(Calculations!C3162 = DefectTypeString,  IFERROR(Calculations!J3162,""), NA())</f>
        <v>#N/A</v>
      </c>
      <c r="G3162" s="10">
        <f t="array" ref="G3162">PERCENTILE(IF(ISERROR(F3162:F8161)=FALSE,F3162:F8161),CycleTimePercentile)</f>
        <v>0</v>
      </c>
      <c r="H3162" s="2" t="e">
        <f ca="1" xml:space="preserve"> IF(OR(Calculations!C3162 = "",Calculations!C3162 = WorkTypeString),  Calculations!K3162, NA())</f>
        <v>#N/A</v>
      </c>
      <c r="I3162" s="2" t="e">
        <f xml:space="preserve"> IF(Calculations!C3162 = DefectTypeString,  Calculations!K3162, NA())</f>
        <v>#N/A</v>
      </c>
    </row>
    <row r="3163" spans="1:9" x14ac:dyDescent="0.25">
      <c r="A3163" s="8" t="str">
        <f>Calculations!A3163</f>
        <v/>
      </c>
      <c r="B3163" s="2" t="str">
        <f t="shared" si="54"/>
        <v/>
      </c>
      <c r="C3163" s="10" t="str">
        <f>IFERROR(Calculations!J3163,"")</f>
        <v/>
      </c>
      <c r="D3163" s="10" t="str">
        <f xml:space="preserve"> IF(OR(Calculations!C3163 = "",Calculations!C3163 = WorkTypeString),  IFERROR(Calculations!J3163,""), NA())</f>
        <v/>
      </c>
      <c r="E3163" s="10">
        <f t="array" ref="E3163">PERCENTILE(IF(ISERROR(D3163:D8162)=FALSE,D3163:D8162),CycleTimePercentile)</f>
        <v>0</v>
      </c>
      <c r="F3163" s="2" t="e">
        <f xml:space="preserve"> IF(Calculations!C3163 = DefectTypeString,  IFERROR(Calculations!J3163,""), NA())</f>
        <v>#N/A</v>
      </c>
      <c r="G3163" s="10">
        <f t="array" ref="G3163">PERCENTILE(IF(ISERROR(F3163:F8162)=FALSE,F3163:F8162),CycleTimePercentile)</f>
        <v>0</v>
      </c>
      <c r="H3163" s="2" t="e">
        <f ca="1" xml:space="preserve"> IF(OR(Calculations!C3163 = "",Calculations!C3163 = WorkTypeString),  Calculations!K3163, NA())</f>
        <v>#N/A</v>
      </c>
      <c r="I3163" s="2" t="e">
        <f xml:space="preserve"> IF(Calculations!C3163 = DefectTypeString,  Calculations!K3163, NA())</f>
        <v>#N/A</v>
      </c>
    </row>
    <row r="3164" spans="1:9" x14ac:dyDescent="0.25">
      <c r="A3164" s="8" t="str">
        <f>Calculations!A3164</f>
        <v/>
      </c>
      <c r="B3164" s="2" t="str">
        <f t="shared" si="54"/>
        <v/>
      </c>
      <c r="C3164" s="10" t="str">
        <f>IFERROR(Calculations!J3164,"")</f>
        <v/>
      </c>
      <c r="D3164" s="10" t="str">
        <f xml:space="preserve"> IF(OR(Calculations!C3164 = "",Calculations!C3164 = WorkTypeString),  IFERROR(Calculations!J3164,""), NA())</f>
        <v/>
      </c>
      <c r="E3164" s="10">
        <f t="array" ref="E3164">PERCENTILE(IF(ISERROR(D3164:D8163)=FALSE,D3164:D8163),CycleTimePercentile)</f>
        <v>0</v>
      </c>
      <c r="F3164" s="2" t="e">
        <f xml:space="preserve"> IF(Calculations!C3164 = DefectTypeString,  IFERROR(Calculations!J3164,""), NA())</f>
        <v>#N/A</v>
      </c>
      <c r="G3164" s="10">
        <f t="array" ref="G3164">PERCENTILE(IF(ISERROR(F3164:F8163)=FALSE,F3164:F8163),CycleTimePercentile)</f>
        <v>0</v>
      </c>
      <c r="H3164" s="2" t="e">
        <f ca="1" xml:space="preserve"> IF(OR(Calculations!C3164 = "",Calculations!C3164 = WorkTypeString),  Calculations!K3164, NA())</f>
        <v>#N/A</v>
      </c>
      <c r="I3164" s="2" t="e">
        <f xml:space="preserve"> IF(Calculations!C3164 = DefectTypeString,  Calculations!K3164, NA())</f>
        <v>#N/A</v>
      </c>
    </row>
    <row r="3165" spans="1:9" x14ac:dyDescent="0.25">
      <c r="A3165" s="8" t="str">
        <f>Calculations!A3165</f>
        <v/>
      </c>
      <c r="B3165" s="2" t="str">
        <f t="shared" si="54"/>
        <v/>
      </c>
      <c r="C3165" s="10" t="str">
        <f>IFERROR(Calculations!J3165,"")</f>
        <v/>
      </c>
      <c r="D3165" s="10" t="str">
        <f xml:space="preserve"> IF(OR(Calculations!C3165 = "",Calculations!C3165 = WorkTypeString),  IFERROR(Calculations!J3165,""), NA())</f>
        <v/>
      </c>
      <c r="E3165" s="10">
        <f t="array" ref="E3165">PERCENTILE(IF(ISERROR(D3165:D8164)=FALSE,D3165:D8164),CycleTimePercentile)</f>
        <v>0</v>
      </c>
      <c r="F3165" s="2" t="e">
        <f xml:space="preserve"> IF(Calculations!C3165 = DefectTypeString,  IFERROR(Calculations!J3165,""), NA())</f>
        <v>#N/A</v>
      </c>
      <c r="G3165" s="10">
        <f t="array" ref="G3165">PERCENTILE(IF(ISERROR(F3165:F8164)=FALSE,F3165:F8164),CycleTimePercentile)</f>
        <v>0</v>
      </c>
      <c r="H3165" s="2" t="e">
        <f ca="1" xml:space="preserve"> IF(OR(Calculations!C3165 = "",Calculations!C3165 = WorkTypeString),  Calculations!K3165, NA())</f>
        <v>#N/A</v>
      </c>
      <c r="I3165" s="2" t="e">
        <f xml:space="preserve"> IF(Calculations!C3165 = DefectTypeString,  Calculations!K3165, NA())</f>
        <v>#N/A</v>
      </c>
    </row>
    <row r="3166" spans="1:9" x14ac:dyDescent="0.25">
      <c r="A3166" s="8" t="str">
        <f>Calculations!A3166</f>
        <v/>
      </c>
      <c r="B3166" s="2" t="str">
        <f t="shared" si="54"/>
        <v/>
      </c>
      <c r="C3166" s="10" t="str">
        <f>IFERROR(Calculations!J3166,"")</f>
        <v/>
      </c>
      <c r="D3166" s="10" t="str">
        <f xml:space="preserve"> IF(OR(Calculations!C3166 = "",Calculations!C3166 = WorkTypeString),  IFERROR(Calculations!J3166,""), NA())</f>
        <v/>
      </c>
      <c r="E3166" s="10">
        <f t="array" ref="E3166">PERCENTILE(IF(ISERROR(D3166:D8165)=FALSE,D3166:D8165),CycleTimePercentile)</f>
        <v>0</v>
      </c>
      <c r="F3166" s="2" t="e">
        <f xml:space="preserve"> IF(Calculations!C3166 = DefectTypeString,  IFERROR(Calculations!J3166,""), NA())</f>
        <v>#N/A</v>
      </c>
      <c r="G3166" s="10">
        <f t="array" ref="G3166">PERCENTILE(IF(ISERROR(F3166:F8165)=FALSE,F3166:F8165),CycleTimePercentile)</f>
        <v>0</v>
      </c>
      <c r="H3166" s="2" t="e">
        <f ca="1" xml:space="preserve"> IF(OR(Calculations!C3166 = "",Calculations!C3166 = WorkTypeString),  Calculations!K3166, NA())</f>
        <v>#N/A</v>
      </c>
      <c r="I3166" s="2" t="e">
        <f xml:space="preserve"> IF(Calculations!C3166 = DefectTypeString,  Calculations!K3166, NA())</f>
        <v>#N/A</v>
      </c>
    </row>
    <row r="3167" spans="1:9" x14ac:dyDescent="0.25">
      <c r="A3167" s="8" t="str">
        <f>Calculations!A3167</f>
        <v/>
      </c>
      <c r="B3167" s="2" t="str">
        <f t="shared" si="54"/>
        <v/>
      </c>
      <c r="C3167" s="10" t="str">
        <f>IFERROR(Calculations!J3167,"")</f>
        <v/>
      </c>
      <c r="D3167" s="10" t="str">
        <f xml:space="preserve"> IF(OR(Calculations!C3167 = "",Calculations!C3167 = WorkTypeString),  IFERROR(Calculations!J3167,""), NA())</f>
        <v/>
      </c>
      <c r="E3167" s="10">
        <f t="array" ref="E3167">PERCENTILE(IF(ISERROR(D3167:D8166)=FALSE,D3167:D8166),CycleTimePercentile)</f>
        <v>0</v>
      </c>
      <c r="F3167" s="2" t="e">
        <f xml:space="preserve"> IF(Calculations!C3167 = DefectTypeString,  IFERROR(Calculations!J3167,""), NA())</f>
        <v>#N/A</v>
      </c>
      <c r="G3167" s="10">
        <f t="array" ref="G3167">PERCENTILE(IF(ISERROR(F3167:F8166)=FALSE,F3167:F8166),CycleTimePercentile)</f>
        <v>0</v>
      </c>
      <c r="H3167" s="2" t="e">
        <f ca="1" xml:space="preserve"> IF(OR(Calculations!C3167 = "",Calculations!C3167 = WorkTypeString),  Calculations!K3167, NA())</f>
        <v>#N/A</v>
      </c>
      <c r="I3167" s="2" t="e">
        <f xml:space="preserve"> IF(Calculations!C3167 = DefectTypeString,  Calculations!K3167, NA())</f>
        <v>#N/A</v>
      </c>
    </row>
    <row r="3168" spans="1:9" x14ac:dyDescent="0.25">
      <c r="A3168" s="8" t="str">
        <f>Calculations!A3168</f>
        <v/>
      </c>
      <c r="B3168" s="2" t="str">
        <f t="shared" si="54"/>
        <v/>
      </c>
      <c r="C3168" s="10" t="str">
        <f>IFERROR(Calculations!J3168,"")</f>
        <v/>
      </c>
      <c r="D3168" s="10" t="str">
        <f xml:space="preserve"> IF(OR(Calculations!C3168 = "",Calculations!C3168 = WorkTypeString),  IFERROR(Calculations!J3168,""), NA())</f>
        <v/>
      </c>
      <c r="E3168" s="10">
        <f t="array" ref="E3168">PERCENTILE(IF(ISERROR(D3168:D8167)=FALSE,D3168:D8167),CycleTimePercentile)</f>
        <v>0</v>
      </c>
      <c r="F3168" s="2" t="e">
        <f xml:space="preserve"> IF(Calculations!C3168 = DefectTypeString,  IFERROR(Calculations!J3168,""), NA())</f>
        <v>#N/A</v>
      </c>
      <c r="G3168" s="10">
        <f t="array" ref="G3168">PERCENTILE(IF(ISERROR(F3168:F8167)=FALSE,F3168:F8167),CycleTimePercentile)</f>
        <v>0</v>
      </c>
      <c r="H3168" s="2" t="e">
        <f ca="1" xml:space="preserve"> IF(OR(Calculations!C3168 = "",Calculations!C3168 = WorkTypeString),  Calculations!K3168, NA())</f>
        <v>#N/A</v>
      </c>
      <c r="I3168" s="2" t="e">
        <f xml:space="preserve"> IF(Calculations!C3168 = DefectTypeString,  Calculations!K3168, NA())</f>
        <v>#N/A</v>
      </c>
    </row>
    <row r="3169" spans="1:9" x14ac:dyDescent="0.25">
      <c r="A3169" s="8" t="str">
        <f>Calculations!A3169</f>
        <v/>
      </c>
      <c r="B3169" s="2" t="str">
        <f t="shared" si="54"/>
        <v/>
      </c>
      <c r="C3169" s="10" t="str">
        <f>IFERROR(Calculations!J3169,"")</f>
        <v/>
      </c>
      <c r="D3169" s="10" t="str">
        <f xml:space="preserve"> IF(OR(Calculations!C3169 = "",Calculations!C3169 = WorkTypeString),  IFERROR(Calculations!J3169,""), NA())</f>
        <v/>
      </c>
      <c r="E3169" s="10">
        <f t="array" ref="E3169">PERCENTILE(IF(ISERROR(D3169:D8168)=FALSE,D3169:D8168),CycleTimePercentile)</f>
        <v>0</v>
      </c>
      <c r="F3169" s="2" t="e">
        <f xml:space="preserve"> IF(Calculations!C3169 = DefectTypeString,  IFERROR(Calculations!J3169,""), NA())</f>
        <v>#N/A</v>
      </c>
      <c r="G3169" s="10">
        <f t="array" ref="G3169">PERCENTILE(IF(ISERROR(F3169:F8168)=FALSE,F3169:F8168),CycleTimePercentile)</f>
        <v>0</v>
      </c>
      <c r="H3169" s="2" t="e">
        <f ca="1" xml:space="preserve"> IF(OR(Calculations!C3169 = "",Calculations!C3169 = WorkTypeString),  Calculations!K3169, NA())</f>
        <v>#N/A</v>
      </c>
      <c r="I3169" s="2" t="e">
        <f xml:space="preserve"> IF(Calculations!C3169 = DefectTypeString,  Calculations!K3169, NA())</f>
        <v>#N/A</v>
      </c>
    </row>
    <row r="3170" spans="1:9" x14ac:dyDescent="0.25">
      <c r="A3170" s="8" t="str">
        <f>Calculations!A3170</f>
        <v/>
      </c>
      <c r="B3170" s="2" t="str">
        <f t="shared" si="54"/>
        <v/>
      </c>
      <c r="C3170" s="10" t="str">
        <f>IFERROR(Calculations!J3170,"")</f>
        <v/>
      </c>
      <c r="D3170" s="10" t="str">
        <f xml:space="preserve"> IF(OR(Calculations!C3170 = "",Calculations!C3170 = WorkTypeString),  IFERROR(Calculations!J3170,""), NA())</f>
        <v/>
      </c>
      <c r="E3170" s="10">
        <f t="array" ref="E3170">PERCENTILE(IF(ISERROR(D3170:D8169)=FALSE,D3170:D8169),CycleTimePercentile)</f>
        <v>0</v>
      </c>
      <c r="F3170" s="2" t="e">
        <f xml:space="preserve"> IF(Calculations!C3170 = DefectTypeString,  IFERROR(Calculations!J3170,""), NA())</f>
        <v>#N/A</v>
      </c>
      <c r="G3170" s="10">
        <f t="array" ref="G3170">PERCENTILE(IF(ISERROR(F3170:F8169)=FALSE,F3170:F8169),CycleTimePercentile)</f>
        <v>0</v>
      </c>
      <c r="H3170" s="2" t="e">
        <f ca="1" xml:space="preserve"> IF(OR(Calculations!C3170 = "",Calculations!C3170 = WorkTypeString),  Calculations!K3170, NA())</f>
        <v>#N/A</v>
      </c>
      <c r="I3170" s="2" t="e">
        <f xml:space="preserve"> IF(Calculations!C3170 = DefectTypeString,  Calculations!K3170, NA())</f>
        <v>#N/A</v>
      </c>
    </row>
    <row r="3171" spans="1:9" x14ac:dyDescent="0.25">
      <c r="A3171" s="8" t="str">
        <f>Calculations!A3171</f>
        <v/>
      </c>
      <c r="B3171" s="2" t="str">
        <f t="shared" si="54"/>
        <v/>
      </c>
      <c r="C3171" s="10" t="str">
        <f>IFERROR(Calculations!J3171,"")</f>
        <v/>
      </c>
      <c r="D3171" s="10" t="str">
        <f xml:space="preserve"> IF(OR(Calculations!C3171 = "",Calculations!C3171 = WorkTypeString),  IFERROR(Calculations!J3171,""), NA())</f>
        <v/>
      </c>
      <c r="E3171" s="10">
        <f t="array" ref="E3171">PERCENTILE(IF(ISERROR(D3171:D8170)=FALSE,D3171:D8170),CycleTimePercentile)</f>
        <v>0</v>
      </c>
      <c r="F3171" s="2" t="e">
        <f xml:space="preserve"> IF(Calculations!C3171 = DefectTypeString,  IFERROR(Calculations!J3171,""), NA())</f>
        <v>#N/A</v>
      </c>
      <c r="G3171" s="10">
        <f t="array" ref="G3171">PERCENTILE(IF(ISERROR(F3171:F8170)=FALSE,F3171:F8170),CycleTimePercentile)</f>
        <v>0</v>
      </c>
      <c r="H3171" s="2" t="e">
        <f ca="1" xml:space="preserve"> IF(OR(Calculations!C3171 = "",Calculations!C3171 = WorkTypeString),  Calculations!K3171, NA())</f>
        <v>#N/A</v>
      </c>
      <c r="I3171" s="2" t="e">
        <f xml:space="preserve"> IF(Calculations!C3171 = DefectTypeString,  Calculations!K3171, NA())</f>
        <v>#N/A</v>
      </c>
    </row>
    <row r="3172" spans="1:9" x14ac:dyDescent="0.25">
      <c r="A3172" s="8" t="str">
        <f>Calculations!A3172</f>
        <v/>
      </c>
      <c r="B3172" s="2" t="str">
        <f t="shared" si="54"/>
        <v/>
      </c>
      <c r="C3172" s="10" t="str">
        <f>IFERROR(Calculations!J3172,"")</f>
        <v/>
      </c>
      <c r="D3172" s="10" t="str">
        <f xml:space="preserve"> IF(OR(Calculations!C3172 = "",Calculations!C3172 = WorkTypeString),  IFERROR(Calculations!J3172,""), NA())</f>
        <v/>
      </c>
      <c r="E3172" s="10">
        <f t="array" ref="E3172">PERCENTILE(IF(ISERROR(D3172:D8171)=FALSE,D3172:D8171),CycleTimePercentile)</f>
        <v>0</v>
      </c>
      <c r="F3172" s="2" t="e">
        <f xml:space="preserve"> IF(Calculations!C3172 = DefectTypeString,  IFERROR(Calculations!J3172,""), NA())</f>
        <v>#N/A</v>
      </c>
      <c r="G3172" s="10">
        <f t="array" ref="G3172">PERCENTILE(IF(ISERROR(F3172:F8171)=FALSE,F3172:F8171),CycleTimePercentile)</f>
        <v>0</v>
      </c>
      <c r="H3172" s="2" t="e">
        <f ca="1" xml:space="preserve"> IF(OR(Calculations!C3172 = "",Calculations!C3172 = WorkTypeString),  Calculations!K3172, NA())</f>
        <v>#N/A</v>
      </c>
      <c r="I3172" s="2" t="e">
        <f xml:space="preserve"> IF(Calculations!C3172 = DefectTypeString,  Calculations!K3172, NA())</f>
        <v>#N/A</v>
      </c>
    </row>
    <row r="3173" spans="1:9" x14ac:dyDescent="0.25">
      <c r="A3173" s="8" t="str">
        <f>Calculations!A3173</f>
        <v/>
      </c>
      <c r="B3173" s="2" t="str">
        <f t="shared" si="54"/>
        <v/>
      </c>
      <c r="C3173" s="10" t="str">
        <f>IFERROR(Calculations!J3173,"")</f>
        <v/>
      </c>
      <c r="D3173" s="10" t="str">
        <f xml:space="preserve"> IF(OR(Calculations!C3173 = "",Calculations!C3173 = WorkTypeString),  IFERROR(Calculations!J3173,""), NA())</f>
        <v/>
      </c>
      <c r="E3173" s="10">
        <f t="array" ref="E3173">PERCENTILE(IF(ISERROR(D3173:D8172)=FALSE,D3173:D8172),CycleTimePercentile)</f>
        <v>0</v>
      </c>
      <c r="F3173" s="2" t="e">
        <f xml:space="preserve"> IF(Calculations!C3173 = DefectTypeString,  IFERROR(Calculations!J3173,""), NA())</f>
        <v>#N/A</v>
      </c>
      <c r="G3173" s="10">
        <f t="array" ref="G3173">PERCENTILE(IF(ISERROR(F3173:F8172)=FALSE,F3173:F8172),CycleTimePercentile)</f>
        <v>0</v>
      </c>
      <c r="H3173" s="2" t="e">
        <f ca="1" xml:space="preserve"> IF(OR(Calculations!C3173 = "",Calculations!C3173 = WorkTypeString),  Calculations!K3173, NA())</f>
        <v>#N/A</v>
      </c>
      <c r="I3173" s="2" t="e">
        <f xml:space="preserve"> IF(Calculations!C3173 = DefectTypeString,  Calculations!K3173, NA())</f>
        <v>#N/A</v>
      </c>
    </row>
    <row r="3174" spans="1:9" x14ac:dyDescent="0.25">
      <c r="A3174" s="8" t="str">
        <f>Calculations!A3174</f>
        <v/>
      </c>
      <c r="B3174" s="2" t="str">
        <f t="shared" si="54"/>
        <v/>
      </c>
      <c r="C3174" s="10" t="str">
        <f>IFERROR(Calculations!J3174,"")</f>
        <v/>
      </c>
      <c r="D3174" s="10" t="str">
        <f xml:space="preserve"> IF(OR(Calculations!C3174 = "",Calculations!C3174 = WorkTypeString),  IFERROR(Calculations!J3174,""), NA())</f>
        <v/>
      </c>
      <c r="E3174" s="10">
        <f t="array" ref="E3174">PERCENTILE(IF(ISERROR(D3174:D8173)=FALSE,D3174:D8173),CycleTimePercentile)</f>
        <v>0</v>
      </c>
      <c r="F3174" s="2" t="e">
        <f xml:space="preserve"> IF(Calculations!C3174 = DefectTypeString,  IFERROR(Calculations!J3174,""), NA())</f>
        <v>#N/A</v>
      </c>
      <c r="G3174" s="10">
        <f t="array" ref="G3174">PERCENTILE(IF(ISERROR(F3174:F8173)=FALSE,F3174:F8173),CycleTimePercentile)</f>
        <v>0</v>
      </c>
      <c r="H3174" s="2" t="e">
        <f ca="1" xml:space="preserve"> IF(OR(Calculations!C3174 = "",Calculations!C3174 = WorkTypeString),  Calculations!K3174, NA())</f>
        <v>#N/A</v>
      </c>
      <c r="I3174" s="2" t="e">
        <f xml:space="preserve"> IF(Calculations!C3174 = DefectTypeString,  Calculations!K3174, NA())</f>
        <v>#N/A</v>
      </c>
    </row>
    <row r="3175" spans="1:9" x14ac:dyDescent="0.25">
      <c r="A3175" s="8" t="str">
        <f>Calculations!A3175</f>
        <v/>
      </c>
      <c r="B3175" s="2" t="str">
        <f t="shared" si="54"/>
        <v/>
      </c>
      <c r="C3175" s="10" t="str">
        <f>IFERROR(Calculations!J3175,"")</f>
        <v/>
      </c>
      <c r="D3175" s="10" t="str">
        <f xml:space="preserve"> IF(OR(Calculations!C3175 = "",Calculations!C3175 = WorkTypeString),  IFERROR(Calculations!J3175,""), NA())</f>
        <v/>
      </c>
      <c r="E3175" s="10">
        <f t="array" ref="E3175">PERCENTILE(IF(ISERROR(D3175:D8174)=FALSE,D3175:D8174),CycleTimePercentile)</f>
        <v>0</v>
      </c>
      <c r="F3175" s="2" t="e">
        <f xml:space="preserve"> IF(Calculations!C3175 = DefectTypeString,  IFERROR(Calculations!J3175,""), NA())</f>
        <v>#N/A</v>
      </c>
      <c r="G3175" s="10">
        <f t="array" ref="G3175">PERCENTILE(IF(ISERROR(F3175:F8174)=FALSE,F3175:F8174),CycleTimePercentile)</f>
        <v>0</v>
      </c>
      <c r="H3175" s="2" t="e">
        <f ca="1" xml:space="preserve"> IF(OR(Calculations!C3175 = "",Calculations!C3175 = WorkTypeString),  Calculations!K3175, NA())</f>
        <v>#N/A</v>
      </c>
      <c r="I3175" s="2" t="e">
        <f xml:space="preserve"> IF(Calculations!C3175 = DefectTypeString,  Calculations!K3175, NA())</f>
        <v>#N/A</v>
      </c>
    </row>
    <row r="3176" spans="1:9" x14ac:dyDescent="0.25">
      <c r="A3176" s="8" t="str">
        <f>Calculations!A3176</f>
        <v/>
      </c>
      <c r="B3176" s="2" t="str">
        <f t="shared" si="54"/>
        <v/>
      </c>
      <c r="C3176" s="10" t="str">
        <f>IFERROR(Calculations!J3176,"")</f>
        <v/>
      </c>
      <c r="D3176" s="10" t="str">
        <f xml:space="preserve"> IF(OR(Calculations!C3176 = "",Calculations!C3176 = WorkTypeString),  IFERROR(Calculations!J3176,""), NA())</f>
        <v/>
      </c>
      <c r="E3176" s="10">
        <f t="array" ref="E3176">PERCENTILE(IF(ISERROR(D3176:D8175)=FALSE,D3176:D8175),CycleTimePercentile)</f>
        <v>0</v>
      </c>
      <c r="F3176" s="2" t="e">
        <f xml:space="preserve"> IF(Calculations!C3176 = DefectTypeString,  IFERROR(Calculations!J3176,""), NA())</f>
        <v>#N/A</v>
      </c>
      <c r="G3176" s="10">
        <f t="array" ref="G3176">PERCENTILE(IF(ISERROR(F3176:F8175)=FALSE,F3176:F8175),CycleTimePercentile)</f>
        <v>0</v>
      </c>
      <c r="H3176" s="2" t="e">
        <f ca="1" xml:space="preserve"> IF(OR(Calculations!C3176 = "",Calculations!C3176 = WorkTypeString),  Calculations!K3176, NA())</f>
        <v>#N/A</v>
      </c>
      <c r="I3176" s="2" t="e">
        <f xml:space="preserve"> IF(Calculations!C3176 = DefectTypeString,  Calculations!K3176, NA())</f>
        <v>#N/A</v>
      </c>
    </row>
    <row r="3177" spans="1:9" x14ac:dyDescent="0.25">
      <c r="A3177" s="8" t="str">
        <f>Calculations!A3177</f>
        <v/>
      </c>
      <c r="B3177" s="2" t="str">
        <f t="shared" si="54"/>
        <v/>
      </c>
      <c r="C3177" s="10" t="str">
        <f>IFERROR(Calculations!J3177,"")</f>
        <v/>
      </c>
      <c r="D3177" s="10" t="str">
        <f xml:space="preserve"> IF(OR(Calculations!C3177 = "",Calculations!C3177 = WorkTypeString),  IFERROR(Calculations!J3177,""), NA())</f>
        <v/>
      </c>
      <c r="E3177" s="10">
        <f t="array" ref="E3177">PERCENTILE(IF(ISERROR(D3177:D8176)=FALSE,D3177:D8176),CycleTimePercentile)</f>
        <v>0</v>
      </c>
      <c r="F3177" s="2" t="e">
        <f xml:space="preserve"> IF(Calculations!C3177 = DefectTypeString,  IFERROR(Calculations!J3177,""), NA())</f>
        <v>#N/A</v>
      </c>
      <c r="G3177" s="10">
        <f t="array" ref="G3177">PERCENTILE(IF(ISERROR(F3177:F8176)=FALSE,F3177:F8176),CycleTimePercentile)</f>
        <v>0</v>
      </c>
      <c r="H3177" s="2" t="e">
        <f ca="1" xml:space="preserve"> IF(OR(Calculations!C3177 = "",Calculations!C3177 = WorkTypeString),  Calculations!K3177, NA())</f>
        <v>#N/A</v>
      </c>
      <c r="I3177" s="2" t="e">
        <f xml:space="preserve"> IF(Calculations!C3177 = DefectTypeString,  Calculations!K3177, NA())</f>
        <v>#N/A</v>
      </c>
    </row>
    <row r="3178" spans="1:9" x14ac:dyDescent="0.25">
      <c r="A3178" s="8" t="str">
        <f>Calculations!A3178</f>
        <v/>
      </c>
      <c r="B3178" s="2" t="str">
        <f t="shared" si="54"/>
        <v/>
      </c>
      <c r="C3178" s="10" t="str">
        <f>IFERROR(Calculations!J3178,"")</f>
        <v/>
      </c>
      <c r="D3178" s="10" t="str">
        <f xml:space="preserve"> IF(OR(Calculations!C3178 = "",Calculations!C3178 = WorkTypeString),  IFERROR(Calculations!J3178,""), NA())</f>
        <v/>
      </c>
      <c r="E3178" s="10">
        <f t="array" ref="E3178">PERCENTILE(IF(ISERROR(D3178:D8177)=FALSE,D3178:D8177),CycleTimePercentile)</f>
        <v>0</v>
      </c>
      <c r="F3178" s="2" t="e">
        <f xml:space="preserve"> IF(Calculations!C3178 = DefectTypeString,  IFERROR(Calculations!J3178,""), NA())</f>
        <v>#N/A</v>
      </c>
      <c r="G3178" s="10">
        <f t="array" ref="G3178">PERCENTILE(IF(ISERROR(F3178:F8177)=FALSE,F3178:F8177),CycleTimePercentile)</f>
        <v>0</v>
      </c>
      <c r="H3178" s="2" t="e">
        <f ca="1" xml:space="preserve"> IF(OR(Calculations!C3178 = "",Calculations!C3178 = WorkTypeString),  Calculations!K3178, NA())</f>
        <v>#N/A</v>
      </c>
      <c r="I3178" s="2" t="e">
        <f xml:space="preserve"> IF(Calculations!C3178 = DefectTypeString,  Calculations!K3178, NA())</f>
        <v>#N/A</v>
      </c>
    </row>
    <row r="3179" spans="1:9" x14ac:dyDescent="0.25">
      <c r="A3179" s="8" t="str">
        <f>Calculations!A3179</f>
        <v/>
      </c>
      <c r="B3179" s="2" t="str">
        <f t="shared" si="54"/>
        <v/>
      </c>
      <c r="C3179" s="10" t="str">
        <f>IFERROR(Calculations!J3179,"")</f>
        <v/>
      </c>
      <c r="D3179" s="10" t="str">
        <f xml:space="preserve"> IF(OR(Calculations!C3179 = "",Calculations!C3179 = WorkTypeString),  IFERROR(Calculations!J3179,""), NA())</f>
        <v/>
      </c>
      <c r="E3179" s="10">
        <f t="array" ref="E3179">PERCENTILE(IF(ISERROR(D3179:D8178)=FALSE,D3179:D8178),CycleTimePercentile)</f>
        <v>0</v>
      </c>
      <c r="F3179" s="2" t="e">
        <f xml:space="preserve"> IF(Calculations!C3179 = DefectTypeString,  IFERROR(Calculations!J3179,""), NA())</f>
        <v>#N/A</v>
      </c>
      <c r="G3179" s="10">
        <f t="array" ref="G3179">PERCENTILE(IF(ISERROR(F3179:F8178)=FALSE,F3179:F8178),CycleTimePercentile)</f>
        <v>0</v>
      </c>
      <c r="H3179" s="2" t="e">
        <f ca="1" xml:space="preserve"> IF(OR(Calculations!C3179 = "",Calculations!C3179 = WorkTypeString),  Calculations!K3179, NA())</f>
        <v>#N/A</v>
      </c>
      <c r="I3179" s="2" t="e">
        <f xml:space="preserve"> IF(Calculations!C3179 = DefectTypeString,  Calculations!K3179, NA())</f>
        <v>#N/A</v>
      </c>
    </row>
    <row r="3180" spans="1:9" x14ac:dyDescent="0.25">
      <c r="A3180" s="8" t="str">
        <f>Calculations!A3180</f>
        <v/>
      </c>
      <c r="B3180" s="2" t="str">
        <f t="shared" si="54"/>
        <v/>
      </c>
      <c r="C3180" s="10" t="str">
        <f>IFERROR(Calculations!J3180,"")</f>
        <v/>
      </c>
      <c r="D3180" s="10" t="str">
        <f xml:space="preserve"> IF(OR(Calculations!C3180 = "",Calculations!C3180 = WorkTypeString),  IFERROR(Calculations!J3180,""), NA())</f>
        <v/>
      </c>
      <c r="E3180" s="10">
        <f t="array" ref="E3180">PERCENTILE(IF(ISERROR(D3180:D8179)=FALSE,D3180:D8179),CycleTimePercentile)</f>
        <v>0</v>
      </c>
      <c r="F3180" s="2" t="e">
        <f xml:space="preserve"> IF(Calculations!C3180 = DefectTypeString,  IFERROR(Calculations!J3180,""), NA())</f>
        <v>#N/A</v>
      </c>
      <c r="G3180" s="10">
        <f t="array" ref="G3180">PERCENTILE(IF(ISERROR(F3180:F8179)=FALSE,F3180:F8179),CycleTimePercentile)</f>
        <v>0</v>
      </c>
      <c r="H3180" s="2" t="e">
        <f ca="1" xml:space="preserve"> IF(OR(Calculations!C3180 = "",Calculations!C3180 = WorkTypeString),  Calculations!K3180, NA())</f>
        <v>#N/A</v>
      </c>
      <c r="I3180" s="2" t="e">
        <f xml:space="preserve"> IF(Calculations!C3180 = DefectTypeString,  Calculations!K3180, NA())</f>
        <v>#N/A</v>
      </c>
    </row>
    <row r="3181" spans="1:9" x14ac:dyDescent="0.25">
      <c r="A3181" s="8" t="str">
        <f>Calculations!A3181</f>
        <v/>
      </c>
      <c r="B3181" s="2" t="str">
        <f t="shared" si="54"/>
        <v/>
      </c>
      <c r="C3181" s="10" t="str">
        <f>IFERROR(Calculations!J3181,"")</f>
        <v/>
      </c>
      <c r="D3181" s="10" t="str">
        <f xml:space="preserve"> IF(OR(Calculations!C3181 = "",Calculations!C3181 = WorkTypeString),  IFERROR(Calculations!J3181,""), NA())</f>
        <v/>
      </c>
      <c r="E3181" s="10">
        <f t="array" ref="E3181">PERCENTILE(IF(ISERROR(D3181:D8180)=FALSE,D3181:D8180),CycleTimePercentile)</f>
        <v>0</v>
      </c>
      <c r="F3181" s="2" t="e">
        <f xml:space="preserve"> IF(Calculations!C3181 = DefectTypeString,  IFERROR(Calculations!J3181,""), NA())</f>
        <v>#N/A</v>
      </c>
      <c r="G3181" s="10">
        <f t="array" ref="G3181">PERCENTILE(IF(ISERROR(F3181:F8180)=FALSE,F3181:F8180),CycleTimePercentile)</f>
        <v>0</v>
      </c>
      <c r="H3181" s="2" t="e">
        <f ca="1" xml:space="preserve"> IF(OR(Calculations!C3181 = "",Calculations!C3181 = WorkTypeString),  Calculations!K3181, NA())</f>
        <v>#N/A</v>
      </c>
      <c r="I3181" s="2" t="e">
        <f xml:space="preserve"> IF(Calculations!C3181 = DefectTypeString,  Calculations!K3181, NA())</f>
        <v>#N/A</v>
      </c>
    </row>
    <row r="3182" spans="1:9" x14ac:dyDescent="0.25">
      <c r="A3182" s="8" t="str">
        <f>Calculations!A3182</f>
        <v/>
      </c>
      <c r="B3182" s="2" t="str">
        <f t="shared" si="54"/>
        <v/>
      </c>
      <c r="C3182" s="10" t="str">
        <f>IFERROR(Calculations!J3182,"")</f>
        <v/>
      </c>
      <c r="D3182" s="10" t="str">
        <f xml:space="preserve"> IF(OR(Calculations!C3182 = "",Calculations!C3182 = WorkTypeString),  IFERROR(Calculations!J3182,""), NA())</f>
        <v/>
      </c>
      <c r="E3182" s="10">
        <f t="array" ref="E3182">PERCENTILE(IF(ISERROR(D3182:D8181)=FALSE,D3182:D8181),CycleTimePercentile)</f>
        <v>0</v>
      </c>
      <c r="F3182" s="2" t="e">
        <f xml:space="preserve"> IF(Calculations!C3182 = DefectTypeString,  IFERROR(Calculations!J3182,""), NA())</f>
        <v>#N/A</v>
      </c>
      <c r="G3182" s="10">
        <f t="array" ref="G3182">PERCENTILE(IF(ISERROR(F3182:F8181)=FALSE,F3182:F8181),CycleTimePercentile)</f>
        <v>0</v>
      </c>
      <c r="H3182" s="2" t="e">
        <f ca="1" xml:space="preserve"> IF(OR(Calculations!C3182 = "",Calculations!C3182 = WorkTypeString),  Calculations!K3182, NA())</f>
        <v>#N/A</v>
      </c>
      <c r="I3182" s="2" t="e">
        <f xml:space="preserve"> IF(Calculations!C3182 = DefectTypeString,  Calculations!K3182, NA())</f>
        <v>#N/A</v>
      </c>
    </row>
    <row r="3183" spans="1:9" x14ac:dyDescent="0.25">
      <c r="A3183" s="8" t="str">
        <f>Calculations!A3183</f>
        <v/>
      </c>
      <c r="B3183" s="2" t="str">
        <f t="shared" si="54"/>
        <v/>
      </c>
      <c r="C3183" s="10" t="str">
        <f>IFERROR(Calculations!J3183,"")</f>
        <v/>
      </c>
      <c r="D3183" s="10" t="str">
        <f xml:space="preserve"> IF(OR(Calculations!C3183 = "",Calculations!C3183 = WorkTypeString),  IFERROR(Calculations!J3183,""), NA())</f>
        <v/>
      </c>
      <c r="E3183" s="10">
        <f t="array" ref="E3183">PERCENTILE(IF(ISERROR(D3183:D8182)=FALSE,D3183:D8182),CycleTimePercentile)</f>
        <v>0</v>
      </c>
      <c r="F3183" s="2" t="e">
        <f xml:space="preserve"> IF(Calculations!C3183 = DefectTypeString,  IFERROR(Calculations!J3183,""), NA())</f>
        <v>#N/A</v>
      </c>
      <c r="G3183" s="10">
        <f t="array" ref="G3183">PERCENTILE(IF(ISERROR(F3183:F8182)=FALSE,F3183:F8182),CycleTimePercentile)</f>
        <v>0</v>
      </c>
      <c r="H3183" s="2" t="e">
        <f ca="1" xml:space="preserve"> IF(OR(Calculations!C3183 = "",Calculations!C3183 = WorkTypeString),  Calculations!K3183, NA())</f>
        <v>#N/A</v>
      </c>
      <c r="I3183" s="2" t="e">
        <f xml:space="preserve"> IF(Calculations!C3183 = DefectTypeString,  Calculations!K3183, NA())</f>
        <v>#N/A</v>
      </c>
    </row>
    <row r="3184" spans="1:9" x14ac:dyDescent="0.25">
      <c r="A3184" s="8" t="str">
        <f>Calculations!A3184</f>
        <v/>
      </c>
      <c r="B3184" s="2" t="str">
        <f t="shared" si="54"/>
        <v/>
      </c>
      <c r="C3184" s="10" t="str">
        <f>IFERROR(Calculations!J3184,"")</f>
        <v/>
      </c>
      <c r="D3184" s="10" t="str">
        <f xml:space="preserve"> IF(OR(Calculations!C3184 = "",Calculations!C3184 = WorkTypeString),  IFERROR(Calculations!J3184,""), NA())</f>
        <v/>
      </c>
      <c r="E3184" s="10">
        <f t="array" ref="E3184">PERCENTILE(IF(ISERROR(D3184:D8183)=FALSE,D3184:D8183),CycleTimePercentile)</f>
        <v>0</v>
      </c>
      <c r="F3184" s="2" t="e">
        <f xml:space="preserve"> IF(Calculations!C3184 = DefectTypeString,  IFERROR(Calculations!J3184,""), NA())</f>
        <v>#N/A</v>
      </c>
      <c r="G3184" s="10">
        <f t="array" ref="G3184">PERCENTILE(IF(ISERROR(F3184:F8183)=FALSE,F3184:F8183),CycleTimePercentile)</f>
        <v>0</v>
      </c>
      <c r="H3184" s="2" t="e">
        <f ca="1" xml:space="preserve"> IF(OR(Calculations!C3184 = "",Calculations!C3184 = WorkTypeString),  Calculations!K3184, NA())</f>
        <v>#N/A</v>
      </c>
      <c r="I3184" s="2" t="e">
        <f xml:space="preserve"> IF(Calculations!C3184 = DefectTypeString,  Calculations!K3184, NA())</f>
        <v>#N/A</v>
      </c>
    </row>
    <row r="3185" spans="1:9" x14ac:dyDescent="0.25">
      <c r="A3185" s="8" t="str">
        <f>Calculations!A3185</f>
        <v/>
      </c>
      <c r="B3185" s="2" t="str">
        <f t="shared" si="54"/>
        <v/>
      </c>
      <c r="C3185" s="10" t="str">
        <f>IFERROR(Calculations!J3185,"")</f>
        <v/>
      </c>
      <c r="D3185" s="10" t="str">
        <f xml:space="preserve"> IF(OR(Calculations!C3185 = "",Calculations!C3185 = WorkTypeString),  IFERROR(Calculations!J3185,""), NA())</f>
        <v/>
      </c>
      <c r="E3185" s="10">
        <f t="array" ref="E3185">PERCENTILE(IF(ISERROR(D3185:D8184)=FALSE,D3185:D8184),CycleTimePercentile)</f>
        <v>0</v>
      </c>
      <c r="F3185" s="2" t="e">
        <f xml:space="preserve"> IF(Calculations!C3185 = DefectTypeString,  IFERROR(Calculations!J3185,""), NA())</f>
        <v>#N/A</v>
      </c>
      <c r="G3185" s="10">
        <f t="array" ref="G3185">PERCENTILE(IF(ISERROR(F3185:F8184)=FALSE,F3185:F8184),CycleTimePercentile)</f>
        <v>0</v>
      </c>
      <c r="H3185" s="2" t="e">
        <f ca="1" xml:space="preserve"> IF(OR(Calculations!C3185 = "",Calculations!C3185 = WorkTypeString),  Calculations!K3185, NA())</f>
        <v>#N/A</v>
      </c>
      <c r="I3185" s="2" t="e">
        <f xml:space="preserve"> IF(Calculations!C3185 = DefectTypeString,  Calculations!K3185, NA())</f>
        <v>#N/A</v>
      </c>
    </row>
    <row r="3186" spans="1:9" x14ac:dyDescent="0.25">
      <c r="A3186" s="8" t="str">
        <f>Calculations!A3186</f>
        <v/>
      </c>
      <c r="B3186" s="2" t="str">
        <f t="shared" si="54"/>
        <v/>
      </c>
      <c r="C3186" s="10" t="str">
        <f>IFERROR(Calculations!J3186,"")</f>
        <v/>
      </c>
      <c r="D3186" s="10" t="str">
        <f xml:space="preserve"> IF(OR(Calculations!C3186 = "",Calculations!C3186 = WorkTypeString),  IFERROR(Calculations!J3186,""), NA())</f>
        <v/>
      </c>
      <c r="E3186" s="10">
        <f t="array" ref="E3186">PERCENTILE(IF(ISERROR(D3186:D8185)=FALSE,D3186:D8185),CycleTimePercentile)</f>
        <v>0</v>
      </c>
      <c r="F3186" s="2" t="e">
        <f xml:space="preserve"> IF(Calculations!C3186 = DefectTypeString,  IFERROR(Calculations!J3186,""), NA())</f>
        <v>#N/A</v>
      </c>
      <c r="G3186" s="10">
        <f t="array" ref="G3186">PERCENTILE(IF(ISERROR(F3186:F8185)=FALSE,F3186:F8185),CycleTimePercentile)</f>
        <v>0</v>
      </c>
      <c r="H3186" s="2" t="e">
        <f ca="1" xml:space="preserve"> IF(OR(Calculations!C3186 = "",Calculations!C3186 = WorkTypeString),  Calculations!K3186, NA())</f>
        <v>#N/A</v>
      </c>
      <c r="I3186" s="2" t="e">
        <f xml:space="preserve"> IF(Calculations!C3186 = DefectTypeString,  Calculations!K3186, NA())</f>
        <v>#N/A</v>
      </c>
    </row>
    <row r="3187" spans="1:9" x14ac:dyDescent="0.25">
      <c r="A3187" s="8" t="str">
        <f>Calculations!A3187</f>
        <v/>
      </c>
      <c r="B3187" s="2" t="str">
        <f t="shared" si="54"/>
        <v/>
      </c>
      <c r="C3187" s="10" t="str">
        <f>IFERROR(Calculations!J3187,"")</f>
        <v/>
      </c>
      <c r="D3187" s="10" t="str">
        <f xml:space="preserve"> IF(OR(Calculations!C3187 = "",Calculations!C3187 = WorkTypeString),  IFERROR(Calculations!J3187,""), NA())</f>
        <v/>
      </c>
      <c r="E3187" s="10">
        <f t="array" ref="E3187">PERCENTILE(IF(ISERROR(D3187:D8186)=FALSE,D3187:D8186),CycleTimePercentile)</f>
        <v>0</v>
      </c>
      <c r="F3187" s="2" t="e">
        <f xml:space="preserve"> IF(Calculations!C3187 = DefectTypeString,  IFERROR(Calculations!J3187,""), NA())</f>
        <v>#N/A</v>
      </c>
      <c r="G3187" s="10">
        <f t="array" ref="G3187">PERCENTILE(IF(ISERROR(F3187:F8186)=FALSE,F3187:F8186),CycleTimePercentile)</f>
        <v>0</v>
      </c>
      <c r="H3187" s="2" t="e">
        <f ca="1" xml:space="preserve"> IF(OR(Calculations!C3187 = "",Calculations!C3187 = WorkTypeString),  Calculations!K3187, NA())</f>
        <v>#N/A</v>
      </c>
      <c r="I3187" s="2" t="e">
        <f xml:space="preserve"> IF(Calculations!C3187 = DefectTypeString,  Calculations!K3187, NA())</f>
        <v>#N/A</v>
      </c>
    </row>
    <row r="3188" spans="1:9" x14ac:dyDescent="0.25">
      <c r="A3188" s="8" t="str">
        <f>Calculations!A3188</f>
        <v/>
      </c>
      <c r="B3188" s="2" t="str">
        <f t="shared" si="54"/>
        <v/>
      </c>
      <c r="C3188" s="10" t="str">
        <f>IFERROR(Calculations!J3188,"")</f>
        <v/>
      </c>
      <c r="D3188" s="10" t="str">
        <f xml:space="preserve"> IF(OR(Calculations!C3188 = "",Calculations!C3188 = WorkTypeString),  IFERROR(Calculations!J3188,""), NA())</f>
        <v/>
      </c>
      <c r="E3188" s="10">
        <f t="array" ref="E3188">PERCENTILE(IF(ISERROR(D3188:D8187)=FALSE,D3188:D8187),CycleTimePercentile)</f>
        <v>0</v>
      </c>
      <c r="F3188" s="2" t="e">
        <f xml:space="preserve"> IF(Calculations!C3188 = DefectTypeString,  IFERROR(Calculations!J3188,""), NA())</f>
        <v>#N/A</v>
      </c>
      <c r="G3188" s="10">
        <f t="array" ref="G3188">PERCENTILE(IF(ISERROR(F3188:F8187)=FALSE,F3188:F8187),CycleTimePercentile)</f>
        <v>0</v>
      </c>
      <c r="H3188" s="2" t="e">
        <f ca="1" xml:space="preserve"> IF(OR(Calculations!C3188 = "",Calculations!C3188 = WorkTypeString),  Calculations!K3188, NA())</f>
        <v>#N/A</v>
      </c>
      <c r="I3188" s="2" t="e">
        <f xml:space="preserve"> IF(Calculations!C3188 = DefectTypeString,  Calculations!K3188, NA())</f>
        <v>#N/A</v>
      </c>
    </row>
    <row r="3189" spans="1:9" x14ac:dyDescent="0.25">
      <c r="A3189" s="8" t="str">
        <f>Calculations!A3189</f>
        <v/>
      </c>
      <c r="B3189" s="2" t="str">
        <f t="shared" si="54"/>
        <v/>
      </c>
      <c r="C3189" s="10" t="str">
        <f>IFERROR(Calculations!J3189,"")</f>
        <v/>
      </c>
      <c r="D3189" s="10" t="str">
        <f xml:space="preserve"> IF(OR(Calculations!C3189 = "",Calculations!C3189 = WorkTypeString),  IFERROR(Calculations!J3189,""), NA())</f>
        <v/>
      </c>
      <c r="E3189" s="10">
        <f t="array" ref="E3189">PERCENTILE(IF(ISERROR(D3189:D8188)=FALSE,D3189:D8188),CycleTimePercentile)</f>
        <v>0</v>
      </c>
      <c r="F3189" s="2" t="e">
        <f xml:space="preserve"> IF(Calculations!C3189 = DefectTypeString,  IFERROR(Calculations!J3189,""), NA())</f>
        <v>#N/A</v>
      </c>
      <c r="G3189" s="10">
        <f t="array" ref="G3189">PERCENTILE(IF(ISERROR(F3189:F8188)=FALSE,F3189:F8188),CycleTimePercentile)</f>
        <v>0</v>
      </c>
      <c r="H3189" s="2" t="e">
        <f ca="1" xml:space="preserve"> IF(OR(Calculations!C3189 = "",Calculations!C3189 = WorkTypeString),  Calculations!K3189, NA())</f>
        <v>#N/A</v>
      </c>
      <c r="I3189" s="2" t="e">
        <f xml:space="preserve"> IF(Calculations!C3189 = DefectTypeString,  Calculations!K3189, NA())</f>
        <v>#N/A</v>
      </c>
    </row>
    <row r="3190" spans="1:9" x14ac:dyDescent="0.25">
      <c r="A3190" s="8" t="str">
        <f>Calculations!A3190</f>
        <v/>
      </c>
      <c r="B3190" s="2" t="str">
        <f t="shared" si="54"/>
        <v/>
      </c>
      <c r="C3190" s="10" t="str">
        <f>IFERROR(Calculations!J3190,"")</f>
        <v/>
      </c>
      <c r="D3190" s="10" t="str">
        <f xml:space="preserve"> IF(OR(Calculations!C3190 = "",Calculations!C3190 = WorkTypeString),  IFERROR(Calculations!J3190,""), NA())</f>
        <v/>
      </c>
      <c r="E3190" s="10">
        <f t="array" ref="E3190">PERCENTILE(IF(ISERROR(D3190:D8189)=FALSE,D3190:D8189),CycleTimePercentile)</f>
        <v>0</v>
      </c>
      <c r="F3190" s="2" t="e">
        <f xml:space="preserve"> IF(Calculations!C3190 = DefectTypeString,  IFERROR(Calculations!J3190,""), NA())</f>
        <v>#N/A</v>
      </c>
      <c r="G3190" s="10">
        <f t="array" ref="G3190">PERCENTILE(IF(ISERROR(F3190:F8189)=FALSE,F3190:F8189),CycleTimePercentile)</f>
        <v>0</v>
      </c>
      <c r="H3190" s="2" t="e">
        <f ca="1" xml:space="preserve"> IF(OR(Calculations!C3190 = "",Calculations!C3190 = WorkTypeString),  Calculations!K3190, NA())</f>
        <v>#N/A</v>
      </c>
      <c r="I3190" s="2" t="e">
        <f xml:space="preserve"> IF(Calculations!C3190 = DefectTypeString,  Calculations!K3190, NA())</f>
        <v>#N/A</v>
      </c>
    </row>
    <row r="3191" spans="1:9" x14ac:dyDescent="0.25">
      <c r="A3191" s="8" t="str">
        <f>Calculations!A3191</f>
        <v/>
      </c>
      <c r="B3191" s="2" t="str">
        <f t="shared" si="54"/>
        <v/>
      </c>
      <c r="C3191" s="10" t="str">
        <f>IFERROR(Calculations!J3191,"")</f>
        <v/>
      </c>
      <c r="D3191" s="10" t="str">
        <f xml:space="preserve"> IF(OR(Calculations!C3191 = "",Calculations!C3191 = WorkTypeString),  IFERROR(Calculations!J3191,""), NA())</f>
        <v/>
      </c>
      <c r="E3191" s="10">
        <f t="array" ref="E3191">PERCENTILE(IF(ISERROR(D3191:D8190)=FALSE,D3191:D8190),CycleTimePercentile)</f>
        <v>0</v>
      </c>
      <c r="F3191" s="2" t="e">
        <f xml:space="preserve"> IF(Calculations!C3191 = DefectTypeString,  IFERROR(Calculations!J3191,""), NA())</f>
        <v>#N/A</v>
      </c>
      <c r="G3191" s="10">
        <f t="array" ref="G3191">PERCENTILE(IF(ISERROR(F3191:F8190)=FALSE,F3191:F8190),CycleTimePercentile)</f>
        <v>0</v>
      </c>
      <c r="H3191" s="2" t="e">
        <f ca="1" xml:space="preserve"> IF(OR(Calculations!C3191 = "",Calculations!C3191 = WorkTypeString),  Calculations!K3191, NA())</f>
        <v>#N/A</v>
      </c>
      <c r="I3191" s="2" t="e">
        <f xml:space="preserve"> IF(Calculations!C3191 = DefectTypeString,  Calculations!K3191, NA())</f>
        <v>#N/A</v>
      </c>
    </row>
    <row r="3192" spans="1:9" x14ac:dyDescent="0.25">
      <c r="A3192" s="8" t="str">
        <f>Calculations!A3192</f>
        <v/>
      </c>
      <c r="B3192" s="2" t="str">
        <f t="shared" si="54"/>
        <v/>
      </c>
      <c r="C3192" s="10" t="str">
        <f>IFERROR(Calculations!J3192,"")</f>
        <v/>
      </c>
      <c r="D3192" s="10" t="str">
        <f xml:space="preserve"> IF(OR(Calculations!C3192 = "",Calculations!C3192 = WorkTypeString),  IFERROR(Calculations!J3192,""), NA())</f>
        <v/>
      </c>
      <c r="E3192" s="10">
        <f t="array" ref="E3192">PERCENTILE(IF(ISERROR(D3192:D8191)=FALSE,D3192:D8191),CycleTimePercentile)</f>
        <v>0</v>
      </c>
      <c r="F3192" s="2" t="e">
        <f xml:space="preserve"> IF(Calculations!C3192 = DefectTypeString,  IFERROR(Calculations!J3192,""), NA())</f>
        <v>#N/A</v>
      </c>
      <c r="G3192" s="10">
        <f t="array" ref="G3192">PERCENTILE(IF(ISERROR(F3192:F8191)=FALSE,F3192:F8191),CycleTimePercentile)</f>
        <v>0</v>
      </c>
      <c r="H3192" s="2" t="e">
        <f ca="1" xml:space="preserve"> IF(OR(Calculations!C3192 = "",Calculations!C3192 = WorkTypeString),  Calculations!K3192, NA())</f>
        <v>#N/A</v>
      </c>
      <c r="I3192" s="2" t="e">
        <f xml:space="preserve"> IF(Calculations!C3192 = DefectTypeString,  Calculations!K3192, NA())</f>
        <v>#N/A</v>
      </c>
    </row>
    <row r="3193" spans="1:9" x14ac:dyDescent="0.25">
      <c r="A3193" s="8" t="str">
        <f>Calculations!A3193</f>
        <v/>
      </c>
      <c r="B3193" s="2" t="str">
        <f t="shared" si="54"/>
        <v/>
      </c>
      <c r="C3193" s="10" t="str">
        <f>IFERROR(Calculations!J3193,"")</f>
        <v/>
      </c>
      <c r="D3193" s="10" t="str">
        <f xml:space="preserve"> IF(OR(Calculations!C3193 = "",Calculations!C3193 = WorkTypeString),  IFERROR(Calculations!J3193,""), NA())</f>
        <v/>
      </c>
      <c r="E3193" s="10">
        <f t="array" ref="E3193">PERCENTILE(IF(ISERROR(D3193:D8192)=FALSE,D3193:D8192),CycleTimePercentile)</f>
        <v>0</v>
      </c>
      <c r="F3193" s="2" t="e">
        <f xml:space="preserve"> IF(Calculations!C3193 = DefectTypeString,  IFERROR(Calculations!J3193,""), NA())</f>
        <v>#N/A</v>
      </c>
      <c r="G3193" s="10">
        <f t="array" ref="G3193">PERCENTILE(IF(ISERROR(F3193:F8192)=FALSE,F3193:F8192),CycleTimePercentile)</f>
        <v>0</v>
      </c>
      <c r="H3193" s="2" t="e">
        <f ca="1" xml:space="preserve"> IF(OR(Calculations!C3193 = "",Calculations!C3193 = WorkTypeString),  Calculations!K3193, NA())</f>
        <v>#N/A</v>
      </c>
      <c r="I3193" s="2" t="e">
        <f xml:space="preserve"> IF(Calculations!C3193 = DefectTypeString,  Calculations!K3193, NA())</f>
        <v>#N/A</v>
      </c>
    </row>
    <row r="3194" spans="1:9" x14ac:dyDescent="0.25">
      <c r="A3194" s="8" t="str">
        <f>Calculations!A3194</f>
        <v/>
      </c>
      <c r="B3194" s="2" t="str">
        <f t="shared" si="54"/>
        <v/>
      </c>
      <c r="C3194" s="10" t="str">
        <f>IFERROR(Calculations!J3194,"")</f>
        <v/>
      </c>
      <c r="D3194" s="10" t="str">
        <f xml:space="preserve"> IF(OR(Calculations!C3194 = "",Calculations!C3194 = WorkTypeString),  IFERROR(Calculations!J3194,""), NA())</f>
        <v/>
      </c>
      <c r="E3194" s="10">
        <f t="array" ref="E3194">PERCENTILE(IF(ISERROR(D3194:D8193)=FALSE,D3194:D8193),CycleTimePercentile)</f>
        <v>0</v>
      </c>
      <c r="F3194" s="2" t="e">
        <f xml:space="preserve"> IF(Calculations!C3194 = DefectTypeString,  IFERROR(Calculations!J3194,""), NA())</f>
        <v>#N/A</v>
      </c>
      <c r="G3194" s="10">
        <f t="array" ref="G3194">PERCENTILE(IF(ISERROR(F3194:F8193)=FALSE,F3194:F8193),CycleTimePercentile)</f>
        <v>0</v>
      </c>
      <c r="H3194" s="2" t="e">
        <f ca="1" xml:space="preserve"> IF(OR(Calculations!C3194 = "",Calculations!C3194 = WorkTypeString),  Calculations!K3194, NA())</f>
        <v>#N/A</v>
      </c>
      <c r="I3194" s="2" t="e">
        <f xml:space="preserve"> IF(Calculations!C3194 = DefectTypeString,  Calculations!K3194, NA())</f>
        <v>#N/A</v>
      </c>
    </row>
    <row r="3195" spans="1:9" x14ac:dyDescent="0.25">
      <c r="A3195" s="8" t="str">
        <f>Calculations!A3195</f>
        <v/>
      </c>
      <c r="B3195" s="2" t="str">
        <f t="shared" si="54"/>
        <v/>
      </c>
      <c r="C3195" s="10" t="str">
        <f>IFERROR(Calculations!J3195,"")</f>
        <v/>
      </c>
      <c r="D3195" s="10" t="str">
        <f xml:space="preserve"> IF(OR(Calculations!C3195 = "",Calculations!C3195 = WorkTypeString),  IFERROR(Calculations!J3195,""), NA())</f>
        <v/>
      </c>
      <c r="E3195" s="10">
        <f t="array" ref="E3195">PERCENTILE(IF(ISERROR(D3195:D8194)=FALSE,D3195:D8194),CycleTimePercentile)</f>
        <v>0</v>
      </c>
      <c r="F3195" s="2" t="e">
        <f xml:space="preserve"> IF(Calculations!C3195 = DefectTypeString,  IFERROR(Calculations!J3195,""), NA())</f>
        <v>#N/A</v>
      </c>
      <c r="G3195" s="10">
        <f t="array" ref="G3195">PERCENTILE(IF(ISERROR(F3195:F8194)=FALSE,F3195:F8194),CycleTimePercentile)</f>
        <v>0</v>
      </c>
      <c r="H3195" s="2" t="e">
        <f ca="1" xml:space="preserve"> IF(OR(Calculations!C3195 = "",Calculations!C3195 = WorkTypeString),  Calculations!K3195, NA())</f>
        <v>#N/A</v>
      </c>
      <c r="I3195" s="2" t="e">
        <f xml:space="preserve"> IF(Calculations!C3195 = DefectTypeString,  Calculations!K3195, NA())</f>
        <v>#N/A</v>
      </c>
    </row>
    <row r="3196" spans="1:9" x14ac:dyDescent="0.25">
      <c r="A3196" s="8" t="str">
        <f>Calculations!A3196</f>
        <v/>
      </c>
      <c r="B3196" s="2" t="str">
        <f t="shared" si="54"/>
        <v/>
      </c>
      <c r="C3196" s="10" t="str">
        <f>IFERROR(Calculations!J3196,"")</f>
        <v/>
      </c>
      <c r="D3196" s="10" t="str">
        <f xml:space="preserve"> IF(OR(Calculations!C3196 = "",Calculations!C3196 = WorkTypeString),  IFERROR(Calculations!J3196,""), NA())</f>
        <v/>
      </c>
      <c r="E3196" s="10">
        <f t="array" ref="E3196">PERCENTILE(IF(ISERROR(D3196:D8195)=FALSE,D3196:D8195),CycleTimePercentile)</f>
        <v>0</v>
      </c>
      <c r="F3196" s="2" t="e">
        <f xml:space="preserve"> IF(Calculations!C3196 = DefectTypeString,  IFERROR(Calculations!J3196,""), NA())</f>
        <v>#N/A</v>
      </c>
      <c r="G3196" s="10">
        <f t="array" ref="G3196">PERCENTILE(IF(ISERROR(F3196:F8195)=FALSE,F3196:F8195),CycleTimePercentile)</f>
        <v>0</v>
      </c>
      <c r="H3196" s="2" t="e">
        <f ca="1" xml:space="preserve"> IF(OR(Calculations!C3196 = "",Calculations!C3196 = WorkTypeString),  Calculations!K3196, NA())</f>
        <v>#N/A</v>
      </c>
      <c r="I3196" s="2" t="e">
        <f xml:space="preserve"> IF(Calculations!C3196 = DefectTypeString,  Calculations!K3196, NA())</f>
        <v>#N/A</v>
      </c>
    </row>
    <row r="3197" spans="1:9" x14ac:dyDescent="0.25">
      <c r="A3197" s="8" t="str">
        <f>Calculations!A3197</f>
        <v/>
      </c>
      <c r="B3197" s="2" t="str">
        <f t="shared" si="54"/>
        <v/>
      </c>
      <c r="C3197" s="10" t="str">
        <f>IFERROR(Calculations!J3197,"")</f>
        <v/>
      </c>
      <c r="D3197" s="10" t="str">
        <f xml:space="preserve"> IF(OR(Calculations!C3197 = "",Calculations!C3197 = WorkTypeString),  IFERROR(Calculations!J3197,""), NA())</f>
        <v/>
      </c>
      <c r="E3197" s="10">
        <f t="array" ref="E3197">PERCENTILE(IF(ISERROR(D3197:D8196)=FALSE,D3197:D8196),CycleTimePercentile)</f>
        <v>0</v>
      </c>
      <c r="F3197" s="2" t="e">
        <f xml:space="preserve"> IF(Calculations!C3197 = DefectTypeString,  IFERROR(Calculations!J3197,""), NA())</f>
        <v>#N/A</v>
      </c>
      <c r="G3197" s="10">
        <f t="array" ref="G3197">PERCENTILE(IF(ISERROR(F3197:F8196)=FALSE,F3197:F8196),CycleTimePercentile)</f>
        <v>0</v>
      </c>
      <c r="H3197" s="2" t="e">
        <f ca="1" xml:space="preserve"> IF(OR(Calculations!C3197 = "",Calculations!C3197 = WorkTypeString),  Calculations!K3197, NA())</f>
        <v>#N/A</v>
      </c>
      <c r="I3197" s="2" t="e">
        <f xml:space="preserve"> IF(Calculations!C3197 = DefectTypeString,  Calculations!K3197, NA())</f>
        <v>#N/A</v>
      </c>
    </row>
    <row r="3198" spans="1:9" x14ac:dyDescent="0.25">
      <c r="A3198" s="8" t="str">
        <f>Calculations!A3198</f>
        <v/>
      </c>
      <c r="B3198" s="2" t="str">
        <f t="shared" si="54"/>
        <v/>
      </c>
      <c r="C3198" s="10" t="str">
        <f>IFERROR(Calculations!J3198,"")</f>
        <v/>
      </c>
      <c r="D3198" s="10" t="str">
        <f xml:space="preserve"> IF(OR(Calculations!C3198 = "",Calculations!C3198 = WorkTypeString),  IFERROR(Calculations!J3198,""), NA())</f>
        <v/>
      </c>
      <c r="E3198" s="10">
        <f t="array" ref="E3198">PERCENTILE(IF(ISERROR(D3198:D8197)=FALSE,D3198:D8197),CycleTimePercentile)</f>
        <v>0</v>
      </c>
      <c r="F3198" s="2" t="e">
        <f xml:space="preserve"> IF(Calculations!C3198 = DefectTypeString,  IFERROR(Calculations!J3198,""), NA())</f>
        <v>#N/A</v>
      </c>
      <c r="G3198" s="10">
        <f t="array" ref="G3198">PERCENTILE(IF(ISERROR(F3198:F8197)=FALSE,F3198:F8197),CycleTimePercentile)</f>
        <v>0</v>
      </c>
      <c r="H3198" s="2" t="e">
        <f ca="1" xml:space="preserve"> IF(OR(Calculations!C3198 = "",Calculations!C3198 = WorkTypeString),  Calculations!K3198, NA())</f>
        <v>#N/A</v>
      </c>
      <c r="I3198" s="2" t="e">
        <f xml:space="preserve"> IF(Calculations!C3198 = DefectTypeString,  Calculations!K3198, NA())</f>
        <v>#N/A</v>
      </c>
    </row>
    <row r="3199" spans="1:9" x14ac:dyDescent="0.25">
      <c r="A3199" s="8" t="str">
        <f>Calculations!A3199</f>
        <v/>
      </c>
      <c r="B3199" s="2" t="str">
        <f t="shared" si="54"/>
        <v/>
      </c>
      <c r="C3199" s="10" t="str">
        <f>IFERROR(Calculations!J3199,"")</f>
        <v/>
      </c>
      <c r="D3199" s="10" t="str">
        <f xml:space="preserve"> IF(OR(Calculations!C3199 = "",Calculations!C3199 = WorkTypeString),  IFERROR(Calculations!J3199,""), NA())</f>
        <v/>
      </c>
      <c r="E3199" s="10">
        <f t="array" ref="E3199">PERCENTILE(IF(ISERROR(D3199:D8198)=FALSE,D3199:D8198),CycleTimePercentile)</f>
        <v>0</v>
      </c>
      <c r="F3199" s="2" t="e">
        <f xml:space="preserve"> IF(Calculations!C3199 = DefectTypeString,  IFERROR(Calculations!J3199,""), NA())</f>
        <v>#N/A</v>
      </c>
      <c r="G3199" s="10">
        <f t="array" ref="G3199">PERCENTILE(IF(ISERROR(F3199:F8198)=FALSE,F3199:F8198),CycleTimePercentile)</f>
        <v>0</v>
      </c>
      <c r="H3199" s="2" t="e">
        <f ca="1" xml:space="preserve"> IF(OR(Calculations!C3199 = "",Calculations!C3199 = WorkTypeString),  Calculations!K3199, NA())</f>
        <v>#N/A</v>
      </c>
      <c r="I3199" s="2" t="e">
        <f xml:space="preserve"> IF(Calculations!C3199 = DefectTypeString,  Calculations!K3199, NA())</f>
        <v>#N/A</v>
      </c>
    </row>
    <row r="3200" spans="1:9" x14ac:dyDescent="0.25">
      <c r="A3200" s="8" t="str">
        <f>Calculations!A3200</f>
        <v/>
      </c>
      <c r="B3200" s="2" t="str">
        <f t="shared" si="54"/>
        <v/>
      </c>
      <c r="C3200" s="10" t="str">
        <f>IFERROR(Calculations!J3200,"")</f>
        <v/>
      </c>
      <c r="D3200" s="10" t="str">
        <f xml:space="preserve"> IF(OR(Calculations!C3200 = "",Calculations!C3200 = WorkTypeString),  IFERROR(Calculations!J3200,""), NA())</f>
        <v/>
      </c>
      <c r="E3200" s="10">
        <f t="array" ref="E3200">PERCENTILE(IF(ISERROR(D3200:D8199)=FALSE,D3200:D8199),CycleTimePercentile)</f>
        <v>0</v>
      </c>
      <c r="F3200" s="2" t="e">
        <f xml:space="preserve"> IF(Calculations!C3200 = DefectTypeString,  IFERROR(Calculations!J3200,""), NA())</f>
        <v>#N/A</v>
      </c>
      <c r="G3200" s="10">
        <f t="array" ref="G3200">PERCENTILE(IF(ISERROR(F3200:F8199)=FALSE,F3200:F8199),CycleTimePercentile)</f>
        <v>0</v>
      </c>
      <c r="H3200" s="2" t="e">
        <f ca="1" xml:space="preserve"> IF(OR(Calculations!C3200 = "",Calculations!C3200 = WorkTypeString),  Calculations!K3200, NA())</f>
        <v>#N/A</v>
      </c>
      <c r="I3200" s="2" t="e">
        <f xml:space="preserve"> IF(Calculations!C3200 = DefectTypeString,  Calculations!K3200, NA())</f>
        <v>#N/A</v>
      </c>
    </row>
    <row r="3201" spans="1:9" x14ac:dyDescent="0.25">
      <c r="A3201" s="8" t="str">
        <f>Calculations!A3201</f>
        <v/>
      </c>
      <c r="B3201" s="2" t="str">
        <f t="shared" si="54"/>
        <v/>
      </c>
      <c r="C3201" s="10" t="str">
        <f>IFERROR(Calculations!J3201,"")</f>
        <v/>
      </c>
      <c r="D3201" s="10" t="str">
        <f xml:space="preserve"> IF(OR(Calculations!C3201 = "",Calculations!C3201 = WorkTypeString),  IFERROR(Calculations!J3201,""), NA())</f>
        <v/>
      </c>
      <c r="E3201" s="10">
        <f t="array" ref="E3201">PERCENTILE(IF(ISERROR(D3201:D8200)=FALSE,D3201:D8200),CycleTimePercentile)</f>
        <v>0</v>
      </c>
      <c r="F3201" s="2" t="e">
        <f xml:space="preserve"> IF(Calculations!C3201 = DefectTypeString,  IFERROR(Calculations!J3201,""), NA())</f>
        <v>#N/A</v>
      </c>
      <c r="G3201" s="10">
        <f t="array" ref="G3201">PERCENTILE(IF(ISERROR(F3201:F8200)=FALSE,F3201:F8200),CycleTimePercentile)</f>
        <v>0</v>
      </c>
      <c r="H3201" s="2" t="e">
        <f ca="1" xml:space="preserve"> IF(OR(Calculations!C3201 = "",Calculations!C3201 = WorkTypeString),  Calculations!K3201, NA())</f>
        <v>#N/A</v>
      </c>
      <c r="I3201" s="2" t="e">
        <f xml:space="preserve"> IF(Calculations!C3201 = DefectTypeString,  Calculations!K3201, NA())</f>
        <v>#N/A</v>
      </c>
    </row>
    <row r="3202" spans="1:9" x14ac:dyDescent="0.25">
      <c r="A3202" s="8" t="str">
        <f>Calculations!A3202</f>
        <v/>
      </c>
      <c r="B3202" s="2" t="str">
        <f t="shared" si="54"/>
        <v/>
      </c>
      <c r="C3202" s="10" t="str">
        <f>IFERROR(Calculations!J3202,"")</f>
        <v/>
      </c>
      <c r="D3202" s="10" t="str">
        <f xml:space="preserve"> IF(OR(Calculations!C3202 = "",Calculations!C3202 = WorkTypeString),  IFERROR(Calculations!J3202,""), NA())</f>
        <v/>
      </c>
      <c r="E3202" s="10">
        <f t="array" ref="E3202">PERCENTILE(IF(ISERROR(D3202:D8201)=FALSE,D3202:D8201),CycleTimePercentile)</f>
        <v>0</v>
      </c>
      <c r="F3202" s="2" t="e">
        <f xml:space="preserve"> IF(Calculations!C3202 = DefectTypeString,  IFERROR(Calculations!J3202,""), NA())</f>
        <v>#N/A</v>
      </c>
      <c r="G3202" s="10">
        <f t="array" ref="G3202">PERCENTILE(IF(ISERROR(F3202:F8201)=FALSE,F3202:F8201),CycleTimePercentile)</f>
        <v>0</v>
      </c>
      <c r="H3202" s="2" t="e">
        <f ca="1" xml:space="preserve"> IF(OR(Calculations!C3202 = "",Calculations!C3202 = WorkTypeString),  Calculations!K3202, NA())</f>
        <v>#N/A</v>
      </c>
      <c r="I3202" s="2" t="e">
        <f xml:space="preserve"> IF(Calculations!C3202 = DefectTypeString,  Calculations!K3202, NA())</f>
        <v>#N/A</v>
      </c>
    </row>
    <row r="3203" spans="1:9" x14ac:dyDescent="0.25">
      <c r="A3203" s="8" t="str">
        <f>Calculations!A3203</f>
        <v/>
      </c>
      <c r="B3203" s="2" t="str">
        <f t="shared" ref="B3203:B3266" si="55">IF(ISNUMBER(A3203),YEAR(A3203)&amp;"-"&amp;TEXT(MONTH(A3203),"00")&amp;"-"&amp;TEXT(DAY(A3203),"00")&amp;"-"&amp;TEXT(HOUR(A3203),"00"),"")</f>
        <v/>
      </c>
      <c r="C3203" s="10" t="str">
        <f>IFERROR(Calculations!J3203,"")</f>
        <v/>
      </c>
      <c r="D3203" s="10" t="str">
        <f xml:space="preserve"> IF(OR(Calculations!C3203 = "",Calculations!C3203 = WorkTypeString),  IFERROR(Calculations!J3203,""), NA())</f>
        <v/>
      </c>
      <c r="E3203" s="10">
        <f t="array" ref="E3203">PERCENTILE(IF(ISERROR(D3203:D8202)=FALSE,D3203:D8202),CycleTimePercentile)</f>
        <v>0</v>
      </c>
      <c r="F3203" s="2" t="e">
        <f xml:space="preserve"> IF(Calculations!C3203 = DefectTypeString,  IFERROR(Calculations!J3203,""), NA())</f>
        <v>#N/A</v>
      </c>
      <c r="G3203" s="10">
        <f t="array" ref="G3203">PERCENTILE(IF(ISERROR(F3203:F8202)=FALSE,F3203:F8202),CycleTimePercentile)</f>
        <v>0</v>
      </c>
      <c r="H3203" s="2" t="e">
        <f ca="1" xml:space="preserve"> IF(OR(Calculations!C3203 = "",Calculations!C3203 = WorkTypeString),  Calculations!K3203, NA())</f>
        <v>#N/A</v>
      </c>
      <c r="I3203" s="2" t="e">
        <f xml:space="preserve"> IF(Calculations!C3203 = DefectTypeString,  Calculations!K3203, NA())</f>
        <v>#N/A</v>
      </c>
    </row>
    <row r="3204" spans="1:9" x14ac:dyDescent="0.25">
      <c r="A3204" s="8" t="str">
        <f>Calculations!A3204</f>
        <v/>
      </c>
      <c r="B3204" s="2" t="str">
        <f t="shared" si="55"/>
        <v/>
      </c>
      <c r="C3204" s="10" t="str">
        <f>IFERROR(Calculations!J3204,"")</f>
        <v/>
      </c>
      <c r="D3204" s="10" t="str">
        <f xml:space="preserve"> IF(OR(Calculations!C3204 = "",Calculations!C3204 = WorkTypeString),  IFERROR(Calculations!J3204,""), NA())</f>
        <v/>
      </c>
      <c r="E3204" s="10">
        <f t="array" ref="E3204">PERCENTILE(IF(ISERROR(D3204:D8203)=FALSE,D3204:D8203),CycleTimePercentile)</f>
        <v>0</v>
      </c>
      <c r="F3204" s="2" t="e">
        <f xml:space="preserve"> IF(Calculations!C3204 = DefectTypeString,  IFERROR(Calculations!J3204,""), NA())</f>
        <v>#N/A</v>
      </c>
      <c r="G3204" s="10">
        <f t="array" ref="G3204">PERCENTILE(IF(ISERROR(F3204:F8203)=FALSE,F3204:F8203),CycleTimePercentile)</f>
        <v>0</v>
      </c>
      <c r="H3204" s="2" t="e">
        <f ca="1" xml:space="preserve"> IF(OR(Calculations!C3204 = "",Calculations!C3204 = WorkTypeString),  Calculations!K3204, NA())</f>
        <v>#N/A</v>
      </c>
      <c r="I3204" s="2" t="e">
        <f xml:space="preserve"> IF(Calculations!C3204 = DefectTypeString,  Calculations!K3204, NA())</f>
        <v>#N/A</v>
      </c>
    </row>
    <row r="3205" spans="1:9" x14ac:dyDescent="0.25">
      <c r="A3205" s="8" t="str">
        <f>Calculations!A3205</f>
        <v/>
      </c>
      <c r="B3205" s="2" t="str">
        <f t="shared" si="55"/>
        <v/>
      </c>
      <c r="C3205" s="10" t="str">
        <f>IFERROR(Calculations!J3205,"")</f>
        <v/>
      </c>
      <c r="D3205" s="10" t="str">
        <f xml:space="preserve"> IF(OR(Calculations!C3205 = "",Calculations!C3205 = WorkTypeString),  IFERROR(Calculations!J3205,""), NA())</f>
        <v/>
      </c>
      <c r="E3205" s="10">
        <f t="array" ref="E3205">PERCENTILE(IF(ISERROR(D3205:D8204)=FALSE,D3205:D8204),CycleTimePercentile)</f>
        <v>0</v>
      </c>
      <c r="F3205" s="2" t="e">
        <f xml:space="preserve"> IF(Calculations!C3205 = DefectTypeString,  IFERROR(Calculations!J3205,""), NA())</f>
        <v>#N/A</v>
      </c>
      <c r="G3205" s="10">
        <f t="array" ref="G3205">PERCENTILE(IF(ISERROR(F3205:F8204)=FALSE,F3205:F8204),CycleTimePercentile)</f>
        <v>0</v>
      </c>
      <c r="H3205" s="2" t="e">
        <f ca="1" xml:space="preserve"> IF(OR(Calculations!C3205 = "",Calculations!C3205 = WorkTypeString),  Calculations!K3205, NA())</f>
        <v>#N/A</v>
      </c>
      <c r="I3205" s="2" t="e">
        <f xml:space="preserve"> IF(Calculations!C3205 = DefectTypeString,  Calculations!K3205, NA())</f>
        <v>#N/A</v>
      </c>
    </row>
    <row r="3206" spans="1:9" x14ac:dyDescent="0.25">
      <c r="A3206" s="8" t="str">
        <f>Calculations!A3206</f>
        <v/>
      </c>
      <c r="B3206" s="2" t="str">
        <f t="shared" si="55"/>
        <v/>
      </c>
      <c r="C3206" s="10" t="str">
        <f>IFERROR(Calculations!J3206,"")</f>
        <v/>
      </c>
      <c r="D3206" s="10" t="str">
        <f xml:space="preserve"> IF(OR(Calculations!C3206 = "",Calculations!C3206 = WorkTypeString),  IFERROR(Calculations!J3206,""), NA())</f>
        <v/>
      </c>
      <c r="E3206" s="10">
        <f t="array" ref="E3206">PERCENTILE(IF(ISERROR(D3206:D8205)=FALSE,D3206:D8205),CycleTimePercentile)</f>
        <v>0</v>
      </c>
      <c r="F3206" s="2" t="e">
        <f xml:space="preserve"> IF(Calculations!C3206 = DefectTypeString,  IFERROR(Calculations!J3206,""), NA())</f>
        <v>#N/A</v>
      </c>
      <c r="G3206" s="10">
        <f t="array" ref="G3206">PERCENTILE(IF(ISERROR(F3206:F8205)=FALSE,F3206:F8205),CycleTimePercentile)</f>
        <v>0</v>
      </c>
      <c r="H3206" s="2" t="e">
        <f ca="1" xml:space="preserve"> IF(OR(Calculations!C3206 = "",Calculations!C3206 = WorkTypeString),  Calculations!K3206, NA())</f>
        <v>#N/A</v>
      </c>
      <c r="I3206" s="2" t="e">
        <f xml:space="preserve"> IF(Calculations!C3206 = DefectTypeString,  Calculations!K3206, NA())</f>
        <v>#N/A</v>
      </c>
    </row>
    <row r="3207" spans="1:9" x14ac:dyDescent="0.25">
      <c r="A3207" s="8" t="str">
        <f>Calculations!A3207</f>
        <v/>
      </c>
      <c r="B3207" s="2" t="str">
        <f t="shared" si="55"/>
        <v/>
      </c>
      <c r="C3207" s="10" t="str">
        <f>IFERROR(Calculations!J3207,"")</f>
        <v/>
      </c>
      <c r="D3207" s="10" t="str">
        <f xml:space="preserve"> IF(OR(Calculations!C3207 = "",Calculations!C3207 = WorkTypeString),  IFERROR(Calculations!J3207,""), NA())</f>
        <v/>
      </c>
      <c r="E3207" s="10">
        <f t="array" ref="E3207">PERCENTILE(IF(ISERROR(D3207:D8206)=FALSE,D3207:D8206),CycleTimePercentile)</f>
        <v>0</v>
      </c>
      <c r="F3207" s="2" t="e">
        <f xml:space="preserve"> IF(Calculations!C3207 = DefectTypeString,  IFERROR(Calculations!J3207,""), NA())</f>
        <v>#N/A</v>
      </c>
      <c r="G3207" s="10">
        <f t="array" ref="G3207">PERCENTILE(IF(ISERROR(F3207:F8206)=FALSE,F3207:F8206),CycleTimePercentile)</f>
        <v>0</v>
      </c>
      <c r="H3207" s="2" t="e">
        <f ca="1" xml:space="preserve"> IF(OR(Calculations!C3207 = "",Calculations!C3207 = WorkTypeString),  Calculations!K3207, NA())</f>
        <v>#N/A</v>
      </c>
      <c r="I3207" s="2" t="e">
        <f xml:space="preserve"> IF(Calculations!C3207 = DefectTypeString,  Calculations!K3207, NA())</f>
        <v>#N/A</v>
      </c>
    </row>
    <row r="3208" spans="1:9" x14ac:dyDescent="0.25">
      <c r="A3208" s="8" t="str">
        <f>Calculations!A3208</f>
        <v/>
      </c>
      <c r="B3208" s="2" t="str">
        <f t="shared" si="55"/>
        <v/>
      </c>
      <c r="C3208" s="10" t="str">
        <f>IFERROR(Calculations!J3208,"")</f>
        <v/>
      </c>
      <c r="D3208" s="10" t="str">
        <f xml:space="preserve"> IF(OR(Calculations!C3208 = "",Calculations!C3208 = WorkTypeString),  IFERROR(Calculations!J3208,""), NA())</f>
        <v/>
      </c>
      <c r="E3208" s="10">
        <f t="array" ref="E3208">PERCENTILE(IF(ISERROR(D3208:D8207)=FALSE,D3208:D8207),CycleTimePercentile)</f>
        <v>0</v>
      </c>
      <c r="F3208" s="2" t="e">
        <f xml:space="preserve"> IF(Calculations!C3208 = DefectTypeString,  IFERROR(Calculations!J3208,""), NA())</f>
        <v>#N/A</v>
      </c>
      <c r="G3208" s="10">
        <f t="array" ref="G3208">PERCENTILE(IF(ISERROR(F3208:F8207)=FALSE,F3208:F8207),CycleTimePercentile)</f>
        <v>0</v>
      </c>
      <c r="H3208" s="2" t="e">
        <f ca="1" xml:space="preserve"> IF(OR(Calculations!C3208 = "",Calculations!C3208 = WorkTypeString),  Calculations!K3208, NA())</f>
        <v>#N/A</v>
      </c>
      <c r="I3208" s="2" t="e">
        <f xml:space="preserve"> IF(Calculations!C3208 = DefectTypeString,  Calculations!K3208, NA())</f>
        <v>#N/A</v>
      </c>
    </row>
    <row r="3209" spans="1:9" x14ac:dyDescent="0.25">
      <c r="A3209" s="8" t="str">
        <f>Calculations!A3209</f>
        <v/>
      </c>
      <c r="B3209" s="2" t="str">
        <f t="shared" si="55"/>
        <v/>
      </c>
      <c r="C3209" s="10" t="str">
        <f>IFERROR(Calculations!J3209,"")</f>
        <v/>
      </c>
      <c r="D3209" s="10" t="str">
        <f xml:space="preserve"> IF(OR(Calculations!C3209 = "",Calculations!C3209 = WorkTypeString),  IFERROR(Calculations!J3209,""), NA())</f>
        <v/>
      </c>
      <c r="E3209" s="10">
        <f t="array" ref="E3209">PERCENTILE(IF(ISERROR(D3209:D8208)=FALSE,D3209:D8208),CycleTimePercentile)</f>
        <v>0</v>
      </c>
      <c r="F3209" s="2" t="e">
        <f xml:space="preserve"> IF(Calculations!C3209 = DefectTypeString,  IFERROR(Calculations!J3209,""), NA())</f>
        <v>#N/A</v>
      </c>
      <c r="G3209" s="10">
        <f t="array" ref="G3209">PERCENTILE(IF(ISERROR(F3209:F8208)=FALSE,F3209:F8208),CycleTimePercentile)</f>
        <v>0</v>
      </c>
      <c r="H3209" s="2" t="e">
        <f ca="1" xml:space="preserve"> IF(OR(Calculations!C3209 = "",Calculations!C3209 = WorkTypeString),  Calculations!K3209, NA())</f>
        <v>#N/A</v>
      </c>
      <c r="I3209" s="2" t="e">
        <f xml:space="preserve"> IF(Calculations!C3209 = DefectTypeString,  Calculations!K3209, NA())</f>
        <v>#N/A</v>
      </c>
    </row>
    <row r="3210" spans="1:9" x14ac:dyDescent="0.25">
      <c r="A3210" s="8" t="str">
        <f>Calculations!A3210</f>
        <v/>
      </c>
      <c r="B3210" s="2" t="str">
        <f t="shared" si="55"/>
        <v/>
      </c>
      <c r="C3210" s="10" t="str">
        <f>IFERROR(Calculations!J3210,"")</f>
        <v/>
      </c>
      <c r="D3210" s="10" t="str">
        <f xml:space="preserve"> IF(OR(Calculations!C3210 = "",Calculations!C3210 = WorkTypeString),  IFERROR(Calculations!J3210,""), NA())</f>
        <v/>
      </c>
      <c r="E3210" s="10">
        <f t="array" ref="E3210">PERCENTILE(IF(ISERROR(D3210:D8209)=FALSE,D3210:D8209),CycleTimePercentile)</f>
        <v>0</v>
      </c>
      <c r="F3210" s="2" t="e">
        <f xml:space="preserve"> IF(Calculations!C3210 = DefectTypeString,  IFERROR(Calculations!J3210,""), NA())</f>
        <v>#N/A</v>
      </c>
      <c r="G3210" s="10">
        <f t="array" ref="G3210">PERCENTILE(IF(ISERROR(F3210:F8209)=FALSE,F3210:F8209),CycleTimePercentile)</f>
        <v>0</v>
      </c>
      <c r="H3210" s="2" t="e">
        <f ca="1" xml:space="preserve"> IF(OR(Calculations!C3210 = "",Calculations!C3210 = WorkTypeString),  Calculations!K3210, NA())</f>
        <v>#N/A</v>
      </c>
      <c r="I3210" s="2" t="e">
        <f xml:space="preserve"> IF(Calculations!C3210 = DefectTypeString,  Calculations!K3210, NA())</f>
        <v>#N/A</v>
      </c>
    </row>
    <row r="3211" spans="1:9" x14ac:dyDescent="0.25">
      <c r="A3211" s="8" t="str">
        <f>Calculations!A3211</f>
        <v/>
      </c>
      <c r="B3211" s="2" t="str">
        <f t="shared" si="55"/>
        <v/>
      </c>
      <c r="C3211" s="10" t="str">
        <f>IFERROR(Calculations!J3211,"")</f>
        <v/>
      </c>
      <c r="D3211" s="10" t="str">
        <f xml:space="preserve"> IF(OR(Calculations!C3211 = "",Calculations!C3211 = WorkTypeString),  IFERROR(Calculations!J3211,""), NA())</f>
        <v/>
      </c>
      <c r="E3211" s="10">
        <f t="array" ref="E3211">PERCENTILE(IF(ISERROR(D3211:D8210)=FALSE,D3211:D8210),CycleTimePercentile)</f>
        <v>0</v>
      </c>
      <c r="F3211" s="2" t="e">
        <f xml:space="preserve"> IF(Calculations!C3211 = DefectTypeString,  IFERROR(Calculations!J3211,""), NA())</f>
        <v>#N/A</v>
      </c>
      <c r="G3211" s="10">
        <f t="array" ref="G3211">PERCENTILE(IF(ISERROR(F3211:F8210)=FALSE,F3211:F8210),CycleTimePercentile)</f>
        <v>0</v>
      </c>
      <c r="H3211" s="2" t="e">
        <f ca="1" xml:space="preserve"> IF(OR(Calculations!C3211 = "",Calculations!C3211 = WorkTypeString),  Calculations!K3211, NA())</f>
        <v>#N/A</v>
      </c>
      <c r="I3211" s="2" t="e">
        <f xml:space="preserve"> IF(Calculations!C3211 = DefectTypeString,  Calculations!K3211, NA())</f>
        <v>#N/A</v>
      </c>
    </row>
    <row r="3212" spans="1:9" x14ac:dyDescent="0.25">
      <c r="A3212" s="8" t="str">
        <f>Calculations!A3212</f>
        <v/>
      </c>
      <c r="B3212" s="2" t="str">
        <f t="shared" si="55"/>
        <v/>
      </c>
      <c r="C3212" s="10" t="str">
        <f>IFERROR(Calculations!J3212,"")</f>
        <v/>
      </c>
      <c r="D3212" s="10" t="str">
        <f xml:space="preserve"> IF(OR(Calculations!C3212 = "",Calculations!C3212 = WorkTypeString),  IFERROR(Calculations!J3212,""), NA())</f>
        <v/>
      </c>
      <c r="E3212" s="10">
        <f t="array" ref="E3212">PERCENTILE(IF(ISERROR(D3212:D8211)=FALSE,D3212:D8211),CycleTimePercentile)</f>
        <v>0</v>
      </c>
      <c r="F3212" s="2" t="e">
        <f xml:space="preserve"> IF(Calculations!C3212 = DefectTypeString,  IFERROR(Calculations!J3212,""), NA())</f>
        <v>#N/A</v>
      </c>
      <c r="G3212" s="10">
        <f t="array" ref="G3212">PERCENTILE(IF(ISERROR(F3212:F8211)=FALSE,F3212:F8211),CycleTimePercentile)</f>
        <v>0</v>
      </c>
      <c r="H3212" s="2" t="e">
        <f ca="1" xml:space="preserve"> IF(OR(Calculations!C3212 = "",Calculations!C3212 = WorkTypeString),  Calculations!K3212, NA())</f>
        <v>#N/A</v>
      </c>
      <c r="I3212" s="2" t="e">
        <f xml:space="preserve"> IF(Calculations!C3212 = DefectTypeString,  Calculations!K3212, NA())</f>
        <v>#N/A</v>
      </c>
    </row>
    <row r="3213" spans="1:9" x14ac:dyDescent="0.25">
      <c r="A3213" s="8" t="str">
        <f>Calculations!A3213</f>
        <v/>
      </c>
      <c r="B3213" s="2" t="str">
        <f t="shared" si="55"/>
        <v/>
      </c>
      <c r="C3213" s="10" t="str">
        <f>IFERROR(Calculations!J3213,"")</f>
        <v/>
      </c>
      <c r="D3213" s="10" t="str">
        <f xml:space="preserve"> IF(OR(Calculations!C3213 = "",Calculations!C3213 = WorkTypeString),  IFERROR(Calculations!J3213,""), NA())</f>
        <v/>
      </c>
      <c r="E3213" s="10">
        <f t="array" ref="E3213">PERCENTILE(IF(ISERROR(D3213:D8212)=FALSE,D3213:D8212),CycleTimePercentile)</f>
        <v>0</v>
      </c>
      <c r="F3213" s="2" t="e">
        <f xml:space="preserve"> IF(Calculations!C3213 = DefectTypeString,  IFERROR(Calculations!J3213,""), NA())</f>
        <v>#N/A</v>
      </c>
      <c r="G3213" s="10">
        <f t="array" ref="G3213">PERCENTILE(IF(ISERROR(F3213:F8212)=FALSE,F3213:F8212),CycleTimePercentile)</f>
        <v>0</v>
      </c>
      <c r="H3213" s="2" t="e">
        <f ca="1" xml:space="preserve"> IF(OR(Calculations!C3213 = "",Calculations!C3213 = WorkTypeString),  Calculations!K3213, NA())</f>
        <v>#N/A</v>
      </c>
      <c r="I3213" s="2" t="e">
        <f xml:space="preserve"> IF(Calculations!C3213 = DefectTypeString,  Calculations!K3213, NA())</f>
        <v>#N/A</v>
      </c>
    </row>
    <row r="3214" spans="1:9" x14ac:dyDescent="0.25">
      <c r="A3214" s="8" t="str">
        <f>Calculations!A3214</f>
        <v/>
      </c>
      <c r="B3214" s="2" t="str">
        <f t="shared" si="55"/>
        <v/>
      </c>
      <c r="C3214" s="10" t="str">
        <f>IFERROR(Calculations!J3214,"")</f>
        <v/>
      </c>
      <c r="D3214" s="10" t="str">
        <f xml:space="preserve"> IF(OR(Calculations!C3214 = "",Calculations!C3214 = WorkTypeString),  IFERROR(Calculations!J3214,""), NA())</f>
        <v/>
      </c>
      <c r="E3214" s="10">
        <f t="array" ref="E3214">PERCENTILE(IF(ISERROR(D3214:D8213)=FALSE,D3214:D8213),CycleTimePercentile)</f>
        <v>0</v>
      </c>
      <c r="F3214" s="2" t="e">
        <f xml:space="preserve"> IF(Calculations!C3214 = DefectTypeString,  IFERROR(Calculations!J3214,""), NA())</f>
        <v>#N/A</v>
      </c>
      <c r="G3214" s="10">
        <f t="array" ref="G3214">PERCENTILE(IF(ISERROR(F3214:F8213)=FALSE,F3214:F8213),CycleTimePercentile)</f>
        <v>0</v>
      </c>
      <c r="H3214" s="2" t="e">
        <f ca="1" xml:space="preserve"> IF(OR(Calculations!C3214 = "",Calculations!C3214 = WorkTypeString),  Calculations!K3214, NA())</f>
        <v>#N/A</v>
      </c>
      <c r="I3214" s="2" t="e">
        <f xml:space="preserve"> IF(Calculations!C3214 = DefectTypeString,  Calculations!K3214, NA())</f>
        <v>#N/A</v>
      </c>
    </row>
    <row r="3215" spans="1:9" x14ac:dyDescent="0.25">
      <c r="A3215" s="8" t="str">
        <f>Calculations!A3215</f>
        <v/>
      </c>
      <c r="B3215" s="2" t="str">
        <f t="shared" si="55"/>
        <v/>
      </c>
      <c r="C3215" s="10" t="str">
        <f>IFERROR(Calculations!J3215,"")</f>
        <v/>
      </c>
      <c r="D3215" s="10" t="str">
        <f xml:space="preserve"> IF(OR(Calculations!C3215 = "",Calculations!C3215 = WorkTypeString),  IFERROR(Calculations!J3215,""), NA())</f>
        <v/>
      </c>
      <c r="E3215" s="10">
        <f t="array" ref="E3215">PERCENTILE(IF(ISERROR(D3215:D8214)=FALSE,D3215:D8214),CycleTimePercentile)</f>
        <v>0</v>
      </c>
      <c r="F3215" s="2" t="e">
        <f xml:space="preserve"> IF(Calculations!C3215 = DefectTypeString,  IFERROR(Calculations!J3215,""), NA())</f>
        <v>#N/A</v>
      </c>
      <c r="G3215" s="10">
        <f t="array" ref="G3215">PERCENTILE(IF(ISERROR(F3215:F8214)=FALSE,F3215:F8214),CycleTimePercentile)</f>
        <v>0</v>
      </c>
      <c r="H3215" s="2" t="e">
        <f ca="1" xml:space="preserve"> IF(OR(Calculations!C3215 = "",Calculations!C3215 = WorkTypeString),  Calculations!K3215, NA())</f>
        <v>#N/A</v>
      </c>
      <c r="I3215" s="2" t="e">
        <f xml:space="preserve"> IF(Calculations!C3215 = DefectTypeString,  Calculations!K3215, NA())</f>
        <v>#N/A</v>
      </c>
    </row>
    <row r="3216" spans="1:9" x14ac:dyDescent="0.25">
      <c r="A3216" s="8" t="str">
        <f>Calculations!A3216</f>
        <v/>
      </c>
      <c r="B3216" s="2" t="str">
        <f t="shared" si="55"/>
        <v/>
      </c>
      <c r="C3216" s="10" t="str">
        <f>IFERROR(Calculations!J3216,"")</f>
        <v/>
      </c>
      <c r="D3216" s="10" t="str">
        <f xml:space="preserve"> IF(OR(Calculations!C3216 = "",Calculations!C3216 = WorkTypeString),  IFERROR(Calculations!J3216,""), NA())</f>
        <v/>
      </c>
      <c r="E3216" s="10">
        <f t="array" ref="E3216">PERCENTILE(IF(ISERROR(D3216:D8215)=FALSE,D3216:D8215),CycleTimePercentile)</f>
        <v>0</v>
      </c>
      <c r="F3216" s="2" t="e">
        <f xml:space="preserve"> IF(Calculations!C3216 = DefectTypeString,  IFERROR(Calculations!J3216,""), NA())</f>
        <v>#N/A</v>
      </c>
      <c r="G3216" s="10">
        <f t="array" ref="G3216">PERCENTILE(IF(ISERROR(F3216:F8215)=FALSE,F3216:F8215),CycleTimePercentile)</f>
        <v>0</v>
      </c>
      <c r="H3216" s="2" t="e">
        <f ca="1" xml:space="preserve"> IF(OR(Calculations!C3216 = "",Calculations!C3216 = WorkTypeString),  Calculations!K3216, NA())</f>
        <v>#N/A</v>
      </c>
      <c r="I3216" s="2" t="e">
        <f xml:space="preserve"> IF(Calculations!C3216 = DefectTypeString,  Calculations!K3216, NA())</f>
        <v>#N/A</v>
      </c>
    </row>
    <row r="3217" spans="1:9" x14ac:dyDescent="0.25">
      <c r="A3217" s="8" t="str">
        <f>Calculations!A3217</f>
        <v/>
      </c>
      <c r="B3217" s="2" t="str">
        <f t="shared" si="55"/>
        <v/>
      </c>
      <c r="C3217" s="10" t="str">
        <f>IFERROR(Calculations!J3217,"")</f>
        <v/>
      </c>
      <c r="D3217" s="10" t="str">
        <f xml:space="preserve"> IF(OR(Calculations!C3217 = "",Calculations!C3217 = WorkTypeString),  IFERROR(Calculations!J3217,""), NA())</f>
        <v/>
      </c>
      <c r="E3217" s="10">
        <f t="array" ref="E3217">PERCENTILE(IF(ISERROR(D3217:D8216)=FALSE,D3217:D8216),CycleTimePercentile)</f>
        <v>0</v>
      </c>
      <c r="F3217" s="2" t="e">
        <f xml:space="preserve"> IF(Calculations!C3217 = DefectTypeString,  IFERROR(Calculations!J3217,""), NA())</f>
        <v>#N/A</v>
      </c>
      <c r="G3217" s="10">
        <f t="array" ref="G3217">PERCENTILE(IF(ISERROR(F3217:F8216)=FALSE,F3217:F8216),CycleTimePercentile)</f>
        <v>0</v>
      </c>
      <c r="H3217" s="2" t="e">
        <f ca="1" xml:space="preserve"> IF(OR(Calculations!C3217 = "",Calculations!C3217 = WorkTypeString),  Calculations!K3217, NA())</f>
        <v>#N/A</v>
      </c>
      <c r="I3217" s="2" t="e">
        <f xml:space="preserve"> IF(Calculations!C3217 = DefectTypeString,  Calculations!K3217, NA())</f>
        <v>#N/A</v>
      </c>
    </row>
    <row r="3218" spans="1:9" x14ac:dyDescent="0.25">
      <c r="A3218" s="8" t="str">
        <f>Calculations!A3218</f>
        <v/>
      </c>
      <c r="B3218" s="2" t="str">
        <f t="shared" si="55"/>
        <v/>
      </c>
      <c r="C3218" s="10" t="str">
        <f>IFERROR(Calculations!J3218,"")</f>
        <v/>
      </c>
      <c r="D3218" s="10" t="str">
        <f xml:space="preserve"> IF(OR(Calculations!C3218 = "",Calculations!C3218 = WorkTypeString),  IFERROR(Calculations!J3218,""), NA())</f>
        <v/>
      </c>
      <c r="E3218" s="10">
        <f t="array" ref="E3218">PERCENTILE(IF(ISERROR(D3218:D8217)=FALSE,D3218:D8217),CycleTimePercentile)</f>
        <v>0</v>
      </c>
      <c r="F3218" s="2" t="e">
        <f xml:space="preserve"> IF(Calculations!C3218 = DefectTypeString,  IFERROR(Calculations!J3218,""), NA())</f>
        <v>#N/A</v>
      </c>
      <c r="G3218" s="10">
        <f t="array" ref="G3218">PERCENTILE(IF(ISERROR(F3218:F8217)=FALSE,F3218:F8217),CycleTimePercentile)</f>
        <v>0</v>
      </c>
      <c r="H3218" s="2" t="e">
        <f ca="1" xml:space="preserve"> IF(OR(Calculations!C3218 = "",Calculations!C3218 = WorkTypeString),  Calculations!K3218, NA())</f>
        <v>#N/A</v>
      </c>
      <c r="I3218" s="2" t="e">
        <f xml:space="preserve"> IF(Calculations!C3218 = DefectTypeString,  Calculations!K3218, NA())</f>
        <v>#N/A</v>
      </c>
    </row>
    <row r="3219" spans="1:9" x14ac:dyDescent="0.25">
      <c r="A3219" s="8" t="str">
        <f>Calculations!A3219</f>
        <v/>
      </c>
      <c r="B3219" s="2" t="str">
        <f t="shared" si="55"/>
        <v/>
      </c>
      <c r="C3219" s="10" t="str">
        <f>IFERROR(Calculations!J3219,"")</f>
        <v/>
      </c>
      <c r="D3219" s="10" t="str">
        <f xml:space="preserve"> IF(OR(Calculations!C3219 = "",Calculations!C3219 = WorkTypeString),  IFERROR(Calculations!J3219,""), NA())</f>
        <v/>
      </c>
      <c r="E3219" s="10">
        <f t="array" ref="E3219">PERCENTILE(IF(ISERROR(D3219:D8218)=FALSE,D3219:D8218),CycleTimePercentile)</f>
        <v>0</v>
      </c>
      <c r="F3219" s="2" t="e">
        <f xml:space="preserve"> IF(Calculations!C3219 = DefectTypeString,  IFERROR(Calculations!J3219,""), NA())</f>
        <v>#N/A</v>
      </c>
      <c r="G3219" s="10">
        <f t="array" ref="G3219">PERCENTILE(IF(ISERROR(F3219:F8218)=FALSE,F3219:F8218),CycleTimePercentile)</f>
        <v>0</v>
      </c>
      <c r="H3219" s="2" t="e">
        <f ca="1" xml:space="preserve"> IF(OR(Calculations!C3219 = "",Calculations!C3219 = WorkTypeString),  Calculations!K3219, NA())</f>
        <v>#N/A</v>
      </c>
      <c r="I3219" s="2" t="e">
        <f xml:space="preserve"> IF(Calculations!C3219 = DefectTypeString,  Calculations!K3219, NA())</f>
        <v>#N/A</v>
      </c>
    </row>
    <row r="3220" spans="1:9" x14ac:dyDescent="0.25">
      <c r="A3220" s="8" t="str">
        <f>Calculations!A3220</f>
        <v/>
      </c>
      <c r="B3220" s="2" t="str">
        <f t="shared" si="55"/>
        <v/>
      </c>
      <c r="C3220" s="10" t="str">
        <f>IFERROR(Calculations!J3220,"")</f>
        <v/>
      </c>
      <c r="D3220" s="10" t="str">
        <f xml:space="preserve"> IF(OR(Calculations!C3220 = "",Calculations!C3220 = WorkTypeString),  IFERROR(Calculations!J3220,""), NA())</f>
        <v/>
      </c>
      <c r="E3220" s="10">
        <f t="array" ref="E3220">PERCENTILE(IF(ISERROR(D3220:D8219)=FALSE,D3220:D8219),CycleTimePercentile)</f>
        <v>0</v>
      </c>
      <c r="F3220" s="2" t="e">
        <f xml:space="preserve"> IF(Calculations!C3220 = DefectTypeString,  IFERROR(Calculations!J3220,""), NA())</f>
        <v>#N/A</v>
      </c>
      <c r="G3220" s="10">
        <f t="array" ref="G3220">PERCENTILE(IF(ISERROR(F3220:F8219)=FALSE,F3220:F8219),CycleTimePercentile)</f>
        <v>0</v>
      </c>
      <c r="H3220" s="2" t="e">
        <f ca="1" xml:space="preserve"> IF(OR(Calculations!C3220 = "",Calculations!C3220 = WorkTypeString),  Calculations!K3220, NA())</f>
        <v>#N/A</v>
      </c>
      <c r="I3220" s="2" t="e">
        <f xml:space="preserve"> IF(Calculations!C3220 = DefectTypeString,  Calculations!K3220, NA())</f>
        <v>#N/A</v>
      </c>
    </row>
    <row r="3221" spans="1:9" x14ac:dyDescent="0.25">
      <c r="A3221" s="8" t="str">
        <f>Calculations!A3221</f>
        <v/>
      </c>
      <c r="B3221" s="2" t="str">
        <f t="shared" si="55"/>
        <v/>
      </c>
      <c r="C3221" s="10" t="str">
        <f>IFERROR(Calculations!J3221,"")</f>
        <v/>
      </c>
      <c r="D3221" s="10" t="str">
        <f xml:space="preserve"> IF(OR(Calculations!C3221 = "",Calculations!C3221 = WorkTypeString),  IFERROR(Calculations!J3221,""), NA())</f>
        <v/>
      </c>
      <c r="E3221" s="10">
        <f t="array" ref="E3221">PERCENTILE(IF(ISERROR(D3221:D8220)=FALSE,D3221:D8220),CycleTimePercentile)</f>
        <v>0</v>
      </c>
      <c r="F3221" s="2" t="e">
        <f xml:space="preserve"> IF(Calculations!C3221 = DefectTypeString,  IFERROR(Calculations!J3221,""), NA())</f>
        <v>#N/A</v>
      </c>
      <c r="G3221" s="10">
        <f t="array" ref="G3221">PERCENTILE(IF(ISERROR(F3221:F8220)=FALSE,F3221:F8220),CycleTimePercentile)</f>
        <v>0</v>
      </c>
      <c r="H3221" s="2" t="e">
        <f ca="1" xml:space="preserve"> IF(OR(Calculations!C3221 = "",Calculations!C3221 = WorkTypeString),  Calculations!K3221, NA())</f>
        <v>#N/A</v>
      </c>
      <c r="I3221" s="2" t="e">
        <f xml:space="preserve"> IF(Calculations!C3221 = DefectTypeString,  Calculations!K3221, NA())</f>
        <v>#N/A</v>
      </c>
    </row>
    <row r="3222" spans="1:9" x14ac:dyDescent="0.25">
      <c r="A3222" s="8" t="str">
        <f>Calculations!A3222</f>
        <v/>
      </c>
      <c r="B3222" s="2" t="str">
        <f t="shared" si="55"/>
        <v/>
      </c>
      <c r="C3222" s="10" t="str">
        <f>IFERROR(Calculations!J3222,"")</f>
        <v/>
      </c>
      <c r="D3222" s="10" t="str">
        <f xml:space="preserve"> IF(OR(Calculations!C3222 = "",Calculations!C3222 = WorkTypeString),  IFERROR(Calculations!J3222,""), NA())</f>
        <v/>
      </c>
      <c r="E3222" s="10">
        <f t="array" ref="E3222">PERCENTILE(IF(ISERROR(D3222:D8221)=FALSE,D3222:D8221),CycleTimePercentile)</f>
        <v>0</v>
      </c>
      <c r="F3222" s="2" t="e">
        <f xml:space="preserve"> IF(Calculations!C3222 = DefectTypeString,  IFERROR(Calculations!J3222,""), NA())</f>
        <v>#N/A</v>
      </c>
      <c r="G3222" s="10">
        <f t="array" ref="G3222">PERCENTILE(IF(ISERROR(F3222:F8221)=FALSE,F3222:F8221),CycleTimePercentile)</f>
        <v>0</v>
      </c>
      <c r="H3222" s="2" t="e">
        <f ca="1" xml:space="preserve"> IF(OR(Calculations!C3222 = "",Calculations!C3222 = WorkTypeString),  Calculations!K3222, NA())</f>
        <v>#N/A</v>
      </c>
      <c r="I3222" s="2" t="e">
        <f xml:space="preserve"> IF(Calculations!C3222 = DefectTypeString,  Calculations!K3222, NA())</f>
        <v>#N/A</v>
      </c>
    </row>
    <row r="3223" spans="1:9" x14ac:dyDescent="0.25">
      <c r="A3223" s="8" t="str">
        <f>Calculations!A3223</f>
        <v/>
      </c>
      <c r="B3223" s="2" t="str">
        <f t="shared" si="55"/>
        <v/>
      </c>
      <c r="C3223" s="10" t="str">
        <f>IFERROR(Calculations!J3223,"")</f>
        <v/>
      </c>
      <c r="D3223" s="10" t="str">
        <f xml:space="preserve"> IF(OR(Calculations!C3223 = "",Calculations!C3223 = WorkTypeString),  IFERROR(Calculations!J3223,""), NA())</f>
        <v/>
      </c>
      <c r="E3223" s="10">
        <f t="array" ref="E3223">PERCENTILE(IF(ISERROR(D3223:D8222)=FALSE,D3223:D8222),CycleTimePercentile)</f>
        <v>0</v>
      </c>
      <c r="F3223" s="2" t="e">
        <f xml:space="preserve"> IF(Calculations!C3223 = DefectTypeString,  IFERROR(Calculations!J3223,""), NA())</f>
        <v>#N/A</v>
      </c>
      <c r="G3223" s="10">
        <f t="array" ref="G3223">PERCENTILE(IF(ISERROR(F3223:F8222)=FALSE,F3223:F8222),CycleTimePercentile)</f>
        <v>0</v>
      </c>
      <c r="H3223" s="2" t="e">
        <f ca="1" xml:space="preserve"> IF(OR(Calculations!C3223 = "",Calculations!C3223 = WorkTypeString),  Calculations!K3223, NA())</f>
        <v>#N/A</v>
      </c>
      <c r="I3223" s="2" t="e">
        <f xml:space="preserve"> IF(Calculations!C3223 = DefectTypeString,  Calculations!K3223, NA())</f>
        <v>#N/A</v>
      </c>
    </row>
    <row r="3224" spans="1:9" x14ac:dyDescent="0.25">
      <c r="A3224" s="8" t="str">
        <f>Calculations!A3224</f>
        <v/>
      </c>
      <c r="B3224" s="2" t="str">
        <f t="shared" si="55"/>
        <v/>
      </c>
      <c r="C3224" s="10" t="str">
        <f>IFERROR(Calculations!J3224,"")</f>
        <v/>
      </c>
      <c r="D3224" s="10" t="str">
        <f xml:space="preserve"> IF(OR(Calculations!C3224 = "",Calculations!C3224 = WorkTypeString),  IFERROR(Calculations!J3224,""), NA())</f>
        <v/>
      </c>
      <c r="E3224" s="10">
        <f t="array" ref="E3224">PERCENTILE(IF(ISERROR(D3224:D8223)=FALSE,D3224:D8223),CycleTimePercentile)</f>
        <v>0</v>
      </c>
      <c r="F3224" s="2" t="e">
        <f xml:space="preserve"> IF(Calculations!C3224 = DefectTypeString,  IFERROR(Calculations!J3224,""), NA())</f>
        <v>#N/A</v>
      </c>
      <c r="G3224" s="10">
        <f t="array" ref="G3224">PERCENTILE(IF(ISERROR(F3224:F8223)=FALSE,F3224:F8223),CycleTimePercentile)</f>
        <v>0</v>
      </c>
      <c r="H3224" s="2" t="e">
        <f ca="1" xml:space="preserve"> IF(OR(Calculations!C3224 = "",Calculations!C3224 = WorkTypeString),  Calculations!K3224, NA())</f>
        <v>#N/A</v>
      </c>
      <c r="I3224" s="2" t="e">
        <f xml:space="preserve"> IF(Calculations!C3224 = DefectTypeString,  Calculations!K3224, NA())</f>
        <v>#N/A</v>
      </c>
    </row>
    <row r="3225" spans="1:9" x14ac:dyDescent="0.25">
      <c r="A3225" s="8" t="str">
        <f>Calculations!A3225</f>
        <v/>
      </c>
      <c r="B3225" s="2" t="str">
        <f t="shared" si="55"/>
        <v/>
      </c>
      <c r="C3225" s="10" t="str">
        <f>IFERROR(Calculations!J3225,"")</f>
        <v/>
      </c>
      <c r="D3225" s="10" t="str">
        <f xml:space="preserve"> IF(OR(Calculations!C3225 = "",Calculations!C3225 = WorkTypeString),  IFERROR(Calculations!J3225,""), NA())</f>
        <v/>
      </c>
      <c r="E3225" s="10">
        <f t="array" ref="E3225">PERCENTILE(IF(ISERROR(D3225:D8224)=FALSE,D3225:D8224),CycleTimePercentile)</f>
        <v>0</v>
      </c>
      <c r="F3225" s="2" t="e">
        <f xml:space="preserve"> IF(Calculations!C3225 = DefectTypeString,  IFERROR(Calculations!J3225,""), NA())</f>
        <v>#N/A</v>
      </c>
      <c r="G3225" s="10">
        <f t="array" ref="G3225">PERCENTILE(IF(ISERROR(F3225:F8224)=FALSE,F3225:F8224),CycleTimePercentile)</f>
        <v>0</v>
      </c>
      <c r="H3225" s="2" t="e">
        <f ca="1" xml:space="preserve"> IF(OR(Calculations!C3225 = "",Calculations!C3225 = WorkTypeString),  Calculations!K3225, NA())</f>
        <v>#N/A</v>
      </c>
      <c r="I3225" s="2" t="e">
        <f xml:space="preserve"> IF(Calculations!C3225 = DefectTypeString,  Calculations!K3225, NA())</f>
        <v>#N/A</v>
      </c>
    </row>
    <row r="3226" spans="1:9" x14ac:dyDescent="0.25">
      <c r="A3226" s="8" t="str">
        <f>Calculations!A3226</f>
        <v/>
      </c>
      <c r="B3226" s="2" t="str">
        <f t="shared" si="55"/>
        <v/>
      </c>
      <c r="C3226" s="10" t="str">
        <f>IFERROR(Calculations!J3226,"")</f>
        <v/>
      </c>
      <c r="D3226" s="10" t="str">
        <f xml:space="preserve"> IF(OR(Calculations!C3226 = "",Calculations!C3226 = WorkTypeString),  IFERROR(Calculations!J3226,""), NA())</f>
        <v/>
      </c>
      <c r="E3226" s="10">
        <f t="array" ref="E3226">PERCENTILE(IF(ISERROR(D3226:D8225)=FALSE,D3226:D8225),CycleTimePercentile)</f>
        <v>0</v>
      </c>
      <c r="F3226" s="2" t="e">
        <f xml:space="preserve"> IF(Calculations!C3226 = DefectTypeString,  IFERROR(Calculations!J3226,""), NA())</f>
        <v>#N/A</v>
      </c>
      <c r="G3226" s="10">
        <f t="array" ref="G3226">PERCENTILE(IF(ISERROR(F3226:F8225)=FALSE,F3226:F8225),CycleTimePercentile)</f>
        <v>0</v>
      </c>
      <c r="H3226" s="2" t="e">
        <f ca="1" xml:space="preserve"> IF(OR(Calculations!C3226 = "",Calculations!C3226 = WorkTypeString),  Calculations!K3226, NA())</f>
        <v>#N/A</v>
      </c>
      <c r="I3226" s="2" t="e">
        <f xml:space="preserve"> IF(Calculations!C3226 = DefectTypeString,  Calculations!K3226, NA())</f>
        <v>#N/A</v>
      </c>
    </row>
    <row r="3227" spans="1:9" x14ac:dyDescent="0.25">
      <c r="A3227" s="8" t="str">
        <f>Calculations!A3227</f>
        <v/>
      </c>
      <c r="B3227" s="2" t="str">
        <f t="shared" si="55"/>
        <v/>
      </c>
      <c r="C3227" s="10" t="str">
        <f>IFERROR(Calculations!J3227,"")</f>
        <v/>
      </c>
      <c r="D3227" s="10" t="str">
        <f xml:space="preserve"> IF(OR(Calculations!C3227 = "",Calculations!C3227 = WorkTypeString),  IFERROR(Calculations!J3227,""), NA())</f>
        <v/>
      </c>
      <c r="E3227" s="10">
        <f t="array" ref="E3227">PERCENTILE(IF(ISERROR(D3227:D8226)=FALSE,D3227:D8226),CycleTimePercentile)</f>
        <v>0</v>
      </c>
      <c r="F3227" s="2" t="e">
        <f xml:space="preserve"> IF(Calculations!C3227 = DefectTypeString,  IFERROR(Calculations!J3227,""), NA())</f>
        <v>#N/A</v>
      </c>
      <c r="G3227" s="10">
        <f t="array" ref="G3227">PERCENTILE(IF(ISERROR(F3227:F8226)=FALSE,F3227:F8226),CycleTimePercentile)</f>
        <v>0</v>
      </c>
      <c r="H3227" s="2" t="e">
        <f ca="1" xml:space="preserve"> IF(OR(Calculations!C3227 = "",Calculations!C3227 = WorkTypeString),  Calculations!K3227, NA())</f>
        <v>#N/A</v>
      </c>
      <c r="I3227" s="2" t="e">
        <f xml:space="preserve"> IF(Calculations!C3227 = DefectTypeString,  Calculations!K3227, NA())</f>
        <v>#N/A</v>
      </c>
    </row>
    <row r="3228" spans="1:9" x14ac:dyDescent="0.25">
      <c r="A3228" s="8" t="str">
        <f>Calculations!A3228</f>
        <v/>
      </c>
      <c r="B3228" s="2" t="str">
        <f t="shared" si="55"/>
        <v/>
      </c>
      <c r="C3228" s="10" t="str">
        <f>IFERROR(Calculations!J3228,"")</f>
        <v/>
      </c>
      <c r="D3228" s="10" t="str">
        <f xml:space="preserve"> IF(OR(Calculations!C3228 = "",Calculations!C3228 = WorkTypeString),  IFERROR(Calculations!J3228,""), NA())</f>
        <v/>
      </c>
      <c r="E3228" s="10">
        <f t="array" ref="E3228">PERCENTILE(IF(ISERROR(D3228:D8227)=FALSE,D3228:D8227),CycleTimePercentile)</f>
        <v>0</v>
      </c>
      <c r="F3228" s="2" t="e">
        <f xml:space="preserve"> IF(Calculations!C3228 = DefectTypeString,  IFERROR(Calculations!J3228,""), NA())</f>
        <v>#N/A</v>
      </c>
      <c r="G3228" s="10">
        <f t="array" ref="G3228">PERCENTILE(IF(ISERROR(F3228:F8227)=FALSE,F3228:F8227),CycleTimePercentile)</f>
        <v>0</v>
      </c>
      <c r="H3228" s="2" t="e">
        <f ca="1" xml:space="preserve"> IF(OR(Calculations!C3228 = "",Calculations!C3228 = WorkTypeString),  Calculations!K3228, NA())</f>
        <v>#N/A</v>
      </c>
      <c r="I3228" s="2" t="e">
        <f xml:space="preserve"> IF(Calculations!C3228 = DefectTypeString,  Calculations!K3228, NA())</f>
        <v>#N/A</v>
      </c>
    </row>
    <row r="3229" spans="1:9" x14ac:dyDescent="0.25">
      <c r="A3229" s="8" t="str">
        <f>Calculations!A3229</f>
        <v/>
      </c>
      <c r="B3229" s="2" t="str">
        <f t="shared" si="55"/>
        <v/>
      </c>
      <c r="C3229" s="10" t="str">
        <f>IFERROR(Calculations!J3229,"")</f>
        <v/>
      </c>
      <c r="D3229" s="10" t="str">
        <f xml:space="preserve"> IF(OR(Calculations!C3229 = "",Calculations!C3229 = WorkTypeString),  IFERROR(Calculations!J3229,""), NA())</f>
        <v/>
      </c>
      <c r="E3229" s="10">
        <f t="array" ref="E3229">PERCENTILE(IF(ISERROR(D3229:D8228)=FALSE,D3229:D8228),CycleTimePercentile)</f>
        <v>0</v>
      </c>
      <c r="F3229" s="2" t="e">
        <f xml:space="preserve"> IF(Calculations!C3229 = DefectTypeString,  IFERROR(Calculations!J3229,""), NA())</f>
        <v>#N/A</v>
      </c>
      <c r="G3229" s="10">
        <f t="array" ref="G3229">PERCENTILE(IF(ISERROR(F3229:F8228)=FALSE,F3229:F8228),CycleTimePercentile)</f>
        <v>0</v>
      </c>
      <c r="H3229" s="2" t="e">
        <f ca="1" xml:space="preserve"> IF(OR(Calculations!C3229 = "",Calculations!C3229 = WorkTypeString),  Calculations!K3229, NA())</f>
        <v>#N/A</v>
      </c>
      <c r="I3229" s="2" t="e">
        <f xml:space="preserve"> IF(Calculations!C3229 = DefectTypeString,  Calculations!K3229, NA())</f>
        <v>#N/A</v>
      </c>
    </row>
    <row r="3230" spans="1:9" x14ac:dyDescent="0.25">
      <c r="A3230" s="8" t="str">
        <f>Calculations!A3230</f>
        <v/>
      </c>
      <c r="B3230" s="2" t="str">
        <f t="shared" si="55"/>
        <v/>
      </c>
      <c r="C3230" s="10" t="str">
        <f>IFERROR(Calculations!J3230,"")</f>
        <v/>
      </c>
      <c r="D3230" s="10" t="str">
        <f xml:space="preserve"> IF(OR(Calculations!C3230 = "",Calculations!C3230 = WorkTypeString),  IFERROR(Calculations!J3230,""), NA())</f>
        <v/>
      </c>
      <c r="E3230" s="10">
        <f t="array" ref="E3230">PERCENTILE(IF(ISERROR(D3230:D8229)=FALSE,D3230:D8229),CycleTimePercentile)</f>
        <v>0</v>
      </c>
      <c r="F3230" s="2" t="e">
        <f xml:space="preserve"> IF(Calculations!C3230 = DefectTypeString,  IFERROR(Calculations!J3230,""), NA())</f>
        <v>#N/A</v>
      </c>
      <c r="G3230" s="10">
        <f t="array" ref="G3230">PERCENTILE(IF(ISERROR(F3230:F8229)=FALSE,F3230:F8229),CycleTimePercentile)</f>
        <v>0</v>
      </c>
      <c r="H3230" s="2" t="e">
        <f ca="1" xml:space="preserve"> IF(OR(Calculations!C3230 = "",Calculations!C3230 = WorkTypeString),  Calculations!K3230, NA())</f>
        <v>#N/A</v>
      </c>
      <c r="I3230" s="2" t="e">
        <f xml:space="preserve"> IF(Calculations!C3230 = DefectTypeString,  Calculations!K3230, NA())</f>
        <v>#N/A</v>
      </c>
    </row>
    <row r="3231" spans="1:9" x14ac:dyDescent="0.25">
      <c r="A3231" s="8" t="str">
        <f>Calculations!A3231</f>
        <v/>
      </c>
      <c r="B3231" s="2" t="str">
        <f t="shared" si="55"/>
        <v/>
      </c>
      <c r="C3231" s="10" t="str">
        <f>IFERROR(Calculations!J3231,"")</f>
        <v/>
      </c>
      <c r="D3231" s="10" t="str">
        <f xml:space="preserve"> IF(OR(Calculations!C3231 = "",Calculations!C3231 = WorkTypeString),  IFERROR(Calculations!J3231,""), NA())</f>
        <v/>
      </c>
      <c r="E3231" s="10">
        <f t="array" ref="E3231">PERCENTILE(IF(ISERROR(D3231:D8230)=FALSE,D3231:D8230),CycleTimePercentile)</f>
        <v>0</v>
      </c>
      <c r="F3231" s="2" t="e">
        <f xml:space="preserve"> IF(Calculations!C3231 = DefectTypeString,  IFERROR(Calculations!J3231,""), NA())</f>
        <v>#N/A</v>
      </c>
      <c r="G3231" s="10">
        <f t="array" ref="G3231">PERCENTILE(IF(ISERROR(F3231:F8230)=FALSE,F3231:F8230),CycleTimePercentile)</f>
        <v>0</v>
      </c>
      <c r="H3231" s="2" t="e">
        <f ca="1" xml:space="preserve"> IF(OR(Calculations!C3231 = "",Calculations!C3231 = WorkTypeString),  Calculations!K3231, NA())</f>
        <v>#N/A</v>
      </c>
      <c r="I3231" s="2" t="e">
        <f xml:space="preserve"> IF(Calculations!C3231 = DefectTypeString,  Calculations!K3231, NA())</f>
        <v>#N/A</v>
      </c>
    </row>
    <row r="3232" spans="1:9" x14ac:dyDescent="0.25">
      <c r="A3232" s="8" t="str">
        <f>Calculations!A3232</f>
        <v/>
      </c>
      <c r="B3232" s="2" t="str">
        <f t="shared" si="55"/>
        <v/>
      </c>
      <c r="C3232" s="10" t="str">
        <f>IFERROR(Calculations!J3232,"")</f>
        <v/>
      </c>
      <c r="D3232" s="10" t="str">
        <f xml:space="preserve"> IF(OR(Calculations!C3232 = "",Calculations!C3232 = WorkTypeString),  IFERROR(Calculations!J3232,""), NA())</f>
        <v/>
      </c>
      <c r="E3232" s="10">
        <f t="array" ref="E3232">PERCENTILE(IF(ISERROR(D3232:D8231)=FALSE,D3232:D8231),CycleTimePercentile)</f>
        <v>0</v>
      </c>
      <c r="F3232" s="2" t="e">
        <f xml:space="preserve"> IF(Calculations!C3232 = DefectTypeString,  IFERROR(Calculations!J3232,""), NA())</f>
        <v>#N/A</v>
      </c>
      <c r="G3232" s="10">
        <f t="array" ref="G3232">PERCENTILE(IF(ISERROR(F3232:F8231)=FALSE,F3232:F8231),CycleTimePercentile)</f>
        <v>0</v>
      </c>
      <c r="H3232" s="2" t="e">
        <f ca="1" xml:space="preserve"> IF(OR(Calculations!C3232 = "",Calculations!C3232 = WorkTypeString),  Calculations!K3232, NA())</f>
        <v>#N/A</v>
      </c>
      <c r="I3232" s="2" t="e">
        <f xml:space="preserve"> IF(Calculations!C3232 = DefectTypeString,  Calculations!K3232, NA())</f>
        <v>#N/A</v>
      </c>
    </row>
    <row r="3233" spans="1:9" x14ac:dyDescent="0.25">
      <c r="A3233" s="8" t="str">
        <f>Calculations!A3233</f>
        <v/>
      </c>
      <c r="B3233" s="2" t="str">
        <f t="shared" si="55"/>
        <v/>
      </c>
      <c r="C3233" s="10" t="str">
        <f>IFERROR(Calculations!J3233,"")</f>
        <v/>
      </c>
      <c r="D3233" s="10" t="str">
        <f xml:space="preserve"> IF(OR(Calculations!C3233 = "",Calculations!C3233 = WorkTypeString),  IFERROR(Calculations!J3233,""), NA())</f>
        <v/>
      </c>
      <c r="E3233" s="10">
        <f t="array" ref="E3233">PERCENTILE(IF(ISERROR(D3233:D8232)=FALSE,D3233:D8232),CycleTimePercentile)</f>
        <v>0</v>
      </c>
      <c r="F3233" s="2" t="e">
        <f xml:space="preserve"> IF(Calculations!C3233 = DefectTypeString,  IFERROR(Calculations!J3233,""), NA())</f>
        <v>#N/A</v>
      </c>
      <c r="G3233" s="10">
        <f t="array" ref="G3233">PERCENTILE(IF(ISERROR(F3233:F8232)=FALSE,F3233:F8232),CycleTimePercentile)</f>
        <v>0</v>
      </c>
      <c r="H3233" s="2" t="e">
        <f ca="1" xml:space="preserve"> IF(OR(Calculations!C3233 = "",Calculations!C3233 = WorkTypeString),  Calculations!K3233, NA())</f>
        <v>#N/A</v>
      </c>
      <c r="I3233" s="2" t="e">
        <f xml:space="preserve"> IF(Calculations!C3233 = DefectTypeString,  Calculations!K3233, NA())</f>
        <v>#N/A</v>
      </c>
    </row>
    <row r="3234" spans="1:9" x14ac:dyDescent="0.25">
      <c r="A3234" s="8" t="str">
        <f>Calculations!A3234</f>
        <v/>
      </c>
      <c r="B3234" s="2" t="str">
        <f t="shared" si="55"/>
        <v/>
      </c>
      <c r="C3234" s="10" t="str">
        <f>IFERROR(Calculations!J3234,"")</f>
        <v/>
      </c>
      <c r="D3234" s="10" t="str">
        <f xml:space="preserve"> IF(OR(Calculations!C3234 = "",Calculations!C3234 = WorkTypeString),  IFERROR(Calculations!J3234,""), NA())</f>
        <v/>
      </c>
      <c r="E3234" s="10">
        <f t="array" ref="E3234">PERCENTILE(IF(ISERROR(D3234:D8233)=FALSE,D3234:D8233),CycleTimePercentile)</f>
        <v>0</v>
      </c>
      <c r="F3234" s="2" t="e">
        <f xml:space="preserve"> IF(Calculations!C3234 = DefectTypeString,  IFERROR(Calculations!J3234,""), NA())</f>
        <v>#N/A</v>
      </c>
      <c r="G3234" s="10">
        <f t="array" ref="G3234">PERCENTILE(IF(ISERROR(F3234:F8233)=FALSE,F3234:F8233),CycleTimePercentile)</f>
        <v>0</v>
      </c>
      <c r="H3234" s="2" t="e">
        <f ca="1" xml:space="preserve"> IF(OR(Calculations!C3234 = "",Calculations!C3234 = WorkTypeString),  Calculations!K3234, NA())</f>
        <v>#N/A</v>
      </c>
      <c r="I3234" s="2" t="e">
        <f xml:space="preserve"> IF(Calculations!C3234 = DefectTypeString,  Calculations!K3234, NA())</f>
        <v>#N/A</v>
      </c>
    </row>
    <row r="3235" spans="1:9" x14ac:dyDescent="0.25">
      <c r="A3235" s="8" t="str">
        <f>Calculations!A3235</f>
        <v/>
      </c>
      <c r="B3235" s="2" t="str">
        <f t="shared" si="55"/>
        <v/>
      </c>
      <c r="C3235" s="10" t="str">
        <f>IFERROR(Calculations!J3235,"")</f>
        <v/>
      </c>
      <c r="D3235" s="10" t="str">
        <f xml:space="preserve"> IF(OR(Calculations!C3235 = "",Calculations!C3235 = WorkTypeString),  IFERROR(Calculations!J3235,""), NA())</f>
        <v/>
      </c>
      <c r="E3235" s="10">
        <f t="array" ref="E3235">PERCENTILE(IF(ISERROR(D3235:D8234)=FALSE,D3235:D8234),CycleTimePercentile)</f>
        <v>0</v>
      </c>
      <c r="F3235" s="2" t="e">
        <f xml:space="preserve"> IF(Calculations!C3235 = DefectTypeString,  IFERROR(Calculations!J3235,""), NA())</f>
        <v>#N/A</v>
      </c>
      <c r="G3235" s="10">
        <f t="array" ref="G3235">PERCENTILE(IF(ISERROR(F3235:F8234)=FALSE,F3235:F8234),CycleTimePercentile)</f>
        <v>0</v>
      </c>
      <c r="H3235" s="2" t="e">
        <f ca="1" xml:space="preserve"> IF(OR(Calculations!C3235 = "",Calculations!C3235 = WorkTypeString),  Calculations!K3235, NA())</f>
        <v>#N/A</v>
      </c>
      <c r="I3235" s="2" t="e">
        <f xml:space="preserve"> IF(Calculations!C3235 = DefectTypeString,  Calculations!K3235, NA())</f>
        <v>#N/A</v>
      </c>
    </row>
    <row r="3236" spans="1:9" x14ac:dyDescent="0.25">
      <c r="A3236" s="8" t="str">
        <f>Calculations!A3236</f>
        <v/>
      </c>
      <c r="B3236" s="2" t="str">
        <f t="shared" si="55"/>
        <v/>
      </c>
      <c r="C3236" s="10" t="str">
        <f>IFERROR(Calculations!J3236,"")</f>
        <v/>
      </c>
      <c r="D3236" s="10" t="str">
        <f xml:space="preserve"> IF(OR(Calculations!C3236 = "",Calculations!C3236 = WorkTypeString),  IFERROR(Calculations!J3236,""), NA())</f>
        <v/>
      </c>
      <c r="E3236" s="10">
        <f t="array" ref="E3236">PERCENTILE(IF(ISERROR(D3236:D8235)=FALSE,D3236:D8235),CycleTimePercentile)</f>
        <v>0</v>
      </c>
      <c r="F3236" s="2" t="e">
        <f xml:space="preserve"> IF(Calculations!C3236 = DefectTypeString,  IFERROR(Calculations!J3236,""), NA())</f>
        <v>#N/A</v>
      </c>
      <c r="G3236" s="10">
        <f t="array" ref="G3236">PERCENTILE(IF(ISERROR(F3236:F8235)=FALSE,F3236:F8235),CycleTimePercentile)</f>
        <v>0</v>
      </c>
      <c r="H3236" s="2" t="e">
        <f ca="1" xml:space="preserve"> IF(OR(Calculations!C3236 = "",Calculations!C3236 = WorkTypeString),  Calculations!K3236, NA())</f>
        <v>#N/A</v>
      </c>
      <c r="I3236" s="2" t="e">
        <f xml:space="preserve"> IF(Calculations!C3236 = DefectTypeString,  Calculations!K3236, NA())</f>
        <v>#N/A</v>
      </c>
    </row>
    <row r="3237" spans="1:9" x14ac:dyDescent="0.25">
      <c r="A3237" s="8" t="str">
        <f>Calculations!A3237</f>
        <v/>
      </c>
      <c r="B3237" s="2" t="str">
        <f t="shared" si="55"/>
        <v/>
      </c>
      <c r="C3237" s="10" t="str">
        <f>IFERROR(Calculations!J3237,"")</f>
        <v/>
      </c>
      <c r="D3237" s="10" t="str">
        <f xml:space="preserve"> IF(OR(Calculations!C3237 = "",Calculations!C3237 = WorkTypeString),  IFERROR(Calculations!J3237,""), NA())</f>
        <v/>
      </c>
      <c r="E3237" s="10">
        <f t="array" ref="E3237">PERCENTILE(IF(ISERROR(D3237:D8236)=FALSE,D3237:D8236),CycleTimePercentile)</f>
        <v>0</v>
      </c>
      <c r="F3237" s="2" t="e">
        <f xml:space="preserve"> IF(Calculations!C3237 = DefectTypeString,  IFERROR(Calculations!J3237,""), NA())</f>
        <v>#N/A</v>
      </c>
      <c r="G3237" s="10">
        <f t="array" ref="G3237">PERCENTILE(IF(ISERROR(F3237:F8236)=FALSE,F3237:F8236),CycleTimePercentile)</f>
        <v>0</v>
      </c>
      <c r="H3237" s="2" t="e">
        <f ca="1" xml:space="preserve"> IF(OR(Calculations!C3237 = "",Calculations!C3237 = WorkTypeString),  Calculations!K3237, NA())</f>
        <v>#N/A</v>
      </c>
      <c r="I3237" s="2" t="e">
        <f xml:space="preserve"> IF(Calculations!C3237 = DefectTypeString,  Calculations!K3237, NA())</f>
        <v>#N/A</v>
      </c>
    </row>
    <row r="3238" spans="1:9" x14ac:dyDescent="0.25">
      <c r="A3238" s="8" t="str">
        <f>Calculations!A3238</f>
        <v/>
      </c>
      <c r="B3238" s="2" t="str">
        <f t="shared" si="55"/>
        <v/>
      </c>
      <c r="C3238" s="10" t="str">
        <f>IFERROR(Calculations!J3238,"")</f>
        <v/>
      </c>
      <c r="D3238" s="10" t="str">
        <f xml:space="preserve"> IF(OR(Calculations!C3238 = "",Calculations!C3238 = WorkTypeString),  IFERROR(Calculations!J3238,""), NA())</f>
        <v/>
      </c>
      <c r="E3238" s="10">
        <f t="array" ref="E3238">PERCENTILE(IF(ISERROR(D3238:D8237)=FALSE,D3238:D8237),CycleTimePercentile)</f>
        <v>0</v>
      </c>
      <c r="F3238" s="2" t="e">
        <f xml:space="preserve"> IF(Calculations!C3238 = DefectTypeString,  IFERROR(Calculations!J3238,""), NA())</f>
        <v>#N/A</v>
      </c>
      <c r="G3238" s="10">
        <f t="array" ref="G3238">PERCENTILE(IF(ISERROR(F3238:F8237)=FALSE,F3238:F8237),CycleTimePercentile)</f>
        <v>0</v>
      </c>
      <c r="H3238" s="2" t="e">
        <f ca="1" xml:space="preserve"> IF(OR(Calculations!C3238 = "",Calculations!C3238 = WorkTypeString),  Calculations!K3238, NA())</f>
        <v>#N/A</v>
      </c>
      <c r="I3238" s="2" t="e">
        <f xml:space="preserve"> IF(Calculations!C3238 = DefectTypeString,  Calculations!K3238, NA())</f>
        <v>#N/A</v>
      </c>
    </row>
    <row r="3239" spans="1:9" x14ac:dyDescent="0.25">
      <c r="A3239" s="8" t="str">
        <f>Calculations!A3239</f>
        <v/>
      </c>
      <c r="B3239" s="2" t="str">
        <f t="shared" si="55"/>
        <v/>
      </c>
      <c r="C3239" s="10" t="str">
        <f>IFERROR(Calculations!J3239,"")</f>
        <v/>
      </c>
      <c r="D3239" s="10" t="str">
        <f xml:space="preserve"> IF(OR(Calculations!C3239 = "",Calculations!C3239 = WorkTypeString),  IFERROR(Calculations!J3239,""), NA())</f>
        <v/>
      </c>
      <c r="E3239" s="10">
        <f t="array" ref="E3239">PERCENTILE(IF(ISERROR(D3239:D8238)=FALSE,D3239:D8238),CycleTimePercentile)</f>
        <v>0</v>
      </c>
      <c r="F3239" s="2" t="e">
        <f xml:space="preserve"> IF(Calculations!C3239 = DefectTypeString,  IFERROR(Calculations!J3239,""), NA())</f>
        <v>#N/A</v>
      </c>
      <c r="G3239" s="10">
        <f t="array" ref="G3239">PERCENTILE(IF(ISERROR(F3239:F8238)=FALSE,F3239:F8238),CycleTimePercentile)</f>
        <v>0</v>
      </c>
      <c r="H3239" s="2" t="e">
        <f ca="1" xml:space="preserve"> IF(OR(Calculations!C3239 = "",Calculations!C3239 = WorkTypeString),  Calculations!K3239, NA())</f>
        <v>#N/A</v>
      </c>
      <c r="I3239" s="2" t="e">
        <f xml:space="preserve"> IF(Calculations!C3239 = DefectTypeString,  Calculations!K3239, NA())</f>
        <v>#N/A</v>
      </c>
    </row>
    <row r="3240" spans="1:9" x14ac:dyDescent="0.25">
      <c r="A3240" s="8" t="str">
        <f>Calculations!A3240</f>
        <v/>
      </c>
      <c r="B3240" s="2" t="str">
        <f t="shared" si="55"/>
        <v/>
      </c>
      <c r="C3240" s="10" t="str">
        <f>IFERROR(Calculations!J3240,"")</f>
        <v/>
      </c>
      <c r="D3240" s="10" t="str">
        <f xml:space="preserve"> IF(OR(Calculations!C3240 = "",Calculations!C3240 = WorkTypeString),  IFERROR(Calculations!J3240,""), NA())</f>
        <v/>
      </c>
      <c r="E3240" s="10">
        <f t="array" ref="E3240">PERCENTILE(IF(ISERROR(D3240:D8239)=FALSE,D3240:D8239),CycleTimePercentile)</f>
        <v>0</v>
      </c>
      <c r="F3240" s="2" t="e">
        <f xml:space="preserve"> IF(Calculations!C3240 = DefectTypeString,  IFERROR(Calculations!J3240,""), NA())</f>
        <v>#N/A</v>
      </c>
      <c r="G3240" s="10">
        <f t="array" ref="G3240">PERCENTILE(IF(ISERROR(F3240:F8239)=FALSE,F3240:F8239),CycleTimePercentile)</f>
        <v>0</v>
      </c>
      <c r="H3240" s="2" t="e">
        <f ca="1" xml:space="preserve"> IF(OR(Calculations!C3240 = "",Calculations!C3240 = WorkTypeString),  Calculations!K3240, NA())</f>
        <v>#N/A</v>
      </c>
      <c r="I3240" s="2" t="e">
        <f xml:space="preserve"> IF(Calculations!C3240 = DefectTypeString,  Calculations!K3240, NA())</f>
        <v>#N/A</v>
      </c>
    </row>
    <row r="3241" spans="1:9" x14ac:dyDescent="0.25">
      <c r="A3241" s="8" t="str">
        <f>Calculations!A3241</f>
        <v/>
      </c>
      <c r="B3241" s="2" t="str">
        <f t="shared" si="55"/>
        <v/>
      </c>
      <c r="C3241" s="10" t="str">
        <f>IFERROR(Calculations!J3241,"")</f>
        <v/>
      </c>
      <c r="D3241" s="10" t="str">
        <f xml:space="preserve"> IF(OR(Calculations!C3241 = "",Calculations!C3241 = WorkTypeString),  IFERROR(Calculations!J3241,""), NA())</f>
        <v/>
      </c>
      <c r="E3241" s="10">
        <f t="array" ref="E3241">PERCENTILE(IF(ISERROR(D3241:D8240)=FALSE,D3241:D8240),CycleTimePercentile)</f>
        <v>0</v>
      </c>
      <c r="F3241" s="2" t="e">
        <f xml:space="preserve"> IF(Calculations!C3241 = DefectTypeString,  IFERROR(Calculations!J3241,""), NA())</f>
        <v>#N/A</v>
      </c>
      <c r="G3241" s="10">
        <f t="array" ref="G3241">PERCENTILE(IF(ISERROR(F3241:F8240)=FALSE,F3241:F8240),CycleTimePercentile)</f>
        <v>0</v>
      </c>
      <c r="H3241" s="2" t="e">
        <f ca="1" xml:space="preserve"> IF(OR(Calculations!C3241 = "",Calculations!C3241 = WorkTypeString),  Calculations!K3241, NA())</f>
        <v>#N/A</v>
      </c>
      <c r="I3241" s="2" t="e">
        <f xml:space="preserve"> IF(Calculations!C3241 = DefectTypeString,  Calculations!K3241, NA())</f>
        <v>#N/A</v>
      </c>
    </row>
    <row r="3242" spans="1:9" x14ac:dyDescent="0.25">
      <c r="A3242" s="8" t="str">
        <f>Calculations!A3242</f>
        <v/>
      </c>
      <c r="B3242" s="2" t="str">
        <f t="shared" si="55"/>
        <v/>
      </c>
      <c r="C3242" s="10" t="str">
        <f>IFERROR(Calculations!J3242,"")</f>
        <v/>
      </c>
      <c r="D3242" s="10" t="str">
        <f xml:space="preserve"> IF(OR(Calculations!C3242 = "",Calculations!C3242 = WorkTypeString),  IFERROR(Calculations!J3242,""), NA())</f>
        <v/>
      </c>
      <c r="E3242" s="10">
        <f t="array" ref="E3242">PERCENTILE(IF(ISERROR(D3242:D8241)=FALSE,D3242:D8241),CycleTimePercentile)</f>
        <v>0</v>
      </c>
      <c r="F3242" s="2" t="e">
        <f xml:space="preserve"> IF(Calculations!C3242 = DefectTypeString,  IFERROR(Calculations!J3242,""), NA())</f>
        <v>#N/A</v>
      </c>
      <c r="G3242" s="10">
        <f t="array" ref="G3242">PERCENTILE(IF(ISERROR(F3242:F8241)=FALSE,F3242:F8241),CycleTimePercentile)</f>
        <v>0</v>
      </c>
      <c r="H3242" s="2" t="e">
        <f ca="1" xml:space="preserve"> IF(OR(Calculations!C3242 = "",Calculations!C3242 = WorkTypeString),  Calculations!K3242, NA())</f>
        <v>#N/A</v>
      </c>
      <c r="I3242" s="2" t="e">
        <f xml:space="preserve"> IF(Calculations!C3242 = DefectTypeString,  Calculations!K3242, NA())</f>
        <v>#N/A</v>
      </c>
    </row>
    <row r="3243" spans="1:9" x14ac:dyDescent="0.25">
      <c r="A3243" s="8" t="str">
        <f>Calculations!A3243</f>
        <v/>
      </c>
      <c r="B3243" s="2" t="str">
        <f t="shared" si="55"/>
        <v/>
      </c>
      <c r="C3243" s="10" t="str">
        <f>IFERROR(Calculations!J3243,"")</f>
        <v/>
      </c>
      <c r="D3243" s="10" t="str">
        <f xml:space="preserve"> IF(OR(Calculations!C3243 = "",Calculations!C3243 = WorkTypeString),  IFERROR(Calculations!J3243,""), NA())</f>
        <v/>
      </c>
      <c r="E3243" s="10">
        <f t="array" ref="E3243">PERCENTILE(IF(ISERROR(D3243:D8242)=FALSE,D3243:D8242),CycleTimePercentile)</f>
        <v>0</v>
      </c>
      <c r="F3243" s="2" t="e">
        <f xml:space="preserve"> IF(Calculations!C3243 = DefectTypeString,  IFERROR(Calculations!J3243,""), NA())</f>
        <v>#N/A</v>
      </c>
      <c r="G3243" s="10">
        <f t="array" ref="G3243">PERCENTILE(IF(ISERROR(F3243:F8242)=FALSE,F3243:F8242),CycleTimePercentile)</f>
        <v>0</v>
      </c>
      <c r="H3243" s="2" t="e">
        <f ca="1" xml:space="preserve"> IF(OR(Calculations!C3243 = "",Calculations!C3243 = WorkTypeString),  Calculations!K3243, NA())</f>
        <v>#N/A</v>
      </c>
      <c r="I3243" s="2" t="e">
        <f xml:space="preserve"> IF(Calculations!C3243 = DefectTypeString,  Calculations!K3243, NA())</f>
        <v>#N/A</v>
      </c>
    </row>
    <row r="3244" spans="1:9" x14ac:dyDescent="0.25">
      <c r="A3244" s="8" t="str">
        <f>Calculations!A3244</f>
        <v/>
      </c>
      <c r="B3244" s="2" t="str">
        <f t="shared" si="55"/>
        <v/>
      </c>
      <c r="C3244" s="10" t="str">
        <f>IFERROR(Calculations!J3244,"")</f>
        <v/>
      </c>
      <c r="D3244" s="10" t="str">
        <f xml:space="preserve"> IF(OR(Calculations!C3244 = "",Calculations!C3244 = WorkTypeString),  IFERROR(Calculations!J3244,""), NA())</f>
        <v/>
      </c>
      <c r="E3244" s="10">
        <f t="array" ref="E3244">PERCENTILE(IF(ISERROR(D3244:D8243)=FALSE,D3244:D8243),CycleTimePercentile)</f>
        <v>0</v>
      </c>
      <c r="F3244" s="2" t="e">
        <f xml:space="preserve"> IF(Calculations!C3244 = DefectTypeString,  IFERROR(Calculations!J3244,""), NA())</f>
        <v>#N/A</v>
      </c>
      <c r="G3244" s="10">
        <f t="array" ref="G3244">PERCENTILE(IF(ISERROR(F3244:F8243)=FALSE,F3244:F8243),CycleTimePercentile)</f>
        <v>0</v>
      </c>
      <c r="H3244" s="2" t="e">
        <f ca="1" xml:space="preserve"> IF(OR(Calculations!C3244 = "",Calculations!C3244 = WorkTypeString),  Calculations!K3244, NA())</f>
        <v>#N/A</v>
      </c>
      <c r="I3244" s="2" t="e">
        <f xml:space="preserve"> IF(Calculations!C3244 = DefectTypeString,  Calculations!K3244, NA())</f>
        <v>#N/A</v>
      </c>
    </row>
    <row r="3245" spans="1:9" x14ac:dyDescent="0.25">
      <c r="A3245" s="8" t="str">
        <f>Calculations!A3245</f>
        <v/>
      </c>
      <c r="B3245" s="2" t="str">
        <f t="shared" si="55"/>
        <v/>
      </c>
      <c r="C3245" s="10" t="str">
        <f>IFERROR(Calculations!J3245,"")</f>
        <v/>
      </c>
      <c r="D3245" s="10" t="str">
        <f xml:space="preserve"> IF(OR(Calculations!C3245 = "",Calculations!C3245 = WorkTypeString),  IFERROR(Calculations!J3245,""), NA())</f>
        <v/>
      </c>
      <c r="E3245" s="10">
        <f t="array" ref="E3245">PERCENTILE(IF(ISERROR(D3245:D8244)=FALSE,D3245:D8244),CycleTimePercentile)</f>
        <v>0</v>
      </c>
      <c r="F3245" s="2" t="e">
        <f xml:space="preserve"> IF(Calculations!C3245 = DefectTypeString,  IFERROR(Calculations!J3245,""), NA())</f>
        <v>#N/A</v>
      </c>
      <c r="G3245" s="10">
        <f t="array" ref="G3245">PERCENTILE(IF(ISERROR(F3245:F8244)=FALSE,F3245:F8244),CycleTimePercentile)</f>
        <v>0</v>
      </c>
      <c r="H3245" s="2" t="e">
        <f ca="1" xml:space="preserve"> IF(OR(Calculations!C3245 = "",Calculations!C3245 = WorkTypeString),  Calculations!K3245, NA())</f>
        <v>#N/A</v>
      </c>
      <c r="I3245" s="2" t="e">
        <f xml:space="preserve"> IF(Calculations!C3245 = DefectTypeString,  Calculations!K3245, NA())</f>
        <v>#N/A</v>
      </c>
    </row>
    <row r="3246" spans="1:9" x14ac:dyDescent="0.25">
      <c r="A3246" s="8" t="str">
        <f>Calculations!A3246</f>
        <v/>
      </c>
      <c r="B3246" s="2" t="str">
        <f t="shared" si="55"/>
        <v/>
      </c>
      <c r="C3246" s="10" t="str">
        <f>IFERROR(Calculations!J3246,"")</f>
        <v/>
      </c>
      <c r="D3246" s="10" t="str">
        <f xml:space="preserve"> IF(OR(Calculations!C3246 = "",Calculations!C3246 = WorkTypeString),  IFERROR(Calculations!J3246,""), NA())</f>
        <v/>
      </c>
      <c r="E3246" s="10">
        <f t="array" ref="E3246">PERCENTILE(IF(ISERROR(D3246:D8245)=FALSE,D3246:D8245),CycleTimePercentile)</f>
        <v>0</v>
      </c>
      <c r="F3246" s="2" t="e">
        <f xml:space="preserve"> IF(Calculations!C3246 = DefectTypeString,  IFERROR(Calculations!J3246,""), NA())</f>
        <v>#N/A</v>
      </c>
      <c r="G3246" s="10">
        <f t="array" ref="G3246">PERCENTILE(IF(ISERROR(F3246:F8245)=FALSE,F3246:F8245),CycleTimePercentile)</f>
        <v>0</v>
      </c>
      <c r="H3246" s="2" t="e">
        <f ca="1" xml:space="preserve"> IF(OR(Calculations!C3246 = "",Calculations!C3246 = WorkTypeString),  Calculations!K3246, NA())</f>
        <v>#N/A</v>
      </c>
      <c r="I3246" s="2" t="e">
        <f xml:space="preserve"> IF(Calculations!C3246 = DefectTypeString,  Calculations!K3246, NA())</f>
        <v>#N/A</v>
      </c>
    </row>
    <row r="3247" spans="1:9" x14ac:dyDescent="0.25">
      <c r="A3247" s="8" t="str">
        <f>Calculations!A3247</f>
        <v/>
      </c>
      <c r="B3247" s="2" t="str">
        <f t="shared" si="55"/>
        <v/>
      </c>
      <c r="C3247" s="10" t="str">
        <f>IFERROR(Calculations!J3247,"")</f>
        <v/>
      </c>
      <c r="D3247" s="10" t="str">
        <f xml:space="preserve"> IF(OR(Calculations!C3247 = "",Calculations!C3247 = WorkTypeString),  IFERROR(Calculations!J3247,""), NA())</f>
        <v/>
      </c>
      <c r="E3247" s="10">
        <f t="array" ref="E3247">PERCENTILE(IF(ISERROR(D3247:D8246)=FALSE,D3247:D8246),CycleTimePercentile)</f>
        <v>0</v>
      </c>
      <c r="F3247" s="2" t="e">
        <f xml:space="preserve"> IF(Calculations!C3247 = DefectTypeString,  IFERROR(Calculations!J3247,""), NA())</f>
        <v>#N/A</v>
      </c>
      <c r="G3247" s="10">
        <f t="array" ref="G3247">PERCENTILE(IF(ISERROR(F3247:F8246)=FALSE,F3247:F8246),CycleTimePercentile)</f>
        <v>0</v>
      </c>
      <c r="H3247" s="2" t="e">
        <f ca="1" xml:space="preserve"> IF(OR(Calculations!C3247 = "",Calculations!C3247 = WorkTypeString),  Calculations!K3247, NA())</f>
        <v>#N/A</v>
      </c>
      <c r="I3247" s="2" t="e">
        <f xml:space="preserve"> IF(Calculations!C3247 = DefectTypeString,  Calculations!K3247, NA())</f>
        <v>#N/A</v>
      </c>
    </row>
    <row r="3248" spans="1:9" x14ac:dyDescent="0.25">
      <c r="A3248" s="8" t="str">
        <f>Calculations!A3248</f>
        <v/>
      </c>
      <c r="B3248" s="2" t="str">
        <f t="shared" si="55"/>
        <v/>
      </c>
      <c r="C3248" s="10" t="str">
        <f>IFERROR(Calculations!J3248,"")</f>
        <v/>
      </c>
      <c r="D3248" s="10" t="str">
        <f xml:space="preserve"> IF(OR(Calculations!C3248 = "",Calculations!C3248 = WorkTypeString),  IFERROR(Calculations!J3248,""), NA())</f>
        <v/>
      </c>
      <c r="E3248" s="10">
        <f t="array" ref="E3248">PERCENTILE(IF(ISERROR(D3248:D8247)=FALSE,D3248:D8247),CycleTimePercentile)</f>
        <v>0</v>
      </c>
      <c r="F3248" s="2" t="e">
        <f xml:space="preserve"> IF(Calculations!C3248 = DefectTypeString,  IFERROR(Calculations!J3248,""), NA())</f>
        <v>#N/A</v>
      </c>
      <c r="G3248" s="10">
        <f t="array" ref="G3248">PERCENTILE(IF(ISERROR(F3248:F8247)=FALSE,F3248:F8247),CycleTimePercentile)</f>
        <v>0</v>
      </c>
      <c r="H3248" s="2" t="e">
        <f ca="1" xml:space="preserve"> IF(OR(Calculations!C3248 = "",Calculations!C3248 = WorkTypeString),  Calculations!K3248, NA())</f>
        <v>#N/A</v>
      </c>
      <c r="I3248" s="2" t="e">
        <f xml:space="preserve"> IF(Calculations!C3248 = DefectTypeString,  Calculations!K3248, NA())</f>
        <v>#N/A</v>
      </c>
    </row>
    <row r="3249" spans="1:9" x14ac:dyDescent="0.25">
      <c r="A3249" s="8" t="str">
        <f>Calculations!A3249</f>
        <v/>
      </c>
      <c r="B3249" s="2" t="str">
        <f t="shared" si="55"/>
        <v/>
      </c>
      <c r="C3249" s="10" t="str">
        <f>IFERROR(Calculations!J3249,"")</f>
        <v/>
      </c>
      <c r="D3249" s="10" t="str">
        <f xml:space="preserve"> IF(OR(Calculations!C3249 = "",Calculations!C3249 = WorkTypeString),  IFERROR(Calculations!J3249,""), NA())</f>
        <v/>
      </c>
      <c r="E3249" s="10">
        <f t="array" ref="E3249">PERCENTILE(IF(ISERROR(D3249:D8248)=FALSE,D3249:D8248),CycleTimePercentile)</f>
        <v>0</v>
      </c>
      <c r="F3249" s="2" t="e">
        <f xml:space="preserve"> IF(Calculations!C3249 = DefectTypeString,  IFERROR(Calculations!J3249,""), NA())</f>
        <v>#N/A</v>
      </c>
      <c r="G3249" s="10">
        <f t="array" ref="G3249">PERCENTILE(IF(ISERROR(F3249:F8248)=FALSE,F3249:F8248),CycleTimePercentile)</f>
        <v>0</v>
      </c>
      <c r="H3249" s="2" t="e">
        <f ca="1" xml:space="preserve"> IF(OR(Calculations!C3249 = "",Calculations!C3249 = WorkTypeString),  Calculations!K3249, NA())</f>
        <v>#N/A</v>
      </c>
      <c r="I3249" s="2" t="e">
        <f xml:space="preserve"> IF(Calculations!C3249 = DefectTypeString,  Calculations!K3249, NA())</f>
        <v>#N/A</v>
      </c>
    </row>
    <row r="3250" spans="1:9" x14ac:dyDescent="0.25">
      <c r="A3250" s="8" t="str">
        <f>Calculations!A3250</f>
        <v/>
      </c>
      <c r="B3250" s="2" t="str">
        <f t="shared" si="55"/>
        <v/>
      </c>
      <c r="C3250" s="10" t="str">
        <f>IFERROR(Calculations!J3250,"")</f>
        <v/>
      </c>
      <c r="D3250" s="10" t="str">
        <f xml:space="preserve"> IF(OR(Calculations!C3250 = "",Calculations!C3250 = WorkTypeString),  IFERROR(Calculations!J3250,""), NA())</f>
        <v/>
      </c>
      <c r="E3250" s="10">
        <f t="array" ref="E3250">PERCENTILE(IF(ISERROR(D3250:D8249)=FALSE,D3250:D8249),CycleTimePercentile)</f>
        <v>0</v>
      </c>
      <c r="F3250" s="2" t="e">
        <f xml:space="preserve"> IF(Calculations!C3250 = DefectTypeString,  IFERROR(Calculations!J3250,""), NA())</f>
        <v>#N/A</v>
      </c>
      <c r="G3250" s="10">
        <f t="array" ref="G3250">PERCENTILE(IF(ISERROR(F3250:F8249)=FALSE,F3250:F8249),CycleTimePercentile)</f>
        <v>0</v>
      </c>
      <c r="H3250" s="2" t="e">
        <f ca="1" xml:space="preserve"> IF(OR(Calculations!C3250 = "",Calculations!C3250 = WorkTypeString),  Calculations!K3250, NA())</f>
        <v>#N/A</v>
      </c>
      <c r="I3250" s="2" t="e">
        <f xml:space="preserve"> IF(Calculations!C3250 = DefectTypeString,  Calculations!K3250, NA())</f>
        <v>#N/A</v>
      </c>
    </row>
    <row r="3251" spans="1:9" x14ac:dyDescent="0.25">
      <c r="A3251" s="8" t="str">
        <f>Calculations!A3251</f>
        <v/>
      </c>
      <c r="B3251" s="2" t="str">
        <f t="shared" si="55"/>
        <v/>
      </c>
      <c r="C3251" s="10" t="str">
        <f>IFERROR(Calculations!J3251,"")</f>
        <v/>
      </c>
      <c r="D3251" s="10" t="str">
        <f xml:space="preserve"> IF(OR(Calculations!C3251 = "",Calculations!C3251 = WorkTypeString),  IFERROR(Calculations!J3251,""), NA())</f>
        <v/>
      </c>
      <c r="E3251" s="10">
        <f t="array" ref="E3251">PERCENTILE(IF(ISERROR(D3251:D8250)=FALSE,D3251:D8250),CycleTimePercentile)</f>
        <v>0</v>
      </c>
      <c r="F3251" s="2" t="e">
        <f xml:space="preserve"> IF(Calculations!C3251 = DefectTypeString,  IFERROR(Calculations!J3251,""), NA())</f>
        <v>#N/A</v>
      </c>
      <c r="G3251" s="10">
        <f t="array" ref="G3251">PERCENTILE(IF(ISERROR(F3251:F8250)=FALSE,F3251:F8250),CycleTimePercentile)</f>
        <v>0</v>
      </c>
      <c r="H3251" s="2" t="e">
        <f ca="1" xml:space="preserve"> IF(OR(Calculations!C3251 = "",Calculations!C3251 = WorkTypeString),  Calculations!K3251, NA())</f>
        <v>#N/A</v>
      </c>
      <c r="I3251" s="2" t="e">
        <f xml:space="preserve"> IF(Calculations!C3251 = DefectTypeString,  Calculations!K3251, NA())</f>
        <v>#N/A</v>
      </c>
    </row>
    <row r="3252" spans="1:9" x14ac:dyDescent="0.25">
      <c r="A3252" s="8" t="str">
        <f>Calculations!A3252</f>
        <v/>
      </c>
      <c r="B3252" s="2" t="str">
        <f t="shared" si="55"/>
        <v/>
      </c>
      <c r="C3252" s="10" t="str">
        <f>IFERROR(Calculations!J3252,"")</f>
        <v/>
      </c>
      <c r="D3252" s="10" t="str">
        <f xml:space="preserve"> IF(OR(Calculations!C3252 = "",Calculations!C3252 = WorkTypeString),  IFERROR(Calculations!J3252,""), NA())</f>
        <v/>
      </c>
      <c r="E3252" s="10">
        <f t="array" ref="E3252">PERCENTILE(IF(ISERROR(D3252:D8251)=FALSE,D3252:D8251),CycleTimePercentile)</f>
        <v>0</v>
      </c>
      <c r="F3252" s="2" t="e">
        <f xml:space="preserve"> IF(Calculations!C3252 = DefectTypeString,  IFERROR(Calculations!J3252,""), NA())</f>
        <v>#N/A</v>
      </c>
      <c r="G3252" s="10">
        <f t="array" ref="G3252">PERCENTILE(IF(ISERROR(F3252:F8251)=FALSE,F3252:F8251),CycleTimePercentile)</f>
        <v>0</v>
      </c>
      <c r="H3252" s="2" t="e">
        <f ca="1" xml:space="preserve"> IF(OR(Calculations!C3252 = "",Calculations!C3252 = WorkTypeString),  Calculations!K3252, NA())</f>
        <v>#N/A</v>
      </c>
      <c r="I3252" s="2" t="e">
        <f xml:space="preserve"> IF(Calculations!C3252 = DefectTypeString,  Calculations!K3252, NA())</f>
        <v>#N/A</v>
      </c>
    </row>
    <row r="3253" spans="1:9" x14ac:dyDescent="0.25">
      <c r="A3253" s="8" t="str">
        <f>Calculations!A3253</f>
        <v/>
      </c>
      <c r="B3253" s="2" t="str">
        <f t="shared" si="55"/>
        <v/>
      </c>
      <c r="C3253" s="10" t="str">
        <f>IFERROR(Calculations!J3253,"")</f>
        <v/>
      </c>
      <c r="D3253" s="10" t="str">
        <f xml:space="preserve"> IF(OR(Calculations!C3253 = "",Calculations!C3253 = WorkTypeString),  IFERROR(Calculations!J3253,""), NA())</f>
        <v/>
      </c>
      <c r="E3253" s="10">
        <f t="array" ref="E3253">PERCENTILE(IF(ISERROR(D3253:D8252)=FALSE,D3253:D8252),CycleTimePercentile)</f>
        <v>0</v>
      </c>
      <c r="F3253" s="2" t="e">
        <f xml:space="preserve"> IF(Calculations!C3253 = DefectTypeString,  IFERROR(Calculations!J3253,""), NA())</f>
        <v>#N/A</v>
      </c>
      <c r="G3253" s="10">
        <f t="array" ref="G3253">PERCENTILE(IF(ISERROR(F3253:F8252)=FALSE,F3253:F8252),CycleTimePercentile)</f>
        <v>0</v>
      </c>
      <c r="H3253" s="2" t="e">
        <f ca="1" xml:space="preserve"> IF(OR(Calculations!C3253 = "",Calculations!C3253 = WorkTypeString),  Calculations!K3253, NA())</f>
        <v>#N/A</v>
      </c>
      <c r="I3253" s="2" t="e">
        <f xml:space="preserve"> IF(Calculations!C3253 = DefectTypeString,  Calculations!K3253, NA())</f>
        <v>#N/A</v>
      </c>
    </row>
    <row r="3254" spans="1:9" x14ac:dyDescent="0.25">
      <c r="A3254" s="8" t="str">
        <f>Calculations!A3254</f>
        <v/>
      </c>
      <c r="B3254" s="2" t="str">
        <f t="shared" si="55"/>
        <v/>
      </c>
      <c r="C3254" s="10" t="str">
        <f>IFERROR(Calculations!J3254,"")</f>
        <v/>
      </c>
      <c r="D3254" s="10" t="str">
        <f xml:space="preserve"> IF(OR(Calculations!C3254 = "",Calculations!C3254 = WorkTypeString),  IFERROR(Calculations!J3254,""), NA())</f>
        <v/>
      </c>
      <c r="E3254" s="10">
        <f t="array" ref="E3254">PERCENTILE(IF(ISERROR(D3254:D8253)=FALSE,D3254:D8253),CycleTimePercentile)</f>
        <v>0</v>
      </c>
      <c r="F3254" s="2" t="e">
        <f xml:space="preserve"> IF(Calculations!C3254 = DefectTypeString,  IFERROR(Calculations!J3254,""), NA())</f>
        <v>#N/A</v>
      </c>
      <c r="G3254" s="10">
        <f t="array" ref="G3254">PERCENTILE(IF(ISERROR(F3254:F8253)=FALSE,F3254:F8253),CycleTimePercentile)</f>
        <v>0</v>
      </c>
      <c r="H3254" s="2" t="e">
        <f ca="1" xml:space="preserve"> IF(OR(Calculations!C3254 = "",Calculations!C3254 = WorkTypeString),  Calculations!K3254, NA())</f>
        <v>#N/A</v>
      </c>
      <c r="I3254" s="2" t="e">
        <f xml:space="preserve"> IF(Calculations!C3254 = DefectTypeString,  Calculations!K3254, NA())</f>
        <v>#N/A</v>
      </c>
    </row>
    <row r="3255" spans="1:9" x14ac:dyDescent="0.25">
      <c r="A3255" s="8" t="str">
        <f>Calculations!A3255</f>
        <v/>
      </c>
      <c r="B3255" s="2" t="str">
        <f t="shared" si="55"/>
        <v/>
      </c>
      <c r="C3255" s="10" t="str">
        <f>IFERROR(Calculations!J3255,"")</f>
        <v/>
      </c>
      <c r="D3255" s="10" t="str">
        <f xml:space="preserve"> IF(OR(Calculations!C3255 = "",Calculations!C3255 = WorkTypeString),  IFERROR(Calculations!J3255,""), NA())</f>
        <v/>
      </c>
      <c r="E3255" s="10">
        <f t="array" ref="E3255">PERCENTILE(IF(ISERROR(D3255:D8254)=FALSE,D3255:D8254),CycleTimePercentile)</f>
        <v>0</v>
      </c>
      <c r="F3255" s="2" t="e">
        <f xml:space="preserve"> IF(Calculations!C3255 = DefectTypeString,  IFERROR(Calculations!J3255,""), NA())</f>
        <v>#N/A</v>
      </c>
      <c r="G3255" s="10">
        <f t="array" ref="G3255">PERCENTILE(IF(ISERROR(F3255:F8254)=FALSE,F3255:F8254),CycleTimePercentile)</f>
        <v>0</v>
      </c>
      <c r="H3255" s="2" t="e">
        <f ca="1" xml:space="preserve"> IF(OR(Calculations!C3255 = "",Calculations!C3255 = WorkTypeString),  Calculations!K3255, NA())</f>
        <v>#N/A</v>
      </c>
      <c r="I3255" s="2" t="e">
        <f xml:space="preserve"> IF(Calculations!C3255 = DefectTypeString,  Calculations!K3255, NA())</f>
        <v>#N/A</v>
      </c>
    </row>
    <row r="3256" spans="1:9" x14ac:dyDescent="0.25">
      <c r="A3256" s="8" t="str">
        <f>Calculations!A3256</f>
        <v/>
      </c>
      <c r="B3256" s="2" t="str">
        <f t="shared" si="55"/>
        <v/>
      </c>
      <c r="C3256" s="10" t="str">
        <f>IFERROR(Calculations!J3256,"")</f>
        <v/>
      </c>
      <c r="D3256" s="10" t="str">
        <f xml:space="preserve"> IF(OR(Calculations!C3256 = "",Calculations!C3256 = WorkTypeString),  IFERROR(Calculations!J3256,""), NA())</f>
        <v/>
      </c>
      <c r="E3256" s="10">
        <f t="array" ref="E3256">PERCENTILE(IF(ISERROR(D3256:D8255)=FALSE,D3256:D8255),CycleTimePercentile)</f>
        <v>0</v>
      </c>
      <c r="F3256" s="2" t="e">
        <f xml:space="preserve"> IF(Calculations!C3256 = DefectTypeString,  IFERROR(Calculations!J3256,""), NA())</f>
        <v>#N/A</v>
      </c>
      <c r="G3256" s="10">
        <f t="array" ref="G3256">PERCENTILE(IF(ISERROR(F3256:F8255)=FALSE,F3256:F8255),CycleTimePercentile)</f>
        <v>0</v>
      </c>
      <c r="H3256" s="2" t="e">
        <f ca="1" xml:space="preserve"> IF(OR(Calculations!C3256 = "",Calculations!C3256 = WorkTypeString),  Calculations!K3256, NA())</f>
        <v>#N/A</v>
      </c>
      <c r="I3256" s="2" t="e">
        <f xml:space="preserve"> IF(Calculations!C3256 = DefectTypeString,  Calculations!K3256, NA())</f>
        <v>#N/A</v>
      </c>
    </row>
    <row r="3257" spans="1:9" x14ac:dyDescent="0.25">
      <c r="A3257" s="8" t="str">
        <f>Calculations!A3257</f>
        <v/>
      </c>
      <c r="B3257" s="2" t="str">
        <f t="shared" si="55"/>
        <v/>
      </c>
      <c r="C3257" s="10" t="str">
        <f>IFERROR(Calculations!J3257,"")</f>
        <v/>
      </c>
      <c r="D3257" s="10" t="str">
        <f xml:space="preserve"> IF(OR(Calculations!C3257 = "",Calculations!C3257 = WorkTypeString),  IFERROR(Calculations!J3257,""), NA())</f>
        <v/>
      </c>
      <c r="E3257" s="10">
        <f t="array" ref="E3257">PERCENTILE(IF(ISERROR(D3257:D8256)=FALSE,D3257:D8256),CycleTimePercentile)</f>
        <v>0</v>
      </c>
      <c r="F3257" s="2" t="e">
        <f xml:space="preserve"> IF(Calculations!C3257 = DefectTypeString,  IFERROR(Calculations!J3257,""), NA())</f>
        <v>#N/A</v>
      </c>
      <c r="G3257" s="10">
        <f t="array" ref="G3257">PERCENTILE(IF(ISERROR(F3257:F8256)=FALSE,F3257:F8256),CycleTimePercentile)</f>
        <v>0</v>
      </c>
      <c r="H3257" s="2" t="e">
        <f ca="1" xml:space="preserve"> IF(OR(Calculations!C3257 = "",Calculations!C3257 = WorkTypeString),  Calculations!K3257, NA())</f>
        <v>#N/A</v>
      </c>
      <c r="I3257" s="2" t="e">
        <f xml:space="preserve"> IF(Calculations!C3257 = DefectTypeString,  Calculations!K3257, NA())</f>
        <v>#N/A</v>
      </c>
    </row>
    <row r="3258" spans="1:9" x14ac:dyDescent="0.25">
      <c r="A3258" s="8" t="str">
        <f>Calculations!A3258</f>
        <v/>
      </c>
      <c r="B3258" s="2" t="str">
        <f t="shared" si="55"/>
        <v/>
      </c>
      <c r="C3258" s="10" t="str">
        <f>IFERROR(Calculations!J3258,"")</f>
        <v/>
      </c>
      <c r="D3258" s="10" t="str">
        <f xml:space="preserve"> IF(OR(Calculations!C3258 = "",Calculations!C3258 = WorkTypeString),  IFERROR(Calculations!J3258,""), NA())</f>
        <v/>
      </c>
      <c r="E3258" s="10">
        <f t="array" ref="E3258">PERCENTILE(IF(ISERROR(D3258:D8257)=FALSE,D3258:D8257),CycleTimePercentile)</f>
        <v>0</v>
      </c>
      <c r="F3258" s="2" t="e">
        <f xml:space="preserve"> IF(Calculations!C3258 = DefectTypeString,  IFERROR(Calculations!J3258,""), NA())</f>
        <v>#N/A</v>
      </c>
      <c r="G3258" s="10">
        <f t="array" ref="G3258">PERCENTILE(IF(ISERROR(F3258:F8257)=FALSE,F3258:F8257),CycleTimePercentile)</f>
        <v>0</v>
      </c>
      <c r="H3258" s="2" t="e">
        <f ca="1" xml:space="preserve"> IF(OR(Calculations!C3258 = "",Calculations!C3258 = WorkTypeString),  Calculations!K3258, NA())</f>
        <v>#N/A</v>
      </c>
      <c r="I3258" s="2" t="e">
        <f xml:space="preserve"> IF(Calculations!C3258 = DefectTypeString,  Calculations!K3258, NA())</f>
        <v>#N/A</v>
      </c>
    </row>
    <row r="3259" spans="1:9" x14ac:dyDescent="0.25">
      <c r="A3259" s="8" t="str">
        <f>Calculations!A3259</f>
        <v/>
      </c>
      <c r="B3259" s="2" t="str">
        <f t="shared" si="55"/>
        <v/>
      </c>
      <c r="C3259" s="10" t="str">
        <f>IFERROR(Calculations!J3259,"")</f>
        <v/>
      </c>
      <c r="D3259" s="10" t="str">
        <f xml:space="preserve"> IF(OR(Calculations!C3259 = "",Calculations!C3259 = WorkTypeString),  IFERROR(Calculations!J3259,""), NA())</f>
        <v/>
      </c>
      <c r="E3259" s="10">
        <f t="array" ref="E3259">PERCENTILE(IF(ISERROR(D3259:D8258)=FALSE,D3259:D8258),CycleTimePercentile)</f>
        <v>0</v>
      </c>
      <c r="F3259" s="2" t="e">
        <f xml:space="preserve"> IF(Calculations!C3259 = DefectTypeString,  IFERROR(Calculations!J3259,""), NA())</f>
        <v>#N/A</v>
      </c>
      <c r="G3259" s="10">
        <f t="array" ref="G3259">PERCENTILE(IF(ISERROR(F3259:F8258)=FALSE,F3259:F8258),CycleTimePercentile)</f>
        <v>0</v>
      </c>
      <c r="H3259" s="2" t="e">
        <f ca="1" xml:space="preserve"> IF(OR(Calculations!C3259 = "",Calculations!C3259 = WorkTypeString),  Calculations!K3259, NA())</f>
        <v>#N/A</v>
      </c>
      <c r="I3259" s="2" t="e">
        <f xml:space="preserve"> IF(Calculations!C3259 = DefectTypeString,  Calculations!K3259, NA())</f>
        <v>#N/A</v>
      </c>
    </row>
    <row r="3260" spans="1:9" x14ac:dyDescent="0.25">
      <c r="A3260" s="8" t="str">
        <f>Calculations!A3260</f>
        <v/>
      </c>
      <c r="B3260" s="2" t="str">
        <f t="shared" si="55"/>
        <v/>
      </c>
      <c r="C3260" s="10" t="str">
        <f>IFERROR(Calculations!J3260,"")</f>
        <v/>
      </c>
      <c r="D3260" s="10" t="str">
        <f xml:space="preserve"> IF(OR(Calculations!C3260 = "",Calculations!C3260 = WorkTypeString),  IFERROR(Calculations!J3260,""), NA())</f>
        <v/>
      </c>
      <c r="E3260" s="10">
        <f t="array" ref="E3260">PERCENTILE(IF(ISERROR(D3260:D8259)=FALSE,D3260:D8259),CycleTimePercentile)</f>
        <v>0</v>
      </c>
      <c r="F3260" s="2" t="e">
        <f xml:space="preserve"> IF(Calculations!C3260 = DefectTypeString,  IFERROR(Calculations!J3260,""), NA())</f>
        <v>#N/A</v>
      </c>
      <c r="G3260" s="10">
        <f t="array" ref="G3260">PERCENTILE(IF(ISERROR(F3260:F8259)=FALSE,F3260:F8259),CycleTimePercentile)</f>
        <v>0</v>
      </c>
      <c r="H3260" s="2" t="e">
        <f ca="1" xml:space="preserve"> IF(OR(Calculations!C3260 = "",Calculations!C3260 = WorkTypeString),  Calculations!K3260, NA())</f>
        <v>#N/A</v>
      </c>
      <c r="I3260" s="2" t="e">
        <f xml:space="preserve"> IF(Calculations!C3260 = DefectTypeString,  Calculations!K3260, NA())</f>
        <v>#N/A</v>
      </c>
    </row>
    <row r="3261" spans="1:9" x14ac:dyDescent="0.25">
      <c r="A3261" s="8" t="str">
        <f>Calculations!A3261</f>
        <v/>
      </c>
      <c r="B3261" s="2" t="str">
        <f t="shared" si="55"/>
        <v/>
      </c>
      <c r="C3261" s="10" t="str">
        <f>IFERROR(Calculations!J3261,"")</f>
        <v/>
      </c>
      <c r="D3261" s="10" t="str">
        <f xml:space="preserve"> IF(OR(Calculations!C3261 = "",Calculations!C3261 = WorkTypeString),  IFERROR(Calculations!J3261,""), NA())</f>
        <v/>
      </c>
      <c r="E3261" s="10">
        <f t="array" ref="E3261">PERCENTILE(IF(ISERROR(D3261:D8260)=FALSE,D3261:D8260),CycleTimePercentile)</f>
        <v>0</v>
      </c>
      <c r="F3261" s="2" t="e">
        <f xml:space="preserve"> IF(Calculations!C3261 = DefectTypeString,  IFERROR(Calculations!J3261,""), NA())</f>
        <v>#N/A</v>
      </c>
      <c r="G3261" s="10">
        <f t="array" ref="G3261">PERCENTILE(IF(ISERROR(F3261:F8260)=FALSE,F3261:F8260),CycleTimePercentile)</f>
        <v>0</v>
      </c>
      <c r="H3261" s="2" t="e">
        <f ca="1" xml:space="preserve"> IF(OR(Calculations!C3261 = "",Calculations!C3261 = WorkTypeString),  Calculations!K3261, NA())</f>
        <v>#N/A</v>
      </c>
      <c r="I3261" s="2" t="e">
        <f xml:space="preserve"> IF(Calculations!C3261 = DefectTypeString,  Calculations!K3261, NA())</f>
        <v>#N/A</v>
      </c>
    </row>
    <row r="3262" spans="1:9" x14ac:dyDescent="0.25">
      <c r="A3262" s="8" t="str">
        <f>Calculations!A3262</f>
        <v/>
      </c>
      <c r="B3262" s="2" t="str">
        <f t="shared" si="55"/>
        <v/>
      </c>
      <c r="C3262" s="10" t="str">
        <f>IFERROR(Calculations!J3262,"")</f>
        <v/>
      </c>
      <c r="D3262" s="10" t="str">
        <f xml:space="preserve"> IF(OR(Calculations!C3262 = "",Calculations!C3262 = WorkTypeString),  IFERROR(Calculations!J3262,""), NA())</f>
        <v/>
      </c>
      <c r="E3262" s="10">
        <f t="array" ref="E3262">PERCENTILE(IF(ISERROR(D3262:D8261)=FALSE,D3262:D8261),CycleTimePercentile)</f>
        <v>0</v>
      </c>
      <c r="F3262" s="2" t="e">
        <f xml:space="preserve"> IF(Calculations!C3262 = DefectTypeString,  IFERROR(Calculations!J3262,""), NA())</f>
        <v>#N/A</v>
      </c>
      <c r="G3262" s="10">
        <f t="array" ref="G3262">PERCENTILE(IF(ISERROR(F3262:F8261)=FALSE,F3262:F8261),CycleTimePercentile)</f>
        <v>0</v>
      </c>
      <c r="H3262" s="2" t="e">
        <f ca="1" xml:space="preserve"> IF(OR(Calculations!C3262 = "",Calculations!C3262 = WorkTypeString),  Calculations!K3262, NA())</f>
        <v>#N/A</v>
      </c>
      <c r="I3262" s="2" t="e">
        <f xml:space="preserve"> IF(Calculations!C3262 = DefectTypeString,  Calculations!K3262, NA())</f>
        <v>#N/A</v>
      </c>
    </row>
    <row r="3263" spans="1:9" x14ac:dyDescent="0.25">
      <c r="A3263" s="8" t="str">
        <f>Calculations!A3263</f>
        <v/>
      </c>
      <c r="B3263" s="2" t="str">
        <f t="shared" si="55"/>
        <v/>
      </c>
      <c r="C3263" s="10" t="str">
        <f>IFERROR(Calculations!J3263,"")</f>
        <v/>
      </c>
      <c r="D3263" s="10" t="str">
        <f xml:space="preserve"> IF(OR(Calculations!C3263 = "",Calculations!C3263 = WorkTypeString),  IFERROR(Calculations!J3263,""), NA())</f>
        <v/>
      </c>
      <c r="E3263" s="10">
        <f t="array" ref="E3263">PERCENTILE(IF(ISERROR(D3263:D8262)=FALSE,D3263:D8262),CycleTimePercentile)</f>
        <v>0</v>
      </c>
      <c r="F3263" s="2" t="e">
        <f xml:space="preserve"> IF(Calculations!C3263 = DefectTypeString,  IFERROR(Calculations!J3263,""), NA())</f>
        <v>#N/A</v>
      </c>
      <c r="G3263" s="10">
        <f t="array" ref="G3263">PERCENTILE(IF(ISERROR(F3263:F8262)=FALSE,F3263:F8262),CycleTimePercentile)</f>
        <v>0</v>
      </c>
      <c r="H3263" s="2" t="e">
        <f ca="1" xml:space="preserve"> IF(OR(Calculations!C3263 = "",Calculations!C3263 = WorkTypeString),  Calculations!K3263, NA())</f>
        <v>#N/A</v>
      </c>
      <c r="I3263" s="2" t="e">
        <f xml:space="preserve"> IF(Calculations!C3263 = DefectTypeString,  Calculations!K3263, NA())</f>
        <v>#N/A</v>
      </c>
    </row>
    <row r="3264" spans="1:9" x14ac:dyDescent="0.25">
      <c r="A3264" s="8" t="str">
        <f>Calculations!A3264</f>
        <v/>
      </c>
      <c r="B3264" s="2" t="str">
        <f t="shared" si="55"/>
        <v/>
      </c>
      <c r="C3264" s="10" t="str">
        <f>IFERROR(Calculations!J3264,"")</f>
        <v/>
      </c>
      <c r="D3264" s="10" t="str">
        <f xml:space="preserve"> IF(OR(Calculations!C3264 = "",Calculations!C3264 = WorkTypeString),  IFERROR(Calculations!J3264,""), NA())</f>
        <v/>
      </c>
      <c r="E3264" s="10">
        <f t="array" ref="E3264">PERCENTILE(IF(ISERROR(D3264:D8263)=FALSE,D3264:D8263),CycleTimePercentile)</f>
        <v>0</v>
      </c>
      <c r="F3264" s="2" t="e">
        <f xml:space="preserve"> IF(Calculations!C3264 = DefectTypeString,  IFERROR(Calculations!J3264,""), NA())</f>
        <v>#N/A</v>
      </c>
      <c r="G3264" s="10">
        <f t="array" ref="G3264">PERCENTILE(IF(ISERROR(F3264:F8263)=FALSE,F3264:F8263),CycleTimePercentile)</f>
        <v>0</v>
      </c>
      <c r="H3264" s="2" t="e">
        <f ca="1" xml:space="preserve"> IF(OR(Calculations!C3264 = "",Calculations!C3264 = WorkTypeString),  Calculations!K3264, NA())</f>
        <v>#N/A</v>
      </c>
      <c r="I3264" s="2" t="e">
        <f xml:space="preserve"> IF(Calculations!C3264 = DefectTypeString,  Calculations!K3264, NA())</f>
        <v>#N/A</v>
      </c>
    </row>
    <row r="3265" spans="1:9" x14ac:dyDescent="0.25">
      <c r="A3265" s="8" t="str">
        <f>Calculations!A3265</f>
        <v/>
      </c>
      <c r="B3265" s="2" t="str">
        <f t="shared" si="55"/>
        <v/>
      </c>
      <c r="C3265" s="10" t="str">
        <f>IFERROR(Calculations!J3265,"")</f>
        <v/>
      </c>
      <c r="D3265" s="10" t="str">
        <f xml:space="preserve"> IF(OR(Calculations!C3265 = "",Calculations!C3265 = WorkTypeString),  IFERROR(Calculations!J3265,""), NA())</f>
        <v/>
      </c>
      <c r="E3265" s="10">
        <f t="array" ref="E3265">PERCENTILE(IF(ISERROR(D3265:D8264)=FALSE,D3265:D8264),CycleTimePercentile)</f>
        <v>0</v>
      </c>
      <c r="F3265" s="2" t="e">
        <f xml:space="preserve"> IF(Calculations!C3265 = DefectTypeString,  IFERROR(Calculations!J3265,""), NA())</f>
        <v>#N/A</v>
      </c>
      <c r="G3265" s="10">
        <f t="array" ref="G3265">PERCENTILE(IF(ISERROR(F3265:F8264)=FALSE,F3265:F8264),CycleTimePercentile)</f>
        <v>0</v>
      </c>
      <c r="H3265" s="2" t="e">
        <f ca="1" xml:space="preserve"> IF(OR(Calculations!C3265 = "",Calculations!C3265 = WorkTypeString),  Calculations!K3265, NA())</f>
        <v>#N/A</v>
      </c>
      <c r="I3265" s="2" t="e">
        <f xml:space="preserve"> IF(Calculations!C3265 = DefectTypeString,  Calculations!K3265, NA())</f>
        <v>#N/A</v>
      </c>
    </row>
    <row r="3266" spans="1:9" x14ac:dyDescent="0.25">
      <c r="A3266" s="8" t="str">
        <f>Calculations!A3266</f>
        <v/>
      </c>
      <c r="B3266" s="2" t="str">
        <f t="shared" si="55"/>
        <v/>
      </c>
      <c r="C3266" s="10" t="str">
        <f>IFERROR(Calculations!J3266,"")</f>
        <v/>
      </c>
      <c r="D3266" s="10" t="str">
        <f xml:space="preserve"> IF(OR(Calculations!C3266 = "",Calculations!C3266 = WorkTypeString),  IFERROR(Calculations!J3266,""), NA())</f>
        <v/>
      </c>
      <c r="E3266" s="10">
        <f t="array" ref="E3266">PERCENTILE(IF(ISERROR(D3266:D8265)=FALSE,D3266:D8265),CycleTimePercentile)</f>
        <v>0</v>
      </c>
      <c r="F3266" s="2" t="e">
        <f xml:space="preserve"> IF(Calculations!C3266 = DefectTypeString,  IFERROR(Calculations!J3266,""), NA())</f>
        <v>#N/A</v>
      </c>
      <c r="G3266" s="10">
        <f t="array" ref="G3266">PERCENTILE(IF(ISERROR(F3266:F8265)=FALSE,F3266:F8265),CycleTimePercentile)</f>
        <v>0</v>
      </c>
      <c r="H3266" s="2" t="e">
        <f ca="1" xml:space="preserve"> IF(OR(Calculations!C3266 = "",Calculations!C3266 = WorkTypeString),  Calculations!K3266, NA())</f>
        <v>#N/A</v>
      </c>
      <c r="I3266" s="2" t="e">
        <f xml:space="preserve"> IF(Calculations!C3266 = DefectTypeString,  Calculations!K3266, NA())</f>
        <v>#N/A</v>
      </c>
    </row>
    <row r="3267" spans="1:9" x14ac:dyDescent="0.25">
      <c r="A3267" s="8" t="str">
        <f>Calculations!A3267</f>
        <v/>
      </c>
      <c r="B3267" s="2" t="str">
        <f t="shared" ref="B3267:B3330" si="56">IF(ISNUMBER(A3267),YEAR(A3267)&amp;"-"&amp;TEXT(MONTH(A3267),"00")&amp;"-"&amp;TEXT(DAY(A3267),"00")&amp;"-"&amp;TEXT(HOUR(A3267),"00"),"")</f>
        <v/>
      </c>
      <c r="C3267" s="10" t="str">
        <f>IFERROR(Calculations!J3267,"")</f>
        <v/>
      </c>
      <c r="D3267" s="10" t="str">
        <f xml:space="preserve"> IF(OR(Calculations!C3267 = "",Calculations!C3267 = WorkTypeString),  IFERROR(Calculations!J3267,""), NA())</f>
        <v/>
      </c>
      <c r="E3267" s="10">
        <f t="array" ref="E3267">PERCENTILE(IF(ISERROR(D3267:D8266)=FALSE,D3267:D8266),CycleTimePercentile)</f>
        <v>0</v>
      </c>
      <c r="F3267" s="2" t="e">
        <f xml:space="preserve"> IF(Calculations!C3267 = DefectTypeString,  IFERROR(Calculations!J3267,""), NA())</f>
        <v>#N/A</v>
      </c>
      <c r="G3267" s="10">
        <f t="array" ref="G3267">PERCENTILE(IF(ISERROR(F3267:F8266)=FALSE,F3267:F8266),CycleTimePercentile)</f>
        <v>0</v>
      </c>
      <c r="H3267" s="2" t="e">
        <f ca="1" xml:space="preserve"> IF(OR(Calculations!C3267 = "",Calculations!C3267 = WorkTypeString),  Calculations!K3267, NA())</f>
        <v>#N/A</v>
      </c>
      <c r="I3267" s="2" t="e">
        <f xml:space="preserve"> IF(Calculations!C3267 = DefectTypeString,  Calculations!K3267, NA())</f>
        <v>#N/A</v>
      </c>
    </row>
    <row r="3268" spans="1:9" x14ac:dyDescent="0.25">
      <c r="A3268" s="8" t="str">
        <f>Calculations!A3268</f>
        <v/>
      </c>
      <c r="B3268" s="2" t="str">
        <f t="shared" si="56"/>
        <v/>
      </c>
      <c r="C3268" s="10" t="str">
        <f>IFERROR(Calculations!J3268,"")</f>
        <v/>
      </c>
      <c r="D3268" s="10" t="str">
        <f xml:space="preserve"> IF(OR(Calculations!C3268 = "",Calculations!C3268 = WorkTypeString),  IFERROR(Calculations!J3268,""), NA())</f>
        <v/>
      </c>
      <c r="E3268" s="10">
        <f t="array" ref="E3268">PERCENTILE(IF(ISERROR(D3268:D8267)=FALSE,D3268:D8267),CycleTimePercentile)</f>
        <v>0</v>
      </c>
      <c r="F3268" s="2" t="e">
        <f xml:space="preserve"> IF(Calculations!C3268 = DefectTypeString,  IFERROR(Calculations!J3268,""), NA())</f>
        <v>#N/A</v>
      </c>
      <c r="G3268" s="10">
        <f t="array" ref="G3268">PERCENTILE(IF(ISERROR(F3268:F8267)=FALSE,F3268:F8267),CycleTimePercentile)</f>
        <v>0</v>
      </c>
      <c r="H3268" s="2" t="e">
        <f ca="1" xml:space="preserve"> IF(OR(Calculations!C3268 = "",Calculations!C3268 = WorkTypeString),  Calculations!K3268, NA())</f>
        <v>#N/A</v>
      </c>
      <c r="I3268" s="2" t="e">
        <f xml:space="preserve"> IF(Calculations!C3268 = DefectTypeString,  Calculations!K3268, NA())</f>
        <v>#N/A</v>
      </c>
    </row>
    <row r="3269" spans="1:9" x14ac:dyDescent="0.25">
      <c r="A3269" s="8" t="str">
        <f>Calculations!A3269</f>
        <v/>
      </c>
      <c r="B3269" s="2" t="str">
        <f t="shared" si="56"/>
        <v/>
      </c>
      <c r="C3269" s="10" t="str">
        <f>IFERROR(Calculations!J3269,"")</f>
        <v/>
      </c>
      <c r="D3269" s="10" t="str">
        <f xml:space="preserve"> IF(OR(Calculations!C3269 = "",Calculations!C3269 = WorkTypeString),  IFERROR(Calculations!J3269,""), NA())</f>
        <v/>
      </c>
      <c r="E3269" s="10">
        <f t="array" ref="E3269">PERCENTILE(IF(ISERROR(D3269:D8268)=FALSE,D3269:D8268),CycleTimePercentile)</f>
        <v>0</v>
      </c>
      <c r="F3269" s="2" t="e">
        <f xml:space="preserve"> IF(Calculations!C3269 = DefectTypeString,  IFERROR(Calculations!J3269,""), NA())</f>
        <v>#N/A</v>
      </c>
      <c r="G3269" s="10">
        <f t="array" ref="G3269">PERCENTILE(IF(ISERROR(F3269:F8268)=FALSE,F3269:F8268),CycleTimePercentile)</f>
        <v>0</v>
      </c>
      <c r="H3269" s="2" t="e">
        <f ca="1" xml:space="preserve"> IF(OR(Calculations!C3269 = "",Calculations!C3269 = WorkTypeString),  Calculations!K3269, NA())</f>
        <v>#N/A</v>
      </c>
      <c r="I3269" s="2" t="e">
        <f xml:space="preserve"> IF(Calculations!C3269 = DefectTypeString,  Calculations!K3269, NA())</f>
        <v>#N/A</v>
      </c>
    </row>
    <row r="3270" spans="1:9" x14ac:dyDescent="0.25">
      <c r="A3270" s="8" t="str">
        <f>Calculations!A3270</f>
        <v/>
      </c>
      <c r="B3270" s="2" t="str">
        <f t="shared" si="56"/>
        <v/>
      </c>
      <c r="C3270" s="10" t="str">
        <f>IFERROR(Calculations!J3270,"")</f>
        <v/>
      </c>
      <c r="D3270" s="10" t="str">
        <f xml:space="preserve"> IF(OR(Calculations!C3270 = "",Calculations!C3270 = WorkTypeString),  IFERROR(Calculations!J3270,""), NA())</f>
        <v/>
      </c>
      <c r="E3270" s="10">
        <f t="array" ref="E3270">PERCENTILE(IF(ISERROR(D3270:D8269)=FALSE,D3270:D8269),CycleTimePercentile)</f>
        <v>0</v>
      </c>
      <c r="F3270" s="2" t="e">
        <f xml:space="preserve"> IF(Calculations!C3270 = DefectTypeString,  IFERROR(Calculations!J3270,""), NA())</f>
        <v>#N/A</v>
      </c>
      <c r="G3270" s="10">
        <f t="array" ref="G3270">PERCENTILE(IF(ISERROR(F3270:F8269)=FALSE,F3270:F8269),CycleTimePercentile)</f>
        <v>0</v>
      </c>
      <c r="H3270" s="2" t="e">
        <f ca="1" xml:space="preserve"> IF(OR(Calculations!C3270 = "",Calculations!C3270 = WorkTypeString),  Calculations!K3270, NA())</f>
        <v>#N/A</v>
      </c>
      <c r="I3270" s="2" t="e">
        <f xml:space="preserve"> IF(Calculations!C3270 = DefectTypeString,  Calculations!K3270, NA())</f>
        <v>#N/A</v>
      </c>
    </row>
    <row r="3271" spans="1:9" x14ac:dyDescent="0.25">
      <c r="A3271" s="8" t="str">
        <f>Calculations!A3271</f>
        <v/>
      </c>
      <c r="B3271" s="2" t="str">
        <f t="shared" si="56"/>
        <v/>
      </c>
      <c r="C3271" s="10" t="str">
        <f>IFERROR(Calculations!J3271,"")</f>
        <v/>
      </c>
      <c r="D3271" s="10" t="str">
        <f xml:space="preserve"> IF(OR(Calculations!C3271 = "",Calculations!C3271 = WorkTypeString),  IFERROR(Calculations!J3271,""), NA())</f>
        <v/>
      </c>
      <c r="E3271" s="10">
        <f t="array" ref="E3271">PERCENTILE(IF(ISERROR(D3271:D8270)=FALSE,D3271:D8270),CycleTimePercentile)</f>
        <v>0</v>
      </c>
      <c r="F3271" s="2" t="e">
        <f xml:space="preserve"> IF(Calculations!C3271 = DefectTypeString,  IFERROR(Calculations!J3271,""), NA())</f>
        <v>#N/A</v>
      </c>
      <c r="G3271" s="10">
        <f t="array" ref="G3271">PERCENTILE(IF(ISERROR(F3271:F8270)=FALSE,F3271:F8270),CycleTimePercentile)</f>
        <v>0</v>
      </c>
      <c r="H3271" s="2" t="e">
        <f ca="1" xml:space="preserve"> IF(OR(Calculations!C3271 = "",Calculations!C3271 = WorkTypeString),  Calculations!K3271, NA())</f>
        <v>#N/A</v>
      </c>
      <c r="I3271" s="2" t="e">
        <f xml:space="preserve"> IF(Calculations!C3271 = DefectTypeString,  Calculations!K3271, NA())</f>
        <v>#N/A</v>
      </c>
    </row>
    <row r="3272" spans="1:9" x14ac:dyDescent="0.25">
      <c r="A3272" s="8" t="str">
        <f>Calculations!A3272</f>
        <v/>
      </c>
      <c r="B3272" s="2" t="str">
        <f t="shared" si="56"/>
        <v/>
      </c>
      <c r="C3272" s="10" t="str">
        <f>IFERROR(Calculations!J3272,"")</f>
        <v/>
      </c>
      <c r="D3272" s="10" t="str">
        <f xml:space="preserve"> IF(OR(Calculations!C3272 = "",Calculations!C3272 = WorkTypeString),  IFERROR(Calculations!J3272,""), NA())</f>
        <v/>
      </c>
      <c r="E3272" s="10">
        <f t="array" ref="E3272">PERCENTILE(IF(ISERROR(D3272:D8271)=FALSE,D3272:D8271),CycleTimePercentile)</f>
        <v>0</v>
      </c>
      <c r="F3272" s="2" t="e">
        <f xml:space="preserve"> IF(Calculations!C3272 = DefectTypeString,  IFERROR(Calculations!J3272,""), NA())</f>
        <v>#N/A</v>
      </c>
      <c r="G3272" s="10">
        <f t="array" ref="G3272">PERCENTILE(IF(ISERROR(F3272:F8271)=FALSE,F3272:F8271),CycleTimePercentile)</f>
        <v>0</v>
      </c>
      <c r="H3272" s="2" t="e">
        <f ca="1" xml:space="preserve"> IF(OR(Calculations!C3272 = "",Calculations!C3272 = WorkTypeString),  Calculations!K3272, NA())</f>
        <v>#N/A</v>
      </c>
      <c r="I3272" s="2" t="e">
        <f xml:space="preserve"> IF(Calculations!C3272 = DefectTypeString,  Calculations!K3272, NA())</f>
        <v>#N/A</v>
      </c>
    </row>
    <row r="3273" spans="1:9" x14ac:dyDescent="0.25">
      <c r="A3273" s="8" t="str">
        <f>Calculations!A3273</f>
        <v/>
      </c>
      <c r="B3273" s="2" t="str">
        <f t="shared" si="56"/>
        <v/>
      </c>
      <c r="C3273" s="10" t="str">
        <f>IFERROR(Calculations!J3273,"")</f>
        <v/>
      </c>
      <c r="D3273" s="10" t="str">
        <f xml:space="preserve"> IF(OR(Calculations!C3273 = "",Calculations!C3273 = WorkTypeString),  IFERROR(Calculations!J3273,""), NA())</f>
        <v/>
      </c>
      <c r="E3273" s="10">
        <f t="array" ref="E3273">PERCENTILE(IF(ISERROR(D3273:D8272)=FALSE,D3273:D8272),CycleTimePercentile)</f>
        <v>0</v>
      </c>
      <c r="F3273" s="2" t="e">
        <f xml:space="preserve"> IF(Calculations!C3273 = DefectTypeString,  IFERROR(Calculations!J3273,""), NA())</f>
        <v>#N/A</v>
      </c>
      <c r="G3273" s="10">
        <f t="array" ref="G3273">PERCENTILE(IF(ISERROR(F3273:F8272)=FALSE,F3273:F8272),CycleTimePercentile)</f>
        <v>0</v>
      </c>
      <c r="H3273" s="2" t="e">
        <f ca="1" xml:space="preserve"> IF(OR(Calculations!C3273 = "",Calculations!C3273 = WorkTypeString),  Calculations!K3273, NA())</f>
        <v>#N/A</v>
      </c>
      <c r="I3273" s="2" t="e">
        <f xml:space="preserve"> IF(Calculations!C3273 = DefectTypeString,  Calculations!K3273, NA())</f>
        <v>#N/A</v>
      </c>
    </row>
    <row r="3274" spans="1:9" x14ac:dyDescent="0.25">
      <c r="A3274" s="8" t="str">
        <f>Calculations!A3274</f>
        <v/>
      </c>
      <c r="B3274" s="2" t="str">
        <f t="shared" si="56"/>
        <v/>
      </c>
      <c r="C3274" s="10" t="str">
        <f>IFERROR(Calculations!J3274,"")</f>
        <v/>
      </c>
      <c r="D3274" s="10" t="str">
        <f xml:space="preserve"> IF(OR(Calculations!C3274 = "",Calculations!C3274 = WorkTypeString),  IFERROR(Calculations!J3274,""), NA())</f>
        <v/>
      </c>
      <c r="E3274" s="10">
        <f t="array" ref="E3274">PERCENTILE(IF(ISERROR(D3274:D8273)=FALSE,D3274:D8273),CycleTimePercentile)</f>
        <v>0</v>
      </c>
      <c r="F3274" s="2" t="e">
        <f xml:space="preserve"> IF(Calculations!C3274 = DefectTypeString,  IFERROR(Calculations!J3274,""), NA())</f>
        <v>#N/A</v>
      </c>
      <c r="G3274" s="10">
        <f t="array" ref="G3274">PERCENTILE(IF(ISERROR(F3274:F8273)=FALSE,F3274:F8273),CycleTimePercentile)</f>
        <v>0</v>
      </c>
      <c r="H3274" s="2" t="e">
        <f ca="1" xml:space="preserve"> IF(OR(Calculations!C3274 = "",Calculations!C3274 = WorkTypeString),  Calculations!K3274, NA())</f>
        <v>#N/A</v>
      </c>
      <c r="I3274" s="2" t="e">
        <f xml:space="preserve"> IF(Calculations!C3274 = DefectTypeString,  Calculations!K3274, NA())</f>
        <v>#N/A</v>
      </c>
    </row>
    <row r="3275" spans="1:9" x14ac:dyDescent="0.25">
      <c r="A3275" s="8" t="str">
        <f>Calculations!A3275</f>
        <v/>
      </c>
      <c r="B3275" s="2" t="str">
        <f t="shared" si="56"/>
        <v/>
      </c>
      <c r="C3275" s="10" t="str">
        <f>IFERROR(Calculations!J3275,"")</f>
        <v/>
      </c>
      <c r="D3275" s="10" t="str">
        <f xml:space="preserve"> IF(OR(Calculations!C3275 = "",Calculations!C3275 = WorkTypeString),  IFERROR(Calculations!J3275,""), NA())</f>
        <v/>
      </c>
      <c r="E3275" s="10">
        <f t="array" ref="E3275">PERCENTILE(IF(ISERROR(D3275:D8274)=FALSE,D3275:D8274),CycleTimePercentile)</f>
        <v>0</v>
      </c>
      <c r="F3275" s="2" t="e">
        <f xml:space="preserve"> IF(Calculations!C3275 = DefectTypeString,  IFERROR(Calculations!J3275,""), NA())</f>
        <v>#N/A</v>
      </c>
      <c r="G3275" s="10">
        <f t="array" ref="G3275">PERCENTILE(IF(ISERROR(F3275:F8274)=FALSE,F3275:F8274),CycleTimePercentile)</f>
        <v>0</v>
      </c>
      <c r="H3275" s="2" t="e">
        <f ca="1" xml:space="preserve"> IF(OR(Calculations!C3275 = "",Calculations!C3275 = WorkTypeString),  Calculations!K3275, NA())</f>
        <v>#N/A</v>
      </c>
      <c r="I3275" s="2" t="e">
        <f xml:space="preserve"> IF(Calculations!C3275 = DefectTypeString,  Calculations!K3275, NA())</f>
        <v>#N/A</v>
      </c>
    </row>
    <row r="3276" spans="1:9" x14ac:dyDescent="0.25">
      <c r="A3276" s="8" t="str">
        <f>Calculations!A3276</f>
        <v/>
      </c>
      <c r="B3276" s="2" t="str">
        <f t="shared" si="56"/>
        <v/>
      </c>
      <c r="C3276" s="10" t="str">
        <f>IFERROR(Calculations!J3276,"")</f>
        <v/>
      </c>
      <c r="D3276" s="10" t="str">
        <f xml:space="preserve"> IF(OR(Calculations!C3276 = "",Calculations!C3276 = WorkTypeString),  IFERROR(Calculations!J3276,""), NA())</f>
        <v/>
      </c>
      <c r="E3276" s="10">
        <f t="array" ref="E3276">PERCENTILE(IF(ISERROR(D3276:D8275)=FALSE,D3276:D8275),CycleTimePercentile)</f>
        <v>0</v>
      </c>
      <c r="F3276" s="2" t="e">
        <f xml:space="preserve"> IF(Calculations!C3276 = DefectTypeString,  IFERROR(Calculations!J3276,""), NA())</f>
        <v>#N/A</v>
      </c>
      <c r="G3276" s="10">
        <f t="array" ref="G3276">PERCENTILE(IF(ISERROR(F3276:F8275)=FALSE,F3276:F8275),CycleTimePercentile)</f>
        <v>0</v>
      </c>
      <c r="H3276" s="2" t="e">
        <f ca="1" xml:space="preserve"> IF(OR(Calculations!C3276 = "",Calculations!C3276 = WorkTypeString),  Calculations!K3276, NA())</f>
        <v>#N/A</v>
      </c>
      <c r="I3276" s="2" t="e">
        <f xml:space="preserve"> IF(Calculations!C3276 = DefectTypeString,  Calculations!K3276, NA())</f>
        <v>#N/A</v>
      </c>
    </row>
    <row r="3277" spans="1:9" x14ac:dyDescent="0.25">
      <c r="A3277" s="8" t="str">
        <f>Calculations!A3277</f>
        <v/>
      </c>
      <c r="B3277" s="2" t="str">
        <f t="shared" si="56"/>
        <v/>
      </c>
      <c r="C3277" s="10" t="str">
        <f>IFERROR(Calculations!J3277,"")</f>
        <v/>
      </c>
      <c r="D3277" s="10" t="str">
        <f xml:space="preserve"> IF(OR(Calculations!C3277 = "",Calculations!C3277 = WorkTypeString),  IFERROR(Calculations!J3277,""), NA())</f>
        <v/>
      </c>
      <c r="E3277" s="10">
        <f t="array" ref="E3277">PERCENTILE(IF(ISERROR(D3277:D8276)=FALSE,D3277:D8276),CycleTimePercentile)</f>
        <v>0</v>
      </c>
      <c r="F3277" s="2" t="e">
        <f xml:space="preserve"> IF(Calculations!C3277 = DefectTypeString,  IFERROR(Calculations!J3277,""), NA())</f>
        <v>#N/A</v>
      </c>
      <c r="G3277" s="10">
        <f t="array" ref="G3277">PERCENTILE(IF(ISERROR(F3277:F8276)=FALSE,F3277:F8276),CycleTimePercentile)</f>
        <v>0</v>
      </c>
      <c r="H3277" s="2" t="e">
        <f ca="1" xml:space="preserve"> IF(OR(Calculations!C3277 = "",Calculations!C3277 = WorkTypeString),  Calculations!K3277, NA())</f>
        <v>#N/A</v>
      </c>
      <c r="I3277" s="2" t="e">
        <f xml:space="preserve"> IF(Calculations!C3277 = DefectTypeString,  Calculations!K3277, NA())</f>
        <v>#N/A</v>
      </c>
    </row>
    <row r="3278" spans="1:9" x14ac:dyDescent="0.25">
      <c r="A3278" s="8" t="str">
        <f>Calculations!A3278</f>
        <v/>
      </c>
      <c r="B3278" s="2" t="str">
        <f t="shared" si="56"/>
        <v/>
      </c>
      <c r="C3278" s="10" t="str">
        <f>IFERROR(Calculations!J3278,"")</f>
        <v/>
      </c>
      <c r="D3278" s="10" t="str">
        <f xml:space="preserve"> IF(OR(Calculations!C3278 = "",Calculations!C3278 = WorkTypeString),  IFERROR(Calculations!J3278,""), NA())</f>
        <v/>
      </c>
      <c r="E3278" s="10">
        <f t="array" ref="E3278">PERCENTILE(IF(ISERROR(D3278:D8277)=FALSE,D3278:D8277),CycleTimePercentile)</f>
        <v>0</v>
      </c>
      <c r="F3278" s="2" t="e">
        <f xml:space="preserve"> IF(Calculations!C3278 = DefectTypeString,  IFERROR(Calculations!J3278,""), NA())</f>
        <v>#N/A</v>
      </c>
      <c r="G3278" s="10">
        <f t="array" ref="G3278">PERCENTILE(IF(ISERROR(F3278:F8277)=FALSE,F3278:F8277),CycleTimePercentile)</f>
        <v>0</v>
      </c>
      <c r="H3278" s="2" t="e">
        <f ca="1" xml:space="preserve"> IF(OR(Calculations!C3278 = "",Calculations!C3278 = WorkTypeString),  Calculations!K3278, NA())</f>
        <v>#N/A</v>
      </c>
      <c r="I3278" s="2" t="e">
        <f xml:space="preserve"> IF(Calculations!C3278 = DefectTypeString,  Calculations!K3278, NA())</f>
        <v>#N/A</v>
      </c>
    </row>
    <row r="3279" spans="1:9" x14ac:dyDescent="0.25">
      <c r="A3279" s="8" t="str">
        <f>Calculations!A3279</f>
        <v/>
      </c>
      <c r="B3279" s="2" t="str">
        <f t="shared" si="56"/>
        <v/>
      </c>
      <c r="C3279" s="10" t="str">
        <f>IFERROR(Calculations!J3279,"")</f>
        <v/>
      </c>
      <c r="D3279" s="10" t="str">
        <f xml:space="preserve"> IF(OR(Calculations!C3279 = "",Calculations!C3279 = WorkTypeString),  IFERROR(Calculations!J3279,""), NA())</f>
        <v/>
      </c>
      <c r="E3279" s="10">
        <f t="array" ref="E3279">PERCENTILE(IF(ISERROR(D3279:D8278)=FALSE,D3279:D8278),CycleTimePercentile)</f>
        <v>0</v>
      </c>
      <c r="F3279" s="2" t="e">
        <f xml:space="preserve"> IF(Calculations!C3279 = DefectTypeString,  IFERROR(Calculations!J3279,""), NA())</f>
        <v>#N/A</v>
      </c>
      <c r="G3279" s="10">
        <f t="array" ref="G3279">PERCENTILE(IF(ISERROR(F3279:F8278)=FALSE,F3279:F8278),CycleTimePercentile)</f>
        <v>0</v>
      </c>
      <c r="H3279" s="2" t="e">
        <f ca="1" xml:space="preserve"> IF(OR(Calculations!C3279 = "",Calculations!C3279 = WorkTypeString),  Calculations!K3279, NA())</f>
        <v>#N/A</v>
      </c>
      <c r="I3279" s="2" t="e">
        <f xml:space="preserve"> IF(Calculations!C3279 = DefectTypeString,  Calculations!K3279, NA())</f>
        <v>#N/A</v>
      </c>
    </row>
    <row r="3280" spans="1:9" x14ac:dyDescent="0.25">
      <c r="A3280" s="8" t="str">
        <f>Calculations!A3280</f>
        <v/>
      </c>
      <c r="B3280" s="2" t="str">
        <f t="shared" si="56"/>
        <v/>
      </c>
      <c r="C3280" s="10" t="str">
        <f>IFERROR(Calculations!J3280,"")</f>
        <v/>
      </c>
      <c r="D3280" s="10" t="str">
        <f xml:space="preserve"> IF(OR(Calculations!C3280 = "",Calculations!C3280 = WorkTypeString),  IFERROR(Calculations!J3280,""), NA())</f>
        <v/>
      </c>
      <c r="E3280" s="10">
        <f t="array" ref="E3280">PERCENTILE(IF(ISERROR(D3280:D8279)=FALSE,D3280:D8279),CycleTimePercentile)</f>
        <v>0</v>
      </c>
      <c r="F3280" s="2" t="e">
        <f xml:space="preserve"> IF(Calculations!C3280 = DefectTypeString,  IFERROR(Calculations!J3280,""), NA())</f>
        <v>#N/A</v>
      </c>
      <c r="G3280" s="10">
        <f t="array" ref="G3280">PERCENTILE(IF(ISERROR(F3280:F8279)=FALSE,F3280:F8279),CycleTimePercentile)</f>
        <v>0</v>
      </c>
      <c r="H3280" s="2" t="e">
        <f ca="1" xml:space="preserve"> IF(OR(Calculations!C3280 = "",Calculations!C3280 = WorkTypeString),  Calculations!K3280, NA())</f>
        <v>#N/A</v>
      </c>
      <c r="I3280" s="2" t="e">
        <f xml:space="preserve"> IF(Calculations!C3280 = DefectTypeString,  Calculations!K3280, NA())</f>
        <v>#N/A</v>
      </c>
    </row>
    <row r="3281" spans="1:9" x14ac:dyDescent="0.25">
      <c r="A3281" s="8" t="str">
        <f>Calculations!A3281</f>
        <v/>
      </c>
      <c r="B3281" s="2" t="str">
        <f t="shared" si="56"/>
        <v/>
      </c>
      <c r="C3281" s="10" t="str">
        <f>IFERROR(Calculations!J3281,"")</f>
        <v/>
      </c>
      <c r="D3281" s="10" t="str">
        <f xml:space="preserve"> IF(OR(Calculations!C3281 = "",Calculations!C3281 = WorkTypeString),  IFERROR(Calculations!J3281,""), NA())</f>
        <v/>
      </c>
      <c r="E3281" s="10">
        <f t="array" ref="E3281">PERCENTILE(IF(ISERROR(D3281:D8280)=FALSE,D3281:D8280),CycleTimePercentile)</f>
        <v>0</v>
      </c>
      <c r="F3281" s="2" t="e">
        <f xml:space="preserve"> IF(Calculations!C3281 = DefectTypeString,  IFERROR(Calculations!J3281,""), NA())</f>
        <v>#N/A</v>
      </c>
      <c r="G3281" s="10">
        <f t="array" ref="G3281">PERCENTILE(IF(ISERROR(F3281:F8280)=FALSE,F3281:F8280),CycleTimePercentile)</f>
        <v>0</v>
      </c>
      <c r="H3281" s="2" t="e">
        <f ca="1" xml:space="preserve"> IF(OR(Calculations!C3281 = "",Calculations!C3281 = WorkTypeString),  Calculations!K3281, NA())</f>
        <v>#N/A</v>
      </c>
      <c r="I3281" s="2" t="e">
        <f xml:space="preserve"> IF(Calculations!C3281 = DefectTypeString,  Calculations!K3281, NA())</f>
        <v>#N/A</v>
      </c>
    </row>
    <row r="3282" spans="1:9" x14ac:dyDescent="0.25">
      <c r="A3282" s="8" t="str">
        <f>Calculations!A3282</f>
        <v/>
      </c>
      <c r="B3282" s="2" t="str">
        <f t="shared" si="56"/>
        <v/>
      </c>
      <c r="C3282" s="10" t="str">
        <f>IFERROR(Calculations!J3282,"")</f>
        <v/>
      </c>
      <c r="D3282" s="10" t="str">
        <f xml:space="preserve"> IF(OR(Calculations!C3282 = "",Calculations!C3282 = WorkTypeString),  IFERROR(Calculations!J3282,""), NA())</f>
        <v/>
      </c>
      <c r="E3282" s="10">
        <f t="array" ref="E3282">PERCENTILE(IF(ISERROR(D3282:D8281)=FALSE,D3282:D8281),CycleTimePercentile)</f>
        <v>0</v>
      </c>
      <c r="F3282" s="2" t="e">
        <f xml:space="preserve"> IF(Calculations!C3282 = DefectTypeString,  IFERROR(Calculations!J3282,""), NA())</f>
        <v>#N/A</v>
      </c>
      <c r="G3282" s="10">
        <f t="array" ref="G3282">PERCENTILE(IF(ISERROR(F3282:F8281)=FALSE,F3282:F8281),CycleTimePercentile)</f>
        <v>0</v>
      </c>
      <c r="H3282" s="2" t="e">
        <f ca="1" xml:space="preserve"> IF(OR(Calculations!C3282 = "",Calculations!C3282 = WorkTypeString),  Calculations!K3282, NA())</f>
        <v>#N/A</v>
      </c>
      <c r="I3282" s="2" t="e">
        <f xml:space="preserve"> IF(Calculations!C3282 = DefectTypeString,  Calculations!K3282, NA())</f>
        <v>#N/A</v>
      </c>
    </row>
    <row r="3283" spans="1:9" x14ac:dyDescent="0.25">
      <c r="A3283" s="8" t="str">
        <f>Calculations!A3283</f>
        <v/>
      </c>
      <c r="B3283" s="2" t="str">
        <f t="shared" si="56"/>
        <v/>
      </c>
      <c r="C3283" s="10" t="str">
        <f>IFERROR(Calculations!J3283,"")</f>
        <v/>
      </c>
      <c r="D3283" s="10" t="str">
        <f xml:space="preserve"> IF(OR(Calculations!C3283 = "",Calculations!C3283 = WorkTypeString),  IFERROR(Calculations!J3283,""), NA())</f>
        <v/>
      </c>
      <c r="E3283" s="10">
        <f t="array" ref="E3283">PERCENTILE(IF(ISERROR(D3283:D8282)=FALSE,D3283:D8282),CycleTimePercentile)</f>
        <v>0</v>
      </c>
      <c r="F3283" s="2" t="e">
        <f xml:space="preserve"> IF(Calculations!C3283 = DefectTypeString,  IFERROR(Calculations!J3283,""), NA())</f>
        <v>#N/A</v>
      </c>
      <c r="G3283" s="10">
        <f t="array" ref="G3283">PERCENTILE(IF(ISERROR(F3283:F8282)=FALSE,F3283:F8282),CycleTimePercentile)</f>
        <v>0</v>
      </c>
      <c r="H3283" s="2" t="e">
        <f ca="1" xml:space="preserve"> IF(OR(Calculations!C3283 = "",Calculations!C3283 = WorkTypeString),  Calculations!K3283, NA())</f>
        <v>#N/A</v>
      </c>
      <c r="I3283" s="2" t="e">
        <f xml:space="preserve"> IF(Calculations!C3283 = DefectTypeString,  Calculations!K3283, NA())</f>
        <v>#N/A</v>
      </c>
    </row>
    <row r="3284" spans="1:9" x14ac:dyDescent="0.25">
      <c r="A3284" s="8" t="str">
        <f>Calculations!A3284</f>
        <v/>
      </c>
      <c r="B3284" s="2" t="str">
        <f t="shared" si="56"/>
        <v/>
      </c>
      <c r="C3284" s="10" t="str">
        <f>IFERROR(Calculations!J3284,"")</f>
        <v/>
      </c>
      <c r="D3284" s="10" t="str">
        <f xml:space="preserve"> IF(OR(Calculations!C3284 = "",Calculations!C3284 = WorkTypeString),  IFERROR(Calculations!J3284,""), NA())</f>
        <v/>
      </c>
      <c r="E3284" s="10">
        <f t="array" ref="E3284">PERCENTILE(IF(ISERROR(D3284:D8283)=FALSE,D3284:D8283),CycleTimePercentile)</f>
        <v>0</v>
      </c>
      <c r="F3284" s="2" t="e">
        <f xml:space="preserve"> IF(Calculations!C3284 = DefectTypeString,  IFERROR(Calculations!J3284,""), NA())</f>
        <v>#N/A</v>
      </c>
      <c r="G3284" s="10">
        <f t="array" ref="G3284">PERCENTILE(IF(ISERROR(F3284:F8283)=FALSE,F3284:F8283),CycleTimePercentile)</f>
        <v>0</v>
      </c>
      <c r="H3284" s="2" t="e">
        <f ca="1" xml:space="preserve"> IF(OR(Calculations!C3284 = "",Calculations!C3284 = WorkTypeString),  Calculations!K3284, NA())</f>
        <v>#N/A</v>
      </c>
      <c r="I3284" s="2" t="e">
        <f xml:space="preserve"> IF(Calculations!C3284 = DefectTypeString,  Calculations!K3284, NA())</f>
        <v>#N/A</v>
      </c>
    </row>
    <row r="3285" spans="1:9" x14ac:dyDescent="0.25">
      <c r="A3285" s="8" t="str">
        <f>Calculations!A3285</f>
        <v/>
      </c>
      <c r="B3285" s="2" t="str">
        <f t="shared" si="56"/>
        <v/>
      </c>
      <c r="C3285" s="10" t="str">
        <f>IFERROR(Calculations!J3285,"")</f>
        <v/>
      </c>
      <c r="D3285" s="10" t="str">
        <f xml:space="preserve"> IF(OR(Calculations!C3285 = "",Calculations!C3285 = WorkTypeString),  IFERROR(Calculations!J3285,""), NA())</f>
        <v/>
      </c>
      <c r="E3285" s="10">
        <f t="array" ref="E3285">PERCENTILE(IF(ISERROR(D3285:D8284)=FALSE,D3285:D8284),CycleTimePercentile)</f>
        <v>0</v>
      </c>
      <c r="F3285" s="2" t="e">
        <f xml:space="preserve"> IF(Calculations!C3285 = DefectTypeString,  IFERROR(Calculations!J3285,""), NA())</f>
        <v>#N/A</v>
      </c>
      <c r="G3285" s="10">
        <f t="array" ref="G3285">PERCENTILE(IF(ISERROR(F3285:F8284)=FALSE,F3285:F8284),CycleTimePercentile)</f>
        <v>0</v>
      </c>
      <c r="H3285" s="2" t="e">
        <f ca="1" xml:space="preserve"> IF(OR(Calculations!C3285 = "",Calculations!C3285 = WorkTypeString),  Calculations!K3285, NA())</f>
        <v>#N/A</v>
      </c>
      <c r="I3285" s="2" t="e">
        <f xml:space="preserve"> IF(Calculations!C3285 = DefectTypeString,  Calculations!K3285, NA())</f>
        <v>#N/A</v>
      </c>
    </row>
    <row r="3286" spans="1:9" x14ac:dyDescent="0.25">
      <c r="A3286" s="8" t="str">
        <f>Calculations!A3286</f>
        <v/>
      </c>
      <c r="B3286" s="2" t="str">
        <f t="shared" si="56"/>
        <v/>
      </c>
      <c r="C3286" s="10" t="str">
        <f>IFERROR(Calculations!J3286,"")</f>
        <v/>
      </c>
      <c r="D3286" s="10" t="str">
        <f xml:space="preserve"> IF(OR(Calculations!C3286 = "",Calculations!C3286 = WorkTypeString),  IFERROR(Calculations!J3286,""), NA())</f>
        <v/>
      </c>
      <c r="E3286" s="10">
        <f t="array" ref="E3286">PERCENTILE(IF(ISERROR(D3286:D8285)=FALSE,D3286:D8285),CycleTimePercentile)</f>
        <v>0</v>
      </c>
      <c r="F3286" s="2" t="e">
        <f xml:space="preserve"> IF(Calculations!C3286 = DefectTypeString,  IFERROR(Calculations!J3286,""), NA())</f>
        <v>#N/A</v>
      </c>
      <c r="G3286" s="10">
        <f t="array" ref="G3286">PERCENTILE(IF(ISERROR(F3286:F8285)=FALSE,F3286:F8285),CycleTimePercentile)</f>
        <v>0</v>
      </c>
      <c r="H3286" s="2" t="e">
        <f ca="1" xml:space="preserve"> IF(OR(Calculations!C3286 = "",Calculations!C3286 = WorkTypeString),  Calculations!K3286, NA())</f>
        <v>#N/A</v>
      </c>
      <c r="I3286" s="2" t="e">
        <f xml:space="preserve"> IF(Calculations!C3286 = DefectTypeString,  Calculations!K3286, NA())</f>
        <v>#N/A</v>
      </c>
    </row>
    <row r="3287" spans="1:9" x14ac:dyDescent="0.25">
      <c r="A3287" s="8" t="str">
        <f>Calculations!A3287</f>
        <v/>
      </c>
      <c r="B3287" s="2" t="str">
        <f t="shared" si="56"/>
        <v/>
      </c>
      <c r="C3287" s="10" t="str">
        <f>IFERROR(Calculations!J3287,"")</f>
        <v/>
      </c>
      <c r="D3287" s="10" t="str">
        <f xml:space="preserve"> IF(OR(Calculations!C3287 = "",Calculations!C3287 = WorkTypeString),  IFERROR(Calculations!J3287,""), NA())</f>
        <v/>
      </c>
      <c r="E3287" s="10">
        <f t="array" ref="E3287">PERCENTILE(IF(ISERROR(D3287:D8286)=FALSE,D3287:D8286),CycleTimePercentile)</f>
        <v>0</v>
      </c>
      <c r="F3287" s="2" t="e">
        <f xml:space="preserve"> IF(Calculations!C3287 = DefectTypeString,  IFERROR(Calculations!J3287,""), NA())</f>
        <v>#N/A</v>
      </c>
      <c r="G3287" s="10">
        <f t="array" ref="G3287">PERCENTILE(IF(ISERROR(F3287:F8286)=FALSE,F3287:F8286),CycleTimePercentile)</f>
        <v>0</v>
      </c>
      <c r="H3287" s="2" t="e">
        <f ca="1" xml:space="preserve"> IF(OR(Calculations!C3287 = "",Calculations!C3287 = WorkTypeString),  Calculations!K3287, NA())</f>
        <v>#N/A</v>
      </c>
      <c r="I3287" s="2" t="e">
        <f xml:space="preserve"> IF(Calculations!C3287 = DefectTypeString,  Calculations!K3287, NA())</f>
        <v>#N/A</v>
      </c>
    </row>
    <row r="3288" spans="1:9" x14ac:dyDescent="0.25">
      <c r="A3288" s="8" t="str">
        <f>Calculations!A3288</f>
        <v/>
      </c>
      <c r="B3288" s="2" t="str">
        <f t="shared" si="56"/>
        <v/>
      </c>
      <c r="C3288" s="10" t="str">
        <f>IFERROR(Calculations!J3288,"")</f>
        <v/>
      </c>
      <c r="D3288" s="10" t="str">
        <f xml:space="preserve"> IF(OR(Calculations!C3288 = "",Calculations!C3288 = WorkTypeString),  IFERROR(Calculations!J3288,""), NA())</f>
        <v/>
      </c>
      <c r="E3288" s="10">
        <f t="array" ref="E3288">PERCENTILE(IF(ISERROR(D3288:D8287)=FALSE,D3288:D8287),CycleTimePercentile)</f>
        <v>0</v>
      </c>
      <c r="F3288" s="2" t="e">
        <f xml:space="preserve"> IF(Calculations!C3288 = DefectTypeString,  IFERROR(Calculations!J3288,""), NA())</f>
        <v>#N/A</v>
      </c>
      <c r="G3288" s="10">
        <f t="array" ref="G3288">PERCENTILE(IF(ISERROR(F3288:F8287)=FALSE,F3288:F8287),CycleTimePercentile)</f>
        <v>0</v>
      </c>
      <c r="H3288" s="2" t="e">
        <f ca="1" xml:space="preserve"> IF(OR(Calculations!C3288 = "",Calculations!C3288 = WorkTypeString),  Calculations!K3288, NA())</f>
        <v>#N/A</v>
      </c>
      <c r="I3288" s="2" t="e">
        <f xml:space="preserve"> IF(Calculations!C3288 = DefectTypeString,  Calculations!K3288, NA())</f>
        <v>#N/A</v>
      </c>
    </row>
    <row r="3289" spans="1:9" x14ac:dyDescent="0.25">
      <c r="A3289" s="8" t="str">
        <f>Calculations!A3289</f>
        <v/>
      </c>
      <c r="B3289" s="2" t="str">
        <f t="shared" si="56"/>
        <v/>
      </c>
      <c r="C3289" s="10" t="str">
        <f>IFERROR(Calculations!J3289,"")</f>
        <v/>
      </c>
      <c r="D3289" s="10" t="str">
        <f xml:space="preserve"> IF(OR(Calculations!C3289 = "",Calculations!C3289 = WorkTypeString),  IFERROR(Calculations!J3289,""), NA())</f>
        <v/>
      </c>
      <c r="E3289" s="10">
        <f t="array" ref="E3289">PERCENTILE(IF(ISERROR(D3289:D8288)=FALSE,D3289:D8288),CycleTimePercentile)</f>
        <v>0</v>
      </c>
      <c r="F3289" s="2" t="e">
        <f xml:space="preserve"> IF(Calculations!C3289 = DefectTypeString,  IFERROR(Calculations!J3289,""), NA())</f>
        <v>#N/A</v>
      </c>
      <c r="G3289" s="10">
        <f t="array" ref="G3289">PERCENTILE(IF(ISERROR(F3289:F8288)=FALSE,F3289:F8288),CycleTimePercentile)</f>
        <v>0</v>
      </c>
      <c r="H3289" s="2" t="e">
        <f ca="1" xml:space="preserve"> IF(OR(Calculations!C3289 = "",Calculations!C3289 = WorkTypeString),  Calculations!K3289, NA())</f>
        <v>#N/A</v>
      </c>
      <c r="I3289" s="2" t="e">
        <f xml:space="preserve"> IF(Calculations!C3289 = DefectTypeString,  Calculations!K3289, NA())</f>
        <v>#N/A</v>
      </c>
    </row>
    <row r="3290" spans="1:9" x14ac:dyDescent="0.25">
      <c r="A3290" s="8" t="str">
        <f>Calculations!A3290</f>
        <v/>
      </c>
      <c r="B3290" s="2" t="str">
        <f t="shared" si="56"/>
        <v/>
      </c>
      <c r="C3290" s="10" t="str">
        <f>IFERROR(Calculations!J3290,"")</f>
        <v/>
      </c>
      <c r="D3290" s="10" t="str">
        <f xml:space="preserve"> IF(OR(Calculations!C3290 = "",Calculations!C3290 = WorkTypeString),  IFERROR(Calculations!J3290,""), NA())</f>
        <v/>
      </c>
      <c r="E3290" s="10">
        <f t="array" ref="E3290">PERCENTILE(IF(ISERROR(D3290:D8289)=FALSE,D3290:D8289),CycleTimePercentile)</f>
        <v>0</v>
      </c>
      <c r="F3290" s="2" t="e">
        <f xml:space="preserve"> IF(Calculations!C3290 = DefectTypeString,  IFERROR(Calculations!J3290,""), NA())</f>
        <v>#N/A</v>
      </c>
      <c r="G3290" s="10">
        <f t="array" ref="G3290">PERCENTILE(IF(ISERROR(F3290:F8289)=FALSE,F3290:F8289),CycleTimePercentile)</f>
        <v>0</v>
      </c>
      <c r="H3290" s="2" t="e">
        <f ca="1" xml:space="preserve"> IF(OR(Calculations!C3290 = "",Calculations!C3290 = WorkTypeString),  Calculations!K3290, NA())</f>
        <v>#N/A</v>
      </c>
      <c r="I3290" s="2" t="e">
        <f xml:space="preserve"> IF(Calculations!C3290 = DefectTypeString,  Calculations!K3290, NA())</f>
        <v>#N/A</v>
      </c>
    </row>
    <row r="3291" spans="1:9" x14ac:dyDescent="0.25">
      <c r="A3291" s="8" t="str">
        <f>Calculations!A3291</f>
        <v/>
      </c>
      <c r="B3291" s="2" t="str">
        <f t="shared" si="56"/>
        <v/>
      </c>
      <c r="C3291" s="10" t="str">
        <f>IFERROR(Calculations!J3291,"")</f>
        <v/>
      </c>
      <c r="D3291" s="10" t="str">
        <f xml:space="preserve"> IF(OR(Calculations!C3291 = "",Calculations!C3291 = WorkTypeString),  IFERROR(Calculations!J3291,""), NA())</f>
        <v/>
      </c>
      <c r="E3291" s="10">
        <f t="array" ref="E3291">PERCENTILE(IF(ISERROR(D3291:D8290)=FALSE,D3291:D8290),CycleTimePercentile)</f>
        <v>0</v>
      </c>
      <c r="F3291" s="2" t="e">
        <f xml:space="preserve"> IF(Calculations!C3291 = DefectTypeString,  IFERROR(Calculations!J3291,""), NA())</f>
        <v>#N/A</v>
      </c>
      <c r="G3291" s="10">
        <f t="array" ref="G3291">PERCENTILE(IF(ISERROR(F3291:F8290)=FALSE,F3291:F8290),CycleTimePercentile)</f>
        <v>0</v>
      </c>
      <c r="H3291" s="2" t="e">
        <f ca="1" xml:space="preserve"> IF(OR(Calculations!C3291 = "",Calculations!C3291 = WorkTypeString),  Calculations!K3291, NA())</f>
        <v>#N/A</v>
      </c>
      <c r="I3291" s="2" t="e">
        <f xml:space="preserve"> IF(Calculations!C3291 = DefectTypeString,  Calculations!K3291, NA())</f>
        <v>#N/A</v>
      </c>
    </row>
    <row r="3292" spans="1:9" x14ac:dyDescent="0.25">
      <c r="A3292" s="8" t="str">
        <f>Calculations!A3292</f>
        <v/>
      </c>
      <c r="B3292" s="2" t="str">
        <f t="shared" si="56"/>
        <v/>
      </c>
      <c r="C3292" s="10" t="str">
        <f>IFERROR(Calculations!J3292,"")</f>
        <v/>
      </c>
      <c r="D3292" s="10" t="str">
        <f xml:space="preserve"> IF(OR(Calculations!C3292 = "",Calculations!C3292 = WorkTypeString),  IFERROR(Calculations!J3292,""), NA())</f>
        <v/>
      </c>
      <c r="E3292" s="10">
        <f t="array" ref="E3292">PERCENTILE(IF(ISERROR(D3292:D8291)=FALSE,D3292:D8291),CycleTimePercentile)</f>
        <v>0</v>
      </c>
      <c r="F3292" s="2" t="e">
        <f xml:space="preserve"> IF(Calculations!C3292 = DefectTypeString,  IFERROR(Calculations!J3292,""), NA())</f>
        <v>#N/A</v>
      </c>
      <c r="G3292" s="10">
        <f t="array" ref="G3292">PERCENTILE(IF(ISERROR(F3292:F8291)=FALSE,F3292:F8291),CycleTimePercentile)</f>
        <v>0</v>
      </c>
      <c r="H3292" s="2" t="e">
        <f ca="1" xml:space="preserve"> IF(OR(Calculations!C3292 = "",Calculations!C3292 = WorkTypeString),  Calculations!K3292, NA())</f>
        <v>#N/A</v>
      </c>
      <c r="I3292" s="2" t="e">
        <f xml:space="preserve"> IF(Calculations!C3292 = DefectTypeString,  Calculations!K3292, NA())</f>
        <v>#N/A</v>
      </c>
    </row>
    <row r="3293" spans="1:9" x14ac:dyDescent="0.25">
      <c r="A3293" s="8" t="str">
        <f>Calculations!A3293</f>
        <v/>
      </c>
      <c r="B3293" s="2" t="str">
        <f t="shared" si="56"/>
        <v/>
      </c>
      <c r="C3293" s="10" t="str">
        <f>IFERROR(Calculations!J3293,"")</f>
        <v/>
      </c>
      <c r="D3293" s="10" t="str">
        <f xml:space="preserve"> IF(OR(Calculations!C3293 = "",Calculations!C3293 = WorkTypeString),  IFERROR(Calculations!J3293,""), NA())</f>
        <v/>
      </c>
      <c r="E3293" s="10">
        <f t="array" ref="E3293">PERCENTILE(IF(ISERROR(D3293:D8292)=FALSE,D3293:D8292),CycleTimePercentile)</f>
        <v>0</v>
      </c>
      <c r="F3293" s="2" t="e">
        <f xml:space="preserve"> IF(Calculations!C3293 = DefectTypeString,  IFERROR(Calculations!J3293,""), NA())</f>
        <v>#N/A</v>
      </c>
      <c r="G3293" s="10">
        <f t="array" ref="G3293">PERCENTILE(IF(ISERROR(F3293:F8292)=FALSE,F3293:F8292),CycleTimePercentile)</f>
        <v>0</v>
      </c>
      <c r="H3293" s="2" t="e">
        <f ca="1" xml:space="preserve"> IF(OR(Calculations!C3293 = "",Calculations!C3293 = WorkTypeString),  Calculations!K3293, NA())</f>
        <v>#N/A</v>
      </c>
      <c r="I3293" s="2" t="e">
        <f xml:space="preserve"> IF(Calculations!C3293 = DefectTypeString,  Calculations!K3293, NA())</f>
        <v>#N/A</v>
      </c>
    </row>
    <row r="3294" spans="1:9" x14ac:dyDescent="0.25">
      <c r="A3294" s="8" t="str">
        <f>Calculations!A3294</f>
        <v/>
      </c>
      <c r="B3294" s="2" t="str">
        <f t="shared" si="56"/>
        <v/>
      </c>
      <c r="C3294" s="10" t="str">
        <f>IFERROR(Calculations!J3294,"")</f>
        <v/>
      </c>
      <c r="D3294" s="10" t="str">
        <f xml:space="preserve"> IF(OR(Calculations!C3294 = "",Calculations!C3294 = WorkTypeString),  IFERROR(Calculations!J3294,""), NA())</f>
        <v/>
      </c>
      <c r="E3294" s="10">
        <f t="array" ref="E3294">PERCENTILE(IF(ISERROR(D3294:D8293)=FALSE,D3294:D8293),CycleTimePercentile)</f>
        <v>0</v>
      </c>
      <c r="F3294" s="2" t="e">
        <f xml:space="preserve"> IF(Calculations!C3294 = DefectTypeString,  IFERROR(Calculations!J3294,""), NA())</f>
        <v>#N/A</v>
      </c>
      <c r="G3294" s="10">
        <f t="array" ref="G3294">PERCENTILE(IF(ISERROR(F3294:F8293)=FALSE,F3294:F8293),CycleTimePercentile)</f>
        <v>0</v>
      </c>
      <c r="H3294" s="2" t="e">
        <f ca="1" xml:space="preserve"> IF(OR(Calculations!C3294 = "",Calculations!C3294 = WorkTypeString),  Calculations!K3294, NA())</f>
        <v>#N/A</v>
      </c>
      <c r="I3294" s="2" t="e">
        <f xml:space="preserve"> IF(Calculations!C3294 = DefectTypeString,  Calculations!K3294, NA())</f>
        <v>#N/A</v>
      </c>
    </row>
    <row r="3295" spans="1:9" x14ac:dyDescent="0.25">
      <c r="A3295" s="8" t="str">
        <f>Calculations!A3295</f>
        <v/>
      </c>
      <c r="B3295" s="2" t="str">
        <f t="shared" si="56"/>
        <v/>
      </c>
      <c r="C3295" s="10" t="str">
        <f>IFERROR(Calculations!J3295,"")</f>
        <v/>
      </c>
      <c r="D3295" s="10" t="str">
        <f xml:space="preserve"> IF(OR(Calculations!C3295 = "",Calculations!C3295 = WorkTypeString),  IFERROR(Calculations!J3295,""), NA())</f>
        <v/>
      </c>
      <c r="E3295" s="10">
        <f t="array" ref="E3295">PERCENTILE(IF(ISERROR(D3295:D8294)=FALSE,D3295:D8294),CycleTimePercentile)</f>
        <v>0</v>
      </c>
      <c r="F3295" s="2" t="e">
        <f xml:space="preserve"> IF(Calculations!C3295 = DefectTypeString,  IFERROR(Calculations!J3295,""), NA())</f>
        <v>#N/A</v>
      </c>
      <c r="G3295" s="10">
        <f t="array" ref="G3295">PERCENTILE(IF(ISERROR(F3295:F8294)=FALSE,F3295:F8294),CycleTimePercentile)</f>
        <v>0</v>
      </c>
      <c r="H3295" s="2" t="e">
        <f ca="1" xml:space="preserve"> IF(OR(Calculations!C3295 = "",Calculations!C3295 = WorkTypeString),  Calculations!K3295, NA())</f>
        <v>#N/A</v>
      </c>
      <c r="I3295" s="2" t="e">
        <f xml:space="preserve"> IF(Calculations!C3295 = DefectTypeString,  Calculations!K3295, NA())</f>
        <v>#N/A</v>
      </c>
    </row>
    <row r="3296" spans="1:9" x14ac:dyDescent="0.25">
      <c r="A3296" s="8" t="str">
        <f>Calculations!A3296</f>
        <v/>
      </c>
      <c r="B3296" s="2" t="str">
        <f t="shared" si="56"/>
        <v/>
      </c>
      <c r="C3296" s="10" t="str">
        <f>IFERROR(Calculations!J3296,"")</f>
        <v/>
      </c>
      <c r="D3296" s="10" t="str">
        <f xml:space="preserve"> IF(OR(Calculations!C3296 = "",Calculations!C3296 = WorkTypeString),  IFERROR(Calculations!J3296,""), NA())</f>
        <v/>
      </c>
      <c r="E3296" s="10">
        <f t="array" ref="E3296">PERCENTILE(IF(ISERROR(D3296:D8295)=FALSE,D3296:D8295),CycleTimePercentile)</f>
        <v>0</v>
      </c>
      <c r="F3296" s="2" t="e">
        <f xml:space="preserve"> IF(Calculations!C3296 = DefectTypeString,  IFERROR(Calculations!J3296,""), NA())</f>
        <v>#N/A</v>
      </c>
      <c r="G3296" s="10">
        <f t="array" ref="G3296">PERCENTILE(IF(ISERROR(F3296:F8295)=FALSE,F3296:F8295),CycleTimePercentile)</f>
        <v>0</v>
      </c>
      <c r="H3296" s="2" t="e">
        <f ca="1" xml:space="preserve"> IF(OR(Calculations!C3296 = "",Calculations!C3296 = WorkTypeString),  Calculations!K3296, NA())</f>
        <v>#N/A</v>
      </c>
      <c r="I3296" s="2" t="e">
        <f xml:space="preserve"> IF(Calculations!C3296 = DefectTypeString,  Calculations!K3296, NA())</f>
        <v>#N/A</v>
      </c>
    </row>
    <row r="3297" spans="1:9" x14ac:dyDescent="0.25">
      <c r="A3297" s="8" t="str">
        <f>Calculations!A3297</f>
        <v/>
      </c>
      <c r="B3297" s="2" t="str">
        <f t="shared" si="56"/>
        <v/>
      </c>
      <c r="C3297" s="10" t="str">
        <f>IFERROR(Calculations!J3297,"")</f>
        <v/>
      </c>
      <c r="D3297" s="10" t="str">
        <f xml:space="preserve"> IF(OR(Calculations!C3297 = "",Calculations!C3297 = WorkTypeString),  IFERROR(Calculations!J3297,""), NA())</f>
        <v/>
      </c>
      <c r="E3297" s="10">
        <f t="array" ref="E3297">PERCENTILE(IF(ISERROR(D3297:D8296)=FALSE,D3297:D8296),CycleTimePercentile)</f>
        <v>0</v>
      </c>
      <c r="F3297" s="2" t="e">
        <f xml:space="preserve"> IF(Calculations!C3297 = DefectTypeString,  IFERROR(Calculations!J3297,""), NA())</f>
        <v>#N/A</v>
      </c>
      <c r="G3297" s="10">
        <f t="array" ref="G3297">PERCENTILE(IF(ISERROR(F3297:F8296)=FALSE,F3297:F8296),CycleTimePercentile)</f>
        <v>0</v>
      </c>
      <c r="H3297" s="2" t="e">
        <f ca="1" xml:space="preserve"> IF(OR(Calculations!C3297 = "",Calculations!C3297 = WorkTypeString),  Calculations!K3297, NA())</f>
        <v>#N/A</v>
      </c>
      <c r="I3297" s="2" t="e">
        <f xml:space="preserve"> IF(Calculations!C3297 = DefectTypeString,  Calculations!K3297, NA())</f>
        <v>#N/A</v>
      </c>
    </row>
    <row r="3298" spans="1:9" x14ac:dyDescent="0.25">
      <c r="A3298" s="8" t="str">
        <f>Calculations!A3298</f>
        <v/>
      </c>
      <c r="B3298" s="2" t="str">
        <f t="shared" si="56"/>
        <v/>
      </c>
      <c r="C3298" s="10" t="str">
        <f>IFERROR(Calculations!J3298,"")</f>
        <v/>
      </c>
      <c r="D3298" s="10" t="str">
        <f xml:space="preserve"> IF(OR(Calculations!C3298 = "",Calculations!C3298 = WorkTypeString),  IFERROR(Calculations!J3298,""), NA())</f>
        <v/>
      </c>
      <c r="E3298" s="10">
        <f t="array" ref="E3298">PERCENTILE(IF(ISERROR(D3298:D8297)=FALSE,D3298:D8297),CycleTimePercentile)</f>
        <v>0</v>
      </c>
      <c r="F3298" s="2" t="e">
        <f xml:space="preserve"> IF(Calculations!C3298 = DefectTypeString,  IFERROR(Calculations!J3298,""), NA())</f>
        <v>#N/A</v>
      </c>
      <c r="G3298" s="10">
        <f t="array" ref="G3298">PERCENTILE(IF(ISERROR(F3298:F8297)=FALSE,F3298:F8297),CycleTimePercentile)</f>
        <v>0</v>
      </c>
      <c r="H3298" s="2" t="e">
        <f ca="1" xml:space="preserve"> IF(OR(Calculations!C3298 = "",Calculations!C3298 = WorkTypeString),  Calculations!K3298, NA())</f>
        <v>#N/A</v>
      </c>
      <c r="I3298" s="2" t="e">
        <f xml:space="preserve"> IF(Calculations!C3298 = DefectTypeString,  Calculations!K3298, NA())</f>
        <v>#N/A</v>
      </c>
    </row>
    <row r="3299" spans="1:9" x14ac:dyDescent="0.25">
      <c r="A3299" s="8" t="str">
        <f>Calculations!A3299</f>
        <v/>
      </c>
      <c r="B3299" s="2" t="str">
        <f t="shared" si="56"/>
        <v/>
      </c>
      <c r="C3299" s="10" t="str">
        <f>IFERROR(Calculations!J3299,"")</f>
        <v/>
      </c>
      <c r="D3299" s="10" t="str">
        <f xml:space="preserve"> IF(OR(Calculations!C3299 = "",Calculations!C3299 = WorkTypeString),  IFERROR(Calculations!J3299,""), NA())</f>
        <v/>
      </c>
      <c r="E3299" s="10">
        <f t="array" ref="E3299">PERCENTILE(IF(ISERROR(D3299:D8298)=FALSE,D3299:D8298),CycleTimePercentile)</f>
        <v>0</v>
      </c>
      <c r="F3299" s="2" t="e">
        <f xml:space="preserve"> IF(Calculations!C3299 = DefectTypeString,  IFERROR(Calculations!J3299,""), NA())</f>
        <v>#N/A</v>
      </c>
      <c r="G3299" s="10">
        <f t="array" ref="G3299">PERCENTILE(IF(ISERROR(F3299:F8298)=FALSE,F3299:F8298),CycleTimePercentile)</f>
        <v>0</v>
      </c>
      <c r="H3299" s="2" t="e">
        <f ca="1" xml:space="preserve"> IF(OR(Calculations!C3299 = "",Calculations!C3299 = WorkTypeString),  Calculations!K3299, NA())</f>
        <v>#N/A</v>
      </c>
      <c r="I3299" s="2" t="e">
        <f xml:space="preserve"> IF(Calculations!C3299 = DefectTypeString,  Calculations!K3299, NA())</f>
        <v>#N/A</v>
      </c>
    </row>
    <row r="3300" spans="1:9" x14ac:dyDescent="0.25">
      <c r="A3300" s="8" t="str">
        <f>Calculations!A3300</f>
        <v/>
      </c>
      <c r="B3300" s="2" t="str">
        <f t="shared" si="56"/>
        <v/>
      </c>
      <c r="C3300" s="10" t="str">
        <f>IFERROR(Calculations!J3300,"")</f>
        <v/>
      </c>
      <c r="D3300" s="10" t="str">
        <f xml:space="preserve"> IF(OR(Calculations!C3300 = "",Calculations!C3300 = WorkTypeString),  IFERROR(Calculations!J3300,""), NA())</f>
        <v/>
      </c>
      <c r="E3300" s="10">
        <f t="array" ref="E3300">PERCENTILE(IF(ISERROR(D3300:D8299)=FALSE,D3300:D8299),CycleTimePercentile)</f>
        <v>0</v>
      </c>
      <c r="F3300" s="2" t="e">
        <f xml:space="preserve"> IF(Calculations!C3300 = DefectTypeString,  IFERROR(Calculations!J3300,""), NA())</f>
        <v>#N/A</v>
      </c>
      <c r="G3300" s="10">
        <f t="array" ref="G3300">PERCENTILE(IF(ISERROR(F3300:F8299)=FALSE,F3300:F8299),CycleTimePercentile)</f>
        <v>0</v>
      </c>
      <c r="H3300" s="2" t="e">
        <f ca="1" xml:space="preserve"> IF(OR(Calculations!C3300 = "",Calculations!C3300 = WorkTypeString),  Calculations!K3300, NA())</f>
        <v>#N/A</v>
      </c>
      <c r="I3300" s="2" t="e">
        <f xml:space="preserve"> IF(Calculations!C3300 = DefectTypeString,  Calculations!K3300, NA())</f>
        <v>#N/A</v>
      </c>
    </row>
    <row r="3301" spans="1:9" x14ac:dyDescent="0.25">
      <c r="A3301" s="8" t="str">
        <f>Calculations!A3301</f>
        <v/>
      </c>
      <c r="B3301" s="2" t="str">
        <f t="shared" si="56"/>
        <v/>
      </c>
      <c r="C3301" s="10" t="str">
        <f>IFERROR(Calculations!J3301,"")</f>
        <v/>
      </c>
      <c r="D3301" s="10" t="str">
        <f xml:space="preserve"> IF(OR(Calculations!C3301 = "",Calculations!C3301 = WorkTypeString),  IFERROR(Calculations!J3301,""), NA())</f>
        <v/>
      </c>
      <c r="E3301" s="10">
        <f t="array" ref="E3301">PERCENTILE(IF(ISERROR(D3301:D8300)=FALSE,D3301:D8300),CycleTimePercentile)</f>
        <v>0</v>
      </c>
      <c r="F3301" s="2" t="e">
        <f xml:space="preserve"> IF(Calculations!C3301 = DefectTypeString,  IFERROR(Calculations!J3301,""), NA())</f>
        <v>#N/A</v>
      </c>
      <c r="G3301" s="10">
        <f t="array" ref="G3301">PERCENTILE(IF(ISERROR(F3301:F8300)=FALSE,F3301:F8300),CycleTimePercentile)</f>
        <v>0</v>
      </c>
      <c r="H3301" s="2" t="e">
        <f ca="1" xml:space="preserve"> IF(OR(Calculations!C3301 = "",Calculations!C3301 = WorkTypeString),  Calculations!K3301, NA())</f>
        <v>#N/A</v>
      </c>
      <c r="I3301" s="2" t="e">
        <f xml:space="preserve"> IF(Calculations!C3301 = DefectTypeString,  Calculations!K3301, NA())</f>
        <v>#N/A</v>
      </c>
    </row>
    <row r="3302" spans="1:9" x14ac:dyDescent="0.25">
      <c r="A3302" s="8" t="str">
        <f>Calculations!A3302</f>
        <v/>
      </c>
      <c r="B3302" s="2" t="str">
        <f t="shared" si="56"/>
        <v/>
      </c>
      <c r="C3302" s="10" t="str">
        <f>IFERROR(Calculations!J3302,"")</f>
        <v/>
      </c>
      <c r="D3302" s="10" t="str">
        <f xml:space="preserve"> IF(OR(Calculations!C3302 = "",Calculations!C3302 = WorkTypeString),  IFERROR(Calculations!J3302,""), NA())</f>
        <v/>
      </c>
      <c r="E3302" s="10">
        <f t="array" ref="E3302">PERCENTILE(IF(ISERROR(D3302:D8301)=FALSE,D3302:D8301),CycleTimePercentile)</f>
        <v>0</v>
      </c>
      <c r="F3302" s="2" t="e">
        <f xml:space="preserve"> IF(Calculations!C3302 = DefectTypeString,  IFERROR(Calculations!J3302,""), NA())</f>
        <v>#N/A</v>
      </c>
      <c r="G3302" s="10">
        <f t="array" ref="G3302">PERCENTILE(IF(ISERROR(F3302:F8301)=FALSE,F3302:F8301),CycleTimePercentile)</f>
        <v>0</v>
      </c>
      <c r="H3302" s="2" t="e">
        <f ca="1" xml:space="preserve"> IF(OR(Calculations!C3302 = "",Calculations!C3302 = WorkTypeString),  Calculations!K3302, NA())</f>
        <v>#N/A</v>
      </c>
      <c r="I3302" s="2" t="e">
        <f xml:space="preserve"> IF(Calculations!C3302 = DefectTypeString,  Calculations!K3302, NA())</f>
        <v>#N/A</v>
      </c>
    </row>
    <row r="3303" spans="1:9" x14ac:dyDescent="0.25">
      <c r="A3303" s="8" t="str">
        <f>Calculations!A3303</f>
        <v/>
      </c>
      <c r="B3303" s="2" t="str">
        <f t="shared" si="56"/>
        <v/>
      </c>
      <c r="C3303" s="10" t="str">
        <f>IFERROR(Calculations!J3303,"")</f>
        <v/>
      </c>
      <c r="D3303" s="10" t="str">
        <f xml:space="preserve"> IF(OR(Calculations!C3303 = "",Calculations!C3303 = WorkTypeString),  IFERROR(Calculations!J3303,""), NA())</f>
        <v/>
      </c>
      <c r="E3303" s="10">
        <f t="array" ref="E3303">PERCENTILE(IF(ISERROR(D3303:D8302)=FALSE,D3303:D8302),CycleTimePercentile)</f>
        <v>0</v>
      </c>
      <c r="F3303" s="2" t="e">
        <f xml:space="preserve"> IF(Calculations!C3303 = DefectTypeString,  IFERROR(Calculations!J3303,""), NA())</f>
        <v>#N/A</v>
      </c>
      <c r="G3303" s="10">
        <f t="array" ref="G3303">PERCENTILE(IF(ISERROR(F3303:F8302)=FALSE,F3303:F8302),CycleTimePercentile)</f>
        <v>0</v>
      </c>
      <c r="H3303" s="2" t="e">
        <f ca="1" xml:space="preserve"> IF(OR(Calculations!C3303 = "",Calculations!C3303 = WorkTypeString),  Calculations!K3303, NA())</f>
        <v>#N/A</v>
      </c>
      <c r="I3303" s="2" t="e">
        <f xml:space="preserve"> IF(Calculations!C3303 = DefectTypeString,  Calculations!K3303, NA())</f>
        <v>#N/A</v>
      </c>
    </row>
    <row r="3304" spans="1:9" x14ac:dyDescent="0.25">
      <c r="A3304" s="8" t="str">
        <f>Calculations!A3304</f>
        <v/>
      </c>
      <c r="B3304" s="2" t="str">
        <f t="shared" si="56"/>
        <v/>
      </c>
      <c r="C3304" s="10" t="str">
        <f>IFERROR(Calculations!J3304,"")</f>
        <v/>
      </c>
      <c r="D3304" s="10" t="str">
        <f xml:space="preserve"> IF(OR(Calculations!C3304 = "",Calculations!C3304 = WorkTypeString),  IFERROR(Calculations!J3304,""), NA())</f>
        <v/>
      </c>
      <c r="E3304" s="10">
        <f t="array" ref="E3304">PERCENTILE(IF(ISERROR(D3304:D8303)=FALSE,D3304:D8303),CycleTimePercentile)</f>
        <v>0</v>
      </c>
      <c r="F3304" s="2" t="e">
        <f xml:space="preserve"> IF(Calculations!C3304 = DefectTypeString,  IFERROR(Calculations!J3304,""), NA())</f>
        <v>#N/A</v>
      </c>
      <c r="G3304" s="10">
        <f t="array" ref="G3304">PERCENTILE(IF(ISERROR(F3304:F8303)=FALSE,F3304:F8303),CycleTimePercentile)</f>
        <v>0</v>
      </c>
      <c r="H3304" s="2" t="e">
        <f ca="1" xml:space="preserve"> IF(OR(Calculations!C3304 = "",Calculations!C3304 = WorkTypeString),  Calculations!K3304, NA())</f>
        <v>#N/A</v>
      </c>
      <c r="I3304" s="2" t="e">
        <f xml:space="preserve"> IF(Calculations!C3304 = DefectTypeString,  Calculations!K3304, NA())</f>
        <v>#N/A</v>
      </c>
    </row>
    <row r="3305" spans="1:9" x14ac:dyDescent="0.25">
      <c r="A3305" s="8" t="str">
        <f>Calculations!A3305</f>
        <v/>
      </c>
      <c r="B3305" s="2" t="str">
        <f t="shared" si="56"/>
        <v/>
      </c>
      <c r="C3305" s="10" t="str">
        <f>IFERROR(Calculations!J3305,"")</f>
        <v/>
      </c>
      <c r="D3305" s="10" t="str">
        <f xml:space="preserve"> IF(OR(Calculations!C3305 = "",Calculations!C3305 = WorkTypeString),  IFERROR(Calculations!J3305,""), NA())</f>
        <v/>
      </c>
      <c r="E3305" s="10">
        <f t="array" ref="E3305">PERCENTILE(IF(ISERROR(D3305:D8304)=FALSE,D3305:D8304),CycleTimePercentile)</f>
        <v>0</v>
      </c>
      <c r="F3305" s="2" t="e">
        <f xml:space="preserve"> IF(Calculations!C3305 = DefectTypeString,  IFERROR(Calculations!J3305,""), NA())</f>
        <v>#N/A</v>
      </c>
      <c r="G3305" s="10">
        <f t="array" ref="G3305">PERCENTILE(IF(ISERROR(F3305:F8304)=FALSE,F3305:F8304),CycleTimePercentile)</f>
        <v>0</v>
      </c>
      <c r="H3305" s="2" t="e">
        <f ca="1" xml:space="preserve"> IF(OR(Calculations!C3305 = "",Calculations!C3305 = WorkTypeString),  Calculations!K3305, NA())</f>
        <v>#N/A</v>
      </c>
      <c r="I3305" s="2" t="e">
        <f xml:space="preserve"> IF(Calculations!C3305 = DefectTypeString,  Calculations!K3305, NA())</f>
        <v>#N/A</v>
      </c>
    </row>
    <row r="3306" spans="1:9" x14ac:dyDescent="0.25">
      <c r="A3306" s="8" t="str">
        <f>Calculations!A3306</f>
        <v/>
      </c>
      <c r="B3306" s="2" t="str">
        <f t="shared" si="56"/>
        <v/>
      </c>
      <c r="C3306" s="10" t="str">
        <f>IFERROR(Calculations!J3306,"")</f>
        <v/>
      </c>
      <c r="D3306" s="10" t="str">
        <f xml:space="preserve"> IF(OR(Calculations!C3306 = "",Calculations!C3306 = WorkTypeString),  IFERROR(Calculations!J3306,""), NA())</f>
        <v/>
      </c>
      <c r="E3306" s="10">
        <f t="array" ref="E3306">PERCENTILE(IF(ISERROR(D3306:D8305)=FALSE,D3306:D8305),CycleTimePercentile)</f>
        <v>0</v>
      </c>
      <c r="F3306" s="2" t="e">
        <f xml:space="preserve"> IF(Calculations!C3306 = DefectTypeString,  IFERROR(Calculations!J3306,""), NA())</f>
        <v>#N/A</v>
      </c>
      <c r="G3306" s="10">
        <f t="array" ref="G3306">PERCENTILE(IF(ISERROR(F3306:F8305)=FALSE,F3306:F8305),CycleTimePercentile)</f>
        <v>0</v>
      </c>
      <c r="H3306" s="2" t="e">
        <f ca="1" xml:space="preserve"> IF(OR(Calculations!C3306 = "",Calculations!C3306 = WorkTypeString),  Calculations!K3306, NA())</f>
        <v>#N/A</v>
      </c>
      <c r="I3306" s="2" t="e">
        <f xml:space="preserve"> IF(Calculations!C3306 = DefectTypeString,  Calculations!K3306, NA())</f>
        <v>#N/A</v>
      </c>
    </row>
    <row r="3307" spans="1:9" x14ac:dyDescent="0.25">
      <c r="A3307" s="8" t="str">
        <f>Calculations!A3307</f>
        <v/>
      </c>
      <c r="B3307" s="2" t="str">
        <f t="shared" si="56"/>
        <v/>
      </c>
      <c r="C3307" s="10" t="str">
        <f>IFERROR(Calculations!J3307,"")</f>
        <v/>
      </c>
      <c r="D3307" s="10" t="str">
        <f xml:space="preserve"> IF(OR(Calculations!C3307 = "",Calculations!C3307 = WorkTypeString),  IFERROR(Calculations!J3307,""), NA())</f>
        <v/>
      </c>
      <c r="E3307" s="10">
        <f t="array" ref="E3307">PERCENTILE(IF(ISERROR(D3307:D8306)=FALSE,D3307:D8306),CycleTimePercentile)</f>
        <v>0</v>
      </c>
      <c r="F3307" s="2" t="e">
        <f xml:space="preserve"> IF(Calculations!C3307 = DefectTypeString,  IFERROR(Calculations!J3307,""), NA())</f>
        <v>#N/A</v>
      </c>
      <c r="G3307" s="10">
        <f t="array" ref="G3307">PERCENTILE(IF(ISERROR(F3307:F8306)=FALSE,F3307:F8306),CycleTimePercentile)</f>
        <v>0</v>
      </c>
      <c r="H3307" s="2" t="e">
        <f ca="1" xml:space="preserve"> IF(OR(Calculations!C3307 = "",Calculations!C3307 = WorkTypeString),  Calculations!K3307, NA())</f>
        <v>#N/A</v>
      </c>
      <c r="I3307" s="2" t="e">
        <f xml:space="preserve"> IF(Calculations!C3307 = DefectTypeString,  Calculations!K3307, NA())</f>
        <v>#N/A</v>
      </c>
    </row>
    <row r="3308" spans="1:9" x14ac:dyDescent="0.25">
      <c r="A3308" s="8" t="str">
        <f>Calculations!A3308</f>
        <v/>
      </c>
      <c r="B3308" s="2" t="str">
        <f t="shared" si="56"/>
        <v/>
      </c>
      <c r="C3308" s="10" t="str">
        <f>IFERROR(Calculations!J3308,"")</f>
        <v/>
      </c>
      <c r="D3308" s="10" t="str">
        <f xml:space="preserve"> IF(OR(Calculations!C3308 = "",Calculations!C3308 = WorkTypeString),  IFERROR(Calculations!J3308,""), NA())</f>
        <v/>
      </c>
      <c r="E3308" s="10">
        <f t="array" ref="E3308">PERCENTILE(IF(ISERROR(D3308:D8307)=FALSE,D3308:D8307),CycleTimePercentile)</f>
        <v>0</v>
      </c>
      <c r="F3308" s="2" t="e">
        <f xml:space="preserve"> IF(Calculations!C3308 = DefectTypeString,  IFERROR(Calculations!J3308,""), NA())</f>
        <v>#N/A</v>
      </c>
      <c r="G3308" s="10">
        <f t="array" ref="G3308">PERCENTILE(IF(ISERROR(F3308:F8307)=FALSE,F3308:F8307),CycleTimePercentile)</f>
        <v>0</v>
      </c>
      <c r="H3308" s="2" t="e">
        <f ca="1" xml:space="preserve"> IF(OR(Calculations!C3308 = "",Calculations!C3308 = WorkTypeString),  Calculations!K3308, NA())</f>
        <v>#N/A</v>
      </c>
      <c r="I3308" s="2" t="e">
        <f xml:space="preserve"> IF(Calculations!C3308 = DefectTypeString,  Calculations!K3308, NA())</f>
        <v>#N/A</v>
      </c>
    </row>
    <row r="3309" spans="1:9" x14ac:dyDescent="0.25">
      <c r="A3309" s="8" t="str">
        <f>Calculations!A3309</f>
        <v/>
      </c>
      <c r="B3309" s="2" t="str">
        <f t="shared" si="56"/>
        <v/>
      </c>
      <c r="C3309" s="10" t="str">
        <f>IFERROR(Calculations!J3309,"")</f>
        <v/>
      </c>
      <c r="D3309" s="10" t="str">
        <f xml:space="preserve"> IF(OR(Calculations!C3309 = "",Calculations!C3309 = WorkTypeString),  IFERROR(Calculations!J3309,""), NA())</f>
        <v/>
      </c>
      <c r="E3309" s="10">
        <f t="array" ref="E3309">PERCENTILE(IF(ISERROR(D3309:D8308)=FALSE,D3309:D8308),CycleTimePercentile)</f>
        <v>0</v>
      </c>
      <c r="F3309" s="2" t="e">
        <f xml:space="preserve"> IF(Calculations!C3309 = DefectTypeString,  IFERROR(Calculations!J3309,""), NA())</f>
        <v>#N/A</v>
      </c>
      <c r="G3309" s="10">
        <f t="array" ref="G3309">PERCENTILE(IF(ISERROR(F3309:F8308)=FALSE,F3309:F8308),CycleTimePercentile)</f>
        <v>0</v>
      </c>
      <c r="H3309" s="2" t="e">
        <f ca="1" xml:space="preserve"> IF(OR(Calculations!C3309 = "",Calculations!C3309 = WorkTypeString),  Calculations!K3309, NA())</f>
        <v>#N/A</v>
      </c>
      <c r="I3309" s="2" t="e">
        <f xml:space="preserve"> IF(Calculations!C3309 = DefectTypeString,  Calculations!K3309, NA())</f>
        <v>#N/A</v>
      </c>
    </row>
    <row r="3310" spans="1:9" x14ac:dyDescent="0.25">
      <c r="A3310" s="8" t="str">
        <f>Calculations!A3310</f>
        <v/>
      </c>
      <c r="B3310" s="2" t="str">
        <f t="shared" si="56"/>
        <v/>
      </c>
      <c r="C3310" s="10" t="str">
        <f>IFERROR(Calculations!J3310,"")</f>
        <v/>
      </c>
      <c r="D3310" s="10" t="str">
        <f xml:space="preserve"> IF(OR(Calculations!C3310 = "",Calculations!C3310 = WorkTypeString),  IFERROR(Calculations!J3310,""), NA())</f>
        <v/>
      </c>
      <c r="E3310" s="10">
        <f t="array" ref="E3310">PERCENTILE(IF(ISERROR(D3310:D8309)=FALSE,D3310:D8309),CycleTimePercentile)</f>
        <v>0</v>
      </c>
      <c r="F3310" s="2" t="e">
        <f xml:space="preserve"> IF(Calculations!C3310 = DefectTypeString,  IFERROR(Calculations!J3310,""), NA())</f>
        <v>#N/A</v>
      </c>
      <c r="G3310" s="10">
        <f t="array" ref="G3310">PERCENTILE(IF(ISERROR(F3310:F8309)=FALSE,F3310:F8309),CycleTimePercentile)</f>
        <v>0</v>
      </c>
      <c r="H3310" s="2" t="e">
        <f ca="1" xml:space="preserve"> IF(OR(Calculations!C3310 = "",Calculations!C3310 = WorkTypeString),  Calculations!K3310, NA())</f>
        <v>#N/A</v>
      </c>
      <c r="I3310" s="2" t="e">
        <f xml:space="preserve"> IF(Calculations!C3310 = DefectTypeString,  Calculations!K3310, NA())</f>
        <v>#N/A</v>
      </c>
    </row>
    <row r="3311" spans="1:9" x14ac:dyDescent="0.25">
      <c r="A3311" s="8" t="str">
        <f>Calculations!A3311</f>
        <v/>
      </c>
      <c r="B3311" s="2" t="str">
        <f t="shared" si="56"/>
        <v/>
      </c>
      <c r="C3311" s="10" t="str">
        <f>IFERROR(Calculations!J3311,"")</f>
        <v/>
      </c>
      <c r="D3311" s="10" t="str">
        <f xml:space="preserve"> IF(OR(Calculations!C3311 = "",Calculations!C3311 = WorkTypeString),  IFERROR(Calculations!J3311,""), NA())</f>
        <v/>
      </c>
      <c r="E3311" s="10">
        <f t="array" ref="E3311">PERCENTILE(IF(ISERROR(D3311:D8310)=FALSE,D3311:D8310),CycleTimePercentile)</f>
        <v>0</v>
      </c>
      <c r="F3311" s="2" t="e">
        <f xml:space="preserve"> IF(Calculations!C3311 = DefectTypeString,  IFERROR(Calculations!J3311,""), NA())</f>
        <v>#N/A</v>
      </c>
      <c r="G3311" s="10">
        <f t="array" ref="G3311">PERCENTILE(IF(ISERROR(F3311:F8310)=FALSE,F3311:F8310),CycleTimePercentile)</f>
        <v>0</v>
      </c>
      <c r="H3311" s="2" t="e">
        <f ca="1" xml:space="preserve"> IF(OR(Calculations!C3311 = "",Calculations!C3311 = WorkTypeString),  Calculations!K3311, NA())</f>
        <v>#N/A</v>
      </c>
      <c r="I3311" s="2" t="e">
        <f xml:space="preserve"> IF(Calculations!C3311 = DefectTypeString,  Calculations!K3311, NA())</f>
        <v>#N/A</v>
      </c>
    </row>
    <row r="3312" spans="1:9" x14ac:dyDescent="0.25">
      <c r="A3312" s="8" t="str">
        <f>Calculations!A3312</f>
        <v/>
      </c>
      <c r="B3312" s="2" t="str">
        <f t="shared" si="56"/>
        <v/>
      </c>
      <c r="C3312" s="10" t="str">
        <f>IFERROR(Calculations!J3312,"")</f>
        <v/>
      </c>
      <c r="D3312" s="10" t="str">
        <f xml:space="preserve"> IF(OR(Calculations!C3312 = "",Calculations!C3312 = WorkTypeString),  IFERROR(Calculations!J3312,""), NA())</f>
        <v/>
      </c>
      <c r="E3312" s="10">
        <f t="array" ref="E3312">PERCENTILE(IF(ISERROR(D3312:D8311)=FALSE,D3312:D8311),CycleTimePercentile)</f>
        <v>0</v>
      </c>
      <c r="F3312" s="2" t="e">
        <f xml:space="preserve"> IF(Calculations!C3312 = DefectTypeString,  IFERROR(Calculations!J3312,""), NA())</f>
        <v>#N/A</v>
      </c>
      <c r="G3312" s="10">
        <f t="array" ref="G3312">PERCENTILE(IF(ISERROR(F3312:F8311)=FALSE,F3312:F8311),CycleTimePercentile)</f>
        <v>0</v>
      </c>
      <c r="H3312" s="2" t="e">
        <f ca="1" xml:space="preserve"> IF(OR(Calculations!C3312 = "",Calculations!C3312 = WorkTypeString),  Calculations!K3312, NA())</f>
        <v>#N/A</v>
      </c>
      <c r="I3312" s="2" t="e">
        <f xml:space="preserve"> IF(Calculations!C3312 = DefectTypeString,  Calculations!K3312, NA())</f>
        <v>#N/A</v>
      </c>
    </row>
    <row r="3313" spans="1:9" x14ac:dyDescent="0.25">
      <c r="A3313" s="8" t="str">
        <f>Calculations!A3313</f>
        <v/>
      </c>
      <c r="B3313" s="2" t="str">
        <f t="shared" si="56"/>
        <v/>
      </c>
      <c r="C3313" s="10" t="str">
        <f>IFERROR(Calculations!J3313,"")</f>
        <v/>
      </c>
      <c r="D3313" s="10" t="str">
        <f xml:space="preserve"> IF(OR(Calculations!C3313 = "",Calculations!C3313 = WorkTypeString),  IFERROR(Calculations!J3313,""), NA())</f>
        <v/>
      </c>
      <c r="E3313" s="10">
        <f t="array" ref="E3313">PERCENTILE(IF(ISERROR(D3313:D8312)=FALSE,D3313:D8312),CycleTimePercentile)</f>
        <v>0</v>
      </c>
      <c r="F3313" s="2" t="e">
        <f xml:space="preserve"> IF(Calculations!C3313 = DefectTypeString,  IFERROR(Calculations!J3313,""), NA())</f>
        <v>#N/A</v>
      </c>
      <c r="G3313" s="10">
        <f t="array" ref="G3313">PERCENTILE(IF(ISERROR(F3313:F8312)=FALSE,F3313:F8312),CycleTimePercentile)</f>
        <v>0</v>
      </c>
      <c r="H3313" s="2" t="e">
        <f ca="1" xml:space="preserve"> IF(OR(Calculations!C3313 = "",Calculations!C3313 = WorkTypeString),  Calculations!K3313, NA())</f>
        <v>#N/A</v>
      </c>
      <c r="I3313" s="2" t="e">
        <f xml:space="preserve"> IF(Calculations!C3313 = DefectTypeString,  Calculations!K3313, NA())</f>
        <v>#N/A</v>
      </c>
    </row>
    <row r="3314" spans="1:9" x14ac:dyDescent="0.25">
      <c r="A3314" s="8" t="str">
        <f>Calculations!A3314</f>
        <v/>
      </c>
      <c r="B3314" s="2" t="str">
        <f t="shared" si="56"/>
        <v/>
      </c>
      <c r="C3314" s="10" t="str">
        <f>IFERROR(Calculations!J3314,"")</f>
        <v/>
      </c>
      <c r="D3314" s="10" t="str">
        <f xml:space="preserve"> IF(OR(Calculations!C3314 = "",Calculations!C3314 = WorkTypeString),  IFERROR(Calculations!J3314,""), NA())</f>
        <v/>
      </c>
      <c r="E3314" s="10">
        <f t="array" ref="E3314">PERCENTILE(IF(ISERROR(D3314:D8313)=FALSE,D3314:D8313),CycleTimePercentile)</f>
        <v>0</v>
      </c>
      <c r="F3314" s="2" t="e">
        <f xml:space="preserve"> IF(Calculations!C3314 = DefectTypeString,  IFERROR(Calculations!J3314,""), NA())</f>
        <v>#N/A</v>
      </c>
      <c r="G3314" s="10">
        <f t="array" ref="G3314">PERCENTILE(IF(ISERROR(F3314:F8313)=FALSE,F3314:F8313),CycleTimePercentile)</f>
        <v>0</v>
      </c>
      <c r="H3314" s="2" t="e">
        <f ca="1" xml:space="preserve"> IF(OR(Calculations!C3314 = "",Calculations!C3314 = WorkTypeString),  Calculations!K3314, NA())</f>
        <v>#N/A</v>
      </c>
      <c r="I3314" s="2" t="e">
        <f xml:space="preserve"> IF(Calculations!C3314 = DefectTypeString,  Calculations!K3314, NA())</f>
        <v>#N/A</v>
      </c>
    </row>
    <row r="3315" spans="1:9" x14ac:dyDescent="0.25">
      <c r="A3315" s="8" t="str">
        <f>Calculations!A3315</f>
        <v/>
      </c>
      <c r="B3315" s="2" t="str">
        <f t="shared" si="56"/>
        <v/>
      </c>
      <c r="C3315" s="10" t="str">
        <f>IFERROR(Calculations!J3315,"")</f>
        <v/>
      </c>
      <c r="D3315" s="10" t="str">
        <f xml:space="preserve"> IF(OR(Calculations!C3315 = "",Calculations!C3315 = WorkTypeString),  IFERROR(Calculations!J3315,""), NA())</f>
        <v/>
      </c>
      <c r="E3315" s="10">
        <f t="array" ref="E3315">PERCENTILE(IF(ISERROR(D3315:D8314)=FALSE,D3315:D8314),CycleTimePercentile)</f>
        <v>0</v>
      </c>
      <c r="F3315" s="2" t="e">
        <f xml:space="preserve"> IF(Calculations!C3315 = DefectTypeString,  IFERROR(Calculations!J3315,""), NA())</f>
        <v>#N/A</v>
      </c>
      <c r="G3315" s="10">
        <f t="array" ref="G3315">PERCENTILE(IF(ISERROR(F3315:F8314)=FALSE,F3315:F8314),CycleTimePercentile)</f>
        <v>0</v>
      </c>
      <c r="H3315" s="2" t="e">
        <f ca="1" xml:space="preserve"> IF(OR(Calculations!C3315 = "",Calculations!C3315 = WorkTypeString),  Calculations!K3315, NA())</f>
        <v>#N/A</v>
      </c>
      <c r="I3315" s="2" t="e">
        <f xml:space="preserve"> IF(Calculations!C3315 = DefectTypeString,  Calculations!K3315, NA())</f>
        <v>#N/A</v>
      </c>
    </row>
    <row r="3316" spans="1:9" x14ac:dyDescent="0.25">
      <c r="A3316" s="8" t="str">
        <f>Calculations!A3316</f>
        <v/>
      </c>
      <c r="B3316" s="2" t="str">
        <f t="shared" si="56"/>
        <v/>
      </c>
      <c r="C3316" s="10" t="str">
        <f>IFERROR(Calculations!J3316,"")</f>
        <v/>
      </c>
      <c r="D3316" s="10" t="str">
        <f xml:space="preserve"> IF(OR(Calculations!C3316 = "",Calculations!C3316 = WorkTypeString),  IFERROR(Calculations!J3316,""), NA())</f>
        <v/>
      </c>
      <c r="E3316" s="10">
        <f t="array" ref="E3316">PERCENTILE(IF(ISERROR(D3316:D8315)=FALSE,D3316:D8315),CycleTimePercentile)</f>
        <v>0</v>
      </c>
      <c r="F3316" s="2" t="e">
        <f xml:space="preserve"> IF(Calculations!C3316 = DefectTypeString,  IFERROR(Calculations!J3316,""), NA())</f>
        <v>#N/A</v>
      </c>
      <c r="G3316" s="10">
        <f t="array" ref="G3316">PERCENTILE(IF(ISERROR(F3316:F8315)=FALSE,F3316:F8315),CycleTimePercentile)</f>
        <v>0</v>
      </c>
      <c r="H3316" s="2" t="e">
        <f ca="1" xml:space="preserve"> IF(OR(Calculations!C3316 = "",Calculations!C3316 = WorkTypeString),  Calculations!K3316, NA())</f>
        <v>#N/A</v>
      </c>
      <c r="I3316" s="2" t="e">
        <f xml:space="preserve"> IF(Calculations!C3316 = DefectTypeString,  Calculations!K3316, NA())</f>
        <v>#N/A</v>
      </c>
    </row>
    <row r="3317" spans="1:9" x14ac:dyDescent="0.25">
      <c r="A3317" s="8" t="str">
        <f>Calculations!A3317</f>
        <v/>
      </c>
      <c r="B3317" s="2" t="str">
        <f t="shared" si="56"/>
        <v/>
      </c>
      <c r="C3317" s="10" t="str">
        <f>IFERROR(Calculations!J3317,"")</f>
        <v/>
      </c>
      <c r="D3317" s="10" t="str">
        <f xml:space="preserve"> IF(OR(Calculations!C3317 = "",Calculations!C3317 = WorkTypeString),  IFERROR(Calculations!J3317,""), NA())</f>
        <v/>
      </c>
      <c r="E3317" s="10">
        <f t="array" ref="E3317">PERCENTILE(IF(ISERROR(D3317:D8316)=FALSE,D3317:D8316),CycleTimePercentile)</f>
        <v>0</v>
      </c>
      <c r="F3317" s="2" t="e">
        <f xml:space="preserve"> IF(Calculations!C3317 = DefectTypeString,  IFERROR(Calculations!J3317,""), NA())</f>
        <v>#N/A</v>
      </c>
      <c r="G3317" s="10">
        <f t="array" ref="G3317">PERCENTILE(IF(ISERROR(F3317:F8316)=FALSE,F3317:F8316),CycleTimePercentile)</f>
        <v>0</v>
      </c>
      <c r="H3317" s="2" t="e">
        <f ca="1" xml:space="preserve"> IF(OR(Calculations!C3317 = "",Calculations!C3317 = WorkTypeString),  Calculations!K3317, NA())</f>
        <v>#N/A</v>
      </c>
      <c r="I3317" s="2" t="e">
        <f xml:space="preserve"> IF(Calculations!C3317 = DefectTypeString,  Calculations!K3317, NA())</f>
        <v>#N/A</v>
      </c>
    </row>
    <row r="3318" spans="1:9" x14ac:dyDescent="0.25">
      <c r="A3318" s="8" t="str">
        <f>Calculations!A3318</f>
        <v/>
      </c>
      <c r="B3318" s="2" t="str">
        <f t="shared" si="56"/>
        <v/>
      </c>
      <c r="C3318" s="10" t="str">
        <f>IFERROR(Calculations!J3318,"")</f>
        <v/>
      </c>
      <c r="D3318" s="10" t="str">
        <f xml:space="preserve"> IF(OR(Calculations!C3318 = "",Calculations!C3318 = WorkTypeString),  IFERROR(Calculations!J3318,""), NA())</f>
        <v/>
      </c>
      <c r="E3318" s="10">
        <f t="array" ref="E3318">PERCENTILE(IF(ISERROR(D3318:D8317)=FALSE,D3318:D8317),CycleTimePercentile)</f>
        <v>0</v>
      </c>
      <c r="F3318" s="2" t="e">
        <f xml:space="preserve"> IF(Calculations!C3318 = DefectTypeString,  IFERROR(Calculations!J3318,""), NA())</f>
        <v>#N/A</v>
      </c>
      <c r="G3318" s="10">
        <f t="array" ref="G3318">PERCENTILE(IF(ISERROR(F3318:F8317)=FALSE,F3318:F8317),CycleTimePercentile)</f>
        <v>0</v>
      </c>
      <c r="H3318" s="2" t="e">
        <f ca="1" xml:space="preserve"> IF(OR(Calculations!C3318 = "",Calculations!C3318 = WorkTypeString),  Calculations!K3318, NA())</f>
        <v>#N/A</v>
      </c>
      <c r="I3318" s="2" t="e">
        <f xml:space="preserve"> IF(Calculations!C3318 = DefectTypeString,  Calculations!K3318, NA())</f>
        <v>#N/A</v>
      </c>
    </row>
    <row r="3319" spans="1:9" x14ac:dyDescent="0.25">
      <c r="A3319" s="8" t="str">
        <f>Calculations!A3319</f>
        <v/>
      </c>
      <c r="B3319" s="2" t="str">
        <f t="shared" si="56"/>
        <v/>
      </c>
      <c r="C3319" s="10" t="str">
        <f>IFERROR(Calculations!J3319,"")</f>
        <v/>
      </c>
      <c r="D3319" s="10" t="str">
        <f xml:space="preserve"> IF(OR(Calculations!C3319 = "",Calculations!C3319 = WorkTypeString),  IFERROR(Calculations!J3319,""), NA())</f>
        <v/>
      </c>
      <c r="E3319" s="10">
        <f t="array" ref="E3319">PERCENTILE(IF(ISERROR(D3319:D8318)=FALSE,D3319:D8318),CycleTimePercentile)</f>
        <v>0</v>
      </c>
      <c r="F3319" s="2" t="e">
        <f xml:space="preserve"> IF(Calculations!C3319 = DefectTypeString,  IFERROR(Calculations!J3319,""), NA())</f>
        <v>#N/A</v>
      </c>
      <c r="G3319" s="10">
        <f t="array" ref="G3319">PERCENTILE(IF(ISERROR(F3319:F8318)=FALSE,F3319:F8318),CycleTimePercentile)</f>
        <v>0</v>
      </c>
      <c r="H3319" s="2" t="e">
        <f ca="1" xml:space="preserve"> IF(OR(Calculations!C3319 = "",Calculations!C3319 = WorkTypeString),  Calculations!K3319, NA())</f>
        <v>#N/A</v>
      </c>
      <c r="I3319" s="2" t="e">
        <f xml:space="preserve"> IF(Calculations!C3319 = DefectTypeString,  Calculations!K3319, NA())</f>
        <v>#N/A</v>
      </c>
    </row>
    <row r="3320" spans="1:9" x14ac:dyDescent="0.25">
      <c r="A3320" s="8" t="str">
        <f>Calculations!A3320</f>
        <v/>
      </c>
      <c r="B3320" s="2" t="str">
        <f t="shared" si="56"/>
        <v/>
      </c>
      <c r="C3320" s="10" t="str">
        <f>IFERROR(Calculations!J3320,"")</f>
        <v/>
      </c>
      <c r="D3320" s="10" t="str">
        <f xml:space="preserve"> IF(OR(Calculations!C3320 = "",Calculations!C3320 = WorkTypeString),  IFERROR(Calculations!J3320,""), NA())</f>
        <v/>
      </c>
      <c r="E3320" s="10">
        <f t="array" ref="E3320">PERCENTILE(IF(ISERROR(D3320:D8319)=FALSE,D3320:D8319),CycleTimePercentile)</f>
        <v>0</v>
      </c>
      <c r="F3320" s="2" t="e">
        <f xml:space="preserve"> IF(Calculations!C3320 = DefectTypeString,  IFERROR(Calculations!J3320,""), NA())</f>
        <v>#N/A</v>
      </c>
      <c r="G3320" s="10">
        <f t="array" ref="G3320">PERCENTILE(IF(ISERROR(F3320:F8319)=FALSE,F3320:F8319),CycleTimePercentile)</f>
        <v>0</v>
      </c>
      <c r="H3320" s="2" t="e">
        <f ca="1" xml:space="preserve"> IF(OR(Calculations!C3320 = "",Calculations!C3320 = WorkTypeString),  Calculations!K3320, NA())</f>
        <v>#N/A</v>
      </c>
      <c r="I3320" s="2" t="e">
        <f xml:space="preserve"> IF(Calculations!C3320 = DefectTypeString,  Calculations!K3320, NA())</f>
        <v>#N/A</v>
      </c>
    </row>
    <row r="3321" spans="1:9" x14ac:dyDescent="0.25">
      <c r="A3321" s="8" t="str">
        <f>Calculations!A3321</f>
        <v/>
      </c>
      <c r="B3321" s="2" t="str">
        <f t="shared" si="56"/>
        <v/>
      </c>
      <c r="C3321" s="10" t="str">
        <f>IFERROR(Calculations!J3321,"")</f>
        <v/>
      </c>
      <c r="D3321" s="10" t="str">
        <f xml:space="preserve"> IF(OR(Calculations!C3321 = "",Calculations!C3321 = WorkTypeString),  IFERROR(Calculations!J3321,""), NA())</f>
        <v/>
      </c>
      <c r="E3321" s="10">
        <f t="array" ref="E3321">PERCENTILE(IF(ISERROR(D3321:D8320)=FALSE,D3321:D8320),CycleTimePercentile)</f>
        <v>0</v>
      </c>
      <c r="F3321" s="2" t="e">
        <f xml:space="preserve"> IF(Calculations!C3321 = DefectTypeString,  IFERROR(Calculations!J3321,""), NA())</f>
        <v>#N/A</v>
      </c>
      <c r="G3321" s="10">
        <f t="array" ref="G3321">PERCENTILE(IF(ISERROR(F3321:F8320)=FALSE,F3321:F8320),CycleTimePercentile)</f>
        <v>0</v>
      </c>
      <c r="H3321" s="2" t="e">
        <f ca="1" xml:space="preserve"> IF(OR(Calculations!C3321 = "",Calculations!C3321 = WorkTypeString),  Calculations!K3321, NA())</f>
        <v>#N/A</v>
      </c>
      <c r="I3321" s="2" t="e">
        <f xml:space="preserve"> IF(Calculations!C3321 = DefectTypeString,  Calculations!K3321, NA())</f>
        <v>#N/A</v>
      </c>
    </row>
    <row r="3322" spans="1:9" x14ac:dyDescent="0.25">
      <c r="A3322" s="8" t="str">
        <f>Calculations!A3322</f>
        <v/>
      </c>
      <c r="B3322" s="2" t="str">
        <f t="shared" si="56"/>
        <v/>
      </c>
      <c r="C3322" s="10" t="str">
        <f>IFERROR(Calculations!J3322,"")</f>
        <v/>
      </c>
      <c r="D3322" s="10" t="str">
        <f xml:space="preserve"> IF(OR(Calculations!C3322 = "",Calculations!C3322 = WorkTypeString),  IFERROR(Calculations!J3322,""), NA())</f>
        <v/>
      </c>
      <c r="E3322" s="10">
        <f t="array" ref="E3322">PERCENTILE(IF(ISERROR(D3322:D8321)=FALSE,D3322:D8321),CycleTimePercentile)</f>
        <v>0</v>
      </c>
      <c r="F3322" s="2" t="e">
        <f xml:space="preserve"> IF(Calculations!C3322 = DefectTypeString,  IFERROR(Calculations!J3322,""), NA())</f>
        <v>#N/A</v>
      </c>
      <c r="G3322" s="10">
        <f t="array" ref="G3322">PERCENTILE(IF(ISERROR(F3322:F8321)=FALSE,F3322:F8321),CycleTimePercentile)</f>
        <v>0</v>
      </c>
      <c r="H3322" s="2" t="e">
        <f ca="1" xml:space="preserve"> IF(OR(Calculations!C3322 = "",Calculations!C3322 = WorkTypeString),  Calculations!K3322, NA())</f>
        <v>#N/A</v>
      </c>
      <c r="I3322" s="2" t="e">
        <f xml:space="preserve"> IF(Calculations!C3322 = DefectTypeString,  Calculations!K3322, NA())</f>
        <v>#N/A</v>
      </c>
    </row>
    <row r="3323" spans="1:9" x14ac:dyDescent="0.25">
      <c r="A3323" s="8" t="str">
        <f>Calculations!A3323</f>
        <v/>
      </c>
      <c r="B3323" s="2" t="str">
        <f t="shared" si="56"/>
        <v/>
      </c>
      <c r="C3323" s="10" t="str">
        <f>IFERROR(Calculations!J3323,"")</f>
        <v/>
      </c>
      <c r="D3323" s="10" t="str">
        <f xml:space="preserve"> IF(OR(Calculations!C3323 = "",Calculations!C3323 = WorkTypeString),  IFERROR(Calculations!J3323,""), NA())</f>
        <v/>
      </c>
      <c r="E3323" s="10">
        <f t="array" ref="E3323">PERCENTILE(IF(ISERROR(D3323:D8322)=FALSE,D3323:D8322),CycleTimePercentile)</f>
        <v>0</v>
      </c>
      <c r="F3323" s="2" t="e">
        <f xml:space="preserve"> IF(Calculations!C3323 = DefectTypeString,  IFERROR(Calculations!J3323,""), NA())</f>
        <v>#N/A</v>
      </c>
      <c r="G3323" s="10">
        <f t="array" ref="G3323">PERCENTILE(IF(ISERROR(F3323:F8322)=FALSE,F3323:F8322),CycleTimePercentile)</f>
        <v>0</v>
      </c>
      <c r="H3323" s="2" t="e">
        <f ca="1" xml:space="preserve"> IF(OR(Calculations!C3323 = "",Calculations!C3323 = WorkTypeString),  Calculations!K3323, NA())</f>
        <v>#N/A</v>
      </c>
      <c r="I3323" s="2" t="e">
        <f xml:space="preserve"> IF(Calculations!C3323 = DefectTypeString,  Calculations!K3323, NA())</f>
        <v>#N/A</v>
      </c>
    </row>
    <row r="3324" spans="1:9" x14ac:dyDescent="0.25">
      <c r="A3324" s="8" t="str">
        <f>Calculations!A3324</f>
        <v/>
      </c>
      <c r="B3324" s="2" t="str">
        <f t="shared" si="56"/>
        <v/>
      </c>
      <c r="C3324" s="10" t="str">
        <f>IFERROR(Calculations!J3324,"")</f>
        <v/>
      </c>
      <c r="D3324" s="10" t="str">
        <f xml:space="preserve"> IF(OR(Calculations!C3324 = "",Calculations!C3324 = WorkTypeString),  IFERROR(Calculations!J3324,""), NA())</f>
        <v/>
      </c>
      <c r="E3324" s="10">
        <f t="array" ref="E3324">PERCENTILE(IF(ISERROR(D3324:D8323)=FALSE,D3324:D8323),CycleTimePercentile)</f>
        <v>0</v>
      </c>
      <c r="F3324" s="2" t="e">
        <f xml:space="preserve"> IF(Calculations!C3324 = DefectTypeString,  IFERROR(Calculations!J3324,""), NA())</f>
        <v>#N/A</v>
      </c>
      <c r="G3324" s="10">
        <f t="array" ref="G3324">PERCENTILE(IF(ISERROR(F3324:F8323)=FALSE,F3324:F8323),CycleTimePercentile)</f>
        <v>0</v>
      </c>
      <c r="H3324" s="2" t="e">
        <f ca="1" xml:space="preserve"> IF(OR(Calculations!C3324 = "",Calculations!C3324 = WorkTypeString),  Calculations!K3324, NA())</f>
        <v>#N/A</v>
      </c>
      <c r="I3324" s="2" t="e">
        <f xml:space="preserve"> IF(Calculations!C3324 = DefectTypeString,  Calculations!K3324, NA())</f>
        <v>#N/A</v>
      </c>
    </row>
    <row r="3325" spans="1:9" x14ac:dyDescent="0.25">
      <c r="A3325" s="8" t="str">
        <f>Calculations!A3325</f>
        <v/>
      </c>
      <c r="B3325" s="2" t="str">
        <f t="shared" si="56"/>
        <v/>
      </c>
      <c r="C3325" s="10" t="str">
        <f>IFERROR(Calculations!J3325,"")</f>
        <v/>
      </c>
      <c r="D3325" s="10" t="str">
        <f xml:space="preserve"> IF(OR(Calculations!C3325 = "",Calculations!C3325 = WorkTypeString),  IFERROR(Calculations!J3325,""), NA())</f>
        <v/>
      </c>
      <c r="E3325" s="10">
        <f t="array" ref="E3325">PERCENTILE(IF(ISERROR(D3325:D8324)=FALSE,D3325:D8324),CycleTimePercentile)</f>
        <v>0</v>
      </c>
      <c r="F3325" s="2" t="e">
        <f xml:space="preserve"> IF(Calculations!C3325 = DefectTypeString,  IFERROR(Calculations!J3325,""), NA())</f>
        <v>#N/A</v>
      </c>
      <c r="G3325" s="10">
        <f t="array" ref="G3325">PERCENTILE(IF(ISERROR(F3325:F8324)=FALSE,F3325:F8324),CycleTimePercentile)</f>
        <v>0</v>
      </c>
      <c r="H3325" s="2" t="e">
        <f ca="1" xml:space="preserve"> IF(OR(Calculations!C3325 = "",Calculations!C3325 = WorkTypeString),  Calculations!K3325, NA())</f>
        <v>#N/A</v>
      </c>
      <c r="I3325" s="2" t="e">
        <f xml:space="preserve"> IF(Calculations!C3325 = DefectTypeString,  Calculations!K3325, NA())</f>
        <v>#N/A</v>
      </c>
    </row>
    <row r="3326" spans="1:9" x14ac:dyDescent="0.25">
      <c r="A3326" s="8" t="str">
        <f>Calculations!A3326</f>
        <v/>
      </c>
      <c r="B3326" s="2" t="str">
        <f t="shared" si="56"/>
        <v/>
      </c>
      <c r="C3326" s="10" t="str">
        <f>IFERROR(Calculations!J3326,"")</f>
        <v/>
      </c>
      <c r="D3326" s="10" t="str">
        <f xml:space="preserve"> IF(OR(Calculations!C3326 = "",Calculations!C3326 = WorkTypeString),  IFERROR(Calculations!J3326,""), NA())</f>
        <v/>
      </c>
      <c r="E3326" s="10">
        <f t="array" ref="E3326">PERCENTILE(IF(ISERROR(D3326:D8325)=FALSE,D3326:D8325),CycleTimePercentile)</f>
        <v>0</v>
      </c>
      <c r="F3326" s="2" t="e">
        <f xml:space="preserve"> IF(Calculations!C3326 = DefectTypeString,  IFERROR(Calculations!J3326,""), NA())</f>
        <v>#N/A</v>
      </c>
      <c r="G3326" s="10">
        <f t="array" ref="G3326">PERCENTILE(IF(ISERROR(F3326:F8325)=FALSE,F3326:F8325),CycleTimePercentile)</f>
        <v>0</v>
      </c>
      <c r="H3326" s="2" t="e">
        <f ca="1" xml:space="preserve"> IF(OR(Calculations!C3326 = "",Calculations!C3326 = WorkTypeString),  Calculations!K3326, NA())</f>
        <v>#N/A</v>
      </c>
      <c r="I3326" s="2" t="e">
        <f xml:space="preserve"> IF(Calculations!C3326 = DefectTypeString,  Calculations!K3326, NA())</f>
        <v>#N/A</v>
      </c>
    </row>
    <row r="3327" spans="1:9" x14ac:dyDescent="0.25">
      <c r="A3327" s="8" t="str">
        <f>Calculations!A3327</f>
        <v/>
      </c>
      <c r="B3327" s="2" t="str">
        <f t="shared" si="56"/>
        <v/>
      </c>
      <c r="C3327" s="10" t="str">
        <f>IFERROR(Calculations!J3327,"")</f>
        <v/>
      </c>
      <c r="D3327" s="10" t="str">
        <f xml:space="preserve"> IF(OR(Calculations!C3327 = "",Calculations!C3327 = WorkTypeString),  IFERROR(Calculations!J3327,""), NA())</f>
        <v/>
      </c>
      <c r="E3327" s="10">
        <f t="array" ref="E3327">PERCENTILE(IF(ISERROR(D3327:D8326)=FALSE,D3327:D8326),CycleTimePercentile)</f>
        <v>0</v>
      </c>
      <c r="F3327" s="2" t="e">
        <f xml:space="preserve"> IF(Calculations!C3327 = DefectTypeString,  IFERROR(Calculations!J3327,""), NA())</f>
        <v>#N/A</v>
      </c>
      <c r="G3327" s="10">
        <f t="array" ref="G3327">PERCENTILE(IF(ISERROR(F3327:F8326)=FALSE,F3327:F8326),CycleTimePercentile)</f>
        <v>0</v>
      </c>
      <c r="H3327" s="2" t="e">
        <f ca="1" xml:space="preserve"> IF(OR(Calculations!C3327 = "",Calculations!C3327 = WorkTypeString),  Calculations!K3327, NA())</f>
        <v>#N/A</v>
      </c>
      <c r="I3327" s="2" t="e">
        <f xml:space="preserve"> IF(Calculations!C3327 = DefectTypeString,  Calculations!K3327, NA())</f>
        <v>#N/A</v>
      </c>
    </row>
    <row r="3328" spans="1:9" x14ac:dyDescent="0.25">
      <c r="A3328" s="8" t="str">
        <f>Calculations!A3328</f>
        <v/>
      </c>
      <c r="B3328" s="2" t="str">
        <f t="shared" si="56"/>
        <v/>
      </c>
      <c r="C3328" s="10" t="str">
        <f>IFERROR(Calculations!J3328,"")</f>
        <v/>
      </c>
      <c r="D3328" s="10" t="str">
        <f xml:space="preserve"> IF(OR(Calculations!C3328 = "",Calculations!C3328 = WorkTypeString),  IFERROR(Calculations!J3328,""), NA())</f>
        <v/>
      </c>
      <c r="E3328" s="10">
        <f t="array" ref="E3328">PERCENTILE(IF(ISERROR(D3328:D8327)=FALSE,D3328:D8327),CycleTimePercentile)</f>
        <v>0</v>
      </c>
      <c r="F3328" s="2" t="e">
        <f xml:space="preserve"> IF(Calculations!C3328 = DefectTypeString,  IFERROR(Calculations!J3328,""), NA())</f>
        <v>#N/A</v>
      </c>
      <c r="G3328" s="10">
        <f t="array" ref="G3328">PERCENTILE(IF(ISERROR(F3328:F8327)=FALSE,F3328:F8327),CycleTimePercentile)</f>
        <v>0</v>
      </c>
      <c r="H3328" s="2" t="e">
        <f ca="1" xml:space="preserve"> IF(OR(Calculations!C3328 = "",Calculations!C3328 = WorkTypeString),  Calculations!K3328, NA())</f>
        <v>#N/A</v>
      </c>
      <c r="I3328" s="2" t="e">
        <f xml:space="preserve"> IF(Calculations!C3328 = DefectTypeString,  Calculations!K3328, NA())</f>
        <v>#N/A</v>
      </c>
    </row>
    <row r="3329" spans="1:9" x14ac:dyDescent="0.25">
      <c r="A3329" s="8" t="str">
        <f>Calculations!A3329</f>
        <v/>
      </c>
      <c r="B3329" s="2" t="str">
        <f t="shared" si="56"/>
        <v/>
      </c>
      <c r="C3329" s="10" t="str">
        <f>IFERROR(Calculations!J3329,"")</f>
        <v/>
      </c>
      <c r="D3329" s="10" t="str">
        <f xml:space="preserve"> IF(OR(Calculations!C3329 = "",Calculations!C3329 = WorkTypeString),  IFERROR(Calculations!J3329,""), NA())</f>
        <v/>
      </c>
      <c r="E3329" s="10">
        <f t="array" ref="E3329">PERCENTILE(IF(ISERROR(D3329:D8328)=FALSE,D3329:D8328),CycleTimePercentile)</f>
        <v>0</v>
      </c>
      <c r="F3329" s="2" t="e">
        <f xml:space="preserve"> IF(Calculations!C3329 = DefectTypeString,  IFERROR(Calculations!J3329,""), NA())</f>
        <v>#N/A</v>
      </c>
      <c r="G3329" s="10">
        <f t="array" ref="G3329">PERCENTILE(IF(ISERROR(F3329:F8328)=FALSE,F3329:F8328),CycleTimePercentile)</f>
        <v>0</v>
      </c>
      <c r="H3329" s="2" t="e">
        <f ca="1" xml:space="preserve"> IF(OR(Calculations!C3329 = "",Calculations!C3329 = WorkTypeString),  Calculations!K3329, NA())</f>
        <v>#N/A</v>
      </c>
      <c r="I3329" s="2" t="e">
        <f xml:space="preserve"> IF(Calculations!C3329 = DefectTypeString,  Calculations!K3329, NA())</f>
        <v>#N/A</v>
      </c>
    </row>
    <row r="3330" spans="1:9" x14ac:dyDescent="0.25">
      <c r="A3330" s="8" t="str">
        <f>Calculations!A3330</f>
        <v/>
      </c>
      <c r="B3330" s="2" t="str">
        <f t="shared" si="56"/>
        <v/>
      </c>
      <c r="C3330" s="10" t="str">
        <f>IFERROR(Calculations!J3330,"")</f>
        <v/>
      </c>
      <c r="D3330" s="10" t="str">
        <f xml:space="preserve"> IF(OR(Calculations!C3330 = "",Calculations!C3330 = WorkTypeString),  IFERROR(Calculations!J3330,""), NA())</f>
        <v/>
      </c>
      <c r="E3330" s="10">
        <f t="array" ref="E3330">PERCENTILE(IF(ISERROR(D3330:D8329)=FALSE,D3330:D8329),CycleTimePercentile)</f>
        <v>0</v>
      </c>
      <c r="F3330" s="2" t="e">
        <f xml:space="preserve"> IF(Calculations!C3330 = DefectTypeString,  IFERROR(Calculations!J3330,""), NA())</f>
        <v>#N/A</v>
      </c>
      <c r="G3330" s="10">
        <f t="array" ref="G3330">PERCENTILE(IF(ISERROR(F3330:F8329)=FALSE,F3330:F8329),CycleTimePercentile)</f>
        <v>0</v>
      </c>
      <c r="H3330" s="2" t="e">
        <f ca="1" xml:space="preserve"> IF(OR(Calculations!C3330 = "",Calculations!C3330 = WorkTypeString),  Calculations!K3330, NA())</f>
        <v>#N/A</v>
      </c>
      <c r="I3330" s="2" t="e">
        <f xml:space="preserve"> IF(Calculations!C3330 = DefectTypeString,  Calculations!K3330, NA())</f>
        <v>#N/A</v>
      </c>
    </row>
    <row r="3331" spans="1:9" x14ac:dyDescent="0.25">
      <c r="A3331" s="8" t="str">
        <f>Calculations!A3331</f>
        <v/>
      </c>
      <c r="B3331" s="2" t="str">
        <f t="shared" ref="B3331:B3394" si="57">IF(ISNUMBER(A3331),YEAR(A3331)&amp;"-"&amp;TEXT(MONTH(A3331),"00")&amp;"-"&amp;TEXT(DAY(A3331),"00")&amp;"-"&amp;TEXT(HOUR(A3331),"00"),"")</f>
        <v/>
      </c>
      <c r="C3331" s="10" t="str">
        <f>IFERROR(Calculations!J3331,"")</f>
        <v/>
      </c>
      <c r="D3331" s="10" t="str">
        <f xml:space="preserve"> IF(OR(Calculations!C3331 = "",Calculations!C3331 = WorkTypeString),  IFERROR(Calculations!J3331,""), NA())</f>
        <v/>
      </c>
      <c r="E3331" s="10">
        <f t="array" ref="E3331">PERCENTILE(IF(ISERROR(D3331:D8330)=FALSE,D3331:D8330),CycleTimePercentile)</f>
        <v>0</v>
      </c>
      <c r="F3331" s="2" t="e">
        <f xml:space="preserve"> IF(Calculations!C3331 = DefectTypeString,  IFERROR(Calculations!J3331,""), NA())</f>
        <v>#N/A</v>
      </c>
      <c r="G3331" s="10">
        <f t="array" ref="G3331">PERCENTILE(IF(ISERROR(F3331:F8330)=FALSE,F3331:F8330),CycleTimePercentile)</f>
        <v>0</v>
      </c>
      <c r="H3331" s="2" t="e">
        <f ca="1" xml:space="preserve"> IF(OR(Calculations!C3331 = "",Calculations!C3331 = WorkTypeString),  Calculations!K3331, NA())</f>
        <v>#N/A</v>
      </c>
      <c r="I3331" s="2" t="e">
        <f xml:space="preserve"> IF(Calculations!C3331 = DefectTypeString,  Calculations!K3331, NA())</f>
        <v>#N/A</v>
      </c>
    </row>
    <row r="3332" spans="1:9" x14ac:dyDescent="0.25">
      <c r="A3332" s="8" t="str">
        <f>Calculations!A3332</f>
        <v/>
      </c>
      <c r="B3332" s="2" t="str">
        <f t="shared" si="57"/>
        <v/>
      </c>
      <c r="C3332" s="10" t="str">
        <f>IFERROR(Calculations!J3332,"")</f>
        <v/>
      </c>
      <c r="D3332" s="10" t="str">
        <f xml:space="preserve"> IF(OR(Calculations!C3332 = "",Calculations!C3332 = WorkTypeString),  IFERROR(Calculations!J3332,""), NA())</f>
        <v/>
      </c>
      <c r="E3332" s="10">
        <f t="array" ref="E3332">PERCENTILE(IF(ISERROR(D3332:D8331)=FALSE,D3332:D8331),CycleTimePercentile)</f>
        <v>0</v>
      </c>
      <c r="F3332" s="2" t="e">
        <f xml:space="preserve"> IF(Calculations!C3332 = DefectTypeString,  IFERROR(Calculations!J3332,""), NA())</f>
        <v>#N/A</v>
      </c>
      <c r="G3332" s="10">
        <f t="array" ref="G3332">PERCENTILE(IF(ISERROR(F3332:F8331)=FALSE,F3332:F8331),CycleTimePercentile)</f>
        <v>0</v>
      </c>
      <c r="H3332" s="2" t="e">
        <f ca="1" xml:space="preserve"> IF(OR(Calculations!C3332 = "",Calculations!C3332 = WorkTypeString),  Calculations!K3332, NA())</f>
        <v>#N/A</v>
      </c>
      <c r="I3332" s="2" t="e">
        <f xml:space="preserve"> IF(Calculations!C3332 = DefectTypeString,  Calculations!K3332, NA())</f>
        <v>#N/A</v>
      </c>
    </row>
    <row r="3333" spans="1:9" x14ac:dyDescent="0.25">
      <c r="A3333" s="8" t="str">
        <f>Calculations!A3333</f>
        <v/>
      </c>
      <c r="B3333" s="2" t="str">
        <f t="shared" si="57"/>
        <v/>
      </c>
      <c r="C3333" s="10" t="str">
        <f>IFERROR(Calculations!J3333,"")</f>
        <v/>
      </c>
      <c r="D3333" s="10" t="str">
        <f xml:space="preserve"> IF(OR(Calculations!C3333 = "",Calculations!C3333 = WorkTypeString),  IFERROR(Calculations!J3333,""), NA())</f>
        <v/>
      </c>
      <c r="E3333" s="10">
        <f t="array" ref="E3333">PERCENTILE(IF(ISERROR(D3333:D8332)=FALSE,D3333:D8332),CycleTimePercentile)</f>
        <v>0</v>
      </c>
      <c r="F3333" s="2" t="e">
        <f xml:space="preserve"> IF(Calculations!C3333 = DefectTypeString,  IFERROR(Calculations!J3333,""), NA())</f>
        <v>#N/A</v>
      </c>
      <c r="G3333" s="10">
        <f t="array" ref="G3333">PERCENTILE(IF(ISERROR(F3333:F8332)=FALSE,F3333:F8332),CycleTimePercentile)</f>
        <v>0</v>
      </c>
      <c r="H3333" s="2" t="e">
        <f ca="1" xml:space="preserve"> IF(OR(Calculations!C3333 = "",Calculations!C3333 = WorkTypeString),  Calculations!K3333, NA())</f>
        <v>#N/A</v>
      </c>
      <c r="I3333" s="2" t="e">
        <f xml:space="preserve"> IF(Calculations!C3333 = DefectTypeString,  Calculations!K3333, NA())</f>
        <v>#N/A</v>
      </c>
    </row>
    <row r="3334" spans="1:9" x14ac:dyDescent="0.25">
      <c r="A3334" s="8" t="str">
        <f>Calculations!A3334</f>
        <v/>
      </c>
      <c r="B3334" s="2" t="str">
        <f t="shared" si="57"/>
        <v/>
      </c>
      <c r="C3334" s="10" t="str">
        <f>IFERROR(Calculations!J3334,"")</f>
        <v/>
      </c>
      <c r="D3334" s="10" t="str">
        <f xml:space="preserve"> IF(OR(Calculations!C3334 = "",Calculations!C3334 = WorkTypeString),  IFERROR(Calculations!J3334,""), NA())</f>
        <v/>
      </c>
      <c r="E3334" s="10">
        <f t="array" ref="E3334">PERCENTILE(IF(ISERROR(D3334:D8333)=FALSE,D3334:D8333),CycleTimePercentile)</f>
        <v>0</v>
      </c>
      <c r="F3334" s="2" t="e">
        <f xml:space="preserve"> IF(Calculations!C3334 = DefectTypeString,  IFERROR(Calculations!J3334,""), NA())</f>
        <v>#N/A</v>
      </c>
      <c r="G3334" s="10">
        <f t="array" ref="G3334">PERCENTILE(IF(ISERROR(F3334:F8333)=FALSE,F3334:F8333),CycleTimePercentile)</f>
        <v>0</v>
      </c>
      <c r="H3334" s="2" t="e">
        <f ca="1" xml:space="preserve"> IF(OR(Calculations!C3334 = "",Calculations!C3334 = WorkTypeString),  Calculations!K3334, NA())</f>
        <v>#N/A</v>
      </c>
      <c r="I3334" s="2" t="e">
        <f xml:space="preserve"> IF(Calculations!C3334 = DefectTypeString,  Calculations!K3334, NA())</f>
        <v>#N/A</v>
      </c>
    </row>
    <row r="3335" spans="1:9" x14ac:dyDescent="0.25">
      <c r="A3335" s="8" t="str">
        <f>Calculations!A3335</f>
        <v/>
      </c>
      <c r="B3335" s="2" t="str">
        <f t="shared" si="57"/>
        <v/>
      </c>
      <c r="C3335" s="10" t="str">
        <f>IFERROR(Calculations!J3335,"")</f>
        <v/>
      </c>
      <c r="D3335" s="10" t="str">
        <f xml:space="preserve"> IF(OR(Calculations!C3335 = "",Calculations!C3335 = WorkTypeString),  IFERROR(Calculations!J3335,""), NA())</f>
        <v/>
      </c>
      <c r="E3335" s="10">
        <f t="array" ref="E3335">PERCENTILE(IF(ISERROR(D3335:D8334)=FALSE,D3335:D8334),CycleTimePercentile)</f>
        <v>0</v>
      </c>
      <c r="F3335" s="2" t="e">
        <f xml:space="preserve"> IF(Calculations!C3335 = DefectTypeString,  IFERROR(Calculations!J3335,""), NA())</f>
        <v>#N/A</v>
      </c>
      <c r="G3335" s="10">
        <f t="array" ref="G3335">PERCENTILE(IF(ISERROR(F3335:F8334)=FALSE,F3335:F8334),CycleTimePercentile)</f>
        <v>0</v>
      </c>
      <c r="H3335" s="2" t="e">
        <f ca="1" xml:space="preserve"> IF(OR(Calculations!C3335 = "",Calculations!C3335 = WorkTypeString),  Calculations!K3335, NA())</f>
        <v>#N/A</v>
      </c>
      <c r="I3335" s="2" t="e">
        <f xml:space="preserve"> IF(Calculations!C3335 = DefectTypeString,  Calculations!K3335, NA())</f>
        <v>#N/A</v>
      </c>
    </row>
    <row r="3336" spans="1:9" x14ac:dyDescent="0.25">
      <c r="A3336" s="8" t="str">
        <f>Calculations!A3336</f>
        <v/>
      </c>
      <c r="B3336" s="2" t="str">
        <f t="shared" si="57"/>
        <v/>
      </c>
      <c r="C3336" s="10" t="str">
        <f>IFERROR(Calculations!J3336,"")</f>
        <v/>
      </c>
      <c r="D3336" s="10" t="str">
        <f xml:space="preserve"> IF(OR(Calculations!C3336 = "",Calculations!C3336 = WorkTypeString),  IFERROR(Calculations!J3336,""), NA())</f>
        <v/>
      </c>
      <c r="E3336" s="10">
        <f t="array" ref="E3336">PERCENTILE(IF(ISERROR(D3336:D8335)=FALSE,D3336:D8335),CycleTimePercentile)</f>
        <v>0</v>
      </c>
      <c r="F3336" s="2" t="e">
        <f xml:space="preserve"> IF(Calculations!C3336 = DefectTypeString,  IFERROR(Calculations!J3336,""), NA())</f>
        <v>#N/A</v>
      </c>
      <c r="G3336" s="10">
        <f t="array" ref="G3336">PERCENTILE(IF(ISERROR(F3336:F8335)=FALSE,F3336:F8335),CycleTimePercentile)</f>
        <v>0</v>
      </c>
      <c r="H3336" s="2" t="e">
        <f ca="1" xml:space="preserve"> IF(OR(Calculations!C3336 = "",Calculations!C3336 = WorkTypeString),  Calculations!K3336, NA())</f>
        <v>#N/A</v>
      </c>
      <c r="I3336" s="2" t="e">
        <f xml:space="preserve"> IF(Calculations!C3336 = DefectTypeString,  Calculations!K3336, NA())</f>
        <v>#N/A</v>
      </c>
    </row>
    <row r="3337" spans="1:9" x14ac:dyDescent="0.25">
      <c r="A3337" s="8" t="str">
        <f>Calculations!A3337</f>
        <v/>
      </c>
      <c r="B3337" s="2" t="str">
        <f t="shared" si="57"/>
        <v/>
      </c>
      <c r="C3337" s="10" t="str">
        <f>IFERROR(Calculations!J3337,"")</f>
        <v/>
      </c>
      <c r="D3337" s="10" t="str">
        <f xml:space="preserve"> IF(OR(Calculations!C3337 = "",Calculations!C3337 = WorkTypeString),  IFERROR(Calculations!J3337,""), NA())</f>
        <v/>
      </c>
      <c r="E3337" s="10">
        <f t="array" ref="E3337">PERCENTILE(IF(ISERROR(D3337:D8336)=FALSE,D3337:D8336),CycleTimePercentile)</f>
        <v>0</v>
      </c>
      <c r="F3337" s="2" t="e">
        <f xml:space="preserve"> IF(Calculations!C3337 = DefectTypeString,  IFERROR(Calculations!J3337,""), NA())</f>
        <v>#N/A</v>
      </c>
      <c r="G3337" s="10">
        <f t="array" ref="G3337">PERCENTILE(IF(ISERROR(F3337:F8336)=FALSE,F3337:F8336),CycleTimePercentile)</f>
        <v>0</v>
      </c>
      <c r="H3337" s="2" t="e">
        <f ca="1" xml:space="preserve"> IF(OR(Calculations!C3337 = "",Calculations!C3337 = WorkTypeString),  Calculations!K3337, NA())</f>
        <v>#N/A</v>
      </c>
      <c r="I3337" s="2" t="e">
        <f xml:space="preserve"> IF(Calculations!C3337 = DefectTypeString,  Calculations!K3337, NA())</f>
        <v>#N/A</v>
      </c>
    </row>
    <row r="3338" spans="1:9" x14ac:dyDescent="0.25">
      <c r="A3338" s="8" t="str">
        <f>Calculations!A3338</f>
        <v/>
      </c>
      <c r="B3338" s="2" t="str">
        <f t="shared" si="57"/>
        <v/>
      </c>
      <c r="C3338" s="10" t="str">
        <f>IFERROR(Calculations!J3338,"")</f>
        <v/>
      </c>
      <c r="D3338" s="10" t="str">
        <f xml:space="preserve"> IF(OR(Calculations!C3338 = "",Calculations!C3338 = WorkTypeString),  IFERROR(Calculations!J3338,""), NA())</f>
        <v/>
      </c>
      <c r="E3338" s="10">
        <f t="array" ref="E3338">PERCENTILE(IF(ISERROR(D3338:D8337)=FALSE,D3338:D8337),CycleTimePercentile)</f>
        <v>0</v>
      </c>
      <c r="F3338" s="2" t="e">
        <f xml:space="preserve"> IF(Calculations!C3338 = DefectTypeString,  IFERROR(Calculations!J3338,""), NA())</f>
        <v>#N/A</v>
      </c>
      <c r="G3338" s="10">
        <f t="array" ref="G3338">PERCENTILE(IF(ISERROR(F3338:F8337)=FALSE,F3338:F8337),CycleTimePercentile)</f>
        <v>0</v>
      </c>
      <c r="H3338" s="2" t="e">
        <f ca="1" xml:space="preserve"> IF(OR(Calculations!C3338 = "",Calculations!C3338 = WorkTypeString),  Calculations!K3338, NA())</f>
        <v>#N/A</v>
      </c>
      <c r="I3338" s="2" t="e">
        <f xml:space="preserve"> IF(Calculations!C3338 = DefectTypeString,  Calculations!K3338, NA())</f>
        <v>#N/A</v>
      </c>
    </row>
    <row r="3339" spans="1:9" x14ac:dyDescent="0.25">
      <c r="A3339" s="8" t="str">
        <f>Calculations!A3339</f>
        <v/>
      </c>
      <c r="B3339" s="2" t="str">
        <f t="shared" si="57"/>
        <v/>
      </c>
      <c r="C3339" s="10" t="str">
        <f>IFERROR(Calculations!J3339,"")</f>
        <v/>
      </c>
      <c r="D3339" s="10" t="str">
        <f xml:space="preserve"> IF(OR(Calculations!C3339 = "",Calculations!C3339 = WorkTypeString),  IFERROR(Calculations!J3339,""), NA())</f>
        <v/>
      </c>
      <c r="E3339" s="10">
        <f t="array" ref="E3339">PERCENTILE(IF(ISERROR(D3339:D8338)=FALSE,D3339:D8338),CycleTimePercentile)</f>
        <v>0</v>
      </c>
      <c r="F3339" s="2" t="e">
        <f xml:space="preserve"> IF(Calculations!C3339 = DefectTypeString,  IFERROR(Calculations!J3339,""), NA())</f>
        <v>#N/A</v>
      </c>
      <c r="G3339" s="10">
        <f t="array" ref="G3339">PERCENTILE(IF(ISERROR(F3339:F8338)=FALSE,F3339:F8338),CycleTimePercentile)</f>
        <v>0</v>
      </c>
      <c r="H3339" s="2" t="e">
        <f ca="1" xml:space="preserve"> IF(OR(Calculations!C3339 = "",Calculations!C3339 = WorkTypeString),  Calculations!K3339, NA())</f>
        <v>#N/A</v>
      </c>
      <c r="I3339" s="2" t="e">
        <f xml:space="preserve"> IF(Calculations!C3339 = DefectTypeString,  Calculations!K3339, NA())</f>
        <v>#N/A</v>
      </c>
    </row>
    <row r="3340" spans="1:9" x14ac:dyDescent="0.25">
      <c r="A3340" s="8" t="str">
        <f>Calculations!A3340</f>
        <v/>
      </c>
      <c r="B3340" s="2" t="str">
        <f t="shared" si="57"/>
        <v/>
      </c>
      <c r="C3340" s="10" t="str">
        <f>IFERROR(Calculations!J3340,"")</f>
        <v/>
      </c>
      <c r="D3340" s="10" t="str">
        <f xml:space="preserve"> IF(OR(Calculations!C3340 = "",Calculations!C3340 = WorkTypeString),  IFERROR(Calculations!J3340,""), NA())</f>
        <v/>
      </c>
      <c r="E3340" s="10">
        <f t="array" ref="E3340">PERCENTILE(IF(ISERROR(D3340:D8339)=FALSE,D3340:D8339),CycleTimePercentile)</f>
        <v>0</v>
      </c>
      <c r="F3340" s="2" t="e">
        <f xml:space="preserve"> IF(Calculations!C3340 = DefectTypeString,  IFERROR(Calculations!J3340,""), NA())</f>
        <v>#N/A</v>
      </c>
      <c r="G3340" s="10">
        <f t="array" ref="G3340">PERCENTILE(IF(ISERROR(F3340:F8339)=FALSE,F3340:F8339),CycleTimePercentile)</f>
        <v>0</v>
      </c>
      <c r="H3340" s="2" t="e">
        <f ca="1" xml:space="preserve"> IF(OR(Calculations!C3340 = "",Calculations!C3340 = WorkTypeString),  Calculations!K3340, NA())</f>
        <v>#N/A</v>
      </c>
      <c r="I3340" s="2" t="e">
        <f xml:space="preserve"> IF(Calculations!C3340 = DefectTypeString,  Calculations!K3340, NA())</f>
        <v>#N/A</v>
      </c>
    </row>
    <row r="3341" spans="1:9" x14ac:dyDescent="0.25">
      <c r="A3341" s="8" t="str">
        <f>Calculations!A3341</f>
        <v/>
      </c>
      <c r="B3341" s="2" t="str">
        <f t="shared" si="57"/>
        <v/>
      </c>
      <c r="C3341" s="10" t="str">
        <f>IFERROR(Calculations!J3341,"")</f>
        <v/>
      </c>
      <c r="D3341" s="10" t="str">
        <f xml:space="preserve"> IF(OR(Calculations!C3341 = "",Calculations!C3341 = WorkTypeString),  IFERROR(Calculations!J3341,""), NA())</f>
        <v/>
      </c>
      <c r="E3341" s="10">
        <f t="array" ref="E3341">PERCENTILE(IF(ISERROR(D3341:D8340)=FALSE,D3341:D8340),CycleTimePercentile)</f>
        <v>0</v>
      </c>
      <c r="F3341" s="2" t="e">
        <f xml:space="preserve"> IF(Calculations!C3341 = DefectTypeString,  IFERROR(Calculations!J3341,""), NA())</f>
        <v>#N/A</v>
      </c>
      <c r="G3341" s="10">
        <f t="array" ref="G3341">PERCENTILE(IF(ISERROR(F3341:F8340)=FALSE,F3341:F8340),CycleTimePercentile)</f>
        <v>0</v>
      </c>
      <c r="H3341" s="2" t="e">
        <f ca="1" xml:space="preserve"> IF(OR(Calculations!C3341 = "",Calculations!C3341 = WorkTypeString),  Calculations!K3341, NA())</f>
        <v>#N/A</v>
      </c>
      <c r="I3341" s="2" t="e">
        <f xml:space="preserve"> IF(Calculations!C3341 = DefectTypeString,  Calculations!K3341, NA())</f>
        <v>#N/A</v>
      </c>
    </row>
    <row r="3342" spans="1:9" x14ac:dyDescent="0.25">
      <c r="A3342" s="8" t="str">
        <f>Calculations!A3342</f>
        <v/>
      </c>
      <c r="B3342" s="2" t="str">
        <f t="shared" si="57"/>
        <v/>
      </c>
      <c r="C3342" s="10" t="str">
        <f>IFERROR(Calculations!J3342,"")</f>
        <v/>
      </c>
      <c r="D3342" s="10" t="str">
        <f xml:space="preserve"> IF(OR(Calculations!C3342 = "",Calculations!C3342 = WorkTypeString),  IFERROR(Calculations!J3342,""), NA())</f>
        <v/>
      </c>
      <c r="E3342" s="10">
        <f t="array" ref="E3342">PERCENTILE(IF(ISERROR(D3342:D8341)=FALSE,D3342:D8341),CycleTimePercentile)</f>
        <v>0</v>
      </c>
      <c r="F3342" s="2" t="e">
        <f xml:space="preserve"> IF(Calculations!C3342 = DefectTypeString,  IFERROR(Calculations!J3342,""), NA())</f>
        <v>#N/A</v>
      </c>
      <c r="G3342" s="10">
        <f t="array" ref="G3342">PERCENTILE(IF(ISERROR(F3342:F8341)=FALSE,F3342:F8341),CycleTimePercentile)</f>
        <v>0</v>
      </c>
      <c r="H3342" s="2" t="e">
        <f ca="1" xml:space="preserve"> IF(OR(Calculations!C3342 = "",Calculations!C3342 = WorkTypeString),  Calculations!K3342, NA())</f>
        <v>#N/A</v>
      </c>
      <c r="I3342" s="2" t="e">
        <f xml:space="preserve"> IF(Calculations!C3342 = DefectTypeString,  Calculations!K3342, NA())</f>
        <v>#N/A</v>
      </c>
    </row>
    <row r="3343" spans="1:9" x14ac:dyDescent="0.25">
      <c r="A3343" s="8" t="str">
        <f>Calculations!A3343</f>
        <v/>
      </c>
      <c r="B3343" s="2" t="str">
        <f t="shared" si="57"/>
        <v/>
      </c>
      <c r="C3343" s="10" t="str">
        <f>IFERROR(Calculations!J3343,"")</f>
        <v/>
      </c>
      <c r="D3343" s="10" t="str">
        <f xml:space="preserve"> IF(OR(Calculations!C3343 = "",Calculations!C3343 = WorkTypeString),  IFERROR(Calculations!J3343,""), NA())</f>
        <v/>
      </c>
      <c r="E3343" s="10">
        <f t="array" ref="E3343">PERCENTILE(IF(ISERROR(D3343:D8342)=FALSE,D3343:D8342),CycleTimePercentile)</f>
        <v>0</v>
      </c>
      <c r="F3343" s="2" t="e">
        <f xml:space="preserve"> IF(Calculations!C3343 = DefectTypeString,  IFERROR(Calculations!J3343,""), NA())</f>
        <v>#N/A</v>
      </c>
      <c r="G3343" s="10">
        <f t="array" ref="G3343">PERCENTILE(IF(ISERROR(F3343:F8342)=FALSE,F3343:F8342),CycleTimePercentile)</f>
        <v>0</v>
      </c>
      <c r="H3343" s="2" t="e">
        <f ca="1" xml:space="preserve"> IF(OR(Calculations!C3343 = "",Calculations!C3343 = WorkTypeString),  Calculations!K3343, NA())</f>
        <v>#N/A</v>
      </c>
      <c r="I3343" s="2" t="e">
        <f xml:space="preserve"> IF(Calculations!C3343 = DefectTypeString,  Calculations!K3343, NA())</f>
        <v>#N/A</v>
      </c>
    </row>
    <row r="3344" spans="1:9" x14ac:dyDescent="0.25">
      <c r="A3344" s="8" t="str">
        <f>Calculations!A3344</f>
        <v/>
      </c>
      <c r="B3344" s="2" t="str">
        <f t="shared" si="57"/>
        <v/>
      </c>
      <c r="C3344" s="10" t="str">
        <f>IFERROR(Calculations!J3344,"")</f>
        <v/>
      </c>
      <c r="D3344" s="10" t="str">
        <f xml:space="preserve"> IF(OR(Calculations!C3344 = "",Calculations!C3344 = WorkTypeString),  IFERROR(Calculations!J3344,""), NA())</f>
        <v/>
      </c>
      <c r="E3344" s="10">
        <f t="array" ref="E3344">PERCENTILE(IF(ISERROR(D3344:D8343)=FALSE,D3344:D8343),CycleTimePercentile)</f>
        <v>0</v>
      </c>
      <c r="F3344" s="2" t="e">
        <f xml:space="preserve"> IF(Calculations!C3344 = DefectTypeString,  IFERROR(Calculations!J3344,""), NA())</f>
        <v>#N/A</v>
      </c>
      <c r="G3344" s="10">
        <f t="array" ref="G3344">PERCENTILE(IF(ISERROR(F3344:F8343)=FALSE,F3344:F8343),CycleTimePercentile)</f>
        <v>0</v>
      </c>
      <c r="H3344" s="2" t="e">
        <f ca="1" xml:space="preserve"> IF(OR(Calculations!C3344 = "",Calculations!C3344 = WorkTypeString),  Calculations!K3344, NA())</f>
        <v>#N/A</v>
      </c>
      <c r="I3344" s="2" t="e">
        <f xml:space="preserve"> IF(Calculations!C3344 = DefectTypeString,  Calculations!K3344, NA())</f>
        <v>#N/A</v>
      </c>
    </row>
    <row r="3345" spans="1:9" x14ac:dyDescent="0.25">
      <c r="A3345" s="8" t="str">
        <f>Calculations!A3345</f>
        <v/>
      </c>
      <c r="B3345" s="2" t="str">
        <f t="shared" si="57"/>
        <v/>
      </c>
      <c r="C3345" s="10" t="str">
        <f>IFERROR(Calculations!J3345,"")</f>
        <v/>
      </c>
      <c r="D3345" s="10" t="str">
        <f xml:space="preserve"> IF(OR(Calculations!C3345 = "",Calculations!C3345 = WorkTypeString),  IFERROR(Calculations!J3345,""), NA())</f>
        <v/>
      </c>
      <c r="E3345" s="10">
        <f t="array" ref="E3345">PERCENTILE(IF(ISERROR(D3345:D8344)=FALSE,D3345:D8344),CycleTimePercentile)</f>
        <v>0</v>
      </c>
      <c r="F3345" s="2" t="e">
        <f xml:space="preserve"> IF(Calculations!C3345 = DefectTypeString,  IFERROR(Calculations!J3345,""), NA())</f>
        <v>#N/A</v>
      </c>
      <c r="G3345" s="10">
        <f t="array" ref="G3345">PERCENTILE(IF(ISERROR(F3345:F8344)=FALSE,F3345:F8344),CycleTimePercentile)</f>
        <v>0</v>
      </c>
      <c r="H3345" s="2" t="e">
        <f ca="1" xml:space="preserve"> IF(OR(Calculations!C3345 = "",Calculations!C3345 = WorkTypeString),  Calculations!K3345, NA())</f>
        <v>#N/A</v>
      </c>
      <c r="I3345" s="2" t="e">
        <f xml:space="preserve"> IF(Calculations!C3345 = DefectTypeString,  Calculations!K3345, NA())</f>
        <v>#N/A</v>
      </c>
    </row>
    <row r="3346" spans="1:9" x14ac:dyDescent="0.25">
      <c r="A3346" s="8" t="str">
        <f>Calculations!A3346</f>
        <v/>
      </c>
      <c r="B3346" s="2" t="str">
        <f t="shared" si="57"/>
        <v/>
      </c>
      <c r="C3346" s="10" t="str">
        <f>IFERROR(Calculations!J3346,"")</f>
        <v/>
      </c>
      <c r="D3346" s="10" t="str">
        <f xml:space="preserve"> IF(OR(Calculations!C3346 = "",Calculations!C3346 = WorkTypeString),  IFERROR(Calculations!J3346,""), NA())</f>
        <v/>
      </c>
      <c r="E3346" s="10">
        <f t="array" ref="E3346">PERCENTILE(IF(ISERROR(D3346:D8345)=FALSE,D3346:D8345),CycleTimePercentile)</f>
        <v>0</v>
      </c>
      <c r="F3346" s="2" t="e">
        <f xml:space="preserve"> IF(Calculations!C3346 = DefectTypeString,  IFERROR(Calculations!J3346,""), NA())</f>
        <v>#N/A</v>
      </c>
      <c r="G3346" s="10">
        <f t="array" ref="G3346">PERCENTILE(IF(ISERROR(F3346:F8345)=FALSE,F3346:F8345),CycleTimePercentile)</f>
        <v>0</v>
      </c>
      <c r="H3346" s="2" t="e">
        <f ca="1" xml:space="preserve"> IF(OR(Calculations!C3346 = "",Calculations!C3346 = WorkTypeString),  Calculations!K3346, NA())</f>
        <v>#N/A</v>
      </c>
      <c r="I3346" s="2" t="e">
        <f xml:space="preserve"> IF(Calculations!C3346 = DefectTypeString,  Calculations!K3346, NA())</f>
        <v>#N/A</v>
      </c>
    </row>
    <row r="3347" spans="1:9" x14ac:dyDescent="0.25">
      <c r="A3347" s="8" t="str">
        <f>Calculations!A3347</f>
        <v/>
      </c>
      <c r="B3347" s="2" t="str">
        <f t="shared" si="57"/>
        <v/>
      </c>
      <c r="C3347" s="10" t="str">
        <f>IFERROR(Calculations!J3347,"")</f>
        <v/>
      </c>
      <c r="D3347" s="10" t="str">
        <f xml:space="preserve"> IF(OR(Calculations!C3347 = "",Calculations!C3347 = WorkTypeString),  IFERROR(Calculations!J3347,""), NA())</f>
        <v/>
      </c>
      <c r="E3347" s="10">
        <f t="array" ref="E3347">PERCENTILE(IF(ISERROR(D3347:D8346)=FALSE,D3347:D8346),CycleTimePercentile)</f>
        <v>0</v>
      </c>
      <c r="F3347" s="2" t="e">
        <f xml:space="preserve"> IF(Calculations!C3347 = DefectTypeString,  IFERROR(Calculations!J3347,""), NA())</f>
        <v>#N/A</v>
      </c>
      <c r="G3347" s="10">
        <f t="array" ref="G3347">PERCENTILE(IF(ISERROR(F3347:F8346)=FALSE,F3347:F8346),CycleTimePercentile)</f>
        <v>0</v>
      </c>
      <c r="H3347" s="2" t="e">
        <f ca="1" xml:space="preserve"> IF(OR(Calculations!C3347 = "",Calculations!C3347 = WorkTypeString),  Calculations!K3347, NA())</f>
        <v>#N/A</v>
      </c>
      <c r="I3347" s="2" t="e">
        <f xml:space="preserve"> IF(Calculations!C3347 = DefectTypeString,  Calculations!K3347, NA())</f>
        <v>#N/A</v>
      </c>
    </row>
    <row r="3348" spans="1:9" x14ac:dyDescent="0.25">
      <c r="A3348" s="8" t="str">
        <f>Calculations!A3348</f>
        <v/>
      </c>
      <c r="B3348" s="2" t="str">
        <f t="shared" si="57"/>
        <v/>
      </c>
      <c r="C3348" s="10" t="str">
        <f>IFERROR(Calculations!J3348,"")</f>
        <v/>
      </c>
      <c r="D3348" s="10" t="str">
        <f xml:space="preserve"> IF(OR(Calculations!C3348 = "",Calculations!C3348 = WorkTypeString),  IFERROR(Calculations!J3348,""), NA())</f>
        <v/>
      </c>
      <c r="E3348" s="10">
        <f t="array" ref="E3348">PERCENTILE(IF(ISERROR(D3348:D8347)=FALSE,D3348:D8347),CycleTimePercentile)</f>
        <v>0</v>
      </c>
      <c r="F3348" s="2" t="e">
        <f xml:space="preserve"> IF(Calculations!C3348 = DefectTypeString,  IFERROR(Calculations!J3348,""), NA())</f>
        <v>#N/A</v>
      </c>
      <c r="G3348" s="10">
        <f t="array" ref="G3348">PERCENTILE(IF(ISERROR(F3348:F8347)=FALSE,F3348:F8347),CycleTimePercentile)</f>
        <v>0</v>
      </c>
      <c r="H3348" s="2" t="e">
        <f ca="1" xml:space="preserve"> IF(OR(Calculations!C3348 = "",Calculations!C3348 = WorkTypeString),  Calculations!K3348, NA())</f>
        <v>#N/A</v>
      </c>
      <c r="I3348" s="2" t="e">
        <f xml:space="preserve"> IF(Calculations!C3348 = DefectTypeString,  Calculations!K3348, NA())</f>
        <v>#N/A</v>
      </c>
    </row>
    <row r="3349" spans="1:9" x14ac:dyDescent="0.25">
      <c r="A3349" s="8" t="str">
        <f>Calculations!A3349</f>
        <v/>
      </c>
      <c r="B3349" s="2" t="str">
        <f t="shared" si="57"/>
        <v/>
      </c>
      <c r="C3349" s="10" t="str">
        <f>IFERROR(Calculations!J3349,"")</f>
        <v/>
      </c>
      <c r="D3349" s="10" t="str">
        <f xml:space="preserve"> IF(OR(Calculations!C3349 = "",Calculations!C3349 = WorkTypeString),  IFERROR(Calculations!J3349,""), NA())</f>
        <v/>
      </c>
      <c r="E3349" s="10">
        <f t="array" ref="E3349">PERCENTILE(IF(ISERROR(D3349:D8348)=FALSE,D3349:D8348),CycleTimePercentile)</f>
        <v>0</v>
      </c>
      <c r="F3349" s="2" t="e">
        <f xml:space="preserve"> IF(Calculations!C3349 = DefectTypeString,  IFERROR(Calculations!J3349,""), NA())</f>
        <v>#N/A</v>
      </c>
      <c r="G3349" s="10">
        <f t="array" ref="G3349">PERCENTILE(IF(ISERROR(F3349:F8348)=FALSE,F3349:F8348),CycleTimePercentile)</f>
        <v>0</v>
      </c>
      <c r="H3349" s="2" t="e">
        <f ca="1" xml:space="preserve"> IF(OR(Calculations!C3349 = "",Calculations!C3349 = WorkTypeString),  Calculations!K3349, NA())</f>
        <v>#N/A</v>
      </c>
      <c r="I3349" s="2" t="e">
        <f xml:space="preserve"> IF(Calculations!C3349 = DefectTypeString,  Calculations!K3349, NA())</f>
        <v>#N/A</v>
      </c>
    </row>
    <row r="3350" spans="1:9" x14ac:dyDescent="0.25">
      <c r="A3350" s="8" t="str">
        <f>Calculations!A3350</f>
        <v/>
      </c>
      <c r="B3350" s="2" t="str">
        <f t="shared" si="57"/>
        <v/>
      </c>
      <c r="C3350" s="10" t="str">
        <f>IFERROR(Calculations!J3350,"")</f>
        <v/>
      </c>
      <c r="D3350" s="10" t="str">
        <f xml:space="preserve"> IF(OR(Calculations!C3350 = "",Calculations!C3350 = WorkTypeString),  IFERROR(Calculations!J3350,""), NA())</f>
        <v/>
      </c>
      <c r="E3350" s="10">
        <f t="array" ref="E3350">PERCENTILE(IF(ISERROR(D3350:D8349)=FALSE,D3350:D8349),CycleTimePercentile)</f>
        <v>0</v>
      </c>
      <c r="F3350" s="2" t="e">
        <f xml:space="preserve"> IF(Calculations!C3350 = DefectTypeString,  IFERROR(Calculations!J3350,""), NA())</f>
        <v>#N/A</v>
      </c>
      <c r="G3350" s="10">
        <f t="array" ref="G3350">PERCENTILE(IF(ISERROR(F3350:F8349)=FALSE,F3350:F8349),CycleTimePercentile)</f>
        <v>0</v>
      </c>
      <c r="H3350" s="2" t="e">
        <f ca="1" xml:space="preserve"> IF(OR(Calculations!C3350 = "",Calculations!C3350 = WorkTypeString),  Calculations!K3350, NA())</f>
        <v>#N/A</v>
      </c>
      <c r="I3350" s="2" t="e">
        <f xml:space="preserve"> IF(Calculations!C3350 = DefectTypeString,  Calculations!K3350, NA())</f>
        <v>#N/A</v>
      </c>
    </row>
    <row r="3351" spans="1:9" x14ac:dyDescent="0.25">
      <c r="A3351" s="8" t="str">
        <f>Calculations!A3351</f>
        <v/>
      </c>
      <c r="B3351" s="2" t="str">
        <f t="shared" si="57"/>
        <v/>
      </c>
      <c r="C3351" s="10" t="str">
        <f>IFERROR(Calculations!J3351,"")</f>
        <v/>
      </c>
      <c r="D3351" s="10" t="str">
        <f xml:space="preserve"> IF(OR(Calculations!C3351 = "",Calculations!C3351 = WorkTypeString),  IFERROR(Calculations!J3351,""), NA())</f>
        <v/>
      </c>
      <c r="E3351" s="10">
        <f t="array" ref="E3351">PERCENTILE(IF(ISERROR(D3351:D8350)=FALSE,D3351:D8350),CycleTimePercentile)</f>
        <v>0</v>
      </c>
      <c r="F3351" s="2" t="e">
        <f xml:space="preserve"> IF(Calculations!C3351 = DefectTypeString,  IFERROR(Calculations!J3351,""), NA())</f>
        <v>#N/A</v>
      </c>
      <c r="G3351" s="10">
        <f t="array" ref="G3351">PERCENTILE(IF(ISERROR(F3351:F8350)=FALSE,F3351:F8350),CycleTimePercentile)</f>
        <v>0</v>
      </c>
      <c r="H3351" s="2" t="e">
        <f ca="1" xml:space="preserve"> IF(OR(Calculations!C3351 = "",Calculations!C3351 = WorkTypeString),  Calculations!K3351, NA())</f>
        <v>#N/A</v>
      </c>
      <c r="I3351" s="2" t="e">
        <f xml:space="preserve"> IF(Calculations!C3351 = DefectTypeString,  Calculations!K3351, NA())</f>
        <v>#N/A</v>
      </c>
    </row>
    <row r="3352" spans="1:9" x14ac:dyDescent="0.25">
      <c r="A3352" s="8" t="str">
        <f>Calculations!A3352</f>
        <v/>
      </c>
      <c r="B3352" s="2" t="str">
        <f t="shared" si="57"/>
        <v/>
      </c>
      <c r="C3352" s="10" t="str">
        <f>IFERROR(Calculations!J3352,"")</f>
        <v/>
      </c>
      <c r="D3352" s="10" t="str">
        <f xml:space="preserve"> IF(OR(Calculations!C3352 = "",Calculations!C3352 = WorkTypeString),  IFERROR(Calculations!J3352,""), NA())</f>
        <v/>
      </c>
      <c r="E3352" s="10">
        <f t="array" ref="E3352">PERCENTILE(IF(ISERROR(D3352:D8351)=FALSE,D3352:D8351),CycleTimePercentile)</f>
        <v>0</v>
      </c>
      <c r="F3352" s="2" t="e">
        <f xml:space="preserve"> IF(Calculations!C3352 = DefectTypeString,  IFERROR(Calculations!J3352,""), NA())</f>
        <v>#N/A</v>
      </c>
      <c r="G3352" s="10">
        <f t="array" ref="G3352">PERCENTILE(IF(ISERROR(F3352:F8351)=FALSE,F3352:F8351),CycleTimePercentile)</f>
        <v>0</v>
      </c>
      <c r="H3352" s="2" t="e">
        <f ca="1" xml:space="preserve"> IF(OR(Calculations!C3352 = "",Calculations!C3352 = WorkTypeString),  Calculations!K3352, NA())</f>
        <v>#N/A</v>
      </c>
      <c r="I3352" s="2" t="e">
        <f xml:space="preserve"> IF(Calculations!C3352 = DefectTypeString,  Calculations!K3352, NA())</f>
        <v>#N/A</v>
      </c>
    </row>
    <row r="3353" spans="1:9" x14ac:dyDescent="0.25">
      <c r="A3353" s="8" t="str">
        <f>Calculations!A3353</f>
        <v/>
      </c>
      <c r="B3353" s="2" t="str">
        <f t="shared" si="57"/>
        <v/>
      </c>
      <c r="C3353" s="10" t="str">
        <f>IFERROR(Calculations!J3353,"")</f>
        <v/>
      </c>
      <c r="D3353" s="10" t="str">
        <f xml:space="preserve"> IF(OR(Calculations!C3353 = "",Calculations!C3353 = WorkTypeString),  IFERROR(Calculations!J3353,""), NA())</f>
        <v/>
      </c>
      <c r="E3353" s="10">
        <f t="array" ref="E3353">PERCENTILE(IF(ISERROR(D3353:D8352)=FALSE,D3353:D8352),CycleTimePercentile)</f>
        <v>0</v>
      </c>
      <c r="F3353" s="2" t="e">
        <f xml:space="preserve"> IF(Calculations!C3353 = DefectTypeString,  IFERROR(Calculations!J3353,""), NA())</f>
        <v>#N/A</v>
      </c>
      <c r="G3353" s="10">
        <f t="array" ref="G3353">PERCENTILE(IF(ISERROR(F3353:F8352)=FALSE,F3353:F8352),CycleTimePercentile)</f>
        <v>0</v>
      </c>
      <c r="H3353" s="2" t="e">
        <f ca="1" xml:space="preserve"> IF(OR(Calculations!C3353 = "",Calculations!C3353 = WorkTypeString),  Calculations!K3353, NA())</f>
        <v>#N/A</v>
      </c>
      <c r="I3353" s="2" t="e">
        <f xml:space="preserve"> IF(Calculations!C3353 = DefectTypeString,  Calculations!K3353, NA())</f>
        <v>#N/A</v>
      </c>
    </row>
    <row r="3354" spans="1:9" x14ac:dyDescent="0.25">
      <c r="A3354" s="8" t="str">
        <f>Calculations!A3354</f>
        <v/>
      </c>
      <c r="B3354" s="2" t="str">
        <f t="shared" si="57"/>
        <v/>
      </c>
      <c r="C3354" s="10" t="str">
        <f>IFERROR(Calculations!J3354,"")</f>
        <v/>
      </c>
      <c r="D3354" s="10" t="str">
        <f xml:space="preserve"> IF(OR(Calculations!C3354 = "",Calculations!C3354 = WorkTypeString),  IFERROR(Calculations!J3354,""), NA())</f>
        <v/>
      </c>
      <c r="E3354" s="10">
        <f t="array" ref="E3354">PERCENTILE(IF(ISERROR(D3354:D8353)=FALSE,D3354:D8353),CycleTimePercentile)</f>
        <v>0</v>
      </c>
      <c r="F3354" s="2" t="e">
        <f xml:space="preserve"> IF(Calculations!C3354 = DefectTypeString,  IFERROR(Calculations!J3354,""), NA())</f>
        <v>#N/A</v>
      </c>
      <c r="G3354" s="10">
        <f t="array" ref="G3354">PERCENTILE(IF(ISERROR(F3354:F8353)=FALSE,F3354:F8353),CycleTimePercentile)</f>
        <v>0</v>
      </c>
      <c r="H3354" s="2" t="e">
        <f ca="1" xml:space="preserve"> IF(OR(Calculations!C3354 = "",Calculations!C3354 = WorkTypeString),  Calculations!K3354, NA())</f>
        <v>#N/A</v>
      </c>
      <c r="I3354" s="2" t="e">
        <f xml:space="preserve"> IF(Calculations!C3354 = DefectTypeString,  Calculations!K3354, NA())</f>
        <v>#N/A</v>
      </c>
    </row>
    <row r="3355" spans="1:9" x14ac:dyDescent="0.25">
      <c r="A3355" s="8" t="str">
        <f>Calculations!A3355</f>
        <v/>
      </c>
      <c r="B3355" s="2" t="str">
        <f t="shared" si="57"/>
        <v/>
      </c>
      <c r="C3355" s="10" t="str">
        <f>IFERROR(Calculations!J3355,"")</f>
        <v/>
      </c>
      <c r="D3355" s="10" t="str">
        <f xml:space="preserve"> IF(OR(Calculations!C3355 = "",Calculations!C3355 = WorkTypeString),  IFERROR(Calculations!J3355,""), NA())</f>
        <v/>
      </c>
      <c r="E3355" s="10">
        <f t="array" ref="E3355">PERCENTILE(IF(ISERROR(D3355:D8354)=FALSE,D3355:D8354),CycleTimePercentile)</f>
        <v>0</v>
      </c>
      <c r="F3355" s="2" t="e">
        <f xml:space="preserve"> IF(Calculations!C3355 = DefectTypeString,  IFERROR(Calculations!J3355,""), NA())</f>
        <v>#N/A</v>
      </c>
      <c r="G3355" s="10">
        <f t="array" ref="G3355">PERCENTILE(IF(ISERROR(F3355:F8354)=FALSE,F3355:F8354),CycleTimePercentile)</f>
        <v>0</v>
      </c>
      <c r="H3355" s="2" t="e">
        <f ca="1" xml:space="preserve"> IF(OR(Calculations!C3355 = "",Calculations!C3355 = WorkTypeString),  Calculations!K3355, NA())</f>
        <v>#N/A</v>
      </c>
      <c r="I3355" s="2" t="e">
        <f xml:space="preserve"> IF(Calculations!C3355 = DefectTypeString,  Calculations!K3355, NA())</f>
        <v>#N/A</v>
      </c>
    </row>
    <row r="3356" spans="1:9" x14ac:dyDescent="0.25">
      <c r="A3356" s="8" t="str">
        <f>Calculations!A3356</f>
        <v/>
      </c>
      <c r="B3356" s="2" t="str">
        <f t="shared" si="57"/>
        <v/>
      </c>
      <c r="C3356" s="10" t="str">
        <f>IFERROR(Calculations!J3356,"")</f>
        <v/>
      </c>
      <c r="D3356" s="10" t="str">
        <f xml:space="preserve"> IF(OR(Calculations!C3356 = "",Calculations!C3356 = WorkTypeString),  IFERROR(Calculations!J3356,""), NA())</f>
        <v/>
      </c>
      <c r="E3356" s="10">
        <f t="array" ref="E3356">PERCENTILE(IF(ISERROR(D3356:D8355)=FALSE,D3356:D8355),CycleTimePercentile)</f>
        <v>0</v>
      </c>
      <c r="F3356" s="2" t="e">
        <f xml:space="preserve"> IF(Calculations!C3356 = DefectTypeString,  IFERROR(Calculations!J3356,""), NA())</f>
        <v>#N/A</v>
      </c>
      <c r="G3356" s="10">
        <f t="array" ref="G3356">PERCENTILE(IF(ISERROR(F3356:F8355)=FALSE,F3356:F8355),CycleTimePercentile)</f>
        <v>0</v>
      </c>
      <c r="H3356" s="2" t="e">
        <f ca="1" xml:space="preserve"> IF(OR(Calculations!C3356 = "",Calculations!C3356 = WorkTypeString),  Calculations!K3356, NA())</f>
        <v>#N/A</v>
      </c>
      <c r="I3356" s="2" t="e">
        <f xml:space="preserve"> IF(Calculations!C3356 = DefectTypeString,  Calculations!K3356, NA())</f>
        <v>#N/A</v>
      </c>
    </row>
    <row r="3357" spans="1:9" x14ac:dyDescent="0.25">
      <c r="A3357" s="8" t="str">
        <f>Calculations!A3357</f>
        <v/>
      </c>
      <c r="B3357" s="2" t="str">
        <f t="shared" si="57"/>
        <v/>
      </c>
      <c r="C3357" s="10" t="str">
        <f>IFERROR(Calculations!J3357,"")</f>
        <v/>
      </c>
      <c r="D3357" s="10" t="str">
        <f xml:space="preserve"> IF(OR(Calculations!C3357 = "",Calculations!C3357 = WorkTypeString),  IFERROR(Calculations!J3357,""), NA())</f>
        <v/>
      </c>
      <c r="E3357" s="10">
        <f t="array" ref="E3357">PERCENTILE(IF(ISERROR(D3357:D8356)=FALSE,D3357:D8356),CycleTimePercentile)</f>
        <v>0</v>
      </c>
      <c r="F3357" s="2" t="e">
        <f xml:space="preserve"> IF(Calculations!C3357 = DefectTypeString,  IFERROR(Calculations!J3357,""), NA())</f>
        <v>#N/A</v>
      </c>
      <c r="G3357" s="10">
        <f t="array" ref="G3357">PERCENTILE(IF(ISERROR(F3357:F8356)=FALSE,F3357:F8356),CycleTimePercentile)</f>
        <v>0</v>
      </c>
      <c r="H3357" s="2" t="e">
        <f ca="1" xml:space="preserve"> IF(OR(Calculations!C3357 = "",Calculations!C3357 = WorkTypeString),  Calculations!K3357, NA())</f>
        <v>#N/A</v>
      </c>
      <c r="I3357" s="2" t="e">
        <f xml:space="preserve"> IF(Calculations!C3357 = DefectTypeString,  Calculations!K3357, NA())</f>
        <v>#N/A</v>
      </c>
    </row>
    <row r="3358" spans="1:9" x14ac:dyDescent="0.25">
      <c r="A3358" s="8" t="str">
        <f>Calculations!A3358</f>
        <v/>
      </c>
      <c r="B3358" s="2" t="str">
        <f t="shared" si="57"/>
        <v/>
      </c>
      <c r="C3358" s="10" t="str">
        <f>IFERROR(Calculations!J3358,"")</f>
        <v/>
      </c>
      <c r="D3358" s="10" t="str">
        <f xml:space="preserve"> IF(OR(Calculations!C3358 = "",Calculations!C3358 = WorkTypeString),  IFERROR(Calculations!J3358,""), NA())</f>
        <v/>
      </c>
      <c r="E3358" s="10">
        <f t="array" ref="E3358">PERCENTILE(IF(ISERROR(D3358:D8357)=FALSE,D3358:D8357),CycleTimePercentile)</f>
        <v>0</v>
      </c>
      <c r="F3358" s="2" t="e">
        <f xml:space="preserve"> IF(Calculations!C3358 = DefectTypeString,  IFERROR(Calculations!J3358,""), NA())</f>
        <v>#N/A</v>
      </c>
      <c r="G3358" s="10">
        <f t="array" ref="G3358">PERCENTILE(IF(ISERROR(F3358:F8357)=FALSE,F3358:F8357),CycleTimePercentile)</f>
        <v>0</v>
      </c>
      <c r="H3358" s="2" t="e">
        <f ca="1" xml:space="preserve"> IF(OR(Calculations!C3358 = "",Calculations!C3358 = WorkTypeString),  Calculations!K3358, NA())</f>
        <v>#N/A</v>
      </c>
      <c r="I3358" s="2" t="e">
        <f xml:space="preserve"> IF(Calculations!C3358 = DefectTypeString,  Calculations!K3358, NA())</f>
        <v>#N/A</v>
      </c>
    </row>
    <row r="3359" spans="1:9" x14ac:dyDescent="0.25">
      <c r="A3359" s="8" t="str">
        <f>Calculations!A3359</f>
        <v/>
      </c>
      <c r="B3359" s="2" t="str">
        <f t="shared" si="57"/>
        <v/>
      </c>
      <c r="C3359" s="10" t="str">
        <f>IFERROR(Calculations!J3359,"")</f>
        <v/>
      </c>
      <c r="D3359" s="10" t="str">
        <f xml:space="preserve"> IF(OR(Calculations!C3359 = "",Calculations!C3359 = WorkTypeString),  IFERROR(Calculations!J3359,""), NA())</f>
        <v/>
      </c>
      <c r="E3359" s="10">
        <f t="array" ref="E3359">PERCENTILE(IF(ISERROR(D3359:D8358)=FALSE,D3359:D8358),CycleTimePercentile)</f>
        <v>0</v>
      </c>
      <c r="F3359" s="2" t="e">
        <f xml:space="preserve"> IF(Calculations!C3359 = DefectTypeString,  IFERROR(Calculations!J3359,""), NA())</f>
        <v>#N/A</v>
      </c>
      <c r="G3359" s="10">
        <f t="array" ref="G3359">PERCENTILE(IF(ISERROR(F3359:F8358)=FALSE,F3359:F8358),CycleTimePercentile)</f>
        <v>0</v>
      </c>
      <c r="H3359" s="2" t="e">
        <f ca="1" xml:space="preserve"> IF(OR(Calculations!C3359 = "",Calculations!C3359 = WorkTypeString),  Calculations!K3359, NA())</f>
        <v>#N/A</v>
      </c>
      <c r="I3359" s="2" t="e">
        <f xml:space="preserve"> IF(Calculations!C3359 = DefectTypeString,  Calculations!K3359, NA())</f>
        <v>#N/A</v>
      </c>
    </row>
    <row r="3360" spans="1:9" x14ac:dyDescent="0.25">
      <c r="A3360" s="8" t="str">
        <f>Calculations!A3360</f>
        <v/>
      </c>
      <c r="B3360" s="2" t="str">
        <f t="shared" si="57"/>
        <v/>
      </c>
      <c r="C3360" s="10" t="str">
        <f>IFERROR(Calculations!J3360,"")</f>
        <v/>
      </c>
      <c r="D3360" s="10" t="str">
        <f xml:space="preserve"> IF(OR(Calculations!C3360 = "",Calculations!C3360 = WorkTypeString),  IFERROR(Calculations!J3360,""), NA())</f>
        <v/>
      </c>
      <c r="E3360" s="10">
        <f t="array" ref="E3360">PERCENTILE(IF(ISERROR(D3360:D8359)=FALSE,D3360:D8359),CycleTimePercentile)</f>
        <v>0</v>
      </c>
      <c r="F3360" s="2" t="e">
        <f xml:space="preserve"> IF(Calculations!C3360 = DefectTypeString,  IFERROR(Calculations!J3360,""), NA())</f>
        <v>#N/A</v>
      </c>
      <c r="G3360" s="10">
        <f t="array" ref="G3360">PERCENTILE(IF(ISERROR(F3360:F8359)=FALSE,F3360:F8359),CycleTimePercentile)</f>
        <v>0</v>
      </c>
      <c r="H3360" s="2" t="e">
        <f ca="1" xml:space="preserve"> IF(OR(Calculations!C3360 = "",Calculations!C3360 = WorkTypeString),  Calculations!K3360, NA())</f>
        <v>#N/A</v>
      </c>
      <c r="I3360" s="2" t="e">
        <f xml:space="preserve"> IF(Calculations!C3360 = DefectTypeString,  Calculations!K3360, NA())</f>
        <v>#N/A</v>
      </c>
    </row>
    <row r="3361" spans="1:9" x14ac:dyDescent="0.25">
      <c r="A3361" s="8" t="str">
        <f>Calculations!A3361</f>
        <v/>
      </c>
      <c r="B3361" s="2" t="str">
        <f t="shared" si="57"/>
        <v/>
      </c>
      <c r="C3361" s="10" t="str">
        <f>IFERROR(Calculations!J3361,"")</f>
        <v/>
      </c>
      <c r="D3361" s="10" t="str">
        <f xml:space="preserve"> IF(OR(Calculations!C3361 = "",Calculations!C3361 = WorkTypeString),  IFERROR(Calculations!J3361,""), NA())</f>
        <v/>
      </c>
      <c r="E3361" s="10">
        <f t="array" ref="E3361">PERCENTILE(IF(ISERROR(D3361:D8360)=FALSE,D3361:D8360),CycleTimePercentile)</f>
        <v>0</v>
      </c>
      <c r="F3361" s="2" t="e">
        <f xml:space="preserve"> IF(Calculations!C3361 = DefectTypeString,  IFERROR(Calculations!J3361,""), NA())</f>
        <v>#N/A</v>
      </c>
      <c r="G3361" s="10">
        <f t="array" ref="G3361">PERCENTILE(IF(ISERROR(F3361:F8360)=FALSE,F3361:F8360),CycleTimePercentile)</f>
        <v>0</v>
      </c>
      <c r="H3361" s="2" t="e">
        <f ca="1" xml:space="preserve"> IF(OR(Calculations!C3361 = "",Calculations!C3361 = WorkTypeString),  Calculations!K3361, NA())</f>
        <v>#N/A</v>
      </c>
      <c r="I3361" s="2" t="e">
        <f xml:space="preserve"> IF(Calculations!C3361 = DefectTypeString,  Calculations!K3361, NA())</f>
        <v>#N/A</v>
      </c>
    </row>
    <row r="3362" spans="1:9" x14ac:dyDescent="0.25">
      <c r="A3362" s="8" t="str">
        <f>Calculations!A3362</f>
        <v/>
      </c>
      <c r="B3362" s="2" t="str">
        <f t="shared" si="57"/>
        <v/>
      </c>
      <c r="C3362" s="10" t="str">
        <f>IFERROR(Calculations!J3362,"")</f>
        <v/>
      </c>
      <c r="D3362" s="10" t="str">
        <f xml:space="preserve"> IF(OR(Calculations!C3362 = "",Calculations!C3362 = WorkTypeString),  IFERROR(Calculations!J3362,""), NA())</f>
        <v/>
      </c>
      <c r="E3362" s="10">
        <f t="array" ref="E3362">PERCENTILE(IF(ISERROR(D3362:D8361)=FALSE,D3362:D8361),CycleTimePercentile)</f>
        <v>0</v>
      </c>
      <c r="F3362" s="2" t="e">
        <f xml:space="preserve"> IF(Calculations!C3362 = DefectTypeString,  IFERROR(Calculations!J3362,""), NA())</f>
        <v>#N/A</v>
      </c>
      <c r="G3362" s="10">
        <f t="array" ref="G3362">PERCENTILE(IF(ISERROR(F3362:F8361)=FALSE,F3362:F8361),CycleTimePercentile)</f>
        <v>0</v>
      </c>
      <c r="H3362" s="2" t="e">
        <f ca="1" xml:space="preserve"> IF(OR(Calculations!C3362 = "",Calculations!C3362 = WorkTypeString),  Calculations!K3362, NA())</f>
        <v>#N/A</v>
      </c>
      <c r="I3362" s="2" t="e">
        <f xml:space="preserve"> IF(Calculations!C3362 = DefectTypeString,  Calculations!K3362, NA())</f>
        <v>#N/A</v>
      </c>
    </row>
    <row r="3363" spans="1:9" x14ac:dyDescent="0.25">
      <c r="A3363" s="8" t="str">
        <f>Calculations!A3363</f>
        <v/>
      </c>
      <c r="B3363" s="2" t="str">
        <f t="shared" si="57"/>
        <v/>
      </c>
      <c r="C3363" s="10" t="str">
        <f>IFERROR(Calculations!J3363,"")</f>
        <v/>
      </c>
      <c r="D3363" s="10" t="str">
        <f xml:space="preserve"> IF(OR(Calculations!C3363 = "",Calculations!C3363 = WorkTypeString),  IFERROR(Calculations!J3363,""), NA())</f>
        <v/>
      </c>
      <c r="E3363" s="10">
        <f t="array" ref="E3363">PERCENTILE(IF(ISERROR(D3363:D8362)=FALSE,D3363:D8362),CycleTimePercentile)</f>
        <v>0</v>
      </c>
      <c r="F3363" s="2" t="e">
        <f xml:space="preserve"> IF(Calculations!C3363 = DefectTypeString,  IFERROR(Calculations!J3363,""), NA())</f>
        <v>#N/A</v>
      </c>
      <c r="G3363" s="10">
        <f t="array" ref="G3363">PERCENTILE(IF(ISERROR(F3363:F8362)=FALSE,F3363:F8362),CycleTimePercentile)</f>
        <v>0</v>
      </c>
      <c r="H3363" s="2" t="e">
        <f ca="1" xml:space="preserve"> IF(OR(Calculations!C3363 = "",Calculations!C3363 = WorkTypeString),  Calculations!K3363, NA())</f>
        <v>#N/A</v>
      </c>
      <c r="I3363" s="2" t="e">
        <f xml:space="preserve"> IF(Calculations!C3363 = DefectTypeString,  Calculations!K3363, NA())</f>
        <v>#N/A</v>
      </c>
    </row>
    <row r="3364" spans="1:9" x14ac:dyDescent="0.25">
      <c r="A3364" s="8" t="str">
        <f>Calculations!A3364</f>
        <v/>
      </c>
      <c r="B3364" s="2" t="str">
        <f t="shared" si="57"/>
        <v/>
      </c>
      <c r="C3364" s="10" t="str">
        <f>IFERROR(Calculations!J3364,"")</f>
        <v/>
      </c>
      <c r="D3364" s="10" t="str">
        <f xml:space="preserve"> IF(OR(Calculations!C3364 = "",Calculations!C3364 = WorkTypeString),  IFERROR(Calculations!J3364,""), NA())</f>
        <v/>
      </c>
      <c r="E3364" s="10">
        <f t="array" ref="E3364">PERCENTILE(IF(ISERROR(D3364:D8363)=FALSE,D3364:D8363),CycleTimePercentile)</f>
        <v>0</v>
      </c>
      <c r="F3364" s="2" t="e">
        <f xml:space="preserve"> IF(Calculations!C3364 = DefectTypeString,  IFERROR(Calculations!J3364,""), NA())</f>
        <v>#N/A</v>
      </c>
      <c r="G3364" s="10">
        <f t="array" ref="G3364">PERCENTILE(IF(ISERROR(F3364:F8363)=FALSE,F3364:F8363),CycleTimePercentile)</f>
        <v>0</v>
      </c>
      <c r="H3364" s="2" t="e">
        <f ca="1" xml:space="preserve"> IF(OR(Calculations!C3364 = "",Calculations!C3364 = WorkTypeString),  Calculations!K3364, NA())</f>
        <v>#N/A</v>
      </c>
      <c r="I3364" s="2" t="e">
        <f xml:space="preserve"> IF(Calculations!C3364 = DefectTypeString,  Calculations!K3364, NA())</f>
        <v>#N/A</v>
      </c>
    </row>
    <row r="3365" spans="1:9" x14ac:dyDescent="0.25">
      <c r="A3365" s="8" t="str">
        <f>Calculations!A3365</f>
        <v/>
      </c>
      <c r="B3365" s="2" t="str">
        <f t="shared" si="57"/>
        <v/>
      </c>
      <c r="C3365" s="10" t="str">
        <f>IFERROR(Calculations!J3365,"")</f>
        <v/>
      </c>
      <c r="D3365" s="10" t="str">
        <f xml:space="preserve"> IF(OR(Calculations!C3365 = "",Calculations!C3365 = WorkTypeString),  IFERROR(Calculations!J3365,""), NA())</f>
        <v/>
      </c>
      <c r="E3365" s="10">
        <f t="array" ref="E3365">PERCENTILE(IF(ISERROR(D3365:D8364)=FALSE,D3365:D8364),CycleTimePercentile)</f>
        <v>0</v>
      </c>
      <c r="F3365" s="2" t="e">
        <f xml:space="preserve"> IF(Calculations!C3365 = DefectTypeString,  IFERROR(Calculations!J3365,""), NA())</f>
        <v>#N/A</v>
      </c>
      <c r="G3365" s="10">
        <f t="array" ref="G3365">PERCENTILE(IF(ISERROR(F3365:F8364)=FALSE,F3365:F8364),CycleTimePercentile)</f>
        <v>0</v>
      </c>
      <c r="H3365" s="2" t="e">
        <f ca="1" xml:space="preserve"> IF(OR(Calculations!C3365 = "",Calculations!C3365 = WorkTypeString),  Calculations!K3365, NA())</f>
        <v>#N/A</v>
      </c>
      <c r="I3365" s="2" t="e">
        <f xml:space="preserve"> IF(Calculations!C3365 = DefectTypeString,  Calculations!K3365, NA())</f>
        <v>#N/A</v>
      </c>
    </row>
    <row r="3366" spans="1:9" x14ac:dyDescent="0.25">
      <c r="A3366" s="8" t="str">
        <f>Calculations!A3366</f>
        <v/>
      </c>
      <c r="B3366" s="2" t="str">
        <f t="shared" si="57"/>
        <v/>
      </c>
      <c r="C3366" s="10" t="str">
        <f>IFERROR(Calculations!J3366,"")</f>
        <v/>
      </c>
      <c r="D3366" s="10" t="str">
        <f xml:space="preserve"> IF(OR(Calculations!C3366 = "",Calculations!C3366 = WorkTypeString),  IFERROR(Calculations!J3366,""), NA())</f>
        <v/>
      </c>
      <c r="E3366" s="10">
        <f t="array" ref="E3366">PERCENTILE(IF(ISERROR(D3366:D8365)=FALSE,D3366:D8365),CycleTimePercentile)</f>
        <v>0</v>
      </c>
      <c r="F3366" s="2" t="e">
        <f xml:space="preserve"> IF(Calculations!C3366 = DefectTypeString,  IFERROR(Calculations!J3366,""), NA())</f>
        <v>#N/A</v>
      </c>
      <c r="G3366" s="10">
        <f t="array" ref="G3366">PERCENTILE(IF(ISERROR(F3366:F8365)=FALSE,F3366:F8365),CycleTimePercentile)</f>
        <v>0</v>
      </c>
      <c r="H3366" s="2" t="e">
        <f ca="1" xml:space="preserve"> IF(OR(Calculations!C3366 = "",Calculations!C3366 = WorkTypeString),  Calculations!K3366, NA())</f>
        <v>#N/A</v>
      </c>
      <c r="I3366" s="2" t="e">
        <f xml:space="preserve"> IF(Calculations!C3366 = DefectTypeString,  Calculations!K3366, NA())</f>
        <v>#N/A</v>
      </c>
    </row>
    <row r="3367" spans="1:9" x14ac:dyDescent="0.25">
      <c r="A3367" s="8" t="str">
        <f>Calculations!A3367</f>
        <v/>
      </c>
      <c r="B3367" s="2" t="str">
        <f t="shared" si="57"/>
        <v/>
      </c>
      <c r="C3367" s="10" t="str">
        <f>IFERROR(Calculations!J3367,"")</f>
        <v/>
      </c>
      <c r="D3367" s="10" t="str">
        <f xml:space="preserve"> IF(OR(Calculations!C3367 = "",Calculations!C3367 = WorkTypeString),  IFERROR(Calculations!J3367,""), NA())</f>
        <v/>
      </c>
      <c r="E3367" s="10">
        <f t="array" ref="E3367">PERCENTILE(IF(ISERROR(D3367:D8366)=FALSE,D3367:D8366),CycleTimePercentile)</f>
        <v>0</v>
      </c>
      <c r="F3367" s="2" t="e">
        <f xml:space="preserve"> IF(Calculations!C3367 = DefectTypeString,  IFERROR(Calculations!J3367,""), NA())</f>
        <v>#N/A</v>
      </c>
      <c r="G3367" s="10">
        <f t="array" ref="G3367">PERCENTILE(IF(ISERROR(F3367:F8366)=FALSE,F3367:F8366),CycleTimePercentile)</f>
        <v>0</v>
      </c>
      <c r="H3367" s="2" t="e">
        <f ca="1" xml:space="preserve"> IF(OR(Calculations!C3367 = "",Calculations!C3367 = WorkTypeString),  Calculations!K3367, NA())</f>
        <v>#N/A</v>
      </c>
      <c r="I3367" s="2" t="e">
        <f xml:space="preserve"> IF(Calculations!C3367 = DefectTypeString,  Calculations!K3367, NA())</f>
        <v>#N/A</v>
      </c>
    </row>
    <row r="3368" spans="1:9" x14ac:dyDescent="0.25">
      <c r="A3368" s="8" t="str">
        <f>Calculations!A3368</f>
        <v/>
      </c>
      <c r="B3368" s="2" t="str">
        <f t="shared" si="57"/>
        <v/>
      </c>
      <c r="C3368" s="10" t="str">
        <f>IFERROR(Calculations!J3368,"")</f>
        <v/>
      </c>
      <c r="D3368" s="10" t="str">
        <f xml:space="preserve"> IF(OR(Calculations!C3368 = "",Calculations!C3368 = WorkTypeString),  IFERROR(Calculations!J3368,""), NA())</f>
        <v/>
      </c>
      <c r="E3368" s="10">
        <f t="array" ref="E3368">PERCENTILE(IF(ISERROR(D3368:D8367)=FALSE,D3368:D8367),CycleTimePercentile)</f>
        <v>0</v>
      </c>
      <c r="F3368" s="2" t="e">
        <f xml:space="preserve"> IF(Calculations!C3368 = DefectTypeString,  IFERROR(Calculations!J3368,""), NA())</f>
        <v>#N/A</v>
      </c>
      <c r="G3368" s="10">
        <f t="array" ref="G3368">PERCENTILE(IF(ISERROR(F3368:F8367)=FALSE,F3368:F8367),CycleTimePercentile)</f>
        <v>0</v>
      </c>
      <c r="H3368" s="2" t="e">
        <f ca="1" xml:space="preserve"> IF(OR(Calculations!C3368 = "",Calculations!C3368 = WorkTypeString),  Calculations!K3368, NA())</f>
        <v>#N/A</v>
      </c>
      <c r="I3368" s="2" t="e">
        <f xml:space="preserve"> IF(Calculations!C3368 = DefectTypeString,  Calculations!K3368, NA())</f>
        <v>#N/A</v>
      </c>
    </row>
    <row r="3369" spans="1:9" x14ac:dyDescent="0.25">
      <c r="A3369" s="8" t="str">
        <f>Calculations!A3369</f>
        <v/>
      </c>
      <c r="B3369" s="2" t="str">
        <f t="shared" si="57"/>
        <v/>
      </c>
      <c r="C3369" s="10" t="str">
        <f>IFERROR(Calculations!J3369,"")</f>
        <v/>
      </c>
      <c r="D3369" s="10" t="str">
        <f xml:space="preserve"> IF(OR(Calculations!C3369 = "",Calculations!C3369 = WorkTypeString),  IFERROR(Calculations!J3369,""), NA())</f>
        <v/>
      </c>
      <c r="E3369" s="10">
        <f t="array" ref="E3369">PERCENTILE(IF(ISERROR(D3369:D8368)=FALSE,D3369:D8368),CycleTimePercentile)</f>
        <v>0</v>
      </c>
      <c r="F3369" s="2" t="e">
        <f xml:space="preserve"> IF(Calculations!C3369 = DefectTypeString,  IFERROR(Calculations!J3369,""), NA())</f>
        <v>#N/A</v>
      </c>
      <c r="G3369" s="10">
        <f t="array" ref="G3369">PERCENTILE(IF(ISERROR(F3369:F8368)=FALSE,F3369:F8368),CycleTimePercentile)</f>
        <v>0</v>
      </c>
      <c r="H3369" s="2" t="e">
        <f ca="1" xml:space="preserve"> IF(OR(Calculations!C3369 = "",Calculations!C3369 = WorkTypeString),  Calculations!K3369, NA())</f>
        <v>#N/A</v>
      </c>
      <c r="I3369" s="2" t="e">
        <f xml:space="preserve"> IF(Calculations!C3369 = DefectTypeString,  Calculations!K3369, NA())</f>
        <v>#N/A</v>
      </c>
    </row>
    <row r="3370" spans="1:9" x14ac:dyDescent="0.25">
      <c r="A3370" s="8" t="str">
        <f>Calculations!A3370</f>
        <v/>
      </c>
      <c r="B3370" s="2" t="str">
        <f t="shared" si="57"/>
        <v/>
      </c>
      <c r="C3370" s="10" t="str">
        <f>IFERROR(Calculations!J3370,"")</f>
        <v/>
      </c>
      <c r="D3370" s="10" t="str">
        <f xml:space="preserve"> IF(OR(Calculations!C3370 = "",Calculations!C3370 = WorkTypeString),  IFERROR(Calculations!J3370,""), NA())</f>
        <v/>
      </c>
      <c r="E3370" s="10">
        <f t="array" ref="E3370">PERCENTILE(IF(ISERROR(D3370:D8369)=FALSE,D3370:D8369),CycleTimePercentile)</f>
        <v>0</v>
      </c>
      <c r="F3370" s="2" t="e">
        <f xml:space="preserve"> IF(Calculations!C3370 = DefectTypeString,  IFERROR(Calculations!J3370,""), NA())</f>
        <v>#N/A</v>
      </c>
      <c r="G3370" s="10">
        <f t="array" ref="G3370">PERCENTILE(IF(ISERROR(F3370:F8369)=FALSE,F3370:F8369),CycleTimePercentile)</f>
        <v>0</v>
      </c>
      <c r="H3370" s="2" t="e">
        <f ca="1" xml:space="preserve"> IF(OR(Calculations!C3370 = "",Calculations!C3370 = WorkTypeString),  Calculations!K3370, NA())</f>
        <v>#N/A</v>
      </c>
      <c r="I3370" s="2" t="e">
        <f xml:space="preserve"> IF(Calculations!C3370 = DefectTypeString,  Calculations!K3370, NA())</f>
        <v>#N/A</v>
      </c>
    </row>
    <row r="3371" spans="1:9" x14ac:dyDescent="0.25">
      <c r="A3371" s="8" t="str">
        <f>Calculations!A3371</f>
        <v/>
      </c>
      <c r="B3371" s="2" t="str">
        <f t="shared" si="57"/>
        <v/>
      </c>
      <c r="C3371" s="10" t="str">
        <f>IFERROR(Calculations!J3371,"")</f>
        <v/>
      </c>
      <c r="D3371" s="10" t="str">
        <f xml:space="preserve"> IF(OR(Calculations!C3371 = "",Calculations!C3371 = WorkTypeString),  IFERROR(Calculations!J3371,""), NA())</f>
        <v/>
      </c>
      <c r="E3371" s="10">
        <f t="array" ref="E3371">PERCENTILE(IF(ISERROR(D3371:D8370)=FALSE,D3371:D8370),CycleTimePercentile)</f>
        <v>0</v>
      </c>
      <c r="F3371" s="2" t="e">
        <f xml:space="preserve"> IF(Calculations!C3371 = DefectTypeString,  IFERROR(Calculations!J3371,""), NA())</f>
        <v>#N/A</v>
      </c>
      <c r="G3371" s="10">
        <f t="array" ref="G3371">PERCENTILE(IF(ISERROR(F3371:F8370)=FALSE,F3371:F8370),CycleTimePercentile)</f>
        <v>0</v>
      </c>
      <c r="H3371" s="2" t="e">
        <f ca="1" xml:space="preserve"> IF(OR(Calculations!C3371 = "",Calculations!C3371 = WorkTypeString),  Calculations!K3371, NA())</f>
        <v>#N/A</v>
      </c>
      <c r="I3371" s="2" t="e">
        <f xml:space="preserve"> IF(Calculations!C3371 = DefectTypeString,  Calculations!K3371, NA())</f>
        <v>#N/A</v>
      </c>
    </row>
    <row r="3372" spans="1:9" x14ac:dyDescent="0.25">
      <c r="A3372" s="8" t="str">
        <f>Calculations!A3372</f>
        <v/>
      </c>
      <c r="B3372" s="2" t="str">
        <f t="shared" si="57"/>
        <v/>
      </c>
      <c r="C3372" s="10" t="str">
        <f>IFERROR(Calculations!J3372,"")</f>
        <v/>
      </c>
      <c r="D3372" s="10" t="str">
        <f xml:space="preserve"> IF(OR(Calculations!C3372 = "",Calculations!C3372 = WorkTypeString),  IFERROR(Calculations!J3372,""), NA())</f>
        <v/>
      </c>
      <c r="E3372" s="10">
        <f t="array" ref="E3372">PERCENTILE(IF(ISERROR(D3372:D8371)=FALSE,D3372:D8371),CycleTimePercentile)</f>
        <v>0</v>
      </c>
      <c r="F3372" s="2" t="e">
        <f xml:space="preserve"> IF(Calculations!C3372 = DefectTypeString,  IFERROR(Calculations!J3372,""), NA())</f>
        <v>#N/A</v>
      </c>
      <c r="G3372" s="10">
        <f t="array" ref="G3372">PERCENTILE(IF(ISERROR(F3372:F8371)=FALSE,F3372:F8371),CycleTimePercentile)</f>
        <v>0</v>
      </c>
      <c r="H3372" s="2" t="e">
        <f ca="1" xml:space="preserve"> IF(OR(Calculations!C3372 = "",Calculations!C3372 = WorkTypeString),  Calculations!K3372, NA())</f>
        <v>#N/A</v>
      </c>
      <c r="I3372" s="2" t="e">
        <f xml:space="preserve"> IF(Calculations!C3372 = DefectTypeString,  Calculations!K3372, NA())</f>
        <v>#N/A</v>
      </c>
    </row>
    <row r="3373" spans="1:9" x14ac:dyDescent="0.25">
      <c r="A3373" s="8" t="str">
        <f>Calculations!A3373</f>
        <v/>
      </c>
      <c r="B3373" s="2" t="str">
        <f t="shared" si="57"/>
        <v/>
      </c>
      <c r="C3373" s="10" t="str">
        <f>IFERROR(Calculations!J3373,"")</f>
        <v/>
      </c>
      <c r="D3373" s="10" t="str">
        <f xml:space="preserve"> IF(OR(Calculations!C3373 = "",Calculations!C3373 = WorkTypeString),  IFERROR(Calculations!J3373,""), NA())</f>
        <v/>
      </c>
      <c r="E3373" s="10">
        <f t="array" ref="E3373">PERCENTILE(IF(ISERROR(D3373:D8372)=FALSE,D3373:D8372),CycleTimePercentile)</f>
        <v>0</v>
      </c>
      <c r="F3373" s="2" t="e">
        <f xml:space="preserve"> IF(Calculations!C3373 = DefectTypeString,  IFERROR(Calculations!J3373,""), NA())</f>
        <v>#N/A</v>
      </c>
      <c r="G3373" s="10">
        <f t="array" ref="G3373">PERCENTILE(IF(ISERROR(F3373:F8372)=FALSE,F3373:F8372),CycleTimePercentile)</f>
        <v>0</v>
      </c>
      <c r="H3373" s="2" t="e">
        <f ca="1" xml:space="preserve"> IF(OR(Calculations!C3373 = "",Calculations!C3373 = WorkTypeString),  Calculations!K3373, NA())</f>
        <v>#N/A</v>
      </c>
      <c r="I3373" s="2" t="e">
        <f xml:space="preserve"> IF(Calculations!C3373 = DefectTypeString,  Calculations!K3373, NA())</f>
        <v>#N/A</v>
      </c>
    </row>
    <row r="3374" spans="1:9" x14ac:dyDescent="0.25">
      <c r="A3374" s="8" t="str">
        <f>Calculations!A3374</f>
        <v/>
      </c>
      <c r="B3374" s="2" t="str">
        <f t="shared" si="57"/>
        <v/>
      </c>
      <c r="C3374" s="10" t="str">
        <f>IFERROR(Calculations!J3374,"")</f>
        <v/>
      </c>
      <c r="D3374" s="10" t="str">
        <f xml:space="preserve"> IF(OR(Calculations!C3374 = "",Calculations!C3374 = WorkTypeString),  IFERROR(Calculations!J3374,""), NA())</f>
        <v/>
      </c>
      <c r="E3374" s="10">
        <f t="array" ref="E3374">PERCENTILE(IF(ISERROR(D3374:D8373)=FALSE,D3374:D8373),CycleTimePercentile)</f>
        <v>0</v>
      </c>
      <c r="F3374" s="2" t="e">
        <f xml:space="preserve"> IF(Calculations!C3374 = DefectTypeString,  IFERROR(Calculations!J3374,""), NA())</f>
        <v>#N/A</v>
      </c>
      <c r="G3374" s="10">
        <f t="array" ref="G3374">PERCENTILE(IF(ISERROR(F3374:F8373)=FALSE,F3374:F8373),CycleTimePercentile)</f>
        <v>0</v>
      </c>
      <c r="H3374" s="2" t="e">
        <f ca="1" xml:space="preserve"> IF(OR(Calculations!C3374 = "",Calculations!C3374 = WorkTypeString),  Calculations!K3374, NA())</f>
        <v>#N/A</v>
      </c>
      <c r="I3374" s="2" t="e">
        <f xml:space="preserve"> IF(Calculations!C3374 = DefectTypeString,  Calculations!K3374, NA())</f>
        <v>#N/A</v>
      </c>
    </row>
    <row r="3375" spans="1:9" x14ac:dyDescent="0.25">
      <c r="A3375" s="8" t="str">
        <f>Calculations!A3375</f>
        <v/>
      </c>
      <c r="B3375" s="2" t="str">
        <f t="shared" si="57"/>
        <v/>
      </c>
      <c r="C3375" s="10" t="str">
        <f>IFERROR(Calculations!J3375,"")</f>
        <v/>
      </c>
      <c r="D3375" s="10" t="str">
        <f xml:space="preserve"> IF(OR(Calculations!C3375 = "",Calculations!C3375 = WorkTypeString),  IFERROR(Calculations!J3375,""), NA())</f>
        <v/>
      </c>
      <c r="E3375" s="10">
        <f t="array" ref="E3375">PERCENTILE(IF(ISERROR(D3375:D8374)=FALSE,D3375:D8374),CycleTimePercentile)</f>
        <v>0</v>
      </c>
      <c r="F3375" s="2" t="e">
        <f xml:space="preserve"> IF(Calculations!C3375 = DefectTypeString,  IFERROR(Calculations!J3375,""), NA())</f>
        <v>#N/A</v>
      </c>
      <c r="G3375" s="10">
        <f t="array" ref="G3375">PERCENTILE(IF(ISERROR(F3375:F8374)=FALSE,F3375:F8374),CycleTimePercentile)</f>
        <v>0</v>
      </c>
      <c r="H3375" s="2" t="e">
        <f ca="1" xml:space="preserve"> IF(OR(Calculations!C3375 = "",Calculations!C3375 = WorkTypeString),  Calculations!K3375, NA())</f>
        <v>#N/A</v>
      </c>
      <c r="I3375" s="2" t="e">
        <f xml:space="preserve"> IF(Calculations!C3375 = DefectTypeString,  Calculations!K3375, NA())</f>
        <v>#N/A</v>
      </c>
    </row>
    <row r="3376" spans="1:9" x14ac:dyDescent="0.25">
      <c r="A3376" s="8" t="str">
        <f>Calculations!A3376</f>
        <v/>
      </c>
      <c r="B3376" s="2" t="str">
        <f t="shared" si="57"/>
        <v/>
      </c>
      <c r="C3376" s="10" t="str">
        <f>IFERROR(Calculations!J3376,"")</f>
        <v/>
      </c>
      <c r="D3376" s="10" t="str">
        <f xml:space="preserve"> IF(OR(Calculations!C3376 = "",Calculations!C3376 = WorkTypeString),  IFERROR(Calculations!J3376,""), NA())</f>
        <v/>
      </c>
      <c r="E3376" s="10">
        <f t="array" ref="E3376">PERCENTILE(IF(ISERROR(D3376:D8375)=FALSE,D3376:D8375),CycleTimePercentile)</f>
        <v>0</v>
      </c>
      <c r="F3376" s="2" t="e">
        <f xml:space="preserve"> IF(Calculations!C3376 = DefectTypeString,  IFERROR(Calculations!J3376,""), NA())</f>
        <v>#N/A</v>
      </c>
      <c r="G3376" s="10">
        <f t="array" ref="G3376">PERCENTILE(IF(ISERROR(F3376:F8375)=FALSE,F3376:F8375),CycleTimePercentile)</f>
        <v>0</v>
      </c>
      <c r="H3376" s="2" t="e">
        <f ca="1" xml:space="preserve"> IF(OR(Calculations!C3376 = "",Calculations!C3376 = WorkTypeString),  Calculations!K3376, NA())</f>
        <v>#N/A</v>
      </c>
      <c r="I3376" s="2" t="e">
        <f xml:space="preserve"> IF(Calculations!C3376 = DefectTypeString,  Calculations!K3376, NA())</f>
        <v>#N/A</v>
      </c>
    </row>
    <row r="3377" spans="1:9" x14ac:dyDescent="0.25">
      <c r="A3377" s="8" t="str">
        <f>Calculations!A3377</f>
        <v/>
      </c>
      <c r="B3377" s="2" t="str">
        <f t="shared" si="57"/>
        <v/>
      </c>
      <c r="C3377" s="10" t="str">
        <f>IFERROR(Calculations!J3377,"")</f>
        <v/>
      </c>
      <c r="D3377" s="10" t="str">
        <f xml:space="preserve"> IF(OR(Calculations!C3377 = "",Calculations!C3377 = WorkTypeString),  IFERROR(Calculations!J3377,""), NA())</f>
        <v/>
      </c>
      <c r="E3377" s="10">
        <f t="array" ref="E3377">PERCENTILE(IF(ISERROR(D3377:D8376)=FALSE,D3377:D8376),CycleTimePercentile)</f>
        <v>0</v>
      </c>
      <c r="F3377" s="2" t="e">
        <f xml:space="preserve"> IF(Calculations!C3377 = DefectTypeString,  IFERROR(Calculations!J3377,""), NA())</f>
        <v>#N/A</v>
      </c>
      <c r="G3377" s="10">
        <f t="array" ref="G3377">PERCENTILE(IF(ISERROR(F3377:F8376)=FALSE,F3377:F8376),CycleTimePercentile)</f>
        <v>0</v>
      </c>
      <c r="H3377" s="2" t="e">
        <f ca="1" xml:space="preserve"> IF(OR(Calculations!C3377 = "",Calculations!C3377 = WorkTypeString),  Calculations!K3377, NA())</f>
        <v>#N/A</v>
      </c>
      <c r="I3377" s="2" t="e">
        <f xml:space="preserve"> IF(Calculations!C3377 = DefectTypeString,  Calculations!K3377, NA())</f>
        <v>#N/A</v>
      </c>
    </row>
    <row r="3378" spans="1:9" x14ac:dyDescent="0.25">
      <c r="A3378" s="8" t="str">
        <f>Calculations!A3378</f>
        <v/>
      </c>
      <c r="B3378" s="2" t="str">
        <f t="shared" si="57"/>
        <v/>
      </c>
      <c r="C3378" s="10" t="str">
        <f>IFERROR(Calculations!J3378,"")</f>
        <v/>
      </c>
      <c r="D3378" s="10" t="str">
        <f xml:space="preserve"> IF(OR(Calculations!C3378 = "",Calculations!C3378 = WorkTypeString),  IFERROR(Calculations!J3378,""), NA())</f>
        <v/>
      </c>
      <c r="E3378" s="10">
        <f t="array" ref="E3378">PERCENTILE(IF(ISERROR(D3378:D8377)=FALSE,D3378:D8377),CycleTimePercentile)</f>
        <v>0</v>
      </c>
      <c r="F3378" s="2" t="e">
        <f xml:space="preserve"> IF(Calculations!C3378 = DefectTypeString,  IFERROR(Calculations!J3378,""), NA())</f>
        <v>#N/A</v>
      </c>
      <c r="G3378" s="10">
        <f t="array" ref="G3378">PERCENTILE(IF(ISERROR(F3378:F8377)=FALSE,F3378:F8377),CycleTimePercentile)</f>
        <v>0</v>
      </c>
      <c r="H3378" s="2" t="e">
        <f ca="1" xml:space="preserve"> IF(OR(Calculations!C3378 = "",Calculations!C3378 = WorkTypeString),  Calculations!K3378, NA())</f>
        <v>#N/A</v>
      </c>
      <c r="I3378" s="2" t="e">
        <f xml:space="preserve"> IF(Calculations!C3378 = DefectTypeString,  Calculations!K3378, NA())</f>
        <v>#N/A</v>
      </c>
    </row>
    <row r="3379" spans="1:9" x14ac:dyDescent="0.25">
      <c r="A3379" s="8" t="str">
        <f>Calculations!A3379</f>
        <v/>
      </c>
      <c r="B3379" s="2" t="str">
        <f t="shared" si="57"/>
        <v/>
      </c>
      <c r="C3379" s="10" t="str">
        <f>IFERROR(Calculations!J3379,"")</f>
        <v/>
      </c>
      <c r="D3379" s="10" t="str">
        <f xml:space="preserve"> IF(OR(Calculations!C3379 = "",Calculations!C3379 = WorkTypeString),  IFERROR(Calculations!J3379,""), NA())</f>
        <v/>
      </c>
      <c r="E3379" s="10">
        <f t="array" ref="E3379">PERCENTILE(IF(ISERROR(D3379:D8378)=FALSE,D3379:D8378),CycleTimePercentile)</f>
        <v>0</v>
      </c>
      <c r="F3379" s="2" t="e">
        <f xml:space="preserve"> IF(Calculations!C3379 = DefectTypeString,  IFERROR(Calculations!J3379,""), NA())</f>
        <v>#N/A</v>
      </c>
      <c r="G3379" s="10">
        <f t="array" ref="G3379">PERCENTILE(IF(ISERROR(F3379:F8378)=FALSE,F3379:F8378),CycleTimePercentile)</f>
        <v>0</v>
      </c>
      <c r="H3379" s="2" t="e">
        <f ca="1" xml:space="preserve"> IF(OR(Calculations!C3379 = "",Calculations!C3379 = WorkTypeString),  Calculations!K3379, NA())</f>
        <v>#N/A</v>
      </c>
      <c r="I3379" s="2" t="e">
        <f xml:space="preserve"> IF(Calculations!C3379 = DefectTypeString,  Calculations!K3379, NA())</f>
        <v>#N/A</v>
      </c>
    </row>
    <row r="3380" spans="1:9" x14ac:dyDescent="0.25">
      <c r="A3380" s="8" t="str">
        <f>Calculations!A3380</f>
        <v/>
      </c>
      <c r="B3380" s="2" t="str">
        <f t="shared" si="57"/>
        <v/>
      </c>
      <c r="C3380" s="10" t="str">
        <f>IFERROR(Calculations!J3380,"")</f>
        <v/>
      </c>
      <c r="D3380" s="10" t="str">
        <f xml:space="preserve"> IF(OR(Calculations!C3380 = "",Calculations!C3380 = WorkTypeString),  IFERROR(Calculations!J3380,""), NA())</f>
        <v/>
      </c>
      <c r="E3380" s="10">
        <f t="array" ref="E3380">PERCENTILE(IF(ISERROR(D3380:D8379)=FALSE,D3380:D8379),CycleTimePercentile)</f>
        <v>0</v>
      </c>
      <c r="F3380" s="2" t="e">
        <f xml:space="preserve"> IF(Calculations!C3380 = DefectTypeString,  IFERROR(Calculations!J3380,""), NA())</f>
        <v>#N/A</v>
      </c>
      <c r="G3380" s="10">
        <f t="array" ref="G3380">PERCENTILE(IF(ISERROR(F3380:F8379)=FALSE,F3380:F8379),CycleTimePercentile)</f>
        <v>0</v>
      </c>
      <c r="H3380" s="2" t="e">
        <f ca="1" xml:space="preserve"> IF(OR(Calculations!C3380 = "",Calculations!C3380 = WorkTypeString),  Calculations!K3380, NA())</f>
        <v>#N/A</v>
      </c>
      <c r="I3380" s="2" t="e">
        <f xml:space="preserve"> IF(Calculations!C3380 = DefectTypeString,  Calculations!K3380, NA())</f>
        <v>#N/A</v>
      </c>
    </row>
    <row r="3381" spans="1:9" x14ac:dyDescent="0.25">
      <c r="A3381" s="8" t="str">
        <f>Calculations!A3381</f>
        <v/>
      </c>
      <c r="B3381" s="2" t="str">
        <f t="shared" si="57"/>
        <v/>
      </c>
      <c r="C3381" s="10" t="str">
        <f>IFERROR(Calculations!J3381,"")</f>
        <v/>
      </c>
      <c r="D3381" s="10" t="str">
        <f xml:space="preserve"> IF(OR(Calculations!C3381 = "",Calculations!C3381 = WorkTypeString),  IFERROR(Calculations!J3381,""), NA())</f>
        <v/>
      </c>
      <c r="E3381" s="10">
        <f t="array" ref="E3381">PERCENTILE(IF(ISERROR(D3381:D8380)=FALSE,D3381:D8380),CycleTimePercentile)</f>
        <v>0</v>
      </c>
      <c r="F3381" s="2" t="e">
        <f xml:space="preserve"> IF(Calculations!C3381 = DefectTypeString,  IFERROR(Calculations!J3381,""), NA())</f>
        <v>#N/A</v>
      </c>
      <c r="G3381" s="10">
        <f t="array" ref="G3381">PERCENTILE(IF(ISERROR(F3381:F8380)=FALSE,F3381:F8380),CycleTimePercentile)</f>
        <v>0</v>
      </c>
      <c r="H3381" s="2" t="e">
        <f ca="1" xml:space="preserve"> IF(OR(Calculations!C3381 = "",Calculations!C3381 = WorkTypeString),  Calculations!K3381, NA())</f>
        <v>#N/A</v>
      </c>
      <c r="I3381" s="2" t="e">
        <f xml:space="preserve"> IF(Calculations!C3381 = DefectTypeString,  Calculations!K3381, NA())</f>
        <v>#N/A</v>
      </c>
    </row>
    <row r="3382" spans="1:9" x14ac:dyDescent="0.25">
      <c r="A3382" s="8" t="str">
        <f>Calculations!A3382</f>
        <v/>
      </c>
      <c r="B3382" s="2" t="str">
        <f t="shared" si="57"/>
        <v/>
      </c>
      <c r="C3382" s="10" t="str">
        <f>IFERROR(Calculations!J3382,"")</f>
        <v/>
      </c>
      <c r="D3382" s="10" t="str">
        <f xml:space="preserve"> IF(OR(Calculations!C3382 = "",Calculations!C3382 = WorkTypeString),  IFERROR(Calculations!J3382,""), NA())</f>
        <v/>
      </c>
      <c r="E3382" s="10">
        <f t="array" ref="E3382">PERCENTILE(IF(ISERROR(D3382:D8381)=FALSE,D3382:D8381),CycleTimePercentile)</f>
        <v>0</v>
      </c>
      <c r="F3382" s="2" t="e">
        <f xml:space="preserve"> IF(Calculations!C3382 = DefectTypeString,  IFERROR(Calculations!J3382,""), NA())</f>
        <v>#N/A</v>
      </c>
      <c r="G3382" s="10">
        <f t="array" ref="G3382">PERCENTILE(IF(ISERROR(F3382:F8381)=FALSE,F3382:F8381),CycleTimePercentile)</f>
        <v>0</v>
      </c>
      <c r="H3382" s="2" t="e">
        <f ca="1" xml:space="preserve"> IF(OR(Calculations!C3382 = "",Calculations!C3382 = WorkTypeString),  Calculations!K3382, NA())</f>
        <v>#N/A</v>
      </c>
      <c r="I3382" s="2" t="e">
        <f xml:space="preserve"> IF(Calculations!C3382 = DefectTypeString,  Calculations!K3382, NA())</f>
        <v>#N/A</v>
      </c>
    </row>
    <row r="3383" spans="1:9" x14ac:dyDescent="0.25">
      <c r="A3383" s="8" t="str">
        <f>Calculations!A3383</f>
        <v/>
      </c>
      <c r="B3383" s="2" t="str">
        <f t="shared" si="57"/>
        <v/>
      </c>
      <c r="C3383" s="10" t="str">
        <f>IFERROR(Calculations!J3383,"")</f>
        <v/>
      </c>
      <c r="D3383" s="10" t="str">
        <f xml:space="preserve"> IF(OR(Calculations!C3383 = "",Calculations!C3383 = WorkTypeString),  IFERROR(Calculations!J3383,""), NA())</f>
        <v/>
      </c>
      <c r="E3383" s="10">
        <f t="array" ref="E3383">PERCENTILE(IF(ISERROR(D3383:D8382)=FALSE,D3383:D8382),CycleTimePercentile)</f>
        <v>0</v>
      </c>
      <c r="F3383" s="2" t="e">
        <f xml:space="preserve"> IF(Calculations!C3383 = DefectTypeString,  IFERROR(Calculations!J3383,""), NA())</f>
        <v>#N/A</v>
      </c>
      <c r="G3383" s="10">
        <f t="array" ref="G3383">PERCENTILE(IF(ISERROR(F3383:F8382)=FALSE,F3383:F8382),CycleTimePercentile)</f>
        <v>0</v>
      </c>
      <c r="H3383" s="2" t="e">
        <f ca="1" xml:space="preserve"> IF(OR(Calculations!C3383 = "",Calculations!C3383 = WorkTypeString),  Calculations!K3383, NA())</f>
        <v>#N/A</v>
      </c>
      <c r="I3383" s="2" t="e">
        <f xml:space="preserve"> IF(Calculations!C3383 = DefectTypeString,  Calculations!K3383, NA())</f>
        <v>#N/A</v>
      </c>
    </row>
    <row r="3384" spans="1:9" x14ac:dyDescent="0.25">
      <c r="A3384" s="8" t="str">
        <f>Calculations!A3384</f>
        <v/>
      </c>
      <c r="B3384" s="2" t="str">
        <f t="shared" si="57"/>
        <v/>
      </c>
      <c r="C3384" s="10" t="str">
        <f>IFERROR(Calculations!J3384,"")</f>
        <v/>
      </c>
      <c r="D3384" s="10" t="str">
        <f xml:space="preserve"> IF(OR(Calculations!C3384 = "",Calculations!C3384 = WorkTypeString),  IFERROR(Calculations!J3384,""), NA())</f>
        <v/>
      </c>
      <c r="E3384" s="10">
        <f t="array" ref="E3384">PERCENTILE(IF(ISERROR(D3384:D8383)=FALSE,D3384:D8383),CycleTimePercentile)</f>
        <v>0</v>
      </c>
      <c r="F3384" s="2" t="e">
        <f xml:space="preserve"> IF(Calculations!C3384 = DefectTypeString,  IFERROR(Calculations!J3384,""), NA())</f>
        <v>#N/A</v>
      </c>
      <c r="G3384" s="10">
        <f t="array" ref="G3384">PERCENTILE(IF(ISERROR(F3384:F8383)=FALSE,F3384:F8383),CycleTimePercentile)</f>
        <v>0</v>
      </c>
      <c r="H3384" s="2" t="e">
        <f ca="1" xml:space="preserve"> IF(OR(Calculations!C3384 = "",Calculations!C3384 = WorkTypeString),  Calculations!K3384, NA())</f>
        <v>#N/A</v>
      </c>
      <c r="I3384" s="2" t="e">
        <f xml:space="preserve"> IF(Calculations!C3384 = DefectTypeString,  Calculations!K3384, NA())</f>
        <v>#N/A</v>
      </c>
    </row>
    <row r="3385" spans="1:9" x14ac:dyDescent="0.25">
      <c r="A3385" s="8" t="str">
        <f>Calculations!A3385</f>
        <v/>
      </c>
      <c r="B3385" s="2" t="str">
        <f t="shared" si="57"/>
        <v/>
      </c>
      <c r="C3385" s="10" t="str">
        <f>IFERROR(Calculations!J3385,"")</f>
        <v/>
      </c>
      <c r="D3385" s="10" t="str">
        <f xml:space="preserve"> IF(OR(Calculations!C3385 = "",Calculations!C3385 = WorkTypeString),  IFERROR(Calculations!J3385,""), NA())</f>
        <v/>
      </c>
      <c r="E3385" s="10">
        <f t="array" ref="E3385">PERCENTILE(IF(ISERROR(D3385:D8384)=FALSE,D3385:D8384),CycleTimePercentile)</f>
        <v>0</v>
      </c>
      <c r="F3385" s="2" t="e">
        <f xml:space="preserve"> IF(Calculations!C3385 = DefectTypeString,  IFERROR(Calculations!J3385,""), NA())</f>
        <v>#N/A</v>
      </c>
      <c r="G3385" s="10">
        <f t="array" ref="G3385">PERCENTILE(IF(ISERROR(F3385:F8384)=FALSE,F3385:F8384),CycleTimePercentile)</f>
        <v>0</v>
      </c>
      <c r="H3385" s="2" t="e">
        <f ca="1" xml:space="preserve"> IF(OR(Calculations!C3385 = "",Calculations!C3385 = WorkTypeString),  Calculations!K3385, NA())</f>
        <v>#N/A</v>
      </c>
      <c r="I3385" s="2" t="e">
        <f xml:space="preserve"> IF(Calculations!C3385 = DefectTypeString,  Calculations!K3385, NA())</f>
        <v>#N/A</v>
      </c>
    </row>
    <row r="3386" spans="1:9" x14ac:dyDescent="0.25">
      <c r="A3386" s="8" t="str">
        <f>Calculations!A3386</f>
        <v/>
      </c>
      <c r="B3386" s="2" t="str">
        <f t="shared" si="57"/>
        <v/>
      </c>
      <c r="C3386" s="10" t="str">
        <f>IFERROR(Calculations!J3386,"")</f>
        <v/>
      </c>
      <c r="D3386" s="10" t="str">
        <f xml:space="preserve"> IF(OR(Calculations!C3386 = "",Calculations!C3386 = WorkTypeString),  IFERROR(Calculations!J3386,""), NA())</f>
        <v/>
      </c>
      <c r="E3386" s="10">
        <f t="array" ref="E3386">PERCENTILE(IF(ISERROR(D3386:D8385)=FALSE,D3386:D8385),CycleTimePercentile)</f>
        <v>0</v>
      </c>
      <c r="F3386" s="2" t="e">
        <f xml:space="preserve"> IF(Calculations!C3386 = DefectTypeString,  IFERROR(Calculations!J3386,""), NA())</f>
        <v>#N/A</v>
      </c>
      <c r="G3386" s="10">
        <f t="array" ref="G3386">PERCENTILE(IF(ISERROR(F3386:F8385)=FALSE,F3386:F8385),CycleTimePercentile)</f>
        <v>0</v>
      </c>
      <c r="H3386" s="2" t="e">
        <f ca="1" xml:space="preserve"> IF(OR(Calculations!C3386 = "",Calculations!C3386 = WorkTypeString),  Calculations!K3386, NA())</f>
        <v>#N/A</v>
      </c>
      <c r="I3386" s="2" t="e">
        <f xml:space="preserve"> IF(Calculations!C3386 = DefectTypeString,  Calculations!K3386, NA())</f>
        <v>#N/A</v>
      </c>
    </row>
    <row r="3387" spans="1:9" x14ac:dyDescent="0.25">
      <c r="A3387" s="8" t="str">
        <f>Calculations!A3387</f>
        <v/>
      </c>
      <c r="B3387" s="2" t="str">
        <f t="shared" si="57"/>
        <v/>
      </c>
      <c r="C3387" s="10" t="str">
        <f>IFERROR(Calculations!J3387,"")</f>
        <v/>
      </c>
      <c r="D3387" s="10" t="str">
        <f xml:space="preserve"> IF(OR(Calculations!C3387 = "",Calculations!C3387 = WorkTypeString),  IFERROR(Calculations!J3387,""), NA())</f>
        <v/>
      </c>
      <c r="E3387" s="10">
        <f t="array" ref="E3387">PERCENTILE(IF(ISERROR(D3387:D8386)=FALSE,D3387:D8386),CycleTimePercentile)</f>
        <v>0</v>
      </c>
      <c r="F3387" s="2" t="e">
        <f xml:space="preserve"> IF(Calculations!C3387 = DefectTypeString,  IFERROR(Calculations!J3387,""), NA())</f>
        <v>#N/A</v>
      </c>
      <c r="G3387" s="10">
        <f t="array" ref="G3387">PERCENTILE(IF(ISERROR(F3387:F8386)=FALSE,F3387:F8386),CycleTimePercentile)</f>
        <v>0</v>
      </c>
      <c r="H3387" s="2" t="e">
        <f ca="1" xml:space="preserve"> IF(OR(Calculations!C3387 = "",Calculations!C3387 = WorkTypeString),  Calculations!K3387, NA())</f>
        <v>#N/A</v>
      </c>
      <c r="I3387" s="2" t="e">
        <f xml:space="preserve"> IF(Calculations!C3387 = DefectTypeString,  Calculations!K3387, NA())</f>
        <v>#N/A</v>
      </c>
    </row>
    <row r="3388" spans="1:9" x14ac:dyDescent="0.25">
      <c r="A3388" s="8" t="str">
        <f>Calculations!A3388</f>
        <v/>
      </c>
      <c r="B3388" s="2" t="str">
        <f t="shared" si="57"/>
        <v/>
      </c>
      <c r="C3388" s="10" t="str">
        <f>IFERROR(Calculations!J3388,"")</f>
        <v/>
      </c>
      <c r="D3388" s="10" t="str">
        <f xml:space="preserve"> IF(OR(Calculations!C3388 = "",Calculations!C3388 = WorkTypeString),  IFERROR(Calculations!J3388,""), NA())</f>
        <v/>
      </c>
      <c r="E3388" s="10">
        <f t="array" ref="E3388">PERCENTILE(IF(ISERROR(D3388:D8387)=FALSE,D3388:D8387),CycleTimePercentile)</f>
        <v>0</v>
      </c>
      <c r="F3388" s="2" t="e">
        <f xml:space="preserve"> IF(Calculations!C3388 = DefectTypeString,  IFERROR(Calculations!J3388,""), NA())</f>
        <v>#N/A</v>
      </c>
      <c r="G3388" s="10">
        <f t="array" ref="G3388">PERCENTILE(IF(ISERROR(F3388:F8387)=FALSE,F3388:F8387),CycleTimePercentile)</f>
        <v>0</v>
      </c>
      <c r="H3388" s="2" t="e">
        <f ca="1" xml:space="preserve"> IF(OR(Calculations!C3388 = "",Calculations!C3388 = WorkTypeString),  Calculations!K3388, NA())</f>
        <v>#N/A</v>
      </c>
      <c r="I3388" s="2" t="e">
        <f xml:space="preserve"> IF(Calculations!C3388 = DefectTypeString,  Calculations!K3388, NA())</f>
        <v>#N/A</v>
      </c>
    </row>
    <row r="3389" spans="1:9" x14ac:dyDescent="0.25">
      <c r="A3389" s="8" t="str">
        <f>Calculations!A3389</f>
        <v/>
      </c>
      <c r="B3389" s="2" t="str">
        <f t="shared" si="57"/>
        <v/>
      </c>
      <c r="C3389" s="10" t="str">
        <f>IFERROR(Calculations!J3389,"")</f>
        <v/>
      </c>
      <c r="D3389" s="10" t="str">
        <f xml:space="preserve"> IF(OR(Calculations!C3389 = "",Calculations!C3389 = WorkTypeString),  IFERROR(Calculations!J3389,""), NA())</f>
        <v/>
      </c>
      <c r="E3389" s="10">
        <f t="array" ref="E3389">PERCENTILE(IF(ISERROR(D3389:D8388)=FALSE,D3389:D8388),CycleTimePercentile)</f>
        <v>0</v>
      </c>
      <c r="F3389" s="2" t="e">
        <f xml:space="preserve"> IF(Calculations!C3389 = DefectTypeString,  IFERROR(Calculations!J3389,""), NA())</f>
        <v>#N/A</v>
      </c>
      <c r="G3389" s="10">
        <f t="array" ref="G3389">PERCENTILE(IF(ISERROR(F3389:F8388)=FALSE,F3389:F8388),CycleTimePercentile)</f>
        <v>0</v>
      </c>
      <c r="H3389" s="2" t="e">
        <f ca="1" xml:space="preserve"> IF(OR(Calculations!C3389 = "",Calculations!C3389 = WorkTypeString),  Calculations!K3389, NA())</f>
        <v>#N/A</v>
      </c>
      <c r="I3389" s="2" t="e">
        <f xml:space="preserve"> IF(Calculations!C3389 = DefectTypeString,  Calculations!K3389, NA())</f>
        <v>#N/A</v>
      </c>
    </row>
    <row r="3390" spans="1:9" x14ac:dyDescent="0.25">
      <c r="A3390" s="8" t="str">
        <f>Calculations!A3390</f>
        <v/>
      </c>
      <c r="B3390" s="2" t="str">
        <f t="shared" si="57"/>
        <v/>
      </c>
      <c r="C3390" s="10" t="str">
        <f>IFERROR(Calculations!J3390,"")</f>
        <v/>
      </c>
      <c r="D3390" s="10" t="str">
        <f xml:space="preserve"> IF(OR(Calculations!C3390 = "",Calculations!C3390 = WorkTypeString),  IFERROR(Calculations!J3390,""), NA())</f>
        <v/>
      </c>
      <c r="E3390" s="10">
        <f t="array" ref="E3390">PERCENTILE(IF(ISERROR(D3390:D8389)=FALSE,D3390:D8389),CycleTimePercentile)</f>
        <v>0</v>
      </c>
      <c r="F3390" s="2" t="e">
        <f xml:space="preserve"> IF(Calculations!C3390 = DefectTypeString,  IFERROR(Calculations!J3390,""), NA())</f>
        <v>#N/A</v>
      </c>
      <c r="G3390" s="10">
        <f t="array" ref="G3390">PERCENTILE(IF(ISERROR(F3390:F8389)=FALSE,F3390:F8389),CycleTimePercentile)</f>
        <v>0</v>
      </c>
      <c r="H3390" s="2" t="e">
        <f ca="1" xml:space="preserve"> IF(OR(Calculations!C3390 = "",Calculations!C3390 = WorkTypeString),  Calculations!K3390, NA())</f>
        <v>#N/A</v>
      </c>
      <c r="I3390" s="2" t="e">
        <f xml:space="preserve"> IF(Calculations!C3390 = DefectTypeString,  Calculations!K3390, NA())</f>
        <v>#N/A</v>
      </c>
    </row>
    <row r="3391" spans="1:9" x14ac:dyDescent="0.25">
      <c r="A3391" s="8" t="str">
        <f>Calculations!A3391</f>
        <v/>
      </c>
      <c r="B3391" s="2" t="str">
        <f t="shared" si="57"/>
        <v/>
      </c>
      <c r="C3391" s="10" t="str">
        <f>IFERROR(Calculations!J3391,"")</f>
        <v/>
      </c>
      <c r="D3391" s="10" t="str">
        <f xml:space="preserve"> IF(OR(Calculations!C3391 = "",Calculations!C3391 = WorkTypeString),  IFERROR(Calculations!J3391,""), NA())</f>
        <v/>
      </c>
      <c r="E3391" s="10">
        <f t="array" ref="E3391">PERCENTILE(IF(ISERROR(D3391:D8390)=FALSE,D3391:D8390),CycleTimePercentile)</f>
        <v>0</v>
      </c>
      <c r="F3391" s="2" t="e">
        <f xml:space="preserve"> IF(Calculations!C3391 = DefectTypeString,  IFERROR(Calculations!J3391,""), NA())</f>
        <v>#N/A</v>
      </c>
      <c r="G3391" s="10">
        <f t="array" ref="G3391">PERCENTILE(IF(ISERROR(F3391:F8390)=FALSE,F3391:F8390),CycleTimePercentile)</f>
        <v>0</v>
      </c>
      <c r="H3391" s="2" t="e">
        <f ca="1" xml:space="preserve"> IF(OR(Calculations!C3391 = "",Calculations!C3391 = WorkTypeString),  Calculations!K3391, NA())</f>
        <v>#N/A</v>
      </c>
      <c r="I3391" s="2" t="e">
        <f xml:space="preserve"> IF(Calculations!C3391 = DefectTypeString,  Calculations!K3391, NA())</f>
        <v>#N/A</v>
      </c>
    </row>
    <row r="3392" spans="1:9" x14ac:dyDescent="0.25">
      <c r="A3392" s="8" t="str">
        <f>Calculations!A3392</f>
        <v/>
      </c>
      <c r="B3392" s="2" t="str">
        <f t="shared" si="57"/>
        <v/>
      </c>
      <c r="C3392" s="10" t="str">
        <f>IFERROR(Calculations!J3392,"")</f>
        <v/>
      </c>
      <c r="D3392" s="10" t="str">
        <f xml:space="preserve"> IF(OR(Calculations!C3392 = "",Calculations!C3392 = WorkTypeString),  IFERROR(Calculations!J3392,""), NA())</f>
        <v/>
      </c>
      <c r="E3392" s="10">
        <f t="array" ref="E3392">PERCENTILE(IF(ISERROR(D3392:D8391)=FALSE,D3392:D8391),CycleTimePercentile)</f>
        <v>0</v>
      </c>
      <c r="F3392" s="2" t="e">
        <f xml:space="preserve"> IF(Calculations!C3392 = DefectTypeString,  IFERROR(Calculations!J3392,""), NA())</f>
        <v>#N/A</v>
      </c>
      <c r="G3392" s="10">
        <f t="array" ref="G3392">PERCENTILE(IF(ISERROR(F3392:F8391)=FALSE,F3392:F8391),CycleTimePercentile)</f>
        <v>0</v>
      </c>
      <c r="H3392" s="2" t="e">
        <f ca="1" xml:space="preserve"> IF(OR(Calculations!C3392 = "",Calculations!C3392 = WorkTypeString),  Calculations!K3392, NA())</f>
        <v>#N/A</v>
      </c>
      <c r="I3392" s="2" t="e">
        <f xml:space="preserve"> IF(Calculations!C3392 = DefectTypeString,  Calculations!K3392, NA())</f>
        <v>#N/A</v>
      </c>
    </row>
    <row r="3393" spans="1:9" x14ac:dyDescent="0.25">
      <c r="A3393" s="8" t="str">
        <f>Calculations!A3393</f>
        <v/>
      </c>
      <c r="B3393" s="2" t="str">
        <f t="shared" si="57"/>
        <v/>
      </c>
      <c r="C3393" s="10" t="str">
        <f>IFERROR(Calculations!J3393,"")</f>
        <v/>
      </c>
      <c r="D3393" s="10" t="str">
        <f xml:space="preserve"> IF(OR(Calculations!C3393 = "",Calculations!C3393 = WorkTypeString),  IFERROR(Calculations!J3393,""), NA())</f>
        <v/>
      </c>
      <c r="E3393" s="10">
        <f t="array" ref="E3393">PERCENTILE(IF(ISERROR(D3393:D8392)=FALSE,D3393:D8392),CycleTimePercentile)</f>
        <v>0</v>
      </c>
      <c r="F3393" s="2" t="e">
        <f xml:space="preserve"> IF(Calculations!C3393 = DefectTypeString,  IFERROR(Calculations!J3393,""), NA())</f>
        <v>#N/A</v>
      </c>
      <c r="G3393" s="10">
        <f t="array" ref="G3393">PERCENTILE(IF(ISERROR(F3393:F8392)=FALSE,F3393:F8392),CycleTimePercentile)</f>
        <v>0</v>
      </c>
      <c r="H3393" s="2" t="e">
        <f ca="1" xml:space="preserve"> IF(OR(Calculations!C3393 = "",Calculations!C3393 = WorkTypeString),  Calculations!K3393, NA())</f>
        <v>#N/A</v>
      </c>
      <c r="I3393" s="2" t="e">
        <f xml:space="preserve"> IF(Calculations!C3393 = DefectTypeString,  Calculations!K3393, NA())</f>
        <v>#N/A</v>
      </c>
    </row>
    <row r="3394" spans="1:9" x14ac:dyDescent="0.25">
      <c r="A3394" s="8" t="str">
        <f>Calculations!A3394</f>
        <v/>
      </c>
      <c r="B3394" s="2" t="str">
        <f t="shared" si="57"/>
        <v/>
      </c>
      <c r="C3394" s="10" t="str">
        <f>IFERROR(Calculations!J3394,"")</f>
        <v/>
      </c>
      <c r="D3394" s="10" t="str">
        <f xml:space="preserve"> IF(OR(Calculations!C3394 = "",Calculations!C3394 = WorkTypeString),  IFERROR(Calculations!J3394,""), NA())</f>
        <v/>
      </c>
      <c r="E3394" s="10">
        <f t="array" ref="E3394">PERCENTILE(IF(ISERROR(D3394:D8393)=FALSE,D3394:D8393),CycleTimePercentile)</f>
        <v>0</v>
      </c>
      <c r="F3394" s="2" t="e">
        <f xml:space="preserve"> IF(Calculations!C3394 = DefectTypeString,  IFERROR(Calculations!J3394,""), NA())</f>
        <v>#N/A</v>
      </c>
      <c r="G3394" s="10">
        <f t="array" ref="G3394">PERCENTILE(IF(ISERROR(F3394:F8393)=FALSE,F3394:F8393),CycleTimePercentile)</f>
        <v>0</v>
      </c>
      <c r="H3394" s="2" t="e">
        <f ca="1" xml:space="preserve"> IF(OR(Calculations!C3394 = "",Calculations!C3394 = WorkTypeString),  Calculations!K3394, NA())</f>
        <v>#N/A</v>
      </c>
      <c r="I3394" s="2" t="e">
        <f xml:space="preserve"> IF(Calculations!C3394 = DefectTypeString,  Calculations!K3394, NA())</f>
        <v>#N/A</v>
      </c>
    </row>
    <row r="3395" spans="1:9" x14ac:dyDescent="0.25">
      <c r="A3395" s="8" t="str">
        <f>Calculations!A3395</f>
        <v/>
      </c>
      <c r="B3395" s="2" t="str">
        <f t="shared" ref="B3395:B3458" si="58">IF(ISNUMBER(A3395),YEAR(A3395)&amp;"-"&amp;TEXT(MONTH(A3395),"00")&amp;"-"&amp;TEXT(DAY(A3395),"00")&amp;"-"&amp;TEXT(HOUR(A3395),"00"),"")</f>
        <v/>
      </c>
      <c r="C3395" s="10" t="str">
        <f>IFERROR(Calculations!J3395,"")</f>
        <v/>
      </c>
      <c r="D3395" s="10" t="str">
        <f xml:space="preserve"> IF(OR(Calculations!C3395 = "",Calculations!C3395 = WorkTypeString),  IFERROR(Calculations!J3395,""), NA())</f>
        <v/>
      </c>
      <c r="E3395" s="10">
        <f t="array" ref="E3395">PERCENTILE(IF(ISERROR(D3395:D8394)=FALSE,D3395:D8394),CycleTimePercentile)</f>
        <v>0</v>
      </c>
      <c r="F3395" s="2" t="e">
        <f xml:space="preserve"> IF(Calculations!C3395 = DefectTypeString,  IFERROR(Calculations!J3395,""), NA())</f>
        <v>#N/A</v>
      </c>
      <c r="G3395" s="10">
        <f t="array" ref="G3395">PERCENTILE(IF(ISERROR(F3395:F8394)=FALSE,F3395:F8394),CycleTimePercentile)</f>
        <v>0</v>
      </c>
      <c r="H3395" s="2" t="e">
        <f ca="1" xml:space="preserve"> IF(OR(Calculations!C3395 = "",Calculations!C3395 = WorkTypeString),  Calculations!K3395, NA())</f>
        <v>#N/A</v>
      </c>
      <c r="I3395" s="2" t="e">
        <f xml:space="preserve"> IF(Calculations!C3395 = DefectTypeString,  Calculations!K3395, NA())</f>
        <v>#N/A</v>
      </c>
    </row>
    <row r="3396" spans="1:9" x14ac:dyDescent="0.25">
      <c r="A3396" s="8" t="str">
        <f>Calculations!A3396</f>
        <v/>
      </c>
      <c r="B3396" s="2" t="str">
        <f t="shared" si="58"/>
        <v/>
      </c>
      <c r="C3396" s="10" t="str">
        <f>IFERROR(Calculations!J3396,"")</f>
        <v/>
      </c>
      <c r="D3396" s="10" t="str">
        <f xml:space="preserve"> IF(OR(Calculations!C3396 = "",Calculations!C3396 = WorkTypeString),  IFERROR(Calculations!J3396,""), NA())</f>
        <v/>
      </c>
      <c r="E3396" s="10">
        <f t="array" ref="E3396">PERCENTILE(IF(ISERROR(D3396:D8395)=FALSE,D3396:D8395),CycleTimePercentile)</f>
        <v>0</v>
      </c>
      <c r="F3396" s="2" t="e">
        <f xml:space="preserve"> IF(Calculations!C3396 = DefectTypeString,  IFERROR(Calculations!J3396,""), NA())</f>
        <v>#N/A</v>
      </c>
      <c r="G3396" s="10">
        <f t="array" ref="G3396">PERCENTILE(IF(ISERROR(F3396:F8395)=FALSE,F3396:F8395),CycleTimePercentile)</f>
        <v>0</v>
      </c>
      <c r="H3396" s="2" t="e">
        <f ca="1" xml:space="preserve"> IF(OR(Calculations!C3396 = "",Calculations!C3396 = WorkTypeString),  Calculations!K3396, NA())</f>
        <v>#N/A</v>
      </c>
      <c r="I3396" s="2" t="e">
        <f xml:space="preserve"> IF(Calculations!C3396 = DefectTypeString,  Calculations!K3396, NA())</f>
        <v>#N/A</v>
      </c>
    </row>
    <row r="3397" spans="1:9" x14ac:dyDescent="0.25">
      <c r="A3397" s="8" t="str">
        <f>Calculations!A3397</f>
        <v/>
      </c>
      <c r="B3397" s="2" t="str">
        <f t="shared" si="58"/>
        <v/>
      </c>
      <c r="C3397" s="10" t="str">
        <f>IFERROR(Calculations!J3397,"")</f>
        <v/>
      </c>
      <c r="D3397" s="10" t="str">
        <f xml:space="preserve"> IF(OR(Calculations!C3397 = "",Calculations!C3397 = WorkTypeString),  IFERROR(Calculations!J3397,""), NA())</f>
        <v/>
      </c>
      <c r="E3397" s="10">
        <f t="array" ref="E3397">PERCENTILE(IF(ISERROR(D3397:D8396)=FALSE,D3397:D8396),CycleTimePercentile)</f>
        <v>0</v>
      </c>
      <c r="F3397" s="2" t="e">
        <f xml:space="preserve"> IF(Calculations!C3397 = DefectTypeString,  IFERROR(Calculations!J3397,""), NA())</f>
        <v>#N/A</v>
      </c>
      <c r="G3397" s="10">
        <f t="array" ref="G3397">PERCENTILE(IF(ISERROR(F3397:F8396)=FALSE,F3397:F8396),CycleTimePercentile)</f>
        <v>0</v>
      </c>
      <c r="H3397" s="2" t="e">
        <f ca="1" xml:space="preserve"> IF(OR(Calculations!C3397 = "",Calculations!C3397 = WorkTypeString),  Calculations!K3397, NA())</f>
        <v>#N/A</v>
      </c>
      <c r="I3397" s="2" t="e">
        <f xml:space="preserve"> IF(Calculations!C3397 = DefectTypeString,  Calculations!K3397, NA())</f>
        <v>#N/A</v>
      </c>
    </row>
    <row r="3398" spans="1:9" x14ac:dyDescent="0.25">
      <c r="A3398" s="8" t="str">
        <f>Calculations!A3398</f>
        <v/>
      </c>
      <c r="B3398" s="2" t="str">
        <f t="shared" si="58"/>
        <v/>
      </c>
      <c r="C3398" s="10" t="str">
        <f>IFERROR(Calculations!J3398,"")</f>
        <v/>
      </c>
      <c r="D3398" s="10" t="str">
        <f xml:space="preserve"> IF(OR(Calculations!C3398 = "",Calculations!C3398 = WorkTypeString),  IFERROR(Calculations!J3398,""), NA())</f>
        <v/>
      </c>
      <c r="E3398" s="10">
        <f t="array" ref="E3398">PERCENTILE(IF(ISERROR(D3398:D8397)=FALSE,D3398:D8397),CycleTimePercentile)</f>
        <v>0</v>
      </c>
      <c r="F3398" s="2" t="e">
        <f xml:space="preserve"> IF(Calculations!C3398 = DefectTypeString,  IFERROR(Calculations!J3398,""), NA())</f>
        <v>#N/A</v>
      </c>
      <c r="G3398" s="10">
        <f t="array" ref="G3398">PERCENTILE(IF(ISERROR(F3398:F8397)=FALSE,F3398:F8397),CycleTimePercentile)</f>
        <v>0</v>
      </c>
      <c r="H3398" s="2" t="e">
        <f ca="1" xml:space="preserve"> IF(OR(Calculations!C3398 = "",Calculations!C3398 = WorkTypeString),  Calculations!K3398, NA())</f>
        <v>#N/A</v>
      </c>
      <c r="I3398" s="2" t="e">
        <f xml:space="preserve"> IF(Calculations!C3398 = DefectTypeString,  Calculations!K3398, NA())</f>
        <v>#N/A</v>
      </c>
    </row>
    <row r="3399" spans="1:9" x14ac:dyDescent="0.25">
      <c r="A3399" s="8" t="str">
        <f>Calculations!A3399</f>
        <v/>
      </c>
      <c r="B3399" s="2" t="str">
        <f t="shared" si="58"/>
        <v/>
      </c>
      <c r="C3399" s="10" t="str">
        <f>IFERROR(Calculations!J3399,"")</f>
        <v/>
      </c>
      <c r="D3399" s="10" t="str">
        <f xml:space="preserve"> IF(OR(Calculations!C3399 = "",Calculations!C3399 = WorkTypeString),  IFERROR(Calculations!J3399,""), NA())</f>
        <v/>
      </c>
      <c r="E3399" s="10">
        <f t="array" ref="E3399">PERCENTILE(IF(ISERROR(D3399:D8398)=FALSE,D3399:D8398),CycleTimePercentile)</f>
        <v>0</v>
      </c>
      <c r="F3399" s="2" t="e">
        <f xml:space="preserve"> IF(Calculations!C3399 = DefectTypeString,  IFERROR(Calculations!J3399,""), NA())</f>
        <v>#N/A</v>
      </c>
      <c r="G3399" s="10">
        <f t="array" ref="G3399">PERCENTILE(IF(ISERROR(F3399:F8398)=FALSE,F3399:F8398),CycleTimePercentile)</f>
        <v>0</v>
      </c>
      <c r="H3399" s="2" t="e">
        <f ca="1" xml:space="preserve"> IF(OR(Calculations!C3399 = "",Calculations!C3399 = WorkTypeString),  Calculations!K3399, NA())</f>
        <v>#N/A</v>
      </c>
      <c r="I3399" s="2" t="e">
        <f xml:space="preserve"> IF(Calculations!C3399 = DefectTypeString,  Calculations!K3399, NA())</f>
        <v>#N/A</v>
      </c>
    </row>
    <row r="3400" spans="1:9" x14ac:dyDescent="0.25">
      <c r="A3400" s="8" t="str">
        <f>Calculations!A3400</f>
        <v/>
      </c>
      <c r="B3400" s="2" t="str">
        <f t="shared" si="58"/>
        <v/>
      </c>
      <c r="C3400" s="10" t="str">
        <f>IFERROR(Calculations!J3400,"")</f>
        <v/>
      </c>
      <c r="D3400" s="10" t="str">
        <f xml:space="preserve"> IF(OR(Calculations!C3400 = "",Calculations!C3400 = WorkTypeString),  IFERROR(Calculations!J3400,""), NA())</f>
        <v/>
      </c>
      <c r="E3400" s="10">
        <f t="array" ref="E3400">PERCENTILE(IF(ISERROR(D3400:D8399)=FALSE,D3400:D8399),CycleTimePercentile)</f>
        <v>0</v>
      </c>
      <c r="F3400" s="2" t="e">
        <f xml:space="preserve"> IF(Calculations!C3400 = DefectTypeString,  IFERROR(Calculations!J3400,""), NA())</f>
        <v>#N/A</v>
      </c>
      <c r="G3400" s="10">
        <f t="array" ref="G3400">PERCENTILE(IF(ISERROR(F3400:F8399)=FALSE,F3400:F8399),CycleTimePercentile)</f>
        <v>0</v>
      </c>
      <c r="H3400" s="2" t="e">
        <f ca="1" xml:space="preserve"> IF(OR(Calculations!C3400 = "",Calculations!C3400 = WorkTypeString),  Calculations!K3400, NA())</f>
        <v>#N/A</v>
      </c>
      <c r="I3400" s="2" t="e">
        <f xml:space="preserve"> IF(Calculations!C3400 = DefectTypeString,  Calculations!K3400, NA())</f>
        <v>#N/A</v>
      </c>
    </row>
    <row r="3401" spans="1:9" x14ac:dyDescent="0.25">
      <c r="A3401" s="8" t="str">
        <f>Calculations!A3401</f>
        <v/>
      </c>
      <c r="B3401" s="2" t="str">
        <f t="shared" si="58"/>
        <v/>
      </c>
      <c r="C3401" s="10" t="str">
        <f>IFERROR(Calculations!J3401,"")</f>
        <v/>
      </c>
      <c r="D3401" s="10" t="str">
        <f xml:space="preserve"> IF(OR(Calculations!C3401 = "",Calculations!C3401 = WorkTypeString),  IFERROR(Calculations!J3401,""), NA())</f>
        <v/>
      </c>
      <c r="E3401" s="10">
        <f t="array" ref="E3401">PERCENTILE(IF(ISERROR(D3401:D8400)=FALSE,D3401:D8400),CycleTimePercentile)</f>
        <v>0</v>
      </c>
      <c r="F3401" s="2" t="e">
        <f xml:space="preserve"> IF(Calculations!C3401 = DefectTypeString,  IFERROR(Calculations!J3401,""), NA())</f>
        <v>#N/A</v>
      </c>
      <c r="G3401" s="10">
        <f t="array" ref="G3401">PERCENTILE(IF(ISERROR(F3401:F8400)=FALSE,F3401:F8400),CycleTimePercentile)</f>
        <v>0</v>
      </c>
      <c r="H3401" s="2" t="e">
        <f ca="1" xml:space="preserve"> IF(OR(Calculations!C3401 = "",Calculations!C3401 = WorkTypeString),  Calculations!K3401, NA())</f>
        <v>#N/A</v>
      </c>
      <c r="I3401" s="2" t="e">
        <f xml:space="preserve"> IF(Calculations!C3401 = DefectTypeString,  Calculations!K3401, NA())</f>
        <v>#N/A</v>
      </c>
    </row>
    <row r="3402" spans="1:9" x14ac:dyDescent="0.25">
      <c r="A3402" s="8" t="str">
        <f>Calculations!A3402</f>
        <v/>
      </c>
      <c r="B3402" s="2" t="str">
        <f t="shared" si="58"/>
        <v/>
      </c>
      <c r="C3402" s="10" t="str">
        <f>IFERROR(Calculations!J3402,"")</f>
        <v/>
      </c>
      <c r="D3402" s="10" t="str">
        <f xml:space="preserve"> IF(OR(Calculations!C3402 = "",Calculations!C3402 = WorkTypeString),  IFERROR(Calculations!J3402,""), NA())</f>
        <v/>
      </c>
      <c r="E3402" s="10">
        <f t="array" ref="E3402">PERCENTILE(IF(ISERROR(D3402:D8401)=FALSE,D3402:D8401),CycleTimePercentile)</f>
        <v>0</v>
      </c>
      <c r="F3402" s="2" t="e">
        <f xml:space="preserve"> IF(Calculations!C3402 = DefectTypeString,  IFERROR(Calculations!J3402,""), NA())</f>
        <v>#N/A</v>
      </c>
      <c r="G3402" s="10">
        <f t="array" ref="G3402">PERCENTILE(IF(ISERROR(F3402:F8401)=FALSE,F3402:F8401),CycleTimePercentile)</f>
        <v>0</v>
      </c>
      <c r="H3402" s="2" t="e">
        <f ca="1" xml:space="preserve"> IF(OR(Calculations!C3402 = "",Calculations!C3402 = WorkTypeString),  Calculations!K3402, NA())</f>
        <v>#N/A</v>
      </c>
      <c r="I3402" s="2" t="e">
        <f xml:space="preserve"> IF(Calculations!C3402 = DefectTypeString,  Calculations!K3402, NA())</f>
        <v>#N/A</v>
      </c>
    </row>
    <row r="3403" spans="1:9" x14ac:dyDescent="0.25">
      <c r="A3403" s="8" t="str">
        <f>Calculations!A3403</f>
        <v/>
      </c>
      <c r="B3403" s="2" t="str">
        <f t="shared" si="58"/>
        <v/>
      </c>
      <c r="C3403" s="10" t="str">
        <f>IFERROR(Calculations!J3403,"")</f>
        <v/>
      </c>
      <c r="D3403" s="10" t="str">
        <f xml:space="preserve"> IF(OR(Calculations!C3403 = "",Calculations!C3403 = WorkTypeString),  IFERROR(Calculations!J3403,""), NA())</f>
        <v/>
      </c>
      <c r="E3403" s="10">
        <f t="array" ref="E3403">PERCENTILE(IF(ISERROR(D3403:D8402)=FALSE,D3403:D8402),CycleTimePercentile)</f>
        <v>0</v>
      </c>
      <c r="F3403" s="2" t="e">
        <f xml:space="preserve"> IF(Calculations!C3403 = DefectTypeString,  IFERROR(Calculations!J3403,""), NA())</f>
        <v>#N/A</v>
      </c>
      <c r="G3403" s="10">
        <f t="array" ref="G3403">PERCENTILE(IF(ISERROR(F3403:F8402)=FALSE,F3403:F8402),CycleTimePercentile)</f>
        <v>0</v>
      </c>
      <c r="H3403" s="2" t="e">
        <f ca="1" xml:space="preserve"> IF(OR(Calculations!C3403 = "",Calculations!C3403 = WorkTypeString),  Calculations!K3403, NA())</f>
        <v>#N/A</v>
      </c>
      <c r="I3403" s="2" t="e">
        <f xml:space="preserve"> IF(Calculations!C3403 = DefectTypeString,  Calculations!K3403, NA())</f>
        <v>#N/A</v>
      </c>
    </row>
    <row r="3404" spans="1:9" x14ac:dyDescent="0.25">
      <c r="A3404" s="8" t="str">
        <f>Calculations!A3404</f>
        <v/>
      </c>
      <c r="B3404" s="2" t="str">
        <f t="shared" si="58"/>
        <v/>
      </c>
      <c r="C3404" s="10" t="str">
        <f>IFERROR(Calculations!J3404,"")</f>
        <v/>
      </c>
      <c r="D3404" s="10" t="str">
        <f xml:space="preserve"> IF(OR(Calculations!C3404 = "",Calculations!C3404 = WorkTypeString),  IFERROR(Calculations!J3404,""), NA())</f>
        <v/>
      </c>
      <c r="E3404" s="10">
        <f t="array" ref="E3404">PERCENTILE(IF(ISERROR(D3404:D8403)=FALSE,D3404:D8403),CycleTimePercentile)</f>
        <v>0</v>
      </c>
      <c r="F3404" s="2" t="e">
        <f xml:space="preserve"> IF(Calculations!C3404 = DefectTypeString,  IFERROR(Calculations!J3404,""), NA())</f>
        <v>#N/A</v>
      </c>
      <c r="G3404" s="10">
        <f t="array" ref="G3404">PERCENTILE(IF(ISERROR(F3404:F8403)=FALSE,F3404:F8403),CycleTimePercentile)</f>
        <v>0</v>
      </c>
      <c r="H3404" s="2" t="e">
        <f ca="1" xml:space="preserve"> IF(OR(Calculations!C3404 = "",Calculations!C3404 = WorkTypeString),  Calculations!K3404, NA())</f>
        <v>#N/A</v>
      </c>
      <c r="I3404" s="2" t="e">
        <f xml:space="preserve"> IF(Calculations!C3404 = DefectTypeString,  Calculations!K3404, NA())</f>
        <v>#N/A</v>
      </c>
    </row>
    <row r="3405" spans="1:9" x14ac:dyDescent="0.25">
      <c r="A3405" s="8" t="str">
        <f>Calculations!A3405</f>
        <v/>
      </c>
      <c r="B3405" s="2" t="str">
        <f t="shared" si="58"/>
        <v/>
      </c>
      <c r="C3405" s="10" t="str">
        <f>IFERROR(Calculations!J3405,"")</f>
        <v/>
      </c>
      <c r="D3405" s="10" t="str">
        <f xml:space="preserve"> IF(OR(Calculations!C3405 = "",Calculations!C3405 = WorkTypeString),  IFERROR(Calculations!J3405,""), NA())</f>
        <v/>
      </c>
      <c r="E3405" s="10">
        <f t="array" ref="E3405">PERCENTILE(IF(ISERROR(D3405:D8404)=FALSE,D3405:D8404),CycleTimePercentile)</f>
        <v>0</v>
      </c>
      <c r="F3405" s="2" t="e">
        <f xml:space="preserve"> IF(Calculations!C3405 = DefectTypeString,  IFERROR(Calculations!J3405,""), NA())</f>
        <v>#N/A</v>
      </c>
      <c r="G3405" s="10">
        <f t="array" ref="G3405">PERCENTILE(IF(ISERROR(F3405:F8404)=FALSE,F3405:F8404),CycleTimePercentile)</f>
        <v>0</v>
      </c>
      <c r="H3405" s="2" t="e">
        <f ca="1" xml:space="preserve"> IF(OR(Calculations!C3405 = "",Calculations!C3405 = WorkTypeString),  Calculations!K3405, NA())</f>
        <v>#N/A</v>
      </c>
      <c r="I3405" s="2" t="e">
        <f xml:space="preserve"> IF(Calculations!C3405 = DefectTypeString,  Calculations!K3405, NA())</f>
        <v>#N/A</v>
      </c>
    </row>
    <row r="3406" spans="1:9" x14ac:dyDescent="0.25">
      <c r="A3406" s="8" t="str">
        <f>Calculations!A3406</f>
        <v/>
      </c>
      <c r="B3406" s="2" t="str">
        <f t="shared" si="58"/>
        <v/>
      </c>
      <c r="C3406" s="10" t="str">
        <f>IFERROR(Calculations!J3406,"")</f>
        <v/>
      </c>
      <c r="D3406" s="10" t="str">
        <f xml:space="preserve"> IF(OR(Calculations!C3406 = "",Calculations!C3406 = WorkTypeString),  IFERROR(Calculations!J3406,""), NA())</f>
        <v/>
      </c>
      <c r="E3406" s="10">
        <f t="array" ref="E3406">PERCENTILE(IF(ISERROR(D3406:D8405)=FALSE,D3406:D8405),CycleTimePercentile)</f>
        <v>0</v>
      </c>
      <c r="F3406" s="2" t="e">
        <f xml:space="preserve"> IF(Calculations!C3406 = DefectTypeString,  IFERROR(Calculations!J3406,""), NA())</f>
        <v>#N/A</v>
      </c>
      <c r="G3406" s="10">
        <f t="array" ref="G3406">PERCENTILE(IF(ISERROR(F3406:F8405)=FALSE,F3406:F8405),CycleTimePercentile)</f>
        <v>0</v>
      </c>
      <c r="H3406" s="2" t="e">
        <f ca="1" xml:space="preserve"> IF(OR(Calculations!C3406 = "",Calculations!C3406 = WorkTypeString),  Calculations!K3406, NA())</f>
        <v>#N/A</v>
      </c>
      <c r="I3406" s="2" t="e">
        <f xml:space="preserve"> IF(Calculations!C3406 = DefectTypeString,  Calculations!K3406, NA())</f>
        <v>#N/A</v>
      </c>
    </row>
    <row r="3407" spans="1:9" x14ac:dyDescent="0.25">
      <c r="A3407" s="8" t="str">
        <f>Calculations!A3407</f>
        <v/>
      </c>
      <c r="B3407" s="2" t="str">
        <f t="shared" si="58"/>
        <v/>
      </c>
      <c r="C3407" s="10" t="str">
        <f>IFERROR(Calculations!J3407,"")</f>
        <v/>
      </c>
      <c r="D3407" s="10" t="str">
        <f xml:space="preserve"> IF(OR(Calculations!C3407 = "",Calculations!C3407 = WorkTypeString),  IFERROR(Calculations!J3407,""), NA())</f>
        <v/>
      </c>
      <c r="E3407" s="10">
        <f t="array" ref="E3407">PERCENTILE(IF(ISERROR(D3407:D8406)=FALSE,D3407:D8406),CycleTimePercentile)</f>
        <v>0</v>
      </c>
      <c r="F3407" s="2" t="e">
        <f xml:space="preserve"> IF(Calculations!C3407 = DefectTypeString,  IFERROR(Calculations!J3407,""), NA())</f>
        <v>#N/A</v>
      </c>
      <c r="G3407" s="10">
        <f t="array" ref="G3407">PERCENTILE(IF(ISERROR(F3407:F8406)=FALSE,F3407:F8406),CycleTimePercentile)</f>
        <v>0</v>
      </c>
      <c r="H3407" s="2" t="e">
        <f ca="1" xml:space="preserve"> IF(OR(Calculations!C3407 = "",Calculations!C3407 = WorkTypeString),  Calculations!K3407, NA())</f>
        <v>#N/A</v>
      </c>
      <c r="I3407" s="2" t="e">
        <f xml:space="preserve"> IF(Calculations!C3407 = DefectTypeString,  Calculations!K3407, NA())</f>
        <v>#N/A</v>
      </c>
    </row>
    <row r="3408" spans="1:9" x14ac:dyDescent="0.25">
      <c r="A3408" s="8" t="str">
        <f>Calculations!A3408</f>
        <v/>
      </c>
      <c r="B3408" s="2" t="str">
        <f t="shared" si="58"/>
        <v/>
      </c>
      <c r="C3408" s="10" t="str">
        <f>IFERROR(Calculations!J3408,"")</f>
        <v/>
      </c>
      <c r="D3408" s="10" t="str">
        <f xml:space="preserve"> IF(OR(Calculations!C3408 = "",Calculations!C3408 = WorkTypeString),  IFERROR(Calculations!J3408,""), NA())</f>
        <v/>
      </c>
      <c r="E3408" s="10">
        <f t="array" ref="E3408">PERCENTILE(IF(ISERROR(D3408:D8407)=FALSE,D3408:D8407),CycleTimePercentile)</f>
        <v>0</v>
      </c>
      <c r="F3408" s="2" t="e">
        <f xml:space="preserve"> IF(Calculations!C3408 = DefectTypeString,  IFERROR(Calculations!J3408,""), NA())</f>
        <v>#N/A</v>
      </c>
      <c r="G3408" s="10">
        <f t="array" ref="G3408">PERCENTILE(IF(ISERROR(F3408:F8407)=FALSE,F3408:F8407),CycleTimePercentile)</f>
        <v>0</v>
      </c>
      <c r="H3408" s="2" t="e">
        <f ca="1" xml:space="preserve"> IF(OR(Calculations!C3408 = "",Calculations!C3408 = WorkTypeString),  Calculations!K3408, NA())</f>
        <v>#N/A</v>
      </c>
      <c r="I3408" s="2" t="e">
        <f xml:space="preserve"> IF(Calculations!C3408 = DefectTypeString,  Calculations!K3408, NA())</f>
        <v>#N/A</v>
      </c>
    </row>
    <row r="3409" spans="1:9" x14ac:dyDescent="0.25">
      <c r="A3409" s="8" t="str">
        <f>Calculations!A3409</f>
        <v/>
      </c>
      <c r="B3409" s="2" t="str">
        <f t="shared" si="58"/>
        <v/>
      </c>
      <c r="C3409" s="10" t="str">
        <f>IFERROR(Calculations!J3409,"")</f>
        <v/>
      </c>
      <c r="D3409" s="10" t="str">
        <f xml:space="preserve"> IF(OR(Calculations!C3409 = "",Calculations!C3409 = WorkTypeString),  IFERROR(Calculations!J3409,""), NA())</f>
        <v/>
      </c>
      <c r="E3409" s="10">
        <f t="array" ref="E3409">PERCENTILE(IF(ISERROR(D3409:D8408)=FALSE,D3409:D8408),CycleTimePercentile)</f>
        <v>0</v>
      </c>
      <c r="F3409" s="2" t="e">
        <f xml:space="preserve"> IF(Calculations!C3409 = DefectTypeString,  IFERROR(Calculations!J3409,""), NA())</f>
        <v>#N/A</v>
      </c>
      <c r="G3409" s="10">
        <f t="array" ref="G3409">PERCENTILE(IF(ISERROR(F3409:F8408)=FALSE,F3409:F8408),CycleTimePercentile)</f>
        <v>0</v>
      </c>
      <c r="H3409" s="2" t="e">
        <f ca="1" xml:space="preserve"> IF(OR(Calculations!C3409 = "",Calculations!C3409 = WorkTypeString),  Calculations!K3409, NA())</f>
        <v>#N/A</v>
      </c>
      <c r="I3409" s="2" t="e">
        <f xml:space="preserve"> IF(Calculations!C3409 = DefectTypeString,  Calculations!K3409, NA())</f>
        <v>#N/A</v>
      </c>
    </row>
    <row r="3410" spans="1:9" x14ac:dyDescent="0.25">
      <c r="A3410" s="8" t="str">
        <f>Calculations!A3410</f>
        <v/>
      </c>
      <c r="B3410" s="2" t="str">
        <f t="shared" si="58"/>
        <v/>
      </c>
      <c r="C3410" s="10" t="str">
        <f>IFERROR(Calculations!J3410,"")</f>
        <v/>
      </c>
      <c r="D3410" s="10" t="str">
        <f xml:space="preserve"> IF(OR(Calculations!C3410 = "",Calculations!C3410 = WorkTypeString),  IFERROR(Calculations!J3410,""), NA())</f>
        <v/>
      </c>
      <c r="E3410" s="10">
        <f t="array" ref="E3410">PERCENTILE(IF(ISERROR(D3410:D8409)=FALSE,D3410:D8409),CycleTimePercentile)</f>
        <v>0</v>
      </c>
      <c r="F3410" s="2" t="e">
        <f xml:space="preserve"> IF(Calculations!C3410 = DefectTypeString,  IFERROR(Calculations!J3410,""), NA())</f>
        <v>#N/A</v>
      </c>
      <c r="G3410" s="10">
        <f t="array" ref="G3410">PERCENTILE(IF(ISERROR(F3410:F8409)=FALSE,F3410:F8409),CycleTimePercentile)</f>
        <v>0</v>
      </c>
      <c r="H3410" s="2" t="e">
        <f ca="1" xml:space="preserve"> IF(OR(Calculations!C3410 = "",Calculations!C3410 = WorkTypeString),  Calculations!K3410, NA())</f>
        <v>#N/A</v>
      </c>
      <c r="I3410" s="2" t="e">
        <f xml:space="preserve"> IF(Calculations!C3410 = DefectTypeString,  Calculations!K3410, NA())</f>
        <v>#N/A</v>
      </c>
    </row>
    <row r="3411" spans="1:9" x14ac:dyDescent="0.25">
      <c r="A3411" s="8" t="str">
        <f>Calculations!A3411</f>
        <v/>
      </c>
      <c r="B3411" s="2" t="str">
        <f t="shared" si="58"/>
        <v/>
      </c>
      <c r="C3411" s="10" t="str">
        <f>IFERROR(Calculations!J3411,"")</f>
        <v/>
      </c>
      <c r="D3411" s="10" t="str">
        <f xml:space="preserve"> IF(OR(Calculations!C3411 = "",Calculations!C3411 = WorkTypeString),  IFERROR(Calculations!J3411,""), NA())</f>
        <v/>
      </c>
      <c r="E3411" s="10">
        <f t="array" ref="E3411">PERCENTILE(IF(ISERROR(D3411:D8410)=FALSE,D3411:D8410),CycleTimePercentile)</f>
        <v>0</v>
      </c>
      <c r="F3411" s="2" t="e">
        <f xml:space="preserve"> IF(Calculations!C3411 = DefectTypeString,  IFERROR(Calculations!J3411,""), NA())</f>
        <v>#N/A</v>
      </c>
      <c r="G3411" s="10">
        <f t="array" ref="G3411">PERCENTILE(IF(ISERROR(F3411:F8410)=FALSE,F3411:F8410),CycleTimePercentile)</f>
        <v>0</v>
      </c>
      <c r="H3411" s="2" t="e">
        <f ca="1" xml:space="preserve"> IF(OR(Calculations!C3411 = "",Calculations!C3411 = WorkTypeString),  Calculations!K3411, NA())</f>
        <v>#N/A</v>
      </c>
      <c r="I3411" s="2" t="e">
        <f xml:space="preserve"> IF(Calculations!C3411 = DefectTypeString,  Calculations!K3411, NA())</f>
        <v>#N/A</v>
      </c>
    </row>
    <row r="3412" spans="1:9" x14ac:dyDescent="0.25">
      <c r="A3412" s="8" t="str">
        <f>Calculations!A3412</f>
        <v/>
      </c>
      <c r="B3412" s="2" t="str">
        <f t="shared" si="58"/>
        <v/>
      </c>
      <c r="C3412" s="10" t="str">
        <f>IFERROR(Calculations!J3412,"")</f>
        <v/>
      </c>
      <c r="D3412" s="10" t="str">
        <f xml:space="preserve"> IF(OR(Calculations!C3412 = "",Calculations!C3412 = WorkTypeString),  IFERROR(Calculations!J3412,""), NA())</f>
        <v/>
      </c>
      <c r="E3412" s="10">
        <f t="array" ref="E3412">PERCENTILE(IF(ISERROR(D3412:D8411)=FALSE,D3412:D8411),CycleTimePercentile)</f>
        <v>0</v>
      </c>
      <c r="F3412" s="2" t="e">
        <f xml:space="preserve"> IF(Calculations!C3412 = DefectTypeString,  IFERROR(Calculations!J3412,""), NA())</f>
        <v>#N/A</v>
      </c>
      <c r="G3412" s="10">
        <f t="array" ref="G3412">PERCENTILE(IF(ISERROR(F3412:F8411)=FALSE,F3412:F8411),CycleTimePercentile)</f>
        <v>0</v>
      </c>
      <c r="H3412" s="2" t="e">
        <f ca="1" xml:space="preserve"> IF(OR(Calculations!C3412 = "",Calculations!C3412 = WorkTypeString),  Calculations!K3412, NA())</f>
        <v>#N/A</v>
      </c>
      <c r="I3412" s="2" t="e">
        <f xml:space="preserve"> IF(Calculations!C3412 = DefectTypeString,  Calculations!K3412, NA())</f>
        <v>#N/A</v>
      </c>
    </row>
    <row r="3413" spans="1:9" x14ac:dyDescent="0.25">
      <c r="A3413" s="8" t="str">
        <f>Calculations!A3413</f>
        <v/>
      </c>
      <c r="B3413" s="2" t="str">
        <f t="shared" si="58"/>
        <v/>
      </c>
      <c r="C3413" s="10" t="str">
        <f>IFERROR(Calculations!J3413,"")</f>
        <v/>
      </c>
      <c r="D3413" s="10" t="str">
        <f xml:space="preserve"> IF(OR(Calculations!C3413 = "",Calculations!C3413 = WorkTypeString),  IFERROR(Calculations!J3413,""), NA())</f>
        <v/>
      </c>
      <c r="E3413" s="10">
        <f t="array" ref="E3413">PERCENTILE(IF(ISERROR(D3413:D8412)=FALSE,D3413:D8412),CycleTimePercentile)</f>
        <v>0</v>
      </c>
      <c r="F3413" s="2" t="e">
        <f xml:space="preserve"> IF(Calculations!C3413 = DefectTypeString,  IFERROR(Calculations!J3413,""), NA())</f>
        <v>#N/A</v>
      </c>
      <c r="G3413" s="10">
        <f t="array" ref="G3413">PERCENTILE(IF(ISERROR(F3413:F8412)=FALSE,F3413:F8412),CycleTimePercentile)</f>
        <v>0</v>
      </c>
      <c r="H3413" s="2" t="e">
        <f ca="1" xml:space="preserve"> IF(OR(Calculations!C3413 = "",Calculations!C3413 = WorkTypeString),  Calculations!K3413, NA())</f>
        <v>#N/A</v>
      </c>
      <c r="I3413" s="2" t="e">
        <f xml:space="preserve"> IF(Calculations!C3413 = DefectTypeString,  Calculations!K3413, NA())</f>
        <v>#N/A</v>
      </c>
    </row>
    <row r="3414" spans="1:9" x14ac:dyDescent="0.25">
      <c r="A3414" s="8" t="str">
        <f>Calculations!A3414</f>
        <v/>
      </c>
      <c r="B3414" s="2" t="str">
        <f t="shared" si="58"/>
        <v/>
      </c>
      <c r="C3414" s="10" t="str">
        <f>IFERROR(Calculations!J3414,"")</f>
        <v/>
      </c>
      <c r="D3414" s="10" t="str">
        <f xml:space="preserve"> IF(OR(Calculations!C3414 = "",Calculations!C3414 = WorkTypeString),  IFERROR(Calculations!J3414,""), NA())</f>
        <v/>
      </c>
      <c r="E3414" s="10">
        <f t="array" ref="E3414">PERCENTILE(IF(ISERROR(D3414:D8413)=FALSE,D3414:D8413),CycleTimePercentile)</f>
        <v>0</v>
      </c>
      <c r="F3414" s="2" t="e">
        <f xml:space="preserve"> IF(Calculations!C3414 = DefectTypeString,  IFERROR(Calculations!J3414,""), NA())</f>
        <v>#N/A</v>
      </c>
      <c r="G3414" s="10">
        <f t="array" ref="G3414">PERCENTILE(IF(ISERROR(F3414:F8413)=FALSE,F3414:F8413),CycleTimePercentile)</f>
        <v>0</v>
      </c>
      <c r="H3414" s="2" t="e">
        <f ca="1" xml:space="preserve"> IF(OR(Calculations!C3414 = "",Calculations!C3414 = WorkTypeString),  Calculations!K3414, NA())</f>
        <v>#N/A</v>
      </c>
      <c r="I3414" s="2" t="e">
        <f xml:space="preserve"> IF(Calculations!C3414 = DefectTypeString,  Calculations!K3414, NA())</f>
        <v>#N/A</v>
      </c>
    </row>
    <row r="3415" spans="1:9" x14ac:dyDescent="0.25">
      <c r="A3415" s="8" t="str">
        <f>Calculations!A3415</f>
        <v/>
      </c>
      <c r="B3415" s="2" t="str">
        <f t="shared" si="58"/>
        <v/>
      </c>
      <c r="C3415" s="10" t="str">
        <f>IFERROR(Calculations!J3415,"")</f>
        <v/>
      </c>
      <c r="D3415" s="10" t="str">
        <f xml:space="preserve"> IF(OR(Calculations!C3415 = "",Calculations!C3415 = WorkTypeString),  IFERROR(Calculations!J3415,""), NA())</f>
        <v/>
      </c>
      <c r="E3415" s="10">
        <f t="array" ref="E3415">PERCENTILE(IF(ISERROR(D3415:D8414)=FALSE,D3415:D8414),CycleTimePercentile)</f>
        <v>0</v>
      </c>
      <c r="F3415" s="2" t="e">
        <f xml:space="preserve"> IF(Calculations!C3415 = DefectTypeString,  IFERROR(Calculations!J3415,""), NA())</f>
        <v>#N/A</v>
      </c>
      <c r="G3415" s="10">
        <f t="array" ref="G3415">PERCENTILE(IF(ISERROR(F3415:F8414)=FALSE,F3415:F8414),CycleTimePercentile)</f>
        <v>0</v>
      </c>
      <c r="H3415" s="2" t="e">
        <f ca="1" xml:space="preserve"> IF(OR(Calculations!C3415 = "",Calculations!C3415 = WorkTypeString),  Calculations!K3415, NA())</f>
        <v>#N/A</v>
      </c>
      <c r="I3415" s="2" t="e">
        <f xml:space="preserve"> IF(Calculations!C3415 = DefectTypeString,  Calculations!K3415, NA())</f>
        <v>#N/A</v>
      </c>
    </row>
    <row r="3416" spans="1:9" x14ac:dyDescent="0.25">
      <c r="A3416" s="8" t="str">
        <f>Calculations!A3416</f>
        <v/>
      </c>
      <c r="B3416" s="2" t="str">
        <f t="shared" si="58"/>
        <v/>
      </c>
      <c r="C3416" s="10" t="str">
        <f>IFERROR(Calculations!J3416,"")</f>
        <v/>
      </c>
      <c r="D3416" s="10" t="str">
        <f xml:space="preserve"> IF(OR(Calculations!C3416 = "",Calculations!C3416 = WorkTypeString),  IFERROR(Calculations!J3416,""), NA())</f>
        <v/>
      </c>
      <c r="E3416" s="10">
        <f t="array" ref="E3416">PERCENTILE(IF(ISERROR(D3416:D8415)=FALSE,D3416:D8415),CycleTimePercentile)</f>
        <v>0</v>
      </c>
      <c r="F3416" s="2" t="e">
        <f xml:space="preserve"> IF(Calculations!C3416 = DefectTypeString,  IFERROR(Calculations!J3416,""), NA())</f>
        <v>#N/A</v>
      </c>
      <c r="G3416" s="10">
        <f t="array" ref="G3416">PERCENTILE(IF(ISERROR(F3416:F8415)=FALSE,F3416:F8415),CycleTimePercentile)</f>
        <v>0</v>
      </c>
      <c r="H3416" s="2" t="e">
        <f ca="1" xml:space="preserve"> IF(OR(Calculations!C3416 = "",Calculations!C3416 = WorkTypeString),  Calculations!K3416, NA())</f>
        <v>#N/A</v>
      </c>
      <c r="I3416" s="2" t="e">
        <f xml:space="preserve"> IF(Calculations!C3416 = DefectTypeString,  Calculations!K3416, NA())</f>
        <v>#N/A</v>
      </c>
    </row>
    <row r="3417" spans="1:9" x14ac:dyDescent="0.25">
      <c r="A3417" s="8" t="str">
        <f>Calculations!A3417</f>
        <v/>
      </c>
      <c r="B3417" s="2" t="str">
        <f t="shared" si="58"/>
        <v/>
      </c>
      <c r="C3417" s="10" t="str">
        <f>IFERROR(Calculations!J3417,"")</f>
        <v/>
      </c>
      <c r="D3417" s="10" t="str">
        <f xml:space="preserve"> IF(OR(Calculations!C3417 = "",Calculations!C3417 = WorkTypeString),  IFERROR(Calculations!J3417,""), NA())</f>
        <v/>
      </c>
      <c r="E3417" s="10">
        <f t="array" ref="E3417">PERCENTILE(IF(ISERROR(D3417:D8416)=FALSE,D3417:D8416),CycleTimePercentile)</f>
        <v>0</v>
      </c>
      <c r="F3417" s="2" t="e">
        <f xml:space="preserve"> IF(Calculations!C3417 = DefectTypeString,  IFERROR(Calculations!J3417,""), NA())</f>
        <v>#N/A</v>
      </c>
      <c r="G3417" s="10">
        <f t="array" ref="G3417">PERCENTILE(IF(ISERROR(F3417:F8416)=FALSE,F3417:F8416),CycleTimePercentile)</f>
        <v>0</v>
      </c>
      <c r="H3417" s="2" t="e">
        <f ca="1" xml:space="preserve"> IF(OR(Calculations!C3417 = "",Calculations!C3417 = WorkTypeString),  Calculations!K3417, NA())</f>
        <v>#N/A</v>
      </c>
      <c r="I3417" s="2" t="e">
        <f xml:space="preserve"> IF(Calculations!C3417 = DefectTypeString,  Calculations!K3417, NA())</f>
        <v>#N/A</v>
      </c>
    </row>
    <row r="3418" spans="1:9" x14ac:dyDescent="0.25">
      <c r="A3418" s="8" t="str">
        <f>Calculations!A3418</f>
        <v/>
      </c>
      <c r="B3418" s="2" t="str">
        <f t="shared" si="58"/>
        <v/>
      </c>
      <c r="C3418" s="10" t="str">
        <f>IFERROR(Calculations!J3418,"")</f>
        <v/>
      </c>
      <c r="D3418" s="10" t="str">
        <f xml:space="preserve"> IF(OR(Calculations!C3418 = "",Calculations!C3418 = WorkTypeString),  IFERROR(Calculations!J3418,""), NA())</f>
        <v/>
      </c>
      <c r="E3418" s="10">
        <f t="array" ref="E3418">PERCENTILE(IF(ISERROR(D3418:D8417)=FALSE,D3418:D8417),CycleTimePercentile)</f>
        <v>0</v>
      </c>
      <c r="F3418" s="2" t="e">
        <f xml:space="preserve"> IF(Calculations!C3418 = DefectTypeString,  IFERROR(Calculations!J3418,""), NA())</f>
        <v>#N/A</v>
      </c>
      <c r="G3418" s="10">
        <f t="array" ref="G3418">PERCENTILE(IF(ISERROR(F3418:F8417)=FALSE,F3418:F8417),CycleTimePercentile)</f>
        <v>0</v>
      </c>
      <c r="H3418" s="2" t="e">
        <f ca="1" xml:space="preserve"> IF(OR(Calculations!C3418 = "",Calculations!C3418 = WorkTypeString),  Calculations!K3418, NA())</f>
        <v>#N/A</v>
      </c>
      <c r="I3418" s="2" t="e">
        <f xml:space="preserve"> IF(Calculations!C3418 = DefectTypeString,  Calculations!K3418, NA())</f>
        <v>#N/A</v>
      </c>
    </row>
    <row r="3419" spans="1:9" x14ac:dyDescent="0.25">
      <c r="A3419" s="8" t="str">
        <f>Calculations!A3419</f>
        <v/>
      </c>
      <c r="B3419" s="2" t="str">
        <f t="shared" si="58"/>
        <v/>
      </c>
      <c r="C3419" s="10" t="str">
        <f>IFERROR(Calculations!J3419,"")</f>
        <v/>
      </c>
      <c r="D3419" s="10" t="str">
        <f xml:space="preserve"> IF(OR(Calculations!C3419 = "",Calculations!C3419 = WorkTypeString),  IFERROR(Calculations!J3419,""), NA())</f>
        <v/>
      </c>
      <c r="E3419" s="10">
        <f t="array" ref="E3419">PERCENTILE(IF(ISERROR(D3419:D8418)=FALSE,D3419:D8418),CycleTimePercentile)</f>
        <v>0</v>
      </c>
      <c r="F3419" s="2" t="e">
        <f xml:space="preserve"> IF(Calculations!C3419 = DefectTypeString,  IFERROR(Calculations!J3419,""), NA())</f>
        <v>#N/A</v>
      </c>
      <c r="G3419" s="10">
        <f t="array" ref="G3419">PERCENTILE(IF(ISERROR(F3419:F8418)=FALSE,F3419:F8418),CycleTimePercentile)</f>
        <v>0</v>
      </c>
      <c r="H3419" s="2" t="e">
        <f ca="1" xml:space="preserve"> IF(OR(Calculations!C3419 = "",Calculations!C3419 = WorkTypeString),  Calculations!K3419, NA())</f>
        <v>#N/A</v>
      </c>
      <c r="I3419" s="2" t="e">
        <f xml:space="preserve"> IF(Calculations!C3419 = DefectTypeString,  Calculations!K3419, NA())</f>
        <v>#N/A</v>
      </c>
    </row>
    <row r="3420" spans="1:9" x14ac:dyDescent="0.25">
      <c r="A3420" s="8" t="str">
        <f>Calculations!A3420</f>
        <v/>
      </c>
      <c r="B3420" s="2" t="str">
        <f t="shared" si="58"/>
        <v/>
      </c>
      <c r="C3420" s="10" t="str">
        <f>IFERROR(Calculations!J3420,"")</f>
        <v/>
      </c>
      <c r="D3420" s="10" t="str">
        <f xml:space="preserve"> IF(OR(Calculations!C3420 = "",Calculations!C3420 = WorkTypeString),  IFERROR(Calculations!J3420,""), NA())</f>
        <v/>
      </c>
      <c r="E3420" s="10">
        <f t="array" ref="E3420">PERCENTILE(IF(ISERROR(D3420:D8419)=FALSE,D3420:D8419),CycleTimePercentile)</f>
        <v>0</v>
      </c>
      <c r="F3420" s="2" t="e">
        <f xml:space="preserve"> IF(Calculations!C3420 = DefectTypeString,  IFERROR(Calculations!J3420,""), NA())</f>
        <v>#N/A</v>
      </c>
      <c r="G3420" s="10">
        <f t="array" ref="G3420">PERCENTILE(IF(ISERROR(F3420:F8419)=FALSE,F3420:F8419),CycleTimePercentile)</f>
        <v>0</v>
      </c>
      <c r="H3420" s="2" t="e">
        <f ca="1" xml:space="preserve"> IF(OR(Calculations!C3420 = "",Calculations!C3420 = WorkTypeString),  Calculations!K3420, NA())</f>
        <v>#N/A</v>
      </c>
      <c r="I3420" s="2" t="e">
        <f xml:space="preserve"> IF(Calculations!C3420 = DefectTypeString,  Calculations!K3420, NA())</f>
        <v>#N/A</v>
      </c>
    </row>
    <row r="3421" spans="1:9" x14ac:dyDescent="0.25">
      <c r="A3421" s="8" t="str">
        <f>Calculations!A3421</f>
        <v/>
      </c>
      <c r="B3421" s="2" t="str">
        <f t="shared" si="58"/>
        <v/>
      </c>
      <c r="C3421" s="10" t="str">
        <f>IFERROR(Calculations!J3421,"")</f>
        <v/>
      </c>
      <c r="D3421" s="10" t="str">
        <f xml:space="preserve"> IF(OR(Calculations!C3421 = "",Calculations!C3421 = WorkTypeString),  IFERROR(Calculations!J3421,""), NA())</f>
        <v/>
      </c>
      <c r="E3421" s="10">
        <f t="array" ref="E3421">PERCENTILE(IF(ISERROR(D3421:D8420)=FALSE,D3421:D8420),CycleTimePercentile)</f>
        <v>0</v>
      </c>
      <c r="F3421" s="2" t="e">
        <f xml:space="preserve"> IF(Calculations!C3421 = DefectTypeString,  IFERROR(Calculations!J3421,""), NA())</f>
        <v>#N/A</v>
      </c>
      <c r="G3421" s="10">
        <f t="array" ref="G3421">PERCENTILE(IF(ISERROR(F3421:F8420)=FALSE,F3421:F8420),CycleTimePercentile)</f>
        <v>0</v>
      </c>
      <c r="H3421" s="2" t="e">
        <f ca="1" xml:space="preserve"> IF(OR(Calculations!C3421 = "",Calculations!C3421 = WorkTypeString),  Calculations!K3421, NA())</f>
        <v>#N/A</v>
      </c>
      <c r="I3421" s="2" t="e">
        <f xml:space="preserve"> IF(Calculations!C3421 = DefectTypeString,  Calculations!K3421, NA())</f>
        <v>#N/A</v>
      </c>
    </row>
    <row r="3422" spans="1:9" x14ac:dyDescent="0.25">
      <c r="A3422" s="8" t="str">
        <f>Calculations!A3422</f>
        <v/>
      </c>
      <c r="B3422" s="2" t="str">
        <f t="shared" si="58"/>
        <v/>
      </c>
      <c r="C3422" s="10" t="str">
        <f>IFERROR(Calculations!J3422,"")</f>
        <v/>
      </c>
      <c r="D3422" s="10" t="str">
        <f xml:space="preserve"> IF(OR(Calculations!C3422 = "",Calculations!C3422 = WorkTypeString),  IFERROR(Calculations!J3422,""), NA())</f>
        <v/>
      </c>
      <c r="E3422" s="10">
        <f t="array" ref="E3422">PERCENTILE(IF(ISERROR(D3422:D8421)=FALSE,D3422:D8421),CycleTimePercentile)</f>
        <v>0</v>
      </c>
      <c r="F3422" s="2" t="e">
        <f xml:space="preserve"> IF(Calculations!C3422 = DefectTypeString,  IFERROR(Calculations!J3422,""), NA())</f>
        <v>#N/A</v>
      </c>
      <c r="G3422" s="10">
        <f t="array" ref="G3422">PERCENTILE(IF(ISERROR(F3422:F8421)=FALSE,F3422:F8421),CycleTimePercentile)</f>
        <v>0</v>
      </c>
      <c r="H3422" s="2" t="e">
        <f ca="1" xml:space="preserve"> IF(OR(Calculations!C3422 = "",Calculations!C3422 = WorkTypeString),  Calculations!K3422, NA())</f>
        <v>#N/A</v>
      </c>
      <c r="I3422" s="2" t="e">
        <f xml:space="preserve"> IF(Calculations!C3422 = DefectTypeString,  Calculations!K3422, NA())</f>
        <v>#N/A</v>
      </c>
    </row>
    <row r="3423" spans="1:9" x14ac:dyDescent="0.25">
      <c r="A3423" s="8" t="str">
        <f>Calculations!A3423</f>
        <v/>
      </c>
      <c r="B3423" s="2" t="str">
        <f t="shared" si="58"/>
        <v/>
      </c>
      <c r="C3423" s="10" t="str">
        <f>IFERROR(Calculations!J3423,"")</f>
        <v/>
      </c>
      <c r="D3423" s="10" t="str">
        <f xml:space="preserve"> IF(OR(Calculations!C3423 = "",Calculations!C3423 = WorkTypeString),  IFERROR(Calculations!J3423,""), NA())</f>
        <v/>
      </c>
      <c r="E3423" s="10">
        <f t="array" ref="E3423">PERCENTILE(IF(ISERROR(D3423:D8422)=FALSE,D3423:D8422),CycleTimePercentile)</f>
        <v>0</v>
      </c>
      <c r="F3423" s="2" t="e">
        <f xml:space="preserve"> IF(Calculations!C3423 = DefectTypeString,  IFERROR(Calculations!J3423,""), NA())</f>
        <v>#N/A</v>
      </c>
      <c r="G3423" s="10">
        <f t="array" ref="G3423">PERCENTILE(IF(ISERROR(F3423:F8422)=FALSE,F3423:F8422),CycleTimePercentile)</f>
        <v>0</v>
      </c>
      <c r="H3423" s="2" t="e">
        <f ca="1" xml:space="preserve"> IF(OR(Calculations!C3423 = "",Calculations!C3423 = WorkTypeString),  Calculations!K3423, NA())</f>
        <v>#N/A</v>
      </c>
      <c r="I3423" s="2" t="e">
        <f xml:space="preserve"> IF(Calculations!C3423 = DefectTypeString,  Calculations!K3423, NA())</f>
        <v>#N/A</v>
      </c>
    </row>
    <row r="3424" spans="1:9" x14ac:dyDescent="0.25">
      <c r="A3424" s="8" t="str">
        <f>Calculations!A3424</f>
        <v/>
      </c>
      <c r="B3424" s="2" t="str">
        <f t="shared" si="58"/>
        <v/>
      </c>
      <c r="C3424" s="10" t="str">
        <f>IFERROR(Calculations!J3424,"")</f>
        <v/>
      </c>
      <c r="D3424" s="10" t="str">
        <f xml:space="preserve"> IF(OR(Calculations!C3424 = "",Calculations!C3424 = WorkTypeString),  IFERROR(Calculations!J3424,""), NA())</f>
        <v/>
      </c>
      <c r="E3424" s="10">
        <f t="array" ref="E3424">PERCENTILE(IF(ISERROR(D3424:D8423)=FALSE,D3424:D8423),CycleTimePercentile)</f>
        <v>0</v>
      </c>
      <c r="F3424" s="2" t="e">
        <f xml:space="preserve"> IF(Calculations!C3424 = DefectTypeString,  IFERROR(Calculations!J3424,""), NA())</f>
        <v>#N/A</v>
      </c>
      <c r="G3424" s="10">
        <f t="array" ref="G3424">PERCENTILE(IF(ISERROR(F3424:F8423)=FALSE,F3424:F8423),CycleTimePercentile)</f>
        <v>0</v>
      </c>
      <c r="H3424" s="2" t="e">
        <f ca="1" xml:space="preserve"> IF(OR(Calculations!C3424 = "",Calculations!C3424 = WorkTypeString),  Calculations!K3424, NA())</f>
        <v>#N/A</v>
      </c>
      <c r="I3424" s="2" t="e">
        <f xml:space="preserve"> IF(Calculations!C3424 = DefectTypeString,  Calculations!K3424, NA())</f>
        <v>#N/A</v>
      </c>
    </row>
    <row r="3425" spans="1:9" x14ac:dyDescent="0.25">
      <c r="A3425" s="8" t="str">
        <f>Calculations!A3425</f>
        <v/>
      </c>
      <c r="B3425" s="2" t="str">
        <f t="shared" si="58"/>
        <v/>
      </c>
      <c r="C3425" s="10" t="str">
        <f>IFERROR(Calculations!J3425,"")</f>
        <v/>
      </c>
      <c r="D3425" s="10" t="str">
        <f xml:space="preserve"> IF(OR(Calculations!C3425 = "",Calculations!C3425 = WorkTypeString),  IFERROR(Calculations!J3425,""), NA())</f>
        <v/>
      </c>
      <c r="E3425" s="10">
        <f t="array" ref="E3425">PERCENTILE(IF(ISERROR(D3425:D8424)=FALSE,D3425:D8424),CycleTimePercentile)</f>
        <v>0</v>
      </c>
      <c r="F3425" s="2" t="e">
        <f xml:space="preserve"> IF(Calculations!C3425 = DefectTypeString,  IFERROR(Calculations!J3425,""), NA())</f>
        <v>#N/A</v>
      </c>
      <c r="G3425" s="10">
        <f t="array" ref="G3425">PERCENTILE(IF(ISERROR(F3425:F8424)=FALSE,F3425:F8424),CycleTimePercentile)</f>
        <v>0</v>
      </c>
      <c r="H3425" s="2" t="e">
        <f ca="1" xml:space="preserve"> IF(OR(Calculations!C3425 = "",Calculations!C3425 = WorkTypeString),  Calculations!K3425, NA())</f>
        <v>#N/A</v>
      </c>
      <c r="I3425" s="2" t="e">
        <f xml:space="preserve"> IF(Calculations!C3425 = DefectTypeString,  Calculations!K3425, NA())</f>
        <v>#N/A</v>
      </c>
    </row>
    <row r="3426" spans="1:9" x14ac:dyDescent="0.25">
      <c r="A3426" s="8" t="str">
        <f>Calculations!A3426</f>
        <v/>
      </c>
      <c r="B3426" s="2" t="str">
        <f t="shared" si="58"/>
        <v/>
      </c>
      <c r="C3426" s="10" t="str">
        <f>IFERROR(Calculations!J3426,"")</f>
        <v/>
      </c>
      <c r="D3426" s="10" t="str">
        <f xml:space="preserve"> IF(OR(Calculations!C3426 = "",Calculations!C3426 = WorkTypeString),  IFERROR(Calculations!J3426,""), NA())</f>
        <v/>
      </c>
      <c r="E3426" s="10">
        <f t="array" ref="E3426">PERCENTILE(IF(ISERROR(D3426:D8425)=FALSE,D3426:D8425),CycleTimePercentile)</f>
        <v>0</v>
      </c>
      <c r="F3426" s="2" t="e">
        <f xml:space="preserve"> IF(Calculations!C3426 = DefectTypeString,  IFERROR(Calculations!J3426,""), NA())</f>
        <v>#N/A</v>
      </c>
      <c r="G3426" s="10">
        <f t="array" ref="G3426">PERCENTILE(IF(ISERROR(F3426:F8425)=FALSE,F3426:F8425),CycleTimePercentile)</f>
        <v>0</v>
      </c>
      <c r="H3426" s="2" t="e">
        <f ca="1" xml:space="preserve"> IF(OR(Calculations!C3426 = "",Calculations!C3426 = WorkTypeString),  Calculations!K3426, NA())</f>
        <v>#N/A</v>
      </c>
      <c r="I3426" s="2" t="e">
        <f xml:space="preserve"> IF(Calculations!C3426 = DefectTypeString,  Calculations!K3426, NA())</f>
        <v>#N/A</v>
      </c>
    </row>
    <row r="3427" spans="1:9" x14ac:dyDescent="0.25">
      <c r="A3427" s="8" t="str">
        <f>Calculations!A3427</f>
        <v/>
      </c>
      <c r="B3427" s="2" t="str">
        <f t="shared" si="58"/>
        <v/>
      </c>
      <c r="C3427" s="10" t="str">
        <f>IFERROR(Calculations!J3427,"")</f>
        <v/>
      </c>
      <c r="D3427" s="10" t="str">
        <f xml:space="preserve"> IF(OR(Calculations!C3427 = "",Calculations!C3427 = WorkTypeString),  IFERROR(Calculations!J3427,""), NA())</f>
        <v/>
      </c>
      <c r="E3427" s="10">
        <f t="array" ref="E3427">PERCENTILE(IF(ISERROR(D3427:D8426)=FALSE,D3427:D8426),CycleTimePercentile)</f>
        <v>0</v>
      </c>
      <c r="F3427" s="2" t="e">
        <f xml:space="preserve"> IF(Calculations!C3427 = DefectTypeString,  IFERROR(Calculations!J3427,""), NA())</f>
        <v>#N/A</v>
      </c>
      <c r="G3427" s="10">
        <f t="array" ref="G3427">PERCENTILE(IF(ISERROR(F3427:F8426)=FALSE,F3427:F8426),CycleTimePercentile)</f>
        <v>0</v>
      </c>
      <c r="H3427" s="2" t="e">
        <f ca="1" xml:space="preserve"> IF(OR(Calculations!C3427 = "",Calculations!C3427 = WorkTypeString),  Calculations!K3427, NA())</f>
        <v>#N/A</v>
      </c>
      <c r="I3427" s="2" t="e">
        <f xml:space="preserve"> IF(Calculations!C3427 = DefectTypeString,  Calculations!K3427, NA())</f>
        <v>#N/A</v>
      </c>
    </row>
    <row r="3428" spans="1:9" x14ac:dyDescent="0.25">
      <c r="A3428" s="8" t="str">
        <f>Calculations!A3428</f>
        <v/>
      </c>
      <c r="B3428" s="2" t="str">
        <f t="shared" si="58"/>
        <v/>
      </c>
      <c r="C3428" s="10" t="str">
        <f>IFERROR(Calculations!J3428,"")</f>
        <v/>
      </c>
      <c r="D3428" s="10" t="str">
        <f xml:space="preserve"> IF(OR(Calculations!C3428 = "",Calculations!C3428 = WorkTypeString),  IFERROR(Calculations!J3428,""), NA())</f>
        <v/>
      </c>
      <c r="E3428" s="10">
        <f t="array" ref="E3428">PERCENTILE(IF(ISERROR(D3428:D8427)=FALSE,D3428:D8427),CycleTimePercentile)</f>
        <v>0</v>
      </c>
      <c r="F3428" s="2" t="e">
        <f xml:space="preserve"> IF(Calculations!C3428 = DefectTypeString,  IFERROR(Calculations!J3428,""), NA())</f>
        <v>#N/A</v>
      </c>
      <c r="G3428" s="10">
        <f t="array" ref="G3428">PERCENTILE(IF(ISERROR(F3428:F8427)=FALSE,F3428:F8427),CycleTimePercentile)</f>
        <v>0</v>
      </c>
      <c r="H3428" s="2" t="e">
        <f ca="1" xml:space="preserve"> IF(OR(Calculations!C3428 = "",Calculations!C3428 = WorkTypeString),  Calculations!K3428, NA())</f>
        <v>#N/A</v>
      </c>
      <c r="I3428" s="2" t="e">
        <f xml:space="preserve"> IF(Calculations!C3428 = DefectTypeString,  Calculations!K3428, NA())</f>
        <v>#N/A</v>
      </c>
    </row>
    <row r="3429" spans="1:9" x14ac:dyDescent="0.25">
      <c r="A3429" s="8" t="str">
        <f>Calculations!A3429</f>
        <v/>
      </c>
      <c r="B3429" s="2" t="str">
        <f t="shared" si="58"/>
        <v/>
      </c>
      <c r="C3429" s="10" t="str">
        <f>IFERROR(Calculations!J3429,"")</f>
        <v/>
      </c>
      <c r="D3429" s="10" t="str">
        <f xml:space="preserve"> IF(OR(Calculations!C3429 = "",Calculations!C3429 = WorkTypeString),  IFERROR(Calculations!J3429,""), NA())</f>
        <v/>
      </c>
      <c r="E3429" s="10">
        <f t="array" ref="E3429">PERCENTILE(IF(ISERROR(D3429:D8428)=FALSE,D3429:D8428),CycleTimePercentile)</f>
        <v>0</v>
      </c>
      <c r="F3429" s="2" t="e">
        <f xml:space="preserve"> IF(Calculations!C3429 = DefectTypeString,  IFERROR(Calculations!J3429,""), NA())</f>
        <v>#N/A</v>
      </c>
      <c r="G3429" s="10">
        <f t="array" ref="G3429">PERCENTILE(IF(ISERROR(F3429:F8428)=FALSE,F3429:F8428),CycleTimePercentile)</f>
        <v>0</v>
      </c>
      <c r="H3429" s="2" t="e">
        <f ca="1" xml:space="preserve"> IF(OR(Calculations!C3429 = "",Calculations!C3429 = WorkTypeString),  Calculations!K3429, NA())</f>
        <v>#N/A</v>
      </c>
      <c r="I3429" s="2" t="e">
        <f xml:space="preserve"> IF(Calculations!C3429 = DefectTypeString,  Calculations!K3429, NA())</f>
        <v>#N/A</v>
      </c>
    </row>
    <row r="3430" spans="1:9" x14ac:dyDescent="0.25">
      <c r="A3430" s="8" t="str">
        <f>Calculations!A3430</f>
        <v/>
      </c>
      <c r="B3430" s="2" t="str">
        <f t="shared" si="58"/>
        <v/>
      </c>
      <c r="C3430" s="10" t="str">
        <f>IFERROR(Calculations!J3430,"")</f>
        <v/>
      </c>
      <c r="D3430" s="10" t="str">
        <f xml:space="preserve"> IF(OR(Calculations!C3430 = "",Calculations!C3430 = WorkTypeString),  IFERROR(Calculations!J3430,""), NA())</f>
        <v/>
      </c>
      <c r="E3430" s="10">
        <f t="array" ref="E3430">PERCENTILE(IF(ISERROR(D3430:D8429)=FALSE,D3430:D8429),CycleTimePercentile)</f>
        <v>0</v>
      </c>
      <c r="F3430" s="2" t="e">
        <f xml:space="preserve"> IF(Calculations!C3430 = DefectTypeString,  IFERROR(Calculations!J3430,""), NA())</f>
        <v>#N/A</v>
      </c>
      <c r="G3430" s="10">
        <f t="array" ref="G3430">PERCENTILE(IF(ISERROR(F3430:F8429)=FALSE,F3430:F8429),CycleTimePercentile)</f>
        <v>0</v>
      </c>
      <c r="H3430" s="2" t="e">
        <f ca="1" xml:space="preserve"> IF(OR(Calculations!C3430 = "",Calculations!C3430 = WorkTypeString),  Calculations!K3430, NA())</f>
        <v>#N/A</v>
      </c>
      <c r="I3430" s="2" t="e">
        <f xml:space="preserve"> IF(Calculations!C3430 = DefectTypeString,  Calculations!K3430, NA())</f>
        <v>#N/A</v>
      </c>
    </row>
    <row r="3431" spans="1:9" x14ac:dyDescent="0.25">
      <c r="A3431" s="8" t="str">
        <f>Calculations!A3431</f>
        <v/>
      </c>
      <c r="B3431" s="2" t="str">
        <f t="shared" si="58"/>
        <v/>
      </c>
      <c r="C3431" s="10" t="str">
        <f>IFERROR(Calculations!J3431,"")</f>
        <v/>
      </c>
      <c r="D3431" s="10" t="str">
        <f xml:space="preserve"> IF(OR(Calculations!C3431 = "",Calculations!C3431 = WorkTypeString),  IFERROR(Calculations!J3431,""), NA())</f>
        <v/>
      </c>
      <c r="E3431" s="10">
        <f t="array" ref="E3431">PERCENTILE(IF(ISERROR(D3431:D8430)=FALSE,D3431:D8430),CycleTimePercentile)</f>
        <v>0</v>
      </c>
      <c r="F3431" s="2" t="e">
        <f xml:space="preserve"> IF(Calculations!C3431 = DefectTypeString,  IFERROR(Calculations!J3431,""), NA())</f>
        <v>#N/A</v>
      </c>
      <c r="G3431" s="10">
        <f t="array" ref="G3431">PERCENTILE(IF(ISERROR(F3431:F8430)=FALSE,F3431:F8430),CycleTimePercentile)</f>
        <v>0</v>
      </c>
      <c r="H3431" s="2" t="e">
        <f ca="1" xml:space="preserve"> IF(OR(Calculations!C3431 = "",Calculations!C3431 = WorkTypeString),  Calculations!K3431, NA())</f>
        <v>#N/A</v>
      </c>
      <c r="I3431" s="2" t="e">
        <f xml:space="preserve"> IF(Calculations!C3431 = DefectTypeString,  Calculations!K3431, NA())</f>
        <v>#N/A</v>
      </c>
    </row>
    <row r="3432" spans="1:9" x14ac:dyDescent="0.25">
      <c r="A3432" s="8" t="str">
        <f>Calculations!A3432</f>
        <v/>
      </c>
      <c r="B3432" s="2" t="str">
        <f t="shared" si="58"/>
        <v/>
      </c>
      <c r="C3432" s="10" t="str">
        <f>IFERROR(Calculations!J3432,"")</f>
        <v/>
      </c>
      <c r="D3432" s="10" t="str">
        <f xml:space="preserve"> IF(OR(Calculations!C3432 = "",Calculations!C3432 = WorkTypeString),  IFERROR(Calculations!J3432,""), NA())</f>
        <v/>
      </c>
      <c r="E3432" s="10">
        <f t="array" ref="E3432">PERCENTILE(IF(ISERROR(D3432:D8431)=FALSE,D3432:D8431),CycleTimePercentile)</f>
        <v>0</v>
      </c>
      <c r="F3432" s="2" t="e">
        <f xml:space="preserve"> IF(Calculations!C3432 = DefectTypeString,  IFERROR(Calculations!J3432,""), NA())</f>
        <v>#N/A</v>
      </c>
      <c r="G3432" s="10">
        <f t="array" ref="G3432">PERCENTILE(IF(ISERROR(F3432:F8431)=FALSE,F3432:F8431),CycleTimePercentile)</f>
        <v>0</v>
      </c>
      <c r="H3432" s="2" t="e">
        <f ca="1" xml:space="preserve"> IF(OR(Calculations!C3432 = "",Calculations!C3432 = WorkTypeString),  Calculations!K3432, NA())</f>
        <v>#N/A</v>
      </c>
      <c r="I3432" s="2" t="e">
        <f xml:space="preserve"> IF(Calculations!C3432 = DefectTypeString,  Calculations!K3432, NA())</f>
        <v>#N/A</v>
      </c>
    </row>
    <row r="3433" spans="1:9" x14ac:dyDescent="0.25">
      <c r="A3433" s="8" t="str">
        <f>Calculations!A3433</f>
        <v/>
      </c>
      <c r="B3433" s="2" t="str">
        <f t="shared" si="58"/>
        <v/>
      </c>
      <c r="C3433" s="10" t="str">
        <f>IFERROR(Calculations!J3433,"")</f>
        <v/>
      </c>
      <c r="D3433" s="10" t="str">
        <f xml:space="preserve"> IF(OR(Calculations!C3433 = "",Calculations!C3433 = WorkTypeString),  IFERROR(Calculations!J3433,""), NA())</f>
        <v/>
      </c>
      <c r="E3433" s="10">
        <f t="array" ref="E3433">PERCENTILE(IF(ISERROR(D3433:D8432)=FALSE,D3433:D8432),CycleTimePercentile)</f>
        <v>0</v>
      </c>
      <c r="F3433" s="2" t="e">
        <f xml:space="preserve"> IF(Calculations!C3433 = DefectTypeString,  IFERROR(Calculations!J3433,""), NA())</f>
        <v>#N/A</v>
      </c>
      <c r="G3433" s="10">
        <f t="array" ref="G3433">PERCENTILE(IF(ISERROR(F3433:F8432)=FALSE,F3433:F8432),CycleTimePercentile)</f>
        <v>0</v>
      </c>
      <c r="H3433" s="2" t="e">
        <f ca="1" xml:space="preserve"> IF(OR(Calculations!C3433 = "",Calculations!C3433 = WorkTypeString),  Calculations!K3433, NA())</f>
        <v>#N/A</v>
      </c>
      <c r="I3433" s="2" t="e">
        <f xml:space="preserve"> IF(Calculations!C3433 = DefectTypeString,  Calculations!K3433, NA())</f>
        <v>#N/A</v>
      </c>
    </row>
    <row r="3434" spans="1:9" x14ac:dyDescent="0.25">
      <c r="A3434" s="8" t="str">
        <f>Calculations!A3434</f>
        <v/>
      </c>
      <c r="B3434" s="2" t="str">
        <f t="shared" si="58"/>
        <v/>
      </c>
      <c r="C3434" s="10" t="str">
        <f>IFERROR(Calculations!J3434,"")</f>
        <v/>
      </c>
      <c r="D3434" s="10" t="str">
        <f xml:space="preserve"> IF(OR(Calculations!C3434 = "",Calculations!C3434 = WorkTypeString),  IFERROR(Calculations!J3434,""), NA())</f>
        <v/>
      </c>
      <c r="E3434" s="10">
        <f t="array" ref="E3434">PERCENTILE(IF(ISERROR(D3434:D8433)=FALSE,D3434:D8433),CycleTimePercentile)</f>
        <v>0</v>
      </c>
      <c r="F3434" s="2" t="e">
        <f xml:space="preserve"> IF(Calculations!C3434 = DefectTypeString,  IFERROR(Calculations!J3434,""), NA())</f>
        <v>#N/A</v>
      </c>
      <c r="G3434" s="10">
        <f t="array" ref="G3434">PERCENTILE(IF(ISERROR(F3434:F8433)=FALSE,F3434:F8433),CycleTimePercentile)</f>
        <v>0</v>
      </c>
      <c r="H3434" s="2" t="e">
        <f ca="1" xml:space="preserve"> IF(OR(Calculations!C3434 = "",Calculations!C3434 = WorkTypeString),  Calculations!K3434, NA())</f>
        <v>#N/A</v>
      </c>
      <c r="I3434" s="2" t="e">
        <f xml:space="preserve"> IF(Calculations!C3434 = DefectTypeString,  Calculations!K3434, NA())</f>
        <v>#N/A</v>
      </c>
    </row>
    <row r="3435" spans="1:9" x14ac:dyDescent="0.25">
      <c r="A3435" s="8" t="str">
        <f>Calculations!A3435</f>
        <v/>
      </c>
      <c r="B3435" s="2" t="str">
        <f t="shared" si="58"/>
        <v/>
      </c>
      <c r="C3435" s="10" t="str">
        <f>IFERROR(Calculations!J3435,"")</f>
        <v/>
      </c>
      <c r="D3435" s="10" t="str">
        <f xml:space="preserve"> IF(OR(Calculations!C3435 = "",Calculations!C3435 = WorkTypeString),  IFERROR(Calculations!J3435,""), NA())</f>
        <v/>
      </c>
      <c r="E3435" s="10">
        <f t="array" ref="E3435">PERCENTILE(IF(ISERROR(D3435:D8434)=FALSE,D3435:D8434),CycleTimePercentile)</f>
        <v>0</v>
      </c>
      <c r="F3435" s="2" t="e">
        <f xml:space="preserve"> IF(Calculations!C3435 = DefectTypeString,  IFERROR(Calculations!J3435,""), NA())</f>
        <v>#N/A</v>
      </c>
      <c r="G3435" s="10">
        <f t="array" ref="G3435">PERCENTILE(IF(ISERROR(F3435:F8434)=FALSE,F3435:F8434),CycleTimePercentile)</f>
        <v>0</v>
      </c>
      <c r="H3435" s="2" t="e">
        <f ca="1" xml:space="preserve"> IF(OR(Calculations!C3435 = "",Calculations!C3435 = WorkTypeString),  Calculations!K3435, NA())</f>
        <v>#N/A</v>
      </c>
      <c r="I3435" s="2" t="e">
        <f xml:space="preserve"> IF(Calculations!C3435 = DefectTypeString,  Calculations!K3435, NA())</f>
        <v>#N/A</v>
      </c>
    </row>
    <row r="3436" spans="1:9" x14ac:dyDescent="0.25">
      <c r="A3436" s="8" t="str">
        <f>Calculations!A3436</f>
        <v/>
      </c>
      <c r="B3436" s="2" t="str">
        <f t="shared" si="58"/>
        <v/>
      </c>
      <c r="C3436" s="10" t="str">
        <f>IFERROR(Calculations!J3436,"")</f>
        <v/>
      </c>
      <c r="D3436" s="10" t="str">
        <f xml:space="preserve"> IF(OR(Calculations!C3436 = "",Calculations!C3436 = WorkTypeString),  IFERROR(Calculations!J3436,""), NA())</f>
        <v/>
      </c>
      <c r="E3436" s="10">
        <f t="array" ref="E3436">PERCENTILE(IF(ISERROR(D3436:D8435)=FALSE,D3436:D8435),CycleTimePercentile)</f>
        <v>0</v>
      </c>
      <c r="F3436" s="2" t="e">
        <f xml:space="preserve"> IF(Calculations!C3436 = DefectTypeString,  IFERROR(Calculations!J3436,""), NA())</f>
        <v>#N/A</v>
      </c>
      <c r="G3436" s="10">
        <f t="array" ref="G3436">PERCENTILE(IF(ISERROR(F3436:F8435)=FALSE,F3436:F8435),CycleTimePercentile)</f>
        <v>0</v>
      </c>
      <c r="H3436" s="2" t="e">
        <f ca="1" xml:space="preserve"> IF(OR(Calculations!C3436 = "",Calculations!C3436 = WorkTypeString),  Calculations!K3436, NA())</f>
        <v>#N/A</v>
      </c>
      <c r="I3436" s="2" t="e">
        <f xml:space="preserve"> IF(Calculations!C3436 = DefectTypeString,  Calculations!K3436, NA())</f>
        <v>#N/A</v>
      </c>
    </row>
    <row r="3437" spans="1:9" x14ac:dyDescent="0.25">
      <c r="A3437" s="8" t="str">
        <f>Calculations!A3437</f>
        <v/>
      </c>
      <c r="B3437" s="2" t="str">
        <f t="shared" si="58"/>
        <v/>
      </c>
      <c r="C3437" s="10" t="str">
        <f>IFERROR(Calculations!J3437,"")</f>
        <v/>
      </c>
      <c r="D3437" s="10" t="str">
        <f xml:space="preserve"> IF(OR(Calculations!C3437 = "",Calculations!C3437 = WorkTypeString),  IFERROR(Calculations!J3437,""), NA())</f>
        <v/>
      </c>
      <c r="E3437" s="10">
        <f t="array" ref="E3437">PERCENTILE(IF(ISERROR(D3437:D8436)=FALSE,D3437:D8436),CycleTimePercentile)</f>
        <v>0</v>
      </c>
      <c r="F3437" s="2" t="e">
        <f xml:space="preserve"> IF(Calculations!C3437 = DefectTypeString,  IFERROR(Calculations!J3437,""), NA())</f>
        <v>#N/A</v>
      </c>
      <c r="G3437" s="10">
        <f t="array" ref="G3437">PERCENTILE(IF(ISERROR(F3437:F8436)=FALSE,F3437:F8436),CycleTimePercentile)</f>
        <v>0</v>
      </c>
      <c r="H3437" s="2" t="e">
        <f ca="1" xml:space="preserve"> IF(OR(Calculations!C3437 = "",Calculations!C3437 = WorkTypeString),  Calculations!K3437, NA())</f>
        <v>#N/A</v>
      </c>
      <c r="I3437" s="2" t="e">
        <f xml:space="preserve"> IF(Calculations!C3437 = DefectTypeString,  Calculations!K3437, NA())</f>
        <v>#N/A</v>
      </c>
    </row>
    <row r="3438" spans="1:9" x14ac:dyDescent="0.25">
      <c r="A3438" s="8" t="str">
        <f>Calculations!A3438</f>
        <v/>
      </c>
      <c r="B3438" s="2" t="str">
        <f t="shared" si="58"/>
        <v/>
      </c>
      <c r="C3438" s="10" t="str">
        <f>IFERROR(Calculations!J3438,"")</f>
        <v/>
      </c>
      <c r="D3438" s="10" t="str">
        <f xml:space="preserve"> IF(OR(Calculations!C3438 = "",Calculations!C3438 = WorkTypeString),  IFERROR(Calculations!J3438,""), NA())</f>
        <v/>
      </c>
      <c r="E3438" s="10">
        <f t="array" ref="E3438">PERCENTILE(IF(ISERROR(D3438:D8437)=FALSE,D3438:D8437),CycleTimePercentile)</f>
        <v>0</v>
      </c>
      <c r="F3438" s="2" t="e">
        <f xml:space="preserve"> IF(Calculations!C3438 = DefectTypeString,  IFERROR(Calculations!J3438,""), NA())</f>
        <v>#N/A</v>
      </c>
      <c r="G3438" s="10">
        <f t="array" ref="G3438">PERCENTILE(IF(ISERROR(F3438:F8437)=FALSE,F3438:F8437),CycleTimePercentile)</f>
        <v>0</v>
      </c>
      <c r="H3438" s="2" t="e">
        <f ca="1" xml:space="preserve"> IF(OR(Calculations!C3438 = "",Calculations!C3438 = WorkTypeString),  Calculations!K3438, NA())</f>
        <v>#N/A</v>
      </c>
      <c r="I3438" s="2" t="e">
        <f xml:space="preserve"> IF(Calculations!C3438 = DefectTypeString,  Calculations!K3438, NA())</f>
        <v>#N/A</v>
      </c>
    </row>
    <row r="3439" spans="1:9" x14ac:dyDescent="0.25">
      <c r="A3439" s="8" t="str">
        <f>Calculations!A3439</f>
        <v/>
      </c>
      <c r="B3439" s="2" t="str">
        <f t="shared" si="58"/>
        <v/>
      </c>
      <c r="C3439" s="10" t="str">
        <f>IFERROR(Calculations!J3439,"")</f>
        <v/>
      </c>
      <c r="D3439" s="10" t="str">
        <f xml:space="preserve"> IF(OR(Calculations!C3439 = "",Calculations!C3439 = WorkTypeString),  IFERROR(Calculations!J3439,""), NA())</f>
        <v/>
      </c>
      <c r="E3439" s="10">
        <f t="array" ref="E3439">PERCENTILE(IF(ISERROR(D3439:D8438)=FALSE,D3439:D8438),CycleTimePercentile)</f>
        <v>0</v>
      </c>
      <c r="F3439" s="2" t="e">
        <f xml:space="preserve"> IF(Calculations!C3439 = DefectTypeString,  IFERROR(Calculations!J3439,""), NA())</f>
        <v>#N/A</v>
      </c>
      <c r="G3439" s="10">
        <f t="array" ref="G3439">PERCENTILE(IF(ISERROR(F3439:F8438)=FALSE,F3439:F8438),CycleTimePercentile)</f>
        <v>0</v>
      </c>
      <c r="H3439" s="2" t="e">
        <f ca="1" xml:space="preserve"> IF(OR(Calculations!C3439 = "",Calculations!C3439 = WorkTypeString),  Calculations!K3439, NA())</f>
        <v>#N/A</v>
      </c>
      <c r="I3439" s="2" t="e">
        <f xml:space="preserve"> IF(Calculations!C3439 = DefectTypeString,  Calculations!K3439, NA())</f>
        <v>#N/A</v>
      </c>
    </row>
    <row r="3440" spans="1:9" x14ac:dyDescent="0.25">
      <c r="A3440" s="8" t="str">
        <f>Calculations!A3440</f>
        <v/>
      </c>
      <c r="B3440" s="2" t="str">
        <f t="shared" si="58"/>
        <v/>
      </c>
      <c r="C3440" s="10" t="str">
        <f>IFERROR(Calculations!J3440,"")</f>
        <v/>
      </c>
      <c r="D3440" s="10" t="str">
        <f xml:space="preserve"> IF(OR(Calculations!C3440 = "",Calculations!C3440 = WorkTypeString),  IFERROR(Calculations!J3440,""), NA())</f>
        <v/>
      </c>
      <c r="E3440" s="10">
        <f t="array" ref="E3440">PERCENTILE(IF(ISERROR(D3440:D8439)=FALSE,D3440:D8439),CycleTimePercentile)</f>
        <v>0</v>
      </c>
      <c r="F3440" s="2" t="e">
        <f xml:space="preserve"> IF(Calculations!C3440 = DefectTypeString,  IFERROR(Calculations!J3440,""), NA())</f>
        <v>#N/A</v>
      </c>
      <c r="G3440" s="10">
        <f t="array" ref="G3440">PERCENTILE(IF(ISERROR(F3440:F8439)=FALSE,F3440:F8439),CycleTimePercentile)</f>
        <v>0</v>
      </c>
      <c r="H3440" s="2" t="e">
        <f ca="1" xml:space="preserve"> IF(OR(Calculations!C3440 = "",Calculations!C3440 = WorkTypeString),  Calculations!K3440, NA())</f>
        <v>#N/A</v>
      </c>
      <c r="I3440" s="2" t="e">
        <f xml:space="preserve"> IF(Calculations!C3440 = DefectTypeString,  Calculations!K3440, NA())</f>
        <v>#N/A</v>
      </c>
    </row>
    <row r="3441" spans="1:9" x14ac:dyDescent="0.25">
      <c r="A3441" s="8" t="str">
        <f>Calculations!A3441</f>
        <v/>
      </c>
      <c r="B3441" s="2" t="str">
        <f t="shared" si="58"/>
        <v/>
      </c>
      <c r="C3441" s="10" t="str">
        <f>IFERROR(Calculations!J3441,"")</f>
        <v/>
      </c>
      <c r="D3441" s="10" t="str">
        <f xml:space="preserve"> IF(OR(Calculations!C3441 = "",Calculations!C3441 = WorkTypeString),  IFERROR(Calculations!J3441,""), NA())</f>
        <v/>
      </c>
      <c r="E3441" s="10">
        <f t="array" ref="E3441">PERCENTILE(IF(ISERROR(D3441:D8440)=FALSE,D3441:D8440),CycleTimePercentile)</f>
        <v>0</v>
      </c>
      <c r="F3441" s="2" t="e">
        <f xml:space="preserve"> IF(Calculations!C3441 = DefectTypeString,  IFERROR(Calculations!J3441,""), NA())</f>
        <v>#N/A</v>
      </c>
      <c r="G3441" s="10">
        <f t="array" ref="G3441">PERCENTILE(IF(ISERROR(F3441:F8440)=FALSE,F3441:F8440),CycleTimePercentile)</f>
        <v>0</v>
      </c>
      <c r="H3441" s="2" t="e">
        <f ca="1" xml:space="preserve"> IF(OR(Calculations!C3441 = "",Calculations!C3441 = WorkTypeString),  Calculations!K3441, NA())</f>
        <v>#N/A</v>
      </c>
      <c r="I3441" s="2" t="e">
        <f xml:space="preserve"> IF(Calculations!C3441 = DefectTypeString,  Calculations!K3441, NA())</f>
        <v>#N/A</v>
      </c>
    </row>
    <row r="3442" spans="1:9" x14ac:dyDescent="0.25">
      <c r="A3442" s="8" t="str">
        <f>Calculations!A3442</f>
        <v/>
      </c>
      <c r="B3442" s="2" t="str">
        <f t="shared" si="58"/>
        <v/>
      </c>
      <c r="C3442" s="10" t="str">
        <f>IFERROR(Calculations!J3442,"")</f>
        <v/>
      </c>
      <c r="D3442" s="10" t="str">
        <f xml:space="preserve"> IF(OR(Calculations!C3442 = "",Calculations!C3442 = WorkTypeString),  IFERROR(Calculations!J3442,""), NA())</f>
        <v/>
      </c>
      <c r="E3442" s="10">
        <f t="array" ref="E3442">PERCENTILE(IF(ISERROR(D3442:D8441)=FALSE,D3442:D8441),CycleTimePercentile)</f>
        <v>0</v>
      </c>
      <c r="F3442" s="2" t="e">
        <f xml:space="preserve"> IF(Calculations!C3442 = DefectTypeString,  IFERROR(Calculations!J3442,""), NA())</f>
        <v>#N/A</v>
      </c>
      <c r="G3442" s="10">
        <f t="array" ref="G3442">PERCENTILE(IF(ISERROR(F3442:F8441)=FALSE,F3442:F8441),CycleTimePercentile)</f>
        <v>0</v>
      </c>
      <c r="H3442" s="2" t="e">
        <f ca="1" xml:space="preserve"> IF(OR(Calculations!C3442 = "",Calculations!C3442 = WorkTypeString),  Calculations!K3442, NA())</f>
        <v>#N/A</v>
      </c>
      <c r="I3442" s="2" t="e">
        <f xml:space="preserve"> IF(Calculations!C3442 = DefectTypeString,  Calculations!K3442, NA())</f>
        <v>#N/A</v>
      </c>
    </row>
    <row r="3443" spans="1:9" x14ac:dyDescent="0.25">
      <c r="A3443" s="8" t="str">
        <f>Calculations!A3443</f>
        <v/>
      </c>
      <c r="B3443" s="2" t="str">
        <f t="shared" si="58"/>
        <v/>
      </c>
      <c r="C3443" s="10" t="str">
        <f>IFERROR(Calculations!J3443,"")</f>
        <v/>
      </c>
      <c r="D3443" s="10" t="str">
        <f xml:space="preserve"> IF(OR(Calculations!C3443 = "",Calculations!C3443 = WorkTypeString),  IFERROR(Calculations!J3443,""), NA())</f>
        <v/>
      </c>
      <c r="E3443" s="10">
        <f t="array" ref="E3443">PERCENTILE(IF(ISERROR(D3443:D8442)=FALSE,D3443:D8442),CycleTimePercentile)</f>
        <v>0</v>
      </c>
      <c r="F3443" s="2" t="e">
        <f xml:space="preserve"> IF(Calculations!C3443 = DefectTypeString,  IFERROR(Calculations!J3443,""), NA())</f>
        <v>#N/A</v>
      </c>
      <c r="G3443" s="10">
        <f t="array" ref="G3443">PERCENTILE(IF(ISERROR(F3443:F8442)=FALSE,F3443:F8442),CycleTimePercentile)</f>
        <v>0</v>
      </c>
      <c r="H3443" s="2" t="e">
        <f ca="1" xml:space="preserve"> IF(OR(Calculations!C3443 = "",Calculations!C3443 = WorkTypeString),  Calculations!K3443, NA())</f>
        <v>#N/A</v>
      </c>
      <c r="I3443" s="2" t="e">
        <f xml:space="preserve"> IF(Calculations!C3443 = DefectTypeString,  Calculations!K3443, NA())</f>
        <v>#N/A</v>
      </c>
    </row>
    <row r="3444" spans="1:9" x14ac:dyDescent="0.25">
      <c r="A3444" s="8" t="str">
        <f>Calculations!A3444</f>
        <v/>
      </c>
      <c r="B3444" s="2" t="str">
        <f t="shared" si="58"/>
        <v/>
      </c>
      <c r="C3444" s="10" t="str">
        <f>IFERROR(Calculations!J3444,"")</f>
        <v/>
      </c>
      <c r="D3444" s="10" t="str">
        <f xml:space="preserve"> IF(OR(Calculations!C3444 = "",Calculations!C3444 = WorkTypeString),  IFERROR(Calculations!J3444,""), NA())</f>
        <v/>
      </c>
      <c r="E3444" s="10">
        <f t="array" ref="E3444">PERCENTILE(IF(ISERROR(D3444:D8443)=FALSE,D3444:D8443),CycleTimePercentile)</f>
        <v>0</v>
      </c>
      <c r="F3444" s="2" t="e">
        <f xml:space="preserve"> IF(Calculations!C3444 = DefectTypeString,  IFERROR(Calculations!J3444,""), NA())</f>
        <v>#N/A</v>
      </c>
      <c r="G3444" s="10">
        <f t="array" ref="G3444">PERCENTILE(IF(ISERROR(F3444:F8443)=FALSE,F3444:F8443),CycleTimePercentile)</f>
        <v>0</v>
      </c>
      <c r="H3444" s="2" t="e">
        <f ca="1" xml:space="preserve"> IF(OR(Calculations!C3444 = "",Calculations!C3444 = WorkTypeString),  Calculations!K3444, NA())</f>
        <v>#N/A</v>
      </c>
      <c r="I3444" s="2" t="e">
        <f xml:space="preserve"> IF(Calculations!C3444 = DefectTypeString,  Calculations!K3444, NA())</f>
        <v>#N/A</v>
      </c>
    </row>
    <row r="3445" spans="1:9" x14ac:dyDescent="0.25">
      <c r="A3445" s="8" t="str">
        <f>Calculations!A3445</f>
        <v/>
      </c>
      <c r="B3445" s="2" t="str">
        <f t="shared" si="58"/>
        <v/>
      </c>
      <c r="C3445" s="10" t="str">
        <f>IFERROR(Calculations!J3445,"")</f>
        <v/>
      </c>
      <c r="D3445" s="10" t="str">
        <f xml:space="preserve"> IF(OR(Calculations!C3445 = "",Calculations!C3445 = WorkTypeString),  IFERROR(Calculations!J3445,""), NA())</f>
        <v/>
      </c>
      <c r="E3445" s="10">
        <f t="array" ref="E3445">PERCENTILE(IF(ISERROR(D3445:D8444)=FALSE,D3445:D8444),CycleTimePercentile)</f>
        <v>0</v>
      </c>
      <c r="F3445" s="2" t="e">
        <f xml:space="preserve"> IF(Calculations!C3445 = DefectTypeString,  IFERROR(Calculations!J3445,""), NA())</f>
        <v>#N/A</v>
      </c>
      <c r="G3445" s="10">
        <f t="array" ref="G3445">PERCENTILE(IF(ISERROR(F3445:F8444)=FALSE,F3445:F8444),CycleTimePercentile)</f>
        <v>0</v>
      </c>
      <c r="H3445" s="2" t="e">
        <f ca="1" xml:space="preserve"> IF(OR(Calculations!C3445 = "",Calculations!C3445 = WorkTypeString),  Calculations!K3445, NA())</f>
        <v>#N/A</v>
      </c>
      <c r="I3445" s="2" t="e">
        <f xml:space="preserve"> IF(Calculations!C3445 = DefectTypeString,  Calculations!K3445, NA())</f>
        <v>#N/A</v>
      </c>
    </row>
    <row r="3446" spans="1:9" x14ac:dyDescent="0.25">
      <c r="A3446" s="8" t="str">
        <f>Calculations!A3446</f>
        <v/>
      </c>
      <c r="B3446" s="2" t="str">
        <f t="shared" si="58"/>
        <v/>
      </c>
      <c r="C3446" s="10" t="str">
        <f>IFERROR(Calculations!J3446,"")</f>
        <v/>
      </c>
      <c r="D3446" s="10" t="str">
        <f xml:space="preserve"> IF(OR(Calculations!C3446 = "",Calculations!C3446 = WorkTypeString),  IFERROR(Calculations!J3446,""), NA())</f>
        <v/>
      </c>
      <c r="E3446" s="10">
        <f t="array" ref="E3446">PERCENTILE(IF(ISERROR(D3446:D8445)=FALSE,D3446:D8445),CycleTimePercentile)</f>
        <v>0</v>
      </c>
      <c r="F3446" s="2" t="e">
        <f xml:space="preserve"> IF(Calculations!C3446 = DefectTypeString,  IFERROR(Calculations!J3446,""), NA())</f>
        <v>#N/A</v>
      </c>
      <c r="G3446" s="10">
        <f t="array" ref="G3446">PERCENTILE(IF(ISERROR(F3446:F8445)=FALSE,F3446:F8445),CycleTimePercentile)</f>
        <v>0</v>
      </c>
      <c r="H3446" s="2" t="e">
        <f ca="1" xml:space="preserve"> IF(OR(Calculations!C3446 = "",Calculations!C3446 = WorkTypeString),  Calculations!K3446, NA())</f>
        <v>#N/A</v>
      </c>
      <c r="I3446" s="2" t="e">
        <f xml:space="preserve"> IF(Calculations!C3446 = DefectTypeString,  Calculations!K3446, NA())</f>
        <v>#N/A</v>
      </c>
    </row>
    <row r="3447" spans="1:9" x14ac:dyDescent="0.25">
      <c r="A3447" s="8" t="str">
        <f>Calculations!A3447</f>
        <v/>
      </c>
      <c r="B3447" s="2" t="str">
        <f t="shared" si="58"/>
        <v/>
      </c>
      <c r="C3447" s="10" t="str">
        <f>IFERROR(Calculations!J3447,"")</f>
        <v/>
      </c>
      <c r="D3447" s="10" t="str">
        <f xml:space="preserve"> IF(OR(Calculations!C3447 = "",Calculations!C3447 = WorkTypeString),  IFERROR(Calculations!J3447,""), NA())</f>
        <v/>
      </c>
      <c r="E3447" s="10">
        <f t="array" ref="E3447">PERCENTILE(IF(ISERROR(D3447:D8446)=FALSE,D3447:D8446),CycleTimePercentile)</f>
        <v>0</v>
      </c>
      <c r="F3447" s="2" t="e">
        <f xml:space="preserve"> IF(Calculations!C3447 = DefectTypeString,  IFERROR(Calculations!J3447,""), NA())</f>
        <v>#N/A</v>
      </c>
      <c r="G3447" s="10">
        <f t="array" ref="G3447">PERCENTILE(IF(ISERROR(F3447:F8446)=FALSE,F3447:F8446),CycleTimePercentile)</f>
        <v>0</v>
      </c>
      <c r="H3447" s="2" t="e">
        <f ca="1" xml:space="preserve"> IF(OR(Calculations!C3447 = "",Calculations!C3447 = WorkTypeString),  Calculations!K3447, NA())</f>
        <v>#N/A</v>
      </c>
      <c r="I3447" s="2" t="e">
        <f xml:space="preserve"> IF(Calculations!C3447 = DefectTypeString,  Calculations!K3447, NA())</f>
        <v>#N/A</v>
      </c>
    </row>
    <row r="3448" spans="1:9" x14ac:dyDescent="0.25">
      <c r="A3448" s="8" t="str">
        <f>Calculations!A3448</f>
        <v/>
      </c>
      <c r="B3448" s="2" t="str">
        <f t="shared" si="58"/>
        <v/>
      </c>
      <c r="C3448" s="10" t="str">
        <f>IFERROR(Calculations!J3448,"")</f>
        <v/>
      </c>
      <c r="D3448" s="10" t="str">
        <f xml:space="preserve"> IF(OR(Calculations!C3448 = "",Calculations!C3448 = WorkTypeString),  IFERROR(Calculations!J3448,""), NA())</f>
        <v/>
      </c>
      <c r="E3448" s="10">
        <f t="array" ref="E3448">PERCENTILE(IF(ISERROR(D3448:D8447)=FALSE,D3448:D8447),CycleTimePercentile)</f>
        <v>0</v>
      </c>
      <c r="F3448" s="2" t="e">
        <f xml:space="preserve"> IF(Calculations!C3448 = DefectTypeString,  IFERROR(Calculations!J3448,""), NA())</f>
        <v>#N/A</v>
      </c>
      <c r="G3448" s="10">
        <f t="array" ref="G3448">PERCENTILE(IF(ISERROR(F3448:F8447)=FALSE,F3448:F8447),CycleTimePercentile)</f>
        <v>0</v>
      </c>
      <c r="H3448" s="2" t="e">
        <f ca="1" xml:space="preserve"> IF(OR(Calculations!C3448 = "",Calculations!C3448 = WorkTypeString),  Calculations!K3448, NA())</f>
        <v>#N/A</v>
      </c>
      <c r="I3448" s="2" t="e">
        <f xml:space="preserve"> IF(Calculations!C3448 = DefectTypeString,  Calculations!K3448, NA())</f>
        <v>#N/A</v>
      </c>
    </row>
    <row r="3449" spans="1:9" x14ac:dyDescent="0.25">
      <c r="A3449" s="8" t="str">
        <f>Calculations!A3449</f>
        <v/>
      </c>
      <c r="B3449" s="2" t="str">
        <f t="shared" si="58"/>
        <v/>
      </c>
      <c r="C3449" s="10" t="str">
        <f>IFERROR(Calculations!J3449,"")</f>
        <v/>
      </c>
      <c r="D3449" s="10" t="str">
        <f xml:space="preserve"> IF(OR(Calculations!C3449 = "",Calculations!C3449 = WorkTypeString),  IFERROR(Calculations!J3449,""), NA())</f>
        <v/>
      </c>
      <c r="E3449" s="10">
        <f t="array" ref="E3449">PERCENTILE(IF(ISERROR(D3449:D8448)=FALSE,D3449:D8448),CycleTimePercentile)</f>
        <v>0</v>
      </c>
      <c r="F3449" s="2" t="e">
        <f xml:space="preserve"> IF(Calculations!C3449 = DefectTypeString,  IFERROR(Calculations!J3449,""), NA())</f>
        <v>#N/A</v>
      </c>
      <c r="G3449" s="10">
        <f t="array" ref="G3449">PERCENTILE(IF(ISERROR(F3449:F8448)=FALSE,F3449:F8448),CycleTimePercentile)</f>
        <v>0</v>
      </c>
      <c r="H3449" s="2" t="e">
        <f ca="1" xml:space="preserve"> IF(OR(Calculations!C3449 = "",Calculations!C3449 = WorkTypeString),  Calculations!K3449, NA())</f>
        <v>#N/A</v>
      </c>
      <c r="I3449" s="2" t="e">
        <f xml:space="preserve"> IF(Calculations!C3449 = DefectTypeString,  Calculations!K3449, NA())</f>
        <v>#N/A</v>
      </c>
    </row>
    <row r="3450" spans="1:9" x14ac:dyDescent="0.25">
      <c r="A3450" s="8" t="str">
        <f>Calculations!A3450</f>
        <v/>
      </c>
      <c r="B3450" s="2" t="str">
        <f t="shared" si="58"/>
        <v/>
      </c>
      <c r="C3450" s="10" t="str">
        <f>IFERROR(Calculations!J3450,"")</f>
        <v/>
      </c>
      <c r="D3450" s="10" t="str">
        <f xml:space="preserve"> IF(OR(Calculations!C3450 = "",Calculations!C3450 = WorkTypeString),  IFERROR(Calculations!J3450,""), NA())</f>
        <v/>
      </c>
      <c r="E3450" s="10">
        <f t="array" ref="E3450">PERCENTILE(IF(ISERROR(D3450:D8449)=FALSE,D3450:D8449),CycleTimePercentile)</f>
        <v>0</v>
      </c>
      <c r="F3450" s="2" t="e">
        <f xml:space="preserve"> IF(Calculations!C3450 = DefectTypeString,  IFERROR(Calculations!J3450,""), NA())</f>
        <v>#N/A</v>
      </c>
      <c r="G3450" s="10">
        <f t="array" ref="G3450">PERCENTILE(IF(ISERROR(F3450:F8449)=FALSE,F3450:F8449),CycleTimePercentile)</f>
        <v>0</v>
      </c>
      <c r="H3450" s="2" t="e">
        <f ca="1" xml:space="preserve"> IF(OR(Calculations!C3450 = "",Calculations!C3450 = WorkTypeString),  Calculations!K3450, NA())</f>
        <v>#N/A</v>
      </c>
      <c r="I3450" s="2" t="e">
        <f xml:space="preserve"> IF(Calculations!C3450 = DefectTypeString,  Calculations!K3450, NA())</f>
        <v>#N/A</v>
      </c>
    </row>
    <row r="3451" spans="1:9" x14ac:dyDescent="0.25">
      <c r="A3451" s="8" t="str">
        <f>Calculations!A3451</f>
        <v/>
      </c>
      <c r="B3451" s="2" t="str">
        <f t="shared" si="58"/>
        <v/>
      </c>
      <c r="C3451" s="10" t="str">
        <f>IFERROR(Calculations!J3451,"")</f>
        <v/>
      </c>
      <c r="D3451" s="10" t="str">
        <f xml:space="preserve"> IF(OR(Calculations!C3451 = "",Calculations!C3451 = WorkTypeString),  IFERROR(Calculations!J3451,""), NA())</f>
        <v/>
      </c>
      <c r="E3451" s="10">
        <f t="array" ref="E3451">PERCENTILE(IF(ISERROR(D3451:D8450)=FALSE,D3451:D8450),CycleTimePercentile)</f>
        <v>0</v>
      </c>
      <c r="F3451" s="2" t="e">
        <f xml:space="preserve"> IF(Calculations!C3451 = DefectTypeString,  IFERROR(Calculations!J3451,""), NA())</f>
        <v>#N/A</v>
      </c>
      <c r="G3451" s="10">
        <f t="array" ref="G3451">PERCENTILE(IF(ISERROR(F3451:F8450)=FALSE,F3451:F8450),CycleTimePercentile)</f>
        <v>0</v>
      </c>
      <c r="H3451" s="2" t="e">
        <f ca="1" xml:space="preserve"> IF(OR(Calculations!C3451 = "",Calculations!C3451 = WorkTypeString),  Calculations!K3451, NA())</f>
        <v>#N/A</v>
      </c>
      <c r="I3451" s="2" t="e">
        <f xml:space="preserve"> IF(Calculations!C3451 = DefectTypeString,  Calculations!K3451, NA())</f>
        <v>#N/A</v>
      </c>
    </row>
    <row r="3452" spans="1:9" x14ac:dyDescent="0.25">
      <c r="A3452" s="8" t="str">
        <f>Calculations!A3452</f>
        <v/>
      </c>
      <c r="B3452" s="2" t="str">
        <f t="shared" si="58"/>
        <v/>
      </c>
      <c r="C3452" s="10" t="str">
        <f>IFERROR(Calculations!J3452,"")</f>
        <v/>
      </c>
      <c r="D3452" s="10" t="str">
        <f xml:space="preserve"> IF(OR(Calculations!C3452 = "",Calculations!C3452 = WorkTypeString),  IFERROR(Calculations!J3452,""), NA())</f>
        <v/>
      </c>
      <c r="E3452" s="10">
        <f t="array" ref="E3452">PERCENTILE(IF(ISERROR(D3452:D8451)=FALSE,D3452:D8451),CycleTimePercentile)</f>
        <v>0</v>
      </c>
      <c r="F3452" s="2" t="e">
        <f xml:space="preserve"> IF(Calculations!C3452 = DefectTypeString,  IFERROR(Calculations!J3452,""), NA())</f>
        <v>#N/A</v>
      </c>
      <c r="G3452" s="10">
        <f t="array" ref="G3452">PERCENTILE(IF(ISERROR(F3452:F8451)=FALSE,F3452:F8451),CycleTimePercentile)</f>
        <v>0</v>
      </c>
      <c r="H3452" s="2" t="e">
        <f ca="1" xml:space="preserve"> IF(OR(Calculations!C3452 = "",Calculations!C3452 = WorkTypeString),  Calculations!K3452, NA())</f>
        <v>#N/A</v>
      </c>
      <c r="I3452" s="2" t="e">
        <f xml:space="preserve"> IF(Calculations!C3452 = DefectTypeString,  Calculations!K3452, NA())</f>
        <v>#N/A</v>
      </c>
    </row>
    <row r="3453" spans="1:9" x14ac:dyDescent="0.25">
      <c r="A3453" s="8" t="str">
        <f>Calculations!A3453</f>
        <v/>
      </c>
      <c r="B3453" s="2" t="str">
        <f t="shared" si="58"/>
        <v/>
      </c>
      <c r="C3453" s="10" t="str">
        <f>IFERROR(Calculations!J3453,"")</f>
        <v/>
      </c>
      <c r="D3453" s="10" t="str">
        <f xml:space="preserve"> IF(OR(Calculations!C3453 = "",Calculations!C3453 = WorkTypeString),  IFERROR(Calculations!J3453,""), NA())</f>
        <v/>
      </c>
      <c r="E3453" s="10">
        <f t="array" ref="E3453">PERCENTILE(IF(ISERROR(D3453:D8452)=FALSE,D3453:D8452),CycleTimePercentile)</f>
        <v>0</v>
      </c>
      <c r="F3453" s="2" t="e">
        <f xml:space="preserve"> IF(Calculations!C3453 = DefectTypeString,  IFERROR(Calculations!J3453,""), NA())</f>
        <v>#N/A</v>
      </c>
      <c r="G3453" s="10">
        <f t="array" ref="G3453">PERCENTILE(IF(ISERROR(F3453:F8452)=FALSE,F3453:F8452),CycleTimePercentile)</f>
        <v>0</v>
      </c>
      <c r="H3453" s="2" t="e">
        <f ca="1" xml:space="preserve"> IF(OR(Calculations!C3453 = "",Calculations!C3453 = WorkTypeString),  Calculations!K3453, NA())</f>
        <v>#N/A</v>
      </c>
      <c r="I3453" s="2" t="e">
        <f xml:space="preserve"> IF(Calculations!C3453 = DefectTypeString,  Calculations!K3453, NA())</f>
        <v>#N/A</v>
      </c>
    </row>
    <row r="3454" spans="1:9" x14ac:dyDescent="0.25">
      <c r="A3454" s="8" t="str">
        <f>Calculations!A3454</f>
        <v/>
      </c>
      <c r="B3454" s="2" t="str">
        <f t="shared" si="58"/>
        <v/>
      </c>
      <c r="C3454" s="10" t="str">
        <f>IFERROR(Calculations!J3454,"")</f>
        <v/>
      </c>
      <c r="D3454" s="10" t="str">
        <f xml:space="preserve"> IF(OR(Calculations!C3454 = "",Calculations!C3454 = WorkTypeString),  IFERROR(Calculations!J3454,""), NA())</f>
        <v/>
      </c>
      <c r="E3454" s="10">
        <f t="array" ref="E3454">PERCENTILE(IF(ISERROR(D3454:D8453)=FALSE,D3454:D8453),CycleTimePercentile)</f>
        <v>0</v>
      </c>
      <c r="F3454" s="2" t="e">
        <f xml:space="preserve"> IF(Calculations!C3454 = DefectTypeString,  IFERROR(Calculations!J3454,""), NA())</f>
        <v>#N/A</v>
      </c>
      <c r="G3454" s="10">
        <f t="array" ref="G3454">PERCENTILE(IF(ISERROR(F3454:F8453)=FALSE,F3454:F8453),CycleTimePercentile)</f>
        <v>0</v>
      </c>
      <c r="H3454" s="2" t="e">
        <f ca="1" xml:space="preserve"> IF(OR(Calculations!C3454 = "",Calculations!C3454 = WorkTypeString),  Calculations!K3454, NA())</f>
        <v>#N/A</v>
      </c>
      <c r="I3454" s="2" t="e">
        <f xml:space="preserve"> IF(Calculations!C3454 = DefectTypeString,  Calculations!K3454, NA())</f>
        <v>#N/A</v>
      </c>
    </row>
    <row r="3455" spans="1:9" x14ac:dyDescent="0.25">
      <c r="A3455" s="8" t="str">
        <f>Calculations!A3455</f>
        <v/>
      </c>
      <c r="B3455" s="2" t="str">
        <f t="shared" si="58"/>
        <v/>
      </c>
      <c r="C3455" s="10" t="str">
        <f>IFERROR(Calculations!J3455,"")</f>
        <v/>
      </c>
      <c r="D3455" s="10" t="str">
        <f xml:space="preserve"> IF(OR(Calculations!C3455 = "",Calculations!C3455 = WorkTypeString),  IFERROR(Calculations!J3455,""), NA())</f>
        <v/>
      </c>
      <c r="E3455" s="10">
        <f t="array" ref="E3455">PERCENTILE(IF(ISERROR(D3455:D8454)=FALSE,D3455:D8454),CycleTimePercentile)</f>
        <v>0</v>
      </c>
      <c r="F3455" s="2" t="e">
        <f xml:space="preserve"> IF(Calculations!C3455 = DefectTypeString,  IFERROR(Calculations!J3455,""), NA())</f>
        <v>#N/A</v>
      </c>
      <c r="G3455" s="10">
        <f t="array" ref="G3455">PERCENTILE(IF(ISERROR(F3455:F8454)=FALSE,F3455:F8454),CycleTimePercentile)</f>
        <v>0</v>
      </c>
      <c r="H3455" s="2" t="e">
        <f ca="1" xml:space="preserve"> IF(OR(Calculations!C3455 = "",Calculations!C3455 = WorkTypeString),  Calculations!K3455, NA())</f>
        <v>#N/A</v>
      </c>
      <c r="I3455" s="2" t="e">
        <f xml:space="preserve"> IF(Calculations!C3455 = DefectTypeString,  Calculations!K3455, NA())</f>
        <v>#N/A</v>
      </c>
    </row>
    <row r="3456" spans="1:9" x14ac:dyDescent="0.25">
      <c r="A3456" s="8" t="str">
        <f>Calculations!A3456</f>
        <v/>
      </c>
      <c r="B3456" s="2" t="str">
        <f t="shared" si="58"/>
        <v/>
      </c>
      <c r="C3456" s="10" t="str">
        <f>IFERROR(Calculations!J3456,"")</f>
        <v/>
      </c>
      <c r="D3456" s="10" t="str">
        <f xml:space="preserve"> IF(OR(Calculations!C3456 = "",Calculations!C3456 = WorkTypeString),  IFERROR(Calculations!J3456,""), NA())</f>
        <v/>
      </c>
      <c r="E3456" s="10">
        <f t="array" ref="E3456">PERCENTILE(IF(ISERROR(D3456:D8455)=FALSE,D3456:D8455),CycleTimePercentile)</f>
        <v>0</v>
      </c>
      <c r="F3456" s="2" t="e">
        <f xml:space="preserve"> IF(Calculations!C3456 = DefectTypeString,  IFERROR(Calculations!J3456,""), NA())</f>
        <v>#N/A</v>
      </c>
      <c r="G3456" s="10">
        <f t="array" ref="G3456">PERCENTILE(IF(ISERROR(F3456:F8455)=FALSE,F3456:F8455),CycleTimePercentile)</f>
        <v>0</v>
      </c>
      <c r="H3456" s="2" t="e">
        <f ca="1" xml:space="preserve"> IF(OR(Calculations!C3456 = "",Calculations!C3456 = WorkTypeString),  Calculations!K3456, NA())</f>
        <v>#N/A</v>
      </c>
      <c r="I3456" s="2" t="e">
        <f xml:space="preserve"> IF(Calculations!C3456 = DefectTypeString,  Calculations!K3456, NA())</f>
        <v>#N/A</v>
      </c>
    </row>
    <row r="3457" spans="1:9" x14ac:dyDescent="0.25">
      <c r="A3457" s="8" t="str">
        <f>Calculations!A3457</f>
        <v/>
      </c>
      <c r="B3457" s="2" t="str">
        <f t="shared" si="58"/>
        <v/>
      </c>
      <c r="C3457" s="10" t="str">
        <f>IFERROR(Calculations!J3457,"")</f>
        <v/>
      </c>
      <c r="D3457" s="10" t="str">
        <f xml:space="preserve"> IF(OR(Calculations!C3457 = "",Calculations!C3457 = WorkTypeString),  IFERROR(Calculations!J3457,""), NA())</f>
        <v/>
      </c>
      <c r="E3457" s="10">
        <f t="array" ref="E3457">PERCENTILE(IF(ISERROR(D3457:D8456)=FALSE,D3457:D8456),CycleTimePercentile)</f>
        <v>0</v>
      </c>
      <c r="F3457" s="2" t="e">
        <f xml:space="preserve"> IF(Calculations!C3457 = DefectTypeString,  IFERROR(Calculations!J3457,""), NA())</f>
        <v>#N/A</v>
      </c>
      <c r="G3457" s="10">
        <f t="array" ref="G3457">PERCENTILE(IF(ISERROR(F3457:F8456)=FALSE,F3457:F8456),CycleTimePercentile)</f>
        <v>0</v>
      </c>
      <c r="H3457" s="2" t="e">
        <f ca="1" xml:space="preserve"> IF(OR(Calculations!C3457 = "",Calculations!C3457 = WorkTypeString),  Calculations!K3457, NA())</f>
        <v>#N/A</v>
      </c>
      <c r="I3457" s="2" t="e">
        <f xml:space="preserve"> IF(Calculations!C3457 = DefectTypeString,  Calculations!K3457, NA())</f>
        <v>#N/A</v>
      </c>
    </row>
    <row r="3458" spans="1:9" x14ac:dyDescent="0.25">
      <c r="A3458" s="8" t="str">
        <f>Calculations!A3458</f>
        <v/>
      </c>
      <c r="B3458" s="2" t="str">
        <f t="shared" si="58"/>
        <v/>
      </c>
      <c r="C3458" s="10" t="str">
        <f>IFERROR(Calculations!J3458,"")</f>
        <v/>
      </c>
      <c r="D3458" s="10" t="str">
        <f xml:space="preserve"> IF(OR(Calculations!C3458 = "",Calculations!C3458 = WorkTypeString),  IFERROR(Calculations!J3458,""), NA())</f>
        <v/>
      </c>
      <c r="E3458" s="10">
        <f t="array" ref="E3458">PERCENTILE(IF(ISERROR(D3458:D8457)=FALSE,D3458:D8457),CycleTimePercentile)</f>
        <v>0</v>
      </c>
      <c r="F3458" s="2" t="e">
        <f xml:space="preserve"> IF(Calculations!C3458 = DefectTypeString,  IFERROR(Calculations!J3458,""), NA())</f>
        <v>#N/A</v>
      </c>
      <c r="G3458" s="10">
        <f t="array" ref="G3458">PERCENTILE(IF(ISERROR(F3458:F8457)=FALSE,F3458:F8457),CycleTimePercentile)</f>
        <v>0</v>
      </c>
      <c r="H3458" s="2" t="e">
        <f ca="1" xml:space="preserve"> IF(OR(Calculations!C3458 = "",Calculations!C3458 = WorkTypeString),  Calculations!K3458, NA())</f>
        <v>#N/A</v>
      </c>
      <c r="I3458" s="2" t="e">
        <f xml:space="preserve"> IF(Calculations!C3458 = DefectTypeString,  Calculations!K3458, NA())</f>
        <v>#N/A</v>
      </c>
    </row>
    <row r="3459" spans="1:9" x14ac:dyDescent="0.25">
      <c r="A3459" s="8" t="str">
        <f>Calculations!A3459</f>
        <v/>
      </c>
      <c r="B3459" s="2" t="str">
        <f t="shared" ref="B3459:B3522" si="59">IF(ISNUMBER(A3459),YEAR(A3459)&amp;"-"&amp;TEXT(MONTH(A3459),"00")&amp;"-"&amp;TEXT(DAY(A3459),"00")&amp;"-"&amp;TEXT(HOUR(A3459),"00"),"")</f>
        <v/>
      </c>
      <c r="C3459" s="10" t="str">
        <f>IFERROR(Calculations!J3459,"")</f>
        <v/>
      </c>
      <c r="D3459" s="10" t="str">
        <f xml:space="preserve"> IF(OR(Calculations!C3459 = "",Calculations!C3459 = WorkTypeString),  IFERROR(Calculations!J3459,""), NA())</f>
        <v/>
      </c>
      <c r="E3459" s="10">
        <f t="array" ref="E3459">PERCENTILE(IF(ISERROR(D3459:D8458)=FALSE,D3459:D8458),CycleTimePercentile)</f>
        <v>0</v>
      </c>
      <c r="F3459" s="2" t="e">
        <f xml:space="preserve"> IF(Calculations!C3459 = DefectTypeString,  IFERROR(Calculations!J3459,""), NA())</f>
        <v>#N/A</v>
      </c>
      <c r="G3459" s="10">
        <f t="array" ref="G3459">PERCENTILE(IF(ISERROR(F3459:F8458)=FALSE,F3459:F8458),CycleTimePercentile)</f>
        <v>0</v>
      </c>
      <c r="H3459" s="2" t="e">
        <f ca="1" xml:space="preserve"> IF(OR(Calculations!C3459 = "",Calculations!C3459 = WorkTypeString),  Calculations!K3459, NA())</f>
        <v>#N/A</v>
      </c>
      <c r="I3459" s="2" t="e">
        <f xml:space="preserve"> IF(Calculations!C3459 = DefectTypeString,  Calculations!K3459, NA())</f>
        <v>#N/A</v>
      </c>
    </row>
    <row r="3460" spans="1:9" x14ac:dyDescent="0.25">
      <c r="A3460" s="8" t="str">
        <f>Calculations!A3460</f>
        <v/>
      </c>
      <c r="B3460" s="2" t="str">
        <f t="shared" si="59"/>
        <v/>
      </c>
      <c r="C3460" s="10" t="str">
        <f>IFERROR(Calculations!J3460,"")</f>
        <v/>
      </c>
      <c r="D3460" s="10" t="str">
        <f xml:space="preserve"> IF(OR(Calculations!C3460 = "",Calculations!C3460 = WorkTypeString),  IFERROR(Calculations!J3460,""), NA())</f>
        <v/>
      </c>
      <c r="E3460" s="10">
        <f t="array" ref="E3460">PERCENTILE(IF(ISERROR(D3460:D8459)=FALSE,D3460:D8459),CycleTimePercentile)</f>
        <v>0</v>
      </c>
      <c r="F3460" s="2" t="e">
        <f xml:space="preserve"> IF(Calculations!C3460 = DefectTypeString,  IFERROR(Calculations!J3460,""), NA())</f>
        <v>#N/A</v>
      </c>
      <c r="G3460" s="10">
        <f t="array" ref="G3460">PERCENTILE(IF(ISERROR(F3460:F8459)=FALSE,F3460:F8459),CycleTimePercentile)</f>
        <v>0</v>
      </c>
      <c r="H3460" s="2" t="e">
        <f ca="1" xml:space="preserve"> IF(OR(Calculations!C3460 = "",Calculations!C3460 = WorkTypeString),  Calculations!K3460, NA())</f>
        <v>#N/A</v>
      </c>
      <c r="I3460" s="2" t="e">
        <f xml:space="preserve"> IF(Calculations!C3460 = DefectTypeString,  Calculations!K3460, NA())</f>
        <v>#N/A</v>
      </c>
    </row>
    <row r="3461" spans="1:9" x14ac:dyDescent="0.25">
      <c r="A3461" s="8" t="str">
        <f>Calculations!A3461</f>
        <v/>
      </c>
      <c r="B3461" s="2" t="str">
        <f t="shared" si="59"/>
        <v/>
      </c>
      <c r="C3461" s="10" t="str">
        <f>IFERROR(Calculations!J3461,"")</f>
        <v/>
      </c>
      <c r="D3461" s="10" t="str">
        <f xml:space="preserve"> IF(OR(Calculations!C3461 = "",Calculations!C3461 = WorkTypeString),  IFERROR(Calculations!J3461,""), NA())</f>
        <v/>
      </c>
      <c r="E3461" s="10">
        <f t="array" ref="E3461">PERCENTILE(IF(ISERROR(D3461:D8460)=FALSE,D3461:D8460),CycleTimePercentile)</f>
        <v>0</v>
      </c>
      <c r="F3461" s="2" t="e">
        <f xml:space="preserve"> IF(Calculations!C3461 = DefectTypeString,  IFERROR(Calculations!J3461,""), NA())</f>
        <v>#N/A</v>
      </c>
      <c r="G3461" s="10">
        <f t="array" ref="G3461">PERCENTILE(IF(ISERROR(F3461:F8460)=FALSE,F3461:F8460),CycleTimePercentile)</f>
        <v>0</v>
      </c>
      <c r="H3461" s="2" t="e">
        <f ca="1" xml:space="preserve"> IF(OR(Calculations!C3461 = "",Calculations!C3461 = WorkTypeString),  Calculations!K3461, NA())</f>
        <v>#N/A</v>
      </c>
      <c r="I3461" s="2" t="e">
        <f xml:space="preserve"> IF(Calculations!C3461 = DefectTypeString,  Calculations!K3461, NA())</f>
        <v>#N/A</v>
      </c>
    </row>
    <row r="3462" spans="1:9" x14ac:dyDescent="0.25">
      <c r="A3462" s="8" t="str">
        <f>Calculations!A3462</f>
        <v/>
      </c>
      <c r="B3462" s="2" t="str">
        <f t="shared" si="59"/>
        <v/>
      </c>
      <c r="C3462" s="10" t="str">
        <f>IFERROR(Calculations!J3462,"")</f>
        <v/>
      </c>
      <c r="D3462" s="10" t="str">
        <f xml:space="preserve"> IF(OR(Calculations!C3462 = "",Calculations!C3462 = WorkTypeString),  IFERROR(Calculations!J3462,""), NA())</f>
        <v/>
      </c>
      <c r="E3462" s="10">
        <f t="array" ref="E3462">PERCENTILE(IF(ISERROR(D3462:D8461)=FALSE,D3462:D8461),CycleTimePercentile)</f>
        <v>0</v>
      </c>
      <c r="F3462" s="2" t="e">
        <f xml:space="preserve"> IF(Calculations!C3462 = DefectTypeString,  IFERROR(Calculations!J3462,""), NA())</f>
        <v>#N/A</v>
      </c>
      <c r="G3462" s="10">
        <f t="array" ref="G3462">PERCENTILE(IF(ISERROR(F3462:F8461)=FALSE,F3462:F8461),CycleTimePercentile)</f>
        <v>0</v>
      </c>
      <c r="H3462" s="2" t="e">
        <f ca="1" xml:space="preserve"> IF(OR(Calculations!C3462 = "",Calculations!C3462 = WorkTypeString),  Calculations!K3462, NA())</f>
        <v>#N/A</v>
      </c>
      <c r="I3462" s="2" t="e">
        <f xml:space="preserve"> IF(Calculations!C3462 = DefectTypeString,  Calculations!K3462, NA())</f>
        <v>#N/A</v>
      </c>
    </row>
    <row r="3463" spans="1:9" x14ac:dyDescent="0.25">
      <c r="A3463" s="8" t="str">
        <f>Calculations!A3463</f>
        <v/>
      </c>
      <c r="B3463" s="2" t="str">
        <f t="shared" si="59"/>
        <v/>
      </c>
      <c r="C3463" s="10" t="str">
        <f>IFERROR(Calculations!J3463,"")</f>
        <v/>
      </c>
      <c r="D3463" s="10" t="str">
        <f xml:space="preserve"> IF(OR(Calculations!C3463 = "",Calculations!C3463 = WorkTypeString),  IFERROR(Calculations!J3463,""), NA())</f>
        <v/>
      </c>
      <c r="E3463" s="10">
        <f t="array" ref="E3463">PERCENTILE(IF(ISERROR(D3463:D8462)=FALSE,D3463:D8462),CycleTimePercentile)</f>
        <v>0</v>
      </c>
      <c r="F3463" s="2" t="e">
        <f xml:space="preserve"> IF(Calculations!C3463 = DefectTypeString,  IFERROR(Calculations!J3463,""), NA())</f>
        <v>#N/A</v>
      </c>
      <c r="G3463" s="10">
        <f t="array" ref="G3463">PERCENTILE(IF(ISERROR(F3463:F8462)=FALSE,F3463:F8462),CycleTimePercentile)</f>
        <v>0</v>
      </c>
      <c r="H3463" s="2" t="e">
        <f ca="1" xml:space="preserve"> IF(OR(Calculations!C3463 = "",Calculations!C3463 = WorkTypeString),  Calculations!K3463, NA())</f>
        <v>#N/A</v>
      </c>
      <c r="I3463" s="2" t="e">
        <f xml:space="preserve"> IF(Calculations!C3463 = DefectTypeString,  Calculations!K3463, NA())</f>
        <v>#N/A</v>
      </c>
    </row>
    <row r="3464" spans="1:9" x14ac:dyDescent="0.25">
      <c r="A3464" s="8" t="str">
        <f>Calculations!A3464</f>
        <v/>
      </c>
      <c r="B3464" s="2" t="str">
        <f t="shared" si="59"/>
        <v/>
      </c>
      <c r="C3464" s="10" t="str">
        <f>IFERROR(Calculations!J3464,"")</f>
        <v/>
      </c>
      <c r="D3464" s="10" t="str">
        <f xml:space="preserve"> IF(OR(Calculations!C3464 = "",Calculations!C3464 = WorkTypeString),  IFERROR(Calculations!J3464,""), NA())</f>
        <v/>
      </c>
      <c r="E3464" s="10">
        <f t="array" ref="E3464">PERCENTILE(IF(ISERROR(D3464:D8463)=FALSE,D3464:D8463),CycleTimePercentile)</f>
        <v>0</v>
      </c>
      <c r="F3464" s="2" t="e">
        <f xml:space="preserve"> IF(Calculations!C3464 = DefectTypeString,  IFERROR(Calculations!J3464,""), NA())</f>
        <v>#N/A</v>
      </c>
      <c r="G3464" s="10">
        <f t="array" ref="G3464">PERCENTILE(IF(ISERROR(F3464:F8463)=FALSE,F3464:F8463),CycleTimePercentile)</f>
        <v>0</v>
      </c>
      <c r="H3464" s="2" t="e">
        <f ca="1" xml:space="preserve"> IF(OR(Calculations!C3464 = "",Calculations!C3464 = WorkTypeString),  Calculations!K3464, NA())</f>
        <v>#N/A</v>
      </c>
      <c r="I3464" s="2" t="e">
        <f xml:space="preserve"> IF(Calculations!C3464 = DefectTypeString,  Calculations!K3464, NA())</f>
        <v>#N/A</v>
      </c>
    </row>
    <row r="3465" spans="1:9" x14ac:dyDescent="0.25">
      <c r="A3465" s="8" t="str">
        <f>Calculations!A3465</f>
        <v/>
      </c>
      <c r="B3465" s="2" t="str">
        <f t="shared" si="59"/>
        <v/>
      </c>
      <c r="C3465" s="10" t="str">
        <f>IFERROR(Calculations!J3465,"")</f>
        <v/>
      </c>
      <c r="D3465" s="10" t="str">
        <f xml:space="preserve"> IF(OR(Calculations!C3465 = "",Calculations!C3465 = WorkTypeString),  IFERROR(Calculations!J3465,""), NA())</f>
        <v/>
      </c>
      <c r="E3465" s="10">
        <f t="array" ref="E3465">PERCENTILE(IF(ISERROR(D3465:D8464)=FALSE,D3465:D8464),CycleTimePercentile)</f>
        <v>0</v>
      </c>
      <c r="F3465" s="2" t="e">
        <f xml:space="preserve"> IF(Calculations!C3465 = DefectTypeString,  IFERROR(Calculations!J3465,""), NA())</f>
        <v>#N/A</v>
      </c>
      <c r="G3465" s="10">
        <f t="array" ref="G3465">PERCENTILE(IF(ISERROR(F3465:F8464)=FALSE,F3465:F8464),CycleTimePercentile)</f>
        <v>0</v>
      </c>
      <c r="H3465" s="2" t="e">
        <f ca="1" xml:space="preserve"> IF(OR(Calculations!C3465 = "",Calculations!C3465 = WorkTypeString),  Calculations!K3465, NA())</f>
        <v>#N/A</v>
      </c>
      <c r="I3465" s="2" t="e">
        <f xml:space="preserve"> IF(Calculations!C3465 = DefectTypeString,  Calculations!K3465, NA())</f>
        <v>#N/A</v>
      </c>
    </row>
    <row r="3466" spans="1:9" x14ac:dyDescent="0.25">
      <c r="A3466" s="8" t="str">
        <f>Calculations!A3466</f>
        <v/>
      </c>
      <c r="B3466" s="2" t="str">
        <f t="shared" si="59"/>
        <v/>
      </c>
      <c r="C3466" s="10" t="str">
        <f>IFERROR(Calculations!J3466,"")</f>
        <v/>
      </c>
      <c r="D3466" s="10" t="str">
        <f xml:space="preserve"> IF(OR(Calculations!C3466 = "",Calculations!C3466 = WorkTypeString),  IFERROR(Calculations!J3466,""), NA())</f>
        <v/>
      </c>
      <c r="E3466" s="10">
        <f t="array" ref="E3466">PERCENTILE(IF(ISERROR(D3466:D8465)=FALSE,D3466:D8465),CycleTimePercentile)</f>
        <v>0</v>
      </c>
      <c r="F3466" s="2" t="e">
        <f xml:space="preserve"> IF(Calculations!C3466 = DefectTypeString,  IFERROR(Calculations!J3466,""), NA())</f>
        <v>#N/A</v>
      </c>
      <c r="G3466" s="10">
        <f t="array" ref="G3466">PERCENTILE(IF(ISERROR(F3466:F8465)=FALSE,F3466:F8465),CycleTimePercentile)</f>
        <v>0</v>
      </c>
      <c r="H3466" s="2" t="e">
        <f ca="1" xml:space="preserve"> IF(OR(Calculations!C3466 = "",Calculations!C3466 = WorkTypeString),  Calculations!K3466, NA())</f>
        <v>#N/A</v>
      </c>
      <c r="I3466" s="2" t="e">
        <f xml:space="preserve"> IF(Calculations!C3466 = DefectTypeString,  Calculations!K3466, NA())</f>
        <v>#N/A</v>
      </c>
    </row>
    <row r="3467" spans="1:9" x14ac:dyDescent="0.25">
      <c r="A3467" s="8" t="str">
        <f>Calculations!A3467</f>
        <v/>
      </c>
      <c r="B3467" s="2" t="str">
        <f t="shared" si="59"/>
        <v/>
      </c>
      <c r="C3467" s="10" t="str">
        <f>IFERROR(Calculations!J3467,"")</f>
        <v/>
      </c>
      <c r="D3467" s="10" t="str">
        <f xml:space="preserve"> IF(OR(Calculations!C3467 = "",Calculations!C3467 = WorkTypeString),  IFERROR(Calculations!J3467,""), NA())</f>
        <v/>
      </c>
      <c r="E3467" s="10">
        <f t="array" ref="E3467">PERCENTILE(IF(ISERROR(D3467:D8466)=FALSE,D3467:D8466),CycleTimePercentile)</f>
        <v>0</v>
      </c>
      <c r="F3467" s="2" t="e">
        <f xml:space="preserve"> IF(Calculations!C3467 = DefectTypeString,  IFERROR(Calculations!J3467,""), NA())</f>
        <v>#N/A</v>
      </c>
      <c r="G3467" s="10">
        <f t="array" ref="G3467">PERCENTILE(IF(ISERROR(F3467:F8466)=FALSE,F3467:F8466),CycleTimePercentile)</f>
        <v>0</v>
      </c>
      <c r="H3467" s="2" t="e">
        <f ca="1" xml:space="preserve"> IF(OR(Calculations!C3467 = "",Calculations!C3467 = WorkTypeString),  Calculations!K3467, NA())</f>
        <v>#N/A</v>
      </c>
      <c r="I3467" s="2" t="e">
        <f xml:space="preserve"> IF(Calculations!C3467 = DefectTypeString,  Calculations!K3467, NA())</f>
        <v>#N/A</v>
      </c>
    </row>
    <row r="3468" spans="1:9" x14ac:dyDescent="0.25">
      <c r="A3468" s="8" t="str">
        <f>Calculations!A3468</f>
        <v/>
      </c>
      <c r="B3468" s="2" t="str">
        <f t="shared" si="59"/>
        <v/>
      </c>
      <c r="C3468" s="10" t="str">
        <f>IFERROR(Calculations!J3468,"")</f>
        <v/>
      </c>
      <c r="D3468" s="10" t="str">
        <f xml:space="preserve"> IF(OR(Calculations!C3468 = "",Calculations!C3468 = WorkTypeString),  IFERROR(Calculations!J3468,""), NA())</f>
        <v/>
      </c>
      <c r="E3468" s="10">
        <f t="array" ref="E3468">PERCENTILE(IF(ISERROR(D3468:D8467)=FALSE,D3468:D8467),CycleTimePercentile)</f>
        <v>0</v>
      </c>
      <c r="F3468" s="2" t="e">
        <f xml:space="preserve"> IF(Calculations!C3468 = DefectTypeString,  IFERROR(Calculations!J3468,""), NA())</f>
        <v>#N/A</v>
      </c>
      <c r="G3468" s="10">
        <f t="array" ref="G3468">PERCENTILE(IF(ISERROR(F3468:F8467)=FALSE,F3468:F8467),CycleTimePercentile)</f>
        <v>0</v>
      </c>
      <c r="H3468" s="2" t="e">
        <f ca="1" xml:space="preserve"> IF(OR(Calculations!C3468 = "",Calculations!C3468 = WorkTypeString),  Calculations!K3468, NA())</f>
        <v>#N/A</v>
      </c>
      <c r="I3468" s="2" t="e">
        <f xml:space="preserve"> IF(Calculations!C3468 = DefectTypeString,  Calculations!K3468, NA())</f>
        <v>#N/A</v>
      </c>
    </row>
    <row r="3469" spans="1:9" x14ac:dyDescent="0.25">
      <c r="A3469" s="8" t="str">
        <f>Calculations!A3469</f>
        <v/>
      </c>
      <c r="B3469" s="2" t="str">
        <f t="shared" si="59"/>
        <v/>
      </c>
      <c r="C3469" s="10" t="str">
        <f>IFERROR(Calculations!J3469,"")</f>
        <v/>
      </c>
      <c r="D3469" s="10" t="str">
        <f xml:space="preserve"> IF(OR(Calculations!C3469 = "",Calculations!C3469 = WorkTypeString),  IFERROR(Calculations!J3469,""), NA())</f>
        <v/>
      </c>
      <c r="E3469" s="10">
        <f t="array" ref="E3469">PERCENTILE(IF(ISERROR(D3469:D8468)=FALSE,D3469:D8468),CycleTimePercentile)</f>
        <v>0</v>
      </c>
      <c r="F3469" s="2" t="e">
        <f xml:space="preserve"> IF(Calculations!C3469 = DefectTypeString,  IFERROR(Calculations!J3469,""), NA())</f>
        <v>#N/A</v>
      </c>
      <c r="G3469" s="10">
        <f t="array" ref="G3469">PERCENTILE(IF(ISERROR(F3469:F8468)=FALSE,F3469:F8468),CycleTimePercentile)</f>
        <v>0</v>
      </c>
      <c r="H3469" s="2" t="e">
        <f ca="1" xml:space="preserve"> IF(OR(Calculations!C3469 = "",Calculations!C3469 = WorkTypeString),  Calculations!K3469, NA())</f>
        <v>#N/A</v>
      </c>
      <c r="I3469" s="2" t="e">
        <f xml:space="preserve"> IF(Calculations!C3469 = DefectTypeString,  Calculations!K3469, NA())</f>
        <v>#N/A</v>
      </c>
    </row>
    <row r="3470" spans="1:9" x14ac:dyDescent="0.25">
      <c r="A3470" s="8" t="str">
        <f>Calculations!A3470</f>
        <v/>
      </c>
      <c r="B3470" s="2" t="str">
        <f t="shared" si="59"/>
        <v/>
      </c>
      <c r="C3470" s="10" t="str">
        <f>IFERROR(Calculations!J3470,"")</f>
        <v/>
      </c>
      <c r="D3470" s="10" t="str">
        <f xml:space="preserve"> IF(OR(Calculations!C3470 = "",Calculations!C3470 = WorkTypeString),  IFERROR(Calculations!J3470,""), NA())</f>
        <v/>
      </c>
      <c r="E3470" s="10">
        <f t="array" ref="E3470">PERCENTILE(IF(ISERROR(D3470:D8469)=FALSE,D3470:D8469),CycleTimePercentile)</f>
        <v>0</v>
      </c>
      <c r="F3470" s="2" t="e">
        <f xml:space="preserve"> IF(Calculations!C3470 = DefectTypeString,  IFERROR(Calculations!J3470,""), NA())</f>
        <v>#N/A</v>
      </c>
      <c r="G3470" s="10">
        <f t="array" ref="G3470">PERCENTILE(IF(ISERROR(F3470:F8469)=FALSE,F3470:F8469),CycleTimePercentile)</f>
        <v>0</v>
      </c>
      <c r="H3470" s="2" t="e">
        <f ca="1" xml:space="preserve"> IF(OR(Calculations!C3470 = "",Calculations!C3470 = WorkTypeString),  Calculations!K3470, NA())</f>
        <v>#N/A</v>
      </c>
      <c r="I3470" s="2" t="e">
        <f xml:space="preserve"> IF(Calculations!C3470 = DefectTypeString,  Calculations!K3470, NA())</f>
        <v>#N/A</v>
      </c>
    </row>
    <row r="3471" spans="1:9" x14ac:dyDescent="0.25">
      <c r="A3471" s="8" t="str">
        <f>Calculations!A3471</f>
        <v/>
      </c>
      <c r="B3471" s="2" t="str">
        <f t="shared" si="59"/>
        <v/>
      </c>
      <c r="C3471" s="10" t="str">
        <f>IFERROR(Calculations!J3471,"")</f>
        <v/>
      </c>
      <c r="D3471" s="10" t="str">
        <f xml:space="preserve"> IF(OR(Calculations!C3471 = "",Calculations!C3471 = WorkTypeString),  IFERROR(Calculations!J3471,""), NA())</f>
        <v/>
      </c>
      <c r="E3471" s="10">
        <f t="array" ref="E3471">PERCENTILE(IF(ISERROR(D3471:D8470)=FALSE,D3471:D8470),CycleTimePercentile)</f>
        <v>0</v>
      </c>
      <c r="F3471" s="2" t="e">
        <f xml:space="preserve"> IF(Calculations!C3471 = DefectTypeString,  IFERROR(Calculations!J3471,""), NA())</f>
        <v>#N/A</v>
      </c>
      <c r="G3471" s="10">
        <f t="array" ref="G3471">PERCENTILE(IF(ISERROR(F3471:F8470)=FALSE,F3471:F8470),CycleTimePercentile)</f>
        <v>0</v>
      </c>
      <c r="H3471" s="2" t="e">
        <f ca="1" xml:space="preserve"> IF(OR(Calculations!C3471 = "",Calculations!C3471 = WorkTypeString),  Calculations!K3471, NA())</f>
        <v>#N/A</v>
      </c>
      <c r="I3471" s="2" t="e">
        <f xml:space="preserve"> IF(Calculations!C3471 = DefectTypeString,  Calculations!K3471, NA())</f>
        <v>#N/A</v>
      </c>
    </row>
    <row r="3472" spans="1:9" x14ac:dyDescent="0.25">
      <c r="A3472" s="8" t="str">
        <f>Calculations!A3472</f>
        <v/>
      </c>
      <c r="B3472" s="2" t="str">
        <f t="shared" si="59"/>
        <v/>
      </c>
      <c r="C3472" s="10" t="str">
        <f>IFERROR(Calculations!J3472,"")</f>
        <v/>
      </c>
      <c r="D3472" s="10" t="str">
        <f xml:space="preserve"> IF(OR(Calculations!C3472 = "",Calculations!C3472 = WorkTypeString),  IFERROR(Calculations!J3472,""), NA())</f>
        <v/>
      </c>
      <c r="E3472" s="10">
        <f t="array" ref="E3472">PERCENTILE(IF(ISERROR(D3472:D8471)=FALSE,D3472:D8471),CycleTimePercentile)</f>
        <v>0</v>
      </c>
      <c r="F3472" s="2" t="e">
        <f xml:space="preserve"> IF(Calculations!C3472 = DefectTypeString,  IFERROR(Calculations!J3472,""), NA())</f>
        <v>#N/A</v>
      </c>
      <c r="G3472" s="10">
        <f t="array" ref="G3472">PERCENTILE(IF(ISERROR(F3472:F8471)=FALSE,F3472:F8471),CycleTimePercentile)</f>
        <v>0</v>
      </c>
      <c r="H3472" s="2" t="e">
        <f ca="1" xml:space="preserve"> IF(OR(Calculations!C3472 = "",Calculations!C3472 = WorkTypeString),  Calculations!K3472, NA())</f>
        <v>#N/A</v>
      </c>
      <c r="I3472" s="2" t="e">
        <f xml:space="preserve"> IF(Calculations!C3472 = DefectTypeString,  Calculations!K3472, NA())</f>
        <v>#N/A</v>
      </c>
    </row>
    <row r="3473" spans="1:9" x14ac:dyDescent="0.25">
      <c r="A3473" s="8" t="str">
        <f>Calculations!A3473</f>
        <v/>
      </c>
      <c r="B3473" s="2" t="str">
        <f t="shared" si="59"/>
        <v/>
      </c>
      <c r="C3473" s="10" t="str">
        <f>IFERROR(Calculations!J3473,"")</f>
        <v/>
      </c>
      <c r="D3473" s="10" t="str">
        <f xml:space="preserve"> IF(OR(Calculations!C3473 = "",Calculations!C3473 = WorkTypeString),  IFERROR(Calculations!J3473,""), NA())</f>
        <v/>
      </c>
      <c r="E3473" s="10">
        <f t="array" ref="E3473">PERCENTILE(IF(ISERROR(D3473:D8472)=FALSE,D3473:D8472),CycleTimePercentile)</f>
        <v>0</v>
      </c>
      <c r="F3473" s="2" t="e">
        <f xml:space="preserve"> IF(Calculations!C3473 = DefectTypeString,  IFERROR(Calculations!J3473,""), NA())</f>
        <v>#N/A</v>
      </c>
      <c r="G3473" s="10">
        <f t="array" ref="G3473">PERCENTILE(IF(ISERROR(F3473:F8472)=FALSE,F3473:F8472),CycleTimePercentile)</f>
        <v>0</v>
      </c>
      <c r="H3473" s="2" t="e">
        <f ca="1" xml:space="preserve"> IF(OR(Calculations!C3473 = "",Calculations!C3473 = WorkTypeString),  Calculations!K3473, NA())</f>
        <v>#N/A</v>
      </c>
      <c r="I3473" s="2" t="e">
        <f xml:space="preserve"> IF(Calculations!C3473 = DefectTypeString,  Calculations!K3473, NA())</f>
        <v>#N/A</v>
      </c>
    </row>
    <row r="3474" spans="1:9" x14ac:dyDescent="0.25">
      <c r="A3474" s="8" t="str">
        <f>Calculations!A3474</f>
        <v/>
      </c>
      <c r="B3474" s="2" t="str">
        <f t="shared" si="59"/>
        <v/>
      </c>
      <c r="C3474" s="10" t="str">
        <f>IFERROR(Calculations!J3474,"")</f>
        <v/>
      </c>
      <c r="D3474" s="10" t="str">
        <f xml:space="preserve"> IF(OR(Calculations!C3474 = "",Calculations!C3474 = WorkTypeString),  IFERROR(Calculations!J3474,""), NA())</f>
        <v/>
      </c>
      <c r="E3474" s="10">
        <f t="array" ref="E3474">PERCENTILE(IF(ISERROR(D3474:D8473)=FALSE,D3474:D8473),CycleTimePercentile)</f>
        <v>0</v>
      </c>
      <c r="F3474" s="2" t="e">
        <f xml:space="preserve"> IF(Calculations!C3474 = DefectTypeString,  IFERROR(Calculations!J3474,""), NA())</f>
        <v>#N/A</v>
      </c>
      <c r="G3474" s="10">
        <f t="array" ref="G3474">PERCENTILE(IF(ISERROR(F3474:F8473)=FALSE,F3474:F8473),CycleTimePercentile)</f>
        <v>0</v>
      </c>
      <c r="H3474" s="2" t="e">
        <f ca="1" xml:space="preserve"> IF(OR(Calculations!C3474 = "",Calculations!C3474 = WorkTypeString),  Calculations!K3474, NA())</f>
        <v>#N/A</v>
      </c>
      <c r="I3474" s="2" t="e">
        <f xml:space="preserve"> IF(Calculations!C3474 = DefectTypeString,  Calculations!K3474, NA())</f>
        <v>#N/A</v>
      </c>
    </row>
    <row r="3475" spans="1:9" x14ac:dyDescent="0.25">
      <c r="A3475" s="8" t="str">
        <f>Calculations!A3475</f>
        <v/>
      </c>
      <c r="B3475" s="2" t="str">
        <f t="shared" si="59"/>
        <v/>
      </c>
      <c r="C3475" s="10" t="str">
        <f>IFERROR(Calculations!J3475,"")</f>
        <v/>
      </c>
      <c r="D3475" s="10" t="str">
        <f xml:space="preserve"> IF(OR(Calculations!C3475 = "",Calculations!C3475 = WorkTypeString),  IFERROR(Calculations!J3475,""), NA())</f>
        <v/>
      </c>
      <c r="E3475" s="10">
        <f t="array" ref="E3475">PERCENTILE(IF(ISERROR(D3475:D8474)=FALSE,D3475:D8474),CycleTimePercentile)</f>
        <v>0</v>
      </c>
      <c r="F3475" s="2" t="e">
        <f xml:space="preserve"> IF(Calculations!C3475 = DefectTypeString,  IFERROR(Calculations!J3475,""), NA())</f>
        <v>#N/A</v>
      </c>
      <c r="G3475" s="10">
        <f t="array" ref="G3475">PERCENTILE(IF(ISERROR(F3475:F8474)=FALSE,F3475:F8474),CycleTimePercentile)</f>
        <v>0</v>
      </c>
      <c r="H3475" s="2" t="e">
        <f ca="1" xml:space="preserve"> IF(OR(Calculations!C3475 = "",Calculations!C3475 = WorkTypeString),  Calculations!K3475, NA())</f>
        <v>#N/A</v>
      </c>
      <c r="I3475" s="2" t="e">
        <f xml:space="preserve"> IF(Calculations!C3475 = DefectTypeString,  Calculations!K3475, NA())</f>
        <v>#N/A</v>
      </c>
    </row>
    <row r="3476" spans="1:9" x14ac:dyDescent="0.25">
      <c r="A3476" s="8" t="str">
        <f>Calculations!A3476</f>
        <v/>
      </c>
      <c r="B3476" s="2" t="str">
        <f t="shared" si="59"/>
        <v/>
      </c>
      <c r="C3476" s="10" t="str">
        <f>IFERROR(Calculations!J3476,"")</f>
        <v/>
      </c>
      <c r="D3476" s="10" t="str">
        <f xml:space="preserve"> IF(OR(Calculations!C3476 = "",Calculations!C3476 = WorkTypeString),  IFERROR(Calculations!J3476,""), NA())</f>
        <v/>
      </c>
      <c r="E3476" s="10">
        <f t="array" ref="E3476">PERCENTILE(IF(ISERROR(D3476:D8475)=FALSE,D3476:D8475),CycleTimePercentile)</f>
        <v>0</v>
      </c>
      <c r="F3476" s="2" t="e">
        <f xml:space="preserve"> IF(Calculations!C3476 = DefectTypeString,  IFERROR(Calculations!J3476,""), NA())</f>
        <v>#N/A</v>
      </c>
      <c r="G3476" s="10">
        <f t="array" ref="G3476">PERCENTILE(IF(ISERROR(F3476:F8475)=FALSE,F3476:F8475),CycleTimePercentile)</f>
        <v>0</v>
      </c>
      <c r="H3476" s="2" t="e">
        <f ca="1" xml:space="preserve"> IF(OR(Calculations!C3476 = "",Calculations!C3476 = WorkTypeString),  Calculations!K3476, NA())</f>
        <v>#N/A</v>
      </c>
      <c r="I3476" s="2" t="e">
        <f xml:space="preserve"> IF(Calculations!C3476 = DefectTypeString,  Calculations!K3476, NA())</f>
        <v>#N/A</v>
      </c>
    </row>
    <row r="3477" spans="1:9" x14ac:dyDescent="0.25">
      <c r="A3477" s="8" t="str">
        <f>Calculations!A3477</f>
        <v/>
      </c>
      <c r="B3477" s="2" t="str">
        <f t="shared" si="59"/>
        <v/>
      </c>
      <c r="C3477" s="10" t="str">
        <f>IFERROR(Calculations!J3477,"")</f>
        <v/>
      </c>
      <c r="D3477" s="10" t="str">
        <f xml:space="preserve"> IF(OR(Calculations!C3477 = "",Calculations!C3477 = WorkTypeString),  IFERROR(Calculations!J3477,""), NA())</f>
        <v/>
      </c>
      <c r="E3477" s="10">
        <f t="array" ref="E3477">PERCENTILE(IF(ISERROR(D3477:D8476)=FALSE,D3477:D8476),CycleTimePercentile)</f>
        <v>0</v>
      </c>
      <c r="F3477" s="2" t="e">
        <f xml:space="preserve"> IF(Calculations!C3477 = DefectTypeString,  IFERROR(Calculations!J3477,""), NA())</f>
        <v>#N/A</v>
      </c>
      <c r="G3477" s="10">
        <f t="array" ref="G3477">PERCENTILE(IF(ISERROR(F3477:F8476)=FALSE,F3477:F8476),CycleTimePercentile)</f>
        <v>0</v>
      </c>
      <c r="H3477" s="2" t="e">
        <f ca="1" xml:space="preserve"> IF(OR(Calculations!C3477 = "",Calculations!C3477 = WorkTypeString),  Calculations!K3477, NA())</f>
        <v>#N/A</v>
      </c>
      <c r="I3477" s="2" t="e">
        <f xml:space="preserve"> IF(Calculations!C3477 = DefectTypeString,  Calculations!K3477, NA())</f>
        <v>#N/A</v>
      </c>
    </row>
    <row r="3478" spans="1:9" x14ac:dyDescent="0.25">
      <c r="A3478" s="8" t="str">
        <f>Calculations!A3478</f>
        <v/>
      </c>
      <c r="B3478" s="2" t="str">
        <f t="shared" si="59"/>
        <v/>
      </c>
      <c r="C3478" s="10" t="str">
        <f>IFERROR(Calculations!J3478,"")</f>
        <v/>
      </c>
      <c r="D3478" s="10" t="str">
        <f xml:space="preserve"> IF(OR(Calculations!C3478 = "",Calculations!C3478 = WorkTypeString),  IFERROR(Calculations!J3478,""), NA())</f>
        <v/>
      </c>
      <c r="E3478" s="10">
        <f t="array" ref="E3478">PERCENTILE(IF(ISERROR(D3478:D8477)=FALSE,D3478:D8477),CycleTimePercentile)</f>
        <v>0</v>
      </c>
      <c r="F3478" s="2" t="e">
        <f xml:space="preserve"> IF(Calculations!C3478 = DefectTypeString,  IFERROR(Calculations!J3478,""), NA())</f>
        <v>#N/A</v>
      </c>
      <c r="G3478" s="10">
        <f t="array" ref="G3478">PERCENTILE(IF(ISERROR(F3478:F8477)=FALSE,F3478:F8477),CycleTimePercentile)</f>
        <v>0</v>
      </c>
      <c r="H3478" s="2" t="e">
        <f ca="1" xml:space="preserve"> IF(OR(Calculations!C3478 = "",Calculations!C3478 = WorkTypeString),  Calculations!K3478, NA())</f>
        <v>#N/A</v>
      </c>
      <c r="I3478" s="2" t="e">
        <f xml:space="preserve"> IF(Calculations!C3478 = DefectTypeString,  Calculations!K3478, NA())</f>
        <v>#N/A</v>
      </c>
    </row>
    <row r="3479" spans="1:9" x14ac:dyDescent="0.25">
      <c r="A3479" s="8" t="str">
        <f>Calculations!A3479</f>
        <v/>
      </c>
      <c r="B3479" s="2" t="str">
        <f t="shared" si="59"/>
        <v/>
      </c>
      <c r="C3479" s="10" t="str">
        <f>IFERROR(Calculations!J3479,"")</f>
        <v/>
      </c>
      <c r="D3479" s="10" t="str">
        <f xml:space="preserve"> IF(OR(Calculations!C3479 = "",Calculations!C3479 = WorkTypeString),  IFERROR(Calculations!J3479,""), NA())</f>
        <v/>
      </c>
      <c r="E3479" s="10">
        <f t="array" ref="E3479">PERCENTILE(IF(ISERROR(D3479:D8478)=FALSE,D3479:D8478),CycleTimePercentile)</f>
        <v>0</v>
      </c>
      <c r="F3479" s="2" t="e">
        <f xml:space="preserve"> IF(Calculations!C3479 = DefectTypeString,  IFERROR(Calculations!J3479,""), NA())</f>
        <v>#N/A</v>
      </c>
      <c r="G3479" s="10">
        <f t="array" ref="G3479">PERCENTILE(IF(ISERROR(F3479:F8478)=FALSE,F3479:F8478),CycleTimePercentile)</f>
        <v>0</v>
      </c>
      <c r="H3479" s="2" t="e">
        <f ca="1" xml:space="preserve"> IF(OR(Calculations!C3479 = "",Calculations!C3479 = WorkTypeString),  Calculations!K3479, NA())</f>
        <v>#N/A</v>
      </c>
      <c r="I3479" s="2" t="e">
        <f xml:space="preserve"> IF(Calculations!C3479 = DefectTypeString,  Calculations!K3479, NA())</f>
        <v>#N/A</v>
      </c>
    </row>
    <row r="3480" spans="1:9" x14ac:dyDescent="0.25">
      <c r="A3480" s="8" t="str">
        <f>Calculations!A3480</f>
        <v/>
      </c>
      <c r="B3480" s="2" t="str">
        <f t="shared" si="59"/>
        <v/>
      </c>
      <c r="C3480" s="10" t="str">
        <f>IFERROR(Calculations!J3480,"")</f>
        <v/>
      </c>
      <c r="D3480" s="10" t="str">
        <f xml:space="preserve"> IF(OR(Calculations!C3480 = "",Calculations!C3480 = WorkTypeString),  IFERROR(Calculations!J3480,""), NA())</f>
        <v/>
      </c>
      <c r="E3480" s="10">
        <f t="array" ref="E3480">PERCENTILE(IF(ISERROR(D3480:D8479)=FALSE,D3480:D8479),CycleTimePercentile)</f>
        <v>0</v>
      </c>
      <c r="F3480" s="2" t="e">
        <f xml:space="preserve"> IF(Calculations!C3480 = DefectTypeString,  IFERROR(Calculations!J3480,""), NA())</f>
        <v>#N/A</v>
      </c>
      <c r="G3480" s="10">
        <f t="array" ref="G3480">PERCENTILE(IF(ISERROR(F3480:F8479)=FALSE,F3480:F8479),CycleTimePercentile)</f>
        <v>0</v>
      </c>
      <c r="H3480" s="2" t="e">
        <f ca="1" xml:space="preserve"> IF(OR(Calculations!C3480 = "",Calculations!C3480 = WorkTypeString),  Calculations!K3480, NA())</f>
        <v>#N/A</v>
      </c>
      <c r="I3480" s="2" t="e">
        <f xml:space="preserve"> IF(Calculations!C3480 = DefectTypeString,  Calculations!K3480, NA())</f>
        <v>#N/A</v>
      </c>
    </row>
    <row r="3481" spans="1:9" x14ac:dyDescent="0.25">
      <c r="A3481" s="8" t="str">
        <f>Calculations!A3481</f>
        <v/>
      </c>
      <c r="B3481" s="2" t="str">
        <f t="shared" si="59"/>
        <v/>
      </c>
      <c r="C3481" s="10" t="str">
        <f>IFERROR(Calculations!J3481,"")</f>
        <v/>
      </c>
      <c r="D3481" s="10" t="str">
        <f xml:space="preserve"> IF(OR(Calculations!C3481 = "",Calculations!C3481 = WorkTypeString),  IFERROR(Calculations!J3481,""), NA())</f>
        <v/>
      </c>
      <c r="E3481" s="10">
        <f t="array" ref="E3481">PERCENTILE(IF(ISERROR(D3481:D8480)=FALSE,D3481:D8480),CycleTimePercentile)</f>
        <v>0</v>
      </c>
      <c r="F3481" s="2" t="e">
        <f xml:space="preserve"> IF(Calculations!C3481 = DefectTypeString,  IFERROR(Calculations!J3481,""), NA())</f>
        <v>#N/A</v>
      </c>
      <c r="G3481" s="10">
        <f t="array" ref="G3481">PERCENTILE(IF(ISERROR(F3481:F8480)=FALSE,F3481:F8480),CycleTimePercentile)</f>
        <v>0</v>
      </c>
      <c r="H3481" s="2" t="e">
        <f ca="1" xml:space="preserve"> IF(OR(Calculations!C3481 = "",Calculations!C3481 = WorkTypeString),  Calculations!K3481, NA())</f>
        <v>#N/A</v>
      </c>
      <c r="I3481" s="2" t="e">
        <f xml:space="preserve"> IF(Calculations!C3481 = DefectTypeString,  Calculations!K3481, NA())</f>
        <v>#N/A</v>
      </c>
    </row>
    <row r="3482" spans="1:9" x14ac:dyDescent="0.25">
      <c r="A3482" s="8" t="str">
        <f>Calculations!A3482</f>
        <v/>
      </c>
      <c r="B3482" s="2" t="str">
        <f t="shared" si="59"/>
        <v/>
      </c>
      <c r="C3482" s="10" t="str">
        <f>IFERROR(Calculations!J3482,"")</f>
        <v/>
      </c>
      <c r="D3482" s="10" t="str">
        <f xml:space="preserve"> IF(OR(Calculations!C3482 = "",Calculations!C3482 = WorkTypeString),  IFERROR(Calculations!J3482,""), NA())</f>
        <v/>
      </c>
      <c r="E3482" s="10">
        <f t="array" ref="E3482">PERCENTILE(IF(ISERROR(D3482:D8481)=FALSE,D3482:D8481),CycleTimePercentile)</f>
        <v>0</v>
      </c>
      <c r="F3482" s="2" t="e">
        <f xml:space="preserve"> IF(Calculations!C3482 = DefectTypeString,  IFERROR(Calculations!J3482,""), NA())</f>
        <v>#N/A</v>
      </c>
      <c r="G3482" s="10">
        <f t="array" ref="G3482">PERCENTILE(IF(ISERROR(F3482:F8481)=FALSE,F3482:F8481),CycleTimePercentile)</f>
        <v>0</v>
      </c>
      <c r="H3482" s="2" t="e">
        <f ca="1" xml:space="preserve"> IF(OR(Calculations!C3482 = "",Calculations!C3482 = WorkTypeString),  Calculations!K3482, NA())</f>
        <v>#N/A</v>
      </c>
      <c r="I3482" s="2" t="e">
        <f xml:space="preserve"> IF(Calculations!C3482 = DefectTypeString,  Calculations!K3482, NA())</f>
        <v>#N/A</v>
      </c>
    </row>
    <row r="3483" spans="1:9" x14ac:dyDescent="0.25">
      <c r="A3483" s="8" t="str">
        <f>Calculations!A3483</f>
        <v/>
      </c>
      <c r="B3483" s="2" t="str">
        <f t="shared" si="59"/>
        <v/>
      </c>
      <c r="C3483" s="10" t="str">
        <f>IFERROR(Calculations!J3483,"")</f>
        <v/>
      </c>
      <c r="D3483" s="10" t="str">
        <f xml:space="preserve"> IF(OR(Calculations!C3483 = "",Calculations!C3483 = WorkTypeString),  IFERROR(Calculations!J3483,""), NA())</f>
        <v/>
      </c>
      <c r="E3483" s="10">
        <f t="array" ref="E3483">PERCENTILE(IF(ISERROR(D3483:D8482)=FALSE,D3483:D8482),CycleTimePercentile)</f>
        <v>0</v>
      </c>
      <c r="F3483" s="2" t="e">
        <f xml:space="preserve"> IF(Calculations!C3483 = DefectTypeString,  IFERROR(Calculations!J3483,""), NA())</f>
        <v>#N/A</v>
      </c>
      <c r="G3483" s="10">
        <f t="array" ref="G3483">PERCENTILE(IF(ISERROR(F3483:F8482)=FALSE,F3483:F8482),CycleTimePercentile)</f>
        <v>0</v>
      </c>
      <c r="H3483" s="2" t="e">
        <f ca="1" xml:space="preserve"> IF(OR(Calculations!C3483 = "",Calculations!C3483 = WorkTypeString),  Calculations!K3483, NA())</f>
        <v>#N/A</v>
      </c>
      <c r="I3483" s="2" t="e">
        <f xml:space="preserve"> IF(Calculations!C3483 = DefectTypeString,  Calculations!K3483, NA())</f>
        <v>#N/A</v>
      </c>
    </row>
    <row r="3484" spans="1:9" x14ac:dyDescent="0.25">
      <c r="A3484" s="8" t="str">
        <f>Calculations!A3484</f>
        <v/>
      </c>
      <c r="B3484" s="2" t="str">
        <f t="shared" si="59"/>
        <v/>
      </c>
      <c r="C3484" s="10" t="str">
        <f>IFERROR(Calculations!J3484,"")</f>
        <v/>
      </c>
      <c r="D3484" s="10" t="str">
        <f xml:space="preserve"> IF(OR(Calculations!C3484 = "",Calculations!C3484 = WorkTypeString),  IFERROR(Calculations!J3484,""), NA())</f>
        <v/>
      </c>
      <c r="E3484" s="10">
        <f t="array" ref="E3484">PERCENTILE(IF(ISERROR(D3484:D8483)=FALSE,D3484:D8483),CycleTimePercentile)</f>
        <v>0</v>
      </c>
      <c r="F3484" s="2" t="e">
        <f xml:space="preserve"> IF(Calculations!C3484 = DefectTypeString,  IFERROR(Calculations!J3484,""), NA())</f>
        <v>#N/A</v>
      </c>
      <c r="G3484" s="10">
        <f t="array" ref="G3484">PERCENTILE(IF(ISERROR(F3484:F8483)=FALSE,F3484:F8483),CycleTimePercentile)</f>
        <v>0</v>
      </c>
      <c r="H3484" s="2" t="e">
        <f ca="1" xml:space="preserve"> IF(OR(Calculations!C3484 = "",Calculations!C3484 = WorkTypeString),  Calculations!K3484, NA())</f>
        <v>#N/A</v>
      </c>
      <c r="I3484" s="2" t="e">
        <f xml:space="preserve"> IF(Calculations!C3484 = DefectTypeString,  Calculations!K3484, NA())</f>
        <v>#N/A</v>
      </c>
    </row>
    <row r="3485" spans="1:9" x14ac:dyDescent="0.25">
      <c r="A3485" s="8" t="str">
        <f>Calculations!A3485</f>
        <v/>
      </c>
      <c r="B3485" s="2" t="str">
        <f t="shared" si="59"/>
        <v/>
      </c>
      <c r="C3485" s="10" t="str">
        <f>IFERROR(Calculations!J3485,"")</f>
        <v/>
      </c>
      <c r="D3485" s="10" t="str">
        <f xml:space="preserve"> IF(OR(Calculations!C3485 = "",Calculations!C3485 = WorkTypeString),  IFERROR(Calculations!J3485,""), NA())</f>
        <v/>
      </c>
      <c r="E3485" s="10">
        <f t="array" ref="E3485">PERCENTILE(IF(ISERROR(D3485:D8484)=FALSE,D3485:D8484),CycleTimePercentile)</f>
        <v>0</v>
      </c>
      <c r="F3485" s="2" t="e">
        <f xml:space="preserve"> IF(Calculations!C3485 = DefectTypeString,  IFERROR(Calculations!J3485,""), NA())</f>
        <v>#N/A</v>
      </c>
      <c r="G3485" s="10">
        <f t="array" ref="G3485">PERCENTILE(IF(ISERROR(F3485:F8484)=FALSE,F3485:F8484),CycleTimePercentile)</f>
        <v>0</v>
      </c>
      <c r="H3485" s="2" t="e">
        <f ca="1" xml:space="preserve"> IF(OR(Calculations!C3485 = "",Calculations!C3485 = WorkTypeString),  Calculations!K3485, NA())</f>
        <v>#N/A</v>
      </c>
      <c r="I3485" s="2" t="e">
        <f xml:space="preserve"> IF(Calculations!C3485 = DefectTypeString,  Calculations!K3485, NA())</f>
        <v>#N/A</v>
      </c>
    </row>
    <row r="3486" spans="1:9" x14ac:dyDescent="0.25">
      <c r="A3486" s="8" t="str">
        <f>Calculations!A3486</f>
        <v/>
      </c>
      <c r="B3486" s="2" t="str">
        <f t="shared" si="59"/>
        <v/>
      </c>
      <c r="C3486" s="10" t="str">
        <f>IFERROR(Calculations!J3486,"")</f>
        <v/>
      </c>
      <c r="D3486" s="10" t="str">
        <f xml:space="preserve"> IF(OR(Calculations!C3486 = "",Calculations!C3486 = WorkTypeString),  IFERROR(Calculations!J3486,""), NA())</f>
        <v/>
      </c>
      <c r="E3486" s="10">
        <f t="array" ref="E3486">PERCENTILE(IF(ISERROR(D3486:D8485)=FALSE,D3486:D8485),CycleTimePercentile)</f>
        <v>0</v>
      </c>
      <c r="F3486" s="2" t="e">
        <f xml:space="preserve"> IF(Calculations!C3486 = DefectTypeString,  IFERROR(Calculations!J3486,""), NA())</f>
        <v>#N/A</v>
      </c>
      <c r="G3486" s="10">
        <f t="array" ref="G3486">PERCENTILE(IF(ISERROR(F3486:F8485)=FALSE,F3486:F8485),CycleTimePercentile)</f>
        <v>0</v>
      </c>
      <c r="H3486" s="2" t="e">
        <f ca="1" xml:space="preserve"> IF(OR(Calculations!C3486 = "",Calculations!C3486 = WorkTypeString),  Calculations!K3486, NA())</f>
        <v>#N/A</v>
      </c>
      <c r="I3486" s="2" t="e">
        <f xml:space="preserve"> IF(Calculations!C3486 = DefectTypeString,  Calculations!K3486, NA())</f>
        <v>#N/A</v>
      </c>
    </row>
    <row r="3487" spans="1:9" x14ac:dyDescent="0.25">
      <c r="A3487" s="8" t="str">
        <f>Calculations!A3487</f>
        <v/>
      </c>
      <c r="B3487" s="2" t="str">
        <f t="shared" si="59"/>
        <v/>
      </c>
      <c r="C3487" s="10" t="str">
        <f>IFERROR(Calculations!J3487,"")</f>
        <v/>
      </c>
      <c r="D3487" s="10" t="str">
        <f xml:space="preserve"> IF(OR(Calculations!C3487 = "",Calculations!C3487 = WorkTypeString),  IFERROR(Calculations!J3487,""), NA())</f>
        <v/>
      </c>
      <c r="E3487" s="10">
        <f t="array" ref="E3487">PERCENTILE(IF(ISERROR(D3487:D8486)=FALSE,D3487:D8486),CycleTimePercentile)</f>
        <v>0</v>
      </c>
      <c r="F3487" s="2" t="e">
        <f xml:space="preserve"> IF(Calculations!C3487 = DefectTypeString,  IFERROR(Calculations!J3487,""), NA())</f>
        <v>#N/A</v>
      </c>
      <c r="G3487" s="10">
        <f t="array" ref="G3487">PERCENTILE(IF(ISERROR(F3487:F8486)=FALSE,F3487:F8486),CycleTimePercentile)</f>
        <v>0</v>
      </c>
      <c r="H3487" s="2" t="e">
        <f ca="1" xml:space="preserve"> IF(OR(Calculations!C3487 = "",Calculations!C3487 = WorkTypeString),  Calculations!K3487, NA())</f>
        <v>#N/A</v>
      </c>
      <c r="I3487" s="2" t="e">
        <f xml:space="preserve"> IF(Calculations!C3487 = DefectTypeString,  Calculations!K3487, NA())</f>
        <v>#N/A</v>
      </c>
    </row>
    <row r="3488" spans="1:9" x14ac:dyDescent="0.25">
      <c r="A3488" s="8" t="str">
        <f>Calculations!A3488</f>
        <v/>
      </c>
      <c r="B3488" s="2" t="str">
        <f t="shared" si="59"/>
        <v/>
      </c>
      <c r="C3488" s="10" t="str">
        <f>IFERROR(Calculations!J3488,"")</f>
        <v/>
      </c>
      <c r="D3488" s="10" t="str">
        <f xml:space="preserve"> IF(OR(Calculations!C3488 = "",Calculations!C3488 = WorkTypeString),  IFERROR(Calculations!J3488,""), NA())</f>
        <v/>
      </c>
      <c r="E3488" s="10">
        <f t="array" ref="E3488">PERCENTILE(IF(ISERROR(D3488:D8487)=FALSE,D3488:D8487),CycleTimePercentile)</f>
        <v>0</v>
      </c>
      <c r="F3488" s="2" t="e">
        <f xml:space="preserve"> IF(Calculations!C3488 = DefectTypeString,  IFERROR(Calculations!J3488,""), NA())</f>
        <v>#N/A</v>
      </c>
      <c r="G3488" s="10">
        <f t="array" ref="G3488">PERCENTILE(IF(ISERROR(F3488:F8487)=FALSE,F3488:F8487),CycleTimePercentile)</f>
        <v>0</v>
      </c>
      <c r="H3488" s="2" t="e">
        <f ca="1" xml:space="preserve"> IF(OR(Calculations!C3488 = "",Calculations!C3488 = WorkTypeString),  Calculations!K3488, NA())</f>
        <v>#N/A</v>
      </c>
      <c r="I3488" s="2" t="e">
        <f xml:space="preserve"> IF(Calculations!C3488 = DefectTypeString,  Calculations!K3488, NA())</f>
        <v>#N/A</v>
      </c>
    </row>
    <row r="3489" spans="1:9" x14ac:dyDescent="0.25">
      <c r="A3489" s="8" t="str">
        <f>Calculations!A3489</f>
        <v/>
      </c>
      <c r="B3489" s="2" t="str">
        <f t="shared" si="59"/>
        <v/>
      </c>
      <c r="C3489" s="10" t="str">
        <f>IFERROR(Calculations!J3489,"")</f>
        <v/>
      </c>
      <c r="D3489" s="10" t="str">
        <f xml:space="preserve"> IF(OR(Calculations!C3489 = "",Calculations!C3489 = WorkTypeString),  IFERROR(Calculations!J3489,""), NA())</f>
        <v/>
      </c>
      <c r="E3489" s="10">
        <f t="array" ref="E3489">PERCENTILE(IF(ISERROR(D3489:D8488)=FALSE,D3489:D8488),CycleTimePercentile)</f>
        <v>0</v>
      </c>
      <c r="F3489" s="2" t="e">
        <f xml:space="preserve"> IF(Calculations!C3489 = DefectTypeString,  IFERROR(Calculations!J3489,""), NA())</f>
        <v>#N/A</v>
      </c>
      <c r="G3489" s="10">
        <f t="array" ref="G3489">PERCENTILE(IF(ISERROR(F3489:F8488)=FALSE,F3489:F8488),CycleTimePercentile)</f>
        <v>0</v>
      </c>
      <c r="H3489" s="2" t="e">
        <f ca="1" xml:space="preserve"> IF(OR(Calculations!C3489 = "",Calculations!C3489 = WorkTypeString),  Calculations!K3489, NA())</f>
        <v>#N/A</v>
      </c>
      <c r="I3489" s="2" t="e">
        <f xml:space="preserve"> IF(Calculations!C3489 = DefectTypeString,  Calculations!K3489, NA())</f>
        <v>#N/A</v>
      </c>
    </row>
    <row r="3490" spans="1:9" x14ac:dyDescent="0.25">
      <c r="A3490" s="8" t="str">
        <f>Calculations!A3490</f>
        <v/>
      </c>
      <c r="B3490" s="2" t="str">
        <f t="shared" si="59"/>
        <v/>
      </c>
      <c r="C3490" s="10" t="str">
        <f>IFERROR(Calculations!J3490,"")</f>
        <v/>
      </c>
      <c r="D3490" s="10" t="str">
        <f xml:space="preserve"> IF(OR(Calculations!C3490 = "",Calculations!C3490 = WorkTypeString),  IFERROR(Calculations!J3490,""), NA())</f>
        <v/>
      </c>
      <c r="E3490" s="10">
        <f t="array" ref="E3490">PERCENTILE(IF(ISERROR(D3490:D8489)=FALSE,D3490:D8489),CycleTimePercentile)</f>
        <v>0</v>
      </c>
      <c r="F3490" s="2" t="e">
        <f xml:space="preserve"> IF(Calculations!C3490 = DefectTypeString,  IFERROR(Calculations!J3490,""), NA())</f>
        <v>#N/A</v>
      </c>
      <c r="G3490" s="10">
        <f t="array" ref="G3490">PERCENTILE(IF(ISERROR(F3490:F8489)=FALSE,F3490:F8489),CycleTimePercentile)</f>
        <v>0</v>
      </c>
      <c r="H3490" s="2" t="e">
        <f ca="1" xml:space="preserve"> IF(OR(Calculations!C3490 = "",Calculations!C3490 = WorkTypeString),  Calculations!K3490, NA())</f>
        <v>#N/A</v>
      </c>
      <c r="I3490" s="2" t="e">
        <f xml:space="preserve"> IF(Calculations!C3490 = DefectTypeString,  Calculations!K3490, NA())</f>
        <v>#N/A</v>
      </c>
    </row>
    <row r="3491" spans="1:9" x14ac:dyDescent="0.25">
      <c r="A3491" s="8" t="str">
        <f>Calculations!A3491</f>
        <v/>
      </c>
      <c r="B3491" s="2" t="str">
        <f t="shared" si="59"/>
        <v/>
      </c>
      <c r="C3491" s="10" t="str">
        <f>IFERROR(Calculations!J3491,"")</f>
        <v/>
      </c>
      <c r="D3491" s="10" t="str">
        <f xml:space="preserve"> IF(OR(Calculations!C3491 = "",Calculations!C3491 = WorkTypeString),  IFERROR(Calculations!J3491,""), NA())</f>
        <v/>
      </c>
      <c r="E3491" s="10">
        <f t="array" ref="E3491">PERCENTILE(IF(ISERROR(D3491:D8490)=FALSE,D3491:D8490),CycleTimePercentile)</f>
        <v>0</v>
      </c>
      <c r="F3491" s="2" t="e">
        <f xml:space="preserve"> IF(Calculations!C3491 = DefectTypeString,  IFERROR(Calculations!J3491,""), NA())</f>
        <v>#N/A</v>
      </c>
      <c r="G3491" s="10">
        <f t="array" ref="G3491">PERCENTILE(IF(ISERROR(F3491:F8490)=FALSE,F3491:F8490),CycleTimePercentile)</f>
        <v>0</v>
      </c>
      <c r="H3491" s="2" t="e">
        <f ca="1" xml:space="preserve"> IF(OR(Calculations!C3491 = "",Calculations!C3491 = WorkTypeString),  Calculations!K3491, NA())</f>
        <v>#N/A</v>
      </c>
      <c r="I3491" s="2" t="e">
        <f xml:space="preserve"> IF(Calculations!C3491 = DefectTypeString,  Calculations!K3491, NA())</f>
        <v>#N/A</v>
      </c>
    </row>
    <row r="3492" spans="1:9" x14ac:dyDescent="0.25">
      <c r="A3492" s="8" t="str">
        <f>Calculations!A3492</f>
        <v/>
      </c>
      <c r="B3492" s="2" t="str">
        <f t="shared" si="59"/>
        <v/>
      </c>
      <c r="C3492" s="10" t="str">
        <f>IFERROR(Calculations!J3492,"")</f>
        <v/>
      </c>
      <c r="D3492" s="10" t="str">
        <f xml:space="preserve"> IF(OR(Calculations!C3492 = "",Calculations!C3492 = WorkTypeString),  IFERROR(Calculations!J3492,""), NA())</f>
        <v/>
      </c>
      <c r="E3492" s="10">
        <f t="array" ref="E3492">PERCENTILE(IF(ISERROR(D3492:D8491)=FALSE,D3492:D8491),CycleTimePercentile)</f>
        <v>0</v>
      </c>
      <c r="F3492" s="2" t="e">
        <f xml:space="preserve"> IF(Calculations!C3492 = DefectTypeString,  IFERROR(Calculations!J3492,""), NA())</f>
        <v>#N/A</v>
      </c>
      <c r="G3492" s="10">
        <f t="array" ref="G3492">PERCENTILE(IF(ISERROR(F3492:F8491)=FALSE,F3492:F8491),CycleTimePercentile)</f>
        <v>0</v>
      </c>
      <c r="H3492" s="2" t="e">
        <f ca="1" xml:space="preserve"> IF(OR(Calculations!C3492 = "",Calculations!C3492 = WorkTypeString),  Calculations!K3492, NA())</f>
        <v>#N/A</v>
      </c>
      <c r="I3492" s="2" t="e">
        <f xml:space="preserve"> IF(Calculations!C3492 = DefectTypeString,  Calculations!K3492, NA())</f>
        <v>#N/A</v>
      </c>
    </row>
    <row r="3493" spans="1:9" x14ac:dyDescent="0.25">
      <c r="A3493" s="8" t="str">
        <f>Calculations!A3493</f>
        <v/>
      </c>
      <c r="B3493" s="2" t="str">
        <f t="shared" si="59"/>
        <v/>
      </c>
      <c r="C3493" s="10" t="str">
        <f>IFERROR(Calculations!J3493,"")</f>
        <v/>
      </c>
      <c r="D3493" s="10" t="str">
        <f xml:space="preserve"> IF(OR(Calculations!C3493 = "",Calculations!C3493 = WorkTypeString),  IFERROR(Calculations!J3493,""), NA())</f>
        <v/>
      </c>
      <c r="E3493" s="10">
        <f t="array" ref="E3493">PERCENTILE(IF(ISERROR(D3493:D8492)=FALSE,D3493:D8492),CycleTimePercentile)</f>
        <v>0</v>
      </c>
      <c r="F3493" s="2" t="e">
        <f xml:space="preserve"> IF(Calculations!C3493 = DefectTypeString,  IFERROR(Calculations!J3493,""), NA())</f>
        <v>#N/A</v>
      </c>
      <c r="G3493" s="10">
        <f t="array" ref="G3493">PERCENTILE(IF(ISERROR(F3493:F8492)=FALSE,F3493:F8492),CycleTimePercentile)</f>
        <v>0</v>
      </c>
      <c r="H3493" s="2" t="e">
        <f ca="1" xml:space="preserve"> IF(OR(Calculations!C3493 = "",Calculations!C3493 = WorkTypeString),  Calculations!K3493, NA())</f>
        <v>#N/A</v>
      </c>
      <c r="I3493" s="2" t="e">
        <f xml:space="preserve"> IF(Calculations!C3493 = DefectTypeString,  Calculations!K3493, NA())</f>
        <v>#N/A</v>
      </c>
    </row>
    <row r="3494" spans="1:9" x14ac:dyDescent="0.25">
      <c r="A3494" s="8" t="str">
        <f>Calculations!A3494</f>
        <v/>
      </c>
      <c r="B3494" s="2" t="str">
        <f t="shared" si="59"/>
        <v/>
      </c>
      <c r="C3494" s="10" t="str">
        <f>IFERROR(Calculations!J3494,"")</f>
        <v/>
      </c>
      <c r="D3494" s="10" t="str">
        <f xml:space="preserve"> IF(OR(Calculations!C3494 = "",Calculations!C3494 = WorkTypeString),  IFERROR(Calculations!J3494,""), NA())</f>
        <v/>
      </c>
      <c r="E3494" s="10">
        <f t="array" ref="E3494">PERCENTILE(IF(ISERROR(D3494:D8493)=FALSE,D3494:D8493),CycleTimePercentile)</f>
        <v>0</v>
      </c>
      <c r="F3494" s="2" t="e">
        <f xml:space="preserve"> IF(Calculations!C3494 = DefectTypeString,  IFERROR(Calculations!J3494,""), NA())</f>
        <v>#N/A</v>
      </c>
      <c r="G3494" s="10">
        <f t="array" ref="G3494">PERCENTILE(IF(ISERROR(F3494:F8493)=FALSE,F3494:F8493),CycleTimePercentile)</f>
        <v>0</v>
      </c>
      <c r="H3494" s="2" t="e">
        <f ca="1" xml:space="preserve"> IF(OR(Calculations!C3494 = "",Calculations!C3494 = WorkTypeString),  Calculations!K3494, NA())</f>
        <v>#N/A</v>
      </c>
      <c r="I3494" s="2" t="e">
        <f xml:space="preserve"> IF(Calculations!C3494 = DefectTypeString,  Calculations!K3494, NA())</f>
        <v>#N/A</v>
      </c>
    </row>
    <row r="3495" spans="1:9" x14ac:dyDescent="0.25">
      <c r="A3495" s="8" t="str">
        <f>Calculations!A3495</f>
        <v/>
      </c>
      <c r="B3495" s="2" t="str">
        <f t="shared" si="59"/>
        <v/>
      </c>
      <c r="C3495" s="10" t="str">
        <f>IFERROR(Calculations!J3495,"")</f>
        <v/>
      </c>
      <c r="D3495" s="10" t="str">
        <f xml:space="preserve"> IF(OR(Calculations!C3495 = "",Calculations!C3495 = WorkTypeString),  IFERROR(Calculations!J3495,""), NA())</f>
        <v/>
      </c>
      <c r="E3495" s="10">
        <f t="array" ref="E3495">PERCENTILE(IF(ISERROR(D3495:D8494)=FALSE,D3495:D8494),CycleTimePercentile)</f>
        <v>0</v>
      </c>
      <c r="F3495" s="2" t="e">
        <f xml:space="preserve"> IF(Calculations!C3495 = DefectTypeString,  IFERROR(Calculations!J3495,""), NA())</f>
        <v>#N/A</v>
      </c>
      <c r="G3495" s="10">
        <f t="array" ref="G3495">PERCENTILE(IF(ISERROR(F3495:F8494)=FALSE,F3495:F8494),CycleTimePercentile)</f>
        <v>0</v>
      </c>
      <c r="H3495" s="2" t="e">
        <f ca="1" xml:space="preserve"> IF(OR(Calculations!C3495 = "",Calculations!C3495 = WorkTypeString),  Calculations!K3495, NA())</f>
        <v>#N/A</v>
      </c>
      <c r="I3495" s="2" t="e">
        <f xml:space="preserve"> IF(Calculations!C3495 = DefectTypeString,  Calculations!K3495, NA())</f>
        <v>#N/A</v>
      </c>
    </row>
    <row r="3496" spans="1:9" x14ac:dyDescent="0.25">
      <c r="A3496" s="8" t="str">
        <f>Calculations!A3496</f>
        <v/>
      </c>
      <c r="B3496" s="2" t="str">
        <f t="shared" si="59"/>
        <v/>
      </c>
      <c r="C3496" s="10" t="str">
        <f>IFERROR(Calculations!J3496,"")</f>
        <v/>
      </c>
      <c r="D3496" s="10" t="str">
        <f xml:space="preserve"> IF(OR(Calculations!C3496 = "",Calculations!C3496 = WorkTypeString),  IFERROR(Calculations!J3496,""), NA())</f>
        <v/>
      </c>
      <c r="E3496" s="10">
        <f t="array" ref="E3496">PERCENTILE(IF(ISERROR(D3496:D8495)=FALSE,D3496:D8495),CycleTimePercentile)</f>
        <v>0</v>
      </c>
      <c r="F3496" s="2" t="e">
        <f xml:space="preserve"> IF(Calculations!C3496 = DefectTypeString,  IFERROR(Calculations!J3496,""), NA())</f>
        <v>#N/A</v>
      </c>
      <c r="G3496" s="10">
        <f t="array" ref="G3496">PERCENTILE(IF(ISERROR(F3496:F8495)=FALSE,F3496:F8495),CycleTimePercentile)</f>
        <v>0</v>
      </c>
      <c r="H3496" s="2" t="e">
        <f ca="1" xml:space="preserve"> IF(OR(Calculations!C3496 = "",Calculations!C3496 = WorkTypeString),  Calculations!K3496, NA())</f>
        <v>#N/A</v>
      </c>
      <c r="I3496" s="2" t="e">
        <f xml:space="preserve"> IF(Calculations!C3496 = DefectTypeString,  Calculations!K3496, NA())</f>
        <v>#N/A</v>
      </c>
    </row>
    <row r="3497" spans="1:9" x14ac:dyDescent="0.25">
      <c r="A3497" s="8" t="str">
        <f>Calculations!A3497</f>
        <v/>
      </c>
      <c r="B3497" s="2" t="str">
        <f t="shared" si="59"/>
        <v/>
      </c>
      <c r="C3497" s="10" t="str">
        <f>IFERROR(Calculations!J3497,"")</f>
        <v/>
      </c>
      <c r="D3497" s="10" t="str">
        <f xml:space="preserve"> IF(OR(Calculations!C3497 = "",Calculations!C3497 = WorkTypeString),  IFERROR(Calculations!J3497,""), NA())</f>
        <v/>
      </c>
      <c r="E3497" s="10">
        <f t="array" ref="E3497">PERCENTILE(IF(ISERROR(D3497:D8496)=FALSE,D3497:D8496),CycleTimePercentile)</f>
        <v>0</v>
      </c>
      <c r="F3497" s="2" t="e">
        <f xml:space="preserve"> IF(Calculations!C3497 = DefectTypeString,  IFERROR(Calculations!J3497,""), NA())</f>
        <v>#N/A</v>
      </c>
      <c r="G3497" s="10">
        <f t="array" ref="G3497">PERCENTILE(IF(ISERROR(F3497:F8496)=FALSE,F3497:F8496),CycleTimePercentile)</f>
        <v>0</v>
      </c>
      <c r="H3497" s="2" t="e">
        <f ca="1" xml:space="preserve"> IF(OR(Calculations!C3497 = "",Calculations!C3497 = WorkTypeString),  Calculations!K3497, NA())</f>
        <v>#N/A</v>
      </c>
      <c r="I3497" s="2" t="e">
        <f xml:space="preserve"> IF(Calculations!C3497 = DefectTypeString,  Calculations!K3497, NA())</f>
        <v>#N/A</v>
      </c>
    </row>
    <row r="3498" spans="1:9" x14ac:dyDescent="0.25">
      <c r="A3498" s="8" t="str">
        <f>Calculations!A3498</f>
        <v/>
      </c>
      <c r="B3498" s="2" t="str">
        <f t="shared" si="59"/>
        <v/>
      </c>
      <c r="C3498" s="10" t="str">
        <f>IFERROR(Calculations!J3498,"")</f>
        <v/>
      </c>
      <c r="D3498" s="10" t="str">
        <f xml:space="preserve"> IF(OR(Calculations!C3498 = "",Calculations!C3498 = WorkTypeString),  IFERROR(Calculations!J3498,""), NA())</f>
        <v/>
      </c>
      <c r="E3498" s="10">
        <f t="array" ref="E3498">PERCENTILE(IF(ISERROR(D3498:D8497)=FALSE,D3498:D8497),CycleTimePercentile)</f>
        <v>0</v>
      </c>
      <c r="F3498" s="2" t="e">
        <f xml:space="preserve"> IF(Calculations!C3498 = DefectTypeString,  IFERROR(Calculations!J3498,""), NA())</f>
        <v>#N/A</v>
      </c>
      <c r="G3498" s="10">
        <f t="array" ref="G3498">PERCENTILE(IF(ISERROR(F3498:F8497)=FALSE,F3498:F8497),CycleTimePercentile)</f>
        <v>0</v>
      </c>
      <c r="H3498" s="2" t="e">
        <f ca="1" xml:space="preserve"> IF(OR(Calculations!C3498 = "",Calculations!C3498 = WorkTypeString),  Calculations!K3498, NA())</f>
        <v>#N/A</v>
      </c>
      <c r="I3498" s="2" t="e">
        <f xml:space="preserve"> IF(Calculations!C3498 = DefectTypeString,  Calculations!K3498, NA())</f>
        <v>#N/A</v>
      </c>
    </row>
    <row r="3499" spans="1:9" x14ac:dyDescent="0.25">
      <c r="A3499" s="8" t="str">
        <f>Calculations!A3499</f>
        <v/>
      </c>
      <c r="B3499" s="2" t="str">
        <f t="shared" si="59"/>
        <v/>
      </c>
      <c r="C3499" s="10" t="str">
        <f>IFERROR(Calculations!J3499,"")</f>
        <v/>
      </c>
      <c r="D3499" s="10" t="str">
        <f xml:space="preserve"> IF(OR(Calculations!C3499 = "",Calculations!C3499 = WorkTypeString),  IFERROR(Calculations!J3499,""), NA())</f>
        <v/>
      </c>
      <c r="E3499" s="10">
        <f t="array" ref="E3499">PERCENTILE(IF(ISERROR(D3499:D8498)=FALSE,D3499:D8498),CycleTimePercentile)</f>
        <v>0</v>
      </c>
      <c r="F3499" s="2" t="e">
        <f xml:space="preserve"> IF(Calculations!C3499 = DefectTypeString,  IFERROR(Calculations!J3499,""), NA())</f>
        <v>#N/A</v>
      </c>
      <c r="G3499" s="10">
        <f t="array" ref="G3499">PERCENTILE(IF(ISERROR(F3499:F8498)=FALSE,F3499:F8498),CycleTimePercentile)</f>
        <v>0</v>
      </c>
      <c r="H3499" s="2" t="e">
        <f ca="1" xml:space="preserve"> IF(OR(Calculations!C3499 = "",Calculations!C3499 = WorkTypeString),  Calculations!K3499, NA())</f>
        <v>#N/A</v>
      </c>
      <c r="I3499" s="2" t="e">
        <f xml:space="preserve"> IF(Calculations!C3499 = DefectTypeString,  Calculations!K3499, NA())</f>
        <v>#N/A</v>
      </c>
    </row>
    <row r="3500" spans="1:9" x14ac:dyDescent="0.25">
      <c r="A3500" s="8" t="str">
        <f>Calculations!A3500</f>
        <v/>
      </c>
      <c r="B3500" s="2" t="str">
        <f t="shared" si="59"/>
        <v/>
      </c>
      <c r="C3500" s="10" t="str">
        <f>IFERROR(Calculations!J3500,"")</f>
        <v/>
      </c>
      <c r="D3500" s="10" t="str">
        <f xml:space="preserve"> IF(OR(Calculations!C3500 = "",Calculations!C3500 = WorkTypeString),  IFERROR(Calculations!J3500,""), NA())</f>
        <v/>
      </c>
      <c r="E3500" s="10">
        <f t="array" ref="E3500">PERCENTILE(IF(ISERROR(D3500:D8499)=FALSE,D3500:D8499),CycleTimePercentile)</f>
        <v>0</v>
      </c>
      <c r="F3500" s="2" t="e">
        <f xml:space="preserve"> IF(Calculations!C3500 = DefectTypeString,  IFERROR(Calculations!J3500,""), NA())</f>
        <v>#N/A</v>
      </c>
      <c r="G3500" s="10">
        <f t="array" ref="G3500">PERCENTILE(IF(ISERROR(F3500:F8499)=FALSE,F3500:F8499),CycleTimePercentile)</f>
        <v>0</v>
      </c>
      <c r="H3500" s="2" t="e">
        <f ca="1" xml:space="preserve"> IF(OR(Calculations!C3500 = "",Calculations!C3500 = WorkTypeString),  Calculations!K3500, NA())</f>
        <v>#N/A</v>
      </c>
      <c r="I3500" s="2" t="e">
        <f xml:space="preserve"> IF(Calculations!C3500 = DefectTypeString,  Calculations!K3500, NA())</f>
        <v>#N/A</v>
      </c>
    </row>
    <row r="3501" spans="1:9" x14ac:dyDescent="0.25">
      <c r="A3501" s="8" t="str">
        <f>Calculations!A3501</f>
        <v/>
      </c>
      <c r="B3501" s="2" t="str">
        <f t="shared" si="59"/>
        <v/>
      </c>
      <c r="C3501" s="10" t="str">
        <f>IFERROR(Calculations!J3501,"")</f>
        <v/>
      </c>
      <c r="D3501" s="10" t="str">
        <f xml:space="preserve"> IF(OR(Calculations!C3501 = "",Calculations!C3501 = WorkTypeString),  IFERROR(Calculations!J3501,""), NA())</f>
        <v/>
      </c>
      <c r="E3501" s="10">
        <f t="array" ref="E3501">PERCENTILE(IF(ISERROR(D3501:D8500)=FALSE,D3501:D8500),CycleTimePercentile)</f>
        <v>0</v>
      </c>
      <c r="F3501" s="2" t="e">
        <f xml:space="preserve"> IF(Calculations!C3501 = DefectTypeString,  IFERROR(Calculations!J3501,""), NA())</f>
        <v>#N/A</v>
      </c>
      <c r="G3501" s="10">
        <f t="array" ref="G3501">PERCENTILE(IF(ISERROR(F3501:F8500)=FALSE,F3501:F8500),CycleTimePercentile)</f>
        <v>0</v>
      </c>
      <c r="H3501" s="2" t="e">
        <f ca="1" xml:space="preserve"> IF(OR(Calculations!C3501 = "",Calculations!C3501 = WorkTypeString),  Calculations!K3501, NA())</f>
        <v>#N/A</v>
      </c>
      <c r="I3501" s="2" t="e">
        <f xml:space="preserve"> IF(Calculations!C3501 = DefectTypeString,  Calculations!K3501, NA())</f>
        <v>#N/A</v>
      </c>
    </row>
    <row r="3502" spans="1:9" x14ac:dyDescent="0.25">
      <c r="A3502" s="8" t="str">
        <f>Calculations!A3502</f>
        <v/>
      </c>
      <c r="B3502" s="2" t="str">
        <f t="shared" si="59"/>
        <v/>
      </c>
      <c r="C3502" s="10" t="str">
        <f>IFERROR(Calculations!J3502,"")</f>
        <v/>
      </c>
      <c r="D3502" s="10" t="str">
        <f xml:space="preserve"> IF(OR(Calculations!C3502 = "",Calculations!C3502 = WorkTypeString),  IFERROR(Calculations!J3502,""), NA())</f>
        <v/>
      </c>
      <c r="E3502" s="10">
        <f t="array" ref="E3502">PERCENTILE(IF(ISERROR(D3502:D8501)=FALSE,D3502:D8501),CycleTimePercentile)</f>
        <v>0</v>
      </c>
      <c r="F3502" s="2" t="e">
        <f xml:space="preserve"> IF(Calculations!C3502 = DefectTypeString,  IFERROR(Calculations!J3502,""), NA())</f>
        <v>#N/A</v>
      </c>
      <c r="G3502" s="10">
        <f t="array" ref="G3502">PERCENTILE(IF(ISERROR(F3502:F8501)=FALSE,F3502:F8501),CycleTimePercentile)</f>
        <v>0</v>
      </c>
      <c r="H3502" s="2" t="e">
        <f ca="1" xml:space="preserve"> IF(OR(Calculations!C3502 = "",Calculations!C3502 = WorkTypeString),  Calculations!K3502, NA())</f>
        <v>#N/A</v>
      </c>
      <c r="I3502" s="2" t="e">
        <f xml:space="preserve"> IF(Calculations!C3502 = DefectTypeString,  Calculations!K3502, NA())</f>
        <v>#N/A</v>
      </c>
    </row>
    <row r="3503" spans="1:9" x14ac:dyDescent="0.25">
      <c r="A3503" s="8" t="str">
        <f>Calculations!A3503</f>
        <v/>
      </c>
      <c r="B3503" s="2" t="str">
        <f t="shared" si="59"/>
        <v/>
      </c>
      <c r="C3503" s="10" t="str">
        <f>IFERROR(Calculations!J3503,"")</f>
        <v/>
      </c>
      <c r="D3503" s="10" t="str">
        <f xml:space="preserve"> IF(OR(Calculations!C3503 = "",Calculations!C3503 = WorkTypeString),  IFERROR(Calculations!J3503,""), NA())</f>
        <v/>
      </c>
      <c r="E3503" s="10">
        <f t="array" ref="E3503">PERCENTILE(IF(ISERROR(D3503:D8502)=FALSE,D3503:D8502),CycleTimePercentile)</f>
        <v>0</v>
      </c>
      <c r="F3503" s="2" t="e">
        <f xml:space="preserve"> IF(Calculations!C3503 = DefectTypeString,  IFERROR(Calculations!J3503,""), NA())</f>
        <v>#N/A</v>
      </c>
      <c r="G3503" s="10">
        <f t="array" ref="G3503">PERCENTILE(IF(ISERROR(F3503:F8502)=FALSE,F3503:F8502),CycleTimePercentile)</f>
        <v>0</v>
      </c>
      <c r="H3503" s="2" t="e">
        <f ca="1" xml:space="preserve"> IF(OR(Calculations!C3503 = "",Calculations!C3503 = WorkTypeString),  Calculations!K3503, NA())</f>
        <v>#N/A</v>
      </c>
      <c r="I3503" s="2" t="e">
        <f xml:space="preserve"> IF(Calculations!C3503 = DefectTypeString,  Calculations!K3503, NA())</f>
        <v>#N/A</v>
      </c>
    </row>
    <row r="3504" spans="1:9" x14ac:dyDescent="0.25">
      <c r="A3504" s="8" t="str">
        <f>Calculations!A3504</f>
        <v/>
      </c>
      <c r="B3504" s="2" t="str">
        <f t="shared" si="59"/>
        <v/>
      </c>
      <c r="C3504" s="10" t="str">
        <f>IFERROR(Calculations!J3504,"")</f>
        <v/>
      </c>
      <c r="D3504" s="10" t="str">
        <f xml:space="preserve"> IF(OR(Calculations!C3504 = "",Calculations!C3504 = WorkTypeString),  IFERROR(Calculations!J3504,""), NA())</f>
        <v/>
      </c>
      <c r="E3504" s="10">
        <f t="array" ref="E3504">PERCENTILE(IF(ISERROR(D3504:D8503)=FALSE,D3504:D8503),CycleTimePercentile)</f>
        <v>0</v>
      </c>
      <c r="F3504" s="2" t="e">
        <f xml:space="preserve"> IF(Calculations!C3504 = DefectTypeString,  IFERROR(Calculations!J3504,""), NA())</f>
        <v>#N/A</v>
      </c>
      <c r="G3504" s="10">
        <f t="array" ref="G3504">PERCENTILE(IF(ISERROR(F3504:F8503)=FALSE,F3504:F8503),CycleTimePercentile)</f>
        <v>0</v>
      </c>
      <c r="H3504" s="2" t="e">
        <f ca="1" xml:space="preserve"> IF(OR(Calculations!C3504 = "",Calculations!C3504 = WorkTypeString),  Calculations!K3504, NA())</f>
        <v>#N/A</v>
      </c>
      <c r="I3504" s="2" t="e">
        <f xml:space="preserve"> IF(Calculations!C3504 = DefectTypeString,  Calculations!K3504, NA())</f>
        <v>#N/A</v>
      </c>
    </row>
    <row r="3505" spans="1:9" x14ac:dyDescent="0.25">
      <c r="A3505" s="8" t="str">
        <f>Calculations!A3505</f>
        <v/>
      </c>
      <c r="B3505" s="2" t="str">
        <f t="shared" si="59"/>
        <v/>
      </c>
      <c r="C3505" s="10" t="str">
        <f>IFERROR(Calculations!J3505,"")</f>
        <v/>
      </c>
      <c r="D3505" s="10" t="str">
        <f xml:space="preserve"> IF(OR(Calculations!C3505 = "",Calculations!C3505 = WorkTypeString),  IFERROR(Calculations!J3505,""), NA())</f>
        <v/>
      </c>
      <c r="E3505" s="10">
        <f t="array" ref="E3505">PERCENTILE(IF(ISERROR(D3505:D8504)=FALSE,D3505:D8504),CycleTimePercentile)</f>
        <v>0</v>
      </c>
      <c r="F3505" s="2" t="e">
        <f xml:space="preserve"> IF(Calculations!C3505 = DefectTypeString,  IFERROR(Calculations!J3505,""), NA())</f>
        <v>#N/A</v>
      </c>
      <c r="G3505" s="10">
        <f t="array" ref="G3505">PERCENTILE(IF(ISERROR(F3505:F8504)=FALSE,F3505:F8504),CycleTimePercentile)</f>
        <v>0</v>
      </c>
      <c r="H3505" s="2" t="e">
        <f ca="1" xml:space="preserve"> IF(OR(Calculations!C3505 = "",Calculations!C3505 = WorkTypeString),  Calculations!K3505, NA())</f>
        <v>#N/A</v>
      </c>
      <c r="I3505" s="2" t="e">
        <f xml:space="preserve"> IF(Calculations!C3505 = DefectTypeString,  Calculations!K3505, NA())</f>
        <v>#N/A</v>
      </c>
    </row>
    <row r="3506" spans="1:9" x14ac:dyDescent="0.25">
      <c r="A3506" s="8" t="str">
        <f>Calculations!A3506</f>
        <v/>
      </c>
      <c r="B3506" s="2" t="str">
        <f t="shared" si="59"/>
        <v/>
      </c>
      <c r="C3506" s="10" t="str">
        <f>IFERROR(Calculations!J3506,"")</f>
        <v/>
      </c>
      <c r="D3506" s="10" t="str">
        <f xml:space="preserve"> IF(OR(Calculations!C3506 = "",Calculations!C3506 = WorkTypeString),  IFERROR(Calculations!J3506,""), NA())</f>
        <v/>
      </c>
      <c r="E3506" s="10">
        <f t="array" ref="E3506">PERCENTILE(IF(ISERROR(D3506:D8505)=FALSE,D3506:D8505),CycleTimePercentile)</f>
        <v>0</v>
      </c>
      <c r="F3506" s="2" t="e">
        <f xml:space="preserve"> IF(Calculations!C3506 = DefectTypeString,  IFERROR(Calculations!J3506,""), NA())</f>
        <v>#N/A</v>
      </c>
      <c r="G3506" s="10">
        <f t="array" ref="G3506">PERCENTILE(IF(ISERROR(F3506:F8505)=FALSE,F3506:F8505),CycleTimePercentile)</f>
        <v>0</v>
      </c>
      <c r="H3506" s="2" t="e">
        <f ca="1" xml:space="preserve"> IF(OR(Calculations!C3506 = "",Calculations!C3506 = WorkTypeString),  Calculations!K3506, NA())</f>
        <v>#N/A</v>
      </c>
      <c r="I3506" s="2" t="e">
        <f xml:space="preserve"> IF(Calculations!C3506 = DefectTypeString,  Calculations!K3506, NA())</f>
        <v>#N/A</v>
      </c>
    </row>
    <row r="3507" spans="1:9" x14ac:dyDescent="0.25">
      <c r="A3507" s="8" t="str">
        <f>Calculations!A3507</f>
        <v/>
      </c>
      <c r="B3507" s="2" t="str">
        <f t="shared" si="59"/>
        <v/>
      </c>
      <c r="C3507" s="10" t="str">
        <f>IFERROR(Calculations!J3507,"")</f>
        <v/>
      </c>
      <c r="D3507" s="10" t="str">
        <f xml:space="preserve"> IF(OR(Calculations!C3507 = "",Calculations!C3507 = WorkTypeString),  IFERROR(Calculations!J3507,""), NA())</f>
        <v/>
      </c>
      <c r="E3507" s="10">
        <f t="array" ref="E3507">PERCENTILE(IF(ISERROR(D3507:D8506)=FALSE,D3507:D8506),CycleTimePercentile)</f>
        <v>0</v>
      </c>
      <c r="F3507" s="2" t="e">
        <f xml:space="preserve"> IF(Calculations!C3507 = DefectTypeString,  IFERROR(Calculations!J3507,""), NA())</f>
        <v>#N/A</v>
      </c>
      <c r="G3507" s="10">
        <f t="array" ref="G3507">PERCENTILE(IF(ISERROR(F3507:F8506)=FALSE,F3507:F8506),CycleTimePercentile)</f>
        <v>0</v>
      </c>
      <c r="H3507" s="2" t="e">
        <f ca="1" xml:space="preserve"> IF(OR(Calculations!C3507 = "",Calculations!C3507 = WorkTypeString),  Calculations!K3507, NA())</f>
        <v>#N/A</v>
      </c>
      <c r="I3507" s="2" t="e">
        <f xml:space="preserve"> IF(Calculations!C3507 = DefectTypeString,  Calculations!K3507, NA())</f>
        <v>#N/A</v>
      </c>
    </row>
    <row r="3508" spans="1:9" x14ac:dyDescent="0.25">
      <c r="A3508" s="8" t="str">
        <f>Calculations!A3508</f>
        <v/>
      </c>
      <c r="B3508" s="2" t="str">
        <f t="shared" si="59"/>
        <v/>
      </c>
      <c r="C3508" s="10" t="str">
        <f>IFERROR(Calculations!J3508,"")</f>
        <v/>
      </c>
      <c r="D3508" s="10" t="str">
        <f xml:space="preserve"> IF(OR(Calculations!C3508 = "",Calculations!C3508 = WorkTypeString),  IFERROR(Calculations!J3508,""), NA())</f>
        <v/>
      </c>
      <c r="E3508" s="10">
        <f t="array" ref="E3508">PERCENTILE(IF(ISERROR(D3508:D8507)=FALSE,D3508:D8507),CycleTimePercentile)</f>
        <v>0</v>
      </c>
      <c r="F3508" s="2" t="e">
        <f xml:space="preserve"> IF(Calculations!C3508 = DefectTypeString,  IFERROR(Calculations!J3508,""), NA())</f>
        <v>#N/A</v>
      </c>
      <c r="G3508" s="10">
        <f t="array" ref="G3508">PERCENTILE(IF(ISERROR(F3508:F8507)=FALSE,F3508:F8507),CycleTimePercentile)</f>
        <v>0</v>
      </c>
      <c r="H3508" s="2" t="e">
        <f ca="1" xml:space="preserve"> IF(OR(Calculations!C3508 = "",Calculations!C3508 = WorkTypeString),  Calculations!K3508, NA())</f>
        <v>#N/A</v>
      </c>
      <c r="I3508" s="2" t="e">
        <f xml:space="preserve"> IF(Calculations!C3508 = DefectTypeString,  Calculations!K3508, NA())</f>
        <v>#N/A</v>
      </c>
    </row>
    <row r="3509" spans="1:9" x14ac:dyDescent="0.25">
      <c r="A3509" s="8" t="str">
        <f>Calculations!A3509</f>
        <v/>
      </c>
      <c r="B3509" s="2" t="str">
        <f t="shared" si="59"/>
        <v/>
      </c>
      <c r="C3509" s="10" t="str">
        <f>IFERROR(Calculations!J3509,"")</f>
        <v/>
      </c>
      <c r="D3509" s="10" t="str">
        <f xml:space="preserve"> IF(OR(Calculations!C3509 = "",Calculations!C3509 = WorkTypeString),  IFERROR(Calculations!J3509,""), NA())</f>
        <v/>
      </c>
      <c r="E3509" s="10">
        <f t="array" ref="E3509">PERCENTILE(IF(ISERROR(D3509:D8508)=FALSE,D3509:D8508),CycleTimePercentile)</f>
        <v>0</v>
      </c>
      <c r="F3509" s="2" t="e">
        <f xml:space="preserve"> IF(Calculations!C3509 = DefectTypeString,  IFERROR(Calculations!J3509,""), NA())</f>
        <v>#N/A</v>
      </c>
      <c r="G3509" s="10">
        <f t="array" ref="G3509">PERCENTILE(IF(ISERROR(F3509:F8508)=FALSE,F3509:F8508),CycleTimePercentile)</f>
        <v>0</v>
      </c>
      <c r="H3509" s="2" t="e">
        <f ca="1" xml:space="preserve"> IF(OR(Calculations!C3509 = "",Calculations!C3509 = WorkTypeString),  Calculations!K3509, NA())</f>
        <v>#N/A</v>
      </c>
      <c r="I3509" s="2" t="e">
        <f xml:space="preserve"> IF(Calculations!C3509 = DefectTypeString,  Calculations!K3509, NA())</f>
        <v>#N/A</v>
      </c>
    </row>
    <row r="3510" spans="1:9" x14ac:dyDescent="0.25">
      <c r="A3510" s="8" t="str">
        <f>Calculations!A3510</f>
        <v/>
      </c>
      <c r="B3510" s="2" t="str">
        <f t="shared" si="59"/>
        <v/>
      </c>
      <c r="C3510" s="10" t="str">
        <f>IFERROR(Calculations!J3510,"")</f>
        <v/>
      </c>
      <c r="D3510" s="10" t="str">
        <f xml:space="preserve"> IF(OR(Calculations!C3510 = "",Calculations!C3510 = WorkTypeString),  IFERROR(Calculations!J3510,""), NA())</f>
        <v/>
      </c>
      <c r="E3510" s="10">
        <f t="array" ref="E3510">PERCENTILE(IF(ISERROR(D3510:D8509)=FALSE,D3510:D8509),CycleTimePercentile)</f>
        <v>0</v>
      </c>
      <c r="F3510" s="2" t="e">
        <f xml:space="preserve"> IF(Calculations!C3510 = DefectTypeString,  IFERROR(Calculations!J3510,""), NA())</f>
        <v>#N/A</v>
      </c>
      <c r="G3510" s="10">
        <f t="array" ref="G3510">PERCENTILE(IF(ISERROR(F3510:F8509)=FALSE,F3510:F8509),CycleTimePercentile)</f>
        <v>0</v>
      </c>
      <c r="H3510" s="2" t="e">
        <f ca="1" xml:space="preserve"> IF(OR(Calculations!C3510 = "",Calculations!C3510 = WorkTypeString),  Calculations!K3510, NA())</f>
        <v>#N/A</v>
      </c>
      <c r="I3510" s="2" t="e">
        <f xml:space="preserve"> IF(Calculations!C3510 = DefectTypeString,  Calculations!K3510, NA())</f>
        <v>#N/A</v>
      </c>
    </row>
    <row r="3511" spans="1:9" x14ac:dyDescent="0.25">
      <c r="A3511" s="8" t="str">
        <f>Calculations!A3511</f>
        <v/>
      </c>
      <c r="B3511" s="2" t="str">
        <f t="shared" si="59"/>
        <v/>
      </c>
      <c r="C3511" s="10" t="str">
        <f>IFERROR(Calculations!J3511,"")</f>
        <v/>
      </c>
      <c r="D3511" s="10" t="str">
        <f xml:space="preserve"> IF(OR(Calculations!C3511 = "",Calculations!C3511 = WorkTypeString),  IFERROR(Calculations!J3511,""), NA())</f>
        <v/>
      </c>
      <c r="E3511" s="10">
        <f t="array" ref="E3511">PERCENTILE(IF(ISERROR(D3511:D8510)=FALSE,D3511:D8510),CycleTimePercentile)</f>
        <v>0</v>
      </c>
      <c r="F3511" s="2" t="e">
        <f xml:space="preserve"> IF(Calculations!C3511 = DefectTypeString,  IFERROR(Calculations!J3511,""), NA())</f>
        <v>#N/A</v>
      </c>
      <c r="G3511" s="10">
        <f t="array" ref="G3511">PERCENTILE(IF(ISERROR(F3511:F8510)=FALSE,F3511:F8510),CycleTimePercentile)</f>
        <v>0</v>
      </c>
      <c r="H3511" s="2" t="e">
        <f ca="1" xml:space="preserve"> IF(OR(Calculations!C3511 = "",Calculations!C3511 = WorkTypeString),  Calculations!K3511, NA())</f>
        <v>#N/A</v>
      </c>
      <c r="I3511" s="2" t="e">
        <f xml:space="preserve"> IF(Calculations!C3511 = DefectTypeString,  Calculations!K3511, NA())</f>
        <v>#N/A</v>
      </c>
    </row>
    <row r="3512" spans="1:9" x14ac:dyDescent="0.25">
      <c r="A3512" s="8" t="str">
        <f>Calculations!A3512</f>
        <v/>
      </c>
      <c r="B3512" s="2" t="str">
        <f t="shared" si="59"/>
        <v/>
      </c>
      <c r="C3512" s="10" t="str">
        <f>IFERROR(Calculations!J3512,"")</f>
        <v/>
      </c>
      <c r="D3512" s="10" t="str">
        <f xml:space="preserve"> IF(OR(Calculations!C3512 = "",Calculations!C3512 = WorkTypeString),  IFERROR(Calculations!J3512,""), NA())</f>
        <v/>
      </c>
      <c r="E3512" s="10">
        <f t="array" ref="E3512">PERCENTILE(IF(ISERROR(D3512:D8511)=FALSE,D3512:D8511),CycleTimePercentile)</f>
        <v>0</v>
      </c>
      <c r="F3512" s="2" t="e">
        <f xml:space="preserve"> IF(Calculations!C3512 = DefectTypeString,  IFERROR(Calculations!J3512,""), NA())</f>
        <v>#N/A</v>
      </c>
      <c r="G3512" s="10">
        <f t="array" ref="G3512">PERCENTILE(IF(ISERROR(F3512:F8511)=FALSE,F3512:F8511),CycleTimePercentile)</f>
        <v>0</v>
      </c>
      <c r="H3512" s="2" t="e">
        <f ca="1" xml:space="preserve"> IF(OR(Calculations!C3512 = "",Calculations!C3512 = WorkTypeString),  Calculations!K3512, NA())</f>
        <v>#N/A</v>
      </c>
      <c r="I3512" s="2" t="e">
        <f xml:space="preserve"> IF(Calculations!C3512 = DefectTypeString,  Calculations!K3512, NA())</f>
        <v>#N/A</v>
      </c>
    </row>
    <row r="3513" spans="1:9" x14ac:dyDescent="0.25">
      <c r="A3513" s="8" t="str">
        <f>Calculations!A3513</f>
        <v/>
      </c>
      <c r="B3513" s="2" t="str">
        <f t="shared" si="59"/>
        <v/>
      </c>
      <c r="C3513" s="10" t="str">
        <f>IFERROR(Calculations!J3513,"")</f>
        <v/>
      </c>
      <c r="D3513" s="10" t="str">
        <f xml:space="preserve"> IF(OR(Calculations!C3513 = "",Calculations!C3513 = WorkTypeString),  IFERROR(Calculations!J3513,""), NA())</f>
        <v/>
      </c>
      <c r="E3513" s="10">
        <f t="array" ref="E3513">PERCENTILE(IF(ISERROR(D3513:D8512)=FALSE,D3513:D8512),CycleTimePercentile)</f>
        <v>0</v>
      </c>
      <c r="F3513" s="2" t="e">
        <f xml:space="preserve"> IF(Calculations!C3513 = DefectTypeString,  IFERROR(Calculations!J3513,""), NA())</f>
        <v>#N/A</v>
      </c>
      <c r="G3513" s="10">
        <f t="array" ref="G3513">PERCENTILE(IF(ISERROR(F3513:F8512)=FALSE,F3513:F8512),CycleTimePercentile)</f>
        <v>0</v>
      </c>
      <c r="H3513" s="2" t="e">
        <f ca="1" xml:space="preserve"> IF(OR(Calculations!C3513 = "",Calculations!C3513 = WorkTypeString),  Calculations!K3513, NA())</f>
        <v>#N/A</v>
      </c>
      <c r="I3513" s="2" t="e">
        <f xml:space="preserve"> IF(Calculations!C3513 = DefectTypeString,  Calculations!K3513, NA())</f>
        <v>#N/A</v>
      </c>
    </row>
    <row r="3514" spans="1:9" x14ac:dyDescent="0.25">
      <c r="A3514" s="8" t="str">
        <f>Calculations!A3514</f>
        <v/>
      </c>
      <c r="B3514" s="2" t="str">
        <f t="shared" si="59"/>
        <v/>
      </c>
      <c r="C3514" s="10" t="str">
        <f>IFERROR(Calculations!J3514,"")</f>
        <v/>
      </c>
      <c r="D3514" s="10" t="str">
        <f xml:space="preserve"> IF(OR(Calculations!C3514 = "",Calculations!C3514 = WorkTypeString),  IFERROR(Calculations!J3514,""), NA())</f>
        <v/>
      </c>
      <c r="E3514" s="10">
        <f t="array" ref="E3514">PERCENTILE(IF(ISERROR(D3514:D8513)=FALSE,D3514:D8513),CycleTimePercentile)</f>
        <v>0</v>
      </c>
      <c r="F3514" s="2" t="e">
        <f xml:space="preserve"> IF(Calculations!C3514 = DefectTypeString,  IFERROR(Calculations!J3514,""), NA())</f>
        <v>#N/A</v>
      </c>
      <c r="G3514" s="10">
        <f t="array" ref="G3514">PERCENTILE(IF(ISERROR(F3514:F8513)=FALSE,F3514:F8513),CycleTimePercentile)</f>
        <v>0</v>
      </c>
      <c r="H3514" s="2" t="e">
        <f ca="1" xml:space="preserve"> IF(OR(Calculations!C3514 = "",Calculations!C3514 = WorkTypeString),  Calculations!K3514, NA())</f>
        <v>#N/A</v>
      </c>
      <c r="I3514" s="2" t="e">
        <f xml:space="preserve"> IF(Calculations!C3514 = DefectTypeString,  Calculations!K3514, NA())</f>
        <v>#N/A</v>
      </c>
    </row>
    <row r="3515" spans="1:9" x14ac:dyDescent="0.25">
      <c r="A3515" s="8" t="str">
        <f>Calculations!A3515</f>
        <v/>
      </c>
      <c r="B3515" s="2" t="str">
        <f t="shared" si="59"/>
        <v/>
      </c>
      <c r="C3515" s="10" t="str">
        <f>IFERROR(Calculations!J3515,"")</f>
        <v/>
      </c>
      <c r="D3515" s="10" t="str">
        <f xml:space="preserve"> IF(OR(Calculations!C3515 = "",Calculations!C3515 = WorkTypeString),  IFERROR(Calculations!J3515,""), NA())</f>
        <v/>
      </c>
      <c r="E3515" s="10">
        <f t="array" ref="E3515">PERCENTILE(IF(ISERROR(D3515:D8514)=FALSE,D3515:D8514),CycleTimePercentile)</f>
        <v>0</v>
      </c>
      <c r="F3515" s="2" t="e">
        <f xml:space="preserve"> IF(Calculations!C3515 = DefectTypeString,  IFERROR(Calculations!J3515,""), NA())</f>
        <v>#N/A</v>
      </c>
      <c r="G3515" s="10">
        <f t="array" ref="G3515">PERCENTILE(IF(ISERROR(F3515:F8514)=FALSE,F3515:F8514),CycleTimePercentile)</f>
        <v>0</v>
      </c>
      <c r="H3515" s="2" t="e">
        <f ca="1" xml:space="preserve"> IF(OR(Calculations!C3515 = "",Calculations!C3515 = WorkTypeString),  Calculations!K3515, NA())</f>
        <v>#N/A</v>
      </c>
      <c r="I3515" s="2" t="e">
        <f xml:space="preserve"> IF(Calculations!C3515 = DefectTypeString,  Calculations!K3515, NA())</f>
        <v>#N/A</v>
      </c>
    </row>
    <row r="3516" spans="1:9" x14ac:dyDescent="0.25">
      <c r="A3516" s="8" t="str">
        <f>Calculations!A3516</f>
        <v/>
      </c>
      <c r="B3516" s="2" t="str">
        <f t="shared" si="59"/>
        <v/>
      </c>
      <c r="C3516" s="10" t="str">
        <f>IFERROR(Calculations!J3516,"")</f>
        <v/>
      </c>
      <c r="D3516" s="10" t="str">
        <f xml:space="preserve"> IF(OR(Calculations!C3516 = "",Calculations!C3516 = WorkTypeString),  IFERROR(Calculations!J3516,""), NA())</f>
        <v/>
      </c>
      <c r="E3516" s="10">
        <f t="array" ref="E3516">PERCENTILE(IF(ISERROR(D3516:D8515)=FALSE,D3516:D8515),CycleTimePercentile)</f>
        <v>0</v>
      </c>
      <c r="F3516" s="2" t="e">
        <f xml:space="preserve"> IF(Calculations!C3516 = DefectTypeString,  IFERROR(Calculations!J3516,""), NA())</f>
        <v>#N/A</v>
      </c>
      <c r="G3516" s="10">
        <f t="array" ref="G3516">PERCENTILE(IF(ISERROR(F3516:F8515)=FALSE,F3516:F8515),CycleTimePercentile)</f>
        <v>0</v>
      </c>
      <c r="H3516" s="2" t="e">
        <f ca="1" xml:space="preserve"> IF(OR(Calculations!C3516 = "",Calculations!C3516 = WorkTypeString),  Calculations!K3516, NA())</f>
        <v>#N/A</v>
      </c>
      <c r="I3516" s="2" t="e">
        <f xml:space="preserve"> IF(Calculations!C3516 = DefectTypeString,  Calculations!K3516, NA())</f>
        <v>#N/A</v>
      </c>
    </row>
    <row r="3517" spans="1:9" x14ac:dyDescent="0.25">
      <c r="A3517" s="8" t="str">
        <f>Calculations!A3517</f>
        <v/>
      </c>
      <c r="B3517" s="2" t="str">
        <f t="shared" si="59"/>
        <v/>
      </c>
      <c r="C3517" s="10" t="str">
        <f>IFERROR(Calculations!J3517,"")</f>
        <v/>
      </c>
      <c r="D3517" s="10" t="str">
        <f xml:space="preserve"> IF(OR(Calculations!C3517 = "",Calculations!C3517 = WorkTypeString),  IFERROR(Calculations!J3517,""), NA())</f>
        <v/>
      </c>
      <c r="E3517" s="10">
        <f t="array" ref="E3517">PERCENTILE(IF(ISERROR(D3517:D8516)=FALSE,D3517:D8516),CycleTimePercentile)</f>
        <v>0</v>
      </c>
      <c r="F3517" s="2" t="e">
        <f xml:space="preserve"> IF(Calculations!C3517 = DefectTypeString,  IFERROR(Calculations!J3517,""), NA())</f>
        <v>#N/A</v>
      </c>
      <c r="G3517" s="10">
        <f t="array" ref="G3517">PERCENTILE(IF(ISERROR(F3517:F8516)=FALSE,F3517:F8516),CycleTimePercentile)</f>
        <v>0</v>
      </c>
      <c r="H3517" s="2" t="e">
        <f ca="1" xml:space="preserve"> IF(OR(Calculations!C3517 = "",Calculations!C3517 = WorkTypeString),  Calculations!K3517, NA())</f>
        <v>#N/A</v>
      </c>
      <c r="I3517" s="2" t="e">
        <f xml:space="preserve"> IF(Calculations!C3517 = DefectTypeString,  Calculations!K3517, NA())</f>
        <v>#N/A</v>
      </c>
    </row>
    <row r="3518" spans="1:9" x14ac:dyDescent="0.25">
      <c r="A3518" s="8" t="str">
        <f>Calculations!A3518</f>
        <v/>
      </c>
      <c r="B3518" s="2" t="str">
        <f t="shared" si="59"/>
        <v/>
      </c>
      <c r="C3518" s="10" t="str">
        <f>IFERROR(Calculations!J3518,"")</f>
        <v/>
      </c>
      <c r="D3518" s="10" t="str">
        <f xml:space="preserve"> IF(OR(Calculations!C3518 = "",Calculations!C3518 = WorkTypeString),  IFERROR(Calculations!J3518,""), NA())</f>
        <v/>
      </c>
      <c r="E3518" s="10">
        <f t="array" ref="E3518">PERCENTILE(IF(ISERROR(D3518:D8517)=FALSE,D3518:D8517),CycleTimePercentile)</f>
        <v>0</v>
      </c>
      <c r="F3518" s="2" t="e">
        <f xml:space="preserve"> IF(Calculations!C3518 = DefectTypeString,  IFERROR(Calculations!J3518,""), NA())</f>
        <v>#N/A</v>
      </c>
      <c r="G3518" s="10">
        <f t="array" ref="G3518">PERCENTILE(IF(ISERROR(F3518:F8517)=FALSE,F3518:F8517),CycleTimePercentile)</f>
        <v>0</v>
      </c>
      <c r="H3518" s="2" t="e">
        <f ca="1" xml:space="preserve"> IF(OR(Calculations!C3518 = "",Calculations!C3518 = WorkTypeString),  Calculations!K3518, NA())</f>
        <v>#N/A</v>
      </c>
      <c r="I3518" s="2" t="e">
        <f xml:space="preserve"> IF(Calculations!C3518 = DefectTypeString,  Calculations!K3518, NA())</f>
        <v>#N/A</v>
      </c>
    </row>
    <row r="3519" spans="1:9" x14ac:dyDescent="0.25">
      <c r="A3519" s="8" t="str">
        <f>Calculations!A3519</f>
        <v/>
      </c>
      <c r="B3519" s="2" t="str">
        <f t="shared" si="59"/>
        <v/>
      </c>
      <c r="C3519" s="10" t="str">
        <f>IFERROR(Calculations!J3519,"")</f>
        <v/>
      </c>
      <c r="D3519" s="10" t="str">
        <f xml:space="preserve"> IF(OR(Calculations!C3519 = "",Calculations!C3519 = WorkTypeString),  IFERROR(Calculations!J3519,""), NA())</f>
        <v/>
      </c>
      <c r="E3519" s="10">
        <f t="array" ref="E3519">PERCENTILE(IF(ISERROR(D3519:D8518)=FALSE,D3519:D8518),CycleTimePercentile)</f>
        <v>0</v>
      </c>
      <c r="F3519" s="2" t="e">
        <f xml:space="preserve"> IF(Calculations!C3519 = DefectTypeString,  IFERROR(Calculations!J3519,""), NA())</f>
        <v>#N/A</v>
      </c>
      <c r="G3519" s="10">
        <f t="array" ref="G3519">PERCENTILE(IF(ISERROR(F3519:F8518)=FALSE,F3519:F8518),CycleTimePercentile)</f>
        <v>0</v>
      </c>
      <c r="H3519" s="2" t="e">
        <f ca="1" xml:space="preserve"> IF(OR(Calculations!C3519 = "",Calculations!C3519 = WorkTypeString),  Calculations!K3519, NA())</f>
        <v>#N/A</v>
      </c>
      <c r="I3519" s="2" t="e">
        <f xml:space="preserve"> IF(Calculations!C3519 = DefectTypeString,  Calculations!K3519, NA())</f>
        <v>#N/A</v>
      </c>
    </row>
    <row r="3520" spans="1:9" x14ac:dyDescent="0.25">
      <c r="A3520" s="8" t="str">
        <f>Calculations!A3520</f>
        <v/>
      </c>
      <c r="B3520" s="2" t="str">
        <f t="shared" si="59"/>
        <v/>
      </c>
      <c r="C3520" s="10" t="str">
        <f>IFERROR(Calculations!J3520,"")</f>
        <v/>
      </c>
      <c r="D3520" s="10" t="str">
        <f xml:space="preserve"> IF(OR(Calculations!C3520 = "",Calculations!C3520 = WorkTypeString),  IFERROR(Calculations!J3520,""), NA())</f>
        <v/>
      </c>
      <c r="E3520" s="10">
        <f t="array" ref="E3520">PERCENTILE(IF(ISERROR(D3520:D8519)=FALSE,D3520:D8519),CycleTimePercentile)</f>
        <v>0</v>
      </c>
      <c r="F3520" s="2" t="e">
        <f xml:space="preserve"> IF(Calculations!C3520 = DefectTypeString,  IFERROR(Calculations!J3520,""), NA())</f>
        <v>#N/A</v>
      </c>
      <c r="G3520" s="10">
        <f t="array" ref="G3520">PERCENTILE(IF(ISERROR(F3520:F8519)=FALSE,F3520:F8519),CycleTimePercentile)</f>
        <v>0</v>
      </c>
      <c r="H3520" s="2" t="e">
        <f ca="1" xml:space="preserve"> IF(OR(Calculations!C3520 = "",Calculations!C3520 = WorkTypeString),  Calculations!K3520, NA())</f>
        <v>#N/A</v>
      </c>
      <c r="I3520" s="2" t="e">
        <f xml:space="preserve"> IF(Calculations!C3520 = DefectTypeString,  Calculations!K3520, NA())</f>
        <v>#N/A</v>
      </c>
    </row>
    <row r="3521" spans="1:9" x14ac:dyDescent="0.25">
      <c r="A3521" s="8" t="str">
        <f>Calculations!A3521</f>
        <v/>
      </c>
      <c r="B3521" s="2" t="str">
        <f t="shared" si="59"/>
        <v/>
      </c>
      <c r="C3521" s="10" t="str">
        <f>IFERROR(Calculations!J3521,"")</f>
        <v/>
      </c>
      <c r="D3521" s="10" t="str">
        <f xml:space="preserve"> IF(OR(Calculations!C3521 = "",Calculations!C3521 = WorkTypeString),  IFERROR(Calculations!J3521,""), NA())</f>
        <v/>
      </c>
      <c r="E3521" s="10">
        <f t="array" ref="E3521">PERCENTILE(IF(ISERROR(D3521:D8520)=FALSE,D3521:D8520),CycleTimePercentile)</f>
        <v>0</v>
      </c>
      <c r="F3521" s="2" t="e">
        <f xml:space="preserve"> IF(Calculations!C3521 = DefectTypeString,  IFERROR(Calculations!J3521,""), NA())</f>
        <v>#N/A</v>
      </c>
      <c r="G3521" s="10">
        <f t="array" ref="G3521">PERCENTILE(IF(ISERROR(F3521:F8520)=FALSE,F3521:F8520),CycleTimePercentile)</f>
        <v>0</v>
      </c>
      <c r="H3521" s="2" t="e">
        <f ca="1" xml:space="preserve"> IF(OR(Calculations!C3521 = "",Calculations!C3521 = WorkTypeString),  Calculations!K3521, NA())</f>
        <v>#N/A</v>
      </c>
      <c r="I3521" s="2" t="e">
        <f xml:space="preserve"> IF(Calculations!C3521 = DefectTypeString,  Calculations!K3521, NA())</f>
        <v>#N/A</v>
      </c>
    </row>
    <row r="3522" spans="1:9" x14ac:dyDescent="0.25">
      <c r="A3522" s="8" t="str">
        <f>Calculations!A3522</f>
        <v/>
      </c>
      <c r="B3522" s="2" t="str">
        <f t="shared" si="59"/>
        <v/>
      </c>
      <c r="C3522" s="10" t="str">
        <f>IFERROR(Calculations!J3522,"")</f>
        <v/>
      </c>
      <c r="D3522" s="10" t="str">
        <f xml:space="preserve"> IF(OR(Calculations!C3522 = "",Calculations!C3522 = WorkTypeString),  IFERROR(Calculations!J3522,""), NA())</f>
        <v/>
      </c>
      <c r="E3522" s="10">
        <f t="array" ref="E3522">PERCENTILE(IF(ISERROR(D3522:D8521)=FALSE,D3522:D8521),CycleTimePercentile)</f>
        <v>0</v>
      </c>
      <c r="F3522" s="2" t="e">
        <f xml:space="preserve"> IF(Calculations!C3522 = DefectTypeString,  IFERROR(Calculations!J3522,""), NA())</f>
        <v>#N/A</v>
      </c>
      <c r="G3522" s="10">
        <f t="array" ref="G3522">PERCENTILE(IF(ISERROR(F3522:F8521)=FALSE,F3522:F8521),CycleTimePercentile)</f>
        <v>0</v>
      </c>
      <c r="H3522" s="2" t="e">
        <f ca="1" xml:space="preserve"> IF(OR(Calculations!C3522 = "",Calculations!C3522 = WorkTypeString),  Calculations!K3522, NA())</f>
        <v>#N/A</v>
      </c>
      <c r="I3522" s="2" t="e">
        <f xml:space="preserve"> IF(Calculations!C3522 = DefectTypeString,  Calculations!K3522, NA())</f>
        <v>#N/A</v>
      </c>
    </row>
    <row r="3523" spans="1:9" x14ac:dyDescent="0.25">
      <c r="A3523" s="8" t="str">
        <f>Calculations!A3523</f>
        <v/>
      </c>
      <c r="B3523" s="2" t="str">
        <f t="shared" ref="B3523:B3586" si="60">IF(ISNUMBER(A3523),YEAR(A3523)&amp;"-"&amp;TEXT(MONTH(A3523),"00")&amp;"-"&amp;TEXT(DAY(A3523),"00")&amp;"-"&amp;TEXT(HOUR(A3523),"00"),"")</f>
        <v/>
      </c>
      <c r="C3523" s="10" t="str">
        <f>IFERROR(Calculations!J3523,"")</f>
        <v/>
      </c>
      <c r="D3523" s="10" t="str">
        <f xml:space="preserve"> IF(OR(Calculations!C3523 = "",Calculations!C3523 = WorkTypeString),  IFERROR(Calculations!J3523,""), NA())</f>
        <v/>
      </c>
      <c r="E3523" s="10">
        <f t="array" ref="E3523">PERCENTILE(IF(ISERROR(D3523:D8522)=FALSE,D3523:D8522),CycleTimePercentile)</f>
        <v>0</v>
      </c>
      <c r="F3523" s="2" t="e">
        <f xml:space="preserve"> IF(Calculations!C3523 = DefectTypeString,  IFERROR(Calculations!J3523,""), NA())</f>
        <v>#N/A</v>
      </c>
      <c r="G3523" s="10">
        <f t="array" ref="G3523">PERCENTILE(IF(ISERROR(F3523:F8522)=FALSE,F3523:F8522),CycleTimePercentile)</f>
        <v>0</v>
      </c>
      <c r="H3523" s="2" t="e">
        <f ca="1" xml:space="preserve"> IF(OR(Calculations!C3523 = "",Calculations!C3523 = WorkTypeString),  Calculations!K3523, NA())</f>
        <v>#N/A</v>
      </c>
      <c r="I3523" s="2" t="e">
        <f xml:space="preserve"> IF(Calculations!C3523 = DefectTypeString,  Calculations!K3523, NA())</f>
        <v>#N/A</v>
      </c>
    </row>
    <row r="3524" spans="1:9" x14ac:dyDescent="0.25">
      <c r="A3524" s="8" t="str">
        <f>Calculations!A3524</f>
        <v/>
      </c>
      <c r="B3524" s="2" t="str">
        <f t="shared" si="60"/>
        <v/>
      </c>
      <c r="C3524" s="10" t="str">
        <f>IFERROR(Calculations!J3524,"")</f>
        <v/>
      </c>
      <c r="D3524" s="10" t="str">
        <f xml:space="preserve"> IF(OR(Calculations!C3524 = "",Calculations!C3524 = WorkTypeString),  IFERROR(Calculations!J3524,""), NA())</f>
        <v/>
      </c>
      <c r="E3524" s="10">
        <f t="array" ref="E3524">PERCENTILE(IF(ISERROR(D3524:D8523)=FALSE,D3524:D8523),CycleTimePercentile)</f>
        <v>0</v>
      </c>
      <c r="F3524" s="2" t="e">
        <f xml:space="preserve"> IF(Calculations!C3524 = DefectTypeString,  IFERROR(Calculations!J3524,""), NA())</f>
        <v>#N/A</v>
      </c>
      <c r="G3524" s="10">
        <f t="array" ref="G3524">PERCENTILE(IF(ISERROR(F3524:F8523)=FALSE,F3524:F8523),CycleTimePercentile)</f>
        <v>0</v>
      </c>
      <c r="H3524" s="2" t="e">
        <f ca="1" xml:space="preserve"> IF(OR(Calculations!C3524 = "",Calculations!C3524 = WorkTypeString),  Calculations!K3524, NA())</f>
        <v>#N/A</v>
      </c>
      <c r="I3524" s="2" t="e">
        <f xml:space="preserve"> IF(Calculations!C3524 = DefectTypeString,  Calculations!K3524, NA())</f>
        <v>#N/A</v>
      </c>
    </row>
    <row r="3525" spans="1:9" x14ac:dyDescent="0.25">
      <c r="A3525" s="8" t="str">
        <f>Calculations!A3525</f>
        <v/>
      </c>
      <c r="B3525" s="2" t="str">
        <f t="shared" si="60"/>
        <v/>
      </c>
      <c r="C3525" s="10" t="str">
        <f>IFERROR(Calculations!J3525,"")</f>
        <v/>
      </c>
      <c r="D3525" s="10" t="str">
        <f xml:space="preserve"> IF(OR(Calculations!C3525 = "",Calculations!C3525 = WorkTypeString),  IFERROR(Calculations!J3525,""), NA())</f>
        <v/>
      </c>
      <c r="E3525" s="10">
        <f t="array" ref="E3525">PERCENTILE(IF(ISERROR(D3525:D8524)=FALSE,D3525:D8524),CycleTimePercentile)</f>
        <v>0</v>
      </c>
      <c r="F3525" s="2" t="e">
        <f xml:space="preserve"> IF(Calculations!C3525 = DefectTypeString,  IFERROR(Calculations!J3525,""), NA())</f>
        <v>#N/A</v>
      </c>
      <c r="G3525" s="10">
        <f t="array" ref="G3525">PERCENTILE(IF(ISERROR(F3525:F8524)=FALSE,F3525:F8524),CycleTimePercentile)</f>
        <v>0</v>
      </c>
      <c r="H3525" s="2" t="e">
        <f ca="1" xml:space="preserve"> IF(OR(Calculations!C3525 = "",Calculations!C3525 = WorkTypeString),  Calculations!K3525, NA())</f>
        <v>#N/A</v>
      </c>
      <c r="I3525" s="2" t="e">
        <f xml:space="preserve"> IF(Calculations!C3525 = DefectTypeString,  Calculations!K3525, NA())</f>
        <v>#N/A</v>
      </c>
    </row>
    <row r="3526" spans="1:9" x14ac:dyDescent="0.25">
      <c r="A3526" s="8" t="str">
        <f>Calculations!A3526</f>
        <v/>
      </c>
      <c r="B3526" s="2" t="str">
        <f t="shared" si="60"/>
        <v/>
      </c>
      <c r="C3526" s="10" t="str">
        <f>IFERROR(Calculations!J3526,"")</f>
        <v/>
      </c>
      <c r="D3526" s="10" t="str">
        <f xml:space="preserve"> IF(OR(Calculations!C3526 = "",Calculations!C3526 = WorkTypeString),  IFERROR(Calculations!J3526,""), NA())</f>
        <v/>
      </c>
      <c r="E3526" s="10">
        <f t="array" ref="E3526">PERCENTILE(IF(ISERROR(D3526:D8525)=FALSE,D3526:D8525),CycleTimePercentile)</f>
        <v>0</v>
      </c>
      <c r="F3526" s="2" t="e">
        <f xml:space="preserve"> IF(Calculations!C3526 = DefectTypeString,  IFERROR(Calculations!J3526,""), NA())</f>
        <v>#N/A</v>
      </c>
      <c r="G3526" s="10">
        <f t="array" ref="G3526">PERCENTILE(IF(ISERROR(F3526:F8525)=FALSE,F3526:F8525),CycleTimePercentile)</f>
        <v>0</v>
      </c>
      <c r="H3526" s="2" t="e">
        <f ca="1" xml:space="preserve"> IF(OR(Calculations!C3526 = "",Calculations!C3526 = WorkTypeString),  Calculations!K3526, NA())</f>
        <v>#N/A</v>
      </c>
      <c r="I3526" s="2" t="e">
        <f xml:space="preserve"> IF(Calculations!C3526 = DefectTypeString,  Calculations!K3526, NA())</f>
        <v>#N/A</v>
      </c>
    </row>
    <row r="3527" spans="1:9" x14ac:dyDescent="0.25">
      <c r="A3527" s="8" t="str">
        <f>Calculations!A3527</f>
        <v/>
      </c>
      <c r="B3527" s="2" t="str">
        <f t="shared" si="60"/>
        <v/>
      </c>
      <c r="C3527" s="10" t="str">
        <f>IFERROR(Calculations!J3527,"")</f>
        <v/>
      </c>
      <c r="D3527" s="10" t="str">
        <f xml:space="preserve"> IF(OR(Calculations!C3527 = "",Calculations!C3527 = WorkTypeString),  IFERROR(Calculations!J3527,""), NA())</f>
        <v/>
      </c>
      <c r="E3527" s="10">
        <f t="array" ref="E3527">PERCENTILE(IF(ISERROR(D3527:D8526)=FALSE,D3527:D8526),CycleTimePercentile)</f>
        <v>0</v>
      </c>
      <c r="F3527" s="2" t="e">
        <f xml:space="preserve"> IF(Calculations!C3527 = DefectTypeString,  IFERROR(Calculations!J3527,""), NA())</f>
        <v>#N/A</v>
      </c>
      <c r="G3527" s="10">
        <f t="array" ref="G3527">PERCENTILE(IF(ISERROR(F3527:F8526)=FALSE,F3527:F8526),CycleTimePercentile)</f>
        <v>0</v>
      </c>
      <c r="H3527" s="2" t="e">
        <f ca="1" xml:space="preserve"> IF(OR(Calculations!C3527 = "",Calculations!C3527 = WorkTypeString),  Calculations!K3527, NA())</f>
        <v>#N/A</v>
      </c>
      <c r="I3527" s="2" t="e">
        <f xml:space="preserve"> IF(Calculations!C3527 = DefectTypeString,  Calculations!K3527, NA())</f>
        <v>#N/A</v>
      </c>
    </row>
    <row r="3528" spans="1:9" x14ac:dyDescent="0.25">
      <c r="A3528" s="8" t="str">
        <f>Calculations!A3528</f>
        <v/>
      </c>
      <c r="B3528" s="2" t="str">
        <f t="shared" si="60"/>
        <v/>
      </c>
      <c r="C3528" s="10" t="str">
        <f>IFERROR(Calculations!J3528,"")</f>
        <v/>
      </c>
      <c r="D3528" s="10" t="str">
        <f xml:space="preserve"> IF(OR(Calculations!C3528 = "",Calculations!C3528 = WorkTypeString),  IFERROR(Calculations!J3528,""), NA())</f>
        <v/>
      </c>
      <c r="E3528" s="10">
        <f t="array" ref="E3528">PERCENTILE(IF(ISERROR(D3528:D8527)=FALSE,D3528:D8527),CycleTimePercentile)</f>
        <v>0</v>
      </c>
      <c r="F3528" s="2" t="e">
        <f xml:space="preserve"> IF(Calculations!C3528 = DefectTypeString,  IFERROR(Calculations!J3528,""), NA())</f>
        <v>#N/A</v>
      </c>
      <c r="G3528" s="10">
        <f t="array" ref="G3528">PERCENTILE(IF(ISERROR(F3528:F8527)=FALSE,F3528:F8527),CycleTimePercentile)</f>
        <v>0</v>
      </c>
      <c r="H3528" s="2" t="e">
        <f ca="1" xml:space="preserve"> IF(OR(Calculations!C3528 = "",Calculations!C3528 = WorkTypeString),  Calculations!K3528, NA())</f>
        <v>#N/A</v>
      </c>
      <c r="I3528" s="2" t="e">
        <f xml:space="preserve"> IF(Calculations!C3528 = DefectTypeString,  Calculations!K3528, NA())</f>
        <v>#N/A</v>
      </c>
    </row>
    <row r="3529" spans="1:9" x14ac:dyDescent="0.25">
      <c r="A3529" s="8" t="str">
        <f>Calculations!A3529</f>
        <v/>
      </c>
      <c r="B3529" s="2" t="str">
        <f t="shared" si="60"/>
        <v/>
      </c>
      <c r="C3529" s="10" t="str">
        <f>IFERROR(Calculations!J3529,"")</f>
        <v/>
      </c>
      <c r="D3529" s="10" t="str">
        <f xml:space="preserve"> IF(OR(Calculations!C3529 = "",Calculations!C3529 = WorkTypeString),  IFERROR(Calculations!J3529,""), NA())</f>
        <v/>
      </c>
      <c r="E3529" s="10">
        <f t="array" ref="E3529">PERCENTILE(IF(ISERROR(D3529:D8528)=FALSE,D3529:D8528),CycleTimePercentile)</f>
        <v>0</v>
      </c>
      <c r="F3529" s="2" t="e">
        <f xml:space="preserve"> IF(Calculations!C3529 = DefectTypeString,  IFERROR(Calculations!J3529,""), NA())</f>
        <v>#N/A</v>
      </c>
      <c r="G3529" s="10">
        <f t="array" ref="G3529">PERCENTILE(IF(ISERROR(F3529:F8528)=FALSE,F3529:F8528),CycleTimePercentile)</f>
        <v>0</v>
      </c>
      <c r="H3529" s="2" t="e">
        <f ca="1" xml:space="preserve"> IF(OR(Calculations!C3529 = "",Calculations!C3529 = WorkTypeString),  Calculations!K3529, NA())</f>
        <v>#N/A</v>
      </c>
      <c r="I3529" s="2" t="e">
        <f xml:space="preserve"> IF(Calculations!C3529 = DefectTypeString,  Calculations!K3529, NA())</f>
        <v>#N/A</v>
      </c>
    </row>
    <row r="3530" spans="1:9" x14ac:dyDescent="0.25">
      <c r="A3530" s="8" t="str">
        <f>Calculations!A3530</f>
        <v/>
      </c>
      <c r="B3530" s="2" t="str">
        <f t="shared" si="60"/>
        <v/>
      </c>
      <c r="C3530" s="10" t="str">
        <f>IFERROR(Calculations!J3530,"")</f>
        <v/>
      </c>
      <c r="D3530" s="10" t="str">
        <f xml:space="preserve"> IF(OR(Calculations!C3530 = "",Calculations!C3530 = WorkTypeString),  IFERROR(Calculations!J3530,""), NA())</f>
        <v/>
      </c>
      <c r="E3530" s="10">
        <f t="array" ref="E3530">PERCENTILE(IF(ISERROR(D3530:D8529)=FALSE,D3530:D8529),CycleTimePercentile)</f>
        <v>0</v>
      </c>
      <c r="F3530" s="2" t="e">
        <f xml:space="preserve"> IF(Calculations!C3530 = DefectTypeString,  IFERROR(Calculations!J3530,""), NA())</f>
        <v>#N/A</v>
      </c>
      <c r="G3530" s="10">
        <f t="array" ref="G3530">PERCENTILE(IF(ISERROR(F3530:F8529)=FALSE,F3530:F8529),CycleTimePercentile)</f>
        <v>0</v>
      </c>
      <c r="H3530" s="2" t="e">
        <f ca="1" xml:space="preserve"> IF(OR(Calculations!C3530 = "",Calculations!C3530 = WorkTypeString),  Calculations!K3530, NA())</f>
        <v>#N/A</v>
      </c>
      <c r="I3530" s="2" t="e">
        <f xml:space="preserve"> IF(Calculations!C3530 = DefectTypeString,  Calculations!K3530, NA())</f>
        <v>#N/A</v>
      </c>
    </row>
    <row r="3531" spans="1:9" x14ac:dyDescent="0.25">
      <c r="A3531" s="8" t="str">
        <f>Calculations!A3531</f>
        <v/>
      </c>
      <c r="B3531" s="2" t="str">
        <f t="shared" si="60"/>
        <v/>
      </c>
      <c r="C3531" s="10" t="str">
        <f>IFERROR(Calculations!J3531,"")</f>
        <v/>
      </c>
      <c r="D3531" s="10" t="str">
        <f xml:space="preserve"> IF(OR(Calculations!C3531 = "",Calculations!C3531 = WorkTypeString),  IFERROR(Calculations!J3531,""), NA())</f>
        <v/>
      </c>
      <c r="E3531" s="10">
        <f t="array" ref="E3531">PERCENTILE(IF(ISERROR(D3531:D8530)=FALSE,D3531:D8530),CycleTimePercentile)</f>
        <v>0</v>
      </c>
      <c r="F3531" s="2" t="e">
        <f xml:space="preserve"> IF(Calculations!C3531 = DefectTypeString,  IFERROR(Calculations!J3531,""), NA())</f>
        <v>#N/A</v>
      </c>
      <c r="G3531" s="10">
        <f t="array" ref="G3531">PERCENTILE(IF(ISERROR(F3531:F8530)=FALSE,F3531:F8530),CycleTimePercentile)</f>
        <v>0</v>
      </c>
      <c r="H3531" s="2" t="e">
        <f ca="1" xml:space="preserve"> IF(OR(Calculations!C3531 = "",Calculations!C3531 = WorkTypeString),  Calculations!K3531, NA())</f>
        <v>#N/A</v>
      </c>
      <c r="I3531" s="2" t="e">
        <f xml:space="preserve"> IF(Calculations!C3531 = DefectTypeString,  Calculations!K3531, NA())</f>
        <v>#N/A</v>
      </c>
    </row>
    <row r="3532" spans="1:9" x14ac:dyDescent="0.25">
      <c r="A3532" s="8" t="str">
        <f>Calculations!A3532</f>
        <v/>
      </c>
      <c r="B3532" s="2" t="str">
        <f t="shared" si="60"/>
        <v/>
      </c>
      <c r="C3532" s="10" t="str">
        <f>IFERROR(Calculations!J3532,"")</f>
        <v/>
      </c>
      <c r="D3532" s="10" t="str">
        <f xml:space="preserve"> IF(OR(Calculations!C3532 = "",Calculations!C3532 = WorkTypeString),  IFERROR(Calculations!J3532,""), NA())</f>
        <v/>
      </c>
      <c r="E3532" s="10">
        <f t="array" ref="E3532">PERCENTILE(IF(ISERROR(D3532:D8531)=FALSE,D3532:D8531),CycleTimePercentile)</f>
        <v>0</v>
      </c>
      <c r="F3532" s="2" t="e">
        <f xml:space="preserve"> IF(Calculations!C3532 = DefectTypeString,  IFERROR(Calculations!J3532,""), NA())</f>
        <v>#N/A</v>
      </c>
      <c r="G3532" s="10">
        <f t="array" ref="G3532">PERCENTILE(IF(ISERROR(F3532:F8531)=FALSE,F3532:F8531),CycleTimePercentile)</f>
        <v>0</v>
      </c>
      <c r="H3532" s="2" t="e">
        <f ca="1" xml:space="preserve"> IF(OR(Calculations!C3532 = "",Calculations!C3532 = WorkTypeString),  Calculations!K3532, NA())</f>
        <v>#N/A</v>
      </c>
      <c r="I3532" s="2" t="e">
        <f xml:space="preserve"> IF(Calculations!C3532 = DefectTypeString,  Calculations!K3532, NA())</f>
        <v>#N/A</v>
      </c>
    </row>
    <row r="3533" spans="1:9" x14ac:dyDescent="0.25">
      <c r="A3533" s="8" t="str">
        <f>Calculations!A3533</f>
        <v/>
      </c>
      <c r="B3533" s="2" t="str">
        <f t="shared" si="60"/>
        <v/>
      </c>
      <c r="C3533" s="10" t="str">
        <f>IFERROR(Calculations!J3533,"")</f>
        <v/>
      </c>
      <c r="D3533" s="10" t="str">
        <f xml:space="preserve"> IF(OR(Calculations!C3533 = "",Calculations!C3533 = WorkTypeString),  IFERROR(Calculations!J3533,""), NA())</f>
        <v/>
      </c>
      <c r="E3533" s="10">
        <f t="array" ref="E3533">PERCENTILE(IF(ISERROR(D3533:D8532)=FALSE,D3533:D8532),CycleTimePercentile)</f>
        <v>0</v>
      </c>
      <c r="F3533" s="2" t="e">
        <f xml:space="preserve"> IF(Calculations!C3533 = DefectTypeString,  IFERROR(Calculations!J3533,""), NA())</f>
        <v>#N/A</v>
      </c>
      <c r="G3533" s="10">
        <f t="array" ref="G3533">PERCENTILE(IF(ISERROR(F3533:F8532)=FALSE,F3533:F8532),CycleTimePercentile)</f>
        <v>0</v>
      </c>
      <c r="H3533" s="2" t="e">
        <f ca="1" xml:space="preserve"> IF(OR(Calculations!C3533 = "",Calculations!C3533 = WorkTypeString),  Calculations!K3533, NA())</f>
        <v>#N/A</v>
      </c>
      <c r="I3533" s="2" t="e">
        <f xml:space="preserve"> IF(Calculations!C3533 = DefectTypeString,  Calculations!K3533, NA())</f>
        <v>#N/A</v>
      </c>
    </row>
    <row r="3534" spans="1:9" x14ac:dyDescent="0.25">
      <c r="A3534" s="8" t="str">
        <f>Calculations!A3534</f>
        <v/>
      </c>
      <c r="B3534" s="2" t="str">
        <f t="shared" si="60"/>
        <v/>
      </c>
      <c r="C3534" s="10" t="str">
        <f>IFERROR(Calculations!J3534,"")</f>
        <v/>
      </c>
      <c r="D3534" s="10" t="str">
        <f xml:space="preserve"> IF(OR(Calculations!C3534 = "",Calculations!C3534 = WorkTypeString),  IFERROR(Calculations!J3534,""), NA())</f>
        <v/>
      </c>
      <c r="E3534" s="10">
        <f t="array" ref="E3534">PERCENTILE(IF(ISERROR(D3534:D8533)=FALSE,D3534:D8533),CycleTimePercentile)</f>
        <v>0</v>
      </c>
      <c r="F3534" s="2" t="e">
        <f xml:space="preserve"> IF(Calculations!C3534 = DefectTypeString,  IFERROR(Calculations!J3534,""), NA())</f>
        <v>#N/A</v>
      </c>
      <c r="G3534" s="10">
        <f t="array" ref="G3534">PERCENTILE(IF(ISERROR(F3534:F8533)=FALSE,F3534:F8533),CycleTimePercentile)</f>
        <v>0</v>
      </c>
      <c r="H3534" s="2" t="e">
        <f ca="1" xml:space="preserve"> IF(OR(Calculations!C3534 = "",Calculations!C3534 = WorkTypeString),  Calculations!K3534, NA())</f>
        <v>#N/A</v>
      </c>
      <c r="I3534" s="2" t="e">
        <f xml:space="preserve"> IF(Calculations!C3534 = DefectTypeString,  Calculations!K3534, NA())</f>
        <v>#N/A</v>
      </c>
    </row>
    <row r="3535" spans="1:9" x14ac:dyDescent="0.25">
      <c r="A3535" s="8" t="str">
        <f>Calculations!A3535</f>
        <v/>
      </c>
      <c r="B3535" s="2" t="str">
        <f t="shared" si="60"/>
        <v/>
      </c>
      <c r="C3535" s="10" t="str">
        <f>IFERROR(Calculations!J3535,"")</f>
        <v/>
      </c>
      <c r="D3535" s="10" t="str">
        <f xml:space="preserve"> IF(OR(Calculations!C3535 = "",Calculations!C3535 = WorkTypeString),  IFERROR(Calculations!J3535,""), NA())</f>
        <v/>
      </c>
      <c r="E3535" s="10">
        <f t="array" ref="E3535">PERCENTILE(IF(ISERROR(D3535:D8534)=FALSE,D3535:D8534),CycleTimePercentile)</f>
        <v>0</v>
      </c>
      <c r="F3535" s="2" t="e">
        <f xml:space="preserve"> IF(Calculations!C3535 = DefectTypeString,  IFERROR(Calculations!J3535,""), NA())</f>
        <v>#N/A</v>
      </c>
      <c r="G3535" s="10">
        <f t="array" ref="G3535">PERCENTILE(IF(ISERROR(F3535:F8534)=FALSE,F3535:F8534),CycleTimePercentile)</f>
        <v>0</v>
      </c>
      <c r="H3535" s="2" t="e">
        <f ca="1" xml:space="preserve"> IF(OR(Calculations!C3535 = "",Calculations!C3535 = WorkTypeString),  Calculations!K3535, NA())</f>
        <v>#N/A</v>
      </c>
      <c r="I3535" s="2" t="e">
        <f xml:space="preserve"> IF(Calculations!C3535 = DefectTypeString,  Calculations!K3535, NA())</f>
        <v>#N/A</v>
      </c>
    </row>
    <row r="3536" spans="1:9" x14ac:dyDescent="0.25">
      <c r="A3536" s="8" t="str">
        <f>Calculations!A3536</f>
        <v/>
      </c>
      <c r="B3536" s="2" t="str">
        <f t="shared" si="60"/>
        <v/>
      </c>
      <c r="C3536" s="10" t="str">
        <f>IFERROR(Calculations!J3536,"")</f>
        <v/>
      </c>
      <c r="D3536" s="10" t="str">
        <f xml:space="preserve"> IF(OR(Calculations!C3536 = "",Calculations!C3536 = WorkTypeString),  IFERROR(Calculations!J3536,""), NA())</f>
        <v/>
      </c>
      <c r="E3536" s="10">
        <f t="array" ref="E3536">PERCENTILE(IF(ISERROR(D3536:D8535)=FALSE,D3536:D8535),CycleTimePercentile)</f>
        <v>0</v>
      </c>
      <c r="F3536" s="2" t="e">
        <f xml:space="preserve"> IF(Calculations!C3536 = DefectTypeString,  IFERROR(Calculations!J3536,""), NA())</f>
        <v>#N/A</v>
      </c>
      <c r="G3536" s="10">
        <f t="array" ref="G3536">PERCENTILE(IF(ISERROR(F3536:F8535)=FALSE,F3536:F8535),CycleTimePercentile)</f>
        <v>0</v>
      </c>
      <c r="H3536" s="2" t="e">
        <f ca="1" xml:space="preserve"> IF(OR(Calculations!C3536 = "",Calculations!C3536 = WorkTypeString),  Calculations!K3536, NA())</f>
        <v>#N/A</v>
      </c>
      <c r="I3536" s="2" t="e">
        <f xml:space="preserve"> IF(Calculations!C3536 = DefectTypeString,  Calculations!K3536, NA())</f>
        <v>#N/A</v>
      </c>
    </row>
    <row r="3537" spans="1:9" x14ac:dyDescent="0.25">
      <c r="A3537" s="8" t="str">
        <f>Calculations!A3537</f>
        <v/>
      </c>
      <c r="B3537" s="2" t="str">
        <f t="shared" si="60"/>
        <v/>
      </c>
      <c r="C3537" s="10" t="str">
        <f>IFERROR(Calculations!J3537,"")</f>
        <v/>
      </c>
      <c r="D3537" s="10" t="str">
        <f xml:space="preserve"> IF(OR(Calculations!C3537 = "",Calculations!C3537 = WorkTypeString),  IFERROR(Calculations!J3537,""), NA())</f>
        <v/>
      </c>
      <c r="E3537" s="10">
        <f t="array" ref="E3537">PERCENTILE(IF(ISERROR(D3537:D8536)=FALSE,D3537:D8536),CycleTimePercentile)</f>
        <v>0</v>
      </c>
      <c r="F3537" s="2" t="e">
        <f xml:space="preserve"> IF(Calculations!C3537 = DefectTypeString,  IFERROR(Calculations!J3537,""), NA())</f>
        <v>#N/A</v>
      </c>
      <c r="G3537" s="10">
        <f t="array" ref="G3537">PERCENTILE(IF(ISERROR(F3537:F8536)=FALSE,F3537:F8536),CycleTimePercentile)</f>
        <v>0</v>
      </c>
      <c r="H3537" s="2" t="e">
        <f ca="1" xml:space="preserve"> IF(OR(Calculations!C3537 = "",Calculations!C3537 = WorkTypeString),  Calculations!K3537, NA())</f>
        <v>#N/A</v>
      </c>
      <c r="I3537" s="2" t="e">
        <f xml:space="preserve"> IF(Calculations!C3537 = DefectTypeString,  Calculations!K3537, NA())</f>
        <v>#N/A</v>
      </c>
    </row>
    <row r="3538" spans="1:9" x14ac:dyDescent="0.25">
      <c r="A3538" s="8" t="str">
        <f>Calculations!A3538</f>
        <v/>
      </c>
      <c r="B3538" s="2" t="str">
        <f t="shared" si="60"/>
        <v/>
      </c>
      <c r="C3538" s="10" t="str">
        <f>IFERROR(Calculations!J3538,"")</f>
        <v/>
      </c>
      <c r="D3538" s="10" t="str">
        <f xml:space="preserve"> IF(OR(Calculations!C3538 = "",Calculations!C3538 = WorkTypeString),  IFERROR(Calculations!J3538,""), NA())</f>
        <v/>
      </c>
      <c r="E3538" s="10">
        <f t="array" ref="E3538">PERCENTILE(IF(ISERROR(D3538:D8537)=FALSE,D3538:D8537),CycleTimePercentile)</f>
        <v>0</v>
      </c>
      <c r="F3538" s="2" t="e">
        <f xml:space="preserve"> IF(Calculations!C3538 = DefectTypeString,  IFERROR(Calculations!J3538,""), NA())</f>
        <v>#N/A</v>
      </c>
      <c r="G3538" s="10">
        <f t="array" ref="G3538">PERCENTILE(IF(ISERROR(F3538:F8537)=FALSE,F3538:F8537),CycleTimePercentile)</f>
        <v>0</v>
      </c>
      <c r="H3538" s="2" t="e">
        <f ca="1" xml:space="preserve"> IF(OR(Calculations!C3538 = "",Calculations!C3538 = WorkTypeString),  Calculations!K3538, NA())</f>
        <v>#N/A</v>
      </c>
      <c r="I3538" s="2" t="e">
        <f xml:space="preserve"> IF(Calculations!C3538 = DefectTypeString,  Calculations!K3538, NA())</f>
        <v>#N/A</v>
      </c>
    </row>
    <row r="3539" spans="1:9" x14ac:dyDescent="0.25">
      <c r="A3539" s="8" t="str">
        <f>Calculations!A3539</f>
        <v/>
      </c>
      <c r="B3539" s="2" t="str">
        <f t="shared" si="60"/>
        <v/>
      </c>
      <c r="C3539" s="10" t="str">
        <f>IFERROR(Calculations!J3539,"")</f>
        <v/>
      </c>
      <c r="D3539" s="10" t="str">
        <f xml:space="preserve"> IF(OR(Calculations!C3539 = "",Calculations!C3539 = WorkTypeString),  IFERROR(Calculations!J3539,""), NA())</f>
        <v/>
      </c>
      <c r="E3539" s="10">
        <f t="array" ref="E3539">PERCENTILE(IF(ISERROR(D3539:D8538)=FALSE,D3539:D8538),CycleTimePercentile)</f>
        <v>0</v>
      </c>
      <c r="F3539" s="2" t="e">
        <f xml:space="preserve"> IF(Calculations!C3539 = DefectTypeString,  IFERROR(Calculations!J3539,""), NA())</f>
        <v>#N/A</v>
      </c>
      <c r="G3539" s="10">
        <f t="array" ref="G3539">PERCENTILE(IF(ISERROR(F3539:F8538)=FALSE,F3539:F8538),CycleTimePercentile)</f>
        <v>0</v>
      </c>
      <c r="H3539" s="2" t="e">
        <f ca="1" xml:space="preserve"> IF(OR(Calculations!C3539 = "",Calculations!C3539 = WorkTypeString),  Calculations!K3539, NA())</f>
        <v>#N/A</v>
      </c>
      <c r="I3539" s="2" t="e">
        <f xml:space="preserve"> IF(Calculations!C3539 = DefectTypeString,  Calculations!K3539, NA())</f>
        <v>#N/A</v>
      </c>
    </row>
    <row r="3540" spans="1:9" x14ac:dyDescent="0.25">
      <c r="A3540" s="8" t="str">
        <f>Calculations!A3540</f>
        <v/>
      </c>
      <c r="B3540" s="2" t="str">
        <f t="shared" si="60"/>
        <v/>
      </c>
      <c r="C3540" s="10" t="str">
        <f>IFERROR(Calculations!J3540,"")</f>
        <v/>
      </c>
      <c r="D3540" s="10" t="str">
        <f xml:space="preserve"> IF(OR(Calculations!C3540 = "",Calculations!C3540 = WorkTypeString),  IFERROR(Calculations!J3540,""), NA())</f>
        <v/>
      </c>
      <c r="E3540" s="10">
        <f t="array" ref="E3540">PERCENTILE(IF(ISERROR(D3540:D8539)=FALSE,D3540:D8539),CycleTimePercentile)</f>
        <v>0</v>
      </c>
      <c r="F3540" s="2" t="e">
        <f xml:space="preserve"> IF(Calculations!C3540 = DefectTypeString,  IFERROR(Calculations!J3540,""), NA())</f>
        <v>#N/A</v>
      </c>
      <c r="G3540" s="10">
        <f t="array" ref="G3540">PERCENTILE(IF(ISERROR(F3540:F8539)=FALSE,F3540:F8539),CycleTimePercentile)</f>
        <v>0</v>
      </c>
      <c r="H3540" s="2" t="e">
        <f ca="1" xml:space="preserve"> IF(OR(Calculations!C3540 = "",Calculations!C3540 = WorkTypeString),  Calculations!K3540, NA())</f>
        <v>#N/A</v>
      </c>
      <c r="I3540" s="2" t="e">
        <f xml:space="preserve"> IF(Calculations!C3540 = DefectTypeString,  Calculations!K3540, NA())</f>
        <v>#N/A</v>
      </c>
    </row>
    <row r="3541" spans="1:9" x14ac:dyDescent="0.25">
      <c r="A3541" s="8" t="str">
        <f>Calculations!A3541</f>
        <v/>
      </c>
      <c r="B3541" s="2" t="str">
        <f t="shared" si="60"/>
        <v/>
      </c>
      <c r="C3541" s="10" t="str">
        <f>IFERROR(Calculations!J3541,"")</f>
        <v/>
      </c>
      <c r="D3541" s="10" t="str">
        <f xml:space="preserve"> IF(OR(Calculations!C3541 = "",Calculations!C3541 = WorkTypeString),  IFERROR(Calculations!J3541,""), NA())</f>
        <v/>
      </c>
      <c r="E3541" s="10">
        <f t="array" ref="E3541">PERCENTILE(IF(ISERROR(D3541:D8540)=FALSE,D3541:D8540),CycleTimePercentile)</f>
        <v>0</v>
      </c>
      <c r="F3541" s="2" t="e">
        <f xml:space="preserve"> IF(Calculations!C3541 = DefectTypeString,  IFERROR(Calculations!J3541,""), NA())</f>
        <v>#N/A</v>
      </c>
      <c r="G3541" s="10">
        <f t="array" ref="G3541">PERCENTILE(IF(ISERROR(F3541:F8540)=FALSE,F3541:F8540),CycleTimePercentile)</f>
        <v>0</v>
      </c>
      <c r="H3541" s="2" t="e">
        <f ca="1" xml:space="preserve"> IF(OR(Calculations!C3541 = "",Calculations!C3541 = WorkTypeString),  Calculations!K3541, NA())</f>
        <v>#N/A</v>
      </c>
      <c r="I3541" s="2" t="e">
        <f xml:space="preserve"> IF(Calculations!C3541 = DefectTypeString,  Calculations!K3541, NA())</f>
        <v>#N/A</v>
      </c>
    </row>
    <row r="3542" spans="1:9" x14ac:dyDescent="0.25">
      <c r="A3542" s="8" t="str">
        <f>Calculations!A3542</f>
        <v/>
      </c>
      <c r="B3542" s="2" t="str">
        <f t="shared" si="60"/>
        <v/>
      </c>
      <c r="C3542" s="10" t="str">
        <f>IFERROR(Calculations!J3542,"")</f>
        <v/>
      </c>
      <c r="D3542" s="10" t="str">
        <f xml:space="preserve"> IF(OR(Calculations!C3542 = "",Calculations!C3542 = WorkTypeString),  IFERROR(Calculations!J3542,""), NA())</f>
        <v/>
      </c>
      <c r="E3542" s="10">
        <f t="array" ref="E3542">PERCENTILE(IF(ISERROR(D3542:D8541)=FALSE,D3542:D8541),CycleTimePercentile)</f>
        <v>0</v>
      </c>
      <c r="F3542" s="2" t="e">
        <f xml:space="preserve"> IF(Calculations!C3542 = DefectTypeString,  IFERROR(Calculations!J3542,""), NA())</f>
        <v>#N/A</v>
      </c>
      <c r="G3542" s="10">
        <f t="array" ref="G3542">PERCENTILE(IF(ISERROR(F3542:F8541)=FALSE,F3542:F8541),CycleTimePercentile)</f>
        <v>0</v>
      </c>
      <c r="H3542" s="2" t="e">
        <f ca="1" xml:space="preserve"> IF(OR(Calculations!C3542 = "",Calculations!C3542 = WorkTypeString),  Calculations!K3542, NA())</f>
        <v>#N/A</v>
      </c>
      <c r="I3542" s="2" t="e">
        <f xml:space="preserve"> IF(Calculations!C3542 = DefectTypeString,  Calculations!K3542, NA())</f>
        <v>#N/A</v>
      </c>
    </row>
    <row r="3543" spans="1:9" x14ac:dyDescent="0.25">
      <c r="A3543" s="8" t="str">
        <f>Calculations!A3543</f>
        <v/>
      </c>
      <c r="B3543" s="2" t="str">
        <f t="shared" si="60"/>
        <v/>
      </c>
      <c r="C3543" s="10" t="str">
        <f>IFERROR(Calculations!J3543,"")</f>
        <v/>
      </c>
      <c r="D3543" s="10" t="str">
        <f xml:space="preserve"> IF(OR(Calculations!C3543 = "",Calculations!C3543 = WorkTypeString),  IFERROR(Calculations!J3543,""), NA())</f>
        <v/>
      </c>
      <c r="E3543" s="10">
        <f t="array" ref="E3543">PERCENTILE(IF(ISERROR(D3543:D8542)=FALSE,D3543:D8542),CycleTimePercentile)</f>
        <v>0</v>
      </c>
      <c r="F3543" s="2" t="e">
        <f xml:space="preserve"> IF(Calculations!C3543 = DefectTypeString,  IFERROR(Calculations!J3543,""), NA())</f>
        <v>#N/A</v>
      </c>
      <c r="G3543" s="10">
        <f t="array" ref="G3543">PERCENTILE(IF(ISERROR(F3543:F8542)=FALSE,F3543:F8542),CycleTimePercentile)</f>
        <v>0</v>
      </c>
      <c r="H3543" s="2" t="e">
        <f ca="1" xml:space="preserve"> IF(OR(Calculations!C3543 = "",Calculations!C3543 = WorkTypeString),  Calculations!K3543, NA())</f>
        <v>#N/A</v>
      </c>
      <c r="I3543" s="2" t="e">
        <f xml:space="preserve"> IF(Calculations!C3543 = DefectTypeString,  Calculations!K3543, NA())</f>
        <v>#N/A</v>
      </c>
    </row>
    <row r="3544" spans="1:9" x14ac:dyDescent="0.25">
      <c r="A3544" s="8" t="str">
        <f>Calculations!A3544</f>
        <v/>
      </c>
      <c r="B3544" s="2" t="str">
        <f t="shared" si="60"/>
        <v/>
      </c>
      <c r="C3544" s="10" t="str">
        <f>IFERROR(Calculations!J3544,"")</f>
        <v/>
      </c>
      <c r="D3544" s="10" t="str">
        <f xml:space="preserve"> IF(OR(Calculations!C3544 = "",Calculations!C3544 = WorkTypeString),  IFERROR(Calculations!J3544,""), NA())</f>
        <v/>
      </c>
      <c r="E3544" s="10">
        <f t="array" ref="E3544">PERCENTILE(IF(ISERROR(D3544:D8543)=FALSE,D3544:D8543),CycleTimePercentile)</f>
        <v>0</v>
      </c>
      <c r="F3544" s="2" t="e">
        <f xml:space="preserve"> IF(Calculations!C3544 = DefectTypeString,  IFERROR(Calculations!J3544,""), NA())</f>
        <v>#N/A</v>
      </c>
      <c r="G3544" s="10">
        <f t="array" ref="G3544">PERCENTILE(IF(ISERROR(F3544:F8543)=FALSE,F3544:F8543),CycleTimePercentile)</f>
        <v>0</v>
      </c>
      <c r="H3544" s="2" t="e">
        <f ca="1" xml:space="preserve"> IF(OR(Calculations!C3544 = "",Calculations!C3544 = WorkTypeString),  Calculations!K3544, NA())</f>
        <v>#N/A</v>
      </c>
      <c r="I3544" s="2" t="e">
        <f xml:space="preserve"> IF(Calculations!C3544 = DefectTypeString,  Calculations!K3544, NA())</f>
        <v>#N/A</v>
      </c>
    </row>
    <row r="3545" spans="1:9" x14ac:dyDescent="0.25">
      <c r="A3545" s="8" t="str">
        <f>Calculations!A3545</f>
        <v/>
      </c>
      <c r="B3545" s="2" t="str">
        <f t="shared" si="60"/>
        <v/>
      </c>
      <c r="C3545" s="10" t="str">
        <f>IFERROR(Calculations!J3545,"")</f>
        <v/>
      </c>
      <c r="D3545" s="10" t="str">
        <f xml:space="preserve"> IF(OR(Calculations!C3545 = "",Calculations!C3545 = WorkTypeString),  IFERROR(Calculations!J3545,""), NA())</f>
        <v/>
      </c>
      <c r="E3545" s="10">
        <f t="array" ref="E3545">PERCENTILE(IF(ISERROR(D3545:D8544)=FALSE,D3545:D8544),CycleTimePercentile)</f>
        <v>0</v>
      </c>
      <c r="F3545" s="2" t="e">
        <f xml:space="preserve"> IF(Calculations!C3545 = DefectTypeString,  IFERROR(Calculations!J3545,""), NA())</f>
        <v>#N/A</v>
      </c>
      <c r="G3545" s="10">
        <f t="array" ref="G3545">PERCENTILE(IF(ISERROR(F3545:F8544)=FALSE,F3545:F8544),CycleTimePercentile)</f>
        <v>0</v>
      </c>
      <c r="H3545" s="2" t="e">
        <f ca="1" xml:space="preserve"> IF(OR(Calculations!C3545 = "",Calculations!C3545 = WorkTypeString),  Calculations!K3545, NA())</f>
        <v>#N/A</v>
      </c>
      <c r="I3545" s="2" t="e">
        <f xml:space="preserve"> IF(Calculations!C3545 = DefectTypeString,  Calculations!K3545, NA())</f>
        <v>#N/A</v>
      </c>
    </row>
    <row r="3546" spans="1:9" x14ac:dyDescent="0.25">
      <c r="A3546" s="8" t="str">
        <f>Calculations!A3546</f>
        <v/>
      </c>
      <c r="B3546" s="2" t="str">
        <f t="shared" si="60"/>
        <v/>
      </c>
      <c r="C3546" s="10" t="str">
        <f>IFERROR(Calculations!J3546,"")</f>
        <v/>
      </c>
      <c r="D3546" s="10" t="str">
        <f xml:space="preserve"> IF(OR(Calculations!C3546 = "",Calculations!C3546 = WorkTypeString),  IFERROR(Calculations!J3546,""), NA())</f>
        <v/>
      </c>
      <c r="E3546" s="10">
        <f t="array" ref="E3546">PERCENTILE(IF(ISERROR(D3546:D8545)=FALSE,D3546:D8545),CycleTimePercentile)</f>
        <v>0</v>
      </c>
      <c r="F3546" s="2" t="e">
        <f xml:space="preserve"> IF(Calculations!C3546 = DefectTypeString,  IFERROR(Calculations!J3546,""), NA())</f>
        <v>#N/A</v>
      </c>
      <c r="G3546" s="10">
        <f t="array" ref="G3546">PERCENTILE(IF(ISERROR(F3546:F8545)=FALSE,F3546:F8545),CycleTimePercentile)</f>
        <v>0</v>
      </c>
      <c r="H3546" s="2" t="e">
        <f ca="1" xml:space="preserve"> IF(OR(Calculations!C3546 = "",Calculations!C3546 = WorkTypeString),  Calculations!K3546, NA())</f>
        <v>#N/A</v>
      </c>
      <c r="I3546" s="2" t="e">
        <f xml:space="preserve"> IF(Calculations!C3546 = DefectTypeString,  Calculations!K3546, NA())</f>
        <v>#N/A</v>
      </c>
    </row>
    <row r="3547" spans="1:9" x14ac:dyDescent="0.25">
      <c r="A3547" s="8" t="str">
        <f>Calculations!A3547</f>
        <v/>
      </c>
      <c r="B3547" s="2" t="str">
        <f t="shared" si="60"/>
        <v/>
      </c>
      <c r="C3547" s="10" t="str">
        <f>IFERROR(Calculations!J3547,"")</f>
        <v/>
      </c>
      <c r="D3547" s="10" t="str">
        <f xml:space="preserve"> IF(OR(Calculations!C3547 = "",Calculations!C3547 = WorkTypeString),  IFERROR(Calculations!J3547,""), NA())</f>
        <v/>
      </c>
      <c r="E3547" s="10">
        <f t="array" ref="E3547">PERCENTILE(IF(ISERROR(D3547:D8546)=FALSE,D3547:D8546),CycleTimePercentile)</f>
        <v>0</v>
      </c>
      <c r="F3547" s="2" t="e">
        <f xml:space="preserve"> IF(Calculations!C3547 = DefectTypeString,  IFERROR(Calculations!J3547,""), NA())</f>
        <v>#N/A</v>
      </c>
      <c r="G3547" s="10">
        <f t="array" ref="G3547">PERCENTILE(IF(ISERROR(F3547:F8546)=FALSE,F3547:F8546),CycleTimePercentile)</f>
        <v>0</v>
      </c>
      <c r="H3547" s="2" t="e">
        <f ca="1" xml:space="preserve"> IF(OR(Calculations!C3547 = "",Calculations!C3547 = WorkTypeString),  Calculations!K3547, NA())</f>
        <v>#N/A</v>
      </c>
      <c r="I3547" s="2" t="e">
        <f xml:space="preserve"> IF(Calculations!C3547 = DefectTypeString,  Calculations!K3547, NA())</f>
        <v>#N/A</v>
      </c>
    </row>
    <row r="3548" spans="1:9" x14ac:dyDescent="0.25">
      <c r="A3548" s="8" t="str">
        <f>Calculations!A3548</f>
        <v/>
      </c>
      <c r="B3548" s="2" t="str">
        <f t="shared" si="60"/>
        <v/>
      </c>
      <c r="C3548" s="10" t="str">
        <f>IFERROR(Calculations!J3548,"")</f>
        <v/>
      </c>
      <c r="D3548" s="10" t="str">
        <f xml:space="preserve"> IF(OR(Calculations!C3548 = "",Calculations!C3548 = WorkTypeString),  IFERROR(Calculations!J3548,""), NA())</f>
        <v/>
      </c>
      <c r="E3548" s="10">
        <f t="array" ref="E3548">PERCENTILE(IF(ISERROR(D3548:D8547)=FALSE,D3548:D8547),CycleTimePercentile)</f>
        <v>0</v>
      </c>
      <c r="F3548" s="2" t="e">
        <f xml:space="preserve"> IF(Calculations!C3548 = DefectTypeString,  IFERROR(Calculations!J3548,""), NA())</f>
        <v>#N/A</v>
      </c>
      <c r="G3548" s="10">
        <f t="array" ref="G3548">PERCENTILE(IF(ISERROR(F3548:F8547)=FALSE,F3548:F8547),CycleTimePercentile)</f>
        <v>0</v>
      </c>
      <c r="H3548" s="2" t="e">
        <f ca="1" xml:space="preserve"> IF(OR(Calculations!C3548 = "",Calculations!C3548 = WorkTypeString),  Calculations!K3548, NA())</f>
        <v>#N/A</v>
      </c>
      <c r="I3548" s="2" t="e">
        <f xml:space="preserve"> IF(Calculations!C3548 = DefectTypeString,  Calculations!K3548, NA())</f>
        <v>#N/A</v>
      </c>
    </row>
    <row r="3549" spans="1:9" x14ac:dyDescent="0.25">
      <c r="A3549" s="8" t="str">
        <f>Calculations!A3549</f>
        <v/>
      </c>
      <c r="B3549" s="2" t="str">
        <f t="shared" si="60"/>
        <v/>
      </c>
      <c r="C3549" s="10" t="str">
        <f>IFERROR(Calculations!J3549,"")</f>
        <v/>
      </c>
      <c r="D3549" s="10" t="str">
        <f xml:space="preserve"> IF(OR(Calculations!C3549 = "",Calculations!C3549 = WorkTypeString),  IFERROR(Calculations!J3549,""), NA())</f>
        <v/>
      </c>
      <c r="E3549" s="10">
        <f t="array" ref="E3549">PERCENTILE(IF(ISERROR(D3549:D8548)=FALSE,D3549:D8548),CycleTimePercentile)</f>
        <v>0</v>
      </c>
      <c r="F3549" s="2" t="e">
        <f xml:space="preserve"> IF(Calculations!C3549 = DefectTypeString,  IFERROR(Calculations!J3549,""), NA())</f>
        <v>#N/A</v>
      </c>
      <c r="G3549" s="10">
        <f t="array" ref="G3549">PERCENTILE(IF(ISERROR(F3549:F8548)=FALSE,F3549:F8548),CycleTimePercentile)</f>
        <v>0</v>
      </c>
      <c r="H3549" s="2" t="e">
        <f ca="1" xml:space="preserve"> IF(OR(Calculations!C3549 = "",Calculations!C3549 = WorkTypeString),  Calculations!K3549, NA())</f>
        <v>#N/A</v>
      </c>
      <c r="I3549" s="2" t="e">
        <f xml:space="preserve"> IF(Calculations!C3549 = DefectTypeString,  Calculations!K3549, NA())</f>
        <v>#N/A</v>
      </c>
    </row>
    <row r="3550" spans="1:9" x14ac:dyDescent="0.25">
      <c r="A3550" s="8" t="str">
        <f>Calculations!A3550</f>
        <v/>
      </c>
      <c r="B3550" s="2" t="str">
        <f t="shared" si="60"/>
        <v/>
      </c>
      <c r="C3550" s="10" t="str">
        <f>IFERROR(Calculations!J3550,"")</f>
        <v/>
      </c>
      <c r="D3550" s="10" t="str">
        <f xml:space="preserve"> IF(OR(Calculations!C3550 = "",Calculations!C3550 = WorkTypeString),  IFERROR(Calculations!J3550,""), NA())</f>
        <v/>
      </c>
      <c r="E3550" s="10">
        <f t="array" ref="E3550">PERCENTILE(IF(ISERROR(D3550:D8549)=FALSE,D3550:D8549),CycleTimePercentile)</f>
        <v>0</v>
      </c>
      <c r="F3550" s="2" t="e">
        <f xml:space="preserve"> IF(Calculations!C3550 = DefectTypeString,  IFERROR(Calculations!J3550,""), NA())</f>
        <v>#N/A</v>
      </c>
      <c r="G3550" s="10">
        <f t="array" ref="G3550">PERCENTILE(IF(ISERROR(F3550:F8549)=FALSE,F3550:F8549),CycleTimePercentile)</f>
        <v>0</v>
      </c>
      <c r="H3550" s="2" t="e">
        <f ca="1" xml:space="preserve"> IF(OR(Calculations!C3550 = "",Calculations!C3550 = WorkTypeString),  Calculations!K3550, NA())</f>
        <v>#N/A</v>
      </c>
      <c r="I3550" s="2" t="e">
        <f xml:space="preserve"> IF(Calculations!C3550 = DefectTypeString,  Calculations!K3550, NA())</f>
        <v>#N/A</v>
      </c>
    </row>
    <row r="3551" spans="1:9" x14ac:dyDescent="0.25">
      <c r="A3551" s="8" t="str">
        <f>Calculations!A3551</f>
        <v/>
      </c>
      <c r="B3551" s="2" t="str">
        <f t="shared" si="60"/>
        <v/>
      </c>
      <c r="C3551" s="10" t="str">
        <f>IFERROR(Calculations!J3551,"")</f>
        <v/>
      </c>
      <c r="D3551" s="10" t="str">
        <f xml:space="preserve"> IF(OR(Calculations!C3551 = "",Calculations!C3551 = WorkTypeString),  IFERROR(Calculations!J3551,""), NA())</f>
        <v/>
      </c>
      <c r="E3551" s="10">
        <f t="array" ref="E3551">PERCENTILE(IF(ISERROR(D3551:D8550)=FALSE,D3551:D8550),CycleTimePercentile)</f>
        <v>0</v>
      </c>
      <c r="F3551" s="2" t="e">
        <f xml:space="preserve"> IF(Calculations!C3551 = DefectTypeString,  IFERROR(Calculations!J3551,""), NA())</f>
        <v>#N/A</v>
      </c>
      <c r="G3551" s="10">
        <f t="array" ref="G3551">PERCENTILE(IF(ISERROR(F3551:F8550)=FALSE,F3551:F8550),CycleTimePercentile)</f>
        <v>0</v>
      </c>
      <c r="H3551" s="2" t="e">
        <f ca="1" xml:space="preserve"> IF(OR(Calculations!C3551 = "",Calculations!C3551 = WorkTypeString),  Calculations!K3551, NA())</f>
        <v>#N/A</v>
      </c>
      <c r="I3551" s="2" t="e">
        <f xml:space="preserve"> IF(Calculations!C3551 = DefectTypeString,  Calculations!K3551, NA())</f>
        <v>#N/A</v>
      </c>
    </row>
    <row r="3552" spans="1:9" x14ac:dyDescent="0.25">
      <c r="A3552" s="8" t="str">
        <f>Calculations!A3552</f>
        <v/>
      </c>
      <c r="B3552" s="2" t="str">
        <f t="shared" si="60"/>
        <v/>
      </c>
      <c r="C3552" s="10" t="str">
        <f>IFERROR(Calculations!J3552,"")</f>
        <v/>
      </c>
      <c r="D3552" s="10" t="str">
        <f xml:space="preserve"> IF(OR(Calculations!C3552 = "",Calculations!C3552 = WorkTypeString),  IFERROR(Calculations!J3552,""), NA())</f>
        <v/>
      </c>
      <c r="E3552" s="10">
        <f t="array" ref="E3552">PERCENTILE(IF(ISERROR(D3552:D8551)=FALSE,D3552:D8551),CycleTimePercentile)</f>
        <v>0</v>
      </c>
      <c r="F3552" s="2" t="e">
        <f xml:space="preserve"> IF(Calculations!C3552 = DefectTypeString,  IFERROR(Calculations!J3552,""), NA())</f>
        <v>#N/A</v>
      </c>
      <c r="G3552" s="10">
        <f t="array" ref="G3552">PERCENTILE(IF(ISERROR(F3552:F8551)=FALSE,F3552:F8551),CycleTimePercentile)</f>
        <v>0</v>
      </c>
      <c r="H3552" s="2" t="e">
        <f ca="1" xml:space="preserve"> IF(OR(Calculations!C3552 = "",Calculations!C3552 = WorkTypeString),  Calculations!K3552, NA())</f>
        <v>#N/A</v>
      </c>
      <c r="I3552" s="2" t="e">
        <f xml:space="preserve"> IF(Calculations!C3552 = DefectTypeString,  Calculations!K3552, NA())</f>
        <v>#N/A</v>
      </c>
    </row>
    <row r="3553" spans="1:9" x14ac:dyDescent="0.25">
      <c r="A3553" s="8" t="str">
        <f>Calculations!A3553</f>
        <v/>
      </c>
      <c r="B3553" s="2" t="str">
        <f t="shared" si="60"/>
        <v/>
      </c>
      <c r="C3553" s="10" t="str">
        <f>IFERROR(Calculations!J3553,"")</f>
        <v/>
      </c>
      <c r="D3553" s="10" t="str">
        <f xml:space="preserve"> IF(OR(Calculations!C3553 = "",Calculations!C3553 = WorkTypeString),  IFERROR(Calculations!J3553,""), NA())</f>
        <v/>
      </c>
      <c r="E3553" s="10">
        <f t="array" ref="E3553">PERCENTILE(IF(ISERROR(D3553:D8552)=FALSE,D3553:D8552),CycleTimePercentile)</f>
        <v>0</v>
      </c>
      <c r="F3553" s="2" t="e">
        <f xml:space="preserve"> IF(Calculations!C3553 = DefectTypeString,  IFERROR(Calculations!J3553,""), NA())</f>
        <v>#N/A</v>
      </c>
      <c r="G3553" s="10">
        <f t="array" ref="G3553">PERCENTILE(IF(ISERROR(F3553:F8552)=FALSE,F3553:F8552),CycleTimePercentile)</f>
        <v>0</v>
      </c>
      <c r="H3553" s="2" t="e">
        <f ca="1" xml:space="preserve"> IF(OR(Calculations!C3553 = "",Calculations!C3553 = WorkTypeString),  Calculations!K3553, NA())</f>
        <v>#N/A</v>
      </c>
      <c r="I3553" s="2" t="e">
        <f xml:space="preserve"> IF(Calculations!C3553 = DefectTypeString,  Calculations!K3553, NA())</f>
        <v>#N/A</v>
      </c>
    </row>
    <row r="3554" spans="1:9" x14ac:dyDescent="0.25">
      <c r="A3554" s="8" t="str">
        <f>Calculations!A3554</f>
        <v/>
      </c>
      <c r="B3554" s="2" t="str">
        <f t="shared" si="60"/>
        <v/>
      </c>
      <c r="C3554" s="10" t="str">
        <f>IFERROR(Calculations!J3554,"")</f>
        <v/>
      </c>
      <c r="D3554" s="10" t="str">
        <f xml:space="preserve"> IF(OR(Calculations!C3554 = "",Calculations!C3554 = WorkTypeString),  IFERROR(Calculations!J3554,""), NA())</f>
        <v/>
      </c>
      <c r="E3554" s="10">
        <f t="array" ref="E3554">PERCENTILE(IF(ISERROR(D3554:D8553)=FALSE,D3554:D8553),CycleTimePercentile)</f>
        <v>0</v>
      </c>
      <c r="F3554" s="2" t="e">
        <f xml:space="preserve"> IF(Calculations!C3554 = DefectTypeString,  IFERROR(Calculations!J3554,""), NA())</f>
        <v>#N/A</v>
      </c>
      <c r="G3554" s="10">
        <f t="array" ref="G3554">PERCENTILE(IF(ISERROR(F3554:F8553)=FALSE,F3554:F8553),CycleTimePercentile)</f>
        <v>0</v>
      </c>
      <c r="H3554" s="2" t="e">
        <f ca="1" xml:space="preserve"> IF(OR(Calculations!C3554 = "",Calculations!C3554 = WorkTypeString),  Calculations!K3554, NA())</f>
        <v>#N/A</v>
      </c>
      <c r="I3554" s="2" t="e">
        <f xml:space="preserve"> IF(Calculations!C3554 = DefectTypeString,  Calculations!K3554, NA())</f>
        <v>#N/A</v>
      </c>
    </row>
    <row r="3555" spans="1:9" x14ac:dyDescent="0.25">
      <c r="A3555" s="8" t="str">
        <f>Calculations!A3555</f>
        <v/>
      </c>
      <c r="B3555" s="2" t="str">
        <f t="shared" si="60"/>
        <v/>
      </c>
      <c r="C3555" s="10" t="str">
        <f>IFERROR(Calculations!J3555,"")</f>
        <v/>
      </c>
      <c r="D3555" s="10" t="str">
        <f xml:space="preserve"> IF(OR(Calculations!C3555 = "",Calculations!C3555 = WorkTypeString),  IFERROR(Calculations!J3555,""), NA())</f>
        <v/>
      </c>
      <c r="E3555" s="10">
        <f t="array" ref="E3555">PERCENTILE(IF(ISERROR(D3555:D8554)=FALSE,D3555:D8554),CycleTimePercentile)</f>
        <v>0</v>
      </c>
      <c r="F3555" s="2" t="e">
        <f xml:space="preserve"> IF(Calculations!C3555 = DefectTypeString,  IFERROR(Calculations!J3555,""), NA())</f>
        <v>#N/A</v>
      </c>
      <c r="G3555" s="10">
        <f t="array" ref="G3555">PERCENTILE(IF(ISERROR(F3555:F8554)=FALSE,F3555:F8554),CycleTimePercentile)</f>
        <v>0</v>
      </c>
      <c r="H3555" s="2" t="e">
        <f ca="1" xml:space="preserve"> IF(OR(Calculations!C3555 = "",Calculations!C3555 = WorkTypeString),  Calculations!K3555, NA())</f>
        <v>#N/A</v>
      </c>
      <c r="I3555" s="2" t="e">
        <f xml:space="preserve"> IF(Calculations!C3555 = DefectTypeString,  Calculations!K3555, NA())</f>
        <v>#N/A</v>
      </c>
    </row>
    <row r="3556" spans="1:9" x14ac:dyDescent="0.25">
      <c r="A3556" s="8" t="str">
        <f>Calculations!A3556</f>
        <v/>
      </c>
      <c r="B3556" s="2" t="str">
        <f t="shared" si="60"/>
        <v/>
      </c>
      <c r="C3556" s="10" t="str">
        <f>IFERROR(Calculations!J3556,"")</f>
        <v/>
      </c>
      <c r="D3556" s="10" t="str">
        <f xml:space="preserve"> IF(OR(Calculations!C3556 = "",Calculations!C3556 = WorkTypeString),  IFERROR(Calculations!J3556,""), NA())</f>
        <v/>
      </c>
      <c r="E3556" s="10">
        <f t="array" ref="E3556">PERCENTILE(IF(ISERROR(D3556:D8555)=FALSE,D3556:D8555),CycleTimePercentile)</f>
        <v>0</v>
      </c>
      <c r="F3556" s="2" t="e">
        <f xml:space="preserve"> IF(Calculations!C3556 = DefectTypeString,  IFERROR(Calculations!J3556,""), NA())</f>
        <v>#N/A</v>
      </c>
      <c r="G3556" s="10">
        <f t="array" ref="G3556">PERCENTILE(IF(ISERROR(F3556:F8555)=FALSE,F3556:F8555),CycleTimePercentile)</f>
        <v>0</v>
      </c>
      <c r="H3556" s="2" t="e">
        <f ca="1" xml:space="preserve"> IF(OR(Calculations!C3556 = "",Calculations!C3556 = WorkTypeString),  Calculations!K3556, NA())</f>
        <v>#N/A</v>
      </c>
      <c r="I3556" s="2" t="e">
        <f xml:space="preserve"> IF(Calculations!C3556 = DefectTypeString,  Calculations!K3556, NA())</f>
        <v>#N/A</v>
      </c>
    </row>
    <row r="3557" spans="1:9" x14ac:dyDescent="0.25">
      <c r="A3557" s="8" t="str">
        <f>Calculations!A3557</f>
        <v/>
      </c>
      <c r="B3557" s="2" t="str">
        <f t="shared" si="60"/>
        <v/>
      </c>
      <c r="C3557" s="10" t="str">
        <f>IFERROR(Calculations!J3557,"")</f>
        <v/>
      </c>
      <c r="D3557" s="10" t="str">
        <f xml:space="preserve"> IF(OR(Calculations!C3557 = "",Calculations!C3557 = WorkTypeString),  IFERROR(Calculations!J3557,""), NA())</f>
        <v/>
      </c>
      <c r="E3557" s="10">
        <f t="array" ref="E3557">PERCENTILE(IF(ISERROR(D3557:D8556)=FALSE,D3557:D8556),CycleTimePercentile)</f>
        <v>0</v>
      </c>
      <c r="F3557" s="2" t="e">
        <f xml:space="preserve"> IF(Calculations!C3557 = DefectTypeString,  IFERROR(Calculations!J3557,""), NA())</f>
        <v>#N/A</v>
      </c>
      <c r="G3557" s="10">
        <f t="array" ref="G3557">PERCENTILE(IF(ISERROR(F3557:F8556)=FALSE,F3557:F8556),CycleTimePercentile)</f>
        <v>0</v>
      </c>
      <c r="H3557" s="2" t="e">
        <f ca="1" xml:space="preserve"> IF(OR(Calculations!C3557 = "",Calculations!C3557 = WorkTypeString),  Calculations!K3557, NA())</f>
        <v>#N/A</v>
      </c>
      <c r="I3557" s="2" t="e">
        <f xml:space="preserve"> IF(Calculations!C3557 = DefectTypeString,  Calculations!K3557, NA())</f>
        <v>#N/A</v>
      </c>
    </row>
    <row r="3558" spans="1:9" x14ac:dyDescent="0.25">
      <c r="A3558" s="8" t="str">
        <f>Calculations!A3558</f>
        <v/>
      </c>
      <c r="B3558" s="2" t="str">
        <f t="shared" si="60"/>
        <v/>
      </c>
      <c r="C3558" s="10" t="str">
        <f>IFERROR(Calculations!J3558,"")</f>
        <v/>
      </c>
      <c r="D3558" s="10" t="str">
        <f xml:space="preserve"> IF(OR(Calculations!C3558 = "",Calculations!C3558 = WorkTypeString),  IFERROR(Calculations!J3558,""), NA())</f>
        <v/>
      </c>
      <c r="E3558" s="10">
        <f t="array" ref="E3558">PERCENTILE(IF(ISERROR(D3558:D8557)=FALSE,D3558:D8557),CycleTimePercentile)</f>
        <v>0</v>
      </c>
      <c r="F3558" s="2" t="e">
        <f xml:space="preserve"> IF(Calculations!C3558 = DefectTypeString,  IFERROR(Calculations!J3558,""), NA())</f>
        <v>#N/A</v>
      </c>
      <c r="G3558" s="10">
        <f t="array" ref="G3558">PERCENTILE(IF(ISERROR(F3558:F8557)=FALSE,F3558:F8557),CycleTimePercentile)</f>
        <v>0</v>
      </c>
      <c r="H3558" s="2" t="e">
        <f ca="1" xml:space="preserve"> IF(OR(Calculations!C3558 = "",Calculations!C3558 = WorkTypeString),  Calculations!K3558, NA())</f>
        <v>#N/A</v>
      </c>
      <c r="I3558" s="2" t="e">
        <f xml:space="preserve"> IF(Calculations!C3558 = DefectTypeString,  Calculations!K3558, NA())</f>
        <v>#N/A</v>
      </c>
    </row>
    <row r="3559" spans="1:9" x14ac:dyDescent="0.25">
      <c r="A3559" s="8" t="str">
        <f>Calculations!A3559</f>
        <v/>
      </c>
      <c r="B3559" s="2" t="str">
        <f t="shared" si="60"/>
        <v/>
      </c>
      <c r="C3559" s="10" t="str">
        <f>IFERROR(Calculations!J3559,"")</f>
        <v/>
      </c>
      <c r="D3559" s="10" t="str">
        <f xml:space="preserve"> IF(OR(Calculations!C3559 = "",Calculations!C3559 = WorkTypeString),  IFERROR(Calculations!J3559,""), NA())</f>
        <v/>
      </c>
      <c r="E3559" s="10">
        <f t="array" ref="E3559">PERCENTILE(IF(ISERROR(D3559:D8558)=FALSE,D3559:D8558),CycleTimePercentile)</f>
        <v>0</v>
      </c>
      <c r="F3559" s="2" t="e">
        <f xml:space="preserve"> IF(Calculations!C3559 = DefectTypeString,  IFERROR(Calculations!J3559,""), NA())</f>
        <v>#N/A</v>
      </c>
      <c r="G3559" s="10">
        <f t="array" ref="G3559">PERCENTILE(IF(ISERROR(F3559:F8558)=FALSE,F3559:F8558),CycleTimePercentile)</f>
        <v>0</v>
      </c>
      <c r="H3559" s="2" t="e">
        <f ca="1" xml:space="preserve"> IF(OR(Calculations!C3559 = "",Calculations!C3559 = WorkTypeString),  Calculations!K3559, NA())</f>
        <v>#N/A</v>
      </c>
      <c r="I3559" s="2" t="e">
        <f xml:space="preserve"> IF(Calculations!C3559 = DefectTypeString,  Calculations!K3559, NA())</f>
        <v>#N/A</v>
      </c>
    </row>
    <row r="3560" spans="1:9" x14ac:dyDescent="0.25">
      <c r="A3560" s="8" t="str">
        <f>Calculations!A3560</f>
        <v/>
      </c>
      <c r="B3560" s="2" t="str">
        <f t="shared" si="60"/>
        <v/>
      </c>
      <c r="C3560" s="10" t="str">
        <f>IFERROR(Calculations!J3560,"")</f>
        <v/>
      </c>
      <c r="D3560" s="10" t="str">
        <f xml:space="preserve"> IF(OR(Calculations!C3560 = "",Calculations!C3560 = WorkTypeString),  IFERROR(Calculations!J3560,""), NA())</f>
        <v/>
      </c>
      <c r="E3560" s="10">
        <f t="array" ref="E3560">PERCENTILE(IF(ISERROR(D3560:D8559)=FALSE,D3560:D8559),CycleTimePercentile)</f>
        <v>0</v>
      </c>
      <c r="F3560" s="2" t="e">
        <f xml:space="preserve"> IF(Calculations!C3560 = DefectTypeString,  IFERROR(Calculations!J3560,""), NA())</f>
        <v>#N/A</v>
      </c>
      <c r="G3560" s="10">
        <f t="array" ref="G3560">PERCENTILE(IF(ISERROR(F3560:F8559)=FALSE,F3560:F8559),CycleTimePercentile)</f>
        <v>0</v>
      </c>
      <c r="H3560" s="2" t="e">
        <f ca="1" xml:space="preserve"> IF(OR(Calculations!C3560 = "",Calculations!C3560 = WorkTypeString),  Calculations!K3560, NA())</f>
        <v>#N/A</v>
      </c>
      <c r="I3560" s="2" t="e">
        <f xml:space="preserve"> IF(Calculations!C3560 = DefectTypeString,  Calculations!K3560, NA())</f>
        <v>#N/A</v>
      </c>
    </row>
    <row r="3561" spans="1:9" x14ac:dyDescent="0.25">
      <c r="A3561" s="8" t="str">
        <f>Calculations!A3561</f>
        <v/>
      </c>
      <c r="B3561" s="2" t="str">
        <f t="shared" si="60"/>
        <v/>
      </c>
      <c r="C3561" s="10" t="str">
        <f>IFERROR(Calculations!J3561,"")</f>
        <v/>
      </c>
      <c r="D3561" s="10" t="str">
        <f xml:space="preserve"> IF(OR(Calculations!C3561 = "",Calculations!C3561 = WorkTypeString),  IFERROR(Calculations!J3561,""), NA())</f>
        <v/>
      </c>
      <c r="E3561" s="10">
        <f t="array" ref="E3561">PERCENTILE(IF(ISERROR(D3561:D8560)=FALSE,D3561:D8560),CycleTimePercentile)</f>
        <v>0</v>
      </c>
      <c r="F3561" s="2" t="e">
        <f xml:space="preserve"> IF(Calculations!C3561 = DefectTypeString,  IFERROR(Calculations!J3561,""), NA())</f>
        <v>#N/A</v>
      </c>
      <c r="G3561" s="10">
        <f t="array" ref="G3561">PERCENTILE(IF(ISERROR(F3561:F8560)=FALSE,F3561:F8560),CycleTimePercentile)</f>
        <v>0</v>
      </c>
      <c r="H3561" s="2" t="e">
        <f ca="1" xml:space="preserve"> IF(OR(Calculations!C3561 = "",Calculations!C3561 = WorkTypeString),  Calculations!K3561, NA())</f>
        <v>#N/A</v>
      </c>
      <c r="I3561" s="2" t="e">
        <f xml:space="preserve"> IF(Calculations!C3561 = DefectTypeString,  Calculations!K3561, NA())</f>
        <v>#N/A</v>
      </c>
    </row>
    <row r="3562" spans="1:9" x14ac:dyDescent="0.25">
      <c r="A3562" s="8" t="str">
        <f>Calculations!A3562</f>
        <v/>
      </c>
      <c r="B3562" s="2" t="str">
        <f t="shared" si="60"/>
        <v/>
      </c>
      <c r="C3562" s="10" t="str">
        <f>IFERROR(Calculations!J3562,"")</f>
        <v/>
      </c>
      <c r="D3562" s="10" t="str">
        <f xml:space="preserve"> IF(OR(Calculations!C3562 = "",Calculations!C3562 = WorkTypeString),  IFERROR(Calculations!J3562,""), NA())</f>
        <v/>
      </c>
      <c r="E3562" s="10">
        <f t="array" ref="E3562">PERCENTILE(IF(ISERROR(D3562:D8561)=FALSE,D3562:D8561),CycleTimePercentile)</f>
        <v>0</v>
      </c>
      <c r="F3562" s="2" t="e">
        <f xml:space="preserve"> IF(Calculations!C3562 = DefectTypeString,  IFERROR(Calculations!J3562,""), NA())</f>
        <v>#N/A</v>
      </c>
      <c r="G3562" s="10">
        <f t="array" ref="G3562">PERCENTILE(IF(ISERROR(F3562:F8561)=FALSE,F3562:F8561),CycleTimePercentile)</f>
        <v>0</v>
      </c>
      <c r="H3562" s="2" t="e">
        <f ca="1" xml:space="preserve"> IF(OR(Calculations!C3562 = "",Calculations!C3562 = WorkTypeString),  Calculations!K3562, NA())</f>
        <v>#N/A</v>
      </c>
      <c r="I3562" s="2" t="e">
        <f xml:space="preserve"> IF(Calculations!C3562 = DefectTypeString,  Calculations!K3562, NA())</f>
        <v>#N/A</v>
      </c>
    </row>
    <row r="3563" spans="1:9" x14ac:dyDescent="0.25">
      <c r="A3563" s="8" t="str">
        <f>Calculations!A3563</f>
        <v/>
      </c>
      <c r="B3563" s="2" t="str">
        <f t="shared" si="60"/>
        <v/>
      </c>
      <c r="C3563" s="10" t="str">
        <f>IFERROR(Calculations!J3563,"")</f>
        <v/>
      </c>
      <c r="D3563" s="10" t="str">
        <f xml:space="preserve"> IF(OR(Calculations!C3563 = "",Calculations!C3563 = WorkTypeString),  IFERROR(Calculations!J3563,""), NA())</f>
        <v/>
      </c>
      <c r="E3563" s="10">
        <f t="array" ref="E3563">PERCENTILE(IF(ISERROR(D3563:D8562)=FALSE,D3563:D8562),CycleTimePercentile)</f>
        <v>0</v>
      </c>
      <c r="F3563" s="2" t="e">
        <f xml:space="preserve"> IF(Calculations!C3563 = DefectTypeString,  IFERROR(Calculations!J3563,""), NA())</f>
        <v>#N/A</v>
      </c>
      <c r="G3563" s="10">
        <f t="array" ref="G3563">PERCENTILE(IF(ISERROR(F3563:F8562)=FALSE,F3563:F8562),CycleTimePercentile)</f>
        <v>0</v>
      </c>
      <c r="H3563" s="2" t="e">
        <f ca="1" xml:space="preserve"> IF(OR(Calculations!C3563 = "",Calculations!C3563 = WorkTypeString),  Calculations!K3563, NA())</f>
        <v>#N/A</v>
      </c>
      <c r="I3563" s="2" t="e">
        <f xml:space="preserve"> IF(Calculations!C3563 = DefectTypeString,  Calculations!K3563, NA())</f>
        <v>#N/A</v>
      </c>
    </row>
    <row r="3564" spans="1:9" x14ac:dyDescent="0.25">
      <c r="A3564" s="8" t="str">
        <f>Calculations!A3564</f>
        <v/>
      </c>
      <c r="B3564" s="2" t="str">
        <f t="shared" si="60"/>
        <v/>
      </c>
      <c r="C3564" s="10" t="str">
        <f>IFERROR(Calculations!J3564,"")</f>
        <v/>
      </c>
      <c r="D3564" s="10" t="str">
        <f xml:space="preserve"> IF(OR(Calculations!C3564 = "",Calculations!C3564 = WorkTypeString),  IFERROR(Calculations!J3564,""), NA())</f>
        <v/>
      </c>
      <c r="E3564" s="10">
        <f t="array" ref="E3564">PERCENTILE(IF(ISERROR(D3564:D8563)=FALSE,D3564:D8563),CycleTimePercentile)</f>
        <v>0</v>
      </c>
      <c r="F3564" s="2" t="e">
        <f xml:space="preserve"> IF(Calculations!C3564 = DefectTypeString,  IFERROR(Calculations!J3564,""), NA())</f>
        <v>#N/A</v>
      </c>
      <c r="G3564" s="10">
        <f t="array" ref="G3564">PERCENTILE(IF(ISERROR(F3564:F8563)=FALSE,F3564:F8563),CycleTimePercentile)</f>
        <v>0</v>
      </c>
      <c r="H3564" s="2" t="e">
        <f ca="1" xml:space="preserve"> IF(OR(Calculations!C3564 = "",Calculations!C3564 = WorkTypeString),  Calculations!K3564, NA())</f>
        <v>#N/A</v>
      </c>
      <c r="I3564" s="2" t="e">
        <f xml:space="preserve"> IF(Calculations!C3564 = DefectTypeString,  Calculations!K3564, NA())</f>
        <v>#N/A</v>
      </c>
    </row>
    <row r="3565" spans="1:9" x14ac:dyDescent="0.25">
      <c r="A3565" s="8" t="str">
        <f>Calculations!A3565</f>
        <v/>
      </c>
      <c r="B3565" s="2" t="str">
        <f t="shared" si="60"/>
        <v/>
      </c>
      <c r="C3565" s="10" t="str">
        <f>IFERROR(Calculations!J3565,"")</f>
        <v/>
      </c>
      <c r="D3565" s="10" t="str">
        <f xml:space="preserve"> IF(OR(Calculations!C3565 = "",Calculations!C3565 = WorkTypeString),  IFERROR(Calculations!J3565,""), NA())</f>
        <v/>
      </c>
      <c r="E3565" s="10">
        <f t="array" ref="E3565">PERCENTILE(IF(ISERROR(D3565:D8564)=FALSE,D3565:D8564),CycleTimePercentile)</f>
        <v>0</v>
      </c>
      <c r="F3565" s="2" t="e">
        <f xml:space="preserve"> IF(Calculations!C3565 = DefectTypeString,  IFERROR(Calculations!J3565,""), NA())</f>
        <v>#N/A</v>
      </c>
      <c r="G3565" s="10">
        <f t="array" ref="G3565">PERCENTILE(IF(ISERROR(F3565:F8564)=FALSE,F3565:F8564),CycleTimePercentile)</f>
        <v>0</v>
      </c>
      <c r="H3565" s="2" t="e">
        <f ca="1" xml:space="preserve"> IF(OR(Calculations!C3565 = "",Calculations!C3565 = WorkTypeString),  Calculations!K3565, NA())</f>
        <v>#N/A</v>
      </c>
      <c r="I3565" s="2" t="e">
        <f xml:space="preserve"> IF(Calculations!C3565 = DefectTypeString,  Calculations!K3565, NA())</f>
        <v>#N/A</v>
      </c>
    </row>
    <row r="3566" spans="1:9" x14ac:dyDescent="0.25">
      <c r="A3566" s="8" t="str">
        <f>Calculations!A3566</f>
        <v/>
      </c>
      <c r="B3566" s="2" t="str">
        <f t="shared" si="60"/>
        <v/>
      </c>
      <c r="C3566" s="10" t="str">
        <f>IFERROR(Calculations!J3566,"")</f>
        <v/>
      </c>
      <c r="D3566" s="10" t="str">
        <f xml:space="preserve"> IF(OR(Calculations!C3566 = "",Calculations!C3566 = WorkTypeString),  IFERROR(Calculations!J3566,""), NA())</f>
        <v/>
      </c>
      <c r="E3566" s="10">
        <f t="array" ref="E3566">PERCENTILE(IF(ISERROR(D3566:D8565)=FALSE,D3566:D8565),CycleTimePercentile)</f>
        <v>0</v>
      </c>
      <c r="F3566" s="2" t="e">
        <f xml:space="preserve"> IF(Calculations!C3566 = DefectTypeString,  IFERROR(Calculations!J3566,""), NA())</f>
        <v>#N/A</v>
      </c>
      <c r="G3566" s="10">
        <f t="array" ref="G3566">PERCENTILE(IF(ISERROR(F3566:F8565)=FALSE,F3566:F8565),CycleTimePercentile)</f>
        <v>0</v>
      </c>
      <c r="H3566" s="2" t="e">
        <f ca="1" xml:space="preserve"> IF(OR(Calculations!C3566 = "",Calculations!C3566 = WorkTypeString),  Calculations!K3566, NA())</f>
        <v>#N/A</v>
      </c>
      <c r="I3566" s="2" t="e">
        <f xml:space="preserve"> IF(Calculations!C3566 = DefectTypeString,  Calculations!K3566, NA())</f>
        <v>#N/A</v>
      </c>
    </row>
    <row r="3567" spans="1:9" x14ac:dyDescent="0.25">
      <c r="A3567" s="8" t="str">
        <f>Calculations!A3567</f>
        <v/>
      </c>
      <c r="B3567" s="2" t="str">
        <f t="shared" si="60"/>
        <v/>
      </c>
      <c r="C3567" s="10" t="str">
        <f>IFERROR(Calculations!J3567,"")</f>
        <v/>
      </c>
      <c r="D3567" s="10" t="str">
        <f xml:space="preserve"> IF(OR(Calculations!C3567 = "",Calculations!C3567 = WorkTypeString),  IFERROR(Calculations!J3567,""), NA())</f>
        <v/>
      </c>
      <c r="E3567" s="10">
        <f t="array" ref="E3567">PERCENTILE(IF(ISERROR(D3567:D8566)=FALSE,D3567:D8566),CycleTimePercentile)</f>
        <v>0</v>
      </c>
      <c r="F3567" s="2" t="e">
        <f xml:space="preserve"> IF(Calculations!C3567 = DefectTypeString,  IFERROR(Calculations!J3567,""), NA())</f>
        <v>#N/A</v>
      </c>
      <c r="G3567" s="10">
        <f t="array" ref="G3567">PERCENTILE(IF(ISERROR(F3567:F8566)=FALSE,F3567:F8566),CycleTimePercentile)</f>
        <v>0</v>
      </c>
      <c r="H3567" s="2" t="e">
        <f ca="1" xml:space="preserve"> IF(OR(Calculations!C3567 = "",Calculations!C3567 = WorkTypeString),  Calculations!K3567, NA())</f>
        <v>#N/A</v>
      </c>
      <c r="I3567" s="2" t="e">
        <f xml:space="preserve"> IF(Calculations!C3567 = DefectTypeString,  Calculations!K3567, NA())</f>
        <v>#N/A</v>
      </c>
    </row>
    <row r="3568" spans="1:9" x14ac:dyDescent="0.25">
      <c r="A3568" s="8" t="str">
        <f>Calculations!A3568</f>
        <v/>
      </c>
      <c r="B3568" s="2" t="str">
        <f t="shared" si="60"/>
        <v/>
      </c>
      <c r="C3568" s="10" t="str">
        <f>IFERROR(Calculations!J3568,"")</f>
        <v/>
      </c>
      <c r="D3568" s="10" t="str">
        <f xml:space="preserve"> IF(OR(Calculations!C3568 = "",Calculations!C3568 = WorkTypeString),  IFERROR(Calculations!J3568,""), NA())</f>
        <v/>
      </c>
      <c r="E3568" s="10">
        <f t="array" ref="E3568">PERCENTILE(IF(ISERROR(D3568:D8567)=FALSE,D3568:D8567),CycleTimePercentile)</f>
        <v>0</v>
      </c>
      <c r="F3568" s="2" t="e">
        <f xml:space="preserve"> IF(Calculations!C3568 = DefectTypeString,  IFERROR(Calculations!J3568,""), NA())</f>
        <v>#N/A</v>
      </c>
      <c r="G3568" s="10">
        <f t="array" ref="G3568">PERCENTILE(IF(ISERROR(F3568:F8567)=FALSE,F3568:F8567),CycleTimePercentile)</f>
        <v>0</v>
      </c>
      <c r="H3568" s="2" t="e">
        <f ca="1" xml:space="preserve"> IF(OR(Calculations!C3568 = "",Calculations!C3568 = WorkTypeString),  Calculations!K3568, NA())</f>
        <v>#N/A</v>
      </c>
      <c r="I3568" s="2" t="e">
        <f xml:space="preserve"> IF(Calculations!C3568 = DefectTypeString,  Calculations!K3568, NA())</f>
        <v>#N/A</v>
      </c>
    </row>
    <row r="3569" spans="1:9" x14ac:dyDescent="0.25">
      <c r="A3569" s="8" t="str">
        <f>Calculations!A3569</f>
        <v/>
      </c>
      <c r="B3569" s="2" t="str">
        <f t="shared" si="60"/>
        <v/>
      </c>
      <c r="C3569" s="10" t="str">
        <f>IFERROR(Calculations!J3569,"")</f>
        <v/>
      </c>
      <c r="D3569" s="10" t="str">
        <f xml:space="preserve"> IF(OR(Calculations!C3569 = "",Calculations!C3569 = WorkTypeString),  IFERROR(Calculations!J3569,""), NA())</f>
        <v/>
      </c>
      <c r="E3569" s="10">
        <f t="array" ref="E3569">PERCENTILE(IF(ISERROR(D3569:D8568)=FALSE,D3569:D8568),CycleTimePercentile)</f>
        <v>0</v>
      </c>
      <c r="F3569" s="2" t="e">
        <f xml:space="preserve"> IF(Calculations!C3569 = DefectTypeString,  IFERROR(Calculations!J3569,""), NA())</f>
        <v>#N/A</v>
      </c>
      <c r="G3569" s="10">
        <f t="array" ref="G3569">PERCENTILE(IF(ISERROR(F3569:F8568)=FALSE,F3569:F8568),CycleTimePercentile)</f>
        <v>0</v>
      </c>
      <c r="H3569" s="2" t="e">
        <f ca="1" xml:space="preserve"> IF(OR(Calculations!C3569 = "",Calculations!C3569 = WorkTypeString),  Calculations!K3569, NA())</f>
        <v>#N/A</v>
      </c>
      <c r="I3569" s="2" t="e">
        <f xml:space="preserve"> IF(Calculations!C3569 = DefectTypeString,  Calculations!K3569, NA())</f>
        <v>#N/A</v>
      </c>
    </row>
    <row r="3570" spans="1:9" x14ac:dyDescent="0.25">
      <c r="A3570" s="8" t="str">
        <f>Calculations!A3570</f>
        <v/>
      </c>
      <c r="B3570" s="2" t="str">
        <f t="shared" si="60"/>
        <v/>
      </c>
      <c r="C3570" s="10" t="str">
        <f>IFERROR(Calculations!J3570,"")</f>
        <v/>
      </c>
      <c r="D3570" s="10" t="str">
        <f xml:space="preserve"> IF(OR(Calculations!C3570 = "",Calculations!C3570 = WorkTypeString),  IFERROR(Calculations!J3570,""), NA())</f>
        <v/>
      </c>
      <c r="E3570" s="10">
        <f t="array" ref="E3570">PERCENTILE(IF(ISERROR(D3570:D8569)=FALSE,D3570:D8569),CycleTimePercentile)</f>
        <v>0</v>
      </c>
      <c r="F3570" s="2" t="e">
        <f xml:space="preserve"> IF(Calculations!C3570 = DefectTypeString,  IFERROR(Calculations!J3570,""), NA())</f>
        <v>#N/A</v>
      </c>
      <c r="G3570" s="10">
        <f t="array" ref="G3570">PERCENTILE(IF(ISERROR(F3570:F8569)=FALSE,F3570:F8569),CycleTimePercentile)</f>
        <v>0</v>
      </c>
      <c r="H3570" s="2" t="e">
        <f ca="1" xml:space="preserve"> IF(OR(Calculations!C3570 = "",Calculations!C3570 = WorkTypeString),  Calculations!K3570, NA())</f>
        <v>#N/A</v>
      </c>
      <c r="I3570" s="2" t="e">
        <f xml:space="preserve"> IF(Calculations!C3570 = DefectTypeString,  Calculations!K3570, NA())</f>
        <v>#N/A</v>
      </c>
    </row>
    <row r="3571" spans="1:9" x14ac:dyDescent="0.25">
      <c r="A3571" s="8" t="str">
        <f>Calculations!A3571</f>
        <v/>
      </c>
      <c r="B3571" s="2" t="str">
        <f t="shared" si="60"/>
        <v/>
      </c>
      <c r="C3571" s="10" t="str">
        <f>IFERROR(Calculations!J3571,"")</f>
        <v/>
      </c>
      <c r="D3571" s="10" t="str">
        <f xml:space="preserve"> IF(OR(Calculations!C3571 = "",Calculations!C3571 = WorkTypeString),  IFERROR(Calculations!J3571,""), NA())</f>
        <v/>
      </c>
      <c r="E3571" s="10">
        <f t="array" ref="E3571">PERCENTILE(IF(ISERROR(D3571:D8570)=FALSE,D3571:D8570),CycleTimePercentile)</f>
        <v>0</v>
      </c>
      <c r="F3571" s="2" t="e">
        <f xml:space="preserve"> IF(Calculations!C3571 = DefectTypeString,  IFERROR(Calculations!J3571,""), NA())</f>
        <v>#N/A</v>
      </c>
      <c r="G3571" s="10">
        <f t="array" ref="G3571">PERCENTILE(IF(ISERROR(F3571:F8570)=FALSE,F3571:F8570),CycleTimePercentile)</f>
        <v>0</v>
      </c>
      <c r="H3571" s="2" t="e">
        <f ca="1" xml:space="preserve"> IF(OR(Calculations!C3571 = "",Calculations!C3571 = WorkTypeString),  Calculations!K3571, NA())</f>
        <v>#N/A</v>
      </c>
      <c r="I3571" s="2" t="e">
        <f xml:space="preserve"> IF(Calculations!C3571 = DefectTypeString,  Calculations!K3571, NA())</f>
        <v>#N/A</v>
      </c>
    </row>
    <row r="3572" spans="1:9" x14ac:dyDescent="0.25">
      <c r="A3572" s="8" t="str">
        <f>Calculations!A3572</f>
        <v/>
      </c>
      <c r="B3572" s="2" t="str">
        <f t="shared" si="60"/>
        <v/>
      </c>
      <c r="C3572" s="10" t="str">
        <f>IFERROR(Calculations!J3572,"")</f>
        <v/>
      </c>
      <c r="D3572" s="10" t="str">
        <f xml:space="preserve"> IF(OR(Calculations!C3572 = "",Calculations!C3572 = WorkTypeString),  IFERROR(Calculations!J3572,""), NA())</f>
        <v/>
      </c>
      <c r="E3572" s="10">
        <f t="array" ref="E3572">PERCENTILE(IF(ISERROR(D3572:D8571)=FALSE,D3572:D8571),CycleTimePercentile)</f>
        <v>0</v>
      </c>
      <c r="F3572" s="2" t="e">
        <f xml:space="preserve"> IF(Calculations!C3572 = DefectTypeString,  IFERROR(Calculations!J3572,""), NA())</f>
        <v>#N/A</v>
      </c>
      <c r="G3572" s="10">
        <f t="array" ref="G3572">PERCENTILE(IF(ISERROR(F3572:F8571)=FALSE,F3572:F8571),CycleTimePercentile)</f>
        <v>0</v>
      </c>
      <c r="H3572" s="2" t="e">
        <f ca="1" xml:space="preserve"> IF(OR(Calculations!C3572 = "",Calculations!C3572 = WorkTypeString),  Calculations!K3572, NA())</f>
        <v>#N/A</v>
      </c>
      <c r="I3572" s="2" t="e">
        <f xml:space="preserve"> IF(Calculations!C3572 = DefectTypeString,  Calculations!K3572, NA())</f>
        <v>#N/A</v>
      </c>
    </row>
    <row r="3573" spans="1:9" x14ac:dyDescent="0.25">
      <c r="A3573" s="8" t="str">
        <f>Calculations!A3573</f>
        <v/>
      </c>
      <c r="B3573" s="2" t="str">
        <f t="shared" si="60"/>
        <v/>
      </c>
      <c r="C3573" s="10" t="str">
        <f>IFERROR(Calculations!J3573,"")</f>
        <v/>
      </c>
      <c r="D3573" s="10" t="str">
        <f xml:space="preserve"> IF(OR(Calculations!C3573 = "",Calculations!C3573 = WorkTypeString),  IFERROR(Calculations!J3573,""), NA())</f>
        <v/>
      </c>
      <c r="E3573" s="10">
        <f t="array" ref="E3573">PERCENTILE(IF(ISERROR(D3573:D8572)=FALSE,D3573:D8572),CycleTimePercentile)</f>
        <v>0</v>
      </c>
      <c r="F3573" s="2" t="e">
        <f xml:space="preserve"> IF(Calculations!C3573 = DefectTypeString,  IFERROR(Calculations!J3573,""), NA())</f>
        <v>#N/A</v>
      </c>
      <c r="G3573" s="10">
        <f t="array" ref="G3573">PERCENTILE(IF(ISERROR(F3573:F8572)=FALSE,F3573:F8572),CycleTimePercentile)</f>
        <v>0</v>
      </c>
      <c r="H3573" s="2" t="e">
        <f ca="1" xml:space="preserve"> IF(OR(Calculations!C3573 = "",Calculations!C3573 = WorkTypeString),  Calculations!K3573, NA())</f>
        <v>#N/A</v>
      </c>
      <c r="I3573" s="2" t="e">
        <f xml:space="preserve"> IF(Calculations!C3573 = DefectTypeString,  Calculations!K3573, NA())</f>
        <v>#N/A</v>
      </c>
    </row>
    <row r="3574" spans="1:9" x14ac:dyDescent="0.25">
      <c r="A3574" s="8" t="str">
        <f>Calculations!A3574</f>
        <v/>
      </c>
      <c r="B3574" s="2" t="str">
        <f t="shared" si="60"/>
        <v/>
      </c>
      <c r="C3574" s="10" t="str">
        <f>IFERROR(Calculations!J3574,"")</f>
        <v/>
      </c>
      <c r="D3574" s="10" t="str">
        <f xml:space="preserve"> IF(OR(Calculations!C3574 = "",Calculations!C3574 = WorkTypeString),  IFERROR(Calculations!J3574,""), NA())</f>
        <v/>
      </c>
      <c r="E3574" s="10">
        <f t="array" ref="E3574">PERCENTILE(IF(ISERROR(D3574:D8573)=FALSE,D3574:D8573),CycleTimePercentile)</f>
        <v>0</v>
      </c>
      <c r="F3574" s="2" t="e">
        <f xml:space="preserve"> IF(Calculations!C3574 = DefectTypeString,  IFERROR(Calculations!J3574,""), NA())</f>
        <v>#N/A</v>
      </c>
      <c r="G3574" s="10">
        <f t="array" ref="G3574">PERCENTILE(IF(ISERROR(F3574:F8573)=FALSE,F3574:F8573),CycleTimePercentile)</f>
        <v>0</v>
      </c>
      <c r="H3574" s="2" t="e">
        <f ca="1" xml:space="preserve"> IF(OR(Calculations!C3574 = "",Calculations!C3574 = WorkTypeString),  Calculations!K3574, NA())</f>
        <v>#N/A</v>
      </c>
      <c r="I3574" s="2" t="e">
        <f xml:space="preserve"> IF(Calculations!C3574 = DefectTypeString,  Calculations!K3574, NA())</f>
        <v>#N/A</v>
      </c>
    </row>
    <row r="3575" spans="1:9" x14ac:dyDescent="0.25">
      <c r="A3575" s="8" t="str">
        <f>Calculations!A3575</f>
        <v/>
      </c>
      <c r="B3575" s="2" t="str">
        <f t="shared" si="60"/>
        <v/>
      </c>
      <c r="C3575" s="10" t="str">
        <f>IFERROR(Calculations!J3575,"")</f>
        <v/>
      </c>
      <c r="D3575" s="10" t="str">
        <f xml:space="preserve"> IF(OR(Calculations!C3575 = "",Calculations!C3575 = WorkTypeString),  IFERROR(Calculations!J3575,""), NA())</f>
        <v/>
      </c>
      <c r="E3575" s="10">
        <f t="array" ref="E3575">PERCENTILE(IF(ISERROR(D3575:D8574)=FALSE,D3575:D8574),CycleTimePercentile)</f>
        <v>0</v>
      </c>
      <c r="F3575" s="2" t="e">
        <f xml:space="preserve"> IF(Calculations!C3575 = DefectTypeString,  IFERROR(Calculations!J3575,""), NA())</f>
        <v>#N/A</v>
      </c>
      <c r="G3575" s="10">
        <f t="array" ref="G3575">PERCENTILE(IF(ISERROR(F3575:F8574)=FALSE,F3575:F8574),CycleTimePercentile)</f>
        <v>0</v>
      </c>
      <c r="H3575" s="2" t="e">
        <f ca="1" xml:space="preserve"> IF(OR(Calculations!C3575 = "",Calculations!C3575 = WorkTypeString),  Calculations!K3575, NA())</f>
        <v>#N/A</v>
      </c>
      <c r="I3575" s="2" t="e">
        <f xml:space="preserve"> IF(Calculations!C3575 = DefectTypeString,  Calculations!K3575, NA())</f>
        <v>#N/A</v>
      </c>
    </row>
    <row r="3576" spans="1:9" x14ac:dyDescent="0.25">
      <c r="A3576" s="8" t="str">
        <f>Calculations!A3576</f>
        <v/>
      </c>
      <c r="B3576" s="2" t="str">
        <f t="shared" si="60"/>
        <v/>
      </c>
      <c r="C3576" s="10" t="str">
        <f>IFERROR(Calculations!J3576,"")</f>
        <v/>
      </c>
      <c r="D3576" s="10" t="str">
        <f xml:space="preserve"> IF(OR(Calculations!C3576 = "",Calculations!C3576 = WorkTypeString),  IFERROR(Calculations!J3576,""), NA())</f>
        <v/>
      </c>
      <c r="E3576" s="10">
        <f t="array" ref="E3576">PERCENTILE(IF(ISERROR(D3576:D8575)=FALSE,D3576:D8575),CycleTimePercentile)</f>
        <v>0</v>
      </c>
      <c r="F3576" s="2" t="e">
        <f xml:space="preserve"> IF(Calculations!C3576 = DefectTypeString,  IFERROR(Calculations!J3576,""), NA())</f>
        <v>#N/A</v>
      </c>
      <c r="G3576" s="10">
        <f t="array" ref="G3576">PERCENTILE(IF(ISERROR(F3576:F8575)=FALSE,F3576:F8575),CycleTimePercentile)</f>
        <v>0</v>
      </c>
      <c r="H3576" s="2" t="e">
        <f ca="1" xml:space="preserve"> IF(OR(Calculations!C3576 = "",Calculations!C3576 = WorkTypeString),  Calculations!K3576, NA())</f>
        <v>#N/A</v>
      </c>
      <c r="I3576" s="2" t="e">
        <f xml:space="preserve"> IF(Calculations!C3576 = DefectTypeString,  Calculations!K3576, NA())</f>
        <v>#N/A</v>
      </c>
    </row>
    <row r="3577" spans="1:9" x14ac:dyDescent="0.25">
      <c r="A3577" s="8" t="str">
        <f>Calculations!A3577</f>
        <v/>
      </c>
      <c r="B3577" s="2" t="str">
        <f t="shared" si="60"/>
        <v/>
      </c>
      <c r="C3577" s="10" t="str">
        <f>IFERROR(Calculations!J3577,"")</f>
        <v/>
      </c>
      <c r="D3577" s="10" t="str">
        <f xml:space="preserve"> IF(OR(Calculations!C3577 = "",Calculations!C3577 = WorkTypeString),  IFERROR(Calculations!J3577,""), NA())</f>
        <v/>
      </c>
      <c r="E3577" s="10">
        <f t="array" ref="E3577">PERCENTILE(IF(ISERROR(D3577:D8576)=FALSE,D3577:D8576),CycleTimePercentile)</f>
        <v>0</v>
      </c>
      <c r="F3577" s="2" t="e">
        <f xml:space="preserve"> IF(Calculations!C3577 = DefectTypeString,  IFERROR(Calculations!J3577,""), NA())</f>
        <v>#N/A</v>
      </c>
      <c r="G3577" s="10">
        <f t="array" ref="G3577">PERCENTILE(IF(ISERROR(F3577:F8576)=FALSE,F3577:F8576),CycleTimePercentile)</f>
        <v>0</v>
      </c>
      <c r="H3577" s="2" t="e">
        <f ca="1" xml:space="preserve"> IF(OR(Calculations!C3577 = "",Calculations!C3577 = WorkTypeString),  Calculations!K3577, NA())</f>
        <v>#N/A</v>
      </c>
      <c r="I3577" s="2" t="e">
        <f xml:space="preserve"> IF(Calculations!C3577 = DefectTypeString,  Calculations!K3577, NA())</f>
        <v>#N/A</v>
      </c>
    </row>
    <row r="3578" spans="1:9" x14ac:dyDescent="0.25">
      <c r="A3578" s="8" t="str">
        <f>Calculations!A3578</f>
        <v/>
      </c>
      <c r="B3578" s="2" t="str">
        <f t="shared" si="60"/>
        <v/>
      </c>
      <c r="C3578" s="10" t="str">
        <f>IFERROR(Calculations!J3578,"")</f>
        <v/>
      </c>
      <c r="D3578" s="10" t="str">
        <f xml:space="preserve"> IF(OR(Calculations!C3578 = "",Calculations!C3578 = WorkTypeString),  IFERROR(Calculations!J3578,""), NA())</f>
        <v/>
      </c>
      <c r="E3578" s="10">
        <f t="array" ref="E3578">PERCENTILE(IF(ISERROR(D3578:D8577)=FALSE,D3578:D8577),CycleTimePercentile)</f>
        <v>0</v>
      </c>
      <c r="F3578" s="2" t="e">
        <f xml:space="preserve"> IF(Calculations!C3578 = DefectTypeString,  IFERROR(Calculations!J3578,""), NA())</f>
        <v>#N/A</v>
      </c>
      <c r="G3578" s="10">
        <f t="array" ref="G3578">PERCENTILE(IF(ISERROR(F3578:F8577)=FALSE,F3578:F8577),CycleTimePercentile)</f>
        <v>0</v>
      </c>
      <c r="H3578" s="2" t="e">
        <f ca="1" xml:space="preserve"> IF(OR(Calculations!C3578 = "",Calculations!C3578 = WorkTypeString),  Calculations!K3578, NA())</f>
        <v>#N/A</v>
      </c>
      <c r="I3578" s="2" t="e">
        <f xml:space="preserve"> IF(Calculations!C3578 = DefectTypeString,  Calculations!K3578, NA())</f>
        <v>#N/A</v>
      </c>
    </row>
    <row r="3579" spans="1:9" x14ac:dyDescent="0.25">
      <c r="A3579" s="8" t="str">
        <f>Calculations!A3579</f>
        <v/>
      </c>
      <c r="B3579" s="2" t="str">
        <f t="shared" si="60"/>
        <v/>
      </c>
      <c r="C3579" s="10" t="str">
        <f>IFERROR(Calculations!J3579,"")</f>
        <v/>
      </c>
      <c r="D3579" s="10" t="str">
        <f xml:space="preserve"> IF(OR(Calculations!C3579 = "",Calculations!C3579 = WorkTypeString),  IFERROR(Calculations!J3579,""), NA())</f>
        <v/>
      </c>
      <c r="E3579" s="10">
        <f t="array" ref="E3579">PERCENTILE(IF(ISERROR(D3579:D8578)=FALSE,D3579:D8578),CycleTimePercentile)</f>
        <v>0</v>
      </c>
      <c r="F3579" s="2" t="e">
        <f xml:space="preserve"> IF(Calculations!C3579 = DefectTypeString,  IFERROR(Calculations!J3579,""), NA())</f>
        <v>#N/A</v>
      </c>
      <c r="G3579" s="10">
        <f t="array" ref="G3579">PERCENTILE(IF(ISERROR(F3579:F8578)=FALSE,F3579:F8578),CycleTimePercentile)</f>
        <v>0</v>
      </c>
      <c r="H3579" s="2" t="e">
        <f ca="1" xml:space="preserve"> IF(OR(Calculations!C3579 = "",Calculations!C3579 = WorkTypeString),  Calculations!K3579, NA())</f>
        <v>#N/A</v>
      </c>
      <c r="I3579" s="2" t="e">
        <f xml:space="preserve"> IF(Calculations!C3579 = DefectTypeString,  Calculations!K3579, NA())</f>
        <v>#N/A</v>
      </c>
    </row>
    <row r="3580" spans="1:9" x14ac:dyDescent="0.25">
      <c r="A3580" s="8" t="str">
        <f>Calculations!A3580</f>
        <v/>
      </c>
      <c r="B3580" s="2" t="str">
        <f t="shared" si="60"/>
        <v/>
      </c>
      <c r="C3580" s="10" t="str">
        <f>IFERROR(Calculations!J3580,"")</f>
        <v/>
      </c>
      <c r="D3580" s="10" t="str">
        <f xml:space="preserve"> IF(OR(Calculations!C3580 = "",Calculations!C3580 = WorkTypeString),  IFERROR(Calculations!J3580,""), NA())</f>
        <v/>
      </c>
      <c r="E3580" s="10">
        <f t="array" ref="E3580">PERCENTILE(IF(ISERROR(D3580:D8579)=FALSE,D3580:D8579),CycleTimePercentile)</f>
        <v>0</v>
      </c>
      <c r="F3580" s="2" t="e">
        <f xml:space="preserve"> IF(Calculations!C3580 = DefectTypeString,  IFERROR(Calculations!J3580,""), NA())</f>
        <v>#N/A</v>
      </c>
      <c r="G3580" s="10">
        <f t="array" ref="G3580">PERCENTILE(IF(ISERROR(F3580:F8579)=FALSE,F3580:F8579),CycleTimePercentile)</f>
        <v>0</v>
      </c>
      <c r="H3580" s="2" t="e">
        <f ca="1" xml:space="preserve"> IF(OR(Calculations!C3580 = "",Calculations!C3580 = WorkTypeString),  Calculations!K3580, NA())</f>
        <v>#N/A</v>
      </c>
      <c r="I3580" s="2" t="e">
        <f xml:space="preserve"> IF(Calculations!C3580 = DefectTypeString,  Calculations!K3580, NA())</f>
        <v>#N/A</v>
      </c>
    </row>
    <row r="3581" spans="1:9" x14ac:dyDescent="0.25">
      <c r="A3581" s="8" t="str">
        <f>Calculations!A3581</f>
        <v/>
      </c>
      <c r="B3581" s="2" t="str">
        <f t="shared" si="60"/>
        <v/>
      </c>
      <c r="C3581" s="10" t="str">
        <f>IFERROR(Calculations!J3581,"")</f>
        <v/>
      </c>
      <c r="D3581" s="10" t="str">
        <f xml:space="preserve"> IF(OR(Calculations!C3581 = "",Calculations!C3581 = WorkTypeString),  IFERROR(Calculations!J3581,""), NA())</f>
        <v/>
      </c>
      <c r="E3581" s="10">
        <f t="array" ref="E3581">PERCENTILE(IF(ISERROR(D3581:D8580)=FALSE,D3581:D8580),CycleTimePercentile)</f>
        <v>0</v>
      </c>
      <c r="F3581" s="2" t="e">
        <f xml:space="preserve"> IF(Calculations!C3581 = DefectTypeString,  IFERROR(Calculations!J3581,""), NA())</f>
        <v>#N/A</v>
      </c>
      <c r="G3581" s="10">
        <f t="array" ref="G3581">PERCENTILE(IF(ISERROR(F3581:F8580)=FALSE,F3581:F8580),CycleTimePercentile)</f>
        <v>0</v>
      </c>
      <c r="H3581" s="2" t="e">
        <f ca="1" xml:space="preserve"> IF(OR(Calculations!C3581 = "",Calculations!C3581 = WorkTypeString),  Calculations!K3581, NA())</f>
        <v>#N/A</v>
      </c>
      <c r="I3581" s="2" t="e">
        <f xml:space="preserve"> IF(Calculations!C3581 = DefectTypeString,  Calculations!K3581, NA())</f>
        <v>#N/A</v>
      </c>
    </row>
    <row r="3582" spans="1:9" x14ac:dyDescent="0.25">
      <c r="A3582" s="8" t="str">
        <f>Calculations!A3582</f>
        <v/>
      </c>
      <c r="B3582" s="2" t="str">
        <f t="shared" si="60"/>
        <v/>
      </c>
      <c r="C3582" s="10" t="str">
        <f>IFERROR(Calculations!J3582,"")</f>
        <v/>
      </c>
      <c r="D3582" s="10" t="str">
        <f xml:space="preserve"> IF(OR(Calculations!C3582 = "",Calculations!C3582 = WorkTypeString),  IFERROR(Calculations!J3582,""), NA())</f>
        <v/>
      </c>
      <c r="E3582" s="10">
        <f t="array" ref="E3582">PERCENTILE(IF(ISERROR(D3582:D8581)=FALSE,D3582:D8581),CycleTimePercentile)</f>
        <v>0</v>
      </c>
      <c r="F3582" s="2" t="e">
        <f xml:space="preserve"> IF(Calculations!C3582 = DefectTypeString,  IFERROR(Calculations!J3582,""), NA())</f>
        <v>#N/A</v>
      </c>
      <c r="G3582" s="10">
        <f t="array" ref="G3582">PERCENTILE(IF(ISERROR(F3582:F8581)=FALSE,F3582:F8581),CycleTimePercentile)</f>
        <v>0</v>
      </c>
      <c r="H3582" s="2" t="e">
        <f ca="1" xml:space="preserve"> IF(OR(Calculations!C3582 = "",Calculations!C3582 = WorkTypeString),  Calculations!K3582, NA())</f>
        <v>#N/A</v>
      </c>
      <c r="I3582" s="2" t="e">
        <f xml:space="preserve"> IF(Calculations!C3582 = DefectTypeString,  Calculations!K3582, NA())</f>
        <v>#N/A</v>
      </c>
    </row>
    <row r="3583" spans="1:9" x14ac:dyDescent="0.25">
      <c r="A3583" s="8" t="str">
        <f>Calculations!A3583</f>
        <v/>
      </c>
      <c r="B3583" s="2" t="str">
        <f t="shared" si="60"/>
        <v/>
      </c>
      <c r="C3583" s="10" t="str">
        <f>IFERROR(Calculations!J3583,"")</f>
        <v/>
      </c>
      <c r="D3583" s="10" t="str">
        <f xml:space="preserve"> IF(OR(Calculations!C3583 = "",Calculations!C3583 = WorkTypeString),  IFERROR(Calculations!J3583,""), NA())</f>
        <v/>
      </c>
      <c r="E3583" s="10">
        <f t="array" ref="E3583">PERCENTILE(IF(ISERROR(D3583:D8582)=FALSE,D3583:D8582),CycleTimePercentile)</f>
        <v>0</v>
      </c>
      <c r="F3583" s="2" t="e">
        <f xml:space="preserve"> IF(Calculations!C3583 = DefectTypeString,  IFERROR(Calculations!J3583,""), NA())</f>
        <v>#N/A</v>
      </c>
      <c r="G3583" s="10">
        <f t="array" ref="G3583">PERCENTILE(IF(ISERROR(F3583:F8582)=FALSE,F3583:F8582),CycleTimePercentile)</f>
        <v>0</v>
      </c>
      <c r="H3583" s="2" t="e">
        <f ca="1" xml:space="preserve"> IF(OR(Calculations!C3583 = "",Calculations!C3583 = WorkTypeString),  Calculations!K3583, NA())</f>
        <v>#N/A</v>
      </c>
      <c r="I3583" s="2" t="e">
        <f xml:space="preserve"> IF(Calculations!C3583 = DefectTypeString,  Calculations!K3583, NA())</f>
        <v>#N/A</v>
      </c>
    </row>
    <row r="3584" spans="1:9" x14ac:dyDescent="0.25">
      <c r="A3584" s="8" t="str">
        <f>Calculations!A3584</f>
        <v/>
      </c>
      <c r="B3584" s="2" t="str">
        <f t="shared" si="60"/>
        <v/>
      </c>
      <c r="C3584" s="10" t="str">
        <f>IFERROR(Calculations!J3584,"")</f>
        <v/>
      </c>
      <c r="D3584" s="10" t="str">
        <f xml:space="preserve"> IF(OR(Calculations!C3584 = "",Calculations!C3584 = WorkTypeString),  IFERROR(Calculations!J3584,""), NA())</f>
        <v/>
      </c>
      <c r="E3584" s="10">
        <f t="array" ref="E3584">PERCENTILE(IF(ISERROR(D3584:D8583)=FALSE,D3584:D8583),CycleTimePercentile)</f>
        <v>0</v>
      </c>
      <c r="F3584" s="2" t="e">
        <f xml:space="preserve"> IF(Calculations!C3584 = DefectTypeString,  IFERROR(Calculations!J3584,""), NA())</f>
        <v>#N/A</v>
      </c>
      <c r="G3584" s="10">
        <f t="array" ref="G3584">PERCENTILE(IF(ISERROR(F3584:F8583)=FALSE,F3584:F8583),CycleTimePercentile)</f>
        <v>0</v>
      </c>
      <c r="H3584" s="2" t="e">
        <f ca="1" xml:space="preserve"> IF(OR(Calculations!C3584 = "",Calculations!C3584 = WorkTypeString),  Calculations!K3584, NA())</f>
        <v>#N/A</v>
      </c>
      <c r="I3584" s="2" t="e">
        <f xml:space="preserve"> IF(Calculations!C3584 = DefectTypeString,  Calculations!K3584, NA())</f>
        <v>#N/A</v>
      </c>
    </row>
    <row r="3585" spans="1:9" x14ac:dyDescent="0.25">
      <c r="A3585" s="8" t="str">
        <f>Calculations!A3585</f>
        <v/>
      </c>
      <c r="B3585" s="2" t="str">
        <f t="shared" si="60"/>
        <v/>
      </c>
      <c r="C3585" s="10" t="str">
        <f>IFERROR(Calculations!J3585,"")</f>
        <v/>
      </c>
      <c r="D3585" s="10" t="str">
        <f xml:space="preserve"> IF(OR(Calculations!C3585 = "",Calculations!C3585 = WorkTypeString),  IFERROR(Calculations!J3585,""), NA())</f>
        <v/>
      </c>
      <c r="E3585" s="10">
        <f t="array" ref="E3585">PERCENTILE(IF(ISERROR(D3585:D8584)=FALSE,D3585:D8584),CycleTimePercentile)</f>
        <v>0</v>
      </c>
      <c r="F3585" s="2" t="e">
        <f xml:space="preserve"> IF(Calculations!C3585 = DefectTypeString,  IFERROR(Calculations!J3585,""), NA())</f>
        <v>#N/A</v>
      </c>
      <c r="G3585" s="10">
        <f t="array" ref="G3585">PERCENTILE(IF(ISERROR(F3585:F8584)=FALSE,F3585:F8584),CycleTimePercentile)</f>
        <v>0</v>
      </c>
      <c r="H3585" s="2" t="e">
        <f ca="1" xml:space="preserve"> IF(OR(Calculations!C3585 = "",Calculations!C3585 = WorkTypeString),  Calculations!K3585, NA())</f>
        <v>#N/A</v>
      </c>
      <c r="I3585" s="2" t="e">
        <f xml:space="preserve"> IF(Calculations!C3585 = DefectTypeString,  Calculations!K3585, NA())</f>
        <v>#N/A</v>
      </c>
    </row>
    <row r="3586" spans="1:9" x14ac:dyDescent="0.25">
      <c r="A3586" s="8" t="str">
        <f>Calculations!A3586</f>
        <v/>
      </c>
      <c r="B3586" s="2" t="str">
        <f t="shared" si="60"/>
        <v/>
      </c>
      <c r="C3586" s="10" t="str">
        <f>IFERROR(Calculations!J3586,"")</f>
        <v/>
      </c>
      <c r="D3586" s="10" t="str">
        <f xml:space="preserve"> IF(OR(Calculations!C3586 = "",Calculations!C3586 = WorkTypeString),  IFERROR(Calculations!J3586,""), NA())</f>
        <v/>
      </c>
      <c r="E3586" s="10">
        <f t="array" ref="E3586">PERCENTILE(IF(ISERROR(D3586:D8585)=FALSE,D3586:D8585),CycleTimePercentile)</f>
        <v>0</v>
      </c>
      <c r="F3586" s="2" t="e">
        <f xml:space="preserve"> IF(Calculations!C3586 = DefectTypeString,  IFERROR(Calculations!J3586,""), NA())</f>
        <v>#N/A</v>
      </c>
      <c r="G3586" s="10">
        <f t="array" ref="G3586">PERCENTILE(IF(ISERROR(F3586:F8585)=FALSE,F3586:F8585),CycleTimePercentile)</f>
        <v>0</v>
      </c>
      <c r="H3586" s="2" t="e">
        <f ca="1" xml:space="preserve"> IF(OR(Calculations!C3586 = "",Calculations!C3586 = WorkTypeString),  Calculations!K3586, NA())</f>
        <v>#N/A</v>
      </c>
      <c r="I3586" s="2" t="e">
        <f xml:space="preserve"> IF(Calculations!C3586 = DefectTypeString,  Calculations!K3586, NA())</f>
        <v>#N/A</v>
      </c>
    </row>
    <row r="3587" spans="1:9" x14ac:dyDescent="0.25">
      <c r="A3587" s="8" t="str">
        <f>Calculations!A3587</f>
        <v/>
      </c>
      <c r="B3587" s="2" t="str">
        <f t="shared" ref="B3587:B3650" si="61">IF(ISNUMBER(A3587),YEAR(A3587)&amp;"-"&amp;TEXT(MONTH(A3587),"00")&amp;"-"&amp;TEXT(DAY(A3587),"00")&amp;"-"&amp;TEXT(HOUR(A3587),"00"),"")</f>
        <v/>
      </c>
      <c r="C3587" s="10" t="str">
        <f>IFERROR(Calculations!J3587,"")</f>
        <v/>
      </c>
      <c r="D3587" s="10" t="str">
        <f xml:space="preserve"> IF(OR(Calculations!C3587 = "",Calculations!C3587 = WorkTypeString),  IFERROR(Calculations!J3587,""), NA())</f>
        <v/>
      </c>
      <c r="E3587" s="10">
        <f t="array" ref="E3587">PERCENTILE(IF(ISERROR(D3587:D8586)=FALSE,D3587:D8586),CycleTimePercentile)</f>
        <v>0</v>
      </c>
      <c r="F3587" s="2" t="e">
        <f xml:space="preserve"> IF(Calculations!C3587 = DefectTypeString,  IFERROR(Calculations!J3587,""), NA())</f>
        <v>#N/A</v>
      </c>
      <c r="G3587" s="10">
        <f t="array" ref="G3587">PERCENTILE(IF(ISERROR(F3587:F8586)=FALSE,F3587:F8586),CycleTimePercentile)</f>
        <v>0</v>
      </c>
      <c r="H3587" s="2" t="e">
        <f ca="1" xml:space="preserve"> IF(OR(Calculations!C3587 = "",Calculations!C3587 = WorkTypeString),  Calculations!K3587, NA())</f>
        <v>#N/A</v>
      </c>
      <c r="I3587" s="2" t="e">
        <f xml:space="preserve"> IF(Calculations!C3587 = DefectTypeString,  Calculations!K3587, NA())</f>
        <v>#N/A</v>
      </c>
    </row>
    <row r="3588" spans="1:9" x14ac:dyDescent="0.25">
      <c r="A3588" s="8" t="str">
        <f>Calculations!A3588</f>
        <v/>
      </c>
      <c r="B3588" s="2" t="str">
        <f t="shared" si="61"/>
        <v/>
      </c>
      <c r="C3588" s="10" t="str">
        <f>IFERROR(Calculations!J3588,"")</f>
        <v/>
      </c>
      <c r="D3588" s="10" t="str">
        <f xml:space="preserve"> IF(OR(Calculations!C3588 = "",Calculations!C3588 = WorkTypeString),  IFERROR(Calculations!J3588,""), NA())</f>
        <v/>
      </c>
      <c r="E3588" s="10">
        <f t="array" ref="E3588">PERCENTILE(IF(ISERROR(D3588:D8587)=FALSE,D3588:D8587),CycleTimePercentile)</f>
        <v>0</v>
      </c>
      <c r="F3588" s="2" t="e">
        <f xml:space="preserve"> IF(Calculations!C3588 = DefectTypeString,  IFERROR(Calculations!J3588,""), NA())</f>
        <v>#N/A</v>
      </c>
      <c r="G3588" s="10">
        <f t="array" ref="G3588">PERCENTILE(IF(ISERROR(F3588:F8587)=FALSE,F3588:F8587),CycleTimePercentile)</f>
        <v>0</v>
      </c>
      <c r="H3588" s="2" t="e">
        <f ca="1" xml:space="preserve"> IF(OR(Calculations!C3588 = "",Calculations!C3588 = WorkTypeString),  Calculations!K3588, NA())</f>
        <v>#N/A</v>
      </c>
      <c r="I3588" s="2" t="e">
        <f xml:space="preserve"> IF(Calculations!C3588 = DefectTypeString,  Calculations!K3588, NA())</f>
        <v>#N/A</v>
      </c>
    </row>
    <row r="3589" spans="1:9" x14ac:dyDescent="0.25">
      <c r="A3589" s="8" t="str">
        <f>Calculations!A3589</f>
        <v/>
      </c>
      <c r="B3589" s="2" t="str">
        <f t="shared" si="61"/>
        <v/>
      </c>
      <c r="C3589" s="10" t="str">
        <f>IFERROR(Calculations!J3589,"")</f>
        <v/>
      </c>
      <c r="D3589" s="10" t="str">
        <f xml:space="preserve"> IF(OR(Calculations!C3589 = "",Calculations!C3589 = WorkTypeString),  IFERROR(Calculations!J3589,""), NA())</f>
        <v/>
      </c>
      <c r="E3589" s="10">
        <f t="array" ref="E3589">PERCENTILE(IF(ISERROR(D3589:D8588)=FALSE,D3589:D8588),CycleTimePercentile)</f>
        <v>0</v>
      </c>
      <c r="F3589" s="2" t="e">
        <f xml:space="preserve"> IF(Calculations!C3589 = DefectTypeString,  IFERROR(Calculations!J3589,""), NA())</f>
        <v>#N/A</v>
      </c>
      <c r="G3589" s="10">
        <f t="array" ref="G3589">PERCENTILE(IF(ISERROR(F3589:F8588)=FALSE,F3589:F8588),CycleTimePercentile)</f>
        <v>0</v>
      </c>
      <c r="H3589" s="2" t="e">
        <f ca="1" xml:space="preserve"> IF(OR(Calculations!C3589 = "",Calculations!C3589 = WorkTypeString),  Calculations!K3589, NA())</f>
        <v>#N/A</v>
      </c>
      <c r="I3589" s="2" t="e">
        <f xml:space="preserve"> IF(Calculations!C3589 = DefectTypeString,  Calculations!K3589, NA())</f>
        <v>#N/A</v>
      </c>
    </row>
    <row r="3590" spans="1:9" x14ac:dyDescent="0.25">
      <c r="A3590" s="8" t="str">
        <f>Calculations!A3590</f>
        <v/>
      </c>
      <c r="B3590" s="2" t="str">
        <f t="shared" si="61"/>
        <v/>
      </c>
      <c r="C3590" s="10" t="str">
        <f>IFERROR(Calculations!J3590,"")</f>
        <v/>
      </c>
      <c r="D3590" s="10" t="str">
        <f xml:space="preserve"> IF(OR(Calculations!C3590 = "",Calculations!C3590 = WorkTypeString),  IFERROR(Calculations!J3590,""), NA())</f>
        <v/>
      </c>
      <c r="E3590" s="10">
        <f t="array" ref="E3590">PERCENTILE(IF(ISERROR(D3590:D8589)=FALSE,D3590:D8589),CycleTimePercentile)</f>
        <v>0</v>
      </c>
      <c r="F3590" s="2" t="e">
        <f xml:space="preserve"> IF(Calculations!C3590 = DefectTypeString,  IFERROR(Calculations!J3590,""), NA())</f>
        <v>#N/A</v>
      </c>
      <c r="G3590" s="10">
        <f t="array" ref="G3590">PERCENTILE(IF(ISERROR(F3590:F8589)=FALSE,F3590:F8589),CycleTimePercentile)</f>
        <v>0</v>
      </c>
      <c r="H3590" s="2" t="e">
        <f ca="1" xml:space="preserve"> IF(OR(Calculations!C3590 = "",Calculations!C3590 = WorkTypeString),  Calculations!K3590, NA())</f>
        <v>#N/A</v>
      </c>
      <c r="I3590" s="2" t="e">
        <f xml:space="preserve"> IF(Calculations!C3590 = DefectTypeString,  Calculations!K3590, NA())</f>
        <v>#N/A</v>
      </c>
    </row>
    <row r="3591" spans="1:9" x14ac:dyDescent="0.25">
      <c r="A3591" s="8" t="str">
        <f>Calculations!A3591</f>
        <v/>
      </c>
      <c r="B3591" s="2" t="str">
        <f t="shared" si="61"/>
        <v/>
      </c>
      <c r="C3591" s="10" t="str">
        <f>IFERROR(Calculations!J3591,"")</f>
        <v/>
      </c>
      <c r="D3591" s="10" t="str">
        <f xml:space="preserve"> IF(OR(Calculations!C3591 = "",Calculations!C3591 = WorkTypeString),  IFERROR(Calculations!J3591,""), NA())</f>
        <v/>
      </c>
      <c r="E3591" s="10">
        <f t="array" ref="E3591">PERCENTILE(IF(ISERROR(D3591:D8590)=FALSE,D3591:D8590),CycleTimePercentile)</f>
        <v>0</v>
      </c>
      <c r="F3591" s="2" t="e">
        <f xml:space="preserve"> IF(Calculations!C3591 = DefectTypeString,  IFERROR(Calculations!J3591,""), NA())</f>
        <v>#N/A</v>
      </c>
      <c r="G3591" s="10">
        <f t="array" ref="G3591">PERCENTILE(IF(ISERROR(F3591:F8590)=FALSE,F3591:F8590),CycleTimePercentile)</f>
        <v>0</v>
      </c>
      <c r="H3591" s="2" t="e">
        <f ca="1" xml:space="preserve"> IF(OR(Calculations!C3591 = "",Calculations!C3591 = WorkTypeString),  Calculations!K3591, NA())</f>
        <v>#N/A</v>
      </c>
      <c r="I3591" s="2" t="e">
        <f xml:space="preserve"> IF(Calculations!C3591 = DefectTypeString,  Calculations!K3591, NA())</f>
        <v>#N/A</v>
      </c>
    </row>
    <row r="3592" spans="1:9" x14ac:dyDescent="0.25">
      <c r="A3592" s="8" t="str">
        <f>Calculations!A3592</f>
        <v/>
      </c>
      <c r="B3592" s="2" t="str">
        <f t="shared" si="61"/>
        <v/>
      </c>
      <c r="C3592" s="10" t="str">
        <f>IFERROR(Calculations!J3592,"")</f>
        <v/>
      </c>
      <c r="D3592" s="10" t="str">
        <f xml:space="preserve"> IF(OR(Calculations!C3592 = "",Calculations!C3592 = WorkTypeString),  IFERROR(Calculations!J3592,""), NA())</f>
        <v/>
      </c>
      <c r="E3592" s="10">
        <f t="array" ref="E3592">PERCENTILE(IF(ISERROR(D3592:D8591)=FALSE,D3592:D8591),CycleTimePercentile)</f>
        <v>0</v>
      </c>
      <c r="F3592" s="2" t="e">
        <f xml:space="preserve"> IF(Calculations!C3592 = DefectTypeString,  IFERROR(Calculations!J3592,""), NA())</f>
        <v>#N/A</v>
      </c>
      <c r="G3592" s="10">
        <f t="array" ref="G3592">PERCENTILE(IF(ISERROR(F3592:F8591)=FALSE,F3592:F8591),CycleTimePercentile)</f>
        <v>0</v>
      </c>
      <c r="H3592" s="2" t="e">
        <f ca="1" xml:space="preserve"> IF(OR(Calculations!C3592 = "",Calculations!C3592 = WorkTypeString),  Calculations!K3592, NA())</f>
        <v>#N/A</v>
      </c>
      <c r="I3592" s="2" t="e">
        <f xml:space="preserve"> IF(Calculations!C3592 = DefectTypeString,  Calculations!K3592, NA())</f>
        <v>#N/A</v>
      </c>
    </row>
    <row r="3593" spans="1:9" x14ac:dyDescent="0.25">
      <c r="A3593" s="8" t="str">
        <f>Calculations!A3593</f>
        <v/>
      </c>
      <c r="B3593" s="2" t="str">
        <f t="shared" si="61"/>
        <v/>
      </c>
      <c r="C3593" s="10" t="str">
        <f>IFERROR(Calculations!J3593,"")</f>
        <v/>
      </c>
      <c r="D3593" s="10" t="str">
        <f xml:space="preserve"> IF(OR(Calculations!C3593 = "",Calculations!C3593 = WorkTypeString),  IFERROR(Calculations!J3593,""), NA())</f>
        <v/>
      </c>
      <c r="E3593" s="10">
        <f t="array" ref="E3593">PERCENTILE(IF(ISERROR(D3593:D8592)=FALSE,D3593:D8592),CycleTimePercentile)</f>
        <v>0</v>
      </c>
      <c r="F3593" s="2" t="e">
        <f xml:space="preserve"> IF(Calculations!C3593 = DefectTypeString,  IFERROR(Calculations!J3593,""), NA())</f>
        <v>#N/A</v>
      </c>
      <c r="G3593" s="10">
        <f t="array" ref="G3593">PERCENTILE(IF(ISERROR(F3593:F8592)=FALSE,F3593:F8592),CycleTimePercentile)</f>
        <v>0</v>
      </c>
      <c r="H3593" s="2" t="e">
        <f ca="1" xml:space="preserve"> IF(OR(Calculations!C3593 = "",Calculations!C3593 = WorkTypeString),  Calculations!K3593, NA())</f>
        <v>#N/A</v>
      </c>
      <c r="I3593" s="2" t="e">
        <f xml:space="preserve"> IF(Calculations!C3593 = DefectTypeString,  Calculations!K3593, NA())</f>
        <v>#N/A</v>
      </c>
    </row>
    <row r="3594" spans="1:9" x14ac:dyDescent="0.25">
      <c r="A3594" s="8" t="str">
        <f>Calculations!A3594</f>
        <v/>
      </c>
      <c r="B3594" s="2" t="str">
        <f t="shared" si="61"/>
        <v/>
      </c>
      <c r="C3594" s="10" t="str">
        <f>IFERROR(Calculations!J3594,"")</f>
        <v/>
      </c>
      <c r="D3594" s="10" t="str">
        <f xml:space="preserve"> IF(OR(Calculations!C3594 = "",Calculations!C3594 = WorkTypeString),  IFERROR(Calculations!J3594,""), NA())</f>
        <v/>
      </c>
      <c r="E3594" s="10">
        <f t="array" ref="E3594">PERCENTILE(IF(ISERROR(D3594:D8593)=FALSE,D3594:D8593),CycleTimePercentile)</f>
        <v>0</v>
      </c>
      <c r="F3594" s="2" t="e">
        <f xml:space="preserve"> IF(Calculations!C3594 = DefectTypeString,  IFERROR(Calculations!J3594,""), NA())</f>
        <v>#N/A</v>
      </c>
      <c r="G3594" s="10">
        <f t="array" ref="G3594">PERCENTILE(IF(ISERROR(F3594:F8593)=FALSE,F3594:F8593),CycleTimePercentile)</f>
        <v>0</v>
      </c>
      <c r="H3594" s="2" t="e">
        <f ca="1" xml:space="preserve"> IF(OR(Calculations!C3594 = "",Calculations!C3594 = WorkTypeString),  Calculations!K3594, NA())</f>
        <v>#N/A</v>
      </c>
      <c r="I3594" s="2" t="e">
        <f xml:space="preserve"> IF(Calculations!C3594 = DefectTypeString,  Calculations!K3594, NA())</f>
        <v>#N/A</v>
      </c>
    </row>
    <row r="3595" spans="1:9" x14ac:dyDescent="0.25">
      <c r="A3595" s="8" t="str">
        <f>Calculations!A3595</f>
        <v/>
      </c>
      <c r="B3595" s="2" t="str">
        <f t="shared" si="61"/>
        <v/>
      </c>
      <c r="C3595" s="10" t="str">
        <f>IFERROR(Calculations!J3595,"")</f>
        <v/>
      </c>
      <c r="D3595" s="10" t="str">
        <f xml:space="preserve"> IF(OR(Calculations!C3595 = "",Calculations!C3595 = WorkTypeString),  IFERROR(Calculations!J3595,""), NA())</f>
        <v/>
      </c>
      <c r="E3595" s="10">
        <f t="array" ref="E3595">PERCENTILE(IF(ISERROR(D3595:D8594)=FALSE,D3595:D8594),CycleTimePercentile)</f>
        <v>0</v>
      </c>
      <c r="F3595" s="2" t="e">
        <f xml:space="preserve"> IF(Calculations!C3595 = DefectTypeString,  IFERROR(Calculations!J3595,""), NA())</f>
        <v>#N/A</v>
      </c>
      <c r="G3595" s="10">
        <f t="array" ref="G3595">PERCENTILE(IF(ISERROR(F3595:F8594)=FALSE,F3595:F8594),CycleTimePercentile)</f>
        <v>0</v>
      </c>
      <c r="H3595" s="2" t="e">
        <f ca="1" xml:space="preserve"> IF(OR(Calculations!C3595 = "",Calculations!C3595 = WorkTypeString),  Calculations!K3595, NA())</f>
        <v>#N/A</v>
      </c>
      <c r="I3595" s="2" t="e">
        <f xml:space="preserve"> IF(Calculations!C3595 = DefectTypeString,  Calculations!K3595, NA())</f>
        <v>#N/A</v>
      </c>
    </row>
    <row r="3596" spans="1:9" x14ac:dyDescent="0.25">
      <c r="A3596" s="8" t="str">
        <f>Calculations!A3596</f>
        <v/>
      </c>
      <c r="B3596" s="2" t="str">
        <f t="shared" si="61"/>
        <v/>
      </c>
      <c r="C3596" s="10" t="str">
        <f>IFERROR(Calculations!J3596,"")</f>
        <v/>
      </c>
      <c r="D3596" s="10" t="str">
        <f xml:space="preserve"> IF(OR(Calculations!C3596 = "",Calculations!C3596 = WorkTypeString),  IFERROR(Calculations!J3596,""), NA())</f>
        <v/>
      </c>
      <c r="E3596" s="10">
        <f t="array" ref="E3596">PERCENTILE(IF(ISERROR(D3596:D8595)=FALSE,D3596:D8595),CycleTimePercentile)</f>
        <v>0</v>
      </c>
      <c r="F3596" s="2" t="e">
        <f xml:space="preserve"> IF(Calculations!C3596 = DefectTypeString,  IFERROR(Calculations!J3596,""), NA())</f>
        <v>#N/A</v>
      </c>
      <c r="G3596" s="10">
        <f t="array" ref="G3596">PERCENTILE(IF(ISERROR(F3596:F8595)=FALSE,F3596:F8595),CycleTimePercentile)</f>
        <v>0</v>
      </c>
      <c r="H3596" s="2" t="e">
        <f ca="1" xml:space="preserve"> IF(OR(Calculations!C3596 = "",Calculations!C3596 = WorkTypeString),  Calculations!K3596, NA())</f>
        <v>#N/A</v>
      </c>
      <c r="I3596" s="2" t="e">
        <f xml:space="preserve"> IF(Calculations!C3596 = DefectTypeString,  Calculations!K3596, NA())</f>
        <v>#N/A</v>
      </c>
    </row>
    <row r="3597" spans="1:9" x14ac:dyDescent="0.25">
      <c r="A3597" s="8" t="str">
        <f>Calculations!A3597</f>
        <v/>
      </c>
      <c r="B3597" s="2" t="str">
        <f t="shared" si="61"/>
        <v/>
      </c>
      <c r="C3597" s="10" t="str">
        <f>IFERROR(Calculations!J3597,"")</f>
        <v/>
      </c>
      <c r="D3597" s="10" t="str">
        <f xml:space="preserve"> IF(OR(Calculations!C3597 = "",Calculations!C3597 = WorkTypeString),  IFERROR(Calculations!J3597,""), NA())</f>
        <v/>
      </c>
      <c r="E3597" s="10">
        <f t="array" ref="E3597">PERCENTILE(IF(ISERROR(D3597:D8596)=FALSE,D3597:D8596),CycleTimePercentile)</f>
        <v>0</v>
      </c>
      <c r="F3597" s="2" t="e">
        <f xml:space="preserve"> IF(Calculations!C3597 = DefectTypeString,  IFERROR(Calculations!J3597,""), NA())</f>
        <v>#N/A</v>
      </c>
      <c r="G3597" s="10">
        <f t="array" ref="G3597">PERCENTILE(IF(ISERROR(F3597:F8596)=FALSE,F3597:F8596),CycleTimePercentile)</f>
        <v>0</v>
      </c>
      <c r="H3597" s="2" t="e">
        <f ca="1" xml:space="preserve"> IF(OR(Calculations!C3597 = "",Calculations!C3597 = WorkTypeString),  Calculations!K3597, NA())</f>
        <v>#N/A</v>
      </c>
      <c r="I3597" s="2" t="e">
        <f xml:space="preserve"> IF(Calculations!C3597 = DefectTypeString,  Calculations!K3597, NA())</f>
        <v>#N/A</v>
      </c>
    </row>
    <row r="3598" spans="1:9" x14ac:dyDescent="0.25">
      <c r="A3598" s="8" t="str">
        <f>Calculations!A3598</f>
        <v/>
      </c>
      <c r="B3598" s="2" t="str">
        <f t="shared" si="61"/>
        <v/>
      </c>
      <c r="C3598" s="10" t="str">
        <f>IFERROR(Calculations!J3598,"")</f>
        <v/>
      </c>
      <c r="D3598" s="10" t="str">
        <f xml:space="preserve"> IF(OR(Calculations!C3598 = "",Calculations!C3598 = WorkTypeString),  IFERROR(Calculations!J3598,""), NA())</f>
        <v/>
      </c>
      <c r="E3598" s="10">
        <f t="array" ref="E3598">PERCENTILE(IF(ISERROR(D3598:D8597)=FALSE,D3598:D8597),CycleTimePercentile)</f>
        <v>0</v>
      </c>
      <c r="F3598" s="2" t="e">
        <f xml:space="preserve"> IF(Calculations!C3598 = DefectTypeString,  IFERROR(Calculations!J3598,""), NA())</f>
        <v>#N/A</v>
      </c>
      <c r="G3598" s="10">
        <f t="array" ref="G3598">PERCENTILE(IF(ISERROR(F3598:F8597)=FALSE,F3598:F8597),CycleTimePercentile)</f>
        <v>0</v>
      </c>
      <c r="H3598" s="2" t="e">
        <f ca="1" xml:space="preserve"> IF(OR(Calculations!C3598 = "",Calculations!C3598 = WorkTypeString),  Calculations!K3598, NA())</f>
        <v>#N/A</v>
      </c>
      <c r="I3598" s="2" t="e">
        <f xml:space="preserve"> IF(Calculations!C3598 = DefectTypeString,  Calculations!K3598, NA())</f>
        <v>#N/A</v>
      </c>
    </row>
    <row r="3599" spans="1:9" x14ac:dyDescent="0.25">
      <c r="A3599" s="8" t="str">
        <f>Calculations!A3599</f>
        <v/>
      </c>
      <c r="B3599" s="2" t="str">
        <f t="shared" si="61"/>
        <v/>
      </c>
      <c r="C3599" s="10" t="str">
        <f>IFERROR(Calculations!J3599,"")</f>
        <v/>
      </c>
      <c r="D3599" s="10" t="str">
        <f xml:space="preserve"> IF(OR(Calculations!C3599 = "",Calculations!C3599 = WorkTypeString),  IFERROR(Calculations!J3599,""), NA())</f>
        <v/>
      </c>
      <c r="E3599" s="10">
        <f t="array" ref="E3599">PERCENTILE(IF(ISERROR(D3599:D8598)=FALSE,D3599:D8598),CycleTimePercentile)</f>
        <v>0</v>
      </c>
      <c r="F3599" s="2" t="e">
        <f xml:space="preserve"> IF(Calculations!C3599 = DefectTypeString,  IFERROR(Calculations!J3599,""), NA())</f>
        <v>#N/A</v>
      </c>
      <c r="G3599" s="10">
        <f t="array" ref="G3599">PERCENTILE(IF(ISERROR(F3599:F8598)=FALSE,F3599:F8598),CycleTimePercentile)</f>
        <v>0</v>
      </c>
      <c r="H3599" s="2" t="e">
        <f ca="1" xml:space="preserve"> IF(OR(Calculations!C3599 = "",Calculations!C3599 = WorkTypeString),  Calculations!K3599, NA())</f>
        <v>#N/A</v>
      </c>
      <c r="I3599" s="2" t="e">
        <f xml:space="preserve"> IF(Calculations!C3599 = DefectTypeString,  Calculations!K3599, NA())</f>
        <v>#N/A</v>
      </c>
    </row>
    <row r="3600" spans="1:9" x14ac:dyDescent="0.25">
      <c r="A3600" s="8" t="str">
        <f>Calculations!A3600</f>
        <v/>
      </c>
      <c r="B3600" s="2" t="str">
        <f t="shared" si="61"/>
        <v/>
      </c>
      <c r="C3600" s="10" t="str">
        <f>IFERROR(Calculations!J3600,"")</f>
        <v/>
      </c>
      <c r="D3600" s="10" t="str">
        <f xml:space="preserve"> IF(OR(Calculations!C3600 = "",Calculations!C3600 = WorkTypeString),  IFERROR(Calculations!J3600,""), NA())</f>
        <v/>
      </c>
      <c r="E3600" s="10">
        <f t="array" ref="E3600">PERCENTILE(IF(ISERROR(D3600:D8599)=FALSE,D3600:D8599),CycleTimePercentile)</f>
        <v>0</v>
      </c>
      <c r="F3600" s="2" t="e">
        <f xml:space="preserve"> IF(Calculations!C3600 = DefectTypeString,  IFERROR(Calculations!J3600,""), NA())</f>
        <v>#N/A</v>
      </c>
      <c r="G3600" s="10">
        <f t="array" ref="G3600">PERCENTILE(IF(ISERROR(F3600:F8599)=FALSE,F3600:F8599),CycleTimePercentile)</f>
        <v>0</v>
      </c>
      <c r="H3600" s="2" t="e">
        <f ca="1" xml:space="preserve"> IF(OR(Calculations!C3600 = "",Calculations!C3600 = WorkTypeString),  Calculations!K3600, NA())</f>
        <v>#N/A</v>
      </c>
      <c r="I3600" s="2" t="e">
        <f xml:space="preserve"> IF(Calculations!C3600 = DefectTypeString,  Calculations!K3600, NA())</f>
        <v>#N/A</v>
      </c>
    </row>
    <row r="3601" spans="1:9" x14ac:dyDescent="0.25">
      <c r="A3601" s="8" t="str">
        <f>Calculations!A3601</f>
        <v/>
      </c>
      <c r="B3601" s="2" t="str">
        <f t="shared" si="61"/>
        <v/>
      </c>
      <c r="C3601" s="10" t="str">
        <f>IFERROR(Calculations!J3601,"")</f>
        <v/>
      </c>
      <c r="D3601" s="10" t="str">
        <f xml:space="preserve"> IF(OR(Calculations!C3601 = "",Calculations!C3601 = WorkTypeString),  IFERROR(Calculations!J3601,""), NA())</f>
        <v/>
      </c>
      <c r="E3601" s="10">
        <f t="array" ref="E3601">PERCENTILE(IF(ISERROR(D3601:D8600)=FALSE,D3601:D8600),CycleTimePercentile)</f>
        <v>0</v>
      </c>
      <c r="F3601" s="2" t="e">
        <f xml:space="preserve"> IF(Calculations!C3601 = DefectTypeString,  IFERROR(Calculations!J3601,""), NA())</f>
        <v>#N/A</v>
      </c>
      <c r="G3601" s="10">
        <f t="array" ref="G3601">PERCENTILE(IF(ISERROR(F3601:F8600)=FALSE,F3601:F8600),CycleTimePercentile)</f>
        <v>0</v>
      </c>
      <c r="H3601" s="2" t="e">
        <f ca="1" xml:space="preserve"> IF(OR(Calculations!C3601 = "",Calculations!C3601 = WorkTypeString),  Calculations!K3601, NA())</f>
        <v>#N/A</v>
      </c>
      <c r="I3601" s="2" t="e">
        <f xml:space="preserve"> IF(Calculations!C3601 = DefectTypeString,  Calculations!K3601, NA())</f>
        <v>#N/A</v>
      </c>
    </row>
    <row r="3602" spans="1:9" x14ac:dyDescent="0.25">
      <c r="A3602" s="8" t="str">
        <f>Calculations!A3602</f>
        <v/>
      </c>
      <c r="B3602" s="2" t="str">
        <f t="shared" si="61"/>
        <v/>
      </c>
      <c r="C3602" s="10" t="str">
        <f>IFERROR(Calculations!J3602,"")</f>
        <v/>
      </c>
      <c r="D3602" s="10" t="str">
        <f xml:space="preserve"> IF(OR(Calculations!C3602 = "",Calculations!C3602 = WorkTypeString),  IFERROR(Calculations!J3602,""), NA())</f>
        <v/>
      </c>
      <c r="E3602" s="10">
        <f t="array" ref="E3602">PERCENTILE(IF(ISERROR(D3602:D8601)=FALSE,D3602:D8601),CycleTimePercentile)</f>
        <v>0</v>
      </c>
      <c r="F3602" s="2" t="e">
        <f xml:space="preserve"> IF(Calculations!C3602 = DefectTypeString,  IFERROR(Calculations!J3602,""), NA())</f>
        <v>#N/A</v>
      </c>
      <c r="G3602" s="10">
        <f t="array" ref="G3602">PERCENTILE(IF(ISERROR(F3602:F8601)=FALSE,F3602:F8601),CycleTimePercentile)</f>
        <v>0</v>
      </c>
      <c r="H3602" s="2" t="e">
        <f ca="1" xml:space="preserve"> IF(OR(Calculations!C3602 = "",Calculations!C3602 = WorkTypeString),  Calculations!K3602, NA())</f>
        <v>#N/A</v>
      </c>
      <c r="I3602" s="2" t="e">
        <f xml:space="preserve"> IF(Calculations!C3602 = DefectTypeString,  Calculations!K3602, NA())</f>
        <v>#N/A</v>
      </c>
    </row>
    <row r="3603" spans="1:9" x14ac:dyDescent="0.25">
      <c r="A3603" s="8" t="str">
        <f>Calculations!A3603</f>
        <v/>
      </c>
      <c r="B3603" s="2" t="str">
        <f t="shared" si="61"/>
        <v/>
      </c>
      <c r="C3603" s="10" t="str">
        <f>IFERROR(Calculations!J3603,"")</f>
        <v/>
      </c>
      <c r="D3603" s="10" t="str">
        <f xml:space="preserve"> IF(OR(Calculations!C3603 = "",Calculations!C3603 = WorkTypeString),  IFERROR(Calculations!J3603,""), NA())</f>
        <v/>
      </c>
      <c r="E3603" s="10">
        <f t="array" ref="E3603">PERCENTILE(IF(ISERROR(D3603:D8602)=FALSE,D3603:D8602),CycleTimePercentile)</f>
        <v>0</v>
      </c>
      <c r="F3603" s="2" t="e">
        <f xml:space="preserve"> IF(Calculations!C3603 = DefectTypeString,  IFERROR(Calculations!J3603,""), NA())</f>
        <v>#N/A</v>
      </c>
      <c r="G3603" s="10">
        <f t="array" ref="G3603">PERCENTILE(IF(ISERROR(F3603:F8602)=FALSE,F3603:F8602),CycleTimePercentile)</f>
        <v>0</v>
      </c>
      <c r="H3603" s="2" t="e">
        <f ca="1" xml:space="preserve"> IF(OR(Calculations!C3603 = "",Calculations!C3603 = WorkTypeString),  Calculations!K3603, NA())</f>
        <v>#N/A</v>
      </c>
      <c r="I3603" s="2" t="e">
        <f xml:space="preserve"> IF(Calculations!C3603 = DefectTypeString,  Calculations!K3603, NA())</f>
        <v>#N/A</v>
      </c>
    </row>
    <row r="3604" spans="1:9" x14ac:dyDescent="0.25">
      <c r="A3604" s="8" t="str">
        <f>Calculations!A3604</f>
        <v/>
      </c>
      <c r="B3604" s="2" t="str">
        <f t="shared" si="61"/>
        <v/>
      </c>
      <c r="C3604" s="10" t="str">
        <f>IFERROR(Calculations!J3604,"")</f>
        <v/>
      </c>
      <c r="D3604" s="10" t="str">
        <f xml:space="preserve"> IF(OR(Calculations!C3604 = "",Calculations!C3604 = WorkTypeString),  IFERROR(Calculations!J3604,""), NA())</f>
        <v/>
      </c>
      <c r="E3604" s="10">
        <f t="array" ref="E3604">PERCENTILE(IF(ISERROR(D3604:D8603)=FALSE,D3604:D8603),CycleTimePercentile)</f>
        <v>0</v>
      </c>
      <c r="F3604" s="2" t="e">
        <f xml:space="preserve"> IF(Calculations!C3604 = DefectTypeString,  IFERROR(Calculations!J3604,""), NA())</f>
        <v>#N/A</v>
      </c>
      <c r="G3604" s="10">
        <f t="array" ref="G3604">PERCENTILE(IF(ISERROR(F3604:F8603)=FALSE,F3604:F8603),CycleTimePercentile)</f>
        <v>0</v>
      </c>
      <c r="H3604" s="2" t="e">
        <f ca="1" xml:space="preserve"> IF(OR(Calculations!C3604 = "",Calculations!C3604 = WorkTypeString),  Calculations!K3604, NA())</f>
        <v>#N/A</v>
      </c>
      <c r="I3604" s="2" t="e">
        <f xml:space="preserve"> IF(Calculations!C3604 = DefectTypeString,  Calculations!K3604, NA())</f>
        <v>#N/A</v>
      </c>
    </row>
    <row r="3605" spans="1:9" x14ac:dyDescent="0.25">
      <c r="A3605" s="8" t="str">
        <f>Calculations!A3605</f>
        <v/>
      </c>
      <c r="B3605" s="2" t="str">
        <f t="shared" si="61"/>
        <v/>
      </c>
      <c r="C3605" s="10" t="str">
        <f>IFERROR(Calculations!J3605,"")</f>
        <v/>
      </c>
      <c r="D3605" s="10" t="str">
        <f xml:space="preserve"> IF(OR(Calculations!C3605 = "",Calculations!C3605 = WorkTypeString),  IFERROR(Calculations!J3605,""), NA())</f>
        <v/>
      </c>
      <c r="E3605" s="10">
        <f t="array" ref="E3605">PERCENTILE(IF(ISERROR(D3605:D8604)=FALSE,D3605:D8604),CycleTimePercentile)</f>
        <v>0</v>
      </c>
      <c r="F3605" s="2" t="e">
        <f xml:space="preserve"> IF(Calculations!C3605 = DefectTypeString,  IFERROR(Calculations!J3605,""), NA())</f>
        <v>#N/A</v>
      </c>
      <c r="G3605" s="10">
        <f t="array" ref="G3605">PERCENTILE(IF(ISERROR(F3605:F8604)=FALSE,F3605:F8604),CycleTimePercentile)</f>
        <v>0</v>
      </c>
      <c r="H3605" s="2" t="e">
        <f ca="1" xml:space="preserve"> IF(OR(Calculations!C3605 = "",Calculations!C3605 = WorkTypeString),  Calculations!K3605, NA())</f>
        <v>#N/A</v>
      </c>
      <c r="I3605" s="2" t="e">
        <f xml:space="preserve"> IF(Calculations!C3605 = DefectTypeString,  Calculations!K3605, NA())</f>
        <v>#N/A</v>
      </c>
    </row>
    <row r="3606" spans="1:9" x14ac:dyDescent="0.25">
      <c r="A3606" s="8" t="str">
        <f>Calculations!A3606</f>
        <v/>
      </c>
      <c r="B3606" s="2" t="str">
        <f t="shared" si="61"/>
        <v/>
      </c>
      <c r="C3606" s="10" t="str">
        <f>IFERROR(Calculations!J3606,"")</f>
        <v/>
      </c>
      <c r="D3606" s="10" t="str">
        <f xml:space="preserve"> IF(OR(Calculations!C3606 = "",Calculations!C3606 = WorkTypeString),  IFERROR(Calculations!J3606,""), NA())</f>
        <v/>
      </c>
      <c r="E3606" s="10">
        <f t="array" ref="E3606">PERCENTILE(IF(ISERROR(D3606:D8605)=FALSE,D3606:D8605),CycleTimePercentile)</f>
        <v>0</v>
      </c>
      <c r="F3606" s="2" t="e">
        <f xml:space="preserve"> IF(Calculations!C3606 = DefectTypeString,  IFERROR(Calculations!J3606,""), NA())</f>
        <v>#N/A</v>
      </c>
      <c r="G3606" s="10">
        <f t="array" ref="G3606">PERCENTILE(IF(ISERROR(F3606:F8605)=FALSE,F3606:F8605),CycleTimePercentile)</f>
        <v>0</v>
      </c>
      <c r="H3606" s="2" t="e">
        <f ca="1" xml:space="preserve"> IF(OR(Calculations!C3606 = "",Calculations!C3606 = WorkTypeString),  Calculations!K3606, NA())</f>
        <v>#N/A</v>
      </c>
      <c r="I3606" s="2" t="e">
        <f xml:space="preserve"> IF(Calculations!C3606 = DefectTypeString,  Calculations!K3606, NA())</f>
        <v>#N/A</v>
      </c>
    </row>
    <row r="3607" spans="1:9" x14ac:dyDescent="0.25">
      <c r="A3607" s="8" t="str">
        <f>Calculations!A3607</f>
        <v/>
      </c>
      <c r="B3607" s="2" t="str">
        <f t="shared" si="61"/>
        <v/>
      </c>
      <c r="C3607" s="10" t="str">
        <f>IFERROR(Calculations!J3607,"")</f>
        <v/>
      </c>
      <c r="D3607" s="10" t="str">
        <f xml:space="preserve"> IF(OR(Calculations!C3607 = "",Calculations!C3607 = WorkTypeString),  IFERROR(Calculations!J3607,""), NA())</f>
        <v/>
      </c>
      <c r="E3607" s="10">
        <f t="array" ref="E3607">PERCENTILE(IF(ISERROR(D3607:D8606)=FALSE,D3607:D8606),CycleTimePercentile)</f>
        <v>0</v>
      </c>
      <c r="F3607" s="2" t="e">
        <f xml:space="preserve"> IF(Calculations!C3607 = DefectTypeString,  IFERROR(Calculations!J3607,""), NA())</f>
        <v>#N/A</v>
      </c>
      <c r="G3607" s="10">
        <f t="array" ref="G3607">PERCENTILE(IF(ISERROR(F3607:F8606)=FALSE,F3607:F8606),CycleTimePercentile)</f>
        <v>0</v>
      </c>
      <c r="H3607" s="2" t="e">
        <f ca="1" xml:space="preserve"> IF(OR(Calculations!C3607 = "",Calculations!C3607 = WorkTypeString),  Calculations!K3607, NA())</f>
        <v>#N/A</v>
      </c>
      <c r="I3607" s="2" t="e">
        <f xml:space="preserve"> IF(Calculations!C3607 = DefectTypeString,  Calculations!K3607, NA())</f>
        <v>#N/A</v>
      </c>
    </row>
    <row r="3608" spans="1:9" x14ac:dyDescent="0.25">
      <c r="A3608" s="8" t="str">
        <f>Calculations!A3608</f>
        <v/>
      </c>
      <c r="B3608" s="2" t="str">
        <f t="shared" si="61"/>
        <v/>
      </c>
      <c r="C3608" s="10" t="str">
        <f>IFERROR(Calculations!J3608,"")</f>
        <v/>
      </c>
      <c r="D3608" s="10" t="str">
        <f xml:space="preserve"> IF(OR(Calculations!C3608 = "",Calculations!C3608 = WorkTypeString),  IFERROR(Calculations!J3608,""), NA())</f>
        <v/>
      </c>
      <c r="E3608" s="10">
        <f t="array" ref="E3608">PERCENTILE(IF(ISERROR(D3608:D8607)=FALSE,D3608:D8607),CycleTimePercentile)</f>
        <v>0</v>
      </c>
      <c r="F3608" s="2" t="e">
        <f xml:space="preserve"> IF(Calculations!C3608 = DefectTypeString,  IFERROR(Calculations!J3608,""), NA())</f>
        <v>#N/A</v>
      </c>
      <c r="G3608" s="10">
        <f t="array" ref="G3608">PERCENTILE(IF(ISERROR(F3608:F8607)=FALSE,F3608:F8607),CycleTimePercentile)</f>
        <v>0</v>
      </c>
      <c r="H3608" s="2" t="e">
        <f ca="1" xml:space="preserve"> IF(OR(Calculations!C3608 = "",Calculations!C3608 = WorkTypeString),  Calculations!K3608, NA())</f>
        <v>#N/A</v>
      </c>
      <c r="I3608" s="2" t="e">
        <f xml:space="preserve"> IF(Calculations!C3608 = DefectTypeString,  Calculations!K3608, NA())</f>
        <v>#N/A</v>
      </c>
    </row>
    <row r="3609" spans="1:9" x14ac:dyDescent="0.25">
      <c r="A3609" s="8" t="str">
        <f>Calculations!A3609</f>
        <v/>
      </c>
      <c r="B3609" s="2" t="str">
        <f t="shared" si="61"/>
        <v/>
      </c>
      <c r="C3609" s="10" t="str">
        <f>IFERROR(Calculations!J3609,"")</f>
        <v/>
      </c>
      <c r="D3609" s="10" t="str">
        <f xml:space="preserve"> IF(OR(Calculations!C3609 = "",Calculations!C3609 = WorkTypeString),  IFERROR(Calculations!J3609,""), NA())</f>
        <v/>
      </c>
      <c r="E3609" s="10">
        <f t="array" ref="E3609">PERCENTILE(IF(ISERROR(D3609:D8608)=FALSE,D3609:D8608),CycleTimePercentile)</f>
        <v>0</v>
      </c>
      <c r="F3609" s="2" t="e">
        <f xml:space="preserve"> IF(Calculations!C3609 = DefectTypeString,  IFERROR(Calculations!J3609,""), NA())</f>
        <v>#N/A</v>
      </c>
      <c r="G3609" s="10">
        <f t="array" ref="G3609">PERCENTILE(IF(ISERROR(F3609:F8608)=FALSE,F3609:F8608),CycleTimePercentile)</f>
        <v>0</v>
      </c>
      <c r="H3609" s="2" t="e">
        <f ca="1" xml:space="preserve"> IF(OR(Calculations!C3609 = "",Calculations!C3609 = WorkTypeString),  Calculations!K3609, NA())</f>
        <v>#N/A</v>
      </c>
      <c r="I3609" s="2" t="e">
        <f xml:space="preserve"> IF(Calculations!C3609 = DefectTypeString,  Calculations!K3609, NA())</f>
        <v>#N/A</v>
      </c>
    </row>
    <row r="3610" spans="1:9" x14ac:dyDescent="0.25">
      <c r="A3610" s="8" t="str">
        <f>Calculations!A3610</f>
        <v/>
      </c>
      <c r="B3610" s="2" t="str">
        <f t="shared" si="61"/>
        <v/>
      </c>
      <c r="C3610" s="10" t="str">
        <f>IFERROR(Calculations!J3610,"")</f>
        <v/>
      </c>
      <c r="D3610" s="10" t="str">
        <f xml:space="preserve"> IF(OR(Calculations!C3610 = "",Calculations!C3610 = WorkTypeString),  IFERROR(Calculations!J3610,""), NA())</f>
        <v/>
      </c>
      <c r="E3610" s="10">
        <f t="array" ref="E3610">PERCENTILE(IF(ISERROR(D3610:D8609)=FALSE,D3610:D8609),CycleTimePercentile)</f>
        <v>0</v>
      </c>
      <c r="F3610" s="2" t="e">
        <f xml:space="preserve"> IF(Calculations!C3610 = DefectTypeString,  IFERROR(Calculations!J3610,""), NA())</f>
        <v>#N/A</v>
      </c>
      <c r="G3610" s="10">
        <f t="array" ref="G3610">PERCENTILE(IF(ISERROR(F3610:F8609)=FALSE,F3610:F8609),CycleTimePercentile)</f>
        <v>0</v>
      </c>
      <c r="H3610" s="2" t="e">
        <f ca="1" xml:space="preserve"> IF(OR(Calculations!C3610 = "",Calculations!C3610 = WorkTypeString),  Calculations!K3610, NA())</f>
        <v>#N/A</v>
      </c>
      <c r="I3610" s="2" t="e">
        <f xml:space="preserve"> IF(Calculations!C3610 = DefectTypeString,  Calculations!K3610, NA())</f>
        <v>#N/A</v>
      </c>
    </row>
    <row r="3611" spans="1:9" x14ac:dyDescent="0.25">
      <c r="A3611" s="8" t="str">
        <f>Calculations!A3611</f>
        <v/>
      </c>
      <c r="B3611" s="2" t="str">
        <f t="shared" si="61"/>
        <v/>
      </c>
      <c r="C3611" s="10" t="str">
        <f>IFERROR(Calculations!J3611,"")</f>
        <v/>
      </c>
      <c r="D3611" s="10" t="str">
        <f xml:space="preserve"> IF(OR(Calculations!C3611 = "",Calculations!C3611 = WorkTypeString),  IFERROR(Calculations!J3611,""), NA())</f>
        <v/>
      </c>
      <c r="E3611" s="10">
        <f t="array" ref="E3611">PERCENTILE(IF(ISERROR(D3611:D8610)=FALSE,D3611:D8610),CycleTimePercentile)</f>
        <v>0</v>
      </c>
      <c r="F3611" s="2" t="e">
        <f xml:space="preserve"> IF(Calculations!C3611 = DefectTypeString,  IFERROR(Calculations!J3611,""), NA())</f>
        <v>#N/A</v>
      </c>
      <c r="G3611" s="10">
        <f t="array" ref="G3611">PERCENTILE(IF(ISERROR(F3611:F8610)=FALSE,F3611:F8610),CycleTimePercentile)</f>
        <v>0</v>
      </c>
      <c r="H3611" s="2" t="e">
        <f ca="1" xml:space="preserve"> IF(OR(Calculations!C3611 = "",Calculations!C3611 = WorkTypeString),  Calculations!K3611, NA())</f>
        <v>#N/A</v>
      </c>
      <c r="I3611" s="2" t="e">
        <f xml:space="preserve"> IF(Calculations!C3611 = DefectTypeString,  Calculations!K3611, NA())</f>
        <v>#N/A</v>
      </c>
    </row>
    <row r="3612" spans="1:9" x14ac:dyDescent="0.25">
      <c r="A3612" s="8" t="str">
        <f>Calculations!A3612</f>
        <v/>
      </c>
      <c r="B3612" s="2" t="str">
        <f t="shared" si="61"/>
        <v/>
      </c>
      <c r="C3612" s="10" t="str">
        <f>IFERROR(Calculations!J3612,"")</f>
        <v/>
      </c>
      <c r="D3612" s="10" t="str">
        <f xml:space="preserve"> IF(OR(Calculations!C3612 = "",Calculations!C3612 = WorkTypeString),  IFERROR(Calculations!J3612,""), NA())</f>
        <v/>
      </c>
      <c r="E3612" s="10">
        <f t="array" ref="E3612">PERCENTILE(IF(ISERROR(D3612:D8611)=FALSE,D3612:D8611),CycleTimePercentile)</f>
        <v>0</v>
      </c>
      <c r="F3612" s="2" t="e">
        <f xml:space="preserve"> IF(Calculations!C3612 = DefectTypeString,  IFERROR(Calculations!J3612,""), NA())</f>
        <v>#N/A</v>
      </c>
      <c r="G3612" s="10">
        <f t="array" ref="G3612">PERCENTILE(IF(ISERROR(F3612:F8611)=FALSE,F3612:F8611),CycleTimePercentile)</f>
        <v>0</v>
      </c>
      <c r="H3612" s="2" t="e">
        <f ca="1" xml:space="preserve"> IF(OR(Calculations!C3612 = "",Calculations!C3612 = WorkTypeString),  Calculations!K3612, NA())</f>
        <v>#N/A</v>
      </c>
      <c r="I3612" s="2" t="e">
        <f xml:space="preserve"> IF(Calculations!C3612 = DefectTypeString,  Calculations!K3612, NA())</f>
        <v>#N/A</v>
      </c>
    </row>
    <row r="3613" spans="1:9" x14ac:dyDescent="0.25">
      <c r="A3613" s="8" t="str">
        <f>Calculations!A3613</f>
        <v/>
      </c>
      <c r="B3613" s="2" t="str">
        <f t="shared" si="61"/>
        <v/>
      </c>
      <c r="C3613" s="10" t="str">
        <f>IFERROR(Calculations!J3613,"")</f>
        <v/>
      </c>
      <c r="D3613" s="10" t="str">
        <f xml:space="preserve"> IF(OR(Calculations!C3613 = "",Calculations!C3613 = WorkTypeString),  IFERROR(Calculations!J3613,""), NA())</f>
        <v/>
      </c>
      <c r="E3613" s="10">
        <f t="array" ref="E3613">PERCENTILE(IF(ISERROR(D3613:D8612)=FALSE,D3613:D8612),CycleTimePercentile)</f>
        <v>0</v>
      </c>
      <c r="F3613" s="2" t="e">
        <f xml:space="preserve"> IF(Calculations!C3613 = DefectTypeString,  IFERROR(Calculations!J3613,""), NA())</f>
        <v>#N/A</v>
      </c>
      <c r="G3613" s="10">
        <f t="array" ref="G3613">PERCENTILE(IF(ISERROR(F3613:F8612)=FALSE,F3613:F8612),CycleTimePercentile)</f>
        <v>0</v>
      </c>
      <c r="H3613" s="2" t="e">
        <f ca="1" xml:space="preserve"> IF(OR(Calculations!C3613 = "",Calculations!C3613 = WorkTypeString),  Calculations!K3613, NA())</f>
        <v>#N/A</v>
      </c>
      <c r="I3613" s="2" t="e">
        <f xml:space="preserve"> IF(Calculations!C3613 = DefectTypeString,  Calculations!K3613, NA())</f>
        <v>#N/A</v>
      </c>
    </row>
    <row r="3614" spans="1:9" x14ac:dyDescent="0.25">
      <c r="A3614" s="8" t="str">
        <f>Calculations!A3614</f>
        <v/>
      </c>
      <c r="B3614" s="2" t="str">
        <f t="shared" si="61"/>
        <v/>
      </c>
      <c r="C3614" s="10" t="str">
        <f>IFERROR(Calculations!J3614,"")</f>
        <v/>
      </c>
      <c r="D3614" s="10" t="str">
        <f xml:space="preserve"> IF(OR(Calculations!C3614 = "",Calculations!C3614 = WorkTypeString),  IFERROR(Calculations!J3614,""), NA())</f>
        <v/>
      </c>
      <c r="E3614" s="10">
        <f t="array" ref="E3614">PERCENTILE(IF(ISERROR(D3614:D8613)=FALSE,D3614:D8613),CycleTimePercentile)</f>
        <v>0</v>
      </c>
      <c r="F3614" s="2" t="e">
        <f xml:space="preserve"> IF(Calculations!C3614 = DefectTypeString,  IFERROR(Calculations!J3614,""), NA())</f>
        <v>#N/A</v>
      </c>
      <c r="G3614" s="10">
        <f t="array" ref="G3614">PERCENTILE(IF(ISERROR(F3614:F8613)=FALSE,F3614:F8613),CycleTimePercentile)</f>
        <v>0</v>
      </c>
      <c r="H3614" s="2" t="e">
        <f ca="1" xml:space="preserve"> IF(OR(Calculations!C3614 = "",Calculations!C3614 = WorkTypeString),  Calculations!K3614, NA())</f>
        <v>#N/A</v>
      </c>
      <c r="I3614" s="2" t="e">
        <f xml:space="preserve"> IF(Calculations!C3614 = DefectTypeString,  Calculations!K3614, NA())</f>
        <v>#N/A</v>
      </c>
    </row>
    <row r="3615" spans="1:9" x14ac:dyDescent="0.25">
      <c r="A3615" s="8" t="str">
        <f>Calculations!A3615</f>
        <v/>
      </c>
      <c r="B3615" s="2" t="str">
        <f t="shared" si="61"/>
        <v/>
      </c>
      <c r="C3615" s="10" t="str">
        <f>IFERROR(Calculations!J3615,"")</f>
        <v/>
      </c>
      <c r="D3615" s="10" t="str">
        <f xml:space="preserve"> IF(OR(Calculations!C3615 = "",Calculations!C3615 = WorkTypeString),  IFERROR(Calculations!J3615,""), NA())</f>
        <v/>
      </c>
      <c r="E3615" s="10">
        <f t="array" ref="E3615">PERCENTILE(IF(ISERROR(D3615:D8614)=FALSE,D3615:D8614),CycleTimePercentile)</f>
        <v>0</v>
      </c>
      <c r="F3615" s="2" t="e">
        <f xml:space="preserve"> IF(Calculations!C3615 = DefectTypeString,  IFERROR(Calculations!J3615,""), NA())</f>
        <v>#N/A</v>
      </c>
      <c r="G3615" s="10">
        <f t="array" ref="G3615">PERCENTILE(IF(ISERROR(F3615:F8614)=FALSE,F3615:F8614),CycleTimePercentile)</f>
        <v>0</v>
      </c>
      <c r="H3615" s="2" t="e">
        <f ca="1" xml:space="preserve"> IF(OR(Calculations!C3615 = "",Calculations!C3615 = WorkTypeString),  Calculations!K3615, NA())</f>
        <v>#N/A</v>
      </c>
      <c r="I3615" s="2" t="e">
        <f xml:space="preserve"> IF(Calculations!C3615 = DefectTypeString,  Calculations!K3615, NA())</f>
        <v>#N/A</v>
      </c>
    </row>
    <row r="3616" spans="1:9" x14ac:dyDescent="0.25">
      <c r="A3616" s="8" t="str">
        <f>Calculations!A3616</f>
        <v/>
      </c>
      <c r="B3616" s="2" t="str">
        <f t="shared" si="61"/>
        <v/>
      </c>
      <c r="C3616" s="10" t="str">
        <f>IFERROR(Calculations!J3616,"")</f>
        <v/>
      </c>
      <c r="D3616" s="10" t="str">
        <f xml:space="preserve"> IF(OR(Calculations!C3616 = "",Calculations!C3616 = WorkTypeString),  IFERROR(Calculations!J3616,""), NA())</f>
        <v/>
      </c>
      <c r="E3616" s="10">
        <f t="array" ref="E3616">PERCENTILE(IF(ISERROR(D3616:D8615)=FALSE,D3616:D8615),CycleTimePercentile)</f>
        <v>0</v>
      </c>
      <c r="F3616" s="2" t="e">
        <f xml:space="preserve"> IF(Calculations!C3616 = DefectTypeString,  IFERROR(Calculations!J3616,""), NA())</f>
        <v>#N/A</v>
      </c>
      <c r="G3616" s="10">
        <f t="array" ref="G3616">PERCENTILE(IF(ISERROR(F3616:F8615)=FALSE,F3616:F8615),CycleTimePercentile)</f>
        <v>0</v>
      </c>
      <c r="H3616" s="2" t="e">
        <f ca="1" xml:space="preserve"> IF(OR(Calculations!C3616 = "",Calculations!C3616 = WorkTypeString),  Calculations!K3616, NA())</f>
        <v>#N/A</v>
      </c>
      <c r="I3616" s="2" t="e">
        <f xml:space="preserve"> IF(Calculations!C3616 = DefectTypeString,  Calculations!K3616, NA())</f>
        <v>#N/A</v>
      </c>
    </row>
    <row r="3617" spans="1:9" x14ac:dyDescent="0.25">
      <c r="A3617" s="8" t="str">
        <f>Calculations!A3617</f>
        <v/>
      </c>
      <c r="B3617" s="2" t="str">
        <f t="shared" si="61"/>
        <v/>
      </c>
      <c r="C3617" s="10" t="str">
        <f>IFERROR(Calculations!J3617,"")</f>
        <v/>
      </c>
      <c r="D3617" s="10" t="str">
        <f xml:space="preserve"> IF(OR(Calculations!C3617 = "",Calculations!C3617 = WorkTypeString),  IFERROR(Calculations!J3617,""), NA())</f>
        <v/>
      </c>
      <c r="E3617" s="10">
        <f t="array" ref="E3617">PERCENTILE(IF(ISERROR(D3617:D8616)=FALSE,D3617:D8616),CycleTimePercentile)</f>
        <v>0</v>
      </c>
      <c r="F3617" s="2" t="e">
        <f xml:space="preserve"> IF(Calculations!C3617 = DefectTypeString,  IFERROR(Calculations!J3617,""), NA())</f>
        <v>#N/A</v>
      </c>
      <c r="G3617" s="10">
        <f t="array" ref="G3617">PERCENTILE(IF(ISERROR(F3617:F8616)=FALSE,F3617:F8616),CycleTimePercentile)</f>
        <v>0</v>
      </c>
      <c r="H3617" s="2" t="e">
        <f ca="1" xml:space="preserve"> IF(OR(Calculations!C3617 = "",Calculations!C3617 = WorkTypeString),  Calculations!K3617, NA())</f>
        <v>#N/A</v>
      </c>
      <c r="I3617" s="2" t="e">
        <f xml:space="preserve"> IF(Calculations!C3617 = DefectTypeString,  Calculations!K3617, NA())</f>
        <v>#N/A</v>
      </c>
    </row>
    <row r="3618" spans="1:9" x14ac:dyDescent="0.25">
      <c r="A3618" s="8" t="str">
        <f>Calculations!A3618</f>
        <v/>
      </c>
      <c r="B3618" s="2" t="str">
        <f t="shared" si="61"/>
        <v/>
      </c>
      <c r="C3618" s="10" t="str">
        <f>IFERROR(Calculations!J3618,"")</f>
        <v/>
      </c>
      <c r="D3618" s="10" t="str">
        <f xml:space="preserve"> IF(OR(Calculations!C3618 = "",Calculations!C3618 = WorkTypeString),  IFERROR(Calculations!J3618,""), NA())</f>
        <v/>
      </c>
      <c r="E3618" s="10">
        <f t="array" ref="E3618">PERCENTILE(IF(ISERROR(D3618:D8617)=FALSE,D3618:D8617),CycleTimePercentile)</f>
        <v>0</v>
      </c>
      <c r="F3618" s="2" t="e">
        <f xml:space="preserve"> IF(Calculations!C3618 = DefectTypeString,  IFERROR(Calculations!J3618,""), NA())</f>
        <v>#N/A</v>
      </c>
      <c r="G3618" s="10">
        <f t="array" ref="G3618">PERCENTILE(IF(ISERROR(F3618:F8617)=FALSE,F3618:F8617),CycleTimePercentile)</f>
        <v>0</v>
      </c>
      <c r="H3618" s="2" t="e">
        <f ca="1" xml:space="preserve"> IF(OR(Calculations!C3618 = "",Calculations!C3618 = WorkTypeString),  Calculations!K3618, NA())</f>
        <v>#N/A</v>
      </c>
      <c r="I3618" s="2" t="e">
        <f xml:space="preserve"> IF(Calculations!C3618 = DefectTypeString,  Calculations!K3618, NA())</f>
        <v>#N/A</v>
      </c>
    </row>
    <row r="3619" spans="1:9" x14ac:dyDescent="0.25">
      <c r="A3619" s="8" t="str">
        <f>Calculations!A3619</f>
        <v/>
      </c>
      <c r="B3619" s="2" t="str">
        <f t="shared" si="61"/>
        <v/>
      </c>
      <c r="C3619" s="10" t="str">
        <f>IFERROR(Calculations!J3619,"")</f>
        <v/>
      </c>
      <c r="D3619" s="10" t="str">
        <f xml:space="preserve"> IF(OR(Calculations!C3619 = "",Calculations!C3619 = WorkTypeString),  IFERROR(Calculations!J3619,""), NA())</f>
        <v/>
      </c>
      <c r="E3619" s="10">
        <f t="array" ref="E3619">PERCENTILE(IF(ISERROR(D3619:D8618)=FALSE,D3619:D8618),CycleTimePercentile)</f>
        <v>0</v>
      </c>
      <c r="F3619" s="2" t="e">
        <f xml:space="preserve"> IF(Calculations!C3619 = DefectTypeString,  IFERROR(Calculations!J3619,""), NA())</f>
        <v>#N/A</v>
      </c>
      <c r="G3619" s="10">
        <f t="array" ref="G3619">PERCENTILE(IF(ISERROR(F3619:F8618)=FALSE,F3619:F8618),CycleTimePercentile)</f>
        <v>0</v>
      </c>
      <c r="H3619" s="2" t="e">
        <f ca="1" xml:space="preserve"> IF(OR(Calculations!C3619 = "",Calculations!C3619 = WorkTypeString),  Calculations!K3619, NA())</f>
        <v>#N/A</v>
      </c>
      <c r="I3619" s="2" t="e">
        <f xml:space="preserve"> IF(Calculations!C3619 = DefectTypeString,  Calculations!K3619, NA())</f>
        <v>#N/A</v>
      </c>
    </row>
    <row r="3620" spans="1:9" x14ac:dyDescent="0.25">
      <c r="A3620" s="8" t="str">
        <f>Calculations!A3620</f>
        <v/>
      </c>
      <c r="B3620" s="2" t="str">
        <f t="shared" si="61"/>
        <v/>
      </c>
      <c r="C3620" s="10" t="str">
        <f>IFERROR(Calculations!J3620,"")</f>
        <v/>
      </c>
      <c r="D3620" s="10" t="str">
        <f xml:space="preserve"> IF(OR(Calculations!C3620 = "",Calculations!C3620 = WorkTypeString),  IFERROR(Calculations!J3620,""), NA())</f>
        <v/>
      </c>
      <c r="E3620" s="10">
        <f t="array" ref="E3620">PERCENTILE(IF(ISERROR(D3620:D8619)=FALSE,D3620:D8619),CycleTimePercentile)</f>
        <v>0</v>
      </c>
      <c r="F3620" s="2" t="e">
        <f xml:space="preserve"> IF(Calculations!C3620 = DefectTypeString,  IFERROR(Calculations!J3620,""), NA())</f>
        <v>#N/A</v>
      </c>
      <c r="G3620" s="10">
        <f t="array" ref="G3620">PERCENTILE(IF(ISERROR(F3620:F8619)=FALSE,F3620:F8619),CycleTimePercentile)</f>
        <v>0</v>
      </c>
      <c r="H3620" s="2" t="e">
        <f ca="1" xml:space="preserve"> IF(OR(Calculations!C3620 = "",Calculations!C3620 = WorkTypeString),  Calculations!K3620, NA())</f>
        <v>#N/A</v>
      </c>
      <c r="I3620" s="2" t="e">
        <f xml:space="preserve"> IF(Calculations!C3620 = DefectTypeString,  Calculations!K3620, NA())</f>
        <v>#N/A</v>
      </c>
    </row>
    <row r="3621" spans="1:9" x14ac:dyDescent="0.25">
      <c r="A3621" s="8" t="str">
        <f>Calculations!A3621</f>
        <v/>
      </c>
      <c r="B3621" s="2" t="str">
        <f t="shared" si="61"/>
        <v/>
      </c>
      <c r="C3621" s="10" t="str">
        <f>IFERROR(Calculations!J3621,"")</f>
        <v/>
      </c>
      <c r="D3621" s="10" t="str">
        <f xml:space="preserve"> IF(OR(Calculations!C3621 = "",Calculations!C3621 = WorkTypeString),  IFERROR(Calculations!J3621,""), NA())</f>
        <v/>
      </c>
      <c r="E3621" s="10">
        <f t="array" ref="E3621">PERCENTILE(IF(ISERROR(D3621:D8620)=FALSE,D3621:D8620),CycleTimePercentile)</f>
        <v>0</v>
      </c>
      <c r="F3621" s="2" t="e">
        <f xml:space="preserve"> IF(Calculations!C3621 = DefectTypeString,  IFERROR(Calculations!J3621,""), NA())</f>
        <v>#N/A</v>
      </c>
      <c r="G3621" s="10">
        <f t="array" ref="G3621">PERCENTILE(IF(ISERROR(F3621:F8620)=FALSE,F3621:F8620),CycleTimePercentile)</f>
        <v>0</v>
      </c>
      <c r="H3621" s="2" t="e">
        <f ca="1" xml:space="preserve"> IF(OR(Calculations!C3621 = "",Calculations!C3621 = WorkTypeString),  Calculations!K3621, NA())</f>
        <v>#N/A</v>
      </c>
      <c r="I3621" s="2" t="e">
        <f xml:space="preserve"> IF(Calculations!C3621 = DefectTypeString,  Calculations!K3621, NA())</f>
        <v>#N/A</v>
      </c>
    </row>
    <row r="3622" spans="1:9" x14ac:dyDescent="0.25">
      <c r="A3622" s="8" t="str">
        <f>Calculations!A3622</f>
        <v/>
      </c>
      <c r="B3622" s="2" t="str">
        <f t="shared" si="61"/>
        <v/>
      </c>
      <c r="C3622" s="10" t="str">
        <f>IFERROR(Calculations!J3622,"")</f>
        <v/>
      </c>
      <c r="D3622" s="10" t="str">
        <f xml:space="preserve"> IF(OR(Calculations!C3622 = "",Calculations!C3622 = WorkTypeString),  IFERROR(Calculations!J3622,""), NA())</f>
        <v/>
      </c>
      <c r="E3622" s="10">
        <f t="array" ref="E3622">PERCENTILE(IF(ISERROR(D3622:D8621)=FALSE,D3622:D8621),CycleTimePercentile)</f>
        <v>0</v>
      </c>
      <c r="F3622" s="2" t="e">
        <f xml:space="preserve"> IF(Calculations!C3622 = DefectTypeString,  IFERROR(Calculations!J3622,""), NA())</f>
        <v>#N/A</v>
      </c>
      <c r="G3622" s="10">
        <f t="array" ref="G3622">PERCENTILE(IF(ISERROR(F3622:F8621)=FALSE,F3622:F8621),CycleTimePercentile)</f>
        <v>0</v>
      </c>
      <c r="H3622" s="2" t="e">
        <f ca="1" xml:space="preserve"> IF(OR(Calculations!C3622 = "",Calculations!C3622 = WorkTypeString),  Calculations!K3622, NA())</f>
        <v>#N/A</v>
      </c>
      <c r="I3622" s="2" t="e">
        <f xml:space="preserve"> IF(Calculations!C3622 = DefectTypeString,  Calculations!K3622, NA())</f>
        <v>#N/A</v>
      </c>
    </row>
    <row r="3623" spans="1:9" x14ac:dyDescent="0.25">
      <c r="A3623" s="8" t="str">
        <f>Calculations!A3623</f>
        <v/>
      </c>
      <c r="B3623" s="2" t="str">
        <f t="shared" si="61"/>
        <v/>
      </c>
      <c r="C3623" s="10" t="str">
        <f>IFERROR(Calculations!J3623,"")</f>
        <v/>
      </c>
      <c r="D3623" s="10" t="str">
        <f xml:space="preserve"> IF(OR(Calculations!C3623 = "",Calculations!C3623 = WorkTypeString),  IFERROR(Calculations!J3623,""), NA())</f>
        <v/>
      </c>
      <c r="E3623" s="10">
        <f t="array" ref="E3623">PERCENTILE(IF(ISERROR(D3623:D8622)=FALSE,D3623:D8622),CycleTimePercentile)</f>
        <v>0</v>
      </c>
      <c r="F3623" s="2" t="e">
        <f xml:space="preserve"> IF(Calculations!C3623 = DefectTypeString,  IFERROR(Calculations!J3623,""), NA())</f>
        <v>#N/A</v>
      </c>
      <c r="G3623" s="10">
        <f t="array" ref="G3623">PERCENTILE(IF(ISERROR(F3623:F8622)=FALSE,F3623:F8622),CycleTimePercentile)</f>
        <v>0</v>
      </c>
      <c r="H3623" s="2" t="e">
        <f ca="1" xml:space="preserve"> IF(OR(Calculations!C3623 = "",Calculations!C3623 = WorkTypeString),  Calculations!K3623, NA())</f>
        <v>#N/A</v>
      </c>
      <c r="I3623" s="2" t="e">
        <f xml:space="preserve"> IF(Calculations!C3623 = DefectTypeString,  Calculations!K3623, NA())</f>
        <v>#N/A</v>
      </c>
    </row>
    <row r="3624" spans="1:9" x14ac:dyDescent="0.25">
      <c r="A3624" s="8" t="str">
        <f>Calculations!A3624</f>
        <v/>
      </c>
      <c r="B3624" s="2" t="str">
        <f t="shared" si="61"/>
        <v/>
      </c>
      <c r="C3624" s="10" t="str">
        <f>IFERROR(Calculations!J3624,"")</f>
        <v/>
      </c>
      <c r="D3624" s="10" t="str">
        <f xml:space="preserve"> IF(OR(Calculations!C3624 = "",Calculations!C3624 = WorkTypeString),  IFERROR(Calculations!J3624,""), NA())</f>
        <v/>
      </c>
      <c r="E3624" s="10">
        <f t="array" ref="E3624">PERCENTILE(IF(ISERROR(D3624:D8623)=FALSE,D3624:D8623),CycleTimePercentile)</f>
        <v>0</v>
      </c>
      <c r="F3624" s="2" t="e">
        <f xml:space="preserve"> IF(Calculations!C3624 = DefectTypeString,  IFERROR(Calculations!J3624,""), NA())</f>
        <v>#N/A</v>
      </c>
      <c r="G3624" s="10">
        <f t="array" ref="G3624">PERCENTILE(IF(ISERROR(F3624:F8623)=FALSE,F3624:F8623),CycleTimePercentile)</f>
        <v>0</v>
      </c>
      <c r="H3624" s="2" t="e">
        <f ca="1" xml:space="preserve"> IF(OR(Calculations!C3624 = "",Calculations!C3624 = WorkTypeString),  Calculations!K3624, NA())</f>
        <v>#N/A</v>
      </c>
      <c r="I3624" s="2" t="e">
        <f xml:space="preserve"> IF(Calculations!C3624 = DefectTypeString,  Calculations!K3624, NA())</f>
        <v>#N/A</v>
      </c>
    </row>
    <row r="3625" spans="1:9" x14ac:dyDescent="0.25">
      <c r="A3625" s="8" t="str">
        <f>Calculations!A3625</f>
        <v/>
      </c>
      <c r="B3625" s="2" t="str">
        <f t="shared" si="61"/>
        <v/>
      </c>
      <c r="C3625" s="10" t="str">
        <f>IFERROR(Calculations!J3625,"")</f>
        <v/>
      </c>
      <c r="D3625" s="10" t="str">
        <f xml:space="preserve"> IF(OR(Calculations!C3625 = "",Calculations!C3625 = WorkTypeString),  IFERROR(Calculations!J3625,""), NA())</f>
        <v/>
      </c>
      <c r="E3625" s="10">
        <f t="array" ref="E3625">PERCENTILE(IF(ISERROR(D3625:D8624)=FALSE,D3625:D8624),CycleTimePercentile)</f>
        <v>0</v>
      </c>
      <c r="F3625" s="2" t="e">
        <f xml:space="preserve"> IF(Calculations!C3625 = DefectTypeString,  IFERROR(Calculations!J3625,""), NA())</f>
        <v>#N/A</v>
      </c>
      <c r="G3625" s="10">
        <f t="array" ref="G3625">PERCENTILE(IF(ISERROR(F3625:F8624)=FALSE,F3625:F8624),CycleTimePercentile)</f>
        <v>0</v>
      </c>
      <c r="H3625" s="2" t="e">
        <f ca="1" xml:space="preserve"> IF(OR(Calculations!C3625 = "",Calculations!C3625 = WorkTypeString),  Calculations!K3625, NA())</f>
        <v>#N/A</v>
      </c>
      <c r="I3625" s="2" t="e">
        <f xml:space="preserve"> IF(Calculations!C3625 = DefectTypeString,  Calculations!K3625, NA())</f>
        <v>#N/A</v>
      </c>
    </row>
    <row r="3626" spans="1:9" x14ac:dyDescent="0.25">
      <c r="A3626" s="8" t="str">
        <f>Calculations!A3626</f>
        <v/>
      </c>
      <c r="B3626" s="2" t="str">
        <f t="shared" si="61"/>
        <v/>
      </c>
      <c r="C3626" s="10" t="str">
        <f>IFERROR(Calculations!J3626,"")</f>
        <v/>
      </c>
      <c r="D3626" s="10" t="str">
        <f xml:space="preserve"> IF(OR(Calculations!C3626 = "",Calculations!C3626 = WorkTypeString),  IFERROR(Calculations!J3626,""), NA())</f>
        <v/>
      </c>
      <c r="E3626" s="10">
        <f t="array" ref="E3626">PERCENTILE(IF(ISERROR(D3626:D8625)=FALSE,D3626:D8625),CycleTimePercentile)</f>
        <v>0</v>
      </c>
      <c r="F3626" s="2" t="e">
        <f xml:space="preserve"> IF(Calculations!C3626 = DefectTypeString,  IFERROR(Calculations!J3626,""), NA())</f>
        <v>#N/A</v>
      </c>
      <c r="G3626" s="10">
        <f t="array" ref="G3626">PERCENTILE(IF(ISERROR(F3626:F8625)=FALSE,F3626:F8625),CycleTimePercentile)</f>
        <v>0</v>
      </c>
      <c r="H3626" s="2" t="e">
        <f ca="1" xml:space="preserve"> IF(OR(Calculations!C3626 = "",Calculations!C3626 = WorkTypeString),  Calculations!K3626, NA())</f>
        <v>#N/A</v>
      </c>
      <c r="I3626" s="2" t="e">
        <f xml:space="preserve"> IF(Calculations!C3626 = DefectTypeString,  Calculations!K3626, NA())</f>
        <v>#N/A</v>
      </c>
    </row>
    <row r="3627" spans="1:9" x14ac:dyDescent="0.25">
      <c r="A3627" s="8" t="str">
        <f>Calculations!A3627</f>
        <v/>
      </c>
      <c r="B3627" s="2" t="str">
        <f t="shared" si="61"/>
        <v/>
      </c>
      <c r="C3627" s="10" t="str">
        <f>IFERROR(Calculations!J3627,"")</f>
        <v/>
      </c>
      <c r="D3627" s="10" t="str">
        <f xml:space="preserve"> IF(OR(Calculations!C3627 = "",Calculations!C3627 = WorkTypeString),  IFERROR(Calculations!J3627,""), NA())</f>
        <v/>
      </c>
      <c r="E3627" s="10">
        <f t="array" ref="E3627">PERCENTILE(IF(ISERROR(D3627:D8626)=FALSE,D3627:D8626),CycleTimePercentile)</f>
        <v>0</v>
      </c>
      <c r="F3627" s="2" t="e">
        <f xml:space="preserve"> IF(Calculations!C3627 = DefectTypeString,  IFERROR(Calculations!J3627,""), NA())</f>
        <v>#N/A</v>
      </c>
      <c r="G3627" s="10">
        <f t="array" ref="G3627">PERCENTILE(IF(ISERROR(F3627:F8626)=FALSE,F3627:F8626),CycleTimePercentile)</f>
        <v>0</v>
      </c>
      <c r="H3627" s="2" t="e">
        <f ca="1" xml:space="preserve"> IF(OR(Calculations!C3627 = "",Calculations!C3627 = WorkTypeString),  Calculations!K3627, NA())</f>
        <v>#N/A</v>
      </c>
      <c r="I3627" s="2" t="e">
        <f xml:space="preserve"> IF(Calculations!C3627 = DefectTypeString,  Calculations!K3627, NA())</f>
        <v>#N/A</v>
      </c>
    </row>
    <row r="3628" spans="1:9" x14ac:dyDescent="0.25">
      <c r="A3628" s="8" t="str">
        <f>Calculations!A3628</f>
        <v/>
      </c>
      <c r="B3628" s="2" t="str">
        <f t="shared" si="61"/>
        <v/>
      </c>
      <c r="C3628" s="10" t="str">
        <f>IFERROR(Calculations!J3628,"")</f>
        <v/>
      </c>
      <c r="D3628" s="10" t="str">
        <f xml:space="preserve"> IF(OR(Calculations!C3628 = "",Calculations!C3628 = WorkTypeString),  IFERROR(Calculations!J3628,""), NA())</f>
        <v/>
      </c>
      <c r="E3628" s="10">
        <f t="array" ref="E3628">PERCENTILE(IF(ISERROR(D3628:D8627)=FALSE,D3628:D8627),CycleTimePercentile)</f>
        <v>0</v>
      </c>
      <c r="F3628" s="2" t="e">
        <f xml:space="preserve"> IF(Calculations!C3628 = DefectTypeString,  IFERROR(Calculations!J3628,""), NA())</f>
        <v>#N/A</v>
      </c>
      <c r="G3628" s="10">
        <f t="array" ref="G3628">PERCENTILE(IF(ISERROR(F3628:F8627)=FALSE,F3628:F8627),CycleTimePercentile)</f>
        <v>0</v>
      </c>
      <c r="H3628" s="2" t="e">
        <f ca="1" xml:space="preserve"> IF(OR(Calculations!C3628 = "",Calculations!C3628 = WorkTypeString),  Calculations!K3628, NA())</f>
        <v>#N/A</v>
      </c>
      <c r="I3628" s="2" t="e">
        <f xml:space="preserve"> IF(Calculations!C3628 = DefectTypeString,  Calculations!K3628, NA())</f>
        <v>#N/A</v>
      </c>
    </row>
    <row r="3629" spans="1:9" x14ac:dyDescent="0.25">
      <c r="A3629" s="8" t="str">
        <f>Calculations!A3629</f>
        <v/>
      </c>
      <c r="B3629" s="2" t="str">
        <f t="shared" si="61"/>
        <v/>
      </c>
      <c r="C3629" s="10" t="str">
        <f>IFERROR(Calculations!J3629,"")</f>
        <v/>
      </c>
      <c r="D3629" s="10" t="str">
        <f xml:space="preserve"> IF(OR(Calculations!C3629 = "",Calculations!C3629 = WorkTypeString),  IFERROR(Calculations!J3629,""), NA())</f>
        <v/>
      </c>
      <c r="E3629" s="10">
        <f t="array" ref="E3629">PERCENTILE(IF(ISERROR(D3629:D8628)=FALSE,D3629:D8628),CycleTimePercentile)</f>
        <v>0</v>
      </c>
      <c r="F3629" s="2" t="e">
        <f xml:space="preserve"> IF(Calculations!C3629 = DefectTypeString,  IFERROR(Calculations!J3629,""), NA())</f>
        <v>#N/A</v>
      </c>
      <c r="G3629" s="10">
        <f t="array" ref="G3629">PERCENTILE(IF(ISERROR(F3629:F8628)=FALSE,F3629:F8628),CycleTimePercentile)</f>
        <v>0</v>
      </c>
      <c r="H3629" s="2" t="e">
        <f ca="1" xml:space="preserve"> IF(OR(Calculations!C3629 = "",Calculations!C3629 = WorkTypeString),  Calculations!K3629, NA())</f>
        <v>#N/A</v>
      </c>
      <c r="I3629" s="2" t="e">
        <f xml:space="preserve"> IF(Calculations!C3629 = DefectTypeString,  Calculations!K3629, NA())</f>
        <v>#N/A</v>
      </c>
    </row>
    <row r="3630" spans="1:9" x14ac:dyDescent="0.25">
      <c r="A3630" s="8" t="str">
        <f>Calculations!A3630</f>
        <v/>
      </c>
      <c r="B3630" s="2" t="str">
        <f t="shared" si="61"/>
        <v/>
      </c>
      <c r="C3630" s="10" t="str">
        <f>IFERROR(Calculations!J3630,"")</f>
        <v/>
      </c>
      <c r="D3630" s="10" t="str">
        <f xml:space="preserve"> IF(OR(Calculations!C3630 = "",Calculations!C3630 = WorkTypeString),  IFERROR(Calculations!J3630,""), NA())</f>
        <v/>
      </c>
      <c r="E3630" s="10">
        <f t="array" ref="E3630">PERCENTILE(IF(ISERROR(D3630:D8629)=FALSE,D3630:D8629),CycleTimePercentile)</f>
        <v>0</v>
      </c>
      <c r="F3630" s="2" t="e">
        <f xml:space="preserve"> IF(Calculations!C3630 = DefectTypeString,  IFERROR(Calculations!J3630,""), NA())</f>
        <v>#N/A</v>
      </c>
      <c r="G3630" s="10">
        <f t="array" ref="G3630">PERCENTILE(IF(ISERROR(F3630:F8629)=FALSE,F3630:F8629),CycleTimePercentile)</f>
        <v>0</v>
      </c>
      <c r="H3630" s="2" t="e">
        <f ca="1" xml:space="preserve"> IF(OR(Calculations!C3630 = "",Calculations!C3630 = WorkTypeString),  Calculations!K3630, NA())</f>
        <v>#N/A</v>
      </c>
      <c r="I3630" s="2" t="e">
        <f xml:space="preserve"> IF(Calculations!C3630 = DefectTypeString,  Calculations!K3630, NA())</f>
        <v>#N/A</v>
      </c>
    </row>
    <row r="3631" spans="1:9" x14ac:dyDescent="0.25">
      <c r="A3631" s="8" t="str">
        <f>Calculations!A3631</f>
        <v/>
      </c>
      <c r="B3631" s="2" t="str">
        <f t="shared" si="61"/>
        <v/>
      </c>
      <c r="C3631" s="10" t="str">
        <f>IFERROR(Calculations!J3631,"")</f>
        <v/>
      </c>
      <c r="D3631" s="10" t="str">
        <f xml:space="preserve"> IF(OR(Calculations!C3631 = "",Calculations!C3631 = WorkTypeString),  IFERROR(Calculations!J3631,""), NA())</f>
        <v/>
      </c>
      <c r="E3631" s="10">
        <f t="array" ref="E3631">PERCENTILE(IF(ISERROR(D3631:D8630)=FALSE,D3631:D8630),CycleTimePercentile)</f>
        <v>0</v>
      </c>
      <c r="F3631" s="2" t="e">
        <f xml:space="preserve"> IF(Calculations!C3631 = DefectTypeString,  IFERROR(Calculations!J3631,""), NA())</f>
        <v>#N/A</v>
      </c>
      <c r="G3631" s="10">
        <f t="array" ref="G3631">PERCENTILE(IF(ISERROR(F3631:F8630)=FALSE,F3631:F8630),CycleTimePercentile)</f>
        <v>0</v>
      </c>
      <c r="H3631" s="2" t="e">
        <f ca="1" xml:space="preserve"> IF(OR(Calculations!C3631 = "",Calculations!C3631 = WorkTypeString),  Calculations!K3631, NA())</f>
        <v>#N/A</v>
      </c>
      <c r="I3631" s="2" t="e">
        <f xml:space="preserve"> IF(Calculations!C3631 = DefectTypeString,  Calculations!K3631, NA())</f>
        <v>#N/A</v>
      </c>
    </row>
    <row r="3632" spans="1:9" x14ac:dyDescent="0.25">
      <c r="A3632" s="8" t="str">
        <f>Calculations!A3632</f>
        <v/>
      </c>
      <c r="B3632" s="2" t="str">
        <f t="shared" si="61"/>
        <v/>
      </c>
      <c r="C3632" s="10" t="str">
        <f>IFERROR(Calculations!J3632,"")</f>
        <v/>
      </c>
      <c r="D3632" s="10" t="str">
        <f xml:space="preserve"> IF(OR(Calculations!C3632 = "",Calculations!C3632 = WorkTypeString),  IFERROR(Calculations!J3632,""), NA())</f>
        <v/>
      </c>
      <c r="E3632" s="10">
        <f t="array" ref="E3632">PERCENTILE(IF(ISERROR(D3632:D8631)=FALSE,D3632:D8631),CycleTimePercentile)</f>
        <v>0</v>
      </c>
      <c r="F3632" s="2" t="e">
        <f xml:space="preserve"> IF(Calculations!C3632 = DefectTypeString,  IFERROR(Calculations!J3632,""), NA())</f>
        <v>#N/A</v>
      </c>
      <c r="G3632" s="10">
        <f t="array" ref="G3632">PERCENTILE(IF(ISERROR(F3632:F8631)=FALSE,F3632:F8631),CycleTimePercentile)</f>
        <v>0</v>
      </c>
      <c r="H3632" s="2" t="e">
        <f ca="1" xml:space="preserve"> IF(OR(Calculations!C3632 = "",Calculations!C3632 = WorkTypeString),  Calculations!K3632, NA())</f>
        <v>#N/A</v>
      </c>
      <c r="I3632" s="2" t="e">
        <f xml:space="preserve"> IF(Calculations!C3632 = DefectTypeString,  Calculations!K3632, NA())</f>
        <v>#N/A</v>
      </c>
    </row>
    <row r="3633" spans="1:9" x14ac:dyDescent="0.25">
      <c r="A3633" s="8" t="str">
        <f>Calculations!A3633</f>
        <v/>
      </c>
      <c r="B3633" s="2" t="str">
        <f t="shared" si="61"/>
        <v/>
      </c>
      <c r="C3633" s="10" t="str">
        <f>IFERROR(Calculations!J3633,"")</f>
        <v/>
      </c>
      <c r="D3633" s="10" t="str">
        <f xml:space="preserve"> IF(OR(Calculations!C3633 = "",Calculations!C3633 = WorkTypeString),  IFERROR(Calculations!J3633,""), NA())</f>
        <v/>
      </c>
      <c r="E3633" s="10">
        <f t="array" ref="E3633">PERCENTILE(IF(ISERROR(D3633:D8632)=FALSE,D3633:D8632),CycleTimePercentile)</f>
        <v>0</v>
      </c>
      <c r="F3633" s="2" t="e">
        <f xml:space="preserve"> IF(Calculations!C3633 = DefectTypeString,  IFERROR(Calculations!J3633,""), NA())</f>
        <v>#N/A</v>
      </c>
      <c r="G3633" s="10">
        <f t="array" ref="G3633">PERCENTILE(IF(ISERROR(F3633:F8632)=FALSE,F3633:F8632),CycleTimePercentile)</f>
        <v>0</v>
      </c>
      <c r="H3633" s="2" t="e">
        <f ca="1" xml:space="preserve"> IF(OR(Calculations!C3633 = "",Calculations!C3633 = WorkTypeString),  Calculations!K3633, NA())</f>
        <v>#N/A</v>
      </c>
      <c r="I3633" s="2" t="e">
        <f xml:space="preserve"> IF(Calculations!C3633 = DefectTypeString,  Calculations!K3633, NA())</f>
        <v>#N/A</v>
      </c>
    </row>
    <row r="3634" spans="1:9" x14ac:dyDescent="0.25">
      <c r="A3634" s="8" t="str">
        <f>Calculations!A3634</f>
        <v/>
      </c>
      <c r="B3634" s="2" t="str">
        <f t="shared" si="61"/>
        <v/>
      </c>
      <c r="C3634" s="10" t="str">
        <f>IFERROR(Calculations!J3634,"")</f>
        <v/>
      </c>
      <c r="D3634" s="10" t="str">
        <f xml:space="preserve"> IF(OR(Calculations!C3634 = "",Calculations!C3634 = WorkTypeString),  IFERROR(Calculations!J3634,""), NA())</f>
        <v/>
      </c>
      <c r="E3634" s="10">
        <f t="array" ref="E3634">PERCENTILE(IF(ISERROR(D3634:D8633)=FALSE,D3634:D8633),CycleTimePercentile)</f>
        <v>0</v>
      </c>
      <c r="F3634" s="2" t="e">
        <f xml:space="preserve"> IF(Calculations!C3634 = DefectTypeString,  IFERROR(Calculations!J3634,""), NA())</f>
        <v>#N/A</v>
      </c>
      <c r="G3634" s="10">
        <f t="array" ref="G3634">PERCENTILE(IF(ISERROR(F3634:F8633)=FALSE,F3634:F8633),CycleTimePercentile)</f>
        <v>0</v>
      </c>
      <c r="H3634" s="2" t="e">
        <f ca="1" xml:space="preserve"> IF(OR(Calculations!C3634 = "",Calculations!C3634 = WorkTypeString),  Calculations!K3634, NA())</f>
        <v>#N/A</v>
      </c>
      <c r="I3634" s="2" t="e">
        <f xml:space="preserve"> IF(Calculations!C3634 = DefectTypeString,  Calculations!K3634, NA())</f>
        <v>#N/A</v>
      </c>
    </row>
    <row r="3635" spans="1:9" x14ac:dyDescent="0.25">
      <c r="A3635" s="8" t="str">
        <f>Calculations!A3635</f>
        <v/>
      </c>
      <c r="B3635" s="2" t="str">
        <f t="shared" si="61"/>
        <v/>
      </c>
      <c r="C3635" s="10" t="str">
        <f>IFERROR(Calculations!J3635,"")</f>
        <v/>
      </c>
      <c r="D3635" s="10" t="str">
        <f xml:space="preserve"> IF(OR(Calculations!C3635 = "",Calculations!C3635 = WorkTypeString),  IFERROR(Calculations!J3635,""), NA())</f>
        <v/>
      </c>
      <c r="E3635" s="10">
        <f t="array" ref="E3635">PERCENTILE(IF(ISERROR(D3635:D8634)=FALSE,D3635:D8634),CycleTimePercentile)</f>
        <v>0</v>
      </c>
      <c r="F3635" s="2" t="e">
        <f xml:space="preserve"> IF(Calculations!C3635 = DefectTypeString,  IFERROR(Calculations!J3635,""), NA())</f>
        <v>#N/A</v>
      </c>
      <c r="G3635" s="10">
        <f t="array" ref="G3635">PERCENTILE(IF(ISERROR(F3635:F8634)=FALSE,F3635:F8634),CycleTimePercentile)</f>
        <v>0</v>
      </c>
      <c r="H3635" s="2" t="e">
        <f ca="1" xml:space="preserve"> IF(OR(Calculations!C3635 = "",Calculations!C3635 = WorkTypeString),  Calculations!K3635, NA())</f>
        <v>#N/A</v>
      </c>
      <c r="I3635" s="2" t="e">
        <f xml:space="preserve"> IF(Calculations!C3635 = DefectTypeString,  Calculations!K3635, NA())</f>
        <v>#N/A</v>
      </c>
    </row>
    <row r="3636" spans="1:9" x14ac:dyDescent="0.25">
      <c r="A3636" s="8" t="str">
        <f>Calculations!A3636</f>
        <v/>
      </c>
      <c r="B3636" s="2" t="str">
        <f t="shared" si="61"/>
        <v/>
      </c>
      <c r="C3636" s="10" t="str">
        <f>IFERROR(Calculations!J3636,"")</f>
        <v/>
      </c>
      <c r="D3636" s="10" t="str">
        <f xml:space="preserve"> IF(OR(Calculations!C3636 = "",Calculations!C3636 = WorkTypeString),  IFERROR(Calculations!J3636,""), NA())</f>
        <v/>
      </c>
      <c r="E3636" s="10">
        <f t="array" ref="E3636">PERCENTILE(IF(ISERROR(D3636:D8635)=FALSE,D3636:D8635),CycleTimePercentile)</f>
        <v>0</v>
      </c>
      <c r="F3636" s="2" t="e">
        <f xml:space="preserve"> IF(Calculations!C3636 = DefectTypeString,  IFERROR(Calculations!J3636,""), NA())</f>
        <v>#N/A</v>
      </c>
      <c r="G3636" s="10">
        <f t="array" ref="G3636">PERCENTILE(IF(ISERROR(F3636:F8635)=FALSE,F3636:F8635),CycleTimePercentile)</f>
        <v>0</v>
      </c>
      <c r="H3636" s="2" t="e">
        <f ca="1" xml:space="preserve"> IF(OR(Calculations!C3636 = "",Calculations!C3636 = WorkTypeString),  Calculations!K3636, NA())</f>
        <v>#N/A</v>
      </c>
      <c r="I3636" s="2" t="e">
        <f xml:space="preserve"> IF(Calculations!C3636 = DefectTypeString,  Calculations!K3636, NA())</f>
        <v>#N/A</v>
      </c>
    </row>
    <row r="3637" spans="1:9" x14ac:dyDescent="0.25">
      <c r="A3637" s="8" t="str">
        <f>Calculations!A3637</f>
        <v/>
      </c>
      <c r="B3637" s="2" t="str">
        <f t="shared" si="61"/>
        <v/>
      </c>
      <c r="C3637" s="10" t="str">
        <f>IFERROR(Calculations!J3637,"")</f>
        <v/>
      </c>
      <c r="D3637" s="10" t="str">
        <f xml:space="preserve"> IF(OR(Calculations!C3637 = "",Calculations!C3637 = WorkTypeString),  IFERROR(Calculations!J3637,""), NA())</f>
        <v/>
      </c>
      <c r="E3637" s="10">
        <f t="array" ref="E3637">PERCENTILE(IF(ISERROR(D3637:D8636)=FALSE,D3637:D8636),CycleTimePercentile)</f>
        <v>0</v>
      </c>
      <c r="F3637" s="2" t="e">
        <f xml:space="preserve"> IF(Calculations!C3637 = DefectTypeString,  IFERROR(Calculations!J3637,""), NA())</f>
        <v>#N/A</v>
      </c>
      <c r="G3637" s="10">
        <f t="array" ref="G3637">PERCENTILE(IF(ISERROR(F3637:F8636)=FALSE,F3637:F8636),CycleTimePercentile)</f>
        <v>0</v>
      </c>
      <c r="H3637" s="2" t="e">
        <f ca="1" xml:space="preserve"> IF(OR(Calculations!C3637 = "",Calculations!C3637 = WorkTypeString),  Calculations!K3637, NA())</f>
        <v>#N/A</v>
      </c>
      <c r="I3637" s="2" t="e">
        <f xml:space="preserve"> IF(Calculations!C3637 = DefectTypeString,  Calculations!K3637, NA())</f>
        <v>#N/A</v>
      </c>
    </row>
    <row r="3638" spans="1:9" x14ac:dyDescent="0.25">
      <c r="A3638" s="8" t="str">
        <f>Calculations!A3638</f>
        <v/>
      </c>
      <c r="B3638" s="2" t="str">
        <f t="shared" si="61"/>
        <v/>
      </c>
      <c r="C3638" s="10" t="str">
        <f>IFERROR(Calculations!J3638,"")</f>
        <v/>
      </c>
      <c r="D3638" s="10" t="str">
        <f xml:space="preserve"> IF(OR(Calculations!C3638 = "",Calculations!C3638 = WorkTypeString),  IFERROR(Calculations!J3638,""), NA())</f>
        <v/>
      </c>
      <c r="E3638" s="10">
        <f t="array" ref="E3638">PERCENTILE(IF(ISERROR(D3638:D8637)=FALSE,D3638:D8637),CycleTimePercentile)</f>
        <v>0</v>
      </c>
      <c r="F3638" s="2" t="e">
        <f xml:space="preserve"> IF(Calculations!C3638 = DefectTypeString,  IFERROR(Calculations!J3638,""), NA())</f>
        <v>#N/A</v>
      </c>
      <c r="G3638" s="10">
        <f t="array" ref="G3638">PERCENTILE(IF(ISERROR(F3638:F8637)=FALSE,F3638:F8637),CycleTimePercentile)</f>
        <v>0</v>
      </c>
      <c r="H3638" s="2" t="e">
        <f ca="1" xml:space="preserve"> IF(OR(Calculations!C3638 = "",Calculations!C3638 = WorkTypeString),  Calculations!K3638, NA())</f>
        <v>#N/A</v>
      </c>
      <c r="I3638" s="2" t="e">
        <f xml:space="preserve"> IF(Calculations!C3638 = DefectTypeString,  Calculations!K3638, NA())</f>
        <v>#N/A</v>
      </c>
    </row>
    <row r="3639" spans="1:9" x14ac:dyDescent="0.25">
      <c r="A3639" s="8" t="str">
        <f>Calculations!A3639</f>
        <v/>
      </c>
      <c r="B3639" s="2" t="str">
        <f t="shared" si="61"/>
        <v/>
      </c>
      <c r="C3639" s="10" t="str">
        <f>IFERROR(Calculations!J3639,"")</f>
        <v/>
      </c>
      <c r="D3639" s="10" t="str">
        <f xml:space="preserve"> IF(OR(Calculations!C3639 = "",Calculations!C3639 = WorkTypeString),  IFERROR(Calculations!J3639,""), NA())</f>
        <v/>
      </c>
      <c r="E3639" s="10">
        <f t="array" ref="E3639">PERCENTILE(IF(ISERROR(D3639:D8638)=FALSE,D3639:D8638),CycleTimePercentile)</f>
        <v>0</v>
      </c>
      <c r="F3639" s="2" t="e">
        <f xml:space="preserve"> IF(Calculations!C3639 = DefectTypeString,  IFERROR(Calculations!J3639,""), NA())</f>
        <v>#N/A</v>
      </c>
      <c r="G3639" s="10">
        <f t="array" ref="G3639">PERCENTILE(IF(ISERROR(F3639:F8638)=FALSE,F3639:F8638),CycleTimePercentile)</f>
        <v>0</v>
      </c>
      <c r="H3639" s="2" t="e">
        <f ca="1" xml:space="preserve"> IF(OR(Calculations!C3639 = "",Calculations!C3639 = WorkTypeString),  Calculations!K3639, NA())</f>
        <v>#N/A</v>
      </c>
      <c r="I3639" s="2" t="e">
        <f xml:space="preserve"> IF(Calculations!C3639 = DefectTypeString,  Calculations!K3639, NA())</f>
        <v>#N/A</v>
      </c>
    </row>
    <row r="3640" spans="1:9" x14ac:dyDescent="0.25">
      <c r="A3640" s="8" t="str">
        <f>Calculations!A3640</f>
        <v/>
      </c>
      <c r="B3640" s="2" t="str">
        <f t="shared" si="61"/>
        <v/>
      </c>
      <c r="C3640" s="10" t="str">
        <f>IFERROR(Calculations!J3640,"")</f>
        <v/>
      </c>
      <c r="D3640" s="10" t="str">
        <f xml:space="preserve"> IF(OR(Calculations!C3640 = "",Calculations!C3640 = WorkTypeString),  IFERROR(Calculations!J3640,""), NA())</f>
        <v/>
      </c>
      <c r="E3640" s="10">
        <f t="array" ref="E3640">PERCENTILE(IF(ISERROR(D3640:D8639)=FALSE,D3640:D8639),CycleTimePercentile)</f>
        <v>0</v>
      </c>
      <c r="F3640" s="2" t="e">
        <f xml:space="preserve"> IF(Calculations!C3640 = DefectTypeString,  IFERROR(Calculations!J3640,""), NA())</f>
        <v>#N/A</v>
      </c>
      <c r="G3640" s="10">
        <f t="array" ref="G3640">PERCENTILE(IF(ISERROR(F3640:F8639)=FALSE,F3640:F8639),CycleTimePercentile)</f>
        <v>0</v>
      </c>
      <c r="H3640" s="2" t="e">
        <f ca="1" xml:space="preserve"> IF(OR(Calculations!C3640 = "",Calculations!C3640 = WorkTypeString),  Calculations!K3640, NA())</f>
        <v>#N/A</v>
      </c>
      <c r="I3640" s="2" t="e">
        <f xml:space="preserve"> IF(Calculations!C3640 = DefectTypeString,  Calculations!K3640, NA())</f>
        <v>#N/A</v>
      </c>
    </row>
    <row r="3641" spans="1:9" x14ac:dyDescent="0.25">
      <c r="A3641" s="8" t="str">
        <f>Calculations!A3641</f>
        <v/>
      </c>
      <c r="B3641" s="2" t="str">
        <f t="shared" si="61"/>
        <v/>
      </c>
      <c r="C3641" s="10" t="str">
        <f>IFERROR(Calculations!J3641,"")</f>
        <v/>
      </c>
      <c r="D3641" s="10" t="str">
        <f xml:space="preserve"> IF(OR(Calculations!C3641 = "",Calculations!C3641 = WorkTypeString),  IFERROR(Calculations!J3641,""), NA())</f>
        <v/>
      </c>
      <c r="E3641" s="10">
        <f t="array" ref="E3641">PERCENTILE(IF(ISERROR(D3641:D8640)=FALSE,D3641:D8640),CycleTimePercentile)</f>
        <v>0</v>
      </c>
      <c r="F3641" s="2" t="e">
        <f xml:space="preserve"> IF(Calculations!C3641 = DefectTypeString,  IFERROR(Calculations!J3641,""), NA())</f>
        <v>#N/A</v>
      </c>
      <c r="G3641" s="10">
        <f t="array" ref="G3641">PERCENTILE(IF(ISERROR(F3641:F8640)=FALSE,F3641:F8640),CycleTimePercentile)</f>
        <v>0</v>
      </c>
      <c r="H3641" s="2" t="e">
        <f ca="1" xml:space="preserve"> IF(OR(Calculations!C3641 = "",Calculations!C3641 = WorkTypeString),  Calculations!K3641, NA())</f>
        <v>#N/A</v>
      </c>
      <c r="I3641" s="2" t="e">
        <f xml:space="preserve"> IF(Calculations!C3641 = DefectTypeString,  Calculations!K3641, NA())</f>
        <v>#N/A</v>
      </c>
    </row>
    <row r="3642" spans="1:9" x14ac:dyDescent="0.25">
      <c r="A3642" s="8" t="str">
        <f>Calculations!A3642</f>
        <v/>
      </c>
      <c r="B3642" s="2" t="str">
        <f t="shared" si="61"/>
        <v/>
      </c>
      <c r="C3642" s="10" t="str">
        <f>IFERROR(Calculations!J3642,"")</f>
        <v/>
      </c>
      <c r="D3642" s="10" t="str">
        <f xml:space="preserve"> IF(OR(Calculations!C3642 = "",Calculations!C3642 = WorkTypeString),  IFERROR(Calculations!J3642,""), NA())</f>
        <v/>
      </c>
      <c r="E3642" s="10">
        <f t="array" ref="E3642">PERCENTILE(IF(ISERROR(D3642:D8641)=FALSE,D3642:D8641),CycleTimePercentile)</f>
        <v>0</v>
      </c>
      <c r="F3642" s="2" t="e">
        <f xml:space="preserve"> IF(Calculations!C3642 = DefectTypeString,  IFERROR(Calculations!J3642,""), NA())</f>
        <v>#N/A</v>
      </c>
      <c r="G3642" s="10">
        <f t="array" ref="G3642">PERCENTILE(IF(ISERROR(F3642:F8641)=FALSE,F3642:F8641),CycleTimePercentile)</f>
        <v>0</v>
      </c>
      <c r="H3642" s="2" t="e">
        <f ca="1" xml:space="preserve"> IF(OR(Calculations!C3642 = "",Calculations!C3642 = WorkTypeString),  Calculations!K3642, NA())</f>
        <v>#N/A</v>
      </c>
      <c r="I3642" s="2" t="e">
        <f xml:space="preserve"> IF(Calculations!C3642 = DefectTypeString,  Calculations!K3642, NA())</f>
        <v>#N/A</v>
      </c>
    </row>
    <row r="3643" spans="1:9" x14ac:dyDescent="0.25">
      <c r="A3643" s="8" t="str">
        <f>Calculations!A3643</f>
        <v/>
      </c>
      <c r="B3643" s="2" t="str">
        <f t="shared" si="61"/>
        <v/>
      </c>
      <c r="C3643" s="10" t="str">
        <f>IFERROR(Calculations!J3643,"")</f>
        <v/>
      </c>
      <c r="D3643" s="10" t="str">
        <f xml:space="preserve"> IF(OR(Calculations!C3643 = "",Calculations!C3643 = WorkTypeString),  IFERROR(Calculations!J3643,""), NA())</f>
        <v/>
      </c>
      <c r="E3643" s="10">
        <f t="array" ref="E3643">PERCENTILE(IF(ISERROR(D3643:D8642)=FALSE,D3643:D8642),CycleTimePercentile)</f>
        <v>0</v>
      </c>
      <c r="F3643" s="2" t="e">
        <f xml:space="preserve"> IF(Calculations!C3643 = DefectTypeString,  IFERROR(Calculations!J3643,""), NA())</f>
        <v>#N/A</v>
      </c>
      <c r="G3643" s="10">
        <f t="array" ref="G3643">PERCENTILE(IF(ISERROR(F3643:F8642)=FALSE,F3643:F8642),CycleTimePercentile)</f>
        <v>0</v>
      </c>
      <c r="H3643" s="2" t="e">
        <f ca="1" xml:space="preserve"> IF(OR(Calculations!C3643 = "",Calculations!C3643 = WorkTypeString),  Calculations!K3643, NA())</f>
        <v>#N/A</v>
      </c>
      <c r="I3643" s="2" t="e">
        <f xml:space="preserve"> IF(Calculations!C3643 = DefectTypeString,  Calculations!K3643, NA())</f>
        <v>#N/A</v>
      </c>
    </row>
    <row r="3644" spans="1:9" x14ac:dyDescent="0.25">
      <c r="A3644" s="8" t="str">
        <f>Calculations!A3644</f>
        <v/>
      </c>
      <c r="B3644" s="2" t="str">
        <f t="shared" si="61"/>
        <v/>
      </c>
      <c r="C3644" s="10" t="str">
        <f>IFERROR(Calculations!J3644,"")</f>
        <v/>
      </c>
      <c r="D3644" s="10" t="str">
        <f xml:space="preserve"> IF(OR(Calculations!C3644 = "",Calculations!C3644 = WorkTypeString),  IFERROR(Calculations!J3644,""), NA())</f>
        <v/>
      </c>
      <c r="E3644" s="10">
        <f t="array" ref="E3644">PERCENTILE(IF(ISERROR(D3644:D8643)=FALSE,D3644:D8643),CycleTimePercentile)</f>
        <v>0</v>
      </c>
      <c r="F3644" s="2" t="e">
        <f xml:space="preserve"> IF(Calculations!C3644 = DefectTypeString,  IFERROR(Calculations!J3644,""), NA())</f>
        <v>#N/A</v>
      </c>
      <c r="G3644" s="10">
        <f t="array" ref="G3644">PERCENTILE(IF(ISERROR(F3644:F8643)=FALSE,F3644:F8643),CycleTimePercentile)</f>
        <v>0</v>
      </c>
      <c r="H3644" s="2" t="e">
        <f ca="1" xml:space="preserve"> IF(OR(Calculations!C3644 = "",Calculations!C3644 = WorkTypeString),  Calculations!K3644, NA())</f>
        <v>#N/A</v>
      </c>
      <c r="I3644" s="2" t="e">
        <f xml:space="preserve"> IF(Calculations!C3644 = DefectTypeString,  Calculations!K3644, NA())</f>
        <v>#N/A</v>
      </c>
    </row>
    <row r="3645" spans="1:9" x14ac:dyDescent="0.25">
      <c r="A3645" s="8" t="str">
        <f>Calculations!A3645</f>
        <v/>
      </c>
      <c r="B3645" s="2" t="str">
        <f t="shared" si="61"/>
        <v/>
      </c>
      <c r="C3645" s="10" t="str">
        <f>IFERROR(Calculations!J3645,"")</f>
        <v/>
      </c>
      <c r="D3645" s="10" t="str">
        <f xml:space="preserve"> IF(OR(Calculations!C3645 = "",Calculations!C3645 = WorkTypeString),  IFERROR(Calculations!J3645,""), NA())</f>
        <v/>
      </c>
      <c r="E3645" s="10">
        <f t="array" ref="E3645">PERCENTILE(IF(ISERROR(D3645:D8644)=FALSE,D3645:D8644),CycleTimePercentile)</f>
        <v>0</v>
      </c>
      <c r="F3645" s="2" t="e">
        <f xml:space="preserve"> IF(Calculations!C3645 = DefectTypeString,  IFERROR(Calculations!J3645,""), NA())</f>
        <v>#N/A</v>
      </c>
      <c r="G3645" s="10">
        <f t="array" ref="G3645">PERCENTILE(IF(ISERROR(F3645:F8644)=FALSE,F3645:F8644),CycleTimePercentile)</f>
        <v>0</v>
      </c>
      <c r="H3645" s="2" t="e">
        <f ca="1" xml:space="preserve"> IF(OR(Calculations!C3645 = "",Calculations!C3645 = WorkTypeString),  Calculations!K3645, NA())</f>
        <v>#N/A</v>
      </c>
      <c r="I3645" s="2" t="e">
        <f xml:space="preserve"> IF(Calculations!C3645 = DefectTypeString,  Calculations!K3645, NA())</f>
        <v>#N/A</v>
      </c>
    </row>
    <row r="3646" spans="1:9" x14ac:dyDescent="0.25">
      <c r="A3646" s="8" t="str">
        <f>Calculations!A3646</f>
        <v/>
      </c>
      <c r="B3646" s="2" t="str">
        <f t="shared" si="61"/>
        <v/>
      </c>
      <c r="C3646" s="10" t="str">
        <f>IFERROR(Calculations!J3646,"")</f>
        <v/>
      </c>
      <c r="D3646" s="10" t="str">
        <f xml:space="preserve"> IF(OR(Calculations!C3646 = "",Calculations!C3646 = WorkTypeString),  IFERROR(Calculations!J3646,""), NA())</f>
        <v/>
      </c>
      <c r="E3646" s="10">
        <f t="array" ref="E3646">PERCENTILE(IF(ISERROR(D3646:D8645)=FALSE,D3646:D8645),CycleTimePercentile)</f>
        <v>0</v>
      </c>
      <c r="F3646" s="2" t="e">
        <f xml:space="preserve"> IF(Calculations!C3646 = DefectTypeString,  IFERROR(Calculations!J3646,""), NA())</f>
        <v>#N/A</v>
      </c>
      <c r="G3646" s="10">
        <f t="array" ref="G3646">PERCENTILE(IF(ISERROR(F3646:F8645)=FALSE,F3646:F8645),CycleTimePercentile)</f>
        <v>0</v>
      </c>
      <c r="H3646" s="2" t="e">
        <f ca="1" xml:space="preserve"> IF(OR(Calculations!C3646 = "",Calculations!C3646 = WorkTypeString),  Calculations!K3646, NA())</f>
        <v>#N/A</v>
      </c>
      <c r="I3646" s="2" t="e">
        <f xml:space="preserve"> IF(Calculations!C3646 = DefectTypeString,  Calculations!K3646, NA())</f>
        <v>#N/A</v>
      </c>
    </row>
    <row r="3647" spans="1:9" x14ac:dyDescent="0.25">
      <c r="A3647" s="8" t="str">
        <f>Calculations!A3647</f>
        <v/>
      </c>
      <c r="B3647" s="2" t="str">
        <f t="shared" si="61"/>
        <v/>
      </c>
      <c r="C3647" s="10" t="str">
        <f>IFERROR(Calculations!J3647,"")</f>
        <v/>
      </c>
      <c r="D3647" s="10" t="str">
        <f xml:space="preserve"> IF(OR(Calculations!C3647 = "",Calculations!C3647 = WorkTypeString),  IFERROR(Calculations!J3647,""), NA())</f>
        <v/>
      </c>
      <c r="E3647" s="10">
        <f t="array" ref="E3647">PERCENTILE(IF(ISERROR(D3647:D8646)=FALSE,D3647:D8646),CycleTimePercentile)</f>
        <v>0</v>
      </c>
      <c r="F3647" s="2" t="e">
        <f xml:space="preserve"> IF(Calculations!C3647 = DefectTypeString,  IFERROR(Calculations!J3647,""), NA())</f>
        <v>#N/A</v>
      </c>
      <c r="G3647" s="10">
        <f t="array" ref="G3647">PERCENTILE(IF(ISERROR(F3647:F8646)=FALSE,F3647:F8646),CycleTimePercentile)</f>
        <v>0</v>
      </c>
      <c r="H3647" s="2" t="e">
        <f ca="1" xml:space="preserve"> IF(OR(Calculations!C3647 = "",Calculations!C3647 = WorkTypeString),  Calculations!K3647, NA())</f>
        <v>#N/A</v>
      </c>
      <c r="I3647" s="2" t="e">
        <f xml:space="preserve"> IF(Calculations!C3647 = DefectTypeString,  Calculations!K3647, NA())</f>
        <v>#N/A</v>
      </c>
    </row>
    <row r="3648" spans="1:9" x14ac:dyDescent="0.25">
      <c r="A3648" s="8" t="str">
        <f>Calculations!A3648</f>
        <v/>
      </c>
      <c r="B3648" s="2" t="str">
        <f t="shared" si="61"/>
        <v/>
      </c>
      <c r="C3648" s="10" t="str">
        <f>IFERROR(Calculations!J3648,"")</f>
        <v/>
      </c>
      <c r="D3648" s="10" t="str">
        <f xml:space="preserve"> IF(OR(Calculations!C3648 = "",Calculations!C3648 = WorkTypeString),  IFERROR(Calculations!J3648,""), NA())</f>
        <v/>
      </c>
      <c r="E3648" s="10">
        <f t="array" ref="E3648">PERCENTILE(IF(ISERROR(D3648:D8647)=FALSE,D3648:D8647),CycleTimePercentile)</f>
        <v>0</v>
      </c>
      <c r="F3648" s="2" t="e">
        <f xml:space="preserve"> IF(Calculations!C3648 = DefectTypeString,  IFERROR(Calculations!J3648,""), NA())</f>
        <v>#N/A</v>
      </c>
      <c r="G3648" s="10">
        <f t="array" ref="G3648">PERCENTILE(IF(ISERROR(F3648:F8647)=FALSE,F3648:F8647),CycleTimePercentile)</f>
        <v>0</v>
      </c>
      <c r="H3648" s="2" t="e">
        <f ca="1" xml:space="preserve"> IF(OR(Calculations!C3648 = "",Calculations!C3648 = WorkTypeString),  Calculations!K3648, NA())</f>
        <v>#N/A</v>
      </c>
      <c r="I3648" s="2" t="e">
        <f xml:space="preserve"> IF(Calculations!C3648 = DefectTypeString,  Calculations!K3648, NA())</f>
        <v>#N/A</v>
      </c>
    </row>
    <row r="3649" spans="1:9" x14ac:dyDescent="0.25">
      <c r="A3649" s="8" t="str">
        <f>Calculations!A3649</f>
        <v/>
      </c>
      <c r="B3649" s="2" t="str">
        <f t="shared" si="61"/>
        <v/>
      </c>
      <c r="C3649" s="10" t="str">
        <f>IFERROR(Calculations!J3649,"")</f>
        <v/>
      </c>
      <c r="D3649" s="10" t="str">
        <f xml:space="preserve"> IF(OR(Calculations!C3649 = "",Calculations!C3649 = WorkTypeString),  IFERROR(Calculations!J3649,""), NA())</f>
        <v/>
      </c>
      <c r="E3649" s="10">
        <f t="array" ref="E3649">PERCENTILE(IF(ISERROR(D3649:D8648)=FALSE,D3649:D8648),CycleTimePercentile)</f>
        <v>0</v>
      </c>
      <c r="F3649" s="2" t="e">
        <f xml:space="preserve"> IF(Calculations!C3649 = DefectTypeString,  IFERROR(Calculations!J3649,""), NA())</f>
        <v>#N/A</v>
      </c>
      <c r="G3649" s="10">
        <f t="array" ref="G3649">PERCENTILE(IF(ISERROR(F3649:F8648)=FALSE,F3649:F8648),CycleTimePercentile)</f>
        <v>0</v>
      </c>
      <c r="H3649" s="2" t="e">
        <f ca="1" xml:space="preserve"> IF(OR(Calculations!C3649 = "",Calculations!C3649 = WorkTypeString),  Calculations!K3649, NA())</f>
        <v>#N/A</v>
      </c>
      <c r="I3649" s="2" t="e">
        <f xml:space="preserve"> IF(Calculations!C3649 = DefectTypeString,  Calculations!K3649, NA())</f>
        <v>#N/A</v>
      </c>
    </row>
    <row r="3650" spans="1:9" x14ac:dyDescent="0.25">
      <c r="A3650" s="8" t="str">
        <f>Calculations!A3650</f>
        <v/>
      </c>
      <c r="B3650" s="2" t="str">
        <f t="shared" si="61"/>
        <v/>
      </c>
      <c r="C3650" s="10" t="str">
        <f>IFERROR(Calculations!J3650,"")</f>
        <v/>
      </c>
      <c r="D3650" s="10" t="str">
        <f xml:space="preserve"> IF(OR(Calculations!C3650 = "",Calculations!C3650 = WorkTypeString),  IFERROR(Calculations!J3650,""), NA())</f>
        <v/>
      </c>
      <c r="E3650" s="10">
        <f t="array" ref="E3650">PERCENTILE(IF(ISERROR(D3650:D8649)=FALSE,D3650:D8649),CycleTimePercentile)</f>
        <v>0</v>
      </c>
      <c r="F3650" s="2" t="e">
        <f xml:space="preserve"> IF(Calculations!C3650 = DefectTypeString,  IFERROR(Calculations!J3650,""), NA())</f>
        <v>#N/A</v>
      </c>
      <c r="G3650" s="10">
        <f t="array" ref="G3650">PERCENTILE(IF(ISERROR(F3650:F8649)=FALSE,F3650:F8649),CycleTimePercentile)</f>
        <v>0</v>
      </c>
      <c r="H3650" s="2" t="e">
        <f ca="1" xml:space="preserve"> IF(OR(Calculations!C3650 = "",Calculations!C3650 = WorkTypeString),  Calculations!K3650, NA())</f>
        <v>#N/A</v>
      </c>
      <c r="I3650" s="2" t="e">
        <f xml:space="preserve"> IF(Calculations!C3650 = DefectTypeString,  Calculations!K3650, NA())</f>
        <v>#N/A</v>
      </c>
    </row>
    <row r="3651" spans="1:9" x14ac:dyDescent="0.25">
      <c r="A3651" s="8" t="str">
        <f>Calculations!A3651</f>
        <v/>
      </c>
      <c r="B3651" s="2" t="str">
        <f t="shared" ref="B3651:B3714" si="62">IF(ISNUMBER(A3651),YEAR(A3651)&amp;"-"&amp;TEXT(MONTH(A3651),"00")&amp;"-"&amp;TEXT(DAY(A3651),"00")&amp;"-"&amp;TEXT(HOUR(A3651),"00"),"")</f>
        <v/>
      </c>
      <c r="C3651" s="10" t="str">
        <f>IFERROR(Calculations!J3651,"")</f>
        <v/>
      </c>
      <c r="D3651" s="10" t="str">
        <f xml:space="preserve"> IF(OR(Calculations!C3651 = "",Calculations!C3651 = WorkTypeString),  IFERROR(Calculations!J3651,""), NA())</f>
        <v/>
      </c>
      <c r="E3651" s="10">
        <f t="array" ref="E3651">PERCENTILE(IF(ISERROR(D3651:D8650)=FALSE,D3651:D8650),CycleTimePercentile)</f>
        <v>0</v>
      </c>
      <c r="F3651" s="2" t="e">
        <f xml:space="preserve"> IF(Calculations!C3651 = DefectTypeString,  IFERROR(Calculations!J3651,""), NA())</f>
        <v>#N/A</v>
      </c>
      <c r="G3651" s="10">
        <f t="array" ref="G3651">PERCENTILE(IF(ISERROR(F3651:F8650)=FALSE,F3651:F8650),CycleTimePercentile)</f>
        <v>0</v>
      </c>
      <c r="H3651" s="2" t="e">
        <f ca="1" xml:space="preserve"> IF(OR(Calculations!C3651 = "",Calculations!C3651 = WorkTypeString),  Calculations!K3651, NA())</f>
        <v>#N/A</v>
      </c>
      <c r="I3651" s="2" t="e">
        <f xml:space="preserve"> IF(Calculations!C3651 = DefectTypeString,  Calculations!K3651, NA())</f>
        <v>#N/A</v>
      </c>
    </row>
    <row r="3652" spans="1:9" x14ac:dyDescent="0.25">
      <c r="A3652" s="8" t="str">
        <f>Calculations!A3652</f>
        <v/>
      </c>
      <c r="B3652" s="2" t="str">
        <f t="shared" si="62"/>
        <v/>
      </c>
      <c r="C3652" s="10" t="str">
        <f>IFERROR(Calculations!J3652,"")</f>
        <v/>
      </c>
      <c r="D3652" s="10" t="str">
        <f xml:space="preserve"> IF(OR(Calculations!C3652 = "",Calculations!C3652 = WorkTypeString),  IFERROR(Calculations!J3652,""), NA())</f>
        <v/>
      </c>
      <c r="E3652" s="10">
        <f t="array" ref="E3652">PERCENTILE(IF(ISERROR(D3652:D8651)=FALSE,D3652:D8651),CycleTimePercentile)</f>
        <v>0</v>
      </c>
      <c r="F3652" s="2" t="e">
        <f xml:space="preserve"> IF(Calculations!C3652 = DefectTypeString,  IFERROR(Calculations!J3652,""), NA())</f>
        <v>#N/A</v>
      </c>
      <c r="G3652" s="10">
        <f t="array" ref="G3652">PERCENTILE(IF(ISERROR(F3652:F8651)=FALSE,F3652:F8651),CycleTimePercentile)</f>
        <v>0</v>
      </c>
      <c r="H3652" s="2" t="e">
        <f ca="1" xml:space="preserve"> IF(OR(Calculations!C3652 = "",Calculations!C3652 = WorkTypeString),  Calculations!K3652, NA())</f>
        <v>#N/A</v>
      </c>
      <c r="I3652" s="2" t="e">
        <f xml:space="preserve"> IF(Calculations!C3652 = DefectTypeString,  Calculations!K3652, NA())</f>
        <v>#N/A</v>
      </c>
    </row>
    <row r="3653" spans="1:9" x14ac:dyDescent="0.25">
      <c r="A3653" s="8" t="str">
        <f>Calculations!A3653</f>
        <v/>
      </c>
      <c r="B3653" s="2" t="str">
        <f t="shared" si="62"/>
        <v/>
      </c>
      <c r="C3653" s="10" t="str">
        <f>IFERROR(Calculations!J3653,"")</f>
        <v/>
      </c>
      <c r="D3653" s="10" t="str">
        <f xml:space="preserve"> IF(OR(Calculations!C3653 = "",Calculations!C3653 = WorkTypeString),  IFERROR(Calculations!J3653,""), NA())</f>
        <v/>
      </c>
      <c r="E3653" s="10">
        <f t="array" ref="E3653">PERCENTILE(IF(ISERROR(D3653:D8652)=FALSE,D3653:D8652),CycleTimePercentile)</f>
        <v>0</v>
      </c>
      <c r="F3653" s="2" t="e">
        <f xml:space="preserve"> IF(Calculations!C3653 = DefectTypeString,  IFERROR(Calculations!J3653,""), NA())</f>
        <v>#N/A</v>
      </c>
      <c r="G3653" s="10">
        <f t="array" ref="G3653">PERCENTILE(IF(ISERROR(F3653:F8652)=FALSE,F3653:F8652),CycleTimePercentile)</f>
        <v>0</v>
      </c>
      <c r="H3653" s="2" t="e">
        <f ca="1" xml:space="preserve"> IF(OR(Calculations!C3653 = "",Calculations!C3653 = WorkTypeString),  Calculations!K3653, NA())</f>
        <v>#N/A</v>
      </c>
      <c r="I3653" s="2" t="e">
        <f xml:space="preserve"> IF(Calculations!C3653 = DefectTypeString,  Calculations!K3653, NA())</f>
        <v>#N/A</v>
      </c>
    </row>
    <row r="3654" spans="1:9" x14ac:dyDescent="0.25">
      <c r="A3654" s="8" t="str">
        <f>Calculations!A3654</f>
        <v/>
      </c>
      <c r="B3654" s="2" t="str">
        <f t="shared" si="62"/>
        <v/>
      </c>
      <c r="C3654" s="10" t="str">
        <f>IFERROR(Calculations!J3654,"")</f>
        <v/>
      </c>
      <c r="D3654" s="10" t="str">
        <f xml:space="preserve"> IF(OR(Calculations!C3654 = "",Calculations!C3654 = WorkTypeString),  IFERROR(Calculations!J3654,""), NA())</f>
        <v/>
      </c>
      <c r="E3654" s="10">
        <f t="array" ref="E3654">PERCENTILE(IF(ISERROR(D3654:D8653)=FALSE,D3654:D8653),CycleTimePercentile)</f>
        <v>0</v>
      </c>
      <c r="F3654" s="2" t="e">
        <f xml:space="preserve"> IF(Calculations!C3654 = DefectTypeString,  IFERROR(Calculations!J3654,""), NA())</f>
        <v>#N/A</v>
      </c>
      <c r="G3654" s="10">
        <f t="array" ref="G3654">PERCENTILE(IF(ISERROR(F3654:F8653)=FALSE,F3654:F8653),CycleTimePercentile)</f>
        <v>0</v>
      </c>
      <c r="H3654" s="2" t="e">
        <f ca="1" xml:space="preserve"> IF(OR(Calculations!C3654 = "",Calculations!C3654 = WorkTypeString),  Calculations!K3654, NA())</f>
        <v>#N/A</v>
      </c>
      <c r="I3654" s="2" t="e">
        <f xml:space="preserve"> IF(Calculations!C3654 = DefectTypeString,  Calculations!K3654, NA())</f>
        <v>#N/A</v>
      </c>
    </row>
    <row r="3655" spans="1:9" x14ac:dyDescent="0.25">
      <c r="A3655" s="8" t="str">
        <f>Calculations!A3655</f>
        <v/>
      </c>
      <c r="B3655" s="2" t="str">
        <f t="shared" si="62"/>
        <v/>
      </c>
      <c r="C3655" s="10" t="str">
        <f>IFERROR(Calculations!J3655,"")</f>
        <v/>
      </c>
      <c r="D3655" s="10" t="str">
        <f xml:space="preserve"> IF(OR(Calculations!C3655 = "",Calculations!C3655 = WorkTypeString),  IFERROR(Calculations!J3655,""), NA())</f>
        <v/>
      </c>
      <c r="E3655" s="10">
        <f t="array" ref="E3655">PERCENTILE(IF(ISERROR(D3655:D8654)=FALSE,D3655:D8654),CycleTimePercentile)</f>
        <v>0</v>
      </c>
      <c r="F3655" s="2" t="e">
        <f xml:space="preserve"> IF(Calculations!C3655 = DefectTypeString,  IFERROR(Calculations!J3655,""), NA())</f>
        <v>#N/A</v>
      </c>
      <c r="G3655" s="10">
        <f t="array" ref="G3655">PERCENTILE(IF(ISERROR(F3655:F8654)=FALSE,F3655:F8654),CycleTimePercentile)</f>
        <v>0</v>
      </c>
      <c r="H3655" s="2" t="e">
        <f ca="1" xml:space="preserve"> IF(OR(Calculations!C3655 = "",Calculations!C3655 = WorkTypeString),  Calculations!K3655, NA())</f>
        <v>#N/A</v>
      </c>
      <c r="I3655" s="2" t="e">
        <f xml:space="preserve"> IF(Calculations!C3655 = DefectTypeString,  Calculations!K3655, NA())</f>
        <v>#N/A</v>
      </c>
    </row>
    <row r="3656" spans="1:9" x14ac:dyDescent="0.25">
      <c r="A3656" s="8" t="str">
        <f>Calculations!A3656</f>
        <v/>
      </c>
      <c r="B3656" s="2" t="str">
        <f t="shared" si="62"/>
        <v/>
      </c>
      <c r="C3656" s="10" t="str">
        <f>IFERROR(Calculations!J3656,"")</f>
        <v/>
      </c>
      <c r="D3656" s="10" t="str">
        <f xml:space="preserve"> IF(OR(Calculations!C3656 = "",Calculations!C3656 = WorkTypeString),  IFERROR(Calculations!J3656,""), NA())</f>
        <v/>
      </c>
      <c r="E3656" s="10">
        <f t="array" ref="E3656">PERCENTILE(IF(ISERROR(D3656:D8655)=FALSE,D3656:D8655),CycleTimePercentile)</f>
        <v>0</v>
      </c>
      <c r="F3656" s="2" t="e">
        <f xml:space="preserve"> IF(Calculations!C3656 = DefectTypeString,  IFERROR(Calculations!J3656,""), NA())</f>
        <v>#N/A</v>
      </c>
      <c r="G3656" s="10">
        <f t="array" ref="G3656">PERCENTILE(IF(ISERROR(F3656:F8655)=FALSE,F3656:F8655),CycleTimePercentile)</f>
        <v>0</v>
      </c>
      <c r="H3656" s="2" t="e">
        <f ca="1" xml:space="preserve"> IF(OR(Calculations!C3656 = "",Calculations!C3656 = WorkTypeString),  Calculations!K3656, NA())</f>
        <v>#N/A</v>
      </c>
      <c r="I3656" s="2" t="e">
        <f xml:space="preserve"> IF(Calculations!C3656 = DefectTypeString,  Calculations!K3656, NA())</f>
        <v>#N/A</v>
      </c>
    </row>
    <row r="3657" spans="1:9" x14ac:dyDescent="0.25">
      <c r="A3657" s="8" t="str">
        <f>Calculations!A3657</f>
        <v/>
      </c>
      <c r="B3657" s="2" t="str">
        <f t="shared" si="62"/>
        <v/>
      </c>
      <c r="C3657" s="10" t="str">
        <f>IFERROR(Calculations!J3657,"")</f>
        <v/>
      </c>
      <c r="D3657" s="10" t="str">
        <f xml:space="preserve"> IF(OR(Calculations!C3657 = "",Calculations!C3657 = WorkTypeString),  IFERROR(Calculations!J3657,""), NA())</f>
        <v/>
      </c>
      <c r="E3657" s="10">
        <f t="array" ref="E3657">PERCENTILE(IF(ISERROR(D3657:D8656)=FALSE,D3657:D8656),CycleTimePercentile)</f>
        <v>0</v>
      </c>
      <c r="F3657" s="2" t="e">
        <f xml:space="preserve"> IF(Calculations!C3657 = DefectTypeString,  IFERROR(Calculations!J3657,""), NA())</f>
        <v>#N/A</v>
      </c>
      <c r="G3657" s="10">
        <f t="array" ref="G3657">PERCENTILE(IF(ISERROR(F3657:F8656)=FALSE,F3657:F8656),CycleTimePercentile)</f>
        <v>0</v>
      </c>
      <c r="H3657" s="2" t="e">
        <f ca="1" xml:space="preserve"> IF(OR(Calculations!C3657 = "",Calculations!C3657 = WorkTypeString),  Calculations!K3657, NA())</f>
        <v>#N/A</v>
      </c>
      <c r="I3657" s="2" t="e">
        <f xml:space="preserve"> IF(Calculations!C3657 = DefectTypeString,  Calculations!K3657, NA())</f>
        <v>#N/A</v>
      </c>
    </row>
    <row r="3658" spans="1:9" x14ac:dyDescent="0.25">
      <c r="A3658" s="8" t="str">
        <f>Calculations!A3658</f>
        <v/>
      </c>
      <c r="B3658" s="2" t="str">
        <f t="shared" si="62"/>
        <v/>
      </c>
      <c r="C3658" s="10" t="str">
        <f>IFERROR(Calculations!J3658,"")</f>
        <v/>
      </c>
      <c r="D3658" s="10" t="str">
        <f xml:space="preserve"> IF(OR(Calculations!C3658 = "",Calculations!C3658 = WorkTypeString),  IFERROR(Calculations!J3658,""), NA())</f>
        <v/>
      </c>
      <c r="E3658" s="10">
        <f t="array" ref="E3658">PERCENTILE(IF(ISERROR(D3658:D8657)=FALSE,D3658:D8657),CycleTimePercentile)</f>
        <v>0</v>
      </c>
      <c r="F3658" s="2" t="e">
        <f xml:space="preserve"> IF(Calculations!C3658 = DefectTypeString,  IFERROR(Calculations!J3658,""), NA())</f>
        <v>#N/A</v>
      </c>
      <c r="G3658" s="10">
        <f t="array" ref="G3658">PERCENTILE(IF(ISERROR(F3658:F8657)=FALSE,F3658:F8657),CycleTimePercentile)</f>
        <v>0</v>
      </c>
      <c r="H3658" s="2" t="e">
        <f ca="1" xml:space="preserve"> IF(OR(Calculations!C3658 = "",Calculations!C3658 = WorkTypeString),  Calculations!K3658, NA())</f>
        <v>#N/A</v>
      </c>
      <c r="I3658" s="2" t="e">
        <f xml:space="preserve"> IF(Calculations!C3658 = DefectTypeString,  Calculations!K3658, NA())</f>
        <v>#N/A</v>
      </c>
    </row>
    <row r="3659" spans="1:9" x14ac:dyDescent="0.25">
      <c r="A3659" s="8" t="str">
        <f>Calculations!A3659</f>
        <v/>
      </c>
      <c r="B3659" s="2" t="str">
        <f t="shared" si="62"/>
        <v/>
      </c>
      <c r="C3659" s="10" t="str">
        <f>IFERROR(Calculations!J3659,"")</f>
        <v/>
      </c>
      <c r="D3659" s="10" t="str">
        <f xml:space="preserve"> IF(OR(Calculations!C3659 = "",Calculations!C3659 = WorkTypeString),  IFERROR(Calculations!J3659,""), NA())</f>
        <v/>
      </c>
      <c r="E3659" s="10">
        <f t="array" ref="E3659">PERCENTILE(IF(ISERROR(D3659:D8658)=FALSE,D3659:D8658),CycleTimePercentile)</f>
        <v>0</v>
      </c>
      <c r="F3659" s="2" t="e">
        <f xml:space="preserve"> IF(Calculations!C3659 = DefectTypeString,  IFERROR(Calculations!J3659,""), NA())</f>
        <v>#N/A</v>
      </c>
      <c r="G3659" s="10">
        <f t="array" ref="G3659">PERCENTILE(IF(ISERROR(F3659:F8658)=FALSE,F3659:F8658),CycleTimePercentile)</f>
        <v>0</v>
      </c>
      <c r="H3659" s="2" t="e">
        <f ca="1" xml:space="preserve"> IF(OR(Calculations!C3659 = "",Calculations!C3659 = WorkTypeString),  Calculations!K3659, NA())</f>
        <v>#N/A</v>
      </c>
      <c r="I3659" s="2" t="e">
        <f xml:space="preserve"> IF(Calculations!C3659 = DefectTypeString,  Calculations!K3659, NA())</f>
        <v>#N/A</v>
      </c>
    </row>
    <row r="3660" spans="1:9" x14ac:dyDescent="0.25">
      <c r="A3660" s="8" t="str">
        <f>Calculations!A3660</f>
        <v/>
      </c>
      <c r="B3660" s="2" t="str">
        <f t="shared" si="62"/>
        <v/>
      </c>
      <c r="C3660" s="10" t="str">
        <f>IFERROR(Calculations!J3660,"")</f>
        <v/>
      </c>
      <c r="D3660" s="10" t="str">
        <f xml:space="preserve"> IF(OR(Calculations!C3660 = "",Calculations!C3660 = WorkTypeString),  IFERROR(Calculations!J3660,""), NA())</f>
        <v/>
      </c>
      <c r="E3660" s="10">
        <f t="array" ref="E3660">PERCENTILE(IF(ISERROR(D3660:D8659)=FALSE,D3660:D8659),CycleTimePercentile)</f>
        <v>0</v>
      </c>
      <c r="F3660" s="2" t="e">
        <f xml:space="preserve"> IF(Calculations!C3660 = DefectTypeString,  IFERROR(Calculations!J3660,""), NA())</f>
        <v>#N/A</v>
      </c>
      <c r="G3660" s="10">
        <f t="array" ref="G3660">PERCENTILE(IF(ISERROR(F3660:F8659)=FALSE,F3660:F8659),CycleTimePercentile)</f>
        <v>0</v>
      </c>
      <c r="H3660" s="2" t="e">
        <f ca="1" xml:space="preserve"> IF(OR(Calculations!C3660 = "",Calculations!C3660 = WorkTypeString),  Calculations!K3660, NA())</f>
        <v>#N/A</v>
      </c>
      <c r="I3660" s="2" t="e">
        <f xml:space="preserve"> IF(Calculations!C3660 = DefectTypeString,  Calculations!K3660, NA())</f>
        <v>#N/A</v>
      </c>
    </row>
    <row r="3661" spans="1:9" x14ac:dyDescent="0.25">
      <c r="A3661" s="8" t="str">
        <f>Calculations!A3661</f>
        <v/>
      </c>
      <c r="B3661" s="2" t="str">
        <f t="shared" si="62"/>
        <v/>
      </c>
      <c r="C3661" s="10" t="str">
        <f>IFERROR(Calculations!J3661,"")</f>
        <v/>
      </c>
      <c r="D3661" s="10" t="str">
        <f xml:space="preserve"> IF(OR(Calculations!C3661 = "",Calculations!C3661 = WorkTypeString),  IFERROR(Calculations!J3661,""), NA())</f>
        <v/>
      </c>
      <c r="E3661" s="10">
        <f t="array" ref="E3661">PERCENTILE(IF(ISERROR(D3661:D8660)=FALSE,D3661:D8660),CycleTimePercentile)</f>
        <v>0</v>
      </c>
      <c r="F3661" s="2" t="e">
        <f xml:space="preserve"> IF(Calculations!C3661 = DefectTypeString,  IFERROR(Calculations!J3661,""), NA())</f>
        <v>#N/A</v>
      </c>
      <c r="G3661" s="10">
        <f t="array" ref="G3661">PERCENTILE(IF(ISERROR(F3661:F8660)=FALSE,F3661:F8660),CycleTimePercentile)</f>
        <v>0</v>
      </c>
      <c r="H3661" s="2" t="e">
        <f ca="1" xml:space="preserve"> IF(OR(Calculations!C3661 = "",Calculations!C3661 = WorkTypeString),  Calculations!K3661, NA())</f>
        <v>#N/A</v>
      </c>
      <c r="I3661" s="2" t="e">
        <f xml:space="preserve"> IF(Calculations!C3661 = DefectTypeString,  Calculations!K3661, NA())</f>
        <v>#N/A</v>
      </c>
    </row>
    <row r="3662" spans="1:9" x14ac:dyDescent="0.25">
      <c r="A3662" s="8" t="str">
        <f>Calculations!A3662</f>
        <v/>
      </c>
      <c r="B3662" s="2" t="str">
        <f t="shared" si="62"/>
        <v/>
      </c>
      <c r="C3662" s="10" t="str">
        <f>IFERROR(Calculations!J3662,"")</f>
        <v/>
      </c>
      <c r="D3662" s="10" t="str">
        <f xml:space="preserve"> IF(OR(Calculations!C3662 = "",Calculations!C3662 = WorkTypeString),  IFERROR(Calculations!J3662,""), NA())</f>
        <v/>
      </c>
      <c r="E3662" s="10">
        <f t="array" ref="E3662">PERCENTILE(IF(ISERROR(D3662:D8661)=FALSE,D3662:D8661),CycleTimePercentile)</f>
        <v>0</v>
      </c>
      <c r="F3662" s="2" t="e">
        <f xml:space="preserve"> IF(Calculations!C3662 = DefectTypeString,  IFERROR(Calculations!J3662,""), NA())</f>
        <v>#N/A</v>
      </c>
      <c r="G3662" s="10">
        <f t="array" ref="G3662">PERCENTILE(IF(ISERROR(F3662:F8661)=FALSE,F3662:F8661),CycleTimePercentile)</f>
        <v>0</v>
      </c>
      <c r="H3662" s="2" t="e">
        <f ca="1" xml:space="preserve"> IF(OR(Calculations!C3662 = "",Calculations!C3662 = WorkTypeString),  Calculations!K3662, NA())</f>
        <v>#N/A</v>
      </c>
      <c r="I3662" s="2" t="e">
        <f xml:space="preserve"> IF(Calculations!C3662 = DefectTypeString,  Calculations!K3662, NA())</f>
        <v>#N/A</v>
      </c>
    </row>
    <row r="3663" spans="1:9" x14ac:dyDescent="0.25">
      <c r="A3663" s="8" t="str">
        <f>Calculations!A3663</f>
        <v/>
      </c>
      <c r="B3663" s="2" t="str">
        <f t="shared" si="62"/>
        <v/>
      </c>
      <c r="C3663" s="10" t="str">
        <f>IFERROR(Calculations!J3663,"")</f>
        <v/>
      </c>
      <c r="D3663" s="10" t="str">
        <f xml:space="preserve"> IF(OR(Calculations!C3663 = "",Calculations!C3663 = WorkTypeString),  IFERROR(Calculations!J3663,""), NA())</f>
        <v/>
      </c>
      <c r="E3663" s="10">
        <f t="array" ref="E3663">PERCENTILE(IF(ISERROR(D3663:D8662)=FALSE,D3663:D8662),CycleTimePercentile)</f>
        <v>0</v>
      </c>
      <c r="F3663" s="2" t="e">
        <f xml:space="preserve"> IF(Calculations!C3663 = DefectTypeString,  IFERROR(Calculations!J3663,""), NA())</f>
        <v>#N/A</v>
      </c>
      <c r="G3663" s="10">
        <f t="array" ref="G3663">PERCENTILE(IF(ISERROR(F3663:F8662)=FALSE,F3663:F8662),CycleTimePercentile)</f>
        <v>0</v>
      </c>
      <c r="H3663" s="2" t="e">
        <f ca="1" xml:space="preserve"> IF(OR(Calculations!C3663 = "",Calculations!C3663 = WorkTypeString),  Calculations!K3663, NA())</f>
        <v>#N/A</v>
      </c>
      <c r="I3663" s="2" t="e">
        <f xml:space="preserve"> IF(Calculations!C3663 = DefectTypeString,  Calculations!K3663, NA())</f>
        <v>#N/A</v>
      </c>
    </row>
    <row r="3664" spans="1:9" x14ac:dyDescent="0.25">
      <c r="A3664" s="8" t="str">
        <f>Calculations!A3664</f>
        <v/>
      </c>
      <c r="B3664" s="2" t="str">
        <f t="shared" si="62"/>
        <v/>
      </c>
      <c r="C3664" s="10" t="str">
        <f>IFERROR(Calculations!J3664,"")</f>
        <v/>
      </c>
      <c r="D3664" s="10" t="str">
        <f xml:space="preserve"> IF(OR(Calculations!C3664 = "",Calculations!C3664 = WorkTypeString),  IFERROR(Calculations!J3664,""), NA())</f>
        <v/>
      </c>
      <c r="E3664" s="10">
        <f t="array" ref="E3664">PERCENTILE(IF(ISERROR(D3664:D8663)=FALSE,D3664:D8663),CycleTimePercentile)</f>
        <v>0</v>
      </c>
      <c r="F3664" s="2" t="e">
        <f xml:space="preserve"> IF(Calculations!C3664 = DefectTypeString,  IFERROR(Calculations!J3664,""), NA())</f>
        <v>#N/A</v>
      </c>
      <c r="G3664" s="10">
        <f t="array" ref="G3664">PERCENTILE(IF(ISERROR(F3664:F8663)=FALSE,F3664:F8663),CycleTimePercentile)</f>
        <v>0</v>
      </c>
      <c r="H3664" s="2" t="e">
        <f ca="1" xml:space="preserve"> IF(OR(Calculations!C3664 = "",Calculations!C3664 = WorkTypeString),  Calculations!K3664, NA())</f>
        <v>#N/A</v>
      </c>
      <c r="I3664" s="2" t="e">
        <f xml:space="preserve"> IF(Calculations!C3664 = DefectTypeString,  Calculations!K3664, NA())</f>
        <v>#N/A</v>
      </c>
    </row>
    <row r="3665" spans="1:9" x14ac:dyDescent="0.25">
      <c r="A3665" s="8" t="str">
        <f>Calculations!A3665</f>
        <v/>
      </c>
      <c r="B3665" s="2" t="str">
        <f t="shared" si="62"/>
        <v/>
      </c>
      <c r="C3665" s="10" t="str">
        <f>IFERROR(Calculations!J3665,"")</f>
        <v/>
      </c>
      <c r="D3665" s="10" t="str">
        <f xml:space="preserve"> IF(OR(Calculations!C3665 = "",Calculations!C3665 = WorkTypeString),  IFERROR(Calculations!J3665,""), NA())</f>
        <v/>
      </c>
      <c r="E3665" s="10">
        <f t="array" ref="E3665">PERCENTILE(IF(ISERROR(D3665:D8664)=FALSE,D3665:D8664),CycleTimePercentile)</f>
        <v>0</v>
      </c>
      <c r="F3665" s="2" t="e">
        <f xml:space="preserve"> IF(Calculations!C3665 = DefectTypeString,  IFERROR(Calculations!J3665,""), NA())</f>
        <v>#N/A</v>
      </c>
      <c r="G3665" s="10">
        <f t="array" ref="G3665">PERCENTILE(IF(ISERROR(F3665:F8664)=FALSE,F3665:F8664),CycleTimePercentile)</f>
        <v>0</v>
      </c>
      <c r="H3665" s="2" t="e">
        <f ca="1" xml:space="preserve"> IF(OR(Calculations!C3665 = "",Calculations!C3665 = WorkTypeString),  Calculations!K3665, NA())</f>
        <v>#N/A</v>
      </c>
      <c r="I3665" s="2" t="e">
        <f xml:space="preserve"> IF(Calculations!C3665 = DefectTypeString,  Calculations!K3665, NA())</f>
        <v>#N/A</v>
      </c>
    </row>
    <row r="3666" spans="1:9" x14ac:dyDescent="0.25">
      <c r="A3666" s="8" t="str">
        <f>Calculations!A3666</f>
        <v/>
      </c>
      <c r="B3666" s="2" t="str">
        <f t="shared" si="62"/>
        <v/>
      </c>
      <c r="C3666" s="10" t="str">
        <f>IFERROR(Calculations!J3666,"")</f>
        <v/>
      </c>
      <c r="D3666" s="10" t="str">
        <f xml:space="preserve"> IF(OR(Calculations!C3666 = "",Calculations!C3666 = WorkTypeString),  IFERROR(Calculations!J3666,""), NA())</f>
        <v/>
      </c>
      <c r="E3666" s="10">
        <f t="array" ref="E3666">PERCENTILE(IF(ISERROR(D3666:D8665)=FALSE,D3666:D8665),CycleTimePercentile)</f>
        <v>0</v>
      </c>
      <c r="F3666" s="2" t="e">
        <f xml:space="preserve"> IF(Calculations!C3666 = DefectTypeString,  IFERROR(Calculations!J3666,""), NA())</f>
        <v>#N/A</v>
      </c>
      <c r="G3666" s="10">
        <f t="array" ref="G3666">PERCENTILE(IF(ISERROR(F3666:F8665)=FALSE,F3666:F8665),CycleTimePercentile)</f>
        <v>0</v>
      </c>
      <c r="H3666" s="2" t="e">
        <f ca="1" xml:space="preserve"> IF(OR(Calculations!C3666 = "",Calculations!C3666 = WorkTypeString),  Calculations!K3666, NA())</f>
        <v>#N/A</v>
      </c>
      <c r="I3666" s="2" t="e">
        <f xml:space="preserve"> IF(Calculations!C3666 = DefectTypeString,  Calculations!K3666, NA())</f>
        <v>#N/A</v>
      </c>
    </row>
    <row r="3667" spans="1:9" x14ac:dyDescent="0.25">
      <c r="A3667" s="8" t="str">
        <f>Calculations!A3667</f>
        <v/>
      </c>
      <c r="B3667" s="2" t="str">
        <f t="shared" si="62"/>
        <v/>
      </c>
      <c r="C3667" s="10" t="str">
        <f>IFERROR(Calculations!J3667,"")</f>
        <v/>
      </c>
      <c r="D3667" s="10" t="str">
        <f xml:space="preserve"> IF(OR(Calculations!C3667 = "",Calculations!C3667 = WorkTypeString),  IFERROR(Calculations!J3667,""), NA())</f>
        <v/>
      </c>
      <c r="E3667" s="10">
        <f t="array" ref="E3667">PERCENTILE(IF(ISERROR(D3667:D8666)=FALSE,D3667:D8666),CycleTimePercentile)</f>
        <v>0</v>
      </c>
      <c r="F3667" s="2" t="e">
        <f xml:space="preserve"> IF(Calculations!C3667 = DefectTypeString,  IFERROR(Calculations!J3667,""), NA())</f>
        <v>#N/A</v>
      </c>
      <c r="G3667" s="10">
        <f t="array" ref="G3667">PERCENTILE(IF(ISERROR(F3667:F8666)=FALSE,F3667:F8666),CycleTimePercentile)</f>
        <v>0</v>
      </c>
      <c r="H3667" s="2" t="e">
        <f ca="1" xml:space="preserve"> IF(OR(Calculations!C3667 = "",Calculations!C3667 = WorkTypeString),  Calculations!K3667, NA())</f>
        <v>#N/A</v>
      </c>
      <c r="I3667" s="2" t="e">
        <f xml:space="preserve"> IF(Calculations!C3667 = DefectTypeString,  Calculations!K3667, NA())</f>
        <v>#N/A</v>
      </c>
    </row>
    <row r="3668" spans="1:9" x14ac:dyDescent="0.25">
      <c r="A3668" s="8" t="str">
        <f>Calculations!A3668</f>
        <v/>
      </c>
      <c r="B3668" s="2" t="str">
        <f t="shared" si="62"/>
        <v/>
      </c>
      <c r="C3668" s="10" t="str">
        <f>IFERROR(Calculations!J3668,"")</f>
        <v/>
      </c>
      <c r="D3668" s="10" t="str">
        <f xml:space="preserve"> IF(OR(Calculations!C3668 = "",Calculations!C3668 = WorkTypeString),  IFERROR(Calculations!J3668,""), NA())</f>
        <v/>
      </c>
      <c r="E3668" s="10">
        <f t="array" ref="E3668">PERCENTILE(IF(ISERROR(D3668:D8667)=FALSE,D3668:D8667),CycleTimePercentile)</f>
        <v>0</v>
      </c>
      <c r="F3668" s="2" t="e">
        <f xml:space="preserve"> IF(Calculations!C3668 = DefectTypeString,  IFERROR(Calculations!J3668,""), NA())</f>
        <v>#N/A</v>
      </c>
      <c r="G3668" s="10">
        <f t="array" ref="G3668">PERCENTILE(IF(ISERROR(F3668:F8667)=FALSE,F3668:F8667),CycleTimePercentile)</f>
        <v>0</v>
      </c>
      <c r="H3668" s="2" t="e">
        <f ca="1" xml:space="preserve"> IF(OR(Calculations!C3668 = "",Calculations!C3668 = WorkTypeString),  Calculations!K3668, NA())</f>
        <v>#N/A</v>
      </c>
      <c r="I3668" s="2" t="e">
        <f xml:space="preserve"> IF(Calculations!C3668 = DefectTypeString,  Calculations!K3668, NA())</f>
        <v>#N/A</v>
      </c>
    </row>
    <row r="3669" spans="1:9" x14ac:dyDescent="0.25">
      <c r="A3669" s="8" t="str">
        <f>Calculations!A3669</f>
        <v/>
      </c>
      <c r="B3669" s="2" t="str">
        <f t="shared" si="62"/>
        <v/>
      </c>
      <c r="C3669" s="10" t="str">
        <f>IFERROR(Calculations!J3669,"")</f>
        <v/>
      </c>
      <c r="D3669" s="10" t="str">
        <f xml:space="preserve"> IF(OR(Calculations!C3669 = "",Calculations!C3669 = WorkTypeString),  IFERROR(Calculations!J3669,""), NA())</f>
        <v/>
      </c>
      <c r="E3669" s="10">
        <f t="array" ref="E3669">PERCENTILE(IF(ISERROR(D3669:D8668)=FALSE,D3669:D8668),CycleTimePercentile)</f>
        <v>0</v>
      </c>
      <c r="F3669" s="2" t="e">
        <f xml:space="preserve"> IF(Calculations!C3669 = DefectTypeString,  IFERROR(Calculations!J3669,""), NA())</f>
        <v>#N/A</v>
      </c>
      <c r="G3669" s="10">
        <f t="array" ref="G3669">PERCENTILE(IF(ISERROR(F3669:F8668)=FALSE,F3669:F8668),CycleTimePercentile)</f>
        <v>0</v>
      </c>
      <c r="H3669" s="2" t="e">
        <f ca="1" xml:space="preserve"> IF(OR(Calculations!C3669 = "",Calculations!C3669 = WorkTypeString),  Calculations!K3669, NA())</f>
        <v>#N/A</v>
      </c>
      <c r="I3669" s="2" t="e">
        <f xml:space="preserve"> IF(Calculations!C3669 = DefectTypeString,  Calculations!K3669, NA())</f>
        <v>#N/A</v>
      </c>
    </row>
    <row r="3670" spans="1:9" x14ac:dyDescent="0.25">
      <c r="A3670" s="8" t="str">
        <f>Calculations!A3670</f>
        <v/>
      </c>
      <c r="B3670" s="2" t="str">
        <f t="shared" si="62"/>
        <v/>
      </c>
      <c r="C3670" s="10" t="str">
        <f>IFERROR(Calculations!J3670,"")</f>
        <v/>
      </c>
      <c r="D3670" s="10" t="str">
        <f xml:space="preserve"> IF(OR(Calculations!C3670 = "",Calculations!C3670 = WorkTypeString),  IFERROR(Calculations!J3670,""), NA())</f>
        <v/>
      </c>
      <c r="E3670" s="10">
        <f t="array" ref="E3670">PERCENTILE(IF(ISERROR(D3670:D8669)=FALSE,D3670:D8669),CycleTimePercentile)</f>
        <v>0</v>
      </c>
      <c r="F3670" s="2" t="e">
        <f xml:space="preserve"> IF(Calculations!C3670 = DefectTypeString,  IFERROR(Calculations!J3670,""), NA())</f>
        <v>#N/A</v>
      </c>
      <c r="G3670" s="10">
        <f t="array" ref="G3670">PERCENTILE(IF(ISERROR(F3670:F8669)=FALSE,F3670:F8669),CycleTimePercentile)</f>
        <v>0</v>
      </c>
      <c r="H3670" s="2" t="e">
        <f ca="1" xml:space="preserve"> IF(OR(Calculations!C3670 = "",Calculations!C3670 = WorkTypeString),  Calculations!K3670, NA())</f>
        <v>#N/A</v>
      </c>
      <c r="I3670" s="2" t="e">
        <f xml:space="preserve"> IF(Calculations!C3670 = DefectTypeString,  Calculations!K3670, NA())</f>
        <v>#N/A</v>
      </c>
    </row>
    <row r="3671" spans="1:9" x14ac:dyDescent="0.25">
      <c r="A3671" s="8" t="str">
        <f>Calculations!A3671</f>
        <v/>
      </c>
      <c r="B3671" s="2" t="str">
        <f t="shared" si="62"/>
        <v/>
      </c>
      <c r="C3671" s="10" t="str">
        <f>IFERROR(Calculations!J3671,"")</f>
        <v/>
      </c>
      <c r="D3671" s="10" t="str">
        <f xml:space="preserve"> IF(OR(Calculations!C3671 = "",Calculations!C3671 = WorkTypeString),  IFERROR(Calculations!J3671,""), NA())</f>
        <v/>
      </c>
      <c r="E3671" s="10">
        <f t="array" ref="E3671">PERCENTILE(IF(ISERROR(D3671:D8670)=FALSE,D3671:D8670),CycleTimePercentile)</f>
        <v>0</v>
      </c>
      <c r="F3671" s="2" t="e">
        <f xml:space="preserve"> IF(Calculations!C3671 = DefectTypeString,  IFERROR(Calculations!J3671,""), NA())</f>
        <v>#N/A</v>
      </c>
      <c r="G3671" s="10">
        <f t="array" ref="G3671">PERCENTILE(IF(ISERROR(F3671:F8670)=FALSE,F3671:F8670),CycleTimePercentile)</f>
        <v>0</v>
      </c>
      <c r="H3671" s="2" t="e">
        <f ca="1" xml:space="preserve"> IF(OR(Calculations!C3671 = "",Calculations!C3671 = WorkTypeString),  Calculations!K3671, NA())</f>
        <v>#N/A</v>
      </c>
      <c r="I3671" s="2" t="e">
        <f xml:space="preserve"> IF(Calculations!C3671 = DefectTypeString,  Calculations!K3671, NA())</f>
        <v>#N/A</v>
      </c>
    </row>
    <row r="3672" spans="1:9" x14ac:dyDescent="0.25">
      <c r="A3672" s="8" t="str">
        <f>Calculations!A3672</f>
        <v/>
      </c>
      <c r="B3672" s="2" t="str">
        <f t="shared" si="62"/>
        <v/>
      </c>
      <c r="C3672" s="10" t="str">
        <f>IFERROR(Calculations!J3672,"")</f>
        <v/>
      </c>
      <c r="D3672" s="10" t="str">
        <f xml:space="preserve"> IF(OR(Calculations!C3672 = "",Calculations!C3672 = WorkTypeString),  IFERROR(Calculations!J3672,""), NA())</f>
        <v/>
      </c>
      <c r="E3672" s="10">
        <f t="array" ref="E3672">PERCENTILE(IF(ISERROR(D3672:D8671)=FALSE,D3672:D8671),CycleTimePercentile)</f>
        <v>0</v>
      </c>
      <c r="F3672" s="2" t="e">
        <f xml:space="preserve"> IF(Calculations!C3672 = DefectTypeString,  IFERROR(Calculations!J3672,""), NA())</f>
        <v>#N/A</v>
      </c>
      <c r="G3672" s="10">
        <f t="array" ref="G3672">PERCENTILE(IF(ISERROR(F3672:F8671)=FALSE,F3672:F8671),CycleTimePercentile)</f>
        <v>0</v>
      </c>
      <c r="H3672" s="2" t="e">
        <f ca="1" xml:space="preserve"> IF(OR(Calculations!C3672 = "",Calculations!C3672 = WorkTypeString),  Calculations!K3672, NA())</f>
        <v>#N/A</v>
      </c>
      <c r="I3672" s="2" t="e">
        <f xml:space="preserve"> IF(Calculations!C3672 = DefectTypeString,  Calculations!K3672, NA())</f>
        <v>#N/A</v>
      </c>
    </row>
    <row r="3673" spans="1:9" x14ac:dyDescent="0.25">
      <c r="A3673" s="8" t="str">
        <f>Calculations!A3673</f>
        <v/>
      </c>
      <c r="B3673" s="2" t="str">
        <f t="shared" si="62"/>
        <v/>
      </c>
      <c r="C3673" s="10" t="str">
        <f>IFERROR(Calculations!J3673,"")</f>
        <v/>
      </c>
      <c r="D3673" s="10" t="str">
        <f xml:space="preserve"> IF(OR(Calculations!C3673 = "",Calculations!C3673 = WorkTypeString),  IFERROR(Calculations!J3673,""), NA())</f>
        <v/>
      </c>
      <c r="E3673" s="10">
        <f t="array" ref="E3673">PERCENTILE(IF(ISERROR(D3673:D8672)=FALSE,D3673:D8672),CycleTimePercentile)</f>
        <v>0</v>
      </c>
      <c r="F3673" s="2" t="e">
        <f xml:space="preserve"> IF(Calculations!C3673 = DefectTypeString,  IFERROR(Calculations!J3673,""), NA())</f>
        <v>#N/A</v>
      </c>
      <c r="G3673" s="10">
        <f t="array" ref="G3673">PERCENTILE(IF(ISERROR(F3673:F8672)=FALSE,F3673:F8672),CycleTimePercentile)</f>
        <v>0</v>
      </c>
      <c r="H3673" s="2" t="e">
        <f ca="1" xml:space="preserve"> IF(OR(Calculations!C3673 = "",Calculations!C3673 = WorkTypeString),  Calculations!K3673, NA())</f>
        <v>#N/A</v>
      </c>
      <c r="I3673" s="2" t="e">
        <f xml:space="preserve"> IF(Calculations!C3673 = DefectTypeString,  Calculations!K3673, NA())</f>
        <v>#N/A</v>
      </c>
    </row>
    <row r="3674" spans="1:9" x14ac:dyDescent="0.25">
      <c r="A3674" s="8" t="str">
        <f>Calculations!A3674</f>
        <v/>
      </c>
      <c r="B3674" s="2" t="str">
        <f t="shared" si="62"/>
        <v/>
      </c>
      <c r="C3674" s="10" t="str">
        <f>IFERROR(Calculations!J3674,"")</f>
        <v/>
      </c>
      <c r="D3674" s="10" t="str">
        <f xml:space="preserve"> IF(OR(Calculations!C3674 = "",Calculations!C3674 = WorkTypeString),  IFERROR(Calculations!J3674,""), NA())</f>
        <v/>
      </c>
      <c r="E3674" s="10">
        <f t="array" ref="E3674">PERCENTILE(IF(ISERROR(D3674:D8673)=FALSE,D3674:D8673),CycleTimePercentile)</f>
        <v>0</v>
      </c>
      <c r="F3674" s="2" t="e">
        <f xml:space="preserve"> IF(Calculations!C3674 = DefectTypeString,  IFERROR(Calculations!J3674,""), NA())</f>
        <v>#N/A</v>
      </c>
      <c r="G3674" s="10">
        <f t="array" ref="G3674">PERCENTILE(IF(ISERROR(F3674:F8673)=FALSE,F3674:F8673),CycleTimePercentile)</f>
        <v>0</v>
      </c>
      <c r="H3674" s="2" t="e">
        <f ca="1" xml:space="preserve"> IF(OR(Calculations!C3674 = "",Calculations!C3674 = WorkTypeString),  Calculations!K3674, NA())</f>
        <v>#N/A</v>
      </c>
      <c r="I3674" s="2" t="e">
        <f xml:space="preserve"> IF(Calculations!C3674 = DefectTypeString,  Calculations!K3674, NA())</f>
        <v>#N/A</v>
      </c>
    </row>
    <row r="3675" spans="1:9" x14ac:dyDescent="0.25">
      <c r="A3675" s="8" t="str">
        <f>Calculations!A3675</f>
        <v/>
      </c>
      <c r="B3675" s="2" t="str">
        <f t="shared" si="62"/>
        <v/>
      </c>
      <c r="C3675" s="10" t="str">
        <f>IFERROR(Calculations!J3675,"")</f>
        <v/>
      </c>
      <c r="D3675" s="10" t="str">
        <f xml:space="preserve"> IF(OR(Calculations!C3675 = "",Calculations!C3675 = WorkTypeString),  IFERROR(Calculations!J3675,""), NA())</f>
        <v/>
      </c>
      <c r="E3675" s="10">
        <f t="array" ref="E3675">PERCENTILE(IF(ISERROR(D3675:D8674)=FALSE,D3675:D8674),CycleTimePercentile)</f>
        <v>0</v>
      </c>
      <c r="F3675" s="2" t="e">
        <f xml:space="preserve"> IF(Calculations!C3675 = DefectTypeString,  IFERROR(Calculations!J3675,""), NA())</f>
        <v>#N/A</v>
      </c>
      <c r="G3675" s="10">
        <f t="array" ref="G3675">PERCENTILE(IF(ISERROR(F3675:F8674)=FALSE,F3675:F8674),CycleTimePercentile)</f>
        <v>0</v>
      </c>
      <c r="H3675" s="2" t="e">
        <f ca="1" xml:space="preserve"> IF(OR(Calculations!C3675 = "",Calculations!C3675 = WorkTypeString),  Calculations!K3675, NA())</f>
        <v>#N/A</v>
      </c>
      <c r="I3675" s="2" t="e">
        <f xml:space="preserve"> IF(Calculations!C3675 = DefectTypeString,  Calculations!K3675, NA())</f>
        <v>#N/A</v>
      </c>
    </row>
    <row r="3676" spans="1:9" x14ac:dyDescent="0.25">
      <c r="A3676" s="8" t="str">
        <f>Calculations!A3676</f>
        <v/>
      </c>
      <c r="B3676" s="2" t="str">
        <f t="shared" si="62"/>
        <v/>
      </c>
      <c r="C3676" s="10" t="str">
        <f>IFERROR(Calculations!J3676,"")</f>
        <v/>
      </c>
      <c r="D3676" s="10" t="str">
        <f xml:space="preserve"> IF(OR(Calculations!C3676 = "",Calculations!C3676 = WorkTypeString),  IFERROR(Calculations!J3676,""), NA())</f>
        <v/>
      </c>
      <c r="E3676" s="10">
        <f t="array" ref="E3676">PERCENTILE(IF(ISERROR(D3676:D8675)=FALSE,D3676:D8675),CycleTimePercentile)</f>
        <v>0</v>
      </c>
      <c r="F3676" s="2" t="e">
        <f xml:space="preserve"> IF(Calculations!C3676 = DefectTypeString,  IFERROR(Calculations!J3676,""), NA())</f>
        <v>#N/A</v>
      </c>
      <c r="G3676" s="10">
        <f t="array" ref="G3676">PERCENTILE(IF(ISERROR(F3676:F8675)=FALSE,F3676:F8675),CycleTimePercentile)</f>
        <v>0</v>
      </c>
      <c r="H3676" s="2" t="e">
        <f ca="1" xml:space="preserve"> IF(OR(Calculations!C3676 = "",Calculations!C3676 = WorkTypeString),  Calculations!K3676, NA())</f>
        <v>#N/A</v>
      </c>
      <c r="I3676" s="2" t="e">
        <f xml:space="preserve"> IF(Calculations!C3676 = DefectTypeString,  Calculations!K3676, NA())</f>
        <v>#N/A</v>
      </c>
    </row>
    <row r="3677" spans="1:9" x14ac:dyDescent="0.25">
      <c r="A3677" s="8" t="str">
        <f>Calculations!A3677</f>
        <v/>
      </c>
      <c r="B3677" s="2" t="str">
        <f t="shared" si="62"/>
        <v/>
      </c>
      <c r="C3677" s="10" t="str">
        <f>IFERROR(Calculations!J3677,"")</f>
        <v/>
      </c>
      <c r="D3677" s="10" t="str">
        <f xml:space="preserve"> IF(OR(Calculations!C3677 = "",Calculations!C3677 = WorkTypeString),  IFERROR(Calculations!J3677,""), NA())</f>
        <v/>
      </c>
      <c r="E3677" s="10">
        <f t="array" ref="E3677">PERCENTILE(IF(ISERROR(D3677:D8676)=FALSE,D3677:D8676),CycleTimePercentile)</f>
        <v>0</v>
      </c>
      <c r="F3677" s="2" t="e">
        <f xml:space="preserve"> IF(Calculations!C3677 = DefectTypeString,  IFERROR(Calculations!J3677,""), NA())</f>
        <v>#N/A</v>
      </c>
      <c r="G3677" s="10">
        <f t="array" ref="G3677">PERCENTILE(IF(ISERROR(F3677:F8676)=FALSE,F3677:F8676),CycleTimePercentile)</f>
        <v>0</v>
      </c>
      <c r="H3677" s="2" t="e">
        <f ca="1" xml:space="preserve"> IF(OR(Calculations!C3677 = "",Calculations!C3677 = WorkTypeString),  Calculations!K3677, NA())</f>
        <v>#N/A</v>
      </c>
      <c r="I3677" s="2" t="e">
        <f xml:space="preserve"> IF(Calculations!C3677 = DefectTypeString,  Calculations!K3677, NA())</f>
        <v>#N/A</v>
      </c>
    </row>
    <row r="3678" spans="1:9" x14ac:dyDescent="0.25">
      <c r="A3678" s="8" t="str">
        <f>Calculations!A3678</f>
        <v/>
      </c>
      <c r="B3678" s="2" t="str">
        <f t="shared" si="62"/>
        <v/>
      </c>
      <c r="C3678" s="10" t="str">
        <f>IFERROR(Calculations!J3678,"")</f>
        <v/>
      </c>
      <c r="D3678" s="10" t="str">
        <f xml:space="preserve"> IF(OR(Calculations!C3678 = "",Calculations!C3678 = WorkTypeString),  IFERROR(Calculations!J3678,""), NA())</f>
        <v/>
      </c>
      <c r="E3678" s="10">
        <f t="array" ref="E3678">PERCENTILE(IF(ISERROR(D3678:D8677)=FALSE,D3678:D8677),CycleTimePercentile)</f>
        <v>0</v>
      </c>
      <c r="F3678" s="2" t="e">
        <f xml:space="preserve"> IF(Calculations!C3678 = DefectTypeString,  IFERROR(Calculations!J3678,""), NA())</f>
        <v>#N/A</v>
      </c>
      <c r="G3678" s="10">
        <f t="array" ref="G3678">PERCENTILE(IF(ISERROR(F3678:F8677)=FALSE,F3678:F8677),CycleTimePercentile)</f>
        <v>0</v>
      </c>
      <c r="H3678" s="2" t="e">
        <f ca="1" xml:space="preserve"> IF(OR(Calculations!C3678 = "",Calculations!C3678 = WorkTypeString),  Calculations!K3678, NA())</f>
        <v>#N/A</v>
      </c>
      <c r="I3678" s="2" t="e">
        <f xml:space="preserve"> IF(Calculations!C3678 = DefectTypeString,  Calculations!K3678, NA())</f>
        <v>#N/A</v>
      </c>
    </row>
    <row r="3679" spans="1:9" x14ac:dyDescent="0.25">
      <c r="A3679" s="8" t="str">
        <f>Calculations!A3679</f>
        <v/>
      </c>
      <c r="B3679" s="2" t="str">
        <f t="shared" si="62"/>
        <v/>
      </c>
      <c r="C3679" s="10" t="str">
        <f>IFERROR(Calculations!J3679,"")</f>
        <v/>
      </c>
      <c r="D3679" s="10" t="str">
        <f xml:space="preserve"> IF(OR(Calculations!C3679 = "",Calculations!C3679 = WorkTypeString),  IFERROR(Calculations!J3679,""), NA())</f>
        <v/>
      </c>
      <c r="E3679" s="10">
        <f t="array" ref="E3679">PERCENTILE(IF(ISERROR(D3679:D8678)=FALSE,D3679:D8678),CycleTimePercentile)</f>
        <v>0</v>
      </c>
      <c r="F3679" s="2" t="e">
        <f xml:space="preserve"> IF(Calculations!C3679 = DefectTypeString,  IFERROR(Calculations!J3679,""), NA())</f>
        <v>#N/A</v>
      </c>
      <c r="G3679" s="10">
        <f t="array" ref="G3679">PERCENTILE(IF(ISERROR(F3679:F8678)=FALSE,F3679:F8678),CycleTimePercentile)</f>
        <v>0</v>
      </c>
      <c r="H3679" s="2" t="e">
        <f ca="1" xml:space="preserve"> IF(OR(Calculations!C3679 = "",Calculations!C3679 = WorkTypeString),  Calculations!K3679, NA())</f>
        <v>#N/A</v>
      </c>
      <c r="I3679" s="2" t="e">
        <f xml:space="preserve"> IF(Calculations!C3679 = DefectTypeString,  Calculations!K3679, NA())</f>
        <v>#N/A</v>
      </c>
    </row>
    <row r="3680" spans="1:9" x14ac:dyDescent="0.25">
      <c r="A3680" s="8" t="str">
        <f>Calculations!A3680</f>
        <v/>
      </c>
      <c r="B3680" s="2" t="str">
        <f t="shared" si="62"/>
        <v/>
      </c>
      <c r="C3680" s="10" t="str">
        <f>IFERROR(Calculations!J3680,"")</f>
        <v/>
      </c>
      <c r="D3680" s="10" t="str">
        <f xml:space="preserve"> IF(OR(Calculations!C3680 = "",Calculations!C3680 = WorkTypeString),  IFERROR(Calculations!J3680,""), NA())</f>
        <v/>
      </c>
      <c r="E3680" s="10">
        <f t="array" ref="E3680">PERCENTILE(IF(ISERROR(D3680:D8679)=FALSE,D3680:D8679),CycleTimePercentile)</f>
        <v>0</v>
      </c>
      <c r="F3680" s="2" t="e">
        <f xml:space="preserve"> IF(Calculations!C3680 = DefectTypeString,  IFERROR(Calculations!J3680,""), NA())</f>
        <v>#N/A</v>
      </c>
      <c r="G3680" s="10">
        <f t="array" ref="G3680">PERCENTILE(IF(ISERROR(F3680:F8679)=FALSE,F3680:F8679),CycleTimePercentile)</f>
        <v>0</v>
      </c>
      <c r="H3680" s="2" t="e">
        <f ca="1" xml:space="preserve"> IF(OR(Calculations!C3680 = "",Calculations!C3680 = WorkTypeString),  Calculations!K3680, NA())</f>
        <v>#N/A</v>
      </c>
      <c r="I3680" s="2" t="e">
        <f xml:space="preserve"> IF(Calculations!C3680 = DefectTypeString,  Calculations!K3680, NA())</f>
        <v>#N/A</v>
      </c>
    </row>
    <row r="3681" spans="1:9" x14ac:dyDescent="0.25">
      <c r="A3681" s="8" t="str">
        <f>Calculations!A3681</f>
        <v/>
      </c>
      <c r="B3681" s="2" t="str">
        <f t="shared" si="62"/>
        <v/>
      </c>
      <c r="C3681" s="10" t="str">
        <f>IFERROR(Calculations!J3681,"")</f>
        <v/>
      </c>
      <c r="D3681" s="10" t="str">
        <f xml:space="preserve"> IF(OR(Calculations!C3681 = "",Calculations!C3681 = WorkTypeString),  IFERROR(Calculations!J3681,""), NA())</f>
        <v/>
      </c>
      <c r="E3681" s="10">
        <f t="array" ref="E3681">PERCENTILE(IF(ISERROR(D3681:D8680)=FALSE,D3681:D8680),CycleTimePercentile)</f>
        <v>0</v>
      </c>
      <c r="F3681" s="2" t="e">
        <f xml:space="preserve"> IF(Calculations!C3681 = DefectTypeString,  IFERROR(Calculations!J3681,""), NA())</f>
        <v>#N/A</v>
      </c>
      <c r="G3681" s="10">
        <f t="array" ref="G3681">PERCENTILE(IF(ISERROR(F3681:F8680)=FALSE,F3681:F8680),CycleTimePercentile)</f>
        <v>0</v>
      </c>
      <c r="H3681" s="2" t="e">
        <f ca="1" xml:space="preserve"> IF(OR(Calculations!C3681 = "",Calculations!C3681 = WorkTypeString),  Calculations!K3681, NA())</f>
        <v>#N/A</v>
      </c>
      <c r="I3681" s="2" t="e">
        <f xml:space="preserve"> IF(Calculations!C3681 = DefectTypeString,  Calculations!K3681, NA())</f>
        <v>#N/A</v>
      </c>
    </row>
    <row r="3682" spans="1:9" x14ac:dyDescent="0.25">
      <c r="A3682" s="8" t="str">
        <f>Calculations!A3682</f>
        <v/>
      </c>
      <c r="B3682" s="2" t="str">
        <f t="shared" si="62"/>
        <v/>
      </c>
      <c r="C3682" s="10" t="str">
        <f>IFERROR(Calculations!J3682,"")</f>
        <v/>
      </c>
      <c r="D3682" s="10" t="str">
        <f xml:space="preserve"> IF(OR(Calculations!C3682 = "",Calculations!C3682 = WorkTypeString),  IFERROR(Calculations!J3682,""), NA())</f>
        <v/>
      </c>
      <c r="E3682" s="10">
        <f t="array" ref="E3682">PERCENTILE(IF(ISERROR(D3682:D8681)=FALSE,D3682:D8681),CycleTimePercentile)</f>
        <v>0</v>
      </c>
      <c r="F3682" s="2" t="e">
        <f xml:space="preserve"> IF(Calculations!C3682 = DefectTypeString,  IFERROR(Calculations!J3682,""), NA())</f>
        <v>#N/A</v>
      </c>
      <c r="G3682" s="10">
        <f t="array" ref="G3682">PERCENTILE(IF(ISERROR(F3682:F8681)=FALSE,F3682:F8681),CycleTimePercentile)</f>
        <v>0</v>
      </c>
      <c r="H3682" s="2" t="e">
        <f ca="1" xml:space="preserve"> IF(OR(Calculations!C3682 = "",Calculations!C3682 = WorkTypeString),  Calculations!K3682, NA())</f>
        <v>#N/A</v>
      </c>
      <c r="I3682" s="2" t="e">
        <f xml:space="preserve"> IF(Calculations!C3682 = DefectTypeString,  Calculations!K3682, NA())</f>
        <v>#N/A</v>
      </c>
    </row>
    <row r="3683" spans="1:9" x14ac:dyDescent="0.25">
      <c r="A3683" s="8" t="str">
        <f>Calculations!A3683</f>
        <v/>
      </c>
      <c r="B3683" s="2" t="str">
        <f t="shared" si="62"/>
        <v/>
      </c>
      <c r="C3683" s="10" t="str">
        <f>IFERROR(Calculations!J3683,"")</f>
        <v/>
      </c>
      <c r="D3683" s="10" t="str">
        <f xml:space="preserve"> IF(OR(Calculations!C3683 = "",Calculations!C3683 = WorkTypeString),  IFERROR(Calculations!J3683,""), NA())</f>
        <v/>
      </c>
      <c r="E3683" s="10">
        <f t="array" ref="E3683">PERCENTILE(IF(ISERROR(D3683:D8682)=FALSE,D3683:D8682),CycleTimePercentile)</f>
        <v>0</v>
      </c>
      <c r="F3683" s="2" t="e">
        <f xml:space="preserve"> IF(Calculations!C3683 = DefectTypeString,  IFERROR(Calculations!J3683,""), NA())</f>
        <v>#N/A</v>
      </c>
      <c r="G3683" s="10">
        <f t="array" ref="G3683">PERCENTILE(IF(ISERROR(F3683:F8682)=FALSE,F3683:F8682),CycleTimePercentile)</f>
        <v>0</v>
      </c>
      <c r="H3683" s="2" t="e">
        <f ca="1" xml:space="preserve"> IF(OR(Calculations!C3683 = "",Calculations!C3683 = WorkTypeString),  Calculations!K3683, NA())</f>
        <v>#N/A</v>
      </c>
      <c r="I3683" s="2" t="e">
        <f xml:space="preserve"> IF(Calculations!C3683 = DefectTypeString,  Calculations!K3683, NA())</f>
        <v>#N/A</v>
      </c>
    </row>
    <row r="3684" spans="1:9" x14ac:dyDescent="0.25">
      <c r="A3684" s="8" t="str">
        <f>Calculations!A3684</f>
        <v/>
      </c>
      <c r="B3684" s="2" t="str">
        <f t="shared" si="62"/>
        <v/>
      </c>
      <c r="C3684" s="10" t="str">
        <f>IFERROR(Calculations!J3684,"")</f>
        <v/>
      </c>
      <c r="D3684" s="10" t="str">
        <f xml:space="preserve"> IF(OR(Calculations!C3684 = "",Calculations!C3684 = WorkTypeString),  IFERROR(Calculations!J3684,""), NA())</f>
        <v/>
      </c>
      <c r="E3684" s="10">
        <f t="array" ref="E3684">PERCENTILE(IF(ISERROR(D3684:D8683)=FALSE,D3684:D8683),CycleTimePercentile)</f>
        <v>0</v>
      </c>
      <c r="F3684" s="2" t="e">
        <f xml:space="preserve"> IF(Calculations!C3684 = DefectTypeString,  IFERROR(Calculations!J3684,""), NA())</f>
        <v>#N/A</v>
      </c>
      <c r="G3684" s="10">
        <f t="array" ref="G3684">PERCENTILE(IF(ISERROR(F3684:F8683)=FALSE,F3684:F8683),CycleTimePercentile)</f>
        <v>0</v>
      </c>
      <c r="H3684" s="2" t="e">
        <f ca="1" xml:space="preserve"> IF(OR(Calculations!C3684 = "",Calculations!C3684 = WorkTypeString),  Calculations!K3684, NA())</f>
        <v>#N/A</v>
      </c>
      <c r="I3684" s="2" t="e">
        <f xml:space="preserve"> IF(Calculations!C3684 = DefectTypeString,  Calculations!K3684, NA())</f>
        <v>#N/A</v>
      </c>
    </row>
    <row r="3685" spans="1:9" x14ac:dyDescent="0.25">
      <c r="A3685" s="8" t="str">
        <f>Calculations!A3685</f>
        <v/>
      </c>
      <c r="B3685" s="2" t="str">
        <f t="shared" si="62"/>
        <v/>
      </c>
      <c r="C3685" s="10" t="str">
        <f>IFERROR(Calculations!J3685,"")</f>
        <v/>
      </c>
      <c r="D3685" s="10" t="str">
        <f xml:space="preserve"> IF(OR(Calculations!C3685 = "",Calculations!C3685 = WorkTypeString),  IFERROR(Calculations!J3685,""), NA())</f>
        <v/>
      </c>
      <c r="E3685" s="10">
        <f t="array" ref="E3685">PERCENTILE(IF(ISERROR(D3685:D8684)=FALSE,D3685:D8684),CycleTimePercentile)</f>
        <v>0</v>
      </c>
      <c r="F3685" s="2" t="e">
        <f xml:space="preserve"> IF(Calculations!C3685 = DefectTypeString,  IFERROR(Calculations!J3685,""), NA())</f>
        <v>#N/A</v>
      </c>
      <c r="G3685" s="10">
        <f t="array" ref="G3685">PERCENTILE(IF(ISERROR(F3685:F8684)=FALSE,F3685:F8684),CycleTimePercentile)</f>
        <v>0</v>
      </c>
      <c r="H3685" s="2" t="e">
        <f ca="1" xml:space="preserve"> IF(OR(Calculations!C3685 = "",Calculations!C3685 = WorkTypeString),  Calculations!K3685, NA())</f>
        <v>#N/A</v>
      </c>
      <c r="I3685" s="2" t="e">
        <f xml:space="preserve"> IF(Calculations!C3685 = DefectTypeString,  Calculations!K3685, NA())</f>
        <v>#N/A</v>
      </c>
    </row>
    <row r="3686" spans="1:9" x14ac:dyDescent="0.25">
      <c r="A3686" s="8" t="str">
        <f>Calculations!A3686</f>
        <v/>
      </c>
      <c r="B3686" s="2" t="str">
        <f t="shared" si="62"/>
        <v/>
      </c>
      <c r="C3686" s="10" t="str">
        <f>IFERROR(Calculations!J3686,"")</f>
        <v/>
      </c>
      <c r="D3686" s="10" t="str">
        <f xml:space="preserve"> IF(OR(Calculations!C3686 = "",Calculations!C3686 = WorkTypeString),  IFERROR(Calculations!J3686,""), NA())</f>
        <v/>
      </c>
      <c r="E3686" s="10">
        <f t="array" ref="E3686">PERCENTILE(IF(ISERROR(D3686:D8685)=FALSE,D3686:D8685),CycleTimePercentile)</f>
        <v>0</v>
      </c>
      <c r="F3686" s="2" t="e">
        <f xml:space="preserve"> IF(Calculations!C3686 = DefectTypeString,  IFERROR(Calculations!J3686,""), NA())</f>
        <v>#N/A</v>
      </c>
      <c r="G3686" s="10">
        <f t="array" ref="G3686">PERCENTILE(IF(ISERROR(F3686:F8685)=FALSE,F3686:F8685),CycleTimePercentile)</f>
        <v>0</v>
      </c>
      <c r="H3686" s="2" t="e">
        <f ca="1" xml:space="preserve"> IF(OR(Calculations!C3686 = "",Calculations!C3686 = WorkTypeString),  Calculations!K3686, NA())</f>
        <v>#N/A</v>
      </c>
      <c r="I3686" s="2" t="e">
        <f xml:space="preserve"> IF(Calculations!C3686 = DefectTypeString,  Calculations!K3686, NA())</f>
        <v>#N/A</v>
      </c>
    </row>
    <row r="3687" spans="1:9" x14ac:dyDescent="0.25">
      <c r="A3687" s="8" t="str">
        <f>Calculations!A3687</f>
        <v/>
      </c>
      <c r="B3687" s="2" t="str">
        <f t="shared" si="62"/>
        <v/>
      </c>
      <c r="C3687" s="10" t="str">
        <f>IFERROR(Calculations!J3687,"")</f>
        <v/>
      </c>
      <c r="D3687" s="10" t="str">
        <f xml:space="preserve"> IF(OR(Calculations!C3687 = "",Calculations!C3687 = WorkTypeString),  IFERROR(Calculations!J3687,""), NA())</f>
        <v/>
      </c>
      <c r="E3687" s="10">
        <f t="array" ref="E3687">PERCENTILE(IF(ISERROR(D3687:D8686)=FALSE,D3687:D8686),CycleTimePercentile)</f>
        <v>0</v>
      </c>
      <c r="F3687" s="2" t="e">
        <f xml:space="preserve"> IF(Calculations!C3687 = DefectTypeString,  IFERROR(Calculations!J3687,""), NA())</f>
        <v>#N/A</v>
      </c>
      <c r="G3687" s="10">
        <f t="array" ref="G3687">PERCENTILE(IF(ISERROR(F3687:F8686)=FALSE,F3687:F8686),CycleTimePercentile)</f>
        <v>0</v>
      </c>
      <c r="H3687" s="2" t="e">
        <f ca="1" xml:space="preserve"> IF(OR(Calculations!C3687 = "",Calculations!C3687 = WorkTypeString),  Calculations!K3687, NA())</f>
        <v>#N/A</v>
      </c>
      <c r="I3687" s="2" t="e">
        <f xml:space="preserve"> IF(Calculations!C3687 = DefectTypeString,  Calculations!K3687, NA())</f>
        <v>#N/A</v>
      </c>
    </row>
    <row r="3688" spans="1:9" x14ac:dyDescent="0.25">
      <c r="A3688" s="8" t="str">
        <f>Calculations!A3688</f>
        <v/>
      </c>
      <c r="B3688" s="2" t="str">
        <f t="shared" si="62"/>
        <v/>
      </c>
      <c r="C3688" s="10" t="str">
        <f>IFERROR(Calculations!J3688,"")</f>
        <v/>
      </c>
      <c r="D3688" s="10" t="str">
        <f xml:space="preserve"> IF(OR(Calculations!C3688 = "",Calculations!C3688 = WorkTypeString),  IFERROR(Calculations!J3688,""), NA())</f>
        <v/>
      </c>
      <c r="E3688" s="10">
        <f t="array" ref="E3688">PERCENTILE(IF(ISERROR(D3688:D8687)=FALSE,D3688:D8687),CycleTimePercentile)</f>
        <v>0</v>
      </c>
      <c r="F3688" s="2" t="e">
        <f xml:space="preserve"> IF(Calculations!C3688 = DefectTypeString,  IFERROR(Calculations!J3688,""), NA())</f>
        <v>#N/A</v>
      </c>
      <c r="G3688" s="10">
        <f t="array" ref="G3688">PERCENTILE(IF(ISERROR(F3688:F8687)=FALSE,F3688:F8687),CycleTimePercentile)</f>
        <v>0</v>
      </c>
      <c r="H3688" s="2" t="e">
        <f ca="1" xml:space="preserve"> IF(OR(Calculations!C3688 = "",Calculations!C3688 = WorkTypeString),  Calculations!K3688, NA())</f>
        <v>#N/A</v>
      </c>
      <c r="I3688" s="2" t="e">
        <f xml:space="preserve"> IF(Calculations!C3688 = DefectTypeString,  Calculations!K3688, NA())</f>
        <v>#N/A</v>
      </c>
    </row>
    <row r="3689" spans="1:9" x14ac:dyDescent="0.25">
      <c r="A3689" s="8" t="str">
        <f>Calculations!A3689</f>
        <v/>
      </c>
      <c r="B3689" s="2" t="str">
        <f t="shared" si="62"/>
        <v/>
      </c>
      <c r="C3689" s="10" t="str">
        <f>IFERROR(Calculations!J3689,"")</f>
        <v/>
      </c>
      <c r="D3689" s="10" t="str">
        <f xml:space="preserve"> IF(OR(Calculations!C3689 = "",Calculations!C3689 = WorkTypeString),  IFERROR(Calculations!J3689,""), NA())</f>
        <v/>
      </c>
      <c r="E3689" s="10">
        <f t="array" ref="E3689">PERCENTILE(IF(ISERROR(D3689:D8688)=FALSE,D3689:D8688),CycleTimePercentile)</f>
        <v>0</v>
      </c>
      <c r="F3689" s="2" t="e">
        <f xml:space="preserve"> IF(Calculations!C3689 = DefectTypeString,  IFERROR(Calculations!J3689,""), NA())</f>
        <v>#N/A</v>
      </c>
      <c r="G3689" s="10">
        <f t="array" ref="G3689">PERCENTILE(IF(ISERROR(F3689:F8688)=FALSE,F3689:F8688),CycleTimePercentile)</f>
        <v>0</v>
      </c>
      <c r="H3689" s="2" t="e">
        <f ca="1" xml:space="preserve"> IF(OR(Calculations!C3689 = "",Calculations!C3689 = WorkTypeString),  Calculations!K3689, NA())</f>
        <v>#N/A</v>
      </c>
      <c r="I3689" s="2" t="e">
        <f xml:space="preserve"> IF(Calculations!C3689 = DefectTypeString,  Calculations!K3689, NA())</f>
        <v>#N/A</v>
      </c>
    </row>
    <row r="3690" spans="1:9" x14ac:dyDescent="0.25">
      <c r="A3690" s="8" t="str">
        <f>Calculations!A3690</f>
        <v/>
      </c>
      <c r="B3690" s="2" t="str">
        <f t="shared" si="62"/>
        <v/>
      </c>
      <c r="C3690" s="10" t="str">
        <f>IFERROR(Calculations!J3690,"")</f>
        <v/>
      </c>
      <c r="D3690" s="10" t="str">
        <f xml:space="preserve"> IF(OR(Calculations!C3690 = "",Calculations!C3690 = WorkTypeString),  IFERROR(Calculations!J3690,""), NA())</f>
        <v/>
      </c>
      <c r="E3690" s="10">
        <f t="array" ref="E3690">PERCENTILE(IF(ISERROR(D3690:D8689)=FALSE,D3690:D8689),CycleTimePercentile)</f>
        <v>0</v>
      </c>
      <c r="F3690" s="2" t="e">
        <f xml:space="preserve"> IF(Calculations!C3690 = DefectTypeString,  IFERROR(Calculations!J3690,""), NA())</f>
        <v>#N/A</v>
      </c>
      <c r="G3690" s="10">
        <f t="array" ref="G3690">PERCENTILE(IF(ISERROR(F3690:F8689)=FALSE,F3690:F8689),CycleTimePercentile)</f>
        <v>0</v>
      </c>
      <c r="H3690" s="2" t="e">
        <f ca="1" xml:space="preserve"> IF(OR(Calculations!C3690 = "",Calculations!C3690 = WorkTypeString),  Calculations!K3690, NA())</f>
        <v>#N/A</v>
      </c>
      <c r="I3690" s="2" t="e">
        <f xml:space="preserve"> IF(Calculations!C3690 = DefectTypeString,  Calculations!K3690, NA())</f>
        <v>#N/A</v>
      </c>
    </row>
    <row r="3691" spans="1:9" x14ac:dyDescent="0.25">
      <c r="A3691" s="8" t="str">
        <f>Calculations!A3691</f>
        <v/>
      </c>
      <c r="B3691" s="2" t="str">
        <f t="shared" si="62"/>
        <v/>
      </c>
      <c r="C3691" s="10" t="str">
        <f>IFERROR(Calculations!J3691,"")</f>
        <v/>
      </c>
      <c r="D3691" s="10" t="str">
        <f xml:space="preserve"> IF(OR(Calculations!C3691 = "",Calculations!C3691 = WorkTypeString),  IFERROR(Calculations!J3691,""), NA())</f>
        <v/>
      </c>
      <c r="E3691" s="10">
        <f t="array" ref="E3691">PERCENTILE(IF(ISERROR(D3691:D8690)=FALSE,D3691:D8690),CycleTimePercentile)</f>
        <v>0</v>
      </c>
      <c r="F3691" s="2" t="e">
        <f xml:space="preserve"> IF(Calculations!C3691 = DefectTypeString,  IFERROR(Calculations!J3691,""), NA())</f>
        <v>#N/A</v>
      </c>
      <c r="G3691" s="10">
        <f t="array" ref="G3691">PERCENTILE(IF(ISERROR(F3691:F8690)=FALSE,F3691:F8690),CycleTimePercentile)</f>
        <v>0</v>
      </c>
      <c r="H3691" s="2" t="e">
        <f ca="1" xml:space="preserve"> IF(OR(Calculations!C3691 = "",Calculations!C3691 = WorkTypeString),  Calculations!K3691, NA())</f>
        <v>#N/A</v>
      </c>
      <c r="I3691" s="2" t="e">
        <f xml:space="preserve"> IF(Calculations!C3691 = DefectTypeString,  Calculations!K3691, NA())</f>
        <v>#N/A</v>
      </c>
    </row>
    <row r="3692" spans="1:9" x14ac:dyDescent="0.25">
      <c r="A3692" s="8" t="str">
        <f>Calculations!A3692</f>
        <v/>
      </c>
      <c r="B3692" s="2" t="str">
        <f t="shared" si="62"/>
        <v/>
      </c>
      <c r="C3692" s="10" t="str">
        <f>IFERROR(Calculations!J3692,"")</f>
        <v/>
      </c>
      <c r="D3692" s="10" t="str">
        <f xml:space="preserve"> IF(OR(Calculations!C3692 = "",Calculations!C3692 = WorkTypeString),  IFERROR(Calculations!J3692,""), NA())</f>
        <v/>
      </c>
      <c r="E3692" s="10">
        <f t="array" ref="E3692">PERCENTILE(IF(ISERROR(D3692:D8691)=FALSE,D3692:D8691),CycleTimePercentile)</f>
        <v>0</v>
      </c>
      <c r="F3692" s="2" t="e">
        <f xml:space="preserve"> IF(Calculations!C3692 = DefectTypeString,  IFERROR(Calculations!J3692,""), NA())</f>
        <v>#N/A</v>
      </c>
      <c r="G3692" s="10">
        <f t="array" ref="G3692">PERCENTILE(IF(ISERROR(F3692:F8691)=FALSE,F3692:F8691),CycleTimePercentile)</f>
        <v>0</v>
      </c>
      <c r="H3692" s="2" t="e">
        <f ca="1" xml:space="preserve"> IF(OR(Calculations!C3692 = "",Calculations!C3692 = WorkTypeString),  Calculations!K3692, NA())</f>
        <v>#N/A</v>
      </c>
      <c r="I3692" s="2" t="e">
        <f xml:space="preserve"> IF(Calculations!C3692 = DefectTypeString,  Calculations!K3692, NA())</f>
        <v>#N/A</v>
      </c>
    </row>
    <row r="3693" spans="1:9" x14ac:dyDescent="0.25">
      <c r="A3693" s="8" t="str">
        <f>Calculations!A3693</f>
        <v/>
      </c>
      <c r="B3693" s="2" t="str">
        <f t="shared" si="62"/>
        <v/>
      </c>
      <c r="C3693" s="10" t="str">
        <f>IFERROR(Calculations!J3693,"")</f>
        <v/>
      </c>
      <c r="D3693" s="10" t="str">
        <f xml:space="preserve"> IF(OR(Calculations!C3693 = "",Calculations!C3693 = WorkTypeString),  IFERROR(Calculations!J3693,""), NA())</f>
        <v/>
      </c>
      <c r="E3693" s="10">
        <f t="array" ref="E3693">PERCENTILE(IF(ISERROR(D3693:D8692)=FALSE,D3693:D8692),CycleTimePercentile)</f>
        <v>0</v>
      </c>
      <c r="F3693" s="2" t="e">
        <f xml:space="preserve"> IF(Calculations!C3693 = DefectTypeString,  IFERROR(Calculations!J3693,""), NA())</f>
        <v>#N/A</v>
      </c>
      <c r="G3693" s="10">
        <f t="array" ref="G3693">PERCENTILE(IF(ISERROR(F3693:F8692)=FALSE,F3693:F8692),CycleTimePercentile)</f>
        <v>0</v>
      </c>
      <c r="H3693" s="2" t="e">
        <f ca="1" xml:space="preserve"> IF(OR(Calculations!C3693 = "",Calculations!C3693 = WorkTypeString),  Calculations!K3693, NA())</f>
        <v>#N/A</v>
      </c>
      <c r="I3693" s="2" t="e">
        <f xml:space="preserve"> IF(Calculations!C3693 = DefectTypeString,  Calculations!K3693, NA())</f>
        <v>#N/A</v>
      </c>
    </row>
    <row r="3694" spans="1:9" x14ac:dyDescent="0.25">
      <c r="A3694" s="8" t="str">
        <f>Calculations!A3694</f>
        <v/>
      </c>
      <c r="B3694" s="2" t="str">
        <f t="shared" si="62"/>
        <v/>
      </c>
      <c r="C3694" s="10" t="str">
        <f>IFERROR(Calculations!J3694,"")</f>
        <v/>
      </c>
      <c r="D3694" s="10" t="str">
        <f xml:space="preserve"> IF(OR(Calculations!C3694 = "",Calculations!C3694 = WorkTypeString),  IFERROR(Calculations!J3694,""), NA())</f>
        <v/>
      </c>
      <c r="E3694" s="10">
        <f t="array" ref="E3694">PERCENTILE(IF(ISERROR(D3694:D8693)=FALSE,D3694:D8693),CycleTimePercentile)</f>
        <v>0</v>
      </c>
      <c r="F3694" s="2" t="e">
        <f xml:space="preserve"> IF(Calculations!C3694 = DefectTypeString,  IFERROR(Calculations!J3694,""), NA())</f>
        <v>#N/A</v>
      </c>
      <c r="G3694" s="10">
        <f t="array" ref="G3694">PERCENTILE(IF(ISERROR(F3694:F8693)=FALSE,F3694:F8693),CycleTimePercentile)</f>
        <v>0</v>
      </c>
      <c r="H3694" s="2" t="e">
        <f ca="1" xml:space="preserve"> IF(OR(Calculations!C3694 = "",Calculations!C3694 = WorkTypeString),  Calculations!K3694, NA())</f>
        <v>#N/A</v>
      </c>
      <c r="I3694" s="2" t="e">
        <f xml:space="preserve"> IF(Calculations!C3694 = DefectTypeString,  Calculations!K3694, NA())</f>
        <v>#N/A</v>
      </c>
    </row>
    <row r="3695" spans="1:9" x14ac:dyDescent="0.25">
      <c r="A3695" s="8" t="str">
        <f>Calculations!A3695</f>
        <v/>
      </c>
      <c r="B3695" s="2" t="str">
        <f t="shared" si="62"/>
        <v/>
      </c>
      <c r="C3695" s="10" t="str">
        <f>IFERROR(Calculations!J3695,"")</f>
        <v/>
      </c>
      <c r="D3695" s="10" t="str">
        <f xml:space="preserve"> IF(OR(Calculations!C3695 = "",Calculations!C3695 = WorkTypeString),  IFERROR(Calculations!J3695,""), NA())</f>
        <v/>
      </c>
      <c r="E3695" s="10">
        <f t="array" ref="E3695">PERCENTILE(IF(ISERROR(D3695:D8694)=FALSE,D3695:D8694),CycleTimePercentile)</f>
        <v>0</v>
      </c>
      <c r="F3695" s="2" t="e">
        <f xml:space="preserve"> IF(Calculations!C3695 = DefectTypeString,  IFERROR(Calculations!J3695,""), NA())</f>
        <v>#N/A</v>
      </c>
      <c r="G3695" s="10">
        <f t="array" ref="G3695">PERCENTILE(IF(ISERROR(F3695:F8694)=FALSE,F3695:F8694),CycleTimePercentile)</f>
        <v>0</v>
      </c>
      <c r="H3695" s="2" t="e">
        <f ca="1" xml:space="preserve"> IF(OR(Calculations!C3695 = "",Calculations!C3695 = WorkTypeString),  Calculations!K3695, NA())</f>
        <v>#N/A</v>
      </c>
      <c r="I3695" s="2" t="e">
        <f xml:space="preserve"> IF(Calculations!C3695 = DefectTypeString,  Calculations!K3695, NA())</f>
        <v>#N/A</v>
      </c>
    </row>
    <row r="3696" spans="1:9" x14ac:dyDescent="0.25">
      <c r="A3696" s="8" t="str">
        <f>Calculations!A3696</f>
        <v/>
      </c>
      <c r="B3696" s="2" t="str">
        <f t="shared" si="62"/>
        <v/>
      </c>
      <c r="C3696" s="10" t="str">
        <f>IFERROR(Calculations!J3696,"")</f>
        <v/>
      </c>
      <c r="D3696" s="10" t="str">
        <f xml:space="preserve"> IF(OR(Calculations!C3696 = "",Calculations!C3696 = WorkTypeString),  IFERROR(Calculations!J3696,""), NA())</f>
        <v/>
      </c>
      <c r="E3696" s="10">
        <f t="array" ref="E3696">PERCENTILE(IF(ISERROR(D3696:D8695)=FALSE,D3696:D8695),CycleTimePercentile)</f>
        <v>0</v>
      </c>
      <c r="F3696" s="2" t="e">
        <f xml:space="preserve"> IF(Calculations!C3696 = DefectTypeString,  IFERROR(Calculations!J3696,""), NA())</f>
        <v>#N/A</v>
      </c>
      <c r="G3696" s="10">
        <f t="array" ref="G3696">PERCENTILE(IF(ISERROR(F3696:F8695)=FALSE,F3696:F8695),CycleTimePercentile)</f>
        <v>0</v>
      </c>
      <c r="H3696" s="2" t="e">
        <f ca="1" xml:space="preserve"> IF(OR(Calculations!C3696 = "",Calculations!C3696 = WorkTypeString),  Calculations!K3696, NA())</f>
        <v>#N/A</v>
      </c>
      <c r="I3696" s="2" t="e">
        <f xml:space="preserve"> IF(Calculations!C3696 = DefectTypeString,  Calculations!K3696, NA())</f>
        <v>#N/A</v>
      </c>
    </row>
    <row r="3697" spans="1:9" x14ac:dyDescent="0.25">
      <c r="A3697" s="8" t="str">
        <f>Calculations!A3697</f>
        <v/>
      </c>
      <c r="B3697" s="2" t="str">
        <f t="shared" si="62"/>
        <v/>
      </c>
      <c r="C3697" s="10" t="str">
        <f>IFERROR(Calculations!J3697,"")</f>
        <v/>
      </c>
      <c r="D3697" s="10" t="str">
        <f xml:space="preserve"> IF(OR(Calculations!C3697 = "",Calculations!C3697 = WorkTypeString),  IFERROR(Calculations!J3697,""), NA())</f>
        <v/>
      </c>
      <c r="E3697" s="10">
        <f t="array" ref="E3697">PERCENTILE(IF(ISERROR(D3697:D8696)=FALSE,D3697:D8696),CycleTimePercentile)</f>
        <v>0</v>
      </c>
      <c r="F3697" s="2" t="e">
        <f xml:space="preserve"> IF(Calculations!C3697 = DefectTypeString,  IFERROR(Calculations!J3697,""), NA())</f>
        <v>#N/A</v>
      </c>
      <c r="G3697" s="10">
        <f t="array" ref="G3697">PERCENTILE(IF(ISERROR(F3697:F8696)=FALSE,F3697:F8696),CycleTimePercentile)</f>
        <v>0</v>
      </c>
      <c r="H3697" s="2" t="e">
        <f ca="1" xml:space="preserve"> IF(OR(Calculations!C3697 = "",Calculations!C3697 = WorkTypeString),  Calculations!K3697, NA())</f>
        <v>#N/A</v>
      </c>
      <c r="I3697" s="2" t="e">
        <f xml:space="preserve"> IF(Calculations!C3697 = DefectTypeString,  Calculations!K3697, NA())</f>
        <v>#N/A</v>
      </c>
    </row>
    <row r="3698" spans="1:9" x14ac:dyDescent="0.25">
      <c r="A3698" s="8" t="str">
        <f>Calculations!A3698</f>
        <v/>
      </c>
      <c r="B3698" s="2" t="str">
        <f t="shared" si="62"/>
        <v/>
      </c>
      <c r="C3698" s="10" t="str">
        <f>IFERROR(Calculations!J3698,"")</f>
        <v/>
      </c>
      <c r="D3698" s="10" t="str">
        <f xml:space="preserve"> IF(OR(Calculations!C3698 = "",Calculations!C3698 = WorkTypeString),  IFERROR(Calculations!J3698,""), NA())</f>
        <v/>
      </c>
      <c r="E3698" s="10">
        <f t="array" ref="E3698">PERCENTILE(IF(ISERROR(D3698:D8697)=FALSE,D3698:D8697),CycleTimePercentile)</f>
        <v>0</v>
      </c>
      <c r="F3698" s="2" t="e">
        <f xml:space="preserve"> IF(Calculations!C3698 = DefectTypeString,  IFERROR(Calculations!J3698,""), NA())</f>
        <v>#N/A</v>
      </c>
      <c r="G3698" s="10">
        <f t="array" ref="G3698">PERCENTILE(IF(ISERROR(F3698:F8697)=FALSE,F3698:F8697),CycleTimePercentile)</f>
        <v>0</v>
      </c>
      <c r="H3698" s="2" t="e">
        <f ca="1" xml:space="preserve"> IF(OR(Calculations!C3698 = "",Calculations!C3698 = WorkTypeString),  Calculations!K3698, NA())</f>
        <v>#N/A</v>
      </c>
      <c r="I3698" s="2" t="e">
        <f xml:space="preserve"> IF(Calculations!C3698 = DefectTypeString,  Calculations!K3698, NA())</f>
        <v>#N/A</v>
      </c>
    </row>
    <row r="3699" spans="1:9" x14ac:dyDescent="0.25">
      <c r="A3699" s="8" t="str">
        <f>Calculations!A3699</f>
        <v/>
      </c>
      <c r="B3699" s="2" t="str">
        <f t="shared" si="62"/>
        <v/>
      </c>
      <c r="C3699" s="10" t="str">
        <f>IFERROR(Calculations!J3699,"")</f>
        <v/>
      </c>
      <c r="D3699" s="10" t="str">
        <f xml:space="preserve"> IF(OR(Calculations!C3699 = "",Calculations!C3699 = WorkTypeString),  IFERROR(Calculations!J3699,""), NA())</f>
        <v/>
      </c>
      <c r="E3699" s="10">
        <f t="array" ref="E3699">PERCENTILE(IF(ISERROR(D3699:D8698)=FALSE,D3699:D8698),CycleTimePercentile)</f>
        <v>0</v>
      </c>
      <c r="F3699" s="2" t="e">
        <f xml:space="preserve"> IF(Calculations!C3699 = DefectTypeString,  IFERROR(Calculations!J3699,""), NA())</f>
        <v>#N/A</v>
      </c>
      <c r="G3699" s="10">
        <f t="array" ref="G3699">PERCENTILE(IF(ISERROR(F3699:F8698)=FALSE,F3699:F8698),CycleTimePercentile)</f>
        <v>0</v>
      </c>
      <c r="H3699" s="2" t="e">
        <f ca="1" xml:space="preserve"> IF(OR(Calculations!C3699 = "",Calculations!C3699 = WorkTypeString),  Calculations!K3699, NA())</f>
        <v>#N/A</v>
      </c>
      <c r="I3699" s="2" t="e">
        <f xml:space="preserve"> IF(Calculations!C3699 = DefectTypeString,  Calculations!K3699, NA())</f>
        <v>#N/A</v>
      </c>
    </row>
    <row r="3700" spans="1:9" x14ac:dyDescent="0.25">
      <c r="A3700" s="8" t="str">
        <f>Calculations!A3700</f>
        <v/>
      </c>
      <c r="B3700" s="2" t="str">
        <f t="shared" si="62"/>
        <v/>
      </c>
      <c r="C3700" s="10" t="str">
        <f>IFERROR(Calculations!J3700,"")</f>
        <v/>
      </c>
      <c r="D3700" s="10" t="str">
        <f xml:space="preserve"> IF(OR(Calculations!C3700 = "",Calculations!C3700 = WorkTypeString),  IFERROR(Calculations!J3700,""), NA())</f>
        <v/>
      </c>
      <c r="E3700" s="10">
        <f t="array" ref="E3700">PERCENTILE(IF(ISERROR(D3700:D8699)=FALSE,D3700:D8699),CycleTimePercentile)</f>
        <v>0</v>
      </c>
      <c r="F3700" s="2" t="e">
        <f xml:space="preserve"> IF(Calculations!C3700 = DefectTypeString,  IFERROR(Calculations!J3700,""), NA())</f>
        <v>#N/A</v>
      </c>
      <c r="G3700" s="10">
        <f t="array" ref="G3700">PERCENTILE(IF(ISERROR(F3700:F8699)=FALSE,F3700:F8699),CycleTimePercentile)</f>
        <v>0</v>
      </c>
      <c r="H3700" s="2" t="e">
        <f ca="1" xml:space="preserve"> IF(OR(Calculations!C3700 = "",Calculations!C3700 = WorkTypeString),  Calculations!K3700, NA())</f>
        <v>#N/A</v>
      </c>
      <c r="I3700" s="2" t="e">
        <f xml:space="preserve"> IF(Calculations!C3700 = DefectTypeString,  Calculations!K3700, NA())</f>
        <v>#N/A</v>
      </c>
    </row>
    <row r="3701" spans="1:9" x14ac:dyDescent="0.25">
      <c r="A3701" s="8" t="str">
        <f>Calculations!A3701</f>
        <v/>
      </c>
      <c r="B3701" s="2" t="str">
        <f t="shared" si="62"/>
        <v/>
      </c>
      <c r="C3701" s="10" t="str">
        <f>IFERROR(Calculations!J3701,"")</f>
        <v/>
      </c>
      <c r="D3701" s="10" t="str">
        <f xml:space="preserve"> IF(OR(Calculations!C3701 = "",Calculations!C3701 = WorkTypeString),  IFERROR(Calculations!J3701,""), NA())</f>
        <v/>
      </c>
      <c r="E3701" s="10">
        <f t="array" ref="E3701">PERCENTILE(IF(ISERROR(D3701:D8700)=FALSE,D3701:D8700),CycleTimePercentile)</f>
        <v>0</v>
      </c>
      <c r="F3701" s="2" t="e">
        <f xml:space="preserve"> IF(Calculations!C3701 = DefectTypeString,  IFERROR(Calculations!J3701,""), NA())</f>
        <v>#N/A</v>
      </c>
      <c r="G3701" s="10">
        <f t="array" ref="G3701">PERCENTILE(IF(ISERROR(F3701:F8700)=FALSE,F3701:F8700),CycleTimePercentile)</f>
        <v>0</v>
      </c>
      <c r="H3701" s="2" t="e">
        <f ca="1" xml:space="preserve"> IF(OR(Calculations!C3701 = "",Calculations!C3701 = WorkTypeString),  Calculations!K3701, NA())</f>
        <v>#N/A</v>
      </c>
      <c r="I3701" s="2" t="e">
        <f xml:space="preserve"> IF(Calculations!C3701 = DefectTypeString,  Calculations!K3701, NA())</f>
        <v>#N/A</v>
      </c>
    </row>
    <row r="3702" spans="1:9" x14ac:dyDescent="0.25">
      <c r="A3702" s="8" t="str">
        <f>Calculations!A3702</f>
        <v/>
      </c>
      <c r="B3702" s="2" t="str">
        <f t="shared" si="62"/>
        <v/>
      </c>
      <c r="C3702" s="10" t="str">
        <f>IFERROR(Calculations!J3702,"")</f>
        <v/>
      </c>
      <c r="D3702" s="10" t="str">
        <f xml:space="preserve"> IF(OR(Calculations!C3702 = "",Calculations!C3702 = WorkTypeString),  IFERROR(Calculations!J3702,""), NA())</f>
        <v/>
      </c>
      <c r="E3702" s="10">
        <f t="array" ref="E3702">PERCENTILE(IF(ISERROR(D3702:D8701)=FALSE,D3702:D8701),CycleTimePercentile)</f>
        <v>0</v>
      </c>
      <c r="F3702" s="2" t="e">
        <f xml:space="preserve"> IF(Calculations!C3702 = DefectTypeString,  IFERROR(Calculations!J3702,""), NA())</f>
        <v>#N/A</v>
      </c>
      <c r="G3702" s="10">
        <f t="array" ref="G3702">PERCENTILE(IF(ISERROR(F3702:F8701)=FALSE,F3702:F8701),CycleTimePercentile)</f>
        <v>0</v>
      </c>
      <c r="H3702" s="2" t="e">
        <f ca="1" xml:space="preserve"> IF(OR(Calculations!C3702 = "",Calculations!C3702 = WorkTypeString),  Calculations!K3702, NA())</f>
        <v>#N/A</v>
      </c>
      <c r="I3702" s="2" t="e">
        <f xml:space="preserve"> IF(Calculations!C3702 = DefectTypeString,  Calculations!K3702, NA())</f>
        <v>#N/A</v>
      </c>
    </row>
    <row r="3703" spans="1:9" x14ac:dyDescent="0.25">
      <c r="A3703" s="8" t="str">
        <f>Calculations!A3703</f>
        <v/>
      </c>
      <c r="B3703" s="2" t="str">
        <f t="shared" si="62"/>
        <v/>
      </c>
      <c r="C3703" s="10" t="str">
        <f>IFERROR(Calculations!J3703,"")</f>
        <v/>
      </c>
      <c r="D3703" s="10" t="str">
        <f xml:space="preserve"> IF(OR(Calculations!C3703 = "",Calculations!C3703 = WorkTypeString),  IFERROR(Calculations!J3703,""), NA())</f>
        <v/>
      </c>
      <c r="E3703" s="10">
        <f t="array" ref="E3703">PERCENTILE(IF(ISERROR(D3703:D8702)=FALSE,D3703:D8702),CycleTimePercentile)</f>
        <v>0</v>
      </c>
      <c r="F3703" s="2" t="e">
        <f xml:space="preserve"> IF(Calculations!C3703 = DefectTypeString,  IFERROR(Calculations!J3703,""), NA())</f>
        <v>#N/A</v>
      </c>
      <c r="G3703" s="10">
        <f t="array" ref="G3703">PERCENTILE(IF(ISERROR(F3703:F8702)=FALSE,F3703:F8702),CycleTimePercentile)</f>
        <v>0</v>
      </c>
      <c r="H3703" s="2" t="e">
        <f ca="1" xml:space="preserve"> IF(OR(Calculations!C3703 = "",Calculations!C3703 = WorkTypeString),  Calculations!K3703, NA())</f>
        <v>#N/A</v>
      </c>
      <c r="I3703" s="2" t="e">
        <f xml:space="preserve"> IF(Calculations!C3703 = DefectTypeString,  Calculations!K3703, NA())</f>
        <v>#N/A</v>
      </c>
    </row>
    <row r="3704" spans="1:9" x14ac:dyDescent="0.25">
      <c r="A3704" s="8" t="str">
        <f>Calculations!A3704</f>
        <v/>
      </c>
      <c r="B3704" s="2" t="str">
        <f t="shared" si="62"/>
        <v/>
      </c>
      <c r="C3704" s="10" t="str">
        <f>IFERROR(Calculations!J3704,"")</f>
        <v/>
      </c>
      <c r="D3704" s="10" t="str">
        <f xml:space="preserve"> IF(OR(Calculations!C3704 = "",Calculations!C3704 = WorkTypeString),  IFERROR(Calculations!J3704,""), NA())</f>
        <v/>
      </c>
      <c r="E3704" s="10">
        <f t="array" ref="E3704">PERCENTILE(IF(ISERROR(D3704:D8703)=FALSE,D3704:D8703),CycleTimePercentile)</f>
        <v>0</v>
      </c>
      <c r="F3704" s="2" t="e">
        <f xml:space="preserve"> IF(Calculations!C3704 = DefectTypeString,  IFERROR(Calculations!J3704,""), NA())</f>
        <v>#N/A</v>
      </c>
      <c r="G3704" s="10">
        <f t="array" ref="G3704">PERCENTILE(IF(ISERROR(F3704:F8703)=FALSE,F3704:F8703),CycleTimePercentile)</f>
        <v>0</v>
      </c>
      <c r="H3704" s="2" t="e">
        <f ca="1" xml:space="preserve"> IF(OR(Calculations!C3704 = "",Calculations!C3704 = WorkTypeString),  Calculations!K3704, NA())</f>
        <v>#N/A</v>
      </c>
      <c r="I3704" s="2" t="e">
        <f xml:space="preserve"> IF(Calculations!C3704 = DefectTypeString,  Calculations!K3704, NA())</f>
        <v>#N/A</v>
      </c>
    </row>
    <row r="3705" spans="1:9" x14ac:dyDescent="0.25">
      <c r="A3705" s="8" t="str">
        <f>Calculations!A3705</f>
        <v/>
      </c>
      <c r="B3705" s="2" t="str">
        <f t="shared" si="62"/>
        <v/>
      </c>
      <c r="C3705" s="10" t="str">
        <f>IFERROR(Calculations!J3705,"")</f>
        <v/>
      </c>
      <c r="D3705" s="10" t="str">
        <f xml:space="preserve"> IF(OR(Calculations!C3705 = "",Calculations!C3705 = WorkTypeString),  IFERROR(Calculations!J3705,""), NA())</f>
        <v/>
      </c>
      <c r="E3705" s="10">
        <f t="array" ref="E3705">PERCENTILE(IF(ISERROR(D3705:D8704)=FALSE,D3705:D8704),CycleTimePercentile)</f>
        <v>0</v>
      </c>
      <c r="F3705" s="2" t="e">
        <f xml:space="preserve"> IF(Calculations!C3705 = DefectTypeString,  IFERROR(Calculations!J3705,""), NA())</f>
        <v>#N/A</v>
      </c>
      <c r="G3705" s="10">
        <f t="array" ref="G3705">PERCENTILE(IF(ISERROR(F3705:F8704)=FALSE,F3705:F8704),CycleTimePercentile)</f>
        <v>0</v>
      </c>
      <c r="H3705" s="2" t="e">
        <f ca="1" xml:space="preserve"> IF(OR(Calculations!C3705 = "",Calculations!C3705 = WorkTypeString),  Calculations!K3705, NA())</f>
        <v>#N/A</v>
      </c>
      <c r="I3705" s="2" t="e">
        <f xml:space="preserve"> IF(Calculations!C3705 = DefectTypeString,  Calculations!K3705, NA())</f>
        <v>#N/A</v>
      </c>
    </row>
    <row r="3706" spans="1:9" x14ac:dyDescent="0.25">
      <c r="A3706" s="8" t="str">
        <f>Calculations!A3706</f>
        <v/>
      </c>
      <c r="B3706" s="2" t="str">
        <f t="shared" si="62"/>
        <v/>
      </c>
      <c r="C3706" s="10" t="str">
        <f>IFERROR(Calculations!J3706,"")</f>
        <v/>
      </c>
      <c r="D3706" s="10" t="str">
        <f xml:space="preserve"> IF(OR(Calculations!C3706 = "",Calculations!C3706 = WorkTypeString),  IFERROR(Calculations!J3706,""), NA())</f>
        <v/>
      </c>
      <c r="E3706" s="10">
        <f t="array" ref="E3706">PERCENTILE(IF(ISERROR(D3706:D8705)=FALSE,D3706:D8705),CycleTimePercentile)</f>
        <v>0</v>
      </c>
      <c r="F3706" s="2" t="e">
        <f xml:space="preserve"> IF(Calculations!C3706 = DefectTypeString,  IFERROR(Calculations!J3706,""), NA())</f>
        <v>#N/A</v>
      </c>
      <c r="G3706" s="10">
        <f t="array" ref="G3706">PERCENTILE(IF(ISERROR(F3706:F8705)=FALSE,F3706:F8705),CycleTimePercentile)</f>
        <v>0</v>
      </c>
      <c r="H3706" s="2" t="e">
        <f ca="1" xml:space="preserve"> IF(OR(Calculations!C3706 = "",Calculations!C3706 = WorkTypeString),  Calculations!K3706, NA())</f>
        <v>#N/A</v>
      </c>
      <c r="I3706" s="2" t="e">
        <f xml:space="preserve"> IF(Calculations!C3706 = DefectTypeString,  Calculations!K3706, NA())</f>
        <v>#N/A</v>
      </c>
    </row>
    <row r="3707" spans="1:9" x14ac:dyDescent="0.25">
      <c r="A3707" s="8" t="str">
        <f>Calculations!A3707</f>
        <v/>
      </c>
      <c r="B3707" s="2" t="str">
        <f t="shared" si="62"/>
        <v/>
      </c>
      <c r="C3707" s="10" t="str">
        <f>IFERROR(Calculations!J3707,"")</f>
        <v/>
      </c>
      <c r="D3707" s="10" t="str">
        <f xml:space="preserve"> IF(OR(Calculations!C3707 = "",Calculations!C3707 = WorkTypeString),  IFERROR(Calculations!J3707,""), NA())</f>
        <v/>
      </c>
      <c r="E3707" s="10">
        <f t="array" ref="E3707">PERCENTILE(IF(ISERROR(D3707:D8706)=FALSE,D3707:D8706),CycleTimePercentile)</f>
        <v>0</v>
      </c>
      <c r="F3707" s="2" t="e">
        <f xml:space="preserve"> IF(Calculations!C3707 = DefectTypeString,  IFERROR(Calculations!J3707,""), NA())</f>
        <v>#N/A</v>
      </c>
      <c r="G3707" s="10">
        <f t="array" ref="G3707">PERCENTILE(IF(ISERROR(F3707:F8706)=FALSE,F3707:F8706),CycleTimePercentile)</f>
        <v>0</v>
      </c>
      <c r="H3707" s="2" t="e">
        <f ca="1" xml:space="preserve"> IF(OR(Calculations!C3707 = "",Calculations!C3707 = WorkTypeString),  Calculations!K3707, NA())</f>
        <v>#N/A</v>
      </c>
      <c r="I3707" s="2" t="e">
        <f xml:space="preserve"> IF(Calculations!C3707 = DefectTypeString,  Calculations!K3707, NA())</f>
        <v>#N/A</v>
      </c>
    </row>
    <row r="3708" spans="1:9" x14ac:dyDescent="0.25">
      <c r="A3708" s="8" t="str">
        <f>Calculations!A3708</f>
        <v/>
      </c>
      <c r="B3708" s="2" t="str">
        <f t="shared" si="62"/>
        <v/>
      </c>
      <c r="C3708" s="10" t="str">
        <f>IFERROR(Calculations!J3708,"")</f>
        <v/>
      </c>
      <c r="D3708" s="10" t="str">
        <f xml:space="preserve"> IF(OR(Calculations!C3708 = "",Calculations!C3708 = WorkTypeString),  IFERROR(Calculations!J3708,""), NA())</f>
        <v/>
      </c>
      <c r="E3708" s="10">
        <f t="array" ref="E3708">PERCENTILE(IF(ISERROR(D3708:D8707)=FALSE,D3708:D8707),CycleTimePercentile)</f>
        <v>0</v>
      </c>
      <c r="F3708" s="2" t="e">
        <f xml:space="preserve"> IF(Calculations!C3708 = DefectTypeString,  IFERROR(Calculations!J3708,""), NA())</f>
        <v>#N/A</v>
      </c>
      <c r="G3708" s="10">
        <f t="array" ref="G3708">PERCENTILE(IF(ISERROR(F3708:F8707)=FALSE,F3708:F8707),CycleTimePercentile)</f>
        <v>0</v>
      </c>
      <c r="H3708" s="2" t="e">
        <f ca="1" xml:space="preserve"> IF(OR(Calculations!C3708 = "",Calculations!C3708 = WorkTypeString),  Calculations!K3708, NA())</f>
        <v>#N/A</v>
      </c>
      <c r="I3708" s="2" t="e">
        <f xml:space="preserve"> IF(Calculations!C3708 = DefectTypeString,  Calculations!K3708, NA())</f>
        <v>#N/A</v>
      </c>
    </row>
    <row r="3709" spans="1:9" x14ac:dyDescent="0.25">
      <c r="A3709" s="8" t="str">
        <f>Calculations!A3709</f>
        <v/>
      </c>
      <c r="B3709" s="2" t="str">
        <f t="shared" si="62"/>
        <v/>
      </c>
      <c r="C3709" s="10" t="str">
        <f>IFERROR(Calculations!J3709,"")</f>
        <v/>
      </c>
      <c r="D3709" s="10" t="str">
        <f xml:space="preserve"> IF(OR(Calculations!C3709 = "",Calculations!C3709 = WorkTypeString),  IFERROR(Calculations!J3709,""), NA())</f>
        <v/>
      </c>
      <c r="E3709" s="10">
        <f t="array" ref="E3709">PERCENTILE(IF(ISERROR(D3709:D8708)=FALSE,D3709:D8708),CycleTimePercentile)</f>
        <v>0</v>
      </c>
      <c r="F3709" s="2" t="e">
        <f xml:space="preserve"> IF(Calculations!C3709 = DefectTypeString,  IFERROR(Calculations!J3709,""), NA())</f>
        <v>#N/A</v>
      </c>
      <c r="G3709" s="10">
        <f t="array" ref="G3709">PERCENTILE(IF(ISERROR(F3709:F8708)=FALSE,F3709:F8708),CycleTimePercentile)</f>
        <v>0</v>
      </c>
      <c r="H3709" s="2" t="e">
        <f ca="1" xml:space="preserve"> IF(OR(Calculations!C3709 = "",Calculations!C3709 = WorkTypeString),  Calculations!K3709, NA())</f>
        <v>#N/A</v>
      </c>
      <c r="I3709" s="2" t="e">
        <f xml:space="preserve"> IF(Calculations!C3709 = DefectTypeString,  Calculations!K3709, NA())</f>
        <v>#N/A</v>
      </c>
    </row>
    <row r="3710" spans="1:9" x14ac:dyDescent="0.25">
      <c r="A3710" s="8" t="str">
        <f>Calculations!A3710</f>
        <v/>
      </c>
      <c r="B3710" s="2" t="str">
        <f t="shared" si="62"/>
        <v/>
      </c>
      <c r="C3710" s="10" t="str">
        <f>IFERROR(Calculations!J3710,"")</f>
        <v/>
      </c>
      <c r="D3710" s="10" t="str">
        <f xml:space="preserve"> IF(OR(Calculations!C3710 = "",Calculations!C3710 = WorkTypeString),  IFERROR(Calculations!J3710,""), NA())</f>
        <v/>
      </c>
      <c r="E3710" s="10">
        <f t="array" ref="E3710">PERCENTILE(IF(ISERROR(D3710:D8709)=FALSE,D3710:D8709),CycleTimePercentile)</f>
        <v>0</v>
      </c>
      <c r="F3710" s="2" t="e">
        <f xml:space="preserve"> IF(Calculations!C3710 = DefectTypeString,  IFERROR(Calculations!J3710,""), NA())</f>
        <v>#N/A</v>
      </c>
      <c r="G3710" s="10">
        <f t="array" ref="G3710">PERCENTILE(IF(ISERROR(F3710:F8709)=FALSE,F3710:F8709),CycleTimePercentile)</f>
        <v>0</v>
      </c>
      <c r="H3710" s="2" t="e">
        <f ca="1" xml:space="preserve"> IF(OR(Calculations!C3710 = "",Calculations!C3710 = WorkTypeString),  Calculations!K3710, NA())</f>
        <v>#N/A</v>
      </c>
      <c r="I3710" s="2" t="e">
        <f xml:space="preserve"> IF(Calculations!C3710 = DefectTypeString,  Calculations!K3710, NA())</f>
        <v>#N/A</v>
      </c>
    </row>
    <row r="3711" spans="1:9" x14ac:dyDescent="0.25">
      <c r="A3711" s="8" t="str">
        <f>Calculations!A3711</f>
        <v/>
      </c>
      <c r="B3711" s="2" t="str">
        <f t="shared" si="62"/>
        <v/>
      </c>
      <c r="C3711" s="10" t="str">
        <f>IFERROR(Calculations!J3711,"")</f>
        <v/>
      </c>
      <c r="D3711" s="10" t="str">
        <f xml:space="preserve"> IF(OR(Calculations!C3711 = "",Calculations!C3711 = WorkTypeString),  IFERROR(Calculations!J3711,""), NA())</f>
        <v/>
      </c>
      <c r="E3711" s="10">
        <f t="array" ref="E3711">PERCENTILE(IF(ISERROR(D3711:D8710)=FALSE,D3711:D8710),CycleTimePercentile)</f>
        <v>0</v>
      </c>
      <c r="F3711" s="2" t="e">
        <f xml:space="preserve"> IF(Calculations!C3711 = DefectTypeString,  IFERROR(Calculations!J3711,""), NA())</f>
        <v>#N/A</v>
      </c>
      <c r="G3711" s="10">
        <f t="array" ref="G3711">PERCENTILE(IF(ISERROR(F3711:F8710)=FALSE,F3711:F8710),CycleTimePercentile)</f>
        <v>0</v>
      </c>
      <c r="H3711" s="2" t="e">
        <f ca="1" xml:space="preserve"> IF(OR(Calculations!C3711 = "",Calculations!C3711 = WorkTypeString),  Calculations!K3711, NA())</f>
        <v>#N/A</v>
      </c>
      <c r="I3711" s="2" t="e">
        <f xml:space="preserve"> IF(Calculations!C3711 = DefectTypeString,  Calculations!K3711, NA())</f>
        <v>#N/A</v>
      </c>
    </row>
    <row r="3712" spans="1:9" x14ac:dyDescent="0.25">
      <c r="A3712" s="8" t="str">
        <f>Calculations!A3712</f>
        <v/>
      </c>
      <c r="B3712" s="2" t="str">
        <f t="shared" si="62"/>
        <v/>
      </c>
      <c r="C3712" s="10" t="str">
        <f>IFERROR(Calculations!J3712,"")</f>
        <v/>
      </c>
      <c r="D3712" s="10" t="str">
        <f xml:space="preserve"> IF(OR(Calculations!C3712 = "",Calculations!C3712 = WorkTypeString),  IFERROR(Calculations!J3712,""), NA())</f>
        <v/>
      </c>
      <c r="E3712" s="10">
        <f t="array" ref="E3712">PERCENTILE(IF(ISERROR(D3712:D8711)=FALSE,D3712:D8711),CycleTimePercentile)</f>
        <v>0</v>
      </c>
      <c r="F3712" s="2" t="e">
        <f xml:space="preserve"> IF(Calculations!C3712 = DefectTypeString,  IFERROR(Calculations!J3712,""), NA())</f>
        <v>#N/A</v>
      </c>
      <c r="G3712" s="10">
        <f t="array" ref="G3712">PERCENTILE(IF(ISERROR(F3712:F8711)=FALSE,F3712:F8711),CycleTimePercentile)</f>
        <v>0</v>
      </c>
      <c r="H3712" s="2" t="e">
        <f ca="1" xml:space="preserve"> IF(OR(Calculations!C3712 = "",Calculations!C3712 = WorkTypeString),  Calculations!K3712, NA())</f>
        <v>#N/A</v>
      </c>
      <c r="I3712" s="2" t="e">
        <f xml:space="preserve"> IF(Calculations!C3712 = DefectTypeString,  Calculations!K3712, NA())</f>
        <v>#N/A</v>
      </c>
    </row>
    <row r="3713" spans="1:9" x14ac:dyDescent="0.25">
      <c r="A3713" s="8" t="str">
        <f>Calculations!A3713</f>
        <v/>
      </c>
      <c r="B3713" s="2" t="str">
        <f t="shared" si="62"/>
        <v/>
      </c>
      <c r="C3713" s="10" t="str">
        <f>IFERROR(Calculations!J3713,"")</f>
        <v/>
      </c>
      <c r="D3713" s="10" t="str">
        <f xml:space="preserve"> IF(OR(Calculations!C3713 = "",Calculations!C3713 = WorkTypeString),  IFERROR(Calculations!J3713,""), NA())</f>
        <v/>
      </c>
      <c r="E3713" s="10">
        <f t="array" ref="E3713">PERCENTILE(IF(ISERROR(D3713:D8712)=FALSE,D3713:D8712),CycleTimePercentile)</f>
        <v>0</v>
      </c>
      <c r="F3713" s="2" t="e">
        <f xml:space="preserve"> IF(Calculations!C3713 = DefectTypeString,  IFERROR(Calculations!J3713,""), NA())</f>
        <v>#N/A</v>
      </c>
      <c r="G3713" s="10">
        <f t="array" ref="G3713">PERCENTILE(IF(ISERROR(F3713:F8712)=FALSE,F3713:F8712),CycleTimePercentile)</f>
        <v>0</v>
      </c>
      <c r="H3713" s="2" t="e">
        <f ca="1" xml:space="preserve"> IF(OR(Calculations!C3713 = "",Calculations!C3713 = WorkTypeString),  Calculations!K3713, NA())</f>
        <v>#N/A</v>
      </c>
      <c r="I3713" s="2" t="e">
        <f xml:space="preserve"> IF(Calculations!C3713 = DefectTypeString,  Calculations!K3713, NA())</f>
        <v>#N/A</v>
      </c>
    </row>
    <row r="3714" spans="1:9" x14ac:dyDescent="0.25">
      <c r="A3714" s="8" t="str">
        <f>Calculations!A3714</f>
        <v/>
      </c>
      <c r="B3714" s="2" t="str">
        <f t="shared" si="62"/>
        <v/>
      </c>
      <c r="C3714" s="10" t="str">
        <f>IFERROR(Calculations!J3714,"")</f>
        <v/>
      </c>
      <c r="D3714" s="10" t="str">
        <f xml:space="preserve"> IF(OR(Calculations!C3714 = "",Calculations!C3714 = WorkTypeString),  IFERROR(Calculations!J3714,""), NA())</f>
        <v/>
      </c>
      <c r="E3714" s="10">
        <f t="array" ref="E3714">PERCENTILE(IF(ISERROR(D3714:D8713)=FALSE,D3714:D8713),CycleTimePercentile)</f>
        <v>0</v>
      </c>
      <c r="F3714" s="2" t="e">
        <f xml:space="preserve"> IF(Calculations!C3714 = DefectTypeString,  IFERROR(Calculations!J3714,""), NA())</f>
        <v>#N/A</v>
      </c>
      <c r="G3714" s="10">
        <f t="array" ref="G3714">PERCENTILE(IF(ISERROR(F3714:F8713)=FALSE,F3714:F8713),CycleTimePercentile)</f>
        <v>0</v>
      </c>
      <c r="H3714" s="2" t="e">
        <f ca="1" xml:space="preserve"> IF(OR(Calculations!C3714 = "",Calculations!C3714 = WorkTypeString),  Calculations!K3714, NA())</f>
        <v>#N/A</v>
      </c>
      <c r="I3714" s="2" t="e">
        <f xml:space="preserve"> IF(Calculations!C3714 = DefectTypeString,  Calculations!K3714, NA())</f>
        <v>#N/A</v>
      </c>
    </row>
    <row r="3715" spans="1:9" x14ac:dyDescent="0.25">
      <c r="A3715" s="8" t="str">
        <f>Calculations!A3715</f>
        <v/>
      </c>
      <c r="B3715" s="2" t="str">
        <f t="shared" ref="B3715:B3778" si="63">IF(ISNUMBER(A3715),YEAR(A3715)&amp;"-"&amp;TEXT(MONTH(A3715),"00")&amp;"-"&amp;TEXT(DAY(A3715),"00")&amp;"-"&amp;TEXT(HOUR(A3715),"00"),"")</f>
        <v/>
      </c>
      <c r="C3715" s="10" t="str">
        <f>IFERROR(Calculations!J3715,"")</f>
        <v/>
      </c>
      <c r="D3715" s="10" t="str">
        <f xml:space="preserve"> IF(OR(Calculations!C3715 = "",Calculations!C3715 = WorkTypeString),  IFERROR(Calculations!J3715,""), NA())</f>
        <v/>
      </c>
      <c r="E3715" s="10">
        <f t="array" ref="E3715">PERCENTILE(IF(ISERROR(D3715:D8714)=FALSE,D3715:D8714),CycleTimePercentile)</f>
        <v>0</v>
      </c>
      <c r="F3715" s="2" t="e">
        <f xml:space="preserve"> IF(Calculations!C3715 = DefectTypeString,  IFERROR(Calculations!J3715,""), NA())</f>
        <v>#N/A</v>
      </c>
      <c r="G3715" s="10">
        <f t="array" ref="G3715">PERCENTILE(IF(ISERROR(F3715:F8714)=FALSE,F3715:F8714),CycleTimePercentile)</f>
        <v>0</v>
      </c>
      <c r="H3715" s="2" t="e">
        <f ca="1" xml:space="preserve"> IF(OR(Calculations!C3715 = "",Calculations!C3715 = WorkTypeString),  Calculations!K3715, NA())</f>
        <v>#N/A</v>
      </c>
      <c r="I3715" s="2" t="e">
        <f xml:space="preserve"> IF(Calculations!C3715 = DefectTypeString,  Calculations!K3715, NA())</f>
        <v>#N/A</v>
      </c>
    </row>
    <row r="3716" spans="1:9" x14ac:dyDescent="0.25">
      <c r="A3716" s="8" t="str">
        <f>Calculations!A3716</f>
        <v/>
      </c>
      <c r="B3716" s="2" t="str">
        <f t="shared" si="63"/>
        <v/>
      </c>
      <c r="C3716" s="10" t="str">
        <f>IFERROR(Calculations!J3716,"")</f>
        <v/>
      </c>
      <c r="D3716" s="10" t="str">
        <f xml:space="preserve"> IF(OR(Calculations!C3716 = "",Calculations!C3716 = WorkTypeString),  IFERROR(Calculations!J3716,""), NA())</f>
        <v/>
      </c>
      <c r="E3716" s="10">
        <f t="array" ref="E3716">PERCENTILE(IF(ISERROR(D3716:D8715)=FALSE,D3716:D8715),CycleTimePercentile)</f>
        <v>0</v>
      </c>
      <c r="F3716" s="2" t="e">
        <f xml:space="preserve"> IF(Calculations!C3716 = DefectTypeString,  IFERROR(Calculations!J3716,""), NA())</f>
        <v>#N/A</v>
      </c>
      <c r="G3716" s="10">
        <f t="array" ref="G3716">PERCENTILE(IF(ISERROR(F3716:F8715)=FALSE,F3716:F8715),CycleTimePercentile)</f>
        <v>0</v>
      </c>
      <c r="H3716" s="2" t="e">
        <f ca="1" xml:space="preserve"> IF(OR(Calculations!C3716 = "",Calculations!C3716 = WorkTypeString),  Calculations!K3716, NA())</f>
        <v>#N/A</v>
      </c>
      <c r="I3716" s="2" t="e">
        <f xml:space="preserve"> IF(Calculations!C3716 = DefectTypeString,  Calculations!K3716, NA())</f>
        <v>#N/A</v>
      </c>
    </row>
    <row r="3717" spans="1:9" x14ac:dyDescent="0.25">
      <c r="A3717" s="8" t="str">
        <f>Calculations!A3717</f>
        <v/>
      </c>
      <c r="B3717" s="2" t="str">
        <f t="shared" si="63"/>
        <v/>
      </c>
      <c r="C3717" s="10" t="str">
        <f>IFERROR(Calculations!J3717,"")</f>
        <v/>
      </c>
      <c r="D3717" s="10" t="str">
        <f xml:space="preserve"> IF(OR(Calculations!C3717 = "",Calculations!C3717 = WorkTypeString),  IFERROR(Calculations!J3717,""), NA())</f>
        <v/>
      </c>
      <c r="E3717" s="10">
        <f t="array" ref="E3717">PERCENTILE(IF(ISERROR(D3717:D8716)=FALSE,D3717:D8716),CycleTimePercentile)</f>
        <v>0</v>
      </c>
      <c r="F3717" s="2" t="e">
        <f xml:space="preserve"> IF(Calculations!C3717 = DefectTypeString,  IFERROR(Calculations!J3717,""), NA())</f>
        <v>#N/A</v>
      </c>
      <c r="G3717" s="10">
        <f t="array" ref="G3717">PERCENTILE(IF(ISERROR(F3717:F8716)=FALSE,F3717:F8716),CycleTimePercentile)</f>
        <v>0</v>
      </c>
      <c r="H3717" s="2" t="e">
        <f ca="1" xml:space="preserve"> IF(OR(Calculations!C3717 = "",Calculations!C3717 = WorkTypeString),  Calculations!K3717, NA())</f>
        <v>#N/A</v>
      </c>
      <c r="I3717" s="2" t="e">
        <f xml:space="preserve"> IF(Calculations!C3717 = DefectTypeString,  Calculations!K3717, NA())</f>
        <v>#N/A</v>
      </c>
    </row>
    <row r="3718" spans="1:9" x14ac:dyDescent="0.25">
      <c r="A3718" s="8" t="str">
        <f>Calculations!A3718</f>
        <v/>
      </c>
      <c r="B3718" s="2" t="str">
        <f t="shared" si="63"/>
        <v/>
      </c>
      <c r="C3718" s="10" t="str">
        <f>IFERROR(Calculations!J3718,"")</f>
        <v/>
      </c>
      <c r="D3718" s="10" t="str">
        <f xml:space="preserve"> IF(OR(Calculations!C3718 = "",Calculations!C3718 = WorkTypeString),  IFERROR(Calculations!J3718,""), NA())</f>
        <v/>
      </c>
      <c r="E3718" s="10">
        <f t="array" ref="E3718">PERCENTILE(IF(ISERROR(D3718:D8717)=FALSE,D3718:D8717),CycleTimePercentile)</f>
        <v>0</v>
      </c>
      <c r="F3718" s="2" t="e">
        <f xml:space="preserve"> IF(Calculations!C3718 = DefectTypeString,  IFERROR(Calculations!J3718,""), NA())</f>
        <v>#N/A</v>
      </c>
      <c r="G3718" s="10">
        <f t="array" ref="G3718">PERCENTILE(IF(ISERROR(F3718:F8717)=FALSE,F3718:F8717),CycleTimePercentile)</f>
        <v>0</v>
      </c>
      <c r="H3718" s="2" t="e">
        <f ca="1" xml:space="preserve"> IF(OR(Calculations!C3718 = "",Calculations!C3718 = WorkTypeString),  Calculations!K3718, NA())</f>
        <v>#N/A</v>
      </c>
      <c r="I3718" s="2" t="e">
        <f xml:space="preserve"> IF(Calculations!C3718 = DefectTypeString,  Calculations!K3718, NA())</f>
        <v>#N/A</v>
      </c>
    </row>
    <row r="3719" spans="1:9" x14ac:dyDescent="0.25">
      <c r="A3719" s="8" t="str">
        <f>Calculations!A3719</f>
        <v/>
      </c>
      <c r="B3719" s="2" t="str">
        <f t="shared" si="63"/>
        <v/>
      </c>
      <c r="C3719" s="10" t="str">
        <f>IFERROR(Calculations!J3719,"")</f>
        <v/>
      </c>
      <c r="D3719" s="10" t="str">
        <f xml:space="preserve"> IF(OR(Calculations!C3719 = "",Calculations!C3719 = WorkTypeString),  IFERROR(Calculations!J3719,""), NA())</f>
        <v/>
      </c>
      <c r="E3719" s="10">
        <f t="array" ref="E3719">PERCENTILE(IF(ISERROR(D3719:D8718)=FALSE,D3719:D8718),CycleTimePercentile)</f>
        <v>0</v>
      </c>
      <c r="F3719" s="2" t="e">
        <f xml:space="preserve"> IF(Calculations!C3719 = DefectTypeString,  IFERROR(Calculations!J3719,""), NA())</f>
        <v>#N/A</v>
      </c>
      <c r="G3719" s="10">
        <f t="array" ref="G3719">PERCENTILE(IF(ISERROR(F3719:F8718)=FALSE,F3719:F8718),CycleTimePercentile)</f>
        <v>0</v>
      </c>
      <c r="H3719" s="2" t="e">
        <f ca="1" xml:space="preserve"> IF(OR(Calculations!C3719 = "",Calculations!C3719 = WorkTypeString),  Calculations!K3719, NA())</f>
        <v>#N/A</v>
      </c>
      <c r="I3719" s="2" t="e">
        <f xml:space="preserve"> IF(Calculations!C3719 = DefectTypeString,  Calculations!K3719, NA())</f>
        <v>#N/A</v>
      </c>
    </row>
    <row r="3720" spans="1:9" x14ac:dyDescent="0.25">
      <c r="A3720" s="8" t="str">
        <f>Calculations!A3720</f>
        <v/>
      </c>
      <c r="B3720" s="2" t="str">
        <f t="shared" si="63"/>
        <v/>
      </c>
      <c r="C3720" s="10" t="str">
        <f>IFERROR(Calculations!J3720,"")</f>
        <v/>
      </c>
      <c r="D3720" s="10" t="str">
        <f xml:space="preserve"> IF(OR(Calculations!C3720 = "",Calculations!C3720 = WorkTypeString),  IFERROR(Calculations!J3720,""), NA())</f>
        <v/>
      </c>
      <c r="E3720" s="10">
        <f t="array" ref="E3720">PERCENTILE(IF(ISERROR(D3720:D8719)=FALSE,D3720:D8719),CycleTimePercentile)</f>
        <v>0</v>
      </c>
      <c r="F3720" s="2" t="e">
        <f xml:space="preserve"> IF(Calculations!C3720 = DefectTypeString,  IFERROR(Calculations!J3720,""), NA())</f>
        <v>#N/A</v>
      </c>
      <c r="G3720" s="10">
        <f t="array" ref="G3720">PERCENTILE(IF(ISERROR(F3720:F8719)=FALSE,F3720:F8719),CycleTimePercentile)</f>
        <v>0</v>
      </c>
      <c r="H3720" s="2" t="e">
        <f ca="1" xml:space="preserve"> IF(OR(Calculations!C3720 = "",Calculations!C3720 = WorkTypeString),  Calculations!K3720, NA())</f>
        <v>#N/A</v>
      </c>
      <c r="I3720" s="2" t="e">
        <f xml:space="preserve"> IF(Calculations!C3720 = DefectTypeString,  Calculations!K3720, NA())</f>
        <v>#N/A</v>
      </c>
    </row>
    <row r="3721" spans="1:9" x14ac:dyDescent="0.25">
      <c r="A3721" s="8" t="str">
        <f>Calculations!A3721</f>
        <v/>
      </c>
      <c r="B3721" s="2" t="str">
        <f t="shared" si="63"/>
        <v/>
      </c>
      <c r="C3721" s="10" t="str">
        <f>IFERROR(Calculations!J3721,"")</f>
        <v/>
      </c>
      <c r="D3721" s="10" t="str">
        <f xml:space="preserve"> IF(OR(Calculations!C3721 = "",Calculations!C3721 = WorkTypeString),  IFERROR(Calculations!J3721,""), NA())</f>
        <v/>
      </c>
      <c r="E3721" s="10">
        <f t="array" ref="E3721">PERCENTILE(IF(ISERROR(D3721:D8720)=FALSE,D3721:D8720),CycleTimePercentile)</f>
        <v>0</v>
      </c>
      <c r="F3721" s="2" t="e">
        <f xml:space="preserve"> IF(Calculations!C3721 = DefectTypeString,  IFERROR(Calculations!J3721,""), NA())</f>
        <v>#N/A</v>
      </c>
      <c r="G3721" s="10">
        <f t="array" ref="G3721">PERCENTILE(IF(ISERROR(F3721:F8720)=FALSE,F3721:F8720),CycleTimePercentile)</f>
        <v>0</v>
      </c>
      <c r="H3721" s="2" t="e">
        <f ca="1" xml:space="preserve"> IF(OR(Calculations!C3721 = "",Calculations!C3721 = WorkTypeString),  Calculations!K3721, NA())</f>
        <v>#N/A</v>
      </c>
      <c r="I3721" s="2" t="e">
        <f xml:space="preserve"> IF(Calculations!C3721 = DefectTypeString,  Calculations!K3721, NA())</f>
        <v>#N/A</v>
      </c>
    </row>
    <row r="3722" spans="1:9" x14ac:dyDescent="0.25">
      <c r="A3722" s="8" t="str">
        <f>Calculations!A3722</f>
        <v/>
      </c>
      <c r="B3722" s="2" t="str">
        <f t="shared" si="63"/>
        <v/>
      </c>
      <c r="C3722" s="10" t="str">
        <f>IFERROR(Calculations!J3722,"")</f>
        <v/>
      </c>
      <c r="D3722" s="10" t="str">
        <f xml:space="preserve"> IF(OR(Calculations!C3722 = "",Calculations!C3722 = WorkTypeString),  IFERROR(Calculations!J3722,""), NA())</f>
        <v/>
      </c>
      <c r="E3722" s="10">
        <f t="array" ref="E3722">PERCENTILE(IF(ISERROR(D3722:D8721)=FALSE,D3722:D8721),CycleTimePercentile)</f>
        <v>0</v>
      </c>
      <c r="F3722" s="2" t="e">
        <f xml:space="preserve"> IF(Calculations!C3722 = DefectTypeString,  IFERROR(Calculations!J3722,""), NA())</f>
        <v>#N/A</v>
      </c>
      <c r="G3722" s="10">
        <f t="array" ref="G3722">PERCENTILE(IF(ISERROR(F3722:F8721)=FALSE,F3722:F8721),CycleTimePercentile)</f>
        <v>0</v>
      </c>
      <c r="H3722" s="2" t="e">
        <f ca="1" xml:space="preserve"> IF(OR(Calculations!C3722 = "",Calculations!C3722 = WorkTypeString),  Calculations!K3722, NA())</f>
        <v>#N/A</v>
      </c>
      <c r="I3722" s="2" t="e">
        <f xml:space="preserve"> IF(Calculations!C3722 = DefectTypeString,  Calculations!K3722, NA())</f>
        <v>#N/A</v>
      </c>
    </row>
    <row r="3723" spans="1:9" x14ac:dyDescent="0.25">
      <c r="A3723" s="8" t="str">
        <f>Calculations!A3723</f>
        <v/>
      </c>
      <c r="B3723" s="2" t="str">
        <f t="shared" si="63"/>
        <v/>
      </c>
      <c r="C3723" s="10" t="str">
        <f>IFERROR(Calculations!J3723,"")</f>
        <v/>
      </c>
      <c r="D3723" s="10" t="str">
        <f xml:space="preserve"> IF(OR(Calculations!C3723 = "",Calculations!C3723 = WorkTypeString),  IFERROR(Calculations!J3723,""), NA())</f>
        <v/>
      </c>
      <c r="E3723" s="10">
        <f t="array" ref="E3723">PERCENTILE(IF(ISERROR(D3723:D8722)=FALSE,D3723:D8722),CycleTimePercentile)</f>
        <v>0</v>
      </c>
      <c r="F3723" s="2" t="e">
        <f xml:space="preserve"> IF(Calculations!C3723 = DefectTypeString,  IFERROR(Calculations!J3723,""), NA())</f>
        <v>#N/A</v>
      </c>
      <c r="G3723" s="10">
        <f t="array" ref="G3723">PERCENTILE(IF(ISERROR(F3723:F8722)=FALSE,F3723:F8722),CycleTimePercentile)</f>
        <v>0</v>
      </c>
      <c r="H3723" s="2" t="e">
        <f ca="1" xml:space="preserve"> IF(OR(Calculations!C3723 = "",Calculations!C3723 = WorkTypeString),  Calculations!K3723, NA())</f>
        <v>#N/A</v>
      </c>
      <c r="I3723" s="2" t="e">
        <f xml:space="preserve"> IF(Calculations!C3723 = DefectTypeString,  Calculations!K3723, NA())</f>
        <v>#N/A</v>
      </c>
    </row>
    <row r="3724" spans="1:9" x14ac:dyDescent="0.25">
      <c r="A3724" s="8" t="str">
        <f>Calculations!A3724</f>
        <v/>
      </c>
      <c r="B3724" s="2" t="str">
        <f t="shared" si="63"/>
        <v/>
      </c>
      <c r="C3724" s="10" t="str">
        <f>IFERROR(Calculations!J3724,"")</f>
        <v/>
      </c>
      <c r="D3724" s="10" t="str">
        <f xml:space="preserve"> IF(OR(Calculations!C3724 = "",Calculations!C3724 = WorkTypeString),  IFERROR(Calculations!J3724,""), NA())</f>
        <v/>
      </c>
      <c r="E3724" s="10">
        <f t="array" ref="E3724">PERCENTILE(IF(ISERROR(D3724:D8723)=FALSE,D3724:D8723),CycleTimePercentile)</f>
        <v>0</v>
      </c>
      <c r="F3724" s="2" t="e">
        <f xml:space="preserve"> IF(Calculations!C3724 = DefectTypeString,  IFERROR(Calculations!J3724,""), NA())</f>
        <v>#N/A</v>
      </c>
      <c r="G3724" s="10">
        <f t="array" ref="G3724">PERCENTILE(IF(ISERROR(F3724:F8723)=FALSE,F3724:F8723),CycleTimePercentile)</f>
        <v>0</v>
      </c>
      <c r="H3724" s="2" t="e">
        <f ca="1" xml:space="preserve"> IF(OR(Calculations!C3724 = "",Calculations!C3724 = WorkTypeString),  Calculations!K3724, NA())</f>
        <v>#N/A</v>
      </c>
      <c r="I3724" s="2" t="e">
        <f xml:space="preserve"> IF(Calculations!C3724 = DefectTypeString,  Calculations!K3724, NA())</f>
        <v>#N/A</v>
      </c>
    </row>
    <row r="3725" spans="1:9" x14ac:dyDescent="0.25">
      <c r="A3725" s="8" t="str">
        <f>Calculations!A3725</f>
        <v/>
      </c>
      <c r="B3725" s="2" t="str">
        <f t="shared" si="63"/>
        <v/>
      </c>
      <c r="C3725" s="10" t="str">
        <f>IFERROR(Calculations!J3725,"")</f>
        <v/>
      </c>
      <c r="D3725" s="10" t="str">
        <f xml:space="preserve"> IF(OR(Calculations!C3725 = "",Calculations!C3725 = WorkTypeString),  IFERROR(Calculations!J3725,""), NA())</f>
        <v/>
      </c>
      <c r="E3725" s="10">
        <f t="array" ref="E3725">PERCENTILE(IF(ISERROR(D3725:D8724)=FALSE,D3725:D8724),CycleTimePercentile)</f>
        <v>0</v>
      </c>
      <c r="F3725" s="2" t="e">
        <f xml:space="preserve"> IF(Calculations!C3725 = DefectTypeString,  IFERROR(Calculations!J3725,""), NA())</f>
        <v>#N/A</v>
      </c>
      <c r="G3725" s="10">
        <f t="array" ref="G3725">PERCENTILE(IF(ISERROR(F3725:F8724)=FALSE,F3725:F8724),CycleTimePercentile)</f>
        <v>0</v>
      </c>
      <c r="H3725" s="2" t="e">
        <f ca="1" xml:space="preserve"> IF(OR(Calculations!C3725 = "",Calculations!C3725 = WorkTypeString),  Calculations!K3725, NA())</f>
        <v>#N/A</v>
      </c>
      <c r="I3725" s="2" t="e">
        <f xml:space="preserve"> IF(Calculations!C3725 = DefectTypeString,  Calculations!K3725, NA())</f>
        <v>#N/A</v>
      </c>
    </row>
    <row r="3726" spans="1:9" x14ac:dyDescent="0.25">
      <c r="A3726" s="8" t="str">
        <f>Calculations!A3726</f>
        <v/>
      </c>
      <c r="B3726" s="2" t="str">
        <f t="shared" si="63"/>
        <v/>
      </c>
      <c r="C3726" s="10" t="str">
        <f>IFERROR(Calculations!J3726,"")</f>
        <v/>
      </c>
      <c r="D3726" s="10" t="str">
        <f xml:space="preserve"> IF(OR(Calculations!C3726 = "",Calculations!C3726 = WorkTypeString),  IFERROR(Calculations!J3726,""), NA())</f>
        <v/>
      </c>
      <c r="E3726" s="10">
        <f t="array" ref="E3726">PERCENTILE(IF(ISERROR(D3726:D8725)=FALSE,D3726:D8725),CycleTimePercentile)</f>
        <v>0</v>
      </c>
      <c r="F3726" s="2" t="e">
        <f xml:space="preserve"> IF(Calculations!C3726 = DefectTypeString,  IFERROR(Calculations!J3726,""), NA())</f>
        <v>#N/A</v>
      </c>
      <c r="G3726" s="10">
        <f t="array" ref="G3726">PERCENTILE(IF(ISERROR(F3726:F8725)=FALSE,F3726:F8725),CycleTimePercentile)</f>
        <v>0</v>
      </c>
      <c r="H3726" s="2" t="e">
        <f ca="1" xml:space="preserve"> IF(OR(Calculations!C3726 = "",Calculations!C3726 = WorkTypeString),  Calculations!K3726, NA())</f>
        <v>#N/A</v>
      </c>
      <c r="I3726" s="2" t="e">
        <f xml:space="preserve"> IF(Calculations!C3726 = DefectTypeString,  Calculations!K3726, NA())</f>
        <v>#N/A</v>
      </c>
    </row>
    <row r="3727" spans="1:9" x14ac:dyDescent="0.25">
      <c r="A3727" s="8" t="str">
        <f>Calculations!A3727</f>
        <v/>
      </c>
      <c r="B3727" s="2" t="str">
        <f t="shared" si="63"/>
        <v/>
      </c>
      <c r="C3727" s="10" t="str">
        <f>IFERROR(Calculations!J3727,"")</f>
        <v/>
      </c>
      <c r="D3727" s="10" t="str">
        <f xml:space="preserve"> IF(OR(Calculations!C3727 = "",Calculations!C3727 = WorkTypeString),  IFERROR(Calculations!J3727,""), NA())</f>
        <v/>
      </c>
      <c r="E3727" s="10">
        <f t="array" ref="E3727">PERCENTILE(IF(ISERROR(D3727:D8726)=FALSE,D3727:D8726),CycleTimePercentile)</f>
        <v>0</v>
      </c>
      <c r="F3727" s="2" t="e">
        <f xml:space="preserve"> IF(Calculations!C3727 = DefectTypeString,  IFERROR(Calculations!J3727,""), NA())</f>
        <v>#N/A</v>
      </c>
      <c r="G3727" s="10">
        <f t="array" ref="G3727">PERCENTILE(IF(ISERROR(F3727:F8726)=FALSE,F3727:F8726),CycleTimePercentile)</f>
        <v>0</v>
      </c>
      <c r="H3727" s="2" t="e">
        <f ca="1" xml:space="preserve"> IF(OR(Calculations!C3727 = "",Calculations!C3727 = WorkTypeString),  Calculations!K3727, NA())</f>
        <v>#N/A</v>
      </c>
      <c r="I3727" s="2" t="e">
        <f xml:space="preserve"> IF(Calculations!C3727 = DefectTypeString,  Calculations!K3727, NA())</f>
        <v>#N/A</v>
      </c>
    </row>
    <row r="3728" spans="1:9" x14ac:dyDescent="0.25">
      <c r="A3728" s="8" t="str">
        <f>Calculations!A3728</f>
        <v/>
      </c>
      <c r="B3728" s="2" t="str">
        <f t="shared" si="63"/>
        <v/>
      </c>
      <c r="C3728" s="10" t="str">
        <f>IFERROR(Calculations!J3728,"")</f>
        <v/>
      </c>
      <c r="D3728" s="10" t="str">
        <f xml:space="preserve"> IF(OR(Calculations!C3728 = "",Calculations!C3728 = WorkTypeString),  IFERROR(Calculations!J3728,""), NA())</f>
        <v/>
      </c>
      <c r="E3728" s="10">
        <f t="array" ref="E3728">PERCENTILE(IF(ISERROR(D3728:D8727)=FALSE,D3728:D8727),CycleTimePercentile)</f>
        <v>0</v>
      </c>
      <c r="F3728" s="2" t="e">
        <f xml:space="preserve"> IF(Calculations!C3728 = DefectTypeString,  IFERROR(Calculations!J3728,""), NA())</f>
        <v>#N/A</v>
      </c>
      <c r="G3728" s="10">
        <f t="array" ref="G3728">PERCENTILE(IF(ISERROR(F3728:F8727)=FALSE,F3728:F8727),CycleTimePercentile)</f>
        <v>0</v>
      </c>
      <c r="H3728" s="2" t="e">
        <f ca="1" xml:space="preserve"> IF(OR(Calculations!C3728 = "",Calculations!C3728 = WorkTypeString),  Calculations!K3728, NA())</f>
        <v>#N/A</v>
      </c>
      <c r="I3728" s="2" t="e">
        <f xml:space="preserve"> IF(Calculations!C3728 = DefectTypeString,  Calculations!K3728, NA())</f>
        <v>#N/A</v>
      </c>
    </row>
    <row r="3729" spans="1:9" x14ac:dyDescent="0.25">
      <c r="A3729" s="8" t="str">
        <f>Calculations!A3729</f>
        <v/>
      </c>
      <c r="B3729" s="2" t="str">
        <f t="shared" si="63"/>
        <v/>
      </c>
      <c r="C3729" s="10" t="str">
        <f>IFERROR(Calculations!J3729,"")</f>
        <v/>
      </c>
      <c r="D3729" s="10" t="str">
        <f xml:space="preserve"> IF(OR(Calculations!C3729 = "",Calculations!C3729 = WorkTypeString),  IFERROR(Calculations!J3729,""), NA())</f>
        <v/>
      </c>
      <c r="E3729" s="10">
        <f t="array" ref="E3729">PERCENTILE(IF(ISERROR(D3729:D8728)=FALSE,D3729:D8728),CycleTimePercentile)</f>
        <v>0</v>
      </c>
      <c r="F3729" s="2" t="e">
        <f xml:space="preserve"> IF(Calculations!C3729 = DefectTypeString,  IFERROR(Calculations!J3729,""), NA())</f>
        <v>#N/A</v>
      </c>
      <c r="G3729" s="10">
        <f t="array" ref="G3729">PERCENTILE(IF(ISERROR(F3729:F8728)=FALSE,F3729:F8728),CycleTimePercentile)</f>
        <v>0</v>
      </c>
      <c r="H3729" s="2" t="e">
        <f ca="1" xml:space="preserve"> IF(OR(Calculations!C3729 = "",Calculations!C3729 = WorkTypeString),  Calculations!K3729, NA())</f>
        <v>#N/A</v>
      </c>
      <c r="I3729" s="2" t="e">
        <f xml:space="preserve"> IF(Calculations!C3729 = DefectTypeString,  Calculations!K3729, NA())</f>
        <v>#N/A</v>
      </c>
    </row>
    <row r="3730" spans="1:9" x14ac:dyDescent="0.25">
      <c r="A3730" s="8" t="str">
        <f>Calculations!A3730</f>
        <v/>
      </c>
      <c r="B3730" s="2" t="str">
        <f t="shared" si="63"/>
        <v/>
      </c>
      <c r="C3730" s="10" t="str">
        <f>IFERROR(Calculations!J3730,"")</f>
        <v/>
      </c>
      <c r="D3730" s="10" t="str">
        <f xml:space="preserve"> IF(OR(Calculations!C3730 = "",Calculations!C3730 = WorkTypeString),  IFERROR(Calculations!J3730,""), NA())</f>
        <v/>
      </c>
      <c r="E3730" s="10">
        <f t="array" ref="E3730">PERCENTILE(IF(ISERROR(D3730:D8729)=FALSE,D3730:D8729),CycleTimePercentile)</f>
        <v>0</v>
      </c>
      <c r="F3730" s="2" t="e">
        <f xml:space="preserve"> IF(Calculations!C3730 = DefectTypeString,  IFERROR(Calculations!J3730,""), NA())</f>
        <v>#N/A</v>
      </c>
      <c r="G3730" s="10">
        <f t="array" ref="G3730">PERCENTILE(IF(ISERROR(F3730:F8729)=FALSE,F3730:F8729),CycleTimePercentile)</f>
        <v>0</v>
      </c>
      <c r="H3730" s="2" t="e">
        <f ca="1" xml:space="preserve"> IF(OR(Calculations!C3730 = "",Calculations!C3730 = WorkTypeString),  Calculations!K3730, NA())</f>
        <v>#N/A</v>
      </c>
      <c r="I3730" s="2" t="e">
        <f xml:space="preserve"> IF(Calculations!C3730 = DefectTypeString,  Calculations!K3730, NA())</f>
        <v>#N/A</v>
      </c>
    </row>
    <row r="3731" spans="1:9" x14ac:dyDescent="0.25">
      <c r="A3731" s="8" t="str">
        <f>Calculations!A3731</f>
        <v/>
      </c>
      <c r="B3731" s="2" t="str">
        <f t="shared" si="63"/>
        <v/>
      </c>
      <c r="C3731" s="10" t="str">
        <f>IFERROR(Calculations!J3731,"")</f>
        <v/>
      </c>
      <c r="D3731" s="10" t="str">
        <f xml:space="preserve"> IF(OR(Calculations!C3731 = "",Calculations!C3731 = WorkTypeString),  IFERROR(Calculations!J3731,""), NA())</f>
        <v/>
      </c>
      <c r="E3731" s="10">
        <f t="array" ref="E3731">PERCENTILE(IF(ISERROR(D3731:D8730)=FALSE,D3731:D8730),CycleTimePercentile)</f>
        <v>0</v>
      </c>
      <c r="F3731" s="2" t="e">
        <f xml:space="preserve"> IF(Calculations!C3731 = DefectTypeString,  IFERROR(Calculations!J3731,""), NA())</f>
        <v>#N/A</v>
      </c>
      <c r="G3731" s="10">
        <f t="array" ref="G3731">PERCENTILE(IF(ISERROR(F3731:F8730)=FALSE,F3731:F8730),CycleTimePercentile)</f>
        <v>0</v>
      </c>
      <c r="H3731" s="2" t="e">
        <f ca="1" xml:space="preserve"> IF(OR(Calculations!C3731 = "",Calculations!C3731 = WorkTypeString),  Calculations!K3731, NA())</f>
        <v>#N/A</v>
      </c>
      <c r="I3731" s="2" t="e">
        <f xml:space="preserve"> IF(Calculations!C3731 = DefectTypeString,  Calculations!K3731, NA())</f>
        <v>#N/A</v>
      </c>
    </row>
    <row r="3732" spans="1:9" x14ac:dyDescent="0.25">
      <c r="A3732" s="8" t="str">
        <f>Calculations!A3732</f>
        <v/>
      </c>
      <c r="B3732" s="2" t="str">
        <f t="shared" si="63"/>
        <v/>
      </c>
      <c r="C3732" s="10" t="str">
        <f>IFERROR(Calculations!J3732,"")</f>
        <v/>
      </c>
      <c r="D3732" s="10" t="str">
        <f xml:space="preserve"> IF(OR(Calculations!C3732 = "",Calculations!C3732 = WorkTypeString),  IFERROR(Calculations!J3732,""), NA())</f>
        <v/>
      </c>
      <c r="E3732" s="10">
        <f t="array" ref="E3732">PERCENTILE(IF(ISERROR(D3732:D8731)=FALSE,D3732:D8731),CycleTimePercentile)</f>
        <v>0</v>
      </c>
      <c r="F3732" s="2" t="e">
        <f xml:space="preserve"> IF(Calculations!C3732 = DefectTypeString,  IFERROR(Calculations!J3732,""), NA())</f>
        <v>#N/A</v>
      </c>
      <c r="G3732" s="10">
        <f t="array" ref="G3732">PERCENTILE(IF(ISERROR(F3732:F8731)=FALSE,F3732:F8731),CycleTimePercentile)</f>
        <v>0</v>
      </c>
      <c r="H3732" s="2" t="e">
        <f ca="1" xml:space="preserve"> IF(OR(Calculations!C3732 = "",Calculations!C3732 = WorkTypeString),  Calculations!K3732, NA())</f>
        <v>#N/A</v>
      </c>
      <c r="I3732" s="2" t="e">
        <f xml:space="preserve"> IF(Calculations!C3732 = DefectTypeString,  Calculations!K3732, NA())</f>
        <v>#N/A</v>
      </c>
    </row>
    <row r="3733" spans="1:9" x14ac:dyDescent="0.25">
      <c r="A3733" s="8" t="str">
        <f>Calculations!A3733</f>
        <v/>
      </c>
      <c r="B3733" s="2" t="str">
        <f t="shared" si="63"/>
        <v/>
      </c>
      <c r="C3733" s="10" t="str">
        <f>IFERROR(Calculations!J3733,"")</f>
        <v/>
      </c>
      <c r="D3733" s="10" t="str">
        <f xml:space="preserve"> IF(OR(Calculations!C3733 = "",Calculations!C3733 = WorkTypeString),  IFERROR(Calculations!J3733,""), NA())</f>
        <v/>
      </c>
      <c r="E3733" s="10">
        <f t="array" ref="E3733">PERCENTILE(IF(ISERROR(D3733:D8732)=FALSE,D3733:D8732),CycleTimePercentile)</f>
        <v>0</v>
      </c>
      <c r="F3733" s="2" t="e">
        <f xml:space="preserve"> IF(Calculations!C3733 = DefectTypeString,  IFERROR(Calculations!J3733,""), NA())</f>
        <v>#N/A</v>
      </c>
      <c r="G3733" s="10">
        <f t="array" ref="G3733">PERCENTILE(IF(ISERROR(F3733:F8732)=FALSE,F3733:F8732),CycleTimePercentile)</f>
        <v>0</v>
      </c>
      <c r="H3733" s="2" t="e">
        <f ca="1" xml:space="preserve"> IF(OR(Calculations!C3733 = "",Calculations!C3733 = WorkTypeString),  Calculations!K3733, NA())</f>
        <v>#N/A</v>
      </c>
      <c r="I3733" s="2" t="e">
        <f xml:space="preserve"> IF(Calculations!C3733 = DefectTypeString,  Calculations!K3733, NA())</f>
        <v>#N/A</v>
      </c>
    </row>
    <row r="3734" spans="1:9" x14ac:dyDescent="0.25">
      <c r="A3734" s="8" t="str">
        <f>Calculations!A3734</f>
        <v/>
      </c>
      <c r="B3734" s="2" t="str">
        <f t="shared" si="63"/>
        <v/>
      </c>
      <c r="C3734" s="10" t="str">
        <f>IFERROR(Calculations!J3734,"")</f>
        <v/>
      </c>
      <c r="D3734" s="10" t="str">
        <f xml:space="preserve"> IF(OR(Calculations!C3734 = "",Calculations!C3734 = WorkTypeString),  IFERROR(Calculations!J3734,""), NA())</f>
        <v/>
      </c>
      <c r="E3734" s="10">
        <f t="array" ref="E3734">PERCENTILE(IF(ISERROR(D3734:D8733)=FALSE,D3734:D8733),CycleTimePercentile)</f>
        <v>0</v>
      </c>
      <c r="F3734" s="2" t="e">
        <f xml:space="preserve"> IF(Calculations!C3734 = DefectTypeString,  IFERROR(Calculations!J3734,""), NA())</f>
        <v>#N/A</v>
      </c>
      <c r="G3734" s="10">
        <f t="array" ref="G3734">PERCENTILE(IF(ISERROR(F3734:F8733)=FALSE,F3734:F8733),CycleTimePercentile)</f>
        <v>0</v>
      </c>
      <c r="H3734" s="2" t="e">
        <f ca="1" xml:space="preserve"> IF(OR(Calculations!C3734 = "",Calculations!C3734 = WorkTypeString),  Calculations!K3734, NA())</f>
        <v>#N/A</v>
      </c>
      <c r="I3734" s="2" t="e">
        <f xml:space="preserve"> IF(Calculations!C3734 = DefectTypeString,  Calculations!K3734, NA())</f>
        <v>#N/A</v>
      </c>
    </row>
    <row r="3735" spans="1:9" x14ac:dyDescent="0.25">
      <c r="A3735" s="8" t="str">
        <f>Calculations!A3735</f>
        <v/>
      </c>
      <c r="B3735" s="2" t="str">
        <f t="shared" si="63"/>
        <v/>
      </c>
      <c r="C3735" s="10" t="str">
        <f>IFERROR(Calculations!J3735,"")</f>
        <v/>
      </c>
      <c r="D3735" s="10" t="str">
        <f xml:space="preserve"> IF(OR(Calculations!C3735 = "",Calculations!C3735 = WorkTypeString),  IFERROR(Calculations!J3735,""), NA())</f>
        <v/>
      </c>
      <c r="E3735" s="10">
        <f t="array" ref="E3735">PERCENTILE(IF(ISERROR(D3735:D8734)=FALSE,D3735:D8734),CycleTimePercentile)</f>
        <v>0</v>
      </c>
      <c r="F3735" s="2" t="e">
        <f xml:space="preserve"> IF(Calculations!C3735 = DefectTypeString,  IFERROR(Calculations!J3735,""), NA())</f>
        <v>#N/A</v>
      </c>
      <c r="G3735" s="10">
        <f t="array" ref="G3735">PERCENTILE(IF(ISERROR(F3735:F8734)=FALSE,F3735:F8734),CycleTimePercentile)</f>
        <v>0</v>
      </c>
      <c r="H3735" s="2" t="e">
        <f ca="1" xml:space="preserve"> IF(OR(Calculations!C3735 = "",Calculations!C3735 = WorkTypeString),  Calculations!K3735, NA())</f>
        <v>#N/A</v>
      </c>
      <c r="I3735" s="2" t="e">
        <f xml:space="preserve"> IF(Calculations!C3735 = DefectTypeString,  Calculations!K3735, NA())</f>
        <v>#N/A</v>
      </c>
    </row>
    <row r="3736" spans="1:9" x14ac:dyDescent="0.25">
      <c r="A3736" s="8" t="str">
        <f>Calculations!A3736</f>
        <v/>
      </c>
      <c r="B3736" s="2" t="str">
        <f t="shared" si="63"/>
        <v/>
      </c>
      <c r="C3736" s="10" t="str">
        <f>IFERROR(Calculations!J3736,"")</f>
        <v/>
      </c>
      <c r="D3736" s="10" t="str">
        <f xml:space="preserve"> IF(OR(Calculations!C3736 = "",Calculations!C3736 = WorkTypeString),  IFERROR(Calculations!J3736,""), NA())</f>
        <v/>
      </c>
      <c r="E3736" s="10">
        <f t="array" ref="E3736">PERCENTILE(IF(ISERROR(D3736:D8735)=FALSE,D3736:D8735),CycleTimePercentile)</f>
        <v>0</v>
      </c>
      <c r="F3736" s="2" t="e">
        <f xml:space="preserve"> IF(Calculations!C3736 = DefectTypeString,  IFERROR(Calculations!J3736,""), NA())</f>
        <v>#N/A</v>
      </c>
      <c r="G3736" s="10">
        <f t="array" ref="G3736">PERCENTILE(IF(ISERROR(F3736:F8735)=FALSE,F3736:F8735),CycleTimePercentile)</f>
        <v>0</v>
      </c>
      <c r="H3736" s="2" t="e">
        <f ca="1" xml:space="preserve"> IF(OR(Calculations!C3736 = "",Calculations!C3736 = WorkTypeString),  Calculations!K3736, NA())</f>
        <v>#N/A</v>
      </c>
      <c r="I3736" s="2" t="e">
        <f xml:space="preserve"> IF(Calculations!C3736 = DefectTypeString,  Calculations!K3736, NA())</f>
        <v>#N/A</v>
      </c>
    </row>
    <row r="3737" spans="1:9" x14ac:dyDescent="0.25">
      <c r="A3737" s="8" t="str">
        <f>Calculations!A3737</f>
        <v/>
      </c>
      <c r="B3737" s="2" t="str">
        <f t="shared" si="63"/>
        <v/>
      </c>
      <c r="C3737" s="10" t="str">
        <f>IFERROR(Calculations!J3737,"")</f>
        <v/>
      </c>
      <c r="D3737" s="10" t="str">
        <f xml:space="preserve"> IF(OR(Calculations!C3737 = "",Calculations!C3737 = WorkTypeString),  IFERROR(Calculations!J3737,""), NA())</f>
        <v/>
      </c>
      <c r="E3737" s="10">
        <f t="array" ref="E3737">PERCENTILE(IF(ISERROR(D3737:D8736)=FALSE,D3737:D8736),CycleTimePercentile)</f>
        <v>0</v>
      </c>
      <c r="F3737" s="2" t="e">
        <f xml:space="preserve"> IF(Calculations!C3737 = DefectTypeString,  IFERROR(Calculations!J3737,""), NA())</f>
        <v>#N/A</v>
      </c>
      <c r="G3737" s="10">
        <f t="array" ref="G3737">PERCENTILE(IF(ISERROR(F3737:F8736)=FALSE,F3737:F8736),CycleTimePercentile)</f>
        <v>0</v>
      </c>
      <c r="H3737" s="2" t="e">
        <f ca="1" xml:space="preserve"> IF(OR(Calculations!C3737 = "",Calculations!C3737 = WorkTypeString),  Calculations!K3737, NA())</f>
        <v>#N/A</v>
      </c>
      <c r="I3737" s="2" t="e">
        <f xml:space="preserve"> IF(Calculations!C3737 = DefectTypeString,  Calculations!K3737, NA())</f>
        <v>#N/A</v>
      </c>
    </row>
    <row r="3738" spans="1:9" x14ac:dyDescent="0.25">
      <c r="A3738" s="8" t="str">
        <f>Calculations!A3738</f>
        <v/>
      </c>
      <c r="B3738" s="2" t="str">
        <f t="shared" si="63"/>
        <v/>
      </c>
      <c r="C3738" s="10" t="str">
        <f>IFERROR(Calculations!J3738,"")</f>
        <v/>
      </c>
      <c r="D3738" s="10" t="str">
        <f xml:space="preserve"> IF(OR(Calculations!C3738 = "",Calculations!C3738 = WorkTypeString),  IFERROR(Calculations!J3738,""), NA())</f>
        <v/>
      </c>
      <c r="E3738" s="10">
        <f t="array" ref="E3738">PERCENTILE(IF(ISERROR(D3738:D8737)=FALSE,D3738:D8737),CycleTimePercentile)</f>
        <v>0</v>
      </c>
      <c r="F3738" s="2" t="e">
        <f xml:space="preserve"> IF(Calculations!C3738 = DefectTypeString,  IFERROR(Calculations!J3738,""), NA())</f>
        <v>#N/A</v>
      </c>
      <c r="G3738" s="10">
        <f t="array" ref="G3738">PERCENTILE(IF(ISERROR(F3738:F8737)=FALSE,F3738:F8737),CycleTimePercentile)</f>
        <v>0</v>
      </c>
      <c r="H3738" s="2" t="e">
        <f ca="1" xml:space="preserve"> IF(OR(Calculations!C3738 = "",Calculations!C3738 = WorkTypeString),  Calculations!K3738, NA())</f>
        <v>#N/A</v>
      </c>
      <c r="I3738" s="2" t="e">
        <f xml:space="preserve"> IF(Calculations!C3738 = DefectTypeString,  Calculations!K3738, NA())</f>
        <v>#N/A</v>
      </c>
    </row>
    <row r="3739" spans="1:9" x14ac:dyDescent="0.25">
      <c r="A3739" s="8" t="str">
        <f>Calculations!A3739</f>
        <v/>
      </c>
      <c r="B3739" s="2" t="str">
        <f t="shared" si="63"/>
        <v/>
      </c>
      <c r="C3739" s="10" t="str">
        <f>IFERROR(Calculations!J3739,"")</f>
        <v/>
      </c>
      <c r="D3739" s="10" t="str">
        <f xml:space="preserve"> IF(OR(Calculations!C3739 = "",Calculations!C3739 = WorkTypeString),  IFERROR(Calculations!J3739,""), NA())</f>
        <v/>
      </c>
      <c r="E3739" s="10">
        <f t="array" ref="E3739">PERCENTILE(IF(ISERROR(D3739:D8738)=FALSE,D3739:D8738),CycleTimePercentile)</f>
        <v>0</v>
      </c>
      <c r="F3739" s="2" t="e">
        <f xml:space="preserve"> IF(Calculations!C3739 = DefectTypeString,  IFERROR(Calculations!J3739,""), NA())</f>
        <v>#N/A</v>
      </c>
      <c r="G3739" s="10">
        <f t="array" ref="G3739">PERCENTILE(IF(ISERROR(F3739:F8738)=FALSE,F3739:F8738),CycleTimePercentile)</f>
        <v>0</v>
      </c>
      <c r="H3739" s="2" t="e">
        <f ca="1" xml:space="preserve"> IF(OR(Calculations!C3739 = "",Calculations!C3739 = WorkTypeString),  Calculations!K3739, NA())</f>
        <v>#N/A</v>
      </c>
      <c r="I3739" s="2" t="e">
        <f xml:space="preserve"> IF(Calculations!C3739 = DefectTypeString,  Calculations!K3739, NA())</f>
        <v>#N/A</v>
      </c>
    </row>
    <row r="3740" spans="1:9" x14ac:dyDescent="0.25">
      <c r="A3740" s="8" t="str">
        <f>Calculations!A3740</f>
        <v/>
      </c>
      <c r="B3740" s="2" t="str">
        <f t="shared" si="63"/>
        <v/>
      </c>
      <c r="C3740" s="10" t="str">
        <f>IFERROR(Calculations!J3740,"")</f>
        <v/>
      </c>
      <c r="D3740" s="10" t="str">
        <f xml:space="preserve"> IF(OR(Calculations!C3740 = "",Calculations!C3740 = WorkTypeString),  IFERROR(Calculations!J3740,""), NA())</f>
        <v/>
      </c>
      <c r="E3740" s="10">
        <f t="array" ref="E3740">PERCENTILE(IF(ISERROR(D3740:D8739)=FALSE,D3740:D8739),CycleTimePercentile)</f>
        <v>0</v>
      </c>
      <c r="F3740" s="2" t="e">
        <f xml:space="preserve"> IF(Calculations!C3740 = DefectTypeString,  IFERROR(Calculations!J3740,""), NA())</f>
        <v>#N/A</v>
      </c>
      <c r="G3740" s="10">
        <f t="array" ref="G3740">PERCENTILE(IF(ISERROR(F3740:F8739)=FALSE,F3740:F8739),CycleTimePercentile)</f>
        <v>0</v>
      </c>
      <c r="H3740" s="2" t="e">
        <f ca="1" xml:space="preserve"> IF(OR(Calculations!C3740 = "",Calculations!C3740 = WorkTypeString),  Calculations!K3740, NA())</f>
        <v>#N/A</v>
      </c>
      <c r="I3740" s="2" t="e">
        <f xml:space="preserve"> IF(Calculations!C3740 = DefectTypeString,  Calculations!K3740, NA())</f>
        <v>#N/A</v>
      </c>
    </row>
    <row r="3741" spans="1:9" x14ac:dyDescent="0.25">
      <c r="A3741" s="8" t="str">
        <f>Calculations!A3741</f>
        <v/>
      </c>
      <c r="B3741" s="2" t="str">
        <f t="shared" si="63"/>
        <v/>
      </c>
      <c r="C3741" s="10" t="str">
        <f>IFERROR(Calculations!J3741,"")</f>
        <v/>
      </c>
      <c r="D3741" s="10" t="str">
        <f xml:space="preserve"> IF(OR(Calculations!C3741 = "",Calculations!C3741 = WorkTypeString),  IFERROR(Calculations!J3741,""), NA())</f>
        <v/>
      </c>
      <c r="E3741" s="10">
        <f t="array" ref="E3741">PERCENTILE(IF(ISERROR(D3741:D8740)=FALSE,D3741:D8740),CycleTimePercentile)</f>
        <v>0</v>
      </c>
      <c r="F3741" s="2" t="e">
        <f xml:space="preserve"> IF(Calculations!C3741 = DefectTypeString,  IFERROR(Calculations!J3741,""), NA())</f>
        <v>#N/A</v>
      </c>
      <c r="G3741" s="10">
        <f t="array" ref="G3741">PERCENTILE(IF(ISERROR(F3741:F8740)=FALSE,F3741:F8740),CycleTimePercentile)</f>
        <v>0</v>
      </c>
      <c r="H3741" s="2" t="e">
        <f ca="1" xml:space="preserve"> IF(OR(Calculations!C3741 = "",Calculations!C3741 = WorkTypeString),  Calculations!K3741, NA())</f>
        <v>#N/A</v>
      </c>
      <c r="I3741" s="2" t="e">
        <f xml:space="preserve"> IF(Calculations!C3741 = DefectTypeString,  Calculations!K3741, NA())</f>
        <v>#N/A</v>
      </c>
    </row>
    <row r="3742" spans="1:9" x14ac:dyDescent="0.25">
      <c r="A3742" s="8" t="str">
        <f>Calculations!A3742</f>
        <v/>
      </c>
      <c r="B3742" s="2" t="str">
        <f t="shared" si="63"/>
        <v/>
      </c>
      <c r="C3742" s="10" t="str">
        <f>IFERROR(Calculations!J3742,"")</f>
        <v/>
      </c>
      <c r="D3742" s="10" t="str">
        <f xml:space="preserve"> IF(OR(Calculations!C3742 = "",Calculations!C3742 = WorkTypeString),  IFERROR(Calculations!J3742,""), NA())</f>
        <v/>
      </c>
      <c r="E3742" s="10">
        <f t="array" ref="E3742">PERCENTILE(IF(ISERROR(D3742:D8741)=FALSE,D3742:D8741),CycleTimePercentile)</f>
        <v>0</v>
      </c>
      <c r="F3742" s="2" t="e">
        <f xml:space="preserve"> IF(Calculations!C3742 = DefectTypeString,  IFERROR(Calculations!J3742,""), NA())</f>
        <v>#N/A</v>
      </c>
      <c r="G3742" s="10">
        <f t="array" ref="G3742">PERCENTILE(IF(ISERROR(F3742:F8741)=FALSE,F3742:F8741),CycleTimePercentile)</f>
        <v>0</v>
      </c>
      <c r="H3742" s="2" t="e">
        <f ca="1" xml:space="preserve"> IF(OR(Calculations!C3742 = "",Calculations!C3742 = WorkTypeString),  Calculations!K3742, NA())</f>
        <v>#N/A</v>
      </c>
      <c r="I3742" s="2" t="e">
        <f xml:space="preserve"> IF(Calculations!C3742 = DefectTypeString,  Calculations!K3742, NA())</f>
        <v>#N/A</v>
      </c>
    </row>
    <row r="3743" spans="1:9" x14ac:dyDescent="0.25">
      <c r="A3743" s="8" t="str">
        <f>Calculations!A3743</f>
        <v/>
      </c>
      <c r="B3743" s="2" t="str">
        <f t="shared" si="63"/>
        <v/>
      </c>
      <c r="C3743" s="10" t="str">
        <f>IFERROR(Calculations!J3743,"")</f>
        <v/>
      </c>
      <c r="D3743" s="10" t="str">
        <f xml:space="preserve"> IF(OR(Calculations!C3743 = "",Calculations!C3743 = WorkTypeString),  IFERROR(Calculations!J3743,""), NA())</f>
        <v/>
      </c>
      <c r="E3743" s="10">
        <f t="array" ref="E3743">PERCENTILE(IF(ISERROR(D3743:D8742)=FALSE,D3743:D8742),CycleTimePercentile)</f>
        <v>0</v>
      </c>
      <c r="F3743" s="2" t="e">
        <f xml:space="preserve"> IF(Calculations!C3743 = DefectTypeString,  IFERROR(Calculations!J3743,""), NA())</f>
        <v>#N/A</v>
      </c>
      <c r="G3743" s="10">
        <f t="array" ref="G3743">PERCENTILE(IF(ISERROR(F3743:F8742)=FALSE,F3743:F8742),CycleTimePercentile)</f>
        <v>0</v>
      </c>
      <c r="H3743" s="2" t="e">
        <f ca="1" xml:space="preserve"> IF(OR(Calculations!C3743 = "",Calculations!C3743 = WorkTypeString),  Calculations!K3743, NA())</f>
        <v>#N/A</v>
      </c>
      <c r="I3743" s="2" t="e">
        <f xml:space="preserve"> IF(Calculations!C3743 = DefectTypeString,  Calculations!K3743, NA())</f>
        <v>#N/A</v>
      </c>
    </row>
    <row r="3744" spans="1:9" x14ac:dyDescent="0.25">
      <c r="A3744" s="8" t="str">
        <f>Calculations!A3744</f>
        <v/>
      </c>
      <c r="B3744" s="2" t="str">
        <f t="shared" si="63"/>
        <v/>
      </c>
      <c r="C3744" s="10" t="str">
        <f>IFERROR(Calculations!J3744,"")</f>
        <v/>
      </c>
      <c r="D3744" s="10" t="str">
        <f xml:space="preserve"> IF(OR(Calculations!C3744 = "",Calculations!C3744 = WorkTypeString),  IFERROR(Calculations!J3744,""), NA())</f>
        <v/>
      </c>
      <c r="E3744" s="10">
        <f t="array" ref="E3744">PERCENTILE(IF(ISERROR(D3744:D8743)=FALSE,D3744:D8743),CycleTimePercentile)</f>
        <v>0</v>
      </c>
      <c r="F3744" s="2" t="e">
        <f xml:space="preserve"> IF(Calculations!C3744 = DefectTypeString,  IFERROR(Calculations!J3744,""), NA())</f>
        <v>#N/A</v>
      </c>
      <c r="G3744" s="10">
        <f t="array" ref="G3744">PERCENTILE(IF(ISERROR(F3744:F8743)=FALSE,F3744:F8743),CycleTimePercentile)</f>
        <v>0</v>
      </c>
      <c r="H3744" s="2" t="e">
        <f ca="1" xml:space="preserve"> IF(OR(Calculations!C3744 = "",Calculations!C3744 = WorkTypeString),  Calculations!K3744, NA())</f>
        <v>#N/A</v>
      </c>
      <c r="I3744" s="2" t="e">
        <f xml:space="preserve"> IF(Calculations!C3744 = DefectTypeString,  Calculations!K3744, NA())</f>
        <v>#N/A</v>
      </c>
    </row>
    <row r="3745" spans="1:9" x14ac:dyDescent="0.25">
      <c r="A3745" s="8" t="str">
        <f>Calculations!A3745</f>
        <v/>
      </c>
      <c r="B3745" s="2" t="str">
        <f t="shared" si="63"/>
        <v/>
      </c>
      <c r="C3745" s="10" t="str">
        <f>IFERROR(Calculations!J3745,"")</f>
        <v/>
      </c>
      <c r="D3745" s="10" t="str">
        <f xml:space="preserve"> IF(OR(Calculations!C3745 = "",Calculations!C3745 = WorkTypeString),  IFERROR(Calculations!J3745,""), NA())</f>
        <v/>
      </c>
      <c r="E3745" s="10">
        <f t="array" ref="E3745">PERCENTILE(IF(ISERROR(D3745:D8744)=FALSE,D3745:D8744),CycleTimePercentile)</f>
        <v>0</v>
      </c>
      <c r="F3745" s="2" t="e">
        <f xml:space="preserve"> IF(Calculations!C3745 = DefectTypeString,  IFERROR(Calculations!J3745,""), NA())</f>
        <v>#N/A</v>
      </c>
      <c r="G3745" s="10">
        <f t="array" ref="G3745">PERCENTILE(IF(ISERROR(F3745:F8744)=FALSE,F3745:F8744),CycleTimePercentile)</f>
        <v>0</v>
      </c>
      <c r="H3745" s="2" t="e">
        <f ca="1" xml:space="preserve"> IF(OR(Calculations!C3745 = "",Calculations!C3745 = WorkTypeString),  Calculations!K3745, NA())</f>
        <v>#N/A</v>
      </c>
      <c r="I3745" s="2" t="e">
        <f xml:space="preserve"> IF(Calculations!C3745 = DefectTypeString,  Calculations!K3745, NA())</f>
        <v>#N/A</v>
      </c>
    </row>
    <row r="3746" spans="1:9" x14ac:dyDescent="0.25">
      <c r="A3746" s="8" t="str">
        <f>Calculations!A3746</f>
        <v/>
      </c>
      <c r="B3746" s="2" t="str">
        <f t="shared" si="63"/>
        <v/>
      </c>
      <c r="C3746" s="10" t="str">
        <f>IFERROR(Calculations!J3746,"")</f>
        <v/>
      </c>
      <c r="D3746" s="10" t="str">
        <f xml:space="preserve"> IF(OR(Calculations!C3746 = "",Calculations!C3746 = WorkTypeString),  IFERROR(Calculations!J3746,""), NA())</f>
        <v/>
      </c>
      <c r="E3746" s="10">
        <f t="array" ref="E3746">PERCENTILE(IF(ISERROR(D3746:D8745)=FALSE,D3746:D8745),CycleTimePercentile)</f>
        <v>0</v>
      </c>
      <c r="F3746" s="2" t="e">
        <f xml:space="preserve"> IF(Calculations!C3746 = DefectTypeString,  IFERROR(Calculations!J3746,""), NA())</f>
        <v>#N/A</v>
      </c>
      <c r="G3746" s="10">
        <f t="array" ref="G3746">PERCENTILE(IF(ISERROR(F3746:F8745)=FALSE,F3746:F8745),CycleTimePercentile)</f>
        <v>0</v>
      </c>
      <c r="H3746" s="2" t="e">
        <f ca="1" xml:space="preserve"> IF(OR(Calculations!C3746 = "",Calculations!C3746 = WorkTypeString),  Calculations!K3746, NA())</f>
        <v>#N/A</v>
      </c>
      <c r="I3746" s="2" t="e">
        <f xml:space="preserve"> IF(Calculations!C3746 = DefectTypeString,  Calculations!K3746, NA())</f>
        <v>#N/A</v>
      </c>
    </row>
    <row r="3747" spans="1:9" x14ac:dyDescent="0.25">
      <c r="A3747" s="8" t="str">
        <f>Calculations!A3747</f>
        <v/>
      </c>
      <c r="B3747" s="2" t="str">
        <f t="shared" si="63"/>
        <v/>
      </c>
      <c r="C3747" s="10" t="str">
        <f>IFERROR(Calculations!J3747,"")</f>
        <v/>
      </c>
      <c r="D3747" s="10" t="str">
        <f xml:space="preserve"> IF(OR(Calculations!C3747 = "",Calculations!C3747 = WorkTypeString),  IFERROR(Calculations!J3747,""), NA())</f>
        <v/>
      </c>
      <c r="E3747" s="10">
        <f t="array" ref="E3747">PERCENTILE(IF(ISERROR(D3747:D8746)=FALSE,D3747:D8746),CycleTimePercentile)</f>
        <v>0</v>
      </c>
      <c r="F3747" s="2" t="e">
        <f xml:space="preserve"> IF(Calculations!C3747 = DefectTypeString,  IFERROR(Calculations!J3747,""), NA())</f>
        <v>#N/A</v>
      </c>
      <c r="G3747" s="10">
        <f t="array" ref="G3747">PERCENTILE(IF(ISERROR(F3747:F8746)=FALSE,F3747:F8746),CycleTimePercentile)</f>
        <v>0</v>
      </c>
      <c r="H3747" s="2" t="e">
        <f ca="1" xml:space="preserve"> IF(OR(Calculations!C3747 = "",Calculations!C3747 = WorkTypeString),  Calculations!K3747, NA())</f>
        <v>#N/A</v>
      </c>
      <c r="I3747" s="2" t="e">
        <f xml:space="preserve"> IF(Calculations!C3747 = DefectTypeString,  Calculations!K3747, NA())</f>
        <v>#N/A</v>
      </c>
    </row>
    <row r="3748" spans="1:9" x14ac:dyDescent="0.25">
      <c r="A3748" s="8" t="str">
        <f>Calculations!A3748</f>
        <v/>
      </c>
      <c r="B3748" s="2" t="str">
        <f t="shared" si="63"/>
        <v/>
      </c>
      <c r="C3748" s="10" t="str">
        <f>IFERROR(Calculations!J3748,"")</f>
        <v/>
      </c>
      <c r="D3748" s="10" t="str">
        <f xml:space="preserve"> IF(OR(Calculations!C3748 = "",Calculations!C3748 = WorkTypeString),  IFERROR(Calculations!J3748,""), NA())</f>
        <v/>
      </c>
      <c r="E3748" s="10">
        <f t="array" ref="E3748">PERCENTILE(IF(ISERROR(D3748:D8747)=FALSE,D3748:D8747),CycleTimePercentile)</f>
        <v>0</v>
      </c>
      <c r="F3748" s="2" t="e">
        <f xml:space="preserve"> IF(Calculations!C3748 = DefectTypeString,  IFERROR(Calculations!J3748,""), NA())</f>
        <v>#N/A</v>
      </c>
      <c r="G3748" s="10">
        <f t="array" ref="G3748">PERCENTILE(IF(ISERROR(F3748:F8747)=FALSE,F3748:F8747),CycleTimePercentile)</f>
        <v>0</v>
      </c>
      <c r="H3748" s="2" t="e">
        <f ca="1" xml:space="preserve"> IF(OR(Calculations!C3748 = "",Calculations!C3748 = WorkTypeString),  Calculations!K3748, NA())</f>
        <v>#N/A</v>
      </c>
      <c r="I3748" s="2" t="e">
        <f xml:space="preserve"> IF(Calculations!C3748 = DefectTypeString,  Calculations!K3748, NA())</f>
        <v>#N/A</v>
      </c>
    </row>
    <row r="3749" spans="1:9" x14ac:dyDescent="0.25">
      <c r="A3749" s="8" t="str">
        <f>Calculations!A3749</f>
        <v/>
      </c>
      <c r="B3749" s="2" t="str">
        <f t="shared" si="63"/>
        <v/>
      </c>
      <c r="C3749" s="10" t="str">
        <f>IFERROR(Calculations!J3749,"")</f>
        <v/>
      </c>
      <c r="D3749" s="10" t="str">
        <f xml:space="preserve"> IF(OR(Calculations!C3749 = "",Calculations!C3749 = WorkTypeString),  IFERROR(Calculations!J3749,""), NA())</f>
        <v/>
      </c>
      <c r="E3749" s="10">
        <f t="array" ref="E3749">PERCENTILE(IF(ISERROR(D3749:D8748)=FALSE,D3749:D8748),CycleTimePercentile)</f>
        <v>0</v>
      </c>
      <c r="F3749" s="2" t="e">
        <f xml:space="preserve"> IF(Calculations!C3749 = DefectTypeString,  IFERROR(Calculations!J3749,""), NA())</f>
        <v>#N/A</v>
      </c>
      <c r="G3749" s="10">
        <f t="array" ref="G3749">PERCENTILE(IF(ISERROR(F3749:F8748)=FALSE,F3749:F8748),CycleTimePercentile)</f>
        <v>0</v>
      </c>
      <c r="H3749" s="2" t="e">
        <f ca="1" xml:space="preserve"> IF(OR(Calculations!C3749 = "",Calculations!C3749 = WorkTypeString),  Calculations!K3749, NA())</f>
        <v>#N/A</v>
      </c>
      <c r="I3749" s="2" t="e">
        <f xml:space="preserve"> IF(Calculations!C3749 = DefectTypeString,  Calculations!K3749, NA())</f>
        <v>#N/A</v>
      </c>
    </row>
    <row r="3750" spans="1:9" x14ac:dyDescent="0.25">
      <c r="A3750" s="8" t="str">
        <f>Calculations!A3750</f>
        <v/>
      </c>
      <c r="B3750" s="2" t="str">
        <f t="shared" si="63"/>
        <v/>
      </c>
      <c r="C3750" s="10" t="str">
        <f>IFERROR(Calculations!J3750,"")</f>
        <v/>
      </c>
      <c r="D3750" s="10" t="str">
        <f xml:space="preserve"> IF(OR(Calculations!C3750 = "",Calculations!C3750 = WorkTypeString),  IFERROR(Calculations!J3750,""), NA())</f>
        <v/>
      </c>
      <c r="E3750" s="10">
        <f t="array" ref="E3750">PERCENTILE(IF(ISERROR(D3750:D8749)=FALSE,D3750:D8749),CycleTimePercentile)</f>
        <v>0</v>
      </c>
      <c r="F3750" s="2" t="e">
        <f xml:space="preserve"> IF(Calculations!C3750 = DefectTypeString,  IFERROR(Calculations!J3750,""), NA())</f>
        <v>#N/A</v>
      </c>
      <c r="G3750" s="10">
        <f t="array" ref="G3750">PERCENTILE(IF(ISERROR(F3750:F8749)=FALSE,F3750:F8749),CycleTimePercentile)</f>
        <v>0</v>
      </c>
      <c r="H3750" s="2" t="e">
        <f ca="1" xml:space="preserve"> IF(OR(Calculations!C3750 = "",Calculations!C3750 = WorkTypeString),  Calculations!K3750, NA())</f>
        <v>#N/A</v>
      </c>
      <c r="I3750" s="2" t="e">
        <f xml:space="preserve"> IF(Calculations!C3750 = DefectTypeString,  Calculations!K3750, NA())</f>
        <v>#N/A</v>
      </c>
    </row>
    <row r="3751" spans="1:9" x14ac:dyDescent="0.25">
      <c r="A3751" s="8" t="str">
        <f>Calculations!A3751</f>
        <v/>
      </c>
      <c r="B3751" s="2" t="str">
        <f t="shared" si="63"/>
        <v/>
      </c>
      <c r="C3751" s="10" t="str">
        <f>IFERROR(Calculations!J3751,"")</f>
        <v/>
      </c>
      <c r="D3751" s="10" t="str">
        <f xml:space="preserve"> IF(OR(Calculations!C3751 = "",Calculations!C3751 = WorkTypeString),  IFERROR(Calculations!J3751,""), NA())</f>
        <v/>
      </c>
      <c r="E3751" s="10">
        <f t="array" ref="E3751">PERCENTILE(IF(ISERROR(D3751:D8750)=FALSE,D3751:D8750),CycleTimePercentile)</f>
        <v>0</v>
      </c>
      <c r="F3751" s="2" t="e">
        <f xml:space="preserve"> IF(Calculations!C3751 = DefectTypeString,  IFERROR(Calculations!J3751,""), NA())</f>
        <v>#N/A</v>
      </c>
      <c r="G3751" s="10">
        <f t="array" ref="G3751">PERCENTILE(IF(ISERROR(F3751:F8750)=FALSE,F3751:F8750),CycleTimePercentile)</f>
        <v>0</v>
      </c>
      <c r="H3751" s="2" t="e">
        <f ca="1" xml:space="preserve"> IF(OR(Calculations!C3751 = "",Calculations!C3751 = WorkTypeString),  Calculations!K3751, NA())</f>
        <v>#N/A</v>
      </c>
      <c r="I3751" s="2" t="e">
        <f xml:space="preserve"> IF(Calculations!C3751 = DefectTypeString,  Calculations!K3751, NA())</f>
        <v>#N/A</v>
      </c>
    </row>
    <row r="3752" spans="1:9" x14ac:dyDescent="0.25">
      <c r="A3752" s="8" t="str">
        <f>Calculations!A3752</f>
        <v/>
      </c>
      <c r="B3752" s="2" t="str">
        <f t="shared" si="63"/>
        <v/>
      </c>
      <c r="C3752" s="10" t="str">
        <f>IFERROR(Calculations!J3752,"")</f>
        <v/>
      </c>
      <c r="D3752" s="10" t="str">
        <f xml:space="preserve"> IF(OR(Calculations!C3752 = "",Calculations!C3752 = WorkTypeString),  IFERROR(Calculations!J3752,""), NA())</f>
        <v/>
      </c>
      <c r="E3752" s="10">
        <f t="array" ref="E3752">PERCENTILE(IF(ISERROR(D3752:D8751)=FALSE,D3752:D8751),CycleTimePercentile)</f>
        <v>0</v>
      </c>
      <c r="F3752" s="2" t="e">
        <f xml:space="preserve"> IF(Calculations!C3752 = DefectTypeString,  IFERROR(Calculations!J3752,""), NA())</f>
        <v>#N/A</v>
      </c>
      <c r="G3752" s="10">
        <f t="array" ref="G3752">PERCENTILE(IF(ISERROR(F3752:F8751)=FALSE,F3752:F8751),CycleTimePercentile)</f>
        <v>0</v>
      </c>
      <c r="H3752" s="2" t="e">
        <f ca="1" xml:space="preserve"> IF(OR(Calculations!C3752 = "",Calculations!C3752 = WorkTypeString),  Calculations!K3752, NA())</f>
        <v>#N/A</v>
      </c>
      <c r="I3752" s="2" t="e">
        <f xml:space="preserve"> IF(Calculations!C3752 = DefectTypeString,  Calculations!K3752, NA())</f>
        <v>#N/A</v>
      </c>
    </row>
    <row r="3753" spans="1:9" x14ac:dyDescent="0.25">
      <c r="A3753" s="8" t="str">
        <f>Calculations!A3753</f>
        <v/>
      </c>
      <c r="B3753" s="2" t="str">
        <f t="shared" si="63"/>
        <v/>
      </c>
      <c r="C3753" s="10" t="str">
        <f>IFERROR(Calculations!J3753,"")</f>
        <v/>
      </c>
      <c r="D3753" s="10" t="str">
        <f xml:space="preserve"> IF(OR(Calculations!C3753 = "",Calculations!C3753 = WorkTypeString),  IFERROR(Calculations!J3753,""), NA())</f>
        <v/>
      </c>
      <c r="E3753" s="10">
        <f t="array" ref="E3753">PERCENTILE(IF(ISERROR(D3753:D8752)=FALSE,D3753:D8752),CycleTimePercentile)</f>
        <v>0</v>
      </c>
      <c r="F3753" s="2" t="e">
        <f xml:space="preserve"> IF(Calculations!C3753 = DefectTypeString,  IFERROR(Calculations!J3753,""), NA())</f>
        <v>#N/A</v>
      </c>
      <c r="G3753" s="10">
        <f t="array" ref="G3753">PERCENTILE(IF(ISERROR(F3753:F8752)=FALSE,F3753:F8752),CycleTimePercentile)</f>
        <v>0</v>
      </c>
      <c r="H3753" s="2" t="e">
        <f ca="1" xml:space="preserve"> IF(OR(Calculations!C3753 = "",Calculations!C3753 = WorkTypeString),  Calculations!K3753, NA())</f>
        <v>#N/A</v>
      </c>
      <c r="I3753" s="2" t="e">
        <f xml:space="preserve"> IF(Calculations!C3753 = DefectTypeString,  Calculations!K3753, NA())</f>
        <v>#N/A</v>
      </c>
    </row>
    <row r="3754" spans="1:9" x14ac:dyDescent="0.25">
      <c r="A3754" s="8" t="str">
        <f>Calculations!A3754</f>
        <v/>
      </c>
      <c r="B3754" s="2" t="str">
        <f t="shared" si="63"/>
        <v/>
      </c>
      <c r="C3754" s="10" t="str">
        <f>IFERROR(Calculations!J3754,"")</f>
        <v/>
      </c>
      <c r="D3754" s="10" t="str">
        <f xml:space="preserve"> IF(OR(Calculations!C3754 = "",Calculations!C3754 = WorkTypeString),  IFERROR(Calculations!J3754,""), NA())</f>
        <v/>
      </c>
      <c r="E3754" s="10">
        <f t="array" ref="E3754">PERCENTILE(IF(ISERROR(D3754:D8753)=FALSE,D3754:D8753),CycleTimePercentile)</f>
        <v>0</v>
      </c>
      <c r="F3754" s="2" t="e">
        <f xml:space="preserve"> IF(Calculations!C3754 = DefectTypeString,  IFERROR(Calculations!J3754,""), NA())</f>
        <v>#N/A</v>
      </c>
      <c r="G3754" s="10">
        <f t="array" ref="G3754">PERCENTILE(IF(ISERROR(F3754:F8753)=FALSE,F3754:F8753),CycleTimePercentile)</f>
        <v>0</v>
      </c>
      <c r="H3754" s="2" t="e">
        <f ca="1" xml:space="preserve"> IF(OR(Calculations!C3754 = "",Calculations!C3754 = WorkTypeString),  Calculations!K3754, NA())</f>
        <v>#N/A</v>
      </c>
      <c r="I3754" s="2" t="e">
        <f xml:space="preserve"> IF(Calculations!C3754 = DefectTypeString,  Calculations!K3754, NA())</f>
        <v>#N/A</v>
      </c>
    </row>
    <row r="3755" spans="1:9" x14ac:dyDescent="0.25">
      <c r="A3755" s="8" t="str">
        <f>Calculations!A3755</f>
        <v/>
      </c>
      <c r="B3755" s="2" t="str">
        <f t="shared" si="63"/>
        <v/>
      </c>
      <c r="C3755" s="10" t="str">
        <f>IFERROR(Calculations!J3755,"")</f>
        <v/>
      </c>
      <c r="D3755" s="10" t="str">
        <f xml:space="preserve"> IF(OR(Calculations!C3755 = "",Calculations!C3755 = WorkTypeString),  IFERROR(Calculations!J3755,""), NA())</f>
        <v/>
      </c>
      <c r="E3755" s="10">
        <f t="array" ref="E3755">PERCENTILE(IF(ISERROR(D3755:D8754)=FALSE,D3755:D8754),CycleTimePercentile)</f>
        <v>0</v>
      </c>
      <c r="F3755" s="2" t="e">
        <f xml:space="preserve"> IF(Calculations!C3755 = DefectTypeString,  IFERROR(Calculations!J3755,""), NA())</f>
        <v>#N/A</v>
      </c>
      <c r="G3755" s="10">
        <f t="array" ref="G3755">PERCENTILE(IF(ISERROR(F3755:F8754)=FALSE,F3755:F8754),CycleTimePercentile)</f>
        <v>0</v>
      </c>
      <c r="H3755" s="2" t="e">
        <f ca="1" xml:space="preserve"> IF(OR(Calculations!C3755 = "",Calculations!C3755 = WorkTypeString),  Calculations!K3755, NA())</f>
        <v>#N/A</v>
      </c>
      <c r="I3755" s="2" t="e">
        <f xml:space="preserve"> IF(Calculations!C3755 = DefectTypeString,  Calculations!K3755, NA())</f>
        <v>#N/A</v>
      </c>
    </row>
    <row r="3756" spans="1:9" x14ac:dyDescent="0.25">
      <c r="A3756" s="8" t="str">
        <f>Calculations!A3756</f>
        <v/>
      </c>
      <c r="B3756" s="2" t="str">
        <f t="shared" si="63"/>
        <v/>
      </c>
      <c r="C3756" s="10" t="str">
        <f>IFERROR(Calculations!J3756,"")</f>
        <v/>
      </c>
      <c r="D3756" s="10" t="str">
        <f xml:space="preserve"> IF(OR(Calculations!C3756 = "",Calculations!C3756 = WorkTypeString),  IFERROR(Calculations!J3756,""), NA())</f>
        <v/>
      </c>
      <c r="E3756" s="10">
        <f t="array" ref="E3756">PERCENTILE(IF(ISERROR(D3756:D8755)=FALSE,D3756:D8755),CycleTimePercentile)</f>
        <v>0</v>
      </c>
      <c r="F3756" s="2" t="e">
        <f xml:space="preserve"> IF(Calculations!C3756 = DefectTypeString,  IFERROR(Calculations!J3756,""), NA())</f>
        <v>#N/A</v>
      </c>
      <c r="G3756" s="10">
        <f t="array" ref="G3756">PERCENTILE(IF(ISERROR(F3756:F8755)=FALSE,F3756:F8755),CycleTimePercentile)</f>
        <v>0</v>
      </c>
      <c r="H3756" s="2" t="e">
        <f ca="1" xml:space="preserve"> IF(OR(Calculations!C3756 = "",Calculations!C3756 = WorkTypeString),  Calculations!K3756, NA())</f>
        <v>#N/A</v>
      </c>
      <c r="I3756" s="2" t="e">
        <f xml:space="preserve"> IF(Calculations!C3756 = DefectTypeString,  Calculations!K3756, NA())</f>
        <v>#N/A</v>
      </c>
    </row>
    <row r="3757" spans="1:9" x14ac:dyDescent="0.25">
      <c r="A3757" s="8" t="str">
        <f>Calculations!A3757</f>
        <v/>
      </c>
      <c r="B3757" s="2" t="str">
        <f t="shared" si="63"/>
        <v/>
      </c>
      <c r="C3757" s="10" t="str">
        <f>IFERROR(Calculations!J3757,"")</f>
        <v/>
      </c>
      <c r="D3757" s="10" t="str">
        <f xml:space="preserve"> IF(OR(Calculations!C3757 = "",Calculations!C3757 = WorkTypeString),  IFERROR(Calculations!J3757,""), NA())</f>
        <v/>
      </c>
      <c r="E3757" s="10">
        <f t="array" ref="E3757">PERCENTILE(IF(ISERROR(D3757:D8756)=FALSE,D3757:D8756),CycleTimePercentile)</f>
        <v>0</v>
      </c>
      <c r="F3757" s="2" t="e">
        <f xml:space="preserve"> IF(Calculations!C3757 = DefectTypeString,  IFERROR(Calculations!J3757,""), NA())</f>
        <v>#N/A</v>
      </c>
      <c r="G3757" s="10">
        <f t="array" ref="G3757">PERCENTILE(IF(ISERROR(F3757:F8756)=FALSE,F3757:F8756),CycleTimePercentile)</f>
        <v>0</v>
      </c>
      <c r="H3757" s="2" t="e">
        <f ca="1" xml:space="preserve"> IF(OR(Calculations!C3757 = "",Calculations!C3757 = WorkTypeString),  Calculations!K3757, NA())</f>
        <v>#N/A</v>
      </c>
      <c r="I3757" s="2" t="e">
        <f xml:space="preserve"> IF(Calculations!C3757 = DefectTypeString,  Calculations!K3757, NA())</f>
        <v>#N/A</v>
      </c>
    </row>
    <row r="3758" spans="1:9" x14ac:dyDescent="0.25">
      <c r="A3758" s="8" t="str">
        <f>Calculations!A3758</f>
        <v/>
      </c>
      <c r="B3758" s="2" t="str">
        <f t="shared" si="63"/>
        <v/>
      </c>
      <c r="C3758" s="10" t="str">
        <f>IFERROR(Calculations!J3758,"")</f>
        <v/>
      </c>
      <c r="D3758" s="10" t="str">
        <f xml:space="preserve"> IF(OR(Calculations!C3758 = "",Calculations!C3758 = WorkTypeString),  IFERROR(Calculations!J3758,""), NA())</f>
        <v/>
      </c>
      <c r="E3758" s="10">
        <f t="array" ref="E3758">PERCENTILE(IF(ISERROR(D3758:D8757)=FALSE,D3758:D8757),CycleTimePercentile)</f>
        <v>0</v>
      </c>
      <c r="F3758" s="2" t="e">
        <f xml:space="preserve"> IF(Calculations!C3758 = DefectTypeString,  IFERROR(Calculations!J3758,""), NA())</f>
        <v>#N/A</v>
      </c>
      <c r="G3758" s="10">
        <f t="array" ref="G3758">PERCENTILE(IF(ISERROR(F3758:F8757)=FALSE,F3758:F8757),CycleTimePercentile)</f>
        <v>0</v>
      </c>
      <c r="H3758" s="2" t="e">
        <f ca="1" xml:space="preserve"> IF(OR(Calculations!C3758 = "",Calculations!C3758 = WorkTypeString),  Calculations!K3758, NA())</f>
        <v>#N/A</v>
      </c>
      <c r="I3758" s="2" t="e">
        <f xml:space="preserve"> IF(Calculations!C3758 = DefectTypeString,  Calculations!K3758, NA())</f>
        <v>#N/A</v>
      </c>
    </row>
    <row r="3759" spans="1:9" x14ac:dyDescent="0.25">
      <c r="A3759" s="8" t="str">
        <f>Calculations!A3759</f>
        <v/>
      </c>
      <c r="B3759" s="2" t="str">
        <f t="shared" si="63"/>
        <v/>
      </c>
      <c r="C3759" s="10" t="str">
        <f>IFERROR(Calculations!J3759,"")</f>
        <v/>
      </c>
      <c r="D3759" s="10" t="str">
        <f xml:space="preserve"> IF(OR(Calculations!C3759 = "",Calculations!C3759 = WorkTypeString),  IFERROR(Calculations!J3759,""), NA())</f>
        <v/>
      </c>
      <c r="E3759" s="10">
        <f t="array" ref="E3759">PERCENTILE(IF(ISERROR(D3759:D8758)=FALSE,D3759:D8758),CycleTimePercentile)</f>
        <v>0</v>
      </c>
      <c r="F3759" s="2" t="e">
        <f xml:space="preserve"> IF(Calculations!C3759 = DefectTypeString,  IFERROR(Calculations!J3759,""), NA())</f>
        <v>#N/A</v>
      </c>
      <c r="G3759" s="10">
        <f t="array" ref="G3759">PERCENTILE(IF(ISERROR(F3759:F8758)=FALSE,F3759:F8758),CycleTimePercentile)</f>
        <v>0</v>
      </c>
      <c r="H3759" s="2" t="e">
        <f ca="1" xml:space="preserve"> IF(OR(Calculations!C3759 = "",Calculations!C3759 = WorkTypeString),  Calculations!K3759, NA())</f>
        <v>#N/A</v>
      </c>
      <c r="I3759" s="2" t="e">
        <f xml:space="preserve"> IF(Calculations!C3759 = DefectTypeString,  Calculations!K3759, NA())</f>
        <v>#N/A</v>
      </c>
    </row>
    <row r="3760" spans="1:9" x14ac:dyDescent="0.25">
      <c r="A3760" s="8" t="str">
        <f>Calculations!A3760</f>
        <v/>
      </c>
      <c r="B3760" s="2" t="str">
        <f t="shared" si="63"/>
        <v/>
      </c>
      <c r="C3760" s="10" t="str">
        <f>IFERROR(Calculations!J3760,"")</f>
        <v/>
      </c>
      <c r="D3760" s="10" t="str">
        <f xml:space="preserve"> IF(OR(Calculations!C3760 = "",Calculations!C3760 = WorkTypeString),  IFERROR(Calculations!J3760,""), NA())</f>
        <v/>
      </c>
      <c r="E3760" s="10">
        <f t="array" ref="E3760">PERCENTILE(IF(ISERROR(D3760:D8759)=FALSE,D3760:D8759),CycleTimePercentile)</f>
        <v>0</v>
      </c>
      <c r="F3760" s="2" t="e">
        <f xml:space="preserve"> IF(Calculations!C3760 = DefectTypeString,  IFERROR(Calculations!J3760,""), NA())</f>
        <v>#N/A</v>
      </c>
      <c r="G3760" s="10">
        <f t="array" ref="G3760">PERCENTILE(IF(ISERROR(F3760:F8759)=FALSE,F3760:F8759),CycleTimePercentile)</f>
        <v>0</v>
      </c>
      <c r="H3760" s="2" t="e">
        <f ca="1" xml:space="preserve"> IF(OR(Calculations!C3760 = "",Calculations!C3760 = WorkTypeString),  Calculations!K3760, NA())</f>
        <v>#N/A</v>
      </c>
      <c r="I3760" s="2" t="e">
        <f xml:space="preserve"> IF(Calculations!C3760 = DefectTypeString,  Calculations!K3760, NA())</f>
        <v>#N/A</v>
      </c>
    </row>
    <row r="3761" spans="1:9" x14ac:dyDescent="0.25">
      <c r="A3761" s="8" t="str">
        <f>Calculations!A3761</f>
        <v/>
      </c>
      <c r="B3761" s="2" t="str">
        <f t="shared" si="63"/>
        <v/>
      </c>
      <c r="C3761" s="10" t="str">
        <f>IFERROR(Calculations!J3761,"")</f>
        <v/>
      </c>
      <c r="D3761" s="10" t="str">
        <f xml:space="preserve"> IF(OR(Calculations!C3761 = "",Calculations!C3761 = WorkTypeString),  IFERROR(Calculations!J3761,""), NA())</f>
        <v/>
      </c>
      <c r="E3761" s="10">
        <f t="array" ref="E3761">PERCENTILE(IF(ISERROR(D3761:D8760)=FALSE,D3761:D8760),CycleTimePercentile)</f>
        <v>0</v>
      </c>
      <c r="F3761" s="2" t="e">
        <f xml:space="preserve"> IF(Calculations!C3761 = DefectTypeString,  IFERROR(Calculations!J3761,""), NA())</f>
        <v>#N/A</v>
      </c>
      <c r="G3761" s="10">
        <f t="array" ref="G3761">PERCENTILE(IF(ISERROR(F3761:F8760)=FALSE,F3761:F8760),CycleTimePercentile)</f>
        <v>0</v>
      </c>
      <c r="H3761" s="2" t="e">
        <f ca="1" xml:space="preserve"> IF(OR(Calculations!C3761 = "",Calculations!C3761 = WorkTypeString),  Calculations!K3761, NA())</f>
        <v>#N/A</v>
      </c>
      <c r="I3761" s="2" t="e">
        <f xml:space="preserve"> IF(Calculations!C3761 = DefectTypeString,  Calculations!K3761, NA())</f>
        <v>#N/A</v>
      </c>
    </row>
    <row r="3762" spans="1:9" x14ac:dyDescent="0.25">
      <c r="A3762" s="8" t="str">
        <f>Calculations!A3762</f>
        <v/>
      </c>
      <c r="B3762" s="2" t="str">
        <f t="shared" si="63"/>
        <v/>
      </c>
      <c r="C3762" s="10" t="str">
        <f>IFERROR(Calculations!J3762,"")</f>
        <v/>
      </c>
      <c r="D3762" s="10" t="str">
        <f xml:space="preserve"> IF(OR(Calculations!C3762 = "",Calculations!C3762 = WorkTypeString),  IFERROR(Calculations!J3762,""), NA())</f>
        <v/>
      </c>
      <c r="E3762" s="10">
        <f t="array" ref="E3762">PERCENTILE(IF(ISERROR(D3762:D8761)=FALSE,D3762:D8761),CycleTimePercentile)</f>
        <v>0</v>
      </c>
      <c r="F3762" s="2" t="e">
        <f xml:space="preserve"> IF(Calculations!C3762 = DefectTypeString,  IFERROR(Calculations!J3762,""), NA())</f>
        <v>#N/A</v>
      </c>
      <c r="G3762" s="10">
        <f t="array" ref="G3762">PERCENTILE(IF(ISERROR(F3762:F8761)=FALSE,F3762:F8761),CycleTimePercentile)</f>
        <v>0</v>
      </c>
      <c r="H3762" s="2" t="e">
        <f ca="1" xml:space="preserve"> IF(OR(Calculations!C3762 = "",Calculations!C3762 = WorkTypeString),  Calculations!K3762, NA())</f>
        <v>#N/A</v>
      </c>
      <c r="I3762" s="2" t="e">
        <f xml:space="preserve"> IF(Calculations!C3762 = DefectTypeString,  Calculations!K3762, NA())</f>
        <v>#N/A</v>
      </c>
    </row>
    <row r="3763" spans="1:9" x14ac:dyDescent="0.25">
      <c r="A3763" s="8" t="str">
        <f>Calculations!A3763</f>
        <v/>
      </c>
      <c r="B3763" s="2" t="str">
        <f t="shared" si="63"/>
        <v/>
      </c>
      <c r="C3763" s="10" t="str">
        <f>IFERROR(Calculations!J3763,"")</f>
        <v/>
      </c>
      <c r="D3763" s="10" t="str">
        <f xml:space="preserve"> IF(OR(Calculations!C3763 = "",Calculations!C3763 = WorkTypeString),  IFERROR(Calculations!J3763,""), NA())</f>
        <v/>
      </c>
      <c r="E3763" s="10">
        <f t="array" ref="E3763">PERCENTILE(IF(ISERROR(D3763:D8762)=FALSE,D3763:D8762),CycleTimePercentile)</f>
        <v>0</v>
      </c>
      <c r="F3763" s="2" t="e">
        <f xml:space="preserve"> IF(Calculations!C3763 = DefectTypeString,  IFERROR(Calculations!J3763,""), NA())</f>
        <v>#N/A</v>
      </c>
      <c r="G3763" s="10">
        <f t="array" ref="G3763">PERCENTILE(IF(ISERROR(F3763:F8762)=FALSE,F3763:F8762),CycleTimePercentile)</f>
        <v>0</v>
      </c>
      <c r="H3763" s="2" t="e">
        <f ca="1" xml:space="preserve"> IF(OR(Calculations!C3763 = "",Calculations!C3763 = WorkTypeString),  Calculations!K3763, NA())</f>
        <v>#N/A</v>
      </c>
      <c r="I3763" s="2" t="e">
        <f xml:space="preserve"> IF(Calculations!C3763 = DefectTypeString,  Calculations!K3763, NA())</f>
        <v>#N/A</v>
      </c>
    </row>
    <row r="3764" spans="1:9" x14ac:dyDescent="0.25">
      <c r="A3764" s="8" t="str">
        <f>Calculations!A3764</f>
        <v/>
      </c>
      <c r="B3764" s="2" t="str">
        <f t="shared" si="63"/>
        <v/>
      </c>
      <c r="C3764" s="10" t="str">
        <f>IFERROR(Calculations!J3764,"")</f>
        <v/>
      </c>
      <c r="D3764" s="10" t="str">
        <f xml:space="preserve"> IF(OR(Calculations!C3764 = "",Calculations!C3764 = WorkTypeString),  IFERROR(Calculations!J3764,""), NA())</f>
        <v/>
      </c>
      <c r="E3764" s="10">
        <f t="array" ref="E3764">PERCENTILE(IF(ISERROR(D3764:D8763)=FALSE,D3764:D8763),CycleTimePercentile)</f>
        <v>0</v>
      </c>
      <c r="F3764" s="2" t="e">
        <f xml:space="preserve"> IF(Calculations!C3764 = DefectTypeString,  IFERROR(Calculations!J3764,""), NA())</f>
        <v>#N/A</v>
      </c>
      <c r="G3764" s="10">
        <f t="array" ref="G3764">PERCENTILE(IF(ISERROR(F3764:F8763)=FALSE,F3764:F8763),CycleTimePercentile)</f>
        <v>0</v>
      </c>
      <c r="H3764" s="2" t="e">
        <f ca="1" xml:space="preserve"> IF(OR(Calculations!C3764 = "",Calculations!C3764 = WorkTypeString),  Calculations!K3764, NA())</f>
        <v>#N/A</v>
      </c>
      <c r="I3764" s="2" t="e">
        <f xml:space="preserve"> IF(Calculations!C3764 = DefectTypeString,  Calculations!K3764, NA())</f>
        <v>#N/A</v>
      </c>
    </row>
    <row r="3765" spans="1:9" x14ac:dyDescent="0.25">
      <c r="A3765" s="8" t="str">
        <f>Calculations!A3765</f>
        <v/>
      </c>
      <c r="B3765" s="2" t="str">
        <f t="shared" si="63"/>
        <v/>
      </c>
      <c r="C3765" s="10" t="str">
        <f>IFERROR(Calculations!J3765,"")</f>
        <v/>
      </c>
      <c r="D3765" s="10" t="str">
        <f xml:space="preserve"> IF(OR(Calculations!C3765 = "",Calculations!C3765 = WorkTypeString),  IFERROR(Calculations!J3765,""), NA())</f>
        <v/>
      </c>
      <c r="E3765" s="10">
        <f t="array" ref="E3765">PERCENTILE(IF(ISERROR(D3765:D8764)=FALSE,D3765:D8764),CycleTimePercentile)</f>
        <v>0</v>
      </c>
      <c r="F3765" s="2" t="e">
        <f xml:space="preserve"> IF(Calculations!C3765 = DefectTypeString,  IFERROR(Calculations!J3765,""), NA())</f>
        <v>#N/A</v>
      </c>
      <c r="G3765" s="10">
        <f t="array" ref="G3765">PERCENTILE(IF(ISERROR(F3765:F8764)=FALSE,F3765:F8764),CycleTimePercentile)</f>
        <v>0</v>
      </c>
      <c r="H3765" s="2" t="e">
        <f ca="1" xml:space="preserve"> IF(OR(Calculations!C3765 = "",Calculations!C3765 = WorkTypeString),  Calculations!K3765, NA())</f>
        <v>#N/A</v>
      </c>
      <c r="I3765" s="2" t="e">
        <f xml:space="preserve"> IF(Calculations!C3765 = DefectTypeString,  Calculations!K3765, NA())</f>
        <v>#N/A</v>
      </c>
    </row>
    <row r="3766" spans="1:9" x14ac:dyDescent="0.25">
      <c r="A3766" s="8" t="str">
        <f>Calculations!A3766</f>
        <v/>
      </c>
      <c r="B3766" s="2" t="str">
        <f t="shared" si="63"/>
        <v/>
      </c>
      <c r="C3766" s="10" t="str">
        <f>IFERROR(Calculations!J3766,"")</f>
        <v/>
      </c>
      <c r="D3766" s="10" t="str">
        <f xml:space="preserve"> IF(OR(Calculations!C3766 = "",Calculations!C3766 = WorkTypeString),  IFERROR(Calculations!J3766,""), NA())</f>
        <v/>
      </c>
      <c r="E3766" s="10">
        <f t="array" ref="E3766">PERCENTILE(IF(ISERROR(D3766:D8765)=FALSE,D3766:D8765),CycleTimePercentile)</f>
        <v>0</v>
      </c>
      <c r="F3766" s="2" t="e">
        <f xml:space="preserve"> IF(Calculations!C3766 = DefectTypeString,  IFERROR(Calculations!J3766,""), NA())</f>
        <v>#N/A</v>
      </c>
      <c r="G3766" s="10">
        <f t="array" ref="G3766">PERCENTILE(IF(ISERROR(F3766:F8765)=FALSE,F3766:F8765),CycleTimePercentile)</f>
        <v>0</v>
      </c>
      <c r="H3766" s="2" t="e">
        <f ca="1" xml:space="preserve"> IF(OR(Calculations!C3766 = "",Calculations!C3766 = WorkTypeString),  Calculations!K3766, NA())</f>
        <v>#N/A</v>
      </c>
      <c r="I3766" s="2" t="e">
        <f xml:space="preserve"> IF(Calculations!C3766 = DefectTypeString,  Calculations!K3766, NA())</f>
        <v>#N/A</v>
      </c>
    </row>
    <row r="3767" spans="1:9" x14ac:dyDescent="0.25">
      <c r="A3767" s="8" t="str">
        <f>Calculations!A3767</f>
        <v/>
      </c>
      <c r="B3767" s="2" t="str">
        <f t="shared" si="63"/>
        <v/>
      </c>
      <c r="C3767" s="10" t="str">
        <f>IFERROR(Calculations!J3767,"")</f>
        <v/>
      </c>
      <c r="D3767" s="10" t="str">
        <f xml:space="preserve"> IF(OR(Calculations!C3767 = "",Calculations!C3767 = WorkTypeString),  IFERROR(Calculations!J3767,""), NA())</f>
        <v/>
      </c>
      <c r="E3767" s="10">
        <f t="array" ref="E3767">PERCENTILE(IF(ISERROR(D3767:D8766)=FALSE,D3767:D8766),CycleTimePercentile)</f>
        <v>0</v>
      </c>
      <c r="F3767" s="2" t="e">
        <f xml:space="preserve"> IF(Calculations!C3767 = DefectTypeString,  IFERROR(Calculations!J3767,""), NA())</f>
        <v>#N/A</v>
      </c>
      <c r="G3767" s="10">
        <f t="array" ref="G3767">PERCENTILE(IF(ISERROR(F3767:F8766)=FALSE,F3767:F8766),CycleTimePercentile)</f>
        <v>0</v>
      </c>
      <c r="H3767" s="2" t="e">
        <f ca="1" xml:space="preserve"> IF(OR(Calculations!C3767 = "",Calculations!C3767 = WorkTypeString),  Calculations!K3767, NA())</f>
        <v>#N/A</v>
      </c>
      <c r="I3767" s="2" t="e">
        <f xml:space="preserve"> IF(Calculations!C3767 = DefectTypeString,  Calculations!K3767, NA())</f>
        <v>#N/A</v>
      </c>
    </row>
    <row r="3768" spans="1:9" x14ac:dyDescent="0.25">
      <c r="A3768" s="8" t="str">
        <f>Calculations!A3768</f>
        <v/>
      </c>
      <c r="B3768" s="2" t="str">
        <f t="shared" si="63"/>
        <v/>
      </c>
      <c r="C3768" s="10" t="str">
        <f>IFERROR(Calculations!J3768,"")</f>
        <v/>
      </c>
      <c r="D3768" s="10" t="str">
        <f xml:space="preserve"> IF(OR(Calculations!C3768 = "",Calculations!C3768 = WorkTypeString),  IFERROR(Calculations!J3768,""), NA())</f>
        <v/>
      </c>
      <c r="E3768" s="10">
        <f t="array" ref="E3768">PERCENTILE(IF(ISERROR(D3768:D8767)=FALSE,D3768:D8767),CycleTimePercentile)</f>
        <v>0</v>
      </c>
      <c r="F3768" s="2" t="e">
        <f xml:space="preserve"> IF(Calculations!C3768 = DefectTypeString,  IFERROR(Calculations!J3768,""), NA())</f>
        <v>#N/A</v>
      </c>
      <c r="G3768" s="10">
        <f t="array" ref="G3768">PERCENTILE(IF(ISERROR(F3768:F8767)=FALSE,F3768:F8767),CycleTimePercentile)</f>
        <v>0</v>
      </c>
      <c r="H3768" s="2" t="e">
        <f ca="1" xml:space="preserve"> IF(OR(Calculations!C3768 = "",Calculations!C3768 = WorkTypeString),  Calculations!K3768, NA())</f>
        <v>#N/A</v>
      </c>
      <c r="I3768" s="2" t="e">
        <f xml:space="preserve"> IF(Calculations!C3768 = DefectTypeString,  Calculations!K3768, NA())</f>
        <v>#N/A</v>
      </c>
    </row>
    <row r="3769" spans="1:9" x14ac:dyDescent="0.25">
      <c r="A3769" s="8" t="str">
        <f>Calculations!A3769</f>
        <v/>
      </c>
      <c r="B3769" s="2" t="str">
        <f t="shared" si="63"/>
        <v/>
      </c>
      <c r="C3769" s="10" t="str">
        <f>IFERROR(Calculations!J3769,"")</f>
        <v/>
      </c>
      <c r="D3769" s="10" t="str">
        <f xml:space="preserve"> IF(OR(Calculations!C3769 = "",Calculations!C3769 = WorkTypeString),  IFERROR(Calculations!J3769,""), NA())</f>
        <v/>
      </c>
      <c r="E3769" s="10">
        <f t="array" ref="E3769">PERCENTILE(IF(ISERROR(D3769:D8768)=FALSE,D3769:D8768),CycleTimePercentile)</f>
        <v>0</v>
      </c>
      <c r="F3769" s="2" t="e">
        <f xml:space="preserve"> IF(Calculations!C3769 = DefectTypeString,  IFERROR(Calculations!J3769,""), NA())</f>
        <v>#N/A</v>
      </c>
      <c r="G3769" s="10">
        <f t="array" ref="G3769">PERCENTILE(IF(ISERROR(F3769:F8768)=FALSE,F3769:F8768),CycleTimePercentile)</f>
        <v>0</v>
      </c>
      <c r="H3769" s="2" t="e">
        <f ca="1" xml:space="preserve"> IF(OR(Calculations!C3769 = "",Calculations!C3769 = WorkTypeString),  Calculations!K3769, NA())</f>
        <v>#N/A</v>
      </c>
      <c r="I3769" s="2" t="e">
        <f xml:space="preserve"> IF(Calculations!C3769 = DefectTypeString,  Calculations!K3769, NA())</f>
        <v>#N/A</v>
      </c>
    </row>
    <row r="3770" spans="1:9" x14ac:dyDescent="0.25">
      <c r="A3770" s="8" t="str">
        <f>Calculations!A3770</f>
        <v/>
      </c>
      <c r="B3770" s="2" t="str">
        <f t="shared" si="63"/>
        <v/>
      </c>
      <c r="C3770" s="10" t="str">
        <f>IFERROR(Calculations!J3770,"")</f>
        <v/>
      </c>
      <c r="D3770" s="10" t="str">
        <f xml:space="preserve"> IF(OR(Calculations!C3770 = "",Calculations!C3770 = WorkTypeString),  IFERROR(Calculations!J3770,""), NA())</f>
        <v/>
      </c>
      <c r="E3770" s="10">
        <f t="array" ref="E3770">PERCENTILE(IF(ISERROR(D3770:D8769)=FALSE,D3770:D8769),CycleTimePercentile)</f>
        <v>0</v>
      </c>
      <c r="F3770" s="2" t="e">
        <f xml:space="preserve"> IF(Calculations!C3770 = DefectTypeString,  IFERROR(Calculations!J3770,""), NA())</f>
        <v>#N/A</v>
      </c>
      <c r="G3770" s="10">
        <f t="array" ref="G3770">PERCENTILE(IF(ISERROR(F3770:F8769)=FALSE,F3770:F8769),CycleTimePercentile)</f>
        <v>0</v>
      </c>
      <c r="H3770" s="2" t="e">
        <f ca="1" xml:space="preserve"> IF(OR(Calculations!C3770 = "",Calculations!C3770 = WorkTypeString),  Calculations!K3770, NA())</f>
        <v>#N/A</v>
      </c>
      <c r="I3770" s="2" t="e">
        <f xml:space="preserve"> IF(Calculations!C3770 = DefectTypeString,  Calculations!K3770, NA())</f>
        <v>#N/A</v>
      </c>
    </row>
    <row r="3771" spans="1:9" x14ac:dyDescent="0.25">
      <c r="A3771" s="8" t="str">
        <f>Calculations!A3771</f>
        <v/>
      </c>
      <c r="B3771" s="2" t="str">
        <f t="shared" si="63"/>
        <v/>
      </c>
      <c r="C3771" s="10" t="str">
        <f>IFERROR(Calculations!J3771,"")</f>
        <v/>
      </c>
      <c r="D3771" s="10" t="str">
        <f xml:space="preserve"> IF(OR(Calculations!C3771 = "",Calculations!C3771 = WorkTypeString),  IFERROR(Calculations!J3771,""), NA())</f>
        <v/>
      </c>
      <c r="E3771" s="10">
        <f t="array" ref="E3771">PERCENTILE(IF(ISERROR(D3771:D8770)=FALSE,D3771:D8770),CycleTimePercentile)</f>
        <v>0</v>
      </c>
      <c r="F3771" s="2" t="e">
        <f xml:space="preserve"> IF(Calculations!C3771 = DefectTypeString,  IFERROR(Calculations!J3771,""), NA())</f>
        <v>#N/A</v>
      </c>
      <c r="G3771" s="10">
        <f t="array" ref="G3771">PERCENTILE(IF(ISERROR(F3771:F8770)=FALSE,F3771:F8770),CycleTimePercentile)</f>
        <v>0</v>
      </c>
      <c r="H3771" s="2" t="e">
        <f ca="1" xml:space="preserve"> IF(OR(Calculations!C3771 = "",Calculations!C3771 = WorkTypeString),  Calculations!K3771, NA())</f>
        <v>#N/A</v>
      </c>
      <c r="I3771" s="2" t="e">
        <f xml:space="preserve"> IF(Calculations!C3771 = DefectTypeString,  Calculations!K3771, NA())</f>
        <v>#N/A</v>
      </c>
    </row>
    <row r="3772" spans="1:9" x14ac:dyDescent="0.25">
      <c r="A3772" s="8" t="str">
        <f>Calculations!A3772</f>
        <v/>
      </c>
      <c r="B3772" s="2" t="str">
        <f t="shared" si="63"/>
        <v/>
      </c>
      <c r="C3772" s="10" t="str">
        <f>IFERROR(Calculations!J3772,"")</f>
        <v/>
      </c>
      <c r="D3772" s="10" t="str">
        <f xml:space="preserve"> IF(OR(Calculations!C3772 = "",Calculations!C3772 = WorkTypeString),  IFERROR(Calculations!J3772,""), NA())</f>
        <v/>
      </c>
      <c r="E3772" s="10">
        <f t="array" ref="E3772">PERCENTILE(IF(ISERROR(D3772:D8771)=FALSE,D3772:D8771),CycleTimePercentile)</f>
        <v>0</v>
      </c>
      <c r="F3772" s="2" t="e">
        <f xml:space="preserve"> IF(Calculations!C3772 = DefectTypeString,  IFERROR(Calculations!J3772,""), NA())</f>
        <v>#N/A</v>
      </c>
      <c r="G3772" s="10">
        <f t="array" ref="G3772">PERCENTILE(IF(ISERROR(F3772:F8771)=FALSE,F3772:F8771),CycleTimePercentile)</f>
        <v>0</v>
      </c>
      <c r="H3772" s="2" t="e">
        <f ca="1" xml:space="preserve"> IF(OR(Calculations!C3772 = "",Calculations!C3772 = WorkTypeString),  Calculations!K3772, NA())</f>
        <v>#N/A</v>
      </c>
      <c r="I3772" s="2" t="e">
        <f xml:space="preserve"> IF(Calculations!C3772 = DefectTypeString,  Calculations!K3772, NA())</f>
        <v>#N/A</v>
      </c>
    </row>
    <row r="3773" spans="1:9" x14ac:dyDescent="0.25">
      <c r="A3773" s="8" t="str">
        <f>Calculations!A3773</f>
        <v/>
      </c>
      <c r="B3773" s="2" t="str">
        <f t="shared" si="63"/>
        <v/>
      </c>
      <c r="C3773" s="10" t="str">
        <f>IFERROR(Calculations!J3773,"")</f>
        <v/>
      </c>
      <c r="D3773" s="10" t="str">
        <f xml:space="preserve"> IF(OR(Calculations!C3773 = "",Calculations!C3773 = WorkTypeString),  IFERROR(Calculations!J3773,""), NA())</f>
        <v/>
      </c>
      <c r="E3773" s="10">
        <f t="array" ref="E3773">PERCENTILE(IF(ISERROR(D3773:D8772)=FALSE,D3773:D8772),CycleTimePercentile)</f>
        <v>0</v>
      </c>
      <c r="F3773" s="2" t="e">
        <f xml:space="preserve"> IF(Calculations!C3773 = DefectTypeString,  IFERROR(Calculations!J3773,""), NA())</f>
        <v>#N/A</v>
      </c>
      <c r="G3773" s="10">
        <f t="array" ref="G3773">PERCENTILE(IF(ISERROR(F3773:F8772)=FALSE,F3773:F8772),CycleTimePercentile)</f>
        <v>0</v>
      </c>
      <c r="H3773" s="2" t="e">
        <f ca="1" xml:space="preserve"> IF(OR(Calculations!C3773 = "",Calculations!C3773 = WorkTypeString),  Calculations!K3773, NA())</f>
        <v>#N/A</v>
      </c>
      <c r="I3773" s="2" t="e">
        <f xml:space="preserve"> IF(Calculations!C3773 = DefectTypeString,  Calculations!K3773, NA())</f>
        <v>#N/A</v>
      </c>
    </row>
    <row r="3774" spans="1:9" x14ac:dyDescent="0.25">
      <c r="A3774" s="8" t="str">
        <f>Calculations!A3774</f>
        <v/>
      </c>
      <c r="B3774" s="2" t="str">
        <f t="shared" si="63"/>
        <v/>
      </c>
      <c r="C3774" s="10" t="str">
        <f>IFERROR(Calculations!J3774,"")</f>
        <v/>
      </c>
      <c r="D3774" s="10" t="str">
        <f xml:space="preserve"> IF(OR(Calculations!C3774 = "",Calculations!C3774 = WorkTypeString),  IFERROR(Calculations!J3774,""), NA())</f>
        <v/>
      </c>
      <c r="E3774" s="10">
        <f t="array" ref="E3774">PERCENTILE(IF(ISERROR(D3774:D8773)=FALSE,D3774:D8773),CycleTimePercentile)</f>
        <v>0</v>
      </c>
      <c r="F3774" s="2" t="e">
        <f xml:space="preserve"> IF(Calculations!C3774 = DefectTypeString,  IFERROR(Calculations!J3774,""), NA())</f>
        <v>#N/A</v>
      </c>
      <c r="G3774" s="10">
        <f t="array" ref="G3774">PERCENTILE(IF(ISERROR(F3774:F8773)=FALSE,F3774:F8773),CycleTimePercentile)</f>
        <v>0</v>
      </c>
      <c r="H3774" s="2" t="e">
        <f ca="1" xml:space="preserve"> IF(OR(Calculations!C3774 = "",Calculations!C3774 = WorkTypeString),  Calculations!K3774, NA())</f>
        <v>#N/A</v>
      </c>
      <c r="I3774" s="2" t="e">
        <f xml:space="preserve"> IF(Calculations!C3774 = DefectTypeString,  Calculations!K3774, NA())</f>
        <v>#N/A</v>
      </c>
    </row>
    <row r="3775" spans="1:9" x14ac:dyDescent="0.25">
      <c r="A3775" s="8" t="str">
        <f>Calculations!A3775</f>
        <v/>
      </c>
      <c r="B3775" s="2" t="str">
        <f t="shared" si="63"/>
        <v/>
      </c>
      <c r="C3775" s="10" t="str">
        <f>IFERROR(Calculations!J3775,"")</f>
        <v/>
      </c>
      <c r="D3775" s="10" t="str">
        <f xml:space="preserve"> IF(OR(Calculations!C3775 = "",Calculations!C3775 = WorkTypeString),  IFERROR(Calculations!J3775,""), NA())</f>
        <v/>
      </c>
      <c r="E3775" s="10">
        <f t="array" ref="E3775">PERCENTILE(IF(ISERROR(D3775:D8774)=FALSE,D3775:D8774),CycleTimePercentile)</f>
        <v>0</v>
      </c>
      <c r="F3775" s="2" t="e">
        <f xml:space="preserve"> IF(Calculations!C3775 = DefectTypeString,  IFERROR(Calculations!J3775,""), NA())</f>
        <v>#N/A</v>
      </c>
      <c r="G3775" s="10">
        <f t="array" ref="G3775">PERCENTILE(IF(ISERROR(F3775:F8774)=FALSE,F3775:F8774),CycleTimePercentile)</f>
        <v>0</v>
      </c>
      <c r="H3775" s="2" t="e">
        <f ca="1" xml:space="preserve"> IF(OR(Calculations!C3775 = "",Calculations!C3775 = WorkTypeString),  Calculations!K3775, NA())</f>
        <v>#N/A</v>
      </c>
      <c r="I3775" s="2" t="e">
        <f xml:space="preserve"> IF(Calculations!C3775 = DefectTypeString,  Calculations!K3775, NA())</f>
        <v>#N/A</v>
      </c>
    </row>
    <row r="3776" spans="1:9" x14ac:dyDescent="0.25">
      <c r="A3776" s="8" t="str">
        <f>Calculations!A3776</f>
        <v/>
      </c>
      <c r="B3776" s="2" t="str">
        <f t="shared" si="63"/>
        <v/>
      </c>
      <c r="C3776" s="10" t="str">
        <f>IFERROR(Calculations!J3776,"")</f>
        <v/>
      </c>
      <c r="D3776" s="10" t="str">
        <f xml:space="preserve"> IF(OR(Calculations!C3776 = "",Calculations!C3776 = WorkTypeString),  IFERROR(Calculations!J3776,""), NA())</f>
        <v/>
      </c>
      <c r="E3776" s="10">
        <f t="array" ref="E3776">PERCENTILE(IF(ISERROR(D3776:D8775)=FALSE,D3776:D8775),CycleTimePercentile)</f>
        <v>0</v>
      </c>
      <c r="F3776" s="2" t="e">
        <f xml:space="preserve"> IF(Calculations!C3776 = DefectTypeString,  IFERROR(Calculations!J3776,""), NA())</f>
        <v>#N/A</v>
      </c>
      <c r="G3776" s="10">
        <f t="array" ref="G3776">PERCENTILE(IF(ISERROR(F3776:F8775)=FALSE,F3776:F8775),CycleTimePercentile)</f>
        <v>0</v>
      </c>
      <c r="H3776" s="2" t="e">
        <f ca="1" xml:space="preserve"> IF(OR(Calculations!C3776 = "",Calculations!C3776 = WorkTypeString),  Calculations!K3776, NA())</f>
        <v>#N/A</v>
      </c>
      <c r="I3776" s="2" t="e">
        <f xml:space="preserve"> IF(Calculations!C3776 = DefectTypeString,  Calculations!K3776, NA())</f>
        <v>#N/A</v>
      </c>
    </row>
    <row r="3777" spans="1:9" x14ac:dyDescent="0.25">
      <c r="A3777" s="8" t="str">
        <f>Calculations!A3777</f>
        <v/>
      </c>
      <c r="B3777" s="2" t="str">
        <f t="shared" si="63"/>
        <v/>
      </c>
      <c r="C3777" s="10" t="str">
        <f>IFERROR(Calculations!J3777,"")</f>
        <v/>
      </c>
      <c r="D3777" s="10" t="str">
        <f xml:space="preserve"> IF(OR(Calculations!C3777 = "",Calculations!C3777 = WorkTypeString),  IFERROR(Calculations!J3777,""), NA())</f>
        <v/>
      </c>
      <c r="E3777" s="10">
        <f t="array" ref="E3777">PERCENTILE(IF(ISERROR(D3777:D8776)=FALSE,D3777:D8776),CycleTimePercentile)</f>
        <v>0</v>
      </c>
      <c r="F3777" s="2" t="e">
        <f xml:space="preserve"> IF(Calculations!C3777 = DefectTypeString,  IFERROR(Calculations!J3777,""), NA())</f>
        <v>#N/A</v>
      </c>
      <c r="G3777" s="10">
        <f t="array" ref="G3777">PERCENTILE(IF(ISERROR(F3777:F8776)=FALSE,F3777:F8776),CycleTimePercentile)</f>
        <v>0</v>
      </c>
      <c r="H3777" s="2" t="e">
        <f ca="1" xml:space="preserve"> IF(OR(Calculations!C3777 = "",Calculations!C3777 = WorkTypeString),  Calculations!K3777, NA())</f>
        <v>#N/A</v>
      </c>
      <c r="I3777" s="2" t="e">
        <f xml:space="preserve"> IF(Calculations!C3777 = DefectTypeString,  Calculations!K3777, NA())</f>
        <v>#N/A</v>
      </c>
    </row>
    <row r="3778" spans="1:9" x14ac:dyDescent="0.25">
      <c r="A3778" s="8" t="str">
        <f>Calculations!A3778</f>
        <v/>
      </c>
      <c r="B3778" s="2" t="str">
        <f t="shared" si="63"/>
        <v/>
      </c>
      <c r="C3778" s="10" t="str">
        <f>IFERROR(Calculations!J3778,"")</f>
        <v/>
      </c>
      <c r="D3778" s="10" t="str">
        <f xml:space="preserve"> IF(OR(Calculations!C3778 = "",Calculations!C3778 = WorkTypeString),  IFERROR(Calculations!J3778,""), NA())</f>
        <v/>
      </c>
      <c r="E3778" s="10">
        <f t="array" ref="E3778">PERCENTILE(IF(ISERROR(D3778:D8777)=FALSE,D3778:D8777),CycleTimePercentile)</f>
        <v>0</v>
      </c>
      <c r="F3778" s="2" t="e">
        <f xml:space="preserve"> IF(Calculations!C3778 = DefectTypeString,  IFERROR(Calculations!J3778,""), NA())</f>
        <v>#N/A</v>
      </c>
      <c r="G3778" s="10">
        <f t="array" ref="G3778">PERCENTILE(IF(ISERROR(F3778:F8777)=FALSE,F3778:F8777),CycleTimePercentile)</f>
        <v>0</v>
      </c>
      <c r="H3778" s="2" t="e">
        <f ca="1" xml:space="preserve"> IF(OR(Calculations!C3778 = "",Calculations!C3778 = WorkTypeString),  Calculations!K3778, NA())</f>
        <v>#N/A</v>
      </c>
      <c r="I3778" s="2" t="e">
        <f xml:space="preserve"> IF(Calculations!C3778 = DefectTypeString,  Calculations!K3778, NA())</f>
        <v>#N/A</v>
      </c>
    </row>
    <row r="3779" spans="1:9" x14ac:dyDescent="0.25">
      <c r="A3779" s="8" t="str">
        <f>Calculations!A3779</f>
        <v/>
      </c>
      <c r="B3779" s="2" t="str">
        <f t="shared" ref="B3779:B3842" si="64">IF(ISNUMBER(A3779),YEAR(A3779)&amp;"-"&amp;TEXT(MONTH(A3779),"00")&amp;"-"&amp;TEXT(DAY(A3779),"00")&amp;"-"&amp;TEXT(HOUR(A3779),"00"),"")</f>
        <v/>
      </c>
      <c r="C3779" s="10" t="str">
        <f>IFERROR(Calculations!J3779,"")</f>
        <v/>
      </c>
      <c r="D3779" s="10" t="str">
        <f xml:space="preserve"> IF(OR(Calculations!C3779 = "",Calculations!C3779 = WorkTypeString),  IFERROR(Calculations!J3779,""), NA())</f>
        <v/>
      </c>
      <c r="E3779" s="10">
        <f t="array" ref="E3779">PERCENTILE(IF(ISERROR(D3779:D8778)=FALSE,D3779:D8778),CycleTimePercentile)</f>
        <v>0</v>
      </c>
      <c r="F3779" s="2" t="e">
        <f xml:space="preserve"> IF(Calculations!C3779 = DefectTypeString,  IFERROR(Calculations!J3779,""), NA())</f>
        <v>#N/A</v>
      </c>
      <c r="G3779" s="10">
        <f t="array" ref="G3779">PERCENTILE(IF(ISERROR(F3779:F8778)=FALSE,F3779:F8778),CycleTimePercentile)</f>
        <v>0</v>
      </c>
      <c r="H3779" s="2" t="e">
        <f ca="1" xml:space="preserve"> IF(OR(Calculations!C3779 = "",Calculations!C3779 = WorkTypeString),  Calculations!K3779, NA())</f>
        <v>#N/A</v>
      </c>
      <c r="I3779" s="2" t="e">
        <f xml:space="preserve"> IF(Calculations!C3779 = DefectTypeString,  Calculations!K3779, NA())</f>
        <v>#N/A</v>
      </c>
    </row>
    <row r="3780" spans="1:9" x14ac:dyDescent="0.25">
      <c r="A3780" s="8" t="str">
        <f>Calculations!A3780</f>
        <v/>
      </c>
      <c r="B3780" s="2" t="str">
        <f t="shared" si="64"/>
        <v/>
      </c>
      <c r="C3780" s="10" t="str">
        <f>IFERROR(Calculations!J3780,"")</f>
        <v/>
      </c>
      <c r="D3780" s="10" t="str">
        <f xml:space="preserve"> IF(OR(Calculations!C3780 = "",Calculations!C3780 = WorkTypeString),  IFERROR(Calculations!J3780,""), NA())</f>
        <v/>
      </c>
      <c r="E3780" s="10">
        <f t="array" ref="E3780">PERCENTILE(IF(ISERROR(D3780:D8779)=FALSE,D3780:D8779),CycleTimePercentile)</f>
        <v>0</v>
      </c>
      <c r="F3780" s="2" t="e">
        <f xml:space="preserve"> IF(Calculations!C3780 = DefectTypeString,  IFERROR(Calculations!J3780,""), NA())</f>
        <v>#N/A</v>
      </c>
      <c r="G3780" s="10">
        <f t="array" ref="G3780">PERCENTILE(IF(ISERROR(F3780:F8779)=FALSE,F3780:F8779),CycleTimePercentile)</f>
        <v>0</v>
      </c>
      <c r="H3780" s="2" t="e">
        <f ca="1" xml:space="preserve"> IF(OR(Calculations!C3780 = "",Calculations!C3780 = WorkTypeString),  Calculations!K3780, NA())</f>
        <v>#N/A</v>
      </c>
      <c r="I3780" s="2" t="e">
        <f xml:space="preserve"> IF(Calculations!C3780 = DefectTypeString,  Calculations!K3780, NA())</f>
        <v>#N/A</v>
      </c>
    </row>
    <row r="3781" spans="1:9" x14ac:dyDescent="0.25">
      <c r="A3781" s="8" t="str">
        <f>Calculations!A3781</f>
        <v/>
      </c>
      <c r="B3781" s="2" t="str">
        <f t="shared" si="64"/>
        <v/>
      </c>
      <c r="C3781" s="10" t="str">
        <f>IFERROR(Calculations!J3781,"")</f>
        <v/>
      </c>
      <c r="D3781" s="10" t="str">
        <f xml:space="preserve"> IF(OR(Calculations!C3781 = "",Calculations!C3781 = WorkTypeString),  IFERROR(Calculations!J3781,""), NA())</f>
        <v/>
      </c>
      <c r="E3781" s="10">
        <f t="array" ref="E3781">PERCENTILE(IF(ISERROR(D3781:D8780)=FALSE,D3781:D8780),CycleTimePercentile)</f>
        <v>0</v>
      </c>
      <c r="F3781" s="2" t="e">
        <f xml:space="preserve"> IF(Calculations!C3781 = DefectTypeString,  IFERROR(Calculations!J3781,""), NA())</f>
        <v>#N/A</v>
      </c>
      <c r="G3781" s="10">
        <f t="array" ref="G3781">PERCENTILE(IF(ISERROR(F3781:F8780)=FALSE,F3781:F8780),CycleTimePercentile)</f>
        <v>0</v>
      </c>
      <c r="H3781" s="2" t="e">
        <f ca="1" xml:space="preserve"> IF(OR(Calculations!C3781 = "",Calculations!C3781 = WorkTypeString),  Calculations!K3781, NA())</f>
        <v>#N/A</v>
      </c>
      <c r="I3781" s="2" t="e">
        <f xml:space="preserve"> IF(Calculations!C3781 = DefectTypeString,  Calculations!K3781, NA())</f>
        <v>#N/A</v>
      </c>
    </row>
    <row r="3782" spans="1:9" x14ac:dyDescent="0.25">
      <c r="A3782" s="8" t="str">
        <f>Calculations!A3782</f>
        <v/>
      </c>
      <c r="B3782" s="2" t="str">
        <f t="shared" si="64"/>
        <v/>
      </c>
      <c r="C3782" s="10" t="str">
        <f>IFERROR(Calculations!J3782,"")</f>
        <v/>
      </c>
      <c r="D3782" s="10" t="str">
        <f xml:space="preserve"> IF(OR(Calculations!C3782 = "",Calculations!C3782 = WorkTypeString),  IFERROR(Calculations!J3782,""), NA())</f>
        <v/>
      </c>
      <c r="E3782" s="10">
        <f t="array" ref="E3782">PERCENTILE(IF(ISERROR(D3782:D8781)=FALSE,D3782:D8781),CycleTimePercentile)</f>
        <v>0</v>
      </c>
      <c r="F3782" s="2" t="e">
        <f xml:space="preserve"> IF(Calculations!C3782 = DefectTypeString,  IFERROR(Calculations!J3782,""), NA())</f>
        <v>#N/A</v>
      </c>
      <c r="G3782" s="10">
        <f t="array" ref="G3782">PERCENTILE(IF(ISERROR(F3782:F8781)=FALSE,F3782:F8781),CycleTimePercentile)</f>
        <v>0</v>
      </c>
      <c r="H3782" s="2" t="e">
        <f ca="1" xml:space="preserve"> IF(OR(Calculations!C3782 = "",Calculations!C3782 = WorkTypeString),  Calculations!K3782, NA())</f>
        <v>#N/A</v>
      </c>
      <c r="I3782" s="2" t="e">
        <f xml:space="preserve"> IF(Calculations!C3782 = DefectTypeString,  Calculations!K3782, NA())</f>
        <v>#N/A</v>
      </c>
    </row>
    <row r="3783" spans="1:9" x14ac:dyDescent="0.25">
      <c r="A3783" s="8" t="str">
        <f>Calculations!A3783</f>
        <v/>
      </c>
      <c r="B3783" s="2" t="str">
        <f t="shared" si="64"/>
        <v/>
      </c>
      <c r="C3783" s="10" t="str">
        <f>IFERROR(Calculations!J3783,"")</f>
        <v/>
      </c>
      <c r="D3783" s="10" t="str">
        <f xml:space="preserve"> IF(OR(Calculations!C3783 = "",Calculations!C3783 = WorkTypeString),  IFERROR(Calculations!J3783,""), NA())</f>
        <v/>
      </c>
      <c r="E3783" s="10">
        <f t="array" ref="E3783">PERCENTILE(IF(ISERROR(D3783:D8782)=FALSE,D3783:D8782),CycleTimePercentile)</f>
        <v>0</v>
      </c>
      <c r="F3783" s="2" t="e">
        <f xml:space="preserve"> IF(Calculations!C3783 = DefectTypeString,  IFERROR(Calculations!J3783,""), NA())</f>
        <v>#N/A</v>
      </c>
      <c r="G3783" s="10">
        <f t="array" ref="G3783">PERCENTILE(IF(ISERROR(F3783:F8782)=FALSE,F3783:F8782),CycleTimePercentile)</f>
        <v>0</v>
      </c>
      <c r="H3783" s="2" t="e">
        <f ca="1" xml:space="preserve"> IF(OR(Calculations!C3783 = "",Calculations!C3783 = WorkTypeString),  Calculations!K3783, NA())</f>
        <v>#N/A</v>
      </c>
      <c r="I3783" s="2" t="e">
        <f xml:space="preserve"> IF(Calculations!C3783 = DefectTypeString,  Calculations!K3783, NA())</f>
        <v>#N/A</v>
      </c>
    </row>
    <row r="3784" spans="1:9" x14ac:dyDescent="0.25">
      <c r="A3784" s="8" t="str">
        <f>Calculations!A3784</f>
        <v/>
      </c>
      <c r="B3784" s="2" t="str">
        <f t="shared" si="64"/>
        <v/>
      </c>
      <c r="C3784" s="10" t="str">
        <f>IFERROR(Calculations!J3784,"")</f>
        <v/>
      </c>
      <c r="D3784" s="10" t="str">
        <f xml:space="preserve"> IF(OR(Calculations!C3784 = "",Calculations!C3784 = WorkTypeString),  IFERROR(Calculations!J3784,""), NA())</f>
        <v/>
      </c>
      <c r="E3784" s="10">
        <f t="array" ref="E3784">PERCENTILE(IF(ISERROR(D3784:D8783)=FALSE,D3784:D8783),CycleTimePercentile)</f>
        <v>0</v>
      </c>
      <c r="F3784" s="2" t="e">
        <f xml:space="preserve"> IF(Calculations!C3784 = DefectTypeString,  IFERROR(Calculations!J3784,""), NA())</f>
        <v>#N/A</v>
      </c>
      <c r="G3784" s="10">
        <f t="array" ref="G3784">PERCENTILE(IF(ISERROR(F3784:F8783)=FALSE,F3784:F8783),CycleTimePercentile)</f>
        <v>0</v>
      </c>
      <c r="H3784" s="2" t="e">
        <f ca="1" xml:space="preserve"> IF(OR(Calculations!C3784 = "",Calculations!C3784 = WorkTypeString),  Calculations!K3784, NA())</f>
        <v>#N/A</v>
      </c>
      <c r="I3784" s="2" t="e">
        <f xml:space="preserve"> IF(Calculations!C3784 = DefectTypeString,  Calculations!K3784, NA())</f>
        <v>#N/A</v>
      </c>
    </row>
    <row r="3785" spans="1:9" x14ac:dyDescent="0.25">
      <c r="A3785" s="8" t="str">
        <f>Calculations!A3785</f>
        <v/>
      </c>
      <c r="B3785" s="2" t="str">
        <f t="shared" si="64"/>
        <v/>
      </c>
      <c r="C3785" s="10" t="str">
        <f>IFERROR(Calculations!J3785,"")</f>
        <v/>
      </c>
      <c r="D3785" s="10" t="str">
        <f xml:space="preserve"> IF(OR(Calculations!C3785 = "",Calculations!C3785 = WorkTypeString),  IFERROR(Calculations!J3785,""), NA())</f>
        <v/>
      </c>
      <c r="E3785" s="10">
        <f t="array" ref="E3785">PERCENTILE(IF(ISERROR(D3785:D8784)=FALSE,D3785:D8784),CycleTimePercentile)</f>
        <v>0</v>
      </c>
      <c r="F3785" s="2" t="e">
        <f xml:space="preserve"> IF(Calculations!C3785 = DefectTypeString,  IFERROR(Calculations!J3785,""), NA())</f>
        <v>#N/A</v>
      </c>
      <c r="G3785" s="10">
        <f t="array" ref="G3785">PERCENTILE(IF(ISERROR(F3785:F8784)=FALSE,F3785:F8784),CycleTimePercentile)</f>
        <v>0</v>
      </c>
      <c r="H3785" s="2" t="e">
        <f ca="1" xml:space="preserve"> IF(OR(Calculations!C3785 = "",Calculations!C3785 = WorkTypeString),  Calculations!K3785, NA())</f>
        <v>#N/A</v>
      </c>
      <c r="I3785" s="2" t="e">
        <f xml:space="preserve"> IF(Calculations!C3785 = DefectTypeString,  Calculations!K3785, NA())</f>
        <v>#N/A</v>
      </c>
    </row>
    <row r="3786" spans="1:9" x14ac:dyDescent="0.25">
      <c r="A3786" s="8" t="str">
        <f>Calculations!A3786</f>
        <v/>
      </c>
      <c r="B3786" s="2" t="str">
        <f t="shared" si="64"/>
        <v/>
      </c>
      <c r="C3786" s="10" t="str">
        <f>IFERROR(Calculations!J3786,"")</f>
        <v/>
      </c>
      <c r="D3786" s="10" t="str">
        <f xml:space="preserve"> IF(OR(Calculations!C3786 = "",Calculations!C3786 = WorkTypeString),  IFERROR(Calculations!J3786,""), NA())</f>
        <v/>
      </c>
      <c r="E3786" s="10">
        <f t="array" ref="E3786">PERCENTILE(IF(ISERROR(D3786:D8785)=FALSE,D3786:D8785),CycleTimePercentile)</f>
        <v>0</v>
      </c>
      <c r="F3786" s="2" t="e">
        <f xml:space="preserve"> IF(Calculations!C3786 = DefectTypeString,  IFERROR(Calculations!J3786,""), NA())</f>
        <v>#N/A</v>
      </c>
      <c r="G3786" s="10">
        <f t="array" ref="G3786">PERCENTILE(IF(ISERROR(F3786:F8785)=FALSE,F3786:F8785),CycleTimePercentile)</f>
        <v>0</v>
      </c>
      <c r="H3786" s="2" t="e">
        <f ca="1" xml:space="preserve"> IF(OR(Calculations!C3786 = "",Calculations!C3786 = WorkTypeString),  Calculations!K3786, NA())</f>
        <v>#N/A</v>
      </c>
      <c r="I3786" s="2" t="e">
        <f xml:space="preserve"> IF(Calculations!C3786 = DefectTypeString,  Calculations!K3786, NA())</f>
        <v>#N/A</v>
      </c>
    </row>
    <row r="3787" spans="1:9" x14ac:dyDescent="0.25">
      <c r="A3787" s="8" t="str">
        <f>Calculations!A3787</f>
        <v/>
      </c>
      <c r="B3787" s="2" t="str">
        <f t="shared" si="64"/>
        <v/>
      </c>
      <c r="C3787" s="10" t="str">
        <f>IFERROR(Calculations!J3787,"")</f>
        <v/>
      </c>
      <c r="D3787" s="10" t="str">
        <f xml:space="preserve"> IF(OR(Calculations!C3787 = "",Calculations!C3787 = WorkTypeString),  IFERROR(Calculations!J3787,""), NA())</f>
        <v/>
      </c>
      <c r="E3787" s="10">
        <f t="array" ref="E3787">PERCENTILE(IF(ISERROR(D3787:D8786)=FALSE,D3787:D8786),CycleTimePercentile)</f>
        <v>0</v>
      </c>
      <c r="F3787" s="2" t="e">
        <f xml:space="preserve"> IF(Calculations!C3787 = DefectTypeString,  IFERROR(Calculations!J3787,""), NA())</f>
        <v>#N/A</v>
      </c>
      <c r="G3787" s="10">
        <f t="array" ref="G3787">PERCENTILE(IF(ISERROR(F3787:F8786)=FALSE,F3787:F8786),CycleTimePercentile)</f>
        <v>0</v>
      </c>
      <c r="H3787" s="2" t="e">
        <f ca="1" xml:space="preserve"> IF(OR(Calculations!C3787 = "",Calculations!C3787 = WorkTypeString),  Calculations!K3787, NA())</f>
        <v>#N/A</v>
      </c>
      <c r="I3787" s="2" t="e">
        <f xml:space="preserve"> IF(Calculations!C3787 = DefectTypeString,  Calculations!K3787, NA())</f>
        <v>#N/A</v>
      </c>
    </row>
    <row r="3788" spans="1:9" x14ac:dyDescent="0.25">
      <c r="A3788" s="8" t="str">
        <f>Calculations!A3788</f>
        <v/>
      </c>
      <c r="B3788" s="2" t="str">
        <f t="shared" si="64"/>
        <v/>
      </c>
      <c r="C3788" s="10" t="str">
        <f>IFERROR(Calculations!J3788,"")</f>
        <v/>
      </c>
      <c r="D3788" s="10" t="str">
        <f xml:space="preserve"> IF(OR(Calculations!C3788 = "",Calculations!C3788 = WorkTypeString),  IFERROR(Calculations!J3788,""), NA())</f>
        <v/>
      </c>
      <c r="E3788" s="10">
        <f t="array" ref="E3788">PERCENTILE(IF(ISERROR(D3788:D8787)=FALSE,D3788:D8787),CycleTimePercentile)</f>
        <v>0</v>
      </c>
      <c r="F3788" s="2" t="e">
        <f xml:space="preserve"> IF(Calculations!C3788 = DefectTypeString,  IFERROR(Calculations!J3788,""), NA())</f>
        <v>#N/A</v>
      </c>
      <c r="G3788" s="10">
        <f t="array" ref="G3788">PERCENTILE(IF(ISERROR(F3788:F8787)=FALSE,F3788:F8787),CycleTimePercentile)</f>
        <v>0</v>
      </c>
      <c r="H3788" s="2" t="e">
        <f ca="1" xml:space="preserve"> IF(OR(Calculations!C3788 = "",Calculations!C3788 = WorkTypeString),  Calculations!K3788, NA())</f>
        <v>#N/A</v>
      </c>
      <c r="I3788" s="2" t="e">
        <f xml:space="preserve"> IF(Calculations!C3788 = DefectTypeString,  Calculations!K3788, NA())</f>
        <v>#N/A</v>
      </c>
    </row>
    <row r="3789" spans="1:9" x14ac:dyDescent="0.25">
      <c r="A3789" s="8" t="str">
        <f>Calculations!A3789</f>
        <v/>
      </c>
      <c r="B3789" s="2" t="str">
        <f t="shared" si="64"/>
        <v/>
      </c>
      <c r="C3789" s="10" t="str">
        <f>IFERROR(Calculations!J3789,"")</f>
        <v/>
      </c>
      <c r="D3789" s="10" t="str">
        <f xml:space="preserve"> IF(OR(Calculations!C3789 = "",Calculations!C3789 = WorkTypeString),  IFERROR(Calculations!J3789,""), NA())</f>
        <v/>
      </c>
      <c r="E3789" s="10">
        <f t="array" ref="E3789">PERCENTILE(IF(ISERROR(D3789:D8788)=FALSE,D3789:D8788),CycleTimePercentile)</f>
        <v>0</v>
      </c>
      <c r="F3789" s="2" t="e">
        <f xml:space="preserve"> IF(Calculations!C3789 = DefectTypeString,  IFERROR(Calculations!J3789,""), NA())</f>
        <v>#N/A</v>
      </c>
      <c r="G3789" s="10">
        <f t="array" ref="G3789">PERCENTILE(IF(ISERROR(F3789:F8788)=FALSE,F3789:F8788),CycleTimePercentile)</f>
        <v>0</v>
      </c>
      <c r="H3789" s="2" t="e">
        <f ca="1" xml:space="preserve"> IF(OR(Calculations!C3789 = "",Calculations!C3789 = WorkTypeString),  Calculations!K3789, NA())</f>
        <v>#N/A</v>
      </c>
      <c r="I3789" s="2" t="e">
        <f xml:space="preserve"> IF(Calculations!C3789 = DefectTypeString,  Calculations!K3789, NA())</f>
        <v>#N/A</v>
      </c>
    </row>
    <row r="3790" spans="1:9" x14ac:dyDescent="0.25">
      <c r="A3790" s="8" t="str">
        <f>Calculations!A3790</f>
        <v/>
      </c>
      <c r="B3790" s="2" t="str">
        <f t="shared" si="64"/>
        <v/>
      </c>
      <c r="C3790" s="10" t="str">
        <f>IFERROR(Calculations!J3790,"")</f>
        <v/>
      </c>
      <c r="D3790" s="10" t="str">
        <f xml:space="preserve"> IF(OR(Calculations!C3790 = "",Calculations!C3790 = WorkTypeString),  IFERROR(Calculations!J3790,""), NA())</f>
        <v/>
      </c>
      <c r="E3790" s="10">
        <f t="array" ref="E3790">PERCENTILE(IF(ISERROR(D3790:D8789)=FALSE,D3790:D8789),CycleTimePercentile)</f>
        <v>0</v>
      </c>
      <c r="F3790" s="2" t="e">
        <f xml:space="preserve"> IF(Calculations!C3790 = DefectTypeString,  IFERROR(Calculations!J3790,""), NA())</f>
        <v>#N/A</v>
      </c>
      <c r="G3790" s="10">
        <f t="array" ref="G3790">PERCENTILE(IF(ISERROR(F3790:F8789)=FALSE,F3790:F8789),CycleTimePercentile)</f>
        <v>0</v>
      </c>
      <c r="H3790" s="2" t="e">
        <f ca="1" xml:space="preserve"> IF(OR(Calculations!C3790 = "",Calculations!C3790 = WorkTypeString),  Calculations!K3790, NA())</f>
        <v>#N/A</v>
      </c>
      <c r="I3790" s="2" t="e">
        <f xml:space="preserve"> IF(Calculations!C3790 = DefectTypeString,  Calculations!K3790, NA())</f>
        <v>#N/A</v>
      </c>
    </row>
    <row r="3791" spans="1:9" x14ac:dyDescent="0.25">
      <c r="A3791" s="8" t="str">
        <f>Calculations!A3791</f>
        <v/>
      </c>
      <c r="B3791" s="2" t="str">
        <f t="shared" si="64"/>
        <v/>
      </c>
      <c r="C3791" s="10" t="str">
        <f>IFERROR(Calculations!J3791,"")</f>
        <v/>
      </c>
      <c r="D3791" s="10" t="str">
        <f xml:space="preserve"> IF(OR(Calculations!C3791 = "",Calculations!C3791 = WorkTypeString),  IFERROR(Calculations!J3791,""), NA())</f>
        <v/>
      </c>
      <c r="E3791" s="10">
        <f t="array" ref="E3791">PERCENTILE(IF(ISERROR(D3791:D8790)=FALSE,D3791:D8790),CycleTimePercentile)</f>
        <v>0</v>
      </c>
      <c r="F3791" s="2" t="e">
        <f xml:space="preserve"> IF(Calculations!C3791 = DefectTypeString,  IFERROR(Calculations!J3791,""), NA())</f>
        <v>#N/A</v>
      </c>
      <c r="G3791" s="10">
        <f t="array" ref="G3791">PERCENTILE(IF(ISERROR(F3791:F8790)=FALSE,F3791:F8790),CycleTimePercentile)</f>
        <v>0</v>
      </c>
      <c r="H3791" s="2" t="e">
        <f ca="1" xml:space="preserve"> IF(OR(Calculations!C3791 = "",Calculations!C3791 = WorkTypeString),  Calculations!K3791, NA())</f>
        <v>#N/A</v>
      </c>
      <c r="I3791" s="2" t="e">
        <f xml:space="preserve"> IF(Calculations!C3791 = DefectTypeString,  Calculations!K3791, NA())</f>
        <v>#N/A</v>
      </c>
    </row>
    <row r="3792" spans="1:9" x14ac:dyDescent="0.25">
      <c r="A3792" s="8" t="str">
        <f>Calculations!A3792</f>
        <v/>
      </c>
      <c r="B3792" s="2" t="str">
        <f t="shared" si="64"/>
        <v/>
      </c>
      <c r="C3792" s="10" t="str">
        <f>IFERROR(Calculations!J3792,"")</f>
        <v/>
      </c>
      <c r="D3792" s="10" t="str">
        <f xml:space="preserve"> IF(OR(Calculations!C3792 = "",Calculations!C3792 = WorkTypeString),  IFERROR(Calculations!J3792,""), NA())</f>
        <v/>
      </c>
      <c r="E3792" s="10">
        <f t="array" ref="E3792">PERCENTILE(IF(ISERROR(D3792:D8791)=FALSE,D3792:D8791),CycleTimePercentile)</f>
        <v>0</v>
      </c>
      <c r="F3792" s="2" t="e">
        <f xml:space="preserve"> IF(Calculations!C3792 = DefectTypeString,  IFERROR(Calculations!J3792,""), NA())</f>
        <v>#N/A</v>
      </c>
      <c r="G3792" s="10">
        <f t="array" ref="G3792">PERCENTILE(IF(ISERROR(F3792:F8791)=FALSE,F3792:F8791),CycleTimePercentile)</f>
        <v>0</v>
      </c>
      <c r="H3792" s="2" t="e">
        <f ca="1" xml:space="preserve"> IF(OR(Calculations!C3792 = "",Calculations!C3792 = WorkTypeString),  Calculations!K3792, NA())</f>
        <v>#N/A</v>
      </c>
      <c r="I3792" s="2" t="e">
        <f xml:space="preserve"> IF(Calculations!C3792 = DefectTypeString,  Calculations!K3792, NA())</f>
        <v>#N/A</v>
      </c>
    </row>
    <row r="3793" spans="1:9" x14ac:dyDescent="0.25">
      <c r="A3793" s="8" t="str">
        <f>Calculations!A3793</f>
        <v/>
      </c>
      <c r="B3793" s="2" t="str">
        <f t="shared" si="64"/>
        <v/>
      </c>
      <c r="C3793" s="10" t="str">
        <f>IFERROR(Calculations!J3793,"")</f>
        <v/>
      </c>
      <c r="D3793" s="10" t="str">
        <f xml:space="preserve"> IF(OR(Calculations!C3793 = "",Calculations!C3793 = WorkTypeString),  IFERROR(Calculations!J3793,""), NA())</f>
        <v/>
      </c>
      <c r="E3793" s="10">
        <f t="array" ref="E3793">PERCENTILE(IF(ISERROR(D3793:D8792)=FALSE,D3793:D8792),CycleTimePercentile)</f>
        <v>0</v>
      </c>
      <c r="F3793" s="2" t="e">
        <f xml:space="preserve"> IF(Calculations!C3793 = DefectTypeString,  IFERROR(Calculations!J3793,""), NA())</f>
        <v>#N/A</v>
      </c>
      <c r="G3793" s="10">
        <f t="array" ref="G3793">PERCENTILE(IF(ISERROR(F3793:F8792)=FALSE,F3793:F8792),CycleTimePercentile)</f>
        <v>0</v>
      </c>
      <c r="H3793" s="2" t="e">
        <f ca="1" xml:space="preserve"> IF(OR(Calculations!C3793 = "",Calculations!C3793 = WorkTypeString),  Calculations!K3793, NA())</f>
        <v>#N/A</v>
      </c>
      <c r="I3793" s="2" t="e">
        <f xml:space="preserve"> IF(Calculations!C3793 = DefectTypeString,  Calculations!K3793, NA())</f>
        <v>#N/A</v>
      </c>
    </row>
    <row r="3794" spans="1:9" x14ac:dyDescent="0.25">
      <c r="A3794" s="8" t="str">
        <f>Calculations!A3794</f>
        <v/>
      </c>
      <c r="B3794" s="2" t="str">
        <f t="shared" si="64"/>
        <v/>
      </c>
      <c r="C3794" s="10" t="str">
        <f>IFERROR(Calculations!J3794,"")</f>
        <v/>
      </c>
      <c r="D3794" s="10" t="str">
        <f xml:space="preserve"> IF(OR(Calculations!C3794 = "",Calculations!C3794 = WorkTypeString),  IFERROR(Calculations!J3794,""), NA())</f>
        <v/>
      </c>
      <c r="E3794" s="10">
        <f t="array" ref="E3794">PERCENTILE(IF(ISERROR(D3794:D8793)=FALSE,D3794:D8793),CycleTimePercentile)</f>
        <v>0</v>
      </c>
      <c r="F3794" s="2" t="e">
        <f xml:space="preserve"> IF(Calculations!C3794 = DefectTypeString,  IFERROR(Calculations!J3794,""), NA())</f>
        <v>#N/A</v>
      </c>
      <c r="G3794" s="10">
        <f t="array" ref="G3794">PERCENTILE(IF(ISERROR(F3794:F8793)=FALSE,F3794:F8793),CycleTimePercentile)</f>
        <v>0</v>
      </c>
      <c r="H3794" s="2" t="e">
        <f ca="1" xml:space="preserve"> IF(OR(Calculations!C3794 = "",Calculations!C3794 = WorkTypeString),  Calculations!K3794, NA())</f>
        <v>#N/A</v>
      </c>
      <c r="I3794" s="2" t="e">
        <f xml:space="preserve"> IF(Calculations!C3794 = DefectTypeString,  Calculations!K3794, NA())</f>
        <v>#N/A</v>
      </c>
    </row>
    <row r="3795" spans="1:9" x14ac:dyDescent="0.25">
      <c r="A3795" s="8" t="str">
        <f>Calculations!A3795</f>
        <v/>
      </c>
      <c r="B3795" s="2" t="str">
        <f t="shared" si="64"/>
        <v/>
      </c>
      <c r="C3795" s="10" t="str">
        <f>IFERROR(Calculations!J3795,"")</f>
        <v/>
      </c>
      <c r="D3795" s="10" t="str">
        <f xml:space="preserve"> IF(OR(Calculations!C3795 = "",Calculations!C3795 = WorkTypeString),  IFERROR(Calculations!J3795,""), NA())</f>
        <v/>
      </c>
      <c r="E3795" s="10">
        <f t="array" ref="E3795">PERCENTILE(IF(ISERROR(D3795:D8794)=FALSE,D3795:D8794),CycleTimePercentile)</f>
        <v>0</v>
      </c>
      <c r="F3795" s="2" t="e">
        <f xml:space="preserve"> IF(Calculations!C3795 = DefectTypeString,  IFERROR(Calculations!J3795,""), NA())</f>
        <v>#N/A</v>
      </c>
      <c r="G3795" s="10">
        <f t="array" ref="G3795">PERCENTILE(IF(ISERROR(F3795:F8794)=FALSE,F3795:F8794),CycleTimePercentile)</f>
        <v>0</v>
      </c>
      <c r="H3795" s="2" t="e">
        <f ca="1" xml:space="preserve"> IF(OR(Calculations!C3795 = "",Calculations!C3795 = WorkTypeString),  Calculations!K3795, NA())</f>
        <v>#N/A</v>
      </c>
      <c r="I3795" s="2" t="e">
        <f xml:space="preserve"> IF(Calculations!C3795 = DefectTypeString,  Calculations!K3795, NA())</f>
        <v>#N/A</v>
      </c>
    </row>
    <row r="3796" spans="1:9" x14ac:dyDescent="0.25">
      <c r="A3796" s="8" t="str">
        <f>Calculations!A3796</f>
        <v/>
      </c>
      <c r="B3796" s="2" t="str">
        <f t="shared" si="64"/>
        <v/>
      </c>
      <c r="C3796" s="10" t="str">
        <f>IFERROR(Calculations!J3796,"")</f>
        <v/>
      </c>
      <c r="D3796" s="10" t="str">
        <f xml:space="preserve"> IF(OR(Calculations!C3796 = "",Calculations!C3796 = WorkTypeString),  IFERROR(Calculations!J3796,""), NA())</f>
        <v/>
      </c>
      <c r="E3796" s="10">
        <f t="array" ref="E3796">PERCENTILE(IF(ISERROR(D3796:D8795)=FALSE,D3796:D8795),CycleTimePercentile)</f>
        <v>0</v>
      </c>
      <c r="F3796" s="2" t="e">
        <f xml:space="preserve"> IF(Calculations!C3796 = DefectTypeString,  IFERROR(Calculations!J3796,""), NA())</f>
        <v>#N/A</v>
      </c>
      <c r="G3796" s="10">
        <f t="array" ref="G3796">PERCENTILE(IF(ISERROR(F3796:F8795)=FALSE,F3796:F8795),CycleTimePercentile)</f>
        <v>0</v>
      </c>
      <c r="H3796" s="2" t="e">
        <f ca="1" xml:space="preserve"> IF(OR(Calculations!C3796 = "",Calculations!C3796 = WorkTypeString),  Calculations!K3796, NA())</f>
        <v>#N/A</v>
      </c>
      <c r="I3796" s="2" t="e">
        <f xml:space="preserve"> IF(Calculations!C3796 = DefectTypeString,  Calculations!K3796, NA())</f>
        <v>#N/A</v>
      </c>
    </row>
    <row r="3797" spans="1:9" x14ac:dyDescent="0.25">
      <c r="A3797" s="8" t="str">
        <f>Calculations!A3797</f>
        <v/>
      </c>
      <c r="B3797" s="2" t="str">
        <f t="shared" si="64"/>
        <v/>
      </c>
      <c r="C3797" s="10" t="str">
        <f>IFERROR(Calculations!J3797,"")</f>
        <v/>
      </c>
      <c r="D3797" s="10" t="str">
        <f xml:space="preserve"> IF(OR(Calculations!C3797 = "",Calculations!C3797 = WorkTypeString),  IFERROR(Calculations!J3797,""), NA())</f>
        <v/>
      </c>
      <c r="E3797" s="10">
        <f t="array" ref="E3797">PERCENTILE(IF(ISERROR(D3797:D8796)=FALSE,D3797:D8796),CycleTimePercentile)</f>
        <v>0</v>
      </c>
      <c r="F3797" s="2" t="e">
        <f xml:space="preserve"> IF(Calculations!C3797 = DefectTypeString,  IFERROR(Calculations!J3797,""), NA())</f>
        <v>#N/A</v>
      </c>
      <c r="G3797" s="10">
        <f t="array" ref="G3797">PERCENTILE(IF(ISERROR(F3797:F8796)=FALSE,F3797:F8796),CycleTimePercentile)</f>
        <v>0</v>
      </c>
      <c r="H3797" s="2" t="e">
        <f ca="1" xml:space="preserve"> IF(OR(Calculations!C3797 = "",Calculations!C3797 = WorkTypeString),  Calculations!K3797, NA())</f>
        <v>#N/A</v>
      </c>
      <c r="I3797" s="2" t="e">
        <f xml:space="preserve"> IF(Calculations!C3797 = DefectTypeString,  Calculations!K3797, NA())</f>
        <v>#N/A</v>
      </c>
    </row>
    <row r="3798" spans="1:9" x14ac:dyDescent="0.25">
      <c r="A3798" s="8" t="str">
        <f>Calculations!A3798</f>
        <v/>
      </c>
      <c r="B3798" s="2" t="str">
        <f t="shared" si="64"/>
        <v/>
      </c>
      <c r="C3798" s="10" t="str">
        <f>IFERROR(Calculations!J3798,"")</f>
        <v/>
      </c>
      <c r="D3798" s="10" t="str">
        <f xml:space="preserve"> IF(OR(Calculations!C3798 = "",Calculations!C3798 = WorkTypeString),  IFERROR(Calculations!J3798,""), NA())</f>
        <v/>
      </c>
      <c r="E3798" s="10">
        <f t="array" ref="E3798">PERCENTILE(IF(ISERROR(D3798:D8797)=FALSE,D3798:D8797),CycleTimePercentile)</f>
        <v>0</v>
      </c>
      <c r="F3798" s="2" t="e">
        <f xml:space="preserve"> IF(Calculations!C3798 = DefectTypeString,  IFERROR(Calculations!J3798,""), NA())</f>
        <v>#N/A</v>
      </c>
      <c r="G3798" s="10">
        <f t="array" ref="G3798">PERCENTILE(IF(ISERROR(F3798:F8797)=FALSE,F3798:F8797),CycleTimePercentile)</f>
        <v>0</v>
      </c>
      <c r="H3798" s="2" t="e">
        <f ca="1" xml:space="preserve"> IF(OR(Calculations!C3798 = "",Calculations!C3798 = WorkTypeString),  Calculations!K3798, NA())</f>
        <v>#N/A</v>
      </c>
      <c r="I3798" s="2" t="e">
        <f xml:space="preserve"> IF(Calculations!C3798 = DefectTypeString,  Calculations!K3798, NA())</f>
        <v>#N/A</v>
      </c>
    </row>
    <row r="3799" spans="1:9" x14ac:dyDescent="0.25">
      <c r="A3799" s="8" t="str">
        <f>Calculations!A3799</f>
        <v/>
      </c>
      <c r="B3799" s="2" t="str">
        <f t="shared" si="64"/>
        <v/>
      </c>
      <c r="C3799" s="10" t="str">
        <f>IFERROR(Calculations!J3799,"")</f>
        <v/>
      </c>
      <c r="D3799" s="10" t="str">
        <f xml:space="preserve"> IF(OR(Calculations!C3799 = "",Calculations!C3799 = WorkTypeString),  IFERROR(Calculations!J3799,""), NA())</f>
        <v/>
      </c>
      <c r="E3799" s="10">
        <f t="array" ref="E3799">PERCENTILE(IF(ISERROR(D3799:D8798)=FALSE,D3799:D8798),CycleTimePercentile)</f>
        <v>0</v>
      </c>
      <c r="F3799" s="2" t="e">
        <f xml:space="preserve"> IF(Calculations!C3799 = DefectTypeString,  IFERROR(Calculations!J3799,""), NA())</f>
        <v>#N/A</v>
      </c>
      <c r="G3799" s="10">
        <f t="array" ref="G3799">PERCENTILE(IF(ISERROR(F3799:F8798)=FALSE,F3799:F8798),CycleTimePercentile)</f>
        <v>0</v>
      </c>
      <c r="H3799" s="2" t="e">
        <f ca="1" xml:space="preserve"> IF(OR(Calculations!C3799 = "",Calculations!C3799 = WorkTypeString),  Calculations!K3799, NA())</f>
        <v>#N/A</v>
      </c>
      <c r="I3799" s="2" t="e">
        <f xml:space="preserve"> IF(Calculations!C3799 = DefectTypeString,  Calculations!K3799, NA())</f>
        <v>#N/A</v>
      </c>
    </row>
    <row r="3800" spans="1:9" x14ac:dyDescent="0.25">
      <c r="A3800" s="8" t="str">
        <f>Calculations!A3800</f>
        <v/>
      </c>
      <c r="B3800" s="2" t="str">
        <f t="shared" si="64"/>
        <v/>
      </c>
      <c r="C3800" s="10" t="str">
        <f>IFERROR(Calculations!J3800,"")</f>
        <v/>
      </c>
      <c r="D3800" s="10" t="str">
        <f xml:space="preserve"> IF(OR(Calculations!C3800 = "",Calculations!C3800 = WorkTypeString),  IFERROR(Calculations!J3800,""), NA())</f>
        <v/>
      </c>
      <c r="E3800" s="10">
        <f t="array" ref="E3800">PERCENTILE(IF(ISERROR(D3800:D8799)=FALSE,D3800:D8799),CycleTimePercentile)</f>
        <v>0</v>
      </c>
      <c r="F3800" s="2" t="e">
        <f xml:space="preserve"> IF(Calculations!C3800 = DefectTypeString,  IFERROR(Calculations!J3800,""), NA())</f>
        <v>#N/A</v>
      </c>
      <c r="G3800" s="10">
        <f t="array" ref="G3800">PERCENTILE(IF(ISERROR(F3800:F8799)=FALSE,F3800:F8799),CycleTimePercentile)</f>
        <v>0</v>
      </c>
      <c r="H3800" s="2" t="e">
        <f ca="1" xml:space="preserve"> IF(OR(Calculations!C3800 = "",Calculations!C3800 = WorkTypeString),  Calculations!K3800, NA())</f>
        <v>#N/A</v>
      </c>
      <c r="I3800" s="2" t="e">
        <f xml:space="preserve"> IF(Calculations!C3800 = DefectTypeString,  Calculations!K3800, NA())</f>
        <v>#N/A</v>
      </c>
    </row>
    <row r="3801" spans="1:9" x14ac:dyDescent="0.25">
      <c r="A3801" s="8" t="str">
        <f>Calculations!A3801</f>
        <v/>
      </c>
      <c r="B3801" s="2" t="str">
        <f t="shared" si="64"/>
        <v/>
      </c>
      <c r="C3801" s="10" t="str">
        <f>IFERROR(Calculations!J3801,"")</f>
        <v/>
      </c>
      <c r="D3801" s="10" t="str">
        <f xml:space="preserve"> IF(OR(Calculations!C3801 = "",Calculations!C3801 = WorkTypeString),  IFERROR(Calculations!J3801,""), NA())</f>
        <v/>
      </c>
      <c r="E3801" s="10">
        <f t="array" ref="E3801">PERCENTILE(IF(ISERROR(D3801:D8800)=FALSE,D3801:D8800),CycleTimePercentile)</f>
        <v>0</v>
      </c>
      <c r="F3801" s="2" t="e">
        <f xml:space="preserve"> IF(Calculations!C3801 = DefectTypeString,  IFERROR(Calculations!J3801,""), NA())</f>
        <v>#N/A</v>
      </c>
      <c r="G3801" s="10">
        <f t="array" ref="G3801">PERCENTILE(IF(ISERROR(F3801:F8800)=FALSE,F3801:F8800),CycleTimePercentile)</f>
        <v>0</v>
      </c>
      <c r="H3801" s="2" t="e">
        <f ca="1" xml:space="preserve"> IF(OR(Calculations!C3801 = "",Calculations!C3801 = WorkTypeString),  Calculations!K3801, NA())</f>
        <v>#N/A</v>
      </c>
      <c r="I3801" s="2" t="e">
        <f xml:space="preserve"> IF(Calculations!C3801 = DefectTypeString,  Calculations!K3801, NA())</f>
        <v>#N/A</v>
      </c>
    </row>
    <row r="3802" spans="1:9" x14ac:dyDescent="0.25">
      <c r="A3802" s="8" t="str">
        <f>Calculations!A3802</f>
        <v/>
      </c>
      <c r="B3802" s="2" t="str">
        <f t="shared" si="64"/>
        <v/>
      </c>
      <c r="C3802" s="10" t="str">
        <f>IFERROR(Calculations!J3802,"")</f>
        <v/>
      </c>
      <c r="D3802" s="10" t="str">
        <f xml:space="preserve"> IF(OR(Calculations!C3802 = "",Calculations!C3802 = WorkTypeString),  IFERROR(Calculations!J3802,""), NA())</f>
        <v/>
      </c>
      <c r="E3802" s="10">
        <f t="array" ref="E3802">PERCENTILE(IF(ISERROR(D3802:D8801)=FALSE,D3802:D8801),CycleTimePercentile)</f>
        <v>0</v>
      </c>
      <c r="F3802" s="2" t="e">
        <f xml:space="preserve"> IF(Calculations!C3802 = DefectTypeString,  IFERROR(Calculations!J3802,""), NA())</f>
        <v>#N/A</v>
      </c>
      <c r="G3802" s="10">
        <f t="array" ref="G3802">PERCENTILE(IF(ISERROR(F3802:F8801)=FALSE,F3802:F8801),CycleTimePercentile)</f>
        <v>0</v>
      </c>
      <c r="H3802" s="2" t="e">
        <f ca="1" xml:space="preserve"> IF(OR(Calculations!C3802 = "",Calculations!C3802 = WorkTypeString),  Calculations!K3802, NA())</f>
        <v>#N/A</v>
      </c>
      <c r="I3802" s="2" t="e">
        <f xml:space="preserve"> IF(Calculations!C3802 = DefectTypeString,  Calculations!K3802, NA())</f>
        <v>#N/A</v>
      </c>
    </row>
    <row r="3803" spans="1:9" x14ac:dyDescent="0.25">
      <c r="A3803" s="8" t="str">
        <f>Calculations!A3803</f>
        <v/>
      </c>
      <c r="B3803" s="2" t="str">
        <f t="shared" si="64"/>
        <v/>
      </c>
      <c r="C3803" s="10" t="str">
        <f>IFERROR(Calculations!J3803,"")</f>
        <v/>
      </c>
      <c r="D3803" s="10" t="str">
        <f xml:space="preserve"> IF(OR(Calculations!C3803 = "",Calculations!C3803 = WorkTypeString),  IFERROR(Calculations!J3803,""), NA())</f>
        <v/>
      </c>
      <c r="E3803" s="10">
        <f t="array" ref="E3803">PERCENTILE(IF(ISERROR(D3803:D8802)=FALSE,D3803:D8802),CycleTimePercentile)</f>
        <v>0</v>
      </c>
      <c r="F3803" s="2" t="e">
        <f xml:space="preserve"> IF(Calculations!C3803 = DefectTypeString,  IFERROR(Calculations!J3803,""), NA())</f>
        <v>#N/A</v>
      </c>
      <c r="G3803" s="10">
        <f t="array" ref="G3803">PERCENTILE(IF(ISERROR(F3803:F8802)=FALSE,F3803:F8802),CycleTimePercentile)</f>
        <v>0</v>
      </c>
      <c r="H3803" s="2" t="e">
        <f ca="1" xml:space="preserve"> IF(OR(Calculations!C3803 = "",Calculations!C3803 = WorkTypeString),  Calculations!K3803, NA())</f>
        <v>#N/A</v>
      </c>
      <c r="I3803" s="2" t="e">
        <f xml:space="preserve"> IF(Calculations!C3803 = DefectTypeString,  Calculations!K3803, NA())</f>
        <v>#N/A</v>
      </c>
    </row>
    <row r="3804" spans="1:9" x14ac:dyDescent="0.25">
      <c r="A3804" s="8" t="str">
        <f>Calculations!A3804</f>
        <v/>
      </c>
      <c r="B3804" s="2" t="str">
        <f t="shared" si="64"/>
        <v/>
      </c>
      <c r="C3804" s="10" t="str">
        <f>IFERROR(Calculations!J3804,"")</f>
        <v/>
      </c>
      <c r="D3804" s="10" t="str">
        <f xml:space="preserve"> IF(OR(Calculations!C3804 = "",Calculations!C3804 = WorkTypeString),  IFERROR(Calculations!J3804,""), NA())</f>
        <v/>
      </c>
      <c r="E3804" s="10">
        <f t="array" ref="E3804">PERCENTILE(IF(ISERROR(D3804:D8803)=FALSE,D3804:D8803),CycleTimePercentile)</f>
        <v>0</v>
      </c>
      <c r="F3804" s="2" t="e">
        <f xml:space="preserve"> IF(Calculations!C3804 = DefectTypeString,  IFERROR(Calculations!J3804,""), NA())</f>
        <v>#N/A</v>
      </c>
      <c r="G3804" s="10">
        <f t="array" ref="G3804">PERCENTILE(IF(ISERROR(F3804:F8803)=FALSE,F3804:F8803),CycleTimePercentile)</f>
        <v>0</v>
      </c>
      <c r="H3804" s="2" t="e">
        <f ca="1" xml:space="preserve"> IF(OR(Calculations!C3804 = "",Calculations!C3804 = WorkTypeString),  Calculations!K3804, NA())</f>
        <v>#N/A</v>
      </c>
      <c r="I3804" s="2" t="e">
        <f xml:space="preserve"> IF(Calculations!C3804 = DefectTypeString,  Calculations!K3804, NA())</f>
        <v>#N/A</v>
      </c>
    </row>
    <row r="3805" spans="1:9" x14ac:dyDescent="0.25">
      <c r="A3805" s="8" t="str">
        <f>Calculations!A3805</f>
        <v/>
      </c>
      <c r="B3805" s="2" t="str">
        <f t="shared" si="64"/>
        <v/>
      </c>
      <c r="C3805" s="10" t="str">
        <f>IFERROR(Calculations!J3805,"")</f>
        <v/>
      </c>
      <c r="D3805" s="10" t="str">
        <f xml:space="preserve"> IF(OR(Calculations!C3805 = "",Calculations!C3805 = WorkTypeString),  IFERROR(Calculations!J3805,""), NA())</f>
        <v/>
      </c>
      <c r="E3805" s="10">
        <f t="array" ref="E3805">PERCENTILE(IF(ISERROR(D3805:D8804)=FALSE,D3805:D8804),CycleTimePercentile)</f>
        <v>0</v>
      </c>
      <c r="F3805" s="2" t="e">
        <f xml:space="preserve"> IF(Calculations!C3805 = DefectTypeString,  IFERROR(Calculations!J3805,""), NA())</f>
        <v>#N/A</v>
      </c>
      <c r="G3805" s="10">
        <f t="array" ref="G3805">PERCENTILE(IF(ISERROR(F3805:F8804)=FALSE,F3805:F8804),CycleTimePercentile)</f>
        <v>0</v>
      </c>
      <c r="H3805" s="2" t="e">
        <f ca="1" xml:space="preserve"> IF(OR(Calculations!C3805 = "",Calculations!C3805 = WorkTypeString),  Calculations!K3805, NA())</f>
        <v>#N/A</v>
      </c>
      <c r="I3805" s="2" t="e">
        <f xml:space="preserve"> IF(Calculations!C3805 = DefectTypeString,  Calculations!K3805, NA())</f>
        <v>#N/A</v>
      </c>
    </row>
    <row r="3806" spans="1:9" x14ac:dyDescent="0.25">
      <c r="A3806" s="8" t="str">
        <f>Calculations!A3806</f>
        <v/>
      </c>
      <c r="B3806" s="2" t="str">
        <f t="shared" si="64"/>
        <v/>
      </c>
      <c r="C3806" s="10" t="str">
        <f>IFERROR(Calculations!J3806,"")</f>
        <v/>
      </c>
      <c r="D3806" s="10" t="str">
        <f xml:space="preserve"> IF(OR(Calculations!C3806 = "",Calculations!C3806 = WorkTypeString),  IFERROR(Calculations!J3806,""), NA())</f>
        <v/>
      </c>
      <c r="E3806" s="10">
        <f t="array" ref="E3806">PERCENTILE(IF(ISERROR(D3806:D8805)=FALSE,D3806:D8805),CycleTimePercentile)</f>
        <v>0</v>
      </c>
      <c r="F3806" s="2" t="e">
        <f xml:space="preserve"> IF(Calculations!C3806 = DefectTypeString,  IFERROR(Calculations!J3806,""), NA())</f>
        <v>#N/A</v>
      </c>
      <c r="G3806" s="10">
        <f t="array" ref="G3806">PERCENTILE(IF(ISERROR(F3806:F8805)=FALSE,F3806:F8805),CycleTimePercentile)</f>
        <v>0</v>
      </c>
      <c r="H3806" s="2" t="e">
        <f ca="1" xml:space="preserve"> IF(OR(Calculations!C3806 = "",Calculations!C3806 = WorkTypeString),  Calculations!K3806, NA())</f>
        <v>#N/A</v>
      </c>
      <c r="I3806" s="2" t="e">
        <f xml:space="preserve"> IF(Calculations!C3806 = DefectTypeString,  Calculations!K3806, NA())</f>
        <v>#N/A</v>
      </c>
    </row>
    <row r="3807" spans="1:9" x14ac:dyDescent="0.25">
      <c r="A3807" s="8" t="str">
        <f>Calculations!A3807</f>
        <v/>
      </c>
      <c r="B3807" s="2" t="str">
        <f t="shared" si="64"/>
        <v/>
      </c>
      <c r="C3807" s="10" t="str">
        <f>IFERROR(Calculations!J3807,"")</f>
        <v/>
      </c>
      <c r="D3807" s="10" t="str">
        <f xml:space="preserve"> IF(OR(Calculations!C3807 = "",Calculations!C3807 = WorkTypeString),  IFERROR(Calculations!J3807,""), NA())</f>
        <v/>
      </c>
      <c r="E3807" s="10">
        <f t="array" ref="E3807">PERCENTILE(IF(ISERROR(D3807:D8806)=FALSE,D3807:D8806),CycleTimePercentile)</f>
        <v>0</v>
      </c>
      <c r="F3807" s="2" t="e">
        <f xml:space="preserve"> IF(Calculations!C3807 = DefectTypeString,  IFERROR(Calculations!J3807,""), NA())</f>
        <v>#N/A</v>
      </c>
      <c r="G3807" s="10">
        <f t="array" ref="G3807">PERCENTILE(IF(ISERROR(F3807:F8806)=FALSE,F3807:F8806),CycleTimePercentile)</f>
        <v>0</v>
      </c>
      <c r="H3807" s="2" t="e">
        <f ca="1" xml:space="preserve"> IF(OR(Calculations!C3807 = "",Calculations!C3807 = WorkTypeString),  Calculations!K3807, NA())</f>
        <v>#N/A</v>
      </c>
      <c r="I3807" s="2" t="e">
        <f xml:space="preserve"> IF(Calculations!C3807 = DefectTypeString,  Calculations!K3807, NA())</f>
        <v>#N/A</v>
      </c>
    </row>
    <row r="3808" spans="1:9" x14ac:dyDescent="0.25">
      <c r="A3808" s="8" t="str">
        <f>Calculations!A3808</f>
        <v/>
      </c>
      <c r="B3808" s="2" t="str">
        <f t="shared" si="64"/>
        <v/>
      </c>
      <c r="C3808" s="10" t="str">
        <f>IFERROR(Calculations!J3808,"")</f>
        <v/>
      </c>
      <c r="D3808" s="10" t="str">
        <f xml:space="preserve"> IF(OR(Calculations!C3808 = "",Calculations!C3808 = WorkTypeString),  IFERROR(Calculations!J3808,""), NA())</f>
        <v/>
      </c>
      <c r="E3808" s="10">
        <f t="array" ref="E3808">PERCENTILE(IF(ISERROR(D3808:D8807)=FALSE,D3808:D8807),CycleTimePercentile)</f>
        <v>0</v>
      </c>
      <c r="F3808" s="2" t="e">
        <f xml:space="preserve"> IF(Calculations!C3808 = DefectTypeString,  IFERROR(Calculations!J3808,""), NA())</f>
        <v>#N/A</v>
      </c>
      <c r="G3808" s="10">
        <f t="array" ref="G3808">PERCENTILE(IF(ISERROR(F3808:F8807)=FALSE,F3808:F8807),CycleTimePercentile)</f>
        <v>0</v>
      </c>
      <c r="H3808" s="2" t="e">
        <f ca="1" xml:space="preserve"> IF(OR(Calculations!C3808 = "",Calculations!C3808 = WorkTypeString),  Calculations!K3808, NA())</f>
        <v>#N/A</v>
      </c>
      <c r="I3808" s="2" t="e">
        <f xml:space="preserve"> IF(Calculations!C3808 = DefectTypeString,  Calculations!K3808, NA())</f>
        <v>#N/A</v>
      </c>
    </row>
    <row r="3809" spans="1:9" x14ac:dyDescent="0.25">
      <c r="A3809" s="8" t="str">
        <f>Calculations!A3809</f>
        <v/>
      </c>
      <c r="B3809" s="2" t="str">
        <f t="shared" si="64"/>
        <v/>
      </c>
      <c r="C3809" s="10" t="str">
        <f>IFERROR(Calculations!J3809,"")</f>
        <v/>
      </c>
      <c r="D3809" s="10" t="str">
        <f xml:space="preserve"> IF(OR(Calculations!C3809 = "",Calculations!C3809 = WorkTypeString),  IFERROR(Calculations!J3809,""), NA())</f>
        <v/>
      </c>
      <c r="E3809" s="10">
        <f t="array" ref="E3809">PERCENTILE(IF(ISERROR(D3809:D8808)=FALSE,D3809:D8808),CycleTimePercentile)</f>
        <v>0</v>
      </c>
      <c r="F3809" s="2" t="e">
        <f xml:space="preserve"> IF(Calculations!C3809 = DefectTypeString,  IFERROR(Calculations!J3809,""), NA())</f>
        <v>#N/A</v>
      </c>
      <c r="G3809" s="10">
        <f t="array" ref="G3809">PERCENTILE(IF(ISERROR(F3809:F8808)=FALSE,F3809:F8808),CycleTimePercentile)</f>
        <v>0</v>
      </c>
      <c r="H3809" s="2" t="e">
        <f ca="1" xml:space="preserve"> IF(OR(Calculations!C3809 = "",Calculations!C3809 = WorkTypeString),  Calculations!K3809, NA())</f>
        <v>#N/A</v>
      </c>
      <c r="I3809" s="2" t="e">
        <f xml:space="preserve"> IF(Calculations!C3809 = DefectTypeString,  Calculations!K3809, NA())</f>
        <v>#N/A</v>
      </c>
    </row>
    <row r="3810" spans="1:9" x14ac:dyDescent="0.25">
      <c r="A3810" s="8" t="str">
        <f>Calculations!A3810</f>
        <v/>
      </c>
      <c r="B3810" s="2" t="str">
        <f t="shared" si="64"/>
        <v/>
      </c>
      <c r="C3810" s="10" t="str">
        <f>IFERROR(Calculations!J3810,"")</f>
        <v/>
      </c>
      <c r="D3810" s="10" t="str">
        <f xml:space="preserve"> IF(OR(Calculations!C3810 = "",Calculations!C3810 = WorkTypeString),  IFERROR(Calculations!J3810,""), NA())</f>
        <v/>
      </c>
      <c r="E3810" s="10">
        <f t="array" ref="E3810">PERCENTILE(IF(ISERROR(D3810:D8809)=FALSE,D3810:D8809),CycleTimePercentile)</f>
        <v>0</v>
      </c>
      <c r="F3810" s="2" t="e">
        <f xml:space="preserve"> IF(Calculations!C3810 = DefectTypeString,  IFERROR(Calculations!J3810,""), NA())</f>
        <v>#N/A</v>
      </c>
      <c r="G3810" s="10">
        <f t="array" ref="G3810">PERCENTILE(IF(ISERROR(F3810:F8809)=FALSE,F3810:F8809),CycleTimePercentile)</f>
        <v>0</v>
      </c>
      <c r="H3810" s="2" t="e">
        <f ca="1" xml:space="preserve"> IF(OR(Calculations!C3810 = "",Calculations!C3810 = WorkTypeString),  Calculations!K3810, NA())</f>
        <v>#N/A</v>
      </c>
      <c r="I3810" s="2" t="e">
        <f xml:space="preserve"> IF(Calculations!C3810 = DefectTypeString,  Calculations!K3810, NA())</f>
        <v>#N/A</v>
      </c>
    </row>
    <row r="3811" spans="1:9" x14ac:dyDescent="0.25">
      <c r="A3811" s="8" t="str">
        <f>Calculations!A3811</f>
        <v/>
      </c>
      <c r="B3811" s="2" t="str">
        <f t="shared" si="64"/>
        <v/>
      </c>
      <c r="C3811" s="10" t="str">
        <f>IFERROR(Calculations!J3811,"")</f>
        <v/>
      </c>
      <c r="D3811" s="10" t="str">
        <f xml:space="preserve"> IF(OR(Calculations!C3811 = "",Calculations!C3811 = WorkTypeString),  IFERROR(Calculations!J3811,""), NA())</f>
        <v/>
      </c>
      <c r="E3811" s="10">
        <f t="array" ref="E3811">PERCENTILE(IF(ISERROR(D3811:D8810)=FALSE,D3811:D8810),CycleTimePercentile)</f>
        <v>0</v>
      </c>
      <c r="F3811" s="2" t="e">
        <f xml:space="preserve"> IF(Calculations!C3811 = DefectTypeString,  IFERROR(Calculations!J3811,""), NA())</f>
        <v>#N/A</v>
      </c>
      <c r="G3811" s="10">
        <f t="array" ref="G3811">PERCENTILE(IF(ISERROR(F3811:F8810)=FALSE,F3811:F8810),CycleTimePercentile)</f>
        <v>0</v>
      </c>
      <c r="H3811" s="2" t="e">
        <f ca="1" xml:space="preserve"> IF(OR(Calculations!C3811 = "",Calculations!C3811 = WorkTypeString),  Calculations!K3811, NA())</f>
        <v>#N/A</v>
      </c>
      <c r="I3811" s="2" t="e">
        <f xml:space="preserve"> IF(Calculations!C3811 = DefectTypeString,  Calculations!K3811, NA())</f>
        <v>#N/A</v>
      </c>
    </row>
    <row r="3812" spans="1:9" x14ac:dyDescent="0.25">
      <c r="A3812" s="8" t="str">
        <f>Calculations!A3812</f>
        <v/>
      </c>
      <c r="B3812" s="2" t="str">
        <f t="shared" si="64"/>
        <v/>
      </c>
      <c r="C3812" s="10" t="str">
        <f>IFERROR(Calculations!J3812,"")</f>
        <v/>
      </c>
      <c r="D3812" s="10" t="str">
        <f xml:space="preserve"> IF(OR(Calculations!C3812 = "",Calculations!C3812 = WorkTypeString),  IFERROR(Calculations!J3812,""), NA())</f>
        <v/>
      </c>
      <c r="E3812" s="10">
        <f t="array" ref="E3812">PERCENTILE(IF(ISERROR(D3812:D8811)=FALSE,D3812:D8811),CycleTimePercentile)</f>
        <v>0</v>
      </c>
      <c r="F3812" s="2" t="e">
        <f xml:space="preserve"> IF(Calculations!C3812 = DefectTypeString,  IFERROR(Calculations!J3812,""), NA())</f>
        <v>#N/A</v>
      </c>
      <c r="G3812" s="10">
        <f t="array" ref="G3812">PERCENTILE(IF(ISERROR(F3812:F8811)=FALSE,F3812:F8811),CycleTimePercentile)</f>
        <v>0</v>
      </c>
      <c r="H3812" s="2" t="e">
        <f ca="1" xml:space="preserve"> IF(OR(Calculations!C3812 = "",Calculations!C3812 = WorkTypeString),  Calculations!K3812, NA())</f>
        <v>#N/A</v>
      </c>
      <c r="I3812" s="2" t="e">
        <f xml:space="preserve"> IF(Calculations!C3812 = DefectTypeString,  Calculations!K3812, NA())</f>
        <v>#N/A</v>
      </c>
    </row>
    <row r="3813" spans="1:9" x14ac:dyDescent="0.25">
      <c r="A3813" s="8" t="str">
        <f>Calculations!A3813</f>
        <v/>
      </c>
      <c r="B3813" s="2" t="str">
        <f t="shared" si="64"/>
        <v/>
      </c>
      <c r="C3813" s="10" t="str">
        <f>IFERROR(Calculations!J3813,"")</f>
        <v/>
      </c>
      <c r="D3813" s="10" t="str">
        <f xml:space="preserve"> IF(OR(Calculations!C3813 = "",Calculations!C3813 = WorkTypeString),  IFERROR(Calculations!J3813,""), NA())</f>
        <v/>
      </c>
      <c r="E3813" s="10">
        <f t="array" ref="E3813">PERCENTILE(IF(ISERROR(D3813:D8812)=FALSE,D3813:D8812),CycleTimePercentile)</f>
        <v>0</v>
      </c>
      <c r="F3813" s="2" t="e">
        <f xml:space="preserve"> IF(Calculations!C3813 = DefectTypeString,  IFERROR(Calculations!J3813,""), NA())</f>
        <v>#N/A</v>
      </c>
      <c r="G3813" s="10">
        <f t="array" ref="G3813">PERCENTILE(IF(ISERROR(F3813:F8812)=FALSE,F3813:F8812),CycleTimePercentile)</f>
        <v>0</v>
      </c>
      <c r="H3813" s="2" t="e">
        <f ca="1" xml:space="preserve"> IF(OR(Calculations!C3813 = "",Calculations!C3813 = WorkTypeString),  Calculations!K3813, NA())</f>
        <v>#N/A</v>
      </c>
      <c r="I3813" s="2" t="e">
        <f xml:space="preserve"> IF(Calculations!C3813 = DefectTypeString,  Calculations!K3813, NA())</f>
        <v>#N/A</v>
      </c>
    </row>
    <row r="3814" spans="1:9" x14ac:dyDescent="0.25">
      <c r="A3814" s="8" t="str">
        <f>Calculations!A3814</f>
        <v/>
      </c>
      <c r="B3814" s="2" t="str">
        <f t="shared" si="64"/>
        <v/>
      </c>
      <c r="C3814" s="10" t="str">
        <f>IFERROR(Calculations!J3814,"")</f>
        <v/>
      </c>
      <c r="D3814" s="10" t="str">
        <f xml:space="preserve"> IF(OR(Calculations!C3814 = "",Calculations!C3814 = WorkTypeString),  IFERROR(Calculations!J3814,""), NA())</f>
        <v/>
      </c>
      <c r="E3814" s="10">
        <f t="array" ref="E3814">PERCENTILE(IF(ISERROR(D3814:D8813)=FALSE,D3814:D8813),CycleTimePercentile)</f>
        <v>0</v>
      </c>
      <c r="F3814" s="2" t="e">
        <f xml:space="preserve"> IF(Calculations!C3814 = DefectTypeString,  IFERROR(Calculations!J3814,""), NA())</f>
        <v>#N/A</v>
      </c>
      <c r="G3814" s="10">
        <f t="array" ref="G3814">PERCENTILE(IF(ISERROR(F3814:F8813)=FALSE,F3814:F8813),CycleTimePercentile)</f>
        <v>0</v>
      </c>
      <c r="H3814" s="2" t="e">
        <f ca="1" xml:space="preserve"> IF(OR(Calculations!C3814 = "",Calculations!C3814 = WorkTypeString),  Calculations!K3814, NA())</f>
        <v>#N/A</v>
      </c>
      <c r="I3814" s="2" t="e">
        <f xml:space="preserve"> IF(Calculations!C3814 = DefectTypeString,  Calculations!K3814, NA())</f>
        <v>#N/A</v>
      </c>
    </row>
    <row r="3815" spans="1:9" x14ac:dyDescent="0.25">
      <c r="A3815" s="8" t="str">
        <f>Calculations!A3815</f>
        <v/>
      </c>
      <c r="B3815" s="2" t="str">
        <f t="shared" si="64"/>
        <v/>
      </c>
      <c r="C3815" s="10" t="str">
        <f>IFERROR(Calculations!J3815,"")</f>
        <v/>
      </c>
      <c r="D3815" s="10" t="str">
        <f xml:space="preserve"> IF(OR(Calculations!C3815 = "",Calculations!C3815 = WorkTypeString),  IFERROR(Calculations!J3815,""), NA())</f>
        <v/>
      </c>
      <c r="E3815" s="10">
        <f t="array" ref="E3815">PERCENTILE(IF(ISERROR(D3815:D8814)=FALSE,D3815:D8814),CycleTimePercentile)</f>
        <v>0</v>
      </c>
      <c r="F3815" s="2" t="e">
        <f xml:space="preserve"> IF(Calculations!C3815 = DefectTypeString,  IFERROR(Calculations!J3815,""), NA())</f>
        <v>#N/A</v>
      </c>
      <c r="G3815" s="10">
        <f t="array" ref="G3815">PERCENTILE(IF(ISERROR(F3815:F8814)=FALSE,F3815:F8814),CycleTimePercentile)</f>
        <v>0</v>
      </c>
      <c r="H3815" s="2" t="e">
        <f ca="1" xml:space="preserve"> IF(OR(Calculations!C3815 = "",Calculations!C3815 = WorkTypeString),  Calculations!K3815, NA())</f>
        <v>#N/A</v>
      </c>
      <c r="I3815" s="2" t="e">
        <f xml:space="preserve"> IF(Calculations!C3815 = DefectTypeString,  Calculations!K3815, NA())</f>
        <v>#N/A</v>
      </c>
    </row>
    <row r="3816" spans="1:9" x14ac:dyDescent="0.25">
      <c r="A3816" s="8" t="str">
        <f>Calculations!A3816</f>
        <v/>
      </c>
      <c r="B3816" s="2" t="str">
        <f t="shared" si="64"/>
        <v/>
      </c>
      <c r="C3816" s="10" t="str">
        <f>IFERROR(Calculations!J3816,"")</f>
        <v/>
      </c>
      <c r="D3816" s="10" t="str">
        <f xml:space="preserve"> IF(OR(Calculations!C3816 = "",Calculations!C3816 = WorkTypeString),  IFERROR(Calculations!J3816,""), NA())</f>
        <v/>
      </c>
      <c r="E3816" s="10">
        <f t="array" ref="E3816">PERCENTILE(IF(ISERROR(D3816:D8815)=FALSE,D3816:D8815),CycleTimePercentile)</f>
        <v>0</v>
      </c>
      <c r="F3816" s="2" t="e">
        <f xml:space="preserve"> IF(Calculations!C3816 = DefectTypeString,  IFERROR(Calculations!J3816,""), NA())</f>
        <v>#N/A</v>
      </c>
      <c r="G3816" s="10">
        <f t="array" ref="G3816">PERCENTILE(IF(ISERROR(F3816:F8815)=FALSE,F3816:F8815),CycleTimePercentile)</f>
        <v>0</v>
      </c>
      <c r="H3816" s="2" t="e">
        <f ca="1" xml:space="preserve"> IF(OR(Calculations!C3816 = "",Calculations!C3816 = WorkTypeString),  Calculations!K3816, NA())</f>
        <v>#N/A</v>
      </c>
      <c r="I3816" s="2" t="e">
        <f xml:space="preserve"> IF(Calculations!C3816 = DefectTypeString,  Calculations!K3816, NA())</f>
        <v>#N/A</v>
      </c>
    </row>
    <row r="3817" spans="1:9" x14ac:dyDescent="0.25">
      <c r="A3817" s="8" t="str">
        <f>Calculations!A3817</f>
        <v/>
      </c>
      <c r="B3817" s="2" t="str">
        <f t="shared" si="64"/>
        <v/>
      </c>
      <c r="C3817" s="10" t="str">
        <f>IFERROR(Calculations!J3817,"")</f>
        <v/>
      </c>
      <c r="D3817" s="10" t="str">
        <f xml:space="preserve"> IF(OR(Calculations!C3817 = "",Calculations!C3817 = WorkTypeString),  IFERROR(Calculations!J3817,""), NA())</f>
        <v/>
      </c>
      <c r="E3817" s="10">
        <f t="array" ref="E3817">PERCENTILE(IF(ISERROR(D3817:D8816)=FALSE,D3817:D8816),CycleTimePercentile)</f>
        <v>0</v>
      </c>
      <c r="F3817" s="2" t="e">
        <f xml:space="preserve"> IF(Calculations!C3817 = DefectTypeString,  IFERROR(Calculations!J3817,""), NA())</f>
        <v>#N/A</v>
      </c>
      <c r="G3817" s="10">
        <f t="array" ref="G3817">PERCENTILE(IF(ISERROR(F3817:F8816)=FALSE,F3817:F8816),CycleTimePercentile)</f>
        <v>0</v>
      </c>
      <c r="H3817" s="2" t="e">
        <f ca="1" xml:space="preserve"> IF(OR(Calculations!C3817 = "",Calculations!C3817 = WorkTypeString),  Calculations!K3817, NA())</f>
        <v>#N/A</v>
      </c>
      <c r="I3817" s="2" t="e">
        <f xml:space="preserve"> IF(Calculations!C3817 = DefectTypeString,  Calculations!K3817, NA())</f>
        <v>#N/A</v>
      </c>
    </row>
    <row r="3818" spans="1:9" x14ac:dyDescent="0.25">
      <c r="A3818" s="8" t="str">
        <f>Calculations!A3818</f>
        <v/>
      </c>
      <c r="B3818" s="2" t="str">
        <f t="shared" si="64"/>
        <v/>
      </c>
      <c r="C3818" s="10" t="str">
        <f>IFERROR(Calculations!J3818,"")</f>
        <v/>
      </c>
      <c r="D3818" s="10" t="str">
        <f xml:space="preserve"> IF(OR(Calculations!C3818 = "",Calculations!C3818 = WorkTypeString),  IFERROR(Calculations!J3818,""), NA())</f>
        <v/>
      </c>
      <c r="E3818" s="10">
        <f t="array" ref="E3818">PERCENTILE(IF(ISERROR(D3818:D8817)=FALSE,D3818:D8817),CycleTimePercentile)</f>
        <v>0</v>
      </c>
      <c r="F3818" s="2" t="e">
        <f xml:space="preserve"> IF(Calculations!C3818 = DefectTypeString,  IFERROR(Calculations!J3818,""), NA())</f>
        <v>#N/A</v>
      </c>
      <c r="G3818" s="10">
        <f t="array" ref="G3818">PERCENTILE(IF(ISERROR(F3818:F8817)=FALSE,F3818:F8817),CycleTimePercentile)</f>
        <v>0</v>
      </c>
      <c r="H3818" s="2" t="e">
        <f ca="1" xml:space="preserve"> IF(OR(Calculations!C3818 = "",Calculations!C3818 = WorkTypeString),  Calculations!K3818, NA())</f>
        <v>#N/A</v>
      </c>
      <c r="I3818" s="2" t="e">
        <f xml:space="preserve"> IF(Calculations!C3818 = DefectTypeString,  Calculations!K3818, NA())</f>
        <v>#N/A</v>
      </c>
    </row>
    <row r="3819" spans="1:9" x14ac:dyDescent="0.25">
      <c r="A3819" s="8" t="str">
        <f>Calculations!A3819</f>
        <v/>
      </c>
      <c r="B3819" s="2" t="str">
        <f t="shared" si="64"/>
        <v/>
      </c>
      <c r="C3819" s="10" t="str">
        <f>IFERROR(Calculations!J3819,"")</f>
        <v/>
      </c>
      <c r="D3819" s="10" t="str">
        <f xml:space="preserve"> IF(OR(Calculations!C3819 = "",Calculations!C3819 = WorkTypeString),  IFERROR(Calculations!J3819,""), NA())</f>
        <v/>
      </c>
      <c r="E3819" s="10">
        <f t="array" ref="E3819">PERCENTILE(IF(ISERROR(D3819:D8818)=FALSE,D3819:D8818),CycleTimePercentile)</f>
        <v>0</v>
      </c>
      <c r="F3819" s="2" t="e">
        <f xml:space="preserve"> IF(Calculations!C3819 = DefectTypeString,  IFERROR(Calculations!J3819,""), NA())</f>
        <v>#N/A</v>
      </c>
      <c r="G3819" s="10">
        <f t="array" ref="G3819">PERCENTILE(IF(ISERROR(F3819:F8818)=FALSE,F3819:F8818),CycleTimePercentile)</f>
        <v>0</v>
      </c>
      <c r="H3819" s="2" t="e">
        <f ca="1" xml:space="preserve"> IF(OR(Calculations!C3819 = "",Calculations!C3819 = WorkTypeString),  Calculations!K3819, NA())</f>
        <v>#N/A</v>
      </c>
      <c r="I3819" s="2" t="e">
        <f xml:space="preserve"> IF(Calculations!C3819 = DefectTypeString,  Calculations!K3819, NA())</f>
        <v>#N/A</v>
      </c>
    </row>
    <row r="3820" spans="1:9" x14ac:dyDescent="0.25">
      <c r="A3820" s="8" t="str">
        <f>Calculations!A3820</f>
        <v/>
      </c>
      <c r="B3820" s="2" t="str">
        <f t="shared" si="64"/>
        <v/>
      </c>
      <c r="C3820" s="10" t="str">
        <f>IFERROR(Calculations!J3820,"")</f>
        <v/>
      </c>
      <c r="D3820" s="10" t="str">
        <f xml:space="preserve"> IF(OR(Calculations!C3820 = "",Calculations!C3820 = WorkTypeString),  IFERROR(Calculations!J3820,""), NA())</f>
        <v/>
      </c>
      <c r="E3820" s="10">
        <f t="array" ref="E3820">PERCENTILE(IF(ISERROR(D3820:D8819)=FALSE,D3820:D8819),CycleTimePercentile)</f>
        <v>0</v>
      </c>
      <c r="F3820" s="2" t="e">
        <f xml:space="preserve"> IF(Calculations!C3820 = DefectTypeString,  IFERROR(Calculations!J3820,""), NA())</f>
        <v>#N/A</v>
      </c>
      <c r="G3820" s="10">
        <f t="array" ref="G3820">PERCENTILE(IF(ISERROR(F3820:F8819)=FALSE,F3820:F8819),CycleTimePercentile)</f>
        <v>0</v>
      </c>
      <c r="H3820" s="2" t="e">
        <f ca="1" xml:space="preserve"> IF(OR(Calculations!C3820 = "",Calculations!C3820 = WorkTypeString),  Calculations!K3820, NA())</f>
        <v>#N/A</v>
      </c>
      <c r="I3820" s="2" t="e">
        <f xml:space="preserve"> IF(Calculations!C3820 = DefectTypeString,  Calculations!K3820, NA())</f>
        <v>#N/A</v>
      </c>
    </row>
    <row r="3821" spans="1:9" x14ac:dyDescent="0.25">
      <c r="A3821" s="8" t="str">
        <f>Calculations!A3821</f>
        <v/>
      </c>
      <c r="B3821" s="2" t="str">
        <f t="shared" si="64"/>
        <v/>
      </c>
      <c r="C3821" s="10" t="str">
        <f>IFERROR(Calculations!J3821,"")</f>
        <v/>
      </c>
      <c r="D3821" s="10" t="str">
        <f xml:space="preserve"> IF(OR(Calculations!C3821 = "",Calculations!C3821 = WorkTypeString),  IFERROR(Calculations!J3821,""), NA())</f>
        <v/>
      </c>
      <c r="E3821" s="10">
        <f t="array" ref="E3821">PERCENTILE(IF(ISERROR(D3821:D8820)=FALSE,D3821:D8820),CycleTimePercentile)</f>
        <v>0</v>
      </c>
      <c r="F3821" s="2" t="e">
        <f xml:space="preserve"> IF(Calculations!C3821 = DefectTypeString,  IFERROR(Calculations!J3821,""), NA())</f>
        <v>#N/A</v>
      </c>
      <c r="G3821" s="10">
        <f t="array" ref="G3821">PERCENTILE(IF(ISERROR(F3821:F8820)=FALSE,F3821:F8820),CycleTimePercentile)</f>
        <v>0</v>
      </c>
      <c r="H3821" s="2" t="e">
        <f ca="1" xml:space="preserve"> IF(OR(Calculations!C3821 = "",Calculations!C3821 = WorkTypeString),  Calculations!K3821, NA())</f>
        <v>#N/A</v>
      </c>
      <c r="I3821" s="2" t="e">
        <f xml:space="preserve"> IF(Calculations!C3821 = DefectTypeString,  Calculations!K3821, NA())</f>
        <v>#N/A</v>
      </c>
    </row>
    <row r="3822" spans="1:9" x14ac:dyDescent="0.25">
      <c r="A3822" s="8" t="str">
        <f>Calculations!A3822</f>
        <v/>
      </c>
      <c r="B3822" s="2" t="str">
        <f t="shared" si="64"/>
        <v/>
      </c>
      <c r="C3822" s="10" t="str">
        <f>IFERROR(Calculations!J3822,"")</f>
        <v/>
      </c>
      <c r="D3822" s="10" t="str">
        <f xml:space="preserve"> IF(OR(Calculations!C3822 = "",Calculations!C3822 = WorkTypeString),  IFERROR(Calculations!J3822,""), NA())</f>
        <v/>
      </c>
      <c r="E3822" s="10">
        <f t="array" ref="E3822">PERCENTILE(IF(ISERROR(D3822:D8821)=FALSE,D3822:D8821),CycleTimePercentile)</f>
        <v>0</v>
      </c>
      <c r="F3822" s="2" t="e">
        <f xml:space="preserve"> IF(Calculations!C3822 = DefectTypeString,  IFERROR(Calculations!J3822,""), NA())</f>
        <v>#N/A</v>
      </c>
      <c r="G3822" s="10">
        <f t="array" ref="G3822">PERCENTILE(IF(ISERROR(F3822:F8821)=FALSE,F3822:F8821),CycleTimePercentile)</f>
        <v>0</v>
      </c>
      <c r="H3822" s="2" t="e">
        <f ca="1" xml:space="preserve"> IF(OR(Calculations!C3822 = "",Calculations!C3822 = WorkTypeString),  Calculations!K3822, NA())</f>
        <v>#N/A</v>
      </c>
      <c r="I3822" s="2" t="e">
        <f xml:space="preserve"> IF(Calculations!C3822 = DefectTypeString,  Calculations!K3822, NA())</f>
        <v>#N/A</v>
      </c>
    </row>
    <row r="3823" spans="1:9" x14ac:dyDescent="0.25">
      <c r="A3823" s="8" t="str">
        <f>Calculations!A3823</f>
        <v/>
      </c>
      <c r="B3823" s="2" t="str">
        <f t="shared" si="64"/>
        <v/>
      </c>
      <c r="C3823" s="10" t="str">
        <f>IFERROR(Calculations!J3823,"")</f>
        <v/>
      </c>
      <c r="D3823" s="10" t="str">
        <f xml:space="preserve"> IF(OR(Calculations!C3823 = "",Calculations!C3823 = WorkTypeString),  IFERROR(Calculations!J3823,""), NA())</f>
        <v/>
      </c>
      <c r="E3823" s="10">
        <f t="array" ref="E3823">PERCENTILE(IF(ISERROR(D3823:D8822)=FALSE,D3823:D8822),CycleTimePercentile)</f>
        <v>0</v>
      </c>
      <c r="F3823" s="2" t="e">
        <f xml:space="preserve"> IF(Calculations!C3823 = DefectTypeString,  IFERROR(Calculations!J3823,""), NA())</f>
        <v>#N/A</v>
      </c>
      <c r="G3823" s="10">
        <f t="array" ref="G3823">PERCENTILE(IF(ISERROR(F3823:F8822)=FALSE,F3823:F8822),CycleTimePercentile)</f>
        <v>0</v>
      </c>
      <c r="H3823" s="2" t="e">
        <f ca="1" xml:space="preserve"> IF(OR(Calculations!C3823 = "",Calculations!C3823 = WorkTypeString),  Calculations!K3823, NA())</f>
        <v>#N/A</v>
      </c>
      <c r="I3823" s="2" t="e">
        <f xml:space="preserve"> IF(Calculations!C3823 = DefectTypeString,  Calculations!K3823, NA())</f>
        <v>#N/A</v>
      </c>
    </row>
    <row r="3824" spans="1:9" x14ac:dyDescent="0.25">
      <c r="A3824" s="8" t="str">
        <f>Calculations!A3824</f>
        <v/>
      </c>
      <c r="B3824" s="2" t="str">
        <f t="shared" si="64"/>
        <v/>
      </c>
      <c r="C3824" s="10" t="str">
        <f>IFERROR(Calculations!J3824,"")</f>
        <v/>
      </c>
      <c r="D3824" s="10" t="str">
        <f xml:space="preserve"> IF(OR(Calculations!C3824 = "",Calculations!C3824 = WorkTypeString),  IFERROR(Calculations!J3824,""), NA())</f>
        <v/>
      </c>
      <c r="E3824" s="10">
        <f t="array" ref="E3824">PERCENTILE(IF(ISERROR(D3824:D8823)=FALSE,D3824:D8823),CycleTimePercentile)</f>
        <v>0</v>
      </c>
      <c r="F3824" s="2" t="e">
        <f xml:space="preserve"> IF(Calculations!C3824 = DefectTypeString,  IFERROR(Calculations!J3824,""), NA())</f>
        <v>#N/A</v>
      </c>
      <c r="G3824" s="10">
        <f t="array" ref="G3824">PERCENTILE(IF(ISERROR(F3824:F8823)=FALSE,F3824:F8823),CycleTimePercentile)</f>
        <v>0</v>
      </c>
      <c r="H3824" s="2" t="e">
        <f ca="1" xml:space="preserve"> IF(OR(Calculations!C3824 = "",Calculations!C3824 = WorkTypeString),  Calculations!K3824, NA())</f>
        <v>#N/A</v>
      </c>
      <c r="I3824" s="2" t="e">
        <f xml:space="preserve"> IF(Calculations!C3824 = DefectTypeString,  Calculations!K3824, NA())</f>
        <v>#N/A</v>
      </c>
    </row>
    <row r="3825" spans="1:9" x14ac:dyDescent="0.25">
      <c r="A3825" s="8" t="str">
        <f>Calculations!A3825</f>
        <v/>
      </c>
      <c r="B3825" s="2" t="str">
        <f t="shared" si="64"/>
        <v/>
      </c>
      <c r="C3825" s="10" t="str">
        <f>IFERROR(Calculations!J3825,"")</f>
        <v/>
      </c>
      <c r="D3825" s="10" t="str">
        <f xml:space="preserve"> IF(OR(Calculations!C3825 = "",Calculations!C3825 = WorkTypeString),  IFERROR(Calculations!J3825,""), NA())</f>
        <v/>
      </c>
      <c r="E3825" s="10">
        <f t="array" ref="E3825">PERCENTILE(IF(ISERROR(D3825:D8824)=FALSE,D3825:D8824),CycleTimePercentile)</f>
        <v>0</v>
      </c>
      <c r="F3825" s="2" t="e">
        <f xml:space="preserve"> IF(Calculations!C3825 = DefectTypeString,  IFERROR(Calculations!J3825,""), NA())</f>
        <v>#N/A</v>
      </c>
      <c r="G3825" s="10">
        <f t="array" ref="G3825">PERCENTILE(IF(ISERROR(F3825:F8824)=FALSE,F3825:F8824),CycleTimePercentile)</f>
        <v>0</v>
      </c>
      <c r="H3825" s="2" t="e">
        <f ca="1" xml:space="preserve"> IF(OR(Calculations!C3825 = "",Calculations!C3825 = WorkTypeString),  Calculations!K3825, NA())</f>
        <v>#N/A</v>
      </c>
      <c r="I3825" s="2" t="e">
        <f xml:space="preserve"> IF(Calculations!C3825 = DefectTypeString,  Calculations!K3825, NA())</f>
        <v>#N/A</v>
      </c>
    </row>
    <row r="3826" spans="1:9" x14ac:dyDescent="0.25">
      <c r="A3826" s="8" t="str">
        <f>Calculations!A3826</f>
        <v/>
      </c>
      <c r="B3826" s="2" t="str">
        <f t="shared" si="64"/>
        <v/>
      </c>
      <c r="C3826" s="10" t="str">
        <f>IFERROR(Calculations!J3826,"")</f>
        <v/>
      </c>
      <c r="D3826" s="10" t="str">
        <f xml:space="preserve"> IF(OR(Calculations!C3826 = "",Calculations!C3826 = WorkTypeString),  IFERROR(Calculations!J3826,""), NA())</f>
        <v/>
      </c>
      <c r="E3826" s="10">
        <f t="array" ref="E3826">PERCENTILE(IF(ISERROR(D3826:D8825)=FALSE,D3826:D8825),CycleTimePercentile)</f>
        <v>0</v>
      </c>
      <c r="F3826" s="2" t="e">
        <f xml:space="preserve"> IF(Calculations!C3826 = DefectTypeString,  IFERROR(Calculations!J3826,""), NA())</f>
        <v>#N/A</v>
      </c>
      <c r="G3826" s="10">
        <f t="array" ref="G3826">PERCENTILE(IF(ISERROR(F3826:F8825)=FALSE,F3826:F8825),CycleTimePercentile)</f>
        <v>0</v>
      </c>
      <c r="H3826" s="2" t="e">
        <f ca="1" xml:space="preserve"> IF(OR(Calculations!C3826 = "",Calculations!C3826 = WorkTypeString),  Calculations!K3826, NA())</f>
        <v>#N/A</v>
      </c>
      <c r="I3826" s="2" t="e">
        <f xml:space="preserve"> IF(Calculations!C3826 = DefectTypeString,  Calculations!K3826, NA())</f>
        <v>#N/A</v>
      </c>
    </row>
    <row r="3827" spans="1:9" x14ac:dyDescent="0.25">
      <c r="A3827" s="8" t="str">
        <f>Calculations!A3827</f>
        <v/>
      </c>
      <c r="B3827" s="2" t="str">
        <f t="shared" si="64"/>
        <v/>
      </c>
      <c r="C3827" s="10" t="str">
        <f>IFERROR(Calculations!J3827,"")</f>
        <v/>
      </c>
      <c r="D3827" s="10" t="str">
        <f xml:space="preserve"> IF(OR(Calculations!C3827 = "",Calculations!C3827 = WorkTypeString),  IFERROR(Calculations!J3827,""), NA())</f>
        <v/>
      </c>
      <c r="E3827" s="10">
        <f t="array" ref="E3827">PERCENTILE(IF(ISERROR(D3827:D8826)=FALSE,D3827:D8826),CycleTimePercentile)</f>
        <v>0</v>
      </c>
      <c r="F3827" s="2" t="e">
        <f xml:space="preserve"> IF(Calculations!C3827 = DefectTypeString,  IFERROR(Calculations!J3827,""), NA())</f>
        <v>#N/A</v>
      </c>
      <c r="G3827" s="10">
        <f t="array" ref="G3827">PERCENTILE(IF(ISERROR(F3827:F8826)=FALSE,F3827:F8826),CycleTimePercentile)</f>
        <v>0</v>
      </c>
      <c r="H3827" s="2" t="e">
        <f ca="1" xml:space="preserve"> IF(OR(Calculations!C3827 = "",Calculations!C3827 = WorkTypeString),  Calculations!K3827, NA())</f>
        <v>#N/A</v>
      </c>
      <c r="I3827" s="2" t="e">
        <f xml:space="preserve"> IF(Calculations!C3827 = DefectTypeString,  Calculations!K3827, NA())</f>
        <v>#N/A</v>
      </c>
    </row>
    <row r="3828" spans="1:9" x14ac:dyDescent="0.25">
      <c r="A3828" s="8" t="str">
        <f>Calculations!A3828</f>
        <v/>
      </c>
      <c r="B3828" s="2" t="str">
        <f t="shared" si="64"/>
        <v/>
      </c>
      <c r="C3828" s="10" t="str">
        <f>IFERROR(Calculations!J3828,"")</f>
        <v/>
      </c>
      <c r="D3828" s="10" t="str">
        <f xml:space="preserve"> IF(OR(Calculations!C3828 = "",Calculations!C3828 = WorkTypeString),  IFERROR(Calculations!J3828,""), NA())</f>
        <v/>
      </c>
      <c r="E3828" s="10">
        <f t="array" ref="E3828">PERCENTILE(IF(ISERROR(D3828:D8827)=FALSE,D3828:D8827),CycleTimePercentile)</f>
        <v>0</v>
      </c>
      <c r="F3828" s="2" t="e">
        <f xml:space="preserve"> IF(Calculations!C3828 = DefectTypeString,  IFERROR(Calculations!J3828,""), NA())</f>
        <v>#N/A</v>
      </c>
      <c r="G3828" s="10">
        <f t="array" ref="G3828">PERCENTILE(IF(ISERROR(F3828:F8827)=FALSE,F3828:F8827),CycleTimePercentile)</f>
        <v>0</v>
      </c>
      <c r="H3828" s="2" t="e">
        <f ca="1" xml:space="preserve"> IF(OR(Calculations!C3828 = "",Calculations!C3828 = WorkTypeString),  Calculations!K3828, NA())</f>
        <v>#N/A</v>
      </c>
      <c r="I3828" s="2" t="e">
        <f xml:space="preserve"> IF(Calculations!C3828 = DefectTypeString,  Calculations!K3828, NA())</f>
        <v>#N/A</v>
      </c>
    </row>
    <row r="3829" spans="1:9" x14ac:dyDescent="0.25">
      <c r="A3829" s="8" t="str">
        <f>Calculations!A3829</f>
        <v/>
      </c>
      <c r="B3829" s="2" t="str">
        <f t="shared" si="64"/>
        <v/>
      </c>
      <c r="C3829" s="10" t="str">
        <f>IFERROR(Calculations!J3829,"")</f>
        <v/>
      </c>
      <c r="D3829" s="10" t="str">
        <f xml:space="preserve"> IF(OR(Calculations!C3829 = "",Calculations!C3829 = WorkTypeString),  IFERROR(Calculations!J3829,""), NA())</f>
        <v/>
      </c>
      <c r="E3829" s="10">
        <f t="array" ref="E3829">PERCENTILE(IF(ISERROR(D3829:D8828)=FALSE,D3829:D8828),CycleTimePercentile)</f>
        <v>0</v>
      </c>
      <c r="F3829" s="2" t="e">
        <f xml:space="preserve"> IF(Calculations!C3829 = DefectTypeString,  IFERROR(Calculations!J3829,""), NA())</f>
        <v>#N/A</v>
      </c>
      <c r="G3829" s="10">
        <f t="array" ref="G3829">PERCENTILE(IF(ISERROR(F3829:F8828)=FALSE,F3829:F8828),CycleTimePercentile)</f>
        <v>0</v>
      </c>
      <c r="H3829" s="2" t="e">
        <f ca="1" xml:space="preserve"> IF(OR(Calculations!C3829 = "",Calculations!C3829 = WorkTypeString),  Calculations!K3829, NA())</f>
        <v>#N/A</v>
      </c>
      <c r="I3829" s="2" t="e">
        <f xml:space="preserve"> IF(Calculations!C3829 = DefectTypeString,  Calculations!K3829, NA())</f>
        <v>#N/A</v>
      </c>
    </row>
    <row r="3830" spans="1:9" x14ac:dyDescent="0.25">
      <c r="A3830" s="8" t="str">
        <f>Calculations!A3830</f>
        <v/>
      </c>
      <c r="B3830" s="2" t="str">
        <f t="shared" si="64"/>
        <v/>
      </c>
      <c r="C3830" s="10" t="str">
        <f>IFERROR(Calculations!J3830,"")</f>
        <v/>
      </c>
      <c r="D3830" s="10" t="str">
        <f xml:space="preserve"> IF(OR(Calculations!C3830 = "",Calculations!C3830 = WorkTypeString),  IFERROR(Calculations!J3830,""), NA())</f>
        <v/>
      </c>
      <c r="E3830" s="10">
        <f t="array" ref="E3830">PERCENTILE(IF(ISERROR(D3830:D8829)=FALSE,D3830:D8829),CycleTimePercentile)</f>
        <v>0</v>
      </c>
      <c r="F3830" s="2" t="e">
        <f xml:space="preserve"> IF(Calculations!C3830 = DefectTypeString,  IFERROR(Calculations!J3830,""), NA())</f>
        <v>#N/A</v>
      </c>
      <c r="G3830" s="10">
        <f t="array" ref="G3830">PERCENTILE(IF(ISERROR(F3830:F8829)=FALSE,F3830:F8829),CycleTimePercentile)</f>
        <v>0</v>
      </c>
      <c r="H3830" s="2" t="e">
        <f ca="1" xml:space="preserve"> IF(OR(Calculations!C3830 = "",Calculations!C3830 = WorkTypeString),  Calculations!K3830, NA())</f>
        <v>#N/A</v>
      </c>
      <c r="I3830" s="2" t="e">
        <f xml:space="preserve"> IF(Calculations!C3830 = DefectTypeString,  Calculations!K3830, NA())</f>
        <v>#N/A</v>
      </c>
    </row>
    <row r="3831" spans="1:9" x14ac:dyDescent="0.25">
      <c r="A3831" s="8" t="str">
        <f>Calculations!A3831</f>
        <v/>
      </c>
      <c r="B3831" s="2" t="str">
        <f t="shared" si="64"/>
        <v/>
      </c>
      <c r="C3831" s="10" t="str">
        <f>IFERROR(Calculations!J3831,"")</f>
        <v/>
      </c>
      <c r="D3831" s="10" t="str">
        <f xml:space="preserve"> IF(OR(Calculations!C3831 = "",Calculations!C3831 = WorkTypeString),  IFERROR(Calculations!J3831,""), NA())</f>
        <v/>
      </c>
      <c r="E3831" s="10">
        <f t="array" ref="E3831">PERCENTILE(IF(ISERROR(D3831:D8830)=FALSE,D3831:D8830),CycleTimePercentile)</f>
        <v>0</v>
      </c>
      <c r="F3831" s="2" t="e">
        <f xml:space="preserve"> IF(Calculations!C3831 = DefectTypeString,  IFERROR(Calculations!J3831,""), NA())</f>
        <v>#N/A</v>
      </c>
      <c r="G3831" s="10">
        <f t="array" ref="G3831">PERCENTILE(IF(ISERROR(F3831:F8830)=FALSE,F3831:F8830),CycleTimePercentile)</f>
        <v>0</v>
      </c>
      <c r="H3831" s="2" t="e">
        <f ca="1" xml:space="preserve"> IF(OR(Calculations!C3831 = "",Calculations!C3831 = WorkTypeString),  Calculations!K3831, NA())</f>
        <v>#N/A</v>
      </c>
      <c r="I3831" s="2" t="e">
        <f xml:space="preserve"> IF(Calculations!C3831 = DefectTypeString,  Calculations!K3831, NA())</f>
        <v>#N/A</v>
      </c>
    </row>
    <row r="3832" spans="1:9" x14ac:dyDescent="0.25">
      <c r="A3832" s="8" t="str">
        <f>Calculations!A3832</f>
        <v/>
      </c>
      <c r="B3832" s="2" t="str">
        <f t="shared" si="64"/>
        <v/>
      </c>
      <c r="C3832" s="10" t="str">
        <f>IFERROR(Calculations!J3832,"")</f>
        <v/>
      </c>
      <c r="D3832" s="10" t="str">
        <f xml:space="preserve"> IF(OR(Calculations!C3832 = "",Calculations!C3832 = WorkTypeString),  IFERROR(Calculations!J3832,""), NA())</f>
        <v/>
      </c>
      <c r="E3832" s="10">
        <f t="array" ref="E3832">PERCENTILE(IF(ISERROR(D3832:D8831)=FALSE,D3832:D8831),CycleTimePercentile)</f>
        <v>0</v>
      </c>
      <c r="F3832" s="2" t="e">
        <f xml:space="preserve"> IF(Calculations!C3832 = DefectTypeString,  IFERROR(Calculations!J3832,""), NA())</f>
        <v>#N/A</v>
      </c>
      <c r="G3832" s="10">
        <f t="array" ref="G3832">PERCENTILE(IF(ISERROR(F3832:F8831)=FALSE,F3832:F8831),CycleTimePercentile)</f>
        <v>0</v>
      </c>
      <c r="H3832" s="2" t="e">
        <f ca="1" xml:space="preserve"> IF(OR(Calculations!C3832 = "",Calculations!C3832 = WorkTypeString),  Calculations!K3832, NA())</f>
        <v>#N/A</v>
      </c>
      <c r="I3832" s="2" t="e">
        <f xml:space="preserve"> IF(Calculations!C3832 = DefectTypeString,  Calculations!K3832, NA())</f>
        <v>#N/A</v>
      </c>
    </row>
    <row r="3833" spans="1:9" x14ac:dyDescent="0.25">
      <c r="A3833" s="8" t="str">
        <f>Calculations!A3833</f>
        <v/>
      </c>
      <c r="B3833" s="2" t="str">
        <f t="shared" si="64"/>
        <v/>
      </c>
      <c r="C3833" s="10" t="str">
        <f>IFERROR(Calculations!J3833,"")</f>
        <v/>
      </c>
      <c r="D3833" s="10" t="str">
        <f xml:space="preserve"> IF(OR(Calculations!C3833 = "",Calculations!C3833 = WorkTypeString),  IFERROR(Calculations!J3833,""), NA())</f>
        <v/>
      </c>
      <c r="E3833" s="10">
        <f t="array" ref="E3833">PERCENTILE(IF(ISERROR(D3833:D8832)=FALSE,D3833:D8832),CycleTimePercentile)</f>
        <v>0</v>
      </c>
      <c r="F3833" s="2" t="e">
        <f xml:space="preserve"> IF(Calculations!C3833 = DefectTypeString,  IFERROR(Calculations!J3833,""), NA())</f>
        <v>#N/A</v>
      </c>
      <c r="G3833" s="10">
        <f t="array" ref="G3833">PERCENTILE(IF(ISERROR(F3833:F8832)=FALSE,F3833:F8832),CycleTimePercentile)</f>
        <v>0</v>
      </c>
      <c r="H3833" s="2" t="e">
        <f ca="1" xml:space="preserve"> IF(OR(Calculations!C3833 = "",Calculations!C3833 = WorkTypeString),  Calculations!K3833, NA())</f>
        <v>#N/A</v>
      </c>
      <c r="I3833" s="2" t="e">
        <f xml:space="preserve"> IF(Calculations!C3833 = DefectTypeString,  Calculations!K3833, NA())</f>
        <v>#N/A</v>
      </c>
    </row>
    <row r="3834" spans="1:9" x14ac:dyDescent="0.25">
      <c r="A3834" s="8" t="str">
        <f>Calculations!A3834</f>
        <v/>
      </c>
      <c r="B3834" s="2" t="str">
        <f t="shared" si="64"/>
        <v/>
      </c>
      <c r="C3834" s="10" t="str">
        <f>IFERROR(Calculations!J3834,"")</f>
        <v/>
      </c>
      <c r="D3834" s="10" t="str">
        <f xml:space="preserve"> IF(OR(Calculations!C3834 = "",Calculations!C3834 = WorkTypeString),  IFERROR(Calculations!J3834,""), NA())</f>
        <v/>
      </c>
      <c r="E3834" s="10">
        <f t="array" ref="E3834">PERCENTILE(IF(ISERROR(D3834:D8833)=FALSE,D3834:D8833),CycleTimePercentile)</f>
        <v>0</v>
      </c>
      <c r="F3834" s="2" t="e">
        <f xml:space="preserve"> IF(Calculations!C3834 = DefectTypeString,  IFERROR(Calculations!J3834,""), NA())</f>
        <v>#N/A</v>
      </c>
      <c r="G3834" s="10">
        <f t="array" ref="G3834">PERCENTILE(IF(ISERROR(F3834:F8833)=FALSE,F3834:F8833),CycleTimePercentile)</f>
        <v>0</v>
      </c>
      <c r="H3834" s="2" t="e">
        <f ca="1" xml:space="preserve"> IF(OR(Calculations!C3834 = "",Calculations!C3834 = WorkTypeString),  Calculations!K3834, NA())</f>
        <v>#N/A</v>
      </c>
      <c r="I3834" s="2" t="e">
        <f xml:space="preserve"> IF(Calculations!C3834 = DefectTypeString,  Calculations!K3834, NA())</f>
        <v>#N/A</v>
      </c>
    </row>
    <row r="3835" spans="1:9" x14ac:dyDescent="0.25">
      <c r="A3835" s="8" t="str">
        <f>Calculations!A3835</f>
        <v/>
      </c>
      <c r="B3835" s="2" t="str">
        <f t="shared" si="64"/>
        <v/>
      </c>
      <c r="C3835" s="10" t="str">
        <f>IFERROR(Calculations!J3835,"")</f>
        <v/>
      </c>
      <c r="D3835" s="10" t="str">
        <f xml:space="preserve"> IF(OR(Calculations!C3835 = "",Calculations!C3835 = WorkTypeString),  IFERROR(Calculations!J3835,""), NA())</f>
        <v/>
      </c>
      <c r="E3835" s="10">
        <f t="array" ref="E3835">PERCENTILE(IF(ISERROR(D3835:D8834)=FALSE,D3835:D8834),CycleTimePercentile)</f>
        <v>0</v>
      </c>
      <c r="F3835" s="2" t="e">
        <f xml:space="preserve"> IF(Calculations!C3835 = DefectTypeString,  IFERROR(Calculations!J3835,""), NA())</f>
        <v>#N/A</v>
      </c>
      <c r="G3835" s="10">
        <f t="array" ref="G3835">PERCENTILE(IF(ISERROR(F3835:F8834)=FALSE,F3835:F8834),CycleTimePercentile)</f>
        <v>0</v>
      </c>
      <c r="H3835" s="2" t="e">
        <f ca="1" xml:space="preserve"> IF(OR(Calculations!C3835 = "",Calculations!C3835 = WorkTypeString),  Calculations!K3835, NA())</f>
        <v>#N/A</v>
      </c>
      <c r="I3835" s="2" t="e">
        <f xml:space="preserve"> IF(Calculations!C3835 = DefectTypeString,  Calculations!K3835, NA())</f>
        <v>#N/A</v>
      </c>
    </row>
    <row r="3836" spans="1:9" x14ac:dyDescent="0.25">
      <c r="A3836" s="8" t="str">
        <f>Calculations!A3836</f>
        <v/>
      </c>
      <c r="B3836" s="2" t="str">
        <f t="shared" si="64"/>
        <v/>
      </c>
      <c r="C3836" s="10" t="str">
        <f>IFERROR(Calculations!J3836,"")</f>
        <v/>
      </c>
      <c r="D3836" s="10" t="str">
        <f xml:space="preserve"> IF(OR(Calculations!C3836 = "",Calculations!C3836 = WorkTypeString),  IFERROR(Calculations!J3836,""), NA())</f>
        <v/>
      </c>
      <c r="E3836" s="10">
        <f t="array" ref="E3836">PERCENTILE(IF(ISERROR(D3836:D8835)=FALSE,D3836:D8835),CycleTimePercentile)</f>
        <v>0</v>
      </c>
      <c r="F3836" s="2" t="e">
        <f xml:space="preserve"> IF(Calculations!C3836 = DefectTypeString,  IFERROR(Calculations!J3836,""), NA())</f>
        <v>#N/A</v>
      </c>
      <c r="G3836" s="10">
        <f t="array" ref="G3836">PERCENTILE(IF(ISERROR(F3836:F8835)=FALSE,F3836:F8835),CycleTimePercentile)</f>
        <v>0</v>
      </c>
      <c r="H3836" s="2" t="e">
        <f ca="1" xml:space="preserve"> IF(OR(Calculations!C3836 = "",Calculations!C3836 = WorkTypeString),  Calculations!K3836, NA())</f>
        <v>#N/A</v>
      </c>
      <c r="I3836" s="2" t="e">
        <f xml:space="preserve"> IF(Calculations!C3836 = DefectTypeString,  Calculations!K3836, NA())</f>
        <v>#N/A</v>
      </c>
    </row>
    <row r="3837" spans="1:9" x14ac:dyDescent="0.25">
      <c r="A3837" s="8" t="str">
        <f>Calculations!A3837</f>
        <v/>
      </c>
      <c r="B3837" s="2" t="str">
        <f t="shared" si="64"/>
        <v/>
      </c>
      <c r="C3837" s="10" t="str">
        <f>IFERROR(Calculations!J3837,"")</f>
        <v/>
      </c>
      <c r="D3837" s="10" t="str">
        <f xml:space="preserve"> IF(OR(Calculations!C3837 = "",Calculations!C3837 = WorkTypeString),  IFERROR(Calculations!J3837,""), NA())</f>
        <v/>
      </c>
      <c r="E3837" s="10">
        <f t="array" ref="E3837">PERCENTILE(IF(ISERROR(D3837:D8836)=FALSE,D3837:D8836),CycleTimePercentile)</f>
        <v>0</v>
      </c>
      <c r="F3837" s="2" t="e">
        <f xml:space="preserve"> IF(Calculations!C3837 = DefectTypeString,  IFERROR(Calculations!J3837,""), NA())</f>
        <v>#N/A</v>
      </c>
      <c r="G3837" s="10">
        <f t="array" ref="G3837">PERCENTILE(IF(ISERROR(F3837:F8836)=FALSE,F3837:F8836),CycleTimePercentile)</f>
        <v>0</v>
      </c>
      <c r="H3837" s="2" t="e">
        <f ca="1" xml:space="preserve"> IF(OR(Calculations!C3837 = "",Calculations!C3837 = WorkTypeString),  Calculations!K3837, NA())</f>
        <v>#N/A</v>
      </c>
      <c r="I3837" s="2" t="e">
        <f xml:space="preserve"> IF(Calculations!C3837 = DefectTypeString,  Calculations!K3837, NA())</f>
        <v>#N/A</v>
      </c>
    </row>
    <row r="3838" spans="1:9" x14ac:dyDescent="0.25">
      <c r="A3838" s="8" t="str">
        <f>Calculations!A3838</f>
        <v/>
      </c>
      <c r="B3838" s="2" t="str">
        <f t="shared" si="64"/>
        <v/>
      </c>
      <c r="C3838" s="10" t="str">
        <f>IFERROR(Calculations!J3838,"")</f>
        <v/>
      </c>
      <c r="D3838" s="10" t="str">
        <f xml:space="preserve"> IF(OR(Calculations!C3838 = "",Calculations!C3838 = WorkTypeString),  IFERROR(Calculations!J3838,""), NA())</f>
        <v/>
      </c>
      <c r="E3838" s="10">
        <f t="array" ref="E3838">PERCENTILE(IF(ISERROR(D3838:D8837)=FALSE,D3838:D8837),CycleTimePercentile)</f>
        <v>0</v>
      </c>
      <c r="F3838" s="2" t="e">
        <f xml:space="preserve"> IF(Calculations!C3838 = DefectTypeString,  IFERROR(Calculations!J3838,""), NA())</f>
        <v>#N/A</v>
      </c>
      <c r="G3838" s="10">
        <f t="array" ref="G3838">PERCENTILE(IF(ISERROR(F3838:F8837)=FALSE,F3838:F8837),CycleTimePercentile)</f>
        <v>0</v>
      </c>
      <c r="H3838" s="2" t="e">
        <f ca="1" xml:space="preserve"> IF(OR(Calculations!C3838 = "",Calculations!C3838 = WorkTypeString),  Calculations!K3838, NA())</f>
        <v>#N/A</v>
      </c>
      <c r="I3838" s="2" t="e">
        <f xml:space="preserve"> IF(Calculations!C3838 = DefectTypeString,  Calculations!K3838, NA())</f>
        <v>#N/A</v>
      </c>
    </row>
    <row r="3839" spans="1:9" x14ac:dyDescent="0.25">
      <c r="A3839" s="8" t="str">
        <f>Calculations!A3839</f>
        <v/>
      </c>
      <c r="B3839" s="2" t="str">
        <f t="shared" si="64"/>
        <v/>
      </c>
      <c r="C3839" s="10" t="str">
        <f>IFERROR(Calculations!J3839,"")</f>
        <v/>
      </c>
      <c r="D3839" s="10" t="str">
        <f xml:space="preserve"> IF(OR(Calculations!C3839 = "",Calculations!C3839 = WorkTypeString),  IFERROR(Calculations!J3839,""), NA())</f>
        <v/>
      </c>
      <c r="E3839" s="10">
        <f t="array" ref="E3839">PERCENTILE(IF(ISERROR(D3839:D8838)=FALSE,D3839:D8838),CycleTimePercentile)</f>
        <v>0</v>
      </c>
      <c r="F3839" s="2" t="e">
        <f xml:space="preserve"> IF(Calculations!C3839 = DefectTypeString,  IFERROR(Calculations!J3839,""), NA())</f>
        <v>#N/A</v>
      </c>
      <c r="G3839" s="10">
        <f t="array" ref="G3839">PERCENTILE(IF(ISERROR(F3839:F8838)=FALSE,F3839:F8838),CycleTimePercentile)</f>
        <v>0</v>
      </c>
      <c r="H3839" s="2" t="e">
        <f ca="1" xml:space="preserve"> IF(OR(Calculations!C3839 = "",Calculations!C3839 = WorkTypeString),  Calculations!K3839, NA())</f>
        <v>#N/A</v>
      </c>
      <c r="I3839" s="2" t="e">
        <f xml:space="preserve"> IF(Calculations!C3839 = DefectTypeString,  Calculations!K3839, NA())</f>
        <v>#N/A</v>
      </c>
    </row>
    <row r="3840" spans="1:9" x14ac:dyDescent="0.25">
      <c r="A3840" s="8" t="str">
        <f>Calculations!A3840</f>
        <v/>
      </c>
      <c r="B3840" s="2" t="str">
        <f t="shared" si="64"/>
        <v/>
      </c>
      <c r="C3840" s="10" t="str">
        <f>IFERROR(Calculations!J3840,"")</f>
        <v/>
      </c>
      <c r="D3840" s="10" t="str">
        <f xml:space="preserve"> IF(OR(Calculations!C3840 = "",Calculations!C3840 = WorkTypeString),  IFERROR(Calculations!J3840,""), NA())</f>
        <v/>
      </c>
      <c r="E3840" s="10">
        <f t="array" ref="E3840">PERCENTILE(IF(ISERROR(D3840:D8839)=FALSE,D3840:D8839),CycleTimePercentile)</f>
        <v>0</v>
      </c>
      <c r="F3840" s="2" t="e">
        <f xml:space="preserve"> IF(Calculations!C3840 = DefectTypeString,  IFERROR(Calculations!J3840,""), NA())</f>
        <v>#N/A</v>
      </c>
      <c r="G3840" s="10">
        <f t="array" ref="G3840">PERCENTILE(IF(ISERROR(F3840:F8839)=FALSE,F3840:F8839),CycleTimePercentile)</f>
        <v>0</v>
      </c>
      <c r="H3840" s="2" t="e">
        <f ca="1" xml:space="preserve"> IF(OR(Calculations!C3840 = "",Calculations!C3840 = WorkTypeString),  Calculations!K3840, NA())</f>
        <v>#N/A</v>
      </c>
      <c r="I3840" s="2" t="e">
        <f xml:space="preserve"> IF(Calculations!C3840 = DefectTypeString,  Calculations!K3840, NA())</f>
        <v>#N/A</v>
      </c>
    </row>
    <row r="3841" spans="1:9" x14ac:dyDescent="0.25">
      <c r="A3841" s="8" t="str">
        <f>Calculations!A3841</f>
        <v/>
      </c>
      <c r="B3841" s="2" t="str">
        <f t="shared" si="64"/>
        <v/>
      </c>
      <c r="C3841" s="10" t="str">
        <f>IFERROR(Calculations!J3841,"")</f>
        <v/>
      </c>
      <c r="D3841" s="10" t="str">
        <f xml:space="preserve"> IF(OR(Calculations!C3841 = "",Calculations!C3841 = WorkTypeString),  IFERROR(Calculations!J3841,""), NA())</f>
        <v/>
      </c>
      <c r="E3841" s="10">
        <f t="array" ref="E3841">PERCENTILE(IF(ISERROR(D3841:D8840)=FALSE,D3841:D8840),CycleTimePercentile)</f>
        <v>0</v>
      </c>
      <c r="F3841" s="2" t="e">
        <f xml:space="preserve"> IF(Calculations!C3841 = DefectTypeString,  IFERROR(Calculations!J3841,""), NA())</f>
        <v>#N/A</v>
      </c>
      <c r="G3841" s="10">
        <f t="array" ref="G3841">PERCENTILE(IF(ISERROR(F3841:F8840)=FALSE,F3841:F8840),CycleTimePercentile)</f>
        <v>0</v>
      </c>
      <c r="H3841" s="2" t="e">
        <f ca="1" xml:space="preserve"> IF(OR(Calculations!C3841 = "",Calculations!C3841 = WorkTypeString),  Calculations!K3841, NA())</f>
        <v>#N/A</v>
      </c>
      <c r="I3841" s="2" t="e">
        <f xml:space="preserve"> IF(Calculations!C3841 = DefectTypeString,  Calculations!K3841, NA())</f>
        <v>#N/A</v>
      </c>
    </row>
    <row r="3842" spans="1:9" x14ac:dyDescent="0.25">
      <c r="A3842" s="8" t="str">
        <f>Calculations!A3842</f>
        <v/>
      </c>
      <c r="B3842" s="2" t="str">
        <f t="shared" si="64"/>
        <v/>
      </c>
      <c r="C3842" s="10" t="str">
        <f>IFERROR(Calculations!J3842,"")</f>
        <v/>
      </c>
      <c r="D3842" s="10" t="str">
        <f xml:space="preserve"> IF(OR(Calculations!C3842 = "",Calculations!C3842 = WorkTypeString),  IFERROR(Calculations!J3842,""), NA())</f>
        <v/>
      </c>
      <c r="E3842" s="10">
        <f t="array" ref="E3842">PERCENTILE(IF(ISERROR(D3842:D8841)=FALSE,D3842:D8841),CycleTimePercentile)</f>
        <v>0</v>
      </c>
      <c r="F3842" s="2" t="e">
        <f xml:space="preserve"> IF(Calculations!C3842 = DefectTypeString,  IFERROR(Calculations!J3842,""), NA())</f>
        <v>#N/A</v>
      </c>
      <c r="G3842" s="10">
        <f t="array" ref="G3842">PERCENTILE(IF(ISERROR(F3842:F8841)=FALSE,F3842:F8841),CycleTimePercentile)</f>
        <v>0</v>
      </c>
      <c r="H3842" s="2" t="e">
        <f ca="1" xml:space="preserve"> IF(OR(Calculations!C3842 = "",Calculations!C3842 = WorkTypeString),  Calculations!K3842, NA())</f>
        <v>#N/A</v>
      </c>
      <c r="I3842" s="2" t="e">
        <f xml:space="preserve"> IF(Calculations!C3842 = DefectTypeString,  Calculations!K3842, NA())</f>
        <v>#N/A</v>
      </c>
    </row>
    <row r="3843" spans="1:9" x14ac:dyDescent="0.25">
      <c r="A3843" s="8" t="str">
        <f>Calculations!A3843</f>
        <v/>
      </c>
      <c r="B3843" s="2" t="str">
        <f t="shared" ref="B3843:B3906" si="65">IF(ISNUMBER(A3843),YEAR(A3843)&amp;"-"&amp;TEXT(MONTH(A3843),"00")&amp;"-"&amp;TEXT(DAY(A3843),"00")&amp;"-"&amp;TEXT(HOUR(A3843),"00"),"")</f>
        <v/>
      </c>
      <c r="C3843" s="10" t="str">
        <f>IFERROR(Calculations!J3843,"")</f>
        <v/>
      </c>
      <c r="D3843" s="10" t="str">
        <f xml:space="preserve"> IF(OR(Calculations!C3843 = "",Calculations!C3843 = WorkTypeString),  IFERROR(Calculations!J3843,""), NA())</f>
        <v/>
      </c>
      <c r="E3843" s="10">
        <f t="array" ref="E3843">PERCENTILE(IF(ISERROR(D3843:D8842)=FALSE,D3843:D8842),CycleTimePercentile)</f>
        <v>0</v>
      </c>
      <c r="F3843" s="2" t="e">
        <f xml:space="preserve"> IF(Calculations!C3843 = DefectTypeString,  IFERROR(Calculations!J3843,""), NA())</f>
        <v>#N/A</v>
      </c>
      <c r="G3843" s="10">
        <f t="array" ref="G3843">PERCENTILE(IF(ISERROR(F3843:F8842)=FALSE,F3843:F8842),CycleTimePercentile)</f>
        <v>0</v>
      </c>
      <c r="H3843" s="2" t="e">
        <f ca="1" xml:space="preserve"> IF(OR(Calculations!C3843 = "",Calculations!C3843 = WorkTypeString),  Calculations!K3843, NA())</f>
        <v>#N/A</v>
      </c>
      <c r="I3843" s="2" t="e">
        <f xml:space="preserve"> IF(Calculations!C3843 = DefectTypeString,  Calculations!K3843, NA())</f>
        <v>#N/A</v>
      </c>
    </row>
    <row r="3844" spans="1:9" x14ac:dyDescent="0.25">
      <c r="A3844" s="8" t="str">
        <f>Calculations!A3844</f>
        <v/>
      </c>
      <c r="B3844" s="2" t="str">
        <f t="shared" si="65"/>
        <v/>
      </c>
      <c r="C3844" s="10" t="str">
        <f>IFERROR(Calculations!J3844,"")</f>
        <v/>
      </c>
      <c r="D3844" s="10" t="str">
        <f xml:space="preserve"> IF(OR(Calculations!C3844 = "",Calculations!C3844 = WorkTypeString),  IFERROR(Calculations!J3844,""), NA())</f>
        <v/>
      </c>
      <c r="E3844" s="10">
        <f t="array" ref="E3844">PERCENTILE(IF(ISERROR(D3844:D8843)=FALSE,D3844:D8843),CycleTimePercentile)</f>
        <v>0</v>
      </c>
      <c r="F3844" s="2" t="e">
        <f xml:space="preserve"> IF(Calculations!C3844 = DefectTypeString,  IFERROR(Calculations!J3844,""), NA())</f>
        <v>#N/A</v>
      </c>
      <c r="G3844" s="10">
        <f t="array" ref="G3844">PERCENTILE(IF(ISERROR(F3844:F8843)=FALSE,F3844:F8843),CycleTimePercentile)</f>
        <v>0</v>
      </c>
      <c r="H3844" s="2" t="e">
        <f ca="1" xml:space="preserve"> IF(OR(Calculations!C3844 = "",Calculations!C3844 = WorkTypeString),  Calculations!K3844, NA())</f>
        <v>#N/A</v>
      </c>
      <c r="I3844" s="2" t="e">
        <f xml:space="preserve"> IF(Calculations!C3844 = DefectTypeString,  Calculations!K3844, NA())</f>
        <v>#N/A</v>
      </c>
    </row>
    <row r="3845" spans="1:9" x14ac:dyDescent="0.25">
      <c r="A3845" s="8" t="str">
        <f>Calculations!A3845</f>
        <v/>
      </c>
      <c r="B3845" s="2" t="str">
        <f t="shared" si="65"/>
        <v/>
      </c>
      <c r="C3845" s="10" t="str">
        <f>IFERROR(Calculations!J3845,"")</f>
        <v/>
      </c>
      <c r="D3845" s="10" t="str">
        <f xml:space="preserve"> IF(OR(Calculations!C3845 = "",Calculations!C3845 = WorkTypeString),  IFERROR(Calculations!J3845,""), NA())</f>
        <v/>
      </c>
      <c r="E3845" s="10">
        <f t="array" ref="E3845">PERCENTILE(IF(ISERROR(D3845:D8844)=FALSE,D3845:D8844),CycleTimePercentile)</f>
        <v>0</v>
      </c>
      <c r="F3845" s="2" t="e">
        <f xml:space="preserve"> IF(Calculations!C3845 = DefectTypeString,  IFERROR(Calculations!J3845,""), NA())</f>
        <v>#N/A</v>
      </c>
      <c r="G3845" s="10">
        <f t="array" ref="G3845">PERCENTILE(IF(ISERROR(F3845:F8844)=FALSE,F3845:F8844),CycleTimePercentile)</f>
        <v>0</v>
      </c>
      <c r="H3845" s="2" t="e">
        <f ca="1" xml:space="preserve"> IF(OR(Calculations!C3845 = "",Calculations!C3845 = WorkTypeString),  Calculations!K3845, NA())</f>
        <v>#N/A</v>
      </c>
      <c r="I3845" s="2" t="e">
        <f xml:space="preserve"> IF(Calculations!C3845 = DefectTypeString,  Calculations!K3845, NA())</f>
        <v>#N/A</v>
      </c>
    </row>
    <row r="3846" spans="1:9" x14ac:dyDescent="0.25">
      <c r="A3846" s="8" t="str">
        <f>Calculations!A3846</f>
        <v/>
      </c>
      <c r="B3846" s="2" t="str">
        <f t="shared" si="65"/>
        <v/>
      </c>
      <c r="C3846" s="10" t="str">
        <f>IFERROR(Calculations!J3846,"")</f>
        <v/>
      </c>
      <c r="D3846" s="10" t="str">
        <f xml:space="preserve"> IF(OR(Calculations!C3846 = "",Calculations!C3846 = WorkTypeString),  IFERROR(Calculations!J3846,""), NA())</f>
        <v/>
      </c>
      <c r="E3846" s="10">
        <f t="array" ref="E3846">PERCENTILE(IF(ISERROR(D3846:D8845)=FALSE,D3846:D8845),CycleTimePercentile)</f>
        <v>0</v>
      </c>
      <c r="F3846" s="2" t="e">
        <f xml:space="preserve"> IF(Calculations!C3846 = DefectTypeString,  IFERROR(Calculations!J3846,""), NA())</f>
        <v>#N/A</v>
      </c>
      <c r="G3846" s="10">
        <f t="array" ref="G3846">PERCENTILE(IF(ISERROR(F3846:F8845)=FALSE,F3846:F8845),CycleTimePercentile)</f>
        <v>0</v>
      </c>
      <c r="H3846" s="2" t="e">
        <f ca="1" xml:space="preserve"> IF(OR(Calculations!C3846 = "",Calculations!C3846 = WorkTypeString),  Calculations!K3846, NA())</f>
        <v>#N/A</v>
      </c>
      <c r="I3846" s="2" t="e">
        <f xml:space="preserve"> IF(Calculations!C3846 = DefectTypeString,  Calculations!K3846, NA())</f>
        <v>#N/A</v>
      </c>
    </row>
    <row r="3847" spans="1:9" x14ac:dyDescent="0.25">
      <c r="A3847" s="8" t="str">
        <f>Calculations!A3847</f>
        <v/>
      </c>
      <c r="B3847" s="2" t="str">
        <f t="shared" si="65"/>
        <v/>
      </c>
      <c r="C3847" s="10" t="str">
        <f>IFERROR(Calculations!J3847,"")</f>
        <v/>
      </c>
      <c r="D3847" s="10" t="str">
        <f xml:space="preserve"> IF(OR(Calculations!C3847 = "",Calculations!C3847 = WorkTypeString),  IFERROR(Calculations!J3847,""), NA())</f>
        <v/>
      </c>
      <c r="E3847" s="10">
        <f t="array" ref="E3847">PERCENTILE(IF(ISERROR(D3847:D8846)=FALSE,D3847:D8846),CycleTimePercentile)</f>
        <v>0</v>
      </c>
      <c r="F3847" s="2" t="e">
        <f xml:space="preserve"> IF(Calculations!C3847 = DefectTypeString,  IFERROR(Calculations!J3847,""), NA())</f>
        <v>#N/A</v>
      </c>
      <c r="G3847" s="10">
        <f t="array" ref="G3847">PERCENTILE(IF(ISERROR(F3847:F8846)=FALSE,F3847:F8846),CycleTimePercentile)</f>
        <v>0</v>
      </c>
      <c r="H3847" s="2" t="e">
        <f ca="1" xml:space="preserve"> IF(OR(Calculations!C3847 = "",Calculations!C3847 = WorkTypeString),  Calculations!K3847, NA())</f>
        <v>#N/A</v>
      </c>
      <c r="I3847" s="2" t="e">
        <f xml:space="preserve"> IF(Calculations!C3847 = DefectTypeString,  Calculations!K3847, NA())</f>
        <v>#N/A</v>
      </c>
    </row>
    <row r="3848" spans="1:9" x14ac:dyDescent="0.25">
      <c r="A3848" s="8" t="str">
        <f>Calculations!A3848</f>
        <v/>
      </c>
      <c r="B3848" s="2" t="str">
        <f t="shared" si="65"/>
        <v/>
      </c>
      <c r="C3848" s="10" t="str">
        <f>IFERROR(Calculations!J3848,"")</f>
        <v/>
      </c>
      <c r="D3848" s="10" t="str">
        <f xml:space="preserve"> IF(OR(Calculations!C3848 = "",Calculations!C3848 = WorkTypeString),  IFERROR(Calculations!J3848,""), NA())</f>
        <v/>
      </c>
      <c r="E3848" s="10">
        <f t="array" ref="E3848">PERCENTILE(IF(ISERROR(D3848:D8847)=FALSE,D3848:D8847),CycleTimePercentile)</f>
        <v>0</v>
      </c>
      <c r="F3848" s="2" t="e">
        <f xml:space="preserve"> IF(Calculations!C3848 = DefectTypeString,  IFERROR(Calculations!J3848,""), NA())</f>
        <v>#N/A</v>
      </c>
      <c r="G3848" s="10">
        <f t="array" ref="G3848">PERCENTILE(IF(ISERROR(F3848:F8847)=FALSE,F3848:F8847),CycleTimePercentile)</f>
        <v>0</v>
      </c>
      <c r="H3848" s="2" t="e">
        <f ca="1" xml:space="preserve"> IF(OR(Calculations!C3848 = "",Calculations!C3848 = WorkTypeString),  Calculations!K3848, NA())</f>
        <v>#N/A</v>
      </c>
      <c r="I3848" s="2" t="e">
        <f xml:space="preserve"> IF(Calculations!C3848 = DefectTypeString,  Calculations!K3848, NA())</f>
        <v>#N/A</v>
      </c>
    </row>
    <row r="3849" spans="1:9" x14ac:dyDescent="0.25">
      <c r="A3849" s="8" t="str">
        <f>Calculations!A3849</f>
        <v/>
      </c>
      <c r="B3849" s="2" t="str">
        <f t="shared" si="65"/>
        <v/>
      </c>
      <c r="C3849" s="10" t="str">
        <f>IFERROR(Calculations!J3849,"")</f>
        <v/>
      </c>
      <c r="D3849" s="10" t="str">
        <f xml:space="preserve"> IF(OR(Calculations!C3849 = "",Calculations!C3849 = WorkTypeString),  IFERROR(Calculations!J3849,""), NA())</f>
        <v/>
      </c>
      <c r="E3849" s="10">
        <f t="array" ref="E3849">PERCENTILE(IF(ISERROR(D3849:D8848)=FALSE,D3849:D8848),CycleTimePercentile)</f>
        <v>0</v>
      </c>
      <c r="F3849" s="2" t="e">
        <f xml:space="preserve"> IF(Calculations!C3849 = DefectTypeString,  IFERROR(Calculations!J3849,""), NA())</f>
        <v>#N/A</v>
      </c>
      <c r="G3849" s="10">
        <f t="array" ref="G3849">PERCENTILE(IF(ISERROR(F3849:F8848)=FALSE,F3849:F8848),CycleTimePercentile)</f>
        <v>0</v>
      </c>
      <c r="H3849" s="2" t="e">
        <f ca="1" xml:space="preserve"> IF(OR(Calculations!C3849 = "",Calculations!C3849 = WorkTypeString),  Calculations!K3849, NA())</f>
        <v>#N/A</v>
      </c>
      <c r="I3849" s="2" t="e">
        <f xml:space="preserve"> IF(Calculations!C3849 = DefectTypeString,  Calculations!K3849, NA())</f>
        <v>#N/A</v>
      </c>
    </row>
    <row r="3850" spans="1:9" x14ac:dyDescent="0.25">
      <c r="A3850" s="8" t="str">
        <f>Calculations!A3850</f>
        <v/>
      </c>
      <c r="B3850" s="2" t="str">
        <f t="shared" si="65"/>
        <v/>
      </c>
      <c r="C3850" s="10" t="str">
        <f>IFERROR(Calculations!J3850,"")</f>
        <v/>
      </c>
      <c r="D3850" s="10" t="str">
        <f xml:space="preserve"> IF(OR(Calculations!C3850 = "",Calculations!C3850 = WorkTypeString),  IFERROR(Calculations!J3850,""), NA())</f>
        <v/>
      </c>
      <c r="E3850" s="10">
        <f t="array" ref="E3850">PERCENTILE(IF(ISERROR(D3850:D8849)=FALSE,D3850:D8849),CycleTimePercentile)</f>
        <v>0</v>
      </c>
      <c r="F3850" s="2" t="e">
        <f xml:space="preserve"> IF(Calculations!C3850 = DefectTypeString,  IFERROR(Calculations!J3850,""), NA())</f>
        <v>#N/A</v>
      </c>
      <c r="G3850" s="10">
        <f t="array" ref="G3850">PERCENTILE(IF(ISERROR(F3850:F8849)=FALSE,F3850:F8849),CycleTimePercentile)</f>
        <v>0</v>
      </c>
      <c r="H3850" s="2" t="e">
        <f ca="1" xml:space="preserve"> IF(OR(Calculations!C3850 = "",Calculations!C3850 = WorkTypeString),  Calculations!K3850, NA())</f>
        <v>#N/A</v>
      </c>
      <c r="I3850" s="2" t="e">
        <f xml:space="preserve"> IF(Calculations!C3850 = DefectTypeString,  Calculations!K3850, NA())</f>
        <v>#N/A</v>
      </c>
    </row>
    <row r="3851" spans="1:9" x14ac:dyDescent="0.25">
      <c r="A3851" s="8" t="str">
        <f>Calculations!A3851</f>
        <v/>
      </c>
      <c r="B3851" s="2" t="str">
        <f t="shared" si="65"/>
        <v/>
      </c>
      <c r="C3851" s="10" t="str">
        <f>IFERROR(Calculations!J3851,"")</f>
        <v/>
      </c>
      <c r="D3851" s="10" t="str">
        <f xml:space="preserve"> IF(OR(Calculations!C3851 = "",Calculations!C3851 = WorkTypeString),  IFERROR(Calculations!J3851,""), NA())</f>
        <v/>
      </c>
      <c r="E3851" s="10">
        <f t="array" ref="E3851">PERCENTILE(IF(ISERROR(D3851:D8850)=FALSE,D3851:D8850),CycleTimePercentile)</f>
        <v>0</v>
      </c>
      <c r="F3851" s="2" t="e">
        <f xml:space="preserve"> IF(Calculations!C3851 = DefectTypeString,  IFERROR(Calculations!J3851,""), NA())</f>
        <v>#N/A</v>
      </c>
      <c r="G3851" s="10">
        <f t="array" ref="G3851">PERCENTILE(IF(ISERROR(F3851:F8850)=FALSE,F3851:F8850),CycleTimePercentile)</f>
        <v>0</v>
      </c>
      <c r="H3851" s="2" t="e">
        <f ca="1" xml:space="preserve"> IF(OR(Calculations!C3851 = "",Calculations!C3851 = WorkTypeString),  Calculations!K3851, NA())</f>
        <v>#N/A</v>
      </c>
      <c r="I3851" s="2" t="e">
        <f xml:space="preserve"> IF(Calculations!C3851 = DefectTypeString,  Calculations!K3851, NA())</f>
        <v>#N/A</v>
      </c>
    </row>
    <row r="3852" spans="1:9" x14ac:dyDescent="0.25">
      <c r="A3852" s="8" t="str">
        <f>Calculations!A3852</f>
        <v/>
      </c>
      <c r="B3852" s="2" t="str">
        <f t="shared" si="65"/>
        <v/>
      </c>
      <c r="C3852" s="10" t="str">
        <f>IFERROR(Calculations!J3852,"")</f>
        <v/>
      </c>
      <c r="D3852" s="10" t="str">
        <f xml:space="preserve"> IF(OR(Calculations!C3852 = "",Calculations!C3852 = WorkTypeString),  IFERROR(Calculations!J3852,""), NA())</f>
        <v/>
      </c>
      <c r="E3852" s="10">
        <f t="array" ref="E3852">PERCENTILE(IF(ISERROR(D3852:D8851)=FALSE,D3852:D8851),CycleTimePercentile)</f>
        <v>0</v>
      </c>
      <c r="F3852" s="2" t="e">
        <f xml:space="preserve"> IF(Calculations!C3852 = DefectTypeString,  IFERROR(Calculations!J3852,""), NA())</f>
        <v>#N/A</v>
      </c>
      <c r="G3852" s="10">
        <f t="array" ref="G3852">PERCENTILE(IF(ISERROR(F3852:F8851)=FALSE,F3852:F8851),CycleTimePercentile)</f>
        <v>0</v>
      </c>
      <c r="H3852" s="2" t="e">
        <f ca="1" xml:space="preserve"> IF(OR(Calculations!C3852 = "",Calculations!C3852 = WorkTypeString),  Calculations!K3852, NA())</f>
        <v>#N/A</v>
      </c>
      <c r="I3852" s="2" t="e">
        <f xml:space="preserve"> IF(Calculations!C3852 = DefectTypeString,  Calculations!K3852, NA())</f>
        <v>#N/A</v>
      </c>
    </row>
    <row r="3853" spans="1:9" x14ac:dyDescent="0.25">
      <c r="A3853" s="8" t="str">
        <f>Calculations!A3853</f>
        <v/>
      </c>
      <c r="B3853" s="2" t="str">
        <f t="shared" si="65"/>
        <v/>
      </c>
      <c r="C3853" s="10" t="str">
        <f>IFERROR(Calculations!J3853,"")</f>
        <v/>
      </c>
      <c r="D3853" s="10" t="str">
        <f xml:space="preserve"> IF(OR(Calculations!C3853 = "",Calculations!C3853 = WorkTypeString),  IFERROR(Calculations!J3853,""), NA())</f>
        <v/>
      </c>
      <c r="E3853" s="10">
        <f t="array" ref="E3853">PERCENTILE(IF(ISERROR(D3853:D8852)=FALSE,D3853:D8852),CycleTimePercentile)</f>
        <v>0</v>
      </c>
      <c r="F3853" s="2" t="e">
        <f xml:space="preserve"> IF(Calculations!C3853 = DefectTypeString,  IFERROR(Calculations!J3853,""), NA())</f>
        <v>#N/A</v>
      </c>
      <c r="G3853" s="10">
        <f t="array" ref="G3853">PERCENTILE(IF(ISERROR(F3853:F8852)=FALSE,F3853:F8852),CycleTimePercentile)</f>
        <v>0</v>
      </c>
      <c r="H3853" s="2" t="e">
        <f ca="1" xml:space="preserve"> IF(OR(Calculations!C3853 = "",Calculations!C3853 = WorkTypeString),  Calculations!K3853, NA())</f>
        <v>#N/A</v>
      </c>
      <c r="I3853" s="2" t="e">
        <f xml:space="preserve"> IF(Calculations!C3853 = DefectTypeString,  Calculations!K3853, NA())</f>
        <v>#N/A</v>
      </c>
    </row>
    <row r="3854" spans="1:9" x14ac:dyDescent="0.25">
      <c r="A3854" s="8" t="str">
        <f>Calculations!A3854</f>
        <v/>
      </c>
      <c r="B3854" s="2" t="str">
        <f t="shared" si="65"/>
        <v/>
      </c>
      <c r="C3854" s="10" t="str">
        <f>IFERROR(Calculations!J3854,"")</f>
        <v/>
      </c>
      <c r="D3854" s="10" t="str">
        <f xml:space="preserve"> IF(OR(Calculations!C3854 = "",Calculations!C3854 = WorkTypeString),  IFERROR(Calculations!J3854,""), NA())</f>
        <v/>
      </c>
      <c r="E3854" s="10">
        <f t="array" ref="E3854">PERCENTILE(IF(ISERROR(D3854:D8853)=FALSE,D3854:D8853),CycleTimePercentile)</f>
        <v>0</v>
      </c>
      <c r="F3854" s="2" t="e">
        <f xml:space="preserve"> IF(Calculations!C3854 = DefectTypeString,  IFERROR(Calculations!J3854,""), NA())</f>
        <v>#N/A</v>
      </c>
      <c r="G3854" s="10">
        <f t="array" ref="G3854">PERCENTILE(IF(ISERROR(F3854:F8853)=FALSE,F3854:F8853),CycleTimePercentile)</f>
        <v>0</v>
      </c>
      <c r="H3854" s="2" t="e">
        <f ca="1" xml:space="preserve"> IF(OR(Calculations!C3854 = "",Calculations!C3854 = WorkTypeString),  Calculations!K3854, NA())</f>
        <v>#N/A</v>
      </c>
      <c r="I3854" s="2" t="e">
        <f xml:space="preserve"> IF(Calculations!C3854 = DefectTypeString,  Calculations!K3854, NA())</f>
        <v>#N/A</v>
      </c>
    </row>
    <row r="3855" spans="1:9" x14ac:dyDescent="0.25">
      <c r="A3855" s="8" t="str">
        <f>Calculations!A3855</f>
        <v/>
      </c>
      <c r="B3855" s="2" t="str">
        <f t="shared" si="65"/>
        <v/>
      </c>
      <c r="C3855" s="10" t="str">
        <f>IFERROR(Calculations!J3855,"")</f>
        <v/>
      </c>
      <c r="D3855" s="10" t="str">
        <f xml:space="preserve"> IF(OR(Calculations!C3855 = "",Calculations!C3855 = WorkTypeString),  IFERROR(Calculations!J3855,""), NA())</f>
        <v/>
      </c>
      <c r="E3855" s="10">
        <f t="array" ref="E3855">PERCENTILE(IF(ISERROR(D3855:D8854)=FALSE,D3855:D8854),CycleTimePercentile)</f>
        <v>0</v>
      </c>
      <c r="F3855" s="2" t="e">
        <f xml:space="preserve"> IF(Calculations!C3855 = DefectTypeString,  IFERROR(Calculations!J3855,""), NA())</f>
        <v>#N/A</v>
      </c>
      <c r="G3855" s="10">
        <f t="array" ref="G3855">PERCENTILE(IF(ISERROR(F3855:F8854)=FALSE,F3855:F8854),CycleTimePercentile)</f>
        <v>0</v>
      </c>
      <c r="H3855" s="2" t="e">
        <f ca="1" xml:space="preserve"> IF(OR(Calculations!C3855 = "",Calculations!C3855 = WorkTypeString),  Calculations!K3855, NA())</f>
        <v>#N/A</v>
      </c>
      <c r="I3855" s="2" t="e">
        <f xml:space="preserve"> IF(Calculations!C3855 = DefectTypeString,  Calculations!K3855, NA())</f>
        <v>#N/A</v>
      </c>
    </row>
    <row r="3856" spans="1:9" x14ac:dyDescent="0.25">
      <c r="A3856" s="8" t="str">
        <f>Calculations!A3856</f>
        <v/>
      </c>
      <c r="B3856" s="2" t="str">
        <f t="shared" si="65"/>
        <v/>
      </c>
      <c r="C3856" s="10" t="str">
        <f>IFERROR(Calculations!J3856,"")</f>
        <v/>
      </c>
      <c r="D3856" s="10" t="str">
        <f xml:space="preserve"> IF(OR(Calculations!C3856 = "",Calculations!C3856 = WorkTypeString),  IFERROR(Calculations!J3856,""), NA())</f>
        <v/>
      </c>
      <c r="E3856" s="10">
        <f t="array" ref="E3856">PERCENTILE(IF(ISERROR(D3856:D8855)=FALSE,D3856:D8855),CycleTimePercentile)</f>
        <v>0</v>
      </c>
      <c r="F3856" s="2" t="e">
        <f xml:space="preserve"> IF(Calculations!C3856 = DefectTypeString,  IFERROR(Calculations!J3856,""), NA())</f>
        <v>#N/A</v>
      </c>
      <c r="G3856" s="10">
        <f t="array" ref="G3856">PERCENTILE(IF(ISERROR(F3856:F8855)=FALSE,F3856:F8855),CycleTimePercentile)</f>
        <v>0</v>
      </c>
      <c r="H3856" s="2" t="e">
        <f ca="1" xml:space="preserve"> IF(OR(Calculations!C3856 = "",Calculations!C3856 = WorkTypeString),  Calculations!K3856, NA())</f>
        <v>#N/A</v>
      </c>
      <c r="I3856" s="2" t="e">
        <f xml:space="preserve"> IF(Calculations!C3856 = DefectTypeString,  Calculations!K3856, NA())</f>
        <v>#N/A</v>
      </c>
    </row>
    <row r="3857" spans="1:9" x14ac:dyDescent="0.25">
      <c r="A3857" s="8" t="str">
        <f>Calculations!A3857</f>
        <v/>
      </c>
      <c r="B3857" s="2" t="str">
        <f t="shared" si="65"/>
        <v/>
      </c>
      <c r="C3857" s="10" t="str">
        <f>IFERROR(Calculations!J3857,"")</f>
        <v/>
      </c>
      <c r="D3857" s="10" t="str">
        <f xml:space="preserve"> IF(OR(Calculations!C3857 = "",Calculations!C3857 = WorkTypeString),  IFERROR(Calculations!J3857,""), NA())</f>
        <v/>
      </c>
      <c r="E3857" s="10">
        <f t="array" ref="E3857">PERCENTILE(IF(ISERROR(D3857:D8856)=FALSE,D3857:D8856),CycleTimePercentile)</f>
        <v>0</v>
      </c>
      <c r="F3857" s="2" t="e">
        <f xml:space="preserve"> IF(Calculations!C3857 = DefectTypeString,  IFERROR(Calculations!J3857,""), NA())</f>
        <v>#N/A</v>
      </c>
      <c r="G3857" s="10">
        <f t="array" ref="G3857">PERCENTILE(IF(ISERROR(F3857:F8856)=FALSE,F3857:F8856),CycleTimePercentile)</f>
        <v>0</v>
      </c>
      <c r="H3857" s="2" t="e">
        <f ca="1" xml:space="preserve"> IF(OR(Calculations!C3857 = "",Calculations!C3857 = WorkTypeString),  Calculations!K3857, NA())</f>
        <v>#N/A</v>
      </c>
      <c r="I3857" s="2" t="e">
        <f xml:space="preserve"> IF(Calculations!C3857 = DefectTypeString,  Calculations!K3857, NA())</f>
        <v>#N/A</v>
      </c>
    </row>
    <row r="3858" spans="1:9" x14ac:dyDescent="0.25">
      <c r="A3858" s="8" t="str">
        <f>Calculations!A3858</f>
        <v/>
      </c>
      <c r="B3858" s="2" t="str">
        <f t="shared" si="65"/>
        <v/>
      </c>
      <c r="C3858" s="10" t="str">
        <f>IFERROR(Calculations!J3858,"")</f>
        <v/>
      </c>
      <c r="D3858" s="10" t="str">
        <f xml:space="preserve"> IF(OR(Calculations!C3858 = "",Calculations!C3858 = WorkTypeString),  IFERROR(Calculations!J3858,""), NA())</f>
        <v/>
      </c>
      <c r="E3858" s="10">
        <f t="array" ref="E3858">PERCENTILE(IF(ISERROR(D3858:D8857)=FALSE,D3858:D8857),CycleTimePercentile)</f>
        <v>0</v>
      </c>
      <c r="F3858" s="2" t="e">
        <f xml:space="preserve"> IF(Calculations!C3858 = DefectTypeString,  IFERROR(Calculations!J3858,""), NA())</f>
        <v>#N/A</v>
      </c>
      <c r="G3858" s="10">
        <f t="array" ref="G3858">PERCENTILE(IF(ISERROR(F3858:F8857)=FALSE,F3858:F8857),CycleTimePercentile)</f>
        <v>0</v>
      </c>
      <c r="H3858" s="2" t="e">
        <f ca="1" xml:space="preserve"> IF(OR(Calculations!C3858 = "",Calculations!C3858 = WorkTypeString),  Calculations!K3858, NA())</f>
        <v>#N/A</v>
      </c>
      <c r="I3858" s="2" t="e">
        <f xml:space="preserve"> IF(Calculations!C3858 = DefectTypeString,  Calculations!K3858, NA())</f>
        <v>#N/A</v>
      </c>
    </row>
    <row r="3859" spans="1:9" x14ac:dyDescent="0.25">
      <c r="A3859" s="8" t="str">
        <f>Calculations!A3859</f>
        <v/>
      </c>
      <c r="B3859" s="2" t="str">
        <f t="shared" si="65"/>
        <v/>
      </c>
      <c r="C3859" s="10" t="str">
        <f>IFERROR(Calculations!J3859,"")</f>
        <v/>
      </c>
      <c r="D3859" s="10" t="str">
        <f xml:space="preserve"> IF(OR(Calculations!C3859 = "",Calculations!C3859 = WorkTypeString),  IFERROR(Calculations!J3859,""), NA())</f>
        <v/>
      </c>
      <c r="E3859" s="10">
        <f t="array" ref="E3859">PERCENTILE(IF(ISERROR(D3859:D8858)=FALSE,D3859:D8858),CycleTimePercentile)</f>
        <v>0</v>
      </c>
      <c r="F3859" s="2" t="e">
        <f xml:space="preserve"> IF(Calculations!C3859 = DefectTypeString,  IFERROR(Calculations!J3859,""), NA())</f>
        <v>#N/A</v>
      </c>
      <c r="G3859" s="10">
        <f t="array" ref="G3859">PERCENTILE(IF(ISERROR(F3859:F8858)=FALSE,F3859:F8858),CycleTimePercentile)</f>
        <v>0</v>
      </c>
      <c r="H3859" s="2" t="e">
        <f ca="1" xml:space="preserve"> IF(OR(Calculations!C3859 = "",Calculations!C3859 = WorkTypeString),  Calculations!K3859, NA())</f>
        <v>#N/A</v>
      </c>
      <c r="I3859" s="2" t="e">
        <f xml:space="preserve"> IF(Calculations!C3859 = DefectTypeString,  Calculations!K3859, NA())</f>
        <v>#N/A</v>
      </c>
    </row>
    <row r="3860" spans="1:9" x14ac:dyDescent="0.25">
      <c r="A3860" s="8" t="str">
        <f>Calculations!A3860</f>
        <v/>
      </c>
      <c r="B3860" s="2" t="str">
        <f t="shared" si="65"/>
        <v/>
      </c>
      <c r="C3860" s="10" t="str">
        <f>IFERROR(Calculations!J3860,"")</f>
        <v/>
      </c>
      <c r="D3860" s="10" t="str">
        <f xml:space="preserve"> IF(OR(Calculations!C3860 = "",Calculations!C3860 = WorkTypeString),  IFERROR(Calculations!J3860,""), NA())</f>
        <v/>
      </c>
      <c r="E3860" s="10">
        <f t="array" ref="E3860">PERCENTILE(IF(ISERROR(D3860:D8859)=FALSE,D3860:D8859),CycleTimePercentile)</f>
        <v>0</v>
      </c>
      <c r="F3860" s="2" t="e">
        <f xml:space="preserve"> IF(Calculations!C3860 = DefectTypeString,  IFERROR(Calculations!J3860,""), NA())</f>
        <v>#N/A</v>
      </c>
      <c r="G3860" s="10">
        <f t="array" ref="G3860">PERCENTILE(IF(ISERROR(F3860:F8859)=FALSE,F3860:F8859),CycleTimePercentile)</f>
        <v>0</v>
      </c>
      <c r="H3860" s="2" t="e">
        <f ca="1" xml:space="preserve"> IF(OR(Calculations!C3860 = "",Calculations!C3860 = WorkTypeString),  Calculations!K3860, NA())</f>
        <v>#N/A</v>
      </c>
      <c r="I3860" s="2" t="e">
        <f xml:space="preserve"> IF(Calculations!C3860 = DefectTypeString,  Calculations!K3860, NA())</f>
        <v>#N/A</v>
      </c>
    </row>
    <row r="3861" spans="1:9" x14ac:dyDescent="0.25">
      <c r="A3861" s="8" t="str">
        <f>Calculations!A3861</f>
        <v/>
      </c>
      <c r="B3861" s="2" t="str">
        <f t="shared" si="65"/>
        <v/>
      </c>
      <c r="C3861" s="10" t="str">
        <f>IFERROR(Calculations!J3861,"")</f>
        <v/>
      </c>
      <c r="D3861" s="10" t="str">
        <f xml:space="preserve"> IF(OR(Calculations!C3861 = "",Calculations!C3861 = WorkTypeString),  IFERROR(Calculations!J3861,""), NA())</f>
        <v/>
      </c>
      <c r="E3861" s="10">
        <f t="array" ref="E3861">PERCENTILE(IF(ISERROR(D3861:D8860)=FALSE,D3861:D8860),CycleTimePercentile)</f>
        <v>0</v>
      </c>
      <c r="F3861" s="2" t="e">
        <f xml:space="preserve"> IF(Calculations!C3861 = DefectTypeString,  IFERROR(Calculations!J3861,""), NA())</f>
        <v>#N/A</v>
      </c>
      <c r="G3861" s="10">
        <f t="array" ref="G3861">PERCENTILE(IF(ISERROR(F3861:F8860)=FALSE,F3861:F8860),CycleTimePercentile)</f>
        <v>0</v>
      </c>
      <c r="H3861" s="2" t="e">
        <f ca="1" xml:space="preserve"> IF(OR(Calculations!C3861 = "",Calculations!C3861 = WorkTypeString),  Calculations!K3861, NA())</f>
        <v>#N/A</v>
      </c>
      <c r="I3861" s="2" t="e">
        <f xml:space="preserve"> IF(Calculations!C3861 = DefectTypeString,  Calculations!K3861, NA())</f>
        <v>#N/A</v>
      </c>
    </row>
    <row r="3862" spans="1:9" x14ac:dyDescent="0.25">
      <c r="A3862" s="8" t="str">
        <f>Calculations!A3862</f>
        <v/>
      </c>
      <c r="B3862" s="2" t="str">
        <f t="shared" si="65"/>
        <v/>
      </c>
      <c r="C3862" s="10" t="str">
        <f>IFERROR(Calculations!J3862,"")</f>
        <v/>
      </c>
      <c r="D3862" s="10" t="str">
        <f xml:space="preserve"> IF(OR(Calculations!C3862 = "",Calculations!C3862 = WorkTypeString),  IFERROR(Calculations!J3862,""), NA())</f>
        <v/>
      </c>
      <c r="E3862" s="10">
        <f t="array" ref="E3862">PERCENTILE(IF(ISERROR(D3862:D8861)=FALSE,D3862:D8861),CycleTimePercentile)</f>
        <v>0</v>
      </c>
      <c r="F3862" s="2" t="e">
        <f xml:space="preserve"> IF(Calculations!C3862 = DefectTypeString,  IFERROR(Calculations!J3862,""), NA())</f>
        <v>#N/A</v>
      </c>
      <c r="G3862" s="10">
        <f t="array" ref="G3862">PERCENTILE(IF(ISERROR(F3862:F8861)=FALSE,F3862:F8861),CycleTimePercentile)</f>
        <v>0</v>
      </c>
      <c r="H3862" s="2" t="e">
        <f ca="1" xml:space="preserve"> IF(OR(Calculations!C3862 = "",Calculations!C3862 = WorkTypeString),  Calculations!K3862, NA())</f>
        <v>#N/A</v>
      </c>
      <c r="I3862" s="2" t="e">
        <f xml:space="preserve"> IF(Calculations!C3862 = DefectTypeString,  Calculations!K3862, NA())</f>
        <v>#N/A</v>
      </c>
    </row>
    <row r="3863" spans="1:9" x14ac:dyDescent="0.25">
      <c r="A3863" s="8" t="str">
        <f>Calculations!A3863</f>
        <v/>
      </c>
      <c r="B3863" s="2" t="str">
        <f t="shared" si="65"/>
        <v/>
      </c>
      <c r="C3863" s="10" t="str">
        <f>IFERROR(Calculations!J3863,"")</f>
        <v/>
      </c>
      <c r="D3863" s="10" t="str">
        <f xml:space="preserve"> IF(OR(Calculations!C3863 = "",Calculations!C3863 = WorkTypeString),  IFERROR(Calculations!J3863,""), NA())</f>
        <v/>
      </c>
      <c r="E3863" s="10">
        <f t="array" ref="E3863">PERCENTILE(IF(ISERROR(D3863:D8862)=FALSE,D3863:D8862),CycleTimePercentile)</f>
        <v>0</v>
      </c>
      <c r="F3863" s="2" t="e">
        <f xml:space="preserve"> IF(Calculations!C3863 = DefectTypeString,  IFERROR(Calculations!J3863,""), NA())</f>
        <v>#N/A</v>
      </c>
      <c r="G3863" s="10">
        <f t="array" ref="G3863">PERCENTILE(IF(ISERROR(F3863:F8862)=FALSE,F3863:F8862),CycleTimePercentile)</f>
        <v>0</v>
      </c>
      <c r="H3863" s="2" t="e">
        <f ca="1" xml:space="preserve"> IF(OR(Calculations!C3863 = "",Calculations!C3863 = WorkTypeString),  Calculations!K3863, NA())</f>
        <v>#N/A</v>
      </c>
      <c r="I3863" s="2" t="e">
        <f xml:space="preserve"> IF(Calculations!C3863 = DefectTypeString,  Calculations!K3863, NA())</f>
        <v>#N/A</v>
      </c>
    </row>
    <row r="3864" spans="1:9" x14ac:dyDescent="0.25">
      <c r="A3864" s="8" t="str">
        <f>Calculations!A3864</f>
        <v/>
      </c>
      <c r="B3864" s="2" t="str">
        <f t="shared" si="65"/>
        <v/>
      </c>
      <c r="C3864" s="10" t="str">
        <f>IFERROR(Calculations!J3864,"")</f>
        <v/>
      </c>
      <c r="D3864" s="10" t="str">
        <f xml:space="preserve"> IF(OR(Calculations!C3864 = "",Calculations!C3864 = WorkTypeString),  IFERROR(Calculations!J3864,""), NA())</f>
        <v/>
      </c>
      <c r="E3864" s="10">
        <f t="array" ref="E3864">PERCENTILE(IF(ISERROR(D3864:D8863)=FALSE,D3864:D8863),CycleTimePercentile)</f>
        <v>0</v>
      </c>
      <c r="F3864" s="2" t="e">
        <f xml:space="preserve"> IF(Calculations!C3864 = DefectTypeString,  IFERROR(Calculations!J3864,""), NA())</f>
        <v>#N/A</v>
      </c>
      <c r="G3864" s="10">
        <f t="array" ref="G3864">PERCENTILE(IF(ISERROR(F3864:F8863)=FALSE,F3864:F8863),CycleTimePercentile)</f>
        <v>0</v>
      </c>
      <c r="H3864" s="2" t="e">
        <f ca="1" xml:space="preserve"> IF(OR(Calculations!C3864 = "",Calculations!C3864 = WorkTypeString),  Calculations!K3864, NA())</f>
        <v>#N/A</v>
      </c>
      <c r="I3864" s="2" t="e">
        <f xml:space="preserve"> IF(Calculations!C3864 = DefectTypeString,  Calculations!K3864, NA())</f>
        <v>#N/A</v>
      </c>
    </row>
    <row r="3865" spans="1:9" x14ac:dyDescent="0.25">
      <c r="A3865" s="8" t="str">
        <f>Calculations!A3865</f>
        <v/>
      </c>
      <c r="B3865" s="2" t="str">
        <f t="shared" si="65"/>
        <v/>
      </c>
      <c r="C3865" s="10" t="str">
        <f>IFERROR(Calculations!J3865,"")</f>
        <v/>
      </c>
      <c r="D3865" s="10" t="str">
        <f xml:space="preserve"> IF(OR(Calculations!C3865 = "",Calculations!C3865 = WorkTypeString),  IFERROR(Calculations!J3865,""), NA())</f>
        <v/>
      </c>
      <c r="E3865" s="10">
        <f t="array" ref="E3865">PERCENTILE(IF(ISERROR(D3865:D8864)=FALSE,D3865:D8864),CycleTimePercentile)</f>
        <v>0</v>
      </c>
      <c r="F3865" s="2" t="e">
        <f xml:space="preserve"> IF(Calculations!C3865 = DefectTypeString,  IFERROR(Calculations!J3865,""), NA())</f>
        <v>#N/A</v>
      </c>
      <c r="G3865" s="10">
        <f t="array" ref="G3865">PERCENTILE(IF(ISERROR(F3865:F8864)=FALSE,F3865:F8864),CycleTimePercentile)</f>
        <v>0</v>
      </c>
      <c r="H3865" s="2" t="e">
        <f ca="1" xml:space="preserve"> IF(OR(Calculations!C3865 = "",Calculations!C3865 = WorkTypeString),  Calculations!K3865, NA())</f>
        <v>#N/A</v>
      </c>
      <c r="I3865" s="2" t="e">
        <f xml:space="preserve"> IF(Calculations!C3865 = DefectTypeString,  Calculations!K3865, NA())</f>
        <v>#N/A</v>
      </c>
    </row>
    <row r="3866" spans="1:9" x14ac:dyDescent="0.25">
      <c r="A3866" s="8" t="str">
        <f>Calculations!A3866</f>
        <v/>
      </c>
      <c r="B3866" s="2" t="str">
        <f t="shared" si="65"/>
        <v/>
      </c>
      <c r="C3866" s="10" t="str">
        <f>IFERROR(Calculations!J3866,"")</f>
        <v/>
      </c>
      <c r="D3866" s="10" t="str">
        <f xml:space="preserve"> IF(OR(Calculations!C3866 = "",Calculations!C3866 = WorkTypeString),  IFERROR(Calculations!J3866,""), NA())</f>
        <v/>
      </c>
      <c r="E3866" s="10">
        <f t="array" ref="E3866">PERCENTILE(IF(ISERROR(D3866:D8865)=FALSE,D3866:D8865),CycleTimePercentile)</f>
        <v>0</v>
      </c>
      <c r="F3866" s="2" t="e">
        <f xml:space="preserve"> IF(Calculations!C3866 = DefectTypeString,  IFERROR(Calculations!J3866,""), NA())</f>
        <v>#N/A</v>
      </c>
      <c r="G3866" s="10">
        <f t="array" ref="G3866">PERCENTILE(IF(ISERROR(F3866:F8865)=FALSE,F3866:F8865),CycleTimePercentile)</f>
        <v>0</v>
      </c>
      <c r="H3866" s="2" t="e">
        <f ca="1" xml:space="preserve"> IF(OR(Calculations!C3866 = "",Calculations!C3866 = WorkTypeString),  Calculations!K3866, NA())</f>
        <v>#N/A</v>
      </c>
      <c r="I3866" s="2" t="e">
        <f xml:space="preserve"> IF(Calculations!C3866 = DefectTypeString,  Calculations!K3866, NA())</f>
        <v>#N/A</v>
      </c>
    </row>
    <row r="3867" spans="1:9" x14ac:dyDescent="0.25">
      <c r="A3867" s="8" t="str">
        <f>Calculations!A3867</f>
        <v/>
      </c>
      <c r="B3867" s="2" t="str">
        <f t="shared" si="65"/>
        <v/>
      </c>
      <c r="C3867" s="10" t="str">
        <f>IFERROR(Calculations!J3867,"")</f>
        <v/>
      </c>
      <c r="D3867" s="10" t="str">
        <f xml:space="preserve"> IF(OR(Calculations!C3867 = "",Calculations!C3867 = WorkTypeString),  IFERROR(Calculations!J3867,""), NA())</f>
        <v/>
      </c>
      <c r="E3867" s="10">
        <f t="array" ref="E3867">PERCENTILE(IF(ISERROR(D3867:D8866)=FALSE,D3867:D8866),CycleTimePercentile)</f>
        <v>0</v>
      </c>
      <c r="F3867" s="2" t="e">
        <f xml:space="preserve"> IF(Calculations!C3867 = DefectTypeString,  IFERROR(Calculations!J3867,""), NA())</f>
        <v>#N/A</v>
      </c>
      <c r="G3867" s="10">
        <f t="array" ref="G3867">PERCENTILE(IF(ISERROR(F3867:F8866)=FALSE,F3867:F8866),CycleTimePercentile)</f>
        <v>0</v>
      </c>
      <c r="H3867" s="2" t="e">
        <f ca="1" xml:space="preserve"> IF(OR(Calculations!C3867 = "",Calculations!C3867 = WorkTypeString),  Calculations!K3867, NA())</f>
        <v>#N/A</v>
      </c>
      <c r="I3867" s="2" t="e">
        <f xml:space="preserve"> IF(Calculations!C3867 = DefectTypeString,  Calculations!K3867, NA())</f>
        <v>#N/A</v>
      </c>
    </row>
    <row r="3868" spans="1:9" x14ac:dyDescent="0.25">
      <c r="A3868" s="8" t="str">
        <f>Calculations!A3868</f>
        <v/>
      </c>
      <c r="B3868" s="2" t="str">
        <f t="shared" si="65"/>
        <v/>
      </c>
      <c r="C3868" s="10" t="str">
        <f>IFERROR(Calculations!J3868,"")</f>
        <v/>
      </c>
      <c r="D3868" s="10" t="str">
        <f xml:space="preserve"> IF(OR(Calculations!C3868 = "",Calculations!C3868 = WorkTypeString),  IFERROR(Calculations!J3868,""), NA())</f>
        <v/>
      </c>
      <c r="E3868" s="10">
        <f t="array" ref="E3868">PERCENTILE(IF(ISERROR(D3868:D8867)=FALSE,D3868:D8867),CycleTimePercentile)</f>
        <v>0</v>
      </c>
      <c r="F3868" s="2" t="e">
        <f xml:space="preserve"> IF(Calculations!C3868 = DefectTypeString,  IFERROR(Calculations!J3868,""), NA())</f>
        <v>#N/A</v>
      </c>
      <c r="G3868" s="10">
        <f t="array" ref="G3868">PERCENTILE(IF(ISERROR(F3868:F8867)=FALSE,F3868:F8867),CycleTimePercentile)</f>
        <v>0</v>
      </c>
      <c r="H3868" s="2" t="e">
        <f ca="1" xml:space="preserve"> IF(OR(Calculations!C3868 = "",Calculations!C3868 = WorkTypeString),  Calculations!K3868, NA())</f>
        <v>#N/A</v>
      </c>
      <c r="I3868" s="2" t="e">
        <f xml:space="preserve"> IF(Calculations!C3868 = DefectTypeString,  Calculations!K3868, NA())</f>
        <v>#N/A</v>
      </c>
    </row>
    <row r="3869" spans="1:9" x14ac:dyDescent="0.25">
      <c r="A3869" s="8" t="str">
        <f>Calculations!A3869</f>
        <v/>
      </c>
      <c r="B3869" s="2" t="str">
        <f t="shared" si="65"/>
        <v/>
      </c>
      <c r="C3869" s="10" t="str">
        <f>IFERROR(Calculations!J3869,"")</f>
        <v/>
      </c>
      <c r="D3869" s="10" t="str">
        <f xml:space="preserve"> IF(OR(Calculations!C3869 = "",Calculations!C3869 = WorkTypeString),  IFERROR(Calculations!J3869,""), NA())</f>
        <v/>
      </c>
      <c r="E3869" s="10">
        <f t="array" ref="E3869">PERCENTILE(IF(ISERROR(D3869:D8868)=FALSE,D3869:D8868),CycleTimePercentile)</f>
        <v>0</v>
      </c>
      <c r="F3869" s="2" t="e">
        <f xml:space="preserve"> IF(Calculations!C3869 = DefectTypeString,  IFERROR(Calculations!J3869,""), NA())</f>
        <v>#N/A</v>
      </c>
      <c r="G3869" s="10">
        <f t="array" ref="G3869">PERCENTILE(IF(ISERROR(F3869:F8868)=FALSE,F3869:F8868),CycleTimePercentile)</f>
        <v>0</v>
      </c>
      <c r="H3869" s="2" t="e">
        <f ca="1" xml:space="preserve"> IF(OR(Calculations!C3869 = "",Calculations!C3869 = WorkTypeString),  Calculations!K3869, NA())</f>
        <v>#N/A</v>
      </c>
      <c r="I3869" s="2" t="e">
        <f xml:space="preserve"> IF(Calculations!C3869 = DefectTypeString,  Calculations!K3869, NA())</f>
        <v>#N/A</v>
      </c>
    </row>
    <row r="3870" spans="1:9" x14ac:dyDescent="0.25">
      <c r="A3870" s="8" t="str">
        <f>Calculations!A3870</f>
        <v/>
      </c>
      <c r="B3870" s="2" t="str">
        <f t="shared" si="65"/>
        <v/>
      </c>
      <c r="C3870" s="10" t="str">
        <f>IFERROR(Calculations!J3870,"")</f>
        <v/>
      </c>
      <c r="D3870" s="10" t="str">
        <f xml:space="preserve"> IF(OR(Calculations!C3870 = "",Calculations!C3870 = WorkTypeString),  IFERROR(Calculations!J3870,""), NA())</f>
        <v/>
      </c>
      <c r="E3870" s="10">
        <f t="array" ref="E3870">PERCENTILE(IF(ISERROR(D3870:D8869)=FALSE,D3870:D8869),CycleTimePercentile)</f>
        <v>0</v>
      </c>
      <c r="F3870" s="2" t="e">
        <f xml:space="preserve"> IF(Calculations!C3870 = DefectTypeString,  IFERROR(Calculations!J3870,""), NA())</f>
        <v>#N/A</v>
      </c>
      <c r="G3870" s="10">
        <f t="array" ref="G3870">PERCENTILE(IF(ISERROR(F3870:F8869)=FALSE,F3870:F8869),CycleTimePercentile)</f>
        <v>0</v>
      </c>
      <c r="H3870" s="2" t="e">
        <f ca="1" xml:space="preserve"> IF(OR(Calculations!C3870 = "",Calculations!C3870 = WorkTypeString),  Calculations!K3870, NA())</f>
        <v>#N/A</v>
      </c>
      <c r="I3870" s="2" t="e">
        <f xml:space="preserve"> IF(Calculations!C3870 = DefectTypeString,  Calculations!K3870, NA())</f>
        <v>#N/A</v>
      </c>
    </row>
    <row r="3871" spans="1:9" x14ac:dyDescent="0.25">
      <c r="A3871" s="8" t="str">
        <f>Calculations!A3871</f>
        <v/>
      </c>
      <c r="B3871" s="2" t="str">
        <f t="shared" si="65"/>
        <v/>
      </c>
      <c r="C3871" s="10" t="str">
        <f>IFERROR(Calculations!J3871,"")</f>
        <v/>
      </c>
      <c r="D3871" s="10" t="str">
        <f xml:space="preserve"> IF(OR(Calculations!C3871 = "",Calculations!C3871 = WorkTypeString),  IFERROR(Calculations!J3871,""), NA())</f>
        <v/>
      </c>
      <c r="E3871" s="10">
        <f t="array" ref="E3871">PERCENTILE(IF(ISERROR(D3871:D8870)=FALSE,D3871:D8870),CycleTimePercentile)</f>
        <v>0</v>
      </c>
      <c r="F3871" s="2" t="e">
        <f xml:space="preserve"> IF(Calculations!C3871 = DefectTypeString,  IFERROR(Calculations!J3871,""), NA())</f>
        <v>#N/A</v>
      </c>
      <c r="G3871" s="10">
        <f t="array" ref="G3871">PERCENTILE(IF(ISERROR(F3871:F8870)=FALSE,F3871:F8870),CycleTimePercentile)</f>
        <v>0</v>
      </c>
      <c r="H3871" s="2" t="e">
        <f ca="1" xml:space="preserve"> IF(OR(Calculations!C3871 = "",Calculations!C3871 = WorkTypeString),  Calculations!K3871, NA())</f>
        <v>#N/A</v>
      </c>
      <c r="I3871" s="2" t="e">
        <f xml:space="preserve"> IF(Calculations!C3871 = DefectTypeString,  Calculations!K3871, NA())</f>
        <v>#N/A</v>
      </c>
    </row>
    <row r="3872" spans="1:9" x14ac:dyDescent="0.25">
      <c r="A3872" s="8" t="str">
        <f>Calculations!A3872</f>
        <v/>
      </c>
      <c r="B3872" s="2" t="str">
        <f t="shared" si="65"/>
        <v/>
      </c>
      <c r="C3872" s="10" t="str">
        <f>IFERROR(Calculations!J3872,"")</f>
        <v/>
      </c>
      <c r="D3872" s="10" t="str">
        <f xml:space="preserve"> IF(OR(Calculations!C3872 = "",Calculations!C3872 = WorkTypeString),  IFERROR(Calculations!J3872,""), NA())</f>
        <v/>
      </c>
      <c r="E3872" s="10">
        <f t="array" ref="E3872">PERCENTILE(IF(ISERROR(D3872:D8871)=FALSE,D3872:D8871),CycleTimePercentile)</f>
        <v>0</v>
      </c>
      <c r="F3872" s="2" t="e">
        <f xml:space="preserve"> IF(Calculations!C3872 = DefectTypeString,  IFERROR(Calculations!J3872,""), NA())</f>
        <v>#N/A</v>
      </c>
      <c r="G3872" s="10">
        <f t="array" ref="G3872">PERCENTILE(IF(ISERROR(F3872:F8871)=FALSE,F3872:F8871),CycleTimePercentile)</f>
        <v>0</v>
      </c>
      <c r="H3872" s="2" t="e">
        <f ca="1" xml:space="preserve"> IF(OR(Calculations!C3872 = "",Calculations!C3872 = WorkTypeString),  Calculations!K3872, NA())</f>
        <v>#N/A</v>
      </c>
      <c r="I3872" s="2" t="e">
        <f xml:space="preserve"> IF(Calculations!C3872 = DefectTypeString,  Calculations!K3872, NA())</f>
        <v>#N/A</v>
      </c>
    </row>
    <row r="3873" spans="1:9" x14ac:dyDescent="0.25">
      <c r="A3873" s="8" t="str">
        <f>Calculations!A3873</f>
        <v/>
      </c>
      <c r="B3873" s="2" t="str">
        <f t="shared" si="65"/>
        <v/>
      </c>
      <c r="C3873" s="10" t="str">
        <f>IFERROR(Calculations!J3873,"")</f>
        <v/>
      </c>
      <c r="D3873" s="10" t="str">
        <f xml:space="preserve"> IF(OR(Calculations!C3873 = "",Calculations!C3873 = WorkTypeString),  IFERROR(Calculations!J3873,""), NA())</f>
        <v/>
      </c>
      <c r="E3873" s="10">
        <f t="array" ref="E3873">PERCENTILE(IF(ISERROR(D3873:D8872)=FALSE,D3873:D8872),CycleTimePercentile)</f>
        <v>0</v>
      </c>
      <c r="F3873" s="2" t="e">
        <f xml:space="preserve"> IF(Calculations!C3873 = DefectTypeString,  IFERROR(Calculations!J3873,""), NA())</f>
        <v>#N/A</v>
      </c>
      <c r="G3873" s="10">
        <f t="array" ref="G3873">PERCENTILE(IF(ISERROR(F3873:F8872)=FALSE,F3873:F8872),CycleTimePercentile)</f>
        <v>0</v>
      </c>
      <c r="H3873" s="2" t="e">
        <f ca="1" xml:space="preserve"> IF(OR(Calculations!C3873 = "",Calculations!C3873 = WorkTypeString),  Calculations!K3873, NA())</f>
        <v>#N/A</v>
      </c>
      <c r="I3873" s="2" t="e">
        <f xml:space="preserve"> IF(Calculations!C3873 = DefectTypeString,  Calculations!K3873, NA())</f>
        <v>#N/A</v>
      </c>
    </row>
    <row r="3874" spans="1:9" x14ac:dyDescent="0.25">
      <c r="A3874" s="8" t="str">
        <f>Calculations!A3874</f>
        <v/>
      </c>
      <c r="B3874" s="2" t="str">
        <f t="shared" si="65"/>
        <v/>
      </c>
      <c r="C3874" s="10" t="str">
        <f>IFERROR(Calculations!J3874,"")</f>
        <v/>
      </c>
      <c r="D3874" s="10" t="str">
        <f xml:space="preserve"> IF(OR(Calculations!C3874 = "",Calculations!C3874 = WorkTypeString),  IFERROR(Calculations!J3874,""), NA())</f>
        <v/>
      </c>
      <c r="E3874" s="10">
        <f t="array" ref="E3874">PERCENTILE(IF(ISERROR(D3874:D8873)=FALSE,D3874:D8873),CycleTimePercentile)</f>
        <v>0</v>
      </c>
      <c r="F3874" s="2" t="e">
        <f xml:space="preserve"> IF(Calculations!C3874 = DefectTypeString,  IFERROR(Calculations!J3874,""), NA())</f>
        <v>#N/A</v>
      </c>
      <c r="G3874" s="10">
        <f t="array" ref="G3874">PERCENTILE(IF(ISERROR(F3874:F8873)=FALSE,F3874:F8873),CycleTimePercentile)</f>
        <v>0</v>
      </c>
      <c r="H3874" s="2" t="e">
        <f ca="1" xml:space="preserve"> IF(OR(Calculations!C3874 = "",Calculations!C3874 = WorkTypeString),  Calculations!K3874, NA())</f>
        <v>#N/A</v>
      </c>
      <c r="I3874" s="2" t="e">
        <f xml:space="preserve"> IF(Calculations!C3874 = DefectTypeString,  Calculations!K3874, NA())</f>
        <v>#N/A</v>
      </c>
    </row>
    <row r="3875" spans="1:9" x14ac:dyDescent="0.25">
      <c r="A3875" s="8" t="str">
        <f>Calculations!A3875</f>
        <v/>
      </c>
      <c r="B3875" s="2" t="str">
        <f t="shared" si="65"/>
        <v/>
      </c>
      <c r="C3875" s="10" t="str">
        <f>IFERROR(Calculations!J3875,"")</f>
        <v/>
      </c>
      <c r="D3875" s="10" t="str">
        <f xml:space="preserve"> IF(OR(Calculations!C3875 = "",Calculations!C3875 = WorkTypeString),  IFERROR(Calculations!J3875,""), NA())</f>
        <v/>
      </c>
      <c r="E3875" s="10">
        <f t="array" ref="E3875">PERCENTILE(IF(ISERROR(D3875:D8874)=FALSE,D3875:D8874),CycleTimePercentile)</f>
        <v>0</v>
      </c>
      <c r="F3875" s="2" t="e">
        <f xml:space="preserve"> IF(Calculations!C3875 = DefectTypeString,  IFERROR(Calculations!J3875,""), NA())</f>
        <v>#N/A</v>
      </c>
      <c r="G3875" s="10">
        <f t="array" ref="G3875">PERCENTILE(IF(ISERROR(F3875:F8874)=FALSE,F3875:F8874),CycleTimePercentile)</f>
        <v>0</v>
      </c>
      <c r="H3875" s="2" t="e">
        <f ca="1" xml:space="preserve"> IF(OR(Calculations!C3875 = "",Calculations!C3875 = WorkTypeString),  Calculations!K3875, NA())</f>
        <v>#N/A</v>
      </c>
      <c r="I3875" s="2" t="e">
        <f xml:space="preserve"> IF(Calculations!C3875 = DefectTypeString,  Calculations!K3875, NA())</f>
        <v>#N/A</v>
      </c>
    </row>
    <row r="3876" spans="1:9" x14ac:dyDescent="0.25">
      <c r="A3876" s="8" t="str">
        <f>Calculations!A3876</f>
        <v/>
      </c>
      <c r="B3876" s="2" t="str">
        <f t="shared" si="65"/>
        <v/>
      </c>
      <c r="C3876" s="10" t="str">
        <f>IFERROR(Calculations!J3876,"")</f>
        <v/>
      </c>
      <c r="D3876" s="10" t="str">
        <f xml:space="preserve"> IF(OR(Calculations!C3876 = "",Calculations!C3876 = WorkTypeString),  IFERROR(Calculations!J3876,""), NA())</f>
        <v/>
      </c>
      <c r="E3876" s="10">
        <f t="array" ref="E3876">PERCENTILE(IF(ISERROR(D3876:D8875)=FALSE,D3876:D8875),CycleTimePercentile)</f>
        <v>0</v>
      </c>
      <c r="F3876" s="2" t="e">
        <f xml:space="preserve"> IF(Calculations!C3876 = DefectTypeString,  IFERROR(Calculations!J3876,""), NA())</f>
        <v>#N/A</v>
      </c>
      <c r="G3876" s="10">
        <f t="array" ref="G3876">PERCENTILE(IF(ISERROR(F3876:F8875)=FALSE,F3876:F8875),CycleTimePercentile)</f>
        <v>0</v>
      </c>
      <c r="H3876" s="2" t="e">
        <f ca="1" xml:space="preserve"> IF(OR(Calculations!C3876 = "",Calculations!C3876 = WorkTypeString),  Calculations!K3876, NA())</f>
        <v>#N/A</v>
      </c>
      <c r="I3876" s="2" t="e">
        <f xml:space="preserve"> IF(Calculations!C3876 = DefectTypeString,  Calculations!K3876, NA())</f>
        <v>#N/A</v>
      </c>
    </row>
    <row r="3877" spans="1:9" x14ac:dyDescent="0.25">
      <c r="A3877" s="8" t="str">
        <f>Calculations!A3877</f>
        <v/>
      </c>
      <c r="B3877" s="2" t="str">
        <f t="shared" si="65"/>
        <v/>
      </c>
      <c r="C3877" s="10" t="str">
        <f>IFERROR(Calculations!J3877,"")</f>
        <v/>
      </c>
      <c r="D3877" s="10" t="str">
        <f xml:space="preserve"> IF(OR(Calculations!C3877 = "",Calculations!C3877 = WorkTypeString),  IFERROR(Calculations!J3877,""), NA())</f>
        <v/>
      </c>
      <c r="E3877" s="10">
        <f t="array" ref="E3877">PERCENTILE(IF(ISERROR(D3877:D8876)=FALSE,D3877:D8876),CycleTimePercentile)</f>
        <v>0</v>
      </c>
      <c r="F3877" s="2" t="e">
        <f xml:space="preserve"> IF(Calculations!C3877 = DefectTypeString,  IFERROR(Calculations!J3877,""), NA())</f>
        <v>#N/A</v>
      </c>
      <c r="G3877" s="10">
        <f t="array" ref="G3877">PERCENTILE(IF(ISERROR(F3877:F8876)=FALSE,F3877:F8876),CycleTimePercentile)</f>
        <v>0</v>
      </c>
      <c r="H3877" s="2" t="e">
        <f ca="1" xml:space="preserve"> IF(OR(Calculations!C3877 = "",Calculations!C3877 = WorkTypeString),  Calculations!K3877, NA())</f>
        <v>#N/A</v>
      </c>
      <c r="I3877" s="2" t="e">
        <f xml:space="preserve"> IF(Calculations!C3877 = DefectTypeString,  Calculations!K3877, NA())</f>
        <v>#N/A</v>
      </c>
    </row>
    <row r="3878" spans="1:9" x14ac:dyDescent="0.25">
      <c r="A3878" s="8" t="str">
        <f>Calculations!A3878</f>
        <v/>
      </c>
      <c r="B3878" s="2" t="str">
        <f t="shared" si="65"/>
        <v/>
      </c>
      <c r="C3878" s="10" t="str">
        <f>IFERROR(Calculations!J3878,"")</f>
        <v/>
      </c>
      <c r="D3878" s="10" t="str">
        <f xml:space="preserve"> IF(OR(Calculations!C3878 = "",Calculations!C3878 = WorkTypeString),  IFERROR(Calculations!J3878,""), NA())</f>
        <v/>
      </c>
      <c r="E3878" s="10">
        <f t="array" ref="E3878">PERCENTILE(IF(ISERROR(D3878:D8877)=FALSE,D3878:D8877),CycleTimePercentile)</f>
        <v>0</v>
      </c>
      <c r="F3878" s="2" t="e">
        <f xml:space="preserve"> IF(Calculations!C3878 = DefectTypeString,  IFERROR(Calculations!J3878,""), NA())</f>
        <v>#N/A</v>
      </c>
      <c r="G3878" s="10">
        <f t="array" ref="G3878">PERCENTILE(IF(ISERROR(F3878:F8877)=FALSE,F3878:F8877),CycleTimePercentile)</f>
        <v>0</v>
      </c>
      <c r="H3878" s="2" t="e">
        <f ca="1" xml:space="preserve"> IF(OR(Calculations!C3878 = "",Calculations!C3878 = WorkTypeString),  Calculations!K3878, NA())</f>
        <v>#N/A</v>
      </c>
      <c r="I3878" s="2" t="e">
        <f xml:space="preserve"> IF(Calculations!C3878 = DefectTypeString,  Calculations!K3878, NA())</f>
        <v>#N/A</v>
      </c>
    </row>
    <row r="3879" spans="1:9" x14ac:dyDescent="0.25">
      <c r="A3879" s="8" t="str">
        <f>Calculations!A3879</f>
        <v/>
      </c>
      <c r="B3879" s="2" t="str">
        <f t="shared" si="65"/>
        <v/>
      </c>
      <c r="C3879" s="10" t="str">
        <f>IFERROR(Calculations!J3879,"")</f>
        <v/>
      </c>
      <c r="D3879" s="10" t="str">
        <f xml:space="preserve"> IF(OR(Calculations!C3879 = "",Calculations!C3879 = WorkTypeString),  IFERROR(Calculations!J3879,""), NA())</f>
        <v/>
      </c>
      <c r="E3879" s="10">
        <f t="array" ref="E3879">PERCENTILE(IF(ISERROR(D3879:D8878)=FALSE,D3879:D8878),CycleTimePercentile)</f>
        <v>0</v>
      </c>
      <c r="F3879" s="2" t="e">
        <f xml:space="preserve"> IF(Calculations!C3879 = DefectTypeString,  IFERROR(Calculations!J3879,""), NA())</f>
        <v>#N/A</v>
      </c>
      <c r="G3879" s="10">
        <f t="array" ref="G3879">PERCENTILE(IF(ISERROR(F3879:F8878)=FALSE,F3879:F8878),CycleTimePercentile)</f>
        <v>0</v>
      </c>
      <c r="H3879" s="2" t="e">
        <f ca="1" xml:space="preserve"> IF(OR(Calculations!C3879 = "",Calculations!C3879 = WorkTypeString),  Calculations!K3879, NA())</f>
        <v>#N/A</v>
      </c>
      <c r="I3879" s="2" t="e">
        <f xml:space="preserve"> IF(Calculations!C3879 = DefectTypeString,  Calculations!K3879, NA())</f>
        <v>#N/A</v>
      </c>
    </row>
    <row r="3880" spans="1:9" x14ac:dyDescent="0.25">
      <c r="A3880" s="8" t="str">
        <f>Calculations!A3880</f>
        <v/>
      </c>
      <c r="B3880" s="2" t="str">
        <f t="shared" si="65"/>
        <v/>
      </c>
      <c r="C3880" s="10" t="str">
        <f>IFERROR(Calculations!J3880,"")</f>
        <v/>
      </c>
      <c r="D3880" s="10" t="str">
        <f xml:space="preserve"> IF(OR(Calculations!C3880 = "",Calculations!C3880 = WorkTypeString),  IFERROR(Calculations!J3880,""), NA())</f>
        <v/>
      </c>
      <c r="E3880" s="10">
        <f t="array" ref="E3880">PERCENTILE(IF(ISERROR(D3880:D8879)=FALSE,D3880:D8879),CycleTimePercentile)</f>
        <v>0</v>
      </c>
      <c r="F3880" s="2" t="e">
        <f xml:space="preserve"> IF(Calculations!C3880 = DefectTypeString,  IFERROR(Calculations!J3880,""), NA())</f>
        <v>#N/A</v>
      </c>
      <c r="G3880" s="10">
        <f t="array" ref="G3880">PERCENTILE(IF(ISERROR(F3880:F8879)=FALSE,F3880:F8879),CycleTimePercentile)</f>
        <v>0</v>
      </c>
      <c r="H3880" s="2" t="e">
        <f ca="1" xml:space="preserve"> IF(OR(Calculations!C3880 = "",Calculations!C3880 = WorkTypeString),  Calculations!K3880, NA())</f>
        <v>#N/A</v>
      </c>
      <c r="I3880" s="2" t="e">
        <f xml:space="preserve"> IF(Calculations!C3880 = DefectTypeString,  Calculations!K3880, NA())</f>
        <v>#N/A</v>
      </c>
    </row>
    <row r="3881" spans="1:9" x14ac:dyDescent="0.25">
      <c r="A3881" s="8" t="str">
        <f>Calculations!A3881</f>
        <v/>
      </c>
      <c r="B3881" s="2" t="str">
        <f t="shared" si="65"/>
        <v/>
      </c>
      <c r="C3881" s="10" t="str">
        <f>IFERROR(Calculations!J3881,"")</f>
        <v/>
      </c>
      <c r="D3881" s="10" t="str">
        <f xml:space="preserve"> IF(OR(Calculations!C3881 = "",Calculations!C3881 = WorkTypeString),  IFERROR(Calculations!J3881,""), NA())</f>
        <v/>
      </c>
      <c r="E3881" s="10">
        <f t="array" ref="E3881">PERCENTILE(IF(ISERROR(D3881:D8880)=FALSE,D3881:D8880),CycleTimePercentile)</f>
        <v>0</v>
      </c>
      <c r="F3881" s="2" t="e">
        <f xml:space="preserve"> IF(Calculations!C3881 = DefectTypeString,  IFERROR(Calculations!J3881,""), NA())</f>
        <v>#N/A</v>
      </c>
      <c r="G3881" s="10">
        <f t="array" ref="G3881">PERCENTILE(IF(ISERROR(F3881:F8880)=FALSE,F3881:F8880),CycleTimePercentile)</f>
        <v>0</v>
      </c>
      <c r="H3881" s="2" t="e">
        <f ca="1" xml:space="preserve"> IF(OR(Calculations!C3881 = "",Calculations!C3881 = WorkTypeString),  Calculations!K3881, NA())</f>
        <v>#N/A</v>
      </c>
      <c r="I3881" s="2" t="e">
        <f xml:space="preserve"> IF(Calculations!C3881 = DefectTypeString,  Calculations!K3881, NA())</f>
        <v>#N/A</v>
      </c>
    </row>
    <row r="3882" spans="1:9" x14ac:dyDescent="0.25">
      <c r="A3882" s="8" t="str">
        <f>Calculations!A3882</f>
        <v/>
      </c>
      <c r="B3882" s="2" t="str">
        <f t="shared" si="65"/>
        <v/>
      </c>
      <c r="C3882" s="10" t="str">
        <f>IFERROR(Calculations!J3882,"")</f>
        <v/>
      </c>
      <c r="D3882" s="10" t="str">
        <f xml:space="preserve"> IF(OR(Calculations!C3882 = "",Calculations!C3882 = WorkTypeString),  IFERROR(Calculations!J3882,""), NA())</f>
        <v/>
      </c>
      <c r="E3882" s="10">
        <f t="array" ref="E3882">PERCENTILE(IF(ISERROR(D3882:D8881)=FALSE,D3882:D8881),CycleTimePercentile)</f>
        <v>0</v>
      </c>
      <c r="F3882" s="2" t="e">
        <f xml:space="preserve"> IF(Calculations!C3882 = DefectTypeString,  IFERROR(Calculations!J3882,""), NA())</f>
        <v>#N/A</v>
      </c>
      <c r="G3882" s="10">
        <f t="array" ref="G3882">PERCENTILE(IF(ISERROR(F3882:F8881)=FALSE,F3882:F8881),CycleTimePercentile)</f>
        <v>0</v>
      </c>
      <c r="H3882" s="2" t="e">
        <f ca="1" xml:space="preserve"> IF(OR(Calculations!C3882 = "",Calculations!C3882 = WorkTypeString),  Calculations!K3882, NA())</f>
        <v>#N/A</v>
      </c>
      <c r="I3882" s="2" t="e">
        <f xml:space="preserve"> IF(Calculations!C3882 = DefectTypeString,  Calculations!K3882, NA())</f>
        <v>#N/A</v>
      </c>
    </row>
    <row r="3883" spans="1:9" x14ac:dyDescent="0.25">
      <c r="A3883" s="8" t="str">
        <f>Calculations!A3883</f>
        <v/>
      </c>
      <c r="B3883" s="2" t="str">
        <f t="shared" si="65"/>
        <v/>
      </c>
      <c r="C3883" s="10" t="str">
        <f>IFERROR(Calculations!J3883,"")</f>
        <v/>
      </c>
      <c r="D3883" s="10" t="str">
        <f xml:space="preserve"> IF(OR(Calculations!C3883 = "",Calculations!C3883 = WorkTypeString),  IFERROR(Calculations!J3883,""), NA())</f>
        <v/>
      </c>
      <c r="E3883" s="10">
        <f t="array" ref="E3883">PERCENTILE(IF(ISERROR(D3883:D8882)=FALSE,D3883:D8882),CycleTimePercentile)</f>
        <v>0</v>
      </c>
      <c r="F3883" s="2" t="e">
        <f xml:space="preserve"> IF(Calculations!C3883 = DefectTypeString,  IFERROR(Calculations!J3883,""), NA())</f>
        <v>#N/A</v>
      </c>
      <c r="G3883" s="10">
        <f t="array" ref="G3883">PERCENTILE(IF(ISERROR(F3883:F8882)=FALSE,F3883:F8882),CycleTimePercentile)</f>
        <v>0</v>
      </c>
      <c r="H3883" s="2" t="e">
        <f ca="1" xml:space="preserve"> IF(OR(Calculations!C3883 = "",Calculations!C3883 = WorkTypeString),  Calculations!K3883, NA())</f>
        <v>#N/A</v>
      </c>
      <c r="I3883" s="2" t="e">
        <f xml:space="preserve"> IF(Calculations!C3883 = DefectTypeString,  Calculations!K3883, NA())</f>
        <v>#N/A</v>
      </c>
    </row>
    <row r="3884" spans="1:9" x14ac:dyDescent="0.25">
      <c r="A3884" s="8" t="str">
        <f>Calculations!A3884</f>
        <v/>
      </c>
      <c r="B3884" s="2" t="str">
        <f t="shared" si="65"/>
        <v/>
      </c>
      <c r="C3884" s="10" t="str">
        <f>IFERROR(Calculations!J3884,"")</f>
        <v/>
      </c>
      <c r="D3884" s="10" t="str">
        <f xml:space="preserve"> IF(OR(Calculations!C3884 = "",Calculations!C3884 = WorkTypeString),  IFERROR(Calculations!J3884,""), NA())</f>
        <v/>
      </c>
      <c r="E3884" s="10">
        <f t="array" ref="E3884">PERCENTILE(IF(ISERROR(D3884:D8883)=FALSE,D3884:D8883),CycleTimePercentile)</f>
        <v>0</v>
      </c>
      <c r="F3884" s="2" t="e">
        <f xml:space="preserve"> IF(Calculations!C3884 = DefectTypeString,  IFERROR(Calculations!J3884,""), NA())</f>
        <v>#N/A</v>
      </c>
      <c r="G3884" s="10">
        <f t="array" ref="G3884">PERCENTILE(IF(ISERROR(F3884:F8883)=FALSE,F3884:F8883),CycleTimePercentile)</f>
        <v>0</v>
      </c>
      <c r="H3884" s="2" t="e">
        <f ca="1" xml:space="preserve"> IF(OR(Calculations!C3884 = "",Calculations!C3884 = WorkTypeString),  Calculations!K3884, NA())</f>
        <v>#N/A</v>
      </c>
      <c r="I3884" s="2" t="e">
        <f xml:space="preserve"> IF(Calculations!C3884 = DefectTypeString,  Calculations!K3884, NA())</f>
        <v>#N/A</v>
      </c>
    </row>
    <row r="3885" spans="1:9" x14ac:dyDescent="0.25">
      <c r="A3885" s="8" t="str">
        <f>Calculations!A3885</f>
        <v/>
      </c>
      <c r="B3885" s="2" t="str">
        <f t="shared" si="65"/>
        <v/>
      </c>
      <c r="C3885" s="10" t="str">
        <f>IFERROR(Calculations!J3885,"")</f>
        <v/>
      </c>
      <c r="D3885" s="10" t="str">
        <f xml:space="preserve"> IF(OR(Calculations!C3885 = "",Calculations!C3885 = WorkTypeString),  IFERROR(Calculations!J3885,""), NA())</f>
        <v/>
      </c>
      <c r="E3885" s="10">
        <f t="array" ref="E3885">PERCENTILE(IF(ISERROR(D3885:D8884)=FALSE,D3885:D8884),CycleTimePercentile)</f>
        <v>0</v>
      </c>
      <c r="F3885" s="2" t="e">
        <f xml:space="preserve"> IF(Calculations!C3885 = DefectTypeString,  IFERROR(Calculations!J3885,""), NA())</f>
        <v>#N/A</v>
      </c>
      <c r="G3885" s="10">
        <f t="array" ref="G3885">PERCENTILE(IF(ISERROR(F3885:F8884)=FALSE,F3885:F8884),CycleTimePercentile)</f>
        <v>0</v>
      </c>
      <c r="H3885" s="2" t="e">
        <f ca="1" xml:space="preserve"> IF(OR(Calculations!C3885 = "",Calculations!C3885 = WorkTypeString),  Calculations!K3885, NA())</f>
        <v>#N/A</v>
      </c>
      <c r="I3885" s="2" t="e">
        <f xml:space="preserve"> IF(Calculations!C3885 = DefectTypeString,  Calculations!K3885, NA())</f>
        <v>#N/A</v>
      </c>
    </row>
    <row r="3886" spans="1:9" x14ac:dyDescent="0.25">
      <c r="A3886" s="8" t="str">
        <f>Calculations!A3886</f>
        <v/>
      </c>
      <c r="B3886" s="2" t="str">
        <f t="shared" si="65"/>
        <v/>
      </c>
      <c r="C3886" s="10" t="str">
        <f>IFERROR(Calculations!J3886,"")</f>
        <v/>
      </c>
      <c r="D3886" s="10" t="str">
        <f xml:space="preserve"> IF(OR(Calculations!C3886 = "",Calculations!C3886 = WorkTypeString),  IFERROR(Calculations!J3886,""), NA())</f>
        <v/>
      </c>
      <c r="E3886" s="10">
        <f t="array" ref="E3886">PERCENTILE(IF(ISERROR(D3886:D8885)=FALSE,D3886:D8885),CycleTimePercentile)</f>
        <v>0</v>
      </c>
      <c r="F3886" s="2" t="e">
        <f xml:space="preserve"> IF(Calculations!C3886 = DefectTypeString,  IFERROR(Calculations!J3886,""), NA())</f>
        <v>#N/A</v>
      </c>
      <c r="G3886" s="10">
        <f t="array" ref="G3886">PERCENTILE(IF(ISERROR(F3886:F8885)=FALSE,F3886:F8885),CycleTimePercentile)</f>
        <v>0</v>
      </c>
      <c r="H3886" s="2" t="e">
        <f ca="1" xml:space="preserve"> IF(OR(Calculations!C3886 = "",Calculations!C3886 = WorkTypeString),  Calculations!K3886, NA())</f>
        <v>#N/A</v>
      </c>
      <c r="I3886" s="2" t="e">
        <f xml:space="preserve"> IF(Calculations!C3886 = DefectTypeString,  Calculations!K3886, NA())</f>
        <v>#N/A</v>
      </c>
    </row>
    <row r="3887" spans="1:9" x14ac:dyDescent="0.25">
      <c r="A3887" s="8" t="str">
        <f>Calculations!A3887</f>
        <v/>
      </c>
      <c r="B3887" s="2" t="str">
        <f t="shared" si="65"/>
        <v/>
      </c>
      <c r="C3887" s="10" t="str">
        <f>IFERROR(Calculations!J3887,"")</f>
        <v/>
      </c>
      <c r="D3887" s="10" t="str">
        <f xml:space="preserve"> IF(OR(Calculations!C3887 = "",Calculations!C3887 = WorkTypeString),  IFERROR(Calculations!J3887,""), NA())</f>
        <v/>
      </c>
      <c r="E3887" s="10">
        <f t="array" ref="E3887">PERCENTILE(IF(ISERROR(D3887:D8886)=FALSE,D3887:D8886),CycleTimePercentile)</f>
        <v>0</v>
      </c>
      <c r="F3887" s="2" t="e">
        <f xml:space="preserve"> IF(Calculations!C3887 = DefectTypeString,  IFERROR(Calculations!J3887,""), NA())</f>
        <v>#N/A</v>
      </c>
      <c r="G3887" s="10">
        <f t="array" ref="G3887">PERCENTILE(IF(ISERROR(F3887:F8886)=FALSE,F3887:F8886),CycleTimePercentile)</f>
        <v>0</v>
      </c>
      <c r="H3887" s="2" t="e">
        <f ca="1" xml:space="preserve"> IF(OR(Calculations!C3887 = "",Calculations!C3887 = WorkTypeString),  Calculations!K3887, NA())</f>
        <v>#N/A</v>
      </c>
      <c r="I3887" s="2" t="e">
        <f xml:space="preserve"> IF(Calculations!C3887 = DefectTypeString,  Calculations!K3887, NA())</f>
        <v>#N/A</v>
      </c>
    </row>
    <row r="3888" spans="1:9" x14ac:dyDescent="0.25">
      <c r="A3888" s="8" t="str">
        <f>Calculations!A3888</f>
        <v/>
      </c>
      <c r="B3888" s="2" t="str">
        <f t="shared" si="65"/>
        <v/>
      </c>
      <c r="C3888" s="10" t="str">
        <f>IFERROR(Calculations!J3888,"")</f>
        <v/>
      </c>
      <c r="D3888" s="10" t="str">
        <f xml:space="preserve"> IF(OR(Calculations!C3888 = "",Calculations!C3888 = WorkTypeString),  IFERROR(Calculations!J3888,""), NA())</f>
        <v/>
      </c>
      <c r="E3888" s="10">
        <f t="array" ref="E3888">PERCENTILE(IF(ISERROR(D3888:D8887)=FALSE,D3888:D8887),CycleTimePercentile)</f>
        <v>0</v>
      </c>
      <c r="F3888" s="2" t="e">
        <f xml:space="preserve"> IF(Calculations!C3888 = DefectTypeString,  IFERROR(Calculations!J3888,""), NA())</f>
        <v>#N/A</v>
      </c>
      <c r="G3888" s="10">
        <f t="array" ref="G3888">PERCENTILE(IF(ISERROR(F3888:F8887)=FALSE,F3888:F8887),CycleTimePercentile)</f>
        <v>0</v>
      </c>
      <c r="H3888" s="2" t="e">
        <f ca="1" xml:space="preserve"> IF(OR(Calculations!C3888 = "",Calculations!C3888 = WorkTypeString),  Calculations!K3888, NA())</f>
        <v>#N/A</v>
      </c>
      <c r="I3888" s="2" t="e">
        <f xml:space="preserve"> IF(Calculations!C3888 = DefectTypeString,  Calculations!K3888, NA())</f>
        <v>#N/A</v>
      </c>
    </row>
    <row r="3889" spans="1:9" x14ac:dyDescent="0.25">
      <c r="A3889" s="8" t="str">
        <f>Calculations!A3889</f>
        <v/>
      </c>
      <c r="B3889" s="2" t="str">
        <f t="shared" si="65"/>
        <v/>
      </c>
      <c r="C3889" s="10" t="str">
        <f>IFERROR(Calculations!J3889,"")</f>
        <v/>
      </c>
      <c r="D3889" s="10" t="str">
        <f xml:space="preserve"> IF(OR(Calculations!C3889 = "",Calculations!C3889 = WorkTypeString),  IFERROR(Calculations!J3889,""), NA())</f>
        <v/>
      </c>
      <c r="E3889" s="10">
        <f t="array" ref="E3889">PERCENTILE(IF(ISERROR(D3889:D8888)=FALSE,D3889:D8888),CycleTimePercentile)</f>
        <v>0</v>
      </c>
      <c r="F3889" s="2" t="e">
        <f xml:space="preserve"> IF(Calculations!C3889 = DefectTypeString,  IFERROR(Calculations!J3889,""), NA())</f>
        <v>#N/A</v>
      </c>
      <c r="G3889" s="10">
        <f t="array" ref="G3889">PERCENTILE(IF(ISERROR(F3889:F8888)=FALSE,F3889:F8888),CycleTimePercentile)</f>
        <v>0</v>
      </c>
      <c r="H3889" s="2" t="e">
        <f ca="1" xml:space="preserve"> IF(OR(Calculations!C3889 = "",Calculations!C3889 = WorkTypeString),  Calculations!K3889, NA())</f>
        <v>#N/A</v>
      </c>
      <c r="I3889" s="2" t="e">
        <f xml:space="preserve"> IF(Calculations!C3889 = DefectTypeString,  Calculations!K3889, NA())</f>
        <v>#N/A</v>
      </c>
    </row>
    <row r="3890" spans="1:9" x14ac:dyDescent="0.25">
      <c r="A3890" s="8" t="str">
        <f>Calculations!A3890</f>
        <v/>
      </c>
      <c r="B3890" s="2" t="str">
        <f t="shared" si="65"/>
        <v/>
      </c>
      <c r="C3890" s="10" t="str">
        <f>IFERROR(Calculations!J3890,"")</f>
        <v/>
      </c>
      <c r="D3890" s="10" t="str">
        <f xml:space="preserve"> IF(OR(Calculations!C3890 = "",Calculations!C3890 = WorkTypeString),  IFERROR(Calculations!J3890,""), NA())</f>
        <v/>
      </c>
      <c r="E3890" s="10">
        <f t="array" ref="E3890">PERCENTILE(IF(ISERROR(D3890:D8889)=FALSE,D3890:D8889),CycleTimePercentile)</f>
        <v>0</v>
      </c>
      <c r="F3890" s="2" t="e">
        <f xml:space="preserve"> IF(Calculations!C3890 = DefectTypeString,  IFERROR(Calculations!J3890,""), NA())</f>
        <v>#N/A</v>
      </c>
      <c r="G3890" s="10">
        <f t="array" ref="G3890">PERCENTILE(IF(ISERROR(F3890:F8889)=FALSE,F3890:F8889),CycleTimePercentile)</f>
        <v>0</v>
      </c>
      <c r="H3890" s="2" t="e">
        <f ca="1" xml:space="preserve"> IF(OR(Calculations!C3890 = "",Calculations!C3890 = WorkTypeString),  Calculations!K3890, NA())</f>
        <v>#N/A</v>
      </c>
      <c r="I3890" s="2" t="e">
        <f xml:space="preserve"> IF(Calculations!C3890 = DefectTypeString,  Calculations!K3890, NA())</f>
        <v>#N/A</v>
      </c>
    </row>
    <row r="3891" spans="1:9" x14ac:dyDescent="0.25">
      <c r="A3891" s="8" t="str">
        <f>Calculations!A3891</f>
        <v/>
      </c>
      <c r="B3891" s="2" t="str">
        <f t="shared" si="65"/>
        <v/>
      </c>
      <c r="C3891" s="10" t="str">
        <f>IFERROR(Calculations!J3891,"")</f>
        <v/>
      </c>
      <c r="D3891" s="10" t="str">
        <f xml:space="preserve"> IF(OR(Calculations!C3891 = "",Calculations!C3891 = WorkTypeString),  IFERROR(Calculations!J3891,""), NA())</f>
        <v/>
      </c>
      <c r="E3891" s="10">
        <f t="array" ref="E3891">PERCENTILE(IF(ISERROR(D3891:D8890)=FALSE,D3891:D8890),CycleTimePercentile)</f>
        <v>0</v>
      </c>
      <c r="F3891" s="2" t="e">
        <f xml:space="preserve"> IF(Calculations!C3891 = DefectTypeString,  IFERROR(Calculations!J3891,""), NA())</f>
        <v>#N/A</v>
      </c>
      <c r="G3891" s="10">
        <f t="array" ref="G3891">PERCENTILE(IF(ISERROR(F3891:F8890)=FALSE,F3891:F8890),CycleTimePercentile)</f>
        <v>0</v>
      </c>
      <c r="H3891" s="2" t="e">
        <f ca="1" xml:space="preserve"> IF(OR(Calculations!C3891 = "",Calculations!C3891 = WorkTypeString),  Calculations!K3891, NA())</f>
        <v>#N/A</v>
      </c>
      <c r="I3891" s="2" t="e">
        <f xml:space="preserve"> IF(Calculations!C3891 = DefectTypeString,  Calculations!K3891, NA())</f>
        <v>#N/A</v>
      </c>
    </row>
    <row r="3892" spans="1:9" x14ac:dyDescent="0.25">
      <c r="A3892" s="8" t="str">
        <f>Calculations!A3892</f>
        <v/>
      </c>
      <c r="B3892" s="2" t="str">
        <f t="shared" si="65"/>
        <v/>
      </c>
      <c r="C3892" s="10" t="str">
        <f>IFERROR(Calculations!J3892,"")</f>
        <v/>
      </c>
      <c r="D3892" s="10" t="str">
        <f xml:space="preserve"> IF(OR(Calculations!C3892 = "",Calculations!C3892 = WorkTypeString),  IFERROR(Calculations!J3892,""), NA())</f>
        <v/>
      </c>
      <c r="E3892" s="10">
        <f t="array" ref="E3892">PERCENTILE(IF(ISERROR(D3892:D8891)=FALSE,D3892:D8891),CycleTimePercentile)</f>
        <v>0</v>
      </c>
      <c r="F3892" s="2" t="e">
        <f xml:space="preserve"> IF(Calculations!C3892 = DefectTypeString,  IFERROR(Calculations!J3892,""), NA())</f>
        <v>#N/A</v>
      </c>
      <c r="G3892" s="10">
        <f t="array" ref="G3892">PERCENTILE(IF(ISERROR(F3892:F8891)=FALSE,F3892:F8891),CycleTimePercentile)</f>
        <v>0</v>
      </c>
      <c r="H3892" s="2" t="e">
        <f ca="1" xml:space="preserve"> IF(OR(Calculations!C3892 = "",Calculations!C3892 = WorkTypeString),  Calculations!K3892, NA())</f>
        <v>#N/A</v>
      </c>
      <c r="I3892" s="2" t="e">
        <f xml:space="preserve"> IF(Calculations!C3892 = DefectTypeString,  Calculations!K3892, NA())</f>
        <v>#N/A</v>
      </c>
    </row>
    <row r="3893" spans="1:9" x14ac:dyDescent="0.25">
      <c r="A3893" s="8" t="str">
        <f>Calculations!A3893</f>
        <v/>
      </c>
      <c r="B3893" s="2" t="str">
        <f t="shared" si="65"/>
        <v/>
      </c>
      <c r="C3893" s="10" t="str">
        <f>IFERROR(Calculations!J3893,"")</f>
        <v/>
      </c>
      <c r="D3893" s="10" t="str">
        <f xml:space="preserve"> IF(OR(Calculations!C3893 = "",Calculations!C3893 = WorkTypeString),  IFERROR(Calculations!J3893,""), NA())</f>
        <v/>
      </c>
      <c r="E3893" s="10">
        <f t="array" ref="E3893">PERCENTILE(IF(ISERROR(D3893:D8892)=FALSE,D3893:D8892),CycleTimePercentile)</f>
        <v>0</v>
      </c>
      <c r="F3893" s="2" t="e">
        <f xml:space="preserve"> IF(Calculations!C3893 = DefectTypeString,  IFERROR(Calculations!J3893,""), NA())</f>
        <v>#N/A</v>
      </c>
      <c r="G3893" s="10">
        <f t="array" ref="G3893">PERCENTILE(IF(ISERROR(F3893:F8892)=FALSE,F3893:F8892),CycleTimePercentile)</f>
        <v>0</v>
      </c>
      <c r="H3893" s="2" t="e">
        <f ca="1" xml:space="preserve"> IF(OR(Calculations!C3893 = "",Calculations!C3893 = WorkTypeString),  Calculations!K3893, NA())</f>
        <v>#N/A</v>
      </c>
      <c r="I3893" s="2" t="e">
        <f xml:space="preserve"> IF(Calculations!C3893 = DefectTypeString,  Calculations!K3893, NA())</f>
        <v>#N/A</v>
      </c>
    </row>
    <row r="3894" spans="1:9" x14ac:dyDescent="0.25">
      <c r="A3894" s="8" t="str">
        <f>Calculations!A3894</f>
        <v/>
      </c>
      <c r="B3894" s="2" t="str">
        <f t="shared" si="65"/>
        <v/>
      </c>
      <c r="C3894" s="10" t="str">
        <f>IFERROR(Calculations!J3894,"")</f>
        <v/>
      </c>
      <c r="D3894" s="10" t="str">
        <f xml:space="preserve"> IF(OR(Calculations!C3894 = "",Calculations!C3894 = WorkTypeString),  IFERROR(Calculations!J3894,""), NA())</f>
        <v/>
      </c>
      <c r="E3894" s="10">
        <f t="array" ref="E3894">PERCENTILE(IF(ISERROR(D3894:D8893)=FALSE,D3894:D8893),CycleTimePercentile)</f>
        <v>0</v>
      </c>
      <c r="F3894" s="2" t="e">
        <f xml:space="preserve"> IF(Calculations!C3894 = DefectTypeString,  IFERROR(Calculations!J3894,""), NA())</f>
        <v>#N/A</v>
      </c>
      <c r="G3894" s="10">
        <f t="array" ref="G3894">PERCENTILE(IF(ISERROR(F3894:F8893)=FALSE,F3894:F8893),CycleTimePercentile)</f>
        <v>0</v>
      </c>
      <c r="H3894" s="2" t="e">
        <f ca="1" xml:space="preserve"> IF(OR(Calculations!C3894 = "",Calculations!C3894 = WorkTypeString),  Calculations!K3894, NA())</f>
        <v>#N/A</v>
      </c>
      <c r="I3894" s="2" t="e">
        <f xml:space="preserve"> IF(Calculations!C3894 = DefectTypeString,  Calculations!K3894, NA())</f>
        <v>#N/A</v>
      </c>
    </row>
    <row r="3895" spans="1:9" x14ac:dyDescent="0.25">
      <c r="A3895" s="8" t="str">
        <f>Calculations!A3895</f>
        <v/>
      </c>
      <c r="B3895" s="2" t="str">
        <f t="shared" si="65"/>
        <v/>
      </c>
      <c r="C3895" s="10" t="str">
        <f>IFERROR(Calculations!J3895,"")</f>
        <v/>
      </c>
      <c r="D3895" s="10" t="str">
        <f xml:space="preserve"> IF(OR(Calculations!C3895 = "",Calculations!C3895 = WorkTypeString),  IFERROR(Calculations!J3895,""), NA())</f>
        <v/>
      </c>
      <c r="E3895" s="10">
        <f t="array" ref="E3895">PERCENTILE(IF(ISERROR(D3895:D8894)=FALSE,D3895:D8894),CycleTimePercentile)</f>
        <v>0</v>
      </c>
      <c r="F3895" s="2" t="e">
        <f xml:space="preserve"> IF(Calculations!C3895 = DefectTypeString,  IFERROR(Calculations!J3895,""), NA())</f>
        <v>#N/A</v>
      </c>
      <c r="G3895" s="10">
        <f t="array" ref="G3895">PERCENTILE(IF(ISERROR(F3895:F8894)=FALSE,F3895:F8894),CycleTimePercentile)</f>
        <v>0</v>
      </c>
      <c r="H3895" s="2" t="e">
        <f ca="1" xml:space="preserve"> IF(OR(Calculations!C3895 = "",Calculations!C3895 = WorkTypeString),  Calculations!K3895, NA())</f>
        <v>#N/A</v>
      </c>
      <c r="I3895" s="2" t="e">
        <f xml:space="preserve"> IF(Calculations!C3895 = DefectTypeString,  Calculations!K3895, NA())</f>
        <v>#N/A</v>
      </c>
    </row>
    <row r="3896" spans="1:9" x14ac:dyDescent="0.25">
      <c r="A3896" s="8" t="str">
        <f>Calculations!A3896</f>
        <v/>
      </c>
      <c r="B3896" s="2" t="str">
        <f t="shared" si="65"/>
        <v/>
      </c>
      <c r="C3896" s="10" t="str">
        <f>IFERROR(Calculations!J3896,"")</f>
        <v/>
      </c>
      <c r="D3896" s="10" t="str">
        <f xml:space="preserve"> IF(OR(Calculations!C3896 = "",Calculations!C3896 = WorkTypeString),  IFERROR(Calculations!J3896,""), NA())</f>
        <v/>
      </c>
      <c r="E3896" s="10">
        <f t="array" ref="E3896">PERCENTILE(IF(ISERROR(D3896:D8895)=FALSE,D3896:D8895),CycleTimePercentile)</f>
        <v>0</v>
      </c>
      <c r="F3896" s="2" t="e">
        <f xml:space="preserve"> IF(Calculations!C3896 = DefectTypeString,  IFERROR(Calculations!J3896,""), NA())</f>
        <v>#N/A</v>
      </c>
      <c r="G3896" s="10">
        <f t="array" ref="G3896">PERCENTILE(IF(ISERROR(F3896:F8895)=FALSE,F3896:F8895),CycleTimePercentile)</f>
        <v>0</v>
      </c>
      <c r="H3896" s="2" t="e">
        <f ca="1" xml:space="preserve"> IF(OR(Calculations!C3896 = "",Calculations!C3896 = WorkTypeString),  Calculations!K3896, NA())</f>
        <v>#N/A</v>
      </c>
      <c r="I3896" s="2" t="e">
        <f xml:space="preserve"> IF(Calculations!C3896 = DefectTypeString,  Calculations!K3896, NA())</f>
        <v>#N/A</v>
      </c>
    </row>
    <row r="3897" spans="1:9" x14ac:dyDescent="0.25">
      <c r="A3897" s="8" t="str">
        <f>Calculations!A3897</f>
        <v/>
      </c>
      <c r="B3897" s="2" t="str">
        <f t="shared" si="65"/>
        <v/>
      </c>
      <c r="C3897" s="10" t="str">
        <f>IFERROR(Calculations!J3897,"")</f>
        <v/>
      </c>
      <c r="D3897" s="10" t="str">
        <f xml:space="preserve"> IF(OR(Calculations!C3897 = "",Calculations!C3897 = WorkTypeString),  IFERROR(Calculations!J3897,""), NA())</f>
        <v/>
      </c>
      <c r="E3897" s="10">
        <f t="array" ref="E3897">PERCENTILE(IF(ISERROR(D3897:D8896)=FALSE,D3897:D8896),CycleTimePercentile)</f>
        <v>0</v>
      </c>
      <c r="F3897" s="2" t="e">
        <f xml:space="preserve"> IF(Calculations!C3897 = DefectTypeString,  IFERROR(Calculations!J3897,""), NA())</f>
        <v>#N/A</v>
      </c>
      <c r="G3897" s="10">
        <f t="array" ref="G3897">PERCENTILE(IF(ISERROR(F3897:F8896)=FALSE,F3897:F8896),CycleTimePercentile)</f>
        <v>0</v>
      </c>
      <c r="H3897" s="2" t="e">
        <f ca="1" xml:space="preserve"> IF(OR(Calculations!C3897 = "",Calculations!C3897 = WorkTypeString),  Calculations!K3897, NA())</f>
        <v>#N/A</v>
      </c>
      <c r="I3897" s="2" t="e">
        <f xml:space="preserve"> IF(Calculations!C3897 = DefectTypeString,  Calculations!K3897, NA())</f>
        <v>#N/A</v>
      </c>
    </row>
    <row r="3898" spans="1:9" x14ac:dyDescent="0.25">
      <c r="A3898" s="8" t="str">
        <f>Calculations!A3898</f>
        <v/>
      </c>
      <c r="B3898" s="2" t="str">
        <f t="shared" si="65"/>
        <v/>
      </c>
      <c r="C3898" s="10" t="str">
        <f>IFERROR(Calculations!J3898,"")</f>
        <v/>
      </c>
      <c r="D3898" s="10" t="str">
        <f xml:space="preserve"> IF(OR(Calculations!C3898 = "",Calculations!C3898 = WorkTypeString),  IFERROR(Calculations!J3898,""), NA())</f>
        <v/>
      </c>
      <c r="E3898" s="10">
        <f t="array" ref="E3898">PERCENTILE(IF(ISERROR(D3898:D8897)=FALSE,D3898:D8897),CycleTimePercentile)</f>
        <v>0</v>
      </c>
      <c r="F3898" s="2" t="e">
        <f xml:space="preserve"> IF(Calculations!C3898 = DefectTypeString,  IFERROR(Calculations!J3898,""), NA())</f>
        <v>#N/A</v>
      </c>
      <c r="G3898" s="10">
        <f t="array" ref="G3898">PERCENTILE(IF(ISERROR(F3898:F8897)=FALSE,F3898:F8897),CycleTimePercentile)</f>
        <v>0</v>
      </c>
      <c r="H3898" s="2" t="e">
        <f ca="1" xml:space="preserve"> IF(OR(Calculations!C3898 = "",Calculations!C3898 = WorkTypeString),  Calculations!K3898, NA())</f>
        <v>#N/A</v>
      </c>
      <c r="I3898" s="2" t="e">
        <f xml:space="preserve"> IF(Calculations!C3898 = DefectTypeString,  Calculations!K3898, NA())</f>
        <v>#N/A</v>
      </c>
    </row>
    <row r="3899" spans="1:9" x14ac:dyDescent="0.25">
      <c r="A3899" s="8" t="str">
        <f>Calculations!A3899</f>
        <v/>
      </c>
      <c r="B3899" s="2" t="str">
        <f t="shared" si="65"/>
        <v/>
      </c>
      <c r="C3899" s="10" t="str">
        <f>IFERROR(Calculations!J3899,"")</f>
        <v/>
      </c>
      <c r="D3899" s="10" t="str">
        <f xml:space="preserve"> IF(OR(Calculations!C3899 = "",Calculations!C3899 = WorkTypeString),  IFERROR(Calculations!J3899,""), NA())</f>
        <v/>
      </c>
      <c r="E3899" s="10">
        <f t="array" ref="E3899">PERCENTILE(IF(ISERROR(D3899:D8898)=FALSE,D3899:D8898),CycleTimePercentile)</f>
        <v>0</v>
      </c>
      <c r="F3899" s="2" t="e">
        <f xml:space="preserve"> IF(Calculations!C3899 = DefectTypeString,  IFERROR(Calculations!J3899,""), NA())</f>
        <v>#N/A</v>
      </c>
      <c r="G3899" s="10">
        <f t="array" ref="G3899">PERCENTILE(IF(ISERROR(F3899:F8898)=FALSE,F3899:F8898),CycleTimePercentile)</f>
        <v>0</v>
      </c>
      <c r="H3899" s="2" t="e">
        <f ca="1" xml:space="preserve"> IF(OR(Calculations!C3899 = "",Calculations!C3899 = WorkTypeString),  Calculations!K3899, NA())</f>
        <v>#N/A</v>
      </c>
      <c r="I3899" s="2" t="e">
        <f xml:space="preserve"> IF(Calculations!C3899 = DefectTypeString,  Calculations!K3899, NA())</f>
        <v>#N/A</v>
      </c>
    </row>
    <row r="3900" spans="1:9" x14ac:dyDescent="0.25">
      <c r="A3900" s="8" t="str">
        <f>Calculations!A3900</f>
        <v/>
      </c>
      <c r="B3900" s="2" t="str">
        <f t="shared" si="65"/>
        <v/>
      </c>
      <c r="C3900" s="10" t="str">
        <f>IFERROR(Calculations!J3900,"")</f>
        <v/>
      </c>
      <c r="D3900" s="10" t="str">
        <f xml:space="preserve"> IF(OR(Calculations!C3900 = "",Calculations!C3900 = WorkTypeString),  IFERROR(Calculations!J3900,""), NA())</f>
        <v/>
      </c>
      <c r="E3900" s="10">
        <f t="array" ref="E3900">PERCENTILE(IF(ISERROR(D3900:D8899)=FALSE,D3900:D8899),CycleTimePercentile)</f>
        <v>0</v>
      </c>
      <c r="F3900" s="2" t="e">
        <f xml:space="preserve"> IF(Calculations!C3900 = DefectTypeString,  IFERROR(Calculations!J3900,""), NA())</f>
        <v>#N/A</v>
      </c>
      <c r="G3900" s="10">
        <f t="array" ref="G3900">PERCENTILE(IF(ISERROR(F3900:F8899)=FALSE,F3900:F8899),CycleTimePercentile)</f>
        <v>0</v>
      </c>
      <c r="H3900" s="2" t="e">
        <f ca="1" xml:space="preserve"> IF(OR(Calculations!C3900 = "",Calculations!C3900 = WorkTypeString),  Calculations!K3900, NA())</f>
        <v>#N/A</v>
      </c>
      <c r="I3900" s="2" t="e">
        <f xml:space="preserve"> IF(Calculations!C3900 = DefectTypeString,  Calculations!K3900, NA())</f>
        <v>#N/A</v>
      </c>
    </row>
    <row r="3901" spans="1:9" x14ac:dyDescent="0.25">
      <c r="A3901" s="8" t="str">
        <f>Calculations!A3901</f>
        <v/>
      </c>
      <c r="B3901" s="2" t="str">
        <f t="shared" si="65"/>
        <v/>
      </c>
      <c r="C3901" s="10" t="str">
        <f>IFERROR(Calculations!J3901,"")</f>
        <v/>
      </c>
      <c r="D3901" s="10" t="str">
        <f xml:space="preserve"> IF(OR(Calculations!C3901 = "",Calculations!C3901 = WorkTypeString),  IFERROR(Calculations!J3901,""), NA())</f>
        <v/>
      </c>
      <c r="E3901" s="10">
        <f t="array" ref="E3901">PERCENTILE(IF(ISERROR(D3901:D8900)=FALSE,D3901:D8900),CycleTimePercentile)</f>
        <v>0</v>
      </c>
      <c r="F3901" s="2" t="e">
        <f xml:space="preserve"> IF(Calculations!C3901 = DefectTypeString,  IFERROR(Calculations!J3901,""), NA())</f>
        <v>#N/A</v>
      </c>
      <c r="G3901" s="10">
        <f t="array" ref="G3901">PERCENTILE(IF(ISERROR(F3901:F8900)=FALSE,F3901:F8900),CycleTimePercentile)</f>
        <v>0</v>
      </c>
      <c r="H3901" s="2" t="e">
        <f ca="1" xml:space="preserve"> IF(OR(Calculations!C3901 = "",Calculations!C3901 = WorkTypeString),  Calculations!K3901, NA())</f>
        <v>#N/A</v>
      </c>
      <c r="I3901" s="2" t="e">
        <f xml:space="preserve"> IF(Calculations!C3901 = DefectTypeString,  Calculations!K3901, NA())</f>
        <v>#N/A</v>
      </c>
    </row>
    <row r="3902" spans="1:9" x14ac:dyDescent="0.25">
      <c r="A3902" s="8" t="str">
        <f>Calculations!A3902</f>
        <v/>
      </c>
      <c r="B3902" s="2" t="str">
        <f t="shared" si="65"/>
        <v/>
      </c>
      <c r="C3902" s="10" t="str">
        <f>IFERROR(Calculations!J3902,"")</f>
        <v/>
      </c>
      <c r="D3902" s="10" t="str">
        <f xml:space="preserve"> IF(OR(Calculations!C3902 = "",Calculations!C3902 = WorkTypeString),  IFERROR(Calculations!J3902,""), NA())</f>
        <v/>
      </c>
      <c r="E3902" s="10">
        <f t="array" ref="E3902">PERCENTILE(IF(ISERROR(D3902:D8901)=FALSE,D3902:D8901),CycleTimePercentile)</f>
        <v>0</v>
      </c>
      <c r="F3902" s="2" t="e">
        <f xml:space="preserve"> IF(Calculations!C3902 = DefectTypeString,  IFERROR(Calculations!J3902,""), NA())</f>
        <v>#N/A</v>
      </c>
      <c r="G3902" s="10">
        <f t="array" ref="G3902">PERCENTILE(IF(ISERROR(F3902:F8901)=FALSE,F3902:F8901),CycleTimePercentile)</f>
        <v>0</v>
      </c>
      <c r="H3902" s="2" t="e">
        <f ca="1" xml:space="preserve"> IF(OR(Calculations!C3902 = "",Calculations!C3902 = WorkTypeString),  Calculations!K3902, NA())</f>
        <v>#N/A</v>
      </c>
      <c r="I3902" s="2" t="e">
        <f xml:space="preserve"> IF(Calculations!C3902 = DefectTypeString,  Calculations!K3902, NA())</f>
        <v>#N/A</v>
      </c>
    </row>
    <row r="3903" spans="1:9" x14ac:dyDescent="0.25">
      <c r="A3903" s="8" t="str">
        <f>Calculations!A3903</f>
        <v/>
      </c>
      <c r="B3903" s="2" t="str">
        <f t="shared" si="65"/>
        <v/>
      </c>
      <c r="C3903" s="10" t="str">
        <f>IFERROR(Calculations!J3903,"")</f>
        <v/>
      </c>
      <c r="D3903" s="10" t="str">
        <f xml:space="preserve"> IF(OR(Calculations!C3903 = "",Calculations!C3903 = WorkTypeString),  IFERROR(Calculations!J3903,""), NA())</f>
        <v/>
      </c>
      <c r="E3903" s="10">
        <f t="array" ref="E3903">PERCENTILE(IF(ISERROR(D3903:D8902)=FALSE,D3903:D8902),CycleTimePercentile)</f>
        <v>0</v>
      </c>
      <c r="F3903" s="2" t="e">
        <f xml:space="preserve"> IF(Calculations!C3903 = DefectTypeString,  IFERROR(Calculations!J3903,""), NA())</f>
        <v>#N/A</v>
      </c>
      <c r="G3903" s="10">
        <f t="array" ref="G3903">PERCENTILE(IF(ISERROR(F3903:F8902)=FALSE,F3903:F8902),CycleTimePercentile)</f>
        <v>0</v>
      </c>
      <c r="H3903" s="2" t="e">
        <f ca="1" xml:space="preserve"> IF(OR(Calculations!C3903 = "",Calculations!C3903 = WorkTypeString),  Calculations!K3903, NA())</f>
        <v>#N/A</v>
      </c>
      <c r="I3903" s="2" t="e">
        <f xml:space="preserve"> IF(Calculations!C3903 = DefectTypeString,  Calculations!K3903, NA())</f>
        <v>#N/A</v>
      </c>
    </row>
    <row r="3904" spans="1:9" x14ac:dyDescent="0.25">
      <c r="A3904" s="8" t="str">
        <f>Calculations!A3904</f>
        <v/>
      </c>
      <c r="B3904" s="2" t="str">
        <f t="shared" si="65"/>
        <v/>
      </c>
      <c r="C3904" s="10" t="str">
        <f>IFERROR(Calculations!J3904,"")</f>
        <v/>
      </c>
      <c r="D3904" s="10" t="str">
        <f xml:space="preserve"> IF(OR(Calculations!C3904 = "",Calculations!C3904 = WorkTypeString),  IFERROR(Calculations!J3904,""), NA())</f>
        <v/>
      </c>
      <c r="E3904" s="10">
        <f t="array" ref="E3904">PERCENTILE(IF(ISERROR(D3904:D8903)=FALSE,D3904:D8903),CycleTimePercentile)</f>
        <v>0</v>
      </c>
      <c r="F3904" s="2" t="e">
        <f xml:space="preserve"> IF(Calculations!C3904 = DefectTypeString,  IFERROR(Calculations!J3904,""), NA())</f>
        <v>#N/A</v>
      </c>
      <c r="G3904" s="10">
        <f t="array" ref="G3904">PERCENTILE(IF(ISERROR(F3904:F8903)=FALSE,F3904:F8903),CycleTimePercentile)</f>
        <v>0</v>
      </c>
      <c r="H3904" s="2" t="e">
        <f ca="1" xml:space="preserve"> IF(OR(Calculations!C3904 = "",Calculations!C3904 = WorkTypeString),  Calculations!K3904, NA())</f>
        <v>#N/A</v>
      </c>
      <c r="I3904" s="2" t="e">
        <f xml:space="preserve"> IF(Calculations!C3904 = DefectTypeString,  Calculations!K3904, NA())</f>
        <v>#N/A</v>
      </c>
    </row>
    <row r="3905" spans="1:9" x14ac:dyDescent="0.25">
      <c r="A3905" s="8" t="str">
        <f>Calculations!A3905</f>
        <v/>
      </c>
      <c r="B3905" s="2" t="str">
        <f t="shared" si="65"/>
        <v/>
      </c>
      <c r="C3905" s="10" t="str">
        <f>IFERROR(Calculations!J3905,"")</f>
        <v/>
      </c>
      <c r="D3905" s="10" t="str">
        <f xml:space="preserve"> IF(OR(Calculations!C3905 = "",Calculations!C3905 = WorkTypeString),  IFERROR(Calculations!J3905,""), NA())</f>
        <v/>
      </c>
      <c r="E3905" s="10">
        <f t="array" ref="E3905">PERCENTILE(IF(ISERROR(D3905:D8904)=FALSE,D3905:D8904),CycleTimePercentile)</f>
        <v>0</v>
      </c>
      <c r="F3905" s="2" t="e">
        <f xml:space="preserve"> IF(Calculations!C3905 = DefectTypeString,  IFERROR(Calculations!J3905,""), NA())</f>
        <v>#N/A</v>
      </c>
      <c r="G3905" s="10">
        <f t="array" ref="G3905">PERCENTILE(IF(ISERROR(F3905:F8904)=FALSE,F3905:F8904),CycleTimePercentile)</f>
        <v>0</v>
      </c>
      <c r="H3905" s="2" t="e">
        <f ca="1" xml:space="preserve"> IF(OR(Calculations!C3905 = "",Calculations!C3905 = WorkTypeString),  Calculations!K3905, NA())</f>
        <v>#N/A</v>
      </c>
      <c r="I3905" s="2" t="e">
        <f xml:space="preserve"> IF(Calculations!C3905 = DefectTypeString,  Calculations!K3905, NA())</f>
        <v>#N/A</v>
      </c>
    </row>
    <row r="3906" spans="1:9" x14ac:dyDescent="0.25">
      <c r="A3906" s="8" t="str">
        <f>Calculations!A3906</f>
        <v/>
      </c>
      <c r="B3906" s="2" t="str">
        <f t="shared" si="65"/>
        <v/>
      </c>
      <c r="C3906" s="10" t="str">
        <f>IFERROR(Calculations!J3906,"")</f>
        <v/>
      </c>
      <c r="D3906" s="10" t="str">
        <f xml:space="preserve"> IF(OR(Calculations!C3906 = "",Calculations!C3906 = WorkTypeString),  IFERROR(Calculations!J3906,""), NA())</f>
        <v/>
      </c>
      <c r="E3906" s="10">
        <f t="array" ref="E3906">PERCENTILE(IF(ISERROR(D3906:D8905)=FALSE,D3906:D8905),CycleTimePercentile)</f>
        <v>0</v>
      </c>
      <c r="F3906" s="2" t="e">
        <f xml:space="preserve"> IF(Calculations!C3906 = DefectTypeString,  IFERROR(Calculations!J3906,""), NA())</f>
        <v>#N/A</v>
      </c>
      <c r="G3906" s="10">
        <f t="array" ref="G3906">PERCENTILE(IF(ISERROR(F3906:F8905)=FALSE,F3906:F8905),CycleTimePercentile)</f>
        <v>0</v>
      </c>
      <c r="H3906" s="2" t="e">
        <f ca="1" xml:space="preserve"> IF(OR(Calculations!C3906 = "",Calculations!C3906 = WorkTypeString),  Calculations!K3906, NA())</f>
        <v>#N/A</v>
      </c>
      <c r="I3906" s="2" t="e">
        <f xml:space="preserve"> IF(Calculations!C3906 = DefectTypeString,  Calculations!K3906, NA())</f>
        <v>#N/A</v>
      </c>
    </row>
    <row r="3907" spans="1:9" x14ac:dyDescent="0.25">
      <c r="A3907" s="8" t="str">
        <f>Calculations!A3907</f>
        <v/>
      </c>
      <c r="B3907" s="2" t="str">
        <f t="shared" ref="B3907:B3970" si="66">IF(ISNUMBER(A3907),YEAR(A3907)&amp;"-"&amp;TEXT(MONTH(A3907),"00")&amp;"-"&amp;TEXT(DAY(A3907),"00")&amp;"-"&amp;TEXT(HOUR(A3907),"00"),"")</f>
        <v/>
      </c>
      <c r="C3907" s="10" t="str">
        <f>IFERROR(Calculations!J3907,"")</f>
        <v/>
      </c>
      <c r="D3907" s="10" t="str">
        <f xml:space="preserve"> IF(OR(Calculations!C3907 = "",Calculations!C3907 = WorkTypeString),  IFERROR(Calculations!J3907,""), NA())</f>
        <v/>
      </c>
      <c r="E3907" s="10">
        <f t="array" ref="E3907">PERCENTILE(IF(ISERROR(D3907:D8906)=FALSE,D3907:D8906),CycleTimePercentile)</f>
        <v>0</v>
      </c>
      <c r="F3907" s="2" t="e">
        <f xml:space="preserve"> IF(Calculations!C3907 = DefectTypeString,  IFERROR(Calculations!J3907,""), NA())</f>
        <v>#N/A</v>
      </c>
      <c r="G3907" s="10">
        <f t="array" ref="G3907">PERCENTILE(IF(ISERROR(F3907:F8906)=FALSE,F3907:F8906),CycleTimePercentile)</f>
        <v>0</v>
      </c>
      <c r="H3907" s="2" t="e">
        <f ca="1" xml:space="preserve"> IF(OR(Calculations!C3907 = "",Calculations!C3907 = WorkTypeString),  Calculations!K3907, NA())</f>
        <v>#N/A</v>
      </c>
      <c r="I3907" s="2" t="e">
        <f xml:space="preserve"> IF(Calculations!C3907 = DefectTypeString,  Calculations!K3907, NA())</f>
        <v>#N/A</v>
      </c>
    </row>
    <row r="3908" spans="1:9" x14ac:dyDescent="0.25">
      <c r="A3908" s="8" t="str">
        <f>Calculations!A3908</f>
        <v/>
      </c>
      <c r="B3908" s="2" t="str">
        <f t="shared" si="66"/>
        <v/>
      </c>
      <c r="C3908" s="10" t="str">
        <f>IFERROR(Calculations!J3908,"")</f>
        <v/>
      </c>
      <c r="D3908" s="10" t="str">
        <f xml:space="preserve"> IF(OR(Calculations!C3908 = "",Calculations!C3908 = WorkTypeString),  IFERROR(Calculations!J3908,""), NA())</f>
        <v/>
      </c>
      <c r="E3908" s="10">
        <f t="array" ref="E3908">PERCENTILE(IF(ISERROR(D3908:D8907)=FALSE,D3908:D8907),CycleTimePercentile)</f>
        <v>0</v>
      </c>
      <c r="F3908" s="2" t="e">
        <f xml:space="preserve"> IF(Calculations!C3908 = DefectTypeString,  IFERROR(Calculations!J3908,""), NA())</f>
        <v>#N/A</v>
      </c>
      <c r="G3908" s="10">
        <f t="array" ref="G3908">PERCENTILE(IF(ISERROR(F3908:F8907)=FALSE,F3908:F8907),CycleTimePercentile)</f>
        <v>0</v>
      </c>
      <c r="H3908" s="2" t="e">
        <f ca="1" xml:space="preserve"> IF(OR(Calculations!C3908 = "",Calculations!C3908 = WorkTypeString),  Calculations!K3908, NA())</f>
        <v>#N/A</v>
      </c>
      <c r="I3908" s="2" t="e">
        <f xml:space="preserve"> IF(Calculations!C3908 = DefectTypeString,  Calculations!K3908, NA())</f>
        <v>#N/A</v>
      </c>
    </row>
    <row r="3909" spans="1:9" x14ac:dyDescent="0.25">
      <c r="A3909" s="8" t="str">
        <f>Calculations!A3909</f>
        <v/>
      </c>
      <c r="B3909" s="2" t="str">
        <f t="shared" si="66"/>
        <v/>
      </c>
      <c r="C3909" s="10" t="str">
        <f>IFERROR(Calculations!J3909,"")</f>
        <v/>
      </c>
      <c r="D3909" s="10" t="str">
        <f xml:space="preserve"> IF(OR(Calculations!C3909 = "",Calculations!C3909 = WorkTypeString),  IFERROR(Calculations!J3909,""), NA())</f>
        <v/>
      </c>
      <c r="E3909" s="10">
        <f t="array" ref="E3909">PERCENTILE(IF(ISERROR(D3909:D8908)=FALSE,D3909:D8908),CycleTimePercentile)</f>
        <v>0</v>
      </c>
      <c r="F3909" s="2" t="e">
        <f xml:space="preserve"> IF(Calculations!C3909 = DefectTypeString,  IFERROR(Calculations!J3909,""), NA())</f>
        <v>#N/A</v>
      </c>
      <c r="G3909" s="10">
        <f t="array" ref="G3909">PERCENTILE(IF(ISERROR(F3909:F8908)=FALSE,F3909:F8908),CycleTimePercentile)</f>
        <v>0</v>
      </c>
      <c r="H3909" s="2" t="e">
        <f ca="1" xml:space="preserve"> IF(OR(Calculations!C3909 = "",Calculations!C3909 = WorkTypeString),  Calculations!K3909, NA())</f>
        <v>#N/A</v>
      </c>
      <c r="I3909" s="2" t="e">
        <f xml:space="preserve"> IF(Calculations!C3909 = DefectTypeString,  Calculations!K3909, NA())</f>
        <v>#N/A</v>
      </c>
    </row>
    <row r="3910" spans="1:9" x14ac:dyDescent="0.25">
      <c r="A3910" s="8" t="str">
        <f>Calculations!A3910</f>
        <v/>
      </c>
      <c r="B3910" s="2" t="str">
        <f t="shared" si="66"/>
        <v/>
      </c>
      <c r="C3910" s="10" t="str">
        <f>IFERROR(Calculations!J3910,"")</f>
        <v/>
      </c>
      <c r="D3910" s="10" t="str">
        <f xml:space="preserve"> IF(OR(Calculations!C3910 = "",Calculations!C3910 = WorkTypeString),  IFERROR(Calculations!J3910,""), NA())</f>
        <v/>
      </c>
      <c r="E3910" s="10">
        <f t="array" ref="E3910">PERCENTILE(IF(ISERROR(D3910:D8909)=FALSE,D3910:D8909),CycleTimePercentile)</f>
        <v>0</v>
      </c>
      <c r="F3910" s="2" t="e">
        <f xml:space="preserve"> IF(Calculations!C3910 = DefectTypeString,  IFERROR(Calculations!J3910,""), NA())</f>
        <v>#N/A</v>
      </c>
      <c r="G3910" s="10">
        <f t="array" ref="G3910">PERCENTILE(IF(ISERROR(F3910:F8909)=FALSE,F3910:F8909),CycleTimePercentile)</f>
        <v>0</v>
      </c>
      <c r="H3910" s="2" t="e">
        <f ca="1" xml:space="preserve"> IF(OR(Calculations!C3910 = "",Calculations!C3910 = WorkTypeString),  Calculations!K3910, NA())</f>
        <v>#N/A</v>
      </c>
      <c r="I3910" s="2" t="e">
        <f xml:space="preserve"> IF(Calculations!C3910 = DefectTypeString,  Calculations!K3910, NA())</f>
        <v>#N/A</v>
      </c>
    </row>
    <row r="3911" spans="1:9" x14ac:dyDescent="0.25">
      <c r="A3911" s="8" t="str">
        <f>Calculations!A3911</f>
        <v/>
      </c>
      <c r="B3911" s="2" t="str">
        <f t="shared" si="66"/>
        <v/>
      </c>
      <c r="C3911" s="10" t="str">
        <f>IFERROR(Calculations!J3911,"")</f>
        <v/>
      </c>
      <c r="D3911" s="10" t="str">
        <f xml:space="preserve"> IF(OR(Calculations!C3911 = "",Calculations!C3911 = WorkTypeString),  IFERROR(Calculations!J3911,""), NA())</f>
        <v/>
      </c>
      <c r="E3911" s="10">
        <f t="array" ref="E3911">PERCENTILE(IF(ISERROR(D3911:D8910)=FALSE,D3911:D8910),CycleTimePercentile)</f>
        <v>0</v>
      </c>
      <c r="F3911" s="2" t="e">
        <f xml:space="preserve"> IF(Calculations!C3911 = DefectTypeString,  IFERROR(Calculations!J3911,""), NA())</f>
        <v>#N/A</v>
      </c>
      <c r="G3911" s="10">
        <f t="array" ref="G3911">PERCENTILE(IF(ISERROR(F3911:F8910)=FALSE,F3911:F8910),CycleTimePercentile)</f>
        <v>0</v>
      </c>
      <c r="H3911" s="2" t="e">
        <f ca="1" xml:space="preserve"> IF(OR(Calculations!C3911 = "",Calculations!C3911 = WorkTypeString),  Calculations!K3911, NA())</f>
        <v>#N/A</v>
      </c>
      <c r="I3911" s="2" t="e">
        <f xml:space="preserve"> IF(Calculations!C3911 = DefectTypeString,  Calculations!K3911, NA())</f>
        <v>#N/A</v>
      </c>
    </row>
    <row r="3912" spans="1:9" x14ac:dyDescent="0.25">
      <c r="A3912" s="8" t="str">
        <f>Calculations!A3912</f>
        <v/>
      </c>
      <c r="B3912" s="2" t="str">
        <f t="shared" si="66"/>
        <v/>
      </c>
      <c r="C3912" s="10" t="str">
        <f>IFERROR(Calculations!J3912,"")</f>
        <v/>
      </c>
      <c r="D3912" s="10" t="str">
        <f xml:space="preserve"> IF(OR(Calculations!C3912 = "",Calculations!C3912 = WorkTypeString),  IFERROR(Calculations!J3912,""), NA())</f>
        <v/>
      </c>
      <c r="E3912" s="10">
        <f t="array" ref="E3912">PERCENTILE(IF(ISERROR(D3912:D8911)=FALSE,D3912:D8911),CycleTimePercentile)</f>
        <v>0</v>
      </c>
      <c r="F3912" s="2" t="e">
        <f xml:space="preserve"> IF(Calculations!C3912 = DefectTypeString,  IFERROR(Calculations!J3912,""), NA())</f>
        <v>#N/A</v>
      </c>
      <c r="G3912" s="10">
        <f t="array" ref="G3912">PERCENTILE(IF(ISERROR(F3912:F8911)=FALSE,F3912:F8911),CycleTimePercentile)</f>
        <v>0</v>
      </c>
      <c r="H3912" s="2" t="e">
        <f ca="1" xml:space="preserve"> IF(OR(Calculations!C3912 = "",Calculations!C3912 = WorkTypeString),  Calculations!K3912, NA())</f>
        <v>#N/A</v>
      </c>
      <c r="I3912" s="2" t="e">
        <f xml:space="preserve"> IF(Calculations!C3912 = DefectTypeString,  Calculations!K3912, NA())</f>
        <v>#N/A</v>
      </c>
    </row>
    <row r="3913" spans="1:9" x14ac:dyDescent="0.25">
      <c r="A3913" s="8" t="str">
        <f>Calculations!A3913</f>
        <v/>
      </c>
      <c r="B3913" s="2" t="str">
        <f t="shared" si="66"/>
        <v/>
      </c>
      <c r="C3913" s="10" t="str">
        <f>IFERROR(Calculations!J3913,"")</f>
        <v/>
      </c>
      <c r="D3913" s="10" t="str">
        <f xml:space="preserve"> IF(OR(Calculations!C3913 = "",Calculations!C3913 = WorkTypeString),  IFERROR(Calculations!J3913,""), NA())</f>
        <v/>
      </c>
      <c r="E3913" s="10">
        <f t="array" ref="E3913">PERCENTILE(IF(ISERROR(D3913:D8912)=FALSE,D3913:D8912),CycleTimePercentile)</f>
        <v>0</v>
      </c>
      <c r="F3913" s="2" t="e">
        <f xml:space="preserve"> IF(Calculations!C3913 = DefectTypeString,  IFERROR(Calculations!J3913,""), NA())</f>
        <v>#N/A</v>
      </c>
      <c r="G3913" s="10">
        <f t="array" ref="G3913">PERCENTILE(IF(ISERROR(F3913:F8912)=FALSE,F3913:F8912),CycleTimePercentile)</f>
        <v>0</v>
      </c>
      <c r="H3913" s="2" t="e">
        <f ca="1" xml:space="preserve"> IF(OR(Calculations!C3913 = "",Calculations!C3913 = WorkTypeString),  Calculations!K3913, NA())</f>
        <v>#N/A</v>
      </c>
      <c r="I3913" s="2" t="e">
        <f xml:space="preserve"> IF(Calculations!C3913 = DefectTypeString,  Calculations!K3913, NA())</f>
        <v>#N/A</v>
      </c>
    </row>
    <row r="3914" spans="1:9" x14ac:dyDescent="0.25">
      <c r="A3914" s="8" t="str">
        <f>Calculations!A3914</f>
        <v/>
      </c>
      <c r="B3914" s="2" t="str">
        <f t="shared" si="66"/>
        <v/>
      </c>
      <c r="C3914" s="10" t="str">
        <f>IFERROR(Calculations!J3914,"")</f>
        <v/>
      </c>
      <c r="D3914" s="10" t="str">
        <f xml:space="preserve"> IF(OR(Calculations!C3914 = "",Calculations!C3914 = WorkTypeString),  IFERROR(Calculations!J3914,""), NA())</f>
        <v/>
      </c>
      <c r="E3914" s="10">
        <f t="array" ref="E3914">PERCENTILE(IF(ISERROR(D3914:D8913)=FALSE,D3914:D8913),CycleTimePercentile)</f>
        <v>0</v>
      </c>
      <c r="F3914" s="2" t="e">
        <f xml:space="preserve"> IF(Calculations!C3914 = DefectTypeString,  IFERROR(Calculations!J3914,""), NA())</f>
        <v>#N/A</v>
      </c>
      <c r="G3914" s="10">
        <f t="array" ref="G3914">PERCENTILE(IF(ISERROR(F3914:F8913)=FALSE,F3914:F8913),CycleTimePercentile)</f>
        <v>0</v>
      </c>
      <c r="H3914" s="2" t="e">
        <f ca="1" xml:space="preserve"> IF(OR(Calculations!C3914 = "",Calculations!C3914 = WorkTypeString),  Calculations!K3914, NA())</f>
        <v>#N/A</v>
      </c>
      <c r="I3914" s="2" t="e">
        <f xml:space="preserve"> IF(Calculations!C3914 = DefectTypeString,  Calculations!K3914, NA())</f>
        <v>#N/A</v>
      </c>
    </row>
    <row r="3915" spans="1:9" x14ac:dyDescent="0.25">
      <c r="A3915" s="8" t="str">
        <f>Calculations!A3915</f>
        <v/>
      </c>
      <c r="B3915" s="2" t="str">
        <f t="shared" si="66"/>
        <v/>
      </c>
      <c r="C3915" s="10" t="str">
        <f>IFERROR(Calculations!J3915,"")</f>
        <v/>
      </c>
      <c r="D3915" s="10" t="str">
        <f xml:space="preserve"> IF(OR(Calculations!C3915 = "",Calculations!C3915 = WorkTypeString),  IFERROR(Calculations!J3915,""), NA())</f>
        <v/>
      </c>
      <c r="E3915" s="10">
        <f t="array" ref="E3915">PERCENTILE(IF(ISERROR(D3915:D8914)=FALSE,D3915:D8914),CycleTimePercentile)</f>
        <v>0</v>
      </c>
      <c r="F3915" s="2" t="e">
        <f xml:space="preserve"> IF(Calculations!C3915 = DefectTypeString,  IFERROR(Calculations!J3915,""), NA())</f>
        <v>#N/A</v>
      </c>
      <c r="G3915" s="10">
        <f t="array" ref="G3915">PERCENTILE(IF(ISERROR(F3915:F8914)=FALSE,F3915:F8914),CycleTimePercentile)</f>
        <v>0</v>
      </c>
      <c r="H3915" s="2" t="e">
        <f ca="1" xml:space="preserve"> IF(OR(Calculations!C3915 = "",Calculations!C3915 = WorkTypeString),  Calculations!K3915, NA())</f>
        <v>#N/A</v>
      </c>
      <c r="I3915" s="2" t="e">
        <f xml:space="preserve"> IF(Calculations!C3915 = DefectTypeString,  Calculations!K3915, NA())</f>
        <v>#N/A</v>
      </c>
    </row>
    <row r="3916" spans="1:9" x14ac:dyDescent="0.25">
      <c r="A3916" s="8" t="str">
        <f>Calculations!A3916</f>
        <v/>
      </c>
      <c r="B3916" s="2" t="str">
        <f t="shared" si="66"/>
        <v/>
      </c>
      <c r="C3916" s="10" t="str">
        <f>IFERROR(Calculations!J3916,"")</f>
        <v/>
      </c>
      <c r="D3916" s="10" t="str">
        <f xml:space="preserve"> IF(OR(Calculations!C3916 = "",Calculations!C3916 = WorkTypeString),  IFERROR(Calculations!J3916,""), NA())</f>
        <v/>
      </c>
      <c r="E3916" s="10">
        <f t="array" ref="E3916">PERCENTILE(IF(ISERROR(D3916:D8915)=FALSE,D3916:D8915),CycleTimePercentile)</f>
        <v>0</v>
      </c>
      <c r="F3916" s="2" t="e">
        <f xml:space="preserve"> IF(Calculations!C3916 = DefectTypeString,  IFERROR(Calculations!J3916,""), NA())</f>
        <v>#N/A</v>
      </c>
      <c r="G3916" s="10">
        <f t="array" ref="G3916">PERCENTILE(IF(ISERROR(F3916:F8915)=FALSE,F3916:F8915),CycleTimePercentile)</f>
        <v>0</v>
      </c>
      <c r="H3916" s="2" t="e">
        <f ca="1" xml:space="preserve"> IF(OR(Calculations!C3916 = "",Calculations!C3916 = WorkTypeString),  Calculations!K3916, NA())</f>
        <v>#N/A</v>
      </c>
      <c r="I3916" s="2" t="e">
        <f xml:space="preserve"> IF(Calculations!C3916 = DefectTypeString,  Calculations!K3916, NA())</f>
        <v>#N/A</v>
      </c>
    </row>
    <row r="3917" spans="1:9" x14ac:dyDescent="0.25">
      <c r="A3917" s="8" t="str">
        <f>Calculations!A3917</f>
        <v/>
      </c>
      <c r="B3917" s="2" t="str">
        <f t="shared" si="66"/>
        <v/>
      </c>
      <c r="C3917" s="10" t="str">
        <f>IFERROR(Calculations!J3917,"")</f>
        <v/>
      </c>
      <c r="D3917" s="10" t="str">
        <f xml:space="preserve"> IF(OR(Calculations!C3917 = "",Calculations!C3917 = WorkTypeString),  IFERROR(Calculations!J3917,""), NA())</f>
        <v/>
      </c>
      <c r="E3917" s="10">
        <f t="array" ref="E3917">PERCENTILE(IF(ISERROR(D3917:D8916)=FALSE,D3917:D8916),CycleTimePercentile)</f>
        <v>0</v>
      </c>
      <c r="F3917" s="2" t="e">
        <f xml:space="preserve"> IF(Calculations!C3917 = DefectTypeString,  IFERROR(Calculations!J3917,""), NA())</f>
        <v>#N/A</v>
      </c>
      <c r="G3917" s="10">
        <f t="array" ref="G3917">PERCENTILE(IF(ISERROR(F3917:F8916)=FALSE,F3917:F8916),CycleTimePercentile)</f>
        <v>0</v>
      </c>
      <c r="H3917" s="2" t="e">
        <f ca="1" xml:space="preserve"> IF(OR(Calculations!C3917 = "",Calculations!C3917 = WorkTypeString),  Calculations!K3917, NA())</f>
        <v>#N/A</v>
      </c>
      <c r="I3917" s="2" t="e">
        <f xml:space="preserve"> IF(Calculations!C3917 = DefectTypeString,  Calculations!K3917, NA())</f>
        <v>#N/A</v>
      </c>
    </row>
    <row r="3918" spans="1:9" x14ac:dyDescent="0.25">
      <c r="A3918" s="8" t="str">
        <f>Calculations!A3918</f>
        <v/>
      </c>
      <c r="B3918" s="2" t="str">
        <f t="shared" si="66"/>
        <v/>
      </c>
      <c r="C3918" s="10" t="str">
        <f>IFERROR(Calculations!J3918,"")</f>
        <v/>
      </c>
      <c r="D3918" s="10" t="str">
        <f xml:space="preserve"> IF(OR(Calculations!C3918 = "",Calculations!C3918 = WorkTypeString),  IFERROR(Calculations!J3918,""), NA())</f>
        <v/>
      </c>
      <c r="E3918" s="10">
        <f t="array" ref="E3918">PERCENTILE(IF(ISERROR(D3918:D8917)=FALSE,D3918:D8917),CycleTimePercentile)</f>
        <v>0</v>
      </c>
      <c r="F3918" s="2" t="e">
        <f xml:space="preserve"> IF(Calculations!C3918 = DefectTypeString,  IFERROR(Calculations!J3918,""), NA())</f>
        <v>#N/A</v>
      </c>
      <c r="G3918" s="10">
        <f t="array" ref="G3918">PERCENTILE(IF(ISERROR(F3918:F8917)=FALSE,F3918:F8917),CycleTimePercentile)</f>
        <v>0</v>
      </c>
      <c r="H3918" s="2" t="e">
        <f ca="1" xml:space="preserve"> IF(OR(Calculations!C3918 = "",Calculations!C3918 = WorkTypeString),  Calculations!K3918, NA())</f>
        <v>#N/A</v>
      </c>
      <c r="I3918" s="2" t="e">
        <f xml:space="preserve"> IF(Calculations!C3918 = DefectTypeString,  Calculations!K3918, NA())</f>
        <v>#N/A</v>
      </c>
    </row>
    <row r="3919" spans="1:9" x14ac:dyDescent="0.25">
      <c r="A3919" s="8" t="str">
        <f>Calculations!A3919</f>
        <v/>
      </c>
      <c r="B3919" s="2" t="str">
        <f t="shared" si="66"/>
        <v/>
      </c>
      <c r="C3919" s="10" t="str">
        <f>IFERROR(Calculations!J3919,"")</f>
        <v/>
      </c>
      <c r="D3919" s="10" t="str">
        <f xml:space="preserve"> IF(OR(Calculations!C3919 = "",Calculations!C3919 = WorkTypeString),  IFERROR(Calculations!J3919,""), NA())</f>
        <v/>
      </c>
      <c r="E3919" s="10">
        <f t="array" ref="E3919">PERCENTILE(IF(ISERROR(D3919:D8918)=FALSE,D3919:D8918),CycleTimePercentile)</f>
        <v>0</v>
      </c>
      <c r="F3919" s="2" t="e">
        <f xml:space="preserve"> IF(Calculations!C3919 = DefectTypeString,  IFERROR(Calculations!J3919,""), NA())</f>
        <v>#N/A</v>
      </c>
      <c r="G3919" s="10">
        <f t="array" ref="G3919">PERCENTILE(IF(ISERROR(F3919:F8918)=FALSE,F3919:F8918),CycleTimePercentile)</f>
        <v>0</v>
      </c>
      <c r="H3919" s="2" t="e">
        <f ca="1" xml:space="preserve"> IF(OR(Calculations!C3919 = "",Calculations!C3919 = WorkTypeString),  Calculations!K3919, NA())</f>
        <v>#N/A</v>
      </c>
      <c r="I3919" s="2" t="e">
        <f xml:space="preserve"> IF(Calculations!C3919 = DefectTypeString,  Calculations!K3919, NA())</f>
        <v>#N/A</v>
      </c>
    </row>
    <row r="3920" spans="1:9" x14ac:dyDescent="0.25">
      <c r="A3920" s="8" t="str">
        <f>Calculations!A3920</f>
        <v/>
      </c>
      <c r="B3920" s="2" t="str">
        <f t="shared" si="66"/>
        <v/>
      </c>
      <c r="C3920" s="10" t="str">
        <f>IFERROR(Calculations!J3920,"")</f>
        <v/>
      </c>
      <c r="D3920" s="10" t="str">
        <f xml:space="preserve"> IF(OR(Calculations!C3920 = "",Calculations!C3920 = WorkTypeString),  IFERROR(Calculations!J3920,""), NA())</f>
        <v/>
      </c>
      <c r="E3920" s="10">
        <f t="array" ref="E3920">PERCENTILE(IF(ISERROR(D3920:D8919)=FALSE,D3920:D8919),CycleTimePercentile)</f>
        <v>0</v>
      </c>
      <c r="F3920" s="2" t="e">
        <f xml:space="preserve"> IF(Calculations!C3920 = DefectTypeString,  IFERROR(Calculations!J3920,""), NA())</f>
        <v>#N/A</v>
      </c>
      <c r="G3920" s="10">
        <f t="array" ref="G3920">PERCENTILE(IF(ISERROR(F3920:F8919)=FALSE,F3920:F8919),CycleTimePercentile)</f>
        <v>0</v>
      </c>
      <c r="H3920" s="2" t="e">
        <f ca="1" xml:space="preserve"> IF(OR(Calculations!C3920 = "",Calculations!C3920 = WorkTypeString),  Calculations!K3920, NA())</f>
        <v>#N/A</v>
      </c>
      <c r="I3920" s="2" t="e">
        <f xml:space="preserve"> IF(Calculations!C3920 = DefectTypeString,  Calculations!K3920, NA())</f>
        <v>#N/A</v>
      </c>
    </row>
    <row r="3921" spans="1:9" x14ac:dyDescent="0.25">
      <c r="A3921" s="8" t="str">
        <f>Calculations!A3921</f>
        <v/>
      </c>
      <c r="B3921" s="2" t="str">
        <f t="shared" si="66"/>
        <v/>
      </c>
      <c r="C3921" s="10" t="str">
        <f>IFERROR(Calculations!J3921,"")</f>
        <v/>
      </c>
      <c r="D3921" s="10" t="str">
        <f xml:space="preserve"> IF(OR(Calculations!C3921 = "",Calculations!C3921 = WorkTypeString),  IFERROR(Calculations!J3921,""), NA())</f>
        <v/>
      </c>
      <c r="E3921" s="10">
        <f t="array" ref="E3921">PERCENTILE(IF(ISERROR(D3921:D8920)=FALSE,D3921:D8920),CycleTimePercentile)</f>
        <v>0</v>
      </c>
      <c r="F3921" s="2" t="e">
        <f xml:space="preserve"> IF(Calculations!C3921 = DefectTypeString,  IFERROR(Calculations!J3921,""), NA())</f>
        <v>#N/A</v>
      </c>
      <c r="G3921" s="10">
        <f t="array" ref="G3921">PERCENTILE(IF(ISERROR(F3921:F8920)=FALSE,F3921:F8920),CycleTimePercentile)</f>
        <v>0</v>
      </c>
      <c r="H3921" s="2" t="e">
        <f ca="1" xml:space="preserve"> IF(OR(Calculations!C3921 = "",Calculations!C3921 = WorkTypeString),  Calculations!K3921, NA())</f>
        <v>#N/A</v>
      </c>
      <c r="I3921" s="2" t="e">
        <f xml:space="preserve"> IF(Calculations!C3921 = DefectTypeString,  Calculations!K3921, NA())</f>
        <v>#N/A</v>
      </c>
    </row>
    <row r="3922" spans="1:9" x14ac:dyDescent="0.25">
      <c r="A3922" s="8" t="str">
        <f>Calculations!A3922</f>
        <v/>
      </c>
      <c r="B3922" s="2" t="str">
        <f t="shared" si="66"/>
        <v/>
      </c>
      <c r="C3922" s="10" t="str">
        <f>IFERROR(Calculations!J3922,"")</f>
        <v/>
      </c>
      <c r="D3922" s="10" t="str">
        <f xml:space="preserve"> IF(OR(Calculations!C3922 = "",Calculations!C3922 = WorkTypeString),  IFERROR(Calculations!J3922,""), NA())</f>
        <v/>
      </c>
      <c r="E3922" s="10">
        <f t="array" ref="E3922">PERCENTILE(IF(ISERROR(D3922:D8921)=FALSE,D3922:D8921),CycleTimePercentile)</f>
        <v>0</v>
      </c>
      <c r="F3922" s="2" t="e">
        <f xml:space="preserve"> IF(Calculations!C3922 = DefectTypeString,  IFERROR(Calculations!J3922,""), NA())</f>
        <v>#N/A</v>
      </c>
      <c r="G3922" s="10">
        <f t="array" ref="G3922">PERCENTILE(IF(ISERROR(F3922:F8921)=FALSE,F3922:F8921),CycleTimePercentile)</f>
        <v>0</v>
      </c>
      <c r="H3922" s="2" t="e">
        <f ca="1" xml:space="preserve"> IF(OR(Calculations!C3922 = "",Calculations!C3922 = WorkTypeString),  Calculations!K3922, NA())</f>
        <v>#N/A</v>
      </c>
      <c r="I3922" s="2" t="e">
        <f xml:space="preserve"> IF(Calculations!C3922 = DefectTypeString,  Calculations!K3922, NA())</f>
        <v>#N/A</v>
      </c>
    </row>
    <row r="3923" spans="1:9" x14ac:dyDescent="0.25">
      <c r="A3923" s="8" t="str">
        <f>Calculations!A3923</f>
        <v/>
      </c>
      <c r="B3923" s="2" t="str">
        <f t="shared" si="66"/>
        <v/>
      </c>
      <c r="C3923" s="10" t="str">
        <f>IFERROR(Calculations!J3923,"")</f>
        <v/>
      </c>
      <c r="D3923" s="10" t="str">
        <f xml:space="preserve"> IF(OR(Calculations!C3923 = "",Calculations!C3923 = WorkTypeString),  IFERROR(Calculations!J3923,""), NA())</f>
        <v/>
      </c>
      <c r="E3923" s="10">
        <f t="array" ref="E3923">PERCENTILE(IF(ISERROR(D3923:D8922)=FALSE,D3923:D8922),CycleTimePercentile)</f>
        <v>0</v>
      </c>
      <c r="F3923" s="2" t="e">
        <f xml:space="preserve"> IF(Calculations!C3923 = DefectTypeString,  IFERROR(Calculations!J3923,""), NA())</f>
        <v>#N/A</v>
      </c>
      <c r="G3923" s="10">
        <f t="array" ref="G3923">PERCENTILE(IF(ISERROR(F3923:F8922)=FALSE,F3923:F8922),CycleTimePercentile)</f>
        <v>0</v>
      </c>
      <c r="H3923" s="2" t="e">
        <f ca="1" xml:space="preserve"> IF(OR(Calculations!C3923 = "",Calculations!C3923 = WorkTypeString),  Calculations!K3923, NA())</f>
        <v>#N/A</v>
      </c>
      <c r="I3923" s="2" t="e">
        <f xml:space="preserve"> IF(Calculations!C3923 = DefectTypeString,  Calculations!K3923, NA())</f>
        <v>#N/A</v>
      </c>
    </row>
    <row r="3924" spans="1:9" x14ac:dyDescent="0.25">
      <c r="A3924" s="8" t="str">
        <f>Calculations!A3924</f>
        <v/>
      </c>
      <c r="B3924" s="2" t="str">
        <f t="shared" si="66"/>
        <v/>
      </c>
      <c r="C3924" s="10" t="str">
        <f>IFERROR(Calculations!J3924,"")</f>
        <v/>
      </c>
      <c r="D3924" s="10" t="str">
        <f xml:space="preserve"> IF(OR(Calculations!C3924 = "",Calculations!C3924 = WorkTypeString),  IFERROR(Calculations!J3924,""), NA())</f>
        <v/>
      </c>
      <c r="E3924" s="10">
        <f t="array" ref="E3924">PERCENTILE(IF(ISERROR(D3924:D8923)=FALSE,D3924:D8923),CycleTimePercentile)</f>
        <v>0</v>
      </c>
      <c r="F3924" s="2" t="e">
        <f xml:space="preserve"> IF(Calculations!C3924 = DefectTypeString,  IFERROR(Calculations!J3924,""), NA())</f>
        <v>#N/A</v>
      </c>
      <c r="G3924" s="10">
        <f t="array" ref="G3924">PERCENTILE(IF(ISERROR(F3924:F8923)=FALSE,F3924:F8923),CycleTimePercentile)</f>
        <v>0</v>
      </c>
      <c r="H3924" s="2" t="e">
        <f ca="1" xml:space="preserve"> IF(OR(Calculations!C3924 = "",Calculations!C3924 = WorkTypeString),  Calculations!K3924, NA())</f>
        <v>#N/A</v>
      </c>
      <c r="I3924" s="2" t="e">
        <f xml:space="preserve"> IF(Calculations!C3924 = DefectTypeString,  Calculations!K3924, NA())</f>
        <v>#N/A</v>
      </c>
    </row>
    <row r="3925" spans="1:9" x14ac:dyDescent="0.25">
      <c r="A3925" s="8" t="str">
        <f>Calculations!A3925</f>
        <v/>
      </c>
      <c r="B3925" s="2" t="str">
        <f t="shared" si="66"/>
        <v/>
      </c>
      <c r="C3925" s="10" t="str">
        <f>IFERROR(Calculations!J3925,"")</f>
        <v/>
      </c>
      <c r="D3925" s="10" t="str">
        <f xml:space="preserve"> IF(OR(Calculations!C3925 = "",Calculations!C3925 = WorkTypeString),  IFERROR(Calculations!J3925,""), NA())</f>
        <v/>
      </c>
      <c r="E3925" s="10">
        <f t="array" ref="E3925">PERCENTILE(IF(ISERROR(D3925:D8924)=FALSE,D3925:D8924),CycleTimePercentile)</f>
        <v>0</v>
      </c>
      <c r="F3925" s="2" t="e">
        <f xml:space="preserve"> IF(Calculations!C3925 = DefectTypeString,  IFERROR(Calculations!J3925,""), NA())</f>
        <v>#N/A</v>
      </c>
      <c r="G3925" s="10">
        <f t="array" ref="G3925">PERCENTILE(IF(ISERROR(F3925:F8924)=FALSE,F3925:F8924),CycleTimePercentile)</f>
        <v>0</v>
      </c>
      <c r="H3925" s="2" t="e">
        <f ca="1" xml:space="preserve"> IF(OR(Calculations!C3925 = "",Calculations!C3925 = WorkTypeString),  Calculations!K3925, NA())</f>
        <v>#N/A</v>
      </c>
      <c r="I3925" s="2" t="e">
        <f xml:space="preserve"> IF(Calculations!C3925 = DefectTypeString,  Calculations!K3925, NA())</f>
        <v>#N/A</v>
      </c>
    </row>
    <row r="3926" spans="1:9" x14ac:dyDescent="0.25">
      <c r="A3926" s="8" t="str">
        <f>Calculations!A3926</f>
        <v/>
      </c>
      <c r="B3926" s="2" t="str">
        <f t="shared" si="66"/>
        <v/>
      </c>
      <c r="C3926" s="10" t="str">
        <f>IFERROR(Calculations!J3926,"")</f>
        <v/>
      </c>
      <c r="D3926" s="10" t="str">
        <f xml:space="preserve"> IF(OR(Calculations!C3926 = "",Calculations!C3926 = WorkTypeString),  IFERROR(Calculations!J3926,""), NA())</f>
        <v/>
      </c>
      <c r="E3926" s="10">
        <f t="array" ref="E3926">PERCENTILE(IF(ISERROR(D3926:D8925)=FALSE,D3926:D8925),CycleTimePercentile)</f>
        <v>0</v>
      </c>
      <c r="F3926" s="2" t="e">
        <f xml:space="preserve"> IF(Calculations!C3926 = DefectTypeString,  IFERROR(Calculations!J3926,""), NA())</f>
        <v>#N/A</v>
      </c>
      <c r="G3926" s="10">
        <f t="array" ref="G3926">PERCENTILE(IF(ISERROR(F3926:F8925)=FALSE,F3926:F8925),CycleTimePercentile)</f>
        <v>0</v>
      </c>
      <c r="H3926" s="2" t="e">
        <f ca="1" xml:space="preserve"> IF(OR(Calculations!C3926 = "",Calculations!C3926 = WorkTypeString),  Calculations!K3926, NA())</f>
        <v>#N/A</v>
      </c>
      <c r="I3926" s="2" t="e">
        <f xml:space="preserve"> IF(Calculations!C3926 = DefectTypeString,  Calculations!K3926, NA())</f>
        <v>#N/A</v>
      </c>
    </row>
    <row r="3927" spans="1:9" x14ac:dyDescent="0.25">
      <c r="A3927" s="8" t="str">
        <f>Calculations!A3927</f>
        <v/>
      </c>
      <c r="B3927" s="2" t="str">
        <f t="shared" si="66"/>
        <v/>
      </c>
      <c r="C3927" s="10" t="str">
        <f>IFERROR(Calculations!J3927,"")</f>
        <v/>
      </c>
      <c r="D3927" s="10" t="str">
        <f xml:space="preserve"> IF(OR(Calculations!C3927 = "",Calculations!C3927 = WorkTypeString),  IFERROR(Calculations!J3927,""), NA())</f>
        <v/>
      </c>
      <c r="E3927" s="10">
        <f t="array" ref="E3927">PERCENTILE(IF(ISERROR(D3927:D8926)=FALSE,D3927:D8926),CycleTimePercentile)</f>
        <v>0</v>
      </c>
      <c r="F3927" s="2" t="e">
        <f xml:space="preserve"> IF(Calculations!C3927 = DefectTypeString,  IFERROR(Calculations!J3927,""), NA())</f>
        <v>#N/A</v>
      </c>
      <c r="G3927" s="10">
        <f t="array" ref="G3927">PERCENTILE(IF(ISERROR(F3927:F8926)=FALSE,F3927:F8926),CycleTimePercentile)</f>
        <v>0</v>
      </c>
      <c r="H3927" s="2" t="e">
        <f ca="1" xml:space="preserve"> IF(OR(Calculations!C3927 = "",Calculations!C3927 = WorkTypeString),  Calculations!K3927, NA())</f>
        <v>#N/A</v>
      </c>
      <c r="I3927" s="2" t="e">
        <f xml:space="preserve"> IF(Calculations!C3927 = DefectTypeString,  Calculations!K3927, NA())</f>
        <v>#N/A</v>
      </c>
    </row>
    <row r="3928" spans="1:9" x14ac:dyDescent="0.25">
      <c r="A3928" s="8" t="str">
        <f>Calculations!A3928</f>
        <v/>
      </c>
      <c r="B3928" s="2" t="str">
        <f t="shared" si="66"/>
        <v/>
      </c>
      <c r="C3928" s="10" t="str">
        <f>IFERROR(Calculations!J3928,"")</f>
        <v/>
      </c>
      <c r="D3928" s="10" t="str">
        <f xml:space="preserve"> IF(OR(Calculations!C3928 = "",Calculations!C3928 = WorkTypeString),  IFERROR(Calculations!J3928,""), NA())</f>
        <v/>
      </c>
      <c r="E3928" s="10">
        <f t="array" ref="E3928">PERCENTILE(IF(ISERROR(D3928:D8927)=FALSE,D3928:D8927),CycleTimePercentile)</f>
        <v>0</v>
      </c>
      <c r="F3928" s="2" t="e">
        <f xml:space="preserve"> IF(Calculations!C3928 = DefectTypeString,  IFERROR(Calculations!J3928,""), NA())</f>
        <v>#N/A</v>
      </c>
      <c r="G3928" s="10">
        <f t="array" ref="G3928">PERCENTILE(IF(ISERROR(F3928:F8927)=FALSE,F3928:F8927),CycleTimePercentile)</f>
        <v>0</v>
      </c>
      <c r="H3928" s="2" t="e">
        <f ca="1" xml:space="preserve"> IF(OR(Calculations!C3928 = "",Calculations!C3928 = WorkTypeString),  Calculations!K3928, NA())</f>
        <v>#N/A</v>
      </c>
      <c r="I3928" s="2" t="e">
        <f xml:space="preserve"> IF(Calculations!C3928 = DefectTypeString,  Calculations!K3928, NA())</f>
        <v>#N/A</v>
      </c>
    </row>
    <row r="3929" spans="1:9" x14ac:dyDescent="0.25">
      <c r="A3929" s="8" t="str">
        <f>Calculations!A3929</f>
        <v/>
      </c>
      <c r="B3929" s="2" t="str">
        <f t="shared" si="66"/>
        <v/>
      </c>
      <c r="C3929" s="10" t="str">
        <f>IFERROR(Calculations!J3929,"")</f>
        <v/>
      </c>
      <c r="D3929" s="10" t="str">
        <f xml:space="preserve"> IF(OR(Calculations!C3929 = "",Calculations!C3929 = WorkTypeString),  IFERROR(Calculations!J3929,""), NA())</f>
        <v/>
      </c>
      <c r="E3929" s="10">
        <f t="array" ref="E3929">PERCENTILE(IF(ISERROR(D3929:D8928)=FALSE,D3929:D8928),CycleTimePercentile)</f>
        <v>0</v>
      </c>
      <c r="F3929" s="2" t="e">
        <f xml:space="preserve"> IF(Calculations!C3929 = DefectTypeString,  IFERROR(Calculations!J3929,""), NA())</f>
        <v>#N/A</v>
      </c>
      <c r="G3929" s="10">
        <f t="array" ref="G3929">PERCENTILE(IF(ISERROR(F3929:F8928)=FALSE,F3929:F8928),CycleTimePercentile)</f>
        <v>0</v>
      </c>
      <c r="H3929" s="2" t="e">
        <f ca="1" xml:space="preserve"> IF(OR(Calculations!C3929 = "",Calculations!C3929 = WorkTypeString),  Calculations!K3929, NA())</f>
        <v>#N/A</v>
      </c>
      <c r="I3929" s="2" t="e">
        <f xml:space="preserve"> IF(Calculations!C3929 = DefectTypeString,  Calculations!K3929, NA())</f>
        <v>#N/A</v>
      </c>
    </row>
    <row r="3930" spans="1:9" x14ac:dyDescent="0.25">
      <c r="A3930" s="8" t="str">
        <f>Calculations!A3930</f>
        <v/>
      </c>
      <c r="B3930" s="2" t="str">
        <f t="shared" si="66"/>
        <v/>
      </c>
      <c r="C3930" s="10" t="str">
        <f>IFERROR(Calculations!J3930,"")</f>
        <v/>
      </c>
      <c r="D3930" s="10" t="str">
        <f xml:space="preserve"> IF(OR(Calculations!C3930 = "",Calculations!C3930 = WorkTypeString),  IFERROR(Calculations!J3930,""), NA())</f>
        <v/>
      </c>
      <c r="E3930" s="10">
        <f t="array" ref="E3930">PERCENTILE(IF(ISERROR(D3930:D8929)=FALSE,D3930:D8929),CycleTimePercentile)</f>
        <v>0</v>
      </c>
      <c r="F3930" s="2" t="e">
        <f xml:space="preserve"> IF(Calculations!C3930 = DefectTypeString,  IFERROR(Calculations!J3930,""), NA())</f>
        <v>#N/A</v>
      </c>
      <c r="G3930" s="10">
        <f t="array" ref="G3930">PERCENTILE(IF(ISERROR(F3930:F8929)=FALSE,F3930:F8929),CycleTimePercentile)</f>
        <v>0</v>
      </c>
      <c r="H3930" s="2" t="e">
        <f ca="1" xml:space="preserve"> IF(OR(Calculations!C3930 = "",Calculations!C3930 = WorkTypeString),  Calculations!K3930, NA())</f>
        <v>#N/A</v>
      </c>
      <c r="I3930" s="2" t="e">
        <f xml:space="preserve"> IF(Calculations!C3930 = DefectTypeString,  Calculations!K3930, NA())</f>
        <v>#N/A</v>
      </c>
    </row>
    <row r="3931" spans="1:9" x14ac:dyDescent="0.25">
      <c r="A3931" s="8" t="str">
        <f>Calculations!A3931</f>
        <v/>
      </c>
      <c r="B3931" s="2" t="str">
        <f t="shared" si="66"/>
        <v/>
      </c>
      <c r="C3931" s="10" t="str">
        <f>IFERROR(Calculations!J3931,"")</f>
        <v/>
      </c>
      <c r="D3931" s="10" t="str">
        <f xml:space="preserve"> IF(OR(Calculations!C3931 = "",Calculations!C3931 = WorkTypeString),  IFERROR(Calculations!J3931,""), NA())</f>
        <v/>
      </c>
      <c r="E3931" s="10">
        <f t="array" ref="E3931">PERCENTILE(IF(ISERROR(D3931:D8930)=FALSE,D3931:D8930),CycleTimePercentile)</f>
        <v>0</v>
      </c>
      <c r="F3931" s="2" t="e">
        <f xml:space="preserve"> IF(Calculations!C3931 = DefectTypeString,  IFERROR(Calculations!J3931,""), NA())</f>
        <v>#N/A</v>
      </c>
      <c r="G3931" s="10">
        <f t="array" ref="G3931">PERCENTILE(IF(ISERROR(F3931:F8930)=FALSE,F3931:F8930),CycleTimePercentile)</f>
        <v>0</v>
      </c>
      <c r="H3931" s="2" t="e">
        <f ca="1" xml:space="preserve"> IF(OR(Calculations!C3931 = "",Calculations!C3931 = WorkTypeString),  Calculations!K3931, NA())</f>
        <v>#N/A</v>
      </c>
      <c r="I3931" s="2" t="e">
        <f xml:space="preserve"> IF(Calculations!C3931 = DefectTypeString,  Calculations!K3931, NA())</f>
        <v>#N/A</v>
      </c>
    </row>
    <row r="3932" spans="1:9" x14ac:dyDescent="0.25">
      <c r="A3932" s="8" t="str">
        <f>Calculations!A3932</f>
        <v/>
      </c>
      <c r="B3932" s="2" t="str">
        <f t="shared" si="66"/>
        <v/>
      </c>
      <c r="C3932" s="10" t="str">
        <f>IFERROR(Calculations!J3932,"")</f>
        <v/>
      </c>
      <c r="D3932" s="10" t="str">
        <f xml:space="preserve"> IF(OR(Calculations!C3932 = "",Calculations!C3932 = WorkTypeString),  IFERROR(Calculations!J3932,""), NA())</f>
        <v/>
      </c>
      <c r="E3932" s="10">
        <f t="array" ref="E3932">PERCENTILE(IF(ISERROR(D3932:D8931)=FALSE,D3932:D8931),CycleTimePercentile)</f>
        <v>0</v>
      </c>
      <c r="F3932" s="2" t="e">
        <f xml:space="preserve"> IF(Calculations!C3932 = DefectTypeString,  IFERROR(Calculations!J3932,""), NA())</f>
        <v>#N/A</v>
      </c>
      <c r="G3932" s="10">
        <f t="array" ref="G3932">PERCENTILE(IF(ISERROR(F3932:F8931)=FALSE,F3932:F8931),CycleTimePercentile)</f>
        <v>0</v>
      </c>
      <c r="H3932" s="2" t="e">
        <f ca="1" xml:space="preserve"> IF(OR(Calculations!C3932 = "",Calculations!C3932 = WorkTypeString),  Calculations!K3932, NA())</f>
        <v>#N/A</v>
      </c>
      <c r="I3932" s="2" t="e">
        <f xml:space="preserve"> IF(Calculations!C3932 = DefectTypeString,  Calculations!K3932, NA())</f>
        <v>#N/A</v>
      </c>
    </row>
    <row r="3933" spans="1:9" x14ac:dyDescent="0.25">
      <c r="A3933" s="8" t="str">
        <f>Calculations!A3933</f>
        <v/>
      </c>
      <c r="B3933" s="2" t="str">
        <f t="shared" si="66"/>
        <v/>
      </c>
      <c r="C3933" s="10" t="str">
        <f>IFERROR(Calculations!J3933,"")</f>
        <v/>
      </c>
      <c r="D3933" s="10" t="str">
        <f xml:space="preserve"> IF(OR(Calculations!C3933 = "",Calculations!C3933 = WorkTypeString),  IFERROR(Calculations!J3933,""), NA())</f>
        <v/>
      </c>
      <c r="E3933" s="10">
        <f t="array" ref="E3933">PERCENTILE(IF(ISERROR(D3933:D8932)=FALSE,D3933:D8932),CycleTimePercentile)</f>
        <v>0</v>
      </c>
      <c r="F3933" s="2" t="e">
        <f xml:space="preserve"> IF(Calculations!C3933 = DefectTypeString,  IFERROR(Calculations!J3933,""), NA())</f>
        <v>#N/A</v>
      </c>
      <c r="G3933" s="10">
        <f t="array" ref="G3933">PERCENTILE(IF(ISERROR(F3933:F8932)=FALSE,F3933:F8932),CycleTimePercentile)</f>
        <v>0</v>
      </c>
      <c r="H3933" s="2" t="e">
        <f ca="1" xml:space="preserve"> IF(OR(Calculations!C3933 = "",Calculations!C3933 = WorkTypeString),  Calculations!K3933, NA())</f>
        <v>#N/A</v>
      </c>
      <c r="I3933" s="2" t="e">
        <f xml:space="preserve"> IF(Calculations!C3933 = DefectTypeString,  Calculations!K3933, NA())</f>
        <v>#N/A</v>
      </c>
    </row>
    <row r="3934" spans="1:9" x14ac:dyDescent="0.25">
      <c r="A3934" s="8" t="str">
        <f>Calculations!A3934</f>
        <v/>
      </c>
      <c r="B3934" s="2" t="str">
        <f t="shared" si="66"/>
        <v/>
      </c>
      <c r="C3934" s="10" t="str">
        <f>IFERROR(Calculations!J3934,"")</f>
        <v/>
      </c>
      <c r="D3934" s="10" t="str">
        <f xml:space="preserve"> IF(OR(Calculations!C3934 = "",Calculations!C3934 = WorkTypeString),  IFERROR(Calculations!J3934,""), NA())</f>
        <v/>
      </c>
      <c r="E3934" s="10">
        <f t="array" ref="E3934">PERCENTILE(IF(ISERROR(D3934:D8933)=FALSE,D3934:D8933),CycleTimePercentile)</f>
        <v>0</v>
      </c>
      <c r="F3934" s="2" t="e">
        <f xml:space="preserve"> IF(Calculations!C3934 = DefectTypeString,  IFERROR(Calculations!J3934,""), NA())</f>
        <v>#N/A</v>
      </c>
      <c r="G3934" s="10">
        <f t="array" ref="G3934">PERCENTILE(IF(ISERROR(F3934:F8933)=FALSE,F3934:F8933),CycleTimePercentile)</f>
        <v>0</v>
      </c>
      <c r="H3934" s="2" t="e">
        <f ca="1" xml:space="preserve"> IF(OR(Calculations!C3934 = "",Calculations!C3934 = WorkTypeString),  Calculations!K3934, NA())</f>
        <v>#N/A</v>
      </c>
      <c r="I3934" s="2" t="e">
        <f xml:space="preserve"> IF(Calculations!C3934 = DefectTypeString,  Calculations!K3934, NA())</f>
        <v>#N/A</v>
      </c>
    </row>
    <row r="3935" spans="1:9" x14ac:dyDescent="0.25">
      <c r="A3935" s="8" t="str">
        <f>Calculations!A3935</f>
        <v/>
      </c>
      <c r="B3935" s="2" t="str">
        <f t="shared" si="66"/>
        <v/>
      </c>
      <c r="C3935" s="10" t="str">
        <f>IFERROR(Calculations!J3935,"")</f>
        <v/>
      </c>
      <c r="D3935" s="10" t="str">
        <f xml:space="preserve"> IF(OR(Calculations!C3935 = "",Calculations!C3935 = WorkTypeString),  IFERROR(Calculations!J3935,""), NA())</f>
        <v/>
      </c>
      <c r="E3935" s="10">
        <f t="array" ref="E3935">PERCENTILE(IF(ISERROR(D3935:D8934)=FALSE,D3935:D8934),CycleTimePercentile)</f>
        <v>0</v>
      </c>
      <c r="F3935" s="2" t="e">
        <f xml:space="preserve"> IF(Calculations!C3935 = DefectTypeString,  IFERROR(Calculations!J3935,""), NA())</f>
        <v>#N/A</v>
      </c>
      <c r="G3935" s="10">
        <f t="array" ref="G3935">PERCENTILE(IF(ISERROR(F3935:F8934)=FALSE,F3935:F8934),CycleTimePercentile)</f>
        <v>0</v>
      </c>
      <c r="H3935" s="2" t="e">
        <f ca="1" xml:space="preserve"> IF(OR(Calculations!C3935 = "",Calculations!C3935 = WorkTypeString),  Calculations!K3935, NA())</f>
        <v>#N/A</v>
      </c>
      <c r="I3935" s="2" t="e">
        <f xml:space="preserve"> IF(Calculations!C3935 = DefectTypeString,  Calculations!K3935, NA())</f>
        <v>#N/A</v>
      </c>
    </row>
    <row r="3936" spans="1:9" x14ac:dyDescent="0.25">
      <c r="A3936" s="8" t="str">
        <f>Calculations!A3936</f>
        <v/>
      </c>
      <c r="B3936" s="2" t="str">
        <f t="shared" si="66"/>
        <v/>
      </c>
      <c r="C3936" s="10" t="str">
        <f>IFERROR(Calculations!J3936,"")</f>
        <v/>
      </c>
      <c r="D3936" s="10" t="str">
        <f xml:space="preserve"> IF(OR(Calculations!C3936 = "",Calculations!C3936 = WorkTypeString),  IFERROR(Calculations!J3936,""), NA())</f>
        <v/>
      </c>
      <c r="E3936" s="10">
        <f t="array" ref="E3936">PERCENTILE(IF(ISERROR(D3936:D8935)=FALSE,D3936:D8935),CycleTimePercentile)</f>
        <v>0</v>
      </c>
      <c r="F3936" s="2" t="e">
        <f xml:space="preserve"> IF(Calculations!C3936 = DefectTypeString,  IFERROR(Calculations!J3936,""), NA())</f>
        <v>#N/A</v>
      </c>
      <c r="G3936" s="10">
        <f t="array" ref="G3936">PERCENTILE(IF(ISERROR(F3936:F8935)=FALSE,F3936:F8935),CycleTimePercentile)</f>
        <v>0</v>
      </c>
      <c r="H3936" s="2" t="e">
        <f ca="1" xml:space="preserve"> IF(OR(Calculations!C3936 = "",Calculations!C3936 = WorkTypeString),  Calculations!K3936, NA())</f>
        <v>#N/A</v>
      </c>
      <c r="I3936" s="2" t="e">
        <f xml:space="preserve"> IF(Calculations!C3936 = DefectTypeString,  Calculations!K3936, NA())</f>
        <v>#N/A</v>
      </c>
    </row>
    <row r="3937" spans="1:9" x14ac:dyDescent="0.25">
      <c r="A3937" s="8" t="str">
        <f>Calculations!A3937</f>
        <v/>
      </c>
      <c r="B3937" s="2" t="str">
        <f t="shared" si="66"/>
        <v/>
      </c>
      <c r="C3937" s="10" t="str">
        <f>IFERROR(Calculations!J3937,"")</f>
        <v/>
      </c>
      <c r="D3937" s="10" t="str">
        <f xml:space="preserve"> IF(OR(Calculations!C3937 = "",Calculations!C3937 = WorkTypeString),  IFERROR(Calculations!J3937,""), NA())</f>
        <v/>
      </c>
      <c r="E3937" s="10">
        <f t="array" ref="E3937">PERCENTILE(IF(ISERROR(D3937:D8936)=FALSE,D3937:D8936),CycleTimePercentile)</f>
        <v>0</v>
      </c>
      <c r="F3937" s="2" t="e">
        <f xml:space="preserve"> IF(Calculations!C3937 = DefectTypeString,  IFERROR(Calculations!J3937,""), NA())</f>
        <v>#N/A</v>
      </c>
      <c r="G3937" s="10">
        <f t="array" ref="G3937">PERCENTILE(IF(ISERROR(F3937:F8936)=FALSE,F3937:F8936),CycleTimePercentile)</f>
        <v>0</v>
      </c>
      <c r="H3937" s="2" t="e">
        <f ca="1" xml:space="preserve"> IF(OR(Calculations!C3937 = "",Calculations!C3937 = WorkTypeString),  Calculations!K3937, NA())</f>
        <v>#N/A</v>
      </c>
      <c r="I3937" s="2" t="e">
        <f xml:space="preserve"> IF(Calculations!C3937 = DefectTypeString,  Calculations!K3937, NA())</f>
        <v>#N/A</v>
      </c>
    </row>
    <row r="3938" spans="1:9" x14ac:dyDescent="0.25">
      <c r="A3938" s="8" t="str">
        <f>Calculations!A3938</f>
        <v/>
      </c>
      <c r="B3938" s="2" t="str">
        <f t="shared" si="66"/>
        <v/>
      </c>
      <c r="C3938" s="10" t="str">
        <f>IFERROR(Calculations!J3938,"")</f>
        <v/>
      </c>
      <c r="D3938" s="10" t="str">
        <f xml:space="preserve"> IF(OR(Calculations!C3938 = "",Calculations!C3938 = WorkTypeString),  IFERROR(Calculations!J3938,""), NA())</f>
        <v/>
      </c>
      <c r="E3938" s="10">
        <f t="array" ref="E3938">PERCENTILE(IF(ISERROR(D3938:D8937)=FALSE,D3938:D8937),CycleTimePercentile)</f>
        <v>0</v>
      </c>
      <c r="F3938" s="2" t="e">
        <f xml:space="preserve"> IF(Calculations!C3938 = DefectTypeString,  IFERROR(Calculations!J3938,""), NA())</f>
        <v>#N/A</v>
      </c>
      <c r="G3938" s="10">
        <f t="array" ref="G3938">PERCENTILE(IF(ISERROR(F3938:F8937)=FALSE,F3938:F8937),CycleTimePercentile)</f>
        <v>0</v>
      </c>
      <c r="H3938" s="2" t="e">
        <f ca="1" xml:space="preserve"> IF(OR(Calculations!C3938 = "",Calculations!C3938 = WorkTypeString),  Calculations!K3938, NA())</f>
        <v>#N/A</v>
      </c>
      <c r="I3938" s="2" t="e">
        <f xml:space="preserve"> IF(Calculations!C3938 = DefectTypeString,  Calculations!K3938, NA())</f>
        <v>#N/A</v>
      </c>
    </row>
    <row r="3939" spans="1:9" x14ac:dyDescent="0.25">
      <c r="A3939" s="8" t="str">
        <f>Calculations!A3939</f>
        <v/>
      </c>
      <c r="B3939" s="2" t="str">
        <f t="shared" si="66"/>
        <v/>
      </c>
      <c r="C3939" s="10" t="str">
        <f>IFERROR(Calculations!J3939,"")</f>
        <v/>
      </c>
      <c r="D3939" s="10" t="str">
        <f xml:space="preserve"> IF(OR(Calculations!C3939 = "",Calculations!C3939 = WorkTypeString),  IFERROR(Calculations!J3939,""), NA())</f>
        <v/>
      </c>
      <c r="E3939" s="10">
        <f t="array" ref="E3939">PERCENTILE(IF(ISERROR(D3939:D8938)=FALSE,D3939:D8938),CycleTimePercentile)</f>
        <v>0</v>
      </c>
      <c r="F3939" s="2" t="e">
        <f xml:space="preserve"> IF(Calculations!C3939 = DefectTypeString,  IFERROR(Calculations!J3939,""), NA())</f>
        <v>#N/A</v>
      </c>
      <c r="G3939" s="10">
        <f t="array" ref="G3939">PERCENTILE(IF(ISERROR(F3939:F8938)=FALSE,F3939:F8938),CycleTimePercentile)</f>
        <v>0</v>
      </c>
      <c r="H3939" s="2" t="e">
        <f ca="1" xml:space="preserve"> IF(OR(Calculations!C3939 = "",Calculations!C3939 = WorkTypeString),  Calculations!K3939, NA())</f>
        <v>#N/A</v>
      </c>
      <c r="I3939" s="2" t="e">
        <f xml:space="preserve"> IF(Calculations!C3939 = DefectTypeString,  Calculations!K3939, NA())</f>
        <v>#N/A</v>
      </c>
    </row>
    <row r="3940" spans="1:9" x14ac:dyDescent="0.25">
      <c r="A3940" s="8" t="str">
        <f>Calculations!A3940</f>
        <v/>
      </c>
      <c r="B3940" s="2" t="str">
        <f t="shared" si="66"/>
        <v/>
      </c>
      <c r="C3940" s="10" t="str">
        <f>IFERROR(Calculations!J3940,"")</f>
        <v/>
      </c>
      <c r="D3940" s="10" t="str">
        <f xml:space="preserve"> IF(OR(Calculations!C3940 = "",Calculations!C3940 = WorkTypeString),  IFERROR(Calculations!J3940,""), NA())</f>
        <v/>
      </c>
      <c r="E3940" s="10">
        <f t="array" ref="E3940">PERCENTILE(IF(ISERROR(D3940:D8939)=FALSE,D3940:D8939),CycleTimePercentile)</f>
        <v>0</v>
      </c>
      <c r="F3940" s="2" t="e">
        <f xml:space="preserve"> IF(Calculations!C3940 = DefectTypeString,  IFERROR(Calculations!J3940,""), NA())</f>
        <v>#N/A</v>
      </c>
      <c r="G3940" s="10">
        <f t="array" ref="G3940">PERCENTILE(IF(ISERROR(F3940:F8939)=FALSE,F3940:F8939),CycleTimePercentile)</f>
        <v>0</v>
      </c>
      <c r="H3940" s="2" t="e">
        <f ca="1" xml:space="preserve"> IF(OR(Calculations!C3940 = "",Calculations!C3940 = WorkTypeString),  Calculations!K3940, NA())</f>
        <v>#N/A</v>
      </c>
      <c r="I3940" s="2" t="e">
        <f xml:space="preserve"> IF(Calculations!C3940 = DefectTypeString,  Calculations!K3940, NA())</f>
        <v>#N/A</v>
      </c>
    </row>
    <row r="3941" spans="1:9" x14ac:dyDescent="0.25">
      <c r="A3941" s="8" t="str">
        <f>Calculations!A3941</f>
        <v/>
      </c>
      <c r="B3941" s="2" t="str">
        <f t="shared" si="66"/>
        <v/>
      </c>
      <c r="C3941" s="10" t="str">
        <f>IFERROR(Calculations!J3941,"")</f>
        <v/>
      </c>
      <c r="D3941" s="10" t="str">
        <f xml:space="preserve"> IF(OR(Calculations!C3941 = "",Calculations!C3941 = WorkTypeString),  IFERROR(Calculations!J3941,""), NA())</f>
        <v/>
      </c>
      <c r="E3941" s="10">
        <f t="array" ref="E3941">PERCENTILE(IF(ISERROR(D3941:D8940)=FALSE,D3941:D8940),CycleTimePercentile)</f>
        <v>0</v>
      </c>
      <c r="F3941" s="2" t="e">
        <f xml:space="preserve"> IF(Calculations!C3941 = DefectTypeString,  IFERROR(Calculations!J3941,""), NA())</f>
        <v>#N/A</v>
      </c>
      <c r="G3941" s="10">
        <f t="array" ref="G3941">PERCENTILE(IF(ISERROR(F3941:F8940)=FALSE,F3941:F8940),CycleTimePercentile)</f>
        <v>0</v>
      </c>
      <c r="H3941" s="2" t="e">
        <f ca="1" xml:space="preserve"> IF(OR(Calculations!C3941 = "",Calculations!C3941 = WorkTypeString),  Calculations!K3941, NA())</f>
        <v>#N/A</v>
      </c>
      <c r="I3941" s="2" t="e">
        <f xml:space="preserve"> IF(Calculations!C3941 = DefectTypeString,  Calculations!K3941, NA())</f>
        <v>#N/A</v>
      </c>
    </row>
    <row r="3942" spans="1:9" x14ac:dyDescent="0.25">
      <c r="A3942" s="8" t="str">
        <f>Calculations!A3942</f>
        <v/>
      </c>
      <c r="B3942" s="2" t="str">
        <f t="shared" si="66"/>
        <v/>
      </c>
      <c r="C3942" s="10" t="str">
        <f>IFERROR(Calculations!J3942,"")</f>
        <v/>
      </c>
      <c r="D3942" s="10" t="str">
        <f xml:space="preserve"> IF(OR(Calculations!C3942 = "",Calculations!C3942 = WorkTypeString),  IFERROR(Calculations!J3942,""), NA())</f>
        <v/>
      </c>
      <c r="E3942" s="10">
        <f t="array" ref="E3942">PERCENTILE(IF(ISERROR(D3942:D8941)=FALSE,D3942:D8941),CycleTimePercentile)</f>
        <v>0</v>
      </c>
      <c r="F3942" s="2" t="e">
        <f xml:space="preserve"> IF(Calculations!C3942 = DefectTypeString,  IFERROR(Calculations!J3942,""), NA())</f>
        <v>#N/A</v>
      </c>
      <c r="G3942" s="10">
        <f t="array" ref="G3942">PERCENTILE(IF(ISERROR(F3942:F8941)=FALSE,F3942:F8941),CycleTimePercentile)</f>
        <v>0</v>
      </c>
      <c r="H3942" s="2" t="e">
        <f ca="1" xml:space="preserve"> IF(OR(Calculations!C3942 = "",Calculations!C3942 = WorkTypeString),  Calculations!K3942, NA())</f>
        <v>#N/A</v>
      </c>
      <c r="I3942" s="2" t="e">
        <f xml:space="preserve"> IF(Calculations!C3942 = DefectTypeString,  Calculations!K3942, NA())</f>
        <v>#N/A</v>
      </c>
    </row>
    <row r="3943" spans="1:9" x14ac:dyDescent="0.25">
      <c r="A3943" s="8" t="str">
        <f>Calculations!A3943</f>
        <v/>
      </c>
      <c r="B3943" s="2" t="str">
        <f t="shared" si="66"/>
        <v/>
      </c>
      <c r="C3943" s="10" t="str">
        <f>IFERROR(Calculations!J3943,"")</f>
        <v/>
      </c>
      <c r="D3943" s="10" t="str">
        <f xml:space="preserve"> IF(OR(Calculations!C3943 = "",Calculations!C3943 = WorkTypeString),  IFERROR(Calculations!J3943,""), NA())</f>
        <v/>
      </c>
      <c r="E3943" s="10">
        <f t="array" ref="E3943">PERCENTILE(IF(ISERROR(D3943:D8942)=FALSE,D3943:D8942),CycleTimePercentile)</f>
        <v>0</v>
      </c>
      <c r="F3943" s="2" t="e">
        <f xml:space="preserve"> IF(Calculations!C3943 = DefectTypeString,  IFERROR(Calculations!J3943,""), NA())</f>
        <v>#N/A</v>
      </c>
      <c r="G3943" s="10">
        <f t="array" ref="G3943">PERCENTILE(IF(ISERROR(F3943:F8942)=FALSE,F3943:F8942),CycleTimePercentile)</f>
        <v>0</v>
      </c>
      <c r="H3943" s="2" t="e">
        <f ca="1" xml:space="preserve"> IF(OR(Calculations!C3943 = "",Calculations!C3943 = WorkTypeString),  Calculations!K3943, NA())</f>
        <v>#N/A</v>
      </c>
      <c r="I3943" s="2" t="e">
        <f xml:space="preserve"> IF(Calculations!C3943 = DefectTypeString,  Calculations!K3943, NA())</f>
        <v>#N/A</v>
      </c>
    </row>
    <row r="3944" spans="1:9" x14ac:dyDescent="0.25">
      <c r="A3944" s="8" t="str">
        <f>Calculations!A3944</f>
        <v/>
      </c>
      <c r="B3944" s="2" t="str">
        <f t="shared" si="66"/>
        <v/>
      </c>
      <c r="C3944" s="10" t="str">
        <f>IFERROR(Calculations!J3944,"")</f>
        <v/>
      </c>
      <c r="D3944" s="10" t="str">
        <f xml:space="preserve"> IF(OR(Calculations!C3944 = "",Calculations!C3944 = WorkTypeString),  IFERROR(Calculations!J3944,""), NA())</f>
        <v/>
      </c>
      <c r="E3944" s="10">
        <f t="array" ref="E3944">PERCENTILE(IF(ISERROR(D3944:D8943)=FALSE,D3944:D8943),CycleTimePercentile)</f>
        <v>0</v>
      </c>
      <c r="F3944" s="2" t="e">
        <f xml:space="preserve"> IF(Calculations!C3944 = DefectTypeString,  IFERROR(Calculations!J3944,""), NA())</f>
        <v>#N/A</v>
      </c>
      <c r="G3944" s="10">
        <f t="array" ref="G3944">PERCENTILE(IF(ISERROR(F3944:F8943)=FALSE,F3944:F8943),CycleTimePercentile)</f>
        <v>0</v>
      </c>
      <c r="H3944" s="2" t="e">
        <f ca="1" xml:space="preserve"> IF(OR(Calculations!C3944 = "",Calculations!C3944 = WorkTypeString),  Calculations!K3944, NA())</f>
        <v>#N/A</v>
      </c>
      <c r="I3944" s="2" t="e">
        <f xml:space="preserve"> IF(Calculations!C3944 = DefectTypeString,  Calculations!K3944, NA())</f>
        <v>#N/A</v>
      </c>
    </row>
    <row r="3945" spans="1:9" x14ac:dyDescent="0.25">
      <c r="A3945" s="8" t="str">
        <f>Calculations!A3945</f>
        <v/>
      </c>
      <c r="B3945" s="2" t="str">
        <f t="shared" si="66"/>
        <v/>
      </c>
      <c r="C3945" s="10" t="str">
        <f>IFERROR(Calculations!J3945,"")</f>
        <v/>
      </c>
      <c r="D3945" s="10" t="str">
        <f xml:space="preserve"> IF(OR(Calculations!C3945 = "",Calculations!C3945 = WorkTypeString),  IFERROR(Calculations!J3945,""), NA())</f>
        <v/>
      </c>
      <c r="E3945" s="10">
        <f t="array" ref="E3945">PERCENTILE(IF(ISERROR(D3945:D8944)=FALSE,D3945:D8944),CycleTimePercentile)</f>
        <v>0</v>
      </c>
      <c r="F3945" s="2" t="e">
        <f xml:space="preserve"> IF(Calculations!C3945 = DefectTypeString,  IFERROR(Calculations!J3945,""), NA())</f>
        <v>#N/A</v>
      </c>
      <c r="G3945" s="10">
        <f t="array" ref="G3945">PERCENTILE(IF(ISERROR(F3945:F8944)=FALSE,F3945:F8944),CycleTimePercentile)</f>
        <v>0</v>
      </c>
      <c r="H3945" s="2" t="e">
        <f ca="1" xml:space="preserve"> IF(OR(Calculations!C3945 = "",Calculations!C3945 = WorkTypeString),  Calculations!K3945, NA())</f>
        <v>#N/A</v>
      </c>
      <c r="I3945" s="2" t="e">
        <f xml:space="preserve"> IF(Calculations!C3945 = DefectTypeString,  Calculations!K3945, NA())</f>
        <v>#N/A</v>
      </c>
    </row>
    <row r="3946" spans="1:9" x14ac:dyDescent="0.25">
      <c r="A3946" s="8" t="str">
        <f>Calculations!A3946</f>
        <v/>
      </c>
      <c r="B3946" s="2" t="str">
        <f t="shared" si="66"/>
        <v/>
      </c>
      <c r="C3946" s="10" t="str">
        <f>IFERROR(Calculations!J3946,"")</f>
        <v/>
      </c>
      <c r="D3946" s="10" t="str">
        <f xml:space="preserve"> IF(OR(Calculations!C3946 = "",Calculations!C3946 = WorkTypeString),  IFERROR(Calculations!J3946,""), NA())</f>
        <v/>
      </c>
      <c r="E3946" s="10">
        <f t="array" ref="E3946">PERCENTILE(IF(ISERROR(D3946:D8945)=FALSE,D3946:D8945),CycleTimePercentile)</f>
        <v>0</v>
      </c>
      <c r="F3946" s="2" t="e">
        <f xml:space="preserve"> IF(Calculations!C3946 = DefectTypeString,  IFERROR(Calculations!J3946,""), NA())</f>
        <v>#N/A</v>
      </c>
      <c r="G3946" s="10">
        <f t="array" ref="G3946">PERCENTILE(IF(ISERROR(F3946:F8945)=FALSE,F3946:F8945),CycleTimePercentile)</f>
        <v>0</v>
      </c>
      <c r="H3946" s="2" t="e">
        <f ca="1" xml:space="preserve"> IF(OR(Calculations!C3946 = "",Calculations!C3946 = WorkTypeString),  Calculations!K3946, NA())</f>
        <v>#N/A</v>
      </c>
      <c r="I3946" s="2" t="e">
        <f xml:space="preserve"> IF(Calculations!C3946 = DefectTypeString,  Calculations!K3946, NA())</f>
        <v>#N/A</v>
      </c>
    </row>
    <row r="3947" spans="1:9" x14ac:dyDescent="0.25">
      <c r="A3947" s="8" t="str">
        <f>Calculations!A3947</f>
        <v/>
      </c>
      <c r="B3947" s="2" t="str">
        <f t="shared" si="66"/>
        <v/>
      </c>
      <c r="C3947" s="10" t="str">
        <f>IFERROR(Calculations!J3947,"")</f>
        <v/>
      </c>
      <c r="D3947" s="10" t="str">
        <f xml:space="preserve"> IF(OR(Calculations!C3947 = "",Calculations!C3947 = WorkTypeString),  IFERROR(Calculations!J3947,""), NA())</f>
        <v/>
      </c>
      <c r="E3947" s="10">
        <f t="array" ref="E3947">PERCENTILE(IF(ISERROR(D3947:D8946)=FALSE,D3947:D8946),CycleTimePercentile)</f>
        <v>0</v>
      </c>
      <c r="F3947" s="2" t="e">
        <f xml:space="preserve"> IF(Calculations!C3947 = DefectTypeString,  IFERROR(Calculations!J3947,""), NA())</f>
        <v>#N/A</v>
      </c>
      <c r="G3947" s="10">
        <f t="array" ref="G3947">PERCENTILE(IF(ISERROR(F3947:F8946)=FALSE,F3947:F8946),CycleTimePercentile)</f>
        <v>0</v>
      </c>
      <c r="H3947" s="2" t="e">
        <f ca="1" xml:space="preserve"> IF(OR(Calculations!C3947 = "",Calculations!C3947 = WorkTypeString),  Calculations!K3947, NA())</f>
        <v>#N/A</v>
      </c>
      <c r="I3947" s="2" t="e">
        <f xml:space="preserve"> IF(Calculations!C3947 = DefectTypeString,  Calculations!K3947, NA())</f>
        <v>#N/A</v>
      </c>
    </row>
    <row r="3948" spans="1:9" x14ac:dyDescent="0.25">
      <c r="A3948" s="8" t="str">
        <f>Calculations!A3948</f>
        <v/>
      </c>
      <c r="B3948" s="2" t="str">
        <f t="shared" si="66"/>
        <v/>
      </c>
      <c r="C3948" s="10" t="str">
        <f>IFERROR(Calculations!J3948,"")</f>
        <v/>
      </c>
      <c r="D3948" s="10" t="str">
        <f xml:space="preserve"> IF(OR(Calculations!C3948 = "",Calculations!C3948 = WorkTypeString),  IFERROR(Calculations!J3948,""), NA())</f>
        <v/>
      </c>
      <c r="E3948" s="10">
        <f t="array" ref="E3948">PERCENTILE(IF(ISERROR(D3948:D8947)=FALSE,D3948:D8947),CycleTimePercentile)</f>
        <v>0</v>
      </c>
      <c r="F3948" s="2" t="e">
        <f xml:space="preserve"> IF(Calculations!C3948 = DefectTypeString,  IFERROR(Calculations!J3948,""), NA())</f>
        <v>#N/A</v>
      </c>
      <c r="G3948" s="10">
        <f t="array" ref="G3948">PERCENTILE(IF(ISERROR(F3948:F8947)=FALSE,F3948:F8947),CycleTimePercentile)</f>
        <v>0</v>
      </c>
      <c r="H3948" s="2" t="e">
        <f ca="1" xml:space="preserve"> IF(OR(Calculations!C3948 = "",Calculations!C3948 = WorkTypeString),  Calculations!K3948, NA())</f>
        <v>#N/A</v>
      </c>
      <c r="I3948" s="2" t="e">
        <f xml:space="preserve"> IF(Calculations!C3948 = DefectTypeString,  Calculations!K3948, NA())</f>
        <v>#N/A</v>
      </c>
    </row>
    <row r="3949" spans="1:9" x14ac:dyDescent="0.25">
      <c r="A3949" s="8" t="str">
        <f>Calculations!A3949</f>
        <v/>
      </c>
      <c r="B3949" s="2" t="str">
        <f t="shared" si="66"/>
        <v/>
      </c>
      <c r="C3949" s="10" t="str">
        <f>IFERROR(Calculations!J3949,"")</f>
        <v/>
      </c>
      <c r="D3949" s="10" t="str">
        <f xml:space="preserve"> IF(OR(Calculations!C3949 = "",Calculations!C3949 = WorkTypeString),  IFERROR(Calculations!J3949,""), NA())</f>
        <v/>
      </c>
      <c r="E3949" s="10">
        <f t="array" ref="E3949">PERCENTILE(IF(ISERROR(D3949:D8948)=FALSE,D3949:D8948),CycleTimePercentile)</f>
        <v>0</v>
      </c>
      <c r="F3949" s="2" t="e">
        <f xml:space="preserve"> IF(Calculations!C3949 = DefectTypeString,  IFERROR(Calculations!J3949,""), NA())</f>
        <v>#N/A</v>
      </c>
      <c r="G3949" s="10">
        <f t="array" ref="G3949">PERCENTILE(IF(ISERROR(F3949:F8948)=FALSE,F3949:F8948),CycleTimePercentile)</f>
        <v>0</v>
      </c>
      <c r="H3949" s="2" t="e">
        <f ca="1" xml:space="preserve"> IF(OR(Calculations!C3949 = "",Calculations!C3949 = WorkTypeString),  Calculations!K3949, NA())</f>
        <v>#N/A</v>
      </c>
      <c r="I3949" s="2" t="e">
        <f xml:space="preserve"> IF(Calculations!C3949 = DefectTypeString,  Calculations!K3949, NA())</f>
        <v>#N/A</v>
      </c>
    </row>
    <row r="3950" spans="1:9" x14ac:dyDescent="0.25">
      <c r="A3950" s="8" t="str">
        <f>Calculations!A3950</f>
        <v/>
      </c>
      <c r="B3950" s="2" t="str">
        <f t="shared" si="66"/>
        <v/>
      </c>
      <c r="C3950" s="10" t="str">
        <f>IFERROR(Calculations!J3950,"")</f>
        <v/>
      </c>
      <c r="D3950" s="10" t="str">
        <f xml:space="preserve"> IF(OR(Calculations!C3950 = "",Calculations!C3950 = WorkTypeString),  IFERROR(Calculations!J3950,""), NA())</f>
        <v/>
      </c>
      <c r="E3950" s="10">
        <f t="array" ref="E3950">PERCENTILE(IF(ISERROR(D3950:D8949)=FALSE,D3950:D8949),CycleTimePercentile)</f>
        <v>0</v>
      </c>
      <c r="F3950" s="2" t="e">
        <f xml:space="preserve"> IF(Calculations!C3950 = DefectTypeString,  IFERROR(Calculations!J3950,""), NA())</f>
        <v>#N/A</v>
      </c>
      <c r="G3950" s="10">
        <f t="array" ref="G3950">PERCENTILE(IF(ISERROR(F3950:F8949)=FALSE,F3950:F8949),CycleTimePercentile)</f>
        <v>0</v>
      </c>
      <c r="H3950" s="2" t="e">
        <f ca="1" xml:space="preserve"> IF(OR(Calculations!C3950 = "",Calculations!C3950 = WorkTypeString),  Calculations!K3950, NA())</f>
        <v>#N/A</v>
      </c>
      <c r="I3950" s="2" t="e">
        <f xml:space="preserve"> IF(Calculations!C3950 = DefectTypeString,  Calculations!K3950, NA())</f>
        <v>#N/A</v>
      </c>
    </row>
    <row r="3951" spans="1:9" x14ac:dyDescent="0.25">
      <c r="A3951" s="8" t="str">
        <f>Calculations!A3951</f>
        <v/>
      </c>
      <c r="B3951" s="2" t="str">
        <f t="shared" si="66"/>
        <v/>
      </c>
      <c r="C3951" s="10" t="str">
        <f>IFERROR(Calculations!J3951,"")</f>
        <v/>
      </c>
      <c r="D3951" s="10" t="str">
        <f xml:space="preserve"> IF(OR(Calculations!C3951 = "",Calculations!C3951 = WorkTypeString),  IFERROR(Calculations!J3951,""), NA())</f>
        <v/>
      </c>
      <c r="E3951" s="10">
        <f t="array" ref="E3951">PERCENTILE(IF(ISERROR(D3951:D8950)=FALSE,D3951:D8950),CycleTimePercentile)</f>
        <v>0</v>
      </c>
      <c r="F3951" s="2" t="e">
        <f xml:space="preserve"> IF(Calculations!C3951 = DefectTypeString,  IFERROR(Calculations!J3951,""), NA())</f>
        <v>#N/A</v>
      </c>
      <c r="G3951" s="10">
        <f t="array" ref="G3951">PERCENTILE(IF(ISERROR(F3951:F8950)=FALSE,F3951:F8950),CycleTimePercentile)</f>
        <v>0</v>
      </c>
      <c r="H3951" s="2" t="e">
        <f ca="1" xml:space="preserve"> IF(OR(Calculations!C3951 = "",Calculations!C3951 = WorkTypeString),  Calculations!K3951, NA())</f>
        <v>#N/A</v>
      </c>
      <c r="I3951" s="2" t="e">
        <f xml:space="preserve"> IF(Calculations!C3951 = DefectTypeString,  Calculations!K3951, NA())</f>
        <v>#N/A</v>
      </c>
    </row>
    <row r="3952" spans="1:9" x14ac:dyDescent="0.25">
      <c r="A3952" s="8" t="str">
        <f>Calculations!A3952</f>
        <v/>
      </c>
      <c r="B3952" s="2" t="str">
        <f t="shared" si="66"/>
        <v/>
      </c>
      <c r="C3952" s="10" t="str">
        <f>IFERROR(Calculations!J3952,"")</f>
        <v/>
      </c>
      <c r="D3952" s="10" t="str">
        <f xml:space="preserve"> IF(OR(Calculations!C3952 = "",Calculations!C3952 = WorkTypeString),  IFERROR(Calculations!J3952,""), NA())</f>
        <v/>
      </c>
      <c r="E3952" s="10">
        <f t="array" ref="E3952">PERCENTILE(IF(ISERROR(D3952:D8951)=FALSE,D3952:D8951),CycleTimePercentile)</f>
        <v>0</v>
      </c>
      <c r="F3952" s="2" t="e">
        <f xml:space="preserve"> IF(Calculations!C3952 = DefectTypeString,  IFERROR(Calculations!J3952,""), NA())</f>
        <v>#N/A</v>
      </c>
      <c r="G3952" s="10">
        <f t="array" ref="G3952">PERCENTILE(IF(ISERROR(F3952:F8951)=FALSE,F3952:F8951),CycleTimePercentile)</f>
        <v>0</v>
      </c>
      <c r="H3952" s="2" t="e">
        <f ca="1" xml:space="preserve"> IF(OR(Calculations!C3952 = "",Calculations!C3952 = WorkTypeString),  Calculations!K3952, NA())</f>
        <v>#N/A</v>
      </c>
      <c r="I3952" s="2" t="e">
        <f xml:space="preserve"> IF(Calculations!C3952 = DefectTypeString,  Calculations!K3952, NA())</f>
        <v>#N/A</v>
      </c>
    </row>
    <row r="3953" spans="1:9" x14ac:dyDescent="0.25">
      <c r="A3953" s="8" t="str">
        <f>Calculations!A3953</f>
        <v/>
      </c>
      <c r="B3953" s="2" t="str">
        <f t="shared" si="66"/>
        <v/>
      </c>
      <c r="C3953" s="10" t="str">
        <f>IFERROR(Calculations!J3953,"")</f>
        <v/>
      </c>
      <c r="D3953" s="10" t="str">
        <f xml:space="preserve"> IF(OR(Calculations!C3953 = "",Calculations!C3953 = WorkTypeString),  IFERROR(Calculations!J3953,""), NA())</f>
        <v/>
      </c>
      <c r="E3953" s="10">
        <f t="array" ref="E3953">PERCENTILE(IF(ISERROR(D3953:D8952)=FALSE,D3953:D8952),CycleTimePercentile)</f>
        <v>0</v>
      </c>
      <c r="F3953" s="2" t="e">
        <f xml:space="preserve"> IF(Calculations!C3953 = DefectTypeString,  IFERROR(Calculations!J3953,""), NA())</f>
        <v>#N/A</v>
      </c>
      <c r="G3953" s="10">
        <f t="array" ref="G3953">PERCENTILE(IF(ISERROR(F3953:F8952)=FALSE,F3953:F8952),CycleTimePercentile)</f>
        <v>0</v>
      </c>
      <c r="H3953" s="2" t="e">
        <f ca="1" xml:space="preserve"> IF(OR(Calculations!C3953 = "",Calculations!C3953 = WorkTypeString),  Calculations!K3953, NA())</f>
        <v>#N/A</v>
      </c>
      <c r="I3953" s="2" t="e">
        <f xml:space="preserve"> IF(Calculations!C3953 = DefectTypeString,  Calculations!K3953, NA())</f>
        <v>#N/A</v>
      </c>
    </row>
    <row r="3954" spans="1:9" x14ac:dyDescent="0.25">
      <c r="A3954" s="8" t="str">
        <f>Calculations!A3954</f>
        <v/>
      </c>
      <c r="B3954" s="2" t="str">
        <f t="shared" si="66"/>
        <v/>
      </c>
      <c r="C3954" s="10" t="str">
        <f>IFERROR(Calculations!J3954,"")</f>
        <v/>
      </c>
      <c r="D3954" s="10" t="str">
        <f xml:space="preserve"> IF(OR(Calculations!C3954 = "",Calculations!C3954 = WorkTypeString),  IFERROR(Calculations!J3954,""), NA())</f>
        <v/>
      </c>
      <c r="E3954" s="10">
        <f t="array" ref="E3954">PERCENTILE(IF(ISERROR(D3954:D8953)=FALSE,D3954:D8953),CycleTimePercentile)</f>
        <v>0</v>
      </c>
      <c r="F3954" s="2" t="e">
        <f xml:space="preserve"> IF(Calculations!C3954 = DefectTypeString,  IFERROR(Calculations!J3954,""), NA())</f>
        <v>#N/A</v>
      </c>
      <c r="G3954" s="10">
        <f t="array" ref="G3954">PERCENTILE(IF(ISERROR(F3954:F8953)=FALSE,F3954:F8953),CycleTimePercentile)</f>
        <v>0</v>
      </c>
      <c r="H3954" s="2" t="e">
        <f ca="1" xml:space="preserve"> IF(OR(Calculations!C3954 = "",Calculations!C3954 = WorkTypeString),  Calculations!K3954, NA())</f>
        <v>#N/A</v>
      </c>
      <c r="I3954" s="2" t="e">
        <f xml:space="preserve"> IF(Calculations!C3954 = DefectTypeString,  Calculations!K3954, NA())</f>
        <v>#N/A</v>
      </c>
    </row>
    <row r="3955" spans="1:9" x14ac:dyDescent="0.25">
      <c r="A3955" s="8" t="str">
        <f>Calculations!A3955</f>
        <v/>
      </c>
      <c r="B3955" s="2" t="str">
        <f t="shared" si="66"/>
        <v/>
      </c>
      <c r="C3955" s="10" t="str">
        <f>IFERROR(Calculations!J3955,"")</f>
        <v/>
      </c>
      <c r="D3955" s="10" t="str">
        <f xml:space="preserve"> IF(OR(Calculations!C3955 = "",Calculations!C3955 = WorkTypeString),  IFERROR(Calculations!J3955,""), NA())</f>
        <v/>
      </c>
      <c r="E3955" s="10">
        <f t="array" ref="E3955">PERCENTILE(IF(ISERROR(D3955:D8954)=FALSE,D3955:D8954),CycleTimePercentile)</f>
        <v>0</v>
      </c>
      <c r="F3955" s="2" t="e">
        <f xml:space="preserve"> IF(Calculations!C3955 = DefectTypeString,  IFERROR(Calculations!J3955,""), NA())</f>
        <v>#N/A</v>
      </c>
      <c r="G3955" s="10">
        <f t="array" ref="G3955">PERCENTILE(IF(ISERROR(F3955:F8954)=FALSE,F3955:F8954),CycleTimePercentile)</f>
        <v>0</v>
      </c>
      <c r="H3955" s="2" t="e">
        <f ca="1" xml:space="preserve"> IF(OR(Calculations!C3955 = "",Calculations!C3955 = WorkTypeString),  Calculations!K3955, NA())</f>
        <v>#N/A</v>
      </c>
      <c r="I3955" s="2" t="e">
        <f xml:space="preserve"> IF(Calculations!C3955 = DefectTypeString,  Calculations!K3955, NA())</f>
        <v>#N/A</v>
      </c>
    </row>
    <row r="3956" spans="1:9" x14ac:dyDescent="0.25">
      <c r="A3956" s="8" t="str">
        <f>Calculations!A3956</f>
        <v/>
      </c>
      <c r="B3956" s="2" t="str">
        <f t="shared" si="66"/>
        <v/>
      </c>
      <c r="C3956" s="10" t="str">
        <f>IFERROR(Calculations!J3956,"")</f>
        <v/>
      </c>
      <c r="D3956" s="10" t="str">
        <f xml:space="preserve"> IF(OR(Calculations!C3956 = "",Calculations!C3956 = WorkTypeString),  IFERROR(Calculations!J3956,""), NA())</f>
        <v/>
      </c>
      <c r="E3956" s="10">
        <f t="array" ref="E3956">PERCENTILE(IF(ISERROR(D3956:D8955)=FALSE,D3956:D8955),CycleTimePercentile)</f>
        <v>0</v>
      </c>
      <c r="F3956" s="2" t="e">
        <f xml:space="preserve"> IF(Calculations!C3956 = DefectTypeString,  IFERROR(Calculations!J3956,""), NA())</f>
        <v>#N/A</v>
      </c>
      <c r="G3956" s="10">
        <f t="array" ref="G3956">PERCENTILE(IF(ISERROR(F3956:F8955)=FALSE,F3956:F8955),CycleTimePercentile)</f>
        <v>0</v>
      </c>
      <c r="H3956" s="2" t="e">
        <f ca="1" xml:space="preserve"> IF(OR(Calculations!C3956 = "",Calculations!C3956 = WorkTypeString),  Calculations!K3956, NA())</f>
        <v>#N/A</v>
      </c>
      <c r="I3956" s="2" t="e">
        <f xml:space="preserve"> IF(Calculations!C3956 = DefectTypeString,  Calculations!K3956, NA())</f>
        <v>#N/A</v>
      </c>
    </row>
    <row r="3957" spans="1:9" x14ac:dyDescent="0.25">
      <c r="A3957" s="8" t="str">
        <f>Calculations!A3957</f>
        <v/>
      </c>
      <c r="B3957" s="2" t="str">
        <f t="shared" si="66"/>
        <v/>
      </c>
      <c r="C3957" s="10" t="str">
        <f>IFERROR(Calculations!J3957,"")</f>
        <v/>
      </c>
      <c r="D3957" s="10" t="str">
        <f xml:space="preserve"> IF(OR(Calculations!C3957 = "",Calculations!C3957 = WorkTypeString),  IFERROR(Calculations!J3957,""), NA())</f>
        <v/>
      </c>
      <c r="E3957" s="10">
        <f t="array" ref="E3957">PERCENTILE(IF(ISERROR(D3957:D8956)=FALSE,D3957:D8956),CycleTimePercentile)</f>
        <v>0</v>
      </c>
      <c r="F3957" s="2" t="e">
        <f xml:space="preserve"> IF(Calculations!C3957 = DefectTypeString,  IFERROR(Calculations!J3957,""), NA())</f>
        <v>#N/A</v>
      </c>
      <c r="G3957" s="10">
        <f t="array" ref="G3957">PERCENTILE(IF(ISERROR(F3957:F8956)=FALSE,F3957:F8956),CycleTimePercentile)</f>
        <v>0</v>
      </c>
      <c r="H3957" s="2" t="e">
        <f ca="1" xml:space="preserve"> IF(OR(Calculations!C3957 = "",Calculations!C3957 = WorkTypeString),  Calculations!K3957, NA())</f>
        <v>#N/A</v>
      </c>
      <c r="I3957" s="2" t="e">
        <f xml:space="preserve"> IF(Calculations!C3957 = DefectTypeString,  Calculations!K3957, NA())</f>
        <v>#N/A</v>
      </c>
    </row>
    <row r="3958" spans="1:9" x14ac:dyDescent="0.25">
      <c r="A3958" s="8" t="str">
        <f>Calculations!A3958</f>
        <v/>
      </c>
      <c r="B3958" s="2" t="str">
        <f t="shared" si="66"/>
        <v/>
      </c>
      <c r="C3958" s="10" t="str">
        <f>IFERROR(Calculations!J3958,"")</f>
        <v/>
      </c>
      <c r="D3958" s="10" t="str">
        <f xml:space="preserve"> IF(OR(Calculations!C3958 = "",Calculations!C3958 = WorkTypeString),  IFERROR(Calculations!J3958,""), NA())</f>
        <v/>
      </c>
      <c r="E3958" s="10">
        <f t="array" ref="E3958">PERCENTILE(IF(ISERROR(D3958:D8957)=FALSE,D3958:D8957),CycleTimePercentile)</f>
        <v>0</v>
      </c>
      <c r="F3958" s="2" t="e">
        <f xml:space="preserve"> IF(Calculations!C3958 = DefectTypeString,  IFERROR(Calculations!J3958,""), NA())</f>
        <v>#N/A</v>
      </c>
      <c r="G3958" s="10">
        <f t="array" ref="G3958">PERCENTILE(IF(ISERROR(F3958:F8957)=FALSE,F3958:F8957),CycleTimePercentile)</f>
        <v>0</v>
      </c>
      <c r="H3958" s="2" t="e">
        <f ca="1" xml:space="preserve"> IF(OR(Calculations!C3958 = "",Calculations!C3958 = WorkTypeString),  Calculations!K3958, NA())</f>
        <v>#N/A</v>
      </c>
      <c r="I3958" s="2" t="e">
        <f xml:space="preserve"> IF(Calculations!C3958 = DefectTypeString,  Calculations!K3958, NA())</f>
        <v>#N/A</v>
      </c>
    </row>
    <row r="3959" spans="1:9" x14ac:dyDescent="0.25">
      <c r="A3959" s="8" t="str">
        <f>Calculations!A3959</f>
        <v/>
      </c>
      <c r="B3959" s="2" t="str">
        <f t="shared" si="66"/>
        <v/>
      </c>
      <c r="C3959" s="10" t="str">
        <f>IFERROR(Calculations!J3959,"")</f>
        <v/>
      </c>
      <c r="D3959" s="10" t="str">
        <f xml:space="preserve"> IF(OR(Calculations!C3959 = "",Calculations!C3959 = WorkTypeString),  IFERROR(Calculations!J3959,""), NA())</f>
        <v/>
      </c>
      <c r="E3959" s="10">
        <f t="array" ref="E3959">PERCENTILE(IF(ISERROR(D3959:D8958)=FALSE,D3959:D8958),CycleTimePercentile)</f>
        <v>0</v>
      </c>
      <c r="F3959" s="2" t="e">
        <f xml:space="preserve"> IF(Calculations!C3959 = DefectTypeString,  IFERROR(Calculations!J3959,""), NA())</f>
        <v>#N/A</v>
      </c>
      <c r="G3959" s="10">
        <f t="array" ref="G3959">PERCENTILE(IF(ISERROR(F3959:F8958)=FALSE,F3959:F8958),CycleTimePercentile)</f>
        <v>0</v>
      </c>
      <c r="H3959" s="2" t="e">
        <f ca="1" xml:space="preserve"> IF(OR(Calculations!C3959 = "",Calculations!C3959 = WorkTypeString),  Calculations!K3959, NA())</f>
        <v>#N/A</v>
      </c>
      <c r="I3959" s="2" t="e">
        <f xml:space="preserve"> IF(Calculations!C3959 = DefectTypeString,  Calculations!K3959, NA())</f>
        <v>#N/A</v>
      </c>
    </row>
    <row r="3960" spans="1:9" x14ac:dyDescent="0.25">
      <c r="A3960" s="8" t="str">
        <f>Calculations!A3960</f>
        <v/>
      </c>
      <c r="B3960" s="2" t="str">
        <f t="shared" si="66"/>
        <v/>
      </c>
      <c r="C3960" s="10" t="str">
        <f>IFERROR(Calculations!J3960,"")</f>
        <v/>
      </c>
      <c r="D3960" s="10" t="str">
        <f xml:space="preserve"> IF(OR(Calculations!C3960 = "",Calculations!C3960 = WorkTypeString),  IFERROR(Calculations!J3960,""), NA())</f>
        <v/>
      </c>
      <c r="E3960" s="10">
        <f t="array" ref="E3960">PERCENTILE(IF(ISERROR(D3960:D8959)=FALSE,D3960:D8959),CycleTimePercentile)</f>
        <v>0</v>
      </c>
      <c r="F3960" s="2" t="e">
        <f xml:space="preserve"> IF(Calculations!C3960 = DefectTypeString,  IFERROR(Calculations!J3960,""), NA())</f>
        <v>#N/A</v>
      </c>
      <c r="G3960" s="10">
        <f t="array" ref="G3960">PERCENTILE(IF(ISERROR(F3960:F8959)=FALSE,F3960:F8959),CycleTimePercentile)</f>
        <v>0</v>
      </c>
      <c r="H3960" s="2" t="e">
        <f ca="1" xml:space="preserve"> IF(OR(Calculations!C3960 = "",Calculations!C3960 = WorkTypeString),  Calculations!K3960, NA())</f>
        <v>#N/A</v>
      </c>
      <c r="I3960" s="2" t="e">
        <f xml:space="preserve"> IF(Calculations!C3960 = DefectTypeString,  Calculations!K3960, NA())</f>
        <v>#N/A</v>
      </c>
    </row>
    <row r="3961" spans="1:9" x14ac:dyDescent="0.25">
      <c r="A3961" s="8" t="str">
        <f>Calculations!A3961</f>
        <v/>
      </c>
      <c r="B3961" s="2" t="str">
        <f t="shared" si="66"/>
        <v/>
      </c>
      <c r="C3961" s="10" t="str">
        <f>IFERROR(Calculations!J3961,"")</f>
        <v/>
      </c>
      <c r="D3961" s="10" t="str">
        <f xml:space="preserve"> IF(OR(Calculations!C3961 = "",Calculations!C3961 = WorkTypeString),  IFERROR(Calculations!J3961,""), NA())</f>
        <v/>
      </c>
      <c r="E3961" s="10">
        <f t="array" ref="E3961">PERCENTILE(IF(ISERROR(D3961:D8960)=FALSE,D3961:D8960),CycleTimePercentile)</f>
        <v>0</v>
      </c>
      <c r="F3961" s="2" t="e">
        <f xml:space="preserve"> IF(Calculations!C3961 = DefectTypeString,  IFERROR(Calculations!J3961,""), NA())</f>
        <v>#N/A</v>
      </c>
      <c r="G3961" s="10">
        <f t="array" ref="G3961">PERCENTILE(IF(ISERROR(F3961:F8960)=FALSE,F3961:F8960),CycleTimePercentile)</f>
        <v>0</v>
      </c>
      <c r="H3961" s="2" t="e">
        <f ca="1" xml:space="preserve"> IF(OR(Calculations!C3961 = "",Calculations!C3961 = WorkTypeString),  Calculations!K3961, NA())</f>
        <v>#N/A</v>
      </c>
      <c r="I3961" s="2" t="e">
        <f xml:space="preserve"> IF(Calculations!C3961 = DefectTypeString,  Calculations!K3961, NA())</f>
        <v>#N/A</v>
      </c>
    </row>
    <row r="3962" spans="1:9" x14ac:dyDescent="0.25">
      <c r="A3962" s="8" t="str">
        <f>Calculations!A3962</f>
        <v/>
      </c>
      <c r="B3962" s="2" t="str">
        <f t="shared" si="66"/>
        <v/>
      </c>
      <c r="C3962" s="10" t="str">
        <f>IFERROR(Calculations!J3962,"")</f>
        <v/>
      </c>
      <c r="D3962" s="10" t="str">
        <f xml:space="preserve"> IF(OR(Calculations!C3962 = "",Calculations!C3962 = WorkTypeString),  IFERROR(Calculations!J3962,""), NA())</f>
        <v/>
      </c>
      <c r="E3962" s="10">
        <f t="array" ref="E3962">PERCENTILE(IF(ISERROR(D3962:D8961)=FALSE,D3962:D8961),CycleTimePercentile)</f>
        <v>0</v>
      </c>
      <c r="F3962" s="2" t="e">
        <f xml:space="preserve"> IF(Calculations!C3962 = DefectTypeString,  IFERROR(Calculations!J3962,""), NA())</f>
        <v>#N/A</v>
      </c>
      <c r="G3962" s="10">
        <f t="array" ref="G3962">PERCENTILE(IF(ISERROR(F3962:F8961)=FALSE,F3962:F8961),CycleTimePercentile)</f>
        <v>0</v>
      </c>
      <c r="H3962" s="2" t="e">
        <f ca="1" xml:space="preserve"> IF(OR(Calculations!C3962 = "",Calculations!C3962 = WorkTypeString),  Calculations!K3962, NA())</f>
        <v>#N/A</v>
      </c>
      <c r="I3962" s="2" t="e">
        <f xml:space="preserve"> IF(Calculations!C3962 = DefectTypeString,  Calculations!K3962, NA())</f>
        <v>#N/A</v>
      </c>
    </row>
    <row r="3963" spans="1:9" x14ac:dyDescent="0.25">
      <c r="A3963" s="8" t="str">
        <f>Calculations!A3963</f>
        <v/>
      </c>
      <c r="B3963" s="2" t="str">
        <f t="shared" si="66"/>
        <v/>
      </c>
      <c r="C3963" s="10" t="str">
        <f>IFERROR(Calculations!J3963,"")</f>
        <v/>
      </c>
      <c r="D3963" s="10" t="str">
        <f xml:space="preserve"> IF(OR(Calculations!C3963 = "",Calculations!C3963 = WorkTypeString),  IFERROR(Calculations!J3963,""), NA())</f>
        <v/>
      </c>
      <c r="E3963" s="10">
        <f t="array" ref="E3963">PERCENTILE(IF(ISERROR(D3963:D8962)=FALSE,D3963:D8962),CycleTimePercentile)</f>
        <v>0</v>
      </c>
      <c r="F3963" s="2" t="e">
        <f xml:space="preserve"> IF(Calculations!C3963 = DefectTypeString,  IFERROR(Calculations!J3963,""), NA())</f>
        <v>#N/A</v>
      </c>
      <c r="G3963" s="10">
        <f t="array" ref="G3963">PERCENTILE(IF(ISERROR(F3963:F8962)=FALSE,F3963:F8962),CycleTimePercentile)</f>
        <v>0</v>
      </c>
      <c r="H3963" s="2" t="e">
        <f ca="1" xml:space="preserve"> IF(OR(Calculations!C3963 = "",Calculations!C3963 = WorkTypeString),  Calculations!K3963, NA())</f>
        <v>#N/A</v>
      </c>
      <c r="I3963" s="2" t="e">
        <f xml:space="preserve"> IF(Calculations!C3963 = DefectTypeString,  Calculations!K3963, NA())</f>
        <v>#N/A</v>
      </c>
    </row>
    <row r="3964" spans="1:9" x14ac:dyDescent="0.25">
      <c r="A3964" s="8" t="str">
        <f>Calculations!A3964</f>
        <v/>
      </c>
      <c r="B3964" s="2" t="str">
        <f t="shared" si="66"/>
        <v/>
      </c>
      <c r="C3964" s="10" t="str">
        <f>IFERROR(Calculations!J3964,"")</f>
        <v/>
      </c>
      <c r="D3964" s="10" t="str">
        <f xml:space="preserve"> IF(OR(Calculations!C3964 = "",Calculations!C3964 = WorkTypeString),  IFERROR(Calculations!J3964,""), NA())</f>
        <v/>
      </c>
      <c r="E3964" s="10">
        <f t="array" ref="E3964">PERCENTILE(IF(ISERROR(D3964:D8963)=FALSE,D3964:D8963),CycleTimePercentile)</f>
        <v>0</v>
      </c>
      <c r="F3964" s="2" t="e">
        <f xml:space="preserve"> IF(Calculations!C3964 = DefectTypeString,  IFERROR(Calculations!J3964,""), NA())</f>
        <v>#N/A</v>
      </c>
      <c r="G3964" s="10">
        <f t="array" ref="G3964">PERCENTILE(IF(ISERROR(F3964:F8963)=FALSE,F3964:F8963),CycleTimePercentile)</f>
        <v>0</v>
      </c>
      <c r="H3964" s="2" t="e">
        <f ca="1" xml:space="preserve"> IF(OR(Calculations!C3964 = "",Calculations!C3964 = WorkTypeString),  Calculations!K3964, NA())</f>
        <v>#N/A</v>
      </c>
      <c r="I3964" s="2" t="e">
        <f xml:space="preserve"> IF(Calculations!C3964 = DefectTypeString,  Calculations!K3964, NA())</f>
        <v>#N/A</v>
      </c>
    </row>
    <row r="3965" spans="1:9" x14ac:dyDescent="0.25">
      <c r="A3965" s="8" t="str">
        <f>Calculations!A3965</f>
        <v/>
      </c>
      <c r="B3965" s="2" t="str">
        <f t="shared" si="66"/>
        <v/>
      </c>
      <c r="C3965" s="10" t="str">
        <f>IFERROR(Calculations!J3965,"")</f>
        <v/>
      </c>
      <c r="D3965" s="10" t="str">
        <f xml:space="preserve"> IF(OR(Calculations!C3965 = "",Calculations!C3965 = WorkTypeString),  IFERROR(Calculations!J3965,""), NA())</f>
        <v/>
      </c>
      <c r="E3965" s="10">
        <f t="array" ref="E3965">PERCENTILE(IF(ISERROR(D3965:D8964)=FALSE,D3965:D8964),CycleTimePercentile)</f>
        <v>0</v>
      </c>
      <c r="F3965" s="2" t="e">
        <f xml:space="preserve"> IF(Calculations!C3965 = DefectTypeString,  IFERROR(Calculations!J3965,""), NA())</f>
        <v>#N/A</v>
      </c>
      <c r="G3965" s="10">
        <f t="array" ref="G3965">PERCENTILE(IF(ISERROR(F3965:F8964)=FALSE,F3965:F8964),CycleTimePercentile)</f>
        <v>0</v>
      </c>
      <c r="H3965" s="2" t="e">
        <f ca="1" xml:space="preserve"> IF(OR(Calculations!C3965 = "",Calculations!C3965 = WorkTypeString),  Calculations!K3965, NA())</f>
        <v>#N/A</v>
      </c>
      <c r="I3965" s="2" t="e">
        <f xml:space="preserve"> IF(Calculations!C3965 = DefectTypeString,  Calculations!K3965, NA())</f>
        <v>#N/A</v>
      </c>
    </row>
    <row r="3966" spans="1:9" x14ac:dyDescent="0.25">
      <c r="A3966" s="8" t="str">
        <f>Calculations!A3966</f>
        <v/>
      </c>
      <c r="B3966" s="2" t="str">
        <f t="shared" si="66"/>
        <v/>
      </c>
      <c r="C3966" s="10" t="str">
        <f>IFERROR(Calculations!J3966,"")</f>
        <v/>
      </c>
      <c r="D3966" s="10" t="str">
        <f xml:space="preserve"> IF(OR(Calculations!C3966 = "",Calculations!C3966 = WorkTypeString),  IFERROR(Calculations!J3966,""), NA())</f>
        <v/>
      </c>
      <c r="E3966" s="10">
        <f t="array" ref="E3966">PERCENTILE(IF(ISERROR(D3966:D8965)=FALSE,D3966:D8965),CycleTimePercentile)</f>
        <v>0</v>
      </c>
      <c r="F3966" s="2" t="e">
        <f xml:space="preserve"> IF(Calculations!C3966 = DefectTypeString,  IFERROR(Calculations!J3966,""), NA())</f>
        <v>#N/A</v>
      </c>
      <c r="G3966" s="10">
        <f t="array" ref="G3966">PERCENTILE(IF(ISERROR(F3966:F8965)=FALSE,F3966:F8965),CycleTimePercentile)</f>
        <v>0</v>
      </c>
      <c r="H3966" s="2" t="e">
        <f ca="1" xml:space="preserve"> IF(OR(Calculations!C3966 = "",Calculations!C3966 = WorkTypeString),  Calculations!K3966, NA())</f>
        <v>#N/A</v>
      </c>
      <c r="I3966" s="2" t="e">
        <f xml:space="preserve"> IF(Calculations!C3966 = DefectTypeString,  Calculations!K3966, NA())</f>
        <v>#N/A</v>
      </c>
    </row>
    <row r="3967" spans="1:9" x14ac:dyDescent="0.25">
      <c r="A3967" s="8" t="str">
        <f>Calculations!A3967</f>
        <v/>
      </c>
      <c r="B3967" s="2" t="str">
        <f t="shared" si="66"/>
        <v/>
      </c>
      <c r="C3967" s="10" t="str">
        <f>IFERROR(Calculations!J3967,"")</f>
        <v/>
      </c>
      <c r="D3967" s="10" t="str">
        <f xml:space="preserve"> IF(OR(Calculations!C3967 = "",Calculations!C3967 = WorkTypeString),  IFERROR(Calculations!J3967,""), NA())</f>
        <v/>
      </c>
      <c r="E3967" s="10">
        <f t="array" ref="E3967">PERCENTILE(IF(ISERROR(D3967:D8966)=FALSE,D3967:D8966),CycleTimePercentile)</f>
        <v>0</v>
      </c>
      <c r="F3967" s="2" t="e">
        <f xml:space="preserve"> IF(Calculations!C3967 = DefectTypeString,  IFERROR(Calculations!J3967,""), NA())</f>
        <v>#N/A</v>
      </c>
      <c r="G3967" s="10">
        <f t="array" ref="G3967">PERCENTILE(IF(ISERROR(F3967:F8966)=FALSE,F3967:F8966),CycleTimePercentile)</f>
        <v>0</v>
      </c>
      <c r="H3967" s="2" t="e">
        <f ca="1" xml:space="preserve"> IF(OR(Calculations!C3967 = "",Calculations!C3967 = WorkTypeString),  Calculations!K3967, NA())</f>
        <v>#N/A</v>
      </c>
      <c r="I3967" s="2" t="e">
        <f xml:space="preserve"> IF(Calculations!C3967 = DefectTypeString,  Calculations!K3967, NA())</f>
        <v>#N/A</v>
      </c>
    </row>
    <row r="3968" spans="1:9" x14ac:dyDescent="0.25">
      <c r="A3968" s="8" t="str">
        <f>Calculations!A3968</f>
        <v/>
      </c>
      <c r="B3968" s="2" t="str">
        <f t="shared" si="66"/>
        <v/>
      </c>
      <c r="C3968" s="10" t="str">
        <f>IFERROR(Calculations!J3968,"")</f>
        <v/>
      </c>
      <c r="D3968" s="10" t="str">
        <f xml:space="preserve"> IF(OR(Calculations!C3968 = "",Calculations!C3968 = WorkTypeString),  IFERROR(Calculations!J3968,""), NA())</f>
        <v/>
      </c>
      <c r="E3968" s="10">
        <f t="array" ref="E3968">PERCENTILE(IF(ISERROR(D3968:D8967)=FALSE,D3968:D8967),CycleTimePercentile)</f>
        <v>0</v>
      </c>
      <c r="F3968" s="2" t="e">
        <f xml:space="preserve"> IF(Calculations!C3968 = DefectTypeString,  IFERROR(Calculations!J3968,""), NA())</f>
        <v>#N/A</v>
      </c>
      <c r="G3968" s="10">
        <f t="array" ref="G3968">PERCENTILE(IF(ISERROR(F3968:F8967)=FALSE,F3968:F8967),CycleTimePercentile)</f>
        <v>0</v>
      </c>
      <c r="H3968" s="2" t="e">
        <f ca="1" xml:space="preserve"> IF(OR(Calculations!C3968 = "",Calculations!C3968 = WorkTypeString),  Calculations!K3968, NA())</f>
        <v>#N/A</v>
      </c>
      <c r="I3968" s="2" t="e">
        <f xml:space="preserve"> IF(Calculations!C3968 = DefectTypeString,  Calculations!K3968, NA())</f>
        <v>#N/A</v>
      </c>
    </row>
    <row r="3969" spans="1:9" x14ac:dyDescent="0.25">
      <c r="A3969" s="8" t="str">
        <f>Calculations!A3969</f>
        <v/>
      </c>
      <c r="B3969" s="2" t="str">
        <f t="shared" si="66"/>
        <v/>
      </c>
      <c r="C3969" s="10" t="str">
        <f>IFERROR(Calculations!J3969,"")</f>
        <v/>
      </c>
      <c r="D3969" s="10" t="str">
        <f xml:space="preserve"> IF(OR(Calculations!C3969 = "",Calculations!C3969 = WorkTypeString),  IFERROR(Calculations!J3969,""), NA())</f>
        <v/>
      </c>
      <c r="E3969" s="10">
        <f t="array" ref="E3969">PERCENTILE(IF(ISERROR(D3969:D8968)=FALSE,D3969:D8968),CycleTimePercentile)</f>
        <v>0</v>
      </c>
      <c r="F3969" s="2" t="e">
        <f xml:space="preserve"> IF(Calculations!C3969 = DefectTypeString,  IFERROR(Calculations!J3969,""), NA())</f>
        <v>#N/A</v>
      </c>
      <c r="G3969" s="10">
        <f t="array" ref="G3969">PERCENTILE(IF(ISERROR(F3969:F8968)=FALSE,F3969:F8968),CycleTimePercentile)</f>
        <v>0</v>
      </c>
      <c r="H3969" s="2" t="e">
        <f ca="1" xml:space="preserve"> IF(OR(Calculations!C3969 = "",Calculations!C3969 = WorkTypeString),  Calculations!K3969, NA())</f>
        <v>#N/A</v>
      </c>
      <c r="I3969" s="2" t="e">
        <f xml:space="preserve"> IF(Calculations!C3969 = DefectTypeString,  Calculations!K3969, NA())</f>
        <v>#N/A</v>
      </c>
    </row>
    <row r="3970" spans="1:9" x14ac:dyDescent="0.25">
      <c r="A3970" s="8" t="str">
        <f>Calculations!A3970</f>
        <v/>
      </c>
      <c r="B3970" s="2" t="str">
        <f t="shared" si="66"/>
        <v/>
      </c>
      <c r="C3970" s="10" t="str">
        <f>IFERROR(Calculations!J3970,"")</f>
        <v/>
      </c>
      <c r="D3970" s="10" t="str">
        <f xml:space="preserve"> IF(OR(Calculations!C3970 = "",Calculations!C3970 = WorkTypeString),  IFERROR(Calculations!J3970,""), NA())</f>
        <v/>
      </c>
      <c r="E3970" s="10">
        <f t="array" ref="E3970">PERCENTILE(IF(ISERROR(D3970:D8969)=FALSE,D3970:D8969),CycleTimePercentile)</f>
        <v>0</v>
      </c>
      <c r="F3970" s="2" t="e">
        <f xml:space="preserve"> IF(Calculations!C3970 = DefectTypeString,  IFERROR(Calculations!J3970,""), NA())</f>
        <v>#N/A</v>
      </c>
      <c r="G3970" s="10">
        <f t="array" ref="G3970">PERCENTILE(IF(ISERROR(F3970:F8969)=FALSE,F3970:F8969),CycleTimePercentile)</f>
        <v>0</v>
      </c>
      <c r="H3970" s="2" t="e">
        <f ca="1" xml:space="preserve"> IF(OR(Calculations!C3970 = "",Calculations!C3970 = WorkTypeString),  Calculations!K3970, NA())</f>
        <v>#N/A</v>
      </c>
      <c r="I3970" s="2" t="e">
        <f xml:space="preserve"> IF(Calculations!C3970 = DefectTypeString,  Calculations!K3970, NA())</f>
        <v>#N/A</v>
      </c>
    </row>
    <row r="3971" spans="1:9" x14ac:dyDescent="0.25">
      <c r="A3971" s="8" t="str">
        <f>Calculations!A3971</f>
        <v/>
      </c>
      <c r="B3971" s="2" t="str">
        <f t="shared" ref="B3971:B4034" si="67">IF(ISNUMBER(A3971),YEAR(A3971)&amp;"-"&amp;TEXT(MONTH(A3971),"00")&amp;"-"&amp;TEXT(DAY(A3971),"00")&amp;"-"&amp;TEXT(HOUR(A3971),"00"),"")</f>
        <v/>
      </c>
      <c r="C3971" s="10" t="str">
        <f>IFERROR(Calculations!J3971,"")</f>
        <v/>
      </c>
      <c r="D3971" s="10" t="str">
        <f xml:space="preserve"> IF(OR(Calculations!C3971 = "",Calculations!C3971 = WorkTypeString),  IFERROR(Calculations!J3971,""), NA())</f>
        <v/>
      </c>
      <c r="E3971" s="10">
        <f t="array" ref="E3971">PERCENTILE(IF(ISERROR(D3971:D8970)=FALSE,D3971:D8970),CycleTimePercentile)</f>
        <v>0</v>
      </c>
      <c r="F3971" s="2" t="e">
        <f xml:space="preserve"> IF(Calculations!C3971 = DefectTypeString,  IFERROR(Calculations!J3971,""), NA())</f>
        <v>#N/A</v>
      </c>
      <c r="G3971" s="10">
        <f t="array" ref="G3971">PERCENTILE(IF(ISERROR(F3971:F8970)=FALSE,F3971:F8970),CycleTimePercentile)</f>
        <v>0</v>
      </c>
      <c r="H3971" s="2" t="e">
        <f ca="1" xml:space="preserve"> IF(OR(Calculations!C3971 = "",Calculations!C3971 = WorkTypeString),  Calculations!K3971, NA())</f>
        <v>#N/A</v>
      </c>
      <c r="I3971" s="2" t="e">
        <f xml:space="preserve"> IF(Calculations!C3971 = DefectTypeString,  Calculations!K3971, NA())</f>
        <v>#N/A</v>
      </c>
    </row>
    <row r="3972" spans="1:9" x14ac:dyDescent="0.25">
      <c r="A3972" s="8" t="str">
        <f>Calculations!A3972</f>
        <v/>
      </c>
      <c r="B3972" s="2" t="str">
        <f t="shared" si="67"/>
        <v/>
      </c>
      <c r="C3972" s="10" t="str">
        <f>IFERROR(Calculations!J3972,"")</f>
        <v/>
      </c>
      <c r="D3972" s="10" t="str">
        <f xml:space="preserve"> IF(OR(Calculations!C3972 = "",Calculations!C3972 = WorkTypeString),  IFERROR(Calculations!J3972,""), NA())</f>
        <v/>
      </c>
      <c r="E3972" s="10">
        <f t="array" ref="E3972">PERCENTILE(IF(ISERROR(D3972:D8971)=FALSE,D3972:D8971),CycleTimePercentile)</f>
        <v>0</v>
      </c>
      <c r="F3972" s="2" t="e">
        <f xml:space="preserve"> IF(Calculations!C3972 = DefectTypeString,  IFERROR(Calculations!J3972,""), NA())</f>
        <v>#N/A</v>
      </c>
      <c r="G3972" s="10">
        <f t="array" ref="G3972">PERCENTILE(IF(ISERROR(F3972:F8971)=FALSE,F3972:F8971),CycleTimePercentile)</f>
        <v>0</v>
      </c>
      <c r="H3972" s="2" t="e">
        <f ca="1" xml:space="preserve"> IF(OR(Calculations!C3972 = "",Calculations!C3972 = WorkTypeString),  Calculations!K3972, NA())</f>
        <v>#N/A</v>
      </c>
      <c r="I3972" s="2" t="e">
        <f xml:space="preserve"> IF(Calculations!C3972 = DefectTypeString,  Calculations!K3972, NA())</f>
        <v>#N/A</v>
      </c>
    </row>
    <row r="3973" spans="1:9" x14ac:dyDescent="0.25">
      <c r="A3973" s="8" t="str">
        <f>Calculations!A3973</f>
        <v/>
      </c>
      <c r="B3973" s="2" t="str">
        <f t="shared" si="67"/>
        <v/>
      </c>
      <c r="C3973" s="10" t="str">
        <f>IFERROR(Calculations!J3973,"")</f>
        <v/>
      </c>
      <c r="D3973" s="10" t="str">
        <f xml:space="preserve"> IF(OR(Calculations!C3973 = "",Calculations!C3973 = WorkTypeString),  IFERROR(Calculations!J3973,""), NA())</f>
        <v/>
      </c>
      <c r="E3973" s="10">
        <f t="array" ref="E3973">PERCENTILE(IF(ISERROR(D3973:D8972)=FALSE,D3973:D8972),CycleTimePercentile)</f>
        <v>0</v>
      </c>
      <c r="F3973" s="2" t="e">
        <f xml:space="preserve"> IF(Calculations!C3973 = DefectTypeString,  IFERROR(Calculations!J3973,""), NA())</f>
        <v>#N/A</v>
      </c>
      <c r="G3973" s="10">
        <f t="array" ref="G3973">PERCENTILE(IF(ISERROR(F3973:F8972)=FALSE,F3973:F8972),CycleTimePercentile)</f>
        <v>0</v>
      </c>
      <c r="H3973" s="2" t="e">
        <f ca="1" xml:space="preserve"> IF(OR(Calculations!C3973 = "",Calculations!C3973 = WorkTypeString),  Calculations!K3973, NA())</f>
        <v>#N/A</v>
      </c>
      <c r="I3973" s="2" t="e">
        <f xml:space="preserve"> IF(Calculations!C3973 = DefectTypeString,  Calculations!K3973, NA())</f>
        <v>#N/A</v>
      </c>
    </row>
    <row r="3974" spans="1:9" x14ac:dyDescent="0.25">
      <c r="A3974" s="8" t="str">
        <f>Calculations!A3974</f>
        <v/>
      </c>
      <c r="B3974" s="2" t="str">
        <f t="shared" si="67"/>
        <v/>
      </c>
      <c r="C3974" s="10" t="str">
        <f>IFERROR(Calculations!J3974,"")</f>
        <v/>
      </c>
      <c r="D3974" s="10" t="str">
        <f xml:space="preserve"> IF(OR(Calculations!C3974 = "",Calculations!C3974 = WorkTypeString),  IFERROR(Calculations!J3974,""), NA())</f>
        <v/>
      </c>
      <c r="E3974" s="10">
        <f t="array" ref="E3974">PERCENTILE(IF(ISERROR(D3974:D8973)=FALSE,D3974:D8973),CycleTimePercentile)</f>
        <v>0</v>
      </c>
      <c r="F3974" s="2" t="e">
        <f xml:space="preserve"> IF(Calculations!C3974 = DefectTypeString,  IFERROR(Calculations!J3974,""), NA())</f>
        <v>#N/A</v>
      </c>
      <c r="G3974" s="10">
        <f t="array" ref="G3974">PERCENTILE(IF(ISERROR(F3974:F8973)=FALSE,F3974:F8973),CycleTimePercentile)</f>
        <v>0</v>
      </c>
      <c r="H3974" s="2" t="e">
        <f ca="1" xml:space="preserve"> IF(OR(Calculations!C3974 = "",Calculations!C3974 = WorkTypeString),  Calculations!K3974, NA())</f>
        <v>#N/A</v>
      </c>
      <c r="I3974" s="2" t="e">
        <f xml:space="preserve"> IF(Calculations!C3974 = DefectTypeString,  Calculations!K3974, NA())</f>
        <v>#N/A</v>
      </c>
    </row>
    <row r="3975" spans="1:9" x14ac:dyDescent="0.25">
      <c r="A3975" s="8" t="str">
        <f>Calculations!A3975</f>
        <v/>
      </c>
      <c r="B3975" s="2" t="str">
        <f t="shared" si="67"/>
        <v/>
      </c>
      <c r="C3975" s="10" t="str">
        <f>IFERROR(Calculations!J3975,"")</f>
        <v/>
      </c>
      <c r="D3975" s="10" t="str">
        <f xml:space="preserve"> IF(OR(Calculations!C3975 = "",Calculations!C3975 = WorkTypeString),  IFERROR(Calculations!J3975,""), NA())</f>
        <v/>
      </c>
      <c r="E3975" s="10">
        <f t="array" ref="E3975">PERCENTILE(IF(ISERROR(D3975:D8974)=FALSE,D3975:D8974),CycleTimePercentile)</f>
        <v>0</v>
      </c>
      <c r="F3975" s="2" t="e">
        <f xml:space="preserve"> IF(Calculations!C3975 = DefectTypeString,  IFERROR(Calculations!J3975,""), NA())</f>
        <v>#N/A</v>
      </c>
      <c r="G3975" s="10">
        <f t="array" ref="G3975">PERCENTILE(IF(ISERROR(F3975:F8974)=FALSE,F3975:F8974),CycleTimePercentile)</f>
        <v>0</v>
      </c>
      <c r="H3975" s="2" t="e">
        <f ca="1" xml:space="preserve"> IF(OR(Calculations!C3975 = "",Calculations!C3975 = WorkTypeString),  Calculations!K3975, NA())</f>
        <v>#N/A</v>
      </c>
      <c r="I3975" s="2" t="e">
        <f xml:space="preserve"> IF(Calculations!C3975 = DefectTypeString,  Calculations!K3975, NA())</f>
        <v>#N/A</v>
      </c>
    </row>
    <row r="3976" spans="1:9" x14ac:dyDescent="0.25">
      <c r="A3976" s="8" t="str">
        <f>Calculations!A3976</f>
        <v/>
      </c>
      <c r="B3976" s="2" t="str">
        <f t="shared" si="67"/>
        <v/>
      </c>
      <c r="C3976" s="10" t="str">
        <f>IFERROR(Calculations!J3976,"")</f>
        <v/>
      </c>
      <c r="D3976" s="10" t="str">
        <f xml:space="preserve"> IF(OR(Calculations!C3976 = "",Calculations!C3976 = WorkTypeString),  IFERROR(Calculations!J3976,""), NA())</f>
        <v/>
      </c>
      <c r="E3976" s="10">
        <f t="array" ref="E3976">PERCENTILE(IF(ISERROR(D3976:D8975)=FALSE,D3976:D8975),CycleTimePercentile)</f>
        <v>0</v>
      </c>
      <c r="F3976" s="2" t="e">
        <f xml:space="preserve"> IF(Calculations!C3976 = DefectTypeString,  IFERROR(Calculations!J3976,""), NA())</f>
        <v>#N/A</v>
      </c>
      <c r="G3976" s="10">
        <f t="array" ref="G3976">PERCENTILE(IF(ISERROR(F3976:F8975)=FALSE,F3976:F8975),CycleTimePercentile)</f>
        <v>0</v>
      </c>
      <c r="H3976" s="2" t="e">
        <f ca="1" xml:space="preserve"> IF(OR(Calculations!C3976 = "",Calculations!C3976 = WorkTypeString),  Calculations!K3976, NA())</f>
        <v>#N/A</v>
      </c>
      <c r="I3976" s="2" t="e">
        <f xml:space="preserve"> IF(Calculations!C3976 = DefectTypeString,  Calculations!K3976, NA())</f>
        <v>#N/A</v>
      </c>
    </row>
    <row r="3977" spans="1:9" x14ac:dyDescent="0.25">
      <c r="A3977" s="8" t="str">
        <f>Calculations!A3977</f>
        <v/>
      </c>
      <c r="B3977" s="2" t="str">
        <f t="shared" si="67"/>
        <v/>
      </c>
      <c r="C3977" s="10" t="str">
        <f>IFERROR(Calculations!J3977,"")</f>
        <v/>
      </c>
      <c r="D3977" s="10" t="str">
        <f xml:space="preserve"> IF(OR(Calculations!C3977 = "",Calculations!C3977 = WorkTypeString),  IFERROR(Calculations!J3977,""), NA())</f>
        <v/>
      </c>
      <c r="E3977" s="10">
        <f t="array" ref="E3977">PERCENTILE(IF(ISERROR(D3977:D8976)=FALSE,D3977:D8976),CycleTimePercentile)</f>
        <v>0</v>
      </c>
      <c r="F3977" s="2" t="e">
        <f xml:space="preserve"> IF(Calculations!C3977 = DefectTypeString,  IFERROR(Calculations!J3977,""), NA())</f>
        <v>#N/A</v>
      </c>
      <c r="G3977" s="10">
        <f t="array" ref="G3977">PERCENTILE(IF(ISERROR(F3977:F8976)=FALSE,F3977:F8976),CycleTimePercentile)</f>
        <v>0</v>
      </c>
      <c r="H3977" s="2" t="e">
        <f ca="1" xml:space="preserve"> IF(OR(Calculations!C3977 = "",Calculations!C3977 = WorkTypeString),  Calculations!K3977, NA())</f>
        <v>#N/A</v>
      </c>
      <c r="I3977" s="2" t="e">
        <f xml:space="preserve"> IF(Calculations!C3977 = DefectTypeString,  Calculations!K3977, NA())</f>
        <v>#N/A</v>
      </c>
    </row>
    <row r="3978" spans="1:9" x14ac:dyDescent="0.25">
      <c r="A3978" s="8" t="str">
        <f>Calculations!A3978</f>
        <v/>
      </c>
      <c r="B3978" s="2" t="str">
        <f t="shared" si="67"/>
        <v/>
      </c>
      <c r="C3978" s="10" t="str">
        <f>IFERROR(Calculations!J3978,"")</f>
        <v/>
      </c>
      <c r="D3978" s="10" t="str">
        <f xml:space="preserve"> IF(OR(Calculations!C3978 = "",Calculations!C3978 = WorkTypeString),  IFERROR(Calculations!J3978,""), NA())</f>
        <v/>
      </c>
      <c r="E3978" s="10">
        <f t="array" ref="E3978">PERCENTILE(IF(ISERROR(D3978:D8977)=FALSE,D3978:D8977),CycleTimePercentile)</f>
        <v>0</v>
      </c>
      <c r="F3978" s="2" t="e">
        <f xml:space="preserve"> IF(Calculations!C3978 = DefectTypeString,  IFERROR(Calculations!J3978,""), NA())</f>
        <v>#N/A</v>
      </c>
      <c r="G3978" s="10">
        <f t="array" ref="G3978">PERCENTILE(IF(ISERROR(F3978:F8977)=FALSE,F3978:F8977),CycleTimePercentile)</f>
        <v>0</v>
      </c>
      <c r="H3978" s="2" t="e">
        <f ca="1" xml:space="preserve"> IF(OR(Calculations!C3978 = "",Calculations!C3978 = WorkTypeString),  Calculations!K3978, NA())</f>
        <v>#N/A</v>
      </c>
      <c r="I3978" s="2" t="e">
        <f xml:space="preserve"> IF(Calculations!C3978 = DefectTypeString,  Calculations!K3978, NA())</f>
        <v>#N/A</v>
      </c>
    </row>
    <row r="3979" spans="1:9" x14ac:dyDescent="0.25">
      <c r="A3979" s="8" t="str">
        <f>Calculations!A3979</f>
        <v/>
      </c>
      <c r="B3979" s="2" t="str">
        <f t="shared" si="67"/>
        <v/>
      </c>
      <c r="C3979" s="10" t="str">
        <f>IFERROR(Calculations!J3979,"")</f>
        <v/>
      </c>
      <c r="D3979" s="10" t="str">
        <f xml:space="preserve"> IF(OR(Calculations!C3979 = "",Calculations!C3979 = WorkTypeString),  IFERROR(Calculations!J3979,""), NA())</f>
        <v/>
      </c>
      <c r="E3979" s="10">
        <f t="array" ref="E3979">PERCENTILE(IF(ISERROR(D3979:D8978)=FALSE,D3979:D8978),CycleTimePercentile)</f>
        <v>0</v>
      </c>
      <c r="F3979" s="2" t="e">
        <f xml:space="preserve"> IF(Calculations!C3979 = DefectTypeString,  IFERROR(Calculations!J3979,""), NA())</f>
        <v>#N/A</v>
      </c>
      <c r="G3979" s="10">
        <f t="array" ref="G3979">PERCENTILE(IF(ISERROR(F3979:F8978)=FALSE,F3979:F8978),CycleTimePercentile)</f>
        <v>0</v>
      </c>
      <c r="H3979" s="2" t="e">
        <f ca="1" xml:space="preserve"> IF(OR(Calculations!C3979 = "",Calculations!C3979 = WorkTypeString),  Calculations!K3979, NA())</f>
        <v>#N/A</v>
      </c>
      <c r="I3979" s="2" t="e">
        <f xml:space="preserve"> IF(Calculations!C3979 = DefectTypeString,  Calculations!K3979, NA())</f>
        <v>#N/A</v>
      </c>
    </row>
    <row r="3980" spans="1:9" x14ac:dyDescent="0.25">
      <c r="A3980" s="8" t="str">
        <f>Calculations!A3980</f>
        <v/>
      </c>
      <c r="B3980" s="2" t="str">
        <f t="shared" si="67"/>
        <v/>
      </c>
      <c r="C3980" s="10" t="str">
        <f>IFERROR(Calculations!J3980,"")</f>
        <v/>
      </c>
      <c r="D3980" s="10" t="str">
        <f xml:space="preserve"> IF(OR(Calculations!C3980 = "",Calculations!C3980 = WorkTypeString),  IFERROR(Calculations!J3980,""), NA())</f>
        <v/>
      </c>
      <c r="E3980" s="10">
        <f t="array" ref="E3980">PERCENTILE(IF(ISERROR(D3980:D8979)=FALSE,D3980:D8979),CycleTimePercentile)</f>
        <v>0</v>
      </c>
      <c r="F3980" s="2" t="e">
        <f xml:space="preserve"> IF(Calculations!C3980 = DefectTypeString,  IFERROR(Calculations!J3980,""), NA())</f>
        <v>#N/A</v>
      </c>
      <c r="G3980" s="10">
        <f t="array" ref="G3980">PERCENTILE(IF(ISERROR(F3980:F8979)=FALSE,F3980:F8979),CycleTimePercentile)</f>
        <v>0</v>
      </c>
      <c r="H3980" s="2" t="e">
        <f ca="1" xml:space="preserve"> IF(OR(Calculations!C3980 = "",Calculations!C3980 = WorkTypeString),  Calculations!K3980, NA())</f>
        <v>#N/A</v>
      </c>
      <c r="I3980" s="2" t="e">
        <f xml:space="preserve"> IF(Calculations!C3980 = DefectTypeString,  Calculations!K3980, NA())</f>
        <v>#N/A</v>
      </c>
    </row>
    <row r="3981" spans="1:9" x14ac:dyDescent="0.25">
      <c r="A3981" s="8" t="str">
        <f>Calculations!A3981</f>
        <v/>
      </c>
      <c r="B3981" s="2" t="str">
        <f t="shared" si="67"/>
        <v/>
      </c>
      <c r="C3981" s="10" t="str">
        <f>IFERROR(Calculations!J3981,"")</f>
        <v/>
      </c>
      <c r="D3981" s="10" t="str">
        <f xml:space="preserve"> IF(OR(Calculations!C3981 = "",Calculations!C3981 = WorkTypeString),  IFERROR(Calculations!J3981,""), NA())</f>
        <v/>
      </c>
      <c r="E3981" s="10">
        <f t="array" ref="E3981">PERCENTILE(IF(ISERROR(D3981:D8980)=FALSE,D3981:D8980),CycleTimePercentile)</f>
        <v>0</v>
      </c>
      <c r="F3981" s="2" t="e">
        <f xml:space="preserve"> IF(Calculations!C3981 = DefectTypeString,  IFERROR(Calculations!J3981,""), NA())</f>
        <v>#N/A</v>
      </c>
      <c r="G3981" s="10">
        <f t="array" ref="G3981">PERCENTILE(IF(ISERROR(F3981:F8980)=FALSE,F3981:F8980),CycleTimePercentile)</f>
        <v>0</v>
      </c>
      <c r="H3981" s="2" t="e">
        <f ca="1" xml:space="preserve"> IF(OR(Calculations!C3981 = "",Calculations!C3981 = WorkTypeString),  Calculations!K3981, NA())</f>
        <v>#N/A</v>
      </c>
      <c r="I3981" s="2" t="e">
        <f xml:space="preserve"> IF(Calculations!C3981 = DefectTypeString,  Calculations!K3981, NA())</f>
        <v>#N/A</v>
      </c>
    </row>
    <row r="3982" spans="1:9" x14ac:dyDescent="0.25">
      <c r="A3982" s="8" t="str">
        <f>Calculations!A3982</f>
        <v/>
      </c>
      <c r="B3982" s="2" t="str">
        <f t="shared" si="67"/>
        <v/>
      </c>
      <c r="C3982" s="10" t="str">
        <f>IFERROR(Calculations!J3982,"")</f>
        <v/>
      </c>
      <c r="D3982" s="10" t="str">
        <f xml:space="preserve"> IF(OR(Calculations!C3982 = "",Calculations!C3982 = WorkTypeString),  IFERROR(Calculations!J3982,""), NA())</f>
        <v/>
      </c>
      <c r="E3982" s="10">
        <f t="array" ref="E3982">PERCENTILE(IF(ISERROR(D3982:D8981)=FALSE,D3982:D8981),CycleTimePercentile)</f>
        <v>0</v>
      </c>
      <c r="F3982" s="2" t="e">
        <f xml:space="preserve"> IF(Calculations!C3982 = DefectTypeString,  IFERROR(Calculations!J3982,""), NA())</f>
        <v>#N/A</v>
      </c>
      <c r="G3982" s="10">
        <f t="array" ref="G3982">PERCENTILE(IF(ISERROR(F3982:F8981)=FALSE,F3982:F8981),CycleTimePercentile)</f>
        <v>0</v>
      </c>
      <c r="H3982" s="2" t="e">
        <f ca="1" xml:space="preserve"> IF(OR(Calculations!C3982 = "",Calculations!C3982 = WorkTypeString),  Calculations!K3982, NA())</f>
        <v>#N/A</v>
      </c>
      <c r="I3982" s="2" t="e">
        <f xml:space="preserve"> IF(Calculations!C3982 = DefectTypeString,  Calculations!K3982, NA())</f>
        <v>#N/A</v>
      </c>
    </row>
    <row r="3983" spans="1:9" x14ac:dyDescent="0.25">
      <c r="A3983" s="8" t="str">
        <f>Calculations!A3983</f>
        <v/>
      </c>
      <c r="B3983" s="2" t="str">
        <f t="shared" si="67"/>
        <v/>
      </c>
      <c r="C3983" s="10" t="str">
        <f>IFERROR(Calculations!J3983,"")</f>
        <v/>
      </c>
      <c r="D3983" s="10" t="str">
        <f xml:space="preserve"> IF(OR(Calculations!C3983 = "",Calculations!C3983 = WorkTypeString),  IFERROR(Calculations!J3983,""), NA())</f>
        <v/>
      </c>
      <c r="E3983" s="10">
        <f t="array" ref="E3983">PERCENTILE(IF(ISERROR(D3983:D8982)=FALSE,D3983:D8982),CycleTimePercentile)</f>
        <v>0</v>
      </c>
      <c r="F3983" s="2" t="e">
        <f xml:space="preserve"> IF(Calculations!C3983 = DefectTypeString,  IFERROR(Calculations!J3983,""), NA())</f>
        <v>#N/A</v>
      </c>
      <c r="G3983" s="10">
        <f t="array" ref="G3983">PERCENTILE(IF(ISERROR(F3983:F8982)=FALSE,F3983:F8982),CycleTimePercentile)</f>
        <v>0</v>
      </c>
      <c r="H3983" s="2" t="e">
        <f ca="1" xml:space="preserve"> IF(OR(Calculations!C3983 = "",Calculations!C3983 = WorkTypeString),  Calculations!K3983, NA())</f>
        <v>#N/A</v>
      </c>
      <c r="I3983" s="2" t="e">
        <f xml:space="preserve"> IF(Calculations!C3983 = DefectTypeString,  Calculations!K3983, NA())</f>
        <v>#N/A</v>
      </c>
    </row>
    <row r="3984" spans="1:9" x14ac:dyDescent="0.25">
      <c r="A3984" s="8" t="str">
        <f>Calculations!A3984</f>
        <v/>
      </c>
      <c r="B3984" s="2" t="str">
        <f t="shared" si="67"/>
        <v/>
      </c>
      <c r="C3984" s="10" t="str">
        <f>IFERROR(Calculations!J3984,"")</f>
        <v/>
      </c>
      <c r="D3984" s="10" t="str">
        <f xml:space="preserve"> IF(OR(Calculations!C3984 = "",Calculations!C3984 = WorkTypeString),  IFERROR(Calculations!J3984,""), NA())</f>
        <v/>
      </c>
      <c r="E3984" s="10">
        <f t="array" ref="E3984">PERCENTILE(IF(ISERROR(D3984:D8983)=FALSE,D3984:D8983),CycleTimePercentile)</f>
        <v>0</v>
      </c>
      <c r="F3984" s="2" t="e">
        <f xml:space="preserve"> IF(Calculations!C3984 = DefectTypeString,  IFERROR(Calculations!J3984,""), NA())</f>
        <v>#N/A</v>
      </c>
      <c r="G3984" s="10">
        <f t="array" ref="G3984">PERCENTILE(IF(ISERROR(F3984:F8983)=FALSE,F3984:F8983),CycleTimePercentile)</f>
        <v>0</v>
      </c>
      <c r="H3984" s="2" t="e">
        <f ca="1" xml:space="preserve"> IF(OR(Calculations!C3984 = "",Calculations!C3984 = WorkTypeString),  Calculations!K3984, NA())</f>
        <v>#N/A</v>
      </c>
      <c r="I3984" s="2" t="e">
        <f xml:space="preserve"> IF(Calculations!C3984 = DefectTypeString,  Calculations!K3984, NA())</f>
        <v>#N/A</v>
      </c>
    </row>
    <row r="3985" spans="1:9" x14ac:dyDescent="0.25">
      <c r="A3985" s="8" t="str">
        <f>Calculations!A3985</f>
        <v/>
      </c>
      <c r="B3985" s="2" t="str">
        <f t="shared" si="67"/>
        <v/>
      </c>
      <c r="C3985" s="10" t="str">
        <f>IFERROR(Calculations!J3985,"")</f>
        <v/>
      </c>
      <c r="D3985" s="10" t="str">
        <f xml:space="preserve"> IF(OR(Calculations!C3985 = "",Calculations!C3985 = WorkTypeString),  IFERROR(Calculations!J3985,""), NA())</f>
        <v/>
      </c>
      <c r="E3985" s="10">
        <f t="array" ref="E3985">PERCENTILE(IF(ISERROR(D3985:D8984)=FALSE,D3985:D8984),CycleTimePercentile)</f>
        <v>0</v>
      </c>
      <c r="F3985" s="2" t="e">
        <f xml:space="preserve"> IF(Calculations!C3985 = DefectTypeString,  IFERROR(Calculations!J3985,""), NA())</f>
        <v>#N/A</v>
      </c>
      <c r="G3985" s="10">
        <f t="array" ref="G3985">PERCENTILE(IF(ISERROR(F3985:F8984)=FALSE,F3985:F8984),CycleTimePercentile)</f>
        <v>0</v>
      </c>
      <c r="H3985" s="2" t="e">
        <f ca="1" xml:space="preserve"> IF(OR(Calculations!C3985 = "",Calculations!C3985 = WorkTypeString),  Calculations!K3985, NA())</f>
        <v>#N/A</v>
      </c>
      <c r="I3985" s="2" t="e">
        <f xml:space="preserve"> IF(Calculations!C3985 = DefectTypeString,  Calculations!K3985, NA())</f>
        <v>#N/A</v>
      </c>
    </row>
    <row r="3986" spans="1:9" x14ac:dyDescent="0.25">
      <c r="A3986" s="8" t="str">
        <f>Calculations!A3986</f>
        <v/>
      </c>
      <c r="B3986" s="2" t="str">
        <f t="shared" si="67"/>
        <v/>
      </c>
      <c r="C3986" s="10" t="str">
        <f>IFERROR(Calculations!J3986,"")</f>
        <v/>
      </c>
      <c r="D3986" s="10" t="str">
        <f xml:space="preserve"> IF(OR(Calculations!C3986 = "",Calculations!C3986 = WorkTypeString),  IFERROR(Calculations!J3986,""), NA())</f>
        <v/>
      </c>
      <c r="E3986" s="10">
        <f t="array" ref="E3986">PERCENTILE(IF(ISERROR(D3986:D8985)=FALSE,D3986:D8985),CycleTimePercentile)</f>
        <v>0</v>
      </c>
      <c r="F3986" s="2" t="e">
        <f xml:space="preserve"> IF(Calculations!C3986 = DefectTypeString,  IFERROR(Calculations!J3986,""), NA())</f>
        <v>#N/A</v>
      </c>
      <c r="G3986" s="10">
        <f t="array" ref="G3986">PERCENTILE(IF(ISERROR(F3986:F8985)=FALSE,F3986:F8985),CycleTimePercentile)</f>
        <v>0</v>
      </c>
      <c r="H3986" s="2" t="e">
        <f ca="1" xml:space="preserve"> IF(OR(Calculations!C3986 = "",Calculations!C3986 = WorkTypeString),  Calculations!K3986, NA())</f>
        <v>#N/A</v>
      </c>
      <c r="I3986" s="2" t="e">
        <f xml:space="preserve"> IF(Calculations!C3986 = DefectTypeString,  Calculations!K3986, NA())</f>
        <v>#N/A</v>
      </c>
    </row>
    <row r="3987" spans="1:9" x14ac:dyDescent="0.25">
      <c r="A3987" s="8" t="str">
        <f>Calculations!A3987</f>
        <v/>
      </c>
      <c r="B3987" s="2" t="str">
        <f t="shared" si="67"/>
        <v/>
      </c>
      <c r="C3987" s="10" t="str">
        <f>IFERROR(Calculations!J3987,"")</f>
        <v/>
      </c>
      <c r="D3987" s="10" t="str">
        <f xml:space="preserve"> IF(OR(Calculations!C3987 = "",Calculations!C3987 = WorkTypeString),  IFERROR(Calculations!J3987,""), NA())</f>
        <v/>
      </c>
      <c r="E3987" s="10">
        <f t="array" ref="E3987">PERCENTILE(IF(ISERROR(D3987:D8986)=FALSE,D3987:D8986),CycleTimePercentile)</f>
        <v>0</v>
      </c>
      <c r="F3987" s="2" t="e">
        <f xml:space="preserve"> IF(Calculations!C3987 = DefectTypeString,  IFERROR(Calculations!J3987,""), NA())</f>
        <v>#N/A</v>
      </c>
      <c r="G3987" s="10">
        <f t="array" ref="G3987">PERCENTILE(IF(ISERROR(F3987:F8986)=FALSE,F3987:F8986),CycleTimePercentile)</f>
        <v>0</v>
      </c>
      <c r="H3987" s="2" t="e">
        <f ca="1" xml:space="preserve"> IF(OR(Calculations!C3987 = "",Calculations!C3987 = WorkTypeString),  Calculations!K3987, NA())</f>
        <v>#N/A</v>
      </c>
      <c r="I3987" s="2" t="e">
        <f xml:space="preserve"> IF(Calculations!C3987 = DefectTypeString,  Calculations!K3987, NA())</f>
        <v>#N/A</v>
      </c>
    </row>
    <row r="3988" spans="1:9" x14ac:dyDescent="0.25">
      <c r="A3988" s="8" t="str">
        <f>Calculations!A3988</f>
        <v/>
      </c>
      <c r="B3988" s="2" t="str">
        <f t="shared" si="67"/>
        <v/>
      </c>
      <c r="C3988" s="10" t="str">
        <f>IFERROR(Calculations!J3988,"")</f>
        <v/>
      </c>
      <c r="D3988" s="10" t="str">
        <f xml:space="preserve"> IF(OR(Calculations!C3988 = "",Calculations!C3988 = WorkTypeString),  IFERROR(Calculations!J3988,""), NA())</f>
        <v/>
      </c>
      <c r="E3988" s="10">
        <f t="array" ref="E3988">PERCENTILE(IF(ISERROR(D3988:D8987)=FALSE,D3988:D8987),CycleTimePercentile)</f>
        <v>0</v>
      </c>
      <c r="F3988" s="2" t="e">
        <f xml:space="preserve"> IF(Calculations!C3988 = DefectTypeString,  IFERROR(Calculations!J3988,""), NA())</f>
        <v>#N/A</v>
      </c>
      <c r="G3988" s="10">
        <f t="array" ref="G3988">PERCENTILE(IF(ISERROR(F3988:F8987)=FALSE,F3988:F8987),CycleTimePercentile)</f>
        <v>0</v>
      </c>
      <c r="H3988" s="2" t="e">
        <f ca="1" xml:space="preserve"> IF(OR(Calculations!C3988 = "",Calculations!C3988 = WorkTypeString),  Calculations!K3988, NA())</f>
        <v>#N/A</v>
      </c>
      <c r="I3988" s="2" t="e">
        <f xml:space="preserve"> IF(Calculations!C3988 = DefectTypeString,  Calculations!K3988, NA())</f>
        <v>#N/A</v>
      </c>
    </row>
    <row r="3989" spans="1:9" x14ac:dyDescent="0.25">
      <c r="A3989" s="8" t="str">
        <f>Calculations!A3989</f>
        <v/>
      </c>
      <c r="B3989" s="2" t="str">
        <f t="shared" si="67"/>
        <v/>
      </c>
      <c r="C3989" s="10" t="str">
        <f>IFERROR(Calculations!J3989,"")</f>
        <v/>
      </c>
      <c r="D3989" s="10" t="str">
        <f xml:space="preserve"> IF(OR(Calculations!C3989 = "",Calculations!C3989 = WorkTypeString),  IFERROR(Calculations!J3989,""), NA())</f>
        <v/>
      </c>
      <c r="E3989" s="10">
        <f t="array" ref="E3989">PERCENTILE(IF(ISERROR(D3989:D8988)=FALSE,D3989:D8988),CycleTimePercentile)</f>
        <v>0</v>
      </c>
      <c r="F3989" s="2" t="e">
        <f xml:space="preserve"> IF(Calculations!C3989 = DefectTypeString,  IFERROR(Calculations!J3989,""), NA())</f>
        <v>#N/A</v>
      </c>
      <c r="G3989" s="10">
        <f t="array" ref="G3989">PERCENTILE(IF(ISERROR(F3989:F8988)=FALSE,F3989:F8988),CycleTimePercentile)</f>
        <v>0</v>
      </c>
      <c r="H3989" s="2" t="e">
        <f ca="1" xml:space="preserve"> IF(OR(Calculations!C3989 = "",Calculations!C3989 = WorkTypeString),  Calculations!K3989, NA())</f>
        <v>#N/A</v>
      </c>
      <c r="I3989" s="2" t="e">
        <f xml:space="preserve"> IF(Calculations!C3989 = DefectTypeString,  Calculations!K3989, NA())</f>
        <v>#N/A</v>
      </c>
    </row>
    <row r="3990" spans="1:9" x14ac:dyDescent="0.25">
      <c r="A3990" s="8" t="str">
        <f>Calculations!A3990</f>
        <v/>
      </c>
      <c r="B3990" s="2" t="str">
        <f t="shared" si="67"/>
        <v/>
      </c>
      <c r="C3990" s="10" t="str">
        <f>IFERROR(Calculations!J3990,"")</f>
        <v/>
      </c>
      <c r="D3990" s="10" t="str">
        <f xml:space="preserve"> IF(OR(Calculations!C3990 = "",Calculations!C3990 = WorkTypeString),  IFERROR(Calculations!J3990,""), NA())</f>
        <v/>
      </c>
      <c r="E3990" s="10">
        <f t="array" ref="E3990">PERCENTILE(IF(ISERROR(D3990:D8989)=FALSE,D3990:D8989),CycleTimePercentile)</f>
        <v>0</v>
      </c>
      <c r="F3990" s="2" t="e">
        <f xml:space="preserve"> IF(Calculations!C3990 = DefectTypeString,  IFERROR(Calculations!J3990,""), NA())</f>
        <v>#N/A</v>
      </c>
      <c r="G3990" s="10">
        <f t="array" ref="G3990">PERCENTILE(IF(ISERROR(F3990:F8989)=FALSE,F3990:F8989),CycleTimePercentile)</f>
        <v>0</v>
      </c>
      <c r="H3990" s="2" t="e">
        <f ca="1" xml:space="preserve"> IF(OR(Calculations!C3990 = "",Calculations!C3990 = WorkTypeString),  Calculations!K3990, NA())</f>
        <v>#N/A</v>
      </c>
      <c r="I3990" s="2" t="e">
        <f xml:space="preserve"> IF(Calculations!C3990 = DefectTypeString,  Calculations!K3990, NA())</f>
        <v>#N/A</v>
      </c>
    </row>
    <row r="3991" spans="1:9" x14ac:dyDescent="0.25">
      <c r="A3991" s="8" t="str">
        <f>Calculations!A3991</f>
        <v/>
      </c>
      <c r="B3991" s="2" t="str">
        <f t="shared" si="67"/>
        <v/>
      </c>
      <c r="C3991" s="10" t="str">
        <f>IFERROR(Calculations!J3991,"")</f>
        <v/>
      </c>
      <c r="D3991" s="10" t="str">
        <f xml:space="preserve"> IF(OR(Calculations!C3991 = "",Calculations!C3991 = WorkTypeString),  IFERROR(Calculations!J3991,""), NA())</f>
        <v/>
      </c>
      <c r="E3991" s="10">
        <f t="array" ref="E3991">PERCENTILE(IF(ISERROR(D3991:D8990)=FALSE,D3991:D8990),CycleTimePercentile)</f>
        <v>0</v>
      </c>
      <c r="F3991" s="2" t="e">
        <f xml:space="preserve"> IF(Calculations!C3991 = DefectTypeString,  IFERROR(Calculations!J3991,""), NA())</f>
        <v>#N/A</v>
      </c>
      <c r="G3991" s="10">
        <f t="array" ref="G3991">PERCENTILE(IF(ISERROR(F3991:F8990)=FALSE,F3991:F8990),CycleTimePercentile)</f>
        <v>0</v>
      </c>
      <c r="H3991" s="2" t="e">
        <f ca="1" xml:space="preserve"> IF(OR(Calculations!C3991 = "",Calculations!C3991 = WorkTypeString),  Calculations!K3991, NA())</f>
        <v>#N/A</v>
      </c>
      <c r="I3991" s="2" t="e">
        <f xml:space="preserve"> IF(Calculations!C3991 = DefectTypeString,  Calculations!K3991, NA())</f>
        <v>#N/A</v>
      </c>
    </row>
    <row r="3992" spans="1:9" x14ac:dyDescent="0.25">
      <c r="A3992" s="8" t="str">
        <f>Calculations!A3992</f>
        <v/>
      </c>
      <c r="B3992" s="2" t="str">
        <f t="shared" si="67"/>
        <v/>
      </c>
      <c r="C3992" s="10" t="str">
        <f>IFERROR(Calculations!J3992,"")</f>
        <v/>
      </c>
      <c r="D3992" s="10" t="str">
        <f xml:space="preserve"> IF(OR(Calculations!C3992 = "",Calculations!C3992 = WorkTypeString),  IFERROR(Calculations!J3992,""), NA())</f>
        <v/>
      </c>
      <c r="E3992" s="10">
        <f t="array" ref="E3992">PERCENTILE(IF(ISERROR(D3992:D8991)=FALSE,D3992:D8991),CycleTimePercentile)</f>
        <v>0</v>
      </c>
      <c r="F3992" s="2" t="e">
        <f xml:space="preserve"> IF(Calculations!C3992 = DefectTypeString,  IFERROR(Calculations!J3992,""), NA())</f>
        <v>#N/A</v>
      </c>
      <c r="G3992" s="10">
        <f t="array" ref="G3992">PERCENTILE(IF(ISERROR(F3992:F8991)=FALSE,F3992:F8991),CycleTimePercentile)</f>
        <v>0</v>
      </c>
      <c r="H3992" s="2" t="e">
        <f ca="1" xml:space="preserve"> IF(OR(Calculations!C3992 = "",Calculations!C3992 = WorkTypeString),  Calculations!K3992, NA())</f>
        <v>#N/A</v>
      </c>
      <c r="I3992" s="2" t="e">
        <f xml:space="preserve"> IF(Calculations!C3992 = DefectTypeString,  Calculations!K3992, NA())</f>
        <v>#N/A</v>
      </c>
    </row>
    <row r="3993" spans="1:9" x14ac:dyDescent="0.25">
      <c r="A3993" s="8" t="str">
        <f>Calculations!A3993</f>
        <v/>
      </c>
      <c r="B3993" s="2" t="str">
        <f t="shared" si="67"/>
        <v/>
      </c>
      <c r="C3993" s="10" t="str">
        <f>IFERROR(Calculations!J3993,"")</f>
        <v/>
      </c>
      <c r="D3993" s="10" t="str">
        <f xml:space="preserve"> IF(OR(Calculations!C3993 = "",Calculations!C3993 = WorkTypeString),  IFERROR(Calculations!J3993,""), NA())</f>
        <v/>
      </c>
      <c r="E3993" s="10">
        <f t="array" ref="E3993">PERCENTILE(IF(ISERROR(D3993:D8992)=FALSE,D3993:D8992),CycleTimePercentile)</f>
        <v>0</v>
      </c>
      <c r="F3993" s="2" t="e">
        <f xml:space="preserve"> IF(Calculations!C3993 = DefectTypeString,  IFERROR(Calculations!J3993,""), NA())</f>
        <v>#N/A</v>
      </c>
      <c r="G3993" s="10">
        <f t="array" ref="G3993">PERCENTILE(IF(ISERROR(F3993:F8992)=FALSE,F3993:F8992),CycleTimePercentile)</f>
        <v>0</v>
      </c>
      <c r="H3993" s="2" t="e">
        <f ca="1" xml:space="preserve"> IF(OR(Calculations!C3993 = "",Calculations!C3993 = WorkTypeString),  Calculations!K3993, NA())</f>
        <v>#N/A</v>
      </c>
      <c r="I3993" s="2" t="e">
        <f xml:space="preserve"> IF(Calculations!C3993 = DefectTypeString,  Calculations!K3993, NA())</f>
        <v>#N/A</v>
      </c>
    </row>
    <row r="3994" spans="1:9" x14ac:dyDescent="0.25">
      <c r="A3994" s="8" t="str">
        <f>Calculations!A3994</f>
        <v/>
      </c>
      <c r="B3994" s="2" t="str">
        <f t="shared" si="67"/>
        <v/>
      </c>
      <c r="C3994" s="10" t="str">
        <f>IFERROR(Calculations!J3994,"")</f>
        <v/>
      </c>
      <c r="D3994" s="10" t="str">
        <f xml:space="preserve"> IF(OR(Calculations!C3994 = "",Calculations!C3994 = WorkTypeString),  IFERROR(Calculations!J3994,""), NA())</f>
        <v/>
      </c>
      <c r="E3994" s="10">
        <f t="array" ref="E3994">PERCENTILE(IF(ISERROR(D3994:D8993)=FALSE,D3994:D8993),CycleTimePercentile)</f>
        <v>0</v>
      </c>
      <c r="F3994" s="2" t="e">
        <f xml:space="preserve"> IF(Calculations!C3994 = DefectTypeString,  IFERROR(Calculations!J3994,""), NA())</f>
        <v>#N/A</v>
      </c>
      <c r="G3994" s="10">
        <f t="array" ref="G3994">PERCENTILE(IF(ISERROR(F3994:F8993)=FALSE,F3994:F8993),CycleTimePercentile)</f>
        <v>0</v>
      </c>
      <c r="H3994" s="2" t="e">
        <f ca="1" xml:space="preserve"> IF(OR(Calculations!C3994 = "",Calculations!C3994 = WorkTypeString),  Calculations!K3994, NA())</f>
        <v>#N/A</v>
      </c>
      <c r="I3994" s="2" t="e">
        <f xml:space="preserve"> IF(Calculations!C3994 = DefectTypeString,  Calculations!K3994, NA())</f>
        <v>#N/A</v>
      </c>
    </row>
    <row r="3995" spans="1:9" x14ac:dyDescent="0.25">
      <c r="A3995" s="8" t="str">
        <f>Calculations!A3995</f>
        <v/>
      </c>
      <c r="B3995" s="2" t="str">
        <f t="shared" si="67"/>
        <v/>
      </c>
      <c r="C3995" s="10" t="str">
        <f>IFERROR(Calculations!J3995,"")</f>
        <v/>
      </c>
      <c r="D3995" s="10" t="str">
        <f xml:space="preserve"> IF(OR(Calculations!C3995 = "",Calculations!C3995 = WorkTypeString),  IFERROR(Calculations!J3995,""), NA())</f>
        <v/>
      </c>
      <c r="E3995" s="10">
        <f t="array" ref="E3995">PERCENTILE(IF(ISERROR(D3995:D8994)=FALSE,D3995:D8994),CycleTimePercentile)</f>
        <v>0</v>
      </c>
      <c r="F3995" s="2" t="e">
        <f xml:space="preserve"> IF(Calculations!C3995 = DefectTypeString,  IFERROR(Calculations!J3995,""), NA())</f>
        <v>#N/A</v>
      </c>
      <c r="G3995" s="10">
        <f t="array" ref="G3995">PERCENTILE(IF(ISERROR(F3995:F8994)=FALSE,F3995:F8994),CycleTimePercentile)</f>
        <v>0</v>
      </c>
      <c r="H3995" s="2" t="e">
        <f ca="1" xml:space="preserve"> IF(OR(Calculations!C3995 = "",Calculations!C3995 = WorkTypeString),  Calculations!K3995, NA())</f>
        <v>#N/A</v>
      </c>
      <c r="I3995" s="2" t="e">
        <f xml:space="preserve"> IF(Calculations!C3995 = DefectTypeString,  Calculations!K3995, NA())</f>
        <v>#N/A</v>
      </c>
    </row>
    <row r="3996" spans="1:9" x14ac:dyDescent="0.25">
      <c r="A3996" s="8" t="str">
        <f>Calculations!A3996</f>
        <v/>
      </c>
      <c r="B3996" s="2" t="str">
        <f t="shared" si="67"/>
        <v/>
      </c>
      <c r="C3996" s="10" t="str">
        <f>IFERROR(Calculations!J3996,"")</f>
        <v/>
      </c>
      <c r="D3996" s="10" t="str">
        <f xml:space="preserve"> IF(OR(Calculations!C3996 = "",Calculations!C3996 = WorkTypeString),  IFERROR(Calculations!J3996,""), NA())</f>
        <v/>
      </c>
      <c r="E3996" s="10">
        <f t="array" ref="E3996">PERCENTILE(IF(ISERROR(D3996:D8995)=FALSE,D3996:D8995),CycleTimePercentile)</f>
        <v>0</v>
      </c>
      <c r="F3996" s="2" t="e">
        <f xml:space="preserve"> IF(Calculations!C3996 = DefectTypeString,  IFERROR(Calculations!J3996,""), NA())</f>
        <v>#N/A</v>
      </c>
      <c r="G3996" s="10">
        <f t="array" ref="G3996">PERCENTILE(IF(ISERROR(F3996:F8995)=FALSE,F3996:F8995),CycleTimePercentile)</f>
        <v>0</v>
      </c>
      <c r="H3996" s="2" t="e">
        <f ca="1" xml:space="preserve"> IF(OR(Calculations!C3996 = "",Calculations!C3996 = WorkTypeString),  Calculations!K3996, NA())</f>
        <v>#N/A</v>
      </c>
      <c r="I3996" s="2" t="e">
        <f xml:space="preserve"> IF(Calculations!C3996 = DefectTypeString,  Calculations!K3996, NA())</f>
        <v>#N/A</v>
      </c>
    </row>
    <row r="3997" spans="1:9" x14ac:dyDescent="0.25">
      <c r="A3997" s="8" t="str">
        <f>Calculations!A3997</f>
        <v/>
      </c>
      <c r="B3997" s="2" t="str">
        <f t="shared" si="67"/>
        <v/>
      </c>
      <c r="C3997" s="10" t="str">
        <f>IFERROR(Calculations!J3997,"")</f>
        <v/>
      </c>
      <c r="D3997" s="10" t="str">
        <f xml:space="preserve"> IF(OR(Calculations!C3997 = "",Calculations!C3997 = WorkTypeString),  IFERROR(Calculations!J3997,""), NA())</f>
        <v/>
      </c>
      <c r="E3997" s="10">
        <f t="array" ref="E3997">PERCENTILE(IF(ISERROR(D3997:D8996)=FALSE,D3997:D8996),CycleTimePercentile)</f>
        <v>0</v>
      </c>
      <c r="F3997" s="2" t="e">
        <f xml:space="preserve"> IF(Calculations!C3997 = DefectTypeString,  IFERROR(Calculations!J3997,""), NA())</f>
        <v>#N/A</v>
      </c>
      <c r="G3997" s="10">
        <f t="array" ref="G3997">PERCENTILE(IF(ISERROR(F3997:F8996)=FALSE,F3997:F8996),CycleTimePercentile)</f>
        <v>0</v>
      </c>
      <c r="H3997" s="2" t="e">
        <f ca="1" xml:space="preserve"> IF(OR(Calculations!C3997 = "",Calculations!C3997 = WorkTypeString),  Calculations!K3997, NA())</f>
        <v>#N/A</v>
      </c>
      <c r="I3997" s="2" t="e">
        <f xml:space="preserve"> IF(Calculations!C3997 = DefectTypeString,  Calculations!K3997, NA())</f>
        <v>#N/A</v>
      </c>
    </row>
    <row r="3998" spans="1:9" x14ac:dyDescent="0.25">
      <c r="A3998" s="8" t="str">
        <f>Calculations!A3998</f>
        <v/>
      </c>
      <c r="B3998" s="2" t="str">
        <f t="shared" si="67"/>
        <v/>
      </c>
      <c r="C3998" s="10" t="str">
        <f>IFERROR(Calculations!J3998,"")</f>
        <v/>
      </c>
      <c r="D3998" s="10" t="str">
        <f xml:space="preserve"> IF(OR(Calculations!C3998 = "",Calculations!C3998 = WorkTypeString),  IFERROR(Calculations!J3998,""), NA())</f>
        <v/>
      </c>
      <c r="E3998" s="10">
        <f t="array" ref="E3998">PERCENTILE(IF(ISERROR(D3998:D8997)=FALSE,D3998:D8997),CycleTimePercentile)</f>
        <v>0</v>
      </c>
      <c r="F3998" s="2" t="e">
        <f xml:space="preserve"> IF(Calculations!C3998 = DefectTypeString,  IFERROR(Calculations!J3998,""), NA())</f>
        <v>#N/A</v>
      </c>
      <c r="G3998" s="10">
        <f t="array" ref="G3998">PERCENTILE(IF(ISERROR(F3998:F8997)=FALSE,F3998:F8997),CycleTimePercentile)</f>
        <v>0</v>
      </c>
      <c r="H3998" s="2" t="e">
        <f ca="1" xml:space="preserve"> IF(OR(Calculations!C3998 = "",Calculations!C3998 = WorkTypeString),  Calculations!K3998, NA())</f>
        <v>#N/A</v>
      </c>
      <c r="I3998" s="2" t="e">
        <f xml:space="preserve"> IF(Calculations!C3998 = DefectTypeString,  Calculations!K3998, NA())</f>
        <v>#N/A</v>
      </c>
    </row>
    <row r="3999" spans="1:9" x14ac:dyDescent="0.25">
      <c r="A3999" s="8" t="str">
        <f>Calculations!A3999</f>
        <v/>
      </c>
      <c r="B3999" s="2" t="str">
        <f t="shared" si="67"/>
        <v/>
      </c>
      <c r="C3999" s="10" t="str">
        <f>IFERROR(Calculations!J3999,"")</f>
        <v/>
      </c>
      <c r="D3999" s="10" t="str">
        <f xml:space="preserve"> IF(OR(Calculations!C3999 = "",Calculations!C3999 = WorkTypeString),  IFERROR(Calculations!J3999,""), NA())</f>
        <v/>
      </c>
      <c r="E3999" s="10">
        <f t="array" ref="E3999">PERCENTILE(IF(ISERROR(D3999:D8998)=FALSE,D3999:D8998),CycleTimePercentile)</f>
        <v>0</v>
      </c>
      <c r="F3999" s="2" t="e">
        <f xml:space="preserve"> IF(Calculations!C3999 = DefectTypeString,  IFERROR(Calculations!J3999,""), NA())</f>
        <v>#N/A</v>
      </c>
      <c r="G3999" s="10">
        <f t="array" ref="G3999">PERCENTILE(IF(ISERROR(F3999:F8998)=FALSE,F3999:F8998),CycleTimePercentile)</f>
        <v>0</v>
      </c>
      <c r="H3999" s="2" t="e">
        <f ca="1" xml:space="preserve"> IF(OR(Calculations!C3999 = "",Calculations!C3999 = WorkTypeString),  Calculations!K3999, NA())</f>
        <v>#N/A</v>
      </c>
      <c r="I3999" s="2" t="e">
        <f xml:space="preserve"> IF(Calculations!C3999 = DefectTypeString,  Calculations!K3999, NA())</f>
        <v>#N/A</v>
      </c>
    </row>
    <row r="4000" spans="1:9" x14ac:dyDescent="0.25">
      <c r="A4000" s="8" t="str">
        <f>Calculations!A4000</f>
        <v/>
      </c>
      <c r="B4000" s="2" t="str">
        <f t="shared" si="67"/>
        <v/>
      </c>
      <c r="C4000" s="10" t="str">
        <f>IFERROR(Calculations!J4000,"")</f>
        <v/>
      </c>
      <c r="D4000" s="10" t="str">
        <f xml:space="preserve"> IF(OR(Calculations!C4000 = "",Calculations!C4000 = WorkTypeString),  IFERROR(Calculations!J4000,""), NA())</f>
        <v/>
      </c>
      <c r="E4000" s="10">
        <f t="array" ref="E4000">PERCENTILE(IF(ISERROR(D4000:D8999)=FALSE,D4000:D8999),CycleTimePercentile)</f>
        <v>0</v>
      </c>
      <c r="F4000" s="2" t="e">
        <f xml:space="preserve"> IF(Calculations!C4000 = DefectTypeString,  IFERROR(Calculations!J4000,""), NA())</f>
        <v>#N/A</v>
      </c>
      <c r="G4000" s="10">
        <f t="array" ref="G4000">PERCENTILE(IF(ISERROR(F4000:F8999)=FALSE,F4000:F8999),CycleTimePercentile)</f>
        <v>0</v>
      </c>
      <c r="H4000" s="2" t="e">
        <f ca="1" xml:space="preserve"> IF(OR(Calculations!C4000 = "",Calculations!C4000 = WorkTypeString),  Calculations!K4000, NA())</f>
        <v>#N/A</v>
      </c>
      <c r="I4000" s="2" t="e">
        <f xml:space="preserve"> IF(Calculations!C4000 = DefectTypeString,  Calculations!K4000, NA())</f>
        <v>#N/A</v>
      </c>
    </row>
    <row r="4001" spans="1:9" x14ac:dyDescent="0.25">
      <c r="A4001" s="8" t="str">
        <f>Calculations!A4001</f>
        <v/>
      </c>
      <c r="B4001" s="2" t="str">
        <f t="shared" si="67"/>
        <v/>
      </c>
      <c r="C4001" s="10" t="str">
        <f>IFERROR(Calculations!J4001,"")</f>
        <v/>
      </c>
      <c r="D4001" s="10" t="str">
        <f xml:space="preserve"> IF(OR(Calculations!C4001 = "",Calculations!C4001 = WorkTypeString),  IFERROR(Calculations!J4001,""), NA())</f>
        <v/>
      </c>
      <c r="E4001" s="10">
        <f t="array" ref="E4001">PERCENTILE(IF(ISERROR(D4001:D9000)=FALSE,D4001:D9000),CycleTimePercentile)</f>
        <v>0</v>
      </c>
      <c r="F4001" s="2" t="e">
        <f xml:space="preserve"> IF(Calculations!C4001 = DefectTypeString,  IFERROR(Calculations!J4001,""), NA())</f>
        <v>#N/A</v>
      </c>
      <c r="G4001" s="10">
        <f t="array" ref="G4001">PERCENTILE(IF(ISERROR(F4001:F9000)=FALSE,F4001:F9000),CycleTimePercentile)</f>
        <v>0</v>
      </c>
      <c r="H4001" s="2" t="e">
        <f ca="1" xml:space="preserve"> IF(OR(Calculations!C4001 = "",Calculations!C4001 = WorkTypeString),  Calculations!K4001, NA())</f>
        <v>#N/A</v>
      </c>
      <c r="I4001" s="2" t="e">
        <f xml:space="preserve"> IF(Calculations!C4001 = DefectTypeString,  Calculations!K4001, NA())</f>
        <v>#N/A</v>
      </c>
    </row>
    <row r="4002" spans="1:9" x14ac:dyDescent="0.25">
      <c r="A4002" s="8" t="str">
        <f>Calculations!A4002</f>
        <v/>
      </c>
      <c r="B4002" s="2" t="str">
        <f t="shared" si="67"/>
        <v/>
      </c>
      <c r="C4002" s="10" t="str">
        <f>IFERROR(Calculations!J4002,"")</f>
        <v/>
      </c>
      <c r="D4002" s="10" t="str">
        <f xml:space="preserve"> IF(OR(Calculations!C4002 = "",Calculations!C4002 = WorkTypeString),  IFERROR(Calculations!J4002,""), NA())</f>
        <v/>
      </c>
      <c r="E4002" s="10">
        <f t="array" ref="E4002">PERCENTILE(IF(ISERROR(D4002:D9001)=FALSE,D4002:D9001),CycleTimePercentile)</f>
        <v>0</v>
      </c>
      <c r="F4002" s="2" t="e">
        <f xml:space="preserve"> IF(Calculations!C4002 = DefectTypeString,  IFERROR(Calculations!J4002,""), NA())</f>
        <v>#N/A</v>
      </c>
      <c r="G4002" s="10">
        <f t="array" ref="G4002">PERCENTILE(IF(ISERROR(F4002:F9001)=FALSE,F4002:F9001),CycleTimePercentile)</f>
        <v>0</v>
      </c>
      <c r="H4002" s="2" t="e">
        <f ca="1" xml:space="preserve"> IF(OR(Calculations!C4002 = "",Calculations!C4002 = WorkTypeString),  Calculations!K4002, NA())</f>
        <v>#N/A</v>
      </c>
      <c r="I4002" s="2" t="e">
        <f xml:space="preserve"> IF(Calculations!C4002 = DefectTypeString,  Calculations!K4002, NA())</f>
        <v>#N/A</v>
      </c>
    </row>
    <row r="4003" spans="1:9" x14ac:dyDescent="0.25">
      <c r="A4003" s="8" t="str">
        <f>Calculations!A4003</f>
        <v/>
      </c>
      <c r="B4003" s="2" t="str">
        <f t="shared" si="67"/>
        <v/>
      </c>
      <c r="C4003" s="10" t="str">
        <f>IFERROR(Calculations!J4003,"")</f>
        <v/>
      </c>
      <c r="D4003" s="10" t="str">
        <f xml:space="preserve"> IF(OR(Calculations!C4003 = "",Calculations!C4003 = WorkTypeString),  IFERROR(Calculations!J4003,""), NA())</f>
        <v/>
      </c>
      <c r="E4003" s="10">
        <f t="array" ref="E4003">PERCENTILE(IF(ISERROR(D4003:D9002)=FALSE,D4003:D9002),CycleTimePercentile)</f>
        <v>0</v>
      </c>
      <c r="F4003" s="2" t="e">
        <f xml:space="preserve"> IF(Calculations!C4003 = DefectTypeString,  IFERROR(Calculations!J4003,""), NA())</f>
        <v>#N/A</v>
      </c>
      <c r="G4003" s="10">
        <f t="array" ref="G4003">PERCENTILE(IF(ISERROR(F4003:F9002)=FALSE,F4003:F9002),CycleTimePercentile)</f>
        <v>0</v>
      </c>
      <c r="H4003" s="2" t="e">
        <f ca="1" xml:space="preserve"> IF(OR(Calculations!C4003 = "",Calculations!C4003 = WorkTypeString),  Calculations!K4003, NA())</f>
        <v>#N/A</v>
      </c>
      <c r="I4003" s="2" t="e">
        <f xml:space="preserve"> IF(Calculations!C4003 = DefectTypeString,  Calculations!K4003, NA())</f>
        <v>#N/A</v>
      </c>
    </row>
    <row r="4004" spans="1:9" x14ac:dyDescent="0.25">
      <c r="A4004" s="8" t="str">
        <f>Calculations!A4004</f>
        <v/>
      </c>
      <c r="B4004" s="2" t="str">
        <f t="shared" si="67"/>
        <v/>
      </c>
      <c r="C4004" s="10" t="str">
        <f>IFERROR(Calculations!J4004,"")</f>
        <v/>
      </c>
      <c r="D4004" s="10" t="str">
        <f xml:space="preserve"> IF(OR(Calculations!C4004 = "",Calculations!C4004 = WorkTypeString),  IFERROR(Calculations!J4004,""), NA())</f>
        <v/>
      </c>
      <c r="E4004" s="10">
        <f t="array" ref="E4004">PERCENTILE(IF(ISERROR(D4004:D9003)=FALSE,D4004:D9003),CycleTimePercentile)</f>
        <v>0</v>
      </c>
      <c r="F4004" s="2" t="e">
        <f xml:space="preserve"> IF(Calculations!C4004 = DefectTypeString,  IFERROR(Calculations!J4004,""), NA())</f>
        <v>#N/A</v>
      </c>
      <c r="G4004" s="10">
        <f t="array" ref="G4004">PERCENTILE(IF(ISERROR(F4004:F9003)=FALSE,F4004:F9003),CycleTimePercentile)</f>
        <v>0</v>
      </c>
      <c r="H4004" s="2" t="e">
        <f ca="1" xml:space="preserve"> IF(OR(Calculations!C4004 = "",Calculations!C4004 = WorkTypeString),  Calculations!K4004, NA())</f>
        <v>#N/A</v>
      </c>
      <c r="I4004" s="2" t="e">
        <f xml:space="preserve"> IF(Calculations!C4004 = DefectTypeString,  Calculations!K4004, NA())</f>
        <v>#N/A</v>
      </c>
    </row>
    <row r="4005" spans="1:9" x14ac:dyDescent="0.25">
      <c r="A4005" s="8" t="str">
        <f>Calculations!A4005</f>
        <v/>
      </c>
      <c r="B4005" s="2" t="str">
        <f t="shared" si="67"/>
        <v/>
      </c>
      <c r="C4005" s="10" t="str">
        <f>IFERROR(Calculations!J4005,"")</f>
        <v/>
      </c>
      <c r="D4005" s="10" t="str">
        <f xml:space="preserve"> IF(OR(Calculations!C4005 = "",Calculations!C4005 = WorkTypeString),  IFERROR(Calculations!J4005,""), NA())</f>
        <v/>
      </c>
      <c r="E4005" s="10">
        <f t="array" ref="E4005">PERCENTILE(IF(ISERROR(D4005:D9004)=FALSE,D4005:D9004),CycleTimePercentile)</f>
        <v>0</v>
      </c>
      <c r="F4005" s="2" t="e">
        <f xml:space="preserve"> IF(Calculations!C4005 = DefectTypeString,  IFERROR(Calculations!J4005,""), NA())</f>
        <v>#N/A</v>
      </c>
      <c r="G4005" s="10">
        <f t="array" ref="G4005">PERCENTILE(IF(ISERROR(F4005:F9004)=FALSE,F4005:F9004),CycleTimePercentile)</f>
        <v>0</v>
      </c>
      <c r="H4005" s="2" t="e">
        <f ca="1" xml:space="preserve"> IF(OR(Calculations!C4005 = "",Calculations!C4005 = WorkTypeString),  Calculations!K4005, NA())</f>
        <v>#N/A</v>
      </c>
      <c r="I4005" s="2" t="e">
        <f xml:space="preserve"> IF(Calculations!C4005 = DefectTypeString,  Calculations!K4005, NA())</f>
        <v>#N/A</v>
      </c>
    </row>
    <row r="4006" spans="1:9" x14ac:dyDescent="0.25">
      <c r="A4006" s="8" t="str">
        <f>Calculations!A4006</f>
        <v/>
      </c>
      <c r="B4006" s="2" t="str">
        <f t="shared" si="67"/>
        <v/>
      </c>
      <c r="C4006" s="10" t="str">
        <f>IFERROR(Calculations!J4006,"")</f>
        <v/>
      </c>
      <c r="D4006" s="10" t="str">
        <f xml:space="preserve"> IF(OR(Calculations!C4006 = "",Calculations!C4006 = WorkTypeString),  IFERROR(Calculations!J4006,""), NA())</f>
        <v/>
      </c>
      <c r="E4006" s="10">
        <f t="array" ref="E4006">PERCENTILE(IF(ISERROR(D4006:D9005)=FALSE,D4006:D9005),CycleTimePercentile)</f>
        <v>0</v>
      </c>
      <c r="F4006" s="2" t="e">
        <f xml:space="preserve"> IF(Calculations!C4006 = DefectTypeString,  IFERROR(Calculations!J4006,""), NA())</f>
        <v>#N/A</v>
      </c>
      <c r="G4006" s="10">
        <f t="array" ref="G4006">PERCENTILE(IF(ISERROR(F4006:F9005)=FALSE,F4006:F9005),CycleTimePercentile)</f>
        <v>0</v>
      </c>
      <c r="H4006" s="2" t="e">
        <f ca="1" xml:space="preserve"> IF(OR(Calculations!C4006 = "",Calculations!C4006 = WorkTypeString),  Calculations!K4006, NA())</f>
        <v>#N/A</v>
      </c>
      <c r="I4006" s="2" t="e">
        <f xml:space="preserve"> IF(Calculations!C4006 = DefectTypeString,  Calculations!K4006, NA())</f>
        <v>#N/A</v>
      </c>
    </row>
    <row r="4007" spans="1:9" x14ac:dyDescent="0.25">
      <c r="A4007" s="8" t="str">
        <f>Calculations!A4007</f>
        <v/>
      </c>
      <c r="B4007" s="2" t="str">
        <f t="shared" si="67"/>
        <v/>
      </c>
      <c r="C4007" s="10" t="str">
        <f>IFERROR(Calculations!J4007,"")</f>
        <v/>
      </c>
      <c r="D4007" s="10" t="str">
        <f xml:space="preserve"> IF(OR(Calculations!C4007 = "",Calculations!C4007 = WorkTypeString),  IFERROR(Calculations!J4007,""), NA())</f>
        <v/>
      </c>
      <c r="E4007" s="10">
        <f t="array" ref="E4007">PERCENTILE(IF(ISERROR(D4007:D9006)=FALSE,D4007:D9006),CycleTimePercentile)</f>
        <v>0</v>
      </c>
      <c r="F4007" s="2" t="e">
        <f xml:space="preserve"> IF(Calculations!C4007 = DefectTypeString,  IFERROR(Calculations!J4007,""), NA())</f>
        <v>#N/A</v>
      </c>
      <c r="G4007" s="10">
        <f t="array" ref="G4007">PERCENTILE(IF(ISERROR(F4007:F9006)=FALSE,F4007:F9006),CycleTimePercentile)</f>
        <v>0</v>
      </c>
      <c r="H4007" s="2" t="e">
        <f ca="1" xml:space="preserve"> IF(OR(Calculations!C4007 = "",Calculations!C4007 = WorkTypeString),  Calculations!K4007, NA())</f>
        <v>#N/A</v>
      </c>
      <c r="I4007" s="2" t="e">
        <f xml:space="preserve"> IF(Calculations!C4007 = DefectTypeString,  Calculations!K4007, NA())</f>
        <v>#N/A</v>
      </c>
    </row>
    <row r="4008" spans="1:9" x14ac:dyDescent="0.25">
      <c r="A4008" s="8" t="str">
        <f>Calculations!A4008</f>
        <v/>
      </c>
      <c r="B4008" s="2" t="str">
        <f t="shared" si="67"/>
        <v/>
      </c>
      <c r="C4008" s="10" t="str">
        <f>IFERROR(Calculations!J4008,"")</f>
        <v/>
      </c>
      <c r="D4008" s="10" t="str">
        <f xml:space="preserve"> IF(OR(Calculations!C4008 = "",Calculations!C4008 = WorkTypeString),  IFERROR(Calculations!J4008,""), NA())</f>
        <v/>
      </c>
      <c r="E4008" s="10">
        <f t="array" ref="E4008">PERCENTILE(IF(ISERROR(D4008:D9007)=FALSE,D4008:D9007),CycleTimePercentile)</f>
        <v>0</v>
      </c>
      <c r="F4008" s="2" t="e">
        <f xml:space="preserve"> IF(Calculations!C4008 = DefectTypeString,  IFERROR(Calculations!J4008,""), NA())</f>
        <v>#N/A</v>
      </c>
      <c r="G4008" s="10">
        <f t="array" ref="G4008">PERCENTILE(IF(ISERROR(F4008:F9007)=FALSE,F4008:F9007),CycleTimePercentile)</f>
        <v>0</v>
      </c>
      <c r="H4008" s="2" t="e">
        <f ca="1" xml:space="preserve"> IF(OR(Calculations!C4008 = "",Calculations!C4008 = WorkTypeString),  Calculations!K4008, NA())</f>
        <v>#N/A</v>
      </c>
      <c r="I4008" s="2" t="e">
        <f xml:space="preserve"> IF(Calculations!C4008 = DefectTypeString,  Calculations!K4008, NA())</f>
        <v>#N/A</v>
      </c>
    </row>
    <row r="4009" spans="1:9" x14ac:dyDescent="0.25">
      <c r="A4009" s="8" t="str">
        <f>Calculations!A4009</f>
        <v/>
      </c>
      <c r="B4009" s="2" t="str">
        <f t="shared" si="67"/>
        <v/>
      </c>
      <c r="C4009" s="10" t="str">
        <f>IFERROR(Calculations!J4009,"")</f>
        <v/>
      </c>
      <c r="D4009" s="10" t="str">
        <f xml:space="preserve"> IF(OR(Calculations!C4009 = "",Calculations!C4009 = WorkTypeString),  IFERROR(Calculations!J4009,""), NA())</f>
        <v/>
      </c>
      <c r="E4009" s="10">
        <f t="array" ref="E4009">PERCENTILE(IF(ISERROR(D4009:D9008)=FALSE,D4009:D9008),CycleTimePercentile)</f>
        <v>0</v>
      </c>
      <c r="F4009" s="2" t="e">
        <f xml:space="preserve"> IF(Calculations!C4009 = DefectTypeString,  IFERROR(Calculations!J4009,""), NA())</f>
        <v>#N/A</v>
      </c>
      <c r="G4009" s="10">
        <f t="array" ref="G4009">PERCENTILE(IF(ISERROR(F4009:F9008)=FALSE,F4009:F9008),CycleTimePercentile)</f>
        <v>0</v>
      </c>
      <c r="H4009" s="2" t="e">
        <f ca="1" xml:space="preserve"> IF(OR(Calculations!C4009 = "",Calculations!C4009 = WorkTypeString),  Calculations!K4009, NA())</f>
        <v>#N/A</v>
      </c>
      <c r="I4009" s="2" t="e">
        <f xml:space="preserve"> IF(Calculations!C4009 = DefectTypeString,  Calculations!K4009, NA())</f>
        <v>#N/A</v>
      </c>
    </row>
    <row r="4010" spans="1:9" x14ac:dyDescent="0.25">
      <c r="A4010" s="8" t="str">
        <f>Calculations!A4010</f>
        <v/>
      </c>
      <c r="B4010" s="2" t="str">
        <f t="shared" si="67"/>
        <v/>
      </c>
      <c r="C4010" s="10" t="str">
        <f>IFERROR(Calculations!J4010,"")</f>
        <v/>
      </c>
      <c r="D4010" s="10" t="str">
        <f xml:space="preserve"> IF(OR(Calculations!C4010 = "",Calculations!C4010 = WorkTypeString),  IFERROR(Calculations!J4010,""), NA())</f>
        <v/>
      </c>
      <c r="E4010" s="10">
        <f t="array" ref="E4010">PERCENTILE(IF(ISERROR(D4010:D9009)=FALSE,D4010:D9009),CycleTimePercentile)</f>
        <v>0</v>
      </c>
      <c r="F4010" s="2" t="e">
        <f xml:space="preserve"> IF(Calculations!C4010 = DefectTypeString,  IFERROR(Calculations!J4010,""), NA())</f>
        <v>#N/A</v>
      </c>
      <c r="G4010" s="10">
        <f t="array" ref="G4010">PERCENTILE(IF(ISERROR(F4010:F9009)=FALSE,F4010:F9009),CycleTimePercentile)</f>
        <v>0</v>
      </c>
      <c r="H4010" s="2" t="e">
        <f ca="1" xml:space="preserve"> IF(OR(Calculations!C4010 = "",Calculations!C4010 = WorkTypeString),  Calculations!K4010, NA())</f>
        <v>#N/A</v>
      </c>
      <c r="I4010" s="2" t="e">
        <f xml:space="preserve"> IF(Calculations!C4010 = DefectTypeString,  Calculations!K4010, NA())</f>
        <v>#N/A</v>
      </c>
    </row>
    <row r="4011" spans="1:9" x14ac:dyDescent="0.25">
      <c r="A4011" s="8" t="str">
        <f>Calculations!A4011</f>
        <v/>
      </c>
      <c r="B4011" s="2" t="str">
        <f t="shared" si="67"/>
        <v/>
      </c>
      <c r="C4011" s="10" t="str">
        <f>IFERROR(Calculations!J4011,"")</f>
        <v/>
      </c>
      <c r="D4011" s="10" t="str">
        <f xml:space="preserve"> IF(OR(Calculations!C4011 = "",Calculations!C4011 = WorkTypeString),  IFERROR(Calculations!J4011,""), NA())</f>
        <v/>
      </c>
      <c r="E4011" s="10">
        <f t="array" ref="E4011">PERCENTILE(IF(ISERROR(D4011:D9010)=FALSE,D4011:D9010),CycleTimePercentile)</f>
        <v>0</v>
      </c>
      <c r="F4011" s="2" t="e">
        <f xml:space="preserve"> IF(Calculations!C4011 = DefectTypeString,  IFERROR(Calculations!J4011,""), NA())</f>
        <v>#N/A</v>
      </c>
      <c r="G4011" s="10">
        <f t="array" ref="G4011">PERCENTILE(IF(ISERROR(F4011:F9010)=FALSE,F4011:F9010),CycleTimePercentile)</f>
        <v>0</v>
      </c>
      <c r="H4011" s="2" t="e">
        <f ca="1" xml:space="preserve"> IF(OR(Calculations!C4011 = "",Calculations!C4011 = WorkTypeString),  Calculations!K4011, NA())</f>
        <v>#N/A</v>
      </c>
      <c r="I4011" s="2" t="e">
        <f xml:space="preserve"> IF(Calculations!C4011 = DefectTypeString,  Calculations!K4011, NA())</f>
        <v>#N/A</v>
      </c>
    </row>
    <row r="4012" spans="1:9" x14ac:dyDescent="0.25">
      <c r="A4012" s="8" t="str">
        <f>Calculations!A4012</f>
        <v/>
      </c>
      <c r="B4012" s="2" t="str">
        <f t="shared" si="67"/>
        <v/>
      </c>
      <c r="C4012" s="10" t="str">
        <f>IFERROR(Calculations!J4012,"")</f>
        <v/>
      </c>
      <c r="D4012" s="10" t="str">
        <f xml:space="preserve"> IF(OR(Calculations!C4012 = "",Calculations!C4012 = WorkTypeString),  IFERROR(Calculations!J4012,""), NA())</f>
        <v/>
      </c>
      <c r="E4012" s="10">
        <f t="array" ref="E4012">PERCENTILE(IF(ISERROR(D4012:D9011)=FALSE,D4012:D9011),CycleTimePercentile)</f>
        <v>0</v>
      </c>
      <c r="F4012" s="2" t="e">
        <f xml:space="preserve"> IF(Calculations!C4012 = DefectTypeString,  IFERROR(Calculations!J4012,""), NA())</f>
        <v>#N/A</v>
      </c>
      <c r="G4012" s="10">
        <f t="array" ref="G4012">PERCENTILE(IF(ISERROR(F4012:F9011)=FALSE,F4012:F9011),CycleTimePercentile)</f>
        <v>0</v>
      </c>
      <c r="H4012" s="2" t="e">
        <f ca="1" xml:space="preserve"> IF(OR(Calculations!C4012 = "",Calculations!C4012 = WorkTypeString),  Calculations!K4012, NA())</f>
        <v>#N/A</v>
      </c>
      <c r="I4012" s="2" t="e">
        <f xml:space="preserve"> IF(Calculations!C4012 = DefectTypeString,  Calculations!K4012, NA())</f>
        <v>#N/A</v>
      </c>
    </row>
    <row r="4013" spans="1:9" x14ac:dyDescent="0.25">
      <c r="A4013" s="8" t="str">
        <f>Calculations!A4013</f>
        <v/>
      </c>
      <c r="B4013" s="2" t="str">
        <f t="shared" si="67"/>
        <v/>
      </c>
      <c r="C4013" s="10" t="str">
        <f>IFERROR(Calculations!J4013,"")</f>
        <v/>
      </c>
      <c r="D4013" s="10" t="str">
        <f xml:space="preserve"> IF(OR(Calculations!C4013 = "",Calculations!C4013 = WorkTypeString),  IFERROR(Calculations!J4013,""), NA())</f>
        <v/>
      </c>
      <c r="E4013" s="10">
        <f t="array" ref="E4013">PERCENTILE(IF(ISERROR(D4013:D9012)=FALSE,D4013:D9012),CycleTimePercentile)</f>
        <v>0</v>
      </c>
      <c r="F4013" s="2" t="e">
        <f xml:space="preserve"> IF(Calculations!C4013 = DefectTypeString,  IFERROR(Calculations!J4013,""), NA())</f>
        <v>#N/A</v>
      </c>
      <c r="G4013" s="10">
        <f t="array" ref="G4013">PERCENTILE(IF(ISERROR(F4013:F9012)=FALSE,F4013:F9012),CycleTimePercentile)</f>
        <v>0</v>
      </c>
      <c r="H4013" s="2" t="e">
        <f ca="1" xml:space="preserve"> IF(OR(Calculations!C4013 = "",Calculations!C4013 = WorkTypeString),  Calculations!K4013, NA())</f>
        <v>#N/A</v>
      </c>
      <c r="I4013" s="2" t="e">
        <f xml:space="preserve"> IF(Calculations!C4013 = DefectTypeString,  Calculations!K4013, NA())</f>
        <v>#N/A</v>
      </c>
    </row>
    <row r="4014" spans="1:9" x14ac:dyDescent="0.25">
      <c r="A4014" s="8" t="str">
        <f>Calculations!A4014</f>
        <v/>
      </c>
      <c r="B4014" s="2" t="str">
        <f t="shared" si="67"/>
        <v/>
      </c>
      <c r="C4014" s="10" t="str">
        <f>IFERROR(Calculations!J4014,"")</f>
        <v/>
      </c>
      <c r="D4014" s="10" t="str">
        <f xml:space="preserve"> IF(OR(Calculations!C4014 = "",Calculations!C4014 = WorkTypeString),  IFERROR(Calculations!J4014,""), NA())</f>
        <v/>
      </c>
      <c r="E4014" s="10">
        <f t="array" ref="E4014">PERCENTILE(IF(ISERROR(D4014:D9013)=FALSE,D4014:D9013),CycleTimePercentile)</f>
        <v>0</v>
      </c>
      <c r="F4014" s="2" t="e">
        <f xml:space="preserve"> IF(Calculations!C4014 = DefectTypeString,  IFERROR(Calculations!J4014,""), NA())</f>
        <v>#N/A</v>
      </c>
      <c r="G4014" s="10">
        <f t="array" ref="G4014">PERCENTILE(IF(ISERROR(F4014:F9013)=FALSE,F4014:F9013),CycleTimePercentile)</f>
        <v>0</v>
      </c>
      <c r="H4014" s="2" t="e">
        <f ca="1" xml:space="preserve"> IF(OR(Calculations!C4014 = "",Calculations!C4014 = WorkTypeString),  Calculations!K4014, NA())</f>
        <v>#N/A</v>
      </c>
      <c r="I4014" s="2" t="e">
        <f xml:space="preserve"> IF(Calculations!C4014 = DefectTypeString,  Calculations!K4014, NA())</f>
        <v>#N/A</v>
      </c>
    </row>
    <row r="4015" spans="1:9" x14ac:dyDescent="0.25">
      <c r="A4015" s="8" t="str">
        <f>Calculations!A4015</f>
        <v/>
      </c>
      <c r="B4015" s="2" t="str">
        <f t="shared" si="67"/>
        <v/>
      </c>
      <c r="C4015" s="10" t="str">
        <f>IFERROR(Calculations!J4015,"")</f>
        <v/>
      </c>
      <c r="D4015" s="10" t="str">
        <f xml:space="preserve"> IF(OR(Calculations!C4015 = "",Calculations!C4015 = WorkTypeString),  IFERROR(Calculations!J4015,""), NA())</f>
        <v/>
      </c>
      <c r="E4015" s="10">
        <f t="array" ref="E4015">PERCENTILE(IF(ISERROR(D4015:D9014)=FALSE,D4015:D9014),CycleTimePercentile)</f>
        <v>0</v>
      </c>
      <c r="F4015" s="2" t="e">
        <f xml:space="preserve"> IF(Calculations!C4015 = DefectTypeString,  IFERROR(Calculations!J4015,""), NA())</f>
        <v>#N/A</v>
      </c>
      <c r="G4015" s="10">
        <f t="array" ref="G4015">PERCENTILE(IF(ISERROR(F4015:F9014)=FALSE,F4015:F9014),CycleTimePercentile)</f>
        <v>0</v>
      </c>
      <c r="H4015" s="2" t="e">
        <f ca="1" xml:space="preserve"> IF(OR(Calculations!C4015 = "",Calculations!C4015 = WorkTypeString),  Calculations!K4015, NA())</f>
        <v>#N/A</v>
      </c>
      <c r="I4015" s="2" t="e">
        <f xml:space="preserve"> IF(Calculations!C4015 = DefectTypeString,  Calculations!K4015, NA())</f>
        <v>#N/A</v>
      </c>
    </row>
    <row r="4016" spans="1:9" x14ac:dyDescent="0.25">
      <c r="A4016" s="8" t="str">
        <f>Calculations!A4016</f>
        <v/>
      </c>
      <c r="B4016" s="2" t="str">
        <f t="shared" si="67"/>
        <v/>
      </c>
      <c r="C4016" s="10" t="str">
        <f>IFERROR(Calculations!J4016,"")</f>
        <v/>
      </c>
      <c r="D4016" s="10" t="str">
        <f xml:space="preserve"> IF(OR(Calculations!C4016 = "",Calculations!C4016 = WorkTypeString),  IFERROR(Calculations!J4016,""), NA())</f>
        <v/>
      </c>
      <c r="E4016" s="10">
        <f t="array" ref="E4016">PERCENTILE(IF(ISERROR(D4016:D9015)=FALSE,D4016:D9015),CycleTimePercentile)</f>
        <v>0</v>
      </c>
      <c r="F4016" s="2" t="e">
        <f xml:space="preserve"> IF(Calculations!C4016 = DefectTypeString,  IFERROR(Calculations!J4016,""), NA())</f>
        <v>#N/A</v>
      </c>
      <c r="G4016" s="10">
        <f t="array" ref="G4016">PERCENTILE(IF(ISERROR(F4016:F9015)=FALSE,F4016:F9015),CycleTimePercentile)</f>
        <v>0</v>
      </c>
      <c r="H4016" s="2" t="e">
        <f ca="1" xml:space="preserve"> IF(OR(Calculations!C4016 = "",Calculations!C4016 = WorkTypeString),  Calculations!K4016, NA())</f>
        <v>#N/A</v>
      </c>
      <c r="I4016" s="2" t="e">
        <f xml:space="preserve"> IF(Calculations!C4016 = DefectTypeString,  Calculations!K4016, NA())</f>
        <v>#N/A</v>
      </c>
    </row>
    <row r="4017" spans="1:9" x14ac:dyDescent="0.25">
      <c r="A4017" s="8" t="str">
        <f>Calculations!A4017</f>
        <v/>
      </c>
      <c r="B4017" s="2" t="str">
        <f t="shared" si="67"/>
        <v/>
      </c>
      <c r="C4017" s="10" t="str">
        <f>IFERROR(Calculations!J4017,"")</f>
        <v/>
      </c>
      <c r="D4017" s="10" t="str">
        <f xml:space="preserve"> IF(OR(Calculations!C4017 = "",Calculations!C4017 = WorkTypeString),  IFERROR(Calculations!J4017,""), NA())</f>
        <v/>
      </c>
      <c r="E4017" s="10">
        <f t="array" ref="E4017">PERCENTILE(IF(ISERROR(D4017:D9016)=FALSE,D4017:D9016),CycleTimePercentile)</f>
        <v>0</v>
      </c>
      <c r="F4017" s="2" t="e">
        <f xml:space="preserve"> IF(Calculations!C4017 = DefectTypeString,  IFERROR(Calculations!J4017,""), NA())</f>
        <v>#N/A</v>
      </c>
      <c r="G4017" s="10">
        <f t="array" ref="G4017">PERCENTILE(IF(ISERROR(F4017:F9016)=FALSE,F4017:F9016),CycleTimePercentile)</f>
        <v>0</v>
      </c>
      <c r="H4017" s="2" t="e">
        <f ca="1" xml:space="preserve"> IF(OR(Calculations!C4017 = "",Calculations!C4017 = WorkTypeString),  Calculations!K4017, NA())</f>
        <v>#N/A</v>
      </c>
      <c r="I4017" s="2" t="e">
        <f xml:space="preserve"> IF(Calculations!C4017 = DefectTypeString,  Calculations!K4017, NA())</f>
        <v>#N/A</v>
      </c>
    </row>
    <row r="4018" spans="1:9" x14ac:dyDescent="0.25">
      <c r="A4018" s="8" t="str">
        <f>Calculations!A4018</f>
        <v/>
      </c>
      <c r="B4018" s="2" t="str">
        <f t="shared" si="67"/>
        <v/>
      </c>
      <c r="C4018" s="10" t="str">
        <f>IFERROR(Calculations!J4018,"")</f>
        <v/>
      </c>
      <c r="D4018" s="10" t="str">
        <f xml:space="preserve"> IF(OR(Calculations!C4018 = "",Calculations!C4018 = WorkTypeString),  IFERROR(Calculations!J4018,""), NA())</f>
        <v/>
      </c>
      <c r="E4018" s="10">
        <f t="array" ref="E4018">PERCENTILE(IF(ISERROR(D4018:D9017)=FALSE,D4018:D9017),CycleTimePercentile)</f>
        <v>0</v>
      </c>
      <c r="F4018" s="2" t="e">
        <f xml:space="preserve"> IF(Calculations!C4018 = DefectTypeString,  IFERROR(Calculations!J4018,""), NA())</f>
        <v>#N/A</v>
      </c>
      <c r="G4018" s="10">
        <f t="array" ref="G4018">PERCENTILE(IF(ISERROR(F4018:F9017)=FALSE,F4018:F9017),CycleTimePercentile)</f>
        <v>0</v>
      </c>
      <c r="H4018" s="2" t="e">
        <f ca="1" xml:space="preserve"> IF(OR(Calculations!C4018 = "",Calculations!C4018 = WorkTypeString),  Calculations!K4018, NA())</f>
        <v>#N/A</v>
      </c>
      <c r="I4018" s="2" t="e">
        <f xml:space="preserve"> IF(Calculations!C4018 = DefectTypeString,  Calculations!K4018, NA())</f>
        <v>#N/A</v>
      </c>
    </row>
    <row r="4019" spans="1:9" x14ac:dyDescent="0.25">
      <c r="A4019" s="8" t="str">
        <f>Calculations!A4019</f>
        <v/>
      </c>
      <c r="B4019" s="2" t="str">
        <f t="shared" si="67"/>
        <v/>
      </c>
      <c r="C4019" s="10" t="str">
        <f>IFERROR(Calculations!J4019,"")</f>
        <v/>
      </c>
      <c r="D4019" s="10" t="str">
        <f xml:space="preserve"> IF(OR(Calculations!C4019 = "",Calculations!C4019 = WorkTypeString),  IFERROR(Calculations!J4019,""), NA())</f>
        <v/>
      </c>
      <c r="E4019" s="10">
        <f t="array" ref="E4019">PERCENTILE(IF(ISERROR(D4019:D9018)=FALSE,D4019:D9018),CycleTimePercentile)</f>
        <v>0</v>
      </c>
      <c r="F4019" s="2" t="e">
        <f xml:space="preserve"> IF(Calculations!C4019 = DefectTypeString,  IFERROR(Calculations!J4019,""), NA())</f>
        <v>#N/A</v>
      </c>
      <c r="G4019" s="10">
        <f t="array" ref="G4019">PERCENTILE(IF(ISERROR(F4019:F9018)=FALSE,F4019:F9018),CycleTimePercentile)</f>
        <v>0</v>
      </c>
      <c r="H4019" s="2" t="e">
        <f ca="1" xml:space="preserve"> IF(OR(Calculations!C4019 = "",Calculations!C4019 = WorkTypeString),  Calculations!K4019, NA())</f>
        <v>#N/A</v>
      </c>
      <c r="I4019" s="2" t="e">
        <f xml:space="preserve"> IF(Calculations!C4019 = DefectTypeString,  Calculations!K4019, NA())</f>
        <v>#N/A</v>
      </c>
    </row>
    <row r="4020" spans="1:9" x14ac:dyDescent="0.25">
      <c r="A4020" s="8" t="str">
        <f>Calculations!A4020</f>
        <v/>
      </c>
      <c r="B4020" s="2" t="str">
        <f t="shared" si="67"/>
        <v/>
      </c>
      <c r="C4020" s="10" t="str">
        <f>IFERROR(Calculations!J4020,"")</f>
        <v/>
      </c>
      <c r="D4020" s="10" t="str">
        <f xml:space="preserve"> IF(OR(Calculations!C4020 = "",Calculations!C4020 = WorkTypeString),  IFERROR(Calculations!J4020,""), NA())</f>
        <v/>
      </c>
      <c r="E4020" s="10">
        <f t="array" ref="E4020">PERCENTILE(IF(ISERROR(D4020:D9019)=FALSE,D4020:D9019),CycleTimePercentile)</f>
        <v>0</v>
      </c>
      <c r="F4020" s="2" t="e">
        <f xml:space="preserve"> IF(Calculations!C4020 = DefectTypeString,  IFERROR(Calculations!J4020,""), NA())</f>
        <v>#N/A</v>
      </c>
      <c r="G4020" s="10">
        <f t="array" ref="G4020">PERCENTILE(IF(ISERROR(F4020:F9019)=FALSE,F4020:F9019),CycleTimePercentile)</f>
        <v>0</v>
      </c>
      <c r="H4020" s="2" t="e">
        <f ca="1" xml:space="preserve"> IF(OR(Calculations!C4020 = "",Calculations!C4020 = WorkTypeString),  Calculations!K4020, NA())</f>
        <v>#N/A</v>
      </c>
      <c r="I4020" s="2" t="e">
        <f xml:space="preserve"> IF(Calculations!C4020 = DefectTypeString,  Calculations!K4020, NA())</f>
        <v>#N/A</v>
      </c>
    </row>
    <row r="4021" spans="1:9" x14ac:dyDescent="0.25">
      <c r="A4021" s="8" t="str">
        <f>Calculations!A4021</f>
        <v/>
      </c>
      <c r="B4021" s="2" t="str">
        <f t="shared" si="67"/>
        <v/>
      </c>
      <c r="C4021" s="10" t="str">
        <f>IFERROR(Calculations!J4021,"")</f>
        <v/>
      </c>
      <c r="D4021" s="10" t="str">
        <f xml:space="preserve"> IF(OR(Calculations!C4021 = "",Calculations!C4021 = WorkTypeString),  IFERROR(Calculations!J4021,""), NA())</f>
        <v/>
      </c>
      <c r="E4021" s="10">
        <f t="array" ref="E4021">PERCENTILE(IF(ISERROR(D4021:D9020)=FALSE,D4021:D9020),CycleTimePercentile)</f>
        <v>0</v>
      </c>
      <c r="F4021" s="2" t="e">
        <f xml:space="preserve"> IF(Calculations!C4021 = DefectTypeString,  IFERROR(Calculations!J4021,""), NA())</f>
        <v>#N/A</v>
      </c>
      <c r="G4021" s="10">
        <f t="array" ref="G4021">PERCENTILE(IF(ISERROR(F4021:F9020)=FALSE,F4021:F9020),CycleTimePercentile)</f>
        <v>0</v>
      </c>
      <c r="H4021" s="2" t="e">
        <f ca="1" xml:space="preserve"> IF(OR(Calculations!C4021 = "",Calculations!C4021 = WorkTypeString),  Calculations!K4021, NA())</f>
        <v>#N/A</v>
      </c>
      <c r="I4021" s="2" t="e">
        <f xml:space="preserve"> IF(Calculations!C4021 = DefectTypeString,  Calculations!K4021, NA())</f>
        <v>#N/A</v>
      </c>
    </row>
    <row r="4022" spans="1:9" x14ac:dyDescent="0.25">
      <c r="A4022" s="8" t="str">
        <f>Calculations!A4022</f>
        <v/>
      </c>
      <c r="B4022" s="2" t="str">
        <f t="shared" si="67"/>
        <v/>
      </c>
      <c r="C4022" s="10" t="str">
        <f>IFERROR(Calculations!J4022,"")</f>
        <v/>
      </c>
      <c r="D4022" s="10" t="str">
        <f xml:space="preserve"> IF(OR(Calculations!C4022 = "",Calculations!C4022 = WorkTypeString),  IFERROR(Calculations!J4022,""), NA())</f>
        <v/>
      </c>
      <c r="E4022" s="10">
        <f t="array" ref="E4022">PERCENTILE(IF(ISERROR(D4022:D9021)=FALSE,D4022:D9021),CycleTimePercentile)</f>
        <v>0</v>
      </c>
      <c r="F4022" s="2" t="e">
        <f xml:space="preserve"> IF(Calculations!C4022 = DefectTypeString,  IFERROR(Calculations!J4022,""), NA())</f>
        <v>#N/A</v>
      </c>
      <c r="G4022" s="10">
        <f t="array" ref="G4022">PERCENTILE(IF(ISERROR(F4022:F9021)=FALSE,F4022:F9021),CycleTimePercentile)</f>
        <v>0</v>
      </c>
      <c r="H4022" s="2" t="e">
        <f ca="1" xml:space="preserve"> IF(OR(Calculations!C4022 = "",Calculations!C4022 = WorkTypeString),  Calculations!K4022, NA())</f>
        <v>#N/A</v>
      </c>
      <c r="I4022" s="2" t="e">
        <f xml:space="preserve"> IF(Calculations!C4022 = DefectTypeString,  Calculations!K4022, NA())</f>
        <v>#N/A</v>
      </c>
    </row>
    <row r="4023" spans="1:9" x14ac:dyDescent="0.25">
      <c r="A4023" s="8" t="str">
        <f>Calculations!A4023</f>
        <v/>
      </c>
      <c r="B4023" s="2" t="str">
        <f t="shared" si="67"/>
        <v/>
      </c>
      <c r="C4023" s="10" t="str">
        <f>IFERROR(Calculations!J4023,"")</f>
        <v/>
      </c>
      <c r="D4023" s="10" t="str">
        <f xml:space="preserve"> IF(OR(Calculations!C4023 = "",Calculations!C4023 = WorkTypeString),  IFERROR(Calculations!J4023,""), NA())</f>
        <v/>
      </c>
      <c r="E4023" s="10">
        <f t="array" ref="E4023">PERCENTILE(IF(ISERROR(D4023:D9022)=FALSE,D4023:D9022),CycleTimePercentile)</f>
        <v>0</v>
      </c>
      <c r="F4023" s="2" t="e">
        <f xml:space="preserve"> IF(Calculations!C4023 = DefectTypeString,  IFERROR(Calculations!J4023,""), NA())</f>
        <v>#N/A</v>
      </c>
      <c r="G4023" s="10">
        <f t="array" ref="G4023">PERCENTILE(IF(ISERROR(F4023:F9022)=FALSE,F4023:F9022),CycleTimePercentile)</f>
        <v>0</v>
      </c>
      <c r="H4023" s="2" t="e">
        <f ca="1" xml:space="preserve"> IF(OR(Calculations!C4023 = "",Calculations!C4023 = WorkTypeString),  Calculations!K4023, NA())</f>
        <v>#N/A</v>
      </c>
      <c r="I4023" s="2" t="e">
        <f xml:space="preserve"> IF(Calculations!C4023 = DefectTypeString,  Calculations!K4023, NA())</f>
        <v>#N/A</v>
      </c>
    </row>
    <row r="4024" spans="1:9" x14ac:dyDescent="0.25">
      <c r="A4024" s="8" t="str">
        <f>Calculations!A4024</f>
        <v/>
      </c>
      <c r="B4024" s="2" t="str">
        <f t="shared" si="67"/>
        <v/>
      </c>
      <c r="C4024" s="10" t="str">
        <f>IFERROR(Calculations!J4024,"")</f>
        <v/>
      </c>
      <c r="D4024" s="10" t="str">
        <f xml:space="preserve"> IF(OR(Calculations!C4024 = "",Calculations!C4024 = WorkTypeString),  IFERROR(Calculations!J4024,""), NA())</f>
        <v/>
      </c>
      <c r="E4024" s="10">
        <f t="array" ref="E4024">PERCENTILE(IF(ISERROR(D4024:D9023)=FALSE,D4024:D9023),CycleTimePercentile)</f>
        <v>0</v>
      </c>
      <c r="F4024" s="2" t="e">
        <f xml:space="preserve"> IF(Calculations!C4024 = DefectTypeString,  IFERROR(Calculations!J4024,""), NA())</f>
        <v>#N/A</v>
      </c>
      <c r="G4024" s="10">
        <f t="array" ref="G4024">PERCENTILE(IF(ISERROR(F4024:F9023)=FALSE,F4024:F9023),CycleTimePercentile)</f>
        <v>0</v>
      </c>
      <c r="H4024" s="2" t="e">
        <f ca="1" xml:space="preserve"> IF(OR(Calculations!C4024 = "",Calculations!C4024 = WorkTypeString),  Calculations!K4024, NA())</f>
        <v>#N/A</v>
      </c>
      <c r="I4024" s="2" t="e">
        <f xml:space="preserve"> IF(Calculations!C4024 = DefectTypeString,  Calculations!K4024, NA())</f>
        <v>#N/A</v>
      </c>
    </row>
    <row r="4025" spans="1:9" x14ac:dyDescent="0.25">
      <c r="A4025" s="8" t="str">
        <f>Calculations!A4025</f>
        <v/>
      </c>
      <c r="B4025" s="2" t="str">
        <f t="shared" si="67"/>
        <v/>
      </c>
      <c r="C4025" s="10" t="str">
        <f>IFERROR(Calculations!J4025,"")</f>
        <v/>
      </c>
      <c r="D4025" s="10" t="str">
        <f xml:space="preserve"> IF(OR(Calculations!C4025 = "",Calculations!C4025 = WorkTypeString),  IFERROR(Calculations!J4025,""), NA())</f>
        <v/>
      </c>
      <c r="E4025" s="10">
        <f t="array" ref="E4025">PERCENTILE(IF(ISERROR(D4025:D9024)=FALSE,D4025:D9024),CycleTimePercentile)</f>
        <v>0</v>
      </c>
      <c r="F4025" s="2" t="e">
        <f xml:space="preserve"> IF(Calculations!C4025 = DefectTypeString,  IFERROR(Calculations!J4025,""), NA())</f>
        <v>#N/A</v>
      </c>
      <c r="G4025" s="10">
        <f t="array" ref="G4025">PERCENTILE(IF(ISERROR(F4025:F9024)=FALSE,F4025:F9024),CycleTimePercentile)</f>
        <v>0</v>
      </c>
      <c r="H4025" s="2" t="e">
        <f ca="1" xml:space="preserve"> IF(OR(Calculations!C4025 = "",Calculations!C4025 = WorkTypeString),  Calculations!K4025, NA())</f>
        <v>#N/A</v>
      </c>
      <c r="I4025" s="2" t="e">
        <f xml:space="preserve"> IF(Calculations!C4025 = DefectTypeString,  Calculations!K4025, NA())</f>
        <v>#N/A</v>
      </c>
    </row>
    <row r="4026" spans="1:9" x14ac:dyDescent="0.25">
      <c r="A4026" s="8" t="str">
        <f>Calculations!A4026</f>
        <v/>
      </c>
      <c r="B4026" s="2" t="str">
        <f t="shared" si="67"/>
        <v/>
      </c>
      <c r="C4026" s="10" t="str">
        <f>IFERROR(Calculations!J4026,"")</f>
        <v/>
      </c>
      <c r="D4026" s="10" t="str">
        <f xml:space="preserve"> IF(OR(Calculations!C4026 = "",Calculations!C4026 = WorkTypeString),  IFERROR(Calculations!J4026,""), NA())</f>
        <v/>
      </c>
      <c r="E4026" s="10">
        <f t="array" ref="E4026">PERCENTILE(IF(ISERROR(D4026:D9025)=FALSE,D4026:D9025),CycleTimePercentile)</f>
        <v>0</v>
      </c>
      <c r="F4026" s="2" t="e">
        <f xml:space="preserve"> IF(Calculations!C4026 = DefectTypeString,  IFERROR(Calculations!J4026,""), NA())</f>
        <v>#N/A</v>
      </c>
      <c r="G4026" s="10">
        <f t="array" ref="G4026">PERCENTILE(IF(ISERROR(F4026:F9025)=FALSE,F4026:F9025),CycleTimePercentile)</f>
        <v>0</v>
      </c>
      <c r="H4026" s="2" t="e">
        <f ca="1" xml:space="preserve"> IF(OR(Calculations!C4026 = "",Calculations!C4026 = WorkTypeString),  Calculations!K4026, NA())</f>
        <v>#N/A</v>
      </c>
      <c r="I4026" s="2" t="e">
        <f xml:space="preserve"> IF(Calculations!C4026 = DefectTypeString,  Calculations!K4026, NA())</f>
        <v>#N/A</v>
      </c>
    </row>
    <row r="4027" spans="1:9" x14ac:dyDescent="0.25">
      <c r="A4027" s="8" t="str">
        <f>Calculations!A4027</f>
        <v/>
      </c>
      <c r="B4027" s="2" t="str">
        <f t="shared" si="67"/>
        <v/>
      </c>
      <c r="C4027" s="10" t="str">
        <f>IFERROR(Calculations!J4027,"")</f>
        <v/>
      </c>
      <c r="D4027" s="10" t="str">
        <f xml:space="preserve"> IF(OR(Calculations!C4027 = "",Calculations!C4027 = WorkTypeString),  IFERROR(Calculations!J4027,""), NA())</f>
        <v/>
      </c>
      <c r="E4027" s="10">
        <f t="array" ref="E4027">PERCENTILE(IF(ISERROR(D4027:D9026)=FALSE,D4027:D9026),CycleTimePercentile)</f>
        <v>0</v>
      </c>
      <c r="F4027" s="2" t="e">
        <f xml:space="preserve"> IF(Calculations!C4027 = DefectTypeString,  IFERROR(Calculations!J4027,""), NA())</f>
        <v>#N/A</v>
      </c>
      <c r="G4027" s="10">
        <f t="array" ref="G4027">PERCENTILE(IF(ISERROR(F4027:F9026)=FALSE,F4027:F9026),CycleTimePercentile)</f>
        <v>0</v>
      </c>
      <c r="H4027" s="2" t="e">
        <f ca="1" xml:space="preserve"> IF(OR(Calculations!C4027 = "",Calculations!C4027 = WorkTypeString),  Calculations!K4027, NA())</f>
        <v>#N/A</v>
      </c>
      <c r="I4027" s="2" t="e">
        <f xml:space="preserve"> IF(Calculations!C4027 = DefectTypeString,  Calculations!K4027, NA())</f>
        <v>#N/A</v>
      </c>
    </row>
    <row r="4028" spans="1:9" x14ac:dyDescent="0.25">
      <c r="A4028" s="8" t="str">
        <f>Calculations!A4028</f>
        <v/>
      </c>
      <c r="B4028" s="2" t="str">
        <f t="shared" si="67"/>
        <v/>
      </c>
      <c r="C4028" s="10" t="str">
        <f>IFERROR(Calculations!J4028,"")</f>
        <v/>
      </c>
      <c r="D4028" s="10" t="str">
        <f xml:space="preserve"> IF(OR(Calculations!C4028 = "",Calculations!C4028 = WorkTypeString),  IFERROR(Calculations!J4028,""), NA())</f>
        <v/>
      </c>
      <c r="E4028" s="10">
        <f t="array" ref="E4028">PERCENTILE(IF(ISERROR(D4028:D9027)=FALSE,D4028:D9027),CycleTimePercentile)</f>
        <v>0</v>
      </c>
      <c r="F4028" s="2" t="e">
        <f xml:space="preserve"> IF(Calculations!C4028 = DefectTypeString,  IFERROR(Calculations!J4028,""), NA())</f>
        <v>#N/A</v>
      </c>
      <c r="G4028" s="10">
        <f t="array" ref="G4028">PERCENTILE(IF(ISERROR(F4028:F9027)=FALSE,F4028:F9027),CycleTimePercentile)</f>
        <v>0</v>
      </c>
      <c r="H4028" s="2" t="e">
        <f ca="1" xml:space="preserve"> IF(OR(Calculations!C4028 = "",Calculations!C4028 = WorkTypeString),  Calculations!K4028, NA())</f>
        <v>#N/A</v>
      </c>
      <c r="I4028" s="2" t="e">
        <f xml:space="preserve"> IF(Calculations!C4028 = DefectTypeString,  Calculations!K4028, NA())</f>
        <v>#N/A</v>
      </c>
    </row>
    <row r="4029" spans="1:9" x14ac:dyDescent="0.25">
      <c r="A4029" s="8" t="str">
        <f>Calculations!A4029</f>
        <v/>
      </c>
      <c r="B4029" s="2" t="str">
        <f t="shared" si="67"/>
        <v/>
      </c>
      <c r="C4029" s="10" t="str">
        <f>IFERROR(Calculations!J4029,"")</f>
        <v/>
      </c>
      <c r="D4029" s="10" t="str">
        <f xml:space="preserve"> IF(OR(Calculations!C4029 = "",Calculations!C4029 = WorkTypeString),  IFERROR(Calculations!J4029,""), NA())</f>
        <v/>
      </c>
      <c r="E4029" s="10">
        <f t="array" ref="E4029">PERCENTILE(IF(ISERROR(D4029:D9028)=FALSE,D4029:D9028),CycleTimePercentile)</f>
        <v>0</v>
      </c>
      <c r="F4029" s="2" t="e">
        <f xml:space="preserve"> IF(Calculations!C4029 = DefectTypeString,  IFERROR(Calculations!J4029,""), NA())</f>
        <v>#N/A</v>
      </c>
      <c r="G4029" s="10">
        <f t="array" ref="G4029">PERCENTILE(IF(ISERROR(F4029:F9028)=FALSE,F4029:F9028),CycleTimePercentile)</f>
        <v>0</v>
      </c>
      <c r="H4029" s="2" t="e">
        <f ca="1" xml:space="preserve"> IF(OR(Calculations!C4029 = "",Calculations!C4029 = WorkTypeString),  Calculations!K4029, NA())</f>
        <v>#N/A</v>
      </c>
      <c r="I4029" s="2" t="e">
        <f xml:space="preserve"> IF(Calculations!C4029 = DefectTypeString,  Calculations!K4029, NA())</f>
        <v>#N/A</v>
      </c>
    </row>
    <row r="4030" spans="1:9" x14ac:dyDescent="0.25">
      <c r="A4030" s="8" t="str">
        <f>Calculations!A4030</f>
        <v/>
      </c>
      <c r="B4030" s="2" t="str">
        <f t="shared" si="67"/>
        <v/>
      </c>
      <c r="C4030" s="10" t="str">
        <f>IFERROR(Calculations!J4030,"")</f>
        <v/>
      </c>
      <c r="D4030" s="10" t="str">
        <f xml:space="preserve"> IF(OR(Calculations!C4030 = "",Calculations!C4030 = WorkTypeString),  IFERROR(Calculations!J4030,""), NA())</f>
        <v/>
      </c>
      <c r="E4030" s="10">
        <f t="array" ref="E4030">PERCENTILE(IF(ISERROR(D4030:D9029)=FALSE,D4030:D9029),CycleTimePercentile)</f>
        <v>0</v>
      </c>
      <c r="F4030" s="2" t="e">
        <f xml:space="preserve"> IF(Calculations!C4030 = DefectTypeString,  IFERROR(Calculations!J4030,""), NA())</f>
        <v>#N/A</v>
      </c>
      <c r="G4030" s="10">
        <f t="array" ref="G4030">PERCENTILE(IF(ISERROR(F4030:F9029)=FALSE,F4030:F9029),CycleTimePercentile)</f>
        <v>0</v>
      </c>
      <c r="H4030" s="2" t="e">
        <f ca="1" xml:space="preserve"> IF(OR(Calculations!C4030 = "",Calculations!C4030 = WorkTypeString),  Calculations!K4030, NA())</f>
        <v>#N/A</v>
      </c>
      <c r="I4030" s="2" t="e">
        <f xml:space="preserve"> IF(Calculations!C4030 = DefectTypeString,  Calculations!K4030, NA())</f>
        <v>#N/A</v>
      </c>
    </row>
    <row r="4031" spans="1:9" x14ac:dyDescent="0.25">
      <c r="A4031" s="8" t="str">
        <f>Calculations!A4031</f>
        <v/>
      </c>
      <c r="B4031" s="2" t="str">
        <f t="shared" si="67"/>
        <v/>
      </c>
      <c r="C4031" s="10" t="str">
        <f>IFERROR(Calculations!J4031,"")</f>
        <v/>
      </c>
      <c r="D4031" s="10" t="str">
        <f xml:space="preserve"> IF(OR(Calculations!C4031 = "",Calculations!C4031 = WorkTypeString),  IFERROR(Calculations!J4031,""), NA())</f>
        <v/>
      </c>
      <c r="E4031" s="10">
        <f t="array" ref="E4031">PERCENTILE(IF(ISERROR(D4031:D9030)=FALSE,D4031:D9030),CycleTimePercentile)</f>
        <v>0</v>
      </c>
      <c r="F4031" s="2" t="e">
        <f xml:space="preserve"> IF(Calculations!C4031 = DefectTypeString,  IFERROR(Calculations!J4031,""), NA())</f>
        <v>#N/A</v>
      </c>
      <c r="G4031" s="10">
        <f t="array" ref="G4031">PERCENTILE(IF(ISERROR(F4031:F9030)=FALSE,F4031:F9030),CycleTimePercentile)</f>
        <v>0</v>
      </c>
      <c r="H4031" s="2" t="e">
        <f ca="1" xml:space="preserve"> IF(OR(Calculations!C4031 = "",Calculations!C4031 = WorkTypeString),  Calculations!K4031, NA())</f>
        <v>#N/A</v>
      </c>
      <c r="I4031" s="2" t="e">
        <f xml:space="preserve"> IF(Calculations!C4031 = DefectTypeString,  Calculations!K4031, NA())</f>
        <v>#N/A</v>
      </c>
    </row>
    <row r="4032" spans="1:9" x14ac:dyDescent="0.25">
      <c r="A4032" s="8" t="str">
        <f>Calculations!A4032</f>
        <v/>
      </c>
      <c r="B4032" s="2" t="str">
        <f t="shared" si="67"/>
        <v/>
      </c>
      <c r="C4032" s="10" t="str">
        <f>IFERROR(Calculations!J4032,"")</f>
        <v/>
      </c>
      <c r="D4032" s="10" t="str">
        <f xml:space="preserve"> IF(OR(Calculations!C4032 = "",Calculations!C4032 = WorkTypeString),  IFERROR(Calculations!J4032,""), NA())</f>
        <v/>
      </c>
      <c r="E4032" s="10">
        <f t="array" ref="E4032">PERCENTILE(IF(ISERROR(D4032:D9031)=FALSE,D4032:D9031),CycleTimePercentile)</f>
        <v>0</v>
      </c>
      <c r="F4032" s="2" t="e">
        <f xml:space="preserve"> IF(Calculations!C4032 = DefectTypeString,  IFERROR(Calculations!J4032,""), NA())</f>
        <v>#N/A</v>
      </c>
      <c r="G4032" s="10">
        <f t="array" ref="G4032">PERCENTILE(IF(ISERROR(F4032:F9031)=FALSE,F4032:F9031),CycleTimePercentile)</f>
        <v>0</v>
      </c>
      <c r="H4032" s="2" t="e">
        <f ca="1" xml:space="preserve"> IF(OR(Calculations!C4032 = "",Calculations!C4032 = WorkTypeString),  Calculations!K4032, NA())</f>
        <v>#N/A</v>
      </c>
      <c r="I4032" s="2" t="e">
        <f xml:space="preserve"> IF(Calculations!C4032 = DefectTypeString,  Calculations!K4032, NA())</f>
        <v>#N/A</v>
      </c>
    </row>
    <row r="4033" spans="1:9" x14ac:dyDescent="0.25">
      <c r="A4033" s="8" t="str">
        <f>Calculations!A4033</f>
        <v/>
      </c>
      <c r="B4033" s="2" t="str">
        <f t="shared" si="67"/>
        <v/>
      </c>
      <c r="C4033" s="10" t="str">
        <f>IFERROR(Calculations!J4033,"")</f>
        <v/>
      </c>
      <c r="D4033" s="10" t="str">
        <f xml:space="preserve"> IF(OR(Calculations!C4033 = "",Calculations!C4033 = WorkTypeString),  IFERROR(Calculations!J4033,""), NA())</f>
        <v/>
      </c>
      <c r="E4033" s="10">
        <f t="array" ref="E4033">PERCENTILE(IF(ISERROR(D4033:D9032)=FALSE,D4033:D9032),CycleTimePercentile)</f>
        <v>0</v>
      </c>
      <c r="F4033" s="2" t="e">
        <f xml:space="preserve"> IF(Calculations!C4033 = DefectTypeString,  IFERROR(Calculations!J4033,""), NA())</f>
        <v>#N/A</v>
      </c>
      <c r="G4033" s="10">
        <f t="array" ref="G4033">PERCENTILE(IF(ISERROR(F4033:F9032)=FALSE,F4033:F9032),CycleTimePercentile)</f>
        <v>0</v>
      </c>
      <c r="H4033" s="2" t="e">
        <f ca="1" xml:space="preserve"> IF(OR(Calculations!C4033 = "",Calculations!C4033 = WorkTypeString),  Calculations!K4033, NA())</f>
        <v>#N/A</v>
      </c>
      <c r="I4033" s="2" t="e">
        <f xml:space="preserve"> IF(Calculations!C4033 = DefectTypeString,  Calculations!K4033, NA())</f>
        <v>#N/A</v>
      </c>
    </row>
    <row r="4034" spans="1:9" x14ac:dyDescent="0.25">
      <c r="A4034" s="8" t="str">
        <f>Calculations!A4034</f>
        <v/>
      </c>
      <c r="B4034" s="2" t="str">
        <f t="shared" si="67"/>
        <v/>
      </c>
      <c r="C4034" s="10" t="str">
        <f>IFERROR(Calculations!J4034,"")</f>
        <v/>
      </c>
      <c r="D4034" s="10" t="str">
        <f xml:space="preserve"> IF(OR(Calculations!C4034 = "",Calculations!C4034 = WorkTypeString),  IFERROR(Calculations!J4034,""), NA())</f>
        <v/>
      </c>
      <c r="E4034" s="10">
        <f t="array" ref="E4034">PERCENTILE(IF(ISERROR(D4034:D9033)=FALSE,D4034:D9033),CycleTimePercentile)</f>
        <v>0</v>
      </c>
      <c r="F4034" s="2" t="e">
        <f xml:space="preserve"> IF(Calculations!C4034 = DefectTypeString,  IFERROR(Calculations!J4034,""), NA())</f>
        <v>#N/A</v>
      </c>
      <c r="G4034" s="10">
        <f t="array" ref="G4034">PERCENTILE(IF(ISERROR(F4034:F9033)=FALSE,F4034:F9033),CycleTimePercentile)</f>
        <v>0</v>
      </c>
      <c r="H4034" s="2" t="e">
        <f ca="1" xml:space="preserve"> IF(OR(Calculations!C4034 = "",Calculations!C4034 = WorkTypeString),  Calculations!K4034, NA())</f>
        <v>#N/A</v>
      </c>
      <c r="I4034" s="2" t="e">
        <f xml:space="preserve"> IF(Calculations!C4034 = DefectTypeString,  Calculations!K4034, NA())</f>
        <v>#N/A</v>
      </c>
    </row>
    <row r="4035" spans="1:9" x14ac:dyDescent="0.25">
      <c r="A4035" s="8" t="str">
        <f>Calculations!A4035</f>
        <v/>
      </c>
      <c r="B4035" s="2" t="str">
        <f t="shared" ref="B4035:B4098" si="68">IF(ISNUMBER(A4035),YEAR(A4035)&amp;"-"&amp;TEXT(MONTH(A4035),"00")&amp;"-"&amp;TEXT(DAY(A4035),"00")&amp;"-"&amp;TEXT(HOUR(A4035),"00"),"")</f>
        <v/>
      </c>
      <c r="C4035" s="10" t="str">
        <f>IFERROR(Calculations!J4035,"")</f>
        <v/>
      </c>
      <c r="D4035" s="10" t="str">
        <f xml:space="preserve"> IF(OR(Calculations!C4035 = "",Calculations!C4035 = WorkTypeString),  IFERROR(Calculations!J4035,""), NA())</f>
        <v/>
      </c>
      <c r="E4035" s="10">
        <f t="array" ref="E4035">PERCENTILE(IF(ISERROR(D4035:D9034)=FALSE,D4035:D9034),CycleTimePercentile)</f>
        <v>0</v>
      </c>
      <c r="F4035" s="2" t="e">
        <f xml:space="preserve"> IF(Calculations!C4035 = DefectTypeString,  IFERROR(Calculations!J4035,""), NA())</f>
        <v>#N/A</v>
      </c>
      <c r="G4035" s="10">
        <f t="array" ref="G4035">PERCENTILE(IF(ISERROR(F4035:F9034)=FALSE,F4035:F9034),CycleTimePercentile)</f>
        <v>0</v>
      </c>
      <c r="H4035" s="2" t="e">
        <f ca="1" xml:space="preserve"> IF(OR(Calculations!C4035 = "",Calculations!C4035 = WorkTypeString),  Calculations!K4035, NA())</f>
        <v>#N/A</v>
      </c>
      <c r="I4035" s="2" t="e">
        <f xml:space="preserve"> IF(Calculations!C4035 = DefectTypeString,  Calculations!K4035, NA())</f>
        <v>#N/A</v>
      </c>
    </row>
    <row r="4036" spans="1:9" x14ac:dyDescent="0.25">
      <c r="A4036" s="8" t="str">
        <f>Calculations!A4036</f>
        <v/>
      </c>
      <c r="B4036" s="2" t="str">
        <f t="shared" si="68"/>
        <v/>
      </c>
      <c r="C4036" s="10" t="str">
        <f>IFERROR(Calculations!J4036,"")</f>
        <v/>
      </c>
      <c r="D4036" s="10" t="str">
        <f xml:space="preserve"> IF(OR(Calculations!C4036 = "",Calculations!C4036 = WorkTypeString),  IFERROR(Calculations!J4036,""), NA())</f>
        <v/>
      </c>
      <c r="E4036" s="10">
        <f t="array" ref="E4036">PERCENTILE(IF(ISERROR(D4036:D9035)=FALSE,D4036:D9035),CycleTimePercentile)</f>
        <v>0</v>
      </c>
      <c r="F4036" s="2" t="e">
        <f xml:space="preserve"> IF(Calculations!C4036 = DefectTypeString,  IFERROR(Calculations!J4036,""), NA())</f>
        <v>#N/A</v>
      </c>
      <c r="G4036" s="10">
        <f t="array" ref="G4036">PERCENTILE(IF(ISERROR(F4036:F9035)=FALSE,F4036:F9035),CycleTimePercentile)</f>
        <v>0</v>
      </c>
      <c r="H4036" s="2" t="e">
        <f ca="1" xml:space="preserve"> IF(OR(Calculations!C4036 = "",Calculations!C4036 = WorkTypeString),  Calculations!K4036, NA())</f>
        <v>#N/A</v>
      </c>
      <c r="I4036" s="2" t="e">
        <f xml:space="preserve"> IF(Calculations!C4036 = DefectTypeString,  Calculations!K4036, NA())</f>
        <v>#N/A</v>
      </c>
    </row>
    <row r="4037" spans="1:9" x14ac:dyDescent="0.25">
      <c r="A4037" s="8" t="str">
        <f>Calculations!A4037</f>
        <v/>
      </c>
      <c r="B4037" s="2" t="str">
        <f t="shared" si="68"/>
        <v/>
      </c>
      <c r="C4037" s="10" t="str">
        <f>IFERROR(Calculations!J4037,"")</f>
        <v/>
      </c>
      <c r="D4037" s="10" t="str">
        <f xml:space="preserve"> IF(OR(Calculations!C4037 = "",Calculations!C4037 = WorkTypeString),  IFERROR(Calculations!J4037,""), NA())</f>
        <v/>
      </c>
      <c r="E4037" s="10">
        <f t="array" ref="E4037">PERCENTILE(IF(ISERROR(D4037:D9036)=FALSE,D4037:D9036),CycleTimePercentile)</f>
        <v>0</v>
      </c>
      <c r="F4037" s="2" t="e">
        <f xml:space="preserve"> IF(Calculations!C4037 = DefectTypeString,  IFERROR(Calculations!J4037,""), NA())</f>
        <v>#N/A</v>
      </c>
      <c r="G4037" s="10">
        <f t="array" ref="G4037">PERCENTILE(IF(ISERROR(F4037:F9036)=FALSE,F4037:F9036),CycleTimePercentile)</f>
        <v>0</v>
      </c>
      <c r="H4037" s="2" t="e">
        <f ca="1" xml:space="preserve"> IF(OR(Calculations!C4037 = "",Calculations!C4037 = WorkTypeString),  Calculations!K4037, NA())</f>
        <v>#N/A</v>
      </c>
      <c r="I4037" s="2" t="e">
        <f xml:space="preserve"> IF(Calculations!C4037 = DefectTypeString,  Calculations!K4037, NA())</f>
        <v>#N/A</v>
      </c>
    </row>
    <row r="4038" spans="1:9" x14ac:dyDescent="0.25">
      <c r="A4038" s="8" t="str">
        <f>Calculations!A4038</f>
        <v/>
      </c>
      <c r="B4038" s="2" t="str">
        <f t="shared" si="68"/>
        <v/>
      </c>
      <c r="C4038" s="10" t="str">
        <f>IFERROR(Calculations!J4038,"")</f>
        <v/>
      </c>
      <c r="D4038" s="10" t="str">
        <f xml:space="preserve"> IF(OR(Calculations!C4038 = "",Calculations!C4038 = WorkTypeString),  IFERROR(Calculations!J4038,""), NA())</f>
        <v/>
      </c>
      <c r="E4038" s="10">
        <f t="array" ref="E4038">PERCENTILE(IF(ISERROR(D4038:D9037)=FALSE,D4038:D9037),CycleTimePercentile)</f>
        <v>0</v>
      </c>
      <c r="F4038" s="2" t="e">
        <f xml:space="preserve"> IF(Calculations!C4038 = DefectTypeString,  IFERROR(Calculations!J4038,""), NA())</f>
        <v>#N/A</v>
      </c>
      <c r="G4038" s="10">
        <f t="array" ref="G4038">PERCENTILE(IF(ISERROR(F4038:F9037)=FALSE,F4038:F9037),CycleTimePercentile)</f>
        <v>0</v>
      </c>
      <c r="H4038" s="2" t="e">
        <f ca="1" xml:space="preserve"> IF(OR(Calculations!C4038 = "",Calculations!C4038 = WorkTypeString),  Calculations!K4038, NA())</f>
        <v>#N/A</v>
      </c>
      <c r="I4038" s="2" t="e">
        <f xml:space="preserve"> IF(Calculations!C4038 = DefectTypeString,  Calculations!K4038, NA())</f>
        <v>#N/A</v>
      </c>
    </row>
    <row r="4039" spans="1:9" x14ac:dyDescent="0.25">
      <c r="A4039" s="8" t="str">
        <f>Calculations!A4039</f>
        <v/>
      </c>
      <c r="B4039" s="2" t="str">
        <f t="shared" si="68"/>
        <v/>
      </c>
      <c r="C4039" s="10" t="str">
        <f>IFERROR(Calculations!J4039,"")</f>
        <v/>
      </c>
      <c r="D4039" s="10" t="str">
        <f xml:space="preserve"> IF(OR(Calculations!C4039 = "",Calculations!C4039 = WorkTypeString),  IFERROR(Calculations!J4039,""), NA())</f>
        <v/>
      </c>
      <c r="E4039" s="10">
        <f t="array" ref="E4039">PERCENTILE(IF(ISERROR(D4039:D9038)=FALSE,D4039:D9038),CycleTimePercentile)</f>
        <v>0</v>
      </c>
      <c r="F4039" s="2" t="e">
        <f xml:space="preserve"> IF(Calculations!C4039 = DefectTypeString,  IFERROR(Calculations!J4039,""), NA())</f>
        <v>#N/A</v>
      </c>
      <c r="G4039" s="10">
        <f t="array" ref="G4039">PERCENTILE(IF(ISERROR(F4039:F9038)=FALSE,F4039:F9038),CycleTimePercentile)</f>
        <v>0</v>
      </c>
      <c r="H4039" s="2" t="e">
        <f ca="1" xml:space="preserve"> IF(OR(Calculations!C4039 = "",Calculations!C4039 = WorkTypeString),  Calculations!K4039, NA())</f>
        <v>#N/A</v>
      </c>
      <c r="I4039" s="2" t="e">
        <f xml:space="preserve"> IF(Calculations!C4039 = DefectTypeString,  Calculations!K4039, NA())</f>
        <v>#N/A</v>
      </c>
    </row>
    <row r="4040" spans="1:9" x14ac:dyDescent="0.25">
      <c r="A4040" s="8" t="str">
        <f>Calculations!A4040</f>
        <v/>
      </c>
      <c r="B4040" s="2" t="str">
        <f t="shared" si="68"/>
        <v/>
      </c>
      <c r="C4040" s="10" t="str">
        <f>IFERROR(Calculations!J4040,"")</f>
        <v/>
      </c>
      <c r="D4040" s="10" t="str">
        <f xml:space="preserve"> IF(OR(Calculations!C4040 = "",Calculations!C4040 = WorkTypeString),  IFERROR(Calculations!J4040,""), NA())</f>
        <v/>
      </c>
      <c r="E4040" s="10">
        <f t="array" ref="E4040">PERCENTILE(IF(ISERROR(D4040:D9039)=FALSE,D4040:D9039),CycleTimePercentile)</f>
        <v>0</v>
      </c>
      <c r="F4040" s="2" t="e">
        <f xml:space="preserve"> IF(Calculations!C4040 = DefectTypeString,  IFERROR(Calculations!J4040,""), NA())</f>
        <v>#N/A</v>
      </c>
      <c r="G4040" s="10">
        <f t="array" ref="G4040">PERCENTILE(IF(ISERROR(F4040:F9039)=FALSE,F4040:F9039),CycleTimePercentile)</f>
        <v>0</v>
      </c>
      <c r="H4040" s="2" t="e">
        <f ca="1" xml:space="preserve"> IF(OR(Calculations!C4040 = "",Calculations!C4040 = WorkTypeString),  Calculations!K4040, NA())</f>
        <v>#N/A</v>
      </c>
      <c r="I4040" s="2" t="e">
        <f xml:space="preserve"> IF(Calculations!C4040 = DefectTypeString,  Calculations!K4040, NA())</f>
        <v>#N/A</v>
      </c>
    </row>
    <row r="4041" spans="1:9" x14ac:dyDescent="0.25">
      <c r="A4041" s="8" t="str">
        <f>Calculations!A4041</f>
        <v/>
      </c>
      <c r="B4041" s="2" t="str">
        <f t="shared" si="68"/>
        <v/>
      </c>
      <c r="C4041" s="10" t="str">
        <f>IFERROR(Calculations!J4041,"")</f>
        <v/>
      </c>
      <c r="D4041" s="10" t="str">
        <f xml:space="preserve"> IF(OR(Calculations!C4041 = "",Calculations!C4041 = WorkTypeString),  IFERROR(Calculations!J4041,""), NA())</f>
        <v/>
      </c>
      <c r="E4041" s="10">
        <f t="array" ref="E4041">PERCENTILE(IF(ISERROR(D4041:D9040)=FALSE,D4041:D9040),CycleTimePercentile)</f>
        <v>0</v>
      </c>
      <c r="F4041" s="2" t="e">
        <f xml:space="preserve"> IF(Calculations!C4041 = DefectTypeString,  IFERROR(Calculations!J4041,""), NA())</f>
        <v>#N/A</v>
      </c>
      <c r="G4041" s="10">
        <f t="array" ref="G4041">PERCENTILE(IF(ISERROR(F4041:F9040)=FALSE,F4041:F9040),CycleTimePercentile)</f>
        <v>0</v>
      </c>
      <c r="H4041" s="2" t="e">
        <f ca="1" xml:space="preserve"> IF(OR(Calculations!C4041 = "",Calculations!C4041 = WorkTypeString),  Calculations!K4041, NA())</f>
        <v>#N/A</v>
      </c>
      <c r="I4041" s="2" t="e">
        <f xml:space="preserve"> IF(Calculations!C4041 = DefectTypeString,  Calculations!K4041, NA())</f>
        <v>#N/A</v>
      </c>
    </row>
    <row r="4042" spans="1:9" x14ac:dyDescent="0.25">
      <c r="A4042" s="8" t="str">
        <f>Calculations!A4042</f>
        <v/>
      </c>
      <c r="B4042" s="2" t="str">
        <f t="shared" si="68"/>
        <v/>
      </c>
      <c r="C4042" s="10" t="str">
        <f>IFERROR(Calculations!J4042,"")</f>
        <v/>
      </c>
      <c r="D4042" s="10" t="str">
        <f xml:space="preserve"> IF(OR(Calculations!C4042 = "",Calculations!C4042 = WorkTypeString),  IFERROR(Calculations!J4042,""), NA())</f>
        <v/>
      </c>
      <c r="E4042" s="10">
        <f t="array" ref="E4042">PERCENTILE(IF(ISERROR(D4042:D9041)=FALSE,D4042:D9041),CycleTimePercentile)</f>
        <v>0</v>
      </c>
      <c r="F4042" s="2" t="e">
        <f xml:space="preserve"> IF(Calculations!C4042 = DefectTypeString,  IFERROR(Calculations!J4042,""), NA())</f>
        <v>#N/A</v>
      </c>
      <c r="G4042" s="10">
        <f t="array" ref="G4042">PERCENTILE(IF(ISERROR(F4042:F9041)=FALSE,F4042:F9041),CycleTimePercentile)</f>
        <v>0</v>
      </c>
      <c r="H4042" s="2" t="e">
        <f ca="1" xml:space="preserve"> IF(OR(Calculations!C4042 = "",Calculations!C4042 = WorkTypeString),  Calculations!K4042, NA())</f>
        <v>#N/A</v>
      </c>
      <c r="I4042" s="2" t="e">
        <f xml:space="preserve"> IF(Calculations!C4042 = DefectTypeString,  Calculations!K4042, NA())</f>
        <v>#N/A</v>
      </c>
    </row>
    <row r="4043" spans="1:9" x14ac:dyDescent="0.25">
      <c r="A4043" s="8" t="str">
        <f>Calculations!A4043</f>
        <v/>
      </c>
      <c r="B4043" s="2" t="str">
        <f t="shared" si="68"/>
        <v/>
      </c>
      <c r="C4043" s="10" t="str">
        <f>IFERROR(Calculations!J4043,"")</f>
        <v/>
      </c>
      <c r="D4043" s="10" t="str">
        <f xml:space="preserve"> IF(OR(Calculations!C4043 = "",Calculations!C4043 = WorkTypeString),  IFERROR(Calculations!J4043,""), NA())</f>
        <v/>
      </c>
      <c r="E4043" s="10">
        <f t="array" ref="E4043">PERCENTILE(IF(ISERROR(D4043:D9042)=FALSE,D4043:D9042),CycleTimePercentile)</f>
        <v>0</v>
      </c>
      <c r="F4043" s="2" t="e">
        <f xml:space="preserve"> IF(Calculations!C4043 = DefectTypeString,  IFERROR(Calculations!J4043,""), NA())</f>
        <v>#N/A</v>
      </c>
      <c r="G4043" s="10">
        <f t="array" ref="G4043">PERCENTILE(IF(ISERROR(F4043:F9042)=FALSE,F4043:F9042),CycleTimePercentile)</f>
        <v>0</v>
      </c>
      <c r="H4043" s="2" t="e">
        <f ca="1" xml:space="preserve"> IF(OR(Calculations!C4043 = "",Calculations!C4043 = WorkTypeString),  Calculations!K4043, NA())</f>
        <v>#N/A</v>
      </c>
      <c r="I4043" s="2" t="e">
        <f xml:space="preserve"> IF(Calculations!C4043 = DefectTypeString,  Calculations!K4043, NA())</f>
        <v>#N/A</v>
      </c>
    </row>
    <row r="4044" spans="1:9" x14ac:dyDescent="0.25">
      <c r="A4044" s="8" t="str">
        <f>Calculations!A4044</f>
        <v/>
      </c>
      <c r="B4044" s="2" t="str">
        <f t="shared" si="68"/>
        <v/>
      </c>
      <c r="C4044" s="10" t="str">
        <f>IFERROR(Calculations!J4044,"")</f>
        <v/>
      </c>
      <c r="D4044" s="10" t="str">
        <f xml:space="preserve"> IF(OR(Calculations!C4044 = "",Calculations!C4044 = WorkTypeString),  IFERROR(Calculations!J4044,""), NA())</f>
        <v/>
      </c>
      <c r="E4044" s="10">
        <f t="array" ref="E4044">PERCENTILE(IF(ISERROR(D4044:D9043)=FALSE,D4044:D9043),CycleTimePercentile)</f>
        <v>0</v>
      </c>
      <c r="F4044" s="2" t="e">
        <f xml:space="preserve"> IF(Calculations!C4044 = DefectTypeString,  IFERROR(Calculations!J4044,""), NA())</f>
        <v>#N/A</v>
      </c>
      <c r="G4044" s="10">
        <f t="array" ref="G4044">PERCENTILE(IF(ISERROR(F4044:F9043)=FALSE,F4044:F9043),CycleTimePercentile)</f>
        <v>0</v>
      </c>
      <c r="H4044" s="2" t="e">
        <f ca="1" xml:space="preserve"> IF(OR(Calculations!C4044 = "",Calculations!C4044 = WorkTypeString),  Calculations!K4044, NA())</f>
        <v>#N/A</v>
      </c>
      <c r="I4044" s="2" t="e">
        <f xml:space="preserve"> IF(Calculations!C4044 = DefectTypeString,  Calculations!K4044, NA())</f>
        <v>#N/A</v>
      </c>
    </row>
    <row r="4045" spans="1:9" x14ac:dyDescent="0.25">
      <c r="A4045" s="8" t="str">
        <f>Calculations!A4045</f>
        <v/>
      </c>
      <c r="B4045" s="2" t="str">
        <f t="shared" si="68"/>
        <v/>
      </c>
      <c r="C4045" s="10" t="str">
        <f>IFERROR(Calculations!J4045,"")</f>
        <v/>
      </c>
      <c r="D4045" s="10" t="str">
        <f xml:space="preserve"> IF(OR(Calculations!C4045 = "",Calculations!C4045 = WorkTypeString),  IFERROR(Calculations!J4045,""), NA())</f>
        <v/>
      </c>
      <c r="E4045" s="10">
        <f t="array" ref="E4045">PERCENTILE(IF(ISERROR(D4045:D9044)=FALSE,D4045:D9044),CycleTimePercentile)</f>
        <v>0</v>
      </c>
      <c r="F4045" s="2" t="e">
        <f xml:space="preserve"> IF(Calculations!C4045 = DefectTypeString,  IFERROR(Calculations!J4045,""), NA())</f>
        <v>#N/A</v>
      </c>
      <c r="G4045" s="10">
        <f t="array" ref="G4045">PERCENTILE(IF(ISERROR(F4045:F9044)=FALSE,F4045:F9044),CycleTimePercentile)</f>
        <v>0</v>
      </c>
      <c r="H4045" s="2" t="e">
        <f ca="1" xml:space="preserve"> IF(OR(Calculations!C4045 = "",Calculations!C4045 = WorkTypeString),  Calculations!K4045, NA())</f>
        <v>#N/A</v>
      </c>
      <c r="I4045" s="2" t="e">
        <f xml:space="preserve"> IF(Calculations!C4045 = DefectTypeString,  Calculations!K4045, NA())</f>
        <v>#N/A</v>
      </c>
    </row>
    <row r="4046" spans="1:9" x14ac:dyDescent="0.25">
      <c r="A4046" s="8" t="str">
        <f>Calculations!A4046</f>
        <v/>
      </c>
      <c r="B4046" s="2" t="str">
        <f t="shared" si="68"/>
        <v/>
      </c>
      <c r="C4046" s="10" t="str">
        <f>IFERROR(Calculations!J4046,"")</f>
        <v/>
      </c>
      <c r="D4046" s="10" t="str">
        <f xml:space="preserve"> IF(OR(Calculations!C4046 = "",Calculations!C4046 = WorkTypeString),  IFERROR(Calculations!J4046,""), NA())</f>
        <v/>
      </c>
      <c r="E4046" s="10">
        <f t="array" ref="E4046">PERCENTILE(IF(ISERROR(D4046:D9045)=FALSE,D4046:D9045),CycleTimePercentile)</f>
        <v>0</v>
      </c>
      <c r="F4046" s="2" t="e">
        <f xml:space="preserve"> IF(Calculations!C4046 = DefectTypeString,  IFERROR(Calculations!J4046,""), NA())</f>
        <v>#N/A</v>
      </c>
      <c r="G4046" s="10">
        <f t="array" ref="G4046">PERCENTILE(IF(ISERROR(F4046:F9045)=FALSE,F4046:F9045),CycleTimePercentile)</f>
        <v>0</v>
      </c>
      <c r="H4046" s="2" t="e">
        <f ca="1" xml:space="preserve"> IF(OR(Calculations!C4046 = "",Calculations!C4046 = WorkTypeString),  Calculations!K4046, NA())</f>
        <v>#N/A</v>
      </c>
      <c r="I4046" s="2" t="e">
        <f xml:space="preserve"> IF(Calculations!C4046 = DefectTypeString,  Calculations!K4046, NA())</f>
        <v>#N/A</v>
      </c>
    </row>
    <row r="4047" spans="1:9" x14ac:dyDescent="0.25">
      <c r="A4047" s="8" t="str">
        <f>Calculations!A4047</f>
        <v/>
      </c>
      <c r="B4047" s="2" t="str">
        <f t="shared" si="68"/>
        <v/>
      </c>
      <c r="C4047" s="10" t="str">
        <f>IFERROR(Calculations!J4047,"")</f>
        <v/>
      </c>
      <c r="D4047" s="10" t="str">
        <f xml:space="preserve"> IF(OR(Calculations!C4047 = "",Calculations!C4047 = WorkTypeString),  IFERROR(Calculations!J4047,""), NA())</f>
        <v/>
      </c>
      <c r="E4047" s="10">
        <f t="array" ref="E4047">PERCENTILE(IF(ISERROR(D4047:D9046)=FALSE,D4047:D9046),CycleTimePercentile)</f>
        <v>0</v>
      </c>
      <c r="F4047" s="2" t="e">
        <f xml:space="preserve"> IF(Calculations!C4047 = DefectTypeString,  IFERROR(Calculations!J4047,""), NA())</f>
        <v>#N/A</v>
      </c>
      <c r="G4047" s="10">
        <f t="array" ref="G4047">PERCENTILE(IF(ISERROR(F4047:F9046)=FALSE,F4047:F9046),CycleTimePercentile)</f>
        <v>0</v>
      </c>
      <c r="H4047" s="2" t="e">
        <f ca="1" xml:space="preserve"> IF(OR(Calculations!C4047 = "",Calculations!C4047 = WorkTypeString),  Calculations!K4047, NA())</f>
        <v>#N/A</v>
      </c>
      <c r="I4047" s="2" t="e">
        <f xml:space="preserve"> IF(Calculations!C4047 = DefectTypeString,  Calculations!K4047, NA())</f>
        <v>#N/A</v>
      </c>
    </row>
    <row r="4048" spans="1:9" x14ac:dyDescent="0.25">
      <c r="A4048" s="8" t="str">
        <f>Calculations!A4048</f>
        <v/>
      </c>
      <c r="B4048" s="2" t="str">
        <f t="shared" si="68"/>
        <v/>
      </c>
      <c r="C4048" s="10" t="str">
        <f>IFERROR(Calculations!J4048,"")</f>
        <v/>
      </c>
      <c r="D4048" s="10" t="str">
        <f xml:space="preserve"> IF(OR(Calculations!C4048 = "",Calculations!C4048 = WorkTypeString),  IFERROR(Calculations!J4048,""), NA())</f>
        <v/>
      </c>
      <c r="E4048" s="10">
        <f t="array" ref="E4048">PERCENTILE(IF(ISERROR(D4048:D9047)=FALSE,D4048:D9047),CycleTimePercentile)</f>
        <v>0</v>
      </c>
      <c r="F4048" s="2" t="e">
        <f xml:space="preserve"> IF(Calculations!C4048 = DefectTypeString,  IFERROR(Calculations!J4048,""), NA())</f>
        <v>#N/A</v>
      </c>
      <c r="G4048" s="10">
        <f t="array" ref="G4048">PERCENTILE(IF(ISERROR(F4048:F9047)=FALSE,F4048:F9047),CycleTimePercentile)</f>
        <v>0</v>
      </c>
      <c r="H4048" s="2" t="e">
        <f ca="1" xml:space="preserve"> IF(OR(Calculations!C4048 = "",Calculations!C4048 = WorkTypeString),  Calculations!K4048, NA())</f>
        <v>#N/A</v>
      </c>
      <c r="I4048" s="2" t="e">
        <f xml:space="preserve"> IF(Calculations!C4048 = DefectTypeString,  Calculations!K4048, NA())</f>
        <v>#N/A</v>
      </c>
    </row>
    <row r="4049" spans="1:9" x14ac:dyDescent="0.25">
      <c r="A4049" s="8" t="str">
        <f>Calculations!A4049</f>
        <v/>
      </c>
      <c r="B4049" s="2" t="str">
        <f t="shared" si="68"/>
        <v/>
      </c>
      <c r="C4049" s="10" t="str">
        <f>IFERROR(Calculations!J4049,"")</f>
        <v/>
      </c>
      <c r="D4049" s="10" t="str">
        <f xml:space="preserve"> IF(OR(Calculations!C4049 = "",Calculations!C4049 = WorkTypeString),  IFERROR(Calculations!J4049,""), NA())</f>
        <v/>
      </c>
      <c r="E4049" s="10">
        <f t="array" ref="E4049">PERCENTILE(IF(ISERROR(D4049:D9048)=FALSE,D4049:D9048),CycleTimePercentile)</f>
        <v>0</v>
      </c>
      <c r="F4049" s="2" t="e">
        <f xml:space="preserve"> IF(Calculations!C4049 = DefectTypeString,  IFERROR(Calculations!J4049,""), NA())</f>
        <v>#N/A</v>
      </c>
      <c r="G4049" s="10">
        <f t="array" ref="G4049">PERCENTILE(IF(ISERROR(F4049:F9048)=FALSE,F4049:F9048),CycleTimePercentile)</f>
        <v>0</v>
      </c>
      <c r="H4049" s="2" t="e">
        <f ca="1" xml:space="preserve"> IF(OR(Calculations!C4049 = "",Calculations!C4049 = WorkTypeString),  Calculations!K4049, NA())</f>
        <v>#N/A</v>
      </c>
      <c r="I4049" s="2" t="e">
        <f xml:space="preserve"> IF(Calculations!C4049 = DefectTypeString,  Calculations!K4049, NA())</f>
        <v>#N/A</v>
      </c>
    </row>
    <row r="4050" spans="1:9" x14ac:dyDescent="0.25">
      <c r="A4050" s="8" t="str">
        <f>Calculations!A4050</f>
        <v/>
      </c>
      <c r="B4050" s="2" t="str">
        <f t="shared" si="68"/>
        <v/>
      </c>
      <c r="C4050" s="10" t="str">
        <f>IFERROR(Calculations!J4050,"")</f>
        <v/>
      </c>
      <c r="D4050" s="10" t="str">
        <f xml:space="preserve"> IF(OR(Calculations!C4050 = "",Calculations!C4050 = WorkTypeString),  IFERROR(Calculations!J4050,""), NA())</f>
        <v/>
      </c>
      <c r="E4050" s="10">
        <f t="array" ref="E4050">PERCENTILE(IF(ISERROR(D4050:D9049)=FALSE,D4050:D9049),CycleTimePercentile)</f>
        <v>0</v>
      </c>
      <c r="F4050" s="2" t="e">
        <f xml:space="preserve"> IF(Calculations!C4050 = DefectTypeString,  IFERROR(Calculations!J4050,""), NA())</f>
        <v>#N/A</v>
      </c>
      <c r="G4050" s="10">
        <f t="array" ref="G4050">PERCENTILE(IF(ISERROR(F4050:F9049)=FALSE,F4050:F9049),CycleTimePercentile)</f>
        <v>0</v>
      </c>
      <c r="H4050" s="2" t="e">
        <f ca="1" xml:space="preserve"> IF(OR(Calculations!C4050 = "",Calculations!C4050 = WorkTypeString),  Calculations!K4050, NA())</f>
        <v>#N/A</v>
      </c>
      <c r="I4050" s="2" t="e">
        <f xml:space="preserve"> IF(Calculations!C4050 = DefectTypeString,  Calculations!K4050, NA())</f>
        <v>#N/A</v>
      </c>
    </row>
    <row r="4051" spans="1:9" x14ac:dyDescent="0.25">
      <c r="A4051" s="8" t="str">
        <f>Calculations!A4051</f>
        <v/>
      </c>
      <c r="B4051" s="2" t="str">
        <f t="shared" si="68"/>
        <v/>
      </c>
      <c r="C4051" s="10" t="str">
        <f>IFERROR(Calculations!J4051,"")</f>
        <v/>
      </c>
      <c r="D4051" s="10" t="str">
        <f xml:space="preserve"> IF(OR(Calculations!C4051 = "",Calculations!C4051 = WorkTypeString),  IFERROR(Calculations!J4051,""), NA())</f>
        <v/>
      </c>
      <c r="E4051" s="10">
        <f t="array" ref="E4051">PERCENTILE(IF(ISERROR(D4051:D9050)=FALSE,D4051:D9050),CycleTimePercentile)</f>
        <v>0</v>
      </c>
      <c r="F4051" s="2" t="e">
        <f xml:space="preserve"> IF(Calculations!C4051 = DefectTypeString,  IFERROR(Calculations!J4051,""), NA())</f>
        <v>#N/A</v>
      </c>
      <c r="G4051" s="10">
        <f t="array" ref="G4051">PERCENTILE(IF(ISERROR(F4051:F9050)=FALSE,F4051:F9050),CycleTimePercentile)</f>
        <v>0</v>
      </c>
      <c r="H4051" s="2" t="e">
        <f ca="1" xml:space="preserve"> IF(OR(Calculations!C4051 = "",Calculations!C4051 = WorkTypeString),  Calculations!K4051, NA())</f>
        <v>#N/A</v>
      </c>
      <c r="I4051" s="2" t="e">
        <f xml:space="preserve"> IF(Calculations!C4051 = DefectTypeString,  Calculations!K4051, NA())</f>
        <v>#N/A</v>
      </c>
    </row>
    <row r="4052" spans="1:9" x14ac:dyDescent="0.25">
      <c r="A4052" s="8" t="str">
        <f>Calculations!A4052</f>
        <v/>
      </c>
      <c r="B4052" s="2" t="str">
        <f t="shared" si="68"/>
        <v/>
      </c>
      <c r="C4052" s="10" t="str">
        <f>IFERROR(Calculations!J4052,"")</f>
        <v/>
      </c>
      <c r="D4052" s="10" t="str">
        <f xml:space="preserve"> IF(OR(Calculations!C4052 = "",Calculations!C4052 = WorkTypeString),  IFERROR(Calculations!J4052,""), NA())</f>
        <v/>
      </c>
      <c r="E4052" s="10">
        <f t="array" ref="E4052">PERCENTILE(IF(ISERROR(D4052:D9051)=FALSE,D4052:D9051),CycleTimePercentile)</f>
        <v>0</v>
      </c>
      <c r="F4052" s="2" t="e">
        <f xml:space="preserve"> IF(Calculations!C4052 = DefectTypeString,  IFERROR(Calculations!J4052,""), NA())</f>
        <v>#N/A</v>
      </c>
      <c r="G4052" s="10">
        <f t="array" ref="G4052">PERCENTILE(IF(ISERROR(F4052:F9051)=FALSE,F4052:F9051),CycleTimePercentile)</f>
        <v>0</v>
      </c>
      <c r="H4052" s="2" t="e">
        <f ca="1" xml:space="preserve"> IF(OR(Calculations!C4052 = "",Calculations!C4052 = WorkTypeString),  Calculations!K4052, NA())</f>
        <v>#N/A</v>
      </c>
      <c r="I4052" s="2" t="e">
        <f xml:space="preserve"> IF(Calculations!C4052 = DefectTypeString,  Calculations!K4052, NA())</f>
        <v>#N/A</v>
      </c>
    </row>
    <row r="4053" spans="1:9" x14ac:dyDescent="0.25">
      <c r="A4053" s="8" t="str">
        <f>Calculations!A4053</f>
        <v/>
      </c>
      <c r="B4053" s="2" t="str">
        <f t="shared" si="68"/>
        <v/>
      </c>
      <c r="C4053" s="10" t="str">
        <f>IFERROR(Calculations!J4053,"")</f>
        <v/>
      </c>
      <c r="D4053" s="10" t="str">
        <f xml:space="preserve"> IF(OR(Calculations!C4053 = "",Calculations!C4053 = WorkTypeString),  IFERROR(Calculations!J4053,""), NA())</f>
        <v/>
      </c>
      <c r="E4053" s="10">
        <f t="array" ref="E4053">PERCENTILE(IF(ISERROR(D4053:D9052)=FALSE,D4053:D9052),CycleTimePercentile)</f>
        <v>0</v>
      </c>
      <c r="F4053" s="2" t="e">
        <f xml:space="preserve"> IF(Calculations!C4053 = DefectTypeString,  IFERROR(Calculations!J4053,""), NA())</f>
        <v>#N/A</v>
      </c>
      <c r="G4053" s="10">
        <f t="array" ref="G4053">PERCENTILE(IF(ISERROR(F4053:F9052)=FALSE,F4053:F9052),CycleTimePercentile)</f>
        <v>0</v>
      </c>
      <c r="H4053" s="2" t="e">
        <f ca="1" xml:space="preserve"> IF(OR(Calculations!C4053 = "",Calculations!C4053 = WorkTypeString),  Calculations!K4053, NA())</f>
        <v>#N/A</v>
      </c>
      <c r="I4053" s="2" t="e">
        <f xml:space="preserve"> IF(Calculations!C4053 = DefectTypeString,  Calculations!K4053, NA())</f>
        <v>#N/A</v>
      </c>
    </row>
    <row r="4054" spans="1:9" x14ac:dyDescent="0.25">
      <c r="A4054" s="8" t="str">
        <f>Calculations!A4054</f>
        <v/>
      </c>
      <c r="B4054" s="2" t="str">
        <f t="shared" si="68"/>
        <v/>
      </c>
      <c r="C4054" s="10" t="str">
        <f>IFERROR(Calculations!J4054,"")</f>
        <v/>
      </c>
      <c r="D4054" s="10" t="str">
        <f xml:space="preserve"> IF(OR(Calculations!C4054 = "",Calculations!C4054 = WorkTypeString),  IFERROR(Calculations!J4054,""), NA())</f>
        <v/>
      </c>
      <c r="E4054" s="10">
        <f t="array" ref="E4054">PERCENTILE(IF(ISERROR(D4054:D9053)=FALSE,D4054:D9053),CycleTimePercentile)</f>
        <v>0</v>
      </c>
      <c r="F4054" s="2" t="e">
        <f xml:space="preserve"> IF(Calculations!C4054 = DefectTypeString,  IFERROR(Calculations!J4054,""), NA())</f>
        <v>#N/A</v>
      </c>
      <c r="G4054" s="10">
        <f t="array" ref="G4054">PERCENTILE(IF(ISERROR(F4054:F9053)=FALSE,F4054:F9053),CycleTimePercentile)</f>
        <v>0</v>
      </c>
      <c r="H4054" s="2" t="e">
        <f ca="1" xml:space="preserve"> IF(OR(Calculations!C4054 = "",Calculations!C4054 = WorkTypeString),  Calculations!K4054, NA())</f>
        <v>#N/A</v>
      </c>
      <c r="I4054" s="2" t="e">
        <f xml:space="preserve"> IF(Calculations!C4054 = DefectTypeString,  Calculations!K4054, NA())</f>
        <v>#N/A</v>
      </c>
    </row>
    <row r="4055" spans="1:9" x14ac:dyDescent="0.25">
      <c r="A4055" s="8" t="str">
        <f>Calculations!A4055</f>
        <v/>
      </c>
      <c r="B4055" s="2" t="str">
        <f t="shared" si="68"/>
        <v/>
      </c>
      <c r="C4055" s="10" t="str">
        <f>IFERROR(Calculations!J4055,"")</f>
        <v/>
      </c>
      <c r="D4055" s="10" t="str">
        <f xml:space="preserve"> IF(OR(Calculations!C4055 = "",Calculations!C4055 = WorkTypeString),  IFERROR(Calculations!J4055,""), NA())</f>
        <v/>
      </c>
      <c r="E4055" s="10">
        <f t="array" ref="E4055">PERCENTILE(IF(ISERROR(D4055:D9054)=FALSE,D4055:D9054),CycleTimePercentile)</f>
        <v>0</v>
      </c>
      <c r="F4055" s="2" t="e">
        <f xml:space="preserve"> IF(Calculations!C4055 = DefectTypeString,  IFERROR(Calculations!J4055,""), NA())</f>
        <v>#N/A</v>
      </c>
      <c r="G4055" s="10">
        <f t="array" ref="G4055">PERCENTILE(IF(ISERROR(F4055:F9054)=FALSE,F4055:F9054),CycleTimePercentile)</f>
        <v>0</v>
      </c>
      <c r="H4055" s="2" t="e">
        <f ca="1" xml:space="preserve"> IF(OR(Calculations!C4055 = "",Calculations!C4055 = WorkTypeString),  Calculations!K4055, NA())</f>
        <v>#N/A</v>
      </c>
      <c r="I4055" s="2" t="e">
        <f xml:space="preserve"> IF(Calculations!C4055 = DefectTypeString,  Calculations!K4055, NA())</f>
        <v>#N/A</v>
      </c>
    </row>
    <row r="4056" spans="1:9" x14ac:dyDescent="0.25">
      <c r="A4056" s="8" t="str">
        <f>Calculations!A4056</f>
        <v/>
      </c>
      <c r="B4056" s="2" t="str">
        <f t="shared" si="68"/>
        <v/>
      </c>
      <c r="C4056" s="10" t="str">
        <f>IFERROR(Calculations!J4056,"")</f>
        <v/>
      </c>
      <c r="D4056" s="10" t="str">
        <f xml:space="preserve"> IF(OR(Calculations!C4056 = "",Calculations!C4056 = WorkTypeString),  IFERROR(Calculations!J4056,""), NA())</f>
        <v/>
      </c>
      <c r="E4056" s="10">
        <f t="array" ref="E4056">PERCENTILE(IF(ISERROR(D4056:D9055)=FALSE,D4056:D9055),CycleTimePercentile)</f>
        <v>0</v>
      </c>
      <c r="F4056" s="2" t="e">
        <f xml:space="preserve"> IF(Calculations!C4056 = DefectTypeString,  IFERROR(Calculations!J4056,""), NA())</f>
        <v>#N/A</v>
      </c>
      <c r="G4056" s="10">
        <f t="array" ref="G4056">PERCENTILE(IF(ISERROR(F4056:F9055)=FALSE,F4056:F9055),CycleTimePercentile)</f>
        <v>0</v>
      </c>
      <c r="H4056" s="2" t="e">
        <f ca="1" xml:space="preserve"> IF(OR(Calculations!C4056 = "",Calculations!C4056 = WorkTypeString),  Calculations!K4056, NA())</f>
        <v>#N/A</v>
      </c>
      <c r="I4056" s="2" t="e">
        <f xml:space="preserve"> IF(Calculations!C4056 = DefectTypeString,  Calculations!K4056, NA())</f>
        <v>#N/A</v>
      </c>
    </row>
    <row r="4057" spans="1:9" x14ac:dyDescent="0.25">
      <c r="A4057" s="8" t="str">
        <f>Calculations!A4057</f>
        <v/>
      </c>
      <c r="B4057" s="2" t="str">
        <f t="shared" si="68"/>
        <v/>
      </c>
      <c r="C4057" s="10" t="str">
        <f>IFERROR(Calculations!J4057,"")</f>
        <v/>
      </c>
      <c r="D4057" s="10" t="str">
        <f xml:space="preserve"> IF(OR(Calculations!C4057 = "",Calculations!C4057 = WorkTypeString),  IFERROR(Calculations!J4057,""), NA())</f>
        <v/>
      </c>
      <c r="E4057" s="10">
        <f t="array" ref="E4057">PERCENTILE(IF(ISERROR(D4057:D9056)=FALSE,D4057:D9056),CycleTimePercentile)</f>
        <v>0</v>
      </c>
      <c r="F4057" s="2" t="e">
        <f xml:space="preserve"> IF(Calculations!C4057 = DefectTypeString,  IFERROR(Calculations!J4057,""), NA())</f>
        <v>#N/A</v>
      </c>
      <c r="G4057" s="10">
        <f t="array" ref="G4057">PERCENTILE(IF(ISERROR(F4057:F9056)=FALSE,F4057:F9056),CycleTimePercentile)</f>
        <v>0</v>
      </c>
      <c r="H4057" s="2" t="e">
        <f ca="1" xml:space="preserve"> IF(OR(Calculations!C4057 = "",Calculations!C4057 = WorkTypeString),  Calculations!K4057, NA())</f>
        <v>#N/A</v>
      </c>
      <c r="I4057" s="2" t="e">
        <f xml:space="preserve"> IF(Calculations!C4057 = DefectTypeString,  Calculations!K4057, NA())</f>
        <v>#N/A</v>
      </c>
    </row>
    <row r="4058" spans="1:9" x14ac:dyDescent="0.25">
      <c r="A4058" s="8" t="str">
        <f>Calculations!A4058</f>
        <v/>
      </c>
      <c r="B4058" s="2" t="str">
        <f t="shared" si="68"/>
        <v/>
      </c>
      <c r="C4058" s="10" t="str">
        <f>IFERROR(Calculations!J4058,"")</f>
        <v/>
      </c>
      <c r="D4058" s="10" t="str">
        <f xml:space="preserve"> IF(OR(Calculations!C4058 = "",Calculations!C4058 = WorkTypeString),  IFERROR(Calculations!J4058,""), NA())</f>
        <v/>
      </c>
      <c r="E4058" s="10">
        <f t="array" ref="E4058">PERCENTILE(IF(ISERROR(D4058:D9057)=FALSE,D4058:D9057),CycleTimePercentile)</f>
        <v>0</v>
      </c>
      <c r="F4058" s="2" t="e">
        <f xml:space="preserve"> IF(Calculations!C4058 = DefectTypeString,  IFERROR(Calculations!J4058,""), NA())</f>
        <v>#N/A</v>
      </c>
      <c r="G4058" s="10">
        <f t="array" ref="G4058">PERCENTILE(IF(ISERROR(F4058:F9057)=FALSE,F4058:F9057),CycleTimePercentile)</f>
        <v>0</v>
      </c>
      <c r="H4058" s="2" t="e">
        <f ca="1" xml:space="preserve"> IF(OR(Calculations!C4058 = "",Calculations!C4058 = WorkTypeString),  Calculations!K4058, NA())</f>
        <v>#N/A</v>
      </c>
      <c r="I4058" s="2" t="e">
        <f xml:space="preserve"> IF(Calculations!C4058 = DefectTypeString,  Calculations!K4058, NA())</f>
        <v>#N/A</v>
      </c>
    </row>
    <row r="4059" spans="1:9" x14ac:dyDescent="0.25">
      <c r="A4059" s="8" t="str">
        <f>Calculations!A4059</f>
        <v/>
      </c>
      <c r="B4059" s="2" t="str">
        <f t="shared" si="68"/>
        <v/>
      </c>
      <c r="C4059" s="10" t="str">
        <f>IFERROR(Calculations!J4059,"")</f>
        <v/>
      </c>
      <c r="D4059" s="10" t="str">
        <f xml:space="preserve"> IF(OR(Calculations!C4059 = "",Calculations!C4059 = WorkTypeString),  IFERROR(Calculations!J4059,""), NA())</f>
        <v/>
      </c>
      <c r="E4059" s="10">
        <f t="array" ref="E4059">PERCENTILE(IF(ISERROR(D4059:D9058)=FALSE,D4059:D9058),CycleTimePercentile)</f>
        <v>0</v>
      </c>
      <c r="F4059" s="2" t="e">
        <f xml:space="preserve"> IF(Calculations!C4059 = DefectTypeString,  IFERROR(Calculations!J4059,""), NA())</f>
        <v>#N/A</v>
      </c>
      <c r="G4059" s="10">
        <f t="array" ref="G4059">PERCENTILE(IF(ISERROR(F4059:F9058)=FALSE,F4059:F9058),CycleTimePercentile)</f>
        <v>0</v>
      </c>
      <c r="H4059" s="2" t="e">
        <f ca="1" xml:space="preserve"> IF(OR(Calculations!C4059 = "",Calculations!C4059 = WorkTypeString),  Calculations!K4059, NA())</f>
        <v>#N/A</v>
      </c>
      <c r="I4059" s="2" t="e">
        <f xml:space="preserve"> IF(Calculations!C4059 = DefectTypeString,  Calculations!K4059, NA())</f>
        <v>#N/A</v>
      </c>
    </row>
    <row r="4060" spans="1:9" x14ac:dyDescent="0.25">
      <c r="A4060" s="8" t="str">
        <f>Calculations!A4060</f>
        <v/>
      </c>
      <c r="B4060" s="2" t="str">
        <f t="shared" si="68"/>
        <v/>
      </c>
      <c r="C4060" s="10" t="str">
        <f>IFERROR(Calculations!J4060,"")</f>
        <v/>
      </c>
      <c r="D4060" s="10" t="str">
        <f xml:space="preserve"> IF(OR(Calculations!C4060 = "",Calculations!C4060 = WorkTypeString),  IFERROR(Calculations!J4060,""), NA())</f>
        <v/>
      </c>
      <c r="E4060" s="10">
        <f t="array" ref="E4060">PERCENTILE(IF(ISERROR(D4060:D9059)=FALSE,D4060:D9059),CycleTimePercentile)</f>
        <v>0</v>
      </c>
      <c r="F4060" s="2" t="e">
        <f xml:space="preserve"> IF(Calculations!C4060 = DefectTypeString,  IFERROR(Calculations!J4060,""), NA())</f>
        <v>#N/A</v>
      </c>
      <c r="G4060" s="10">
        <f t="array" ref="G4060">PERCENTILE(IF(ISERROR(F4060:F9059)=FALSE,F4060:F9059),CycleTimePercentile)</f>
        <v>0</v>
      </c>
      <c r="H4060" s="2" t="e">
        <f ca="1" xml:space="preserve"> IF(OR(Calculations!C4060 = "",Calculations!C4060 = WorkTypeString),  Calculations!K4060, NA())</f>
        <v>#N/A</v>
      </c>
      <c r="I4060" s="2" t="e">
        <f xml:space="preserve"> IF(Calculations!C4060 = DefectTypeString,  Calculations!K4060, NA())</f>
        <v>#N/A</v>
      </c>
    </row>
    <row r="4061" spans="1:9" x14ac:dyDescent="0.25">
      <c r="A4061" s="8" t="str">
        <f>Calculations!A4061</f>
        <v/>
      </c>
      <c r="B4061" s="2" t="str">
        <f t="shared" si="68"/>
        <v/>
      </c>
      <c r="C4061" s="10" t="str">
        <f>IFERROR(Calculations!J4061,"")</f>
        <v/>
      </c>
      <c r="D4061" s="10" t="str">
        <f xml:space="preserve"> IF(OR(Calculations!C4061 = "",Calculations!C4061 = WorkTypeString),  IFERROR(Calculations!J4061,""), NA())</f>
        <v/>
      </c>
      <c r="E4061" s="10">
        <f t="array" ref="E4061">PERCENTILE(IF(ISERROR(D4061:D9060)=FALSE,D4061:D9060),CycleTimePercentile)</f>
        <v>0</v>
      </c>
      <c r="F4061" s="2" t="e">
        <f xml:space="preserve"> IF(Calculations!C4061 = DefectTypeString,  IFERROR(Calculations!J4061,""), NA())</f>
        <v>#N/A</v>
      </c>
      <c r="G4061" s="10">
        <f t="array" ref="G4061">PERCENTILE(IF(ISERROR(F4061:F9060)=FALSE,F4061:F9060),CycleTimePercentile)</f>
        <v>0</v>
      </c>
      <c r="H4061" s="2" t="e">
        <f ca="1" xml:space="preserve"> IF(OR(Calculations!C4061 = "",Calculations!C4061 = WorkTypeString),  Calculations!K4061, NA())</f>
        <v>#N/A</v>
      </c>
      <c r="I4061" s="2" t="e">
        <f xml:space="preserve"> IF(Calculations!C4061 = DefectTypeString,  Calculations!K4061, NA())</f>
        <v>#N/A</v>
      </c>
    </row>
    <row r="4062" spans="1:9" x14ac:dyDescent="0.25">
      <c r="A4062" s="8" t="str">
        <f>Calculations!A4062</f>
        <v/>
      </c>
      <c r="B4062" s="2" t="str">
        <f t="shared" si="68"/>
        <v/>
      </c>
      <c r="C4062" s="10" t="str">
        <f>IFERROR(Calculations!J4062,"")</f>
        <v/>
      </c>
      <c r="D4062" s="10" t="str">
        <f xml:space="preserve"> IF(OR(Calculations!C4062 = "",Calculations!C4062 = WorkTypeString),  IFERROR(Calculations!J4062,""), NA())</f>
        <v/>
      </c>
      <c r="E4062" s="10">
        <f t="array" ref="E4062">PERCENTILE(IF(ISERROR(D4062:D9061)=FALSE,D4062:D9061),CycleTimePercentile)</f>
        <v>0</v>
      </c>
      <c r="F4062" s="2" t="e">
        <f xml:space="preserve"> IF(Calculations!C4062 = DefectTypeString,  IFERROR(Calculations!J4062,""), NA())</f>
        <v>#N/A</v>
      </c>
      <c r="G4062" s="10">
        <f t="array" ref="G4062">PERCENTILE(IF(ISERROR(F4062:F9061)=FALSE,F4062:F9061),CycleTimePercentile)</f>
        <v>0</v>
      </c>
      <c r="H4062" s="2" t="e">
        <f ca="1" xml:space="preserve"> IF(OR(Calculations!C4062 = "",Calculations!C4062 = WorkTypeString),  Calculations!K4062, NA())</f>
        <v>#N/A</v>
      </c>
      <c r="I4062" s="2" t="e">
        <f xml:space="preserve"> IF(Calculations!C4062 = DefectTypeString,  Calculations!K4062, NA())</f>
        <v>#N/A</v>
      </c>
    </row>
    <row r="4063" spans="1:9" x14ac:dyDescent="0.25">
      <c r="A4063" s="8" t="str">
        <f>Calculations!A4063</f>
        <v/>
      </c>
      <c r="B4063" s="2" t="str">
        <f t="shared" si="68"/>
        <v/>
      </c>
      <c r="C4063" s="10" t="str">
        <f>IFERROR(Calculations!J4063,"")</f>
        <v/>
      </c>
      <c r="D4063" s="10" t="str">
        <f xml:space="preserve"> IF(OR(Calculations!C4063 = "",Calculations!C4063 = WorkTypeString),  IFERROR(Calculations!J4063,""), NA())</f>
        <v/>
      </c>
      <c r="E4063" s="10">
        <f t="array" ref="E4063">PERCENTILE(IF(ISERROR(D4063:D9062)=FALSE,D4063:D9062),CycleTimePercentile)</f>
        <v>0</v>
      </c>
      <c r="F4063" s="2" t="e">
        <f xml:space="preserve"> IF(Calculations!C4063 = DefectTypeString,  IFERROR(Calculations!J4063,""), NA())</f>
        <v>#N/A</v>
      </c>
      <c r="G4063" s="10">
        <f t="array" ref="G4063">PERCENTILE(IF(ISERROR(F4063:F9062)=FALSE,F4063:F9062),CycleTimePercentile)</f>
        <v>0</v>
      </c>
      <c r="H4063" s="2" t="e">
        <f ca="1" xml:space="preserve"> IF(OR(Calculations!C4063 = "",Calculations!C4063 = WorkTypeString),  Calculations!K4063, NA())</f>
        <v>#N/A</v>
      </c>
      <c r="I4063" s="2" t="e">
        <f xml:space="preserve"> IF(Calculations!C4063 = DefectTypeString,  Calculations!K4063, NA())</f>
        <v>#N/A</v>
      </c>
    </row>
    <row r="4064" spans="1:9" x14ac:dyDescent="0.25">
      <c r="A4064" s="8" t="str">
        <f>Calculations!A4064</f>
        <v/>
      </c>
      <c r="B4064" s="2" t="str">
        <f t="shared" si="68"/>
        <v/>
      </c>
      <c r="C4064" s="10" t="str">
        <f>IFERROR(Calculations!J4064,"")</f>
        <v/>
      </c>
      <c r="D4064" s="10" t="str">
        <f xml:space="preserve"> IF(OR(Calculations!C4064 = "",Calculations!C4064 = WorkTypeString),  IFERROR(Calculations!J4064,""), NA())</f>
        <v/>
      </c>
      <c r="E4064" s="10">
        <f t="array" ref="E4064">PERCENTILE(IF(ISERROR(D4064:D9063)=FALSE,D4064:D9063),CycleTimePercentile)</f>
        <v>0</v>
      </c>
      <c r="F4064" s="2" t="e">
        <f xml:space="preserve"> IF(Calculations!C4064 = DefectTypeString,  IFERROR(Calculations!J4064,""), NA())</f>
        <v>#N/A</v>
      </c>
      <c r="G4064" s="10">
        <f t="array" ref="G4064">PERCENTILE(IF(ISERROR(F4064:F9063)=FALSE,F4064:F9063),CycleTimePercentile)</f>
        <v>0</v>
      </c>
      <c r="H4064" s="2" t="e">
        <f ca="1" xml:space="preserve"> IF(OR(Calculations!C4064 = "",Calculations!C4064 = WorkTypeString),  Calculations!K4064, NA())</f>
        <v>#N/A</v>
      </c>
      <c r="I4064" s="2" t="e">
        <f xml:space="preserve"> IF(Calculations!C4064 = DefectTypeString,  Calculations!K4064, NA())</f>
        <v>#N/A</v>
      </c>
    </row>
    <row r="4065" spans="1:9" x14ac:dyDescent="0.25">
      <c r="A4065" s="8" t="str">
        <f>Calculations!A4065</f>
        <v/>
      </c>
      <c r="B4065" s="2" t="str">
        <f t="shared" si="68"/>
        <v/>
      </c>
      <c r="C4065" s="10" t="str">
        <f>IFERROR(Calculations!J4065,"")</f>
        <v/>
      </c>
      <c r="D4065" s="10" t="str">
        <f xml:space="preserve"> IF(OR(Calculations!C4065 = "",Calculations!C4065 = WorkTypeString),  IFERROR(Calculations!J4065,""), NA())</f>
        <v/>
      </c>
      <c r="E4065" s="10">
        <f t="array" ref="E4065">PERCENTILE(IF(ISERROR(D4065:D9064)=FALSE,D4065:D9064),CycleTimePercentile)</f>
        <v>0</v>
      </c>
      <c r="F4065" s="2" t="e">
        <f xml:space="preserve"> IF(Calculations!C4065 = DefectTypeString,  IFERROR(Calculations!J4065,""), NA())</f>
        <v>#N/A</v>
      </c>
      <c r="G4065" s="10">
        <f t="array" ref="G4065">PERCENTILE(IF(ISERROR(F4065:F9064)=FALSE,F4065:F9064),CycleTimePercentile)</f>
        <v>0</v>
      </c>
      <c r="H4065" s="2" t="e">
        <f ca="1" xml:space="preserve"> IF(OR(Calculations!C4065 = "",Calculations!C4065 = WorkTypeString),  Calculations!K4065, NA())</f>
        <v>#N/A</v>
      </c>
      <c r="I4065" s="2" t="e">
        <f xml:space="preserve"> IF(Calculations!C4065 = DefectTypeString,  Calculations!K4065, NA())</f>
        <v>#N/A</v>
      </c>
    </row>
    <row r="4066" spans="1:9" x14ac:dyDescent="0.25">
      <c r="A4066" s="8" t="str">
        <f>Calculations!A4066</f>
        <v/>
      </c>
      <c r="B4066" s="2" t="str">
        <f t="shared" si="68"/>
        <v/>
      </c>
      <c r="C4066" s="10" t="str">
        <f>IFERROR(Calculations!J4066,"")</f>
        <v/>
      </c>
      <c r="D4066" s="10" t="str">
        <f xml:space="preserve"> IF(OR(Calculations!C4066 = "",Calculations!C4066 = WorkTypeString),  IFERROR(Calculations!J4066,""), NA())</f>
        <v/>
      </c>
      <c r="E4066" s="10">
        <f t="array" ref="E4066">PERCENTILE(IF(ISERROR(D4066:D9065)=FALSE,D4066:D9065),CycleTimePercentile)</f>
        <v>0</v>
      </c>
      <c r="F4066" s="2" t="e">
        <f xml:space="preserve"> IF(Calculations!C4066 = DefectTypeString,  IFERROR(Calculations!J4066,""), NA())</f>
        <v>#N/A</v>
      </c>
      <c r="G4066" s="10">
        <f t="array" ref="G4066">PERCENTILE(IF(ISERROR(F4066:F9065)=FALSE,F4066:F9065),CycleTimePercentile)</f>
        <v>0</v>
      </c>
      <c r="H4066" s="2" t="e">
        <f ca="1" xml:space="preserve"> IF(OR(Calculations!C4066 = "",Calculations!C4066 = WorkTypeString),  Calculations!K4066, NA())</f>
        <v>#N/A</v>
      </c>
      <c r="I4066" s="2" t="e">
        <f xml:space="preserve"> IF(Calculations!C4066 = DefectTypeString,  Calculations!K4066, NA())</f>
        <v>#N/A</v>
      </c>
    </row>
    <row r="4067" spans="1:9" x14ac:dyDescent="0.25">
      <c r="A4067" s="8" t="str">
        <f>Calculations!A4067</f>
        <v/>
      </c>
      <c r="B4067" s="2" t="str">
        <f t="shared" si="68"/>
        <v/>
      </c>
      <c r="C4067" s="10" t="str">
        <f>IFERROR(Calculations!J4067,"")</f>
        <v/>
      </c>
      <c r="D4067" s="10" t="str">
        <f xml:space="preserve"> IF(OR(Calculations!C4067 = "",Calculations!C4067 = WorkTypeString),  IFERROR(Calculations!J4067,""), NA())</f>
        <v/>
      </c>
      <c r="E4067" s="10">
        <f t="array" ref="E4067">PERCENTILE(IF(ISERROR(D4067:D9066)=FALSE,D4067:D9066),CycleTimePercentile)</f>
        <v>0</v>
      </c>
      <c r="F4067" s="2" t="e">
        <f xml:space="preserve"> IF(Calculations!C4067 = DefectTypeString,  IFERROR(Calculations!J4067,""), NA())</f>
        <v>#N/A</v>
      </c>
      <c r="G4067" s="10">
        <f t="array" ref="G4067">PERCENTILE(IF(ISERROR(F4067:F9066)=FALSE,F4067:F9066),CycleTimePercentile)</f>
        <v>0</v>
      </c>
      <c r="H4067" s="2" t="e">
        <f ca="1" xml:space="preserve"> IF(OR(Calculations!C4067 = "",Calculations!C4067 = WorkTypeString),  Calculations!K4067, NA())</f>
        <v>#N/A</v>
      </c>
      <c r="I4067" s="2" t="e">
        <f xml:space="preserve"> IF(Calculations!C4067 = DefectTypeString,  Calculations!K4067, NA())</f>
        <v>#N/A</v>
      </c>
    </row>
    <row r="4068" spans="1:9" x14ac:dyDescent="0.25">
      <c r="A4068" s="8" t="str">
        <f>Calculations!A4068</f>
        <v/>
      </c>
      <c r="B4068" s="2" t="str">
        <f t="shared" si="68"/>
        <v/>
      </c>
      <c r="C4068" s="10" t="str">
        <f>IFERROR(Calculations!J4068,"")</f>
        <v/>
      </c>
      <c r="D4068" s="10" t="str">
        <f xml:space="preserve"> IF(OR(Calculations!C4068 = "",Calculations!C4068 = WorkTypeString),  IFERROR(Calculations!J4068,""), NA())</f>
        <v/>
      </c>
      <c r="E4068" s="10">
        <f t="array" ref="E4068">PERCENTILE(IF(ISERROR(D4068:D9067)=FALSE,D4068:D9067),CycleTimePercentile)</f>
        <v>0</v>
      </c>
      <c r="F4068" s="2" t="e">
        <f xml:space="preserve"> IF(Calculations!C4068 = DefectTypeString,  IFERROR(Calculations!J4068,""), NA())</f>
        <v>#N/A</v>
      </c>
      <c r="G4068" s="10">
        <f t="array" ref="G4068">PERCENTILE(IF(ISERROR(F4068:F9067)=FALSE,F4068:F9067),CycleTimePercentile)</f>
        <v>0</v>
      </c>
      <c r="H4068" s="2" t="e">
        <f ca="1" xml:space="preserve"> IF(OR(Calculations!C4068 = "",Calculations!C4068 = WorkTypeString),  Calculations!K4068, NA())</f>
        <v>#N/A</v>
      </c>
      <c r="I4068" s="2" t="e">
        <f xml:space="preserve"> IF(Calculations!C4068 = DefectTypeString,  Calculations!K4068, NA())</f>
        <v>#N/A</v>
      </c>
    </row>
    <row r="4069" spans="1:9" x14ac:dyDescent="0.25">
      <c r="A4069" s="8" t="str">
        <f>Calculations!A4069</f>
        <v/>
      </c>
      <c r="B4069" s="2" t="str">
        <f t="shared" si="68"/>
        <v/>
      </c>
      <c r="C4069" s="10" t="str">
        <f>IFERROR(Calculations!J4069,"")</f>
        <v/>
      </c>
      <c r="D4069" s="10" t="str">
        <f xml:space="preserve"> IF(OR(Calculations!C4069 = "",Calculations!C4069 = WorkTypeString),  IFERROR(Calculations!J4069,""), NA())</f>
        <v/>
      </c>
      <c r="E4069" s="10">
        <f t="array" ref="E4069">PERCENTILE(IF(ISERROR(D4069:D9068)=FALSE,D4069:D9068),CycleTimePercentile)</f>
        <v>0</v>
      </c>
      <c r="F4069" s="2" t="e">
        <f xml:space="preserve"> IF(Calculations!C4069 = DefectTypeString,  IFERROR(Calculations!J4069,""), NA())</f>
        <v>#N/A</v>
      </c>
      <c r="G4069" s="10">
        <f t="array" ref="G4069">PERCENTILE(IF(ISERROR(F4069:F9068)=FALSE,F4069:F9068),CycleTimePercentile)</f>
        <v>0</v>
      </c>
      <c r="H4069" s="2" t="e">
        <f ca="1" xml:space="preserve"> IF(OR(Calculations!C4069 = "",Calculations!C4069 = WorkTypeString),  Calculations!K4069, NA())</f>
        <v>#N/A</v>
      </c>
      <c r="I4069" s="2" t="e">
        <f xml:space="preserve"> IF(Calculations!C4069 = DefectTypeString,  Calculations!K4069, NA())</f>
        <v>#N/A</v>
      </c>
    </row>
    <row r="4070" spans="1:9" x14ac:dyDescent="0.25">
      <c r="A4070" s="8" t="str">
        <f>Calculations!A4070</f>
        <v/>
      </c>
      <c r="B4070" s="2" t="str">
        <f t="shared" si="68"/>
        <v/>
      </c>
      <c r="C4070" s="10" t="str">
        <f>IFERROR(Calculations!J4070,"")</f>
        <v/>
      </c>
      <c r="D4070" s="10" t="str">
        <f xml:space="preserve"> IF(OR(Calculations!C4070 = "",Calculations!C4070 = WorkTypeString),  IFERROR(Calculations!J4070,""), NA())</f>
        <v/>
      </c>
      <c r="E4070" s="10">
        <f t="array" ref="E4070">PERCENTILE(IF(ISERROR(D4070:D9069)=FALSE,D4070:D9069),CycleTimePercentile)</f>
        <v>0</v>
      </c>
      <c r="F4070" s="2" t="e">
        <f xml:space="preserve"> IF(Calculations!C4070 = DefectTypeString,  IFERROR(Calculations!J4070,""), NA())</f>
        <v>#N/A</v>
      </c>
      <c r="G4070" s="10">
        <f t="array" ref="G4070">PERCENTILE(IF(ISERROR(F4070:F9069)=FALSE,F4070:F9069),CycleTimePercentile)</f>
        <v>0</v>
      </c>
      <c r="H4070" s="2" t="e">
        <f ca="1" xml:space="preserve"> IF(OR(Calculations!C4070 = "",Calculations!C4070 = WorkTypeString),  Calculations!K4070, NA())</f>
        <v>#N/A</v>
      </c>
      <c r="I4070" s="2" t="e">
        <f xml:space="preserve"> IF(Calculations!C4070 = DefectTypeString,  Calculations!K4070, NA())</f>
        <v>#N/A</v>
      </c>
    </row>
    <row r="4071" spans="1:9" x14ac:dyDescent="0.25">
      <c r="A4071" s="8" t="str">
        <f>Calculations!A4071</f>
        <v/>
      </c>
      <c r="B4071" s="2" t="str">
        <f t="shared" si="68"/>
        <v/>
      </c>
      <c r="C4071" s="10" t="str">
        <f>IFERROR(Calculations!J4071,"")</f>
        <v/>
      </c>
      <c r="D4071" s="10" t="str">
        <f xml:space="preserve"> IF(OR(Calculations!C4071 = "",Calculations!C4071 = WorkTypeString),  IFERROR(Calculations!J4071,""), NA())</f>
        <v/>
      </c>
      <c r="E4071" s="10">
        <f t="array" ref="E4071">PERCENTILE(IF(ISERROR(D4071:D9070)=FALSE,D4071:D9070),CycleTimePercentile)</f>
        <v>0</v>
      </c>
      <c r="F4071" s="2" t="e">
        <f xml:space="preserve"> IF(Calculations!C4071 = DefectTypeString,  IFERROR(Calculations!J4071,""), NA())</f>
        <v>#N/A</v>
      </c>
      <c r="G4071" s="10">
        <f t="array" ref="G4071">PERCENTILE(IF(ISERROR(F4071:F9070)=FALSE,F4071:F9070),CycleTimePercentile)</f>
        <v>0</v>
      </c>
      <c r="H4071" s="2" t="e">
        <f ca="1" xml:space="preserve"> IF(OR(Calculations!C4071 = "",Calculations!C4071 = WorkTypeString),  Calculations!K4071, NA())</f>
        <v>#N/A</v>
      </c>
      <c r="I4071" s="2" t="e">
        <f xml:space="preserve"> IF(Calculations!C4071 = DefectTypeString,  Calculations!K4071, NA())</f>
        <v>#N/A</v>
      </c>
    </row>
    <row r="4072" spans="1:9" x14ac:dyDescent="0.25">
      <c r="A4072" s="8" t="str">
        <f>Calculations!A4072</f>
        <v/>
      </c>
      <c r="B4072" s="2" t="str">
        <f t="shared" si="68"/>
        <v/>
      </c>
      <c r="C4072" s="10" t="str">
        <f>IFERROR(Calculations!J4072,"")</f>
        <v/>
      </c>
      <c r="D4072" s="10" t="str">
        <f xml:space="preserve"> IF(OR(Calculations!C4072 = "",Calculations!C4072 = WorkTypeString),  IFERROR(Calculations!J4072,""), NA())</f>
        <v/>
      </c>
      <c r="E4072" s="10">
        <f t="array" ref="E4072">PERCENTILE(IF(ISERROR(D4072:D9071)=FALSE,D4072:D9071),CycleTimePercentile)</f>
        <v>0</v>
      </c>
      <c r="F4072" s="2" t="e">
        <f xml:space="preserve"> IF(Calculations!C4072 = DefectTypeString,  IFERROR(Calculations!J4072,""), NA())</f>
        <v>#N/A</v>
      </c>
      <c r="G4072" s="10">
        <f t="array" ref="G4072">PERCENTILE(IF(ISERROR(F4072:F9071)=FALSE,F4072:F9071),CycleTimePercentile)</f>
        <v>0</v>
      </c>
      <c r="H4072" s="2" t="e">
        <f ca="1" xml:space="preserve"> IF(OR(Calculations!C4072 = "",Calculations!C4072 = WorkTypeString),  Calculations!K4072, NA())</f>
        <v>#N/A</v>
      </c>
      <c r="I4072" s="2" t="e">
        <f xml:space="preserve"> IF(Calculations!C4072 = DefectTypeString,  Calculations!K4072, NA())</f>
        <v>#N/A</v>
      </c>
    </row>
    <row r="4073" spans="1:9" x14ac:dyDescent="0.25">
      <c r="A4073" s="8" t="str">
        <f>Calculations!A4073</f>
        <v/>
      </c>
      <c r="B4073" s="2" t="str">
        <f t="shared" si="68"/>
        <v/>
      </c>
      <c r="C4073" s="10" t="str">
        <f>IFERROR(Calculations!J4073,"")</f>
        <v/>
      </c>
      <c r="D4073" s="10" t="str">
        <f xml:space="preserve"> IF(OR(Calculations!C4073 = "",Calculations!C4073 = WorkTypeString),  IFERROR(Calculations!J4073,""), NA())</f>
        <v/>
      </c>
      <c r="E4073" s="10">
        <f t="array" ref="E4073">PERCENTILE(IF(ISERROR(D4073:D9072)=FALSE,D4073:D9072),CycleTimePercentile)</f>
        <v>0</v>
      </c>
      <c r="F4073" s="2" t="e">
        <f xml:space="preserve"> IF(Calculations!C4073 = DefectTypeString,  IFERROR(Calculations!J4073,""), NA())</f>
        <v>#N/A</v>
      </c>
      <c r="G4073" s="10">
        <f t="array" ref="G4073">PERCENTILE(IF(ISERROR(F4073:F9072)=FALSE,F4073:F9072),CycleTimePercentile)</f>
        <v>0</v>
      </c>
      <c r="H4073" s="2" t="e">
        <f ca="1" xml:space="preserve"> IF(OR(Calculations!C4073 = "",Calculations!C4073 = WorkTypeString),  Calculations!K4073, NA())</f>
        <v>#N/A</v>
      </c>
      <c r="I4073" s="2" t="e">
        <f xml:space="preserve"> IF(Calculations!C4073 = DefectTypeString,  Calculations!K4073, NA())</f>
        <v>#N/A</v>
      </c>
    </row>
    <row r="4074" spans="1:9" x14ac:dyDescent="0.25">
      <c r="A4074" s="8" t="str">
        <f>Calculations!A4074</f>
        <v/>
      </c>
      <c r="B4074" s="2" t="str">
        <f t="shared" si="68"/>
        <v/>
      </c>
      <c r="C4074" s="10" t="str">
        <f>IFERROR(Calculations!J4074,"")</f>
        <v/>
      </c>
      <c r="D4074" s="10" t="str">
        <f xml:space="preserve"> IF(OR(Calculations!C4074 = "",Calculations!C4074 = WorkTypeString),  IFERROR(Calculations!J4074,""), NA())</f>
        <v/>
      </c>
      <c r="E4074" s="10">
        <f t="array" ref="E4074">PERCENTILE(IF(ISERROR(D4074:D9073)=FALSE,D4074:D9073),CycleTimePercentile)</f>
        <v>0</v>
      </c>
      <c r="F4074" s="2" t="e">
        <f xml:space="preserve"> IF(Calculations!C4074 = DefectTypeString,  IFERROR(Calculations!J4074,""), NA())</f>
        <v>#N/A</v>
      </c>
      <c r="G4074" s="10">
        <f t="array" ref="G4074">PERCENTILE(IF(ISERROR(F4074:F9073)=FALSE,F4074:F9073),CycleTimePercentile)</f>
        <v>0</v>
      </c>
      <c r="H4074" s="2" t="e">
        <f ca="1" xml:space="preserve"> IF(OR(Calculations!C4074 = "",Calculations!C4074 = WorkTypeString),  Calculations!K4074, NA())</f>
        <v>#N/A</v>
      </c>
      <c r="I4074" s="2" t="e">
        <f xml:space="preserve"> IF(Calculations!C4074 = DefectTypeString,  Calculations!K4074, NA())</f>
        <v>#N/A</v>
      </c>
    </row>
    <row r="4075" spans="1:9" x14ac:dyDescent="0.25">
      <c r="A4075" s="8" t="str">
        <f>Calculations!A4075</f>
        <v/>
      </c>
      <c r="B4075" s="2" t="str">
        <f t="shared" si="68"/>
        <v/>
      </c>
      <c r="C4075" s="10" t="str">
        <f>IFERROR(Calculations!J4075,"")</f>
        <v/>
      </c>
      <c r="D4075" s="10" t="str">
        <f xml:space="preserve"> IF(OR(Calculations!C4075 = "",Calculations!C4075 = WorkTypeString),  IFERROR(Calculations!J4075,""), NA())</f>
        <v/>
      </c>
      <c r="E4075" s="10">
        <f t="array" ref="E4075">PERCENTILE(IF(ISERROR(D4075:D9074)=FALSE,D4075:D9074),CycleTimePercentile)</f>
        <v>0</v>
      </c>
      <c r="F4075" s="2" t="e">
        <f xml:space="preserve"> IF(Calculations!C4075 = DefectTypeString,  IFERROR(Calculations!J4075,""), NA())</f>
        <v>#N/A</v>
      </c>
      <c r="G4075" s="10">
        <f t="array" ref="G4075">PERCENTILE(IF(ISERROR(F4075:F9074)=FALSE,F4075:F9074),CycleTimePercentile)</f>
        <v>0</v>
      </c>
      <c r="H4075" s="2" t="e">
        <f ca="1" xml:space="preserve"> IF(OR(Calculations!C4075 = "",Calculations!C4075 = WorkTypeString),  Calculations!K4075, NA())</f>
        <v>#N/A</v>
      </c>
      <c r="I4075" s="2" t="e">
        <f xml:space="preserve"> IF(Calculations!C4075 = DefectTypeString,  Calculations!K4075, NA())</f>
        <v>#N/A</v>
      </c>
    </row>
    <row r="4076" spans="1:9" x14ac:dyDescent="0.25">
      <c r="A4076" s="8" t="str">
        <f>Calculations!A4076</f>
        <v/>
      </c>
      <c r="B4076" s="2" t="str">
        <f t="shared" si="68"/>
        <v/>
      </c>
      <c r="C4076" s="10" t="str">
        <f>IFERROR(Calculations!J4076,"")</f>
        <v/>
      </c>
      <c r="D4076" s="10" t="str">
        <f xml:space="preserve"> IF(OR(Calculations!C4076 = "",Calculations!C4076 = WorkTypeString),  IFERROR(Calculations!J4076,""), NA())</f>
        <v/>
      </c>
      <c r="E4076" s="10">
        <f t="array" ref="E4076">PERCENTILE(IF(ISERROR(D4076:D9075)=FALSE,D4076:D9075),CycleTimePercentile)</f>
        <v>0</v>
      </c>
      <c r="F4076" s="2" t="e">
        <f xml:space="preserve"> IF(Calculations!C4076 = DefectTypeString,  IFERROR(Calculations!J4076,""), NA())</f>
        <v>#N/A</v>
      </c>
      <c r="G4076" s="10">
        <f t="array" ref="G4076">PERCENTILE(IF(ISERROR(F4076:F9075)=FALSE,F4076:F9075),CycleTimePercentile)</f>
        <v>0</v>
      </c>
      <c r="H4076" s="2" t="e">
        <f ca="1" xml:space="preserve"> IF(OR(Calculations!C4076 = "",Calculations!C4076 = WorkTypeString),  Calculations!K4076, NA())</f>
        <v>#N/A</v>
      </c>
      <c r="I4076" s="2" t="e">
        <f xml:space="preserve"> IF(Calculations!C4076 = DefectTypeString,  Calculations!K4076, NA())</f>
        <v>#N/A</v>
      </c>
    </row>
    <row r="4077" spans="1:9" x14ac:dyDescent="0.25">
      <c r="A4077" s="8" t="str">
        <f>Calculations!A4077</f>
        <v/>
      </c>
      <c r="B4077" s="2" t="str">
        <f t="shared" si="68"/>
        <v/>
      </c>
      <c r="C4077" s="10" t="str">
        <f>IFERROR(Calculations!J4077,"")</f>
        <v/>
      </c>
      <c r="D4077" s="10" t="str">
        <f xml:space="preserve"> IF(OR(Calculations!C4077 = "",Calculations!C4077 = WorkTypeString),  IFERROR(Calculations!J4077,""), NA())</f>
        <v/>
      </c>
      <c r="E4077" s="10">
        <f t="array" ref="E4077">PERCENTILE(IF(ISERROR(D4077:D9076)=FALSE,D4077:D9076),CycleTimePercentile)</f>
        <v>0</v>
      </c>
      <c r="F4077" s="2" t="e">
        <f xml:space="preserve"> IF(Calculations!C4077 = DefectTypeString,  IFERROR(Calculations!J4077,""), NA())</f>
        <v>#N/A</v>
      </c>
      <c r="G4077" s="10">
        <f t="array" ref="G4077">PERCENTILE(IF(ISERROR(F4077:F9076)=FALSE,F4077:F9076),CycleTimePercentile)</f>
        <v>0</v>
      </c>
      <c r="H4077" s="2" t="e">
        <f ca="1" xml:space="preserve"> IF(OR(Calculations!C4077 = "",Calculations!C4077 = WorkTypeString),  Calculations!K4077, NA())</f>
        <v>#N/A</v>
      </c>
      <c r="I4077" s="2" t="e">
        <f xml:space="preserve"> IF(Calculations!C4077 = DefectTypeString,  Calculations!K4077, NA())</f>
        <v>#N/A</v>
      </c>
    </row>
    <row r="4078" spans="1:9" x14ac:dyDescent="0.25">
      <c r="A4078" s="8" t="str">
        <f>Calculations!A4078</f>
        <v/>
      </c>
      <c r="B4078" s="2" t="str">
        <f t="shared" si="68"/>
        <v/>
      </c>
      <c r="C4078" s="10" t="str">
        <f>IFERROR(Calculations!J4078,"")</f>
        <v/>
      </c>
      <c r="D4078" s="10" t="str">
        <f xml:space="preserve"> IF(OR(Calculations!C4078 = "",Calculations!C4078 = WorkTypeString),  IFERROR(Calculations!J4078,""), NA())</f>
        <v/>
      </c>
      <c r="E4078" s="10">
        <f t="array" ref="E4078">PERCENTILE(IF(ISERROR(D4078:D9077)=FALSE,D4078:D9077),CycleTimePercentile)</f>
        <v>0</v>
      </c>
      <c r="F4078" s="2" t="e">
        <f xml:space="preserve"> IF(Calculations!C4078 = DefectTypeString,  IFERROR(Calculations!J4078,""), NA())</f>
        <v>#N/A</v>
      </c>
      <c r="G4078" s="10">
        <f t="array" ref="G4078">PERCENTILE(IF(ISERROR(F4078:F9077)=FALSE,F4078:F9077),CycleTimePercentile)</f>
        <v>0</v>
      </c>
      <c r="H4078" s="2" t="e">
        <f ca="1" xml:space="preserve"> IF(OR(Calculations!C4078 = "",Calculations!C4078 = WorkTypeString),  Calculations!K4078, NA())</f>
        <v>#N/A</v>
      </c>
      <c r="I4078" s="2" t="e">
        <f xml:space="preserve"> IF(Calculations!C4078 = DefectTypeString,  Calculations!K4078, NA())</f>
        <v>#N/A</v>
      </c>
    </row>
    <row r="4079" spans="1:9" x14ac:dyDescent="0.25">
      <c r="A4079" s="8" t="str">
        <f>Calculations!A4079</f>
        <v/>
      </c>
      <c r="B4079" s="2" t="str">
        <f t="shared" si="68"/>
        <v/>
      </c>
      <c r="C4079" s="10" t="str">
        <f>IFERROR(Calculations!J4079,"")</f>
        <v/>
      </c>
      <c r="D4079" s="10" t="str">
        <f xml:space="preserve"> IF(OR(Calculations!C4079 = "",Calculations!C4079 = WorkTypeString),  IFERROR(Calculations!J4079,""), NA())</f>
        <v/>
      </c>
      <c r="E4079" s="10">
        <f t="array" ref="E4079">PERCENTILE(IF(ISERROR(D4079:D9078)=FALSE,D4079:D9078),CycleTimePercentile)</f>
        <v>0</v>
      </c>
      <c r="F4079" s="2" t="e">
        <f xml:space="preserve"> IF(Calculations!C4079 = DefectTypeString,  IFERROR(Calculations!J4079,""), NA())</f>
        <v>#N/A</v>
      </c>
      <c r="G4079" s="10">
        <f t="array" ref="G4079">PERCENTILE(IF(ISERROR(F4079:F9078)=FALSE,F4079:F9078),CycleTimePercentile)</f>
        <v>0</v>
      </c>
      <c r="H4079" s="2" t="e">
        <f ca="1" xml:space="preserve"> IF(OR(Calculations!C4079 = "",Calculations!C4079 = WorkTypeString),  Calculations!K4079, NA())</f>
        <v>#N/A</v>
      </c>
      <c r="I4079" s="2" t="e">
        <f xml:space="preserve"> IF(Calculations!C4079 = DefectTypeString,  Calculations!K4079, NA())</f>
        <v>#N/A</v>
      </c>
    </row>
    <row r="4080" spans="1:9" x14ac:dyDescent="0.25">
      <c r="A4080" s="8" t="str">
        <f>Calculations!A4080</f>
        <v/>
      </c>
      <c r="B4080" s="2" t="str">
        <f t="shared" si="68"/>
        <v/>
      </c>
      <c r="C4080" s="10" t="str">
        <f>IFERROR(Calculations!J4080,"")</f>
        <v/>
      </c>
      <c r="D4080" s="10" t="str">
        <f xml:space="preserve"> IF(OR(Calculations!C4080 = "",Calculations!C4080 = WorkTypeString),  IFERROR(Calculations!J4080,""), NA())</f>
        <v/>
      </c>
      <c r="E4080" s="10">
        <f t="array" ref="E4080">PERCENTILE(IF(ISERROR(D4080:D9079)=FALSE,D4080:D9079),CycleTimePercentile)</f>
        <v>0</v>
      </c>
      <c r="F4080" s="2" t="e">
        <f xml:space="preserve"> IF(Calculations!C4080 = DefectTypeString,  IFERROR(Calculations!J4080,""), NA())</f>
        <v>#N/A</v>
      </c>
      <c r="G4080" s="10">
        <f t="array" ref="G4080">PERCENTILE(IF(ISERROR(F4080:F9079)=FALSE,F4080:F9079),CycleTimePercentile)</f>
        <v>0</v>
      </c>
      <c r="H4080" s="2" t="e">
        <f ca="1" xml:space="preserve"> IF(OR(Calculations!C4080 = "",Calculations!C4080 = WorkTypeString),  Calculations!K4080, NA())</f>
        <v>#N/A</v>
      </c>
      <c r="I4080" s="2" t="e">
        <f xml:space="preserve"> IF(Calculations!C4080 = DefectTypeString,  Calculations!K4080, NA())</f>
        <v>#N/A</v>
      </c>
    </row>
    <row r="4081" spans="1:9" x14ac:dyDescent="0.25">
      <c r="A4081" s="8" t="str">
        <f>Calculations!A4081</f>
        <v/>
      </c>
      <c r="B4081" s="2" t="str">
        <f t="shared" si="68"/>
        <v/>
      </c>
      <c r="C4081" s="10" t="str">
        <f>IFERROR(Calculations!J4081,"")</f>
        <v/>
      </c>
      <c r="D4081" s="10" t="str">
        <f xml:space="preserve"> IF(OR(Calculations!C4081 = "",Calculations!C4081 = WorkTypeString),  IFERROR(Calculations!J4081,""), NA())</f>
        <v/>
      </c>
      <c r="E4081" s="10">
        <f t="array" ref="E4081">PERCENTILE(IF(ISERROR(D4081:D9080)=FALSE,D4081:D9080),CycleTimePercentile)</f>
        <v>0</v>
      </c>
      <c r="F4081" s="2" t="e">
        <f xml:space="preserve"> IF(Calculations!C4081 = DefectTypeString,  IFERROR(Calculations!J4081,""), NA())</f>
        <v>#N/A</v>
      </c>
      <c r="G4081" s="10">
        <f t="array" ref="G4081">PERCENTILE(IF(ISERROR(F4081:F9080)=FALSE,F4081:F9080),CycleTimePercentile)</f>
        <v>0</v>
      </c>
      <c r="H4081" s="2" t="e">
        <f ca="1" xml:space="preserve"> IF(OR(Calculations!C4081 = "",Calculations!C4081 = WorkTypeString),  Calculations!K4081, NA())</f>
        <v>#N/A</v>
      </c>
      <c r="I4081" s="2" t="e">
        <f xml:space="preserve"> IF(Calculations!C4081 = DefectTypeString,  Calculations!K4081, NA())</f>
        <v>#N/A</v>
      </c>
    </row>
    <row r="4082" spans="1:9" x14ac:dyDescent="0.25">
      <c r="A4082" s="8" t="str">
        <f>Calculations!A4082</f>
        <v/>
      </c>
      <c r="B4082" s="2" t="str">
        <f t="shared" si="68"/>
        <v/>
      </c>
      <c r="C4082" s="10" t="str">
        <f>IFERROR(Calculations!J4082,"")</f>
        <v/>
      </c>
      <c r="D4082" s="10" t="str">
        <f xml:space="preserve"> IF(OR(Calculations!C4082 = "",Calculations!C4082 = WorkTypeString),  IFERROR(Calculations!J4082,""), NA())</f>
        <v/>
      </c>
      <c r="E4082" s="10">
        <f t="array" ref="E4082">PERCENTILE(IF(ISERROR(D4082:D9081)=FALSE,D4082:D9081),CycleTimePercentile)</f>
        <v>0</v>
      </c>
      <c r="F4082" s="2" t="e">
        <f xml:space="preserve"> IF(Calculations!C4082 = DefectTypeString,  IFERROR(Calculations!J4082,""), NA())</f>
        <v>#N/A</v>
      </c>
      <c r="G4082" s="10">
        <f t="array" ref="G4082">PERCENTILE(IF(ISERROR(F4082:F9081)=FALSE,F4082:F9081),CycleTimePercentile)</f>
        <v>0</v>
      </c>
      <c r="H4082" s="2" t="e">
        <f ca="1" xml:space="preserve"> IF(OR(Calculations!C4082 = "",Calculations!C4082 = WorkTypeString),  Calculations!K4082, NA())</f>
        <v>#N/A</v>
      </c>
      <c r="I4082" s="2" t="e">
        <f xml:space="preserve"> IF(Calculations!C4082 = DefectTypeString,  Calculations!K4082, NA())</f>
        <v>#N/A</v>
      </c>
    </row>
    <row r="4083" spans="1:9" x14ac:dyDescent="0.25">
      <c r="A4083" s="8" t="str">
        <f>Calculations!A4083</f>
        <v/>
      </c>
      <c r="B4083" s="2" t="str">
        <f t="shared" si="68"/>
        <v/>
      </c>
      <c r="C4083" s="10" t="str">
        <f>IFERROR(Calculations!J4083,"")</f>
        <v/>
      </c>
      <c r="D4083" s="10" t="str">
        <f xml:space="preserve"> IF(OR(Calculations!C4083 = "",Calculations!C4083 = WorkTypeString),  IFERROR(Calculations!J4083,""), NA())</f>
        <v/>
      </c>
      <c r="E4083" s="10">
        <f t="array" ref="E4083">PERCENTILE(IF(ISERROR(D4083:D9082)=FALSE,D4083:D9082),CycleTimePercentile)</f>
        <v>0</v>
      </c>
      <c r="F4083" s="2" t="e">
        <f xml:space="preserve"> IF(Calculations!C4083 = DefectTypeString,  IFERROR(Calculations!J4083,""), NA())</f>
        <v>#N/A</v>
      </c>
      <c r="G4083" s="10">
        <f t="array" ref="G4083">PERCENTILE(IF(ISERROR(F4083:F9082)=FALSE,F4083:F9082),CycleTimePercentile)</f>
        <v>0</v>
      </c>
      <c r="H4083" s="2" t="e">
        <f ca="1" xml:space="preserve"> IF(OR(Calculations!C4083 = "",Calculations!C4083 = WorkTypeString),  Calculations!K4083, NA())</f>
        <v>#N/A</v>
      </c>
      <c r="I4083" s="2" t="e">
        <f xml:space="preserve"> IF(Calculations!C4083 = DefectTypeString,  Calculations!K4083, NA())</f>
        <v>#N/A</v>
      </c>
    </row>
    <row r="4084" spans="1:9" x14ac:dyDescent="0.25">
      <c r="A4084" s="8" t="str">
        <f>Calculations!A4084</f>
        <v/>
      </c>
      <c r="B4084" s="2" t="str">
        <f t="shared" si="68"/>
        <v/>
      </c>
      <c r="C4084" s="10" t="str">
        <f>IFERROR(Calculations!J4084,"")</f>
        <v/>
      </c>
      <c r="D4084" s="10" t="str">
        <f xml:space="preserve"> IF(OR(Calculations!C4084 = "",Calculations!C4084 = WorkTypeString),  IFERROR(Calculations!J4084,""), NA())</f>
        <v/>
      </c>
      <c r="E4084" s="10">
        <f t="array" ref="E4084">PERCENTILE(IF(ISERROR(D4084:D9083)=FALSE,D4084:D9083),CycleTimePercentile)</f>
        <v>0</v>
      </c>
      <c r="F4084" s="2" t="e">
        <f xml:space="preserve"> IF(Calculations!C4084 = DefectTypeString,  IFERROR(Calculations!J4084,""), NA())</f>
        <v>#N/A</v>
      </c>
      <c r="G4084" s="10">
        <f t="array" ref="G4084">PERCENTILE(IF(ISERROR(F4084:F9083)=FALSE,F4084:F9083),CycleTimePercentile)</f>
        <v>0</v>
      </c>
      <c r="H4084" s="2" t="e">
        <f ca="1" xml:space="preserve"> IF(OR(Calculations!C4084 = "",Calculations!C4084 = WorkTypeString),  Calculations!K4084, NA())</f>
        <v>#N/A</v>
      </c>
      <c r="I4084" s="2" t="e">
        <f xml:space="preserve"> IF(Calculations!C4084 = DefectTypeString,  Calculations!K4084, NA())</f>
        <v>#N/A</v>
      </c>
    </row>
    <row r="4085" spans="1:9" x14ac:dyDescent="0.25">
      <c r="A4085" s="8" t="str">
        <f>Calculations!A4085</f>
        <v/>
      </c>
      <c r="B4085" s="2" t="str">
        <f t="shared" si="68"/>
        <v/>
      </c>
      <c r="C4085" s="10" t="str">
        <f>IFERROR(Calculations!J4085,"")</f>
        <v/>
      </c>
      <c r="D4085" s="10" t="str">
        <f xml:space="preserve"> IF(OR(Calculations!C4085 = "",Calculations!C4085 = WorkTypeString),  IFERROR(Calculations!J4085,""), NA())</f>
        <v/>
      </c>
      <c r="E4085" s="10">
        <f t="array" ref="E4085">PERCENTILE(IF(ISERROR(D4085:D9084)=FALSE,D4085:D9084),CycleTimePercentile)</f>
        <v>0</v>
      </c>
      <c r="F4085" s="2" t="e">
        <f xml:space="preserve"> IF(Calculations!C4085 = DefectTypeString,  IFERROR(Calculations!J4085,""), NA())</f>
        <v>#N/A</v>
      </c>
      <c r="G4085" s="10">
        <f t="array" ref="G4085">PERCENTILE(IF(ISERROR(F4085:F9084)=FALSE,F4085:F9084),CycleTimePercentile)</f>
        <v>0</v>
      </c>
      <c r="H4085" s="2" t="e">
        <f ca="1" xml:space="preserve"> IF(OR(Calculations!C4085 = "",Calculations!C4085 = WorkTypeString),  Calculations!K4085, NA())</f>
        <v>#N/A</v>
      </c>
      <c r="I4085" s="2" t="e">
        <f xml:space="preserve"> IF(Calculations!C4085 = DefectTypeString,  Calculations!K4085, NA())</f>
        <v>#N/A</v>
      </c>
    </row>
    <row r="4086" spans="1:9" x14ac:dyDescent="0.25">
      <c r="A4086" s="8" t="str">
        <f>Calculations!A4086</f>
        <v/>
      </c>
      <c r="B4086" s="2" t="str">
        <f t="shared" si="68"/>
        <v/>
      </c>
      <c r="C4086" s="10" t="str">
        <f>IFERROR(Calculations!J4086,"")</f>
        <v/>
      </c>
      <c r="D4086" s="10" t="str">
        <f xml:space="preserve"> IF(OR(Calculations!C4086 = "",Calculations!C4086 = WorkTypeString),  IFERROR(Calculations!J4086,""), NA())</f>
        <v/>
      </c>
      <c r="E4086" s="10">
        <f t="array" ref="E4086">PERCENTILE(IF(ISERROR(D4086:D9085)=FALSE,D4086:D9085),CycleTimePercentile)</f>
        <v>0</v>
      </c>
      <c r="F4086" s="2" t="e">
        <f xml:space="preserve"> IF(Calculations!C4086 = DefectTypeString,  IFERROR(Calculations!J4086,""), NA())</f>
        <v>#N/A</v>
      </c>
      <c r="G4086" s="10">
        <f t="array" ref="G4086">PERCENTILE(IF(ISERROR(F4086:F9085)=FALSE,F4086:F9085),CycleTimePercentile)</f>
        <v>0</v>
      </c>
      <c r="H4086" s="2" t="e">
        <f ca="1" xml:space="preserve"> IF(OR(Calculations!C4086 = "",Calculations!C4086 = WorkTypeString),  Calculations!K4086, NA())</f>
        <v>#N/A</v>
      </c>
      <c r="I4086" s="2" t="e">
        <f xml:space="preserve"> IF(Calculations!C4086 = DefectTypeString,  Calculations!K4086, NA())</f>
        <v>#N/A</v>
      </c>
    </row>
    <row r="4087" spans="1:9" x14ac:dyDescent="0.25">
      <c r="A4087" s="8" t="str">
        <f>Calculations!A4087</f>
        <v/>
      </c>
      <c r="B4087" s="2" t="str">
        <f t="shared" si="68"/>
        <v/>
      </c>
      <c r="C4087" s="10" t="str">
        <f>IFERROR(Calculations!J4087,"")</f>
        <v/>
      </c>
      <c r="D4087" s="10" t="str">
        <f xml:space="preserve"> IF(OR(Calculations!C4087 = "",Calculations!C4087 = WorkTypeString),  IFERROR(Calculations!J4087,""), NA())</f>
        <v/>
      </c>
      <c r="E4087" s="10">
        <f t="array" ref="E4087">PERCENTILE(IF(ISERROR(D4087:D9086)=FALSE,D4087:D9086),CycleTimePercentile)</f>
        <v>0</v>
      </c>
      <c r="F4087" s="2" t="e">
        <f xml:space="preserve"> IF(Calculations!C4087 = DefectTypeString,  IFERROR(Calculations!J4087,""), NA())</f>
        <v>#N/A</v>
      </c>
      <c r="G4087" s="10">
        <f t="array" ref="G4087">PERCENTILE(IF(ISERROR(F4087:F9086)=FALSE,F4087:F9086),CycleTimePercentile)</f>
        <v>0</v>
      </c>
      <c r="H4087" s="2" t="e">
        <f ca="1" xml:space="preserve"> IF(OR(Calculations!C4087 = "",Calculations!C4087 = WorkTypeString),  Calculations!K4087, NA())</f>
        <v>#N/A</v>
      </c>
      <c r="I4087" s="2" t="e">
        <f xml:space="preserve"> IF(Calculations!C4087 = DefectTypeString,  Calculations!K4087, NA())</f>
        <v>#N/A</v>
      </c>
    </row>
    <row r="4088" spans="1:9" x14ac:dyDescent="0.25">
      <c r="A4088" s="8" t="str">
        <f>Calculations!A4088</f>
        <v/>
      </c>
      <c r="B4088" s="2" t="str">
        <f t="shared" si="68"/>
        <v/>
      </c>
      <c r="C4088" s="10" t="str">
        <f>IFERROR(Calculations!J4088,"")</f>
        <v/>
      </c>
      <c r="D4088" s="10" t="str">
        <f xml:space="preserve"> IF(OR(Calculations!C4088 = "",Calculations!C4088 = WorkTypeString),  IFERROR(Calculations!J4088,""), NA())</f>
        <v/>
      </c>
      <c r="E4088" s="10">
        <f t="array" ref="E4088">PERCENTILE(IF(ISERROR(D4088:D9087)=FALSE,D4088:D9087),CycleTimePercentile)</f>
        <v>0</v>
      </c>
      <c r="F4088" s="2" t="e">
        <f xml:space="preserve"> IF(Calculations!C4088 = DefectTypeString,  IFERROR(Calculations!J4088,""), NA())</f>
        <v>#N/A</v>
      </c>
      <c r="G4088" s="10">
        <f t="array" ref="G4088">PERCENTILE(IF(ISERROR(F4088:F9087)=FALSE,F4088:F9087),CycleTimePercentile)</f>
        <v>0</v>
      </c>
      <c r="H4088" s="2" t="e">
        <f ca="1" xml:space="preserve"> IF(OR(Calculations!C4088 = "",Calculations!C4088 = WorkTypeString),  Calculations!K4088, NA())</f>
        <v>#N/A</v>
      </c>
      <c r="I4088" s="2" t="e">
        <f xml:space="preserve"> IF(Calculations!C4088 = DefectTypeString,  Calculations!K4088, NA())</f>
        <v>#N/A</v>
      </c>
    </row>
    <row r="4089" spans="1:9" x14ac:dyDescent="0.25">
      <c r="A4089" s="8" t="str">
        <f>Calculations!A4089</f>
        <v/>
      </c>
      <c r="B4089" s="2" t="str">
        <f t="shared" si="68"/>
        <v/>
      </c>
      <c r="C4089" s="10" t="str">
        <f>IFERROR(Calculations!J4089,"")</f>
        <v/>
      </c>
      <c r="D4089" s="10" t="str">
        <f xml:space="preserve"> IF(OR(Calculations!C4089 = "",Calculations!C4089 = WorkTypeString),  IFERROR(Calculations!J4089,""), NA())</f>
        <v/>
      </c>
      <c r="E4089" s="10">
        <f t="array" ref="E4089">PERCENTILE(IF(ISERROR(D4089:D9088)=FALSE,D4089:D9088),CycleTimePercentile)</f>
        <v>0</v>
      </c>
      <c r="F4089" s="2" t="e">
        <f xml:space="preserve"> IF(Calculations!C4089 = DefectTypeString,  IFERROR(Calculations!J4089,""), NA())</f>
        <v>#N/A</v>
      </c>
      <c r="G4089" s="10">
        <f t="array" ref="G4089">PERCENTILE(IF(ISERROR(F4089:F9088)=FALSE,F4089:F9088),CycleTimePercentile)</f>
        <v>0</v>
      </c>
      <c r="H4089" s="2" t="e">
        <f ca="1" xml:space="preserve"> IF(OR(Calculations!C4089 = "",Calculations!C4089 = WorkTypeString),  Calculations!K4089, NA())</f>
        <v>#N/A</v>
      </c>
      <c r="I4089" s="2" t="e">
        <f xml:space="preserve"> IF(Calculations!C4089 = DefectTypeString,  Calculations!K4089, NA())</f>
        <v>#N/A</v>
      </c>
    </row>
    <row r="4090" spans="1:9" x14ac:dyDescent="0.25">
      <c r="A4090" s="8" t="str">
        <f>Calculations!A4090</f>
        <v/>
      </c>
      <c r="B4090" s="2" t="str">
        <f t="shared" si="68"/>
        <v/>
      </c>
      <c r="C4090" s="10" t="str">
        <f>IFERROR(Calculations!J4090,"")</f>
        <v/>
      </c>
      <c r="D4090" s="10" t="str">
        <f xml:space="preserve"> IF(OR(Calculations!C4090 = "",Calculations!C4090 = WorkTypeString),  IFERROR(Calculations!J4090,""), NA())</f>
        <v/>
      </c>
      <c r="E4090" s="10">
        <f t="array" ref="E4090">PERCENTILE(IF(ISERROR(D4090:D9089)=FALSE,D4090:D9089),CycleTimePercentile)</f>
        <v>0</v>
      </c>
      <c r="F4090" s="2" t="e">
        <f xml:space="preserve"> IF(Calculations!C4090 = DefectTypeString,  IFERROR(Calculations!J4090,""), NA())</f>
        <v>#N/A</v>
      </c>
      <c r="G4090" s="10">
        <f t="array" ref="G4090">PERCENTILE(IF(ISERROR(F4090:F9089)=FALSE,F4090:F9089),CycleTimePercentile)</f>
        <v>0</v>
      </c>
      <c r="H4090" s="2" t="e">
        <f ca="1" xml:space="preserve"> IF(OR(Calculations!C4090 = "",Calculations!C4090 = WorkTypeString),  Calculations!K4090, NA())</f>
        <v>#N/A</v>
      </c>
      <c r="I4090" s="2" t="e">
        <f xml:space="preserve"> IF(Calculations!C4090 = DefectTypeString,  Calculations!K4090, NA())</f>
        <v>#N/A</v>
      </c>
    </row>
    <row r="4091" spans="1:9" x14ac:dyDescent="0.25">
      <c r="A4091" s="8" t="str">
        <f>Calculations!A4091</f>
        <v/>
      </c>
      <c r="B4091" s="2" t="str">
        <f t="shared" si="68"/>
        <v/>
      </c>
      <c r="C4091" s="10" t="str">
        <f>IFERROR(Calculations!J4091,"")</f>
        <v/>
      </c>
      <c r="D4091" s="10" t="str">
        <f xml:space="preserve"> IF(OR(Calculations!C4091 = "",Calculations!C4091 = WorkTypeString),  IFERROR(Calculations!J4091,""), NA())</f>
        <v/>
      </c>
      <c r="E4091" s="10">
        <f t="array" ref="E4091">PERCENTILE(IF(ISERROR(D4091:D9090)=FALSE,D4091:D9090),CycleTimePercentile)</f>
        <v>0</v>
      </c>
      <c r="F4091" s="2" t="e">
        <f xml:space="preserve"> IF(Calculations!C4091 = DefectTypeString,  IFERROR(Calculations!J4091,""), NA())</f>
        <v>#N/A</v>
      </c>
      <c r="G4091" s="10">
        <f t="array" ref="G4091">PERCENTILE(IF(ISERROR(F4091:F9090)=FALSE,F4091:F9090),CycleTimePercentile)</f>
        <v>0</v>
      </c>
      <c r="H4091" s="2" t="e">
        <f ca="1" xml:space="preserve"> IF(OR(Calculations!C4091 = "",Calculations!C4091 = WorkTypeString),  Calculations!K4091, NA())</f>
        <v>#N/A</v>
      </c>
      <c r="I4091" s="2" t="e">
        <f xml:space="preserve"> IF(Calculations!C4091 = DefectTypeString,  Calculations!K4091, NA())</f>
        <v>#N/A</v>
      </c>
    </row>
    <row r="4092" spans="1:9" x14ac:dyDescent="0.25">
      <c r="A4092" s="8" t="str">
        <f>Calculations!A4092</f>
        <v/>
      </c>
      <c r="B4092" s="2" t="str">
        <f t="shared" si="68"/>
        <v/>
      </c>
      <c r="C4092" s="10" t="str">
        <f>IFERROR(Calculations!J4092,"")</f>
        <v/>
      </c>
      <c r="D4092" s="10" t="str">
        <f xml:space="preserve"> IF(OR(Calculations!C4092 = "",Calculations!C4092 = WorkTypeString),  IFERROR(Calculations!J4092,""), NA())</f>
        <v/>
      </c>
      <c r="E4092" s="10">
        <f t="array" ref="E4092">PERCENTILE(IF(ISERROR(D4092:D9091)=FALSE,D4092:D9091),CycleTimePercentile)</f>
        <v>0</v>
      </c>
      <c r="F4092" s="2" t="e">
        <f xml:space="preserve"> IF(Calculations!C4092 = DefectTypeString,  IFERROR(Calculations!J4092,""), NA())</f>
        <v>#N/A</v>
      </c>
      <c r="G4092" s="10">
        <f t="array" ref="G4092">PERCENTILE(IF(ISERROR(F4092:F9091)=FALSE,F4092:F9091),CycleTimePercentile)</f>
        <v>0</v>
      </c>
      <c r="H4092" s="2" t="e">
        <f ca="1" xml:space="preserve"> IF(OR(Calculations!C4092 = "",Calculations!C4092 = WorkTypeString),  Calculations!K4092, NA())</f>
        <v>#N/A</v>
      </c>
      <c r="I4092" s="2" t="e">
        <f xml:space="preserve"> IF(Calculations!C4092 = DefectTypeString,  Calculations!K4092, NA())</f>
        <v>#N/A</v>
      </c>
    </row>
    <row r="4093" spans="1:9" x14ac:dyDescent="0.25">
      <c r="A4093" s="8" t="str">
        <f>Calculations!A4093</f>
        <v/>
      </c>
      <c r="B4093" s="2" t="str">
        <f t="shared" si="68"/>
        <v/>
      </c>
      <c r="C4093" s="10" t="str">
        <f>IFERROR(Calculations!J4093,"")</f>
        <v/>
      </c>
      <c r="D4093" s="10" t="str">
        <f xml:space="preserve"> IF(OR(Calculations!C4093 = "",Calculations!C4093 = WorkTypeString),  IFERROR(Calculations!J4093,""), NA())</f>
        <v/>
      </c>
      <c r="E4093" s="10">
        <f t="array" ref="E4093">PERCENTILE(IF(ISERROR(D4093:D9092)=FALSE,D4093:D9092),CycleTimePercentile)</f>
        <v>0</v>
      </c>
      <c r="F4093" s="2" t="e">
        <f xml:space="preserve"> IF(Calculations!C4093 = DefectTypeString,  IFERROR(Calculations!J4093,""), NA())</f>
        <v>#N/A</v>
      </c>
      <c r="G4093" s="10">
        <f t="array" ref="G4093">PERCENTILE(IF(ISERROR(F4093:F9092)=FALSE,F4093:F9092),CycleTimePercentile)</f>
        <v>0</v>
      </c>
      <c r="H4093" s="2" t="e">
        <f ca="1" xml:space="preserve"> IF(OR(Calculations!C4093 = "",Calculations!C4093 = WorkTypeString),  Calculations!K4093, NA())</f>
        <v>#N/A</v>
      </c>
      <c r="I4093" s="2" t="e">
        <f xml:space="preserve"> IF(Calculations!C4093 = DefectTypeString,  Calculations!K4093, NA())</f>
        <v>#N/A</v>
      </c>
    </row>
    <row r="4094" spans="1:9" x14ac:dyDescent="0.25">
      <c r="A4094" s="8" t="str">
        <f>Calculations!A4094</f>
        <v/>
      </c>
      <c r="B4094" s="2" t="str">
        <f t="shared" si="68"/>
        <v/>
      </c>
      <c r="C4094" s="10" t="str">
        <f>IFERROR(Calculations!J4094,"")</f>
        <v/>
      </c>
      <c r="D4094" s="10" t="str">
        <f xml:space="preserve"> IF(OR(Calculations!C4094 = "",Calculations!C4094 = WorkTypeString),  IFERROR(Calculations!J4094,""), NA())</f>
        <v/>
      </c>
      <c r="E4094" s="10">
        <f t="array" ref="E4094">PERCENTILE(IF(ISERROR(D4094:D9093)=FALSE,D4094:D9093),CycleTimePercentile)</f>
        <v>0</v>
      </c>
      <c r="F4094" s="2" t="e">
        <f xml:space="preserve"> IF(Calculations!C4094 = DefectTypeString,  IFERROR(Calculations!J4094,""), NA())</f>
        <v>#N/A</v>
      </c>
      <c r="G4094" s="10">
        <f t="array" ref="G4094">PERCENTILE(IF(ISERROR(F4094:F9093)=FALSE,F4094:F9093),CycleTimePercentile)</f>
        <v>0</v>
      </c>
      <c r="H4094" s="2" t="e">
        <f ca="1" xml:space="preserve"> IF(OR(Calculations!C4094 = "",Calculations!C4094 = WorkTypeString),  Calculations!K4094, NA())</f>
        <v>#N/A</v>
      </c>
      <c r="I4094" s="2" t="e">
        <f xml:space="preserve"> IF(Calculations!C4094 = DefectTypeString,  Calculations!K4094, NA())</f>
        <v>#N/A</v>
      </c>
    </row>
    <row r="4095" spans="1:9" x14ac:dyDescent="0.25">
      <c r="A4095" s="8" t="str">
        <f>Calculations!A4095</f>
        <v/>
      </c>
      <c r="B4095" s="2" t="str">
        <f t="shared" si="68"/>
        <v/>
      </c>
      <c r="C4095" s="10" t="str">
        <f>IFERROR(Calculations!J4095,"")</f>
        <v/>
      </c>
      <c r="D4095" s="10" t="str">
        <f xml:space="preserve"> IF(OR(Calculations!C4095 = "",Calculations!C4095 = WorkTypeString),  IFERROR(Calculations!J4095,""), NA())</f>
        <v/>
      </c>
      <c r="E4095" s="10">
        <f t="array" ref="E4095">PERCENTILE(IF(ISERROR(D4095:D9094)=FALSE,D4095:D9094),CycleTimePercentile)</f>
        <v>0</v>
      </c>
      <c r="F4095" s="2" t="e">
        <f xml:space="preserve"> IF(Calculations!C4095 = DefectTypeString,  IFERROR(Calculations!J4095,""), NA())</f>
        <v>#N/A</v>
      </c>
      <c r="G4095" s="10">
        <f t="array" ref="G4095">PERCENTILE(IF(ISERROR(F4095:F9094)=FALSE,F4095:F9094),CycleTimePercentile)</f>
        <v>0</v>
      </c>
      <c r="H4095" s="2" t="e">
        <f ca="1" xml:space="preserve"> IF(OR(Calculations!C4095 = "",Calculations!C4095 = WorkTypeString),  Calculations!K4095, NA())</f>
        <v>#N/A</v>
      </c>
      <c r="I4095" s="2" t="e">
        <f xml:space="preserve"> IF(Calculations!C4095 = DefectTypeString,  Calculations!K4095, NA())</f>
        <v>#N/A</v>
      </c>
    </row>
    <row r="4096" spans="1:9" x14ac:dyDescent="0.25">
      <c r="A4096" s="8" t="str">
        <f>Calculations!A4096</f>
        <v/>
      </c>
      <c r="B4096" s="2" t="str">
        <f t="shared" si="68"/>
        <v/>
      </c>
      <c r="C4096" s="10" t="str">
        <f>IFERROR(Calculations!J4096,"")</f>
        <v/>
      </c>
      <c r="D4096" s="10" t="str">
        <f xml:space="preserve"> IF(OR(Calculations!C4096 = "",Calculations!C4096 = WorkTypeString),  IFERROR(Calculations!J4096,""), NA())</f>
        <v/>
      </c>
      <c r="E4096" s="10">
        <f t="array" ref="E4096">PERCENTILE(IF(ISERROR(D4096:D9095)=FALSE,D4096:D9095),CycleTimePercentile)</f>
        <v>0</v>
      </c>
      <c r="F4096" s="2" t="e">
        <f xml:space="preserve"> IF(Calculations!C4096 = DefectTypeString,  IFERROR(Calculations!J4096,""), NA())</f>
        <v>#N/A</v>
      </c>
      <c r="G4096" s="10">
        <f t="array" ref="G4096">PERCENTILE(IF(ISERROR(F4096:F9095)=FALSE,F4096:F9095),CycleTimePercentile)</f>
        <v>0</v>
      </c>
      <c r="H4096" s="2" t="e">
        <f ca="1" xml:space="preserve"> IF(OR(Calculations!C4096 = "",Calculations!C4096 = WorkTypeString),  Calculations!K4096, NA())</f>
        <v>#N/A</v>
      </c>
      <c r="I4096" s="2" t="e">
        <f xml:space="preserve"> IF(Calculations!C4096 = DefectTypeString,  Calculations!K4096, NA())</f>
        <v>#N/A</v>
      </c>
    </row>
    <row r="4097" spans="1:9" x14ac:dyDescent="0.25">
      <c r="A4097" s="8" t="str">
        <f>Calculations!A4097</f>
        <v/>
      </c>
      <c r="B4097" s="2" t="str">
        <f t="shared" si="68"/>
        <v/>
      </c>
      <c r="C4097" s="10" t="str">
        <f>IFERROR(Calculations!J4097,"")</f>
        <v/>
      </c>
      <c r="D4097" s="10" t="str">
        <f xml:space="preserve"> IF(OR(Calculations!C4097 = "",Calculations!C4097 = WorkTypeString),  IFERROR(Calculations!J4097,""), NA())</f>
        <v/>
      </c>
      <c r="E4097" s="10">
        <f t="array" ref="E4097">PERCENTILE(IF(ISERROR(D4097:D9096)=FALSE,D4097:D9096),CycleTimePercentile)</f>
        <v>0</v>
      </c>
      <c r="F4097" s="2" t="e">
        <f xml:space="preserve"> IF(Calculations!C4097 = DefectTypeString,  IFERROR(Calculations!J4097,""), NA())</f>
        <v>#N/A</v>
      </c>
      <c r="G4097" s="10">
        <f t="array" ref="G4097">PERCENTILE(IF(ISERROR(F4097:F9096)=FALSE,F4097:F9096),CycleTimePercentile)</f>
        <v>0</v>
      </c>
      <c r="H4097" s="2" t="e">
        <f ca="1" xml:space="preserve"> IF(OR(Calculations!C4097 = "",Calculations!C4097 = WorkTypeString),  Calculations!K4097, NA())</f>
        <v>#N/A</v>
      </c>
      <c r="I4097" s="2" t="e">
        <f xml:space="preserve"> IF(Calculations!C4097 = DefectTypeString,  Calculations!K4097, NA())</f>
        <v>#N/A</v>
      </c>
    </row>
    <row r="4098" spans="1:9" x14ac:dyDescent="0.25">
      <c r="A4098" s="8" t="str">
        <f>Calculations!A4098</f>
        <v/>
      </c>
      <c r="B4098" s="2" t="str">
        <f t="shared" si="68"/>
        <v/>
      </c>
      <c r="C4098" s="10" t="str">
        <f>IFERROR(Calculations!J4098,"")</f>
        <v/>
      </c>
      <c r="D4098" s="10" t="str">
        <f xml:space="preserve"> IF(OR(Calculations!C4098 = "",Calculations!C4098 = WorkTypeString),  IFERROR(Calculations!J4098,""), NA())</f>
        <v/>
      </c>
      <c r="E4098" s="10">
        <f t="array" ref="E4098">PERCENTILE(IF(ISERROR(D4098:D9097)=FALSE,D4098:D9097),CycleTimePercentile)</f>
        <v>0</v>
      </c>
      <c r="F4098" s="2" t="e">
        <f xml:space="preserve"> IF(Calculations!C4098 = DefectTypeString,  IFERROR(Calculations!J4098,""), NA())</f>
        <v>#N/A</v>
      </c>
      <c r="G4098" s="10">
        <f t="array" ref="G4098">PERCENTILE(IF(ISERROR(F4098:F9097)=FALSE,F4098:F9097),CycleTimePercentile)</f>
        <v>0</v>
      </c>
      <c r="H4098" s="2" t="e">
        <f ca="1" xml:space="preserve"> IF(OR(Calculations!C4098 = "",Calculations!C4098 = WorkTypeString),  Calculations!K4098, NA())</f>
        <v>#N/A</v>
      </c>
      <c r="I4098" s="2" t="e">
        <f xml:space="preserve"> IF(Calculations!C4098 = DefectTypeString,  Calculations!K4098, NA())</f>
        <v>#N/A</v>
      </c>
    </row>
    <row r="4099" spans="1:9" x14ac:dyDescent="0.25">
      <c r="A4099" s="8" t="str">
        <f>Calculations!A4099</f>
        <v/>
      </c>
      <c r="B4099" s="2" t="str">
        <f t="shared" ref="B4099:B4162" si="69">IF(ISNUMBER(A4099),YEAR(A4099)&amp;"-"&amp;TEXT(MONTH(A4099),"00")&amp;"-"&amp;TEXT(DAY(A4099),"00")&amp;"-"&amp;TEXT(HOUR(A4099),"00"),"")</f>
        <v/>
      </c>
      <c r="C4099" s="10" t="str">
        <f>IFERROR(Calculations!J4099,"")</f>
        <v/>
      </c>
      <c r="D4099" s="10" t="str">
        <f xml:space="preserve"> IF(OR(Calculations!C4099 = "",Calculations!C4099 = WorkTypeString),  IFERROR(Calculations!J4099,""), NA())</f>
        <v/>
      </c>
      <c r="E4099" s="10">
        <f t="array" ref="E4099">PERCENTILE(IF(ISERROR(D4099:D9098)=FALSE,D4099:D9098),CycleTimePercentile)</f>
        <v>0</v>
      </c>
      <c r="F4099" s="2" t="e">
        <f xml:space="preserve"> IF(Calculations!C4099 = DefectTypeString,  IFERROR(Calculations!J4099,""), NA())</f>
        <v>#N/A</v>
      </c>
      <c r="G4099" s="10">
        <f t="array" ref="G4099">PERCENTILE(IF(ISERROR(F4099:F9098)=FALSE,F4099:F9098),CycleTimePercentile)</f>
        <v>0</v>
      </c>
      <c r="H4099" s="2" t="e">
        <f ca="1" xml:space="preserve"> IF(OR(Calculations!C4099 = "",Calculations!C4099 = WorkTypeString),  Calculations!K4099, NA())</f>
        <v>#N/A</v>
      </c>
      <c r="I4099" s="2" t="e">
        <f xml:space="preserve"> IF(Calculations!C4099 = DefectTypeString,  Calculations!K4099, NA())</f>
        <v>#N/A</v>
      </c>
    </row>
    <row r="4100" spans="1:9" x14ac:dyDescent="0.25">
      <c r="A4100" s="8" t="str">
        <f>Calculations!A4100</f>
        <v/>
      </c>
      <c r="B4100" s="2" t="str">
        <f t="shared" si="69"/>
        <v/>
      </c>
      <c r="C4100" s="10" t="str">
        <f>IFERROR(Calculations!J4100,"")</f>
        <v/>
      </c>
      <c r="D4100" s="10" t="str">
        <f xml:space="preserve"> IF(OR(Calculations!C4100 = "",Calculations!C4100 = WorkTypeString),  IFERROR(Calculations!J4100,""), NA())</f>
        <v/>
      </c>
      <c r="E4100" s="10">
        <f t="array" ref="E4100">PERCENTILE(IF(ISERROR(D4100:D9099)=FALSE,D4100:D9099),CycleTimePercentile)</f>
        <v>0</v>
      </c>
      <c r="F4100" s="2" t="e">
        <f xml:space="preserve"> IF(Calculations!C4100 = DefectTypeString,  IFERROR(Calculations!J4100,""), NA())</f>
        <v>#N/A</v>
      </c>
      <c r="G4100" s="10">
        <f t="array" ref="G4100">PERCENTILE(IF(ISERROR(F4100:F9099)=FALSE,F4100:F9099),CycleTimePercentile)</f>
        <v>0</v>
      </c>
      <c r="H4100" s="2" t="e">
        <f ca="1" xml:space="preserve"> IF(OR(Calculations!C4100 = "",Calculations!C4100 = WorkTypeString),  Calculations!K4100, NA())</f>
        <v>#N/A</v>
      </c>
      <c r="I4100" s="2" t="e">
        <f xml:space="preserve"> IF(Calculations!C4100 = DefectTypeString,  Calculations!K4100, NA())</f>
        <v>#N/A</v>
      </c>
    </row>
    <row r="4101" spans="1:9" x14ac:dyDescent="0.25">
      <c r="A4101" s="8" t="str">
        <f>Calculations!A4101</f>
        <v/>
      </c>
      <c r="B4101" s="2" t="str">
        <f t="shared" si="69"/>
        <v/>
      </c>
      <c r="C4101" s="10" t="str">
        <f>IFERROR(Calculations!J4101,"")</f>
        <v/>
      </c>
      <c r="D4101" s="10" t="str">
        <f xml:space="preserve"> IF(OR(Calculations!C4101 = "",Calculations!C4101 = WorkTypeString),  IFERROR(Calculations!J4101,""), NA())</f>
        <v/>
      </c>
      <c r="E4101" s="10">
        <f t="array" ref="E4101">PERCENTILE(IF(ISERROR(D4101:D9100)=FALSE,D4101:D9100),CycleTimePercentile)</f>
        <v>0</v>
      </c>
      <c r="F4101" s="2" t="e">
        <f xml:space="preserve"> IF(Calculations!C4101 = DefectTypeString,  IFERROR(Calculations!J4101,""), NA())</f>
        <v>#N/A</v>
      </c>
      <c r="G4101" s="10">
        <f t="array" ref="G4101">PERCENTILE(IF(ISERROR(F4101:F9100)=FALSE,F4101:F9100),CycleTimePercentile)</f>
        <v>0</v>
      </c>
      <c r="H4101" s="2" t="e">
        <f ca="1" xml:space="preserve"> IF(OR(Calculations!C4101 = "",Calculations!C4101 = WorkTypeString),  Calculations!K4101, NA())</f>
        <v>#N/A</v>
      </c>
      <c r="I4101" s="2" t="e">
        <f xml:space="preserve"> IF(Calculations!C4101 = DefectTypeString,  Calculations!K4101, NA())</f>
        <v>#N/A</v>
      </c>
    </row>
    <row r="4102" spans="1:9" x14ac:dyDescent="0.25">
      <c r="A4102" s="8" t="str">
        <f>Calculations!A4102</f>
        <v/>
      </c>
      <c r="B4102" s="2" t="str">
        <f t="shared" si="69"/>
        <v/>
      </c>
      <c r="C4102" s="10" t="str">
        <f>IFERROR(Calculations!J4102,"")</f>
        <v/>
      </c>
      <c r="D4102" s="10" t="str">
        <f xml:space="preserve"> IF(OR(Calculations!C4102 = "",Calculations!C4102 = WorkTypeString),  IFERROR(Calculations!J4102,""), NA())</f>
        <v/>
      </c>
      <c r="E4102" s="10">
        <f t="array" ref="E4102">PERCENTILE(IF(ISERROR(D4102:D9101)=FALSE,D4102:D9101),CycleTimePercentile)</f>
        <v>0</v>
      </c>
      <c r="F4102" s="2" t="e">
        <f xml:space="preserve"> IF(Calculations!C4102 = DefectTypeString,  IFERROR(Calculations!J4102,""), NA())</f>
        <v>#N/A</v>
      </c>
      <c r="G4102" s="10">
        <f t="array" ref="G4102">PERCENTILE(IF(ISERROR(F4102:F9101)=FALSE,F4102:F9101),CycleTimePercentile)</f>
        <v>0</v>
      </c>
      <c r="H4102" s="2" t="e">
        <f ca="1" xml:space="preserve"> IF(OR(Calculations!C4102 = "",Calculations!C4102 = WorkTypeString),  Calculations!K4102, NA())</f>
        <v>#N/A</v>
      </c>
      <c r="I4102" s="2" t="e">
        <f xml:space="preserve"> IF(Calculations!C4102 = DefectTypeString,  Calculations!K4102, NA())</f>
        <v>#N/A</v>
      </c>
    </row>
    <row r="4103" spans="1:9" x14ac:dyDescent="0.25">
      <c r="A4103" s="8" t="str">
        <f>Calculations!A4103</f>
        <v/>
      </c>
      <c r="B4103" s="2" t="str">
        <f t="shared" si="69"/>
        <v/>
      </c>
      <c r="C4103" s="10" t="str">
        <f>IFERROR(Calculations!J4103,"")</f>
        <v/>
      </c>
      <c r="D4103" s="10" t="str">
        <f xml:space="preserve"> IF(OR(Calculations!C4103 = "",Calculations!C4103 = WorkTypeString),  IFERROR(Calculations!J4103,""), NA())</f>
        <v/>
      </c>
      <c r="E4103" s="10">
        <f t="array" ref="E4103">PERCENTILE(IF(ISERROR(D4103:D9102)=FALSE,D4103:D9102),CycleTimePercentile)</f>
        <v>0</v>
      </c>
      <c r="F4103" s="2" t="e">
        <f xml:space="preserve"> IF(Calculations!C4103 = DefectTypeString,  IFERROR(Calculations!J4103,""), NA())</f>
        <v>#N/A</v>
      </c>
      <c r="G4103" s="10">
        <f t="array" ref="G4103">PERCENTILE(IF(ISERROR(F4103:F9102)=FALSE,F4103:F9102),CycleTimePercentile)</f>
        <v>0</v>
      </c>
      <c r="H4103" s="2" t="e">
        <f ca="1" xml:space="preserve"> IF(OR(Calculations!C4103 = "",Calculations!C4103 = WorkTypeString),  Calculations!K4103, NA())</f>
        <v>#N/A</v>
      </c>
      <c r="I4103" s="2" t="e">
        <f xml:space="preserve"> IF(Calculations!C4103 = DefectTypeString,  Calculations!K4103, NA())</f>
        <v>#N/A</v>
      </c>
    </row>
    <row r="4104" spans="1:9" x14ac:dyDescent="0.25">
      <c r="A4104" s="8" t="str">
        <f>Calculations!A4104</f>
        <v/>
      </c>
      <c r="B4104" s="2" t="str">
        <f t="shared" si="69"/>
        <v/>
      </c>
      <c r="C4104" s="10" t="str">
        <f>IFERROR(Calculations!J4104,"")</f>
        <v/>
      </c>
      <c r="D4104" s="10" t="str">
        <f xml:space="preserve"> IF(OR(Calculations!C4104 = "",Calculations!C4104 = WorkTypeString),  IFERROR(Calculations!J4104,""), NA())</f>
        <v/>
      </c>
      <c r="E4104" s="10">
        <f t="array" ref="E4104">PERCENTILE(IF(ISERROR(D4104:D9103)=FALSE,D4104:D9103),CycleTimePercentile)</f>
        <v>0</v>
      </c>
      <c r="F4104" s="2" t="e">
        <f xml:space="preserve"> IF(Calculations!C4104 = DefectTypeString,  IFERROR(Calculations!J4104,""), NA())</f>
        <v>#N/A</v>
      </c>
      <c r="G4104" s="10">
        <f t="array" ref="G4104">PERCENTILE(IF(ISERROR(F4104:F9103)=FALSE,F4104:F9103),CycleTimePercentile)</f>
        <v>0</v>
      </c>
      <c r="H4104" s="2" t="e">
        <f ca="1" xml:space="preserve"> IF(OR(Calculations!C4104 = "",Calculations!C4104 = WorkTypeString),  Calculations!K4104, NA())</f>
        <v>#N/A</v>
      </c>
      <c r="I4104" s="2" t="e">
        <f xml:space="preserve"> IF(Calculations!C4104 = DefectTypeString,  Calculations!K4104, NA())</f>
        <v>#N/A</v>
      </c>
    </row>
    <row r="4105" spans="1:9" x14ac:dyDescent="0.25">
      <c r="A4105" s="8" t="str">
        <f>Calculations!A4105</f>
        <v/>
      </c>
      <c r="B4105" s="2" t="str">
        <f t="shared" si="69"/>
        <v/>
      </c>
      <c r="C4105" s="10" t="str">
        <f>IFERROR(Calculations!J4105,"")</f>
        <v/>
      </c>
      <c r="D4105" s="10" t="str">
        <f xml:space="preserve"> IF(OR(Calculations!C4105 = "",Calculations!C4105 = WorkTypeString),  IFERROR(Calculations!J4105,""), NA())</f>
        <v/>
      </c>
      <c r="E4105" s="10">
        <f t="array" ref="E4105">PERCENTILE(IF(ISERROR(D4105:D9104)=FALSE,D4105:D9104),CycleTimePercentile)</f>
        <v>0</v>
      </c>
      <c r="F4105" s="2" t="e">
        <f xml:space="preserve"> IF(Calculations!C4105 = DefectTypeString,  IFERROR(Calculations!J4105,""), NA())</f>
        <v>#N/A</v>
      </c>
      <c r="G4105" s="10">
        <f t="array" ref="G4105">PERCENTILE(IF(ISERROR(F4105:F9104)=FALSE,F4105:F9104),CycleTimePercentile)</f>
        <v>0</v>
      </c>
      <c r="H4105" s="2" t="e">
        <f ca="1" xml:space="preserve"> IF(OR(Calculations!C4105 = "",Calculations!C4105 = WorkTypeString),  Calculations!K4105, NA())</f>
        <v>#N/A</v>
      </c>
      <c r="I4105" s="2" t="e">
        <f xml:space="preserve"> IF(Calculations!C4105 = DefectTypeString,  Calculations!K4105, NA())</f>
        <v>#N/A</v>
      </c>
    </row>
    <row r="4106" spans="1:9" x14ac:dyDescent="0.25">
      <c r="A4106" s="8" t="str">
        <f>Calculations!A4106</f>
        <v/>
      </c>
      <c r="B4106" s="2" t="str">
        <f t="shared" si="69"/>
        <v/>
      </c>
      <c r="C4106" s="10" t="str">
        <f>IFERROR(Calculations!J4106,"")</f>
        <v/>
      </c>
      <c r="D4106" s="10" t="str">
        <f xml:space="preserve"> IF(OR(Calculations!C4106 = "",Calculations!C4106 = WorkTypeString),  IFERROR(Calculations!J4106,""), NA())</f>
        <v/>
      </c>
      <c r="E4106" s="10">
        <f t="array" ref="E4106">PERCENTILE(IF(ISERROR(D4106:D9105)=FALSE,D4106:D9105),CycleTimePercentile)</f>
        <v>0</v>
      </c>
      <c r="F4106" s="2" t="e">
        <f xml:space="preserve"> IF(Calculations!C4106 = DefectTypeString,  IFERROR(Calculations!J4106,""), NA())</f>
        <v>#N/A</v>
      </c>
      <c r="G4106" s="10">
        <f t="array" ref="G4106">PERCENTILE(IF(ISERROR(F4106:F9105)=FALSE,F4106:F9105),CycleTimePercentile)</f>
        <v>0</v>
      </c>
      <c r="H4106" s="2" t="e">
        <f ca="1" xml:space="preserve"> IF(OR(Calculations!C4106 = "",Calculations!C4106 = WorkTypeString),  Calculations!K4106, NA())</f>
        <v>#N/A</v>
      </c>
      <c r="I4106" s="2" t="e">
        <f xml:space="preserve"> IF(Calculations!C4106 = DefectTypeString,  Calculations!K4106, NA())</f>
        <v>#N/A</v>
      </c>
    </row>
    <row r="4107" spans="1:9" x14ac:dyDescent="0.25">
      <c r="A4107" s="8" t="str">
        <f>Calculations!A4107</f>
        <v/>
      </c>
      <c r="B4107" s="2" t="str">
        <f t="shared" si="69"/>
        <v/>
      </c>
      <c r="C4107" s="10" t="str">
        <f>IFERROR(Calculations!J4107,"")</f>
        <v/>
      </c>
      <c r="D4107" s="10" t="str">
        <f xml:space="preserve"> IF(OR(Calculations!C4107 = "",Calculations!C4107 = WorkTypeString),  IFERROR(Calculations!J4107,""), NA())</f>
        <v/>
      </c>
      <c r="E4107" s="10">
        <f t="array" ref="E4107">PERCENTILE(IF(ISERROR(D4107:D9106)=FALSE,D4107:D9106),CycleTimePercentile)</f>
        <v>0</v>
      </c>
      <c r="F4107" s="2" t="e">
        <f xml:space="preserve"> IF(Calculations!C4107 = DefectTypeString,  IFERROR(Calculations!J4107,""), NA())</f>
        <v>#N/A</v>
      </c>
      <c r="G4107" s="10">
        <f t="array" ref="G4107">PERCENTILE(IF(ISERROR(F4107:F9106)=FALSE,F4107:F9106),CycleTimePercentile)</f>
        <v>0</v>
      </c>
      <c r="H4107" s="2" t="e">
        <f ca="1" xml:space="preserve"> IF(OR(Calculations!C4107 = "",Calculations!C4107 = WorkTypeString),  Calculations!K4107, NA())</f>
        <v>#N/A</v>
      </c>
      <c r="I4107" s="2" t="e">
        <f xml:space="preserve"> IF(Calculations!C4107 = DefectTypeString,  Calculations!K4107, NA())</f>
        <v>#N/A</v>
      </c>
    </row>
    <row r="4108" spans="1:9" x14ac:dyDescent="0.25">
      <c r="A4108" s="8" t="str">
        <f>Calculations!A4108</f>
        <v/>
      </c>
      <c r="B4108" s="2" t="str">
        <f t="shared" si="69"/>
        <v/>
      </c>
      <c r="C4108" s="10" t="str">
        <f>IFERROR(Calculations!J4108,"")</f>
        <v/>
      </c>
      <c r="D4108" s="10" t="str">
        <f xml:space="preserve"> IF(OR(Calculations!C4108 = "",Calculations!C4108 = WorkTypeString),  IFERROR(Calculations!J4108,""), NA())</f>
        <v/>
      </c>
      <c r="E4108" s="10">
        <f t="array" ref="E4108">PERCENTILE(IF(ISERROR(D4108:D9107)=FALSE,D4108:D9107),CycleTimePercentile)</f>
        <v>0</v>
      </c>
      <c r="F4108" s="2" t="e">
        <f xml:space="preserve"> IF(Calculations!C4108 = DefectTypeString,  IFERROR(Calculations!J4108,""), NA())</f>
        <v>#N/A</v>
      </c>
      <c r="G4108" s="10">
        <f t="array" ref="G4108">PERCENTILE(IF(ISERROR(F4108:F9107)=FALSE,F4108:F9107),CycleTimePercentile)</f>
        <v>0</v>
      </c>
      <c r="H4108" s="2" t="e">
        <f ca="1" xml:space="preserve"> IF(OR(Calculations!C4108 = "",Calculations!C4108 = WorkTypeString),  Calculations!K4108, NA())</f>
        <v>#N/A</v>
      </c>
      <c r="I4108" s="2" t="e">
        <f xml:space="preserve"> IF(Calculations!C4108 = DefectTypeString,  Calculations!K4108, NA())</f>
        <v>#N/A</v>
      </c>
    </row>
    <row r="4109" spans="1:9" x14ac:dyDescent="0.25">
      <c r="A4109" s="8" t="str">
        <f>Calculations!A4109</f>
        <v/>
      </c>
      <c r="B4109" s="2" t="str">
        <f t="shared" si="69"/>
        <v/>
      </c>
      <c r="C4109" s="10" t="str">
        <f>IFERROR(Calculations!J4109,"")</f>
        <v/>
      </c>
      <c r="D4109" s="10" t="str">
        <f xml:space="preserve"> IF(OR(Calculations!C4109 = "",Calculations!C4109 = WorkTypeString),  IFERROR(Calculations!J4109,""), NA())</f>
        <v/>
      </c>
      <c r="E4109" s="10">
        <f t="array" ref="E4109">PERCENTILE(IF(ISERROR(D4109:D9108)=FALSE,D4109:D9108),CycleTimePercentile)</f>
        <v>0</v>
      </c>
      <c r="F4109" s="2" t="e">
        <f xml:space="preserve"> IF(Calculations!C4109 = DefectTypeString,  IFERROR(Calculations!J4109,""), NA())</f>
        <v>#N/A</v>
      </c>
      <c r="G4109" s="10">
        <f t="array" ref="G4109">PERCENTILE(IF(ISERROR(F4109:F9108)=FALSE,F4109:F9108),CycleTimePercentile)</f>
        <v>0</v>
      </c>
      <c r="H4109" s="2" t="e">
        <f ca="1" xml:space="preserve"> IF(OR(Calculations!C4109 = "",Calculations!C4109 = WorkTypeString),  Calculations!K4109, NA())</f>
        <v>#N/A</v>
      </c>
      <c r="I4109" s="2" t="e">
        <f xml:space="preserve"> IF(Calculations!C4109 = DefectTypeString,  Calculations!K4109, NA())</f>
        <v>#N/A</v>
      </c>
    </row>
    <row r="4110" spans="1:9" x14ac:dyDescent="0.25">
      <c r="A4110" s="8" t="str">
        <f>Calculations!A4110</f>
        <v/>
      </c>
      <c r="B4110" s="2" t="str">
        <f t="shared" si="69"/>
        <v/>
      </c>
      <c r="C4110" s="10" t="str">
        <f>IFERROR(Calculations!J4110,"")</f>
        <v/>
      </c>
      <c r="D4110" s="10" t="str">
        <f xml:space="preserve"> IF(OR(Calculations!C4110 = "",Calculations!C4110 = WorkTypeString),  IFERROR(Calculations!J4110,""), NA())</f>
        <v/>
      </c>
      <c r="E4110" s="10">
        <f t="array" ref="E4110">PERCENTILE(IF(ISERROR(D4110:D9109)=FALSE,D4110:D9109),CycleTimePercentile)</f>
        <v>0</v>
      </c>
      <c r="F4110" s="2" t="e">
        <f xml:space="preserve"> IF(Calculations!C4110 = DefectTypeString,  IFERROR(Calculations!J4110,""), NA())</f>
        <v>#N/A</v>
      </c>
      <c r="G4110" s="10">
        <f t="array" ref="G4110">PERCENTILE(IF(ISERROR(F4110:F9109)=FALSE,F4110:F9109),CycleTimePercentile)</f>
        <v>0</v>
      </c>
      <c r="H4110" s="2" t="e">
        <f ca="1" xml:space="preserve"> IF(OR(Calculations!C4110 = "",Calculations!C4110 = WorkTypeString),  Calculations!K4110, NA())</f>
        <v>#N/A</v>
      </c>
      <c r="I4110" s="2" t="e">
        <f xml:space="preserve"> IF(Calculations!C4110 = DefectTypeString,  Calculations!K4110, NA())</f>
        <v>#N/A</v>
      </c>
    </row>
    <row r="4111" spans="1:9" x14ac:dyDescent="0.25">
      <c r="A4111" s="8" t="str">
        <f>Calculations!A4111</f>
        <v/>
      </c>
      <c r="B4111" s="2" t="str">
        <f t="shared" si="69"/>
        <v/>
      </c>
      <c r="C4111" s="10" t="str">
        <f>IFERROR(Calculations!J4111,"")</f>
        <v/>
      </c>
      <c r="D4111" s="10" t="str">
        <f xml:space="preserve"> IF(OR(Calculations!C4111 = "",Calculations!C4111 = WorkTypeString),  IFERROR(Calculations!J4111,""), NA())</f>
        <v/>
      </c>
      <c r="E4111" s="10">
        <f t="array" ref="E4111">PERCENTILE(IF(ISERROR(D4111:D9110)=FALSE,D4111:D9110),CycleTimePercentile)</f>
        <v>0</v>
      </c>
      <c r="F4111" s="2" t="e">
        <f xml:space="preserve"> IF(Calculations!C4111 = DefectTypeString,  IFERROR(Calculations!J4111,""), NA())</f>
        <v>#N/A</v>
      </c>
      <c r="G4111" s="10">
        <f t="array" ref="G4111">PERCENTILE(IF(ISERROR(F4111:F9110)=FALSE,F4111:F9110),CycleTimePercentile)</f>
        <v>0</v>
      </c>
      <c r="H4111" s="2" t="e">
        <f ca="1" xml:space="preserve"> IF(OR(Calculations!C4111 = "",Calculations!C4111 = WorkTypeString),  Calculations!K4111, NA())</f>
        <v>#N/A</v>
      </c>
      <c r="I4111" s="2" t="e">
        <f xml:space="preserve"> IF(Calculations!C4111 = DefectTypeString,  Calculations!K4111, NA())</f>
        <v>#N/A</v>
      </c>
    </row>
    <row r="4112" spans="1:9" x14ac:dyDescent="0.25">
      <c r="A4112" s="8" t="str">
        <f>Calculations!A4112</f>
        <v/>
      </c>
      <c r="B4112" s="2" t="str">
        <f t="shared" si="69"/>
        <v/>
      </c>
      <c r="C4112" s="10" t="str">
        <f>IFERROR(Calculations!J4112,"")</f>
        <v/>
      </c>
      <c r="D4112" s="10" t="str">
        <f xml:space="preserve"> IF(OR(Calculations!C4112 = "",Calculations!C4112 = WorkTypeString),  IFERROR(Calculations!J4112,""), NA())</f>
        <v/>
      </c>
      <c r="E4112" s="10">
        <f t="array" ref="E4112">PERCENTILE(IF(ISERROR(D4112:D9111)=FALSE,D4112:D9111),CycleTimePercentile)</f>
        <v>0</v>
      </c>
      <c r="F4112" s="2" t="e">
        <f xml:space="preserve"> IF(Calculations!C4112 = DefectTypeString,  IFERROR(Calculations!J4112,""), NA())</f>
        <v>#N/A</v>
      </c>
      <c r="G4112" s="10">
        <f t="array" ref="G4112">PERCENTILE(IF(ISERROR(F4112:F9111)=FALSE,F4112:F9111),CycleTimePercentile)</f>
        <v>0</v>
      </c>
      <c r="H4112" s="2" t="e">
        <f ca="1" xml:space="preserve"> IF(OR(Calculations!C4112 = "",Calculations!C4112 = WorkTypeString),  Calculations!K4112, NA())</f>
        <v>#N/A</v>
      </c>
      <c r="I4112" s="2" t="e">
        <f xml:space="preserve"> IF(Calculations!C4112 = DefectTypeString,  Calculations!K4112, NA())</f>
        <v>#N/A</v>
      </c>
    </row>
    <row r="4113" spans="1:9" x14ac:dyDescent="0.25">
      <c r="A4113" s="8" t="str">
        <f>Calculations!A4113</f>
        <v/>
      </c>
      <c r="B4113" s="2" t="str">
        <f t="shared" si="69"/>
        <v/>
      </c>
      <c r="C4113" s="10" t="str">
        <f>IFERROR(Calculations!J4113,"")</f>
        <v/>
      </c>
      <c r="D4113" s="10" t="str">
        <f xml:space="preserve"> IF(OR(Calculations!C4113 = "",Calculations!C4113 = WorkTypeString),  IFERROR(Calculations!J4113,""), NA())</f>
        <v/>
      </c>
      <c r="E4113" s="10">
        <f t="array" ref="E4113">PERCENTILE(IF(ISERROR(D4113:D9112)=FALSE,D4113:D9112),CycleTimePercentile)</f>
        <v>0</v>
      </c>
      <c r="F4113" s="2" t="e">
        <f xml:space="preserve"> IF(Calculations!C4113 = DefectTypeString,  IFERROR(Calculations!J4113,""), NA())</f>
        <v>#N/A</v>
      </c>
      <c r="G4113" s="10">
        <f t="array" ref="G4113">PERCENTILE(IF(ISERROR(F4113:F9112)=FALSE,F4113:F9112),CycleTimePercentile)</f>
        <v>0</v>
      </c>
      <c r="H4113" s="2" t="e">
        <f ca="1" xml:space="preserve"> IF(OR(Calculations!C4113 = "",Calculations!C4113 = WorkTypeString),  Calculations!K4113, NA())</f>
        <v>#N/A</v>
      </c>
      <c r="I4113" s="2" t="e">
        <f xml:space="preserve"> IF(Calculations!C4113 = DefectTypeString,  Calculations!K4113, NA())</f>
        <v>#N/A</v>
      </c>
    </row>
    <row r="4114" spans="1:9" x14ac:dyDescent="0.25">
      <c r="A4114" s="8" t="str">
        <f>Calculations!A4114</f>
        <v/>
      </c>
      <c r="B4114" s="2" t="str">
        <f t="shared" si="69"/>
        <v/>
      </c>
      <c r="C4114" s="10" t="str">
        <f>IFERROR(Calculations!J4114,"")</f>
        <v/>
      </c>
      <c r="D4114" s="10" t="str">
        <f xml:space="preserve"> IF(OR(Calculations!C4114 = "",Calculations!C4114 = WorkTypeString),  IFERROR(Calculations!J4114,""), NA())</f>
        <v/>
      </c>
      <c r="E4114" s="10">
        <f t="array" ref="E4114">PERCENTILE(IF(ISERROR(D4114:D9113)=FALSE,D4114:D9113),CycleTimePercentile)</f>
        <v>0</v>
      </c>
      <c r="F4114" s="2" t="e">
        <f xml:space="preserve"> IF(Calculations!C4114 = DefectTypeString,  IFERROR(Calculations!J4114,""), NA())</f>
        <v>#N/A</v>
      </c>
      <c r="G4114" s="10">
        <f t="array" ref="G4114">PERCENTILE(IF(ISERROR(F4114:F9113)=FALSE,F4114:F9113),CycleTimePercentile)</f>
        <v>0</v>
      </c>
      <c r="H4114" s="2" t="e">
        <f ca="1" xml:space="preserve"> IF(OR(Calculations!C4114 = "",Calculations!C4114 = WorkTypeString),  Calculations!K4114, NA())</f>
        <v>#N/A</v>
      </c>
      <c r="I4114" s="2" t="e">
        <f xml:space="preserve"> IF(Calculations!C4114 = DefectTypeString,  Calculations!K4114, NA())</f>
        <v>#N/A</v>
      </c>
    </row>
    <row r="4115" spans="1:9" x14ac:dyDescent="0.25">
      <c r="A4115" s="8" t="str">
        <f>Calculations!A4115</f>
        <v/>
      </c>
      <c r="B4115" s="2" t="str">
        <f t="shared" si="69"/>
        <v/>
      </c>
      <c r="C4115" s="10" t="str">
        <f>IFERROR(Calculations!J4115,"")</f>
        <v/>
      </c>
      <c r="D4115" s="10" t="str">
        <f xml:space="preserve"> IF(OR(Calculations!C4115 = "",Calculations!C4115 = WorkTypeString),  IFERROR(Calculations!J4115,""), NA())</f>
        <v/>
      </c>
      <c r="E4115" s="10">
        <f t="array" ref="E4115">PERCENTILE(IF(ISERROR(D4115:D9114)=FALSE,D4115:D9114),CycleTimePercentile)</f>
        <v>0</v>
      </c>
      <c r="F4115" s="2" t="e">
        <f xml:space="preserve"> IF(Calculations!C4115 = DefectTypeString,  IFERROR(Calculations!J4115,""), NA())</f>
        <v>#N/A</v>
      </c>
      <c r="G4115" s="10">
        <f t="array" ref="G4115">PERCENTILE(IF(ISERROR(F4115:F9114)=FALSE,F4115:F9114),CycleTimePercentile)</f>
        <v>0</v>
      </c>
      <c r="H4115" s="2" t="e">
        <f ca="1" xml:space="preserve"> IF(OR(Calculations!C4115 = "",Calculations!C4115 = WorkTypeString),  Calculations!K4115, NA())</f>
        <v>#N/A</v>
      </c>
      <c r="I4115" s="2" t="e">
        <f xml:space="preserve"> IF(Calculations!C4115 = DefectTypeString,  Calculations!K4115, NA())</f>
        <v>#N/A</v>
      </c>
    </row>
    <row r="4116" spans="1:9" x14ac:dyDescent="0.25">
      <c r="A4116" s="8" t="str">
        <f>Calculations!A4116</f>
        <v/>
      </c>
      <c r="B4116" s="2" t="str">
        <f t="shared" si="69"/>
        <v/>
      </c>
      <c r="C4116" s="10" t="str">
        <f>IFERROR(Calculations!J4116,"")</f>
        <v/>
      </c>
      <c r="D4116" s="10" t="str">
        <f xml:space="preserve"> IF(OR(Calculations!C4116 = "",Calculations!C4116 = WorkTypeString),  IFERROR(Calculations!J4116,""), NA())</f>
        <v/>
      </c>
      <c r="E4116" s="10">
        <f t="array" ref="E4116">PERCENTILE(IF(ISERROR(D4116:D9115)=FALSE,D4116:D9115),CycleTimePercentile)</f>
        <v>0</v>
      </c>
      <c r="F4116" s="2" t="e">
        <f xml:space="preserve"> IF(Calculations!C4116 = DefectTypeString,  IFERROR(Calculations!J4116,""), NA())</f>
        <v>#N/A</v>
      </c>
      <c r="G4116" s="10">
        <f t="array" ref="G4116">PERCENTILE(IF(ISERROR(F4116:F9115)=FALSE,F4116:F9115),CycleTimePercentile)</f>
        <v>0</v>
      </c>
      <c r="H4116" s="2" t="e">
        <f ca="1" xml:space="preserve"> IF(OR(Calculations!C4116 = "",Calculations!C4116 = WorkTypeString),  Calculations!K4116, NA())</f>
        <v>#N/A</v>
      </c>
      <c r="I4116" s="2" t="e">
        <f xml:space="preserve"> IF(Calculations!C4116 = DefectTypeString,  Calculations!K4116, NA())</f>
        <v>#N/A</v>
      </c>
    </row>
    <row r="4117" spans="1:9" x14ac:dyDescent="0.25">
      <c r="A4117" s="8" t="str">
        <f>Calculations!A4117</f>
        <v/>
      </c>
      <c r="B4117" s="2" t="str">
        <f t="shared" si="69"/>
        <v/>
      </c>
      <c r="C4117" s="10" t="str">
        <f>IFERROR(Calculations!J4117,"")</f>
        <v/>
      </c>
      <c r="D4117" s="10" t="str">
        <f xml:space="preserve"> IF(OR(Calculations!C4117 = "",Calculations!C4117 = WorkTypeString),  IFERROR(Calculations!J4117,""), NA())</f>
        <v/>
      </c>
      <c r="E4117" s="10">
        <f t="array" ref="E4117">PERCENTILE(IF(ISERROR(D4117:D9116)=FALSE,D4117:D9116),CycleTimePercentile)</f>
        <v>0</v>
      </c>
      <c r="F4117" s="2" t="e">
        <f xml:space="preserve"> IF(Calculations!C4117 = DefectTypeString,  IFERROR(Calculations!J4117,""), NA())</f>
        <v>#N/A</v>
      </c>
      <c r="G4117" s="10">
        <f t="array" ref="G4117">PERCENTILE(IF(ISERROR(F4117:F9116)=FALSE,F4117:F9116),CycleTimePercentile)</f>
        <v>0</v>
      </c>
      <c r="H4117" s="2" t="e">
        <f ca="1" xml:space="preserve"> IF(OR(Calculations!C4117 = "",Calculations!C4117 = WorkTypeString),  Calculations!K4117, NA())</f>
        <v>#N/A</v>
      </c>
      <c r="I4117" s="2" t="e">
        <f xml:space="preserve"> IF(Calculations!C4117 = DefectTypeString,  Calculations!K4117, NA())</f>
        <v>#N/A</v>
      </c>
    </row>
    <row r="4118" spans="1:9" x14ac:dyDescent="0.25">
      <c r="A4118" s="8" t="str">
        <f>Calculations!A4118</f>
        <v/>
      </c>
      <c r="B4118" s="2" t="str">
        <f t="shared" si="69"/>
        <v/>
      </c>
      <c r="C4118" s="10" t="str">
        <f>IFERROR(Calculations!J4118,"")</f>
        <v/>
      </c>
      <c r="D4118" s="10" t="str">
        <f xml:space="preserve"> IF(OR(Calculations!C4118 = "",Calculations!C4118 = WorkTypeString),  IFERROR(Calculations!J4118,""), NA())</f>
        <v/>
      </c>
      <c r="E4118" s="10">
        <f t="array" ref="E4118">PERCENTILE(IF(ISERROR(D4118:D9117)=FALSE,D4118:D9117),CycleTimePercentile)</f>
        <v>0</v>
      </c>
      <c r="F4118" s="2" t="e">
        <f xml:space="preserve"> IF(Calculations!C4118 = DefectTypeString,  IFERROR(Calculations!J4118,""), NA())</f>
        <v>#N/A</v>
      </c>
      <c r="G4118" s="10">
        <f t="array" ref="G4118">PERCENTILE(IF(ISERROR(F4118:F9117)=FALSE,F4118:F9117),CycleTimePercentile)</f>
        <v>0</v>
      </c>
      <c r="H4118" s="2" t="e">
        <f ca="1" xml:space="preserve"> IF(OR(Calculations!C4118 = "",Calculations!C4118 = WorkTypeString),  Calculations!K4118, NA())</f>
        <v>#N/A</v>
      </c>
      <c r="I4118" s="2" t="e">
        <f xml:space="preserve"> IF(Calculations!C4118 = DefectTypeString,  Calculations!K4118, NA())</f>
        <v>#N/A</v>
      </c>
    </row>
    <row r="4119" spans="1:9" x14ac:dyDescent="0.25">
      <c r="A4119" s="8" t="str">
        <f>Calculations!A4119</f>
        <v/>
      </c>
      <c r="B4119" s="2" t="str">
        <f t="shared" si="69"/>
        <v/>
      </c>
      <c r="C4119" s="10" t="str">
        <f>IFERROR(Calculations!J4119,"")</f>
        <v/>
      </c>
      <c r="D4119" s="10" t="str">
        <f xml:space="preserve"> IF(OR(Calculations!C4119 = "",Calculations!C4119 = WorkTypeString),  IFERROR(Calculations!J4119,""), NA())</f>
        <v/>
      </c>
      <c r="E4119" s="10">
        <f t="array" ref="E4119">PERCENTILE(IF(ISERROR(D4119:D9118)=FALSE,D4119:D9118),CycleTimePercentile)</f>
        <v>0</v>
      </c>
      <c r="F4119" s="2" t="e">
        <f xml:space="preserve"> IF(Calculations!C4119 = DefectTypeString,  IFERROR(Calculations!J4119,""), NA())</f>
        <v>#N/A</v>
      </c>
      <c r="G4119" s="10">
        <f t="array" ref="G4119">PERCENTILE(IF(ISERROR(F4119:F9118)=FALSE,F4119:F9118),CycleTimePercentile)</f>
        <v>0</v>
      </c>
      <c r="H4119" s="2" t="e">
        <f ca="1" xml:space="preserve"> IF(OR(Calculations!C4119 = "",Calculations!C4119 = WorkTypeString),  Calculations!K4119, NA())</f>
        <v>#N/A</v>
      </c>
      <c r="I4119" s="2" t="e">
        <f xml:space="preserve"> IF(Calculations!C4119 = DefectTypeString,  Calculations!K4119, NA())</f>
        <v>#N/A</v>
      </c>
    </row>
    <row r="4120" spans="1:9" x14ac:dyDescent="0.25">
      <c r="A4120" s="8" t="str">
        <f>Calculations!A4120</f>
        <v/>
      </c>
      <c r="B4120" s="2" t="str">
        <f t="shared" si="69"/>
        <v/>
      </c>
      <c r="C4120" s="10" t="str">
        <f>IFERROR(Calculations!J4120,"")</f>
        <v/>
      </c>
      <c r="D4120" s="10" t="str">
        <f xml:space="preserve"> IF(OR(Calculations!C4120 = "",Calculations!C4120 = WorkTypeString),  IFERROR(Calculations!J4120,""), NA())</f>
        <v/>
      </c>
      <c r="E4120" s="10">
        <f t="array" ref="E4120">PERCENTILE(IF(ISERROR(D4120:D9119)=FALSE,D4120:D9119),CycleTimePercentile)</f>
        <v>0</v>
      </c>
      <c r="F4120" s="2" t="e">
        <f xml:space="preserve"> IF(Calculations!C4120 = DefectTypeString,  IFERROR(Calculations!J4120,""), NA())</f>
        <v>#N/A</v>
      </c>
      <c r="G4120" s="10">
        <f t="array" ref="G4120">PERCENTILE(IF(ISERROR(F4120:F9119)=FALSE,F4120:F9119),CycleTimePercentile)</f>
        <v>0</v>
      </c>
      <c r="H4120" s="2" t="e">
        <f ca="1" xml:space="preserve"> IF(OR(Calculations!C4120 = "",Calculations!C4120 = WorkTypeString),  Calculations!K4120, NA())</f>
        <v>#N/A</v>
      </c>
      <c r="I4120" s="2" t="e">
        <f xml:space="preserve"> IF(Calculations!C4120 = DefectTypeString,  Calculations!K4120, NA())</f>
        <v>#N/A</v>
      </c>
    </row>
    <row r="4121" spans="1:9" x14ac:dyDescent="0.25">
      <c r="A4121" s="8" t="str">
        <f>Calculations!A4121</f>
        <v/>
      </c>
      <c r="B4121" s="2" t="str">
        <f t="shared" si="69"/>
        <v/>
      </c>
      <c r="C4121" s="10" t="str">
        <f>IFERROR(Calculations!J4121,"")</f>
        <v/>
      </c>
      <c r="D4121" s="10" t="str">
        <f xml:space="preserve"> IF(OR(Calculations!C4121 = "",Calculations!C4121 = WorkTypeString),  IFERROR(Calculations!J4121,""), NA())</f>
        <v/>
      </c>
      <c r="E4121" s="10">
        <f t="array" ref="E4121">PERCENTILE(IF(ISERROR(D4121:D9120)=FALSE,D4121:D9120),CycleTimePercentile)</f>
        <v>0</v>
      </c>
      <c r="F4121" s="2" t="e">
        <f xml:space="preserve"> IF(Calculations!C4121 = DefectTypeString,  IFERROR(Calculations!J4121,""), NA())</f>
        <v>#N/A</v>
      </c>
      <c r="G4121" s="10">
        <f t="array" ref="G4121">PERCENTILE(IF(ISERROR(F4121:F9120)=FALSE,F4121:F9120),CycleTimePercentile)</f>
        <v>0</v>
      </c>
      <c r="H4121" s="2" t="e">
        <f ca="1" xml:space="preserve"> IF(OR(Calculations!C4121 = "",Calculations!C4121 = WorkTypeString),  Calculations!K4121, NA())</f>
        <v>#N/A</v>
      </c>
      <c r="I4121" s="2" t="e">
        <f xml:space="preserve"> IF(Calculations!C4121 = DefectTypeString,  Calculations!K4121, NA())</f>
        <v>#N/A</v>
      </c>
    </row>
    <row r="4122" spans="1:9" x14ac:dyDescent="0.25">
      <c r="A4122" s="8" t="str">
        <f>Calculations!A4122</f>
        <v/>
      </c>
      <c r="B4122" s="2" t="str">
        <f t="shared" si="69"/>
        <v/>
      </c>
      <c r="C4122" s="10" t="str">
        <f>IFERROR(Calculations!J4122,"")</f>
        <v/>
      </c>
      <c r="D4122" s="10" t="str">
        <f xml:space="preserve"> IF(OR(Calculations!C4122 = "",Calculations!C4122 = WorkTypeString),  IFERROR(Calculations!J4122,""), NA())</f>
        <v/>
      </c>
      <c r="E4122" s="10">
        <f t="array" ref="E4122">PERCENTILE(IF(ISERROR(D4122:D9121)=FALSE,D4122:D9121),CycleTimePercentile)</f>
        <v>0</v>
      </c>
      <c r="F4122" s="2" t="e">
        <f xml:space="preserve"> IF(Calculations!C4122 = DefectTypeString,  IFERROR(Calculations!J4122,""), NA())</f>
        <v>#N/A</v>
      </c>
      <c r="G4122" s="10">
        <f t="array" ref="G4122">PERCENTILE(IF(ISERROR(F4122:F9121)=FALSE,F4122:F9121),CycleTimePercentile)</f>
        <v>0</v>
      </c>
      <c r="H4122" s="2" t="e">
        <f ca="1" xml:space="preserve"> IF(OR(Calculations!C4122 = "",Calculations!C4122 = WorkTypeString),  Calculations!K4122, NA())</f>
        <v>#N/A</v>
      </c>
      <c r="I4122" s="2" t="e">
        <f xml:space="preserve"> IF(Calculations!C4122 = DefectTypeString,  Calculations!K4122, NA())</f>
        <v>#N/A</v>
      </c>
    </row>
    <row r="4123" spans="1:9" x14ac:dyDescent="0.25">
      <c r="A4123" s="8" t="str">
        <f>Calculations!A4123</f>
        <v/>
      </c>
      <c r="B4123" s="2" t="str">
        <f t="shared" si="69"/>
        <v/>
      </c>
      <c r="C4123" s="10" t="str">
        <f>IFERROR(Calculations!J4123,"")</f>
        <v/>
      </c>
      <c r="D4123" s="10" t="str">
        <f xml:space="preserve"> IF(OR(Calculations!C4123 = "",Calculations!C4123 = WorkTypeString),  IFERROR(Calculations!J4123,""), NA())</f>
        <v/>
      </c>
      <c r="E4123" s="10">
        <f t="array" ref="E4123">PERCENTILE(IF(ISERROR(D4123:D9122)=FALSE,D4123:D9122),CycleTimePercentile)</f>
        <v>0</v>
      </c>
      <c r="F4123" s="2" t="e">
        <f xml:space="preserve"> IF(Calculations!C4123 = DefectTypeString,  IFERROR(Calculations!J4123,""), NA())</f>
        <v>#N/A</v>
      </c>
      <c r="G4123" s="10">
        <f t="array" ref="G4123">PERCENTILE(IF(ISERROR(F4123:F9122)=FALSE,F4123:F9122),CycleTimePercentile)</f>
        <v>0</v>
      </c>
      <c r="H4123" s="2" t="e">
        <f ca="1" xml:space="preserve"> IF(OR(Calculations!C4123 = "",Calculations!C4123 = WorkTypeString),  Calculations!K4123, NA())</f>
        <v>#N/A</v>
      </c>
      <c r="I4123" s="2" t="e">
        <f xml:space="preserve"> IF(Calculations!C4123 = DefectTypeString,  Calculations!K4123, NA())</f>
        <v>#N/A</v>
      </c>
    </row>
    <row r="4124" spans="1:9" x14ac:dyDescent="0.25">
      <c r="A4124" s="8" t="str">
        <f>Calculations!A4124</f>
        <v/>
      </c>
      <c r="B4124" s="2" t="str">
        <f t="shared" si="69"/>
        <v/>
      </c>
      <c r="C4124" s="10" t="str">
        <f>IFERROR(Calculations!J4124,"")</f>
        <v/>
      </c>
      <c r="D4124" s="10" t="str">
        <f xml:space="preserve"> IF(OR(Calculations!C4124 = "",Calculations!C4124 = WorkTypeString),  IFERROR(Calculations!J4124,""), NA())</f>
        <v/>
      </c>
      <c r="E4124" s="10">
        <f t="array" ref="E4124">PERCENTILE(IF(ISERROR(D4124:D9123)=FALSE,D4124:D9123),CycleTimePercentile)</f>
        <v>0</v>
      </c>
      <c r="F4124" s="2" t="e">
        <f xml:space="preserve"> IF(Calculations!C4124 = DefectTypeString,  IFERROR(Calculations!J4124,""), NA())</f>
        <v>#N/A</v>
      </c>
      <c r="G4124" s="10">
        <f t="array" ref="G4124">PERCENTILE(IF(ISERROR(F4124:F9123)=FALSE,F4124:F9123),CycleTimePercentile)</f>
        <v>0</v>
      </c>
      <c r="H4124" s="2" t="e">
        <f ca="1" xml:space="preserve"> IF(OR(Calculations!C4124 = "",Calculations!C4124 = WorkTypeString),  Calculations!K4124, NA())</f>
        <v>#N/A</v>
      </c>
      <c r="I4124" s="2" t="e">
        <f xml:space="preserve"> IF(Calculations!C4124 = DefectTypeString,  Calculations!K4124, NA())</f>
        <v>#N/A</v>
      </c>
    </row>
    <row r="4125" spans="1:9" x14ac:dyDescent="0.25">
      <c r="A4125" s="8" t="str">
        <f>Calculations!A4125</f>
        <v/>
      </c>
      <c r="B4125" s="2" t="str">
        <f t="shared" si="69"/>
        <v/>
      </c>
      <c r="C4125" s="10" t="str">
        <f>IFERROR(Calculations!J4125,"")</f>
        <v/>
      </c>
      <c r="D4125" s="10" t="str">
        <f xml:space="preserve"> IF(OR(Calculations!C4125 = "",Calculations!C4125 = WorkTypeString),  IFERROR(Calculations!J4125,""), NA())</f>
        <v/>
      </c>
      <c r="E4125" s="10">
        <f t="array" ref="E4125">PERCENTILE(IF(ISERROR(D4125:D9124)=FALSE,D4125:D9124),CycleTimePercentile)</f>
        <v>0</v>
      </c>
      <c r="F4125" s="2" t="e">
        <f xml:space="preserve"> IF(Calculations!C4125 = DefectTypeString,  IFERROR(Calculations!J4125,""), NA())</f>
        <v>#N/A</v>
      </c>
      <c r="G4125" s="10">
        <f t="array" ref="G4125">PERCENTILE(IF(ISERROR(F4125:F9124)=FALSE,F4125:F9124),CycleTimePercentile)</f>
        <v>0</v>
      </c>
      <c r="H4125" s="2" t="e">
        <f ca="1" xml:space="preserve"> IF(OR(Calculations!C4125 = "",Calculations!C4125 = WorkTypeString),  Calculations!K4125, NA())</f>
        <v>#N/A</v>
      </c>
      <c r="I4125" s="2" t="e">
        <f xml:space="preserve"> IF(Calculations!C4125 = DefectTypeString,  Calculations!K4125, NA())</f>
        <v>#N/A</v>
      </c>
    </row>
    <row r="4126" spans="1:9" x14ac:dyDescent="0.25">
      <c r="A4126" s="8" t="str">
        <f>Calculations!A4126</f>
        <v/>
      </c>
      <c r="B4126" s="2" t="str">
        <f t="shared" si="69"/>
        <v/>
      </c>
      <c r="C4126" s="10" t="str">
        <f>IFERROR(Calculations!J4126,"")</f>
        <v/>
      </c>
      <c r="D4126" s="10" t="str">
        <f xml:space="preserve"> IF(OR(Calculations!C4126 = "",Calculations!C4126 = WorkTypeString),  IFERROR(Calculations!J4126,""), NA())</f>
        <v/>
      </c>
      <c r="E4126" s="10">
        <f t="array" ref="E4126">PERCENTILE(IF(ISERROR(D4126:D9125)=FALSE,D4126:D9125),CycleTimePercentile)</f>
        <v>0</v>
      </c>
      <c r="F4126" s="2" t="e">
        <f xml:space="preserve"> IF(Calculations!C4126 = DefectTypeString,  IFERROR(Calculations!J4126,""), NA())</f>
        <v>#N/A</v>
      </c>
      <c r="G4126" s="10">
        <f t="array" ref="G4126">PERCENTILE(IF(ISERROR(F4126:F9125)=FALSE,F4126:F9125),CycleTimePercentile)</f>
        <v>0</v>
      </c>
      <c r="H4126" s="2" t="e">
        <f ca="1" xml:space="preserve"> IF(OR(Calculations!C4126 = "",Calculations!C4126 = WorkTypeString),  Calculations!K4126, NA())</f>
        <v>#N/A</v>
      </c>
      <c r="I4126" s="2" t="e">
        <f xml:space="preserve"> IF(Calculations!C4126 = DefectTypeString,  Calculations!K4126, NA())</f>
        <v>#N/A</v>
      </c>
    </row>
    <row r="4127" spans="1:9" x14ac:dyDescent="0.25">
      <c r="A4127" s="8" t="str">
        <f>Calculations!A4127</f>
        <v/>
      </c>
      <c r="B4127" s="2" t="str">
        <f t="shared" si="69"/>
        <v/>
      </c>
      <c r="C4127" s="10" t="str">
        <f>IFERROR(Calculations!J4127,"")</f>
        <v/>
      </c>
      <c r="D4127" s="10" t="str">
        <f xml:space="preserve"> IF(OR(Calculations!C4127 = "",Calculations!C4127 = WorkTypeString),  IFERROR(Calculations!J4127,""), NA())</f>
        <v/>
      </c>
      <c r="E4127" s="10">
        <f t="array" ref="E4127">PERCENTILE(IF(ISERROR(D4127:D9126)=FALSE,D4127:D9126),CycleTimePercentile)</f>
        <v>0</v>
      </c>
      <c r="F4127" s="2" t="e">
        <f xml:space="preserve"> IF(Calculations!C4127 = DefectTypeString,  IFERROR(Calculations!J4127,""), NA())</f>
        <v>#N/A</v>
      </c>
      <c r="G4127" s="10">
        <f t="array" ref="G4127">PERCENTILE(IF(ISERROR(F4127:F9126)=FALSE,F4127:F9126),CycleTimePercentile)</f>
        <v>0</v>
      </c>
      <c r="H4127" s="2" t="e">
        <f ca="1" xml:space="preserve"> IF(OR(Calculations!C4127 = "",Calculations!C4127 = WorkTypeString),  Calculations!K4127, NA())</f>
        <v>#N/A</v>
      </c>
      <c r="I4127" s="2" t="e">
        <f xml:space="preserve"> IF(Calculations!C4127 = DefectTypeString,  Calculations!K4127, NA())</f>
        <v>#N/A</v>
      </c>
    </row>
    <row r="4128" spans="1:9" x14ac:dyDescent="0.25">
      <c r="A4128" s="8" t="str">
        <f>Calculations!A4128</f>
        <v/>
      </c>
      <c r="B4128" s="2" t="str">
        <f t="shared" si="69"/>
        <v/>
      </c>
      <c r="C4128" s="10" t="str">
        <f>IFERROR(Calculations!J4128,"")</f>
        <v/>
      </c>
      <c r="D4128" s="10" t="str">
        <f xml:space="preserve"> IF(OR(Calculations!C4128 = "",Calculations!C4128 = WorkTypeString),  IFERROR(Calculations!J4128,""), NA())</f>
        <v/>
      </c>
      <c r="E4128" s="10">
        <f t="array" ref="E4128">PERCENTILE(IF(ISERROR(D4128:D9127)=FALSE,D4128:D9127),CycleTimePercentile)</f>
        <v>0</v>
      </c>
      <c r="F4128" s="2" t="e">
        <f xml:space="preserve"> IF(Calculations!C4128 = DefectTypeString,  IFERROR(Calculations!J4128,""), NA())</f>
        <v>#N/A</v>
      </c>
      <c r="G4128" s="10">
        <f t="array" ref="G4128">PERCENTILE(IF(ISERROR(F4128:F9127)=FALSE,F4128:F9127),CycleTimePercentile)</f>
        <v>0</v>
      </c>
      <c r="H4128" s="2" t="e">
        <f ca="1" xml:space="preserve"> IF(OR(Calculations!C4128 = "",Calculations!C4128 = WorkTypeString),  Calculations!K4128, NA())</f>
        <v>#N/A</v>
      </c>
      <c r="I4128" s="2" t="e">
        <f xml:space="preserve"> IF(Calculations!C4128 = DefectTypeString,  Calculations!K4128, NA())</f>
        <v>#N/A</v>
      </c>
    </row>
    <row r="4129" spans="1:9" x14ac:dyDescent="0.25">
      <c r="A4129" s="8" t="str">
        <f>Calculations!A4129</f>
        <v/>
      </c>
      <c r="B4129" s="2" t="str">
        <f t="shared" si="69"/>
        <v/>
      </c>
      <c r="C4129" s="10" t="str">
        <f>IFERROR(Calculations!J4129,"")</f>
        <v/>
      </c>
      <c r="D4129" s="10" t="str">
        <f xml:space="preserve"> IF(OR(Calculations!C4129 = "",Calculations!C4129 = WorkTypeString),  IFERROR(Calculations!J4129,""), NA())</f>
        <v/>
      </c>
      <c r="E4129" s="10">
        <f t="array" ref="E4129">PERCENTILE(IF(ISERROR(D4129:D9128)=FALSE,D4129:D9128),CycleTimePercentile)</f>
        <v>0</v>
      </c>
      <c r="F4129" s="2" t="e">
        <f xml:space="preserve"> IF(Calculations!C4129 = DefectTypeString,  IFERROR(Calculations!J4129,""), NA())</f>
        <v>#N/A</v>
      </c>
      <c r="G4129" s="10">
        <f t="array" ref="G4129">PERCENTILE(IF(ISERROR(F4129:F9128)=FALSE,F4129:F9128),CycleTimePercentile)</f>
        <v>0</v>
      </c>
      <c r="H4129" s="2" t="e">
        <f ca="1" xml:space="preserve"> IF(OR(Calculations!C4129 = "",Calculations!C4129 = WorkTypeString),  Calculations!K4129, NA())</f>
        <v>#N/A</v>
      </c>
      <c r="I4129" s="2" t="e">
        <f xml:space="preserve"> IF(Calculations!C4129 = DefectTypeString,  Calculations!K4129, NA())</f>
        <v>#N/A</v>
      </c>
    </row>
    <row r="4130" spans="1:9" x14ac:dyDescent="0.25">
      <c r="A4130" s="8" t="str">
        <f>Calculations!A4130</f>
        <v/>
      </c>
      <c r="B4130" s="2" t="str">
        <f t="shared" si="69"/>
        <v/>
      </c>
      <c r="C4130" s="10" t="str">
        <f>IFERROR(Calculations!J4130,"")</f>
        <v/>
      </c>
      <c r="D4130" s="10" t="str">
        <f xml:space="preserve"> IF(OR(Calculations!C4130 = "",Calculations!C4130 = WorkTypeString),  IFERROR(Calculations!J4130,""), NA())</f>
        <v/>
      </c>
      <c r="E4130" s="10">
        <f t="array" ref="E4130">PERCENTILE(IF(ISERROR(D4130:D9129)=FALSE,D4130:D9129),CycleTimePercentile)</f>
        <v>0</v>
      </c>
      <c r="F4130" s="2" t="e">
        <f xml:space="preserve"> IF(Calculations!C4130 = DefectTypeString,  IFERROR(Calculations!J4130,""), NA())</f>
        <v>#N/A</v>
      </c>
      <c r="G4130" s="10">
        <f t="array" ref="G4130">PERCENTILE(IF(ISERROR(F4130:F9129)=FALSE,F4130:F9129),CycleTimePercentile)</f>
        <v>0</v>
      </c>
      <c r="H4130" s="2" t="e">
        <f ca="1" xml:space="preserve"> IF(OR(Calculations!C4130 = "",Calculations!C4130 = WorkTypeString),  Calculations!K4130, NA())</f>
        <v>#N/A</v>
      </c>
      <c r="I4130" s="2" t="e">
        <f xml:space="preserve"> IF(Calculations!C4130 = DefectTypeString,  Calculations!K4130, NA())</f>
        <v>#N/A</v>
      </c>
    </row>
    <row r="4131" spans="1:9" x14ac:dyDescent="0.25">
      <c r="A4131" s="8" t="str">
        <f>Calculations!A4131</f>
        <v/>
      </c>
      <c r="B4131" s="2" t="str">
        <f t="shared" si="69"/>
        <v/>
      </c>
      <c r="C4131" s="10" t="str">
        <f>IFERROR(Calculations!J4131,"")</f>
        <v/>
      </c>
      <c r="D4131" s="10" t="str">
        <f xml:space="preserve"> IF(OR(Calculations!C4131 = "",Calculations!C4131 = WorkTypeString),  IFERROR(Calculations!J4131,""), NA())</f>
        <v/>
      </c>
      <c r="E4131" s="10">
        <f t="array" ref="E4131">PERCENTILE(IF(ISERROR(D4131:D9130)=FALSE,D4131:D9130),CycleTimePercentile)</f>
        <v>0</v>
      </c>
      <c r="F4131" s="2" t="e">
        <f xml:space="preserve"> IF(Calculations!C4131 = DefectTypeString,  IFERROR(Calculations!J4131,""), NA())</f>
        <v>#N/A</v>
      </c>
      <c r="G4131" s="10">
        <f t="array" ref="G4131">PERCENTILE(IF(ISERROR(F4131:F9130)=FALSE,F4131:F9130),CycleTimePercentile)</f>
        <v>0</v>
      </c>
      <c r="H4131" s="2" t="e">
        <f ca="1" xml:space="preserve"> IF(OR(Calculations!C4131 = "",Calculations!C4131 = WorkTypeString),  Calculations!K4131, NA())</f>
        <v>#N/A</v>
      </c>
      <c r="I4131" s="2" t="e">
        <f xml:space="preserve"> IF(Calculations!C4131 = DefectTypeString,  Calculations!K4131, NA())</f>
        <v>#N/A</v>
      </c>
    </row>
    <row r="4132" spans="1:9" x14ac:dyDescent="0.25">
      <c r="A4132" s="8" t="str">
        <f>Calculations!A4132</f>
        <v/>
      </c>
      <c r="B4132" s="2" t="str">
        <f t="shared" si="69"/>
        <v/>
      </c>
      <c r="C4132" s="10" t="str">
        <f>IFERROR(Calculations!J4132,"")</f>
        <v/>
      </c>
      <c r="D4132" s="10" t="str">
        <f xml:space="preserve"> IF(OR(Calculations!C4132 = "",Calculations!C4132 = WorkTypeString),  IFERROR(Calculations!J4132,""), NA())</f>
        <v/>
      </c>
      <c r="E4132" s="10">
        <f t="array" ref="E4132">PERCENTILE(IF(ISERROR(D4132:D9131)=FALSE,D4132:D9131),CycleTimePercentile)</f>
        <v>0</v>
      </c>
      <c r="F4132" s="2" t="e">
        <f xml:space="preserve"> IF(Calculations!C4132 = DefectTypeString,  IFERROR(Calculations!J4132,""), NA())</f>
        <v>#N/A</v>
      </c>
      <c r="G4132" s="10">
        <f t="array" ref="G4132">PERCENTILE(IF(ISERROR(F4132:F9131)=FALSE,F4132:F9131),CycleTimePercentile)</f>
        <v>0</v>
      </c>
      <c r="H4132" s="2" t="e">
        <f ca="1" xml:space="preserve"> IF(OR(Calculations!C4132 = "",Calculations!C4132 = WorkTypeString),  Calculations!K4132, NA())</f>
        <v>#N/A</v>
      </c>
      <c r="I4132" s="2" t="e">
        <f xml:space="preserve"> IF(Calculations!C4132 = DefectTypeString,  Calculations!K4132, NA())</f>
        <v>#N/A</v>
      </c>
    </row>
    <row r="4133" spans="1:9" x14ac:dyDescent="0.25">
      <c r="A4133" s="8" t="str">
        <f>Calculations!A4133</f>
        <v/>
      </c>
      <c r="B4133" s="2" t="str">
        <f t="shared" si="69"/>
        <v/>
      </c>
      <c r="C4133" s="10" t="str">
        <f>IFERROR(Calculations!J4133,"")</f>
        <v/>
      </c>
      <c r="D4133" s="10" t="str">
        <f xml:space="preserve"> IF(OR(Calculations!C4133 = "",Calculations!C4133 = WorkTypeString),  IFERROR(Calculations!J4133,""), NA())</f>
        <v/>
      </c>
      <c r="E4133" s="10">
        <f t="array" ref="E4133">PERCENTILE(IF(ISERROR(D4133:D9132)=FALSE,D4133:D9132),CycleTimePercentile)</f>
        <v>0</v>
      </c>
      <c r="F4133" s="2" t="e">
        <f xml:space="preserve"> IF(Calculations!C4133 = DefectTypeString,  IFERROR(Calculations!J4133,""), NA())</f>
        <v>#N/A</v>
      </c>
      <c r="G4133" s="10">
        <f t="array" ref="G4133">PERCENTILE(IF(ISERROR(F4133:F9132)=FALSE,F4133:F9132),CycleTimePercentile)</f>
        <v>0</v>
      </c>
      <c r="H4133" s="2" t="e">
        <f ca="1" xml:space="preserve"> IF(OR(Calculations!C4133 = "",Calculations!C4133 = WorkTypeString),  Calculations!K4133, NA())</f>
        <v>#N/A</v>
      </c>
      <c r="I4133" s="2" t="e">
        <f xml:space="preserve"> IF(Calculations!C4133 = DefectTypeString,  Calculations!K4133, NA())</f>
        <v>#N/A</v>
      </c>
    </row>
    <row r="4134" spans="1:9" x14ac:dyDescent="0.25">
      <c r="A4134" s="8" t="str">
        <f>Calculations!A4134</f>
        <v/>
      </c>
      <c r="B4134" s="2" t="str">
        <f t="shared" si="69"/>
        <v/>
      </c>
      <c r="C4134" s="10" t="str">
        <f>IFERROR(Calculations!J4134,"")</f>
        <v/>
      </c>
      <c r="D4134" s="10" t="str">
        <f xml:space="preserve"> IF(OR(Calculations!C4134 = "",Calculations!C4134 = WorkTypeString),  IFERROR(Calculations!J4134,""), NA())</f>
        <v/>
      </c>
      <c r="E4134" s="10">
        <f t="array" ref="E4134">PERCENTILE(IF(ISERROR(D4134:D9133)=FALSE,D4134:D9133),CycleTimePercentile)</f>
        <v>0</v>
      </c>
      <c r="F4134" s="2" t="e">
        <f xml:space="preserve"> IF(Calculations!C4134 = DefectTypeString,  IFERROR(Calculations!J4134,""), NA())</f>
        <v>#N/A</v>
      </c>
      <c r="G4134" s="10">
        <f t="array" ref="G4134">PERCENTILE(IF(ISERROR(F4134:F9133)=FALSE,F4134:F9133),CycleTimePercentile)</f>
        <v>0</v>
      </c>
      <c r="H4134" s="2" t="e">
        <f ca="1" xml:space="preserve"> IF(OR(Calculations!C4134 = "",Calculations!C4134 = WorkTypeString),  Calculations!K4134, NA())</f>
        <v>#N/A</v>
      </c>
      <c r="I4134" s="2" t="e">
        <f xml:space="preserve"> IF(Calculations!C4134 = DefectTypeString,  Calculations!K4134, NA())</f>
        <v>#N/A</v>
      </c>
    </row>
    <row r="4135" spans="1:9" x14ac:dyDescent="0.25">
      <c r="A4135" s="8" t="str">
        <f>Calculations!A4135</f>
        <v/>
      </c>
      <c r="B4135" s="2" t="str">
        <f t="shared" si="69"/>
        <v/>
      </c>
      <c r="C4135" s="10" t="str">
        <f>IFERROR(Calculations!J4135,"")</f>
        <v/>
      </c>
      <c r="D4135" s="10" t="str">
        <f xml:space="preserve"> IF(OR(Calculations!C4135 = "",Calculations!C4135 = WorkTypeString),  IFERROR(Calculations!J4135,""), NA())</f>
        <v/>
      </c>
      <c r="E4135" s="10">
        <f t="array" ref="E4135">PERCENTILE(IF(ISERROR(D4135:D9134)=FALSE,D4135:D9134),CycleTimePercentile)</f>
        <v>0</v>
      </c>
      <c r="F4135" s="2" t="e">
        <f xml:space="preserve"> IF(Calculations!C4135 = DefectTypeString,  IFERROR(Calculations!J4135,""), NA())</f>
        <v>#N/A</v>
      </c>
      <c r="G4135" s="10">
        <f t="array" ref="G4135">PERCENTILE(IF(ISERROR(F4135:F9134)=FALSE,F4135:F9134),CycleTimePercentile)</f>
        <v>0</v>
      </c>
      <c r="H4135" s="2" t="e">
        <f ca="1" xml:space="preserve"> IF(OR(Calculations!C4135 = "",Calculations!C4135 = WorkTypeString),  Calculations!K4135, NA())</f>
        <v>#N/A</v>
      </c>
      <c r="I4135" s="2" t="e">
        <f xml:space="preserve"> IF(Calculations!C4135 = DefectTypeString,  Calculations!K4135, NA())</f>
        <v>#N/A</v>
      </c>
    </row>
    <row r="4136" spans="1:9" x14ac:dyDescent="0.25">
      <c r="A4136" s="8" t="str">
        <f>Calculations!A4136</f>
        <v/>
      </c>
      <c r="B4136" s="2" t="str">
        <f t="shared" si="69"/>
        <v/>
      </c>
      <c r="C4136" s="10" t="str">
        <f>IFERROR(Calculations!J4136,"")</f>
        <v/>
      </c>
      <c r="D4136" s="10" t="str">
        <f xml:space="preserve"> IF(OR(Calculations!C4136 = "",Calculations!C4136 = WorkTypeString),  IFERROR(Calculations!J4136,""), NA())</f>
        <v/>
      </c>
      <c r="E4136" s="10">
        <f t="array" ref="E4136">PERCENTILE(IF(ISERROR(D4136:D9135)=FALSE,D4136:D9135),CycleTimePercentile)</f>
        <v>0</v>
      </c>
      <c r="F4136" s="2" t="e">
        <f xml:space="preserve"> IF(Calculations!C4136 = DefectTypeString,  IFERROR(Calculations!J4136,""), NA())</f>
        <v>#N/A</v>
      </c>
      <c r="G4136" s="10">
        <f t="array" ref="G4136">PERCENTILE(IF(ISERROR(F4136:F9135)=FALSE,F4136:F9135),CycleTimePercentile)</f>
        <v>0</v>
      </c>
      <c r="H4136" s="2" t="e">
        <f ca="1" xml:space="preserve"> IF(OR(Calculations!C4136 = "",Calculations!C4136 = WorkTypeString),  Calculations!K4136, NA())</f>
        <v>#N/A</v>
      </c>
      <c r="I4136" s="2" t="e">
        <f xml:space="preserve"> IF(Calculations!C4136 = DefectTypeString,  Calculations!K4136, NA())</f>
        <v>#N/A</v>
      </c>
    </row>
    <row r="4137" spans="1:9" x14ac:dyDescent="0.25">
      <c r="A4137" s="8" t="str">
        <f>Calculations!A4137</f>
        <v/>
      </c>
      <c r="B4137" s="2" t="str">
        <f t="shared" si="69"/>
        <v/>
      </c>
      <c r="C4137" s="10" t="str">
        <f>IFERROR(Calculations!J4137,"")</f>
        <v/>
      </c>
      <c r="D4137" s="10" t="str">
        <f xml:space="preserve"> IF(OR(Calculations!C4137 = "",Calculations!C4137 = WorkTypeString),  IFERROR(Calculations!J4137,""), NA())</f>
        <v/>
      </c>
      <c r="E4137" s="10">
        <f t="array" ref="E4137">PERCENTILE(IF(ISERROR(D4137:D9136)=FALSE,D4137:D9136),CycleTimePercentile)</f>
        <v>0</v>
      </c>
      <c r="F4137" s="2" t="e">
        <f xml:space="preserve"> IF(Calculations!C4137 = DefectTypeString,  IFERROR(Calculations!J4137,""), NA())</f>
        <v>#N/A</v>
      </c>
      <c r="G4137" s="10">
        <f t="array" ref="G4137">PERCENTILE(IF(ISERROR(F4137:F9136)=FALSE,F4137:F9136),CycleTimePercentile)</f>
        <v>0</v>
      </c>
      <c r="H4137" s="2" t="e">
        <f ca="1" xml:space="preserve"> IF(OR(Calculations!C4137 = "",Calculations!C4137 = WorkTypeString),  Calculations!K4137, NA())</f>
        <v>#N/A</v>
      </c>
      <c r="I4137" s="2" t="e">
        <f xml:space="preserve"> IF(Calculations!C4137 = DefectTypeString,  Calculations!K4137, NA())</f>
        <v>#N/A</v>
      </c>
    </row>
    <row r="4138" spans="1:9" x14ac:dyDescent="0.25">
      <c r="A4138" s="8" t="str">
        <f>Calculations!A4138</f>
        <v/>
      </c>
      <c r="B4138" s="2" t="str">
        <f t="shared" si="69"/>
        <v/>
      </c>
      <c r="C4138" s="10" t="str">
        <f>IFERROR(Calculations!J4138,"")</f>
        <v/>
      </c>
      <c r="D4138" s="10" t="str">
        <f xml:space="preserve"> IF(OR(Calculations!C4138 = "",Calculations!C4138 = WorkTypeString),  IFERROR(Calculations!J4138,""), NA())</f>
        <v/>
      </c>
      <c r="E4138" s="10">
        <f t="array" ref="E4138">PERCENTILE(IF(ISERROR(D4138:D9137)=FALSE,D4138:D9137),CycleTimePercentile)</f>
        <v>0</v>
      </c>
      <c r="F4138" s="2" t="e">
        <f xml:space="preserve"> IF(Calculations!C4138 = DefectTypeString,  IFERROR(Calculations!J4138,""), NA())</f>
        <v>#N/A</v>
      </c>
      <c r="G4138" s="10">
        <f t="array" ref="G4138">PERCENTILE(IF(ISERROR(F4138:F9137)=FALSE,F4138:F9137),CycleTimePercentile)</f>
        <v>0</v>
      </c>
      <c r="H4138" s="2" t="e">
        <f ca="1" xml:space="preserve"> IF(OR(Calculations!C4138 = "",Calculations!C4138 = WorkTypeString),  Calculations!K4138, NA())</f>
        <v>#N/A</v>
      </c>
      <c r="I4138" s="2" t="e">
        <f xml:space="preserve"> IF(Calculations!C4138 = DefectTypeString,  Calculations!K4138, NA())</f>
        <v>#N/A</v>
      </c>
    </row>
    <row r="4139" spans="1:9" x14ac:dyDescent="0.25">
      <c r="A4139" s="8" t="str">
        <f>Calculations!A4139</f>
        <v/>
      </c>
      <c r="B4139" s="2" t="str">
        <f t="shared" si="69"/>
        <v/>
      </c>
      <c r="C4139" s="10" t="str">
        <f>IFERROR(Calculations!J4139,"")</f>
        <v/>
      </c>
      <c r="D4139" s="10" t="str">
        <f xml:space="preserve"> IF(OR(Calculations!C4139 = "",Calculations!C4139 = WorkTypeString),  IFERROR(Calculations!J4139,""), NA())</f>
        <v/>
      </c>
      <c r="E4139" s="10">
        <f t="array" ref="E4139">PERCENTILE(IF(ISERROR(D4139:D9138)=FALSE,D4139:D9138),CycleTimePercentile)</f>
        <v>0</v>
      </c>
      <c r="F4139" s="2" t="e">
        <f xml:space="preserve"> IF(Calculations!C4139 = DefectTypeString,  IFERROR(Calculations!J4139,""), NA())</f>
        <v>#N/A</v>
      </c>
      <c r="G4139" s="10">
        <f t="array" ref="G4139">PERCENTILE(IF(ISERROR(F4139:F9138)=FALSE,F4139:F9138),CycleTimePercentile)</f>
        <v>0</v>
      </c>
      <c r="H4139" s="2" t="e">
        <f ca="1" xml:space="preserve"> IF(OR(Calculations!C4139 = "",Calculations!C4139 = WorkTypeString),  Calculations!K4139, NA())</f>
        <v>#N/A</v>
      </c>
      <c r="I4139" s="2" t="e">
        <f xml:space="preserve"> IF(Calculations!C4139 = DefectTypeString,  Calculations!K4139, NA())</f>
        <v>#N/A</v>
      </c>
    </row>
    <row r="4140" spans="1:9" x14ac:dyDescent="0.25">
      <c r="A4140" s="8" t="str">
        <f>Calculations!A4140</f>
        <v/>
      </c>
      <c r="B4140" s="2" t="str">
        <f t="shared" si="69"/>
        <v/>
      </c>
      <c r="C4140" s="10" t="str">
        <f>IFERROR(Calculations!J4140,"")</f>
        <v/>
      </c>
      <c r="D4140" s="10" t="str">
        <f xml:space="preserve"> IF(OR(Calculations!C4140 = "",Calculations!C4140 = WorkTypeString),  IFERROR(Calculations!J4140,""), NA())</f>
        <v/>
      </c>
      <c r="E4140" s="10">
        <f t="array" ref="E4140">PERCENTILE(IF(ISERROR(D4140:D9139)=FALSE,D4140:D9139),CycleTimePercentile)</f>
        <v>0</v>
      </c>
      <c r="F4140" s="2" t="e">
        <f xml:space="preserve"> IF(Calculations!C4140 = DefectTypeString,  IFERROR(Calculations!J4140,""), NA())</f>
        <v>#N/A</v>
      </c>
      <c r="G4140" s="10">
        <f t="array" ref="G4140">PERCENTILE(IF(ISERROR(F4140:F9139)=FALSE,F4140:F9139),CycleTimePercentile)</f>
        <v>0</v>
      </c>
      <c r="H4140" s="2" t="e">
        <f ca="1" xml:space="preserve"> IF(OR(Calculations!C4140 = "",Calculations!C4140 = WorkTypeString),  Calculations!K4140, NA())</f>
        <v>#N/A</v>
      </c>
      <c r="I4140" s="2" t="e">
        <f xml:space="preserve"> IF(Calculations!C4140 = DefectTypeString,  Calculations!K4140, NA())</f>
        <v>#N/A</v>
      </c>
    </row>
    <row r="4141" spans="1:9" x14ac:dyDescent="0.25">
      <c r="A4141" s="8" t="str">
        <f>Calculations!A4141</f>
        <v/>
      </c>
      <c r="B4141" s="2" t="str">
        <f t="shared" si="69"/>
        <v/>
      </c>
      <c r="C4141" s="10" t="str">
        <f>IFERROR(Calculations!J4141,"")</f>
        <v/>
      </c>
      <c r="D4141" s="10" t="str">
        <f xml:space="preserve"> IF(OR(Calculations!C4141 = "",Calculations!C4141 = WorkTypeString),  IFERROR(Calculations!J4141,""), NA())</f>
        <v/>
      </c>
      <c r="E4141" s="10">
        <f t="array" ref="E4141">PERCENTILE(IF(ISERROR(D4141:D9140)=FALSE,D4141:D9140),CycleTimePercentile)</f>
        <v>0</v>
      </c>
      <c r="F4141" s="2" t="e">
        <f xml:space="preserve"> IF(Calculations!C4141 = DefectTypeString,  IFERROR(Calculations!J4141,""), NA())</f>
        <v>#N/A</v>
      </c>
      <c r="G4141" s="10">
        <f t="array" ref="G4141">PERCENTILE(IF(ISERROR(F4141:F9140)=FALSE,F4141:F9140),CycleTimePercentile)</f>
        <v>0</v>
      </c>
      <c r="H4141" s="2" t="e">
        <f ca="1" xml:space="preserve"> IF(OR(Calculations!C4141 = "",Calculations!C4141 = WorkTypeString),  Calculations!K4141, NA())</f>
        <v>#N/A</v>
      </c>
      <c r="I4141" s="2" t="e">
        <f xml:space="preserve"> IF(Calculations!C4141 = DefectTypeString,  Calculations!K4141, NA())</f>
        <v>#N/A</v>
      </c>
    </row>
    <row r="4142" spans="1:9" x14ac:dyDescent="0.25">
      <c r="A4142" s="8" t="str">
        <f>Calculations!A4142</f>
        <v/>
      </c>
      <c r="B4142" s="2" t="str">
        <f t="shared" si="69"/>
        <v/>
      </c>
      <c r="C4142" s="10" t="str">
        <f>IFERROR(Calculations!J4142,"")</f>
        <v/>
      </c>
      <c r="D4142" s="10" t="str">
        <f xml:space="preserve"> IF(OR(Calculations!C4142 = "",Calculations!C4142 = WorkTypeString),  IFERROR(Calculations!J4142,""), NA())</f>
        <v/>
      </c>
      <c r="E4142" s="10">
        <f t="array" ref="E4142">PERCENTILE(IF(ISERROR(D4142:D9141)=FALSE,D4142:D9141),CycleTimePercentile)</f>
        <v>0</v>
      </c>
      <c r="F4142" s="2" t="e">
        <f xml:space="preserve"> IF(Calculations!C4142 = DefectTypeString,  IFERROR(Calculations!J4142,""), NA())</f>
        <v>#N/A</v>
      </c>
      <c r="G4142" s="10">
        <f t="array" ref="G4142">PERCENTILE(IF(ISERROR(F4142:F9141)=FALSE,F4142:F9141),CycleTimePercentile)</f>
        <v>0</v>
      </c>
      <c r="H4142" s="2" t="e">
        <f ca="1" xml:space="preserve"> IF(OR(Calculations!C4142 = "",Calculations!C4142 = WorkTypeString),  Calculations!K4142, NA())</f>
        <v>#N/A</v>
      </c>
      <c r="I4142" s="2" t="e">
        <f xml:space="preserve"> IF(Calculations!C4142 = DefectTypeString,  Calculations!K4142, NA())</f>
        <v>#N/A</v>
      </c>
    </row>
    <row r="4143" spans="1:9" x14ac:dyDescent="0.25">
      <c r="A4143" s="8" t="str">
        <f>Calculations!A4143</f>
        <v/>
      </c>
      <c r="B4143" s="2" t="str">
        <f t="shared" si="69"/>
        <v/>
      </c>
      <c r="C4143" s="10" t="str">
        <f>IFERROR(Calculations!J4143,"")</f>
        <v/>
      </c>
      <c r="D4143" s="10" t="str">
        <f xml:space="preserve"> IF(OR(Calculations!C4143 = "",Calculations!C4143 = WorkTypeString),  IFERROR(Calculations!J4143,""), NA())</f>
        <v/>
      </c>
      <c r="E4143" s="10">
        <f t="array" ref="E4143">PERCENTILE(IF(ISERROR(D4143:D9142)=FALSE,D4143:D9142),CycleTimePercentile)</f>
        <v>0</v>
      </c>
      <c r="F4143" s="2" t="e">
        <f xml:space="preserve"> IF(Calculations!C4143 = DefectTypeString,  IFERROR(Calculations!J4143,""), NA())</f>
        <v>#N/A</v>
      </c>
      <c r="G4143" s="10">
        <f t="array" ref="G4143">PERCENTILE(IF(ISERROR(F4143:F9142)=FALSE,F4143:F9142),CycleTimePercentile)</f>
        <v>0</v>
      </c>
      <c r="H4143" s="2" t="e">
        <f ca="1" xml:space="preserve"> IF(OR(Calculations!C4143 = "",Calculations!C4143 = WorkTypeString),  Calculations!K4143, NA())</f>
        <v>#N/A</v>
      </c>
      <c r="I4143" s="2" t="e">
        <f xml:space="preserve"> IF(Calculations!C4143 = DefectTypeString,  Calculations!K4143, NA())</f>
        <v>#N/A</v>
      </c>
    </row>
    <row r="4144" spans="1:9" x14ac:dyDescent="0.25">
      <c r="A4144" s="8" t="str">
        <f>Calculations!A4144</f>
        <v/>
      </c>
      <c r="B4144" s="2" t="str">
        <f t="shared" si="69"/>
        <v/>
      </c>
      <c r="C4144" s="10" t="str">
        <f>IFERROR(Calculations!J4144,"")</f>
        <v/>
      </c>
      <c r="D4144" s="10" t="str">
        <f xml:space="preserve"> IF(OR(Calculations!C4144 = "",Calculations!C4144 = WorkTypeString),  IFERROR(Calculations!J4144,""), NA())</f>
        <v/>
      </c>
      <c r="E4144" s="10">
        <f t="array" ref="E4144">PERCENTILE(IF(ISERROR(D4144:D9143)=FALSE,D4144:D9143),CycleTimePercentile)</f>
        <v>0</v>
      </c>
      <c r="F4144" s="2" t="e">
        <f xml:space="preserve"> IF(Calculations!C4144 = DefectTypeString,  IFERROR(Calculations!J4144,""), NA())</f>
        <v>#N/A</v>
      </c>
      <c r="G4144" s="10">
        <f t="array" ref="G4144">PERCENTILE(IF(ISERROR(F4144:F9143)=FALSE,F4144:F9143),CycleTimePercentile)</f>
        <v>0</v>
      </c>
      <c r="H4144" s="2" t="e">
        <f ca="1" xml:space="preserve"> IF(OR(Calculations!C4144 = "",Calculations!C4144 = WorkTypeString),  Calculations!K4144, NA())</f>
        <v>#N/A</v>
      </c>
      <c r="I4144" s="2" t="e">
        <f xml:space="preserve"> IF(Calculations!C4144 = DefectTypeString,  Calculations!K4144, NA())</f>
        <v>#N/A</v>
      </c>
    </row>
    <row r="4145" spans="1:9" x14ac:dyDescent="0.25">
      <c r="A4145" s="8" t="str">
        <f>Calculations!A4145</f>
        <v/>
      </c>
      <c r="B4145" s="2" t="str">
        <f t="shared" si="69"/>
        <v/>
      </c>
      <c r="C4145" s="10" t="str">
        <f>IFERROR(Calculations!J4145,"")</f>
        <v/>
      </c>
      <c r="D4145" s="10" t="str">
        <f xml:space="preserve"> IF(OR(Calculations!C4145 = "",Calculations!C4145 = WorkTypeString),  IFERROR(Calculations!J4145,""), NA())</f>
        <v/>
      </c>
      <c r="E4145" s="10">
        <f t="array" ref="E4145">PERCENTILE(IF(ISERROR(D4145:D9144)=FALSE,D4145:D9144),CycleTimePercentile)</f>
        <v>0</v>
      </c>
      <c r="F4145" s="2" t="e">
        <f xml:space="preserve"> IF(Calculations!C4145 = DefectTypeString,  IFERROR(Calculations!J4145,""), NA())</f>
        <v>#N/A</v>
      </c>
      <c r="G4145" s="10">
        <f t="array" ref="G4145">PERCENTILE(IF(ISERROR(F4145:F9144)=FALSE,F4145:F9144),CycleTimePercentile)</f>
        <v>0</v>
      </c>
      <c r="H4145" s="2" t="e">
        <f ca="1" xml:space="preserve"> IF(OR(Calculations!C4145 = "",Calculations!C4145 = WorkTypeString),  Calculations!K4145, NA())</f>
        <v>#N/A</v>
      </c>
      <c r="I4145" s="2" t="e">
        <f xml:space="preserve"> IF(Calculations!C4145 = DefectTypeString,  Calculations!K4145, NA())</f>
        <v>#N/A</v>
      </c>
    </row>
    <row r="4146" spans="1:9" x14ac:dyDescent="0.25">
      <c r="A4146" s="8" t="str">
        <f>Calculations!A4146</f>
        <v/>
      </c>
      <c r="B4146" s="2" t="str">
        <f t="shared" si="69"/>
        <v/>
      </c>
      <c r="C4146" s="10" t="str">
        <f>IFERROR(Calculations!J4146,"")</f>
        <v/>
      </c>
      <c r="D4146" s="10" t="str">
        <f xml:space="preserve"> IF(OR(Calculations!C4146 = "",Calculations!C4146 = WorkTypeString),  IFERROR(Calculations!J4146,""), NA())</f>
        <v/>
      </c>
      <c r="E4146" s="10">
        <f t="array" ref="E4146">PERCENTILE(IF(ISERROR(D4146:D9145)=FALSE,D4146:D9145),CycleTimePercentile)</f>
        <v>0</v>
      </c>
      <c r="F4146" s="2" t="e">
        <f xml:space="preserve"> IF(Calculations!C4146 = DefectTypeString,  IFERROR(Calculations!J4146,""), NA())</f>
        <v>#N/A</v>
      </c>
      <c r="G4146" s="10">
        <f t="array" ref="G4146">PERCENTILE(IF(ISERROR(F4146:F9145)=FALSE,F4146:F9145),CycleTimePercentile)</f>
        <v>0</v>
      </c>
      <c r="H4146" s="2" t="e">
        <f ca="1" xml:space="preserve"> IF(OR(Calculations!C4146 = "",Calculations!C4146 = WorkTypeString),  Calculations!K4146, NA())</f>
        <v>#N/A</v>
      </c>
      <c r="I4146" s="2" t="e">
        <f xml:space="preserve"> IF(Calculations!C4146 = DefectTypeString,  Calculations!K4146, NA())</f>
        <v>#N/A</v>
      </c>
    </row>
    <row r="4147" spans="1:9" x14ac:dyDescent="0.25">
      <c r="A4147" s="8" t="str">
        <f>Calculations!A4147</f>
        <v/>
      </c>
      <c r="B4147" s="2" t="str">
        <f t="shared" si="69"/>
        <v/>
      </c>
      <c r="C4147" s="10" t="str">
        <f>IFERROR(Calculations!J4147,"")</f>
        <v/>
      </c>
      <c r="D4147" s="10" t="str">
        <f xml:space="preserve"> IF(OR(Calculations!C4147 = "",Calculations!C4147 = WorkTypeString),  IFERROR(Calculations!J4147,""), NA())</f>
        <v/>
      </c>
      <c r="E4147" s="10">
        <f t="array" ref="E4147">PERCENTILE(IF(ISERROR(D4147:D9146)=FALSE,D4147:D9146),CycleTimePercentile)</f>
        <v>0</v>
      </c>
      <c r="F4147" s="2" t="e">
        <f xml:space="preserve"> IF(Calculations!C4147 = DefectTypeString,  IFERROR(Calculations!J4147,""), NA())</f>
        <v>#N/A</v>
      </c>
      <c r="G4147" s="10">
        <f t="array" ref="G4147">PERCENTILE(IF(ISERROR(F4147:F9146)=FALSE,F4147:F9146),CycleTimePercentile)</f>
        <v>0</v>
      </c>
      <c r="H4147" s="2" t="e">
        <f ca="1" xml:space="preserve"> IF(OR(Calculations!C4147 = "",Calculations!C4147 = WorkTypeString),  Calculations!K4147, NA())</f>
        <v>#N/A</v>
      </c>
      <c r="I4147" s="2" t="e">
        <f xml:space="preserve"> IF(Calculations!C4147 = DefectTypeString,  Calculations!K4147, NA())</f>
        <v>#N/A</v>
      </c>
    </row>
    <row r="4148" spans="1:9" x14ac:dyDescent="0.25">
      <c r="A4148" s="8" t="str">
        <f>Calculations!A4148</f>
        <v/>
      </c>
      <c r="B4148" s="2" t="str">
        <f t="shared" si="69"/>
        <v/>
      </c>
      <c r="C4148" s="10" t="str">
        <f>IFERROR(Calculations!J4148,"")</f>
        <v/>
      </c>
      <c r="D4148" s="10" t="str">
        <f xml:space="preserve"> IF(OR(Calculations!C4148 = "",Calculations!C4148 = WorkTypeString),  IFERROR(Calculations!J4148,""), NA())</f>
        <v/>
      </c>
      <c r="E4148" s="10">
        <f t="array" ref="E4148">PERCENTILE(IF(ISERROR(D4148:D9147)=FALSE,D4148:D9147),CycleTimePercentile)</f>
        <v>0</v>
      </c>
      <c r="F4148" s="2" t="e">
        <f xml:space="preserve"> IF(Calculations!C4148 = DefectTypeString,  IFERROR(Calculations!J4148,""), NA())</f>
        <v>#N/A</v>
      </c>
      <c r="G4148" s="10">
        <f t="array" ref="G4148">PERCENTILE(IF(ISERROR(F4148:F9147)=FALSE,F4148:F9147),CycleTimePercentile)</f>
        <v>0</v>
      </c>
      <c r="H4148" s="2" t="e">
        <f ca="1" xml:space="preserve"> IF(OR(Calculations!C4148 = "",Calculations!C4148 = WorkTypeString),  Calculations!K4148, NA())</f>
        <v>#N/A</v>
      </c>
      <c r="I4148" s="2" t="e">
        <f xml:space="preserve"> IF(Calculations!C4148 = DefectTypeString,  Calculations!K4148, NA())</f>
        <v>#N/A</v>
      </c>
    </row>
    <row r="4149" spans="1:9" x14ac:dyDescent="0.25">
      <c r="A4149" s="8" t="str">
        <f>Calculations!A4149</f>
        <v/>
      </c>
      <c r="B4149" s="2" t="str">
        <f t="shared" si="69"/>
        <v/>
      </c>
      <c r="C4149" s="10" t="str">
        <f>IFERROR(Calculations!J4149,"")</f>
        <v/>
      </c>
      <c r="D4149" s="10" t="str">
        <f xml:space="preserve"> IF(OR(Calculations!C4149 = "",Calculations!C4149 = WorkTypeString),  IFERROR(Calculations!J4149,""), NA())</f>
        <v/>
      </c>
      <c r="E4149" s="10">
        <f t="array" ref="E4149">PERCENTILE(IF(ISERROR(D4149:D9148)=FALSE,D4149:D9148),CycleTimePercentile)</f>
        <v>0</v>
      </c>
      <c r="F4149" s="2" t="e">
        <f xml:space="preserve"> IF(Calculations!C4149 = DefectTypeString,  IFERROR(Calculations!J4149,""), NA())</f>
        <v>#N/A</v>
      </c>
      <c r="G4149" s="10">
        <f t="array" ref="G4149">PERCENTILE(IF(ISERROR(F4149:F9148)=FALSE,F4149:F9148),CycleTimePercentile)</f>
        <v>0</v>
      </c>
      <c r="H4149" s="2" t="e">
        <f ca="1" xml:space="preserve"> IF(OR(Calculations!C4149 = "",Calculations!C4149 = WorkTypeString),  Calculations!K4149, NA())</f>
        <v>#N/A</v>
      </c>
      <c r="I4149" s="2" t="e">
        <f xml:space="preserve"> IF(Calculations!C4149 = DefectTypeString,  Calculations!K4149, NA())</f>
        <v>#N/A</v>
      </c>
    </row>
    <row r="4150" spans="1:9" x14ac:dyDescent="0.25">
      <c r="A4150" s="8" t="str">
        <f>Calculations!A4150</f>
        <v/>
      </c>
      <c r="B4150" s="2" t="str">
        <f t="shared" si="69"/>
        <v/>
      </c>
      <c r="C4150" s="10" t="str">
        <f>IFERROR(Calculations!J4150,"")</f>
        <v/>
      </c>
      <c r="D4150" s="10" t="str">
        <f xml:space="preserve"> IF(OR(Calculations!C4150 = "",Calculations!C4150 = WorkTypeString),  IFERROR(Calculations!J4150,""), NA())</f>
        <v/>
      </c>
      <c r="E4150" s="10">
        <f t="array" ref="E4150">PERCENTILE(IF(ISERROR(D4150:D9149)=FALSE,D4150:D9149),CycleTimePercentile)</f>
        <v>0</v>
      </c>
      <c r="F4150" s="2" t="e">
        <f xml:space="preserve"> IF(Calculations!C4150 = DefectTypeString,  IFERROR(Calculations!J4150,""), NA())</f>
        <v>#N/A</v>
      </c>
      <c r="G4150" s="10">
        <f t="array" ref="G4150">PERCENTILE(IF(ISERROR(F4150:F9149)=FALSE,F4150:F9149),CycleTimePercentile)</f>
        <v>0</v>
      </c>
      <c r="H4150" s="2" t="e">
        <f ca="1" xml:space="preserve"> IF(OR(Calculations!C4150 = "",Calculations!C4150 = WorkTypeString),  Calculations!K4150, NA())</f>
        <v>#N/A</v>
      </c>
      <c r="I4150" s="2" t="e">
        <f xml:space="preserve"> IF(Calculations!C4150 = DefectTypeString,  Calculations!K4150, NA())</f>
        <v>#N/A</v>
      </c>
    </row>
    <row r="4151" spans="1:9" x14ac:dyDescent="0.25">
      <c r="A4151" s="8" t="str">
        <f>Calculations!A4151</f>
        <v/>
      </c>
      <c r="B4151" s="2" t="str">
        <f t="shared" si="69"/>
        <v/>
      </c>
      <c r="C4151" s="10" t="str">
        <f>IFERROR(Calculations!J4151,"")</f>
        <v/>
      </c>
      <c r="D4151" s="10" t="str">
        <f xml:space="preserve"> IF(OR(Calculations!C4151 = "",Calculations!C4151 = WorkTypeString),  IFERROR(Calculations!J4151,""), NA())</f>
        <v/>
      </c>
      <c r="E4151" s="10">
        <f t="array" ref="E4151">PERCENTILE(IF(ISERROR(D4151:D9150)=FALSE,D4151:D9150),CycleTimePercentile)</f>
        <v>0</v>
      </c>
      <c r="F4151" s="2" t="e">
        <f xml:space="preserve"> IF(Calculations!C4151 = DefectTypeString,  IFERROR(Calculations!J4151,""), NA())</f>
        <v>#N/A</v>
      </c>
      <c r="G4151" s="10">
        <f t="array" ref="G4151">PERCENTILE(IF(ISERROR(F4151:F9150)=FALSE,F4151:F9150),CycleTimePercentile)</f>
        <v>0</v>
      </c>
      <c r="H4151" s="2" t="e">
        <f ca="1" xml:space="preserve"> IF(OR(Calculations!C4151 = "",Calculations!C4151 = WorkTypeString),  Calculations!K4151, NA())</f>
        <v>#N/A</v>
      </c>
      <c r="I4151" s="2" t="e">
        <f xml:space="preserve"> IF(Calculations!C4151 = DefectTypeString,  Calculations!K4151, NA())</f>
        <v>#N/A</v>
      </c>
    </row>
    <row r="4152" spans="1:9" x14ac:dyDescent="0.25">
      <c r="A4152" s="8" t="str">
        <f>Calculations!A4152</f>
        <v/>
      </c>
      <c r="B4152" s="2" t="str">
        <f t="shared" si="69"/>
        <v/>
      </c>
      <c r="C4152" s="10" t="str">
        <f>IFERROR(Calculations!J4152,"")</f>
        <v/>
      </c>
      <c r="D4152" s="10" t="str">
        <f xml:space="preserve"> IF(OR(Calculations!C4152 = "",Calculations!C4152 = WorkTypeString),  IFERROR(Calculations!J4152,""), NA())</f>
        <v/>
      </c>
      <c r="E4152" s="10">
        <f t="array" ref="E4152">PERCENTILE(IF(ISERROR(D4152:D9151)=FALSE,D4152:D9151),CycleTimePercentile)</f>
        <v>0</v>
      </c>
      <c r="F4152" s="2" t="e">
        <f xml:space="preserve"> IF(Calculations!C4152 = DefectTypeString,  IFERROR(Calculations!J4152,""), NA())</f>
        <v>#N/A</v>
      </c>
      <c r="G4152" s="10">
        <f t="array" ref="G4152">PERCENTILE(IF(ISERROR(F4152:F9151)=FALSE,F4152:F9151),CycleTimePercentile)</f>
        <v>0</v>
      </c>
      <c r="H4152" s="2" t="e">
        <f ca="1" xml:space="preserve"> IF(OR(Calculations!C4152 = "",Calculations!C4152 = WorkTypeString),  Calculations!K4152, NA())</f>
        <v>#N/A</v>
      </c>
      <c r="I4152" s="2" t="e">
        <f xml:space="preserve"> IF(Calculations!C4152 = DefectTypeString,  Calculations!K4152, NA())</f>
        <v>#N/A</v>
      </c>
    </row>
    <row r="4153" spans="1:9" x14ac:dyDescent="0.25">
      <c r="A4153" s="8" t="str">
        <f>Calculations!A4153</f>
        <v/>
      </c>
      <c r="B4153" s="2" t="str">
        <f t="shared" si="69"/>
        <v/>
      </c>
      <c r="C4153" s="10" t="str">
        <f>IFERROR(Calculations!J4153,"")</f>
        <v/>
      </c>
      <c r="D4153" s="10" t="str">
        <f xml:space="preserve"> IF(OR(Calculations!C4153 = "",Calculations!C4153 = WorkTypeString),  IFERROR(Calculations!J4153,""), NA())</f>
        <v/>
      </c>
      <c r="E4153" s="10">
        <f t="array" ref="E4153">PERCENTILE(IF(ISERROR(D4153:D9152)=FALSE,D4153:D9152),CycleTimePercentile)</f>
        <v>0</v>
      </c>
      <c r="F4153" s="2" t="e">
        <f xml:space="preserve"> IF(Calculations!C4153 = DefectTypeString,  IFERROR(Calculations!J4153,""), NA())</f>
        <v>#N/A</v>
      </c>
      <c r="G4153" s="10">
        <f t="array" ref="G4153">PERCENTILE(IF(ISERROR(F4153:F9152)=FALSE,F4153:F9152),CycleTimePercentile)</f>
        <v>0</v>
      </c>
      <c r="H4153" s="2" t="e">
        <f ca="1" xml:space="preserve"> IF(OR(Calculations!C4153 = "",Calculations!C4153 = WorkTypeString),  Calculations!K4153, NA())</f>
        <v>#N/A</v>
      </c>
      <c r="I4153" s="2" t="e">
        <f xml:space="preserve"> IF(Calculations!C4153 = DefectTypeString,  Calculations!K4153, NA())</f>
        <v>#N/A</v>
      </c>
    </row>
    <row r="4154" spans="1:9" x14ac:dyDescent="0.25">
      <c r="A4154" s="8" t="str">
        <f>Calculations!A4154</f>
        <v/>
      </c>
      <c r="B4154" s="2" t="str">
        <f t="shared" si="69"/>
        <v/>
      </c>
      <c r="C4154" s="10" t="str">
        <f>IFERROR(Calculations!J4154,"")</f>
        <v/>
      </c>
      <c r="D4154" s="10" t="str">
        <f xml:space="preserve"> IF(OR(Calculations!C4154 = "",Calculations!C4154 = WorkTypeString),  IFERROR(Calculations!J4154,""), NA())</f>
        <v/>
      </c>
      <c r="E4154" s="10">
        <f t="array" ref="E4154">PERCENTILE(IF(ISERROR(D4154:D9153)=FALSE,D4154:D9153),CycleTimePercentile)</f>
        <v>0</v>
      </c>
      <c r="F4154" s="2" t="e">
        <f xml:space="preserve"> IF(Calculations!C4154 = DefectTypeString,  IFERROR(Calculations!J4154,""), NA())</f>
        <v>#N/A</v>
      </c>
      <c r="G4154" s="10">
        <f t="array" ref="G4154">PERCENTILE(IF(ISERROR(F4154:F9153)=FALSE,F4154:F9153),CycleTimePercentile)</f>
        <v>0</v>
      </c>
      <c r="H4154" s="2" t="e">
        <f ca="1" xml:space="preserve"> IF(OR(Calculations!C4154 = "",Calculations!C4154 = WorkTypeString),  Calculations!K4154, NA())</f>
        <v>#N/A</v>
      </c>
      <c r="I4154" s="2" t="e">
        <f xml:space="preserve"> IF(Calculations!C4154 = DefectTypeString,  Calculations!K4154, NA())</f>
        <v>#N/A</v>
      </c>
    </row>
    <row r="4155" spans="1:9" x14ac:dyDescent="0.25">
      <c r="A4155" s="8" t="str">
        <f>Calculations!A4155</f>
        <v/>
      </c>
      <c r="B4155" s="2" t="str">
        <f t="shared" si="69"/>
        <v/>
      </c>
      <c r="C4155" s="10" t="str">
        <f>IFERROR(Calculations!J4155,"")</f>
        <v/>
      </c>
      <c r="D4155" s="10" t="str">
        <f xml:space="preserve"> IF(OR(Calculations!C4155 = "",Calculations!C4155 = WorkTypeString),  IFERROR(Calculations!J4155,""), NA())</f>
        <v/>
      </c>
      <c r="E4155" s="10">
        <f t="array" ref="E4155">PERCENTILE(IF(ISERROR(D4155:D9154)=FALSE,D4155:D9154),CycleTimePercentile)</f>
        <v>0</v>
      </c>
      <c r="F4155" s="2" t="e">
        <f xml:space="preserve"> IF(Calculations!C4155 = DefectTypeString,  IFERROR(Calculations!J4155,""), NA())</f>
        <v>#N/A</v>
      </c>
      <c r="G4155" s="10">
        <f t="array" ref="G4155">PERCENTILE(IF(ISERROR(F4155:F9154)=FALSE,F4155:F9154),CycleTimePercentile)</f>
        <v>0</v>
      </c>
      <c r="H4155" s="2" t="e">
        <f ca="1" xml:space="preserve"> IF(OR(Calculations!C4155 = "",Calculations!C4155 = WorkTypeString),  Calculations!K4155, NA())</f>
        <v>#N/A</v>
      </c>
      <c r="I4155" s="2" t="e">
        <f xml:space="preserve"> IF(Calculations!C4155 = DefectTypeString,  Calculations!K4155, NA())</f>
        <v>#N/A</v>
      </c>
    </row>
    <row r="4156" spans="1:9" x14ac:dyDescent="0.25">
      <c r="A4156" s="8" t="str">
        <f>Calculations!A4156</f>
        <v/>
      </c>
      <c r="B4156" s="2" t="str">
        <f t="shared" si="69"/>
        <v/>
      </c>
      <c r="C4156" s="10" t="str">
        <f>IFERROR(Calculations!J4156,"")</f>
        <v/>
      </c>
      <c r="D4156" s="10" t="str">
        <f xml:space="preserve"> IF(OR(Calculations!C4156 = "",Calculations!C4156 = WorkTypeString),  IFERROR(Calculations!J4156,""), NA())</f>
        <v/>
      </c>
      <c r="E4156" s="10">
        <f t="array" ref="E4156">PERCENTILE(IF(ISERROR(D4156:D9155)=FALSE,D4156:D9155),CycleTimePercentile)</f>
        <v>0</v>
      </c>
      <c r="F4156" s="2" t="e">
        <f xml:space="preserve"> IF(Calculations!C4156 = DefectTypeString,  IFERROR(Calculations!J4156,""), NA())</f>
        <v>#N/A</v>
      </c>
      <c r="G4156" s="10">
        <f t="array" ref="G4156">PERCENTILE(IF(ISERROR(F4156:F9155)=FALSE,F4156:F9155),CycleTimePercentile)</f>
        <v>0</v>
      </c>
      <c r="H4156" s="2" t="e">
        <f ca="1" xml:space="preserve"> IF(OR(Calculations!C4156 = "",Calculations!C4156 = WorkTypeString),  Calculations!K4156, NA())</f>
        <v>#N/A</v>
      </c>
      <c r="I4156" s="2" t="e">
        <f xml:space="preserve"> IF(Calculations!C4156 = DefectTypeString,  Calculations!K4156, NA())</f>
        <v>#N/A</v>
      </c>
    </row>
    <row r="4157" spans="1:9" x14ac:dyDescent="0.25">
      <c r="A4157" s="8" t="str">
        <f>Calculations!A4157</f>
        <v/>
      </c>
      <c r="B4157" s="2" t="str">
        <f t="shared" si="69"/>
        <v/>
      </c>
      <c r="C4157" s="10" t="str">
        <f>IFERROR(Calculations!J4157,"")</f>
        <v/>
      </c>
      <c r="D4157" s="10" t="str">
        <f xml:space="preserve"> IF(OR(Calculations!C4157 = "",Calculations!C4157 = WorkTypeString),  IFERROR(Calculations!J4157,""), NA())</f>
        <v/>
      </c>
      <c r="E4157" s="10">
        <f t="array" ref="E4157">PERCENTILE(IF(ISERROR(D4157:D9156)=FALSE,D4157:D9156),CycleTimePercentile)</f>
        <v>0</v>
      </c>
      <c r="F4157" s="2" t="e">
        <f xml:space="preserve"> IF(Calculations!C4157 = DefectTypeString,  IFERROR(Calculations!J4157,""), NA())</f>
        <v>#N/A</v>
      </c>
      <c r="G4157" s="10">
        <f t="array" ref="G4157">PERCENTILE(IF(ISERROR(F4157:F9156)=FALSE,F4157:F9156),CycleTimePercentile)</f>
        <v>0</v>
      </c>
      <c r="H4157" s="2" t="e">
        <f ca="1" xml:space="preserve"> IF(OR(Calculations!C4157 = "",Calculations!C4157 = WorkTypeString),  Calculations!K4157, NA())</f>
        <v>#N/A</v>
      </c>
      <c r="I4157" s="2" t="e">
        <f xml:space="preserve"> IF(Calculations!C4157 = DefectTypeString,  Calculations!K4157, NA())</f>
        <v>#N/A</v>
      </c>
    </row>
    <row r="4158" spans="1:9" x14ac:dyDescent="0.25">
      <c r="A4158" s="8" t="str">
        <f>Calculations!A4158</f>
        <v/>
      </c>
      <c r="B4158" s="2" t="str">
        <f t="shared" si="69"/>
        <v/>
      </c>
      <c r="C4158" s="10" t="str">
        <f>IFERROR(Calculations!J4158,"")</f>
        <v/>
      </c>
      <c r="D4158" s="10" t="str">
        <f xml:space="preserve"> IF(OR(Calculations!C4158 = "",Calculations!C4158 = WorkTypeString),  IFERROR(Calculations!J4158,""), NA())</f>
        <v/>
      </c>
      <c r="E4158" s="10">
        <f t="array" ref="E4158">PERCENTILE(IF(ISERROR(D4158:D9157)=FALSE,D4158:D9157),CycleTimePercentile)</f>
        <v>0</v>
      </c>
      <c r="F4158" s="2" t="e">
        <f xml:space="preserve"> IF(Calculations!C4158 = DefectTypeString,  IFERROR(Calculations!J4158,""), NA())</f>
        <v>#N/A</v>
      </c>
      <c r="G4158" s="10">
        <f t="array" ref="G4158">PERCENTILE(IF(ISERROR(F4158:F9157)=FALSE,F4158:F9157),CycleTimePercentile)</f>
        <v>0</v>
      </c>
      <c r="H4158" s="2" t="e">
        <f ca="1" xml:space="preserve"> IF(OR(Calculations!C4158 = "",Calculations!C4158 = WorkTypeString),  Calculations!K4158, NA())</f>
        <v>#N/A</v>
      </c>
      <c r="I4158" s="2" t="e">
        <f xml:space="preserve"> IF(Calculations!C4158 = DefectTypeString,  Calculations!K4158, NA())</f>
        <v>#N/A</v>
      </c>
    </row>
    <row r="4159" spans="1:9" x14ac:dyDescent="0.25">
      <c r="A4159" s="8" t="str">
        <f>Calculations!A4159</f>
        <v/>
      </c>
      <c r="B4159" s="2" t="str">
        <f t="shared" si="69"/>
        <v/>
      </c>
      <c r="C4159" s="10" t="str">
        <f>IFERROR(Calculations!J4159,"")</f>
        <v/>
      </c>
      <c r="D4159" s="10" t="str">
        <f xml:space="preserve"> IF(OR(Calculations!C4159 = "",Calculations!C4159 = WorkTypeString),  IFERROR(Calculations!J4159,""), NA())</f>
        <v/>
      </c>
      <c r="E4159" s="10">
        <f t="array" ref="E4159">PERCENTILE(IF(ISERROR(D4159:D9158)=FALSE,D4159:D9158),CycleTimePercentile)</f>
        <v>0</v>
      </c>
      <c r="F4159" s="2" t="e">
        <f xml:space="preserve"> IF(Calculations!C4159 = DefectTypeString,  IFERROR(Calculations!J4159,""), NA())</f>
        <v>#N/A</v>
      </c>
      <c r="G4159" s="10">
        <f t="array" ref="G4159">PERCENTILE(IF(ISERROR(F4159:F9158)=FALSE,F4159:F9158),CycleTimePercentile)</f>
        <v>0</v>
      </c>
      <c r="H4159" s="2" t="e">
        <f ca="1" xml:space="preserve"> IF(OR(Calculations!C4159 = "",Calculations!C4159 = WorkTypeString),  Calculations!K4159, NA())</f>
        <v>#N/A</v>
      </c>
      <c r="I4159" s="2" t="e">
        <f xml:space="preserve"> IF(Calculations!C4159 = DefectTypeString,  Calculations!K4159, NA())</f>
        <v>#N/A</v>
      </c>
    </row>
    <row r="4160" spans="1:9" x14ac:dyDescent="0.25">
      <c r="A4160" s="8" t="str">
        <f>Calculations!A4160</f>
        <v/>
      </c>
      <c r="B4160" s="2" t="str">
        <f t="shared" si="69"/>
        <v/>
      </c>
      <c r="C4160" s="10" t="str">
        <f>IFERROR(Calculations!J4160,"")</f>
        <v/>
      </c>
      <c r="D4160" s="10" t="str">
        <f xml:space="preserve"> IF(OR(Calculations!C4160 = "",Calculations!C4160 = WorkTypeString),  IFERROR(Calculations!J4160,""), NA())</f>
        <v/>
      </c>
      <c r="E4160" s="10">
        <f t="array" ref="E4160">PERCENTILE(IF(ISERROR(D4160:D9159)=FALSE,D4160:D9159),CycleTimePercentile)</f>
        <v>0</v>
      </c>
      <c r="F4160" s="2" t="e">
        <f xml:space="preserve"> IF(Calculations!C4160 = DefectTypeString,  IFERROR(Calculations!J4160,""), NA())</f>
        <v>#N/A</v>
      </c>
      <c r="G4160" s="10">
        <f t="array" ref="G4160">PERCENTILE(IF(ISERROR(F4160:F9159)=FALSE,F4160:F9159),CycleTimePercentile)</f>
        <v>0</v>
      </c>
      <c r="H4160" s="2" t="e">
        <f ca="1" xml:space="preserve"> IF(OR(Calculations!C4160 = "",Calculations!C4160 = WorkTypeString),  Calculations!K4160, NA())</f>
        <v>#N/A</v>
      </c>
      <c r="I4160" s="2" t="e">
        <f xml:space="preserve"> IF(Calculations!C4160 = DefectTypeString,  Calculations!K4160, NA())</f>
        <v>#N/A</v>
      </c>
    </row>
    <row r="4161" spans="1:9" x14ac:dyDescent="0.25">
      <c r="A4161" s="8" t="str">
        <f>Calculations!A4161</f>
        <v/>
      </c>
      <c r="B4161" s="2" t="str">
        <f t="shared" si="69"/>
        <v/>
      </c>
      <c r="C4161" s="10" t="str">
        <f>IFERROR(Calculations!J4161,"")</f>
        <v/>
      </c>
      <c r="D4161" s="10" t="str">
        <f xml:space="preserve"> IF(OR(Calculations!C4161 = "",Calculations!C4161 = WorkTypeString),  IFERROR(Calculations!J4161,""), NA())</f>
        <v/>
      </c>
      <c r="E4161" s="10">
        <f t="array" ref="E4161">PERCENTILE(IF(ISERROR(D4161:D9160)=FALSE,D4161:D9160),CycleTimePercentile)</f>
        <v>0</v>
      </c>
      <c r="F4161" s="2" t="e">
        <f xml:space="preserve"> IF(Calculations!C4161 = DefectTypeString,  IFERROR(Calculations!J4161,""), NA())</f>
        <v>#N/A</v>
      </c>
      <c r="G4161" s="10">
        <f t="array" ref="G4161">PERCENTILE(IF(ISERROR(F4161:F9160)=FALSE,F4161:F9160),CycleTimePercentile)</f>
        <v>0</v>
      </c>
      <c r="H4161" s="2" t="e">
        <f ca="1" xml:space="preserve"> IF(OR(Calculations!C4161 = "",Calculations!C4161 = WorkTypeString),  Calculations!K4161, NA())</f>
        <v>#N/A</v>
      </c>
      <c r="I4161" s="2" t="e">
        <f xml:space="preserve"> IF(Calculations!C4161 = DefectTypeString,  Calculations!K4161, NA())</f>
        <v>#N/A</v>
      </c>
    </row>
    <row r="4162" spans="1:9" x14ac:dyDescent="0.25">
      <c r="A4162" s="8" t="str">
        <f>Calculations!A4162</f>
        <v/>
      </c>
      <c r="B4162" s="2" t="str">
        <f t="shared" si="69"/>
        <v/>
      </c>
      <c r="C4162" s="10" t="str">
        <f>IFERROR(Calculations!J4162,"")</f>
        <v/>
      </c>
      <c r="D4162" s="10" t="str">
        <f xml:space="preserve"> IF(OR(Calculations!C4162 = "",Calculations!C4162 = WorkTypeString),  IFERROR(Calculations!J4162,""), NA())</f>
        <v/>
      </c>
      <c r="E4162" s="10">
        <f t="array" ref="E4162">PERCENTILE(IF(ISERROR(D4162:D9161)=FALSE,D4162:D9161),CycleTimePercentile)</f>
        <v>0</v>
      </c>
      <c r="F4162" s="2" t="e">
        <f xml:space="preserve"> IF(Calculations!C4162 = DefectTypeString,  IFERROR(Calculations!J4162,""), NA())</f>
        <v>#N/A</v>
      </c>
      <c r="G4162" s="10">
        <f t="array" ref="G4162">PERCENTILE(IF(ISERROR(F4162:F9161)=FALSE,F4162:F9161),CycleTimePercentile)</f>
        <v>0</v>
      </c>
      <c r="H4162" s="2" t="e">
        <f ca="1" xml:space="preserve"> IF(OR(Calculations!C4162 = "",Calculations!C4162 = WorkTypeString),  Calculations!K4162, NA())</f>
        <v>#N/A</v>
      </c>
      <c r="I4162" s="2" t="e">
        <f xml:space="preserve"> IF(Calculations!C4162 = DefectTypeString,  Calculations!K4162, NA())</f>
        <v>#N/A</v>
      </c>
    </row>
    <row r="4163" spans="1:9" x14ac:dyDescent="0.25">
      <c r="A4163" s="8" t="str">
        <f>Calculations!A4163</f>
        <v/>
      </c>
      <c r="B4163" s="2" t="str">
        <f t="shared" ref="B4163:B4226" si="70">IF(ISNUMBER(A4163),YEAR(A4163)&amp;"-"&amp;TEXT(MONTH(A4163),"00")&amp;"-"&amp;TEXT(DAY(A4163),"00")&amp;"-"&amp;TEXT(HOUR(A4163),"00"),"")</f>
        <v/>
      </c>
      <c r="C4163" s="10" t="str">
        <f>IFERROR(Calculations!J4163,"")</f>
        <v/>
      </c>
      <c r="D4163" s="10" t="str">
        <f xml:space="preserve"> IF(OR(Calculations!C4163 = "",Calculations!C4163 = WorkTypeString),  IFERROR(Calculations!J4163,""), NA())</f>
        <v/>
      </c>
      <c r="E4163" s="10">
        <f t="array" ref="E4163">PERCENTILE(IF(ISERROR(D4163:D9162)=FALSE,D4163:D9162),CycleTimePercentile)</f>
        <v>0</v>
      </c>
      <c r="F4163" s="2" t="e">
        <f xml:space="preserve"> IF(Calculations!C4163 = DefectTypeString,  IFERROR(Calculations!J4163,""), NA())</f>
        <v>#N/A</v>
      </c>
      <c r="G4163" s="10">
        <f t="array" ref="G4163">PERCENTILE(IF(ISERROR(F4163:F9162)=FALSE,F4163:F9162),CycleTimePercentile)</f>
        <v>0</v>
      </c>
      <c r="H4163" s="2" t="e">
        <f ca="1" xml:space="preserve"> IF(OR(Calculations!C4163 = "",Calculations!C4163 = WorkTypeString),  Calculations!K4163, NA())</f>
        <v>#N/A</v>
      </c>
      <c r="I4163" s="2" t="e">
        <f xml:space="preserve"> IF(Calculations!C4163 = DefectTypeString,  Calculations!K4163, NA())</f>
        <v>#N/A</v>
      </c>
    </row>
    <row r="4164" spans="1:9" x14ac:dyDescent="0.25">
      <c r="A4164" s="8" t="str">
        <f>Calculations!A4164</f>
        <v/>
      </c>
      <c r="B4164" s="2" t="str">
        <f t="shared" si="70"/>
        <v/>
      </c>
      <c r="C4164" s="10" t="str">
        <f>IFERROR(Calculations!J4164,"")</f>
        <v/>
      </c>
      <c r="D4164" s="10" t="str">
        <f xml:space="preserve"> IF(OR(Calculations!C4164 = "",Calculations!C4164 = WorkTypeString),  IFERROR(Calculations!J4164,""), NA())</f>
        <v/>
      </c>
      <c r="E4164" s="10">
        <f t="array" ref="E4164">PERCENTILE(IF(ISERROR(D4164:D9163)=FALSE,D4164:D9163),CycleTimePercentile)</f>
        <v>0</v>
      </c>
      <c r="F4164" s="2" t="e">
        <f xml:space="preserve"> IF(Calculations!C4164 = DefectTypeString,  IFERROR(Calculations!J4164,""), NA())</f>
        <v>#N/A</v>
      </c>
      <c r="G4164" s="10">
        <f t="array" ref="G4164">PERCENTILE(IF(ISERROR(F4164:F9163)=FALSE,F4164:F9163),CycleTimePercentile)</f>
        <v>0</v>
      </c>
      <c r="H4164" s="2" t="e">
        <f ca="1" xml:space="preserve"> IF(OR(Calculations!C4164 = "",Calculations!C4164 = WorkTypeString),  Calculations!K4164, NA())</f>
        <v>#N/A</v>
      </c>
      <c r="I4164" s="2" t="e">
        <f xml:space="preserve"> IF(Calculations!C4164 = DefectTypeString,  Calculations!K4164, NA())</f>
        <v>#N/A</v>
      </c>
    </row>
    <row r="4165" spans="1:9" x14ac:dyDescent="0.25">
      <c r="A4165" s="8" t="str">
        <f>Calculations!A4165</f>
        <v/>
      </c>
      <c r="B4165" s="2" t="str">
        <f t="shared" si="70"/>
        <v/>
      </c>
      <c r="C4165" s="10" t="str">
        <f>IFERROR(Calculations!J4165,"")</f>
        <v/>
      </c>
      <c r="D4165" s="10" t="str">
        <f xml:space="preserve"> IF(OR(Calculations!C4165 = "",Calculations!C4165 = WorkTypeString),  IFERROR(Calculations!J4165,""), NA())</f>
        <v/>
      </c>
      <c r="E4165" s="10">
        <f t="array" ref="E4165">PERCENTILE(IF(ISERROR(D4165:D9164)=FALSE,D4165:D9164),CycleTimePercentile)</f>
        <v>0</v>
      </c>
      <c r="F4165" s="2" t="e">
        <f xml:space="preserve"> IF(Calculations!C4165 = DefectTypeString,  IFERROR(Calculations!J4165,""), NA())</f>
        <v>#N/A</v>
      </c>
      <c r="G4165" s="10">
        <f t="array" ref="G4165">PERCENTILE(IF(ISERROR(F4165:F9164)=FALSE,F4165:F9164),CycleTimePercentile)</f>
        <v>0</v>
      </c>
      <c r="H4165" s="2" t="e">
        <f ca="1" xml:space="preserve"> IF(OR(Calculations!C4165 = "",Calculations!C4165 = WorkTypeString),  Calculations!K4165, NA())</f>
        <v>#N/A</v>
      </c>
      <c r="I4165" s="2" t="e">
        <f xml:space="preserve"> IF(Calculations!C4165 = DefectTypeString,  Calculations!K4165, NA())</f>
        <v>#N/A</v>
      </c>
    </row>
    <row r="4166" spans="1:9" x14ac:dyDescent="0.25">
      <c r="A4166" s="8" t="str">
        <f>Calculations!A4166</f>
        <v/>
      </c>
      <c r="B4166" s="2" t="str">
        <f t="shared" si="70"/>
        <v/>
      </c>
      <c r="C4166" s="10" t="str">
        <f>IFERROR(Calculations!J4166,"")</f>
        <v/>
      </c>
      <c r="D4166" s="10" t="str">
        <f xml:space="preserve"> IF(OR(Calculations!C4166 = "",Calculations!C4166 = WorkTypeString),  IFERROR(Calculations!J4166,""), NA())</f>
        <v/>
      </c>
      <c r="E4166" s="10">
        <f t="array" ref="E4166">PERCENTILE(IF(ISERROR(D4166:D9165)=FALSE,D4166:D9165),CycleTimePercentile)</f>
        <v>0</v>
      </c>
      <c r="F4166" s="2" t="e">
        <f xml:space="preserve"> IF(Calculations!C4166 = DefectTypeString,  IFERROR(Calculations!J4166,""), NA())</f>
        <v>#N/A</v>
      </c>
      <c r="G4166" s="10">
        <f t="array" ref="G4166">PERCENTILE(IF(ISERROR(F4166:F9165)=FALSE,F4166:F9165),CycleTimePercentile)</f>
        <v>0</v>
      </c>
      <c r="H4166" s="2" t="e">
        <f ca="1" xml:space="preserve"> IF(OR(Calculations!C4166 = "",Calculations!C4166 = WorkTypeString),  Calculations!K4166, NA())</f>
        <v>#N/A</v>
      </c>
      <c r="I4166" s="2" t="e">
        <f xml:space="preserve"> IF(Calculations!C4166 = DefectTypeString,  Calculations!K4166, NA())</f>
        <v>#N/A</v>
      </c>
    </row>
    <row r="4167" spans="1:9" x14ac:dyDescent="0.25">
      <c r="A4167" s="8" t="str">
        <f>Calculations!A4167</f>
        <v/>
      </c>
      <c r="B4167" s="2" t="str">
        <f t="shared" si="70"/>
        <v/>
      </c>
      <c r="C4167" s="10" t="str">
        <f>IFERROR(Calculations!J4167,"")</f>
        <v/>
      </c>
      <c r="D4167" s="10" t="str">
        <f xml:space="preserve"> IF(OR(Calculations!C4167 = "",Calculations!C4167 = WorkTypeString),  IFERROR(Calculations!J4167,""), NA())</f>
        <v/>
      </c>
      <c r="E4167" s="10">
        <f t="array" ref="E4167">PERCENTILE(IF(ISERROR(D4167:D9166)=FALSE,D4167:D9166),CycleTimePercentile)</f>
        <v>0</v>
      </c>
      <c r="F4167" s="2" t="e">
        <f xml:space="preserve"> IF(Calculations!C4167 = DefectTypeString,  IFERROR(Calculations!J4167,""), NA())</f>
        <v>#N/A</v>
      </c>
      <c r="G4167" s="10">
        <f t="array" ref="G4167">PERCENTILE(IF(ISERROR(F4167:F9166)=FALSE,F4167:F9166),CycleTimePercentile)</f>
        <v>0</v>
      </c>
      <c r="H4167" s="2" t="e">
        <f ca="1" xml:space="preserve"> IF(OR(Calculations!C4167 = "",Calculations!C4167 = WorkTypeString),  Calculations!K4167, NA())</f>
        <v>#N/A</v>
      </c>
      <c r="I4167" s="2" t="e">
        <f xml:space="preserve"> IF(Calculations!C4167 = DefectTypeString,  Calculations!K4167, NA())</f>
        <v>#N/A</v>
      </c>
    </row>
    <row r="4168" spans="1:9" x14ac:dyDescent="0.25">
      <c r="A4168" s="8" t="str">
        <f>Calculations!A4168</f>
        <v/>
      </c>
      <c r="B4168" s="2" t="str">
        <f t="shared" si="70"/>
        <v/>
      </c>
      <c r="C4168" s="10" t="str">
        <f>IFERROR(Calculations!J4168,"")</f>
        <v/>
      </c>
      <c r="D4168" s="10" t="str">
        <f xml:space="preserve"> IF(OR(Calculations!C4168 = "",Calculations!C4168 = WorkTypeString),  IFERROR(Calculations!J4168,""), NA())</f>
        <v/>
      </c>
      <c r="E4168" s="10">
        <f t="array" ref="E4168">PERCENTILE(IF(ISERROR(D4168:D9167)=FALSE,D4168:D9167),CycleTimePercentile)</f>
        <v>0</v>
      </c>
      <c r="F4168" s="2" t="e">
        <f xml:space="preserve"> IF(Calculations!C4168 = DefectTypeString,  IFERROR(Calculations!J4168,""), NA())</f>
        <v>#N/A</v>
      </c>
      <c r="G4168" s="10">
        <f t="array" ref="G4168">PERCENTILE(IF(ISERROR(F4168:F9167)=FALSE,F4168:F9167),CycleTimePercentile)</f>
        <v>0</v>
      </c>
      <c r="H4168" s="2" t="e">
        <f ca="1" xml:space="preserve"> IF(OR(Calculations!C4168 = "",Calculations!C4168 = WorkTypeString),  Calculations!K4168, NA())</f>
        <v>#N/A</v>
      </c>
      <c r="I4168" s="2" t="e">
        <f xml:space="preserve"> IF(Calculations!C4168 = DefectTypeString,  Calculations!K4168, NA())</f>
        <v>#N/A</v>
      </c>
    </row>
    <row r="4169" spans="1:9" x14ac:dyDescent="0.25">
      <c r="A4169" s="8" t="str">
        <f>Calculations!A4169</f>
        <v/>
      </c>
      <c r="B4169" s="2" t="str">
        <f t="shared" si="70"/>
        <v/>
      </c>
      <c r="C4169" s="10" t="str">
        <f>IFERROR(Calculations!J4169,"")</f>
        <v/>
      </c>
      <c r="D4169" s="10" t="str">
        <f xml:space="preserve"> IF(OR(Calculations!C4169 = "",Calculations!C4169 = WorkTypeString),  IFERROR(Calculations!J4169,""), NA())</f>
        <v/>
      </c>
      <c r="E4169" s="10">
        <f t="array" ref="E4169">PERCENTILE(IF(ISERROR(D4169:D9168)=FALSE,D4169:D9168),CycleTimePercentile)</f>
        <v>0</v>
      </c>
      <c r="F4169" s="2" t="e">
        <f xml:space="preserve"> IF(Calculations!C4169 = DefectTypeString,  IFERROR(Calculations!J4169,""), NA())</f>
        <v>#N/A</v>
      </c>
      <c r="G4169" s="10">
        <f t="array" ref="G4169">PERCENTILE(IF(ISERROR(F4169:F9168)=FALSE,F4169:F9168),CycleTimePercentile)</f>
        <v>0</v>
      </c>
      <c r="H4169" s="2" t="e">
        <f ca="1" xml:space="preserve"> IF(OR(Calculations!C4169 = "",Calculations!C4169 = WorkTypeString),  Calculations!K4169, NA())</f>
        <v>#N/A</v>
      </c>
      <c r="I4169" s="2" t="e">
        <f xml:space="preserve"> IF(Calculations!C4169 = DefectTypeString,  Calculations!K4169, NA())</f>
        <v>#N/A</v>
      </c>
    </row>
    <row r="4170" spans="1:9" x14ac:dyDescent="0.25">
      <c r="A4170" s="8" t="str">
        <f>Calculations!A4170</f>
        <v/>
      </c>
      <c r="B4170" s="2" t="str">
        <f t="shared" si="70"/>
        <v/>
      </c>
      <c r="C4170" s="10" t="str">
        <f>IFERROR(Calculations!J4170,"")</f>
        <v/>
      </c>
      <c r="D4170" s="10" t="str">
        <f xml:space="preserve"> IF(OR(Calculations!C4170 = "",Calculations!C4170 = WorkTypeString),  IFERROR(Calculations!J4170,""), NA())</f>
        <v/>
      </c>
      <c r="E4170" s="10">
        <f t="array" ref="E4170">PERCENTILE(IF(ISERROR(D4170:D9169)=FALSE,D4170:D9169),CycleTimePercentile)</f>
        <v>0</v>
      </c>
      <c r="F4170" s="2" t="e">
        <f xml:space="preserve"> IF(Calculations!C4170 = DefectTypeString,  IFERROR(Calculations!J4170,""), NA())</f>
        <v>#N/A</v>
      </c>
      <c r="G4170" s="10">
        <f t="array" ref="G4170">PERCENTILE(IF(ISERROR(F4170:F9169)=FALSE,F4170:F9169),CycleTimePercentile)</f>
        <v>0</v>
      </c>
      <c r="H4170" s="2" t="e">
        <f ca="1" xml:space="preserve"> IF(OR(Calculations!C4170 = "",Calculations!C4170 = WorkTypeString),  Calculations!K4170, NA())</f>
        <v>#N/A</v>
      </c>
      <c r="I4170" s="2" t="e">
        <f xml:space="preserve"> IF(Calculations!C4170 = DefectTypeString,  Calculations!K4170, NA())</f>
        <v>#N/A</v>
      </c>
    </row>
    <row r="4171" spans="1:9" x14ac:dyDescent="0.25">
      <c r="A4171" s="8" t="str">
        <f>Calculations!A4171</f>
        <v/>
      </c>
      <c r="B4171" s="2" t="str">
        <f t="shared" si="70"/>
        <v/>
      </c>
      <c r="C4171" s="10" t="str">
        <f>IFERROR(Calculations!J4171,"")</f>
        <v/>
      </c>
      <c r="D4171" s="10" t="str">
        <f xml:space="preserve"> IF(OR(Calculations!C4171 = "",Calculations!C4171 = WorkTypeString),  IFERROR(Calculations!J4171,""), NA())</f>
        <v/>
      </c>
      <c r="E4171" s="10">
        <f t="array" ref="E4171">PERCENTILE(IF(ISERROR(D4171:D9170)=FALSE,D4171:D9170),CycleTimePercentile)</f>
        <v>0</v>
      </c>
      <c r="F4171" s="2" t="e">
        <f xml:space="preserve"> IF(Calculations!C4171 = DefectTypeString,  IFERROR(Calculations!J4171,""), NA())</f>
        <v>#N/A</v>
      </c>
      <c r="G4171" s="10">
        <f t="array" ref="G4171">PERCENTILE(IF(ISERROR(F4171:F9170)=FALSE,F4171:F9170),CycleTimePercentile)</f>
        <v>0</v>
      </c>
      <c r="H4171" s="2" t="e">
        <f ca="1" xml:space="preserve"> IF(OR(Calculations!C4171 = "",Calculations!C4171 = WorkTypeString),  Calculations!K4171, NA())</f>
        <v>#N/A</v>
      </c>
      <c r="I4171" s="2" t="e">
        <f xml:space="preserve"> IF(Calculations!C4171 = DefectTypeString,  Calculations!K4171, NA())</f>
        <v>#N/A</v>
      </c>
    </row>
    <row r="4172" spans="1:9" x14ac:dyDescent="0.25">
      <c r="A4172" s="8" t="str">
        <f>Calculations!A4172</f>
        <v/>
      </c>
      <c r="B4172" s="2" t="str">
        <f t="shared" si="70"/>
        <v/>
      </c>
      <c r="C4172" s="10" t="str">
        <f>IFERROR(Calculations!J4172,"")</f>
        <v/>
      </c>
      <c r="D4172" s="10" t="str">
        <f xml:space="preserve"> IF(OR(Calculations!C4172 = "",Calculations!C4172 = WorkTypeString),  IFERROR(Calculations!J4172,""), NA())</f>
        <v/>
      </c>
      <c r="E4172" s="10">
        <f t="array" ref="E4172">PERCENTILE(IF(ISERROR(D4172:D9171)=FALSE,D4172:D9171),CycleTimePercentile)</f>
        <v>0</v>
      </c>
      <c r="F4172" s="2" t="e">
        <f xml:space="preserve"> IF(Calculations!C4172 = DefectTypeString,  IFERROR(Calculations!J4172,""), NA())</f>
        <v>#N/A</v>
      </c>
      <c r="G4172" s="10">
        <f t="array" ref="G4172">PERCENTILE(IF(ISERROR(F4172:F9171)=FALSE,F4172:F9171),CycleTimePercentile)</f>
        <v>0</v>
      </c>
      <c r="H4172" s="2" t="e">
        <f ca="1" xml:space="preserve"> IF(OR(Calculations!C4172 = "",Calculations!C4172 = WorkTypeString),  Calculations!K4172, NA())</f>
        <v>#N/A</v>
      </c>
      <c r="I4172" s="2" t="e">
        <f xml:space="preserve"> IF(Calculations!C4172 = DefectTypeString,  Calculations!K4172, NA())</f>
        <v>#N/A</v>
      </c>
    </row>
    <row r="4173" spans="1:9" x14ac:dyDescent="0.25">
      <c r="A4173" s="8" t="str">
        <f>Calculations!A4173</f>
        <v/>
      </c>
      <c r="B4173" s="2" t="str">
        <f t="shared" si="70"/>
        <v/>
      </c>
      <c r="C4173" s="10" t="str">
        <f>IFERROR(Calculations!J4173,"")</f>
        <v/>
      </c>
      <c r="D4173" s="10" t="str">
        <f xml:space="preserve"> IF(OR(Calculations!C4173 = "",Calculations!C4173 = WorkTypeString),  IFERROR(Calculations!J4173,""), NA())</f>
        <v/>
      </c>
      <c r="E4173" s="10">
        <f t="array" ref="E4173">PERCENTILE(IF(ISERROR(D4173:D9172)=FALSE,D4173:D9172),CycleTimePercentile)</f>
        <v>0</v>
      </c>
      <c r="F4173" s="2" t="e">
        <f xml:space="preserve"> IF(Calculations!C4173 = DefectTypeString,  IFERROR(Calculations!J4173,""), NA())</f>
        <v>#N/A</v>
      </c>
      <c r="G4173" s="10">
        <f t="array" ref="G4173">PERCENTILE(IF(ISERROR(F4173:F9172)=FALSE,F4173:F9172),CycleTimePercentile)</f>
        <v>0</v>
      </c>
      <c r="H4173" s="2" t="e">
        <f ca="1" xml:space="preserve"> IF(OR(Calculations!C4173 = "",Calculations!C4173 = WorkTypeString),  Calculations!K4173, NA())</f>
        <v>#N/A</v>
      </c>
      <c r="I4173" s="2" t="e">
        <f xml:space="preserve"> IF(Calculations!C4173 = DefectTypeString,  Calculations!K4173, NA())</f>
        <v>#N/A</v>
      </c>
    </row>
    <row r="4174" spans="1:9" x14ac:dyDescent="0.25">
      <c r="A4174" s="8" t="str">
        <f>Calculations!A4174</f>
        <v/>
      </c>
      <c r="B4174" s="2" t="str">
        <f t="shared" si="70"/>
        <v/>
      </c>
      <c r="C4174" s="10" t="str">
        <f>IFERROR(Calculations!J4174,"")</f>
        <v/>
      </c>
      <c r="D4174" s="10" t="str">
        <f xml:space="preserve"> IF(OR(Calculations!C4174 = "",Calculations!C4174 = WorkTypeString),  IFERROR(Calculations!J4174,""), NA())</f>
        <v/>
      </c>
      <c r="E4174" s="10">
        <f t="array" ref="E4174">PERCENTILE(IF(ISERROR(D4174:D9173)=FALSE,D4174:D9173),CycleTimePercentile)</f>
        <v>0</v>
      </c>
      <c r="F4174" s="2" t="e">
        <f xml:space="preserve"> IF(Calculations!C4174 = DefectTypeString,  IFERROR(Calculations!J4174,""), NA())</f>
        <v>#N/A</v>
      </c>
      <c r="G4174" s="10">
        <f t="array" ref="G4174">PERCENTILE(IF(ISERROR(F4174:F9173)=FALSE,F4174:F9173),CycleTimePercentile)</f>
        <v>0</v>
      </c>
      <c r="H4174" s="2" t="e">
        <f ca="1" xml:space="preserve"> IF(OR(Calculations!C4174 = "",Calculations!C4174 = WorkTypeString),  Calculations!K4174, NA())</f>
        <v>#N/A</v>
      </c>
      <c r="I4174" s="2" t="e">
        <f xml:space="preserve"> IF(Calculations!C4174 = DefectTypeString,  Calculations!K4174, NA())</f>
        <v>#N/A</v>
      </c>
    </row>
    <row r="4175" spans="1:9" x14ac:dyDescent="0.25">
      <c r="A4175" s="8" t="str">
        <f>Calculations!A4175</f>
        <v/>
      </c>
      <c r="B4175" s="2" t="str">
        <f t="shared" si="70"/>
        <v/>
      </c>
      <c r="C4175" s="10" t="str">
        <f>IFERROR(Calculations!J4175,"")</f>
        <v/>
      </c>
      <c r="D4175" s="10" t="str">
        <f xml:space="preserve"> IF(OR(Calculations!C4175 = "",Calculations!C4175 = WorkTypeString),  IFERROR(Calculations!J4175,""), NA())</f>
        <v/>
      </c>
      <c r="E4175" s="10">
        <f t="array" ref="E4175">PERCENTILE(IF(ISERROR(D4175:D9174)=FALSE,D4175:D9174),CycleTimePercentile)</f>
        <v>0</v>
      </c>
      <c r="F4175" s="2" t="e">
        <f xml:space="preserve"> IF(Calculations!C4175 = DefectTypeString,  IFERROR(Calculations!J4175,""), NA())</f>
        <v>#N/A</v>
      </c>
      <c r="G4175" s="10">
        <f t="array" ref="G4175">PERCENTILE(IF(ISERROR(F4175:F9174)=FALSE,F4175:F9174),CycleTimePercentile)</f>
        <v>0</v>
      </c>
      <c r="H4175" s="2" t="e">
        <f ca="1" xml:space="preserve"> IF(OR(Calculations!C4175 = "",Calculations!C4175 = WorkTypeString),  Calculations!K4175, NA())</f>
        <v>#N/A</v>
      </c>
      <c r="I4175" s="2" t="e">
        <f xml:space="preserve"> IF(Calculations!C4175 = DefectTypeString,  Calculations!K4175, NA())</f>
        <v>#N/A</v>
      </c>
    </row>
    <row r="4176" spans="1:9" x14ac:dyDescent="0.25">
      <c r="A4176" s="8" t="str">
        <f>Calculations!A4176</f>
        <v/>
      </c>
      <c r="B4176" s="2" t="str">
        <f t="shared" si="70"/>
        <v/>
      </c>
      <c r="C4176" s="10" t="str">
        <f>IFERROR(Calculations!J4176,"")</f>
        <v/>
      </c>
      <c r="D4176" s="10" t="str">
        <f xml:space="preserve"> IF(OR(Calculations!C4176 = "",Calculations!C4176 = WorkTypeString),  IFERROR(Calculations!J4176,""), NA())</f>
        <v/>
      </c>
      <c r="E4176" s="10">
        <f t="array" ref="E4176">PERCENTILE(IF(ISERROR(D4176:D9175)=FALSE,D4176:D9175),CycleTimePercentile)</f>
        <v>0</v>
      </c>
      <c r="F4176" s="2" t="e">
        <f xml:space="preserve"> IF(Calculations!C4176 = DefectTypeString,  IFERROR(Calculations!J4176,""), NA())</f>
        <v>#N/A</v>
      </c>
      <c r="G4176" s="10">
        <f t="array" ref="G4176">PERCENTILE(IF(ISERROR(F4176:F9175)=FALSE,F4176:F9175),CycleTimePercentile)</f>
        <v>0</v>
      </c>
      <c r="H4176" s="2" t="e">
        <f ca="1" xml:space="preserve"> IF(OR(Calculations!C4176 = "",Calculations!C4176 = WorkTypeString),  Calculations!K4176, NA())</f>
        <v>#N/A</v>
      </c>
      <c r="I4176" s="2" t="e">
        <f xml:space="preserve"> IF(Calculations!C4176 = DefectTypeString,  Calculations!K4176, NA())</f>
        <v>#N/A</v>
      </c>
    </row>
    <row r="4177" spans="1:9" x14ac:dyDescent="0.25">
      <c r="A4177" s="8" t="str">
        <f>Calculations!A4177</f>
        <v/>
      </c>
      <c r="B4177" s="2" t="str">
        <f t="shared" si="70"/>
        <v/>
      </c>
      <c r="C4177" s="10" t="str">
        <f>IFERROR(Calculations!J4177,"")</f>
        <v/>
      </c>
      <c r="D4177" s="10" t="str">
        <f xml:space="preserve"> IF(OR(Calculations!C4177 = "",Calculations!C4177 = WorkTypeString),  IFERROR(Calculations!J4177,""), NA())</f>
        <v/>
      </c>
      <c r="E4177" s="10">
        <f t="array" ref="E4177">PERCENTILE(IF(ISERROR(D4177:D9176)=FALSE,D4177:D9176),CycleTimePercentile)</f>
        <v>0</v>
      </c>
      <c r="F4177" s="2" t="e">
        <f xml:space="preserve"> IF(Calculations!C4177 = DefectTypeString,  IFERROR(Calculations!J4177,""), NA())</f>
        <v>#N/A</v>
      </c>
      <c r="G4177" s="10">
        <f t="array" ref="G4177">PERCENTILE(IF(ISERROR(F4177:F9176)=FALSE,F4177:F9176),CycleTimePercentile)</f>
        <v>0</v>
      </c>
      <c r="H4177" s="2" t="e">
        <f ca="1" xml:space="preserve"> IF(OR(Calculations!C4177 = "",Calculations!C4177 = WorkTypeString),  Calculations!K4177, NA())</f>
        <v>#N/A</v>
      </c>
      <c r="I4177" s="2" t="e">
        <f xml:space="preserve"> IF(Calculations!C4177 = DefectTypeString,  Calculations!K4177, NA())</f>
        <v>#N/A</v>
      </c>
    </row>
    <row r="4178" spans="1:9" x14ac:dyDescent="0.25">
      <c r="A4178" s="8" t="str">
        <f>Calculations!A4178</f>
        <v/>
      </c>
      <c r="B4178" s="2" t="str">
        <f t="shared" si="70"/>
        <v/>
      </c>
      <c r="C4178" s="10" t="str">
        <f>IFERROR(Calculations!J4178,"")</f>
        <v/>
      </c>
      <c r="D4178" s="10" t="str">
        <f xml:space="preserve"> IF(OR(Calculations!C4178 = "",Calculations!C4178 = WorkTypeString),  IFERROR(Calculations!J4178,""), NA())</f>
        <v/>
      </c>
      <c r="E4178" s="10">
        <f t="array" ref="E4178">PERCENTILE(IF(ISERROR(D4178:D9177)=FALSE,D4178:D9177),CycleTimePercentile)</f>
        <v>0</v>
      </c>
      <c r="F4178" s="2" t="e">
        <f xml:space="preserve"> IF(Calculations!C4178 = DefectTypeString,  IFERROR(Calculations!J4178,""), NA())</f>
        <v>#N/A</v>
      </c>
      <c r="G4178" s="10">
        <f t="array" ref="G4178">PERCENTILE(IF(ISERROR(F4178:F9177)=FALSE,F4178:F9177),CycleTimePercentile)</f>
        <v>0</v>
      </c>
      <c r="H4178" s="2" t="e">
        <f ca="1" xml:space="preserve"> IF(OR(Calculations!C4178 = "",Calculations!C4178 = WorkTypeString),  Calculations!K4178, NA())</f>
        <v>#N/A</v>
      </c>
      <c r="I4178" s="2" t="e">
        <f xml:space="preserve"> IF(Calculations!C4178 = DefectTypeString,  Calculations!K4178, NA())</f>
        <v>#N/A</v>
      </c>
    </row>
    <row r="4179" spans="1:9" x14ac:dyDescent="0.25">
      <c r="A4179" s="8" t="str">
        <f>Calculations!A4179</f>
        <v/>
      </c>
      <c r="B4179" s="2" t="str">
        <f t="shared" si="70"/>
        <v/>
      </c>
      <c r="C4179" s="10" t="str">
        <f>IFERROR(Calculations!J4179,"")</f>
        <v/>
      </c>
      <c r="D4179" s="10" t="str">
        <f xml:space="preserve"> IF(OR(Calculations!C4179 = "",Calculations!C4179 = WorkTypeString),  IFERROR(Calculations!J4179,""), NA())</f>
        <v/>
      </c>
      <c r="E4179" s="10">
        <f t="array" ref="E4179">PERCENTILE(IF(ISERROR(D4179:D9178)=FALSE,D4179:D9178),CycleTimePercentile)</f>
        <v>0</v>
      </c>
      <c r="F4179" s="2" t="e">
        <f xml:space="preserve"> IF(Calculations!C4179 = DefectTypeString,  IFERROR(Calculations!J4179,""), NA())</f>
        <v>#N/A</v>
      </c>
      <c r="G4179" s="10">
        <f t="array" ref="G4179">PERCENTILE(IF(ISERROR(F4179:F9178)=FALSE,F4179:F9178),CycleTimePercentile)</f>
        <v>0</v>
      </c>
      <c r="H4179" s="2" t="e">
        <f ca="1" xml:space="preserve"> IF(OR(Calculations!C4179 = "",Calculations!C4179 = WorkTypeString),  Calculations!K4179, NA())</f>
        <v>#N/A</v>
      </c>
      <c r="I4179" s="2" t="e">
        <f xml:space="preserve"> IF(Calculations!C4179 = DefectTypeString,  Calculations!K4179, NA())</f>
        <v>#N/A</v>
      </c>
    </row>
    <row r="4180" spans="1:9" x14ac:dyDescent="0.25">
      <c r="A4180" s="8" t="str">
        <f>Calculations!A4180</f>
        <v/>
      </c>
      <c r="B4180" s="2" t="str">
        <f t="shared" si="70"/>
        <v/>
      </c>
      <c r="C4180" s="10" t="str">
        <f>IFERROR(Calculations!J4180,"")</f>
        <v/>
      </c>
      <c r="D4180" s="10" t="str">
        <f xml:space="preserve"> IF(OR(Calculations!C4180 = "",Calculations!C4180 = WorkTypeString),  IFERROR(Calculations!J4180,""), NA())</f>
        <v/>
      </c>
      <c r="E4180" s="10">
        <f t="array" ref="E4180">PERCENTILE(IF(ISERROR(D4180:D9179)=FALSE,D4180:D9179),CycleTimePercentile)</f>
        <v>0</v>
      </c>
      <c r="F4180" s="2" t="e">
        <f xml:space="preserve"> IF(Calculations!C4180 = DefectTypeString,  IFERROR(Calculations!J4180,""), NA())</f>
        <v>#N/A</v>
      </c>
      <c r="G4180" s="10">
        <f t="array" ref="G4180">PERCENTILE(IF(ISERROR(F4180:F9179)=FALSE,F4180:F9179),CycleTimePercentile)</f>
        <v>0</v>
      </c>
      <c r="H4180" s="2" t="e">
        <f ca="1" xml:space="preserve"> IF(OR(Calculations!C4180 = "",Calculations!C4180 = WorkTypeString),  Calculations!K4180, NA())</f>
        <v>#N/A</v>
      </c>
      <c r="I4180" s="2" t="e">
        <f xml:space="preserve"> IF(Calculations!C4180 = DefectTypeString,  Calculations!K4180, NA())</f>
        <v>#N/A</v>
      </c>
    </row>
    <row r="4181" spans="1:9" x14ac:dyDescent="0.25">
      <c r="A4181" s="8" t="str">
        <f>Calculations!A4181</f>
        <v/>
      </c>
      <c r="B4181" s="2" t="str">
        <f t="shared" si="70"/>
        <v/>
      </c>
      <c r="C4181" s="10" t="str">
        <f>IFERROR(Calculations!J4181,"")</f>
        <v/>
      </c>
      <c r="D4181" s="10" t="str">
        <f xml:space="preserve"> IF(OR(Calculations!C4181 = "",Calculations!C4181 = WorkTypeString),  IFERROR(Calculations!J4181,""), NA())</f>
        <v/>
      </c>
      <c r="E4181" s="10">
        <f t="array" ref="E4181">PERCENTILE(IF(ISERROR(D4181:D9180)=FALSE,D4181:D9180),CycleTimePercentile)</f>
        <v>0</v>
      </c>
      <c r="F4181" s="2" t="e">
        <f xml:space="preserve"> IF(Calculations!C4181 = DefectTypeString,  IFERROR(Calculations!J4181,""), NA())</f>
        <v>#N/A</v>
      </c>
      <c r="G4181" s="10">
        <f t="array" ref="G4181">PERCENTILE(IF(ISERROR(F4181:F9180)=FALSE,F4181:F9180),CycleTimePercentile)</f>
        <v>0</v>
      </c>
      <c r="H4181" s="2" t="e">
        <f ca="1" xml:space="preserve"> IF(OR(Calculations!C4181 = "",Calculations!C4181 = WorkTypeString),  Calculations!K4181, NA())</f>
        <v>#N/A</v>
      </c>
      <c r="I4181" s="2" t="e">
        <f xml:space="preserve"> IF(Calculations!C4181 = DefectTypeString,  Calculations!K4181, NA())</f>
        <v>#N/A</v>
      </c>
    </row>
    <row r="4182" spans="1:9" x14ac:dyDescent="0.25">
      <c r="A4182" s="8" t="str">
        <f>Calculations!A4182</f>
        <v/>
      </c>
      <c r="B4182" s="2" t="str">
        <f t="shared" si="70"/>
        <v/>
      </c>
      <c r="C4182" s="10" t="str">
        <f>IFERROR(Calculations!J4182,"")</f>
        <v/>
      </c>
      <c r="D4182" s="10" t="str">
        <f xml:space="preserve"> IF(OR(Calculations!C4182 = "",Calculations!C4182 = WorkTypeString),  IFERROR(Calculations!J4182,""), NA())</f>
        <v/>
      </c>
      <c r="E4182" s="10">
        <f t="array" ref="E4182">PERCENTILE(IF(ISERROR(D4182:D9181)=FALSE,D4182:D9181),CycleTimePercentile)</f>
        <v>0</v>
      </c>
      <c r="F4182" s="2" t="e">
        <f xml:space="preserve"> IF(Calculations!C4182 = DefectTypeString,  IFERROR(Calculations!J4182,""), NA())</f>
        <v>#N/A</v>
      </c>
      <c r="G4182" s="10">
        <f t="array" ref="G4182">PERCENTILE(IF(ISERROR(F4182:F9181)=FALSE,F4182:F9181),CycleTimePercentile)</f>
        <v>0</v>
      </c>
      <c r="H4182" s="2" t="e">
        <f ca="1" xml:space="preserve"> IF(OR(Calculations!C4182 = "",Calculations!C4182 = WorkTypeString),  Calculations!K4182, NA())</f>
        <v>#N/A</v>
      </c>
      <c r="I4182" s="2" t="e">
        <f xml:space="preserve"> IF(Calculations!C4182 = DefectTypeString,  Calculations!K4182, NA())</f>
        <v>#N/A</v>
      </c>
    </row>
    <row r="4183" spans="1:9" x14ac:dyDescent="0.25">
      <c r="A4183" s="8" t="str">
        <f>Calculations!A4183</f>
        <v/>
      </c>
      <c r="B4183" s="2" t="str">
        <f t="shared" si="70"/>
        <v/>
      </c>
      <c r="C4183" s="10" t="str">
        <f>IFERROR(Calculations!J4183,"")</f>
        <v/>
      </c>
      <c r="D4183" s="10" t="str">
        <f xml:space="preserve"> IF(OR(Calculations!C4183 = "",Calculations!C4183 = WorkTypeString),  IFERROR(Calculations!J4183,""), NA())</f>
        <v/>
      </c>
      <c r="E4183" s="10">
        <f t="array" ref="E4183">PERCENTILE(IF(ISERROR(D4183:D9182)=FALSE,D4183:D9182),CycleTimePercentile)</f>
        <v>0</v>
      </c>
      <c r="F4183" s="2" t="e">
        <f xml:space="preserve"> IF(Calculations!C4183 = DefectTypeString,  IFERROR(Calculations!J4183,""), NA())</f>
        <v>#N/A</v>
      </c>
      <c r="G4183" s="10">
        <f t="array" ref="G4183">PERCENTILE(IF(ISERROR(F4183:F9182)=FALSE,F4183:F9182),CycleTimePercentile)</f>
        <v>0</v>
      </c>
      <c r="H4183" s="2" t="e">
        <f ca="1" xml:space="preserve"> IF(OR(Calculations!C4183 = "",Calculations!C4183 = WorkTypeString),  Calculations!K4183, NA())</f>
        <v>#N/A</v>
      </c>
      <c r="I4183" s="2" t="e">
        <f xml:space="preserve"> IF(Calculations!C4183 = DefectTypeString,  Calculations!K4183, NA())</f>
        <v>#N/A</v>
      </c>
    </row>
    <row r="4184" spans="1:9" x14ac:dyDescent="0.25">
      <c r="A4184" s="8" t="str">
        <f>Calculations!A4184</f>
        <v/>
      </c>
      <c r="B4184" s="2" t="str">
        <f t="shared" si="70"/>
        <v/>
      </c>
      <c r="C4184" s="10" t="str">
        <f>IFERROR(Calculations!J4184,"")</f>
        <v/>
      </c>
      <c r="D4184" s="10" t="str">
        <f xml:space="preserve"> IF(OR(Calculations!C4184 = "",Calculations!C4184 = WorkTypeString),  IFERROR(Calculations!J4184,""), NA())</f>
        <v/>
      </c>
      <c r="E4184" s="10">
        <f t="array" ref="E4184">PERCENTILE(IF(ISERROR(D4184:D9183)=FALSE,D4184:D9183),CycleTimePercentile)</f>
        <v>0</v>
      </c>
      <c r="F4184" s="2" t="e">
        <f xml:space="preserve"> IF(Calculations!C4184 = DefectTypeString,  IFERROR(Calculations!J4184,""), NA())</f>
        <v>#N/A</v>
      </c>
      <c r="G4184" s="10">
        <f t="array" ref="G4184">PERCENTILE(IF(ISERROR(F4184:F9183)=FALSE,F4184:F9183),CycleTimePercentile)</f>
        <v>0</v>
      </c>
      <c r="H4184" s="2" t="e">
        <f ca="1" xml:space="preserve"> IF(OR(Calculations!C4184 = "",Calculations!C4184 = WorkTypeString),  Calculations!K4184, NA())</f>
        <v>#N/A</v>
      </c>
      <c r="I4184" s="2" t="e">
        <f xml:space="preserve"> IF(Calculations!C4184 = DefectTypeString,  Calculations!K4184, NA())</f>
        <v>#N/A</v>
      </c>
    </row>
    <row r="4185" spans="1:9" x14ac:dyDescent="0.25">
      <c r="A4185" s="8" t="str">
        <f>Calculations!A4185</f>
        <v/>
      </c>
      <c r="B4185" s="2" t="str">
        <f t="shared" si="70"/>
        <v/>
      </c>
      <c r="C4185" s="10" t="str">
        <f>IFERROR(Calculations!J4185,"")</f>
        <v/>
      </c>
      <c r="D4185" s="10" t="str">
        <f xml:space="preserve"> IF(OR(Calculations!C4185 = "",Calculations!C4185 = WorkTypeString),  IFERROR(Calculations!J4185,""), NA())</f>
        <v/>
      </c>
      <c r="E4185" s="10">
        <f t="array" ref="E4185">PERCENTILE(IF(ISERROR(D4185:D9184)=FALSE,D4185:D9184),CycleTimePercentile)</f>
        <v>0</v>
      </c>
      <c r="F4185" s="2" t="e">
        <f xml:space="preserve"> IF(Calculations!C4185 = DefectTypeString,  IFERROR(Calculations!J4185,""), NA())</f>
        <v>#N/A</v>
      </c>
      <c r="G4185" s="10">
        <f t="array" ref="G4185">PERCENTILE(IF(ISERROR(F4185:F9184)=FALSE,F4185:F9184),CycleTimePercentile)</f>
        <v>0</v>
      </c>
      <c r="H4185" s="2" t="e">
        <f ca="1" xml:space="preserve"> IF(OR(Calculations!C4185 = "",Calculations!C4185 = WorkTypeString),  Calculations!K4185, NA())</f>
        <v>#N/A</v>
      </c>
      <c r="I4185" s="2" t="e">
        <f xml:space="preserve"> IF(Calculations!C4185 = DefectTypeString,  Calculations!K4185, NA())</f>
        <v>#N/A</v>
      </c>
    </row>
    <row r="4186" spans="1:9" x14ac:dyDescent="0.25">
      <c r="A4186" s="8" t="str">
        <f>Calculations!A4186</f>
        <v/>
      </c>
      <c r="B4186" s="2" t="str">
        <f t="shared" si="70"/>
        <v/>
      </c>
      <c r="C4186" s="10" t="str">
        <f>IFERROR(Calculations!J4186,"")</f>
        <v/>
      </c>
      <c r="D4186" s="10" t="str">
        <f xml:space="preserve"> IF(OR(Calculations!C4186 = "",Calculations!C4186 = WorkTypeString),  IFERROR(Calculations!J4186,""), NA())</f>
        <v/>
      </c>
      <c r="E4186" s="10">
        <f t="array" ref="E4186">PERCENTILE(IF(ISERROR(D4186:D9185)=FALSE,D4186:D9185),CycleTimePercentile)</f>
        <v>0</v>
      </c>
      <c r="F4186" s="2" t="e">
        <f xml:space="preserve"> IF(Calculations!C4186 = DefectTypeString,  IFERROR(Calculations!J4186,""), NA())</f>
        <v>#N/A</v>
      </c>
      <c r="G4186" s="10">
        <f t="array" ref="G4186">PERCENTILE(IF(ISERROR(F4186:F9185)=FALSE,F4186:F9185),CycleTimePercentile)</f>
        <v>0</v>
      </c>
      <c r="H4186" s="2" t="e">
        <f ca="1" xml:space="preserve"> IF(OR(Calculations!C4186 = "",Calculations!C4186 = WorkTypeString),  Calculations!K4186, NA())</f>
        <v>#N/A</v>
      </c>
      <c r="I4186" s="2" t="e">
        <f xml:space="preserve"> IF(Calculations!C4186 = DefectTypeString,  Calculations!K4186, NA())</f>
        <v>#N/A</v>
      </c>
    </row>
    <row r="4187" spans="1:9" x14ac:dyDescent="0.25">
      <c r="A4187" s="8" t="str">
        <f>Calculations!A4187</f>
        <v/>
      </c>
      <c r="B4187" s="2" t="str">
        <f t="shared" si="70"/>
        <v/>
      </c>
      <c r="C4187" s="10" t="str">
        <f>IFERROR(Calculations!J4187,"")</f>
        <v/>
      </c>
      <c r="D4187" s="10" t="str">
        <f xml:space="preserve"> IF(OR(Calculations!C4187 = "",Calculations!C4187 = WorkTypeString),  IFERROR(Calculations!J4187,""), NA())</f>
        <v/>
      </c>
      <c r="E4187" s="10">
        <f t="array" ref="E4187">PERCENTILE(IF(ISERROR(D4187:D9186)=FALSE,D4187:D9186),CycleTimePercentile)</f>
        <v>0</v>
      </c>
      <c r="F4187" s="2" t="e">
        <f xml:space="preserve"> IF(Calculations!C4187 = DefectTypeString,  IFERROR(Calculations!J4187,""), NA())</f>
        <v>#N/A</v>
      </c>
      <c r="G4187" s="10">
        <f t="array" ref="G4187">PERCENTILE(IF(ISERROR(F4187:F9186)=FALSE,F4187:F9186),CycleTimePercentile)</f>
        <v>0</v>
      </c>
      <c r="H4187" s="2" t="e">
        <f ca="1" xml:space="preserve"> IF(OR(Calculations!C4187 = "",Calculations!C4187 = WorkTypeString),  Calculations!K4187, NA())</f>
        <v>#N/A</v>
      </c>
      <c r="I4187" s="2" t="e">
        <f xml:space="preserve"> IF(Calculations!C4187 = DefectTypeString,  Calculations!K4187, NA())</f>
        <v>#N/A</v>
      </c>
    </row>
    <row r="4188" spans="1:9" x14ac:dyDescent="0.25">
      <c r="A4188" s="8" t="str">
        <f>Calculations!A4188</f>
        <v/>
      </c>
      <c r="B4188" s="2" t="str">
        <f t="shared" si="70"/>
        <v/>
      </c>
      <c r="C4188" s="10" t="str">
        <f>IFERROR(Calculations!J4188,"")</f>
        <v/>
      </c>
      <c r="D4188" s="10" t="str">
        <f xml:space="preserve"> IF(OR(Calculations!C4188 = "",Calculations!C4188 = WorkTypeString),  IFERROR(Calculations!J4188,""), NA())</f>
        <v/>
      </c>
      <c r="E4188" s="10">
        <f t="array" ref="E4188">PERCENTILE(IF(ISERROR(D4188:D9187)=FALSE,D4188:D9187),CycleTimePercentile)</f>
        <v>0</v>
      </c>
      <c r="F4188" s="2" t="e">
        <f xml:space="preserve"> IF(Calculations!C4188 = DefectTypeString,  IFERROR(Calculations!J4188,""), NA())</f>
        <v>#N/A</v>
      </c>
      <c r="G4188" s="10">
        <f t="array" ref="G4188">PERCENTILE(IF(ISERROR(F4188:F9187)=FALSE,F4188:F9187),CycleTimePercentile)</f>
        <v>0</v>
      </c>
      <c r="H4188" s="2" t="e">
        <f ca="1" xml:space="preserve"> IF(OR(Calculations!C4188 = "",Calculations!C4188 = WorkTypeString),  Calculations!K4188, NA())</f>
        <v>#N/A</v>
      </c>
      <c r="I4188" s="2" t="e">
        <f xml:space="preserve"> IF(Calculations!C4188 = DefectTypeString,  Calculations!K4188, NA())</f>
        <v>#N/A</v>
      </c>
    </row>
    <row r="4189" spans="1:9" x14ac:dyDescent="0.25">
      <c r="A4189" s="8" t="str">
        <f>Calculations!A4189</f>
        <v/>
      </c>
      <c r="B4189" s="2" t="str">
        <f t="shared" si="70"/>
        <v/>
      </c>
      <c r="C4189" s="10" t="str">
        <f>IFERROR(Calculations!J4189,"")</f>
        <v/>
      </c>
      <c r="D4189" s="10" t="str">
        <f xml:space="preserve"> IF(OR(Calculations!C4189 = "",Calculations!C4189 = WorkTypeString),  IFERROR(Calculations!J4189,""), NA())</f>
        <v/>
      </c>
      <c r="E4189" s="10">
        <f t="array" ref="E4189">PERCENTILE(IF(ISERROR(D4189:D9188)=FALSE,D4189:D9188),CycleTimePercentile)</f>
        <v>0</v>
      </c>
      <c r="F4189" s="2" t="e">
        <f xml:space="preserve"> IF(Calculations!C4189 = DefectTypeString,  IFERROR(Calculations!J4189,""), NA())</f>
        <v>#N/A</v>
      </c>
      <c r="G4189" s="10">
        <f t="array" ref="G4189">PERCENTILE(IF(ISERROR(F4189:F9188)=FALSE,F4189:F9188),CycleTimePercentile)</f>
        <v>0</v>
      </c>
      <c r="H4189" s="2" t="e">
        <f ca="1" xml:space="preserve"> IF(OR(Calculations!C4189 = "",Calculations!C4189 = WorkTypeString),  Calculations!K4189, NA())</f>
        <v>#N/A</v>
      </c>
      <c r="I4189" s="2" t="e">
        <f xml:space="preserve"> IF(Calculations!C4189 = DefectTypeString,  Calculations!K4189, NA())</f>
        <v>#N/A</v>
      </c>
    </row>
    <row r="4190" spans="1:9" x14ac:dyDescent="0.25">
      <c r="A4190" s="8" t="str">
        <f>Calculations!A4190</f>
        <v/>
      </c>
      <c r="B4190" s="2" t="str">
        <f t="shared" si="70"/>
        <v/>
      </c>
      <c r="C4190" s="10" t="str">
        <f>IFERROR(Calculations!J4190,"")</f>
        <v/>
      </c>
      <c r="D4190" s="10" t="str">
        <f xml:space="preserve"> IF(OR(Calculations!C4190 = "",Calculations!C4190 = WorkTypeString),  IFERROR(Calculations!J4190,""), NA())</f>
        <v/>
      </c>
      <c r="E4190" s="10">
        <f t="array" ref="E4190">PERCENTILE(IF(ISERROR(D4190:D9189)=FALSE,D4190:D9189),CycleTimePercentile)</f>
        <v>0</v>
      </c>
      <c r="F4190" s="2" t="e">
        <f xml:space="preserve"> IF(Calculations!C4190 = DefectTypeString,  IFERROR(Calculations!J4190,""), NA())</f>
        <v>#N/A</v>
      </c>
      <c r="G4190" s="10">
        <f t="array" ref="G4190">PERCENTILE(IF(ISERROR(F4190:F9189)=FALSE,F4190:F9189),CycleTimePercentile)</f>
        <v>0</v>
      </c>
      <c r="H4190" s="2" t="e">
        <f ca="1" xml:space="preserve"> IF(OR(Calculations!C4190 = "",Calculations!C4190 = WorkTypeString),  Calculations!K4190, NA())</f>
        <v>#N/A</v>
      </c>
      <c r="I4190" s="2" t="e">
        <f xml:space="preserve"> IF(Calculations!C4190 = DefectTypeString,  Calculations!K4190, NA())</f>
        <v>#N/A</v>
      </c>
    </row>
    <row r="4191" spans="1:9" x14ac:dyDescent="0.25">
      <c r="A4191" s="8" t="str">
        <f>Calculations!A4191</f>
        <v/>
      </c>
      <c r="B4191" s="2" t="str">
        <f t="shared" si="70"/>
        <v/>
      </c>
      <c r="C4191" s="10" t="str">
        <f>IFERROR(Calculations!J4191,"")</f>
        <v/>
      </c>
      <c r="D4191" s="10" t="str">
        <f xml:space="preserve"> IF(OR(Calculations!C4191 = "",Calculations!C4191 = WorkTypeString),  IFERROR(Calculations!J4191,""), NA())</f>
        <v/>
      </c>
      <c r="E4191" s="10">
        <f t="array" ref="E4191">PERCENTILE(IF(ISERROR(D4191:D9190)=FALSE,D4191:D9190),CycleTimePercentile)</f>
        <v>0</v>
      </c>
      <c r="F4191" s="2" t="e">
        <f xml:space="preserve"> IF(Calculations!C4191 = DefectTypeString,  IFERROR(Calculations!J4191,""), NA())</f>
        <v>#N/A</v>
      </c>
      <c r="G4191" s="10">
        <f t="array" ref="G4191">PERCENTILE(IF(ISERROR(F4191:F9190)=FALSE,F4191:F9190),CycleTimePercentile)</f>
        <v>0</v>
      </c>
      <c r="H4191" s="2" t="e">
        <f ca="1" xml:space="preserve"> IF(OR(Calculations!C4191 = "",Calculations!C4191 = WorkTypeString),  Calculations!K4191, NA())</f>
        <v>#N/A</v>
      </c>
      <c r="I4191" s="2" t="e">
        <f xml:space="preserve"> IF(Calculations!C4191 = DefectTypeString,  Calculations!K4191, NA())</f>
        <v>#N/A</v>
      </c>
    </row>
    <row r="4192" spans="1:9" x14ac:dyDescent="0.25">
      <c r="A4192" s="8" t="str">
        <f>Calculations!A4192</f>
        <v/>
      </c>
      <c r="B4192" s="2" t="str">
        <f t="shared" si="70"/>
        <v/>
      </c>
      <c r="C4192" s="10" t="str">
        <f>IFERROR(Calculations!J4192,"")</f>
        <v/>
      </c>
      <c r="D4192" s="10" t="str">
        <f xml:space="preserve"> IF(OR(Calculations!C4192 = "",Calculations!C4192 = WorkTypeString),  IFERROR(Calculations!J4192,""), NA())</f>
        <v/>
      </c>
      <c r="E4192" s="10">
        <f t="array" ref="E4192">PERCENTILE(IF(ISERROR(D4192:D9191)=FALSE,D4192:D9191),CycleTimePercentile)</f>
        <v>0</v>
      </c>
      <c r="F4192" s="2" t="e">
        <f xml:space="preserve"> IF(Calculations!C4192 = DefectTypeString,  IFERROR(Calculations!J4192,""), NA())</f>
        <v>#N/A</v>
      </c>
      <c r="G4192" s="10">
        <f t="array" ref="G4192">PERCENTILE(IF(ISERROR(F4192:F9191)=FALSE,F4192:F9191),CycleTimePercentile)</f>
        <v>0</v>
      </c>
      <c r="H4192" s="2" t="e">
        <f ca="1" xml:space="preserve"> IF(OR(Calculations!C4192 = "",Calculations!C4192 = WorkTypeString),  Calculations!K4192, NA())</f>
        <v>#N/A</v>
      </c>
      <c r="I4192" s="2" t="e">
        <f xml:space="preserve"> IF(Calculations!C4192 = DefectTypeString,  Calculations!K4192, NA())</f>
        <v>#N/A</v>
      </c>
    </row>
    <row r="4193" spans="1:9" x14ac:dyDescent="0.25">
      <c r="A4193" s="8" t="str">
        <f>Calculations!A4193</f>
        <v/>
      </c>
      <c r="B4193" s="2" t="str">
        <f t="shared" si="70"/>
        <v/>
      </c>
      <c r="C4193" s="10" t="str">
        <f>IFERROR(Calculations!J4193,"")</f>
        <v/>
      </c>
      <c r="D4193" s="10" t="str">
        <f xml:space="preserve"> IF(OR(Calculations!C4193 = "",Calculations!C4193 = WorkTypeString),  IFERROR(Calculations!J4193,""), NA())</f>
        <v/>
      </c>
      <c r="E4193" s="10">
        <f t="array" ref="E4193">PERCENTILE(IF(ISERROR(D4193:D9192)=FALSE,D4193:D9192),CycleTimePercentile)</f>
        <v>0</v>
      </c>
      <c r="F4193" s="2" t="e">
        <f xml:space="preserve"> IF(Calculations!C4193 = DefectTypeString,  IFERROR(Calculations!J4193,""), NA())</f>
        <v>#N/A</v>
      </c>
      <c r="G4193" s="10">
        <f t="array" ref="G4193">PERCENTILE(IF(ISERROR(F4193:F9192)=FALSE,F4193:F9192),CycleTimePercentile)</f>
        <v>0</v>
      </c>
      <c r="H4193" s="2" t="e">
        <f ca="1" xml:space="preserve"> IF(OR(Calculations!C4193 = "",Calculations!C4193 = WorkTypeString),  Calculations!K4193, NA())</f>
        <v>#N/A</v>
      </c>
      <c r="I4193" s="2" t="e">
        <f xml:space="preserve"> IF(Calculations!C4193 = DefectTypeString,  Calculations!K4193, NA())</f>
        <v>#N/A</v>
      </c>
    </row>
    <row r="4194" spans="1:9" x14ac:dyDescent="0.25">
      <c r="A4194" s="8" t="str">
        <f>Calculations!A4194</f>
        <v/>
      </c>
      <c r="B4194" s="2" t="str">
        <f t="shared" si="70"/>
        <v/>
      </c>
      <c r="C4194" s="10" t="str">
        <f>IFERROR(Calculations!J4194,"")</f>
        <v/>
      </c>
      <c r="D4194" s="10" t="str">
        <f xml:space="preserve"> IF(OR(Calculations!C4194 = "",Calculations!C4194 = WorkTypeString),  IFERROR(Calculations!J4194,""), NA())</f>
        <v/>
      </c>
      <c r="E4194" s="10">
        <f t="array" ref="E4194">PERCENTILE(IF(ISERROR(D4194:D9193)=FALSE,D4194:D9193),CycleTimePercentile)</f>
        <v>0</v>
      </c>
      <c r="F4194" s="2" t="e">
        <f xml:space="preserve"> IF(Calculations!C4194 = DefectTypeString,  IFERROR(Calculations!J4194,""), NA())</f>
        <v>#N/A</v>
      </c>
      <c r="G4194" s="10">
        <f t="array" ref="G4194">PERCENTILE(IF(ISERROR(F4194:F9193)=FALSE,F4194:F9193),CycleTimePercentile)</f>
        <v>0</v>
      </c>
      <c r="H4194" s="2" t="e">
        <f ca="1" xml:space="preserve"> IF(OR(Calculations!C4194 = "",Calculations!C4194 = WorkTypeString),  Calculations!K4194, NA())</f>
        <v>#N/A</v>
      </c>
      <c r="I4194" s="2" t="e">
        <f xml:space="preserve"> IF(Calculations!C4194 = DefectTypeString,  Calculations!K4194, NA())</f>
        <v>#N/A</v>
      </c>
    </row>
    <row r="4195" spans="1:9" x14ac:dyDescent="0.25">
      <c r="A4195" s="8" t="str">
        <f>Calculations!A4195</f>
        <v/>
      </c>
      <c r="B4195" s="2" t="str">
        <f t="shared" si="70"/>
        <v/>
      </c>
      <c r="C4195" s="10" t="str">
        <f>IFERROR(Calculations!J4195,"")</f>
        <v/>
      </c>
      <c r="D4195" s="10" t="str">
        <f xml:space="preserve"> IF(OR(Calculations!C4195 = "",Calculations!C4195 = WorkTypeString),  IFERROR(Calculations!J4195,""), NA())</f>
        <v/>
      </c>
      <c r="E4195" s="10">
        <f t="array" ref="E4195">PERCENTILE(IF(ISERROR(D4195:D9194)=FALSE,D4195:D9194),CycleTimePercentile)</f>
        <v>0</v>
      </c>
      <c r="F4195" s="2" t="e">
        <f xml:space="preserve"> IF(Calculations!C4195 = DefectTypeString,  IFERROR(Calculations!J4195,""), NA())</f>
        <v>#N/A</v>
      </c>
      <c r="G4195" s="10">
        <f t="array" ref="G4195">PERCENTILE(IF(ISERROR(F4195:F9194)=FALSE,F4195:F9194),CycleTimePercentile)</f>
        <v>0</v>
      </c>
      <c r="H4195" s="2" t="e">
        <f ca="1" xml:space="preserve"> IF(OR(Calculations!C4195 = "",Calculations!C4195 = WorkTypeString),  Calculations!K4195, NA())</f>
        <v>#N/A</v>
      </c>
      <c r="I4195" s="2" t="e">
        <f xml:space="preserve"> IF(Calculations!C4195 = DefectTypeString,  Calculations!K4195, NA())</f>
        <v>#N/A</v>
      </c>
    </row>
    <row r="4196" spans="1:9" x14ac:dyDescent="0.25">
      <c r="A4196" s="8" t="str">
        <f>Calculations!A4196</f>
        <v/>
      </c>
      <c r="B4196" s="2" t="str">
        <f t="shared" si="70"/>
        <v/>
      </c>
      <c r="C4196" s="10" t="str">
        <f>IFERROR(Calculations!J4196,"")</f>
        <v/>
      </c>
      <c r="D4196" s="10" t="str">
        <f xml:space="preserve"> IF(OR(Calculations!C4196 = "",Calculations!C4196 = WorkTypeString),  IFERROR(Calculations!J4196,""), NA())</f>
        <v/>
      </c>
      <c r="E4196" s="10">
        <f t="array" ref="E4196">PERCENTILE(IF(ISERROR(D4196:D9195)=FALSE,D4196:D9195),CycleTimePercentile)</f>
        <v>0</v>
      </c>
      <c r="F4196" s="2" t="e">
        <f xml:space="preserve"> IF(Calculations!C4196 = DefectTypeString,  IFERROR(Calculations!J4196,""), NA())</f>
        <v>#N/A</v>
      </c>
      <c r="G4196" s="10">
        <f t="array" ref="G4196">PERCENTILE(IF(ISERROR(F4196:F9195)=FALSE,F4196:F9195),CycleTimePercentile)</f>
        <v>0</v>
      </c>
      <c r="H4196" s="2" t="e">
        <f ca="1" xml:space="preserve"> IF(OR(Calculations!C4196 = "",Calculations!C4196 = WorkTypeString),  Calculations!K4196, NA())</f>
        <v>#N/A</v>
      </c>
      <c r="I4196" s="2" t="e">
        <f xml:space="preserve"> IF(Calculations!C4196 = DefectTypeString,  Calculations!K4196, NA())</f>
        <v>#N/A</v>
      </c>
    </row>
    <row r="4197" spans="1:9" x14ac:dyDescent="0.25">
      <c r="A4197" s="8" t="str">
        <f>Calculations!A4197</f>
        <v/>
      </c>
      <c r="B4197" s="2" t="str">
        <f t="shared" si="70"/>
        <v/>
      </c>
      <c r="C4197" s="10" t="str">
        <f>IFERROR(Calculations!J4197,"")</f>
        <v/>
      </c>
      <c r="D4197" s="10" t="str">
        <f xml:space="preserve"> IF(OR(Calculations!C4197 = "",Calculations!C4197 = WorkTypeString),  IFERROR(Calculations!J4197,""), NA())</f>
        <v/>
      </c>
      <c r="E4197" s="10">
        <f t="array" ref="E4197">PERCENTILE(IF(ISERROR(D4197:D9196)=FALSE,D4197:D9196),CycleTimePercentile)</f>
        <v>0</v>
      </c>
      <c r="F4197" s="2" t="e">
        <f xml:space="preserve"> IF(Calculations!C4197 = DefectTypeString,  IFERROR(Calculations!J4197,""), NA())</f>
        <v>#N/A</v>
      </c>
      <c r="G4197" s="10">
        <f t="array" ref="G4197">PERCENTILE(IF(ISERROR(F4197:F9196)=FALSE,F4197:F9196),CycleTimePercentile)</f>
        <v>0</v>
      </c>
      <c r="H4197" s="2" t="e">
        <f ca="1" xml:space="preserve"> IF(OR(Calculations!C4197 = "",Calculations!C4197 = WorkTypeString),  Calculations!K4197, NA())</f>
        <v>#N/A</v>
      </c>
      <c r="I4197" s="2" t="e">
        <f xml:space="preserve"> IF(Calculations!C4197 = DefectTypeString,  Calculations!K4197, NA())</f>
        <v>#N/A</v>
      </c>
    </row>
    <row r="4198" spans="1:9" x14ac:dyDescent="0.25">
      <c r="A4198" s="8" t="str">
        <f>Calculations!A4198</f>
        <v/>
      </c>
      <c r="B4198" s="2" t="str">
        <f t="shared" si="70"/>
        <v/>
      </c>
      <c r="C4198" s="10" t="str">
        <f>IFERROR(Calculations!J4198,"")</f>
        <v/>
      </c>
      <c r="D4198" s="10" t="str">
        <f xml:space="preserve"> IF(OR(Calculations!C4198 = "",Calculations!C4198 = WorkTypeString),  IFERROR(Calculations!J4198,""), NA())</f>
        <v/>
      </c>
      <c r="E4198" s="10">
        <f t="array" ref="E4198">PERCENTILE(IF(ISERROR(D4198:D9197)=FALSE,D4198:D9197),CycleTimePercentile)</f>
        <v>0</v>
      </c>
      <c r="F4198" s="2" t="e">
        <f xml:space="preserve"> IF(Calculations!C4198 = DefectTypeString,  IFERROR(Calculations!J4198,""), NA())</f>
        <v>#N/A</v>
      </c>
      <c r="G4198" s="10">
        <f t="array" ref="G4198">PERCENTILE(IF(ISERROR(F4198:F9197)=FALSE,F4198:F9197),CycleTimePercentile)</f>
        <v>0</v>
      </c>
      <c r="H4198" s="2" t="e">
        <f ca="1" xml:space="preserve"> IF(OR(Calculations!C4198 = "",Calculations!C4198 = WorkTypeString),  Calculations!K4198, NA())</f>
        <v>#N/A</v>
      </c>
      <c r="I4198" s="2" t="e">
        <f xml:space="preserve"> IF(Calculations!C4198 = DefectTypeString,  Calculations!K4198, NA())</f>
        <v>#N/A</v>
      </c>
    </row>
    <row r="4199" spans="1:9" x14ac:dyDescent="0.25">
      <c r="A4199" s="8" t="str">
        <f>Calculations!A4199</f>
        <v/>
      </c>
      <c r="B4199" s="2" t="str">
        <f t="shared" si="70"/>
        <v/>
      </c>
      <c r="C4199" s="10" t="str">
        <f>IFERROR(Calculations!J4199,"")</f>
        <v/>
      </c>
      <c r="D4199" s="10" t="str">
        <f xml:space="preserve"> IF(OR(Calculations!C4199 = "",Calculations!C4199 = WorkTypeString),  IFERROR(Calculations!J4199,""), NA())</f>
        <v/>
      </c>
      <c r="E4199" s="10">
        <f t="array" ref="E4199">PERCENTILE(IF(ISERROR(D4199:D9198)=FALSE,D4199:D9198),CycleTimePercentile)</f>
        <v>0</v>
      </c>
      <c r="F4199" s="2" t="e">
        <f xml:space="preserve"> IF(Calculations!C4199 = DefectTypeString,  IFERROR(Calculations!J4199,""), NA())</f>
        <v>#N/A</v>
      </c>
      <c r="G4199" s="10">
        <f t="array" ref="G4199">PERCENTILE(IF(ISERROR(F4199:F9198)=FALSE,F4199:F9198),CycleTimePercentile)</f>
        <v>0</v>
      </c>
      <c r="H4199" s="2" t="e">
        <f ca="1" xml:space="preserve"> IF(OR(Calculations!C4199 = "",Calculations!C4199 = WorkTypeString),  Calculations!K4199, NA())</f>
        <v>#N/A</v>
      </c>
      <c r="I4199" s="2" t="e">
        <f xml:space="preserve"> IF(Calculations!C4199 = DefectTypeString,  Calculations!K4199, NA())</f>
        <v>#N/A</v>
      </c>
    </row>
    <row r="4200" spans="1:9" x14ac:dyDescent="0.25">
      <c r="A4200" s="8" t="str">
        <f>Calculations!A4200</f>
        <v/>
      </c>
      <c r="B4200" s="2" t="str">
        <f t="shared" si="70"/>
        <v/>
      </c>
      <c r="C4200" s="10" t="str">
        <f>IFERROR(Calculations!J4200,"")</f>
        <v/>
      </c>
      <c r="D4200" s="10" t="str">
        <f xml:space="preserve"> IF(OR(Calculations!C4200 = "",Calculations!C4200 = WorkTypeString),  IFERROR(Calculations!J4200,""), NA())</f>
        <v/>
      </c>
      <c r="E4200" s="10">
        <f t="array" ref="E4200">PERCENTILE(IF(ISERROR(D4200:D9199)=FALSE,D4200:D9199),CycleTimePercentile)</f>
        <v>0</v>
      </c>
      <c r="F4200" s="2" t="e">
        <f xml:space="preserve"> IF(Calculations!C4200 = DefectTypeString,  IFERROR(Calculations!J4200,""), NA())</f>
        <v>#N/A</v>
      </c>
      <c r="G4200" s="10">
        <f t="array" ref="G4200">PERCENTILE(IF(ISERROR(F4200:F9199)=FALSE,F4200:F9199),CycleTimePercentile)</f>
        <v>0</v>
      </c>
      <c r="H4200" s="2" t="e">
        <f ca="1" xml:space="preserve"> IF(OR(Calculations!C4200 = "",Calculations!C4200 = WorkTypeString),  Calculations!K4200, NA())</f>
        <v>#N/A</v>
      </c>
      <c r="I4200" s="2" t="e">
        <f xml:space="preserve"> IF(Calculations!C4200 = DefectTypeString,  Calculations!K4200, NA())</f>
        <v>#N/A</v>
      </c>
    </row>
    <row r="4201" spans="1:9" x14ac:dyDescent="0.25">
      <c r="A4201" s="8" t="str">
        <f>Calculations!A4201</f>
        <v/>
      </c>
      <c r="B4201" s="2" t="str">
        <f t="shared" si="70"/>
        <v/>
      </c>
      <c r="C4201" s="10" t="str">
        <f>IFERROR(Calculations!J4201,"")</f>
        <v/>
      </c>
      <c r="D4201" s="10" t="str">
        <f xml:space="preserve"> IF(OR(Calculations!C4201 = "",Calculations!C4201 = WorkTypeString),  IFERROR(Calculations!J4201,""), NA())</f>
        <v/>
      </c>
      <c r="E4201" s="10">
        <f t="array" ref="E4201">PERCENTILE(IF(ISERROR(D4201:D9200)=FALSE,D4201:D9200),CycleTimePercentile)</f>
        <v>0</v>
      </c>
      <c r="F4201" s="2" t="e">
        <f xml:space="preserve"> IF(Calculations!C4201 = DefectTypeString,  IFERROR(Calculations!J4201,""), NA())</f>
        <v>#N/A</v>
      </c>
      <c r="G4201" s="10">
        <f t="array" ref="G4201">PERCENTILE(IF(ISERROR(F4201:F9200)=FALSE,F4201:F9200),CycleTimePercentile)</f>
        <v>0</v>
      </c>
      <c r="H4201" s="2" t="e">
        <f ca="1" xml:space="preserve"> IF(OR(Calculations!C4201 = "",Calculations!C4201 = WorkTypeString),  Calculations!K4201, NA())</f>
        <v>#N/A</v>
      </c>
      <c r="I4201" s="2" t="e">
        <f xml:space="preserve"> IF(Calculations!C4201 = DefectTypeString,  Calculations!K4201, NA())</f>
        <v>#N/A</v>
      </c>
    </row>
    <row r="4202" spans="1:9" x14ac:dyDescent="0.25">
      <c r="A4202" s="8" t="str">
        <f>Calculations!A4202</f>
        <v/>
      </c>
      <c r="B4202" s="2" t="str">
        <f t="shared" si="70"/>
        <v/>
      </c>
      <c r="C4202" s="10" t="str">
        <f>IFERROR(Calculations!J4202,"")</f>
        <v/>
      </c>
      <c r="D4202" s="10" t="str">
        <f xml:space="preserve"> IF(OR(Calculations!C4202 = "",Calculations!C4202 = WorkTypeString),  IFERROR(Calculations!J4202,""), NA())</f>
        <v/>
      </c>
      <c r="E4202" s="10">
        <f t="array" ref="E4202">PERCENTILE(IF(ISERROR(D4202:D9201)=FALSE,D4202:D9201),CycleTimePercentile)</f>
        <v>0</v>
      </c>
      <c r="F4202" s="2" t="e">
        <f xml:space="preserve"> IF(Calculations!C4202 = DefectTypeString,  IFERROR(Calculations!J4202,""), NA())</f>
        <v>#N/A</v>
      </c>
      <c r="G4202" s="10">
        <f t="array" ref="G4202">PERCENTILE(IF(ISERROR(F4202:F9201)=FALSE,F4202:F9201),CycleTimePercentile)</f>
        <v>0</v>
      </c>
      <c r="H4202" s="2" t="e">
        <f ca="1" xml:space="preserve"> IF(OR(Calculations!C4202 = "",Calculations!C4202 = WorkTypeString),  Calculations!K4202, NA())</f>
        <v>#N/A</v>
      </c>
      <c r="I4202" s="2" t="e">
        <f xml:space="preserve"> IF(Calculations!C4202 = DefectTypeString,  Calculations!K4202, NA())</f>
        <v>#N/A</v>
      </c>
    </row>
    <row r="4203" spans="1:9" x14ac:dyDescent="0.25">
      <c r="A4203" s="8" t="str">
        <f>Calculations!A4203</f>
        <v/>
      </c>
      <c r="B4203" s="2" t="str">
        <f t="shared" si="70"/>
        <v/>
      </c>
      <c r="C4203" s="10" t="str">
        <f>IFERROR(Calculations!J4203,"")</f>
        <v/>
      </c>
      <c r="D4203" s="10" t="str">
        <f xml:space="preserve"> IF(OR(Calculations!C4203 = "",Calculations!C4203 = WorkTypeString),  IFERROR(Calculations!J4203,""), NA())</f>
        <v/>
      </c>
      <c r="E4203" s="10">
        <f t="array" ref="E4203">PERCENTILE(IF(ISERROR(D4203:D9202)=FALSE,D4203:D9202),CycleTimePercentile)</f>
        <v>0</v>
      </c>
      <c r="F4203" s="2" t="e">
        <f xml:space="preserve"> IF(Calculations!C4203 = DefectTypeString,  IFERROR(Calculations!J4203,""), NA())</f>
        <v>#N/A</v>
      </c>
      <c r="G4203" s="10">
        <f t="array" ref="G4203">PERCENTILE(IF(ISERROR(F4203:F9202)=FALSE,F4203:F9202),CycleTimePercentile)</f>
        <v>0</v>
      </c>
      <c r="H4203" s="2" t="e">
        <f ca="1" xml:space="preserve"> IF(OR(Calculations!C4203 = "",Calculations!C4203 = WorkTypeString),  Calculations!K4203, NA())</f>
        <v>#N/A</v>
      </c>
      <c r="I4203" s="2" t="e">
        <f xml:space="preserve"> IF(Calculations!C4203 = DefectTypeString,  Calculations!K4203, NA())</f>
        <v>#N/A</v>
      </c>
    </row>
    <row r="4204" spans="1:9" x14ac:dyDescent="0.25">
      <c r="A4204" s="8" t="str">
        <f>Calculations!A4204</f>
        <v/>
      </c>
      <c r="B4204" s="2" t="str">
        <f t="shared" si="70"/>
        <v/>
      </c>
      <c r="C4204" s="10" t="str">
        <f>IFERROR(Calculations!J4204,"")</f>
        <v/>
      </c>
      <c r="D4204" s="10" t="str">
        <f xml:space="preserve"> IF(OR(Calculations!C4204 = "",Calculations!C4204 = WorkTypeString),  IFERROR(Calculations!J4204,""), NA())</f>
        <v/>
      </c>
      <c r="E4204" s="10">
        <f t="array" ref="E4204">PERCENTILE(IF(ISERROR(D4204:D9203)=FALSE,D4204:D9203),CycleTimePercentile)</f>
        <v>0</v>
      </c>
      <c r="F4204" s="2" t="e">
        <f xml:space="preserve"> IF(Calculations!C4204 = DefectTypeString,  IFERROR(Calculations!J4204,""), NA())</f>
        <v>#N/A</v>
      </c>
      <c r="G4204" s="10">
        <f t="array" ref="G4204">PERCENTILE(IF(ISERROR(F4204:F9203)=FALSE,F4204:F9203),CycleTimePercentile)</f>
        <v>0</v>
      </c>
      <c r="H4204" s="2" t="e">
        <f ca="1" xml:space="preserve"> IF(OR(Calculations!C4204 = "",Calculations!C4204 = WorkTypeString),  Calculations!K4204, NA())</f>
        <v>#N/A</v>
      </c>
      <c r="I4204" s="2" t="e">
        <f xml:space="preserve"> IF(Calculations!C4204 = DefectTypeString,  Calculations!K4204, NA())</f>
        <v>#N/A</v>
      </c>
    </row>
    <row r="4205" spans="1:9" x14ac:dyDescent="0.25">
      <c r="A4205" s="8" t="str">
        <f>Calculations!A4205</f>
        <v/>
      </c>
      <c r="B4205" s="2" t="str">
        <f t="shared" si="70"/>
        <v/>
      </c>
      <c r="C4205" s="10" t="str">
        <f>IFERROR(Calculations!J4205,"")</f>
        <v/>
      </c>
      <c r="D4205" s="10" t="str">
        <f xml:space="preserve"> IF(OR(Calculations!C4205 = "",Calculations!C4205 = WorkTypeString),  IFERROR(Calculations!J4205,""), NA())</f>
        <v/>
      </c>
      <c r="E4205" s="10">
        <f t="array" ref="E4205">PERCENTILE(IF(ISERROR(D4205:D9204)=FALSE,D4205:D9204),CycleTimePercentile)</f>
        <v>0</v>
      </c>
      <c r="F4205" s="2" t="e">
        <f xml:space="preserve"> IF(Calculations!C4205 = DefectTypeString,  IFERROR(Calculations!J4205,""), NA())</f>
        <v>#N/A</v>
      </c>
      <c r="G4205" s="10">
        <f t="array" ref="G4205">PERCENTILE(IF(ISERROR(F4205:F9204)=FALSE,F4205:F9204),CycleTimePercentile)</f>
        <v>0</v>
      </c>
      <c r="H4205" s="2" t="e">
        <f ca="1" xml:space="preserve"> IF(OR(Calculations!C4205 = "",Calculations!C4205 = WorkTypeString),  Calculations!K4205, NA())</f>
        <v>#N/A</v>
      </c>
      <c r="I4205" s="2" t="e">
        <f xml:space="preserve"> IF(Calculations!C4205 = DefectTypeString,  Calculations!K4205, NA())</f>
        <v>#N/A</v>
      </c>
    </row>
    <row r="4206" spans="1:9" x14ac:dyDescent="0.25">
      <c r="A4206" s="8" t="str">
        <f>Calculations!A4206</f>
        <v/>
      </c>
      <c r="B4206" s="2" t="str">
        <f t="shared" si="70"/>
        <v/>
      </c>
      <c r="C4206" s="10" t="str">
        <f>IFERROR(Calculations!J4206,"")</f>
        <v/>
      </c>
      <c r="D4206" s="10" t="str">
        <f xml:space="preserve"> IF(OR(Calculations!C4206 = "",Calculations!C4206 = WorkTypeString),  IFERROR(Calculations!J4206,""), NA())</f>
        <v/>
      </c>
      <c r="E4206" s="10">
        <f t="array" ref="E4206">PERCENTILE(IF(ISERROR(D4206:D9205)=FALSE,D4206:D9205),CycleTimePercentile)</f>
        <v>0</v>
      </c>
      <c r="F4206" s="2" t="e">
        <f xml:space="preserve"> IF(Calculations!C4206 = DefectTypeString,  IFERROR(Calculations!J4206,""), NA())</f>
        <v>#N/A</v>
      </c>
      <c r="G4206" s="10">
        <f t="array" ref="G4206">PERCENTILE(IF(ISERROR(F4206:F9205)=FALSE,F4206:F9205),CycleTimePercentile)</f>
        <v>0</v>
      </c>
      <c r="H4206" s="2" t="e">
        <f ca="1" xml:space="preserve"> IF(OR(Calculations!C4206 = "",Calculations!C4206 = WorkTypeString),  Calculations!K4206, NA())</f>
        <v>#N/A</v>
      </c>
      <c r="I4206" s="2" t="e">
        <f xml:space="preserve"> IF(Calculations!C4206 = DefectTypeString,  Calculations!K4206, NA())</f>
        <v>#N/A</v>
      </c>
    </row>
    <row r="4207" spans="1:9" x14ac:dyDescent="0.25">
      <c r="A4207" s="8" t="str">
        <f>Calculations!A4207</f>
        <v/>
      </c>
      <c r="B4207" s="2" t="str">
        <f t="shared" si="70"/>
        <v/>
      </c>
      <c r="C4207" s="10" t="str">
        <f>IFERROR(Calculations!J4207,"")</f>
        <v/>
      </c>
      <c r="D4207" s="10" t="str">
        <f xml:space="preserve"> IF(OR(Calculations!C4207 = "",Calculations!C4207 = WorkTypeString),  IFERROR(Calculations!J4207,""), NA())</f>
        <v/>
      </c>
      <c r="E4207" s="10">
        <f t="array" ref="E4207">PERCENTILE(IF(ISERROR(D4207:D9206)=FALSE,D4207:D9206),CycleTimePercentile)</f>
        <v>0</v>
      </c>
      <c r="F4207" s="2" t="e">
        <f xml:space="preserve"> IF(Calculations!C4207 = DefectTypeString,  IFERROR(Calculations!J4207,""), NA())</f>
        <v>#N/A</v>
      </c>
      <c r="G4207" s="10">
        <f t="array" ref="G4207">PERCENTILE(IF(ISERROR(F4207:F9206)=FALSE,F4207:F9206),CycleTimePercentile)</f>
        <v>0</v>
      </c>
      <c r="H4207" s="2" t="e">
        <f ca="1" xml:space="preserve"> IF(OR(Calculations!C4207 = "",Calculations!C4207 = WorkTypeString),  Calculations!K4207, NA())</f>
        <v>#N/A</v>
      </c>
      <c r="I4207" s="2" t="e">
        <f xml:space="preserve"> IF(Calculations!C4207 = DefectTypeString,  Calculations!K4207, NA())</f>
        <v>#N/A</v>
      </c>
    </row>
    <row r="4208" spans="1:9" x14ac:dyDescent="0.25">
      <c r="A4208" s="8" t="str">
        <f>Calculations!A4208</f>
        <v/>
      </c>
      <c r="B4208" s="2" t="str">
        <f t="shared" si="70"/>
        <v/>
      </c>
      <c r="C4208" s="10" t="str">
        <f>IFERROR(Calculations!J4208,"")</f>
        <v/>
      </c>
      <c r="D4208" s="10" t="str">
        <f xml:space="preserve"> IF(OR(Calculations!C4208 = "",Calculations!C4208 = WorkTypeString),  IFERROR(Calculations!J4208,""), NA())</f>
        <v/>
      </c>
      <c r="E4208" s="10">
        <f t="array" ref="E4208">PERCENTILE(IF(ISERROR(D4208:D9207)=FALSE,D4208:D9207),CycleTimePercentile)</f>
        <v>0</v>
      </c>
      <c r="F4208" s="2" t="e">
        <f xml:space="preserve"> IF(Calculations!C4208 = DefectTypeString,  IFERROR(Calculations!J4208,""), NA())</f>
        <v>#N/A</v>
      </c>
      <c r="G4208" s="10">
        <f t="array" ref="G4208">PERCENTILE(IF(ISERROR(F4208:F9207)=FALSE,F4208:F9207),CycleTimePercentile)</f>
        <v>0</v>
      </c>
      <c r="H4208" s="2" t="e">
        <f ca="1" xml:space="preserve"> IF(OR(Calculations!C4208 = "",Calculations!C4208 = WorkTypeString),  Calculations!K4208, NA())</f>
        <v>#N/A</v>
      </c>
      <c r="I4208" s="2" t="e">
        <f xml:space="preserve"> IF(Calculations!C4208 = DefectTypeString,  Calculations!K4208, NA())</f>
        <v>#N/A</v>
      </c>
    </row>
    <row r="4209" spans="1:9" x14ac:dyDescent="0.25">
      <c r="A4209" s="8" t="str">
        <f>Calculations!A4209</f>
        <v/>
      </c>
      <c r="B4209" s="2" t="str">
        <f t="shared" si="70"/>
        <v/>
      </c>
      <c r="C4209" s="10" t="str">
        <f>IFERROR(Calculations!J4209,"")</f>
        <v/>
      </c>
      <c r="D4209" s="10" t="str">
        <f xml:space="preserve"> IF(OR(Calculations!C4209 = "",Calculations!C4209 = WorkTypeString),  IFERROR(Calculations!J4209,""), NA())</f>
        <v/>
      </c>
      <c r="E4209" s="10">
        <f t="array" ref="E4209">PERCENTILE(IF(ISERROR(D4209:D9208)=FALSE,D4209:D9208),CycleTimePercentile)</f>
        <v>0</v>
      </c>
      <c r="F4209" s="2" t="e">
        <f xml:space="preserve"> IF(Calculations!C4209 = DefectTypeString,  IFERROR(Calculations!J4209,""), NA())</f>
        <v>#N/A</v>
      </c>
      <c r="G4209" s="10">
        <f t="array" ref="G4209">PERCENTILE(IF(ISERROR(F4209:F9208)=FALSE,F4209:F9208),CycleTimePercentile)</f>
        <v>0</v>
      </c>
      <c r="H4209" s="2" t="e">
        <f ca="1" xml:space="preserve"> IF(OR(Calculations!C4209 = "",Calculations!C4209 = WorkTypeString),  Calculations!K4209, NA())</f>
        <v>#N/A</v>
      </c>
      <c r="I4209" s="2" t="e">
        <f xml:space="preserve"> IF(Calculations!C4209 = DefectTypeString,  Calculations!K4209, NA())</f>
        <v>#N/A</v>
      </c>
    </row>
    <row r="4210" spans="1:9" x14ac:dyDescent="0.25">
      <c r="A4210" s="8" t="str">
        <f>Calculations!A4210</f>
        <v/>
      </c>
      <c r="B4210" s="2" t="str">
        <f t="shared" si="70"/>
        <v/>
      </c>
      <c r="C4210" s="10" t="str">
        <f>IFERROR(Calculations!J4210,"")</f>
        <v/>
      </c>
      <c r="D4210" s="10" t="str">
        <f xml:space="preserve"> IF(OR(Calculations!C4210 = "",Calculations!C4210 = WorkTypeString),  IFERROR(Calculations!J4210,""), NA())</f>
        <v/>
      </c>
      <c r="E4210" s="10">
        <f t="array" ref="E4210">PERCENTILE(IF(ISERROR(D4210:D9209)=FALSE,D4210:D9209),CycleTimePercentile)</f>
        <v>0</v>
      </c>
      <c r="F4210" s="2" t="e">
        <f xml:space="preserve"> IF(Calculations!C4210 = DefectTypeString,  IFERROR(Calculations!J4210,""), NA())</f>
        <v>#N/A</v>
      </c>
      <c r="G4210" s="10">
        <f t="array" ref="G4210">PERCENTILE(IF(ISERROR(F4210:F9209)=FALSE,F4210:F9209),CycleTimePercentile)</f>
        <v>0</v>
      </c>
      <c r="H4210" s="2" t="e">
        <f ca="1" xml:space="preserve"> IF(OR(Calculations!C4210 = "",Calculations!C4210 = WorkTypeString),  Calculations!K4210, NA())</f>
        <v>#N/A</v>
      </c>
      <c r="I4210" s="2" t="e">
        <f xml:space="preserve"> IF(Calculations!C4210 = DefectTypeString,  Calculations!K4210, NA())</f>
        <v>#N/A</v>
      </c>
    </row>
    <row r="4211" spans="1:9" x14ac:dyDescent="0.25">
      <c r="A4211" s="8" t="str">
        <f>Calculations!A4211</f>
        <v/>
      </c>
      <c r="B4211" s="2" t="str">
        <f t="shared" si="70"/>
        <v/>
      </c>
      <c r="C4211" s="10" t="str">
        <f>IFERROR(Calculations!J4211,"")</f>
        <v/>
      </c>
      <c r="D4211" s="10" t="str">
        <f xml:space="preserve"> IF(OR(Calculations!C4211 = "",Calculations!C4211 = WorkTypeString),  IFERROR(Calculations!J4211,""), NA())</f>
        <v/>
      </c>
      <c r="E4211" s="10">
        <f t="array" ref="E4211">PERCENTILE(IF(ISERROR(D4211:D9210)=FALSE,D4211:D9210),CycleTimePercentile)</f>
        <v>0</v>
      </c>
      <c r="F4211" s="2" t="e">
        <f xml:space="preserve"> IF(Calculations!C4211 = DefectTypeString,  IFERROR(Calculations!J4211,""), NA())</f>
        <v>#N/A</v>
      </c>
      <c r="G4211" s="10">
        <f t="array" ref="G4211">PERCENTILE(IF(ISERROR(F4211:F9210)=FALSE,F4211:F9210),CycleTimePercentile)</f>
        <v>0</v>
      </c>
      <c r="H4211" s="2" t="e">
        <f ca="1" xml:space="preserve"> IF(OR(Calculations!C4211 = "",Calculations!C4211 = WorkTypeString),  Calculations!K4211, NA())</f>
        <v>#N/A</v>
      </c>
      <c r="I4211" s="2" t="e">
        <f xml:space="preserve"> IF(Calculations!C4211 = DefectTypeString,  Calculations!K4211, NA())</f>
        <v>#N/A</v>
      </c>
    </row>
    <row r="4212" spans="1:9" x14ac:dyDescent="0.25">
      <c r="A4212" s="8" t="str">
        <f>Calculations!A4212</f>
        <v/>
      </c>
      <c r="B4212" s="2" t="str">
        <f t="shared" si="70"/>
        <v/>
      </c>
      <c r="C4212" s="10" t="str">
        <f>IFERROR(Calculations!J4212,"")</f>
        <v/>
      </c>
      <c r="D4212" s="10" t="str">
        <f xml:space="preserve"> IF(OR(Calculations!C4212 = "",Calculations!C4212 = WorkTypeString),  IFERROR(Calculations!J4212,""), NA())</f>
        <v/>
      </c>
      <c r="E4212" s="10">
        <f t="array" ref="E4212">PERCENTILE(IF(ISERROR(D4212:D9211)=FALSE,D4212:D9211),CycleTimePercentile)</f>
        <v>0</v>
      </c>
      <c r="F4212" s="2" t="e">
        <f xml:space="preserve"> IF(Calculations!C4212 = DefectTypeString,  IFERROR(Calculations!J4212,""), NA())</f>
        <v>#N/A</v>
      </c>
      <c r="G4212" s="10">
        <f t="array" ref="G4212">PERCENTILE(IF(ISERROR(F4212:F9211)=FALSE,F4212:F9211),CycleTimePercentile)</f>
        <v>0</v>
      </c>
      <c r="H4212" s="2" t="e">
        <f ca="1" xml:space="preserve"> IF(OR(Calculations!C4212 = "",Calculations!C4212 = WorkTypeString),  Calculations!K4212, NA())</f>
        <v>#N/A</v>
      </c>
      <c r="I4212" s="2" t="e">
        <f xml:space="preserve"> IF(Calculations!C4212 = DefectTypeString,  Calculations!K4212, NA())</f>
        <v>#N/A</v>
      </c>
    </row>
    <row r="4213" spans="1:9" x14ac:dyDescent="0.25">
      <c r="A4213" s="8" t="str">
        <f>Calculations!A4213</f>
        <v/>
      </c>
      <c r="B4213" s="2" t="str">
        <f t="shared" si="70"/>
        <v/>
      </c>
      <c r="C4213" s="10" t="str">
        <f>IFERROR(Calculations!J4213,"")</f>
        <v/>
      </c>
      <c r="D4213" s="10" t="str">
        <f xml:space="preserve"> IF(OR(Calculations!C4213 = "",Calculations!C4213 = WorkTypeString),  IFERROR(Calculations!J4213,""), NA())</f>
        <v/>
      </c>
      <c r="E4213" s="10">
        <f t="array" ref="E4213">PERCENTILE(IF(ISERROR(D4213:D9212)=FALSE,D4213:D9212),CycleTimePercentile)</f>
        <v>0</v>
      </c>
      <c r="F4213" s="2" t="e">
        <f xml:space="preserve"> IF(Calculations!C4213 = DefectTypeString,  IFERROR(Calculations!J4213,""), NA())</f>
        <v>#N/A</v>
      </c>
      <c r="G4213" s="10">
        <f t="array" ref="G4213">PERCENTILE(IF(ISERROR(F4213:F9212)=FALSE,F4213:F9212),CycleTimePercentile)</f>
        <v>0</v>
      </c>
      <c r="H4213" s="2" t="e">
        <f ca="1" xml:space="preserve"> IF(OR(Calculations!C4213 = "",Calculations!C4213 = WorkTypeString),  Calculations!K4213, NA())</f>
        <v>#N/A</v>
      </c>
      <c r="I4213" s="2" t="e">
        <f xml:space="preserve"> IF(Calculations!C4213 = DefectTypeString,  Calculations!K4213, NA())</f>
        <v>#N/A</v>
      </c>
    </row>
    <row r="4214" spans="1:9" x14ac:dyDescent="0.25">
      <c r="A4214" s="8" t="str">
        <f>Calculations!A4214</f>
        <v/>
      </c>
      <c r="B4214" s="2" t="str">
        <f t="shared" si="70"/>
        <v/>
      </c>
      <c r="C4214" s="10" t="str">
        <f>IFERROR(Calculations!J4214,"")</f>
        <v/>
      </c>
      <c r="D4214" s="10" t="str">
        <f xml:space="preserve"> IF(OR(Calculations!C4214 = "",Calculations!C4214 = WorkTypeString),  IFERROR(Calculations!J4214,""), NA())</f>
        <v/>
      </c>
      <c r="E4214" s="10">
        <f t="array" ref="E4214">PERCENTILE(IF(ISERROR(D4214:D9213)=FALSE,D4214:D9213),CycleTimePercentile)</f>
        <v>0</v>
      </c>
      <c r="F4214" s="2" t="e">
        <f xml:space="preserve"> IF(Calculations!C4214 = DefectTypeString,  IFERROR(Calculations!J4214,""), NA())</f>
        <v>#N/A</v>
      </c>
      <c r="G4214" s="10">
        <f t="array" ref="G4214">PERCENTILE(IF(ISERROR(F4214:F9213)=FALSE,F4214:F9213),CycleTimePercentile)</f>
        <v>0</v>
      </c>
      <c r="H4214" s="2" t="e">
        <f ca="1" xml:space="preserve"> IF(OR(Calculations!C4214 = "",Calculations!C4214 = WorkTypeString),  Calculations!K4214, NA())</f>
        <v>#N/A</v>
      </c>
      <c r="I4214" s="2" t="e">
        <f xml:space="preserve"> IF(Calculations!C4214 = DefectTypeString,  Calculations!K4214, NA())</f>
        <v>#N/A</v>
      </c>
    </row>
    <row r="4215" spans="1:9" x14ac:dyDescent="0.25">
      <c r="A4215" s="8" t="str">
        <f>Calculations!A4215</f>
        <v/>
      </c>
      <c r="B4215" s="2" t="str">
        <f t="shared" si="70"/>
        <v/>
      </c>
      <c r="C4215" s="10" t="str">
        <f>IFERROR(Calculations!J4215,"")</f>
        <v/>
      </c>
      <c r="D4215" s="10" t="str">
        <f xml:space="preserve"> IF(OR(Calculations!C4215 = "",Calculations!C4215 = WorkTypeString),  IFERROR(Calculations!J4215,""), NA())</f>
        <v/>
      </c>
      <c r="E4215" s="10">
        <f t="array" ref="E4215">PERCENTILE(IF(ISERROR(D4215:D9214)=FALSE,D4215:D9214),CycleTimePercentile)</f>
        <v>0</v>
      </c>
      <c r="F4215" s="2" t="e">
        <f xml:space="preserve"> IF(Calculations!C4215 = DefectTypeString,  IFERROR(Calculations!J4215,""), NA())</f>
        <v>#N/A</v>
      </c>
      <c r="G4215" s="10">
        <f t="array" ref="G4215">PERCENTILE(IF(ISERROR(F4215:F9214)=FALSE,F4215:F9214),CycleTimePercentile)</f>
        <v>0</v>
      </c>
      <c r="H4215" s="2" t="e">
        <f ca="1" xml:space="preserve"> IF(OR(Calculations!C4215 = "",Calculations!C4215 = WorkTypeString),  Calculations!K4215, NA())</f>
        <v>#N/A</v>
      </c>
      <c r="I4215" s="2" t="e">
        <f xml:space="preserve"> IF(Calculations!C4215 = DefectTypeString,  Calculations!K4215, NA())</f>
        <v>#N/A</v>
      </c>
    </row>
    <row r="4216" spans="1:9" x14ac:dyDescent="0.25">
      <c r="A4216" s="8" t="str">
        <f>Calculations!A4216</f>
        <v/>
      </c>
      <c r="B4216" s="2" t="str">
        <f t="shared" si="70"/>
        <v/>
      </c>
      <c r="C4216" s="10" t="str">
        <f>IFERROR(Calculations!J4216,"")</f>
        <v/>
      </c>
      <c r="D4216" s="10" t="str">
        <f xml:space="preserve"> IF(OR(Calculations!C4216 = "",Calculations!C4216 = WorkTypeString),  IFERROR(Calculations!J4216,""), NA())</f>
        <v/>
      </c>
      <c r="E4216" s="10">
        <f t="array" ref="E4216">PERCENTILE(IF(ISERROR(D4216:D9215)=FALSE,D4216:D9215),CycleTimePercentile)</f>
        <v>0</v>
      </c>
      <c r="F4216" s="2" t="e">
        <f xml:space="preserve"> IF(Calculations!C4216 = DefectTypeString,  IFERROR(Calculations!J4216,""), NA())</f>
        <v>#N/A</v>
      </c>
      <c r="G4216" s="10">
        <f t="array" ref="G4216">PERCENTILE(IF(ISERROR(F4216:F9215)=FALSE,F4216:F9215),CycleTimePercentile)</f>
        <v>0</v>
      </c>
      <c r="H4216" s="2" t="e">
        <f ca="1" xml:space="preserve"> IF(OR(Calculations!C4216 = "",Calculations!C4216 = WorkTypeString),  Calculations!K4216, NA())</f>
        <v>#N/A</v>
      </c>
      <c r="I4216" s="2" t="e">
        <f xml:space="preserve"> IF(Calculations!C4216 = DefectTypeString,  Calculations!K4216, NA())</f>
        <v>#N/A</v>
      </c>
    </row>
    <row r="4217" spans="1:9" x14ac:dyDescent="0.25">
      <c r="A4217" s="8" t="str">
        <f>Calculations!A4217</f>
        <v/>
      </c>
      <c r="B4217" s="2" t="str">
        <f t="shared" si="70"/>
        <v/>
      </c>
      <c r="C4217" s="10" t="str">
        <f>IFERROR(Calculations!J4217,"")</f>
        <v/>
      </c>
      <c r="D4217" s="10" t="str">
        <f xml:space="preserve"> IF(OR(Calculations!C4217 = "",Calculations!C4217 = WorkTypeString),  IFERROR(Calculations!J4217,""), NA())</f>
        <v/>
      </c>
      <c r="E4217" s="10">
        <f t="array" ref="E4217">PERCENTILE(IF(ISERROR(D4217:D9216)=FALSE,D4217:D9216),CycleTimePercentile)</f>
        <v>0</v>
      </c>
      <c r="F4217" s="2" t="e">
        <f xml:space="preserve"> IF(Calculations!C4217 = DefectTypeString,  IFERROR(Calculations!J4217,""), NA())</f>
        <v>#N/A</v>
      </c>
      <c r="G4217" s="10">
        <f t="array" ref="G4217">PERCENTILE(IF(ISERROR(F4217:F9216)=FALSE,F4217:F9216),CycleTimePercentile)</f>
        <v>0</v>
      </c>
      <c r="H4217" s="2" t="e">
        <f ca="1" xml:space="preserve"> IF(OR(Calculations!C4217 = "",Calculations!C4217 = WorkTypeString),  Calculations!K4217, NA())</f>
        <v>#N/A</v>
      </c>
      <c r="I4217" s="2" t="e">
        <f xml:space="preserve"> IF(Calculations!C4217 = DefectTypeString,  Calculations!K4217, NA())</f>
        <v>#N/A</v>
      </c>
    </row>
    <row r="4218" spans="1:9" x14ac:dyDescent="0.25">
      <c r="A4218" s="8" t="str">
        <f>Calculations!A4218</f>
        <v/>
      </c>
      <c r="B4218" s="2" t="str">
        <f t="shared" si="70"/>
        <v/>
      </c>
      <c r="C4218" s="10" t="str">
        <f>IFERROR(Calculations!J4218,"")</f>
        <v/>
      </c>
      <c r="D4218" s="10" t="str">
        <f xml:space="preserve"> IF(OR(Calculations!C4218 = "",Calculations!C4218 = WorkTypeString),  IFERROR(Calculations!J4218,""), NA())</f>
        <v/>
      </c>
      <c r="E4218" s="10">
        <f t="array" ref="E4218">PERCENTILE(IF(ISERROR(D4218:D9217)=FALSE,D4218:D9217),CycleTimePercentile)</f>
        <v>0</v>
      </c>
      <c r="F4218" s="2" t="e">
        <f xml:space="preserve"> IF(Calculations!C4218 = DefectTypeString,  IFERROR(Calculations!J4218,""), NA())</f>
        <v>#N/A</v>
      </c>
      <c r="G4218" s="10">
        <f t="array" ref="G4218">PERCENTILE(IF(ISERROR(F4218:F9217)=FALSE,F4218:F9217),CycleTimePercentile)</f>
        <v>0</v>
      </c>
      <c r="H4218" s="2" t="e">
        <f ca="1" xml:space="preserve"> IF(OR(Calculations!C4218 = "",Calculations!C4218 = WorkTypeString),  Calculations!K4218, NA())</f>
        <v>#N/A</v>
      </c>
      <c r="I4218" s="2" t="e">
        <f xml:space="preserve"> IF(Calculations!C4218 = DefectTypeString,  Calculations!K4218, NA())</f>
        <v>#N/A</v>
      </c>
    </row>
    <row r="4219" spans="1:9" x14ac:dyDescent="0.25">
      <c r="A4219" s="8" t="str">
        <f>Calculations!A4219</f>
        <v/>
      </c>
      <c r="B4219" s="2" t="str">
        <f t="shared" si="70"/>
        <v/>
      </c>
      <c r="C4219" s="10" t="str">
        <f>IFERROR(Calculations!J4219,"")</f>
        <v/>
      </c>
      <c r="D4219" s="10" t="str">
        <f xml:space="preserve"> IF(OR(Calculations!C4219 = "",Calculations!C4219 = WorkTypeString),  IFERROR(Calculations!J4219,""), NA())</f>
        <v/>
      </c>
      <c r="E4219" s="10">
        <f t="array" ref="E4219">PERCENTILE(IF(ISERROR(D4219:D9218)=FALSE,D4219:D9218),CycleTimePercentile)</f>
        <v>0</v>
      </c>
      <c r="F4219" s="2" t="e">
        <f xml:space="preserve"> IF(Calculations!C4219 = DefectTypeString,  IFERROR(Calculations!J4219,""), NA())</f>
        <v>#N/A</v>
      </c>
      <c r="G4219" s="10">
        <f t="array" ref="G4219">PERCENTILE(IF(ISERROR(F4219:F9218)=FALSE,F4219:F9218),CycleTimePercentile)</f>
        <v>0</v>
      </c>
      <c r="H4219" s="2" t="e">
        <f ca="1" xml:space="preserve"> IF(OR(Calculations!C4219 = "",Calculations!C4219 = WorkTypeString),  Calculations!K4219, NA())</f>
        <v>#N/A</v>
      </c>
      <c r="I4219" s="2" t="e">
        <f xml:space="preserve"> IF(Calculations!C4219 = DefectTypeString,  Calculations!K4219, NA())</f>
        <v>#N/A</v>
      </c>
    </row>
    <row r="4220" spans="1:9" x14ac:dyDescent="0.25">
      <c r="A4220" s="8" t="str">
        <f>Calculations!A4220</f>
        <v/>
      </c>
      <c r="B4220" s="2" t="str">
        <f t="shared" si="70"/>
        <v/>
      </c>
      <c r="C4220" s="10" t="str">
        <f>IFERROR(Calculations!J4220,"")</f>
        <v/>
      </c>
      <c r="D4220" s="10" t="str">
        <f xml:space="preserve"> IF(OR(Calculations!C4220 = "",Calculations!C4220 = WorkTypeString),  IFERROR(Calculations!J4220,""), NA())</f>
        <v/>
      </c>
      <c r="E4220" s="10">
        <f t="array" ref="E4220">PERCENTILE(IF(ISERROR(D4220:D9219)=FALSE,D4220:D9219),CycleTimePercentile)</f>
        <v>0</v>
      </c>
      <c r="F4220" s="2" t="e">
        <f xml:space="preserve"> IF(Calculations!C4220 = DefectTypeString,  IFERROR(Calculations!J4220,""), NA())</f>
        <v>#N/A</v>
      </c>
      <c r="G4220" s="10">
        <f t="array" ref="G4220">PERCENTILE(IF(ISERROR(F4220:F9219)=FALSE,F4220:F9219),CycleTimePercentile)</f>
        <v>0</v>
      </c>
      <c r="H4220" s="2" t="e">
        <f ca="1" xml:space="preserve"> IF(OR(Calculations!C4220 = "",Calculations!C4220 = WorkTypeString),  Calculations!K4220, NA())</f>
        <v>#N/A</v>
      </c>
      <c r="I4220" s="2" t="e">
        <f xml:space="preserve"> IF(Calculations!C4220 = DefectTypeString,  Calculations!K4220, NA())</f>
        <v>#N/A</v>
      </c>
    </row>
    <row r="4221" spans="1:9" x14ac:dyDescent="0.25">
      <c r="A4221" s="8" t="str">
        <f>Calculations!A4221</f>
        <v/>
      </c>
      <c r="B4221" s="2" t="str">
        <f t="shared" si="70"/>
        <v/>
      </c>
      <c r="C4221" s="10" t="str">
        <f>IFERROR(Calculations!J4221,"")</f>
        <v/>
      </c>
      <c r="D4221" s="10" t="str">
        <f xml:space="preserve"> IF(OR(Calculations!C4221 = "",Calculations!C4221 = WorkTypeString),  IFERROR(Calculations!J4221,""), NA())</f>
        <v/>
      </c>
      <c r="E4221" s="10">
        <f t="array" ref="E4221">PERCENTILE(IF(ISERROR(D4221:D9220)=FALSE,D4221:D9220),CycleTimePercentile)</f>
        <v>0</v>
      </c>
      <c r="F4221" s="2" t="e">
        <f xml:space="preserve"> IF(Calculations!C4221 = DefectTypeString,  IFERROR(Calculations!J4221,""), NA())</f>
        <v>#N/A</v>
      </c>
      <c r="G4221" s="10">
        <f t="array" ref="G4221">PERCENTILE(IF(ISERROR(F4221:F9220)=FALSE,F4221:F9220),CycleTimePercentile)</f>
        <v>0</v>
      </c>
      <c r="H4221" s="2" t="e">
        <f ca="1" xml:space="preserve"> IF(OR(Calculations!C4221 = "",Calculations!C4221 = WorkTypeString),  Calculations!K4221, NA())</f>
        <v>#N/A</v>
      </c>
      <c r="I4221" s="2" t="e">
        <f xml:space="preserve"> IF(Calculations!C4221 = DefectTypeString,  Calculations!K4221, NA())</f>
        <v>#N/A</v>
      </c>
    </row>
    <row r="4222" spans="1:9" x14ac:dyDescent="0.25">
      <c r="A4222" s="8" t="str">
        <f>Calculations!A4222</f>
        <v/>
      </c>
      <c r="B4222" s="2" t="str">
        <f t="shared" si="70"/>
        <v/>
      </c>
      <c r="C4222" s="10" t="str">
        <f>IFERROR(Calculations!J4222,"")</f>
        <v/>
      </c>
      <c r="D4222" s="10" t="str">
        <f xml:space="preserve"> IF(OR(Calculations!C4222 = "",Calculations!C4222 = WorkTypeString),  IFERROR(Calculations!J4222,""), NA())</f>
        <v/>
      </c>
      <c r="E4222" s="10">
        <f t="array" ref="E4222">PERCENTILE(IF(ISERROR(D4222:D9221)=FALSE,D4222:D9221),CycleTimePercentile)</f>
        <v>0</v>
      </c>
      <c r="F4222" s="2" t="e">
        <f xml:space="preserve"> IF(Calculations!C4222 = DefectTypeString,  IFERROR(Calculations!J4222,""), NA())</f>
        <v>#N/A</v>
      </c>
      <c r="G4222" s="10">
        <f t="array" ref="G4222">PERCENTILE(IF(ISERROR(F4222:F9221)=FALSE,F4222:F9221),CycleTimePercentile)</f>
        <v>0</v>
      </c>
      <c r="H4222" s="2" t="e">
        <f ca="1" xml:space="preserve"> IF(OR(Calculations!C4222 = "",Calculations!C4222 = WorkTypeString),  Calculations!K4222, NA())</f>
        <v>#N/A</v>
      </c>
      <c r="I4222" s="2" t="e">
        <f xml:space="preserve"> IF(Calculations!C4222 = DefectTypeString,  Calculations!K4222, NA())</f>
        <v>#N/A</v>
      </c>
    </row>
    <row r="4223" spans="1:9" x14ac:dyDescent="0.25">
      <c r="A4223" s="8" t="str">
        <f>Calculations!A4223</f>
        <v/>
      </c>
      <c r="B4223" s="2" t="str">
        <f t="shared" si="70"/>
        <v/>
      </c>
      <c r="C4223" s="10" t="str">
        <f>IFERROR(Calculations!J4223,"")</f>
        <v/>
      </c>
      <c r="D4223" s="10" t="str">
        <f xml:space="preserve"> IF(OR(Calculations!C4223 = "",Calculations!C4223 = WorkTypeString),  IFERROR(Calculations!J4223,""), NA())</f>
        <v/>
      </c>
      <c r="E4223" s="10">
        <f t="array" ref="E4223">PERCENTILE(IF(ISERROR(D4223:D9222)=FALSE,D4223:D9222),CycleTimePercentile)</f>
        <v>0</v>
      </c>
      <c r="F4223" s="2" t="e">
        <f xml:space="preserve"> IF(Calculations!C4223 = DefectTypeString,  IFERROR(Calculations!J4223,""), NA())</f>
        <v>#N/A</v>
      </c>
      <c r="G4223" s="10">
        <f t="array" ref="G4223">PERCENTILE(IF(ISERROR(F4223:F9222)=FALSE,F4223:F9222),CycleTimePercentile)</f>
        <v>0</v>
      </c>
      <c r="H4223" s="2" t="e">
        <f ca="1" xml:space="preserve"> IF(OR(Calculations!C4223 = "",Calculations!C4223 = WorkTypeString),  Calculations!K4223, NA())</f>
        <v>#N/A</v>
      </c>
      <c r="I4223" s="2" t="e">
        <f xml:space="preserve"> IF(Calculations!C4223 = DefectTypeString,  Calculations!K4223, NA())</f>
        <v>#N/A</v>
      </c>
    </row>
    <row r="4224" spans="1:9" x14ac:dyDescent="0.25">
      <c r="A4224" s="8" t="str">
        <f>Calculations!A4224</f>
        <v/>
      </c>
      <c r="B4224" s="2" t="str">
        <f t="shared" si="70"/>
        <v/>
      </c>
      <c r="C4224" s="10" t="str">
        <f>IFERROR(Calculations!J4224,"")</f>
        <v/>
      </c>
      <c r="D4224" s="10" t="str">
        <f xml:space="preserve"> IF(OR(Calculations!C4224 = "",Calculations!C4224 = WorkTypeString),  IFERROR(Calculations!J4224,""), NA())</f>
        <v/>
      </c>
      <c r="E4224" s="10">
        <f t="array" ref="E4224">PERCENTILE(IF(ISERROR(D4224:D9223)=FALSE,D4224:D9223),CycleTimePercentile)</f>
        <v>0</v>
      </c>
      <c r="F4224" s="2" t="e">
        <f xml:space="preserve"> IF(Calculations!C4224 = DefectTypeString,  IFERROR(Calculations!J4224,""), NA())</f>
        <v>#N/A</v>
      </c>
      <c r="G4224" s="10">
        <f t="array" ref="G4224">PERCENTILE(IF(ISERROR(F4224:F9223)=FALSE,F4224:F9223),CycleTimePercentile)</f>
        <v>0</v>
      </c>
      <c r="H4224" s="2" t="e">
        <f ca="1" xml:space="preserve"> IF(OR(Calculations!C4224 = "",Calculations!C4224 = WorkTypeString),  Calculations!K4224, NA())</f>
        <v>#N/A</v>
      </c>
      <c r="I4224" s="2" t="e">
        <f xml:space="preserve"> IF(Calculations!C4224 = DefectTypeString,  Calculations!K4224, NA())</f>
        <v>#N/A</v>
      </c>
    </row>
    <row r="4225" spans="1:9" x14ac:dyDescent="0.25">
      <c r="A4225" s="8" t="str">
        <f>Calculations!A4225</f>
        <v/>
      </c>
      <c r="B4225" s="2" t="str">
        <f t="shared" si="70"/>
        <v/>
      </c>
      <c r="C4225" s="10" t="str">
        <f>IFERROR(Calculations!J4225,"")</f>
        <v/>
      </c>
      <c r="D4225" s="10" t="str">
        <f xml:space="preserve"> IF(OR(Calculations!C4225 = "",Calculations!C4225 = WorkTypeString),  IFERROR(Calculations!J4225,""), NA())</f>
        <v/>
      </c>
      <c r="E4225" s="10">
        <f t="array" ref="E4225">PERCENTILE(IF(ISERROR(D4225:D9224)=FALSE,D4225:D9224),CycleTimePercentile)</f>
        <v>0</v>
      </c>
      <c r="F4225" s="2" t="e">
        <f xml:space="preserve"> IF(Calculations!C4225 = DefectTypeString,  IFERROR(Calculations!J4225,""), NA())</f>
        <v>#N/A</v>
      </c>
      <c r="G4225" s="10">
        <f t="array" ref="G4225">PERCENTILE(IF(ISERROR(F4225:F9224)=FALSE,F4225:F9224),CycleTimePercentile)</f>
        <v>0</v>
      </c>
      <c r="H4225" s="2" t="e">
        <f ca="1" xml:space="preserve"> IF(OR(Calculations!C4225 = "",Calculations!C4225 = WorkTypeString),  Calculations!K4225, NA())</f>
        <v>#N/A</v>
      </c>
      <c r="I4225" s="2" t="e">
        <f xml:space="preserve"> IF(Calculations!C4225 = DefectTypeString,  Calculations!K4225, NA())</f>
        <v>#N/A</v>
      </c>
    </row>
    <row r="4226" spans="1:9" x14ac:dyDescent="0.25">
      <c r="A4226" s="8" t="str">
        <f>Calculations!A4226</f>
        <v/>
      </c>
      <c r="B4226" s="2" t="str">
        <f t="shared" si="70"/>
        <v/>
      </c>
      <c r="C4226" s="10" t="str">
        <f>IFERROR(Calculations!J4226,"")</f>
        <v/>
      </c>
      <c r="D4226" s="10" t="str">
        <f xml:space="preserve"> IF(OR(Calculations!C4226 = "",Calculations!C4226 = WorkTypeString),  IFERROR(Calculations!J4226,""), NA())</f>
        <v/>
      </c>
      <c r="E4226" s="10">
        <f t="array" ref="E4226">PERCENTILE(IF(ISERROR(D4226:D9225)=FALSE,D4226:D9225),CycleTimePercentile)</f>
        <v>0</v>
      </c>
      <c r="F4226" s="2" t="e">
        <f xml:space="preserve"> IF(Calculations!C4226 = DefectTypeString,  IFERROR(Calculations!J4226,""), NA())</f>
        <v>#N/A</v>
      </c>
      <c r="G4226" s="10">
        <f t="array" ref="G4226">PERCENTILE(IF(ISERROR(F4226:F9225)=FALSE,F4226:F9225),CycleTimePercentile)</f>
        <v>0</v>
      </c>
      <c r="H4226" s="2" t="e">
        <f ca="1" xml:space="preserve"> IF(OR(Calculations!C4226 = "",Calculations!C4226 = WorkTypeString),  Calculations!K4226, NA())</f>
        <v>#N/A</v>
      </c>
      <c r="I4226" s="2" t="e">
        <f xml:space="preserve"> IF(Calculations!C4226 = DefectTypeString,  Calculations!K4226, NA())</f>
        <v>#N/A</v>
      </c>
    </row>
    <row r="4227" spans="1:9" x14ac:dyDescent="0.25">
      <c r="A4227" s="8" t="str">
        <f>Calculations!A4227</f>
        <v/>
      </c>
      <c r="B4227" s="2" t="str">
        <f t="shared" ref="B4227:B4290" si="71">IF(ISNUMBER(A4227),YEAR(A4227)&amp;"-"&amp;TEXT(MONTH(A4227),"00")&amp;"-"&amp;TEXT(DAY(A4227),"00")&amp;"-"&amp;TEXT(HOUR(A4227),"00"),"")</f>
        <v/>
      </c>
      <c r="C4227" s="10" t="str">
        <f>IFERROR(Calculations!J4227,"")</f>
        <v/>
      </c>
      <c r="D4227" s="10" t="str">
        <f xml:space="preserve"> IF(OR(Calculations!C4227 = "",Calculations!C4227 = WorkTypeString),  IFERROR(Calculations!J4227,""), NA())</f>
        <v/>
      </c>
      <c r="E4227" s="10">
        <f t="array" ref="E4227">PERCENTILE(IF(ISERROR(D4227:D9226)=FALSE,D4227:D9226),CycleTimePercentile)</f>
        <v>0</v>
      </c>
      <c r="F4227" s="2" t="e">
        <f xml:space="preserve"> IF(Calculations!C4227 = DefectTypeString,  IFERROR(Calculations!J4227,""), NA())</f>
        <v>#N/A</v>
      </c>
      <c r="G4227" s="10">
        <f t="array" ref="G4227">PERCENTILE(IF(ISERROR(F4227:F9226)=FALSE,F4227:F9226),CycleTimePercentile)</f>
        <v>0</v>
      </c>
      <c r="H4227" s="2" t="e">
        <f ca="1" xml:space="preserve"> IF(OR(Calculations!C4227 = "",Calculations!C4227 = WorkTypeString),  Calculations!K4227, NA())</f>
        <v>#N/A</v>
      </c>
      <c r="I4227" s="2" t="e">
        <f xml:space="preserve"> IF(Calculations!C4227 = DefectTypeString,  Calculations!K4227, NA())</f>
        <v>#N/A</v>
      </c>
    </row>
    <row r="4228" spans="1:9" x14ac:dyDescent="0.25">
      <c r="A4228" s="8" t="str">
        <f>Calculations!A4228</f>
        <v/>
      </c>
      <c r="B4228" s="2" t="str">
        <f t="shared" si="71"/>
        <v/>
      </c>
      <c r="C4228" s="10" t="str">
        <f>IFERROR(Calculations!J4228,"")</f>
        <v/>
      </c>
      <c r="D4228" s="10" t="str">
        <f xml:space="preserve"> IF(OR(Calculations!C4228 = "",Calculations!C4228 = WorkTypeString),  IFERROR(Calculations!J4228,""), NA())</f>
        <v/>
      </c>
      <c r="E4228" s="10">
        <f t="array" ref="E4228">PERCENTILE(IF(ISERROR(D4228:D9227)=FALSE,D4228:D9227),CycleTimePercentile)</f>
        <v>0</v>
      </c>
      <c r="F4228" s="2" t="e">
        <f xml:space="preserve"> IF(Calculations!C4228 = DefectTypeString,  IFERROR(Calculations!J4228,""), NA())</f>
        <v>#N/A</v>
      </c>
      <c r="G4228" s="10">
        <f t="array" ref="G4228">PERCENTILE(IF(ISERROR(F4228:F9227)=FALSE,F4228:F9227),CycleTimePercentile)</f>
        <v>0</v>
      </c>
      <c r="H4228" s="2" t="e">
        <f ca="1" xml:space="preserve"> IF(OR(Calculations!C4228 = "",Calculations!C4228 = WorkTypeString),  Calculations!K4228, NA())</f>
        <v>#N/A</v>
      </c>
      <c r="I4228" s="2" t="e">
        <f xml:space="preserve"> IF(Calculations!C4228 = DefectTypeString,  Calculations!K4228, NA())</f>
        <v>#N/A</v>
      </c>
    </row>
    <row r="4229" spans="1:9" x14ac:dyDescent="0.25">
      <c r="A4229" s="8" t="str">
        <f>Calculations!A4229</f>
        <v/>
      </c>
      <c r="B4229" s="2" t="str">
        <f t="shared" si="71"/>
        <v/>
      </c>
      <c r="C4229" s="10" t="str">
        <f>IFERROR(Calculations!J4229,"")</f>
        <v/>
      </c>
      <c r="D4229" s="10" t="str">
        <f xml:space="preserve"> IF(OR(Calculations!C4229 = "",Calculations!C4229 = WorkTypeString),  IFERROR(Calculations!J4229,""), NA())</f>
        <v/>
      </c>
      <c r="E4229" s="10">
        <f t="array" ref="E4229">PERCENTILE(IF(ISERROR(D4229:D9228)=FALSE,D4229:D9228),CycleTimePercentile)</f>
        <v>0</v>
      </c>
      <c r="F4229" s="2" t="e">
        <f xml:space="preserve"> IF(Calculations!C4229 = DefectTypeString,  IFERROR(Calculations!J4229,""), NA())</f>
        <v>#N/A</v>
      </c>
      <c r="G4229" s="10">
        <f t="array" ref="G4229">PERCENTILE(IF(ISERROR(F4229:F9228)=FALSE,F4229:F9228),CycleTimePercentile)</f>
        <v>0</v>
      </c>
      <c r="H4229" s="2" t="e">
        <f ca="1" xml:space="preserve"> IF(OR(Calculations!C4229 = "",Calculations!C4229 = WorkTypeString),  Calculations!K4229, NA())</f>
        <v>#N/A</v>
      </c>
      <c r="I4229" s="2" t="e">
        <f xml:space="preserve"> IF(Calculations!C4229 = DefectTypeString,  Calculations!K4229, NA())</f>
        <v>#N/A</v>
      </c>
    </row>
    <row r="4230" spans="1:9" x14ac:dyDescent="0.25">
      <c r="A4230" s="8" t="str">
        <f>Calculations!A4230</f>
        <v/>
      </c>
      <c r="B4230" s="2" t="str">
        <f t="shared" si="71"/>
        <v/>
      </c>
      <c r="C4230" s="10" t="str">
        <f>IFERROR(Calculations!J4230,"")</f>
        <v/>
      </c>
      <c r="D4230" s="10" t="str">
        <f xml:space="preserve"> IF(OR(Calculations!C4230 = "",Calculations!C4230 = WorkTypeString),  IFERROR(Calculations!J4230,""), NA())</f>
        <v/>
      </c>
      <c r="E4230" s="10">
        <f t="array" ref="E4230">PERCENTILE(IF(ISERROR(D4230:D9229)=FALSE,D4230:D9229),CycleTimePercentile)</f>
        <v>0</v>
      </c>
      <c r="F4230" s="2" t="e">
        <f xml:space="preserve"> IF(Calculations!C4230 = DefectTypeString,  IFERROR(Calculations!J4230,""), NA())</f>
        <v>#N/A</v>
      </c>
      <c r="G4230" s="10">
        <f t="array" ref="G4230">PERCENTILE(IF(ISERROR(F4230:F9229)=FALSE,F4230:F9229),CycleTimePercentile)</f>
        <v>0</v>
      </c>
      <c r="H4230" s="2" t="e">
        <f ca="1" xml:space="preserve"> IF(OR(Calculations!C4230 = "",Calculations!C4230 = WorkTypeString),  Calculations!K4230, NA())</f>
        <v>#N/A</v>
      </c>
      <c r="I4230" s="2" t="e">
        <f xml:space="preserve"> IF(Calculations!C4230 = DefectTypeString,  Calculations!K4230, NA())</f>
        <v>#N/A</v>
      </c>
    </row>
    <row r="4231" spans="1:9" x14ac:dyDescent="0.25">
      <c r="A4231" s="8" t="str">
        <f>Calculations!A4231</f>
        <v/>
      </c>
      <c r="B4231" s="2" t="str">
        <f t="shared" si="71"/>
        <v/>
      </c>
      <c r="C4231" s="10" t="str">
        <f>IFERROR(Calculations!J4231,"")</f>
        <v/>
      </c>
      <c r="D4231" s="10" t="str">
        <f xml:space="preserve"> IF(OR(Calculations!C4231 = "",Calculations!C4231 = WorkTypeString),  IFERROR(Calculations!J4231,""), NA())</f>
        <v/>
      </c>
      <c r="E4231" s="10">
        <f t="array" ref="E4231">PERCENTILE(IF(ISERROR(D4231:D9230)=FALSE,D4231:D9230),CycleTimePercentile)</f>
        <v>0</v>
      </c>
      <c r="F4231" s="2" t="e">
        <f xml:space="preserve"> IF(Calculations!C4231 = DefectTypeString,  IFERROR(Calculations!J4231,""), NA())</f>
        <v>#N/A</v>
      </c>
      <c r="G4231" s="10">
        <f t="array" ref="G4231">PERCENTILE(IF(ISERROR(F4231:F9230)=FALSE,F4231:F9230),CycleTimePercentile)</f>
        <v>0</v>
      </c>
      <c r="H4231" s="2" t="e">
        <f ca="1" xml:space="preserve"> IF(OR(Calculations!C4231 = "",Calculations!C4231 = WorkTypeString),  Calculations!K4231, NA())</f>
        <v>#N/A</v>
      </c>
      <c r="I4231" s="2" t="e">
        <f xml:space="preserve"> IF(Calculations!C4231 = DefectTypeString,  Calculations!K4231, NA())</f>
        <v>#N/A</v>
      </c>
    </row>
    <row r="4232" spans="1:9" x14ac:dyDescent="0.25">
      <c r="A4232" s="8" t="str">
        <f>Calculations!A4232</f>
        <v/>
      </c>
      <c r="B4232" s="2" t="str">
        <f t="shared" si="71"/>
        <v/>
      </c>
      <c r="C4232" s="10" t="str">
        <f>IFERROR(Calculations!J4232,"")</f>
        <v/>
      </c>
      <c r="D4232" s="10" t="str">
        <f xml:space="preserve"> IF(OR(Calculations!C4232 = "",Calculations!C4232 = WorkTypeString),  IFERROR(Calculations!J4232,""), NA())</f>
        <v/>
      </c>
      <c r="E4232" s="10">
        <f t="array" ref="E4232">PERCENTILE(IF(ISERROR(D4232:D9231)=FALSE,D4232:D9231),CycleTimePercentile)</f>
        <v>0</v>
      </c>
      <c r="F4232" s="2" t="e">
        <f xml:space="preserve"> IF(Calculations!C4232 = DefectTypeString,  IFERROR(Calculations!J4232,""), NA())</f>
        <v>#N/A</v>
      </c>
      <c r="G4232" s="10">
        <f t="array" ref="G4232">PERCENTILE(IF(ISERROR(F4232:F9231)=FALSE,F4232:F9231),CycleTimePercentile)</f>
        <v>0</v>
      </c>
      <c r="H4232" s="2" t="e">
        <f ca="1" xml:space="preserve"> IF(OR(Calculations!C4232 = "",Calculations!C4232 = WorkTypeString),  Calculations!K4232, NA())</f>
        <v>#N/A</v>
      </c>
      <c r="I4232" s="2" t="e">
        <f xml:space="preserve"> IF(Calculations!C4232 = DefectTypeString,  Calculations!K4232, NA())</f>
        <v>#N/A</v>
      </c>
    </row>
    <row r="4233" spans="1:9" x14ac:dyDescent="0.25">
      <c r="A4233" s="8" t="str">
        <f>Calculations!A4233</f>
        <v/>
      </c>
      <c r="B4233" s="2" t="str">
        <f t="shared" si="71"/>
        <v/>
      </c>
      <c r="C4233" s="10" t="str">
        <f>IFERROR(Calculations!J4233,"")</f>
        <v/>
      </c>
      <c r="D4233" s="10" t="str">
        <f xml:space="preserve"> IF(OR(Calculations!C4233 = "",Calculations!C4233 = WorkTypeString),  IFERROR(Calculations!J4233,""), NA())</f>
        <v/>
      </c>
      <c r="E4233" s="10">
        <f t="array" ref="E4233">PERCENTILE(IF(ISERROR(D4233:D9232)=FALSE,D4233:D9232),CycleTimePercentile)</f>
        <v>0</v>
      </c>
      <c r="F4233" s="2" t="e">
        <f xml:space="preserve"> IF(Calculations!C4233 = DefectTypeString,  IFERROR(Calculations!J4233,""), NA())</f>
        <v>#N/A</v>
      </c>
      <c r="G4233" s="10">
        <f t="array" ref="G4233">PERCENTILE(IF(ISERROR(F4233:F9232)=FALSE,F4233:F9232),CycleTimePercentile)</f>
        <v>0</v>
      </c>
      <c r="H4233" s="2" t="e">
        <f ca="1" xml:space="preserve"> IF(OR(Calculations!C4233 = "",Calculations!C4233 = WorkTypeString),  Calculations!K4233, NA())</f>
        <v>#N/A</v>
      </c>
      <c r="I4233" s="2" t="e">
        <f xml:space="preserve"> IF(Calculations!C4233 = DefectTypeString,  Calculations!K4233, NA())</f>
        <v>#N/A</v>
      </c>
    </row>
    <row r="4234" spans="1:9" x14ac:dyDescent="0.25">
      <c r="A4234" s="8" t="str">
        <f>Calculations!A4234</f>
        <v/>
      </c>
      <c r="B4234" s="2" t="str">
        <f t="shared" si="71"/>
        <v/>
      </c>
      <c r="C4234" s="10" t="str">
        <f>IFERROR(Calculations!J4234,"")</f>
        <v/>
      </c>
      <c r="D4234" s="10" t="str">
        <f xml:space="preserve"> IF(OR(Calculations!C4234 = "",Calculations!C4234 = WorkTypeString),  IFERROR(Calculations!J4234,""), NA())</f>
        <v/>
      </c>
      <c r="E4234" s="10">
        <f t="array" ref="E4234">PERCENTILE(IF(ISERROR(D4234:D9233)=FALSE,D4234:D9233),CycleTimePercentile)</f>
        <v>0</v>
      </c>
      <c r="F4234" s="2" t="e">
        <f xml:space="preserve"> IF(Calculations!C4234 = DefectTypeString,  IFERROR(Calculations!J4234,""), NA())</f>
        <v>#N/A</v>
      </c>
      <c r="G4234" s="10">
        <f t="array" ref="G4234">PERCENTILE(IF(ISERROR(F4234:F9233)=FALSE,F4234:F9233),CycleTimePercentile)</f>
        <v>0</v>
      </c>
      <c r="H4234" s="2" t="e">
        <f ca="1" xml:space="preserve"> IF(OR(Calculations!C4234 = "",Calculations!C4234 = WorkTypeString),  Calculations!K4234, NA())</f>
        <v>#N/A</v>
      </c>
      <c r="I4234" s="2" t="e">
        <f xml:space="preserve"> IF(Calculations!C4234 = DefectTypeString,  Calculations!K4234, NA())</f>
        <v>#N/A</v>
      </c>
    </row>
    <row r="4235" spans="1:9" x14ac:dyDescent="0.25">
      <c r="A4235" s="8" t="str">
        <f>Calculations!A4235</f>
        <v/>
      </c>
      <c r="B4235" s="2" t="str">
        <f t="shared" si="71"/>
        <v/>
      </c>
      <c r="C4235" s="10" t="str">
        <f>IFERROR(Calculations!J4235,"")</f>
        <v/>
      </c>
      <c r="D4235" s="10" t="str">
        <f xml:space="preserve"> IF(OR(Calculations!C4235 = "",Calculations!C4235 = WorkTypeString),  IFERROR(Calculations!J4235,""), NA())</f>
        <v/>
      </c>
      <c r="E4235" s="10">
        <f t="array" ref="E4235">PERCENTILE(IF(ISERROR(D4235:D9234)=FALSE,D4235:D9234),CycleTimePercentile)</f>
        <v>0</v>
      </c>
      <c r="F4235" s="2" t="e">
        <f xml:space="preserve"> IF(Calculations!C4235 = DefectTypeString,  IFERROR(Calculations!J4235,""), NA())</f>
        <v>#N/A</v>
      </c>
      <c r="G4235" s="10">
        <f t="array" ref="G4235">PERCENTILE(IF(ISERROR(F4235:F9234)=FALSE,F4235:F9234),CycleTimePercentile)</f>
        <v>0</v>
      </c>
      <c r="H4235" s="2" t="e">
        <f ca="1" xml:space="preserve"> IF(OR(Calculations!C4235 = "",Calculations!C4235 = WorkTypeString),  Calculations!K4235, NA())</f>
        <v>#N/A</v>
      </c>
      <c r="I4235" s="2" t="e">
        <f xml:space="preserve"> IF(Calculations!C4235 = DefectTypeString,  Calculations!K4235, NA())</f>
        <v>#N/A</v>
      </c>
    </row>
    <row r="4236" spans="1:9" x14ac:dyDescent="0.25">
      <c r="A4236" s="8" t="str">
        <f>Calculations!A4236</f>
        <v/>
      </c>
      <c r="B4236" s="2" t="str">
        <f t="shared" si="71"/>
        <v/>
      </c>
      <c r="C4236" s="10" t="str">
        <f>IFERROR(Calculations!J4236,"")</f>
        <v/>
      </c>
      <c r="D4236" s="10" t="str">
        <f xml:space="preserve"> IF(OR(Calculations!C4236 = "",Calculations!C4236 = WorkTypeString),  IFERROR(Calculations!J4236,""), NA())</f>
        <v/>
      </c>
      <c r="E4236" s="10">
        <f t="array" ref="E4236">PERCENTILE(IF(ISERROR(D4236:D9235)=FALSE,D4236:D9235),CycleTimePercentile)</f>
        <v>0</v>
      </c>
      <c r="F4236" s="2" t="e">
        <f xml:space="preserve"> IF(Calculations!C4236 = DefectTypeString,  IFERROR(Calculations!J4236,""), NA())</f>
        <v>#N/A</v>
      </c>
      <c r="G4236" s="10">
        <f t="array" ref="G4236">PERCENTILE(IF(ISERROR(F4236:F9235)=FALSE,F4236:F9235),CycleTimePercentile)</f>
        <v>0</v>
      </c>
      <c r="H4236" s="2" t="e">
        <f ca="1" xml:space="preserve"> IF(OR(Calculations!C4236 = "",Calculations!C4236 = WorkTypeString),  Calculations!K4236, NA())</f>
        <v>#N/A</v>
      </c>
      <c r="I4236" s="2" t="e">
        <f xml:space="preserve"> IF(Calculations!C4236 = DefectTypeString,  Calculations!K4236, NA())</f>
        <v>#N/A</v>
      </c>
    </row>
    <row r="4237" spans="1:9" x14ac:dyDescent="0.25">
      <c r="A4237" s="8" t="str">
        <f>Calculations!A4237</f>
        <v/>
      </c>
      <c r="B4237" s="2" t="str">
        <f t="shared" si="71"/>
        <v/>
      </c>
      <c r="C4237" s="10" t="str">
        <f>IFERROR(Calculations!J4237,"")</f>
        <v/>
      </c>
      <c r="D4237" s="10" t="str">
        <f xml:space="preserve"> IF(OR(Calculations!C4237 = "",Calculations!C4237 = WorkTypeString),  IFERROR(Calculations!J4237,""), NA())</f>
        <v/>
      </c>
      <c r="E4237" s="10">
        <f t="array" ref="E4237">PERCENTILE(IF(ISERROR(D4237:D9236)=FALSE,D4237:D9236),CycleTimePercentile)</f>
        <v>0</v>
      </c>
      <c r="F4237" s="2" t="e">
        <f xml:space="preserve"> IF(Calculations!C4237 = DefectTypeString,  IFERROR(Calculations!J4237,""), NA())</f>
        <v>#N/A</v>
      </c>
      <c r="G4237" s="10">
        <f t="array" ref="G4237">PERCENTILE(IF(ISERROR(F4237:F9236)=FALSE,F4237:F9236),CycleTimePercentile)</f>
        <v>0</v>
      </c>
      <c r="H4237" s="2" t="e">
        <f ca="1" xml:space="preserve"> IF(OR(Calculations!C4237 = "",Calculations!C4237 = WorkTypeString),  Calculations!K4237, NA())</f>
        <v>#N/A</v>
      </c>
      <c r="I4237" s="2" t="e">
        <f xml:space="preserve"> IF(Calculations!C4237 = DefectTypeString,  Calculations!K4237, NA())</f>
        <v>#N/A</v>
      </c>
    </row>
    <row r="4238" spans="1:9" x14ac:dyDescent="0.25">
      <c r="A4238" s="8" t="str">
        <f>Calculations!A4238</f>
        <v/>
      </c>
      <c r="B4238" s="2" t="str">
        <f t="shared" si="71"/>
        <v/>
      </c>
      <c r="C4238" s="10" t="str">
        <f>IFERROR(Calculations!J4238,"")</f>
        <v/>
      </c>
      <c r="D4238" s="10" t="str">
        <f xml:space="preserve"> IF(OR(Calculations!C4238 = "",Calculations!C4238 = WorkTypeString),  IFERROR(Calculations!J4238,""), NA())</f>
        <v/>
      </c>
      <c r="E4238" s="10">
        <f t="array" ref="E4238">PERCENTILE(IF(ISERROR(D4238:D9237)=FALSE,D4238:D9237),CycleTimePercentile)</f>
        <v>0</v>
      </c>
      <c r="F4238" s="2" t="e">
        <f xml:space="preserve"> IF(Calculations!C4238 = DefectTypeString,  IFERROR(Calculations!J4238,""), NA())</f>
        <v>#N/A</v>
      </c>
      <c r="G4238" s="10">
        <f t="array" ref="G4238">PERCENTILE(IF(ISERROR(F4238:F9237)=FALSE,F4238:F9237),CycleTimePercentile)</f>
        <v>0</v>
      </c>
      <c r="H4238" s="2" t="e">
        <f ca="1" xml:space="preserve"> IF(OR(Calculations!C4238 = "",Calculations!C4238 = WorkTypeString),  Calculations!K4238, NA())</f>
        <v>#N/A</v>
      </c>
      <c r="I4238" s="2" t="e">
        <f xml:space="preserve"> IF(Calculations!C4238 = DefectTypeString,  Calculations!K4238, NA())</f>
        <v>#N/A</v>
      </c>
    </row>
    <row r="4239" spans="1:9" x14ac:dyDescent="0.25">
      <c r="A4239" s="8" t="str">
        <f>Calculations!A4239</f>
        <v/>
      </c>
      <c r="B4239" s="2" t="str">
        <f t="shared" si="71"/>
        <v/>
      </c>
      <c r="C4239" s="10" t="str">
        <f>IFERROR(Calculations!J4239,"")</f>
        <v/>
      </c>
      <c r="D4239" s="10" t="str">
        <f xml:space="preserve"> IF(OR(Calculations!C4239 = "",Calculations!C4239 = WorkTypeString),  IFERROR(Calculations!J4239,""), NA())</f>
        <v/>
      </c>
      <c r="E4239" s="10">
        <f t="array" ref="E4239">PERCENTILE(IF(ISERROR(D4239:D9238)=FALSE,D4239:D9238),CycleTimePercentile)</f>
        <v>0</v>
      </c>
      <c r="F4239" s="2" t="e">
        <f xml:space="preserve"> IF(Calculations!C4239 = DefectTypeString,  IFERROR(Calculations!J4239,""), NA())</f>
        <v>#N/A</v>
      </c>
      <c r="G4239" s="10">
        <f t="array" ref="G4239">PERCENTILE(IF(ISERROR(F4239:F9238)=FALSE,F4239:F9238),CycleTimePercentile)</f>
        <v>0</v>
      </c>
      <c r="H4239" s="2" t="e">
        <f ca="1" xml:space="preserve"> IF(OR(Calculations!C4239 = "",Calculations!C4239 = WorkTypeString),  Calculations!K4239, NA())</f>
        <v>#N/A</v>
      </c>
      <c r="I4239" s="2" t="e">
        <f xml:space="preserve"> IF(Calculations!C4239 = DefectTypeString,  Calculations!K4239, NA())</f>
        <v>#N/A</v>
      </c>
    </row>
    <row r="4240" spans="1:9" x14ac:dyDescent="0.25">
      <c r="A4240" s="8" t="str">
        <f>Calculations!A4240</f>
        <v/>
      </c>
      <c r="B4240" s="2" t="str">
        <f t="shared" si="71"/>
        <v/>
      </c>
      <c r="C4240" s="10" t="str">
        <f>IFERROR(Calculations!J4240,"")</f>
        <v/>
      </c>
      <c r="D4240" s="10" t="str">
        <f xml:space="preserve"> IF(OR(Calculations!C4240 = "",Calculations!C4240 = WorkTypeString),  IFERROR(Calculations!J4240,""), NA())</f>
        <v/>
      </c>
      <c r="E4240" s="10">
        <f t="array" ref="E4240">PERCENTILE(IF(ISERROR(D4240:D9239)=FALSE,D4240:D9239),CycleTimePercentile)</f>
        <v>0</v>
      </c>
      <c r="F4240" s="2" t="e">
        <f xml:space="preserve"> IF(Calculations!C4240 = DefectTypeString,  IFERROR(Calculations!J4240,""), NA())</f>
        <v>#N/A</v>
      </c>
      <c r="G4240" s="10">
        <f t="array" ref="G4240">PERCENTILE(IF(ISERROR(F4240:F9239)=FALSE,F4240:F9239),CycleTimePercentile)</f>
        <v>0</v>
      </c>
      <c r="H4240" s="2" t="e">
        <f ca="1" xml:space="preserve"> IF(OR(Calculations!C4240 = "",Calculations!C4240 = WorkTypeString),  Calculations!K4240, NA())</f>
        <v>#N/A</v>
      </c>
      <c r="I4240" s="2" t="e">
        <f xml:space="preserve"> IF(Calculations!C4240 = DefectTypeString,  Calculations!K4240, NA())</f>
        <v>#N/A</v>
      </c>
    </row>
    <row r="4241" spans="1:9" x14ac:dyDescent="0.25">
      <c r="A4241" s="8" t="str">
        <f>Calculations!A4241</f>
        <v/>
      </c>
      <c r="B4241" s="2" t="str">
        <f t="shared" si="71"/>
        <v/>
      </c>
      <c r="C4241" s="10" t="str">
        <f>IFERROR(Calculations!J4241,"")</f>
        <v/>
      </c>
      <c r="D4241" s="10" t="str">
        <f xml:space="preserve"> IF(OR(Calculations!C4241 = "",Calculations!C4241 = WorkTypeString),  IFERROR(Calculations!J4241,""), NA())</f>
        <v/>
      </c>
      <c r="E4241" s="10">
        <f t="array" ref="E4241">PERCENTILE(IF(ISERROR(D4241:D9240)=FALSE,D4241:D9240),CycleTimePercentile)</f>
        <v>0</v>
      </c>
      <c r="F4241" s="2" t="e">
        <f xml:space="preserve"> IF(Calculations!C4241 = DefectTypeString,  IFERROR(Calculations!J4241,""), NA())</f>
        <v>#N/A</v>
      </c>
      <c r="G4241" s="10">
        <f t="array" ref="G4241">PERCENTILE(IF(ISERROR(F4241:F9240)=FALSE,F4241:F9240),CycleTimePercentile)</f>
        <v>0</v>
      </c>
      <c r="H4241" s="2" t="e">
        <f ca="1" xml:space="preserve"> IF(OR(Calculations!C4241 = "",Calculations!C4241 = WorkTypeString),  Calculations!K4241, NA())</f>
        <v>#N/A</v>
      </c>
      <c r="I4241" s="2" t="e">
        <f xml:space="preserve"> IF(Calculations!C4241 = DefectTypeString,  Calculations!K4241, NA())</f>
        <v>#N/A</v>
      </c>
    </row>
    <row r="4242" spans="1:9" x14ac:dyDescent="0.25">
      <c r="A4242" s="8" t="str">
        <f>Calculations!A4242</f>
        <v/>
      </c>
      <c r="B4242" s="2" t="str">
        <f t="shared" si="71"/>
        <v/>
      </c>
      <c r="C4242" s="10" t="str">
        <f>IFERROR(Calculations!J4242,"")</f>
        <v/>
      </c>
      <c r="D4242" s="10" t="str">
        <f xml:space="preserve"> IF(OR(Calculations!C4242 = "",Calculations!C4242 = WorkTypeString),  IFERROR(Calculations!J4242,""), NA())</f>
        <v/>
      </c>
      <c r="E4242" s="10">
        <f t="array" ref="E4242">PERCENTILE(IF(ISERROR(D4242:D9241)=FALSE,D4242:D9241),CycleTimePercentile)</f>
        <v>0</v>
      </c>
      <c r="F4242" s="2" t="e">
        <f xml:space="preserve"> IF(Calculations!C4242 = DefectTypeString,  IFERROR(Calculations!J4242,""), NA())</f>
        <v>#N/A</v>
      </c>
      <c r="G4242" s="10">
        <f t="array" ref="G4242">PERCENTILE(IF(ISERROR(F4242:F9241)=FALSE,F4242:F9241),CycleTimePercentile)</f>
        <v>0</v>
      </c>
      <c r="H4242" s="2" t="e">
        <f ca="1" xml:space="preserve"> IF(OR(Calculations!C4242 = "",Calculations!C4242 = WorkTypeString),  Calculations!K4242, NA())</f>
        <v>#N/A</v>
      </c>
      <c r="I4242" s="2" t="e">
        <f xml:space="preserve"> IF(Calculations!C4242 = DefectTypeString,  Calculations!K4242, NA())</f>
        <v>#N/A</v>
      </c>
    </row>
    <row r="4243" spans="1:9" x14ac:dyDescent="0.25">
      <c r="A4243" s="8" t="str">
        <f>Calculations!A4243</f>
        <v/>
      </c>
      <c r="B4243" s="2" t="str">
        <f t="shared" si="71"/>
        <v/>
      </c>
      <c r="C4243" s="10" t="str">
        <f>IFERROR(Calculations!J4243,"")</f>
        <v/>
      </c>
      <c r="D4243" s="10" t="str">
        <f xml:space="preserve"> IF(OR(Calculations!C4243 = "",Calculations!C4243 = WorkTypeString),  IFERROR(Calculations!J4243,""), NA())</f>
        <v/>
      </c>
      <c r="E4243" s="10">
        <f t="array" ref="E4243">PERCENTILE(IF(ISERROR(D4243:D9242)=FALSE,D4243:D9242),CycleTimePercentile)</f>
        <v>0</v>
      </c>
      <c r="F4243" s="2" t="e">
        <f xml:space="preserve"> IF(Calculations!C4243 = DefectTypeString,  IFERROR(Calculations!J4243,""), NA())</f>
        <v>#N/A</v>
      </c>
      <c r="G4243" s="10">
        <f t="array" ref="G4243">PERCENTILE(IF(ISERROR(F4243:F9242)=FALSE,F4243:F9242),CycleTimePercentile)</f>
        <v>0</v>
      </c>
      <c r="H4243" s="2" t="e">
        <f ca="1" xml:space="preserve"> IF(OR(Calculations!C4243 = "",Calculations!C4243 = WorkTypeString),  Calculations!K4243, NA())</f>
        <v>#N/A</v>
      </c>
      <c r="I4243" s="2" t="e">
        <f xml:space="preserve"> IF(Calculations!C4243 = DefectTypeString,  Calculations!K4243, NA())</f>
        <v>#N/A</v>
      </c>
    </row>
    <row r="4244" spans="1:9" x14ac:dyDescent="0.25">
      <c r="A4244" s="8" t="str">
        <f>Calculations!A4244</f>
        <v/>
      </c>
      <c r="B4244" s="2" t="str">
        <f t="shared" si="71"/>
        <v/>
      </c>
      <c r="C4244" s="10" t="str">
        <f>IFERROR(Calculations!J4244,"")</f>
        <v/>
      </c>
      <c r="D4244" s="10" t="str">
        <f xml:space="preserve"> IF(OR(Calculations!C4244 = "",Calculations!C4244 = WorkTypeString),  IFERROR(Calculations!J4244,""), NA())</f>
        <v/>
      </c>
      <c r="E4244" s="10">
        <f t="array" ref="E4244">PERCENTILE(IF(ISERROR(D4244:D9243)=FALSE,D4244:D9243),CycleTimePercentile)</f>
        <v>0</v>
      </c>
      <c r="F4244" s="2" t="e">
        <f xml:space="preserve"> IF(Calculations!C4244 = DefectTypeString,  IFERROR(Calculations!J4244,""), NA())</f>
        <v>#N/A</v>
      </c>
      <c r="G4244" s="10">
        <f t="array" ref="G4244">PERCENTILE(IF(ISERROR(F4244:F9243)=FALSE,F4244:F9243),CycleTimePercentile)</f>
        <v>0</v>
      </c>
      <c r="H4244" s="2" t="e">
        <f ca="1" xml:space="preserve"> IF(OR(Calculations!C4244 = "",Calculations!C4244 = WorkTypeString),  Calculations!K4244, NA())</f>
        <v>#N/A</v>
      </c>
      <c r="I4244" s="2" t="e">
        <f xml:space="preserve"> IF(Calculations!C4244 = DefectTypeString,  Calculations!K4244, NA())</f>
        <v>#N/A</v>
      </c>
    </row>
    <row r="4245" spans="1:9" x14ac:dyDescent="0.25">
      <c r="A4245" s="8" t="str">
        <f>Calculations!A4245</f>
        <v/>
      </c>
      <c r="B4245" s="2" t="str">
        <f t="shared" si="71"/>
        <v/>
      </c>
      <c r="C4245" s="10" t="str">
        <f>IFERROR(Calculations!J4245,"")</f>
        <v/>
      </c>
      <c r="D4245" s="10" t="str">
        <f xml:space="preserve"> IF(OR(Calculations!C4245 = "",Calculations!C4245 = WorkTypeString),  IFERROR(Calculations!J4245,""), NA())</f>
        <v/>
      </c>
      <c r="E4245" s="10">
        <f t="array" ref="E4245">PERCENTILE(IF(ISERROR(D4245:D9244)=FALSE,D4245:D9244),CycleTimePercentile)</f>
        <v>0</v>
      </c>
      <c r="F4245" s="2" t="e">
        <f xml:space="preserve"> IF(Calculations!C4245 = DefectTypeString,  IFERROR(Calculations!J4245,""), NA())</f>
        <v>#N/A</v>
      </c>
      <c r="G4245" s="10">
        <f t="array" ref="G4245">PERCENTILE(IF(ISERROR(F4245:F9244)=FALSE,F4245:F9244),CycleTimePercentile)</f>
        <v>0</v>
      </c>
      <c r="H4245" s="2" t="e">
        <f ca="1" xml:space="preserve"> IF(OR(Calculations!C4245 = "",Calculations!C4245 = WorkTypeString),  Calculations!K4245, NA())</f>
        <v>#N/A</v>
      </c>
      <c r="I4245" s="2" t="e">
        <f xml:space="preserve"> IF(Calculations!C4245 = DefectTypeString,  Calculations!K4245, NA())</f>
        <v>#N/A</v>
      </c>
    </row>
    <row r="4246" spans="1:9" x14ac:dyDescent="0.25">
      <c r="A4246" s="8" t="str">
        <f>Calculations!A4246</f>
        <v/>
      </c>
      <c r="B4246" s="2" t="str">
        <f t="shared" si="71"/>
        <v/>
      </c>
      <c r="C4246" s="10" t="str">
        <f>IFERROR(Calculations!J4246,"")</f>
        <v/>
      </c>
      <c r="D4246" s="10" t="str">
        <f xml:space="preserve"> IF(OR(Calculations!C4246 = "",Calculations!C4246 = WorkTypeString),  IFERROR(Calculations!J4246,""), NA())</f>
        <v/>
      </c>
      <c r="E4246" s="10">
        <f t="array" ref="E4246">PERCENTILE(IF(ISERROR(D4246:D9245)=FALSE,D4246:D9245),CycleTimePercentile)</f>
        <v>0</v>
      </c>
      <c r="F4246" s="2" t="e">
        <f xml:space="preserve"> IF(Calculations!C4246 = DefectTypeString,  IFERROR(Calculations!J4246,""), NA())</f>
        <v>#N/A</v>
      </c>
      <c r="G4246" s="10">
        <f t="array" ref="G4246">PERCENTILE(IF(ISERROR(F4246:F9245)=FALSE,F4246:F9245),CycleTimePercentile)</f>
        <v>0</v>
      </c>
      <c r="H4246" s="2" t="e">
        <f ca="1" xml:space="preserve"> IF(OR(Calculations!C4246 = "",Calculations!C4246 = WorkTypeString),  Calculations!K4246, NA())</f>
        <v>#N/A</v>
      </c>
      <c r="I4246" s="2" t="e">
        <f xml:space="preserve"> IF(Calculations!C4246 = DefectTypeString,  Calculations!K4246, NA())</f>
        <v>#N/A</v>
      </c>
    </row>
    <row r="4247" spans="1:9" x14ac:dyDescent="0.25">
      <c r="A4247" s="8" t="str">
        <f>Calculations!A4247</f>
        <v/>
      </c>
      <c r="B4247" s="2" t="str">
        <f t="shared" si="71"/>
        <v/>
      </c>
      <c r="C4247" s="10" t="str">
        <f>IFERROR(Calculations!J4247,"")</f>
        <v/>
      </c>
      <c r="D4247" s="10" t="str">
        <f xml:space="preserve"> IF(OR(Calculations!C4247 = "",Calculations!C4247 = WorkTypeString),  IFERROR(Calculations!J4247,""), NA())</f>
        <v/>
      </c>
      <c r="E4247" s="10">
        <f t="array" ref="E4247">PERCENTILE(IF(ISERROR(D4247:D9246)=FALSE,D4247:D9246),CycleTimePercentile)</f>
        <v>0</v>
      </c>
      <c r="F4247" s="2" t="e">
        <f xml:space="preserve"> IF(Calculations!C4247 = DefectTypeString,  IFERROR(Calculations!J4247,""), NA())</f>
        <v>#N/A</v>
      </c>
      <c r="G4247" s="10">
        <f t="array" ref="G4247">PERCENTILE(IF(ISERROR(F4247:F9246)=FALSE,F4247:F9246),CycleTimePercentile)</f>
        <v>0</v>
      </c>
      <c r="H4247" s="2" t="e">
        <f ca="1" xml:space="preserve"> IF(OR(Calculations!C4247 = "",Calculations!C4247 = WorkTypeString),  Calculations!K4247, NA())</f>
        <v>#N/A</v>
      </c>
      <c r="I4247" s="2" t="e">
        <f xml:space="preserve"> IF(Calculations!C4247 = DefectTypeString,  Calculations!K4247, NA())</f>
        <v>#N/A</v>
      </c>
    </row>
    <row r="4248" spans="1:9" x14ac:dyDescent="0.25">
      <c r="A4248" s="8" t="str">
        <f>Calculations!A4248</f>
        <v/>
      </c>
      <c r="B4248" s="2" t="str">
        <f t="shared" si="71"/>
        <v/>
      </c>
      <c r="C4248" s="10" t="str">
        <f>IFERROR(Calculations!J4248,"")</f>
        <v/>
      </c>
      <c r="D4248" s="10" t="str">
        <f xml:space="preserve"> IF(OR(Calculations!C4248 = "",Calculations!C4248 = WorkTypeString),  IFERROR(Calculations!J4248,""), NA())</f>
        <v/>
      </c>
      <c r="E4248" s="10">
        <f t="array" ref="E4248">PERCENTILE(IF(ISERROR(D4248:D9247)=FALSE,D4248:D9247),CycleTimePercentile)</f>
        <v>0</v>
      </c>
      <c r="F4248" s="2" t="e">
        <f xml:space="preserve"> IF(Calculations!C4248 = DefectTypeString,  IFERROR(Calculations!J4248,""), NA())</f>
        <v>#N/A</v>
      </c>
      <c r="G4248" s="10">
        <f t="array" ref="G4248">PERCENTILE(IF(ISERROR(F4248:F9247)=FALSE,F4248:F9247),CycleTimePercentile)</f>
        <v>0</v>
      </c>
      <c r="H4248" s="2" t="e">
        <f ca="1" xml:space="preserve"> IF(OR(Calculations!C4248 = "",Calculations!C4248 = WorkTypeString),  Calculations!K4248, NA())</f>
        <v>#N/A</v>
      </c>
      <c r="I4248" s="2" t="e">
        <f xml:space="preserve"> IF(Calculations!C4248 = DefectTypeString,  Calculations!K4248, NA())</f>
        <v>#N/A</v>
      </c>
    </row>
    <row r="4249" spans="1:9" x14ac:dyDescent="0.25">
      <c r="A4249" s="8" t="str">
        <f>Calculations!A4249</f>
        <v/>
      </c>
      <c r="B4249" s="2" t="str">
        <f t="shared" si="71"/>
        <v/>
      </c>
      <c r="C4249" s="10" t="str">
        <f>IFERROR(Calculations!J4249,"")</f>
        <v/>
      </c>
      <c r="D4249" s="10" t="str">
        <f xml:space="preserve"> IF(OR(Calculations!C4249 = "",Calculations!C4249 = WorkTypeString),  IFERROR(Calculations!J4249,""), NA())</f>
        <v/>
      </c>
      <c r="E4249" s="10">
        <f t="array" ref="E4249">PERCENTILE(IF(ISERROR(D4249:D9248)=FALSE,D4249:D9248),CycleTimePercentile)</f>
        <v>0</v>
      </c>
      <c r="F4249" s="2" t="e">
        <f xml:space="preserve"> IF(Calculations!C4249 = DefectTypeString,  IFERROR(Calculations!J4249,""), NA())</f>
        <v>#N/A</v>
      </c>
      <c r="G4249" s="10">
        <f t="array" ref="G4249">PERCENTILE(IF(ISERROR(F4249:F9248)=FALSE,F4249:F9248),CycleTimePercentile)</f>
        <v>0</v>
      </c>
      <c r="H4249" s="2" t="e">
        <f ca="1" xml:space="preserve"> IF(OR(Calculations!C4249 = "",Calculations!C4249 = WorkTypeString),  Calculations!K4249, NA())</f>
        <v>#N/A</v>
      </c>
      <c r="I4249" s="2" t="e">
        <f xml:space="preserve"> IF(Calculations!C4249 = DefectTypeString,  Calculations!K4249, NA())</f>
        <v>#N/A</v>
      </c>
    </row>
    <row r="4250" spans="1:9" x14ac:dyDescent="0.25">
      <c r="A4250" s="8" t="str">
        <f>Calculations!A4250</f>
        <v/>
      </c>
      <c r="B4250" s="2" t="str">
        <f t="shared" si="71"/>
        <v/>
      </c>
      <c r="C4250" s="10" t="str">
        <f>IFERROR(Calculations!J4250,"")</f>
        <v/>
      </c>
      <c r="D4250" s="10" t="str">
        <f xml:space="preserve"> IF(OR(Calculations!C4250 = "",Calculations!C4250 = WorkTypeString),  IFERROR(Calculations!J4250,""), NA())</f>
        <v/>
      </c>
      <c r="E4250" s="10">
        <f t="array" ref="E4250">PERCENTILE(IF(ISERROR(D4250:D9249)=FALSE,D4250:D9249),CycleTimePercentile)</f>
        <v>0</v>
      </c>
      <c r="F4250" s="2" t="e">
        <f xml:space="preserve"> IF(Calculations!C4250 = DefectTypeString,  IFERROR(Calculations!J4250,""), NA())</f>
        <v>#N/A</v>
      </c>
      <c r="G4250" s="10">
        <f t="array" ref="G4250">PERCENTILE(IF(ISERROR(F4250:F9249)=FALSE,F4250:F9249),CycleTimePercentile)</f>
        <v>0</v>
      </c>
      <c r="H4250" s="2" t="e">
        <f ca="1" xml:space="preserve"> IF(OR(Calculations!C4250 = "",Calculations!C4250 = WorkTypeString),  Calculations!K4250, NA())</f>
        <v>#N/A</v>
      </c>
      <c r="I4250" s="2" t="e">
        <f xml:space="preserve"> IF(Calculations!C4250 = DefectTypeString,  Calculations!K4250, NA())</f>
        <v>#N/A</v>
      </c>
    </row>
    <row r="4251" spans="1:9" x14ac:dyDescent="0.25">
      <c r="A4251" s="8" t="str">
        <f>Calculations!A4251</f>
        <v/>
      </c>
      <c r="B4251" s="2" t="str">
        <f t="shared" si="71"/>
        <v/>
      </c>
      <c r="C4251" s="10" t="str">
        <f>IFERROR(Calculations!J4251,"")</f>
        <v/>
      </c>
      <c r="D4251" s="10" t="str">
        <f xml:space="preserve"> IF(OR(Calculations!C4251 = "",Calculations!C4251 = WorkTypeString),  IFERROR(Calculations!J4251,""), NA())</f>
        <v/>
      </c>
      <c r="E4251" s="10">
        <f t="array" ref="E4251">PERCENTILE(IF(ISERROR(D4251:D9250)=FALSE,D4251:D9250),CycleTimePercentile)</f>
        <v>0</v>
      </c>
      <c r="F4251" s="2" t="e">
        <f xml:space="preserve"> IF(Calculations!C4251 = DefectTypeString,  IFERROR(Calculations!J4251,""), NA())</f>
        <v>#N/A</v>
      </c>
      <c r="G4251" s="10">
        <f t="array" ref="G4251">PERCENTILE(IF(ISERROR(F4251:F9250)=FALSE,F4251:F9250),CycleTimePercentile)</f>
        <v>0</v>
      </c>
      <c r="H4251" s="2" t="e">
        <f ca="1" xml:space="preserve"> IF(OR(Calculations!C4251 = "",Calculations!C4251 = WorkTypeString),  Calculations!K4251, NA())</f>
        <v>#N/A</v>
      </c>
      <c r="I4251" s="2" t="e">
        <f xml:space="preserve"> IF(Calculations!C4251 = DefectTypeString,  Calculations!K4251, NA())</f>
        <v>#N/A</v>
      </c>
    </row>
    <row r="4252" spans="1:9" x14ac:dyDescent="0.25">
      <c r="A4252" s="8" t="str">
        <f>Calculations!A4252</f>
        <v/>
      </c>
      <c r="B4252" s="2" t="str">
        <f t="shared" si="71"/>
        <v/>
      </c>
      <c r="C4252" s="10" t="str">
        <f>IFERROR(Calculations!J4252,"")</f>
        <v/>
      </c>
      <c r="D4252" s="10" t="str">
        <f xml:space="preserve"> IF(OR(Calculations!C4252 = "",Calculations!C4252 = WorkTypeString),  IFERROR(Calculations!J4252,""), NA())</f>
        <v/>
      </c>
      <c r="E4252" s="10">
        <f t="array" ref="E4252">PERCENTILE(IF(ISERROR(D4252:D9251)=FALSE,D4252:D9251),CycleTimePercentile)</f>
        <v>0</v>
      </c>
      <c r="F4252" s="2" t="e">
        <f xml:space="preserve"> IF(Calculations!C4252 = DefectTypeString,  IFERROR(Calculations!J4252,""), NA())</f>
        <v>#N/A</v>
      </c>
      <c r="G4252" s="10">
        <f t="array" ref="G4252">PERCENTILE(IF(ISERROR(F4252:F9251)=FALSE,F4252:F9251),CycleTimePercentile)</f>
        <v>0</v>
      </c>
      <c r="H4252" s="2" t="e">
        <f ca="1" xml:space="preserve"> IF(OR(Calculations!C4252 = "",Calculations!C4252 = WorkTypeString),  Calculations!K4252, NA())</f>
        <v>#N/A</v>
      </c>
      <c r="I4252" s="2" t="e">
        <f xml:space="preserve"> IF(Calculations!C4252 = DefectTypeString,  Calculations!K4252, NA())</f>
        <v>#N/A</v>
      </c>
    </row>
    <row r="4253" spans="1:9" x14ac:dyDescent="0.25">
      <c r="A4253" s="8" t="str">
        <f>Calculations!A4253</f>
        <v/>
      </c>
      <c r="B4253" s="2" t="str">
        <f t="shared" si="71"/>
        <v/>
      </c>
      <c r="C4253" s="10" t="str">
        <f>IFERROR(Calculations!J4253,"")</f>
        <v/>
      </c>
      <c r="D4253" s="10" t="str">
        <f xml:space="preserve"> IF(OR(Calculations!C4253 = "",Calculations!C4253 = WorkTypeString),  IFERROR(Calculations!J4253,""), NA())</f>
        <v/>
      </c>
      <c r="E4253" s="10">
        <f t="array" ref="E4253">PERCENTILE(IF(ISERROR(D4253:D9252)=FALSE,D4253:D9252),CycleTimePercentile)</f>
        <v>0</v>
      </c>
      <c r="F4253" s="2" t="e">
        <f xml:space="preserve"> IF(Calculations!C4253 = DefectTypeString,  IFERROR(Calculations!J4253,""), NA())</f>
        <v>#N/A</v>
      </c>
      <c r="G4253" s="10">
        <f t="array" ref="G4253">PERCENTILE(IF(ISERROR(F4253:F9252)=FALSE,F4253:F9252),CycleTimePercentile)</f>
        <v>0</v>
      </c>
      <c r="H4253" s="2" t="e">
        <f ca="1" xml:space="preserve"> IF(OR(Calculations!C4253 = "",Calculations!C4253 = WorkTypeString),  Calculations!K4253, NA())</f>
        <v>#N/A</v>
      </c>
      <c r="I4253" s="2" t="e">
        <f xml:space="preserve"> IF(Calculations!C4253 = DefectTypeString,  Calculations!K4253, NA())</f>
        <v>#N/A</v>
      </c>
    </row>
    <row r="4254" spans="1:9" x14ac:dyDescent="0.25">
      <c r="A4254" s="8" t="str">
        <f>Calculations!A4254</f>
        <v/>
      </c>
      <c r="B4254" s="2" t="str">
        <f t="shared" si="71"/>
        <v/>
      </c>
      <c r="C4254" s="10" t="str">
        <f>IFERROR(Calculations!J4254,"")</f>
        <v/>
      </c>
      <c r="D4254" s="10" t="str">
        <f xml:space="preserve"> IF(OR(Calculations!C4254 = "",Calculations!C4254 = WorkTypeString),  IFERROR(Calculations!J4254,""), NA())</f>
        <v/>
      </c>
      <c r="E4254" s="10">
        <f t="array" ref="E4254">PERCENTILE(IF(ISERROR(D4254:D9253)=FALSE,D4254:D9253),CycleTimePercentile)</f>
        <v>0</v>
      </c>
      <c r="F4254" s="2" t="e">
        <f xml:space="preserve"> IF(Calculations!C4254 = DefectTypeString,  IFERROR(Calculations!J4254,""), NA())</f>
        <v>#N/A</v>
      </c>
      <c r="G4254" s="10">
        <f t="array" ref="G4254">PERCENTILE(IF(ISERROR(F4254:F9253)=FALSE,F4254:F9253),CycleTimePercentile)</f>
        <v>0</v>
      </c>
      <c r="H4254" s="2" t="e">
        <f ca="1" xml:space="preserve"> IF(OR(Calculations!C4254 = "",Calculations!C4254 = WorkTypeString),  Calculations!K4254, NA())</f>
        <v>#N/A</v>
      </c>
      <c r="I4254" s="2" t="e">
        <f xml:space="preserve"> IF(Calculations!C4254 = DefectTypeString,  Calculations!K4254, NA())</f>
        <v>#N/A</v>
      </c>
    </row>
    <row r="4255" spans="1:9" x14ac:dyDescent="0.25">
      <c r="A4255" s="8" t="str">
        <f>Calculations!A4255</f>
        <v/>
      </c>
      <c r="B4255" s="2" t="str">
        <f t="shared" si="71"/>
        <v/>
      </c>
      <c r="C4255" s="10" t="str">
        <f>IFERROR(Calculations!J4255,"")</f>
        <v/>
      </c>
      <c r="D4255" s="10" t="str">
        <f xml:space="preserve"> IF(OR(Calculations!C4255 = "",Calculations!C4255 = WorkTypeString),  IFERROR(Calculations!J4255,""), NA())</f>
        <v/>
      </c>
      <c r="E4255" s="10">
        <f t="array" ref="E4255">PERCENTILE(IF(ISERROR(D4255:D9254)=FALSE,D4255:D9254),CycleTimePercentile)</f>
        <v>0</v>
      </c>
      <c r="F4255" s="2" t="e">
        <f xml:space="preserve"> IF(Calculations!C4255 = DefectTypeString,  IFERROR(Calculations!J4255,""), NA())</f>
        <v>#N/A</v>
      </c>
      <c r="G4255" s="10">
        <f t="array" ref="G4255">PERCENTILE(IF(ISERROR(F4255:F9254)=FALSE,F4255:F9254),CycleTimePercentile)</f>
        <v>0</v>
      </c>
      <c r="H4255" s="2" t="e">
        <f ca="1" xml:space="preserve"> IF(OR(Calculations!C4255 = "",Calculations!C4255 = WorkTypeString),  Calculations!K4255, NA())</f>
        <v>#N/A</v>
      </c>
      <c r="I4255" s="2" t="e">
        <f xml:space="preserve"> IF(Calculations!C4255 = DefectTypeString,  Calculations!K4255, NA())</f>
        <v>#N/A</v>
      </c>
    </row>
    <row r="4256" spans="1:9" x14ac:dyDescent="0.25">
      <c r="A4256" s="8" t="str">
        <f>Calculations!A4256</f>
        <v/>
      </c>
      <c r="B4256" s="2" t="str">
        <f t="shared" si="71"/>
        <v/>
      </c>
      <c r="C4256" s="10" t="str">
        <f>IFERROR(Calculations!J4256,"")</f>
        <v/>
      </c>
      <c r="D4256" s="10" t="str">
        <f xml:space="preserve"> IF(OR(Calculations!C4256 = "",Calculations!C4256 = WorkTypeString),  IFERROR(Calculations!J4256,""), NA())</f>
        <v/>
      </c>
      <c r="E4256" s="10">
        <f t="array" ref="E4256">PERCENTILE(IF(ISERROR(D4256:D9255)=FALSE,D4256:D9255),CycleTimePercentile)</f>
        <v>0</v>
      </c>
      <c r="F4256" s="2" t="e">
        <f xml:space="preserve"> IF(Calculations!C4256 = DefectTypeString,  IFERROR(Calculations!J4256,""), NA())</f>
        <v>#N/A</v>
      </c>
      <c r="G4256" s="10">
        <f t="array" ref="G4256">PERCENTILE(IF(ISERROR(F4256:F9255)=FALSE,F4256:F9255),CycleTimePercentile)</f>
        <v>0</v>
      </c>
      <c r="H4256" s="2" t="e">
        <f ca="1" xml:space="preserve"> IF(OR(Calculations!C4256 = "",Calculations!C4256 = WorkTypeString),  Calculations!K4256, NA())</f>
        <v>#N/A</v>
      </c>
      <c r="I4256" s="2" t="e">
        <f xml:space="preserve"> IF(Calculations!C4256 = DefectTypeString,  Calculations!K4256, NA())</f>
        <v>#N/A</v>
      </c>
    </row>
    <row r="4257" spans="1:9" x14ac:dyDescent="0.25">
      <c r="A4257" s="8" t="str">
        <f>Calculations!A4257</f>
        <v/>
      </c>
      <c r="B4257" s="2" t="str">
        <f t="shared" si="71"/>
        <v/>
      </c>
      <c r="C4257" s="10" t="str">
        <f>IFERROR(Calculations!J4257,"")</f>
        <v/>
      </c>
      <c r="D4257" s="10" t="str">
        <f xml:space="preserve"> IF(OR(Calculations!C4257 = "",Calculations!C4257 = WorkTypeString),  IFERROR(Calculations!J4257,""), NA())</f>
        <v/>
      </c>
      <c r="E4257" s="10">
        <f t="array" ref="E4257">PERCENTILE(IF(ISERROR(D4257:D9256)=FALSE,D4257:D9256),CycleTimePercentile)</f>
        <v>0</v>
      </c>
      <c r="F4257" s="2" t="e">
        <f xml:space="preserve"> IF(Calculations!C4257 = DefectTypeString,  IFERROR(Calculations!J4257,""), NA())</f>
        <v>#N/A</v>
      </c>
      <c r="G4257" s="10">
        <f t="array" ref="G4257">PERCENTILE(IF(ISERROR(F4257:F9256)=FALSE,F4257:F9256),CycleTimePercentile)</f>
        <v>0</v>
      </c>
      <c r="H4257" s="2" t="e">
        <f ca="1" xml:space="preserve"> IF(OR(Calculations!C4257 = "",Calculations!C4257 = WorkTypeString),  Calculations!K4257, NA())</f>
        <v>#N/A</v>
      </c>
      <c r="I4257" s="2" t="e">
        <f xml:space="preserve"> IF(Calculations!C4257 = DefectTypeString,  Calculations!K4257, NA())</f>
        <v>#N/A</v>
      </c>
    </row>
    <row r="4258" spans="1:9" x14ac:dyDescent="0.25">
      <c r="A4258" s="8" t="str">
        <f>Calculations!A4258</f>
        <v/>
      </c>
      <c r="B4258" s="2" t="str">
        <f t="shared" si="71"/>
        <v/>
      </c>
      <c r="C4258" s="10" t="str">
        <f>IFERROR(Calculations!J4258,"")</f>
        <v/>
      </c>
      <c r="D4258" s="10" t="str">
        <f xml:space="preserve"> IF(OR(Calculations!C4258 = "",Calculations!C4258 = WorkTypeString),  IFERROR(Calculations!J4258,""), NA())</f>
        <v/>
      </c>
      <c r="E4258" s="10">
        <f t="array" ref="E4258">PERCENTILE(IF(ISERROR(D4258:D9257)=FALSE,D4258:D9257),CycleTimePercentile)</f>
        <v>0</v>
      </c>
      <c r="F4258" s="2" t="e">
        <f xml:space="preserve"> IF(Calculations!C4258 = DefectTypeString,  IFERROR(Calculations!J4258,""), NA())</f>
        <v>#N/A</v>
      </c>
      <c r="G4258" s="10">
        <f t="array" ref="G4258">PERCENTILE(IF(ISERROR(F4258:F9257)=FALSE,F4258:F9257),CycleTimePercentile)</f>
        <v>0</v>
      </c>
      <c r="H4258" s="2" t="e">
        <f ca="1" xml:space="preserve"> IF(OR(Calculations!C4258 = "",Calculations!C4258 = WorkTypeString),  Calculations!K4258, NA())</f>
        <v>#N/A</v>
      </c>
      <c r="I4258" s="2" t="e">
        <f xml:space="preserve"> IF(Calculations!C4258 = DefectTypeString,  Calculations!K4258, NA())</f>
        <v>#N/A</v>
      </c>
    </row>
    <row r="4259" spans="1:9" x14ac:dyDescent="0.25">
      <c r="A4259" s="8" t="str">
        <f>Calculations!A4259</f>
        <v/>
      </c>
      <c r="B4259" s="2" t="str">
        <f t="shared" si="71"/>
        <v/>
      </c>
      <c r="C4259" s="10" t="str">
        <f>IFERROR(Calculations!J4259,"")</f>
        <v/>
      </c>
      <c r="D4259" s="10" t="str">
        <f xml:space="preserve"> IF(OR(Calculations!C4259 = "",Calculations!C4259 = WorkTypeString),  IFERROR(Calculations!J4259,""), NA())</f>
        <v/>
      </c>
      <c r="E4259" s="10">
        <f t="array" ref="E4259">PERCENTILE(IF(ISERROR(D4259:D9258)=FALSE,D4259:D9258),CycleTimePercentile)</f>
        <v>0</v>
      </c>
      <c r="F4259" s="2" t="e">
        <f xml:space="preserve"> IF(Calculations!C4259 = DefectTypeString,  IFERROR(Calculations!J4259,""), NA())</f>
        <v>#N/A</v>
      </c>
      <c r="G4259" s="10">
        <f t="array" ref="G4259">PERCENTILE(IF(ISERROR(F4259:F9258)=FALSE,F4259:F9258),CycleTimePercentile)</f>
        <v>0</v>
      </c>
      <c r="H4259" s="2" t="e">
        <f ca="1" xml:space="preserve"> IF(OR(Calculations!C4259 = "",Calculations!C4259 = WorkTypeString),  Calculations!K4259, NA())</f>
        <v>#N/A</v>
      </c>
      <c r="I4259" s="2" t="e">
        <f xml:space="preserve"> IF(Calculations!C4259 = DefectTypeString,  Calculations!K4259, NA())</f>
        <v>#N/A</v>
      </c>
    </row>
    <row r="4260" spans="1:9" x14ac:dyDescent="0.25">
      <c r="A4260" s="8" t="str">
        <f>Calculations!A4260</f>
        <v/>
      </c>
      <c r="B4260" s="2" t="str">
        <f t="shared" si="71"/>
        <v/>
      </c>
      <c r="C4260" s="10" t="str">
        <f>IFERROR(Calculations!J4260,"")</f>
        <v/>
      </c>
      <c r="D4260" s="10" t="str">
        <f xml:space="preserve"> IF(OR(Calculations!C4260 = "",Calculations!C4260 = WorkTypeString),  IFERROR(Calculations!J4260,""), NA())</f>
        <v/>
      </c>
      <c r="E4260" s="10">
        <f t="array" ref="E4260">PERCENTILE(IF(ISERROR(D4260:D9259)=FALSE,D4260:D9259),CycleTimePercentile)</f>
        <v>0</v>
      </c>
      <c r="F4260" s="2" t="e">
        <f xml:space="preserve"> IF(Calculations!C4260 = DefectTypeString,  IFERROR(Calculations!J4260,""), NA())</f>
        <v>#N/A</v>
      </c>
      <c r="G4260" s="10">
        <f t="array" ref="G4260">PERCENTILE(IF(ISERROR(F4260:F9259)=FALSE,F4260:F9259),CycleTimePercentile)</f>
        <v>0</v>
      </c>
      <c r="H4260" s="2" t="e">
        <f ca="1" xml:space="preserve"> IF(OR(Calculations!C4260 = "",Calculations!C4260 = WorkTypeString),  Calculations!K4260, NA())</f>
        <v>#N/A</v>
      </c>
      <c r="I4260" s="2" t="e">
        <f xml:space="preserve"> IF(Calculations!C4260 = DefectTypeString,  Calculations!K4260, NA())</f>
        <v>#N/A</v>
      </c>
    </row>
    <row r="4261" spans="1:9" x14ac:dyDescent="0.25">
      <c r="A4261" s="8" t="str">
        <f>Calculations!A4261</f>
        <v/>
      </c>
      <c r="B4261" s="2" t="str">
        <f t="shared" si="71"/>
        <v/>
      </c>
      <c r="C4261" s="10" t="str">
        <f>IFERROR(Calculations!J4261,"")</f>
        <v/>
      </c>
      <c r="D4261" s="10" t="str">
        <f xml:space="preserve"> IF(OR(Calculations!C4261 = "",Calculations!C4261 = WorkTypeString),  IFERROR(Calculations!J4261,""), NA())</f>
        <v/>
      </c>
      <c r="E4261" s="10">
        <f t="array" ref="E4261">PERCENTILE(IF(ISERROR(D4261:D9260)=FALSE,D4261:D9260),CycleTimePercentile)</f>
        <v>0</v>
      </c>
      <c r="F4261" s="2" t="e">
        <f xml:space="preserve"> IF(Calculations!C4261 = DefectTypeString,  IFERROR(Calculations!J4261,""), NA())</f>
        <v>#N/A</v>
      </c>
      <c r="G4261" s="10">
        <f t="array" ref="G4261">PERCENTILE(IF(ISERROR(F4261:F9260)=FALSE,F4261:F9260),CycleTimePercentile)</f>
        <v>0</v>
      </c>
      <c r="H4261" s="2" t="e">
        <f ca="1" xml:space="preserve"> IF(OR(Calculations!C4261 = "",Calculations!C4261 = WorkTypeString),  Calculations!K4261, NA())</f>
        <v>#N/A</v>
      </c>
      <c r="I4261" s="2" t="e">
        <f xml:space="preserve"> IF(Calculations!C4261 = DefectTypeString,  Calculations!K4261, NA())</f>
        <v>#N/A</v>
      </c>
    </row>
    <row r="4262" spans="1:9" x14ac:dyDescent="0.25">
      <c r="A4262" s="8" t="str">
        <f>Calculations!A4262</f>
        <v/>
      </c>
      <c r="B4262" s="2" t="str">
        <f t="shared" si="71"/>
        <v/>
      </c>
      <c r="C4262" s="10" t="str">
        <f>IFERROR(Calculations!J4262,"")</f>
        <v/>
      </c>
      <c r="D4262" s="10" t="str">
        <f xml:space="preserve"> IF(OR(Calculations!C4262 = "",Calculations!C4262 = WorkTypeString),  IFERROR(Calculations!J4262,""), NA())</f>
        <v/>
      </c>
      <c r="E4262" s="10">
        <f t="array" ref="E4262">PERCENTILE(IF(ISERROR(D4262:D9261)=FALSE,D4262:D9261),CycleTimePercentile)</f>
        <v>0</v>
      </c>
      <c r="F4262" s="2" t="e">
        <f xml:space="preserve"> IF(Calculations!C4262 = DefectTypeString,  IFERROR(Calculations!J4262,""), NA())</f>
        <v>#N/A</v>
      </c>
      <c r="G4262" s="10">
        <f t="array" ref="G4262">PERCENTILE(IF(ISERROR(F4262:F9261)=FALSE,F4262:F9261),CycleTimePercentile)</f>
        <v>0</v>
      </c>
      <c r="H4262" s="2" t="e">
        <f ca="1" xml:space="preserve"> IF(OR(Calculations!C4262 = "",Calculations!C4262 = WorkTypeString),  Calculations!K4262, NA())</f>
        <v>#N/A</v>
      </c>
      <c r="I4262" s="2" t="e">
        <f xml:space="preserve"> IF(Calculations!C4262 = DefectTypeString,  Calculations!K4262, NA())</f>
        <v>#N/A</v>
      </c>
    </row>
    <row r="4263" spans="1:9" x14ac:dyDescent="0.25">
      <c r="A4263" s="8" t="str">
        <f>Calculations!A4263</f>
        <v/>
      </c>
      <c r="B4263" s="2" t="str">
        <f t="shared" si="71"/>
        <v/>
      </c>
      <c r="C4263" s="10" t="str">
        <f>IFERROR(Calculations!J4263,"")</f>
        <v/>
      </c>
      <c r="D4263" s="10" t="str">
        <f xml:space="preserve"> IF(OR(Calculations!C4263 = "",Calculations!C4263 = WorkTypeString),  IFERROR(Calculations!J4263,""), NA())</f>
        <v/>
      </c>
      <c r="E4263" s="10">
        <f t="array" ref="E4263">PERCENTILE(IF(ISERROR(D4263:D9262)=FALSE,D4263:D9262),CycleTimePercentile)</f>
        <v>0</v>
      </c>
      <c r="F4263" s="2" t="e">
        <f xml:space="preserve"> IF(Calculations!C4263 = DefectTypeString,  IFERROR(Calculations!J4263,""), NA())</f>
        <v>#N/A</v>
      </c>
      <c r="G4263" s="10">
        <f t="array" ref="G4263">PERCENTILE(IF(ISERROR(F4263:F9262)=FALSE,F4263:F9262),CycleTimePercentile)</f>
        <v>0</v>
      </c>
      <c r="H4263" s="2" t="e">
        <f ca="1" xml:space="preserve"> IF(OR(Calculations!C4263 = "",Calculations!C4263 = WorkTypeString),  Calculations!K4263, NA())</f>
        <v>#N/A</v>
      </c>
      <c r="I4263" s="2" t="e">
        <f xml:space="preserve"> IF(Calculations!C4263 = DefectTypeString,  Calculations!K4263, NA())</f>
        <v>#N/A</v>
      </c>
    </row>
    <row r="4264" spans="1:9" x14ac:dyDescent="0.25">
      <c r="A4264" s="8" t="str">
        <f>Calculations!A4264</f>
        <v/>
      </c>
      <c r="B4264" s="2" t="str">
        <f t="shared" si="71"/>
        <v/>
      </c>
      <c r="C4264" s="10" t="str">
        <f>IFERROR(Calculations!J4264,"")</f>
        <v/>
      </c>
      <c r="D4264" s="10" t="str">
        <f xml:space="preserve"> IF(OR(Calculations!C4264 = "",Calculations!C4264 = WorkTypeString),  IFERROR(Calculations!J4264,""), NA())</f>
        <v/>
      </c>
      <c r="E4264" s="10">
        <f t="array" ref="E4264">PERCENTILE(IF(ISERROR(D4264:D9263)=FALSE,D4264:D9263),CycleTimePercentile)</f>
        <v>0</v>
      </c>
      <c r="F4264" s="2" t="e">
        <f xml:space="preserve"> IF(Calculations!C4264 = DefectTypeString,  IFERROR(Calculations!J4264,""), NA())</f>
        <v>#N/A</v>
      </c>
      <c r="G4264" s="10">
        <f t="array" ref="G4264">PERCENTILE(IF(ISERROR(F4264:F9263)=FALSE,F4264:F9263),CycleTimePercentile)</f>
        <v>0</v>
      </c>
      <c r="H4264" s="2" t="e">
        <f ca="1" xml:space="preserve"> IF(OR(Calculations!C4264 = "",Calculations!C4264 = WorkTypeString),  Calculations!K4264, NA())</f>
        <v>#N/A</v>
      </c>
      <c r="I4264" s="2" t="e">
        <f xml:space="preserve"> IF(Calculations!C4264 = DefectTypeString,  Calculations!K4264, NA())</f>
        <v>#N/A</v>
      </c>
    </row>
    <row r="4265" spans="1:9" x14ac:dyDescent="0.25">
      <c r="A4265" s="8" t="str">
        <f>Calculations!A4265</f>
        <v/>
      </c>
      <c r="B4265" s="2" t="str">
        <f t="shared" si="71"/>
        <v/>
      </c>
      <c r="C4265" s="10" t="str">
        <f>IFERROR(Calculations!J4265,"")</f>
        <v/>
      </c>
      <c r="D4265" s="10" t="str">
        <f xml:space="preserve"> IF(OR(Calculations!C4265 = "",Calculations!C4265 = WorkTypeString),  IFERROR(Calculations!J4265,""), NA())</f>
        <v/>
      </c>
      <c r="E4265" s="10">
        <f t="array" ref="E4265">PERCENTILE(IF(ISERROR(D4265:D9264)=FALSE,D4265:D9264),CycleTimePercentile)</f>
        <v>0</v>
      </c>
      <c r="F4265" s="2" t="e">
        <f xml:space="preserve"> IF(Calculations!C4265 = DefectTypeString,  IFERROR(Calculations!J4265,""), NA())</f>
        <v>#N/A</v>
      </c>
      <c r="G4265" s="10">
        <f t="array" ref="G4265">PERCENTILE(IF(ISERROR(F4265:F9264)=FALSE,F4265:F9264),CycleTimePercentile)</f>
        <v>0</v>
      </c>
      <c r="H4265" s="2" t="e">
        <f ca="1" xml:space="preserve"> IF(OR(Calculations!C4265 = "",Calculations!C4265 = WorkTypeString),  Calculations!K4265, NA())</f>
        <v>#N/A</v>
      </c>
      <c r="I4265" s="2" t="e">
        <f xml:space="preserve"> IF(Calculations!C4265 = DefectTypeString,  Calculations!K4265, NA())</f>
        <v>#N/A</v>
      </c>
    </row>
    <row r="4266" spans="1:9" x14ac:dyDescent="0.25">
      <c r="A4266" s="8" t="str">
        <f>Calculations!A4266</f>
        <v/>
      </c>
      <c r="B4266" s="2" t="str">
        <f t="shared" si="71"/>
        <v/>
      </c>
      <c r="C4266" s="10" t="str">
        <f>IFERROR(Calculations!J4266,"")</f>
        <v/>
      </c>
      <c r="D4266" s="10" t="str">
        <f xml:space="preserve"> IF(OR(Calculations!C4266 = "",Calculations!C4266 = WorkTypeString),  IFERROR(Calculations!J4266,""), NA())</f>
        <v/>
      </c>
      <c r="E4266" s="10">
        <f t="array" ref="E4266">PERCENTILE(IF(ISERROR(D4266:D9265)=FALSE,D4266:D9265),CycleTimePercentile)</f>
        <v>0</v>
      </c>
      <c r="F4266" s="2" t="e">
        <f xml:space="preserve"> IF(Calculations!C4266 = DefectTypeString,  IFERROR(Calculations!J4266,""), NA())</f>
        <v>#N/A</v>
      </c>
      <c r="G4266" s="10">
        <f t="array" ref="G4266">PERCENTILE(IF(ISERROR(F4266:F9265)=FALSE,F4266:F9265),CycleTimePercentile)</f>
        <v>0</v>
      </c>
      <c r="H4266" s="2" t="e">
        <f ca="1" xml:space="preserve"> IF(OR(Calculations!C4266 = "",Calculations!C4266 = WorkTypeString),  Calculations!K4266, NA())</f>
        <v>#N/A</v>
      </c>
      <c r="I4266" s="2" t="e">
        <f xml:space="preserve"> IF(Calculations!C4266 = DefectTypeString,  Calculations!K4266, NA())</f>
        <v>#N/A</v>
      </c>
    </row>
    <row r="4267" spans="1:9" x14ac:dyDescent="0.25">
      <c r="A4267" s="8" t="str">
        <f>Calculations!A4267</f>
        <v/>
      </c>
      <c r="B4267" s="2" t="str">
        <f t="shared" si="71"/>
        <v/>
      </c>
      <c r="C4267" s="10" t="str">
        <f>IFERROR(Calculations!J4267,"")</f>
        <v/>
      </c>
      <c r="D4267" s="10" t="str">
        <f xml:space="preserve"> IF(OR(Calculations!C4267 = "",Calculations!C4267 = WorkTypeString),  IFERROR(Calculations!J4267,""), NA())</f>
        <v/>
      </c>
      <c r="E4267" s="10">
        <f t="array" ref="E4267">PERCENTILE(IF(ISERROR(D4267:D9266)=FALSE,D4267:D9266),CycleTimePercentile)</f>
        <v>0</v>
      </c>
      <c r="F4267" s="2" t="e">
        <f xml:space="preserve"> IF(Calculations!C4267 = DefectTypeString,  IFERROR(Calculations!J4267,""), NA())</f>
        <v>#N/A</v>
      </c>
      <c r="G4267" s="10">
        <f t="array" ref="G4267">PERCENTILE(IF(ISERROR(F4267:F9266)=FALSE,F4267:F9266),CycleTimePercentile)</f>
        <v>0</v>
      </c>
      <c r="H4267" s="2" t="e">
        <f ca="1" xml:space="preserve"> IF(OR(Calculations!C4267 = "",Calculations!C4267 = WorkTypeString),  Calculations!K4267, NA())</f>
        <v>#N/A</v>
      </c>
      <c r="I4267" s="2" t="e">
        <f xml:space="preserve"> IF(Calculations!C4267 = DefectTypeString,  Calculations!K4267, NA())</f>
        <v>#N/A</v>
      </c>
    </row>
    <row r="4268" spans="1:9" x14ac:dyDescent="0.25">
      <c r="A4268" s="8" t="str">
        <f>Calculations!A4268</f>
        <v/>
      </c>
      <c r="B4268" s="2" t="str">
        <f t="shared" si="71"/>
        <v/>
      </c>
      <c r="C4268" s="10" t="str">
        <f>IFERROR(Calculations!J4268,"")</f>
        <v/>
      </c>
      <c r="D4268" s="10" t="str">
        <f xml:space="preserve"> IF(OR(Calculations!C4268 = "",Calculations!C4268 = WorkTypeString),  IFERROR(Calculations!J4268,""), NA())</f>
        <v/>
      </c>
      <c r="E4268" s="10">
        <f t="array" ref="E4268">PERCENTILE(IF(ISERROR(D4268:D9267)=FALSE,D4268:D9267),CycleTimePercentile)</f>
        <v>0</v>
      </c>
      <c r="F4268" s="2" t="e">
        <f xml:space="preserve"> IF(Calculations!C4268 = DefectTypeString,  IFERROR(Calculations!J4268,""), NA())</f>
        <v>#N/A</v>
      </c>
      <c r="G4268" s="10">
        <f t="array" ref="G4268">PERCENTILE(IF(ISERROR(F4268:F9267)=FALSE,F4268:F9267),CycleTimePercentile)</f>
        <v>0</v>
      </c>
      <c r="H4268" s="2" t="e">
        <f ca="1" xml:space="preserve"> IF(OR(Calculations!C4268 = "",Calculations!C4268 = WorkTypeString),  Calculations!K4268, NA())</f>
        <v>#N/A</v>
      </c>
      <c r="I4268" s="2" t="e">
        <f xml:space="preserve"> IF(Calculations!C4268 = DefectTypeString,  Calculations!K4268, NA())</f>
        <v>#N/A</v>
      </c>
    </row>
    <row r="4269" spans="1:9" x14ac:dyDescent="0.25">
      <c r="A4269" s="8" t="str">
        <f>Calculations!A4269</f>
        <v/>
      </c>
      <c r="B4269" s="2" t="str">
        <f t="shared" si="71"/>
        <v/>
      </c>
      <c r="C4269" s="10" t="str">
        <f>IFERROR(Calculations!J4269,"")</f>
        <v/>
      </c>
      <c r="D4269" s="10" t="str">
        <f xml:space="preserve"> IF(OR(Calculations!C4269 = "",Calculations!C4269 = WorkTypeString),  IFERROR(Calculations!J4269,""), NA())</f>
        <v/>
      </c>
      <c r="E4269" s="10">
        <f t="array" ref="E4269">PERCENTILE(IF(ISERROR(D4269:D9268)=FALSE,D4269:D9268),CycleTimePercentile)</f>
        <v>0</v>
      </c>
      <c r="F4269" s="2" t="e">
        <f xml:space="preserve"> IF(Calculations!C4269 = DefectTypeString,  IFERROR(Calculations!J4269,""), NA())</f>
        <v>#N/A</v>
      </c>
      <c r="G4269" s="10">
        <f t="array" ref="G4269">PERCENTILE(IF(ISERROR(F4269:F9268)=FALSE,F4269:F9268),CycleTimePercentile)</f>
        <v>0</v>
      </c>
      <c r="H4269" s="2" t="e">
        <f ca="1" xml:space="preserve"> IF(OR(Calculations!C4269 = "",Calculations!C4269 = WorkTypeString),  Calculations!K4269, NA())</f>
        <v>#N/A</v>
      </c>
      <c r="I4269" s="2" t="e">
        <f xml:space="preserve"> IF(Calculations!C4269 = DefectTypeString,  Calculations!K4269, NA())</f>
        <v>#N/A</v>
      </c>
    </row>
    <row r="4270" spans="1:9" x14ac:dyDescent="0.25">
      <c r="A4270" s="8" t="str">
        <f>Calculations!A4270</f>
        <v/>
      </c>
      <c r="B4270" s="2" t="str">
        <f t="shared" si="71"/>
        <v/>
      </c>
      <c r="C4270" s="10" t="str">
        <f>IFERROR(Calculations!J4270,"")</f>
        <v/>
      </c>
      <c r="D4270" s="10" t="str">
        <f xml:space="preserve"> IF(OR(Calculations!C4270 = "",Calculations!C4270 = WorkTypeString),  IFERROR(Calculations!J4270,""), NA())</f>
        <v/>
      </c>
      <c r="E4270" s="10">
        <f t="array" ref="E4270">PERCENTILE(IF(ISERROR(D4270:D9269)=FALSE,D4270:D9269),CycleTimePercentile)</f>
        <v>0</v>
      </c>
      <c r="F4270" s="2" t="e">
        <f xml:space="preserve"> IF(Calculations!C4270 = DefectTypeString,  IFERROR(Calculations!J4270,""), NA())</f>
        <v>#N/A</v>
      </c>
      <c r="G4270" s="10">
        <f t="array" ref="G4270">PERCENTILE(IF(ISERROR(F4270:F9269)=FALSE,F4270:F9269),CycleTimePercentile)</f>
        <v>0</v>
      </c>
      <c r="H4270" s="2" t="e">
        <f ca="1" xml:space="preserve"> IF(OR(Calculations!C4270 = "",Calculations!C4270 = WorkTypeString),  Calculations!K4270, NA())</f>
        <v>#N/A</v>
      </c>
      <c r="I4270" s="2" t="e">
        <f xml:space="preserve"> IF(Calculations!C4270 = DefectTypeString,  Calculations!K4270, NA())</f>
        <v>#N/A</v>
      </c>
    </row>
    <row r="4271" spans="1:9" x14ac:dyDescent="0.25">
      <c r="A4271" s="8" t="str">
        <f>Calculations!A4271</f>
        <v/>
      </c>
      <c r="B4271" s="2" t="str">
        <f t="shared" si="71"/>
        <v/>
      </c>
      <c r="C4271" s="10" t="str">
        <f>IFERROR(Calculations!J4271,"")</f>
        <v/>
      </c>
      <c r="D4271" s="10" t="str">
        <f xml:space="preserve"> IF(OR(Calculations!C4271 = "",Calculations!C4271 = WorkTypeString),  IFERROR(Calculations!J4271,""), NA())</f>
        <v/>
      </c>
      <c r="E4271" s="10">
        <f t="array" ref="E4271">PERCENTILE(IF(ISERROR(D4271:D9270)=FALSE,D4271:D9270),CycleTimePercentile)</f>
        <v>0</v>
      </c>
      <c r="F4271" s="2" t="e">
        <f xml:space="preserve"> IF(Calculations!C4271 = DefectTypeString,  IFERROR(Calculations!J4271,""), NA())</f>
        <v>#N/A</v>
      </c>
      <c r="G4271" s="10">
        <f t="array" ref="G4271">PERCENTILE(IF(ISERROR(F4271:F9270)=FALSE,F4271:F9270),CycleTimePercentile)</f>
        <v>0</v>
      </c>
      <c r="H4271" s="2" t="e">
        <f ca="1" xml:space="preserve"> IF(OR(Calculations!C4271 = "",Calculations!C4271 = WorkTypeString),  Calculations!K4271, NA())</f>
        <v>#N/A</v>
      </c>
      <c r="I4271" s="2" t="e">
        <f xml:space="preserve"> IF(Calculations!C4271 = DefectTypeString,  Calculations!K4271, NA())</f>
        <v>#N/A</v>
      </c>
    </row>
    <row r="4272" spans="1:9" x14ac:dyDescent="0.25">
      <c r="A4272" s="8" t="str">
        <f>Calculations!A4272</f>
        <v/>
      </c>
      <c r="B4272" s="2" t="str">
        <f t="shared" si="71"/>
        <v/>
      </c>
      <c r="C4272" s="10" t="str">
        <f>IFERROR(Calculations!J4272,"")</f>
        <v/>
      </c>
      <c r="D4272" s="10" t="str">
        <f xml:space="preserve"> IF(OR(Calculations!C4272 = "",Calculations!C4272 = WorkTypeString),  IFERROR(Calculations!J4272,""), NA())</f>
        <v/>
      </c>
      <c r="E4272" s="10">
        <f t="array" ref="E4272">PERCENTILE(IF(ISERROR(D4272:D9271)=FALSE,D4272:D9271),CycleTimePercentile)</f>
        <v>0</v>
      </c>
      <c r="F4272" s="2" t="e">
        <f xml:space="preserve"> IF(Calculations!C4272 = DefectTypeString,  IFERROR(Calculations!J4272,""), NA())</f>
        <v>#N/A</v>
      </c>
      <c r="G4272" s="10">
        <f t="array" ref="G4272">PERCENTILE(IF(ISERROR(F4272:F9271)=FALSE,F4272:F9271),CycleTimePercentile)</f>
        <v>0</v>
      </c>
      <c r="H4272" s="2" t="e">
        <f ca="1" xml:space="preserve"> IF(OR(Calculations!C4272 = "",Calculations!C4272 = WorkTypeString),  Calculations!K4272, NA())</f>
        <v>#N/A</v>
      </c>
      <c r="I4272" s="2" t="e">
        <f xml:space="preserve"> IF(Calculations!C4272 = DefectTypeString,  Calculations!K4272, NA())</f>
        <v>#N/A</v>
      </c>
    </row>
    <row r="4273" spans="1:9" x14ac:dyDescent="0.25">
      <c r="A4273" s="8" t="str">
        <f>Calculations!A4273</f>
        <v/>
      </c>
      <c r="B4273" s="2" t="str">
        <f t="shared" si="71"/>
        <v/>
      </c>
      <c r="C4273" s="10" t="str">
        <f>IFERROR(Calculations!J4273,"")</f>
        <v/>
      </c>
      <c r="D4273" s="10" t="str">
        <f xml:space="preserve"> IF(OR(Calculations!C4273 = "",Calculations!C4273 = WorkTypeString),  IFERROR(Calculations!J4273,""), NA())</f>
        <v/>
      </c>
      <c r="E4273" s="10">
        <f t="array" ref="E4273">PERCENTILE(IF(ISERROR(D4273:D9272)=FALSE,D4273:D9272),CycleTimePercentile)</f>
        <v>0</v>
      </c>
      <c r="F4273" s="2" t="e">
        <f xml:space="preserve"> IF(Calculations!C4273 = DefectTypeString,  IFERROR(Calculations!J4273,""), NA())</f>
        <v>#N/A</v>
      </c>
      <c r="G4273" s="10">
        <f t="array" ref="G4273">PERCENTILE(IF(ISERROR(F4273:F9272)=FALSE,F4273:F9272),CycleTimePercentile)</f>
        <v>0</v>
      </c>
      <c r="H4273" s="2" t="e">
        <f ca="1" xml:space="preserve"> IF(OR(Calculations!C4273 = "",Calculations!C4273 = WorkTypeString),  Calculations!K4273, NA())</f>
        <v>#N/A</v>
      </c>
      <c r="I4273" s="2" t="e">
        <f xml:space="preserve"> IF(Calculations!C4273 = DefectTypeString,  Calculations!K4273, NA())</f>
        <v>#N/A</v>
      </c>
    </row>
    <row r="4274" spans="1:9" x14ac:dyDescent="0.25">
      <c r="A4274" s="8" t="str">
        <f>Calculations!A4274</f>
        <v/>
      </c>
      <c r="B4274" s="2" t="str">
        <f t="shared" si="71"/>
        <v/>
      </c>
      <c r="C4274" s="10" t="str">
        <f>IFERROR(Calculations!J4274,"")</f>
        <v/>
      </c>
      <c r="D4274" s="10" t="str">
        <f xml:space="preserve"> IF(OR(Calculations!C4274 = "",Calculations!C4274 = WorkTypeString),  IFERROR(Calculations!J4274,""), NA())</f>
        <v/>
      </c>
      <c r="E4274" s="10">
        <f t="array" ref="E4274">PERCENTILE(IF(ISERROR(D4274:D9273)=FALSE,D4274:D9273),CycleTimePercentile)</f>
        <v>0</v>
      </c>
      <c r="F4274" s="2" t="e">
        <f xml:space="preserve"> IF(Calculations!C4274 = DefectTypeString,  IFERROR(Calculations!J4274,""), NA())</f>
        <v>#N/A</v>
      </c>
      <c r="G4274" s="10">
        <f t="array" ref="G4274">PERCENTILE(IF(ISERROR(F4274:F9273)=FALSE,F4274:F9273),CycleTimePercentile)</f>
        <v>0</v>
      </c>
      <c r="H4274" s="2" t="e">
        <f ca="1" xml:space="preserve"> IF(OR(Calculations!C4274 = "",Calculations!C4274 = WorkTypeString),  Calculations!K4274, NA())</f>
        <v>#N/A</v>
      </c>
      <c r="I4274" s="2" t="e">
        <f xml:space="preserve"> IF(Calculations!C4274 = DefectTypeString,  Calculations!K4274, NA())</f>
        <v>#N/A</v>
      </c>
    </row>
    <row r="4275" spans="1:9" x14ac:dyDescent="0.25">
      <c r="A4275" s="8" t="str">
        <f>Calculations!A4275</f>
        <v/>
      </c>
      <c r="B4275" s="2" t="str">
        <f t="shared" si="71"/>
        <v/>
      </c>
      <c r="C4275" s="10" t="str">
        <f>IFERROR(Calculations!J4275,"")</f>
        <v/>
      </c>
      <c r="D4275" s="10" t="str">
        <f xml:space="preserve"> IF(OR(Calculations!C4275 = "",Calculations!C4275 = WorkTypeString),  IFERROR(Calculations!J4275,""), NA())</f>
        <v/>
      </c>
      <c r="E4275" s="10">
        <f t="array" ref="E4275">PERCENTILE(IF(ISERROR(D4275:D9274)=FALSE,D4275:D9274),CycleTimePercentile)</f>
        <v>0</v>
      </c>
      <c r="F4275" s="2" t="e">
        <f xml:space="preserve"> IF(Calculations!C4275 = DefectTypeString,  IFERROR(Calculations!J4275,""), NA())</f>
        <v>#N/A</v>
      </c>
      <c r="G4275" s="10">
        <f t="array" ref="G4275">PERCENTILE(IF(ISERROR(F4275:F9274)=FALSE,F4275:F9274),CycleTimePercentile)</f>
        <v>0</v>
      </c>
      <c r="H4275" s="2" t="e">
        <f ca="1" xml:space="preserve"> IF(OR(Calculations!C4275 = "",Calculations!C4275 = WorkTypeString),  Calculations!K4275, NA())</f>
        <v>#N/A</v>
      </c>
      <c r="I4275" s="2" t="e">
        <f xml:space="preserve"> IF(Calculations!C4275 = DefectTypeString,  Calculations!K4275, NA())</f>
        <v>#N/A</v>
      </c>
    </row>
    <row r="4276" spans="1:9" x14ac:dyDescent="0.25">
      <c r="A4276" s="8" t="str">
        <f>Calculations!A4276</f>
        <v/>
      </c>
      <c r="B4276" s="2" t="str">
        <f t="shared" si="71"/>
        <v/>
      </c>
      <c r="C4276" s="10" t="str">
        <f>IFERROR(Calculations!J4276,"")</f>
        <v/>
      </c>
      <c r="D4276" s="10" t="str">
        <f xml:space="preserve"> IF(OR(Calculations!C4276 = "",Calculations!C4276 = WorkTypeString),  IFERROR(Calculations!J4276,""), NA())</f>
        <v/>
      </c>
      <c r="E4276" s="10">
        <f t="array" ref="E4276">PERCENTILE(IF(ISERROR(D4276:D9275)=FALSE,D4276:D9275),CycleTimePercentile)</f>
        <v>0</v>
      </c>
      <c r="F4276" s="2" t="e">
        <f xml:space="preserve"> IF(Calculations!C4276 = DefectTypeString,  IFERROR(Calculations!J4276,""), NA())</f>
        <v>#N/A</v>
      </c>
      <c r="G4276" s="10">
        <f t="array" ref="G4276">PERCENTILE(IF(ISERROR(F4276:F9275)=FALSE,F4276:F9275),CycleTimePercentile)</f>
        <v>0</v>
      </c>
      <c r="H4276" s="2" t="e">
        <f ca="1" xml:space="preserve"> IF(OR(Calculations!C4276 = "",Calculations!C4276 = WorkTypeString),  Calculations!K4276, NA())</f>
        <v>#N/A</v>
      </c>
      <c r="I4276" s="2" t="e">
        <f xml:space="preserve"> IF(Calculations!C4276 = DefectTypeString,  Calculations!K4276, NA())</f>
        <v>#N/A</v>
      </c>
    </row>
    <row r="4277" spans="1:9" x14ac:dyDescent="0.25">
      <c r="A4277" s="8" t="str">
        <f>Calculations!A4277</f>
        <v/>
      </c>
      <c r="B4277" s="2" t="str">
        <f t="shared" si="71"/>
        <v/>
      </c>
      <c r="C4277" s="10" t="str">
        <f>IFERROR(Calculations!J4277,"")</f>
        <v/>
      </c>
      <c r="D4277" s="10" t="str">
        <f xml:space="preserve"> IF(OR(Calculations!C4277 = "",Calculations!C4277 = WorkTypeString),  IFERROR(Calculations!J4277,""), NA())</f>
        <v/>
      </c>
      <c r="E4277" s="10">
        <f t="array" ref="E4277">PERCENTILE(IF(ISERROR(D4277:D9276)=FALSE,D4277:D9276),CycleTimePercentile)</f>
        <v>0</v>
      </c>
      <c r="F4277" s="2" t="e">
        <f xml:space="preserve"> IF(Calculations!C4277 = DefectTypeString,  IFERROR(Calculations!J4277,""), NA())</f>
        <v>#N/A</v>
      </c>
      <c r="G4277" s="10">
        <f t="array" ref="G4277">PERCENTILE(IF(ISERROR(F4277:F9276)=FALSE,F4277:F9276),CycleTimePercentile)</f>
        <v>0</v>
      </c>
      <c r="H4277" s="2" t="e">
        <f ca="1" xml:space="preserve"> IF(OR(Calculations!C4277 = "",Calculations!C4277 = WorkTypeString),  Calculations!K4277, NA())</f>
        <v>#N/A</v>
      </c>
      <c r="I4277" s="2" t="e">
        <f xml:space="preserve"> IF(Calculations!C4277 = DefectTypeString,  Calculations!K4277, NA())</f>
        <v>#N/A</v>
      </c>
    </row>
    <row r="4278" spans="1:9" x14ac:dyDescent="0.25">
      <c r="A4278" s="8" t="str">
        <f>Calculations!A4278</f>
        <v/>
      </c>
      <c r="B4278" s="2" t="str">
        <f t="shared" si="71"/>
        <v/>
      </c>
      <c r="C4278" s="10" t="str">
        <f>IFERROR(Calculations!J4278,"")</f>
        <v/>
      </c>
      <c r="D4278" s="10" t="str">
        <f xml:space="preserve"> IF(OR(Calculations!C4278 = "",Calculations!C4278 = WorkTypeString),  IFERROR(Calculations!J4278,""), NA())</f>
        <v/>
      </c>
      <c r="E4278" s="10">
        <f t="array" ref="E4278">PERCENTILE(IF(ISERROR(D4278:D9277)=FALSE,D4278:D9277),CycleTimePercentile)</f>
        <v>0</v>
      </c>
      <c r="F4278" s="2" t="e">
        <f xml:space="preserve"> IF(Calculations!C4278 = DefectTypeString,  IFERROR(Calculations!J4278,""), NA())</f>
        <v>#N/A</v>
      </c>
      <c r="G4278" s="10">
        <f t="array" ref="G4278">PERCENTILE(IF(ISERROR(F4278:F9277)=FALSE,F4278:F9277),CycleTimePercentile)</f>
        <v>0</v>
      </c>
      <c r="H4278" s="2" t="e">
        <f ca="1" xml:space="preserve"> IF(OR(Calculations!C4278 = "",Calculations!C4278 = WorkTypeString),  Calculations!K4278, NA())</f>
        <v>#N/A</v>
      </c>
      <c r="I4278" s="2" t="e">
        <f xml:space="preserve"> IF(Calculations!C4278 = DefectTypeString,  Calculations!K4278, NA())</f>
        <v>#N/A</v>
      </c>
    </row>
    <row r="4279" spans="1:9" x14ac:dyDescent="0.25">
      <c r="A4279" s="8" t="str">
        <f>Calculations!A4279</f>
        <v/>
      </c>
      <c r="B4279" s="2" t="str">
        <f t="shared" si="71"/>
        <v/>
      </c>
      <c r="C4279" s="10" t="str">
        <f>IFERROR(Calculations!J4279,"")</f>
        <v/>
      </c>
      <c r="D4279" s="10" t="str">
        <f xml:space="preserve"> IF(OR(Calculations!C4279 = "",Calculations!C4279 = WorkTypeString),  IFERROR(Calculations!J4279,""), NA())</f>
        <v/>
      </c>
      <c r="E4279" s="10">
        <f t="array" ref="E4279">PERCENTILE(IF(ISERROR(D4279:D9278)=FALSE,D4279:D9278),CycleTimePercentile)</f>
        <v>0</v>
      </c>
      <c r="F4279" s="2" t="e">
        <f xml:space="preserve"> IF(Calculations!C4279 = DefectTypeString,  IFERROR(Calculations!J4279,""), NA())</f>
        <v>#N/A</v>
      </c>
      <c r="G4279" s="10">
        <f t="array" ref="G4279">PERCENTILE(IF(ISERROR(F4279:F9278)=FALSE,F4279:F9278),CycleTimePercentile)</f>
        <v>0</v>
      </c>
      <c r="H4279" s="2" t="e">
        <f ca="1" xml:space="preserve"> IF(OR(Calculations!C4279 = "",Calculations!C4279 = WorkTypeString),  Calculations!K4279, NA())</f>
        <v>#N/A</v>
      </c>
      <c r="I4279" s="2" t="e">
        <f xml:space="preserve"> IF(Calculations!C4279 = DefectTypeString,  Calculations!K4279, NA())</f>
        <v>#N/A</v>
      </c>
    </row>
    <row r="4280" spans="1:9" x14ac:dyDescent="0.25">
      <c r="A4280" s="8" t="str">
        <f>Calculations!A4280</f>
        <v/>
      </c>
      <c r="B4280" s="2" t="str">
        <f t="shared" si="71"/>
        <v/>
      </c>
      <c r="C4280" s="10" t="str">
        <f>IFERROR(Calculations!J4280,"")</f>
        <v/>
      </c>
      <c r="D4280" s="10" t="str">
        <f xml:space="preserve"> IF(OR(Calculations!C4280 = "",Calculations!C4280 = WorkTypeString),  IFERROR(Calculations!J4280,""), NA())</f>
        <v/>
      </c>
      <c r="E4280" s="10">
        <f t="array" ref="E4280">PERCENTILE(IF(ISERROR(D4280:D9279)=FALSE,D4280:D9279),CycleTimePercentile)</f>
        <v>0</v>
      </c>
      <c r="F4280" s="2" t="e">
        <f xml:space="preserve"> IF(Calculations!C4280 = DefectTypeString,  IFERROR(Calculations!J4280,""), NA())</f>
        <v>#N/A</v>
      </c>
      <c r="G4280" s="10">
        <f t="array" ref="G4280">PERCENTILE(IF(ISERROR(F4280:F9279)=FALSE,F4280:F9279),CycleTimePercentile)</f>
        <v>0</v>
      </c>
      <c r="H4280" s="2" t="e">
        <f ca="1" xml:space="preserve"> IF(OR(Calculations!C4280 = "",Calculations!C4280 = WorkTypeString),  Calculations!K4280, NA())</f>
        <v>#N/A</v>
      </c>
      <c r="I4280" s="2" t="e">
        <f xml:space="preserve"> IF(Calculations!C4280 = DefectTypeString,  Calculations!K4280, NA())</f>
        <v>#N/A</v>
      </c>
    </row>
    <row r="4281" spans="1:9" x14ac:dyDescent="0.25">
      <c r="A4281" s="8" t="str">
        <f>Calculations!A4281</f>
        <v/>
      </c>
      <c r="B4281" s="2" t="str">
        <f t="shared" si="71"/>
        <v/>
      </c>
      <c r="C4281" s="10" t="str">
        <f>IFERROR(Calculations!J4281,"")</f>
        <v/>
      </c>
      <c r="D4281" s="10" t="str">
        <f xml:space="preserve"> IF(OR(Calculations!C4281 = "",Calculations!C4281 = WorkTypeString),  IFERROR(Calculations!J4281,""), NA())</f>
        <v/>
      </c>
      <c r="E4281" s="10">
        <f t="array" ref="E4281">PERCENTILE(IF(ISERROR(D4281:D9280)=FALSE,D4281:D9280),CycleTimePercentile)</f>
        <v>0</v>
      </c>
      <c r="F4281" s="2" t="e">
        <f xml:space="preserve"> IF(Calculations!C4281 = DefectTypeString,  IFERROR(Calculations!J4281,""), NA())</f>
        <v>#N/A</v>
      </c>
      <c r="G4281" s="10">
        <f t="array" ref="G4281">PERCENTILE(IF(ISERROR(F4281:F9280)=FALSE,F4281:F9280),CycleTimePercentile)</f>
        <v>0</v>
      </c>
      <c r="H4281" s="2" t="e">
        <f ca="1" xml:space="preserve"> IF(OR(Calculations!C4281 = "",Calculations!C4281 = WorkTypeString),  Calculations!K4281, NA())</f>
        <v>#N/A</v>
      </c>
      <c r="I4281" s="2" t="e">
        <f xml:space="preserve"> IF(Calculations!C4281 = DefectTypeString,  Calculations!K4281, NA())</f>
        <v>#N/A</v>
      </c>
    </row>
    <row r="4282" spans="1:9" x14ac:dyDescent="0.25">
      <c r="A4282" s="8" t="str">
        <f>Calculations!A4282</f>
        <v/>
      </c>
      <c r="B4282" s="2" t="str">
        <f t="shared" si="71"/>
        <v/>
      </c>
      <c r="C4282" s="10" t="str">
        <f>IFERROR(Calculations!J4282,"")</f>
        <v/>
      </c>
      <c r="D4282" s="10" t="str">
        <f xml:space="preserve"> IF(OR(Calculations!C4282 = "",Calculations!C4282 = WorkTypeString),  IFERROR(Calculations!J4282,""), NA())</f>
        <v/>
      </c>
      <c r="E4282" s="10">
        <f t="array" ref="E4282">PERCENTILE(IF(ISERROR(D4282:D9281)=FALSE,D4282:D9281),CycleTimePercentile)</f>
        <v>0</v>
      </c>
      <c r="F4282" s="2" t="e">
        <f xml:space="preserve"> IF(Calculations!C4282 = DefectTypeString,  IFERROR(Calculations!J4282,""), NA())</f>
        <v>#N/A</v>
      </c>
      <c r="G4282" s="10">
        <f t="array" ref="G4282">PERCENTILE(IF(ISERROR(F4282:F9281)=FALSE,F4282:F9281),CycleTimePercentile)</f>
        <v>0</v>
      </c>
      <c r="H4282" s="2" t="e">
        <f ca="1" xml:space="preserve"> IF(OR(Calculations!C4282 = "",Calculations!C4282 = WorkTypeString),  Calculations!K4282, NA())</f>
        <v>#N/A</v>
      </c>
      <c r="I4282" s="2" t="e">
        <f xml:space="preserve"> IF(Calculations!C4282 = DefectTypeString,  Calculations!K4282, NA())</f>
        <v>#N/A</v>
      </c>
    </row>
    <row r="4283" spans="1:9" x14ac:dyDescent="0.25">
      <c r="A4283" s="8" t="str">
        <f>Calculations!A4283</f>
        <v/>
      </c>
      <c r="B4283" s="2" t="str">
        <f t="shared" si="71"/>
        <v/>
      </c>
      <c r="C4283" s="10" t="str">
        <f>IFERROR(Calculations!J4283,"")</f>
        <v/>
      </c>
      <c r="D4283" s="10" t="str">
        <f xml:space="preserve"> IF(OR(Calculations!C4283 = "",Calculations!C4283 = WorkTypeString),  IFERROR(Calculations!J4283,""), NA())</f>
        <v/>
      </c>
      <c r="E4283" s="10">
        <f t="array" ref="E4283">PERCENTILE(IF(ISERROR(D4283:D9282)=FALSE,D4283:D9282),CycleTimePercentile)</f>
        <v>0</v>
      </c>
      <c r="F4283" s="2" t="e">
        <f xml:space="preserve"> IF(Calculations!C4283 = DefectTypeString,  IFERROR(Calculations!J4283,""), NA())</f>
        <v>#N/A</v>
      </c>
      <c r="G4283" s="10">
        <f t="array" ref="G4283">PERCENTILE(IF(ISERROR(F4283:F9282)=FALSE,F4283:F9282),CycleTimePercentile)</f>
        <v>0</v>
      </c>
      <c r="H4283" s="2" t="e">
        <f ca="1" xml:space="preserve"> IF(OR(Calculations!C4283 = "",Calculations!C4283 = WorkTypeString),  Calculations!K4283, NA())</f>
        <v>#N/A</v>
      </c>
      <c r="I4283" s="2" t="e">
        <f xml:space="preserve"> IF(Calculations!C4283 = DefectTypeString,  Calculations!K4283, NA())</f>
        <v>#N/A</v>
      </c>
    </row>
    <row r="4284" spans="1:9" x14ac:dyDescent="0.25">
      <c r="A4284" s="8" t="str">
        <f>Calculations!A4284</f>
        <v/>
      </c>
      <c r="B4284" s="2" t="str">
        <f t="shared" si="71"/>
        <v/>
      </c>
      <c r="C4284" s="10" t="str">
        <f>IFERROR(Calculations!J4284,"")</f>
        <v/>
      </c>
      <c r="D4284" s="10" t="str">
        <f xml:space="preserve"> IF(OR(Calculations!C4284 = "",Calculations!C4284 = WorkTypeString),  IFERROR(Calculations!J4284,""), NA())</f>
        <v/>
      </c>
      <c r="E4284" s="10">
        <f t="array" ref="E4284">PERCENTILE(IF(ISERROR(D4284:D9283)=FALSE,D4284:D9283),CycleTimePercentile)</f>
        <v>0</v>
      </c>
      <c r="F4284" s="2" t="e">
        <f xml:space="preserve"> IF(Calculations!C4284 = DefectTypeString,  IFERROR(Calculations!J4284,""), NA())</f>
        <v>#N/A</v>
      </c>
      <c r="G4284" s="10">
        <f t="array" ref="G4284">PERCENTILE(IF(ISERROR(F4284:F9283)=FALSE,F4284:F9283),CycleTimePercentile)</f>
        <v>0</v>
      </c>
      <c r="H4284" s="2" t="e">
        <f ca="1" xml:space="preserve"> IF(OR(Calculations!C4284 = "",Calculations!C4284 = WorkTypeString),  Calculations!K4284, NA())</f>
        <v>#N/A</v>
      </c>
      <c r="I4284" s="2" t="e">
        <f xml:space="preserve"> IF(Calculations!C4284 = DefectTypeString,  Calculations!K4284, NA())</f>
        <v>#N/A</v>
      </c>
    </row>
    <row r="4285" spans="1:9" x14ac:dyDescent="0.25">
      <c r="A4285" s="8" t="str">
        <f>Calculations!A4285</f>
        <v/>
      </c>
      <c r="B4285" s="2" t="str">
        <f t="shared" si="71"/>
        <v/>
      </c>
      <c r="C4285" s="10" t="str">
        <f>IFERROR(Calculations!J4285,"")</f>
        <v/>
      </c>
      <c r="D4285" s="10" t="str">
        <f xml:space="preserve"> IF(OR(Calculations!C4285 = "",Calculations!C4285 = WorkTypeString),  IFERROR(Calculations!J4285,""), NA())</f>
        <v/>
      </c>
      <c r="E4285" s="10">
        <f t="array" ref="E4285">PERCENTILE(IF(ISERROR(D4285:D9284)=FALSE,D4285:D9284),CycleTimePercentile)</f>
        <v>0</v>
      </c>
      <c r="F4285" s="2" t="e">
        <f xml:space="preserve"> IF(Calculations!C4285 = DefectTypeString,  IFERROR(Calculations!J4285,""), NA())</f>
        <v>#N/A</v>
      </c>
      <c r="G4285" s="10">
        <f t="array" ref="G4285">PERCENTILE(IF(ISERROR(F4285:F9284)=FALSE,F4285:F9284),CycleTimePercentile)</f>
        <v>0</v>
      </c>
      <c r="H4285" s="2" t="e">
        <f ca="1" xml:space="preserve"> IF(OR(Calculations!C4285 = "",Calculations!C4285 = WorkTypeString),  Calculations!K4285, NA())</f>
        <v>#N/A</v>
      </c>
      <c r="I4285" s="2" t="e">
        <f xml:space="preserve"> IF(Calculations!C4285 = DefectTypeString,  Calculations!K4285, NA())</f>
        <v>#N/A</v>
      </c>
    </row>
    <row r="4286" spans="1:9" x14ac:dyDescent="0.25">
      <c r="A4286" s="8" t="str">
        <f>Calculations!A4286</f>
        <v/>
      </c>
      <c r="B4286" s="2" t="str">
        <f t="shared" si="71"/>
        <v/>
      </c>
      <c r="C4286" s="10" t="str">
        <f>IFERROR(Calculations!J4286,"")</f>
        <v/>
      </c>
      <c r="D4286" s="10" t="str">
        <f xml:space="preserve"> IF(OR(Calculations!C4286 = "",Calculations!C4286 = WorkTypeString),  IFERROR(Calculations!J4286,""), NA())</f>
        <v/>
      </c>
      <c r="E4286" s="10">
        <f t="array" ref="E4286">PERCENTILE(IF(ISERROR(D4286:D9285)=FALSE,D4286:D9285),CycleTimePercentile)</f>
        <v>0</v>
      </c>
      <c r="F4286" s="2" t="e">
        <f xml:space="preserve"> IF(Calculations!C4286 = DefectTypeString,  IFERROR(Calculations!J4286,""), NA())</f>
        <v>#N/A</v>
      </c>
      <c r="G4286" s="10">
        <f t="array" ref="G4286">PERCENTILE(IF(ISERROR(F4286:F9285)=FALSE,F4286:F9285),CycleTimePercentile)</f>
        <v>0</v>
      </c>
      <c r="H4286" s="2" t="e">
        <f ca="1" xml:space="preserve"> IF(OR(Calculations!C4286 = "",Calculations!C4286 = WorkTypeString),  Calculations!K4286, NA())</f>
        <v>#N/A</v>
      </c>
      <c r="I4286" s="2" t="e">
        <f xml:space="preserve"> IF(Calculations!C4286 = DefectTypeString,  Calculations!K4286, NA())</f>
        <v>#N/A</v>
      </c>
    </row>
    <row r="4287" spans="1:9" x14ac:dyDescent="0.25">
      <c r="A4287" s="8" t="str">
        <f>Calculations!A4287</f>
        <v/>
      </c>
      <c r="B4287" s="2" t="str">
        <f t="shared" si="71"/>
        <v/>
      </c>
      <c r="C4287" s="10" t="str">
        <f>IFERROR(Calculations!J4287,"")</f>
        <v/>
      </c>
      <c r="D4287" s="10" t="str">
        <f xml:space="preserve"> IF(OR(Calculations!C4287 = "",Calculations!C4287 = WorkTypeString),  IFERROR(Calculations!J4287,""), NA())</f>
        <v/>
      </c>
      <c r="E4287" s="10">
        <f t="array" ref="E4287">PERCENTILE(IF(ISERROR(D4287:D9286)=FALSE,D4287:D9286),CycleTimePercentile)</f>
        <v>0</v>
      </c>
      <c r="F4287" s="2" t="e">
        <f xml:space="preserve"> IF(Calculations!C4287 = DefectTypeString,  IFERROR(Calculations!J4287,""), NA())</f>
        <v>#N/A</v>
      </c>
      <c r="G4287" s="10">
        <f t="array" ref="G4287">PERCENTILE(IF(ISERROR(F4287:F9286)=FALSE,F4287:F9286),CycleTimePercentile)</f>
        <v>0</v>
      </c>
      <c r="H4287" s="2" t="e">
        <f ca="1" xml:space="preserve"> IF(OR(Calculations!C4287 = "",Calculations!C4287 = WorkTypeString),  Calculations!K4287, NA())</f>
        <v>#N/A</v>
      </c>
      <c r="I4287" s="2" t="e">
        <f xml:space="preserve"> IF(Calculations!C4287 = DefectTypeString,  Calculations!K4287, NA())</f>
        <v>#N/A</v>
      </c>
    </row>
    <row r="4288" spans="1:9" x14ac:dyDescent="0.25">
      <c r="A4288" s="8" t="str">
        <f>Calculations!A4288</f>
        <v/>
      </c>
      <c r="B4288" s="2" t="str">
        <f t="shared" si="71"/>
        <v/>
      </c>
      <c r="C4288" s="10" t="str">
        <f>IFERROR(Calculations!J4288,"")</f>
        <v/>
      </c>
      <c r="D4288" s="10" t="str">
        <f xml:space="preserve"> IF(OR(Calculations!C4288 = "",Calculations!C4288 = WorkTypeString),  IFERROR(Calculations!J4288,""), NA())</f>
        <v/>
      </c>
      <c r="E4288" s="10">
        <f t="array" ref="E4288">PERCENTILE(IF(ISERROR(D4288:D9287)=FALSE,D4288:D9287),CycleTimePercentile)</f>
        <v>0</v>
      </c>
      <c r="F4288" s="2" t="e">
        <f xml:space="preserve"> IF(Calculations!C4288 = DefectTypeString,  IFERROR(Calculations!J4288,""), NA())</f>
        <v>#N/A</v>
      </c>
      <c r="G4288" s="10">
        <f t="array" ref="G4288">PERCENTILE(IF(ISERROR(F4288:F9287)=FALSE,F4288:F9287),CycleTimePercentile)</f>
        <v>0</v>
      </c>
      <c r="H4288" s="2" t="e">
        <f ca="1" xml:space="preserve"> IF(OR(Calculations!C4288 = "",Calculations!C4288 = WorkTypeString),  Calculations!K4288, NA())</f>
        <v>#N/A</v>
      </c>
      <c r="I4288" s="2" t="e">
        <f xml:space="preserve"> IF(Calculations!C4288 = DefectTypeString,  Calculations!K4288, NA())</f>
        <v>#N/A</v>
      </c>
    </row>
    <row r="4289" spans="1:9" x14ac:dyDescent="0.25">
      <c r="A4289" s="8" t="str">
        <f>Calculations!A4289</f>
        <v/>
      </c>
      <c r="B4289" s="2" t="str">
        <f t="shared" si="71"/>
        <v/>
      </c>
      <c r="C4289" s="10" t="str">
        <f>IFERROR(Calculations!J4289,"")</f>
        <v/>
      </c>
      <c r="D4289" s="10" t="str">
        <f xml:space="preserve"> IF(OR(Calculations!C4289 = "",Calculations!C4289 = WorkTypeString),  IFERROR(Calculations!J4289,""), NA())</f>
        <v/>
      </c>
      <c r="E4289" s="10">
        <f t="array" ref="E4289">PERCENTILE(IF(ISERROR(D4289:D9288)=FALSE,D4289:D9288),CycleTimePercentile)</f>
        <v>0</v>
      </c>
      <c r="F4289" s="2" t="e">
        <f xml:space="preserve"> IF(Calculations!C4289 = DefectTypeString,  IFERROR(Calculations!J4289,""), NA())</f>
        <v>#N/A</v>
      </c>
      <c r="G4289" s="10">
        <f t="array" ref="G4289">PERCENTILE(IF(ISERROR(F4289:F9288)=FALSE,F4289:F9288),CycleTimePercentile)</f>
        <v>0</v>
      </c>
      <c r="H4289" s="2" t="e">
        <f ca="1" xml:space="preserve"> IF(OR(Calculations!C4289 = "",Calculations!C4289 = WorkTypeString),  Calculations!K4289, NA())</f>
        <v>#N/A</v>
      </c>
      <c r="I4289" s="2" t="e">
        <f xml:space="preserve"> IF(Calculations!C4289 = DefectTypeString,  Calculations!K4289, NA())</f>
        <v>#N/A</v>
      </c>
    </row>
    <row r="4290" spans="1:9" x14ac:dyDescent="0.25">
      <c r="A4290" s="8" t="str">
        <f>Calculations!A4290</f>
        <v/>
      </c>
      <c r="B4290" s="2" t="str">
        <f t="shared" si="71"/>
        <v/>
      </c>
      <c r="C4290" s="10" t="str">
        <f>IFERROR(Calculations!J4290,"")</f>
        <v/>
      </c>
      <c r="D4290" s="10" t="str">
        <f xml:space="preserve"> IF(OR(Calculations!C4290 = "",Calculations!C4290 = WorkTypeString),  IFERROR(Calculations!J4290,""), NA())</f>
        <v/>
      </c>
      <c r="E4290" s="10">
        <f t="array" ref="E4290">PERCENTILE(IF(ISERROR(D4290:D9289)=FALSE,D4290:D9289),CycleTimePercentile)</f>
        <v>0</v>
      </c>
      <c r="F4290" s="2" t="e">
        <f xml:space="preserve"> IF(Calculations!C4290 = DefectTypeString,  IFERROR(Calculations!J4290,""), NA())</f>
        <v>#N/A</v>
      </c>
      <c r="G4290" s="10">
        <f t="array" ref="G4290">PERCENTILE(IF(ISERROR(F4290:F9289)=FALSE,F4290:F9289),CycleTimePercentile)</f>
        <v>0</v>
      </c>
      <c r="H4290" s="2" t="e">
        <f ca="1" xml:space="preserve"> IF(OR(Calculations!C4290 = "",Calculations!C4290 = WorkTypeString),  Calculations!K4290, NA())</f>
        <v>#N/A</v>
      </c>
      <c r="I4290" s="2" t="e">
        <f xml:space="preserve"> IF(Calculations!C4290 = DefectTypeString,  Calculations!K4290, NA())</f>
        <v>#N/A</v>
      </c>
    </row>
    <row r="4291" spans="1:9" x14ac:dyDescent="0.25">
      <c r="A4291" s="8" t="str">
        <f>Calculations!A4291</f>
        <v/>
      </c>
      <c r="B4291" s="2" t="str">
        <f t="shared" ref="B4291:B4354" si="72">IF(ISNUMBER(A4291),YEAR(A4291)&amp;"-"&amp;TEXT(MONTH(A4291),"00")&amp;"-"&amp;TEXT(DAY(A4291),"00")&amp;"-"&amp;TEXT(HOUR(A4291),"00"),"")</f>
        <v/>
      </c>
      <c r="C4291" s="10" t="str">
        <f>IFERROR(Calculations!J4291,"")</f>
        <v/>
      </c>
      <c r="D4291" s="10" t="str">
        <f xml:space="preserve"> IF(OR(Calculations!C4291 = "",Calculations!C4291 = WorkTypeString),  IFERROR(Calculations!J4291,""), NA())</f>
        <v/>
      </c>
      <c r="E4291" s="10">
        <f t="array" ref="E4291">PERCENTILE(IF(ISERROR(D4291:D9290)=FALSE,D4291:D9290),CycleTimePercentile)</f>
        <v>0</v>
      </c>
      <c r="F4291" s="2" t="e">
        <f xml:space="preserve"> IF(Calculations!C4291 = DefectTypeString,  IFERROR(Calculations!J4291,""), NA())</f>
        <v>#N/A</v>
      </c>
      <c r="G4291" s="10">
        <f t="array" ref="G4291">PERCENTILE(IF(ISERROR(F4291:F9290)=FALSE,F4291:F9290),CycleTimePercentile)</f>
        <v>0</v>
      </c>
      <c r="H4291" s="2" t="e">
        <f ca="1" xml:space="preserve"> IF(OR(Calculations!C4291 = "",Calculations!C4291 = WorkTypeString),  Calculations!K4291, NA())</f>
        <v>#N/A</v>
      </c>
      <c r="I4291" s="2" t="e">
        <f xml:space="preserve"> IF(Calculations!C4291 = DefectTypeString,  Calculations!K4291, NA())</f>
        <v>#N/A</v>
      </c>
    </row>
    <row r="4292" spans="1:9" x14ac:dyDescent="0.25">
      <c r="A4292" s="8" t="str">
        <f>Calculations!A4292</f>
        <v/>
      </c>
      <c r="B4292" s="2" t="str">
        <f t="shared" si="72"/>
        <v/>
      </c>
      <c r="C4292" s="10" t="str">
        <f>IFERROR(Calculations!J4292,"")</f>
        <v/>
      </c>
      <c r="D4292" s="10" t="str">
        <f xml:space="preserve"> IF(OR(Calculations!C4292 = "",Calculations!C4292 = WorkTypeString),  IFERROR(Calculations!J4292,""), NA())</f>
        <v/>
      </c>
      <c r="E4292" s="10">
        <f t="array" ref="E4292">PERCENTILE(IF(ISERROR(D4292:D9291)=FALSE,D4292:D9291),CycleTimePercentile)</f>
        <v>0</v>
      </c>
      <c r="F4292" s="2" t="e">
        <f xml:space="preserve"> IF(Calculations!C4292 = DefectTypeString,  IFERROR(Calculations!J4292,""), NA())</f>
        <v>#N/A</v>
      </c>
      <c r="G4292" s="10">
        <f t="array" ref="G4292">PERCENTILE(IF(ISERROR(F4292:F9291)=FALSE,F4292:F9291),CycleTimePercentile)</f>
        <v>0</v>
      </c>
      <c r="H4292" s="2" t="e">
        <f ca="1" xml:space="preserve"> IF(OR(Calculations!C4292 = "",Calculations!C4292 = WorkTypeString),  Calculations!K4292, NA())</f>
        <v>#N/A</v>
      </c>
      <c r="I4292" s="2" t="e">
        <f xml:space="preserve"> IF(Calculations!C4292 = DefectTypeString,  Calculations!K4292, NA())</f>
        <v>#N/A</v>
      </c>
    </row>
    <row r="4293" spans="1:9" x14ac:dyDescent="0.25">
      <c r="A4293" s="8" t="str">
        <f>Calculations!A4293</f>
        <v/>
      </c>
      <c r="B4293" s="2" t="str">
        <f t="shared" si="72"/>
        <v/>
      </c>
      <c r="C4293" s="10" t="str">
        <f>IFERROR(Calculations!J4293,"")</f>
        <v/>
      </c>
      <c r="D4293" s="10" t="str">
        <f xml:space="preserve"> IF(OR(Calculations!C4293 = "",Calculations!C4293 = WorkTypeString),  IFERROR(Calculations!J4293,""), NA())</f>
        <v/>
      </c>
      <c r="E4293" s="10">
        <f t="array" ref="E4293">PERCENTILE(IF(ISERROR(D4293:D9292)=FALSE,D4293:D9292),CycleTimePercentile)</f>
        <v>0</v>
      </c>
      <c r="F4293" s="2" t="e">
        <f xml:space="preserve"> IF(Calculations!C4293 = DefectTypeString,  IFERROR(Calculations!J4293,""), NA())</f>
        <v>#N/A</v>
      </c>
      <c r="G4293" s="10">
        <f t="array" ref="G4293">PERCENTILE(IF(ISERROR(F4293:F9292)=FALSE,F4293:F9292),CycleTimePercentile)</f>
        <v>0</v>
      </c>
      <c r="H4293" s="2" t="e">
        <f ca="1" xml:space="preserve"> IF(OR(Calculations!C4293 = "",Calculations!C4293 = WorkTypeString),  Calculations!K4293, NA())</f>
        <v>#N/A</v>
      </c>
      <c r="I4293" s="2" t="e">
        <f xml:space="preserve"> IF(Calculations!C4293 = DefectTypeString,  Calculations!K4293, NA())</f>
        <v>#N/A</v>
      </c>
    </row>
    <row r="4294" spans="1:9" x14ac:dyDescent="0.25">
      <c r="A4294" s="8" t="str">
        <f>Calculations!A4294</f>
        <v/>
      </c>
      <c r="B4294" s="2" t="str">
        <f t="shared" si="72"/>
        <v/>
      </c>
      <c r="C4294" s="10" t="str">
        <f>IFERROR(Calculations!J4294,"")</f>
        <v/>
      </c>
      <c r="D4294" s="10" t="str">
        <f xml:space="preserve"> IF(OR(Calculations!C4294 = "",Calculations!C4294 = WorkTypeString),  IFERROR(Calculations!J4294,""), NA())</f>
        <v/>
      </c>
      <c r="E4294" s="10">
        <f t="array" ref="E4294">PERCENTILE(IF(ISERROR(D4294:D9293)=FALSE,D4294:D9293),CycleTimePercentile)</f>
        <v>0</v>
      </c>
      <c r="F4294" s="2" t="e">
        <f xml:space="preserve"> IF(Calculations!C4294 = DefectTypeString,  IFERROR(Calculations!J4294,""), NA())</f>
        <v>#N/A</v>
      </c>
      <c r="G4294" s="10">
        <f t="array" ref="G4294">PERCENTILE(IF(ISERROR(F4294:F9293)=FALSE,F4294:F9293),CycleTimePercentile)</f>
        <v>0</v>
      </c>
      <c r="H4294" s="2" t="e">
        <f ca="1" xml:space="preserve"> IF(OR(Calculations!C4294 = "",Calculations!C4294 = WorkTypeString),  Calculations!K4294, NA())</f>
        <v>#N/A</v>
      </c>
      <c r="I4294" s="2" t="e">
        <f xml:space="preserve"> IF(Calculations!C4294 = DefectTypeString,  Calculations!K4294, NA())</f>
        <v>#N/A</v>
      </c>
    </row>
    <row r="4295" spans="1:9" x14ac:dyDescent="0.25">
      <c r="A4295" s="8" t="str">
        <f>Calculations!A4295</f>
        <v/>
      </c>
      <c r="B4295" s="2" t="str">
        <f t="shared" si="72"/>
        <v/>
      </c>
      <c r="C4295" s="10" t="str">
        <f>IFERROR(Calculations!J4295,"")</f>
        <v/>
      </c>
      <c r="D4295" s="10" t="str">
        <f xml:space="preserve"> IF(OR(Calculations!C4295 = "",Calculations!C4295 = WorkTypeString),  IFERROR(Calculations!J4295,""), NA())</f>
        <v/>
      </c>
      <c r="E4295" s="10">
        <f t="array" ref="E4295">PERCENTILE(IF(ISERROR(D4295:D9294)=FALSE,D4295:D9294),CycleTimePercentile)</f>
        <v>0</v>
      </c>
      <c r="F4295" s="2" t="e">
        <f xml:space="preserve"> IF(Calculations!C4295 = DefectTypeString,  IFERROR(Calculations!J4295,""), NA())</f>
        <v>#N/A</v>
      </c>
      <c r="G4295" s="10">
        <f t="array" ref="G4295">PERCENTILE(IF(ISERROR(F4295:F9294)=FALSE,F4295:F9294),CycleTimePercentile)</f>
        <v>0</v>
      </c>
      <c r="H4295" s="2" t="e">
        <f ca="1" xml:space="preserve"> IF(OR(Calculations!C4295 = "",Calculations!C4295 = WorkTypeString),  Calculations!K4295, NA())</f>
        <v>#N/A</v>
      </c>
      <c r="I4295" s="2" t="e">
        <f xml:space="preserve"> IF(Calculations!C4295 = DefectTypeString,  Calculations!K4295, NA())</f>
        <v>#N/A</v>
      </c>
    </row>
    <row r="4296" spans="1:9" x14ac:dyDescent="0.25">
      <c r="A4296" s="8" t="str">
        <f>Calculations!A4296</f>
        <v/>
      </c>
      <c r="B4296" s="2" t="str">
        <f t="shared" si="72"/>
        <v/>
      </c>
      <c r="C4296" s="10" t="str">
        <f>IFERROR(Calculations!J4296,"")</f>
        <v/>
      </c>
      <c r="D4296" s="10" t="str">
        <f xml:space="preserve"> IF(OR(Calculations!C4296 = "",Calculations!C4296 = WorkTypeString),  IFERROR(Calculations!J4296,""), NA())</f>
        <v/>
      </c>
      <c r="E4296" s="10">
        <f t="array" ref="E4296">PERCENTILE(IF(ISERROR(D4296:D9295)=FALSE,D4296:D9295),CycleTimePercentile)</f>
        <v>0</v>
      </c>
      <c r="F4296" s="2" t="e">
        <f xml:space="preserve"> IF(Calculations!C4296 = DefectTypeString,  IFERROR(Calculations!J4296,""), NA())</f>
        <v>#N/A</v>
      </c>
      <c r="G4296" s="10">
        <f t="array" ref="G4296">PERCENTILE(IF(ISERROR(F4296:F9295)=FALSE,F4296:F9295),CycleTimePercentile)</f>
        <v>0</v>
      </c>
      <c r="H4296" s="2" t="e">
        <f ca="1" xml:space="preserve"> IF(OR(Calculations!C4296 = "",Calculations!C4296 = WorkTypeString),  Calculations!K4296, NA())</f>
        <v>#N/A</v>
      </c>
      <c r="I4296" s="2" t="e">
        <f xml:space="preserve"> IF(Calculations!C4296 = DefectTypeString,  Calculations!K4296, NA())</f>
        <v>#N/A</v>
      </c>
    </row>
    <row r="4297" spans="1:9" x14ac:dyDescent="0.25">
      <c r="A4297" s="8" t="str">
        <f>Calculations!A4297</f>
        <v/>
      </c>
      <c r="B4297" s="2" t="str">
        <f t="shared" si="72"/>
        <v/>
      </c>
      <c r="C4297" s="10" t="str">
        <f>IFERROR(Calculations!J4297,"")</f>
        <v/>
      </c>
      <c r="D4297" s="10" t="str">
        <f xml:space="preserve"> IF(OR(Calculations!C4297 = "",Calculations!C4297 = WorkTypeString),  IFERROR(Calculations!J4297,""), NA())</f>
        <v/>
      </c>
      <c r="E4297" s="10">
        <f t="array" ref="E4297">PERCENTILE(IF(ISERROR(D4297:D9296)=FALSE,D4297:D9296),CycleTimePercentile)</f>
        <v>0</v>
      </c>
      <c r="F4297" s="2" t="e">
        <f xml:space="preserve"> IF(Calculations!C4297 = DefectTypeString,  IFERROR(Calculations!J4297,""), NA())</f>
        <v>#N/A</v>
      </c>
      <c r="G4297" s="10">
        <f t="array" ref="G4297">PERCENTILE(IF(ISERROR(F4297:F9296)=FALSE,F4297:F9296),CycleTimePercentile)</f>
        <v>0</v>
      </c>
      <c r="H4297" s="2" t="e">
        <f ca="1" xml:space="preserve"> IF(OR(Calculations!C4297 = "",Calculations!C4297 = WorkTypeString),  Calculations!K4297, NA())</f>
        <v>#N/A</v>
      </c>
      <c r="I4297" s="2" t="e">
        <f xml:space="preserve"> IF(Calculations!C4297 = DefectTypeString,  Calculations!K4297, NA())</f>
        <v>#N/A</v>
      </c>
    </row>
    <row r="4298" spans="1:9" x14ac:dyDescent="0.25">
      <c r="A4298" s="8" t="str">
        <f>Calculations!A4298</f>
        <v/>
      </c>
      <c r="B4298" s="2" t="str">
        <f t="shared" si="72"/>
        <v/>
      </c>
      <c r="C4298" s="10" t="str">
        <f>IFERROR(Calculations!J4298,"")</f>
        <v/>
      </c>
      <c r="D4298" s="10" t="str">
        <f xml:space="preserve"> IF(OR(Calculations!C4298 = "",Calculations!C4298 = WorkTypeString),  IFERROR(Calculations!J4298,""), NA())</f>
        <v/>
      </c>
      <c r="E4298" s="10">
        <f t="array" ref="E4298">PERCENTILE(IF(ISERROR(D4298:D9297)=FALSE,D4298:D9297),CycleTimePercentile)</f>
        <v>0</v>
      </c>
      <c r="F4298" s="2" t="e">
        <f xml:space="preserve"> IF(Calculations!C4298 = DefectTypeString,  IFERROR(Calculations!J4298,""), NA())</f>
        <v>#N/A</v>
      </c>
      <c r="G4298" s="10">
        <f t="array" ref="G4298">PERCENTILE(IF(ISERROR(F4298:F9297)=FALSE,F4298:F9297),CycleTimePercentile)</f>
        <v>0</v>
      </c>
      <c r="H4298" s="2" t="e">
        <f ca="1" xml:space="preserve"> IF(OR(Calculations!C4298 = "",Calculations!C4298 = WorkTypeString),  Calculations!K4298, NA())</f>
        <v>#N/A</v>
      </c>
      <c r="I4298" s="2" t="e">
        <f xml:space="preserve"> IF(Calculations!C4298 = DefectTypeString,  Calculations!K4298, NA())</f>
        <v>#N/A</v>
      </c>
    </row>
    <row r="4299" spans="1:9" x14ac:dyDescent="0.25">
      <c r="A4299" s="8" t="str">
        <f>Calculations!A4299</f>
        <v/>
      </c>
      <c r="B4299" s="2" t="str">
        <f t="shared" si="72"/>
        <v/>
      </c>
      <c r="C4299" s="10" t="str">
        <f>IFERROR(Calculations!J4299,"")</f>
        <v/>
      </c>
      <c r="D4299" s="10" t="str">
        <f xml:space="preserve"> IF(OR(Calculations!C4299 = "",Calculations!C4299 = WorkTypeString),  IFERROR(Calculations!J4299,""), NA())</f>
        <v/>
      </c>
      <c r="E4299" s="10">
        <f t="array" ref="E4299">PERCENTILE(IF(ISERROR(D4299:D9298)=FALSE,D4299:D9298),CycleTimePercentile)</f>
        <v>0</v>
      </c>
      <c r="F4299" s="2" t="e">
        <f xml:space="preserve"> IF(Calculations!C4299 = DefectTypeString,  IFERROR(Calculations!J4299,""), NA())</f>
        <v>#N/A</v>
      </c>
      <c r="G4299" s="10">
        <f t="array" ref="G4299">PERCENTILE(IF(ISERROR(F4299:F9298)=FALSE,F4299:F9298),CycleTimePercentile)</f>
        <v>0</v>
      </c>
      <c r="H4299" s="2" t="e">
        <f ca="1" xml:space="preserve"> IF(OR(Calculations!C4299 = "",Calculations!C4299 = WorkTypeString),  Calculations!K4299, NA())</f>
        <v>#N/A</v>
      </c>
      <c r="I4299" s="2" t="e">
        <f xml:space="preserve"> IF(Calculations!C4299 = DefectTypeString,  Calculations!K4299, NA())</f>
        <v>#N/A</v>
      </c>
    </row>
    <row r="4300" spans="1:9" x14ac:dyDescent="0.25">
      <c r="A4300" s="8" t="str">
        <f>Calculations!A4300</f>
        <v/>
      </c>
      <c r="B4300" s="2" t="str">
        <f t="shared" si="72"/>
        <v/>
      </c>
      <c r="C4300" s="10" t="str">
        <f>IFERROR(Calculations!J4300,"")</f>
        <v/>
      </c>
      <c r="D4300" s="10" t="str">
        <f xml:space="preserve"> IF(OR(Calculations!C4300 = "",Calculations!C4300 = WorkTypeString),  IFERROR(Calculations!J4300,""), NA())</f>
        <v/>
      </c>
      <c r="E4300" s="10">
        <f t="array" ref="E4300">PERCENTILE(IF(ISERROR(D4300:D9299)=FALSE,D4300:D9299),CycleTimePercentile)</f>
        <v>0</v>
      </c>
      <c r="F4300" s="2" t="e">
        <f xml:space="preserve"> IF(Calculations!C4300 = DefectTypeString,  IFERROR(Calculations!J4300,""), NA())</f>
        <v>#N/A</v>
      </c>
      <c r="G4300" s="10">
        <f t="array" ref="G4300">PERCENTILE(IF(ISERROR(F4300:F9299)=FALSE,F4300:F9299),CycleTimePercentile)</f>
        <v>0</v>
      </c>
      <c r="H4300" s="2" t="e">
        <f ca="1" xml:space="preserve"> IF(OR(Calculations!C4300 = "",Calculations!C4300 = WorkTypeString),  Calculations!K4300, NA())</f>
        <v>#N/A</v>
      </c>
      <c r="I4300" s="2" t="e">
        <f xml:space="preserve"> IF(Calculations!C4300 = DefectTypeString,  Calculations!K4300, NA())</f>
        <v>#N/A</v>
      </c>
    </row>
    <row r="4301" spans="1:9" x14ac:dyDescent="0.25">
      <c r="A4301" s="8" t="str">
        <f>Calculations!A4301</f>
        <v/>
      </c>
      <c r="B4301" s="2" t="str">
        <f t="shared" si="72"/>
        <v/>
      </c>
      <c r="C4301" s="10" t="str">
        <f>IFERROR(Calculations!J4301,"")</f>
        <v/>
      </c>
      <c r="D4301" s="10" t="str">
        <f xml:space="preserve"> IF(OR(Calculations!C4301 = "",Calculations!C4301 = WorkTypeString),  IFERROR(Calculations!J4301,""), NA())</f>
        <v/>
      </c>
      <c r="E4301" s="10">
        <f t="array" ref="E4301">PERCENTILE(IF(ISERROR(D4301:D9300)=FALSE,D4301:D9300),CycleTimePercentile)</f>
        <v>0</v>
      </c>
      <c r="F4301" s="2" t="e">
        <f xml:space="preserve"> IF(Calculations!C4301 = DefectTypeString,  IFERROR(Calculations!J4301,""), NA())</f>
        <v>#N/A</v>
      </c>
      <c r="G4301" s="10">
        <f t="array" ref="G4301">PERCENTILE(IF(ISERROR(F4301:F9300)=FALSE,F4301:F9300),CycleTimePercentile)</f>
        <v>0</v>
      </c>
      <c r="H4301" s="2" t="e">
        <f ca="1" xml:space="preserve"> IF(OR(Calculations!C4301 = "",Calculations!C4301 = WorkTypeString),  Calculations!K4301, NA())</f>
        <v>#N/A</v>
      </c>
      <c r="I4301" s="2" t="e">
        <f xml:space="preserve"> IF(Calculations!C4301 = DefectTypeString,  Calculations!K4301, NA())</f>
        <v>#N/A</v>
      </c>
    </row>
    <row r="4302" spans="1:9" x14ac:dyDescent="0.25">
      <c r="A4302" s="8" t="str">
        <f>Calculations!A4302</f>
        <v/>
      </c>
      <c r="B4302" s="2" t="str">
        <f t="shared" si="72"/>
        <v/>
      </c>
      <c r="C4302" s="10" t="str">
        <f>IFERROR(Calculations!J4302,"")</f>
        <v/>
      </c>
      <c r="D4302" s="10" t="str">
        <f xml:space="preserve"> IF(OR(Calculations!C4302 = "",Calculations!C4302 = WorkTypeString),  IFERROR(Calculations!J4302,""), NA())</f>
        <v/>
      </c>
      <c r="E4302" s="10">
        <f t="array" ref="E4302">PERCENTILE(IF(ISERROR(D4302:D9301)=FALSE,D4302:D9301),CycleTimePercentile)</f>
        <v>0</v>
      </c>
      <c r="F4302" s="2" t="e">
        <f xml:space="preserve"> IF(Calculations!C4302 = DefectTypeString,  IFERROR(Calculations!J4302,""), NA())</f>
        <v>#N/A</v>
      </c>
      <c r="G4302" s="10">
        <f t="array" ref="G4302">PERCENTILE(IF(ISERROR(F4302:F9301)=FALSE,F4302:F9301),CycleTimePercentile)</f>
        <v>0</v>
      </c>
      <c r="H4302" s="2" t="e">
        <f ca="1" xml:space="preserve"> IF(OR(Calculations!C4302 = "",Calculations!C4302 = WorkTypeString),  Calculations!K4302, NA())</f>
        <v>#N/A</v>
      </c>
      <c r="I4302" s="2" t="e">
        <f xml:space="preserve"> IF(Calculations!C4302 = DefectTypeString,  Calculations!K4302, NA())</f>
        <v>#N/A</v>
      </c>
    </row>
    <row r="4303" spans="1:9" x14ac:dyDescent="0.25">
      <c r="A4303" s="8" t="str">
        <f>Calculations!A4303</f>
        <v/>
      </c>
      <c r="B4303" s="2" t="str">
        <f t="shared" si="72"/>
        <v/>
      </c>
      <c r="C4303" s="10" t="str">
        <f>IFERROR(Calculations!J4303,"")</f>
        <v/>
      </c>
      <c r="D4303" s="10" t="str">
        <f xml:space="preserve"> IF(OR(Calculations!C4303 = "",Calculations!C4303 = WorkTypeString),  IFERROR(Calculations!J4303,""), NA())</f>
        <v/>
      </c>
      <c r="E4303" s="10">
        <f t="array" ref="E4303">PERCENTILE(IF(ISERROR(D4303:D9302)=FALSE,D4303:D9302),CycleTimePercentile)</f>
        <v>0</v>
      </c>
      <c r="F4303" s="2" t="e">
        <f xml:space="preserve"> IF(Calculations!C4303 = DefectTypeString,  IFERROR(Calculations!J4303,""), NA())</f>
        <v>#N/A</v>
      </c>
      <c r="G4303" s="10">
        <f t="array" ref="G4303">PERCENTILE(IF(ISERROR(F4303:F9302)=FALSE,F4303:F9302),CycleTimePercentile)</f>
        <v>0</v>
      </c>
      <c r="H4303" s="2" t="e">
        <f ca="1" xml:space="preserve"> IF(OR(Calculations!C4303 = "",Calculations!C4303 = WorkTypeString),  Calculations!K4303, NA())</f>
        <v>#N/A</v>
      </c>
      <c r="I4303" s="2" t="e">
        <f xml:space="preserve"> IF(Calculations!C4303 = DefectTypeString,  Calculations!K4303, NA())</f>
        <v>#N/A</v>
      </c>
    </row>
    <row r="4304" spans="1:9" x14ac:dyDescent="0.25">
      <c r="A4304" s="8" t="str">
        <f>Calculations!A4304</f>
        <v/>
      </c>
      <c r="B4304" s="2" t="str">
        <f t="shared" si="72"/>
        <v/>
      </c>
      <c r="C4304" s="10" t="str">
        <f>IFERROR(Calculations!J4304,"")</f>
        <v/>
      </c>
      <c r="D4304" s="10" t="str">
        <f xml:space="preserve"> IF(OR(Calculations!C4304 = "",Calculations!C4304 = WorkTypeString),  IFERROR(Calculations!J4304,""), NA())</f>
        <v/>
      </c>
      <c r="E4304" s="10">
        <f t="array" ref="E4304">PERCENTILE(IF(ISERROR(D4304:D9303)=FALSE,D4304:D9303),CycleTimePercentile)</f>
        <v>0</v>
      </c>
      <c r="F4304" s="2" t="e">
        <f xml:space="preserve"> IF(Calculations!C4304 = DefectTypeString,  IFERROR(Calculations!J4304,""), NA())</f>
        <v>#N/A</v>
      </c>
      <c r="G4304" s="10">
        <f t="array" ref="G4304">PERCENTILE(IF(ISERROR(F4304:F9303)=FALSE,F4304:F9303),CycleTimePercentile)</f>
        <v>0</v>
      </c>
      <c r="H4304" s="2" t="e">
        <f ca="1" xml:space="preserve"> IF(OR(Calculations!C4304 = "",Calculations!C4304 = WorkTypeString),  Calculations!K4304, NA())</f>
        <v>#N/A</v>
      </c>
      <c r="I4304" s="2" t="e">
        <f xml:space="preserve"> IF(Calculations!C4304 = DefectTypeString,  Calculations!K4304, NA())</f>
        <v>#N/A</v>
      </c>
    </row>
    <row r="4305" spans="1:9" x14ac:dyDescent="0.25">
      <c r="A4305" s="8" t="str">
        <f>Calculations!A4305</f>
        <v/>
      </c>
      <c r="B4305" s="2" t="str">
        <f t="shared" si="72"/>
        <v/>
      </c>
      <c r="C4305" s="10" t="str">
        <f>IFERROR(Calculations!J4305,"")</f>
        <v/>
      </c>
      <c r="D4305" s="10" t="str">
        <f xml:space="preserve"> IF(OR(Calculations!C4305 = "",Calculations!C4305 = WorkTypeString),  IFERROR(Calculations!J4305,""), NA())</f>
        <v/>
      </c>
      <c r="E4305" s="10">
        <f t="array" ref="E4305">PERCENTILE(IF(ISERROR(D4305:D9304)=FALSE,D4305:D9304),CycleTimePercentile)</f>
        <v>0</v>
      </c>
      <c r="F4305" s="2" t="e">
        <f xml:space="preserve"> IF(Calculations!C4305 = DefectTypeString,  IFERROR(Calculations!J4305,""), NA())</f>
        <v>#N/A</v>
      </c>
      <c r="G4305" s="10">
        <f t="array" ref="G4305">PERCENTILE(IF(ISERROR(F4305:F9304)=FALSE,F4305:F9304),CycleTimePercentile)</f>
        <v>0</v>
      </c>
      <c r="H4305" s="2" t="e">
        <f ca="1" xml:space="preserve"> IF(OR(Calculations!C4305 = "",Calculations!C4305 = WorkTypeString),  Calculations!K4305, NA())</f>
        <v>#N/A</v>
      </c>
      <c r="I4305" s="2" t="e">
        <f xml:space="preserve"> IF(Calculations!C4305 = DefectTypeString,  Calculations!K4305, NA())</f>
        <v>#N/A</v>
      </c>
    </row>
    <row r="4306" spans="1:9" x14ac:dyDescent="0.25">
      <c r="A4306" s="8" t="str">
        <f>Calculations!A4306</f>
        <v/>
      </c>
      <c r="B4306" s="2" t="str">
        <f t="shared" si="72"/>
        <v/>
      </c>
      <c r="C4306" s="10" t="str">
        <f>IFERROR(Calculations!J4306,"")</f>
        <v/>
      </c>
      <c r="D4306" s="10" t="str">
        <f xml:space="preserve"> IF(OR(Calculations!C4306 = "",Calculations!C4306 = WorkTypeString),  IFERROR(Calculations!J4306,""), NA())</f>
        <v/>
      </c>
      <c r="E4306" s="10">
        <f t="array" ref="E4306">PERCENTILE(IF(ISERROR(D4306:D9305)=FALSE,D4306:D9305),CycleTimePercentile)</f>
        <v>0</v>
      </c>
      <c r="F4306" s="2" t="e">
        <f xml:space="preserve"> IF(Calculations!C4306 = DefectTypeString,  IFERROR(Calculations!J4306,""), NA())</f>
        <v>#N/A</v>
      </c>
      <c r="G4306" s="10">
        <f t="array" ref="G4306">PERCENTILE(IF(ISERROR(F4306:F9305)=FALSE,F4306:F9305),CycleTimePercentile)</f>
        <v>0</v>
      </c>
      <c r="H4306" s="2" t="e">
        <f ca="1" xml:space="preserve"> IF(OR(Calculations!C4306 = "",Calculations!C4306 = WorkTypeString),  Calculations!K4306, NA())</f>
        <v>#N/A</v>
      </c>
      <c r="I4306" s="2" t="e">
        <f xml:space="preserve"> IF(Calculations!C4306 = DefectTypeString,  Calculations!K4306, NA())</f>
        <v>#N/A</v>
      </c>
    </row>
    <row r="4307" spans="1:9" x14ac:dyDescent="0.25">
      <c r="A4307" s="8" t="str">
        <f>Calculations!A4307</f>
        <v/>
      </c>
      <c r="B4307" s="2" t="str">
        <f t="shared" si="72"/>
        <v/>
      </c>
      <c r="C4307" s="10" t="str">
        <f>IFERROR(Calculations!J4307,"")</f>
        <v/>
      </c>
      <c r="D4307" s="10" t="str">
        <f xml:space="preserve"> IF(OR(Calculations!C4307 = "",Calculations!C4307 = WorkTypeString),  IFERROR(Calculations!J4307,""), NA())</f>
        <v/>
      </c>
      <c r="E4307" s="10">
        <f t="array" ref="E4307">PERCENTILE(IF(ISERROR(D4307:D9306)=FALSE,D4307:D9306),CycleTimePercentile)</f>
        <v>0</v>
      </c>
      <c r="F4307" s="2" t="e">
        <f xml:space="preserve"> IF(Calculations!C4307 = DefectTypeString,  IFERROR(Calculations!J4307,""), NA())</f>
        <v>#N/A</v>
      </c>
      <c r="G4307" s="10">
        <f t="array" ref="G4307">PERCENTILE(IF(ISERROR(F4307:F9306)=FALSE,F4307:F9306),CycleTimePercentile)</f>
        <v>0</v>
      </c>
      <c r="H4307" s="2" t="e">
        <f ca="1" xml:space="preserve"> IF(OR(Calculations!C4307 = "",Calculations!C4307 = WorkTypeString),  Calculations!K4307, NA())</f>
        <v>#N/A</v>
      </c>
      <c r="I4307" s="2" t="e">
        <f xml:space="preserve"> IF(Calculations!C4307 = DefectTypeString,  Calculations!K4307, NA())</f>
        <v>#N/A</v>
      </c>
    </row>
    <row r="4308" spans="1:9" x14ac:dyDescent="0.25">
      <c r="A4308" s="8" t="str">
        <f>Calculations!A4308</f>
        <v/>
      </c>
      <c r="B4308" s="2" t="str">
        <f t="shared" si="72"/>
        <v/>
      </c>
      <c r="C4308" s="10" t="str">
        <f>IFERROR(Calculations!J4308,"")</f>
        <v/>
      </c>
      <c r="D4308" s="10" t="str">
        <f xml:space="preserve"> IF(OR(Calculations!C4308 = "",Calculations!C4308 = WorkTypeString),  IFERROR(Calculations!J4308,""), NA())</f>
        <v/>
      </c>
      <c r="E4308" s="10">
        <f t="array" ref="E4308">PERCENTILE(IF(ISERROR(D4308:D9307)=FALSE,D4308:D9307),CycleTimePercentile)</f>
        <v>0</v>
      </c>
      <c r="F4308" s="2" t="e">
        <f xml:space="preserve"> IF(Calculations!C4308 = DefectTypeString,  IFERROR(Calculations!J4308,""), NA())</f>
        <v>#N/A</v>
      </c>
      <c r="G4308" s="10">
        <f t="array" ref="G4308">PERCENTILE(IF(ISERROR(F4308:F9307)=FALSE,F4308:F9307),CycleTimePercentile)</f>
        <v>0</v>
      </c>
      <c r="H4308" s="2" t="e">
        <f ca="1" xml:space="preserve"> IF(OR(Calculations!C4308 = "",Calculations!C4308 = WorkTypeString),  Calculations!K4308, NA())</f>
        <v>#N/A</v>
      </c>
      <c r="I4308" s="2" t="e">
        <f xml:space="preserve"> IF(Calculations!C4308 = DefectTypeString,  Calculations!K4308, NA())</f>
        <v>#N/A</v>
      </c>
    </row>
    <row r="4309" spans="1:9" x14ac:dyDescent="0.25">
      <c r="A4309" s="8" t="str">
        <f>Calculations!A4309</f>
        <v/>
      </c>
      <c r="B4309" s="2" t="str">
        <f t="shared" si="72"/>
        <v/>
      </c>
      <c r="C4309" s="10" t="str">
        <f>IFERROR(Calculations!J4309,"")</f>
        <v/>
      </c>
      <c r="D4309" s="10" t="str">
        <f xml:space="preserve"> IF(OR(Calculations!C4309 = "",Calculations!C4309 = WorkTypeString),  IFERROR(Calculations!J4309,""), NA())</f>
        <v/>
      </c>
      <c r="E4309" s="10">
        <f t="array" ref="E4309">PERCENTILE(IF(ISERROR(D4309:D9308)=FALSE,D4309:D9308),CycleTimePercentile)</f>
        <v>0</v>
      </c>
      <c r="F4309" s="2" t="e">
        <f xml:space="preserve"> IF(Calculations!C4309 = DefectTypeString,  IFERROR(Calculations!J4309,""), NA())</f>
        <v>#N/A</v>
      </c>
      <c r="G4309" s="10">
        <f t="array" ref="G4309">PERCENTILE(IF(ISERROR(F4309:F9308)=FALSE,F4309:F9308),CycleTimePercentile)</f>
        <v>0</v>
      </c>
      <c r="H4309" s="2" t="e">
        <f ca="1" xml:space="preserve"> IF(OR(Calculations!C4309 = "",Calculations!C4309 = WorkTypeString),  Calculations!K4309, NA())</f>
        <v>#N/A</v>
      </c>
      <c r="I4309" s="2" t="e">
        <f xml:space="preserve"> IF(Calculations!C4309 = DefectTypeString,  Calculations!K4309, NA())</f>
        <v>#N/A</v>
      </c>
    </row>
    <row r="4310" spans="1:9" x14ac:dyDescent="0.25">
      <c r="A4310" s="8" t="str">
        <f>Calculations!A4310</f>
        <v/>
      </c>
      <c r="B4310" s="2" t="str">
        <f t="shared" si="72"/>
        <v/>
      </c>
      <c r="C4310" s="10" t="str">
        <f>IFERROR(Calculations!J4310,"")</f>
        <v/>
      </c>
      <c r="D4310" s="10" t="str">
        <f xml:space="preserve"> IF(OR(Calculations!C4310 = "",Calculations!C4310 = WorkTypeString),  IFERROR(Calculations!J4310,""), NA())</f>
        <v/>
      </c>
      <c r="E4310" s="10">
        <f t="array" ref="E4310">PERCENTILE(IF(ISERROR(D4310:D9309)=FALSE,D4310:D9309),CycleTimePercentile)</f>
        <v>0</v>
      </c>
      <c r="F4310" s="2" t="e">
        <f xml:space="preserve"> IF(Calculations!C4310 = DefectTypeString,  IFERROR(Calculations!J4310,""), NA())</f>
        <v>#N/A</v>
      </c>
      <c r="G4310" s="10">
        <f t="array" ref="G4310">PERCENTILE(IF(ISERROR(F4310:F9309)=FALSE,F4310:F9309),CycleTimePercentile)</f>
        <v>0</v>
      </c>
      <c r="H4310" s="2" t="e">
        <f ca="1" xml:space="preserve"> IF(OR(Calculations!C4310 = "",Calculations!C4310 = WorkTypeString),  Calculations!K4310, NA())</f>
        <v>#N/A</v>
      </c>
      <c r="I4310" s="2" t="e">
        <f xml:space="preserve"> IF(Calculations!C4310 = DefectTypeString,  Calculations!K4310, NA())</f>
        <v>#N/A</v>
      </c>
    </row>
    <row r="4311" spans="1:9" x14ac:dyDescent="0.25">
      <c r="A4311" s="8" t="str">
        <f>Calculations!A4311</f>
        <v/>
      </c>
      <c r="B4311" s="2" t="str">
        <f t="shared" si="72"/>
        <v/>
      </c>
      <c r="C4311" s="10" t="str">
        <f>IFERROR(Calculations!J4311,"")</f>
        <v/>
      </c>
      <c r="D4311" s="10" t="str">
        <f xml:space="preserve"> IF(OR(Calculations!C4311 = "",Calculations!C4311 = WorkTypeString),  IFERROR(Calculations!J4311,""), NA())</f>
        <v/>
      </c>
      <c r="E4311" s="10">
        <f t="array" ref="E4311">PERCENTILE(IF(ISERROR(D4311:D9310)=FALSE,D4311:D9310),CycleTimePercentile)</f>
        <v>0</v>
      </c>
      <c r="F4311" s="2" t="e">
        <f xml:space="preserve"> IF(Calculations!C4311 = DefectTypeString,  IFERROR(Calculations!J4311,""), NA())</f>
        <v>#N/A</v>
      </c>
      <c r="G4311" s="10">
        <f t="array" ref="G4311">PERCENTILE(IF(ISERROR(F4311:F9310)=FALSE,F4311:F9310),CycleTimePercentile)</f>
        <v>0</v>
      </c>
      <c r="H4311" s="2" t="e">
        <f ca="1" xml:space="preserve"> IF(OR(Calculations!C4311 = "",Calculations!C4311 = WorkTypeString),  Calculations!K4311, NA())</f>
        <v>#N/A</v>
      </c>
      <c r="I4311" s="2" t="e">
        <f xml:space="preserve"> IF(Calculations!C4311 = DefectTypeString,  Calculations!K4311, NA())</f>
        <v>#N/A</v>
      </c>
    </row>
    <row r="4312" spans="1:9" x14ac:dyDescent="0.25">
      <c r="A4312" s="8" t="str">
        <f>Calculations!A4312</f>
        <v/>
      </c>
      <c r="B4312" s="2" t="str">
        <f t="shared" si="72"/>
        <v/>
      </c>
      <c r="C4312" s="10" t="str">
        <f>IFERROR(Calculations!J4312,"")</f>
        <v/>
      </c>
      <c r="D4312" s="10" t="str">
        <f xml:space="preserve"> IF(OR(Calculations!C4312 = "",Calculations!C4312 = WorkTypeString),  IFERROR(Calculations!J4312,""), NA())</f>
        <v/>
      </c>
      <c r="E4312" s="10">
        <f t="array" ref="E4312">PERCENTILE(IF(ISERROR(D4312:D9311)=FALSE,D4312:D9311),CycleTimePercentile)</f>
        <v>0</v>
      </c>
      <c r="F4312" s="2" t="e">
        <f xml:space="preserve"> IF(Calculations!C4312 = DefectTypeString,  IFERROR(Calculations!J4312,""), NA())</f>
        <v>#N/A</v>
      </c>
      <c r="G4312" s="10">
        <f t="array" ref="G4312">PERCENTILE(IF(ISERROR(F4312:F9311)=FALSE,F4312:F9311),CycleTimePercentile)</f>
        <v>0</v>
      </c>
      <c r="H4312" s="2" t="e">
        <f ca="1" xml:space="preserve"> IF(OR(Calculations!C4312 = "",Calculations!C4312 = WorkTypeString),  Calculations!K4312, NA())</f>
        <v>#N/A</v>
      </c>
      <c r="I4312" s="2" t="e">
        <f xml:space="preserve"> IF(Calculations!C4312 = DefectTypeString,  Calculations!K4312, NA())</f>
        <v>#N/A</v>
      </c>
    </row>
    <row r="4313" spans="1:9" x14ac:dyDescent="0.25">
      <c r="A4313" s="8" t="str">
        <f>Calculations!A4313</f>
        <v/>
      </c>
      <c r="B4313" s="2" t="str">
        <f t="shared" si="72"/>
        <v/>
      </c>
      <c r="C4313" s="10" t="str">
        <f>IFERROR(Calculations!J4313,"")</f>
        <v/>
      </c>
      <c r="D4313" s="10" t="str">
        <f xml:space="preserve"> IF(OR(Calculations!C4313 = "",Calculations!C4313 = WorkTypeString),  IFERROR(Calculations!J4313,""), NA())</f>
        <v/>
      </c>
      <c r="E4313" s="10">
        <f t="array" ref="E4313">PERCENTILE(IF(ISERROR(D4313:D9312)=FALSE,D4313:D9312),CycleTimePercentile)</f>
        <v>0</v>
      </c>
      <c r="F4313" s="2" t="e">
        <f xml:space="preserve"> IF(Calculations!C4313 = DefectTypeString,  IFERROR(Calculations!J4313,""), NA())</f>
        <v>#N/A</v>
      </c>
      <c r="G4313" s="10">
        <f t="array" ref="G4313">PERCENTILE(IF(ISERROR(F4313:F9312)=FALSE,F4313:F9312),CycleTimePercentile)</f>
        <v>0</v>
      </c>
      <c r="H4313" s="2" t="e">
        <f ca="1" xml:space="preserve"> IF(OR(Calculations!C4313 = "",Calculations!C4313 = WorkTypeString),  Calculations!K4313, NA())</f>
        <v>#N/A</v>
      </c>
      <c r="I4313" s="2" t="e">
        <f xml:space="preserve"> IF(Calculations!C4313 = DefectTypeString,  Calculations!K4313, NA())</f>
        <v>#N/A</v>
      </c>
    </row>
    <row r="4314" spans="1:9" x14ac:dyDescent="0.25">
      <c r="A4314" s="8" t="str">
        <f>Calculations!A4314</f>
        <v/>
      </c>
      <c r="B4314" s="2" t="str">
        <f t="shared" si="72"/>
        <v/>
      </c>
      <c r="C4314" s="10" t="str">
        <f>IFERROR(Calculations!J4314,"")</f>
        <v/>
      </c>
      <c r="D4314" s="10" t="str">
        <f xml:space="preserve"> IF(OR(Calculations!C4314 = "",Calculations!C4314 = WorkTypeString),  IFERROR(Calculations!J4314,""), NA())</f>
        <v/>
      </c>
      <c r="E4314" s="10">
        <f t="array" ref="E4314">PERCENTILE(IF(ISERROR(D4314:D9313)=FALSE,D4314:D9313),CycleTimePercentile)</f>
        <v>0</v>
      </c>
      <c r="F4314" s="2" t="e">
        <f xml:space="preserve"> IF(Calculations!C4314 = DefectTypeString,  IFERROR(Calculations!J4314,""), NA())</f>
        <v>#N/A</v>
      </c>
      <c r="G4314" s="10">
        <f t="array" ref="G4314">PERCENTILE(IF(ISERROR(F4314:F9313)=FALSE,F4314:F9313),CycleTimePercentile)</f>
        <v>0</v>
      </c>
      <c r="H4314" s="2" t="e">
        <f ca="1" xml:space="preserve"> IF(OR(Calculations!C4314 = "",Calculations!C4314 = WorkTypeString),  Calculations!K4314, NA())</f>
        <v>#N/A</v>
      </c>
      <c r="I4314" s="2" t="e">
        <f xml:space="preserve"> IF(Calculations!C4314 = DefectTypeString,  Calculations!K4314, NA())</f>
        <v>#N/A</v>
      </c>
    </row>
    <row r="4315" spans="1:9" x14ac:dyDescent="0.25">
      <c r="A4315" s="8" t="str">
        <f>Calculations!A4315</f>
        <v/>
      </c>
      <c r="B4315" s="2" t="str">
        <f t="shared" si="72"/>
        <v/>
      </c>
      <c r="C4315" s="10" t="str">
        <f>IFERROR(Calculations!J4315,"")</f>
        <v/>
      </c>
      <c r="D4315" s="10" t="str">
        <f xml:space="preserve"> IF(OR(Calculations!C4315 = "",Calculations!C4315 = WorkTypeString),  IFERROR(Calculations!J4315,""), NA())</f>
        <v/>
      </c>
      <c r="E4315" s="10">
        <f t="array" ref="E4315">PERCENTILE(IF(ISERROR(D4315:D9314)=FALSE,D4315:D9314),CycleTimePercentile)</f>
        <v>0</v>
      </c>
      <c r="F4315" s="2" t="e">
        <f xml:space="preserve"> IF(Calculations!C4315 = DefectTypeString,  IFERROR(Calculations!J4315,""), NA())</f>
        <v>#N/A</v>
      </c>
      <c r="G4315" s="10">
        <f t="array" ref="G4315">PERCENTILE(IF(ISERROR(F4315:F9314)=FALSE,F4315:F9314),CycleTimePercentile)</f>
        <v>0</v>
      </c>
      <c r="H4315" s="2" t="e">
        <f ca="1" xml:space="preserve"> IF(OR(Calculations!C4315 = "",Calculations!C4315 = WorkTypeString),  Calculations!K4315, NA())</f>
        <v>#N/A</v>
      </c>
      <c r="I4315" s="2" t="e">
        <f xml:space="preserve"> IF(Calculations!C4315 = DefectTypeString,  Calculations!K4315, NA())</f>
        <v>#N/A</v>
      </c>
    </row>
    <row r="4316" spans="1:9" x14ac:dyDescent="0.25">
      <c r="A4316" s="8" t="str">
        <f>Calculations!A4316</f>
        <v/>
      </c>
      <c r="B4316" s="2" t="str">
        <f t="shared" si="72"/>
        <v/>
      </c>
      <c r="C4316" s="10" t="str">
        <f>IFERROR(Calculations!J4316,"")</f>
        <v/>
      </c>
      <c r="D4316" s="10" t="str">
        <f xml:space="preserve"> IF(OR(Calculations!C4316 = "",Calculations!C4316 = WorkTypeString),  IFERROR(Calculations!J4316,""), NA())</f>
        <v/>
      </c>
      <c r="E4316" s="10">
        <f t="array" ref="E4316">PERCENTILE(IF(ISERROR(D4316:D9315)=FALSE,D4316:D9315),CycleTimePercentile)</f>
        <v>0</v>
      </c>
      <c r="F4316" s="2" t="e">
        <f xml:space="preserve"> IF(Calculations!C4316 = DefectTypeString,  IFERROR(Calculations!J4316,""), NA())</f>
        <v>#N/A</v>
      </c>
      <c r="G4316" s="10">
        <f t="array" ref="G4316">PERCENTILE(IF(ISERROR(F4316:F9315)=FALSE,F4316:F9315),CycleTimePercentile)</f>
        <v>0</v>
      </c>
      <c r="H4316" s="2" t="e">
        <f ca="1" xml:space="preserve"> IF(OR(Calculations!C4316 = "",Calculations!C4316 = WorkTypeString),  Calculations!K4316, NA())</f>
        <v>#N/A</v>
      </c>
      <c r="I4316" s="2" t="e">
        <f xml:space="preserve"> IF(Calculations!C4316 = DefectTypeString,  Calculations!K4316, NA())</f>
        <v>#N/A</v>
      </c>
    </row>
    <row r="4317" spans="1:9" x14ac:dyDescent="0.25">
      <c r="A4317" s="8" t="str">
        <f>Calculations!A4317</f>
        <v/>
      </c>
      <c r="B4317" s="2" t="str">
        <f t="shared" si="72"/>
        <v/>
      </c>
      <c r="C4317" s="10" t="str">
        <f>IFERROR(Calculations!J4317,"")</f>
        <v/>
      </c>
      <c r="D4317" s="10" t="str">
        <f xml:space="preserve"> IF(OR(Calculations!C4317 = "",Calculations!C4317 = WorkTypeString),  IFERROR(Calculations!J4317,""), NA())</f>
        <v/>
      </c>
      <c r="E4317" s="10">
        <f t="array" ref="E4317">PERCENTILE(IF(ISERROR(D4317:D9316)=FALSE,D4317:D9316),CycleTimePercentile)</f>
        <v>0</v>
      </c>
      <c r="F4317" s="2" t="e">
        <f xml:space="preserve"> IF(Calculations!C4317 = DefectTypeString,  IFERROR(Calculations!J4317,""), NA())</f>
        <v>#N/A</v>
      </c>
      <c r="G4317" s="10">
        <f t="array" ref="G4317">PERCENTILE(IF(ISERROR(F4317:F9316)=FALSE,F4317:F9316),CycleTimePercentile)</f>
        <v>0</v>
      </c>
      <c r="H4317" s="2" t="e">
        <f ca="1" xml:space="preserve"> IF(OR(Calculations!C4317 = "",Calculations!C4317 = WorkTypeString),  Calculations!K4317, NA())</f>
        <v>#N/A</v>
      </c>
      <c r="I4317" s="2" t="e">
        <f xml:space="preserve"> IF(Calculations!C4317 = DefectTypeString,  Calculations!K4317, NA())</f>
        <v>#N/A</v>
      </c>
    </row>
    <row r="4318" spans="1:9" x14ac:dyDescent="0.25">
      <c r="A4318" s="8" t="str">
        <f>Calculations!A4318</f>
        <v/>
      </c>
      <c r="B4318" s="2" t="str">
        <f t="shared" si="72"/>
        <v/>
      </c>
      <c r="C4318" s="10" t="str">
        <f>IFERROR(Calculations!J4318,"")</f>
        <v/>
      </c>
      <c r="D4318" s="10" t="str">
        <f xml:space="preserve"> IF(OR(Calculations!C4318 = "",Calculations!C4318 = WorkTypeString),  IFERROR(Calculations!J4318,""), NA())</f>
        <v/>
      </c>
      <c r="E4318" s="10">
        <f t="array" ref="E4318">PERCENTILE(IF(ISERROR(D4318:D9317)=FALSE,D4318:D9317),CycleTimePercentile)</f>
        <v>0</v>
      </c>
      <c r="F4318" s="2" t="e">
        <f xml:space="preserve"> IF(Calculations!C4318 = DefectTypeString,  IFERROR(Calculations!J4318,""), NA())</f>
        <v>#N/A</v>
      </c>
      <c r="G4318" s="10">
        <f t="array" ref="G4318">PERCENTILE(IF(ISERROR(F4318:F9317)=FALSE,F4318:F9317),CycleTimePercentile)</f>
        <v>0</v>
      </c>
      <c r="H4318" s="2" t="e">
        <f ca="1" xml:space="preserve"> IF(OR(Calculations!C4318 = "",Calculations!C4318 = WorkTypeString),  Calculations!K4318, NA())</f>
        <v>#N/A</v>
      </c>
      <c r="I4318" s="2" t="e">
        <f xml:space="preserve"> IF(Calculations!C4318 = DefectTypeString,  Calculations!K4318, NA())</f>
        <v>#N/A</v>
      </c>
    </row>
    <row r="4319" spans="1:9" x14ac:dyDescent="0.25">
      <c r="A4319" s="8" t="str">
        <f>Calculations!A4319</f>
        <v/>
      </c>
      <c r="B4319" s="2" t="str">
        <f t="shared" si="72"/>
        <v/>
      </c>
      <c r="C4319" s="10" t="str">
        <f>IFERROR(Calculations!J4319,"")</f>
        <v/>
      </c>
      <c r="D4319" s="10" t="str">
        <f xml:space="preserve"> IF(OR(Calculations!C4319 = "",Calculations!C4319 = WorkTypeString),  IFERROR(Calculations!J4319,""), NA())</f>
        <v/>
      </c>
      <c r="E4319" s="10">
        <f t="array" ref="E4319">PERCENTILE(IF(ISERROR(D4319:D9318)=FALSE,D4319:D9318),CycleTimePercentile)</f>
        <v>0</v>
      </c>
      <c r="F4319" s="2" t="e">
        <f xml:space="preserve"> IF(Calculations!C4319 = DefectTypeString,  IFERROR(Calculations!J4319,""), NA())</f>
        <v>#N/A</v>
      </c>
      <c r="G4319" s="10">
        <f t="array" ref="G4319">PERCENTILE(IF(ISERROR(F4319:F9318)=FALSE,F4319:F9318),CycleTimePercentile)</f>
        <v>0</v>
      </c>
      <c r="H4319" s="2" t="e">
        <f ca="1" xml:space="preserve"> IF(OR(Calculations!C4319 = "",Calculations!C4319 = WorkTypeString),  Calculations!K4319, NA())</f>
        <v>#N/A</v>
      </c>
      <c r="I4319" s="2" t="e">
        <f xml:space="preserve"> IF(Calculations!C4319 = DefectTypeString,  Calculations!K4319, NA())</f>
        <v>#N/A</v>
      </c>
    </row>
    <row r="4320" spans="1:9" x14ac:dyDescent="0.25">
      <c r="A4320" s="8" t="str">
        <f>Calculations!A4320</f>
        <v/>
      </c>
      <c r="B4320" s="2" t="str">
        <f t="shared" si="72"/>
        <v/>
      </c>
      <c r="C4320" s="10" t="str">
        <f>IFERROR(Calculations!J4320,"")</f>
        <v/>
      </c>
      <c r="D4320" s="10" t="str">
        <f xml:space="preserve"> IF(OR(Calculations!C4320 = "",Calculations!C4320 = WorkTypeString),  IFERROR(Calculations!J4320,""), NA())</f>
        <v/>
      </c>
      <c r="E4320" s="10">
        <f t="array" ref="E4320">PERCENTILE(IF(ISERROR(D4320:D9319)=FALSE,D4320:D9319),CycleTimePercentile)</f>
        <v>0</v>
      </c>
      <c r="F4320" s="2" t="e">
        <f xml:space="preserve"> IF(Calculations!C4320 = DefectTypeString,  IFERROR(Calculations!J4320,""), NA())</f>
        <v>#N/A</v>
      </c>
      <c r="G4320" s="10">
        <f t="array" ref="G4320">PERCENTILE(IF(ISERROR(F4320:F9319)=FALSE,F4320:F9319),CycleTimePercentile)</f>
        <v>0</v>
      </c>
      <c r="H4320" s="2" t="e">
        <f ca="1" xml:space="preserve"> IF(OR(Calculations!C4320 = "",Calculations!C4320 = WorkTypeString),  Calculations!K4320, NA())</f>
        <v>#N/A</v>
      </c>
      <c r="I4320" s="2" t="e">
        <f xml:space="preserve"> IF(Calculations!C4320 = DefectTypeString,  Calculations!K4320, NA())</f>
        <v>#N/A</v>
      </c>
    </row>
    <row r="4321" spans="1:9" x14ac:dyDescent="0.25">
      <c r="A4321" s="8" t="str">
        <f>Calculations!A4321</f>
        <v/>
      </c>
      <c r="B4321" s="2" t="str">
        <f t="shared" si="72"/>
        <v/>
      </c>
      <c r="C4321" s="10" t="str">
        <f>IFERROR(Calculations!J4321,"")</f>
        <v/>
      </c>
      <c r="D4321" s="10" t="str">
        <f xml:space="preserve"> IF(OR(Calculations!C4321 = "",Calculations!C4321 = WorkTypeString),  IFERROR(Calculations!J4321,""), NA())</f>
        <v/>
      </c>
      <c r="E4321" s="10">
        <f t="array" ref="E4321">PERCENTILE(IF(ISERROR(D4321:D9320)=FALSE,D4321:D9320),CycleTimePercentile)</f>
        <v>0</v>
      </c>
      <c r="F4321" s="2" t="e">
        <f xml:space="preserve"> IF(Calculations!C4321 = DefectTypeString,  IFERROR(Calculations!J4321,""), NA())</f>
        <v>#N/A</v>
      </c>
      <c r="G4321" s="10">
        <f t="array" ref="G4321">PERCENTILE(IF(ISERROR(F4321:F9320)=FALSE,F4321:F9320),CycleTimePercentile)</f>
        <v>0</v>
      </c>
      <c r="H4321" s="2" t="e">
        <f ca="1" xml:space="preserve"> IF(OR(Calculations!C4321 = "",Calculations!C4321 = WorkTypeString),  Calculations!K4321, NA())</f>
        <v>#N/A</v>
      </c>
      <c r="I4321" s="2" t="e">
        <f xml:space="preserve"> IF(Calculations!C4321 = DefectTypeString,  Calculations!K4321, NA())</f>
        <v>#N/A</v>
      </c>
    </row>
    <row r="4322" spans="1:9" x14ac:dyDescent="0.25">
      <c r="A4322" s="8" t="str">
        <f>Calculations!A4322</f>
        <v/>
      </c>
      <c r="B4322" s="2" t="str">
        <f t="shared" si="72"/>
        <v/>
      </c>
      <c r="C4322" s="10" t="str">
        <f>IFERROR(Calculations!J4322,"")</f>
        <v/>
      </c>
      <c r="D4322" s="10" t="str">
        <f xml:space="preserve"> IF(OR(Calculations!C4322 = "",Calculations!C4322 = WorkTypeString),  IFERROR(Calculations!J4322,""), NA())</f>
        <v/>
      </c>
      <c r="E4322" s="10">
        <f t="array" ref="E4322">PERCENTILE(IF(ISERROR(D4322:D9321)=FALSE,D4322:D9321),CycleTimePercentile)</f>
        <v>0</v>
      </c>
      <c r="F4322" s="2" t="e">
        <f xml:space="preserve"> IF(Calculations!C4322 = DefectTypeString,  IFERROR(Calculations!J4322,""), NA())</f>
        <v>#N/A</v>
      </c>
      <c r="G4322" s="10">
        <f t="array" ref="G4322">PERCENTILE(IF(ISERROR(F4322:F9321)=FALSE,F4322:F9321),CycleTimePercentile)</f>
        <v>0</v>
      </c>
      <c r="H4322" s="2" t="e">
        <f ca="1" xml:space="preserve"> IF(OR(Calculations!C4322 = "",Calculations!C4322 = WorkTypeString),  Calculations!K4322, NA())</f>
        <v>#N/A</v>
      </c>
      <c r="I4322" s="2" t="e">
        <f xml:space="preserve"> IF(Calculations!C4322 = DefectTypeString,  Calculations!K4322, NA())</f>
        <v>#N/A</v>
      </c>
    </row>
    <row r="4323" spans="1:9" x14ac:dyDescent="0.25">
      <c r="A4323" s="8" t="str">
        <f>Calculations!A4323</f>
        <v/>
      </c>
      <c r="B4323" s="2" t="str">
        <f t="shared" si="72"/>
        <v/>
      </c>
      <c r="C4323" s="10" t="str">
        <f>IFERROR(Calculations!J4323,"")</f>
        <v/>
      </c>
      <c r="D4323" s="10" t="str">
        <f xml:space="preserve"> IF(OR(Calculations!C4323 = "",Calculations!C4323 = WorkTypeString),  IFERROR(Calculations!J4323,""), NA())</f>
        <v/>
      </c>
      <c r="E4323" s="10">
        <f t="array" ref="E4323">PERCENTILE(IF(ISERROR(D4323:D9322)=FALSE,D4323:D9322),CycleTimePercentile)</f>
        <v>0</v>
      </c>
      <c r="F4323" s="2" t="e">
        <f xml:space="preserve"> IF(Calculations!C4323 = DefectTypeString,  IFERROR(Calculations!J4323,""), NA())</f>
        <v>#N/A</v>
      </c>
      <c r="G4323" s="10">
        <f t="array" ref="G4323">PERCENTILE(IF(ISERROR(F4323:F9322)=FALSE,F4323:F9322),CycleTimePercentile)</f>
        <v>0</v>
      </c>
      <c r="H4323" s="2" t="e">
        <f ca="1" xml:space="preserve"> IF(OR(Calculations!C4323 = "",Calculations!C4323 = WorkTypeString),  Calculations!K4323, NA())</f>
        <v>#N/A</v>
      </c>
      <c r="I4323" s="2" t="e">
        <f xml:space="preserve"> IF(Calculations!C4323 = DefectTypeString,  Calculations!K4323, NA())</f>
        <v>#N/A</v>
      </c>
    </row>
    <row r="4324" spans="1:9" x14ac:dyDescent="0.25">
      <c r="A4324" s="8" t="str">
        <f>Calculations!A4324</f>
        <v/>
      </c>
      <c r="B4324" s="2" t="str">
        <f t="shared" si="72"/>
        <v/>
      </c>
      <c r="C4324" s="10" t="str">
        <f>IFERROR(Calculations!J4324,"")</f>
        <v/>
      </c>
      <c r="D4324" s="10" t="str">
        <f xml:space="preserve"> IF(OR(Calculations!C4324 = "",Calculations!C4324 = WorkTypeString),  IFERROR(Calculations!J4324,""), NA())</f>
        <v/>
      </c>
      <c r="E4324" s="10">
        <f t="array" ref="E4324">PERCENTILE(IF(ISERROR(D4324:D9323)=FALSE,D4324:D9323),CycleTimePercentile)</f>
        <v>0</v>
      </c>
      <c r="F4324" s="2" t="e">
        <f xml:space="preserve"> IF(Calculations!C4324 = DefectTypeString,  IFERROR(Calculations!J4324,""), NA())</f>
        <v>#N/A</v>
      </c>
      <c r="G4324" s="10">
        <f t="array" ref="G4324">PERCENTILE(IF(ISERROR(F4324:F9323)=FALSE,F4324:F9323),CycleTimePercentile)</f>
        <v>0</v>
      </c>
      <c r="H4324" s="2" t="e">
        <f ca="1" xml:space="preserve"> IF(OR(Calculations!C4324 = "",Calculations!C4324 = WorkTypeString),  Calculations!K4324, NA())</f>
        <v>#N/A</v>
      </c>
      <c r="I4324" s="2" t="e">
        <f xml:space="preserve"> IF(Calculations!C4324 = DefectTypeString,  Calculations!K4324, NA())</f>
        <v>#N/A</v>
      </c>
    </row>
    <row r="4325" spans="1:9" x14ac:dyDescent="0.25">
      <c r="A4325" s="8" t="str">
        <f>Calculations!A4325</f>
        <v/>
      </c>
      <c r="B4325" s="2" t="str">
        <f t="shared" si="72"/>
        <v/>
      </c>
      <c r="C4325" s="10" t="str">
        <f>IFERROR(Calculations!J4325,"")</f>
        <v/>
      </c>
      <c r="D4325" s="10" t="str">
        <f xml:space="preserve"> IF(OR(Calculations!C4325 = "",Calculations!C4325 = WorkTypeString),  IFERROR(Calculations!J4325,""), NA())</f>
        <v/>
      </c>
      <c r="E4325" s="10">
        <f t="array" ref="E4325">PERCENTILE(IF(ISERROR(D4325:D9324)=FALSE,D4325:D9324),CycleTimePercentile)</f>
        <v>0</v>
      </c>
      <c r="F4325" s="2" t="e">
        <f xml:space="preserve"> IF(Calculations!C4325 = DefectTypeString,  IFERROR(Calculations!J4325,""), NA())</f>
        <v>#N/A</v>
      </c>
      <c r="G4325" s="10">
        <f t="array" ref="G4325">PERCENTILE(IF(ISERROR(F4325:F9324)=FALSE,F4325:F9324),CycleTimePercentile)</f>
        <v>0</v>
      </c>
      <c r="H4325" s="2" t="e">
        <f ca="1" xml:space="preserve"> IF(OR(Calculations!C4325 = "",Calculations!C4325 = WorkTypeString),  Calculations!K4325, NA())</f>
        <v>#N/A</v>
      </c>
      <c r="I4325" s="2" t="e">
        <f xml:space="preserve"> IF(Calculations!C4325 = DefectTypeString,  Calculations!K4325, NA())</f>
        <v>#N/A</v>
      </c>
    </row>
    <row r="4326" spans="1:9" x14ac:dyDescent="0.25">
      <c r="A4326" s="8" t="str">
        <f>Calculations!A4326</f>
        <v/>
      </c>
      <c r="B4326" s="2" t="str">
        <f t="shared" si="72"/>
        <v/>
      </c>
      <c r="C4326" s="10" t="str">
        <f>IFERROR(Calculations!J4326,"")</f>
        <v/>
      </c>
      <c r="D4326" s="10" t="str">
        <f xml:space="preserve"> IF(OR(Calculations!C4326 = "",Calculations!C4326 = WorkTypeString),  IFERROR(Calculations!J4326,""), NA())</f>
        <v/>
      </c>
      <c r="E4326" s="10">
        <f t="array" ref="E4326">PERCENTILE(IF(ISERROR(D4326:D9325)=FALSE,D4326:D9325),CycleTimePercentile)</f>
        <v>0</v>
      </c>
      <c r="F4326" s="2" t="e">
        <f xml:space="preserve"> IF(Calculations!C4326 = DefectTypeString,  IFERROR(Calculations!J4326,""), NA())</f>
        <v>#N/A</v>
      </c>
      <c r="G4326" s="10">
        <f t="array" ref="G4326">PERCENTILE(IF(ISERROR(F4326:F9325)=FALSE,F4326:F9325),CycleTimePercentile)</f>
        <v>0</v>
      </c>
      <c r="H4326" s="2" t="e">
        <f ca="1" xml:space="preserve"> IF(OR(Calculations!C4326 = "",Calculations!C4326 = WorkTypeString),  Calculations!K4326, NA())</f>
        <v>#N/A</v>
      </c>
      <c r="I4326" s="2" t="e">
        <f xml:space="preserve"> IF(Calculations!C4326 = DefectTypeString,  Calculations!K4326, NA())</f>
        <v>#N/A</v>
      </c>
    </row>
    <row r="4327" spans="1:9" x14ac:dyDescent="0.25">
      <c r="A4327" s="8" t="str">
        <f>Calculations!A4327</f>
        <v/>
      </c>
      <c r="B4327" s="2" t="str">
        <f t="shared" si="72"/>
        <v/>
      </c>
      <c r="C4327" s="10" t="str">
        <f>IFERROR(Calculations!J4327,"")</f>
        <v/>
      </c>
      <c r="D4327" s="10" t="str">
        <f xml:space="preserve"> IF(OR(Calculations!C4327 = "",Calculations!C4327 = WorkTypeString),  IFERROR(Calculations!J4327,""), NA())</f>
        <v/>
      </c>
      <c r="E4327" s="10">
        <f t="array" ref="E4327">PERCENTILE(IF(ISERROR(D4327:D9326)=FALSE,D4327:D9326),CycleTimePercentile)</f>
        <v>0</v>
      </c>
      <c r="F4327" s="2" t="e">
        <f xml:space="preserve"> IF(Calculations!C4327 = DefectTypeString,  IFERROR(Calculations!J4327,""), NA())</f>
        <v>#N/A</v>
      </c>
      <c r="G4327" s="10">
        <f t="array" ref="G4327">PERCENTILE(IF(ISERROR(F4327:F9326)=FALSE,F4327:F9326),CycleTimePercentile)</f>
        <v>0</v>
      </c>
      <c r="H4327" s="2" t="e">
        <f ca="1" xml:space="preserve"> IF(OR(Calculations!C4327 = "",Calculations!C4327 = WorkTypeString),  Calculations!K4327, NA())</f>
        <v>#N/A</v>
      </c>
      <c r="I4327" s="2" t="e">
        <f xml:space="preserve"> IF(Calculations!C4327 = DefectTypeString,  Calculations!K4327, NA())</f>
        <v>#N/A</v>
      </c>
    </row>
    <row r="4328" spans="1:9" x14ac:dyDescent="0.25">
      <c r="A4328" s="8" t="str">
        <f>Calculations!A4328</f>
        <v/>
      </c>
      <c r="B4328" s="2" t="str">
        <f t="shared" si="72"/>
        <v/>
      </c>
      <c r="C4328" s="10" t="str">
        <f>IFERROR(Calculations!J4328,"")</f>
        <v/>
      </c>
      <c r="D4328" s="10" t="str">
        <f xml:space="preserve"> IF(OR(Calculations!C4328 = "",Calculations!C4328 = WorkTypeString),  IFERROR(Calculations!J4328,""), NA())</f>
        <v/>
      </c>
      <c r="E4328" s="10">
        <f t="array" ref="E4328">PERCENTILE(IF(ISERROR(D4328:D9327)=FALSE,D4328:D9327),CycleTimePercentile)</f>
        <v>0</v>
      </c>
      <c r="F4328" s="2" t="e">
        <f xml:space="preserve"> IF(Calculations!C4328 = DefectTypeString,  IFERROR(Calculations!J4328,""), NA())</f>
        <v>#N/A</v>
      </c>
      <c r="G4328" s="10">
        <f t="array" ref="G4328">PERCENTILE(IF(ISERROR(F4328:F9327)=FALSE,F4328:F9327),CycleTimePercentile)</f>
        <v>0</v>
      </c>
      <c r="H4328" s="2" t="e">
        <f ca="1" xml:space="preserve"> IF(OR(Calculations!C4328 = "",Calculations!C4328 = WorkTypeString),  Calculations!K4328, NA())</f>
        <v>#N/A</v>
      </c>
      <c r="I4328" s="2" t="e">
        <f xml:space="preserve"> IF(Calculations!C4328 = DefectTypeString,  Calculations!K4328, NA())</f>
        <v>#N/A</v>
      </c>
    </row>
    <row r="4329" spans="1:9" x14ac:dyDescent="0.25">
      <c r="A4329" s="8" t="str">
        <f>Calculations!A4329</f>
        <v/>
      </c>
      <c r="B4329" s="2" t="str">
        <f t="shared" si="72"/>
        <v/>
      </c>
      <c r="C4329" s="10" t="str">
        <f>IFERROR(Calculations!J4329,"")</f>
        <v/>
      </c>
      <c r="D4329" s="10" t="str">
        <f xml:space="preserve"> IF(OR(Calculations!C4329 = "",Calculations!C4329 = WorkTypeString),  IFERROR(Calculations!J4329,""), NA())</f>
        <v/>
      </c>
      <c r="E4329" s="10">
        <f t="array" ref="E4329">PERCENTILE(IF(ISERROR(D4329:D9328)=FALSE,D4329:D9328),CycleTimePercentile)</f>
        <v>0</v>
      </c>
      <c r="F4329" s="2" t="e">
        <f xml:space="preserve"> IF(Calculations!C4329 = DefectTypeString,  IFERROR(Calculations!J4329,""), NA())</f>
        <v>#N/A</v>
      </c>
      <c r="G4329" s="10">
        <f t="array" ref="G4329">PERCENTILE(IF(ISERROR(F4329:F9328)=FALSE,F4329:F9328),CycleTimePercentile)</f>
        <v>0</v>
      </c>
      <c r="H4329" s="2" t="e">
        <f ca="1" xml:space="preserve"> IF(OR(Calculations!C4329 = "",Calculations!C4329 = WorkTypeString),  Calculations!K4329, NA())</f>
        <v>#N/A</v>
      </c>
      <c r="I4329" s="2" t="e">
        <f xml:space="preserve"> IF(Calculations!C4329 = DefectTypeString,  Calculations!K4329, NA())</f>
        <v>#N/A</v>
      </c>
    </row>
    <row r="4330" spans="1:9" x14ac:dyDescent="0.25">
      <c r="A4330" s="8" t="str">
        <f>Calculations!A4330</f>
        <v/>
      </c>
      <c r="B4330" s="2" t="str">
        <f t="shared" si="72"/>
        <v/>
      </c>
      <c r="C4330" s="10" t="str">
        <f>IFERROR(Calculations!J4330,"")</f>
        <v/>
      </c>
      <c r="D4330" s="10" t="str">
        <f xml:space="preserve"> IF(OR(Calculations!C4330 = "",Calculations!C4330 = WorkTypeString),  IFERROR(Calculations!J4330,""), NA())</f>
        <v/>
      </c>
      <c r="E4330" s="10">
        <f t="array" ref="E4330">PERCENTILE(IF(ISERROR(D4330:D9329)=FALSE,D4330:D9329),CycleTimePercentile)</f>
        <v>0</v>
      </c>
      <c r="F4330" s="2" t="e">
        <f xml:space="preserve"> IF(Calculations!C4330 = DefectTypeString,  IFERROR(Calculations!J4330,""), NA())</f>
        <v>#N/A</v>
      </c>
      <c r="G4330" s="10">
        <f t="array" ref="G4330">PERCENTILE(IF(ISERROR(F4330:F9329)=FALSE,F4330:F9329),CycleTimePercentile)</f>
        <v>0</v>
      </c>
      <c r="H4330" s="2" t="e">
        <f ca="1" xml:space="preserve"> IF(OR(Calculations!C4330 = "",Calculations!C4330 = WorkTypeString),  Calculations!K4330, NA())</f>
        <v>#N/A</v>
      </c>
      <c r="I4330" s="2" t="e">
        <f xml:space="preserve"> IF(Calculations!C4330 = DefectTypeString,  Calculations!K4330, NA())</f>
        <v>#N/A</v>
      </c>
    </row>
    <row r="4331" spans="1:9" x14ac:dyDescent="0.25">
      <c r="A4331" s="8" t="str">
        <f>Calculations!A4331</f>
        <v/>
      </c>
      <c r="B4331" s="2" t="str">
        <f t="shared" si="72"/>
        <v/>
      </c>
      <c r="C4331" s="10" t="str">
        <f>IFERROR(Calculations!J4331,"")</f>
        <v/>
      </c>
      <c r="D4331" s="10" t="str">
        <f xml:space="preserve"> IF(OR(Calculations!C4331 = "",Calculations!C4331 = WorkTypeString),  IFERROR(Calculations!J4331,""), NA())</f>
        <v/>
      </c>
      <c r="E4331" s="10">
        <f t="array" ref="E4331">PERCENTILE(IF(ISERROR(D4331:D9330)=FALSE,D4331:D9330),CycleTimePercentile)</f>
        <v>0</v>
      </c>
      <c r="F4331" s="2" t="e">
        <f xml:space="preserve"> IF(Calculations!C4331 = DefectTypeString,  IFERROR(Calculations!J4331,""), NA())</f>
        <v>#N/A</v>
      </c>
      <c r="G4331" s="10">
        <f t="array" ref="G4331">PERCENTILE(IF(ISERROR(F4331:F9330)=FALSE,F4331:F9330),CycleTimePercentile)</f>
        <v>0</v>
      </c>
      <c r="H4331" s="2" t="e">
        <f ca="1" xml:space="preserve"> IF(OR(Calculations!C4331 = "",Calculations!C4331 = WorkTypeString),  Calculations!K4331, NA())</f>
        <v>#N/A</v>
      </c>
      <c r="I4331" s="2" t="e">
        <f xml:space="preserve"> IF(Calculations!C4331 = DefectTypeString,  Calculations!K4331, NA())</f>
        <v>#N/A</v>
      </c>
    </row>
    <row r="4332" spans="1:9" x14ac:dyDescent="0.25">
      <c r="A4332" s="8" t="str">
        <f>Calculations!A4332</f>
        <v/>
      </c>
      <c r="B4332" s="2" t="str">
        <f t="shared" si="72"/>
        <v/>
      </c>
      <c r="C4332" s="10" t="str">
        <f>IFERROR(Calculations!J4332,"")</f>
        <v/>
      </c>
      <c r="D4332" s="10" t="str">
        <f xml:space="preserve"> IF(OR(Calculations!C4332 = "",Calculations!C4332 = WorkTypeString),  IFERROR(Calculations!J4332,""), NA())</f>
        <v/>
      </c>
      <c r="E4332" s="10">
        <f t="array" ref="E4332">PERCENTILE(IF(ISERROR(D4332:D9331)=FALSE,D4332:D9331),CycleTimePercentile)</f>
        <v>0</v>
      </c>
      <c r="F4332" s="2" t="e">
        <f xml:space="preserve"> IF(Calculations!C4332 = DefectTypeString,  IFERROR(Calculations!J4332,""), NA())</f>
        <v>#N/A</v>
      </c>
      <c r="G4332" s="10">
        <f t="array" ref="G4332">PERCENTILE(IF(ISERROR(F4332:F9331)=FALSE,F4332:F9331),CycleTimePercentile)</f>
        <v>0</v>
      </c>
      <c r="H4332" s="2" t="e">
        <f ca="1" xml:space="preserve"> IF(OR(Calculations!C4332 = "",Calculations!C4332 = WorkTypeString),  Calculations!K4332, NA())</f>
        <v>#N/A</v>
      </c>
      <c r="I4332" s="2" t="e">
        <f xml:space="preserve"> IF(Calculations!C4332 = DefectTypeString,  Calculations!K4332, NA())</f>
        <v>#N/A</v>
      </c>
    </row>
    <row r="4333" spans="1:9" x14ac:dyDescent="0.25">
      <c r="A4333" s="8" t="str">
        <f>Calculations!A4333</f>
        <v/>
      </c>
      <c r="B4333" s="2" t="str">
        <f t="shared" si="72"/>
        <v/>
      </c>
      <c r="C4333" s="10" t="str">
        <f>IFERROR(Calculations!J4333,"")</f>
        <v/>
      </c>
      <c r="D4333" s="10" t="str">
        <f xml:space="preserve"> IF(OR(Calculations!C4333 = "",Calculations!C4333 = WorkTypeString),  IFERROR(Calculations!J4333,""), NA())</f>
        <v/>
      </c>
      <c r="E4333" s="10">
        <f t="array" ref="E4333">PERCENTILE(IF(ISERROR(D4333:D9332)=FALSE,D4333:D9332),CycleTimePercentile)</f>
        <v>0</v>
      </c>
      <c r="F4333" s="2" t="e">
        <f xml:space="preserve"> IF(Calculations!C4333 = DefectTypeString,  IFERROR(Calculations!J4333,""), NA())</f>
        <v>#N/A</v>
      </c>
      <c r="G4333" s="10">
        <f t="array" ref="G4333">PERCENTILE(IF(ISERROR(F4333:F9332)=FALSE,F4333:F9332),CycleTimePercentile)</f>
        <v>0</v>
      </c>
      <c r="H4333" s="2" t="e">
        <f ca="1" xml:space="preserve"> IF(OR(Calculations!C4333 = "",Calculations!C4333 = WorkTypeString),  Calculations!K4333, NA())</f>
        <v>#N/A</v>
      </c>
      <c r="I4333" s="2" t="e">
        <f xml:space="preserve"> IF(Calculations!C4333 = DefectTypeString,  Calculations!K4333, NA())</f>
        <v>#N/A</v>
      </c>
    </row>
    <row r="4334" spans="1:9" x14ac:dyDescent="0.25">
      <c r="A4334" s="8" t="str">
        <f>Calculations!A4334</f>
        <v/>
      </c>
      <c r="B4334" s="2" t="str">
        <f t="shared" si="72"/>
        <v/>
      </c>
      <c r="C4334" s="10" t="str">
        <f>IFERROR(Calculations!J4334,"")</f>
        <v/>
      </c>
      <c r="D4334" s="10" t="str">
        <f xml:space="preserve"> IF(OR(Calculations!C4334 = "",Calculations!C4334 = WorkTypeString),  IFERROR(Calculations!J4334,""), NA())</f>
        <v/>
      </c>
      <c r="E4334" s="10">
        <f t="array" ref="E4334">PERCENTILE(IF(ISERROR(D4334:D9333)=FALSE,D4334:D9333),CycleTimePercentile)</f>
        <v>0</v>
      </c>
      <c r="F4334" s="2" t="e">
        <f xml:space="preserve"> IF(Calculations!C4334 = DefectTypeString,  IFERROR(Calculations!J4334,""), NA())</f>
        <v>#N/A</v>
      </c>
      <c r="G4334" s="10">
        <f t="array" ref="G4334">PERCENTILE(IF(ISERROR(F4334:F9333)=FALSE,F4334:F9333),CycleTimePercentile)</f>
        <v>0</v>
      </c>
      <c r="H4334" s="2" t="e">
        <f ca="1" xml:space="preserve"> IF(OR(Calculations!C4334 = "",Calculations!C4334 = WorkTypeString),  Calculations!K4334, NA())</f>
        <v>#N/A</v>
      </c>
      <c r="I4334" s="2" t="e">
        <f xml:space="preserve"> IF(Calculations!C4334 = DefectTypeString,  Calculations!K4334, NA())</f>
        <v>#N/A</v>
      </c>
    </row>
    <row r="4335" spans="1:9" x14ac:dyDescent="0.25">
      <c r="A4335" s="8" t="str">
        <f>Calculations!A4335</f>
        <v/>
      </c>
      <c r="B4335" s="2" t="str">
        <f t="shared" si="72"/>
        <v/>
      </c>
      <c r="C4335" s="10" t="str">
        <f>IFERROR(Calculations!J4335,"")</f>
        <v/>
      </c>
      <c r="D4335" s="10" t="str">
        <f xml:space="preserve"> IF(OR(Calculations!C4335 = "",Calculations!C4335 = WorkTypeString),  IFERROR(Calculations!J4335,""), NA())</f>
        <v/>
      </c>
      <c r="E4335" s="10">
        <f t="array" ref="E4335">PERCENTILE(IF(ISERROR(D4335:D9334)=FALSE,D4335:D9334),CycleTimePercentile)</f>
        <v>0</v>
      </c>
      <c r="F4335" s="2" t="e">
        <f xml:space="preserve"> IF(Calculations!C4335 = DefectTypeString,  IFERROR(Calculations!J4335,""), NA())</f>
        <v>#N/A</v>
      </c>
      <c r="G4335" s="10">
        <f t="array" ref="G4335">PERCENTILE(IF(ISERROR(F4335:F9334)=FALSE,F4335:F9334),CycleTimePercentile)</f>
        <v>0</v>
      </c>
      <c r="H4335" s="2" t="e">
        <f ca="1" xml:space="preserve"> IF(OR(Calculations!C4335 = "",Calculations!C4335 = WorkTypeString),  Calculations!K4335, NA())</f>
        <v>#N/A</v>
      </c>
      <c r="I4335" s="2" t="e">
        <f xml:space="preserve"> IF(Calculations!C4335 = DefectTypeString,  Calculations!K4335, NA())</f>
        <v>#N/A</v>
      </c>
    </row>
    <row r="4336" spans="1:9" x14ac:dyDescent="0.25">
      <c r="A4336" s="8" t="str">
        <f>Calculations!A4336</f>
        <v/>
      </c>
      <c r="B4336" s="2" t="str">
        <f t="shared" si="72"/>
        <v/>
      </c>
      <c r="C4336" s="10" t="str">
        <f>IFERROR(Calculations!J4336,"")</f>
        <v/>
      </c>
      <c r="D4336" s="10" t="str">
        <f xml:space="preserve"> IF(OR(Calculations!C4336 = "",Calculations!C4336 = WorkTypeString),  IFERROR(Calculations!J4336,""), NA())</f>
        <v/>
      </c>
      <c r="E4336" s="10">
        <f t="array" ref="E4336">PERCENTILE(IF(ISERROR(D4336:D9335)=FALSE,D4336:D9335),CycleTimePercentile)</f>
        <v>0</v>
      </c>
      <c r="F4336" s="2" t="e">
        <f xml:space="preserve"> IF(Calculations!C4336 = DefectTypeString,  IFERROR(Calculations!J4336,""), NA())</f>
        <v>#N/A</v>
      </c>
      <c r="G4336" s="10">
        <f t="array" ref="G4336">PERCENTILE(IF(ISERROR(F4336:F9335)=FALSE,F4336:F9335),CycleTimePercentile)</f>
        <v>0</v>
      </c>
      <c r="H4336" s="2" t="e">
        <f ca="1" xml:space="preserve"> IF(OR(Calculations!C4336 = "",Calculations!C4336 = WorkTypeString),  Calculations!K4336, NA())</f>
        <v>#N/A</v>
      </c>
      <c r="I4336" s="2" t="e">
        <f xml:space="preserve"> IF(Calculations!C4336 = DefectTypeString,  Calculations!K4336, NA())</f>
        <v>#N/A</v>
      </c>
    </row>
    <row r="4337" spans="1:9" x14ac:dyDescent="0.25">
      <c r="A4337" s="8" t="str">
        <f>Calculations!A4337</f>
        <v/>
      </c>
      <c r="B4337" s="2" t="str">
        <f t="shared" si="72"/>
        <v/>
      </c>
      <c r="C4337" s="10" t="str">
        <f>IFERROR(Calculations!J4337,"")</f>
        <v/>
      </c>
      <c r="D4337" s="10" t="str">
        <f xml:space="preserve"> IF(OR(Calculations!C4337 = "",Calculations!C4337 = WorkTypeString),  IFERROR(Calculations!J4337,""), NA())</f>
        <v/>
      </c>
      <c r="E4337" s="10">
        <f t="array" ref="E4337">PERCENTILE(IF(ISERROR(D4337:D9336)=FALSE,D4337:D9336),CycleTimePercentile)</f>
        <v>0</v>
      </c>
      <c r="F4337" s="2" t="e">
        <f xml:space="preserve"> IF(Calculations!C4337 = DefectTypeString,  IFERROR(Calculations!J4337,""), NA())</f>
        <v>#N/A</v>
      </c>
      <c r="G4337" s="10">
        <f t="array" ref="G4337">PERCENTILE(IF(ISERROR(F4337:F9336)=FALSE,F4337:F9336),CycleTimePercentile)</f>
        <v>0</v>
      </c>
      <c r="H4337" s="2" t="e">
        <f ca="1" xml:space="preserve"> IF(OR(Calculations!C4337 = "",Calculations!C4337 = WorkTypeString),  Calculations!K4337, NA())</f>
        <v>#N/A</v>
      </c>
      <c r="I4337" s="2" t="e">
        <f xml:space="preserve"> IF(Calculations!C4337 = DefectTypeString,  Calculations!K4337, NA())</f>
        <v>#N/A</v>
      </c>
    </row>
    <row r="4338" spans="1:9" x14ac:dyDescent="0.25">
      <c r="A4338" s="8" t="str">
        <f>Calculations!A4338</f>
        <v/>
      </c>
      <c r="B4338" s="2" t="str">
        <f t="shared" si="72"/>
        <v/>
      </c>
      <c r="C4338" s="10" t="str">
        <f>IFERROR(Calculations!J4338,"")</f>
        <v/>
      </c>
      <c r="D4338" s="10" t="str">
        <f xml:space="preserve"> IF(OR(Calculations!C4338 = "",Calculations!C4338 = WorkTypeString),  IFERROR(Calculations!J4338,""), NA())</f>
        <v/>
      </c>
      <c r="E4338" s="10">
        <f t="array" ref="E4338">PERCENTILE(IF(ISERROR(D4338:D9337)=FALSE,D4338:D9337),CycleTimePercentile)</f>
        <v>0</v>
      </c>
      <c r="F4338" s="2" t="e">
        <f xml:space="preserve"> IF(Calculations!C4338 = DefectTypeString,  IFERROR(Calculations!J4338,""), NA())</f>
        <v>#N/A</v>
      </c>
      <c r="G4338" s="10">
        <f t="array" ref="G4338">PERCENTILE(IF(ISERROR(F4338:F9337)=FALSE,F4338:F9337),CycleTimePercentile)</f>
        <v>0</v>
      </c>
      <c r="H4338" s="2" t="e">
        <f ca="1" xml:space="preserve"> IF(OR(Calculations!C4338 = "",Calculations!C4338 = WorkTypeString),  Calculations!K4338, NA())</f>
        <v>#N/A</v>
      </c>
      <c r="I4338" s="2" t="e">
        <f xml:space="preserve"> IF(Calculations!C4338 = DefectTypeString,  Calculations!K4338, NA())</f>
        <v>#N/A</v>
      </c>
    </row>
    <row r="4339" spans="1:9" x14ac:dyDescent="0.25">
      <c r="A4339" s="8" t="str">
        <f>Calculations!A4339</f>
        <v/>
      </c>
      <c r="B4339" s="2" t="str">
        <f t="shared" si="72"/>
        <v/>
      </c>
      <c r="C4339" s="10" t="str">
        <f>IFERROR(Calculations!J4339,"")</f>
        <v/>
      </c>
      <c r="D4339" s="10" t="str">
        <f xml:space="preserve"> IF(OR(Calculations!C4339 = "",Calculations!C4339 = WorkTypeString),  IFERROR(Calculations!J4339,""), NA())</f>
        <v/>
      </c>
      <c r="E4339" s="10">
        <f t="array" ref="E4339">PERCENTILE(IF(ISERROR(D4339:D9338)=FALSE,D4339:D9338),CycleTimePercentile)</f>
        <v>0</v>
      </c>
      <c r="F4339" s="2" t="e">
        <f xml:space="preserve"> IF(Calculations!C4339 = DefectTypeString,  IFERROR(Calculations!J4339,""), NA())</f>
        <v>#N/A</v>
      </c>
      <c r="G4339" s="10">
        <f t="array" ref="G4339">PERCENTILE(IF(ISERROR(F4339:F9338)=FALSE,F4339:F9338),CycleTimePercentile)</f>
        <v>0</v>
      </c>
      <c r="H4339" s="2" t="e">
        <f ca="1" xml:space="preserve"> IF(OR(Calculations!C4339 = "",Calculations!C4339 = WorkTypeString),  Calculations!K4339, NA())</f>
        <v>#N/A</v>
      </c>
      <c r="I4339" s="2" t="e">
        <f xml:space="preserve"> IF(Calculations!C4339 = DefectTypeString,  Calculations!K4339, NA())</f>
        <v>#N/A</v>
      </c>
    </row>
    <row r="4340" spans="1:9" x14ac:dyDescent="0.25">
      <c r="A4340" s="8" t="str">
        <f>Calculations!A4340</f>
        <v/>
      </c>
      <c r="B4340" s="2" t="str">
        <f t="shared" si="72"/>
        <v/>
      </c>
      <c r="C4340" s="10" t="str">
        <f>IFERROR(Calculations!J4340,"")</f>
        <v/>
      </c>
      <c r="D4340" s="10" t="str">
        <f xml:space="preserve"> IF(OR(Calculations!C4340 = "",Calculations!C4340 = WorkTypeString),  IFERROR(Calculations!J4340,""), NA())</f>
        <v/>
      </c>
      <c r="E4340" s="10">
        <f t="array" ref="E4340">PERCENTILE(IF(ISERROR(D4340:D9339)=FALSE,D4340:D9339),CycleTimePercentile)</f>
        <v>0</v>
      </c>
      <c r="F4340" s="2" t="e">
        <f xml:space="preserve"> IF(Calculations!C4340 = DefectTypeString,  IFERROR(Calculations!J4340,""), NA())</f>
        <v>#N/A</v>
      </c>
      <c r="G4340" s="10">
        <f t="array" ref="G4340">PERCENTILE(IF(ISERROR(F4340:F9339)=FALSE,F4340:F9339),CycleTimePercentile)</f>
        <v>0</v>
      </c>
      <c r="H4340" s="2" t="e">
        <f ca="1" xml:space="preserve"> IF(OR(Calculations!C4340 = "",Calculations!C4340 = WorkTypeString),  Calculations!K4340, NA())</f>
        <v>#N/A</v>
      </c>
      <c r="I4340" s="2" t="e">
        <f xml:space="preserve"> IF(Calculations!C4340 = DefectTypeString,  Calculations!K4340, NA())</f>
        <v>#N/A</v>
      </c>
    </row>
    <row r="4341" spans="1:9" x14ac:dyDescent="0.25">
      <c r="A4341" s="8" t="str">
        <f>Calculations!A4341</f>
        <v/>
      </c>
      <c r="B4341" s="2" t="str">
        <f t="shared" si="72"/>
        <v/>
      </c>
      <c r="C4341" s="10" t="str">
        <f>IFERROR(Calculations!J4341,"")</f>
        <v/>
      </c>
      <c r="D4341" s="10" t="str">
        <f xml:space="preserve"> IF(OR(Calculations!C4341 = "",Calculations!C4341 = WorkTypeString),  IFERROR(Calculations!J4341,""), NA())</f>
        <v/>
      </c>
      <c r="E4341" s="10">
        <f t="array" ref="E4341">PERCENTILE(IF(ISERROR(D4341:D9340)=FALSE,D4341:D9340),CycleTimePercentile)</f>
        <v>0</v>
      </c>
      <c r="F4341" s="2" t="e">
        <f xml:space="preserve"> IF(Calculations!C4341 = DefectTypeString,  IFERROR(Calculations!J4341,""), NA())</f>
        <v>#N/A</v>
      </c>
      <c r="G4341" s="10">
        <f t="array" ref="G4341">PERCENTILE(IF(ISERROR(F4341:F9340)=FALSE,F4341:F9340),CycleTimePercentile)</f>
        <v>0</v>
      </c>
      <c r="H4341" s="2" t="e">
        <f ca="1" xml:space="preserve"> IF(OR(Calculations!C4341 = "",Calculations!C4341 = WorkTypeString),  Calculations!K4341, NA())</f>
        <v>#N/A</v>
      </c>
      <c r="I4341" s="2" t="e">
        <f xml:space="preserve"> IF(Calculations!C4341 = DefectTypeString,  Calculations!K4341, NA())</f>
        <v>#N/A</v>
      </c>
    </row>
    <row r="4342" spans="1:9" x14ac:dyDescent="0.25">
      <c r="A4342" s="8" t="str">
        <f>Calculations!A4342</f>
        <v/>
      </c>
      <c r="B4342" s="2" t="str">
        <f t="shared" si="72"/>
        <v/>
      </c>
      <c r="C4342" s="10" t="str">
        <f>IFERROR(Calculations!J4342,"")</f>
        <v/>
      </c>
      <c r="D4342" s="10" t="str">
        <f xml:space="preserve"> IF(OR(Calculations!C4342 = "",Calculations!C4342 = WorkTypeString),  IFERROR(Calculations!J4342,""), NA())</f>
        <v/>
      </c>
      <c r="E4342" s="10">
        <f t="array" ref="E4342">PERCENTILE(IF(ISERROR(D4342:D9341)=FALSE,D4342:D9341),CycleTimePercentile)</f>
        <v>0</v>
      </c>
      <c r="F4342" s="2" t="e">
        <f xml:space="preserve"> IF(Calculations!C4342 = DefectTypeString,  IFERROR(Calculations!J4342,""), NA())</f>
        <v>#N/A</v>
      </c>
      <c r="G4342" s="10">
        <f t="array" ref="G4342">PERCENTILE(IF(ISERROR(F4342:F9341)=FALSE,F4342:F9341),CycleTimePercentile)</f>
        <v>0</v>
      </c>
      <c r="H4342" s="2" t="e">
        <f ca="1" xml:space="preserve"> IF(OR(Calculations!C4342 = "",Calculations!C4342 = WorkTypeString),  Calculations!K4342, NA())</f>
        <v>#N/A</v>
      </c>
      <c r="I4342" s="2" t="e">
        <f xml:space="preserve"> IF(Calculations!C4342 = DefectTypeString,  Calculations!K4342, NA())</f>
        <v>#N/A</v>
      </c>
    </row>
    <row r="4343" spans="1:9" x14ac:dyDescent="0.25">
      <c r="A4343" s="8" t="str">
        <f>Calculations!A4343</f>
        <v/>
      </c>
      <c r="B4343" s="2" t="str">
        <f t="shared" si="72"/>
        <v/>
      </c>
      <c r="C4343" s="10" t="str">
        <f>IFERROR(Calculations!J4343,"")</f>
        <v/>
      </c>
      <c r="D4343" s="10" t="str">
        <f xml:space="preserve"> IF(OR(Calculations!C4343 = "",Calculations!C4343 = WorkTypeString),  IFERROR(Calculations!J4343,""), NA())</f>
        <v/>
      </c>
      <c r="E4343" s="10">
        <f t="array" ref="E4343">PERCENTILE(IF(ISERROR(D4343:D9342)=FALSE,D4343:D9342),CycleTimePercentile)</f>
        <v>0</v>
      </c>
      <c r="F4343" s="2" t="e">
        <f xml:space="preserve"> IF(Calculations!C4343 = DefectTypeString,  IFERROR(Calculations!J4343,""), NA())</f>
        <v>#N/A</v>
      </c>
      <c r="G4343" s="10">
        <f t="array" ref="G4343">PERCENTILE(IF(ISERROR(F4343:F9342)=FALSE,F4343:F9342),CycleTimePercentile)</f>
        <v>0</v>
      </c>
      <c r="H4343" s="2" t="e">
        <f ca="1" xml:space="preserve"> IF(OR(Calculations!C4343 = "",Calculations!C4343 = WorkTypeString),  Calculations!K4343, NA())</f>
        <v>#N/A</v>
      </c>
      <c r="I4343" s="2" t="e">
        <f xml:space="preserve"> IF(Calculations!C4343 = DefectTypeString,  Calculations!K4343, NA())</f>
        <v>#N/A</v>
      </c>
    </row>
    <row r="4344" spans="1:9" x14ac:dyDescent="0.25">
      <c r="A4344" s="8" t="str">
        <f>Calculations!A4344</f>
        <v/>
      </c>
      <c r="B4344" s="2" t="str">
        <f t="shared" si="72"/>
        <v/>
      </c>
      <c r="C4344" s="10" t="str">
        <f>IFERROR(Calculations!J4344,"")</f>
        <v/>
      </c>
      <c r="D4344" s="10" t="str">
        <f xml:space="preserve"> IF(OR(Calculations!C4344 = "",Calculations!C4344 = WorkTypeString),  IFERROR(Calculations!J4344,""), NA())</f>
        <v/>
      </c>
      <c r="E4344" s="10">
        <f t="array" ref="E4344">PERCENTILE(IF(ISERROR(D4344:D9343)=FALSE,D4344:D9343),CycleTimePercentile)</f>
        <v>0</v>
      </c>
      <c r="F4344" s="2" t="e">
        <f xml:space="preserve"> IF(Calculations!C4344 = DefectTypeString,  IFERROR(Calculations!J4344,""), NA())</f>
        <v>#N/A</v>
      </c>
      <c r="G4344" s="10">
        <f t="array" ref="G4344">PERCENTILE(IF(ISERROR(F4344:F9343)=FALSE,F4344:F9343),CycleTimePercentile)</f>
        <v>0</v>
      </c>
      <c r="H4344" s="2" t="e">
        <f ca="1" xml:space="preserve"> IF(OR(Calculations!C4344 = "",Calculations!C4344 = WorkTypeString),  Calculations!K4344, NA())</f>
        <v>#N/A</v>
      </c>
      <c r="I4344" s="2" t="e">
        <f xml:space="preserve"> IF(Calculations!C4344 = DefectTypeString,  Calculations!K4344, NA())</f>
        <v>#N/A</v>
      </c>
    </row>
    <row r="4345" spans="1:9" x14ac:dyDescent="0.25">
      <c r="A4345" s="8" t="str">
        <f>Calculations!A4345</f>
        <v/>
      </c>
      <c r="B4345" s="2" t="str">
        <f t="shared" si="72"/>
        <v/>
      </c>
      <c r="C4345" s="10" t="str">
        <f>IFERROR(Calculations!J4345,"")</f>
        <v/>
      </c>
      <c r="D4345" s="10" t="str">
        <f xml:space="preserve"> IF(OR(Calculations!C4345 = "",Calculations!C4345 = WorkTypeString),  IFERROR(Calculations!J4345,""), NA())</f>
        <v/>
      </c>
      <c r="E4345" s="10">
        <f t="array" ref="E4345">PERCENTILE(IF(ISERROR(D4345:D9344)=FALSE,D4345:D9344),CycleTimePercentile)</f>
        <v>0</v>
      </c>
      <c r="F4345" s="2" t="e">
        <f xml:space="preserve"> IF(Calculations!C4345 = DefectTypeString,  IFERROR(Calculations!J4345,""), NA())</f>
        <v>#N/A</v>
      </c>
      <c r="G4345" s="10">
        <f t="array" ref="G4345">PERCENTILE(IF(ISERROR(F4345:F9344)=FALSE,F4345:F9344),CycleTimePercentile)</f>
        <v>0</v>
      </c>
      <c r="H4345" s="2" t="e">
        <f ca="1" xml:space="preserve"> IF(OR(Calculations!C4345 = "",Calculations!C4345 = WorkTypeString),  Calculations!K4345, NA())</f>
        <v>#N/A</v>
      </c>
      <c r="I4345" s="2" t="e">
        <f xml:space="preserve"> IF(Calculations!C4345 = DefectTypeString,  Calculations!K4345, NA())</f>
        <v>#N/A</v>
      </c>
    </row>
    <row r="4346" spans="1:9" x14ac:dyDescent="0.25">
      <c r="A4346" s="8" t="str">
        <f>Calculations!A4346</f>
        <v/>
      </c>
      <c r="B4346" s="2" t="str">
        <f t="shared" si="72"/>
        <v/>
      </c>
      <c r="C4346" s="10" t="str">
        <f>IFERROR(Calculations!J4346,"")</f>
        <v/>
      </c>
      <c r="D4346" s="10" t="str">
        <f xml:space="preserve"> IF(OR(Calculations!C4346 = "",Calculations!C4346 = WorkTypeString),  IFERROR(Calculations!J4346,""), NA())</f>
        <v/>
      </c>
      <c r="E4346" s="10">
        <f t="array" ref="E4346">PERCENTILE(IF(ISERROR(D4346:D9345)=FALSE,D4346:D9345),CycleTimePercentile)</f>
        <v>0</v>
      </c>
      <c r="F4346" s="2" t="e">
        <f xml:space="preserve"> IF(Calculations!C4346 = DefectTypeString,  IFERROR(Calculations!J4346,""), NA())</f>
        <v>#N/A</v>
      </c>
      <c r="G4346" s="10">
        <f t="array" ref="G4346">PERCENTILE(IF(ISERROR(F4346:F9345)=FALSE,F4346:F9345),CycleTimePercentile)</f>
        <v>0</v>
      </c>
      <c r="H4346" s="2" t="e">
        <f ca="1" xml:space="preserve"> IF(OR(Calculations!C4346 = "",Calculations!C4346 = WorkTypeString),  Calculations!K4346, NA())</f>
        <v>#N/A</v>
      </c>
      <c r="I4346" s="2" t="e">
        <f xml:space="preserve"> IF(Calculations!C4346 = DefectTypeString,  Calculations!K4346, NA())</f>
        <v>#N/A</v>
      </c>
    </row>
    <row r="4347" spans="1:9" x14ac:dyDescent="0.25">
      <c r="A4347" s="8" t="str">
        <f>Calculations!A4347</f>
        <v/>
      </c>
      <c r="B4347" s="2" t="str">
        <f t="shared" si="72"/>
        <v/>
      </c>
      <c r="C4347" s="10" t="str">
        <f>IFERROR(Calculations!J4347,"")</f>
        <v/>
      </c>
      <c r="D4347" s="10" t="str">
        <f xml:space="preserve"> IF(OR(Calculations!C4347 = "",Calculations!C4347 = WorkTypeString),  IFERROR(Calculations!J4347,""), NA())</f>
        <v/>
      </c>
      <c r="E4347" s="10">
        <f t="array" ref="E4347">PERCENTILE(IF(ISERROR(D4347:D9346)=FALSE,D4347:D9346),CycleTimePercentile)</f>
        <v>0</v>
      </c>
      <c r="F4347" s="2" t="e">
        <f xml:space="preserve"> IF(Calculations!C4347 = DefectTypeString,  IFERROR(Calculations!J4347,""), NA())</f>
        <v>#N/A</v>
      </c>
      <c r="G4347" s="10">
        <f t="array" ref="G4347">PERCENTILE(IF(ISERROR(F4347:F9346)=FALSE,F4347:F9346),CycleTimePercentile)</f>
        <v>0</v>
      </c>
      <c r="H4347" s="2" t="e">
        <f ca="1" xml:space="preserve"> IF(OR(Calculations!C4347 = "",Calculations!C4347 = WorkTypeString),  Calculations!K4347, NA())</f>
        <v>#N/A</v>
      </c>
      <c r="I4347" s="2" t="e">
        <f xml:space="preserve"> IF(Calculations!C4347 = DefectTypeString,  Calculations!K4347, NA())</f>
        <v>#N/A</v>
      </c>
    </row>
    <row r="4348" spans="1:9" x14ac:dyDescent="0.25">
      <c r="A4348" s="8" t="str">
        <f>Calculations!A4348</f>
        <v/>
      </c>
      <c r="B4348" s="2" t="str">
        <f t="shared" si="72"/>
        <v/>
      </c>
      <c r="C4348" s="10" t="str">
        <f>IFERROR(Calculations!J4348,"")</f>
        <v/>
      </c>
      <c r="D4348" s="10" t="str">
        <f xml:space="preserve"> IF(OR(Calculations!C4348 = "",Calculations!C4348 = WorkTypeString),  IFERROR(Calculations!J4348,""), NA())</f>
        <v/>
      </c>
      <c r="E4348" s="10">
        <f t="array" ref="E4348">PERCENTILE(IF(ISERROR(D4348:D9347)=FALSE,D4348:D9347),CycleTimePercentile)</f>
        <v>0</v>
      </c>
      <c r="F4348" s="2" t="e">
        <f xml:space="preserve"> IF(Calculations!C4348 = DefectTypeString,  IFERROR(Calculations!J4348,""), NA())</f>
        <v>#N/A</v>
      </c>
      <c r="G4348" s="10">
        <f t="array" ref="G4348">PERCENTILE(IF(ISERROR(F4348:F9347)=FALSE,F4348:F9347),CycleTimePercentile)</f>
        <v>0</v>
      </c>
      <c r="H4348" s="2" t="e">
        <f ca="1" xml:space="preserve"> IF(OR(Calculations!C4348 = "",Calculations!C4348 = WorkTypeString),  Calculations!K4348, NA())</f>
        <v>#N/A</v>
      </c>
      <c r="I4348" s="2" t="e">
        <f xml:space="preserve"> IF(Calculations!C4348 = DefectTypeString,  Calculations!K4348, NA())</f>
        <v>#N/A</v>
      </c>
    </row>
    <row r="4349" spans="1:9" x14ac:dyDescent="0.25">
      <c r="A4349" s="8" t="str">
        <f>Calculations!A4349</f>
        <v/>
      </c>
      <c r="B4349" s="2" t="str">
        <f t="shared" si="72"/>
        <v/>
      </c>
      <c r="C4349" s="10" t="str">
        <f>IFERROR(Calculations!J4349,"")</f>
        <v/>
      </c>
      <c r="D4349" s="10" t="str">
        <f xml:space="preserve"> IF(OR(Calculations!C4349 = "",Calculations!C4349 = WorkTypeString),  IFERROR(Calculations!J4349,""), NA())</f>
        <v/>
      </c>
      <c r="E4349" s="10">
        <f t="array" ref="E4349">PERCENTILE(IF(ISERROR(D4349:D9348)=FALSE,D4349:D9348),CycleTimePercentile)</f>
        <v>0</v>
      </c>
      <c r="F4349" s="2" t="e">
        <f xml:space="preserve"> IF(Calculations!C4349 = DefectTypeString,  IFERROR(Calculations!J4349,""), NA())</f>
        <v>#N/A</v>
      </c>
      <c r="G4349" s="10">
        <f t="array" ref="G4349">PERCENTILE(IF(ISERROR(F4349:F9348)=FALSE,F4349:F9348),CycleTimePercentile)</f>
        <v>0</v>
      </c>
      <c r="H4349" s="2" t="e">
        <f ca="1" xml:space="preserve"> IF(OR(Calculations!C4349 = "",Calculations!C4349 = WorkTypeString),  Calculations!K4349, NA())</f>
        <v>#N/A</v>
      </c>
      <c r="I4349" s="2" t="e">
        <f xml:space="preserve"> IF(Calculations!C4349 = DefectTypeString,  Calculations!K4349, NA())</f>
        <v>#N/A</v>
      </c>
    </row>
    <row r="4350" spans="1:9" x14ac:dyDescent="0.25">
      <c r="A4350" s="8" t="str">
        <f>Calculations!A4350</f>
        <v/>
      </c>
      <c r="B4350" s="2" t="str">
        <f t="shared" si="72"/>
        <v/>
      </c>
      <c r="C4350" s="10" t="str">
        <f>IFERROR(Calculations!J4350,"")</f>
        <v/>
      </c>
      <c r="D4350" s="10" t="str">
        <f xml:space="preserve"> IF(OR(Calculations!C4350 = "",Calculations!C4350 = WorkTypeString),  IFERROR(Calculations!J4350,""), NA())</f>
        <v/>
      </c>
      <c r="E4350" s="10">
        <f t="array" ref="E4350">PERCENTILE(IF(ISERROR(D4350:D9349)=FALSE,D4350:D9349),CycleTimePercentile)</f>
        <v>0</v>
      </c>
      <c r="F4350" s="2" t="e">
        <f xml:space="preserve"> IF(Calculations!C4350 = DefectTypeString,  IFERROR(Calculations!J4350,""), NA())</f>
        <v>#N/A</v>
      </c>
      <c r="G4350" s="10">
        <f t="array" ref="G4350">PERCENTILE(IF(ISERROR(F4350:F9349)=FALSE,F4350:F9349),CycleTimePercentile)</f>
        <v>0</v>
      </c>
      <c r="H4350" s="2" t="e">
        <f ca="1" xml:space="preserve"> IF(OR(Calculations!C4350 = "",Calculations!C4350 = WorkTypeString),  Calculations!K4350, NA())</f>
        <v>#N/A</v>
      </c>
      <c r="I4350" s="2" t="e">
        <f xml:space="preserve"> IF(Calculations!C4350 = DefectTypeString,  Calculations!K4350, NA())</f>
        <v>#N/A</v>
      </c>
    </row>
    <row r="4351" spans="1:9" x14ac:dyDescent="0.25">
      <c r="A4351" s="8" t="str">
        <f>Calculations!A4351</f>
        <v/>
      </c>
      <c r="B4351" s="2" t="str">
        <f t="shared" si="72"/>
        <v/>
      </c>
      <c r="C4351" s="10" t="str">
        <f>IFERROR(Calculations!J4351,"")</f>
        <v/>
      </c>
      <c r="D4351" s="10" t="str">
        <f xml:space="preserve"> IF(OR(Calculations!C4351 = "",Calculations!C4351 = WorkTypeString),  IFERROR(Calculations!J4351,""), NA())</f>
        <v/>
      </c>
      <c r="E4351" s="10">
        <f t="array" ref="E4351">PERCENTILE(IF(ISERROR(D4351:D9350)=FALSE,D4351:D9350),CycleTimePercentile)</f>
        <v>0</v>
      </c>
      <c r="F4351" s="2" t="e">
        <f xml:space="preserve"> IF(Calculations!C4351 = DefectTypeString,  IFERROR(Calculations!J4351,""), NA())</f>
        <v>#N/A</v>
      </c>
      <c r="G4351" s="10">
        <f t="array" ref="G4351">PERCENTILE(IF(ISERROR(F4351:F9350)=FALSE,F4351:F9350),CycleTimePercentile)</f>
        <v>0</v>
      </c>
      <c r="H4351" s="2" t="e">
        <f ca="1" xml:space="preserve"> IF(OR(Calculations!C4351 = "",Calculations!C4351 = WorkTypeString),  Calculations!K4351, NA())</f>
        <v>#N/A</v>
      </c>
      <c r="I4351" s="2" t="e">
        <f xml:space="preserve"> IF(Calculations!C4351 = DefectTypeString,  Calculations!K4351, NA())</f>
        <v>#N/A</v>
      </c>
    </row>
    <row r="4352" spans="1:9" x14ac:dyDescent="0.25">
      <c r="A4352" s="8" t="str">
        <f>Calculations!A4352</f>
        <v/>
      </c>
      <c r="B4352" s="2" t="str">
        <f t="shared" si="72"/>
        <v/>
      </c>
      <c r="C4352" s="10" t="str">
        <f>IFERROR(Calculations!J4352,"")</f>
        <v/>
      </c>
      <c r="D4352" s="10" t="str">
        <f xml:space="preserve"> IF(OR(Calculations!C4352 = "",Calculations!C4352 = WorkTypeString),  IFERROR(Calculations!J4352,""), NA())</f>
        <v/>
      </c>
      <c r="E4352" s="10">
        <f t="array" ref="E4352">PERCENTILE(IF(ISERROR(D4352:D9351)=FALSE,D4352:D9351),CycleTimePercentile)</f>
        <v>0</v>
      </c>
      <c r="F4352" s="2" t="e">
        <f xml:space="preserve"> IF(Calculations!C4352 = DefectTypeString,  IFERROR(Calculations!J4352,""), NA())</f>
        <v>#N/A</v>
      </c>
      <c r="G4352" s="10">
        <f t="array" ref="G4352">PERCENTILE(IF(ISERROR(F4352:F9351)=FALSE,F4352:F9351),CycleTimePercentile)</f>
        <v>0</v>
      </c>
      <c r="H4352" s="2" t="e">
        <f ca="1" xml:space="preserve"> IF(OR(Calculations!C4352 = "",Calculations!C4352 = WorkTypeString),  Calculations!K4352, NA())</f>
        <v>#N/A</v>
      </c>
      <c r="I4352" s="2" t="e">
        <f xml:space="preserve"> IF(Calculations!C4352 = DefectTypeString,  Calculations!K4352, NA())</f>
        <v>#N/A</v>
      </c>
    </row>
    <row r="4353" spans="1:9" x14ac:dyDescent="0.25">
      <c r="A4353" s="8" t="str">
        <f>Calculations!A4353</f>
        <v/>
      </c>
      <c r="B4353" s="2" t="str">
        <f t="shared" si="72"/>
        <v/>
      </c>
      <c r="C4353" s="10" t="str">
        <f>IFERROR(Calculations!J4353,"")</f>
        <v/>
      </c>
      <c r="D4353" s="10" t="str">
        <f xml:space="preserve"> IF(OR(Calculations!C4353 = "",Calculations!C4353 = WorkTypeString),  IFERROR(Calculations!J4353,""), NA())</f>
        <v/>
      </c>
      <c r="E4353" s="10">
        <f t="array" ref="E4353">PERCENTILE(IF(ISERROR(D4353:D9352)=FALSE,D4353:D9352),CycleTimePercentile)</f>
        <v>0</v>
      </c>
      <c r="F4353" s="2" t="e">
        <f xml:space="preserve"> IF(Calculations!C4353 = DefectTypeString,  IFERROR(Calculations!J4353,""), NA())</f>
        <v>#N/A</v>
      </c>
      <c r="G4353" s="10">
        <f t="array" ref="G4353">PERCENTILE(IF(ISERROR(F4353:F9352)=FALSE,F4353:F9352),CycleTimePercentile)</f>
        <v>0</v>
      </c>
      <c r="H4353" s="2" t="e">
        <f ca="1" xml:space="preserve"> IF(OR(Calculations!C4353 = "",Calculations!C4353 = WorkTypeString),  Calculations!K4353, NA())</f>
        <v>#N/A</v>
      </c>
      <c r="I4353" s="2" t="e">
        <f xml:space="preserve"> IF(Calculations!C4353 = DefectTypeString,  Calculations!K4353, NA())</f>
        <v>#N/A</v>
      </c>
    </row>
    <row r="4354" spans="1:9" x14ac:dyDescent="0.25">
      <c r="A4354" s="8" t="str">
        <f>Calculations!A4354</f>
        <v/>
      </c>
      <c r="B4354" s="2" t="str">
        <f t="shared" si="72"/>
        <v/>
      </c>
      <c r="C4354" s="10" t="str">
        <f>IFERROR(Calculations!J4354,"")</f>
        <v/>
      </c>
      <c r="D4354" s="10" t="str">
        <f xml:space="preserve"> IF(OR(Calculations!C4354 = "",Calculations!C4354 = WorkTypeString),  IFERROR(Calculations!J4354,""), NA())</f>
        <v/>
      </c>
      <c r="E4354" s="10">
        <f t="array" ref="E4354">PERCENTILE(IF(ISERROR(D4354:D9353)=FALSE,D4354:D9353),CycleTimePercentile)</f>
        <v>0</v>
      </c>
      <c r="F4354" s="2" t="e">
        <f xml:space="preserve"> IF(Calculations!C4354 = DefectTypeString,  IFERROR(Calculations!J4354,""), NA())</f>
        <v>#N/A</v>
      </c>
      <c r="G4354" s="10">
        <f t="array" ref="G4354">PERCENTILE(IF(ISERROR(F4354:F9353)=FALSE,F4354:F9353),CycleTimePercentile)</f>
        <v>0</v>
      </c>
      <c r="H4354" s="2" t="e">
        <f ca="1" xml:space="preserve"> IF(OR(Calculations!C4354 = "",Calculations!C4354 = WorkTypeString),  Calculations!K4354, NA())</f>
        <v>#N/A</v>
      </c>
      <c r="I4354" s="2" t="e">
        <f xml:space="preserve"> IF(Calculations!C4354 = DefectTypeString,  Calculations!K4354, NA())</f>
        <v>#N/A</v>
      </c>
    </row>
    <row r="4355" spans="1:9" x14ac:dyDescent="0.25">
      <c r="A4355" s="8" t="str">
        <f>Calculations!A4355</f>
        <v/>
      </c>
      <c r="B4355" s="2" t="str">
        <f t="shared" ref="B4355:B4418" si="73">IF(ISNUMBER(A4355),YEAR(A4355)&amp;"-"&amp;TEXT(MONTH(A4355),"00")&amp;"-"&amp;TEXT(DAY(A4355),"00")&amp;"-"&amp;TEXT(HOUR(A4355),"00"),"")</f>
        <v/>
      </c>
      <c r="C4355" s="10" t="str">
        <f>IFERROR(Calculations!J4355,"")</f>
        <v/>
      </c>
      <c r="D4355" s="10" t="str">
        <f xml:space="preserve"> IF(OR(Calculations!C4355 = "",Calculations!C4355 = WorkTypeString),  IFERROR(Calculations!J4355,""), NA())</f>
        <v/>
      </c>
      <c r="E4355" s="10">
        <f t="array" ref="E4355">PERCENTILE(IF(ISERROR(D4355:D9354)=FALSE,D4355:D9354),CycleTimePercentile)</f>
        <v>0</v>
      </c>
      <c r="F4355" s="2" t="e">
        <f xml:space="preserve"> IF(Calculations!C4355 = DefectTypeString,  IFERROR(Calculations!J4355,""), NA())</f>
        <v>#N/A</v>
      </c>
      <c r="G4355" s="10">
        <f t="array" ref="G4355">PERCENTILE(IF(ISERROR(F4355:F9354)=FALSE,F4355:F9354),CycleTimePercentile)</f>
        <v>0</v>
      </c>
      <c r="H4355" s="2" t="e">
        <f ca="1" xml:space="preserve"> IF(OR(Calculations!C4355 = "",Calculations!C4355 = WorkTypeString),  Calculations!K4355, NA())</f>
        <v>#N/A</v>
      </c>
      <c r="I4355" s="2" t="e">
        <f xml:space="preserve"> IF(Calculations!C4355 = DefectTypeString,  Calculations!K4355, NA())</f>
        <v>#N/A</v>
      </c>
    </row>
    <row r="4356" spans="1:9" x14ac:dyDescent="0.25">
      <c r="A4356" s="8" t="str">
        <f>Calculations!A4356</f>
        <v/>
      </c>
      <c r="B4356" s="2" t="str">
        <f t="shared" si="73"/>
        <v/>
      </c>
      <c r="C4356" s="10" t="str">
        <f>IFERROR(Calculations!J4356,"")</f>
        <v/>
      </c>
      <c r="D4356" s="10" t="str">
        <f xml:space="preserve"> IF(OR(Calculations!C4356 = "",Calculations!C4356 = WorkTypeString),  IFERROR(Calculations!J4356,""), NA())</f>
        <v/>
      </c>
      <c r="E4356" s="10">
        <f t="array" ref="E4356">PERCENTILE(IF(ISERROR(D4356:D9355)=FALSE,D4356:D9355),CycleTimePercentile)</f>
        <v>0</v>
      </c>
      <c r="F4356" s="2" t="e">
        <f xml:space="preserve"> IF(Calculations!C4356 = DefectTypeString,  IFERROR(Calculations!J4356,""), NA())</f>
        <v>#N/A</v>
      </c>
      <c r="G4356" s="10">
        <f t="array" ref="G4356">PERCENTILE(IF(ISERROR(F4356:F9355)=FALSE,F4356:F9355),CycleTimePercentile)</f>
        <v>0</v>
      </c>
      <c r="H4356" s="2" t="e">
        <f ca="1" xml:space="preserve"> IF(OR(Calculations!C4356 = "",Calculations!C4356 = WorkTypeString),  Calculations!K4356, NA())</f>
        <v>#N/A</v>
      </c>
      <c r="I4356" s="2" t="e">
        <f xml:space="preserve"> IF(Calculations!C4356 = DefectTypeString,  Calculations!K4356, NA())</f>
        <v>#N/A</v>
      </c>
    </row>
    <row r="4357" spans="1:9" x14ac:dyDescent="0.25">
      <c r="A4357" s="8" t="str">
        <f>Calculations!A4357</f>
        <v/>
      </c>
      <c r="B4357" s="2" t="str">
        <f t="shared" si="73"/>
        <v/>
      </c>
      <c r="C4357" s="10" t="str">
        <f>IFERROR(Calculations!J4357,"")</f>
        <v/>
      </c>
      <c r="D4357" s="10" t="str">
        <f xml:space="preserve"> IF(OR(Calculations!C4357 = "",Calculations!C4357 = WorkTypeString),  IFERROR(Calculations!J4357,""), NA())</f>
        <v/>
      </c>
      <c r="E4357" s="10">
        <f t="array" ref="E4357">PERCENTILE(IF(ISERROR(D4357:D9356)=FALSE,D4357:D9356),CycleTimePercentile)</f>
        <v>0</v>
      </c>
      <c r="F4357" s="2" t="e">
        <f xml:space="preserve"> IF(Calculations!C4357 = DefectTypeString,  IFERROR(Calculations!J4357,""), NA())</f>
        <v>#N/A</v>
      </c>
      <c r="G4357" s="10">
        <f t="array" ref="G4357">PERCENTILE(IF(ISERROR(F4357:F9356)=FALSE,F4357:F9356),CycleTimePercentile)</f>
        <v>0</v>
      </c>
      <c r="H4357" s="2" t="e">
        <f ca="1" xml:space="preserve"> IF(OR(Calculations!C4357 = "",Calculations!C4357 = WorkTypeString),  Calculations!K4357, NA())</f>
        <v>#N/A</v>
      </c>
      <c r="I4357" s="2" t="e">
        <f xml:space="preserve"> IF(Calculations!C4357 = DefectTypeString,  Calculations!K4357, NA())</f>
        <v>#N/A</v>
      </c>
    </row>
    <row r="4358" spans="1:9" x14ac:dyDescent="0.25">
      <c r="A4358" s="8" t="str">
        <f>Calculations!A4358</f>
        <v/>
      </c>
      <c r="B4358" s="2" t="str">
        <f t="shared" si="73"/>
        <v/>
      </c>
      <c r="C4358" s="10" t="str">
        <f>IFERROR(Calculations!J4358,"")</f>
        <v/>
      </c>
      <c r="D4358" s="10" t="str">
        <f xml:space="preserve"> IF(OR(Calculations!C4358 = "",Calculations!C4358 = WorkTypeString),  IFERROR(Calculations!J4358,""), NA())</f>
        <v/>
      </c>
      <c r="E4358" s="10">
        <f t="array" ref="E4358">PERCENTILE(IF(ISERROR(D4358:D9357)=FALSE,D4358:D9357),CycleTimePercentile)</f>
        <v>0</v>
      </c>
      <c r="F4358" s="2" t="e">
        <f xml:space="preserve"> IF(Calculations!C4358 = DefectTypeString,  IFERROR(Calculations!J4358,""), NA())</f>
        <v>#N/A</v>
      </c>
      <c r="G4358" s="10">
        <f t="array" ref="G4358">PERCENTILE(IF(ISERROR(F4358:F9357)=FALSE,F4358:F9357),CycleTimePercentile)</f>
        <v>0</v>
      </c>
      <c r="H4358" s="2" t="e">
        <f ca="1" xml:space="preserve"> IF(OR(Calculations!C4358 = "",Calculations!C4358 = WorkTypeString),  Calculations!K4358, NA())</f>
        <v>#N/A</v>
      </c>
      <c r="I4358" s="2" t="e">
        <f xml:space="preserve"> IF(Calculations!C4358 = DefectTypeString,  Calculations!K4358, NA())</f>
        <v>#N/A</v>
      </c>
    </row>
    <row r="4359" spans="1:9" x14ac:dyDescent="0.25">
      <c r="A4359" s="8" t="str">
        <f>Calculations!A4359</f>
        <v/>
      </c>
      <c r="B4359" s="2" t="str">
        <f t="shared" si="73"/>
        <v/>
      </c>
      <c r="C4359" s="10" t="str">
        <f>IFERROR(Calculations!J4359,"")</f>
        <v/>
      </c>
      <c r="D4359" s="10" t="str">
        <f xml:space="preserve"> IF(OR(Calculations!C4359 = "",Calculations!C4359 = WorkTypeString),  IFERROR(Calculations!J4359,""), NA())</f>
        <v/>
      </c>
      <c r="E4359" s="10">
        <f t="array" ref="E4359">PERCENTILE(IF(ISERROR(D4359:D9358)=FALSE,D4359:D9358),CycleTimePercentile)</f>
        <v>0</v>
      </c>
      <c r="F4359" s="2" t="e">
        <f xml:space="preserve"> IF(Calculations!C4359 = DefectTypeString,  IFERROR(Calculations!J4359,""), NA())</f>
        <v>#N/A</v>
      </c>
      <c r="G4359" s="10">
        <f t="array" ref="G4359">PERCENTILE(IF(ISERROR(F4359:F9358)=FALSE,F4359:F9358),CycleTimePercentile)</f>
        <v>0</v>
      </c>
      <c r="H4359" s="2" t="e">
        <f ca="1" xml:space="preserve"> IF(OR(Calculations!C4359 = "",Calculations!C4359 = WorkTypeString),  Calculations!K4359, NA())</f>
        <v>#N/A</v>
      </c>
      <c r="I4359" s="2" t="e">
        <f xml:space="preserve"> IF(Calculations!C4359 = DefectTypeString,  Calculations!K4359, NA())</f>
        <v>#N/A</v>
      </c>
    </row>
    <row r="4360" spans="1:9" x14ac:dyDescent="0.25">
      <c r="A4360" s="8" t="str">
        <f>Calculations!A4360</f>
        <v/>
      </c>
      <c r="B4360" s="2" t="str">
        <f t="shared" si="73"/>
        <v/>
      </c>
      <c r="C4360" s="10" t="str">
        <f>IFERROR(Calculations!J4360,"")</f>
        <v/>
      </c>
      <c r="D4360" s="10" t="str">
        <f xml:space="preserve"> IF(OR(Calculations!C4360 = "",Calculations!C4360 = WorkTypeString),  IFERROR(Calculations!J4360,""), NA())</f>
        <v/>
      </c>
      <c r="E4360" s="10">
        <f t="array" ref="E4360">PERCENTILE(IF(ISERROR(D4360:D9359)=FALSE,D4360:D9359),CycleTimePercentile)</f>
        <v>0</v>
      </c>
      <c r="F4360" s="2" t="e">
        <f xml:space="preserve"> IF(Calculations!C4360 = DefectTypeString,  IFERROR(Calculations!J4360,""), NA())</f>
        <v>#N/A</v>
      </c>
      <c r="G4360" s="10">
        <f t="array" ref="G4360">PERCENTILE(IF(ISERROR(F4360:F9359)=FALSE,F4360:F9359),CycleTimePercentile)</f>
        <v>0</v>
      </c>
      <c r="H4360" s="2" t="e">
        <f ca="1" xml:space="preserve"> IF(OR(Calculations!C4360 = "",Calculations!C4360 = WorkTypeString),  Calculations!K4360, NA())</f>
        <v>#N/A</v>
      </c>
      <c r="I4360" s="2" t="e">
        <f xml:space="preserve"> IF(Calculations!C4360 = DefectTypeString,  Calculations!K4360, NA())</f>
        <v>#N/A</v>
      </c>
    </row>
    <row r="4361" spans="1:9" x14ac:dyDescent="0.25">
      <c r="A4361" s="8" t="str">
        <f>Calculations!A4361</f>
        <v/>
      </c>
      <c r="B4361" s="2" t="str">
        <f t="shared" si="73"/>
        <v/>
      </c>
      <c r="C4361" s="10" t="str">
        <f>IFERROR(Calculations!J4361,"")</f>
        <v/>
      </c>
      <c r="D4361" s="10" t="str">
        <f xml:space="preserve"> IF(OR(Calculations!C4361 = "",Calculations!C4361 = WorkTypeString),  IFERROR(Calculations!J4361,""), NA())</f>
        <v/>
      </c>
      <c r="E4361" s="10">
        <f t="array" ref="E4361">PERCENTILE(IF(ISERROR(D4361:D9360)=FALSE,D4361:D9360),CycleTimePercentile)</f>
        <v>0</v>
      </c>
      <c r="F4361" s="2" t="e">
        <f xml:space="preserve"> IF(Calculations!C4361 = DefectTypeString,  IFERROR(Calculations!J4361,""), NA())</f>
        <v>#N/A</v>
      </c>
      <c r="G4361" s="10">
        <f t="array" ref="G4361">PERCENTILE(IF(ISERROR(F4361:F9360)=FALSE,F4361:F9360),CycleTimePercentile)</f>
        <v>0</v>
      </c>
      <c r="H4361" s="2" t="e">
        <f ca="1" xml:space="preserve"> IF(OR(Calculations!C4361 = "",Calculations!C4361 = WorkTypeString),  Calculations!K4361, NA())</f>
        <v>#N/A</v>
      </c>
      <c r="I4361" s="2" t="e">
        <f xml:space="preserve"> IF(Calculations!C4361 = DefectTypeString,  Calculations!K4361, NA())</f>
        <v>#N/A</v>
      </c>
    </row>
    <row r="4362" spans="1:9" x14ac:dyDescent="0.25">
      <c r="A4362" s="8" t="str">
        <f>Calculations!A4362</f>
        <v/>
      </c>
      <c r="B4362" s="2" t="str">
        <f t="shared" si="73"/>
        <v/>
      </c>
      <c r="C4362" s="10" t="str">
        <f>IFERROR(Calculations!J4362,"")</f>
        <v/>
      </c>
      <c r="D4362" s="10" t="str">
        <f xml:space="preserve"> IF(OR(Calculations!C4362 = "",Calculations!C4362 = WorkTypeString),  IFERROR(Calculations!J4362,""), NA())</f>
        <v/>
      </c>
      <c r="E4362" s="10">
        <f t="array" ref="E4362">PERCENTILE(IF(ISERROR(D4362:D9361)=FALSE,D4362:D9361),CycleTimePercentile)</f>
        <v>0</v>
      </c>
      <c r="F4362" s="2" t="e">
        <f xml:space="preserve"> IF(Calculations!C4362 = DefectTypeString,  IFERROR(Calculations!J4362,""), NA())</f>
        <v>#N/A</v>
      </c>
      <c r="G4362" s="10">
        <f t="array" ref="G4362">PERCENTILE(IF(ISERROR(F4362:F9361)=FALSE,F4362:F9361),CycleTimePercentile)</f>
        <v>0</v>
      </c>
      <c r="H4362" s="2" t="e">
        <f ca="1" xml:space="preserve"> IF(OR(Calculations!C4362 = "",Calculations!C4362 = WorkTypeString),  Calculations!K4362, NA())</f>
        <v>#N/A</v>
      </c>
      <c r="I4362" s="2" t="e">
        <f xml:space="preserve"> IF(Calculations!C4362 = DefectTypeString,  Calculations!K4362, NA())</f>
        <v>#N/A</v>
      </c>
    </row>
    <row r="4363" spans="1:9" x14ac:dyDescent="0.25">
      <c r="A4363" s="8" t="str">
        <f>Calculations!A4363</f>
        <v/>
      </c>
      <c r="B4363" s="2" t="str">
        <f t="shared" si="73"/>
        <v/>
      </c>
      <c r="C4363" s="10" t="str">
        <f>IFERROR(Calculations!J4363,"")</f>
        <v/>
      </c>
      <c r="D4363" s="10" t="str">
        <f xml:space="preserve"> IF(OR(Calculations!C4363 = "",Calculations!C4363 = WorkTypeString),  IFERROR(Calculations!J4363,""), NA())</f>
        <v/>
      </c>
      <c r="E4363" s="10">
        <f t="array" ref="E4363">PERCENTILE(IF(ISERROR(D4363:D9362)=FALSE,D4363:D9362),CycleTimePercentile)</f>
        <v>0</v>
      </c>
      <c r="F4363" s="2" t="e">
        <f xml:space="preserve"> IF(Calculations!C4363 = DefectTypeString,  IFERROR(Calculations!J4363,""), NA())</f>
        <v>#N/A</v>
      </c>
      <c r="G4363" s="10">
        <f t="array" ref="G4363">PERCENTILE(IF(ISERROR(F4363:F9362)=FALSE,F4363:F9362),CycleTimePercentile)</f>
        <v>0</v>
      </c>
      <c r="H4363" s="2" t="e">
        <f ca="1" xml:space="preserve"> IF(OR(Calculations!C4363 = "",Calculations!C4363 = WorkTypeString),  Calculations!K4363, NA())</f>
        <v>#N/A</v>
      </c>
      <c r="I4363" s="2" t="e">
        <f xml:space="preserve"> IF(Calculations!C4363 = DefectTypeString,  Calculations!K4363, NA())</f>
        <v>#N/A</v>
      </c>
    </row>
    <row r="4364" spans="1:9" x14ac:dyDescent="0.25">
      <c r="A4364" s="8" t="str">
        <f>Calculations!A4364</f>
        <v/>
      </c>
      <c r="B4364" s="2" t="str">
        <f t="shared" si="73"/>
        <v/>
      </c>
      <c r="C4364" s="10" t="str">
        <f>IFERROR(Calculations!J4364,"")</f>
        <v/>
      </c>
      <c r="D4364" s="10" t="str">
        <f xml:space="preserve"> IF(OR(Calculations!C4364 = "",Calculations!C4364 = WorkTypeString),  IFERROR(Calculations!J4364,""), NA())</f>
        <v/>
      </c>
      <c r="E4364" s="10">
        <f t="array" ref="E4364">PERCENTILE(IF(ISERROR(D4364:D9363)=FALSE,D4364:D9363),CycleTimePercentile)</f>
        <v>0</v>
      </c>
      <c r="F4364" s="2" t="e">
        <f xml:space="preserve"> IF(Calculations!C4364 = DefectTypeString,  IFERROR(Calculations!J4364,""), NA())</f>
        <v>#N/A</v>
      </c>
      <c r="G4364" s="10">
        <f t="array" ref="G4364">PERCENTILE(IF(ISERROR(F4364:F9363)=FALSE,F4364:F9363),CycleTimePercentile)</f>
        <v>0</v>
      </c>
      <c r="H4364" s="2" t="e">
        <f ca="1" xml:space="preserve"> IF(OR(Calculations!C4364 = "",Calculations!C4364 = WorkTypeString),  Calculations!K4364, NA())</f>
        <v>#N/A</v>
      </c>
      <c r="I4364" s="2" t="e">
        <f xml:space="preserve"> IF(Calculations!C4364 = DefectTypeString,  Calculations!K4364, NA())</f>
        <v>#N/A</v>
      </c>
    </row>
    <row r="4365" spans="1:9" x14ac:dyDescent="0.25">
      <c r="A4365" s="8" t="str">
        <f>Calculations!A4365</f>
        <v/>
      </c>
      <c r="B4365" s="2" t="str">
        <f t="shared" si="73"/>
        <v/>
      </c>
      <c r="C4365" s="10" t="str">
        <f>IFERROR(Calculations!J4365,"")</f>
        <v/>
      </c>
      <c r="D4365" s="10" t="str">
        <f xml:space="preserve"> IF(OR(Calculations!C4365 = "",Calculations!C4365 = WorkTypeString),  IFERROR(Calculations!J4365,""), NA())</f>
        <v/>
      </c>
      <c r="E4365" s="10">
        <f t="array" ref="E4365">PERCENTILE(IF(ISERROR(D4365:D9364)=FALSE,D4365:D9364),CycleTimePercentile)</f>
        <v>0</v>
      </c>
      <c r="F4365" s="2" t="e">
        <f xml:space="preserve"> IF(Calculations!C4365 = DefectTypeString,  IFERROR(Calculations!J4365,""), NA())</f>
        <v>#N/A</v>
      </c>
      <c r="G4365" s="10">
        <f t="array" ref="G4365">PERCENTILE(IF(ISERROR(F4365:F9364)=FALSE,F4365:F9364),CycleTimePercentile)</f>
        <v>0</v>
      </c>
      <c r="H4365" s="2" t="e">
        <f ca="1" xml:space="preserve"> IF(OR(Calculations!C4365 = "",Calculations!C4365 = WorkTypeString),  Calculations!K4365, NA())</f>
        <v>#N/A</v>
      </c>
      <c r="I4365" s="2" t="e">
        <f xml:space="preserve"> IF(Calculations!C4365 = DefectTypeString,  Calculations!K4365, NA())</f>
        <v>#N/A</v>
      </c>
    </row>
    <row r="4366" spans="1:9" x14ac:dyDescent="0.25">
      <c r="A4366" s="8" t="str">
        <f>Calculations!A4366</f>
        <v/>
      </c>
      <c r="B4366" s="2" t="str">
        <f t="shared" si="73"/>
        <v/>
      </c>
      <c r="C4366" s="10" t="str">
        <f>IFERROR(Calculations!J4366,"")</f>
        <v/>
      </c>
      <c r="D4366" s="10" t="str">
        <f xml:space="preserve"> IF(OR(Calculations!C4366 = "",Calculations!C4366 = WorkTypeString),  IFERROR(Calculations!J4366,""), NA())</f>
        <v/>
      </c>
      <c r="E4366" s="10">
        <f t="array" ref="E4366">PERCENTILE(IF(ISERROR(D4366:D9365)=FALSE,D4366:D9365),CycleTimePercentile)</f>
        <v>0</v>
      </c>
      <c r="F4366" s="2" t="e">
        <f xml:space="preserve"> IF(Calculations!C4366 = DefectTypeString,  IFERROR(Calculations!J4366,""), NA())</f>
        <v>#N/A</v>
      </c>
      <c r="G4366" s="10">
        <f t="array" ref="G4366">PERCENTILE(IF(ISERROR(F4366:F9365)=FALSE,F4366:F9365),CycleTimePercentile)</f>
        <v>0</v>
      </c>
      <c r="H4366" s="2" t="e">
        <f ca="1" xml:space="preserve"> IF(OR(Calculations!C4366 = "",Calculations!C4366 = WorkTypeString),  Calculations!K4366, NA())</f>
        <v>#N/A</v>
      </c>
      <c r="I4366" s="2" t="e">
        <f xml:space="preserve"> IF(Calculations!C4366 = DefectTypeString,  Calculations!K4366, NA())</f>
        <v>#N/A</v>
      </c>
    </row>
    <row r="4367" spans="1:9" x14ac:dyDescent="0.25">
      <c r="A4367" s="8" t="str">
        <f>Calculations!A4367</f>
        <v/>
      </c>
      <c r="B4367" s="2" t="str">
        <f t="shared" si="73"/>
        <v/>
      </c>
      <c r="C4367" s="10" t="str">
        <f>IFERROR(Calculations!J4367,"")</f>
        <v/>
      </c>
      <c r="D4367" s="10" t="str">
        <f xml:space="preserve"> IF(OR(Calculations!C4367 = "",Calculations!C4367 = WorkTypeString),  IFERROR(Calculations!J4367,""), NA())</f>
        <v/>
      </c>
      <c r="E4367" s="10">
        <f t="array" ref="E4367">PERCENTILE(IF(ISERROR(D4367:D9366)=FALSE,D4367:D9366),CycleTimePercentile)</f>
        <v>0</v>
      </c>
      <c r="F4367" s="2" t="e">
        <f xml:space="preserve"> IF(Calculations!C4367 = DefectTypeString,  IFERROR(Calculations!J4367,""), NA())</f>
        <v>#N/A</v>
      </c>
      <c r="G4367" s="10">
        <f t="array" ref="G4367">PERCENTILE(IF(ISERROR(F4367:F9366)=FALSE,F4367:F9366),CycleTimePercentile)</f>
        <v>0</v>
      </c>
      <c r="H4367" s="2" t="e">
        <f ca="1" xml:space="preserve"> IF(OR(Calculations!C4367 = "",Calculations!C4367 = WorkTypeString),  Calculations!K4367, NA())</f>
        <v>#N/A</v>
      </c>
      <c r="I4367" s="2" t="e">
        <f xml:space="preserve"> IF(Calculations!C4367 = DefectTypeString,  Calculations!K4367, NA())</f>
        <v>#N/A</v>
      </c>
    </row>
    <row r="4368" spans="1:9" x14ac:dyDescent="0.25">
      <c r="A4368" s="8" t="str">
        <f>Calculations!A4368</f>
        <v/>
      </c>
      <c r="B4368" s="2" t="str">
        <f t="shared" si="73"/>
        <v/>
      </c>
      <c r="C4368" s="10" t="str">
        <f>IFERROR(Calculations!J4368,"")</f>
        <v/>
      </c>
      <c r="D4368" s="10" t="str">
        <f xml:space="preserve"> IF(OR(Calculations!C4368 = "",Calculations!C4368 = WorkTypeString),  IFERROR(Calculations!J4368,""), NA())</f>
        <v/>
      </c>
      <c r="E4368" s="10">
        <f t="array" ref="E4368">PERCENTILE(IF(ISERROR(D4368:D9367)=FALSE,D4368:D9367),CycleTimePercentile)</f>
        <v>0</v>
      </c>
      <c r="F4368" s="2" t="e">
        <f xml:space="preserve"> IF(Calculations!C4368 = DefectTypeString,  IFERROR(Calculations!J4368,""), NA())</f>
        <v>#N/A</v>
      </c>
      <c r="G4368" s="10">
        <f t="array" ref="G4368">PERCENTILE(IF(ISERROR(F4368:F9367)=FALSE,F4368:F9367),CycleTimePercentile)</f>
        <v>0</v>
      </c>
      <c r="H4368" s="2" t="e">
        <f ca="1" xml:space="preserve"> IF(OR(Calculations!C4368 = "",Calculations!C4368 = WorkTypeString),  Calculations!K4368, NA())</f>
        <v>#N/A</v>
      </c>
      <c r="I4368" s="2" t="e">
        <f xml:space="preserve"> IF(Calculations!C4368 = DefectTypeString,  Calculations!K4368, NA())</f>
        <v>#N/A</v>
      </c>
    </row>
    <row r="4369" spans="1:9" x14ac:dyDescent="0.25">
      <c r="A4369" s="8" t="str">
        <f>Calculations!A4369</f>
        <v/>
      </c>
      <c r="B4369" s="2" t="str">
        <f t="shared" si="73"/>
        <v/>
      </c>
      <c r="C4369" s="10" t="str">
        <f>IFERROR(Calculations!J4369,"")</f>
        <v/>
      </c>
      <c r="D4369" s="10" t="str">
        <f xml:space="preserve"> IF(OR(Calculations!C4369 = "",Calculations!C4369 = WorkTypeString),  IFERROR(Calculations!J4369,""), NA())</f>
        <v/>
      </c>
      <c r="E4369" s="10">
        <f t="array" ref="E4369">PERCENTILE(IF(ISERROR(D4369:D9368)=FALSE,D4369:D9368),CycleTimePercentile)</f>
        <v>0</v>
      </c>
      <c r="F4369" s="2" t="e">
        <f xml:space="preserve"> IF(Calculations!C4369 = DefectTypeString,  IFERROR(Calculations!J4369,""), NA())</f>
        <v>#N/A</v>
      </c>
      <c r="G4369" s="10">
        <f t="array" ref="G4369">PERCENTILE(IF(ISERROR(F4369:F9368)=FALSE,F4369:F9368),CycleTimePercentile)</f>
        <v>0</v>
      </c>
      <c r="H4369" s="2" t="e">
        <f ca="1" xml:space="preserve"> IF(OR(Calculations!C4369 = "",Calculations!C4369 = WorkTypeString),  Calculations!K4369, NA())</f>
        <v>#N/A</v>
      </c>
      <c r="I4369" s="2" t="e">
        <f xml:space="preserve"> IF(Calculations!C4369 = DefectTypeString,  Calculations!K4369, NA())</f>
        <v>#N/A</v>
      </c>
    </row>
    <row r="4370" spans="1:9" x14ac:dyDescent="0.25">
      <c r="A4370" s="8" t="str">
        <f>Calculations!A4370</f>
        <v/>
      </c>
      <c r="B4370" s="2" t="str">
        <f t="shared" si="73"/>
        <v/>
      </c>
      <c r="C4370" s="10" t="str">
        <f>IFERROR(Calculations!J4370,"")</f>
        <v/>
      </c>
      <c r="D4370" s="10" t="str">
        <f xml:space="preserve"> IF(OR(Calculations!C4370 = "",Calculations!C4370 = WorkTypeString),  IFERROR(Calculations!J4370,""), NA())</f>
        <v/>
      </c>
      <c r="E4370" s="10">
        <f t="array" ref="E4370">PERCENTILE(IF(ISERROR(D4370:D9369)=FALSE,D4370:D9369),CycleTimePercentile)</f>
        <v>0</v>
      </c>
      <c r="F4370" s="2" t="e">
        <f xml:space="preserve"> IF(Calculations!C4370 = DefectTypeString,  IFERROR(Calculations!J4370,""), NA())</f>
        <v>#N/A</v>
      </c>
      <c r="G4370" s="10">
        <f t="array" ref="G4370">PERCENTILE(IF(ISERROR(F4370:F9369)=FALSE,F4370:F9369),CycleTimePercentile)</f>
        <v>0</v>
      </c>
      <c r="H4370" s="2" t="e">
        <f ca="1" xml:space="preserve"> IF(OR(Calculations!C4370 = "",Calculations!C4370 = WorkTypeString),  Calculations!K4370, NA())</f>
        <v>#N/A</v>
      </c>
      <c r="I4370" s="2" t="e">
        <f xml:space="preserve"> IF(Calculations!C4370 = DefectTypeString,  Calculations!K4370, NA())</f>
        <v>#N/A</v>
      </c>
    </row>
    <row r="4371" spans="1:9" x14ac:dyDescent="0.25">
      <c r="A4371" s="8" t="str">
        <f>Calculations!A4371</f>
        <v/>
      </c>
      <c r="B4371" s="2" t="str">
        <f t="shared" si="73"/>
        <v/>
      </c>
      <c r="C4371" s="10" t="str">
        <f>IFERROR(Calculations!J4371,"")</f>
        <v/>
      </c>
      <c r="D4371" s="10" t="str">
        <f xml:space="preserve"> IF(OR(Calculations!C4371 = "",Calculations!C4371 = WorkTypeString),  IFERROR(Calculations!J4371,""), NA())</f>
        <v/>
      </c>
      <c r="E4371" s="10">
        <f t="array" ref="E4371">PERCENTILE(IF(ISERROR(D4371:D9370)=FALSE,D4371:D9370),CycleTimePercentile)</f>
        <v>0</v>
      </c>
      <c r="F4371" s="2" t="e">
        <f xml:space="preserve"> IF(Calculations!C4371 = DefectTypeString,  IFERROR(Calculations!J4371,""), NA())</f>
        <v>#N/A</v>
      </c>
      <c r="G4371" s="10">
        <f t="array" ref="G4371">PERCENTILE(IF(ISERROR(F4371:F9370)=FALSE,F4371:F9370),CycleTimePercentile)</f>
        <v>0</v>
      </c>
      <c r="H4371" s="2" t="e">
        <f ca="1" xml:space="preserve"> IF(OR(Calculations!C4371 = "",Calculations!C4371 = WorkTypeString),  Calculations!K4371, NA())</f>
        <v>#N/A</v>
      </c>
      <c r="I4371" s="2" t="e">
        <f xml:space="preserve"> IF(Calculations!C4371 = DefectTypeString,  Calculations!K4371, NA())</f>
        <v>#N/A</v>
      </c>
    </row>
    <row r="4372" spans="1:9" x14ac:dyDescent="0.25">
      <c r="A4372" s="8" t="str">
        <f>Calculations!A4372</f>
        <v/>
      </c>
      <c r="B4372" s="2" t="str">
        <f t="shared" si="73"/>
        <v/>
      </c>
      <c r="C4372" s="10" t="str">
        <f>IFERROR(Calculations!J4372,"")</f>
        <v/>
      </c>
      <c r="D4372" s="10" t="str">
        <f xml:space="preserve"> IF(OR(Calculations!C4372 = "",Calculations!C4372 = WorkTypeString),  IFERROR(Calculations!J4372,""), NA())</f>
        <v/>
      </c>
      <c r="E4372" s="10">
        <f t="array" ref="E4372">PERCENTILE(IF(ISERROR(D4372:D9371)=FALSE,D4372:D9371),CycleTimePercentile)</f>
        <v>0</v>
      </c>
      <c r="F4372" s="2" t="e">
        <f xml:space="preserve"> IF(Calculations!C4372 = DefectTypeString,  IFERROR(Calculations!J4372,""), NA())</f>
        <v>#N/A</v>
      </c>
      <c r="G4372" s="10">
        <f t="array" ref="G4372">PERCENTILE(IF(ISERROR(F4372:F9371)=FALSE,F4372:F9371),CycleTimePercentile)</f>
        <v>0</v>
      </c>
      <c r="H4372" s="2" t="e">
        <f ca="1" xml:space="preserve"> IF(OR(Calculations!C4372 = "",Calculations!C4372 = WorkTypeString),  Calculations!K4372, NA())</f>
        <v>#N/A</v>
      </c>
      <c r="I4372" s="2" t="e">
        <f xml:space="preserve"> IF(Calculations!C4372 = DefectTypeString,  Calculations!K4372, NA())</f>
        <v>#N/A</v>
      </c>
    </row>
    <row r="4373" spans="1:9" x14ac:dyDescent="0.25">
      <c r="A4373" s="8" t="str">
        <f>Calculations!A4373</f>
        <v/>
      </c>
      <c r="B4373" s="2" t="str">
        <f t="shared" si="73"/>
        <v/>
      </c>
      <c r="C4373" s="10" t="str">
        <f>IFERROR(Calculations!J4373,"")</f>
        <v/>
      </c>
      <c r="D4373" s="10" t="str">
        <f xml:space="preserve"> IF(OR(Calculations!C4373 = "",Calculations!C4373 = WorkTypeString),  IFERROR(Calculations!J4373,""), NA())</f>
        <v/>
      </c>
      <c r="E4373" s="10">
        <f t="array" ref="E4373">PERCENTILE(IF(ISERROR(D4373:D9372)=FALSE,D4373:D9372),CycleTimePercentile)</f>
        <v>0</v>
      </c>
      <c r="F4373" s="2" t="e">
        <f xml:space="preserve"> IF(Calculations!C4373 = DefectTypeString,  IFERROR(Calculations!J4373,""), NA())</f>
        <v>#N/A</v>
      </c>
      <c r="G4373" s="10">
        <f t="array" ref="G4373">PERCENTILE(IF(ISERROR(F4373:F9372)=FALSE,F4373:F9372),CycleTimePercentile)</f>
        <v>0</v>
      </c>
      <c r="H4373" s="2" t="e">
        <f ca="1" xml:space="preserve"> IF(OR(Calculations!C4373 = "",Calculations!C4373 = WorkTypeString),  Calculations!K4373, NA())</f>
        <v>#N/A</v>
      </c>
      <c r="I4373" s="2" t="e">
        <f xml:space="preserve"> IF(Calculations!C4373 = DefectTypeString,  Calculations!K4373, NA())</f>
        <v>#N/A</v>
      </c>
    </row>
    <row r="4374" spans="1:9" x14ac:dyDescent="0.25">
      <c r="A4374" s="8" t="str">
        <f>Calculations!A4374</f>
        <v/>
      </c>
      <c r="B4374" s="2" t="str">
        <f t="shared" si="73"/>
        <v/>
      </c>
      <c r="C4374" s="10" t="str">
        <f>IFERROR(Calculations!J4374,"")</f>
        <v/>
      </c>
      <c r="D4374" s="10" t="str">
        <f xml:space="preserve"> IF(OR(Calculations!C4374 = "",Calculations!C4374 = WorkTypeString),  IFERROR(Calculations!J4374,""), NA())</f>
        <v/>
      </c>
      <c r="E4374" s="10">
        <f t="array" ref="E4374">PERCENTILE(IF(ISERROR(D4374:D9373)=FALSE,D4374:D9373),CycleTimePercentile)</f>
        <v>0</v>
      </c>
      <c r="F4374" s="2" t="e">
        <f xml:space="preserve"> IF(Calculations!C4374 = DefectTypeString,  IFERROR(Calculations!J4374,""), NA())</f>
        <v>#N/A</v>
      </c>
      <c r="G4374" s="10">
        <f t="array" ref="G4374">PERCENTILE(IF(ISERROR(F4374:F9373)=FALSE,F4374:F9373),CycleTimePercentile)</f>
        <v>0</v>
      </c>
      <c r="H4374" s="2" t="e">
        <f ca="1" xml:space="preserve"> IF(OR(Calculations!C4374 = "",Calculations!C4374 = WorkTypeString),  Calculations!K4374, NA())</f>
        <v>#N/A</v>
      </c>
      <c r="I4374" s="2" t="e">
        <f xml:space="preserve"> IF(Calculations!C4374 = DefectTypeString,  Calculations!K4374, NA())</f>
        <v>#N/A</v>
      </c>
    </row>
    <row r="4375" spans="1:9" x14ac:dyDescent="0.25">
      <c r="A4375" s="8" t="str">
        <f>Calculations!A4375</f>
        <v/>
      </c>
      <c r="B4375" s="2" t="str">
        <f t="shared" si="73"/>
        <v/>
      </c>
      <c r="C4375" s="10" t="str">
        <f>IFERROR(Calculations!J4375,"")</f>
        <v/>
      </c>
      <c r="D4375" s="10" t="str">
        <f xml:space="preserve"> IF(OR(Calculations!C4375 = "",Calculations!C4375 = WorkTypeString),  IFERROR(Calculations!J4375,""), NA())</f>
        <v/>
      </c>
      <c r="E4375" s="10">
        <f t="array" ref="E4375">PERCENTILE(IF(ISERROR(D4375:D9374)=FALSE,D4375:D9374),CycleTimePercentile)</f>
        <v>0</v>
      </c>
      <c r="F4375" s="2" t="e">
        <f xml:space="preserve"> IF(Calculations!C4375 = DefectTypeString,  IFERROR(Calculations!J4375,""), NA())</f>
        <v>#N/A</v>
      </c>
      <c r="G4375" s="10">
        <f t="array" ref="G4375">PERCENTILE(IF(ISERROR(F4375:F9374)=FALSE,F4375:F9374),CycleTimePercentile)</f>
        <v>0</v>
      </c>
      <c r="H4375" s="2" t="e">
        <f ca="1" xml:space="preserve"> IF(OR(Calculations!C4375 = "",Calculations!C4375 = WorkTypeString),  Calculations!K4375, NA())</f>
        <v>#N/A</v>
      </c>
      <c r="I4375" s="2" t="e">
        <f xml:space="preserve"> IF(Calculations!C4375 = DefectTypeString,  Calculations!K4375, NA())</f>
        <v>#N/A</v>
      </c>
    </row>
    <row r="4376" spans="1:9" x14ac:dyDescent="0.25">
      <c r="A4376" s="8" t="str">
        <f>Calculations!A4376</f>
        <v/>
      </c>
      <c r="B4376" s="2" t="str">
        <f t="shared" si="73"/>
        <v/>
      </c>
      <c r="C4376" s="10" t="str">
        <f>IFERROR(Calculations!J4376,"")</f>
        <v/>
      </c>
      <c r="D4376" s="10" t="str">
        <f xml:space="preserve"> IF(OR(Calculations!C4376 = "",Calculations!C4376 = WorkTypeString),  IFERROR(Calculations!J4376,""), NA())</f>
        <v/>
      </c>
      <c r="E4376" s="10">
        <f t="array" ref="E4376">PERCENTILE(IF(ISERROR(D4376:D9375)=FALSE,D4376:D9375),CycleTimePercentile)</f>
        <v>0</v>
      </c>
      <c r="F4376" s="2" t="e">
        <f xml:space="preserve"> IF(Calculations!C4376 = DefectTypeString,  IFERROR(Calculations!J4376,""), NA())</f>
        <v>#N/A</v>
      </c>
      <c r="G4376" s="10">
        <f t="array" ref="G4376">PERCENTILE(IF(ISERROR(F4376:F9375)=FALSE,F4376:F9375),CycleTimePercentile)</f>
        <v>0</v>
      </c>
      <c r="H4376" s="2" t="e">
        <f ca="1" xml:space="preserve"> IF(OR(Calculations!C4376 = "",Calculations!C4376 = WorkTypeString),  Calculations!K4376, NA())</f>
        <v>#N/A</v>
      </c>
      <c r="I4376" s="2" t="e">
        <f xml:space="preserve"> IF(Calculations!C4376 = DefectTypeString,  Calculations!K4376, NA())</f>
        <v>#N/A</v>
      </c>
    </row>
    <row r="4377" spans="1:9" x14ac:dyDescent="0.25">
      <c r="A4377" s="8" t="str">
        <f>Calculations!A4377</f>
        <v/>
      </c>
      <c r="B4377" s="2" t="str">
        <f t="shared" si="73"/>
        <v/>
      </c>
      <c r="C4377" s="10" t="str">
        <f>IFERROR(Calculations!J4377,"")</f>
        <v/>
      </c>
      <c r="D4377" s="10" t="str">
        <f xml:space="preserve"> IF(OR(Calculations!C4377 = "",Calculations!C4377 = WorkTypeString),  IFERROR(Calculations!J4377,""), NA())</f>
        <v/>
      </c>
      <c r="E4377" s="10">
        <f t="array" ref="E4377">PERCENTILE(IF(ISERROR(D4377:D9376)=FALSE,D4377:D9376),CycleTimePercentile)</f>
        <v>0</v>
      </c>
      <c r="F4377" s="2" t="e">
        <f xml:space="preserve"> IF(Calculations!C4377 = DefectTypeString,  IFERROR(Calculations!J4377,""), NA())</f>
        <v>#N/A</v>
      </c>
      <c r="G4377" s="10">
        <f t="array" ref="G4377">PERCENTILE(IF(ISERROR(F4377:F9376)=FALSE,F4377:F9376),CycleTimePercentile)</f>
        <v>0</v>
      </c>
      <c r="H4377" s="2" t="e">
        <f ca="1" xml:space="preserve"> IF(OR(Calculations!C4377 = "",Calculations!C4377 = WorkTypeString),  Calculations!K4377, NA())</f>
        <v>#N/A</v>
      </c>
      <c r="I4377" s="2" t="e">
        <f xml:space="preserve"> IF(Calculations!C4377 = DefectTypeString,  Calculations!K4377, NA())</f>
        <v>#N/A</v>
      </c>
    </row>
    <row r="4378" spans="1:9" x14ac:dyDescent="0.25">
      <c r="A4378" s="8" t="str">
        <f>Calculations!A4378</f>
        <v/>
      </c>
      <c r="B4378" s="2" t="str">
        <f t="shared" si="73"/>
        <v/>
      </c>
      <c r="C4378" s="10" t="str">
        <f>IFERROR(Calculations!J4378,"")</f>
        <v/>
      </c>
      <c r="D4378" s="10" t="str">
        <f xml:space="preserve"> IF(OR(Calculations!C4378 = "",Calculations!C4378 = WorkTypeString),  IFERROR(Calculations!J4378,""), NA())</f>
        <v/>
      </c>
      <c r="E4378" s="10">
        <f t="array" ref="E4378">PERCENTILE(IF(ISERROR(D4378:D9377)=FALSE,D4378:D9377),CycleTimePercentile)</f>
        <v>0</v>
      </c>
      <c r="F4378" s="2" t="e">
        <f xml:space="preserve"> IF(Calculations!C4378 = DefectTypeString,  IFERROR(Calculations!J4378,""), NA())</f>
        <v>#N/A</v>
      </c>
      <c r="G4378" s="10">
        <f t="array" ref="G4378">PERCENTILE(IF(ISERROR(F4378:F9377)=FALSE,F4378:F9377),CycleTimePercentile)</f>
        <v>0</v>
      </c>
      <c r="H4378" s="2" t="e">
        <f ca="1" xml:space="preserve"> IF(OR(Calculations!C4378 = "",Calculations!C4378 = WorkTypeString),  Calculations!K4378, NA())</f>
        <v>#N/A</v>
      </c>
      <c r="I4378" s="2" t="e">
        <f xml:space="preserve"> IF(Calculations!C4378 = DefectTypeString,  Calculations!K4378, NA())</f>
        <v>#N/A</v>
      </c>
    </row>
    <row r="4379" spans="1:9" x14ac:dyDescent="0.25">
      <c r="A4379" s="8" t="str">
        <f>Calculations!A4379</f>
        <v/>
      </c>
      <c r="B4379" s="2" t="str">
        <f t="shared" si="73"/>
        <v/>
      </c>
      <c r="C4379" s="10" t="str">
        <f>IFERROR(Calculations!J4379,"")</f>
        <v/>
      </c>
      <c r="D4379" s="10" t="str">
        <f xml:space="preserve"> IF(OR(Calculations!C4379 = "",Calculations!C4379 = WorkTypeString),  IFERROR(Calculations!J4379,""), NA())</f>
        <v/>
      </c>
      <c r="E4379" s="10">
        <f t="array" ref="E4379">PERCENTILE(IF(ISERROR(D4379:D9378)=FALSE,D4379:D9378),CycleTimePercentile)</f>
        <v>0</v>
      </c>
      <c r="F4379" s="2" t="e">
        <f xml:space="preserve"> IF(Calculations!C4379 = DefectTypeString,  IFERROR(Calculations!J4379,""), NA())</f>
        <v>#N/A</v>
      </c>
      <c r="G4379" s="10">
        <f t="array" ref="G4379">PERCENTILE(IF(ISERROR(F4379:F9378)=FALSE,F4379:F9378),CycleTimePercentile)</f>
        <v>0</v>
      </c>
      <c r="H4379" s="2" t="e">
        <f ca="1" xml:space="preserve"> IF(OR(Calculations!C4379 = "",Calculations!C4379 = WorkTypeString),  Calculations!K4379, NA())</f>
        <v>#N/A</v>
      </c>
      <c r="I4379" s="2" t="e">
        <f xml:space="preserve"> IF(Calculations!C4379 = DefectTypeString,  Calculations!K4379, NA())</f>
        <v>#N/A</v>
      </c>
    </row>
    <row r="4380" spans="1:9" x14ac:dyDescent="0.25">
      <c r="A4380" s="8" t="str">
        <f>Calculations!A4380</f>
        <v/>
      </c>
      <c r="B4380" s="2" t="str">
        <f t="shared" si="73"/>
        <v/>
      </c>
      <c r="C4380" s="10" t="str">
        <f>IFERROR(Calculations!J4380,"")</f>
        <v/>
      </c>
      <c r="D4380" s="10" t="str">
        <f xml:space="preserve"> IF(OR(Calculations!C4380 = "",Calculations!C4380 = WorkTypeString),  IFERROR(Calculations!J4380,""), NA())</f>
        <v/>
      </c>
      <c r="E4380" s="10">
        <f t="array" ref="E4380">PERCENTILE(IF(ISERROR(D4380:D9379)=FALSE,D4380:D9379),CycleTimePercentile)</f>
        <v>0</v>
      </c>
      <c r="F4380" s="2" t="e">
        <f xml:space="preserve"> IF(Calculations!C4380 = DefectTypeString,  IFERROR(Calculations!J4380,""), NA())</f>
        <v>#N/A</v>
      </c>
      <c r="G4380" s="10">
        <f t="array" ref="G4380">PERCENTILE(IF(ISERROR(F4380:F9379)=FALSE,F4380:F9379),CycleTimePercentile)</f>
        <v>0</v>
      </c>
      <c r="H4380" s="2" t="e">
        <f ca="1" xml:space="preserve"> IF(OR(Calculations!C4380 = "",Calculations!C4380 = WorkTypeString),  Calculations!K4380, NA())</f>
        <v>#N/A</v>
      </c>
      <c r="I4380" s="2" t="e">
        <f xml:space="preserve"> IF(Calculations!C4380 = DefectTypeString,  Calculations!K4380, NA())</f>
        <v>#N/A</v>
      </c>
    </row>
    <row r="4381" spans="1:9" x14ac:dyDescent="0.25">
      <c r="A4381" s="8" t="str">
        <f>Calculations!A4381</f>
        <v/>
      </c>
      <c r="B4381" s="2" t="str">
        <f t="shared" si="73"/>
        <v/>
      </c>
      <c r="C4381" s="10" t="str">
        <f>IFERROR(Calculations!J4381,"")</f>
        <v/>
      </c>
      <c r="D4381" s="10" t="str">
        <f xml:space="preserve"> IF(OR(Calculations!C4381 = "",Calculations!C4381 = WorkTypeString),  IFERROR(Calculations!J4381,""), NA())</f>
        <v/>
      </c>
      <c r="E4381" s="10">
        <f t="array" ref="E4381">PERCENTILE(IF(ISERROR(D4381:D9380)=FALSE,D4381:D9380),CycleTimePercentile)</f>
        <v>0</v>
      </c>
      <c r="F4381" s="2" t="e">
        <f xml:space="preserve"> IF(Calculations!C4381 = DefectTypeString,  IFERROR(Calculations!J4381,""), NA())</f>
        <v>#N/A</v>
      </c>
      <c r="G4381" s="10">
        <f t="array" ref="G4381">PERCENTILE(IF(ISERROR(F4381:F9380)=FALSE,F4381:F9380),CycleTimePercentile)</f>
        <v>0</v>
      </c>
      <c r="H4381" s="2" t="e">
        <f ca="1" xml:space="preserve"> IF(OR(Calculations!C4381 = "",Calculations!C4381 = WorkTypeString),  Calculations!K4381, NA())</f>
        <v>#N/A</v>
      </c>
      <c r="I4381" s="2" t="e">
        <f xml:space="preserve"> IF(Calculations!C4381 = DefectTypeString,  Calculations!K4381, NA())</f>
        <v>#N/A</v>
      </c>
    </row>
    <row r="4382" spans="1:9" x14ac:dyDescent="0.25">
      <c r="A4382" s="8" t="str">
        <f>Calculations!A4382</f>
        <v/>
      </c>
      <c r="B4382" s="2" t="str">
        <f t="shared" si="73"/>
        <v/>
      </c>
      <c r="C4382" s="10" t="str">
        <f>IFERROR(Calculations!J4382,"")</f>
        <v/>
      </c>
      <c r="D4382" s="10" t="str">
        <f xml:space="preserve"> IF(OR(Calculations!C4382 = "",Calculations!C4382 = WorkTypeString),  IFERROR(Calculations!J4382,""), NA())</f>
        <v/>
      </c>
      <c r="E4382" s="10">
        <f t="array" ref="E4382">PERCENTILE(IF(ISERROR(D4382:D9381)=FALSE,D4382:D9381),CycleTimePercentile)</f>
        <v>0</v>
      </c>
      <c r="F4382" s="2" t="e">
        <f xml:space="preserve"> IF(Calculations!C4382 = DefectTypeString,  IFERROR(Calculations!J4382,""), NA())</f>
        <v>#N/A</v>
      </c>
      <c r="G4382" s="10">
        <f t="array" ref="G4382">PERCENTILE(IF(ISERROR(F4382:F9381)=FALSE,F4382:F9381),CycleTimePercentile)</f>
        <v>0</v>
      </c>
      <c r="H4382" s="2" t="e">
        <f ca="1" xml:space="preserve"> IF(OR(Calculations!C4382 = "",Calculations!C4382 = WorkTypeString),  Calculations!K4382, NA())</f>
        <v>#N/A</v>
      </c>
      <c r="I4382" s="2" t="e">
        <f xml:space="preserve"> IF(Calculations!C4382 = DefectTypeString,  Calculations!K4382, NA())</f>
        <v>#N/A</v>
      </c>
    </row>
    <row r="4383" spans="1:9" x14ac:dyDescent="0.25">
      <c r="A4383" s="8" t="str">
        <f>Calculations!A4383</f>
        <v/>
      </c>
      <c r="B4383" s="2" t="str">
        <f t="shared" si="73"/>
        <v/>
      </c>
      <c r="C4383" s="10" t="str">
        <f>IFERROR(Calculations!J4383,"")</f>
        <v/>
      </c>
      <c r="D4383" s="10" t="str">
        <f xml:space="preserve"> IF(OR(Calculations!C4383 = "",Calculations!C4383 = WorkTypeString),  IFERROR(Calculations!J4383,""), NA())</f>
        <v/>
      </c>
      <c r="E4383" s="10">
        <f t="array" ref="E4383">PERCENTILE(IF(ISERROR(D4383:D9382)=FALSE,D4383:D9382),CycleTimePercentile)</f>
        <v>0</v>
      </c>
      <c r="F4383" s="2" t="e">
        <f xml:space="preserve"> IF(Calculations!C4383 = DefectTypeString,  IFERROR(Calculations!J4383,""), NA())</f>
        <v>#N/A</v>
      </c>
      <c r="G4383" s="10">
        <f t="array" ref="G4383">PERCENTILE(IF(ISERROR(F4383:F9382)=FALSE,F4383:F9382),CycleTimePercentile)</f>
        <v>0</v>
      </c>
      <c r="H4383" s="2" t="e">
        <f ca="1" xml:space="preserve"> IF(OR(Calculations!C4383 = "",Calculations!C4383 = WorkTypeString),  Calculations!K4383, NA())</f>
        <v>#N/A</v>
      </c>
      <c r="I4383" s="2" t="e">
        <f xml:space="preserve"> IF(Calculations!C4383 = DefectTypeString,  Calculations!K4383, NA())</f>
        <v>#N/A</v>
      </c>
    </row>
    <row r="4384" spans="1:9" x14ac:dyDescent="0.25">
      <c r="A4384" s="8" t="str">
        <f>Calculations!A4384</f>
        <v/>
      </c>
      <c r="B4384" s="2" t="str">
        <f t="shared" si="73"/>
        <v/>
      </c>
      <c r="C4384" s="10" t="str">
        <f>IFERROR(Calculations!J4384,"")</f>
        <v/>
      </c>
      <c r="D4384" s="10" t="str">
        <f xml:space="preserve"> IF(OR(Calculations!C4384 = "",Calculations!C4384 = WorkTypeString),  IFERROR(Calculations!J4384,""), NA())</f>
        <v/>
      </c>
      <c r="E4384" s="10">
        <f t="array" ref="E4384">PERCENTILE(IF(ISERROR(D4384:D9383)=FALSE,D4384:D9383),CycleTimePercentile)</f>
        <v>0</v>
      </c>
      <c r="F4384" s="2" t="e">
        <f xml:space="preserve"> IF(Calculations!C4384 = DefectTypeString,  IFERROR(Calculations!J4384,""), NA())</f>
        <v>#N/A</v>
      </c>
      <c r="G4384" s="10">
        <f t="array" ref="G4384">PERCENTILE(IF(ISERROR(F4384:F9383)=FALSE,F4384:F9383),CycleTimePercentile)</f>
        <v>0</v>
      </c>
      <c r="H4384" s="2" t="e">
        <f ca="1" xml:space="preserve"> IF(OR(Calculations!C4384 = "",Calculations!C4384 = WorkTypeString),  Calculations!K4384, NA())</f>
        <v>#N/A</v>
      </c>
      <c r="I4384" s="2" t="e">
        <f xml:space="preserve"> IF(Calculations!C4384 = DefectTypeString,  Calculations!K4384, NA())</f>
        <v>#N/A</v>
      </c>
    </row>
    <row r="4385" spans="1:9" x14ac:dyDescent="0.25">
      <c r="A4385" s="8" t="str">
        <f>Calculations!A4385</f>
        <v/>
      </c>
      <c r="B4385" s="2" t="str">
        <f t="shared" si="73"/>
        <v/>
      </c>
      <c r="C4385" s="10" t="str">
        <f>IFERROR(Calculations!J4385,"")</f>
        <v/>
      </c>
      <c r="D4385" s="10" t="str">
        <f xml:space="preserve"> IF(OR(Calculations!C4385 = "",Calculations!C4385 = WorkTypeString),  IFERROR(Calculations!J4385,""), NA())</f>
        <v/>
      </c>
      <c r="E4385" s="10">
        <f t="array" ref="E4385">PERCENTILE(IF(ISERROR(D4385:D9384)=FALSE,D4385:D9384),CycleTimePercentile)</f>
        <v>0</v>
      </c>
      <c r="F4385" s="2" t="e">
        <f xml:space="preserve"> IF(Calculations!C4385 = DefectTypeString,  IFERROR(Calculations!J4385,""), NA())</f>
        <v>#N/A</v>
      </c>
      <c r="G4385" s="10">
        <f t="array" ref="G4385">PERCENTILE(IF(ISERROR(F4385:F9384)=FALSE,F4385:F9384),CycleTimePercentile)</f>
        <v>0</v>
      </c>
      <c r="H4385" s="2" t="e">
        <f ca="1" xml:space="preserve"> IF(OR(Calculations!C4385 = "",Calculations!C4385 = WorkTypeString),  Calculations!K4385, NA())</f>
        <v>#N/A</v>
      </c>
      <c r="I4385" s="2" t="e">
        <f xml:space="preserve"> IF(Calculations!C4385 = DefectTypeString,  Calculations!K4385, NA())</f>
        <v>#N/A</v>
      </c>
    </row>
    <row r="4386" spans="1:9" x14ac:dyDescent="0.25">
      <c r="A4386" s="8" t="str">
        <f>Calculations!A4386</f>
        <v/>
      </c>
      <c r="B4386" s="2" t="str">
        <f t="shared" si="73"/>
        <v/>
      </c>
      <c r="C4386" s="10" t="str">
        <f>IFERROR(Calculations!J4386,"")</f>
        <v/>
      </c>
      <c r="D4386" s="10" t="str">
        <f xml:space="preserve"> IF(OR(Calculations!C4386 = "",Calculations!C4386 = WorkTypeString),  IFERROR(Calculations!J4386,""), NA())</f>
        <v/>
      </c>
      <c r="E4386" s="10">
        <f t="array" ref="E4386">PERCENTILE(IF(ISERROR(D4386:D9385)=FALSE,D4386:D9385),CycleTimePercentile)</f>
        <v>0</v>
      </c>
      <c r="F4386" s="2" t="e">
        <f xml:space="preserve"> IF(Calculations!C4386 = DefectTypeString,  IFERROR(Calculations!J4386,""), NA())</f>
        <v>#N/A</v>
      </c>
      <c r="G4386" s="10">
        <f t="array" ref="G4386">PERCENTILE(IF(ISERROR(F4386:F9385)=FALSE,F4386:F9385),CycleTimePercentile)</f>
        <v>0</v>
      </c>
      <c r="H4386" s="2" t="e">
        <f ca="1" xml:space="preserve"> IF(OR(Calculations!C4386 = "",Calculations!C4386 = WorkTypeString),  Calculations!K4386, NA())</f>
        <v>#N/A</v>
      </c>
      <c r="I4386" s="2" t="e">
        <f xml:space="preserve"> IF(Calculations!C4386 = DefectTypeString,  Calculations!K4386, NA())</f>
        <v>#N/A</v>
      </c>
    </row>
    <row r="4387" spans="1:9" x14ac:dyDescent="0.25">
      <c r="A4387" s="8" t="str">
        <f>Calculations!A4387</f>
        <v/>
      </c>
      <c r="B4387" s="2" t="str">
        <f t="shared" si="73"/>
        <v/>
      </c>
      <c r="C4387" s="10" t="str">
        <f>IFERROR(Calculations!J4387,"")</f>
        <v/>
      </c>
      <c r="D4387" s="10" t="str">
        <f xml:space="preserve"> IF(OR(Calculations!C4387 = "",Calculations!C4387 = WorkTypeString),  IFERROR(Calculations!J4387,""), NA())</f>
        <v/>
      </c>
      <c r="E4387" s="10">
        <f t="array" ref="E4387">PERCENTILE(IF(ISERROR(D4387:D9386)=FALSE,D4387:D9386),CycleTimePercentile)</f>
        <v>0</v>
      </c>
      <c r="F4387" s="2" t="e">
        <f xml:space="preserve"> IF(Calculations!C4387 = DefectTypeString,  IFERROR(Calculations!J4387,""), NA())</f>
        <v>#N/A</v>
      </c>
      <c r="G4387" s="10">
        <f t="array" ref="G4387">PERCENTILE(IF(ISERROR(F4387:F9386)=FALSE,F4387:F9386),CycleTimePercentile)</f>
        <v>0</v>
      </c>
      <c r="H4387" s="2" t="e">
        <f ca="1" xml:space="preserve"> IF(OR(Calculations!C4387 = "",Calculations!C4387 = WorkTypeString),  Calculations!K4387, NA())</f>
        <v>#N/A</v>
      </c>
      <c r="I4387" s="2" t="e">
        <f xml:space="preserve"> IF(Calculations!C4387 = DefectTypeString,  Calculations!K4387, NA())</f>
        <v>#N/A</v>
      </c>
    </row>
    <row r="4388" spans="1:9" x14ac:dyDescent="0.25">
      <c r="A4388" s="8" t="str">
        <f>Calculations!A4388</f>
        <v/>
      </c>
      <c r="B4388" s="2" t="str">
        <f t="shared" si="73"/>
        <v/>
      </c>
      <c r="C4388" s="10" t="str">
        <f>IFERROR(Calculations!J4388,"")</f>
        <v/>
      </c>
      <c r="D4388" s="10" t="str">
        <f xml:space="preserve"> IF(OR(Calculations!C4388 = "",Calculations!C4388 = WorkTypeString),  IFERROR(Calculations!J4388,""), NA())</f>
        <v/>
      </c>
      <c r="E4388" s="10">
        <f t="array" ref="E4388">PERCENTILE(IF(ISERROR(D4388:D9387)=FALSE,D4388:D9387),CycleTimePercentile)</f>
        <v>0</v>
      </c>
      <c r="F4388" s="2" t="e">
        <f xml:space="preserve"> IF(Calculations!C4388 = DefectTypeString,  IFERROR(Calculations!J4388,""), NA())</f>
        <v>#N/A</v>
      </c>
      <c r="G4388" s="10">
        <f t="array" ref="G4388">PERCENTILE(IF(ISERROR(F4388:F9387)=FALSE,F4388:F9387),CycleTimePercentile)</f>
        <v>0</v>
      </c>
      <c r="H4388" s="2" t="e">
        <f ca="1" xml:space="preserve"> IF(OR(Calculations!C4388 = "",Calculations!C4388 = WorkTypeString),  Calculations!K4388, NA())</f>
        <v>#N/A</v>
      </c>
      <c r="I4388" s="2" t="e">
        <f xml:space="preserve"> IF(Calculations!C4388 = DefectTypeString,  Calculations!K4388, NA())</f>
        <v>#N/A</v>
      </c>
    </row>
    <row r="4389" spans="1:9" x14ac:dyDescent="0.25">
      <c r="A4389" s="8" t="str">
        <f>Calculations!A4389</f>
        <v/>
      </c>
      <c r="B4389" s="2" t="str">
        <f t="shared" si="73"/>
        <v/>
      </c>
      <c r="C4389" s="10" t="str">
        <f>IFERROR(Calculations!J4389,"")</f>
        <v/>
      </c>
      <c r="D4389" s="10" t="str">
        <f xml:space="preserve"> IF(OR(Calculations!C4389 = "",Calculations!C4389 = WorkTypeString),  IFERROR(Calculations!J4389,""), NA())</f>
        <v/>
      </c>
      <c r="E4389" s="10">
        <f t="array" ref="E4389">PERCENTILE(IF(ISERROR(D4389:D9388)=FALSE,D4389:D9388),CycleTimePercentile)</f>
        <v>0</v>
      </c>
      <c r="F4389" s="2" t="e">
        <f xml:space="preserve"> IF(Calculations!C4389 = DefectTypeString,  IFERROR(Calculations!J4389,""), NA())</f>
        <v>#N/A</v>
      </c>
      <c r="G4389" s="10">
        <f t="array" ref="G4389">PERCENTILE(IF(ISERROR(F4389:F9388)=FALSE,F4389:F9388),CycleTimePercentile)</f>
        <v>0</v>
      </c>
      <c r="H4389" s="2" t="e">
        <f ca="1" xml:space="preserve"> IF(OR(Calculations!C4389 = "",Calculations!C4389 = WorkTypeString),  Calculations!K4389, NA())</f>
        <v>#N/A</v>
      </c>
      <c r="I4389" s="2" t="e">
        <f xml:space="preserve"> IF(Calculations!C4389 = DefectTypeString,  Calculations!K4389, NA())</f>
        <v>#N/A</v>
      </c>
    </row>
    <row r="4390" spans="1:9" x14ac:dyDescent="0.25">
      <c r="A4390" s="8" t="str">
        <f>Calculations!A4390</f>
        <v/>
      </c>
      <c r="B4390" s="2" t="str">
        <f t="shared" si="73"/>
        <v/>
      </c>
      <c r="C4390" s="10" t="str">
        <f>IFERROR(Calculations!J4390,"")</f>
        <v/>
      </c>
      <c r="D4390" s="10" t="str">
        <f xml:space="preserve"> IF(OR(Calculations!C4390 = "",Calculations!C4390 = WorkTypeString),  IFERROR(Calculations!J4390,""), NA())</f>
        <v/>
      </c>
      <c r="E4390" s="10">
        <f t="array" ref="E4390">PERCENTILE(IF(ISERROR(D4390:D9389)=FALSE,D4390:D9389),CycleTimePercentile)</f>
        <v>0</v>
      </c>
      <c r="F4390" s="2" t="e">
        <f xml:space="preserve"> IF(Calculations!C4390 = DefectTypeString,  IFERROR(Calculations!J4390,""), NA())</f>
        <v>#N/A</v>
      </c>
      <c r="G4390" s="10">
        <f t="array" ref="G4390">PERCENTILE(IF(ISERROR(F4390:F9389)=FALSE,F4390:F9389),CycleTimePercentile)</f>
        <v>0</v>
      </c>
      <c r="H4390" s="2" t="e">
        <f ca="1" xml:space="preserve"> IF(OR(Calculations!C4390 = "",Calculations!C4390 = WorkTypeString),  Calculations!K4390, NA())</f>
        <v>#N/A</v>
      </c>
      <c r="I4390" s="2" t="e">
        <f xml:space="preserve"> IF(Calculations!C4390 = DefectTypeString,  Calculations!K4390, NA())</f>
        <v>#N/A</v>
      </c>
    </row>
    <row r="4391" spans="1:9" x14ac:dyDescent="0.25">
      <c r="A4391" s="8" t="str">
        <f>Calculations!A4391</f>
        <v/>
      </c>
      <c r="B4391" s="2" t="str">
        <f t="shared" si="73"/>
        <v/>
      </c>
      <c r="C4391" s="10" t="str">
        <f>IFERROR(Calculations!J4391,"")</f>
        <v/>
      </c>
      <c r="D4391" s="10" t="str">
        <f xml:space="preserve"> IF(OR(Calculations!C4391 = "",Calculations!C4391 = WorkTypeString),  IFERROR(Calculations!J4391,""), NA())</f>
        <v/>
      </c>
      <c r="E4391" s="10">
        <f t="array" ref="E4391">PERCENTILE(IF(ISERROR(D4391:D9390)=FALSE,D4391:D9390),CycleTimePercentile)</f>
        <v>0</v>
      </c>
      <c r="F4391" s="2" t="e">
        <f xml:space="preserve"> IF(Calculations!C4391 = DefectTypeString,  IFERROR(Calculations!J4391,""), NA())</f>
        <v>#N/A</v>
      </c>
      <c r="G4391" s="10">
        <f t="array" ref="G4391">PERCENTILE(IF(ISERROR(F4391:F9390)=FALSE,F4391:F9390),CycleTimePercentile)</f>
        <v>0</v>
      </c>
      <c r="H4391" s="2" t="e">
        <f ca="1" xml:space="preserve"> IF(OR(Calculations!C4391 = "",Calculations!C4391 = WorkTypeString),  Calculations!K4391, NA())</f>
        <v>#N/A</v>
      </c>
      <c r="I4391" s="2" t="e">
        <f xml:space="preserve"> IF(Calculations!C4391 = DefectTypeString,  Calculations!K4391, NA())</f>
        <v>#N/A</v>
      </c>
    </row>
    <row r="4392" spans="1:9" x14ac:dyDescent="0.25">
      <c r="A4392" s="8" t="str">
        <f>Calculations!A4392</f>
        <v/>
      </c>
      <c r="B4392" s="2" t="str">
        <f t="shared" si="73"/>
        <v/>
      </c>
      <c r="C4392" s="10" t="str">
        <f>IFERROR(Calculations!J4392,"")</f>
        <v/>
      </c>
      <c r="D4392" s="10" t="str">
        <f xml:space="preserve"> IF(OR(Calculations!C4392 = "",Calculations!C4392 = WorkTypeString),  IFERROR(Calculations!J4392,""), NA())</f>
        <v/>
      </c>
      <c r="E4392" s="10">
        <f t="array" ref="E4392">PERCENTILE(IF(ISERROR(D4392:D9391)=FALSE,D4392:D9391),CycleTimePercentile)</f>
        <v>0</v>
      </c>
      <c r="F4392" s="2" t="e">
        <f xml:space="preserve"> IF(Calculations!C4392 = DefectTypeString,  IFERROR(Calculations!J4392,""), NA())</f>
        <v>#N/A</v>
      </c>
      <c r="G4392" s="10">
        <f t="array" ref="G4392">PERCENTILE(IF(ISERROR(F4392:F9391)=FALSE,F4392:F9391),CycleTimePercentile)</f>
        <v>0</v>
      </c>
      <c r="H4392" s="2" t="e">
        <f ca="1" xml:space="preserve"> IF(OR(Calculations!C4392 = "",Calculations!C4392 = WorkTypeString),  Calculations!K4392, NA())</f>
        <v>#N/A</v>
      </c>
      <c r="I4392" s="2" t="e">
        <f xml:space="preserve"> IF(Calculations!C4392 = DefectTypeString,  Calculations!K4392, NA())</f>
        <v>#N/A</v>
      </c>
    </row>
    <row r="4393" spans="1:9" x14ac:dyDescent="0.25">
      <c r="A4393" s="8" t="str">
        <f>Calculations!A4393</f>
        <v/>
      </c>
      <c r="B4393" s="2" t="str">
        <f t="shared" si="73"/>
        <v/>
      </c>
      <c r="C4393" s="10" t="str">
        <f>IFERROR(Calculations!J4393,"")</f>
        <v/>
      </c>
      <c r="D4393" s="10" t="str">
        <f xml:space="preserve"> IF(OR(Calculations!C4393 = "",Calculations!C4393 = WorkTypeString),  IFERROR(Calculations!J4393,""), NA())</f>
        <v/>
      </c>
      <c r="E4393" s="10">
        <f t="array" ref="E4393">PERCENTILE(IF(ISERROR(D4393:D9392)=FALSE,D4393:D9392),CycleTimePercentile)</f>
        <v>0</v>
      </c>
      <c r="F4393" s="2" t="e">
        <f xml:space="preserve"> IF(Calculations!C4393 = DefectTypeString,  IFERROR(Calculations!J4393,""), NA())</f>
        <v>#N/A</v>
      </c>
      <c r="G4393" s="10">
        <f t="array" ref="G4393">PERCENTILE(IF(ISERROR(F4393:F9392)=FALSE,F4393:F9392),CycleTimePercentile)</f>
        <v>0</v>
      </c>
      <c r="H4393" s="2" t="e">
        <f ca="1" xml:space="preserve"> IF(OR(Calculations!C4393 = "",Calculations!C4393 = WorkTypeString),  Calculations!K4393, NA())</f>
        <v>#N/A</v>
      </c>
      <c r="I4393" s="2" t="e">
        <f xml:space="preserve"> IF(Calculations!C4393 = DefectTypeString,  Calculations!K4393, NA())</f>
        <v>#N/A</v>
      </c>
    </row>
    <row r="4394" spans="1:9" x14ac:dyDescent="0.25">
      <c r="A4394" s="8" t="str">
        <f>Calculations!A4394</f>
        <v/>
      </c>
      <c r="B4394" s="2" t="str">
        <f t="shared" si="73"/>
        <v/>
      </c>
      <c r="C4394" s="10" t="str">
        <f>IFERROR(Calculations!J4394,"")</f>
        <v/>
      </c>
      <c r="D4394" s="10" t="str">
        <f xml:space="preserve"> IF(OR(Calculations!C4394 = "",Calculations!C4394 = WorkTypeString),  IFERROR(Calculations!J4394,""), NA())</f>
        <v/>
      </c>
      <c r="E4394" s="10">
        <f t="array" ref="E4394">PERCENTILE(IF(ISERROR(D4394:D9393)=FALSE,D4394:D9393),CycleTimePercentile)</f>
        <v>0</v>
      </c>
      <c r="F4394" s="2" t="e">
        <f xml:space="preserve"> IF(Calculations!C4394 = DefectTypeString,  IFERROR(Calculations!J4394,""), NA())</f>
        <v>#N/A</v>
      </c>
      <c r="G4394" s="10">
        <f t="array" ref="G4394">PERCENTILE(IF(ISERROR(F4394:F9393)=FALSE,F4394:F9393),CycleTimePercentile)</f>
        <v>0</v>
      </c>
      <c r="H4394" s="2" t="e">
        <f ca="1" xml:space="preserve"> IF(OR(Calculations!C4394 = "",Calculations!C4394 = WorkTypeString),  Calculations!K4394, NA())</f>
        <v>#N/A</v>
      </c>
      <c r="I4394" s="2" t="e">
        <f xml:space="preserve"> IF(Calculations!C4394 = DefectTypeString,  Calculations!K4394, NA())</f>
        <v>#N/A</v>
      </c>
    </row>
    <row r="4395" spans="1:9" x14ac:dyDescent="0.25">
      <c r="A4395" s="8" t="str">
        <f>Calculations!A4395</f>
        <v/>
      </c>
      <c r="B4395" s="2" t="str">
        <f t="shared" si="73"/>
        <v/>
      </c>
      <c r="C4395" s="10" t="str">
        <f>IFERROR(Calculations!J4395,"")</f>
        <v/>
      </c>
      <c r="D4395" s="10" t="str">
        <f xml:space="preserve"> IF(OR(Calculations!C4395 = "",Calculations!C4395 = WorkTypeString),  IFERROR(Calculations!J4395,""), NA())</f>
        <v/>
      </c>
      <c r="E4395" s="10">
        <f t="array" ref="E4395">PERCENTILE(IF(ISERROR(D4395:D9394)=FALSE,D4395:D9394),CycleTimePercentile)</f>
        <v>0</v>
      </c>
      <c r="F4395" s="2" t="e">
        <f xml:space="preserve"> IF(Calculations!C4395 = DefectTypeString,  IFERROR(Calculations!J4395,""), NA())</f>
        <v>#N/A</v>
      </c>
      <c r="G4395" s="10">
        <f t="array" ref="G4395">PERCENTILE(IF(ISERROR(F4395:F9394)=FALSE,F4395:F9394),CycleTimePercentile)</f>
        <v>0</v>
      </c>
      <c r="H4395" s="2" t="e">
        <f ca="1" xml:space="preserve"> IF(OR(Calculations!C4395 = "",Calculations!C4395 = WorkTypeString),  Calculations!K4395, NA())</f>
        <v>#N/A</v>
      </c>
      <c r="I4395" s="2" t="e">
        <f xml:space="preserve"> IF(Calculations!C4395 = DefectTypeString,  Calculations!K4395, NA())</f>
        <v>#N/A</v>
      </c>
    </row>
    <row r="4396" spans="1:9" x14ac:dyDescent="0.25">
      <c r="A4396" s="8" t="str">
        <f>Calculations!A4396</f>
        <v/>
      </c>
      <c r="B4396" s="2" t="str">
        <f t="shared" si="73"/>
        <v/>
      </c>
      <c r="C4396" s="10" t="str">
        <f>IFERROR(Calculations!J4396,"")</f>
        <v/>
      </c>
      <c r="D4396" s="10" t="str">
        <f xml:space="preserve"> IF(OR(Calculations!C4396 = "",Calculations!C4396 = WorkTypeString),  IFERROR(Calculations!J4396,""), NA())</f>
        <v/>
      </c>
      <c r="E4396" s="10">
        <f t="array" ref="E4396">PERCENTILE(IF(ISERROR(D4396:D9395)=FALSE,D4396:D9395),CycleTimePercentile)</f>
        <v>0</v>
      </c>
      <c r="F4396" s="2" t="e">
        <f xml:space="preserve"> IF(Calculations!C4396 = DefectTypeString,  IFERROR(Calculations!J4396,""), NA())</f>
        <v>#N/A</v>
      </c>
      <c r="G4396" s="10">
        <f t="array" ref="G4396">PERCENTILE(IF(ISERROR(F4396:F9395)=FALSE,F4396:F9395),CycleTimePercentile)</f>
        <v>0</v>
      </c>
      <c r="H4396" s="2" t="e">
        <f ca="1" xml:space="preserve"> IF(OR(Calculations!C4396 = "",Calculations!C4396 = WorkTypeString),  Calculations!K4396, NA())</f>
        <v>#N/A</v>
      </c>
      <c r="I4396" s="2" t="e">
        <f xml:space="preserve"> IF(Calculations!C4396 = DefectTypeString,  Calculations!K4396, NA())</f>
        <v>#N/A</v>
      </c>
    </row>
    <row r="4397" spans="1:9" x14ac:dyDescent="0.25">
      <c r="A4397" s="8" t="str">
        <f>Calculations!A4397</f>
        <v/>
      </c>
      <c r="B4397" s="2" t="str">
        <f t="shared" si="73"/>
        <v/>
      </c>
      <c r="C4397" s="10" t="str">
        <f>IFERROR(Calculations!J4397,"")</f>
        <v/>
      </c>
      <c r="D4397" s="10" t="str">
        <f xml:space="preserve"> IF(OR(Calculations!C4397 = "",Calculations!C4397 = WorkTypeString),  IFERROR(Calculations!J4397,""), NA())</f>
        <v/>
      </c>
      <c r="E4397" s="10">
        <f t="array" ref="E4397">PERCENTILE(IF(ISERROR(D4397:D9396)=FALSE,D4397:D9396),CycleTimePercentile)</f>
        <v>0</v>
      </c>
      <c r="F4397" s="2" t="e">
        <f xml:space="preserve"> IF(Calculations!C4397 = DefectTypeString,  IFERROR(Calculations!J4397,""), NA())</f>
        <v>#N/A</v>
      </c>
      <c r="G4397" s="10">
        <f t="array" ref="G4397">PERCENTILE(IF(ISERROR(F4397:F9396)=FALSE,F4397:F9396),CycleTimePercentile)</f>
        <v>0</v>
      </c>
      <c r="H4397" s="2" t="e">
        <f ca="1" xml:space="preserve"> IF(OR(Calculations!C4397 = "",Calculations!C4397 = WorkTypeString),  Calculations!K4397, NA())</f>
        <v>#N/A</v>
      </c>
      <c r="I4397" s="2" t="e">
        <f xml:space="preserve"> IF(Calculations!C4397 = DefectTypeString,  Calculations!K4397, NA())</f>
        <v>#N/A</v>
      </c>
    </row>
    <row r="4398" spans="1:9" x14ac:dyDescent="0.25">
      <c r="A4398" s="8" t="str">
        <f>Calculations!A4398</f>
        <v/>
      </c>
      <c r="B4398" s="2" t="str">
        <f t="shared" si="73"/>
        <v/>
      </c>
      <c r="C4398" s="10" t="str">
        <f>IFERROR(Calculations!J4398,"")</f>
        <v/>
      </c>
      <c r="D4398" s="10" t="str">
        <f xml:space="preserve"> IF(OR(Calculations!C4398 = "",Calculations!C4398 = WorkTypeString),  IFERROR(Calculations!J4398,""), NA())</f>
        <v/>
      </c>
      <c r="E4398" s="10">
        <f t="array" ref="E4398">PERCENTILE(IF(ISERROR(D4398:D9397)=FALSE,D4398:D9397),CycleTimePercentile)</f>
        <v>0</v>
      </c>
      <c r="F4398" s="2" t="e">
        <f xml:space="preserve"> IF(Calculations!C4398 = DefectTypeString,  IFERROR(Calculations!J4398,""), NA())</f>
        <v>#N/A</v>
      </c>
      <c r="G4398" s="10">
        <f t="array" ref="G4398">PERCENTILE(IF(ISERROR(F4398:F9397)=FALSE,F4398:F9397),CycleTimePercentile)</f>
        <v>0</v>
      </c>
      <c r="H4398" s="2" t="e">
        <f ca="1" xml:space="preserve"> IF(OR(Calculations!C4398 = "",Calculations!C4398 = WorkTypeString),  Calculations!K4398, NA())</f>
        <v>#N/A</v>
      </c>
      <c r="I4398" s="2" t="e">
        <f xml:space="preserve"> IF(Calculations!C4398 = DefectTypeString,  Calculations!K4398, NA())</f>
        <v>#N/A</v>
      </c>
    </row>
    <row r="4399" spans="1:9" x14ac:dyDescent="0.25">
      <c r="A4399" s="8" t="str">
        <f>Calculations!A4399</f>
        <v/>
      </c>
      <c r="B4399" s="2" t="str">
        <f t="shared" si="73"/>
        <v/>
      </c>
      <c r="C4399" s="10" t="str">
        <f>IFERROR(Calculations!J4399,"")</f>
        <v/>
      </c>
      <c r="D4399" s="10" t="str">
        <f xml:space="preserve"> IF(OR(Calculations!C4399 = "",Calculations!C4399 = WorkTypeString),  IFERROR(Calculations!J4399,""), NA())</f>
        <v/>
      </c>
      <c r="E4399" s="10">
        <f t="array" ref="E4399">PERCENTILE(IF(ISERROR(D4399:D9398)=FALSE,D4399:D9398),CycleTimePercentile)</f>
        <v>0</v>
      </c>
      <c r="F4399" s="2" t="e">
        <f xml:space="preserve"> IF(Calculations!C4399 = DefectTypeString,  IFERROR(Calculations!J4399,""), NA())</f>
        <v>#N/A</v>
      </c>
      <c r="G4399" s="10">
        <f t="array" ref="G4399">PERCENTILE(IF(ISERROR(F4399:F9398)=FALSE,F4399:F9398),CycleTimePercentile)</f>
        <v>0</v>
      </c>
      <c r="H4399" s="2" t="e">
        <f ca="1" xml:space="preserve"> IF(OR(Calculations!C4399 = "",Calculations!C4399 = WorkTypeString),  Calculations!K4399, NA())</f>
        <v>#N/A</v>
      </c>
      <c r="I4399" s="2" t="e">
        <f xml:space="preserve"> IF(Calculations!C4399 = DefectTypeString,  Calculations!K4399, NA())</f>
        <v>#N/A</v>
      </c>
    </row>
    <row r="4400" spans="1:9" x14ac:dyDescent="0.25">
      <c r="A4400" s="8" t="str">
        <f>Calculations!A4400</f>
        <v/>
      </c>
      <c r="B4400" s="2" t="str">
        <f t="shared" si="73"/>
        <v/>
      </c>
      <c r="C4400" s="10" t="str">
        <f>IFERROR(Calculations!J4400,"")</f>
        <v/>
      </c>
      <c r="D4400" s="10" t="str">
        <f xml:space="preserve"> IF(OR(Calculations!C4400 = "",Calculations!C4400 = WorkTypeString),  IFERROR(Calculations!J4400,""), NA())</f>
        <v/>
      </c>
      <c r="E4400" s="10">
        <f t="array" ref="E4400">PERCENTILE(IF(ISERROR(D4400:D9399)=FALSE,D4400:D9399),CycleTimePercentile)</f>
        <v>0</v>
      </c>
      <c r="F4400" s="2" t="e">
        <f xml:space="preserve"> IF(Calculations!C4400 = DefectTypeString,  IFERROR(Calculations!J4400,""), NA())</f>
        <v>#N/A</v>
      </c>
      <c r="G4400" s="10">
        <f t="array" ref="G4400">PERCENTILE(IF(ISERROR(F4400:F9399)=FALSE,F4400:F9399),CycleTimePercentile)</f>
        <v>0</v>
      </c>
      <c r="H4400" s="2" t="e">
        <f ca="1" xml:space="preserve"> IF(OR(Calculations!C4400 = "",Calculations!C4400 = WorkTypeString),  Calculations!K4400, NA())</f>
        <v>#N/A</v>
      </c>
      <c r="I4400" s="2" t="e">
        <f xml:space="preserve"> IF(Calculations!C4400 = DefectTypeString,  Calculations!K4400, NA())</f>
        <v>#N/A</v>
      </c>
    </row>
    <row r="4401" spans="1:9" x14ac:dyDescent="0.25">
      <c r="A4401" s="8" t="str">
        <f>Calculations!A4401</f>
        <v/>
      </c>
      <c r="B4401" s="2" t="str">
        <f t="shared" si="73"/>
        <v/>
      </c>
      <c r="C4401" s="10" t="str">
        <f>IFERROR(Calculations!J4401,"")</f>
        <v/>
      </c>
      <c r="D4401" s="10" t="str">
        <f xml:space="preserve"> IF(OR(Calculations!C4401 = "",Calculations!C4401 = WorkTypeString),  IFERROR(Calculations!J4401,""), NA())</f>
        <v/>
      </c>
      <c r="E4401" s="10">
        <f t="array" ref="E4401">PERCENTILE(IF(ISERROR(D4401:D9400)=FALSE,D4401:D9400),CycleTimePercentile)</f>
        <v>0</v>
      </c>
      <c r="F4401" s="2" t="e">
        <f xml:space="preserve"> IF(Calculations!C4401 = DefectTypeString,  IFERROR(Calculations!J4401,""), NA())</f>
        <v>#N/A</v>
      </c>
      <c r="G4401" s="10">
        <f t="array" ref="G4401">PERCENTILE(IF(ISERROR(F4401:F9400)=FALSE,F4401:F9400),CycleTimePercentile)</f>
        <v>0</v>
      </c>
      <c r="H4401" s="2" t="e">
        <f ca="1" xml:space="preserve"> IF(OR(Calculations!C4401 = "",Calculations!C4401 = WorkTypeString),  Calculations!K4401, NA())</f>
        <v>#N/A</v>
      </c>
      <c r="I4401" s="2" t="e">
        <f xml:space="preserve"> IF(Calculations!C4401 = DefectTypeString,  Calculations!K4401, NA())</f>
        <v>#N/A</v>
      </c>
    </row>
    <row r="4402" spans="1:9" x14ac:dyDescent="0.25">
      <c r="A4402" s="8" t="str">
        <f>Calculations!A4402</f>
        <v/>
      </c>
      <c r="B4402" s="2" t="str">
        <f t="shared" si="73"/>
        <v/>
      </c>
      <c r="C4402" s="10" t="str">
        <f>IFERROR(Calculations!J4402,"")</f>
        <v/>
      </c>
      <c r="D4402" s="10" t="str">
        <f xml:space="preserve"> IF(OR(Calculations!C4402 = "",Calculations!C4402 = WorkTypeString),  IFERROR(Calculations!J4402,""), NA())</f>
        <v/>
      </c>
      <c r="E4402" s="10">
        <f t="array" ref="E4402">PERCENTILE(IF(ISERROR(D4402:D9401)=FALSE,D4402:D9401),CycleTimePercentile)</f>
        <v>0</v>
      </c>
      <c r="F4402" s="2" t="e">
        <f xml:space="preserve"> IF(Calculations!C4402 = DefectTypeString,  IFERROR(Calculations!J4402,""), NA())</f>
        <v>#N/A</v>
      </c>
      <c r="G4402" s="10">
        <f t="array" ref="G4402">PERCENTILE(IF(ISERROR(F4402:F9401)=FALSE,F4402:F9401),CycleTimePercentile)</f>
        <v>0</v>
      </c>
      <c r="H4402" s="2" t="e">
        <f ca="1" xml:space="preserve"> IF(OR(Calculations!C4402 = "",Calculations!C4402 = WorkTypeString),  Calculations!K4402, NA())</f>
        <v>#N/A</v>
      </c>
      <c r="I4402" s="2" t="e">
        <f xml:space="preserve"> IF(Calculations!C4402 = DefectTypeString,  Calculations!K4402, NA())</f>
        <v>#N/A</v>
      </c>
    </row>
    <row r="4403" spans="1:9" x14ac:dyDescent="0.25">
      <c r="A4403" s="8" t="str">
        <f>Calculations!A4403</f>
        <v/>
      </c>
      <c r="B4403" s="2" t="str">
        <f t="shared" si="73"/>
        <v/>
      </c>
      <c r="C4403" s="10" t="str">
        <f>IFERROR(Calculations!J4403,"")</f>
        <v/>
      </c>
      <c r="D4403" s="10" t="str">
        <f xml:space="preserve"> IF(OR(Calculations!C4403 = "",Calculations!C4403 = WorkTypeString),  IFERROR(Calculations!J4403,""), NA())</f>
        <v/>
      </c>
      <c r="E4403" s="10">
        <f t="array" ref="E4403">PERCENTILE(IF(ISERROR(D4403:D9402)=FALSE,D4403:D9402),CycleTimePercentile)</f>
        <v>0</v>
      </c>
      <c r="F4403" s="2" t="e">
        <f xml:space="preserve"> IF(Calculations!C4403 = DefectTypeString,  IFERROR(Calculations!J4403,""), NA())</f>
        <v>#N/A</v>
      </c>
      <c r="G4403" s="10">
        <f t="array" ref="G4403">PERCENTILE(IF(ISERROR(F4403:F9402)=FALSE,F4403:F9402),CycleTimePercentile)</f>
        <v>0</v>
      </c>
      <c r="H4403" s="2" t="e">
        <f ca="1" xml:space="preserve"> IF(OR(Calculations!C4403 = "",Calculations!C4403 = WorkTypeString),  Calculations!K4403, NA())</f>
        <v>#N/A</v>
      </c>
      <c r="I4403" s="2" t="e">
        <f xml:space="preserve"> IF(Calculations!C4403 = DefectTypeString,  Calculations!K4403, NA())</f>
        <v>#N/A</v>
      </c>
    </row>
    <row r="4404" spans="1:9" x14ac:dyDescent="0.25">
      <c r="A4404" s="8" t="str">
        <f>Calculations!A4404</f>
        <v/>
      </c>
      <c r="B4404" s="2" t="str">
        <f t="shared" si="73"/>
        <v/>
      </c>
      <c r="C4404" s="10" t="str">
        <f>IFERROR(Calculations!J4404,"")</f>
        <v/>
      </c>
      <c r="D4404" s="10" t="str">
        <f xml:space="preserve"> IF(OR(Calculations!C4404 = "",Calculations!C4404 = WorkTypeString),  IFERROR(Calculations!J4404,""), NA())</f>
        <v/>
      </c>
      <c r="E4404" s="10">
        <f t="array" ref="E4404">PERCENTILE(IF(ISERROR(D4404:D9403)=FALSE,D4404:D9403),CycleTimePercentile)</f>
        <v>0</v>
      </c>
      <c r="F4404" s="2" t="e">
        <f xml:space="preserve"> IF(Calculations!C4404 = DefectTypeString,  IFERROR(Calculations!J4404,""), NA())</f>
        <v>#N/A</v>
      </c>
      <c r="G4404" s="10">
        <f t="array" ref="G4404">PERCENTILE(IF(ISERROR(F4404:F9403)=FALSE,F4404:F9403),CycleTimePercentile)</f>
        <v>0</v>
      </c>
      <c r="H4404" s="2" t="e">
        <f ca="1" xml:space="preserve"> IF(OR(Calculations!C4404 = "",Calculations!C4404 = WorkTypeString),  Calculations!K4404, NA())</f>
        <v>#N/A</v>
      </c>
      <c r="I4404" s="2" t="e">
        <f xml:space="preserve"> IF(Calculations!C4404 = DefectTypeString,  Calculations!K4404, NA())</f>
        <v>#N/A</v>
      </c>
    </row>
    <row r="4405" spans="1:9" x14ac:dyDescent="0.25">
      <c r="A4405" s="8" t="str">
        <f>Calculations!A4405</f>
        <v/>
      </c>
      <c r="B4405" s="2" t="str">
        <f t="shared" si="73"/>
        <v/>
      </c>
      <c r="C4405" s="10" t="str">
        <f>IFERROR(Calculations!J4405,"")</f>
        <v/>
      </c>
      <c r="D4405" s="10" t="str">
        <f xml:space="preserve"> IF(OR(Calculations!C4405 = "",Calculations!C4405 = WorkTypeString),  IFERROR(Calculations!J4405,""), NA())</f>
        <v/>
      </c>
      <c r="E4405" s="10">
        <f t="array" ref="E4405">PERCENTILE(IF(ISERROR(D4405:D9404)=FALSE,D4405:D9404),CycleTimePercentile)</f>
        <v>0</v>
      </c>
      <c r="F4405" s="2" t="e">
        <f xml:space="preserve"> IF(Calculations!C4405 = DefectTypeString,  IFERROR(Calculations!J4405,""), NA())</f>
        <v>#N/A</v>
      </c>
      <c r="G4405" s="10">
        <f t="array" ref="G4405">PERCENTILE(IF(ISERROR(F4405:F9404)=FALSE,F4405:F9404),CycleTimePercentile)</f>
        <v>0</v>
      </c>
      <c r="H4405" s="2" t="e">
        <f ca="1" xml:space="preserve"> IF(OR(Calculations!C4405 = "",Calculations!C4405 = WorkTypeString),  Calculations!K4405, NA())</f>
        <v>#N/A</v>
      </c>
      <c r="I4405" s="2" t="e">
        <f xml:space="preserve"> IF(Calculations!C4405 = DefectTypeString,  Calculations!K4405, NA())</f>
        <v>#N/A</v>
      </c>
    </row>
    <row r="4406" spans="1:9" x14ac:dyDescent="0.25">
      <c r="A4406" s="8" t="str">
        <f>Calculations!A4406</f>
        <v/>
      </c>
      <c r="B4406" s="2" t="str">
        <f t="shared" si="73"/>
        <v/>
      </c>
      <c r="C4406" s="10" t="str">
        <f>IFERROR(Calculations!J4406,"")</f>
        <v/>
      </c>
      <c r="D4406" s="10" t="str">
        <f xml:space="preserve"> IF(OR(Calculations!C4406 = "",Calculations!C4406 = WorkTypeString),  IFERROR(Calculations!J4406,""), NA())</f>
        <v/>
      </c>
      <c r="E4406" s="10">
        <f t="array" ref="E4406">PERCENTILE(IF(ISERROR(D4406:D9405)=FALSE,D4406:D9405),CycleTimePercentile)</f>
        <v>0</v>
      </c>
      <c r="F4406" s="2" t="e">
        <f xml:space="preserve"> IF(Calculations!C4406 = DefectTypeString,  IFERROR(Calculations!J4406,""), NA())</f>
        <v>#N/A</v>
      </c>
      <c r="G4406" s="10">
        <f t="array" ref="G4406">PERCENTILE(IF(ISERROR(F4406:F9405)=FALSE,F4406:F9405),CycleTimePercentile)</f>
        <v>0</v>
      </c>
      <c r="H4406" s="2" t="e">
        <f ca="1" xml:space="preserve"> IF(OR(Calculations!C4406 = "",Calculations!C4406 = WorkTypeString),  Calculations!K4406, NA())</f>
        <v>#N/A</v>
      </c>
      <c r="I4406" s="2" t="e">
        <f xml:space="preserve"> IF(Calculations!C4406 = DefectTypeString,  Calculations!K4406, NA())</f>
        <v>#N/A</v>
      </c>
    </row>
    <row r="4407" spans="1:9" x14ac:dyDescent="0.25">
      <c r="A4407" s="8" t="str">
        <f>Calculations!A4407</f>
        <v/>
      </c>
      <c r="B4407" s="2" t="str">
        <f t="shared" si="73"/>
        <v/>
      </c>
      <c r="C4407" s="10" t="str">
        <f>IFERROR(Calculations!J4407,"")</f>
        <v/>
      </c>
      <c r="D4407" s="10" t="str">
        <f xml:space="preserve"> IF(OR(Calculations!C4407 = "",Calculations!C4407 = WorkTypeString),  IFERROR(Calculations!J4407,""), NA())</f>
        <v/>
      </c>
      <c r="E4407" s="10">
        <f t="array" ref="E4407">PERCENTILE(IF(ISERROR(D4407:D9406)=FALSE,D4407:D9406),CycleTimePercentile)</f>
        <v>0</v>
      </c>
      <c r="F4407" s="2" t="e">
        <f xml:space="preserve"> IF(Calculations!C4407 = DefectTypeString,  IFERROR(Calculations!J4407,""), NA())</f>
        <v>#N/A</v>
      </c>
      <c r="G4407" s="10">
        <f t="array" ref="G4407">PERCENTILE(IF(ISERROR(F4407:F9406)=FALSE,F4407:F9406),CycleTimePercentile)</f>
        <v>0</v>
      </c>
      <c r="H4407" s="2" t="e">
        <f ca="1" xml:space="preserve"> IF(OR(Calculations!C4407 = "",Calculations!C4407 = WorkTypeString),  Calculations!K4407, NA())</f>
        <v>#N/A</v>
      </c>
      <c r="I4407" s="2" t="e">
        <f xml:space="preserve"> IF(Calculations!C4407 = DefectTypeString,  Calculations!K4407, NA())</f>
        <v>#N/A</v>
      </c>
    </row>
    <row r="4408" spans="1:9" x14ac:dyDescent="0.25">
      <c r="A4408" s="8" t="str">
        <f>Calculations!A4408</f>
        <v/>
      </c>
      <c r="B4408" s="2" t="str">
        <f t="shared" si="73"/>
        <v/>
      </c>
      <c r="C4408" s="10" t="str">
        <f>IFERROR(Calculations!J4408,"")</f>
        <v/>
      </c>
      <c r="D4408" s="10" t="str">
        <f xml:space="preserve"> IF(OR(Calculations!C4408 = "",Calculations!C4408 = WorkTypeString),  IFERROR(Calculations!J4408,""), NA())</f>
        <v/>
      </c>
      <c r="E4408" s="10">
        <f t="array" ref="E4408">PERCENTILE(IF(ISERROR(D4408:D9407)=FALSE,D4408:D9407),CycleTimePercentile)</f>
        <v>0</v>
      </c>
      <c r="F4408" s="2" t="e">
        <f xml:space="preserve"> IF(Calculations!C4408 = DefectTypeString,  IFERROR(Calculations!J4408,""), NA())</f>
        <v>#N/A</v>
      </c>
      <c r="G4408" s="10">
        <f t="array" ref="G4408">PERCENTILE(IF(ISERROR(F4408:F9407)=FALSE,F4408:F9407),CycleTimePercentile)</f>
        <v>0</v>
      </c>
      <c r="H4408" s="2" t="e">
        <f ca="1" xml:space="preserve"> IF(OR(Calculations!C4408 = "",Calculations!C4408 = WorkTypeString),  Calculations!K4408, NA())</f>
        <v>#N/A</v>
      </c>
      <c r="I4408" s="2" t="e">
        <f xml:space="preserve"> IF(Calculations!C4408 = DefectTypeString,  Calculations!K4408, NA())</f>
        <v>#N/A</v>
      </c>
    </row>
    <row r="4409" spans="1:9" x14ac:dyDescent="0.25">
      <c r="A4409" s="8" t="str">
        <f>Calculations!A4409</f>
        <v/>
      </c>
      <c r="B4409" s="2" t="str">
        <f t="shared" si="73"/>
        <v/>
      </c>
      <c r="C4409" s="10" t="str">
        <f>IFERROR(Calculations!J4409,"")</f>
        <v/>
      </c>
      <c r="D4409" s="10" t="str">
        <f xml:space="preserve"> IF(OR(Calculations!C4409 = "",Calculations!C4409 = WorkTypeString),  IFERROR(Calculations!J4409,""), NA())</f>
        <v/>
      </c>
      <c r="E4409" s="10">
        <f t="array" ref="E4409">PERCENTILE(IF(ISERROR(D4409:D9408)=FALSE,D4409:D9408),CycleTimePercentile)</f>
        <v>0</v>
      </c>
      <c r="F4409" s="2" t="e">
        <f xml:space="preserve"> IF(Calculations!C4409 = DefectTypeString,  IFERROR(Calculations!J4409,""), NA())</f>
        <v>#N/A</v>
      </c>
      <c r="G4409" s="10">
        <f t="array" ref="G4409">PERCENTILE(IF(ISERROR(F4409:F9408)=FALSE,F4409:F9408),CycleTimePercentile)</f>
        <v>0</v>
      </c>
      <c r="H4409" s="2" t="e">
        <f ca="1" xml:space="preserve"> IF(OR(Calculations!C4409 = "",Calculations!C4409 = WorkTypeString),  Calculations!K4409, NA())</f>
        <v>#N/A</v>
      </c>
      <c r="I4409" s="2" t="e">
        <f xml:space="preserve"> IF(Calculations!C4409 = DefectTypeString,  Calculations!K4409, NA())</f>
        <v>#N/A</v>
      </c>
    </row>
    <row r="4410" spans="1:9" x14ac:dyDescent="0.25">
      <c r="A4410" s="8" t="str">
        <f>Calculations!A4410</f>
        <v/>
      </c>
      <c r="B4410" s="2" t="str">
        <f t="shared" si="73"/>
        <v/>
      </c>
      <c r="C4410" s="10" t="str">
        <f>IFERROR(Calculations!J4410,"")</f>
        <v/>
      </c>
      <c r="D4410" s="10" t="str">
        <f xml:space="preserve"> IF(OR(Calculations!C4410 = "",Calculations!C4410 = WorkTypeString),  IFERROR(Calculations!J4410,""), NA())</f>
        <v/>
      </c>
      <c r="E4410" s="10">
        <f t="array" ref="E4410">PERCENTILE(IF(ISERROR(D4410:D9409)=FALSE,D4410:D9409),CycleTimePercentile)</f>
        <v>0</v>
      </c>
      <c r="F4410" s="2" t="e">
        <f xml:space="preserve"> IF(Calculations!C4410 = DefectTypeString,  IFERROR(Calculations!J4410,""), NA())</f>
        <v>#N/A</v>
      </c>
      <c r="G4410" s="10">
        <f t="array" ref="G4410">PERCENTILE(IF(ISERROR(F4410:F9409)=FALSE,F4410:F9409),CycleTimePercentile)</f>
        <v>0</v>
      </c>
      <c r="H4410" s="2" t="e">
        <f ca="1" xml:space="preserve"> IF(OR(Calculations!C4410 = "",Calculations!C4410 = WorkTypeString),  Calculations!K4410, NA())</f>
        <v>#N/A</v>
      </c>
      <c r="I4410" s="2" t="e">
        <f xml:space="preserve"> IF(Calculations!C4410 = DefectTypeString,  Calculations!K4410, NA())</f>
        <v>#N/A</v>
      </c>
    </row>
    <row r="4411" spans="1:9" x14ac:dyDescent="0.25">
      <c r="A4411" s="8" t="str">
        <f>Calculations!A4411</f>
        <v/>
      </c>
      <c r="B4411" s="2" t="str">
        <f t="shared" si="73"/>
        <v/>
      </c>
      <c r="C4411" s="10" t="str">
        <f>IFERROR(Calculations!J4411,"")</f>
        <v/>
      </c>
      <c r="D4411" s="10" t="str">
        <f xml:space="preserve"> IF(OR(Calculations!C4411 = "",Calculations!C4411 = WorkTypeString),  IFERROR(Calculations!J4411,""), NA())</f>
        <v/>
      </c>
      <c r="E4411" s="10">
        <f t="array" ref="E4411">PERCENTILE(IF(ISERROR(D4411:D9410)=FALSE,D4411:D9410),CycleTimePercentile)</f>
        <v>0</v>
      </c>
      <c r="F4411" s="2" t="e">
        <f xml:space="preserve"> IF(Calculations!C4411 = DefectTypeString,  IFERROR(Calculations!J4411,""), NA())</f>
        <v>#N/A</v>
      </c>
      <c r="G4411" s="10">
        <f t="array" ref="G4411">PERCENTILE(IF(ISERROR(F4411:F9410)=FALSE,F4411:F9410),CycleTimePercentile)</f>
        <v>0</v>
      </c>
      <c r="H4411" s="2" t="e">
        <f ca="1" xml:space="preserve"> IF(OR(Calculations!C4411 = "",Calculations!C4411 = WorkTypeString),  Calculations!K4411, NA())</f>
        <v>#N/A</v>
      </c>
      <c r="I4411" s="2" t="e">
        <f xml:space="preserve"> IF(Calculations!C4411 = DefectTypeString,  Calculations!K4411, NA())</f>
        <v>#N/A</v>
      </c>
    </row>
    <row r="4412" spans="1:9" x14ac:dyDescent="0.25">
      <c r="A4412" s="8" t="str">
        <f>Calculations!A4412</f>
        <v/>
      </c>
      <c r="B4412" s="2" t="str">
        <f t="shared" si="73"/>
        <v/>
      </c>
      <c r="C4412" s="10" t="str">
        <f>IFERROR(Calculations!J4412,"")</f>
        <v/>
      </c>
      <c r="D4412" s="10" t="str">
        <f xml:space="preserve"> IF(OR(Calculations!C4412 = "",Calculations!C4412 = WorkTypeString),  IFERROR(Calculations!J4412,""), NA())</f>
        <v/>
      </c>
      <c r="E4412" s="10">
        <f t="array" ref="E4412">PERCENTILE(IF(ISERROR(D4412:D9411)=FALSE,D4412:D9411),CycleTimePercentile)</f>
        <v>0</v>
      </c>
      <c r="F4412" s="2" t="e">
        <f xml:space="preserve"> IF(Calculations!C4412 = DefectTypeString,  IFERROR(Calculations!J4412,""), NA())</f>
        <v>#N/A</v>
      </c>
      <c r="G4412" s="10">
        <f t="array" ref="G4412">PERCENTILE(IF(ISERROR(F4412:F9411)=FALSE,F4412:F9411),CycleTimePercentile)</f>
        <v>0</v>
      </c>
      <c r="H4412" s="2" t="e">
        <f ca="1" xml:space="preserve"> IF(OR(Calculations!C4412 = "",Calculations!C4412 = WorkTypeString),  Calculations!K4412, NA())</f>
        <v>#N/A</v>
      </c>
      <c r="I4412" s="2" t="e">
        <f xml:space="preserve"> IF(Calculations!C4412 = DefectTypeString,  Calculations!K4412, NA())</f>
        <v>#N/A</v>
      </c>
    </row>
    <row r="4413" spans="1:9" x14ac:dyDescent="0.25">
      <c r="A4413" s="8" t="str">
        <f>Calculations!A4413</f>
        <v/>
      </c>
      <c r="B4413" s="2" t="str">
        <f t="shared" si="73"/>
        <v/>
      </c>
      <c r="C4413" s="10" t="str">
        <f>IFERROR(Calculations!J4413,"")</f>
        <v/>
      </c>
      <c r="D4413" s="10" t="str">
        <f xml:space="preserve"> IF(OR(Calculations!C4413 = "",Calculations!C4413 = WorkTypeString),  IFERROR(Calculations!J4413,""), NA())</f>
        <v/>
      </c>
      <c r="E4413" s="10">
        <f t="array" ref="E4413">PERCENTILE(IF(ISERROR(D4413:D9412)=FALSE,D4413:D9412),CycleTimePercentile)</f>
        <v>0</v>
      </c>
      <c r="F4413" s="2" t="e">
        <f xml:space="preserve"> IF(Calculations!C4413 = DefectTypeString,  IFERROR(Calculations!J4413,""), NA())</f>
        <v>#N/A</v>
      </c>
      <c r="G4413" s="10">
        <f t="array" ref="G4413">PERCENTILE(IF(ISERROR(F4413:F9412)=FALSE,F4413:F9412),CycleTimePercentile)</f>
        <v>0</v>
      </c>
      <c r="H4413" s="2" t="e">
        <f ca="1" xml:space="preserve"> IF(OR(Calculations!C4413 = "",Calculations!C4413 = WorkTypeString),  Calculations!K4413, NA())</f>
        <v>#N/A</v>
      </c>
      <c r="I4413" s="2" t="e">
        <f xml:space="preserve"> IF(Calculations!C4413 = DefectTypeString,  Calculations!K4413, NA())</f>
        <v>#N/A</v>
      </c>
    </row>
    <row r="4414" spans="1:9" x14ac:dyDescent="0.25">
      <c r="A4414" s="8" t="str">
        <f>Calculations!A4414</f>
        <v/>
      </c>
      <c r="B4414" s="2" t="str">
        <f t="shared" si="73"/>
        <v/>
      </c>
      <c r="C4414" s="10" t="str">
        <f>IFERROR(Calculations!J4414,"")</f>
        <v/>
      </c>
      <c r="D4414" s="10" t="str">
        <f xml:space="preserve"> IF(OR(Calculations!C4414 = "",Calculations!C4414 = WorkTypeString),  IFERROR(Calculations!J4414,""), NA())</f>
        <v/>
      </c>
      <c r="E4414" s="10">
        <f t="array" ref="E4414">PERCENTILE(IF(ISERROR(D4414:D9413)=FALSE,D4414:D9413),CycleTimePercentile)</f>
        <v>0</v>
      </c>
      <c r="F4414" s="2" t="e">
        <f xml:space="preserve"> IF(Calculations!C4414 = DefectTypeString,  IFERROR(Calculations!J4414,""), NA())</f>
        <v>#N/A</v>
      </c>
      <c r="G4414" s="10">
        <f t="array" ref="G4414">PERCENTILE(IF(ISERROR(F4414:F9413)=FALSE,F4414:F9413),CycleTimePercentile)</f>
        <v>0</v>
      </c>
      <c r="H4414" s="2" t="e">
        <f ca="1" xml:space="preserve"> IF(OR(Calculations!C4414 = "",Calculations!C4414 = WorkTypeString),  Calculations!K4414, NA())</f>
        <v>#N/A</v>
      </c>
      <c r="I4414" s="2" t="e">
        <f xml:space="preserve"> IF(Calculations!C4414 = DefectTypeString,  Calculations!K4414, NA())</f>
        <v>#N/A</v>
      </c>
    </row>
    <row r="4415" spans="1:9" x14ac:dyDescent="0.25">
      <c r="A4415" s="8" t="str">
        <f>Calculations!A4415</f>
        <v/>
      </c>
      <c r="B4415" s="2" t="str">
        <f t="shared" si="73"/>
        <v/>
      </c>
      <c r="C4415" s="10" t="str">
        <f>IFERROR(Calculations!J4415,"")</f>
        <v/>
      </c>
      <c r="D4415" s="10" t="str">
        <f xml:space="preserve"> IF(OR(Calculations!C4415 = "",Calculations!C4415 = WorkTypeString),  IFERROR(Calculations!J4415,""), NA())</f>
        <v/>
      </c>
      <c r="E4415" s="10">
        <f t="array" ref="E4415">PERCENTILE(IF(ISERROR(D4415:D9414)=FALSE,D4415:D9414),CycleTimePercentile)</f>
        <v>0</v>
      </c>
      <c r="F4415" s="2" t="e">
        <f xml:space="preserve"> IF(Calculations!C4415 = DefectTypeString,  IFERROR(Calculations!J4415,""), NA())</f>
        <v>#N/A</v>
      </c>
      <c r="G4415" s="10">
        <f t="array" ref="G4415">PERCENTILE(IF(ISERROR(F4415:F9414)=FALSE,F4415:F9414),CycleTimePercentile)</f>
        <v>0</v>
      </c>
      <c r="H4415" s="2" t="e">
        <f ca="1" xml:space="preserve"> IF(OR(Calculations!C4415 = "",Calculations!C4415 = WorkTypeString),  Calculations!K4415, NA())</f>
        <v>#N/A</v>
      </c>
      <c r="I4415" s="2" t="e">
        <f xml:space="preserve"> IF(Calculations!C4415 = DefectTypeString,  Calculations!K4415, NA())</f>
        <v>#N/A</v>
      </c>
    </row>
    <row r="4416" spans="1:9" x14ac:dyDescent="0.25">
      <c r="A4416" s="8" t="str">
        <f>Calculations!A4416</f>
        <v/>
      </c>
      <c r="B4416" s="2" t="str">
        <f t="shared" si="73"/>
        <v/>
      </c>
      <c r="C4416" s="10" t="str">
        <f>IFERROR(Calculations!J4416,"")</f>
        <v/>
      </c>
      <c r="D4416" s="10" t="str">
        <f xml:space="preserve"> IF(OR(Calculations!C4416 = "",Calculations!C4416 = WorkTypeString),  IFERROR(Calculations!J4416,""), NA())</f>
        <v/>
      </c>
      <c r="E4416" s="10">
        <f t="array" ref="E4416">PERCENTILE(IF(ISERROR(D4416:D9415)=FALSE,D4416:D9415),CycleTimePercentile)</f>
        <v>0</v>
      </c>
      <c r="F4416" s="2" t="e">
        <f xml:space="preserve"> IF(Calculations!C4416 = DefectTypeString,  IFERROR(Calculations!J4416,""), NA())</f>
        <v>#N/A</v>
      </c>
      <c r="G4416" s="10">
        <f t="array" ref="G4416">PERCENTILE(IF(ISERROR(F4416:F9415)=FALSE,F4416:F9415),CycleTimePercentile)</f>
        <v>0</v>
      </c>
      <c r="H4416" s="2" t="e">
        <f ca="1" xml:space="preserve"> IF(OR(Calculations!C4416 = "",Calculations!C4416 = WorkTypeString),  Calculations!K4416, NA())</f>
        <v>#N/A</v>
      </c>
      <c r="I4416" s="2" t="e">
        <f xml:space="preserve"> IF(Calculations!C4416 = DefectTypeString,  Calculations!K4416, NA())</f>
        <v>#N/A</v>
      </c>
    </row>
    <row r="4417" spans="1:9" x14ac:dyDescent="0.25">
      <c r="A4417" s="8" t="str">
        <f>Calculations!A4417</f>
        <v/>
      </c>
      <c r="B4417" s="2" t="str">
        <f t="shared" si="73"/>
        <v/>
      </c>
      <c r="C4417" s="10" t="str">
        <f>IFERROR(Calculations!J4417,"")</f>
        <v/>
      </c>
      <c r="D4417" s="10" t="str">
        <f xml:space="preserve"> IF(OR(Calculations!C4417 = "",Calculations!C4417 = WorkTypeString),  IFERROR(Calculations!J4417,""), NA())</f>
        <v/>
      </c>
      <c r="E4417" s="10">
        <f t="array" ref="E4417">PERCENTILE(IF(ISERROR(D4417:D9416)=FALSE,D4417:D9416),CycleTimePercentile)</f>
        <v>0</v>
      </c>
      <c r="F4417" s="2" t="e">
        <f xml:space="preserve"> IF(Calculations!C4417 = DefectTypeString,  IFERROR(Calculations!J4417,""), NA())</f>
        <v>#N/A</v>
      </c>
      <c r="G4417" s="10">
        <f t="array" ref="G4417">PERCENTILE(IF(ISERROR(F4417:F9416)=FALSE,F4417:F9416),CycleTimePercentile)</f>
        <v>0</v>
      </c>
      <c r="H4417" s="2" t="e">
        <f ca="1" xml:space="preserve"> IF(OR(Calculations!C4417 = "",Calculations!C4417 = WorkTypeString),  Calculations!K4417, NA())</f>
        <v>#N/A</v>
      </c>
      <c r="I4417" s="2" t="e">
        <f xml:space="preserve"> IF(Calculations!C4417 = DefectTypeString,  Calculations!K4417, NA())</f>
        <v>#N/A</v>
      </c>
    </row>
    <row r="4418" spans="1:9" x14ac:dyDescent="0.25">
      <c r="A4418" s="8" t="str">
        <f>Calculations!A4418</f>
        <v/>
      </c>
      <c r="B4418" s="2" t="str">
        <f t="shared" si="73"/>
        <v/>
      </c>
      <c r="C4418" s="10" t="str">
        <f>IFERROR(Calculations!J4418,"")</f>
        <v/>
      </c>
      <c r="D4418" s="10" t="str">
        <f xml:space="preserve"> IF(OR(Calculations!C4418 = "",Calculations!C4418 = WorkTypeString),  IFERROR(Calculations!J4418,""), NA())</f>
        <v/>
      </c>
      <c r="E4418" s="10">
        <f t="array" ref="E4418">PERCENTILE(IF(ISERROR(D4418:D9417)=FALSE,D4418:D9417),CycleTimePercentile)</f>
        <v>0</v>
      </c>
      <c r="F4418" s="2" t="e">
        <f xml:space="preserve"> IF(Calculations!C4418 = DefectTypeString,  IFERROR(Calculations!J4418,""), NA())</f>
        <v>#N/A</v>
      </c>
      <c r="G4418" s="10">
        <f t="array" ref="G4418">PERCENTILE(IF(ISERROR(F4418:F9417)=FALSE,F4418:F9417),CycleTimePercentile)</f>
        <v>0</v>
      </c>
      <c r="H4418" s="2" t="e">
        <f ca="1" xml:space="preserve"> IF(OR(Calculations!C4418 = "",Calculations!C4418 = WorkTypeString),  Calculations!K4418, NA())</f>
        <v>#N/A</v>
      </c>
      <c r="I4418" s="2" t="e">
        <f xml:space="preserve"> IF(Calculations!C4418 = DefectTypeString,  Calculations!K4418, NA())</f>
        <v>#N/A</v>
      </c>
    </row>
    <row r="4419" spans="1:9" x14ac:dyDescent="0.25">
      <c r="A4419" s="8" t="str">
        <f>Calculations!A4419</f>
        <v/>
      </c>
      <c r="B4419" s="2" t="str">
        <f t="shared" ref="B4419:B4482" si="74">IF(ISNUMBER(A4419),YEAR(A4419)&amp;"-"&amp;TEXT(MONTH(A4419),"00")&amp;"-"&amp;TEXT(DAY(A4419),"00")&amp;"-"&amp;TEXT(HOUR(A4419),"00"),"")</f>
        <v/>
      </c>
      <c r="C4419" s="10" t="str">
        <f>IFERROR(Calculations!J4419,"")</f>
        <v/>
      </c>
      <c r="D4419" s="10" t="str">
        <f xml:space="preserve"> IF(OR(Calculations!C4419 = "",Calculations!C4419 = WorkTypeString),  IFERROR(Calculations!J4419,""), NA())</f>
        <v/>
      </c>
      <c r="E4419" s="10">
        <f t="array" ref="E4419">PERCENTILE(IF(ISERROR(D4419:D9418)=FALSE,D4419:D9418),CycleTimePercentile)</f>
        <v>0</v>
      </c>
      <c r="F4419" s="2" t="e">
        <f xml:space="preserve"> IF(Calculations!C4419 = DefectTypeString,  IFERROR(Calculations!J4419,""), NA())</f>
        <v>#N/A</v>
      </c>
      <c r="G4419" s="10">
        <f t="array" ref="G4419">PERCENTILE(IF(ISERROR(F4419:F9418)=FALSE,F4419:F9418),CycleTimePercentile)</f>
        <v>0</v>
      </c>
      <c r="H4419" s="2" t="e">
        <f ca="1" xml:space="preserve"> IF(OR(Calculations!C4419 = "",Calculations!C4419 = WorkTypeString),  Calculations!K4419, NA())</f>
        <v>#N/A</v>
      </c>
      <c r="I4419" s="2" t="e">
        <f xml:space="preserve"> IF(Calculations!C4419 = DefectTypeString,  Calculations!K4419, NA())</f>
        <v>#N/A</v>
      </c>
    </row>
    <row r="4420" spans="1:9" x14ac:dyDescent="0.25">
      <c r="A4420" s="8" t="str">
        <f>Calculations!A4420</f>
        <v/>
      </c>
      <c r="B4420" s="2" t="str">
        <f t="shared" si="74"/>
        <v/>
      </c>
      <c r="C4420" s="10" t="str">
        <f>IFERROR(Calculations!J4420,"")</f>
        <v/>
      </c>
      <c r="D4420" s="10" t="str">
        <f xml:space="preserve"> IF(OR(Calculations!C4420 = "",Calculations!C4420 = WorkTypeString),  IFERROR(Calculations!J4420,""), NA())</f>
        <v/>
      </c>
      <c r="E4420" s="10">
        <f t="array" ref="E4420">PERCENTILE(IF(ISERROR(D4420:D9419)=FALSE,D4420:D9419),CycleTimePercentile)</f>
        <v>0</v>
      </c>
      <c r="F4420" s="2" t="e">
        <f xml:space="preserve"> IF(Calculations!C4420 = DefectTypeString,  IFERROR(Calculations!J4420,""), NA())</f>
        <v>#N/A</v>
      </c>
      <c r="G4420" s="10">
        <f t="array" ref="G4420">PERCENTILE(IF(ISERROR(F4420:F9419)=FALSE,F4420:F9419),CycleTimePercentile)</f>
        <v>0</v>
      </c>
      <c r="H4420" s="2" t="e">
        <f ca="1" xml:space="preserve"> IF(OR(Calculations!C4420 = "",Calculations!C4420 = WorkTypeString),  Calculations!K4420, NA())</f>
        <v>#N/A</v>
      </c>
      <c r="I4420" s="2" t="e">
        <f xml:space="preserve"> IF(Calculations!C4420 = DefectTypeString,  Calculations!K4420, NA())</f>
        <v>#N/A</v>
      </c>
    </row>
    <row r="4421" spans="1:9" x14ac:dyDescent="0.25">
      <c r="A4421" s="8" t="str">
        <f>Calculations!A4421</f>
        <v/>
      </c>
      <c r="B4421" s="2" t="str">
        <f t="shared" si="74"/>
        <v/>
      </c>
      <c r="C4421" s="10" t="str">
        <f>IFERROR(Calculations!J4421,"")</f>
        <v/>
      </c>
      <c r="D4421" s="10" t="str">
        <f xml:space="preserve"> IF(OR(Calculations!C4421 = "",Calculations!C4421 = WorkTypeString),  IFERROR(Calculations!J4421,""), NA())</f>
        <v/>
      </c>
      <c r="E4421" s="10">
        <f t="array" ref="E4421">PERCENTILE(IF(ISERROR(D4421:D9420)=FALSE,D4421:D9420),CycleTimePercentile)</f>
        <v>0</v>
      </c>
      <c r="F4421" s="2" t="e">
        <f xml:space="preserve"> IF(Calculations!C4421 = DefectTypeString,  IFERROR(Calculations!J4421,""), NA())</f>
        <v>#N/A</v>
      </c>
      <c r="G4421" s="10">
        <f t="array" ref="G4421">PERCENTILE(IF(ISERROR(F4421:F9420)=FALSE,F4421:F9420),CycleTimePercentile)</f>
        <v>0</v>
      </c>
      <c r="H4421" s="2" t="e">
        <f ca="1" xml:space="preserve"> IF(OR(Calculations!C4421 = "",Calculations!C4421 = WorkTypeString),  Calculations!K4421, NA())</f>
        <v>#N/A</v>
      </c>
      <c r="I4421" s="2" t="e">
        <f xml:space="preserve"> IF(Calculations!C4421 = DefectTypeString,  Calculations!K4421, NA())</f>
        <v>#N/A</v>
      </c>
    </row>
    <row r="4422" spans="1:9" x14ac:dyDescent="0.25">
      <c r="A4422" s="8" t="str">
        <f>Calculations!A4422</f>
        <v/>
      </c>
      <c r="B4422" s="2" t="str">
        <f t="shared" si="74"/>
        <v/>
      </c>
      <c r="C4422" s="10" t="str">
        <f>IFERROR(Calculations!J4422,"")</f>
        <v/>
      </c>
      <c r="D4422" s="10" t="str">
        <f xml:space="preserve"> IF(OR(Calculations!C4422 = "",Calculations!C4422 = WorkTypeString),  IFERROR(Calculations!J4422,""), NA())</f>
        <v/>
      </c>
      <c r="E4422" s="10">
        <f t="array" ref="E4422">PERCENTILE(IF(ISERROR(D4422:D9421)=FALSE,D4422:D9421),CycleTimePercentile)</f>
        <v>0</v>
      </c>
      <c r="F4422" s="2" t="e">
        <f xml:space="preserve"> IF(Calculations!C4422 = DefectTypeString,  IFERROR(Calculations!J4422,""), NA())</f>
        <v>#N/A</v>
      </c>
      <c r="G4422" s="10">
        <f t="array" ref="G4422">PERCENTILE(IF(ISERROR(F4422:F9421)=FALSE,F4422:F9421),CycleTimePercentile)</f>
        <v>0</v>
      </c>
      <c r="H4422" s="2" t="e">
        <f ca="1" xml:space="preserve"> IF(OR(Calculations!C4422 = "",Calculations!C4422 = WorkTypeString),  Calculations!K4422, NA())</f>
        <v>#N/A</v>
      </c>
      <c r="I4422" s="2" t="e">
        <f xml:space="preserve"> IF(Calculations!C4422 = DefectTypeString,  Calculations!K4422, NA())</f>
        <v>#N/A</v>
      </c>
    </row>
    <row r="4423" spans="1:9" x14ac:dyDescent="0.25">
      <c r="A4423" s="8" t="str">
        <f>Calculations!A4423</f>
        <v/>
      </c>
      <c r="B4423" s="2" t="str">
        <f t="shared" si="74"/>
        <v/>
      </c>
      <c r="C4423" s="10" t="str">
        <f>IFERROR(Calculations!J4423,"")</f>
        <v/>
      </c>
      <c r="D4423" s="10" t="str">
        <f xml:space="preserve"> IF(OR(Calculations!C4423 = "",Calculations!C4423 = WorkTypeString),  IFERROR(Calculations!J4423,""), NA())</f>
        <v/>
      </c>
      <c r="E4423" s="10">
        <f t="array" ref="E4423">PERCENTILE(IF(ISERROR(D4423:D9422)=FALSE,D4423:D9422),CycleTimePercentile)</f>
        <v>0</v>
      </c>
      <c r="F4423" s="2" t="e">
        <f xml:space="preserve"> IF(Calculations!C4423 = DefectTypeString,  IFERROR(Calculations!J4423,""), NA())</f>
        <v>#N/A</v>
      </c>
      <c r="G4423" s="10">
        <f t="array" ref="G4423">PERCENTILE(IF(ISERROR(F4423:F9422)=FALSE,F4423:F9422),CycleTimePercentile)</f>
        <v>0</v>
      </c>
      <c r="H4423" s="2" t="e">
        <f ca="1" xml:space="preserve"> IF(OR(Calculations!C4423 = "",Calculations!C4423 = WorkTypeString),  Calculations!K4423, NA())</f>
        <v>#N/A</v>
      </c>
      <c r="I4423" s="2" t="e">
        <f xml:space="preserve"> IF(Calculations!C4423 = DefectTypeString,  Calculations!K4423, NA())</f>
        <v>#N/A</v>
      </c>
    </row>
    <row r="4424" spans="1:9" x14ac:dyDescent="0.25">
      <c r="A4424" s="8" t="str">
        <f>Calculations!A4424</f>
        <v/>
      </c>
      <c r="B4424" s="2" t="str">
        <f t="shared" si="74"/>
        <v/>
      </c>
      <c r="C4424" s="10" t="str">
        <f>IFERROR(Calculations!J4424,"")</f>
        <v/>
      </c>
      <c r="D4424" s="10" t="str">
        <f xml:space="preserve"> IF(OR(Calculations!C4424 = "",Calculations!C4424 = WorkTypeString),  IFERROR(Calculations!J4424,""), NA())</f>
        <v/>
      </c>
      <c r="E4424" s="10">
        <f t="array" ref="E4424">PERCENTILE(IF(ISERROR(D4424:D9423)=FALSE,D4424:D9423),CycleTimePercentile)</f>
        <v>0</v>
      </c>
      <c r="F4424" s="2" t="e">
        <f xml:space="preserve"> IF(Calculations!C4424 = DefectTypeString,  IFERROR(Calculations!J4424,""), NA())</f>
        <v>#N/A</v>
      </c>
      <c r="G4424" s="10">
        <f t="array" ref="G4424">PERCENTILE(IF(ISERROR(F4424:F9423)=FALSE,F4424:F9423),CycleTimePercentile)</f>
        <v>0</v>
      </c>
      <c r="H4424" s="2" t="e">
        <f ca="1" xml:space="preserve"> IF(OR(Calculations!C4424 = "",Calculations!C4424 = WorkTypeString),  Calculations!K4424, NA())</f>
        <v>#N/A</v>
      </c>
      <c r="I4424" s="2" t="e">
        <f xml:space="preserve"> IF(Calculations!C4424 = DefectTypeString,  Calculations!K4424, NA())</f>
        <v>#N/A</v>
      </c>
    </row>
    <row r="4425" spans="1:9" x14ac:dyDescent="0.25">
      <c r="A4425" s="8" t="str">
        <f>Calculations!A4425</f>
        <v/>
      </c>
      <c r="B4425" s="2" t="str">
        <f t="shared" si="74"/>
        <v/>
      </c>
      <c r="C4425" s="10" t="str">
        <f>IFERROR(Calculations!J4425,"")</f>
        <v/>
      </c>
      <c r="D4425" s="10" t="str">
        <f xml:space="preserve"> IF(OR(Calculations!C4425 = "",Calculations!C4425 = WorkTypeString),  IFERROR(Calculations!J4425,""), NA())</f>
        <v/>
      </c>
      <c r="E4425" s="10">
        <f t="array" ref="E4425">PERCENTILE(IF(ISERROR(D4425:D9424)=FALSE,D4425:D9424),CycleTimePercentile)</f>
        <v>0</v>
      </c>
      <c r="F4425" s="2" t="e">
        <f xml:space="preserve"> IF(Calculations!C4425 = DefectTypeString,  IFERROR(Calculations!J4425,""), NA())</f>
        <v>#N/A</v>
      </c>
      <c r="G4425" s="10">
        <f t="array" ref="G4425">PERCENTILE(IF(ISERROR(F4425:F9424)=FALSE,F4425:F9424),CycleTimePercentile)</f>
        <v>0</v>
      </c>
      <c r="H4425" s="2" t="e">
        <f ca="1" xml:space="preserve"> IF(OR(Calculations!C4425 = "",Calculations!C4425 = WorkTypeString),  Calculations!K4425, NA())</f>
        <v>#N/A</v>
      </c>
      <c r="I4425" s="2" t="e">
        <f xml:space="preserve"> IF(Calculations!C4425 = DefectTypeString,  Calculations!K4425, NA())</f>
        <v>#N/A</v>
      </c>
    </row>
    <row r="4426" spans="1:9" x14ac:dyDescent="0.25">
      <c r="A4426" s="8" t="str">
        <f>Calculations!A4426</f>
        <v/>
      </c>
      <c r="B4426" s="2" t="str">
        <f t="shared" si="74"/>
        <v/>
      </c>
      <c r="C4426" s="10" t="str">
        <f>IFERROR(Calculations!J4426,"")</f>
        <v/>
      </c>
      <c r="D4426" s="10" t="str">
        <f xml:space="preserve"> IF(OR(Calculations!C4426 = "",Calculations!C4426 = WorkTypeString),  IFERROR(Calculations!J4426,""), NA())</f>
        <v/>
      </c>
      <c r="E4426" s="10">
        <f t="array" ref="E4426">PERCENTILE(IF(ISERROR(D4426:D9425)=FALSE,D4426:D9425),CycleTimePercentile)</f>
        <v>0</v>
      </c>
      <c r="F4426" s="2" t="e">
        <f xml:space="preserve"> IF(Calculations!C4426 = DefectTypeString,  IFERROR(Calculations!J4426,""), NA())</f>
        <v>#N/A</v>
      </c>
      <c r="G4426" s="10">
        <f t="array" ref="G4426">PERCENTILE(IF(ISERROR(F4426:F9425)=FALSE,F4426:F9425),CycleTimePercentile)</f>
        <v>0</v>
      </c>
      <c r="H4426" s="2" t="e">
        <f ca="1" xml:space="preserve"> IF(OR(Calculations!C4426 = "",Calculations!C4426 = WorkTypeString),  Calculations!K4426, NA())</f>
        <v>#N/A</v>
      </c>
      <c r="I4426" s="2" t="e">
        <f xml:space="preserve"> IF(Calculations!C4426 = DefectTypeString,  Calculations!K4426, NA())</f>
        <v>#N/A</v>
      </c>
    </row>
    <row r="4427" spans="1:9" x14ac:dyDescent="0.25">
      <c r="A4427" s="8" t="str">
        <f>Calculations!A4427</f>
        <v/>
      </c>
      <c r="B4427" s="2" t="str">
        <f t="shared" si="74"/>
        <v/>
      </c>
      <c r="C4427" s="10" t="str">
        <f>IFERROR(Calculations!J4427,"")</f>
        <v/>
      </c>
      <c r="D4427" s="10" t="str">
        <f xml:space="preserve"> IF(OR(Calculations!C4427 = "",Calculations!C4427 = WorkTypeString),  IFERROR(Calculations!J4427,""), NA())</f>
        <v/>
      </c>
      <c r="E4427" s="10">
        <f t="array" ref="E4427">PERCENTILE(IF(ISERROR(D4427:D9426)=FALSE,D4427:D9426),CycleTimePercentile)</f>
        <v>0</v>
      </c>
      <c r="F4427" s="2" t="e">
        <f xml:space="preserve"> IF(Calculations!C4427 = DefectTypeString,  IFERROR(Calculations!J4427,""), NA())</f>
        <v>#N/A</v>
      </c>
      <c r="G4427" s="10">
        <f t="array" ref="G4427">PERCENTILE(IF(ISERROR(F4427:F9426)=FALSE,F4427:F9426),CycleTimePercentile)</f>
        <v>0</v>
      </c>
      <c r="H4427" s="2" t="e">
        <f ca="1" xml:space="preserve"> IF(OR(Calculations!C4427 = "",Calculations!C4427 = WorkTypeString),  Calculations!K4427, NA())</f>
        <v>#N/A</v>
      </c>
      <c r="I4427" s="2" t="e">
        <f xml:space="preserve"> IF(Calculations!C4427 = DefectTypeString,  Calculations!K4427, NA())</f>
        <v>#N/A</v>
      </c>
    </row>
    <row r="4428" spans="1:9" x14ac:dyDescent="0.25">
      <c r="A4428" s="8" t="str">
        <f>Calculations!A4428</f>
        <v/>
      </c>
      <c r="B4428" s="2" t="str">
        <f t="shared" si="74"/>
        <v/>
      </c>
      <c r="C4428" s="10" t="str">
        <f>IFERROR(Calculations!J4428,"")</f>
        <v/>
      </c>
      <c r="D4428" s="10" t="str">
        <f xml:space="preserve"> IF(OR(Calculations!C4428 = "",Calculations!C4428 = WorkTypeString),  IFERROR(Calculations!J4428,""), NA())</f>
        <v/>
      </c>
      <c r="E4428" s="10">
        <f t="array" ref="E4428">PERCENTILE(IF(ISERROR(D4428:D9427)=FALSE,D4428:D9427),CycleTimePercentile)</f>
        <v>0</v>
      </c>
      <c r="F4428" s="2" t="e">
        <f xml:space="preserve"> IF(Calculations!C4428 = DefectTypeString,  IFERROR(Calculations!J4428,""), NA())</f>
        <v>#N/A</v>
      </c>
      <c r="G4428" s="10">
        <f t="array" ref="G4428">PERCENTILE(IF(ISERROR(F4428:F9427)=FALSE,F4428:F9427),CycleTimePercentile)</f>
        <v>0</v>
      </c>
      <c r="H4428" s="2" t="e">
        <f ca="1" xml:space="preserve"> IF(OR(Calculations!C4428 = "",Calculations!C4428 = WorkTypeString),  Calculations!K4428, NA())</f>
        <v>#N/A</v>
      </c>
      <c r="I4428" s="2" t="e">
        <f xml:space="preserve"> IF(Calculations!C4428 = DefectTypeString,  Calculations!K4428, NA())</f>
        <v>#N/A</v>
      </c>
    </row>
    <row r="4429" spans="1:9" x14ac:dyDescent="0.25">
      <c r="A4429" s="8" t="str">
        <f>Calculations!A4429</f>
        <v/>
      </c>
      <c r="B4429" s="2" t="str">
        <f t="shared" si="74"/>
        <v/>
      </c>
      <c r="C4429" s="10" t="str">
        <f>IFERROR(Calculations!J4429,"")</f>
        <v/>
      </c>
      <c r="D4429" s="10" t="str">
        <f xml:space="preserve"> IF(OR(Calculations!C4429 = "",Calculations!C4429 = WorkTypeString),  IFERROR(Calculations!J4429,""), NA())</f>
        <v/>
      </c>
      <c r="E4429" s="10">
        <f t="array" ref="E4429">PERCENTILE(IF(ISERROR(D4429:D9428)=FALSE,D4429:D9428),CycleTimePercentile)</f>
        <v>0</v>
      </c>
      <c r="F4429" s="2" t="e">
        <f xml:space="preserve"> IF(Calculations!C4429 = DefectTypeString,  IFERROR(Calculations!J4429,""), NA())</f>
        <v>#N/A</v>
      </c>
      <c r="G4429" s="10">
        <f t="array" ref="G4429">PERCENTILE(IF(ISERROR(F4429:F9428)=FALSE,F4429:F9428),CycleTimePercentile)</f>
        <v>0</v>
      </c>
      <c r="H4429" s="2" t="e">
        <f ca="1" xml:space="preserve"> IF(OR(Calculations!C4429 = "",Calculations!C4429 = WorkTypeString),  Calculations!K4429, NA())</f>
        <v>#N/A</v>
      </c>
      <c r="I4429" s="2" t="e">
        <f xml:space="preserve"> IF(Calculations!C4429 = DefectTypeString,  Calculations!K4429, NA())</f>
        <v>#N/A</v>
      </c>
    </row>
    <row r="4430" spans="1:9" x14ac:dyDescent="0.25">
      <c r="A4430" s="8" t="str">
        <f>Calculations!A4430</f>
        <v/>
      </c>
      <c r="B4430" s="2" t="str">
        <f t="shared" si="74"/>
        <v/>
      </c>
      <c r="C4430" s="10" t="str">
        <f>IFERROR(Calculations!J4430,"")</f>
        <v/>
      </c>
      <c r="D4430" s="10" t="str">
        <f xml:space="preserve"> IF(OR(Calculations!C4430 = "",Calculations!C4430 = WorkTypeString),  IFERROR(Calculations!J4430,""), NA())</f>
        <v/>
      </c>
      <c r="E4430" s="10">
        <f t="array" ref="E4430">PERCENTILE(IF(ISERROR(D4430:D9429)=FALSE,D4430:D9429),CycleTimePercentile)</f>
        <v>0</v>
      </c>
      <c r="F4430" s="2" t="e">
        <f xml:space="preserve"> IF(Calculations!C4430 = DefectTypeString,  IFERROR(Calculations!J4430,""), NA())</f>
        <v>#N/A</v>
      </c>
      <c r="G4430" s="10">
        <f t="array" ref="G4430">PERCENTILE(IF(ISERROR(F4430:F9429)=FALSE,F4430:F9429),CycleTimePercentile)</f>
        <v>0</v>
      </c>
      <c r="H4430" s="2" t="e">
        <f ca="1" xml:space="preserve"> IF(OR(Calculations!C4430 = "",Calculations!C4430 = WorkTypeString),  Calculations!K4430, NA())</f>
        <v>#N/A</v>
      </c>
      <c r="I4430" s="2" t="e">
        <f xml:space="preserve"> IF(Calculations!C4430 = DefectTypeString,  Calculations!K4430, NA())</f>
        <v>#N/A</v>
      </c>
    </row>
    <row r="4431" spans="1:9" x14ac:dyDescent="0.25">
      <c r="A4431" s="8" t="str">
        <f>Calculations!A4431</f>
        <v/>
      </c>
      <c r="B4431" s="2" t="str">
        <f t="shared" si="74"/>
        <v/>
      </c>
      <c r="C4431" s="10" t="str">
        <f>IFERROR(Calculations!J4431,"")</f>
        <v/>
      </c>
      <c r="D4431" s="10" t="str">
        <f xml:space="preserve"> IF(OR(Calculations!C4431 = "",Calculations!C4431 = WorkTypeString),  IFERROR(Calculations!J4431,""), NA())</f>
        <v/>
      </c>
      <c r="E4431" s="10">
        <f t="array" ref="E4431">PERCENTILE(IF(ISERROR(D4431:D9430)=FALSE,D4431:D9430),CycleTimePercentile)</f>
        <v>0</v>
      </c>
      <c r="F4431" s="2" t="e">
        <f xml:space="preserve"> IF(Calculations!C4431 = DefectTypeString,  IFERROR(Calculations!J4431,""), NA())</f>
        <v>#N/A</v>
      </c>
      <c r="G4431" s="10">
        <f t="array" ref="G4431">PERCENTILE(IF(ISERROR(F4431:F9430)=FALSE,F4431:F9430),CycleTimePercentile)</f>
        <v>0</v>
      </c>
      <c r="H4431" s="2" t="e">
        <f ca="1" xml:space="preserve"> IF(OR(Calculations!C4431 = "",Calculations!C4431 = WorkTypeString),  Calculations!K4431, NA())</f>
        <v>#N/A</v>
      </c>
      <c r="I4431" s="2" t="e">
        <f xml:space="preserve"> IF(Calculations!C4431 = DefectTypeString,  Calculations!K4431, NA())</f>
        <v>#N/A</v>
      </c>
    </row>
    <row r="4432" spans="1:9" x14ac:dyDescent="0.25">
      <c r="A4432" s="8" t="str">
        <f>Calculations!A4432</f>
        <v/>
      </c>
      <c r="B4432" s="2" t="str">
        <f t="shared" si="74"/>
        <v/>
      </c>
      <c r="C4432" s="10" t="str">
        <f>IFERROR(Calculations!J4432,"")</f>
        <v/>
      </c>
      <c r="D4432" s="10" t="str">
        <f xml:space="preserve"> IF(OR(Calculations!C4432 = "",Calculations!C4432 = WorkTypeString),  IFERROR(Calculations!J4432,""), NA())</f>
        <v/>
      </c>
      <c r="E4432" s="10">
        <f t="array" ref="E4432">PERCENTILE(IF(ISERROR(D4432:D9431)=FALSE,D4432:D9431),CycleTimePercentile)</f>
        <v>0</v>
      </c>
      <c r="F4432" s="2" t="e">
        <f xml:space="preserve"> IF(Calculations!C4432 = DefectTypeString,  IFERROR(Calculations!J4432,""), NA())</f>
        <v>#N/A</v>
      </c>
      <c r="G4432" s="10">
        <f t="array" ref="G4432">PERCENTILE(IF(ISERROR(F4432:F9431)=FALSE,F4432:F9431),CycleTimePercentile)</f>
        <v>0</v>
      </c>
      <c r="H4432" s="2" t="e">
        <f ca="1" xml:space="preserve"> IF(OR(Calculations!C4432 = "",Calculations!C4432 = WorkTypeString),  Calculations!K4432, NA())</f>
        <v>#N/A</v>
      </c>
      <c r="I4432" s="2" t="e">
        <f xml:space="preserve"> IF(Calculations!C4432 = DefectTypeString,  Calculations!K4432, NA())</f>
        <v>#N/A</v>
      </c>
    </row>
    <row r="4433" spans="1:9" x14ac:dyDescent="0.25">
      <c r="A4433" s="8" t="str">
        <f>Calculations!A4433</f>
        <v/>
      </c>
      <c r="B4433" s="2" t="str">
        <f t="shared" si="74"/>
        <v/>
      </c>
      <c r="C4433" s="10" t="str">
        <f>IFERROR(Calculations!J4433,"")</f>
        <v/>
      </c>
      <c r="D4433" s="10" t="str">
        <f xml:space="preserve"> IF(OR(Calculations!C4433 = "",Calculations!C4433 = WorkTypeString),  IFERROR(Calculations!J4433,""), NA())</f>
        <v/>
      </c>
      <c r="E4433" s="10">
        <f t="array" ref="E4433">PERCENTILE(IF(ISERROR(D4433:D9432)=FALSE,D4433:D9432),CycleTimePercentile)</f>
        <v>0</v>
      </c>
      <c r="F4433" s="2" t="e">
        <f xml:space="preserve"> IF(Calculations!C4433 = DefectTypeString,  IFERROR(Calculations!J4433,""), NA())</f>
        <v>#N/A</v>
      </c>
      <c r="G4433" s="10">
        <f t="array" ref="G4433">PERCENTILE(IF(ISERROR(F4433:F9432)=FALSE,F4433:F9432),CycleTimePercentile)</f>
        <v>0</v>
      </c>
      <c r="H4433" s="2" t="e">
        <f ca="1" xml:space="preserve"> IF(OR(Calculations!C4433 = "",Calculations!C4433 = WorkTypeString),  Calculations!K4433, NA())</f>
        <v>#N/A</v>
      </c>
      <c r="I4433" s="2" t="e">
        <f xml:space="preserve"> IF(Calculations!C4433 = DefectTypeString,  Calculations!K4433, NA())</f>
        <v>#N/A</v>
      </c>
    </row>
    <row r="4434" spans="1:9" x14ac:dyDescent="0.25">
      <c r="A4434" s="8" t="str">
        <f>Calculations!A4434</f>
        <v/>
      </c>
      <c r="B4434" s="2" t="str">
        <f t="shared" si="74"/>
        <v/>
      </c>
      <c r="C4434" s="10" t="str">
        <f>IFERROR(Calculations!J4434,"")</f>
        <v/>
      </c>
      <c r="D4434" s="10" t="str">
        <f xml:space="preserve"> IF(OR(Calculations!C4434 = "",Calculations!C4434 = WorkTypeString),  IFERROR(Calculations!J4434,""), NA())</f>
        <v/>
      </c>
      <c r="E4434" s="10">
        <f t="array" ref="E4434">PERCENTILE(IF(ISERROR(D4434:D9433)=FALSE,D4434:D9433),CycleTimePercentile)</f>
        <v>0</v>
      </c>
      <c r="F4434" s="2" t="e">
        <f xml:space="preserve"> IF(Calculations!C4434 = DefectTypeString,  IFERROR(Calculations!J4434,""), NA())</f>
        <v>#N/A</v>
      </c>
      <c r="G4434" s="10">
        <f t="array" ref="G4434">PERCENTILE(IF(ISERROR(F4434:F9433)=FALSE,F4434:F9433),CycleTimePercentile)</f>
        <v>0</v>
      </c>
      <c r="H4434" s="2" t="e">
        <f ca="1" xml:space="preserve"> IF(OR(Calculations!C4434 = "",Calculations!C4434 = WorkTypeString),  Calculations!K4434, NA())</f>
        <v>#N/A</v>
      </c>
      <c r="I4434" s="2" t="e">
        <f xml:space="preserve"> IF(Calculations!C4434 = DefectTypeString,  Calculations!K4434, NA())</f>
        <v>#N/A</v>
      </c>
    </row>
    <row r="4435" spans="1:9" x14ac:dyDescent="0.25">
      <c r="A4435" s="8" t="str">
        <f>Calculations!A4435</f>
        <v/>
      </c>
      <c r="B4435" s="2" t="str">
        <f t="shared" si="74"/>
        <v/>
      </c>
      <c r="C4435" s="10" t="str">
        <f>IFERROR(Calculations!J4435,"")</f>
        <v/>
      </c>
      <c r="D4435" s="10" t="str">
        <f xml:space="preserve"> IF(OR(Calculations!C4435 = "",Calculations!C4435 = WorkTypeString),  IFERROR(Calculations!J4435,""), NA())</f>
        <v/>
      </c>
      <c r="E4435" s="10">
        <f t="array" ref="E4435">PERCENTILE(IF(ISERROR(D4435:D9434)=FALSE,D4435:D9434),CycleTimePercentile)</f>
        <v>0</v>
      </c>
      <c r="F4435" s="2" t="e">
        <f xml:space="preserve"> IF(Calculations!C4435 = DefectTypeString,  IFERROR(Calculations!J4435,""), NA())</f>
        <v>#N/A</v>
      </c>
      <c r="G4435" s="10">
        <f t="array" ref="G4435">PERCENTILE(IF(ISERROR(F4435:F9434)=FALSE,F4435:F9434),CycleTimePercentile)</f>
        <v>0</v>
      </c>
      <c r="H4435" s="2" t="e">
        <f ca="1" xml:space="preserve"> IF(OR(Calculations!C4435 = "",Calculations!C4435 = WorkTypeString),  Calculations!K4435, NA())</f>
        <v>#N/A</v>
      </c>
      <c r="I4435" s="2" t="e">
        <f xml:space="preserve"> IF(Calculations!C4435 = DefectTypeString,  Calculations!K4435, NA())</f>
        <v>#N/A</v>
      </c>
    </row>
    <row r="4436" spans="1:9" x14ac:dyDescent="0.25">
      <c r="A4436" s="8" t="str">
        <f>Calculations!A4436</f>
        <v/>
      </c>
      <c r="B4436" s="2" t="str">
        <f t="shared" si="74"/>
        <v/>
      </c>
      <c r="C4436" s="10" t="str">
        <f>IFERROR(Calculations!J4436,"")</f>
        <v/>
      </c>
      <c r="D4436" s="10" t="str">
        <f xml:space="preserve"> IF(OR(Calculations!C4436 = "",Calculations!C4436 = WorkTypeString),  IFERROR(Calculations!J4436,""), NA())</f>
        <v/>
      </c>
      <c r="E4436" s="10">
        <f t="array" ref="E4436">PERCENTILE(IF(ISERROR(D4436:D9435)=FALSE,D4436:D9435),CycleTimePercentile)</f>
        <v>0</v>
      </c>
      <c r="F4436" s="2" t="e">
        <f xml:space="preserve"> IF(Calculations!C4436 = DefectTypeString,  IFERROR(Calculations!J4436,""), NA())</f>
        <v>#N/A</v>
      </c>
      <c r="G4436" s="10">
        <f t="array" ref="G4436">PERCENTILE(IF(ISERROR(F4436:F9435)=FALSE,F4436:F9435),CycleTimePercentile)</f>
        <v>0</v>
      </c>
      <c r="H4436" s="2" t="e">
        <f ca="1" xml:space="preserve"> IF(OR(Calculations!C4436 = "",Calculations!C4436 = WorkTypeString),  Calculations!K4436, NA())</f>
        <v>#N/A</v>
      </c>
      <c r="I4436" s="2" t="e">
        <f xml:space="preserve"> IF(Calculations!C4436 = DefectTypeString,  Calculations!K4436, NA())</f>
        <v>#N/A</v>
      </c>
    </row>
    <row r="4437" spans="1:9" x14ac:dyDescent="0.25">
      <c r="A4437" s="8" t="str">
        <f>Calculations!A4437</f>
        <v/>
      </c>
      <c r="B4437" s="2" t="str">
        <f t="shared" si="74"/>
        <v/>
      </c>
      <c r="C4437" s="10" t="str">
        <f>IFERROR(Calculations!J4437,"")</f>
        <v/>
      </c>
      <c r="D4437" s="10" t="str">
        <f xml:space="preserve"> IF(OR(Calculations!C4437 = "",Calculations!C4437 = WorkTypeString),  IFERROR(Calculations!J4437,""), NA())</f>
        <v/>
      </c>
      <c r="E4437" s="10">
        <f t="array" ref="E4437">PERCENTILE(IF(ISERROR(D4437:D9436)=FALSE,D4437:D9436),CycleTimePercentile)</f>
        <v>0</v>
      </c>
      <c r="F4437" s="2" t="e">
        <f xml:space="preserve"> IF(Calculations!C4437 = DefectTypeString,  IFERROR(Calculations!J4437,""), NA())</f>
        <v>#N/A</v>
      </c>
      <c r="G4437" s="10">
        <f t="array" ref="G4437">PERCENTILE(IF(ISERROR(F4437:F9436)=FALSE,F4437:F9436),CycleTimePercentile)</f>
        <v>0</v>
      </c>
      <c r="H4437" s="2" t="e">
        <f ca="1" xml:space="preserve"> IF(OR(Calculations!C4437 = "",Calculations!C4437 = WorkTypeString),  Calculations!K4437, NA())</f>
        <v>#N/A</v>
      </c>
      <c r="I4437" s="2" t="e">
        <f xml:space="preserve"> IF(Calculations!C4437 = DefectTypeString,  Calculations!K4437, NA())</f>
        <v>#N/A</v>
      </c>
    </row>
    <row r="4438" spans="1:9" x14ac:dyDescent="0.25">
      <c r="A4438" s="8" t="str">
        <f>Calculations!A4438</f>
        <v/>
      </c>
      <c r="B4438" s="2" t="str">
        <f t="shared" si="74"/>
        <v/>
      </c>
      <c r="C4438" s="10" t="str">
        <f>IFERROR(Calculations!J4438,"")</f>
        <v/>
      </c>
      <c r="D4438" s="10" t="str">
        <f xml:space="preserve"> IF(OR(Calculations!C4438 = "",Calculations!C4438 = WorkTypeString),  IFERROR(Calculations!J4438,""), NA())</f>
        <v/>
      </c>
      <c r="E4438" s="10">
        <f t="array" ref="E4438">PERCENTILE(IF(ISERROR(D4438:D9437)=FALSE,D4438:D9437),CycleTimePercentile)</f>
        <v>0</v>
      </c>
      <c r="F4438" s="2" t="e">
        <f xml:space="preserve"> IF(Calculations!C4438 = DefectTypeString,  IFERROR(Calculations!J4438,""), NA())</f>
        <v>#N/A</v>
      </c>
      <c r="G4438" s="10">
        <f t="array" ref="G4438">PERCENTILE(IF(ISERROR(F4438:F9437)=FALSE,F4438:F9437),CycleTimePercentile)</f>
        <v>0</v>
      </c>
      <c r="H4438" s="2" t="e">
        <f ca="1" xml:space="preserve"> IF(OR(Calculations!C4438 = "",Calculations!C4438 = WorkTypeString),  Calculations!K4438, NA())</f>
        <v>#N/A</v>
      </c>
      <c r="I4438" s="2" t="e">
        <f xml:space="preserve"> IF(Calculations!C4438 = DefectTypeString,  Calculations!K4438, NA())</f>
        <v>#N/A</v>
      </c>
    </row>
    <row r="4439" spans="1:9" x14ac:dyDescent="0.25">
      <c r="A4439" s="8" t="str">
        <f>Calculations!A4439</f>
        <v/>
      </c>
      <c r="B4439" s="2" t="str">
        <f t="shared" si="74"/>
        <v/>
      </c>
      <c r="C4439" s="10" t="str">
        <f>IFERROR(Calculations!J4439,"")</f>
        <v/>
      </c>
      <c r="D4439" s="10" t="str">
        <f xml:space="preserve"> IF(OR(Calculations!C4439 = "",Calculations!C4439 = WorkTypeString),  IFERROR(Calculations!J4439,""), NA())</f>
        <v/>
      </c>
      <c r="E4439" s="10">
        <f t="array" ref="E4439">PERCENTILE(IF(ISERROR(D4439:D9438)=FALSE,D4439:D9438),CycleTimePercentile)</f>
        <v>0</v>
      </c>
      <c r="F4439" s="2" t="e">
        <f xml:space="preserve"> IF(Calculations!C4439 = DefectTypeString,  IFERROR(Calculations!J4439,""), NA())</f>
        <v>#N/A</v>
      </c>
      <c r="G4439" s="10">
        <f t="array" ref="G4439">PERCENTILE(IF(ISERROR(F4439:F9438)=FALSE,F4439:F9438),CycleTimePercentile)</f>
        <v>0</v>
      </c>
      <c r="H4439" s="2" t="e">
        <f ca="1" xml:space="preserve"> IF(OR(Calculations!C4439 = "",Calculations!C4439 = WorkTypeString),  Calculations!K4439, NA())</f>
        <v>#N/A</v>
      </c>
      <c r="I4439" s="2" t="e">
        <f xml:space="preserve"> IF(Calculations!C4439 = DefectTypeString,  Calculations!K4439, NA())</f>
        <v>#N/A</v>
      </c>
    </row>
    <row r="4440" spans="1:9" x14ac:dyDescent="0.25">
      <c r="A4440" s="8" t="str">
        <f>Calculations!A4440</f>
        <v/>
      </c>
      <c r="B4440" s="2" t="str">
        <f t="shared" si="74"/>
        <v/>
      </c>
      <c r="C4440" s="10" t="str">
        <f>IFERROR(Calculations!J4440,"")</f>
        <v/>
      </c>
      <c r="D4440" s="10" t="str">
        <f xml:space="preserve"> IF(OR(Calculations!C4440 = "",Calculations!C4440 = WorkTypeString),  IFERROR(Calculations!J4440,""), NA())</f>
        <v/>
      </c>
      <c r="E4440" s="10">
        <f t="array" ref="E4440">PERCENTILE(IF(ISERROR(D4440:D9439)=FALSE,D4440:D9439),CycleTimePercentile)</f>
        <v>0</v>
      </c>
      <c r="F4440" s="2" t="e">
        <f xml:space="preserve"> IF(Calculations!C4440 = DefectTypeString,  IFERROR(Calculations!J4440,""), NA())</f>
        <v>#N/A</v>
      </c>
      <c r="G4440" s="10">
        <f t="array" ref="G4440">PERCENTILE(IF(ISERROR(F4440:F9439)=FALSE,F4440:F9439),CycleTimePercentile)</f>
        <v>0</v>
      </c>
      <c r="H4440" s="2" t="e">
        <f ca="1" xml:space="preserve"> IF(OR(Calculations!C4440 = "",Calculations!C4440 = WorkTypeString),  Calculations!K4440, NA())</f>
        <v>#N/A</v>
      </c>
      <c r="I4440" s="2" t="e">
        <f xml:space="preserve"> IF(Calculations!C4440 = DefectTypeString,  Calculations!K4440, NA())</f>
        <v>#N/A</v>
      </c>
    </row>
    <row r="4441" spans="1:9" x14ac:dyDescent="0.25">
      <c r="A4441" s="8" t="str">
        <f>Calculations!A4441</f>
        <v/>
      </c>
      <c r="B4441" s="2" t="str">
        <f t="shared" si="74"/>
        <v/>
      </c>
      <c r="C4441" s="10" t="str">
        <f>IFERROR(Calculations!J4441,"")</f>
        <v/>
      </c>
      <c r="D4441" s="10" t="str">
        <f xml:space="preserve"> IF(OR(Calculations!C4441 = "",Calculations!C4441 = WorkTypeString),  IFERROR(Calculations!J4441,""), NA())</f>
        <v/>
      </c>
      <c r="E4441" s="10">
        <f t="array" ref="E4441">PERCENTILE(IF(ISERROR(D4441:D9440)=FALSE,D4441:D9440),CycleTimePercentile)</f>
        <v>0</v>
      </c>
      <c r="F4441" s="2" t="e">
        <f xml:space="preserve"> IF(Calculations!C4441 = DefectTypeString,  IFERROR(Calculations!J4441,""), NA())</f>
        <v>#N/A</v>
      </c>
      <c r="G4441" s="10">
        <f t="array" ref="G4441">PERCENTILE(IF(ISERROR(F4441:F9440)=FALSE,F4441:F9440),CycleTimePercentile)</f>
        <v>0</v>
      </c>
      <c r="H4441" s="2" t="e">
        <f ca="1" xml:space="preserve"> IF(OR(Calculations!C4441 = "",Calculations!C4441 = WorkTypeString),  Calculations!K4441, NA())</f>
        <v>#N/A</v>
      </c>
      <c r="I4441" s="2" t="e">
        <f xml:space="preserve"> IF(Calculations!C4441 = DefectTypeString,  Calculations!K4441, NA())</f>
        <v>#N/A</v>
      </c>
    </row>
    <row r="4442" spans="1:9" x14ac:dyDescent="0.25">
      <c r="A4442" s="8" t="str">
        <f>Calculations!A4442</f>
        <v/>
      </c>
      <c r="B4442" s="2" t="str">
        <f t="shared" si="74"/>
        <v/>
      </c>
      <c r="C4442" s="10" t="str">
        <f>IFERROR(Calculations!J4442,"")</f>
        <v/>
      </c>
      <c r="D4442" s="10" t="str">
        <f xml:space="preserve"> IF(OR(Calculations!C4442 = "",Calculations!C4442 = WorkTypeString),  IFERROR(Calculations!J4442,""), NA())</f>
        <v/>
      </c>
      <c r="E4442" s="10">
        <f t="array" ref="E4442">PERCENTILE(IF(ISERROR(D4442:D9441)=FALSE,D4442:D9441),CycleTimePercentile)</f>
        <v>0</v>
      </c>
      <c r="F4442" s="2" t="e">
        <f xml:space="preserve"> IF(Calculations!C4442 = DefectTypeString,  IFERROR(Calculations!J4442,""), NA())</f>
        <v>#N/A</v>
      </c>
      <c r="G4442" s="10">
        <f t="array" ref="G4442">PERCENTILE(IF(ISERROR(F4442:F9441)=FALSE,F4442:F9441),CycleTimePercentile)</f>
        <v>0</v>
      </c>
      <c r="H4442" s="2" t="e">
        <f ca="1" xml:space="preserve"> IF(OR(Calculations!C4442 = "",Calculations!C4442 = WorkTypeString),  Calculations!K4442, NA())</f>
        <v>#N/A</v>
      </c>
      <c r="I4442" s="2" t="e">
        <f xml:space="preserve"> IF(Calculations!C4442 = DefectTypeString,  Calculations!K4442, NA())</f>
        <v>#N/A</v>
      </c>
    </row>
    <row r="4443" spans="1:9" x14ac:dyDescent="0.25">
      <c r="A4443" s="8" t="str">
        <f>Calculations!A4443</f>
        <v/>
      </c>
      <c r="B4443" s="2" t="str">
        <f t="shared" si="74"/>
        <v/>
      </c>
      <c r="C4443" s="10" t="str">
        <f>IFERROR(Calculations!J4443,"")</f>
        <v/>
      </c>
      <c r="D4443" s="10" t="str">
        <f xml:space="preserve"> IF(OR(Calculations!C4443 = "",Calculations!C4443 = WorkTypeString),  IFERROR(Calculations!J4443,""), NA())</f>
        <v/>
      </c>
      <c r="E4443" s="10">
        <f t="array" ref="E4443">PERCENTILE(IF(ISERROR(D4443:D9442)=FALSE,D4443:D9442),CycleTimePercentile)</f>
        <v>0</v>
      </c>
      <c r="F4443" s="2" t="e">
        <f xml:space="preserve"> IF(Calculations!C4443 = DefectTypeString,  IFERROR(Calculations!J4443,""), NA())</f>
        <v>#N/A</v>
      </c>
      <c r="G4443" s="10">
        <f t="array" ref="G4443">PERCENTILE(IF(ISERROR(F4443:F9442)=FALSE,F4443:F9442),CycleTimePercentile)</f>
        <v>0</v>
      </c>
      <c r="H4443" s="2" t="e">
        <f ca="1" xml:space="preserve"> IF(OR(Calculations!C4443 = "",Calculations!C4443 = WorkTypeString),  Calculations!K4443, NA())</f>
        <v>#N/A</v>
      </c>
      <c r="I4443" s="2" t="e">
        <f xml:space="preserve"> IF(Calculations!C4443 = DefectTypeString,  Calculations!K4443, NA())</f>
        <v>#N/A</v>
      </c>
    </row>
    <row r="4444" spans="1:9" x14ac:dyDescent="0.25">
      <c r="A4444" s="8" t="str">
        <f>Calculations!A4444</f>
        <v/>
      </c>
      <c r="B4444" s="2" t="str">
        <f t="shared" si="74"/>
        <v/>
      </c>
      <c r="C4444" s="10" t="str">
        <f>IFERROR(Calculations!J4444,"")</f>
        <v/>
      </c>
      <c r="D4444" s="10" t="str">
        <f xml:space="preserve"> IF(OR(Calculations!C4444 = "",Calculations!C4444 = WorkTypeString),  IFERROR(Calculations!J4444,""), NA())</f>
        <v/>
      </c>
      <c r="E4444" s="10">
        <f t="array" ref="E4444">PERCENTILE(IF(ISERROR(D4444:D9443)=FALSE,D4444:D9443),CycleTimePercentile)</f>
        <v>0</v>
      </c>
      <c r="F4444" s="2" t="e">
        <f xml:space="preserve"> IF(Calculations!C4444 = DefectTypeString,  IFERROR(Calculations!J4444,""), NA())</f>
        <v>#N/A</v>
      </c>
      <c r="G4444" s="10">
        <f t="array" ref="G4444">PERCENTILE(IF(ISERROR(F4444:F9443)=FALSE,F4444:F9443),CycleTimePercentile)</f>
        <v>0</v>
      </c>
      <c r="H4444" s="2" t="e">
        <f ca="1" xml:space="preserve"> IF(OR(Calculations!C4444 = "",Calculations!C4444 = WorkTypeString),  Calculations!K4444, NA())</f>
        <v>#N/A</v>
      </c>
      <c r="I4444" s="2" t="e">
        <f xml:space="preserve"> IF(Calculations!C4444 = DefectTypeString,  Calculations!K4444, NA())</f>
        <v>#N/A</v>
      </c>
    </row>
    <row r="4445" spans="1:9" x14ac:dyDescent="0.25">
      <c r="A4445" s="8" t="str">
        <f>Calculations!A4445</f>
        <v/>
      </c>
      <c r="B4445" s="2" t="str">
        <f t="shared" si="74"/>
        <v/>
      </c>
      <c r="C4445" s="10" t="str">
        <f>IFERROR(Calculations!J4445,"")</f>
        <v/>
      </c>
      <c r="D4445" s="10" t="str">
        <f xml:space="preserve"> IF(OR(Calculations!C4445 = "",Calculations!C4445 = WorkTypeString),  IFERROR(Calculations!J4445,""), NA())</f>
        <v/>
      </c>
      <c r="E4445" s="10">
        <f t="array" ref="E4445">PERCENTILE(IF(ISERROR(D4445:D9444)=FALSE,D4445:D9444),CycleTimePercentile)</f>
        <v>0</v>
      </c>
      <c r="F4445" s="2" t="e">
        <f xml:space="preserve"> IF(Calculations!C4445 = DefectTypeString,  IFERROR(Calculations!J4445,""), NA())</f>
        <v>#N/A</v>
      </c>
      <c r="G4445" s="10">
        <f t="array" ref="G4445">PERCENTILE(IF(ISERROR(F4445:F9444)=FALSE,F4445:F9444),CycleTimePercentile)</f>
        <v>0</v>
      </c>
      <c r="H4445" s="2" t="e">
        <f ca="1" xml:space="preserve"> IF(OR(Calculations!C4445 = "",Calculations!C4445 = WorkTypeString),  Calculations!K4445, NA())</f>
        <v>#N/A</v>
      </c>
      <c r="I4445" s="2" t="e">
        <f xml:space="preserve"> IF(Calculations!C4445 = DefectTypeString,  Calculations!K4445, NA())</f>
        <v>#N/A</v>
      </c>
    </row>
    <row r="4446" spans="1:9" x14ac:dyDescent="0.25">
      <c r="A4446" s="8" t="str">
        <f>Calculations!A4446</f>
        <v/>
      </c>
      <c r="B4446" s="2" t="str">
        <f t="shared" si="74"/>
        <v/>
      </c>
      <c r="C4446" s="10" t="str">
        <f>IFERROR(Calculations!J4446,"")</f>
        <v/>
      </c>
      <c r="D4446" s="10" t="str">
        <f xml:space="preserve"> IF(OR(Calculations!C4446 = "",Calculations!C4446 = WorkTypeString),  IFERROR(Calculations!J4446,""), NA())</f>
        <v/>
      </c>
      <c r="E4446" s="10">
        <f t="array" ref="E4446">PERCENTILE(IF(ISERROR(D4446:D9445)=FALSE,D4446:D9445),CycleTimePercentile)</f>
        <v>0</v>
      </c>
      <c r="F4446" s="2" t="e">
        <f xml:space="preserve"> IF(Calculations!C4446 = DefectTypeString,  IFERROR(Calculations!J4446,""), NA())</f>
        <v>#N/A</v>
      </c>
      <c r="G4446" s="10">
        <f t="array" ref="G4446">PERCENTILE(IF(ISERROR(F4446:F9445)=FALSE,F4446:F9445),CycleTimePercentile)</f>
        <v>0</v>
      </c>
      <c r="H4446" s="2" t="e">
        <f ca="1" xml:space="preserve"> IF(OR(Calculations!C4446 = "",Calculations!C4446 = WorkTypeString),  Calculations!K4446, NA())</f>
        <v>#N/A</v>
      </c>
      <c r="I4446" s="2" t="e">
        <f xml:space="preserve"> IF(Calculations!C4446 = DefectTypeString,  Calculations!K4446, NA())</f>
        <v>#N/A</v>
      </c>
    </row>
    <row r="4447" spans="1:9" x14ac:dyDescent="0.25">
      <c r="A4447" s="8" t="str">
        <f>Calculations!A4447</f>
        <v/>
      </c>
      <c r="B4447" s="2" t="str">
        <f t="shared" si="74"/>
        <v/>
      </c>
      <c r="C4447" s="10" t="str">
        <f>IFERROR(Calculations!J4447,"")</f>
        <v/>
      </c>
      <c r="D4447" s="10" t="str">
        <f xml:space="preserve"> IF(OR(Calculations!C4447 = "",Calculations!C4447 = WorkTypeString),  IFERROR(Calculations!J4447,""), NA())</f>
        <v/>
      </c>
      <c r="E4447" s="10">
        <f t="array" ref="E4447">PERCENTILE(IF(ISERROR(D4447:D9446)=FALSE,D4447:D9446),CycleTimePercentile)</f>
        <v>0</v>
      </c>
      <c r="F4447" s="2" t="e">
        <f xml:space="preserve"> IF(Calculations!C4447 = DefectTypeString,  IFERROR(Calculations!J4447,""), NA())</f>
        <v>#N/A</v>
      </c>
      <c r="G4447" s="10">
        <f t="array" ref="G4447">PERCENTILE(IF(ISERROR(F4447:F9446)=FALSE,F4447:F9446),CycleTimePercentile)</f>
        <v>0</v>
      </c>
      <c r="H4447" s="2" t="e">
        <f ca="1" xml:space="preserve"> IF(OR(Calculations!C4447 = "",Calculations!C4447 = WorkTypeString),  Calculations!K4447, NA())</f>
        <v>#N/A</v>
      </c>
      <c r="I4447" s="2" t="e">
        <f xml:space="preserve"> IF(Calculations!C4447 = DefectTypeString,  Calculations!K4447, NA())</f>
        <v>#N/A</v>
      </c>
    </row>
    <row r="4448" spans="1:9" x14ac:dyDescent="0.25">
      <c r="A4448" s="8" t="str">
        <f>Calculations!A4448</f>
        <v/>
      </c>
      <c r="B4448" s="2" t="str">
        <f t="shared" si="74"/>
        <v/>
      </c>
      <c r="C4448" s="10" t="str">
        <f>IFERROR(Calculations!J4448,"")</f>
        <v/>
      </c>
      <c r="D4448" s="10" t="str">
        <f xml:space="preserve"> IF(OR(Calculations!C4448 = "",Calculations!C4448 = WorkTypeString),  IFERROR(Calculations!J4448,""), NA())</f>
        <v/>
      </c>
      <c r="E4448" s="10">
        <f t="array" ref="E4448">PERCENTILE(IF(ISERROR(D4448:D9447)=FALSE,D4448:D9447),CycleTimePercentile)</f>
        <v>0</v>
      </c>
      <c r="F4448" s="2" t="e">
        <f xml:space="preserve"> IF(Calculations!C4448 = DefectTypeString,  IFERROR(Calculations!J4448,""), NA())</f>
        <v>#N/A</v>
      </c>
      <c r="G4448" s="10">
        <f t="array" ref="G4448">PERCENTILE(IF(ISERROR(F4448:F9447)=FALSE,F4448:F9447),CycleTimePercentile)</f>
        <v>0</v>
      </c>
      <c r="H4448" s="2" t="e">
        <f ca="1" xml:space="preserve"> IF(OR(Calculations!C4448 = "",Calculations!C4448 = WorkTypeString),  Calculations!K4448, NA())</f>
        <v>#N/A</v>
      </c>
      <c r="I4448" s="2" t="e">
        <f xml:space="preserve"> IF(Calculations!C4448 = DefectTypeString,  Calculations!K4448, NA())</f>
        <v>#N/A</v>
      </c>
    </row>
    <row r="4449" spans="1:9" x14ac:dyDescent="0.25">
      <c r="A4449" s="8" t="str">
        <f>Calculations!A4449</f>
        <v/>
      </c>
      <c r="B4449" s="2" t="str">
        <f t="shared" si="74"/>
        <v/>
      </c>
      <c r="C4449" s="10" t="str">
        <f>IFERROR(Calculations!J4449,"")</f>
        <v/>
      </c>
      <c r="D4449" s="10" t="str">
        <f xml:space="preserve"> IF(OR(Calculations!C4449 = "",Calculations!C4449 = WorkTypeString),  IFERROR(Calculations!J4449,""), NA())</f>
        <v/>
      </c>
      <c r="E4449" s="10">
        <f t="array" ref="E4449">PERCENTILE(IF(ISERROR(D4449:D9448)=FALSE,D4449:D9448),CycleTimePercentile)</f>
        <v>0</v>
      </c>
      <c r="F4449" s="2" t="e">
        <f xml:space="preserve"> IF(Calculations!C4449 = DefectTypeString,  IFERROR(Calculations!J4449,""), NA())</f>
        <v>#N/A</v>
      </c>
      <c r="G4449" s="10">
        <f t="array" ref="G4449">PERCENTILE(IF(ISERROR(F4449:F9448)=FALSE,F4449:F9448),CycleTimePercentile)</f>
        <v>0</v>
      </c>
      <c r="H4449" s="2" t="e">
        <f ca="1" xml:space="preserve"> IF(OR(Calculations!C4449 = "",Calculations!C4449 = WorkTypeString),  Calculations!K4449, NA())</f>
        <v>#N/A</v>
      </c>
      <c r="I4449" s="2" t="e">
        <f xml:space="preserve"> IF(Calculations!C4449 = DefectTypeString,  Calculations!K4449, NA())</f>
        <v>#N/A</v>
      </c>
    </row>
    <row r="4450" spans="1:9" x14ac:dyDescent="0.25">
      <c r="A4450" s="8" t="str">
        <f>Calculations!A4450</f>
        <v/>
      </c>
      <c r="B4450" s="2" t="str">
        <f t="shared" si="74"/>
        <v/>
      </c>
      <c r="C4450" s="10" t="str">
        <f>IFERROR(Calculations!J4450,"")</f>
        <v/>
      </c>
      <c r="D4450" s="10" t="str">
        <f xml:space="preserve"> IF(OR(Calculations!C4450 = "",Calculations!C4450 = WorkTypeString),  IFERROR(Calculations!J4450,""), NA())</f>
        <v/>
      </c>
      <c r="E4450" s="10">
        <f t="array" ref="E4450">PERCENTILE(IF(ISERROR(D4450:D9449)=FALSE,D4450:D9449),CycleTimePercentile)</f>
        <v>0</v>
      </c>
      <c r="F4450" s="2" t="e">
        <f xml:space="preserve"> IF(Calculations!C4450 = DefectTypeString,  IFERROR(Calculations!J4450,""), NA())</f>
        <v>#N/A</v>
      </c>
      <c r="G4450" s="10">
        <f t="array" ref="G4450">PERCENTILE(IF(ISERROR(F4450:F9449)=FALSE,F4450:F9449),CycleTimePercentile)</f>
        <v>0</v>
      </c>
      <c r="H4450" s="2" t="e">
        <f ca="1" xml:space="preserve"> IF(OR(Calculations!C4450 = "",Calculations!C4450 = WorkTypeString),  Calculations!K4450, NA())</f>
        <v>#N/A</v>
      </c>
      <c r="I4450" s="2" t="e">
        <f xml:space="preserve"> IF(Calculations!C4450 = DefectTypeString,  Calculations!K4450, NA())</f>
        <v>#N/A</v>
      </c>
    </row>
    <row r="4451" spans="1:9" x14ac:dyDescent="0.25">
      <c r="A4451" s="8" t="str">
        <f>Calculations!A4451</f>
        <v/>
      </c>
      <c r="B4451" s="2" t="str">
        <f t="shared" si="74"/>
        <v/>
      </c>
      <c r="C4451" s="10" t="str">
        <f>IFERROR(Calculations!J4451,"")</f>
        <v/>
      </c>
      <c r="D4451" s="10" t="str">
        <f xml:space="preserve"> IF(OR(Calculations!C4451 = "",Calculations!C4451 = WorkTypeString),  IFERROR(Calculations!J4451,""), NA())</f>
        <v/>
      </c>
      <c r="E4451" s="10">
        <f t="array" ref="E4451">PERCENTILE(IF(ISERROR(D4451:D9450)=FALSE,D4451:D9450),CycleTimePercentile)</f>
        <v>0</v>
      </c>
      <c r="F4451" s="2" t="e">
        <f xml:space="preserve"> IF(Calculations!C4451 = DefectTypeString,  IFERROR(Calculations!J4451,""), NA())</f>
        <v>#N/A</v>
      </c>
      <c r="G4451" s="10">
        <f t="array" ref="G4451">PERCENTILE(IF(ISERROR(F4451:F9450)=FALSE,F4451:F9450),CycleTimePercentile)</f>
        <v>0</v>
      </c>
      <c r="H4451" s="2" t="e">
        <f ca="1" xml:space="preserve"> IF(OR(Calculations!C4451 = "",Calculations!C4451 = WorkTypeString),  Calculations!K4451, NA())</f>
        <v>#N/A</v>
      </c>
      <c r="I4451" s="2" t="e">
        <f xml:space="preserve"> IF(Calculations!C4451 = DefectTypeString,  Calculations!K4451, NA())</f>
        <v>#N/A</v>
      </c>
    </row>
    <row r="4452" spans="1:9" x14ac:dyDescent="0.25">
      <c r="A4452" s="8" t="str">
        <f>Calculations!A4452</f>
        <v/>
      </c>
      <c r="B4452" s="2" t="str">
        <f t="shared" si="74"/>
        <v/>
      </c>
      <c r="C4452" s="10" t="str">
        <f>IFERROR(Calculations!J4452,"")</f>
        <v/>
      </c>
      <c r="D4452" s="10" t="str">
        <f xml:space="preserve"> IF(OR(Calculations!C4452 = "",Calculations!C4452 = WorkTypeString),  IFERROR(Calculations!J4452,""), NA())</f>
        <v/>
      </c>
      <c r="E4452" s="10">
        <f t="array" ref="E4452">PERCENTILE(IF(ISERROR(D4452:D9451)=FALSE,D4452:D9451),CycleTimePercentile)</f>
        <v>0</v>
      </c>
      <c r="F4452" s="2" t="e">
        <f xml:space="preserve"> IF(Calculations!C4452 = DefectTypeString,  IFERROR(Calculations!J4452,""), NA())</f>
        <v>#N/A</v>
      </c>
      <c r="G4452" s="10">
        <f t="array" ref="G4452">PERCENTILE(IF(ISERROR(F4452:F9451)=FALSE,F4452:F9451),CycleTimePercentile)</f>
        <v>0</v>
      </c>
      <c r="H4452" s="2" t="e">
        <f ca="1" xml:space="preserve"> IF(OR(Calculations!C4452 = "",Calculations!C4452 = WorkTypeString),  Calculations!K4452, NA())</f>
        <v>#N/A</v>
      </c>
      <c r="I4452" s="2" t="e">
        <f xml:space="preserve"> IF(Calculations!C4452 = DefectTypeString,  Calculations!K4452, NA())</f>
        <v>#N/A</v>
      </c>
    </row>
    <row r="4453" spans="1:9" x14ac:dyDescent="0.25">
      <c r="A4453" s="8" t="str">
        <f>Calculations!A4453</f>
        <v/>
      </c>
      <c r="B4453" s="2" t="str">
        <f t="shared" si="74"/>
        <v/>
      </c>
      <c r="C4453" s="10" t="str">
        <f>IFERROR(Calculations!J4453,"")</f>
        <v/>
      </c>
      <c r="D4453" s="10" t="str">
        <f xml:space="preserve"> IF(OR(Calculations!C4453 = "",Calculations!C4453 = WorkTypeString),  IFERROR(Calculations!J4453,""), NA())</f>
        <v/>
      </c>
      <c r="E4453" s="10">
        <f t="array" ref="E4453">PERCENTILE(IF(ISERROR(D4453:D9452)=FALSE,D4453:D9452),CycleTimePercentile)</f>
        <v>0</v>
      </c>
      <c r="F4453" s="2" t="e">
        <f xml:space="preserve"> IF(Calculations!C4453 = DefectTypeString,  IFERROR(Calculations!J4453,""), NA())</f>
        <v>#N/A</v>
      </c>
      <c r="G4453" s="10">
        <f t="array" ref="G4453">PERCENTILE(IF(ISERROR(F4453:F9452)=FALSE,F4453:F9452),CycleTimePercentile)</f>
        <v>0</v>
      </c>
      <c r="H4453" s="2" t="e">
        <f ca="1" xml:space="preserve"> IF(OR(Calculations!C4453 = "",Calculations!C4453 = WorkTypeString),  Calculations!K4453, NA())</f>
        <v>#N/A</v>
      </c>
      <c r="I4453" s="2" t="e">
        <f xml:space="preserve"> IF(Calculations!C4453 = DefectTypeString,  Calculations!K4453, NA())</f>
        <v>#N/A</v>
      </c>
    </row>
    <row r="4454" spans="1:9" x14ac:dyDescent="0.25">
      <c r="A4454" s="8" t="str">
        <f>Calculations!A4454</f>
        <v/>
      </c>
      <c r="B4454" s="2" t="str">
        <f t="shared" si="74"/>
        <v/>
      </c>
      <c r="C4454" s="10" t="str">
        <f>IFERROR(Calculations!J4454,"")</f>
        <v/>
      </c>
      <c r="D4454" s="10" t="str">
        <f xml:space="preserve"> IF(OR(Calculations!C4454 = "",Calculations!C4454 = WorkTypeString),  IFERROR(Calculations!J4454,""), NA())</f>
        <v/>
      </c>
      <c r="E4454" s="10">
        <f t="array" ref="E4454">PERCENTILE(IF(ISERROR(D4454:D9453)=FALSE,D4454:D9453),CycleTimePercentile)</f>
        <v>0</v>
      </c>
      <c r="F4454" s="2" t="e">
        <f xml:space="preserve"> IF(Calculations!C4454 = DefectTypeString,  IFERROR(Calculations!J4454,""), NA())</f>
        <v>#N/A</v>
      </c>
      <c r="G4454" s="10">
        <f t="array" ref="G4454">PERCENTILE(IF(ISERROR(F4454:F9453)=FALSE,F4454:F9453),CycleTimePercentile)</f>
        <v>0</v>
      </c>
      <c r="H4454" s="2" t="e">
        <f ca="1" xml:space="preserve"> IF(OR(Calculations!C4454 = "",Calculations!C4454 = WorkTypeString),  Calculations!K4454, NA())</f>
        <v>#N/A</v>
      </c>
      <c r="I4454" s="2" t="e">
        <f xml:space="preserve"> IF(Calculations!C4454 = DefectTypeString,  Calculations!K4454, NA())</f>
        <v>#N/A</v>
      </c>
    </row>
    <row r="4455" spans="1:9" x14ac:dyDescent="0.25">
      <c r="A4455" s="8" t="str">
        <f>Calculations!A4455</f>
        <v/>
      </c>
      <c r="B4455" s="2" t="str">
        <f t="shared" si="74"/>
        <v/>
      </c>
      <c r="C4455" s="10" t="str">
        <f>IFERROR(Calculations!J4455,"")</f>
        <v/>
      </c>
      <c r="D4455" s="10" t="str">
        <f xml:space="preserve"> IF(OR(Calculations!C4455 = "",Calculations!C4455 = WorkTypeString),  IFERROR(Calculations!J4455,""), NA())</f>
        <v/>
      </c>
      <c r="E4455" s="10">
        <f t="array" ref="E4455">PERCENTILE(IF(ISERROR(D4455:D9454)=FALSE,D4455:D9454),CycleTimePercentile)</f>
        <v>0</v>
      </c>
      <c r="F4455" s="2" t="e">
        <f xml:space="preserve"> IF(Calculations!C4455 = DefectTypeString,  IFERROR(Calculations!J4455,""), NA())</f>
        <v>#N/A</v>
      </c>
      <c r="G4455" s="10">
        <f t="array" ref="G4455">PERCENTILE(IF(ISERROR(F4455:F9454)=FALSE,F4455:F9454),CycleTimePercentile)</f>
        <v>0</v>
      </c>
      <c r="H4455" s="2" t="e">
        <f ca="1" xml:space="preserve"> IF(OR(Calculations!C4455 = "",Calculations!C4455 = WorkTypeString),  Calculations!K4455, NA())</f>
        <v>#N/A</v>
      </c>
      <c r="I4455" s="2" t="e">
        <f xml:space="preserve"> IF(Calculations!C4455 = DefectTypeString,  Calculations!K4455, NA())</f>
        <v>#N/A</v>
      </c>
    </row>
    <row r="4456" spans="1:9" x14ac:dyDescent="0.25">
      <c r="A4456" s="8" t="str">
        <f>Calculations!A4456</f>
        <v/>
      </c>
      <c r="B4456" s="2" t="str">
        <f t="shared" si="74"/>
        <v/>
      </c>
      <c r="C4456" s="10" t="str">
        <f>IFERROR(Calculations!J4456,"")</f>
        <v/>
      </c>
      <c r="D4456" s="10" t="str">
        <f xml:space="preserve"> IF(OR(Calculations!C4456 = "",Calculations!C4456 = WorkTypeString),  IFERROR(Calculations!J4456,""), NA())</f>
        <v/>
      </c>
      <c r="E4456" s="10">
        <f t="array" ref="E4456">PERCENTILE(IF(ISERROR(D4456:D9455)=FALSE,D4456:D9455),CycleTimePercentile)</f>
        <v>0</v>
      </c>
      <c r="F4456" s="2" t="e">
        <f xml:space="preserve"> IF(Calculations!C4456 = DefectTypeString,  IFERROR(Calculations!J4456,""), NA())</f>
        <v>#N/A</v>
      </c>
      <c r="G4456" s="10">
        <f t="array" ref="G4456">PERCENTILE(IF(ISERROR(F4456:F9455)=FALSE,F4456:F9455),CycleTimePercentile)</f>
        <v>0</v>
      </c>
      <c r="H4456" s="2" t="e">
        <f ca="1" xml:space="preserve"> IF(OR(Calculations!C4456 = "",Calculations!C4456 = WorkTypeString),  Calculations!K4456, NA())</f>
        <v>#N/A</v>
      </c>
      <c r="I4456" s="2" t="e">
        <f xml:space="preserve"> IF(Calculations!C4456 = DefectTypeString,  Calculations!K4456, NA())</f>
        <v>#N/A</v>
      </c>
    </row>
    <row r="4457" spans="1:9" x14ac:dyDescent="0.25">
      <c r="A4457" s="8" t="str">
        <f>Calculations!A4457</f>
        <v/>
      </c>
      <c r="B4457" s="2" t="str">
        <f t="shared" si="74"/>
        <v/>
      </c>
      <c r="C4457" s="10" t="str">
        <f>IFERROR(Calculations!J4457,"")</f>
        <v/>
      </c>
      <c r="D4457" s="10" t="str">
        <f xml:space="preserve"> IF(OR(Calculations!C4457 = "",Calculations!C4457 = WorkTypeString),  IFERROR(Calculations!J4457,""), NA())</f>
        <v/>
      </c>
      <c r="E4457" s="10">
        <f t="array" ref="E4457">PERCENTILE(IF(ISERROR(D4457:D9456)=FALSE,D4457:D9456),CycleTimePercentile)</f>
        <v>0</v>
      </c>
      <c r="F4457" s="2" t="e">
        <f xml:space="preserve"> IF(Calculations!C4457 = DefectTypeString,  IFERROR(Calculations!J4457,""), NA())</f>
        <v>#N/A</v>
      </c>
      <c r="G4457" s="10">
        <f t="array" ref="G4457">PERCENTILE(IF(ISERROR(F4457:F9456)=FALSE,F4457:F9456),CycleTimePercentile)</f>
        <v>0</v>
      </c>
      <c r="H4457" s="2" t="e">
        <f ca="1" xml:space="preserve"> IF(OR(Calculations!C4457 = "",Calculations!C4457 = WorkTypeString),  Calculations!K4457, NA())</f>
        <v>#N/A</v>
      </c>
      <c r="I4457" s="2" t="e">
        <f xml:space="preserve"> IF(Calculations!C4457 = DefectTypeString,  Calculations!K4457, NA())</f>
        <v>#N/A</v>
      </c>
    </row>
    <row r="4458" spans="1:9" x14ac:dyDescent="0.25">
      <c r="A4458" s="8" t="str">
        <f>Calculations!A4458</f>
        <v/>
      </c>
      <c r="B4458" s="2" t="str">
        <f t="shared" si="74"/>
        <v/>
      </c>
      <c r="C4458" s="10" t="str">
        <f>IFERROR(Calculations!J4458,"")</f>
        <v/>
      </c>
      <c r="D4458" s="10" t="str">
        <f xml:space="preserve"> IF(OR(Calculations!C4458 = "",Calculations!C4458 = WorkTypeString),  IFERROR(Calculations!J4458,""), NA())</f>
        <v/>
      </c>
      <c r="E4458" s="10">
        <f t="array" ref="E4458">PERCENTILE(IF(ISERROR(D4458:D9457)=FALSE,D4458:D9457),CycleTimePercentile)</f>
        <v>0</v>
      </c>
      <c r="F4458" s="2" t="e">
        <f xml:space="preserve"> IF(Calculations!C4458 = DefectTypeString,  IFERROR(Calculations!J4458,""), NA())</f>
        <v>#N/A</v>
      </c>
      <c r="G4458" s="10">
        <f t="array" ref="G4458">PERCENTILE(IF(ISERROR(F4458:F9457)=FALSE,F4458:F9457),CycleTimePercentile)</f>
        <v>0</v>
      </c>
      <c r="H4458" s="2" t="e">
        <f ca="1" xml:space="preserve"> IF(OR(Calculations!C4458 = "",Calculations!C4458 = WorkTypeString),  Calculations!K4458, NA())</f>
        <v>#N/A</v>
      </c>
      <c r="I4458" s="2" t="e">
        <f xml:space="preserve"> IF(Calculations!C4458 = DefectTypeString,  Calculations!K4458, NA())</f>
        <v>#N/A</v>
      </c>
    </row>
    <row r="4459" spans="1:9" x14ac:dyDescent="0.25">
      <c r="A4459" s="8" t="str">
        <f>Calculations!A4459</f>
        <v/>
      </c>
      <c r="B4459" s="2" t="str">
        <f t="shared" si="74"/>
        <v/>
      </c>
      <c r="C4459" s="10" t="str">
        <f>IFERROR(Calculations!J4459,"")</f>
        <v/>
      </c>
      <c r="D4459" s="10" t="str">
        <f xml:space="preserve"> IF(OR(Calculations!C4459 = "",Calculations!C4459 = WorkTypeString),  IFERROR(Calculations!J4459,""), NA())</f>
        <v/>
      </c>
      <c r="E4459" s="10">
        <f t="array" ref="E4459">PERCENTILE(IF(ISERROR(D4459:D9458)=FALSE,D4459:D9458),CycleTimePercentile)</f>
        <v>0</v>
      </c>
      <c r="F4459" s="2" t="e">
        <f xml:space="preserve"> IF(Calculations!C4459 = DefectTypeString,  IFERROR(Calculations!J4459,""), NA())</f>
        <v>#N/A</v>
      </c>
      <c r="G4459" s="10">
        <f t="array" ref="G4459">PERCENTILE(IF(ISERROR(F4459:F9458)=FALSE,F4459:F9458),CycleTimePercentile)</f>
        <v>0</v>
      </c>
      <c r="H4459" s="2" t="e">
        <f ca="1" xml:space="preserve"> IF(OR(Calculations!C4459 = "",Calculations!C4459 = WorkTypeString),  Calculations!K4459, NA())</f>
        <v>#N/A</v>
      </c>
      <c r="I4459" s="2" t="e">
        <f xml:space="preserve"> IF(Calculations!C4459 = DefectTypeString,  Calculations!K4459, NA())</f>
        <v>#N/A</v>
      </c>
    </row>
    <row r="4460" spans="1:9" x14ac:dyDescent="0.25">
      <c r="A4460" s="8" t="str">
        <f>Calculations!A4460</f>
        <v/>
      </c>
      <c r="B4460" s="2" t="str">
        <f t="shared" si="74"/>
        <v/>
      </c>
      <c r="C4460" s="10" t="str">
        <f>IFERROR(Calculations!J4460,"")</f>
        <v/>
      </c>
      <c r="D4460" s="10" t="str">
        <f xml:space="preserve"> IF(OR(Calculations!C4460 = "",Calculations!C4460 = WorkTypeString),  IFERROR(Calculations!J4460,""), NA())</f>
        <v/>
      </c>
      <c r="E4460" s="10">
        <f t="array" ref="E4460">PERCENTILE(IF(ISERROR(D4460:D9459)=FALSE,D4460:D9459),CycleTimePercentile)</f>
        <v>0</v>
      </c>
      <c r="F4460" s="2" t="e">
        <f xml:space="preserve"> IF(Calculations!C4460 = DefectTypeString,  IFERROR(Calculations!J4460,""), NA())</f>
        <v>#N/A</v>
      </c>
      <c r="G4460" s="10">
        <f t="array" ref="G4460">PERCENTILE(IF(ISERROR(F4460:F9459)=FALSE,F4460:F9459),CycleTimePercentile)</f>
        <v>0</v>
      </c>
      <c r="H4460" s="2" t="e">
        <f ca="1" xml:space="preserve"> IF(OR(Calculations!C4460 = "",Calculations!C4460 = WorkTypeString),  Calculations!K4460, NA())</f>
        <v>#N/A</v>
      </c>
      <c r="I4460" s="2" t="e">
        <f xml:space="preserve"> IF(Calculations!C4460 = DefectTypeString,  Calculations!K4460, NA())</f>
        <v>#N/A</v>
      </c>
    </row>
    <row r="4461" spans="1:9" x14ac:dyDescent="0.25">
      <c r="A4461" s="8" t="str">
        <f>Calculations!A4461</f>
        <v/>
      </c>
      <c r="B4461" s="2" t="str">
        <f t="shared" si="74"/>
        <v/>
      </c>
      <c r="C4461" s="10" t="str">
        <f>IFERROR(Calculations!J4461,"")</f>
        <v/>
      </c>
      <c r="D4461" s="10" t="str">
        <f xml:space="preserve"> IF(OR(Calculations!C4461 = "",Calculations!C4461 = WorkTypeString),  IFERROR(Calculations!J4461,""), NA())</f>
        <v/>
      </c>
      <c r="E4461" s="10">
        <f t="array" ref="E4461">PERCENTILE(IF(ISERROR(D4461:D9460)=FALSE,D4461:D9460),CycleTimePercentile)</f>
        <v>0</v>
      </c>
      <c r="F4461" s="2" t="e">
        <f xml:space="preserve"> IF(Calculations!C4461 = DefectTypeString,  IFERROR(Calculations!J4461,""), NA())</f>
        <v>#N/A</v>
      </c>
      <c r="G4461" s="10">
        <f t="array" ref="G4461">PERCENTILE(IF(ISERROR(F4461:F9460)=FALSE,F4461:F9460),CycleTimePercentile)</f>
        <v>0</v>
      </c>
      <c r="H4461" s="2" t="e">
        <f ca="1" xml:space="preserve"> IF(OR(Calculations!C4461 = "",Calculations!C4461 = WorkTypeString),  Calculations!K4461, NA())</f>
        <v>#N/A</v>
      </c>
      <c r="I4461" s="2" t="e">
        <f xml:space="preserve"> IF(Calculations!C4461 = DefectTypeString,  Calculations!K4461, NA())</f>
        <v>#N/A</v>
      </c>
    </row>
    <row r="4462" spans="1:9" x14ac:dyDescent="0.25">
      <c r="A4462" s="8" t="str">
        <f>Calculations!A4462</f>
        <v/>
      </c>
      <c r="B4462" s="2" t="str">
        <f t="shared" si="74"/>
        <v/>
      </c>
      <c r="C4462" s="10" t="str">
        <f>IFERROR(Calculations!J4462,"")</f>
        <v/>
      </c>
      <c r="D4462" s="10" t="str">
        <f xml:space="preserve"> IF(OR(Calculations!C4462 = "",Calculations!C4462 = WorkTypeString),  IFERROR(Calculations!J4462,""), NA())</f>
        <v/>
      </c>
      <c r="E4462" s="10">
        <f t="array" ref="E4462">PERCENTILE(IF(ISERROR(D4462:D9461)=FALSE,D4462:D9461),CycleTimePercentile)</f>
        <v>0</v>
      </c>
      <c r="F4462" s="2" t="e">
        <f xml:space="preserve"> IF(Calculations!C4462 = DefectTypeString,  IFERROR(Calculations!J4462,""), NA())</f>
        <v>#N/A</v>
      </c>
      <c r="G4462" s="10">
        <f t="array" ref="G4462">PERCENTILE(IF(ISERROR(F4462:F9461)=FALSE,F4462:F9461),CycleTimePercentile)</f>
        <v>0</v>
      </c>
      <c r="H4462" s="2" t="e">
        <f ca="1" xml:space="preserve"> IF(OR(Calculations!C4462 = "",Calculations!C4462 = WorkTypeString),  Calculations!K4462, NA())</f>
        <v>#N/A</v>
      </c>
      <c r="I4462" s="2" t="e">
        <f xml:space="preserve"> IF(Calculations!C4462 = DefectTypeString,  Calculations!K4462, NA())</f>
        <v>#N/A</v>
      </c>
    </row>
    <row r="4463" spans="1:9" x14ac:dyDescent="0.25">
      <c r="A4463" s="8" t="str">
        <f>Calculations!A4463</f>
        <v/>
      </c>
      <c r="B4463" s="2" t="str">
        <f t="shared" si="74"/>
        <v/>
      </c>
      <c r="C4463" s="10" t="str">
        <f>IFERROR(Calculations!J4463,"")</f>
        <v/>
      </c>
      <c r="D4463" s="10" t="str">
        <f xml:space="preserve"> IF(OR(Calculations!C4463 = "",Calculations!C4463 = WorkTypeString),  IFERROR(Calculations!J4463,""), NA())</f>
        <v/>
      </c>
      <c r="E4463" s="10">
        <f t="array" ref="E4463">PERCENTILE(IF(ISERROR(D4463:D9462)=FALSE,D4463:D9462),CycleTimePercentile)</f>
        <v>0</v>
      </c>
      <c r="F4463" s="2" t="e">
        <f xml:space="preserve"> IF(Calculations!C4463 = DefectTypeString,  IFERROR(Calculations!J4463,""), NA())</f>
        <v>#N/A</v>
      </c>
      <c r="G4463" s="10">
        <f t="array" ref="G4463">PERCENTILE(IF(ISERROR(F4463:F9462)=FALSE,F4463:F9462),CycleTimePercentile)</f>
        <v>0</v>
      </c>
      <c r="H4463" s="2" t="e">
        <f ca="1" xml:space="preserve"> IF(OR(Calculations!C4463 = "",Calculations!C4463 = WorkTypeString),  Calculations!K4463, NA())</f>
        <v>#N/A</v>
      </c>
      <c r="I4463" s="2" t="e">
        <f xml:space="preserve"> IF(Calculations!C4463 = DefectTypeString,  Calculations!K4463, NA())</f>
        <v>#N/A</v>
      </c>
    </row>
    <row r="4464" spans="1:9" x14ac:dyDescent="0.25">
      <c r="A4464" s="8" t="str">
        <f>Calculations!A4464</f>
        <v/>
      </c>
      <c r="B4464" s="2" t="str">
        <f t="shared" si="74"/>
        <v/>
      </c>
      <c r="C4464" s="10" t="str">
        <f>IFERROR(Calculations!J4464,"")</f>
        <v/>
      </c>
      <c r="D4464" s="10" t="str">
        <f xml:space="preserve"> IF(OR(Calculations!C4464 = "",Calculations!C4464 = WorkTypeString),  IFERROR(Calculations!J4464,""), NA())</f>
        <v/>
      </c>
      <c r="E4464" s="10">
        <f t="array" ref="E4464">PERCENTILE(IF(ISERROR(D4464:D9463)=FALSE,D4464:D9463),CycleTimePercentile)</f>
        <v>0</v>
      </c>
      <c r="F4464" s="2" t="e">
        <f xml:space="preserve"> IF(Calculations!C4464 = DefectTypeString,  IFERROR(Calculations!J4464,""), NA())</f>
        <v>#N/A</v>
      </c>
      <c r="G4464" s="10">
        <f t="array" ref="G4464">PERCENTILE(IF(ISERROR(F4464:F9463)=FALSE,F4464:F9463),CycleTimePercentile)</f>
        <v>0</v>
      </c>
      <c r="H4464" s="2" t="e">
        <f ca="1" xml:space="preserve"> IF(OR(Calculations!C4464 = "",Calculations!C4464 = WorkTypeString),  Calculations!K4464, NA())</f>
        <v>#N/A</v>
      </c>
      <c r="I4464" s="2" t="e">
        <f xml:space="preserve"> IF(Calculations!C4464 = DefectTypeString,  Calculations!K4464, NA())</f>
        <v>#N/A</v>
      </c>
    </row>
    <row r="4465" spans="1:9" x14ac:dyDescent="0.25">
      <c r="A4465" s="8" t="str">
        <f>Calculations!A4465</f>
        <v/>
      </c>
      <c r="B4465" s="2" t="str">
        <f t="shared" si="74"/>
        <v/>
      </c>
      <c r="C4465" s="10" t="str">
        <f>IFERROR(Calculations!J4465,"")</f>
        <v/>
      </c>
      <c r="D4465" s="10" t="str">
        <f xml:space="preserve"> IF(OR(Calculations!C4465 = "",Calculations!C4465 = WorkTypeString),  IFERROR(Calculations!J4465,""), NA())</f>
        <v/>
      </c>
      <c r="E4465" s="10">
        <f t="array" ref="E4465">PERCENTILE(IF(ISERROR(D4465:D9464)=FALSE,D4465:D9464),CycleTimePercentile)</f>
        <v>0</v>
      </c>
      <c r="F4465" s="2" t="e">
        <f xml:space="preserve"> IF(Calculations!C4465 = DefectTypeString,  IFERROR(Calculations!J4465,""), NA())</f>
        <v>#N/A</v>
      </c>
      <c r="G4465" s="10">
        <f t="array" ref="G4465">PERCENTILE(IF(ISERROR(F4465:F9464)=FALSE,F4465:F9464),CycleTimePercentile)</f>
        <v>0</v>
      </c>
      <c r="H4465" s="2" t="e">
        <f ca="1" xml:space="preserve"> IF(OR(Calculations!C4465 = "",Calculations!C4465 = WorkTypeString),  Calculations!K4465, NA())</f>
        <v>#N/A</v>
      </c>
      <c r="I4465" s="2" t="e">
        <f xml:space="preserve"> IF(Calculations!C4465 = DefectTypeString,  Calculations!K4465, NA())</f>
        <v>#N/A</v>
      </c>
    </row>
    <row r="4466" spans="1:9" x14ac:dyDescent="0.25">
      <c r="A4466" s="8" t="str">
        <f>Calculations!A4466</f>
        <v/>
      </c>
      <c r="B4466" s="2" t="str">
        <f t="shared" si="74"/>
        <v/>
      </c>
      <c r="C4466" s="10" t="str">
        <f>IFERROR(Calculations!J4466,"")</f>
        <v/>
      </c>
      <c r="D4466" s="10" t="str">
        <f xml:space="preserve"> IF(OR(Calculations!C4466 = "",Calculations!C4466 = WorkTypeString),  IFERROR(Calculations!J4466,""), NA())</f>
        <v/>
      </c>
      <c r="E4466" s="10">
        <f t="array" ref="E4466">PERCENTILE(IF(ISERROR(D4466:D9465)=FALSE,D4466:D9465),CycleTimePercentile)</f>
        <v>0</v>
      </c>
      <c r="F4466" s="2" t="e">
        <f xml:space="preserve"> IF(Calculations!C4466 = DefectTypeString,  IFERROR(Calculations!J4466,""), NA())</f>
        <v>#N/A</v>
      </c>
      <c r="G4466" s="10">
        <f t="array" ref="G4466">PERCENTILE(IF(ISERROR(F4466:F9465)=FALSE,F4466:F9465),CycleTimePercentile)</f>
        <v>0</v>
      </c>
      <c r="H4466" s="2" t="e">
        <f ca="1" xml:space="preserve"> IF(OR(Calculations!C4466 = "",Calculations!C4466 = WorkTypeString),  Calculations!K4466, NA())</f>
        <v>#N/A</v>
      </c>
      <c r="I4466" s="2" t="e">
        <f xml:space="preserve"> IF(Calculations!C4466 = DefectTypeString,  Calculations!K4466, NA())</f>
        <v>#N/A</v>
      </c>
    </row>
    <row r="4467" spans="1:9" x14ac:dyDescent="0.25">
      <c r="A4467" s="8" t="str">
        <f>Calculations!A4467</f>
        <v/>
      </c>
      <c r="B4467" s="2" t="str">
        <f t="shared" si="74"/>
        <v/>
      </c>
      <c r="C4467" s="10" t="str">
        <f>IFERROR(Calculations!J4467,"")</f>
        <v/>
      </c>
      <c r="D4467" s="10" t="str">
        <f xml:space="preserve"> IF(OR(Calculations!C4467 = "",Calculations!C4467 = WorkTypeString),  IFERROR(Calculations!J4467,""), NA())</f>
        <v/>
      </c>
      <c r="E4467" s="10">
        <f t="array" ref="E4467">PERCENTILE(IF(ISERROR(D4467:D9466)=FALSE,D4467:D9466),CycleTimePercentile)</f>
        <v>0</v>
      </c>
      <c r="F4467" s="2" t="e">
        <f xml:space="preserve"> IF(Calculations!C4467 = DefectTypeString,  IFERROR(Calculations!J4467,""), NA())</f>
        <v>#N/A</v>
      </c>
      <c r="G4467" s="10">
        <f t="array" ref="G4467">PERCENTILE(IF(ISERROR(F4467:F9466)=FALSE,F4467:F9466),CycleTimePercentile)</f>
        <v>0</v>
      </c>
      <c r="H4467" s="2" t="e">
        <f ca="1" xml:space="preserve"> IF(OR(Calculations!C4467 = "",Calculations!C4467 = WorkTypeString),  Calculations!K4467, NA())</f>
        <v>#N/A</v>
      </c>
      <c r="I4467" s="2" t="e">
        <f xml:space="preserve"> IF(Calculations!C4467 = DefectTypeString,  Calculations!K4467, NA())</f>
        <v>#N/A</v>
      </c>
    </row>
    <row r="4468" spans="1:9" x14ac:dyDescent="0.25">
      <c r="A4468" s="8" t="str">
        <f>Calculations!A4468</f>
        <v/>
      </c>
      <c r="B4468" s="2" t="str">
        <f t="shared" si="74"/>
        <v/>
      </c>
      <c r="C4468" s="10" t="str">
        <f>IFERROR(Calculations!J4468,"")</f>
        <v/>
      </c>
      <c r="D4468" s="10" t="str">
        <f xml:space="preserve"> IF(OR(Calculations!C4468 = "",Calculations!C4468 = WorkTypeString),  IFERROR(Calculations!J4468,""), NA())</f>
        <v/>
      </c>
      <c r="E4468" s="10">
        <f t="array" ref="E4468">PERCENTILE(IF(ISERROR(D4468:D9467)=FALSE,D4468:D9467),CycleTimePercentile)</f>
        <v>0</v>
      </c>
      <c r="F4468" s="2" t="e">
        <f xml:space="preserve"> IF(Calculations!C4468 = DefectTypeString,  IFERROR(Calculations!J4468,""), NA())</f>
        <v>#N/A</v>
      </c>
      <c r="G4468" s="10">
        <f t="array" ref="G4468">PERCENTILE(IF(ISERROR(F4468:F9467)=FALSE,F4468:F9467),CycleTimePercentile)</f>
        <v>0</v>
      </c>
      <c r="H4468" s="2" t="e">
        <f ca="1" xml:space="preserve"> IF(OR(Calculations!C4468 = "",Calculations!C4468 = WorkTypeString),  Calculations!K4468, NA())</f>
        <v>#N/A</v>
      </c>
      <c r="I4468" s="2" t="e">
        <f xml:space="preserve"> IF(Calculations!C4468 = DefectTypeString,  Calculations!K4468, NA())</f>
        <v>#N/A</v>
      </c>
    </row>
    <row r="4469" spans="1:9" x14ac:dyDescent="0.25">
      <c r="A4469" s="8" t="str">
        <f>Calculations!A4469</f>
        <v/>
      </c>
      <c r="B4469" s="2" t="str">
        <f t="shared" si="74"/>
        <v/>
      </c>
      <c r="C4469" s="10" t="str">
        <f>IFERROR(Calculations!J4469,"")</f>
        <v/>
      </c>
      <c r="D4469" s="10" t="str">
        <f xml:space="preserve"> IF(OR(Calculations!C4469 = "",Calculations!C4469 = WorkTypeString),  IFERROR(Calculations!J4469,""), NA())</f>
        <v/>
      </c>
      <c r="E4469" s="10">
        <f t="array" ref="E4469">PERCENTILE(IF(ISERROR(D4469:D9468)=FALSE,D4469:D9468),CycleTimePercentile)</f>
        <v>0</v>
      </c>
      <c r="F4469" s="2" t="e">
        <f xml:space="preserve"> IF(Calculations!C4469 = DefectTypeString,  IFERROR(Calculations!J4469,""), NA())</f>
        <v>#N/A</v>
      </c>
      <c r="G4469" s="10">
        <f t="array" ref="G4469">PERCENTILE(IF(ISERROR(F4469:F9468)=FALSE,F4469:F9468),CycleTimePercentile)</f>
        <v>0</v>
      </c>
      <c r="H4469" s="2" t="e">
        <f ca="1" xml:space="preserve"> IF(OR(Calculations!C4469 = "",Calculations!C4469 = WorkTypeString),  Calculations!K4469, NA())</f>
        <v>#N/A</v>
      </c>
      <c r="I4469" s="2" t="e">
        <f xml:space="preserve"> IF(Calculations!C4469 = DefectTypeString,  Calculations!K4469, NA())</f>
        <v>#N/A</v>
      </c>
    </row>
    <row r="4470" spans="1:9" x14ac:dyDescent="0.25">
      <c r="A4470" s="8" t="str">
        <f>Calculations!A4470</f>
        <v/>
      </c>
      <c r="B4470" s="2" t="str">
        <f t="shared" si="74"/>
        <v/>
      </c>
      <c r="C4470" s="10" t="str">
        <f>IFERROR(Calculations!J4470,"")</f>
        <v/>
      </c>
      <c r="D4470" s="10" t="str">
        <f xml:space="preserve"> IF(OR(Calculations!C4470 = "",Calculations!C4470 = WorkTypeString),  IFERROR(Calculations!J4470,""), NA())</f>
        <v/>
      </c>
      <c r="E4470" s="10">
        <f t="array" ref="E4470">PERCENTILE(IF(ISERROR(D4470:D9469)=FALSE,D4470:D9469),CycleTimePercentile)</f>
        <v>0</v>
      </c>
      <c r="F4470" s="2" t="e">
        <f xml:space="preserve"> IF(Calculations!C4470 = DefectTypeString,  IFERROR(Calculations!J4470,""), NA())</f>
        <v>#N/A</v>
      </c>
      <c r="G4470" s="10">
        <f t="array" ref="G4470">PERCENTILE(IF(ISERROR(F4470:F9469)=FALSE,F4470:F9469),CycleTimePercentile)</f>
        <v>0</v>
      </c>
      <c r="H4470" s="2" t="e">
        <f ca="1" xml:space="preserve"> IF(OR(Calculations!C4470 = "",Calculations!C4470 = WorkTypeString),  Calculations!K4470, NA())</f>
        <v>#N/A</v>
      </c>
      <c r="I4470" s="2" t="e">
        <f xml:space="preserve"> IF(Calculations!C4470 = DefectTypeString,  Calculations!K4470, NA())</f>
        <v>#N/A</v>
      </c>
    </row>
    <row r="4471" spans="1:9" x14ac:dyDescent="0.25">
      <c r="A4471" s="8" t="str">
        <f>Calculations!A4471</f>
        <v/>
      </c>
      <c r="B4471" s="2" t="str">
        <f t="shared" si="74"/>
        <v/>
      </c>
      <c r="C4471" s="10" t="str">
        <f>IFERROR(Calculations!J4471,"")</f>
        <v/>
      </c>
      <c r="D4471" s="10" t="str">
        <f xml:space="preserve"> IF(OR(Calculations!C4471 = "",Calculations!C4471 = WorkTypeString),  IFERROR(Calculations!J4471,""), NA())</f>
        <v/>
      </c>
      <c r="E4471" s="10">
        <f t="array" ref="E4471">PERCENTILE(IF(ISERROR(D4471:D9470)=FALSE,D4471:D9470),CycleTimePercentile)</f>
        <v>0</v>
      </c>
      <c r="F4471" s="2" t="e">
        <f xml:space="preserve"> IF(Calculations!C4471 = DefectTypeString,  IFERROR(Calculations!J4471,""), NA())</f>
        <v>#N/A</v>
      </c>
      <c r="G4471" s="10">
        <f t="array" ref="G4471">PERCENTILE(IF(ISERROR(F4471:F9470)=FALSE,F4471:F9470),CycleTimePercentile)</f>
        <v>0</v>
      </c>
      <c r="H4471" s="2" t="e">
        <f ca="1" xml:space="preserve"> IF(OR(Calculations!C4471 = "",Calculations!C4471 = WorkTypeString),  Calculations!K4471, NA())</f>
        <v>#N/A</v>
      </c>
      <c r="I4471" s="2" t="e">
        <f xml:space="preserve"> IF(Calculations!C4471 = DefectTypeString,  Calculations!K4471, NA())</f>
        <v>#N/A</v>
      </c>
    </row>
    <row r="4472" spans="1:9" x14ac:dyDescent="0.25">
      <c r="A4472" s="8" t="str">
        <f>Calculations!A4472</f>
        <v/>
      </c>
      <c r="B4472" s="2" t="str">
        <f t="shared" si="74"/>
        <v/>
      </c>
      <c r="C4472" s="10" t="str">
        <f>IFERROR(Calculations!J4472,"")</f>
        <v/>
      </c>
      <c r="D4472" s="10" t="str">
        <f xml:space="preserve"> IF(OR(Calculations!C4472 = "",Calculations!C4472 = WorkTypeString),  IFERROR(Calculations!J4472,""), NA())</f>
        <v/>
      </c>
      <c r="E4472" s="10">
        <f t="array" ref="E4472">PERCENTILE(IF(ISERROR(D4472:D9471)=FALSE,D4472:D9471),CycleTimePercentile)</f>
        <v>0</v>
      </c>
      <c r="F4472" s="2" t="e">
        <f xml:space="preserve"> IF(Calculations!C4472 = DefectTypeString,  IFERROR(Calculations!J4472,""), NA())</f>
        <v>#N/A</v>
      </c>
      <c r="G4472" s="10">
        <f t="array" ref="G4472">PERCENTILE(IF(ISERROR(F4472:F9471)=FALSE,F4472:F9471),CycleTimePercentile)</f>
        <v>0</v>
      </c>
      <c r="H4472" s="2" t="e">
        <f ca="1" xml:space="preserve"> IF(OR(Calculations!C4472 = "",Calculations!C4472 = WorkTypeString),  Calculations!K4472, NA())</f>
        <v>#N/A</v>
      </c>
      <c r="I4472" s="2" t="e">
        <f xml:space="preserve"> IF(Calculations!C4472 = DefectTypeString,  Calculations!K4472, NA())</f>
        <v>#N/A</v>
      </c>
    </row>
    <row r="4473" spans="1:9" x14ac:dyDescent="0.25">
      <c r="A4473" s="8" t="str">
        <f>Calculations!A4473</f>
        <v/>
      </c>
      <c r="B4473" s="2" t="str">
        <f t="shared" si="74"/>
        <v/>
      </c>
      <c r="C4473" s="10" t="str">
        <f>IFERROR(Calculations!J4473,"")</f>
        <v/>
      </c>
      <c r="D4473" s="10" t="str">
        <f xml:space="preserve"> IF(OR(Calculations!C4473 = "",Calculations!C4473 = WorkTypeString),  IFERROR(Calculations!J4473,""), NA())</f>
        <v/>
      </c>
      <c r="E4473" s="10">
        <f t="array" ref="E4473">PERCENTILE(IF(ISERROR(D4473:D9472)=FALSE,D4473:D9472),CycleTimePercentile)</f>
        <v>0</v>
      </c>
      <c r="F4473" s="2" t="e">
        <f xml:space="preserve"> IF(Calculations!C4473 = DefectTypeString,  IFERROR(Calculations!J4473,""), NA())</f>
        <v>#N/A</v>
      </c>
      <c r="G4473" s="10">
        <f t="array" ref="G4473">PERCENTILE(IF(ISERROR(F4473:F9472)=FALSE,F4473:F9472),CycleTimePercentile)</f>
        <v>0</v>
      </c>
      <c r="H4473" s="2" t="e">
        <f ca="1" xml:space="preserve"> IF(OR(Calculations!C4473 = "",Calculations!C4473 = WorkTypeString),  Calculations!K4473, NA())</f>
        <v>#N/A</v>
      </c>
      <c r="I4473" s="2" t="e">
        <f xml:space="preserve"> IF(Calculations!C4473 = DefectTypeString,  Calculations!K4473, NA())</f>
        <v>#N/A</v>
      </c>
    </row>
    <row r="4474" spans="1:9" x14ac:dyDescent="0.25">
      <c r="A4474" s="8" t="str">
        <f>Calculations!A4474</f>
        <v/>
      </c>
      <c r="B4474" s="2" t="str">
        <f t="shared" si="74"/>
        <v/>
      </c>
      <c r="C4474" s="10" t="str">
        <f>IFERROR(Calculations!J4474,"")</f>
        <v/>
      </c>
      <c r="D4474" s="10" t="str">
        <f xml:space="preserve"> IF(OR(Calculations!C4474 = "",Calculations!C4474 = WorkTypeString),  IFERROR(Calculations!J4474,""), NA())</f>
        <v/>
      </c>
      <c r="E4474" s="10">
        <f t="array" ref="E4474">PERCENTILE(IF(ISERROR(D4474:D9473)=FALSE,D4474:D9473),CycleTimePercentile)</f>
        <v>0</v>
      </c>
      <c r="F4474" s="2" t="e">
        <f xml:space="preserve"> IF(Calculations!C4474 = DefectTypeString,  IFERROR(Calculations!J4474,""), NA())</f>
        <v>#N/A</v>
      </c>
      <c r="G4474" s="10">
        <f t="array" ref="G4474">PERCENTILE(IF(ISERROR(F4474:F9473)=FALSE,F4474:F9473),CycleTimePercentile)</f>
        <v>0</v>
      </c>
      <c r="H4474" s="2" t="e">
        <f ca="1" xml:space="preserve"> IF(OR(Calculations!C4474 = "",Calculations!C4474 = WorkTypeString),  Calculations!K4474, NA())</f>
        <v>#N/A</v>
      </c>
      <c r="I4474" s="2" t="e">
        <f xml:space="preserve"> IF(Calculations!C4474 = DefectTypeString,  Calculations!K4474, NA())</f>
        <v>#N/A</v>
      </c>
    </row>
    <row r="4475" spans="1:9" x14ac:dyDescent="0.25">
      <c r="A4475" s="8" t="str">
        <f>Calculations!A4475</f>
        <v/>
      </c>
      <c r="B4475" s="2" t="str">
        <f t="shared" si="74"/>
        <v/>
      </c>
      <c r="C4475" s="10" t="str">
        <f>IFERROR(Calculations!J4475,"")</f>
        <v/>
      </c>
      <c r="D4475" s="10" t="str">
        <f xml:space="preserve"> IF(OR(Calculations!C4475 = "",Calculations!C4475 = WorkTypeString),  IFERROR(Calculations!J4475,""), NA())</f>
        <v/>
      </c>
      <c r="E4475" s="10">
        <f t="array" ref="E4475">PERCENTILE(IF(ISERROR(D4475:D9474)=FALSE,D4475:D9474),CycleTimePercentile)</f>
        <v>0</v>
      </c>
      <c r="F4475" s="2" t="e">
        <f xml:space="preserve"> IF(Calculations!C4475 = DefectTypeString,  IFERROR(Calculations!J4475,""), NA())</f>
        <v>#N/A</v>
      </c>
      <c r="G4475" s="10">
        <f t="array" ref="G4475">PERCENTILE(IF(ISERROR(F4475:F9474)=FALSE,F4475:F9474),CycleTimePercentile)</f>
        <v>0</v>
      </c>
      <c r="H4475" s="2" t="e">
        <f ca="1" xml:space="preserve"> IF(OR(Calculations!C4475 = "",Calculations!C4475 = WorkTypeString),  Calculations!K4475, NA())</f>
        <v>#N/A</v>
      </c>
      <c r="I4475" s="2" t="e">
        <f xml:space="preserve"> IF(Calculations!C4475 = DefectTypeString,  Calculations!K4475, NA())</f>
        <v>#N/A</v>
      </c>
    </row>
    <row r="4476" spans="1:9" x14ac:dyDescent="0.25">
      <c r="A4476" s="8" t="str">
        <f>Calculations!A4476</f>
        <v/>
      </c>
      <c r="B4476" s="2" t="str">
        <f t="shared" si="74"/>
        <v/>
      </c>
      <c r="C4476" s="10" t="str">
        <f>IFERROR(Calculations!J4476,"")</f>
        <v/>
      </c>
      <c r="D4476" s="10" t="str">
        <f xml:space="preserve"> IF(OR(Calculations!C4476 = "",Calculations!C4476 = WorkTypeString),  IFERROR(Calculations!J4476,""), NA())</f>
        <v/>
      </c>
      <c r="E4476" s="10">
        <f t="array" ref="E4476">PERCENTILE(IF(ISERROR(D4476:D9475)=FALSE,D4476:D9475),CycleTimePercentile)</f>
        <v>0</v>
      </c>
      <c r="F4476" s="2" t="e">
        <f xml:space="preserve"> IF(Calculations!C4476 = DefectTypeString,  IFERROR(Calculations!J4476,""), NA())</f>
        <v>#N/A</v>
      </c>
      <c r="G4476" s="10">
        <f t="array" ref="G4476">PERCENTILE(IF(ISERROR(F4476:F9475)=FALSE,F4476:F9475),CycleTimePercentile)</f>
        <v>0</v>
      </c>
      <c r="H4476" s="2" t="e">
        <f ca="1" xml:space="preserve"> IF(OR(Calculations!C4476 = "",Calculations!C4476 = WorkTypeString),  Calculations!K4476, NA())</f>
        <v>#N/A</v>
      </c>
      <c r="I4476" s="2" t="e">
        <f xml:space="preserve"> IF(Calculations!C4476 = DefectTypeString,  Calculations!K4476, NA())</f>
        <v>#N/A</v>
      </c>
    </row>
    <row r="4477" spans="1:9" x14ac:dyDescent="0.25">
      <c r="A4477" s="8" t="str">
        <f>Calculations!A4477</f>
        <v/>
      </c>
      <c r="B4477" s="2" t="str">
        <f t="shared" si="74"/>
        <v/>
      </c>
      <c r="C4477" s="10" t="str">
        <f>IFERROR(Calculations!J4477,"")</f>
        <v/>
      </c>
      <c r="D4477" s="10" t="str">
        <f xml:space="preserve"> IF(OR(Calculations!C4477 = "",Calculations!C4477 = WorkTypeString),  IFERROR(Calculations!J4477,""), NA())</f>
        <v/>
      </c>
      <c r="E4477" s="10">
        <f t="array" ref="E4477">PERCENTILE(IF(ISERROR(D4477:D9476)=FALSE,D4477:D9476),CycleTimePercentile)</f>
        <v>0</v>
      </c>
      <c r="F4477" s="2" t="e">
        <f xml:space="preserve"> IF(Calculations!C4477 = DefectTypeString,  IFERROR(Calculations!J4477,""), NA())</f>
        <v>#N/A</v>
      </c>
      <c r="G4477" s="10">
        <f t="array" ref="G4477">PERCENTILE(IF(ISERROR(F4477:F9476)=FALSE,F4477:F9476),CycleTimePercentile)</f>
        <v>0</v>
      </c>
      <c r="H4477" s="2" t="e">
        <f ca="1" xml:space="preserve"> IF(OR(Calculations!C4477 = "",Calculations!C4477 = WorkTypeString),  Calculations!K4477, NA())</f>
        <v>#N/A</v>
      </c>
      <c r="I4477" s="2" t="e">
        <f xml:space="preserve"> IF(Calculations!C4477 = DefectTypeString,  Calculations!K4477, NA())</f>
        <v>#N/A</v>
      </c>
    </row>
    <row r="4478" spans="1:9" x14ac:dyDescent="0.25">
      <c r="A4478" s="8" t="str">
        <f>Calculations!A4478</f>
        <v/>
      </c>
      <c r="B4478" s="2" t="str">
        <f t="shared" si="74"/>
        <v/>
      </c>
      <c r="C4478" s="10" t="str">
        <f>IFERROR(Calculations!J4478,"")</f>
        <v/>
      </c>
      <c r="D4478" s="10" t="str">
        <f xml:space="preserve"> IF(OR(Calculations!C4478 = "",Calculations!C4478 = WorkTypeString),  IFERROR(Calculations!J4478,""), NA())</f>
        <v/>
      </c>
      <c r="E4478" s="10">
        <f t="array" ref="E4478">PERCENTILE(IF(ISERROR(D4478:D9477)=FALSE,D4478:D9477),CycleTimePercentile)</f>
        <v>0</v>
      </c>
      <c r="F4478" s="2" t="e">
        <f xml:space="preserve"> IF(Calculations!C4478 = DefectTypeString,  IFERROR(Calculations!J4478,""), NA())</f>
        <v>#N/A</v>
      </c>
      <c r="G4478" s="10">
        <f t="array" ref="G4478">PERCENTILE(IF(ISERROR(F4478:F9477)=FALSE,F4478:F9477),CycleTimePercentile)</f>
        <v>0</v>
      </c>
      <c r="H4478" s="2" t="e">
        <f ca="1" xml:space="preserve"> IF(OR(Calculations!C4478 = "",Calculations!C4478 = WorkTypeString),  Calculations!K4478, NA())</f>
        <v>#N/A</v>
      </c>
      <c r="I4478" s="2" t="e">
        <f xml:space="preserve"> IF(Calculations!C4478 = DefectTypeString,  Calculations!K4478, NA())</f>
        <v>#N/A</v>
      </c>
    </row>
    <row r="4479" spans="1:9" x14ac:dyDescent="0.25">
      <c r="A4479" s="8" t="str">
        <f>Calculations!A4479</f>
        <v/>
      </c>
      <c r="B4479" s="2" t="str">
        <f t="shared" si="74"/>
        <v/>
      </c>
      <c r="C4479" s="10" t="str">
        <f>IFERROR(Calculations!J4479,"")</f>
        <v/>
      </c>
      <c r="D4479" s="10" t="str">
        <f xml:space="preserve"> IF(OR(Calculations!C4479 = "",Calculations!C4479 = WorkTypeString),  IFERROR(Calculations!J4479,""), NA())</f>
        <v/>
      </c>
      <c r="E4479" s="10">
        <f t="array" ref="E4479">PERCENTILE(IF(ISERROR(D4479:D9478)=FALSE,D4479:D9478),CycleTimePercentile)</f>
        <v>0</v>
      </c>
      <c r="F4479" s="2" t="e">
        <f xml:space="preserve"> IF(Calculations!C4479 = DefectTypeString,  IFERROR(Calculations!J4479,""), NA())</f>
        <v>#N/A</v>
      </c>
      <c r="G4479" s="10">
        <f t="array" ref="G4479">PERCENTILE(IF(ISERROR(F4479:F9478)=FALSE,F4479:F9478),CycleTimePercentile)</f>
        <v>0</v>
      </c>
      <c r="H4479" s="2" t="e">
        <f ca="1" xml:space="preserve"> IF(OR(Calculations!C4479 = "",Calculations!C4479 = WorkTypeString),  Calculations!K4479, NA())</f>
        <v>#N/A</v>
      </c>
      <c r="I4479" s="2" t="e">
        <f xml:space="preserve"> IF(Calculations!C4479 = DefectTypeString,  Calculations!K4479, NA())</f>
        <v>#N/A</v>
      </c>
    </row>
    <row r="4480" spans="1:9" x14ac:dyDescent="0.25">
      <c r="A4480" s="8" t="str">
        <f>Calculations!A4480</f>
        <v/>
      </c>
      <c r="B4480" s="2" t="str">
        <f t="shared" si="74"/>
        <v/>
      </c>
      <c r="C4480" s="10" t="str">
        <f>IFERROR(Calculations!J4480,"")</f>
        <v/>
      </c>
      <c r="D4480" s="10" t="str">
        <f xml:space="preserve"> IF(OR(Calculations!C4480 = "",Calculations!C4480 = WorkTypeString),  IFERROR(Calculations!J4480,""), NA())</f>
        <v/>
      </c>
      <c r="E4480" s="10">
        <f t="array" ref="E4480">PERCENTILE(IF(ISERROR(D4480:D9479)=FALSE,D4480:D9479),CycleTimePercentile)</f>
        <v>0</v>
      </c>
      <c r="F4480" s="2" t="e">
        <f xml:space="preserve"> IF(Calculations!C4480 = DefectTypeString,  IFERROR(Calculations!J4480,""), NA())</f>
        <v>#N/A</v>
      </c>
      <c r="G4480" s="10">
        <f t="array" ref="G4480">PERCENTILE(IF(ISERROR(F4480:F9479)=FALSE,F4480:F9479),CycleTimePercentile)</f>
        <v>0</v>
      </c>
      <c r="H4480" s="2" t="e">
        <f ca="1" xml:space="preserve"> IF(OR(Calculations!C4480 = "",Calculations!C4480 = WorkTypeString),  Calculations!K4480, NA())</f>
        <v>#N/A</v>
      </c>
      <c r="I4480" s="2" t="e">
        <f xml:space="preserve"> IF(Calculations!C4480 = DefectTypeString,  Calculations!K4480, NA())</f>
        <v>#N/A</v>
      </c>
    </row>
    <row r="4481" spans="1:9" x14ac:dyDescent="0.25">
      <c r="A4481" s="8" t="str">
        <f>Calculations!A4481</f>
        <v/>
      </c>
      <c r="B4481" s="2" t="str">
        <f t="shared" si="74"/>
        <v/>
      </c>
      <c r="C4481" s="10" t="str">
        <f>IFERROR(Calculations!J4481,"")</f>
        <v/>
      </c>
      <c r="D4481" s="10" t="str">
        <f xml:space="preserve"> IF(OR(Calculations!C4481 = "",Calculations!C4481 = WorkTypeString),  IFERROR(Calculations!J4481,""), NA())</f>
        <v/>
      </c>
      <c r="E4481" s="10">
        <f t="array" ref="E4481">PERCENTILE(IF(ISERROR(D4481:D9480)=FALSE,D4481:D9480),CycleTimePercentile)</f>
        <v>0</v>
      </c>
      <c r="F4481" s="2" t="e">
        <f xml:space="preserve"> IF(Calculations!C4481 = DefectTypeString,  IFERROR(Calculations!J4481,""), NA())</f>
        <v>#N/A</v>
      </c>
      <c r="G4481" s="10">
        <f t="array" ref="G4481">PERCENTILE(IF(ISERROR(F4481:F9480)=FALSE,F4481:F9480),CycleTimePercentile)</f>
        <v>0</v>
      </c>
      <c r="H4481" s="2" t="e">
        <f ca="1" xml:space="preserve"> IF(OR(Calculations!C4481 = "",Calculations!C4481 = WorkTypeString),  Calculations!K4481, NA())</f>
        <v>#N/A</v>
      </c>
      <c r="I4481" s="2" t="e">
        <f xml:space="preserve"> IF(Calculations!C4481 = DefectTypeString,  Calculations!K4481, NA())</f>
        <v>#N/A</v>
      </c>
    </row>
    <row r="4482" spans="1:9" x14ac:dyDescent="0.25">
      <c r="A4482" s="8" t="str">
        <f>Calculations!A4482</f>
        <v/>
      </c>
      <c r="B4482" s="2" t="str">
        <f t="shared" si="74"/>
        <v/>
      </c>
      <c r="C4482" s="10" t="str">
        <f>IFERROR(Calculations!J4482,"")</f>
        <v/>
      </c>
      <c r="D4482" s="10" t="str">
        <f xml:space="preserve"> IF(OR(Calculations!C4482 = "",Calculations!C4482 = WorkTypeString),  IFERROR(Calculations!J4482,""), NA())</f>
        <v/>
      </c>
      <c r="E4482" s="10">
        <f t="array" ref="E4482">PERCENTILE(IF(ISERROR(D4482:D9481)=FALSE,D4482:D9481),CycleTimePercentile)</f>
        <v>0</v>
      </c>
      <c r="F4482" s="2" t="e">
        <f xml:space="preserve"> IF(Calculations!C4482 = DefectTypeString,  IFERROR(Calculations!J4482,""), NA())</f>
        <v>#N/A</v>
      </c>
      <c r="G4482" s="10">
        <f t="array" ref="G4482">PERCENTILE(IF(ISERROR(F4482:F9481)=FALSE,F4482:F9481),CycleTimePercentile)</f>
        <v>0</v>
      </c>
      <c r="H4482" s="2" t="e">
        <f ca="1" xml:space="preserve"> IF(OR(Calculations!C4482 = "",Calculations!C4482 = WorkTypeString),  Calculations!K4482, NA())</f>
        <v>#N/A</v>
      </c>
      <c r="I4482" s="2" t="e">
        <f xml:space="preserve"> IF(Calculations!C4482 = DefectTypeString,  Calculations!K4482, NA())</f>
        <v>#N/A</v>
      </c>
    </row>
    <row r="4483" spans="1:9" x14ac:dyDescent="0.25">
      <c r="A4483" s="8" t="str">
        <f>Calculations!A4483</f>
        <v/>
      </c>
      <c r="B4483" s="2" t="str">
        <f t="shared" ref="B4483:B4546" si="75">IF(ISNUMBER(A4483),YEAR(A4483)&amp;"-"&amp;TEXT(MONTH(A4483),"00")&amp;"-"&amp;TEXT(DAY(A4483),"00")&amp;"-"&amp;TEXT(HOUR(A4483),"00"),"")</f>
        <v/>
      </c>
      <c r="C4483" s="10" t="str">
        <f>IFERROR(Calculations!J4483,"")</f>
        <v/>
      </c>
      <c r="D4483" s="10" t="str">
        <f xml:space="preserve"> IF(OR(Calculations!C4483 = "",Calculations!C4483 = WorkTypeString),  IFERROR(Calculations!J4483,""), NA())</f>
        <v/>
      </c>
      <c r="E4483" s="10">
        <f t="array" ref="E4483">PERCENTILE(IF(ISERROR(D4483:D9482)=FALSE,D4483:D9482),CycleTimePercentile)</f>
        <v>0</v>
      </c>
      <c r="F4483" s="2" t="e">
        <f xml:space="preserve"> IF(Calculations!C4483 = DefectTypeString,  IFERROR(Calculations!J4483,""), NA())</f>
        <v>#N/A</v>
      </c>
      <c r="G4483" s="10">
        <f t="array" ref="G4483">PERCENTILE(IF(ISERROR(F4483:F9482)=FALSE,F4483:F9482),CycleTimePercentile)</f>
        <v>0</v>
      </c>
      <c r="H4483" s="2" t="e">
        <f ca="1" xml:space="preserve"> IF(OR(Calculations!C4483 = "",Calculations!C4483 = WorkTypeString),  Calculations!K4483, NA())</f>
        <v>#N/A</v>
      </c>
      <c r="I4483" s="2" t="e">
        <f xml:space="preserve"> IF(Calculations!C4483 = DefectTypeString,  Calculations!K4483, NA())</f>
        <v>#N/A</v>
      </c>
    </row>
    <row r="4484" spans="1:9" x14ac:dyDescent="0.25">
      <c r="A4484" s="8" t="str">
        <f>Calculations!A4484</f>
        <v/>
      </c>
      <c r="B4484" s="2" t="str">
        <f t="shared" si="75"/>
        <v/>
      </c>
      <c r="C4484" s="10" t="str">
        <f>IFERROR(Calculations!J4484,"")</f>
        <v/>
      </c>
      <c r="D4484" s="10" t="str">
        <f xml:space="preserve"> IF(OR(Calculations!C4484 = "",Calculations!C4484 = WorkTypeString),  IFERROR(Calculations!J4484,""), NA())</f>
        <v/>
      </c>
      <c r="E4484" s="10">
        <f t="array" ref="E4484">PERCENTILE(IF(ISERROR(D4484:D9483)=FALSE,D4484:D9483),CycleTimePercentile)</f>
        <v>0</v>
      </c>
      <c r="F4484" s="2" t="e">
        <f xml:space="preserve"> IF(Calculations!C4484 = DefectTypeString,  IFERROR(Calculations!J4484,""), NA())</f>
        <v>#N/A</v>
      </c>
      <c r="G4484" s="10">
        <f t="array" ref="G4484">PERCENTILE(IF(ISERROR(F4484:F9483)=FALSE,F4484:F9483),CycleTimePercentile)</f>
        <v>0</v>
      </c>
      <c r="H4484" s="2" t="e">
        <f ca="1" xml:space="preserve"> IF(OR(Calculations!C4484 = "",Calculations!C4484 = WorkTypeString),  Calculations!K4484, NA())</f>
        <v>#N/A</v>
      </c>
      <c r="I4484" s="2" t="e">
        <f xml:space="preserve"> IF(Calculations!C4484 = DefectTypeString,  Calculations!K4484, NA())</f>
        <v>#N/A</v>
      </c>
    </row>
    <row r="4485" spans="1:9" x14ac:dyDescent="0.25">
      <c r="A4485" s="8" t="str">
        <f>Calculations!A4485</f>
        <v/>
      </c>
      <c r="B4485" s="2" t="str">
        <f t="shared" si="75"/>
        <v/>
      </c>
      <c r="C4485" s="10" t="str">
        <f>IFERROR(Calculations!J4485,"")</f>
        <v/>
      </c>
      <c r="D4485" s="10" t="str">
        <f xml:space="preserve"> IF(OR(Calculations!C4485 = "",Calculations!C4485 = WorkTypeString),  IFERROR(Calculations!J4485,""), NA())</f>
        <v/>
      </c>
      <c r="E4485" s="10">
        <f t="array" ref="E4485">PERCENTILE(IF(ISERROR(D4485:D9484)=FALSE,D4485:D9484),CycleTimePercentile)</f>
        <v>0</v>
      </c>
      <c r="F4485" s="2" t="e">
        <f xml:space="preserve"> IF(Calculations!C4485 = DefectTypeString,  IFERROR(Calculations!J4485,""), NA())</f>
        <v>#N/A</v>
      </c>
      <c r="G4485" s="10">
        <f t="array" ref="G4485">PERCENTILE(IF(ISERROR(F4485:F9484)=FALSE,F4485:F9484),CycleTimePercentile)</f>
        <v>0</v>
      </c>
      <c r="H4485" s="2" t="e">
        <f ca="1" xml:space="preserve"> IF(OR(Calculations!C4485 = "",Calculations!C4485 = WorkTypeString),  Calculations!K4485, NA())</f>
        <v>#N/A</v>
      </c>
      <c r="I4485" s="2" t="e">
        <f xml:space="preserve"> IF(Calculations!C4485 = DefectTypeString,  Calculations!K4485, NA())</f>
        <v>#N/A</v>
      </c>
    </row>
    <row r="4486" spans="1:9" x14ac:dyDescent="0.25">
      <c r="A4486" s="8" t="str">
        <f>Calculations!A4486</f>
        <v/>
      </c>
      <c r="B4486" s="2" t="str">
        <f t="shared" si="75"/>
        <v/>
      </c>
      <c r="C4486" s="10" t="str">
        <f>IFERROR(Calculations!J4486,"")</f>
        <v/>
      </c>
      <c r="D4486" s="10" t="str">
        <f xml:space="preserve"> IF(OR(Calculations!C4486 = "",Calculations!C4486 = WorkTypeString),  IFERROR(Calculations!J4486,""), NA())</f>
        <v/>
      </c>
      <c r="E4486" s="10">
        <f t="array" ref="E4486">PERCENTILE(IF(ISERROR(D4486:D9485)=FALSE,D4486:D9485),CycleTimePercentile)</f>
        <v>0</v>
      </c>
      <c r="F4486" s="2" t="e">
        <f xml:space="preserve"> IF(Calculations!C4486 = DefectTypeString,  IFERROR(Calculations!J4486,""), NA())</f>
        <v>#N/A</v>
      </c>
      <c r="G4486" s="10">
        <f t="array" ref="G4486">PERCENTILE(IF(ISERROR(F4486:F9485)=FALSE,F4486:F9485),CycleTimePercentile)</f>
        <v>0</v>
      </c>
      <c r="H4486" s="2" t="e">
        <f ca="1" xml:space="preserve"> IF(OR(Calculations!C4486 = "",Calculations!C4486 = WorkTypeString),  Calculations!K4486, NA())</f>
        <v>#N/A</v>
      </c>
      <c r="I4486" s="2" t="e">
        <f xml:space="preserve"> IF(Calculations!C4486 = DefectTypeString,  Calculations!K4486, NA())</f>
        <v>#N/A</v>
      </c>
    </row>
    <row r="4487" spans="1:9" x14ac:dyDescent="0.25">
      <c r="A4487" s="8" t="str">
        <f>Calculations!A4487</f>
        <v/>
      </c>
      <c r="B4487" s="2" t="str">
        <f t="shared" si="75"/>
        <v/>
      </c>
      <c r="C4487" s="10" t="str">
        <f>IFERROR(Calculations!J4487,"")</f>
        <v/>
      </c>
      <c r="D4487" s="10" t="str">
        <f xml:space="preserve"> IF(OR(Calculations!C4487 = "",Calculations!C4487 = WorkTypeString),  IFERROR(Calculations!J4487,""), NA())</f>
        <v/>
      </c>
      <c r="E4487" s="10">
        <f t="array" ref="E4487">PERCENTILE(IF(ISERROR(D4487:D9486)=FALSE,D4487:D9486),CycleTimePercentile)</f>
        <v>0</v>
      </c>
      <c r="F4487" s="2" t="e">
        <f xml:space="preserve"> IF(Calculations!C4487 = DefectTypeString,  IFERROR(Calculations!J4487,""), NA())</f>
        <v>#N/A</v>
      </c>
      <c r="G4487" s="10">
        <f t="array" ref="G4487">PERCENTILE(IF(ISERROR(F4487:F9486)=FALSE,F4487:F9486),CycleTimePercentile)</f>
        <v>0</v>
      </c>
      <c r="H4487" s="2" t="e">
        <f ca="1" xml:space="preserve"> IF(OR(Calculations!C4487 = "",Calculations!C4487 = WorkTypeString),  Calculations!K4487, NA())</f>
        <v>#N/A</v>
      </c>
      <c r="I4487" s="2" t="e">
        <f xml:space="preserve"> IF(Calculations!C4487 = DefectTypeString,  Calculations!K4487, NA())</f>
        <v>#N/A</v>
      </c>
    </row>
    <row r="4488" spans="1:9" x14ac:dyDescent="0.25">
      <c r="A4488" s="8" t="str">
        <f>Calculations!A4488</f>
        <v/>
      </c>
      <c r="B4488" s="2" t="str">
        <f t="shared" si="75"/>
        <v/>
      </c>
      <c r="C4488" s="10" t="str">
        <f>IFERROR(Calculations!J4488,"")</f>
        <v/>
      </c>
      <c r="D4488" s="10" t="str">
        <f xml:space="preserve"> IF(OR(Calculations!C4488 = "",Calculations!C4488 = WorkTypeString),  IFERROR(Calculations!J4488,""), NA())</f>
        <v/>
      </c>
      <c r="E4488" s="10">
        <f t="array" ref="E4488">PERCENTILE(IF(ISERROR(D4488:D9487)=FALSE,D4488:D9487),CycleTimePercentile)</f>
        <v>0</v>
      </c>
      <c r="F4488" s="2" t="e">
        <f xml:space="preserve"> IF(Calculations!C4488 = DefectTypeString,  IFERROR(Calculations!J4488,""), NA())</f>
        <v>#N/A</v>
      </c>
      <c r="G4488" s="10">
        <f t="array" ref="G4488">PERCENTILE(IF(ISERROR(F4488:F9487)=FALSE,F4488:F9487),CycleTimePercentile)</f>
        <v>0</v>
      </c>
      <c r="H4488" s="2" t="e">
        <f ca="1" xml:space="preserve"> IF(OR(Calculations!C4488 = "",Calculations!C4488 = WorkTypeString),  Calculations!K4488, NA())</f>
        <v>#N/A</v>
      </c>
      <c r="I4488" s="2" t="e">
        <f xml:space="preserve"> IF(Calculations!C4488 = DefectTypeString,  Calculations!K4488, NA())</f>
        <v>#N/A</v>
      </c>
    </row>
    <row r="4489" spans="1:9" x14ac:dyDescent="0.25">
      <c r="A4489" s="8" t="str">
        <f>Calculations!A4489</f>
        <v/>
      </c>
      <c r="B4489" s="2" t="str">
        <f t="shared" si="75"/>
        <v/>
      </c>
      <c r="C4489" s="10" t="str">
        <f>IFERROR(Calculations!J4489,"")</f>
        <v/>
      </c>
      <c r="D4489" s="10" t="str">
        <f xml:space="preserve"> IF(OR(Calculations!C4489 = "",Calculations!C4489 = WorkTypeString),  IFERROR(Calculations!J4489,""), NA())</f>
        <v/>
      </c>
      <c r="E4489" s="10">
        <f t="array" ref="E4489">PERCENTILE(IF(ISERROR(D4489:D9488)=FALSE,D4489:D9488),CycleTimePercentile)</f>
        <v>0</v>
      </c>
      <c r="F4489" s="2" t="e">
        <f xml:space="preserve"> IF(Calculations!C4489 = DefectTypeString,  IFERROR(Calculations!J4489,""), NA())</f>
        <v>#N/A</v>
      </c>
      <c r="G4489" s="10">
        <f t="array" ref="G4489">PERCENTILE(IF(ISERROR(F4489:F9488)=FALSE,F4489:F9488),CycleTimePercentile)</f>
        <v>0</v>
      </c>
      <c r="H4489" s="2" t="e">
        <f ca="1" xml:space="preserve"> IF(OR(Calculations!C4489 = "",Calculations!C4489 = WorkTypeString),  Calculations!K4489, NA())</f>
        <v>#N/A</v>
      </c>
      <c r="I4489" s="2" t="e">
        <f xml:space="preserve"> IF(Calculations!C4489 = DefectTypeString,  Calculations!K4489, NA())</f>
        <v>#N/A</v>
      </c>
    </row>
    <row r="4490" spans="1:9" x14ac:dyDescent="0.25">
      <c r="A4490" s="8" t="str">
        <f>Calculations!A4490</f>
        <v/>
      </c>
      <c r="B4490" s="2" t="str">
        <f t="shared" si="75"/>
        <v/>
      </c>
      <c r="C4490" s="10" t="str">
        <f>IFERROR(Calculations!J4490,"")</f>
        <v/>
      </c>
      <c r="D4490" s="10" t="str">
        <f xml:space="preserve"> IF(OR(Calculations!C4490 = "",Calculations!C4490 = WorkTypeString),  IFERROR(Calculations!J4490,""), NA())</f>
        <v/>
      </c>
      <c r="E4490" s="10">
        <f t="array" ref="E4490">PERCENTILE(IF(ISERROR(D4490:D9489)=FALSE,D4490:D9489),CycleTimePercentile)</f>
        <v>0</v>
      </c>
      <c r="F4490" s="2" t="e">
        <f xml:space="preserve"> IF(Calculations!C4490 = DefectTypeString,  IFERROR(Calculations!J4490,""), NA())</f>
        <v>#N/A</v>
      </c>
      <c r="G4490" s="10">
        <f t="array" ref="G4490">PERCENTILE(IF(ISERROR(F4490:F9489)=FALSE,F4490:F9489),CycleTimePercentile)</f>
        <v>0</v>
      </c>
      <c r="H4490" s="2" t="e">
        <f ca="1" xml:space="preserve"> IF(OR(Calculations!C4490 = "",Calculations!C4490 = WorkTypeString),  Calculations!K4490, NA())</f>
        <v>#N/A</v>
      </c>
      <c r="I4490" s="2" t="e">
        <f xml:space="preserve"> IF(Calculations!C4490 = DefectTypeString,  Calculations!K4490, NA())</f>
        <v>#N/A</v>
      </c>
    </row>
    <row r="4491" spans="1:9" x14ac:dyDescent="0.25">
      <c r="A4491" s="8" t="str">
        <f>Calculations!A4491</f>
        <v/>
      </c>
      <c r="B4491" s="2" t="str">
        <f t="shared" si="75"/>
        <v/>
      </c>
      <c r="C4491" s="10" t="str">
        <f>IFERROR(Calculations!J4491,"")</f>
        <v/>
      </c>
      <c r="D4491" s="10" t="str">
        <f xml:space="preserve"> IF(OR(Calculations!C4491 = "",Calculations!C4491 = WorkTypeString),  IFERROR(Calculations!J4491,""), NA())</f>
        <v/>
      </c>
      <c r="E4491" s="10">
        <f t="array" ref="E4491">PERCENTILE(IF(ISERROR(D4491:D9490)=FALSE,D4491:D9490),CycleTimePercentile)</f>
        <v>0</v>
      </c>
      <c r="F4491" s="2" t="e">
        <f xml:space="preserve"> IF(Calculations!C4491 = DefectTypeString,  IFERROR(Calculations!J4491,""), NA())</f>
        <v>#N/A</v>
      </c>
      <c r="G4491" s="10">
        <f t="array" ref="G4491">PERCENTILE(IF(ISERROR(F4491:F9490)=FALSE,F4491:F9490),CycleTimePercentile)</f>
        <v>0</v>
      </c>
      <c r="H4491" s="2" t="e">
        <f ca="1" xml:space="preserve"> IF(OR(Calculations!C4491 = "",Calculations!C4491 = WorkTypeString),  Calculations!K4491, NA())</f>
        <v>#N/A</v>
      </c>
      <c r="I4491" s="2" t="e">
        <f xml:space="preserve"> IF(Calculations!C4491 = DefectTypeString,  Calculations!K4491, NA())</f>
        <v>#N/A</v>
      </c>
    </row>
    <row r="4492" spans="1:9" x14ac:dyDescent="0.25">
      <c r="A4492" s="8" t="str">
        <f>Calculations!A4492</f>
        <v/>
      </c>
      <c r="B4492" s="2" t="str">
        <f t="shared" si="75"/>
        <v/>
      </c>
      <c r="C4492" s="10" t="str">
        <f>IFERROR(Calculations!J4492,"")</f>
        <v/>
      </c>
      <c r="D4492" s="10" t="str">
        <f xml:space="preserve"> IF(OR(Calculations!C4492 = "",Calculations!C4492 = WorkTypeString),  IFERROR(Calculations!J4492,""), NA())</f>
        <v/>
      </c>
      <c r="E4492" s="10">
        <f t="array" ref="E4492">PERCENTILE(IF(ISERROR(D4492:D9491)=FALSE,D4492:D9491),CycleTimePercentile)</f>
        <v>0</v>
      </c>
      <c r="F4492" s="2" t="e">
        <f xml:space="preserve"> IF(Calculations!C4492 = DefectTypeString,  IFERROR(Calculations!J4492,""), NA())</f>
        <v>#N/A</v>
      </c>
      <c r="G4492" s="10">
        <f t="array" ref="G4492">PERCENTILE(IF(ISERROR(F4492:F9491)=FALSE,F4492:F9491),CycleTimePercentile)</f>
        <v>0</v>
      </c>
      <c r="H4492" s="2" t="e">
        <f ca="1" xml:space="preserve"> IF(OR(Calculations!C4492 = "",Calculations!C4492 = WorkTypeString),  Calculations!K4492, NA())</f>
        <v>#N/A</v>
      </c>
      <c r="I4492" s="2" t="e">
        <f xml:space="preserve"> IF(Calculations!C4492 = DefectTypeString,  Calculations!K4492, NA())</f>
        <v>#N/A</v>
      </c>
    </row>
    <row r="4493" spans="1:9" x14ac:dyDescent="0.25">
      <c r="A4493" s="8" t="str">
        <f>Calculations!A4493</f>
        <v/>
      </c>
      <c r="B4493" s="2" t="str">
        <f t="shared" si="75"/>
        <v/>
      </c>
      <c r="C4493" s="10" t="str">
        <f>IFERROR(Calculations!J4493,"")</f>
        <v/>
      </c>
      <c r="D4493" s="10" t="str">
        <f xml:space="preserve"> IF(OR(Calculations!C4493 = "",Calculations!C4493 = WorkTypeString),  IFERROR(Calculations!J4493,""), NA())</f>
        <v/>
      </c>
      <c r="E4493" s="10">
        <f t="array" ref="E4493">PERCENTILE(IF(ISERROR(D4493:D9492)=FALSE,D4493:D9492),CycleTimePercentile)</f>
        <v>0</v>
      </c>
      <c r="F4493" s="2" t="e">
        <f xml:space="preserve"> IF(Calculations!C4493 = DefectTypeString,  IFERROR(Calculations!J4493,""), NA())</f>
        <v>#N/A</v>
      </c>
      <c r="G4493" s="10">
        <f t="array" ref="G4493">PERCENTILE(IF(ISERROR(F4493:F9492)=FALSE,F4493:F9492),CycleTimePercentile)</f>
        <v>0</v>
      </c>
      <c r="H4493" s="2" t="e">
        <f ca="1" xml:space="preserve"> IF(OR(Calculations!C4493 = "",Calculations!C4493 = WorkTypeString),  Calculations!K4493, NA())</f>
        <v>#N/A</v>
      </c>
      <c r="I4493" s="2" t="e">
        <f xml:space="preserve"> IF(Calculations!C4493 = DefectTypeString,  Calculations!K4493, NA())</f>
        <v>#N/A</v>
      </c>
    </row>
    <row r="4494" spans="1:9" x14ac:dyDescent="0.25">
      <c r="A4494" s="8" t="str">
        <f>Calculations!A4494</f>
        <v/>
      </c>
      <c r="B4494" s="2" t="str">
        <f t="shared" si="75"/>
        <v/>
      </c>
      <c r="C4494" s="10" t="str">
        <f>IFERROR(Calculations!J4494,"")</f>
        <v/>
      </c>
      <c r="D4494" s="10" t="str">
        <f xml:space="preserve"> IF(OR(Calculations!C4494 = "",Calculations!C4494 = WorkTypeString),  IFERROR(Calculations!J4494,""), NA())</f>
        <v/>
      </c>
      <c r="E4494" s="10">
        <f t="array" ref="E4494">PERCENTILE(IF(ISERROR(D4494:D9493)=FALSE,D4494:D9493),CycleTimePercentile)</f>
        <v>0</v>
      </c>
      <c r="F4494" s="2" t="e">
        <f xml:space="preserve"> IF(Calculations!C4494 = DefectTypeString,  IFERROR(Calculations!J4494,""), NA())</f>
        <v>#N/A</v>
      </c>
      <c r="G4494" s="10">
        <f t="array" ref="G4494">PERCENTILE(IF(ISERROR(F4494:F9493)=FALSE,F4494:F9493),CycleTimePercentile)</f>
        <v>0</v>
      </c>
      <c r="H4494" s="2" t="e">
        <f ca="1" xml:space="preserve"> IF(OR(Calculations!C4494 = "",Calculations!C4494 = WorkTypeString),  Calculations!K4494, NA())</f>
        <v>#N/A</v>
      </c>
      <c r="I4494" s="2" t="e">
        <f xml:space="preserve"> IF(Calculations!C4494 = DefectTypeString,  Calculations!K4494, NA())</f>
        <v>#N/A</v>
      </c>
    </row>
    <row r="4495" spans="1:9" x14ac:dyDescent="0.25">
      <c r="A4495" s="8" t="str">
        <f>Calculations!A4495</f>
        <v/>
      </c>
      <c r="B4495" s="2" t="str">
        <f t="shared" si="75"/>
        <v/>
      </c>
      <c r="C4495" s="10" t="str">
        <f>IFERROR(Calculations!J4495,"")</f>
        <v/>
      </c>
      <c r="D4495" s="10" t="str">
        <f xml:space="preserve"> IF(OR(Calculations!C4495 = "",Calculations!C4495 = WorkTypeString),  IFERROR(Calculations!J4495,""), NA())</f>
        <v/>
      </c>
      <c r="E4495" s="10">
        <f t="array" ref="E4495">PERCENTILE(IF(ISERROR(D4495:D9494)=FALSE,D4495:D9494),CycleTimePercentile)</f>
        <v>0</v>
      </c>
      <c r="F4495" s="2" t="e">
        <f xml:space="preserve"> IF(Calculations!C4495 = DefectTypeString,  IFERROR(Calculations!J4495,""), NA())</f>
        <v>#N/A</v>
      </c>
      <c r="G4495" s="10">
        <f t="array" ref="G4495">PERCENTILE(IF(ISERROR(F4495:F9494)=FALSE,F4495:F9494),CycleTimePercentile)</f>
        <v>0</v>
      </c>
      <c r="H4495" s="2" t="e">
        <f ca="1" xml:space="preserve"> IF(OR(Calculations!C4495 = "",Calculations!C4495 = WorkTypeString),  Calculations!K4495, NA())</f>
        <v>#N/A</v>
      </c>
      <c r="I4495" s="2" t="e">
        <f xml:space="preserve"> IF(Calculations!C4495 = DefectTypeString,  Calculations!K4495, NA())</f>
        <v>#N/A</v>
      </c>
    </row>
    <row r="4496" spans="1:9" x14ac:dyDescent="0.25">
      <c r="A4496" s="8" t="str">
        <f>Calculations!A4496</f>
        <v/>
      </c>
      <c r="B4496" s="2" t="str">
        <f t="shared" si="75"/>
        <v/>
      </c>
      <c r="C4496" s="10" t="str">
        <f>IFERROR(Calculations!J4496,"")</f>
        <v/>
      </c>
      <c r="D4496" s="10" t="str">
        <f xml:space="preserve"> IF(OR(Calculations!C4496 = "",Calculations!C4496 = WorkTypeString),  IFERROR(Calculations!J4496,""), NA())</f>
        <v/>
      </c>
      <c r="E4496" s="10">
        <f t="array" ref="E4496">PERCENTILE(IF(ISERROR(D4496:D9495)=FALSE,D4496:D9495),CycleTimePercentile)</f>
        <v>0</v>
      </c>
      <c r="F4496" s="2" t="e">
        <f xml:space="preserve"> IF(Calculations!C4496 = DefectTypeString,  IFERROR(Calculations!J4496,""), NA())</f>
        <v>#N/A</v>
      </c>
      <c r="G4496" s="10">
        <f t="array" ref="G4496">PERCENTILE(IF(ISERROR(F4496:F9495)=FALSE,F4496:F9495),CycleTimePercentile)</f>
        <v>0</v>
      </c>
      <c r="H4496" s="2" t="e">
        <f ca="1" xml:space="preserve"> IF(OR(Calculations!C4496 = "",Calculations!C4496 = WorkTypeString),  Calculations!K4496, NA())</f>
        <v>#N/A</v>
      </c>
      <c r="I4496" s="2" t="e">
        <f xml:space="preserve"> IF(Calculations!C4496 = DefectTypeString,  Calculations!K4496, NA())</f>
        <v>#N/A</v>
      </c>
    </row>
    <row r="4497" spans="1:9" x14ac:dyDescent="0.25">
      <c r="A4497" s="8" t="str">
        <f>Calculations!A4497</f>
        <v/>
      </c>
      <c r="B4497" s="2" t="str">
        <f t="shared" si="75"/>
        <v/>
      </c>
      <c r="C4497" s="10" t="str">
        <f>IFERROR(Calculations!J4497,"")</f>
        <v/>
      </c>
      <c r="D4497" s="10" t="str">
        <f xml:space="preserve"> IF(OR(Calculations!C4497 = "",Calculations!C4497 = WorkTypeString),  IFERROR(Calculations!J4497,""), NA())</f>
        <v/>
      </c>
      <c r="E4497" s="10">
        <f t="array" ref="E4497">PERCENTILE(IF(ISERROR(D4497:D9496)=FALSE,D4497:D9496),CycleTimePercentile)</f>
        <v>0</v>
      </c>
      <c r="F4497" s="2" t="e">
        <f xml:space="preserve"> IF(Calculations!C4497 = DefectTypeString,  IFERROR(Calculations!J4497,""), NA())</f>
        <v>#N/A</v>
      </c>
      <c r="G4497" s="10">
        <f t="array" ref="G4497">PERCENTILE(IF(ISERROR(F4497:F9496)=FALSE,F4497:F9496),CycleTimePercentile)</f>
        <v>0</v>
      </c>
      <c r="H4497" s="2" t="e">
        <f ca="1" xml:space="preserve"> IF(OR(Calculations!C4497 = "",Calculations!C4497 = WorkTypeString),  Calculations!K4497, NA())</f>
        <v>#N/A</v>
      </c>
      <c r="I4497" s="2" t="e">
        <f xml:space="preserve"> IF(Calculations!C4497 = DefectTypeString,  Calculations!K4497, NA())</f>
        <v>#N/A</v>
      </c>
    </row>
    <row r="4498" spans="1:9" x14ac:dyDescent="0.25">
      <c r="A4498" s="8" t="str">
        <f>Calculations!A4498</f>
        <v/>
      </c>
      <c r="B4498" s="2" t="str">
        <f t="shared" si="75"/>
        <v/>
      </c>
      <c r="C4498" s="10" t="str">
        <f>IFERROR(Calculations!J4498,"")</f>
        <v/>
      </c>
      <c r="D4498" s="10" t="str">
        <f xml:space="preserve"> IF(OR(Calculations!C4498 = "",Calculations!C4498 = WorkTypeString),  IFERROR(Calculations!J4498,""), NA())</f>
        <v/>
      </c>
      <c r="E4498" s="10">
        <f t="array" ref="E4498">PERCENTILE(IF(ISERROR(D4498:D9497)=FALSE,D4498:D9497),CycleTimePercentile)</f>
        <v>0</v>
      </c>
      <c r="F4498" s="2" t="e">
        <f xml:space="preserve"> IF(Calculations!C4498 = DefectTypeString,  IFERROR(Calculations!J4498,""), NA())</f>
        <v>#N/A</v>
      </c>
      <c r="G4498" s="10">
        <f t="array" ref="G4498">PERCENTILE(IF(ISERROR(F4498:F9497)=FALSE,F4498:F9497),CycleTimePercentile)</f>
        <v>0</v>
      </c>
      <c r="H4498" s="2" t="e">
        <f ca="1" xml:space="preserve"> IF(OR(Calculations!C4498 = "",Calculations!C4498 = WorkTypeString),  Calculations!K4498, NA())</f>
        <v>#N/A</v>
      </c>
      <c r="I4498" s="2" t="e">
        <f xml:space="preserve"> IF(Calculations!C4498 = DefectTypeString,  Calculations!K4498, NA())</f>
        <v>#N/A</v>
      </c>
    </row>
    <row r="4499" spans="1:9" x14ac:dyDescent="0.25">
      <c r="A4499" s="8" t="str">
        <f>Calculations!A4499</f>
        <v/>
      </c>
      <c r="B4499" s="2" t="str">
        <f t="shared" si="75"/>
        <v/>
      </c>
      <c r="C4499" s="10" t="str">
        <f>IFERROR(Calculations!J4499,"")</f>
        <v/>
      </c>
      <c r="D4499" s="10" t="str">
        <f xml:space="preserve"> IF(OR(Calculations!C4499 = "",Calculations!C4499 = WorkTypeString),  IFERROR(Calculations!J4499,""), NA())</f>
        <v/>
      </c>
      <c r="E4499" s="10">
        <f t="array" ref="E4499">PERCENTILE(IF(ISERROR(D4499:D9498)=FALSE,D4499:D9498),CycleTimePercentile)</f>
        <v>0</v>
      </c>
      <c r="F4499" s="2" t="e">
        <f xml:space="preserve"> IF(Calculations!C4499 = DefectTypeString,  IFERROR(Calculations!J4499,""), NA())</f>
        <v>#N/A</v>
      </c>
      <c r="G4499" s="10">
        <f t="array" ref="G4499">PERCENTILE(IF(ISERROR(F4499:F9498)=FALSE,F4499:F9498),CycleTimePercentile)</f>
        <v>0</v>
      </c>
      <c r="H4499" s="2" t="e">
        <f ca="1" xml:space="preserve"> IF(OR(Calculations!C4499 = "",Calculations!C4499 = WorkTypeString),  Calculations!K4499, NA())</f>
        <v>#N/A</v>
      </c>
      <c r="I4499" s="2" t="e">
        <f xml:space="preserve"> IF(Calculations!C4499 = DefectTypeString,  Calculations!K4499, NA())</f>
        <v>#N/A</v>
      </c>
    </row>
    <row r="4500" spans="1:9" x14ac:dyDescent="0.25">
      <c r="A4500" s="8" t="str">
        <f>Calculations!A4500</f>
        <v/>
      </c>
      <c r="B4500" s="2" t="str">
        <f t="shared" si="75"/>
        <v/>
      </c>
      <c r="C4500" s="10" t="str">
        <f>IFERROR(Calculations!J4500,"")</f>
        <v/>
      </c>
      <c r="D4500" s="10" t="str">
        <f xml:space="preserve"> IF(OR(Calculations!C4500 = "",Calculations!C4500 = WorkTypeString),  IFERROR(Calculations!J4500,""), NA())</f>
        <v/>
      </c>
      <c r="E4500" s="10">
        <f t="array" ref="E4500">PERCENTILE(IF(ISERROR(D4500:D9499)=FALSE,D4500:D9499),CycleTimePercentile)</f>
        <v>0</v>
      </c>
      <c r="F4500" s="2" t="e">
        <f xml:space="preserve"> IF(Calculations!C4500 = DefectTypeString,  IFERROR(Calculations!J4500,""), NA())</f>
        <v>#N/A</v>
      </c>
      <c r="G4500" s="10">
        <f t="array" ref="G4500">PERCENTILE(IF(ISERROR(F4500:F9499)=FALSE,F4500:F9499),CycleTimePercentile)</f>
        <v>0</v>
      </c>
      <c r="H4500" s="2" t="e">
        <f ca="1" xml:space="preserve"> IF(OR(Calculations!C4500 = "",Calculations!C4500 = WorkTypeString),  Calculations!K4500, NA())</f>
        <v>#N/A</v>
      </c>
      <c r="I4500" s="2" t="e">
        <f xml:space="preserve"> IF(Calculations!C4500 = DefectTypeString,  Calculations!K4500, NA())</f>
        <v>#N/A</v>
      </c>
    </row>
    <row r="4501" spans="1:9" x14ac:dyDescent="0.25">
      <c r="A4501" s="8" t="str">
        <f>Calculations!A4501</f>
        <v/>
      </c>
      <c r="B4501" s="2" t="str">
        <f t="shared" si="75"/>
        <v/>
      </c>
      <c r="C4501" s="10" t="str">
        <f>IFERROR(Calculations!J4501,"")</f>
        <v/>
      </c>
      <c r="D4501" s="10" t="str">
        <f xml:space="preserve"> IF(OR(Calculations!C4501 = "",Calculations!C4501 = WorkTypeString),  IFERROR(Calculations!J4501,""), NA())</f>
        <v/>
      </c>
      <c r="E4501" s="10">
        <f t="array" ref="E4501">PERCENTILE(IF(ISERROR(D4501:D9500)=FALSE,D4501:D9500),CycleTimePercentile)</f>
        <v>0</v>
      </c>
      <c r="F4501" s="2" t="e">
        <f xml:space="preserve"> IF(Calculations!C4501 = DefectTypeString,  IFERROR(Calculations!J4501,""), NA())</f>
        <v>#N/A</v>
      </c>
      <c r="G4501" s="10">
        <f t="array" ref="G4501">PERCENTILE(IF(ISERROR(F4501:F9500)=FALSE,F4501:F9500),CycleTimePercentile)</f>
        <v>0</v>
      </c>
      <c r="H4501" s="2" t="e">
        <f ca="1" xml:space="preserve"> IF(OR(Calculations!C4501 = "",Calculations!C4501 = WorkTypeString),  Calculations!K4501, NA())</f>
        <v>#N/A</v>
      </c>
      <c r="I4501" s="2" t="e">
        <f xml:space="preserve"> IF(Calculations!C4501 = DefectTypeString,  Calculations!K4501, NA())</f>
        <v>#N/A</v>
      </c>
    </row>
    <row r="4502" spans="1:9" x14ac:dyDescent="0.25">
      <c r="A4502" s="8" t="str">
        <f>Calculations!A4502</f>
        <v/>
      </c>
      <c r="B4502" s="2" t="str">
        <f t="shared" si="75"/>
        <v/>
      </c>
      <c r="C4502" s="10" t="str">
        <f>IFERROR(Calculations!J4502,"")</f>
        <v/>
      </c>
      <c r="D4502" s="10" t="str">
        <f xml:space="preserve"> IF(OR(Calculations!C4502 = "",Calculations!C4502 = WorkTypeString),  IFERROR(Calculations!J4502,""), NA())</f>
        <v/>
      </c>
      <c r="E4502" s="10">
        <f t="array" ref="E4502">PERCENTILE(IF(ISERROR(D4502:D9501)=FALSE,D4502:D9501),CycleTimePercentile)</f>
        <v>0</v>
      </c>
      <c r="F4502" s="2" t="e">
        <f xml:space="preserve"> IF(Calculations!C4502 = DefectTypeString,  IFERROR(Calculations!J4502,""), NA())</f>
        <v>#N/A</v>
      </c>
      <c r="G4502" s="10">
        <f t="array" ref="G4502">PERCENTILE(IF(ISERROR(F4502:F9501)=FALSE,F4502:F9501),CycleTimePercentile)</f>
        <v>0</v>
      </c>
      <c r="H4502" s="2" t="e">
        <f ca="1" xml:space="preserve"> IF(OR(Calculations!C4502 = "",Calculations!C4502 = WorkTypeString),  Calculations!K4502, NA())</f>
        <v>#N/A</v>
      </c>
      <c r="I4502" s="2" t="e">
        <f xml:space="preserve"> IF(Calculations!C4502 = DefectTypeString,  Calculations!K4502, NA())</f>
        <v>#N/A</v>
      </c>
    </row>
    <row r="4503" spans="1:9" x14ac:dyDescent="0.25">
      <c r="A4503" s="8" t="str">
        <f>Calculations!A4503</f>
        <v/>
      </c>
      <c r="B4503" s="2" t="str">
        <f t="shared" si="75"/>
        <v/>
      </c>
      <c r="C4503" s="10" t="str">
        <f>IFERROR(Calculations!J4503,"")</f>
        <v/>
      </c>
      <c r="D4503" s="10" t="str">
        <f xml:space="preserve"> IF(OR(Calculations!C4503 = "",Calculations!C4503 = WorkTypeString),  IFERROR(Calculations!J4503,""), NA())</f>
        <v/>
      </c>
      <c r="E4503" s="10">
        <f t="array" ref="E4503">PERCENTILE(IF(ISERROR(D4503:D9502)=FALSE,D4503:D9502),CycleTimePercentile)</f>
        <v>0</v>
      </c>
      <c r="F4503" s="2" t="e">
        <f xml:space="preserve"> IF(Calculations!C4503 = DefectTypeString,  IFERROR(Calculations!J4503,""), NA())</f>
        <v>#N/A</v>
      </c>
      <c r="G4503" s="10">
        <f t="array" ref="G4503">PERCENTILE(IF(ISERROR(F4503:F9502)=FALSE,F4503:F9502),CycleTimePercentile)</f>
        <v>0</v>
      </c>
      <c r="H4503" s="2" t="e">
        <f ca="1" xml:space="preserve"> IF(OR(Calculations!C4503 = "",Calculations!C4503 = WorkTypeString),  Calculations!K4503, NA())</f>
        <v>#N/A</v>
      </c>
      <c r="I4503" s="2" t="e">
        <f xml:space="preserve"> IF(Calculations!C4503 = DefectTypeString,  Calculations!K4503, NA())</f>
        <v>#N/A</v>
      </c>
    </row>
    <row r="4504" spans="1:9" x14ac:dyDescent="0.25">
      <c r="A4504" s="8" t="str">
        <f>Calculations!A4504</f>
        <v/>
      </c>
      <c r="B4504" s="2" t="str">
        <f t="shared" si="75"/>
        <v/>
      </c>
      <c r="C4504" s="10" t="str">
        <f>IFERROR(Calculations!J4504,"")</f>
        <v/>
      </c>
      <c r="D4504" s="10" t="str">
        <f xml:space="preserve"> IF(OR(Calculations!C4504 = "",Calculations!C4504 = WorkTypeString),  IFERROR(Calculations!J4504,""), NA())</f>
        <v/>
      </c>
      <c r="E4504" s="10">
        <f t="array" ref="E4504">PERCENTILE(IF(ISERROR(D4504:D9503)=FALSE,D4504:D9503),CycleTimePercentile)</f>
        <v>0</v>
      </c>
      <c r="F4504" s="2" t="e">
        <f xml:space="preserve"> IF(Calculations!C4504 = DefectTypeString,  IFERROR(Calculations!J4504,""), NA())</f>
        <v>#N/A</v>
      </c>
      <c r="G4504" s="10">
        <f t="array" ref="G4504">PERCENTILE(IF(ISERROR(F4504:F9503)=FALSE,F4504:F9503),CycleTimePercentile)</f>
        <v>0</v>
      </c>
      <c r="H4504" s="2" t="e">
        <f ca="1" xml:space="preserve"> IF(OR(Calculations!C4504 = "",Calculations!C4504 = WorkTypeString),  Calculations!K4504, NA())</f>
        <v>#N/A</v>
      </c>
      <c r="I4504" s="2" t="e">
        <f xml:space="preserve"> IF(Calculations!C4504 = DefectTypeString,  Calculations!K4504, NA())</f>
        <v>#N/A</v>
      </c>
    </row>
    <row r="4505" spans="1:9" x14ac:dyDescent="0.25">
      <c r="A4505" s="8" t="str">
        <f>Calculations!A4505</f>
        <v/>
      </c>
      <c r="B4505" s="2" t="str">
        <f t="shared" si="75"/>
        <v/>
      </c>
      <c r="C4505" s="10" t="str">
        <f>IFERROR(Calculations!J4505,"")</f>
        <v/>
      </c>
      <c r="D4505" s="10" t="str">
        <f xml:space="preserve"> IF(OR(Calculations!C4505 = "",Calculations!C4505 = WorkTypeString),  IFERROR(Calculations!J4505,""), NA())</f>
        <v/>
      </c>
      <c r="E4505" s="10">
        <f t="array" ref="E4505">PERCENTILE(IF(ISERROR(D4505:D9504)=FALSE,D4505:D9504),CycleTimePercentile)</f>
        <v>0</v>
      </c>
      <c r="F4505" s="2" t="e">
        <f xml:space="preserve"> IF(Calculations!C4505 = DefectTypeString,  IFERROR(Calculations!J4505,""), NA())</f>
        <v>#N/A</v>
      </c>
      <c r="G4505" s="10">
        <f t="array" ref="G4505">PERCENTILE(IF(ISERROR(F4505:F9504)=FALSE,F4505:F9504),CycleTimePercentile)</f>
        <v>0</v>
      </c>
      <c r="H4505" s="2" t="e">
        <f ca="1" xml:space="preserve"> IF(OR(Calculations!C4505 = "",Calculations!C4505 = WorkTypeString),  Calculations!K4505, NA())</f>
        <v>#N/A</v>
      </c>
      <c r="I4505" s="2" t="e">
        <f xml:space="preserve"> IF(Calculations!C4505 = DefectTypeString,  Calculations!K4505, NA())</f>
        <v>#N/A</v>
      </c>
    </row>
    <row r="4506" spans="1:9" x14ac:dyDescent="0.25">
      <c r="A4506" s="8" t="str">
        <f>Calculations!A4506</f>
        <v/>
      </c>
      <c r="B4506" s="2" t="str">
        <f t="shared" si="75"/>
        <v/>
      </c>
      <c r="C4506" s="10" t="str">
        <f>IFERROR(Calculations!J4506,"")</f>
        <v/>
      </c>
      <c r="D4506" s="10" t="str">
        <f xml:space="preserve"> IF(OR(Calculations!C4506 = "",Calculations!C4506 = WorkTypeString),  IFERROR(Calculations!J4506,""), NA())</f>
        <v/>
      </c>
      <c r="E4506" s="10">
        <f t="array" ref="E4506">PERCENTILE(IF(ISERROR(D4506:D9505)=FALSE,D4506:D9505),CycleTimePercentile)</f>
        <v>0</v>
      </c>
      <c r="F4506" s="2" t="e">
        <f xml:space="preserve"> IF(Calculations!C4506 = DefectTypeString,  IFERROR(Calculations!J4506,""), NA())</f>
        <v>#N/A</v>
      </c>
      <c r="G4506" s="10">
        <f t="array" ref="G4506">PERCENTILE(IF(ISERROR(F4506:F9505)=FALSE,F4506:F9505),CycleTimePercentile)</f>
        <v>0</v>
      </c>
      <c r="H4506" s="2" t="e">
        <f ca="1" xml:space="preserve"> IF(OR(Calculations!C4506 = "",Calculations!C4506 = WorkTypeString),  Calculations!K4506, NA())</f>
        <v>#N/A</v>
      </c>
      <c r="I4506" s="2" t="e">
        <f xml:space="preserve"> IF(Calculations!C4506 = DefectTypeString,  Calculations!K4506, NA())</f>
        <v>#N/A</v>
      </c>
    </row>
    <row r="4507" spans="1:9" x14ac:dyDescent="0.25">
      <c r="A4507" s="8" t="str">
        <f>Calculations!A4507</f>
        <v/>
      </c>
      <c r="B4507" s="2" t="str">
        <f t="shared" si="75"/>
        <v/>
      </c>
      <c r="C4507" s="10" t="str">
        <f>IFERROR(Calculations!J4507,"")</f>
        <v/>
      </c>
      <c r="D4507" s="10" t="str">
        <f xml:space="preserve"> IF(OR(Calculations!C4507 = "",Calculations!C4507 = WorkTypeString),  IFERROR(Calculations!J4507,""), NA())</f>
        <v/>
      </c>
      <c r="E4507" s="10">
        <f t="array" ref="E4507">PERCENTILE(IF(ISERROR(D4507:D9506)=FALSE,D4507:D9506),CycleTimePercentile)</f>
        <v>0</v>
      </c>
      <c r="F4507" s="2" t="e">
        <f xml:space="preserve"> IF(Calculations!C4507 = DefectTypeString,  IFERROR(Calculations!J4507,""), NA())</f>
        <v>#N/A</v>
      </c>
      <c r="G4507" s="10">
        <f t="array" ref="G4507">PERCENTILE(IF(ISERROR(F4507:F9506)=FALSE,F4507:F9506),CycleTimePercentile)</f>
        <v>0</v>
      </c>
      <c r="H4507" s="2" t="e">
        <f ca="1" xml:space="preserve"> IF(OR(Calculations!C4507 = "",Calculations!C4507 = WorkTypeString),  Calculations!K4507, NA())</f>
        <v>#N/A</v>
      </c>
      <c r="I4507" s="2" t="e">
        <f xml:space="preserve"> IF(Calculations!C4507 = DefectTypeString,  Calculations!K4507, NA())</f>
        <v>#N/A</v>
      </c>
    </row>
    <row r="4508" spans="1:9" x14ac:dyDescent="0.25">
      <c r="A4508" s="8" t="str">
        <f>Calculations!A4508</f>
        <v/>
      </c>
      <c r="B4508" s="2" t="str">
        <f t="shared" si="75"/>
        <v/>
      </c>
      <c r="C4508" s="10" t="str">
        <f>IFERROR(Calculations!J4508,"")</f>
        <v/>
      </c>
      <c r="D4508" s="10" t="str">
        <f xml:space="preserve"> IF(OR(Calculations!C4508 = "",Calculations!C4508 = WorkTypeString),  IFERROR(Calculations!J4508,""), NA())</f>
        <v/>
      </c>
      <c r="E4508" s="10">
        <f t="array" ref="E4508">PERCENTILE(IF(ISERROR(D4508:D9507)=FALSE,D4508:D9507),CycleTimePercentile)</f>
        <v>0</v>
      </c>
      <c r="F4508" s="2" t="e">
        <f xml:space="preserve"> IF(Calculations!C4508 = DefectTypeString,  IFERROR(Calculations!J4508,""), NA())</f>
        <v>#N/A</v>
      </c>
      <c r="G4508" s="10">
        <f t="array" ref="G4508">PERCENTILE(IF(ISERROR(F4508:F9507)=FALSE,F4508:F9507),CycleTimePercentile)</f>
        <v>0</v>
      </c>
      <c r="H4508" s="2" t="e">
        <f ca="1" xml:space="preserve"> IF(OR(Calculations!C4508 = "",Calculations!C4508 = WorkTypeString),  Calculations!K4508, NA())</f>
        <v>#N/A</v>
      </c>
      <c r="I4508" s="2" t="e">
        <f xml:space="preserve"> IF(Calculations!C4508 = DefectTypeString,  Calculations!K4508, NA())</f>
        <v>#N/A</v>
      </c>
    </row>
    <row r="4509" spans="1:9" x14ac:dyDescent="0.25">
      <c r="A4509" s="8" t="str">
        <f>Calculations!A4509</f>
        <v/>
      </c>
      <c r="B4509" s="2" t="str">
        <f t="shared" si="75"/>
        <v/>
      </c>
      <c r="C4509" s="10" t="str">
        <f>IFERROR(Calculations!J4509,"")</f>
        <v/>
      </c>
      <c r="D4509" s="10" t="str">
        <f xml:space="preserve"> IF(OR(Calculations!C4509 = "",Calculations!C4509 = WorkTypeString),  IFERROR(Calculations!J4509,""), NA())</f>
        <v/>
      </c>
      <c r="E4509" s="10">
        <f t="array" ref="E4509">PERCENTILE(IF(ISERROR(D4509:D9508)=FALSE,D4509:D9508),CycleTimePercentile)</f>
        <v>0</v>
      </c>
      <c r="F4509" s="2" t="e">
        <f xml:space="preserve"> IF(Calculations!C4509 = DefectTypeString,  IFERROR(Calculations!J4509,""), NA())</f>
        <v>#N/A</v>
      </c>
      <c r="G4509" s="10">
        <f t="array" ref="G4509">PERCENTILE(IF(ISERROR(F4509:F9508)=FALSE,F4509:F9508),CycleTimePercentile)</f>
        <v>0</v>
      </c>
      <c r="H4509" s="2" t="e">
        <f ca="1" xml:space="preserve"> IF(OR(Calculations!C4509 = "",Calculations!C4509 = WorkTypeString),  Calculations!K4509, NA())</f>
        <v>#N/A</v>
      </c>
      <c r="I4509" s="2" t="e">
        <f xml:space="preserve"> IF(Calculations!C4509 = DefectTypeString,  Calculations!K4509, NA())</f>
        <v>#N/A</v>
      </c>
    </row>
    <row r="4510" spans="1:9" x14ac:dyDescent="0.25">
      <c r="A4510" s="8" t="str">
        <f>Calculations!A4510</f>
        <v/>
      </c>
      <c r="B4510" s="2" t="str">
        <f t="shared" si="75"/>
        <v/>
      </c>
      <c r="C4510" s="10" t="str">
        <f>IFERROR(Calculations!J4510,"")</f>
        <v/>
      </c>
      <c r="D4510" s="10" t="str">
        <f xml:space="preserve"> IF(OR(Calculations!C4510 = "",Calculations!C4510 = WorkTypeString),  IFERROR(Calculations!J4510,""), NA())</f>
        <v/>
      </c>
      <c r="E4510" s="10">
        <f t="array" ref="E4510">PERCENTILE(IF(ISERROR(D4510:D9509)=FALSE,D4510:D9509),CycleTimePercentile)</f>
        <v>0</v>
      </c>
      <c r="F4510" s="2" t="e">
        <f xml:space="preserve"> IF(Calculations!C4510 = DefectTypeString,  IFERROR(Calculations!J4510,""), NA())</f>
        <v>#N/A</v>
      </c>
      <c r="G4510" s="10">
        <f t="array" ref="G4510">PERCENTILE(IF(ISERROR(F4510:F9509)=FALSE,F4510:F9509),CycleTimePercentile)</f>
        <v>0</v>
      </c>
      <c r="H4510" s="2" t="e">
        <f ca="1" xml:space="preserve"> IF(OR(Calculations!C4510 = "",Calculations!C4510 = WorkTypeString),  Calculations!K4510, NA())</f>
        <v>#N/A</v>
      </c>
      <c r="I4510" s="2" t="e">
        <f xml:space="preserve"> IF(Calculations!C4510 = DefectTypeString,  Calculations!K4510, NA())</f>
        <v>#N/A</v>
      </c>
    </row>
    <row r="4511" spans="1:9" x14ac:dyDescent="0.25">
      <c r="A4511" s="8" t="str">
        <f>Calculations!A4511</f>
        <v/>
      </c>
      <c r="B4511" s="2" t="str">
        <f t="shared" si="75"/>
        <v/>
      </c>
      <c r="C4511" s="10" t="str">
        <f>IFERROR(Calculations!J4511,"")</f>
        <v/>
      </c>
      <c r="D4511" s="10" t="str">
        <f xml:space="preserve"> IF(OR(Calculations!C4511 = "",Calculations!C4511 = WorkTypeString),  IFERROR(Calculations!J4511,""), NA())</f>
        <v/>
      </c>
      <c r="E4511" s="10">
        <f t="array" ref="E4511">PERCENTILE(IF(ISERROR(D4511:D9510)=FALSE,D4511:D9510),CycleTimePercentile)</f>
        <v>0</v>
      </c>
      <c r="F4511" s="2" t="e">
        <f xml:space="preserve"> IF(Calculations!C4511 = DefectTypeString,  IFERROR(Calculations!J4511,""), NA())</f>
        <v>#N/A</v>
      </c>
      <c r="G4511" s="10">
        <f t="array" ref="G4511">PERCENTILE(IF(ISERROR(F4511:F9510)=FALSE,F4511:F9510),CycleTimePercentile)</f>
        <v>0</v>
      </c>
      <c r="H4511" s="2" t="e">
        <f ca="1" xml:space="preserve"> IF(OR(Calculations!C4511 = "",Calculations!C4511 = WorkTypeString),  Calculations!K4511, NA())</f>
        <v>#N/A</v>
      </c>
      <c r="I4511" s="2" t="e">
        <f xml:space="preserve"> IF(Calculations!C4511 = DefectTypeString,  Calculations!K4511, NA())</f>
        <v>#N/A</v>
      </c>
    </row>
    <row r="4512" spans="1:9" x14ac:dyDescent="0.25">
      <c r="A4512" s="8" t="str">
        <f>Calculations!A4512</f>
        <v/>
      </c>
      <c r="B4512" s="2" t="str">
        <f t="shared" si="75"/>
        <v/>
      </c>
      <c r="C4512" s="10" t="str">
        <f>IFERROR(Calculations!J4512,"")</f>
        <v/>
      </c>
      <c r="D4512" s="10" t="str">
        <f xml:space="preserve"> IF(OR(Calculations!C4512 = "",Calculations!C4512 = WorkTypeString),  IFERROR(Calculations!J4512,""), NA())</f>
        <v/>
      </c>
      <c r="E4512" s="10">
        <f t="array" ref="E4512">PERCENTILE(IF(ISERROR(D4512:D9511)=FALSE,D4512:D9511),CycleTimePercentile)</f>
        <v>0</v>
      </c>
      <c r="F4512" s="2" t="e">
        <f xml:space="preserve"> IF(Calculations!C4512 = DefectTypeString,  IFERROR(Calculations!J4512,""), NA())</f>
        <v>#N/A</v>
      </c>
      <c r="G4512" s="10">
        <f t="array" ref="G4512">PERCENTILE(IF(ISERROR(F4512:F9511)=FALSE,F4512:F9511),CycleTimePercentile)</f>
        <v>0</v>
      </c>
      <c r="H4512" s="2" t="e">
        <f ca="1" xml:space="preserve"> IF(OR(Calculations!C4512 = "",Calculations!C4512 = WorkTypeString),  Calculations!K4512, NA())</f>
        <v>#N/A</v>
      </c>
      <c r="I4512" s="2" t="e">
        <f xml:space="preserve"> IF(Calculations!C4512 = DefectTypeString,  Calculations!K4512, NA())</f>
        <v>#N/A</v>
      </c>
    </row>
    <row r="4513" spans="1:9" x14ac:dyDescent="0.25">
      <c r="A4513" s="8" t="str">
        <f>Calculations!A4513</f>
        <v/>
      </c>
      <c r="B4513" s="2" t="str">
        <f t="shared" si="75"/>
        <v/>
      </c>
      <c r="C4513" s="10" t="str">
        <f>IFERROR(Calculations!J4513,"")</f>
        <v/>
      </c>
      <c r="D4513" s="10" t="str">
        <f xml:space="preserve"> IF(OR(Calculations!C4513 = "",Calculations!C4513 = WorkTypeString),  IFERROR(Calculations!J4513,""), NA())</f>
        <v/>
      </c>
      <c r="E4513" s="10">
        <f t="array" ref="E4513">PERCENTILE(IF(ISERROR(D4513:D9512)=FALSE,D4513:D9512),CycleTimePercentile)</f>
        <v>0</v>
      </c>
      <c r="F4513" s="2" t="e">
        <f xml:space="preserve"> IF(Calculations!C4513 = DefectTypeString,  IFERROR(Calculations!J4513,""), NA())</f>
        <v>#N/A</v>
      </c>
      <c r="G4513" s="10">
        <f t="array" ref="G4513">PERCENTILE(IF(ISERROR(F4513:F9512)=FALSE,F4513:F9512),CycleTimePercentile)</f>
        <v>0</v>
      </c>
      <c r="H4513" s="2" t="e">
        <f ca="1" xml:space="preserve"> IF(OR(Calculations!C4513 = "",Calculations!C4513 = WorkTypeString),  Calculations!K4513, NA())</f>
        <v>#N/A</v>
      </c>
      <c r="I4513" s="2" t="e">
        <f xml:space="preserve"> IF(Calculations!C4513 = DefectTypeString,  Calculations!K4513, NA())</f>
        <v>#N/A</v>
      </c>
    </row>
    <row r="4514" spans="1:9" x14ac:dyDescent="0.25">
      <c r="A4514" s="8" t="str">
        <f>Calculations!A4514</f>
        <v/>
      </c>
      <c r="B4514" s="2" t="str">
        <f t="shared" si="75"/>
        <v/>
      </c>
      <c r="C4514" s="10" t="str">
        <f>IFERROR(Calculations!J4514,"")</f>
        <v/>
      </c>
      <c r="D4514" s="10" t="str">
        <f xml:space="preserve"> IF(OR(Calculations!C4514 = "",Calculations!C4514 = WorkTypeString),  IFERROR(Calculations!J4514,""), NA())</f>
        <v/>
      </c>
      <c r="E4514" s="10">
        <f t="array" ref="E4514">PERCENTILE(IF(ISERROR(D4514:D9513)=FALSE,D4514:D9513),CycleTimePercentile)</f>
        <v>0</v>
      </c>
      <c r="F4514" s="2" t="e">
        <f xml:space="preserve"> IF(Calculations!C4514 = DefectTypeString,  IFERROR(Calculations!J4514,""), NA())</f>
        <v>#N/A</v>
      </c>
      <c r="G4514" s="10">
        <f t="array" ref="G4514">PERCENTILE(IF(ISERROR(F4514:F9513)=FALSE,F4514:F9513),CycleTimePercentile)</f>
        <v>0</v>
      </c>
      <c r="H4514" s="2" t="e">
        <f ca="1" xml:space="preserve"> IF(OR(Calculations!C4514 = "",Calculations!C4514 = WorkTypeString),  Calculations!K4514, NA())</f>
        <v>#N/A</v>
      </c>
      <c r="I4514" s="2" t="e">
        <f xml:space="preserve"> IF(Calculations!C4514 = DefectTypeString,  Calculations!K4514, NA())</f>
        <v>#N/A</v>
      </c>
    </row>
    <row r="4515" spans="1:9" x14ac:dyDescent="0.25">
      <c r="A4515" s="8" t="str">
        <f>Calculations!A4515</f>
        <v/>
      </c>
      <c r="B4515" s="2" t="str">
        <f t="shared" si="75"/>
        <v/>
      </c>
      <c r="C4515" s="10" t="str">
        <f>IFERROR(Calculations!J4515,"")</f>
        <v/>
      </c>
      <c r="D4515" s="10" t="str">
        <f xml:space="preserve"> IF(OR(Calculations!C4515 = "",Calculations!C4515 = WorkTypeString),  IFERROR(Calculations!J4515,""), NA())</f>
        <v/>
      </c>
      <c r="E4515" s="10">
        <f t="array" ref="E4515">PERCENTILE(IF(ISERROR(D4515:D9514)=FALSE,D4515:D9514),CycleTimePercentile)</f>
        <v>0</v>
      </c>
      <c r="F4515" s="2" t="e">
        <f xml:space="preserve"> IF(Calculations!C4515 = DefectTypeString,  IFERROR(Calculations!J4515,""), NA())</f>
        <v>#N/A</v>
      </c>
      <c r="G4515" s="10">
        <f t="array" ref="G4515">PERCENTILE(IF(ISERROR(F4515:F9514)=FALSE,F4515:F9514),CycleTimePercentile)</f>
        <v>0</v>
      </c>
      <c r="H4515" s="2" t="e">
        <f ca="1" xml:space="preserve"> IF(OR(Calculations!C4515 = "",Calculations!C4515 = WorkTypeString),  Calculations!K4515, NA())</f>
        <v>#N/A</v>
      </c>
      <c r="I4515" s="2" t="e">
        <f xml:space="preserve"> IF(Calculations!C4515 = DefectTypeString,  Calculations!K4515, NA())</f>
        <v>#N/A</v>
      </c>
    </row>
    <row r="4516" spans="1:9" x14ac:dyDescent="0.25">
      <c r="A4516" s="8" t="str">
        <f>Calculations!A4516</f>
        <v/>
      </c>
      <c r="B4516" s="2" t="str">
        <f t="shared" si="75"/>
        <v/>
      </c>
      <c r="C4516" s="10" t="str">
        <f>IFERROR(Calculations!J4516,"")</f>
        <v/>
      </c>
      <c r="D4516" s="10" t="str">
        <f xml:space="preserve"> IF(OR(Calculations!C4516 = "",Calculations!C4516 = WorkTypeString),  IFERROR(Calculations!J4516,""), NA())</f>
        <v/>
      </c>
      <c r="E4516" s="10">
        <f t="array" ref="E4516">PERCENTILE(IF(ISERROR(D4516:D9515)=FALSE,D4516:D9515),CycleTimePercentile)</f>
        <v>0</v>
      </c>
      <c r="F4516" s="2" t="e">
        <f xml:space="preserve"> IF(Calculations!C4516 = DefectTypeString,  IFERROR(Calculations!J4516,""), NA())</f>
        <v>#N/A</v>
      </c>
      <c r="G4516" s="10">
        <f t="array" ref="G4516">PERCENTILE(IF(ISERROR(F4516:F9515)=FALSE,F4516:F9515),CycleTimePercentile)</f>
        <v>0</v>
      </c>
      <c r="H4516" s="2" t="e">
        <f ca="1" xml:space="preserve"> IF(OR(Calculations!C4516 = "",Calculations!C4516 = WorkTypeString),  Calculations!K4516, NA())</f>
        <v>#N/A</v>
      </c>
      <c r="I4516" s="2" t="e">
        <f xml:space="preserve"> IF(Calculations!C4516 = DefectTypeString,  Calculations!K4516, NA())</f>
        <v>#N/A</v>
      </c>
    </row>
    <row r="4517" spans="1:9" x14ac:dyDescent="0.25">
      <c r="A4517" s="8" t="str">
        <f>Calculations!A4517</f>
        <v/>
      </c>
      <c r="B4517" s="2" t="str">
        <f t="shared" si="75"/>
        <v/>
      </c>
      <c r="C4517" s="10" t="str">
        <f>IFERROR(Calculations!J4517,"")</f>
        <v/>
      </c>
      <c r="D4517" s="10" t="str">
        <f xml:space="preserve"> IF(OR(Calculations!C4517 = "",Calculations!C4517 = WorkTypeString),  IFERROR(Calculations!J4517,""), NA())</f>
        <v/>
      </c>
      <c r="E4517" s="10">
        <f t="array" ref="E4517">PERCENTILE(IF(ISERROR(D4517:D9516)=FALSE,D4517:D9516),CycleTimePercentile)</f>
        <v>0</v>
      </c>
      <c r="F4517" s="2" t="e">
        <f xml:space="preserve"> IF(Calculations!C4517 = DefectTypeString,  IFERROR(Calculations!J4517,""), NA())</f>
        <v>#N/A</v>
      </c>
      <c r="G4517" s="10">
        <f t="array" ref="G4517">PERCENTILE(IF(ISERROR(F4517:F9516)=FALSE,F4517:F9516),CycleTimePercentile)</f>
        <v>0</v>
      </c>
      <c r="H4517" s="2" t="e">
        <f ca="1" xml:space="preserve"> IF(OR(Calculations!C4517 = "",Calculations!C4517 = WorkTypeString),  Calculations!K4517, NA())</f>
        <v>#N/A</v>
      </c>
      <c r="I4517" s="2" t="e">
        <f xml:space="preserve"> IF(Calculations!C4517 = DefectTypeString,  Calculations!K4517, NA())</f>
        <v>#N/A</v>
      </c>
    </row>
    <row r="4518" spans="1:9" x14ac:dyDescent="0.25">
      <c r="A4518" s="8" t="str">
        <f>Calculations!A4518</f>
        <v/>
      </c>
      <c r="B4518" s="2" t="str">
        <f t="shared" si="75"/>
        <v/>
      </c>
      <c r="C4518" s="10" t="str">
        <f>IFERROR(Calculations!J4518,"")</f>
        <v/>
      </c>
      <c r="D4518" s="10" t="str">
        <f xml:space="preserve"> IF(OR(Calculations!C4518 = "",Calculations!C4518 = WorkTypeString),  IFERROR(Calculations!J4518,""), NA())</f>
        <v/>
      </c>
      <c r="E4518" s="10">
        <f t="array" ref="E4518">PERCENTILE(IF(ISERROR(D4518:D9517)=FALSE,D4518:D9517),CycleTimePercentile)</f>
        <v>0</v>
      </c>
      <c r="F4518" s="2" t="e">
        <f xml:space="preserve"> IF(Calculations!C4518 = DefectTypeString,  IFERROR(Calculations!J4518,""), NA())</f>
        <v>#N/A</v>
      </c>
      <c r="G4518" s="10">
        <f t="array" ref="G4518">PERCENTILE(IF(ISERROR(F4518:F9517)=FALSE,F4518:F9517),CycleTimePercentile)</f>
        <v>0</v>
      </c>
      <c r="H4518" s="2" t="e">
        <f ca="1" xml:space="preserve"> IF(OR(Calculations!C4518 = "",Calculations!C4518 = WorkTypeString),  Calculations!K4518, NA())</f>
        <v>#N/A</v>
      </c>
      <c r="I4518" s="2" t="e">
        <f xml:space="preserve"> IF(Calculations!C4518 = DefectTypeString,  Calculations!K4518, NA())</f>
        <v>#N/A</v>
      </c>
    </row>
    <row r="4519" spans="1:9" x14ac:dyDescent="0.25">
      <c r="A4519" s="8" t="str">
        <f>Calculations!A4519</f>
        <v/>
      </c>
      <c r="B4519" s="2" t="str">
        <f t="shared" si="75"/>
        <v/>
      </c>
      <c r="C4519" s="10" t="str">
        <f>IFERROR(Calculations!J4519,"")</f>
        <v/>
      </c>
      <c r="D4519" s="10" t="str">
        <f xml:space="preserve"> IF(OR(Calculations!C4519 = "",Calculations!C4519 = WorkTypeString),  IFERROR(Calculations!J4519,""), NA())</f>
        <v/>
      </c>
      <c r="E4519" s="10">
        <f t="array" ref="E4519">PERCENTILE(IF(ISERROR(D4519:D9518)=FALSE,D4519:D9518),CycleTimePercentile)</f>
        <v>0</v>
      </c>
      <c r="F4519" s="2" t="e">
        <f xml:space="preserve"> IF(Calculations!C4519 = DefectTypeString,  IFERROR(Calculations!J4519,""), NA())</f>
        <v>#N/A</v>
      </c>
      <c r="G4519" s="10">
        <f t="array" ref="G4519">PERCENTILE(IF(ISERROR(F4519:F9518)=FALSE,F4519:F9518),CycleTimePercentile)</f>
        <v>0</v>
      </c>
      <c r="H4519" s="2" t="e">
        <f ca="1" xml:space="preserve"> IF(OR(Calculations!C4519 = "",Calculations!C4519 = WorkTypeString),  Calculations!K4519, NA())</f>
        <v>#N/A</v>
      </c>
      <c r="I4519" s="2" t="e">
        <f xml:space="preserve"> IF(Calculations!C4519 = DefectTypeString,  Calculations!K4519, NA())</f>
        <v>#N/A</v>
      </c>
    </row>
    <row r="4520" spans="1:9" x14ac:dyDescent="0.25">
      <c r="A4520" s="8" t="str">
        <f>Calculations!A4520</f>
        <v/>
      </c>
      <c r="B4520" s="2" t="str">
        <f t="shared" si="75"/>
        <v/>
      </c>
      <c r="C4520" s="10" t="str">
        <f>IFERROR(Calculations!J4520,"")</f>
        <v/>
      </c>
      <c r="D4520" s="10" t="str">
        <f xml:space="preserve"> IF(OR(Calculations!C4520 = "",Calculations!C4520 = WorkTypeString),  IFERROR(Calculations!J4520,""), NA())</f>
        <v/>
      </c>
      <c r="E4520" s="10">
        <f t="array" ref="E4520">PERCENTILE(IF(ISERROR(D4520:D9519)=FALSE,D4520:D9519),CycleTimePercentile)</f>
        <v>0</v>
      </c>
      <c r="F4520" s="2" t="e">
        <f xml:space="preserve"> IF(Calculations!C4520 = DefectTypeString,  IFERROR(Calculations!J4520,""), NA())</f>
        <v>#N/A</v>
      </c>
      <c r="G4520" s="10">
        <f t="array" ref="G4520">PERCENTILE(IF(ISERROR(F4520:F9519)=FALSE,F4520:F9519),CycleTimePercentile)</f>
        <v>0</v>
      </c>
      <c r="H4520" s="2" t="e">
        <f ca="1" xml:space="preserve"> IF(OR(Calculations!C4520 = "",Calculations!C4520 = WorkTypeString),  Calculations!K4520, NA())</f>
        <v>#N/A</v>
      </c>
      <c r="I4520" s="2" t="e">
        <f xml:space="preserve"> IF(Calculations!C4520 = DefectTypeString,  Calculations!K4520, NA())</f>
        <v>#N/A</v>
      </c>
    </row>
    <row r="4521" spans="1:9" x14ac:dyDescent="0.25">
      <c r="A4521" s="8" t="str">
        <f>Calculations!A4521</f>
        <v/>
      </c>
      <c r="B4521" s="2" t="str">
        <f t="shared" si="75"/>
        <v/>
      </c>
      <c r="C4521" s="10" t="str">
        <f>IFERROR(Calculations!J4521,"")</f>
        <v/>
      </c>
      <c r="D4521" s="10" t="str">
        <f xml:space="preserve"> IF(OR(Calculations!C4521 = "",Calculations!C4521 = WorkTypeString),  IFERROR(Calculations!J4521,""), NA())</f>
        <v/>
      </c>
      <c r="E4521" s="10">
        <f t="array" ref="E4521">PERCENTILE(IF(ISERROR(D4521:D9520)=FALSE,D4521:D9520),CycleTimePercentile)</f>
        <v>0</v>
      </c>
      <c r="F4521" s="2" t="e">
        <f xml:space="preserve"> IF(Calculations!C4521 = DefectTypeString,  IFERROR(Calculations!J4521,""), NA())</f>
        <v>#N/A</v>
      </c>
      <c r="G4521" s="10">
        <f t="array" ref="G4521">PERCENTILE(IF(ISERROR(F4521:F9520)=FALSE,F4521:F9520),CycleTimePercentile)</f>
        <v>0</v>
      </c>
      <c r="H4521" s="2" t="e">
        <f ca="1" xml:space="preserve"> IF(OR(Calculations!C4521 = "",Calculations!C4521 = WorkTypeString),  Calculations!K4521, NA())</f>
        <v>#N/A</v>
      </c>
      <c r="I4521" s="2" t="e">
        <f xml:space="preserve"> IF(Calculations!C4521 = DefectTypeString,  Calculations!K4521, NA())</f>
        <v>#N/A</v>
      </c>
    </row>
    <row r="4522" spans="1:9" x14ac:dyDescent="0.25">
      <c r="A4522" s="8" t="str">
        <f>Calculations!A4522</f>
        <v/>
      </c>
      <c r="B4522" s="2" t="str">
        <f t="shared" si="75"/>
        <v/>
      </c>
      <c r="C4522" s="10" t="str">
        <f>IFERROR(Calculations!J4522,"")</f>
        <v/>
      </c>
      <c r="D4522" s="10" t="str">
        <f xml:space="preserve"> IF(OR(Calculations!C4522 = "",Calculations!C4522 = WorkTypeString),  IFERROR(Calculations!J4522,""), NA())</f>
        <v/>
      </c>
      <c r="E4522" s="10">
        <f t="array" ref="E4522">PERCENTILE(IF(ISERROR(D4522:D9521)=FALSE,D4522:D9521),CycleTimePercentile)</f>
        <v>0</v>
      </c>
      <c r="F4522" s="2" t="e">
        <f xml:space="preserve"> IF(Calculations!C4522 = DefectTypeString,  IFERROR(Calculations!J4522,""), NA())</f>
        <v>#N/A</v>
      </c>
      <c r="G4522" s="10">
        <f t="array" ref="G4522">PERCENTILE(IF(ISERROR(F4522:F9521)=FALSE,F4522:F9521),CycleTimePercentile)</f>
        <v>0</v>
      </c>
      <c r="H4522" s="2" t="e">
        <f ca="1" xml:space="preserve"> IF(OR(Calculations!C4522 = "",Calculations!C4522 = WorkTypeString),  Calculations!K4522, NA())</f>
        <v>#N/A</v>
      </c>
      <c r="I4522" s="2" t="e">
        <f xml:space="preserve"> IF(Calculations!C4522 = DefectTypeString,  Calculations!K4522, NA())</f>
        <v>#N/A</v>
      </c>
    </row>
    <row r="4523" spans="1:9" x14ac:dyDescent="0.25">
      <c r="A4523" s="8" t="str">
        <f>Calculations!A4523</f>
        <v/>
      </c>
      <c r="B4523" s="2" t="str">
        <f t="shared" si="75"/>
        <v/>
      </c>
      <c r="C4523" s="10" t="str">
        <f>IFERROR(Calculations!J4523,"")</f>
        <v/>
      </c>
      <c r="D4523" s="10" t="str">
        <f xml:space="preserve"> IF(OR(Calculations!C4523 = "",Calculations!C4523 = WorkTypeString),  IFERROR(Calculations!J4523,""), NA())</f>
        <v/>
      </c>
      <c r="E4523" s="10">
        <f t="array" ref="E4523">PERCENTILE(IF(ISERROR(D4523:D9522)=FALSE,D4523:D9522),CycleTimePercentile)</f>
        <v>0</v>
      </c>
      <c r="F4523" s="2" t="e">
        <f xml:space="preserve"> IF(Calculations!C4523 = DefectTypeString,  IFERROR(Calculations!J4523,""), NA())</f>
        <v>#N/A</v>
      </c>
      <c r="G4523" s="10">
        <f t="array" ref="G4523">PERCENTILE(IF(ISERROR(F4523:F9522)=FALSE,F4523:F9522),CycleTimePercentile)</f>
        <v>0</v>
      </c>
      <c r="H4523" s="2" t="e">
        <f ca="1" xml:space="preserve"> IF(OR(Calculations!C4523 = "",Calculations!C4523 = WorkTypeString),  Calculations!K4523, NA())</f>
        <v>#N/A</v>
      </c>
      <c r="I4523" s="2" t="e">
        <f xml:space="preserve"> IF(Calculations!C4523 = DefectTypeString,  Calculations!K4523, NA())</f>
        <v>#N/A</v>
      </c>
    </row>
    <row r="4524" spans="1:9" x14ac:dyDescent="0.25">
      <c r="A4524" s="8" t="str">
        <f>Calculations!A4524</f>
        <v/>
      </c>
      <c r="B4524" s="2" t="str">
        <f t="shared" si="75"/>
        <v/>
      </c>
      <c r="C4524" s="10" t="str">
        <f>IFERROR(Calculations!J4524,"")</f>
        <v/>
      </c>
      <c r="D4524" s="10" t="str">
        <f xml:space="preserve"> IF(OR(Calculations!C4524 = "",Calculations!C4524 = WorkTypeString),  IFERROR(Calculations!J4524,""), NA())</f>
        <v/>
      </c>
      <c r="E4524" s="10">
        <f t="array" ref="E4524">PERCENTILE(IF(ISERROR(D4524:D9523)=FALSE,D4524:D9523),CycleTimePercentile)</f>
        <v>0</v>
      </c>
      <c r="F4524" s="2" t="e">
        <f xml:space="preserve"> IF(Calculations!C4524 = DefectTypeString,  IFERROR(Calculations!J4524,""), NA())</f>
        <v>#N/A</v>
      </c>
      <c r="G4524" s="10">
        <f t="array" ref="G4524">PERCENTILE(IF(ISERROR(F4524:F9523)=FALSE,F4524:F9523),CycleTimePercentile)</f>
        <v>0</v>
      </c>
      <c r="H4524" s="2" t="e">
        <f ca="1" xml:space="preserve"> IF(OR(Calculations!C4524 = "",Calculations!C4524 = WorkTypeString),  Calculations!K4524, NA())</f>
        <v>#N/A</v>
      </c>
      <c r="I4524" s="2" t="e">
        <f xml:space="preserve"> IF(Calculations!C4524 = DefectTypeString,  Calculations!K4524, NA())</f>
        <v>#N/A</v>
      </c>
    </row>
    <row r="4525" spans="1:9" x14ac:dyDescent="0.25">
      <c r="A4525" s="8" t="str">
        <f>Calculations!A4525</f>
        <v/>
      </c>
      <c r="B4525" s="2" t="str">
        <f t="shared" si="75"/>
        <v/>
      </c>
      <c r="C4525" s="10" t="str">
        <f>IFERROR(Calculations!J4525,"")</f>
        <v/>
      </c>
      <c r="D4525" s="10" t="str">
        <f xml:space="preserve"> IF(OR(Calculations!C4525 = "",Calculations!C4525 = WorkTypeString),  IFERROR(Calculations!J4525,""), NA())</f>
        <v/>
      </c>
      <c r="E4525" s="10">
        <f t="array" ref="E4525">PERCENTILE(IF(ISERROR(D4525:D9524)=FALSE,D4525:D9524),CycleTimePercentile)</f>
        <v>0</v>
      </c>
      <c r="F4525" s="2" t="e">
        <f xml:space="preserve"> IF(Calculations!C4525 = DefectTypeString,  IFERROR(Calculations!J4525,""), NA())</f>
        <v>#N/A</v>
      </c>
      <c r="G4525" s="10">
        <f t="array" ref="G4525">PERCENTILE(IF(ISERROR(F4525:F9524)=FALSE,F4525:F9524),CycleTimePercentile)</f>
        <v>0</v>
      </c>
      <c r="H4525" s="2" t="e">
        <f ca="1" xml:space="preserve"> IF(OR(Calculations!C4525 = "",Calculations!C4525 = WorkTypeString),  Calculations!K4525, NA())</f>
        <v>#N/A</v>
      </c>
      <c r="I4525" s="2" t="e">
        <f xml:space="preserve"> IF(Calculations!C4525 = DefectTypeString,  Calculations!K4525, NA())</f>
        <v>#N/A</v>
      </c>
    </row>
    <row r="4526" spans="1:9" x14ac:dyDescent="0.25">
      <c r="A4526" s="8" t="str">
        <f>Calculations!A4526</f>
        <v/>
      </c>
      <c r="B4526" s="2" t="str">
        <f t="shared" si="75"/>
        <v/>
      </c>
      <c r="C4526" s="10" t="str">
        <f>IFERROR(Calculations!J4526,"")</f>
        <v/>
      </c>
      <c r="D4526" s="10" t="str">
        <f xml:space="preserve"> IF(OR(Calculations!C4526 = "",Calculations!C4526 = WorkTypeString),  IFERROR(Calculations!J4526,""), NA())</f>
        <v/>
      </c>
      <c r="E4526" s="10">
        <f t="array" ref="E4526">PERCENTILE(IF(ISERROR(D4526:D9525)=FALSE,D4526:D9525),CycleTimePercentile)</f>
        <v>0</v>
      </c>
      <c r="F4526" s="2" t="e">
        <f xml:space="preserve"> IF(Calculations!C4526 = DefectTypeString,  IFERROR(Calculations!J4526,""), NA())</f>
        <v>#N/A</v>
      </c>
      <c r="G4526" s="10">
        <f t="array" ref="G4526">PERCENTILE(IF(ISERROR(F4526:F9525)=FALSE,F4526:F9525),CycleTimePercentile)</f>
        <v>0</v>
      </c>
      <c r="H4526" s="2" t="e">
        <f ca="1" xml:space="preserve"> IF(OR(Calculations!C4526 = "",Calculations!C4526 = WorkTypeString),  Calculations!K4526, NA())</f>
        <v>#N/A</v>
      </c>
      <c r="I4526" s="2" t="e">
        <f xml:space="preserve"> IF(Calculations!C4526 = DefectTypeString,  Calculations!K4526, NA())</f>
        <v>#N/A</v>
      </c>
    </row>
    <row r="4527" spans="1:9" x14ac:dyDescent="0.25">
      <c r="A4527" s="8" t="str">
        <f>Calculations!A4527</f>
        <v/>
      </c>
      <c r="B4527" s="2" t="str">
        <f t="shared" si="75"/>
        <v/>
      </c>
      <c r="C4527" s="10" t="str">
        <f>IFERROR(Calculations!J4527,"")</f>
        <v/>
      </c>
      <c r="D4527" s="10" t="str">
        <f xml:space="preserve"> IF(OR(Calculations!C4527 = "",Calculations!C4527 = WorkTypeString),  IFERROR(Calculations!J4527,""), NA())</f>
        <v/>
      </c>
      <c r="E4527" s="10">
        <f t="array" ref="E4527">PERCENTILE(IF(ISERROR(D4527:D9526)=FALSE,D4527:D9526),CycleTimePercentile)</f>
        <v>0</v>
      </c>
      <c r="F4527" s="2" t="e">
        <f xml:space="preserve"> IF(Calculations!C4527 = DefectTypeString,  IFERROR(Calculations!J4527,""), NA())</f>
        <v>#N/A</v>
      </c>
      <c r="G4527" s="10">
        <f t="array" ref="G4527">PERCENTILE(IF(ISERROR(F4527:F9526)=FALSE,F4527:F9526),CycleTimePercentile)</f>
        <v>0</v>
      </c>
      <c r="H4527" s="2" t="e">
        <f ca="1" xml:space="preserve"> IF(OR(Calculations!C4527 = "",Calculations!C4527 = WorkTypeString),  Calculations!K4527, NA())</f>
        <v>#N/A</v>
      </c>
      <c r="I4527" s="2" t="e">
        <f xml:space="preserve"> IF(Calculations!C4527 = DefectTypeString,  Calculations!K4527, NA())</f>
        <v>#N/A</v>
      </c>
    </row>
    <row r="4528" spans="1:9" x14ac:dyDescent="0.25">
      <c r="A4528" s="8" t="str">
        <f>Calculations!A4528</f>
        <v/>
      </c>
      <c r="B4528" s="2" t="str">
        <f t="shared" si="75"/>
        <v/>
      </c>
      <c r="C4528" s="10" t="str">
        <f>IFERROR(Calculations!J4528,"")</f>
        <v/>
      </c>
      <c r="D4528" s="10" t="str">
        <f xml:space="preserve"> IF(OR(Calculations!C4528 = "",Calculations!C4528 = WorkTypeString),  IFERROR(Calculations!J4528,""), NA())</f>
        <v/>
      </c>
      <c r="E4528" s="10">
        <f t="array" ref="E4528">PERCENTILE(IF(ISERROR(D4528:D9527)=FALSE,D4528:D9527),CycleTimePercentile)</f>
        <v>0</v>
      </c>
      <c r="F4528" s="2" t="e">
        <f xml:space="preserve"> IF(Calculations!C4528 = DefectTypeString,  IFERROR(Calculations!J4528,""), NA())</f>
        <v>#N/A</v>
      </c>
      <c r="G4528" s="10">
        <f t="array" ref="G4528">PERCENTILE(IF(ISERROR(F4528:F9527)=FALSE,F4528:F9527),CycleTimePercentile)</f>
        <v>0</v>
      </c>
      <c r="H4528" s="2" t="e">
        <f ca="1" xml:space="preserve"> IF(OR(Calculations!C4528 = "",Calculations!C4528 = WorkTypeString),  Calculations!K4528, NA())</f>
        <v>#N/A</v>
      </c>
      <c r="I4528" s="2" t="e">
        <f xml:space="preserve"> IF(Calculations!C4528 = DefectTypeString,  Calculations!K4528, NA())</f>
        <v>#N/A</v>
      </c>
    </row>
    <row r="4529" spans="1:9" x14ac:dyDescent="0.25">
      <c r="A4529" s="8" t="str">
        <f>Calculations!A4529</f>
        <v/>
      </c>
      <c r="B4529" s="2" t="str">
        <f t="shared" si="75"/>
        <v/>
      </c>
      <c r="C4529" s="10" t="str">
        <f>IFERROR(Calculations!J4529,"")</f>
        <v/>
      </c>
      <c r="D4529" s="10" t="str">
        <f xml:space="preserve"> IF(OR(Calculations!C4529 = "",Calculations!C4529 = WorkTypeString),  IFERROR(Calculations!J4529,""), NA())</f>
        <v/>
      </c>
      <c r="E4529" s="10">
        <f t="array" ref="E4529">PERCENTILE(IF(ISERROR(D4529:D9528)=FALSE,D4529:D9528),CycleTimePercentile)</f>
        <v>0</v>
      </c>
      <c r="F4529" s="2" t="e">
        <f xml:space="preserve"> IF(Calculations!C4529 = DefectTypeString,  IFERROR(Calculations!J4529,""), NA())</f>
        <v>#N/A</v>
      </c>
      <c r="G4529" s="10">
        <f t="array" ref="G4529">PERCENTILE(IF(ISERROR(F4529:F9528)=FALSE,F4529:F9528),CycleTimePercentile)</f>
        <v>0</v>
      </c>
      <c r="H4529" s="2" t="e">
        <f ca="1" xml:space="preserve"> IF(OR(Calculations!C4529 = "",Calculations!C4529 = WorkTypeString),  Calculations!K4529, NA())</f>
        <v>#N/A</v>
      </c>
      <c r="I4529" s="2" t="e">
        <f xml:space="preserve"> IF(Calculations!C4529 = DefectTypeString,  Calculations!K4529, NA())</f>
        <v>#N/A</v>
      </c>
    </row>
    <row r="4530" spans="1:9" x14ac:dyDescent="0.25">
      <c r="A4530" s="8" t="str">
        <f>Calculations!A4530</f>
        <v/>
      </c>
      <c r="B4530" s="2" t="str">
        <f t="shared" si="75"/>
        <v/>
      </c>
      <c r="C4530" s="10" t="str">
        <f>IFERROR(Calculations!J4530,"")</f>
        <v/>
      </c>
      <c r="D4530" s="10" t="str">
        <f xml:space="preserve"> IF(OR(Calculations!C4530 = "",Calculations!C4530 = WorkTypeString),  IFERROR(Calculations!J4530,""), NA())</f>
        <v/>
      </c>
      <c r="E4530" s="10">
        <f t="array" ref="E4530">PERCENTILE(IF(ISERROR(D4530:D9529)=FALSE,D4530:D9529),CycleTimePercentile)</f>
        <v>0</v>
      </c>
      <c r="F4530" s="2" t="e">
        <f xml:space="preserve"> IF(Calculations!C4530 = DefectTypeString,  IFERROR(Calculations!J4530,""), NA())</f>
        <v>#N/A</v>
      </c>
      <c r="G4530" s="10">
        <f t="array" ref="G4530">PERCENTILE(IF(ISERROR(F4530:F9529)=FALSE,F4530:F9529),CycleTimePercentile)</f>
        <v>0</v>
      </c>
      <c r="H4530" s="2" t="e">
        <f ca="1" xml:space="preserve"> IF(OR(Calculations!C4530 = "",Calculations!C4530 = WorkTypeString),  Calculations!K4530, NA())</f>
        <v>#N/A</v>
      </c>
      <c r="I4530" s="2" t="e">
        <f xml:space="preserve"> IF(Calculations!C4530 = DefectTypeString,  Calculations!K4530, NA())</f>
        <v>#N/A</v>
      </c>
    </row>
    <row r="4531" spans="1:9" x14ac:dyDescent="0.25">
      <c r="A4531" s="8" t="str">
        <f>Calculations!A4531</f>
        <v/>
      </c>
      <c r="B4531" s="2" t="str">
        <f t="shared" si="75"/>
        <v/>
      </c>
      <c r="C4531" s="10" t="str">
        <f>IFERROR(Calculations!J4531,"")</f>
        <v/>
      </c>
      <c r="D4531" s="10" t="str">
        <f xml:space="preserve"> IF(OR(Calculations!C4531 = "",Calculations!C4531 = WorkTypeString),  IFERROR(Calculations!J4531,""), NA())</f>
        <v/>
      </c>
      <c r="E4531" s="10">
        <f t="array" ref="E4531">PERCENTILE(IF(ISERROR(D4531:D9530)=FALSE,D4531:D9530),CycleTimePercentile)</f>
        <v>0</v>
      </c>
      <c r="F4531" s="2" t="e">
        <f xml:space="preserve"> IF(Calculations!C4531 = DefectTypeString,  IFERROR(Calculations!J4531,""), NA())</f>
        <v>#N/A</v>
      </c>
      <c r="G4531" s="10">
        <f t="array" ref="G4531">PERCENTILE(IF(ISERROR(F4531:F9530)=FALSE,F4531:F9530),CycleTimePercentile)</f>
        <v>0</v>
      </c>
      <c r="H4531" s="2" t="e">
        <f ca="1" xml:space="preserve"> IF(OR(Calculations!C4531 = "",Calculations!C4531 = WorkTypeString),  Calculations!K4531, NA())</f>
        <v>#N/A</v>
      </c>
      <c r="I4531" s="2" t="e">
        <f xml:space="preserve"> IF(Calculations!C4531 = DefectTypeString,  Calculations!K4531, NA())</f>
        <v>#N/A</v>
      </c>
    </row>
    <row r="4532" spans="1:9" x14ac:dyDescent="0.25">
      <c r="A4532" s="8" t="str">
        <f>Calculations!A4532</f>
        <v/>
      </c>
      <c r="B4532" s="2" t="str">
        <f t="shared" si="75"/>
        <v/>
      </c>
      <c r="C4532" s="10" t="str">
        <f>IFERROR(Calculations!J4532,"")</f>
        <v/>
      </c>
      <c r="D4532" s="10" t="str">
        <f xml:space="preserve"> IF(OR(Calculations!C4532 = "",Calculations!C4532 = WorkTypeString),  IFERROR(Calculations!J4532,""), NA())</f>
        <v/>
      </c>
      <c r="E4532" s="10">
        <f t="array" ref="E4532">PERCENTILE(IF(ISERROR(D4532:D9531)=FALSE,D4532:D9531),CycleTimePercentile)</f>
        <v>0</v>
      </c>
      <c r="F4532" s="2" t="e">
        <f xml:space="preserve"> IF(Calculations!C4532 = DefectTypeString,  IFERROR(Calculations!J4532,""), NA())</f>
        <v>#N/A</v>
      </c>
      <c r="G4532" s="10">
        <f t="array" ref="G4532">PERCENTILE(IF(ISERROR(F4532:F9531)=FALSE,F4532:F9531),CycleTimePercentile)</f>
        <v>0</v>
      </c>
      <c r="H4532" s="2" t="e">
        <f ca="1" xml:space="preserve"> IF(OR(Calculations!C4532 = "",Calculations!C4532 = WorkTypeString),  Calculations!K4532, NA())</f>
        <v>#N/A</v>
      </c>
      <c r="I4532" s="2" t="e">
        <f xml:space="preserve"> IF(Calculations!C4532 = DefectTypeString,  Calculations!K4532, NA())</f>
        <v>#N/A</v>
      </c>
    </row>
    <row r="4533" spans="1:9" x14ac:dyDescent="0.25">
      <c r="A4533" s="8" t="str">
        <f>Calculations!A4533</f>
        <v/>
      </c>
      <c r="B4533" s="2" t="str">
        <f t="shared" si="75"/>
        <v/>
      </c>
      <c r="C4533" s="10" t="str">
        <f>IFERROR(Calculations!J4533,"")</f>
        <v/>
      </c>
      <c r="D4533" s="10" t="str">
        <f xml:space="preserve"> IF(OR(Calculations!C4533 = "",Calculations!C4533 = WorkTypeString),  IFERROR(Calculations!J4533,""), NA())</f>
        <v/>
      </c>
      <c r="E4533" s="10">
        <f t="array" ref="E4533">PERCENTILE(IF(ISERROR(D4533:D9532)=FALSE,D4533:D9532),CycleTimePercentile)</f>
        <v>0</v>
      </c>
      <c r="F4533" s="2" t="e">
        <f xml:space="preserve"> IF(Calculations!C4533 = DefectTypeString,  IFERROR(Calculations!J4533,""), NA())</f>
        <v>#N/A</v>
      </c>
      <c r="G4533" s="10">
        <f t="array" ref="G4533">PERCENTILE(IF(ISERROR(F4533:F9532)=FALSE,F4533:F9532),CycleTimePercentile)</f>
        <v>0</v>
      </c>
      <c r="H4533" s="2" t="e">
        <f ca="1" xml:space="preserve"> IF(OR(Calculations!C4533 = "",Calculations!C4533 = WorkTypeString),  Calculations!K4533, NA())</f>
        <v>#N/A</v>
      </c>
      <c r="I4533" s="2" t="e">
        <f xml:space="preserve"> IF(Calculations!C4533 = DefectTypeString,  Calculations!K4533, NA())</f>
        <v>#N/A</v>
      </c>
    </row>
    <row r="4534" spans="1:9" x14ac:dyDescent="0.25">
      <c r="A4534" s="8" t="str">
        <f>Calculations!A4534</f>
        <v/>
      </c>
      <c r="B4534" s="2" t="str">
        <f t="shared" si="75"/>
        <v/>
      </c>
      <c r="C4534" s="10" t="str">
        <f>IFERROR(Calculations!J4534,"")</f>
        <v/>
      </c>
      <c r="D4534" s="10" t="str">
        <f xml:space="preserve"> IF(OR(Calculations!C4534 = "",Calculations!C4534 = WorkTypeString),  IFERROR(Calculations!J4534,""), NA())</f>
        <v/>
      </c>
      <c r="E4534" s="10">
        <f t="array" ref="E4534">PERCENTILE(IF(ISERROR(D4534:D9533)=FALSE,D4534:D9533),CycleTimePercentile)</f>
        <v>0</v>
      </c>
      <c r="F4534" s="2" t="e">
        <f xml:space="preserve"> IF(Calculations!C4534 = DefectTypeString,  IFERROR(Calculations!J4534,""), NA())</f>
        <v>#N/A</v>
      </c>
      <c r="G4534" s="10">
        <f t="array" ref="G4534">PERCENTILE(IF(ISERROR(F4534:F9533)=FALSE,F4534:F9533),CycleTimePercentile)</f>
        <v>0</v>
      </c>
      <c r="H4534" s="2" t="e">
        <f ca="1" xml:space="preserve"> IF(OR(Calculations!C4534 = "",Calculations!C4534 = WorkTypeString),  Calculations!K4534, NA())</f>
        <v>#N/A</v>
      </c>
      <c r="I4534" s="2" t="e">
        <f xml:space="preserve"> IF(Calculations!C4534 = DefectTypeString,  Calculations!K4534, NA())</f>
        <v>#N/A</v>
      </c>
    </row>
    <row r="4535" spans="1:9" x14ac:dyDescent="0.25">
      <c r="A4535" s="8" t="str">
        <f>Calculations!A4535</f>
        <v/>
      </c>
      <c r="B4535" s="2" t="str">
        <f t="shared" si="75"/>
        <v/>
      </c>
      <c r="C4535" s="10" t="str">
        <f>IFERROR(Calculations!J4535,"")</f>
        <v/>
      </c>
      <c r="D4535" s="10" t="str">
        <f xml:space="preserve"> IF(OR(Calculations!C4535 = "",Calculations!C4535 = WorkTypeString),  IFERROR(Calculations!J4535,""), NA())</f>
        <v/>
      </c>
      <c r="E4535" s="10">
        <f t="array" ref="E4535">PERCENTILE(IF(ISERROR(D4535:D9534)=FALSE,D4535:D9534),CycleTimePercentile)</f>
        <v>0</v>
      </c>
      <c r="F4535" s="2" t="e">
        <f xml:space="preserve"> IF(Calculations!C4535 = DefectTypeString,  IFERROR(Calculations!J4535,""), NA())</f>
        <v>#N/A</v>
      </c>
      <c r="G4535" s="10">
        <f t="array" ref="G4535">PERCENTILE(IF(ISERROR(F4535:F9534)=FALSE,F4535:F9534),CycleTimePercentile)</f>
        <v>0</v>
      </c>
      <c r="H4535" s="2" t="e">
        <f ca="1" xml:space="preserve"> IF(OR(Calculations!C4535 = "",Calculations!C4535 = WorkTypeString),  Calculations!K4535, NA())</f>
        <v>#N/A</v>
      </c>
      <c r="I4535" s="2" t="e">
        <f xml:space="preserve"> IF(Calculations!C4535 = DefectTypeString,  Calculations!K4535, NA())</f>
        <v>#N/A</v>
      </c>
    </row>
    <row r="4536" spans="1:9" x14ac:dyDescent="0.25">
      <c r="A4536" s="8" t="str">
        <f>Calculations!A4536</f>
        <v/>
      </c>
      <c r="B4536" s="2" t="str">
        <f t="shared" si="75"/>
        <v/>
      </c>
      <c r="C4536" s="10" t="str">
        <f>IFERROR(Calculations!J4536,"")</f>
        <v/>
      </c>
      <c r="D4536" s="10" t="str">
        <f xml:space="preserve"> IF(OR(Calculations!C4536 = "",Calculations!C4536 = WorkTypeString),  IFERROR(Calculations!J4536,""), NA())</f>
        <v/>
      </c>
      <c r="E4536" s="10">
        <f t="array" ref="E4536">PERCENTILE(IF(ISERROR(D4536:D9535)=FALSE,D4536:D9535),CycleTimePercentile)</f>
        <v>0</v>
      </c>
      <c r="F4536" s="2" t="e">
        <f xml:space="preserve"> IF(Calculations!C4536 = DefectTypeString,  IFERROR(Calculations!J4536,""), NA())</f>
        <v>#N/A</v>
      </c>
      <c r="G4536" s="10">
        <f t="array" ref="G4536">PERCENTILE(IF(ISERROR(F4536:F9535)=FALSE,F4536:F9535),CycleTimePercentile)</f>
        <v>0</v>
      </c>
      <c r="H4536" s="2" t="e">
        <f ca="1" xml:space="preserve"> IF(OR(Calculations!C4536 = "",Calculations!C4536 = WorkTypeString),  Calculations!K4536, NA())</f>
        <v>#N/A</v>
      </c>
      <c r="I4536" s="2" t="e">
        <f xml:space="preserve"> IF(Calculations!C4536 = DefectTypeString,  Calculations!K4536, NA())</f>
        <v>#N/A</v>
      </c>
    </row>
    <row r="4537" spans="1:9" x14ac:dyDescent="0.25">
      <c r="A4537" s="8" t="str">
        <f>Calculations!A4537</f>
        <v/>
      </c>
      <c r="B4537" s="2" t="str">
        <f t="shared" si="75"/>
        <v/>
      </c>
      <c r="C4537" s="10" t="str">
        <f>IFERROR(Calculations!J4537,"")</f>
        <v/>
      </c>
      <c r="D4537" s="10" t="str">
        <f xml:space="preserve"> IF(OR(Calculations!C4537 = "",Calculations!C4537 = WorkTypeString),  IFERROR(Calculations!J4537,""), NA())</f>
        <v/>
      </c>
      <c r="E4537" s="10">
        <f t="array" ref="E4537">PERCENTILE(IF(ISERROR(D4537:D9536)=FALSE,D4537:D9536),CycleTimePercentile)</f>
        <v>0</v>
      </c>
      <c r="F4537" s="2" t="e">
        <f xml:space="preserve"> IF(Calculations!C4537 = DefectTypeString,  IFERROR(Calculations!J4537,""), NA())</f>
        <v>#N/A</v>
      </c>
      <c r="G4537" s="10">
        <f t="array" ref="G4537">PERCENTILE(IF(ISERROR(F4537:F9536)=FALSE,F4537:F9536),CycleTimePercentile)</f>
        <v>0</v>
      </c>
      <c r="H4537" s="2" t="e">
        <f ca="1" xml:space="preserve"> IF(OR(Calculations!C4537 = "",Calculations!C4537 = WorkTypeString),  Calculations!K4537, NA())</f>
        <v>#N/A</v>
      </c>
      <c r="I4537" s="2" t="e">
        <f xml:space="preserve"> IF(Calculations!C4537 = DefectTypeString,  Calculations!K4537, NA())</f>
        <v>#N/A</v>
      </c>
    </row>
    <row r="4538" spans="1:9" x14ac:dyDescent="0.25">
      <c r="A4538" s="8" t="str">
        <f>Calculations!A4538</f>
        <v/>
      </c>
      <c r="B4538" s="2" t="str">
        <f t="shared" si="75"/>
        <v/>
      </c>
      <c r="C4538" s="10" t="str">
        <f>IFERROR(Calculations!J4538,"")</f>
        <v/>
      </c>
      <c r="D4538" s="10" t="str">
        <f xml:space="preserve"> IF(OR(Calculations!C4538 = "",Calculations!C4538 = WorkTypeString),  IFERROR(Calculations!J4538,""), NA())</f>
        <v/>
      </c>
      <c r="E4538" s="10">
        <f t="array" ref="E4538">PERCENTILE(IF(ISERROR(D4538:D9537)=FALSE,D4538:D9537),CycleTimePercentile)</f>
        <v>0</v>
      </c>
      <c r="F4538" s="2" t="e">
        <f xml:space="preserve"> IF(Calculations!C4538 = DefectTypeString,  IFERROR(Calculations!J4538,""), NA())</f>
        <v>#N/A</v>
      </c>
      <c r="G4538" s="10">
        <f t="array" ref="G4538">PERCENTILE(IF(ISERROR(F4538:F9537)=FALSE,F4538:F9537),CycleTimePercentile)</f>
        <v>0</v>
      </c>
      <c r="H4538" s="2" t="e">
        <f ca="1" xml:space="preserve"> IF(OR(Calculations!C4538 = "",Calculations!C4538 = WorkTypeString),  Calculations!K4538, NA())</f>
        <v>#N/A</v>
      </c>
      <c r="I4538" s="2" t="e">
        <f xml:space="preserve"> IF(Calculations!C4538 = DefectTypeString,  Calculations!K4538, NA())</f>
        <v>#N/A</v>
      </c>
    </row>
    <row r="4539" spans="1:9" x14ac:dyDescent="0.25">
      <c r="A4539" s="8" t="str">
        <f>Calculations!A4539</f>
        <v/>
      </c>
      <c r="B4539" s="2" t="str">
        <f t="shared" si="75"/>
        <v/>
      </c>
      <c r="C4539" s="10" t="str">
        <f>IFERROR(Calculations!J4539,"")</f>
        <v/>
      </c>
      <c r="D4539" s="10" t="str">
        <f xml:space="preserve"> IF(OR(Calculations!C4539 = "",Calculations!C4539 = WorkTypeString),  IFERROR(Calculations!J4539,""), NA())</f>
        <v/>
      </c>
      <c r="E4539" s="10">
        <f t="array" ref="E4539">PERCENTILE(IF(ISERROR(D4539:D9538)=FALSE,D4539:D9538),CycleTimePercentile)</f>
        <v>0</v>
      </c>
      <c r="F4539" s="2" t="e">
        <f xml:space="preserve"> IF(Calculations!C4539 = DefectTypeString,  IFERROR(Calculations!J4539,""), NA())</f>
        <v>#N/A</v>
      </c>
      <c r="G4539" s="10">
        <f t="array" ref="G4539">PERCENTILE(IF(ISERROR(F4539:F9538)=FALSE,F4539:F9538),CycleTimePercentile)</f>
        <v>0</v>
      </c>
      <c r="H4539" s="2" t="e">
        <f ca="1" xml:space="preserve"> IF(OR(Calculations!C4539 = "",Calculations!C4539 = WorkTypeString),  Calculations!K4539, NA())</f>
        <v>#N/A</v>
      </c>
      <c r="I4539" s="2" t="e">
        <f xml:space="preserve"> IF(Calculations!C4539 = DefectTypeString,  Calculations!K4539, NA())</f>
        <v>#N/A</v>
      </c>
    </row>
    <row r="4540" spans="1:9" x14ac:dyDescent="0.25">
      <c r="A4540" s="8" t="str">
        <f>Calculations!A4540</f>
        <v/>
      </c>
      <c r="B4540" s="2" t="str">
        <f t="shared" si="75"/>
        <v/>
      </c>
      <c r="C4540" s="10" t="str">
        <f>IFERROR(Calculations!J4540,"")</f>
        <v/>
      </c>
      <c r="D4540" s="10" t="str">
        <f xml:space="preserve"> IF(OR(Calculations!C4540 = "",Calculations!C4540 = WorkTypeString),  IFERROR(Calculations!J4540,""), NA())</f>
        <v/>
      </c>
      <c r="E4540" s="10">
        <f t="array" ref="E4540">PERCENTILE(IF(ISERROR(D4540:D9539)=FALSE,D4540:D9539),CycleTimePercentile)</f>
        <v>0</v>
      </c>
      <c r="F4540" s="2" t="e">
        <f xml:space="preserve"> IF(Calculations!C4540 = DefectTypeString,  IFERROR(Calculations!J4540,""), NA())</f>
        <v>#N/A</v>
      </c>
      <c r="G4540" s="10">
        <f t="array" ref="G4540">PERCENTILE(IF(ISERROR(F4540:F9539)=FALSE,F4540:F9539),CycleTimePercentile)</f>
        <v>0</v>
      </c>
      <c r="H4540" s="2" t="e">
        <f ca="1" xml:space="preserve"> IF(OR(Calculations!C4540 = "",Calculations!C4540 = WorkTypeString),  Calculations!K4540, NA())</f>
        <v>#N/A</v>
      </c>
      <c r="I4540" s="2" t="e">
        <f xml:space="preserve"> IF(Calculations!C4540 = DefectTypeString,  Calculations!K4540, NA())</f>
        <v>#N/A</v>
      </c>
    </row>
    <row r="4541" spans="1:9" x14ac:dyDescent="0.25">
      <c r="A4541" s="8" t="str">
        <f>Calculations!A4541</f>
        <v/>
      </c>
      <c r="B4541" s="2" t="str">
        <f t="shared" si="75"/>
        <v/>
      </c>
      <c r="C4541" s="10" t="str">
        <f>IFERROR(Calculations!J4541,"")</f>
        <v/>
      </c>
      <c r="D4541" s="10" t="str">
        <f xml:space="preserve"> IF(OR(Calculations!C4541 = "",Calculations!C4541 = WorkTypeString),  IFERROR(Calculations!J4541,""), NA())</f>
        <v/>
      </c>
      <c r="E4541" s="10">
        <f t="array" ref="E4541">PERCENTILE(IF(ISERROR(D4541:D9540)=FALSE,D4541:D9540),CycleTimePercentile)</f>
        <v>0</v>
      </c>
      <c r="F4541" s="2" t="e">
        <f xml:space="preserve"> IF(Calculations!C4541 = DefectTypeString,  IFERROR(Calculations!J4541,""), NA())</f>
        <v>#N/A</v>
      </c>
      <c r="G4541" s="10">
        <f t="array" ref="G4541">PERCENTILE(IF(ISERROR(F4541:F9540)=FALSE,F4541:F9540),CycleTimePercentile)</f>
        <v>0</v>
      </c>
      <c r="H4541" s="2" t="e">
        <f ca="1" xml:space="preserve"> IF(OR(Calculations!C4541 = "",Calculations!C4541 = WorkTypeString),  Calculations!K4541, NA())</f>
        <v>#N/A</v>
      </c>
      <c r="I4541" s="2" t="e">
        <f xml:space="preserve"> IF(Calculations!C4541 = DefectTypeString,  Calculations!K4541, NA())</f>
        <v>#N/A</v>
      </c>
    </row>
    <row r="4542" spans="1:9" x14ac:dyDescent="0.25">
      <c r="A4542" s="8" t="str">
        <f>Calculations!A4542</f>
        <v/>
      </c>
      <c r="B4542" s="2" t="str">
        <f t="shared" si="75"/>
        <v/>
      </c>
      <c r="C4542" s="10" t="str">
        <f>IFERROR(Calculations!J4542,"")</f>
        <v/>
      </c>
      <c r="D4542" s="10" t="str">
        <f xml:space="preserve"> IF(OR(Calculations!C4542 = "",Calculations!C4542 = WorkTypeString),  IFERROR(Calculations!J4542,""), NA())</f>
        <v/>
      </c>
      <c r="E4542" s="10">
        <f t="array" ref="E4542">PERCENTILE(IF(ISERROR(D4542:D9541)=FALSE,D4542:D9541),CycleTimePercentile)</f>
        <v>0</v>
      </c>
      <c r="F4542" s="2" t="e">
        <f xml:space="preserve"> IF(Calculations!C4542 = DefectTypeString,  IFERROR(Calculations!J4542,""), NA())</f>
        <v>#N/A</v>
      </c>
      <c r="G4542" s="10">
        <f t="array" ref="G4542">PERCENTILE(IF(ISERROR(F4542:F9541)=FALSE,F4542:F9541),CycleTimePercentile)</f>
        <v>0</v>
      </c>
      <c r="H4542" s="2" t="e">
        <f ca="1" xml:space="preserve"> IF(OR(Calculations!C4542 = "",Calculations!C4542 = WorkTypeString),  Calculations!K4542, NA())</f>
        <v>#N/A</v>
      </c>
      <c r="I4542" s="2" t="e">
        <f xml:space="preserve"> IF(Calculations!C4542 = DefectTypeString,  Calculations!K4542, NA())</f>
        <v>#N/A</v>
      </c>
    </row>
    <row r="4543" spans="1:9" x14ac:dyDescent="0.25">
      <c r="A4543" s="8" t="str">
        <f>Calculations!A4543</f>
        <v/>
      </c>
      <c r="B4543" s="2" t="str">
        <f t="shared" si="75"/>
        <v/>
      </c>
      <c r="C4543" s="10" t="str">
        <f>IFERROR(Calculations!J4543,"")</f>
        <v/>
      </c>
      <c r="D4543" s="10" t="str">
        <f xml:space="preserve"> IF(OR(Calculations!C4543 = "",Calculations!C4543 = WorkTypeString),  IFERROR(Calculations!J4543,""), NA())</f>
        <v/>
      </c>
      <c r="E4543" s="10">
        <f t="array" ref="E4543">PERCENTILE(IF(ISERROR(D4543:D9542)=FALSE,D4543:D9542),CycleTimePercentile)</f>
        <v>0</v>
      </c>
      <c r="F4543" s="2" t="e">
        <f xml:space="preserve"> IF(Calculations!C4543 = DefectTypeString,  IFERROR(Calculations!J4543,""), NA())</f>
        <v>#N/A</v>
      </c>
      <c r="G4543" s="10">
        <f t="array" ref="G4543">PERCENTILE(IF(ISERROR(F4543:F9542)=FALSE,F4543:F9542),CycleTimePercentile)</f>
        <v>0</v>
      </c>
      <c r="H4543" s="2" t="e">
        <f ca="1" xml:space="preserve"> IF(OR(Calculations!C4543 = "",Calculations!C4543 = WorkTypeString),  Calculations!K4543, NA())</f>
        <v>#N/A</v>
      </c>
      <c r="I4543" s="2" t="e">
        <f xml:space="preserve"> IF(Calculations!C4543 = DefectTypeString,  Calculations!K4543, NA())</f>
        <v>#N/A</v>
      </c>
    </row>
    <row r="4544" spans="1:9" x14ac:dyDescent="0.25">
      <c r="A4544" s="8" t="str">
        <f>Calculations!A4544</f>
        <v/>
      </c>
      <c r="B4544" s="2" t="str">
        <f t="shared" si="75"/>
        <v/>
      </c>
      <c r="C4544" s="10" t="str">
        <f>IFERROR(Calculations!J4544,"")</f>
        <v/>
      </c>
      <c r="D4544" s="10" t="str">
        <f xml:space="preserve"> IF(OR(Calculations!C4544 = "",Calculations!C4544 = WorkTypeString),  IFERROR(Calculations!J4544,""), NA())</f>
        <v/>
      </c>
      <c r="E4544" s="10">
        <f t="array" ref="E4544">PERCENTILE(IF(ISERROR(D4544:D9543)=FALSE,D4544:D9543),CycleTimePercentile)</f>
        <v>0</v>
      </c>
      <c r="F4544" s="2" t="e">
        <f xml:space="preserve"> IF(Calculations!C4544 = DefectTypeString,  IFERROR(Calculations!J4544,""), NA())</f>
        <v>#N/A</v>
      </c>
      <c r="G4544" s="10">
        <f t="array" ref="G4544">PERCENTILE(IF(ISERROR(F4544:F9543)=FALSE,F4544:F9543),CycleTimePercentile)</f>
        <v>0</v>
      </c>
      <c r="H4544" s="2" t="e">
        <f ca="1" xml:space="preserve"> IF(OR(Calculations!C4544 = "",Calculations!C4544 = WorkTypeString),  Calculations!K4544, NA())</f>
        <v>#N/A</v>
      </c>
      <c r="I4544" s="2" t="e">
        <f xml:space="preserve"> IF(Calculations!C4544 = DefectTypeString,  Calculations!K4544, NA())</f>
        <v>#N/A</v>
      </c>
    </row>
    <row r="4545" spans="1:9" x14ac:dyDescent="0.25">
      <c r="A4545" s="8" t="str">
        <f>Calculations!A4545</f>
        <v/>
      </c>
      <c r="B4545" s="2" t="str">
        <f t="shared" si="75"/>
        <v/>
      </c>
      <c r="C4545" s="10" t="str">
        <f>IFERROR(Calculations!J4545,"")</f>
        <v/>
      </c>
      <c r="D4545" s="10" t="str">
        <f xml:space="preserve"> IF(OR(Calculations!C4545 = "",Calculations!C4545 = WorkTypeString),  IFERROR(Calculations!J4545,""), NA())</f>
        <v/>
      </c>
      <c r="E4545" s="10">
        <f t="array" ref="E4545">PERCENTILE(IF(ISERROR(D4545:D9544)=FALSE,D4545:D9544),CycleTimePercentile)</f>
        <v>0</v>
      </c>
      <c r="F4545" s="2" t="e">
        <f xml:space="preserve"> IF(Calculations!C4545 = DefectTypeString,  IFERROR(Calculations!J4545,""), NA())</f>
        <v>#N/A</v>
      </c>
      <c r="G4545" s="10">
        <f t="array" ref="G4545">PERCENTILE(IF(ISERROR(F4545:F9544)=FALSE,F4545:F9544),CycleTimePercentile)</f>
        <v>0</v>
      </c>
      <c r="H4545" s="2" t="e">
        <f ca="1" xml:space="preserve"> IF(OR(Calculations!C4545 = "",Calculations!C4545 = WorkTypeString),  Calculations!K4545, NA())</f>
        <v>#N/A</v>
      </c>
      <c r="I4545" s="2" t="e">
        <f xml:space="preserve"> IF(Calculations!C4545 = DefectTypeString,  Calculations!K4545, NA())</f>
        <v>#N/A</v>
      </c>
    </row>
    <row r="4546" spans="1:9" x14ac:dyDescent="0.25">
      <c r="A4546" s="8" t="str">
        <f>Calculations!A4546</f>
        <v/>
      </c>
      <c r="B4546" s="2" t="str">
        <f t="shared" si="75"/>
        <v/>
      </c>
      <c r="C4546" s="10" t="str">
        <f>IFERROR(Calculations!J4546,"")</f>
        <v/>
      </c>
      <c r="D4546" s="10" t="str">
        <f xml:space="preserve"> IF(OR(Calculations!C4546 = "",Calculations!C4546 = WorkTypeString),  IFERROR(Calculations!J4546,""), NA())</f>
        <v/>
      </c>
      <c r="E4546" s="10">
        <f t="array" ref="E4546">PERCENTILE(IF(ISERROR(D4546:D9545)=FALSE,D4546:D9545),CycleTimePercentile)</f>
        <v>0</v>
      </c>
      <c r="F4546" s="2" t="e">
        <f xml:space="preserve"> IF(Calculations!C4546 = DefectTypeString,  IFERROR(Calculations!J4546,""), NA())</f>
        <v>#N/A</v>
      </c>
      <c r="G4546" s="10">
        <f t="array" ref="G4546">PERCENTILE(IF(ISERROR(F4546:F9545)=FALSE,F4546:F9545),CycleTimePercentile)</f>
        <v>0</v>
      </c>
      <c r="H4546" s="2" t="e">
        <f ca="1" xml:space="preserve"> IF(OR(Calculations!C4546 = "",Calculations!C4546 = WorkTypeString),  Calculations!K4546, NA())</f>
        <v>#N/A</v>
      </c>
      <c r="I4546" s="2" t="e">
        <f xml:space="preserve"> IF(Calculations!C4546 = DefectTypeString,  Calculations!K4546, NA())</f>
        <v>#N/A</v>
      </c>
    </row>
    <row r="4547" spans="1:9" x14ac:dyDescent="0.25">
      <c r="A4547" s="8" t="str">
        <f>Calculations!A4547</f>
        <v/>
      </c>
      <c r="B4547" s="2" t="str">
        <f t="shared" ref="B4547:B4610" si="76">IF(ISNUMBER(A4547),YEAR(A4547)&amp;"-"&amp;TEXT(MONTH(A4547),"00")&amp;"-"&amp;TEXT(DAY(A4547),"00")&amp;"-"&amp;TEXT(HOUR(A4547),"00"),"")</f>
        <v/>
      </c>
      <c r="C4547" s="10" t="str">
        <f>IFERROR(Calculations!J4547,"")</f>
        <v/>
      </c>
      <c r="D4547" s="10" t="str">
        <f xml:space="preserve"> IF(OR(Calculations!C4547 = "",Calculations!C4547 = WorkTypeString),  IFERROR(Calculations!J4547,""), NA())</f>
        <v/>
      </c>
      <c r="E4547" s="10">
        <f t="array" ref="E4547">PERCENTILE(IF(ISERROR(D4547:D9546)=FALSE,D4547:D9546),CycleTimePercentile)</f>
        <v>0</v>
      </c>
      <c r="F4547" s="2" t="e">
        <f xml:space="preserve"> IF(Calculations!C4547 = DefectTypeString,  IFERROR(Calculations!J4547,""), NA())</f>
        <v>#N/A</v>
      </c>
      <c r="G4547" s="10">
        <f t="array" ref="G4547">PERCENTILE(IF(ISERROR(F4547:F9546)=FALSE,F4547:F9546),CycleTimePercentile)</f>
        <v>0</v>
      </c>
      <c r="H4547" s="2" t="e">
        <f ca="1" xml:space="preserve"> IF(OR(Calculations!C4547 = "",Calculations!C4547 = WorkTypeString),  Calculations!K4547, NA())</f>
        <v>#N/A</v>
      </c>
      <c r="I4547" s="2" t="e">
        <f xml:space="preserve"> IF(Calculations!C4547 = DefectTypeString,  Calculations!K4547, NA())</f>
        <v>#N/A</v>
      </c>
    </row>
    <row r="4548" spans="1:9" x14ac:dyDescent="0.25">
      <c r="A4548" s="8" t="str">
        <f>Calculations!A4548</f>
        <v/>
      </c>
      <c r="B4548" s="2" t="str">
        <f t="shared" si="76"/>
        <v/>
      </c>
      <c r="C4548" s="10" t="str">
        <f>IFERROR(Calculations!J4548,"")</f>
        <v/>
      </c>
      <c r="D4548" s="10" t="str">
        <f xml:space="preserve"> IF(OR(Calculations!C4548 = "",Calculations!C4548 = WorkTypeString),  IFERROR(Calculations!J4548,""), NA())</f>
        <v/>
      </c>
      <c r="E4548" s="10">
        <f t="array" ref="E4548">PERCENTILE(IF(ISERROR(D4548:D9547)=FALSE,D4548:D9547),CycleTimePercentile)</f>
        <v>0</v>
      </c>
      <c r="F4548" s="2" t="e">
        <f xml:space="preserve"> IF(Calculations!C4548 = DefectTypeString,  IFERROR(Calculations!J4548,""), NA())</f>
        <v>#N/A</v>
      </c>
      <c r="G4548" s="10">
        <f t="array" ref="G4548">PERCENTILE(IF(ISERROR(F4548:F9547)=FALSE,F4548:F9547),CycleTimePercentile)</f>
        <v>0</v>
      </c>
      <c r="H4548" s="2" t="e">
        <f ca="1" xml:space="preserve"> IF(OR(Calculations!C4548 = "",Calculations!C4548 = WorkTypeString),  Calculations!K4548, NA())</f>
        <v>#N/A</v>
      </c>
      <c r="I4548" s="2" t="e">
        <f xml:space="preserve"> IF(Calculations!C4548 = DefectTypeString,  Calculations!K4548, NA())</f>
        <v>#N/A</v>
      </c>
    </row>
    <row r="4549" spans="1:9" x14ac:dyDescent="0.25">
      <c r="A4549" s="8" t="str">
        <f>Calculations!A4549</f>
        <v/>
      </c>
      <c r="B4549" s="2" t="str">
        <f t="shared" si="76"/>
        <v/>
      </c>
      <c r="C4549" s="10" t="str">
        <f>IFERROR(Calculations!J4549,"")</f>
        <v/>
      </c>
      <c r="D4549" s="10" t="str">
        <f xml:space="preserve"> IF(OR(Calculations!C4549 = "",Calculations!C4549 = WorkTypeString),  IFERROR(Calculations!J4549,""), NA())</f>
        <v/>
      </c>
      <c r="E4549" s="10">
        <f t="array" ref="E4549">PERCENTILE(IF(ISERROR(D4549:D9548)=FALSE,D4549:D9548),CycleTimePercentile)</f>
        <v>0</v>
      </c>
      <c r="F4549" s="2" t="e">
        <f xml:space="preserve"> IF(Calculations!C4549 = DefectTypeString,  IFERROR(Calculations!J4549,""), NA())</f>
        <v>#N/A</v>
      </c>
      <c r="G4549" s="10">
        <f t="array" ref="G4549">PERCENTILE(IF(ISERROR(F4549:F9548)=FALSE,F4549:F9548),CycleTimePercentile)</f>
        <v>0</v>
      </c>
      <c r="H4549" s="2" t="e">
        <f ca="1" xml:space="preserve"> IF(OR(Calculations!C4549 = "",Calculations!C4549 = WorkTypeString),  Calculations!K4549, NA())</f>
        <v>#N/A</v>
      </c>
      <c r="I4549" s="2" t="e">
        <f xml:space="preserve"> IF(Calculations!C4549 = DefectTypeString,  Calculations!K4549, NA())</f>
        <v>#N/A</v>
      </c>
    </row>
    <row r="4550" spans="1:9" x14ac:dyDescent="0.25">
      <c r="A4550" s="8" t="str">
        <f>Calculations!A4550</f>
        <v/>
      </c>
      <c r="B4550" s="2" t="str">
        <f t="shared" si="76"/>
        <v/>
      </c>
      <c r="C4550" s="10" t="str">
        <f>IFERROR(Calculations!J4550,"")</f>
        <v/>
      </c>
      <c r="D4550" s="10" t="str">
        <f xml:space="preserve"> IF(OR(Calculations!C4550 = "",Calculations!C4550 = WorkTypeString),  IFERROR(Calculations!J4550,""), NA())</f>
        <v/>
      </c>
      <c r="E4550" s="10">
        <f t="array" ref="E4550">PERCENTILE(IF(ISERROR(D4550:D9549)=FALSE,D4550:D9549),CycleTimePercentile)</f>
        <v>0</v>
      </c>
      <c r="F4550" s="2" t="e">
        <f xml:space="preserve"> IF(Calculations!C4550 = DefectTypeString,  IFERROR(Calculations!J4550,""), NA())</f>
        <v>#N/A</v>
      </c>
      <c r="G4550" s="10">
        <f t="array" ref="G4550">PERCENTILE(IF(ISERROR(F4550:F9549)=FALSE,F4550:F9549),CycleTimePercentile)</f>
        <v>0</v>
      </c>
      <c r="H4550" s="2" t="e">
        <f ca="1" xml:space="preserve"> IF(OR(Calculations!C4550 = "",Calculations!C4550 = WorkTypeString),  Calculations!K4550, NA())</f>
        <v>#N/A</v>
      </c>
      <c r="I4550" s="2" t="e">
        <f xml:space="preserve"> IF(Calculations!C4550 = DefectTypeString,  Calculations!K4550, NA())</f>
        <v>#N/A</v>
      </c>
    </row>
    <row r="4551" spans="1:9" x14ac:dyDescent="0.25">
      <c r="A4551" s="8" t="str">
        <f>Calculations!A4551</f>
        <v/>
      </c>
      <c r="B4551" s="2" t="str">
        <f t="shared" si="76"/>
        <v/>
      </c>
      <c r="C4551" s="10" t="str">
        <f>IFERROR(Calculations!J4551,"")</f>
        <v/>
      </c>
      <c r="D4551" s="10" t="str">
        <f xml:space="preserve"> IF(OR(Calculations!C4551 = "",Calculations!C4551 = WorkTypeString),  IFERROR(Calculations!J4551,""), NA())</f>
        <v/>
      </c>
      <c r="E4551" s="10">
        <f t="array" ref="E4551">PERCENTILE(IF(ISERROR(D4551:D9550)=FALSE,D4551:D9550),CycleTimePercentile)</f>
        <v>0</v>
      </c>
      <c r="F4551" s="2" t="e">
        <f xml:space="preserve"> IF(Calculations!C4551 = DefectTypeString,  IFERROR(Calculations!J4551,""), NA())</f>
        <v>#N/A</v>
      </c>
      <c r="G4551" s="10">
        <f t="array" ref="G4551">PERCENTILE(IF(ISERROR(F4551:F9550)=FALSE,F4551:F9550),CycleTimePercentile)</f>
        <v>0</v>
      </c>
      <c r="H4551" s="2" t="e">
        <f ca="1" xml:space="preserve"> IF(OR(Calculations!C4551 = "",Calculations!C4551 = WorkTypeString),  Calculations!K4551, NA())</f>
        <v>#N/A</v>
      </c>
      <c r="I4551" s="2" t="e">
        <f xml:space="preserve"> IF(Calculations!C4551 = DefectTypeString,  Calculations!K4551, NA())</f>
        <v>#N/A</v>
      </c>
    </row>
    <row r="4552" spans="1:9" x14ac:dyDescent="0.25">
      <c r="A4552" s="8" t="str">
        <f>Calculations!A4552</f>
        <v/>
      </c>
      <c r="B4552" s="2" t="str">
        <f t="shared" si="76"/>
        <v/>
      </c>
      <c r="C4552" s="10" t="str">
        <f>IFERROR(Calculations!J4552,"")</f>
        <v/>
      </c>
      <c r="D4552" s="10" t="str">
        <f xml:space="preserve"> IF(OR(Calculations!C4552 = "",Calculations!C4552 = WorkTypeString),  IFERROR(Calculations!J4552,""), NA())</f>
        <v/>
      </c>
      <c r="E4552" s="10">
        <f t="array" ref="E4552">PERCENTILE(IF(ISERROR(D4552:D9551)=FALSE,D4552:D9551),CycleTimePercentile)</f>
        <v>0</v>
      </c>
      <c r="F4552" s="2" t="e">
        <f xml:space="preserve"> IF(Calculations!C4552 = DefectTypeString,  IFERROR(Calculations!J4552,""), NA())</f>
        <v>#N/A</v>
      </c>
      <c r="G4552" s="10">
        <f t="array" ref="G4552">PERCENTILE(IF(ISERROR(F4552:F9551)=FALSE,F4552:F9551),CycleTimePercentile)</f>
        <v>0</v>
      </c>
      <c r="H4552" s="2" t="e">
        <f ca="1" xml:space="preserve"> IF(OR(Calculations!C4552 = "",Calculations!C4552 = WorkTypeString),  Calculations!K4552, NA())</f>
        <v>#N/A</v>
      </c>
      <c r="I4552" s="2" t="e">
        <f xml:space="preserve"> IF(Calculations!C4552 = DefectTypeString,  Calculations!K4552, NA())</f>
        <v>#N/A</v>
      </c>
    </row>
    <row r="4553" spans="1:9" x14ac:dyDescent="0.25">
      <c r="A4553" s="8" t="str">
        <f>Calculations!A4553</f>
        <v/>
      </c>
      <c r="B4553" s="2" t="str">
        <f t="shared" si="76"/>
        <v/>
      </c>
      <c r="C4553" s="10" t="str">
        <f>IFERROR(Calculations!J4553,"")</f>
        <v/>
      </c>
      <c r="D4553" s="10" t="str">
        <f xml:space="preserve"> IF(OR(Calculations!C4553 = "",Calculations!C4553 = WorkTypeString),  IFERROR(Calculations!J4553,""), NA())</f>
        <v/>
      </c>
      <c r="E4553" s="10">
        <f t="array" ref="E4553">PERCENTILE(IF(ISERROR(D4553:D9552)=FALSE,D4553:D9552),CycleTimePercentile)</f>
        <v>0</v>
      </c>
      <c r="F4553" s="2" t="e">
        <f xml:space="preserve"> IF(Calculations!C4553 = DefectTypeString,  IFERROR(Calculations!J4553,""), NA())</f>
        <v>#N/A</v>
      </c>
      <c r="G4553" s="10">
        <f t="array" ref="G4553">PERCENTILE(IF(ISERROR(F4553:F9552)=FALSE,F4553:F9552),CycleTimePercentile)</f>
        <v>0</v>
      </c>
      <c r="H4553" s="2" t="e">
        <f ca="1" xml:space="preserve"> IF(OR(Calculations!C4553 = "",Calculations!C4553 = WorkTypeString),  Calculations!K4553, NA())</f>
        <v>#N/A</v>
      </c>
      <c r="I4553" s="2" t="e">
        <f xml:space="preserve"> IF(Calculations!C4553 = DefectTypeString,  Calculations!K4553, NA())</f>
        <v>#N/A</v>
      </c>
    </row>
    <row r="4554" spans="1:9" x14ac:dyDescent="0.25">
      <c r="A4554" s="8" t="str">
        <f>Calculations!A4554</f>
        <v/>
      </c>
      <c r="B4554" s="2" t="str">
        <f t="shared" si="76"/>
        <v/>
      </c>
      <c r="C4554" s="10" t="str">
        <f>IFERROR(Calculations!J4554,"")</f>
        <v/>
      </c>
      <c r="D4554" s="10" t="str">
        <f xml:space="preserve"> IF(OR(Calculations!C4554 = "",Calculations!C4554 = WorkTypeString),  IFERROR(Calculations!J4554,""), NA())</f>
        <v/>
      </c>
      <c r="E4554" s="10">
        <f t="array" ref="E4554">PERCENTILE(IF(ISERROR(D4554:D9553)=FALSE,D4554:D9553),CycleTimePercentile)</f>
        <v>0</v>
      </c>
      <c r="F4554" s="2" t="e">
        <f xml:space="preserve"> IF(Calculations!C4554 = DefectTypeString,  IFERROR(Calculations!J4554,""), NA())</f>
        <v>#N/A</v>
      </c>
      <c r="G4554" s="10">
        <f t="array" ref="G4554">PERCENTILE(IF(ISERROR(F4554:F9553)=FALSE,F4554:F9553),CycleTimePercentile)</f>
        <v>0</v>
      </c>
      <c r="H4554" s="2" t="e">
        <f ca="1" xml:space="preserve"> IF(OR(Calculations!C4554 = "",Calculations!C4554 = WorkTypeString),  Calculations!K4554, NA())</f>
        <v>#N/A</v>
      </c>
      <c r="I4554" s="2" t="e">
        <f xml:space="preserve"> IF(Calculations!C4554 = DefectTypeString,  Calculations!K4554, NA())</f>
        <v>#N/A</v>
      </c>
    </row>
    <row r="4555" spans="1:9" x14ac:dyDescent="0.25">
      <c r="A4555" s="8" t="str">
        <f>Calculations!A4555</f>
        <v/>
      </c>
      <c r="B4555" s="2" t="str">
        <f t="shared" si="76"/>
        <v/>
      </c>
      <c r="C4555" s="10" t="str">
        <f>IFERROR(Calculations!J4555,"")</f>
        <v/>
      </c>
      <c r="D4555" s="10" t="str">
        <f xml:space="preserve"> IF(OR(Calculations!C4555 = "",Calculations!C4555 = WorkTypeString),  IFERROR(Calculations!J4555,""), NA())</f>
        <v/>
      </c>
      <c r="E4555" s="10">
        <f t="array" ref="E4555">PERCENTILE(IF(ISERROR(D4555:D9554)=FALSE,D4555:D9554),CycleTimePercentile)</f>
        <v>0</v>
      </c>
      <c r="F4555" s="2" t="e">
        <f xml:space="preserve"> IF(Calculations!C4555 = DefectTypeString,  IFERROR(Calculations!J4555,""), NA())</f>
        <v>#N/A</v>
      </c>
      <c r="G4555" s="10">
        <f t="array" ref="G4555">PERCENTILE(IF(ISERROR(F4555:F9554)=FALSE,F4555:F9554),CycleTimePercentile)</f>
        <v>0</v>
      </c>
      <c r="H4555" s="2" t="e">
        <f ca="1" xml:space="preserve"> IF(OR(Calculations!C4555 = "",Calculations!C4555 = WorkTypeString),  Calculations!K4555, NA())</f>
        <v>#N/A</v>
      </c>
      <c r="I4555" s="2" t="e">
        <f xml:space="preserve"> IF(Calculations!C4555 = DefectTypeString,  Calculations!K4555, NA())</f>
        <v>#N/A</v>
      </c>
    </row>
    <row r="4556" spans="1:9" x14ac:dyDescent="0.25">
      <c r="A4556" s="8" t="str">
        <f>Calculations!A4556</f>
        <v/>
      </c>
      <c r="B4556" s="2" t="str">
        <f t="shared" si="76"/>
        <v/>
      </c>
      <c r="C4556" s="10" t="str">
        <f>IFERROR(Calculations!J4556,"")</f>
        <v/>
      </c>
      <c r="D4556" s="10" t="str">
        <f xml:space="preserve"> IF(OR(Calculations!C4556 = "",Calculations!C4556 = WorkTypeString),  IFERROR(Calculations!J4556,""), NA())</f>
        <v/>
      </c>
      <c r="E4556" s="10">
        <f t="array" ref="E4556">PERCENTILE(IF(ISERROR(D4556:D9555)=FALSE,D4556:D9555),CycleTimePercentile)</f>
        <v>0</v>
      </c>
      <c r="F4556" s="2" t="e">
        <f xml:space="preserve"> IF(Calculations!C4556 = DefectTypeString,  IFERROR(Calculations!J4556,""), NA())</f>
        <v>#N/A</v>
      </c>
      <c r="G4556" s="10">
        <f t="array" ref="G4556">PERCENTILE(IF(ISERROR(F4556:F9555)=FALSE,F4556:F9555),CycleTimePercentile)</f>
        <v>0</v>
      </c>
      <c r="H4556" s="2" t="e">
        <f ca="1" xml:space="preserve"> IF(OR(Calculations!C4556 = "",Calculations!C4556 = WorkTypeString),  Calculations!K4556, NA())</f>
        <v>#N/A</v>
      </c>
      <c r="I4556" s="2" t="e">
        <f xml:space="preserve"> IF(Calculations!C4556 = DefectTypeString,  Calculations!K4556, NA())</f>
        <v>#N/A</v>
      </c>
    </row>
    <row r="4557" spans="1:9" x14ac:dyDescent="0.25">
      <c r="A4557" s="8" t="str">
        <f>Calculations!A4557</f>
        <v/>
      </c>
      <c r="B4557" s="2" t="str">
        <f t="shared" si="76"/>
        <v/>
      </c>
      <c r="C4557" s="10" t="str">
        <f>IFERROR(Calculations!J4557,"")</f>
        <v/>
      </c>
      <c r="D4557" s="10" t="str">
        <f xml:space="preserve"> IF(OR(Calculations!C4557 = "",Calculations!C4557 = WorkTypeString),  IFERROR(Calculations!J4557,""), NA())</f>
        <v/>
      </c>
      <c r="E4557" s="10">
        <f t="array" ref="E4557">PERCENTILE(IF(ISERROR(D4557:D9556)=FALSE,D4557:D9556),CycleTimePercentile)</f>
        <v>0</v>
      </c>
      <c r="F4557" s="2" t="e">
        <f xml:space="preserve"> IF(Calculations!C4557 = DefectTypeString,  IFERROR(Calculations!J4557,""), NA())</f>
        <v>#N/A</v>
      </c>
      <c r="G4557" s="10">
        <f t="array" ref="G4557">PERCENTILE(IF(ISERROR(F4557:F9556)=FALSE,F4557:F9556),CycleTimePercentile)</f>
        <v>0</v>
      </c>
      <c r="H4557" s="2" t="e">
        <f ca="1" xml:space="preserve"> IF(OR(Calculations!C4557 = "",Calculations!C4557 = WorkTypeString),  Calculations!K4557, NA())</f>
        <v>#N/A</v>
      </c>
      <c r="I4557" s="2" t="e">
        <f xml:space="preserve"> IF(Calculations!C4557 = DefectTypeString,  Calculations!K4557, NA())</f>
        <v>#N/A</v>
      </c>
    </row>
    <row r="4558" spans="1:9" x14ac:dyDescent="0.25">
      <c r="A4558" s="8" t="str">
        <f>Calculations!A4558</f>
        <v/>
      </c>
      <c r="B4558" s="2" t="str">
        <f t="shared" si="76"/>
        <v/>
      </c>
      <c r="C4558" s="10" t="str">
        <f>IFERROR(Calculations!J4558,"")</f>
        <v/>
      </c>
      <c r="D4558" s="10" t="str">
        <f xml:space="preserve"> IF(OR(Calculations!C4558 = "",Calculations!C4558 = WorkTypeString),  IFERROR(Calculations!J4558,""), NA())</f>
        <v/>
      </c>
      <c r="E4558" s="10">
        <f t="array" ref="E4558">PERCENTILE(IF(ISERROR(D4558:D9557)=FALSE,D4558:D9557),CycleTimePercentile)</f>
        <v>0</v>
      </c>
      <c r="F4558" s="2" t="e">
        <f xml:space="preserve"> IF(Calculations!C4558 = DefectTypeString,  IFERROR(Calculations!J4558,""), NA())</f>
        <v>#N/A</v>
      </c>
      <c r="G4558" s="10">
        <f t="array" ref="G4558">PERCENTILE(IF(ISERROR(F4558:F9557)=FALSE,F4558:F9557),CycleTimePercentile)</f>
        <v>0</v>
      </c>
      <c r="H4558" s="2" t="e">
        <f ca="1" xml:space="preserve"> IF(OR(Calculations!C4558 = "",Calculations!C4558 = WorkTypeString),  Calculations!K4558, NA())</f>
        <v>#N/A</v>
      </c>
      <c r="I4558" s="2" t="e">
        <f xml:space="preserve"> IF(Calculations!C4558 = DefectTypeString,  Calculations!K4558, NA())</f>
        <v>#N/A</v>
      </c>
    </row>
    <row r="4559" spans="1:9" x14ac:dyDescent="0.25">
      <c r="A4559" s="8" t="str">
        <f>Calculations!A4559</f>
        <v/>
      </c>
      <c r="B4559" s="2" t="str">
        <f t="shared" si="76"/>
        <v/>
      </c>
      <c r="C4559" s="10" t="str">
        <f>IFERROR(Calculations!J4559,"")</f>
        <v/>
      </c>
      <c r="D4559" s="10" t="str">
        <f xml:space="preserve"> IF(OR(Calculations!C4559 = "",Calculations!C4559 = WorkTypeString),  IFERROR(Calculations!J4559,""), NA())</f>
        <v/>
      </c>
      <c r="E4559" s="10">
        <f t="array" ref="E4559">PERCENTILE(IF(ISERROR(D4559:D9558)=FALSE,D4559:D9558),CycleTimePercentile)</f>
        <v>0</v>
      </c>
      <c r="F4559" s="2" t="e">
        <f xml:space="preserve"> IF(Calculations!C4559 = DefectTypeString,  IFERROR(Calculations!J4559,""), NA())</f>
        <v>#N/A</v>
      </c>
      <c r="G4559" s="10">
        <f t="array" ref="G4559">PERCENTILE(IF(ISERROR(F4559:F9558)=FALSE,F4559:F9558),CycleTimePercentile)</f>
        <v>0</v>
      </c>
      <c r="H4559" s="2" t="e">
        <f ca="1" xml:space="preserve"> IF(OR(Calculations!C4559 = "",Calculations!C4559 = WorkTypeString),  Calculations!K4559, NA())</f>
        <v>#N/A</v>
      </c>
      <c r="I4559" s="2" t="e">
        <f xml:space="preserve"> IF(Calculations!C4559 = DefectTypeString,  Calculations!K4559, NA())</f>
        <v>#N/A</v>
      </c>
    </row>
    <row r="4560" spans="1:9" x14ac:dyDescent="0.25">
      <c r="A4560" s="8" t="str">
        <f>Calculations!A4560</f>
        <v/>
      </c>
      <c r="B4560" s="2" t="str">
        <f t="shared" si="76"/>
        <v/>
      </c>
      <c r="C4560" s="10" t="str">
        <f>IFERROR(Calculations!J4560,"")</f>
        <v/>
      </c>
      <c r="D4560" s="10" t="str">
        <f xml:space="preserve"> IF(OR(Calculations!C4560 = "",Calculations!C4560 = WorkTypeString),  IFERROR(Calculations!J4560,""), NA())</f>
        <v/>
      </c>
      <c r="E4560" s="10">
        <f t="array" ref="E4560">PERCENTILE(IF(ISERROR(D4560:D9559)=FALSE,D4560:D9559),CycleTimePercentile)</f>
        <v>0</v>
      </c>
      <c r="F4560" s="2" t="e">
        <f xml:space="preserve"> IF(Calculations!C4560 = DefectTypeString,  IFERROR(Calculations!J4560,""), NA())</f>
        <v>#N/A</v>
      </c>
      <c r="G4560" s="10">
        <f t="array" ref="G4560">PERCENTILE(IF(ISERROR(F4560:F9559)=FALSE,F4560:F9559),CycleTimePercentile)</f>
        <v>0</v>
      </c>
      <c r="H4560" s="2" t="e">
        <f ca="1" xml:space="preserve"> IF(OR(Calculations!C4560 = "",Calculations!C4560 = WorkTypeString),  Calculations!K4560, NA())</f>
        <v>#N/A</v>
      </c>
      <c r="I4560" s="2" t="e">
        <f xml:space="preserve"> IF(Calculations!C4560 = DefectTypeString,  Calculations!K4560, NA())</f>
        <v>#N/A</v>
      </c>
    </row>
    <row r="4561" spans="1:9" x14ac:dyDescent="0.25">
      <c r="A4561" s="8" t="str">
        <f>Calculations!A4561</f>
        <v/>
      </c>
      <c r="B4561" s="2" t="str">
        <f t="shared" si="76"/>
        <v/>
      </c>
      <c r="C4561" s="10" t="str">
        <f>IFERROR(Calculations!J4561,"")</f>
        <v/>
      </c>
      <c r="D4561" s="10" t="str">
        <f xml:space="preserve"> IF(OR(Calculations!C4561 = "",Calculations!C4561 = WorkTypeString),  IFERROR(Calculations!J4561,""), NA())</f>
        <v/>
      </c>
      <c r="E4561" s="10">
        <f t="array" ref="E4561">PERCENTILE(IF(ISERROR(D4561:D9560)=FALSE,D4561:D9560),CycleTimePercentile)</f>
        <v>0</v>
      </c>
      <c r="F4561" s="2" t="e">
        <f xml:space="preserve"> IF(Calculations!C4561 = DefectTypeString,  IFERROR(Calculations!J4561,""), NA())</f>
        <v>#N/A</v>
      </c>
      <c r="G4561" s="10">
        <f t="array" ref="G4561">PERCENTILE(IF(ISERROR(F4561:F9560)=FALSE,F4561:F9560),CycleTimePercentile)</f>
        <v>0</v>
      </c>
      <c r="H4561" s="2" t="e">
        <f ca="1" xml:space="preserve"> IF(OR(Calculations!C4561 = "",Calculations!C4561 = WorkTypeString),  Calculations!K4561, NA())</f>
        <v>#N/A</v>
      </c>
      <c r="I4561" s="2" t="e">
        <f xml:space="preserve"> IF(Calculations!C4561 = DefectTypeString,  Calculations!K4561, NA())</f>
        <v>#N/A</v>
      </c>
    </row>
    <row r="4562" spans="1:9" x14ac:dyDescent="0.25">
      <c r="A4562" s="8" t="str">
        <f>Calculations!A4562</f>
        <v/>
      </c>
      <c r="B4562" s="2" t="str">
        <f t="shared" si="76"/>
        <v/>
      </c>
      <c r="C4562" s="10" t="str">
        <f>IFERROR(Calculations!J4562,"")</f>
        <v/>
      </c>
      <c r="D4562" s="10" t="str">
        <f xml:space="preserve"> IF(OR(Calculations!C4562 = "",Calculations!C4562 = WorkTypeString),  IFERROR(Calculations!J4562,""), NA())</f>
        <v/>
      </c>
      <c r="E4562" s="10">
        <f t="array" ref="E4562">PERCENTILE(IF(ISERROR(D4562:D9561)=FALSE,D4562:D9561),CycleTimePercentile)</f>
        <v>0</v>
      </c>
      <c r="F4562" s="2" t="e">
        <f xml:space="preserve"> IF(Calculations!C4562 = DefectTypeString,  IFERROR(Calculations!J4562,""), NA())</f>
        <v>#N/A</v>
      </c>
      <c r="G4562" s="10">
        <f t="array" ref="G4562">PERCENTILE(IF(ISERROR(F4562:F9561)=FALSE,F4562:F9561),CycleTimePercentile)</f>
        <v>0</v>
      </c>
      <c r="H4562" s="2" t="e">
        <f ca="1" xml:space="preserve"> IF(OR(Calculations!C4562 = "",Calculations!C4562 = WorkTypeString),  Calculations!K4562, NA())</f>
        <v>#N/A</v>
      </c>
      <c r="I4562" s="2" t="e">
        <f xml:space="preserve"> IF(Calculations!C4562 = DefectTypeString,  Calculations!K4562, NA())</f>
        <v>#N/A</v>
      </c>
    </row>
    <row r="4563" spans="1:9" x14ac:dyDescent="0.25">
      <c r="A4563" s="8" t="str">
        <f>Calculations!A4563</f>
        <v/>
      </c>
      <c r="B4563" s="2" t="str">
        <f t="shared" si="76"/>
        <v/>
      </c>
      <c r="C4563" s="10" t="str">
        <f>IFERROR(Calculations!J4563,"")</f>
        <v/>
      </c>
      <c r="D4563" s="10" t="str">
        <f xml:space="preserve"> IF(OR(Calculations!C4563 = "",Calculations!C4563 = WorkTypeString),  IFERROR(Calculations!J4563,""), NA())</f>
        <v/>
      </c>
      <c r="E4563" s="10">
        <f t="array" ref="E4563">PERCENTILE(IF(ISERROR(D4563:D9562)=FALSE,D4563:D9562),CycleTimePercentile)</f>
        <v>0</v>
      </c>
      <c r="F4563" s="2" t="e">
        <f xml:space="preserve"> IF(Calculations!C4563 = DefectTypeString,  IFERROR(Calculations!J4563,""), NA())</f>
        <v>#N/A</v>
      </c>
      <c r="G4563" s="10">
        <f t="array" ref="G4563">PERCENTILE(IF(ISERROR(F4563:F9562)=FALSE,F4563:F9562),CycleTimePercentile)</f>
        <v>0</v>
      </c>
      <c r="H4563" s="2" t="e">
        <f ca="1" xml:space="preserve"> IF(OR(Calculations!C4563 = "",Calculations!C4563 = WorkTypeString),  Calculations!K4563, NA())</f>
        <v>#N/A</v>
      </c>
      <c r="I4563" s="2" t="e">
        <f xml:space="preserve"> IF(Calculations!C4563 = DefectTypeString,  Calculations!K4563, NA())</f>
        <v>#N/A</v>
      </c>
    </row>
    <row r="4564" spans="1:9" x14ac:dyDescent="0.25">
      <c r="A4564" s="8" t="str">
        <f>Calculations!A4564</f>
        <v/>
      </c>
      <c r="B4564" s="2" t="str">
        <f t="shared" si="76"/>
        <v/>
      </c>
      <c r="C4564" s="10" t="str">
        <f>IFERROR(Calculations!J4564,"")</f>
        <v/>
      </c>
      <c r="D4564" s="10" t="str">
        <f xml:space="preserve"> IF(OR(Calculations!C4564 = "",Calculations!C4564 = WorkTypeString),  IFERROR(Calculations!J4564,""), NA())</f>
        <v/>
      </c>
      <c r="E4564" s="10">
        <f t="array" ref="E4564">PERCENTILE(IF(ISERROR(D4564:D9563)=FALSE,D4564:D9563),CycleTimePercentile)</f>
        <v>0</v>
      </c>
      <c r="F4564" s="2" t="e">
        <f xml:space="preserve"> IF(Calculations!C4564 = DefectTypeString,  IFERROR(Calculations!J4564,""), NA())</f>
        <v>#N/A</v>
      </c>
      <c r="G4564" s="10">
        <f t="array" ref="G4564">PERCENTILE(IF(ISERROR(F4564:F9563)=FALSE,F4564:F9563),CycleTimePercentile)</f>
        <v>0</v>
      </c>
      <c r="H4564" s="2" t="e">
        <f ca="1" xml:space="preserve"> IF(OR(Calculations!C4564 = "",Calculations!C4564 = WorkTypeString),  Calculations!K4564, NA())</f>
        <v>#N/A</v>
      </c>
      <c r="I4564" s="2" t="e">
        <f xml:space="preserve"> IF(Calculations!C4564 = DefectTypeString,  Calculations!K4564, NA())</f>
        <v>#N/A</v>
      </c>
    </row>
    <row r="4565" spans="1:9" x14ac:dyDescent="0.25">
      <c r="A4565" s="8" t="str">
        <f>Calculations!A4565</f>
        <v/>
      </c>
      <c r="B4565" s="2" t="str">
        <f t="shared" si="76"/>
        <v/>
      </c>
      <c r="C4565" s="10" t="str">
        <f>IFERROR(Calculations!J4565,"")</f>
        <v/>
      </c>
      <c r="D4565" s="10" t="str">
        <f xml:space="preserve"> IF(OR(Calculations!C4565 = "",Calculations!C4565 = WorkTypeString),  IFERROR(Calculations!J4565,""), NA())</f>
        <v/>
      </c>
      <c r="E4565" s="10">
        <f t="array" ref="E4565">PERCENTILE(IF(ISERROR(D4565:D9564)=FALSE,D4565:D9564),CycleTimePercentile)</f>
        <v>0</v>
      </c>
      <c r="F4565" s="2" t="e">
        <f xml:space="preserve"> IF(Calculations!C4565 = DefectTypeString,  IFERROR(Calculations!J4565,""), NA())</f>
        <v>#N/A</v>
      </c>
      <c r="G4565" s="10">
        <f t="array" ref="G4565">PERCENTILE(IF(ISERROR(F4565:F9564)=FALSE,F4565:F9564),CycleTimePercentile)</f>
        <v>0</v>
      </c>
      <c r="H4565" s="2" t="e">
        <f ca="1" xml:space="preserve"> IF(OR(Calculations!C4565 = "",Calculations!C4565 = WorkTypeString),  Calculations!K4565, NA())</f>
        <v>#N/A</v>
      </c>
      <c r="I4565" s="2" t="e">
        <f xml:space="preserve"> IF(Calculations!C4565 = DefectTypeString,  Calculations!K4565, NA())</f>
        <v>#N/A</v>
      </c>
    </row>
    <row r="4566" spans="1:9" x14ac:dyDescent="0.25">
      <c r="A4566" s="8" t="str">
        <f>Calculations!A4566</f>
        <v/>
      </c>
      <c r="B4566" s="2" t="str">
        <f t="shared" si="76"/>
        <v/>
      </c>
      <c r="C4566" s="10" t="str">
        <f>IFERROR(Calculations!J4566,"")</f>
        <v/>
      </c>
      <c r="D4566" s="10" t="str">
        <f xml:space="preserve"> IF(OR(Calculations!C4566 = "",Calculations!C4566 = WorkTypeString),  IFERROR(Calculations!J4566,""), NA())</f>
        <v/>
      </c>
      <c r="E4566" s="10">
        <f t="array" ref="E4566">PERCENTILE(IF(ISERROR(D4566:D9565)=FALSE,D4566:D9565),CycleTimePercentile)</f>
        <v>0</v>
      </c>
      <c r="F4566" s="2" t="e">
        <f xml:space="preserve"> IF(Calculations!C4566 = DefectTypeString,  IFERROR(Calculations!J4566,""), NA())</f>
        <v>#N/A</v>
      </c>
      <c r="G4566" s="10">
        <f t="array" ref="G4566">PERCENTILE(IF(ISERROR(F4566:F9565)=FALSE,F4566:F9565),CycleTimePercentile)</f>
        <v>0</v>
      </c>
      <c r="H4566" s="2" t="e">
        <f ca="1" xml:space="preserve"> IF(OR(Calculations!C4566 = "",Calculations!C4566 = WorkTypeString),  Calculations!K4566, NA())</f>
        <v>#N/A</v>
      </c>
      <c r="I4566" s="2" t="e">
        <f xml:space="preserve"> IF(Calculations!C4566 = DefectTypeString,  Calculations!K4566, NA())</f>
        <v>#N/A</v>
      </c>
    </row>
    <row r="4567" spans="1:9" x14ac:dyDescent="0.25">
      <c r="A4567" s="8" t="str">
        <f>Calculations!A4567</f>
        <v/>
      </c>
      <c r="B4567" s="2" t="str">
        <f t="shared" si="76"/>
        <v/>
      </c>
      <c r="C4567" s="10" t="str">
        <f>IFERROR(Calculations!J4567,"")</f>
        <v/>
      </c>
      <c r="D4567" s="10" t="str">
        <f xml:space="preserve"> IF(OR(Calculations!C4567 = "",Calculations!C4567 = WorkTypeString),  IFERROR(Calculations!J4567,""), NA())</f>
        <v/>
      </c>
      <c r="E4567" s="10">
        <f t="array" ref="E4567">PERCENTILE(IF(ISERROR(D4567:D9566)=FALSE,D4567:D9566),CycleTimePercentile)</f>
        <v>0</v>
      </c>
      <c r="F4567" s="2" t="e">
        <f xml:space="preserve"> IF(Calculations!C4567 = DefectTypeString,  IFERROR(Calculations!J4567,""), NA())</f>
        <v>#N/A</v>
      </c>
      <c r="G4567" s="10">
        <f t="array" ref="G4567">PERCENTILE(IF(ISERROR(F4567:F9566)=FALSE,F4567:F9566),CycleTimePercentile)</f>
        <v>0</v>
      </c>
      <c r="H4567" s="2" t="e">
        <f ca="1" xml:space="preserve"> IF(OR(Calculations!C4567 = "",Calculations!C4567 = WorkTypeString),  Calculations!K4567, NA())</f>
        <v>#N/A</v>
      </c>
      <c r="I4567" s="2" t="e">
        <f xml:space="preserve"> IF(Calculations!C4567 = DefectTypeString,  Calculations!K4567, NA())</f>
        <v>#N/A</v>
      </c>
    </row>
    <row r="4568" spans="1:9" x14ac:dyDescent="0.25">
      <c r="A4568" s="8" t="str">
        <f>Calculations!A4568</f>
        <v/>
      </c>
      <c r="B4568" s="2" t="str">
        <f t="shared" si="76"/>
        <v/>
      </c>
      <c r="C4568" s="10" t="str">
        <f>IFERROR(Calculations!J4568,"")</f>
        <v/>
      </c>
      <c r="D4568" s="10" t="str">
        <f xml:space="preserve"> IF(OR(Calculations!C4568 = "",Calculations!C4568 = WorkTypeString),  IFERROR(Calculations!J4568,""), NA())</f>
        <v/>
      </c>
      <c r="E4568" s="10">
        <f t="array" ref="E4568">PERCENTILE(IF(ISERROR(D4568:D9567)=FALSE,D4568:D9567),CycleTimePercentile)</f>
        <v>0</v>
      </c>
      <c r="F4568" s="2" t="e">
        <f xml:space="preserve"> IF(Calculations!C4568 = DefectTypeString,  IFERROR(Calculations!J4568,""), NA())</f>
        <v>#N/A</v>
      </c>
      <c r="G4568" s="10">
        <f t="array" ref="G4568">PERCENTILE(IF(ISERROR(F4568:F9567)=FALSE,F4568:F9567),CycleTimePercentile)</f>
        <v>0</v>
      </c>
      <c r="H4568" s="2" t="e">
        <f ca="1" xml:space="preserve"> IF(OR(Calculations!C4568 = "",Calculations!C4568 = WorkTypeString),  Calculations!K4568, NA())</f>
        <v>#N/A</v>
      </c>
      <c r="I4568" s="2" t="e">
        <f xml:space="preserve"> IF(Calculations!C4568 = DefectTypeString,  Calculations!K4568, NA())</f>
        <v>#N/A</v>
      </c>
    </row>
    <row r="4569" spans="1:9" x14ac:dyDescent="0.25">
      <c r="A4569" s="8" t="str">
        <f>Calculations!A4569</f>
        <v/>
      </c>
      <c r="B4569" s="2" t="str">
        <f t="shared" si="76"/>
        <v/>
      </c>
      <c r="C4569" s="10" t="str">
        <f>IFERROR(Calculations!J4569,"")</f>
        <v/>
      </c>
      <c r="D4569" s="10" t="str">
        <f xml:space="preserve"> IF(OR(Calculations!C4569 = "",Calculations!C4569 = WorkTypeString),  IFERROR(Calculations!J4569,""), NA())</f>
        <v/>
      </c>
      <c r="E4569" s="10">
        <f t="array" ref="E4569">PERCENTILE(IF(ISERROR(D4569:D9568)=FALSE,D4569:D9568),CycleTimePercentile)</f>
        <v>0</v>
      </c>
      <c r="F4569" s="2" t="e">
        <f xml:space="preserve"> IF(Calculations!C4569 = DefectTypeString,  IFERROR(Calculations!J4569,""), NA())</f>
        <v>#N/A</v>
      </c>
      <c r="G4569" s="10">
        <f t="array" ref="G4569">PERCENTILE(IF(ISERROR(F4569:F9568)=FALSE,F4569:F9568),CycleTimePercentile)</f>
        <v>0</v>
      </c>
      <c r="H4569" s="2" t="e">
        <f ca="1" xml:space="preserve"> IF(OR(Calculations!C4569 = "",Calculations!C4569 = WorkTypeString),  Calculations!K4569, NA())</f>
        <v>#N/A</v>
      </c>
      <c r="I4569" s="2" t="e">
        <f xml:space="preserve"> IF(Calculations!C4569 = DefectTypeString,  Calculations!K4569, NA())</f>
        <v>#N/A</v>
      </c>
    </row>
    <row r="4570" spans="1:9" x14ac:dyDescent="0.25">
      <c r="A4570" s="8" t="str">
        <f>Calculations!A4570</f>
        <v/>
      </c>
      <c r="B4570" s="2" t="str">
        <f t="shared" si="76"/>
        <v/>
      </c>
      <c r="C4570" s="10" t="str">
        <f>IFERROR(Calculations!J4570,"")</f>
        <v/>
      </c>
      <c r="D4570" s="10" t="str">
        <f xml:space="preserve"> IF(OR(Calculations!C4570 = "",Calculations!C4570 = WorkTypeString),  IFERROR(Calculations!J4570,""), NA())</f>
        <v/>
      </c>
      <c r="E4570" s="10">
        <f t="array" ref="E4570">PERCENTILE(IF(ISERROR(D4570:D9569)=FALSE,D4570:D9569),CycleTimePercentile)</f>
        <v>0</v>
      </c>
      <c r="F4570" s="2" t="e">
        <f xml:space="preserve"> IF(Calculations!C4570 = DefectTypeString,  IFERROR(Calculations!J4570,""), NA())</f>
        <v>#N/A</v>
      </c>
      <c r="G4570" s="10">
        <f t="array" ref="G4570">PERCENTILE(IF(ISERROR(F4570:F9569)=FALSE,F4570:F9569),CycleTimePercentile)</f>
        <v>0</v>
      </c>
      <c r="H4570" s="2" t="e">
        <f ca="1" xml:space="preserve"> IF(OR(Calculations!C4570 = "",Calculations!C4570 = WorkTypeString),  Calculations!K4570, NA())</f>
        <v>#N/A</v>
      </c>
      <c r="I4570" s="2" t="e">
        <f xml:space="preserve"> IF(Calculations!C4570 = DefectTypeString,  Calculations!K4570, NA())</f>
        <v>#N/A</v>
      </c>
    </row>
    <row r="4571" spans="1:9" x14ac:dyDescent="0.25">
      <c r="A4571" s="8" t="str">
        <f>Calculations!A4571</f>
        <v/>
      </c>
      <c r="B4571" s="2" t="str">
        <f t="shared" si="76"/>
        <v/>
      </c>
      <c r="C4571" s="10" t="str">
        <f>IFERROR(Calculations!J4571,"")</f>
        <v/>
      </c>
      <c r="D4571" s="10" t="str">
        <f xml:space="preserve"> IF(OR(Calculations!C4571 = "",Calculations!C4571 = WorkTypeString),  IFERROR(Calculations!J4571,""), NA())</f>
        <v/>
      </c>
      <c r="E4571" s="10">
        <f t="array" ref="E4571">PERCENTILE(IF(ISERROR(D4571:D9570)=FALSE,D4571:D9570),CycleTimePercentile)</f>
        <v>0</v>
      </c>
      <c r="F4571" s="2" t="e">
        <f xml:space="preserve"> IF(Calculations!C4571 = DefectTypeString,  IFERROR(Calculations!J4571,""), NA())</f>
        <v>#N/A</v>
      </c>
      <c r="G4571" s="10">
        <f t="array" ref="G4571">PERCENTILE(IF(ISERROR(F4571:F9570)=FALSE,F4571:F9570),CycleTimePercentile)</f>
        <v>0</v>
      </c>
      <c r="H4571" s="2" t="e">
        <f ca="1" xml:space="preserve"> IF(OR(Calculations!C4571 = "",Calculations!C4571 = WorkTypeString),  Calculations!K4571, NA())</f>
        <v>#N/A</v>
      </c>
      <c r="I4571" s="2" t="e">
        <f xml:space="preserve"> IF(Calculations!C4571 = DefectTypeString,  Calculations!K4571, NA())</f>
        <v>#N/A</v>
      </c>
    </row>
    <row r="4572" spans="1:9" x14ac:dyDescent="0.25">
      <c r="A4572" s="8" t="str">
        <f>Calculations!A4572</f>
        <v/>
      </c>
      <c r="B4572" s="2" t="str">
        <f t="shared" si="76"/>
        <v/>
      </c>
      <c r="C4572" s="10" t="str">
        <f>IFERROR(Calculations!J4572,"")</f>
        <v/>
      </c>
      <c r="D4572" s="10" t="str">
        <f xml:space="preserve"> IF(OR(Calculations!C4572 = "",Calculations!C4572 = WorkTypeString),  IFERROR(Calculations!J4572,""), NA())</f>
        <v/>
      </c>
      <c r="E4572" s="10">
        <f t="array" ref="E4572">PERCENTILE(IF(ISERROR(D4572:D9571)=FALSE,D4572:D9571),CycleTimePercentile)</f>
        <v>0</v>
      </c>
      <c r="F4572" s="2" t="e">
        <f xml:space="preserve"> IF(Calculations!C4572 = DefectTypeString,  IFERROR(Calculations!J4572,""), NA())</f>
        <v>#N/A</v>
      </c>
      <c r="G4572" s="10">
        <f t="array" ref="G4572">PERCENTILE(IF(ISERROR(F4572:F9571)=FALSE,F4572:F9571),CycleTimePercentile)</f>
        <v>0</v>
      </c>
      <c r="H4572" s="2" t="e">
        <f ca="1" xml:space="preserve"> IF(OR(Calculations!C4572 = "",Calculations!C4572 = WorkTypeString),  Calculations!K4572, NA())</f>
        <v>#N/A</v>
      </c>
      <c r="I4572" s="2" t="e">
        <f xml:space="preserve"> IF(Calculations!C4572 = DefectTypeString,  Calculations!K4572, NA())</f>
        <v>#N/A</v>
      </c>
    </row>
    <row r="4573" spans="1:9" x14ac:dyDescent="0.25">
      <c r="A4573" s="8" t="str">
        <f>Calculations!A4573</f>
        <v/>
      </c>
      <c r="B4573" s="2" t="str">
        <f t="shared" si="76"/>
        <v/>
      </c>
      <c r="C4573" s="10" t="str">
        <f>IFERROR(Calculations!J4573,"")</f>
        <v/>
      </c>
      <c r="D4573" s="10" t="str">
        <f xml:space="preserve"> IF(OR(Calculations!C4573 = "",Calculations!C4573 = WorkTypeString),  IFERROR(Calculations!J4573,""), NA())</f>
        <v/>
      </c>
      <c r="E4573" s="10">
        <f t="array" ref="E4573">PERCENTILE(IF(ISERROR(D4573:D9572)=FALSE,D4573:D9572),CycleTimePercentile)</f>
        <v>0</v>
      </c>
      <c r="F4573" s="2" t="e">
        <f xml:space="preserve"> IF(Calculations!C4573 = DefectTypeString,  IFERROR(Calculations!J4573,""), NA())</f>
        <v>#N/A</v>
      </c>
      <c r="G4573" s="10">
        <f t="array" ref="G4573">PERCENTILE(IF(ISERROR(F4573:F9572)=FALSE,F4573:F9572),CycleTimePercentile)</f>
        <v>0</v>
      </c>
      <c r="H4573" s="2" t="e">
        <f ca="1" xml:space="preserve"> IF(OR(Calculations!C4573 = "",Calculations!C4573 = WorkTypeString),  Calculations!K4573, NA())</f>
        <v>#N/A</v>
      </c>
      <c r="I4573" s="2" t="e">
        <f xml:space="preserve"> IF(Calculations!C4573 = DefectTypeString,  Calculations!K4573, NA())</f>
        <v>#N/A</v>
      </c>
    </row>
    <row r="4574" spans="1:9" x14ac:dyDescent="0.25">
      <c r="A4574" s="8" t="str">
        <f>Calculations!A4574</f>
        <v/>
      </c>
      <c r="B4574" s="2" t="str">
        <f t="shared" si="76"/>
        <v/>
      </c>
      <c r="C4574" s="10" t="str">
        <f>IFERROR(Calculations!J4574,"")</f>
        <v/>
      </c>
      <c r="D4574" s="10" t="str">
        <f xml:space="preserve"> IF(OR(Calculations!C4574 = "",Calculations!C4574 = WorkTypeString),  IFERROR(Calculations!J4574,""), NA())</f>
        <v/>
      </c>
      <c r="E4574" s="10">
        <f t="array" ref="E4574">PERCENTILE(IF(ISERROR(D4574:D9573)=FALSE,D4574:D9573),CycleTimePercentile)</f>
        <v>0</v>
      </c>
      <c r="F4574" s="2" t="e">
        <f xml:space="preserve"> IF(Calculations!C4574 = DefectTypeString,  IFERROR(Calculations!J4574,""), NA())</f>
        <v>#N/A</v>
      </c>
      <c r="G4574" s="10">
        <f t="array" ref="G4574">PERCENTILE(IF(ISERROR(F4574:F9573)=FALSE,F4574:F9573),CycleTimePercentile)</f>
        <v>0</v>
      </c>
      <c r="H4574" s="2" t="e">
        <f ca="1" xml:space="preserve"> IF(OR(Calculations!C4574 = "",Calculations!C4574 = WorkTypeString),  Calculations!K4574, NA())</f>
        <v>#N/A</v>
      </c>
      <c r="I4574" s="2" t="e">
        <f xml:space="preserve"> IF(Calculations!C4574 = DefectTypeString,  Calculations!K4574, NA())</f>
        <v>#N/A</v>
      </c>
    </row>
    <row r="4575" spans="1:9" x14ac:dyDescent="0.25">
      <c r="A4575" s="8" t="str">
        <f>Calculations!A4575</f>
        <v/>
      </c>
      <c r="B4575" s="2" t="str">
        <f t="shared" si="76"/>
        <v/>
      </c>
      <c r="C4575" s="10" t="str">
        <f>IFERROR(Calculations!J4575,"")</f>
        <v/>
      </c>
      <c r="D4575" s="10" t="str">
        <f xml:space="preserve"> IF(OR(Calculations!C4575 = "",Calculations!C4575 = WorkTypeString),  IFERROR(Calculations!J4575,""), NA())</f>
        <v/>
      </c>
      <c r="E4575" s="10">
        <f t="array" ref="E4575">PERCENTILE(IF(ISERROR(D4575:D9574)=FALSE,D4575:D9574),CycleTimePercentile)</f>
        <v>0</v>
      </c>
      <c r="F4575" s="2" t="e">
        <f xml:space="preserve"> IF(Calculations!C4575 = DefectTypeString,  IFERROR(Calculations!J4575,""), NA())</f>
        <v>#N/A</v>
      </c>
      <c r="G4575" s="10">
        <f t="array" ref="G4575">PERCENTILE(IF(ISERROR(F4575:F9574)=FALSE,F4575:F9574),CycleTimePercentile)</f>
        <v>0</v>
      </c>
      <c r="H4575" s="2" t="e">
        <f ca="1" xml:space="preserve"> IF(OR(Calculations!C4575 = "",Calculations!C4575 = WorkTypeString),  Calculations!K4575, NA())</f>
        <v>#N/A</v>
      </c>
      <c r="I4575" s="2" t="e">
        <f xml:space="preserve"> IF(Calculations!C4575 = DefectTypeString,  Calculations!K4575, NA())</f>
        <v>#N/A</v>
      </c>
    </row>
    <row r="4576" spans="1:9" x14ac:dyDescent="0.25">
      <c r="A4576" s="8" t="str">
        <f>Calculations!A4576</f>
        <v/>
      </c>
      <c r="B4576" s="2" t="str">
        <f t="shared" si="76"/>
        <v/>
      </c>
      <c r="C4576" s="10" t="str">
        <f>IFERROR(Calculations!J4576,"")</f>
        <v/>
      </c>
      <c r="D4576" s="10" t="str">
        <f xml:space="preserve"> IF(OR(Calculations!C4576 = "",Calculations!C4576 = WorkTypeString),  IFERROR(Calculations!J4576,""), NA())</f>
        <v/>
      </c>
      <c r="E4576" s="10">
        <f t="array" ref="E4576">PERCENTILE(IF(ISERROR(D4576:D9575)=FALSE,D4576:D9575),CycleTimePercentile)</f>
        <v>0</v>
      </c>
      <c r="F4576" s="2" t="e">
        <f xml:space="preserve"> IF(Calculations!C4576 = DefectTypeString,  IFERROR(Calculations!J4576,""), NA())</f>
        <v>#N/A</v>
      </c>
      <c r="G4576" s="10">
        <f t="array" ref="G4576">PERCENTILE(IF(ISERROR(F4576:F9575)=FALSE,F4576:F9575),CycleTimePercentile)</f>
        <v>0</v>
      </c>
      <c r="H4576" s="2" t="e">
        <f ca="1" xml:space="preserve"> IF(OR(Calculations!C4576 = "",Calculations!C4576 = WorkTypeString),  Calculations!K4576, NA())</f>
        <v>#N/A</v>
      </c>
      <c r="I4576" s="2" t="e">
        <f xml:space="preserve"> IF(Calculations!C4576 = DefectTypeString,  Calculations!K4576, NA())</f>
        <v>#N/A</v>
      </c>
    </row>
    <row r="4577" spans="1:9" x14ac:dyDescent="0.25">
      <c r="A4577" s="8" t="str">
        <f>Calculations!A4577</f>
        <v/>
      </c>
      <c r="B4577" s="2" t="str">
        <f t="shared" si="76"/>
        <v/>
      </c>
      <c r="C4577" s="10" t="str">
        <f>IFERROR(Calculations!J4577,"")</f>
        <v/>
      </c>
      <c r="D4577" s="10" t="str">
        <f xml:space="preserve"> IF(OR(Calculations!C4577 = "",Calculations!C4577 = WorkTypeString),  IFERROR(Calculations!J4577,""), NA())</f>
        <v/>
      </c>
      <c r="E4577" s="10">
        <f t="array" ref="E4577">PERCENTILE(IF(ISERROR(D4577:D9576)=FALSE,D4577:D9576),CycleTimePercentile)</f>
        <v>0</v>
      </c>
      <c r="F4577" s="2" t="e">
        <f xml:space="preserve"> IF(Calculations!C4577 = DefectTypeString,  IFERROR(Calculations!J4577,""), NA())</f>
        <v>#N/A</v>
      </c>
      <c r="G4577" s="10">
        <f t="array" ref="G4577">PERCENTILE(IF(ISERROR(F4577:F9576)=FALSE,F4577:F9576),CycleTimePercentile)</f>
        <v>0</v>
      </c>
      <c r="H4577" s="2" t="e">
        <f ca="1" xml:space="preserve"> IF(OR(Calculations!C4577 = "",Calculations!C4577 = WorkTypeString),  Calculations!K4577, NA())</f>
        <v>#N/A</v>
      </c>
      <c r="I4577" s="2" t="e">
        <f xml:space="preserve"> IF(Calculations!C4577 = DefectTypeString,  Calculations!K4577, NA())</f>
        <v>#N/A</v>
      </c>
    </row>
    <row r="4578" spans="1:9" x14ac:dyDescent="0.25">
      <c r="A4578" s="8" t="str">
        <f>Calculations!A4578</f>
        <v/>
      </c>
      <c r="B4578" s="2" t="str">
        <f t="shared" si="76"/>
        <v/>
      </c>
      <c r="C4578" s="10" t="str">
        <f>IFERROR(Calculations!J4578,"")</f>
        <v/>
      </c>
      <c r="D4578" s="10" t="str">
        <f xml:space="preserve"> IF(OR(Calculations!C4578 = "",Calculations!C4578 = WorkTypeString),  IFERROR(Calculations!J4578,""), NA())</f>
        <v/>
      </c>
      <c r="E4578" s="10">
        <f t="array" ref="E4578">PERCENTILE(IF(ISERROR(D4578:D9577)=FALSE,D4578:D9577),CycleTimePercentile)</f>
        <v>0</v>
      </c>
      <c r="F4578" s="2" t="e">
        <f xml:space="preserve"> IF(Calculations!C4578 = DefectTypeString,  IFERROR(Calculations!J4578,""), NA())</f>
        <v>#N/A</v>
      </c>
      <c r="G4578" s="10">
        <f t="array" ref="G4578">PERCENTILE(IF(ISERROR(F4578:F9577)=FALSE,F4578:F9577),CycleTimePercentile)</f>
        <v>0</v>
      </c>
      <c r="H4578" s="2" t="e">
        <f ca="1" xml:space="preserve"> IF(OR(Calculations!C4578 = "",Calculations!C4578 = WorkTypeString),  Calculations!K4578, NA())</f>
        <v>#N/A</v>
      </c>
      <c r="I4578" s="2" t="e">
        <f xml:space="preserve"> IF(Calculations!C4578 = DefectTypeString,  Calculations!K4578, NA())</f>
        <v>#N/A</v>
      </c>
    </row>
    <row r="4579" spans="1:9" x14ac:dyDescent="0.25">
      <c r="A4579" s="8" t="str">
        <f>Calculations!A4579</f>
        <v/>
      </c>
      <c r="B4579" s="2" t="str">
        <f t="shared" si="76"/>
        <v/>
      </c>
      <c r="C4579" s="10" t="str">
        <f>IFERROR(Calculations!J4579,"")</f>
        <v/>
      </c>
      <c r="D4579" s="10" t="str">
        <f xml:space="preserve"> IF(OR(Calculations!C4579 = "",Calculations!C4579 = WorkTypeString),  IFERROR(Calculations!J4579,""), NA())</f>
        <v/>
      </c>
      <c r="E4579" s="10">
        <f t="array" ref="E4579">PERCENTILE(IF(ISERROR(D4579:D9578)=FALSE,D4579:D9578),CycleTimePercentile)</f>
        <v>0</v>
      </c>
      <c r="F4579" s="2" t="e">
        <f xml:space="preserve"> IF(Calculations!C4579 = DefectTypeString,  IFERROR(Calculations!J4579,""), NA())</f>
        <v>#N/A</v>
      </c>
      <c r="G4579" s="10">
        <f t="array" ref="G4579">PERCENTILE(IF(ISERROR(F4579:F9578)=FALSE,F4579:F9578),CycleTimePercentile)</f>
        <v>0</v>
      </c>
      <c r="H4579" s="2" t="e">
        <f ca="1" xml:space="preserve"> IF(OR(Calculations!C4579 = "",Calculations!C4579 = WorkTypeString),  Calculations!K4579, NA())</f>
        <v>#N/A</v>
      </c>
      <c r="I4579" s="2" t="e">
        <f xml:space="preserve"> IF(Calculations!C4579 = DefectTypeString,  Calculations!K4579, NA())</f>
        <v>#N/A</v>
      </c>
    </row>
    <row r="4580" spans="1:9" x14ac:dyDescent="0.25">
      <c r="A4580" s="8" t="str">
        <f>Calculations!A4580</f>
        <v/>
      </c>
      <c r="B4580" s="2" t="str">
        <f t="shared" si="76"/>
        <v/>
      </c>
      <c r="C4580" s="10" t="str">
        <f>IFERROR(Calculations!J4580,"")</f>
        <v/>
      </c>
      <c r="D4580" s="10" t="str">
        <f xml:space="preserve"> IF(OR(Calculations!C4580 = "",Calculations!C4580 = WorkTypeString),  IFERROR(Calculations!J4580,""), NA())</f>
        <v/>
      </c>
      <c r="E4580" s="10">
        <f t="array" ref="E4580">PERCENTILE(IF(ISERROR(D4580:D9579)=FALSE,D4580:D9579),CycleTimePercentile)</f>
        <v>0</v>
      </c>
      <c r="F4580" s="2" t="e">
        <f xml:space="preserve"> IF(Calculations!C4580 = DefectTypeString,  IFERROR(Calculations!J4580,""), NA())</f>
        <v>#N/A</v>
      </c>
      <c r="G4580" s="10">
        <f t="array" ref="G4580">PERCENTILE(IF(ISERROR(F4580:F9579)=FALSE,F4580:F9579),CycleTimePercentile)</f>
        <v>0</v>
      </c>
      <c r="H4580" s="2" t="e">
        <f ca="1" xml:space="preserve"> IF(OR(Calculations!C4580 = "",Calculations!C4580 = WorkTypeString),  Calculations!K4580, NA())</f>
        <v>#N/A</v>
      </c>
      <c r="I4580" s="2" t="e">
        <f xml:space="preserve"> IF(Calculations!C4580 = DefectTypeString,  Calculations!K4580, NA())</f>
        <v>#N/A</v>
      </c>
    </row>
    <row r="4581" spans="1:9" x14ac:dyDescent="0.25">
      <c r="A4581" s="8" t="str">
        <f>Calculations!A4581</f>
        <v/>
      </c>
      <c r="B4581" s="2" t="str">
        <f t="shared" si="76"/>
        <v/>
      </c>
      <c r="C4581" s="10" t="str">
        <f>IFERROR(Calculations!J4581,"")</f>
        <v/>
      </c>
      <c r="D4581" s="10" t="str">
        <f xml:space="preserve"> IF(OR(Calculations!C4581 = "",Calculations!C4581 = WorkTypeString),  IFERROR(Calculations!J4581,""), NA())</f>
        <v/>
      </c>
      <c r="E4581" s="10">
        <f t="array" ref="E4581">PERCENTILE(IF(ISERROR(D4581:D9580)=FALSE,D4581:D9580),CycleTimePercentile)</f>
        <v>0</v>
      </c>
      <c r="F4581" s="2" t="e">
        <f xml:space="preserve"> IF(Calculations!C4581 = DefectTypeString,  IFERROR(Calculations!J4581,""), NA())</f>
        <v>#N/A</v>
      </c>
      <c r="G4581" s="10">
        <f t="array" ref="G4581">PERCENTILE(IF(ISERROR(F4581:F9580)=FALSE,F4581:F9580),CycleTimePercentile)</f>
        <v>0</v>
      </c>
      <c r="H4581" s="2" t="e">
        <f ca="1" xml:space="preserve"> IF(OR(Calculations!C4581 = "",Calculations!C4581 = WorkTypeString),  Calculations!K4581, NA())</f>
        <v>#N/A</v>
      </c>
      <c r="I4581" s="2" t="e">
        <f xml:space="preserve"> IF(Calculations!C4581 = DefectTypeString,  Calculations!K4581, NA())</f>
        <v>#N/A</v>
      </c>
    </row>
    <row r="4582" spans="1:9" x14ac:dyDescent="0.25">
      <c r="A4582" s="8" t="str">
        <f>Calculations!A4582</f>
        <v/>
      </c>
      <c r="B4582" s="2" t="str">
        <f t="shared" si="76"/>
        <v/>
      </c>
      <c r="C4582" s="10" t="str">
        <f>IFERROR(Calculations!J4582,"")</f>
        <v/>
      </c>
      <c r="D4582" s="10" t="str">
        <f xml:space="preserve"> IF(OR(Calculations!C4582 = "",Calculations!C4582 = WorkTypeString),  IFERROR(Calculations!J4582,""), NA())</f>
        <v/>
      </c>
      <c r="E4582" s="10">
        <f t="array" ref="E4582">PERCENTILE(IF(ISERROR(D4582:D9581)=FALSE,D4582:D9581),CycleTimePercentile)</f>
        <v>0</v>
      </c>
      <c r="F4582" s="2" t="e">
        <f xml:space="preserve"> IF(Calculations!C4582 = DefectTypeString,  IFERROR(Calculations!J4582,""), NA())</f>
        <v>#N/A</v>
      </c>
      <c r="G4582" s="10">
        <f t="array" ref="G4582">PERCENTILE(IF(ISERROR(F4582:F9581)=FALSE,F4582:F9581),CycleTimePercentile)</f>
        <v>0</v>
      </c>
      <c r="H4582" s="2" t="e">
        <f ca="1" xml:space="preserve"> IF(OR(Calculations!C4582 = "",Calculations!C4582 = WorkTypeString),  Calculations!K4582, NA())</f>
        <v>#N/A</v>
      </c>
      <c r="I4582" s="2" t="e">
        <f xml:space="preserve"> IF(Calculations!C4582 = DefectTypeString,  Calculations!K4582, NA())</f>
        <v>#N/A</v>
      </c>
    </row>
    <row r="4583" spans="1:9" x14ac:dyDescent="0.25">
      <c r="A4583" s="8" t="str">
        <f>Calculations!A4583</f>
        <v/>
      </c>
      <c r="B4583" s="2" t="str">
        <f t="shared" si="76"/>
        <v/>
      </c>
      <c r="C4583" s="10" t="str">
        <f>IFERROR(Calculations!J4583,"")</f>
        <v/>
      </c>
      <c r="D4583" s="10" t="str">
        <f xml:space="preserve"> IF(OR(Calculations!C4583 = "",Calculations!C4583 = WorkTypeString),  IFERROR(Calculations!J4583,""), NA())</f>
        <v/>
      </c>
      <c r="E4583" s="10">
        <f t="array" ref="E4583">PERCENTILE(IF(ISERROR(D4583:D9582)=FALSE,D4583:D9582),CycleTimePercentile)</f>
        <v>0</v>
      </c>
      <c r="F4583" s="2" t="e">
        <f xml:space="preserve"> IF(Calculations!C4583 = DefectTypeString,  IFERROR(Calculations!J4583,""), NA())</f>
        <v>#N/A</v>
      </c>
      <c r="G4583" s="10">
        <f t="array" ref="G4583">PERCENTILE(IF(ISERROR(F4583:F9582)=FALSE,F4583:F9582),CycleTimePercentile)</f>
        <v>0</v>
      </c>
      <c r="H4583" s="2" t="e">
        <f ca="1" xml:space="preserve"> IF(OR(Calculations!C4583 = "",Calculations!C4583 = WorkTypeString),  Calculations!K4583, NA())</f>
        <v>#N/A</v>
      </c>
      <c r="I4583" s="2" t="e">
        <f xml:space="preserve"> IF(Calculations!C4583 = DefectTypeString,  Calculations!K4583, NA())</f>
        <v>#N/A</v>
      </c>
    </row>
    <row r="4584" spans="1:9" x14ac:dyDescent="0.25">
      <c r="A4584" s="8" t="str">
        <f>Calculations!A4584</f>
        <v/>
      </c>
      <c r="B4584" s="2" t="str">
        <f t="shared" si="76"/>
        <v/>
      </c>
      <c r="C4584" s="10" t="str">
        <f>IFERROR(Calculations!J4584,"")</f>
        <v/>
      </c>
      <c r="D4584" s="10" t="str">
        <f xml:space="preserve"> IF(OR(Calculations!C4584 = "",Calculations!C4584 = WorkTypeString),  IFERROR(Calculations!J4584,""), NA())</f>
        <v/>
      </c>
      <c r="E4584" s="10">
        <f t="array" ref="E4584">PERCENTILE(IF(ISERROR(D4584:D9583)=FALSE,D4584:D9583),CycleTimePercentile)</f>
        <v>0</v>
      </c>
      <c r="F4584" s="2" t="e">
        <f xml:space="preserve"> IF(Calculations!C4584 = DefectTypeString,  IFERROR(Calculations!J4584,""), NA())</f>
        <v>#N/A</v>
      </c>
      <c r="G4584" s="10">
        <f t="array" ref="G4584">PERCENTILE(IF(ISERROR(F4584:F9583)=FALSE,F4584:F9583),CycleTimePercentile)</f>
        <v>0</v>
      </c>
      <c r="H4584" s="2" t="e">
        <f ca="1" xml:space="preserve"> IF(OR(Calculations!C4584 = "",Calculations!C4584 = WorkTypeString),  Calculations!K4584, NA())</f>
        <v>#N/A</v>
      </c>
      <c r="I4584" s="2" t="e">
        <f xml:space="preserve"> IF(Calculations!C4584 = DefectTypeString,  Calculations!K4584, NA())</f>
        <v>#N/A</v>
      </c>
    </row>
    <row r="4585" spans="1:9" x14ac:dyDescent="0.25">
      <c r="A4585" s="8" t="str">
        <f>Calculations!A4585</f>
        <v/>
      </c>
      <c r="B4585" s="2" t="str">
        <f t="shared" si="76"/>
        <v/>
      </c>
      <c r="C4585" s="10" t="str">
        <f>IFERROR(Calculations!J4585,"")</f>
        <v/>
      </c>
      <c r="D4585" s="10" t="str">
        <f xml:space="preserve"> IF(OR(Calculations!C4585 = "",Calculations!C4585 = WorkTypeString),  IFERROR(Calculations!J4585,""), NA())</f>
        <v/>
      </c>
      <c r="E4585" s="10">
        <f t="array" ref="E4585">PERCENTILE(IF(ISERROR(D4585:D9584)=FALSE,D4585:D9584),CycleTimePercentile)</f>
        <v>0</v>
      </c>
      <c r="F4585" s="2" t="e">
        <f xml:space="preserve"> IF(Calculations!C4585 = DefectTypeString,  IFERROR(Calculations!J4585,""), NA())</f>
        <v>#N/A</v>
      </c>
      <c r="G4585" s="10">
        <f t="array" ref="G4585">PERCENTILE(IF(ISERROR(F4585:F9584)=FALSE,F4585:F9584),CycleTimePercentile)</f>
        <v>0</v>
      </c>
      <c r="H4585" s="2" t="e">
        <f ca="1" xml:space="preserve"> IF(OR(Calculations!C4585 = "",Calculations!C4585 = WorkTypeString),  Calculations!K4585, NA())</f>
        <v>#N/A</v>
      </c>
      <c r="I4585" s="2" t="e">
        <f xml:space="preserve"> IF(Calculations!C4585 = DefectTypeString,  Calculations!K4585, NA())</f>
        <v>#N/A</v>
      </c>
    </row>
    <row r="4586" spans="1:9" x14ac:dyDescent="0.25">
      <c r="A4586" s="8" t="str">
        <f>Calculations!A4586</f>
        <v/>
      </c>
      <c r="B4586" s="2" t="str">
        <f t="shared" si="76"/>
        <v/>
      </c>
      <c r="C4586" s="10" t="str">
        <f>IFERROR(Calculations!J4586,"")</f>
        <v/>
      </c>
      <c r="D4586" s="10" t="str">
        <f xml:space="preserve"> IF(OR(Calculations!C4586 = "",Calculations!C4586 = WorkTypeString),  IFERROR(Calculations!J4586,""), NA())</f>
        <v/>
      </c>
      <c r="E4586" s="10">
        <f t="array" ref="E4586">PERCENTILE(IF(ISERROR(D4586:D9585)=FALSE,D4586:D9585),CycleTimePercentile)</f>
        <v>0</v>
      </c>
      <c r="F4586" s="2" t="e">
        <f xml:space="preserve"> IF(Calculations!C4586 = DefectTypeString,  IFERROR(Calculations!J4586,""), NA())</f>
        <v>#N/A</v>
      </c>
      <c r="G4586" s="10">
        <f t="array" ref="G4586">PERCENTILE(IF(ISERROR(F4586:F9585)=FALSE,F4586:F9585),CycleTimePercentile)</f>
        <v>0</v>
      </c>
      <c r="H4586" s="2" t="e">
        <f ca="1" xml:space="preserve"> IF(OR(Calculations!C4586 = "",Calculations!C4586 = WorkTypeString),  Calculations!K4586, NA())</f>
        <v>#N/A</v>
      </c>
      <c r="I4586" s="2" t="e">
        <f xml:space="preserve"> IF(Calculations!C4586 = DefectTypeString,  Calculations!K4586, NA())</f>
        <v>#N/A</v>
      </c>
    </row>
    <row r="4587" spans="1:9" x14ac:dyDescent="0.25">
      <c r="A4587" s="8" t="str">
        <f>Calculations!A4587</f>
        <v/>
      </c>
      <c r="B4587" s="2" t="str">
        <f t="shared" si="76"/>
        <v/>
      </c>
      <c r="C4587" s="10" t="str">
        <f>IFERROR(Calculations!J4587,"")</f>
        <v/>
      </c>
      <c r="D4587" s="10" t="str">
        <f xml:space="preserve"> IF(OR(Calculations!C4587 = "",Calculations!C4587 = WorkTypeString),  IFERROR(Calculations!J4587,""), NA())</f>
        <v/>
      </c>
      <c r="E4587" s="10">
        <f t="array" ref="E4587">PERCENTILE(IF(ISERROR(D4587:D9586)=FALSE,D4587:D9586),CycleTimePercentile)</f>
        <v>0</v>
      </c>
      <c r="F4587" s="2" t="e">
        <f xml:space="preserve"> IF(Calculations!C4587 = DefectTypeString,  IFERROR(Calculations!J4587,""), NA())</f>
        <v>#N/A</v>
      </c>
      <c r="G4587" s="10">
        <f t="array" ref="G4587">PERCENTILE(IF(ISERROR(F4587:F9586)=FALSE,F4587:F9586),CycleTimePercentile)</f>
        <v>0</v>
      </c>
      <c r="H4587" s="2" t="e">
        <f ca="1" xml:space="preserve"> IF(OR(Calculations!C4587 = "",Calculations!C4587 = WorkTypeString),  Calculations!K4587, NA())</f>
        <v>#N/A</v>
      </c>
      <c r="I4587" s="2" t="e">
        <f xml:space="preserve"> IF(Calculations!C4587 = DefectTypeString,  Calculations!K4587, NA())</f>
        <v>#N/A</v>
      </c>
    </row>
    <row r="4588" spans="1:9" x14ac:dyDescent="0.25">
      <c r="A4588" s="8" t="str">
        <f>Calculations!A4588</f>
        <v/>
      </c>
      <c r="B4588" s="2" t="str">
        <f t="shared" si="76"/>
        <v/>
      </c>
      <c r="C4588" s="10" t="str">
        <f>IFERROR(Calculations!J4588,"")</f>
        <v/>
      </c>
      <c r="D4588" s="10" t="str">
        <f xml:space="preserve"> IF(OR(Calculations!C4588 = "",Calculations!C4588 = WorkTypeString),  IFERROR(Calculations!J4588,""), NA())</f>
        <v/>
      </c>
      <c r="E4588" s="10">
        <f t="array" ref="E4588">PERCENTILE(IF(ISERROR(D4588:D9587)=FALSE,D4588:D9587),CycleTimePercentile)</f>
        <v>0</v>
      </c>
      <c r="F4588" s="2" t="e">
        <f xml:space="preserve"> IF(Calculations!C4588 = DefectTypeString,  IFERROR(Calculations!J4588,""), NA())</f>
        <v>#N/A</v>
      </c>
      <c r="G4588" s="10">
        <f t="array" ref="G4588">PERCENTILE(IF(ISERROR(F4588:F9587)=FALSE,F4588:F9587),CycleTimePercentile)</f>
        <v>0</v>
      </c>
      <c r="H4588" s="2" t="e">
        <f ca="1" xml:space="preserve"> IF(OR(Calculations!C4588 = "",Calculations!C4588 = WorkTypeString),  Calculations!K4588, NA())</f>
        <v>#N/A</v>
      </c>
      <c r="I4588" s="2" t="e">
        <f xml:space="preserve"> IF(Calculations!C4588 = DefectTypeString,  Calculations!K4588, NA())</f>
        <v>#N/A</v>
      </c>
    </row>
    <row r="4589" spans="1:9" x14ac:dyDescent="0.25">
      <c r="A4589" s="8" t="str">
        <f>Calculations!A4589</f>
        <v/>
      </c>
      <c r="B4589" s="2" t="str">
        <f t="shared" si="76"/>
        <v/>
      </c>
      <c r="C4589" s="10" t="str">
        <f>IFERROR(Calculations!J4589,"")</f>
        <v/>
      </c>
      <c r="D4589" s="10" t="str">
        <f xml:space="preserve"> IF(OR(Calculations!C4589 = "",Calculations!C4589 = WorkTypeString),  IFERROR(Calculations!J4589,""), NA())</f>
        <v/>
      </c>
      <c r="E4589" s="10">
        <f t="array" ref="E4589">PERCENTILE(IF(ISERROR(D4589:D9588)=FALSE,D4589:D9588),CycleTimePercentile)</f>
        <v>0</v>
      </c>
      <c r="F4589" s="2" t="e">
        <f xml:space="preserve"> IF(Calculations!C4589 = DefectTypeString,  IFERROR(Calculations!J4589,""), NA())</f>
        <v>#N/A</v>
      </c>
      <c r="G4589" s="10">
        <f t="array" ref="G4589">PERCENTILE(IF(ISERROR(F4589:F9588)=FALSE,F4589:F9588),CycleTimePercentile)</f>
        <v>0</v>
      </c>
      <c r="H4589" s="2" t="e">
        <f ca="1" xml:space="preserve"> IF(OR(Calculations!C4589 = "",Calculations!C4589 = WorkTypeString),  Calculations!K4589, NA())</f>
        <v>#N/A</v>
      </c>
      <c r="I4589" s="2" t="e">
        <f xml:space="preserve"> IF(Calculations!C4589 = DefectTypeString,  Calculations!K4589, NA())</f>
        <v>#N/A</v>
      </c>
    </row>
    <row r="4590" spans="1:9" x14ac:dyDescent="0.25">
      <c r="A4590" s="8" t="str">
        <f>Calculations!A4590</f>
        <v/>
      </c>
      <c r="B4590" s="2" t="str">
        <f t="shared" si="76"/>
        <v/>
      </c>
      <c r="C4590" s="10" t="str">
        <f>IFERROR(Calculations!J4590,"")</f>
        <v/>
      </c>
      <c r="D4590" s="10" t="str">
        <f xml:space="preserve"> IF(OR(Calculations!C4590 = "",Calculations!C4590 = WorkTypeString),  IFERROR(Calculations!J4590,""), NA())</f>
        <v/>
      </c>
      <c r="E4590" s="10">
        <f t="array" ref="E4590">PERCENTILE(IF(ISERROR(D4590:D9589)=FALSE,D4590:D9589),CycleTimePercentile)</f>
        <v>0</v>
      </c>
      <c r="F4590" s="2" t="e">
        <f xml:space="preserve"> IF(Calculations!C4590 = DefectTypeString,  IFERROR(Calculations!J4590,""), NA())</f>
        <v>#N/A</v>
      </c>
      <c r="G4590" s="10">
        <f t="array" ref="G4590">PERCENTILE(IF(ISERROR(F4590:F9589)=FALSE,F4590:F9589),CycleTimePercentile)</f>
        <v>0</v>
      </c>
      <c r="H4590" s="2" t="e">
        <f ca="1" xml:space="preserve"> IF(OR(Calculations!C4590 = "",Calculations!C4590 = WorkTypeString),  Calculations!K4590, NA())</f>
        <v>#N/A</v>
      </c>
      <c r="I4590" s="2" t="e">
        <f xml:space="preserve"> IF(Calculations!C4590 = DefectTypeString,  Calculations!K4590, NA())</f>
        <v>#N/A</v>
      </c>
    </row>
    <row r="4591" spans="1:9" x14ac:dyDescent="0.25">
      <c r="A4591" s="8" t="str">
        <f>Calculations!A4591</f>
        <v/>
      </c>
      <c r="B4591" s="2" t="str">
        <f t="shared" si="76"/>
        <v/>
      </c>
      <c r="C4591" s="10" t="str">
        <f>IFERROR(Calculations!J4591,"")</f>
        <v/>
      </c>
      <c r="D4591" s="10" t="str">
        <f xml:space="preserve"> IF(OR(Calculations!C4591 = "",Calculations!C4591 = WorkTypeString),  IFERROR(Calculations!J4591,""), NA())</f>
        <v/>
      </c>
      <c r="E4591" s="10">
        <f t="array" ref="E4591">PERCENTILE(IF(ISERROR(D4591:D9590)=FALSE,D4591:D9590),CycleTimePercentile)</f>
        <v>0</v>
      </c>
      <c r="F4591" s="2" t="e">
        <f xml:space="preserve"> IF(Calculations!C4591 = DefectTypeString,  IFERROR(Calculations!J4591,""), NA())</f>
        <v>#N/A</v>
      </c>
      <c r="G4591" s="10">
        <f t="array" ref="G4591">PERCENTILE(IF(ISERROR(F4591:F9590)=FALSE,F4591:F9590),CycleTimePercentile)</f>
        <v>0</v>
      </c>
      <c r="H4591" s="2" t="e">
        <f ca="1" xml:space="preserve"> IF(OR(Calculations!C4591 = "",Calculations!C4591 = WorkTypeString),  Calculations!K4591, NA())</f>
        <v>#N/A</v>
      </c>
      <c r="I4591" s="2" t="e">
        <f xml:space="preserve"> IF(Calculations!C4591 = DefectTypeString,  Calculations!K4591, NA())</f>
        <v>#N/A</v>
      </c>
    </row>
    <row r="4592" spans="1:9" x14ac:dyDescent="0.25">
      <c r="A4592" s="8" t="str">
        <f>Calculations!A4592</f>
        <v/>
      </c>
      <c r="B4592" s="2" t="str">
        <f t="shared" si="76"/>
        <v/>
      </c>
      <c r="C4592" s="10" t="str">
        <f>IFERROR(Calculations!J4592,"")</f>
        <v/>
      </c>
      <c r="D4592" s="10" t="str">
        <f xml:space="preserve"> IF(OR(Calculations!C4592 = "",Calculations!C4592 = WorkTypeString),  IFERROR(Calculations!J4592,""), NA())</f>
        <v/>
      </c>
      <c r="E4592" s="10">
        <f t="array" ref="E4592">PERCENTILE(IF(ISERROR(D4592:D9591)=FALSE,D4592:D9591),CycleTimePercentile)</f>
        <v>0</v>
      </c>
      <c r="F4592" s="2" t="e">
        <f xml:space="preserve"> IF(Calculations!C4592 = DefectTypeString,  IFERROR(Calculations!J4592,""), NA())</f>
        <v>#N/A</v>
      </c>
      <c r="G4592" s="10">
        <f t="array" ref="G4592">PERCENTILE(IF(ISERROR(F4592:F9591)=FALSE,F4592:F9591),CycleTimePercentile)</f>
        <v>0</v>
      </c>
      <c r="H4592" s="2" t="e">
        <f ca="1" xml:space="preserve"> IF(OR(Calculations!C4592 = "",Calculations!C4592 = WorkTypeString),  Calculations!K4592, NA())</f>
        <v>#N/A</v>
      </c>
      <c r="I4592" s="2" t="e">
        <f xml:space="preserve"> IF(Calculations!C4592 = DefectTypeString,  Calculations!K4592, NA())</f>
        <v>#N/A</v>
      </c>
    </row>
    <row r="4593" spans="1:9" x14ac:dyDescent="0.25">
      <c r="A4593" s="8" t="str">
        <f>Calculations!A4593</f>
        <v/>
      </c>
      <c r="B4593" s="2" t="str">
        <f t="shared" si="76"/>
        <v/>
      </c>
      <c r="C4593" s="10" t="str">
        <f>IFERROR(Calculations!J4593,"")</f>
        <v/>
      </c>
      <c r="D4593" s="10" t="str">
        <f xml:space="preserve"> IF(OR(Calculations!C4593 = "",Calculations!C4593 = WorkTypeString),  IFERROR(Calculations!J4593,""), NA())</f>
        <v/>
      </c>
      <c r="E4593" s="10">
        <f t="array" ref="E4593">PERCENTILE(IF(ISERROR(D4593:D9592)=FALSE,D4593:D9592),CycleTimePercentile)</f>
        <v>0</v>
      </c>
      <c r="F4593" s="2" t="e">
        <f xml:space="preserve"> IF(Calculations!C4593 = DefectTypeString,  IFERROR(Calculations!J4593,""), NA())</f>
        <v>#N/A</v>
      </c>
      <c r="G4593" s="10">
        <f t="array" ref="G4593">PERCENTILE(IF(ISERROR(F4593:F9592)=FALSE,F4593:F9592),CycleTimePercentile)</f>
        <v>0</v>
      </c>
      <c r="H4593" s="2" t="e">
        <f ca="1" xml:space="preserve"> IF(OR(Calculations!C4593 = "",Calculations!C4593 = WorkTypeString),  Calculations!K4593, NA())</f>
        <v>#N/A</v>
      </c>
      <c r="I4593" s="2" t="e">
        <f xml:space="preserve"> IF(Calculations!C4593 = DefectTypeString,  Calculations!K4593, NA())</f>
        <v>#N/A</v>
      </c>
    </row>
    <row r="4594" spans="1:9" x14ac:dyDescent="0.25">
      <c r="A4594" s="8" t="str">
        <f>Calculations!A4594</f>
        <v/>
      </c>
      <c r="B4594" s="2" t="str">
        <f t="shared" si="76"/>
        <v/>
      </c>
      <c r="C4594" s="10" t="str">
        <f>IFERROR(Calculations!J4594,"")</f>
        <v/>
      </c>
      <c r="D4594" s="10" t="str">
        <f xml:space="preserve"> IF(OR(Calculations!C4594 = "",Calculations!C4594 = WorkTypeString),  IFERROR(Calculations!J4594,""), NA())</f>
        <v/>
      </c>
      <c r="E4594" s="10">
        <f t="array" ref="E4594">PERCENTILE(IF(ISERROR(D4594:D9593)=FALSE,D4594:D9593),CycleTimePercentile)</f>
        <v>0</v>
      </c>
      <c r="F4594" s="2" t="e">
        <f xml:space="preserve"> IF(Calculations!C4594 = DefectTypeString,  IFERROR(Calculations!J4594,""), NA())</f>
        <v>#N/A</v>
      </c>
      <c r="G4594" s="10">
        <f t="array" ref="G4594">PERCENTILE(IF(ISERROR(F4594:F9593)=FALSE,F4594:F9593),CycleTimePercentile)</f>
        <v>0</v>
      </c>
      <c r="H4594" s="2" t="e">
        <f ca="1" xml:space="preserve"> IF(OR(Calculations!C4594 = "",Calculations!C4594 = WorkTypeString),  Calculations!K4594, NA())</f>
        <v>#N/A</v>
      </c>
      <c r="I4594" s="2" t="e">
        <f xml:space="preserve"> IF(Calculations!C4594 = DefectTypeString,  Calculations!K4594, NA())</f>
        <v>#N/A</v>
      </c>
    </row>
    <row r="4595" spans="1:9" x14ac:dyDescent="0.25">
      <c r="A4595" s="8" t="str">
        <f>Calculations!A4595</f>
        <v/>
      </c>
      <c r="B4595" s="2" t="str">
        <f t="shared" si="76"/>
        <v/>
      </c>
      <c r="C4595" s="10" t="str">
        <f>IFERROR(Calculations!J4595,"")</f>
        <v/>
      </c>
      <c r="D4595" s="10" t="str">
        <f xml:space="preserve"> IF(OR(Calculations!C4595 = "",Calculations!C4595 = WorkTypeString),  IFERROR(Calculations!J4595,""), NA())</f>
        <v/>
      </c>
      <c r="E4595" s="10">
        <f t="array" ref="E4595">PERCENTILE(IF(ISERROR(D4595:D9594)=FALSE,D4595:D9594),CycleTimePercentile)</f>
        <v>0</v>
      </c>
      <c r="F4595" s="2" t="e">
        <f xml:space="preserve"> IF(Calculations!C4595 = DefectTypeString,  IFERROR(Calculations!J4595,""), NA())</f>
        <v>#N/A</v>
      </c>
      <c r="G4595" s="10">
        <f t="array" ref="G4595">PERCENTILE(IF(ISERROR(F4595:F9594)=FALSE,F4595:F9594),CycleTimePercentile)</f>
        <v>0</v>
      </c>
      <c r="H4595" s="2" t="e">
        <f ca="1" xml:space="preserve"> IF(OR(Calculations!C4595 = "",Calculations!C4595 = WorkTypeString),  Calculations!K4595, NA())</f>
        <v>#N/A</v>
      </c>
      <c r="I4595" s="2" t="e">
        <f xml:space="preserve"> IF(Calculations!C4595 = DefectTypeString,  Calculations!K4595, NA())</f>
        <v>#N/A</v>
      </c>
    </row>
    <row r="4596" spans="1:9" x14ac:dyDescent="0.25">
      <c r="A4596" s="8" t="str">
        <f>Calculations!A4596</f>
        <v/>
      </c>
      <c r="B4596" s="2" t="str">
        <f t="shared" si="76"/>
        <v/>
      </c>
      <c r="C4596" s="10" t="str">
        <f>IFERROR(Calculations!J4596,"")</f>
        <v/>
      </c>
      <c r="D4596" s="10" t="str">
        <f xml:space="preserve"> IF(OR(Calculations!C4596 = "",Calculations!C4596 = WorkTypeString),  IFERROR(Calculations!J4596,""), NA())</f>
        <v/>
      </c>
      <c r="E4596" s="10">
        <f t="array" ref="E4596">PERCENTILE(IF(ISERROR(D4596:D9595)=FALSE,D4596:D9595),CycleTimePercentile)</f>
        <v>0</v>
      </c>
      <c r="F4596" s="2" t="e">
        <f xml:space="preserve"> IF(Calculations!C4596 = DefectTypeString,  IFERROR(Calculations!J4596,""), NA())</f>
        <v>#N/A</v>
      </c>
      <c r="G4596" s="10">
        <f t="array" ref="G4596">PERCENTILE(IF(ISERROR(F4596:F9595)=FALSE,F4596:F9595),CycleTimePercentile)</f>
        <v>0</v>
      </c>
      <c r="H4596" s="2" t="e">
        <f ca="1" xml:space="preserve"> IF(OR(Calculations!C4596 = "",Calculations!C4596 = WorkTypeString),  Calculations!K4596, NA())</f>
        <v>#N/A</v>
      </c>
      <c r="I4596" s="2" t="e">
        <f xml:space="preserve"> IF(Calculations!C4596 = DefectTypeString,  Calculations!K4596, NA())</f>
        <v>#N/A</v>
      </c>
    </row>
    <row r="4597" spans="1:9" x14ac:dyDescent="0.25">
      <c r="A4597" s="8" t="str">
        <f>Calculations!A4597</f>
        <v/>
      </c>
      <c r="B4597" s="2" t="str">
        <f t="shared" si="76"/>
        <v/>
      </c>
      <c r="C4597" s="10" t="str">
        <f>IFERROR(Calculations!J4597,"")</f>
        <v/>
      </c>
      <c r="D4597" s="10" t="str">
        <f xml:space="preserve"> IF(OR(Calculations!C4597 = "",Calculations!C4597 = WorkTypeString),  IFERROR(Calculations!J4597,""), NA())</f>
        <v/>
      </c>
      <c r="E4597" s="10">
        <f t="array" ref="E4597">PERCENTILE(IF(ISERROR(D4597:D9596)=FALSE,D4597:D9596),CycleTimePercentile)</f>
        <v>0</v>
      </c>
      <c r="F4597" s="2" t="e">
        <f xml:space="preserve"> IF(Calculations!C4597 = DefectTypeString,  IFERROR(Calculations!J4597,""), NA())</f>
        <v>#N/A</v>
      </c>
      <c r="G4597" s="10">
        <f t="array" ref="G4597">PERCENTILE(IF(ISERROR(F4597:F9596)=FALSE,F4597:F9596),CycleTimePercentile)</f>
        <v>0</v>
      </c>
      <c r="H4597" s="2" t="e">
        <f ca="1" xml:space="preserve"> IF(OR(Calculations!C4597 = "",Calculations!C4597 = WorkTypeString),  Calculations!K4597, NA())</f>
        <v>#N/A</v>
      </c>
      <c r="I4597" s="2" t="e">
        <f xml:space="preserve"> IF(Calculations!C4597 = DefectTypeString,  Calculations!K4597, NA())</f>
        <v>#N/A</v>
      </c>
    </row>
    <row r="4598" spans="1:9" x14ac:dyDescent="0.25">
      <c r="A4598" s="8" t="str">
        <f>Calculations!A4598</f>
        <v/>
      </c>
      <c r="B4598" s="2" t="str">
        <f t="shared" si="76"/>
        <v/>
      </c>
      <c r="C4598" s="10" t="str">
        <f>IFERROR(Calculations!J4598,"")</f>
        <v/>
      </c>
      <c r="D4598" s="10" t="str">
        <f xml:space="preserve"> IF(OR(Calculations!C4598 = "",Calculations!C4598 = WorkTypeString),  IFERROR(Calculations!J4598,""), NA())</f>
        <v/>
      </c>
      <c r="E4598" s="10">
        <f t="array" ref="E4598">PERCENTILE(IF(ISERROR(D4598:D9597)=FALSE,D4598:D9597),CycleTimePercentile)</f>
        <v>0</v>
      </c>
      <c r="F4598" s="2" t="e">
        <f xml:space="preserve"> IF(Calculations!C4598 = DefectTypeString,  IFERROR(Calculations!J4598,""), NA())</f>
        <v>#N/A</v>
      </c>
      <c r="G4598" s="10">
        <f t="array" ref="G4598">PERCENTILE(IF(ISERROR(F4598:F9597)=FALSE,F4598:F9597),CycleTimePercentile)</f>
        <v>0</v>
      </c>
      <c r="H4598" s="2" t="e">
        <f ca="1" xml:space="preserve"> IF(OR(Calculations!C4598 = "",Calculations!C4598 = WorkTypeString),  Calculations!K4598, NA())</f>
        <v>#N/A</v>
      </c>
      <c r="I4598" s="2" t="e">
        <f xml:space="preserve"> IF(Calculations!C4598 = DefectTypeString,  Calculations!K4598, NA())</f>
        <v>#N/A</v>
      </c>
    </row>
    <row r="4599" spans="1:9" x14ac:dyDescent="0.25">
      <c r="A4599" s="8" t="str">
        <f>Calculations!A4599</f>
        <v/>
      </c>
      <c r="B4599" s="2" t="str">
        <f t="shared" si="76"/>
        <v/>
      </c>
      <c r="C4599" s="10" t="str">
        <f>IFERROR(Calculations!J4599,"")</f>
        <v/>
      </c>
      <c r="D4599" s="10" t="str">
        <f xml:space="preserve"> IF(OR(Calculations!C4599 = "",Calculations!C4599 = WorkTypeString),  IFERROR(Calculations!J4599,""), NA())</f>
        <v/>
      </c>
      <c r="E4599" s="10">
        <f t="array" ref="E4599">PERCENTILE(IF(ISERROR(D4599:D9598)=FALSE,D4599:D9598),CycleTimePercentile)</f>
        <v>0</v>
      </c>
      <c r="F4599" s="2" t="e">
        <f xml:space="preserve"> IF(Calculations!C4599 = DefectTypeString,  IFERROR(Calculations!J4599,""), NA())</f>
        <v>#N/A</v>
      </c>
      <c r="G4599" s="10">
        <f t="array" ref="G4599">PERCENTILE(IF(ISERROR(F4599:F9598)=FALSE,F4599:F9598),CycleTimePercentile)</f>
        <v>0</v>
      </c>
      <c r="H4599" s="2" t="e">
        <f ca="1" xml:space="preserve"> IF(OR(Calculations!C4599 = "",Calculations!C4599 = WorkTypeString),  Calculations!K4599, NA())</f>
        <v>#N/A</v>
      </c>
      <c r="I4599" s="2" t="e">
        <f xml:space="preserve"> IF(Calculations!C4599 = DefectTypeString,  Calculations!K4599, NA())</f>
        <v>#N/A</v>
      </c>
    </row>
    <row r="4600" spans="1:9" x14ac:dyDescent="0.25">
      <c r="A4600" s="8" t="str">
        <f>Calculations!A4600</f>
        <v/>
      </c>
      <c r="B4600" s="2" t="str">
        <f t="shared" si="76"/>
        <v/>
      </c>
      <c r="C4600" s="10" t="str">
        <f>IFERROR(Calculations!J4600,"")</f>
        <v/>
      </c>
      <c r="D4600" s="10" t="str">
        <f xml:space="preserve"> IF(OR(Calculations!C4600 = "",Calculations!C4600 = WorkTypeString),  IFERROR(Calculations!J4600,""), NA())</f>
        <v/>
      </c>
      <c r="E4600" s="10">
        <f t="array" ref="E4600">PERCENTILE(IF(ISERROR(D4600:D9599)=FALSE,D4600:D9599),CycleTimePercentile)</f>
        <v>0</v>
      </c>
      <c r="F4600" s="2" t="e">
        <f xml:space="preserve"> IF(Calculations!C4600 = DefectTypeString,  IFERROR(Calculations!J4600,""), NA())</f>
        <v>#N/A</v>
      </c>
      <c r="G4600" s="10">
        <f t="array" ref="G4600">PERCENTILE(IF(ISERROR(F4600:F9599)=FALSE,F4600:F9599),CycleTimePercentile)</f>
        <v>0</v>
      </c>
      <c r="H4600" s="2" t="e">
        <f ca="1" xml:space="preserve"> IF(OR(Calculations!C4600 = "",Calculations!C4600 = WorkTypeString),  Calculations!K4600, NA())</f>
        <v>#N/A</v>
      </c>
      <c r="I4600" s="2" t="e">
        <f xml:space="preserve"> IF(Calculations!C4600 = DefectTypeString,  Calculations!K4600, NA())</f>
        <v>#N/A</v>
      </c>
    </row>
    <row r="4601" spans="1:9" x14ac:dyDescent="0.25">
      <c r="A4601" s="8" t="str">
        <f>Calculations!A4601</f>
        <v/>
      </c>
      <c r="B4601" s="2" t="str">
        <f t="shared" si="76"/>
        <v/>
      </c>
      <c r="C4601" s="10" t="str">
        <f>IFERROR(Calculations!J4601,"")</f>
        <v/>
      </c>
      <c r="D4601" s="10" t="str">
        <f xml:space="preserve"> IF(OR(Calculations!C4601 = "",Calculations!C4601 = WorkTypeString),  IFERROR(Calculations!J4601,""), NA())</f>
        <v/>
      </c>
      <c r="E4601" s="10">
        <f t="array" ref="E4601">PERCENTILE(IF(ISERROR(D4601:D9600)=FALSE,D4601:D9600),CycleTimePercentile)</f>
        <v>0</v>
      </c>
      <c r="F4601" s="2" t="e">
        <f xml:space="preserve"> IF(Calculations!C4601 = DefectTypeString,  IFERROR(Calculations!J4601,""), NA())</f>
        <v>#N/A</v>
      </c>
      <c r="G4601" s="10">
        <f t="array" ref="G4601">PERCENTILE(IF(ISERROR(F4601:F9600)=FALSE,F4601:F9600),CycleTimePercentile)</f>
        <v>0</v>
      </c>
      <c r="H4601" s="2" t="e">
        <f ca="1" xml:space="preserve"> IF(OR(Calculations!C4601 = "",Calculations!C4601 = WorkTypeString),  Calculations!K4601, NA())</f>
        <v>#N/A</v>
      </c>
      <c r="I4601" s="2" t="e">
        <f xml:space="preserve"> IF(Calculations!C4601 = DefectTypeString,  Calculations!K4601, NA())</f>
        <v>#N/A</v>
      </c>
    </row>
    <row r="4602" spans="1:9" x14ac:dyDescent="0.25">
      <c r="A4602" s="8" t="str">
        <f>Calculations!A4602</f>
        <v/>
      </c>
      <c r="B4602" s="2" t="str">
        <f t="shared" si="76"/>
        <v/>
      </c>
      <c r="C4602" s="10" t="str">
        <f>IFERROR(Calculations!J4602,"")</f>
        <v/>
      </c>
      <c r="D4602" s="10" t="str">
        <f xml:space="preserve"> IF(OR(Calculations!C4602 = "",Calculations!C4602 = WorkTypeString),  IFERROR(Calculations!J4602,""), NA())</f>
        <v/>
      </c>
      <c r="E4602" s="10">
        <f t="array" ref="E4602">PERCENTILE(IF(ISERROR(D4602:D9601)=FALSE,D4602:D9601),CycleTimePercentile)</f>
        <v>0</v>
      </c>
      <c r="F4602" s="2" t="e">
        <f xml:space="preserve"> IF(Calculations!C4602 = DefectTypeString,  IFERROR(Calculations!J4602,""), NA())</f>
        <v>#N/A</v>
      </c>
      <c r="G4602" s="10">
        <f t="array" ref="G4602">PERCENTILE(IF(ISERROR(F4602:F9601)=FALSE,F4602:F9601),CycleTimePercentile)</f>
        <v>0</v>
      </c>
      <c r="H4602" s="2" t="e">
        <f ca="1" xml:space="preserve"> IF(OR(Calculations!C4602 = "",Calculations!C4602 = WorkTypeString),  Calculations!K4602, NA())</f>
        <v>#N/A</v>
      </c>
      <c r="I4602" s="2" t="e">
        <f xml:space="preserve"> IF(Calculations!C4602 = DefectTypeString,  Calculations!K4602, NA())</f>
        <v>#N/A</v>
      </c>
    </row>
    <row r="4603" spans="1:9" x14ac:dyDescent="0.25">
      <c r="A4603" s="8" t="str">
        <f>Calculations!A4603</f>
        <v/>
      </c>
      <c r="B4603" s="2" t="str">
        <f t="shared" si="76"/>
        <v/>
      </c>
      <c r="C4603" s="10" t="str">
        <f>IFERROR(Calculations!J4603,"")</f>
        <v/>
      </c>
      <c r="D4603" s="10" t="str">
        <f xml:space="preserve"> IF(OR(Calculations!C4603 = "",Calculations!C4603 = WorkTypeString),  IFERROR(Calculations!J4603,""), NA())</f>
        <v/>
      </c>
      <c r="E4603" s="10">
        <f t="array" ref="E4603">PERCENTILE(IF(ISERROR(D4603:D9602)=FALSE,D4603:D9602),CycleTimePercentile)</f>
        <v>0</v>
      </c>
      <c r="F4603" s="2" t="e">
        <f xml:space="preserve"> IF(Calculations!C4603 = DefectTypeString,  IFERROR(Calculations!J4603,""), NA())</f>
        <v>#N/A</v>
      </c>
      <c r="G4603" s="10">
        <f t="array" ref="G4603">PERCENTILE(IF(ISERROR(F4603:F9602)=FALSE,F4603:F9602),CycleTimePercentile)</f>
        <v>0</v>
      </c>
      <c r="H4603" s="2" t="e">
        <f ca="1" xml:space="preserve"> IF(OR(Calculations!C4603 = "",Calculations!C4603 = WorkTypeString),  Calculations!K4603, NA())</f>
        <v>#N/A</v>
      </c>
      <c r="I4603" s="2" t="e">
        <f xml:space="preserve"> IF(Calculations!C4603 = DefectTypeString,  Calculations!K4603, NA())</f>
        <v>#N/A</v>
      </c>
    </row>
    <row r="4604" spans="1:9" x14ac:dyDescent="0.25">
      <c r="A4604" s="8" t="str">
        <f>Calculations!A4604</f>
        <v/>
      </c>
      <c r="B4604" s="2" t="str">
        <f t="shared" si="76"/>
        <v/>
      </c>
      <c r="C4604" s="10" t="str">
        <f>IFERROR(Calculations!J4604,"")</f>
        <v/>
      </c>
      <c r="D4604" s="10" t="str">
        <f xml:space="preserve"> IF(OR(Calculations!C4604 = "",Calculations!C4604 = WorkTypeString),  IFERROR(Calculations!J4604,""), NA())</f>
        <v/>
      </c>
      <c r="E4604" s="10">
        <f t="array" ref="E4604">PERCENTILE(IF(ISERROR(D4604:D9603)=FALSE,D4604:D9603),CycleTimePercentile)</f>
        <v>0</v>
      </c>
      <c r="F4604" s="2" t="e">
        <f xml:space="preserve"> IF(Calculations!C4604 = DefectTypeString,  IFERROR(Calculations!J4604,""), NA())</f>
        <v>#N/A</v>
      </c>
      <c r="G4604" s="10">
        <f t="array" ref="G4604">PERCENTILE(IF(ISERROR(F4604:F9603)=FALSE,F4604:F9603),CycleTimePercentile)</f>
        <v>0</v>
      </c>
      <c r="H4604" s="2" t="e">
        <f ca="1" xml:space="preserve"> IF(OR(Calculations!C4604 = "",Calculations!C4604 = WorkTypeString),  Calculations!K4604, NA())</f>
        <v>#N/A</v>
      </c>
      <c r="I4604" s="2" t="e">
        <f xml:space="preserve"> IF(Calculations!C4604 = DefectTypeString,  Calculations!K4604, NA())</f>
        <v>#N/A</v>
      </c>
    </row>
    <row r="4605" spans="1:9" x14ac:dyDescent="0.25">
      <c r="A4605" s="8" t="str">
        <f>Calculations!A4605</f>
        <v/>
      </c>
      <c r="B4605" s="2" t="str">
        <f t="shared" si="76"/>
        <v/>
      </c>
      <c r="C4605" s="10" t="str">
        <f>IFERROR(Calculations!J4605,"")</f>
        <v/>
      </c>
      <c r="D4605" s="10" t="str">
        <f xml:space="preserve"> IF(OR(Calculations!C4605 = "",Calculations!C4605 = WorkTypeString),  IFERROR(Calculations!J4605,""), NA())</f>
        <v/>
      </c>
      <c r="E4605" s="10">
        <f t="array" ref="E4605">PERCENTILE(IF(ISERROR(D4605:D9604)=FALSE,D4605:D9604),CycleTimePercentile)</f>
        <v>0</v>
      </c>
      <c r="F4605" s="2" t="e">
        <f xml:space="preserve"> IF(Calculations!C4605 = DefectTypeString,  IFERROR(Calculations!J4605,""), NA())</f>
        <v>#N/A</v>
      </c>
      <c r="G4605" s="10">
        <f t="array" ref="G4605">PERCENTILE(IF(ISERROR(F4605:F9604)=FALSE,F4605:F9604),CycleTimePercentile)</f>
        <v>0</v>
      </c>
      <c r="H4605" s="2" t="e">
        <f ca="1" xml:space="preserve"> IF(OR(Calculations!C4605 = "",Calculations!C4605 = WorkTypeString),  Calculations!K4605, NA())</f>
        <v>#N/A</v>
      </c>
      <c r="I4605" s="2" t="e">
        <f xml:space="preserve"> IF(Calculations!C4605 = DefectTypeString,  Calculations!K4605, NA())</f>
        <v>#N/A</v>
      </c>
    </row>
    <row r="4606" spans="1:9" x14ac:dyDescent="0.25">
      <c r="A4606" s="8" t="str">
        <f>Calculations!A4606</f>
        <v/>
      </c>
      <c r="B4606" s="2" t="str">
        <f t="shared" si="76"/>
        <v/>
      </c>
      <c r="C4606" s="10" t="str">
        <f>IFERROR(Calculations!J4606,"")</f>
        <v/>
      </c>
      <c r="D4606" s="10" t="str">
        <f xml:space="preserve"> IF(OR(Calculations!C4606 = "",Calculations!C4606 = WorkTypeString),  IFERROR(Calculations!J4606,""), NA())</f>
        <v/>
      </c>
      <c r="E4606" s="10">
        <f t="array" ref="E4606">PERCENTILE(IF(ISERROR(D4606:D9605)=FALSE,D4606:D9605),CycleTimePercentile)</f>
        <v>0</v>
      </c>
      <c r="F4606" s="2" t="e">
        <f xml:space="preserve"> IF(Calculations!C4606 = DefectTypeString,  IFERROR(Calculations!J4606,""), NA())</f>
        <v>#N/A</v>
      </c>
      <c r="G4606" s="10">
        <f t="array" ref="G4606">PERCENTILE(IF(ISERROR(F4606:F9605)=FALSE,F4606:F9605),CycleTimePercentile)</f>
        <v>0</v>
      </c>
      <c r="H4606" s="2" t="e">
        <f ca="1" xml:space="preserve"> IF(OR(Calculations!C4606 = "",Calculations!C4606 = WorkTypeString),  Calculations!K4606, NA())</f>
        <v>#N/A</v>
      </c>
      <c r="I4606" s="2" t="e">
        <f xml:space="preserve"> IF(Calculations!C4606 = DefectTypeString,  Calculations!K4606, NA())</f>
        <v>#N/A</v>
      </c>
    </row>
    <row r="4607" spans="1:9" x14ac:dyDescent="0.25">
      <c r="A4607" s="8" t="str">
        <f>Calculations!A4607</f>
        <v/>
      </c>
      <c r="B4607" s="2" t="str">
        <f t="shared" si="76"/>
        <v/>
      </c>
      <c r="C4607" s="10" t="str">
        <f>IFERROR(Calculations!J4607,"")</f>
        <v/>
      </c>
      <c r="D4607" s="10" t="str">
        <f xml:space="preserve"> IF(OR(Calculations!C4607 = "",Calculations!C4607 = WorkTypeString),  IFERROR(Calculations!J4607,""), NA())</f>
        <v/>
      </c>
      <c r="E4607" s="10">
        <f t="array" ref="E4607">PERCENTILE(IF(ISERROR(D4607:D9606)=FALSE,D4607:D9606),CycleTimePercentile)</f>
        <v>0</v>
      </c>
      <c r="F4607" s="2" t="e">
        <f xml:space="preserve"> IF(Calculations!C4607 = DefectTypeString,  IFERROR(Calculations!J4607,""), NA())</f>
        <v>#N/A</v>
      </c>
      <c r="G4607" s="10">
        <f t="array" ref="G4607">PERCENTILE(IF(ISERROR(F4607:F9606)=FALSE,F4607:F9606),CycleTimePercentile)</f>
        <v>0</v>
      </c>
      <c r="H4607" s="2" t="e">
        <f ca="1" xml:space="preserve"> IF(OR(Calculations!C4607 = "",Calculations!C4607 = WorkTypeString),  Calculations!K4607, NA())</f>
        <v>#N/A</v>
      </c>
      <c r="I4607" s="2" t="e">
        <f xml:space="preserve"> IF(Calculations!C4607 = DefectTypeString,  Calculations!K4607, NA())</f>
        <v>#N/A</v>
      </c>
    </row>
    <row r="4608" spans="1:9" x14ac:dyDescent="0.25">
      <c r="A4608" s="8" t="str">
        <f>Calculations!A4608</f>
        <v/>
      </c>
      <c r="B4608" s="2" t="str">
        <f t="shared" si="76"/>
        <v/>
      </c>
      <c r="C4608" s="10" t="str">
        <f>IFERROR(Calculations!J4608,"")</f>
        <v/>
      </c>
      <c r="D4608" s="10" t="str">
        <f xml:space="preserve"> IF(OR(Calculations!C4608 = "",Calculations!C4608 = WorkTypeString),  IFERROR(Calculations!J4608,""), NA())</f>
        <v/>
      </c>
      <c r="E4608" s="10">
        <f t="array" ref="E4608">PERCENTILE(IF(ISERROR(D4608:D9607)=FALSE,D4608:D9607),CycleTimePercentile)</f>
        <v>0</v>
      </c>
      <c r="F4608" s="2" t="e">
        <f xml:space="preserve"> IF(Calculations!C4608 = DefectTypeString,  IFERROR(Calculations!J4608,""), NA())</f>
        <v>#N/A</v>
      </c>
      <c r="G4608" s="10">
        <f t="array" ref="G4608">PERCENTILE(IF(ISERROR(F4608:F9607)=FALSE,F4608:F9607),CycleTimePercentile)</f>
        <v>0</v>
      </c>
      <c r="H4608" s="2" t="e">
        <f ca="1" xml:space="preserve"> IF(OR(Calculations!C4608 = "",Calculations!C4608 = WorkTypeString),  Calculations!K4608, NA())</f>
        <v>#N/A</v>
      </c>
      <c r="I4608" s="2" t="e">
        <f xml:space="preserve"> IF(Calculations!C4608 = DefectTypeString,  Calculations!K4608, NA())</f>
        <v>#N/A</v>
      </c>
    </row>
    <row r="4609" spans="1:9" x14ac:dyDescent="0.25">
      <c r="A4609" s="8" t="str">
        <f>Calculations!A4609</f>
        <v/>
      </c>
      <c r="B4609" s="2" t="str">
        <f t="shared" si="76"/>
        <v/>
      </c>
      <c r="C4609" s="10" t="str">
        <f>IFERROR(Calculations!J4609,"")</f>
        <v/>
      </c>
      <c r="D4609" s="10" t="str">
        <f xml:space="preserve"> IF(OR(Calculations!C4609 = "",Calculations!C4609 = WorkTypeString),  IFERROR(Calculations!J4609,""), NA())</f>
        <v/>
      </c>
      <c r="E4609" s="10">
        <f t="array" ref="E4609">PERCENTILE(IF(ISERROR(D4609:D9608)=FALSE,D4609:D9608),CycleTimePercentile)</f>
        <v>0</v>
      </c>
      <c r="F4609" s="2" t="e">
        <f xml:space="preserve"> IF(Calculations!C4609 = DefectTypeString,  IFERROR(Calculations!J4609,""), NA())</f>
        <v>#N/A</v>
      </c>
      <c r="G4609" s="10">
        <f t="array" ref="G4609">PERCENTILE(IF(ISERROR(F4609:F9608)=FALSE,F4609:F9608),CycleTimePercentile)</f>
        <v>0</v>
      </c>
      <c r="H4609" s="2" t="e">
        <f ca="1" xml:space="preserve"> IF(OR(Calculations!C4609 = "",Calculations!C4609 = WorkTypeString),  Calculations!K4609, NA())</f>
        <v>#N/A</v>
      </c>
      <c r="I4609" s="2" t="e">
        <f xml:space="preserve"> IF(Calculations!C4609 = DefectTypeString,  Calculations!K4609, NA())</f>
        <v>#N/A</v>
      </c>
    </row>
    <row r="4610" spans="1:9" x14ac:dyDescent="0.25">
      <c r="A4610" s="8" t="str">
        <f>Calculations!A4610</f>
        <v/>
      </c>
      <c r="B4610" s="2" t="str">
        <f t="shared" si="76"/>
        <v/>
      </c>
      <c r="C4610" s="10" t="str">
        <f>IFERROR(Calculations!J4610,"")</f>
        <v/>
      </c>
      <c r="D4610" s="10" t="str">
        <f xml:space="preserve"> IF(OR(Calculations!C4610 = "",Calculations!C4610 = WorkTypeString),  IFERROR(Calculations!J4610,""), NA())</f>
        <v/>
      </c>
      <c r="E4610" s="10">
        <f t="array" ref="E4610">PERCENTILE(IF(ISERROR(D4610:D9609)=FALSE,D4610:D9609),CycleTimePercentile)</f>
        <v>0</v>
      </c>
      <c r="F4610" s="2" t="e">
        <f xml:space="preserve"> IF(Calculations!C4610 = DefectTypeString,  IFERROR(Calculations!J4610,""), NA())</f>
        <v>#N/A</v>
      </c>
      <c r="G4610" s="10">
        <f t="array" ref="G4610">PERCENTILE(IF(ISERROR(F4610:F9609)=FALSE,F4610:F9609),CycleTimePercentile)</f>
        <v>0</v>
      </c>
      <c r="H4610" s="2" t="e">
        <f ca="1" xml:space="preserve"> IF(OR(Calculations!C4610 = "",Calculations!C4610 = WorkTypeString),  Calculations!K4610, NA())</f>
        <v>#N/A</v>
      </c>
      <c r="I4610" s="2" t="e">
        <f xml:space="preserve"> IF(Calculations!C4610 = DefectTypeString,  Calculations!K4610, NA())</f>
        <v>#N/A</v>
      </c>
    </row>
    <row r="4611" spans="1:9" x14ac:dyDescent="0.25">
      <c r="A4611" s="8" t="str">
        <f>Calculations!A4611</f>
        <v/>
      </c>
      <c r="B4611" s="2" t="str">
        <f t="shared" ref="B4611:B4674" si="77">IF(ISNUMBER(A4611),YEAR(A4611)&amp;"-"&amp;TEXT(MONTH(A4611),"00")&amp;"-"&amp;TEXT(DAY(A4611),"00")&amp;"-"&amp;TEXT(HOUR(A4611),"00"),"")</f>
        <v/>
      </c>
      <c r="C4611" s="10" t="str">
        <f>IFERROR(Calculations!J4611,"")</f>
        <v/>
      </c>
      <c r="D4611" s="10" t="str">
        <f xml:space="preserve"> IF(OR(Calculations!C4611 = "",Calculations!C4611 = WorkTypeString),  IFERROR(Calculations!J4611,""), NA())</f>
        <v/>
      </c>
      <c r="E4611" s="10">
        <f t="array" ref="E4611">PERCENTILE(IF(ISERROR(D4611:D9610)=FALSE,D4611:D9610),CycleTimePercentile)</f>
        <v>0</v>
      </c>
      <c r="F4611" s="2" t="e">
        <f xml:space="preserve"> IF(Calculations!C4611 = DefectTypeString,  IFERROR(Calculations!J4611,""), NA())</f>
        <v>#N/A</v>
      </c>
      <c r="G4611" s="10">
        <f t="array" ref="G4611">PERCENTILE(IF(ISERROR(F4611:F9610)=FALSE,F4611:F9610),CycleTimePercentile)</f>
        <v>0</v>
      </c>
      <c r="H4611" s="2" t="e">
        <f ca="1" xml:space="preserve"> IF(OR(Calculations!C4611 = "",Calculations!C4611 = WorkTypeString),  Calculations!K4611, NA())</f>
        <v>#N/A</v>
      </c>
      <c r="I4611" s="2" t="e">
        <f xml:space="preserve"> IF(Calculations!C4611 = DefectTypeString,  Calculations!K4611, NA())</f>
        <v>#N/A</v>
      </c>
    </row>
    <row r="4612" spans="1:9" x14ac:dyDescent="0.25">
      <c r="A4612" s="8" t="str">
        <f>Calculations!A4612</f>
        <v/>
      </c>
      <c r="B4612" s="2" t="str">
        <f t="shared" si="77"/>
        <v/>
      </c>
      <c r="C4612" s="10" t="str">
        <f>IFERROR(Calculations!J4612,"")</f>
        <v/>
      </c>
      <c r="D4612" s="10" t="str">
        <f xml:space="preserve"> IF(OR(Calculations!C4612 = "",Calculations!C4612 = WorkTypeString),  IFERROR(Calculations!J4612,""), NA())</f>
        <v/>
      </c>
      <c r="E4612" s="10">
        <f t="array" ref="E4612">PERCENTILE(IF(ISERROR(D4612:D9611)=FALSE,D4612:D9611),CycleTimePercentile)</f>
        <v>0</v>
      </c>
      <c r="F4612" s="2" t="e">
        <f xml:space="preserve"> IF(Calculations!C4612 = DefectTypeString,  IFERROR(Calculations!J4612,""), NA())</f>
        <v>#N/A</v>
      </c>
      <c r="G4612" s="10">
        <f t="array" ref="G4612">PERCENTILE(IF(ISERROR(F4612:F9611)=FALSE,F4612:F9611),CycleTimePercentile)</f>
        <v>0</v>
      </c>
      <c r="H4612" s="2" t="e">
        <f ca="1" xml:space="preserve"> IF(OR(Calculations!C4612 = "",Calculations!C4612 = WorkTypeString),  Calculations!K4612, NA())</f>
        <v>#N/A</v>
      </c>
      <c r="I4612" s="2" t="e">
        <f xml:space="preserve"> IF(Calculations!C4612 = DefectTypeString,  Calculations!K4612, NA())</f>
        <v>#N/A</v>
      </c>
    </row>
    <row r="4613" spans="1:9" x14ac:dyDescent="0.25">
      <c r="A4613" s="8" t="str">
        <f>Calculations!A4613</f>
        <v/>
      </c>
      <c r="B4613" s="2" t="str">
        <f t="shared" si="77"/>
        <v/>
      </c>
      <c r="C4613" s="10" t="str">
        <f>IFERROR(Calculations!J4613,"")</f>
        <v/>
      </c>
      <c r="D4613" s="10" t="str">
        <f xml:space="preserve"> IF(OR(Calculations!C4613 = "",Calculations!C4613 = WorkTypeString),  IFERROR(Calculations!J4613,""), NA())</f>
        <v/>
      </c>
      <c r="E4613" s="10">
        <f t="array" ref="E4613">PERCENTILE(IF(ISERROR(D4613:D9612)=FALSE,D4613:D9612),CycleTimePercentile)</f>
        <v>0</v>
      </c>
      <c r="F4613" s="2" t="e">
        <f xml:space="preserve"> IF(Calculations!C4613 = DefectTypeString,  IFERROR(Calculations!J4613,""), NA())</f>
        <v>#N/A</v>
      </c>
      <c r="G4613" s="10">
        <f t="array" ref="G4613">PERCENTILE(IF(ISERROR(F4613:F9612)=FALSE,F4613:F9612),CycleTimePercentile)</f>
        <v>0</v>
      </c>
      <c r="H4613" s="2" t="e">
        <f ca="1" xml:space="preserve"> IF(OR(Calculations!C4613 = "",Calculations!C4613 = WorkTypeString),  Calculations!K4613, NA())</f>
        <v>#N/A</v>
      </c>
      <c r="I4613" s="2" t="e">
        <f xml:space="preserve"> IF(Calculations!C4613 = DefectTypeString,  Calculations!K4613, NA())</f>
        <v>#N/A</v>
      </c>
    </row>
    <row r="4614" spans="1:9" x14ac:dyDescent="0.25">
      <c r="A4614" s="8" t="str">
        <f>Calculations!A4614</f>
        <v/>
      </c>
      <c r="B4614" s="2" t="str">
        <f t="shared" si="77"/>
        <v/>
      </c>
      <c r="C4614" s="10" t="str">
        <f>IFERROR(Calculations!J4614,"")</f>
        <v/>
      </c>
      <c r="D4614" s="10" t="str">
        <f xml:space="preserve"> IF(OR(Calculations!C4614 = "",Calculations!C4614 = WorkTypeString),  IFERROR(Calculations!J4614,""), NA())</f>
        <v/>
      </c>
      <c r="E4614" s="10">
        <f t="array" ref="E4614">PERCENTILE(IF(ISERROR(D4614:D9613)=FALSE,D4614:D9613),CycleTimePercentile)</f>
        <v>0</v>
      </c>
      <c r="F4614" s="2" t="e">
        <f xml:space="preserve"> IF(Calculations!C4614 = DefectTypeString,  IFERROR(Calculations!J4614,""), NA())</f>
        <v>#N/A</v>
      </c>
      <c r="G4614" s="10">
        <f t="array" ref="G4614">PERCENTILE(IF(ISERROR(F4614:F9613)=FALSE,F4614:F9613),CycleTimePercentile)</f>
        <v>0</v>
      </c>
      <c r="H4614" s="2" t="e">
        <f ca="1" xml:space="preserve"> IF(OR(Calculations!C4614 = "",Calculations!C4614 = WorkTypeString),  Calculations!K4614, NA())</f>
        <v>#N/A</v>
      </c>
      <c r="I4614" s="2" t="e">
        <f xml:space="preserve"> IF(Calculations!C4614 = DefectTypeString,  Calculations!K4614, NA())</f>
        <v>#N/A</v>
      </c>
    </row>
    <row r="4615" spans="1:9" x14ac:dyDescent="0.25">
      <c r="A4615" s="8" t="str">
        <f>Calculations!A4615</f>
        <v/>
      </c>
      <c r="B4615" s="2" t="str">
        <f t="shared" si="77"/>
        <v/>
      </c>
      <c r="C4615" s="10" t="str">
        <f>IFERROR(Calculations!J4615,"")</f>
        <v/>
      </c>
      <c r="D4615" s="10" t="str">
        <f xml:space="preserve"> IF(OR(Calculations!C4615 = "",Calculations!C4615 = WorkTypeString),  IFERROR(Calculations!J4615,""), NA())</f>
        <v/>
      </c>
      <c r="E4615" s="10">
        <f t="array" ref="E4615">PERCENTILE(IF(ISERROR(D4615:D9614)=FALSE,D4615:D9614),CycleTimePercentile)</f>
        <v>0</v>
      </c>
      <c r="F4615" s="2" t="e">
        <f xml:space="preserve"> IF(Calculations!C4615 = DefectTypeString,  IFERROR(Calculations!J4615,""), NA())</f>
        <v>#N/A</v>
      </c>
      <c r="G4615" s="10">
        <f t="array" ref="G4615">PERCENTILE(IF(ISERROR(F4615:F9614)=FALSE,F4615:F9614),CycleTimePercentile)</f>
        <v>0</v>
      </c>
      <c r="H4615" s="2" t="e">
        <f ca="1" xml:space="preserve"> IF(OR(Calculations!C4615 = "",Calculations!C4615 = WorkTypeString),  Calculations!K4615, NA())</f>
        <v>#N/A</v>
      </c>
      <c r="I4615" s="2" t="e">
        <f xml:space="preserve"> IF(Calculations!C4615 = DefectTypeString,  Calculations!K4615, NA())</f>
        <v>#N/A</v>
      </c>
    </row>
    <row r="4616" spans="1:9" x14ac:dyDescent="0.25">
      <c r="A4616" s="8" t="str">
        <f>Calculations!A4616</f>
        <v/>
      </c>
      <c r="B4616" s="2" t="str">
        <f t="shared" si="77"/>
        <v/>
      </c>
      <c r="C4616" s="10" t="str">
        <f>IFERROR(Calculations!J4616,"")</f>
        <v/>
      </c>
      <c r="D4616" s="10" t="str">
        <f xml:space="preserve"> IF(OR(Calculations!C4616 = "",Calculations!C4616 = WorkTypeString),  IFERROR(Calculations!J4616,""), NA())</f>
        <v/>
      </c>
      <c r="E4616" s="10">
        <f t="array" ref="E4616">PERCENTILE(IF(ISERROR(D4616:D9615)=FALSE,D4616:D9615),CycleTimePercentile)</f>
        <v>0</v>
      </c>
      <c r="F4616" s="2" t="e">
        <f xml:space="preserve"> IF(Calculations!C4616 = DefectTypeString,  IFERROR(Calculations!J4616,""), NA())</f>
        <v>#N/A</v>
      </c>
      <c r="G4616" s="10">
        <f t="array" ref="G4616">PERCENTILE(IF(ISERROR(F4616:F9615)=FALSE,F4616:F9615),CycleTimePercentile)</f>
        <v>0</v>
      </c>
      <c r="H4616" s="2" t="e">
        <f ca="1" xml:space="preserve"> IF(OR(Calculations!C4616 = "",Calculations!C4616 = WorkTypeString),  Calculations!K4616, NA())</f>
        <v>#N/A</v>
      </c>
      <c r="I4616" s="2" t="e">
        <f xml:space="preserve"> IF(Calculations!C4616 = DefectTypeString,  Calculations!K4616, NA())</f>
        <v>#N/A</v>
      </c>
    </row>
    <row r="4617" spans="1:9" x14ac:dyDescent="0.25">
      <c r="A4617" s="8" t="str">
        <f>Calculations!A4617</f>
        <v/>
      </c>
      <c r="B4617" s="2" t="str">
        <f t="shared" si="77"/>
        <v/>
      </c>
      <c r="C4617" s="10" t="str">
        <f>IFERROR(Calculations!J4617,"")</f>
        <v/>
      </c>
      <c r="D4617" s="10" t="str">
        <f xml:space="preserve"> IF(OR(Calculations!C4617 = "",Calculations!C4617 = WorkTypeString),  IFERROR(Calculations!J4617,""), NA())</f>
        <v/>
      </c>
      <c r="E4617" s="10">
        <f t="array" ref="E4617">PERCENTILE(IF(ISERROR(D4617:D9616)=FALSE,D4617:D9616),CycleTimePercentile)</f>
        <v>0</v>
      </c>
      <c r="F4617" s="2" t="e">
        <f xml:space="preserve"> IF(Calculations!C4617 = DefectTypeString,  IFERROR(Calculations!J4617,""), NA())</f>
        <v>#N/A</v>
      </c>
      <c r="G4617" s="10">
        <f t="array" ref="G4617">PERCENTILE(IF(ISERROR(F4617:F9616)=FALSE,F4617:F9616),CycleTimePercentile)</f>
        <v>0</v>
      </c>
      <c r="H4617" s="2" t="e">
        <f ca="1" xml:space="preserve"> IF(OR(Calculations!C4617 = "",Calculations!C4617 = WorkTypeString),  Calculations!K4617, NA())</f>
        <v>#N/A</v>
      </c>
      <c r="I4617" s="2" t="e">
        <f xml:space="preserve"> IF(Calculations!C4617 = DefectTypeString,  Calculations!K4617, NA())</f>
        <v>#N/A</v>
      </c>
    </row>
    <row r="4618" spans="1:9" x14ac:dyDescent="0.25">
      <c r="A4618" s="8" t="str">
        <f>Calculations!A4618</f>
        <v/>
      </c>
      <c r="B4618" s="2" t="str">
        <f t="shared" si="77"/>
        <v/>
      </c>
      <c r="C4618" s="10" t="str">
        <f>IFERROR(Calculations!J4618,"")</f>
        <v/>
      </c>
      <c r="D4618" s="10" t="str">
        <f xml:space="preserve"> IF(OR(Calculations!C4618 = "",Calculations!C4618 = WorkTypeString),  IFERROR(Calculations!J4618,""), NA())</f>
        <v/>
      </c>
      <c r="E4618" s="10">
        <f t="array" ref="E4618">PERCENTILE(IF(ISERROR(D4618:D9617)=FALSE,D4618:D9617),CycleTimePercentile)</f>
        <v>0</v>
      </c>
      <c r="F4618" s="2" t="e">
        <f xml:space="preserve"> IF(Calculations!C4618 = DefectTypeString,  IFERROR(Calculations!J4618,""), NA())</f>
        <v>#N/A</v>
      </c>
      <c r="G4618" s="10">
        <f t="array" ref="G4618">PERCENTILE(IF(ISERROR(F4618:F9617)=FALSE,F4618:F9617),CycleTimePercentile)</f>
        <v>0</v>
      </c>
      <c r="H4618" s="2" t="e">
        <f ca="1" xml:space="preserve"> IF(OR(Calculations!C4618 = "",Calculations!C4618 = WorkTypeString),  Calculations!K4618, NA())</f>
        <v>#N/A</v>
      </c>
      <c r="I4618" s="2" t="e">
        <f xml:space="preserve"> IF(Calculations!C4618 = DefectTypeString,  Calculations!K4618, NA())</f>
        <v>#N/A</v>
      </c>
    </row>
    <row r="4619" spans="1:9" x14ac:dyDescent="0.25">
      <c r="A4619" s="8" t="str">
        <f>Calculations!A4619</f>
        <v/>
      </c>
      <c r="B4619" s="2" t="str">
        <f t="shared" si="77"/>
        <v/>
      </c>
      <c r="C4619" s="10" t="str">
        <f>IFERROR(Calculations!J4619,"")</f>
        <v/>
      </c>
      <c r="D4619" s="10" t="str">
        <f xml:space="preserve"> IF(OR(Calculations!C4619 = "",Calculations!C4619 = WorkTypeString),  IFERROR(Calculations!J4619,""), NA())</f>
        <v/>
      </c>
      <c r="E4619" s="10">
        <f t="array" ref="E4619">PERCENTILE(IF(ISERROR(D4619:D9618)=FALSE,D4619:D9618),CycleTimePercentile)</f>
        <v>0</v>
      </c>
      <c r="F4619" s="2" t="e">
        <f xml:space="preserve"> IF(Calculations!C4619 = DefectTypeString,  IFERROR(Calculations!J4619,""), NA())</f>
        <v>#N/A</v>
      </c>
      <c r="G4619" s="10">
        <f t="array" ref="G4619">PERCENTILE(IF(ISERROR(F4619:F9618)=FALSE,F4619:F9618),CycleTimePercentile)</f>
        <v>0</v>
      </c>
      <c r="H4619" s="2" t="e">
        <f ca="1" xml:space="preserve"> IF(OR(Calculations!C4619 = "",Calculations!C4619 = WorkTypeString),  Calculations!K4619, NA())</f>
        <v>#N/A</v>
      </c>
      <c r="I4619" s="2" t="e">
        <f xml:space="preserve"> IF(Calculations!C4619 = DefectTypeString,  Calculations!K4619, NA())</f>
        <v>#N/A</v>
      </c>
    </row>
    <row r="4620" spans="1:9" x14ac:dyDescent="0.25">
      <c r="A4620" s="8" t="str">
        <f>Calculations!A4620</f>
        <v/>
      </c>
      <c r="B4620" s="2" t="str">
        <f t="shared" si="77"/>
        <v/>
      </c>
      <c r="C4620" s="10" t="str">
        <f>IFERROR(Calculations!J4620,"")</f>
        <v/>
      </c>
      <c r="D4620" s="10" t="str">
        <f xml:space="preserve"> IF(OR(Calculations!C4620 = "",Calculations!C4620 = WorkTypeString),  IFERROR(Calculations!J4620,""), NA())</f>
        <v/>
      </c>
      <c r="E4620" s="10">
        <f t="array" ref="E4620">PERCENTILE(IF(ISERROR(D4620:D9619)=FALSE,D4620:D9619),CycleTimePercentile)</f>
        <v>0</v>
      </c>
      <c r="F4620" s="2" t="e">
        <f xml:space="preserve"> IF(Calculations!C4620 = DefectTypeString,  IFERROR(Calculations!J4620,""), NA())</f>
        <v>#N/A</v>
      </c>
      <c r="G4620" s="10">
        <f t="array" ref="G4620">PERCENTILE(IF(ISERROR(F4620:F9619)=FALSE,F4620:F9619),CycleTimePercentile)</f>
        <v>0</v>
      </c>
      <c r="H4620" s="2" t="e">
        <f ca="1" xml:space="preserve"> IF(OR(Calculations!C4620 = "",Calculations!C4620 = WorkTypeString),  Calculations!K4620, NA())</f>
        <v>#N/A</v>
      </c>
      <c r="I4620" s="2" t="e">
        <f xml:space="preserve"> IF(Calculations!C4620 = DefectTypeString,  Calculations!K4620, NA())</f>
        <v>#N/A</v>
      </c>
    </row>
    <row r="4621" spans="1:9" x14ac:dyDescent="0.25">
      <c r="A4621" s="8" t="str">
        <f>Calculations!A4621</f>
        <v/>
      </c>
      <c r="B4621" s="2" t="str">
        <f t="shared" si="77"/>
        <v/>
      </c>
      <c r="C4621" s="10" t="str">
        <f>IFERROR(Calculations!J4621,"")</f>
        <v/>
      </c>
      <c r="D4621" s="10" t="str">
        <f xml:space="preserve"> IF(OR(Calculations!C4621 = "",Calculations!C4621 = WorkTypeString),  IFERROR(Calculations!J4621,""), NA())</f>
        <v/>
      </c>
      <c r="E4621" s="10">
        <f t="array" ref="E4621">PERCENTILE(IF(ISERROR(D4621:D9620)=FALSE,D4621:D9620),CycleTimePercentile)</f>
        <v>0</v>
      </c>
      <c r="F4621" s="2" t="e">
        <f xml:space="preserve"> IF(Calculations!C4621 = DefectTypeString,  IFERROR(Calculations!J4621,""), NA())</f>
        <v>#N/A</v>
      </c>
      <c r="G4621" s="10">
        <f t="array" ref="G4621">PERCENTILE(IF(ISERROR(F4621:F9620)=FALSE,F4621:F9620),CycleTimePercentile)</f>
        <v>0</v>
      </c>
      <c r="H4621" s="2" t="e">
        <f ca="1" xml:space="preserve"> IF(OR(Calculations!C4621 = "",Calculations!C4621 = WorkTypeString),  Calculations!K4621, NA())</f>
        <v>#N/A</v>
      </c>
      <c r="I4621" s="2" t="e">
        <f xml:space="preserve"> IF(Calculations!C4621 = DefectTypeString,  Calculations!K4621, NA())</f>
        <v>#N/A</v>
      </c>
    </row>
    <row r="4622" spans="1:9" x14ac:dyDescent="0.25">
      <c r="A4622" s="8" t="str">
        <f>Calculations!A4622</f>
        <v/>
      </c>
      <c r="B4622" s="2" t="str">
        <f t="shared" si="77"/>
        <v/>
      </c>
      <c r="C4622" s="10" t="str">
        <f>IFERROR(Calculations!J4622,"")</f>
        <v/>
      </c>
      <c r="D4622" s="10" t="str">
        <f xml:space="preserve"> IF(OR(Calculations!C4622 = "",Calculations!C4622 = WorkTypeString),  IFERROR(Calculations!J4622,""), NA())</f>
        <v/>
      </c>
      <c r="E4622" s="10">
        <f t="array" ref="E4622">PERCENTILE(IF(ISERROR(D4622:D9621)=FALSE,D4622:D9621),CycleTimePercentile)</f>
        <v>0</v>
      </c>
      <c r="F4622" s="2" t="e">
        <f xml:space="preserve"> IF(Calculations!C4622 = DefectTypeString,  IFERROR(Calculations!J4622,""), NA())</f>
        <v>#N/A</v>
      </c>
      <c r="G4622" s="10">
        <f t="array" ref="G4622">PERCENTILE(IF(ISERROR(F4622:F9621)=FALSE,F4622:F9621),CycleTimePercentile)</f>
        <v>0</v>
      </c>
      <c r="H4622" s="2" t="e">
        <f ca="1" xml:space="preserve"> IF(OR(Calculations!C4622 = "",Calculations!C4622 = WorkTypeString),  Calculations!K4622, NA())</f>
        <v>#N/A</v>
      </c>
      <c r="I4622" s="2" t="e">
        <f xml:space="preserve"> IF(Calculations!C4622 = DefectTypeString,  Calculations!K4622, NA())</f>
        <v>#N/A</v>
      </c>
    </row>
    <row r="4623" spans="1:9" x14ac:dyDescent="0.25">
      <c r="A4623" s="8" t="str">
        <f>Calculations!A4623</f>
        <v/>
      </c>
      <c r="B4623" s="2" t="str">
        <f t="shared" si="77"/>
        <v/>
      </c>
      <c r="C4623" s="10" t="str">
        <f>IFERROR(Calculations!J4623,"")</f>
        <v/>
      </c>
      <c r="D4623" s="10" t="str">
        <f xml:space="preserve"> IF(OR(Calculations!C4623 = "",Calculations!C4623 = WorkTypeString),  IFERROR(Calculations!J4623,""), NA())</f>
        <v/>
      </c>
      <c r="E4623" s="10">
        <f t="array" ref="E4623">PERCENTILE(IF(ISERROR(D4623:D9622)=FALSE,D4623:D9622),CycleTimePercentile)</f>
        <v>0</v>
      </c>
      <c r="F4623" s="2" t="e">
        <f xml:space="preserve"> IF(Calculations!C4623 = DefectTypeString,  IFERROR(Calculations!J4623,""), NA())</f>
        <v>#N/A</v>
      </c>
      <c r="G4623" s="10">
        <f t="array" ref="G4623">PERCENTILE(IF(ISERROR(F4623:F9622)=FALSE,F4623:F9622),CycleTimePercentile)</f>
        <v>0</v>
      </c>
      <c r="H4623" s="2" t="e">
        <f ca="1" xml:space="preserve"> IF(OR(Calculations!C4623 = "",Calculations!C4623 = WorkTypeString),  Calculations!K4623, NA())</f>
        <v>#N/A</v>
      </c>
      <c r="I4623" s="2" t="e">
        <f xml:space="preserve"> IF(Calculations!C4623 = DefectTypeString,  Calculations!K4623, NA())</f>
        <v>#N/A</v>
      </c>
    </row>
    <row r="4624" spans="1:9" x14ac:dyDescent="0.25">
      <c r="A4624" s="8" t="str">
        <f>Calculations!A4624</f>
        <v/>
      </c>
      <c r="B4624" s="2" t="str">
        <f t="shared" si="77"/>
        <v/>
      </c>
      <c r="C4624" s="10" t="str">
        <f>IFERROR(Calculations!J4624,"")</f>
        <v/>
      </c>
      <c r="D4624" s="10" t="str">
        <f xml:space="preserve"> IF(OR(Calculations!C4624 = "",Calculations!C4624 = WorkTypeString),  IFERROR(Calculations!J4624,""), NA())</f>
        <v/>
      </c>
      <c r="E4624" s="10">
        <f t="array" ref="E4624">PERCENTILE(IF(ISERROR(D4624:D9623)=FALSE,D4624:D9623),CycleTimePercentile)</f>
        <v>0</v>
      </c>
      <c r="F4624" s="2" t="e">
        <f xml:space="preserve"> IF(Calculations!C4624 = DefectTypeString,  IFERROR(Calculations!J4624,""), NA())</f>
        <v>#N/A</v>
      </c>
      <c r="G4624" s="10">
        <f t="array" ref="G4624">PERCENTILE(IF(ISERROR(F4624:F9623)=FALSE,F4624:F9623),CycleTimePercentile)</f>
        <v>0</v>
      </c>
      <c r="H4624" s="2" t="e">
        <f ca="1" xml:space="preserve"> IF(OR(Calculations!C4624 = "",Calculations!C4624 = WorkTypeString),  Calculations!K4624, NA())</f>
        <v>#N/A</v>
      </c>
      <c r="I4624" s="2" t="e">
        <f xml:space="preserve"> IF(Calculations!C4624 = DefectTypeString,  Calculations!K4624, NA())</f>
        <v>#N/A</v>
      </c>
    </row>
    <row r="4625" spans="1:9" x14ac:dyDescent="0.25">
      <c r="A4625" s="8" t="str">
        <f>Calculations!A4625</f>
        <v/>
      </c>
      <c r="B4625" s="2" t="str">
        <f t="shared" si="77"/>
        <v/>
      </c>
      <c r="C4625" s="10" t="str">
        <f>IFERROR(Calculations!J4625,"")</f>
        <v/>
      </c>
      <c r="D4625" s="10" t="str">
        <f xml:space="preserve"> IF(OR(Calculations!C4625 = "",Calculations!C4625 = WorkTypeString),  IFERROR(Calculations!J4625,""), NA())</f>
        <v/>
      </c>
      <c r="E4625" s="10">
        <f t="array" ref="E4625">PERCENTILE(IF(ISERROR(D4625:D9624)=FALSE,D4625:D9624),CycleTimePercentile)</f>
        <v>0</v>
      </c>
      <c r="F4625" s="2" t="e">
        <f xml:space="preserve"> IF(Calculations!C4625 = DefectTypeString,  IFERROR(Calculations!J4625,""), NA())</f>
        <v>#N/A</v>
      </c>
      <c r="G4625" s="10">
        <f t="array" ref="G4625">PERCENTILE(IF(ISERROR(F4625:F9624)=FALSE,F4625:F9624),CycleTimePercentile)</f>
        <v>0</v>
      </c>
      <c r="H4625" s="2" t="e">
        <f ca="1" xml:space="preserve"> IF(OR(Calculations!C4625 = "",Calculations!C4625 = WorkTypeString),  Calculations!K4625, NA())</f>
        <v>#N/A</v>
      </c>
      <c r="I4625" s="2" t="e">
        <f xml:space="preserve"> IF(Calculations!C4625 = DefectTypeString,  Calculations!K4625, NA())</f>
        <v>#N/A</v>
      </c>
    </row>
    <row r="4626" spans="1:9" x14ac:dyDescent="0.25">
      <c r="A4626" s="8" t="str">
        <f>Calculations!A4626</f>
        <v/>
      </c>
      <c r="B4626" s="2" t="str">
        <f t="shared" si="77"/>
        <v/>
      </c>
      <c r="C4626" s="10" t="str">
        <f>IFERROR(Calculations!J4626,"")</f>
        <v/>
      </c>
      <c r="D4626" s="10" t="str">
        <f xml:space="preserve"> IF(OR(Calculations!C4626 = "",Calculations!C4626 = WorkTypeString),  IFERROR(Calculations!J4626,""), NA())</f>
        <v/>
      </c>
      <c r="E4626" s="10">
        <f t="array" ref="E4626">PERCENTILE(IF(ISERROR(D4626:D9625)=FALSE,D4626:D9625),CycleTimePercentile)</f>
        <v>0</v>
      </c>
      <c r="F4626" s="2" t="e">
        <f xml:space="preserve"> IF(Calculations!C4626 = DefectTypeString,  IFERROR(Calculations!J4626,""), NA())</f>
        <v>#N/A</v>
      </c>
      <c r="G4626" s="10">
        <f t="array" ref="G4626">PERCENTILE(IF(ISERROR(F4626:F9625)=FALSE,F4626:F9625),CycleTimePercentile)</f>
        <v>0</v>
      </c>
      <c r="H4626" s="2" t="e">
        <f ca="1" xml:space="preserve"> IF(OR(Calculations!C4626 = "",Calculations!C4626 = WorkTypeString),  Calculations!K4626, NA())</f>
        <v>#N/A</v>
      </c>
      <c r="I4626" s="2" t="e">
        <f xml:space="preserve"> IF(Calculations!C4626 = DefectTypeString,  Calculations!K4626, NA())</f>
        <v>#N/A</v>
      </c>
    </row>
    <row r="4627" spans="1:9" x14ac:dyDescent="0.25">
      <c r="A4627" s="8" t="str">
        <f>Calculations!A4627</f>
        <v/>
      </c>
      <c r="B4627" s="2" t="str">
        <f t="shared" si="77"/>
        <v/>
      </c>
      <c r="C4627" s="10" t="str">
        <f>IFERROR(Calculations!J4627,"")</f>
        <v/>
      </c>
      <c r="D4627" s="10" t="str">
        <f xml:space="preserve"> IF(OR(Calculations!C4627 = "",Calculations!C4627 = WorkTypeString),  IFERROR(Calculations!J4627,""), NA())</f>
        <v/>
      </c>
      <c r="E4627" s="10">
        <f t="array" ref="E4627">PERCENTILE(IF(ISERROR(D4627:D9626)=FALSE,D4627:D9626),CycleTimePercentile)</f>
        <v>0</v>
      </c>
      <c r="F4627" s="2" t="e">
        <f xml:space="preserve"> IF(Calculations!C4627 = DefectTypeString,  IFERROR(Calculations!J4627,""), NA())</f>
        <v>#N/A</v>
      </c>
      <c r="G4627" s="10">
        <f t="array" ref="G4627">PERCENTILE(IF(ISERROR(F4627:F9626)=FALSE,F4627:F9626),CycleTimePercentile)</f>
        <v>0</v>
      </c>
      <c r="H4627" s="2" t="e">
        <f ca="1" xml:space="preserve"> IF(OR(Calculations!C4627 = "",Calculations!C4627 = WorkTypeString),  Calculations!K4627, NA())</f>
        <v>#N/A</v>
      </c>
      <c r="I4627" s="2" t="e">
        <f xml:space="preserve"> IF(Calculations!C4627 = DefectTypeString,  Calculations!K4627, NA())</f>
        <v>#N/A</v>
      </c>
    </row>
    <row r="4628" spans="1:9" x14ac:dyDescent="0.25">
      <c r="A4628" s="8" t="str">
        <f>Calculations!A4628</f>
        <v/>
      </c>
      <c r="B4628" s="2" t="str">
        <f t="shared" si="77"/>
        <v/>
      </c>
      <c r="C4628" s="10" t="str">
        <f>IFERROR(Calculations!J4628,"")</f>
        <v/>
      </c>
      <c r="D4628" s="10" t="str">
        <f xml:space="preserve"> IF(OR(Calculations!C4628 = "",Calculations!C4628 = WorkTypeString),  IFERROR(Calculations!J4628,""), NA())</f>
        <v/>
      </c>
      <c r="E4628" s="10">
        <f t="array" ref="E4628">PERCENTILE(IF(ISERROR(D4628:D9627)=FALSE,D4628:D9627),CycleTimePercentile)</f>
        <v>0</v>
      </c>
      <c r="F4628" s="2" t="e">
        <f xml:space="preserve"> IF(Calculations!C4628 = DefectTypeString,  IFERROR(Calculations!J4628,""), NA())</f>
        <v>#N/A</v>
      </c>
      <c r="G4628" s="10">
        <f t="array" ref="G4628">PERCENTILE(IF(ISERROR(F4628:F9627)=FALSE,F4628:F9627),CycleTimePercentile)</f>
        <v>0</v>
      </c>
      <c r="H4628" s="2" t="e">
        <f ca="1" xml:space="preserve"> IF(OR(Calculations!C4628 = "",Calculations!C4628 = WorkTypeString),  Calculations!K4628, NA())</f>
        <v>#N/A</v>
      </c>
      <c r="I4628" s="2" t="e">
        <f xml:space="preserve"> IF(Calculations!C4628 = DefectTypeString,  Calculations!K4628, NA())</f>
        <v>#N/A</v>
      </c>
    </row>
    <row r="4629" spans="1:9" x14ac:dyDescent="0.25">
      <c r="A4629" s="8" t="str">
        <f>Calculations!A4629</f>
        <v/>
      </c>
      <c r="B4629" s="2" t="str">
        <f t="shared" si="77"/>
        <v/>
      </c>
      <c r="C4629" s="10" t="str">
        <f>IFERROR(Calculations!J4629,"")</f>
        <v/>
      </c>
      <c r="D4629" s="10" t="str">
        <f xml:space="preserve"> IF(OR(Calculations!C4629 = "",Calculations!C4629 = WorkTypeString),  IFERROR(Calculations!J4629,""), NA())</f>
        <v/>
      </c>
      <c r="E4629" s="10">
        <f t="array" ref="E4629">PERCENTILE(IF(ISERROR(D4629:D9628)=FALSE,D4629:D9628),CycleTimePercentile)</f>
        <v>0</v>
      </c>
      <c r="F4629" s="2" t="e">
        <f xml:space="preserve"> IF(Calculations!C4629 = DefectTypeString,  IFERROR(Calculations!J4629,""), NA())</f>
        <v>#N/A</v>
      </c>
      <c r="G4629" s="10">
        <f t="array" ref="G4629">PERCENTILE(IF(ISERROR(F4629:F9628)=FALSE,F4629:F9628),CycleTimePercentile)</f>
        <v>0</v>
      </c>
      <c r="H4629" s="2" t="e">
        <f ca="1" xml:space="preserve"> IF(OR(Calculations!C4629 = "",Calculations!C4629 = WorkTypeString),  Calculations!K4629, NA())</f>
        <v>#N/A</v>
      </c>
      <c r="I4629" s="2" t="e">
        <f xml:space="preserve"> IF(Calculations!C4629 = DefectTypeString,  Calculations!K4629, NA())</f>
        <v>#N/A</v>
      </c>
    </row>
    <row r="4630" spans="1:9" x14ac:dyDescent="0.25">
      <c r="A4630" s="8" t="str">
        <f>Calculations!A4630</f>
        <v/>
      </c>
      <c r="B4630" s="2" t="str">
        <f t="shared" si="77"/>
        <v/>
      </c>
      <c r="C4630" s="10" t="str">
        <f>IFERROR(Calculations!J4630,"")</f>
        <v/>
      </c>
      <c r="D4630" s="10" t="str">
        <f xml:space="preserve"> IF(OR(Calculations!C4630 = "",Calculations!C4630 = WorkTypeString),  IFERROR(Calculations!J4630,""), NA())</f>
        <v/>
      </c>
      <c r="E4630" s="10">
        <f t="array" ref="E4630">PERCENTILE(IF(ISERROR(D4630:D9629)=FALSE,D4630:D9629),CycleTimePercentile)</f>
        <v>0</v>
      </c>
      <c r="F4630" s="2" t="e">
        <f xml:space="preserve"> IF(Calculations!C4630 = DefectTypeString,  IFERROR(Calculations!J4630,""), NA())</f>
        <v>#N/A</v>
      </c>
      <c r="G4630" s="10">
        <f t="array" ref="G4630">PERCENTILE(IF(ISERROR(F4630:F9629)=FALSE,F4630:F9629),CycleTimePercentile)</f>
        <v>0</v>
      </c>
      <c r="H4630" s="2" t="e">
        <f ca="1" xml:space="preserve"> IF(OR(Calculations!C4630 = "",Calculations!C4630 = WorkTypeString),  Calculations!K4630, NA())</f>
        <v>#N/A</v>
      </c>
      <c r="I4630" s="2" t="e">
        <f xml:space="preserve"> IF(Calculations!C4630 = DefectTypeString,  Calculations!K4630, NA())</f>
        <v>#N/A</v>
      </c>
    </row>
    <row r="4631" spans="1:9" x14ac:dyDescent="0.25">
      <c r="A4631" s="8" t="str">
        <f>Calculations!A4631</f>
        <v/>
      </c>
      <c r="B4631" s="2" t="str">
        <f t="shared" si="77"/>
        <v/>
      </c>
      <c r="C4631" s="10" t="str">
        <f>IFERROR(Calculations!J4631,"")</f>
        <v/>
      </c>
      <c r="D4631" s="10" t="str">
        <f xml:space="preserve"> IF(OR(Calculations!C4631 = "",Calculations!C4631 = WorkTypeString),  IFERROR(Calculations!J4631,""), NA())</f>
        <v/>
      </c>
      <c r="E4631" s="10">
        <f t="array" ref="E4631">PERCENTILE(IF(ISERROR(D4631:D9630)=FALSE,D4631:D9630),CycleTimePercentile)</f>
        <v>0</v>
      </c>
      <c r="F4631" s="2" t="e">
        <f xml:space="preserve"> IF(Calculations!C4631 = DefectTypeString,  IFERROR(Calculations!J4631,""), NA())</f>
        <v>#N/A</v>
      </c>
      <c r="G4631" s="10">
        <f t="array" ref="G4631">PERCENTILE(IF(ISERROR(F4631:F9630)=FALSE,F4631:F9630),CycleTimePercentile)</f>
        <v>0</v>
      </c>
      <c r="H4631" s="2" t="e">
        <f ca="1" xml:space="preserve"> IF(OR(Calculations!C4631 = "",Calculations!C4631 = WorkTypeString),  Calculations!K4631, NA())</f>
        <v>#N/A</v>
      </c>
      <c r="I4631" s="2" t="e">
        <f xml:space="preserve"> IF(Calculations!C4631 = DefectTypeString,  Calculations!K4631, NA())</f>
        <v>#N/A</v>
      </c>
    </row>
    <row r="4632" spans="1:9" x14ac:dyDescent="0.25">
      <c r="A4632" s="8" t="str">
        <f>Calculations!A4632</f>
        <v/>
      </c>
      <c r="B4632" s="2" t="str">
        <f t="shared" si="77"/>
        <v/>
      </c>
      <c r="C4632" s="10" t="str">
        <f>IFERROR(Calculations!J4632,"")</f>
        <v/>
      </c>
      <c r="D4632" s="10" t="str">
        <f xml:space="preserve"> IF(OR(Calculations!C4632 = "",Calculations!C4632 = WorkTypeString),  IFERROR(Calculations!J4632,""), NA())</f>
        <v/>
      </c>
      <c r="E4632" s="10">
        <f t="array" ref="E4632">PERCENTILE(IF(ISERROR(D4632:D9631)=FALSE,D4632:D9631),CycleTimePercentile)</f>
        <v>0</v>
      </c>
      <c r="F4632" s="2" t="e">
        <f xml:space="preserve"> IF(Calculations!C4632 = DefectTypeString,  IFERROR(Calculations!J4632,""), NA())</f>
        <v>#N/A</v>
      </c>
      <c r="G4632" s="10">
        <f t="array" ref="G4632">PERCENTILE(IF(ISERROR(F4632:F9631)=FALSE,F4632:F9631),CycleTimePercentile)</f>
        <v>0</v>
      </c>
      <c r="H4632" s="2" t="e">
        <f ca="1" xml:space="preserve"> IF(OR(Calculations!C4632 = "",Calculations!C4632 = WorkTypeString),  Calculations!K4632, NA())</f>
        <v>#N/A</v>
      </c>
      <c r="I4632" s="2" t="e">
        <f xml:space="preserve"> IF(Calculations!C4632 = DefectTypeString,  Calculations!K4632, NA())</f>
        <v>#N/A</v>
      </c>
    </row>
    <row r="4633" spans="1:9" x14ac:dyDescent="0.25">
      <c r="A4633" s="8" t="str">
        <f>Calculations!A4633</f>
        <v/>
      </c>
      <c r="B4633" s="2" t="str">
        <f t="shared" si="77"/>
        <v/>
      </c>
      <c r="C4633" s="10" t="str">
        <f>IFERROR(Calculations!J4633,"")</f>
        <v/>
      </c>
      <c r="D4633" s="10" t="str">
        <f xml:space="preserve"> IF(OR(Calculations!C4633 = "",Calculations!C4633 = WorkTypeString),  IFERROR(Calculations!J4633,""), NA())</f>
        <v/>
      </c>
      <c r="E4633" s="10">
        <f t="array" ref="E4633">PERCENTILE(IF(ISERROR(D4633:D9632)=FALSE,D4633:D9632),CycleTimePercentile)</f>
        <v>0</v>
      </c>
      <c r="F4633" s="2" t="e">
        <f xml:space="preserve"> IF(Calculations!C4633 = DefectTypeString,  IFERROR(Calculations!J4633,""), NA())</f>
        <v>#N/A</v>
      </c>
      <c r="G4633" s="10">
        <f t="array" ref="G4633">PERCENTILE(IF(ISERROR(F4633:F9632)=FALSE,F4633:F9632),CycleTimePercentile)</f>
        <v>0</v>
      </c>
      <c r="H4633" s="2" t="e">
        <f ca="1" xml:space="preserve"> IF(OR(Calculations!C4633 = "",Calculations!C4633 = WorkTypeString),  Calculations!K4633, NA())</f>
        <v>#N/A</v>
      </c>
      <c r="I4633" s="2" t="e">
        <f xml:space="preserve"> IF(Calculations!C4633 = DefectTypeString,  Calculations!K4633, NA())</f>
        <v>#N/A</v>
      </c>
    </row>
    <row r="4634" spans="1:9" x14ac:dyDescent="0.25">
      <c r="A4634" s="8" t="str">
        <f>Calculations!A4634</f>
        <v/>
      </c>
      <c r="B4634" s="2" t="str">
        <f t="shared" si="77"/>
        <v/>
      </c>
      <c r="C4634" s="10" t="str">
        <f>IFERROR(Calculations!J4634,"")</f>
        <v/>
      </c>
      <c r="D4634" s="10" t="str">
        <f xml:space="preserve"> IF(OR(Calculations!C4634 = "",Calculations!C4634 = WorkTypeString),  IFERROR(Calculations!J4634,""), NA())</f>
        <v/>
      </c>
      <c r="E4634" s="10">
        <f t="array" ref="E4634">PERCENTILE(IF(ISERROR(D4634:D9633)=FALSE,D4634:D9633),CycleTimePercentile)</f>
        <v>0</v>
      </c>
      <c r="F4634" s="2" t="e">
        <f xml:space="preserve"> IF(Calculations!C4634 = DefectTypeString,  IFERROR(Calculations!J4634,""), NA())</f>
        <v>#N/A</v>
      </c>
      <c r="G4634" s="10">
        <f t="array" ref="G4634">PERCENTILE(IF(ISERROR(F4634:F9633)=FALSE,F4634:F9633),CycleTimePercentile)</f>
        <v>0</v>
      </c>
      <c r="H4634" s="2" t="e">
        <f ca="1" xml:space="preserve"> IF(OR(Calculations!C4634 = "",Calculations!C4634 = WorkTypeString),  Calculations!K4634, NA())</f>
        <v>#N/A</v>
      </c>
      <c r="I4634" s="2" t="e">
        <f xml:space="preserve"> IF(Calculations!C4634 = DefectTypeString,  Calculations!K4634, NA())</f>
        <v>#N/A</v>
      </c>
    </row>
    <row r="4635" spans="1:9" x14ac:dyDescent="0.25">
      <c r="A4635" s="8" t="str">
        <f>Calculations!A4635</f>
        <v/>
      </c>
      <c r="B4635" s="2" t="str">
        <f t="shared" si="77"/>
        <v/>
      </c>
      <c r="C4635" s="10" t="str">
        <f>IFERROR(Calculations!J4635,"")</f>
        <v/>
      </c>
      <c r="D4635" s="10" t="str">
        <f xml:space="preserve"> IF(OR(Calculations!C4635 = "",Calculations!C4635 = WorkTypeString),  IFERROR(Calculations!J4635,""), NA())</f>
        <v/>
      </c>
      <c r="E4635" s="10">
        <f t="array" ref="E4635">PERCENTILE(IF(ISERROR(D4635:D9634)=FALSE,D4635:D9634),CycleTimePercentile)</f>
        <v>0</v>
      </c>
      <c r="F4635" s="2" t="e">
        <f xml:space="preserve"> IF(Calculations!C4635 = DefectTypeString,  IFERROR(Calculations!J4635,""), NA())</f>
        <v>#N/A</v>
      </c>
      <c r="G4635" s="10">
        <f t="array" ref="G4635">PERCENTILE(IF(ISERROR(F4635:F9634)=FALSE,F4635:F9634),CycleTimePercentile)</f>
        <v>0</v>
      </c>
      <c r="H4635" s="2" t="e">
        <f ca="1" xml:space="preserve"> IF(OR(Calculations!C4635 = "",Calculations!C4635 = WorkTypeString),  Calculations!K4635, NA())</f>
        <v>#N/A</v>
      </c>
      <c r="I4635" s="2" t="e">
        <f xml:space="preserve"> IF(Calculations!C4635 = DefectTypeString,  Calculations!K4635, NA())</f>
        <v>#N/A</v>
      </c>
    </row>
    <row r="4636" spans="1:9" x14ac:dyDescent="0.25">
      <c r="A4636" s="8" t="str">
        <f>Calculations!A4636</f>
        <v/>
      </c>
      <c r="B4636" s="2" t="str">
        <f t="shared" si="77"/>
        <v/>
      </c>
      <c r="C4636" s="10" t="str">
        <f>IFERROR(Calculations!J4636,"")</f>
        <v/>
      </c>
      <c r="D4636" s="10" t="str">
        <f xml:space="preserve"> IF(OR(Calculations!C4636 = "",Calculations!C4636 = WorkTypeString),  IFERROR(Calculations!J4636,""), NA())</f>
        <v/>
      </c>
      <c r="E4636" s="10">
        <f t="array" ref="E4636">PERCENTILE(IF(ISERROR(D4636:D9635)=FALSE,D4636:D9635),CycleTimePercentile)</f>
        <v>0</v>
      </c>
      <c r="F4636" s="2" t="e">
        <f xml:space="preserve"> IF(Calculations!C4636 = DefectTypeString,  IFERROR(Calculations!J4636,""), NA())</f>
        <v>#N/A</v>
      </c>
      <c r="G4636" s="10">
        <f t="array" ref="G4636">PERCENTILE(IF(ISERROR(F4636:F9635)=FALSE,F4636:F9635),CycleTimePercentile)</f>
        <v>0</v>
      </c>
      <c r="H4636" s="2" t="e">
        <f ca="1" xml:space="preserve"> IF(OR(Calculations!C4636 = "",Calculations!C4636 = WorkTypeString),  Calculations!K4636, NA())</f>
        <v>#N/A</v>
      </c>
      <c r="I4636" s="2" t="e">
        <f xml:space="preserve"> IF(Calculations!C4636 = DefectTypeString,  Calculations!K4636, NA())</f>
        <v>#N/A</v>
      </c>
    </row>
    <row r="4637" spans="1:9" x14ac:dyDescent="0.25">
      <c r="A4637" s="8" t="str">
        <f>Calculations!A4637</f>
        <v/>
      </c>
      <c r="B4637" s="2" t="str">
        <f t="shared" si="77"/>
        <v/>
      </c>
      <c r="C4637" s="10" t="str">
        <f>IFERROR(Calculations!J4637,"")</f>
        <v/>
      </c>
      <c r="D4637" s="10" t="str">
        <f xml:space="preserve"> IF(OR(Calculations!C4637 = "",Calculations!C4637 = WorkTypeString),  IFERROR(Calculations!J4637,""), NA())</f>
        <v/>
      </c>
      <c r="E4637" s="10">
        <f t="array" ref="E4637">PERCENTILE(IF(ISERROR(D4637:D9636)=FALSE,D4637:D9636),CycleTimePercentile)</f>
        <v>0</v>
      </c>
      <c r="F4637" s="2" t="e">
        <f xml:space="preserve"> IF(Calculations!C4637 = DefectTypeString,  IFERROR(Calculations!J4637,""), NA())</f>
        <v>#N/A</v>
      </c>
      <c r="G4637" s="10">
        <f t="array" ref="G4637">PERCENTILE(IF(ISERROR(F4637:F9636)=FALSE,F4637:F9636),CycleTimePercentile)</f>
        <v>0</v>
      </c>
      <c r="H4637" s="2" t="e">
        <f ca="1" xml:space="preserve"> IF(OR(Calculations!C4637 = "",Calculations!C4637 = WorkTypeString),  Calculations!K4637, NA())</f>
        <v>#N/A</v>
      </c>
      <c r="I4637" s="2" t="e">
        <f xml:space="preserve"> IF(Calculations!C4637 = DefectTypeString,  Calculations!K4637, NA())</f>
        <v>#N/A</v>
      </c>
    </row>
    <row r="4638" spans="1:9" x14ac:dyDescent="0.25">
      <c r="A4638" s="8" t="str">
        <f>Calculations!A4638</f>
        <v/>
      </c>
      <c r="B4638" s="2" t="str">
        <f t="shared" si="77"/>
        <v/>
      </c>
      <c r="C4638" s="10" t="str">
        <f>IFERROR(Calculations!J4638,"")</f>
        <v/>
      </c>
      <c r="D4638" s="10" t="str">
        <f xml:space="preserve"> IF(OR(Calculations!C4638 = "",Calculations!C4638 = WorkTypeString),  IFERROR(Calculations!J4638,""), NA())</f>
        <v/>
      </c>
      <c r="E4638" s="10">
        <f t="array" ref="E4638">PERCENTILE(IF(ISERROR(D4638:D9637)=FALSE,D4638:D9637),CycleTimePercentile)</f>
        <v>0</v>
      </c>
      <c r="F4638" s="2" t="e">
        <f xml:space="preserve"> IF(Calculations!C4638 = DefectTypeString,  IFERROR(Calculations!J4638,""), NA())</f>
        <v>#N/A</v>
      </c>
      <c r="G4638" s="10">
        <f t="array" ref="G4638">PERCENTILE(IF(ISERROR(F4638:F9637)=FALSE,F4638:F9637),CycleTimePercentile)</f>
        <v>0</v>
      </c>
      <c r="H4638" s="2" t="e">
        <f ca="1" xml:space="preserve"> IF(OR(Calculations!C4638 = "",Calculations!C4638 = WorkTypeString),  Calculations!K4638, NA())</f>
        <v>#N/A</v>
      </c>
      <c r="I4638" s="2" t="e">
        <f xml:space="preserve"> IF(Calculations!C4638 = DefectTypeString,  Calculations!K4638, NA())</f>
        <v>#N/A</v>
      </c>
    </row>
    <row r="4639" spans="1:9" x14ac:dyDescent="0.25">
      <c r="A4639" s="8" t="str">
        <f>Calculations!A4639</f>
        <v/>
      </c>
      <c r="B4639" s="2" t="str">
        <f t="shared" si="77"/>
        <v/>
      </c>
      <c r="C4639" s="10" t="str">
        <f>IFERROR(Calculations!J4639,"")</f>
        <v/>
      </c>
      <c r="D4639" s="10" t="str">
        <f xml:space="preserve"> IF(OR(Calculations!C4639 = "",Calculations!C4639 = WorkTypeString),  IFERROR(Calculations!J4639,""), NA())</f>
        <v/>
      </c>
      <c r="E4639" s="10">
        <f t="array" ref="E4639">PERCENTILE(IF(ISERROR(D4639:D9638)=FALSE,D4639:D9638),CycleTimePercentile)</f>
        <v>0</v>
      </c>
      <c r="F4639" s="2" t="e">
        <f xml:space="preserve"> IF(Calculations!C4639 = DefectTypeString,  IFERROR(Calculations!J4639,""), NA())</f>
        <v>#N/A</v>
      </c>
      <c r="G4639" s="10">
        <f t="array" ref="G4639">PERCENTILE(IF(ISERROR(F4639:F9638)=FALSE,F4639:F9638),CycleTimePercentile)</f>
        <v>0</v>
      </c>
      <c r="H4639" s="2" t="e">
        <f ca="1" xml:space="preserve"> IF(OR(Calculations!C4639 = "",Calculations!C4639 = WorkTypeString),  Calculations!K4639, NA())</f>
        <v>#N/A</v>
      </c>
      <c r="I4639" s="2" t="e">
        <f xml:space="preserve"> IF(Calculations!C4639 = DefectTypeString,  Calculations!K4639, NA())</f>
        <v>#N/A</v>
      </c>
    </row>
    <row r="4640" spans="1:9" x14ac:dyDescent="0.25">
      <c r="A4640" s="8" t="str">
        <f>Calculations!A4640</f>
        <v/>
      </c>
      <c r="B4640" s="2" t="str">
        <f t="shared" si="77"/>
        <v/>
      </c>
      <c r="C4640" s="10" t="str">
        <f>IFERROR(Calculations!J4640,"")</f>
        <v/>
      </c>
      <c r="D4640" s="10" t="str">
        <f xml:space="preserve"> IF(OR(Calculations!C4640 = "",Calculations!C4640 = WorkTypeString),  IFERROR(Calculations!J4640,""), NA())</f>
        <v/>
      </c>
      <c r="E4640" s="10">
        <f t="array" ref="E4640">PERCENTILE(IF(ISERROR(D4640:D9639)=FALSE,D4640:D9639),CycleTimePercentile)</f>
        <v>0</v>
      </c>
      <c r="F4640" s="2" t="e">
        <f xml:space="preserve"> IF(Calculations!C4640 = DefectTypeString,  IFERROR(Calculations!J4640,""), NA())</f>
        <v>#N/A</v>
      </c>
      <c r="G4640" s="10">
        <f t="array" ref="G4640">PERCENTILE(IF(ISERROR(F4640:F9639)=FALSE,F4640:F9639),CycleTimePercentile)</f>
        <v>0</v>
      </c>
      <c r="H4640" s="2" t="e">
        <f ca="1" xml:space="preserve"> IF(OR(Calculations!C4640 = "",Calculations!C4640 = WorkTypeString),  Calculations!K4640, NA())</f>
        <v>#N/A</v>
      </c>
      <c r="I4640" s="2" t="e">
        <f xml:space="preserve"> IF(Calculations!C4640 = DefectTypeString,  Calculations!K4640, NA())</f>
        <v>#N/A</v>
      </c>
    </row>
    <row r="4641" spans="1:9" x14ac:dyDescent="0.25">
      <c r="A4641" s="8" t="str">
        <f>Calculations!A4641</f>
        <v/>
      </c>
      <c r="B4641" s="2" t="str">
        <f t="shared" si="77"/>
        <v/>
      </c>
      <c r="C4641" s="10" t="str">
        <f>IFERROR(Calculations!J4641,"")</f>
        <v/>
      </c>
      <c r="D4641" s="10" t="str">
        <f xml:space="preserve"> IF(OR(Calculations!C4641 = "",Calculations!C4641 = WorkTypeString),  IFERROR(Calculations!J4641,""), NA())</f>
        <v/>
      </c>
      <c r="E4641" s="10">
        <f t="array" ref="E4641">PERCENTILE(IF(ISERROR(D4641:D9640)=FALSE,D4641:D9640),CycleTimePercentile)</f>
        <v>0</v>
      </c>
      <c r="F4641" s="2" t="e">
        <f xml:space="preserve"> IF(Calculations!C4641 = DefectTypeString,  IFERROR(Calculations!J4641,""), NA())</f>
        <v>#N/A</v>
      </c>
      <c r="G4641" s="10">
        <f t="array" ref="G4641">PERCENTILE(IF(ISERROR(F4641:F9640)=FALSE,F4641:F9640),CycleTimePercentile)</f>
        <v>0</v>
      </c>
      <c r="H4641" s="2" t="e">
        <f ca="1" xml:space="preserve"> IF(OR(Calculations!C4641 = "",Calculations!C4641 = WorkTypeString),  Calculations!K4641, NA())</f>
        <v>#N/A</v>
      </c>
      <c r="I4641" s="2" t="e">
        <f xml:space="preserve"> IF(Calculations!C4641 = DefectTypeString,  Calculations!K4641, NA())</f>
        <v>#N/A</v>
      </c>
    </row>
    <row r="4642" spans="1:9" x14ac:dyDescent="0.25">
      <c r="A4642" s="8" t="str">
        <f>Calculations!A4642</f>
        <v/>
      </c>
      <c r="B4642" s="2" t="str">
        <f t="shared" si="77"/>
        <v/>
      </c>
      <c r="C4642" s="10" t="str">
        <f>IFERROR(Calculations!J4642,"")</f>
        <v/>
      </c>
      <c r="D4642" s="10" t="str">
        <f xml:space="preserve"> IF(OR(Calculations!C4642 = "",Calculations!C4642 = WorkTypeString),  IFERROR(Calculations!J4642,""), NA())</f>
        <v/>
      </c>
      <c r="E4642" s="10">
        <f t="array" ref="E4642">PERCENTILE(IF(ISERROR(D4642:D9641)=FALSE,D4642:D9641),CycleTimePercentile)</f>
        <v>0</v>
      </c>
      <c r="F4642" s="2" t="e">
        <f xml:space="preserve"> IF(Calculations!C4642 = DefectTypeString,  IFERROR(Calculations!J4642,""), NA())</f>
        <v>#N/A</v>
      </c>
      <c r="G4642" s="10">
        <f t="array" ref="G4642">PERCENTILE(IF(ISERROR(F4642:F9641)=FALSE,F4642:F9641),CycleTimePercentile)</f>
        <v>0</v>
      </c>
      <c r="H4642" s="2" t="e">
        <f ca="1" xml:space="preserve"> IF(OR(Calculations!C4642 = "",Calculations!C4642 = WorkTypeString),  Calculations!K4642, NA())</f>
        <v>#N/A</v>
      </c>
      <c r="I4642" s="2" t="e">
        <f xml:space="preserve"> IF(Calculations!C4642 = DefectTypeString,  Calculations!K4642, NA())</f>
        <v>#N/A</v>
      </c>
    </row>
    <row r="4643" spans="1:9" x14ac:dyDescent="0.25">
      <c r="A4643" s="8" t="str">
        <f>Calculations!A4643</f>
        <v/>
      </c>
      <c r="B4643" s="2" t="str">
        <f t="shared" si="77"/>
        <v/>
      </c>
      <c r="C4643" s="10" t="str">
        <f>IFERROR(Calculations!J4643,"")</f>
        <v/>
      </c>
      <c r="D4643" s="10" t="str">
        <f xml:space="preserve"> IF(OR(Calculations!C4643 = "",Calculations!C4643 = WorkTypeString),  IFERROR(Calculations!J4643,""), NA())</f>
        <v/>
      </c>
      <c r="E4643" s="10">
        <f t="array" ref="E4643">PERCENTILE(IF(ISERROR(D4643:D9642)=FALSE,D4643:D9642),CycleTimePercentile)</f>
        <v>0</v>
      </c>
      <c r="F4643" s="2" t="e">
        <f xml:space="preserve"> IF(Calculations!C4643 = DefectTypeString,  IFERROR(Calculations!J4643,""), NA())</f>
        <v>#N/A</v>
      </c>
      <c r="G4643" s="10">
        <f t="array" ref="G4643">PERCENTILE(IF(ISERROR(F4643:F9642)=FALSE,F4643:F9642),CycleTimePercentile)</f>
        <v>0</v>
      </c>
      <c r="H4643" s="2" t="e">
        <f ca="1" xml:space="preserve"> IF(OR(Calculations!C4643 = "",Calculations!C4643 = WorkTypeString),  Calculations!K4643, NA())</f>
        <v>#N/A</v>
      </c>
      <c r="I4643" s="2" t="e">
        <f xml:space="preserve"> IF(Calculations!C4643 = DefectTypeString,  Calculations!K4643, NA())</f>
        <v>#N/A</v>
      </c>
    </row>
    <row r="4644" spans="1:9" x14ac:dyDescent="0.25">
      <c r="A4644" s="8" t="str">
        <f>Calculations!A4644</f>
        <v/>
      </c>
      <c r="B4644" s="2" t="str">
        <f t="shared" si="77"/>
        <v/>
      </c>
      <c r="C4644" s="10" t="str">
        <f>IFERROR(Calculations!J4644,"")</f>
        <v/>
      </c>
      <c r="D4644" s="10" t="str">
        <f xml:space="preserve"> IF(OR(Calculations!C4644 = "",Calculations!C4644 = WorkTypeString),  IFERROR(Calculations!J4644,""), NA())</f>
        <v/>
      </c>
      <c r="E4644" s="10">
        <f t="array" ref="E4644">PERCENTILE(IF(ISERROR(D4644:D9643)=FALSE,D4644:D9643),CycleTimePercentile)</f>
        <v>0</v>
      </c>
      <c r="F4644" s="2" t="e">
        <f xml:space="preserve"> IF(Calculations!C4644 = DefectTypeString,  IFERROR(Calculations!J4644,""), NA())</f>
        <v>#N/A</v>
      </c>
      <c r="G4644" s="10">
        <f t="array" ref="G4644">PERCENTILE(IF(ISERROR(F4644:F9643)=FALSE,F4644:F9643),CycleTimePercentile)</f>
        <v>0</v>
      </c>
      <c r="H4644" s="2" t="e">
        <f ca="1" xml:space="preserve"> IF(OR(Calculations!C4644 = "",Calculations!C4644 = WorkTypeString),  Calculations!K4644, NA())</f>
        <v>#N/A</v>
      </c>
      <c r="I4644" s="2" t="e">
        <f xml:space="preserve"> IF(Calculations!C4644 = DefectTypeString,  Calculations!K4644, NA())</f>
        <v>#N/A</v>
      </c>
    </row>
    <row r="4645" spans="1:9" x14ac:dyDescent="0.25">
      <c r="A4645" s="8" t="str">
        <f>Calculations!A4645</f>
        <v/>
      </c>
      <c r="B4645" s="2" t="str">
        <f t="shared" si="77"/>
        <v/>
      </c>
      <c r="C4645" s="10" t="str">
        <f>IFERROR(Calculations!J4645,"")</f>
        <v/>
      </c>
      <c r="D4645" s="10" t="str">
        <f xml:space="preserve"> IF(OR(Calculations!C4645 = "",Calculations!C4645 = WorkTypeString),  IFERROR(Calculations!J4645,""), NA())</f>
        <v/>
      </c>
      <c r="E4645" s="10">
        <f t="array" ref="E4645">PERCENTILE(IF(ISERROR(D4645:D9644)=FALSE,D4645:D9644),CycleTimePercentile)</f>
        <v>0</v>
      </c>
      <c r="F4645" s="2" t="e">
        <f xml:space="preserve"> IF(Calculations!C4645 = DefectTypeString,  IFERROR(Calculations!J4645,""), NA())</f>
        <v>#N/A</v>
      </c>
      <c r="G4645" s="10">
        <f t="array" ref="G4645">PERCENTILE(IF(ISERROR(F4645:F9644)=FALSE,F4645:F9644),CycleTimePercentile)</f>
        <v>0</v>
      </c>
      <c r="H4645" s="2" t="e">
        <f ca="1" xml:space="preserve"> IF(OR(Calculations!C4645 = "",Calculations!C4645 = WorkTypeString),  Calculations!K4645, NA())</f>
        <v>#N/A</v>
      </c>
      <c r="I4645" s="2" t="e">
        <f xml:space="preserve"> IF(Calculations!C4645 = DefectTypeString,  Calculations!K4645, NA())</f>
        <v>#N/A</v>
      </c>
    </row>
    <row r="4646" spans="1:9" x14ac:dyDescent="0.25">
      <c r="A4646" s="8" t="str">
        <f>Calculations!A4646</f>
        <v/>
      </c>
      <c r="B4646" s="2" t="str">
        <f t="shared" si="77"/>
        <v/>
      </c>
      <c r="C4646" s="10" t="str">
        <f>IFERROR(Calculations!J4646,"")</f>
        <v/>
      </c>
      <c r="D4646" s="10" t="str">
        <f xml:space="preserve"> IF(OR(Calculations!C4646 = "",Calculations!C4646 = WorkTypeString),  IFERROR(Calculations!J4646,""), NA())</f>
        <v/>
      </c>
      <c r="E4646" s="10">
        <f t="array" ref="E4646">PERCENTILE(IF(ISERROR(D4646:D9645)=FALSE,D4646:D9645),CycleTimePercentile)</f>
        <v>0</v>
      </c>
      <c r="F4646" s="2" t="e">
        <f xml:space="preserve"> IF(Calculations!C4646 = DefectTypeString,  IFERROR(Calculations!J4646,""), NA())</f>
        <v>#N/A</v>
      </c>
      <c r="G4646" s="10">
        <f t="array" ref="G4646">PERCENTILE(IF(ISERROR(F4646:F9645)=FALSE,F4646:F9645),CycleTimePercentile)</f>
        <v>0</v>
      </c>
      <c r="H4646" s="2" t="e">
        <f ca="1" xml:space="preserve"> IF(OR(Calculations!C4646 = "",Calculations!C4646 = WorkTypeString),  Calculations!K4646, NA())</f>
        <v>#N/A</v>
      </c>
      <c r="I4646" s="2" t="e">
        <f xml:space="preserve"> IF(Calculations!C4646 = DefectTypeString,  Calculations!K4646, NA())</f>
        <v>#N/A</v>
      </c>
    </row>
    <row r="4647" spans="1:9" x14ac:dyDescent="0.25">
      <c r="A4647" s="8" t="str">
        <f>Calculations!A4647</f>
        <v/>
      </c>
      <c r="B4647" s="2" t="str">
        <f t="shared" si="77"/>
        <v/>
      </c>
      <c r="C4647" s="10" t="str">
        <f>IFERROR(Calculations!J4647,"")</f>
        <v/>
      </c>
      <c r="D4647" s="10" t="str">
        <f xml:space="preserve"> IF(OR(Calculations!C4647 = "",Calculations!C4647 = WorkTypeString),  IFERROR(Calculations!J4647,""), NA())</f>
        <v/>
      </c>
      <c r="E4647" s="10">
        <f t="array" ref="E4647">PERCENTILE(IF(ISERROR(D4647:D9646)=FALSE,D4647:D9646),CycleTimePercentile)</f>
        <v>0</v>
      </c>
      <c r="F4647" s="2" t="e">
        <f xml:space="preserve"> IF(Calculations!C4647 = DefectTypeString,  IFERROR(Calculations!J4647,""), NA())</f>
        <v>#N/A</v>
      </c>
      <c r="G4647" s="10">
        <f t="array" ref="G4647">PERCENTILE(IF(ISERROR(F4647:F9646)=FALSE,F4647:F9646),CycleTimePercentile)</f>
        <v>0</v>
      </c>
      <c r="H4647" s="2" t="e">
        <f ca="1" xml:space="preserve"> IF(OR(Calculations!C4647 = "",Calculations!C4647 = WorkTypeString),  Calculations!K4647, NA())</f>
        <v>#N/A</v>
      </c>
      <c r="I4647" s="2" t="e">
        <f xml:space="preserve"> IF(Calculations!C4647 = DefectTypeString,  Calculations!K4647, NA())</f>
        <v>#N/A</v>
      </c>
    </row>
    <row r="4648" spans="1:9" x14ac:dyDescent="0.25">
      <c r="A4648" s="8" t="str">
        <f>Calculations!A4648</f>
        <v/>
      </c>
      <c r="B4648" s="2" t="str">
        <f t="shared" si="77"/>
        <v/>
      </c>
      <c r="C4648" s="10" t="str">
        <f>IFERROR(Calculations!J4648,"")</f>
        <v/>
      </c>
      <c r="D4648" s="10" t="str">
        <f xml:space="preserve"> IF(OR(Calculations!C4648 = "",Calculations!C4648 = WorkTypeString),  IFERROR(Calculations!J4648,""), NA())</f>
        <v/>
      </c>
      <c r="E4648" s="10">
        <f t="array" ref="E4648">PERCENTILE(IF(ISERROR(D4648:D9647)=FALSE,D4648:D9647),CycleTimePercentile)</f>
        <v>0</v>
      </c>
      <c r="F4648" s="2" t="e">
        <f xml:space="preserve"> IF(Calculations!C4648 = DefectTypeString,  IFERROR(Calculations!J4648,""), NA())</f>
        <v>#N/A</v>
      </c>
      <c r="G4648" s="10">
        <f t="array" ref="G4648">PERCENTILE(IF(ISERROR(F4648:F9647)=FALSE,F4648:F9647),CycleTimePercentile)</f>
        <v>0</v>
      </c>
      <c r="H4648" s="2" t="e">
        <f ca="1" xml:space="preserve"> IF(OR(Calculations!C4648 = "",Calculations!C4648 = WorkTypeString),  Calculations!K4648, NA())</f>
        <v>#N/A</v>
      </c>
      <c r="I4648" s="2" t="e">
        <f xml:space="preserve"> IF(Calculations!C4648 = DefectTypeString,  Calculations!K4648, NA())</f>
        <v>#N/A</v>
      </c>
    </row>
    <row r="4649" spans="1:9" x14ac:dyDescent="0.25">
      <c r="A4649" s="8" t="str">
        <f>Calculations!A4649</f>
        <v/>
      </c>
      <c r="B4649" s="2" t="str">
        <f t="shared" si="77"/>
        <v/>
      </c>
      <c r="C4649" s="10" t="str">
        <f>IFERROR(Calculations!J4649,"")</f>
        <v/>
      </c>
      <c r="D4649" s="10" t="str">
        <f xml:space="preserve"> IF(OR(Calculations!C4649 = "",Calculations!C4649 = WorkTypeString),  IFERROR(Calculations!J4649,""), NA())</f>
        <v/>
      </c>
      <c r="E4649" s="10">
        <f t="array" ref="E4649">PERCENTILE(IF(ISERROR(D4649:D9648)=FALSE,D4649:D9648),CycleTimePercentile)</f>
        <v>0</v>
      </c>
      <c r="F4649" s="2" t="e">
        <f xml:space="preserve"> IF(Calculations!C4649 = DefectTypeString,  IFERROR(Calculations!J4649,""), NA())</f>
        <v>#N/A</v>
      </c>
      <c r="G4649" s="10">
        <f t="array" ref="G4649">PERCENTILE(IF(ISERROR(F4649:F9648)=FALSE,F4649:F9648),CycleTimePercentile)</f>
        <v>0</v>
      </c>
      <c r="H4649" s="2" t="e">
        <f ca="1" xml:space="preserve"> IF(OR(Calculations!C4649 = "",Calculations!C4649 = WorkTypeString),  Calculations!K4649, NA())</f>
        <v>#N/A</v>
      </c>
      <c r="I4649" s="2" t="e">
        <f xml:space="preserve"> IF(Calculations!C4649 = DefectTypeString,  Calculations!K4649, NA())</f>
        <v>#N/A</v>
      </c>
    </row>
    <row r="4650" spans="1:9" x14ac:dyDescent="0.25">
      <c r="A4650" s="8" t="str">
        <f>Calculations!A4650</f>
        <v/>
      </c>
      <c r="B4650" s="2" t="str">
        <f t="shared" si="77"/>
        <v/>
      </c>
      <c r="C4650" s="10" t="str">
        <f>IFERROR(Calculations!J4650,"")</f>
        <v/>
      </c>
      <c r="D4650" s="10" t="str">
        <f xml:space="preserve"> IF(OR(Calculations!C4650 = "",Calculations!C4650 = WorkTypeString),  IFERROR(Calculations!J4650,""), NA())</f>
        <v/>
      </c>
      <c r="E4650" s="10">
        <f t="array" ref="E4650">PERCENTILE(IF(ISERROR(D4650:D9649)=FALSE,D4650:D9649),CycleTimePercentile)</f>
        <v>0</v>
      </c>
      <c r="F4650" s="2" t="e">
        <f xml:space="preserve"> IF(Calculations!C4650 = DefectTypeString,  IFERROR(Calculations!J4650,""), NA())</f>
        <v>#N/A</v>
      </c>
      <c r="G4650" s="10">
        <f t="array" ref="G4650">PERCENTILE(IF(ISERROR(F4650:F9649)=FALSE,F4650:F9649),CycleTimePercentile)</f>
        <v>0</v>
      </c>
      <c r="H4650" s="2" t="e">
        <f ca="1" xml:space="preserve"> IF(OR(Calculations!C4650 = "",Calculations!C4650 = WorkTypeString),  Calculations!K4650, NA())</f>
        <v>#N/A</v>
      </c>
      <c r="I4650" s="2" t="e">
        <f xml:space="preserve"> IF(Calculations!C4650 = DefectTypeString,  Calculations!K4650, NA())</f>
        <v>#N/A</v>
      </c>
    </row>
    <row r="4651" spans="1:9" x14ac:dyDescent="0.25">
      <c r="A4651" s="8" t="str">
        <f>Calculations!A4651</f>
        <v/>
      </c>
      <c r="B4651" s="2" t="str">
        <f t="shared" si="77"/>
        <v/>
      </c>
      <c r="C4651" s="10" t="str">
        <f>IFERROR(Calculations!J4651,"")</f>
        <v/>
      </c>
      <c r="D4651" s="10" t="str">
        <f xml:space="preserve"> IF(OR(Calculations!C4651 = "",Calculations!C4651 = WorkTypeString),  IFERROR(Calculations!J4651,""), NA())</f>
        <v/>
      </c>
      <c r="E4651" s="10">
        <f t="array" ref="E4651">PERCENTILE(IF(ISERROR(D4651:D9650)=FALSE,D4651:D9650),CycleTimePercentile)</f>
        <v>0</v>
      </c>
      <c r="F4651" s="2" t="e">
        <f xml:space="preserve"> IF(Calculations!C4651 = DefectTypeString,  IFERROR(Calculations!J4651,""), NA())</f>
        <v>#N/A</v>
      </c>
      <c r="G4651" s="10">
        <f t="array" ref="G4651">PERCENTILE(IF(ISERROR(F4651:F9650)=FALSE,F4651:F9650),CycleTimePercentile)</f>
        <v>0</v>
      </c>
      <c r="H4651" s="2" t="e">
        <f ca="1" xml:space="preserve"> IF(OR(Calculations!C4651 = "",Calculations!C4651 = WorkTypeString),  Calculations!K4651, NA())</f>
        <v>#N/A</v>
      </c>
      <c r="I4651" s="2" t="e">
        <f xml:space="preserve"> IF(Calculations!C4651 = DefectTypeString,  Calculations!K4651, NA())</f>
        <v>#N/A</v>
      </c>
    </row>
    <row r="4652" spans="1:9" x14ac:dyDescent="0.25">
      <c r="A4652" s="8" t="str">
        <f>Calculations!A4652</f>
        <v/>
      </c>
      <c r="B4652" s="2" t="str">
        <f t="shared" si="77"/>
        <v/>
      </c>
      <c r="C4652" s="10" t="str">
        <f>IFERROR(Calculations!J4652,"")</f>
        <v/>
      </c>
      <c r="D4652" s="10" t="str">
        <f xml:space="preserve"> IF(OR(Calculations!C4652 = "",Calculations!C4652 = WorkTypeString),  IFERROR(Calculations!J4652,""), NA())</f>
        <v/>
      </c>
      <c r="E4652" s="10">
        <f t="array" ref="E4652">PERCENTILE(IF(ISERROR(D4652:D9651)=FALSE,D4652:D9651),CycleTimePercentile)</f>
        <v>0</v>
      </c>
      <c r="F4652" s="2" t="e">
        <f xml:space="preserve"> IF(Calculations!C4652 = DefectTypeString,  IFERROR(Calculations!J4652,""), NA())</f>
        <v>#N/A</v>
      </c>
      <c r="G4652" s="10">
        <f t="array" ref="G4652">PERCENTILE(IF(ISERROR(F4652:F9651)=FALSE,F4652:F9651),CycleTimePercentile)</f>
        <v>0</v>
      </c>
      <c r="H4652" s="2" t="e">
        <f ca="1" xml:space="preserve"> IF(OR(Calculations!C4652 = "",Calculations!C4652 = WorkTypeString),  Calculations!K4652, NA())</f>
        <v>#N/A</v>
      </c>
      <c r="I4652" s="2" t="e">
        <f xml:space="preserve"> IF(Calculations!C4652 = DefectTypeString,  Calculations!K4652, NA())</f>
        <v>#N/A</v>
      </c>
    </row>
    <row r="4653" spans="1:9" x14ac:dyDescent="0.25">
      <c r="A4653" s="8" t="str">
        <f>Calculations!A4653</f>
        <v/>
      </c>
      <c r="B4653" s="2" t="str">
        <f t="shared" si="77"/>
        <v/>
      </c>
      <c r="C4653" s="10" t="str">
        <f>IFERROR(Calculations!J4653,"")</f>
        <v/>
      </c>
      <c r="D4653" s="10" t="str">
        <f xml:space="preserve"> IF(OR(Calculations!C4653 = "",Calculations!C4653 = WorkTypeString),  IFERROR(Calculations!J4653,""), NA())</f>
        <v/>
      </c>
      <c r="E4653" s="10">
        <f t="array" ref="E4653">PERCENTILE(IF(ISERROR(D4653:D9652)=FALSE,D4653:D9652),CycleTimePercentile)</f>
        <v>0</v>
      </c>
      <c r="F4653" s="2" t="e">
        <f xml:space="preserve"> IF(Calculations!C4653 = DefectTypeString,  IFERROR(Calculations!J4653,""), NA())</f>
        <v>#N/A</v>
      </c>
      <c r="G4653" s="10">
        <f t="array" ref="G4653">PERCENTILE(IF(ISERROR(F4653:F9652)=FALSE,F4653:F9652),CycleTimePercentile)</f>
        <v>0</v>
      </c>
      <c r="H4653" s="2" t="e">
        <f ca="1" xml:space="preserve"> IF(OR(Calculations!C4653 = "",Calculations!C4653 = WorkTypeString),  Calculations!K4653, NA())</f>
        <v>#N/A</v>
      </c>
      <c r="I4653" s="2" t="e">
        <f xml:space="preserve"> IF(Calculations!C4653 = DefectTypeString,  Calculations!K4653, NA())</f>
        <v>#N/A</v>
      </c>
    </row>
    <row r="4654" spans="1:9" x14ac:dyDescent="0.25">
      <c r="A4654" s="8" t="str">
        <f>Calculations!A4654</f>
        <v/>
      </c>
      <c r="B4654" s="2" t="str">
        <f t="shared" si="77"/>
        <v/>
      </c>
      <c r="C4654" s="10" t="str">
        <f>IFERROR(Calculations!J4654,"")</f>
        <v/>
      </c>
      <c r="D4654" s="10" t="str">
        <f xml:space="preserve"> IF(OR(Calculations!C4654 = "",Calculations!C4654 = WorkTypeString),  IFERROR(Calculations!J4654,""), NA())</f>
        <v/>
      </c>
      <c r="E4654" s="10">
        <f t="array" ref="E4654">PERCENTILE(IF(ISERROR(D4654:D9653)=FALSE,D4654:D9653),CycleTimePercentile)</f>
        <v>0</v>
      </c>
      <c r="F4654" s="2" t="e">
        <f xml:space="preserve"> IF(Calculations!C4654 = DefectTypeString,  IFERROR(Calculations!J4654,""), NA())</f>
        <v>#N/A</v>
      </c>
      <c r="G4654" s="10">
        <f t="array" ref="G4654">PERCENTILE(IF(ISERROR(F4654:F9653)=FALSE,F4654:F9653),CycleTimePercentile)</f>
        <v>0</v>
      </c>
      <c r="H4654" s="2" t="e">
        <f ca="1" xml:space="preserve"> IF(OR(Calculations!C4654 = "",Calculations!C4654 = WorkTypeString),  Calculations!K4654, NA())</f>
        <v>#N/A</v>
      </c>
      <c r="I4654" s="2" t="e">
        <f xml:space="preserve"> IF(Calculations!C4654 = DefectTypeString,  Calculations!K4654, NA())</f>
        <v>#N/A</v>
      </c>
    </row>
    <row r="4655" spans="1:9" x14ac:dyDescent="0.25">
      <c r="A4655" s="8" t="str">
        <f>Calculations!A4655</f>
        <v/>
      </c>
      <c r="B4655" s="2" t="str">
        <f t="shared" si="77"/>
        <v/>
      </c>
      <c r="C4655" s="10" t="str">
        <f>IFERROR(Calculations!J4655,"")</f>
        <v/>
      </c>
      <c r="D4655" s="10" t="str">
        <f xml:space="preserve"> IF(OR(Calculations!C4655 = "",Calculations!C4655 = WorkTypeString),  IFERROR(Calculations!J4655,""), NA())</f>
        <v/>
      </c>
      <c r="E4655" s="10">
        <f t="array" ref="E4655">PERCENTILE(IF(ISERROR(D4655:D9654)=FALSE,D4655:D9654),CycleTimePercentile)</f>
        <v>0</v>
      </c>
      <c r="F4655" s="2" t="e">
        <f xml:space="preserve"> IF(Calculations!C4655 = DefectTypeString,  IFERROR(Calculations!J4655,""), NA())</f>
        <v>#N/A</v>
      </c>
      <c r="G4655" s="10">
        <f t="array" ref="G4655">PERCENTILE(IF(ISERROR(F4655:F9654)=FALSE,F4655:F9654),CycleTimePercentile)</f>
        <v>0</v>
      </c>
      <c r="H4655" s="2" t="e">
        <f ca="1" xml:space="preserve"> IF(OR(Calculations!C4655 = "",Calculations!C4655 = WorkTypeString),  Calculations!K4655, NA())</f>
        <v>#N/A</v>
      </c>
      <c r="I4655" s="2" t="e">
        <f xml:space="preserve"> IF(Calculations!C4655 = DefectTypeString,  Calculations!K4655, NA())</f>
        <v>#N/A</v>
      </c>
    </row>
    <row r="4656" spans="1:9" x14ac:dyDescent="0.25">
      <c r="A4656" s="8" t="str">
        <f>Calculations!A4656</f>
        <v/>
      </c>
      <c r="B4656" s="2" t="str">
        <f t="shared" si="77"/>
        <v/>
      </c>
      <c r="C4656" s="10" t="str">
        <f>IFERROR(Calculations!J4656,"")</f>
        <v/>
      </c>
      <c r="D4656" s="10" t="str">
        <f xml:space="preserve"> IF(OR(Calculations!C4656 = "",Calculations!C4656 = WorkTypeString),  IFERROR(Calculations!J4656,""), NA())</f>
        <v/>
      </c>
      <c r="E4656" s="10">
        <f t="array" ref="E4656">PERCENTILE(IF(ISERROR(D4656:D9655)=FALSE,D4656:D9655),CycleTimePercentile)</f>
        <v>0</v>
      </c>
      <c r="F4656" s="2" t="e">
        <f xml:space="preserve"> IF(Calculations!C4656 = DefectTypeString,  IFERROR(Calculations!J4656,""), NA())</f>
        <v>#N/A</v>
      </c>
      <c r="G4656" s="10">
        <f t="array" ref="G4656">PERCENTILE(IF(ISERROR(F4656:F9655)=FALSE,F4656:F9655),CycleTimePercentile)</f>
        <v>0</v>
      </c>
      <c r="H4656" s="2" t="e">
        <f ca="1" xml:space="preserve"> IF(OR(Calculations!C4656 = "",Calculations!C4656 = WorkTypeString),  Calculations!K4656, NA())</f>
        <v>#N/A</v>
      </c>
      <c r="I4656" s="2" t="e">
        <f xml:space="preserve"> IF(Calculations!C4656 = DefectTypeString,  Calculations!K4656, NA())</f>
        <v>#N/A</v>
      </c>
    </row>
    <row r="4657" spans="1:9" x14ac:dyDescent="0.25">
      <c r="A4657" s="8" t="str">
        <f>Calculations!A4657</f>
        <v/>
      </c>
      <c r="B4657" s="2" t="str">
        <f t="shared" si="77"/>
        <v/>
      </c>
      <c r="C4657" s="10" t="str">
        <f>IFERROR(Calculations!J4657,"")</f>
        <v/>
      </c>
      <c r="D4657" s="10" t="str">
        <f xml:space="preserve"> IF(OR(Calculations!C4657 = "",Calculations!C4657 = WorkTypeString),  IFERROR(Calculations!J4657,""), NA())</f>
        <v/>
      </c>
      <c r="E4657" s="10">
        <f t="array" ref="E4657">PERCENTILE(IF(ISERROR(D4657:D9656)=FALSE,D4657:D9656),CycleTimePercentile)</f>
        <v>0</v>
      </c>
      <c r="F4657" s="2" t="e">
        <f xml:space="preserve"> IF(Calculations!C4657 = DefectTypeString,  IFERROR(Calculations!J4657,""), NA())</f>
        <v>#N/A</v>
      </c>
      <c r="G4657" s="10">
        <f t="array" ref="G4657">PERCENTILE(IF(ISERROR(F4657:F9656)=FALSE,F4657:F9656),CycleTimePercentile)</f>
        <v>0</v>
      </c>
      <c r="H4657" s="2" t="e">
        <f ca="1" xml:space="preserve"> IF(OR(Calculations!C4657 = "",Calculations!C4657 = WorkTypeString),  Calculations!K4657, NA())</f>
        <v>#N/A</v>
      </c>
      <c r="I4657" s="2" t="e">
        <f xml:space="preserve"> IF(Calculations!C4657 = DefectTypeString,  Calculations!K4657, NA())</f>
        <v>#N/A</v>
      </c>
    </row>
    <row r="4658" spans="1:9" x14ac:dyDescent="0.25">
      <c r="A4658" s="8" t="str">
        <f>Calculations!A4658</f>
        <v/>
      </c>
      <c r="B4658" s="2" t="str">
        <f t="shared" si="77"/>
        <v/>
      </c>
      <c r="C4658" s="10" t="str">
        <f>IFERROR(Calculations!J4658,"")</f>
        <v/>
      </c>
      <c r="D4658" s="10" t="str">
        <f xml:space="preserve"> IF(OR(Calculations!C4658 = "",Calculations!C4658 = WorkTypeString),  IFERROR(Calculations!J4658,""), NA())</f>
        <v/>
      </c>
      <c r="E4658" s="10">
        <f t="array" ref="E4658">PERCENTILE(IF(ISERROR(D4658:D9657)=FALSE,D4658:D9657),CycleTimePercentile)</f>
        <v>0</v>
      </c>
      <c r="F4658" s="2" t="e">
        <f xml:space="preserve"> IF(Calculations!C4658 = DefectTypeString,  IFERROR(Calculations!J4658,""), NA())</f>
        <v>#N/A</v>
      </c>
      <c r="G4658" s="10">
        <f t="array" ref="G4658">PERCENTILE(IF(ISERROR(F4658:F9657)=FALSE,F4658:F9657),CycleTimePercentile)</f>
        <v>0</v>
      </c>
      <c r="H4658" s="2" t="e">
        <f ca="1" xml:space="preserve"> IF(OR(Calculations!C4658 = "",Calculations!C4658 = WorkTypeString),  Calculations!K4658, NA())</f>
        <v>#N/A</v>
      </c>
      <c r="I4658" s="2" t="e">
        <f xml:space="preserve"> IF(Calculations!C4658 = DefectTypeString,  Calculations!K4658, NA())</f>
        <v>#N/A</v>
      </c>
    </row>
    <row r="4659" spans="1:9" x14ac:dyDescent="0.25">
      <c r="A4659" s="8" t="str">
        <f>Calculations!A4659</f>
        <v/>
      </c>
      <c r="B4659" s="2" t="str">
        <f t="shared" si="77"/>
        <v/>
      </c>
      <c r="C4659" s="10" t="str">
        <f>IFERROR(Calculations!J4659,"")</f>
        <v/>
      </c>
      <c r="D4659" s="10" t="str">
        <f xml:space="preserve"> IF(OR(Calculations!C4659 = "",Calculations!C4659 = WorkTypeString),  IFERROR(Calculations!J4659,""), NA())</f>
        <v/>
      </c>
      <c r="E4659" s="10">
        <f t="array" ref="E4659">PERCENTILE(IF(ISERROR(D4659:D9658)=FALSE,D4659:D9658),CycleTimePercentile)</f>
        <v>0</v>
      </c>
      <c r="F4659" s="2" t="e">
        <f xml:space="preserve"> IF(Calculations!C4659 = DefectTypeString,  IFERROR(Calculations!J4659,""), NA())</f>
        <v>#N/A</v>
      </c>
      <c r="G4659" s="10">
        <f t="array" ref="G4659">PERCENTILE(IF(ISERROR(F4659:F9658)=FALSE,F4659:F9658),CycleTimePercentile)</f>
        <v>0</v>
      </c>
      <c r="H4659" s="2" t="e">
        <f ca="1" xml:space="preserve"> IF(OR(Calculations!C4659 = "",Calculations!C4659 = WorkTypeString),  Calculations!K4659, NA())</f>
        <v>#N/A</v>
      </c>
      <c r="I4659" s="2" t="e">
        <f xml:space="preserve"> IF(Calculations!C4659 = DefectTypeString,  Calculations!K4659, NA())</f>
        <v>#N/A</v>
      </c>
    </row>
    <row r="4660" spans="1:9" x14ac:dyDescent="0.25">
      <c r="A4660" s="8" t="str">
        <f>Calculations!A4660</f>
        <v/>
      </c>
      <c r="B4660" s="2" t="str">
        <f t="shared" si="77"/>
        <v/>
      </c>
      <c r="C4660" s="10" t="str">
        <f>IFERROR(Calculations!J4660,"")</f>
        <v/>
      </c>
      <c r="D4660" s="10" t="str">
        <f xml:space="preserve"> IF(OR(Calculations!C4660 = "",Calculations!C4660 = WorkTypeString),  IFERROR(Calculations!J4660,""), NA())</f>
        <v/>
      </c>
      <c r="E4660" s="10">
        <f t="array" ref="E4660">PERCENTILE(IF(ISERROR(D4660:D9659)=FALSE,D4660:D9659),CycleTimePercentile)</f>
        <v>0</v>
      </c>
      <c r="F4660" s="2" t="e">
        <f xml:space="preserve"> IF(Calculations!C4660 = DefectTypeString,  IFERROR(Calculations!J4660,""), NA())</f>
        <v>#N/A</v>
      </c>
      <c r="G4660" s="10">
        <f t="array" ref="G4660">PERCENTILE(IF(ISERROR(F4660:F9659)=FALSE,F4660:F9659),CycleTimePercentile)</f>
        <v>0</v>
      </c>
      <c r="H4660" s="2" t="e">
        <f ca="1" xml:space="preserve"> IF(OR(Calculations!C4660 = "",Calculations!C4660 = WorkTypeString),  Calculations!K4660, NA())</f>
        <v>#N/A</v>
      </c>
      <c r="I4660" s="2" t="e">
        <f xml:space="preserve"> IF(Calculations!C4660 = DefectTypeString,  Calculations!K4660, NA())</f>
        <v>#N/A</v>
      </c>
    </row>
    <row r="4661" spans="1:9" x14ac:dyDescent="0.25">
      <c r="A4661" s="8" t="str">
        <f>Calculations!A4661</f>
        <v/>
      </c>
      <c r="B4661" s="2" t="str">
        <f t="shared" si="77"/>
        <v/>
      </c>
      <c r="C4661" s="10" t="str">
        <f>IFERROR(Calculations!J4661,"")</f>
        <v/>
      </c>
      <c r="D4661" s="10" t="str">
        <f xml:space="preserve"> IF(OR(Calculations!C4661 = "",Calculations!C4661 = WorkTypeString),  IFERROR(Calculations!J4661,""), NA())</f>
        <v/>
      </c>
      <c r="E4661" s="10">
        <f t="array" ref="E4661">PERCENTILE(IF(ISERROR(D4661:D9660)=FALSE,D4661:D9660),CycleTimePercentile)</f>
        <v>0</v>
      </c>
      <c r="F4661" s="2" t="e">
        <f xml:space="preserve"> IF(Calculations!C4661 = DefectTypeString,  IFERROR(Calculations!J4661,""), NA())</f>
        <v>#N/A</v>
      </c>
      <c r="G4661" s="10">
        <f t="array" ref="G4661">PERCENTILE(IF(ISERROR(F4661:F9660)=FALSE,F4661:F9660),CycleTimePercentile)</f>
        <v>0</v>
      </c>
      <c r="H4661" s="2" t="e">
        <f ca="1" xml:space="preserve"> IF(OR(Calculations!C4661 = "",Calculations!C4661 = WorkTypeString),  Calculations!K4661, NA())</f>
        <v>#N/A</v>
      </c>
      <c r="I4661" s="2" t="e">
        <f xml:space="preserve"> IF(Calculations!C4661 = DefectTypeString,  Calculations!K4661, NA())</f>
        <v>#N/A</v>
      </c>
    </row>
    <row r="4662" spans="1:9" x14ac:dyDescent="0.25">
      <c r="A4662" s="8" t="str">
        <f>Calculations!A4662</f>
        <v/>
      </c>
      <c r="B4662" s="2" t="str">
        <f t="shared" si="77"/>
        <v/>
      </c>
      <c r="C4662" s="10" t="str">
        <f>IFERROR(Calculations!J4662,"")</f>
        <v/>
      </c>
      <c r="D4662" s="10" t="str">
        <f xml:space="preserve"> IF(OR(Calculations!C4662 = "",Calculations!C4662 = WorkTypeString),  IFERROR(Calculations!J4662,""), NA())</f>
        <v/>
      </c>
      <c r="E4662" s="10">
        <f t="array" ref="E4662">PERCENTILE(IF(ISERROR(D4662:D9661)=FALSE,D4662:D9661),CycleTimePercentile)</f>
        <v>0</v>
      </c>
      <c r="F4662" s="2" t="e">
        <f xml:space="preserve"> IF(Calculations!C4662 = DefectTypeString,  IFERROR(Calculations!J4662,""), NA())</f>
        <v>#N/A</v>
      </c>
      <c r="G4662" s="10">
        <f t="array" ref="G4662">PERCENTILE(IF(ISERROR(F4662:F9661)=FALSE,F4662:F9661),CycleTimePercentile)</f>
        <v>0</v>
      </c>
      <c r="H4662" s="2" t="e">
        <f ca="1" xml:space="preserve"> IF(OR(Calculations!C4662 = "",Calculations!C4662 = WorkTypeString),  Calculations!K4662, NA())</f>
        <v>#N/A</v>
      </c>
      <c r="I4662" s="2" t="e">
        <f xml:space="preserve"> IF(Calculations!C4662 = DefectTypeString,  Calculations!K4662, NA())</f>
        <v>#N/A</v>
      </c>
    </row>
    <row r="4663" spans="1:9" x14ac:dyDescent="0.25">
      <c r="A4663" s="8" t="str">
        <f>Calculations!A4663</f>
        <v/>
      </c>
      <c r="B4663" s="2" t="str">
        <f t="shared" si="77"/>
        <v/>
      </c>
      <c r="C4663" s="10" t="str">
        <f>IFERROR(Calculations!J4663,"")</f>
        <v/>
      </c>
      <c r="D4663" s="10" t="str">
        <f xml:space="preserve"> IF(OR(Calculations!C4663 = "",Calculations!C4663 = WorkTypeString),  IFERROR(Calculations!J4663,""), NA())</f>
        <v/>
      </c>
      <c r="E4663" s="10">
        <f t="array" ref="E4663">PERCENTILE(IF(ISERROR(D4663:D9662)=FALSE,D4663:D9662),CycleTimePercentile)</f>
        <v>0</v>
      </c>
      <c r="F4663" s="2" t="e">
        <f xml:space="preserve"> IF(Calculations!C4663 = DefectTypeString,  IFERROR(Calculations!J4663,""), NA())</f>
        <v>#N/A</v>
      </c>
      <c r="G4663" s="10">
        <f t="array" ref="G4663">PERCENTILE(IF(ISERROR(F4663:F9662)=FALSE,F4663:F9662),CycleTimePercentile)</f>
        <v>0</v>
      </c>
      <c r="H4663" s="2" t="e">
        <f ca="1" xml:space="preserve"> IF(OR(Calculations!C4663 = "",Calculations!C4663 = WorkTypeString),  Calculations!K4663, NA())</f>
        <v>#N/A</v>
      </c>
      <c r="I4663" s="2" t="e">
        <f xml:space="preserve"> IF(Calculations!C4663 = DefectTypeString,  Calculations!K4663, NA())</f>
        <v>#N/A</v>
      </c>
    </row>
    <row r="4664" spans="1:9" x14ac:dyDescent="0.25">
      <c r="A4664" s="8" t="str">
        <f>Calculations!A4664</f>
        <v/>
      </c>
      <c r="B4664" s="2" t="str">
        <f t="shared" si="77"/>
        <v/>
      </c>
      <c r="C4664" s="10" t="str">
        <f>IFERROR(Calculations!J4664,"")</f>
        <v/>
      </c>
      <c r="D4664" s="10" t="str">
        <f xml:space="preserve"> IF(OR(Calculations!C4664 = "",Calculations!C4664 = WorkTypeString),  IFERROR(Calculations!J4664,""), NA())</f>
        <v/>
      </c>
      <c r="E4664" s="10">
        <f t="array" ref="E4664">PERCENTILE(IF(ISERROR(D4664:D9663)=FALSE,D4664:D9663),CycleTimePercentile)</f>
        <v>0</v>
      </c>
      <c r="F4664" s="2" t="e">
        <f xml:space="preserve"> IF(Calculations!C4664 = DefectTypeString,  IFERROR(Calculations!J4664,""), NA())</f>
        <v>#N/A</v>
      </c>
      <c r="G4664" s="10">
        <f t="array" ref="G4664">PERCENTILE(IF(ISERROR(F4664:F9663)=FALSE,F4664:F9663),CycleTimePercentile)</f>
        <v>0</v>
      </c>
      <c r="H4664" s="2" t="e">
        <f ca="1" xml:space="preserve"> IF(OR(Calculations!C4664 = "",Calculations!C4664 = WorkTypeString),  Calculations!K4664, NA())</f>
        <v>#N/A</v>
      </c>
      <c r="I4664" s="2" t="e">
        <f xml:space="preserve"> IF(Calculations!C4664 = DefectTypeString,  Calculations!K4664, NA())</f>
        <v>#N/A</v>
      </c>
    </row>
    <row r="4665" spans="1:9" x14ac:dyDescent="0.25">
      <c r="A4665" s="8" t="str">
        <f>Calculations!A4665</f>
        <v/>
      </c>
      <c r="B4665" s="2" t="str">
        <f t="shared" si="77"/>
        <v/>
      </c>
      <c r="C4665" s="10" t="str">
        <f>IFERROR(Calculations!J4665,"")</f>
        <v/>
      </c>
      <c r="D4665" s="10" t="str">
        <f xml:space="preserve"> IF(OR(Calculations!C4665 = "",Calculations!C4665 = WorkTypeString),  IFERROR(Calculations!J4665,""), NA())</f>
        <v/>
      </c>
      <c r="E4665" s="10">
        <f t="array" ref="E4665">PERCENTILE(IF(ISERROR(D4665:D9664)=FALSE,D4665:D9664),CycleTimePercentile)</f>
        <v>0</v>
      </c>
      <c r="F4665" s="2" t="e">
        <f xml:space="preserve"> IF(Calculations!C4665 = DefectTypeString,  IFERROR(Calculations!J4665,""), NA())</f>
        <v>#N/A</v>
      </c>
      <c r="G4665" s="10">
        <f t="array" ref="G4665">PERCENTILE(IF(ISERROR(F4665:F9664)=FALSE,F4665:F9664),CycleTimePercentile)</f>
        <v>0</v>
      </c>
      <c r="H4665" s="2" t="e">
        <f ca="1" xml:space="preserve"> IF(OR(Calculations!C4665 = "",Calculations!C4665 = WorkTypeString),  Calculations!K4665, NA())</f>
        <v>#N/A</v>
      </c>
      <c r="I4665" s="2" t="e">
        <f xml:space="preserve"> IF(Calculations!C4665 = DefectTypeString,  Calculations!K4665, NA())</f>
        <v>#N/A</v>
      </c>
    </row>
    <row r="4666" spans="1:9" x14ac:dyDescent="0.25">
      <c r="A4666" s="8" t="str">
        <f>Calculations!A4666</f>
        <v/>
      </c>
      <c r="B4666" s="2" t="str">
        <f t="shared" si="77"/>
        <v/>
      </c>
      <c r="C4666" s="10" t="str">
        <f>IFERROR(Calculations!J4666,"")</f>
        <v/>
      </c>
      <c r="D4666" s="10" t="str">
        <f xml:space="preserve"> IF(OR(Calculations!C4666 = "",Calculations!C4666 = WorkTypeString),  IFERROR(Calculations!J4666,""), NA())</f>
        <v/>
      </c>
      <c r="E4666" s="10">
        <f t="array" ref="E4666">PERCENTILE(IF(ISERROR(D4666:D9665)=FALSE,D4666:D9665),CycleTimePercentile)</f>
        <v>0</v>
      </c>
      <c r="F4666" s="2" t="e">
        <f xml:space="preserve"> IF(Calculations!C4666 = DefectTypeString,  IFERROR(Calculations!J4666,""), NA())</f>
        <v>#N/A</v>
      </c>
      <c r="G4666" s="10">
        <f t="array" ref="G4666">PERCENTILE(IF(ISERROR(F4666:F9665)=FALSE,F4666:F9665),CycleTimePercentile)</f>
        <v>0</v>
      </c>
      <c r="H4666" s="2" t="e">
        <f ca="1" xml:space="preserve"> IF(OR(Calculations!C4666 = "",Calculations!C4666 = WorkTypeString),  Calculations!K4666, NA())</f>
        <v>#N/A</v>
      </c>
      <c r="I4666" s="2" t="e">
        <f xml:space="preserve"> IF(Calculations!C4666 = DefectTypeString,  Calculations!K4666, NA())</f>
        <v>#N/A</v>
      </c>
    </row>
    <row r="4667" spans="1:9" x14ac:dyDescent="0.25">
      <c r="A4667" s="8" t="str">
        <f>Calculations!A4667</f>
        <v/>
      </c>
      <c r="B4667" s="2" t="str">
        <f t="shared" si="77"/>
        <v/>
      </c>
      <c r="C4667" s="10" t="str">
        <f>IFERROR(Calculations!J4667,"")</f>
        <v/>
      </c>
      <c r="D4667" s="10" t="str">
        <f xml:space="preserve"> IF(OR(Calculations!C4667 = "",Calculations!C4667 = WorkTypeString),  IFERROR(Calculations!J4667,""), NA())</f>
        <v/>
      </c>
      <c r="E4667" s="10">
        <f t="array" ref="E4667">PERCENTILE(IF(ISERROR(D4667:D9666)=FALSE,D4667:D9666),CycleTimePercentile)</f>
        <v>0</v>
      </c>
      <c r="F4667" s="2" t="e">
        <f xml:space="preserve"> IF(Calculations!C4667 = DefectTypeString,  IFERROR(Calculations!J4667,""), NA())</f>
        <v>#N/A</v>
      </c>
      <c r="G4667" s="10">
        <f t="array" ref="G4667">PERCENTILE(IF(ISERROR(F4667:F9666)=FALSE,F4667:F9666),CycleTimePercentile)</f>
        <v>0</v>
      </c>
      <c r="H4667" s="2" t="e">
        <f ca="1" xml:space="preserve"> IF(OR(Calculations!C4667 = "",Calculations!C4667 = WorkTypeString),  Calculations!K4667, NA())</f>
        <v>#N/A</v>
      </c>
      <c r="I4667" s="2" t="e">
        <f xml:space="preserve"> IF(Calculations!C4667 = DefectTypeString,  Calculations!K4667, NA())</f>
        <v>#N/A</v>
      </c>
    </row>
    <row r="4668" spans="1:9" x14ac:dyDescent="0.25">
      <c r="A4668" s="8" t="str">
        <f>Calculations!A4668</f>
        <v/>
      </c>
      <c r="B4668" s="2" t="str">
        <f t="shared" si="77"/>
        <v/>
      </c>
      <c r="C4668" s="10" t="str">
        <f>IFERROR(Calculations!J4668,"")</f>
        <v/>
      </c>
      <c r="D4668" s="10" t="str">
        <f xml:space="preserve"> IF(OR(Calculations!C4668 = "",Calculations!C4668 = WorkTypeString),  IFERROR(Calculations!J4668,""), NA())</f>
        <v/>
      </c>
      <c r="E4668" s="10">
        <f t="array" ref="E4668">PERCENTILE(IF(ISERROR(D4668:D9667)=FALSE,D4668:D9667),CycleTimePercentile)</f>
        <v>0</v>
      </c>
      <c r="F4668" s="2" t="e">
        <f xml:space="preserve"> IF(Calculations!C4668 = DefectTypeString,  IFERROR(Calculations!J4668,""), NA())</f>
        <v>#N/A</v>
      </c>
      <c r="G4668" s="10">
        <f t="array" ref="G4668">PERCENTILE(IF(ISERROR(F4668:F9667)=FALSE,F4668:F9667),CycleTimePercentile)</f>
        <v>0</v>
      </c>
      <c r="H4668" s="2" t="e">
        <f ca="1" xml:space="preserve"> IF(OR(Calculations!C4668 = "",Calculations!C4668 = WorkTypeString),  Calculations!K4668, NA())</f>
        <v>#N/A</v>
      </c>
      <c r="I4668" s="2" t="e">
        <f xml:space="preserve"> IF(Calculations!C4668 = DefectTypeString,  Calculations!K4668, NA())</f>
        <v>#N/A</v>
      </c>
    </row>
    <row r="4669" spans="1:9" x14ac:dyDescent="0.25">
      <c r="A4669" s="8" t="str">
        <f>Calculations!A4669</f>
        <v/>
      </c>
      <c r="B4669" s="2" t="str">
        <f t="shared" si="77"/>
        <v/>
      </c>
      <c r="C4669" s="10" t="str">
        <f>IFERROR(Calculations!J4669,"")</f>
        <v/>
      </c>
      <c r="D4669" s="10" t="str">
        <f xml:space="preserve"> IF(OR(Calculations!C4669 = "",Calculations!C4669 = WorkTypeString),  IFERROR(Calculations!J4669,""), NA())</f>
        <v/>
      </c>
      <c r="E4669" s="10">
        <f t="array" ref="E4669">PERCENTILE(IF(ISERROR(D4669:D9668)=FALSE,D4669:D9668),CycleTimePercentile)</f>
        <v>0</v>
      </c>
      <c r="F4669" s="2" t="e">
        <f xml:space="preserve"> IF(Calculations!C4669 = DefectTypeString,  IFERROR(Calculations!J4669,""), NA())</f>
        <v>#N/A</v>
      </c>
      <c r="G4669" s="10">
        <f t="array" ref="G4669">PERCENTILE(IF(ISERROR(F4669:F9668)=FALSE,F4669:F9668),CycleTimePercentile)</f>
        <v>0</v>
      </c>
      <c r="H4669" s="2" t="e">
        <f ca="1" xml:space="preserve"> IF(OR(Calculations!C4669 = "",Calculations!C4669 = WorkTypeString),  Calculations!K4669, NA())</f>
        <v>#N/A</v>
      </c>
      <c r="I4669" s="2" t="e">
        <f xml:space="preserve"> IF(Calculations!C4669 = DefectTypeString,  Calculations!K4669, NA())</f>
        <v>#N/A</v>
      </c>
    </row>
    <row r="4670" spans="1:9" x14ac:dyDescent="0.25">
      <c r="A4670" s="8" t="str">
        <f>Calculations!A4670</f>
        <v/>
      </c>
      <c r="B4670" s="2" t="str">
        <f t="shared" si="77"/>
        <v/>
      </c>
      <c r="C4670" s="10" t="str">
        <f>IFERROR(Calculations!J4670,"")</f>
        <v/>
      </c>
      <c r="D4670" s="10" t="str">
        <f xml:space="preserve"> IF(OR(Calculations!C4670 = "",Calculations!C4670 = WorkTypeString),  IFERROR(Calculations!J4670,""), NA())</f>
        <v/>
      </c>
      <c r="E4670" s="10">
        <f t="array" ref="E4670">PERCENTILE(IF(ISERROR(D4670:D9669)=FALSE,D4670:D9669),CycleTimePercentile)</f>
        <v>0</v>
      </c>
      <c r="F4670" s="2" t="e">
        <f xml:space="preserve"> IF(Calculations!C4670 = DefectTypeString,  IFERROR(Calculations!J4670,""), NA())</f>
        <v>#N/A</v>
      </c>
      <c r="G4670" s="10">
        <f t="array" ref="G4670">PERCENTILE(IF(ISERROR(F4670:F9669)=FALSE,F4670:F9669),CycleTimePercentile)</f>
        <v>0</v>
      </c>
      <c r="H4670" s="2" t="e">
        <f ca="1" xml:space="preserve"> IF(OR(Calculations!C4670 = "",Calculations!C4670 = WorkTypeString),  Calculations!K4670, NA())</f>
        <v>#N/A</v>
      </c>
      <c r="I4670" s="2" t="e">
        <f xml:space="preserve"> IF(Calculations!C4670 = DefectTypeString,  Calculations!K4670, NA())</f>
        <v>#N/A</v>
      </c>
    </row>
    <row r="4671" spans="1:9" x14ac:dyDescent="0.25">
      <c r="A4671" s="8" t="str">
        <f>Calculations!A4671</f>
        <v/>
      </c>
      <c r="B4671" s="2" t="str">
        <f t="shared" si="77"/>
        <v/>
      </c>
      <c r="C4671" s="10" t="str">
        <f>IFERROR(Calculations!J4671,"")</f>
        <v/>
      </c>
      <c r="D4671" s="10" t="str">
        <f xml:space="preserve"> IF(OR(Calculations!C4671 = "",Calculations!C4671 = WorkTypeString),  IFERROR(Calculations!J4671,""), NA())</f>
        <v/>
      </c>
      <c r="E4671" s="10">
        <f t="array" ref="E4671">PERCENTILE(IF(ISERROR(D4671:D9670)=FALSE,D4671:D9670),CycleTimePercentile)</f>
        <v>0</v>
      </c>
      <c r="F4671" s="2" t="e">
        <f xml:space="preserve"> IF(Calculations!C4671 = DefectTypeString,  IFERROR(Calculations!J4671,""), NA())</f>
        <v>#N/A</v>
      </c>
      <c r="G4671" s="10">
        <f t="array" ref="G4671">PERCENTILE(IF(ISERROR(F4671:F9670)=FALSE,F4671:F9670),CycleTimePercentile)</f>
        <v>0</v>
      </c>
      <c r="H4671" s="2" t="e">
        <f ca="1" xml:space="preserve"> IF(OR(Calculations!C4671 = "",Calculations!C4671 = WorkTypeString),  Calculations!K4671, NA())</f>
        <v>#N/A</v>
      </c>
      <c r="I4671" s="2" t="e">
        <f xml:space="preserve"> IF(Calculations!C4671 = DefectTypeString,  Calculations!K4671, NA())</f>
        <v>#N/A</v>
      </c>
    </row>
    <row r="4672" spans="1:9" x14ac:dyDescent="0.25">
      <c r="A4672" s="8" t="str">
        <f>Calculations!A4672</f>
        <v/>
      </c>
      <c r="B4672" s="2" t="str">
        <f t="shared" si="77"/>
        <v/>
      </c>
      <c r="C4672" s="10" t="str">
        <f>IFERROR(Calculations!J4672,"")</f>
        <v/>
      </c>
      <c r="D4672" s="10" t="str">
        <f xml:space="preserve"> IF(OR(Calculations!C4672 = "",Calculations!C4672 = WorkTypeString),  IFERROR(Calculations!J4672,""), NA())</f>
        <v/>
      </c>
      <c r="E4672" s="10">
        <f t="array" ref="E4672">PERCENTILE(IF(ISERROR(D4672:D9671)=FALSE,D4672:D9671),CycleTimePercentile)</f>
        <v>0</v>
      </c>
      <c r="F4672" s="2" t="e">
        <f xml:space="preserve"> IF(Calculations!C4672 = DefectTypeString,  IFERROR(Calculations!J4672,""), NA())</f>
        <v>#N/A</v>
      </c>
      <c r="G4672" s="10">
        <f t="array" ref="G4672">PERCENTILE(IF(ISERROR(F4672:F9671)=FALSE,F4672:F9671),CycleTimePercentile)</f>
        <v>0</v>
      </c>
      <c r="H4672" s="2" t="e">
        <f ca="1" xml:space="preserve"> IF(OR(Calculations!C4672 = "",Calculations!C4672 = WorkTypeString),  Calculations!K4672, NA())</f>
        <v>#N/A</v>
      </c>
      <c r="I4672" s="2" t="e">
        <f xml:space="preserve"> IF(Calculations!C4672 = DefectTypeString,  Calculations!K4672, NA())</f>
        <v>#N/A</v>
      </c>
    </row>
    <row r="4673" spans="1:9" x14ac:dyDescent="0.25">
      <c r="A4673" s="8" t="str">
        <f>Calculations!A4673</f>
        <v/>
      </c>
      <c r="B4673" s="2" t="str">
        <f t="shared" si="77"/>
        <v/>
      </c>
      <c r="C4673" s="10" t="str">
        <f>IFERROR(Calculations!J4673,"")</f>
        <v/>
      </c>
      <c r="D4673" s="10" t="str">
        <f xml:space="preserve"> IF(OR(Calculations!C4673 = "",Calculations!C4673 = WorkTypeString),  IFERROR(Calculations!J4673,""), NA())</f>
        <v/>
      </c>
      <c r="E4673" s="10">
        <f t="array" ref="E4673">PERCENTILE(IF(ISERROR(D4673:D9672)=FALSE,D4673:D9672),CycleTimePercentile)</f>
        <v>0</v>
      </c>
      <c r="F4673" s="2" t="e">
        <f xml:space="preserve"> IF(Calculations!C4673 = DefectTypeString,  IFERROR(Calculations!J4673,""), NA())</f>
        <v>#N/A</v>
      </c>
      <c r="G4673" s="10">
        <f t="array" ref="G4673">PERCENTILE(IF(ISERROR(F4673:F9672)=FALSE,F4673:F9672),CycleTimePercentile)</f>
        <v>0</v>
      </c>
      <c r="H4673" s="2" t="e">
        <f ca="1" xml:space="preserve"> IF(OR(Calculations!C4673 = "",Calculations!C4673 = WorkTypeString),  Calculations!K4673, NA())</f>
        <v>#N/A</v>
      </c>
      <c r="I4673" s="2" t="e">
        <f xml:space="preserve"> IF(Calculations!C4673 = DefectTypeString,  Calculations!K4673, NA())</f>
        <v>#N/A</v>
      </c>
    </row>
    <row r="4674" spans="1:9" x14ac:dyDescent="0.25">
      <c r="A4674" s="8" t="str">
        <f>Calculations!A4674</f>
        <v/>
      </c>
      <c r="B4674" s="2" t="str">
        <f t="shared" si="77"/>
        <v/>
      </c>
      <c r="C4674" s="10" t="str">
        <f>IFERROR(Calculations!J4674,"")</f>
        <v/>
      </c>
      <c r="D4674" s="10" t="str">
        <f xml:space="preserve"> IF(OR(Calculations!C4674 = "",Calculations!C4674 = WorkTypeString),  IFERROR(Calculations!J4674,""), NA())</f>
        <v/>
      </c>
      <c r="E4674" s="10">
        <f t="array" ref="E4674">PERCENTILE(IF(ISERROR(D4674:D9673)=FALSE,D4674:D9673),CycleTimePercentile)</f>
        <v>0</v>
      </c>
      <c r="F4674" s="2" t="e">
        <f xml:space="preserve"> IF(Calculations!C4674 = DefectTypeString,  IFERROR(Calculations!J4674,""), NA())</f>
        <v>#N/A</v>
      </c>
      <c r="G4674" s="10">
        <f t="array" ref="G4674">PERCENTILE(IF(ISERROR(F4674:F9673)=FALSE,F4674:F9673),CycleTimePercentile)</f>
        <v>0</v>
      </c>
      <c r="H4674" s="2" t="e">
        <f ca="1" xml:space="preserve"> IF(OR(Calculations!C4674 = "",Calculations!C4674 = WorkTypeString),  Calculations!K4674, NA())</f>
        <v>#N/A</v>
      </c>
      <c r="I4674" s="2" t="e">
        <f xml:space="preserve"> IF(Calculations!C4674 = DefectTypeString,  Calculations!K4674, NA())</f>
        <v>#N/A</v>
      </c>
    </row>
    <row r="4675" spans="1:9" x14ac:dyDescent="0.25">
      <c r="A4675" s="8" t="str">
        <f>Calculations!A4675</f>
        <v/>
      </c>
      <c r="B4675" s="2" t="str">
        <f t="shared" ref="B4675:B4738" si="78">IF(ISNUMBER(A4675),YEAR(A4675)&amp;"-"&amp;TEXT(MONTH(A4675),"00")&amp;"-"&amp;TEXT(DAY(A4675),"00")&amp;"-"&amp;TEXT(HOUR(A4675),"00"),"")</f>
        <v/>
      </c>
      <c r="C4675" s="10" t="str">
        <f>IFERROR(Calculations!J4675,"")</f>
        <v/>
      </c>
      <c r="D4675" s="10" t="str">
        <f xml:space="preserve"> IF(OR(Calculations!C4675 = "",Calculations!C4675 = WorkTypeString),  IFERROR(Calculations!J4675,""), NA())</f>
        <v/>
      </c>
      <c r="E4675" s="10">
        <f t="array" ref="E4675">PERCENTILE(IF(ISERROR(D4675:D9674)=FALSE,D4675:D9674),CycleTimePercentile)</f>
        <v>0</v>
      </c>
      <c r="F4675" s="2" t="e">
        <f xml:space="preserve"> IF(Calculations!C4675 = DefectTypeString,  IFERROR(Calculations!J4675,""), NA())</f>
        <v>#N/A</v>
      </c>
      <c r="G4675" s="10">
        <f t="array" ref="G4675">PERCENTILE(IF(ISERROR(F4675:F9674)=FALSE,F4675:F9674),CycleTimePercentile)</f>
        <v>0</v>
      </c>
      <c r="H4675" s="2" t="e">
        <f ca="1" xml:space="preserve"> IF(OR(Calculations!C4675 = "",Calculations!C4675 = WorkTypeString),  Calculations!K4675, NA())</f>
        <v>#N/A</v>
      </c>
      <c r="I4675" s="2" t="e">
        <f xml:space="preserve"> IF(Calculations!C4675 = DefectTypeString,  Calculations!K4675, NA())</f>
        <v>#N/A</v>
      </c>
    </row>
    <row r="4676" spans="1:9" x14ac:dyDescent="0.25">
      <c r="A4676" s="8" t="str">
        <f>Calculations!A4676</f>
        <v/>
      </c>
      <c r="B4676" s="2" t="str">
        <f t="shared" si="78"/>
        <v/>
      </c>
      <c r="C4676" s="10" t="str">
        <f>IFERROR(Calculations!J4676,"")</f>
        <v/>
      </c>
      <c r="D4676" s="10" t="str">
        <f xml:space="preserve"> IF(OR(Calculations!C4676 = "",Calculations!C4676 = WorkTypeString),  IFERROR(Calculations!J4676,""), NA())</f>
        <v/>
      </c>
      <c r="E4676" s="10">
        <f t="array" ref="E4676">PERCENTILE(IF(ISERROR(D4676:D9675)=FALSE,D4676:D9675),CycleTimePercentile)</f>
        <v>0</v>
      </c>
      <c r="F4676" s="2" t="e">
        <f xml:space="preserve"> IF(Calculations!C4676 = DefectTypeString,  IFERROR(Calculations!J4676,""), NA())</f>
        <v>#N/A</v>
      </c>
      <c r="G4676" s="10">
        <f t="array" ref="G4676">PERCENTILE(IF(ISERROR(F4676:F9675)=FALSE,F4676:F9675),CycleTimePercentile)</f>
        <v>0</v>
      </c>
      <c r="H4676" s="2" t="e">
        <f ca="1" xml:space="preserve"> IF(OR(Calculations!C4676 = "",Calculations!C4676 = WorkTypeString),  Calculations!K4676, NA())</f>
        <v>#N/A</v>
      </c>
      <c r="I4676" s="2" t="e">
        <f xml:space="preserve"> IF(Calculations!C4676 = DefectTypeString,  Calculations!K4676, NA())</f>
        <v>#N/A</v>
      </c>
    </row>
    <row r="4677" spans="1:9" x14ac:dyDescent="0.25">
      <c r="A4677" s="8" t="str">
        <f>Calculations!A4677</f>
        <v/>
      </c>
      <c r="B4677" s="2" t="str">
        <f t="shared" si="78"/>
        <v/>
      </c>
      <c r="C4677" s="10" t="str">
        <f>IFERROR(Calculations!J4677,"")</f>
        <v/>
      </c>
      <c r="D4677" s="10" t="str">
        <f xml:space="preserve"> IF(OR(Calculations!C4677 = "",Calculations!C4677 = WorkTypeString),  IFERROR(Calculations!J4677,""), NA())</f>
        <v/>
      </c>
      <c r="E4677" s="10">
        <f t="array" ref="E4677">PERCENTILE(IF(ISERROR(D4677:D9676)=FALSE,D4677:D9676),CycleTimePercentile)</f>
        <v>0</v>
      </c>
      <c r="F4677" s="2" t="e">
        <f xml:space="preserve"> IF(Calculations!C4677 = DefectTypeString,  IFERROR(Calculations!J4677,""), NA())</f>
        <v>#N/A</v>
      </c>
      <c r="G4677" s="10">
        <f t="array" ref="G4677">PERCENTILE(IF(ISERROR(F4677:F9676)=FALSE,F4677:F9676),CycleTimePercentile)</f>
        <v>0</v>
      </c>
      <c r="H4677" s="2" t="e">
        <f ca="1" xml:space="preserve"> IF(OR(Calculations!C4677 = "",Calculations!C4677 = WorkTypeString),  Calculations!K4677, NA())</f>
        <v>#N/A</v>
      </c>
      <c r="I4677" s="2" t="e">
        <f xml:space="preserve"> IF(Calculations!C4677 = DefectTypeString,  Calculations!K4677, NA())</f>
        <v>#N/A</v>
      </c>
    </row>
    <row r="4678" spans="1:9" x14ac:dyDescent="0.25">
      <c r="A4678" s="8" t="str">
        <f>Calculations!A4678</f>
        <v/>
      </c>
      <c r="B4678" s="2" t="str">
        <f t="shared" si="78"/>
        <v/>
      </c>
      <c r="C4678" s="10" t="str">
        <f>IFERROR(Calculations!J4678,"")</f>
        <v/>
      </c>
      <c r="D4678" s="10" t="str">
        <f xml:space="preserve"> IF(OR(Calculations!C4678 = "",Calculations!C4678 = WorkTypeString),  IFERROR(Calculations!J4678,""), NA())</f>
        <v/>
      </c>
      <c r="E4678" s="10">
        <f t="array" ref="E4678">PERCENTILE(IF(ISERROR(D4678:D9677)=FALSE,D4678:D9677),CycleTimePercentile)</f>
        <v>0</v>
      </c>
      <c r="F4678" s="2" t="e">
        <f xml:space="preserve"> IF(Calculations!C4678 = DefectTypeString,  IFERROR(Calculations!J4678,""), NA())</f>
        <v>#N/A</v>
      </c>
      <c r="G4678" s="10">
        <f t="array" ref="G4678">PERCENTILE(IF(ISERROR(F4678:F9677)=FALSE,F4678:F9677),CycleTimePercentile)</f>
        <v>0</v>
      </c>
      <c r="H4678" s="2" t="e">
        <f ca="1" xml:space="preserve"> IF(OR(Calculations!C4678 = "",Calculations!C4678 = WorkTypeString),  Calculations!K4678, NA())</f>
        <v>#N/A</v>
      </c>
      <c r="I4678" s="2" t="e">
        <f xml:space="preserve"> IF(Calculations!C4678 = DefectTypeString,  Calculations!K4678, NA())</f>
        <v>#N/A</v>
      </c>
    </row>
    <row r="4679" spans="1:9" x14ac:dyDescent="0.25">
      <c r="A4679" s="8" t="str">
        <f>Calculations!A4679</f>
        <v/>
      </c>
      <c r="B4679" s="2" t="str">
        <f t="shared" si="78"/>
        <v/>
      </c>
      <c r="C4679" s="10" t="str">
        <f>IFERROR(Calculations!J4679,"")</f>
        <v/>
      </c>
      <c r="D4679" s="10" t="str">
        <f xml:space="preserve"> IF(OR(Calculations!C4679 = "",Calculations!C4679 = WorkTypeString),  IFERROR(Calculations!J4679,""), NA())</f>
        <v/>
      </c>
      <c r="E4679" s="10">
        <f t="array" ref="E4679">PERCENTILE(IF(ISERROR(D4679:D9678)=FALSE,D4679:D9678),CycleTimePercentile)</f>
        <v>0</v>
      </c>
      <c r="F4679" s="2" t="e">
        <f xml:space="preserve"> IF(Calculations!C4679 = DefectTypeString,  IFERROR(Calculations!J4679,""), NA())</f>
        <v>#N/A</v>
      </c>
      <c r="G4679" s="10">
        <f t="array" ref="G4679">PERCENTILE(IF(ISERROR(F4679:F9678)=FALSE,F4679:F9678),CycleTimePercentile)</f>
        <v>0</v>
      </c>
      <c r="H4679" s="2" t="e">
        <f ca="1" xml:space="preserve"> IF(OR(Calculations!C4679 = "",Calculations!C4679 = WorkTypeString),  Calculations!K4679, NA())</f>
        <v>#N/A</v>
      </c>
      <c r="I4679" s="2" t="e">
        <f xml:space="preserve"> IF(Calculations!C4679 = DefectTypeString,  Calculations!K4679, NA())</f>
        <v>#N/A</v>
      </c>
    </row>
    <row r="4680" spans="1:9" x14ac:dyDescent="0.25">
      <c r="A4680" s="8" t="str">
        <f>Calculations!A4680</f>
        <v/>
      </c>
      <c r="B4680" s="2" t="str">
        <f t="shared" si="78"/>
        <v/>
      </c>
      <c r="C4680" s="10" t="str">
        <f>IFERROR(Calculations!J4680,"")</f>
        <v/>
      </c>
      <c r="D4680" s="10" t="str">
        <f xml:space="preserve"> IF(OR(Calculations!C4680 = "",Calculations!C4680 = WorkTypeString),  IFERROR(Calculations!J4680,""), NA())</f>
        <v/>
      </c>
      <c r="E4680" s="10">
        <f t="array" ref="E4680">PERCENTILE(IF(ISERROR(D4680:D9679)=FALSE,D4680:D9679),CycleTimePercentile)</f>
        <v>0</v>
      </c>
      <c r="F4680" s="2" t="e">
        <f xml:space="preserve"> IF(Calculations!C4680 = DefectTypeString,  IFERROR(Calculations!J4680,""), NA())</f>
        <v>#N/A</v>
      </c>
      <c r="G4680" s="10">
        <f t="array" ref="G4680">PERCENTILE(IF(ISERROR(F4680:F9679)=FALSE,F4680:F9679),CycleTimePercentile)</f>
        <v>0</v>
      </c>
      <c r="H4680" s="2" t="e">
        <f ca="1" xml:space="preserve"> IF(OR(Calculations!C4680 = "",Calculations!C4680 = WorkTypeString),  Calculations!K4680, NA())</f>
        <v>#N/A</v>
      </c>
      <c r="I4680" s="2" t="e">
        <f xml:space="preserve"> IF(Calculations!C4680 = DefectTypeString,  Calculations!K4680, NA())</f>
        <v>#N/A</v>
      </c>
    </row>
    <row r="4681" spans="1:9" x14ac:dyDescent="0.25">
      <c r="A4681" s="8" t="str">
        <f>Calculations!A4681</f>
        <v/>
      </c>
      <c r="B4681" s="2" t="str">
        <f t="shared" si="78"/>
        <v/>
      </c>
      <c r="C4681" s="10" t="str">
        <f>IFERROR(Calculations!J4681,"")</f>
        <v/>
      </c>
      <c r="D4681" s="10" t="str">
        <f xml:space="preserve"> IF(OR(Calculations!C4681 = "",Calculations!C4681 = WorkTypeString),  IFERROR(Calculations!J4681,""), NA())</f>
        <v/>
      </c>
      <c r="E4681" s="10">
        <f t="array" ref="E4681">PERCENTILE(IF(ISERROR(D4681:D9680)=FALSE,D4681:D9680),CycleTimePercentile)</f>
        <v>0</v>
      </c>
      <c r="F4681" s="2" t="e">
        <f xml:space="preserve"> IF(Calculations!C4681 = DefectTypeString,  IFERROR(Calculations!J4681,""), NA())</f>
        <v>#N/A</v>
      </c>
      <c r="G4681" s="10">
        <f t="array" ref="G4681">PERCENTILE(IF(ISERROR(F4681:F9680)=FALSE,F4681:F9680),CycleTimePercentile)</f>
        <v>0</v>
      </c>
      <c r="H4681" s="2" t="e">
        <f ca="1" xml:space="preserve"> IF(OR(Calculations!C4681 = "",Calculations!C4681 = WorkTypeString),  Calculations!K4681, NA())</f>
        <v>#N/A</v>
      </c>
      <c r="I4681" s="2" t="e">
        <f xml:space="preserve"> IF(Calculations!C4681 = DefectTypeString,  Calculations!K4681, NA())</f>
        <v>#N/A</v>
      </c>
    </row>
    <row r="4682" spans="1:9" x14ac:dyDescent="0.25">
      <c r="A4682" s="8" t="str">
        <f>Calculations!A4682</f>
        <v/>
      </c>
      <c r="B4682" s="2" t="str">
        <f t="shared" si="78"/>
        <v/>
      </c>
      <c r="C4682" s="10" t="str">
        <f>IFERROR(Calculations!J4682,"")</f>
        <v/>
      </c>
      <c r="D4682" s="10" t="str">
        <f xml:space="preserve"> IF(OR(Calculations!C4682 = "",Calculations!C4682 = WorkTypeString),  IFERROR(Calculations!J4682,""), NA())</f>
        <v/>
      </c>
      <c r="E4682" s="10">
        <f t="array" ref="E4682">PERCENTILE(IF(ISERROR(D4682:D9681)=FALSE,D4682:D9681),CycleTimePercentile)</f>
        <v>0</v>
      </c>
      <c r="F4682" s="2" t="e">
        <f xml:space="preserve"> IF(Calculations!C4682 = DefectTypeString,  IFERROR(Calculations!J4682,""), NA())</f>
        <v>#N/A</v>
      </c>
      <c r="G4682" s="10">
        <f t="array" ref="G4682">PERCENTILE(IF(ISERROR(F4682:F9681)=FALSE,F4682:F9681),CycleTimePercentile)</f>
        <v>0</v>
      </c>
      <c r="H4682" s="2" t="e">
        <f ca="1" xml:space="preserve"> IF(OR(Calculations!C4682 = "",Calculations!C4682 = WorkTypeString),  Calculations!K4682, NA())</f>
        <v>#N/A</v>
      </c>
      <c r="I4682" s="2" t="e">
        <f xml:space="preserve"> IF(Calculations!C4682 = DefectTypeString,  Calculations!K4682, NA())</f>
        <v>#N/A</v>
      </c>
    </row>
    <row r="4683" spans="1:9" x14ac:dyDescent="0.25">
      <c r="A4683" s="8" t="str">
        <f>Calculations!A4683</f>
        <v/>
      </c>
      <c r="B4683" s="2" t="str">
        <f t="shared" si="78"/>
        <v/>
      </c>
      <c r="C4683" s="10" t="str">
        <f>IFERROR(Calculations!J4683,"")</f>
        <v/>
      </c>
      <c r="D4683" s="10" t="str">
        <f xml:space="preserve"> IF(OR(Calculations!C4683 = "",Calculations!C4683 = WorkTypeString),  IFERROR(Calculations!J4683,""), NA())</f>
        <v/>
      </c>
      <c r="E4683" s="10">
        <f t="array" ref="E4683">PERCENTILE(IF(ISERROR(D4683:D9682)=FALSE,D4683:D9682),CycleTimePercentile)</f>
        <v>0</v>
      </c>
      <c r="F4683" s="2" t="e">
        <f xml:space="preserve"> IF(Calculations!C4683 = DefectTypeString,  IFERROR(Calculations!J4683,""), NA())</f>
        <v>#N/A</v>
      </c>
      <c r="G4683" s="10">
        <f t="array" ref="G4683">PERCENTILE(IF(ISERROR(F4683:F9682)=FALSE,F4683:F9682),CycleTimePercentile)</f>
        <v>0</v>
      </c>
      <c r="H4683" s="2" t="e">
        <f ca="1" xml:space="preserve"> IF(OR(Calculations!C4683 = "",Calculations!C4683 = WorkTypeString),  Calculations!K4683, NA())</f>
        <v>#N/A</v>
      </c>
      <c r="I4683" s="2" t="e">
        <f xml:space="preserve"> IF(Calculations!C4683 = DefectTypeString,  Calculations!K4683, NA())</f>
        <v>#N/A</v>
      </c>
    </row>
    <row r="4684" spans="1:9" x14ac:dyDescent="0.25">
      <c r="A4684" s="8" t="str">
        <f>Calculations!A4684</f>
        <v/>
      </c>
      <c r="B4684" s="2" t="str">
        <f t="shared" si="78"/>
        <v/>
      </c>
      <c r="C4684" s="10" t="str">
        <f>IFERROR(Calculations!J4684,"")</f>
        <v/>
      </c>
      <c r="D4684" s="10" t="str">
        <f xml:space="preserve"> IF(OR(Calculations!C4684 = "",Calculations!C4684 = WorkTypeString),  IFERROR(Calculations!J4684,""), NA())</f>
        <v/>
      </c>
      <c r="E4684" s="10">
        <f t="array" ref="E4684">PERCENTILE(IF(ISERROR(D4684:D9683)=FALSE,D4684:D9683),CycleTimePercentile)</f>
        <v>0</v>
      </c>
      <c r="F4684" s="2" t="e">
        <f xml:space="preserve"> IF(Calculations!C4684 = DefectTypeString,  IFERROR(Calculations!J4684,""), NA())</f>
        <v>#N/A</v>
      </c>
      <c r="G4684" s="10">
        <f t="array" ref="G4684">PERCENTILE(IF(ISERROR(F4684:F9683)=FALSE,F4684:F9683),CycleTimePercentile)</f>
        <v>0</v>
      </c>
      <c r="H4684" s="2" t="e">
        <f ca="1" xml:space="preserve"> IF(OR(Calculations!C4684 = "",Calculations!C4684 = WorkTypeString),  Calculations!K4684, NA())</f>
        <v>#N/A</v>
      </c>
      <c r="I4684" s="2" t="e">
        <f xml:space="preserve"> IF(Calculations!C4684 = DefectTypeString,  Calculations!K4684, NA())</f>
        <v>#N/A</v>
      </c>
    </row>
    <row r="4685" spans="1:9" x14ac:dyDescent="0.25">
      <c r="A4685" s="8" t="str">
        <f>Calculations!A4685</f>
        <v/>
      </c>
      <c r="B4685" s="2" t="str">
        <f t="shared" si="78"/>
        <v/>
      </c>
      <c r="C4685" s="10" t="str">
        <f>IFERROR(Calculations!J4685,"")</f>
        <v/>
      </c>
      <c r="D4685" s="10" t="str">
        <f xml:space="preserve"> IF(OR(Calculations!C4685 = "",Calculations!C4685 = WorkTypeString),  IFERROR(Calculations!J4685,""), NA())</f>
        <v/>
      </c>
      <c r="E4685" s="10">
        <f t="array" ref="E4685">PERCENTILE(IF(ISERROR(D4685:D9684)=FALSE,D4685:D9684),CycleTimePercentile)</f>
        <v>0</v>
      </c>
      <c r="F4685" s="2" t="e">
        <f xml:space="preserve"> IF(Calculations!C4685 = DefectTypeString,  IFERROR(Calculations!J4685,""), NA())</f>
        <v>#N/A</v>
      </c>
      <c r="G4685" s="10">
        <f t="array" ref="G4685">PERCENTILE(IF(ISERROR(F4685:F9684)=FALSE,F4685:F9684),CycleTimePercentile)</f>
        <v>0</v>
      </c>
      <c r="H4685" s="2" t="e">
        <f ca="1" xml:space="preserve"> IF(OR(Calculations!C4685 = "",Calculations!C4685 = WorkTypeString),  Calculations!K4685, NA())</f>
        <v>#N/A</v>
      </c>
      <c r="I4685" s="2" t="e">
        <f xml:space="preserve"> IF(Calculations!C4685 = DefectTypeString,  Calculations!K4685, NA())</f>
        <v>#N/A</v>
      </c>
    </row>
    <row r="4686" spans="1:9" x14ac:dyDescent="0.25">
      <c r="A4686" s="8" t="str">
        <f>Calculations!A4686</f>
        <v/>
      </c>
      <c r="B4686" s="2" t="str">
        <f t="shared" si="78"/>
        <v/>
      </c>
      <c r="C4686" s="10" t="str">
        <f>IFERROR(Calculations!J4686,"")</f>
        <v/>
      </c>
      <c r="D4686" s="10" t="str">
        <f xml:space="preserve"> IF(OR(Calculations!C4686 = "",Calculations!C4686 = WorkTypeString),  IFERROR(Calculations!J4686,""), NA())</f>
        <v/>
      </c>
      <c r="E4686" s="10">
        <f t="array" ref="E4686">PERCENTILE(IF(ISERROR(D4686:D9685)=FALSE,D4686:D9685),CycleTimePercentile)</f>
        <v>0</v>
      </c>
      <c r="F4686" s="2" t="e">
        <f xml:space="preserve"> IF(Calculations!C4686 = DefectTypeString,  IFERROR(Calculations!J4686,""), NA())</f>
        <v>#N/A</v>
      </c>
      <c r="G4686" s="10">
        <f t="array" ref="G4686">PERCENTILE(IF(ISERROR(F4686:F9685)=FALSE,F4686:F9685),CycleTimePercentile)</f>
        <v>0</v>
      </c>
      <c r="H4686" s="2" t="e">
        <f ca="1" xml:space="preserve"> IF(OR(Calculations!C4686 = "",Calculations!C4686 = WorkTypeString),  Calculations!K4686, NA())</f>
        <v>#N/A</v>
      </c>
      <c r="I4686" s="2" t="e">
        <f xml:space="preserve"> IF(Calculations!C4686 = DefectTypeString,  Calculations!K4686, NA())</f>
        <v>#N/A</v>
      </c>
    </row>
    <row r="4687" spans="1:9" x14ac:dyDescent="0.25">
      <c r="A4687" s="8" t="str">
        <f>Calculations!A4687</f>
        <v/>
      </c>
      <c r="B4687" s="2" t="str">
        <f t="shared" si="78"/>
        <v/>
      </c>
      <c r="C4687" s="10" t="str">
        <f>IFERROR(Calculations!J4687,"")</f>
        <v/>
      </c>
      <c r="D4687" s="10" t="str">
        <f xml:space="preserve"> IF(OR(Calculations!C4687 = "",Calculations!C4687 = WorkTypeString),  IFERROR(Calculations!J4687,""), NA())</f>
        <v/>
      </c>
      <c r="E4687" s="10">
        <f t="array" ref="E4687">PERCENTILE(IF(ISERROR(D4687:D9686)=FALSE,D4687:D9686),CycleTimePercentile)</f>
        <v>0</v>
      </c>
      <c r="F4687" s="2" t="e">
        <f xml:space="preserve"> IF(Calculations!C4687 = DefectTypeString,  IFERROR(Calculations!J4687,""), NA())</f>
        <v>#N/A</v>
      </c>
      <c r="G4687" s="10">
        <f t="array" ref="G4687">PERCENTILE(IF(ISERROR(F4687:F9686)=FALSE,F4687:F9686),CycleTimePercentile)</f>
        <v>0</v>
      </c>
      <c r="H4687" s="2" t="e">
        <f ca="1" xml:space="preserve"> IF(OR(Calculations!C4687 = "",Calculations!C4687 = WorkTypeString),  Calculations!K4687, NA())</f>
        <v>#N/A</v>
      </c>
      <c r="I4687" s="2" t="e">
        <f xml:space="preserve"> IF(Calculations!C4687 = DefectTypeString,  Calculations!K4687, NA())</f>
        <v>#N/A</v>
      </c>
    </row>
    <row r="4688" spans="1:9" x14ac:dyDescent="0.25">
      <c r="A4688" s="8" t="str">
        <f>Calculations!A4688</f>
        <v/>
      </c>
      <c r="B4688" s="2" t="str">
        <f t="shared" si="78"/>
        <v/>
      </c>
      <c r="C4688" s="10" t="str">
        <f>IFERROR(Calculations!J4688,"")</f>
        <v/>
      </c>
      <c r="D4688" s="10" t="str">
        <f xml:space="preserve"> IF(OR(Calculations!C4688 = "",Calculations!C4688 = WorkTypeString),  IFERROR(Calculations!J4688,""), NA())</f>
        <v/>
      </c>
      <c r="E4688" s="10">
        <f t="array" ref="E4688">PERCENTILE(IF(ISERROR(D4688:D9687)=FALSE,D4688:D9687),CycleTimePercentile)</f>
        <v>0</v>
      </c>
      <c r="F4688" s="2" t="e">
        <f xml:space="preserve"> IF(Calculations!C4688 = DefectTypeString,  IFERROR(Calculations!J4688,""), NA())</f>
        <v>#N/A</v>
      </c>
      <c r="G4688" s="10">
        <f t="array" ref="G4688">PERCENTILE(IF(ISERROR(F4688:F9687)=FALSE,F4688:F9687),CycleTimePercentile)</f>
        <v>0</v>
      </c>
      <c r="H4688" s="2" t="e">
        <f ca="1" xml:space="preserve"> IF(OR(Calculations!C4688 = "",Calculations!C4688 = WorkTypeString),  Calculations!K4688, NA())</f>
        <v>#N/A</v>
      </c>
      <c r="I4688" s="2" t="e">
        <f xml:space="preserve"> IF(Calculations!C4688 = DefectTypeString,  Calculations!K4688, NA())</f>
        <v>#N/A</v>
      </c>
    </row>
    <row r="4689" spans="1:9" x14ac:dyDescent="0.25">
      <c r="A4689" s="8" t="str">
        <f>Calculations!A4689</f>
        <v/>
      </c>
      <c r="B4689" s="2" t="str">
        <f t="shared" si="78"/>
        <v/>
      </c>
      <c r="C4689" s="10" t="str">
        <f>IFERROR(Calculations!J4689,"")</f>
        <v/>
      </c>
      <c r="D4689" s="10" t="str">
        <f xml:space="preserve"> IF(OR(Calculations!C4689 = "",Calculations!C4689 = WorkTypeString),  IFERROR(Calculations!J4689,""), NA())</f>
        <v/>
      </c>
      <c r="E4689" s="10">
        <f t="array" ref="E4689">PERCENTILE(IF(ISERROR(D4689:D9688)=FALSE,D4689:D9688),CycleTimePercentile)</f>
        <v>0</v>
      </c>
      <c r="F4689" s="2" t="e">
        <f xml:space="preserve"> IF(Calculations!C4689 = DefectTypeString,  IFERROR(Calculations!J4689,""), NA())</f>
        <v>#N/A</v>
      </c>
      <c r="G4689" s="10">
        <f t="array" ref="G4689">PERCENTILE(IF(ISERROR(F4689:F9688)=FALSE,F4689:F9688),CycleTimePercentile)</f>
        <v>0</v>
      </c>
      <c r="H4689" s="2" t="e">
        <f ca="1" xml:space="preserve"> IF(OR(Calculations!C4689 = "",Calculations!C4689 = WorkTypeString),  Calculations!K4689, NA())</f>
        <v>#N/A</v>
      </c>
      <c r="I4689" s="2" t="e">
        <f xml:space="preserve"> IF(Calculations!C4689 = DefectTypeString,  Calculations!K4689, NA())</f>
        <v>#N/A</v>
      </c>
    </row>
    <row r="4690" spans="1:9" x14ac:dyDescent="0.25">
      <c r="A4690" s="8" t="str">
        <f>Calculations!A4690</f>
        <v/>
      </c>
      <c r="B4690" s="2" t="str">
        <f t="shared" si="78"/>
        <v/>
      </c>
      <c r="C4690" s="10" t="str">
        <f>IFERROR(Calculations!J4690,"")</f>
        <v/>
      </c>
      <c r="D4690" s="10" t="str">
        <f xml:space="preserve"> IF(OR(Calculations!C4690 = "",Calculations!C4690 = WorkTypeString),  IFERROR(Calculations!J4690,""), NA())</f>
        <v/>
      </c>
      <c r="E4690" s="10">
        <f t="array" ref="E4690">PERCENTILE(IF(ISERROR(D4690:D9689)=FALSE,D4690:D9689),CycleTimePercentile)</f>
        <v>0</v>
      </c>
      <c r="F4690" s="2" t="e">
        <f xml:space="preserve"> IF(Calculations!C4690 = DefectTypeString,  IFERROR(Calculations!J4690,""), NA())</f>
        <v>#N/A</v>
      </c>
      <c r="G4690" s="10">
        <f t="array" ref="G4690">PERCENTILE(IF(ISERROR(F4690:F9689)=FALSE,F4690:F9689),CycleTimePercentile)</f>
        <v>0</v>
      </c>
      <c r="H4690" s="2" t="e">
        <f ca="1" xml:space="preserve"> IF(OR(Calculations!C4690 = "",Calculations!C4690 = WorkTypeString),  Calculations!K4690, NA())</f>
        <v>#N/A</v>
      </c>
      <c r="I4690" s="2" t="e">
        <f xml:space="preserve"> IF(Calculations!C4690 = DefectTypeString,  Calculations!K4690, NA())</f>
        <v>#N/A</v>
      </c>
    </row>
    <row r="4691" spans="1:9" x14ac:dyDescent="0.25">
      <c r="A4691" s="8" t="str">
        <f>Calculations!A4691</f>
        <v/>
      </c>
      <c r="B4691" s="2" t="str">
        <f t="shared" si="78"/>
        <v/>
      </c>
      <c r="C4691" s="10" t="str">
        <f>IFERROR(Calculations!J4691,"")</f>
        <v/>
      </c>
      <c r="D4691" s="10" t="str">
        <f xml:space="preserve"> IF(OR(Calculations!C4691 = "",Calculations!C4691 = WorkTypeString),  IFERROR(Calculations!J4691,""), NA())</f>
        <v/>
      </c>
      <c r="E4691" s="10">
        <f t="array" ref="E4691">PERCENTILE(IF(ISERROR(D4691:D9690)=FALSE,D4691:D9690),CycleTimePercentile)</f>
        <v>0</v>
      </c>
      <c r="F4691" s="2" t="e">
        <f xml:space="preserve"> IF(Calculations!C4691 = DefectTypeString,  IFERROR(Calculations!J4691,""), NA())</f>
        <v>#N/A</v>
      </c>
      <c r="G4691" s="10">
        <f t="array" ref="G4691">PERCENTILE(IF(ISERROR(F4691:F9690)=FALSE,F4691:F9690),CycleTimePercentile)</f>
        <v>0</v>
      </c>
      <c r="H4691" s="2" t="e">
        <f ca="1" xml:space="preserve"> IF(OR(Calculations!C4691 = "",Calculations!C4691 = WorkTypeString),  Calculations!K4691, NA())</f>
        <v>#N/A</v>
      </c>
      <c r="I4691" s="2" t="e">
        <f xml:space="preserve"> IF(Calculations!C4691 = DefectTypeString,  Calculations!K4691, NA())</f>
        <v>#N/A</v>
      </c>
    </row>
    <row r="4692" spans="1:9" x14ac:dyDescent="0.25">
      <c r="A4692" s="8" t="str">
        <f>Calculations!A4692</f>
        <v/>
      </c>
      <c r="B4692" s="2" t="str">
        <f t="shared" si="78"/>
        <v/>
      </c>
      <c r="C4692" s="10" t="str">
        <f>IFERROR(Calculations!J4692,"")</f>
        <v/>
      </c>
      <c r="D4692" s="10" t="str">
        <f xml:space="preserve"> IF(OR(Calculations!C4692 = "",Calculations!C4692 = WorkTypeString),  IFERROR(Calculations!J4692,""), NA())</f>
        <v/>
      </c>
      <c r="E4692" s="10">
        <f t="array" ref="E4692">PERCENTILE(IF(ISERROR(D4692:D9691)=FALSE,D4692:D9691),CycleTimePercentile)</f>
        <v>0</v>
      </c>
      <c r="F4692" s="2" t="e">
        <f xml:space="preserve"> IF(Calculations!C4692 = DefectTypeString,  IFERROR(Calculations!J4692,""), NA())</f>
        <v>#N/A</v>
      </c>
      <c r="G4692" s="10">
        <f t="array" ref="G4692">PERCENTILE(IF(ISERROR(F4692:F9691)=FALSE,F4692:F9691),CycleTimePercentile)</f>
        <v>0</v>
      </c>
      <c r="H4692" s="2" t="e">
        <f ca="1" xml:space="preserve"> IF(OR(Calculations!C4692 = "",Calculations!C4692 = WorkTypeString),  Calculations!K4692, NA())</f>
        <v>#N/A</v>
      </c>
      <c r="I4692" s="2" t="e">
        <f xml:space="preserve"> IF(Calculations!C4692 = DefectTypeString,  Calculations!K4692, NA())</f>
        <v>#N/A</v>
      </c>
    </row>
    <row r="4693" spans="1:9" x14ac:dyDescent="0.25">
      <c r="A4693" s="8" t="str">
        <f>Calculations!A4693</f>
        <v/>
      </c>
      <c r="B4693" s="2" t="str">
        <f t="shared" si="78"/>
        <v/>
      </c>
      <c r="C4693" s="10" t="str">
        <f>IFERROR(Calculations!J4693,"")</f>
        <v/>
      </c>
      <c r="D4693" s="10" t="str">
        <f xml:space="preserve"> IF(OR(Calculations!C4693 = "",Calculations!C4693 = WorkTypeString),  IFERROR(Calculations!J4693,""), NA())</f>
        <v/>
      </c>
      <c r="E4693" s="10">
        <f t="array" ref="E4693">PERCENTILE(IF(ISERROR(D4693:D9692)=FALSE,D4693:D9692),CycleTimePercentile)</f>
        <v>0</v>
      </c>
      <c r="F4693" s="2" t="e">
        <f xml:space="preserve"> IF(Calculations!C4693 = DefectTypeString,  IFERROR(Calculations!J4693,""), NA())</f>
        <v>#N/A</v>
      </c>
      <c r="G4693" s="10">
        <f t="array" ref="G4693">PERCENTILE(IF(ISERROR(F4693:F9692)=FALSE,F4693:F9692),CycleTimePercentile)</f>
        <v>0</v>
      </c>
      <c r="H4693" s="2" t="e">
        <f ca="1" xml:space="preserve"> IF(OR(Calculations!C4693 = "",Calculations!C4693 = WorkTypeString),  Calculations!K4693, NA())</f>
        <v>#N/A</v>
      </c>
      <c r="I4693" s="2" t="e">
        <f xml:space="preserve"> IF(Calculations!C4693 = DefectTypeString,  Calculations!K4693, NA())</f>
        <v>#N/A</v>
      </c>
    </row>
    <row r="4694" spans="1:9" x14ac:dyDescent="0.25">
      <c r="A4694" s="8" t="str">
        <f>Calculations!A4694</f>
        <v/>
      </c>
      <c r="B4694" s="2" t="str">
        <f t="shared" si="78"/>
        <v/>
      </c>
      <c r="C4694" s="10" t="str">
        <f>IFERROR(Calculations!J4694,"")</f>
        <v/>
      </c>
      <c r="D4694" s="10" t="str">
        <f xml:space="preserve"> IF(OR(Calculations!C4694 = "",Calculations!C4694 = WorkTypeString),  IFERROR(Calculations!J4694,""), NA())</f>
        <v/>
      </c>
      <c r="E4694" s="10">
        <f t="array" ref="E4694">PERCENTILE(IF(ISERROR(D4694:D9693)=FALSE,D4694:D9693),CycleTimePercentile)</f>
        <v>0</v>
      </c>
      <c r="F4694" s="2" t="e">
        <f xml:space="preserve"> IF(Calculations!C4694 = DefectTypeString,  IFERROR(Calculations!J4694,""), NA())</f>
        <v>#N/A</v>
      </c>
      <c r="G4694" s="10">
        <f t="array" ref="G4694">PERCENTILE(IF(ISERROR(F4694:F9693)=FALSE,F4694:F9693),CycleTimePercentile)</f>
        <v>0</v>
      </c>
      <c r="H4694" s="2" t="e">
        <f ca="1" xml:space="preserve"> IF(OR(Calculations!C4694 = "",Calculations!C4694 = WorkTypeString),  Calculations!K4694, NA())</f>
        <v>#N/A</v>
      </c>
      <c r="I4694" s="2" t="e">
        <f xml:space="preserve"> IF(Calculations!C4694 = DefectTypeString,  Calculations!K4694, NA())</f>
        <v>#N/A</v>
      </c>
    </row>
    <row r="4695" spans="1:9" x14ac:dyDescent="0.25">
      <c r="A4695" s="8" t="str">
        <f>Calculations!A4695</f>
        <v/>
      </c>
      <c r="B4695" s="2" t="str">
        <f t="shared" si="78"/>
        <v/>
      </c>
      <c r="C4695" s="10" t="str">
        <f>IFERROR(Calculations!J4695,"")</f>
        <v/>
      </c>
      <c r="D4695" s="10" t="str">
        <f xml:space="preserve"> IF(OR(Calculations!C4695 = "",Calculations!C4695 = WorkTypeString),  IFERROR(Calculations!J4695,""), NA())</f>
        <v/>
      </c>
      <c r="E4695" s="10">
        <f t="array" ref="E4695">PERCENTILE(IF(ISERROR(D4695:D9694)=FALSE,D4695:D9694),CycleTimePercentile)</f>
        <v>0</v>
      </c>
      <c r="F4695" s="2" t="e">
        <f xml:space="preserve"> IF(Calculations!C4695 = DefectTypeString,  IFERROR(Calculations!J4695,""), NA())</f>
        <v>#N/A</v>
      </c>
      <c r="G4695" s="10">
        <f t="array" ref="G4695">PERCENTILE(IF(ISERROR(F4695:F9694)=FALSE,F4695:F9694),CycleTimePercentile)</f>
        <v>0</v>
      </c>
      <c r="H4695" s="2" t="e">
        <f ca="1" xml:space="preserve"> IF(OR(Calculations!C4695 = "",Calculations!C4695 = WorkTypeString),  Calculations!K4695, NA())</f>
        <v>#N/A</v>
      </c>
      <c r="I4695" s="2" t="e">
        <f xml:space="preserve"> IF(Calculations!C4695 = DefectTypeString,  Calculations!K4695, NA())</f>
        <v>#N/A</v>
      </c>
    </row>
    <row r="4696" spans="1:9" x14ac:dyDescent="0.25">
      <c r="A4696" s="8" t="str">
        <f>Calculations!A4696</f>
        <v/>
      </c>
      <c r="B4696" s="2" t="str">
        <f t="shared" si="78"/>
        <v/>
      </c>
      <c r="C4696" s="10" t="str">
        <f>IFERROR(Calculations!J4696,"")</f>
        <v/>
      </c>
      <c r="D4696" s="10" t="str">
        <f xml:space="preserve"> IF(OR(Calculations!C4696 = "",Calculations!C4696 = WorkTypeString),  IFERROR(Calculations!J4696,""), NA())</f>
        <v/>
      </c>
      <c r="E4696" s="10">
        <f t="array" ref="E4696">PERCENTILE(IF(ISERROR(D4696:D9695)=FALSE,D4696:D9695),CycleTimePercentile)</f>
        <v>0</v>
      </c>
      <c r="F4696" s="2" t="e">
        <f xml:space="preserve"> IF(Calculations!C4696 = DefectTypeString,  IFERROR(Calculations!J4696,""), NA())</f>
        <v>#N/A</v>
      </c>
      <c r="G4696" s="10">
        <f t="array" ref="G4696">PERCENTILE(IF(ISERROR(F4696:F9695)=FALSE,F4696:F9695),CycleTimePercentile)</f>
        <v>0</v>
      </c>
      <c r="H4696" s="2" t="e">
        <f ca="1" xml:space="preserve"> IF(OR(Calculations!C4696 = "",Calculations!C4696 = WorkTypeString),  Calculations!K4696, NA())</f>
        <v>#N/A</v>
      </c>
      <c r="I4696" s="2" t="e">
        <f xml:space="preserve"> IF(Calculations!C4696 = DefectTypeString,  Calculations!K4696, NA())</f>
        <v>#N/A</v>
      </c>
    </row>
    <row r="4697" spans="1:9" x14ac:dyDescent="0.25">
      <c r="A4697" s="8" t="str">
        <f>Calculations!A4697</f>
        <v/>
      </c>
      <c r="B4697" s="2" t="str">
        <f t="shared" si="78"/>
        <v/>
      </c>
      <c r="C4697" s="10" t="str">
        <f>IFERROR(Calculations!J4697,"")</f>
        <v/>
      </c>
      <c r="D4697" s="10" t="str">
        <f xml:space="preserve"> IF(OR(Calculations!C4697 = "",Calculations!C4697 = WorkTypeString),  IFERROR(Calculations!J4697,""), NA())</f>
        <v/>
      </c>
      <c r="E4697" s="10">
        <f t="array" ref="E4697">PERCENTILE(IF(ISERROR(D4697:D9696)=FALSE,D4697:D9696),CycleTimePercentile)</f>
        <v>0</v>
      </c>
      <c r="F4697" s="2" t="e">
        <f xml:space="preserve"> IF(Calculations!C4697 = DefectTypeString,  IFERROR(Calculations!J4697,""), NA())</f>
        <v>#N/A</v>
      </c>
      <c r="G4697" s="10">
        <f t="array" ref="G4697">PERCENTILE(IF(ISERROR(F4697:F9696)=FALSE,F4697:F9696),CycleTimePercentile)</f>
        <v>0</v>
      </c>
      <c r="H4697" s="2" t="e">
        <f ca="1" xml:space="preserve"> IF(OR(Calculations!C4697 = "",Calculations!C4697 = WorkTypeString),  Calculations!K4697, NA())</f>
        <v>#N/A</v>
      </c>
      <c r="I4697" s="2" t="e">
        <f xml:space="preserve"> IF(Calculations!C4697 = DefectTypeString,  Calculations!K4697, NA())</f>
        <v>#N/A</v>
      </c>
    </row>
    <row r="4698" spans="1:9" x14ac:dyDescent="0.25">
      <c r="A4698" s="8" t="str">
        <f>Calculations!A4698</f>
        <v/>
      </c>
      <c r="B4698" s="2" t="str">
        <f t="shared" si="78"/>
        <v/>
      </c>
      <c r="C4698" s="10" t="str">
        <f>IFERROR(Calculations!J4698,"")</f>
        <v/>
      </c>
      <c r="D4698" s="10" t="str">
        <f xml:space="preserve"> IF(OR(Calculations!C4698 = "",Calculations!C4698 = WorkTypeString),  IFERROR(Calculations!J4698,""), NA())</f>
        <v/>
      </c>
      <c r="E4698" s="10">
        <f t="array" ref="E4698">PERCENTILE(IF(ISERROR(D4698:D9697)=FALSE,D4698:D9697),CycleTimePercentile)</f>
        <v>0</v>
      </c>
      <c r="F4698" s="2" t="e">
        <f xml:space="preserve"> IF(Calculations!C4698 = DefectTypeString,  IFERROR(Calculations!J4698,""), NA())</f>
        <v>#N/A</v>
      </c>
      <c r="G4698" s="10">
        <f t="array" ref="G4698">PERCENTILE(IF(ISERROR(F4698:F9697)=FALSE,F4698:F9697),CycleTimePercentile)</f>
        <v>0</v>
      </c>
      <c r="H4698" s="2" t="e">
        <f ca="1" xml:space="preserve"> IF(OR(Calculations!C4698 = "",Calculations!C4698 = WorkTypeString),  Calculations!K4698, NA())</f>
        <v>#N/A</v>
      </c>
      <c r="I4698" s="2" t="e">
        <f xml:space="preserve"> IF(Calculations!C4698 = DefectTypeString,  Calculations!K4698, NA())</f>
        <v>#N/A</v>
      </c>
    </row>
    <row r="4699" spans="1:9" x14ac:dyDescent="0.25">
      <c r="A4699" s="8" t="str">
        <f>Calculations!A4699</f>
        <v/>
      </c>
      <c r="B4699" s="2" t="str">
        <f t="shared" si="78"/>
        <v/>
      </c>
      <c r="C4699" s="10" t="str">
        <f>IFERROR(Calculations!J4699,"")</f>
        <v/>
      </c>
      <c r="D4699" s="10" t="str">
        <f xml:space="preserve"> IF(OR(Calculations!C4699 = "",Calculations!C4699 = WorkTypeString),  IFERROR(Calculations!J4699,""), NA())</f>
        <v/>
      </c>
      <c r="E4699" s="10">
        <f t="array" ref="E4699">PERCENTILE(IF(ISERROR(D4699:D9698)=FALSE,D4699:D9698),CycleTimePercentile)</f>
        <v>0</v>
      </c>
      <c r="F4699" s="2" t="e">
        <f xml:space="preserve"> IF(Calculations!C4699 = DefectTypeString,  IFERROR(Calculations!J4699,""), NA())</f>
        <v>#N/A</v>
      </c>
      <c r="G4699" s="10">
        <f t="array" ref="G4699">PERCENTILE(IF(ISERROR(F4699:F9698)=FALSE,F4699:F9698),CycleTimePercentile)</f>
        <v>0</v>
      </c>
      <c r="H4699" s="2" t="e">
        <f ca="1" xml:space="preserve"> IF(OR(Calculations!C4699 = "",Calculations!C4699 = WorkTypeString),  Calculations!K4699, NA())</f>
        <v>#N/A</v>
      </c>
      <c r="I4699" s="2" t="e">
        <f xml:space="preserve"> IF(Calculations!C4699 = DefectTypeString,  Calculations!K4699, NA())</f>
        <v>#N/A</v>
      </c>
    </row>
    <row r="4700" spans="1:9" x14ac:dyDescent="0.25">
      <c r="A4700" s="8" t="str">
        <f>Calculations!A4700</f>
        <v/>
      </c>
      <c r="B4700" s="2" t="str">
        <f t="shared" si="78"/>
        <v/>
      </c>
      <c r="C4700" s="10" t="str">
        <f>IFERROR(Calculations!J4700,"")</f>
        <v/>
      </c>
      <c r="D4700" s="10" t="str">
        <f xml:space="preserve"> IF(OR(Calculations!C4700 = "",Calculations!C4700 = WorkTypeString),  IFERROR(Calculations!J4700,""), NA())</f>
        <v/>
      </c>
      <c r="E4700" s="10">
        <f t="array" ref="E4700">PERCENTILE(IF(ISERROR(D4700:D9699)=FALSE,D4700:D9699),CycleTimePercentile)</f>
        <v>0</v>
      </c>
      <c r="F4700" s="2" t="e">
        <f xml:space="preserve"> IF(Calculations!C4700 = DefectTypeString,  IFERROR(Calculations!J4700,""), NA())</f>
        <v>#N/A</v>
      </c>
      <c r="G4700" s="10">
        <f t="array" ref="G4700">PERCENTILE(IF(ISERROR(F4700:F9699)=FALSE,F4700:F9699),CycleTimePercentile)</f>
        <v>0</v>
      </c>
      <c r="H4700" s="2" t="e">
        <f ca="1" xml:space="preserve"> IF(OR(Calculations!C4700 = "",Calculations!C4700 = WorkTypeString),  Calculations!K4700, NA())</f>
        <v>#N/A</v>
      </c>
      <c r="I4700" s="2" t="e">
        <f xml:space="preserve"> IF(Calculations!C4700 = DefectTypeString,  Calculations!K4700, NA())</f>
        <v>#N/A</v>
      </c>
    </row>
    <row r="4701" spans="1:9" x14ac:dyDescent="0.25">
      <c r="A4701" s="8" t="str">
        <f>Calculations!A4701</f>
        <v/>
      </c>
      <c r="B4701" s="2" t="str">
        <f t="shared" si="78"/>
        <v/>
      </c>
      <c r="C4701" s="10" t="str">
        <f>IFERROR(Calculations!J4701,"")</f>
        <v/>
      </c>
      <c r="D4701" s="10" t="str">
        <f xml:space="preserve"> IF(OR(Calculations!C4701 = "",Calculations!C4701 = WorkTypeString),  IFERROR(Calculations!J4701,""), NA())</f>
        <v/>
      </c>
      <c r="E4701" s="10">
        <f t="array" ref="E4701">PERCENTILE(IF(ISERROR(D4701:D9700)=FALSE,D4701:D9700),CycleTimePercentile)</f>
        <v>0</v>
      </c>
      <c r="F4701" s="2" t="e">
        <f xml:space="preserve"> IF(Calculations!C4701 = DefectTypeString,  IFERROR(Calculations!J4701,""), NA())</f>
        <v>#N/A</v>
      </c>
      <c r="G4701" s="10">
        <f t="array" ref="G4701">PERCENTILE(IF(ISERROR(F4701:F9700)=FALSE,F4701:F9700),CycleTimePercentile)</f>
        <v>0</v>
      </c>
      <c r="H4701" s="2" t="e">
        <f ca="1" xml:space="preserve"> IF(OR(Calculations!C4701 = "",Calculations!C4701 = WorkTypeString),  Calculations!K4701, NA())</f>
        <v>#N/A</v>
      </c>
      <c r="I4701" s="2" t="e">
        <f xml:space="preserve"> IF(Calculations!C4701 = DefectTypeString,  Calculations!K4701, NA())</f>
        <v>#N/A</v>
      </c>
    </row>
    <row r="4702" spans="1:9" x14ac:dyDescent="0.25">
      <c r="A4702" s="8" t="str">
        <f>Calculations!A4702</f>
        <v/>
      </c>
      <c r="B4702" s="2" t="str">
        <f t="shared" si="78"/>
        <v/>
      </c>
      <c r="C4702" s="10" t="str">
        <f>IFERROR(Calculations!J4702,"")</f>
        <v/>
      </c>
      <c r="D4702" s="10" t="str">
        <f xml:space="preserve"> IF(OR(Calculations!C4702 = "",Calculations!C4702 = WorkTypeString),  IFERROR(Calculations!J4702,""), NA())</f>
        <v/>
      </c>
      <c r="E4702" s="10">
        <f t="array" ref="E4702">PERCENTILE(IF(ISERROR(D4702:D9701)=FALSE,D4702:D9701),CycleTimePercentile)</f>
        <v>0</v>
      </c>
      <c r="F4702" s="2" t="e">
        <f xml:space="preserve"> IF(Calculations!C4702 = DefectTypeString,  IFERROR(Calculations!J4702,""), NA())</f>
        <v>#N/A</v>
      </c>
      <c r="G4702" s="10">
        <f t="array" ref="G4702">PERCENTILE(IF(ISERROR(F4702:F9701)=FALSE,F4702:F9701),CycleTimePercentile)</f>
        <v>0</v>
      </c>
      <c r="H4702" s="2" t="e">
        <f ca="1" xml:space="preserve"> IF(OR(Calculations!C4702 = "",Calculations!C4702 = WorkTypeString),  Calculations!K4702, NA())</f>
        <v>#N/A</v>
      </c>
      <c r="I4702" s="2" t="e">
        <f xml:space="preserve"> IF(Calculations!C4702 = DefectTypeString,  Calculations!K4702, NA())</f>
        <v>#N/A</v>
      </c>
    </row>
    <row r="4703" spans="1:9" x14ac:dyDescent="0.25">
      <c r="A4703" s="8" t="str">
        <f>Calculations!A4703</f>
        <v/>
      </c>
      <c r="B4703" s="2" t="str">
        <f t="shared" si="78"/>
        <v/>
      </c>
      <c r="C4703" s="10" t="str">
        <f>IFERROR(Calculations!J4703,"")</f>
        <v/>
      </c>
      <c r="D4703" s="10" t="str">
        <f xml:space="preserve"> IF(OR(Calculations!C4703 = "",Calculations!C4703 = WorkTypeString),  IFERROR(Calculations!J4703,""), NA())</f>
        <v/>
      </c>
      <c r="E4703" s="10">
        <f t="array" ref="E4703">PERCENTILE(IF(ISERROR(D4703:D9702)=FALSE,D4703:D9702),CycleTimePercentile)</f>
        <v>0</v>
      </c>
      <c r="F4703" s="2" t="e">
        <f xml:space="preserve"> IF(Calculations!C4703 = DefectTypeString,  IFERROR(Calculations!J4703,""), NA())</f>
        <v>#N/A</v>
      </c>
      <c r="G4703" s="10">
        <f t="array" ref="G4703">PERCENTILE(IF(ISERROR(F4703:F9702)=FALSE,F4703:F9702),CycleTimePercentile)</f>
        <v>0</v>
      </c>
      <c r="H4703" s="2" t="e">
        <f ca="1" xml:space="preserve"> IF(OR(Calculations!C4703 = "",Calculations!C4703 = WorkTypeString),  Calculations!K4703, NA())</f>
        <v>#N/A</v>
      </c>
      <c r="I4703" s="2" t="e">
        <f xml:space="preserve"> IF(Calculations!C4703 = DefectTypeString,  Calculations!K4703, NA())</f>
        <v>#N/A</v>
      </c>
    </row>
    <row r="4704" spans="1:9" x14ac:dyDescent="0.25">
      <c r="A4704" s="8" t="str">
        <f>Calculations!A4704</f>
        <v/>
      </c>
      <c r="B4704" s="2" t="str">
        <f t="shared" si="78"/>
        <v/>
      </c>
      <c r="C4704" s="10" t="str">
        <f>IFERROR(Calculations!J4704,"")</f>
        <v/>
      </c>
      <c r="D4704" s="10" t="str">
        <f xml:space="preserve"> IF(OR(Calculations!C4704 = "",Calculations!C4704 = WorkTypeString),  IFERROR(Calculations!J4704,""), NA())</f>
        <v/>
      </c>
      <c r="E4704" s="10">
        <f t="array" ref="E4704">PERCENTILE(IF(ISERROR(D4704:D9703)=FALSE,D4704:D9703),CycleTimePercentile)</f>
        <v>0</v>
      </c>
      <c r="F4704" s="2" t="e">
        <f xml:space="preserve"> IF(Calculations!C4704 = DefectTypeString,  IFERROR(Calculations!J4704,""), NA())</f>
        <v>#N/A</v>
      </c>
      <c r="G4704" s="10">
        <f t="array" ref="G4704">PERCENTILE(IF(ISERROR(F4704:F9703)=FALSE,F4704:F9703),CycleTimePercentile)</f>
        <v>0</v>
      </c>
      <c r="H4704" s="2" t="e">
        <f ca="1" xml:space="preserve"> IF(OR(Calculations!C4704 = "",Calculations!C4704 = WorkTypeString),  Calculations!K4704, NA())</f>
        <v>#N/A</v>
      </c>
      <c r="I4704" s="2" t="e">
        <f xml:space="preserve"> IF(Calculations!C4704 = DefectTypeString,  Calculations!K4704, NA())</f>
        <v>#N/A</v>
      </c>
    </row>
    <row r="4705" spans="1:9" x14ac:dyDescent="0.25">
      <c r="A4705" s="8" t="str">
        <f>Calculations!A4705</f>
        <v/>
      </c>
      <c r="B4705" s="2" t="str">
        <f t="shared" si="78"/>
        <v/>
      </c>
      <c r="C4705" s="10" t="str">
        <f>IFERROR(Calculations!J4705,"")</f>
        <v/>
      </c>
      <c r="D4705" s="10" t="str">
        <f xml:space="preserve"> IF(OR(Calculations!C4705 = "",Calculations!C4705 = WorkTypeString),  IFERROR(Calculations!J4705,""), NA())</f>
        <v/>
      </c>
      <c r="E4705" s="10">
        <f t="array" ref="E4705">PERCENTILE(IF(ISERROR(D4705:D9704)=FALSE,D4705:D9704),CycleTimePercentile)</f>
        <v>0</v>
      </c>
      <c r="F4705" s="2" t="e">
        <f xml:space="preserve"> IF(Calculations!C4705 = DefectTypeString,  IFERROR(Calculations!J4705,""), NA())</f>
        <v>#N/A</v>
      </c>
      <c r="G4705" s="10">
        <f t="array" ref="G4705">PERCENTILE(IF(ISERROR(F4705:F9704)=FALSE,F4705:F9704),CycleTimePercentile)</f>
        <v>0</v>
      </c>
      <c r="H4705" s="2" t="e">
        <f ca="1" xml:space="preserve"> IF(OR(Calculations!C4705 = "",Calculations!C4705 = WorkTypeString),  Calculations!K4705, NA())</f>
        <v>#N/A</v>
      </c>
      <c r="I4705" s="2" t="e">
        <f xml:space="preserve"> IF(Calculations!C4705 = DefectTypeString,  Calculations!K4705, NA())</f>
        <v>#N/A</v>
      </c>
    </row>
    <row r="4706" spans="1:9" x14ac:dyDescent="0.25">
      <c r="A4706" s="8" t="str">
        <f>Calculations!A4706</f>
        <v/>
      </c>
      <c r="B4706" s="2" t="str">
        <f t="shared" si="78"/>
        <v/>
      </c>
      <c r="C4706" s="10" t="str">
        <f>IFERROR(Calculations!J4706,"")</f>
        <v/>
      </c>
      <c r="D4706" s="10" t="str">
        <f xml:space="preserve"> IF(OR(Calculations!C4706 = "",Calculations!C4706 = WorkTypeString),  IFERROR(Calculations!J4706,""), NA())</f>
        <v/>
      </c>
      <c r="E4706" s="10">
        <f t="array" ref="E4706">PERCENTILE(IF(ISERROR(D4706:D9705)=FALSE,D4706:D9705),CycleTimePercentile)</f>
        <v>0</v>
      </c>
      <c r="F4706" s="2" t="e">
        <f xml:space="preserve"> IF(Calculations!C4706 = DefectTypeString,  IFERROR(Calculations!J4706,""), NA())</f>
        <v>#N/A</v>
      </c>
      <c r="G4706" s="10">
        <f t="array" ref="G4706">PERCENTILE(IF(ISERROR(F4706:F9705)=FALSE,F4706:F9705),CycleTimePercentile)</f>
        <v>0</v>
      </c>
      <c r="H4706" s="2" t="e">
        <f ca="1" xml:space="preserve"> IF(OR(Calculations!C4706 = "",Calculations!C4706 = WorkTypeString),  Calculations!K4706, NA())</f>
        <v>#N/A</v>
      </c>
      <c r="I4706" s="2" t="e">
        <f xml:space="preserve"> IF(Calculations!C4706 = DefectTypeString,  Calculations!K4706, NA())</f>
        <v>#N/A</v>
      </c>
    </row>
    <row r="4707" spans="1:9" x14ac:dyDescent="0.25">
      <c r="A4707" s="8" t="str">
        <f>Calculations!A4707</f>
        <v/>
      </c>
      <c r="B4707" s="2" t="str">
        <f t="shared" si="78"/>
        <v/>
      </c>
      <c r="C4707" s="10" t="str">
        <f>IFERROR(Calculations!J4707,"")</f>
        <v/>
      </c>
      <c r="D4707" s="10" t="str">
        <f xml:space="preserve"> IF(OR(Calculations!C4707 = "",Calculations!C4707 = WorkTypeString),  IFERROR(Calculations!J4707,""), NA())</f>
        <v/>
      </c>
      <c r="E4707" s="10">
        <f t="array" ref="E4707">PERCENTILE(IF(ISERROR(D4707:D9706)=FALSE,D4707:D9706),CycleTimePercentile)</f>
        <v>0</v>
      </c>
      <c r="F4707" s="2" t="e">
        <f xml:space="preserve"> IF(Calculations!C4707 = DefectTypeString,  IFERROR(Calculations!J4707,""), NA())</f>
        <v>#N/A</v>
      </c>
      <c r="G4707" s="10">
        <f t="array" ref="G4707">PERCENTILE(IF(ISERROR(F4707:F9706)=FALSE,F4707:F9706),CycleTimePercentile)</f>
        <v>0</v>
      </c>
      <c r="H4707" s="2" t="e">
        <f ca="1" xml:space="preserve"> IF(OR(Calculations!C4707 = "",Calculations!C4707 = WorkTypeString),  Calculations!K4707, NA())</f>
        <v>#N/A</v>
      </c>
      <c r="I4707" s="2" t="e">
        <f xml:space="preserve"> IF(Calculations!C4707 = DefectTypeString,  Calculations!K4707, NA())</f>
        <v>#N/A</v>
      </c>
    </row>
    <row r="4708" spans="1:9" x14ac:dyDescent="0.25">
      <c r="A4708" s="8" t="str">
        <f>Calculations!A4708</f>
        <v/>
      </c>
      <c r="B4708" s="2" t="str">
        <f t="shared" si="78"/>
        <v/>
      </c>
      <c r="C4708" s="10" t="str">
        <f>IFERROR(Calculations!J4708,"")</f>
        <v/>
      </c>
      <c r="D4708" s="10" t="str">
        <f xml:space="preserve"> IF(OR(Calculations!C4708 = "",Calculations!C4708 = WorkTypeString),  IFERROR(Calculations!J4708,""), NA())</f>
        <v/>
      </c>
      <c r="E4708" s="10">
        <f t="array" ref="E4708">PERCENTILE(IF(ISERROR(D4708:D9707)=FALSE,D4708:D9707),CycleTimePercentile)</f>
        <v>0</v>
      </c>
      <c r="F4708" s="2" t="e">
        <f xml:space="preserve"> IF(Calculations!C4708 = DefectTypeString,  IFERROR(Calculations!J4708,""), NA())</f>
        <v>#N/A</v>
      </c>
      <c r="G4708" s="10">
        <f t="array" ref="G4708">PERCENTILE(IF(ISERROR(F4708:F9707)=FALSE,F4708:F9707),CycleTimePercentile)</f>
        <v>0</v>
      </c>
      <c r="H4708" s="2" t="e">
        <f ca="1" xml:space="preserve"> IF(OR(Calculations!C4708 = "",Calculations!C4708 = WorkTypeString),  Calculations!K4708, NA())</f>
        <v>#N/A</v>
      </c>
      <c r="I4708" s="2" t="e">
        <f xml:space="preserve"> IF(Calculations!C4708 = DefectTypeString,  Calculations!K4708, NA())</f>
        <v>#N/A</v>
      </c>
    </row>
    <row r="4709" spans="1:9" x14ac:dyDescent="0.25">
      <c r="A4709" s="8" t="str">
        <f>Calculations!A4709</f>
        <v/>
      </c>
      <c r="B4709" s="2" t="str">
        <f t="shared" si="78"/>
        <v/>
      </c>
      <c r="C4709" s="10" t="str">
        <f>IFERROR(Calculations!J4709,"")</f>
        <v/>
      </c>
      <c r="D4709" s="10" t="str">
        <f xml:space="preserve"> IF(OR(Calculations!C4709 = "",Calculations!C4709 = WorkTypeString),  IFERROR(Calculations!J4709,""), NA())</f>
        <v/>
      </c>
      <c r="E4709" s="10">
        <f t="array" ref="E4709">PERCENTILE(IF(ISERROR(D4709:D9708)=FALSE,D4709:D9708),CycleTimePercentile)</f>
        <v>0</v>
      </c>
      <c r="F4709" s="2" t="e">
        <f xml:space="preserve"> IF(Calculations!C4709 = DefectTypeString,  IFERROR(Calculations!J4709,""), NA())</f>
        <v>#N/A</v>
      </c>
      <c r="G4709" s="10">
        <f t="array" ref="G4709">PERCENTILE(IF(ISERROR(F4709:F9708)=FALSE,F4709:F9708),CycleTimePercentile)</f>
        <v>0</v>
      </c>
      <c r="H4709" s="2" t="e">
        <f ca="1" xml:space="preserve"> IF(OR(Calculations!C4709 = "",Calculations!C4709 = WorkTypeString),  Calculations!K4709, NA())</f>
        <v>#N/A</v>
      </c>
      <c r="I4709" s="2" t="e">
        <f xml:space="preserve"> IF(Calculations!C4709 = DefectTypeString,  Calculations!K4709, NA())</f>
        <v>#N/A</v>
      </c>
    </row>
    <row r="4710" spans="1:9" x14ac:dyDescent="0.25">
      <c r="A4710" s="8" t="str">
        <f>Calculations!A4710</f>
        <v/>
      </c>
      <c r="B4710" s="2" t="str">
        <f t="shared" si="78"/>
        <v/>
      </c>
      <c r="C4710" s="10" t="str">
        <f>IFERROR(Calculations!J4710,"")</f>
        <v/>
      </c>
      <c r="D4710" s="10" t="str">
        <f xml:space="preserve"> IF(OR(Calculations!C4710 = "",Calculations!C4710 = WorkTypeString),  IFERROR(Calculations!J4710,""), NA())</f>
        <v/>
      </c>
      <c r="E4710" s="10">
        <f t="array" ref="E4710">PERCENTILE(IF(ISERROR(D4710:D9709)=FALSE,D4710:D9709),CycleTimePercentile)</f>
        <v>0</v>
      </c>
      <c r="F4710" s="2" t="e">
        <f xml:space="preserve"> IF(Calculations!C4710 = DefectTypeString,  IFERROR(Calculations!J4710,""), NA())</f>
        <v>#N/A</v>
      </c>
      <c r="G4710" s="10">
        <f t="array" ref="G4710">PERCENTILE(IF(ISERROR(F4710:F9709)=FALSE,F4710:F9709),CycleTimePercentile)</f>
        <v>0</v>
      </c>
      <c r="H4710" s="2" t="e">
        <f ca="1" xml:space="preserve"> IF(OR(Calculations!C4710 = "",Calculations!C4710 = WorkTypeString),  Calculations!K4710, NA())</f>
        <v>#N/A</v>
      </c>
      <c r="I4710" s="2" t="e">
        <f xml:space="preserve"> IF(Calculations!C4710 = DefectTypeString,  Calculations!K4710, NA())</f>
        <v>#N/A</v>
      </c>
    </row>
    <row r="4711" spans="1:9" x14ac:dyDescent="0.25">
      <c r="A4711" s="8" t="str">
        <f>Calculations!A4711</f>
        <v/>
      </c>
      <c r="B4711" s="2" t="str">
        <f t="shared" si="78"/>
        <v/>
      </c>
      <c r="C4711" s="10" t="str">
        <f>IFERROR(Calculations!J4711,"")</f>
        <v/>
      </c>
      <c r="D4711" s="10" t="str">
        <f xml:space="preserve"> IF(OR(Calculations!C4711 = "",Calculations!C4711 = WorkTypeString),  IFERROR(Calculations!J4711,""), NA())</f>
        <v/>
      </c>
      <c r="E4711" s="10">
        <f t="array" ref="E4711">PERCENTILE(IF(ISERROR(D4711:D9710)=FALSE,D4711:D9710),CycleTimePercentile)</f>
        <v>0</v>
      </c>
      <c r="F4711" s="2" t="e">
        <f xml:space="preserve"> IF(Calculations!C4711 = DefectTypeString,  IFERROR(Calculations!J4711,""), NA())</f>
        <v>#N/A</v>
      </c>
      <c r="G4711" s="10">
        <f t="array" ref="G4711">PERCENTILE(IF(ISERROR(F4711:F9710)=FALSE,F4711:F9710),CycleTimePercentile)</f>
        <v>0</v>
      </c>
      <c r="H4711" s="2" t="e">
        <f ca="1" xml:space="preserve"> IF(OR(Calculations!C4711 = "",Calculations!C4711 = WorkTypeString),  Calculations!K4711, NA())</f>
        <v>#N/A</v>
      </c>
      <c r="I4711" s="2" t="e">
        <f xml:space="preserve"> IF(Calculations!C4711 = DefectTypeString,  Calculations!K4711, NA())</f>
        <v>#N/A</v>
      </c>
    </row>
    <row r="4712" spans="1:9" x14ac:dyDescent="0.25">
      <c r="A4712" s="8" t="str">
        <f>Calculations!A4712</f>
        <v/>
      </c>
      <c r="B4712" s="2" t="str">
        <f t="shared" si="78"/>
        <v/>
      </c>
      <c r="C4712" s="10" t="str">
        <f>IFERROR(Calculations!J4712,"")</f>
        <v/>
      </c>
      <c r="D4712" s="10" t="str">
        <f xml:space="preserve"> IF(OR(Calculations!C4712 = "",Calculations!C4712 = WorkTypeString),  IFERROR(Calculations!J4712,""), NA())</f>
        <v/>
      </c>
      <c r="E4712" s="10">
        <f t="array" ref="E4712">PERCENTILE(IF(ISERROR(D4712:D9711)=FALSE,D4712:D9711),CycleTimePercentile)</f>
        <v>0</v>
      </c>
      <c r="F4712" s="2" t="e">
        <f xml:space="preserve"> IF(Calculations!C4712 = DefectTypeString,  IFERROR(Calculations!J4712,""), NA())</f>
        <v>#N/A</v>
      </c>
      <c r="G4712" s="10">
        <f t="array" ref="G4712">PERCENTILE(IF(ISERROR(F4712:F9711)=FALSE,F4712:F9711),CycleTimePercentile)</f>
        <v>0</v>
      </c>
      <c r="H4712" s="2" t="e">
        <f ca="1" xml:space="preserve"> IF(OR(Calculations!C4712 = "",Calculations!C4712 = WorkTypeString),  Calculations!K4712, NA())</f>
        <v>#N/A</v>
      </c>
      <c r="I4712" s="2" t="e">
        <f xml:space="preserve"> IF(Calculations!C4712 = DefectTypeString,  Calculations!K4712, NA())</f>
        <v>#N/A</v>
      </c>
    </row>
    <row r="4713" spans="1:9" x14ac:dyDescent="0.25">
      <c r="A4713" s="8" t="str">
        <f>Calculations!A4713</f>
        <v/>
      </c>
      <c r="B4713" s="2" t="str">
        <f t="shared" si="78"/>
        <v/>
      </c>
      <c r="C4713" s="10" t="str">
        <f>IFERROR(Calculations!J4713,"")</f>
        <v/>
      </c>
      <c r="D4713" s="10" t="str">
        <f xml:space="preserve"> IF(OR(Calculations!C4713 = "",Calculations!C4713 = WorkTypeString),  IFERROR(Calculations!J4713,""), NA())</f>
        <v/>
      </c>
      <c r="E4713" s="10">
        <f t="array" ref="E4713">PERCENTILE(IF(ISERROR(D4713:D9712)=FALSE,D4713:D9712),CycleTimePercentile)</f>
        <v>0</v>
      </c>
      <c r="F4713" s="2" t="e">
        <f xml:space="preserve"> IF(Calculations!C4713 = DefectTypeString,  IFERROR(Calculations!J4713,""), NA())</f>
        <v>#N/A</v>
      </c>
      <c r="G4713" s="10">
        <f t="array" ref="G4713">PERCENTILE(IF(ISERROR(F4713:F9712)=FALSE,F4713:F9712),CycleTimePercentile)</f>
        <v>0</v>
      </c>
      <c r="H4713" s="2" t="e">
        <f ca="1" xml:space="preserve"> IF(OR(Calculations!C4713 = "",Calculations!C4713 = WorkTypeString),  Calculations!K4713, NA())</f>
        <v>#N/A</v>
      </c>
      <c r="I4713" s="2" t="e">
        <f xml:space="preserve"> IF(Calculations!C4713 = DefectTypeString,  Calculations!K4713, NA())</f>
        <v>#N/A</v>
      </c>
    </row>
    <row r="4714" spans="1:9" x14ac:dyDescent="0.25">
      <c r="A4714" s="8" t="str">
        <f>Calculations!A4714</f>
        <v/>
      </c>
      <c r="B4714" s="2" t="str">
        <f t="shared" si="78"/>
        <v/>
      </c>
      <c r="C4714" s="10" t="str">
        <f>IFERROR(Calculations!J4714,"")</f>
        <v/>
      </c>
      <c r="D4714" s="10" t="str">
        <f xml:space="preserve"> IF(OR(Calculations!C4714 = "",Calculations!C4714 = WorkTypeString),  IFERROR(Calculations!J4714,""), NA())</f>
        <v/>
      </c>
      <c r="E4714" s="10">
        <f t="array" ref="E4714">PERCENTILE(IF(ISERROR(D4714:D9713)=FALSE,D4714:D9713),CycleTimePercentile)</f>
        <v>0</v>
      </c>
      <c r="F4714" s="2" t="e">
        <f xml:space="preserve"> IF(Calculations!C4714 = DefectTypeString,  IFERROR(Calculations!J4714,""), NA())</f>
        <v>#N/A</v>
      </c>
      <c r="G4714" s="10">
        <f t="array" ref="G4714">PERCENTILE(IF(ISERROR(F4714:F9713)=FALSE,F4714:F9713),CycleTimePercentile)</f>
        <v>0</v>
      </c>
      <c r="H4714" s="2" t="e">
        <f ca="1" xml:space="preserve"> IF(OR(Calculations!C4714 = "",Calculations!C4714 = WorkTypeString),  Calculations!K4714, NA())</f>
        <v>#N/A</v>
      </c>
      <c r="I4714" s="2" t="e">
        <f xml:space="preserve"> IF(Calculations!C4714 = DefectTypeString,  Calculations!K4714, NA())</f>
        <v>#N/A</v>
      </c>
    </row>
    <row r="4715" spans="1:9" x14ac:dyDescent="0.25">
      <c r="A4715" s="8" t="str">
        <f>Calculations!A4715</f>
        <v/>
      </c>
      <c r="B4715" s="2" t="str">
        <f t="shared" si="78"/>
        <v/>
      </c>
      <c r="C4715" s="10" t="str">
        <f>IFERROR(Calculations!J4715,"")</f>
        <v/>
      </c>
      <c r="D4715" s="10" t="str">
        <f xml:space="preserve"> IF(OR(Calculations!C4715 = "",Calculations!C4715 = WorkTypeString),  IFERROR(Calculations!J4715,""), NA())</f>
        <v/>
      </c>
      <c r="E4715" s="10">
        <f t="array" ref="E4715">PERCENTILE(IF(ISERROR(D4715:D9714)=FALSE,D4715:D9714),CycleTimePercentile)</f>
        <v>0</v>
      </c>
      <c r="F4715" s="2" t="e">
        <f xml:space="preserve"> IF(Calculations!C4715 = DefectTypeString,  IFERROR(Calculations!J4715,""), NA())</f>
        <v>#N/A</v>
      </c>
      <c r="G4715" s="10">
        <f t="array" ref="G4715">PERCENTILE(IF(ISERROR(F4715:F9714)=FALSE,F4715:F9714),CycleTimePercentile)</f>
        <v>0</v>
      </c>
      <c r="H4715" s="2" t="e">
        <f ca="1" xml:space="preserve"> IF(OR(Calculations!C4715 = "",Calculations!C4715 = WorkTypeString),  Calculations!K4715, NA())</f>
        <v>#N/A</v>
      </c>
      <c r="I4715" s="2" t="e">
        <f xml:space="preserve"> IF(Calculations!C4715 = DefectTypeString,  Calculations!K4715, NA())</f>
        <v>#N/A</v>
      </c>
    </row>
    <row r="4716" spans="1:9" x14ac:dyDescent="0.25">
      <c r="A4716" s="8" t="str">
        <f>Calculations!A4716</f>
        <v/>
      </c>
      <c r="B4716" s="2" t="str">
        <f t="shared" si="78"/>
        <v/>
      </c>
      <c r="C4716" s="10" t="str">
        <f>IFERROR(Calculations!J4716,"")</f>
        <v/>
      </c>
      <c r="D4716" s="10" t="str">
        <f xml:space="preserve"> IF(OR(Calculations!C4716 = "",Calculations!C4716 = WorkTypeString),  IFERROR(Calculations!J4716,""), NA())</f>
        <v/>
      </c>
      <c r="E4716" s="10">
        <f t="array" ref="E4716">PERCENTILE(IF(ISERROR(D4716:D9715)=FALSE,D4716:D9715),CycleTimePercentile)</f>
        <v>0</v>
      </c>
      <c r="F4716" s="2" t="e">
        <f xml:space="preserve"> IF(Calculations!C4716 = DefectTypeString,  IFERROR(Calculations!J4716,""), NA())</f>
        <v>#N/A</v>
      </c>
      <c r="G4716" s="10">
        <f t="array" ref="G4716">PERCENTILE(IF(ISERROR(F4716:F9715)=FALSE,F4716:F9715),CycleTimePercentile)</f>
        <v>0</v>
      </c>
      <c r="H4716" s="2" t="e">
        <f ca="1" xml:space="preserve"> IF(OR(Calculations!C4716 = "",Calculations!C4716 = WorkTypeString),  Calculations!K4716, NA())</f>
        <v>#N/A</v>
      </c>
      <c r="I4716" s="2" t="e">
        <f xml:space="preserve"> IF(Calculations!C4716 = DefectTypeString,  Calculations!K4716, NA())</f>
        <v>#N/A</v>
      </c>
    </row>
    <row r="4717" spans="1:9" x14ac:dyDescent="0.25">
      <c r="A4717" s="8" t="str">
        <f>Calculations!A4717</f>
        <v/>
      </c>
      <c r="B4717" s="2" t="str">
        <f t="shared" si="78"/>
        <v/>
      </c>
      <c r="C4717" s="10" t="str">
        <f>IFERROR(Calculations!J4717,"")</f>
        <v/>
      </c>
      <c r="D4717" s="10" t="str">
        <f xml:space="preserve"> IF(OR(Calculations!C4717 = "",Calculations!C4717 = WorkTypeString),  IFERROR(Calculations!J4717,""), NA())</f>
        <v/>
      </c>
      <c r="E4717" s="10">
        <f t="array" ref="E4717">PERCENTILE(IF(ISERROR(D4717:D9716)=FALSE,D4717:D9716),CycleTimePercentile)</f>
        <v>0</v>
      </c>
      <c r="F4717" s="2" t="e">
        <f xml:space="preserve"> IF(Calculations!C4717 = DefectTypeString,  IFERROR(Calculations!J4717,""), NA())</f>
        <v>#N/A</v>
      </c>
      <c r="G4717" s="10">
        <f t="array" ref="G4717">PERCENTILE(IF(ISERROR(F4717:F9716)=FALSE,F4717:F9716),CycleTimePercentile)</f>
        <v>0</v>
      </c>
      <c r="H4717" s="2" t="e">
        <f ca="1" xml:space="preserve"> IF(OR(Calculations!C4717 = "",Calculations!C4717 = WorkTypeString),  Calculations!K4717, NA())</f>
        <v>#N/A</v>
      </c>
      <c r="I4717" s="2" t="e">
        <f xml:space="preserve"> IF(Calculations!C4717 = DefectTypeString,  Calculations!K4717, NA())</f>
        <v>#N/A</v>
      </c>
    </row>
    <row r="4718" spans="1:9" x14ac:dyDescent="0.25">
      <c r="A4718" s="8" t="str">
        <f>Calculations!A4718</f>
        <v/>
      </c>
      <c r="B4718" s="2" t="str">
        <f t="shared" si="78"/>
        <v/>
      </c>
      <c r="C4718" s="10" t="str">
        <f>IFERROR(Calculations!J4718,"")</f>
        <v/>
      </c>
      <c r="D4718" s="10" t="str">
        <f xml:space="preserve"> IF(OR(Calculations!C4718 = "",Calculations!C4718 = WorkTypeString),  IFERROR(Calculations!J4718,""), NA())</f>
        <v/>
      </c>
      <c r="E4718" s="10">
        <f t="array" ref="E4718">PERCENTILE(IF(ISERROR(D4718:D9717)=FALSE,D4718:D9717),CycleTimePercentile)</f>
        <v>0</v>
      </c>
      <c r="F4718" s="2" t="e">
        <f xml:space="preserve"> IF(Calculations!C4718 = DefectTypeString,  IFERROR(Calculations!J4718,""), NA())</f>
        <v>#N/A</v>
      </c>
      <c r="G4718" s="10">
        <f t="array" ref="G4718">PERCENTILE(IF(ISERROR(F4718:F9717)=FALSE,F4718:F9717),CycleTimePercentile)</f>
        <v>0</v>
      </c>
      <c r="H4718" s="2" t="e">
        <f ca="1" xml:space="preserve"> IF(OR(Calculations!C4718 = "",Calculations!C4718 = WorkTypeString),  Calculations!K4718, NA())</f>
        <v>#N/A</v>
      </c>
      <c r="I4718" s="2" t="e">
        <f xml:space="preserve"> IF(Calculations!C4718 = DefectTypeString,  Calculations!K4718, NA())</f>
        <v>#N/A</v>
      </c>
    </row>
    <row r="4719" spans="1:9" x14ac:dyDescent="0.25">
      <c r="A4719" s="8" t="str">
        <f>Calculations!A4719</f>
        <v/>
      </c>
      <c r="B4719" s="2" t="str">
        <f t="shared" si="78"/>
        <v/>
      </c>
      <c r="C4719" s="10" t="str">
        <f>IFERROR(Calculations!J4719,"")</f>
        <v/>
      </c>
      <c r="D4719" s="10" t="str">
        <f xml:space="preserve"> IF(OR(Calculations!C4719 = "",Calculations!C4719 = WorkTypeString),  IFERROR(Calculations!J4719,""), NA())</f>
        <v/>
      </c>
      <c r="E4719" s="10">
        <f t="array" ref="E4719">PERCENTILE(IF(ISERROR(D4719:D9718)=FALSE,D4719:D9718),CycleTimePercentile)</f>
        <v>0</v>
      </c>
      <c r="F4719" s="2" t="e">
        <f xml:space="preserve"> IF(Calculations!C4719 = DefectTypeString,  IFERROR(Calculations!J4719,""), NA())</f>
        <v>#N/A</v>
      </c>
      <c r="G4719" s="10">
        <f t="array" ref="G4719">PERCENTILE(IF(ISERROR(F4719:F9718)=FALSE,F4719:F9718),CycleTimePercentile)</f>
        <v>0</v>
      </c>
      <c r="H4719" s="2" t="e">
        <f ca="1" xml:space="preserve"> IF(OR(Calculations!C4719 = "",Calculations!C4719 = WorkTypeString),  Calculations!K4719, NA())</f>
        <v>#N/A</v>
      </c>
      <c r="I4719" s="2" t="e">
        <f xml:space="preserve"> IF(Calculations!C4719 = DefectTypeString,  Calculations!K4719, NA())</f>
        <v>#N/A</v>
      </c>
    </row>
    <row r="4720" spans="1:9" x14ac:dyDescent="0.25">
      <c r="A4720" s="8" t="str">
        <f>Calculations!A4720</f>
        <v/>
      </c>
      <c r="B4720" s="2" t="str">
        <f t="shared" si="78"/>
        <v/>
      </c>
      <c r="C4720" s="10" t="str">
        <f>IFERROR(Calculations!J4720,"")</f>
        <v/>
      </c>
      <c r="D4720" s="10" t="str">
        <f xml:space="preserve"> IF(OR(Calculations!C4720 = "",Calculations!C4720 = WorkTypeString),  IFERROR(Calculations!J4720,""), NA())</f>
        <v/>
      </c>
      <c r="E4720" s="10">
        <f t="array" ref="E4720">PERCENTILE(IF(ISERROR(D4720:D9719)=FALSE,D4720:D9719),CycleTimePercentile)</f>
        <v>0</v>
      </c>
      <c r="F4720" s="2" t="e">
        <f xml:space="preserve"> IF(Calculations!C4720 = DefectTypeString,  IFERROR(Calculations!J4720,""), NA())</f>
        <v>#N/A</v>
      </c>
      <c r="G4720" s="10">
        <f t="array" ref="G4720">PERCENTILE(IF(ISERROR(F4720:F9719)=FALSE,F4720:F9719),CycleTimePercentile)</f>
        <v>0</v>
      </c>
      <c r="H4720" s="2" t="e">
        <f ca="1" xml:space="preserve"> IF(OR(Calculations!C4720 = "",Calculations!C4720 = WorkTypeString),  Calculations!K4720, NA())</f>
        <v>#N/A</v>
      </c>
      <c r="I4720" s="2" t="e">
        <f xml:space="preserve"> IF(Calculations!C4720 = DefectTypeString,  Calculations!K4720, NA())</f>
        <v>#N/A</v>
      </c>
    </row>
    <row r="4721" spans="1:9" x14ac:dyDescent="0.25">
      <c r="A4721" s="8" t="str">
        <f>Calculations!A4721</f>
        <v/>
      </c>
      <c r="B4721" s="2" t="str">
        <f t="shared" si="78"/>
        <v/>
      </c>
      <c r="C4721" s="10" t="str">
        <f>IFERROR(Calculations!J4721,"")</f>
        <v/>
      </c>
      <c r="D4721" s="10" t="str">
        <f xml:space="preserve"> IF(OR(Calculations!C4721 = "",Calculations!C4721 = WorkTypeString),  IFERROR(Calculations!J4721,""), NA())</f>
        <v/>
      </c>
      <c r="E4721" s="10">
        <f t="array" ref="E4721">PERCENTILE(IF(ISERROR(D4721:D9720)=FALSE,D4721:D9720),CycleTimePercentile)</f>
        <v>0</v>
      </c>
      <c r="F4721" s="2" t="e">
        <f xml:space="preserve"> IF(Calculations!C4721 = DefectTypeString,  IFERROR(Calculations!J4721,""), NA())</f>
        <v>#N/A</v>
      </c>
      <c r="G4721" s="10">
        <f t="array" ref="G4721">PERCENTILE(IF(ISERROR(F4721:F9720)=FALSE,F4721:F9720),CycleTimePercentile)</f>
        <v>0</v>
      </c>
      <c r="H4721" s="2" t="e">
        <f ca="1" xml:space="preserve"> IF(OR(Calculations!C4721 = "",Calculations!C4721 = WorkTypeString),  Calculations!K4721, NA())</f>
        <v>#N/A</v>
      </c>
      <c r="I4721" s="2" t="e">
        <f xml:space="preserve"> IF(Calculations!C4721 = DefectTypeString,  Calculations!K4721, NA())</f>
        <v>#N/A</v>
      </c>
    </row>
    <row r="4722" spans="1:9" x14ac:dyDescent="0.25">
      <c r="A4722" s="8" t="str">
        <f>Calculations!A4722</f>
        <v/>
      </c>
      <c r="B4722" s="2" t="str">
        <f t="shared" si="78"/>
        <v/>
      </c>
      <c r="C4722" s="10" t="str">
        <f>IFERROR(Calculations!J4722,"")</f>
        <v/>
      </c>
      <c r="D4722" s="10" t="str">
        <f xml:space="preserve"> IF(OR(Calculations!C4722 = "",Calculations!C4722 = WorkTypeString),  IFERROR(Calculations!J4722,""), NA())</f>
        <v/>
      </c>
      <c r="E4722" s="10">
        <f t="array" ref="E4722">PERCENTILE(IF(ISERROR(D4722:D9721)=FALSE,D4722:D9721),CycleTimePercentile)</f>
        <v>0</v>
      </c>
      <c r="F4722" s="2" t="e">
        <f xml:space="preserve"> IF(Calculations!C4722 = DefectTypeString,  IFERROR(Calculations!J4722,""), NA())</f>
        <v>#N/A</v>
      </c>
      <c r="G4722" s="10">
        <f t="array" ref="G4722">PERCENTILE(IF(ISERROR(F4722:F9721)=FALSE,F4722:F9721),CycleTimePercentile)</f>
        <v>0</v>
      </c>
      <c r="H4722" s="2" t="e">
        <f ca="1" xml:space="preserve"> IF(OR(Calculations!C4722 = "",Calculations!C4722 = WorkTypeString),  Calculations!K4722, NA())</f>
        <v>#N/A</v>
      </c>
      <c r="I4722" s="2" t="e">
        <f xml:space="preserve"> IF(Calculations!C4722 = DefectTypeString,  Calculations!K4722, NA())</f>
        <v>#N/A</v>
      </c>
    </row>
    <row r="4723" spans="1:9" x14ac:dyDescent="0.25">
      <c r="A4723" s="8" t="str">
        <f>Calculations!A4723</f>
        <v/>
      </c>
      <c r="B4723" s="2" t="str">
        <f t="shared" si="78"/>
        <v/>
      </c>
      <c r="C4723" s="10" t="str">
        <f>IFERROR(Calculations!J4723,"")</f>
        <v/>
      </c>
      <c r="D4723" s="10" t="str">
        <f xml:space="preserve"> IF(OR(Calculations!C4723 = "",Calculations!C4723 = WorkTypeString),  IFERROR(Calculations!J4723,""), NA())</f>
        <v/>
      </c>
      <c r="E4723" s="10">
        <f t="array" ref="E4723">PERCENTILE(IF(ISERROR(D4723:D9722)=FALSE,D4723:D9722),CycleTimePercentile)</f>
        <v>0</v>
      </c>
      <c r="F4723" s="2" t="e">
        <f xml:space="preserve"> IF(Calculations!C4723 = DefectTypeString,  IFERROR(Calculations!J4723,""), NA())</f>
        <v>#N/A</v>
      </c>
      <c r="G4723" s="10">
        <f t="array" ref="G4723">PERCENTILE(IF(ISERROR(F4723:F9722)=FALSE,F4723:F9722),CycleTimePercentile)</f>
        <v>0</v>
      </c>
      <c r="H4723" s="2" t="e">
        <f ca="1" xml:space="preserve"> IF(OR(Calculations!C4723 = "",Calculations!C4723 = WorkTypeString),  Calculations!K4723, NA())</f>
        <v>#N/A</v>
      </c>
      <c r="I4723" s="2" t="e">
        <f xml:space="preserve"> IF(Calculations!C4723 = DefectTypeString,  Calculations!K4723, NA())</f>
        <v>#N/A</v>
      </c>
    </row>
    <row r="4724" spans="1:9" x14ac:dyDescent="0.25">
      <c r="A4724" s="8" t="str">
        <f>Calculations!A4724</f>
        <v/>
      </c>
      <c r="B4724" s="2" t="str">
        <f t="shared" si="78"/>
        <v/>
      </c>
      <c r="C4724" s="10" t="str">
        <f>IFERROR(Calculations!J4724,"")</f>
        <v/>
      </c>
      <c r="D4724" s="10" t="str">
        <f xml:space="preserve"> IF(OR(Calculations!C4724 = "",Calculations!C4724 = WorkTypeString),  IFERROR(Calculations!J4724,""), NA())</f>
        <v/>
      </c>
      <c r="E4724" s="10">
        <f t="array" ref="E4724">PERCENTILE(IF(ISERROR(D4724:D9723)=FALSE,D4724:D9723),CycleTimePercentile)</f>
        <v>0</v>
      </c>
      <c r="F4724" s="2" t="e">
        <f xml:space="preserve"> IF(Calculations!C4724 = DefectTypeString,  IFERROR(Calculations!J4724,""), NA())</f>
        <v>#N/A</v>
      </c>
      <c r="G4724" s="10">
        <f t="array" ref="G4724">PERCENTILE(IF(ISERROR(F4724:F9723)=FALSE,F4724:F9723),CycleTimePercentile)</f>
        <v>0</v>
      </c>
      <c r="H4724" s="2" t="e">
        <f ca="1" xml:space="preserve"> IF(OR(Calculations!C4724 = "",Calculations!C4724 = WorkTypeString),  Calculations!K4724, NA())</f>
        <v>#N/A</v>
      </c>
      <c r="I4724" s="2" t="e">
        <f xml:space="preserve"> IF(Calculations!C4724 = DefectTypeString,  Calculations!K4724, NA())</f>
        <v>#N/A</v>
      </c>
    </row>
    <row r="4725" spans="1:9" x14ac:dyDescent="0.25">
      <c r="A4725" s="8" t="str">
        <f>Calculations!A4725</f>
        <v/>
      </c>
      <c r="B4725" s="2" t="str">
        <f t="shared" si="78"/>
        <v/>
      </c>
      <c r="C4725" s="10" t="str">
        <f>IFERROR(Calculations!J4725,"")</f>
        <v/>
      </c>
      <c r="D4725" s="10" t="str">
        <f xml:space="preserve"> IF(OR(Calculations!C4725 = "",Calculations!C4725 = WorkTypeString),  IFERROR(Calculations!J4725,""), NA())</f>
        <v/>
      </c>
      <c r="E4725" s="10">
        <f t="array" ref="E4725">PERCENTILE(IF(ISERROR(D4725:D9724)=FALSE,D4725:D9724),CycleTimePercentile)</f>
        <v>0</v>
      </c>
      <c r="F4725" s="2" t="e">
        <f xml:space="preserve"> IF(Calculations!C4725 = DefectTypeString,  IFERROR(Calculations!J4725,""), NA())</f>
        <v>#N/A</v>
      </c>
      <c r="G4725" s="10">
        <f t="array" ref="G4725">PERCENTILE(IF(ISERROR(F4725:F9724)=FALSE,F4725:F9724),CycleTimePercentile)</f>
        <v>0</v>
      </c>
      <c r="H4725" s="2" t="e">
        <f ca="1" xml:space="preserve"> IF(OR(Calculations!C4725 = "",Calculations!C4725 = WorkTypeString),  Calculations!K4725, NA())</f>
        <v>#N/A</v>
      </c>
      <c r="I4725" s="2" t="e">
        <f xml:space="preserve"> IF(Calculations!C4725 = DefectTypeString,  Calculations!K4725, NA())</f>
        <v>#N/A</v>
      </c>
    </row>
    <row r="4726" spans="1:9" x14ac:dyDescent="0.25">
      <c r="A4726" s="8" t="str">
        <f>Calculations!A4726</f>
        <v/>
      </c>
      <c r="B4726" s="2" t="str">
        <f t="shared" si="78"/>
        <v/>
      </c>
      <c r="C4726" s="10" t="str">
        <f>IFERROR(Calculations!J4726,"")</f>
        <v/>
      </c>
      <c r="D4726" s="10" t="str">
        <f xml:space="preserve"> IF(OR(Calculations!C4726 = "",Calculations!C4726 = WorkTypeString),  IFERROR(Calculations!J4726,""), NA())</f>
        <v/>
      </c>
      <c r="E4726" s="10">
        <f t="array" ref="E4726">PERCENTILE(IF(ISERROR(D4726:D9725)=FALSE,D4726:D9725),CycleTimePercentile)</f>
        <v>0</v>
      </c>
      <c r="F4726" s="2" t="e">
        <f xml:space="preserve"> IF(Calculations!C4726 = DefectTypeString,  IFERROR(Calculations!J4726,""), NA())</f>
        <v>#N/A</v>
      </c>
      <c r="G4726" s="10">
        <f t="array" ref="G4726">PERCENTILE(IF(ISERROR(F4726:F9725)=FALSE,F4726:F9725),CycleTimePercentile)</f>
        <v>0</v>
      </c>
      <c r="H4726" s="2" t="e">
        <f ca="1" xml:space="preserve"> IF(OR(Calculations!C4726 = "",Calculations!C4726 = WorkTypeString),  Calculations!K4726, NA())</f>
        <v>#N/A</v>
      </c>
      <c r="I4726" s="2" t="e">
        <f xml:space="preserve"> IF(Calculations!C4726 = DefectTypeString,  Calculations!K4726, NA())</f>
        <v>#N/A</v>
      </c>
    </row>
    <row r="4727" spans="1:9" x14ac:dyDescent="0.25">
      <c r="A4727" s="8" t="str">
        <f>Calculations!A4727</f>
        <v/>
      </c>
      <c r="B4727" s="2" t="str">
        <f t="shared" si="78"/>
        <v/>
      </c>
      <c r="C4727" s="10" t="str">
        <f>IFERROR(Calculations!J4727,"")</f>
        <v/>
      </c>
      <c r="D4727" s="10" t="str">
        <f xml:space="preserve"> IF(OR(Calculations!C4727 = "",Calculations!C4727 = WorkTypeString),  IFERROR(Calculations!J4727,""), NA())</f>
        <v/>
      </c>
      <c r="E4727" s="10">
        <f t="array" ref="E4727">PERCENTILE(IF(ISERROR(D4727:D9726)=FALSE,D4727:D9726),CycleTimePercentile)</f>
        <v>0</v>
      </c>
      <c r="F4727" s="2" t="e">
        <f xml:space="preserve"> IF(Calculations!C4727 = DefectTypeString,  IFERROR(Calculations!J4727,""), NA())</f>
        <v>#N/A</v>
      </c>
      <c r="G4727" s="10">
        <f t="array" ref="G4727">PERCENTILE(IF(ISERROR(F4727:F9726)=FALSE,F4727:F9726),CycleTimePercentile)</f>
        <v>0</v>
      </c>
      <c r="H4727" s="2" t="e">
        <f ca="1" xml:space="preserve"> IF(OR(Calculations!C4727 = "",Calculations!C4727 = WorkTypeString),  Calculations!K4727, NA())</f>
        <v>#N/A</v>
      </c>
      <c r="I4727" s="2" t="e">
        <f xml:space="preserve"> IF(Calculations!C4727 = DefectTypeString,  Calculations!K4727, NA())</f>
        <v>#N/A</v>
      </c>
    </row>
    <row r="4728" spans="1:9" x14ac:dyDescent="0.25">
      <c r="A4728" s="8" t="str">
        <f>Calculations!A4728</f>
        <v/>
      </c>
      <c r="B4728" s="2" t="str">
        <f t="shared" si="78"/>
        <v/>
      </c>
      <c r="C4728" s="10" t="str">
        <f>IFERROR(Calculations!J4728,"")</f>
        <v/>
      </c>
      <c r="D4728" s="10" t="str">
        <f xml:space="preserve"> IF(OR(Calculations!C4728 = "",Calculations!C4728 = WorkTypeString),  IFERROR(Calculations!J4728,""), NA())</f>
        <v/>
      </c>
      <c r="E4728" s="10">
        <f t="array" ref="E4728">PERCENTILE(IF(ISERROR(D4728:D9727)=FALSE,D4728:D9727),CycleTimePercentile)</f>
        <v>0</v>
      </c>
      <c r="F4728" s="2" t="e">
        <f xml:space="preserve"> IF(Calculations!C4728 = DefectTypeString,  IFERROR(Calculations!J4728,""), NA())</f>
        <v>#N/A</v>
      </c>
      <c r="G4728" s="10">
        <f t="array" ref="G4728">PERCENTILE(IF(ISERROR(F4728:F9727)=FALSE,F4728:F9727),CycleTimePercentile)</f>
        <v>0</v>
      </c>
      <c r="H4728" s="2" t="e">
        <f ca="1" xml:space="preserve"> IF(OR(Calculations!C4728 = "",Calculations!C4728 = WorkTypeString),  Calculations!K4728, NA())</f>
        <v>#N/A</v>
      </c>
      <c r="I4728" s="2" t="e">
        <f xml:space="preserve"> IF(Calculations!C4728 = DefectTypeString,  Calculations!K4728, NA())</f>
        <v>#N/A</v>
      </c>
    </row>
    <row r="4729" spans="1:9" x14ac:dyDescent="0.25">
      <c r="A4729" s="8" t="str">
        <f>Calculations!A4729</f>
        <v/>
      </c>
      <c r="B4729" s="2" t="str">
        <f t="shared" si="78"/>
        <v/>
      </c>
      <c r="C4729" s="10" t="str">
        <f>IFERROR(Calculations!J4729,"")</f>
        <v/>
      </c>
      <c r="D4729" s="10" t="str">
        <f xml:space="preserve"> IF(OR(Calculations!C4729 = "",Calculations!C4729 = WorkTypeString),  IFERROR(Calculations!J4729,""), NA())</f>
        <v/>
      </c>
      <c r="E4729" s="10">
        <f t="array" ref="E4729">PERCENTILE(IF(ISERROR(D4729:D9728)=FALSE,D4729:D9728),CycleTimePercentile)</f>
        <v>0</v>
      </c>
      <c r="F4729" s="2" t="e">
        <f xml:space="preserve"> IF(Calculations!C4729 = DefectTypeString,  IFERROR(Calculations!J4729,""), NA())</f>
        <v>#N/A</v>
      </c>
      <c r="G4729" s="10">
        <f t="array" ref="G4729">PERCENTILE(IF(ISERROR(F4729:F9728)=FALSE,F4729:F9728),CycleTimePercentile)</f>
        <v>0</v>
      </c>
      <c r="H4729" s="2" t="e">
        <f ca="1" xml:space="preserve"> IF(OR(Calculations!C4729 = "",Calculations!C4729 = WorkTypeString),  Calculations!K4729, NA())</f>
        <v>#N/A</v>
      </c>
      <c r="I4729" s="2" t="e">
        <f xml:space="preserve"> IF(Calculations!C4729 = DefectTypeString,  Calculations!K4729, NA())</f>
        <v>#N/A</v>
      </c>
    </row>
    <row r="4730" spans="1:9" x14ac:dyDescent="0.25">
      <c r="A4730" s="8" t="str">
        <f>Calculations!A4730</f>
        <v/>
      </c>
      <c r="B4730" s="2" t="str">
        <f t="shared" si="78"/>
        <v/>
      </c>
      <c r="C4730" s="10" t="str">
        <f>IFERROR(Calculations!J4730,"")</f>
        <v/>
      </c>
      <c r="D4730" s="10" t="str">
        <f xml:space="preserve"> IF(OR(Calculations!C4730 = "",Calculations!C4730 = WorkTypeString),  IFERROR(Calculations!J4730,""), NA())</f>
        <v/>
      </c>
      <c r="E4730" s="10">
        <f t="array" ref="E4730">PERCENTILE(IF(ISERROR(D4730:D9729)=FALSE,D4730:D9729),CycleTimePercentile)</f>
        <v>0</v>
      </c>
      <c r="F4730" s="2" t="e">
        <f xml:space="preserve"> IF(Calculations!C4730 = DefectTypeString,  IFERROR(Calculations!J4730,""), NA())</f>
        <v>#N/A</v>
      </c>
      <c r="G4730" s="10">
        <f t="array" ref="G4730">PERCENTILE(IF(ISERROR(F4730:F9729)=FALSE,F4730:F9729),CycleTimePercentile)</f>
        <v>0</v>
      </c>
      <c r="H4730" s="2" t="e">
        <f ca="1" xml:space="preserve"> IF(OR(Calculations!C4730 = "",Calculations!C4730 = WorkTypeString),  Calculations!K4730, NA())</f>
        <v>#N/A</v>
      </c>
      <c r="I4730" s="2" t="e">
        <f xml:space="preserve"> IF(Calculations!C4730 = DefectTypeString,  Calculations!K4730, NA())</f>
        <v>#N/A</v>
      </c>
    </row>
    <row r="4731" spans="1:9" x14ac:dyDescent="0.25">
      <c r="A4731" s="8" t="str">
        <f>Calculations!A4731</f>
        <v/>
      </c>
      <c r="B4731" s="2" t="str">
        <f t="shared" si="78"/>
        <v/>
      </c>
      <c r="C4731" s="10" t="str">
        <f>IFERROR(Calculations!J4731,"")</f>
        <v/>
      </c>
      <c r="D4731" s="10" t="str">
        <f xml:space="preserve"> IF(OR(Calculations!C4731 = "",Calculations!C4731 = WorkTypeString),  IFERROR(Calculations!J4731,""), NA())</f>
        <v/>
      </c>
      <c r="E4731" s="10">
        <f t="array" ref="E4731">PERCENTILE(IF(ISERROR(D4731:D9730)=FALSE,D4731:D9730),CycleTimePercentile)</f>
        <v>0</v>
      </c>
      <c r="F4731" s="2" t="e">
        <f xml:space="preserve"> IF(Calculations!C4731 = DefectTypeString,  IFERROR(Calculations!J4731,""), NA())</f>
        <v>#N/A</v>
      </c>
      <c r="G4731" s="10">
        <f t="array" ref="G4731">PERCENTILE(IF(ISERROR(F4731:F9730)=FALSE,F4731:F9730),CycleTimePercentile)</f>
        <v>0</v>
      </c>
      <c r="H4731" s="2" t="e">
        <f ca="1" xml:space="preserve"> IF(OR(Calculations!C4731 = "",Calculations!C4731 = WorkTypeString),  Calculations!K4731, NA())</f>
        <v>#N/A</v>
      </c>
      <c r="I4731" s="2" t="e">
        <f xml:space="preserve"> IF(Calculations!C4731 = DefectTypeString,  Calculations!K4731, NA())</f>
        <v>#N/A</v>
      </c>
    </row>
    <row r="4732" spans="1:9" x14ac:dyDescent="0.25">
      <c r="A4732" s="8" t="str">
        <f>Calculations!A4732</f>
        <v/>
      </c>
      <c r="B4732" s="2" t="str">
        <f t="shared" si="78"/>
        <v/>
      </c>
      <c r="C4732" s="10" t="str">
        <f>IFERROR(Calculations!J4732,"")</f>
        <v/>
      </c>
      <c r="D4732" s="10" t="str">
        <f xml:space="preserve"> IF(OR(Calculations!C4732 = "",Calculations!C4732 = WorkTypeString),  IFERROR(Calculations!J4732,""), NA())</f>
        <v/>
      </c>
      <c r="E4732" s="10">
        <f t="array" ref="E4732">PERCENTILE(IF(ISERROR(D4732:D9731)=FALSE,D4732:D9731),CycleTimePercentile)</f>
        <v>0</v>
      </c>
      <c r="F4732" s="2" t="e">
        <f xml:space="preserve"> IF(Calculations!C4732 = DefectTypeString,  IFERROR(Calculations!J4732,""), NA())</f>
        <v>#N/A</v>
      </c>
      <c r="G4732" s="10">
        <f t="array" ref="G4732">PERCENTILE(IF(ISERROR(F4732:F9731)=FALSE,F4732:F9731),CycleTimePercentile)</f>
        <v>0</v>
      </c>
      <c r="H4732" s="2" t="e">
        <f ca="1" xml:space="preserve"> IF(OR(Calculations!C4732 = "",Calculations!C4732 = WorkTypeString),  Calculations!K4732, NA())</f>
        <v>#N/A</v>
      </c>
      <c r="I4732" s="2" t="e">
        <f xml:space="preserve"> IF(Calculations!C4732 = DefectTypeString,  Calculations!K4732, NA())</f>
        <v>#N/A</v>
      </c>
    </row>
    <row r="4733" spans="1:9" x14ac:dyDescent="0.25">
      <c r="A4733" s="8" t="str">
        <f>Calculations!A4733</f>
        <v/>
      </c>
      <c r="B4733" s="2" t="str">
        <f t="shared" si="78"/>
        <v/>
      </c>
      <c r="C4733" s="10" t="str">
        <f>IFERROR(Calculations!J4733,"")</f>
        <v/>
      </c>
      <c r="D4733" s="10" t="str">
        <f xml:space="preserve"> IF(OR(Calculations!C4733 = "",Calculations!C4733 = WorkTypeString),  IFERROR(Calculations!J4733,""), NA())</f>
        <v/>
      </c>
      <c r="E4733" s="10">
        <f t="array" ref="E4733">PERCENTILE(IF(ISERROR(D4733:D9732)=FALSE,D4733:D9732),CycleTimePercentile)</f>
        <v>0</v>
      </c>
      <c r="F4733" s="2" t="e">
        <f xml:space="preserve"> IF(Calculations!C4733 = DefectTypeString,  IFERROR(Calculations!J4733,""), NA())</f>
        <v>#N/A</v>
      </c>
      <c r="G4733" s="10">
        <f t="array" ref="G4733">PERCENTILE(IF(ISERROR(F4733:F9732)=FALSE,F4733:F9732),CycleTimePercentile)</f>
        <v>0</v>
      </c>
      <c r="H4733" s="2" t="e">
        <f ca="1" xml:space="preserve"> IF(OR(Calculations!C4733 = "",Calculations!C4733 = WorkTypeString),  Calculations!K4733, NA())</f>
        <v>#N/A</v>
      </c>
      <c r="I4733" s="2" t="e">
        <f xml:space="preserve"> IF(Calculations!C4733 = DefectTypeString,  Calculations!K4733, NA())</f>
        <v>#N/A</v>
      </c>
    </row>
    <row r="4734" spans="1:9" x14ac:dyDescent="0.25">
      <c r="A4734" s="8" t="str">
        <f>Calculations!A4734</f>
        <v/>
      </c>
      <c r="B4734" s="2" t="str">
        <f t="shared" si="78"/>
        <v/>
      </c>
      <c r="C4734" s="10" t="str">
        <f>IFERROR(Calculations!J4734,"")</f>
        <v/>
      </c>
      <c r="D4734" s="10" t="str">
        <f xml:space="preserve"> IF(OR(Calculations!C4734 = "",Calculations!C4734 = WorkTypeString),  IFERROR(Calculations!J4734,""), NA())</f>
        <v/>
      </c>
      <c r="E4734" s="10">
        <f t="array" ref="E4734">PERCENTILE(IF(ISERROR(D4734:D9733)=FALSE,D4734:D9733),CycleTimePercentile)</f>
        <v>0</v>
      </c>
      <c r="F4734" s="2" t="e">
        <f xml:space="preserve"> IF(Calculations!C4734 = DefectTypeString,  IFERROR(Calculations!J4734,""), NA())</f>
        <v>#N/A</v>
      </c>
      <c r="G4734" s="10">
        <f t="array" ref="G4734">PERCENTILE(IF(ISERROR(F4734:F9733)=FALSE,F4734:F9733),CycleTimePercentile)</f>
        <v>0</v>
      </c>
      <c r="H4734" s="2" t="e">
        <f ca="1" xml:space="preserve"> IF(OR(Calculations!C4734 = "",Calculations!C4734 = WorkTypeString),  Calculations!K4734, NA())</f>
        <v>#N/A</v>
      </c>
      <c r="I4734" s="2" t="e">
        <f xml:space="preserve"> IF(Calculations!C4734 = DefectTypeString,  Calculations!K4734, NA())</f>
        <v>#N/A</v>
      </c>
    </row>
    <row r="4735" spans="1:9" x14ac:dyDescent="0.25">
      <c r="A4735" s="8" t="str">
        <f>Calculations!A4735</f>
        <v/>
      </c>
      <c r="B4735" s="2" t="str">
        <f t="shared" si="78"/>
        <v/>
      </c>
      <c r="C4735" s="10" t="str">
        <f>IFERROR(Calculations!J4735,"")</f>
        <v/>
      </c>
      <c r="D4735" s="10" t="str">
        <f xml:space="preserve"> IF(OR(Calculations!C4735 = "",Calculations!C4735 = WorkTypeString),  IFERROR(Calculations!J4735,""), NA())</f>
        <v/>
      </c>
      <c r="E4735" s="10">
        <f t="array" ref="E4735">PERCENTILE(IF(ISERROR(D4735:D9734)=FALSE,D4735:D9734),CycleTimePercentile)</f>
        <v>0</v>
      </c>
      <c r="F4735" s="2" t="e">
        <f xml:space="preserve"> IF(Calculations!C4735 = DefectTypeString,  IFERROR(Calculations!J4735,""), NA())</f>
        <v>#N/A</v>
      </c>
      <c r="G4735" s="10">
        <f t="array" ref="G4735">PERCENTILE(IF(ISERROR(F4735:F9734)=FALSE,F4735:F9734),CycleTimePercentile)</f>
        <v>0</v>
      </c>
      <c r="H4735" s="2" t="e">
        <f ca="1" xml:space="preserve"> IF(OR(Calculations!C4735 = "",Calculations!C4735 = WorkTypeString),  Calculations!K4735, NA())</f>
        <v>#N/A</v>
      </c>
      <c r="I4735" s="2" t="e">
        <f xml:space="preserve"> IF(Calculations!C4735 = DefectTypeString,  Calculations!K4735, NA())</f>
        <v>#N/A</v>
      </c>
    </row>
    <row r="4736" spans="1:9" x14ac:dyDescent="0.25">
      <c r="A4736" s="8" t="str">
        <f>Calculations!A4736</f>
        <v/>
      </c>
      <c r="B4736" s="2" t="str">
        <f t="shared" si="78"/>
        <v/>
      </c>
      <c r="C4736" s="10" t="str">
        <f>IFERROR(Calculations!J4736,"")</f>
        <v/>
      </c>
      <c r="D4736" s="10" t="str">
        <f xml:space="preserve"> IF(OR(Calculations!C4736 = "",Calculations!C4736 = WorkTypeString),  IFERROR(Calculations!J4736,""), NA())</f>
        <v/>
      </c>
      <c r="E4736" s="10">
        <f t="array" ref="E4736">PERCENTILE(IF(ISERROR(D4736:D9735)=FALSE,D4736:D9735),CycleTimePercentile)</f>
        <v>0</v>
      </c>
      <c r="F4736" s="2" t="e">
        <f xml:space="preserve"> IF(Calculations!C4736 = DefectTypeString,  IFERROR(Calculations!J4736,""), NA())</f>
        <v>#N/A</v>
      </c>
      <c r="G4736" s="10">
        <f t="array" ref="G4736">PERCENTILE(IF(ISERROR(F4736:F9735)=FALSE,F4736:F9735),CycleTimePercentile)</f>
        <v>0</v>
      </c>
      <c r="H4736" s="2" t="e">
        <f ca="1" xml:space="preserve"> IF(OR(Calculations!C4736 = "",Calculations!C4736 = WorkTypeString),  Calculations!K4736, NA())</f>
        <v>#N/A</v>
      </c>
      <c r="I4736" s="2" t="e">
        <f xml:space="preserve"> IF(Calculations!C4736 = DefectTypeString,  Calculations!K4736, NA())</f>
        <v>#N/A</v>
      </c>
    </row>
    <row r="4737" spans="1:9" x14ac:dyDescent="0.25">
      <c r="A4737" s="8" t="str">
        <f>Calculations!A4737</f>
        <v/>
      </c>
      <c r="B4737" s="2" t="str">
        <f t="shared" si="78"/>
        <v/>
      </c>
      <c r="C4737" s="10" t="str">
        <f>IFERROR(Calculations!J4737,"")</f>
        <v/>
      </c>
      <c r="D4737" s="10" t="str">
        <f xml:space="preserve"> IF(OR(Calculations!C4737 = "",Calculations!C4737 = WorkTypeString),  IFERROR(Calculations!J4737,""), NA())</f>
        <v/>
      </c>
      <c r="E4737" s="10">
        <f t="array" ref="E4737">PERCENTILE(IF(ISERROR(D4737:D9736)=FALSE,D4737:D9736),CycleTimePercentile)</f>
        <v>0</v>
      </c>
      <c r="F4737" s="2" t="e">
        <f xml:space="preserve"> IF(Calculations!C4737 = DefectTypeString,  IFERROR(Calculations!J4737,""), NA())</f>
        <v>#N/A</v>
      </c>
      <c r="G4737" s="10">
        <f t="array" ref="G4737">PERCENTILE(IF(ISERROR(F4737:F9736)=FALSE,F4737:F9736),CycleTimePercentile)</f>
        <v>0</v>
      </c>
      <c r="H4737" s="2" t="e">
        <f ca="1" xml:space="preserve"> IF(OR(Calculations!C4737 = "",Calculations!C4737 = WorkTypeString),  Calculations!K4737, NA())</f>
        <v>#N/A</v>
      </c>
      <c r="I4737" s="2" t="e">
        <f xml:space="preserve"> IF(Calculations!C4737 = DefectTypeString,  Calculations!K4737, NA())</f>
        <v>#N/A</v>
      </c>
    </row>
    <row r="4738" spans="1:9" x14ac:dyDescent="0.25">
      <c r="A4738" s="8" t="str">
        <f>Calculations!A4738</f>
        <v/>
      </c>
      <c r="B4738" s="2" t="str">
        <f t="shared" si="78"/>
        <v/>
      </c>
      <c r="C4738" s="10" t="str">
        <f>IFERROR(Calculations!J4738,"")</f>
        <v/>
      </c>
      <c r="D4738" s="10" t="str">
        <f xml:space="preserve"> IF(OR(Calculations!C4738 = "",Calculations!C4738 = WorkTypeString),  IFERROR(Calculations!J4738,""), NA())</f>
        <v/>
      </c>
      <c r="E4738" s="10">
        <f t="array" ref="E4738">PERCENTILE(IF(ISERROR(D4738:D9737)=FALSE,D4738:D9737),CycleTimePercentile)</f>
        <v>0</v>
      </c>
      <c r="F4738" s="2" t="e">
        <f xml:space="preserve"> IF(Calculations!C4738 = DefectTypeString,  IFERROR(Calculations!J4738,""), NA())</f>
        <v>#N/A</v>
      </c>
      <c r="G4738" s="10">
        <f t="array" ref="G4738">PERCENTILE(IF(ISERROR(F4738:F9737)=FALSE,F4738:F9737),CycleTimePercentile)</f>
        <v>0</v>
      </c>
      <c r="H4738" s="2" t="e">
        <f ca="1" xml:space="preserve"> IF(OR(Calculations!C4738 = "",Calculations!C4738 = WorkTypeString),  Calculations!K4738, NA())</f>
        <v>#N/A</v>
      </c>
      <c r="I4738" s="2" t="e">
        <f xml:space="preserve"> IF(Calculations!C4738 = DefectTypeString,  Calculations!K4738, NA())</f>
        <v>#N/A</v>
      </c>
    </row>
    <row r="4739" spans="1:9" x14ac:dyDescent="0.25">
      <c r="A4739" s="8" t="str">
        <f>Calculations!A4739</f>
        <v/>
      </c>
      <c r="B4739" s="2" t="str">
        <f t="shared" ref="B4739:B4802" si="79">IF(ISNUMBER(A4739),YEAR(A4739)&amp;"-"&amp;TEXT(MONTH(A4739),"00")&amp;"-"&amp;TEXT(DAY(A4739),"00")&amp;"-"&amp;TEXT(HOUR(A4739),"00"),"")</f>
        <v/>
      </c>
      <c r="C4739" s="10" t="str">
        <f>IFERROR(Calculations!J4739,"")</f>
        <v/>
      </c>
      <c r="D4739" s="10" t="str">
        <f xml:space="preserve"> IF(OR(Calculations!C4739 = "",Calculations!C4739 = WorkTypeString),  IFERROR(Calculations!J4739,""), NA())</f>
        <v/>
      </c>
      <c r="E4739" s="10">
        <f t="array" ref="E4739">PERCENTILE(IF(ISERROR(D4739:D9738)=FALSE,D4739:D9738),CycleTimePercentile)</f>
        <v>0</v>
      </c>
      <c r="F4739" s="2" t="e">
        <f xml:space="preserve"> IF(Calculations!C4739 = DefectTypeString,  IFERROR(Calculations!J4739,""), NA())</f>
        <v>#N/A</v>
      </c>
      <c r="G4739" s="10">
        <f t="array" ref="G4739">PERCENTILE(IF(ISERROR(F4739:F9738)=FALSE,F4739:F9738),CycleTimePercentile)</f>
        <v>0</v>
      </c>
      <c r="H4739" s="2" t="e">
        <f ca="1" xml:space="preserve"> IF(OR(Calculations!C4739 = "",Calculations!C4739 = WorkTypeString),  Calculations!K4739, NA())</f>
        <v>#N/A</v>
      </c>
      <c r="I4739" s="2" t="e">
        <f xml:space="preserve"> IF(Calculations!C4739 = DefectTypeString,  Calculations!K4739, NA())</f>
        <v>#N/A</v>
      </c>
    </row>
    <row r="4740" spans="1:9" x14ac:dyDescent="0.25">
      <c r="A4740" s="8" t="str">
        <f>Calculations!A4740</f>
        <v/>
      </c>
      <c r="B4740" s="2" t="str">
        <f t="shared" si="79"/>
        <v/>
      </c>
      <c r="C4740" s="10" t="str">
        <f>IFERROR(Calculations!J4740,"")</f>
        <v/>
      </c>
      <c r="D4740" s="10" t="str">
        <f xml:space="preserve"> IF(OR(Calculations!C4740 = "",Calculations!C4740 = WorkTypeString),  IFERROR(Calculations!J4740,""), NA())</f>
        <v/>
      </c>
      <c r="E4740" s="10">
        <f t="array" ref="E4740">PERCENTILE(IF(ISERROR(D4740:D9739)=FALSE,D4740:D9739),CycleTimePercentile)</f>
        <v>0</v>
      </c>
      <c r="F4740" s="2" t="e">
        <f xml:space="preserve"> IF(Calculations!C4740 = DefectTypeString,  IFERROR(Calculations!J4740,""), NA())</f>
        <v>#N/A</v>
      </c>
      <c r="G4740" s="10">
        <f t="array" ref="G4740">PERCENTILE(IF(ISERROR(F4740:F9739)=FALSE,F4740:F9739),CycleTimePercentile)</f>
        <v>0</v>
      </c>
      <c r="H4740" s="2" t="e">
        <f ca="1" xml:space="preserve"> IF(OR(Calculations!C4740 = "",Calculations!C4740 = WorkTypeString),  Calculations!K4740, NA())</f>
        <v>#N/A</v>
      </c>
      <c r="I4740" s="2" t="e">
        <f xml:space="preserve"> IF(Calculations!C4740 = DefectTypeString,  Calculations!K4740, NA())</f>
        <v>#N/A</v>
      </c>
    </row>
    <row r="4741" spans="1:9" x14ac:dyDescent="0.25">
      <c r="A4741" s="8" t="str">
        <f>Calculations!A4741</f>
        <v/>
      </c>
      <c r="B4741" s="2" t="str">
        <f t="shared" si="79"/>
        <v/>
      </c>
      <c r="C4741" s="10" t="str">
        <f>IFERROR(Calculations!J4741,"")</f>
        <v/>
      </c>
      <c r="D4741" s="10" t="str">
        <f xml:space="preserve"> IF(OR(Calculations!C4741 = "",Calculations!C4741 = WorkTypeString),  IFERROR(Calculations!J4741,""), NA())</f>
        <v/>
      </c>
      <c r="E4741" s="10">
        <f t="array" ref="E4741">PERCENTILE(IF(ISERROR(D4741:D9740)=FALSE,D4741:D9740),CycleTimePercentile)</f>
        <v>0</v>
      </c>
      <c r="F4741" s="2" t="e">
        <f xml:space="preserve"> IF(Calculations!C4741 = DefectTypeString,  IFERROR(Calculations!J4741,""), NA())</f>
        <v>#N/A</v>
      </c>
      <c r="G4741" s="10">
        <f t="array" ref="G4741">PERCENTILE(IF(ISERROR(F4741:F9740)=FALSE,F4741:F9740),CycleTimePercentile)</f>
        <v>0</v>
      </c>
      <c r="H4741" s="2" t="e">
        <f ca="1" xml:space="preserve"> IF(OR(Calculations!C4741 = "",Calculations!C4741 = WorkTypeString),  Calculations!K4741, NA())</f>
        <v>#N/A</v>
      </c>
      <c r="I4741" s="2" t="e">
        <f xml:space="preserve"> IF(Calculations!C4741 = DefectTypeString,  Calculations!K4741, NA())</f>
        <v>#N/A</v>
      </c>
    </row>
    <row r="4742" spans="1:9" x14ac:dyDescent="0.25">
      <c r="A4742" s="8" t="str">
        <f>Calculations!A4742</f>
        <v/>
      </c>
      <c r="B4742" s="2" t="str">
        <f t="shared" si="79"/>
        <v/>
      </c>
      <c r="C4742" s="10" t="str">
        <f>IFERROR(Calculations!J4742,"")</f>
        <v/>
      </c>
      <c r="D4742" s="10" t="str">
        <f xml:space="preserve"> IF(OR(Calculations!C4742 = "",Calculations!C4742 = WorkTypeString),  IFERROR(Calculations!J4742,""), NA())</f>
        <v/>
      </c>
      <c r="E4742" s="10">
        <f t="array" ref="E4742">PERCENTILE(IF(ISERROR(D4742:D9741)=FALSE,D4742:D9741),CycleTimePercentile)</f>
        <v>0</v>
      </c>
      <c r="F4742" s="2" t="e">
        <f xml:space="preserve"> IF(Calculations!C4742 = DefectTypeString,  IFERROR(Calculations!J4742,""), NA())</f>
        <v>#N/A</v>
      </c>
      <c r="G4742" s="10">
        <f t="array" ref="G4742">PERCENTILE(IF(ISERROR(F4742:F9741)=FALSE,F4742:F9741),CycleTimePercentile)</f>
        <v>0</v>
      </c>
      <c r="H4742" s="2" t="e">
        <f ca="1" xml:space="preserve"> IF(OR(Calculations!C4742 = "",Calculations!C4742 = WorkTypeString),  Calculations!K4742, NA())</f>
        <v>#N/A</v>
      </c>
      <c r="I4742" s="2" t="e">
        <f xml:space="preserve"> IF(Calculations!C4742 = DefectTypeString,  Calculations!K4742, NA())</f>
        <v>#N/A</v>
      </c>
    </row>
    <row r="4743" spans="1:9" x14ac:dyDescent="0.25">
      <c r="A4743" s="8" t="str">
        <f>Calculations!A4743</f>
        <v/>
      </c>
      <c r="B4743" s="2" t="str">
        <f t="shared" si="79"/>
        <v/>
      </c>
      <c r="C4743" s="10" t="str">
        <f>IFERROR(Calculations!J4743,"")</f>
        <v/>
      </c>
      <c r="D4743" s="10" t="str">
        <f xml:space="preserve"> IF(OR(Calculations!C4743 = "",Calculations!C4743 = WorkTypeString),  IFERROR(Calculations!J4743,""), NA())</f>
        <v/>
      </c>
      <c r="E4743" s="10">
        <f t="array" ref="E4743">PERCENTILE(IF(ISERROR(D4743:D9742)=FALSE,D4743:D9742),CycleTimePercentile)</f>
        <v>0</v>
      </c>
      <c r="F4743" s="2" t="e">
        <f xml:space="preserve"> IF(Calculations!C4743 = DefectTypeString,  IFERROR(Calculations!J4743,""), NA())</f>
        <v>#N/A</v>
      </c>
      <c r="G4743" s="10">
        <f t="array" ref="G4743">PERCENTILE(IF(ISERROR(F4743:F9742)=FALSE,F4743:F9742),CycleTimePercentile)</f>
        <v>0</v>
      </c>
      <c r="H4743" s="2" t="e">
        <f ca="1" xml:space="preserve"> IF(OR(Calculations!C4743 = "",Calculations!C4743 = WorkTypeString),  Calculations!K4743, NA())</f>
        <v>#N/A</v>
      </c>
      <c r="I4743" s="2" t="e">
        <f xml:space="preserve"> IF(Calculations!C4743 = DefectTypeString,  Calculations!K4743, NA())</f>
        <v>#N/A</v>
      </c>
    </row>
    <row r="4744" spans="1:9" x14ac:dyDescent="0.25">
      <c r="A4744" s="8" t="str">
        <f>Calculations!A4744</f>
        <v/>
      </c>
      <c r="B4744" s="2" t="str">
        <f t="shared" si="79"/>
        <v/>
      </c>
      <c r="C4744" s="10" t="str">
        <f>IFERROR(Calculations!J4744,"")</f>
        <v/>
      </c>
      <c r="D4744" s="10" t="str">
        <f xml:space="preserve"> IF(OR(Calculations!C4744 = "",Calculations!C4744 = WorkTypeString),  IFERROR(Calculations!J4744,""), NA())</f>
        <v/>
      </c>
      <c r="E4744" s="10">
        <f t="array" ref="E4744">PERCENTILE(IF(ISERROR(D4744:D9743)=FALSE,D4744:D9743),CycleTimePercentile)</f>
        <v>0</v>
      </c>
      <c r="F4744" s="2" t="e">
        <f xml:space="preserve"> IF(Calculations!C4744 = DefectTypeString,  IFERROR(Calculations!J4744,""), NA())</f>
        <v>#N/A</v>
      </c>
      <c r="G4744" s="10">
        <f t="array" ref="G4744">PERCENTILE(IF(ISERROR(F4744:F9743)=FALSE,F4744:F9743),CycleTimePercentile)</f>
        <v>0</v>
      </c>
      <c r="H4744" s="2" t="e">
        <f ca="1" xml:space="preserve"> IF(OR(Calculations!C4744 = "",Calculations!C4744 = WorkTypeString),  Calculations!K4744, NA())</f>
        <v>#N/A</v>
      </c>
      <c r="I4744" s="2" t="e">
        <f xml:space="preserve"> IF(Calculations!C4744 = DefectTypeString,  Calculations!K4744, NA())</f>
        <v>#N/A</v>
      </c>
    </row>
    <row r="4745" spans="1:9" x14ac:dyDescent="0.25">
      <c r="A4745" s="8" t="str">
        <f>Calculations!A4745</f>
        <v/>
      </c>
      <c r="B4745" s="2" t="str">
        <f t="shared" si="79"/>
        <v/>
      </c>
      <c r="C4745" s="10" t="str">
        <f>IFERROR(Calculations!J4745,"")</f>
        <v/>
      </c>
      <c r="D4745" s="10" t="str">
        <f xml:space="preserve"> IF(OR(Calculations!C4745 = "",Calculations!C4745 = WorkTypeString),  IFERROR(Calculations!J4745,""), NA())</f>
        <v/>
      </c>
      <c r="E4745" s="10">
        <f t="array" ref="E4745">PERCENTILE(IF(ISERROR(D4745:D9744)=FALSE,D4745:D9744),CycleTimePercentile)</f>
        <v>0</v>
      </c>
      <c r="F4745" s="2" t="e">
        <f xml:space="preserve"> IF(Calculations!C4745 = DefectTypeString,  IFERROR(Calculations!J4745,""), NA())</f>
        <v>#N/A</v>
      </c>
      <c r="G4745" s="10">
        <f t="array" ref="G4745">PERCENTILE(IF(ISERROR(F4745:F9744)=FALSE,F4745:F9744),CycleTimePercentile)</f>
        <v>0</v>
      </c>
      <c r="H4745" s="2" t="e">
        <f ca="1" xml:space="preserve"> IF(OR(Calculations!C4745 = "",Calculations!C4745 = WorkTypeString),  Calculations!K4745, NA())</f>
        <v>#N/A</v>
      </c>
      <c r="I4745" s="2" t="e">
        <f xml:space="preserve"> IF(Calculations!C4745 = DefectTypeString,  Calculations!K4745, NA())</f>
        <v>#N/A</v>
      </c>
    </row>
    <row r="4746" spans="1:9" x14ac:dyDescent="0.25">
      <c r="A4746" s="8" t="str">
        <f>Calculations!A4746</f>
        <v/>
      </c>
      <c r="B4746" s="2" t="str">
        <f t="shared" si="79"/>
        <v/>
      </c>
      <c r="C4746" s="10" t="str">
        <f>IFERROR(Calculations!J4746,"")</f>
        <v/>
      </c>
      <c r="D4746" s="10" t="str">
        <f xml:space="preserve"> IF(OR(Calculations!C4746 = "",Calculations!C4746 = WorkTypeString),  IFERROR(Calculations!J4746,""), NA())</f>
        <v/>
      </c>
      <c r="E4746" s="10">
        <f t="array" ref="E4746">PERCENTILE(IF(ISERROR(D4746:D9745)=FALSE,D4746:D9745),CycleTimePercentile)</f>
        <v>0</v>
      </c>
      <c r="F4746" s="2" t="e">
        <f xml:space="preserve"> IF(Calculations!C4746 = DefectTypeString,  IFERROR(Calculations!J4746,""), NA())</f>
        <v>#N/A</v>
      </c>
      <c r="G4746" s="10">
        <f t="array" ref="G4746">PERCENTILE(IF(ISERROR(F4746:F9745)=FALSE,F4746:F9745),CycleTimePercentile)</f>
        <v>0</v>
      </c>
      <c r="H4746" s="2" t="e">
        <f ca="1" xml:space="preserve"> IF(OR(Calculations!C4746 = "",Calculations!C4746 = WorkTypeString),  Calculations!K4746, NA())</f>
        <v>#N/A</v>
      </c>
      <c r="I4746" s="2" t="e">
        <f xml:space="preserve"> IF(Calculations!C4746 = DefectTypeString,  Calculations!K4746, NA())</f>
        <v>#N/A</v>
      </c>
    </row>
    <row r="4747" spans="1:9" x14ac:dyDescent="0.25">
      <c r="A4747" s="8" t="str">
        <f>Calculations!A4747</f>
        <v/>
      </c>
      <c r="B4747" s="2" t="str">
        <f t="shared" si="79"/>
        <v/>
      </c>
      <c r="C4747" s="10" t="str">
        <f>IFERROR(Calculations!J4747,"")</f>
        <v/>
      </c>
      <c r="D4747" s="10" t="str">
        <f xml:space="preserve"> IF(OR(Calculations!C4747 = "",Calculations!C4747 = WorkTypeString),  IFERROR(Calculations!J4747,""), NA())</f>
        <v/>
      </c>
      <c r="E4747" s="10">
        <f t="array" ref="E4747">PERCENTILE(IF(ISERROR(D4747:D9746)=FALSE,D4747:D9746),CycleTimePercentile)</f>
        <v>0</v>
      </c>
      <c r="F4747" s="2" t="e">
        <f xml:space="preserve"> IF(Calculations!C4747 = DefectTypeString,  IFERROR(Calculations!J4747,""), NA())</f>
        <v>#N/A</v>
      </c>
      <c r="G4747" s="10">
        <f t="array" ref="G4747">PERCENTILE(IF(ISERROR(F4747:F9746)=FALSE,F4747:F9746),CycleTimePercentile)</f>
        <v>0</v>
      </c>
      <c r="H4747" s="2" t="e">
        <f ca="1" xml:space="preserve"> IF(OR(Calculations!C4747 = "",Calculations!C4747 = WorkTypeString),  Calculations!K4747, NA())</f>
        <v>#N/A</v>
      </c>
      <c r="I4747" s="2" t="e">
        <f xml:space="preserve"> IF(Calculations!C4747 = DefectTypeString,  Calculations!K4747, NA())</f>
        <v>#N/A</v>
      </c>
    </row>
    <row r="4748" spans="1:9" x14ac:dyDescent="0.25">
      <c r="A4748" s="8" t="str">
        <f>Calculations!A4748</f>
        <v/>
      </c>
      <c r="B4748" s="2" t="str">
        <f t="shared" si="79"/>
        <v/>
      </c>
      <c r="C4748" s="10" t="str">
        <f>IFERROR(Calculations!J4748,"")</f>
        <v/>
      </c>
      <c r="D4748" s="10" t="str">
        <f xml:space="preserve"> IF(OR(Calculations!C4748 = "",Calculations!C4748 = WorkTypeString),  IFERROR(Calculations!J4748,""), NA())</f>
        <v/>
      </c>
      <c r="E4748" s="10">
        <f t="array" ref="E4748">PERCENTILE(IF(ISERROR(D4748:D9747)=FALSE,D4748:D9747),CycleTimePercentile)</f>
        <v>0</v>
      </c>
      <c r="F4748" s="2" t="e">
        <f xml:space="preserve"> IF(Calculations!C4748 = DefectTypeString,  IFERROR(Calculations!J4748,""), NA())</f>
        <v>#N/A</v>
      </c>
      <c r="G4748" s="10">
        <f t="array" ref="G4748">PERCENTILE(IF(ISERROR(F4748:F9747)=FALSE,F4748:F9747),CycleTimePercentile)</f>
        <v>0</v>
      </c>
      <c r="H4748" s="2" t="e">
        <f ca="1" xml:space="preserve"> IF(OR(Calculations!C4748 = "",Calculations!C4748 = WorkTypeString),  Calculations!K4748, NA())</f>
        <v>#N/A</v>
      </c>
      <c r="I4748" s="2" t="e">
        <f xml:space="preserve"> IF(Calculations!C4748 = DefectTypeString,  Calculations!K4748, NA())</f>
        <v>#N/A</v>
      </c>
    </row>
    <row r="4749" spans="1:9" x14ac:dyDescent="0.25">
      <c r="A4749" s="8" t="str">
        <f>Calculations!A4749</f>
        <v/>
      </c>
      <c r="B4749" s="2" t="str">
        <f t="shared" si="79"/>
        <v/>
      </c>
      <c r="C4749" s="10" t="str">
        <f>IFERROR(Calculations!J4749,"")</f>
        <v/>
      </c>
      <c r="D4749" s="10" t="str">
        <f xml:space="preserve"> IF(OR(Calculations!C4749 = "",Calculations!C4749 = WorkTypeString),  IFERROR(Calculations!J4749,""), NA())</f>
        <v/>
      </c>
      <c r="E4749" s="10">
        <f t="array" ref="E4749">PERCENTILE(IF(ISERROR(D4749:D9748)=FALSE,D4749:D9748),CycleTimePercentile)</f>
        <v>0</v>
      </c>
      <c r="F4749" s="2" t="e">
        <f xml:space="preserve"> IF(Calculations!C4749 = DefectTypeString,  IFERROR(Calculations!J4749,""), NA())</f>
        <v>#N/A</v>
      </c>
      <c r="G4749" s="10">
        <f t="array" ref="G4749">PERCENTILE(IF(ISERROR(F4749:F9748)=FALSE,F4749:F9748),CycleTimePercentile)</f>
        <v>0</v>
      </c>
      <c r="H4749" s="2" t="e">
        <f ca="1" xml:space="preserve"> IF(OR(Calculations!C4749 = "",Calculations!C4749 = WorkTypeString),  Calculations!K4749, NA())</f>
        <v>#N/A</v>
      </c>
      <c r="I4749" s="2" t="e">
        <f xml:space="preserve"> IF(Calculations!C4749 = DefectTypeString,  Calculations!K4749, NA())</f>
        <v>#N/A</v>
      </c>
    </row>
    <row r="4750" spans="1:9" x14ac:dyDescent="0.25">
      <c r="A4750" s="8" t="str">
        <f>Calculations!A4750</f>
        <v/>
      </c>
      <c r="B4750" s="2" t="str">
        <f t="shared" si="79"/>
        <v/>
      </c>
      <c r="C4750" s="10" t="str">
        <f>IFERROR(Calculations!J4750,"")</f>
        <v/>
      </c>
      <c r="D4750" s="10" t="str">
        <f xml:space="preserve"> IF(OR(Calculations!C4750 = "",Calculations!C4750 = WorkTypeString),  IFERROR(Calculations!J4750,""), NA())</f>
        <v/>
      </c>
      <c r="E4750" s="10">
        <f t="array" ref="E4750">PERCENTILE(IF(ISERROR(D4750:D9749)=FALSE,D4750:D9749),CycleTimePercentile)</f>
        <v>0</v>
      </c>
      <c r="F4750" s="2" t="e">
        <f xml:space="preserve"> IF(Calculations!C4750 = DefectTypeString,  IFERROR(Calculations!J4750,""), NA())</f>
        <v>#N/A</v>
      </c>
      <c r="G4750" s="10">
        <f t="array" ref="G4750">PERCENTILE(IF(ISERROR(F4750:F9749)=FALSE,F4750:F9749),CycleTimePercentile)</f>
        <v>0</v>
      </c>
      <c r="H4750" s="2" t="e">
        <f ca="1" xml:space="preserve"> IF(OR(Calculations!C4750 = "",Calculations!C4750 = WorkTypeString),  Calculations!K4750, NA())</f>
        <v>#N/A</v>
      </c>
      <c r="I4750" s="2" t="e">
        <f xml:space="preserve"> IF(Calculations!C4750 = DefectTypeString,  Calculations!K4750, NA())</f>
        <v>#N/A</v>
      </c>
    </row>
    <row r="4751" spans="1:9" x14ac:dyDescent="0.25">
      <c r="A4751" s="8" t="str">
        <f>Calculations!A4751</f>
        <v/>
      </c>
      <c r="B4751" s="2" t="str">
        <f t="shared" si="79"/>
        <v/>
      </c>
      <c r="C4751" s="10" t="str">
        <f>IFERROR(Calculations!J4751,"")</f>
        <v/>
      </c>
      <c r="D4751" s="10" t="str">
        <f xml:space="preserve"> IF(OR(Calculations!C4751 = "",Calculations!C4751 = WorkTypeString),  IFERROR(Calculations!J4751,""), NA())</f>
        <v/>
      </c>
      <c r="E4751" s="10">
        <f t="array" ref="E4751">PERCENTILE(IF(ISERROR(D4751:D9750)=FALSE,D4751:D9750),CycleTimePercentile)</f>
        <v>0</v>
      </c>
      <c r="F4751" s="2" t="e">
        <f xml:space="preserve"> IF(Calculations!C4751 = DefectTypeString,  IFERROR(Calculations!J4751,""), NA())</f>
        <v>#N/A</v>
      </c>
      <c r="G4751" s="10">
        <f t="array" ref="G4751">PERCENTILE(IF(ISERROR(F4751:F9750)=FALSE,F4751:F9750),CycleTimePercentile)</f>
        <v>0</v>
      </c>
      <c r="H4751" s="2" t="e">
        <f ca="1" xml:space="preserve"> IF(OR(Calculations!C4751 = "",Calculations!C4751 = WorkTypeString),  Calculations!K4751, NA())</f>
        <v>#N/A</v>
      </c>
      <c r="I4751" s="2" t="e">
        <f xml:space="preserve"> IF(Calculations!C4751 = DefectTypeString,  Calculations!K4751, NA())</f>
        <v>#N/A</v>
      </c>
    </row>
    <row r="4752" spans="1:9" x14ac:dyDescent="0.25">
      <c r="A4752" s="8" t="str">
        <f>Calculations!A4752</f>
        <v/>
      </c>
      <c r="B4752" s="2" t="str">
        <f t="shared" si="79"/>
        <v/>
      </c>
      <c r="C4752" s="10" t="str">
        <f>IFERROR(Calculations!J4752,"")</f>
        <v/>
      </c>
      <c r="D4752" s="10" t="str">
        <f xml:space="preserve"> IF(OR(Calculations!C4752 = "",Calculations!C4752 = WorkTypeString),  IFERROR(Calculations!J4752,""), NA())</f>
        <v/>
      </c>
      <c r="E4752" s="10">
        <f t="array" ref="E4752">PERCENTILE(IF(ISERROR(D4752:D9751)=FALSE,D4752:D9751),CycleTimePercentile)</f>
        <v>0</v>
      </c>
      <c r="F4752" s="2" t="e">
        <f xml:space="preserve"> IF(Calculations!C4752 = DefectTypeString,  IFERROR(Calculations!J4752,""), NA())</f>
        <v>#N/A</v>
      </c>
      <c r="G4752" s="10">
        <f t="array" ref="G4752">PERCENTILE(IF(ISERROR(F4752:F9751)=FALSE,F4752:F9751),CycleTimePercentile)</f>
        <v>0</v>
      </c>
      <c r="H4752" s="2" t="e">
        <f ca="1" xml:space="preserve"> IF(OR(Calculations!C4752 = "",Calculations!C4752 = WorkTypeString),  Calculations!K4752, NA())</f>
        <v>#N/A</v>
      </c>
      <c r="I4752" s="2" t="e">
        <f xml:space="preserve"> IF(Calculations!C4752 = DefectTypeString,  Calculations!K4752, NA())</f>
        <v>#N/A</v>
      </c>
    </row>
    <row r="4753" spans="1:9" x14ac:dyDescent="0.25">
      <c r="A4753" s="8" t="str">
        <f>Calculations!A4753</f>
        <v/>
      </c>
      <c r="B4753" s="2" t="str">
        <f t="shared" si="79"/>
        <v/>
      </c>
      <c r="C4753" s="10" t="str">
        <f>IFERROR(Calculations!J4753,"")</f>
        <v/>
      </c>
      <c r="D4753" s="10" t="str">
        <f xml:space="preserve"> IF(OR(Calculations!C4753 = "",Calculations!C4753 = WorkTypeString),  IFERROR(Calculations!J4753,""), NA())</f>
        <v/>
      </c>
      <c r="E4753" s="10">
        <f t="array" ref="E4753">PERCENTILE(IF(ISERROR(D4753:D9752)=FALSE,D4753:D9752),CycleTimePercentile)</f>
        <v>0</v>
      </c>
      <c r="F4753" s="2" t="e">
        <f xml:space="preserve"> IF(Calculations!C4753 = DefectTypeString,  IFERROR(Calculations!J4753,""), NA())</f>
        <v>#N/A</v>
      </c>
      <c r="G4753" s="10">
        <f t="array" ref="G4753">PERCENTILE(IF(ISERROR(F4753:F9752)=FALSE,F4753:F9752),CycleTimePercentile)</f>
        <v>0</v>
      </c>
      <c r="H4753" s="2" t="e">
        <f ca="1" xml:space="preserve"> IF(OR(Calculations!C4753 = "",Calculations!C4753 = WorkTypeString),  Calculations!K4753, NA())</f>
        <v>#N/A</v>
      </c>
      <c r="I4753" s="2" t="e">
        <f xml:space="preserve"> IF(Calculations!C4753 = DefectTypeString,  Calculations!K4753, NA())</f>
        <v>#N/A</v>
      </c>
    </row>
    <row r="4754" spans="1:9" x14ac:dyDescent="0.25">
      <c r="A4754" s="8" t="str">
        <f>Calculations!A4754</f>
        <v/>
      </c>
      <c r="B4754" s="2" t="str">
        <f t="shared" si="79"/>
        <v/>
      </c>
      <c r="C4754" s="10" t="str">
        <f>IFERROR(Calculations!J4754,"")</f>
        <v/>
      </c>
      <c r="D4754" s="10" t="str">
        <f xml:space="preserve"> IF(OR(Calculations!C4754 = "",Calculations!C4754 = WorkTypeString),  IFERROR(Calculations!J4754,""), NA())</f>
        <v/>
      </c>
      <c r="E4754" s="10">
        <f t="array" ref="E4754">PERCENTILE(IF(ISERROR(D4754:D9753)=FALSE,D4754:D9753),CycleTimePercentile)</f>
        <v>0</v>
      </c>
      <c r="F4754" s="2" t="e">
        <f xml:space="preserve"> IF(Calculations!C4754 = DefectTypeString,  IFERROR(Calculations!J4754,""), NA())</f>
        <v>#N/A</v>
      </c>
      <c r="G4754" s="10">
        <f t="array" ref="G4754">PERCENTILE(IF(ISERROR(F4754:F9753)=FALSE,F4754:F9753),CycleTimePercentile)</f>
        <v>0</v>
      </c>
      <c r="H4754" s="2" t="e">
        <f ca="1" xml:space="preserve"> IF(OR(Calculations!C4754 = "",Calculations!C4754 = WorkTypeString),  Calculations!K4754, NA())</f>
        <v>#N/A</v>
      </c>
      <c r="I4754" s="2" t="e">
        <f xml:space="preserve"> IF(Calculations!C4754 = DefectTypeString,  Calculations!K4754, NA())</f>
        <v>#N/A</v>
      </c>
    </row>
    <row r="4755" spans="1:9" x14ac:dyDescent="0.25">
      <c r="A4755" s="8" t="str">
        <f>Calculations!A4755</f>
        <v/>
      </c>
      <c r="B4755" s="2" t="str">
        <f t="shared" si="79"/>
        <v/>
      </c>
      <c r="C4755" s="10" t="str">
        <f>IFERROR(Calculations!J4755,"")</f>
        <v/>
      </c>
      <c r="D4755" s="10" t="str">
        <f xml:space="preserve"> IF(OR(Calculations!C4755 = "",Calculations!C4755 = WorkTypeString),  IFERROR(Calculations!J4755,""), NA())</f>
        <v/>
      </c>
      <c r="E4755" s="10">
        <f t="array" ref="E4755">PERCENTILE(IF(ISERROR(D4755:D9754)=FALSE,D4755:D9754),CycleTimePercentile)</f>
        <v>0</v>
      </c>
      <c r="F4755" s="2" t="e">
        <f xml:space="preserve"> IF(Calculations!C4755 = DefectTypeString,  IFERROR(Calculations!J4755,""), NA())</f>
        <v>#N/A</v>
      </c>
      <c r="G4755" s="10">
        <f t="array" ref="G4755">PERCENTILE(IF(ISERROR(F4755:F9754)=FALSE,F4755:F9754),CycleTimePercentile)</f>
        <v>0</v>
      </c>
      <c r="H4755" s="2" t="e">
        <f ca="1" xml:space="preserve"> IF(OR(Calculations!C4755 = "",Calculations!C4755 = WorkTypeString),  Calculations!K4755, NA())</f>
        <v>#N/A</v>
      </c>
      <c r="I4755" s="2" t="e">
        <f xml:space="preserve"> IF(Calculations!C4755 = DefectTypeString,  Calculations!K4755, NA())</f>
        <v>#N/A</v>
      </c>
    </row>
    <row r="4756" spans="1:9" x14ac:dyDescent="0.25">
      <c r="A4756" s="8" t="str">
        <f>Calculations!A4756</f>
        <v/>
      </c>
      <c r="B4756" s="2" t="str">
        <f t="shared" si="79"/>
        <v/>
      </c>
      <c r="C4756" s="10" t="str">
        <f>IFERROR(Calculations!J4756,"")</f>
        <v/>
      </c>
      <c r="D4756" s="10" t="str">
        <f xml:space="preserve"> IF(OR(Calculations!C4756 = "",Calculations!C4756 = WorkTypeString),  IFERROR(Calculations!J4756,""), NA())</f>
        <v/>
      </c>
      <c r="E4756" s="10">
        <f t="array" ref="E4756">PERCENTILE(IF(ISERROR(D4756:D9755)=FALSE,D4756:D9755),CycleTimePercentile)</f>
        <v>0</v>
      </c>
      <c r="F4756" s="2" t="e">
        <f xml:space="preserve"> IF(Calculations!C4756 = DefectTypeString,  IFERROR(Calculations!J4756,""), NA())</f>
        <v>#N/A</v>
      </c>
      <c r="G4756" s="10">
        <f t="array" ref="G4756">PERCENTILE(IF(ISERROR(F4756:F9755)=FALSE,F4756:F9755),CycleTimePercentile)</f>
        <v>0</v>
      </c>
      <c r="H4756" s="2" t="e">
        <f ca="1" xml:space="preserve"> IF(OR(Calculations!C4756 = "",Calculations!C4756 = WorkTypeString),  Calculations!K4756, NA())</f>
        <v>#N/A</v>
      </c>
      <c r="I4756" s="2" t="e">
        <f xml:space="preserve"> IF(Calculations!C4756 = DefectTypeString,  Calculations!K4756, NA())</f>
        <v>#N/A</v>
      </c>
    </row>
    <row r="4757" spans="1:9" x14ac:dyDescent="0.25">
      <c r="A4757" s="8" t="str">
        <f>Calculations!A4757</f>
        <v/>
      </c>
      <c r="B4757" s="2" t="str">
        <f t="shared" si="79"/>
        <v/>
      </c>
      <c r="C4757" s="10" t="str">
        <f>IFERROR(Calculations!J4757,"")</f>
        <v/>
      </c>
      <c r="D4757" s="10" t="str">
        <f xml:space="preserve"> IF(OR(Calculations!C4757 = "",Calculations!C4757 = WorkTypeString),  IFERROR(Calculations!J4757,""), NA())</f>
        <v/>
      </c>
      <c r="E4757" s="10">
        <f t="array" ref="E4757">PERCENTILE(IF(ISERROR(D4757:D9756)=FALSE,D4757:D9756),CycleTimePercentile)</f>
        <v>0</v>
      </c>
      <c r="F4757" s="2" t="e">
        <f xml:space="preserve"> IF(Calculations!C4757 = DefectTypeString,  IFERROR(Calculations!J4757,""), NA())</f>
        <v>#N/A</v>
      </c>
      <c r="G4757" s="10">
        <f t="array" ref="G4757">PERCENTILE(IF(ISERROR(F4757:F9756)=FALSE,F4757:F9756),CycleTimePercentile)</f>
        <v>0</v>
      </c>
      <c r="H4757" s="2" t="e">
        <f ca="1" xml:space="preserve"> IF(OR(Calculations!C4757 = "",Calculations!C4757 = WorkTypeString),  Calculations!K4757, NA())</f>
        <v>#N/A</v>
      </c>
      <c r="I4757" s="2" t="e">
        <f xml:space="preserve"> IF(Calculations!C4757 = DefectTypeString,  Calculations!K4757, NA())</f>
        <v>#N/A</v>
      </c>
    </row>
    <row r="4758" spans="1:9" x14ac:dyDescent="0.25">
      <c r="A4758" s="8" t="str">
        <f>Calculations!A4758</f>
        <v/>
      </c>
      <c r="B4758" s="2" t="str">
        <f t="shared" si="79"/>
        <v/>
      </c>
      <c r="C4758" s="10" t="str">
        <f>IFERROR(Calculations!J4758,"")</f>
        <v/>
      </c>
      <c r="D4758" s="10" t="str">
        <f xml:space="preserve"> IF(OR(Calculations!C4758 = "",Calculations!C4758 = WorkTypeString),  IFERROR(Calculations!J4758,""), NA())</f>
        <v/>
      </c>
      <c r="E4758" s="10">
        <f t="array" ref="E4758">PERCENTILE(IF(ISERROR(D4758:D9757)=FALSE,D4758:D9757),CycleTimePercentile)</f>
        <v>0</v>
      </c>
      <c r="F4758" s="2" t="e">
        <f xml:space="preserve"> IF(Calculations!C4758 = DefectTypeString,  IFERROR(Calculations!J4758,""), NA())</f>
        <v>#N/A</v>
      </c>
      <c r="G4758" s="10">
        <f t="array" ref="G4758">PERCENTILE(IF(ISERROR(F4758:F9757)=FALSE,F4758:F9757),CycleTimePercentile)</f>
        <v>0</v>
      </c>
      <c r="H4758" s="2" t="e">
        <f ca="1" xml:space="preserve"> IF(OR(Calculations!C4758 = "",Calculations!C4758 = WorkTypeString),  Calculations!K4758, NA())</f>
        <v>#N/A</v>
      </c>
      <c r="I4758" s="2" t="e">
        <f xml:space="preserve"> IF(Calculations!C4758 = DefectTypeString,  Calculations!K4758, NA())</f>
        <v>#N/A</v>
      </c>
    </row>
    <row r="4759" spans="1:9" x14ac:dyDescent="0.25">
      <c r="A4759" s="8" t="str">
        <f>Calculations!A4759</f>
        <v/>
      </c>
      <c r="B4759" s="2" t="str">
        <f t="shared" si="79"/>
        <v/>
      </c>
      <c r="C4759" s="10" t="str">
        <f>IFERROR(Calculations!J4759,"")</f>
        <v/>
      </c>
      <c r="D4759" s="10" t="str">
        <f xml:space="preserve"> IF(OR(Calculations!C4759 = "",Calculations!C4759 = WorkTypeString),  IFERROR(Calculations!J4759,""), NA())</f>
        <v/>
      </c>
      <c r="E4759" s="10">
        <f t="array" ref="E4759">PERCENTILE(IF(ISERROR(D4759:D9758)=FALSE,D4759:D9758),CycleTimePercentile)</f>
        <v>0</v>
      </c>
      <c r="F4759" s="2" t="e">
        <f xml:space="preserve"> IF(Calculations!C4759 = DefectTypeString,  IFERROR(Calculations!J4759,""), NA())</f>
        <v>#N/A</v>
      </c>
      <c r="G4759" s="10">
        <f t="array" ref="G4759">PERCENTILE(IF(ISERROR(F4759:F9758)=FALSE,F4759:F9758),CycleTimePercentile)</f>
        <v>0</v>
      </c>
      <c r="H4759" s="2" t="e">
        <f ca="1" xml:space="preserve"> IF(OR(Calculations!C4759 = "",Calculations!C4759 = WorkTypeString),  Calculations!K4759, NA())</f>
        <v>#N/A</v>
      </c>
      <c r="I4759" s="2" t="e">
        <f xml:space="preserve"> IF(Calculations!C4759 = DefectTypeString,  Calculations!K4759, NA())</f>
        <v>#N/A</v>
      </c>
    </row>
    <row r="4760" spans="1:9" x14ac:dyDescent="0.25">
      <c r="A4760" s="8" t="str">
        <f>Calculations!A4760</f>
        <v/>
      </c>
      <c r="B4760" s="2" t="str">
        <f t="shared" si="79"/>
        <v/>
      </c>
      <c r="C4760" s="10" t="str">
        <f>IFERROR(Calculations!J4760,"")</f>
        <v/>
      </c>
      <c r="D4760" s="10" t="str">
        <f xml:space="preserve"> IF(OR(Calculations!C4760 = "",Calculations!C4760 = WorkTypeString),  IFERROR(Calculations!J4760,""), NA())</f>
        <v/>
      </c>
      <c r="E4760" s="10">
        <f t="array" ref="E4760">PERCENTILE(IF(ISERROR(D4760:D9759)=FALSE,D4760:D9759),CycleTimePercentile)</f>
        <v>0</v>
      </c>
      <c r="F4760" s="2" t="e">
        <f xml:space="preserve"> IF(Calculations!C4760 = DefectTypeString,  IFERROR(Calculations!J4760,""), NA())</f>
        <v>#N/A</v>
      </c>
      <c r="G4760" s="10">
        <f t="array" ref="G4760">PERCENTILE(IF(ISERROR(F4760:F9759)=FALSE,F4760:F9759),CycleTimePercentile)</f>
        <v>0</v>
      </c>
      <c r="H4760" s="2" t="e">
        <f ca="1" xml:space="preserve"> IF(OR(Calculations!C4760 = "",Calculations!C4760 = WorkTypeString),  Calculations!K4760, NA())</f>
        <v>#N/A</v>
      </c>
      <c r="I4760" s="2" t="e">
        <f xml:space="preserve"> IF(Calculations!C4760 = DefectTypeString,  Calculations!K4760, NA())</f>
        <v>#N/A</v>
      </c>
    </row>
    <row r="4761" spans="1:9" x14ac:dyDescent="0.25">
      <c r="A4761" s="8" t="str">
        <f>Calculations!A4761</f>
        <v/>
      </c>
      <c r="B4761" s="2" t="str">
        <f t="shared" si="79"/>
        <v/>
      </c>
      <c r="C4761" s="10" t="str">
        <f>IFERROR(Calculations!J4761,"")</f>
        <v/>
      </c>
      <c r="D4761" s="10" t="str">
        <f xml:space="preserve"> IF(OR(Calculations!C4761 = "",Calculations!C4761 = WorkTypeString),  IFERROR(Calculations!J4761,""), NA())</f>
        <v/>
      </c>
      <c r="E4761" s="10">
        <f t="array" ref="E4761">PERCENTILE(IF(ISERROR(D4761:D9760)=FALSE,D4761:D9760),CycleTimePercentile)</f>
        <v>0</v>
      </c>
      <c r="F4761" s="2" t="e">
        <f xml:space="preserve"> IF(Calculations!C4761 = DefectTypeString,  IFERROR(Calculations!J4761,""), NA())</f>
        <v>#N/A</v>
      </c>
      <c r="G4761" s="10">
        <f t="array" ref="G4761">PERCENTILE(IF(ISERROR(F4761:F9760)=FALSE,F4761:F9760),CycleTimePercentile)</f>
        <v>0</v>
      </c>
      <c r="H4761" s="2" t="e">
        <f ca="1" xml:space="preserve"> IF(OR(Calculations!C4761 = "",Calculations!C4761 = WorkTypeString),  Calculations!K4761, NA())</f>
        <v>#N/A</v>
      </c>
      <c r="I4761" s="2" t="e">
        <f xml:space="preserve"> IF(Calculations!C4761 = DefectTypeString,  Calculations!K4761, NA())</f>
        <v>#N/A</v>
      </c>
    </row>
    <row r="4762" spans="1:9" x14ac:dyDescent="0.25">
      <c r="A4762" s="8" t="str">
        <f>Calculations!A4762</f>
        <v/>
      </c>
      <c r="B4762" s="2" t="str">
        <f t="shared" si="79"/>
        <v/>
      </c>
      <c r="C4762" s="10" t="str">
        <f>IFERROR(Calculations!J4762,"")</f>
        <v/>
      </c>
      <c r="D4762" s="10" t="str">
        <f xml:space="preserve"> IF(OR(Calculations!C4762 = "",Calculations!C4762 = WorkTypeString),  IFERROR(Calculations!J4762,""), NA())</f>
        <v/>
      </c>
      <c r="E4762" s="10">
        <f t="array" ref="E4762">PERCENTILE(IF(ISERROR(D4762:D9761)=FALSE,D4762:D9761),CycleTimePercentile)</f>
        <v>0</v>
      </c>
      <c r="F4762" s="2" t="e">
        <f xml:space="preserve"> IF(Calculations!C4762 = DefectTypeString,  IFERROR(Calculations!J4762,""), NA())</f>
        <v>#N/A</v>
      </c>
      <c r="G4762" s="10">
        <f t="array" ref="G4762">PERCENTILE(IF(ISERROR(F4762:F9761)=FALSE,F4762:F9761),CycleTimePercentile)</f>
        <v>0</v>
      </c>
      <c r="H4762" s="2" t="e">
        <f ca="1" xml:space="preserve"> IF(OR(Calculations!C4762 = "",Calculations!C4762 = WorkTypeString),  Calculations!K4762, NA())</f>
        <v>#N/A</v>
      </c>
      <c r="I4762" s="2" t="e">
        <f xml:space="preserve"> IF(Calculations!C4762 = DefectTypeString,  Calculations!K4762, NA())</f>
        <v>#N/A</v>
      </c>
    </row>
    <row r="4763" spans="1:9" x14ac:dyDescent="0.25">
      <c r="A4763" s="8" t="str">
        <f>Calculations!A4763</f>
        <v/>
      </c>
      <c r="B4763" s="2" t="str">
        <f t="shared" si="79"/>
        <v/>
      </c>
      <c r="C4763" s="10" t="str">
        <f>IFERROR(Calculations!J4763,"")</f>
        <v/>
      </c>
      <c r="D4763" s="10" t="str">
        <f xml:space="preserve"> IF(OR(Calculations!C4763 = "",Calculations!C4763 = WorkTypeString),  IFERROR(Calculations!J4763,""), NA())</f>
        <v/>
      </c>
      <c r="E4763" s="10">
        <f t="array" ref="E4763">PERCENTILE(IF(ISERROR(D4763:D9762)=FALSE,D4763:D9762),CycleTimePercentile)</f>
        <v>0</v>
      </c>
      <c r="F4763" s="2" t="e">
        <f xml:space="preserve"> IF(Calculations!C4763 = DefectTypeString,  IFERROR(Calculations!J4763,""), NA())</f>
        <v>#N/A</v>
      </c>
      <c r="G4763" s="10">
        <f t="array" ref="G4763">PERCENTILE(IF(ISERROR(F4763:F9762)=FALSE,F4763:F9762),CycleTimePercentile)</f>
        <v>0</v>
      </c>
      <c r="H4763" s="2" t="e">
        <f ca="1" xml:space="preserve"> IF(OR(Calculations!C4763 = "",Calculations!C4763 = WorkTypeString),  Calculations!K4763, NA())</f>
        <v>#N/A</v>
      </c>
      <c r="I4763" s="2" t="e">
        <f xml:space="preserve"> IF(Calculations!C4763 = DefectTypeString,  Calculations!K4763, NA())</f>
        <v>#N/A</v>
      </c>
    </row>
    <row r="4764" spans="1:9" x14ac:dyDescent="0.25">
      <c r="A4764" s="8" t="str">
        <f>Calculations!A4764</f>
        <v/>
      </c>
      <c r="B4764" s="2" t="str">
        <f t="shared" si="79"/>
        <v/>
      </c>
      <c r="C4764" s="10" t="str">
        <f>IFERROR(Calculations!J4764,"")</f>
        <v/>
      </c>
      <c r="D4764" s="10" t="str">
        <f xml:space="preserve"> IF(OR(Calculations!C4764 = "",Calculations!C4764 = WorkTypeString),  IFERROR(Calculations!J4764,""), NA())</f>
        <v/>
      </c>
      <c r="E4764" s="10">
        <f t="array" ref="E4764">PERCENTILE(IF(ISERROR(D4764:D9763)=FALSE,D4764:D9763),CycleTimePercentile)</f>
        <v>0</v>
      </c>
      <c r="F4764" s="2" t="e">
        <f xml:space="preserve"> IF(Calculations!C4764 = DefectTypeString,  IFERROR(Calculations!J4764,""), NA())</f>
        <v>#N/A</v>
      </c>
      <c r="G4764" s="10">
        <f t="array" ref="G4764">PERCENTILE(IF(ISERROR(F4764:F9763)=FALSE,F4764:F9763),CycleTimePercentile)</f>
        <v>0</v>
      </c>
      <c r="H4764" s="2" t="e">
        <f ca="1" xml:space="preserve"> IF(OR(Calculations!C4764 = "",Calculations!C4764 = WorkTypeString),  Calculations!K4764, NA())</f>
        <v>#N/A</v>
      </c>
      <c r="I4764" s="2" t="e">
        <f xml:space="preserve"> IF(Calculations!C4764 = DefectTypeString,  Calculations!K4764, NA())</f>
        <v>#N/A</v>
      </c>
    </row>
    <row r="4765" spans="1:9" x14ac:dyDescent="0.25">
      <c r="A4765" s="8" t="str">
        <f>Calculations!A4765</f>
        <v/>
      </c>
      <c r="B4765" s="2" t="str">
        <f t="shared" si="79"/>
        <v/>
      </c>
      <c r="C4765" s="10" t="str">
        <f>IFERROR(Calculations!J4765,"")</f>
        <v/>
      </c>
      <c r="D4765" s="10" t="str">
        <f xml:space="preserve"> IF(OR(Calculations!C4765 = "",Calculations!C4765 = WorkTypeString),  IFERROR(Calculations!J4765,""), NA())</f>
        <v/>
      </c>
      <c r="E4765" s="10">
        <f t="array" ref="E4765">PERCENTILE(IF(ISERROR(D4765:D9764)=FALSE,D4765:D9764),CycleTimePercentile)</f>
        <v>0</v>
      </c>
      <c r="F4765" s="2" t="e">
        <f xml:space="preserve"> IF(Calculations!C4765 = DefectTypeString,  IFERROR(Calculations!J4765,""), NA())</f>
        <v>#N/A</v>
      </c>
      <c r="G4765" s="10">
        <f t="array" ref="G4765">PERCENTILE(IF(ISERROR(F4765:F9764)=FALSE,F4765:F9764),CycleTimePercentile)</f>
        <v>0</v>
      </c>
      <c r="H4765" s="2" t="e">
        <f ca="1" xml:space="preserve"> IF(OR(Calculations!C4765 = "",Calculations!C4765 = WorkTypeString),  Calculations!K4765, NA())</f>
        <v>#N/A</v>
      </c>
      <c r="I4765" s="2" t="e">
        <f xml:space="preserve"> IF(Calculations!C4765 = DefectTypeString,  Calculations!K4765, NA())</f>
        <v>#N/A</v>
      </c>
    </row>
    <row r="4766" spans="1:9" x14ac:dyDescent="0.25">
      <c r="A4766" s="8" t="str">
        <f>Calculations!A4766</f>
        <v/>
      </c>
      <c r="B4766" s="2" t="str">
        <f t="shared" si="79"/>
        <v/>
      </c>
      <c r="C4766" s="10" t="str">
        <f>IFERROR(Calculations!J4766,"")</f>
        <v/>
      </c>
      <c r="D4766" s="10" t="str">
        <f xml:space="preserve"> IF(OR(Calculations!C4766 = "",Calculations!C4766 = WorkTypeString),  IFERROR(Calculations!J4766,""), NA())</f>
        <v/>
      </c>
      <c r="E4766" s="10">
        <f t="array" ref="E4766">PERCENTILE(IF(ISERROR(D4766:D9765)=FALSE,D4766:D9765),CycleTimePercentile)</f>
        <v>0</v>
      </c>
      <c r="F4766" s="2" t="e">
        <f xml:space="preserve"> IF(Calculations!C4766 = DefectTypeString,  IFERROR(Calculations!J4766,""), NA())</f>
        <v>#N/A</v>
      </c>
      <c r="G4766" s="10">
        <f t="array" ref="G4766">PERCENTILE(IF(ISERROR(F4766:F9765)=FALSE,F4766:F9765),CycleTimePercentile)</f>
        <v>0</v>
      </c>
      <c r="H4766" s="2" t="e">
        <f ca="1" xml:space="preserve"> IF(OR(Calculations!C4766 = "",Calculations!C4766 = WorkTypeString),  Calculations!K4766, NA())</f>
        <v>#N/A</v>
      </c>
      <c r="I4766" s="2" t="e">
        <f xml:space="preserve"> IF(Calculations!C4766 = DefectTypeString,  Calculations!K4766, NA())</f>
        <v>#N/A</v>
      </c>
    </row>
    <row r="4767" spans="1:9" x14ac:dyDescent="0.25">
      <c r="A4767" s="8" t="str">
        <f>Calculations!A4767</f>
        <v/>
      </c>
      <c r="B4767" s="2" t="str">
        <f t="shared" si="79"/>
        <v/>
      </c>
      <c r="C4767" s="10" t="str">
        <f>IFERROR(Calculations!J4767,"")</f>
        <v/>
      </c>
      <c r="D4767" s="10" t="str">
        <f xml:space="preserve"> IF(OR(Calculations!C4767 = "",Calculations!C4767 = WorkTypeString),  IFERROR(Calculations!J4767,""), NA())</f>
        <v/>
      </c>
      <c r="E4767" s="10">
        <f t="array" ref="E4767">PERCENTILE(IF(ISERROR(D4767:D9766)=FALSE,D4767:D9766),CycleTimePercentile)</f>
        <v>0</v>
      </c>
      <c r="F4767" s="2" t="e">
        <f xml:space="preserve"> IF(Calculations!C4767 = DefectTypeString,  IFERROR(Calculations!J4767,""), NA())</f>
        <v>#N/A</v>
      </c>
      <c r="G4767" s="10">
        <f t="array" ref="G4767">PERCENTILE(IF(ISERROR(F4767:F9766)=FALSE,F4767:F9766),CycleTimePercentile)</f>
        <v>0</v>
      </c>
      <c r="H4767" s="2" t="e">
        <f ca="1" xml:space="preserve"> IF(OR(Calculations!C4767 = "",Calculations!C4767 = WorkTypeString),  Calculations!K4767, NA())</f>
        <v>#N/A</v>
      </c>
      <c r="I4767" s="2" t="e">
        <f xml:space="preserve"> IF(Calculations!C4767 = DefectTypeString,  Calculations!K4767, NA())</f>
        <v>#N/A</v>
      </c>
    </row>
    <row r="4768" spans="1:9" x14ac:dyDescent="0.25">
      <c r="A4768" s="8" t="str">
        <f>Calculations!A4768</f>
        <v/>
      </c>
      <c r="B4768" s="2" t="str">
        <f t="shared" si="79"/>
        <v/>
      </c>
      <c r="C4768" s="10" t="str">
        <f>IFERROR(Calculations!J4768,"")</f>
        <v/>
      </c>
      <c r="D4768" s="10" t="str">
        <f xml:space="preserve"> IF(OR(Calculations!C4768 = "",Calculations!C4768 = WorkTypeString),  IFERROR(Calculations!J4768,""), NA())</f>
        <v/>
      </c>
      <c r="E4768" s="10">
        <f t="array" ref="E4768">PERCENTILE(IF(ISERROR(D4768:D9767)=FALSE,D4768:D9767),CycleTimePercentile)</f>
        <v>0</v>
      </c>
      <c r="F4768" s="2" t="e">
        <f xml:space="preserve"> IF(Calculations!C4768 = DefectTypeString,  IFERROR(Calculations!J4768,""), NA())</f>
        <v>#N/A</v>
      </c>
      <c r="G4768" s="10">
        <f t="array" ref="G4768">PERCENTILE(IF(ISERROR(F4768:F9767)=FALSE,F4768:F9767),CycleTimePercentile)</f>
        <v>0</v>
      </c>
      <c r="H4768" s="2" t="e">
        <f ca="1" xml:space="preserve"> IF(OR(Calculations!C4768 = "",Calculations!C4768 = WorkTypeString),  Calculations!K4768, NA())</f>
        <v>#N/A</v>
      </c>
      <c r="I4768" s="2" t="e">
        <f xml:space="preserve"> IF(Calculations!C4768 = DefectTypeString,  Calculations!K4768, NA())</f>
        <v>#N/A</v>
      </c>
    </row>
    <row r="4769" spans="1:9" x14ac:dyDescent="0.25">
      <c r="A4769" s="8" t="str">
        <f>Calculations!A4769</f>
        <v/>
      </c>
      <c r="B4769" s="2" t="str">
        <f t="shared" si="79"/>
        <v/>
      </c>
      <c r="C4769" s="10" t="str">
        <f>IFERROR(Calculations!J4769,"")</f>
        <v/>
      </c>
      <c r="D4769" s="10" t="str">
        <f xml:space="preserve"> IF(OR(Calculations!C4769 = "",Calculations!C4769 = WorkTypeString),  IFERROR(Calculations!J4769,""), NA())</f>
        <v/>
      </c>
      <c r="E4769" s="10">
        <f t="array" ref="E4769">PERCENTILE(IF(ISERROR(D4769:D9768)=FALSE,D4769:D9768),CycleTimePercentile)</f>
        <v>0</v>
      </c>
      <c r="F4769" s="2" t="e">
        <f xml:space="preserve"> IF(Calculations!C4769 = DefectTypeString,  IFERROR(Calculations!J4769,""), NA())</f>
        <v>#N/A</v>
      </c>
      <c r="G4769" s="10">
        <f t="array" ref="G4769">PERCENTILE(IF(ISERROR(F4769:F9768)=FALSE,F4769:F9768),CycleTimePercentile)</f>
        <v>0</v>
      </c>
      <c r="H4769" s="2" t="e">
        <f ca="1" xml:space="preserve"> IF(OR(Calculations!C4769 = "",Calculations!C4769 = WorkTypeString),  Calculations!K4769, NA())</f>
        <v>#N/A</v>
      </c>
      <c r="I4769" s="2" t="e">
        <f xml:space="preserve"> IF(Calculations!C4769 = DefectTypeString,  Calculations!K4769, NA())</f>
        <v>#N/A</v>
      </c>
    </row>
    <row r="4770" spans="1:9" x14ac:dyDescent="0.25">
      <c r="A4770" s="8" t="str">
        <f>Calculations!A4770</f>
        <v/>
      </c>
      <c r="B4770" s="2" t="str">
        <f t="shared" si="79"/>
        <v/>
      </c>
      <c r="C4770" s="10" t="str">
        <f>IFERROR(Calculations!J4770,"")</f>
        <v/>
      </c>
      <c r="D4770" s="10" t="str">
        <f xml:space="preserve"> IF(OR(Calculations!C4770 = "",Calculations!C4770 = WorkTypeString),  IFERROR(Calculations!J4770,""), NA())</f>
        <v/>
      </c>
      <c r="E4770" s="10">
        <f t="array" ref="E4770">PERCENTILE(IF(ISERROR(D4770:D9769)=FALSE,D4770:D9769),CycleTimePercentile)</f>
        <v>0</v>
      </c>
      <c r="F4770" s="2" t="e">
        <f xml:space="preserve"> IF(Calculations!C4770 = DefectTypeString,  IFERROR(Calculations!J4770,""), NA())</f>
        <v>#N/A</v>
      </c>
      <c r="G4770" s="10">
        <f t="array" ref="G4770">PERCENTILE(IF(ISERROR(F4770:F9769)=FALSE,F4770:F9769),CycleTimePercentile)</f>
        <v>0</v>
      </c>
      <c r="H4770" s="2" t="e">
        <f ca="1" xml:space="preserve"> IF(OR(Calculations!C4770 = "",Calculations!C4770 = WorkTypeString),  Calculations!K4770, NA())</f>
        <v>#N/A</v>
      </c>
      <c r="I4770" s="2" t="e">
        <f xml:space="preserve"> IF(Calculations!C4770 = DefectTypeString,  Calculations!K4770, NA())</f>
        <v>#N/A</v>
      </c>
    </row>
    <row r="4771" spans="1:9" x14ac:dyDescent="0.25">
      <c r="A4771" s="8" t="str">
        <f>Calculations!A4771</f>
        <v/>
      </c>
      <c r="B4771" s="2" t="str">
        <f t="shared" si="79"/>
        <v/>
      </c>
      <c r="C4771" s="10" t="str">
        <f>IFERROR(Calculations!J4771,"")</f>
        <v/>
      </c>
      <c r="D4771" s="10" t="str">
        <f xml:space="preserve"> IF(OR(Calculations!C4771 = "",Calculations!C4771 = WorkTypeString),  IFERROR(Calculations!J4771,""), NA())</f>
        <v/>
      </c>
      <c r="E4771" s="10">
        <f t="array" ref="E4771">PERCENTILE(IF(ISERROR(D4771:D9770)=FALSE,D4771:D9770),CycleTimePercentile)</f>
        <v>0</v>
      </c>
      <c r="F4771" s="2" t="e">
        <f xml:space="preserve"> IF(Calculations!C4771 = DefectTypeString,  IFERROR(Calculations!J4771,""), NA())</f>
        <v>#N/A</v>
      </c>
      <c r="G4771" s="10">
        <f t="array" ref="G4771">PERCENTILE(IF(ISERROR(F4771:F9770)=FALSE,F4771:F9770),CycleTimePercentile)</f>
        <v>0</v>
      </c>
      <c r="H4771" s="2" t="e">
        <f ca="1" xml:space="preserve"> IF(OR(Calculations!C4771 = "",Calculations!C4771 = WorkTypeString),  Calculations!K4771, NA())</f>
        <v>#N/A</v>
      </c>
      <c r="I4771" s="2" t="e">
        <f xml:space="preserve"> IF(Calculations!C4771 = DefectTypeString,  Calculations!K4771, NA())</f>
        <v>#N/A</v>
      </c>
    </row>
    <row r="4772" spans="1:9" x14ac:dyDescent="0.25">
      <c r="A4772" s="8" t="str">
        <f>Calculations!A4772</f>
        <v/>
      </c>
      <c r="B4772" s="2" t="str">
        <f t="shared" si="79"/>
        <v/>
      </c>
      <c r="C4772" s="10" t="str">
        <f>IFERROR(Calculations!J4772,"")</f>
        <v/>
      </c>
      <c r="D4772" s="10" t="str">
        <f xml:space="preserve"> IF(OR(Calculations!C4772 = "",Calculations!C4772 = WorkTypeString),  IFERROR(Calculations!J4772,""), NA())</f>
        <v/>
      </c>
      <c r="E4772" s="10">
        <f t="array" ref="E4772">PERCENTILE(IF(ISERROR(D4772:D9771)=FALSE,D4772:D9771),CycleTimePercentile)</f>
        <v>0</v>
      </c>
      <c r="F4772" s="2" t="e">
        <f xml:space="preserve"> IF(Calculations!C4772 = DefectTypeString,  IFERROR(Calculations!J4772,""), NA())</f>
        <v>#N/A</v>
      </c>
      <c r="G4772" s="10">
        <f t="array" ref="G4772">PERCENTILE(IF(ISERROR(F4772:F9771)=FALSE,F4772:F9771),CycleTimePercentile)</f>
        <v>0</v>
      </c>
      <c r="H4772" s="2" t="e">
        <f ca="1" xml:space="preserve"> IF(OR(Calculations!C4772 = "",Calculations!C4772 = WorkTypeString),  Calculations!K4772, NA())</f>
        <v>#N/A</v>
      </c>
      <c r="I4772" s="2" t="e">
        <f xml:space="preserve"> IF(Calculations!C4772 = DefectTypeString,  Calculations!K4772, NA())</f>
        <v>#N/A</v>
      </c>
    </row>
    <row r="4773" spans="1:9" x14ac:dyDescent="0.25">
      <c r="A4773" s="8" t="str">
        <f>Calculations!A4773</f>
        <v/>
      </c>
      <c r="B4773" s="2" t="str">
        <f t="shared" si="79"/>
        <v/>
      </c>
      <c r="C4773" s="10" t="str">
        <f>IFERROR(Calculations!J4773,"")</f>
        <v/>
      </c>
      <c r="D4773" s="10" t="str">
        <f xml:space="preserve"> IF(OR(Calculations!C4773 = "",Calculations!C4773 = WorkTypeString),  IFERROR(Calculations!J4773,""), NA())</f>
        <v/>
      </c>
      <c r="E4773" s="10">
        <f t="array" ref="E4773">PERCENTILE(IF(ISERROR(D4773:D9772)=FALSE,D4773:D9772),CycleTimePercentile)</f>
        <v>0</v>
      </c>
      <c r="F4773" s="2" t="e">
        <f xml:space="preserve"> IF(Calculations!C4773 = DefectTypeString,  IFERROR(Calculations!J4773,""), NA())</f>
        <v>#N/A</v>
      </c>
      <c r="G4773" s="10">
        <f t="array" ref="G4773">PERCENTILE(IF(ISERROR(F4773:F9772)=FALSE,F4773:F9772),CycleTimePercentile)</f>
        <v>0</v>
      </c>
      <c r="H4773" s="2" t="e">
        <f ca="1" xml:space="preserve"> IF(OR(Calculations!C4773 = "",Calculations!C4773 = WorkTypeString),  Calculations!K4773, NA())</f>
        <v>#N/A</v>
      </c>
      <c r="I4773" s="2" t="e">
        <f xml:space="preserve"> IF(Calculations!C4773 = DefectTypeString,  Calculations!K4773, NA())</f>
        <v>#N/A</v>
      </c>
    </row>
    <row r="4774" spans="1:9" x14ac:dyDescent="0.25">
      <c r="A4774" s="8" t="str">
        <f>Calculations!A4774</f>
        <v/>
      </c>
      <c r="B4774" s="2" t="str">
        <f t="shared" si="79"/>
        <v/>
      </c>
      <c r="C4774" s="10" t="str">
        <f>IFERROR(Calculations!J4774,"")</f>
        <v/>
      </c>
      <c r="D4774" s="10" t="str">
        <f xml:space="preserve"> IF(OR(Calculations!C4774 = "",Calculations!C4774 = WorkTypeString),  IFERROR(Calculations!J4774,""), NA())</f>
        <v/>
      </c>
      <c r="E4774" s="10">
        <f t="array" ref="E4774">PERCENTILE(IF(ISERROR(D4774:D9773)=FALSE,D4774:D9773),CycleTimePercentile)</f>
        <v>0</v>
      </c>
      <c r="F4774" s="2" t="e">
        <f xml:space="preserve"> IF(Calculations!C4774 = DefectTypeString,  IFERROR(Calculations!J4774,""), NA())</f>
        <v>#N/A</v>
      </c>
      <c r="G4774" s="10">
        <f t="array" ref="G4774">PERCENTILE(IF(ISERROR(F4774:F9773)=FALSE,F4774:F9773),CycleTimePercentile)</f>
        <v>0</v>
      </c>
      <c r="H4774" s="2" t="e">
        <f ca="1" xml:space="preserve"> IF(OR(Calculations!C4774 = "",Calculations!C4774 = WorkTypeString),  Calculations!K4774, NA())</f>
        <v>#N/A</v>
      </c>
      <c r="I4774" s="2" t="e">
        <f xml:space="preserve"> IF(Calculations!C4774 = DefectTypeString,  Calculations!K4774, NA())</f>
        <v>#N/A</v>
      </c>
    </row>
    <row r="4775" spans="1:9" x14ac:dyDescent="0.25">
      <c r="A4775" s="8" t="str">
        <f>Calculations!A4775</f>
        <v/>
      </c>
      <c r="B4775" s="2" t="str">
        <f t="shared" si="79"/>
        <v/>
      </c>
      <c r="C4775" s="10" t="str">
        <f>IFERROR(Calculations!J4775,"")</f>
        <v/>
      </c>
      <c r="D4775" s="10" t="str">
        <f xml:space="preserve"> IF(OR(Calculations!C4775 = "",Calculations!C4775 = WorkTypeString),  IFERROR(Calculations!J4775,""), NA())</f>
        <v/>
      </c>
      <c r="E4775" s="10">
        <f t="array" ref="E4775">PERCENTILE(IF(ISERROR(D4775:D9774)=FALSE,D4775:D9774),CycleTimePercentile)</f>
        <v>0</v>
      </c>
      <c r="F4775" s="2" t="e">
        <f xml:space="preserve"> IF(Calculations!C4775 = DefectTypeString,  IFERROR(Calculations!J4775,""), NA())</f>
        <v>#N/A</v>
      </c>
      <c r="G4775" s="10">
        <f t="array" ref="G4775">PERCENTILE(IF(ISERROR(F4775:F9774)=FALSE,F4775:F9774),CycleTimePercentile)</f>
        <v>0</v>
      </c>
      <c r="H4775" s="2" t="e">
        <f ca="1" xml:space="preserve"> IF(OR(Calculations!C4775 = "",Calculations!C4775 = WorkTypeString),  Calculations!K4775, NA())</f>
        <v>#N/A</v>
      </c>
      <c r="I4775" s="2" t="e">
        <f xml:space="preserve"> IF(Calculations!C4775 = DefectTypeString,  Calculations!K4775, NA())</f>
        <v>#N/A</v>
      </c>
    </row>
    <row r="4776" spans="1:9" x14ac:dyDescent="0.25">
      <c r="A4776" s="8" t="str">
        <f>Calculations!A4776</f>
        <v/>
      </c>
      <c r="B4776" s="2" t="str">
        <f t="shared" si="79"/>
        <v/>
      </c>
      <c r="C4776" s="10" t="str">
        <f>IFERROR(Calculations!J4776,"")</f>
        <v/>
      </c>
      <c r="D4776" s="10" t="str">
        <f xml:space="preserve"> IF(OR(Calculations!C4776 = "",Calculations!C4776 = WorkTypeString),  IFERROR(Calculations!J4776,""), NA())</f>
        <v/>
      </c>
      <c r="E4776" s="10">
        <f t="array" ref="E4776">PERCENTILE(IF(ISERROR(D4776:D9775)=FALSE,D4776:D9775),CycleTimePercentile)</f>
        <v>0</v>
      </c>
      <c r="F4776" s="2" t="e">
        <f xml:space="preserve"> IF(Calculations!C4776 = DefectTypeString,  IFERROR(Calculations!J4776,""), NA())</f>
        <v>#N/A</v>
      </c>
      <c r="G4776" s="10">
        <f t="array" ref="G4776">PERCENTILE(IF(ISERROR(F4776:F9775)=FALSE,F4776:F9775),CycleTimePercentile)</f>
        <v>0</v>
      </c>
      <c r="H4776" s="2" t="e">
        <f ca="1" xml:space="preserve"> IF(OR(Calculations!C4776 = "",Calculations!C4776 = WorkTypeString),  Calculations!K4776, NA())</f>
        <v>#N/A</v>
      </c>
      <c r="I4776" s="2" t="e">
        <f xml:space="preserve"> IF(Calculations!C4776 = DefectTypeString,  Calculations!K4776, NA())</f>
        <v>#N/A</v>
      </c>
    </row>
    <row r="4777" spans="1:9" x14ac:dyDescent="0.25">
      <c r="A4777" s="8" t="str">
        <f>Calculations!A4777</f>
        <v/>
      </c>
      <c r="B4777" s="2" t="str">
        <f t="shared" si="79"/>
        <v/>
      </c>
      <c r="C4777" s="10" t="str">
        <f>IFERROR(Calculations!J4777,"")</f>
        <v/>
      </c>
      <c r="D4777" s="10" t="str">
        <f xml:space="preserve"> IF(OR(Calculations!C4777 = "",Calculations!C4777 = WorkTypeString),  IFERROR(Calculations!J4777,""), NA())</f>
        <v/>
      </c>
      <c r="E4777" s="10">
        <f t="array" ref="E4777">PERCENTILE(IF(ISERROR(D4777:D9776)=FALSE,D4777:D9776),CycleTimePercentile)</f>
        <v>0</v>
      </c>
      <c r="F4777" s="2" t="e">
        <f xml:space="preserve"> IF(Calculations!C4777 = DefectTypeString,  IFERROR(Calculations!J4777,""), NA())</f>
        <v>#N/A</v>
      </c>
      <c r="G4777" s="10">
        <f t="array" ref="G4777">PERCENTILE(IF(ISERROR(F4777:F9776)=FALSE,F4777:F9776),CycleTimePercentile)</f>
        <v>0</v>
      </c>
      <c r="H4777" s="2" t="e">
        <f ca="1" xml:space="preserve"> IF(OR(Calculations!C4777 = "",Calculations!C4777 = WorkTypeString),  Calculations!K4777, NA())</f>
        <v>#N/A</v>
      </c>
      <c r="I4777" s="2" t="e">
        <f xml:space="preserve"> IF(Calculations!C4777 = DefectTypeString,  Calculations!K4777, NA())</f>
        <v>#N/A</v>
      </c>
    </row>
    <row r="4778" spans="1:9" x14ac:dyDescent="0.25">
      <c r="A4778" s="8" t="str">
        <f>Calculations!A4778</f>
        <v/>
      </c>
      <c r="B4778" s="2" t="str">
        <f t="shared" si="79"/>
        <v/>
      </c>
      <c r="C4778" s="10" t="str">
        <f>IFERROR(Calculations!J4778,"")</f>
        <v/>
      </c>
      <c r="D4778" s="10" t="str">
        <f xml:space="preserve"> IF(OR(Calculations!C4778 = "",Calculations!C4778 = WorkTypeString),  IFERROR(Calculations!J4778,""), NA())</f>
        <v/>
      </c>
      <c r="E4778" s="10">
        <f t="array" ref="E4778">PERCENTILE(IF(ISERROR(D4778:D9777)=FALSE,D4778:D9777),CycleTimePercentile)</f>
        <v>0</v>
      </c>
      <c r="F4778" s="2" t="e">
        <f xml:space="preserve"> IF(Calculations!C4778 = DefectTypeString,  IFERROR(Calculations!J4778,""), NA())</f>
        <v>#N/A</v>
      </c>
      <c r="G4778" s="10">
        <f t="array" ref="G4778">PERCENTILE(IF(ISERROR(F4778:F9777)=FALSE,F4778:F9777),CycleTimePercentile)</f>
        <v>0</v>
      </c>
      <c r="H4778" s="2" t="e">
        <f ca="1" xml:space="preserve"> IF(OR(Calculations!C4778 = "",Calculations!C4778 = WorkTypeString),  Calculations!K4778, NA())</f>
        <v>#N/A</v>
      </c>
      <c r="I4778" s="2" t="e">
        <f xml:space="preserve"> IF(Calculations!C4778 = DefectTypeString,  Calculations!K4778, NA())</f>
        <v>#N/A</v>
      </c>
    </row>
    <row r="4779" spans="1:9" x14ac:dyDescent="0.25">
      <c r="A4779" s="8" t="str">
        <f>Calculations!A4779</f>
        <v/>
      </c>
      <c r="B4779" s="2" t="str">
        <f t="shared" si="79"/>
        <v/>
      </c>
      <c r="C4779" s="10" t="str">
        <f>IFERROR(Calculations!J4779,"")</f>
        <v/>
      </c>
      <c r="D4779" s="10" t="str">
        <f xml:space="preserve"> IF(OR(Calculations!C4779 = "",Calculations!C4779 = WorkTypeString),  IFERROR(Calculations!J4779,""), NA())</f>
        <v/>
      </c>
      <c r="E4779" s="10">
        <f t="array" ref="E4779">PERCENTILE(IF(ISERROR(D4779:D9778)=FALSE,D4779:D9778),CycleTimePercentile)</f>
        <v>0</v>
      </c>
      <c r="F4779" s="2" t="e">
        <f xml:space="preserve"> IF(Calculations!C4779 = DefectTypeString,  IFERROR(Calculations!J4779,""), NA())</f>
        <v>#N/A</v>
      </c>
      <c r="G4779" s="10">
        <f t="array" ref="G4779">PERCENTILE(IF(ISERROR(F4779:F9778)=FALSE,F4779:F9778),CycleTimePercentile)</f>
        <v>0</v>
      </c>
      <c r="H4779" s="2" t="e">
        <f ca="1" xml:space="preserve"> IF(OR(Calculations!C4779 = "",Calculations!C4779 = WorkTypeString),  Calculations!K4779, NA())</f>
        <v>#N/A</v>
      </c>
      <c r="I4779" s="2" t="e">
        <f xml:space="preserve"> IF(Calculations!C4779 = DefectTypeString,  Calculations!K4779, NA())</f>
        <v>#N/A</v>
      </c>
    </row>
    <row r="4780" spans="1:9" x14ac:dyDescent="0.25">
      <c r="A4780" s="8" t="str">
        <f>Calculations!A4780</f>
        <v/>
      </c>
      <c r="B4780" s="2" t="str">
        <f t="shared" si="79"/>
        <v/>
      </c>
      <c r="C4780" s="10" t="str">
        <f>IFERROR(Calculations!J4780,"")</f>
        <v/>
      </c>
      <c r="D4780" s="10" t="str">
        <f xml:space="preserve"> IF(OR(Calculations!C4780 = "",Calculations!C4780 = WorkTypeString),  IFERROR(Calculations!J4780,""), NA())</f>
        <v/>
      </c>
      <c r="E4780" s="10">
        <f t="array" ref="E4780">PERCENTILE(IF(ISERROR(D4780:D9779)=FALSE,D4780:D9779),CycleTimePercentile)</f>
        <v>0</v>
      </c>
      <c r="F4780" s="2" t="e">
        <f xml:space="preserve"> IF(Calculations!C4780 = DefectTypeString,  IFERROR(Calculations!J4780,""), NA())</f>
        <v>#N/A</v>
      </c>
      <c r="G4780" s="10">
        <f t="array" ref="G4780">PERCENTILE(IF(ISERROR(F4780:F9779)=FALSE,F4780:F9779),CycleTimePercentile)</f>
        <v>0</v>
      </c>
      <c r="H4780" s="2" t="e">
        <f ca="1" xml:space="preserve"> IF(OR(Calculations!C4780 = "",Calculations!C4780 = WorkTypeString),  Calculations!K4780, NA())</f>
        <v>#N/A</v>
      </c>
      <c r="I4780" s="2" t="e">
        <f xml:space="preserve"> IF(Calculations!C4780 = DefectTypeString,  Calculations!K4780, NA())</f>
        <v>#N/A</v>
      </c>
    </row>
    <row r="4781" spans="1:9" x14ac:dyDescent="0.25">
      <c r="A4781" s="8" t="str">
        <f>Calculations!A4781</f>
        <v/>
      </c>
      <c r="B4781" s="2" t="str">
        <f t="shared" si="79"/>
        <v/>
      </c>
      <c r="C4781" s="10" t="str">
        <f>IFERROR(Calculations!J4781,"")</f>
        <v/>
      </c>
      <c r="D4781" s="10" t="str">
        <f xml:space="preserve"> IF(OR(Calculations!C4781 = "",Calculations!C4781 = WorkTypeString),  IFERROR(Calculations!J4781,""), NA())</f>
        <v/>
      </c>
      <c r="E4781" s="10">
        <f t="array" ref="E4781">PERCENTILE(IF(ISERROR(D4781:D9780)=FALSE,D4781:D9780),CycleTimePercentile)</f>
        <v>0</v>
      </c>
      <c r="F4781" s="2" t="e">
        <f xml:space="preserve"> IF(Calculations!C4781 = DefectTypeString,  IFERROR(Calculations!J4781,""), NA())</f>
        <v>#N/A</v>
      </c>
      <c r="G4781" s="10">
        <f t="array" ref="G4781">PERCENTILE(IF(ISERROR(F4781:F9780)=FALSE,F4781:F9780),CycleTimePercentile)</f>
        <v>0</v>
      </c>
      <c r="H4781" s="2" t="e">
        <f ca="1" xml:space="preserve"> IF(OR(Calculations!C4781 = "",Calculations!C4781 = WorkTypeString),  Calculations!K4781, NA())</f>
        <v>#N/A</v>
      </c>
      <c r="I4781" s="2" t="e">
        <f xml:space="preserve"> IF(Calculations!C4781 = DefectTypeString,  Calculations!K4781, NA())</f>
        <v>#N/A</v>
      </c>
    </row>
    <row r="4782" spans="1:9" x14ac:dyDescent="0.25">
      <c r="A4782" s="8" t="str">
        <f>Calculations!A4782</f>
        <v/>
      </c>
      <c r="B4782" s="2" t="str">
        <f t="shared" si="79"/>
        <v/>
      </c>
      <c r="C4782" s="10" t="str">
        <f>IFERROR(Calculations!J4782,"")</f>
        <v/>
      </c>
      <c r="D4782" s="10" t="str">
        <f xml:space="preserve"> IF(OR(Calculations!C4782 = "",Calculations!C4782 = WorkTypeString),  IFERROR(Calculations!J4782,""), NA())</f>
        <v/>
      </c>
      <c r="E4782" s="10">
        <f t="array" ref="E4782">PERCENTILE(IF(ISERROR(D4782:D9781)=FALSE,D4782:D9781),CycleTimePercentile)</f>
        <v>0</v>
      </c>
      <c r="F4782" s="2" t="e">
        <f xml:space="preserve"> IF(Calculations!C4782 = DefectTypeString,  IFERROR(Calculations!J4782,""), NA())</f>
        <v>#N/A</v>
      </c>
      <c r="G4782" s="10">
        <f t="array" ref="G4782">PERCENTILE(IF(ISERROR(F4782:F9781)=FALSE,F4782:F9781),CycleTimePercentile)</f>
        <v>0</v>
      </c>
      <c r="H4782" s="2" t="e">
        <f ca="1" xml:space="preserve"> IF(OR(Calculations!C4782 = "",Calculations!C4782 = WorkTypeString),  Calculations!K4782, NA())</f>
        <v>#N/A</v>
      </c>
      <c r="I4782" s="2" t="e">
        <f xml:space="preserve"> IF(Calculations!C4782 = DefectTypeString,  Calculations!K4782, NA())</f>
        <v>#N/A</v>
      </c>
    </row>
    <row r="4783" spans="1:9" x14ac:dyDescent="0.25">
      <c r="A4783" s="8" t="str">
        <f>Calculations!A4783</f>
        <v/>
      </c>
      <c r="B4783" s="2" t="str">
        <f t="shared" si="79"/>
        <v/>
      </c>
      <c r="C4783" s="10" t="str">
        <f>IFERROR(Calculations!J4783,"")</f>
        <v/>
      </c>
      <c r="D4783" s="10" t="str">
        <f xml:space="preserve"> IF(OR(Calculations!C4783 = "",Calculations!C4783 = WorkTypeString),  IFERROR(Calculations!J4783,""), NA())</f>
        <v/>
      </c>
      <c r="E4783" s="10">
        <f t="array" ref="E4783">PERCENTILE(IF(ISERROR(D4783:D9782)=FALSE,D4783:D9782),CycleTimePercentile)</f>
        <v>0</v>
      </c>
      <c r="F4783" s="2" t="e">
        <f xml:space="preserve"> IF(Calculations!C4783 = DefectTypeString,  IFERROR(Calculations!J4783,""), NA())</f>
        <v>#N/A</v>
      </c>
      <c r="G4783" s="10">
        <f t="array" ref="G4783">PERCENTILE(IF(ISERROR(F4783:F9782)=FALSE,F4783:F9782),CycleTimePercentile)</f>
        <v>0</v>
      </c>
      <c r="H4783" s="2" t="e">
        <f ca="1" xml:space="preserve"> IF(OR(Calculations!C4783 = "",Calculations!C4783 = WorkTypeString),  Calculations!K4783, NA())</f>
        <v>#N/A</v>
      </c>
      <c r="I4783" s="2" t="e">
        <f xml:space="preserve"> IF(Calculations!C4783 = DefectTypeString,  Calculations!K4783, NA())</f>
        <v>#N/A</v>
      </c>
    </row>
    <row r="4784" spans="1:9" x14ac:dyDescent="0.25">
      <c r="A4784" s="8" t="str">
        <f>Calculations!A4784</f>
        <v/>
      </c>
      <c r="B4784" s="2" t="str">
        <f t="shared" si="79"/>
        <v/>
      </c>
      <c r="C4784" s="10" t="str">
        <f>IFERROR(Calculations!J4784,"")</f>
        <v/>
      </c>
      <c r="D4784" s="10" t="str">
        <f xml:space="preserve"> IF(OR(Calculations!C4784 = "",Calculations!C4784 = WorkTypeString),  IFERROR(Calculations!J4784,""), NA())</f>
        <v/>
      </c>
      <c r="E4784" s="10">
        <f t="array" ref="E4784">PERCENTILE(IF(ISERROR(D4784:D9783)=FALSE,D4784:D9783),CycleTimePercentile)</f>
        <v>0</v>
      </c>
      <c r="F4784" s="2" t="e">
        <f xml:space="preserve"> IF(Calculations!C4784 = DefectTypeString,  IFERROR(Calculations!J4784,""), NA())</f>
        <v>#N/A</v>
      </c>
      <c r="G4784" s="10">
        <f t="array" ref="G4784">PERCENTILE(IF(ISERROR(F4784:F9783)=FALSE,F4784:F9783),CycleTimePercentile)</f>
        <v>0</v>
      </c>
      <c r="H4784" s="2" t="e">
        <f ca="1" xml:space="preserve"> IF(OR(Calculations!C4784 = "",Calculations!C4784 = WorkTypeString),  Calculations!K4784, NA())</f>
        <v>#N/A</v>
      </c>
      <c r="I4784" s="2" t="e">
        <f xml:space="preserve"> IF(Calculations!C4784 = DefectTypeString,  Calculations!K4784, NA())</f>
        <v>#N/A</v>
      </c>
    </row>
    <row r="4785" spans="1:9" x14ac:dyDescent="0.25">
      <c r="A4785" s="8" t="str">
        <f>Calculations!A4785</f>
        <v/>
      </c>
      <c r="B4785" s="2" t="str">
        <f t="shared" si="79"/>
        <v/>
      </c>
      <c r="C4785" s="10" t="str">
        <f>IFERROR(Calculations!J4785,"")</f>
        <v/>
      </c>
      <c r="D4785" s="10" t="str">
        <f xml:space="preserve"> IF(OR(Calculations!C4785 = "",Calculations!C4785 = WorkTypeString),  IFERROR(Calculations!J4785,""), NA())</f>
        <v/>
      </c>
      <c r="E4785" s="10">
        <f t="array" ref="E4785">PERCENTILE(IF(ISERROR(D4785:D9784)=FALSE,D4785:D9784),CycleTimePercentile)</f>
        <v>0</v>
      </c>
      <c r="F4785" s="2" t="e">
        <f xml:space="preserve"> IF(Calculations!C4785 = DefectTypeString,  IFERROR(Calculations!J4785,""), NA())</f>
        <v>#N/A</v>
      </c>
      <c r="G4785" s="10">
        <f t="array" ref="G4785">PERCENTILE(IF(ISERROR(F4785:F9784)=FALSE,F4785:F9784),CycleTimePercentile)</f>
        <v>0</v>
      </c>
      <c r="H4785" s="2" t="e">
        <f ca="1" xml:space="preserve"> IF(OR(Calculations!C4785 = "",Calculations!C4785 = WorkTypeString),  Calculations!K4785, NA())</f>
        <v>#N/A</v>
      </c>
      <c r="I4785" s="2" t="e">
        <f xml:space="preserve"> IF(Calculations!C4785 = DefectTypeString,  Calculations!K4785, NA())</f>
        <v>#N/A</v>
      </c>
    </row>
    <row r="4786" spans="1:9" x14ac:dyDescent="0.25">
      <c r="A4786" s="8" t="str">
        <f>Calculations!A4786</f>
        <v/>
      </c>
      <c r="B4786" s="2" t="str">
        <f t="shared" si="79"/>
        <v/>
      </c>
      <c r="C4786" s="10" t="str">
        <f>IFERROR(Calculations!J4786,"")</f>
        <v/>
      </c>
      <c r="D4786" s="10" t="str">
        <f xml:space="preserve"> IF(OR(Calculations!C4786 = "",Calculations!C4786 = WorkTypeString),  IFERROR(Calculations!J4786,""), NA())</f>
        <v/>
      </c>
      <c r="E4786" s="10">
        <f t="array" ref="E4786">PERCENTILE(IF(ISERROR(D4786:D9785)=FALSE,D4786:D9785),CycleTimePercentile)</f>
        <v>0</v>
      </c>
      <c r="F4786" s="2" t="e">
        <f xml:space="preserve"> IF(Calculations!C4786 = DefectTypeString,  IFERROR(Calculations!J4786,""), NA())</f>
        <v>#N/A</v>
      </c>
      <c r="G4786" s="10">
        <f t="array" ref="G4786">PERCENTILE(IF(ISERROR(F4786:F9785)=FALSE,F4786:F9785),CycleTimePercentile)</f>
        <v>0</v>
      </c>
      <c r="H4786" s="2" t="e">
        <f ca="1" xml:space="preserve"> IF(OR(Calculations!C4786 = "",Calculations!C4786 = WorkTypeString),  Calculations!K4786, NA())</f>
        <v>#N/A</v>
      </c>
      <c r="I4786" s="2" t="e">
        <f xml:space="preserve"> IF(Calculations!C4786 = DefectTypeString,  Calculations!K4786, NA())</f>
        <v>#N/A</v>
      </c>
    </row>
    <row r="4787" spans="1:9" x14ac:dyDescent="0.25">
      <c r="A4787" s="8" t="str">
        <f>Calculations!A4787</f>
        <v/>
      </c>
      <c r="B4787" s="2" t="str">
        <f t="shared" si="79"/>
        <v/>
      </c>
      <c r="C4787" s="10" t="str">
        <f>IFERROR(Calculations!J4787,"")</f>
        <v/>
      </c>
      <c r="D4787" s="10" t="str">
        <f xml:space="preserve"> IF(OR(Calculations!C4787 = "",Calculations!C4787 = WorkTypeString),  IFERROR(Calculations!J4787,""), NA())</f>
        <v/>
      </c>
      <c r="E4787" s="10">
        <f t="array" ref="E4787">PERCENTILE(IF(ISERROR(D4787:D9786)=FALSE,D4787:D9786),CycleTimePercentile)</f>
        <v>0</v>
      </c>
      <c r="F4787" s="2" t="e">
        <f xml:space="preserve"> IF(Calculations!C4787 = DefectTypeString,  IFERROR(Calculations!J4787,""), NA())</f>
        <v>#N/A</v>
      </c>
      <c r="G4787" s="10">
        <f t="array" ref="G4787">PERCENTILE(IF(ISERROR(F4787:F9786)=FALSE,F4787:F9786),CycleTimePercentile)</f>
        <v>0</v>
      </c>
      <c r="H4787" s="2" t="e">
        <f ca="1" xml:space="preserve"> IF(OR(Calculations!C4787 = "",Calculations!C4787 = WorkTypeString),  Calculations!K4787, NA())</f>
        <v>#N/A</v>
      </c>
      <c r="I4787" s="2" t="e">
        <f xml:space="preserve"> IF(Calculations!C4787 = DefectTypeString,  Calculations!K4787, NA())</f>
        <v>#N/A</v>
      </c>
    </row>
    <row r="4788" spans="1:9" x14ac:dyDescent="0.25">
      <c r="A4788" s="8" t="str">
        <f>Calculations!A4788</f>
        <v/>
      </c>
      <c r="B4788" s="2" t="str">
        <f t="shared" si="79"/>
        <v/>
      </c>
      <c r="C4788" s="10" t="str">
        <f>IFERROR(Calculations!J4788,"")</f>
        <v/>
      </c>
      <c r="D4788" s="10" t="str">
        <f xml:space="preserve"> IF(OR(Calculations!C4788 = "",Calculations!C4788 = WorkTypeString),  IFERROR(Calculations!J4788,""), NA())</f>
        <v/>
      </c>
      <c r="E4788" s="10">
        <f t="array" ref="E4788">PERCENTILE(IF(ISERROR(D4788:D9787)=FALSE,D4788:D9787),CycleTimePercentile)</f>
        <v>0</v>
      </c>
      <c r="F4788" s="2" t="e">
        <f xml:space="preserve"> IF(Calculations!C4788 = DefectTypeString,  IFERROR(Calculations!J4788,""), NA())</f>
        <v>#N/A</v>
      </c>
      <c r="G4788" s="10">
        <f t="array" ref="G4788">PERCENTILE(IF(ISERROR(F4788:F9787)=FALSE,F4788:F9787),CycleTimePercentile)</f>
        <v>0</v>
      </c>
      <c r="H4788" s="2" t="e">
        <f ca="1" xml:space="preserve"> IF(OR(Calculations!C4788 = "",Calculations!C4788 = WorkTypeString),  Calculations!K4788, NA())</f>
        <v>#N/A</v>
      </c>
      <c r="I4788" s="2" t="e">
        <f xml:space="preserve"> IF(Calculations!C4788 = DefectTypeString,  Calculations!K4788, NA())</f>
        <v>#N/A</v>
      </c>
    </row>
    <row r="4789" spans="1:9" x14ac:dyDescent="0.25">
      <c r="A4789" s="8" t="str">
        <f>Calculations!A4789</f>
        <v/>
      </c>
      <c r="B4789" s="2" t="str">
        <f t="shared" si="79"/>
        <v/>
      </c>
      <c r="C4789" s="10" t="str">
        <f>IFERROR(Calculations!J4789,"")</f>
        <v/>
      </c>
      <c r="D4789" s="10" t="str">
        <f xml:space="preserve"> IF(OR(Calculations!C4789 = "",Calculations!C4789 = WorkTypeString),  IFERROR(Calculations!J4789,""), NA())</f>
        <v/>
      </c>
      <c r="E4789" s="10">
        <f t="array" ref="E4789">PERCENTILE(IF(ISERROR(D4789:D9788)=FALSE,D4789:D9788),CycleTimePercentile)</f>
        <v>0</v>
      </c>
      <c r="F4789" s="2" t="e">
        <f xml:space="preserve"> IF(Calculations!C4789 = DefectTypeString,  IFERROR(Calculations!J4789,""), NA())</f>
        <v>#N/A</v>
      </c>
      <c r="G4789" s="10">
        <f t="array" ref="G4789">PERCENTILE(IF(ISERROR(F4789:F9788)=FALSE,F4789:F9788),CycleTimePercentile)</f>
        <v>0</v>
      </c>
      <c r="H4789" s="2" t="e">
        <f ca="1" xml:space="preserve"> IF(OR(Calculations!C4789 = "",Calculations!C4789 = WorkTypeString),  Calculations!K4789, NA())</f>
        <v>#N/A</v>
      </c>
      <c r="I4789" s="2" t="e">
        <f xml:space="preserve"> IF(Calculations!C4789 = DefectTypeString,  Calculations!K4789, NA())</f>
        <v>#N/A</v>
      </c>
    </row>
    <row r="4790" spans="1:9" x14ac:dyDescent="0.25">
      <c r="A4790" s="8" t="str">
        <f>Calculations!A4790</f>
        <v/>
      </c>
      <c r="B4790" s="2" t="str">
        <f t="shared" si="79"/>
        <v/>
      </c>
      <c r="C4790" s="10" t="str">
        <f>IFERROR(Calculations!J4790,"")</f>
        <v/>
      </c>
      <c r="D4790" s="10" t="str">
        <f xml:space="preserve"> IF(OR(Calculations!C4790 = "",Calculations!C4790 = WorkTypeString),  IFERROR(Calculations!J4790,""), NA())</f>
        <v/>
      </c>
      <c r="E4790" s="10">
        <f t="array" ref="E4790">PERCENTILE(IF(ISERROR(D4790:D9789)=FALSE,D4790:D9789),CycleTimePercentile)</f>
        <v>0</v>
      </c>
      <c r="F4790" s="2" t="e">
        <f xml:space="preserve"> IF(Calculations!C4790 = DefectTypeString,  IFERROR(Calculations!J4790,""), NA())</f>
        <v>#N/A</v>
      </c>
      <c r="G4790" s="10">
        <f t="array" ref="G4790">PERCENTILE(IF(ISERROR(F4790:F9789)=FALSE,F4790:F9789),CycleTimePercentile)</f>
        <v>0</v>
      </c>
      <c r="H4790" s="2" t="e">
        <f ca="1" xml:space="preserve"> IF(OR(Calculations!C4790 = "",Calculations!C4790 = WorkTypeString),  Calculations!K4790, NA())</f>
        <v>#N/A</v>
      </c>
      <c r="I4790" s="2" t="e">
        <f xml:space="preserve"> IF(Calculations!C4790 = DefectTypeString,  Calculations!K4790, NA())</f>
        <v>#N/A</v>
      </c>
    </row>
    <row r="4791" spans="1:9" x14ac:dyDescent="0.25">
      <c r="A4791" s="8" t="str">
        <f>Calculations!A4791</f>
        <v/>
      </c>
      <c r="B4791" s="2" t="str">
        <f t="shared" si="79"/>
        <v/>
      </c>
      <c r="C4791" s="10" t="str">
        <f>IFERROR(Calculations!J4791,"")</f>
        <v/>
      </c>
      <c r="D4791" s="10" t="str">
        <f xml:space="preserve"> IF(OR(Calculations!C4791 = "",Calculations!C4791 = WorkTypeString),  IFERROR(Calculations!J4791,""), NA())</f>
        <v/>
      </c>
      <c r="E4791" s="10">
        <f t="array" ref="E4791">PERCENTILE(IF(ISERROR(D4791:D9790)=FALSE,D4791:D9790),CycleTimePercentile)</f>
        <v>0</v>
      </c>
      <c r="F4791" s="2" t="e">
        <f xml:space="preserve"> IF(Calculations!C4791 = DefectTypeString,  IFERROR(Calculations!J4791,""), NA())</f>
        <v>#N/A</v>
      </c>
      <c r="G4791" s="10">
        <f t="array" ref="G4791">PERCENTILE(IF(ISERROR(F4791:F9790)=FALSE,F4791:F9790),CycleTimePercentile)</f>
        <v>0</v>
      </c>
      <c r="H4791" s="2" t="e">
        <f ca="1" xml:space="preserve"> IF(OR(Calculations!C4791 = "",Calculations!C4791 = WorkTypeString),  Calculations!K4791, NA())</f>
        <v>#N/A</v>
      </c>
      <c r="I4791" s="2" t="e">
        <f xml:space="preserve"> IF(Calculations!C4791 = DefectTypeString,  Calculations!K4791, NA())</f>
        <v>#N/A</v>
      </c>
    </row>
    <row r="4792" spans="1:9" x14ac:dyDescent="0.25">
      <c r="A4792" s="8" t="str">
        <f>Calculations!A4792</f>
        <v/>
      </c>
      <c r="B4792" s="2" t="str">
        <f t="shared" si="79"/>
        <v/>
      </c>
      <c r="C4792" s="10" t="str">
        <f>IFERROR(Calculations!J4792,"")</f>
        <v/>
      </c>
      <c r="D4792" s="10" t="str">
        <f xml:space="preserve"> IF(OR(Calculations!C4792 = "",Calculations!C4792 = WorkTypeString),  IFERROR(Calculations!J4792,""), NA())</f>
        <v/>
      </c>
      <c r="E4792" s="10">
        <f t="array" ref="E4792">PERCENTILE(IF(ISERROR(D4792:D9791)=FALSE,D4792:D9791),CycleTimePercentile)</f>
        <v>0</v>
      </c>
      <c r="F4792" s="2" t="e">
        <f xml:space="preserve"> IF(Calculations!C4792 = DefectTypeString,  IFERROR(Calculations!J4792,""), NA())</f>
        <v>#N/A</v>
      </c>
      <c r="G4792" s="10">
        <f t="array" ref="G4792">PERCENTILE(IF(ISERROR(F4792:F9791)=FALSE,F4792:F9791),CycleTimePercentile)</f>
        <v>0</v>
      </c>
      <c r="H4792" s="2" t="e">
        <f ca="1" xml:space="preserve"> IF(OR(Calculations!C4792 = "",Calculations!C4792 = WorkTypeString),  Calculations!K4792, NA())</f>
        <v>#N/A</v>
      </c>
      <c r="I4792" s="2" t="e">
        <f xml:space="preserve"> IF(Calculations!C4792 = DefectTypeString,  Calculations!K4792, NA())</f>
        <v>#N/A</v>
      </c>
    </row>
    <row r="4793" spans="1:9" x14ac:dyDescent="0.25">
      <c r="A4793" s="8" t="str">
        <f>Calculations!A4793</f>
        <v/>
      </c>
      <c r="B4793" s="2" t="str">
        <f t="shared" si="79"/>
        <v/>
      </c>
      <c r="C4793" s="10" t="str">
        <f>IFERROR(Calculations!J4793,"")</f>
        <v/>
      </c>
      <c r="D4793" s="10" t="str">
        <f xml:space="preserve"> IF(OR(Calculations!C4793 = "",Calculations!C4793 = WorkTypeString),  IFERROR(Calculations!J4793,""), NA())</f>
        <v/>
      </c>
      <c r="E4793" s="10">
        <f t="array" ref="E4793">PERCENTILE(IF(ISERROR(D4793:D9792)=FALSE,D4793:D9792),CycleTimePercentile)</f>
        <v>0</v>
      </c>
      <c r="F4793" s="2" t="e">
        <f xml:space="preserve"> IF(Calculations!C4793 = DefectTypeString,  IFERROR(Calculations!J4793,""), NA())</f>
        <v>#N/A</v>
      </c>
      <c r="G4793" s="10">
        <f t="array" ref="G4793">PERCENTILE(IF(ISERROR(F4793:F9792)=FALSE,F4793:F9792),CycleTimePercentile)</f>
        <v>0</v>
      </c>
      <c r="H4793" s="2" t="e">
        <f ca="1" xml:space="preserve"> IF(OR(Calculations!C4793 = "",Calculations!C4793 = WorkTypeString),  Calculations!K4793, NA())</f>
        <v>#N/A</v>
      </c>
      <c r="I4793" s="2" t="e">
        <f xml:space="preserve"> IF(Calculations!C4793 = DefectTypeString,  Calculations!K4793, NA())</f>
        <v>#N/A</v>
      </c>
    </row>
    <row r="4794" spans="1:9" x14ac:dyDescent="0.25">
      <c r="A4794" s="8" t="str">
        <f>Calculations!A4794</f>
        <v/>
      </c>
      <c r="B4794" s="2" t="str">
        <f t="shared" si="79"/>
        <v/>
      </c>
      <c r="C4794" s="10" t="str">
        <f>IFERROR(Calculations!J4794,"")</f>
        <v/>
      </c>
      <c r="D4794" s="10" t="str">
        <f xml:space="preserve"> IF(OR(Calculations!C4794 = "",Calculations!C4794 = WorkTypeString),  IFERROR(Calculations!J4794,""), NA())</f>
        <v/>
      </c>
      <c r="E4794" s="10">
        <f t="array" ref="E4794">PERCENTILE(IF(ISERROR(D4794:D9793)=FALSE,D4794:D9793),CycleTimePercentile)</f>
        <v>0</v>
      </c>
      <c r="F4794" s="2" t="e">
        <f xml:space="preserve"> IF(Calculations!C4794 = DefectTypeString,  IFERROR(Calculations!J4794,""), NA())</f>
        <v>#N/A</v>
      </c>
      <c r="G4794" s="10">
        <f t="array" ref="G4794">PERCENTILE(IF(ISERROR(F4794:F9793)=FALSE,F4794:F9793),CycleTimePercentile)</f>
        <v>0</v>
      </c>
      <c r="H4794" s="2" t="e">
        <f ca="1" xml:space="preserve"> IF(OR(Calculations!C4794 = "",Calculations!C4794 = WorkTypeString),  Calculations!K4794, NA())</f>
        <v>#N/A</v>
      </c>
      <c r="I4794" s="2" t="e">
        <f xml:space="preserve"> IF(Calculations!C4794 = DefectTypeString,  Calculations!K4794, NA())</f>
        <v>#N/A</v>
      </c>
    </row>
    <row r="4795" spans="1:9" x14ac:dyDescent="0.25">
      <c r="A4795" s="8" t="str">
        <f>Calculations!A4795</f>
        <v/>
      </c>
      <c r="B4795" s="2" t="str">
        <f t="shared" si="79"/>
        <v/>
      </c>
      <c r="C4795" s="10" t="str">
        <f>IFERROR(Calculations!J4795,"")</f>
        <v/>
      </c>
      <c r="D4795" s="10" t="str">
        <f xml:space="preserve"> IF(OR(Calculations!C4795 = "",Calculations!C4795 = WorkTypeString),  IFERROR(Calculations!J4795,""), NA())</f>
        <v/>
      </c>
      <c r="E4795" s="10">
        <f t="array" ref="E4795">PERCENTILE(IF(ISERROR(D4795:D9794)=FALSE,D4795:D9794),CycleTimePercentile)</f>
        <v>0</v>
      </c>
      <c r="F4795" s="2" t="e">
        <f xml:space="preserve"> IF(Calculations!C4795 = DefectTypeString,  IFERROR(Calculations!J4795,""), NA())</f>
        <v>#N/A</v>
      </c>
      <c r="G4795" s="10">
        <f t="array" ref="G4795">PERCENTILE(IF(ISERROR(F4795:F9794)=FALSE,F4795:F9794),CycleTimePercentile)</f>
        <v>0</v>
      </c>
      <c r="H4795" s="2" t="e">
        <f ca="1" xml:space="preserve"> IF(OR(Calculations!C4795 = "",Calculations!C4795 = WorkTypeString),  Calculations!K4795, NA())</f>
        <v>#N/A</v>
      </c>
      <c r="I4795" s="2" t="e">
        <f xml:space="preserve"> IF(Calculations!C4795 = DefectTypeString,  Calculations!K4795, NA())</f>
        <v>#N/A</v>
      </c>
    </row>
    <row r="4796" spans="1:9" x14ac:dyDescent="0.25">
      <c r="A4796" s="8" t="str">
        <f>Calculations!A4796</f>
        <v/>
      </c>
      <c r="B4796" s="2" t="str">
        <f t="shared" si="79"/>
        <v/>
      </c>
      <c r="C4796" s="10" t="str">
        <f>IFERROR(Calculations!J4796,"")</f>
        <v/>
      </c>
      <c r="D4796" s="10" t="str">
        <f xml:space="preserve"> IF(OR(Calculations!C4796 = "",Calculations!C4796 = WorkTypeString),  IFERROR(Calculations!J4796,""), NA())</f>
        <v/>
      </c>
      <c r="E4796" s="10">
        <f t="array" ref="E4796">PERCENTILE(IF(ISERROR(D4796:D9795)=FALSE,D4796:D9795),CycleTimePercentile)</f>
        <v>0</v>
      </c>
      <c r="F4796" s="2" t="e">
        <f xml:space="preserve"> IF(Calculations!C4796 = DefectTypeString,  IFERROR(Calculations!J4796,""), NA())</f>
        <v>#N/A</v>
      </c>
      <c r="G4796" s="10">
        <f t="array" ref="G4796">PERCENTILE(IF(ISERROR(F4796:F9795)=FALSE,F4796:F9795),CycleTimePercentile)</f>
        <v>0</v>
      </c>
      <c r="H4796" s="2" t="e">
        <f ca="1" xml:space="preserve"> IF(OR(Calculations!C4796 = "",Calculations!C4796 = WorkTypeString),  Calculations!K4796, NA())</f>
        <v>#N/A</v>
      </c>
      <c r="I4796" s="2" t="e">
        <f xml:space="preserve"> IF(Calculations!C4796 = DefectTypeString,  Calculations!K4796, NA())</f>
        <v>#N/A</v>
      </c>
    </row>
    <row r="4797" spans="1:9" x14ac:dyDescent="0.25">
      <c r="A4797" s="8" t="str">
        <f>Calculations!A4797</f>
        <v/>
      </c>
      <c r="B4797" s="2" t="str">
        <f t="shared" si="79"/>
        <v/>
      </c>
      <c r="C4797" s="10" t="str">
        <f>IFERROR(Calculations!J4797,"")</f>
        <v/>
      </c>
      <c r="D4797" s="10" t="str">
        <f xml:space="preserve"> IF(OR(Calculations!C4797 = "",Calculations!C4797 = WorkTypeString),  IFERROR(Calculations!J4797,""), NA())</f>
        <v/>
      </c>
      <c r="E4797" s="10">
        <f t="array" ref="E4797">PERCENTILE(IF(ISERROR(D4797:D9796)=FALSE,D4797:D9796),CycleTimePercentile)</f>
        <v>0</v>
      </c>
      <c r="F4797" s="2" t="e">
        <f xml:space="preserve"> IF(Calculations!C4797 = DefectTypeString,  IFERROR(Calculations!J4797,""), NA())</f>
        <v>#N/A</v>
      </c>
      <c r="G4797" s="10">
        <f t="array" ref="G4797">PERCENTILE(IF(ISERROR(F4797:F9796)=FALSE,F4797:F9796),CycleTimePercentile)</f>
        <v>0</v>
      </c>
      <c r="H4797" s="2" t="e">
        <f ca="1" xml:space="preserve"> IF(OR(Calculations!C4797 = "",Calculations!C4797 = WorkTypeString),  Calculations!K4797, NA())</f>
        <v>#N/A</v>
      </c>
      <c r="I4797" s="2" t="e">
        <f xml:space="preserve"> IF(Calculations!C4797 = DefectTypeString,  Calculations!K4797, NA())</f>
        <v>#N/A</v>
      </c>
    </row>
    <row r="4798" spans="1:9" x14ac:dyDescent="0.25">
      <c r="A4798" s="8" t="str">
        <f>Calculations!A4798</f>
        <v/>
      </c>
      <c r="B4798" s="2" t="str">
        <f t="shared" si="79"/>
        <v/>
      </c>
      <c r="C4798" s="10" t="str">
        <f>IFERROR(Calculations!J4798,"")</f>
        <v/>
      </c>
      <c r="D4798" s="10" t="str">
        <f xml:space="preserve"> IF(OR(Calculations!C4798 = "",Calculations!C4798 = WorkTypeString),  IFERROR(Calculations!J4798,""), NA())</f>
        <v/>
      </c>
      <c r="E4798" s="10">
        <f t="array" ref="E4798">PERCENTILE(IF(ISERROR(D4798:D9797)=FALSE,D4798:D9797),CycleTimePercentile)</f>
        <v>0</v>
      </c>
      <c r="F4798" s="2" t="e">
        <f xml:space="preserve"> IF(Calculations!C4798 = DefectTypeString,  IFERROR(Calculations!J4798,""), NA())</f>
        <v>#N/A</v>
      </c>
      <c r="G4798" s="10">
        <f t="array" ref="G4798">PERCENTILE(IF(ISERROR(F4798:F9797)=FALSE,F4798:F9797),CycleTimePercentile)</f>
        <v>0</v>
      </c>
      <c r="H4798" s="2" t="e">
        <f ca="1" xml:space="preserve"> IF(OR(Calculations!C4798 = "",Calculations!C4798 = WorkTypeString),  Calculations!K4798, NA())</f>
        <v>#N/A</v>
      </c>
      <c r="I4798" s="2" t="e">
        <f xml:space="preserve"> IF(Calculations!C4798 = DefectTypeString,  Calculations!K4798, NA())</f>
        <v>#N/A</v>
      </c>
    </row>
    <row r="4799" spans="1:9" x14ac:dyDescent="0.25">
      <c r="A4799" s="8" t="str">
        <f>Calculations!A4799</f>
        <v/>
      </c>
      <c r="B4799" s="2" t="str">
        <f t="shared" si="79"/>
        <v/>
      </c>
      <c r="C4799" s="10" t="str">
        <f>IFERROR(Calculations!J4799,"")</f>
        <v/>
      </c>
      <c r="D4799" s="10" t="str">
        <f xml:space="preserve"> IF(OR(Calculations!C4799 = "",Calculations!C4799 = WorkTypeString),  IFERROR(Calculations!J4799,""), NA())</f>
        <v/>
      </c>
      <c r="E4799" s="10">
        <f t="array" ref="E4799">PERCENTILE(IF(ISERROR(D4799:D9798)=FALSE,D4799:D9798),CycleTimePercentile)</f>
        <v>0</v>
      </c>
      <c r="F4799" s="2" t="e">
        <f xml:space="preserve"> IF(Calculations!C4799 = DefectTypeString,  IFERROR(Calculations!J4799,""), NA())</f>
        <v>#N/A</v>
      </c>
      <c r="G4799" s="10">
        <f t="array" ref="G4799">PERCENTILE(IF(ISERROR(F4799:F9798)=FALSE,F4799:F9798),CycleTimePercentile)</f>
        <v>0</v>
      </c>
      <c r="H4799" s="2" t="e">
        <f ca="1" xml:space="preserve"> IF(OR(Calculations!C4799 = "",Calculations!C4799 = WorkTypeString),  Calculations!K4799, NA())</f>
        <v>#N/A</v>
      </c>
      <c r="I4799" s="2" t="e">
        <f xml:space="preserve"> IF(Calculations!C4799 = DefectTypeString,  Calculations!K4799, NA())</f>
        <v>#N/A</v>
      </c>
    </row>
    <row r="4800" spans="1:9" x14ac:dyDescent="0.25">
      <c r="A4800" s="8" t="str">
        <f>Calculations!A4800</f>
        <v/>
      </c>
      <c r="B4800" s="2" t="str">
        <f t="shared" si="79"/>
        <v/>
      </c>
      <c r="C4800" s="10" t="str">
        <f>IFERROR(Calculations!J4800,"")</f>
        <v/>
      </c>
      <c r="D4800" s="10" t="str">
        <f xml:space="preserve"> IF(OR(Calculations!C4800 = "",Calculations!C4800 = WorkTypeString),  IFERROR(Calculations!J4800,""), NA())</f>
        <v/>
      </c>
      <c r="E4800" s="10">
        <f t="array" ref="E4800">PERCENTILE(IF(ISERROR(D4800:D9799)=FALSE,D4800:D9799),CycleTimePercentile)</f>
        <v>0</v>
      </c>
      <c r="F4800" s="2" t="e">
        <f xml:space="preserve"> IF(Calculations!C4800 = DefectTypeString,  IFERROR(Calculations!J4800,""), NA())</f>
        <v>#N/A</v>
      </c>
      <c r="G4800" s="10">
        <f t="array" ref="G4800">PERCENTILE(IF(ISERROR(F4800:F9799)=FALSE,F4800:F9799),CycleTimePercentile)</f>
        <v>0</v>
      </c>
      <c r="H4800" s="2" t="e">
        <f ca="1" xml:space="preserve"> IF(OR(Calculations!C4800 = "",Calculations!C4800 = WorkTypeString),  Calculations!K4800, NA())</f>
        <v>#N/A</v>
      </c>
      <c r="I4800" s="2" t="e">
        <f xml:space="preserve"> IF(Calculations!C4800 = DefectTypeString,  Calculations!K4800, NA())</f>
        <v>#N/A</v>
      </c>
    </row>
    <row r="4801" spans="1:9" x14ac:dyDescent="0.25">
      <c r="A4801" s="8" t="str">
        <f>Calculations!A4801</f>
        <v/>
      </c>
      <c r="B4801" s="2" t="str">
        <f t="shared" si="79"/>
        <v/>
      </c>
      <c r="C4801" s="10" t="str">
        <f>IFERROR(Calculations!J4801,"")</f>
        <v/>
      </c>
      <c r="D4801" s="10" t="str">
        <f xml:space="preserve"> IF(OR(Calculations!C4801 = "",Calculations!C4801 = WorkTypeString),  IFERROR(Calculations!J4801,""), NA())</f>
        <v/>
      </c>
      <c r="E4801" s="10">
        <f t="array" ref="E4801">PERCENTILE(IF(ISERROR(D4801:D9800)=FALSE,D4801:D9800),CycleTimePercentile)</f>
        <v>0</v>
      </c>
      <c r="F4801" s="2" t="e">
        <f xml:space="preserve"> IF(Calculations!C4801 = DefectTypeString,  IFERROR(Calculations!J4801,""), NA())</f>
        <v>#N/A</v>
      </c>
      <c r="G4801" s="10">
        <f t="array" ref="G4801">PERCENTILE(IF(ISERROR(F4801:F9800)=FALSE,F4801:F9800),CycleTimePercentile)</f>
        <v>0</v>
      </c>
      <c r="H4801" s="2" t="e">
        <f ca="1" xml:space="preserve"> IF(OR(Calculations!C4801 = "",Calculations!C4801 = WorkTypeString),  Calculations!K4801, NA())</f>
        <v>#N/A</v>
      </c>
      <c r="I4801" s="2" t="e">
        <f xml:space="preserve"> IF(Calculations!C4801 = DefectTypeString,  Calculations!K4801, NA())</f>
        <v>#N/A</v>
      </c>
    </row>
    <row r="4802" spans="1:9" x14ac:dyDescent="0.25">
      <c r="A4802" s="8" t="str">
        <f>Calculations!A4802</f>
        <v/>
      </c>
      <c r="B4802" s="2" t="str">
        <f t="shared" si="79"/>
        <v/>
      </c>
      <c r="C4802" s="10" t="str">
        <f>IFERROR(Calculations!J4802,"")</f>
        <v/>
      </c>
      <c r="D4802" s="10" t="str">
        <f xml:space="preserve"> IF(OR(Calculations!C4802 = "",Calculations!C4802 = WorkTypeString),  IFERROR(Calculations!J4802,""), NA())</f>
        <v/>
      </c>
      <c r="E4802" s="10">
        <f t="array" ref="E4802">PERCENTILE(IF(ISERROR(D4802:D9801)=FALSE,D4802:D9801),CycleTimePercentile)</f>
        <v>0</v>
      </c>
      <c r="F4802" s="2" t="e">
        <f xml:space="preserve"> IF(Calculations!C4802 = DefectTypeString,  IFERROR(Calculations!J4802,""), NA())</f>
        <v>#N/A</v>
      </c>
      <c r="G4802" s="10">
        <f t="array" ref="G4802">PERCENTILE(IF(ISERROR(F4802:F9801)=FALSE,F4802:F9801),CycleTimePercentile)</f>
        <v>0</v>
      </c>
      <c r="H4802" s="2" t="e">
        <f ca="1" xml:space="preserve"> IF(OR(Calculations!C4802 = "",Calculations!C4802 = WorkTypeString),  Calculations!K4802, NA())</f>
        <v>#N/A</v>
      </c>
      <c r="I4802" s="2" t="e">
        <f xml:space="preserve"> IF(Calculations!C4802 = DefectTypeString,  Calculations!K4802, NA())</f>
        <v>#N/A</v>
      </c>
    </row>
    <row r="4803" spans="1:9" x14ac:dyDescent="0.25">
      <c r="A4803" s="8" t="str">
        <f>Calculations!A4803</f>
        <v/>
      </c>
      <c r="B4803" s="2" t="str">
        <f t="shared" ref="B4803:B4866" si="80">IF(ISNUMBER(A4803),YEAR(A4803)&amp;"-"&amp;TEXT(MONTH(A4803),"00")&amp;"-"&amp;TEXT(DAY(A4803),"00")&amp;"-"&amp;TEXT(HOUR(A4803),"00"),"")</f>
        <v/>
      </c>
      <c r="C4803" s="10" t="str">
        <f>IFERROR(Calculations!J4803,"")</f>
        <v/>
      </c>
      <c r="D4803" s="10" t="str">
        <f xml:space="preserve"> IF(OR(Calculations!C4803 = "",Calculations!C4803 = WorkTypeString),  IFERROR(Calculations!J4803,""), NA())</f>
        <v/>
      </c>
      <c r="E4803" s="10">
        <f t="array" ref="E4803">PERCENTILE(IF(ISERROR(D4803:D9802)=FALSE,D4803:D9802),CycleTimePercentile)</f>
        <v>0</v>
      </c>
      <c r="F4803" s="2" t="e">
        <f xml:space="preserve"> IF(Calculations!C4803 = DefectTypeString,  IFERROR(Calculations!J4803,""), NA())</f>
        <v>#N/A</v>
      </c>
      <c r="G4803" s="10">
        <f t="array" ref="G4803">PERCENTILE(IF(ISERROR(F4803:F9802)=FALSE,F4803:F9802),CycleTimePercentile)</f>
        <v>0</v>
      </c>
      <c r="H4803" s="2" t="e">
        <f ca="1" xml:space="preserve"> IF(OR(Calculations!C4803 = "",Calculations!C4803 = WorkTypeString),  Calculations!K4803, NA())</f>
        <v>#N/A</v>
      </c>
      <c r="I4803" s="2" t="e">
        <f xml:space="preserve"> IF(Calculations!C4803 = DefectTypeString,  Calculations!K4803, NA())</f>
        <v>#N/A</v>
      </c>
    </row>
    <row r="4804" spans="1:9" x14ac:dyDescent="0.25">
      <c r="A4804" s="8" t="str">
        <f>Calculations!A4804</f>
        <v/>
      </c>
      <c r="B4804" s="2" t="str">
        <f t="shared" si="80"/>
        <v/>
      </c>
      <c r="C4804" s="10" t="str">
        <f>IFERROR(Calculations!J4804,"")</f>
        <v/>
      </c>
      <c r="D4804" s="10" t="str">
        <f xml:space="preserve"> IF(OR(Calculations!C4804 = "",Calculations!C4804 = WorkTypeString),  IFERROR(Calculations!J4804,""), NA())</f>
        <v/>
      </c>
      <c r="E4804" s="10">
        <f t="array" ref="E4804">PERCENTILE(IF(ISERROR(D4804:D9803)=FALSE,D4804:D9803),CycleTimePercentile)</f>
        <v>0</v>
      </c>
      <c r="F4804" s="2" t="e">
        <f xml:space="preserve"> IF(Calculations!C4804 = DefectTypeString,  IFERROR(Calculations!J4804,""), NA())</f>
        <v>#N/A</v>
      </c>
      <c r="G4804" s="10">
        <f t="array" ref="G4804">PERCENTILE(IF(ISERROR(F4804:F9803)=FALSE,F4804:F9803),CycleTimePercentile)</f>
        <v>0</v>
      </c>
      <c r="H4804" s="2" t="e">
        <f ca="1" xml:space="preserve"> IF(OR(Calculations!C4804 = "",Calculations!C4804 = WorkTypeString),  Calculations!K4804, NA())</f>
        <v>#N/A</v>
      </c>
      <c r="I4804" s="2" t="e">
        <f xml:space="preserve"> IF(Calculations!C4804 = DefectTypeString,  Calculations!K4804, NA())</f>
        <v>#N/A</v>
      </c>
    </row>
    <row r="4805" spans="1:9" x14ac:dyDescent="0.25">
      <c r="A4805" s="8" t="str">
        <f>Calculations!A4805</f>
        <v/>
      </c>
      <c r="B4805" s="2" t="str">
        <f t="shared" si="80"/>
        <v/>
      </c>
      <c r="C4805" s="10" t="str">
        <f>IFERROR(Calculations!J4805,"")</f>
        <v/>
      </c>
      <c r="D4805" s="10" t="str">
        <f xml:space="preserve"> IF(OR(Calculations!C4805 = "",Calculations!C4805 = WorkTypeString),  IFERROR(Calculations!J4805,""), NA())</f>
        <v/>
      </c>
      <c r="E4805" s="10">
        <f t="array" ref="E4805">PERCENTILE(IF(ISERROR(D4805:D9804)=FALSE,D4805:D9804),CycleTimePercentile)</f>
        <v>0</v>
      </c>
      <c r="F4805" s="2" t="e">
        <f xml:space="preserve"> IF(Calculations!C4805 = DefectTypeString,  IFERROR(Calculations!J4805,""), NA())</f>
        <v>#N/A</v>
      </c>
      <c r="G4805" s="10">
        <f t="array" ref="G4805">PERCENTILE(IF(ISERROR(F4805:F9804)=FALSE,F4805:F9804),CycleTimePercentile)</f>
        <v>0</v>
      </c>
      <c r="H4805" s="2" t="e">
        <f ca="1" xml:space="preserve"> IF(OR(Calculations!C4805 = "",Calculations!C4805 = WorkTypeString),  Calculations!K4805, NA())</f>
        <v>#N/A</v>
      </c>
      <c r="I4805" s="2" t="e">
        <f xml:space="preserve"> IF(Calculations!C4805 = DefectTypeString,  Calculations!K4805, NA())</f>
        <v>#N/A</v>
      </c>
    </row>
    <row r="4806" spans="1:9" x14ac:dyDescent="0.25">
      <c r="A4806" s="8" t="str">
        <f>Calculations!A4806</f>
        <v/>
      </c>
      <c r="B4806" s="2" t="str">
        <f t="shared" si="80"/>
        <v/>
      </c>
      <c r="C4806" s="10" t="str">
        <f>IFERROR(Calculations!J4806,"")</f>
        <v/>
      </c>
      <c r="D4806" s="10" t="str">
        <f xml:space="preserve"> IF(OR(Calculations!C4806 = "",Calculations!C4806 = WorkTypeString),  IFERROR(Calculations!J4806,""), NA())</f>
        <v/>
      </c>
      <c r="E4806" s="10">
        <f t="array" ref="E4806">PERCENTILE(IF(ISERROR(D4806:D9805)=FALSE,D4806:D9805),CycleTimePercentile)</f>
        <v>0</v>
      </c>
      <c r="F4806" s="2" t="e">
        <f xml:space="preserve"> IF(Calculations!C4806 = DefectTypeString,  IFERROR(Calculations!J4806,""), NA())</f>
        <v>#N/A</v>
      </c>
      <c r="G4806" s="10">
        <f t="array" ref="G4806">PERCENTILE(IF(ISERROR(F4806:F9805)=FALSE,F4806:F9805),CycleTimePercentile)</f>
        <v>0</v>
      </c>
      <c r="H4806" s="2" t="e">
        <f ca="1" xml:space="preserve"> IF(OR(Calculations!C4806 = "",Calculations!C4806 = WorkTypeString),  Calculations!K4806, NA())</f>
        <v>#N/A</v>
      </c>
      <c r="I4806" s="2" t="e">
        <f xml:space="preserve"> IF(Calculations!C4806 = DefectTypeString,  Calculations!K4806, NA())</f>
        <v>#N/A</v>
      </c>
    </row>
    <row r="4807" spans="1:9" x14ac:dyDescent="0.25">
      <c r="A4807" s="8" t="str">
        <f>Calculations!A4807</f>
        <v/>
      </c>
      <c r="B4807" s="2" t="str">
        <f t="shared" si="80"/>
        <v/>
      </c>
      <c r="C4807" s="10" t="str">
        <f>IFERROR(Calculations!J4807,"")</f>
        <v/>
      </c>
      <c r="D4807" s="10" t="str">
        <f xml:space="preserve"> IF(OR(Calculations!C4807 = "",Calculations!C4807 = WorkTypeString),  IFERROR(Calculations!J4807,""), NA())</f>
        <v/>
      </c>
      <c r="E4807" s="10">
        <f t="array" ref="E4807">PERCENTILE(IF(ISERROR(D4807:D9806)=FALSE,D4807:D9806),CycleTimePercentile)</f>
        <v>0</v>
      </c>
      <c r="F4807" s="2" t="e">
        <f xml:space="preserve"> IF(Calculations!C4807 = DefectTypeString,  IFERROR(Calculations!J4807,""), NA())</f>
        <v>#N/A</v>
      </c>
      <c r="G4807" s="10">
        <f t="array" ref="G4807">PERCENTILE(IF(ISERROR(F4807:F9806)=FALSE,F4807:F9806),CycleTimePercentile)</f>
        <v>0</v>
      </c>
      <c r="H4807" s="2" t="e">
        <f ca="1" xml:space="preserve"> IF(OR(Calculations!C4807 = "",Calculations!C4807 = WorkTypeString),  Calculations!K4807, NA())</f>
        <v>#N/A</v>
      </c>
      <c r="I4807" s="2" t="e">
        <f xml:space="preserve"> IF(Calculations!C4807 = DefectTypeString,  Calculations!K4807, NA())</f>
        <v>#N/A</v>
      </c>
    </row>
    <row r="4808" spans="1:9" x14ac:dyDescent="0.25">
      <c r="A4808" s="8" t="str">
        <f>Calculations!A4808</f>
        <v/>
      </c>
      <c r="B4808" s="2" t="str">
        <f t="shared" si="80"/>
        <v/>
      </c>
      <c r="C4808" s="10" t="str">
        <f>IFERROR(Calculations!J4808,"")</f>
        <v/>
      </c>
      <c r="D4808" s="10" t="str">
        <f xml:space="preserve"> IF(OR(Calculations!C4808 = "",Calculations!C4808 = WorkTypeString),  IFERROR(Calculations!J4808,""), NA())</f>
        <v/>
      </c>
      <c r="E4808" s="10">
        <f t="array" ref="E4808">PERCENTILE(IF(ISERROR(D4808:D9807)=FALSE,D4808:D9807),CycleTimePercentile)</f>
        <v>0</v>
      </c>
      <c r="F4808" s="2" t="e">
        <f xml:space="preserve"> IF(Calculations!C4808 = DefectTypeString,  IFERROR(Calculations!J4808,""), NA())</f>
        <v>#N/A</v>
      </c>
      <c r="G4808" s="10">
        <f t="array" ref="G4808">PERCENTILE(IF(ISERROR(F4808:F9807)=FALSE,F4808:F9807),CycleTimePercentile)</f>
        <v>0</v>
      </c>
      <c r="H4808" s="2" t="e">
        <f ca="1" xml:space="preserve"> IF(OR(Calculations!C4808 = "",Calculations!C4808 = WorkTypeString),  Calculations!K4808, NA())</f>
        <v>#N/A</v>
      </c>
      <c r="I4808" s="2" t="e">
        <f xml:space="preserve"> IF(Calculations!C4808 = DefectTypeString,  Calculations!K4808, NA())</f>
        <v>#N/A</v>
      </c>
    </row>
    <row r="4809" spans="1:9" x14ac:dyDescent="0.25">
      <c r="A4809" s="8" t="str">
        <f>Calculations!A4809</f>
        <v/>
      </c>
      <c r="B4809" s="2" t="str">
        <f t="shared" si="80"/>
        <v/>
      </c>
      <c r="C4809" s="10" t="str">
        <f>IFERROR(Calculations!J4809,"")</f>
        <v/>
      </c>
      <c r="D4809" s="10" t="str">
        <f xml:space="preserve"> IF(OR(Calculations!C4809 = "",Calculations!C4809 = WorkTypeString),  IFERROR(Calculations!J4809,""), NA())</f>
        <v/>
      </c>
      <c r="E4809" s="10">
        <f t="array" ref="E4809">PERCENTILE(IF(ISERROR(D4809:D9808)=FALSE,D4809:D9808),CycleTimePercentile)</f>
        <v>0</v>
      </c>
      <c r="F4809" s="2" t="e">
        <f xml:space="preserve"> IF(Calculations!C4809 = DefectTypeString,  IFERROR(Calculations!J4809,""), NA())</f>
        <v>#N/A</v>
      </c>
      <c r="G4809" s="10">
        <f t="array" ref="G4809">PERCENTILE(IF(ISERROR(F4809:F9808)=FALSE,F4809:F9808),CycleTimePercentile)</f>
        <v>0</v>
      </c>
      <c r="H4809" s="2" t="e">
        <f ca="1" xml:space="preserve"> IF(OR(Calculations!C4809 = "",Calculations!C4809 = WorkTypeString),  Calculations!K4809, NA())</f>
        <v>#N/A</v>
      </c>
      <c r="I4809" s="2" t="e">
        <f xml:space="preserve"> IF(Calculations!C4809 = DefectTypeString,  Calculations!K4809, NA())</f>
        <v>#N/A</v>
      </c>
    </row>
    <row r="4810" spans="1:9" x14ac:dyDescent="0.25">
      <c r="A4810" s="8" t="str">
        <f>Calculations!A4810</f>
        <v/>
      </c>
      <c r="B4810" s="2" t="str">
        <f t="shared" si="80"/>
        <v/>
      </c>
      <c r="C4810" s="10" t="str">
        <f>IFERROR(Calculations!J4810,"")</f>
        <v/>
      </c>
      <c r="D4810" s="10" t="str">
        <f xml:space="preserve"> IF(OR(Calculations!C4810 = "",Calculations!C4810 = WorkTypeString),  IFERROR(Calculations!J4810,""), NA())</f>
        <v/>
      </c>
      <c r="E4810" s="10">
        <f t="array" ref="E4810">PERCENTILE(IF(ISERROR(D4810:D9809)=FALSE,D4810:D9809),CycleTimePercentile)</f>
        <v>0</v>
      </c>
      <c r="F4810" s="2" t="e">
        <f xml:space="preserve"> IF(Calculations!C4810 = DefectTypeString,  IFERROR(Calculations!J4810,""), NA())</f>
        <v>#N/A</v>
      </c>
      <c r="G4810" s="10">
        <f t="array" ref="G4810">PERCENTILE(IF(ISERROR(F4810:F9809)=FALSE,F4810:F9809),CycleTimePercentile)</f>
        <v>0</v>
      </c>
      <c r="H4810" s="2" t="e">
        <f ca="1" xml:space="preserve"> IF(OR(Calculations!C4810 = "",Calculations!C4810 = WorkTypeString),  Calculations!K4810, NA())</f>
        <v>#N/A</v>
      </c>
      <c r="I4810" s="2" t="e">
        <f xml:space="preserve"> IF(Calculations!C4810 = DefectTypeString,  Calculations!K4810, NA())</f>
        <v>#N/A</v>
      </c>
    </row>
    <row r="4811" spans="1:9" x14ac:dyDescent="0.25">
      <c r="A4811" s="8" t="str">
        <f>Calculations!A4811</f>
        <v/>
      </c>
      <c r="B4811" s="2" t="str">
        <f t="shared" si="80"/>
        <v/>
      </c>
      <c r="C4811" s="10" t="str">
        <f>IFERROR(Calculations!J4811,"")</f>
        <v/>
      </c>
      <c r="D4811" s="10" t="str">
        <f xml:space="preserve"> IF(OR(Calculations!C4811 = "",Calculations!C4811 = WorkTypeString),  IFERROR(Calculations!J4811,""), NA())</f>
        <v/>
      </c>
      <c r="E4811" s="10">
        <f t="array" ref="E4811">PERCENTILE(IF(ISERROR(D4811:D9810)=FALSE,D4811:D9810),CycleTimePercentile)</f>
        <v>0</v>
      </c>
      <c r="F4811" s="2" t="e">
        <f xml:space="preserve"> IF(Calculations!C4811 = DefectTypeString,  IFERROR(Calculations!J4811,""), NA())</f>
        <v>#N/A</v>
      </c>
      <c r="G4811" s="10">
        <f t="array" ref="G4811">PERCENTILE(IF(ISERROR(F4811:F9810)=FALSE,F4811:F9810),CycleTimePercentile)</f>
        <v>0</v>
      </c>
      <c r="H4811" s="2" t="e">
        <f ca="1" xml:space="preserve"> IF(OR(Calculations!C4811 = "",Calculations!C4811 = WorkTypeString),  Calculations!K4811, NA())</f>
        <v>#N/A</v>
      </c>
      <c r="I4811" s="2" t="e">
        <f xml:space="preserve"> IF(Calculations!C4811 = DefectTypeString,  Calculations!K4811, NA())</f>
        <v>#N/A</v>
      </c>
    </row>
    <row r="4812" spans="1:9" x14ac:dyDescent="0.25">
      <c r="A4812" s="8" t="str">
        <f>Calculations!A4812</f>
        <v/>
      </c>
      <c r="B4812" s="2" t="str">
        <f t="shared" si="80"/>
        <v/>
      </c>
      <c r="C4812" s="10" t="str">
        <f>IFERROR(Calculations!J4812,"")</f>
        <v/>
      </c>
      <c r="D4812" s="10" t="str">
        <f xml:space="preserve"> IF(OR(Calculations!C4812 = "",Calculations!C4812 = WorkTypeString),  IFERROR(Calculations!J4812,""), NA())</f>
        <v/>
      </c>
      <c r="E4812" s="10">
        <f t="array" ref="E4812">PERCENTILE(IF(ISERROR(D4812:D9811)=FALSE,D4812:D9811),CycleTimePercentile)</f>
        <v>0</v>
      </c>
      <c r="F4812" s="2" t="e">
        <f xml:space="preserve"> IF(Calculations!C4812 = DefectTypeString,  IFERROR(Calculations!J4812,""), NA())</f>
        <v>#N/A</v>
      </c>
      <c r="G4812" s="10">
        <f t="array" ref="G4812">PERCENTILE(IF(ISERROR(F4812:F9811)=FALSE,F4812:F9811),CycleTimePercentile)</f>
        <v>0</v>
      </c>
      <c r="H4812" s="2" t="e">
        <f ca="1" xml:space="preserve"> IF(OR(Calculations!C4812 = "",Calculations!C4812 = WorkTypeString),  Calculations!K4812, NA())</f>
        <v>#N/A</v>
      </c>
      <c r="I4812" s="2" t="e">
        <f xml:space="preserve"> IF(Calculations!C4812 = DefectTypeString,  Calculations!K4812, NA())</f>
        <v>#N/A</v>
      </c>
    </row>
    <row r="4813" spans="1:9" x14ac:dyDescent="0.25">
      <c r="A4813" s="8" t="str">
        <f>Calculations!A4813</f>
        <v/>
      </c>
      <c r="B4813" s="2" t="str">
        <f t="shared" si="80"/>
        <v/>
      </c>
      <c r="C4813" s="10" t="str">
        <f>IFERROR(Calculations!J4813,"")</f>
        <v/>
      </c>
      <c r="D4813" s="10" t="str">
        <f xml:space="preserve"> IF(OR(Calculations!C4813 = "",Calculations!C4813 = WorkTypeString),  IFERROR(Calculations!J4813,""), NA())</f>
        <v/>
      </c>
      <c r="E4813" s="10">
        <f t="array" ref="E4813">PERCENTILE(IF(ISERROR(D4813:D9812)=FALSE,D4813:D9812),CycleTimePercentile)</f>
        <v>0</v>
      </c>
      <c r="F4813" s="2" t="e">
        <f xml:space="preserve"> IF(Calculations!C4813 = DefectTypeString,  IFERROR(Calculations!J4813,""), NA())</f>
        <v>#N/A</v>
      </c>
      <c r="G4813" s="10">
        <f t="array" ref="G4813">PERCENTILE(IF(ISERROR(F4813:F9812)=FALSE,F4813:F9812),CycleTimePercentile)</f>
        <v>0</v>
      </c>
      <c r="H4813" s="2" t="e">
        <f ca="1" xml:space="preserve"> IF(OR(Calculations!C4813 = "",Calculations!C4813 = WorkTypeString),  Calculations!K4813, NA())</f>
        <v>#N/A</v>
      </c>
      <c r="I4813" s="2" t="e">
        <f xml:space="preserve"> IF(Calculations!C4813 = DefectTypeString,  Calculations!K4813, NA())</f>
        <v>#N/A</v>
      </c>
    </row>
    <row r="4814" spans="1:9" x14ac:dyDescent="0.25">
      <c r="A4814" s="8" t="str">
        <f>Calculations!A4814</f>
        <v/>
      </c>
      <c r="B4814" s="2" t="str">
        <f t="shared" si="80"/>
        <v/>
      </c>
      <c r="C4814" s="10" t="str">
        <f>IFERROR(Calculations!J4814,"")</f>
        <v/>
      </c>
      <c r="D4814" s="10" t="str">
        <f xml:space="preserve"> IF(OR(Calculations!C4814 = "",Calculations!C4814 = WorkTypeString),  IFERROR(Calculations!J4814,""), NA())</f>
        <v/>
      </c>
      <c r="E4814" s="10">
        <f t="array" ref="E4814">PERCENTILE(IF(ISERROR(D4814:D9813)=FALSE,D4814:D9813),CycleTimePercentile)</f>
        <v>0</v>
      </c>
      <c r="F4814" s="2" t="e">
        <f xml:space="preserve"> IF(Calculations!C4814 = DefectTypeString,  IFERROR(Calculations!J4814,""), NA())</f>
        <v>#N/A</v>
      </c>
      <c r="G4814" s="10">
        <f t="array" ref="G4814">PERCENTILE(IF(ISERROR(F4814:F9813)=FALSE,F4814:F9813),CycleTimePercentile)</f>
        <v>0</v>
      </c>
      <c r="H4814" s="2" t="e">
        <f ca="1" xml:space="preserve"> IF(OR(Calculations!C4814 = "",Calculations!C4814 = WorkTypeString),  Calculations!K4814, NA())</f>
        <v>#N/A</v>
      </c>
      <c r="I4814" s="2" t="e">
        <f xml:space="preserve"> IF(Calculations!C4814 = DefectTypeString,  Calculations!K4814, NA())</f>
        <v>#N/A</v>
      </c>
    </row>
    <row r="4815" spans="1:9" x14ac:dyDescent="0.25">
      <c r="A4815" s="8" t="str">
        <f>Calculations!A4815</f>
        <v/>
      </c>
      <c r="B4815" s="2" t="str">
        <f t="shared" si="80"/>
        <v/>
      </c>
      <c r="C4815" s="10" t="str">
        <f>IFERROR(Calculations!J4815,"")</f>
        <v/>
      </c>
      <c r="D4815" s="10" t="str">
        <f xml:space="preserve"> IF(OR(Calculations!C4815 = "",Calculations!C4815 = WorkTypeString),  IFERROR(Calculations!J4815,""), NA())</f>
        <v/>
      </c>
      <c r="E4815" s="10">
        <f t="array" ref="E4815">PERCENTILE(IF(ISERROR(D4815:D9814)=FALSE,D4815:D9814),CycleTimePercentile)</f>
        <v>0</v>
      </c>
      <c r="F4815" s="2" t="e">
        <f xml:space="preserve"> IF(Calculations!C4815 = DefectTypeString,  IFERROR(Calculations!J4815,""), NA())</f>
        <v>#N/A</v>
      </c>
      <c r="G4815" s="10">
        <f t="array" ref="G4815">PERCENTILE(IF(ISERROR(F4815:F9814)=FALSE,F4815:F9814),CycleTimePercentile)</f>
        <v>0</v>
      </c>
      <c r="H4815" s="2" t="e">
        <f ca="1" xml:space="preserve"> IF(OR(Calculations!C4815 = "",Calculations!C4815 = WorkTypeString),  Calculations!K4815, NA())</f>
        <v>#N/A</v>
      </c>
      <c r="I4815" s="2" t="e">
        <f xml:space="preserve"> IF(Calculations!C4815 = DefectTypeString,  Calculations!K4815, NA())</f>
        <v>#N/A</v>
      </c>
    </row>
    <row r="4816" spans="1:9" x14ac:dyDescent="0.25">
      <c r="A4816" s="8" t="str">
        <f>Calculations!A4816</f>
        <v/>
      </c>
      <c r="B4816" s="2" t="str">
        <f t="shared" si="80"/>
        <v/>
      </c>
      <c r="C4816" s="10" t="str">
        <f>IFERROR(Calculations!J4816,"")</f>
        <v/>
      </c>
      <c r="D4816" s="10" t="str">
        <f xml:space="preserve"> IF(OR(Calculations!C4816 = "",Calculations!C4816 = WorkTypeString),  IFERROR(Calculations!J4816,""), NA())</f>
        <v/>
      </c>
      <c r="E4816" s="10">
        <f t="array" ref="E4816">PERCENTILE(IF(ISERROR(D4816:D9815)=FALSE,D4816:D9815),CycleTimePercentile)</f>
        <v>0</v>
      </c>
      <c r="F4816" s="2" t="e">
        <f xml:space="preserve"> IF(Calculations!C4816 = DefectTypeString,  IFERROR(Calculations!J4816,""), NA())</f>
        <v>#N/A</v>
      </c>
      <c r="G4816" s="10">
        <f t="array" ref="G4816">PERCENTILE(IF(ISERROR(F4816:F9815)=FALSE,F4816:F9815),CycleTimePercentile)</f>
        <v>0</v>
      </c>
      <c r="H4816" s="2" t="e">
        <f ca="1" xml:space="preserve"> IF(OR(Calculations!C4816 = "",Calculations!C4816 = WorkTypeString),  Calculations!K4816, NA())</f>
        <v>#N/A</v>
      </c>
      <c r="I4816" s="2" t="e">
        <f xml:space="preserve"> IF(Calculations!C4816 = DefectTypeString,  Calculations!K4816, NA())</f>
        <v>#N/A</v>
      </c>
    </row>
    <row r="4817" spans="1:9" x14ac:dyDescent="0.25">
      <c r="A4817" s="8" t="str">
        <f>Calculations!A4817</f>
        <v/>
      </c>
      <c r="B4817" s="2" t="str">
        <f t="shared" si="80"/>
        <v/>
      </c>
      <c r="C4817" s="10" t="str">
        <f>IFERROR(Calculations!J4817,"")</f>
        <v/>
      </c>
      <c r="D4817" s="10" t="str">
        <f xml:space="preserve"> IF(OR(Calculations!C4817 = "",Calculations!C4817 = WorkTypeString),  IFERROR(Calculations!J4817,""), NA())</f>
        <v/>
      </c>
      <c r="E4817" s="10">
        <f t="array" ref="E4817">PERCENTILE(IF(ISERROR(D4817:D9816)=FALSE,D4817:D9816),CycleTimePercentile)</f>
        <v>0</v>
      </c>
      <c r="F4817" s="2" t="e">
        <f xml:space="preserve"> IF(Calculations!C4817 = DefectTypeString,  IFERROR(Calculations!J4817,""), NA())</f>
        <v>#N/A</v>
      </c>
      <c r="G4817" s="10">
        <f t="array" ref="G4817">PERCENTILE(IF(ISERROR(F4817:F9816)=FALSE,F4817:F9816),CycleTimePercentile)</f>
        <v>0</v>
      </c>
      <c r="H4817" s="2" t="e">
        <f ca="1" xml:space="preserve"> IF(OR(Calculations!C4817 = "",Calculations!C4817 = WorkTypeString),  Calculations!K4817, NA())</f>
        <v>#N/A</v>
      </c>
      <c r="I4817" s="2" t="e">
        <f xml:space="preserve"> IF(Calculations!C4817 = DefectTypeString,  Calculations!K4817, NA())</f>
        <v>#N/A</v>
      </c>
    </row>
    <row r="4818" spans="1:9" x14ac:dyDescent="0.25">
      <c r="A4818" s="8" t="str">
        <f>Calculations!A4818</f>
        <v/>
      </c>
      <c r="B4818" s="2" t="str">
        <f t="shared" si="80"/>
        <v/>
      </c>
      <c r="C4818" s="10" t="str">
        <f>IFERROR(Calculations!J4818,"")</f>
        <v/>
      </c>
      <c r="D4818" s="10" t="str">
        <f xml:space="preserve"> IF(OR(Calculations!C4818 = "",Calculations!C4818 = WorkTypeString),  IFERROR(Calculations!J4818,""), NA())</f>
        <v/>
      </c>
      <c r="E4818" s="10">
        <f t="array" ref="E4818">PERCENTILE(IF(ISERROR(D4818:D9817)=FALSE,D4818:D9817),CycleTimePercentile)</f>
        <v>0</v>
      </c>
      <c r="F4818" s="2" t="e">
        <f xml:space="preserve"> IF(Calculations!C4818 = DefectTypeString,  IFERROR(Calculations!J4818,""), NA())</f>
        <v>#N/A</v>
      </c>
      <c r="G4818" s="10">
        <f t="array" ref="G4818">PERCENTILE(IF(ISERROR(F4818:F9817)=FALSE,F4818:F9817),CycleTimePercentile)</f>
        <v>0</v>
      </c>
      <c r="H4818" s="2" t="e">
        <f ca="1" xml:space="preserve"> IF(OR(Calculations!C4818 = "",Calculations!C4818 = WorkTypeString),  Calculations!K4818, NA())</f>
        <v>#N/A</v>
      </c>
      <c r="I4818" s="2" t="e">
        <f xml:space="preserve"> IF(Calculations!C4818 = DefectTypeString,  Calculations!K4818, NA())</f>
        <v>#N/A</v>
      </c>
    </row>
    <row r="4819" spans="1:9" x14ac:dyDescent="0.25">
      <c r="A4819" s="8" t="str">
        <f>Calculations!A4819</f>
        <v/>
      </c>
      <c r="B4819" s="2" t="str">
        <f t="shared" si="80"/>
        <v/>
      </c>
      <c r="C4819" s="10" t="str">
        <f>IFERROR(Calculations!J4819,"")</f>
        <v/>
      </c>
      <c r="D4819" s="10" t="str">
        <f xml:space="preserve"> IF(OR(Calculations!C4819 = "",Calculations!C4819 = WorkTypeString),  IFERROR(Calculations!J4819,""), NA())</f>
        <v/>
      </c>
      <c r="E4819" s="10">
        <f t="array" ref="E4819">PERCENTILE(IF(ISERROR(D4819:D9818)=FALSE,D4819:D9818),CycleTimePercentile)</f>
        <v>0</v>
      </c>
      <c r="F4819" s="2" t="e">
        <f xml:space="preserve"> IF(Calculations!C4819 = DefectTypeString,  IFERROR(Calculations!J4819,""), NA())</f>
        <v>#N/A</v>
      </c>
      <c r="G4819" s="10">
        <f t="array" ref="G4819">PERCENTILE(IF(ISERROR(F4819:F9818)=FALSE,F4819:F9818),CycleTimePercentile)</f>
        <v>0</v>
      </c>
      <c r="H4819" s="2" t="e">
        <f ca="1" xml:space="preserve"> IF(OR(Calculations!C4819 = "",Calculations!C4819 = WorkTypeString),  Calculations!K4819, NA())</f>
        <v>#N/A</v>
      </c>
      <c r="I4819" s="2" t="e">
        <f xml:space="preserve"> IF(Calculations!C4819 = DefectTypeString,  Calculations!K4819, NA())</f>
        <v>#N/A</v>
      </c>
    </row>
    <row r="4820" spans="1:9" x14ac:dyDescent="0.25">
      <c r="A4820" s="8" t="str">
        <f>Calculations!A4820</f>
        <v/>
      </c>
      <c r="B4820" s="2" t="str">
        <f t="shared" si="80"/>
        <v/>
      </c>
      <c r="C4820" s="10" t="str">
        <f>IFERROR(Calculations!J4820,"")</f>
        <v/>
      </c>
      <c r="D4820" s="10" t="str">
        <f xml:space="preserve"> IF(OR(Calculations!C4820 = "",Calculations!C4820 = WorkTypeString),  IFERROR(Calculations!J4820,""), NA())</f>
        <v/>
      </c>
      <c r="E4820" s="10">
        <f t="array" ref="E4820">PERCENTILE(IF(ISERROR(D4820:D9819)=FALSE,D4820:D9819),CycleTimePercentile)</f>
        <v>0</v>
      </c>
      <c r="F4820" s="2" t="e">
        <f xml:space="preserve"> IF(Calculations!C4820 = DefectTypeString,  IFERROR(Calculations!J4820,""), NA())</f>
        <v>#N/A</v>
      </c>
      <c r="G4820" s="10">
        <f t="array" ref="G4820">PERCENTILE(IF(ISERROR(F4820:F9819)=FALSE,F4820:F9819),CycleTimePercentile)</f>
        <v>0</v>
      </c>
      <c r="H4820" s="2" t="e">
        <f ca="1" xml:space="preserve"> IF(OR(Calculations!C4820 = "",Calculations!C4820 = WorkTypeString),  Calculations!K4820, NA())</f>
        <v>#N/A</v>
      </c>
      <c r="I4820" s="2" t="e">
        <f xml:space="preserve"> IF(Calculations!C4820 = DefectTypeString,  Calculations!K4820, NA())</f>
        <v>#N/A</v>
      </c>
    </row>
    <row r="4821" spans="1:9" x14ac:dyDescent="0.25">
      <c r="A4821" s="8" t="str">
        <f>Calculations!A4821</f>
        <v/>
      </c>
      <c r="B4821" s="2" t="str">
        <f t="shared" si="80"/>
        <v/>
      </c>
      <c r="C4821" s="10" t="str">
        <f>IFERROR(Calculations!J4821,"")</f>
        <v/>
      </c>
      <c r="D4821" s="10" t="str">
        <f xml:space="preserve"> IF(OR(Calculations!C4821 = "",Calculations!C4821 = WorkTypeString),  IFERROR(Calculations!J4821,""), NA())</f>
        <v/>
      </c>
      <c r="E4821" s="10">
        <f t="array" ref="E4821">PERCENTILE(IF(ISERROR(D4821:D9820)=FALSE,D4821:D9820),CycleTimePercentile)</f>
        <v>0</v>
      </c>
      <c r="F4821" s="2" t="e">
        <f xml:space="preserve"> IF(Calculations!C4821 = DefectTypeString,  IFERROR(Calculations!J4821,""), NA())</f>
        <v>#N/A</v>
      </c>
      <c r="G4821" s="10">
        <f t="array" ref="G4821">PERCENTILE(IF(ISERROR(F4821:F9820)=FALSE,F4821:F9820),CycleTimePercentile)</f>
        <v>0</v>
      </c>
      <c r="H4821" s="2" t="e">
        <f ca="1" xml:space="preserve"> IF(OR(Calculations!C4821 = "",Calculations!C4821 = WorkTypeString),  Calculations!K4821, NA())</f>
        <v>#N/A</v>
      </c>
      <c r="I4821" s="2" t="e">
        <f xml:space="preserve"> IF(Calculations!C4821 = DefectTypeString,  Calculations!K4821, NA())</f>
        <v>#N/A</v>
      </c>
    </row>
    <row r="4822" spans="1:9" x14ac:dyDescent="0.25">
      <c r="A4822" s="8" t="str">
        <f>Calculations!A4822</f>
        <v/>
      </c>
      <c r="B4822" s="2" t="str">
        <f t="shared" si="80"/>
        <v/>
      </c>
      <c r="C4822" s="10" t="str">
        <f>IFERROR(Calculations!J4822,"")</f>
        <v/>
      </c>
      <c r="D4822" s="10" t="str">
        <f xml:space="preserve"> IF(OR(Calculations!C4822 = "",Calculations!C4822 = WorkTypeString),  IFERROR(Calculations!J4822,""), NA())</f>
        <v/>
      </c>
      <c r="E4822" s="10">
        <f t="array" ref="E4822">PERCENTILE(IF(ISERROR(D4822:D9821)=FALSE,D4822:D9821),CycleTimePercentile)</f>
        <v>0</v>
      </c>
      <c r="F4822" s="2" t="e">
        <f xml:space="preserve"> IF(Calculations!C4822 = DefectTypeString,  IFERROR(Calculations!J4822,""), NA())</f>
        <v>#N/A</v>
      </c>
      <c r="G4822" s="10">
        <f t="array" ref="G4822">PERCENTILE(IF(ISERROR(F4822:F9821)=FALSE,F4822:F9821),CycleTimePercentile)</f>
        <v>0</v>
      </c>
      <c r="H4822" s="2" t="e">
        <f ca="1" xml:space="preserve"> IF(OR(Calculations!C4822 = "",Calculations!C4822 = WorkTypeString),  Calculations!K4822, NA())</f>
        <v>#N/A</v>
      </c>
      <c r="I4822" s="2" t="e">
        <f xml:space="preserve"> IF(Calculations!C4822 = DefectTypeString,  Calculations!K4822, NA())</f>
        <v>#N/A</v>
      </c>
    </row>
    <row r="4823" spans="1:9" x14ac:dyDescent="0.25">
      <c r="A4823" s="8" t="str">
        <f>Calculations!A4823</f>
        <v/>
      </c>
      <c r="B4823" s="2" t="str">
        <f t="shared" si="80"/>
        <v/>
      </c>
      <c r="C4823" s="10" t="str">
        <f>IFERROR(Calculations!J4823,"")</f>
        <v/>
      </c>
      <c r="D4823" s="10" t="str">
        <f xml:space="preserve"> IF(OR(Calculations!C4823 = "",Calculations!C4823 = WorkTypeString),  IFERROR(Calculations!J4823,""), NA())</f>
        <v/>
      </c>
      <c r="E4823" s="10">
        <f t="array" ref="E4823">PERCENTILE(IF(ISERROR(D4823:D9822)=FALSE,D4823:D9822),CycleTimePercentile)</f>
        <v>0</v>
      </c>
      <c r="F4823" s="2" t="e">
        <f xml:space="preserve"> IF(Calculations!C4823 = DefectTypeString,  IFERROR(Calculations!J4823,""), NA())</f>
        <v>#N/A</v>
      </c>
      <c r="G4823" s="10">
        <f t="array" ref="G4823">PERCENTILE(IF(ISERROR(F4823:F9822)=FALSE,F4823:F9822),CycleTimePercentile)</f>
        <v>0</v>
      </c>
      <c r="H4823" s="2" t="e">
        <f ca="1" xml:space="preserve"> IF(OR(Calculations!C4823 = "",Calculations!C4823 = WorkTypeString),  Calculations!K4823, NA())</f>
        <v>#N/A</v>
      </c>
      <c r="I4823" s="2" t="e">
        <f xml:space="preserve"> IF(Calculations!C4823 = DefectTypeString,  Calculations!K4823, NA())</f>
        <v>#N/A</v>
      </c>
    </row>
    <row r="4824" spans="1:9" x14ac:dyDescent="0.25">
      <c r="A4824" s="8" t="str">
        <f>Calculations!A4824</f>
        <v/>
      </c>
      <c r="B4824" s="2" t="str">
        <f t="shared" si="80"/>
        <v/>
      </c>
      <c r="C4824" s="10" t="str">
        <f>IFERROR(Calculations!J4824,"")</f>
        <v/>
      </c>
      <c r="D4824" s="10" t="str">
        <f xml:space="preserve"> IF(OR(Calculations!C4824 = "",Calculations!C4824 = WorkTypeString),  IFERROR(Calculations!J4824,""), NA())</f>
        <v/>
      </c>
      <c r="E4824" s="10">
        <f t="array" ref="E4824">PERCENTILE(IF(ISERROR(D4824:D9823)=FALSE,D4824:D9823),CycleTimePercentile)</f>
        <v>0</v>
      </c>
      <c r="F4824" s="2" t="e">
        <f xml:space="preserve"> IF(Calculations!C4824 = DefectTypeString,  IFERROR(Calculations!J4824,""), NA())</f>
        <v>#N/A</v>
      </c>
      <c r="G4824" s="10">
        <f t="array" ref="G4824">PERCENTILE(IF(ISERROR(F4824:F9823)=FALSE,F4824:F9823),CycleTimePercentile)</f>
        <v>0</v>
      </c>
      <c r="H4824" s="2" t="e">
        <f ca="1" xml:space="preserve"> IF(OR(Calculations!C4824 = "",Calculations!C4824 = WorkTypeString),  Calculations!K4824, NA())</f>
        <v>#N/A</v>
      </c>
      <c r="I4824" s="2" t="e">
        <f xml:space="preserve"> IF(Calculations!C4824 = DefectTypeString,  Calculations!K4824, NA())</f>
        <v>#N/A</v>
      </c>
    </row>
    <row r="4825" spans="1:9" x14ac:dyDescent="0.25">
      <c r="A4825" s="8" t="str">
        <f>Calculations!A4825</f>
        <v/>
      </c>
      <c r="B4825" s="2" t="str">
        <f t="shared" si="80"/>
        <v/>
      </c>
      <c r="C4825" s="10" t="str">
        <f>IFERROR(Calculations!J4825,"")</f>
        <v/>
      </c>
      <c r="D4825" s="10" t="str">
        <f xml:space="preserve"> IF(OR(Calculations!C4825 = "",Calculations!C4825 = WorkTypeString),  IFERROR(Calculations!J4825,""), NA())</f>
        <v/>
      </c>
      <c r="E4825" s="10">
        <f t="array" ref="E4825">PERCENTILE(IF(ISERROR(D4825:D9824)=FALSE,D4825:D9824),CycleTimePercentile)</f>
        <v>0</v>
      </c>
      <c r="F4825" s="2" t="e">
        <f xml:space="preserve"> IF(Calculations!C4825 = DefectTypeString,  IFERROR(Calculations!J4825,""), NA())</f>
        <v>#N/A</v>
      </c>
      <c r="G4825" s="10">
        <f t="array" ref="G4825">PERCENTILE(IF(ISERROR(F4825:F9824)=FALSE,F4825:F9824),CycleTimePercentile)</f>
        <v>0</v>
      </c>
      <c r="H4825" s="2" t="e">
        <f ca="1" xml:space="preserve"> IF(OR(Calculations!C4825 = "",Calculations!C4825 = WorkTypeString),  Calculations!K4825, NA())</f>
        <v>#N/A</v>
      </c>
      <c r="I4825" s="2" t="e">
        <f xml:space="preserve"> IF(Calculations!C4825 = DefectTypeString,  Calculations!K4825, NA())</f>
        <v>#N/A</v>
      </c>
    </row>
    <row r="4826" spans="1:9" x14ac:dyDescent="0.25">
      <c r="A4826" s="8" t="str">
        <f>Calculations!A4826</f>
        <v/>
      </c>
      <c r="B4826" s="2" t="str">
        <f t="shared" si="80"/>
        <v/>
      </c>
      <c r="C4826" s="10" t="str">
        <f>IFERROR(Calculations!J4826,"")</f>
        <v/>
      </c>
      <c r="D4826" s="10" t="str">
        <f xml:space="preserve"> IF(OR(Calculations!C4826 = "",Calculations!C4826 = WorkTypeString),  IFERROR(Calculations!J4826,""), NA())</f>
        <v/>
      </c>
      <c r="E4826" s="10">
        <f t="array" ref="E4826">PERCENTILE(IF(ISERROR(D4826:D9825)=FALSE,D4826:D9825),CycleTimePercentile)</f>
        <v>0</v>
      </c>
      <c r="F4826" s="2" t="e">
        <f xml:space="preserve"> IF(Calculations!C4826 = DefectTypeString,  IFERROR(Calculations!J4826,""), NA())</f>
        <v>#N/A</v>
      </c>
      <c r="G4826" s="10">
        <f t="array" ref="G4826">PERCENTILE(IF(ISERROR(F4826:F9825)=FALSE,F4826:F9825),CycleTimePercentile)</f>
        <v>0</v>
      </c>
      <c r="H4826" s="2" t="e">
        <f ca="1" xml:space="preserve"> IF(OR(Calculations!C4826 = "",Calculations!C4826 = WorkTypeString),  Calculations!K4826, NA())</f>
        <v>#N/A</v>
      </c>
      <c r="I4826" s="2" t="e">
        <f xml:space="preserve"> IF(Calculations!C4826 = DefectTypeString,  Calculations!K4826, NA())</f>
        <v>#N/A</v>
      </c>
    </row>
    <row r="4827" spans="1:9" x14ac:dyDescent="0.25">
      <c r="A4827" s="8" t="str">
        <f>Calculations!A4827</f>
        <v/>
      </c>
      <c r="B4827" s="2" t="str">
        <f t="shared" si="80"/>
        <v/>
      </c>
      <c r="C4827" s="10" t="str">
        <f>IFERROR(Calculations!J4827,"")</f>
        <v/>
      </c>
      <c r="D4827" s="10" t="str">
        <f xml:space="preserve"> IF(OR(Calculations!C4827 = "",Calculations!C4827 = WorkTypeString),  IFERROR(Calculations!J4827,""), NA())</f>
        <v/>
      </c>
      <c r="E4827" s="10">
        <f t="array" ref="E4827">PERCENTILE(IF(ISERROR(D4827:D9826)=FALSE,D4827:D9826),CycleTimePercentile)</f>
        <v>0</v>
      </c>
      <c r="F4827" s="2" t="e">
        <f xml:space="preserve"> IF(Calculations!C4827 = DefectTypeString,  IFERROR(Calculations!J4827,""), NA())</f>
        <v>#N/A</v>
      </c>
      <c r="G4827" s="10">
        <f t="array" ref="G4827">PERCENTILE(IF(ISERROR(F4827:F9826)=FALSE,F4827:F9826),CycleTimePercentile)</f>
        <v>0</v>
      </c>
      <c r="H4827" s="2" t="e">
        <f ca="1" xml:space="preserve"> IF(OR(Calculations!C4827 = "",Calculations!C4827 = WorkTypeString),  Calculations!K4827, NA())</f>
        <v>#N/A</v>
      </c>
      <c r="I4827" s="2" t="e">
        <f xml:space="preserve"> IF(Calculations!C4827 = DefectTypeString,  Calculations!K4827, NA())</f>
        <v>#N/A</v>
      </c>
    </row>
    <row r="4828" spans="1:9" x14ac:dyDescent="0.25">
      <c r="A4828" s="8" t="str">
        <f>Calculations!A4828</f>
        <v/>
      </c>
      <c r="B4828" s="2" t="str">
        <f t="shared" si="80"/>
        <v/>
      </c>
      <c r="C4828" s="10" t="str">
        <f>IFERROR(Calculations!J4828,"")</f>
        <v/>
      </c>
      <c r="D4828" s="10" t="str">
        <f xml:space="preserve"> IF(OR(Calculations!C4828 = "",Calculations!C4828 = WorkTypeString),  IFERROR(Calculations!J4828,""), NA())</f>
        <v/>
      </c>
      <c r="E4828" s="10">
        <f t="array" ref="E4828">PERCENTILE(IF(ISERROR(D4828:D9827)=FALSE,D4828:D9827),CycleTimePercentile)</f>
        <v>0</v>
      </c>
      <c r="F4828" s="2" t="e">
        <f xml:space="preserve"> IF(Calculations!C4828 = DefectTypeString,  IFERROR(Calculations!J4828,""), NA())</f>
        <v>#N/A</v>
      </c>
      <c r="G4828" s="10">
        <f t="array" ref="G4828">PERCENTILE(IF(ISERROR(F4828:F9827)=FALSE,F4828:F9827),CycleTimePercentile)</f>
        <v>0</v>
      </c>
      <c r="H4828" s="2" t="e">
        <f ca="1" xml:space="preserve"> IF(OR(Calculations!C4828 = "",Calculations!C4828 = WorkTypeString),  Calculations!K4828, NA())</f>
        <v>#N/A</v>
      </c>
      <c r="I4828" s="2" t="e">
        <f xml:space="preserve"> IF(Calculations!C4828 = DefectTypeString,  Calculations!K4828, NA())</f>
        <v>#N/A</v>
      </c>
    </row>
    <row r="4829" spans="1:9" x14ac:dyDescent="0.25">
      <c r="A4829" s="8" t="str">
        <f>Calculations!A4829</f>
        <v/>
      </c>
      <c r="B4829" s="2" t="str">
        <f t="shared" si="80"/>
        <v/>
      </c>
      <c r="C4829" s="10" t="str">
        <f>IFERROR(Calculations!J4829,"")</f>
        <v/>
      </c>
      <c r="D4829" s="10" t="str">
        <f xml:space="preserve"> IF(OR(Calculations!C4829 = "",Calculations!C4829 = WorkTypeString),  IFERROR(Calculations!J4829,""), NA())</f>
        <v/>
      </c>
      <c r="E4829" s="10">
        <f t="array" ref="E4829">PERCENTILE(IF(ISERROR(D4829:D9828)=FALSE,D4829:D9828),CycleTimePercentile)</f>
        <v>0</v>
      </c>
      <c r="F4829" s="2" t="e">
        <f xml:space="preserve"> IF(Calculations!C4829 = DefectTypeString,  IFERROR(Calculations!J4829,""), NA())</f>
        <v>#N/A</v>
      </c>
      <c r="G4829" s="10">
        <f t="array" ref="G4829">PERCENTILE(IF(ISERROR(F4829:F9828)=FALSE,F4829:F9828),CycleTimePercentile)</f>
        <v>0</v>
      </c>
      <c r="H4829" s="2" t="e">
        <f ca="1" xml:space="preserve"> IF(OR(Calculations!C4829 = "",Calculations!C4829 = WorkTypeString),  Calculations!K4829, NA())</f>
        <v>#N/A</v>
      </c>
      <c r="I4829" s="2" t="e">
        <f xml:space="preserve"> IF(Calculations!C4829 = DefectTypeString,  Calculations!K4829, NA())</f>
        <v>#N/A</v>
      </c>
    </row>
    <row r="4830" spans="1:9" x14ac:dyDescent="0.25">
      <c r="A4830" s="8" t="str">
        <f>Calculations!A4830</f>
        <v/>
      </c>
      <c r="B4830" s="2" t="str">
        <f t="shared" si="80"/>
        <v/>
      </c>
      <c r="C4830" s="10" t="str">
        <f>IFERROR(Calculations!J4830,"")</f>
        <v/>
      </c>
      <c r="D4830" s="10" t="str">
        <f xml:space="preserve"> IF(OR(Calculations!C4830 = "",Calculations!C4830 = WorkTypeString),  IFERROR(Calculations!J4830,""), NA())</f>
        <v/>
      </c>
      <c r="E4830" s="10">
        <f t="array" ref="E4830">PERCENTILE(IF(ISERROR(D4830:D9829)=FALSE,D4830:D9829),CycleTimePercentile)</f>
        <v>0</v>
      </c>
      <c r="F4830" s="2" t="e">
        <f xml:space="preserve"> IF(Calculations!C4830 = DefectTypeString,  IFERROR(Calculations!J4830,""), NA())</f>
        <v>#N/A</v>
      </c>
      <c r="G4830" s="10">
        <f t="array" ref="G4830">PERCENTILE(IF(ISERROR(F4830:F9829)=FALSE,F4830:F9829),CycleTimePercentile)</f>
        <v>0</v>
      </c>
      <c r="H4830" s="2" t="e">
        <f ca="1" xml:space="preserve"> IF(OR(Calculations!C4830 = "",Calculations!C4830 = WorkTypeString),  Calculations!K4830, NA())</f>
        <v>#N/A</v>
      </c>
      <c r="I4830" s="2" t="e">
        <f xml:space="preserve"> IF(Calculations!C4830 = DefectTypeString,  Calculations!K4830, NA())</f>
        <v>#N/A</v>
      </c>
    </row>
    <row r="4831" spans="1:9" x14ac:dyDescent="0.25">
      <c r="A4831" s="8" t="str">
        <f>Calculations!A4831</f>
        <v/>
      </c>
      <c r="B4831" s="2" t="str">
        <f t="shared" si="80"/>
        <v/>
      </c>
      <c r="C4831" s="10" t="str">
        <f>IFERROR(Calculations!J4831,"")</f>
        <v/>
      </c>
      <c r="D4831" s="10" t="str">
        <f xml:space="preserve"> IF(OR(Calculations!C4831 = "",Calculations!C4831 = WorkTypeString),  IFERROR(Calculations!J4831,""), NA())</f>
        <v/>
      </c>
      <c r="E4831" s="10">
        <f t="array" ref="E4831">PERCENTILE(IF(ISERROR(D4831:D9830)=FALSE,D4831:D9830),CycleTimePercentile)</f>
        <v>0</v>
      </c>
      <c r="F4831" s="2" t="e">
        <f xml:space="preserve"> IF(Calculations!C4831 = DefectTypeString,  IFERROR(Calculations!J4831,""), NA())</f>
        <v>#N/A</v>
      </c>
      <c r="G4831" s="10">
        <f t="array" ref="G4831">PERCENTILE(IF(ISERROR(F4831:F9830)=FALSE,F4831:F9830),CycleTimePercentile)</f>
        <v>0</v>
      </c>
      <c r="H4831" s="2" t="e">
        <f ca="1" xml:space="preserve"> IF(OR(Calculations!C4831 = "",Calculations!C4831 = WorkTypeString),  Calculations!K4831, NA())</f>
        <v>#N/A</v>
      </c>
      <c r="I4831" s="2" t="e">
        <f xml:space="preserve"> IF(Calculations!C4831 = DefectTypeString,  Calculations!K4831, NA())</f>
        <v>#N/A</v>
      </c>
    </row>
    <row r="4832" spans="1:9" x14ac:dyDescent="0.25">
      <c r="A4832" s="8" t="str">
        <f>Calculations!A4832</f>
        <v/>
      </c>
      <c r="B4832" s="2" t="str">
        <f t="shared" si="80"/>
        <v/>
      </c>
      <c r="C4832" s="10" t="str">
        <f>IFERROR(Calculations!J4832,"")</f>
        <v/>
      </c>
      <c r="D4832" s="10" t="str">
        <f xml:space="preserve"> IF(OR(Calculations!C4832 = "",Calculations!C4832 = WorkTypeString),  IFERROR(Calculations!J4832,""), NA())</f>
        <v/>
      </c>
      <c r="E4832" s="10">
        <f t="array" ref="E4832">PERCENTILE(IF(ISERROR(D4832:D9831)=FALSE,D4832:D9831),CycleTimePercentile)</f>
        <v>0</v>
      </c>
      <c r="F4832" s="2" t="e">
        <f xml:space="preserve"> IF(Calculations!C4832 = DefectTypeString,  IFERROR(Calculations!J4832,""), NA())</f>
        <v>#N/A</v>
      </c>
      <c r="G4832" s="10">
        <f t="array" ref="G4832">PERCENTILE(IF(ISERROR(F4832:F9831)=FALSE,F4832:F9831),CycleTimePercentile)</f>
        <v>0</v>
      </c>
      <c r="H4832" s="2" t="e">
        <f ca="1" xml:space="preserve"> IF(OR(Calculations!C4832 = "",Calculations!C4832 = WorkTypeString),  Calculations!K4832, NA())</f>
        <v>#N/A</v>
      </c>
      <c r="I4832" s="2" t="e">
        <f xml:space="preserve"> IF(Calculations!C4832 = DefectTypeString,  Calculations!K4832, NA())</f>
        <v>#N/A</v>
      </c>
    </row>
    <row r="4833" spans="1:9" x14ac:dyDescent="0.25">
      <c r="A4833" s="8" t="str">
        <f>Calculations!A4833</f>
        <v/>
      </c>
      <c r="B4833" s="2" t="str">
        <f t="shared" si="80"/>
        <v/>
      </c>
      <c r="C4833" s="10" t="str">
        <f>IFERROR(Calculations!J4833,"")</f>
        <v/>
      </c>
      <c r="D4833" s="10" t="str">
        <f xml:space="preserve"> IF(OR(Calculations!C4833 = "",Calculations!C4833 = WorkTypeString),  IFERROR(Calculations!J4833,""), NA())</f>
        <v/>
      </c>
      <c r="E4833" s="10">
        <f t="array" ref="E4833">PERCENTILE(IF(ISERROR(D4833:D9832)=FALSE,D4833:D9832),CycleTimePercentile)</f>
        <v>0</v>
      </c>
      <c r="F4833" s="2" t="e">
        <f xml:space="preserve"> IF(Calculations!C4833 = DefectTypeString,  IFERROR(Calculations!J4833,""), NA())</f>
        <v>#N/A</v>
      </c>
      <c r="G4833" s="10">
        <f t="array" ref="G4833">PERCENTILE(IF(ISERROR(F4833:F9832)=FALSE,F4833:F9832),CycleTimePercentile)</f>
        <v>0</v>
      </c>
      <c r="H4833" s="2" t="e">
        <f ca="1" xml:space="preserve"> IF(OR(Calculations!C4833 = "",Calculations!C4833 = WorkTypeString),  Calculations!K4833, NA())</f>
        <v>#N/A</v>
      </c>
      <c r="I4833" s="2" t="e">
        <f xml:space="preserve"> IF(Calculations!C4833 = DefectTypeString,  Calculations!K4833, NA())</f>
        <v>#N/A</v>
      </c>
    </row>
    <row r="4834" spans="1:9" x14ac:dyDescent="0.25">
      <c r="A4834" s="8" t="str">
        <f>Calculations!A4834</f>
        <v/>
      </c>
      <c r="B4834" s="2" t="str">
        <f t="shared" si="80"/>
        <v/>
      </c>
      <c r="C4834" s="10" t="str">
        <f>IFERROR(Calculations!J4834,"")</f>
        <v/>
      </c>
      <c r="D4834" s="10" t="str">
        <f xml:space="preserve"> IF(OR(Calculations!C4834 = "",Calculations!C4834 = WorkTypeString),  IFERROR(Calculations!J4834,""), NA())</f>
        <v/>
      </c>
      <c r="E4834" s="10">
        <f t="array" ref="E4834">PERCENTILE(IF(ISERROR(D4834:D9833)=FALSE,D4834:D9833),CycleTimePercentile)</f>
        <v>0</v>
      </c>
      <c r="F4834" s="2" t="e">
        <f xml:space="preserve"> IF(Calculations!C4834 = DefectTypeString,  IFERROR(Calculations!J4834,""), NA())</f>
        <v>#N/A</v>
      </c>
      <c r="G4834" s="10">
        <f t="array" ref="G4834">PERCENTILE(IF(ISERROR(F4834:F9833)=FALSE,F4834:F9833),CycleTimePercentile)</f>
        <v>0</v>
      </c>
      <c r="H4834" s="2" t="e">
        <f ca="1" xml:space="preserve"> IF(OR(Calculations!C4834 = "",Calculations!C4834 = WorkTypeString),  Calculations!K4834, NA())</f>
        <v>#N/A</v>
      </c>
      <c r="I4834" s="2" t="e">
        <f xml:space="preserve"> IF(Calculations!C4834 = DefectTypeString,  Calculations!K4834, NA())</f>
        <v>#N/A</v>
      </c>
    </row>
    <row r="4835" spans="1:9" x14ac:dyDescent="0.25">
      <c r="A4835" s="8" t="str">
        <f>Calculations!A4835</f>
        <v/>
      </c>
      <c r="B4835" s="2" t="str">
        <f t="shared" si="80"/>
        <v/>
      </c>
      <c r="C4835" s="10" t="str">
        <f>IFERROR(Calculations!J4835,"")</f>
        <v/>
      </c>
      <c r="D4835" s="10" t="str">
        <f xml:space="preserve"> IF(OR(Calculations!C4835 = "",Calculations!C4835 = WorkTypeString),  IFERROR(Calculations!J4835,""), NA())</f>
        <v/>
      </c>
      <c r="E4835" s="10">
        <f t="array" ref="E4835">PERCENTILE(IF(ISERROR(D4835:D9834)=FALSE,D4835:D9834),CycleTimePercentile)</f>
        <v>0</v>
      </c>
      <c r="F4835" s="2" t="e">
        <f xml:space="preserve"> IF(Calculations!C4835 = DefectTypeString,  IFERROR(Calculations!J4835,""), NA())</f>
        <v>#N/A</v>
      </c>
      <c r="G4835" s="10">
        <f t="array" ref="G4835">PERCENTILE(IF(ISERROR(F4835:F9834)=FALSE,F4835:F9834),CycleTimePercentile)</f>
        <v>0</v>
      </c>
      <c r="H4835" s="2" t="e">
        <f ca="1" xml:space="preserve"> IF(OR(Calculations!C4835 = "",Calculations!C4835 = WorkTypeString),  Calculations!K4835, NA())</f>
        <v>#N/A</v>
      </c>
      <c r="I4835" s="2" t="e">
        <f xml:space="preserve"> IF(Calculations!C4835 = DefectTypeString,  Calculations!K4835, NA())</f>
        <v>#N/A</v>
      </c>
    </row>
    <row r="4836" spans="1:9" x14ac:dyDescent="0.25">
      <c r="A4836" s="8" t="str">
        <f>Calculations!A4836</f>
        <v/>
      </c>
      <c r="B4836" s="2" t="str">
        <f t="shared" si="80"/>
        <v/>
      </c>
      <c r="C4836" s="10" t="str">
        <f>IFERROR(Calculations!J4836,"")</f>
        <v/>
      </c>
      <c r="D4836" s="10" t="str">
        <f xml:space="preserve"> IF(OR(Calculations!C4836 = "",Calculations!C4836 = WorkTypeString),  IFERROR(Calculations!J4836,""), NA())</f>
        <v/>
      </c>
      <c r="E4836" s="10">
        <f t="array" ref="E4836">PERCENTILE(IF(ISERROR(D4836:D9835)=FALSE,D4836:D9835),CycleTimePercentile)</f>
        <v>0</v>
      </c>
      <c r="F4836" s="2" t="e">
        <f xml:space="preserve"> IF(Calculations!C4836 = DefectTypeString,  IFERROR(Calculations!J4836,""), NA())</f>
        <v>#N/A</v>
      </c>
      <c r="G4836" s="10">
        <f t="array" ref="G4836">PERCENTILE(IF(ISERROR(F4836:F9835)=FALSE,F4836:F9835),CycleTimePercentile)</f>
        <v>0</v>
      </c>
      <c r="H4836" s="2" t="e">
        <f ca="1" xml:space="preserve"> IF(OR(Calculations!C4836 = "",Calculations!C4836 = WorkTypeString),  Calculations!K4836, NA())</f>
        <v>#N/A</v>
      </c>
      <c r="I4836" s="2" t="e">
        <f xml:space="preserve"> IF(Calculations!C4836 = DefectTypeString,  Calculations!K4836, NA())</f>
        <v>#N/A</v>
      </c>
    </row>
    <row r="4837" spans="1:9" x14ac:dyDescent="0.25">
      <c r="A4837" s="8" t="str">
        <f>Calculations!A4837</f>
        <v/>
      </c>
      <c r="B4837" s="2" t="str">
        <f t="shared" si="80"/>
        <v/>
      </c>
      <c r="C4837" s="10" t="str">
        <f>IFERROR(Calculations!J4837,"")</f>
        <v/>
      </c>
      <c r="D4837" s="10" t="str">
        <f xml:space="preserve"> IF(OR(Calculations!C4837 = "",Calculations!C4837 = WorkTypeString),  IFERROR(Calculations!J4837,""), NA())</f>
        <v/>
      </c>
      <c r="E4837" s="10">
        <f t="array" ref="E4837">PERCENTILE(IF(ISERROR(D4837:D9836)=FALSE,D4837:D9836),CycleTimePercentile)</f>
        <v>0</v>
      </c>
      <c r="F4837" s="2" t="e">
        <f xml:space="preserve"> IF(Calculations!C4837 = DefectTypeString,  IFERROR(Calculations!J4837,""), NA())</f>
        <v>#N/A</v>
      </c>
      <c r="G4837" s="10">
        <f t="array" ref="G4837">PERCENTILE(IF(ISERROR(F4837:F9836)=FALSE,F4837:F9836),CycleTimePercentile)</f>
        <v>0</v>
      </c>
      <c r="H4837" s="2" t="e">
        <f ca="1" xml:space="preserve"> IF(OR(Calculations!C4837 = "",Calculations!C4837 = WorkTypeString),  Calculations!K4837, NA())</f>
        <v>#N/A</v>
      </c>
      <c r="I4837" s="2" t="e">
        <f xml:space="preserve"> IF(Calculations!C4837 = DefectTypeString,  Calculations!K4837, NA())</f>
        <v>#N/A</v>
      </c>
    </row>
    <row r="4838" spans="1:9" x14ac:dyDescent="0.25">
      <c r="A4838" s="8" t="str">
        <f>Calculations!A4838</f>
        <v/>
      </c>
      <c r="B4838" s="2" t="str">
        <f t="shared" si="80"/>
        <v/>
      </c>
      <c r="C4838" s="10" t="str">
        <f>IFERROR(Calculations!J4838,"")</f>
        <v/>
      </c>
      <c r="D4838" s="10" t="str">
        <f xml:space="preserve"> IF(OR(Calculations!C4838 = "",Calculations!C4838 = WorkTypeString),  IFERROR(Calculations!J4838,""), NA())</f>
        <v/>
      </c>
      <c r="E4838" s="10">
        <f t="array" ref="E4838">PERCENTILE(IF(ISERROR(D4838:D9837)=FALSE,D4838:D9837),CycleTimePercentile)</f>
        <v>0</v>
      </c>
      <c r="F4838" s="2" t="e">
        <f xml:space="preserve"> IF(Calculations!C4838 = DefectTypeString,  IFERROR(Calculations!J4838,""), NA())</f>
        <v>#N/A</v>
      </c>
      <c r="G4838" s="10">
        <f t="array" ref="G4838">PERCENTILE(IF(ISERROR(F4838:F9837)=FALSE,F4838:F9837),CycleTimePercentile)</f>
        <v>0</v>
      </c>
      <c r="H4838" s="2" t="e">
        <f ca="1" xml:space="preserve"> IF(OR(Calculations!C4838 = "",Calculations!C4838 = WorkTypeString),  Calculations!K4838, NA())</f>
        <v>#N/A</v>
      </c>
      <c r="I4838" s="2" t="e">
        <f xml:space="preserve"> IF(Calculations!C4838 = DefectTypeString,  Calculations!K4838, NA())</f>
        <v>#N/A</v>
      </c>
    </row>
    <row r="4839" spans="1:9" x14ac:dyDescent="0.25">
      <c r="A4839" s="8" t="str">
        <f>Calculations!A4839</f>
        <v/>
      </c>
      <c r="B4839" s="2" t="str">
        <f t="shared" si="80"/>
        <v/>
      </c>
      <c r="C4839" s="10" t="str">
        <f>IFERROR(Calculations!J4839,"")</f>
        <v/>
      </c>
      <c r="D4839" s="10" t="str">
        <f xml:space="preserve"> IF(OR(Calculations!C4839 = "",Calculations!C4839 = WorkTypeString),  IFERROR(Calculations!J4839,""), NA())</f>
        <v/>
      </c>
      <c r="E4839" s="10">
        <f t="array" ref="E4839">PERCENTILE(IF(ISERROR(D4839:D9838)=FALSE,D4839:D9838),CycleTimePercentile)</f>
        <v>0</v>
      </c>
      <c r="F4839" s="2" t="e">
        <f xml:space="preserve"> IF(Calculations!C4839 = DefectTypeString,  IFERROR(Calculations!J4839,""), NA())</f>
        <v>#N/A</v>
      </c>
      <c r="G4839" s="10">
        <f t="array" ref="G4839">PERCENTILE(IF(ISERROR(F4839:F9838)=FALSE,F4839:F9838),CycleTimePercentile)</f>
        <v>0</v>
      </c>
      <c r="H4839" s="2" t="e">
        <f ca="1" xml:space="preserve"> IF(OR(Calculations!C4839 = "",Calculations!C4839 = WorkTypeString),  Calculations!K4839, NA())</f>
        <v>#N/A</v>
      </c>
      <c r="I4839" s="2" t="e">
        <f xml:space="preserve"> IF(Calculations!C4839 = DefectTypeString,  Calculations!K4839, NA())</f>
        <v>#N/A</v>
      </c>
    </row>
    <row r="4840" spans="1:9" x14ac:dyDescent="0.25">
      <c r="A4840" s="8" t="str">
        <f>Calculations!A4840</f>
        <v/>
      </c>
      <c r="B4840" s="2" t="str">
        <f t="shared" si="80"/>
        <v/>
      </c>
      <c r="C4840" s="10" t="str">
        <f>IFERROR(Calculations!J4840,"")</f>
        <v/>
      </c>
      <c r="D4840" s="10" t="str">
        <f xml:space="preserve"> IF(OR(Calculations!C4840 = "",Calculations!C4840 = WorkTypeString),  IFERROR(Calculations!J4840,""), NA())</f>
        <v/>
      </c>
      <c r="E4840" s="10">
        <f t="array" ref="E4840">PERCENTILE(IF(ISERROR(D4840:D9839)=FALSE,D4840:D9839),CycleTimePercentile)</f>
        <v>0</v>
      </c>
      <c r="F4840" s="2" t="e">
        <f xml:space="preserve"> IF(Calculations!C4840 = DefectTypeString,  IFERROR(Calculations!J4840,""), NA())</f>
        <v>#N/A</v>
      </c>
      <c r="G4840" s="10">
        <f t="array" ref="G4840">PERCENTILE(IF(ISERROR(F4840:F9839)=FALSE,F4840:F9839),CycleTimePercentile)</f>
        <v>0</v>
      </c>
      <c r="H4840" s="2" t="e">
        <f ca="1" xml:space="preserve"> IF(OR(Calculations!C4840 = "",Calculations!C4840 = WorkTypeString),  Calculations!K4840, NA())</f>
        <v>#N/A</v>
      </c>
      <c r="I4840" s="2" t="e">
        <f xml:space="preserve"> IF(Calculations!C4840 = DefectTypeString,  Calculations!K4840, NA())</f>
        <v>#N/A</v>
      </c>
    </row>
    <row r="4841" spans="1:9" x14ac:dyDescent="0.25">
      <c r="A4841" s="8" t="str">
        <f>Calculations!A4841</f>
        <v/>
      </c>
      <c r="B4841" s="2" t="str">
        <f t="shared" si="80"/>
        <v/>
      </c>
      <c r="C4841" s="10" t="str">
        <f>IFERROR(Calculations!J4841,"")</f>
        <v/>
      </c>
      <c r="D4841" s="10" t="str">
        <f xml:space="preserve"> IF(OR(Calculations!C4841 = "",Calculations!C4841 = WorkTypeString),  IFERROR(Calculations!J4841,""), NA())</f>
        <v/>
      </c>
      <c r="E4841" s="10">
        <f t="array" ref="E4841">PERCENTILE(IF(ISERROR(D4841:D9840)=FALSE,D4841:D9840),CycleTimePercentile)</f>
        <v>0</v>
      </c>
      <c r="F4841" s="2" t="e">
        <f xml:space="preserve"> IF(Calculations!C4841 = DefectTypeString,  IFERROR(Calculations!J4841,""), NA())</f>
        <v>#N/A</v>
      </c>
      <c r="G4841" s="10">
        <f t="array" ref="G4841">PERCENTILE(IF(ISERROR(F4841:F9840)=FALSE,F4841:F9840),CycleTimePercentile)</f>
        <v>0</v>
      </c>
      <c r="H4841" s="2" t="e">
        <f ca="1" xml:space="preserve"> IF(OR(Calculations!C4841 = "",Calculations!C4841 = WorkTypeString),  Calculations!K4841, NA())</f>
        <v>#N/A</v>
      </c>
      <c r="I4841" s="2" t="e">
        <f xml:space="preserve"> IF(Calculations!C4841 = DefectTypeString,  Calculations!K4841, NA())</f>
        <v>#N/A</v>
      </c>
    </row>
    <row r="4842" spans="1:9" x14ac:dyDescent="0.25">
      <c r="A4842" s="8" t="str">
        <f>Calculations!A4842</f>
        <v/>
      </c>
      <c r="B4842" s="2" t="str">
        <f t="shared" si="80"/>
        <v/>
      </c>
      <c r="C4842" s="10" t="str">
        <f>IFERROR(Calculations!J4842,"")</f>
        <v/>
      </c>
      <c r="D4842" s="10" t="str">
        <f xml:space="preserve"> IF(OR(Calculations!C4842 = "",Calculations!C4842 = WorkTypeString),  IFERROR(Calculations!J4842,""), NA())</f>
        <v/>
      </c>
      <c r="E4842" s="10">
        <f t="array" ref="E4842">PERCENTILE(IF(ISERROR(D4842:D9841)=FALSE,D4842:D9841),CycleTimePercentile)</f>
        <v>0</v>
      </c>
      <c r="F4842" s="2" t="e">
        <f xml:space="preserve"> IF(Calculations!C4842 = DefectTypeString,  IFERROR(Calculations!J4842,""), NA())</f>
        <v>#N/A</v>
      </c>
      <c r="G4842" s="10">
        <f t="array" ref="G4842">PERCENTILE(IF(ISERROR(F4842:F9841)=FALSE,F4842:F9841),CycleTimePercentile)</f>
        <v>0</v>
      </c>
      <c r="H4842" s="2" t="e">
        <f ca="1" xml:space="preserve"> IF(OR(Calculations!C4842 = "",Calculations!C4842 = WorkTypeString),  Calculations!K4842, NA())</f>
        <v>#N/A</v>
      </c>
      <c r="I4842" s="2" t="e">
        <f xml:space="preserve"> IF(Calculations!C4842 = DefectTypeString,  Calculations!K4842, NA())</f>
        <v>#N/A</v>
      </c>
    </row>
    <row r="4843" spans="1:9" x14ac:dyDescent="0.25">
      <c r="A4843" s="8" t="str">
        <f>Calculations!A4843</f>
        <v/>
      </c>
      <c r="B4843" s="2" t="str">
        <f t="shared" si="80"/>
        <v/>
      </c>
      <c r="C4843" s="10" t="str">
        <f>IFERROR(Calculations!J4843,"")</f>
        <v/>
      </c>
      <c r="D4843" s="10" t="str">
        <f xml:space="preserve"> IF(OR(Calculations!C4843 = "",Calculations!C4843 = WorkTypeString),  IFERROR(Calculations!J4843,""), NA())</f>
        <v/>
      </c>
      <c r="E4843" s="10">
        <f t="array" ref="E4843">PERCENTILE(IF(ISERROR(D4843:D9842)=FALSE,D4843:D9842),CycleTimePercentile)</f>
        <v>0</v>
      </c>
      <c r="F4843" s="2" t="e">
        <f xml:space="preserve"> IF(Calculations!C4843 = DefectTypeString,  IFERROR(Calculations!J4843,""), NA())</f>
        <v>#N/A</v>
      </c>
      <c r="G4843" s="10">
        <f t="array" ref="G4843">PERCENTILE(IF(ISERROR(F4843:F9842)=FALSE,F4843:F9842),CycleTimePercentile)</f>
        <v>0</v>
      </c>
      <c r="H4843" s="2" t="e">
        <f ca="1" xml:space="preserve"> IF(OR(Calculations!C4843 = "",Calculations!C4843 = WorkTypeString),  Calculations!K4843, NA())</f>
        <v>#N/A</v>
      </c>
      <c r="I4843" s="2" t="e">
        <f xml:space="preserve"> IF(Calculations!C4843 = DefectTypeString,  Calculations!K4843, NA())</f>
        <v>#N/A</v>
      </c>
    </row>
    <row r="4844" spans="1:9" x14ac:dyDescent="0.25">
      <c r="A4844" s="8" t="str">
        <f>Calculations!A4844</f>
        <v/>
      </c>
      <c r="B4844" s="2" t="str">
        <f t="shared" si="80"/>
        <v/>
      </c>
      <c r="C4844" s="10" t="str">
        <f>IFERROR(Calculations!J4844,"")</f>
        <v/>
      </c>
      <c r="D4844" s="10" t="str">
        <f xml:space="preserve"> IF(OR(Calculations!C4844 = "",Calculations!C4844 = WorkTypeString),  IFERROR(Calculations!J4844,""), NA())</f>
        <v/>
      </c>
      <c r="E4844" s="10">
        <f t="array" ref="E4844">PERCENTILE(IF(ISERROR(D4844:D9843)=FALSE,D4844:D9843),CycleTimePercentile)</f>
        <v>0</v>
      </c>
      <c r="F4844" s="2" t="e">
        <f xml:space="preserve"> IF(Calculations!C4844 = DefectTypeString,  IFERROR(Calculations!J4844,""), NA())</f>
        <v>#N/A</v>
      </c>
      <c r="G4844" s="10">
        <f t="array" ref="G4844">PERCENTILE(IF(ISERROR(F4844:F9843)=FALSE,F4844:F9843),CycleTimePercentile)</f>
        <v>0</v>
      </c>
      <c r="H4844" s="2" t="e">
        <f ca="1" xml:space="preserve"> IF(OR(Calculations!C4844 = "",Calculations!C4844 = WorkTypeString),  Calculations!K4844, NA())</f>
        <v>#N/A</v>
      </c>
      <c r="I4844" s="2" t="e">
        <f xml:space="preserve"> IF(Calculations!C4844 = DefectTypeString,  Calculations!K4844, NA())</f>
        <v>#N/A</v>
      </c>
    </row>
    <row r="4845" spans="1:9" x14ac:dyDescent="0.25">
      <c r="A4845" s="8" t="str">
        <f>Calculations!A4845</f>
        <v/>
      </c>
      <c r="B4845" s="2" t="str">
        <f t="shared" si="80"/>
        <v/>
      </c>
      <c r="C4845" s="10" t="str">
        <f>IFERROR(Calculations!J4845,"")</f>
        <v/>
      </c>
      <c r="D4845" s="10" t="str">
        <f xml:space="preserve"> IF(OR(Calculations!C4845 = "",Calculations!C4845 = WorkTypeString),  IFERROR(Calculations!J4845,""), NA())</f>
        <v/>
      </c>
      <c r="E4845" s="10">
        <f t="array" ref="E4845">PERCENTILE(IF(ISERROR(D4845:D9844)=FALSE,D4845:D9844),CycleTimePercentile)</f>
        <v>0</v>
      </c>
      <c r="F4845" s="2" t="e">
        <f xml:space="preserve"> IF(Calculations!C4845 = DefectTypeString,  IFERROR(Calculations!J4845,""), NA())</f>
        <v>#N/A</v>
      </c>
      <c r="G4845" s="10">
        <f t="array" ref="G4845">PERCENTILE(IF(ISERROR(F4845:F9844)=FALSE,F4845:F9844),CycleTimePercentile)</f>
        <v>0</v>
      </c>
      <c r="H4845" s="2" t="e">
        <f ca="1" xml:space="preserve"> IF(OR(Calculations!C4845 = "",Calculations!C4845 = WorkTypeString),  Calculations!K4845, NA())</f>
        <v>#N/A</v>
      </c>
      <c r="I4845" s="2" t="e">
        <f xml:space="preserve"> IF(Calculations!C4845 = DefectTypeString,  Calculations!K4845, NA())</f>
        <v>#N/A</v>
      </c>
    </row>
    <row r="4846" spans="1:9" x14ac:dyDescent="0.25">
      <c r="A4846" s="8" t="str">
        <f>Calculations!A4846</f>
        <v/>
      </c>
      <c r="B4846" s="2" t="str">
        <f t="shared" si="80"/>
        <v/>
      </c>
      <c r="C4846" s="10" t="str">
        <f>IFERROR(Calculations!J4846,"")</f>
        <v/>
      </c>
      <c r="D4846" s="10" t="str">
        <f xml:space="preserve"> IF(OR(Calculations!C4846 = "",Calculations!C4846 = WorkTypeString),  IFERROR(Calculations!J4846,""), NA())</f>
        <v/>
      </c>
      <c r="E4846" s="10">
        <f t="array" ref="E4846">PERCENTILE(IF(ISERROR(D4846:D9845)=FALSE,D4846:D9845),CycleTimePercentile)</f>
        <v>0</v>
      </c>
      <c r="F4846" s="2" t="e">
        <f xml:space="preserve"> IF(Calculations!C4846 = DefectTypeString,  IFERROR(Calculations!J4846,""), NA())</f>
        <v>#N/A</v>
      </c>
      <c r="G4846" s="10">
        <f t="array" ref="G4846">PERCENTILE(IF(ISERROR(F4846:F9845)=FALSE,F4846:F9845),CycleTimePercentile)</f>
        <v>0</v>
      </c>
      <c r="H4846" s="2" t="e">
        <f ca="1" xml:space="preserve"> IF(OR(Calculations!C4846 = "",Calculations!C4846 = WorkTypeString),  Calculations!K4846, NA())</f>
        <v>#N/A</v>
      </c>
      <c r="I4846" s="2" t="e">
        <f xml:space="preserve"> IF(Calculations!C4846 = DefectTypeString,  Calculations!K4846, NA())</f>
        <v>#N/A</v>
      </c>
    </row>
    <row r="4847" spans="1:9" x14ac:dyDescent="0.25">
      <c r="A4847" s="8" t="str">
        <f>Calculations!A4847</f>
        <v/>
      </c>
      <c r="B4847" s="2" t="str">
        <f t="shared" si="80"/>
        <v/>
      </c>
      <c r="C4847" s="10" t="str">
        <f>IFERROR(Calculations!J4847,"")</f>
        <v/>
      </c>
      <c r="D4847" s="10" t="str">
        <f xml:space="preserve"> IF(OR(Calculations!C4847 = "",Calculations!C4847 = WorkTypeString),  IFERROR(Calculations!J4847,""), NA())</f>
        <v/>
      </c>
      <c r="E4847" s="10">
        <f t="array" ref="E4847">PERCENTILE(IF(ISERROR(D4847:D9846)=FALSE,D4847:D9846),CycleTimePercentile)</f>
        <v>0</v>
      </c>
      <c r="F4847" s="2" t="e">
        <f xml:space="preserve"> IF(Calculations!C4847 = DefectTypeString,  IFERROR(Calculations!J4847,""), NA())</f>
        <v>#N/A</v>
      </c>
      <c r="G4847" s="10">
        <f t="array" ref="G4847">PERCENTILE(IF(ISERROR(F4847:F9846)=FALSE,F4847:F9846),CycleTimePercentile)</f>
        <v>0</v>
      </c>
      <c r="H4847" s="2" t="e">
        <f ca="1" xml:space="preserve"> IF(OR(Calculations!C4847 = "",Calculations!C4847 = WorkTypeString),  Calculations!K4847, NA())</f>
        <v>#N/A</v>
      </c>
      <c r="I4847" s="2" t="e">
        <f xml:space="preserve"> IF(Calculations!C4847 = DefectTypeString,  Calculations!K4847, NA())</f>
        <v>#N/A</v>
      </c>
    </row>
    <row r="4848" spans="1:9" x14ac:dyDescent="0.25">
      <c r="A4848" s="8" t="str">
        <f>Calculations!A4848</f>
        <v/>
      </c>
      <c r="B4848" s="2" t="str">
        <f t="shared" si="80"/>
        <v/>
      </c>
      <c r="C4848" s="10" t="str">
        <f>IFERROR(Calculations!J4848,"")</f>
        <v/>
      </c>
      <c r="D4848" s="10" t="str">
        <f xml:space="preserve"> IF(OR(Calculations!C4848 = "",Calculations!C4848 = WorkTypeString),  IFERROR(Calculations!J4848,""), NA())</f>
        <v/>
      </c>
      <c r="E4848" s="10">
        <f t="array" ref="E4848">PERCENTILE(IF(ISERROR(D4848:D9847)=FALSE,D4848:D9847),CycleTimePercentile)</f>
        <v>0</v>
      </c>
      <c r="F4848" s="2" t="e">
        <f xml:space="preserve"> IF(Calculations!C4848 = DefectTypeString,  IFERROR(Calculations!J4848,""), NA())</f>
        <v>#N/A</v>
      </c>
      <c r="G4848" s="10">
        <f t="array" ref="G4848">PERCENTILE(IF(ISERROR(F4848:F9847)=FALSE,F4848:F9847),CycleTimePercentile)</f>
        <v>0</v>
      </c>
      <c r="H4848" s="2" t="e">
        <f ca="1" xml:space="preserve"> IF(OR(Calculations!C4848 = "",Calculations!C4848 = WorkTypeString),  Calculations!K4848, NA())</f>
        <v>#N/A</v>
      </c>
      <c r="I4848" s="2" t="e">
        <f xml:space="preserve"> IF(Calculations!C4848 = DefectTypeString,  Calculations!K4848, NA())</f>
        <v>#N/A</v>
      </c>
    </row>
    <row r="4849" spans="1:9" x14ac:dyDescent="0.25">
      <c r="A4849" s="8" t="str">
        <f>Calculations!A4849</f>
        <v/>
      </c>
      <c r="B4849" s="2" t="str">
        <f t="shared" si="80"/>
        <v/>
      </c>
      <c r="C4849" s="10" t="str">
        <f>IFERROR(Calculations!J4849,"")</f>
        <v/>
      </c>
      <c r="D4849" s="10" t="str">
        <f xml:space="preserve"> IF(OR(Calculations!C4849 = "",Calculations!C4849 = WorkTypeString),  IFERROR(Calculations!J4849,""), NA())</f>
        <v/>
      </c>
      <c r="E4849" s="10">
        <f t="array" ref="E4849">PERCENTILE(IF(ISERROR(D4849:D9848)=FALSE,D4849:D9848),CycleTimePercentile)</f>
        <v>0</v>
      </c>
      <c r="F4849" s="2" t="e">
        <f xml:space="preserve"> IF(Calculations!C4849 = DefectTypeString,  IFERROR(Calculations!J4849,""), NA())</f>
        <v>#N/A</v>
      </c>
      <c r="G4849" s="10">
        <f t="array" ref="G4849">PERCENTILE(IF(ISERROR(F4849:F9848)=FALSE,F4849:F9848),CycleTimePercentile)</f>
        <v>0</v>
      </c>
      <c r="H4849" s="2" t="e">
        <f ca="1" xml:space="preserve"> IF(OR(Calculations!C4849 = "",Calculations!C4849 = WorkTypeString),  Calculations!K4849, NA())</f>
        <v>#N/A</v>
      </c>
      <c r="I4849" s="2" t="e">
        <f xml:space="preserve"> IF(Calculations!C4849 = DefectTypeString,  Calculations!K4849, NA())</f>
        <v>#N/A</v>
      </c>
    </row>
    <row r="4850" spans="1:9" x14ac:dyDescent="0.25">
      <c r="A4850" s="8" t="str">
        <f>Calculations!A4850</f>
        <v/>
      </c>
      <c r="B4850" s="2" t="str">
        <f t="shared" si="80"/>
        <v/>
      </c>
      <c r="C4850" s="10" t="str">
        <f>IFERROR(Calculations!J4850,"")</f>
        <v/>
      </c>
      <c r="D4850" s="10" t="str">
        <f xml:space="preserve"> IF(OR(Calculations!C4850 = "",Calculations!C4850 = WorkTypeString),  IFERROR(Calculations!J4850,""), NA())</f>
        <v/>
      </c>
      <c r="E4850" s="10">
        <f t="array" ref="E4850">PERCENTILE(IF(ISERROR(D4850:D9849)=FALSE,D4850:D9849),CycleTimePercentile)</f>
        <v>0</v>
      </c>
      <c r="F4850" s="2" t="e">
        <f xml:space="preserve"> IF(Calculations!C4850 = DefectTypeString,  IFERROR(Calculations!J4850,""), NA())</f>
        <v>#N/A</v>
      </c>
      <c r="G4850" s="10">
        <f t="array" ref="G4850">PERCENTILE(IF(ISERROR(F4850:F9849)=FALSE,F4850:F9849),CycleTimePercentile)</f>
        <v>0</v>
      </c>
      <c r="H4850" s="2" t="e">
        <f ca="1" xml:space="preserve"> IF(OR(Calculations!C4850 = "",Calculations!C4850 = WorkTypeString),  Calculations!K4850, NA())</f>
        <v>#N/A</v>
      </c>
      <c r="I4850" s="2" t="e">
        <f xml:space="preserve"> IF(Calculations!C4850 = DefectTypeString,  Calculations!K4850, NA())</f>
        <v>#N/A</v>
      </c>
    </row>
    <row r="4851" spans="1:9" x14ac:dyDescent="0.25">
      <c r="A4851" s="8" t="str">
        <f>Calculations!A4851</f>
        <v/>
      </c>
      <c r="B4851" s="2" t="str">
        <f t="shared" si="80"/>
        <v/>
      </c>
      <c r="C4851" s="10" t="str">
        <f>IFERROR(Calculations!J4851,"")</f>
        <v/>
      </c>
      <c r="D4851" s="10" t="str">
        <f xml:space="preserve"> IF(OR(Calculations!C4851 = "",Calculations!C4851 = WorkTypeString),  IFERROR(Calculations!J4851,""), NA())</f>
        <v/>
      </c>
      <c r="E4851" s="10">
        <f t="array" ref="E4851">PERCENTILE(IF(ISERROR(D4851:D9850)=FALSE,D4851:D9850),CycleTimePercentile)</f>
        <v>0</v>
      </c>
      <c r="F4851" s="2" t="e">
        <f xml:space="preserve"> IF(Calculations!C4851 = DefectTypeString,  IFERROR(Calculations!J4851,""), NA())</f>
        <v>#N/A</v>
      </c>
      <c r="G4851" s="10">
        <f t="array" ref="G4851">PERCENTILE(IF(ISERROR(F4851:F9850)=FALSE,F4851:F9850),CycleTimePercentile)</f>
        <v>0</v>
      </c>
      <c r="H4851" s="2" t="e">
        <f ca="1" xml:space="preserve"> IF(OR(Calculations!C4851 = "",Calculations!C4851 = WorkTypeString),  Calculations!K4851, NA())</f>
        <v>#N/A</v>
      </c>
      <c r="I4851" s="2" t="e">
        <f xml:space="preserve"> IF(Calculations!C4851 = DefectTypeString,  Calculations!K4851, NA())</f>
        <v>#N/A</v>
      </c>
    </row>
    <row r="4852" spans="1:9" x14ac:dyDescent="0.25">
      <c r="A4852" s="8" t="str">
        <f>Calculations!A4852</f>
        <v/>
      </c>
      <c r="B4852" s="2" t="str">
        <f t="shared" si="80"/>
        <v/>
      </c>
      <c r="C4852" s="10" t="str">
        <f>IFERROR(Calculations!J4852,"")</f>
        <v/>
      </c>
      <c r="D4852" s="10" t="str">
        <f xml:space="preserve"> IF(OR(Calculations!C4852 = "",Calculations!C4852 = WorkTypeString),  IFERROR(Calculations!J4852,""), NA())</f>
        <v/>
      </c>
      <c r="E4852" s="10">
        <f t="array" ref="E4852">PERCENTILE(IF(ISERROR(D4852:D9851)=FALSE,D4852:D9851),CycleTimePercentile)</f>
        <v>0</v>
      </c>
      <c r="F4852" s="2" t="e">
        <f xml:space="preserve"> IF(Calculations!C4852 = DefectTypeString,  IFERROR(Calculations!J4852,""), NA())</f>
        <v>#N/A</v>
      </c>
      <c r="G4852" s="10">
        <f t="array" ref="G4852">PERCENTILE(IF(ISERROR(F4852:F9851)=FALSE,F4852:F9851),CycleTimePercentile)</f>
        <v>0</v>
      </c>
      <c r="H4852" s="2" t="e">
        <f ca="1" xml:space="preserve"> IF(OR(Calculations!C4852 = "",Calculations!C4852 = WorkTypeString),  Calculations!K4852, NA())</f>
        <v>#N/A</v>
      </c>
      <c r="I4852" s="2" t="e">
        <f xml:space="preserve"> IF(Calculations!C4852 = DefectTypeString,  Calculations!K4852, NA())</f>
        <v>#N/A</v>
      </c>
    </row>
    <row r="4853" spans="1:9" x14ac:dyDescent="0.25">
      <c r="A4853" s="8" t="str">
        <f>Calculations!A4853</f>
        <v/>
      </c>
      <c r="B4853" s="2" t="str">
        <f t="shared" si="80"/>
        <v/>
      </c>
      <c r="C4853" s="10" t="str">
        <f>IFERROR(Calculations!J4853,"")</f>
        <v/>
      </c>
      <c r="D4853" s="10" t="str">
        <f xml:space="preserve"> IF(OR(Calculations!C4853 = "",Calculations!C4853 = WorkTypeString),  IFERROR(Calculations!J4853,""), NA())</f>
        <v/>
      </c>
      <c r="E4853" s="10">
        <f t="array" ref="E4853">PERCENTILE(IF(ISERROR(D4853:D9852)=FALSE,D4853:D9852),CycleTimePercentile)</f>
        <v>0</v>
      </c>
      <c r="F4853" s="2" t="e">
        <f xml:space="preserve"> IF(Calculations!C4853 = DefectTypeString,  IFERROR(Calculations!J4853,""), NA())</f>
        <v>#N/A</v>
      </c>
      <c r="G4853" s="10">
        <f t="array" ref="G4853">PERCENTILE(IF(ISERROR(F4853:F9852)=FALSE,F4853:F9852),CycleTimePercentile)</f>
        <v>0</v>
      </c>
      <c r="H4853" s="2" t="e">
        <f ca="1" xml:space="preserve"> IF(OR(Calculations!C4853 = "",Calculations!C4853 = WorkTypeString),  Calculations!K4853, NA())</f>
        <v>#N/A</v>
      </c>
      <c r="I4853" s="2" t="e">
        <f xml:space="preserve"> IF(Calculations!C4853 = DefectTypeString,  Calculations!K4853, NA())</f>
        <v>#N/A</v>
      </c>
    </row>
    <row r="4854" spans="1:9" x14ac:dyDescent="0.25">
      <c r="A4854" s="8" t="str">
        <f>Calculations!A4854</f>
        <v/>
      </c>
      <c r="B4854" s="2" t="str">
        <f t="shared" si="80"/>
        <v/>
      </c>
      <c r="C4854" s="10" t="str">
        <f>IFERROR(Calculations!J4854,"")</f>
        <v/>
      </c>
      <c r="D4854" s="10" t="str">
        <f xml:space="preserve"> IF(OR(Calculations!C4854 = "",Calculations!C4854 = WorkTypeString),  IFERROR(Calculations!J4854,""), NA())</f>
        <v/>
      </c>
      <c r="E4854" s="10">
        <f t="array" ref="E4854">PERCENTILE(IF(ISERROR(D4854:D9853)=FALSE,D4854:D9853),CycleTimePercentile)</f>
        <v>0</v>
      </c>
      <c r="F4854" s="2" t="e">
        <f xml:space="preserve"> IF(Calculations!C4854 = DefectTypeString,  IFERROR(Calculations!J4854,""), NA())</f>
        <v>#N/A</v>
      </c>
      <c r="G4854" s="10">
        <f t="array" ref="G4854">PERCENTILE(IF(ISERROR(F4854:F9853)=FALSE,F4854:F9853),CycleTimePercentile)</f>
        <v>0</v>
      </c>
      <c r="H4854" s="2" t="e">
        <f ca="1" xml:space="preserve"> IF(OR(Calculations!C4854 = "",Calculations!C4854 = WorkTypeString),  Calculations!K4854, NA())</f>
        <v>#N/A</v>
      </c>
      <c r="I4854" s="2" t="e">
        <f xml:space="preserve"> IF(Calculations!C4854 = DefectTypeString,  Calculations!K4854, NA())</f>
        <v>#N/A</v>
      </c>
    </row>
    <row r="4855" spans="1:9" x14ac:dyDescent="0.25">
      <c r="A4855" s="8" t="str">
        <f>Calculations!A4855</f>
        <v/>
      </c>
      <c r="B4855" s="2" t="str">
        <f t="shared" si="80"/>
        <v/>
      </c>
      <c r="C4855" s="10" t="str">
        <f>IFERROR(Calculations!J4855,"")</f>
        <v/>
      </c>
      <c r="D4855" s="10" t="str">
        <f xml:space="preserve"> IF(OR(Calculations!C4855 = "",Calculations!C4855 = WorkTypeString),  IFERROR(Calculations!J4855,""), NA())</f>
        <v/>
      </c>
      <c r="E4855" s="10">
        <f t="array" ref="E4855">PERCENTILE(IF(ISERROR(D4855:D9854)=FALSE,D4855:D9854),CycleTimePercentile)</f>
        <v>0</v>
      </c>
      <c r="F4855" s="2" t="e">
        <f xml:space="preserve"> IF(Calculations!C4855 = DefectTypeString,  IFERROR(Calculations!J4855,""), NA())</f>
        <v>#N/A</v>
      </c>
      <c r="G4855" s="10">
        <f t="array" ref="G4855">PERCENTILE(IF(ISERROR(F4855:F9854)=FALSE,F4855:F9854),CycleTimePercentile)</f>
        <v>0</v>
      </c>
      <c r="H4855" s="2" t="e">
        <f ca="1" xml:space="preserve"> IF(OR(Calculations!C4855 = "",Calculations!C4855 = WorkTypeString),  Calculations!K4855, NA())</f>
        <v>#N/A</v>
      </c>
      <c r="I4855" s="2" t="e">
        <f xml:space="preserve"> IF(Calculations!C4855 = DefectTypeString,  Calculations!K4855, NA())</f>
        <v>#N/A</v>
      </c>
    </row>
    <row r="4856" spans="1:9" x14ac:dyDescent="0.25">
      <c r="A4856" s="8" t="str">
        <f>Calculations!A4856</f>
        <v/>
      </c>
      <c r="B4856" s="2" t="str">
        <f t="shared" si="80"/>
        <v/>
      </c>
      <c r="C4856" s="10" t="str">
        <f>IFERROR(Calculations!J4856,"")</f>
        <v/>
      </c>
      <c r="D4856" s="10" t="str">
        <f xml:space="preserve"> IF(OR(Calculations!C4856 = "",Calculations!C4856 = WorkTypeString),  IFERROR(Calculations!J4856,""), NA())</f>
        <v/>
      </c>
      <c r="E4856" s="10">
        <f t="array" ref="E4856">PERCENTILE(IF(ISERROR(D4856:D9855)=FALSE,D4856:D9855),CycleTimePercentile)</f>
        <v>0</v>
      </c>
      <c r="F4856" s="2" t="e">
        <f xml:space="preserve"> IF(Calculations!C4856 = DefectTypeString,  IFERROR(Calculations!J4856,""), NA())</f>
        <v>#N/A</v>
      </c>
      <c r="G4856" s="10">
        <f t="array" ref="G4856">PERCENTILE(IF(ISERROR(F4856:F9855)=FALSE,F4856:F9855),CycleTimePercentile)</f>
        <v>0</v>
      </c>
      <c r="H4856" s="2" t="e">
        <f ca="1" xml:space="preserve"> IF(OR(Calculations!C4856 = "",Calculations!C4856 = WorkTypeString),  Calculations!K4856, NA())</f>
        <v>#N/A</v>
      </c>
      <c r="I4856" s="2" t="e">
        <f xml:space="preserve"> IF(Calculations!C4856 = DefectTypeString,  Calculations!K4856, NA())</f>
        <v>#N/A</v>
      </c>
    </row>
    <row r="4857" spans="1:9" x14ac:dyDescent="0.25">
      <c r="A4857" s="8" t="str">
        <f>Calculations!A4857</f>
        <v/>
      </c>
      <c r="B4857" s="2" t="str">
        <f t="shared" si="80"/>
        <v/>
      </c>
      <c r="C4857" s="10" t="str">
        <f>IFERROR(Calculations!J4857,"")</f>
        <v/>
      </c>
      <c r="D4857" s="10" t="str">
        <f xml:space="preserve"> IF(OR(Calculations!C4857 = "",Calculations!C4857 = WorkTypeString),  IFERROR(Calculations!J4857,""), NA())</f>
        <v/>
      </c>
      <c r="E4857" s="10">
        <f t="array" ref="E4857">PERCENTILE(IF(ISERROR(D4857:D9856)=FALSE,D4857:D9856),CycleTimePercentile)</f>
        <v>0</v>
      </c>
      <c r="F4857" s="2" t="e">
        <f xml:space="preserve"> IF(Calculations!C4857 = DefectTypeString,  IFERROR(Calculations!J4857,""), NA())</f>
        <v>#N/A</v>
      </c>
      <c r="G4857" s="10">
        <f t="array" ref="G4857">PERCENTILE(IF(ISERROR(F4857:F9856)=FALSE,F4857:F9856),CycleTimePercentile)</f>
        <v>0</v>
      </c>
      <c r="H4857" s="2" t="e">
        <f ca="1" xml:space="preserve"> IF(OR(Calculations!C4857 = "",Calculations!C4857 = WorkTypeString),  Calculations!K4857, NA())</f>
        <v>#N/A</v>
      </c>
      <c r="I4857" s="2" t="e">
        <f xml:space="preserve"> IF(Calculations!C4857 = DefectTypeString,  Calculations!K4857, NA())</f>
        <v>#N/A</v>
      </c>
    </row>
    <row r="4858" spans="1:9" x14ac:dyDescent="0.25">
      <c r="A4858" s="8" t="str">
        <f>Calculations!A4858</f>
        <v/>
      </c>
      <c r="B4858" s="2" t="str">
        <f t="shared" si="80"/>
        <v/>
      </c>
      <c r="C4858" s="10" t="str">
        <f>IFERROR(Calculations!J4858,"")</f>
        <v/>
      </c>
      <c r="D4858" s="10" t="str">
        <f xml:space="preserve"> IF(OR(Calculations!C4858 = "",Calculations!C4858 = WorkTypeString),  IFERROR(Calculations!J4858,""), NA())</f>
        <v/>
      </c>
      <c r="E4858" s="10">
        <f t="array" ref="E4858">PERCENTILE(IF(ISERROR(D4858:D9857)=FALSE,D4858:D9857),CycleTimePercentile)</f>
        <v>0</v>
      </c>
      <c r="F4858" s="2" t="e">
        <f xml:space="preserve"> IF(Calculations!C4858 = DefectTypeString,  IFERROR(Calculations!J4858,""), NA())</f>
        <v>#N/A</v>
      </c>
      <c r="G4858" s="10">
        <f t="array" ref="G4858">PERCENTILE(IF(ISERROR(F4858:F9857)=FALSE,F4858:F9857),CycleTimePercentile)</f>
        <v>0</v>
      </c>
      <c r="H4858" s="2" t="e">
        <f ca="1" xml:space="preserve"> IF(OR(Calculations!C4858 = "",Calculations!C4858 = WorkTypeString),  Calculations!K4858, NA())</f>
        <v>#N/A</v>
      </c>
      <c r="I4858" s="2" t="e">
        <f xml:space="preserve"> IF(Calculations!C4858 = DefectTypeString,  Calculations!K4858, NA())</f>
        <v>#N/A</v>
      </c>
    </row>
    <row r="4859" spans="1:9" x14ac:dyDescent="0.25">
      <c r="A4859" s="8" t="str">
        <f>Calculations!A4859</f>
        <v/>
      </c>
      <c r="B4859" s="2" t="str">
        <f t="shared" si="80"/>
        <v/>
      </c>
      <c r="C4859" s="10" t="str">
        <f>IFERROR(Calculations!J4859,"")</f>
        <v/>
      </c>
      <c r="D4859" s="10" t="str">
        <f xml:space="preserve"> IF(OR(Calculations!C4859 = "",Calculations!C4859 = WorkTypeString),  IFERROR(Calculations!J4859,""), NA())</f>
        <v/>
      </c>
      <c r="E4859" s="10">
        <f t="array" ref="E4859">PERCENTILE(IF(ISERROR(D4859:D9858)=FALSE,D4859:D9858),CycleTimePercentile)</f>
        <v>0</v>
      </c>
      <c r="F4859" s="2" t="e">
        <f xml:space="preserve"> IF(Calculations!C4859 = DefectTypeString,  IFERROR(Calculations!J4859,""), NA())</f>
        <v>#N/A</v>
      </c>
      <c r="G4859" s="10">
        <f t="array" ref="G4859">PERCENTILE(IF(ISERROR(F4859:F9858)=FALSE,F4859:F9858),CycleTimePercentile)</f>
        <v>0</v>
      </c>
      <c r="H4859" s="2" t="e">
        <f ca="1" xml:space="preserve"> IF(OR(Calculations!C4859 = "",Calculations!C4859 = WorkTypeString),  Calculations!K4859, NA())</f>
        <v>#N/A</v>
      </c>
      <c r="I4859" s="2" t="e">
        <f xml:space="preserve"> IF(Calculations!C4859 = DefectTypeString,  Calculations!K4859, NA())</f>
        <v>#N/A</v>
      </c>
    </row>
    <row r="4860" spans="1:9" x14ac:dyDescent="0.25">
      <c r="A4860" s="8" t="str">
        <f>Calculations!A4860</f>
        <v/>
      </c>
      <c r="B4860" s="2" t="str">
        <f t="shared" si="80"/>
        <v/>
      </c>
      <c r="C4860" s="10" t="str">
        <f>IFERROR(Calculations!J4860,"")</f>
        <v/>
      </c>
      <c r="D4860" s="10" t="str">
        <f xml:space="preserve"> IF(OR(Calculations!C4860 = "",Calculations!C4860 = WorkTypeString),  IFERROR(Calculations!J4860,""), NA())</f>
        <v/>
      </c>
      <c r="E4860" s="10">
        <f t="array" ref="E4860">PERCENTILE(IF(ISERROR(D4860:D9859)=FALSE,D4860:D9859),CycleTimePercentile)</f>
        <v>0</v>
      </c>
      <c r="F4860" s="2" t="e">
        <f xml:space="preserve"> IF(Calculations!C4860 = DefectTypeString,  IFERROR(Calculations!J4860,""), NA())</f>
        <v>#N/A</v>
      </c>
      <c r="G4860" s="10">
        <f t="array" ref="G4860">PERCENTILE(IF(ISERROR(F4860:F9859)=FALSE,F4860:F9859),CycleTimePercentile)</f>
        <v>0</v>
      </c>
      <c r="H4860" s="2" t="e">
        <f ca="1" xml:space="preserve"> IF(OR(Calculations!C4860 = "",Calculations!C4860 = WorkTypeString),  Calculations!K4860, NA())</f>
        <v>#N/A</v>
      </c>
      <c r="I4860" s="2" t="e">
        <f xml:space="preserve"> IF(Calculations!C4860 = DefectTypeString,  Calculations!K4860, NA())</f>
        <v>#N/A</v>
      </c>
    </row>
    <row r="4861" spans="1:9" x14ac:dyDescent="0.25">
      <c r="A4861" s="8" t="str">
        <f>Calculations!A4861</f>
        <v/>
      </c>
      <c r="B4861" s="2" t="str">
        <f t="shared" si="80"/>
        <v/>
      </c>
      <c r="C4861" s="10" t="str">
        <f>IFERROR(Calculations!J4861,"")</f>
        <v/>
      </c>
      <c r="D4861" s="10" t="str">
        <f xml:space="preserve"> IF(OR(Calculations!C4861 = "",Calculations!C4861 = WorkTypeString),  IFERROR(Calculations!J4861,""), NA())</f>
        <v/>
      </c>
      <c r="E4861" s="10">
        <f t="array" ref="E4861">PERCENTILE(IF(ISERROR(D4861:D9860)=FALSE,D4861:D9860),CycleTimePercentile)</f>
        <v>0</v>
      </c>
      <c r="F4861" s="2" t="e">
        <f xml:space="preserve"> IF(Calculations!C4861 = DefectTypeString,  IFERROR(Calculations!J4861,""), NA())</f>
        <v>#N/A</v>
      </c>
      <c r="G4861" s="10">
        <f t="array" ref="G4861">PERCENTILE(IF(ISERROR(F4861:F9860)=FALSE,F4861:F9860),CycleTimePercentile)</f>
        <v>0</v>
      </c>
      <c r="H4861" s="2" t="e">
        <f ca="1" xml:space="preserve"> IF(OR(Calculations!C4861 = "",Calculations!C4861 = WorkTypeString),  Calculations!K4861, NA())</f>
        <v>#N/A</v>
      </c>
      <c r="I4861" s="2" t="e">
        <f xml:space="preserve"> IF(Calculations!C4861 = DefectTypeString,  Calculations!K4861, NA())</f>
        <v>#N/A</v>
      </c>
    </row>
    <row r="4862" spans="1:9" x14ac:dyDescent="0.25">
      <c r="A4862" s="8" t="str">
        <f>Calculations!A4862</f>
        <v/>
      </c>
      <c r="B4862" s="2" t="str">
        <f t="shared" si="80"/>
        <v/>
      </c>
      <c r="C4862" s="10" t="str">
        <f>IFERROR(Calculations!J4862,"")</f>
        <v/>
      </c>
      <c r="D4862" s="10" t="str">
        <f xml:space="preserve"> IF(OR(Calculations!C4862 = "",Calculations!C4862 = WorkTypeString),  IFERROR(Calculations!J4862,""), NA())</f>
        <v/>
      </c>
      <c r="E4862" s="10">
        <f t="array" ref="E4862">PERCENTILE(IF(ISERROR(D4862:D9861)=FALSE,D4862:D9861),CycleTimePercentile)</f>
        <v>0</v>
      </c>
      <c r="F4862" s="2" t="e">
        <f xml:space="preserve"> IF(Calculations!C4862 = DefectTypeString,  IFERROR(Calculations!J4862,""), NA())</f>
        <v>#N/A</v>
      </c>
      <c r="G4862" s="10">
        <f t="array" ref="G4862">PERCENTILE(IF(ISERROR(F4862:F9861)=FALSE,F4862:F9861),CycleTimePercentile)</f>
        <v>0</v>
      </c>
      <c r="H4862" s="2" t="e">
        <f ca="1" xml:space="preserve"> IF(OR(Calculations!C4862 = "",Calculations!C4862 = WorkTypeString),  Calculations!K4862, NA())</f>
        <v>#N/A</v>
      </c>
      <c r="I4862" s="2" t="e">
        <f xml:space="preserve"> IF(Calculations!C4862 = DefectTypeString,  Calculations!K4862, NA())</f>
        <v>#N/A</v>
      </c>
    </row>
    <row r="4863" spans="1:9" x14ac:dyDescent="0.25">
      <c r="A4863" s="8" t="str">
        <f>Calculations!A4863</f>
        <v/>
      </c>
      <c r="B4863" s="2" t="str">
        <f t="shared" si="80"/>
        <v/>
      </c>
      <c r="C4863" s="10" t="str">
        <f>IFERROR(Calculations!J4863,"")</f>
        <v/>
      </c>
      <c r="D4863" s="10" t="str">
        <f xml:space="preserve"> IF(OR(Calculations!C4863 = "",Calculations!C4863 = WorkTypeString),  IFERROR(Calculations!J4863,""), NA())</f>
        <v/>
      </c>
      <c r="E4863" s="10">
        <f t="array" ref="E4863">PERCENTILE(IF(ISERROR(D4863:D9862)=FALSE,D4863:D9862),CycleTimePercentile)</f>
        <v>0</v>
      </c>
      <c r="F4863" s="2" t="e">
        <f xml:space="preserve"> IF(Calculations!C4863 = DefectTypeString,  IFERROR(Calculations!J4863,""), NA())</f>
        <v>#N/A</v>
      </c>
      <c r="G4863" s="10">
        <f t="array" ref="G4863">PERCENTILE(IF(ISERROR(F4863:F9862)=FALSE,F4863:F9862),CycleTimePercentile)</f>
        <v>0</v>
      </c>
      <c r="H4863" s="2" t="e">
        <f ca="1" xml:space="preserve"> IF(OR(Calculations!C4863 = "",Calculations!C4863 = WorkTypeString),  Calculations!K4863, NA())</f>
        <v>#N/A</v>
      </c>
      <c r="I4863" s="2" t="e">
        <f xml:space="preserve"> IF(Calculations!C4863 = DefectTypeString,  Calculations!K4863, NA())</f>
        <v>#N/A</v>
      </c>
    </row>
    <row r="4864" spans="1:9" x14ac:dyDescent="0.25">
      <c r="A4864" s="8" t="str">
        <f>Calculations!A4864</f>
        <v/>
      </c>
      <c r="B4864" s="2" t="str">
        <f t="shared" si="80"/>
        <v/>
      </c>
      <c r="C4864" s="10" t="str">
        <f>IFERROR(Calculations!J4864,"")</f>
        <v/>
      </c>
      <c r="D4864" s="10" t="str">
        <f xml:space="preserve"> IF(OR(Calculations!C4864 = "",Calculations!C4864 = WorkTypeString),  IFERROR(Calculations!J4864,""), NA())</f>
        <v/>
      </c>
      <c r="E4864" s="10">
        <f t="array" ref="E4864">PERCENTILE(IF(ISERROR(D4864:D9863)=FALSE,D4864:D9863),CycleTimePercentile)</f>
        <v>0</v>
      </c>
      <c r="F4864" s="2" t="e">
        <f xml:space="preserve"> IF(Calculations!C4864 = DefectTypeString,  IFERROR(Calculations!J4864,""), NA())</f>
        <v>#N/A</v>
      </c>
      <c r="G4864" s="10">
        <f t="array" ref="G4864">PERCENTILE(IF(ISERROR(F4864:F9863)=FALSE,F4864:F9863),CycleTimePercentile)</f>
        <v>0</v>
      </c>
      <c r="H4864" s="2" t="e">
        <f ca="1" xml:space="preserve"> IF(OR(Calculations!C4864 = "",Calculations!C4864 = WorkTypeString),  Calculations!K4864, NA())</f>
        <v>#N/A</v>
      </c>
      <c r="I4864" s="2" t="e">
        <f xml:space="preserve"> IF(Calculations!C4864 = DefectTypeString,  Calculations!K4864, NA())</f>
        <v>#N/A</v>
      </c>
    </row>
    <row r="4865" spans="1:9" x14ac:dyDescent="0.25">
      <c r="A4865" s="8" t="str">
        <f>Calculations!A4865</f>
        <v/>
      </c>
      <c r="B4865" s="2" t="str">
        <f t="shared" si="80"/>
        <v/>
      </c>
      <c r="C4865" s="10" t="str">
        <f>IFERROR(Calculations!J4865,"")</f>
        <v/>
      </c>
      <c r="D4865" s="10" t="str">
        <f xml:space="preserve"> IF(OR(Calculations!C4865 = "",Calculations!C4865 = WorkTypeString),  IFERROR(Calculations!J4865,""), NA())</f>
        <v/>
      </c>
      <c r="E4865" s="10">
        <f t="array" ref="E4865">PERCENTILE(IF(ISERROR(D4865:D9864)=FALSE,D4865:D9864),CycleTimePercentile)</f>
        <v>0</v>
      </c>
      <c r="F4865" s="2" t="e">
        <f xml:space="preserve"> IF(Calculations!C4865 = DefectTypeString,  IFERROR(Calculations!J4865,""), NA())</f>
        <v>#N/A</v>
      </c>
      <c r="G4865" s="10">
        <f t="array" ref="G4865">PERCENTILE(IF(ISERROR(F4865:F9864)=FALSE,F4865:F9864),CycleTimePercentile)</f>
        <v>0</v>
      </c>
      <c r="H4865" s="2" t="e">
        <f ca="1" xml:space="preserve"> IF(OR(Calculations!C4865 = "",Calculations!C4865 = WorkTypeString),  Calculations!K4865, NA())</f>
        <v>#N/A</v>
      </c>
      <c r="I4865" s="2" t="e">
        <f xml:space="preserve"> IF(Calculations!C4865 = DefectTypeString,  Calculations!K4865, NA())</f>
        <v>#N/A</v>
      </c>
    </row>
    <row r="4866" spans="1:9" x14ac:dyDescent="0.25">
      <c r="A4866" s="8" t="str">
        <f>Calculations!A4866</f>
        <v/>
      </c>
      <c r="B4866" s="2" t="str">
        <f t="shared" si="80"/>
        <v/>
      </c>
      <c r="C4866" s="10" t="str">
        <f>IFERROR(Calculations!J4866,"")</f>
        <v/>
      </c>
      <c r="D4866" s="10" t="str">
        <f xml:space="preserve"> IF(OR(Calculations!C4866 = "",Calculations!C4866 = WorkTypeString),  IFERROR(Calculations!J4866,""), NA())</f>
        <v/>
      </c>
      <c r="E4866" s="10">
        <f t="array" ref="E4866">PERCENTILE(IF(ISERROR(D4866:D9865)=FALSE,D4866:D9865),CycleTimePercentile)</f>
        <v>0</v>
      </c>
      <c r="F4866" s="2" t="e">
        <f xml:space="preserve"> IF(Calculations!C4866 = DefectTypeString,  IFERROR(Calculations!J4866,""), NA())</f>
        <v>#N/A</v>
      </c>
      <c r="G4866" s="10">
        <f t="array" ref="G4866">PERCENTILE(IF(ISERROR(F4866:F9865)=FALSE,F4866:F9865),CycleTimePercentile)</f>
        <v>0</v>
      </c>
      <c r="H4866" s="2" t="e">
        <f ca="1" xml:space="preserve"> IF(OR(Calculations!C4866 = "",Calculations!C4866 = WorkTypeString),  Calculations!K4866, NA())</f>
        <v>#N/A</v>
      </c>
      <c r="I4866" s="2" t="e">
        <f xml:space="preserve"> IF(Calculations!C4866 = DefectTypeString,  Calculations!K4866, NA())</f>
        <v>#N/A</v>
      </c>
    </row>
    <row r="4867" spans="1:9" x14ac:dyDescent="0.25">
      <c r="A4867" s="8" t="str">
        <f>Calculations!A4867</f>
        <v/>
      </c>
      <c r="B4867" s="2" t="str">
        <f t="shared" ref="B4867:B4930" si="81">IF(ISNUMBER(A4867),YEAR(A4867)&amp;"-"&amp;TEXT(MONTH(A4867),"00")&amp;"-"&amp;TEXT(DAY(A4867),"00")&amp;"-"&amp;TEXT(HOUR(A4867),"00"),"")</f>
        <v/>
      </c>
      <c r="C4867" s="10" t="str">
        <f>IFERROR(Calculations!J4867,"")</f>
        <v/>
      </c>
      <c r="D4867" s="10" t="str">
        <f xml:space="preserve"> IF(OR(Calculations!C4867 = "",Calculations!C4867 = WorkTypeString),  IFERROR(Calculations!J4867,""), NA())</f>
        <v/>
      </c>
      <c r="E4867" s="10">
        <f t="array" ref="E4867">PERCENTILE(IF(ISERROR(D4867:D9866)=FALSE,D4867:D9866),CycleTimePercentile)</f>
        <v>0</v>
      </c>
      <c r="F4867" s="2" t="e">
        <f xml:space="preserve"> IF(Calculations!C4867 = DefectTypeString,  IFERROR(Calculations!J4867,""), NA())</f>
        <v>#N/A</v>
      </c>
      <c r="G4867" s="10">
        <f t="array" ref="G4867">PERCENTILE(IF(ISERROR(F4867:F9866)=FALSE,F4867:F9866),CycleTimePercentile)</f>
        <v>0</v>
      </c>
      <c r="H4867" s="2" t="e">
        <f ca="1" xml:space="preserve"> IF(OR(Calculations!C4867 = "",Calculations!C4867 = WorkTypeString),  Calculations!K4867, NA())</f>
        <v>#N/A</v>
      </c>
      <c r="I4867" s="2" t="e">
        <f xml:space="preserve"> IF(Calculations!C4867 = DefectTypeString,  Calculations!K4867, NA())</f>
        <v>#N/A</v>
      </c>
    </row>
    <row r="4868" spans="1:9" x14ac:dyDescent="0.25">
      <c r="A4868" s="8" t="str">
        <f>Calculations!A4868</f>
        <v/>
      </c>
      <c r="B4868" s="2" t="str">
        <f t="shared" si="81"/>
        <v/>
      </c>
      <c r="C4868" s="10" t="str">
        <f>IFERROR(Calculations!J4868,"")</f>
        <v/>
      </c>
      <c r="D4868" s="10" t="str">
        <f xml:space="preserve"> IF(OR(Calculations!C4868 = "",Calculations!C4868 = WorkTypeString),  IFERROR(Calculations!J4868,""), NA())</f>
        <v/>
      </c>
      <c r="E4868" s="10">
        <f t="array" ref="E4868">PERCENTILE(IF(ISERROR(D4868:D9867)=FALSE,D4868:D9867),CycleTimePercentile)</f>
        <v>0</v>
      </c>
      <c r="F4868" s="2" t="e">
        <f xml:space="preserve"> IF(Calculations!C4868 = DefectTypeString,  IFERROR(Calculations!J4868,""), NA())</f>
        <v>#N/A</v>
      </c>
      <c r="G4868" s="10">
        <f t="array" ref="G4868">PERCENTILE(IF(ISERROR(F4868:F9867)=FALSE,F4868:F9867),CycleTimePercentile)</f>
        <v>0</v>
      </c>
      <c r="H4868" s="2" t="e">
        <f ca="1" xml:space="preserve"> IF(OR(Calculations!C4868 = "",Calculations!C4868 = WorkTypeString),  Calculations!K4868, NA())</f>
        <v>#N/A</v>
      </c>
      <c r="I4868" s="2" t="e">
        <f xml:space="preserve"> IF(Calculations!C4868 = DefectTypeString,  Calculations!K4868, NA())</f>
        <v>#N/A</v>
      </c>
    </row>
    <row r="4869" spans="1:9" x14ac:dyDescent="0.25">
      <c r="A4869" s="8" t="str">
        <f>Calculations!A4869</f>
        <v/>
      </c>
      <c r="B4869" s="2" t="str">
        <f t="shared" si="81"/>
        <v/>
      </c>
      <c r="C4869" s="10" t="str">
        <f>IFERROR(Calculations!J4869,"")</f>
        <v/>
      </c>
      <c r="D4869" s="10" t="str">
        <f xml:space="preserve"> IF(OR(Calculations!C4869 = "",Calculations!C4869 = WorkTypeString),  IFERROR(Calculations!J4869,""), NA())</f>
        <v/>
      </c>
      <c r="E4869" s="10">
        <f t="array" ref="E4869">PERCENTILE(IF(ISERROR(D4869:D9868)=FALSE,D4869:D9868),CycleTimePercentile)</f>
        <v>0</v>
      </c>
      <c r="F4869" s="2" t="e">
        <f xml:space="preserve"> IF(Calculations!C4869 = DefectTypeString,  IFERROR(Calculations!J4869,""), NA())</f>
        <v>#N/A</v>
      </c>
      <c r="G4869" s="10">
        <f t="array" ref="G4869">PERCENTILE(IF(ISERROR(F4869:F9868)=FALSE,F4869:F9868),CycleTimePercentile)</f>
        <v>0</v>
      </c>
      <c r="H4869" s="2" t="e">
        <f ca="1" xml:space="preserve"> IF(OR(Calculations!C4869 = "",Calculations!C4869 = WorkTypeString),  Calculations!K4869, NA())</f>
        <v>#N/A</v>
      </c>
      <c r="I4869" s="2" t="e">
        <f xml:space="preserve"> IF(Calculations!C4869 = DefectTypeString,  Calculations!K4869, NA())</f>
        <v>#N/A</v>
      </c>
    </row>
    <row r="4870" spans="1:9" x14ac:dyDescent="0.25">
      <c r="A4870" s="8" t="str">
        <f>Calculations!A4870</f>
        <v/>
      </c>
      <c r="B4870" s="2" t="str">
        <f t="shared" si="81"/>
        <v/>
      </c>
      <c r="C4870" s="10" t="str">
        <f>IFERROR(Calculations!J4870,"")</f>
        <v/>
      </c>
      <c r="D4870" s="10" t="str">
        <f xml:space="preserve"> IF(OR(Calculations!C4870 = "",Calculations!C4870 = WorkTypeString),  IFERROR(Calculations!J4870,""), NA())</f>
        <v/>
      </c>
      <c r="E4870" s="10">
        <f t="array" ref="E4870">PERCENTILE(IF(ISERROR(D4870:D9869)=FALSE,D4870:D9869),CycleTimePercentile)</f>
        <v>0</v>
      </c>
      <c r="F4870" s="2" t="e">
        <f xml:space="preserve"> IF(Calculations!C4870 = DefectTypeString,  IFERROR(Calculations!J4870,""), NA())</f>
        <v>#N/A</v>
      </c>
      <c r="G4870" s="10">
        <f t="array" ref="G4870">PERCENTILE(IF(ISERROR(F4870:F9869)=FALSE,F4870:F9869),CycleTimePercentile)</f>
        <v>0</v>
      </c>
      <c r="H4870" s="2" t="e">
        <f ca="1" xml:space="preserve"> IF(OR(Calculations!C4870 = "",Calculations!C4870 = WorkTypeString),  Calculations!K4870, NA())</f>
        <v>#N/A</v>
      </c>
      <c r="I4870" s="2" t="e">
        <f xml:space="preserve"> IF(Calculations!C4870 = DefectTypeString,  Calculations!K4870, NA())</f>
        <v>#N/A</v>
      </c>
    </row>
    <row r="4871" spans="1:9" x14ac:dyDescent="0.25">
      <c r="A4871" s="8" t="str">
        <f>Calculations!A4871</f>
        <v/>
      </c>
      <c r="B4871" s="2" t="str">
        <f t="shared" si="81"/>
        <v/>
      </c>
      <c r="C4871" s="10" t="str">
        <f>IFERROR(Calculations!J4871,"")</f>
        <v/>
      </c>
      <c r="D4871" s="10" t="str">
        <f xml:space="preserve"> IF(OR(Calculations!C4871 = "",Calculations!C4871 = WorkTypeString),  IFERROR(Calculations!J4871,""), NA())</f>
        <v/>
      </c>
      <c r="E4871" s="10">
        <f t="array" ref="E4871">PERCENTILE(IF(ISERROR(D4871:D9870)=FALSE,D4871:D9870),CycleTimePercentile)</f>
        <v>0</v>
      </c>
      <c r="F4871" s="2" t="e">
        <f xml:space="preserve"> IF(Calculations!C4871 = DefectTypeString,  IFERROR(Calculations!J4871,""), NA())</f>
        <v>#N/A</v>
      </c>
      <c r="G4871" s="10">
        <f t="array" ref="G4871">PERCENTILE(IF(ISERROR(F4871:F9870)=FALSE,F4871:F9870),CycleTimePercentile)</f>
        <v>0</v>
      </c>
      <c r="H4871" s="2" t="e">
        <f ca="1" xml:space="preserve"> IF(OR(Calculations!C4871 = "",Calculations!C4871 = WorkTypeString),  Calculations!K4871, NA())</f>
        <v>#N/A</v>
      </c>
      <c r="I4871" s="2" t="e">
        <f xml:space="preserve"> IF(Calculations!C4871 = DefectTypeString,  Calculations!K4871, NA())</f>
        <v>#N/A</v>
      </c>
    </row>
    <row r="4872" spans="1:9" x14ac:dyDescent="0.25">
      <c r="A4872" s="8" t="str">
        <f>Calculations!A4872</f>
        <v/>
      </c>
      <c r="B4872" s="2" t="str">
        <f t="shared" si="81"/>
        <v/>
      </c>
      <c r="C4872" s="10" t="str">
        <f>IFERROR(Calculations!J4872,"")</f>
        <v/>
      </c>
      <c r="D4872" s="10" t="str">
        <f xml:space="preserve"> IF(OR(Calculations!C4872 = "",Calculations!C4872 = WorkTypeString),  IFERROR(Calculations!J4872,""), NA())</f>
        <v/>
      </c>
      <c r="E4872" s="10">
        <f t="array" ref="E4872">PERCENTILE(IF(ISERROR(D4872:D9871)=FALSE,D4872:D9871),CycleTimePercentile)</f>
        <v>0</v>
      </c>
      <c r="F4872" s="2" t="e">
        <f xml:space="preserve"> IF(Calculations!C4872 = DefectTypeString,  IFERROR(Calculations!J4872,""), NA())</f>
        <v>#N/A</v>
      </c>
      <c r="G4872" s="10">
        <f t="array" ref="G4872">PERCENTILE(IF(ISERROR(F4872:F9871)=FALSE,F4872:F9871),CycleTimePercentile)</f>
        <v>0</v>
      </c>
      <c r="H4872" s="2" t="e">
        <f ca="1" xml:space="preserve"> IF(OR(Calculations!C4872 = "",Calculations!C4872 = WorkTypeString),  Calculations!K4872, NA())</f>
        <v>#N/A</v>
      </c>
      <c r="I4872" s="2" t="e">
        <f xml:space="preserve"> IF(Calculations!C4872 = DefectTypeString,  Calculations!K4872, NA())</f>
        <v>#N/A</v>
      </c>
    </row>
    <row r="4873" spans="1:9" x14ac:dyDescent="0.25">
      <c r="A4873" s="8" t="str">
        <f>Calculations!A4873</f>
        <v/>
      </c>
      <c r="B4873" s="2" t="str">
        <f t="shared" si="81"/>
        <v/>
      </c>
      <c r="C4873" s="10" t="str">
        <f>IFERROR(Calculations!J4873,"")</f>
        <v/>
      </c>
      <c r="D4873" s="10" t="str">
        <f xml:space="preserve"> IF(OR(Calculations!C4873 = "",Calculations!C4873 = WorkTypeString),  IFERROR(Calculations!J4873,""), NA())</f>
        <v/>
      </c>
      <c r="E4873" s="10">
        <f t="array" ref="E4873">PERCENTILE(IF(ISERROR(D4873:D9872)=FALSE,D4873:D9872),CycleTimePercentile)</f>
        <v>0</v>
      </c>
      <c r="F4873" s="2" t="e">
        <f xml:space="preserve"> IF(Calculations!C4873 = DefectTypeString,  IFERROR(Calculations!J4873,""), NA())</f>
        <v>#N/A</v>
      </c>
      <c r="G4873" s="10">
        <f t="array" ref="G4873">PERCENTILE(IF(ISERROR(F4873:F9872)=FALSE,F4873:F9872),CycleTimePercentile)</f>
        <v>0</v>
      </c>
      <c r="H4873" s="2" t="e">
        <f ca="1" xml:space="preserve"> IF(OR(Calculations!C4873 = "",Calculations!C4873 = WorkTypeString),  Calculations!K4873, NA())</f>
        <v>#N/A</v>
      </c>
      <c r="I4873" s="2" t="e">
        <f xml:space="preserve"> IF(Calculations!C4873 = DefectTypeString,  Calculations!K4873, NA())</f>
        <v>#N/A</v>
      </c>
    </row>
    <row r="4874" spans="1:9" x14ac:dyDescent="0.25">
      <c r="A4874" s="8" t="str">
        <f>Calculations!A4874</f>
        <v/>
      </c>
      <c r="B4874" s="2" t="str">
        <f t="shared" si="81"/>
        <v/>
      </c>
      <c r="C4874" s="10" t="str">
        <f>IFERROR(Calculations!J4874,"")</f>
        <v/>
      </c>
      <c r="D4874" s="10" t="str">
        <f xml:space="preserve"> IF(OR(Calculations!C4874 = "",Calculations!C4874 = WorkTypeString),  IFERROR(Calculations!J4874,""), NA())</f>
        <v/>
      </c>
      <c r="E4874" s="10">
        <f t="array" ref="E4874">PERCENTILE(IF(ISERROR(D4874:D9873)=FALSE,D4874:D9873),CycleTimePercentile)</f>
        <v>0</v>
      </c>
      <c r="F4874" s="2" t="e">
        <f xml:space="preserve"> IF(Calculations!C4874 = DefectTypeString,  IFERROR(Calculations!J4874,""), NA())</f>
        <v>#N/A</v>
      </c>
      <c r="G4874" s="10">
        <f t="array" ref="G4874">PERCENTILE(IF(ISERROR(F4874:F9873)=FALSE,F4874:F9873),CycleTimePercentile)</f>
        <v>0</v>
      </c>
      <c r="H4874" s="2" t="e">
        <f ca="1" xml:space="preserve"> IF(OR(Calculations!C4874 = "",Calculations!C4874 = WorkTypeString),  Calculations!K4874, NA())</f>
        <v>#N/A</v>
      </c>
      <c r="I4874" s="2" t="e">
        <f xml:space="preserve"> IF(Calculations!C4874 = DefectTypeString,  Calculations!K4874, NA())</f>
        <v>#N/A</v>
      </c>
    </row>
    <row r="4875" spans="1:9" x14ac:dyDescent="0.25">
      <c r="A4875" s="8" t="str">
        <f>Calculations!A4875</f>
        <v/>
      </c>
      <c r="B4875" s="2" t="str">
        <f t="shared" si="81"/>
        <v/>
      </c>
      <c r="C4875" s="10" t="str">
        <f>IFERROR(Calculations!J4875,"")</f>
        <v/>
      </c>
      <c r="D4875" s="10" t="str">
        <f xml:space="preserve"> IF(OR(Calculations!C4875 = "",Calculations!C4875 = WorkTypeString),  IFERROR(Calculations!J4875,""), NA())</f>
        <v/>
      </c>
      <c r="E4875" s="10">
        <f t="array" ref="E4875">PERCENTILE(IF(ISERROR(D4875:D9874)=FALSE,D4875:D9874),CycleTimePercentile)</f>
        <v>0</v>
      </c>
      <c r="F4875" s="2" t="e">
        <f xml:space="preserve"> IF(Calculations!C4875 = DefectTypeString,  IFERROR(Calculations!J4875,""), NA())</f>
        <v>#N/A</v>
      </c>
      <c r="G4875" s="10">
        <f t="array" ref="G4875">PERCENTILE(IF(ISERROR(F4875:F9874)=FALSE,F4875:F9874),CycleTimePercentile)</f>
        <v>0</v>
      </c>
      <c r="H4875" s="2" t="e">
        <f ca="1" xml:space="preserve"> IF(OR(Calculations!C4875 = "",Calculations!C4875 = WorkTypeString),  Calculations!K4875, NA())</f>
        <v>#N/A</v>
      </c>
      <c r="I4875" s="2" t="e">
        <f xml:space="preserve"> IF(Calculations!C4875 = DefectTypeString,  Calculations!K4875, NA())</f>
        <v>#N/A</v>
      </c>
    </row>
    <row r="4876" spans="1:9" x14ac:dyDescent="0.25">
      <c r="A4876" s="8" t="str">
        <f>Calculations!A4876</f>
        <v/>
      </c>
      <c r="B4876" s="2" t="str">
        <f t="shared" si="81"/>
        <v/>
      </c>
      <c r="C4876" s="10" t="str">
        <f>IFERROR(Calculations!J4876,"")</f>
        <v/>
      </c>
      <c r="D4876" s="10" t="str">
        <f xml:space="preserve"> IF(OR(Calculations!C4876 = "",Calculations!C4876 = WorkTypeString),  IFERROR(Calculations!J4876,""), NA())</f>
        <v/>
      </c>
      <c r="E4876" s="10">
        <f t="array" ref="E4876">PERCENTILE(IF(ISERROR(D4876:D9875)=FALSE,D4876:D9875),CycleTimePercentile)</f>
        <v>0</v>
      </c>
      <c r="F4876" s="2" t="e">
        <f xml:space="preserve"> IF(Calculations!C4876 = DefectTypeString,  IFERROR(Calculations!J4876,""), NA())</f>
        <v>#N/A</v>
      </c>
      <c r="G4876" s="10">
        <f t="array" ref="G4876">PERCENTILE(IF(ISERROR(F4876:F9875)=FALSE,F4876:F9875),CycleTimePercentile)</f>
        <v>0</v>
      </c>
      <c r="H4876" s="2" t="e">
        <f ca="1" xml:space="preserve"> IF(OR(Calculations!C4876 = "",Calculations!C4876 = WorkTypeString),  Calculations!K4876, NA())</f>
        <v>#N/A</v>
      </c>
      <c r="I4876" s="2" t="e">
        <f xml:space="preserve"> IF(Calculations!C4876 = DefectTypeString,  Calculations!K4876, NA())</f>
        <v>#N/A</v>
      </c>
    </row>
    <row r="4877" spans="1:9" x14ac:dyDescent="0.25">
      <c r="A4877" s="8" t="str">
        <f>Calculations!A4877</f>
        <v/>
      </c>
      <c r="B4877" s="2" t="str">
        <f t="shared" si="81"/>
        <v/>
      </c>
      <c r="C4877" s="10" t="str">
        <f>IFERROR(Calculations!J4877,"")</f>
        <v/>
      </c>
      <c r="D4877" s="10" t="str">
        <f xml:space="preserve"> IF(OR(Calculations!C4877 = "",Calculations!C4877 = WorkTypeString),  IFERROR(Calculations!J4877,""), NA())</f>
        <v/>
      </c>
      <c r="E4877" s="10">
        <f t="array" ref="E4877">PERCENTILE(IF(ISERROR(D4877:D9876)=FALSE,D4877:D9876),CycleTimePercentile)</f>
        <v>0</v>
      </c>
      <c r="F4877" s="2" t="e">
        <f xml:space="preserve"> IF(Calculations!C4877 = DefectTypeString,  IFERROR(Calculations!J4877,""), NA())</f>
        <v>#N/A</v>
      </c>
      <c r="G4877" s="10">
        <f t="array" ref="G4877">PERCENTILE(IF(ISERROR(F4877:F9876)=FALSE,F4877:F9876),CycleTimePercentile)</f>
        <v>0</v>
      </c>
      <c r="H4877" s="2" t="e">
        <f ca="1" xml:space="preserve"> IF(OR(Calculations!C4877 = "",Calculations!C4877 = WorkTypeString),  Calculations!K4877, NA())</f>
        <v>#N/A</v>
      </c>
      <c r="I4877" s="2" t="e">
        <f xml:space="preserve"> IF(Calculations!C4877 = DefectTypeString,  Calculations!K4877, NA())</f>
        <v>#N/A</v>
      </c>
    </row>
    <row r="4878" spans="1:9" x14ac:dyDescent="0.25">
      <c r="A4878" s="8" t="str">
        <f>Calculations!A4878</f>
        <v/>
      </c>
      <c r="B4878" s="2" t="str">
        <f t="shared" si="81"/>
        <v/>
      </c>
      <c r="C4878" s="10" t="str">
        <f>IFERROR(Calculations!J4878,"")</f>
        <v/>
      </c>
      <c r="D4878" s="10" t="str">
        <f xml:space="preserve"> IF(OR(Calculations!C4878 = "",Calculations!C4878 = WorkTypeString),  IFERROR(Calculations!J4878,""), NA())</f>
        <v/>
      </c>
      <c r="E4878" s="10">
        <f t="array" ref="E4878">PERCENTILE(IF(ISERROR(D4878:D9877)=FALSE,D4878:D9877),CycleTimePercentile)</f>
        <v>0</v>
      </c>
      <c r="F4878" s="2" t="e">
        <f xml:space="preserve"> IF(Calculations!C4878 = DefectTypeString,  IFERROR(Calculations!J4878,""), NA())</f>
        <v>#N/A</v>
      </c>
      <c r="G4878" s="10">
        <f t="array" ref="G4878">PERCENTILE(IF(ISERROR(F4878:F9877)=FALSE,F4878:F9877),CycleTimePercentile)</f>
        <v>0</v>
      </c>
      <c r="H4878" s="2" t="e">
        <f ca="1" xml:space="preserve"> IF(OR(Calculations!C4878 = "",Calculations!C4878 = WorkTypeString),  Calculations!K4878, NA())</f>
        <v>#N/A</v>
      </c>
      <c r="I4878" s="2" t="e">
        <f xml:space="preserve"> IF(Calculations!C4878 = DefectTypeString,  Calculations!K4878, NA())</f>
        <v>#N/A</v>
      </c>
    </row>
    <row r="4879" spans="1:9" x14ac:dyDescent="0.25">
      <c r="A4879" s="8" t="str">
        <f>Calculations!A4879</f>
        <v/>
      </c>
      <c r="B4879" s="2" t="str">
        <f t="shared" si="81"/>
        <v/>
      </c>
      <c r="C4879" s="10" t="str">
        <f>IFERROR(Calculations!J4879,"")</f>
        <v/>
      </c>
      <c r="D4879" s="10" t="str">
        <f xml:space="preserve"> IF(OR(Calculations!C4879 = "",Calculations!C4879 = WorkTypeString),  IFERROR(Calculations!J4879,""), NA())</f>
        <v/>
      </c>
      <c r="E4879" s="10">
        <f t="array" ref="E4879">PERCENTILE(IF(ISERROR(D4879:D9878)=FALSE,D4879:D9878),CycleTimePercentile)</f>
        <v>0</v>
      </c>
      <c r="F4879" s="2" t="e">
        <f xml:space="preserve"> IF(Calculations!C4879 = DefectTypeString,  IFERROR(Calculations!J4879,""), NA())</f>
        <v>#N/A</v>
      </c>
      <c r="G4879" s="10">
        <f t="array" ref="G4879">PERCENTILE(IF(ISERROR(F4879:F9878)=FALSE,F4879:F9878),CycleTimePercentile)</f>
        <v>0</v>
      </c>
      <c r="H4879" s="2" t="e">
        <f ca="1" xml:space="preserve"> IF(OR(Calculations!C4879 = "",Calculations!C4879 = WorkTypeString),  Calculations!K4879, NA())</f>
        <v>#N/A</v>
      </c>
      <c r="I4879" s="2" t="e">
        <f xml:space="preserve"> IF(Calculations!C4879 = DefectTypeString,  Calculations!K4879, NA())</f>
        <v>#N/A</v>
      </c>
    </row>
    <row r="4880" spans="1:9" x14ac:dyDescent="0.25">
      <c r="A4880" s="8" t="str">
        <f>Calculations!A4880</f>
        <v/>
      </c>
      <c r="B4880" s="2" t="str">
        <f t="shared" si="81"/>
        <v/>
      </c>
      <c r="C4880" s="10" t="str">
        <f>IFERROR(Calculations!J4880,"")</f>
        <v/>
      </c>
      <c r="D4880" s="10" t="str">
        <f xml:space="preserve"> IF(OR(Calculations!C4880 = "",Calculations!C4880 = WorkTypeString),  IFERROR(Calculations!J4880,""), NA())</f>
        <v/>
      </c>
      <c r="E4880" s="10">
        <f t="array" ref="E4880">PERCENTILE(IF(ISERROR(D4880:D9879)=FALSE,D4880:D9879),CycleTimePercentile)</f>
        <v>0</v>
      </c>
      <c r="F4880" s="2" t="e">
        <f xml:space="preserve"> IF(Calculations!C4880 = DefectTypeString,  IFERROR(Calculations!J4880,""), NA())</f>
        <v>#N/A</v>
      </c>
      <c r="G4880" s="10">
        <f t="array" ref="G4880">PERCENTILE(IF(ISERROR(F4880:F9879)=FALSE,F4880:F9879),CycleTimePercentile)</f>
        <v>0</v>
      </c>
      <c r="H4880" s="2" t="e">
        <f ca="1" xml:space="preserve"> IF(OR(Calculations!C4880 = "",Calculations!C4880 = WorkTypeString),  Calculations!K4880, NA())</f>
        <v>#N/A</v>
      </c>
      <c r="I4880" s="2" t="e">
        <f xml:space="preserve"> IF(Calculations!C4880 = DefectTypeString,  Calculations!K4880, NA())</f>
        <v>#N/A</v>
      </c>
    </row>
    <row r="4881" spans="1:9" x14ac:dyDescent="0.25">
      <c r="A4881" s="8" t="str">
        <f>Calculations!A4881</f>
        <v/>
      </c>
      <c r="B4881" s="2" t="str">
        <f t="shared" si="81"/>
        <v/>
      </c>
      <c r="C4881" s="10" t="str">
        <f>IFERROR(Calculations!J4881,"")</f>
        <v/>
      </c>
      <c r="D4881" s="10" t="str">
        <f xml:space="preserve"> IF(OR(Calculations!C4881 = "",Calculations!C4881 = WorkTypeString),  IFERROR(Calculations!J4881,""), NA())</f>
        <v/>
      </c>
      <c r="E4881" s="10">
        <f t="array" ref="E4881">PERCENTILE(IF(ISERROR(D4881:D9880)=FALSE,D4881:D9880),CycleTimePercentile)</f>
        <v>0</v>
      </c>
      <c r="F4881" s="2" t="e">
        <f xml:space="preserve"> IF(Calculations!C4881 = DefectTypeString,  IFERROR(Calculations!J4881,""), NA())</f>
        <v>#N/A</v>
      </c>
      <c r="G4881" s="10">
        <f t="array" ref="G4881">PERCENTILE(IF(ISERROR(F4881:F9880)=FALSE,F4881:F9880),CycleTimePercentile)</f>
        <v>0</v>
      </c>
      <c r="H4881" s="2" t="e">
        <f ca="1" xml:space="preserve"> IF(OR(Calculations!C4881 = "",Calculations!C4881 = WorkTypeString),  Calculations!K4881, NA())</f>
        <v>#N/A</v>
      </c>
      <c r="I4881" s="2" t="e">
        <f xml:space="preserve"> IF(Calculations!C4881 = DefectTypeString,  Calculations!K4881, NA())</f>
        <v>#N/A</v>
      </c>
    </row>
    <row r="4882" spans="1:9" x14ac:dyDescent="0.25">
      <c r="A4882" s="8" t="str">
        <f>Calculations!A4882</f>
        <v/>
      </c>
      <c r="B4882" s="2" t="str">
        <f t="shared" si="81"/>
        <v/>
      </c>
      <c r="C4882" s="10" t="str">
        <f>IFERROR(Calculations!J4882,"")</f>
        <v/>
      </c>
      <c r="D4882" s="10" t="str">
        <f xml:space="preserve"> IF(OR(Calculations!C4882 = "",Calculations!C4882 = WorkTypeString),  IFERROR(Calculations!J4882,""), NA())</f>
        <v/>
      </c>
      <c r="E4882" s="10">
        <f t="array" ref="E4882">PERCENTILE(IF(ISERROR(D4882:D9881)=FALSE,D4882:D9881),CycleTimePercentile)</f>
        <v>0</v>
      </c>
      <c r="F4882" s="2" t="e">
        <f xml:space="preserve"> IF(Calculations!C4882 = DefectTypeString,  IFERROR(Calculations!J4882,""), NA())</f>
        <v>#N/A</v>
      </c>
      <c r="G4882" s="10">
        <f t="array" ref="G4882">PERCENTILE(IF(ISERROR(F4882:F9881)=FALSE,F4882:F9881),CycleTimePercentile)</f>
        <v>0</v>
      </c>
      <c r="H4882" s="2" t="e">
        <f ca="1" xml:space="preserve"> IF(OR(Calculations!C4882 = "",Calculations!C4882 = WorkTypeString),  Calculations!K4882, NA())</f>
        <v>#N/A</v>
      </c>
      <c r="I4882" s="2" t="e">
        <f xml:space="preserve"> IF(Calculations!C4882 = DefectTypeString,  Calculations!K4882, NA())</f>
        <v>#N/A</v>
      </c>
    </row>
    <row r="4883" spans="1:9" x14ac:dyDescent="0.25">
      <c r="A4883" s="8" t="str">
        <f>Calculations!A4883</f>
        <v/>
      </c>
      <c r="B4883" s="2" t="str">
        <f t="shared" si="81"/>
        <v/>
      </c>
      <c r="C4883" s="10" t="str">
        <f>IFERROR(Calculations!J4883,"")</f>
        <v/>
      </c>
      <c r="D4883" s="10" t="str">
        <f xml:space="preserve"> IF(OR(Calculations!C4883 = "",Calculations!C4883 = WorkTypeString),  IFERROR(Calculations!J4883,""), NA())</f>
        <v/>
      </c>
      <c r="E4883" s="10">
        <f t="array" ref="E4883">PERCENTILE(IF(ISERROR(D4883:D9882)=FALSE,D4883:D9882),CycleTimePercentile)</f>
        <v>0</v>
      </c>
      <c r="F4883" s="2" t="e">
        <f xml:space="preserve"> IF(Calculations!C4883 = DefectTypeString,  IFERROR(Calculations!J4883,""), NA())</f>
        <v>#N/A</v>
      </c>
      <c r="G4883" s="10">
        <f t="array" ref="G4883">PERCENTILE(IF(ISERROR(F4883:F9882)=FALSE,F4883:F9882),CycleTimePercentile)</f>
        <v>0</v>
      </c>
      <c r="H4883" s="2" t="e">
        <f ca="1" xml:space="preserve"> IF(OR(Calculations!C4883 = "",Calculations!C4883 = WorkTypeString),  Calculations!K4883, NA())</f>
        <v>#N/A</v>
      </c>
      <c r="I4883" s="2" t="e">
        <f xml:space="preserve"> IF(Calculations!C4883 = DefectTypeString,  Calculations!K4883, NA())</f>
        <v>#N/A</v>
      </c>
    </row>
    <row r="4884" spans="1:9" x14ac:dyDescent="0.25">
      <c r="A4884" s="8" t="str">
        <f>Calculations!A4884</f>
        <v/>
      </c>
      <c r="B4884" s="2" t="str">
        <f t="shared" si="81"/>
        <v/>
      </c>
      <c r="C4884" s="10" t="str">
        <f>IFERROR(Calculations!J4884,"")</f>
        <v/>
      </c>
      <c r="D4884" s="10" t="str">
        <f xml:space="preserve"> IF(OR(Calculations!C4884 = "",Calculations!C4884 = WorkTypeString),  IFERROR(Calculations!J4884,""), NA())</f>
        <v/>
      </c>
      <c r="E4884" s="10">
        <f t="array" ref="E4884">PERCENTILE(IF(ISERROR(D4884:D9883)=FALSE,D4884:D9883),CycleTimePercentile)</f>
        <v>0</v>
      </c>
      <c r="F4884" s="2" t="e">
        <f xml:space="preserve"> IF(Calculations!C4884 = DefectTypeString,  IFERROR(Calculations!J4884,""), NA())</f>
        <v>#N/A</v>
      </c>
      <c r="G4884" s="10">
        <f t="array" ref="G4884">PERCENTILE(IF(ISERROR(F4884:F9883)=FALSE,F4884:F9883),CycleTimePercentile)</f>
        <v>0</v>
      </c>
      <c r="H4884" s="2" t="e">
        <f ca="1" xml:space="preserve"> IF(OR(Calculations!C4884 = "",Calculations!C4884 = WorkTypeString),  Calculations!K4884, NA())</f>
        <v>#N/A</v>
      </c>
      <c r="I4884" s="2" t="e">
        <f xml:space="preserve"> IF(Calculations!C4884 = DefectTypeString,  Calculations!K4884, NA())</f>
        <v>#N/A</v>
      </c>
    </row>
    <row r="4885" spans="1:9" x14ac:dyDescent="0.25">
      <c r="A4885" s="8" t="str">
        <f>Calculations!A4885</f>
        <v/>
      </c>
      <c r="B4885" s="2" t="str">
        <f t="shared" si="81"/>
        <v/>
      </c>
      <c r="C4885" s="10" t="str">
        <f>IFERROR(Calculations!J4885,"")</f>
        <v/>
      </c>
      <c r="D4885" s="10" t="str">
        <f xml:space="preserve"> IF(OR(Calculations!C4885 = "",Calculations!C4885 = WorkTypeString),  IFERROR(Calculations!J4885,""), NA())</f>
        <v/>
      </c>
      <c r="E4885" s="10">
        <f t="array" ref="E4885">PERCENTILE(IF(ISERROR(D4885:D9884)=FALSE,D4885:D9884),CycleTimePercentile)</f>
        <v>0</v>
      </c>
      <c r="F4885" s="2" t="e">
        <f xml:space="preserve"> IF(Calculations!C4885 = DefectTypeString,  IFERROR(Calculations!J4885,""), NA())</f>
        <v>#N/A</v>
      </c>
      <c r="G4885" s="10">
        <f t="array" ref="G4885">PERCENTILE(IF(ISERROR(F4885:F9884)=FALSE,F4885:F9884),CycleTimePercentile)</f>
        <v>0</v>
      </c>
      <c r="H4885" s="2" t="e">
        <f ca="1" xml:space="preserve"> IF(OR(Calculations!C4885 = "",Calculations!C4885 = WorkTypeString),  Calculations!K4885, NA())</f>
        <v>#N/A</v>
      </c>
      <c r="I4885" s="2" t="e">
        <f xml:space="preserve"> IF(Calculations!C4885 = DefectTypeString,  Calculations!K4885, NA())</f>
        <v>#N/A</v>
      </c>
    </row>
    <row r="4886" spans="1:9" x14ac:dyDescent="0.25">
      <c r="A4886" s="8" t="str">
        <f>Calculations!A4886</f>
        <v/>
      </c>
      <c r="B4886" s="2" t="str">
        <f t="shared" si="81"/>
        <v/>
      </c>
      <c r="C4886" s="10" t="str">
        <f>IFERROR(Calculations!J4886,"")</f>
        <v/>
      </c>
      <c r="D4886" s="10" t="str">
        <f xml:space="preserve"> IF(OR(Calculations!C4886 = "",Calculations!C4886 = WorkTypeString),  IFERROR(Calculations!J4886,""), NA())</f>
        <v/>
      </c>
      <c r="E4886" s="10">
        <f t="array" ref="E4886">PERCENTILE(IF(ISERROR(D4886:D9885)=FALSE,D4886:D9885),CycleTimePercentile)</f>
        <v>0</v>
      </c>
      <c r="F4886" s="2" t="e">
        <f xml:space="preserve"> IF(Calculations!C4886 = DefectTypeString,  IFERROR(Calculations!J4886,""), NA())</f>
        <v>#N/A</v>
      </c>
      <c r="G4886" s="10">
        <f t="array" ref="G4886">PERCENTILE(IF(ISERROR(F4886:F9885)=FALSE,F4886:F9885),CycleTimePercentile)</f>
        <v>0</v>
      </c>
      <c r="H4886" s="2" t="e">
        <f ca="1" xml:space="preserve"> IF(OR(Calculations!C4886 = "",Calculations!C4886 = WorkTypeString),  Calculations!K4886, NA())</f>
        <v>#N/A</v>
      </c>
      <c r="I4886" s="2" t="e">
        <f xml:space="preserve"> IF(Calculations!C4886 = DefectTypeString,  Calculations!K4886, NA())</f>
        <v>#N/A</v>
      </c>
    </row>
    <row r="4887" spans="1:9" x14ac:dyDescent="0.25">
      <c r="A4887" s="8" t="str">
        <f>Calculations!A4887</f>
        <v/>
      </c>
      <c r="B4887" s="2" t="str">
        <f t="shared" si="81"/>
        <v/>
      </c>
      <c r="C4887" s="10" t="str">
        <f>IFERROR(Calculations!J4887,"")</f>
        <v/>
      </c>
      <c r="D4887" s="10" t="str">
        <f xml:space="preserve"> IF(OR(Calculations!C4887 = "",Calculations!C4887 = WorkTypeString),  IFERROR(Calculations!J4887,""), NA())</f>
        <v/>
      </c>
      <c r="E4887" s="10">
        <f t="array" ref="E4887">PERCENTILE(IF(ISERROR(D4887:D9886)=FALSE,D4887:D9886),CycleTimePercentile)</f>
        <v>0</v>
      </c>
      <c r="F4887" s="2" t="e">
        <f xml:space="preserve"> IF(Calculations!C4887 = DefectTypeString,  IFERROR(Calculations!J4887,""), NA())</f>
        <v>#N/A</v>
      </c>
      <c r="G4887" s="10">
        <f t="array" ref="G4887">PERCENTILE(IF(ISERROR(F4887:F9886)=FALSE,F4887:F9886),CycleTimePercentile)</f>
        <v>0</v>
      </c>
      <c r="H4887" s="2" t="e">
        <f ca="1" xml:space="preserve"> IF(OR(Calculations!C4887 = "",Calculations!C4887 = WorkTypeString),  Calculations!K4887, NA())</f>
        <v>#N/A</v>
      </c>
      <c r="I4887" s="2" t="e">
        <f xml:space="preserve"> IF(Calculations!C4887 = DefectTypeString,  Calculations!K4887, NA())</f>
        <v>#N/A</v>
      </c>
    </row>
    <row r="4888" spans="1:9" x14ac:dyDescent="0.25">
      <c r="A4888" s="8" t="str">
        <f>Calculations!A4888</f>
        <v/>
      </c>
      <c r="B4888" s="2" t="str">
        <f t="shared" si="81"/>
        <v/>
      </c>
      <c r="C4888" s="10" t="str">
        <f>IFERROR(Calculations!J4888,"")</f>
        <v/>
      </c>
      <c r="D4888" s="10" t="str">
        <f xml:space="preserve"> IF(OR(Calculations!C4888 = "",Calculations!C4888 = WorkTypeString),  IFERROR(Calculations!J4888,""), NA())</f>
        <v/>
      </c>
      <c r="E4888" s="10">
        <f t="array" ref="E4888">PERCENTILE(IF(ISERROR(D4888:D9887)=FALSE,D4888:D9887),CycleTimePercentile)</f>
        <v>0</v>
      </c>
      <c r="F4888" s="2" t="e">
        <f xml:space="preserve"> IF(Calculations!C4888 = DefectTypeString,  IFERROR(Calculations!J4888,""), NA())</f>
        <v>#N/A</v>
      </c>
      <c r="G4888" s="10">
        <f t="array" ref="G4888">PERCENTILE(IF(ISERROR(F4888:F9887)=FALSE,F4888:F9887),CycleTimePercentile)</f>
        <v>0</v>
      </c>
      <c r="H4888" s="2" t="e">
        <f ca="1" xml:space="preserve"> IF(OR(Calculations!C4888 = "",Calculations!C4888 = WorkTypeString),  Calculations!K4888, NA())</f>
        <v>#N/A</v>
      </c>
      <c r="I4888" s="2" t="e">
        <f xml:space="preserve"> IF(Calculations!C4888 = DefectTypeString,  Calculations!K4888, NA())</f>
        <v>#N/A</v>
      </c>
    </row>
    <row r="4889" spans="1:9" x14ac:dyDescent="0.25">
      <c r="A4889" s="8" t="str">
        <f>Calculations!A4889</f>
        <v/>
      </c>
      <c r="B4889" s="2" t="str">
        <f t="shared" si="81"/>
        <v/>
      </c>
      <c r="C4889" s="10" t="str">
        <f>IFERROR(Calculations!J4889,"")</f>
        <v/>
      </c>
      <c r="D4889" s="10" t="str">
        <f xml:space="preserve"> IF(OR(Calculations!C4889 = "",Calculations!C4889 = WorkTypeString),  IFERROR(Calculations!J4889,""), NA())</f>
        <v/>
      </c>
      <c r="E4889" s="10">
        <f t="array" ref="E4889">PERCENTILE(IF(ISERROR(D4889:D9888)=FALSE,D4889:D9888),CycleTimePercentile)</f>
        <v>0</v>
      </c>
      <c r="F4889" s="2" t="e">
        <f xml:space="preserve"> IF(Calculations!C4889 = DefectTypeString,  IFERROR(Calculations!J4889,""), NA())</f>
        <v>#N/A</v>
      </c>
      <c r="G4889" s="10">
        <f t="array" ref="G4889">PERCENTILE(IF(ISERROR(F4889:F9888)=FALSE,F4889:F9888),CycleTimePercentile)</f>
        <v>0</v>
      </c>
      <c r="H4889" s="2" t="e">
        <f ca="1" xml:space="preserve"> IF(OR(Calculations!C4889 = "",Calculations!C4889 = WorkTypeString),  Calculations!K4889, NA())</f>
        <v>#N/A</v>
      </c>
      <c r="I4889" s="2" t="e">
        <f xml:space="preserve"> IF(Calculations!C4889 = DefectTypeString,  Calculations!K4889, NA())</f>
        <v>#N/A</v>
      </c>
    </row>
    <row r="4890" spans="1:9" x14ac:dyDescent="0.25">
      <c r="A4890" s="8" t="str">
        <f>Calculations!A4890</f>
        <v/>
      </c>
      <c r="B4890" s="2" t="str">
        <f t="shared" si="81"/>
        <v/>
      </c>
      <c r="C4890" s="10" t="str">
        <f>IFERROR(Calculations!J4890,"")</f>
        <v/>
      </c>
      <c r="D4890" s="10" t="str">
        <f xml:space="preserve"> IF(OR(Calculations!C4890 = "",Calculations!C4890 = WorkTypeString),  IFERROR(Calculations!J4890,""), NA())</f>
        <v/>
      </c>
      <c r="E4890" s="10">
        <f t="array" ref="E4890">PERCENTILE(IF(ISERROR(D4890:D9889)=FALSE,D4890:D9889),CycleTimePercentile)</f>
        <v>0</v>
      </c>
      <c r="F4890" s="2" t="e">
        <f xml:space="preserve"> IF(Calculations!C4890 = DefectTypeString,  IFERROR(Calculations!J4890,""), NA())</f>
        <v>#N/A</v>
      </c>
      <c r="G4890" s="10">
        <f t="array" ref="G4890">PERCENTILE(IF(ISERROR(F4890:F9889)=FALSE,F4890:F9889),CycleTimePercentile)</f>
        <v>0</v>
      </c>
      <c r="H4890" s="2" t="e">
        <f ca="1" xml:space="preserve"> IF(OR(Calculations!C4890 = "",Calculations!C4890 = WorkTypeString),  Calculations!K4890, NA())</f>
        <v>#N/A</v>
      </c>
      <c r="I4890" s="2" t="e">
        <f xml:space="preserve"> IF(Calculations!C4890 = DefectTypeString,  Calculations!K4890, NA())</f>
        <v>#N/A</v>
      </c>
    </row>
    <row r="4891" spans="1:9" x14ac:dyDescent="0.25">
      <c r="A4891" s="8" t="str">
        <f>Calculations!A4891</f>
        <v/>
      </c>
      <c r="B4891" s="2" t="str">
        <f t="shared" si="81"/>
        <v/>
      </c>
      <c r="C4891" s="10" t="str">
        <f>IFERROR(Calculations!J4891,"")</f>
        <v/>
      </c>
      <c r="D4891" s="10" t="str">
        <f xml:space="preserve"> IF(OR(Calculations!C4891 = "",Calculations!C4891 = WorkTypeString),  IFERROR(Calculations!J4891,""), NA())</f>
        <v/>
      </c>
      <c r="E4891" s="10">
        <f t="array" ref="E4891">PERCENTILE(IF(ISERROR(D4891:D9890)=FALSE,D4891:D9890),CycleTimePercentile)</f>
        <v>0</v>
      </c>
      <c r="F4891" s="2" t="e">
        <f xml:space="preserve"> IF(Calculations!C4891 = DefectTypeString,  IFERROR(Calculations!J4891,""), NA())</f>
        <v>#N/A</v>
      </c>
      <c r="G4891" s="10">
        <f t="array" ref="G4891">PERCENTILE(IF(ISERROR(F4891:F9890)=FALSE,F4891:F9890),CycleTimePercentile)</f>
        <v>0</v>
      </c>
      <c r="H4891" s="2" t="e">
        <f ca="1" xml:space="preserve"> IF(OR(Calculations!C4891 = "",Calculations!C4891 = WorkTypeString),  Calculations!K4891, NA())</f>
        <v>#N/A</v>
      </c>
      <c r="I4891" s="2" t="e">
        <f xml:space="preserve"> IF(Calculations!C4891 = DefectTypeString,  Calculations!K4891, NA())</f>
        <v>#N/A</v>
      </c>
    </row>
    <row r="4892" spans="1:9" x14ac:dyDescent="0.25">
      <c r="A4892" s="8" t="str">
        <f>Calculations!A4892</f>
        <v/>
      </c>
      <c r="B4892" s="2" t="str">
        <f t="shared" si="81"/>
        <v/>
      </c>
      <c r="C4892" s="10" t="str">
        <f>IFERROR(Calculations!J4892,"")</f>
        <v/>
      </c>
      <c r="D4892" s="10" t="str">
        <f xml:space="preserve"> IF(OR(Calculations!C4892 = "",Calculations!C4892 = WorkTypeString),  IFERROR(Calculations!J4892,""), NA())</f>
        <v/>
      </c>
      <c r="E4892" s="10">
        <f t="array" ref="E4892">PERCENTILE(IF(ISERROR(D4892:D9891)=FALSE,D4892:D9891),CycleTimePercentile)</f>
        <v>0</v>
      </c>
      <c r="F4892" s="2" t="e">
        <f xml:space="preserve"> IF(Calculations!C4892 = DefectTypeString,  IFERROR(Calculations!J4892,""), NA())</f>
        <v>#N/A</v>
      </c>
      <c r="G4892" s="10">
        <f t="array" ref="G4892">PERCENTILE(IF(ISERROR(F4892:F9891)=FALSE,F4892:F9891),CycleTimePercentile)</f>
        <v>0</v>
      </c>
      <c r="H4892" s="2" t="e">
        <f ca="1" xml:space="preserve"> IF(OR(Calculations!C4892 = "",Calculations!C4892 = WorkTypeString),  Calculations!K4892, NA())</f>
        <v>#N/A</v>
      </c>
      <c r="I4892" s="2" t="e">
        <f xml:space="preserve"> IF(Calculations!C4892 = DefectTypeString,  Calculations!K4892, NA())</f>
        <v>#N/A</v>
      </c>
    </row>
    <row r="4893" spans="1:9" x14ac:dyDescent="0.25">
      <c r="A4893" s="8" t="str">
        <f>Calculations!A4893</f>
        <v/>
      </c>
      <c r="B4893" s="2" t="str">
        <f t="shared" si="81"/>
        <v/>
      </c>
      <c r="C4893" s="10" t="str">
        <f>IFERROR(Calculations!J4893,"")</f>
        <v/>
      </c>
      <c r="D4893" s="10" t="str">
        <f xml:space="preserve"> IF(OR(Calculations!C4893 = "",Calculations!C4893 = WorkTypeString),  IFERROR(Calculations!J4893,""), NA())</f>
        <v/>
      </c>
      <c r="E4893" s="10">
        <f t="array" ref="E4893">PERCENTILE(IF(ISERROR(D4893:D9892)=FALSE,D4893:D9892),CycleTimePercentile)</f>
        <v>0</v>
      </c>
      <c r="F4893" s="2" t="e">
        <f xml:space="preserve"> IF(Calculations!C4893 = DefectTypeString,  IFERROR(Calculations!J4893,""), NA())</f>
        <v>#N/A</v>
      </c>
      <c r="G4893" s="10">
        <f t="array" ref="G4893">PERCENTILE(IF(ISERROR(F4893:F9892)=FALSE,F4893:F9892),CycleTimePercentile)</f>
        <v>0</v>
      </c>
      <c r="H4893" s="2" t="e">
        <f ca="1" xml:space="preserve"> IF(OR(Calculations!C4893 = "",Calculations!C4893 = WorkTypeString),  Calculations!K4893, NA())</f>
        <v>#N/A</v>
      </c>
      <c r="I4893" s="2" t="e">
        <f xml:space="preserve"> IF(Calculations!C4893 = DefectTypeString,  Calculations!K4893, NA())</f>
        <v>#N/A</v>
      </c>
    </row>
    <row r="4894" spans="1:9" x14ac:dyDescent="0.25">
      <c r="A4894" s="8" t="str">
        <f>Calculations!A4894</f>
        <v/>
      </c>
      <c r="B4894" s="2" t="str">
        <f t="shared" si="81"/>
        <v/>
      </c>
      <c r="C4894" s="10" t="str">
        <f>IFERROR(Calculations!J4894,"")</f>
        <v/>
      </c>
      <c r="D4894" s="10" t="str">
        <f xml:space="preserve"> IF(OR(Calculations!C4894 = "",Calculations!C4894 = WorkTypeString),  IFERROR(Calculations!J4894,""), NA())</f>
        <v/>
      </c>
      <c r="E4894" s="10">
        <f t="array" ref="E4894">PERCENTILE(IF(ISERROR(D4894:D9893)=FALSE,D4894:D9893),CycleTimePercentile)</f>
        <v>0</v>
      </c>
      <c r="F4894" s="2" t="e">
        <f xml:space="preserve"> IF(Calculations!C4894 = DefectTypeString,  IFERROR(Calculations!J4894,""), NA())</f>
        <v>#N/A</v>
      </c>
      <c r="G4894" s="10">
        <f t="array" ref="G4894">PERCENTILE(IF(ISERROR(F4894:F9893)=FALSE,F4894:F9893),CycleTimePercentile)</f>
        <v>0</v>
      </c>
      <c r="H4894" s="2" t="e">
        <f ca="1" xml:space="preserve"> IF(OR(Calculations!C4894 = "",Calculations!C4894 = WorkTypeString),  Calculations!K4894, NA())</f>
        <v>#N/A</v>
      </c>
      <c r="I4894" s="2" t="e">
        <f xml:space="preserve"> IF(Calculations!C4894 = DefectTypeString,  Calculations!K4894, NA())</f>
        <v>#N/A</v>
      </c>
    </row>
    <row r="4895" spans="1:9" x14ac:dyDescent="0.25">
      <c r="A4895" s="8" t="str">
        <f>Calculations!A4895</f>
        <v/>
      </c>
      <c r="B4895" s="2" t="str">
        <f t="shared" si="81"/>
        <v/>
      </c>
      <c r="C4895" s="10" t="str">
        <f>IFERROR(Calculations!J4895,"")</f>
        <v/>
      </c>
      <c r="D4895" s="10" t="str">
        <f xml:space="preserve"> IF(OR(Calculations!C4895 = "",Calculations!C4895 = WorkTypeString),  IFERROR(Calculations!J4895,""), NA())</f>
        <v/>
      </c>
      <c r="E4895" s="10">
        <f t="array" ref="E4895">PERCENTILE(IF(ISERROR(D4895:D9894)=FALSE,D4895:D9894),CycleTimePercentile)</f>
        <v>0</v>
      </c>
      <c r="F4895" s="2" t="e">
        <f xml:space="preserve"> IF(Calculations!C4895 = DefectTypeString,  IFERROR(Calculations!J4895,""), NA())</f>
        <v>#N/A</v>
      </c>
      <c r="G4895" s="10">
        <f t="array" ref="G4895">PERCENTILE(IF(ISERROR(F4895:F9894)=FALSE,F4895:F9894),CycleTimePercentile)</f>
        <v>0</v>
      </c>
      <c r="H4895" s="2" t="e">
        <f ca="1" xml:space="preserve"> IF(OR(Calculations!C4895 = "",Calculations!C4895 = WorkTypeString),  Calculations!K4895, NA())</f>
        <v>#N/A</v>
      </c>
      <c r="I4895" s="2" t="e">
        <f xml:space="preserve"> IF(Calculations!C4895 = DefectTypeString,  Calculations!K4895, NA())</f>
        <v>#N/A</v>
      </c>
    </row>
    <row r="4896" spans="1:9" x14ac:dyDescent="0.25">
      <c r="A4896" s="8" t="str">
        <f>Calculations!A4896</f>
        <v/>
      </c>
      <c r="B4896" s="2" t="str">
        <f t="shared" si="81"/>
        <v/>
      </c>
      <c r="C4896" s="10" t="str">
        <f>IFERROR(Calculations!J4896,"")</f>
        <v/>
      </c>
      <c r="D4896" s="10" t="str">
        <f xml:space="preserve"> IF(OR(Calculations!C4896 = "",Calculations!C4896 = WorkTypeString),  IFERROR(Calculations!J4896,""), NA())</f>
        <v/>
      </c>
      <c r="E4896" s="10">
        <f t="array" ref="E4896">PERCENTILE(IF(ISERROR(D4896:D9895)=FALSE,D4896:D9895),CycleTimePercentile)</f>
        <v>0</v>
      </c>
      <c r="F4896" s="2" t="e">
        <f xml:space="preserve"> IF(Calculations!C4896 = DefectTypeString,  IFERROR(Calculations!J4896,""), NA())</f>
        <v>#N/A</v>
      </c>
      <c r="G4896" s="10">
        <f t="array" ref="G4896">PERCENTILE(IF(ISERROR(F4896:F9895)=FALSE,F4896:F9895),CycleTimePercentile)</f>
        <v>0</v>
      </c>
      <c r="H4896" s="2" t="e">
        <f ca="1" xml:space="preserve"> IF(OR(Calculations!C4896 = "",Calculations!C4896 = WorkTypeString),  Calculations!K4896, NA())</f>
        <v>#N/A</v>
      </c>
      <c r="I4896" s="2" t="e">
        <f xml:space="preserve"> IF(Calculations!C4896 = DefectTypeString,  Calculations!K4896, NA())</f>
        <v>#N/A</v>
      </c>
    </row>
    <row r="4897" spans="1:9" x14ac:dyDescent="0.25">
      <c r="A4897" s="8" t="str">
        <f>Calculations!A4897</f>
        <v/>
      </c>
      <c r="B4897" s="2" t="str">
        <f t="shared" si="81"/>
        <v/>
      </c>
      <c r="C4897" s="10" t="str">
        <f>IFERROR(Calculations!J4897,"")</f>
        <v/>
      </c>
      <c r="D4897" s="10" t="str">
        <f xml:space="preserve"> IF(OR(Calculations!C4897 = "",Calculations!C4897 = WorkTypeString),  IFERROR(Calculations!J4897,""), NA())</f>
        <v/>
      </c>
      <c r="E4897" s="10">
        <f t="array" ref="E4897">PERCENTILE(IF(ISERROR(D4897:D9896)=FALSE,D4897:D9896),CycleTimePercentile)</f>
        <v>0</v>
      </c>
      <c r="F4897" s="2" t="e">
        <f xml:space="preserve"> IF(Calculations!C4897 = DefectTypeString,  IFERROR(Calculations!J4897,""), NA())</f>
        <v>#N/A</v>
      </c>
      <c r="G4897" s="10">
        <f t="array" ref="G4897">PERCENTILE(IF(ISERROR(F4897:F9896)=FALSE,F4897:F9896),CycleTimePercentile)</f>
        <v>0</v>
      </c>
      <c r="H4897" s="2" t="e">
        <f ca="1" xml:space="preserve"> IF(OR(Calculations!C4897 = "",Calculations!C4897 = WorkTypeString),  Calculations!K4897, NA())</f>
        <v>#N/A</v>
      </c>
      <c r="I4897" s="2" t="e">
        <f xml:space="preserve"> IF(Calculations!C4897 = DefectTypeString,  Calculations!K4897, NA())</f>
        <v>#N/A</v>
      </c>
    </row>
    <row r="4898" spans="1:9" x14ac:dyDescent="0.25">
      <c r="A4898" s="8" t="str">
        <f>Calculations!A4898</f>
        <v/>
      </c>
      <c r="B4898" s="2" t="str">
        <f t="shared" si="81"/>
        <v/>
      </c>
      <c r="C4898" s="10" t="str">
        <f>IFERROR(Calculations!J4898,"")</f>
        <v/>
      </c>
      <c r="D4898" s="10" t="str">
        <f xml:space="preserve"> IF(OR(Calculations!C4898 = "",Calculations!C4898 = WorkTypeString),  IFERROR(Calculations!J4898,""), NA())</f>
        <v/>
      </c>
      <c r="E4898" s="10">
        <f t="array" ref="E4898">PERCENTILE(IF(ISERROR(D4898:D9897)=FALSE,D4898:D9897),CycleTimePercentile)</f>
        <v>0</v>
      </c>
      <c r="F4898" s="2" t="e">
        <f xml:space="preserve"> IF(Calculations!C4898 = DefectTypeString,  IFERROR(Calculations!J4898,""), NA())</f>
        <v>#N/A</v>
      </c>
      <c r="G4898" s="10">
        <f t="array" ref="G4898">PERCENTILE(IF(ISERROR(F4898:F9897)=FALSE,F4898:F9897),CycleTimePercentile)</f>
        <v>0</v>
      </c>
      <c r="H4898" s="2" t="e">
        <f ca="1" xml:space="preserve"> IF(OR(Calculations!C4898 = "",Calculations!C4898 = WorkTypeString),  Calculations!K4898, NA())</f>
        <v>#N/A</v>
      </c>
      <c r="I4898" s="2" t="e">
        <f xml:space="preserve"> IF(Calculations!C4898 = DefectTypeString,  Calculations!K4898, NA())</f>
        <v>#N/A</v>
      </c>
    </row>
    <row r="4899" spans="1:9" x14ac:dyDescent="0.25">
      <c r="A4899" s="8" t="str">
        <f>Calculations!A4899</f>
        <v/>
      </c>
      <c r="B4899" s="2" t="str">
        <f t="shared" si="81"/>
        <v/>
      </c>
      <c r="C4899" s="10" t="str">
        <f>IFERROR(Calculations!J4899,"")</f>
        <v/>
      </c>
      <c r="D4899" s="10" t="str">
        <f xml:space="preserve"> IF(OR(Calculations!C4899 = "",Calculations!C4899 = WorkTypeString),  IFERROR(Calculations!J4899,""), NA())</f>
        <v/>
      </c>
      <c r="E4899" s="10">
        <f t="array" ref="E4899">PERCENTILE(IF(ISERROR(D4899:D9898)=FALSE,D4899:D9898),CycleTimePercentile)</f>
        <v>0</v>
      </c>
      <c r="F4899" s="2" t="e">
        <f xml:space="preserve"> IF(Calculations!C4899 = DefectTypeString,  IFERROR(Calculations!J4899,""), NA())</f>
        <v>#N/A</v>
      </c>
      <c r="G4899" s="10">
        <f t="array" ref="G4899">PERCENTILE(IF(ISERROR(F4899:F9898)=FALSE,F4899:F9898),CycleTimePercentile)</f>
        <v>0</v>
      </c>
      <c r="H4899" s="2" t="e">
        <f ca="1" xml:space="preserve"> IF(OR(Calculations!C4899 = "",Calculations!C4899 = WorkTypeString),  Calculations!K4899, NA())</f>
        <v>#N/A</v>
      </c>
      <c r="I4899" s="2" t="e">
        <f xml:space="preserve"> IF(Calculations!C4899 = DefectTypeString,  Calculations!K4899, NA())</f>
        <v>#N/A</v>
      </c>
    </row>
    <row r="4900" spans="1:9" x14ac:dyDescent="0.25">
      <c r="A4900" s="8" t="str">
        <f>Calculations!A4900</f>
        <v/>
      </c>
      <c r="B4900" s="2" t="str">
        <f t="shared" si="81"/>
        <v/>
      </c>
      <c r="C4900" s="10" t="str">
        <f>IFERROR(Calculations!J4900,"")</f>
        <v/>
      </c>
      <c r="D4900" s="10" t="str">
        <f xml:space="preserve"> IF(OR(Calculations!C4900 = "",Calculations!C4900 = WorkTypeString),  IFERROR(Calculations!J4900,""), NA())</f>
        <v/>
      </c>
      <c r="E4900" s="10">
        <f t="array" ref="E4900">PERCENTILE(IF(ISERROR(D4900:D9899)=FALSE,D4900:D9899),CycleTimePercentile)</f>
        <v>0</v>
      </c>
      <c r="F4900" s="2" t="e">
        <f xml:space="preserve"> IF(Calculations!C4900 = DefectTypeString,  IFERROR(Calculations!J4900,""), NA())</f>
        <v>#N/A</v>
      </c>
      <c r="G4900" s="10">
        <f t="array" ref="G4900">PERCENTILE(IF(ISERROR(F4900:F9899)=FALSE,F4900:F9899),CycleTimePercentile)</f>
        <v>0</v>
      </c>
      <c r="H4900" s="2" t="e">
        <f ca="1" xml:space="preserve"> IF(OR(Calculations!C4900 = "",Calculations!C4900 = WorkTypeString),  Calculations!K4900, NA())</f>
        <v>#N/A</v>
      </c>
      <c r="I4900" s="2" t="e">
        <f xml:space="preserve"> IF(Calculations!C4900 = DefectTypeString,  Calculations!K4900, NA())</f>
        <v>#N/A</v>
      </c>
    </row>
    <row r="4901" spans="1:9" x14ac:dyDescent="0.25">
      <c r="A4901" s="8" t="str">
        <f>Calculations!A4901</f>
        <v/>
      </c>
      <c r="B4901" s="2" t="str">
        <f t="shared" si="81"/>
        <v/>
      </c>
      <c r="C4901" s="10" t="str">
        <f>IFERROR(Calculations!J4901,"")</f>
        <v/>
      </c>
      <c r="D4901" s="10" t="str">
        <f xml:space="preserve"> IF(OR(Calculations!C4901 = "",Calculations!C4901 = WorkTypeString),  IFERROR(Calculations!J4901,""), NA())</f>
        <v/>
      </c>
      <c r="E4901" s="10">
        <f t="array" ref="E4901">PERCENTILE(IF(ISERROR(D4901:D9900)=FALSE,D4901:D9900),CycleTimePercentile)</f>
        <v>0</v>
      </c>
      <c r="F4901" s="2" t="e">
        <f xml:space="preserve"> IF(Calculations!C4901 = DefectTypeString,  IFERROR(Calculations!J4901,""), NA())</f>
        <v>#N/A</v>
      </c>
      <c r="G4901" s="10">
        <f t="array" ref="G4901">PERCENTILE(IF(ISERROR(F4901:F9900)=FALSE,F4901:F9900),CycleTimePercentile)</f>
        <v>0</v>
      </c>
      <c r="H4901" s="2" t="e">
        <f ca="1" xml:space="preserve"> IF(OR(Calculations!C4901 = "",Calculations!C4901 = WorkTypeString),  Calculations!K4901, NA())</f>
        <v>#N/A</v>
      </c>
      <c r="I4901" s="2" t="e">
        <f xml:space="preserve"> IF(Calculations!C4901 = DefectTypeString,  Calculations!K4901, NA())</f>
        <v>#N/A</v>
      </c>
    </row>
    <row r="4902" spans="1:9" x14ac:dyDescent="0.25">
      <c r="A4902" s="8" t="str">
        <f>Calculations!A4902</f>
        <v/>
      </c>
      <c r="B4902" s="2" t="str">
        <f t="shared" si="81"/>
        <v/>
      </c>
      <c r="C4902" s="10" t="str">
        <f>IFERROR(Calculations!J4902,"")</f>
        <v/>
      </c>
      <c r="D4902" s="10" t="str">
        <f xml:space="preserve"> IF(OR(Calculations!C4902 = "",Calculations!C4902 = WorkTypeString),  IFERROR(Calculations!J4902,""), NA())</f>
        <v/>
      </c>
      <c r="E4902" s="10">
        <f t="array" ref="E4902">PERCENTILE(IF(ISERROR(D4902:D9901)=FALSE,D4902:D9901),CycleTimePercentile)</f>
        <v>0</v>
      </c>
      <c r="F4902" s="2" t="e">
        <f xml:space="preserve"> IF(Calculations!C4902 = DefectTypeString,  IFERROR(Calculations!J4902,""), NA())</f>
        <v>#N/A</v>
      </c>
      <c r="G4902" s="10">
        <f t="array" ref="G4902">PERCENTILE(IF(ISERROR(F4902:F9901)=FALSE,F4902:F9901),CycleTimePercentile)</f>
        <v>0</v>
      </c>
      <c r="H4902" s="2" t="e">
        <f ca="1" xml:space="preserve"> IF(OR(Calculations!C4902 = "",Calculations!C4902 = WorkTypeString),  Calculations!K4902, NA())</f>
        <v>#N/A</v>
      </c>
      <c r="I4902" s="2" t="e">
        <f xml:space="preserve"> IF(Calculations!C4902 = DefectTypeString,  Calculations!K4902, NA())</f>
        <v>#N/A</v>
      </c>
    </row>
    <row r="4903" spans="1:9" x14ac:dyDescent="0.25">
      <c r="A4903" s="8" t="str">
        <f>Calculations!A4903</f>
        <v/>
      </c>
      <c r="B4903" s="2" t="str">
        <f t="shared" si="81"/>
        <v/>
      </c>
      <c r="C4903" s="10" t="str">
        <f>IFERROR(Calculations!J4903,"")</f>
        <v/>
      </c>
      <c r="D4903" s="10" t="str">
        <f xml:space="preserve"> IF(OR(Calculations!C4903 = "",Calculations!C4903 = WorkTypeString),  IFERROR(Calculations!J4903,""), NA())</f>
        <v/>
      </c>
      <c r="E4903" s="10">
        <f t="array" ref="E4903">PERCENTILE(IF(ISERROR(D4903:D9902)=FALSE,D4903:D9902),CycleTimePercentile)</f>
        <v>0</v>
      </c>
      <c r="F4903" s="2" t="e">
        <f xml:space="preserve"> IF(Calculations!C4903 = DefectTypeString,  IFERROR(Calculations!J4903,""), NA())</f>
        <v>#N/A</v>
      </c>
      <c r="G4903" s="10">
        <f t="array" ref="G4903">PERCENTILE(IF(ISERROR(F4903:F9902)=FALSE,F4903:F9902),CycleTimePercentile)</f>
        <v>0</v>
      </c>
      <c r="H4903" s="2" t="e">
        <f ca="1" xml:space="preserve"> IF(OR(Calculations!C4903 = "",Calculations!C4903 = WorkTypeString),  Calculations!K4903, NA())</f>
        <v>#N/A</v>
      </c>
      <c r="I4903" s="2" t="e">
        <f xml:space="preserve"> IF(Calculations!C4903 = DefectTypeString,  Calculations!K4903, NA())</f>
        <v>#N/A</v>
      </c>
    </row>
    <row r="4904" spans="1:9" x14ac:dyDescent="0.25">
      <c r="A4904" s="8" t="str">
        <f>Calculations!A4904</f>
        <v/>
      </c>
      <c r="B4904" s="2" t="str">
        <f t="shared" si="81"/>
        <v/>
      </c>
      <c r="C4904" s="10" t="str">
        <f>IFERROR(Calculations!J4904,"")</f>
        <v/>
      </c>
      <c r="D4904" s="10" t="str">
        <f xml:space="preserve"> IF(OR(Calculations!C4904 = "",Calculations!C4904 = WorkTypeString),  IFERROR(Calculations!J4904,""), NA())</f>
        <v/>
      </c>
      <c r="E4904" s="10">
        <f t="array" ref="E4904">PERCENTILE(IF(ISERROR(D4904:D9903)=FALSE,D4904:D9903),CycleTimePercentile)</f>
        <v>0</v>
      </c>
      <c r="F4904" s="2" t="e">
        <f xml:space="preserve"> IF(Calculations!C4904 = DefectTypeString,  IFERROR(Calculations!J4904,""), NA())</f>
        <v>#N/A</v>
      </c>
      <c r="G4904" s="10">
        <f t="array" ref="G4904">PERCENTILE(IF(ISERROR(F4904:F9903)=FALSE,F4904:F9903),CycleTimePercentile)</f>
        <v>0</v>
      </c>
      <c r="H4904" s="2" t="e">
        <f ca="1" xml:space="preserve"> IF(OR(Calculations!C4904 = "",Calculations!C4904 = WorkTypeString),  Calculations!K4904, NA())</f>
        <v>#N/A</v>
      </c>
      <c r="I4904" s="2" t="e">
        <f xml:space="preserve"> IF(Calculations!C4904 = DefectTypeString,  Calculations!K4904, NA())</f>
        <v>#N/A</v>
      </c>
    </row>
    <row r="4905" spans="1:9" x14ac:dyDescent="0.25">
      <c r="A4905" s="8" t="str">
        <f>Calculations!A4905</f>
        <v/>
      </c>
      <c r="B4905" s="2" t="str">
        <f t="shared" si="81"/>
        <v/>
      </c>
      <c r="C4905" s="10" t="str">
        <f>IFERROR(Calculations!J4905,"")</f>
        <v/>
      </c>
      <c r="D4905" s="10" t="str">
        <f xml:space="preserve"> IF(OR(Calculations!C4905 = "",Calculations!C4905 = WorkTypeString),  IFERROR(Calculations!J4905,""), NA())</f>
        <v/>
      </c>
      <c r="E4905" s="10">
        <f t="array" ref="E4905">PERCENTILE(IF(ISERROR(D4905:D9904)=FALSE,D4905:D9904),CycleTimePercentile)</f>
        <v>0</v>
      </c>
      <c r="F4905" s="2" t="e">
        <f xml:space="preserve"> IF(Calculations!C4905 = DefectTypeString,  IFERROR(Calculations!J4905,""), NA())</f>
        <v>#N/A</v>
      </c>
      <c r="G4905" s="10">
        <f t="array" ref="G4905">PERCENTILE(IF(ISERROR(F4905:F9904)=FALSE,F4905:F9904),CycleTimePercentile)</f>
        <v>0</v>
      </c>
      <c r="H4905" s="2" t="e">
        <f ca="1" xml:space="preserve"> IF(OR(Calculations!C4905 = "",Calculations!C4905 = WorkTypeString),  Calculations!K4905, NA())</f>
        <v>#N/A</v>
      </c>
      <c r="I4905" s="2" t="e">
        <f xml:space="preserve"> IF(Calculations!C4905 = DefectTypeString,  Calculations!K4905, NA())</f>
        <v>#N/A</v>
      </c>
    </row>
    <row r="4906" spans="1:9" x14ac:dyDescent="0.25">
      <c r="A4906" s="8" t="str">
        <f>Calculations!A4906</f>
        <v/>
      </c>
      <c r="B4906" s="2" t="str">
        <f t="shared" si="81"/>
        <v/>
      </c>
      <c r="C4906" s="10" t="str">
        <f>IFERROR(Calculations!J4906,"")</f>
        <v/>
      </c>
      <c r="D4906" s="10" t="str">
        <f xml:space="preserve"> IF(OR(Calculations!C4906 = "",Calculations!C4906 = WorkTypeString),  IFERROR(Calculations!J4906,""), NA())</f>
        <v/>
      </c>
      <c r="E4906" s="10">
        <f t="array" ref="E4906">PERCENTILE(IF(ISERROR(D4906:D9905)=FALSE,D4906:D9905),CycleTimePercentile)</f>
        <v>0</v>
      </c>
      <c r="F4906" s="2" t="e">
        <f xml:space="preserve"> IF(Calculations!C4906 = DefectTypeString,  IFERROR(Calculations!J4906,""), NA())</f>
        <v>#N/A</v>
      </c>
      <c r="G4906" s="10">
        <f t="array" ref="G4906">PERCENTILE(IF(ISERROR(F4906:F9905)=FALSE,F4906:F9905),CycleTimePercentile)</f>
        <v>0</v>
      </c>
      <c r="H4906" s="2" t="e">
        <f ca="1" xml:space="preserve"> IF(OR(Calculations!C4906 = "",Calculations!C4906 = WorkTypeString),  Calculations!K4906, NA())</f>
        <v>#N/A</v>
      </c>
      <c r="I4906" s="2" t="e">
        <f xml:space="preserve"> IF(Calculations!C4906 = DefectTypeString,  Calculations!K4906, NA())</f>
        <v>#N/A</v>
      </c>
    </row>
    <row r="4907" spans="1:9" x14ac:dyDescent="0.25">
      <c r="A4907" s="8" t="str">
        <f>Calculations!A4907</f>
        <v/>
      </c>
      <c r="B4907" s="2" t="str">
        <f t="shared" si="81"/>
        <v/>
      </c>
      <c r="C4907" s="10" t="str">
        <f>IFERROR(Calculations!J4907,"")</f>
        <v/>
      </c>
      <c r="D4907" s="10" t="str">
        <f xml:space="preserve"> IF(OR(Calculations!C4907 = "",Calculations!C4907 = WorkTypeString),  IFERROR(Calculations!J4907,""), NA())</f>
        <v/>
      </c>
      <c r="E4907" s="10">
        <f t="array" ref="E4907">PERCENTILE(IF(ISERROR(D4907:D9906)=FALSE,D4907:D9906),CycleTimePercentile)</f>
        <v>0</v>
      </c>
      <c r="F4907" s="2" t="e">
        <f xml:space="preserve"> IF(Calculations!C4907 = DefectTypeString,  IFERROR(Calculations!J4907,""), NA())</f>
        <v>#N/A</v>
      </c>
      <c r="G4907" s="10">
        <f t="array" ref="G4907">PERCENTILE(IF(ISERROR(F4907:F9906)=FALSE,F4907:F9906),CycleTimePercentile)</f>
        <v>0</v>
      </c>
      <c r="H4907" s="2" t="e">
        <f ca="1" xml:space="preserve"> IF(OR(Calculations!C4907 = "",Calculations!C4907 = WorkTypeString),  Calculations!K4907, NA())</f>
        <v>#N/A</v>
      </c>
      <c r="I4907" s="2" t="e">
        <f xml:space="preserve"> IF(Calculations!C4907 = DefectTypeString,  Calculations!K4907, NA())</f>
        <v>#N/A</v>
      </c>
    </row>
    <row r="4908" spans="1:9" x14ac:dyDescent="0.25">
      <c r="A4908" s="8" t="str">
        <f>Calculations!A4908</f>
        <v/>
      </c>
      <c r="B4908" s="2" t="str">
        <f t="shared" si="81"/>
        <v/>
      </c>
      <c r="C4908" s="10" t="str">
        <f>IFERROR(Calculations!J4908,"")</f>
        <v/>
      </c>
      <c r="D4908" s="10" t="str">
        <f xml:space="preserve"> IF(OR(Calculations!C4908 = "",Calculations!C4908 = WorkTypeString),  IFERROR(Calculations!J4908,""), NA())</f>
        <v/>
      </c>
      <c r="E4908" s="10">
        <f t="array" ref="E4908">PERCENTILE(IF(ISERROR(D4908:D9907)=FALSE,D4908:D9907),CycleTimePercentile)</f>
        <v>0</v>
      </c>
      <c r="F4908" s="2" t="e">
        <f xml:space="preserve"> IF(Calculations!C4908 = DefectTypeString,  IFERROR(Calculations!J4908,""), NA())</f>
        <v>#N/A</v>
      </c>
      <c r="G4908" s="10">
        <f t="array" ref="G4908">PERCENTILE(IF(ISERROR(F4908:F9907)=FALSE,F4908:F9907),CycleTimePercentile)</f>
        <v>0</v>
      </c>
      <c r="H4908" s="2" t="e">
        <f ca="1" xml:space="preserve"> IF(OR(Calculations!C4908 = "",Calculations!C4908 = WorkTypeString),  Calculations!K4908, NA())</f>
        <v>#N/A</v>
      </c>
      <c r="I4908" s="2" t="e">
        <f xml:space="preserve"> IF(Calculations!C4908 = DefectTypeString,  Calculations!K4908, NA())</f>
        <v>#N/A</v>
      </c>
    </row>
    <row r="4909" spans="1:9" x14ac:dyDescent="0.25">
      <c r="A4909" s="8" t="str">
        <f>Calculations!A4909</f>
        <v/>
      </c>
      <c r="B4909" s="2" t="str">
        <f t="shared" si="81"/>
        <v/>
      </c>
      <c r="C4909" s="10" t="str">
        <f>IFERROR(Calculations!J4909,"")</f>
        <v/>
      </c>
      <c r="D4909" s="10" t="str">
        <f xml:space="preserve"> IF(OR(Calculations!C4909 = "",Calculations!C4909 = WorkTypeString),  IFERROR(Calculations!J4909,""), NA())</f>
        <v/>
      </c>
      <c r="E4909" s="10">
        <f t="array" ref="E4909">PERCENTILE(IF(ISERROR(D4909:D9908)=FALSE,D4909:D9908),CycleTimePercentile)</f>
        <v>0</v>
      </c>
      <c r="F4909" s="2" t="e">
        <f xml:space="preserve"> IF(Calculations!C4909 = DefectTypeString,  IFERROR(Calculations!J4909,""), NA())</f>
        <v>#N/A</v>
      </c>
      <c r="G4909" s="10">
        <f t="array" ref="G4909">PERCENTILE(IF(ISERROR(F4909:F9908)=FALSE,F4909:F9908),CycleTimePercentile)</f>
        <v>0</v>
      </c>
      <c r="H4909" s="2" t="e">
        <f ca="1" xml:space="preserve"> IF(OR(Calculations!C4909 = "",Calculations!C4909 = WorkTypeString),  Calculations!K4909, NA())</f>
        <v>#N/A</v>
      </c>
      <c r="I4909" s="2" t="e">
        <f xml:space="preserve"> IF(Calculations!C4909 = DefectTypeString,  Calculations!K4909, NA())</f>
        <v>#N/A</v>
      </c>
    </row>
    <row r="4910" spans="1:9" x14ac:dyDescent="0.25">
      <c r="A4910" s="8" t="str">
        <f>Calculations!A4910</f>
        <v/>
      </c>
      <c r="B4910" s="2" t="str">
        <f t="shared" si="81"/>
        <v/>
      </c>
      <c r="C4910" s="10" t="str">
        <f>IFERROR(Calculations!J4910,"")</f>
        <v/>
      </c>
      <c r="D4910" s="10" t="str">
        <f xml:space="preserve"> IF(OR(Calculations!C4910 = "",Calculations!C4910 = WorkTypeString),  IFERROR(Calculations!J4910,""), NA())</f>
        <v/>
      </c>
      <c r="E4910" s="10">
        <f t="array" ref="E4910">PERCENTILE(IF(ISERROR(D4910:D9909)=FALSE,D4910:D9909),CycleTimePercentile)</f>
        <v>0</v>
      </c>
      <c r="F4910" s="2" t="e">
        <f xml:space="preserve"> IF(Calculations!C4910 = DefectTypeString,  IFERROR(Calculations!J4910,""), NA())</f>
        <v>#N/A</v>
      </c>
      <c r="G4910" s="10">
        <f t="array" ref="G4910">PERCENTILE(IF(ISERROR(F4910:F9909)=FALSE,F4910:F9909),CycleTimePercentile)</f>
        <v>0</v>
      </c>
      <c r="H4910" s="2" t="e">
        <f ca="1" xml:space="preserve"> IF(OR(Calculations!C4910 = "",Calculations!C4910 = WorkTypeString),  Calculations!K4910, NA())</f>
        <v>#N/A</v>
      </c>
      <c r="I4910" s="2" t="e">
        <f xml:space="preserve"> IF(Calculations!C4910 = DefectTypeString,  Calculations!K4910, NA())</f>
        <v>#N/A</v>
      </c>
    </row>
    <row r="4911" spans="1:9" x14ac:dyDescent="0.25">
      <c r="A4911" s="8" t="str">
        <f>Calculations!A4911</f>
        <v/>
      </c>
      <c r="B4911" s="2" t="str">
        <f t="shared" si="81"/>
        <v/>
      </c>
      <c r="C4911" s="10" t="str">
        <f>IFERROR(Calculations!J4911,"")</f>
        <v/>
      </c>
      <c r="D4911" s="10" t="str">
        <f xml:space="preserve"> IF(OR(Calculations!C4911 = "",Calculations!C4911 = WorkTypeString),  IFERROR(Calculations!J4911,""), NA())</f>
        <v/>
      </c>
      <c r="E4911" s="10">
        <f t="array" ref="E4911">PERCENTILE(IF(ISERROR(D4911:D9910)=FALSE,D4911:D9910),CycleTimePercentile)</f>
        <v>0</v>
      </c>
      <c r="F4911" s="2" t="e">
        <f xml:space="preserve"> IF(Calculations!C4911 = DefectTypeString,  IFERROR(Calculations!J4911,""), NA())</f>
        <v>#N/A</v>
      </c>
      <c r="G4911" s="10">
        <f t="array" ref="G4911">PERCENTILE(IF(ISERROR(F4911:F9910)=FALSE,F4911:F9910),CycleTimePercentile)</f>
        <v>0</v>
      </c>
      <c r="H4911" s="2" t="e">
        <f ca="1" xml:space="preserve"> IF(OR(Calculations!C4911 = "",Calculations!C4911 = WorkTypeString),  Calculations!K4911, NA())</f>
        <v>#N/A</v>
      </c>
      <c r="I4911" s="2" t="e">
        <f xml:space="preserve"> IF(Calculations!C4911 = DefectTypeString,  Calculations!K4911, NA())</f>
        <v>#N/A</v>
      </c>
    </row>
    <row r="4912" spans="1:9" x14ac:dyDescent="0.25">
      <c r="A4912" s="8" t="str">
        <f>Calculations!A4912</f>
        <v/>
      </c>
      <c r="B4912" s="2" t="str">
        <f t="shared" si="81"/>
        <v/>
      </c>
      <c r="C4912" s="10" t="str">
        <f>IFERROR(Calculations!J4912,"")</f>
        <v/>
      </c>
      <c r="D4912" s="10" t="str">
        <f xml:space="preserve"> IF(OR(Calculations!C4912 = "",Calculations!C4912 = WorkTypeString),  IFERROR(Calculations!J4912,""), NA())</f>
        <v/>
      </c>
      <c r="E4912" s="10">
        <f t="array" ref="E4912">PERCENTILE(IF(ISERROR(D4912:D9911)=FALSE,D4912:D9911),CycleTimePercentile)</f>
        <v>0</v>
      </c>
      <c r="F4912" s="2" t="e">
        <f xml:space="preserve"> IF(Calculations!C4912 = DefectTypeString,  IFERROR(Calculations!J4912,""), NA())</f>
        <v>#N/A</v>
      </c>
      <c r="G4912" s="10">
        <f t="array" ref="G4912">PERCENTILE(IF(ISERROR(F4912:F9911)=FALSE,F4912:F9911),CycleTimePercentile)</f>
        <v>0</v>
      </c>
      <c r="H4912" s="2" t="e">
        <f ca="1" xml:space="preserve"> IF(OR(Calculations!C4912 = "",Calculations!C4912 = WorkTypeString),  Calculations!K4912, NA())</f>
        <v>#N/A</v>
      </c>
      <c r="I4912" s="2" t="e">
        <f xml:space="preserve"> IF(Calculations!C4912 = DefectTypeString,  Calculations!K4912, NA())</f>
        <v>#N/A</v>
      </c>
    </row>
    <row r="4913" spans="1:9" x14ac:dyDescent="0.25">
      <c r="A4913" s="8" t="str">
        <f>Calculations!A4913</f>
        <v/>
      </c>
      <c r="B4913" s="2" t="str">
        <f t="shared" si="81"/>
        <v/>
      </c>
      <c r="C4913" s="10" t="str">
        <f>IFERROR(Calculations!J4913,"")</f>
        <v/>
      </c>
      <c r="D4913" s="10" t="str">
        <f xml:space="preserve"> IF(OR(Calculations!C4913 = "",Calculations!C4913 = WorkTypeString),  IFERROR(Calculations!J4913,""), NA())</f>
        <v/>
      </c>
      <c r="E4913" s="10">
        <f t="array" ref="E4913">PERCENTILE(IF(ISERROR(D4913:D9912)=FALSE,D4913:D9912),CycleTimePercentile)</f>
        <v>0</v>
      </c>
      <c r="F4913" s="2" t="e">
        <f xml:space="preserve"> IF(Calculations!C4913 = DefectTypeString,  IFERROR(Calculations!J4913,""), NA())</f>
        <v>#N/A</v>
      </c>
      <c r="G4913" s="10">
        <f t="array" ref="G4913">PERCENTILE(IF(ISERROR(F4913:F9912)=FALSE,F4913:F9912),CycleTimePercentile)</f>
        <v>0</v>
      </c>
      <c r="H4913" s="2" t="e">
        <f ca="1" xml:space="preserve"> IF(OR(Calculations!C4913 = "",Calculations!C4913 = WorkTypeString),  Calculations!K4913, NA())</f>
        <v>#N/A</v>
      </c>
      <c r="I4913" s="2" t="e">
        <f xml:space="preserve"> IF(Calculations!C4913 = DefectTypeString,  Calculations!K4913, NA())</f>
        <v>#N/A</v>
      </c>
    </row>
    <row r="4914" spans="1:9" x14ac:dyDescent="0.25">
      <c r="A4914" s="8" t="str">
        <f>Calculations!A4914</f>
        <v/>
      </c>
      <c r="B4914" s="2" t="str">
        <f t="shared" si="81"/>
        <v/>
      </c>
      <c r="C4914" s="10" t="str">
        <f>IFERROR(Calculations!J4914,"")</f>
        <v/>
      </c>
      <c r="D4914" s="10" t="str">
        <f xml:space="preserve"> IF(OR(Calculations!C4914 = "",Calculations!C4914 = WorkTypeString),  IFERROR(Calculations!J4914,""), NA())</f>
        <v/>
      </c>
      <c r="E4914" s="10">
        <f t="array" ref="E4914">PERCENTILE(IF(ISERROR(D4914:D9913)=FALSE,D4914:D9913),CycleTimePercentile)</f>
        <v>0</v>
      </c>
      <c r="F4914" s="2" t="e">
        <f xml:space="preserve"> IF(Calculations!C4914 = DefectTypeString,  IFERROR(Calculations!J4914,""), NA())</f>
        <v>#N/A</v>
      </c>
      <c r="G4914" s="10">
        <f t="array" ref="G4914">PERCENTILE(IF(ISERROR(F4914:F9913)=FALSE,F4914:F9913),CycleTimePercentile)</f>
        <v>0</v>
      </c>
      <c r="H4914" s="2" t="e">
        <f ca="1" xml:space="preserve"> IF(OR(Calculations!C4914 = "",Calculations!C4914 = WorkTypeString),  Calculations!K4914, NA())</f>
        <v>#N/A</v>
      </c>
      <c r="I4914" s="2" t="e">
        <f xml:space="preserve"> IF(Calculations!C4914 = DefectTypeString,  Calculations!K4914, NA())</f>
        <v>#N/A</v>
      </c>
    </row>
    <row r="4915" spans="1:9" x14ac:dyDescent="0.25">
      <c r="A4915" s="8" t="str">
        <f>Calculations!A4915</f>
        <v/>
      </c>
      <c r="B4915" s="2" t="str">
        <f t="shared" si="81"/>
        <v/>
      </c>
      <c r="C4915" s="10" t="str">
        <f>IFERROR(Calculations!J4915,"")</f>
        <v/>
      </c>
      <c r="D4915" s="10" t="str">
        <f xml:space="preserve"> IF(OR(Calculations!C4915 = "",Calculations!C4915 = WorkTypeString),  IFERROR(Calculations!J4915,""), NA())</f>
        <v/>
      </c>
      <c r="E4915" s="10">
        <f t="array" ref="E4915">PERCENTILE(IF(ISERROR(D4915:D9914)=FALSE,D4915:D9914),CycleTimePercentile)</f>
        <v>0</v>
      </c>
      <c r="F4915" s="2" t="e">
        <f xml:space="preserve"> IF(Calculations!C4915 = DefectTypeString,  IFERROR(Calculations!J4915,""), NA())</f>
        <v>#N/A</v>
      </c>
      <c r="G4915" s="10">
        <f t="array" ref="G4915">PERCENTILE(IF(ISERROR(F4915:F9914)=FALSE,F4915:F9914),CycleTimePercentile)</f>
        <v>0</v>
      </c>
      <c r="H4915" s="2" t="e">
        <f ca="1" xml:space="preserve"> IF(OR(Calculations!C4915 = "",Calculations!C4915 = WorkTypeString),  Calculations!K4915, NA())</f>
        <v>#N/A</v>
      </c>
      <c r="I4915" s="2" t="e">
        <f xml:space="preserve"> IF(Calculations!C4915 = DefectTypeString,  Calculations!K4915, NA())</f>
        <v>#N/A</v>
      </c>
    </row>
    <row r="4916" spans="1:9" x14ac:dyDescent="0.25">
      <c r="A4916" s="8" t="str">
        <f>Calculations!A4916</f>
        <v/>
      </c>
      <c r="B4916" s="2" t="str">
        <f t="shared" si="81"/>
        <v/>
      </c>
      <c r="C4916" s="10" t="str">
        <f>IFERROR(Calculations!J4916,"")</f>
        <v/>
      </c>
      <c r="D4916" s="10" t="str">
        <f xml:space="preserve"> IF(OR(Calculations!C4916 = "",Calculations!C4916 = WorkTypeString),  IFERROR(Calculations!J4916,""), NA())</f>
        <v/>
      </c>
      <c r="E4916" s="10">
        <f t="array" ref="E4916">PERCENTILE(IF(ISERROR(D4916:D9915)=FALSE,D4916:D9915),CycleTimePercentile)</f>
        <v>0</v>
      </c>
      <c r="F4916" s="2" t="e">
        <f xml:space="preserve"> IF(Calculations!C4916 = DefectTypeString,  IFERROR(Calculations!J4916,""), NA())</f>
        <v>#N/A</v>
      </c>
      <c r="G4916" s="10">
        <f t="array" ref="G4916">PERCENTILE(IF(ISERROR(F4916:F9915)=FALSE,F4916:F9915),CycleTimePercentile)</f>
        <v>0</v>
      </c>
      <c r="H4916" s="2" t="e">
        <f ca="1" xml:space="preserve"> IF(OR(Calculations!C4916 = "",Calculations!C4916 = WorkTypeString),  Calculations!K4916, NA())</f>
        <v>#N/A</v>
      </c>
      <c r="I4916" s="2" t="e">
        <f xml:space="preserve"> IF(Calculations!C4916 = DefectTypeString,  Calculations!K4916, NA())</f>
        <v>#N/A</v>
      </c>
    </row>
    <row r="4917" spans="1:9" x14ac:dyDescent="0.25">
      <c r="A4917" s="8" t="str">
        <f>Calculations!A4917</f>
        <v/>
      </c>
      <c r="B4917" s="2" t="str">
        <f t="shared" si="81"/>
        <v/>
      </c>
      <c r="C4917" s="10" t="str">
        <f>IFERROR(Calculations!J4917,"")</f>
        <v/>
      </c>
      <c r="D4917" s="10" t="str">
        <f xml:space="preserve"> IF(OR(Calculations!C4917 = "",Calculations!C4917 = WorkTypeString),  IFERROR(Calculations!J4917,""), NA())</f>
        <v/>
      </c>
      <c r="E4917" s="10">
        <f t="array" ref="E4917">PERCENTILE(IF(ISERROR(D4917:D9916)=FALSE,D4917:D9916),CycleTimePercentile)</f>
        <v>0</v>
      </c>
      <c r="F4917" s="2" t="e">
        <f xml:space="preserve"> IF(Calculations!C4917 = DefectTypeString,  IFERROR(Calculations!J4917,""), NA())</f>
        <v>#N/A</v>
      </c>
      <c r="G4917" s="10">
        <f t="array" ref="G4917">PERCENTILE(IF(ISERROR(F4917:F9916)=FALSE,F4917:F9916),CycleTimePercentile)</f>
        <v>0</v>
      </c>
      <c r="H4917" s="2" t="e">
        <f ca="1" xml:space="preserve"> IF(OR(Calculations!C4917 = "",Calculations!C4917 = WorkTypeString),  Calculations!K4917, NA())</f>
        <v>#N/A</v>
      </c>
      <c r="I4917" s="2" t="e">
        <f xml:space="preserve"> IF(Calculations!C4917 = DefectTypeString,  Calculations!K4917, NA())</f>
        <v>#N/A</v>
      </c>
    </row>
    <row r="4918" spans="1:9" x14ac:dyDescent="0.25">
      <c r="A4918" s="8" t="str">
        <f>Calculations!A4918</f>
        <v/>
      </c>
      <c r="B4918" s="2" t="str">
        <f t="shared" si="81"/>
        <v/>
      </c>
      <c r="C4918" s="10" t="str">
        <f>IFERROR(Calculations!J4918,"")</f>
        <v/>
      </c>
      <c r="D4918" s="10" t="str">
        <f xml:space="preserve"> IF(OR(Calculations!C4918 = "",Calculations!C4918 = WorkTypeString),  IFERROR(Calculations!J4918,""), NA())</f>
        <v/>
      </c>
      <c r="E4918" s="10">
        <f t="array" ref="E4918">PERCENTILE(IF(ISERROR(D4918:D9917)=FALSE,D4918:D9917),CycleTimePercentile)</f>
        <v>0</v>
      </c>
      <c r="F4918" s="2" t="e">
        <f xml:space="preserve"> IF(Calculations!C4918 = DefectTypeString,  IFERROR(Calculations!J4918,""), NA())</f>
        <v>#N/A</v>
      </c>
      <c r="G4918" s="10">
        <f t="array" ref="G4918">PERCENTILE(IF(ISERROR(F4918:F9917)=FALSE,F4918:F9917),CycleTimePercentile)</f>
        <v>0</v>
      </c>
      <c r="H4918" s="2" t="e">
        <f ca="1" xml:space="preserve"> IF(OR(Calculations!C4918 = "",Calculations!C4918 = WorkTypeString),  Calculations!K4918, NA())</f>
        <v>#N/A</v>
      </c>
      <c r="I4918" s="2" t="e">
        <f xml:space="preserve"> IF(Calculations!C4918 = DefectTypeString,  Calculations!K4918, NA())</f>
        <v>#N/A</v>
      </c>
    </row>
    <row r="4919" spans="1:9" x14ac:dyDescent="0.25">
      <c r="A4919" s="8" t="str">
        <f>Calculations!A4919</f>
        <v/>
      </c>
      <c r="B4919" s="2" t="str">
        <f t="shared" si="81"/>
        <v/>
      </c>
      <c r="C4919" s="10" t="str">
        <f>IFERROR(Calculations!J4919,"")</f>
        <v/>
      </c>
      <c r="D4919" s="10" t="str">
        <f xml:space="preserve"> IF(OR(Calculations!C4919 = "",Calculations!C4919 = WorkTypeString),  IFERROR(Calculations!J4919,""), NA())</f>
        <v/>
      </c>
      <c r="E4919" s="10">
        <f t="array" ref="E4919">PERCENTILE(IF(ISERROR(D4919:D9918)=FALSE,D4919:D9918),CycleTimePercentile)</f>
        <v>0</v>
      </c>
      <c r="F4919" s="2" t="e">
        <f xml:space="preserve"> IF(Calculations!C4919 = DefectTypeString,  IFERROR(Calculations!J4919,""), NA())</f>
        <v>#N/A</v>
      </c>
      <c r="G4919" s="10">
        <f t="array" ref="G4919">PERCENTILE(IF(ISERROR(F4919:F9918)=FALSE,F4919:F9918),CycleTimePercentile)</f>
        <v>0</v>
      </c>
      <c r="H4919" s="2" t="e">
        <f ca="1" xml:space="preserve"> IF(OR(Calculations!C4919 = "",Calculations!C4919 = WorkTypeString),  Calculations!K4919, NA())</f>
        <v>#N/A</v>
      </c>
      <c r="I4919" s="2" t="e">
        <f xml:space="preserve"> IF(Calculations!C4919 = DefectTypeString,  Calculations!K4919, NA())</f>
        <v>#N/A</v>
      </c>
    </row>
    <row r="4920" spans="1:9" x14ac:dyDescent="0.25">
      <c r="A4920" s="8" t="str">
        <f>Calculations!A4920</f>
        <v/>
      </c>
      <c r="B4920" s="2" t="str">
        <f t="shared" si="81"/>
        <v/>
      </c>
      <c r="C4920" s="10" t="str">
        <f>IFERROR(Calculations!J4920,"")</f>
        <v/>
      </c>
      <c r="D4920" s="10" t="str">
        <f xml:space="preserve"> IF(OR(Calculations!C4920 = "",Calculations!C4920 = WorkTypeString),  IFERROR(Calculations!J4920,""), NA())</f>
        <v/>
      </c>
      <c r="E4920" s="10">
        <f t="array" ref="E4920">PERCENTILE(IF(ISERROR(D4920:D9919)=FALSE,D4920:D9919),CycleTimePercentile)</f>
        <v>0</v>
      </c>
      <c r="F4920" s="2" t="e">
        <f xml:space="preserve"> IF(Calculations!C4920 = DefectTypeString,  IFERROR(Calculations!J4920,""), NA())</f>
        <v>#N/A</v>
      </c>
      <c r="G4920" s="10">
        <f t="array" ref="G4920">PERCENTILE(IF(ISERROR(F4920:F9919)=FALSE,F4920:F9919),CycleTimePercentile)</f>
        <v>0</v>
      </c>
      <c r="H4920" s="2" t="e">
        <f ca="1" xml:space="preserve"> IF(OR(Calculations!C4920 = "",Calculations!C4920 = WorkTypeString),  Calculations!K4920, NA())</f>
        <v>#N/A</v>
      </c>
      <c r="I4920" s="2" t="e">
        <f xml:space="preserve"> IF(Calculations!C4920 = DefectTypeString,  Calculations!K4920, NA())</f>
        <v>#N/A</v>
      </c>
    </row>
    <row r="4921" spans="1:9" x14ac:dyDescent="0.25">
      <c r="A4921" s="8" t="str">
        <f>Calculations!A4921</f>
        <v/>
      </c>
      <c r="B4921" s="2" t="str">
        <f t="shared" si="81"/>
        <v/>
      </c>
      <c r="C4921" s="10" t="str">
        <f>IFERROR(Calculations!J4921,"")</f>
        <v/>
      </c>
      <c r="D4921" s="10" t="str">
        <f xml:space="preserve"> IF(OR(Calculations!C4921 = "",Calculations!C4921 = WorkTypeString),  IFERROR(Calculations!J4921,""), NA())</f>
        <v/>
      </c>
      <c r="E4921" s="10">
        <f t="array" ref="E4921">PERCENTILE(IF(ISERROR(D4921:D9920)=FALSE,D4921:D9920),CycleTimePercentile)</f>
        <v>0</v>
      </c>
      <c r="F4921" s="2" t="e">
        <f xml:space="preserve"> IF(Calculations!C4921 = DefectTypeString,  IFERROR(Calculations!J4921,""), NA())</f>
        <v>#N/A</v>
      </c>
      <c r="G4921" s="10">
        <f t="array" ref="G4921">PERCENTILE(IF(ISERROR(F4921:F9920)=FALSE,F4921:F9920),CycleTimePercentile)</f>
        <v>0</v>
      </c>
      <c r="H4921" s="2" t="e">
        <f ca="1" xml:space="preserve"> IF(OR(Calculations!C4921 = "",Calculations!C4921 = WorkTypeString),  Calculations!K4921, NA())</f>
        <v>#N/A</v>
      </c>
      <c r="I4921" s="2" t="e">
        <f xml:space="preserve"> IF(Calculations!C4921 = DefectTypeString,  Calculations!K4921, NA())</f>
        <v>#N/A</v>
      </c>
    </row>
    <row r="4922" spans="1:9" x14ac:dyDescent="0.25">
      <c r="A4922" s="8" t="str">
        <f>Calculations!A4922</f>
        <v/>
      </c>
      <c r="B4922" s="2" t="str">
        <f t="shared" si="81"/>
        <v/>
      </c>
      <c r="C4922" s="10" t="str">
        <f>IFERROR(Calculations!J4922,"")</f>
        <v/>
      </c>
      <c r="D4922" s="10" t="str">
        <f xml:space="preserve"> IF(OR(Calculations!C4922 = "",Calculations!C4922 = WorkTypeString),  IFERROR(Calculations!J4922,""), NA())</f>
        <v/>
      </c>
      <c r="E4922" s="10">
        <f t="array" ref="E4922">PERCENTILE(IF(ISERROR(D4922:D9921)=FALSE,D4922:D9921),CycleTimePercentile)</f>
        <v>0</v>
      </c>
      <c r="F4922" s="2" t="e">
        <f xml:space="preserve"> IF(Calculations!C4922 = DefectTypeString,  IFERROR(Calculations!J4922,""), NA())</f>
        <v>#N/A</v>
      </c>
      <c r="G4922" s="10">
        <f t="array" ref="G4922">PERCENTILE(IF(ISERROR(F4922:F9921)=FALSE,F4922:F9921),CycleTimePercentile)</f>
        <v>0</v>
      </c>
      <c r="H4922" s="2" t="e">
        <f ca="1" xml:space="preserve"> IF(OR(Calculations!C4922 = "",Calculations!C4922 = WorkTypeString),  Calculations!K4922, NA())</f>
        <v>#N/A</v>
      </c>
      <c r="I4922" s="2" t="e">
        <f xml:space="preserve"> IF(Calculations!C4922 = DefectTypeString,  Calculations!K4922, NA())</f>
        <v>#N/A</v>
      </c>
    </row>
    <row r="4923" spans="1:9" x14ac:dyDescent="0.25">
      <c r="A4923" s="8" t="str">
        <f>Calculations!A4923</f>
        <v/>
      </c>
      <c r="B4923" s="2" t="str">
        <f t="shared" si="81"/>
        <v/>
      </c>
      <c r="C4923" s="10" t="str">
        <f>IFERROR(Calculations!J4923,"")</f>
        <v/>
      </c>
      <c r="D4923" s="10" t="str">
        <f xml:space="preserve"> IF(OR(Calculations!C4923 = "",Calculations!C4923 = WorkTypeString),  IFERROR(Calculations!J4923,""), NA())</f>
        <v/>
      </c>
      <c r="E4923" s="10">
        <f t="array" ref="E4923">PERCENTILE(IF(ISERROR(D4923:D9922)=FALSE,D4923:D9922),CycleTimePercentile)</f>
        <v>0</v>
      </c>
      <c r="F4923" s="2" t="e">
        <f xml:space="preserve"> IF(Calculations!C4923 = DefectTypeString,  IFERROR(Calculations!J4923,""), NA())</f>
        <v>#N/A</v>
      </c>
      <c r="G4923" s="10">
        <f t="array" ref="G4923">PERCENTILE(IF(ISERROR(F4923:F9922)=FALSE,F4923:F9922),CycleTimePercentile)</f>
        <v>0</v>
      </c>
      <c r="H4923" s="2" t="e">
        <f ca="1" xml:space="preserve"> IF(OR(Calculations!C4923 = "",Calculations!C4923 = WorkTypeString),  Calculations!K4923, NA())</f>
        <v>#N/A</v>
      </c>
      <c r="I4923" s="2" t="e">
        <f xml:space="preserve"> IF(Calculations!C4923 = DefectTypeString,  Calculations!K4923, NA())</f>
        <v>#N/A</v>
      </c>
    </row>
    <row r="4924" spans="1:9" x14ac:dyDescent="0.25">
      <c r="A4924" s="8" t="str">
        <f>Calculations!A4924</f>
        <v/>
      </c>
      <c r="B4924" s="2" t="str">
        <f t="shared" si="81"/>
        <v/>
      </c>
      <c r="C4924" s="10" t="str">
        <f>IFERROR(Calculations!J4924,"")</f>
        <v/>
      </c>
      <c r="D4924" s="10" t="str">
        <f xml:space="preserve"> IF(OR(Calculations!C4924 = "",Calculations!C4924 = WorkTypeString),  IFERROR(Calculations!J4924,""), NA())</f>
        <v/>
      </c>
      <c r="E4924" s="10">
        <f t="array" ref="E4924">PERCENTILE(IF(ISERROR(D4924:D9923)=FALSE,D4924:D9923),CycleTimePercentile)</f>
        <v>0</v>
      </c>
      <c r="F4924" s="2" t="e">
        <f xml:space="preserve"> IF(Calculations!C4924 = DefectTypeString,  IFERROR(Calculations!J4924,""), NA())</f>
        <v>#N/A</v>
      </c>
      <c r="G4924" s="10">
        <f t="array" ref="G4924">PERCENTILE(IF(ISERROR(F4924:F9923)=FALSE,F4924:F9923),CycleTimePercentile)</f>
        <v>0</v>
      </c>
      <c r="H4924" s="2" t="e">
        <f ca="1" xml:space="preserve"> IF(OR(Calculations!C4924 = "",Calculations!C4924 = WorkTypeString),  Calculations!K4924, NA())</f>
        <v>#N/A</v>
      </c>
      <c r="I4924" s="2" t="e">
        <f xml:space="preserve"> IF(Calculations!C4924 = DefectTypeString,  Calculations!K4924, NA())</f>
        <v>#N/A</v>
      </c>
    </row>
    <row r="4925" spans="1:9" x14ac:dyDescent="0.25">
      <c r="A4925" s="8" t="str">
        <f>Calculations!A4925</f>
        <v/>
      </c>
      <c r="B4925" s="2" t="str">
        <f t="shared" si="81"/>
        <v/>
      </c>
      <c r="C4925" s="10" t="str">
        <f>IFERROR(Calculations!J4925,"")</f>
        <v/>
      </c>
      <c r="D4925" s="10" t="str">
        <f xml:space="preserve"> IF(OR(Calculations!C4925 = "",Calculations!C4925 = WorkTypeString),  IFERROR(Calculations!J4925,""), NA())</f>
        <v/>
      </c>
      <c r="E4925" s="10">
        <f t="array" ref="E4925">PERCENTILE(IF(ISERROR(D4925:D9924)=FALSE,D4925:D9924),CycleTimePercentile)</f>
        <v>0</v>
      </c>
      <c r="F4925" s="2" t="e">
        <f xml:space="preserve"> IF(Calculations!C4925 = DefectTypeString,  IFERROR(Calculations!J4925,""), NA())</f>
        <v>#N/A</v>
      </c>
      <c r="G4925" s="10">
        <f t="array" ref="G4925">PERCENTILE(IF(ISERROR(F4925:F9924)=FALSE,F4925:F9924),CycleTimePercentile)</f>
        <v>0</v>
      </c>
      <c r="H4925" s="2" t="e">
        <f ca="1" xml:space="preserve"> IF(OR(Calculations!C4925 = "",Calculations!C4925 = WorkTypeString),  Calculations!K4925, NA())</f>
        <v>#N/A</v>
      </c>
      <c r="I4925" s="2" t="e">
        <f xml:space="preserve"> IF(Calculations!C4925 = DefectTypeString,  Calculations!K4925, NA())</f>
        <v>#N/A</v>
      </c>
    </row>
    <row r="4926" spans="1:9" x14ac:dyDescent="0.25">
      <c r="A4926" s="8" t="str">
        <f>Calculations!A4926</f>
        <v/>
      </c>
      <c r="B4926" s="2" t="str">
        <f t="shared" si="81"/>
        <v/>
      </c>
      <c r="C4926" s="10" t="str">
        <f>IFERROR(Calculations!J4926,"")</f>
        <v/>
      </c>
      <c r="D4926" s="10" t="str">
        <f xml:space="preserve"> IF(OR(Calculations!C4926 = "",Calculations!C4926 = WorkTypeString),  IFERROR(Calculations!J4926,""), NA())</f>
        <v/>
      </c>
      <c r="E4926" s="10">
        <f t="array" ref="E4926">PERCENTILE(IF(ISERROR(D4926:D9925)=FALSE,D4926:D9925),CycleTimePercentile)</f>
        <v>0</v>
      </c>
      <c r="F4926" s="2" t="e">
        <f xml:space="preserve"> IF(Calculations!C4926 = DefectTypeString,  IFERROR(Calculations!J4926,""), NA())</f>
        <v>#N/A</v>
      </c>
      <c r="G4926" s="10">
        <f t="array" ref="G4926">PERCENTILE(IF(ISERROR(F4926:F9925)=FALSE,F4926:F9925),CycleTimePercentile)</f>
        <v>0</v>
      </c>
      <c r="H4926" s="2" t="e">
        <f ca="1" xml:space="preserve"> IF(OR(Calculations!C4926 = "",Calculations!C4926 = WorkTypeString),  Calculations!K4926, NA())</f>
        <v>#N/A</v>
      </c>
      <c r="I4926" s="2" t="e">
        <f xml:space="preserve"> IF(Calculations!C4926 = DefectTypeString,  Calculations!K4926, NA())</f>
        <v>#N/A</v>
      </c>
    </row>
    <row r="4927" spans="1:9" x14ac:dyDescent="0.25">
      <c r="A4927" s="8" t="str">
        <f>Calculations!A4927</f>
        <v/>
      </c>
      <c r="B4927" s="2" t="str">
        <f t="shared" si="81"/>
        <v/>
      </c>
      <c r="C4927" s="10" t="str">
        <f>IFERROR(Calculations!J4927,"")</f>
        <v/>
      </c>
      <c r="D4927" s="10" t="str">
        <f xml:space="preserve"> IF(OR(Calculations!C4927 = "",Calculations!C4927 = WorkTypeString),  IFERROR(Calculations!J4927,""), NA())</f>
        <v/>
      </c>
      <c r="E4927" s="10">
        <f t="array" ref="E4927">PERCENTILE(IF(ISERROR(D4927:D9926)=FALSE,D4927:D9926),CycleTimePercentile)</f>
        <v>0</v>
      </c>
      <c r="F4927" s="2" t="e">
        <f xml:space="preserve"> IF(Calculations!C4927 = DefectTypeString,  IFERROR(Calculations!J4927,""), NA())</f>
        <v>#N/A</v>
      </c>
      <c r="G4927" s="10">
        <f t="array" ref="G4927">PERCENTILE(IF(ISERROR(F4927:F9926)=FALSE,F4927:F9926),CycleTimePercentile)</f>
        <v>0</v>
      </c>
      <c r="H4927" s="2" t="e">
        <f ca="1" xml:space="preserve"> IF(OR(Calculations!C4927 = "",Calculations!C4927 = WorkTypeString),  Calculations!K4927, NA())</f>
        <v>#N/A</v>
      </c>
      <c r="I4927" s="2" t="e">
        <f xml:space="preserve"> IF(Calculations!C4927 = DefectTypeString,  Calculations!K4927, NA())</f>
        <v>#N/A</v>
      </c>
    </row>
    <row r="4928" spans="1:9" x14ac:dyDescent="0.25">
      <c r="A4928" s="8" t="str">
        <f>Calculations!A4928</f>
        <v/>
      </c>
      <c r="B4928" s="2" t="str">
        <f t="shared" si="81"/>
        <v/>
      </c>
      <c r="C4928" s="10" t="str">
        <f>IFERROR(Calculations!J4928,"")</f>
        <v/>
      </c>
      <c r="D4928" s="10" t="str">
        <f xml:space="preserve"> IF(OR(Calculations!C4928 = "",Calculations!C4928 = WorkTypeString),  IFERROR(Calculations!J4928,""), NA())</f>
        <v/>
      </c>
      <c r="E4928" s="10">
        <f t="array" ref="E4928">PERCENTILE(IF(ISERROR(D4928:D9927)=FALSE,D4928:D9927),CycleTimePercentile)</f>
        <v>0</v>
      </c>
      <c r="F4928" s="2" t="e">
        <f xml:space="preserve"> IF(Calculations!C4928 = DefectTypeString,  IFERROR(Calculations!J4928,""), NA())</f>
        <v>#N/A</v>
      </c>
      <c r="G4928" s="10">
        <f t="array" ref="G4928">PERCENTILE(IF(ISERROR(F4928:F9927)=FALSE,F4928:F9927),CycleTimePercentile)</f>
        <v>0</v>
      </c>
      <c r="H4928" s="2" t="e">
        <f ca="1" xml:space="preserve"> IF(OR(Calculations!C4928 = "",Calculations!C4928 = WorkTypeString),  Calculations!K4928, NA())</f>
        <v>#N/A</v>
      </c>
      <c r="I4928" s="2" t="e">
        <f xml:space="preserve"> IF(Calculations!C4928 = DefectTypeString,  Calculations!K4928, NA())</f>
        <v>#N/A</v>
      </c>
    </row>
    <row r="4929" spans="1:9" x14ac:dyDescent="0.25">
      <c r="A4929" s="8" t="str">
        <f>Calculations!A4929</f>
        <v/>
      </c>
      <c r="B4929" s="2" t="str">
        <f t="shared" si="81"/>
        <v/>
      </c>
      <c r="C4929" s="10" t="str">
        <f>IFERROR(Calculations!J4929,"")</f>
        <v/>
      </c>
      <c r="D4929" s="10" t="str">
        <f xml:space="preserve"> IF(OR(Calculations!C4929 = "",Calculations!C4929 = WorkTypeString),  IFERROR(Calculations!J4929,""), NA())</f>
        <v/>
      </c>
      <c r="E4929" s="10">
        <f t="array" ref="E4929">PERCENTILE(IF(ISERROR(D4929:D9928)=FALSE,D4929:D9928),CycleTimePercentile)</f>
        <v>0</v>
      </c>
      <c r="F4929" s="2" t="e">
        <f xml:space="preserve"> IF(Calculations!C4929 = DefectTypeString,  IFERROR(Calculations!J4929,""), NA())</f>
        <v>#N/A</v>
      </c>
      <c r="G4929" s="10">
        <f t="array" ref="G4929">PERCENTILE(IF(ISERROR(F4929:F9928)=FALSE,F4929:F9928),CycleTimePercentile)</f>
        <v>0</v>
      </c>
      <c r="H4929" s="2" t="e">
        <f ca="1" xml:space="preserve"> IF(OR(Calculations!C4929 = "",Calculations!C4929 = WorkTypeString),  Calculations!K4929, NA())</f>
        <v>#N/A</v>
      </c>
      <c r="I4929" s="2" t="e">
        <f xml:space="preserve"> IF(Calculations!C4929 = DefectTypeString,  Calculations!K4929, NA())</f>
        <v>#N/A</v>
      </c>
    </row>
    <row r="4930" spans="1:9" x14ac:dyDescent="0.25">
      <c r="A4930" s="8" t="str">
        <f>Calculations!A4930</f>
        <v/>
      </c>
      <c r="B4930" s="2" t="str">
        <f t="shared" si="81"/>
        <v/>
      </c>
      <c r="C4930" s="10" t="str">
        <f>IFERROR(Calculations!J4930,"")</f>
        <v/>
      </c>
      <c r="D4930" s="10" t="str">
        <f xml:space="preserve"> IF(OR(Calculations!C4930 = "",Calculations!C4930 = WorkTypeString),  IFERROR(Calculations!J4930,""), NA())</f>
        <v/>
      </c>
      <c r="E4930" s="10">
        <f t="array" ref="E4930">PERCENTILE(IF(ISERROR(D4930:D9929)=FALSE,D4930:D9929),CycleTimePercentile)</f>
        <v>0</v>
      </c>
      <c r="F4930" s="2" t="e">
        <f xml:space="preserve"> IF(Calculations!C4930 = DefectTypeString,  IFERROR(Calculations!J4930,""), NA())</f>
        <v>#N/A</v>
      </c>
      <c r="G4930" s="10">
        <f t="array" ref="G4930">PERCENTILE(IF(ISERROR(F4930:F9929)=FALSE,F4930:F9929),CycleTimePercentile)</f>
        <v>0</v>
      </c>
      <c r="H4930" s="2" t="e">
        <f ca="1" xml:space="preserve"> IF(OR(Calculations!C4930 = "",Calculations!C4930 = WorkTypeString),  Calculations!K4930, NA())</f>
        <v>#N/A</v>
      </c>
      <c r="I4930" s="2" t="e">
        <f xml:space="preserve"> IF(Calculations!C4930 = DefectTypeString,  Calculations!K4930, NA())</f>
        <v>#N/A</v>
      </c>
    </row>
    <row r="4931" spans="1:9" x14ac:dyDescent="0.25">
      <c r="A4931" s="8" t="str">
        <f>Calculations!A4931</f>
        <v/>
      </c>
      <c r="B4931" s="2" t="str">
        <f t="shared" ref="B4931:B4994" si="82">IF(ISNUMBER(A4931),YEAR(A4931)&amp;"-"&amp;TEXT(MONTH(A4931),"00")&amp;"-"&amp;TEXT(DAY(A4931),"00")&amp;"-"&amp;TEXT(HOUR(A4931),"00"),"")</f>
        <v/>
      </c>
      <c r="C4931" s="10" t="str">
        <f>IFERROR(Calculations!J4931,"")</f>
        <v/>
      </c>
      <c r="D4931" s="10" t="str">
        <f xml:space="preserve"> IF(OR(Calculations!C4931 = "",Calculations!C4931 = WorkTypeString),  IFERROR(Calculations!J4931,""), NA())</f>
        <v/>
      </c>
      <c r="E4931" s="10">
        <f t="array" ref="E4931">PERCENTILE(IF(ISERROR(D4931:D9930)=FALSE,D4931:D9930),CycleTimePercentile)</f>
        <v>0</v>
      </c>
      <c r="F4931" s="2" t="e">
        <f xml:space="preserve"> IF(Calculations!C4931 = DefectTypeString,  IFERROR(Calculations!J4931,""), NA())</f>
        <v>#N/A</v>
      </c>
      <c r="G4931" s="10">
        <f t="array" ref="G4931">PERCENTILE(IF(ISERROR(F4931:F9930)=FALSE,F4931:F9930),CycleTimePercentile)</f>
        <v>0</v>
      </c>
      <c r="H4931" s="2" t="e">
        <f ca="1" xml:space="preserve"> IF(OR(Calculations!C4931 = "",Calculations!C4931 = WorkTypeString),  Calculations!K4931, NA())</f>
        <v>#N/A</v>
      </c>
      <c r="I4931" s="2" t="e">
        <f xml:space="preserve"> IF(Calculations!C4931 = DefectTypeString,  Calculations!K4931, NA())</f>
        <v>#N/A</v>
      </c>
    </row>
    <row r="4932" spans="1:9" x14ac:dyDescent="0.25">
      <c r="A4932" s="8" t="str">
        <f>Calculations!A4932</f>
        <v/>
      </c>
      <c r="B4932" s="2" t="str">
        <f t="shared" si="82"/>
        <v/>
      </c>
      <c r="C4932" s="10" t="str">
        <f>IFERROR(Calculations!J4932,"")</f>
        <v/>
      </c>
      <c r="D4932" s="10" t="str">
        <f xml:space="preserve"> IF(OR(Calculations!C4932 = "",Calculations!C4932 = WorkTypeString),  IFERROR(Calculations!J4932,""), NA())</f>
        <v/>
      </c>
      <c r="E4932" s="10">
        <f t="array" ref="E4932">PERCENTILE(IF(ISERROR(D4932:D9931)=FALSE,D4932:D9931),CycleTimePercentile)</f>
        <v>0</v>
      </c>
      <c r="F4932" s="2" t="e">
        <f xml:space="preserve"> IF(Calculations!C4932 = DefectTypeString,  IFERROR(Calculations!J4932,""), NA())</f>
        <v>#N/A</v>
      </c>
      <c r="G4932" s="10">
        <f t="array" ref="G4932">PERCENTILE(IF(ISERROR(F4932:F9931)=FALSE,F4932:F9931),CycleTimePercentile)</f>
        <v>0</v>
      </c>
      <c r="H4932" s="2" t="e">
        <f ca="1" xml:space="preserve"> IF(OR(Calculations!C4932 = "",Calculations!C4932 = WorkTypeString),  Calculations!K4932, NA())</f>
        <v>#N/A</v>
      </c>
      <c r="I4932" s="2" t="e">
        <f xml:space="preserve"> IF(Calculations!C4932 = DefectTypeString,  Calculations!K4932, NA())</f>
        <v>#N/A</v>
      </c>
    </row>
    <row r="4933" spans="1:9" x14ac:dyDescent="0.25">
      <c r="A4933" s="8" t="str">
        <f>Calculations!A4933</f>
        <v/>
      </c>
      <c r="B4933" s="2" t="str">
        <f t="shared" si="82"/>
        <v/>
      </c>
      <c r="C4933" s="10" t="str">
        <f>IFERROR(Calculations!J4933,"")</f>
        <v/>
      </c>
      <c r="D4933" s="10" t="str">
        <f xml:space="preserve"> IF(OR(Calculations!C4933 = "",Calculations!C4933 = WorkTypeString),  IFERROR(Calculations!J4933,""), NA())</f>
        <v/>
      </c>
      <c r="E4933" s="10">
        <f t="array" ref="E4933">PERCENTILE(IF(ISERROR(D4933:D9932)=FALSE,D4933:D9932),CycleTimePercentile)</f>
        <v>0</v>
      </c>
      <c r="F4933" s="2" t="e">
        <f xml:space="preserve"> IF(Calculations!C4933 = DefectTypeString,  IFERROR(Calculations!J4933,""), NA())</f>
        <v>#N/A</v>
      </c>
      <c r="G4933" s="10">
        <f t="array" ref="G4933">PERCENTILE(IF(ISERROR(F4933:F9932)=FALSE,F4933:F9932),CycleTimePercentile)</f>
        <v>0</v>
      </c>
      <c r="H4933" s="2" t="e">
        <f ca="1" xml:space="preserve"> IF(OR(Calculations!C4933 = "",Calculations!C4933 = WorkTypeString),  Calculations!K4933, NA())</f>
        <v>#N/A</v>
      </c>
      <c r="I4933" s="2" t="e">
        <f xml:space="preserve"> IF(Calculations!C4933 = DefectTypeString,  Calculations!K4933, NA())</f>
        <v>#N/A</v>
      </c>
    </row>
    <row r="4934" spans="1:9" x14ac:dyDescent="0.25">
      <c r="A4934" s="8" t="str">
        <f>Calculations!A4934</f>
        <v/>
      </c>
      <c r="B4934" s="2" t="str">
        <f t="shared" si="82"/>
        <v/>
      </c>
      <c r="C4934" s="10" t="str">
        <f>IFERROR(Calculations!J4934,"")</f>
        <v/>
      </c>
      <c r="D4934" s="10" t="str">
        <f xml:space="preserve"> IF(OR(Calculations!C4934 = "",Calculations!C4934 = WorkTypeString),  IFERROR(Calculations!J4934,""), NA())</f>
        <v/>
      </c>
      <c r="E4934" s="10">
        <f t="array" ref="E4934">PERCENTILE(IF(ISERROR(D4934:D9933)=FALSE,D4934:D9933),CycleTimePercentile)</f>
        <v>0</v>
      </c>
      <c r="F4934" s="2" t="e">
        <f xml:space="preserve"> IF(Calculations!C4934 = DefectTypeString,  IFERROR(Calculations!J4934,""), NA())</f>
        <v>#N/A</v>
      </c>
      <c r="G4934" s="10">
        <f t="array" ref="G4934">PERCENTILE(IF(ISERROR(F4934:F9933)=FALSE,F4934:F9933),CycleTimePercentile)</f>
        <v>0</v>
      </c>
      <c r="H4934" s="2" t="e">
        <f ca="1" xml:space="preserve"> IF(OR(Calculations!C4934 = "",Calculations!C4934 = WorkTypeString),  Calculations!K4934, NA())</f>
        <v>#N/A</v>
      </c>
      <c r="I4934" s="2" t="e">
        <f xml:space="preserve"> IF(Calculations!C4934 = DefectTypeString,  Calculations!K4934, NA())</f>
        <v>#N/A</v>
      </c>
    </row>
    <row r="4935" spans="1:9" x14ac:dyDescent="0.25">
      <c r="A4935" s="8" t="str">
        <f>Calculations!A4935</f>
        <v/>
      </c>
      <c r="B4935" s="2" t="str">
        <f t="shared" si="82"/>
        <v/>
      </c>
      <c r="C4935" s="10" t="str">
        <f>IFERROR(Calculations!J4935,"")</f>
        <v/>
      </c>
      <c r="D4935" s="10" t="str">
        <f xml:space="preserve"> IF(OR(Calculations!C4935 = "",Calculations!C4935 = WorkTypeString),  IFERROR(Calculations!J4935,""), NA())</f>
        <v/>
      </c>
      <c r="E4935" s="10">
        <f t="array" ref="E4935">PERCENTILE(IF(ISERROR(D4935:D9934)=FALSE,D4935:D9934),CycleTimePercentile)</f>
        <v>0</v>
      </c>
      <c r="F4935" s="2" t="e">
        <f xml:space="preserve"> IF(Calculations!C4935 = DefectTypeString,  IFERROR(Calculations!J4935,""), NA())</f>
        <v>#N/A</v>
      </c>
      <c r="G4935" s="10">
        <f t="array" ref="G4935">PERCENTILE(IF(ISERROR(F4935:F9934)=FALSE,F4935:F9934),CycleTimePercentile)</f>
        <v>0</v>
      </c>
      <c r="H4935" s="2" t="e">
        <f ca="1" xml:space="preserve"> IF(OR(Calculations!C4935 = "",Calculations!C4935 = WorkTypeString),  Calculations!K4935, NA())</f>
        <v>#N/A</v>
      </c>
      <c r="I4935" s="2" t="e">
        <f xml:space="preserve"> IF(Calculations!C4935 = DefectTypeString,  Calculations!K4935, NA())</f>
        <v>#N/A</v>
      </c>
    </row>
    <row r="4936" spans="1:9" x14ac:dyDescent="0.25">
      <c r="A4936" s="8" t="str">
        <f>Calculations!A4936</f>
        <v/>
      </c>
      <c r="B4936" s="2" t="str">
        <f t="shared" si="82"/>
        <v/>
      </c>
      <c r="C4936" s="10" t="str">
        <f>IFERROR(Calculations!J4936,"")</f>
        <v/>
      </c>
      <c r="D4936" s="10" t="str">
        <f xml:space="preserve"> IF(OR(Calculations!C4936 = "",Calculations!C4936 = WorkTypeString),  IFERROR(Calculations!J4936,""), NA())</f>
        <v/>
      </c>
      <c r="E4936" s="10">
        <f t="array" ref="E4936">PERCENTILE(IF(ISERROR(D4936:D9935)=FALSE,D4936:D9935),CycleTimePercentile)</f>
        <v>0</v>
      </c>
      <c r="F4936" s="2" t="e">
        <f xml:space="preserve"> IF(Calculations!C4936 = DefectTypeString,  IFERROR(Calculations!J4936,""), NA())</f>
        <v>#N/A</v>
      </c>
      <c r="G4936" s="10">
        <f t="array" ref="G4936">PERCENTILE(IF(ISERROR(F4936:F9935)=FALSE,F4936:F9935),CycleTimePercentile)</f>
        <v>0</v>
      </c>
      <c r="H4936" s="2" t="e">
        <f ca="1" xml:space="preserve"> IF(OR(Calculations!C4936 = "",Calculations!C4936 = WorkTypeString),  Calculations!K4936, NA())</f>
        <v>#N/A</v>
      </c>
      <c r="I4936" s="2" t="e">
        <f xml:space="preserve"> IF(Calculations!C4936 = DefectTypeString,  Calculations!K4936, NA())</f>
        <v>#N/A</v>
      </c>
    </row>
    <row r="4937" spans="1:9" x14ac:dyDescent="0.25">
      <c r="A4937" s="8" t="str">
        <f>Calculations!A4937</f>
        <v/>
      </c>
      <c r="B4937" s="2" t="str">
        <f t="shared" si="82"/>
        <v/>
      </c>
      <c r="C4937" s="10" t="str">
        <f>IFERROR(Calculations!J4937,"")</f>
        <v/>
      </c>
      <c r="D4937" s="10" t="str">
        <f xml:space="preserve"> IF(OR(Calculations!C4937 = "",Calculations!C4937 = WorkTypeString),  IFERROR(Calculations!J4937,""), NA())</f>
        <v/>
      </c>
      <c r="E4937" s="10">
        <f t="array" ref="E4937">PERCENTILE(IF(ISERROR(D4937:D9936)=FALSE,D4937:D9936),CycleTimePercentile)</f>
        <v>0</v>
      </c>
      <c r="F4937" s="2" t="e">
        <f xml:space="preserve"> IF(Calculations!C4937 = DefectTypeString,  IFERROR(Calculations!J4937,""), NA())</f>
        <v>#N/A</v>
      </c>
      <c r="G4937" s="10">
        <f t="array" ref="G4937">PERCENTILE(IF(ISERROR(F4937:F9936)=FALSE,F4937:F9936),CycleTimePercentile)</f>
        <v>0</v>
      </c>
      <c r="H4937" s="2" t="e">
        <f ca="1" xml:space="preserve"> IF(OR(Calculations!C4937 = "",Calculations!C4937 = WorkTypeString),  Calculations!K4937, NA())</f>
        <v>#N/A</v>
      </c>
      <c r="I4937" s="2" t="e">
        <f xml:space="preserve"> IF(Calculations!C4937 = DefectTypeString,  Calculations!K4937, NA())</f>
        <v>#N/A</v>
      </c>
    </row>
    <row r="4938" spans="1:9" x14ac:dyDescent="0.25">
      <c r="A4938" s="8" t="str">
        <f>Calculations!A4938</f>
        <v/>
      </c>
      <c r="B4938" s="2" t="str">
        <f t="shared" si="82"/>
        <v/>
      </c>
      <c r="C4938" s="10" t="str">
        <f>IFERROR(Calculations!J4938,"")</f>
        <v/>
      </c>
      <c r="D4938" s="10" t="str">
        <f xml:space="preserve"> IF(OR(Calculations!C4938 = "",Calculations!C4938 = WorkTypeString),  IFERROR(Calculations!J4938,""), NA())</f>
        <v/>
      </c>
      <c r="E4938" s="10">
        <f t="array" ref="E4938">PERCENTILE(IF(ISERROR(D4938:D9937)=FALSE,D4938:D9937),CycleTimePercentile)</f>
        <v>0</v>
      </c>
      <c r="F4938" s="2" t="e">
        <f xml:space="preserve"> IF(Calculations!C4938 = DefectTypeString,  IFERROR(Calculations!J4938,""), NA())</f>
        <v>#N/A</v>
      </c>
      <c r="G4938" s="10">
        <f t="array" ref="G4938">PERCENTILE(IF(ISERROR(F4938:F9937)=FALSE,F4938:F9937),CycleTimePercentile)</f>
        <v>0</v>
      </c>
      <c r="H4938" s="2" t="e">
        <f ca="1" xml:space="preserve"> IF(OR(Calculations!C4938 = "",Calculations!C4938 = WorkTypeString),  Calculations!K4938, NA())</f>
        <v>#N/A</v>
      </c>
      <c r="I4938" s="2" t="e">
        <f xml:space="preserve"> IF(Calculations!C4938 = DefectTypeString,  Calculations!K4938, NA())</f>
        <v>#N/A</v>
      </c>
    </row>
    <row r="4939" spans="1:9" x14ac:dyDescent="0.25">
      <c r="A4939" s="8" t="str">
        <f>Calculations!A4939</f>
        <v/>
      </c>
      <c r="B4939" s="2" t="str">
        <f t="shared" si="82"/>
        <v/>
      </c>
      <c r="C4939" s="10" t="str">
        <f>IFERROR(Calculations!J4939,"")</f>
        <v/>
      </c>
      <c r="D4939" s="10" t="str">
        <f xml:space="preserve"> IF(OR(Calculations!C4939 = "",Calculations!C4939 = WorkTypeString),  IFERROR(Calculations!J4939,""), NA())</f>
        <v/>
      </c>
      <c r="E4939" s="10">
        <f t="array" ref="E4939">PERCENTILE(IF(ISERROR(D4939:D9938)=FALSE,D4939:D9938),CycleTimePercentile)</f>
        <v>0</v>
      </c>
      <c r="F4939" s="2" t="e">
        <f xml:space="preserve"> IF(Calculations!C4939 = DefectTypeString,  IFERROR(Calculations!J4939,""), NA())</f>
        <v>#N/A</v>
      </c>
      <c r="G4939" s="10">
        <f t="array" ref="G4939">PERCENTILE(IF(ISERROR(F4939:F9938)=FALSE,F4939:F9938),CycleTimePercentile)</f>
        <v>0</v>
      </c>
      <c r="H4939" s="2" t="e">
        <f ca="1" xml:space="preserve"> IF(OR(Calculations!C4939 = "",Calculations!C4939 = WorkTypeString),  Calculations!K4939, NA())</f>
        <v>#N/A</v>
      </c>
      <c r="I4939" s="2" t="e">
        <f xml:space="preserve"> IF(Calculations!C4939 = DefectTypeString,  Calculations!K4939, NA())</f>
        <v>#N/A</v>
      </c>
    </row>
    <row r="4940" spans="1:9" x14ac:dyDescent="0.25">
      <c r="A4940" s="8" t="str">
        <f>Calculations!A4940</f>
        <v/>
      </c>
      <c r="B4940" s="2" t="str">
        <f t="shared" si="82"/>
        <v/>
      </c>
      <c r="C4940" s="10" t="str">
        <f>IFERROR(Calculations!J4940,"")</f>
        <v/>
      </c>
      <c r="D4940" s="10" t="str">
        <f xml:space="preserve"> IF(OR(Calculations!C4940 = "",Calculations!C4940 = WorkTypeString),  IFERROR(Calculations!J4940,""), NA())</f>
        <v/>
      </c>
      <c r="E4940" s="10">
        <f t="array" ref="E4940">PERCENTILE(IF(ISERROR(D4940:D9939)=FALSE,D4940:D9939),CycleTimePercentile)</f>
        <v>0</v>
      </c>
      <c r="F4940" s="2" t="e">
        <f xml:space="preserve"> IF(Calculations!C4940 = DefectTypeString,  IFERROR(Calculations!J4940,""), NA())</f>
        <v>#N/A</v>
      </c>
      <c r="G4940" s="10">
        <f t="array" ref="G4940">PERCENTILE(IF(ISERROR(F4940:F9939)=FALSE,F4940:F9939),CycleTimePercentile)</f>
        <v>0</v>
      </c>
      <c r="H4940" s="2" t="e">
        <f ca="1" xml:space="preserve"> IF(OR(Calculations!C4940 = "",Calculations!C4940 = WorkTypeString),  Calculations!K4940, NA())</f>
        <v>#N/A</v>
      </c>
      <c r="I4940" s="2" t="e">
        <f xml:space="preserve"> IF(Calculations!C4940 = DefectTypeString,  Calculations!K4940, NA())</f>
        <v>#N/A</v>
      </c>
    </row>
    <row r="4941" spans="1:9" x14ac:dyDescent="0.25">
      <c r="A4941" s="8" t="str">
        <f>Calculations!A4941</f>
        <v/>
      </c>
      <c r="B4941" s="2" t="str">
        <f t="shared" si="82"/>
        <v/>
      </c>
      <c r="C4941" s="10" t="str">
        <f>IFERROR(Calculations!J4941,"")</f>
        <v/>
      </c>
      <c r="D4941" s="10" t="str">
        <f xml:space="preserve"> IF(OR(Calculations!C4941 = "",Calculations!C4941 = WorkTypeString),  IFERROR(Calculations!J4941,""), NA())</f>
        <v/>
      </c>
      <c r="E4941" s="10">
        <f t="array" ref="E4941">PERCENTILE(IF(ISERROR(D4941:D9940)=FALSE,D4941:D9940),CycleTimePercentile)</f>
        <v>0</v>
      </c>
      <c r="F4941" s="2" t="e">
        <f xml:space="preserve"> IF(Calculations!C4941 = DefectTypeString,  IFERROR(Calculations!J4941,""), NA())</f>
        <v>#N/A</v>
      </c>
      <c r="G4941" s="10">
        <f t="array" ref="G4941">PERCENTILE(IF(ISERROR(F4941:F9940)=FALSE,F4941:F9940),CycleTimePercentile)</f>
        <v>0</v>
      </c>
      <c r="H4941" s="2" t="e">
        <f ca="1" xml:space="preserve"> IF(OR(Calculations!C4941 = "",Calculations!C4941 = WorkTypeString),  Calculations!K4941, NA())</f>
        <v>#N/A</v>
      </c>
      <c r="I4941" s="2" t="e">
        <f xml:space="preserve"> IF(Calculations!C4941 = DefectTypeString,  Calculations!K4941, NA())</f>
        <v>#N/A</v>
      </c>
    </row>
    <row r="4942" spans="1:9" x14ac:dyDescent="0.25">
      <c r="A4942" s="8" t="str">
        <f>Calculations!A4942</f>
        <v/>
      </c>
      <c r="B4942" s="2" t="str">
        <f t="shared" si="82"/>
        <v/>
      </c>
      <c r="C4942" s="10" t="str">
        <f>IFERROR(Calculations!J4942,"")</f>
        <v/>
      </c>
      <c r="D4942" s="10" t="str">
        <f xml:space="preserve"> IF(OR(Calculations!C4942 = "",Calculations!C4942 = WorkTypeString),  IFERROR(Calculations!J4942,""), NA())</f>
        <v/>
      </c>
      <c r="E4942" s="10">
        <f t="array" ref="E4942">PERCENTILE(IF(ISERROR(D4942:D9941)=FALSE,D4942:D9941),CycleTimePercentile)</f>
        <v>0</v>
      </c>
      <c r="F4942" s="2" t="e">
        <f xml:space="preserve"> IF(Calculations!C4942 = DefectTypeString,  IFERROR(Calculations!J4942,""), NA())</f>
        <v>#N/A</v>
      </c>
      <c r="G4942" s="10">
        <f t="array" ref="G4942">PERCENTILE(IF(ISERROR(F4942:F9941)=FALSE,F4942:F9941),CycleTimePercentile)</f>
        <v>0</v>
      </c>
      <c r="H4942" s="2" t="e">
        <f ca="1" xml:space="preserve"> IF(OR(Calculations!C4942 = "",Calculations!C4942 = WorkTypeString),  Calculations!K4942, NA())</f>
        <v>#N/A</v>
      </c>
      <c r="I4942" s="2" t="e">
        <f xml:space="preserve"> IF(Calculations!C4942 = DefectTypeString,  Calculations!K4942, NA())</f>
        <v>#N/A</v>
      </c>
    </row>
    <row r="4943" spans="1:9" x14ac:dyDescent="0.25">
      <c r="A4943" s="8" t="str">
        <f>Calculations!A4943</f>
        <v/>
      </c>
      <c r="B4943" s="2" t="str">
        <f t="shared" si="82"/>
        <v/>
      </c>
      <c r="C4943" s="10" t="str">
        <f>IFERROR(Calculations!J4943,"")</f>
        <v/>
      </c>
      <c r="D4943" s="10" t="str">
        <f xml:space="preserve"> IF(OR(Calculations!C4943 = "",Calculations!C4943 = WorkTypeString),  IFERROR(Calculations!J4943,""), NA())</f>
        <v/>
      </c>
      <c r="E4943" s="10">
        <f t="array" ref="E4943">PERCENTILE(IF(ISERROR(D4943:D9942)=FALSE,D4943:D9942),CycleTimePercentile)</f>
        <v>0</v>
      </c>
      <c r="F4943" s="2" t="e">
        <f xml:space="preserve"> IF(Calculations!C4943 = DefectTypeString,  IFERROR(Calculations!J4943,""), NA())</f>
        <v>#N/A</v>
      </c>
      <c r="G4943" s="10">
        <f t="array" ref="G4943">PERCENTILE(IF(ISERROR(F4943:F9942)=FALSE,F4943:F9942),CycleTimePercentile)</f>
        <v>0</v>
      </c>
      <c r="H4943" s="2" t="e">
        <f ca="1" xml:space="preserve"> IF(OR(Calculations!C4943 = "",Calculations!C4943 = WorkTypeString),  Calculations!K4943, NA())</f>
        <v>#N/A</v>
      </c>
      <c r="I4943" s="2" t="e">
        <f xml:space="preserve"> IF(Calculations!C4943 = DefectTypeString,  Calculations!K4943, NA())</f>
        <v>#N/A</v>
      </c>
    </row>
    <row r="4944" spans="1:9" x14ac:dyDescent="0.25">
      <c r="A4944" s="8" t="str">
        <f>Calculations!A4944</f>
        <v/>
      </c>
      <c r="B4944" s="2" t="str">
        <f t="shared" si="82"/>
        <v/>
      </c>
      <c r="C4944" s="10" t="str">
        <f>IFERROR(Calculations!J4944,"")</f>
        <v/>
      </c>
      <c r="D4944" s="10" t="str">
        <f xml:space="preserve"> IF(OR(Calculations!C4944 = "",Calculations!C4944 = WorkTypeString),  IFERROR(Calculations!J4944,""), NA())</f>
        <v/>
      </c>
      <c r="E4944" s="10">
        <f t="array" ref="E4944">PERCENTILE(IF(ISERROR(D4944:D9943)=FALSE,D4944:D9943),CycleTimePercentile)</f>
        <v>0</v>
      </c>
      <c r="F4944" s="2" t="e">
        <f xml:space="preserve"> IF(Calculations!C4944 = DefectTypeString,  IFERROR(Calculations!J4944,""), NA())</f>
        <v>#N/A</v>
      </c>
      <c r="G4944" s="10">
        <f t="array" ref="G4944">PERCENTILE(IF(ISERROR(F4944:F9943)=FALSE,F4944:F9943),CycleTimePercentile)</f>
        <v>0</v>
      </c>
      <c r="H4944" s="2" t="e">
        <f ca="1" xml:space="preserve"> IF(OR(Calculations!C4944 = "",Calculations!C4944 = WorkTypeString),  Calculations!K4944, NA())</f>
        <v>#N/A</v>
      </c>
      <c r="I4944" s="2" t="e">
        <f xml:space="preserve"> IF(Calculations!C4944 = DefectTypeString,  Calculations!K4944, NA())</f>
        <v>#N/A</v>
      </c>
    </row>
    <row r="4945" spans="1:9" x14ac:dyDescent="0.25">
      <c r="A4945" s="8" t="str">
        <f>Calculations!A4945</f>
        <v/>
      </c>
      <c r="B4945" s="2" t="str">
        <f t="shared" si="82"/>
        <v/>
      </c>
      <c r="C4945" s="10" t="str">
        <f>IFERROR(Calculations!J4945,"")</f>
        <v/>
      </c>
      <c r="D4945" s="10" t="str">
        <f xml:space="preserve"> IF(OR(Calculations!C4945 = "",Calculations!C4945 = WorkTypeString),  IFERROR(Calculations!J4945,""), NA())</f>
        <v/>
      </c>
      <c r="E4945" s="10">
        <f t="array" ref="E4945">PERCENTILE(IF(ISERROR(D4945:D9944)=FALSE,D4945:D9944),CycleTimePercentile)</f>
        <v>0</v>
      </c>
      <c r="F4945" s="2" t="e">
        <f xml:space="preserve"> IF(Calculations!C4945 = DefectTypeString,  IFERROR(Calculations!J4945,""), NA())</f>
        <v>#N/A</v>
      </c>
      <c r="G4945" s="10">
        <f t="array" ref="G4945">PERCENTILE(IF(ISERROR(F4945:F9944)=FALSE,F4945:F9944),CycleTimePercentile)</f>
        <v>0</v>
      </c>
      <c r="H4945" s="2" t="e">
        <f ca="1" xml:space="preserve"> IF(OR(Calculations!C4945 = "",Calculations!C4945 = WorkTypeString),  Calculations!K4945, NA())</f>
        <v>#N/A</v>
      </c>
      <c r="I4945" s="2" t="e">
        <f xml:space="preserve"> IF(Calculations!C4945 = DefectTypeString,  Calculations!K4945, NA())</f>
        <v>#N/A</v>
      </c>
    </row>
    <row r="4946" spans="1:9" x14ac:dyDescent="0.25">
      <c r="A4946" s="8" t="str">
        <f>Calculations!A4946</f>
        <v/>
      </c>
      <c r="B4946" s="2" t="str">
        <f t="shared" si="82"/>
        <v/>
      </c>
      <c r="C4946" s="10" t="str">
        <f>IFERROR(Calculations!J4946,"")</f>
        <v/>
      </c>
      <c r="D4946" s="10" t="str">
        <f xml:space="preserve"> IF(OR(Calculations!C4946 = "",Calculations!C4946 = WorkTypeString),  IFERROR(Calculations!J4946,""), NA())</f>
        <v/>
      </c>
      <c r="E4946" s="10">
        <f t="array" ref="E4946">PERCENTILE(IF(ISERROR(D4946:D9945)=FALSE,D4946:D9945),CycleTimePercentile)</f>
        <v>0</v>
      </c>
      <c r="F4946" s="2" t="e">
        <f xml:space="preserve"> IF(Calculations!C4946 = DefectTypeString,  IFERROR(Calculations!J4946,""), NA())</f>
        <v>#N/A</v>
      </c>
      <c r="G4946" s="10">
        <f t="array" ref="G4946">PERCENTILE(IF(ISERROR(F4946:F9945)=FALSE,F4946:F9945),CycleTimePercentile)</f>
        <v>0</v>
      </c>
      <c r="H4946" s="2" t="e">
        <f ca="1" xml:space="preserve"> IF(OR(Calculations!C4946 = "",Calculations!C4946 = WorkTypeString),  Calculations!K4946, NA())</f>
        <v>#N/A</v>
      </c>
      <c r="I4946" s="2" t="e">
        <f xml:space="preserve"> IF(Calculations!C4946 = DefectTypeString,  Calculations!K4946, NA())</f>
        <v>#N/A</v>
      </c>
    </row>
    <row r="4947" spans="1:9" x14ac:dyDescent="0.25">
      <c r="A4947" s="8" t="str">
        <f>Calculations!A4947</f>
        <v/>
      </c>
      <c r="B4947" s="2" t="str">
        <f t="shared" si="82"/>
        <v/>
      </c>
      <c r="C4947" s="10" t="str">
        <f>IFERROR(Calculations!J4947,"")</f>
        <v/>
      </c>
      <c r="D4947" s="10" t="str">
        <f xml:space="preserve"> IF(OR(Calculations!C4947 = "",Calculations!C4947 = WorkTypeString),  IFERROR(Calculations!J4947,""), NA())</f>
        <v/>
      </c>
      <c r="E4947" s="10">
        <f t="array" ref="E4947">PERCENTILE(IF(ISERROR(D4947:D9946)=FALSE,D4947:D9946),CycleTimePercentile)</f>
        <v>0</v>
      </c>
      <c r="F4947" s="2" t="e">
        <f xml:space="preserve"> IF(Calculations!C4947 = DefectTypeString,  IFERROR(Calculations!J4947,""), NA())</f>
        <v>#N/A</v>
      </c>
      <c r="G4947" s="10">
        <f t="array" ref="G4947">PERCENTILE(IF(ISERROR(F4947:F9946)=FALSE,F4947:F9946),CycleTimePercentile)</f>
        <v>0</v>
      </c>
      <c r="H4947" s="2" t="e">
        <f ca="1" xml:space="preserve"> IF(OR(Calculations!C4947 = "",Calculations!C4947 = WorkTypeString),  Calculations!K4947, NA())</f>
        <v>#N/A</v>
      </c>
      <c r="I4947" s="2" t="e">
        <f xml:space="preserve"> IF(Calculations!C4947 = DefectTypeString,  Calculations!K4947, NA())</f>
        <v>#N/A</v>
      </c>
    </row>
    <row r="4948" spans="1:9" x14ac:dyDescent="0.25">
      <c r="A4948" s="8" t="str">
        <f>Calculations!A4948</f>
        <v/>
      </c>
      <c r="B4948" s="2" t="str">
        <f t="shared" si="82"/>
        <v/>
      </c>
      <c r="C4948" s="10" t="str">
        <f>IFERROR(Calculations!J4948,"")</f>
        <v/>
      </c>
      <c r="D4948" s="10" t="str">
        <f xml:space="preserve"> IF(OR(Calculations!C4948 = "",Calculations!C4948 = WorkTypeString),  IFERROR(Calculations!J4948,""), NA())</f>
        <v/>
      </c>
      <c r="E4948" s="10">
        <f t="array" ref="E4948">PERCENTILE(IF(ISERROR(D4948:D9947)=FALSE,D4948:D9947),CycleTimePercentile)</f>
        <v>0</v>
      </c>
      <c r="F4948" s="2" t="e">
        <f xml:space="preserve"> IF(Calculations!C4948 = DefectTypeString,  IFERROR(Calculations!J4948,""), NA())</f>
        <v>#N/A</v>
      </c>
      <c r="G4948" s="10">
        <f t="array" ref="G4948">PERCENTILE(IF(ISERROR(F4948:F9947)=FALSE,F4948:F9947),CycleTimePercentile)</f>
        <v>0</v>
      </c>
      <c r="H4948" s="2" t="e">
        <f ca="1" xml:space="preserve"> IF(OR(Calculations!C4948 = "",Calculations!C4948 = WorkTypeString),  Calculations!K4948, NA())</f>
        <v>#N/A</v>
      </c>
      <c r="I4948" s="2" t="e">
        <f xml:space="preserve"> IF(Calculations!C4948 = DefectTypeString,  Calculations!K4948, NA())</f>
        <v>#N/A</v>
      </c>
    </row>
    <row r="4949" spans="1:9" x14ac:dyDescent="0.25">
      <c r="A4949" s="8" t="str">
        <f>Calculations!A4949</f>
        <v/>
      </c>
      <c r="B4949" s="2" t="str">
        <f t="shared" si="82"/>
        <v/>
      </c>
      <c r="C4949" s="10" t="str">
        <f>IFERROR(Calculations!J4949,"")</f>
        <v/>
      </c>
      <c r="D4949" s="10" t="str">
        <f xml:space="preserve"> IF(OR(Calculations!C4949 = "",Calculations!C4949 = WorkTypeString),  IFERROR(Calculations!J4949,""), NA())</f>
        <v/>
      </c>
      <c r="E4949" s="10">
        <f t="array" ref="E4949">PERCENTILE(IF(ISERROR(D4949:D9948)=FALSE,D4949:D9948),CycleTimePercentile)</f>
        <v>0</v>
      </c>
      <c r="F4949" s="2" t="e">
        <f xml:space="preserve"> IF(Calculations!C4949 = DefectTypeString,  IFERROR(Calculations!J4949,""), NA())</f>
        <v>#N/A</v>
      </c>
      <c r="G4949" s="10">
        <f t="array" ref="G4949">PERCENTILE(IF(ISERROR(F4949:F9948)=FALSE,F4949:F9948),CycleTimePercentile)</f>
        <v>0</v>
      </c>
      <c r="H4949" s="2" t="e">
        <f ca="1" xml:space="preserve"> IF(OR(Calculations!C4949 = "",Calculations!C4949 = WorkTypeString),  Calculations!K4949, NA())</f>
        <v>#N/A</v>
      </c>
      <c r="I4949" s="2" t="e">
        <f xml:space="preserve"> IF(Calculations!C4949 = DefectTypeString,  Calculations!K4949, NA())</f>
        <v>#N/A</v>
      </c>
    </row>
    <row r="4950" spans="1:9" x14ac:dyDescent="0.25">
      <c r="A4950" s="8" t="str">
        <f>Calculations!A4950</f>
        <v/>
      </c>
      <c r="B4950" s="2" t="str">
        <f t="shared" si="82"/>
        <v/>
      </c>
      <c r="C4950" s="10" t="str">
        <f>IFERROR(Calculations!J4950,"")</f>
        <v/>
      </c>
      <c r="D4950" s="10" t="str">
        <f xml:space="preserve"> IF(OR(Calculations!C4950 = "",Calculations!C4950 = WorkTypeString),  IFERROR(Calculations!J4950,""), NA())</f>
        <v/>
      </c>
      <c r="E4950" s="10">
        <f t="array" ref="E4950">PERCENTILE(IF(ISERROR(D4950:D9949)=FALSE,D4950:D9949),CycleTimePercentile)</f>
        <v>0</v>
      </c>
      <c r="F4950" s="2" t="e">
        <f xml:space="preserve"> IF(Calculations!C4950 = DefectTypeString,  IFERROR(Calculations!J4950,""), NA())</f>
        <v>#N/A</v>
      </c>
      <c r="G4950" s="10">
        <f t="array" ref="G4950">PERCENTILE(IF(ISERROR(F4950:F9949)=FALSE,F4950:F9949),CycleTimePercentile)</f>
        <v>0</v>
      </c>
      <c r="H4950" s="2" t="e">
        <f ca="1" xml:space="preserve"> IF(OR(Calculations!C4950 = "",Calculations!C4950 = WorkTypeString),  Calculations!K4950, NA())</f>
        <v>#N/A</v>
      </c>
      <c r="I4950" s="2" t="e">
        <f xml:space="preserve"> IF(Calculations!C4950 = DefectTypeString,  Calculations!K4950, NA())</f>
        <v>#N/A</v>
      </c>
    </row>
    <row r="4951" spans="1:9" x14ac:dyDescent="0.25">
      <c r="A4951" s="8" t="str">
        <f>Calculations!A4951</f>
        <v/>
      </c>
      <c r="B4951" s="2" t="str">
        <f t="shared" si="82"/>
        <v/>
      </c>
      <c r="C4951" s="10" t="str">
        <f>IFERROR(Calculations!J4951,"")</f>
        <v/>
      </c>
      <c r="D4951" s="10" t="str">
        <f xml:space="preserve"> IF(OR(Calculations!C4951 = "",Calculations!C4951 = WorkTypeString),  IFERROR(Calculations!J4951,""), NA())</f>
        <v/>
      </c>
      <c r="E4951" s="10">
        <f t="array" ref="E4951">PERCENTILE(IF(ISERROR(D4951:D9950)=FALSE,D4951:D9950),CycleTimePercentile)</f>
        <v>0</v>
      </c>
      <c r="F4951" s="2" t="e">
        <f xml:space="preserve"> IF(Calculations!C4951 = DefectTypeString,  IFERROR(Calculations!J4951,""), NA())</f>
        <v>#N/A</v>
      </c>
      <c r="G4951" s="10">
        <f t="array" ref="G4951">PERCENTILE(IF(ISERROR(F4951:F9950)=FALSE,F4951:F9950),CycleTimePercentile)</f>
        <v>0</v>
      </c>
      <c r="H4951" s="2" t="e">
        <f ca="1" xml:space="preserve"> IF(OR(Calculations!C4951 = "",Calculations!C4951 = WorkTypeString),  Calculations!K4951, NA())</f>
        <v>#N/A</v>
      </c>
      <c r="I4951" s="2" t="e">
        <f xml:space="preserve"> IF(Calculations!C4951 = DefectTypeString,  Calculations!K4951, NA())</f>
        <v>#N/A</v>
      </c>
    </row>
    <row r="4952" spans="1:9" x14ac:dyDescent="0.25">
      <c r="A4952" s="8" t="str">
        <f>Calculations!A4952</f>
        <v/>
      </c>
      <c r="B4952" s="2" t="str">
        <f t="shared" si="82"/>
        <v/>
      </c>
      <c r="C4952" s="10" t="str">
        <f>IFERROR(Calculations!J4952,"")</f>
        <v/>
      </c>
      <c r="D4952" s="10" t="str">
        <f xml:space="preserve"> IF(OR(Calculations!C4952 = "",Calculations!C4952 = WorkTypeString),  IFERROR(Calculations!J4952,""), NA())</f>
        <v/>
      </c>
      <c r="E4952" s="10">
        <f t="array" ref="E4952">PERCENTILE(IF(ISERROR(D4952:D9951)=FALSE,D4952:D9951),CycleTimePercentile)</f>
        <v>0</v>
      </c>
      <c r="F4952" s="2" t="e">
        <f xml:space="preserve"> IF(Calculations!C4952 = DefectTypeString,  IFERROR(Calculations!J4952,""), NA())</f>
        <v>#N/A</v>
      </c>
      <c r="G4952" s="10">
        <f t="array" ref="G4952">PERCENTILE(IF(ISERROR(F4952:F9951)=FALSE,F4952:F9951),CycleTimePercentile)</f>
        <v>0</v>
      </c>
      <c r="H4952" s="2" t="e">
        <f ca="1" xml:space="preserve"> IF(OR(Calculations!C4952 = "",Calculations!C4952 = WorkTypeString),  Calculations!K4952, NA())</f>
        <v>#N/A</v>
      </c>
      <c r="I4952" s="2" t="e">
        <f xml:space="preserve"> IF(Calculations!C4952 = DefectTypeString,  Calculations!K4952, NA())</f>
        <v>#N/A</v>
      </c>
    </row>
    <row r="4953" spans="1:9" x14ac:dyDescent="0.25">
      <c r="A4953" s="8" t="str">
        <f>Calculations!A4953</f>
        <v/>
      </c>
      <c r="B4953" s="2" t="str">
        <f t="shared" si="82"/>
        <v/>
      </c>
      <c r="C4953" s="10" t="str">
        <f>IFERROR(Calculations!J4953,"")</f>
        <v/>
      </c>
      <c r="D4953" s="10" t="str">
        <f xml:space="preserve"> IF(OR(Calculations!C4953 = "",Calculations!C4953 = WorkTypeString),  IFERROR(Calculations!J4953,""), NA())</f>
        <v/>
      </c>
      <c r="E4953" s="10">
        <f t="array" ref="E4953">PERCENTILE(IF(ISERROR(D4953:D9952)=FALSE,D4953:D9952),CycleTimePercentile)</f>
        <v>0</v>
      </c>
      <c r="F4953" s="2" t="e">
        <f xml:space="preserve"> IF(Calculations!C4953 = DefectTypeString,  IFERROR(Calculations!J4953,""), NA())</f>
        <v>#N/A</v>
      </c>
      <c r="G4953" s="10">
        <f t="array" ref="G4953">PERCENTILE(IF(ISERROR(F4953:F9952)=FALSE,F4953:F9952),CycleTimePercentile)</f>
        <v>0</v>
      </c>
      <c r="H4953" s="2" t="e">
        <f ca="1" xml:space="preserve"> IF(OR(Calculations!C4953 = "",Calculations!C4953 = WorkTypeString),  Calculations!K4953, NA())</f>
        <v>#N/A</v>
      </c>
      <c r="I4953" s="2" t="e">
        <f xml:space="preserve"> IF(Calculations!C4953 = DefectTypeString,  Calculations!K4953, NA())</f>
        <v>#N/A</v>
      </c>
    </row>
    <row r="4954" spans="1:9" x14ac:dyDescent="0.25">
      <c r="A4954" s="8" t="str">
        <f>Calculations!A4954</f>
        <v/>
      </c>
      <c r="B4954" s="2" t="str">
        <f t="shared" si="82"/>
        <v/>
      </c>
      <c r="C4954" s="10" t="str">
        <f>IFERROR(Calculations!J4954,"")</f>
        <v/>
      </c>
      <c r="D4954" s="10" t="str">
        <f xml:space="preserve"> IF(OR(Calculations!C4954 = "",Calculations!C4954 = WorkTypeString),  IFERROR(Calculations!J4954,""), NA())</f>
        <v/>
      </c>
      <c r="E4954" s="10">
        <f t="array" ref="E4954">PERCENTILE(IF(ISERROR(D4954:D9953)=FALSE,D4954:D9953),CycleTimePercentile)</f>
        <v>0</v>
      </c>
      <c r="F4954" s="2" t="e">
        <f xml:space="preserve"> IF(Calculations!C4954 = DefectTypeString,  IFERROR(Calculations!J4954,""), NA())</f>
        <v>#N/A</v>
      </c>
      <c r="G4954" s="10">
        <f t="array" ref="G4954">PERCENTILE(IF(ISERROR(F4954:F9953)=FALSE,F4954:F9953),CycleTimePercentile)</f>
        <v>0</v>
      </c>
      <c r="H4954" s="2" t="e">
        <f ca="1" xml:space="preserve"> IF(OR(Calculations!C4954 = "",Calculations!C4954 = WorkTypeString),  Calculations!K4954, NA())</f>
        <v>#N/A</v>
      </c>
      <c r="I4954" s="2" t="e">
        <f xml:space="preserve"> IF(Calculations!C4954 = DefectTypeString,  Calculations!K4954, NA())</f>
        <v>#N/A</v>
      </c>
    </row>
    <row r="4955" spans="1:9" x14ac:dyDescent="0.25">
      <c r="A4955" s="8" t="str">
        <f>Calculations!A4955</f>
        <v/>
      </c>
      <c r="B4955" s="2" t="str">
        <f t="shared" si="82"/>
        <v/>
      </c>
      <c r="C4955" s="10" t="str">
        <f>IFERROR(Calculations!J4955,"")</f>
        <v/>
      </c>
      <c r="D4955" s="10" t="str">
        <f xml:space="preserve"> IF(OR(Calculations!C4955 = "",Calculations!C4955 = WorkTypeString),  IFERROR(Calculations!J4955,""), NA())</f>
        <v/>
      </c>
      <c r="E4955" s="10">
        <f t="array" ref="E4955">PERCENTILE(IF(ISERROR(D4955:D9954)=FALSE,D4955:D9954),CycleTimePercentile)</f>
        <v>0</v>
      </c>
      <c r="F4955" s="2" t="e">
        <f xml:space="preserve"> IF(Calculations!C4955 = DefectTypeString,  IFERROR(Calculations!J4955,""), NA())</f>
        <v>#N/A</v>
      </c>
      <c r="G4955" s="10">
        <f t="array" ref="G4955">PERCENTILE(IF(ISERROR(F4955:F9954)=FALSE,F4955:F9954),CycleTimePercentile)</f>
        <v>0</v>
      </c>
      <c r="H4955" s="2" t="e">
        <f ca="1" xml:space="preserve"> IF(OR(Calculations!C4955 = "",Calculations!C4955 = WorkTypeString),  Calculations!K4955, NA())</f>
        <v>#N/A</v>
      </c>
      <c r="I4955" s="2" t="e">
        <f xml:space="preserve"> IF(Calculations!C4955 = DefectTypeString,  Calculations!K4955, NA())</f>
        <v>#N/A</v>
      </c>
    </row>
    <row r="4956" spans="1:9" x14ac:dyDescent="0.25">
      <c r="A4956" s="8" t="str">
        <f>Calculations!A4956</f>
        <v/>
      </c>
      <c r="B4956" s="2" t="str">
        <f t="shared" si="82"/>
        <v/>
      </c>
      <c r="C4956" s="10" t="str">
        <f>IFERROR(Calculations!J4956,"")</f>
        <v/>
      </c>
      <c r="D4956" s="10" t="str">
        <f xml:space="preserve"> IF(OR(Calculations!C4956 = "",Calculations!C4956 = WorkTypeString),  IFERROR(Calculations!J4956,""), NA())</f>
        <v/>
      </c>
      <c r="E4956" s="10">
        <f t="array" ref="E4956">PERCENTILE(IF(ISERROR(D4956:D9955)=FALSE,D4956:D9955),CycleTimePercentile)</f>
        <v>0</v>
      </c>
      <c r="F4956" s="2" t="e">
        <f xml:space="preserve"> IF(Calculations!C4956 = DefectTypeString,  IFERROR(Calculations!J4956,""), NA())</f>
        <v>#N/A</v>
      </c>
      <c r="G4956" s="10">
        <f t="array" ref="G4956">PERCENTILE(IF(ISERROR(F4956:F9955)=FALSE,F4956:F9955),CycleTimePercentile)</f>
        <v>0</v>
      </c>
      <c r="H4956" s="2" t="e">
        <f ca="1" xml:space="preserve"> IF(OR(Calculations!C4956 = "",Calculations!C4956 = WorkTypeString),  Calculations!K4956, NA())</f>
        <v>#N/A</v>
      </c>
      <c r="I4956" s="2" t="e">
        <f xml:space="preserve"> IF(Calculations!C4956 = DefectTypeString,  Calculations!K4956, NA())</f>
        <v>#N/A</v>
      </c>
    </row>
    <row r="4957" spans="1:9" x14ac:dyDescent="0.25">
      <c r="A4957" s="8" t="str">
        <f>Calculations!A4957</f>
        <v/>
      </c>
      <c r="B4957" s="2" t="str">
        <f t="shared" si="82"/>
        <v/>
      </c>
      <c r="C4957" s="10" t="str">
        <f>IFERROR(Calculations!J4957,"")</f>
        <v/>
      </c>
      <c r="D4957" s="10" t="str">
        <f xml:space="preserve"> IF(OR(Calculations!C4957 = "",Calculations!C4957 = WorkTypeString),  IFERROR(Calculations!J4957,""), NA())</f>
        <v/>
      </c>
      <c r="E4957" s="10">
        <f t="array" ref="E4957">PERCENTILE(IF(ISERROR(D4957:D9956)=FALSE,D4957:D9956),CycleTimePercentile)</f>
        <v>0</v>
      </c>
      <c r="F4957" s="2" t="e">
        <f xml:space="preserve"> IF(Calculations!C4957 = DefectTypeString,  IFERROR(Calculations!J4957,""), NA())</f>
        <v>#N/A</v>
      </c>
      <c r="G4957" s="10">
        <f t="array" ref="G4957">PERCENTILE(IF(ISERROR(F4957:F9956)=FALSE,F4957:F9956),CycleTimePercentile)</f>
        <v>0</v>
      </c>
      <c r="H4957" s="2" t="e">
        <f ca="1" xml:space="preserve"> IF(OR(Calculations!C4957 = "",Calculations!C4957 = WorkTypeString),  Calculations!K4957, NA())</f>
        <v>#N/A</v>
      </c>
      <c r="I4957" s="2" t="e">
        <f xml:space="preserve"> IF(Calculations!C4957 = DefectTypeString,  Calculations!K4957, NA())</f>
        <v>#N/A</v>
      </c>
    </row>
    <row r="4958" spans="1:9" x14ac:dyDescent="0.25">
      <c r="A4958" s="8" t="str">
        <f>Calculations!A4958</f>
        <v/>
      </c>
      <c r="B4958" s="2" t="str">
        <f t="shared" si="82"/>
        <v/>
      </c>
      <c r="C4958" s="10" t="str">
        <f>IFERROR(Calculations!J4958,"")</f>
        <v/>
      </c>
      <c r="D4958" s="10" t="str">
        <f xml:space="preserve"> IF(OR(Calculations!C4958 = "",Calculations!C4958 = WorkTypeString),  IFERROR(Calculations!J4958,""), NA())</f>
        <v/>
      </c>
      <c r="E4958" s="10">
        <f t="array" ref="E4958">PERCENTILE(IF(ISERROR(D4958:D9957)=FALSE,D4958:D9957),CycleTimePercentile)</f>
        <v>0</v>
      </c>
      <c r="F4958" s="2" t="e">
        <f xml:space="preserve"> IF(Calculations!C4958 = DefectTypeString,  IFERROR(Calculations!J4958,""), NA())</f>
        <v>#N/A</v>
      </c>
      <c r="G4958" s="10">
        <f t="array" ref="G4958">PERCENTILE(IF(ISERROR(F4958:F9957)=FALSE,F4958:F9957),CycleTimePercentile)</f>
        <v>0</v>
      </c>
      <c r="H4958" s="2" t="e">
        <f ca="1" xml:space="preserve"> IF(OR(Calculations!C4958 = "",Calculations!C4958 = WorkTypeString),  Calculations!K4958, NA())</f>
        <v>#N/A</v>
      </c>
      <c r="I4958" s="2" t="e">
        <f xml:space="preserve"> IF(Calculations!C4958 = DefectTypeString,  Calculations!K4958, NA())</f>
        <v>#N/A</v>
      </c>
    </row>
    <row r="4959" spans="1:9" x14ac:dyDescent="0.25">
      <c r="A4959" s="8" t="str">
        <f>Calculations!A4959</f>
        <v/>
      </c>
      <c r="B4959" s="2" t="str">
        <f t="shared" si="82"/>
        <v/>
      </c>
      <c r="C4959" s="10" t="str">
        <f>IFERROR(Calculations!J4959,"")</f>
        <v/>
      </c>
      <c r="D4959" s="10" t="str">
        <f xml:space="preserve"> IF(OR(Calculations!C4959 = "",Calculations!C4959 = WorkTypeString),  IFERROR(Calculations!J4959,""), NA())</f>
        <v/>
      </c>
      <c r="E4959" s="10">
        <f t="array" ref="E4959">PERCENTILE(IF(ISERROR(D4959:D9958)=FALSE,D4959:D9958),CycleTimePercentile)</f>
        <v>0</v>
      </c>
      <c r="F4959" s="2" t="e">
        <f xml:space="preserve"> IF(Calculations!C4959 = DefectTypeString,  IFERROR(Calculations!J4959,""), NA())</f>
        <v>#N/A</v>
      </c>
      <c r="G4959" s="10">
        <f t="array" ref="G4959">PERCENTILE(IF(ISERROR(F4959:F9958)=FALSE,F4959:F9958),CycleTimePercentile)</f>
        <v>0</v>
      </c>
      <c r="H4959" s="2" t="e">
        <f ca="1" xml:space="preserve"> IF(OR(Calculations!C4959 = "",Calculations!C4959 = WorkTypeString),  Calculations!K4959, NA())</f>
        <v>#N/A</v>
      </c>
      <c r="I4959" s="2" t="e">
        <f xml:space="preserve"> IF(Calculations!C4959 = DefectTypeString,  Calculations!K4959, NA())</f>
        <v>#N/A</v>
      </c>
    </row>
    <row r="4960" spans="1:9" x14ac:dyDescent="0.25">
      <c r="A4960" s="8" t="str">
        <f>Calculations!A4960</f>
        <v/>
      </c>
      <c r="B4960" s="2" t="str">
        <f t="shared" si="82"/>
        <v/>
      </c>
      <c r="C4960" s="10" t="str">
        <f>IFERROR(Calculations!J4960,"")</f>
        <v/>
      </c>
      <c r="D4960" s="10" t="str">
        <f xml:space="preserve"> IF(OR(Calculations!C4960 = "",Calculations!C4960 = WorkTypeString),  IFERROR(Calculations!J4960,""), NA())</f>
        <v/>
      </c>
      <c r="E4960" s="10">
        <f t="array" ref="E4960">PERCENTILE(IF(ISERROR(D4960:D9959)=FALSE,D4960:D9959),CycleTimePercentile)</f>
        <v>0</v>
      </c>
      <c r="F4960" s="2" t="e">
        <f xml:space="preserve"> IF(Calculations!C4960 = DefectTypeString,  IFERROR(Calculations!J4960,""), NA())</f>
        <v>#N/A</v>
      </c>
      <c r="G4960" s="10">
        <f t="array" ref="G4960">PERCENTILE(IF(ISERROR(F4960:F9959)=FALSE,F4960:F9959),CycleTimePercentile)</f>
        <v>0</v>
      </c>
      <c r="H4960" s="2" t="e">
        <f ca="1" xml:space="preserve"> IF(OR(Calculations!C4960 = "",Calculations!C4960 = WorkTypeString),  Calculations!K4960, NA())</f>
        <v>#N/A</v>
      </c>
      <c r="I4960" s="2" t="e">
        <f xml:space="preserve"> IF(Calculations!C4960 = DefectTypeString,  Calculations!K4960, NA())</f>
        <v>#N/A</v>
      </c>
    </row>
    <row r="4961" spans="1:9" x14ac:dyDescent="0.25">
      <c r="A4961" s="8" t="str">
        <f>Calculations!A4961</f>
        <v/>
      </c>
      <c r="B4961" s="2" t="str">
        <f t="shared" si="82"/>
        <v/>
      </c>
      <c r="C4961" s="10" t="str">
        <f>IFERROR(Calculations!J4961,"")</f>
        <v/>
      </c>
      <c r="D4961" s="10" t="str">
        <f xml:space="preserve"> IF(OR(Calculations!C4961 = "",Calculations!C4961 = WorkTypeString),  IFERROR(Calculations!J4961,""), NA())</f>
        <v/>
      </c>
      <c r="E4961" s="10">
        <f t="array" ref="E4961">PERCENTILE(IF(ISERROR(D4961:D9960)=FALSE,D4961:D9960),CycleTimePercentile)</f>
        <v>0</v>
      </c>
      <c r="F4961" s="2" t="e">
        <f xml:space="preserve"> IF(Calculations!C4961 = DefectTypeString,  IFERROR(Calculations!J4961,""), NA())</f>
        <v>#N/A</v>
      </c>
      <c r="G4961" s="10">
        <f t="array" ref="G4961">PERCENTILE(IF(ISERROR(F4961:F9960)=FALSE,F4961:F9960),CycleTimePercentile)</f>
        <v>0</v>
      </c>
      <c r="H4961" s="2" t="e">
        <f ca="1" xml:space="preserve"> IF(OR(Calculations!C4961 = "",Calculations!C4961 = WorkTypeString),  Calculations!K4961, NA())</f>
        <v>#N/A</v>
      </c>
      <c r="I4961" s="2" t="e">
        <f xml:space="preserve"> IF(Calculations!C4961 = DefectTypeString,  Calculations!K4961, NA())</f>
        <v>#N/A</v>
      </c>
    </row>
    <row r="4962" spans="1:9" x14ac:dyDescent="0.25">
      <c r="A4962" s="8" t="str">
        <f>Calculations!A4962</f>
        <v/>
      </c>
      <c r="B4962" s="2" t="str">
        <f t="shared" si="82"/>
        <v/>
      </c>
      <c r="C4962" s="10" t="str">
        <f>IFERROR(Calculations!J4962,"")</f>
        <v/>
      </c>
      <c r="D4962" s="10" t="str">
        <f xml:space="preserve"> IF(OR(Calculations!C4962 = "",Calculations!C4962 = WorkTypeString),  IFERROR(Calculations!J4962,""), NA())</f>
        <v/>
      </c>
      <c r="E4962" s="10">
        <f t="array" ref="E4962">PERCENTILE(IF(ISERROR(D4962:D9961)=FALSE,D4962:D9961),CycleTimePercentile)</f>
        <v>0</v>
      </c>
      <c r="F4962" s="2" t="e">
        <f xml:space="preserve"> IF(Calculations!C4962 = DefectTypeString,  IFERROR(Calculations!J4962,""), NA())</f>
        <v>#N/A</v>
      </c>
      <c r="G4962" s="10">
        <f t="array" ref="G4962">PERCENTILE(IF(ISERROR(F4962:F9961)=FALSE,F4962:F9961),CycleTimePercentile)</f>
        <v>0</v>
      </c>
      <c r="H4962" s="2" t="e">
        <f ca="1" xml:space="preserve"> IF(OR(Calculations!C4962 = "",Calculations!C4962 = WorkTypeString),  Calculations!K4962, NA())</f>
        <v>#N/A</v>
      </c>
      <c r="I4962" s="2" t="e">
        <f xml:space="preserve"> IF(Calculations!C4962 = DefectTypeString,  Calculations!K4962, NA())</f>
        <v>#N/A</v>
      </c>
    </row>
    <row r="4963" spans="1:9" x14ac:dyDescent="0.25">
      <c r="A4963" s="8" t="str">
        <f>Calculations!A4963</f>
        <v/>
      </c>
      <c r="B4963" s="2" t="str">
        <f t="shared" si="82"/>
        <v/>
      </c>
      <c r="C4963" s="10" t="str">
        <f>IFERROR(Calculations!J4963,"")</f>
        <v/>
      </c>
      <c r="D4963" s="10" t="str">
        <f xml:space="preserve"> IF(OR(Calculations!C4963 = "",Calculations!C4963 = WorkTypeString),  IFERROR(Calculations!J4963,""), NA())</f>
        <v/>
      </c>
      <c r="E4963" s="10">
        <f t="array" ref="E4963">PERCENTILE(IF(ISERROR(D4963:D9962)=FALSE,D4963:D9962),CycleTimePercentile)</f>
        <v>0</v>
      </c>
      <c r="F4963" s="2" t="e">
        <f xml:space="preserve"> IF(Calculations!C4963 = DefectTypeString,  IFERROR(Calculations!J4963,""), NA())</f>
        <v>#N/A</v>
      </c>
      <c r="G4963" s="10">
        <f t="array" ref="G4963">PERCENTILE(IF(ISERROR(F4963:F9962)=FALSE,F4963:F9962),CycleTimePercentile)</f>
        <v>0</v>
      </c>
      <c r="H4963" s="2" t="e">
        <f ca="1" xml:space="preserve"> IF(OR(Calculations!C4963 = "",Calculations!C4963 = WorkTypeString),  Calculations!K4963, NA())</f>
        <v>#N/A</v>
      </c>
      <c r="I4963" s="2" t="e">
        <f xml:space="preserve"> IF(Calculations!C4963 = DefectTypeString,  Calculations!K4963, NA())</f>
        <v>#N/A</v>
      </c>
    </row>
    <row r="4964" spans="1:9" x14ac:dyDescent="0.25">
      <c r="A4964" s="8" t="str">
        <f>Calculations!A4964</f>
        <v/>
      </c>
      <c r="B4964" s="2" t="str">
        <f t="shared" si="82"/>
        <v/>
      </c>
      <c r="C4964" s="10" t="str">
        <f>IFERROR(Calculations!J4964,"")</f>
        <v/>
      </c>
      <c r="D4964" s="10" t="str">
        <f xml:space="preserve"> IF(OR(Calculations!C4964 = "",Calculations!C4964 = WorkTypeString),  IFERROR(Calculations!J4964,""), NA())</f>
        <v/>
      </c>
      <c r="E4964" s="10">
        <f t="array" ref="E4964">PERCENTILE(IF(ISERROR(D4964:D9963)=FALSE,D4964:D9963),CycleTimePercentile)</f>
        <v>0</v>
      </c>
      <c r="F4964" s="2" t="e">
        <f xml:space="preserve"> IF(Calculations!C4964 = DefectTypeString,  IFERROR(Calculations!J4964,""), NA())</f>
        <v>#N/A</v>
      </c>
      <c r="G4964" s="10">
        <f t="array" ref="G4964">PERCENTILE(IF(ISERROR(F4964:F9963)=FALSE,F4964:F9963),CycleTimePercentile)</f>
        <v>0</v>
      </c>
      <c r="H4964" s="2" t="e">
        <f ca="1" xml:space="preserve"> IF(OR(Calculations!C4964 = "",Calculations!C4964 = WorkTypeString),  Calculations!K4964, NA())</f>
        <v>#N/A</v>
      </c>
      <c r="I4964" s="2" t="e">
        <f xml:space="preserve"> IF(Calculations!C4964 = DefectTypeString,  Calculations!K4964, NA())</f>
        <v>#N/A</v>
      </c>
    </row>
    <row r="4965" spans="1:9" x14ac:dyDescent="0.25">
      <c r="A4965" s="8" t="str">
        <f>Calculations!A4965</f>
        <v/>
      </c>
      <c r="B4965" s="2" t="str">
        <f t="shared" si="82"/>
        <v/>
      </c>
      <c r="C4965" s="10" t="str">
        <f>IFERROR(Calculations!J4965,"")</f>
        <v/>
      </c>
      <c r="D4965" s="10" t="str">
        <f xml:space="preserve"> IF(OR(Calculations!C4965 = "",Calculations!C4965 = WorkTypeString),  IFERROR(Calculations!J4965,""), NA())</f>
        <v/>
      </c>
      <c r="E4965" s="10">
        <f t="array" ref="E4965">PERCENTILE(IF(ISERROR(D4965:D9964)=FALSE,D4965:D9964),CycleTimePercentile)</f>
        <v>0</v>
      </c>
      <c r="F4965" s="2" t="e">
        <f xml:space="preserve"> IF(Calculations!C4965 = DefectTypeString,  IFERROR(Calculations!J4965,""), NA())</f>
        <v>#N/A</v>
      </c>
      <c r="G4965" s="10">
        <f t="array" ref="G4965">PERCENTILE(IF(ISERROR(F4965:F9964)=FALSE,F4965:F9964),CycleTimePercentile)</f>
        <v>0</v>
      </c>
      <c r="H4965" s="2" t="e">
        <f ca="1" xml:space="preserve"> IF(OR(Calculations!C4965 = "",Calculations!C4965 = WorkTypeString),  Calculations!K4965, NA())</f>
        <v>#N/A</v>
      </c>
      <c r="I4965" s="2" t="e">
        <f xml:space="preserve"> IF(Calculations!C4965 = DefectTypeString,  Calculations!K4965, NA())</f>
        <v>#N/A</v>
      </c>
    </row>
    <row r="4966" spans="1:9" x14ac:dyDescent="0.25">
      <c r="A4966" s="8" t="str">
        <f>Calculations!A4966</f>
        <v/>
      </c>
      <c r="B4966" s="2" t="str">
        <f t="shared" si="82"/>
        <v/>
      </c>
      <c r="C4966" s="10" t="str">
        <f>IFERROR(Calculations!J4966,"")</f>
        <v/>
      </c>
      <c r="D4966" s="10" t="str">
        <f xml:space="preserve"> IF(OR(Calculations!C4966 = "",Calculations!C4966 = WorkTypeString),  IFERROR(Calculations!J4966,""), NA())</f>
        <v/>
      </c>
      <c r="E4966" s="10">
        <f t="array" ref="E4966">PERCENTILE(IF(ISERROR(D4966:D9965)=FALSE,D4966:D9965),CycleTimePercentile)</f>
        <v>0</v>
      </c>
      <c r="F4966" s="2" t="e">
        <f xml:space="preserve"> IF(Calculations!C4966 = DefectTypeString,  IFERROR(Calculations!J4966,""), NA())</f>
        <v>#N/A</v>
      </c>
      <c r="G4966" s="10">
        <f t="array" ref="G4966">PERCENTILE(IF(ISERROR(F4966:F9965)=FALSE,F4966:F9965),CycleTimePercentile)</f>
        <v>0</v>
      </c>
      <c r="H4966" s="2" t="e">
        <f ca="1" xml:space="preserve"> IF(OR(Calculations!C4966 = "",Calculations!C4966 = WorkTypeString),  Calculations!K4966, NA())</f>
        <v>#N/A</v>
      </c>
      <c r="I4966" s="2" t="e">
        <f xml:space="preserve"> IF(Calculations!C4966 = DefectTypeString,  Calculations!K4966, NA())</f>
        <v>#N/A</v>
      </c>
    </row>
    <row r="4967" spans="1:9" x14ac:dyDescent="0.25">
      <c r="A4967" s="8" t="str">
        <f>Calculations!A4967</f>
        <v/>
      </c>
      <c r="B4967" s="2" t="str">
        <f t="shared" si="82"/>
        <v/>
      </c>
      <c r="C4967" s="10" t="str">
        <f>IFERROR(Calculations!J4967,"")</f>
        <v/>
      </c>
      <c r="D4967" s="10" t="str">
        <f xml:space="preserve"> IF(OR(Calculations!C4967 = "",Calculations!C4967 = WorkTypeString),  IFERROR(Calculations!J4967,""), NA())</f>
        <v/>
      </c>
      <c r="E4967" s="10">
        <f t="array" ref="E4967">PERCENTILE(IF(ISERROR(D4967:D9966)=FALSE,D4967:D9966),CycleTimePercentile)</f>
        <v>0</v>
      </c>
      <c r="F4967" s="2" t="e">
        <f xml:space="preserve"> IF(Calculations!C4967 = DefectTypeString,  IFERROR(Calculations!J4967,""), NA())</f>
        <v>#N/A</v>
      </c>
      <c r="G4967" s="10">
        <f t="array" ref="G4967">PERCENTILE(IF(ISERROR(F4967:F9966)=FALSE,F4967:F9966),CycleTimePercentile)</f>
        <v>0</v>
      </c>
      <c r="H4967" s="2" t="e">
        <f ca="1" xml:space="preserve"> IF(OR(Calculations!C4967 = "",Calculations!C4967 = WorkTypeString),  Calculations!K4967, NA())</f>
        <v>#N/A</v>
      </c>
      <c r="I4967" s="2" t="e">
        <f xml:space="preserve"> IF(Calculations!C4967 = DefectTypeString,  Calculations!K4967, NA())</f>
        <v>#N/A</v>
      </c>
    </row>
    <row r="4968" spans="1:9" x14ac:dyDescent="0.25">
      <c r="A4968" s="8" t="str">
        <f>Calculations!A4968</f>
        <v/>
      </c>
      <c r="B4968" s="2" t="str">
        <f t="shared" si="82"/>
        <v/>
      </c>
      <c r="C4968" s="10" t="str">
        <f>IFERROR(Calculations!J4968,"")</f>
        <v/>
      </c>
      <c r="D4968" s="10" t="str">
        <f xml:space="preserve"> IF(OR(Calculations!C4968 = "",Calculations!C4968 = WorkTypeString),  IFERROR(Calculations!J4968,""), NA())</f>
        <v/>
      </c>
      <c r="E4968" s="10">
        <f t="array" ref="E4968">PERCENTILE(IF(ISERROR(D4968:D9967)=FALSE,D4968:D9967),CycleTimePercentile)</f>
        <v>0</v>
      </c>
      <c r="F4968" s="2" t="e">
        <f xml:space="preserve"> IF(Calculations!C4968 = DefectTypeString,  IFERROR(Calculations!J4968,""), NA())</f>
        <v>#N/A</v>
      </c>
      <c r="G4968" s="10">
        <f t="array" ref="G4968">PERCENTILE(IF(ISERROR(F4968:F9967)=FALSE,F4968:F9967),CycleTimePercentile)</f>
        <v>0</v>
      </c>
      <c r="H4968" s="2" t="e">
        <f ca="1" xml:space="preserve"> IF(OR(Calculations!C4968 = "",Calculations!C4968 = WorkTypeString),  Calculations!K4968, NA())</f>
        <v>#N/A</v>
      </c>
      <c r="I4968" s="2" t="e">
        <f xml:space="preserve"> IF(Calculations!C4968 = DefectTypeString,  Calculations!K4968, NA())</f>
        <v>#N/A</v>
      </c>
    </row>
    <row r="4969" spans="1:9" x14ac:dyDescent="0.25">
      <c r="A4969" s="8" t="str">
        <f>Calculations!A4969</f>
        <v/>
      </c>
      <c r="B4969" s="2" t="str">
        <f t="shared" si="82"/>
        <v/>
      </c>
      <c r="C4969" s="10" t="str">
        <f>IFERROR(Calculations!J4969,"")</f>
        <v/>
      </c>
      <c r="D4969" s="10" t="str">
        <f xml:space="preserve"> IF(OR(Calculations!C4969 = "",Calculations!C4969 = WorkTypeString),  IFERROR(Calculations!J4969,""), NA())</f>
        <v/>
      </c>
      <c r="E4969" s="10">
        <f t="array" ref="E4969">PERCENTILE(IF(ISERROR(D4969:D9968)=FALSE,D4969:D9968),CycleTimePercentile)</f>
        <v>0</v>
      </c>
      <c r="F4969" s="2" t="e">
        <f xml:space="preserve"> IF(Calculations!C4969 = DefectTypeString,  IFERROR(Calculations!J4969,""), NA())</f>
        <v>#N/A</v>
      </c>
      <c r="G4969" s="10">
        <f t="array" ref="G4969">PERCENTILE(IF(ISERROR(F4969:F9968)=FALSE,F4969:F9968),CycleTimePercentile)</f>
        <v>0</v>
      </c>
      <c r="H4969" s="2" t="e">
        <f ca="1" xml:space="preserve"> IF(OR(Calculations!C4969 = "",Calculations!C4969 = WorkTypeString),  Calculations!K4969, NA())</f>
        <v>#N/A</v>
      </c>
      <c r="I4969" s="2" t="e">
        <f xml:space="preserve"> IF(Calculations!C4969 = DefectTypeString,  Calculations!K4969, NA())</f>
        <v>#N/A</v>
      </c>
    </row>
    <row r="4970" spans="1:9" x14ac:dyDescent="0.25">
      <c r="A4970" s="8" t="str">
        <f>Calculations!A4970</f>
        <v/>
      </c>
      <c r="B4970" s="2" t="str">
        <f t="shared" si="82"/>
        <v/>
      </c>
      <c r="C4970" s="10" t="str">
        <f>IFERROR(Calculations!J4970,"")</f>
        <v/>
      </c>
      <c r="D4970" s="10" t="str">
        <f xml:space="preserve"> IF(OR(Calculations!C4970 = "",Calculations!C4970 = WorkTypeString),  IFERROR(Calculations!J4970,""), NA())</f>
        <v/>
      </c>
      <c r="E4970" s="10">
        <f t="array" ref="E4970">PERCENTILE(IF(ISERROR(D4970:D9969)=FALSE,D4970:D9969),CycleTimePercentile)</f>
        <v>0</v>
      </c>
      <c r="F4970" s="2" t="e">
        <f xml:space="preserve"> IF(Calculations!C4970 = DefectTypeString,  IFERROR(Calculations!J4970,""), NA())</f>
        <v>#N/A</v>
      </c>
      <c r="G4970" s="10">
        <f t="array" ref="G4970">PERCENTILE(IF(ISERROR(F4970:F9969)=FALSE,F4970:F9969),CycleTimePercentile)</f>
        <v>0</v>
      </c>
      <c r="H4970" s="2" t="e">
        <f ca="1" xml:space="preserve"> IF(OR(Calculations!C4970 = "",Calculations!C4970 = WorkTypeString),  Calculations!K4970, NA())</f>
        <v>#N/A</v>
      </c>
      <c r="I4970" s="2" t="e">
        <f xml:space="preserve"> IF(Calculations!C4970 = DefectTypeString,  Calculations!K4970, NA())</f>
        <v>#N/A</v>
      </c>
    </row>
    <row r="4971" spans="1:9" x14ac:dyDescent="0.25">
      <c r="A4971" s="8" t="str">
        <f>Calculations!A4971</f>
        <v/>
      </c>
      <c r="B4971" s="2" t="str">
        <f t="shared" si="82"/>
        <v/>
      </c>
      <c r="C4971" s="10" t="str">
        <f>IFERROR(Calculations!J4971,"")</f>
        <v/>
      </c>
      <c r="D4971" s="10" t="str">
        <f xml:space="preserve"> IF(OR(Calculations!C4971 = "",Calculations!C4971 = WorkTypeString),  IFERROR(Calculations!J4971,""), NA())</f>
        <v/>
      </c>
      <c r="E4971" s="10">
        <f t="array" ref="E4971">PERCENTILE(IF(ISERROR(D4971:D9970)=FALSE,D4971:D9970),CycleTimePercentile)</f>
        <v>0</v>
      </c>
      <c r="F4971" s="2" t="e">
        <f xml:space="preserve"> IF(Calculations!C4971 = DefectTypeString,  IFERROR(Calculations!J4971,""), NA())</f>
        <v>#N/A</v>
      </c>
      <c r="G4971" s="10">
        <f t="array" ref="G4971">PERCENTILE(IF(ISERROR(F4971:F9970)=FALSE,F4971:F9970),CycleTimePercentile)</f>
        <v>0</v>
      </c>
      <c r="H4971" s="2" t="e">
        <f ca="1" xml:space="preserve"> IF(OR(Calculations!C4971 = "",Calculations!C4971 = WorkTypeString),  Calculations!K4971, NA())</f>
        <v>#N/A</v>
      </c>
      <c r="I4971" s="2" t="e">
        <f xml:space="preserve"> IF(Calculations!C4971 = DefectTypeString,  Calculations!K4971, NA())</f>
        <v>#N/A</v>
      </c>
    </row>
    <row r="4972" spans="1:9" x14ac:dyDescent="0.25">
      <c r="A4972" s="8" t="str">
        <f>Calculations!A4972</f>
        <v/>
      </c>
      <c r="B4972" s="2" t="str">
        <f t="shared" si="82"/>
        <v/>
      </c>
      <c r="C4972" s="10" t="str">
        <f>IFERROR(Calculations!J4972,"")</f>
        <v/>
      </c>
      <c r="D4972" s="10" t="str">
        <f xml:space="preserve"> IF(OR(Calculations!C4972 = "",Calculations!C4972 = WorkTypeString),  IFERROR(Calculations!J4972,""), NA())</f>
        <v/>
      </c>
      <c r="E4972" s="10">
        <f t="array" ref="E4972">PERCENTILE(IF(ISERROR(D4972:D9971)=FALSE,D4972:D9971),CycleTimePercentile)</f>
        <v>0</v>
      </c>
      <c r="F4972" s="2" t="e">
        <f xml:space="preserve"> IF(Calculations!C4972 = DefectTypeString,  IFERROR(Calculations!J4972,""), NA())</f>
        <v>#N/A</v>
      </c>
      <c r="G4972" s="10">
        <f t="array" ref="G4972">PERCENTILE(IF(ISERROR(F4972:F9971)=FALSE,F4972:F9971),CycleTimePercentile)</f>
        <v>0</v>
      </c>
      <c r="H4972" s="2" t="e">
        <f ca="1" xml:space="preserve"> IF(OR(Calculations!C4972 = "",Calculations!C4972 = WorkTypeString),  Calculations!K4972, NA())</f>
        <v>#N/A</v>
      </c>
      <c r="I4972" s="2" t="e">
        <f xml:space="preserve"> IF(Calculations!C4972 = DefectTypeString,  Calculations!K4972, NA())</f>
        <v>#N/A</v>
      </c>
    </row>
    <row r="4973" spans="1:9" x14ac:dyDescent="0.25">
      <c r="A4973" s="8" t="str">
        <f>Calculations!A4973</f>
        <v/>
      </c>
      <c r="B4973" s="2" t="str">
        <f t="shared" si="82"/>
        <v/>
      </c>
      <c r="C4973" s="10" t="str">
        <f>IFERROR(Calculations!J4973,"")</f>
        <v/>
      </c>
      <c r="D4973" s="10" t="str">
        <f xml:space="preserve"> IF(OR(Calculations!C4973 = "",Calculations!C4973 = WorkTypeString),  IFERROR(Calculations!J4973,""), NA())</f>
        <v/>
      </c>
      <c r="E4973" s="10">
        <f t="array" ref="E4973">PERCENTILE(IF(ISERROR(D4973:D9972)=FALSE,D4973:D9972),CycleTimePercentile)</f>
        <v>0</v>
      </c>
      <c r="F4973" s="2" t="e">
        <f xml:space="preserve"> IF(Calculations!C4973 = DefectTypeString,  IFERROR(Calculations!J4973,""), NA())</f>
        <v>#N/A</v>
      </c>
      <c r="G4973" s="10">
        <f t="array" ref="G4973">PERCENTILE(IF(ISERROR(F4973:F9972)=FALSE,F4973:F9972),CycleTimePercentile)</f>
        <v>0</v>
      </c>
      <c r="H4973" s="2" t="e">
        <f ca="1" xml:space="preserve"> IF(OR(Calculations!C4973 = "",Calculations!C4973 = WorkTypeString),  Calculations!K4973, NA())</f>
        <v>#N/A</v>
      </c>
      <c r="I4973" s="2" t="e">
        <f xml:space="preserve"> IF(Calculations!C4973 = DefectTypeString,  Calculations!K4973, NA())</f>
        <v>#N/A</v>
      </c>
    </row>
    <row r="4974" spans="1:9" x14ac:dyDescent="0.25">
      <c r="A4974" s="8" t="str">
        <f>Calculations!A4974</f>
        <v/>
      </c>
      <c r="B4974" s="2" t="str">
        <f t="shared" si="82"/>
        <v/>
      </c>
      <c r="C4974" s="10" t="str">
        <f>IFERROR(Calculations!J4974,"")</f>
        <v/>
      </c>
      <c r="D4974" s="10" t="str">
        <f xml:space="preserve"> IF(OR(Calculations!C4974 = "",Calculations!C4974 = WorkTypeString),  IFERROR(Calculations!J4974,""), NA())</f>
        <v/>
      </c>
      <c r="E4974" s="10">
        <f t="array" ref="E4974">PERCENTILE(IF(ISERROR(D4974:D9973)=FALSE,D4974:D9973),CycleTimePercentile)</f>
        <v>0</v>
      </c>
      <c r="F4974" s="2" t="e">
        <f xml:space="preserve"> IF(Calculations!C4974 = DefectTypeString,  IFERROR(Calculations!J4974,""), NA())</f>
        <v>#N/A</v>
      </c>
      <c r="G4974" s="10">
        <f t="array" ref="G4974">PERCENTILE(IF(ISERROR(F4974:F9973)=FALSE,F4974:F9973),CycleTimePercentile)</f>
        <v>0</v>
      </c>
      <c r="H4974" s="2" t="e">
        <f ca="1" xml:space="preserve"> IF(OR(Calculations!C4974 = "",Calculations!C4974 = WorkTypeString),  Calculations!K4974, NA())</f>
        <v>#N/A</v>
      </c>
      <c r="I4974" s="2" t="e">
        <f xml:space="preserve"> IF(Calculations!C4974 = DefectTypeString,  Calculations!K4974, NA())</f>
        <v>#N/A</v>
      </c>
    </row>
    <row r="4975" spans="1:9" x14ac:dyDescent="0.25">
      <c r="A4975" s="8" t="str">
        <f>Calculations!A4975</f>
        <v/>
      </c>
      <c r="B4975" s="2" t="str">
        <f t="shared" si="82"/>
        <v/>
      </c>
      <c r="C4975" s="10" t="str">
        <f>IFERROR(Calculations!J4975,"")</f>
        <v/>
      </c>
      <c r="D4975" s="10" t="str">
        <f xml:space="preserve"> IF(OR(Calculations!C4975 = "",Calculations!C4975 = WorkTypeString),  IFERROR(Calculations!J4975,""), NA())</f>
        <v/>
      </c>
      <c r="E4975" s="10">
        <f t="array" ref="E4975">PERCENTILE(IF(ISERROR(D4975:D9974)=FALSE,D4975:D9974),CycleTimePercentile)</f>
        <v>0</v>
      </c>
      <c r="F4975" s="2" t="e">
        <f xml:space="preserve"> IF(Calculations!C4975 = DefectTypeString,  IFERROR(Calculations!J4975,""), NA())</f>
        <v>#N/A</v>
      </c>
      <c r="G4975" s="10">
        <f t="array" ref="G4975">PERCENTILE(IF(ISERROR(F4975:F9974)=FALSE,F4975:F9974),CycleTimePercentile)</f>
        <v>0</v>
      </c>
      <c r="H4975" s="2" t="e">
        <f ca="1" xml:space="preserve"> IF(OR(Calculations!C4975 = "",Calculations!C4975 = WorkTypeString),  Calculations!K4975, NA())</f>
        <v>#N/A</v>
      </c>
      <c r="I4975" s="2" t="e">
        <f xml:space="preserve"> IF(Calculations!C4975 = DefectTypeString,  Calculations!K4975, NA())</f>
        <v>#N/A</v>
      </c>
    </row>
    <row r="4976" spans="1:9" x14ac:dyDescent="0.25">
      <c r="A4976" s="8" t="str">
        <f>Calculations!A4976</f>
        <v/>
      </c>
      <c r="B4976" s="2" t="str">
        <f t="shared" si="82"/>
        <v/>
      </c>
      <c r="C4976" s="10" t="str">
        <f>IFERROR(Calculations!J4976,"")</f>
        <v/>
      </c>
      <c r="D4976" s="10" t="str">
        <f xml:space="preserve"> IF(OR(Calculations!C4976 = "",Calculations!C4976 = WorkTypeString),  IFERROR(Calculations!J4976,""), NA())</f>
        <v/>
      </c>
      <c r="E4976" s="10">
        <f t="array" ref="E4976">PERCENTILE(IF(ISERROR(D4976:D9975)=FALSE,D4976:D9975),CycleTimePercentile)</f>
        <v>0</v>
      </c>
      <c r="F4976" s="2" t="e">
        <f xml:space="preserve"> IF(Calculations!C4976 = DefectTypeString,  IFERROR(Calculations!J4976,""), NA())</f>
        <v>#N/A</v>
      </c>
      <c r="G4976" s="10">
        <f t="array" ref="G4976">PERCENTILE(IF(ISERROR(F4976:F9975)=FALSE,F4976:F9975),CycleTimePercentile)</f>
        <v>0</v>
      </c>
      <c r="H4976" s="2" t="e">
        <f ca="1" xml:space="preserve"> IF(OR(Calculations!C4976 = "",Calculations!C4976 = WorkTypeString),  Calculations!K4976, NA())</f>
        <v>#N/A</v>
      </c>
      <c r="I4976" s="2" t="e">
        <f xml:space="preserve"> IF(Calculations!C4976 = DefectTypeString,  Calculations!K4976, NA())</f>
        <v>#N/A</v>
      </c>
    </row>
    <row r="4977" spans="1:9" x14ac:dyDescent="0.25">
      <c r="A4977" s="8" t="str">
        <f>Calculations!A4977</f>
        <v/>
      </c>
      <c r="B4977" s="2" t="str">
        <f t="shared" si="82"/>
        <v/>
      </c>
      <c r="C4977" s="10" t="str">
        <f>IFERROR(Calculations!J4977,"")</f>
        <v/>
      </c>
      <c r="D4977" s="10" t="str">
        <f xml:space="preserve"> IF(OR(Calculations!C4977 = "",Calculations!C4977 = WorkTypeString),  IFERROR(Calculations!J4977,""), NA())</f>
        <v/>
      </c>
      <c r="E4977" s="10">
        <f t="array" ref="E4977">PERCENTILE(IF(ISERROR(D4977:D9976)=FALSE,D4977:D9976),CycleTimePercentile)</f>
        <v>0</v>
      </c>
      <c r="F4977" s="2" t="e">
        <f xml:space="preserve"> IF(Calculations!C4977 = DefectTypeString,  IFERROR(Calculations!J4977,""), NA())</f>
        <v>#N/A</v>
      </c>
      <c r="G4977" s="10">
        <f t="array" ref="G4977">PERCENTILE(IF(ISERROR(F4977:F9976)=FALSE,F4977:F9976),CycleTimePercentile)</f>
        <v>0</v>
      </c>
      <c r="H4977" s="2" t="e">
        <f ca="1" xml:space="preserve"> IF(OR(Calculations!C4977 = "",Calculations!C4977 = WorkTypeString),  Calculations!K4977, NA())</f>
        <v>#N/A</v>
      </c>
      <c r="I4977" s="2" t="e">
        <f xml:space="preserve"> IF(Calculations!C4977 = DefectTypeString,  Calculations!K4977, NA())</f>
        <v>#N/A</v>
      </c>
    </row>
    <row r="4978" spans="1:9" x14ac:dyDescent="0.25">
      <c r="A4978" s="8" t="str">
        <f>Calculations!A4978</f>
        <v/>
      </c>
      <c r="B4978" s="2" t="str">
        <f t="shared" si="82"/>
        <v/>
      </c>
      <c r="C4978" s="10" t="str">
        <f>IFERROR(Calculations!J4978,"")</f>
        <v/>
      </c>
      <c r="D4978" s="10" t="str">
        <f xml:space="preserve"> IF(OR(Calculations!C4978 = "",Calculations!C4978 = WorkTypeString),  IFERROR(Calculations!J4978,""), NA())</f>
        <v/>
      </c>
      <c r="E4978" s="10">
        <f t="array" ref="E4978">PERCENTILE(IF(ISERROR(D4978:D9977)=FALSE,D4978:D9977),CycleTimePercentile)</f>
        <v>0</v>
      </c>
      <c r="F4978" s="2" t="e">
        <f xml:space="preserve"> IF(Calculations!C4978 = DefectTypeString,  IFERROR(Calculations!J4978,""), NA())</f>
        <v>#N/A</v>
      </c>
      <c r="G4978" s="10">
        <f t="array" ref="G4978">PERCENTILE(IF(ISERROR(F4978:F9977)=FALSE,F4978:F9977),CycleTimePercentile)</f>
        <v>0</v>
      </c>
      <c r="H4978" s="2" t="e">
        <f ca="1" xml:space="preserve"> IF(OR(Calculations!C4978 = "",Calculations!C4978 = WorkTypeString),  Calculations!K4978, NA())</f>
        <v>#N/A</v>
      </c>
      <c r="I4978" s="2" t="e">
        <f xml:space="preserve"> IF(Calculations!C4978 = DefectTypeString,  Calculations!K4978, NA())</f>
        <v>#N/A</v>
      </c>
    </row>
    <row r="4979" spans="1:9" x14ac:dyDescent="0.25">
      <c r="A4979" s="8" t="str">
        <f>Calculations!A4979</f>
        <v/>
      </c>
      <c r="B4979" s="2" t="str">
        <f t="shared" si="82"/>
        <v/>
      </c>
      <c r="C4979" s="10" t="str">
        <f>IFERROR(Calculations!J4979,"")</f>
        <v/>
      </c>
      <c r="D4979" s="10" t="str">
        <f xml:space="preserve"> IF(OR(Calculations!C4979 = "",Calculations!C4979 = WorkTypeString),  IFERROR(Calculations!J4979,""), NA())</f>
        <v/>
      </c>
      <c r="E4979" s="10">
        <f t="array" ref="E4979">PERCENTILE(IF(ISERROR(D4979:D9978)=FALSE,D4979:D9978),CycleTimePercentile)</f>
        <v>0</v>
      </c>
      <c r="F4979" s="2" t="e">
        <f xml:space="preserve"> IF(Calculations!C4979 = DefectTypeString,  IFERROR(Calculations!J4979,""), NA())</f>
        <v>#N/A</v>
      </c>
      <c r="G4979" s="10">
        <f t="array" ref="G4979">PERCENTILE(IF(ISERROR(F4979:F9978)=FALSE,F4979:F9978),CycleTimePercentile)</f>
        <v>0</v>
      </c>
      <c r="H4979" s="2" t="e">
        <f ca="1" xml:space="preserve"> IF(OR(Calculations!C4979 = "",Calculations!C4979 = WorkTypeString),  Calculations!K4979, NA())</f>
        <v>#N/A</v>
      </c>
      <c r="I4979" s="2" t="e">
        <f xml:space="preserve"> IF(Calculations!C4979 = DefectTypeString,  Calculations!K4979, NA())</f>
        <v>#N/A</v>
      </c>
    </row>
    <row r="4980" spans="1:9" x14ac:dyDescent="0.25">
      <c r="A4980" s="8" t="str">
        <f>Calculations!A4980</f>
        <v/>
      </c>
      <c r="B4980" s="2" t="str">
        <f t="shared" si="82"/>
        <v/>
      </c>
      <c r="C4980" s="10" t="str">
        <f>IFERROR(Calculations!J4980,"")</f>
        <v/>
      </c>
      <c r="D4980" s="10" t="str">
        <f xml:space="preserve"> IF(OR(Calculations!C4980 = "",Calculations!C4980 = WorkTypeString),  IFERROR(Calculations!J4980,""), NA())</f>
        <v/>
      </c>
      <c r="E4980" s="10">
        <f t="array" ref="E4980">PERCENTILE(IF(ISERROR(D4980:D9979)=FALSE,D4980:D9979),CycleTimePercentile)</f>
        <v>0</v>
      </c>
      <c r="F4980" s="2" t="e">
        <f xml:space="preserve"> IF(Calculations!C4980 = DefectTypeString,  IFERROR(Calculations!J4980,""), NA())</f>
        <v>#N/A</v>
      </c>
      <c r="G4980" s="10">
        <f t="array" ref="G4980">PERCENTILE(IF(ISERROR(F4980:F9979)=FALSE,F4980:F9979),CycleTimePercentile)</f>
        <v>0</v>
      </c>
      <c r="H4980" s="2" t="e">
        <f ca="1" xml:space="preserve"> IF(OR(Calculations!C4980 = "",Calculations!C4980 = WorkTypeString),  Calculations!K4980, NA())</f>
        <v>#N/A</v>
      </c>
      <c r="I4980" s="2" t="e">
        <f xml:space="preserve"> IF(Calculations!C4980 = DefectTypeString,  Calculations!K4980, NA())</f>
        <v>#N/A</v>
      </c>
    </row>
    <row r="4981" spans="1:9" x14ac:dyDescent="0.25">
      <c r="A4981" s="8" t="str">
        <f>Calculations!A4981</f>
        <v/>
      </c>
      <c r="B4981" s="2" t="str">
        <f t="shared" si="82"/>
        <v/>
      </c>
      <c r="C4981" s="10" t="str">
        <f>IFERROR(Calculations!J4981,"")</f>
        <v/>
      </c>
      <c r="D4981" s="10" t="str">
        <f xml:space="preserve"> IF(OR(Calculations!C4981 = "",Calculations!C4981 = WorkTypeString),  IFERROR(Calculations!J4981,""), NA())</f>
        <v/>
      </c>
      <c r="E4981" s="10">
        <f t="array" ref="E4981">PERCENTILE(IF(ISERROR(D4981:D9980)=FALSE,D4981:D9980),CycleTimePercentile)</f>
        <v>0</v>
      </c>
      <c r="F4981" s="2" t="e">
        <f xml:space="preserve"> IF(Calculations!C4981 = DefectTypeString,  IFERROR(Calculations!J4981,""), NA())</f>
        <v>#N/A</v>
      </c>
      <c r="G4981" s="10">
        <f t="array" ref="G4981">PERCENTILE(IF(ISERROR(F4981:F9980)=FALSE,F4981:F9980),CycleTimePercentile)</f>
        <v>0</v>
      </c>
      <c r="H4981" s="2" t="e">
        <f ca="1" xml:space="preserve"> IF(OR(Calculations!C4981 = "",Calculations!C4981 = WorkTypeString),  Calculations!K4981, NA())</f>
        <v>#N/A</v>
      </c>
      <c r="I4981" s="2" t="e">
        <f xml:space="preserve"> IF(Calculations!C4981 = DefectTypeString,  Calculations!K4981, NA())</f>
        <v>#N/A</v>
      </c>
    </row>
    <row r="4982" spans="1:9" x14ac:dyDescent="0.25">
      <c r="A4982" s="8" t="str">
        <f>Calculations!A4982</f>
        <v/>
      </c>
      <c r="B4982" s="2" t="str">
        <f t="shared" si="82"/>
        <v/>
      </c>
      <c r="C4982" s="10" t="str">
        <f>IFERROR(Calculations!J4982,"")</f>
        <v/>
      </c>
      <c r="D4982" s="10" t="str">
        <f xml:space="preserve"> IF(OR(Calculations!C4982 = "",Calculations!C4982 = WorkTypeString),  IFERROR(Calculations!J4982,""), NA())</f>
        <v/>
      </c>
      <c r="E4982" s="10">
        <f t="array" ref="E4982">PERCENTILE(IF(ISERROR(D4982:D9981)=FALSE,D4982:D9981),CycleTimePercentile)</f>
        <v>0</v>
      </c>
      <c r="F4982" s="2" t="e">
        <f xml:space="preserve"> IF(Calculations!C4982 = DefectTypeString,  IFERROR(Calculations!J4982,""), NA())</f>
        <v>#N/A</v>
      </c>
      <c r="G4982" s="10">
        <f t="array" ref="G4982">PERCENTILE(IF(ISERROR(F4982:F9981)=FALSE,F4982:F9981),CycleTimePercentile)</f>
        <v>0</v>
      </c>
      <c r="H4982" s="2" t="e">
        <f ca="1" xml:space="preserve"> IF(OR(Calculations!C4982 = "",Calculations!C4982 = WorkTypeString),  Calculations!K4982, NA())</f>
        <v>#N/A</v>
      </c>
      <c r="I4982" s="2" t="e">
        <f xml:space="preserve"> IF(Calculations!C4982 = DefectTypeString,  Calculations!K4982, NA())</f>
        <v>#N/A</v>
      </c>
    </row>
    <row r="4983" spans="1:9" x14ac:dyDescent="0.25">
      <c r="A4983" s="8" t="str">
        <f>Calculations!A4983</f>
        <v/>
      </c>
      <c r="B4983" s="2" t="str">
        <f t="shared" si="82"/>
        <v/>
      </c>
      <c r="C4983" s="10" t="str">
        <f>IFERROR(Calculations!J4983,"")</f>
        <v/>
      </c>
      <c r="D4983" s="10" t="str">
        <f xml:space="preserve"> IF(OR(Calculations!C4983 = "",Calculations!C4983 = WorkTypeString),  IFERROR(Calculations!J4983,""), NA())</f>
        <v/>
      </c>
      <c r="E4983" s="10">
        <f t="array" ref="E4983">PERCENTILE(IF(ISERROR(D4983:D9982)=FALSE,D4983:D9982),CycleTimePercentile)</f>
        <v>0</v>
      </c>
      <c r="F4983" s="2" t="e">
        <f xml:space="preserve"> IF(Calculations!C4983 = DefectTypeString,  IFERROR(Calculations!J4983,""), NA())</f>
        <v>#N/A</v>
      </c>
      <c r="G4983" s="10">
        <f t="array" ref="G4983">PERCENTILE(IF(ISERROR(F4983:F9982)=FALSE,F4983:F9982),CycleTimePercentile)</f>
        <v>0</v>
      </c>
      <c r="H4983" s="2" t="e">
        <f ca="1" xml:space="preserve"> IF(OR(Calculations!C4983 = "",Calculations!C4983 = WorkTypeString),  Calculations!K4983, NA())</f>
        <v>#N/A</v>
      </c>
      <c r="I4983" s="2" t="e">
        <f xml:space="preserve"> IF(Calculations!C4983 = DefectTypeString,  Calculations!K4983, NA())</f>
        <v>#N/A</v>
      </c>
    </row>
    <row r="4984" spans="1:9" x14ac:dyDescent="0.25">
      <c r="A4984" s="8" t="str">
        <f>Calculations!A4984</f>
        <v/>
      </c>
      <c r="B4984" s="2" t="str">
        <f t="shared" si="82"/>
        <v/>
      </c>
      <c r="C4984" s="10" t="str">
        <f>IFERROR(Calculations!J4984,"")</f>
        <v/>
      </c>
      <c r="D4984" s="10" t="str">
        <f xml:space="preserve"> IF(OR(Calculations!C4984 = "",Calculations!C4984 = WorkTypeString),  IFERROR(Calculations!J4984,""), NA())</f>
        <v/>
      </c>
      <c r="E4984" s="10">
        <f t="array" ref="E4984">PERCENTILE(IF(ISERROR(D4984:D9983)=FALSE,D4984:D9983),CycleTimePercentile)</f>
        <v>0</v>
      </c>
      <c r="F4984" s="2" t="e">
        <f xml:space="preserve"> IF(Calculations!C4984 = DefectTypeString,  IFERROR(Calculations!J4984,""), NA())</f>
        <v>#N/A</v>
      </c>
      <c r="G4984" s="10">
        <f t="array" ref="G4984">PERCENTILE(IF(ISERROR(F4984:F9983)=FALSE,F4984:F9983),CycleTimePercentile)</f>
        <v>0</v>
      </c>
      <c r="H4984" s="2" t="e">
        <f ca="1" xml:space="preserve"> IF(OR(Calculations!C4984 = "",Calculations!C4984 = WorkTypeString),  Calculations!K4984, NA())</f>
        <v>#N/A</v>
      </c>
      <c r="I4984" s="2" t="e">
        <f xml:space="preserve"> IF(Calculations!C4984 = DefectTypeString,  Calculations!K4984, NA())</f>
        <v>#N/A</v>
      </c>
    </row>
    <row r="4985" spans="1:9" x14ac:dyDescent="0.25">
      <c r="A4985" s="8" t="str">
        <f>Calculations!A4985</f>
        <v/>
      </c>
      <c r="B4985" s="2" t="str">
        <f t="shared" si="82"/>
        <v/>
      </c>
      <c r="C4985" s="10" t="str">
        <f>IFERROR(Calculations!J4985,"")</f>
        <v/>
      </c>
      <c r="D4985" s="10" t="str">
        <f xml:space="preserve"> IF(OR(Calculations!C4985 = "",Calculations!C4985 = WorkTypeString),  IFERROR(Calculations!J4985,""), NA())</f>
        <v/>
      </c>
      <c r="E4985" s="10">
        <f t="array" ref="E4985">PERCENTILE(IF(ISERROR(D4985:D9984)=FALSE,D4985:D9984),CycleTimePercentile)</f>
        <v>0</v>
      </c>
      <c r="F4985" s="2" t="e">
        <f xml:space="preserve"> IF(Calculations!C4985 = DefectTypeString,  IFERROR(Calculations!J4985,""), NA())</f>
        <v>#N/A</v>
      </c>
      <c r="G4985" s="10">
        <f t="array" ref="G4985">PERCENTILE(IF(ISERROR(F4985:F9984)=FALSE,F4985:F9984),CycleTimePercentile)</f>
        <v>0</v>
      </c>
      <c r="H4985" s="2" t="e">
        <f ca="1" xml:space="preserve"> IF(OR(Calculations!C4985 = "",Calculations!C4985 = WorkTypeString),  Calculations!K4985, NA())</f>
        <v>#N/A</v>
      </c>
      <c r="I4985" s="2" t="e">
        <f xml:space="preserve"> IF(Calculations!C4985 = DefectTypeString,  Calculations!K4985, NA())</f>
        <v>#N/A</v>
      </c>
    </row>
    <row r="4986" spans="1:9" x14ac:dyDescent="0.25">
      <c r="A4986" s="8" t="str">
        <f>Calculations!A4986</f>
        <v/>
      </c>
      <c r="B4986" s="2" t="str">
        <f t="shared" si="82"/>
        <v/>
      </c>
      <c r="C4986" s="10" t="str">
        <f>IFERROR(Calculations!J4986,"")</f>
        <v/>
      </c>
      <c r="D4986" s="10" t="str">
        <f xml:space="preserve"> IF(OR(Calculations!C4986 = "",Calculations!C4986 = WorkTypeString),  IFERROR(Calculations!J4986,""), NA())</f>
        <v/>
      </c>
      <c r="E4986" s="10">
        <f t="array" ref="E4986">PERCENTILE(IF(ISERROR(D4986:D9985)=FALSE,D4986:D9985),CycleTimePercentile)</f>
        <v>0</v>
      </c>
      <c r="F4986" s="2" t="e">
        <f xml:space="preserve"> IF(Calculations!C4986 = DefectTypeString,  IFERROR(Calculations!J4986,""), NA())</f>
        <v>#N/A</v>
      </c>
      <c r="G4986" s="10">
        <f t="array" ref="G4986">PERCENTILE(IF(ISERROR(F4986:F9985)=FALSE,F4986:F9985),CycleTimePercentile)</f>
        <v>0</v>
      </c>
      <c r="H4986" s="2" t="e">
        <f ca="1" xml:space="preserve"> IF(OR(Calculations!C4986 = "",Calculations!C4986 = WorkTypeString),  Calculations!K4986, NA())</f>
        <v>#N/A</v>
      </c>
      <c r="I4986" s="2" t="e">
        <f xml:space="preserve"> IF(Calculations!C4986 = DefectTypeString,  Calculations!K4986, NA())</f>
        <v>#N/A</v>
      </c>
    </row>
    <row r="4987" spans="1:9" x14ac:dyDescent="0.25">
      <c r="A4987" s="8" t="str">
        <f>Calculations!A4987</f>
        <v/>
      </c>
      <c r="B4987" s="2" t="str">
        <f t="shared" si="82"/>
        <v/>
      </c>
      <c r="C4987" s="10" t="str">
        <f>IFERROR(Calculations!J4987,"")</f>
        <v/>
      </c>
      <c r="D4987" s="10" t="str">
        <f xml:space="preserve"> IF(OR(Calculations!C4987 = "",Calculations!C4987 = WorkTypeString),  IFERROR(Calculations!J4987,""), NA())</f>
        <v/>
      </c>
      <c r="E4987" s="10">
        <f t="array" ref="E4987">PERCENTILE(IF(ISERROR(D4987:D9986)=FALSE,D4987:D9986),CycleTimePercentile)</f>
        <v>0</v>
      </c>
      <c r="F4987" s="2" t="e">
        <f xml:space="preserve"> IF(Calculations!C4987 = DefectTypeString,  IFERROR(Calculations!J4987,""), NA())</f>
        <v>#N/A</v>
      </c>
      <c r="G4987" s="10">
        <f t="array" ref="G4987">PERCENTILE(IF(ISERROR(F4987:F9986)=FALSE,F4987:F9986),CycleTimePercentile)</f>
        <v>0</v>
      </c>
      <c r="H4987" s="2" t="e">
        <f ca="1" xml:space="preserve"> IF(OR(Calculations!C4987 = "",Calculations!C4987 = WorkTypeString),  Calculations!K4987, NA())</f>
        <v>#N/A</v>
      </c>
      <c r="I4987" s="2" t="e">
        <f xml:space="preserve"> IF(Calculations!C4987 = DefectTypeString,  Calculations!K4987, NA())</f>
        <v>#N/A</v>
      </c>
    </row>
    <row r="4988" spans="1:9" x14ac:dyDescent="0.25">
      <c r="A4988" s="8" t="str">
        <f>Calculations!A4988</f>
        <v/>
      </c>
      <c r="B4988" s="2" t="str">
        <f t="shared" si="82"/>
        <v/>
      </c>
      <c r="C4988" s="10" t="str">
        <f>IFERROR(Calculations!J4988,"")</f>
        <v/>
      </c>
      <c r="D4988" s="10" t="str">
        <f xml:space="preserve"> IF(OR(Calculations!C4988 = "",Calculations!C4988 = WorkTypeString),  IFERROR(Calculations!J4988,""), NA())</f>
        <v/>
      </c>
      <c r="E4988" s="10">
        <f t="array" ref="E4988">PERCENTILE(IF(ISERROR(D4988:D9987)=FALSE,D4988:D9987),CycleTimePercentile)</f>
        <v>0</v>
      </c>
      <c r="F4988" s="2" t="e">
        <f xml:space="preserve"> IF(Calculations!C4988 = DefectTypeString,  IFERROR(Calculations!J4988,""), NA())</f>
        <v>#N/A</v>
      </c>
      <c r="G4988" s="10">
        <f t="array" ref="G4988">PERCENTILE(IF(ISERROR(F4988:F9987)=FALSE,F4988:F9987),CycleTimePercentile)</f>
        <v>0</v>
      </c>
      <c r="H4988" s="2" t="e">
        <f ca="1" xml:space="preserve"> IF(OR(Calculations!C4988 = "",Calculations!C4988 = WorkTypeString),  Calculations!K4988, NA())</f>
        <v>#N/A</v>
      </c>
      <c r="I4988" s="2" t="e">
        <f xml:space="preserve"> IF(Calculations!C4988 = DefectTypeString,  Calculations!K4988, NA())</f>
        <v>#N/A</v>
      </c>
    </row>
    <row r="4989" spans="1:9" x14ac:dyDescent="0.25">
      <c r="A4989" s="8" t="str">
        <f>Calculations!A4989</f>
        <v/>
      </c>
      <c r="B4989" s="2" t="str">
        <f t="shared" si="82"/>
        <v/>
      </c>
      <c r="C4989" s="10" t="str">
        <f>IFERROR(Calculations!J4989,"")</f>
        <v/>
      </c>
      <c r="D4989" s="10" t="str">
        <f xml:space="preserve"> IF(OR(Calculations!C4989 = "",Calculations!C4989 = WorkTypeString),  IFERROR(Calculations!J4989,""), NA())</f>
        <v/>
      </c>
      <c r="E4989" s="10">
        <f t="array" ref="E4989">PERCENTILE(IF(ISERROR(D4989:D9988)=FALSE,D4989:D9988),CycleTimePercentile)</f>
        <v>0</v>
      </c>
      <c r="F4989" s="2" t="e">
        <f xml:space="preserve"> IF(Calculations!C4989 = DefectTypeString,  IFERROR(Calculations!J4989,""), NA())</f>
        <v>#N/A</v>
      </c>
      <c r="G4989" s="10">
        <f t="array" ref="G4989">PERCENTILE(IF(ISERROR(F4989:F9988)=FALSE,F4989:F9988),CycleTimePercentile)</f>
        <v>0</v>
      </c>
      <c r="H4989" s="2" t="e">
        <f ca="1" xml:space="preserve"> IF(OR(Calculations!C4989 = "",Calculations!C4989 = WorkTypeString),  Calculations!K4989, NA())</f>
        <v>#N/A</v>
      </c>
      <c r="I4989" s="2" t="e">
        <f xml:space="preserve"> IF(Calculations!C4989 = DefectTypeString,  Calculations!K4989, NA())</f>
        <v>#N/A</v>
      </c>
    </row>
    <row r="4990" spans="1:9" x14ac:dyDescent="0.25">
      <c r="A4990" s="8" t="str">
        <f>Calculations!A4990</f>
        <v/>
      </c>
      <c r="B4990" s="2" t="str">
        <f t="shared" si="82"/>
        <v/>
      </c>
      <c r="C4990" s="10" t="str">
        <f>IFERROR(Calculations!J4990,"")</f>
        <v/>
      </c>
      <c r="D4990" s="10" t="str">
        <f xml:space="preserve"> IF(OR(Calculations!C4990 = "",Calculations!C4990 = WorkTypeString),  IFERROR(Calculations!J4990,""), NA())</f>
        <v/>
      </c>
      <c r="E4990" s="10">
        <f t="array" ref="E4990">PERCENTILE(IF(ISERROR(D4990:D9989)=FALSE,D4990:D9989),CycleTimePercentile)</f>
        <v>0</v>
      </c>
      <c r="F4990" s="2" t="e">
        <f xml:space="preserve"> IF(Calculations!C4990 = DefectTypeString,  IFERROR(Calculations!J4990,""), NA())</f>
        <v>#N/A</v>
      </c>
      <c r="G4990" s="10">
        <f t="array" ref="G4990">PERCENTILE(IF(ISERROR(F4990:F9989)=FALSE,F4990:F9989),CycleTimePercentile)</f>
        <v>0</v>
      </c>
      <c r="H4990" s="2" t="e">
        <f ca="1" xml:space="preserve"> IF(OR(Calculations!C4990 = "",Calculations!C4990 = WorkTypeString),  Calculations!K4990, NA())</f>
        <v>#N/A</v>
      </c>
      <c r="I4990" s="2" t="e">
        <f xml:space="preserve"> IF(Calculations!C4990 = DefectTypeString,  Calculations!K4990, NA())</f>
        <v>#N/A</v>
      </c>
    </row>
    <row r="4991" spans="1:9" x14ac:dyDescent="0.25">
      <c r="A4991" s="8" t="str">
        <f>Calculations!A4991</f>
        <v/>
      </c>
      <c r="B4991" s="2" t="str">
        <f t="shared" si="82"/>
        <v/>
      </c>
      <c r="C4991" s="10" t="str">
        <f>IFERROR(Calculations!J4991,"")</f>
        <v/>
      </c>
      <c r="D4991" s="10" t="str">
        <f xml:space="preserve"> IF(OR(Calculations!C4991 = "",Calculations!C4991 = WorkTypeString),  IFERROR(Calculations!J4991,""), NA())</f>
        <v/>
      </c>
      <c r="E4991" s="10">
        <f t="array" ref="E4991">PERCENTILE(IF(ISERROR(D4991:D9990)=FALSE,D4991:D9990),CycleTimePercentile)</f>
        <v>0</v>
      </c>
      <c r="F4991" s="2" t="e">
        <f xml:space="preserve"> IF(Calculations!C4991 = DefectTypeString,  IFERROR(Calculations!J4991,""), NA())</f>
        <v>#N/A</v>
      </c>
      <c r="G4991" s="10">
        <f t="array" ref="G4991">PERCENTILE(IF(ISERROR(F4991:F9990)=FALSE,F4991:F9990),CycleTimePercentile)</f>
        <v>0</v>
      </c>
      <c r="H4991" s="2" t="e">
        <f ca="1" xml:space="preserve"> IF(OR(Calculations!C4991 = "",Calculations!C4991 = WorkTypeString),  Calculations!K4991, NA())</f>
        <v>#N/A</v>
      </c>
      <c r="I4991" s="2" t="e">
        <f xml:space="preserve"> IF(Calculations!C4991 = DefectTypeString,  Calculations!K4991, NA())</f>
        <v>#N/A</v>
      </c>
    </row>
    <row r="4992" spans="1:9" x14ac:dyDescent="0.25">
      <c r="A4992" s="8" t="str">
        <f>Calculations!A4992</f>
        <v/>
      </c>
      <c r="B4992" s="2" t="str">
        <f t="shared" si="82"/>
        <v/>
      </c>
      <c r="C4992" s="10" t="str">
        <f>IFERROR(Calculations!J4992,"")</f>
        <v/>
      </c>
      <c r="D4992" s="10" t="str">
        <f xml:space="preserve"> IF(OR(Calculations!C4992 = "",Calculations!C4992 = WorkTypeString),  IFERROR(Calculations!J4992,""), NA())</f>
        <v/>
      </c>
      <c r="E4992" s="10">
        <f t="array" ref="E4992">PERCENTILE(IF(ISERROR(D4992:D9991)=FALSE,D4992:D9991),CycleTimePercentile)</f>
        <v>0</v>
      </c>
      <c r="F4992" s="2" t="e">
        <f xml:space="preserve"> IF(Calculations!C4992 = DefectTypeString,  IFERROR(Calculations!J4992,""), NA())</f>
        <v>#N/A</v>
      </c>
      <c r="G4992" s="10">
        <f t="array" ref="G4992">PERCENTILE(IF(ISERROR(F4992:F9991)=FALSE,F4992:F9991),CycleTimePercentile)</f>
        <v>0</v>
      </c>
      <c r="H4992" s="2" t="e">
        <f ca="1" xml:space="preserve"> IF(OR(Calculations!C4992 = "",Calculations!C4992 = WorkTypeString),  Calculations!K4992, NA())</f>
        <v>#N/A</v>
      </c>
      <c r="I4992" s="2" t="e">
        <f xml:space="preserve"> IF(Calculations!C4992 = DefectTypeString,  Calculations!K4992, NA())</f>
        <v>#N/A</v>
      </c>
    </row>
    <row r="4993" spans="1:9" x14ac:dyDescent="0.25">
      <c r="A4993" s="8" t="str">
        <f>Calculations!A4993</f>
        <v/>
      </c>
      <c r="B4993" s="2" t="str">
        <f t="shared" si="82"/>
        <v/>
      </c>
      <c r="C4993" s="10" t="str">
        <f>IFERROR(Calculations!J4993,"")</f>
        <v/>
      </c>
      <c r="D4993" s="10" t="str">
        <f xml:space="preserve"> IF(OR(Calculations!C4993 = "",Calculations!C4993 = WorkTypeString),  IFERROR(Calculations!J4993,""), NA())</f>
        <v/>
      </c>
      <c r="E4993" s="10">
        <f t="array" ref="E4993">PERCENTILE(IF(ISERROR(D4993:D9992)=FALSE,D4993:D9992),CycleTimePercentile)</f>
        <v>0</v>
      </c>
      <c r="F4993" s="2" t="e">
        <f xml:space="preserve"> IF(Calculations!C4993 = DefectTypeString,  IFERROR(Calculations!J4993,""), NA())</f>
        <v>#N/A</v>
      </c>
      <c r="G4993" s="10">
        <f t="array" ref="G4993">PERCENTILE(IF(ISERROR(F4993:F9992)=FALSE,F4993:F9992),CycleTimePercentile)</f>
        <v>0</v>
      </c>
      <c r="H4993" s="2" t="e">
        <f ca="1" xml:space="preserve"> IF(OR(Calculations!C4993 = "",Calculations!C4993 = WorkTypeString),  Calculations!K4993, NA())</f>
        <v>#N/A</v>
      </c>
      <c r="I4993" s="2" t="e">
        <f xml:space="preserve"> IF(Calculations!C4993 = DefectTypeString,  Calculations!K4993, NA())</f>
        <v>#N/A</v>
      </c>
    </row>
    <row r="4994" spans="1:9" x14ac:dyDescent="0.25">
      <c r="A4994" s="8" t="str">
        <f>Calculations!A4994</f>
        <v/>
      </c>
      <c r="B4994" s="2" t="str">
        <f t="shared" si="82"/>
        <v/>
      </c>
      <c r="C4994" s="10" t="str">
        <f>IFERROR(Calculations!J4994,"")</f>
        <v/>
      </c>
      <c r="D4994" s="10" t="str">
        <f xml:space="preserve"> IF(OR(Calculations!C4994 = "",Calculations!C4994 = WorkTypeString),  IFERROR(Calculations!J4994,""), NA())</f>
        <v/>
      </c>
      <c r="E4994" s="10">
        <f t="array" ref="E4994">PERCENTILE(IF(ISERROR(D4994:D9993)=FALSE,D4994:D9993),CycleTimePercentile)</f>
        <v>0</v>
      </c>
      <c r="F4994" s="2" t="e">
        <f xml:space="preserve"> IF(Calculations!C4994 = DefectTypeString,  IFERROR(Calculations!J4994,""), NA())</f>
        <v>#N/A</v>
      </c>
      <c r="G4994" s="10">
        <f t="array" ref="G4994">PERCENTILE(IF(ISERROR(F4994:F9993)=FALSE,F4994:F9993),CycleTimePercentile)</f>
        <v>0</v>
      </c>
      <c r="H4994" s="2" t="e">
        <f ca="1" xml:space="preserve"> IF(OR(Calculations!C4994 = "",Calculations!C4994 = WorkTypeString),  Calculations!K4994, NA())</f>
        <v>#N/A</v>
      </c>
      <c r="I4994" s="2" t="e">
        <f xml:space="preserve"> IF(Calculations!C4994 = DefectTypeString,  Calculations!K4994, NA())</f>
        <v>#N/A</v>
      </c>
    </row>
    <row r="4995" spans="1:9" x14ac:dyDescent="0.25">
      <c r="A4995" s="8" t="str">
        <f>Calculations!A4995</f>
        <v/>
      </c>
      <c r="B4995" s="2" t="str">
        <f t="shared" ref="B4995:B5001" si="83">IF(ISNUMBER(A4995),YEAR(A4995)&amp;"-"&amp;TEXT(MONTH(A4995),"00")&amp;"-"&amp;TEXT(DAY(A4995),"00")&amp;"-"&amp;TEXT(HOUR(A4995),"00"),"")</f>
        <v/>
      </c>
      <c r="C4995" s="10" t="str">
        <f>IFERROR(Calculations!J4995,"")</f>
        <v/>
      </c>
      <c r="D4995" s="10" t="str">
        <f xml:space="preserve"> IF(OR(Calculations!C4995 = "",Calculations!C4995 = WorkTypeString),  IFERROR(Calculations!J4995,""), NA())</f>
        <v/>
      </c>
      <c r="E4995" s="10">
        <f t="array" ref="E4995">PERCENTILE(IF(ISERROR(D4995:D9994)=FALSE,D4995:D9994),CycleTimePercentile)</f>
        <v>0</v>
      </c>
      <c r="F4995" s="2" t="e">
        <f xml:space="preserve"> IF(Calculations!C4995 = DefectTypeString,  IFERROR(Calculations!J4995,""), NA())</f>
        <v>#N/A</v>
      </c>
      <c r="G4995" s="10">
        <f t="array" ref="G4995">PERCENTILE(IF(ISERROR(F4995:F9994)=FALSE,F4995:F9994),CycleTimePercentile)</f>
        <v>0</v>
      </c>
      <c r="H4995" s="2" t="e">
        <f ca="1" xml:space="preserve"> IF(OR(Calculations!C4995 = "",Calculations!C4995 = WorkTypeString),  Calculations!K4995, NA())</f>
        <v>#N/A</v>
      </c>
      <c r="I4995" s="2" t="e">
        <f xml:space="preserve"> IF(Calculations!C4995 = DefectTypeString,  Calculations!K4995, NA())</f>
        <v>#N/A</v>
      </c>
    </row>
    <row r="4996" spans="1:9" x14ac:dyDescent="0.25">
      <c r="A4996" s="8" t="str">
        <f>Calculations!A4996</f>
        <v/>
      </c>
      <c r="B4996" s="2" t="str">
        <f t="shared" si="83"/>
        <v/>
      </c>
      <c r="C4996" s="10" t="str">
        <f>IFERROR(Calculations!J4996,"")</f>
        <v/>
      </c>
      <c r="D4996" s="10" t="str">
        <f xml:space="preserve"> IF(OR(Calculations!C4996 = "",Calculations!C4996 = WorkTypeString),  IFERROR(Calculations!J4996,""), NA())</f>
        <v/>
      </c>
      <c r="E4996" s="10">
        <f t="array" ref="E4996">PERCENTILE(IF(ISERROR(D4996:D9995)=FALSE,D4996:D9995),CycleTimePercentile)</f>
        <v>0</v>
      </c>
      <c r="F4996" s="2" t="e">
        <f xml:space="preserve"> IF(Calculations!C4996 = DefectTypeString,  IFERROR(Calculations!J4996,""), NA())</f>
        <v>#N/A</v>
      </c>
      <c r="G4996" s="10">
        <f t="array" ref="G4996">PERCENTILE(IF(ISERROR(F4996:F9995)=FALSE,F4996:F9995),CycleTimePercentile)</f>
        <v>0</v>
      </c>
      <c r="H4996" s="2" t="e">
        <f ca="1" xml:space="preserve"> IF(OR(Calculations!C4996 = "",Calculations!C4996 = WorkTypeString),  Calculations!K4996, NA())</f>
        <v>#N/A</v>
      </c>
      <c r="I4996" s="2" t="e">
        <f xml:space="preserve"> IF(Calculations!C4996 = DefectTypeString,  Calculations!K4996, NA())</f>
        <v>#N/A</v>
      </c>
    </row>
    <row r="4997" spans="1:9" x14ac:dyDescent="0.25">
      <c r="A4997" s="8" t="str">
        <f>Calculations!A4997</f>
        <v/>
      </c>
      <c r="B4997" s="2" t="str">
        <f t="shared" si="83"/>
        <v/>
      </c>
      <c r="C4997" s="10" t="str">
        <f>IFERROR(Calculations!J4997,"")</f>
        <v/>
      </c>
      <c r="D4997" s="10" t="str">
        <f xml:space="preserve"> IF(OR(Calculations!C4997 = "",Calculations!C4997 = WorkTypeString),  IFERROR(Calculations!J4997,""), NA())</f>
        <v/>
      </c>
      <c r="E4997" s="10">
        <f t="array" ref="E4997">PERCENTILE(IF(ISERROR(D4997:D9996)=FALSE,D4997:D9996),CycleTimePercentile)</f>
        <v>0</v>
      </c>
      <c r="F4997" s="2" t="e">
        <f xml:space="preserve"> IF(Calculations!C4997 = DefectTypeString,  IFERROR(Calculations!J4997,""), NA())</f>
        <v>#N/A</v>
      </c>
      <c r="G4997" s="10">
        <f t="array" ref="G4997">PERCENTILE(IF(ISERROR(F4997:F9996)=FALSE,F4997:F9996),CycleTimePercentile)</f>
        <v>0</v>
      </c>
      <c r="H4997" s="2" t="e">
        <f ca="1" xml:space="preserve"> IF(OR(Calculations!C4997 = "",Calculations!C4997 = WorkTypeString),  Calculations!K4997, NA())</f>
        <v>#N/A</v>
      </c>
      <c r="I4997" s="2" t="e">
        <f xml:space="preserve"> IF(Calculations!C4997 = DefectTypeString,  Calculations!K4997, NA())</f>
        <v>#N/A</v>
      </c>
    </row>
    <row r="4998" spans="1:9" x14ac:dyDescent="0.25">
      <c r="A4998" s="8" t="str">
        <f>Calculations!A4998</f>
        <v/>
      </c>
      <c r="B4998" s="2" t="str">
        <f t="shared" si="83"/>
        <v/>
      </c>
      <c r="C4998" s="10" t="str">
        <f>IFERROR(Calculations!J4998,"")</f>
        <v/>
      </c>
      <c r="D4998" s="10" t="str">
        <f xml:space="preserve"> IF(OR(Calculations!C4998 = "",Calculations!C4998 = WorkTypeString),  IFERROR(Calculations!J4998,""), NA())</f>
        <v/>
      </c>
      <c r="E4998" s="10">
        <f t="array" ref="E4998">PERCENTILE(IF(ISERROR(D4998:D9997)=FALSE,D4998:D9997),CycleTimePercentile)</f>
        <v>0</v>
      </c>
      <c r="F4998" s="2" t="e">
        <f xml:space="preserve"> IF(Calculations!C4998 = DefectTypeString,  IFERROR(Calculations!J4998,""), NA())</f>
        <v>#N/A</v>
      </c>
      <c r="G4998" s="10">
        <f t="array" ref="G4998">PERCENTILE(IF(ISERROR(F4998:F9997)=FALSE,F4998:F9997),CycleTimePercentile)</f>
        <v>0</v>
      </c>
      <c r="H4998" s="2" t="e">
        <f ca="1" xml:space="preserve"> IF(OR(Calculations!C4998 = "",Calculations!C4998 = WorkTypeString),  Calculations!K4998, NA())</f>
        <v>#N/A</v>
      </c>
      <c r="I4998" s="2" t="e">
        <f xml:space="preserve"> IF(Calculations!C4998 = DefectTypeString,  Calculations!K4998, NA())</f>
        <v>#N/A</v>
      </c>
    </row>
    <row r="4999" spans="1:9" x14ac:dyDescent="0.25">
      <c r="A4999" s="8" t="str">
        <f>Calculations!A4999</f>
        <v/>
      </c>
      <c r="B4999" s="2" t="str">
        <f t="shared" si="83"/>
        <v/>
      </c>
      <c r="C4999" s="10" t="str">
        <f>IFERROR(Calculations!J4999,"")</f>
        <v/>
      </c>
      <c r="D4999" s="10" t="str">
        <f xml:space="preserve"> IF(OR(Calculations!C4999 = "",Calculations!C4999 = WorkTypeString),  IFERROR(Calculations!J4999,""), NA())</f>
        <v/>
      </c>
      <c r="E4999" s="10">
        <f t="array" ref="E4999">PERCENTILE(IF(ISERROR(D4999:D9998)=FALSE,D4999:D9998),CycleTimePercentile)</f>
        <v>0</v>
      </c>
      <c r="F4999" s="2" t="e">
        <f xml:space="preserve"> IF(Calculations!C4999 = DefectTypeString,  IFERROR(Calculations!J4999,""), NA())</f>
        <v>#N/A</v>
      </c>
      <c r="G4999" s="10">
        <f t="array" ref="G4999">PERCENTILE(IF(ISERROR(F4999:F9998)=FALSE,F4999:F9998),CycleTimePercentile)</f>
        <v>0</v>
      </c>
      <c r="H4999" s="2" t="e">
        <f ca="1" xml:space="preserve"> IF(OR(Calculations!C4999 = "",Calculations!C4999 = WorkTypeString),  Calculations!K4999, NA())</f>
        <v>#N/A</v>
      </c>
      <c r="I4999" s="2" t="e">
        <f xml:space="preserve"> IF(Calculations!C4999 = DefectTypeString,  Calculations!K4999, NA())</f>
        <v>#N/A</v>
      </c>
    </row>
    <row r="5000" spans="1:9" x14ac:dyDescent="0.25">
      <c r="A5000" s="8" t="str">
        <f>Calculations!A5000</f>
        <v/>
      </c>
      <c r="B5000" s="2" t="str">
        <f t="shared" si="83"/>
        <v/>
      </c>
      <c r="C5000" s="10" t="str">
        <f>IFERROR(Calculations!J5000,"")</f>
        <v/>
      </c>
      <c r="D5000" s="10" t="str">
        <f xml:space="preserve"> IF(OR(Calculations!C5000 = "",Calculations!C5000 = WorkTypeString),  IFERROR(Calculations!J5000,""), NA())</f>
        <v/>
      </c>
      <c r="E5000" s="10">
        <f t="array" ref="E5000">PERCENTILE(IF(ISERROR(D5000:D9999)=FALSE,D5000:D9999),CycleTimePercentile)</f>
        <v>0</v>
      </c>
      <c r="F5000" s="2" t="e">
        <f xml:space="preserve"> IF(Calculations!C5000 = DefectTypeString,  IFERROR(Calculations!J5000,""), NA())</f>
        <v>#N/A</v>
      </c>
      <c r="G5000" s="10">
        <f t="array" ref="G5000">PERCENTILE(IF(ISERROR(F5000:F9999)=FALSE,F5000:F9999),CycleTimePercentile)</f>
        <v>0</v>
      </c>
      <c r="H5000" s="2" t="e">
        <f ca="1" xml:space="preserve"> IF(OR(Calculations!C5000 = "",Calculations!C5000 = WorkTypeString),  Calculations!K5000, NA())</f>
        <v>#N/A</v>
      </c>
      <c r="I5000" s="2" t="e">
        <f xml:space="preserve"> IF(Calculations!C5000 = DefectTypeString,  Calculations!K5000, NA())</f>
        <v>#N/A</v>
      </c>
    </row>
    <row r="5001" spans="1:9" x14ac:dyDescent="0.25">
      <c r="A5001" s="8" t="str">
        <f>Calculations!A5001</f>
        <v/>
      </c>
      <c r="B5001" s="2" t="str">
        <f t="shared" si="83"/>
        <v/>
      </c>
      <c r="C5001" s="10" t="str">
        <f>IFERROR(Calculations!J5001,"")</f>
        <v/>
      </c>
      <c r="D5001" s="10" t="str">
        <f xml:space="preserve"> IF(OR(Calculations!C5001 = "",Calculations!C5001 = WorkTypeString),  IFERROR(Calculations!J5001,""), NA())</f>
        <v/>
      </c>
      <c r="E5001" s="10">
        <f t="array" ref="E5001">PERCENTILE(IF(ISERROR(D5001:D10000)=FALSE,D5001:D10000),CycleTimePercentile)</f>
        <v>0</v>
      </c>
      <c r="F5001" s="2" t="e">
        <f xml:space="preserve"> IF(Calculations!C5001 = DefectTypeString,  IFERROR(Calculations!J5001,""), NA())</f>
        <v>#N/A</v>
      </c>
      <c r="G5001" s="10">
        <f t="array" ref="G5001">PERCENTILE(IF(ISERROR(F5001:F10000)=FALSE,F5001:F10000),CycleTimePercentile)</f>
        <v>0</v>
      </c>
      <c r="H5001" s="2" t="e">
        <f ca="1" xml:space="preserve"> IF(OR(Calculations!C5001 = "",Calculations!C5001 = WorkTypeString),  Calculations!K5001, NA())</f>
        <v>#N/A</v>
      </c>
      <c r="I5001" s="2" t="e">
        <f xml:space="preserve"> IF(Calculations!C5001 = DefectTypeString,  Calculations!K5001, NA())</f>
        <v>#N/A</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01"/>
  <sheetViews>
    <sheetView showGridLines="0" workbookViewId="0">
      <selection activeCell="I13" sqref="I13"/>
    </sheetView>
  </sheetViews>
  <sheetFormatPr defaultColWidth="8.85546875" defaultRowHeight="15" x14ac:dyDescent="0.25"/>
  <cols>
    <col min="1" max="1" width="19.28515625" style="1" customWidth="1"/>
    <col min="2" max="2" width="17.28515625" customWidth="1"/>
    <col min="3" max="3" width="10" customWidth="1"/>
    <col min="4" max="4" width="19" customWidth="1"/>
    <col min="5" max="5" width="19.28515625" customWidth="1"/>
    <col min="6" max="6" width="16" customWidth="1"/>
    <col min="7" max="7" width="16.42578125" customWidth="1"/>
    <col min="8" max="8" width="10" customWidth="1"/>
    <col min="9" max="9" width="22.140625" customWidth="1"/>
    <col min="10" max="10" width="17.42578125" customWidth="1"/>
    <col min="15" max="15" width="16.42578125" customWidth="1"/>
    <col min="16" max="16" width="20.42578125" customWidth="1"/>
    <col min="17" max="17" width="9.42578125" customWidth="1"/>
    <col min="18" max="18" width="17.28515625" customWidth="1"/>
    <col min="19" max="19" width="21.140625" customWidth="1"/>
  </cols>
  <sheetData>
    <row r="1" spans="1:19" x14ac:dyDescent="0.25">
      <c r="A1" s="4" t="s">
        <v>15</v>
      </c>
      <c r="B1" s="5" t="s">
        <v>16</v>
      </c>
      <c r="C1" s="5" t="s">
        <v>35</v>
      </c>
      <c r="D1" s="5" t="s">
        <v>31</v>
      </c>
      <c r="E1" s="5" t="s">
        <v>32</v>
      </c>
      <c r="F1" s="5" t="s">
        <v>33</v>
      </c>
      <c r="G1" s="5" t="s">
        <v>34</v>
      </c>
      <c r="I1" s="5" t="s">
        <v>26</v>
      </c>
      <c r="J1" s="5" t="s">
        <v>16</v>
      </c>
      <c r="K1" s="5" t="s">
        <v>17</v>
      </c>
      <c r="L1" s="5" t="s">
        <v>18</v>
      </c>
      <c r="M1" s="5" t="s">
        <v>19</v>
      </c>
      <c r="O1" s="5" t="s">
        <v>36</v>
      </c>
      <c r="P1" s="5" t="s">
        <v>37</v>
      </c>
      <c r="Q1" s="5" t="s">
        <v>28</v>
      </c>
      <c r="R1" s="5" t="s">
        <v>29</v>
      </c>
      <c r="S1" s="5" t="s">
        <v>30</v>
      </c>
    </row>
    <row r="2" spans="1:19" x14ac:dyDescent="0.25">
      <c r="A2" s="8">
        <f>MIN(IndirectStartDates)</f>
        <v>42582.416666666664</v>
      </c>
      <c r="B2" s="2" t="str">
        <f t="shared" ref="B2:B66" si="0">IF(ISNUMBER(A2),YEAR(A2)&amp;"-"&amp;TEXT(WEEKNUM(A2),"00"),"")</f>
        <v>2016-32</v>
      </c>
      <c r="C2" s="2">
        <f t="shared" ref="C2:C65" si="1">IF(ISNUMBER(A2),COUNTIFS(IndirectStartDates,"&lt;="&amp;A2,IndirectCompletedDates,"&gt;"&amp;A2) + COUNTIFS(IndirectStartDates,"&lt;="&amp;A2,IndirectCompletedDates,""),"")</f>
        <v>1</v>
      </c>
      <c r="D2" s="2">
        <f>IF(ISNUMBER(A2),COUNTIF(Calculations!B:B, A2),"")</f>
        <v>1</v>
      </c>
      <c r="E2" s="2">
        <f>IF(ISNUMBER(A2),COUNTIF(Calculations!A:A, A2),"")</f>
        <v>0</v>
      </c>
      <c r="F2" s="12">
        <f>D2</f>
        <v>1</v>
      </c>
      <c r="G2" s="12">
        <f>E2</f>
        <v>0</v>
      </c>
      <c r="I2" s="8">
        <f>MIN(IndirectStartDates)-(WEEKDAY(MIN(IndirectStartDates))-1)</f>
        <v>42582.416666666664</v>
      </c>
      <c r="J2" s="8" t="str">
        <f>IF(ISNUMBER(I2),YEAR(I2)&amp;"-"&amp;TEXT(WEEKNUM(I2),"00"),"")</f>
        <v>2016-32</v>
      </c>
      <c r="K2" s="2">
        <f t="array" ref="K2">IF(ISNUMBER(I2),MIN(IF($B$2:$B$1251=J2,$C$2:$C$1251)),"")</f>
        <v>0</v>
      </c>
      <c r="L2" s="10">
        <f>IF(ISNUMBER(I2),AVERAGEIF($B$2:$B$1251,J2,$C$2:$C$1251),"")</f>
        <v>1</v>
      </c>
      <c r="M2" s="2">
        <f t="array" ref="M2">IF(ISNUMBER(I2),MAX(IF($B$2:$B$1251=J2,$C$2:$C$1251)),"")</f>
        <v>2</v>
      </c>
      <c r="O2" s="2" t="e">
        <f t="shared" ref="O2:O65" si="2">IF(I2="","",COUNTIF(YearWeekValuesStart,J2))</f>
        <v>#REF!</v>
      </c>
      <c r="P2" s="2" t="e">
        <f t="shared" ref="P2:P65" si="3">IF(I2="","",COUNTIF(YearWeekValues,J2))</f>
        <v>#NAME?</v>
      </c>
      <c r="Q2" s="2" t="e">
        <f>IF(I2="","",P2-O2)</f>
        <v>#NAME?</v>
      </c>
      <c r="R2" s="2" t="e">
        <f>O2</f>
        <v>#REF!</v>
      </c>
      <c r="S2" s="2" t="e">
        <f>P2</f>
        <v>#NAME?</v>
      </c>
    </row>
    <row r="3" spans="1:19" x14ac:dyDescent="0.25">
      <c r="A3" s="8">
        <f t="shared" ref="A3:A66" si="4">IF(ISNUMBER(A2),IF(A2+1&lt;=MAX(IndirectStartDates,IndirectCompletedDates),A2+1,""),"")</f>
        <v>42583.416666666664</v>
      </c>
      <c r="B3" s="2" t="str">
        <f t="shared" si="0"/>
        <v>2016-32</v>
      </c>
      <c r="C3" s="2">
        <f t="shared" si="1"/>
        <v>2</v>
      </c>
      <c r="D3" s="2">
        <f>IF(ISNUMBER(A3),COUNTIF(Calculations!B:B, A3),"")</f>
        <v>0</v>
      </c>
      <c r="E3" s="2">
        <f>IF(ISNUMBER(A3),COUNTIF(Calculations!A:A, A3),"")</f>
        <v>0</v>
      </c>
      <c r="F3" s="12">
        <f>IF(ISNUMBER(A3),F2 + D3,"")</f>
        <v>1</v>
      </c>
      <c r="G3" s="12">
        <f>IF(ISNUMBER(A3),G2 + E3,"")</f>
        <v>0</v>
      </c>
      <c r="I3" s="8" t="str">
        <f t="shared" ref="I3:I66" si="5">IF(ISNUMBER(I2),IF(I2+7&lt;=MAX(IndirectStartDates,IndirectCompletedDates),I2+7,""),"")</f>
        <v/>
      </c>
      <c r="J3" s="8" t="str">
        <f t="shared" ref="J3:J66" si="6">IF(ISNUMBER(I3),YEAR(I3)&amp;"-"&amp;TEXT(WEEKNUM(I3),"00"),"")</f>
        <v/>
      </c>
      <c r="K3" s="2" t="str">
        <f t="array" ref="K3">IF(ISNUMBER(I3),MIN(IF($B$2:$B$1251=J3,$C$2:$C$1251)),"")</f>
        <v/>
      </c>
      <c r="L3" s="10" t="str">
        <f t="shared" ref="L3:L66" si="7">IF(ISNUMBER(I3),AVERAGEIF($B$2:$B$1251,J3,$C$2:$C$1251),"")</f>
        <v/>
      </c>
      <c r="M3" s="2" t="str">
        <f t="array" ref="M3">IF(ISNUMBER(I3),MAX(IF($B$2:$B$1251=J3,$C$2:$C$1251)),"")</f>
        <v/>
      </c>
      <c r="O3" s="2" t="str">
        <f t="shared" si="2"/>
        <v/>
      </c>
      <c r="P3" s="2" t="str">
        <f t="shared" si="3"/>
        <v/>
      </c>
      <c r="Q3" s="2" t="str">
        <f t="shared" ref="Q3:Q66" si="8">IF(I3="","",P3-O3)</f>
        <v/>
      </c>
      <c r="R3" s="2" t="str">
        <f>IF(O3="","",R2+O3)</f>
        <v/>
      </c>
      <c r="S3" s="2" t="str">
        <f>IF(P3="","",S2+P3)</f>
        <v/>
      </c>
    </row>
    <row r="4" spans="1:19" x14ac:dyDescent="0.25">
      <c r="A4" s="8">
        <f t="shared" si="4"/>
        <v>42584.416666666664</v>
      </c>
      <c r="B4" s="2" t="str">
        <f t="shared" si="0"/>
        <v>2016-32</v>
      </c>
      <c r="C4" s="2">
        <f t="shared" si="1"/>
        <v>1</v>
      </c>
      <c r="D4" s="2">
        <f>IF(ISNUMBER(A4),COUNTIF(Calculations!B:B, A4),"")</f>
        <v>0</v>
      </c>
      <c r="E4" s="2">
        <f>IF(ISNUMBER(A4),COUNTIF(Calculations!A:A, A4),"")</f>
        <v>0</v>
      </c>
      <c r="F4" s="12">
        <f t="shared" ref="F4:F67" si="9">IF(ISNUMBER(A4),F3 + D4,"")</f>
        <v>1</v>
      </c>
      <c r="G4" s="12">
        <f t="shared" ref="G4:G67" si="10">IF(ISNUMBER(A4),G3 + E4,"")</f>
        <v>0</v>
      </c>
      <c r="I4" s="8" t="str">
        <f t="shared" si="5"/>
        <v/>
      </c>
      <c r="J4" s="8" t="str">
        <f t="shared" si="6"/>
        <v/>
      </c>
      <c r="K4" s="2" t="str">
        <f t="array" ref="K4">IF(ISNUMBER(I4),MIN(IF($B$2:$B$1251=J4,$C$2:$C$1251)),"")</f>
        <v/>
      </c>
      <c r="L4" s="10" t="str">
        <f t="shared" si="7"/>
        <v/>
      </c>
      <c r="M4" s="2" t="str">
        <f t="array" ref="M4">IF(ISNUMBER(I4),MAX(IF($B$2:$B$1251=J4,$C$2:$C$1251)),"")</f>
        <v/>
      </c>
      <c r="O4" s="2" t="str">
        <f t="shared" si="2"/>
        <v/>
      </c>
      <c r="P4" s="2" t="str">
        <f t="shared" si="3"/>
        <v/>
      </c>
      <c r="Q4" s="2" t="str">
        <f t="shared" si="8"/>
        <v/>
      </c>
      <c r="R4" s="2" t="str">
        <f t="shared" ref="R4:R67" si="11">IF(O4="","",R3+O4)</f>
        <v/>
      </c>
      <c r="S4" s="2" t="str">
        <f t="shared" ref="S4:S67" si="12">IF(P4="","",S3+P4)</f>
        <v/>
      </c>
    </row>
    <row r="5" spans="1:19" x14ac:dyDescent="0.25">
      <c r="A5" s="8">
        <f t="shared" si="4"/>
        <v>42585.416666666664</v>
      </c>
      <c r="B5" s="2" t="str">
        <f t="shared" si="0"/>
        <v>2016-32</v>
      </c>
      <c r="C5" s="2">
        <f t="shared" si="1"/>
        <v>1</v>
      </c>
      <c r="D5" s="2">
        <f>IF(ISNUMBER(A5),COUNTIF(Calculations!B:B, A5),"")</f>
        <v>0</v>
      </c>
      <c r="E5" s="2">
        <f>IF(ISNUMBER(A5),COUNTIF(Calculations!A:A, A5),"")</f>
        <v>0</v>
      </c>
      <c r="F5" s="12">
        <f t="shared" si="9"/>
        <v>1</v>
      </c>
      <c r="G5" s="12">
        <f t="shared" si="10"/>
        <v>0</v>
      </c>
      <c r="I5" s="8" t="str">
        <f t="shared" si="5"/>
        <v/>
      </c>
      <c r="J5" s="8" t="str">
        <f t="shared" si="6"/>
        <v/>
      </c>
      <c r="K5" s="2" t="str">
        <f t="array" ref="K5">IF(ISNUMBER(I5),MIN(IF($B$2:$B$1251=J5,$C$2:$C$1251)),"")</f>
        <v/>
      </c>
      <c r="L5" s="10" t="str">
        <f t="shared" si="7"/>
        <v/>
      </c>
      <c r="M5" s="2" t="str">
        <f t="array" ref="M5">IF(ISNUMBER(I5),MAX(IF($B$2:$B$1251=J5,$C$2:$C$1251)),"")</f>
        <v/>
      </c>
      <c r="O5" s="2" t="str">
        <f t="shared" si="2"/>
        <v/>
      </c>
      <c r="P5" s="2" t="str">
        <f t="shared" si="3"/>
        <v/>
      </c>
      <c r="Q5" s="2" t="str">
        <f t="shared" si="8"/>
        <v/>
      </c>
      <c r="R5" s="2" t="str">
        <f t="shared" si="11"/>
        <v/>
      </c>
      <c r="S5" s="2" t="str">
        <f t="shared" si="12"/>
        <v/>
      </c>
    </row>
    <row r="6" spans="1:19" x14ac:dyDescent="0.25">
      <c r="A6" s="8">
        <f t="shared" si="4"/>
        <v>42586.416666666664</v>
      </c>
      <c r="B6" s="2" t="str">
        <f t="shared" si="0"/>
        <v>2016-32</v>
      </c>
      <c r="C6" s="2">
        <f t="shared" si="1"/>
        <v>1</v>
      </c>
      <c r="D6" s="2">
        <f>IF(ISNUMBER(A6),COUNTIF(Calculations!B:B, A6),"")</f>
        <v>0</v>
      </c>
      <c r="E6" s="2">
        <f>IF(ISNUMBER(A6),COUNTIF(Calculations!A:A, A6),"")</f>
        <v>0</v>
      </c>
      <c r="F6" s="12">
        <f t="shared" si="9"/>
        <v>1</v>
      </c>
      <c r="G6" s="12">
        <f t="shared" si="10"/>
        <v>0</v>
      </c>
      <c r="I6" s="8" t="str">
        <f t="shared" si="5"/>
        <v/>
      </c>
      <c r="J6" s="8" t="str">
        <f t="shared" si="6"/>
        <v/>
      </c>
      <c r="K6" s="2" t="str">
        <f t="array" ref="K6">IF(ISNUMBER(I6),MIN(IF($B$2:$B$1251=J6,$C$2:$C$1251)),"")</f>
        <v/>
      </c>
      <c r="L6" s="10" t="str">
        <f t="shared" si="7"/>
        <v/>
      </c>
      <c r="M6" s="2" t="str">
        <f t="array" ref="M6">IF(ISNUMBER(I6),MAX(IF($B$2:$B$1251=J6,$C$2:$C$1251)),"")</f>
        <v/>
      </c>
      <c r="O6" s="2" t="str">
        <f t="shared" si="2"/>
        <v/>
      </c>
      <c r="P6" s="2" t="str">
        <f t="shared" si="3"/>
        <v/>
      </c>
      <c r="Q6" s="2" t="str">
        <f t="shared" si="8"/>
        <v/>
      </c>
      <c r="R6" s="2" t="str">
        <f t="shared" si="11"/>
        <v/>
      </c>
      <c r="S6" s="2" t="str">
        <f t="shared" si="12"/>
        <v/>
      </c>
    </row>
    <row r="7" spans="1:19" x14ac:dyDescent="0.25">
      <c r="A7" s="8">
        <f t="shared" si="4"/>
        <v>42587.416666666664</v>
      </c>
      <c r="B7" s="2" t="str">
        <f t="shared" si="0"/>
        <v>2016-32</v>
      </c>
      <c r="C7" s="2">
        <f t="shared" si="1"/>
        <v>0</v>
      </c>
      <c r="D7" s="2">
        <f>IF(ISNUMBER(A7),COUNTIF(Calculations!B:B, A7),"")</f>
        <v>0</v>
      </c>
      <c r="E7" s="2">
        <f>IF(ISNUMBER(A7),COUNTIF(Calculations!A:A, A7),"")</f>
        <v>1</v>
      </c>
      <c r="F7" s="12">
        <f t="shared" si="9"/>
        <v>1</v>
      </c>
      <c r="G7" s="12">
        <f t="shared" si="10"/>
        <v>1</v>
      </c>
      <c r="I7" s="8" t="str">
        <f t="shared" si="5"/>
        <v/>
      </c>
      <c r="J7" s="8" t="str">
        <f t="shared" si="6"/>
        <v/>
      </c>
      <c r="K7" s="2" t="str">
        <f t="array" ref="K7">IF(ISNUMBER(I7),MIN(IF($B$2:$B$1251=J7,$C$2:$C$1251)),"")</f>
        <v/>
      </c>
      <c r="L7" s="10" t="str">
        <f t="shared" si="7"/>
        <v/>
      </c>
      <c r="M7" s="2" t="str">
        <f t="array" ref="M7">IF(ISNUMBER(I7),MAX(IF($B$2:$B$1251=J7,$C$2:$C$1251)),"")</f>
        <v/>
      </c>
      <c r="O7" s="2" t="str">
        <f t="shared" si="2"/>
        <v/>
      </c>
      <c r="P7" s="2" t="str">
        <f t="shared" si="3"/>
        <v/>
      </c>
      <c r="Q7" s="2" t="str">
        <f t="shared" si="8"/>
        <v/>
      </c>
      <c r="R7" s="2" t="str">
        <f t="shared" si="11"/>
        <v/>
      </c>
      <c r="S7" s="2" t="str">
        <f t="shared" si="12"/>
        <v/>
      </c>
    </row>
    <row r="8" spans="1:19" x14ac:dyDescent="0.25">
      <c r="A8" s="8" t="str">
        <f t="shared" si="4"/>
        <v/>
      </c>
      <c r="B8" s="2" t="str">
        <f t="shared" si="0"/>
        <v/>
      </c>
      <c r="C8" s="2" t="str">
        <f t="shared" si="1"/>
        <v/>
      </c>
      <c r="D8" s="2" t="str">
        <f>IF(ISNUMBER(A8),COUNTIF(Calculations!B:B, A8),"")</f>
        <v/>
      </c>
      <c r="E8" s="2" t="str">
        <f>IF(ISNUMBER(A8),COUNTIF(Calculations!A:A, A8),"")</f>
        <v/>
      </c>
      <c r="F8" s="12" t="str">
        <f t="shared" si="9"/>
        <v/>
      </c>
      <c r="G8" s="12" t="str">
        <f t="shared" si="10"/>
        <v/>
      </c>
      <c r="I8" s="8" t="str">
        <f t="shared" si="5"/>
        <v/>
      </c>
      <c r="J8" s="8" t="str">
        <f t="shared" si="6"/>
        <v/>
      </c>
      <c r="K8" s="2" t="str">
        <f t="array" ref="K8">IF(ISNUMBER(I8),MIN(IF($B$2:$B$1251=J8,$C$2:$C$1251)),"")</f>
        <v/>
      </c>
      <c r="L8" s="10" t="str">
        <f t="shared" si="7"/>
        <v/>
      </c>
      <c r="M8" s="2" t="str">
        <f t="array" ref="M8">IF(ISNUMBER(I8),MAX(IF($B$2:$B$1251=J8,$C$2:$C$1251)),"")</f>
        <v/>
      </c>
      <c r="O8" s="2" t="str">
        <f t="shared" si="2"/>
        <v/>
      </c>
      <c r="P8" s="2" t="str">
        <f t="shared" si="3"/>
        <v/>
      </c>
      <c r="Q8" s="2" t="str">
        <f t="shared" si="8"/>
        <v/>
      </c>
      <c r="R8" s="2" t="str">
        <f t="shared" si="11"/>
        <v/>
      </c>
      <c r="S8" s="2" t="str">
        <f t="shared" si="12"/>
        <v/>
      </c>
    </row>
    <row r="9" spans="1:19" x14ac:dyDescent="0.25">
      <c r="A9" s="8" t="str">
        <f t="shared" si="4"/>
        <v/>
      </c>
      <c r="B9" s="2" t="str">
        <f t="shared" si="0"/>
        <v/>
      </c>
      <c r="C9" s="2" t="str">
        <f t="shared" si="1"/>
        <v/>
      </c>
      <c r="D9" s="2" t="str">
        <f>IF(ISNUMBER(A9),COUNTIF(Calculations!B:B, A9),"")</f>
        <v/>
      </c>
      <c r="E9" s="2" t="str">
        <f>IF(ISNUMBER(A9),COUNTIF(Calculations!A:A, A9),"")</f>
        <v/>
      </c>
      <c r="F9" s="12" t="str">
        <f t="shared" si="9"/>
        <v/>
      </c>
      <c r="G9" s="12" t="str">
        <f t="shared" si="10"/>
        <v/>
      </c>
      <c r="I9" s="8" t="str">
        <f t="shared" si="5"/>
        <v/>
      </c>
      <c r="J9" s="8" t="str">
        <f t="shared" si="6"/>
        <v/>
      </c>
      <c r="K9" s="2" t="str">
        <f t="array" ref="K9">IF(ISNUMBER(I9),MIN(IF($B$2:$B$1251=J9,$C$2:$C$1251)),"")</f>
        <v/>
      </c>
      <c r="L9" s="10" t="str">
        <f t="shared" si="7"/>
        <v/>
      </c>
      <c r="M9" s="2" t="str">
        <f t="array" ref="M9">IF(ISNUMBER(I9),MAX(IF($B$2:$B$1251=J9,$C$2:$C$1251)),"")</f>
        <v/>
      </c>
      <c r="O9" s="2" t="str">
        <f t="shared" si="2"/>
        <v/>
      </c>
      <c r="P9" s="2" t="str">
        <f t="shared" si="3"/>
        <v/>
      </c>
      <c r="Q9" s="2" t="str">
        <f t="shared" si="8"/>
        <v/>
      </c>
      <c r="R9" s="2" t="str">
        <f t="shared" si="11"/>
        <v/>
      </c>
      <c r="S9" s="2" t="str">
        <f t="shared" si="12"/>
        <v/>
      </c>
    </row>
    <row r="10" spans="1:19" x14ac:dyDescent="0.25">
      <c r="A10" s="8" t="str">
        <f t="shared" si="4"/>
        <v/>
      </c>
      <c r="B10" s="2" t="str">
        <f t="shared" si="0"/>
        <v/>
      </c>
      <c r="C10" s="2" t="str">
        <f t="shared" si="1"/>
        <v/>
      </c>
      <c r="D10" s="2" t="str">
        <f>IF(ISNUMBER(A10),COUNTIF(Calculations!B:B, A10),"")</f>
        <v/>
      </c>
      <c r="E10" s="2" t="str">
        <f>IF(ISNUMBER(A10),COUNTIF(Calculations!A:A, A10),"")</f>
        <v/>
      </c>
      <c r="F10" s="12" t="str">
        <f t="shared" si="9"/>
        <v/>
      </c>
      <c r="G10" s="12" t="str">
        <f t="shared" si="10"/>
        <v/>
      </c>
      <c r="I10" s="8" t="str">
        <f t="shared" si="5"/>
        <v/>
      </c>
      <c r="J10" s="8" t="str">
        <f t="shared" si="6"/>
        <v/>
      </c>
      <c r="K10" s="2" t="str">
        <f t="array" ref="K10">IF(ISNUMBER(I10),MIN(IF($B$2:$B$1251=J10,$C$2:$C$1251)),"")</f>
        <v/>
      </c>
      <c r="L10" s="10" t="str">
        <f t="shared" si="7"/>
        <v/>
      </c>
      <c r="M10" s="2" t="str">
        <f t="array" ref="M10">IF(ISNUMBER(I10),MAX(IF($B$2:$B$1251=J10,$C$2:$C$1251)),"")</f>
        <v/>
      </c>
      <c r="O10" s="2" t="str">
        <f t="shared" si="2"/>
        <v/>
      </c>
      <c r="P10" s="2" t="str">
        <f t="shared" si="3"/>
        <v/>
      </c>
      <c r="Q10" s="2" t="str">
        <f t="shared" si="8"/>
        <v/>
      </c>
      <c r="R10" s="2" t="str">
        <f t="shared" si="11"/>
        <v/>
      </c>
      <c r="S10" s="2" t="str">
        <f t="shared" si="12"/>
        <v/>
      </c>
    </row>
    <row r="11" spans="1:19" x14ac:dyDescent="0.25">
      <c r="A11" s="8" t="str">
        <f t="shared" si="4"/>
        <v/>
      </c>
      <c r="B11" s="2" t="str">
        <f t="shared" si="0"/>
        <v/>
      </c>
      <c r="C11" s="2" t="str">
        <f t="shared" si="1"/>
        <v/>
      </c>
      <c r="D11" s="2" t="str">
        <f>IF(ISNUMBER(A11),COUNTIF(Calculations!B:B, A11),"")</f>
        <v/>
      </c>
      <c r="E11" s="2" t="str">
        <f>IF(ISNUMBER(A11),COUNTIF(Calculations!A:A, A11),"")</f>
        <v/>
      </c>
      <c r="F11" s="12" t="str">
        <f t="shared" si="9"/>
        <v/>
      </c>
      <c r="G11" s="12" t="str">
        <f t="shared" si="10"/>
        <v/>
      </c>
      <c r="I11" s="8" t="str">
        <f t="shared" si="5"/>
        <v/>
      </c>
      <c r="J11" s="8" t="str">
        <f t="shared" si="6"/>
        <v/>
      </c>
      <c r="K11" s="2" t="str">
        <f t="array" ref="K11">IF(ISNUMBER(I11),MIN(IF($B$2:$B$1251=J11,$C$2:$C$1251)),"")</f>
        <v/>
      </c>
      <c r="L11" s="10" t="str">
        <f t="shared" si="7"/>
        <v/>
      </c>
      <c r="M11" s="2" t="str">
        <f t="array" ref="M11">IF(ISNUMBER(I11),MAX(IF($B$2:$B$1251=J11,$C$2:$C$1251)),"")</f>
        <v/>
      </c>
      <c r="O11" s="2" t="str">
        <f t="shared" si="2"/>
        <v/>
      </c>
      <c r="P11" s="2" t="str">
        <f t="shared" si="3"/>
        <v/>
      </c>
      <c r="Q11" s="2" t="str">
        <f t="shared" si="8"/>
        <v/>
      </c>
      <c r="R11" s="2" t="str">
        <f t="shared" si="11"/>
        <v/>
      </c>
      <c r="S11" s="2" t="str">
        <f t="shared" si="12"/>
        <v/>
      </c>
    </row>
    <row r="12" spans="1:19" x14ac:dyDescent="0.25">
      <c r="A12" s="8" t="str">
        <f t="shared" si="4"/>
        <v/>
      </c>
      <c r="B12" s="2" t="str">
        <f t="shared" si="0"/>
        <v/>
      </c>
      <c r="C12" s="2" t="str">
        <f t="shared" si="1"/>
        <v/>
      </c>
      <c r="D12" s="2" t="str">
        <f>IF(ISNUMBER(A12),COUNTIF(Calculations!B:B, A12),"")</f>
        <v/>
      </c>
      <c r="E12" s="2" t="str">
        <f>IF(ISNUMBER(A12),COUNTIF(Calculations!A:A, A12),"")</f>
        <v/>
      </c>
      <c r="F12" s="12" t="str">
        <f t="shared" si="9"/>
        <v/>
      </c>
      <c r="G12" s="12" t="str">
        <f t="shared" si="10"/>
        <v/>
      </c>
      <c r="I12" s="8" t="str">
        <f t="shared" si="5"/>
        <v/>
      </c>
      <c r="J12" s="8" t="str">
        <f t="shared" si="6"/>
        <v/>
      </c>
      <c r="K12" s="2" t="str">
        <f t="array" ref="K12">IF(ISNUMBER(I12),MIN(IF($B$2:$B$1251=J12,$C$2:$C$1251)),"")</f>
        <v/>
      </c>
      <c r="L12" s="10" t="str">
        <f t="shared" si="7"/>
        <v/>
      </c>
      <c r="M12" s="2" t="str">
        <f t="array" ref="M12">IF(ISNUMBER(I12),MAX(IF($B$2:$B$1251=J12,$C$2:$C$1251)),"")</f>
        <v/>
      </c>
      <c r="O12" s="2" t="str">
        <f t="shared" si="2"/>
        <v/>
      </c>
      <c r="P12" s="2" t="str">
        <f t="shared" si="3"/>
        <v/>
      </c>
      <c r="Q12" s="2" t="str">
        <f t="shared" si="8"/>
        <v/>
      </c>
      <c r="R12" s="2" t="str">
        <f t="shared" si="11"/>
        <v/>
      </c>
      <c r="S12" s="2" t="str">
        <f t="shared" si="12"/>
        <v/>
      </c>
    </row>
    <row r="13" spans="1:19" x14ac:dyDescent="0.25">
      <c r="A13" s="8" t="str">
        <f t="shared" si="4"/>
        <v/>
      </c>
      <c r="B13" s="2" t="str">
        <f t="shared" si="0"/>
        <v/>
      </c>
      <c r="C13" s="2" t="str">
        <f t="shared" si="1"/>
        <v/>
      </c>
      <c r="D13" s="2" t="str">
        <f>IF(ISNUMBER(A13),COUNTIF(Calculations!B:B, A13),"")</f>
        <v/>
      </c>
      <c r="E13" s="2" t="str">
        <f>IF(ISNUMBER(A13),COUNTIF(Calculations!A:A, A13),"")</f>
        <v/>
      </c>
      <c r="F13" s="12" t="str">
        <f t="shared" si="9"/>
        <v/>
      </c>
      <c r="G13" s="12" t="str">
        <f t="shared" si="10"/>
        <v/>
      </c>
      <c r="I13" s="8" t="str">
        <f t="shared" si="5"/>
        <v/>
      </c>
      <c r="J13" s="8" t="str">
        <f t="shared" si="6"/>
        <v/>
      </c>
      <c r="K13" s="2" t="str">
        <f t="array" ref="K13">IF(ISNUMBER(I13),MIN(IF($B$2:$B$1251=J13,$C$2:$C$1251)),"")</f>
        <v/>
      </c>
      <c r="L13" s="10" t="str">
        <f t="shared" si="7"/>
        <v/>
      </c>
      <c r="M13" s="2" t="str">
        <f t="array" ref="M13">IF(ISNUMBER(I13),MAX(IF($B$2:$B$1251=J13,$C$2:$C$1251)),"")</f>
        <v/>
      </c>
      <c r="O13" s="2" t="str">
        <f t="shared" si="2"/>
        <v/>
      </c>
      <c r="P13" s="2" t="str">
        <f t="shared" si="3"/>
        <v/>
      </c>
      <c r="Q13" s="2" t="str">
        <f t="shared" si="8"/>
        <v/>
      </c>
      <c r="R13" s="2" t="str">
        <f t="shared" si="11"/>
        <v/>
      </c>
      <c r="S13" s="2" t="str">
        <f t="shared" si="12"/>
        <v/>
      </c>
    </row>
    <row r="14" spans="1:19" x14ac:dyDescent="0.25">
      <c r="A14" s="8" t="str">
        <f t="shared" si="4"/>
        <v/>
      </c>
      <c r="B14" s="2" t="str">
        <f t="shared" si="0"/>
        <v/>
      </c>
      <c r="C14" s="2" t="str">
        <f t="shared" si="1"/>
        <v/>
      </c>
      <c r="D14" s="2" t="str">
        <f>IF(ISNUMBER(A14),COUNTIF(Calculations!B:B, A14),"")</f>
        <v/>
      </c>
      <c r="E14" s="2" t="str">
        <f>IF(ISNUMBER(A14),COUNTIF(Calculations!A:A, A14),"")</f>
        <v/>
      </c>
      <c r="F14" s="12" t="str">
        <f t="shared" si="9"/>
        <v/>
      </c>
      <c r="G14" s="12" t="str">
        <f t="shared" si="10"/>
        <v/>
      </c>
      <c r="I14" s="8" t="str">
        <f t="shared" si="5"/>
        <v/>
      </c>
      <c r="J14" s="8" t="str">
        <f t="shared" si="6"/>
        <v/>
      </c>
      <c r="K14" s="2" t="str">
        <f t="array" ref="K14">IF(ISNUMBER(I14),MIN(IF($B$2:$B$1251=J14,$C$2:$C$1251)),"")</f>
        <v/>
      </c>
      <c r="L14" s="10" t="str">
        <f t="shared" si="7"/>
        <v/>
      </c>
      <c r="M14" s="2" t="str">
        <f t="array" ref="M14">IF(ISNUMBER(I14),MAX(IF($B$2:$B$1251=J14,$C$2:$C$1251)),"")</f>
        <v/>
      </c>
      <c r="O14" s="2" t="str">
        <f t="shared" si="2"/>
        <v/>
      </c>
      <c r="P14" s="2" t="str">
        <f t="shared" si="3"/>
        <v/>
      </c>
      <c r="Q14" s="2" t="str">
        <f t="shared" si="8"/>
        <v/>
      </c>
      <c r="R14" s="2" t="str">
        <f t="shared" si="11"/>
        <v/>
      </c>
      <c r="S14" s="2" t="str">
        <f t="shared" si="12"/>
        <v/>
      </c>
    </row>
    <row r="15" spans="1:19" x14ac:dyDescent="0.25">
      <c r="A15" s="8" t="str">
        <f t="shared" si="4"/>
        <v/>
      </c>
      <c r="B15" s="2" t="str">
        <f t="shared" si="0"/>
        <v/>
      </c>
      <c r="C15" s="2" t="str">
        <f t="shared" si="1"/>
        <v/>
      </c>
      <c r="D15" s="2" t="str">
        <f>IF(ISNUMBER(A15),COUNTIF(Calculations!B:B, A15),"")</f>
        <v/>
      </c>
      <c r="E15" s="2" t="str">
        <f>IF(ISNUMBER(A15),COUNTIF(Calculations!A:A, A15),"")</f>
        <v/>
      </c>
      <c r="F15" s="12" t="str">
        <f t="shared" si="9"/>
        <v/>
      </c>
      <c r="G15" s="12" t="str">
        <f t="shared" si="10"/>
        <v/>
      </c>
      <c r="I15" s="8" t="str">
        <f t="shared" si="5"/>
        <v/>
      </c>
      <c r="J15" s="8" t="str">
        <f t="shared" si="6"/>
        <v/>
      </c>
      <c r="K15" s="2" t="str">
        <f t="array" ref="K15">IF(ISNUMBER(I15),MIN(IF($B$2:$B$1251=J15,$C$2:$C$1251)),"")</f>
        <v/>
      </c>
      <c r="L15" s="10" t="str">
        <f t="shared" si="7"/>
        <v/>
      </c>
      <c r="M15" s="2" t="str">
        <f t="array" ref="M15">IF(ISNUMBER(I15),MAX(IF($B$2:$B$1251=J15,$C$2:$C$1251)),"")</f>
        <v/>
      </c>
      <c r="O15" s="2" t="str">
        <f t="shared" si="2"/>
        <v/>
      </c>
      <c r="P15" s="2" t="str">
        <f t="shared" si="3"/>
        <v/>
      </c>
      <c r="Q15" s="2" t="str">
        <f t="shared" si="8"/>
        <v/>
      </c>
      <c r="R15" s="2" t="str">
        <f t="shared" si="11"/>
        <v/>
      </c>
      <c r="S15" s="2" t="str">
        <f t="shared" si="12"/>
        <v/>
      </c>
    </row>
    <row r="16" spans="1:19" x14ac:dyDescent="0.25">
      <c r="A16" s="8" t="str">
        <f t="shared" si="4"/>
        <v/>
      </c>
      <c r="B16" s="2" t="str">
        <f t="shared" si="0"/>
        <v/>
      </c>
      <c r="C16" s="2" t="str">
        <f t="shared" si="1"/>
        <v/>
      </c>
      <c r="D16" s="2" t="str">
        <f>IF(ISNUMBER(A16),COUNTIF(Calculations!B:B, A16),"")</f>
        <v/>
      </c>
      <c r="E16" s="2" t="str">
        <f>IF(ISNUMBER(A16),COUNTIF(Calculations!A:A, A16),"")</f>
        <v/>
      </c>
      <c r="F16" s="12" t="str">
        <f t="shared" si="9"/>
        <v/>
      </c>
      <c r="G16" s="12" t="str">
        <f t="shared" si="10"/>
        <v/>
      </c>
      <c r="I16" s="8" t="str">
        <f t="shared" si="5"/>
        <v/>
      </c>
      <c r="J16" s="8" t="str">
        <f t="shared" si="6"/>
        <v/>
      </c>
      <c r="K16" s="2" t="str">
        <f t="array" ref="K16">IF(ISNUMBER(I16),MIN(IF($B$2:$B$1251=J16,$C$2:$C$1251)),"")</f>
        <v/>
      </c>
      <c r="L16" s="10" t="str">
        <f t="shared" si="7"/>
        <v/>
      </c>
      <c r="M16" s="2" t="str">
        <f t="array" ref="M16">IF(ISNUMBER(I16),MAX(IF($B$2:$B$1251=J16,$C$2:$C$1251)),"")</f>
        <v/>
      </c>
      <c r="O16" s="2" t="str">
        <f t="shared" si="2"/>
        <v/>
      </c>
      <c r="P16" s="2" t="str">
        <f t="shared" si="3"/>
        <v/>
      </c>
      <c r="Q16" s="2" t="str">
        <f t="shared" si="8"/>
        <v/>
      </c>
      <c r="R16" s="2" t="str">
        <f t="shared" si="11"/>
        <v/>
      </c>
      <c r="S16" s="2" t="str">
        <f t="shared" si="12"/>
        <v/>
      </c>
    </row>
    <row r="17" spans="1:19" x14ac:dyDescent="0.25">
      <c r="A17" s="8" t="str">
        <f t="shared" si="4"/>
        <v/>
      </c>
      <c r="B17" s="2" t="str">
        <f t="shared" si="0"/>
        <v/>
      </c>
      <c r="C17" s="2" t="str">
        <f t="shared" si="1"/>
        <v/>
      </c>
      <c r="D17" s="2" t="str">
        <f>IF(ISNUMBER(A17),COUNTIF(Calculations!B:B, A17),"")</f>
        <v/>
      </c>
      <c r="E17" s="2" t="str">
        <f>IF(ISNUMBER(A17),COUNTIF(Calculations!A:A, A17),"")</f>
        <v/>
      </c>
      <c r="F17" s="12" t="str">
        <f t="shared" si="9"/>
        <v/>
      </c>
      <c r="G17" s="12" t="str">
        <f t="shared" si="10"/>
        <v/>
      </c>
      <c r="I17" s="8" t="str">
        <f t="shared" si="5"/>
        <v/>
      </c>
      <c r="J17" s="8" t="str">
        <f t="shared" si="6"/>
        <v/>
      </c>
      <c r="K17" s="2" t="str">
        <f t="array" ref="K17">IF(ISNUMBER(I17),MIN(IF($B$2:$B$1251=J17,$C$2:$C$1251)),"")</f>
        <v/>
      </c>
      <c r="L17" s="10" t="str">
        <f t="shared" si="7"/>
        <v/>
      </c>
      <c r="M17" s="2" t="str">
        <f t="array" ref="M17">IF(ISNUMBER(I17),MAX(IF($B$2:$B$1251=J17,$C$2:$C$1251)),"")</f>
        <v/>
      </c>
      <c r="O17" s="2" t="str">
        <f t="shared" si="2"/>
        <v/>
      </c>
      <c r="P17" s="2" t="str">
        <f t="shared" si="3"/>
        <v/>
      </c>
      <c r="Q17" s="2" t="str">
        <f t="shared" si="8"/>
        <v/>
      </c>
      <c r="R17" s="2" t="str">
        <f t="shared" si="11"/>
        <v/>
      </c>
      <c r="S17" s="2" t="str">
        <f t="shared" si="12"/>
        <v/>
      </c>
    </row>
    <row r="18" spans="1:19" x14ac:dyDescent="0.25">
      <c r="A18" s="8" t="str">
        <f t="shared" si="4"/>
        <v/>
      </c>
      <c r="B18" s="2" t="str">
        <f t="shared" si="0"/>
        <v/>
      </c>
      <c r="C18" s="2" t="str">
        <f t="shared" si="1"/>
        <v/>
      </c>
      <c r="D18" s="2" t="str">
        <f>IF(ISNUMBER(A18),COUNTIF(Calculations!B:B, A18),"")</f>
        <v/>
      </c>
      <c r="E18" s="2" t="str">
        <f>IF(ISNUMBER(A18),COUNTIF(Calculations!A:A, A18),"")</f>
        <v/>
      </c>
      <c r="F18" s="12" t="str">
        <f t="shared" si="9"/>
        <v/>
      </c>
      <c r="G18" s="12" t="str">
        <f t="shared" si="10"/>
        <v/>
      </c>
      <c r="I18" s="8" t="str">
        <f t="shared" si="5"/>
        <v/>
      </c>
      <c r="J18" s="8" t="str">
        <f t="shared" si="6"/>
        <v/>
      </c>
      <c r="K18" s="2" t="str">
        <f t="array" ref="K18">IF(ISNUMBER(I18),MIN(IF($B$2:$B$1251=J18,$C$2:$C$1251)),"")</f>
        <v/>
      </c>
      <c r="L18" s="10" t="str">
        <f t="shared" si="7"/>
        <v/>
      </c>
      <c r="M18" s="2" t="str">
        <f t="array" ref="M18">IF(ISNUMBER(I18),MAX(IF($B$2:$B$1251=J18,$C$2:$C$1251)),"")</f>
        <v/>
      </c>
      <c r="O18" s="2" t="str">
        <f t="shared" si="2"/>
        <v/>
      </c>
      <c r="P18" s="2" t="str">
        <f t="shared" si="3"/>
        <v/>
      </c>
      <c r="Q18" s="2" t="str">
        <f t="shared" si="8"/>
        <v/>
      </c>
      <c r="R18" s="2" t="str">
        <f t="shared" si="11"/>
        <v/>
      </c>
      <c r="S18" s="2" t="str">
        <f t="shared" si="12"/>
        <v/>
      </c>
    </row>
    <row r="19" spans="1:19" x14ac:dyDescent="0.25">
      <c r="A19" s="8" t="str">
        <f t="shared" si="4"/>
        <v/>
      </c>
      <c r="B19" s="2" t="str">
        <f t="shared" si="0"/>
        <v/>
      </c>
      <c r="C19" s="2" t="str">
        <f t="shared" si="1"/>
        <v/>
      </c>
      <c r="D19" s="2" t="str">
        <f>IF(ISNUMBER(A19),COUNTIF(Calculations!B:B, A19),"")</f>
        <v/>
      </c>
      <c r="E19" s="2" t="str">
        <f>IF(ISNUMBER(A19),COUNTIF(Calculations!A:A, A19),"")</f>
        <v/>
      </c>
      <c r="F19" s="12" t="str">
        <f t="shared" si="9"/>
        <v/>
      </c>
      <c r="G19" s="12" t="str">
        <f t="shared" si="10"/>
        <v/>
      </c>
      <c r="I19" s="8" t="str">
        <f t="shared" si="5"/>
        <v/>
      </c>
      <c r="J19" s="8" t="str">
        <f t="shared" si="6"/>
        <v/>
      </c>
      <c r="K19" s="2" t="str">
        <f t="array" ref="K19">IF(ISNUMBER(I19),MIN(IF($B$2:$B$1251=J19,$C$2:$C$1251)),"")</f>
        <v/>
      </c>
      <c r="L19" s="10" t="str">
        <f t="shared" si="7"/>
        <v/>
      </c>
      <c r="M19" s="2" t="str">
        <f t="array" ref="M19">IF(ISNUMBER(I19),MAX(IF($B$2:$B$1251=J19,$C$2:$C$1251)),"")</f>
        <v/>
      </c>
      <c r="O19" s="2" t="str">
        <f t="shared" si="2"/>
        <v/>
      </c>
      <c r="P19" s="2" t="str">
        <f t="shared" si="3"/>
        <v/>
      </c>
      <c r="Q19" s="2" t="str">
        <f t="shared" si="8"/>
        <v/>
      </c>
      <c r="R19" s="2" t="str">
        <f t="shared" si="11"/>
        <v/>
      </c>
      <c r="S19" s="2" t="str">
        <f t="shared" si="12"/>
        <v/>
      </c>
    </row>
    <row r="20" spans="1:19" x14ac:dyDescent="0.25">
      <c r="A20" s="8" t="str">
        <f t="shared" si="4"/>
        <v/>
      </c>
      <c r="B20" s="2" t="str">
        <f t="shared" si="0"/>
        <v/>
      </c>
      <c r="C20" s="2" t="str">
        <f t="shared" si="1"/>
        <v/>
      </c>
      <c r="D20" s="2" t="str">
        <f>IF(ISNUMBER(A20),COUNTIF(Calculations!B:B, A20),"")</f>
        <v/>
      </c>
      <c r="E20" s="2" t="str">
        <f>IF(ISNUMBER(A20),COUNTIF(Calculations!A:A, A20),"")</f>
        <v/>
      </c>
      <c r="F20" s="12" t="str">
        <f t="shared" si="9"/>
        <v/>
      </c>
      <c r="G20" s="12" t="str">
        <f t="shared" si="10"/>
        <v/>
      </c>
      <c r="I20" s="8" t="str">
        <f t="shared" si="5"/>
        <v/>
      </c>
      <c r="J20" s="8" t="str">
        <f t="shared" si="6"/>
        <v/>
      </c>
      <c r="K20" s="2" t="str">
        <f t="array" ref="K20">IF(ISNUMBER(I20),MIN(IF($B$2:$B$1251=J20,$C$2:$C$1251)),"")</f>
        <v/>
      </c>
      <c r="L20" s="10" t="str">
        <f t="shared" si="7"/>
        <v/>
      </c>
      <c r="M20" s="2" t="str">
        <f t="array" ref="M20">IF(ISNUMBER(I20),MAX(IF($B$2:$B$1251=J20,$C$2:$C$1251)),"")</f>
        <v/>
      </c>
      <c r="O20" s="2" t="str">
        <f t="shared" si="2"/>
        <v/>
      </c>
      <c r="P20" s="2" t="str">
        <f t="shared" si="3"/>
        <v/>
      </c>
      <c r="Q20" s="2" t="str">
        <f t="shared" si="8"/>
        <v/>
      </c>
      <c r="R20" s="2" t="str">
        <f t="shared" si="11"/>
        <v/>
      </c>
      <c r="S20" s="2" t="str">
        <f t="shared" si="12"/>
        <v/>
      </c>
    </row>
    <row r="21" spans="1:19" x14ac:dyDescent="0.25">
      <c r="A21" s="8" t="str">
        <f t="shared" si="4"/>
        <v/>
      </c>
      <c r="B21" s="2" t="str">
        <f t="shared" si="0"/>
        <v/>
      </c>
      <c r="C21" s="2" t="str">
        <f t="shared" si="1"/>
        <v/>
      </c>
      <c r="D21" s="2" t="str">
        <f>IF(ISNUMBER(A21),COUNTIF(Calculations!B:B, A21),"")</f>
        <v/>
      </c>
      <c r="E21" s="2" t="str">
        <f>IF(ISNUMBER(A21),COUNTIF(Calculations!A:A, A21),"")</f>
        <v/>
      </c>
      <c r="F21" s="12" t="str">
        <f t="shared" si="9"/>
        <v/>
      </c>
      <c r="G21" s="12" t="str">
        <f t="shared" si="10"/>
        <v/>
      </c>
      <c r="I21" s="8" t="str">
        <f t="shared" si="5"/>
        <v/>
      </c>
      <c r="J21" s="8" t="str">
        <f t="shared" si="6"/>
        <v/>
      </c>
      <c r="K21" s="2" t="str">
        <f t="array" ref="K21">IF(ISNUMBER(I21),MIN(IF($B$2:$B$1251=J21,$C$2:$C$1251)),"")</f>
        <v/>
      </c>
      <c r="L21" s="10" t="str">
        <f t="shared" si="7"/>
        <v/>
      </c>
      <c r="M21" s="2" t="str">
        <f t="array" ref="M21">IF(ISNUMBER(I21),MAX(IF($B$2:$B$1251=J21,$C$2:$C$1251)),"")</f>
        <v/>
      </c>
      <c r="O21" s="2" t="str">
        <f t="shared" si="2"/>
        <v/>
      </c>
      <c r="P21" s="2" t="str">
        <f t="shared" si="3"/>
        <v/>
      </c>
      <c r="Q21" s="2" t="str">
        <f t="shared" si="8"/>
        <v/>
      </c>
      <c r="R21" s="2" t="str">
        <f t="shared" si="11"/>
        <v/>
      </c>
      <c r="S21" s="2" t="str">
        <f t="shared" si="12"/>
        <v/>
      </c>
    </row>
    <row r="22" spans="1:19" x14ac:dyDescent="0.25">
      <c r="A22" s="8" t="str">
        <f t="shared" si="4"/>
        <v/>
      </c>
      <c r="B22" s="2" t="str">
        <f t="shared" si="0"/>
        <v/>
      </c>
      <c r="C22" s="2" t="str">
        <f t="shared" si="1"/>
        <v/>
      </c>
      <c r="D22" s="2" t="str">
        <f>IF(ISNUMBER(A22),COUNTIF(Calculations!B:B, A22),"")</f>
        <v/>
      </c>
      <c r="E22" s="2" t="str">
        <f>IF(ISNUMBER(A22),COUNTIF(Calculations!A:A, A22),"")</f>
        <v/>
      </c>
      <c r="F22" s="12" t="str">
        <f t="shared" si="9"/>
        <v/>
      </c>
      <c r="G22" s="12" t="str">
        <f t="shared" si="10"/>
        <v/>
      </c>
      <c r="I22" s="8" t="str">
        <f t="shared" si="5"/>
        <v/>
      </c>
      <c r="J22" s="8" t="str">
        <f t="shared" si="6"/>
        <v/>
      </c>
      <c r="K22" s="2" t="str">
        <f t="array" ref="K22">IF(ISNUMBER(I22),MIN(IF($B$2:$B$1251=J22,$C$2:$C$1251)),"")</f>
        <v/>
      </c>
      <c r="L22" s="10" t="str">
        <f t="shared" si="7"/>
        <v/>
      </c>
      <c r="M22" s="2" t="str">
        <f t="array" ref="M22">IF(ISNUMBER(I22),MAX(IF($B$2:$B$1251=J22,$C$2:$C$1251)),"")</f>
        <v/>
      </c>
      <c r="O22" s="2" t="str">
        <f t="shared" si="2"/>
        <v/>
      </c>
      <c r="P22" s="2" t="str">
        <f t="shared" si="3"/>
        <v/>
      </c>
      <c r="Q22" s="2" t="str">
        <f t="shared" si="8"/>
        <v/>
      </c>
      <c r="R22" s="2" t="str">
        <f t="shared" si="11"/>
        <v/>
      </c>
      <c r="S22" s="2" t="str">
        <f t="shared" si="12"/>
        <v/>
      </c>
    </row>
    <row r="23" spans="1:19" x14ac:dyDescent="0.25">
      <c r="A23" s="8" t="str">
        <f t="shared" si="4"/>
        <v/>
      </c>
      <c r="B23" s="2" t="str">
        <f t="shared" si="0"/>
        <v/>
      </c>
      <c r="C23" s="2" t="str">
        <f t="shared" si="1"/>
        <v/>
      </c>
      <c r="D23" s="2" t="str">
        <f>IF(ISNUMBER(A23),COUNTIF(Calculations!B:B, A23),"")</f>
        <v/>
      </c>
      <c r="E23" s="2" t="str">
        <f>IF(ISNUMBER(A23),COUNTIF(Calculations!A:A, A23),"")</f>
        <v/>
      </c>
      <c r="F23" s="12" t="str">
        <f t="shared" si="9"/>
        <v/>
      </c>
      <c r="G23" s="12" t="str">
        <f t="shared" si="10"/>
        <v/>
      </c>
      <c r="I23" s="8" t="str">
        <f t="shared" si="5"/>
        <v/>
      </c>
      <c r="J23" s="8" t="str">
        <f t="shared" si="6"/>
        <v/>
      </c>
      <c r="K23" s="2" t="str">
        <f t="array" ref="K23">IF(ISNUMBER(I23),MIN(IF($B$2:$B$1251=J23,$C$2:$C$1251)),"")</f>
        <v/>
      </c>
      <c r="L23" s="10" t="str">
        <f t="shared" si="7"/>
        <v/>
      </c>
      <c r="M23" s="2" t="str">
        <f t="array" ref="M23">IF(ISNUMBER(I23),MAX(IF($B$2:$B$1251=J23,$C$2:$C$1251)),"")</f>
        <v/>
      </c>
      <c r="O23" s="2" t="str">
        <f t="shared" si="2"/>
        <v/>
      </c>
      <c r="P23" s="2" t="str">
        <f t="shared" si="3"/>
        <v/>
      </c>
      <c r="Q23" s="2" t="str">
        <f t="shared" si="8"/>
        <v/>
      </c>
      <c r="R23" s="2" t="str">
        <f t="shared" si="11"/>
        <v/>
      </c>
      <c r="S23" s="2" t="str">
        <f t="shared" si="12"/>
        <v/>
      </c>
    </row>
    <row r="24" spans="1:19" x14ac:dyDescent="0.25">
      <c r="A24" s="8" t="str">
        <f t="shared" si="4"/>
        <v/>
      </c>
      <c r="B24" s="2" t="str">
        <f t="shared" si="0"/>
        <v/>
      </c>
      <c r="C24" s="2" t="str">
        <f t="shared" si="1"/>
        <v/>
      </c>
      <c r="D24" s="2" t="str">
        <f>IF(ISNUMBER(A24),COUNTIF(Calculations!B:B, A24),"")</f>
        <v/>
      </c>
      <c r="E24" s="2" t="str">
        <f>IF(ISNUMBER(A24),COUNTIF(Calculations!A:A, A24),"")</f>
        <v/>
      </c>
      <c r="F24" s="12" t="str">
        <f t="shared" si="9"/>
        <v/>
      </c>
      <c r="G24" s="12" t="str">
        <f t="shared" si="10"/>
        <v/>
      </c>
      <c r="I24" s="8" t="str">
        <f t="shared" si="5"/>
        <v/>
      </c>
      <c r="J24" s="8" t="str">
        <f t="shared" si="6"/>
        <v/>
      </c>
      <c r="K24" s="2" t="str">
        <f t="array" ref="K24">IF(ISNUMBER(I24),MIN(IF($B$2:$B$1251=J24,$C$2:$C$1251)),"")</f>
        <v/>
      </c>
      <c r="L24" s="10" t="str">
        <f t="shared" si="7"/>
        <v/>
      </c>
      <c r="M24" s="2" t="str">
        <f t="array" ref="M24">IF(ISNUMBER(I24),MAX(IF($B$2:$B$1251=J24,$C$2:$C$1251)),"")</f>
        <v/>
      </c>
      <c r="O24" s="2" t="str">
        <f t="shared" si="2"/>
        <v/>
      </c>
      <c r="P24" s="2" t="str">
        <f t="shared" si="3"/>
        <v/>
      </c>
      <c r="Q24" s="2" t="str">
        <f t="shared" si="8"/>
        <v/>
      </c>
      <c r="R24" s="2" t="str">
        <f t="shared" si="11"/>
        <v/>
      </c>
      <c r="S24" s="2" t="str">
        <f t="shared" si="12"/>
        <v/>
      </c>
    </row>
    <row r="25" spans="1:19" x14ac:dyDescent="0.25">
      <c r="A25" s="8" t="str">
        <f t="shared" si="4"/>
        <v/>
      </c>
      <c r="B25" s="2" t="str">
        <f t="shared" si="0"/>
        <v/>
      </c>
      <c r="C25" s="2" t="str">
        <f t="shared" si="1"/>
        <v/>
      </c>
      <c r="D25" s="2" t="str">
        <f>IF(ISNUMBER(A25),COUNTIF(Calculations!B:B, A25),"")</f>
        <v/>
      </c>
      <c r="E25" s="2" t="str">
        <f>IF(ISNUMBER(A25),COUNTIF(Calculations!A:A, A25),"")</f>
        <v/>
      </c>
      <c r="F25" s="12" t="str">
        <f t="shared" si="9"/>
        <v/>
      </c>
      <c r="G25" s="12" t="str">
        <f t="shared" si="10"/>
        <v/>
      </c>
      <c r="I25" s="8" t="str">
        <f t="shared" si="5"/>
        <v/>
      </c>
      <c r="J25" s="8" t="str">
        <f t="shared" si="6"/>
        <v/>
      </c>
      <c r="K25" s="2" t="str">
        <f t="array" ref="K25">IF(ISNUMBER(I25),MIN(IF($B$2:$B$1251=J25,$C$2:$C$1251)),"")</f>
        <v/>
      </c>
      <c r="L25" s="10" t="str">
        <f t="shared" si="7"/>
        <v/>
      </c>
      <c r="M25" s="2" t="str">
        <f t="array" ref="M25">IF(ISNUMBER(I25),MAX(IF($B$2:$B$1251=J25,$C$2:$C$1251)),"")</f>
        <v/>
      </c>
      <c r="O25" s="2" t="str">
        <f t="shared" si="2"/>
        <v/>
      </c>
      <c r="P25" s="2" t="str">
        <f t="shared" si="3"/>
        <v/>
      </c>
      <c r="Q25" s="2" t="str">
        <f t="shared" si="8"/>
        <v/>
      </c>
      <c r="R25" s="2" t="str">
        <f t="shared" si="11"/>
        <v/>
      </c>
      <c r="S25" s="2" t="str">
        <f t="shared" si="12"/>
        <v/>
      </c>
    </row>
    <row r="26" spans="1:19" x14ac:dyDescent="0.25">
      <c r="A26" s="8" t="str">
        <f t="shared" si="4"/>
        <v/>
      </c>
      <c r="B26" s="2" t="str">
        <f t="shared" si="0"/>
        <v/>
      </c>
      <c r="C26" s="2" t="str">
        <f t="shared" si="1"/>
        <v/>
      </c>
      <c r="D26" s="2" t="str">
        <f>IF(ISNUMBER(A26),COUNTIF(Calculations!B:B, A26),"")</f>
        <v/>
      </c>
      <c r="E26" s="2" t="str">
        <f>IF(ISNUMBER(A26),COUNTIF(Calculations!A:A, A26),"")</f>
        <v/>
      </c>
      <c r="F26" s="12" t="str">
        <f t="shared" si="9"/>
        <v/>
      </c>
      <c r="G26" s="12" t="str">
        <f t="shared" si="10"/>
        <v/>
      </c>
      <c r="I26" s="8" t="str">
        <f t="shared" si="5"/>
        <v/>
      </c>
      <c r="J26" s="8" t="str">
        <f t="shared" si="6"/>
        <v/>
      </c>
      <c r="K26" s="2" t="str">
        <f t="array" ref="K26">IF(ISNUMBER(I26),MIN(IF($B$2:$B$1251=J26,$C$2:$C$1251)),"")</f>
        <v/>
      </c>
      <c r="L26" s="10" t="str">
        <f t="shared" si="7"/>
        <v/>
      </c>
      <c r="M26" s="2" t="str">
        <f t="array" ref="M26">IF(ISNUMBER(I26),MAX(IF($B$2:$B$1251=J26,$C$2:$C$1251)),"")</f>
        <v/>
      </c>
      <c r="O26" s="2" t="str">
        <f t="shared" si="2"/>
        <v/>
      </c>
      <c r="P26" s="2" t="str">
        <f t="shared" si="3"/>
        <v/>
      </c>
      <c r="Q26" s="2" t="str">
        <f t="shared" si="8"/>
        <v/>
      </c>
      <c r="R26" s="2" t="str">
        <f t="shared" si="11"/>
        <v/>
      </c>
      <c r="S26" s="2" t="str">
        <f t="shared" si="12"/>
        <v/>
      </c>
    </row>
    <row r="27" spans="1:19" x14ac:dyDescent="0.25">
      <c r="A27" s="8" t="str">
        <f t="shared" si="4"/>
        <v/>
      </c>
      <c r="B27" s="2" t="str">
        <f t="shared" si="0"/>
        <v/>
      </c>
      <c r="C27" s="2" t="str">
        <f t="shared" si="1"/>
        <v/>
      </c>
      <c r="D27" s="2" t="str">
        <f>IF(ISNUMBER(A27),COUNTIF(Calculations!B:B, A27),"")</f>
        <v/>
      </c>
      <c r="E27" s="2" t="str">
        <f>IF(ISNUMBER(A27),COUNTIF(Calculations!A:A, A27),"")</f>
        <v/>
      </c>
      <c r="F27" s="12" t="str">
        <f t="shared" si="9"/>
        <v/>
      </c>
      <c r="G27" s="12" t="str">
        <f t="shared" si="10"/>
        <v/>
      </c>
      <c r="I27" s="8" t="str">
        <f t="shared" si="5"/>
        <v/>
      </c>
      <c r="J27" s="8" t="str">
        <f t="shared" si="6"/>
        <v/>
      </c>
      <c r="K27" s="2" t="str">
        <f t="array" ref="K27">IF(ISNUMBER(I27),MIN(IF($B$2:$B$1251=J27,$C$2:$C$1251)),"")</f>
        <v/>
      </c>
      <c r="L27" s="10" t="str">
        <f t="shared" si="7"/>
        <v/>
      </c>
      <c r="M27" s="2" t="str">
        <f t="array" ref="M27">IF(ISNUMBER(I27),MAX(IF($B$2:$B$1251=J27,$C$2:$C$1251)),"")</f>
        <v/>
      </c>
      <c r="O27" s="2" t="str">
        <f t="shared" si="2"/>
        <v/>
      </c>
      <c r="P27" s="2" t="str">
        <f t="shared" si="3"/>
        <v/>
      </c>
      <c r="Q27" s="2" t="str">
        <f t="shared" si="8"/>
        <v/>
      </c>
      <c r="R27" s="2" t="str">
        <f t="shared" si="11"/>
        <v/>
      </c>
      <c r="S27" s="2" t="str">
        <f t="shared" si="12"/>
        <v/>
      </c>
    </row>
    <row r="28" spans="1:19" x14ac:dyDescent="0.25">
      <c r="A28" s="8" t="str">
        <f t="shared" si="4"/>
        <v/>
      </c>
      <c r="B28" s="2" t="str">
        <f t="shared" si="0"/>
        <v/>
      </c>
      <c r="C28" s="2" t="str">
        <f t="shared" si="1"/>
        <v/>
      </c>
      <c r="D28" s="2" t="str">
        <f>IF(ISNUMBER(A28),COUNTIF(Calculations!B:B, A28),"")</f>
        <v/>
      </c>
      <c r="E28" s="2" t="str">
        <f>IF(ISNUMBER(A28),COUNTIF(Calculations!A:A, A28),"")</f>
        <v/>
      </c>
      <c r="F28" s="12" t="str">
        <f t="shared" si="9"/>
        <v/>
      </c>
      <c r="G28" s="12" t="str">
        <f t="shared" si="10"/>
        <v/>
      </c>
      <c r="I28" s="8" t="str">
        <f t="shared" si="5"/>
        <v/>
      </c>
      <c r="J28" s="8" t="str">
        <f t="shared" si="6"/>
        <v/>
      </c>
      <c r="K28" s="2" t="str">
        <f t="array" ref="K28">IF(ISNUMBER(I28),MIN(IF($B$2:$B$1251=J28,$C$2:$C$1251)),"")</f>
        <v/>
      </c>
      <c r="L28" s="10" t="str">
        <f t="shared" si="7"/>
        <v/>
      </c>
      <c r="M28" s="2" t="str">
        <f t="array" ref="M28">IF(ISNUMBER(I28),MAX(IF($B$2:$B$1251=J28,$C$2:$C$1251)),"")</f>
        <v/>
      </c>
      <c r="O28" s="2" t="str">
        <f t="shared" si="2"/>
        <v/>
      </c>
      <c r="P28" s="2" t="str">
        <f t="shared" si="3"/>
        <v/>
      </c>
      <c r="Q28" s="2" t="str">
        <f t="shared" si="8"/>
        <v/>
      </c>
      <c r="R28" s="2" t="str">
        <f t="shared" si="11"/>
        <v/>
      </c>
      <c r="S28" s="2" t="str">
        <f t="shared" si="12"/>
        <v/>
      </c>
    </row>
    <row r="29" spans="1:19" x14ac:dyDescent="0.25">
      <c r="A29" s="8" t="str">
        <f t="shared" si="4"/>
        <v/>
      </c>
      <c r="B29" s="2" t="str">
        <f t="shared" si="0"/>
        <v/>
      </c>
      <c r="C29" s="2" t="str">
        <f t="shared" si="1"/>
        <v/>
      </c>
      <c r="D29" s="2" t="str">
        <f>IF(ISNUMBER(A29),COUNTIF(Calculations!B:B, A29),"")</f>
        <v/>
      </c>
      <c r="E29" s="2" t="str">
        <f>IF(ISNUMBER(A29),COUNTIF(Calculations!A:A, A29),"")</f>
        <v/>
      </c>
      <c r="F29" s="12" t="str">
        <f t="shared" si="9"/>
        <v/>
      </c>
      <c r="G29" s="12" t="str">
        <f t="shared" si="10"/>
        <v/>
      </c>
      <c r="I29" s="8" t="str">
        <f t="shared" si="5"/>
        <v/>
      </c>
      <c r="J29" s="8" t="str">
        <f t="shared" si="6"/>
        <v/>
      </c>
      <c r="K29" s="2" t="str">
        <f t="array" ref="K29">IF(ISNUMBER(I29),MIN(IF($B$2:$B$1251=J29,$C$2:$C$1251)),"")</f>
        <v/>
      </c>
      <c r="L29" s="10" t="str">
        <f t="shared" si="7"/>
        <v/>
      </c>
      <c r="M29" s="2" t="str">
        <f t="array" ref="M29">IF(ISNUMBER(I29),MAX(IF($B$2:$B$1251=J29,$C$2:$C$1251)),"")</f>
        <v/>
      </c>
      <c r="O29" s="2" t="str">
        <f t="shared" si="2"/>
        <v/>
      </c>
      <c r="P29" s="2" t="str">
        <f t="shared" si="3"/>
        <v/>
      </c>
      <c r="Q29" s="2" t="str">
        <f t="shared" si="8"/>
        <v/>
      </c>
      <c r="R29" s="2" t="str">
        <f t="shared" si="11"/>
        <v/>
      </c>
      <c r="S29" s="2" t="str">
        <f t="shared" si="12"/>
        <v/>
      </c>
    </row>
    <row r="30" spans="1:19" x14ac:dyDescent="0.25">
      <c r="A30" s="8" t="str">
        <f t="shared" si="4"/>
        <v/>
      </c>
      <c r="B30" s="2" t="str">
        <f t="shared" si="0"/>
        <v/>
      </c>
      <c r="C30" s="2" t="str">
        <f t="shared" si="1"/>
        <v/>
      </c>
      <c r="D30" s="2" t="str">
        <f>IF(ISNUMBER(A30),COUNTIF(Calculations!B:B, A30),"")</f>
        <v/>
      </c>
      <c r="E30" s="2" t="str">
        <f>IF(ISNUMBER(A30),COUNTIF(Calculations!A:A, A30),"")</f>
        <v/>
      </c>
      <c r="F30" s="12" t="str">
        <f t="shared" si="9"/>
        <v/>
      </c>
      <c r="G30" s="12" t="str">
        <f t="shared" si="10"/>
        <v/>
      </c>
      <c r="I30" s="8" t="str">
        <f t="shared" si="5"/>
        <v/>
      </c>
      <c r="J30" s="8" t="str">
        <f t="shared" si="6"/>
        <v/>
      </c>
      <c r="K30" s="2" t="str">
        <f t="array" ref="K30">IF(ISNUMBER(I30),MIN(IF($B$2:$B$1251=J30,$C$2:$C$1251)),"")</f>
        <v/>
      </c>
      <c r="L30" s="10" t="str">
        <f t="shared" si="7"/>
        <v/>
      </c>
      <c r="M30" s="2" t="str">
        <f t="array" ref="M30">IF(ISNUMBER(I30),MAX(IF($B$2:$B$1251=J30,$C$2:$C$1251)),"")</f>
        <v/>
      </c>
      <c r="O30" s="2" t="str">
        <f t="shared" si="2"/>
        <v/>
      </c>
      <c r="P30" s="2" t="str">
        <f t="shared" si="3"/>
        <v/>
      </c>
      <c r="Q30" s="2" t="str">
        <f t="shared" si="8"/>
        <v/>
      </c>
      <c r="R30" s="2" t="str">
        <f t="shared" si="11"/>
        <v/>
      </c>
      <c r="S30" s="2" t="str">
        <f t="shared" si="12"/>
        <v/>
      </c>
    </row>
    <row r="31" spans="1:19" x14ac:dyDescent="0.25">
      <c r="A31" s="8" t="str">
        <f t="shared" si="4"/>
        <v/>
      </c>
      <c r="B31" s="2" t="str">
        <f t="shared" si="0"/>
        <v/>
      </c>
      <c r="C31" s="2" t="str">
        <f t="shared" si="1"/>
        <v/>
      </c>
      <c r="D31" s="2" t="str">
        <f>IF(ISNUMBER(A31),COUNTIF(Calculations!B:B, A31),"")</f>
        <v/>
      </c>
      <c r="E31" s="2" t="str">
        <f>IF(ISNUMBER(A31),COUNTIF(Calculations!A:A, A31),"")</f>
        <v/>
      </c>
      <c r="F31" s="12" t="str">
        <f t="shared" si="9"/>
        <v/>
      </c>
      <c r="G31" s="12" t="str">
        <f t="shared" si="10"/>
        <v/>
      </c>
      <c r="I31" s="8" t="str">
        <f t="shared" si="5"/>
        <v/>
      </c>
      <c r="J31" s="8" t="str">
        <f t="shared" si="6"/>
        <v/>
      </c>
      <c r="K31" s="2" t="str">
        <f t="array" ref="K31">IF(ISNUMBER(I31),MIN(IF($B$2:$B$1251=J31,$C$2:$C$1251)),"")</f>
        <v/>
      </c>
      <c r="L31" s="10" t="str">
        <f t="shared" si="7"/>
        <v/>
      </c>
      <c r="M31" s="2" t="str">
        <f t="array" ref="M31">IF(ISNUMBER(I31),MAX(IF($B$2:$B$1251=J31,$C$2:$C$1251)),"")</f>
        <v/>
      </c>
      <c r="O31" s="2" t="str">
        <f t="shared" si="2"/>
        <v/>
      </c>
      <c r="P31" s="2" t="str">
        <f t="shared" si="3"/>
        <v/>
      </c>
      <c r="Q31" s="2" t="str">
        <f t="shared" si="8"/>
        <v/>
      </c>
      <c r="R31" s="2" t="str">
        <f t="shared" si="11"/>
        <v/>
      </c>
      <c r="S31" s="2" t="str">
        <f t="shared" si="12"/>
        <v/>
      </c>
    </row>
    <row r="32" spans="1:19" x14ac:dyDescent="0.25">
      <c r="A32" s="8" t="str">
        <f t="shared" si="4"/>
        <v/>
      </c>
      <c r="B32" s="2" t="str">
        <f t="shared" si="0"/>
        <v/>
      </c>
      <c r="C32" s="2" t="str">
        <f t="shared" si="1"/>
        <v/>
      </c>
      <c r="D32" s="2" t="str">
        <f>IF(ISNUMBER(A32),COUNTIF(Calculations!B:B, A32),"")</f>
        <v/>
      </c>
      <c r="E32" s="2" t="str">
        <f>IF(ISNUMBER(A32),COUNTIF(Calculations!A:A, A32),"")</f>
        <v/>
      </c>
      <c r="F32" s="12" t="str">
        <f t="shared" si="9"/>
        <v/>
      </c>
      <c r="G32" s="12" t="str">
        <f t="shared" si="10"/>
        <v/>
      </c>
      <c r="I32" s="8" t="str">
        <f t="shared" si="5"/>
        <v/>
      </c>
      <c r="J32" s="8" t="str">
        <f t="shared" si="6"/>
        <v/>
      </c>
      <c r="K32" s="2" t="str">
        <f t="array" ref="K32">IF(ISNUMBER(I32),MIN(IF($B$2:$B$1251=J32,$C$2:$C$1251)),"")</f>
        <v/>
      </c>
      <c r="L32" s="10" t="str">
        <f t="shared" si="7"/>
        <v/>
      </c>
      <c r="M32" s="2" t="str">
        <f t="array" ref="M32">IF(ISNUMBER(I32),MAX(IF($B$2:$B$1251=J32,$C$2:$C$1251)),"")</f>
        <v/>
      </c>
      <c r="O32" s="2" t="str">
        <f t="shared" si="2"/>
        <v/>
      </c>
      <c r="P32" s="2" t="str">
        <f t="shared" si="3"/>
        <v/>
      </c>
      <c r="Q32" s="2" t="str">
        <f t="shared" si="8"/>
        <v/>
      </c>
      <c r="R32" s="2" t="str">
        <f t="shared" si="11"/>
        <v/>
      </c>
      <c r="S32" s="2" t="str">
        <f t="shared" si="12"/>
        <v/>
      </c>
    </row>
    <row r="33" spans="1:19" x14ac:dyDescent="0.25">
      <c r="A33" s="8" t="str">
        <f t="shared" si="4"/>
        <v/>
      </c>
      <c r="B33" s="2" t="str">
        <f t="shared" si="0"/>
        <v/>
      </c>
      <c r="C33" s="2" t="str">
        <f t="shared" si="1"/>
        <v/>
      </c>
      <c r="D33" s="2" t="str">
        <f>IF(ISNUMBER(A33),COUNTIF(Calculations!B:B, A33),"")</f>
        <v/>
      </c>
      <c r="E33" s="2" t="str">
        <f>IF(ISNUMBER(A33),COUNTIF(Calculations!A:A, A33),"")</f>
        <v/>
      </c>
      <c r="F33" s="12" t="str">
        <f t="shared" si="9"/>
        <v/>
      </c>
      <c r="G33" s="12" t="str">
        <f t="shared" si="10"/>
        <v/>
      </c>
      <c r="I33" s="8" t="str">
        <f t="shared" si="5"/>
        <v/>
      </c>
      <c r="J33" s="8" t="str">
        <f t="shared" si="6"/>
        <v/>
      </c>
      <c r="K33" s="2" t="str">
        <f t="array" ref="K33">IF(ISNUMBER(I33),MIN(IF($B$2:$B$1251=J33,$C$2:$C$1251)),"")</f>
        <v/>
      </c>
      <c r="L33" s="10" t="str">
        <f t="shared" si="7"/>
        <v/>
      </c>
      <c r="M33" s="2" t="str">
        <f t="array" ref="M33">IF(ISNUMBER(I33),MAX(IF($B$2:$B$1251=J33,$C$2:$C$1251)),"")</f>
        <v/>
      </c>
      <c r="O33" s="2" t="str">
        <f t="shared" si="2"/>
        <v/>
      </c>
      <c r="P33" s="2" t="str">
        <f t="shared" si="3"/>
        <v/>
      </c>
      <c r="Q33" s="2" t="str">
        <f t="shared" si="8"/>
        <v/>
      </c>
      <c r="R33" s="2" t="str">
        <f t="shared" si="11"/>
        <v/>
      </c>
      <c r="S33" s="2" t="str">
        <f t="shared" si="12"/>
        <v/>
      </c>
    </row>
    <row r="34" spans="1:19" x14ac:dyDescent="0.25">
      <c r="A34" s="8" t="str">
        <f t="shared" si="4"/>
        <v/>
      </c>
      <c r="B34" s="2" t="str">
        <f t="shared" si="0"/>
        <v/>
      </c>
      <c r="C34" s="2" t="str">
        <f t="shared" si="1"/>
        <v/>
      </c>
      <c r="D34" s="2" t="str">
        <f>IF(ISNUMBER(A34),COUNTIF(Calculations!B:B, A34),"")</f>
        <v/>
      </c>
      <c r="E34" s="2" t="str">
        <f>IF(ISNUMBER(A34),COUNTIF(Calculations!A:A, A34),"")</f>
        <v/>
      </c>
      <c r="F34" s="12" t="str">
        <f t="shared" si="9"/>
        <v/>
      </c>
      <c r="G34" s="12" t="str">
        <f t="shared" si="10"/>
        <v/>
      </c>
      <c r="I34" s="8" t="str">
        <f t="shared" si="5"/>
        <v/>
      </c>
      <c r="J34" s="8" t="str">
        <f t="shared" si="6"/>
        <v/>
      </c>
      <c r="K34" s="2" t="str">
        <f t="array" ref="K34">IF(ISNUMBER(I34),MIN(IF($B$2:$B$1251=J34,$C$2:$C$1251)),"")</f>
        <v/>
      </c>
      <c r="L34" s="10" t="str">
        <f t="shared" si="7"/>
        <v/>
      </c>
      <c r="M34" s="2" t="str">
        <f t="array" ref="M34">IF(ISNUMBER(I34),MAX(IF($B$2:$B$1251=J34,$C$2:$C$1251)),"")</f>
        <v/>
      </c>
      <c r="O34" s="2" t="str">
        <f t="shared" si="2"/>
        <v/>
      </c>
      <c r="P34" s="2" t="str">
        <f t="shared" si="3"/>
        <v/>
      </c>
      <c r="Q34" s="2" t="str">
        <f t="shared" si="8"/>
        <v/>
      </c>
      <c r="R34" s="2" t="str">
        <f t="shared" si="11"/>
        <v/>
      </c>
      <c r="S34" s="2" t="str">
        <f t="shared" si="12"/>
        <v/>
      </c>
    </row>
    <row r="35" spans="1:19" x14ac:dyDescent="0.25">
      <c r="A35" s="8" t="str">
        <f t="shared" si="4"/>
        <v/>
      </c>
      <c r="B35" s="2" t="str">
        <f t="shared" si="0"/>
        <v/>
      </c>
      <c r="C35" s="2" t="str">
        <f t="shared" si="1"/>
        <v/>
      </c>
      <c r="D35" s="2" t="str">
        <f>IF(ISNUMBER(A35),COUNTIF(Calculations!B:B, A35),"")</f>
        <v/>
      </c>
      <c r="E35" s="2" t="str">
        <f>IF(ISNUMBER(A35),COUNTIF(Calculations!A:A, A35),"")</f>
        <v/>
      </c>
      <c r="F35" s="12" t="str">
        <f t="shared" si="9"/>
        <v/>
      </c>
      <c r="G35" s="12" t="str">
        <f t="shared" si="10"/>
        <v/>
      </c>
      <c r="I35" s="8" t="str">
        <f t="shared" si="5"/>
        <v/>
      </c>
      <c r="J35" s="8" t="str">
        <f t="shared" si="6"/>
        <v/>
      </c>
      <c r="K35" s="2" t="str">
        <f t="array" ref="K35">IF(ISNUMBER(I35),MIN(IF($B$2:$B$1251=J35,$C$2:$C$1251)),"")</f>
        <v/>
      </c>
      <c r="L35" s="10" t="str">
        <f t="shared" si="7"/>
        <v/>
      </c>
      <c r="M35" s="2" t="str">
        <f t="array" ref="M35">IF(ISNUMBER(I35),MAX(IF($B$2:$B$1251=J35,$C$2:$C$1251)),"")</f>
        <v/>
      </c>
      <c r="O35" s="2" t="str">
        <f t="shared" si="2"/>
        <v/>
      </c>
      <c r="P35" s="2" t="str">
        <f t="shared" si="3"/>
        <v/>
      </c>
      <c r="Q35" s="2" t="str">
        <f t="shared" si="8"/>
        <v/>
      </c>
      <c r="R35" s="2" t="str">
        <f t="shared" si="11"/>
        <v/>
      </c>
      <c r="S35" s="2" t="str">
        <f t="shared" si="12"/>
        <v/>
      </c>
    </row>
    <row r="36" spans="1:19" x14ac:dyDescent="0.25">
      <c r="A36" s="8" t="str">
        <f t="shared" si="4"/>
        <v/>
      </c>
      <c r="B36" s="2" t="str">
        <f t="shared" si="0"/>
        <v/>
      </c>
      <c r="C36" s="2" t="str">
        <f t="shared" si="1"/>
        <v/>
      </c>
      <c r="D36" s="2" t="str">
        <f>IF(ISNUMBER(A36),COUNTIF(Calculations!B:B, A36),"")</f>
        <v/>
      </c>
      <c r="E36" s="2" t="str">
        <f>IF(ISNUMBER(A36),COUNTIF(Calculations!A:A, A36),"")</f>
        <v/>
      </c>
      <c r="F36" s="12" t="str">
        <f t="shared" si="9"/>
        <v/>
      </c>
      <c r="G36" s="12" t="str">
        <f t="shared" si="10"/>
        <v/>
      </c>
      <c r="I36" s="8" t="str">
        <f t="shared" si="5"/>
        <v/>
      </c>
      <c r="J36" s="8" t="str">
        <f t="shared" si="6"/>
        <v/>
      </c>
      <c r="K36" s="2" t="str">
        <f t="array" ref="K36">IF(ISNUMBER(I36),MIN(IF($B$2:$B$1251=J36,$C$2:$C$1251)),"")</f>
        <v/>
      </c>
      <c r="L36" s="10" t="str">
        <f t="shared" si="7"/>
        <v/>
      </c>
      <c r="M36" s="2" t="str">
        <f t="array" ref="M36">IF(ISNUMBER(I36),MAX(IF($B$2:$B$1251=J36,$C$2:$C$1251)),"")</f>
        <v/>
      </c>
      <c r="O36" s="2" t="str">
        <f t="shared" si="2"/>
        <v/>
      </c>
      <c r="P36" s="2" t="str">
        <f t="shared" si="3"/>
        <v/>
      </c>
      <c r="Q36" s="2" t="str">
        <f t="shared" si="8"/>
        <v/>
      </c>
      <c r="R36" s="2" t="str">
        <f t="shared" si="11"/>
        <v/>
      </c>
      <c r="S36" s="2" t="str">
        <f t="shared" si="12"/>
        <v/>
      </c>
    </row>
    <row r="37" spans="1:19" x14ac:dyDescent="0.25">
      <c r="A37" s="8" t="str">
        <f t="shared" si="4"/>
        <v/>
      </c>
      <c r="B37" s="2" t="str">
        <f t="shared" si="0"/>
        <v/>
      </c>
      <c r="C37" s="2" t="str">
        <f t="shared" si="1"/>
        <v/>
      </c>
      <c r="D37" s="2" t="str">
        <f>IF(ISNUMBER(A37),COUNTIF(Calculations!B:B, A37),"")</f>
        <v/>
      </c>
      <c r="E37" s="2" t="str">
        <f>IF(ISNUMBER(A37),COUNTIF(Calculations!A:A, A37),"")</f>
        <v/>
      </c>
      <c r="F37" s="12" t="str">
        <f t="shared" si="9"/>
        <v/>
      </c>
      <c r="G37" s="12" t="str">
        <f t="shared" si="10"/>
        <v/>
      </c>
      <c r="I37" s="8" t="str">
        <f t="shared" si="5"/>
        <v/>
      </c>
      <c r="J37" s="8" t="str">
        <f t="shared" si="6"/>
        <v/>
      </c>
      <c r="K37" s="2" t="str">
        <f t="array" ref="K37">IF(ISNUMBER(I37),MIN(IF($B$2:$B$1251=J37,$C$2:$C$1251)),"")</f>
        <v/>
      </c>
      <c r="L37" s="10" t="str">
        <f t="shared" si="7"/>
        <v/>
      </c>
      <c r="M37" s="2" t="str">
        <f t="array" ref="M37">IF(ISNUMBER(I37),MAX(IF($B$2:$B$1251=J37,$C$2:$C$1251)),"")</f>
        <v/>
      </c>
      <c r="O37" s="2" t="str">
        <f t="shared" si="2"/>
        <v/>
      </c>
      <c r="P37" s="2" t="str">
        <f t="shared" si="3"/>
        <v/>
      </c>
      <c r="Q37" s="2" t="str">
        <f t="shared" si="8"/>
        <v/>
      </c>
      <c r="R37" s="2" t="str">
        <f t="shared" si="11"/>
        <v/>
      </c>
      <c r="S37" s="2" t="str">
        <f t="shared" si="12"/>
        <v/>
      </c>
    </row>
    <row r="38" spans="1:19" x14ac:dyDescent="0.25">
      <c r="A38" s="8" t="str">
        <f t="shared" si="4"/>
        <v/>
      </c>
      <c r="B38" s="2" t="str">
        <f t="shared" si="0"/>
        <v/>
      </c>
      <c r="C38" s="2" t="str">
        <f t="shared" si="1"/>
        <v/>
      </c>
      <c r="D38" s="2" t="str">
        <f>IF(ISNUMBER(A38),COUNTIF(Calculations!B:B, A38),"")</f>
        <v/>
      </c>
      <c r="E38" s="2" t="str">
        <f>IF(ISNUMBER(A38),COUNTIF(Calculations!A:A, A38),"")</f>
        <v/>
      </c>
      <c r="F38" s="12" t="str">
        <f t="shared" si="9"/>
        <v/>
      </c>
      <c r="G38" s="12" t="str">
        <f t="shared" si="10"/>
        <v/>
      </c>
      <c r="I38" s="8" t="str">
        <f t="shared" si="5"/>
        <v/>
      </c>
      <c r="J38" s="8" t="str">
        <f t="shared" si="6"/>
        <v/>
      </c>
      <c r="K38" s="2" t="str">
        <f t="array" ref="K38">IF(ISNUMBER(I38),MIN(IF($B$2:$B$1251=J38,$C$2:$C$1251)),"")</f>
        <v/>
      </c>
      <c r="L38" s="10" t="str">
        <f t="shared" si="7"/>
        <v/>
      </c>
      <c r="M38" s="2" t="str">
        <f t="array" ref="M38">IF(ISNUMBER(I38),MAX(IF($B$2:$B$1251=J38,$C$2:$C$1251)),"")</f>
        <v/>
      </c>
      <c r="O38" s="2" t="str">
        <f t="shared" si="2"/>
        <v/>
      </c>
      <c r="P38" s="2" t="str">
        <f t="shared" si="3"/>
        <v/>
      </c>
      <c r="Q38" s="2" t="str">
        <f t="shared" si="8"/>
        <v/>
      </c>
      <c r="R38" s="2" t="str">
        <f t="shared" si="11"/>
        <v/>
      </c>
      <c r="S38" s="2" t="str">
        <f t="shared" si="12"/>
        <v/>
      </c>
    </row>
    <row r="39" spans="1:19" x14ac:dyDescent="0.25">
      <c r="A39" s="8" t="str">
        <f t="shared" si="4"/>
        <v/>
      </c>
      <c r="B39" s="2" t="str">
        <f t="shared" si="0"/>
        <v/>
      </c>
      <c r="C39" s="2" t="str">
        <f t="shared" si="1"/>
        <v/>
      </c>
      <c r="D39" s="2" t="str">
        <f>IF(ISNUMBER(A39),COUNTIF(Calculations!B:B, A39),"")</f>
        <v/>
      </c>
      <c r="E39" s="2" t="str">
        <f>IF(ISNUMBER(A39),COUNTIF(Calculations!A:A, A39),"")</f>
        <v/>
      </c>
      <c r="F39" s="12" t="str">
        <f t="shared" si="9"/>
        <v/>
      </c>
      <c r="G39" s="12" t="str">
        <f t="shared" si="10"/>
        <v/>
      </c>
      <c r="I39" s="8" t="str">
        <f t="shared" si="5"/>
        <v/>
      </c>
      <c r="J39" s="8" t="str">
        <f t="shared" si="6"/>
        <v/>
      </c>
      <c r="K39" s="2" t="str">
        <f t="array" ref="K39">IF(ISNUMBER(I39),MIN(IF($B$2:$B$1251=J39,$C$2:$C$1251)),"")</f>
        <v/>
      </c>
      <c r="L39" s="10" t="str">
        <f t="shared" si="7"/>
        <v/>
      </c>
      <c r="M39" s="2" t="str">
        <f t="array" ref="M39">IF(ISNUMBER(I39),MAX(IF($B$2:$B$1251=J39,$C$2:$C$1251)),"")</f>
        <v/>
      </c>
      <c r="O39" s="2" t="str">
        <f t="shared" si="2"/>
        <v/>
      </c>
      <c r="P39" s="2" t="str">
        <f t="shared" si="3"/>
        <v/>
      </c>
      <c r="Q39" s="2" t="str">
        <f t="shared" si="8"/>
        <v/>
      </c>
      <c r="R39" s="2" t="str">
        <f t="shared" si="11"/>
        <v/>
      </c>
      <c r="S39" s="2" t="str">
        <f t="shared" si="12"/>
        <v/>
      </c>
    </row>
    <row r="40" spans="1:19" x14ac:dyDescent="0.25">
      <c r="A40" s="8" t="str">
        <f t="shared" si="4"/>
        <v/>
      </c>
      <c r="B40" s="2" t="str">
        <f t="shared" si="0"/>
        <v/>
      </c>
      <c r="C40" s="2" t="str">
        <f t="shared" si="1"/>
        <v/>
      </c>
      <c r="D40" s="2" t="str">
        <f>IF(ISNUMBER(A40),COUNTIF(Calculations!B:B, A40),"")</f>
        <v/>
      </c>
      <c r="E40" s="2" t="str">
        <f>IF(ISNUMBER(A40),COUNTIF(Calculations!A:A, A40),"")</f>
        <v/>
      </c>
      <c r="F40" s="12" t="str">
        <f t="shared" si="9"/>
        <v/>
      </c>
      <c r="G40" s="12" t="str">
        <f t="shared" si="10"/>
        <v/>
      </c>
      <c r="I40" s="8" t="str">
        <f t="shared" si="5"/>
        <v/>
      </c>
      <c r="J40" s="8" t="str">
        <f t="shared" si="6"/>
        <v/>
      </c>
      <c r="K40" s="2" t="str">
        <f t="array" ref="K40">IF(ISNUMBER(I40),MIN(IF($B$2:$B$1251=J40,$C$2:$C$1251)),"")</f>
        <v/>
      </c>
      <c r="L40" s="10" t="str">
        <f t="shared" si="7"/>
        <v/>
      </c>
      <c r="M40" s="2" t="str">
        <f t="array" ref="M40">IF(ISNUMBER(I40),MAX(IF($B$2:$B$1251=J40,$C$2:$C$1251)),"")</f>
        <v/>
      </c>
      <c r="O40" s="2" t="str">
        <f t="shared" si="2"/>
        <v/>
      </c>
      <c r="P40" s="2" t="str">
        <f t="shared" si="3"/>
        <v/>
      </c>
      <c r="Q40" s="2" t="str">
        <f t="shared" si="8"/>
        <v/>
      </c>
      <c r="R40" s="2" t="str">
        <f t="shared" si="11"/>
        <v/>
      </c>
      <c r="S40" s="2" t="str">
        <f t="shared" si="12"/>
        <v/>
      </c>
    </row>
    <row r="41" spans="1:19" x14ac:dyDescent="0.25">
      <c r="A41" s="8" t="str">
        <f t="shared" si="4"/>
        <v/>
      </c>
      <c r="B41" s="2" t="str">
        <f t="shared" si="0"/>
        <v/>
      </c>
      <c r="C41" s="2" t="str">
        <f t="shared" si="1"/>
        <v/>
      </c>
      <c r="D41" s="2" t="str">
        <f>IF(ISNUMBER(A41),COUNTIF(Calculations!B:B, A41),"")</f>
        <v/>
      </c>
      <c r="E41" s="2" t="str">
        <f>IF(ISNUMBER(A41),COUNTIF(Calculations!A:A, A41),"")</f>
        <v/>
      </c>
      <c r="F41" s="12" t="str">
        <f t="shared" si="9"/>
        <v/>
      </c>
      <c r="G41" s="12" t="str">
        <f t="shared" si="10"/>
        <v/>
      </c>
      <c r="I41" s="8" t="str">
        <f t="shared" si="5"/>
        <v/>
      </c>
      <c r="J41" s="8" t="str">
        <f t="shared" si="6"/>
        <v/>
      </c>
      <c r="K41" s="2" t="str">
        <f t="array" ref="K41">IF(ISNUMBER(I41),MIN(IF($B$2:$B$1251=J41,$C$2:$C$1251)),"")</f>
        <v/>
      </c>
      <c r="L41" s="10" t="str">
        <f t="shared" si="7"/>
        <v/>
      </c>
      <c r="M41" s="2" t="str">
        <f t="array" ref="M41">IF(ISNUMBER(I41),MAX(IF($B$2:$B$1251=J41,$C$2:$C$1251)),"")</f>
        <v/>
      </c>
      <c r="O41" s="2" t="str">
        <f t="shared" si="2"/>
        <v/>
      </c>
      <c r="P41" s="2" t="str">
        <f t="shared" si="3"/>
        <v/>
      </c>
      <c r="Q41" s="2" t="str">
        <f t="shared" si="8"/>
        <v/>
      </c>
      <c r="R41" s="2" t="str">
        <f t="shared" si="11"/>
        <v/>
      </c>
      <c r="S41" s="2" t="str">
        <f t="shared" si="12"/>
        <v/>
      </c>
    </row>
    <row r="42" spans="1:19" x14ac:dyDescent="0.25">
      <c r="A42" s="8" t="str">
        <f t="shared" si="4"/>
        <v/>
      </c>
      <c r="B42" s="2" t="str">
        <f t="shared" si="0"/>
        <v/>
      </c>
      <c r="C42" s="2" t="str">
        <f t="shared" si="1"/>
        <v/>
      </c>
      <c r="D42" s="2" t="str">
        <f>IF(ISNUMBER(A42),COUNTIF(Calculations!B:B, A42),"")</f>
        <v/>
      </c>
      <c r="E42" s="2" t="str">
        <f>IF(ISNUMBER(A42),COUNTIF(Calculations!A:A, A42),"")</f>
        <v/>
      </c>
      <c r="F42" s="12" t="str">
        <f t="shared" si="9"/>
        <v/>
      </c>
      <c r="G42" s="12" t="str">
        <f t="shared" si="10"/>
        <v/>
      </c>
      <c r="I42" s="8" t="str">
        <f t="shared" si="5"/>
        <v/>
      </c>
      <c r="J42" s="8" t="str">
        <f t="shared" si="6"/>
        <v/>
      </c>
      <c r="K42" s="2" t="str">
        <f t="array" ref="K42">IF(ISNUMBER(I42),MIN(IF($B$2:$B$1251=J42,$C$2:$C$1251)),"")</f>
        <v/>
      </c>
      <c r="L42" s="10" t="str">
        <f t="shared" si="7"/>
        <v/>
      </c>
      <c r="M42" s="2" t="str">
        <f t="array" ref="M42">IF(ISNUMBER(I42),MAX(IF($B$2:$B$1251=J42,$C$2:$C$1251)),"")</f>
        <v/>
      </c>
      <c r="O42" s="2" t="str">
        <f t="shared" si="2"/>
        <v/>
      </c>
      <c r="P42" s="2" t="str">
        <f t="shared" si="3"/>
        <v/>
      </c>
      <c r="Q42" s="2" t="str">
        <f t="shared" si="8"/>
        <v/>
      </c>
      <c r="R42" s="2" t="str">
        <f t="shared" si="11"/>
        <v/>
      </c>
      <c r="S42" s="2" t="str">
        <f t="shared" si="12"/>
        <v/>
      </c>
    </row>
    <row r="43" spans="1:19" x14ac:dyDescent="0.25">
      <c r="A43" s="8" t="str">
        <f t="shared" si="4"/>
        <v/>
      </c>
      <c r="B43" s="2" t="str">
        <f t="shared" si="0"/>
        <v/>
      </c>
      <c r="C43" s="2" t="str">
        <f t="shared" si="1"/>
        <v/>
      </c>
      <c r="D43" s="2" t="str">
        <f>IF(ISNUMBER(A43),COUNTIF(Calculations!B:B, A43),"")</f>
        <v/>
      </c>
      <c r="E43" s="2" t="str">
        <f>IF(ISNUMBER(A43),COUNTIF(Calculations!A:A, A43),"")</f>
        <v/>
      </c>
      <c r="F43" s="12" t="str">
        <f t="shared" si="9"/>
        <v/>
      </c>
      <c r="G43" s="12" t="str">
        <f t="shared" si="10"/>
        <v/>
      </c>
      <c r="I43" s="8" t="str">
        <f t="shared" si="5"/>
        <v/>
      </c>
      <c r="J43" s="8" t="str">
        <f t="shared" si="6"/>
        <v/>
      </c>
      <c r="K43" s="2" t="str">
        <f t="array" ref="K43">IF(ISNUMBER(I43),MIN(IF($B$2:$B$1251=J43,$C$2:$C$1251)),"")</f>
        <v/>
      </c>
      <c r="L43" s="10" t="str">
        <f t="shared" si="7"/>
        <v/>
      </c>
      <c r="M43" s="2" t="str">
        <f t="array" ref="M43">IF(ISNUMBER(I43),MAX(IF($B$2:$B$1251=J43,$C$2:$C$1251)),"")</f>
        <v/>
      </c>
      <c r="O43" s="2" t="str">
        <f t="shared" si="2"/>
        <v/>
      </c>
      <c r="P43" s="2" t="str">
        <f t="shared" si="3"/>
        <v/>
      </c>
      <c r="Q43" s="2" t="str">
        <f t="shared" si="8"/>
        <v/>
      </c>
      <c r="R43" s="2" t="str">
        <f t="shared" si="11"/>
        <v/>
      </c>
      <c r="S43" s="2" t="str">
        <f t="shared" si="12"/>
        <v/>
      </c>
    </row>
    <row r="44" spans="1:19" x14ac:dyDescent="0.25">
      <c r="A44" s="8" t="str">
        <f t="shared" si="4"/>
        <v/>
      </c>
      <c r="B44" s="2" t="str">
        <f t="shared" si="0"/>
        <v/>
      </c>
      <c r="C44" s="2" t="str">
        <f t="shared" si="1"/>
        <v/>
      </c>
      <c r="D44" s="2" t="str">
        <f>IF(ISNUMBER(A44),COUNTIF(Calculations!B:B, A44),"")</f>
        <v/>
      </c>
      <c r="E44" s="2" t="str">
        <f>IF(ISNUMBER(A44),COUNTIF(Calculations!A:A, A44),"")</f>
        <v/>
      </c>
      <c r="F44" s="12" t="str">
        <f t="shared" si="9"/>
        <v/>
      </c>
      <c r="G44" s="12" t="str">
        <f t="shared" si="10"/>
        <v/>
      </c>
      <c r="I44" s="8" t="str">
        <f t="shared" si="5"/>
        <v/>
      </c>
      <c r="J44" s="8" t="str">
        <f t="shared" si="6"/>
        <v/>
      </c>
      <c r="K44" s="2" t="str">
        <f t="array" ref="K44">IF(ISNUMBER(I44),MIN(IF($B$2:$B$1251=J44,$C$2:$C$1251)),"")</f>
        <v/>
      </c>
      <c r="L44" s="10" t="str">
        <f t="shared" si="7"/>
        <v/>
      </c>
      <c r="M44" s="2" t="str">
        <f t="array" ref="M44">IF(ISNUMBER(I44),MAX(IF($B$2:$B$1251=J44,$C$2:$C$1251)),"")</f>
        <v/>
      </c>
      <c r="O44" s="2" t="str">
        <f t="shared" si="2"/>
        <v/>
      </c>
      <c r="P44" s="2" t="str">
        <f t="shared" si="3"/>
        <v/>
      </c>
      <c r="Q44" s="2" t="str">
        <f t="shared" si="8"/>
        <v/>
      </c>
      <c r="R44" s="2" t="str">
        <f t="shared" si="11"/>
        <v/>
      </c>
      <c r="S44" s="2" t="str">
        <f t="shared" si="12"/>
        <v/>
      </c>
    </row>
    <row r="45" spans="1:19" x14ac:dyDescent="0.25">
      <c r="A45" s="8" t="str">
        <f t="shared" si="4"/>
        <v/>
      </c>
      <c r="B45" s="2" t="str">
        <f t="shared" si="0"/>
        <v/>
      </c>
      <c r="C45" s="2" t="str">
        <f t="shared" si="1"/>
        <v/>
      </c>
      <c r="D45" s="2" t="str">
        <f>IF(ISNUMBER(A45),COUNTIF(Calculations!B:B, A45),"")</f>
        <v/>
      </c>
      <c r="E45" s="2" t="str">
        <f>IF(ISNUMBER(A45),COUNTIF(Calculations!A:A, A45),"")</f>
        <v/>
      </c>
      <c r="F45" s="12" t="str">
        <f t="shared" si="9"/>
        <v/>
      </c>
      <c r="G45" s="12" t="str">
        <f t="shared" si="10"/>
        <v/>
      </c>
      <c r="I45" s="8" t="str">
        <f t="shared" si="5"/>
        <v/>
      </c>
      <c r="J45" s="8" t="str">
        <f t="shared" si="6"/>
        <v/>
      </c>
      <c r="K45" s="2" t="str">
        <f t="array" ref="K45">IF(ISNUMBER(I45),MIN(IF($B$2:$B$1251=J45,$C$2:$C$1251)),"")</f>
        <v/>
      </c>
      <c r="L45" s="10" t="str">
        <f t="shared" si="7"/>
        <v/>
      </c>
      <c r="M45" s="2" t="str">
        <f t="array" ref="M45">IF(ISNUMBER(I45),MAX(IF($B$2:$B$1251=J45,$C$2:$C$1251)),"")</f>
        <v/>
      </c>
      <c r="O45" s="2" t="str">
        <f t="shared" si="2"/>
        <v/>
      </c>
      <c r="P45" s="2" t="str">
        <f t="shared" si="3"/>
        <v/>
      </c>
      <c r="Q45" s="2" t="str">
        <f t="shared" si="8"/>
        <v/>
      </c>
      <c r="R45" s="2" t="str">
        <f t="shared" si="11"/>
        <v/>
      </c>
      <c r="S45" s="2" t="str">
        <f t="shared" si="12"/>
        <v/>
      </c>
    </row>
    <row r="46" spans="1:19" x14ac:dyDescent="0.25">
      <c r="A46" s="8" t="str">
        <f t="shared" si="4"/>
        <v/>
      </c>
      <c r="B46" s="2" t="str">
        <f t="shared" si="0"/>
        <v/>
      </c>
      <c r="C46" s="2" t="str">
        <f t="shared" si="1"/>
        <v/>
      </c>
      <c r="D46" s="2" t="str">
        <f>IF(ISNUMBER(A46),COUNTIF(Calculations!B:B, A46),"")</f>
        <v/>
      </c>
      <c r="E46" s="2" t="str">
        <f>IF(ISNUMBER(A46),COUNTIF(Calculations!A:A, A46),"")</f>
        <v/>
      </c>
      <c r="F46" s="12" t="str">
        <f t="shared" si="9"/>
        <v/>
      </c>
      <c r="G46" s="12" t="str">
        <f t="shared" si="10"/>
        <v/>
      </c>
      <c r="I46" s="8" t="str">
        <f t="shared" si="5"/>
        <v/>
      </c>
      <c r="J46" s="8" t="str">
        <f t="shared" si="6"/>
        <v/>
      </c>
      <c r="K46" s="2" t="str">
        <f t="array" ref="K46">IF(ISNUMBER(I46),MIN(IF($B$2:$B$1251=J46,$C$2:$C$1251)),"")</f>
        <v/>
      </c>
      <c r="L46" s="10" t="str">
        <f t="shared" si="7"/>
        <v/>
      </c>
      <c r="M46" s="2" t="str">
        <f t="array" ref="M46">IF(ISNUMBER(I46),MAX(IF($B$2:$B$1251=J46,$C$2:$C$1251)),"")</f>
        <v/>
      </c>
      <c r="O46" s="2" t="str">
        <f t="shared" si="2"/>
        <v/>
      </c>
      <c r="P46" s="2" t="str">
        <f t="shared" si="3"/>
        <v/>
      </c>
      <c r="Q46" s="2" t="str">
        <f t="shared" si="8"/>
        <v/>
      </c>
      <c r="R46" s="2" t="str">
        <f t="shared" si="11"/>
        <v/>
      </c>
      <c r="S46" s="2" t="str">
        <f t="shared" si="12"/>
        <v/>
      </c>
    </row>
    <row r="47" spans="1:19" x14ac:dyDescent="0.25">
      <c r="A47" s="8" t="str">
        <f t="shared" si="4"/>
        <v/>
      </c>
      <c r="B47" s="2" t="str">
        <f t="shared" si="0"/>
        <v/>
      </c>
      <c r="C47" s="2" t="str">
        <f t="shared" si="1"/>
        <v/>
      </c>
      <c r="D47" s="2" t="str">
        <f>IF(ISNUMBER(A47),COUNTIF(Calculations!B:B, A47),"")</f>
        <v/>
      </c>
      <c r="E47" s="2" t="str">
        <f>IF(ISNUMBER(A47),COUNTIF(Calculations!A:A, A47),"")</f>
        <v/>
      </c>
      <c r="F47" s="12" t="str">
        <f t="shared" si="9"/>
        <v/>
      </c>
      <c r="G47" s="12" t="str">
        <f t="shared" si="10"/>
        <v/>
      </c>
      <c r="I47" s="8" t="str">
        <f t="shared" si="5"/>
        <v/>
      </c>
      <c r="J47" s="8" t="str">
        <f t="shared" si="6"/>
        <v/>
      </c>
      <c r="K47" s="2" t="str">
        <f t="array" ref="K47">IF(ISNUMBER(I47),MIN(IF($B$2:$B$1251=J47,$C$2:$C$1251)),"")</f>
        <v/>
      </c>
      <c r="L47" s="10" t="str">
        <f t="shared" si="7"/>
        <v/>
      </c>
      <c r="M47" s="2" t="str">
        <f t="array" ref="M47">IF(ISNUMBER(I47),MAX(IF($B$2:$B$1251=J47,$C$2:$C$1251)),"")</f>
        <v/>
      </c>
      <c r="O47" s="2" t="str">
        <f t="shared" si="2"/>
        <v/>
      </c>
      <c r="P47" s="2" t="str">
        <f t="shared" si="3"/>
        <v/>
      </c>
      <c r="Q47" s="2" t="str">
        <f t="shared" si="8"/>
        <v/>
      </c>
      <c r="R47" s="2" t="str">
        <f t="shared" si="11"/>
        <v/>
      </c>
      <c r="S47" s="2" t="str">
        <f t="shared" si="12"/>
        <v/>
      </c>
    </row>
    <row r="48" spans="1:19" x14ac:dyDescent="0.25">
      <c r="A48" s="8" t="str">
        <f t="shared" si="4"/>
        <v/>
      </c>
      <c r="B48" s="2" t="str">
        <f t="shared" si="0"/>
        <v/>
      </c>
      <c r="C48" s="2" t="str">
        <f t="shared" si="1"/>
        <v/>
      </c>
      <c r="D48" s="2" t="str">
        <f>IF(ISNUMBER(A48),COUNTIF(Calculations!B:B, A48),"")</f>
        <v/>
      </c>
      <c r="E48" s="2" t="str">
        <f>IF(ISNUMBER(A48),COUNTIF(Calculations!A:A, A48),"")</f>
        <v/>
      </c>
      <c r="F48" s="12" t="str">
        <f t="shared" si="9"/>
        <v/>
      </c>
      <c r="G48" s="12" t="str">
        <f t="shared" si="10"/>
        <v/>
      </c>
      <c r="I48" s="8" t="str">
        <f t="shared" si="5"/>
        <v/>
      </c>
      <c r="J48" s="8" t="str">
        <f t="shared" si="6"/>
        <v/>
      </c>
      <c r="K48" s="2" t="str">
        <f t="array" ref="K48">IF(ISNUMBER(I48),MIN(IF($B$2:$B$1251=J48,$C$2:$C$1251)),"")</f>
        <v/>
      </c>
      <c r="L48" s="10" t="str">
        <f t="shared" si="7"/>
        <v/>
      </c>
      <c r="M48" s="2" t="str">
        <f t="array" ref="M48">IF(ISNUMBER(I48),MAX(IF($B$2:$B$1251=J48,$C$2:$C$1251)),"")</f>
        <v/>
      </c>
      <c r="O48" s="2" t="str">
        <f t="shared" si="2"/>
        <v/>
      </c>
      <c r="P48" s="2" t="str">
        <f t="shared" si="3"/>
        <v/>
      </c>
      <c r="Q48" s="2" t="str">
        <f t="shared" si="8"/>
        <v/>
      </c>
      <c r="R48" s="2" t="str">
        <f t="shared" si="11"/>
        <v/>
      </c>
      <c r="S48" s="2" t="str">
        <f t="shared" si="12"/>
        <v/>
      </c>
    </row>
    <row r="49" spans="1:19" x14ac:dyDescent="0.25">
      <c r="A49" s="8" t="str">
        <f t="shared" si="4"/>
        <v/>
      </c>
      <c r="B49" s="2" t="str">
        <f t="shared" si="0"/>
        <v/>
      </c>
      <c r="C49" s="2" t="str">
        <f t="shared" si="1"/>
        <v/>
      </c>
      <c r="D49" s="2" t="str">
        <f>IF(ISNUMBER(A49),COUNTIF(Calculations!B:B, A49),"")</f>
        <v/>
      </c>
      <c r="E49" s="2" t="str">
        <f>IF(ISNUMBER(A49),COUNTIF(Calculations!A:A, A49),"")</f>
        <v/>
      </c>
      <c r="F49" s="12" t="str">
        <f t="shared" si="9"/>
        <v/>
      </c>
      <c r="G49" s="12" t="str">
        <f t="shared" si="10"/>
        <v/>
      </c>
      <c r="I49" s="8" t="str">
        <f t="shared" si="5"/>
        <v/>
      </c>
      <c r="J49" s="8" t="str">
        <f t="shared" si="6"/>
        <v/>
      </c>
      <c r="K49" s="2" t="str">
        <f t="array" ref="K49">IF(ISNUMBER(I49),MIN(IF($B$2:$B$1251=J49,$C$2:$C$1251)),"")</f>
        <v/>
      </c>
      <c r="L49" s="10" t="str">
        <f t="shared" si="7"/>
        <v/>
      </c>
      <c r="M49" s="2" t="str">
        <f t="array" ref="M49">IF(ISNUMBER(I49),MAX(IF($B$2:$B$1251=J49,$C$2:$C$1251)),"")</f>
        <v/>
      </c>
      <c r="O49" s="2" t="str">
        <f t="shared" si="2"/>
        <v/>
      </c>
      <c r="P49" s="2" t="str">
        <f t="shared" si="3"/>
        <v/>
      </c>
      <c r="Q49" s="2" t="str">
        <f t="shared" si="8"/>
        <v/>
      </c>
      <c r="R49" s="2" t="str">
        <f t="shared" si="11"/>
        <v/>
      </c>
      <c r="S49" s="2" t="str">
        <f t="shared" si="12"/>
        <v/>
      </c>
    </row>
    <row r="50" spans="1:19" x14ac:dyDescent="0.25">
      <c r="A50" s="8" t="str">
        <f t="shared" si="4"/>
        <v/>
      </c>
      <c r="B50" s="2" t="str">
        <f t="shared" si="0"/>
        <v/>
      </c>
      <c r="C50" s="2" t="str">
        <f t="shared" si="1"/>
        <v/>
      </c>
      <c r="D50" s="2" t="str">
        <f>IF(ISNUMBER(A50),COUNTIF(Calculations!B:B, A50),"")</f>
        <v/>
      </c>
      <c r="E50" s="2" t="str">
        <f>IF(ISNUMBER(A50),COUNTIF(Calculations!A:A, A50),"")</f>
        <v/>
      </c>
      <c r="F50" s="12" t="str">
        <f t="shared" si="9"/>
        <v/>
      </c>
      <c r="G50" s="12" t="str">
        <f t="shared" si="10"/>
        <v/>
      </c>
      <c r="I50" s="8" t="str">
        <f t="shared" si="5"/>
        <v/>
      </c>
      <c r="J50" s="8" t="str">
        <f t="shared" si="6"/>
        <v/>
      </c>
      <c r="K50" s="2" t="str">
        <f t="array" ref="K50">IF(ISNUMBER(I50),MIN(IF($B$2:$B$1251=J50,$C$2:$C$1251)),"")</f>
        <v/>
      </c>
      <c r="L50" s="10" t="str">
        <f t="shared" si="7"/>
        <v/>
      </c>
      <c r="M50" s="2" t="str">
        <f t="array" ref="M50">IF(ISNUMBER(I50),MAX(IF($B$2:$B$1251=J50,$C$2:$C$1251)),"")</f>
        <v/>
      </c>
      <c r="O50" s="2" t="str">
        <f t="shared" si="2"/>
        <v/>
      </c>
      <c r="P50" s="2" t="str">
        <f t="shared" si="3"/>
        <v/>
      </c>
      <c r="Q50" s="2" t="str">
        <f t="shared" si="8"/>
        <v/>
      </c>
      <c r="R50" s="2" t="str">
        <f t="shared" si="11"/>
        <v/>
      </c>
      <c r="S50" s="2" t="str">
        <f t="shared" si="12"/>
        <v/>
      </c>
    </row>
    <row r="51" spans="1:19" x14ac:dyDescent="0.25">
      <c r="A51" s="8" t="str">
        <f t="shared" si="4"/>
        <v/>
      </c>
      <c r="B51" s="2" t="str">
        <f t="shared" si="0"/>
        <v/>
      </c>
      <c r="C51" s="2" t="str">
        <f t="shared" si="1"/>
        <v/>
      </c>
      <c r="D51" s="2" t="str">
        <f>IF(ISNUMBER(A51),COUNTIF(Calculations!B:B, A51),"")</f>
        <v/>
      </c>
      <c r="E51" s="2" t="str">
        <f>IF(ISNUMBER(A51),COUNTIF(Calculations!A:A, A51),"")</f>
        <v/>
      </c>
      <c r="F51" s="12" t="str">
        <f t="shared" si="9"/>
        <v/>
      </c>
      <c r="G51" s="12" t="str">
        <f t="shared" si="10"/>
        <v/>
      </c>
      <c r="I51" s="8" t="str">
        <f t="shared" si="5"/>
        <v/>
      </c>
      <c r="J51" s="8" t="str">
        <f t="shared" si="6"/>
        <v/>
      </c>
      <c r="K51" s="2" t="str">
        <f t="array" ref="K51">IF(ISNUMBER(I51),MIN(IF($B$2:$B$1251=J51,$C$2:$C$1251)),"")</f>
        <v/>
      </c>
      <c r="L51" s="10" t="str">
        <f t="shared" si="7"/>
        <v/>
      </c>
      <c r="M51" s="2" t="str">
        <f t="array" ref="M51">IF(ISNUMBER(I51),MAX(IF($B$2:$B$1251=J51,$C$2:$C$1251)),"")</f>
        <v/>
      </c>
      <c r="O51" s="2" t="str">
        <f t="shared" si="2"/>
        <v/>
      </c>
      <c r="P51" s="2" t="str">
        <f t="shared" si="3"/>
        <v/>
      </c>
      <c r="Q51" s="2" t="str">
        <f t="shared" si="8"/>
        <v/>
      </c>
      <c r="R51" s="2" t="str">
        <f t="shared" si="11"/>
        <v/>
      </c>
      <c r="S51" s="2" t="str">
        <f t="shared" si="12"/>
        <v/>
      </c>
    </row>
    <row r="52" spans="1:19" x14ac:dyDescent="0.25">
      <c r="A52" s="8" t="str">
        <f t="shared" si="4"/>
        <v/>
      </c>
      <c r="B52" s="2" t="str">
        <f t="shared" si="0"/>
        <v/>
      </c>
      <c r="C52" s="2" t="str">
        <f t="shared" si="1"/>
        <v/>
      </c>
      <c r="D52" s="2" t="str">
        <f>IF(ISNUMBER(A52),COUNTIF(Calculations!B:B, A52),"")</f>
        <v/>
      </c>
      <c r="E52" s="2" t="str">
        <f>IF(ISNUMBER(A52),COUNTIF(Calculations!A:A, A52),"")</f>
        <v/>
      </c>
      <c r="F52" s="12" t="str">
        <f t="shared" si="9"/>
        <v/>
      </c>
      <c r="G52" s="12" t="str">
        <f t="shared" si="10"/>
        <v/>
      </c>
      <c r="I52" s="8" t="str">
        <f t="shared" si="5"/>
        <v/>
      </c>
      <c r="J52" s="8" t="str">
        <f t="shared" si="6"/>
        <v/>
      </c>
      <c r="K52" s="2" t="str">
        <f t="array" ref="K52">IF(ISNUMBER(I52),MIN(IF($B$2:$B$1251=J52,$C$2:$C$1251)),"")</f>
        <v/>
      </c>
      <c r="L52" s="10" t="str">
        <f t="shared" si="7"/>
        <v/>
      </c>
      <c r="M52" s="2" t="str">
        <f t="array" ref="M52">IF(ISNUMBER(I52),MAX(IF($B$2:$B$1251=J52,$C$2:$C$1251)),"")</f>
        <v/>
      </c>
      <c r="O52" s="2" t="str">
        <f t="shared" si="2"/>
        <v/>
      </c>
      <c r="P52" s="2" t="str">
        <f t="shared" si="3"/>
        <v/>
      </c>
      <c r="Q52" s="2" t="str">
        <f t="shared" si="8"/>
        <v/>
      </c>
      <c r="R52" s="2" t="str">
        <f t="shared" si="11"/>
        <v/>
      </c>
      <c r="S52" s="2" t="str">
        <f t="shared" si="12"/>
        <v/>
      </c>
    </row>
    <row r="53" spans="1:19" x14ac:dyDescent="0.25">
      <c r="A53" s="8" t="str">
        <f t="shared" si="4"/>
        <v/>
      </c>
      <c r="B53" s="2" t="str">
        <f t="shared" si="0"/>
        <v/>
      </c>
      <c r="C53" s="2" t="str">
        <f t="shared" si="1"/>
        <v/>
      </c>
      <c r="D53" s="2" t="str">
        <f>IF(ISNUMBER(A53),COUNTIF(Calculations!B:B, A53),"")</f>
        <v/>
      </c>
      <c r="E53" s="2" t="str">
        <f>IF(ISNUMBER(A53),COUNTIF(Calculations!A:A, A53),"")</f>
        <v/>
      </c>
      <c r="F53" s="12" t="str">
        <f t="shared" si="9"/>
        <v/>
      </c>
      <c r="G53" s="12" t="str">
        <f t="shared" si="10"/>
        <v/>
      </c>
      <c r="I53" s="8" t="str">
        <f t="shared" si="5"/>
        <v/>
      </c>
      <c r="J53" s="8" t="str">
        <f t="shared" si="6"/>
        <v/>
      </c>
      <c r="K53" s="2" t="str">
        <f t="array" ref="K53">IF(ISNUMBER(I53),MIN(IF($B$2:$B$1251=J53,$C$2:$C$1251)),"")</f>
        <v/>
      </c>
      <c r="L53" s="10" t="str">
        <f t="shared" si="7"/>
        <v/>
      </c>
      <c r="M53" s="2" t="str">
        <f t="array" ref="M53">IF(ISNUMBER(I53),MAX(IF($B$2:$B$1251=J53,$C$2:$C$1251)),"")</f>
        <v/>
      </c>
      <c r="O53" s="2" t="str">
        <f t="shared" si="2"/>
        <v/>
      </c>
      <c r="P53" s="2" t="str">
        <f t="shared" si="3"/>
        <v/>
      </c>
      <c r="Q53" s="2" t="str">
        <f t="shared" si="8"/>
        <v/>
      </c>
      <c r="R53" s="2" t="str">
        <f t="shared" si="11"/>
        <v/>
      </c>
      <c r="S53" s="2" t="str">
        <f t="shared" si="12"/>
        <v/>
      </c>
    </row>
    <row r="54" spans="1:19" x14ac:dyDescent="0.25">
      <c r="A54" s="8" t="str">
        <f t="shared" si="4"/>
        <v/>
      </c>
      <c r="B54" s="2" t="str">
        <f t="shared" si="0"/>
        <v/>
      </c>
      <c r="C54" s="2" t="str">
        <f t="shared" si="1"/>
        <v/>
      </c>
      <c r="D54" s="2" t="str">
        <f>IF(ISNUMBER(A54),COUNTIF(Calculations!B:B, A54),"")</f>
        <v/>
      </c>
      <c r="E54" s="2" t="str">
        <f>IF(ISNUMBER(A54),COUNTIF(Calculations!A:A, A54),"")</f>
        <v/>
      </c>
      <c r="F54" s="12" t="str">
        <f t="shared" si="9"/>
        <v/>
      </c>
      <c r="G54" s="12" t="str">
        <f t="shared" si="10"/>
        <v/>
      </c>
      <c r="I54" s="8" t="str">
        <f t="shared" si="5"/>
        <v/>
      </c>
      <c r="J54" s="8" t="str">
        <f t="shared" si="6"/>
        <v/>
      </c>
      <c r="K54" s="2" t="str">
        <f t="array" ref="K54">IF(ISNUMBER(I54),MIN(IF($B$2:$B$1251=J54,$C$2:$C$1251)),"")</f>
        <v/>
      </c>
      <c r="L54" s="10" t="str">
        <f t="shared" si="7"/>
        <v/>
      </c>
      <c r="M54" s="2" t="str">
        <f t="array" ref="M54">IF(ISNUMBER(I54),MAX(IF($B$2:$B$1251=J54,$C$2:$C$1251)),"")</f>
        <v/>
      </c>
      <c r="O54" s="2" t="str">
        <f t="shared" si="2"/>
        <v/>
      </c>
      <c r="P54" s="2" t="str">
        <f t="shared" si="3"/>
        <v/>
      </c>
      <c r="Q54" s="2" t="str">
        <f t="shared" si="8"/>
        <v/>
      </c>
      <c r="R54" s="2" t="str">
        <f t="shared" si="11"/>
        <v/>
      </c>
      <c r="S54" s="2" t="str">
        <f t="shared" si="12"/>
        <v/>
      </c>
    </row>
    <row r="55" spans="1:19" x14ac:dyDescent="0.25">
      <c r="A55" s="8" t="str">
        <f t="shared" si="4"/>
        <v/>
      </c>
      <c r="B55" s="2" t="str">
        <f t="shared" si="0"/>
        <v/>
      </c>
      <c r="C55" s="2" t="str">
        <f t="shared" si="1"/>
        <v/>
      </c>
      <c r="D55" s="2" t="str">
        <f>IF(ISNUMBER(A55),COUNTIF(Calculations!B:B, A55),"")</f>
        <v/>
      </c>
      <c r="E55" s="2" t="str">
        <f>IF(ISNUMBER(A55),COUNTIF(Calculations!A:A, A55),"")</f>
        <v/>
      </c>
      <c r="F55" s="12" t="str">
        <f t="shared" si="9"/>
        <v/>
      </c>
      <c r="G55" s="12" t="str">
        <f t="shared" si="10"/>
        <v/>
      </c>
      <c r="I55" s="8" t="str">
        <f t="shared" si="5"/>
        <v/>
      </c>
      <c r="J55" s="8" t="str">
        <f t="shared" si="6"/>
        <v/>
      </c>
      <c r="K55" s="2" t="str">
        <f t="array" ref="K55">IF(ISNUMBER(I55),MIN(IF($B$2:$B$1251=J55,$C$2:$C$1251)),"")</f>
        <v/>
      </c>
      <c r="L55" s="10" t="str">
        <f t="shared" si="7"/>
        <v/>
      </c>
      <c r="M55" s="2" t="str">
        <f t="array" ref="M55">IF(ISNUMBER(I55),MAX(IF($B$2:$B$1251=J55,$C$2:$C$1251)),"")</f>
        <v/>
      </c>
      <c r="O55" s="2" t="str">
        <f t="shared" si="2"/>
        <v/>
      </c>
      <c r="P55" s="2" t="str">
        <f t="shared" si="3"/>
        <v/>
      </c>
      <c r="Q55" s="2" t="str">
        <f t="shared" si="8"/>
        <v/>
      </c>
      <c r="R55" s="2" t="str">
        <f t="shared" si="11"/>
        <v/>
      </c>
      <c r="S55" s="2" t="str">
        <f t="shared" si="12"/>
        <v/>
      </c>
    </row>
    <row r="56" spans="1:19" x14ac:dyDescent="0.25">
      <c r="A56" s="8" t="str">
        <f t="shared" si="4"/>
        <v/>
      </c>
      <c r="B56" s="2" t="str">
        <f t="shared" si="0"/>
        <v/>
      </c>
      <c r="C56" s="2" t="str">
        <f t="shared" si="1"/>
        <v/>
      </c>
      <c r="D56" s="2" t="str">
        <f>IF(ISNUMBER(A56),COUNTIF(Calculations!B:B, A56),"")</f>
        <v/>
      </c>
      <c r="E56" s="2" t="str">
        <f>IF(ISNUMBER(A56),COUNTIF(Calculations!A:A, A56),"")</f>
        <v/>
      </c>
      <c r="F56" s="12" t="str">
        <f t="shared" si="9"/>
        <v/>
      </c>
      <c r="G56" s="12" t="str">
        <f t="shared" si="10"/>
        <v/>
      </c>
      <c r="I56" s="8" t="str">
        <f t="shared" si="5"/>
        <v/>
      </c>
      <c r="J56" s="8" t="str">
        <f t="shared" si="6"/>
        <v/>
      </c>
      <c r="K56" s="2" t="str">
        <f t="array" ref="K56">IF(ISNUMBER(I56),MIN(IF($B$2:$B$1251=J56,$C$2:$C$1251)),"")</f>
        <v/>
      </c>
      <c r="L56" s="10" t="str">
        <f t="shared" si="7"/>
        <v/>
      </c>
      <c r="M56" s="2" t="str">
        <f t="array" ref="M56">IF(ISNUMBER(I56),MAX(IF($B$2:$B$1251=J56,$C$2:$C$1251)),"")</f>
        <v/>
      </c>
      <c r="O56" s="2" t="str">
        <f t="shared" si="2"/>
        <v/>
      </c>
      <c r="P56" s="2" t="str">
        <f t="shared" si="3"/>
        <v/>
      </c>
      <c r="Q56" s="2" t="str">
        <f t="shared" si="8"/>
        <v/>
      </c>
      <c r="R56" s="2" t="str">
        <f t="shared" si="11"/>
        <v/>
      </c>
      <c r="S56" s="2" t="str">
        <f t="shared" si="12"/>
        <v/>
      </c>
    </row>
    <row r="57" spans="1:19" x14ac:dyDescent="0.25">
      <c r="A57" s="8" t="str">
        <f t="shared" si="4"/>
        <v/>
      </c>
      <c r="B57" s="2" t="str">
        <f t="shared" si="0"/>
        <v/>
      </c>
      <c r="C57" s="2" t="str">
        <f t="shared" si="1"/>
        <v/>
      </c>
      <c r="D57" s="2" t="str">
        <f>IF(ISNUMBER(A57),COUNTIF(Calculations!B:B, A57),"")</f>
        <v/>
      </c>
      <c r="E57" s="2" t="str">
        <f>IF(ISNUMBER(A57),COUNTIF(Calculations!A:A, A57),"")</f>
        <v/>
      </c>
      <c r="F57" s="12" t="str">
        <f t="shared" si="9"/>
        <v/>
      </c>
      <c r="G57" s="12" t="str">
        <f t="shared" si="10"/>
        <v/>
      </c>
      <c r="I57" s="8" t="str">
        <f t="shared" si="5"/>
        <v/>
      </c>
      <c r="J57" s="8" t="str">
        <f t="shared" si="6"/>
        <v/>
      </c>
      <c r="K57" s="2" t="str">
        <f t="array" ref="K57">IF(ISNUMBER(I57),MIN(IF($B$2:$B$1251=J57,$C$2:$C$1251)),"")</f>
        <v/>
      </c>
      <c r="L57" s="10" t="str">
        <f t="shared" si="7"/>
        <v/>
      </c>
      <c r="M57" s="2" t="str">
        <f t="array" ref="M57">IF(ISNUMBER(I57),MAX(IF($B$2:$B$1251=J57,$C$2:$C$1251)),"")</f>
        <v/>
      </c>
      <c r="O57" s="2" t="str">
        <f t="shared" si="2"/>
        <v/>
      </c>
      <c r="P57" s="2" t="str">
        <f t="shared" si="3"/>
        <v/>
      </c>
      <c r="Q57" s="2" t="str">
        <f t="shared" si="8"/>
        <v/>
      </c>
      <c r="R57" s="2" t="str">
        <f t="shared" si="11"/>
        <v/>
      </c>
      <c r="S57" s="2" t="str">
        <f t="shared" si="12"/>
        <v/>
      </c>
    </row>
    <row r="58" spans="1:19" x14ac:dyDescent="0.25">
      <c r="A58" s="8" t="str">
        <f t="shared" si="4"/>
        <v/>
      </c>
      <c r="B58" s="2" t="str">
        <f t="shared" si="0"/>
        <v/>
      </c>
      <c r="C58" s="2" t="str">
        <f t="shared" si="1"/>
        <v/>
      </c>
      <c r="D58" s="2" t="str">
        <f>IF(ISNUMBER(A58),COUNTIF(Calculations!B:B, A58),"")</f>
        <v/>
      </c>
      <c r="E58" s="2" t="str">
        <f>IF(ISNUMBER(A58),COUNTIF(Calculations!A:A, A58),"")</f>
        <v/>
      </c>
      <c r="F58" s="12" t="str">
        <f t="shared" si="9"/>
        <v/>
      </c>
      <c r="G58" s="12" t="str">
        <f t="shared" si="10"/>
        <v/>
      </c>
      <c r="I58" s="8" t="str">
        <f t="shared" si="5"/>
        <v/>
      </c>
      <c r="J58" s="8" t="str">
        <f t="shared" si="6"/>
        <v/>
      </c>
      <c r="K58" s="2" t="str">
        <f t="array" ref="K58">IF(ISNUMBER(I58),MIN(IF($B$2:$B$1251=J58,$C$2:$C$1251)),"")</f>
        <v/>
      </c>
      <c r="L58" s="10" t="str">
        <f t="shared" si="7"/>
        <v/>
      </c>
      <c r="M58" s="2" t="str">
        <f t="array" ref="M58">IF(ISNUMBER(I58),MAX(IF($B$2:$B$1251=J58,$C$2:$C$1251)),"")</f>
        <v/>
      </c>
      <c r="O58" s="2" t="str">
        <f t="shared" si="2"/>
        <v/>
      </c>
      <c r="P58" s="2" t="str">
        <f t="shared" si="3"/>
        <v/>
      </c>
      <c r="Q58" s="2" t="str">
        <f t="shared" si="8"/>
        <v/>
      </c>
      <c r="R58" s="2" t="str">
        <f t="shared" si="11"/>
        <v/>
      </c>
      <c r="S58" s="2" t="str">
        <f t="shared" si="12"/>
        <v/>
      </c>
    </row>
    <row r="59" spans="1:19" x14ac:dyDescent="0.25">
      <c r="A59" s="8" t="str">
        <f t="shared" si="4"/>
        <v/>
      </c>
      <c r="B59" s="2" t="str">
        <f t="shared" si="0"/>
        <v/>
      </c>
      <c r="C59" s="2" t="str">
        <f t="shared" si="1"/>
        <v/>
      </c>
      <c r="D59" s="2" t="str">
        <f>IF(ISNUMBER(A59),COUNTIF(Calculations!B:B, A59),"")</f>
        <v/>
      </c>
      <c r="E59" s="2" t="str">
        <f>IF(ISNUMBER(A59),COUNTIF(Calculations!A:A, A59),"")</f>
        <v/>
      </c>
      <c r="F59" s="12" t="str">
        <f t="shared" si="9"/>
        <v/>
      </c>
      <c r="G59" s="12" t="str">
        <f t="shared" si="10"/>
        <v/>
      </c>
      <c r="I59" s="8" t="str">
        <f t="shared" si="5"/>
        <v/>
      </c>
      <c r="J59" s="8" t="str">
        <f t="shared" si="6"/>
        <v/>
      </c>
      <c r="K59" s="2" t="str">
        <f t="array" ref="K59">IF(ISNUMBER(I59),MIN(IF($B$2:$B$1251=J59,$C$2:$C$1251)),"")</f>
        <v/>
      </c>
      <c r="L59" s="10" t="str">
        <f t="shared" si="7"/>
        <v/>
      </c>
      <c r="M59" s="2" t="str">
        <f t="array" ref="M59">IF(ISNUMBER(I59),MAX(IF($B$2:$B$1251=J59,$C$2:$C$1251)),"")</f>
        <v/>
      </c>
      <c r="O59" s="2" t="str">
        <f t="shared" si="2"/>
        <v/>
      </c>
      <c r="P59" s="2" t="str">
        <f t="shared" si="3"/>
        <v/>
      </c>
      <c r="Q59" s="2" t="str">
        <f t="shared" si="8"/>
        <v/>
      </c>
      <c r="R59" s="2" t="str">
        <f t="shared" si="11"/>
        <v/>
      </c>
      <c r="S59" s="2" t="str">
        <f t="shared" si="12"/>
        <v/>
      </c>
    </row>
    <row r="60" spans="1:19" x14ac:dyDescent="0.25">
      <c r="A60" s="8" t="str">
        <f t="shared" si="4"/>
        <v/>
      </c>
      <c r="B60" s="2" t="str">
        <f t="shared" si="0"/>
        <v/>
      </c>
      <c r="C60" s="2" t="str">
        <f t="shared" si="1"/>
        <v/>
      </c>
      <c r="D60" s="2" t="str">
        <f>IF(ISNUMBER(A60),COUNTIF(Calculations!B:B, A60),"")</f>
        <v/>
      </c>
      <c r="E60" s="2" t="str">
        <f>IF(ISNUMBER(A60),COUNTIF(Calculations!A:A, A60),"")</f>
        <v/>
      </c>
      <c r="F60" s="12" t="str">
        <f t="shared" si="9"/>
        <v/>
      </c>
      <c r="G60" s="12" t="str">
        <f t="shared" si="10"/>
        <v/>
      </c>
      <c r="I60" s="8" t="str">
        <f t="shared" si="5"/>
        <v/>
      </c>
      <c r="J60" s="8" t="str">
        <f t="shared" si="6"/>
        <v/>
      </c>
      <c r="K60" s="2" t="str">
        <f t="array" ref="K60">IF(ISNUMBER(I60),MIN(IF($B$2:$B$1251=J60,$C$2:$C$1251)),"")</f>
        <v/>
      </c>
      <c r="L60" s="10" t="str">
        <f t="shared" si="7"/>
        <v/>
      </c>
      <c r="M60" s="2" t="str">
        <f t="array" ref="M60">IF(ISNUMBER(I60),MAX(IF($B$2:$B$1251=J60,$C$2:$C$1251)),"")</f>
        <v/>
      </c>
      <c r="O60" s="2" t="str">
        <f t="shared" si="2"/>
        <v/>
      </c>
      <c r="P60" s="2" t="str">
        <f t="shared" si="3"/>
        <v/>
      </c>
      <c r="Q60" s="2" t="str">
        <f t="shared" si="8"/>
        <v/>
      </c>
      <c r="R60" s="2" t="str">
        <f t="shared" si="11"/>
        <v/>
      </c>
      <c r="S60" s="2" t="str">
        <f t="shared" si="12"/>
        <v/>
      </c>
    </row>
    <row r="61" spans="1:19" x14ac:dyDescent="0.25">
      <c r="A61" s="8" t="str">
        <f t="shared" si="4"/>
        <v/>
      </c>
      <c r="B61" s="2" t="str">
        <f t="shared" si="0"/>
        <v/>
      </c>
      <c r="C61" s="2" t="str">
        <f t="shared" si="1"/>
        <v/>
      </c>
      <c r="D61" s="2" t="str">
        <f>IF(ISNUMBER(A61),COUNTIF(Calculations!B:B, A61),"")</f>
        <v/>
      </c>
      <c r="E61" s="2" t="str">
        <f>IF(ISNUMBER(A61),COUNTIF(Calculations!A:A, A61),"")</f>
        <v/>
      </c>
      <c r="F61" s="12" t="str">
        <f t="shared" si="9"/>
        <v/>
      </c>
      <c r="G61" s="12" t="str">
        <f t="shared" si="10"/>
        <v/>
      </c>
      <c r="I61" s="8" t="str">
        <f t="shared" si="5"/>
        <v/>
      </c>
      <c r="J61" s="8" t="str">
        <f t="shared" si="6"/>
        <v/>
      </c>
      <c r="K61" s="2" t="str">
        <f t="array" ref="K61">IF(ISNUMBER(I61),MIN(IF($B$2:$B$1251=J61,$C$2:$C$1251)),"")</f>
        <v/>
      </c>
      <c r="L61" s="10" t="str">
        <f t="shared" si="7"/>
        <v/>
      </c>
      <c r="M61" s="2" t="str">
        <f t="array" ref="M61">IF(ISNUMBER(I61),MAX(IF($B$2:$B$1251=J61,$C$2:$C$1251)),"")</f>
        <v/>
      </c>
      <c r="O61" s="2" t="str">
        <f t="shared" si="2"/>
        <v/>
      </c>
      <c r="P61" s="2" t="str">
        <f t="shared" si="3"/>
        <v/>
      </c>
      <c r="Q61" s="2" t="str">
        <f t="shared" si="8"/>
        <v/>
      </c>
      <c r="R61" s="2" t="str">
        <f t="shared" si="11"/>
        <v/>
      </c>
      <c r="S61" s="2" t="str">
        <f t="shared" si="12"/>
        <v/>
      </c>
    </row>
    <row r="62" spans="1:19" x14ac:dyDescent="0.25">
      <c r="A62" s="8" t="str">
        <f t="shared" si="4"/>
        <v/>
      </c>
      <c r="B62" s="2" t="str">
        <f t="shared" si="0"/>
        <v/>
      </c>
      <c r="C62" s="2" t="str">
        <f t="shared" si="1"/>
        <v/>
      </c>
      <c r="D62" s="2" t="str">
        <f>IF(ISNUMBER(A62),COUNTIF(Calculations!B:B, A62),"")</f>
        <v/>
      </c>
      <c r="E62" s="2" t="str">
        <f>IF(ISNUMBER(A62),COUNTIF(Calculations!A:A, A62),"")</f>
        <v/>
      </c>
      <c r="F62" s="12" t="str">
        <f t="shared" si="9"/>
        <v/>
      </c>
      <c r="G62" s="12" t="str">
        <f t="shared" si="10"/>
        <v/>
      </c>
      <c r="I62" s="8" t="str">
        <f t="shared" si="5"/>
        <v/>
      </c>
      <c r="J62" s="8" t="str">
        <f t="shared" si="6"/>
        <v/>
      </c>
      <c r="K62" s="2" t="str">
        <f t="array" ref="K62">IF(ISNUMBER(I62),MIN(IF($B$2:$B$1251=J62,$C$2:$C$1251)),"")</f>
        <v/>
      </c>
      <c r="L62" s="10" t="str">
        <f t="shared" si="7"/>
        <v/>
      </c>
      <c r="M62" s="2" t="str">
        <f t="array" ref="M62">IF(ISNUMBER(I62),MAX(IF($B$2:$B$1251=J62,$C$2:$C$1251)),"")</f>
        <v/>
      </c>
      <c r="O62" s="2" t="str">
        <f t="shared" si="2"/>
        <v/>
      </c>
      <c r="P62" s="2" t="str">
        <f t="shared" si="3"/>
        <v/>
      </c>
      <c r="Q62" s="2" t="str">
        <f t="shared" si="8"/>
        <v/>
      </c>
      <c r="R62" s="2" t="str">
        <f t="shared" si="11"/>
        <v/>
      </c>
      <c r="S62" s="2" t="str">
        <f t="shared" si="12"/>
        <v/>
      </c>
    </row>
    <row r="63" spans="1:19" x14ac:dyDescent="0.25">
      <c r="A63" s="8" t="str">
        <f t="shared" si="4"/>
        <v/>
      </c>
      <c r="B63" s="2" t="str">
        <f t="shared" si="0"/>
        <v/>
      </c>
      <c r="C63" s="2" t="str">
        <f t="shared" si="1"/>
        <v/>
      </c>
      <c r="D63" s="2" t="str">
        <f>IF(ISNUMBER(A63),COUNTIF(Calculations!B:B, A63),"")</f>
        <v/>
      </c>
      <c r="E63" s="2" t="str">
        <f>IF(ISNUMBER(A63),COUNTIF(Calculations!A:A, A63),"")</f>
        <v/>
      </c>
      <c r="F63" s="12" t="str">
        <f t="shared" si="9"/>
        <v/>
      </c>
      <c r="G63" s="12" t="str">
        <f t="shared" si="10"/>
        <v/>
      </c>
      <c r="I63" s="8" t="str">
        <f t="shared" si="5"/>
        <v/>
      </c>
      <c r="J63" s="8" t="str">
        <f t="shared" si="6"/>
        <v/>
      </c>
      <c r="K63" s="2" t="str">
        <f t="array" ref="K63">IF(ISNUMBER(I63),MIN(IF($B$2:$B$1251=J63,$C$2:$C$1251)),"")</f>
        <v/>
      </c>
      <c r="L63" s="10" t="str">
        <f t="shared" si="7"/>
        <v/>
      </c>
      <c r="M63" s="2" t="str">
        <f t="array" ref="M63">IF(ISNUMBER(I63),MAX(IF($B$2:$B$1251=J63,$C$2:$C$1251)),"")</f>
        <v/>
      </c>
      <c r="O63" s="2" t="str">
        <f t="shared" si="2"/>
        <v/>
      </c>
      <c r="P63" s="2" t="str">
        <f t="shared" si="3"/>
        <v/>
      </c>
      <c r="Q63" s="2" t="str">
        <f t="shared" si="8"/>
        <v/>
      </c>
      <c r="R63" s="2" t="str">
        <f t="shared" si="11"/>
        <v/>
      </c>
      <c r="S63" s="2" t="str">
        <f t="shared" si="12"/>
        <v/>
      </c>
    </row>
    <row r="64" spans="1:19" x14ac:dyDescent="0.25">
      <c r="A64" s="8" t="str">
        <f t="shared" si="4"/>
        <v/>
      </c>
      <c r="B64" s="2" t="str">
        <f t="shared" si="0"/>
        <v/>
      </c>
      <c r="C64" s="2" t="str">
        <f t="shared" si="1"/>
        <v/>
      </c>
      <c r="D64" s="2" t="str">
        <f>IF(ISNUMBER(A64),COUNTIF(Calculations!B:B, A64),"")</f>
        <v/>
      </c>
      <c r="E64" s="2" t="str">
        <f>IF(ISNUMBER(A64),COUNTIF(Calculations!A:A, A64),"")</f>
        <v/>
      </c>
      <c r="F64" s="12" t="str">
        <f t="shared" si="9"/>
        <v/>
      </c>
      <c r="G64" s="12" t="str">
        <f t="shared" si="10"/>
        <v/>
      </c>
      <c r="I64" s="8" t="str">
        <f t="shared" si="5"/>
        <v/>
      </c>
      <c r="J64" s="8" t="str">
        <f t="shared" si="6"/>
        <v/>
      </c>
      <c r="K64" s="2" t="str">
        <f t="array" ref="K64">IF(ISNUMBER(I64),MIN(IF($B$2:$B$1251=J64,$C$2:$C$1251)),"")</f>
        <v/>
      </c>
      <c r="L64" s="10" t="str">
        <f t="shared" si="7"/>
        <v/>
      </c>
      <c r="M64" s="2" t="str">
        <f t="array" ref="M64">IF(ISNUMBER(I64),MAX(IF($B$2:$B$1251=J64,$C$2:$C$1251)),"")</f>
        <v/>
      </c>
      <c r="O64" s="2" t="str">
        <f t="shared" si="2"/>
        <v/>
      </c>
      <c r="P64" s="2" t="str">
        <f t="shared" si="3"/>
        <v/>
      </c>
      <c r="Q64" s="2" t="str">
        <f t="shared" si="8"/>
        <v/>
      </c>
      <c r="R64" s="2" t="str">
        <f t="shared" si="11"/>
        <v/>
      </c>
      <c r="S64" s="2" t="str">
        <f t="shared" si="12"/>
        <v/>
      </c>
    </row>
    <row r="65" spans="1:19" x14ac:dyDescent="0.25">
      <c r="A65" s="8" t="str">
        <f t="shared" si="4"/>
        <v/>
      </c>
      <c r="B65" s="2" t="str">
        <f t="shared" si="0"/>
        <v/>
      </c>
      <c r="C65" s="2" t="str">
        <f t="shared" si="1"/>
        <v/>
      </c>
      <c r="D65" s="2" t="str">
        <f>IF(ISNUMBER(A65),COUNTIF(Calculations!B:B, A65),"")</f>
        <v/>
      </c>
      <c r="E65" s="2" t="str">
        <f>IF(ISNUMBER(A65),COUNTIF(Calculations!A:A, A65),"")</f>
        <v/>
      </c>
      <c r="F65" s="12" t="str">
        <f t="shared" si="9"/>
        <v/>
      </c>
      <c r="G65" s="12" t="str">
        <f t="shared" si="10"/>
        <v/>
      </c>
      <c r="I65" s="8" t="str">
        <f t="shared" si="5"/>
        <v/>
      </c>
      <c r="J65" s="8" t="str">
        <f t="shared" si="6"/>
        <v/>
      </c>
      <c r="K65" s="2" t="str">
        <f t="array" ref="K65">IF(ISNUMBER(I65),MIN(IF($B$2:$B$1251=J65,$C$2:$C$1251)),"")</f>
        <v/>
      </c>
      <c r="L65" s="10" t="str">
        <f t="shared" si="7"/>
        <v/>
      </c>
      <c r="M65" s="2" t="str">
        <f t="array" ref="M65">IF(ISNUMBER(I65),MAX(IF($B$2:$B$1251=J65,$C$2:$C$1251)),"")</f>
        <v/>
      </c>
      <c r="O65" s="2" t="str">
        <f t="shared" si="2"/>
        <v/>
      </c>
      <c r="P65" s="2" t="str">
        <f t="shared" si="3"/>
        <v/>
      </c>
      <c r="Q65" s="2" t="str">
        <f t="shared" si="8"/>
        <v/>
      </c>
      <c r="R65" s="2" t="str">
        <f t="shared" si="11"/>
        <v/>
      </c>
      <c r="S65" s="2" t="str">
        <f t="shared" si="12"/>
        <v/>
      </c>
    </row>
    <row r="66" spans="1:19" x14ac:dyDescent="0.25">
      <c r="A66" s="8" t="str">
        <f t="shared" si="4"/>
        <v/>
      </c>
      <c r="B66" s="2" t="str">
        <f t="shared" si="0"/>
        <v/>
      </c>
      <c r="C66" s="2" t="str">
        <f t="shared" ref="C66:C129" si="13">IF(ISNUMBER(A66),COUNTIFS(IndirectStartDates,"&lt;="&amp;A66,IndirectCompletedDates,"&gt;"&amp;A66) + COUNTIFS(IndirectStartDates,"&lt;="&amp;A66,IndirectCompletedDates,""),"")</f>
        <v/>
      </c>
      <c r="D66" s="2" t="str">
        <f>IF(ISNUMBER(A66),COUNTIF(Calculations!B:B, A66),"")</f>
        <v/>
      </c>
      <c r="E66" s="2" t="str">
        <f>IF(ISNUMBER(A66),COUNTIF(Calculations!A:A, A66),"")</f>
        <v/>
      </c>
      <c r="F66" s="12" t="str">
        <f t="shared" si="9"/>
        <v/>
      </c>
      <c r="G66" s="12" t="str">
        <f t="shared" si="10"/>
        <v/>
      </c>
      <c r="I66" s="8" t="str">
        <f t="shared" si="5"/>
        <v/>
      </c>
      <c r="J66" s="8" t="str">
        <f t="shared" si="6"/>
        <v/>
      </c>
      <c r="K66" s="2" t="str">
        <f t="array" ref="K66">IF(ISNUMBER(I66),MIN(IF($B$2:$B$1251=J66,$C$2:$C$1251)),"")</f>
        <v/>
      </c>
      <c r="L66" s="10" t="str">
        <f t="shared" si="7"/>
        <v/>
      </c>
      <c r="M66" s="2" t="str">
        <f t="array" ref="M66">IF(ISNUMBER(I66),MAX(IF($B$2:$B$1251=J66,$C$2:$C$1251)),"")</f>
        <v/>
      </c>
      <c r="O66" s="2" t="str">
        <f t="shared" ref="O66:O129" si="14">IF(I66="","",COUNTIF(YearWeekValuesStart,J66))</f>
        <v/>
      </c>
      <c r="P66" s="2" t="str">
        <f t="shared" ref="P66:P129" si="15">IF(I66="","",COUNTIF(YearWeekValues,J66))</f>
        <v/>
      </c>
      <c r="Q66" s="2" t="str">
        <f t="shared" si="8"/>
        <v/>
      </c>
      <c r="R66" s="2" t="str">
        <f t="shared" si="11"/>
        <v/>
      </c>
      <c r="S66" s="2" t="str">
        <f t="shared" si="12"/>
        <v/>
      </c>
    </row>
    <row r="67" spans="1:19" x14ac:dyDescent="0.25">
      <c r="A67" s="8" t="str">
        <f t="shared" ref="A67:A130" si="16">IF(ISNUMBER(A66),IF(A66+1&lt;=MAX(IndirectStartDates,IndirectCompletedDates),A66+1,""),"")</f>
        <v/>
      </c>
      <c r="B67" s="2" t="str">
        <f t="shared" ref="B67:B130" si="17">IF(ISNUMBER(A67),YEAR(A67)&amp;"-"&amp;TEXT(WEEKNUM(A67),"00"),"")</f>
        <v/>
      </c>
      <c r="C67" s="2" t="str">
        <f t="shared" si="13"/>
        <v/>
      </c>
      <c r="D67" s="2" t="str">
        <f>IF(ISNUMBER(A67),COUNTIF(Calculations!B:B, A67),"")</f>
        <v/>
      </c>
      <c r="E67" s="2" t="str">
        <f>IF(ISNUMBER(A67),COUNTIF(Calculations!A:A, A67),"")</f>
        <v/>
      </c>
      <c r="F67" s="12" t="str">
        <f t="shared" si="9"/>
        <v/>
      </c>
      <c r="G67" s="12" t="str">
        <f t="shared" si="10"/>
        <v/>
      </c>
      <c r="I67" s="8" t="str">
        <f t="shared" ref="I67:I130" si="18">IF(ISNUMBER(I66),IF(I66+7&lt;=MAX(IndirectStartDates,IndirectCompletedDates),I66+7,""),"")</f>
        <v/>
      </c>
      <c r="J67" s="8" t="str">
        <f t="shared" ref="J67:J130" si="19">IF(ISNUMBER(I67),YEAR(I67)&amp;"-"&amp;TEXT(WEEKNUM(I67),"00"),"")</f>
        <v/>
      </c>
      <c r="K67" s="2" t="str">
        <f t="array" ref="K67">IF(ISNUMBER(I67),MIN(IF($B$2:$B$1251=J67,$C$2:$C$1251)),"")</f>
        <v/>
      </c>
      <c r="L67" s="10" t="str">
        <f t="shared" ref="L67:L130" si="20">IF(ISNUMBER(I67),AVERAGEIF($B$2:$B$1251,J67,$C$2:$C$1251),"")</f>
        <v/>
      </c>
      <c r="M67" s="2" t="str">
        <f t="array" ref="M67">IF(ISNUMBER(I67),MAX(IF($B$2:$B$1251=J67,$C$2:$C$1251)),"")</f>
        <v/>
      </c>
      <c r="O67" s="2" t="str">
        <f t="shared" si="14"/>
        <v/>
      </c>
      <c r="P67" s="2" t="str">
        <f t="shared" si="15"/>
        <v/>
      </c>
      <c r="Q67" s="2" t="str">
        <f t="shared" ref="Q67:Q130" si="21">IF(I67="","",P67-O67)</f>
        <v/>
      </c>
      <c r="R67" s="2" t="str">
        <f t="shared" si="11"/>
        <v/>
      </c>
      <c r="S67" s="2" t="str">
        <f t="shared" si="12"/>
        <v/>
      </c>
    </row>
    <row r="68" spans="1:19" x14ac:dyDescent="0.25">
      <c r="A68" s="8" t="str">
        <f t="shared" si="16"/>
        <v/>
      </c>
      <c r="B68" s="2" t="str">
        <f t="shared" si="17"/>
        <v/>
      </c>
      <c r="C68" s="2" t="str">
        <f t="shared" si="13"/>
        <v/>
      </c>
      <c r="D68" s="2" t="str">
        <f>IF(ISNUMBER(A68),COUNTIF(Calculations!B:B, A68),"")</f>
        <v/>
      </c>
      <c r="E68" s="2" t="str">
        <f>IF(ISNUMBER(A68),COUNTIF(Calculations!A:A, A68),"")</f>
        <v/>
      </c>
      <c r="F68" s="12" t="str">
        <f t="shared" ref="F68:F131" si="22">IF(ISNUMBER(A68),F67 + D68,"")</f>
        <v/>
      </c>
      <c r="G68" s="12" t="str">
        <f t="shared" ref="G68:G131" si="23">IF(ISNUMBER(A68),G67 + E68,"")</f>
        <v/>
      </c>
      <c r="I68" s="8" t="str">
        <f t="shared" si="18"/>
        <v/>
      </c>
      <c r="J68" s="8" t="str">
        <f t="shared" si="19"/>
        <v/>
      </c>
      <c r="K68" s="2" t="str">
        <f t="array" ref="K68">IF(ISNUMBER(I68),MIN(IF($B$2:$B$1251=J68,$C$2:$C$1251)),"")</f>
        <v/>
      </c>
      <c r="L68" s="10" t="str">
        <f t="shared" si="20"/>
        <v/>
      </c>
      <c r="M68" s="2" t="str">
        <f t="array" ref="M68">IF(ISNUMBER(I68),MAX(IF($B$2:$B$1251=J68,$C$2:$C$1251)),"")</f>
        <v/>
      </c>
      <c r="O68" s="2" t="str">
        <f t="shared" si="14"/>
        <v/>
      </c>
      <c r="P68" s="2" t="str">
        <f t="shared" si="15"/>
        <v/>
      </c>
      <c r="Q68" s="2" t="str">
        <f t="shared" si="21"/>
        <v/>
      </c>
      <c r="R68" s="2" t="str">
        <f t="shared" ref="R68:R131" si="24">IF(O68="","",R67+O68)</f>
        <v/>
      </c>
      <c r="S68" s="2" t="str">
        <f t="shared" ref="S68:S131" si="25">IF(P68="","",S67+P68)</f>
        <v/>
      </c>
    </row>
    <row r="69" spans="1:19" x14ac:dyDescent="0.25">
      <c r="A69" s="8" t="str">
        <f t="shared" si="16"/>
        <v/>
      </c>
      <c r="B69" s="2" t="str">
        <f t="shared" si="17"/>
        <v/>
      </c>
      <c r="C69" s="2" t="str">
        <f t="shared" si="13"/>
        <v/>
      </c>
      <c r="D69" s="2" t="str">
        <f>IF(ISNUMBER(A69),COUNTIF(Calculations!B:B, A69),"")</f>
        <v/>
      </c>
      <c r="E69" s="2" t="str">
        <f>IF(ISNUMBER(A69),COUNTIF(Calculations!A:A, A69),"")</f>
        <v/>
      </c>
      <c r="F69" s="12" t="str">
        <f t="shared" si="22"/>
        <v/>
      </c>
      <c r="G69" s="12" t="str">
        <f t="shared" si="23"/>
        <v/>
      </c>
      <c r="I69" s="8" t="str">
        <f t="shared" si="18"/>
        <v/>
      </c>
      <c r="J69" s="8" t="str">
        <f t="shared" si="19"/>
        <v/>
      </c>
      <c r="K69" s="2" t="str">
        <f t="array" ref="K69">IF(ISNUMBER(I69),MIN(IF($B$2:$B$1251=J69,$C$2:$C$1251)),"")</f>
        <v/>
      </c>
      <c r="L69" s="10" t="str">
        <f t="shared" si="20"/>
        <v/>
      </c>
      <c r="M69" s="2" t="str">
        <f t="array" ref="M69">IF(ISNUMBER(I69),MAX(IF($B$2:$B$1251=J69,$C$2:$C$1251)),"")</f>
        <v/>
      </c>
      <c r="O69" s="2" t="str">
        <f t="shared" si="14"/>
        <v/>
      </c>
      <c r="P69" s="2" t="str">
        <f t="shared" si="15"/>
        <v/>
      </c>
      <c r="Q69" s="2" t="str">
        <f t="shared" si="21"/>
        <v/>
      </c>
      <c r="R69" s="2" t="str">
        <f t="shared" si="24"/>
        <v/>
      </c>
      <c r="S69" s="2" t="str">
        <f t="shared" si="25"/>
        <v/>
      </c>
    </row>
    <row r="70" spans="1:19" x14ac:dyDescent="0.25">
      <c r="A70" s="8" t="str">
        <f t="shared" si="16"/>
        <v/>
      </c>
      <c r="B70" s="2" t="str">
        <f t="shared" si="17"/>
        <v/>
      </c>
      <c r="C70" s="2" t="str">
        <f t="shared" si="13"/>
        <v/>
      </c>
      <c r="D70" s="2" t="str">
        <f>IF(ISNUMBER(A70),COUNTIF(Calculations!B:B, A70),"")</f>
        <v/>
      </c>
      <c r="E70" s="2" t="str">
        <f>IF(ISNUMBER(A70),COUNTIF(Calculations!A:A, A70),"")</f>
        <v/>
      </c>
      <c r="F70" s="12" t="str">
        <f t="shared" si="22"/>
        <v/>
      </c>
      <c r="G70" s="12" t="str">
        <f t="shared" si="23"/>
        <v/>
      </c>
      <c r="I70" s="8" t="str">
        <f t="shared" si="18"/>
        <v/>
      </c>
      <c r="J70" s="8" t="str">
        <f t="shared" si="19"/>
        <v/>
      </c>
      <c r="K70" s="2" t="str">
        <f t="array" ref="K70">IF(ISNUMBER(I70),MIN(IF($B$2:$B$1251=J70,$C$2:$C$1251)),"")</f>
        <v/>
      </c>
      <c r="L70" s="10" t="str">
        <f t="shared" si="20"/>
        <v/>
      </c>
      <c r="M70" s="2" t="str">
        <f t="array" ref="M70">IF(ISNUMBER(I70),MAX(IF($B$2:$B$1251=J70,$C$2:$C$1251)),"")</f>
        <v/>
      </c>
      <c r="O70" s="2" t="str">
        <f t="shared" si="14"/>
        <v/>
      </c>
      <c r="P70" s="2" t="str">
        <f t="shared" si="15"/>
        <v/>
      </c>
      <c r="Q70" s="2" t="str">
        <f t="shared" si="21"/>
        <v/>
      </c>
      <c r="R70" s="2" t="str">
        <f t="shared" si="24"/>
        <v/>
      </c>
      <c r="S70" s="2" t="str">
        <f t="shared" si="25"/>
        <v/>
      </c>
    </row>
    <row r="71" spans="1:19" x14ac:dyDescent="0.25">
      <c r="A71" s="8" t="str">
        <f t="shared" si="16"/>
        <v/>
      </c>
      <c r="B71" s="2" t="str">
        <f t="shared" si="17"/>
        <v/>
      </c>
      <c r="C71" s="2" t="str">
        <f t="shared" si="13"/>
        <v/>
      </c>
      <c r="D71" s="2" t="str">
        <f>IF(ISNUMBER(A71),COUNTIF(Calculations!B:B, A71),"")</f>
        <v/>
      </c>
      <c r="E71" s="2" t="str">
        <f>IF(ISNUMBER(A71),COUNTIF(Calculations!A:A, A71),"")</f>
        <v/>
      </c>
      <c r="F71" s="12" t="str">
        <f t="shared" si="22"/>
        <v/>
      </c>
      <c r="G71" s="12" t="str">
        <f t="shared" si="23"/>
        <v/>
      </c>
      <c r="I71" s="8" t="str">
        <f t="shared" si="18"/>
        <v/>
      </c>
      <c r="J71" s="8" t="str">
        <f t="shared" si="19"/>
        <v/>
      </c>
      <c r="K71" s="2" t="str">
        <f t="array" ref="K71">IF(ISNUMBER(I71),MIN(IF($B$2:$B$1251=J71,$C$2:$C$1251)),"")</f>
        <v/>
      </c>
      <c r="L71" s="10" t="str">
        <f t="shared" si="20"/>
        <v/>
      </c>
      <c r="M71" s="2" t="str">
        <f t="array" ref="M71">IF(ISNUMBER(I71),MAX(IF($B$2:$B$1251=J71,$C$2:$C$1251)),"")</f>
        <v/>
      </c>
      <c r="O71" s="2" t="str">
        <f t="shared" si="14"/>
        <v/>
      </c>
      <c r="P71" s="2" t="str">
        <f t="shared" si="15"/>
        <v/>
      </c>
      <c r="Q71" s="2" t="str">
        <f t="shared" si="21"/>
        <v/>
      </c>
      <c r="R71" s="2" t="str">
        <f t="shared" si="24"/>
        <v/>
      </c>
      <c r="S71" s="2" t="str">
        <f t="shared" si="25"/>
        <v/>
      </c>
    </row>
    <row r="72" spans="1:19" x14ac:dyDescent="0.25">
      <c r="A72" s="8" t="str">
        <f t="shared" si="16"/>
        <v/>
      </c>
      <c r="B72" s="2" t="str">
        <f t="shared" si="17"/>
        <v/>
      </c>
      <c r="C72" s="2" t="str">
        <f t="shared" si="13"/>
        <v/>
      </c>
      <c r="D72" s="2" t="str">
        <f>IF(ISNUMBER(A72),COUNTIF(Calculations!B:B, A72),"")</f>
        <v/>
      </c>
      <c r="E72" s="2" t="str">
        <f>IF(ISNUMBER(A72),COUNTIF(Calculations!A:A, A72),"")</f>
        <v/>
      </c>
      <c r="F72" s="12" t="str">
        <f t="shared" si="22"/>
        <v/>
      </c>
      <c r="G72" s="12" t="str">
        <f t="shared" si="23"/>
        <v/>
      </c>
      <c r="I72" s="8" t="str">
        <f t="shared" si="18"/>
        <v/>
      </c>
      <c r="J72" s="8" t="str">
        <f t="shared" si="19"/>
        <v/>
      </c>
      <c r="K72" s="2" t="str">
        <f t="array" ref="K72">IF(ISNUMBER(I72),MIN(IF($B$2:$B$1251=J72,$C$2:$C$1251)),"")</f>
        <v/>
      </c>
      <c r="L72" s="10" t="str">
        <f t="shared" si="20"/>
        <v/>
      </c>
      <c r="M72" s="2" t="str">
        <f t="array" ref="M72">IF(ISNUMBER(I72),MAX(IF($B$2:$B$1251=J72,$C$2:$C$1251)),"")</f>
        <v/>
      </c>
      <c r="O72" s="2" t="str">
        <f t="shared" si="14"/>
        <v/>
      </c>
      <c r="P72" s="2" t="str">
        <f t="shared" si="15"/>
        <v/>
      </c>
      <c r="Q72" s="2" t="str">
        <f t="shared" si="21"/>
        <v/>
      </c>
      <c r="R72" s="2" t="str">
        <f t="shared" si="24"/>
        <v/>
      </c>
      <c r="S72" s="2" t="str">
        <f t="shared" si="25"/>
        <v/>
      </c>
    </row>
    <row r="73" spans="1:19" x14ac:dyDescent="0.25">
      <c r="A73" s="8" t="str">
        <f t="shared" si="16"/>
        <v/>
      </c>
      <c r="B73" s="2" t="str">
        <f t="shared" si="17"/>
        <v/>
      </c>
      <c r="C73" s="2" t="str">
        <f t="shared" si="13"/>
        <v/>
      </c>
      <c r="D73" s="2" t="str">
        <f>IF(ISNUMBER(A73),COUNTIF(Calculations!B:B, A73),"")</f>
        <v/>
      </c>
      <c r="E73" s="2" t="str">
        <f>IF(ISNUMBER(A73),COUNTIF(Calculations!A:A, A73),"")</f>
        <v/>
      </c>
      <c r="F73" s="12" t="str">
        <f t="shared" si="22"/>
        <v/>
      </c>
      <c r="G73" s="12" t="str">
        <f t="shared" si="23"/>
        <v/>
      </c>
      <c r="I73" s="8" t="str">
        <f t="shared" si="18"/>
        <v/>
      </c>
      <c r="J73" s="8" t="str">
        <f t="shared" si="19"/>
        <v/>
      </c>
      <c r="K73" s="2" t="str">
        <f t="array" ref="K73">IF(ISNUMBER(I73),MIN(IF($B$2:$B$1251=J73,$C$2:$C$1251)),"")</f>
        <v/>
      </c>
      <c r="L73" s="10" t="str">
        <f t="shared" si="20"/>
        <v/>
      </c>
      <c r="M73" s="2" t="str">
        <f t="array" ref="M73">IF(ISNUMBER(I73),MAX(IF($B$2:$B$1251=J73,$C$2:$C$1251)),"")</f>
        <v/>
      </c>
      <c r="O73" s="2" t="str">
        <f t="shared" si="14"/>
        <v/>
      </c>
      <c r="P73" s="2" t="str">
        <f t="shared" si="15"/>
        <v/>
      </c>
      <c r="Q73" s="2" t="str">
        <f t="shared" si="21"/>
        <v/>
      </c>
      <c r="R73" s="2" t="str">
        <f t="shared" si="24"/>
        <v/>
      </c>
      <c r="S73" s="2" t="str">
        <f t="shared" si="25"/>
        <v/>
      </c>
    </row>
    <row r="74" spans="1:19" x14ac:dyDescent="0.25">
      <c r="A74" s="8" t="str">
        <f t="shared" si="16"/>
        <v/>
      </c>
      <c r="B74" s="2" t="str">
        <f t="shared" si="17"/>
        <v/>
      </c>
      <c r="C74" s="2" t="str">
        <f t="shared" si="13"/>
        <v/>
      </c>
      <c r="D74" s="2" t="str">
        <f>IF(ISNUMBER(A74),COUNTIF(Calculations!B:B, A74),"")</f>
        <v/>
      </c>
      <c r="E74" s="2" t="str">
        <f>IF(ISNUMBER(A74),COUNTIF(Calculations!A:A, A74),"")</f>
        <v/>
      </c>
      <c r="F74" s="12" t="str">
        <f t="shared" si="22"/>
        <v/>
      </c>
      <c r="G74" s="12" t="str">
        <f t="shared" si="23"/>
        <v/>
      </c>
      <c r="I74" s="8" t="str">
        <f t="shared" si="18"/>
        <v/>
      </c>
      <c r="J74" s="8" t="str">
        <f t="shared" si="19"/>
        <v/>
      </c>
      <c r="K74" s="2" t="str">
        <f t="array" ref="K74">IF(ISNUMBER(I74),MIN(IF($B$2:$B$1251=J74,$C$2:$C$1251)),"")</f>
        <v/>
      </c>
      <c r="L74" s="10" t="str">
        <f t="shared" si="20"/>
        <v/>
      </c>
      <c r="M74" s="2" t="str">
        <f t="array" ref="M74">IF(ISNUMBER(I74),MAX(IF($B$2:$B$1251=J74,$C$2:$C$1251)),"")</f>
        <v/>
      </c>
      <c r="O74" s="2" t="str">
        <f t="shared" si="14"/>
        <v/>
      </c>
      <c r="P74" s="2" t="str">
        <f t="shared" si="15"/>
        <v/>
      </c>
      <c r="Q74" s="2" t="str">
        <f t="shared" si="21"/>
        <v/>
      </c>
      <c r="R74" s="2" t="str">
        <f t="shared" si="24"/>
        <v/>
      </c>
      <c r="S74" s="2" t="str">
        <f t="shared" si="25"/>
        <v/>
      </c>
    </row>
    <row r="75" spans="1:19" x14ac:dyDescent="0.25">
      <c r="A75" s="8" t="str">
        <f t="shared" si="16"/>
        <v/>
      </c>
      <c r="B75" s="2" t="str">
        <f t="shared" si="17"/>
        <v/>
      </c>
      <c r="C75" s="2" t="str">
        <f t="shared" si="13"/>
        <v/>
      </c>
      <c r="D75" s="2" t="str">
        <f>IF(ISNUMBER(A75),COUNTIF(Calculations!B:B, A75),"")</f>
        <v/>
      </c>
      <c r="E75" s="2" t="str">
        <f>IF(ISNUMBER(A75),COUNTIF(Calculations!A:A, A75),"")</f>
        <v/>
      </c>
      <c r="F75" s="12" t="str">
        <f t="shared" si="22"/>
        <v/>
      </c>
      <c r="G75" s="12" t="str">
        <f t="shared" si="23"/>
        <v/>
      </c>
      <c r="I75" s="8" t="str">
        <f t="shared" si="18"/>
        <v/>
      </c>
      <c r="J75" s="8" t="str">
        <f t="shared" si="19"/>
        <v/>
      </c>
      <c r="K75" s="2" t="str">
        <f t="array" ref="K75">IF(ISNUMBER(I75),MIN(IF($B$2:$B$1251=J75,$C$2:$C$1251)),"")</f>
        <v/>
      </c>
      <c r="L75" s="10" t="str">
        <f t="shared" si="20"/>
        <v/>
      </c>
      <c r="M75" s="2" t="str">
        <f t="array" ref="M75">IF(ISNUMBER(I75),MAX(IF($B$2:$B$1251=J75,$C$2:$C$1251)),"")</f>
        <v/>
      </c>
      <c r="O75" s="2" t="str">
        <f t="shared" si="14"/>
        <v/>
      </c>
      <c r="P75" s="2" t="str">
        <f t="shared" si="15"/>
        <v/>
      </c>
      <c r="Q75" s="2" t="str">
        <f t="shared" si="21"/>
        <v/>
      </c>
      <c r="R75" s="2" t="str">
        <f t="shared" si="24"/>
        <v/>
      </c>
      <c r="S75" s="2" t="str">
        <f t="shared" si="25"/>
        <v/>
      </c>
    </row>
    <row r="76" spans="1:19" x14ac:dyDescent="0.25">
      <c r="A76" s="8" t="str">
        <f t="shared" si="16"/>
        <v/>
      </c>
      <c r="B76" s="2" t="str">
        <f t="shared" si="17"/>
        <v/>
      </c>
      <c r="C76" s="2" t="str">
        <f t="shared" si="13"/>
        <v/>
      </c>
      <c r="D76" s="2" t="str">
        <f>IF(ISNUMBER(A76),COUNTIF(Calculations!B:B, A76),"")</f>
        <v/>
      </c>
      <c r="E76" s="2" t="str">
        <f>IF(ISNUMBER(A76),COUNTIF(Calculations!A:A, A76),"")</f>
        <v/>
      </c>
      <c r="F76" s="12" t="str">
        <f t="shared" si="22"/>
        <v/>
      </c>
      <c r="G76" s="12" t="str">
        <f t="shared" si="23"/>
        <v/>
      </c>
      <c r="I76" s="8" t="str">
        <f t="shared" si="18"/>
        <v/>
      </c>
      <c r="J76" s="8" t="str">
        <f t="shared" si="19"/>
        <v/>
      </c>
      <c r="K76" s="2" t="str">
        <f t="array" ref="K76">IF(ISNUMBER(I76),MIN(IF($B$2:$B$1251=J76,$C$2:$C$1251)),"")</f>
        <v/>
      </c>
      <c r="L76" s="10" t="str">
        <f t="shared" si="20"/>
        <v/>
      </c>
      <c r="M76" s="2" t="str">
        <f t="array" ref="M76">IF(ISNUMBER(I76),MAX(IF($B$2:$B$1251=J76,$C$2:$C$1251)),"")</f>
        <v/>
      </c>
      <c r="O76" s="2" t="str">
        <f t="shared" si="14"/>
        <v/>
      </c>
      <c r="P76" s="2" t="str">
        <f t="shared" si="15"/>
        <v/>
      </c>
      <c r="Q76" s="2" t="str">
        <f t="shared" si="21"/>
        <v/>
      </c>
      <c r="R76" s="2" t="str">
        <f t="shared" si="24"/>
        <v/>
      </c>
      <c r="S76" s="2" t="str">
        <f t="shared" si="25"/>
        <v/>
      </c>
    </row>
    <row r="77" spans="1:19" x14ac:dyDescent="0.25">
      <c r="A77" s="8" t="str">
        <f t="shared" si="16"/>
        <v/>
      </c>
      <c r="B77" s="2" t="str">
        <f t="shared" si="17"/>
        <v/>
      </c>
      <c r="C77" s="2" t="str">
        <f t="shared" si="13"/>
        <v/>
      </c>
      <c r="D77" s="2" t="str">
        <f>IF(ISNUMBER(A77),COUNTIF(Calculations!B:B, A77),"")</f>
        <v/>
      </c>
      <c r="E77" s="2" t="str">
        <f>IF(ISNUMBER(A77),COUNTIF(Calculations!A:A, A77),"")</f>
        <v/>
      </c>
      <c r="F77" s="12" t="str">
        <f t="shared" si="22"/>
        <v/>
      </c>
      <c r="G77" s="12" t="str">
        <f t="shared" si="23"/>
        <v/>
      </c>
      <c r="I77" s="8" t="str">
        <f t="shared" si="18"/>
        <v/>
      </c>
      <c r="J77" s="8" t="str">
        <f t="shared" si="19"/>
        <v/>
      </c>
      <c r="K77" s="2" t="str">
        <f t="array" ref="K77">IF(ISNUMBER(I77),MIN(IF($B$2:$B$1251=J77,$C$2:$C$1251)),"")</f>
        <v/>
      </c>
      <c r="L77" s="10" t="str">
        <f t="shared" si="20"/>
        <v/>
      </c>
      <c r="M77" s="2" t="str">
        <f t="array" ref="M77">IF(ISNUMBER(I77),MAX(IF($B$2:$B$1251=J77,$C$2:$C$1251)),"")</f>
        <v/>
      </c>
      <c r="O77" s="2" t="str">
        <f t="shared" si="14"/>
        <v/>
      </c>
      <c r="P77" s="2" t="str">
        <f t="shared" si="15"/>
        <v/>
      </c>
      <c r="Q77" s="2" t="str">
        <f t="shared" si="21"/>
        <v/>
      </c>
      <c r="R77" s="2" t="str">
        <f t="shared" si="24"/>
        <v/>
      </c>
      <c r="S77" s="2" t="str">
        <f t="shared" si="25"/>
        <v/>
      </c>
    </row>
    <row r="78" spans="1:19" x14ac:dyDescent="0.25">
      <c r="A78" s="8" t="str">
        <f t="shared" si="16"/>
        <v/>
      </c>
      <c r="B78" s="2" t="str">
        <f t="shared" si="17"/>
        <v/>
      </c>
      <c r="C78" s="2" t="str">
        <f t="shared" si="13"/>
        <v/>
      </c>
      <c r="D78" s="2" t="str">
        <f>IF(ISNUMBER(A78),COUNTIF(Calculations!B:B, A78),"")</f>
        <v/>
      </c>
      <c r="E78" s="2" t="str">
        <f>IF(ISNUMBER(A78),COUNTIF(Calculations!A:A, A78),"")</f>
        <v/>
      </c>
      <c r="F78" s="12" t="str">
        <f t="shared" si="22"/>
        <v/>
      </c>
      <c r="G78" s="12" t="str">
        <f t="shared" si="23"/>
        <v/>
      </c>
      <c r="I78" s="8" t="str">
        <f t="shared" si="18"/>
        <v/>
      </c>
      <c r="J78" s="8" t="str">
        <f t="shared" si="19"/>
        <v/>
      </c>
      <c r="K78" s="2" t="str">
        <f t="array" ref="K78">IF(ISNUMBER(I78),MIN(IF($B$2:$B$1251=J78,$C$2:$C$1251)),"")</f>
        <v/>
      </c>
      <c r="L78" s="10" t="str">
        <f t="shared" si="20"/>
        <v/>
      </c>
      <c r="M78" s="2" t="str">
        <f t="array" ref="M78">IF(ISNUMBER(I78),MAX(IF($B$2:$B$1251=J78,$C$2:$C$1251)),"")</f>
        <v/>
      </c>
      <c r="O78" s="2" t="str">
        <f t="shared" si="14"/>
        <v/>
      </c>
      <c r="P78" s="2" t="str">
        <f t="shared" si="15"/>
        <v/>
      </c>
      <c r="Q78" s="2" t="str">
        <f t="shared" si="21"/>
        <v/>
      </c>
      <c r="R78" s="2" t="str">
        <f t="shared" si="24"/>
        <v/>
      </c>
      <c r="S78" s="2" t="str">
        <f t="shared" si="25"/>
        <v/>
      </c>
    </row>
    <row r="79" spans="1:19" x14ac:dyDescent="0.25">
      <c r="A79" s="8" t="str">
        <f t="shared" si="16"/>
        <v/>
      </c>
      <c r="B79" s="2" t="str">
        <f t="shared" si="17"/>
        <v/>
      </c>
      <c r="C79" s="2" t="str">
        <f t="shared" si="13"/>
        <v/>
      </c>
      <c r="D79" s="2" t="str">
        <f>IF(ISNUMBER(A79),COUNTIF(Calculations!B:B, A79),"")</f>
        <v/>
      </c>
      <c r="E79" s="2" t="str">
        <f>IF(ISNUMBER(A79),COUNTIF(Calculations!A:A, A79),"")</f>
        <v/>
      </c>
      <c r="F79" s="12" t="str">
        <f t="shared" si="22"/>
        <v/>
      </c>
      <c r="G79" s="12" t="str">
        <f t="shared" si="23"/>
        <v/>
      </c>
      <c r="I79" s="8" t="str">
        <f t="shared" si="18"/>
        <v/>
      </c>
      <c r="J79" s="8" t="str">
        <f t="shared" si="19"/>
        <v/>
      </c>
      <c r="K79" s="2" t="str">
        <f t="array" ref="K79">IF(ISNUMBER(I79),MIN(IF($B$2:$B$1251=J79,$C$2:$C$1251)),"")</f>
        <v/>
      </c>
      <c r="L79" s="10" t="str">
        <f t="shared" si="20"/>
        <v/>
      </c>
      <c r="M79" s="2" t="str">
        <f t="array" ref="M79">IF(ISNUMBER(I79),MAX(IF($B$2:$B$1251=J79,$C$2:$C$1251)),"")</f>
        <v/>
      </c>
      <c r="O79" s="2" t="str">
        <f t="shared" si="14"/>
        <v/>
      </c>
      <c r="P79" s="2" t="str">
        <f t="shared" si="15"/>
        <v/>
      </c>
      <c r="Q79" s="2" t="str">
        <f t="shared" si="21"/>
        <v/>
      </c>
      <c r="R79" s="2" t="str">
        <f t="shared" si="24"/>
        <v/>
      </c>
      <c r="S79" s="2" t="str">
        <f t="shared" si="25"/>
        <v/>
      </c>
    </row>
    <row r="80" spans="1:19" x14ac:dyDescent="0.25">
      <c r="A80" s="8" t="str">
        <f t="shared" si="16"/>
        <v/>
      </c>
      <c r="B80" s="2" t="str">
        <f t="shared" si="17"/>
        <v/>
      </c>
      <c r="C80" s="2" t="str">
        <f t="shared" si="13"/>
        <v/>
      </c>
      <c r="D80" s="2" t="str">
        <f>IF(ISNUMBER(A80),COUNTIF(Calculations!B:B, A80),"")</f>
        <v/>
      </c>
      <c r="E80" s="2" t="str">
        <f>IF(ISNUMBER(A80),COUNTIF(Calculations!A:A, A80),"")</f>
        <v/>
      </c>
      <c r="F80" s="12" t="str">
        <f t="shared" si="22"/>
        <v/>
      </c>
      <c r="G80" s="12" t="str">
        <f t="shared" si="23"/>
        <v/>
      </c>
      <c r="I80" s="8" t="str">
        <f t="shared" si="18"/>
        <v/>
      </c>
      <c r="J80" s="8" t="str">
        <f t="shared" si="19"/>
        <v/>
      </c>
      <c r="K80" s="2" t="str">
        <f t="array" ref="K80">IF(ISNUMBER(I80),MIN(IF($B$2:$B$1251=J80,$C$2:$C$1251)),"")</f>
        <v/>
      </c>
      <c r="L80" s="10" t="str">
        <f t="shared" si="20"/>
        <v/>
      </c>
      <c r="M80" s="2" t="str">
        <f t="array" ref="M80">IF(ISNUMBER(I80),MAX(IF($B$2:$B$1251=J80,$C$2:$C$1251)),"")</f>
        <v/>
      </c>
      <c r="O80" s="2" t="str">
        <f t="shared" si="14"/>
        <v/>
      </c>
      <c r="P80" s="2" t="str">
        <f t="shared" si="15"/>
        <v/>
      </c>
      <c r="Q80" s="2" t="str">
        <f t="shared" si="21"/>
        <v/>
      </c>
      <c r="R80" s="2" t="str">
        <f t="shared" si="24"/>
        <v/>
      </c>
      <c r="S80" s="2" t="str">
        <f t="shared" si="25"/>
        <v/>
      </c>
    </row>
    <row r="81" spans="1:19" x14ac:dyDescent="0.25">
      <c r="A81" s="8" t="str">
        <f t="shared" si="16"/>
        <v/>
      </c>
      <c r="B81" s="2" t="str">
        <f t="shared" si="17"/>
        <v/>
      </c>
      <c r="C81" s="2" t="str">
        <f t="shared" si="13"/>
        <v/>
      </c>
      <c r="D81" s="2" t="str">
        <f>IF(ISNUMBER(A81),COUNTIF(Calculations!B:B, A81),"")</f>
        <v/>
      </c>
      <c r="E81" s="2" t="str">
        <f>IF(ISNUMBER(A81),COUNTIF(Calculations!A:A, A81),"")</f>
        <v/>
      </c>
      <c r="F81" s="12" t="str">
        <f t="shared" si="22"/>
        <v/>
      </c>
      <c r="G81" s="12" t="str">
        <f t="shared" si="23"/>
        <v/>
      </c>
      <c r="I81" s="8" t="str">
        <f t="shared" si="18"/>
        <v/>
      </c>
      <c r="J81" s="8" t="str">
        <f t="shared" si="19"/>
        <v/>
      </c>
      <c r="K81" s="2" t="str">
        <f t="array" ref="K81">IF(ISNUMBER(I81),MIN(IF($B$2:$B$1251=J81,$C$2:$C$1251)),"")</f>
        <v/>
      </c>
      <c r="L81" s="10" t="str">
        <f t="shared" si="20"/>
        <v/>
      </c>
      <c r="M81" s="2" t="str">
        <f t="array" ref="M81">IF(ISNUMBER(I81),MAX(IF($B$2:$B$1251=J81,$C$2:$C$1251)),"")</f>
        <v/>
      </c>
      <c r="O81" s="2" t="str">
        <f t="shared" si="14"/>
        <v/>
      </c>
      <c r="P81" s="2" t="str">
        <f t="shared" si="15"/>
        <v/>
      </c>
      <c r="Q81" s="2" t="str">
        <f t="shared" si="21"/>
        <v/>
      </c>
      <c r="R81" s="2" t="str">
        <f t="shared" si="24"/>
        <v/>
      </c>
      <c r="S81" s="2" t="str">
        <f t="shared" si="25"/>
        <v/>
      </c>
    </row>
    <row r="82" spans="1:19" x14ac:dyDescent="0.25">
      <c r="A82" s="8" t="str">
        <f t="shared" si="16"/>
        <v/>
      </c>
      <c r="B82" s="2" t="str">
        <f t="shared" si="17"/>
        <v/>
      </c>
      <c r="C82" s="2" t="str">
        <f t="shared" si="13"/>
        <v/>
      </c>
      <c r="D82" s="2" t="str">
        <f>IF(ISNUMBER(A82),COUNTIF(Calculations!B:B, A82),"")</f>
        <v/>
      </c>
      <c r="E82" s="2" t="str">
        <f>IF(ISNUMBER(A82),COUNTIF(Calculations!A:A, A82),"")</f>
        <v/>
      </c>
      <c r="F82" s="12" t="str">
        <f t="shared" si="22"/>
        <v/>
      </c>
      <c r="G82" s="12" t="str">
        <f t="shared" si="23"/>
        <v/>
      </c>
      <c r="I82" s="8" t="str">
        <f t="shared" si="18"/>
        <v/>
      </c>
      <c r="J82" s="8" t="str">
        <f t="shared" si="19"/>
        <v/>
      </c>
      <c r="K82" s="2" t="str">
        <f t="array" ref="K82">IF(ISNUMBER(I82),MIN(IF($B$2:$B$1251=J82,$C$2:$C$1251)),"")</f>
        <v/>
      </c>
      <c r="L82" s="10" t="str">
        <f t="shared" si="20"/>
        <v/>
      </c>
      <c r="M82" s="2" t="str">
        <f t="array" ref="M82">IF(ISNUMBER(I82),MAX(IF($B$2:$B$1251=J82,$C$2:$C$1251)),"")</f>
        <v/>
      </c>
      <c r="O82" s="2" t="str">
        <f t="shared" si="14"/>
        <v/>
      </c>
      <c r="P82" s="2" t="str">
        <f t="shared" si="15"/>
        <v/>
      </c>
      <c r="Q82" s="2" t="str">
        <f t="shared" si="21"/>
        <v/>
      </c>
      <c r="R82" s="2" t="str">
        <f t="shared" si="24"/>
        <v/>
      </c>
      <c r="S82" s="2" t="str">
        <f t="shared" si="25"/>
        <v/>
      </c>
    </row>
    <row r="83" spans="1:19" x14ac:dyDescent="0.25">
      <c r="A83" s="8" t="str">
        <f t="shared" si="16"/>
        <v/>
      </c>
      <c r="B83" s="2" t="str">
        <f t="shared" si="17"/>
        <v/>
      </c>
      <c r="C83" s="2" t="str">
        <f t="shared" si="13"/>
        <v/>
      </c>
      <c r="D83" s="2" t="str">
        <f>IF(ISNUMBER(A83),COUNTIF(Calculations!B:B, A83),"")</f>
        <v/>
      </c>
      <c r="E83" s="2" t="str">
        <f>IF(ISNUMBER(A83),COUNTIF(Calculations!A:A, A83),"")</f>
        <v/>
      </c>
      <c r="F83" s="12" t="str">
        <f t="shared" si="22"/>
        <v/>
      </c>
      <c r="G83" s="12" t="str">
        <f t="shared" si="23"/>
        <v/>
      </c>
      <c r="I83" s="8" t="str">
        <f t="shared" si="18"/>
        <v/>
      </c>
      <c r="J83" s="8" t="str">
        <f t="shared" si="19"/>
        <v/>
      </c>
      <c r="K83" s="2" t="str">
        <f t="array" ref="K83">IF(ISNUMBER(I83),MIN(IF($B$2:$B$1251=J83,$C$2:$C$1251)),"")</f>
        <v/>
      </c>
      <c r="L83" s="10" t="str">
        <f t="shared" si="20"/>
        <v/>
      </c>
      <c r="M83" s="2" t="str">
        <f t="array" ref="M83">IF(ISNUMBER(I83),MAX(IF($B$2:$B$1251=J83,$C$2:$C$1251)),"")</f>
        <v/>
      </c>
      <c r="O83" s="2" t="str">
        <f t="shared" si="14"/>
        <v/>
      </c>
      <c r="P83" s="2" t="str">
        <f t="shared" si="15"/>
        <v/>
      </c>
      <c r="Q83" s="2" t="str">
        <f t="shared" si="21"/>
        <v/>
      </c>
      <c r="R83" s="2" t="str">
        <f t="shared" si="24"/>
        <v/>
      </c>
      <c r="S83" s="2" t="str">
        <f t="shared" si="25"/>
        <v/>
      </c>
    </row>
    <row r="84" spans="1:19" x14ac:dyDescent="0.25">
      <c r="A84" s="8" t="str">
        <f t="shared" si="16"/>
        <v/>
      </c>
      <c r="B84" s="2" t="str">
        <f t="shared" si="17"/>
        <v/>
      </c>
      <c r="C84" s="2" t="str">
        <f t="shared" si="13"/>
        <v/>
      </c>
      <c r="D84" s="2" t="str">
        <f>IF(ISNUMBER(A84),COUNTIF(Calculations!B:B, A84),"")</f>
        <v/>
      </c>
      <c r="E84" s="2" t="str">
        <f>IF(ISNUMBER(A84),COUNTIF(Calculations!A:A, A84),"")</f>
        <v/>
      </c>
      <c r="F84" s="12" t="str">
        <f t="shared" si="22"/>
        <v/>
      </c>
      <c r="G84" s="12" t="str">
        <f t="shared" si="23"/>
        <v/>
      </c>
      <c r="I84" s="8" t="str">
        <f t="shared" si="18"/>
        <v/>
      </c>
      <c r="J84" s="8" t="str">
        <f t="shared" si="19"/>
        <v/>
      </c>
      <c r="K84" s="2" t="str">
        <f t="array" ref="K84">IF(ISNUMBER(I84),MIN(IF($B$2:$B$1251=J84,$C$2:$C$1251)),"")</f>
        <v/>
      </c>
      <c r="L84" s="10" t="str">
        <f t="shared" si="20"/>
        <v/>
      </c>
      <c r="M84" s="2" t="str">
        <f t="array" ref="M84">IF(ISNUMBER(I84),MAX(IF($B$2:$B$1251=J84,$C$2:$C$1251)),"")</f>
        <v/>
      </c>
      <c r="O84" s="2" t="str">
        <f t="shared" si="14"/>
        <v/>
      </c>
      <c r="P84" s="2" t="str">
        <f t="shared" si="15"/>
        <v/>
      </c>
      <c r="Q84" s="2" t="str">
        <f t="shared" si="21"/>
        <v/>
      </c>
      <c r="R84" s="2" t="str">
        <f t="shared" si="24"/>
        <v/>
      </c>
      <c r="S84" s="2" t="str">
        <f t="shared" si="25"/>
        <v/>
      </c>
    </row>
    <row r="85" spans="1:19" x14ac:dyDescent="0.25">
      <c r="A85" s="8" t="str">
        <f t="shared" si="16"/>
        <v/>
      </c>
      <c r="B85" s="2" t="str">
        <f t="shared" si="17"/>
        <v/>
      </c>
      <c r="C85" s="2" t="str">
        <f t="shared" si="13"/>
        <v/>
      </c>
      <c r="D85" s="2" t="str">
        <f>IF(ISNUMBER(A85),COUNTIF(Calculations!B:B, A85),"")</f>
        <v/>
      </c>
      <c r="E85" s="2" t="str">
        <f>IF(ISNUMBER(A85),COUNTIF(Calculations!A:A, A85),"")</f>
        <v/>
      </c>
      <c r="F85" s="12" t="str">
        <f t="shared" si="22"/>
        <v/>
      </c>
      <c r="G85" s="12" t="str">
        <f t="shared" si="23"/>
        <v/>
      </c>
      <c r="I85" s="8" t="str">
        <f t="shared" si="18"/>
        <v/>
      </c>
      <c r="J85" s="8" t="str">
        <f t="shared" si="19"/>
        <v/>
      </c>
      <c r="K85" s="2" t="str">
        <f t="array" ref="K85">IF(ISNUMBER(I85),MIN(IF($B$2:$B$1251=J85,$C$2:$C$1251)),"")</f>
        <v/>
      </c>
      <c r="L85" s="10" t="str">
        <f t="shared" si="20"/>
        <v/>
      </c>
      <c r="M85" s="2" t="str">
        <f t="array" ref="M85">IF(ISNUMBER(I85),MAX(IF($B$2:$B$1251=J85,$C$2:$C$1251)),"")</f>
        <v/>
      </c>
      <c r="O85" s="2" t="str">
        <f t="shared" si="14"/>
        <v/>
      </c>
      <c r="P85" s="2" t="str">
        <f t="shared" si="15"/>
        <v/>
      </c>
      <c r="Q85" s="2" t="str">
        <f t="shared" si="21"/>
        <v/>
      </c>
      <c r="R85" s="2" t="str">
        <f t="shared" si="24"/>
        <v/>
      </c>
      <c r="S85" s="2" t="str">
        <f t="shared" si="25"/>
        <v/>
      </c>
    </row>
    <row r="86" spans="1:19" x14ac:dyDescent="0.25">
      <c r="A86" s="8" t="str">
        <f t="shared" si="16"/>
        <v/>
      </c>
      <c r="B86" s="2" t="str">
        <f t="shared" si="17"/>
        <v/>
      </c>
      <c r="C86" s="2" t="str">
        <f t="shared" si="13"/>
        <v/>
      </c>
      <c r="D86" s="2" t="str">
        <f>IF(ISNUMBER(A86),COUNTIF(Calculations!B:B, A86),"")</f>
        <v/>
      </c>
      <c r="E86" s="2" t="str">
        <f>IF(ISNUMBER(A86),COUNTIF(Calculations!A:A, A86),"")</f>
        <v/>
      </c>
      <c r="F86" s="12" t="str">
        <f t="shared" si="22"/>
        <v/>
      </c>
      <c r="G86" s="12" t="str">
        <f t="shared" si="23"/>
        <v/>
      </c>
      <c r="I86" s="8" t="str">
        <f t="shared" si="18"/>
        <v/>
      </c>
      <c r="J86" s="8" t="str">
        <f t="shared" si="19"/>
        <v/>
      </c>
      <c r="K86" s="2" t="str">
        <f t="array" ref="K86">IF(ISNUMBER(I86),MIN(IF($B$2:$B$1251=J86,$C$2:$C$1251)),"")</f>
        <v/>
      </c>
      <c r="L86" s="10" t="str">
        <f t="shared" si="20"/>
        <v/>
      </c>
      <c r="M86" s="2" t="str">
        <f t="array" ref="M86">IF(ISNUMBER(I86),MAX(IF($B$2:$B$1251=J86,$C$2:$C$1251)),"")</f>
        <v/>
      </c>
      <c r="O86" s="2" t="str">
        <f t="shared" si="14"/>
        <v/>
      </c>
      <c r="P86" s="2" t="str">
        <f t="shared" si="15"/>
        <v/>
      </c>
      <c r="Q86" s="2" t="str">
        <f t="shared" si="21"/>
        <v/>
      </c>
      <c r="R86" s="2" t="str">
        <f t="shared" si="24"/>
        <v/>
      </c>
      <c r="S86" s="2" t="str">
        <f t="shared" si="25"/>
        <v/>
      </c>
    </row>
    <row r="87" spans="1:19" x14ac:dyDescent="0.25">
      <c r="A87" s="8" t="str">
        <f t="shared" si="16"/>
        <v/>
      </c>
      <c r="B87" s="2" t="str">
        <f t="shared" si="17"/>
        <v/>
      </c>
      <c r="C87" s="2" t="str">
        <f t="shared" si="13"/>
        <v/>
      </c>
      <c r="D87" s="2" t="str">
        <f>IF(ISNUMBER(A87),COUNTIF(Calculations!B:B, A87),"")</f>
        <v/>
      </c>
      <c r="E87" s="2" t="str">
        <f>IF(ISNUMBER(A87),COUNTIF(Calculations!A:A, A87),"")</f>
        <v/>
      </c>
      <c r="F87" s="12" t="str">
        <f t="shared" si="22"/>
        <v/>
      </c>
      <c r="G87" s="12" t="str">
        <f t="shared" si="23"/>
        <v/>
      </c>
      <c r="I87" s="8" t="str">
        <f t="shared" si="18"/>
        <v/>
      </c>
      <c r="J87" s="8" t="str">
        <f t="shared" si="19"/>
        <v/>
      </c>
      <c r="K87" s="2" t="str">
        <f t="array" ref="K87">IF(ISNUMBER(I87),MIN(IF($B$2:$B$1251=J87,$C$2:$C$1251)),"")</f>
        <v/>
      </c>
      <c r="L87" s="10" t="str">
        <f t="shared" si="20"/>
        <v/>
      </c>
      <c r="M87" s="2" t="str">
        <f t="array" ref="M87">IF(ISNUMBER(I87),MAX(IF($B$2:$B$1251=J87,$C$2:$C$1251)),"")</f>
        <v/>
      </c>
      <c r="O87" s="2" t="str">
        <f t="shared" si="14"/>
        <v/>
      </c>
      <c r="P87" s="2" t="str">
        <f t="shared" si="15"/>
        <v/>
      </c>
      <c r="Q87" s="2" t="str">
        <f t="shared" si="21"/>
        <v/>
      </c>
      <c r="R87" s="2" t="str">
        <f t="shared" si="24"/>
        <v/>
      </c>
      <c r="S87" s="2" t="str">
        <f t="shared" si="25"/>
        <v/>
      </c>
    </row>
    <row r="88" spans="1:19" x14ac:dyDescent="0.25">
      <c r="A88" s="8" t="str">
        <f t="shared" si="16"/>
        <v/>
      </c>
      <c r="B88" s="2" t="str">
        <f t="shared" si="17"/>
        <v/>
      </c>
      <c r="C88" s="2" t="str">
        <f t="shared" si="13"/>
        <v/>
      </c>
      <c r="D88" s="2" t="str">
        <f>IF(ISNUMBER(A88),COUNTIF(Calculations!B:B, A88),"")</f>
        <v/>
      </c>
      <c r="E88" s="2" t="str">
        <f>IF(ISNUMBER(A88),COUNTIF(Calculations!A:A, A88),"")</f>
        <v/>
      </c>
      <c r="F88" s="12" t="str">
        <f t="shared" si="22"/>
        <v/>
      </c>
      <c r="G88" s="12" t="str">
        <f t="shared" si="23"/>
        <v/>
      </c>
      <c r="I88" s="8" t="str">
        <f t="shared" si="18"/>
        <v/>
      </c>
      <c r="J88" s="8" t="str">
        <f t="shared" si="19"/>
        <v/>
      </c>
      <c r="K88" s="2" t="str">
        <f t="array" ref="K88">IF(ISNUMBER(I88),MIN(IF($B$2:$B$1251=J88,$C$2:$C$1251)),"")</f>
        <v/>
      </c>
      <c r="L88" s="10" t="str">
        <f t="shared" si="20"/>
        <v/>
      </c>
      <c r="M88" s="2" t="str">
        <f t="array" ref="M88">IF(ISNUMBER(I88),MAX(IF($B$2:$B$1251=J88,$C$2:$C$1251)),"")</f>
        <v/>
      </c>
      <c r="O88" s="2" t="str">
        <f t="shared" si="14"/>
        <v/>
      </c>
      <c r="P88" s="2" t="str">
        <f t="shared" si="15"/>
        <v/>
      </c>
      <c r="Q88" s="2" t="str">
        <f t="shared" si="21"/>
        <v/>
      </c>
      <c r="R88" s="2" t="str">
        <f t="shared" si="24"/>
        <v/>
      </c>
      <c r="S88" s="2" t="str">
        <f t="shared" si="25"/>
        <v/>
      </c>
    </row>
    <row r="89" spans="1:19" x14ac:dyDescent="0.25">
      <c r="A89" s="8" t="str">
        <f t="shared" si="16"/>
        <v/>
      </c>
      <c r="B89" s="2" t="str">
        <f t="shared" si="17"/>
        <v/>
      </c>
      <c r="C89" s="2" t="str">
        <f t="shared" si="13"/>
        <v/>
      </c>
      <c r="D89" s="2" t="str">
        <f>IF(ISNUMBER(A89),COUNTIF(Calculations!B:B, A89),"")</f>
        <v/>
      </c>
      <c r="E89" s="2" t="str">
        <f>IF(ISNUMBER(A89),COUNTIF(Calculations!A:A, A89),"")</f>
        <v/>
      </c>
      <c r="F89" s="12" t="str">
        <f t="shared" si="22"/>
        <v/>
      </c>
      <c r="G89" s="12" t="str">
        <f t="shared" si="23"/>
        <v/>
      </c>
      <c r="I89" s="8" t="str">
        <f t="shared" si="18"/>
        <v/>
      </c>
      <c r="J89" s="8" t="str">
        <f t="shared" si="19"/>
        <v/>
      </c>
      <c r="K89" s="2" t="str">
        <f t="array" ref="K89">IF(ISNUMBER(I89),MIN(IF($B$2:$B$1251=J89,$C$2:$C$1251)),"")</f>
        <v/>
      </c>
      <c r="L89" s="10" t="str">
        <f t="shared" si="20"/>
        <v/>
      </c>
      <c r="M89" s="2" t="str">
        <f t="array" ref="M89">IF(ISNUMBER(I89),MAX(IF($B$2:$B$1251=J89,$C$2:$C$1251)),"")</f>
        <v/>
      </c>
      <c r="O89" s="2" t="str">
        <f t="shared" si="14"/>
        <v/>
      </c>
      <c r="P89" s="2" t="str">
        <f t="shared" si="15"/>
        <v/>
      </c>
      <c r="Q89" s="2" t="str">
        <f t="shared" si="21"/>
        <v/>
      </c>
      <c r="R89" s="2" t="str">
        <f t="shared" si="24"/>
        <v/>
      </c>
      <c r="S89" s="2" t="str">
        <f t="shared" si="25"/>
        <v/>
      </c>
    </row>
    <row r="90" spans="1:19" x14ac:dyDescent="0.25">
      <c r="A90" s="8" t="str">
        <f t="shared" si="16"/>
        <v/>
      </c>
      <c r="B90" s="2" t="str">
        <f t="shared" si="17"/>
        <v/>
      </c>
      <c r="C90" s="2" t="str">
        <f t="shared" si="13"/>
        <v/>
      </c>
      <c r="D90" s="2" t="str">
        <f>IF(ISNUMBER(A90),COUNTIF(Calculations!B:B, A90),"")</f>
        <v/>
      </c>
      <c r="E90" s="2" t="str">
        <f>IF(ISNUMBER(A90),COUNTIF(Calculations!A:A, A90),"")</f>
        <v/>
      </c>
      <c r="F90" s="12" t="str">
        <f t="shared" si="22"/>
        <v/>
      </c>
      <c r="G90" s="12" t="str">
        <f t="shared" si="23"/>
        <v/>
      </c>
      <c r="I90" s="8" t="str">
        <f t="shared" si="18"/>
        <v/>
      </c>
      <c r="J90" s="8" t="str">
        <f t="shared" si="19"/>
        <v/>
      </c>
      <c r="K90" s="2" t="str">
        <f t="array" ref="K90">IF(ISNUMBER(I90),MIN(IF($B$2:$B$1251=J90,$C$2:$C$1251)),"")</f>
        <v/>
      </c>
      <c r="L90" s="10" t="str">
        <f t="shared" si="20"/>
        <v/>
      </c>
      <c r="M90" s="2" t="str">
        <f t="array" ref="M90">IF(ISNUMBER(I90),MAX(IF($B$2:$B$1251=J90,$C$2:$C$1251)),"")</f>
        <v/>
      </c>
      <c r="O90" s="2" t="str">
        <f t="shared" si="14"/>
        <v/>
      </c>
      <c r="P90" s="2" t="str">
        <f t="shared" si="15"/>
        <v/>
      </c>
      <c r="Q90" s="2" t="str">
        <f t="shared" si="21"/>
        <v/>
      </c>
      <c r="R90" s="2" t="str">
        <f t="shared" si="24"/>
        <v/>
      </c>
      <c r="S90" s="2" t="str">
        <f t="shared" si="25"/>
        <v/>
      </c>
    </row>
    <row r="91" spans="1:19" x14ac:dyDescent="0.25">
      <c r="A91" s="8" t="str">
        <f t="shared" si="16"/>
        <v/>
      </c>
      <c r="B91" s="2" t="str">
        <f t="shared" si="17"/>
        <v/>
      </c>
      <c r="C91" s="2" t="str">
        <f t="shared" si="13"/>
        <v/>
      </c>
      <c r="D91" s="2" t="str">
        <f>IF(ISNUMBER(A91),COUNTIF(Calculations!B:B, A91),"")</f>
        <v/>
      </c>
      <c r="E91" s="2" t="str">
        <f>IF(ISNUMBER(A91),COUNTIF(Calculations!A:A, A91),"")</f>
        <v/>
      </c>
      <c r="F91" s="12" t="str">
        <f t="shared" si="22"/>
        <v/>
      </c>
      <c r="G91" s="12" t="str">
        <f t="shared" si="23"/>
        <v/>
      </c>
      <c r="I91" s="8" t="str">
        <f t="shared" si="18"/>
        <v/>
      </c>
      <c r="J91" s="8" t="str">
        <f t="shared" si="19"/>
        <v/>
      </c>
      <c r="K91" s="2" t="str">
        <f t="array" ref="K91">IF(ISNUMBER(I91),MIN(IF($B$2:$B$1251=J91,$C$2:$C$1251)),"")</f>
        <v/>
      </c>
      <c r="L91" s="10" t="str">
        <f t="shared" si="20"/>
        <v/>
      </c>
      <c r="M91" s="2" t="str">
        <f t="array" ref="M91">IF(ISNUMBER(I91),MAX(IF($B$2:$B$1251=J91,$C$2:$C$1251)),"")</f>
        <v/>
      </c>
      <c r="O91" s="2" t="str">
        <f t="shared" si="14"/>
        <v/>
      </c>
      <c r="P91" s="2" t="str">
        <f t="shared" si="15"/>
        <v/>
      </c>
      <c r="Q91" s="2" t="str">
        <f t="shared" si="21"/>
        <v/>
      </c>
      <c r="R91" s="2" t="str">
        <f t="shared" si="24"/>
        <v/>
      </c>
      <c r="S91" s="2" t="str">
        <f t="shared" si="25"/>
        <v/>
      </c>
    </row>
    <row r="92" spans="1:19" x14ac:dyDescent="0.25">
      <c r="A92" s="8" t="str">
        <f t="shared" si="16"/>
        <v/>
      </c>
      <c r="B92" s="2" t="str">
        <f t="shared" si="17"/>
        <v/>
      </c>
      <c r="C92" s="2" t="str">
        <f t="shared" si="13"/>
        <v/>
      </c>
      <c r="D92" s="2" t="str">
        <f>IF(ISNUMBER(A92),COUNTIF(Calculations!B:B, A92),"")</f>
        <v/>
      </c>
      <c r="E92" s="2" t="str">
        <f>IF(ISNUMBER(A92),COUNTIF(Calculations!A:A, A92),"")</f>
        <v/>
      </c>
      <c r="F92" s="12" t="str">
        <f t="shared" si="22"/>
        <v/>
      </c>
      <c r="G92" s="12" t="str">
        <f t="shared" si="23"/>
        <v/>
      </c>
      <c r="I92" s="8" t="str">
        <f t="shared" si="18"/>
        <v/>
      </c>
      <c r="J92" s="8" t="str">
        <f t="shared" si="19"/>
        <v/>
      </c>
      <c r="K92" s="2" t="str">
        <f t="array" ref="K92">IF(ISNUMBER(I92),MIN(IF($B$2:$B$1251=J92,$C$2:$C$1251)),"")</f>
        <v/>
      </c>
      <c r="L92" s="10" t="str">
        <f t="shared" si="20"/>
        <v/>
      </c>
      <c r="M92" s="2" t="str">
        <f t="array" ref="M92">IF(ISNUMBER(I92),MAX(IF($B$2:$B$1251=J92,$C$2:$C$1251)),"")</f>
        <v/>
      </c>
      <c r="O92" s="2" t="str">
        <f t="shared" si="14"/>
        <v/>
      </c>
      <c r="P92" s="2" t="str">
        <f t="shared" si="15"/>
        <v/>
      </c>
      <c r="Q92" s="2" t="str">
        <f t="shared" si="21"/>
        <v/>
      </c>
      <c r="R92" s="2" t="str">
        <f t="shared" si="24"/>
        <v/>
      </c>
      <c r="S92" s="2" t="str">
        <f t="shared" si="25"/>
        <v/>
      </c>
    </row>
    <row r="93" spans="1:19" x14ac:dyDescent="0.25">
      <c r="A93" s="8" t="str">
        <f t="shared" si="16"/>
        <v/>
      </c>
      <c r="B93" s="2" t="str">
        <f t="shared" si="17"/>
        <v/>
      </c>
      <c r="C93" s="2" t="str">
        <f t="shared" si="13"/>
        <v/>
      </c>
      <c r="D93" s="2" t="str">
        <f>IF(ISNUMBER(A93),COUNTIF(Calculations!B:B, A93),"")</f>
        <v/>
      </c>
      <c r="E93" s="2" t="str">
        <f>IF(ISNUMBER(A93),COUNTIF(Calculations!A:A, A93),"")</f>
        <v/>
      </c>
      <c r="F93" s="12" t="str">
        <f t="shared" si="22"/>
        <v/>
      </c>
      <c r="G93" s="12" t="str">
        <f t="shared" si="23"/>
        <v/>
      </c>
      <c r="I93" s="8" t="str">
        <f t="shared" si="18"/>
        <v/>
      </c>
      <c r="J93" s="8" t="str">
        <f t="shared" si="19"/>
        <v/>
      </c>
      <c r="K93" s="2" t="str">
        <f t="array" ref="K93">IF(ISNUMBER(I93),MIN(IF($B$2:$B$1251=J93,$C$2:$C$1251)),"")</f>
        <v/>
      </c>
      <c r="L93" s="10" t="str">
        <f t="shared" si="20"/>
        <v/>
      </c>
      <c r="M93" s="2" t="str">
        <f t="array" ref="M93">IF(ISNUMBER(I93),MAX(IF($B$2:$B$1251=J93,$C$2:$C$1251)),"")</f>
        <v/>
      </c>
      <c r="O93" s="2" t="str">
        <f t="shared" si="14"/>
        <v/>
      </c>
      <c r="P93" s="2" t="str">
        <f t="shared" si="15"/>
        <v/>
      </c>
      <c r="Q93" s="2" t="str">
        <f t="shared" si="21"/>
        <v/>
      </c>
      <c r="R93" s="2" t="str">
        <f t="shared" si="24"/>
        <v/>
      </c>
      <c r="S93" s="2" t="str">
        <f t="shared" si="25"/>
        <v/>
      </c>
    </row>
    <row r="94" spans="1:19" x14ac:dyDescent="0.25">
      <c r="A94" s="8" t="str">
        <f t="shared" si="16"/>
        <v/>
      </c>
      <c r="B94" s="2" t="str">
        <f t="shared" si="17"/>
        <v/>
      </c>
      <c r="C94" s="2" t="str">
        <f t="shared" si="13"/>
        <v/>
      </c>
      <c r="D94" s="2" t="str">
        <f>IF(ISNUMBER(A94),COUNTIF(Calculations!B:B, A94),"")</f>
        <v/>
      </c>
      <c r="E94" s="2" t="str">
        <f>IF(ISNUMBER(A94),COUNTIF(Calculations!A:A, A94),"")</f>
        <v/>
      </c>
      <c r="F94" s="12" t="str">
        <f t="shared" si="22"/>
        <v/>
      </c>
      <c r="G94" s="12" t="str">
        <f t="shared" si="23"/>
        <v/>
      </c>
      <c r="I94" s="8" t="str">
        <f t="shared" si="18"/>
        <v/>
      </c>
      <c r="J94" s="8" t="str">
        <f t="shared" si="19"/>
        <v/>
      </c>
      <c r="K94" s="2" t="str">
        <f t="array" ref="K94">IF(ISNUMBER(I94),MIN(IF($B$2:$B$1251=J94,$C$2:$C$1251)),"")</f>
        <v/>
      </c>
      <c r="L94" s="10" t="str">
        <f t="shared" si="20"/>
        <v/>
      </c>
      <c r="M94" s="2" t="str">
        <f t="array" ref="M94">IF(ISNUMBER(I94),MAX(IF($B$2:$B$1251=J94,$C$2:$C$1251)),"")</f>
        <v/>
      </c>
      <c r="O94" s="2" t="str">
        <f t="shared" si="14"/>
        <v/>
      </c>
      <c r="P94" s="2" t="str">
        <f t="shared" si="15"/>
        <v/>
      </c>
      <c r="Q94" s="2" t="str">
        <f t="shared" si="21"/>
        <v/>
      </c>
      <c r="R94" s="2" t="str">
        <f t="shared" si="24"/>
        <v/>
      </c>
      <c r="S94" s="2" t="str">
        <f t="shared" si="25"/>
        <v/>
      </c>
    </row>
    <row r="95" spans="1:19" x14ac:dyDescent="0.25">
      <c r="A95" s="8" t="str">
        <f t="shared" si="16"/>
        <v/>
      </c>
      <c r="B95" s="2" t="str">
        <f t="shared" si="17"/>
        <v/>
      </c>
      <c r="C95" s="2" t="str">
        <f t="shared" si="13"/>
        <v/>
      </c>
      <c r="D95" s="2" t="str">
        <f>IF(ISNUMBER(A95),COUNTIF(Calculations!B:B, A95),"")</f>
        <v/>
      </c>
      <c r="E95" s="2" t="str">
        <f>IF(ISNUMBER(A95),COUNTIF(Calculations!A:A, A95),"")</f>
        <v/>
      </c>
      <c r="F95" s="12" t="str">
        <f t="shared" si="22"/>
        <v/>
      </c>
      <c r="G95" s="12" t="str">
        <f t="shared" si="23"/>
        <v/>
      </c>
      <c r="I95" s="8" t="str">
        <f t="shared" si="18"/>
        <v/>
      </c>
      <c r="J95" s="8" t="str">
        <f t="shared" si="19"/>
        <v/>
      </c>
      <c r="K95" s="2" t="str">
        <f t="array" ref="K95">IF(ISNUMBER(I95),MIN(IF($B$2:$B$1251=J95,$C$2:$C$1251)),"")</f>
        <v/>
      </c>
      <c r="L95" s="10" t="str">
        <f t="shared" si="20"/>
        <v/>
      </c>
      <c r="M95" s="2" t="str">
        <f t="array" ref="M95">IF(ISNUMBER(I95),MAX(IF($B$2:$B$1251=J95,$C$2:$C$1251)),"")</f>
        <v/>
      </c>
      <c r="O95" s="2" t="str">
        <f t="shared" si="14"/>
        <v/>
      </c>
      <c r="P95" s="2" t="str">
        <f t="shared" si="15"/>
        <v/>
      </c>
      <c r="Q95" s="2" t="str">
        <f t="shared" si="21"/>
        <v/>
      </c>
      <c r="R95" s="2" t="str">
        <f t="shared" si="24"/>
        <v/>
      </c>
      <c r="S95" s="2" t="str">
        <f t="shared" si="25"/>
        <v/>
      </c>
    </row>
    <row r="96" spans="1:19" x14ac:dyDescent="0.25">
      <c r="A96" s="8" t="str">
        <f t="shared" si="16"/>
        <v/>
      </c>
      <c r="B96" s="2" t="str">
        <f t="shared" si="17"/>
        <v/>
      </c>
      <c r="C96" s="2" t="str">
        <f t="shared" si="13"/>
        <v/>
      </c>
      <c r="D96" s="2" t="str">
        <f>IF(ISNUMBER(A96),COUNTIF(Calculations!B:B, A96),"")</f>
        <v/>
      </c>
      <c r="E96" s="2" t="str">
        <f>IF(ISNUMBER(A96),COUNTIF(Calculations!A:A, A96),"")</f>
        <v/>
      </c>
      <c r="F96" s="12" t="str">
        <f t="shared" si="22"/>
        <v/>
      </c>
      <c r="G96" s="12" t="str">
        <f t="shared" si="23"/>
        <v/>
      </c>
      <c r="I96" s="8" t="str">
        <f t="shared" si="18"/>
        <v/>
      </c>
      <c r="J96" s="8" t="str">
        <f t="shared" si="19"/>
        <v/>
      </c>
      <c r="K96" s="2" t="str">
        <f t="array" ref="K96">IF(ISNUMBER(I96),MIN(IF($B$2:$B$1251=J96,$C$2:$C$1251)),"")</f>
        <v/>
      </c>
      <c r="L96" s="10" t="str">
        <f t="shared" si="20"/>
        <v/>
      </c>
      <c r="M96" s="2" t="str">
        <f t="array" ref="M96">IF(ISNUMBER(I96),MAX(IF($B$2:$B$1251=J96,$C$2:$C$1251)),"")</f>
        <v/>
      </c>
      <c r="O96" s="2" t="str">
        <f t="shared" si="14"/>
        <v/>
      </c>
      <c r="P96" s="2" t="str">
        <f t="shared" si="15"/>
        <v/>
      </c>
      <c r="Q96" s="2" t="str">
        <f t="shared" si="21"/>
        <v/>
      </c>
      <c r="R96" s="2" t="str">
        <f t="shared" si="24"/>
        <v/>
      </c>
      <c r="S96" s="2" t="str">
        <f t="shared" si="25"/>
        <v/>
      </c>
    </row>
    <row r="97" spans="1:19" x14ac:dyDescent="0.25">
      <c r="A97" s="8" t="str">
        <f t="shared" si="16"/>
        <v/>
      </c>
      <c r="B97" s="2" t="str">
        <f t="shared" si="17"/>
        <v/>
      </c>
      <c r="C97" s="2" t="str">
        <f t="shared" si="13"/>
        <v/>
      </c>
      <c r="D97" s="2" t="str">
        <f>IF(ISNUMBER(A97),COUNTIF(Calculations!B:B, A97),"")</f>
        <v/>
      </c>
      <c r="E97" s="2" t="str">
        <f>IF(ISNUMBER(A97),COUNTIF(Calculations!A:A, A97),"")</f>
        <v/>
      </c>
      <c r="F97" s="12" t="str">
        <f t="shared" si="22"/>
        <v/>
      </c>
      <c r="G97" s="12" t="str">
        <f t="shared" si="23"/>
        <v/>
      </c>
      <c r="I97" s="8" t="str">
        <f t="shared" si="18"/>
        <v/>
      </c>
      <c r="J97" s="8" t="str">
        <f t="shared" si="19"/>
        <v/>
      </c>
      <c r="K97" s="2" t="str">
        <f t="array" ref="K97">IF(ISNUMBER(I97),MIN(IF($B$2:$B$1251=J97,$C$2:$C$1251)),"")</f>
        <v/>
      </c>
      <c r="L97" s="10" t="str">
        <f t="shared" si="20"/>
        <v/>
      </c>
      <c r="M97" s="2" t="str">
        <f t="array" ref="M97">IF(ISNUMBER(I97),MAX(IF($B$2:$B$1251=J97,$C$2:$C$1251)),"")</f>
        <v/>
      </c>
      <c r="O97" s="2" t="str">
        <f t="shared" si="14"/>
        <v/>
      </c>
      <c r="P97" s="2" t="str">
        <f t="shared" si="15"/>
        <v/>
      </c>
      <c r="Q97" s="2" t="str">
        <f t="shared" si="21"/>
        <v/>
      </c>
      <c r="R97" s="2" t="str">
        <f t="shared" si="24"/>
        <v/>
      </c>
      <c r="S97" s="2" t="str">
        <f t="shared" si="25"/>
        <v/>
      </c>
    </row>
    <row r="98" spans="1:19" x14ac:dyDescent="0.25">
      <c r="A98" s="8" t="str">
        <f t="shared" si="16"/>
        <v/>
      </c>
      <c r="B98" s="2" t="str">
        <f t="shared" si="17"/>
        <v/>
      </c>
      <c r="C98" s="2" t="str">
        <f t="shared" si="13"/>
        <v/>
      </c>
      <c r="D98" s="2" t="str">
        <f>IF(ISNUMBER(A98),COUNTIF(Calculations!B:B, A98),"")</f>
        <v/>
      </c>
      <c r="E98" s="2" t="str">
        <f>IF(ISNUMBER(A98),COUNTIF(Calculations!A:A, A98),"")</f>
        <v/>
      </c>
      <c r="F98" s="12" t="str">
        <f t="shared" si="22"/>
        <v/>
      </c>
      <c r="G98" s="12" t="str">
        <f t="shared" si="23"/>
        <v/>
      </c>
      <c r="I98" s="8" t="str">
        <f t="shared" si="18"/>
        <v/>
      </c>
      <c r="J98" s="8" t="str">
        <f t="shared" si="19"/>
        <v/>
      </c>
      <c r="K98" s="2" t="str">
        <f t="array" ref="K98">IF(ISNUMBER(I98),MIN(IF($B$2:$B$1251=J98,$C$2:$C$1251)),"")</f>
        <v/>
      </c>
      <c r="L98" s="10" t="str">
        <f t="shared" si="20"/>
        <v/>
      </c>
      <c r="M98" s="2" t="str">
        <f t="array" ref="M98">IF(ISNUMBER(I98),MAX(IF($B$2:$B$1251=J98,$C$2:$C$1251)),"")</f>
        <v/>
      </c>
      <c r="O98" s="2" t="str">
        <f t="shared" si="14"/>
        <v/>
      </c>
      <c r="P98" s="2" t="str">
        <f t="shared" si="15"/>
        <v/>
      </c>
      <c r="Q98" s="2" t="str">
        <f t="shared" si="21"/>
        <v/>
      </c>
      <c r="R98" s="2" t="str">
        <f t="shared" si="24"/>
        <v/>
      </c>
      <c r="S98" s="2" t="str">
        <f t="shared" si="25"/>
        <v/>
      </c>
    </row>
    <row r="99" spans="1:19" x14ac:dyDescent="0.25">
      <c r="A99" s="8" t="str">
        <f t="shared" si="16"/>
        <v/>
      </c>
      <c r="B99" s="2" t="str">
        <f t="shared" si="17"/>
        <v/>
      </c>
      <c r="C99" s="2" t="str">
        <f t="shared" si="13"/>
        <v/>
      </c>
      <c r="D99" s="2" t="str">
        <f>IF(ISNUMBER(A99),COUNTIF(Calculations!B:B, A99),"")</f>
        <v/>
      </c>
      <c r="E99" s="2" t="str">
        <f>IF(ISNUMBER(A99),COUNTIF(Calculations!A:A, A99),"")</f>
        <v/>
      </c>
      <c r="F99" s="12" t="str">
        <f t="shared" si="22"/>
        <v/>
      </c>
      <c r="G99" s="12" t="str">
        <f t="shared" si="23"/>
        <v/>
      </c>
      <c r="I99" s="8" t="str">
        <f t="shared" si="18"/>
        <v/>
      </c>
      <c r="J99" s="8" t="str">
        <f t="shared" si="19"/>
        <v/>
      </c>
      <c r="K99" s="2" t="str">
        <f t="array" ref="K99">IF(ISNUMBER(I99),MIN(IF($B$2:$B$1251=J99,$C$2:$C$1251)),"")</f>
        <v/>
      </c>
      <c r="L99" s="10" t="str">
        <f t="shared" si="20"/>
        <v/>
      </c>
      <c r="M99" s="2" t="str">
        <f t="array" ref="M99">IF(ISNUMBER(I99),MAX(IF($B$2:$B$1251=J99,$C$2:$C$1251)),"")</f>
        <v/>
      </c>
      <c r="O99" s="2" t="str">
        <f t="shared" si="14"/>
        <v/>
      </c>
      <c r="P99" s="2" t="str">
        <f t="shared" si="15"/>
        <v/>
      </c>
      <c r="Q99" s="2" t="str">
        <f t="shared" si="21"/>
        <v/>
      </c>
      <c r="R99" s="2" t="str">
        <f t="shared" si="24"/>
        <v/>
      </c>
      <c r="S99" s="2" t="str">
        <f t="shared" si="25"/>
        <v/>
      </c>
    </row>
    <row r="100" spans="1:19" x14ac:dyDescent="0.25">
      <c r="A100" s="8" t="str">
        <f t="shared" si="16"/>
        <v/>
      </c>
      <c r="B100" s="2" t="str">
        <f t="shared" si="17"/>
        <v/>
      </c>
      <c r="C100" s="2" t="str">
        <f t="shared" si="13"/>
        <v/>
      </c>
      <c r="D100" s="2" t="str">
        <f>IF(ISNUMBER(A100),COUNTIF(Calculations!B:B, A100),"")</f>
        <v/>
      </c>
      <c r="E100" s="2" t="str">
        <f>IF(ISNUMBER(A100),COUNTIF(Calculations!A:A, A100),"")</f>
        <v/>
      </c>
      <c r="F100" s="12" t="str">
        <f t="shared" si="22"/>
        <v/>
      </c>
      <c r="G100" s="12" t="str">
        <f t="shared" si="23"/>
        <v/>
      </c>
      <c r="I100" s="8" t="str">
        <f t="shared" si="18"/>
        <v/>
      </c>
      <c r="J100" s="8" t="str">
        <f t="shared" si="19"/>
        <v/>
      </c>
      <c r="K100" s="2" t="str">
        <f t="array" ref="K100">IF(ISNUMBER(I100),MIN(IF($B$2:$B$1251=J100,$C$2:$C$1251)),"")</f>
        <v/>
      </c>
      <c r="L100" s="10" t="str">
        <f t="shared" si="20"/>
        <v/>
      </c>
      <c r="M100" s="2" t="str">
        <f t="array" ref="M100">IF(ISNUMBER(I100),MAX(IF($B$2:$B$1251=J100,$C$2:$C$1251)),"")</f>
        <v/>
      </c>
      <c r="O100" s="2" t="str">
        <f t="shared" si="14"/>
        <v/>
      </c>
      <c r="P100" s="2" t="str">
        <f t="shared" si="15"/>
        <v/>
      </c>
      <c r="Q100" s="2" t="str">
        <f t="shared" si="21"/>
        <v/>
      </c>
      <c r="R100" s="2" t="str">
        <f t="shared" si="24"/>
        <v/>
      </c>
      <c r="S100" s="2" t="str">
        <f t="shared" si="25"/>
        <v/>
      </c>
    </row>
    <row r="101" spans="1:19" x14ac:dyDescent="0.25">
      <c r="A101" s="8" t="str">
        <f t="shared" si="16"/>
        <v/>
      </c>
      <c r="B101" s="2" t="str">
        <f t="shared" si="17"/>
        <v/>
      </c>
      <c r="C101" s="2" t="str">
        <f t="shared" si="13"/>
        <v/>
      </c>
      <c r="D101" s="2" t="str">
        <f>IF(ISNUMBER(A101),COUNTIF(Calculations!B:B, A101),"")</f>
        <v/>
      </c>
      <c r="E101" s="2" t="str">
        <f>IF(ISNUMBER(A101),COUNTIF(Calculations!A:A, A101),"")</f>
        <v/>
      </c>
      <c r="F101" s="12" t="str">
        <f t="shared" si="22"/>
        <v/>
      </c>
      <c r="G101" s="12" t="str">
        <f t="shared" si="23"/>
        <v/>
      </c>
      <c r="I101" s="8" t="str">
        <f t="shared" si="18"/>
        <v/>
      </c>
      <c r="J101" s="8" t="str">
        <f t="shared" si="19"/>
        <v/>
      </c>
      <c r="K101" s="2" t="str">
        <f t="array" ref="K101">IF(ISNUMBER(I101),MIN(IF($B$2:$B$1251=J101,$C$2:$C$1251)),"")</f>
        <v/>
      </c>
      <c r="L101" s="10" t="str">
        <f t="shared" si="20"/>
        <v/>
      </c>
      <c r="M101" s="2" t="str">
        <f t="array" ref="M101">IF(ISNUMBER(I101),MAX(IF($B$2:$B$1251=J101,$C$2:$C$1251)),"")</f>
        <v/>
      </c>
      <c r="O101" s="2" t="str">
        <f t="shared" si="14"/>
        <v/>
      </c>
      <c r="P101" s="2" t="str">
        <f t="shared" si="15"/>
        <v/>
      </c>
      <c r="Q101" s="2" t="str">
        <f t="shared" si="21"/>
        <v/>
      </c>
      <c r="R101" s="2" t="str">
        <f t="shared" si="24"/>
        <v/>
      </c>
      <c r="S101" s="2" t="str">
        <f t="shared" si="25"/>
        <v/>
      </c>
    </row>
    <row r="102" spans="1:19" x14ac:dyDescent="0.25">
      <c r="A102" s="8" t="str">
        <f t="shared" si="16"/>
        <v/>
      </c>
      <c r="B102" s="2" t="str">
        <f t="shared" si="17"/>
        <v/>
      </c>
      <c r="C102" s="2" t="str">
        <f t="shared" si="13"/>
        <v/>
      </c>
      <c r="D102" s="2" t="str">
        <f>IF(ISNUMBER(A102),COUNTIF(Calculations!B:B, A102),"")</f>
        <v/>
      </c>
      <c r="E102" s="2" t="str">
        <f>IF(ISNUMBER(A102),COUNTIF(Calculations!A:A, A102),"")</f>
        <v/>
      </c>
      <c r="F102" s="12" t="str">
        <f t="shared" si="22"/>
        <v/>
      </c>
      <c r="G102" s="12" t="str">
        <f t="shared" si="23"/>
        <v/>
      </c>
      <c r="I102" s="8" t="str">
        <f t="shared" si="18"/>
        <v/>
      </c>
      <c r="J102" s="8" t="str">
        <f t="shared" si="19"/>
        <v/>
      </c>
      <c r="K102" s="2" t="str">
        <f t="array" ref="K102">IF(ISNUMBER(I102),MIN(IF($B$2:$B$1251=J102,$C$2:$C$1251)),"")</f>
        <v/>
      </c>
      <c r="L102" s="10" t="str">
        <f t="shared" si="20"/>
        <v/>
      </c>
      <c r="M102" s="2" t="str">
        <f t="array" ref="M102">IF(ISNUMBER(I102),MAX(IF($B$2:$B$1251=J102,$C$2:$C$1251)),"")</f>
        <v/>
      </c>
      <c r="O102" s="2" t="str">
        <f t="shared" si="14"/>
        <v/>
      </c>
      <c r="P102" s="2" t="str">
        <f t="shared" si="15"/>
        <v/>
      </c>
      <c r="Q102" s="2" t="str">
        <f t="shared" si="21"/>
        <v/>
      </c>
      <c r="R102" s="2" t="str">
        <f t="shared" si="24"/>
        <v/>
      </c>
      <c r="S102" s="2" t="str">
        <f t="shared" si="25"/>
        <v/>
      </c>
    </row>
    <row r="103" spans="1:19" x14ac:dyDescent="0.25">
      <c r="A103" s="8" t="str">
        <f t="shared" si="16"/>
        <v/>
      </c>
      <c r="B103" s="2" t="str">
        <f t="shared" si="17"/>
        <v/>
      </c>
      <c r="C103" s="2" t="str">
        <f t="shared" si="13"/>
        <v/>
      </c>
      <c r="D103" s="2" t="str">
        <f>IF(ISNUMBER(A103),COUNTIF(Calculations!B:B, A103),"")</f>
        <v/>
      </c>
      <c r="E103" s="2" t="str">
        <f>IF(ISNUMBER(A103),COUNTIF(Calculations!A:A, A103),"")</f>
        <v/>
      </c>
      <c r="F103" s="12" t="str">
        <f t="shared" si="22"/>
        <v/>
      </c>
      <c r="G103" s="12" t="str">
        <f t="shared" si="23"/>
        <v/>
      </c>
      <c r="I103" s="8" t="str">
        <f t="shared" si="18"/>
        <v/>
      </c>
      <c r="J103" s="8" t="str">
        <f t="shared" si="19"/>
        <v/>
      </c>
      <c r="K103" s="2" t="str">
        <f t="array" ref="K103">IF(ISNUMBER(I103),MIN(IF($B$2:$B$1251=J103,$C$2:$C$1251)),"")</f>
        <v/>
      </c>
      <c r="L103" s="10" t="str">
        <f t="shared" si="20"/>
        <v/>
      </c>
      <c r="M103" s="2" t="str">
        <f t="array" ref="M103">IF(ISNUMBER(I103),MAX(IF($B$2:$B$1251=J103,$C$2:$C$1251)),"")</f>
        <v/>
      </c>
      <c r="O103" s="2" t="str">
        <f t="shared" si="14"/>
        <v/>
      </c>
      <c r="P103" s="2" t="str">
        <f t="shared" si="15"/>
        <v/>
      </c>
      <c r="Q103" s="2" t="str">
        <f t="shared" si="21"/>
        <v/>
      </c>
      <c r="R103" s="2" t="str">
        <f t="shared" si="24"/>
        <v/>
      </c>
      <c r="S103" s="2" t="str">
        <f t="shared" si="25"/>
        <v/>
      </c>
    </row>
    <row r="104" spans="1:19" x14ac:dyDescent="0.25">
      <c r="A104" s="8" t="str">
        <f t="shared" si="16"/>
        <v/>
      </c>
      <c r="B104" s="2" t="str">
        <f t="shared" si="17"/>
        <v/>
      </c>
      <c r="C104" s="2" t="str">
        <f t="shared" si="13"/>
        <v/>
      </c>
      <c r="D104" s="2" t="str">
        <f>IF(ISNUMBER(A104),COUNTIF(Calculations!B:B, A104),"")</f>
        <v/>
      </c>
      <c r="E104" s="2" t="str">
        <f>IF(ISNUMBER(A104),COUNTIF(Calculations!A:A, A104),"")</f>
        <v/>
      </c>
      <c r="F104" s="12" t="str">
        <f t="shared" si="22"/>
        <v/>
      </c>
      <c r="G104" s="12" t="str">
        <f t="shared" si="23"/>
        <v/>
      </c>
      <c r="I104" s="8" t="str">
        <f t="shared" si="18"/>
        <v/>
      </c>
      <c r="J104" s="8" t="str">
        <f t="shared" si="19"/>
        <v/>
      </c>
      <c r="K104" s="2" t="str">
        <f t="array" ref="K104">IF(ISNUMBER(I104),MIN(IF($B$2:$B$1251=J104,$C$2:$C$1251)),"")</f>
        <v/>
      </c>
      <c r="L104" s="10" t="str">
        <f t="shared" si="20"/>
        <v/>
      </c>
      <c r="M104" s="2" t="str">
        <f t="array" ref="M104">IF(ISNUMBER(I104),MAX(IF($B$2:$B$1251=J104,$C$2:$C$1251)),"")</f>
        <v/>
      </c>
      <c r="O104" s="2" t="str">
        <f t="shared" si="14"/>
        <v/>
      </c>
      <c r="P104" s="2" t="str">
        <f t="shared" si="15"/>
        <v/>
      </c>
      <c r="Q104" s="2" t="str">
        <f t="shared" si="21"/>
        <v/>
      </c>
      <c r="R104" s="2" t="str">
        <f t="shared" si="24"/>
        <v/>
      </c>
      <c r="S104" s="2" t="str">
        <f t="shared" si="25"/>
        <v/>
      </c>
    </row>
    <row r="105" spans="1:19" x14ac:dyDescent="0.25">
      <c r="A105" s="8" t="str">
        <f t="shared" si="16"/>
        <v/>
      </c>
      <c r="B105" s="2" t="str">
        <f t="shared" si="17"/>
        <v/>
      </c>
      <c r="C105" s="2" t="str">
        <f t="shared" si="13"/>
        <v/>
      </c>
      <c r="D105" s="2" t="str">
        <f>IF(ISNUMBER(A105),COUNTIF(Calculations!B:B, A105),"")</f>
        <v/>
      </c>
      <c r="E105" s="2" t="str">
        <f>IF(ISNUMBER(A105),COUNTIF(Calculations!A:A, A105),"")</f>
        <v/>
      </c>
      <c r="F105" s="12" t="str">
        <f t="shared" si="22"/>
        <v/>
      </c>
      <c r="G105" s="12" t="str">
        <f t="shared" si="23"/>
        <v/>
      </c>
      <c r="I105" s="8" t="str">
        <f t="shared" si="18"/>
        <v/>
      </c>
      <c r="J105" s="8" t="str">
        <f t="shared" si="19"/>
        <v/>
      </c>
      <c r="K105" s="2" t="str">
        <f t="array" ref="K105">IF(ISNUMBER(I105),MIN(IF($B$2:$B$1251=J105,$C$2:$C$1251)),"")</f>
        <v/>
      </c>
      <c r="L105" s="10" t="str">
        <f t="shared" si="20"/>
        <v/>
      </c>
      <c r="M105" s="2" t="str">
        <f t="array" ref="M105">IF(ISNUMBER(I105),MAX(IF($B$2:$B$1251=J105,$C$2:$C$1251)),"")</f>
        <v/>
      </c>
      <c r="O105" s="2" t="str">
        <f t="shared" si="14"/>
        <v/>
      </c>
      <c r="P105" s="2" t="str">
        <f t="shared" si="15"/>
        <v/>
      </c>
      <c r="Q105" s="2" t="str">
        <f t="shared" si="21"/>
        <v/>
      </c>
      <c r="R105" s="2" t="str">
        <f t="shared" si="24"/>
        <v/>
      </c>
      <c r="S105" s="2" t="str">
        <f t="shared" si="25"/>
        <v/>
      </c>
    </row>
    <row r="106" spans="1:19" x14ac:dyDescent="0.25">
      <c r="A106" s="8" t="str">
        <f t="shared" si="16"/>
        <v/>
      </c>
      <c r="B106" s="2" t="str">
        <f t="shared" si="17"/>
        <v/>
      </c>
      <c r="C106" s="2" t="str">
        <f t="shared" si="13"/>
        <v/>
      </c>
      <c r="D106" s="2" t="str">
        <f>IF(ISNUMBER(A106),COUNTIF(Calculations!B:B, A106),"")</f>
        <v/>
      </c>
      <c r="E106" s="2" t="str">
        <f>IF(ISNUMBER(A106),COUNTIF(Calculations!A:A, A106),"")</f>
        <v/>
      </c>
      <c r="F106" s="12" t="str">
        <f t="shared" si="22"/>
        <v/>
      </c>
      <c r="G106" s="12" t="str">
        <f t="shared" si="23"/>
        <v/>
      </c>
      <c r="I106" s="8" t="str">
        <f t="shared" si="18"/>
        <v/>
      </c>
      <c r="J106" s="8" t="str">
        <f t="shared" si="19"/>
        <v/>
      </c>
      <c r="K106" s="2" t="str">
        <f t="array" ref="K106">IF(ISNUMBER(I106),MIN(IF($B$2:$B$1251=J106,$C$2:$C$1251)),"")</f>
        <v/>
      </c>
      <c r="L106" s="10" t="str">
        <f t="shared" si="20"/>
        <v/>
      </c>
      <c r="M106" s="2" t="str">
        <f t="array" ref="M106">IF(ISNUMBER(I106),MAX(IF($B$2:$B$1251=J106,$C$2:$C$1251)),"")</f>
        <v/>
      </c>
      <c r="O106" s="2" t="str">
        <f t="shared" si="14"/>
        <v/>
      </c>
      <c r="P106" s="2" t="str">
        <f t="shared" si="15"/>
        <v/>
      </c>
      <c r="Q106" s="2" t="str">
        <f t="shared" si="21"/>
        <v/>
      </c>
      <c r="R106" s="2" t="str">
        <f t="shared" si="24"/>
        <v/>
      </c>
      <c r="S106" s="2" t="str">
        <f t="shared" si="25"/>
        <v/>
      </c>
    </row>
    <row r="107" spans="1:19" x14ac:dyDescent="0.25">
      <c r="A107" s="8" t="str">
        <f t="shared" si="16"/>
        <v/>
      </c>
      <c r="B107" s="2" t="str">
        <f t="shared" si="17"/>
        <v/>
      </c>
      <c r="C107" s="2" t="str">
        <f t="shared" si="13"/>
        <v/>
      </c>
      <c r="D107" s="2" t="str">
        <f>IF(ISNUMBER(A107),COUNTIF(Calculations!B:B, A107),"")</f>
        <v/>
      </c>
      <c r="E107" s="2" t="str">
        <f>IF(ISNUMBER(A107),COUNTIF(Calculations!A:A, A107),"")</f>
        <v/>
      </c>
      <c r="F107" s="12" t="str">
        <f t="shared" si="22"/>
        <v/>
      </c>
      <c r="G107" s="12" t="str">
        <f t="shared" si="23"/>
        <v/>
      </c>
      <c r="I107" s="8" t="str">
        <f t="shared" si="18"/>
        <v/>
      </c>
      <c r="J107" s="8" t="str">
        <f t="shared" si="19"/>
        <v/>
      </c>
      <c r="K107" s="2" t="str">
        <f t="array" ref="K107">IF(ISNUMBER(I107),MIN(IF($B$2:$B$1251=J107,$C$2:$C$1251)),"")</f>
        <v/>
      </c>
      <c r="L107" s="10" t="str">
        <f t="shared" si="20"/>
        <v/>
      </c>
      <c r="M107" s="2" t="str">
        <f t="array" ref="M107">IF(ISNUMBER(I107),MAX(IF($B$2:$B$1251=J107,$C$2:$C$1251)),"")</f>
        <v/>
      </c>
      <c r="O107" s="2" t="str">
        <f t="shared" si="14"/>
        <v/>
      </c>
      <c r="P107" s="2" t="str">
        <f t="shared" si="15"/>
        <v/>
      </c>
      <c r="Q107" s="2" t="str">
        <f t="shared" si="21"/>
        <v/>
      </c>
      <c r="R107" s="2" t="str">
        <f t="shared" si="24"/>
        <v/>
      </c>
      <c r="S107" s="2" t="str">
        <f t="shared" si="25"/>
        <v/>
      </c>
    </row>
    <row r="108" spans="1:19" x14ac:dyDescent="0.25">
      <c r="A108" s="8" t="str">
        <f t="shared" si="16"/>
        <v/>
      </c>
      <c r="B108" s="2" t="str">
        <f t="shared" si="17"/>
        <v/>
      </c>
      <c r="C108" s="2" t="str">
        <f t="shared" si="13"/>
        <v/>
      </c>
      <c r="D108" s="2" t="str">
        <f>IF(ISNUMBER(A108),COUNTIF(Calculations!B:B, A108),"")</f>
        <v/>
      </c>
      <c r="E108" s="2" t="str">
        <f>IF(ISNUMBER(A108),COUNTIF(Calculations!A:A, A108),"")</f>
        <v/>
      </c>
      <c r="F108" s="12" t="str">
        <f t="shared" si="22"/>
        <v/>
      </c>
      <c r="G108" s="12" t="str">
        <f t="shared" si="23"/>
        <v/>
      </c>
      <c r="I108" s="8" t="str">
        <f t="shared" si="18"/>
        <v/>
      </c>
      <c r="J108" s="8" t="str">
        <f t="shared" si="19"/>
        <v/>
      </c>
      <c r="K108" s="2" t="str">
        <f t="array" ref="K108">IF(ISNUMBER(I108),MIN(IF($B$2:$B$1251=J108,$C$2:$C$1251)),"")</f>
        <v/>
      </c>
      <c r="L108" s="10" t="str">
        <f t="shared" si="20"/>
        <v/>
      </c>
      <c r="M108" s="2" t="str">
        <f t="array" ref="M108">IF(ISNUMBER(I108),MAX(IF($B$2:$B$1251=J108,$C$2:$C$1251)),"")</f>
        <v/>
      </c>
      <c r="O108" s="2" t="str">
        <f t="shared" si="14"/>
        <v/>
      </c>
      <c r="P108" s="2" t="str">
        <f t="shared" si="15"/>
        <v/>
      </c>
      <c r="Q108" s="2" t="str">
        <f t="shared" si="21"/>
        <v/>
      </c>
      <c r="R108" s="2" t="str">
        <f t="shared" si="24"/>
        <v/>
      </c>
      <c r="S108" s="2" t="str">
        <f t="shared" si="25"/>
        <v/>
      </c>
    </row>
    <row r="109" spans="1:19" x14ac:dyDescent="0.25">
      <c r="A109" s="8" t="str">
        <f t="shared" si="16"/>
        <v/>
      </c>
      <c r="B109" s="2" t="str">
        <f t="shared" si="17"/>
        <v/>
      </c>
      <c r="C109" s="2" t="str">
        <f t="shared" si="13"/>
        <v/>
      </c>
      <c r="D109" s="2" t="str">
        <f>IF(ISNUMBER(A109),COUNTIF(Calculations!B:B, A109),"")</f>
        <v/>
      </c>
      <c r="E109" s="2" t="str">
        <f>IF(ISNUMBER(A109),COUNTIF(Calculations!A:A, A109),"")</f>
        <v/>
      </c>
      <c r="F109" s="12" t="str">
        <f t="shared" si="22"/>
        <v/>
      </c>
      <c r="G109" s="12" t="str">
        <f t="shared" si="23"/>
        <v/>
      </c>
      <c r="I109" s="8" t="str">
        <f t="shared" si="18"/>
        <v/>
      </c>
      <c r="J109" s="8" t="str">
        <f t="shared" si="19"/>
        <v/>
      </c>
      <c r="K109" s="2" t="str">
        <f t="array" ref="K109">IF(ISNUMBER(I109),MIN(IF($B$2:$B$1251=J109,$C$2:$C$1251)),"")</f>
        <v/>
      </c>
      <c r="L109" s="10" t="str">
        <f t="shared" si="20"/>
        <v/>
      </c>
      <c r="M109" s="2" t="str">
        <f t="array" ref="M109">IF(ISNUMBER(I109),MAX(IF($B$2:$B$1251=J109,$C$2:$C$1251)),"")</f>
        <v/>
      </c>
      <c r="O109" s="2" t="str">
        <f t="shared" si="14"/>
        <v/>
      </c>
      <c r="P109" s="2" t="str">
        <f t="shared" si="15"/>
        <v/>
      </c>
      <c r="Q109" s="2" t="str">
        <f t="shared" si="21"/>
        <v/>
      </c>
      <c r="R109" s="2" t="str">
        <f t="shared" si="24"/>
        <v/>
      </c>
      <c r="S109" s="2" t="str">
        <f t="shared" si="25"/>
        <v/>
      </c>
    </row>
    <row r="110" spans="1:19" x14ac:dyDescent="0.25">
      <c r="A110" s="8" t="str">
        <f t="shared" si="16"/>
        <v/>
      </c>
      <c r="B110" s="2" t="str">
        <f t="shared" si="17"/>
        <v/>
      </c>
      <c r="C110" s="2" t="str">
        <f t="shared" si="13"/>
        <v/>
      </c>
      <c r="D110" s="2" t="str">
        <f>IF(ISNUMBER(A110),COUNTIF(Calculations!B:B, A110),"")</f>
        <v/>
      </c>
      <c r="E110" s="2" t="str">
        <f>IF(ISNUMBER(A110),COUNTIF(Calculations!A:A, A110),"")</f>
        <v/>
      </c>
      <c r="F110" s="12" t="str">
        <f t="shared" si="22"/>
        <v/>
      </c>
      <c r="G110" s="12" t="str">
        <f t="shared" si="23"/>
        <v/>
      </c>
      <c r="I110" s="8" t="str">
        <f t="shared" si="18"/>
        <v/>
      </c>
      <c r="J110" s="8" t="str">
        <f t="shared" si="19"/>
        <v/>
      </c>
      <c r="K110" s="2" t="str">
        <f t="array" ref="K110">IF(ISNUMBER(I110),MIN(IF($B$2:$B$1251=J110,$C$2:$C$1251)),"")</f>
        <v/>
      </c>
      <c r="L110" s="10" t="str">
        <f t="shared" si="20"/>
        <v/>
      </c>
      <c r="M110" s="2" t="str">
        <f t="array" ref="M110">IF(ISNUMBER(I110),MAX(IF($B$2:$B$1251=J110,$C$2:$C$1251)),"")</f>
        <v/>
      </c>
      <c r="O110" s="2" t="str">
        <f t="shared" si="14"/>
        <v/>
      </c>
      <c r="P110" s="2" t="str">
        <f t="shared" si="15"/>
        <v/>
      </c>
      <c r="Q110" s="2" t="str">
        <f t="shared" si="21"/>
        <v/>
      </c>
      <c r="R110" s="2" t="str">
        <f t="shared" si="24"/>
        <v/>
      </c>
      <c r="S110" s="2" t="str">
        <f t="shared" si="25"/>
        <v/>
      </c>
    </row>
    <row r="111" spans="1:19" x14ac:dyDescent="0.25">
      <c r="A111" s="8" t="str">
        <f t="shared" si="16"/>
        <v/>
      </c>
      <c r="B111" s="2" t="str">
        <f t="shared" si="17"/>
        <v/>
      </c>
      <c r="C111" s="2" t="str">
        <f t="shared" si="13"/>
        <v/>
      </c>
      <c r="D111" s="2" t="str">
        <f>IF(ISNUMBER(A111),COUNTIF(Calculations!B:B, A111),"")</f>
        <v/>
      </c>
      <c r="E111" s="2" t="str">
        <f>IF(ISNUMBER(A111),COUNTIF(Calculations!A:A, A111),"")</f>
        <v/>
      </c>
      <c r="F111" s="12" t="str">
        <f t="shared" si="22"/>
        <v/>
      </c>
      <c r="G111" s="12" t="str">
        <f t="shared" si="23"/>
        <v/>
      </c>
      <c r="I111" s="8" t="str">
        <f t="shared" si="18"/>
        <v/>
      </c>
      <c r="J111" s="8" t="str">
        <f t="shared" si="19"/>
        <v/>
      </c>
      <c r="K111" s="2" t="str">
        <f t="array" ref="K111">IF(ISNUMBER(I111),MIN(IF($B$2:$B$1251=J111,$C$2:$C$1251)),"")</f>
        <v/>
      </c>
      <c r="L111" s="10" t="str">
        <f t="shared" si="20"/>
        <v/>
      </c>
      <c r="M111" s="2" t="str">
        <f t="array" ref="M111">IF(ISNUMBER(I111),MAX(IF($B$2:$B$1251=J111,$C$2:$C$1251)),"")</f>
        <v/>
      </c>
      <c r="O111" s="2" t="str">
        <f t="shared" si="14"/>
        <v/>
      </c>
      <c r="P111" s="2" t="str">
        <f t="shared" si="15"/>
        <v/>
      </c>
      <c r="Q111" s="2" t="str">
        <f t="shared" si="21"/>
        <v/>
      </c>
      <c r="R111" s="2" t="str">
        <f t="shared" si="24"/>
        <v/>
      </c>
      <c r="S111" s="2" t="str">
        <f t="shared" si="25"/>
        <v/>
      </c>
    </row>
    <row r="112" spans="1:19" x14ac:dyDescent="0.25">
      <c r="A112" s="8" t="str">
        <f t="shared" si="16"/>
        <v/>
      </c>
      <c r="B112" s="2" t="str">
        <f t="shared" si="17"/>
        <v/>
      </c>
      <c r="C112" s="2" t="str">
        <f t="shared" si="13"/>
        <v/>
      </c>
      <c r="D112" s="2" t="str">
        <f>IF(ISNUMBER(A112),COUNTIF(Calculations!B:B, A112),"")</f>
        <v/>
      </c>
      <c r="E112" s="2" t="str">
        <f>IF(ISNUMBER(A112),COUNTIF(Calculations!A:A, A112),"")</f>
        <v/>
      </c>
      <c r="F112" s="12" t="str">
        <f t="shared" si="22"/>
        <v/>
      </c>
      <c r="G112" s="12" t="str">
        <f t="shared" si="23"/>
        <v/>
      </c>
      <c r="I112" s="8" t="str">
        <f t="shared" si="18"/>
        <v/>
      </c>
      <c r="J112" s="8" t="str">
        <f t="shared" si="19"/>
        <v/>
      </c>
      <c r="K112" s="2" t="str">
        <f t="array" ref="K112">IF(ISNUMBER(I112),MIN(IF($B$2:$B$1251=J112,$C$2:$C$1251)),"")</f>
        <v/>
      </c>
      <c r="L112" s="10" t="str">
        <f t="shared" si="20"/>
        <v/>
      </c>
      <c r="M112" s="2" t="str">
        <f t="array" ref="M112">IF(ISNUMBER(I112),MAX(IF($B$2:$B$1251=J112,$C$2:$C$1251)),"")</f>
        <v/>
      </c>
      <c r="O112" s="2" t="str">
        <f t="shared" si="14"/>
        <v/>
      </c>
      <c r="P112" s="2" t="str">
        <f t="shared" si="15"/>
        <v/>
      </c>
      <c r="Q112" s="2" t="str">
        <f t="shared" si="21"/>
        <v/>
      </c>
      <c r="R112" s="2" t="str">
        <f t="shared" si="24"/>
        <v/>
      </c>
      <c r="S112" s="2" t="str">
        <f t="shared" si="25"/>
        <v/>
      </c>
    </row>
    <row r="113" spans="1:19" x14ac:dyDescent="0.25">
      <c r="A113" s="8" t="str">
        <f t="shared" si="16"/>
        <v/>
      </c>
      <c r="B113" s="2" t="str">
        <f t="shared" si="17"/>
        <v/>
      </c>
      <c r="C113" s="2" t="str">
        <f t="shared" si="13"/>
        <v/>
      </c>
      <c r="D113" s="2" t="str">
        <f>IF(ISNUMBER(A113),COUNTIF(Calculations!B:B, A113),"")</f>
        <v/>
      </c>
      <c r="E113" s="2" t="str">
        <f>IF(ISNUMBER(A113),COUNTIF(Calculations!A:A, A113),"")</f>
        <v/>
      </c>
      <c r="F113" s="12" t="str">
        <f t="shared" si="22"/>
        <v/>
      </c>
      <c r="G113" s="12" t="str">
        <f t="shared" si="23"/>
        <v/>
      </c>
      <c r="I113" s="8" t="str">
        <f t="shared" si="18"/>
        <v/>
      </c>
      <c r="J113" s="8" t="str">
        <f t="shared" si="19"/>
        <v/>
      </c>
      <c r="K113" s="2" t="str">
        <f t="array" ref="K113">IF(ISNUMBER(I113),MIN(IF($B$2:$B$1251=J113,$C$2:$C$1251)),"")</f>
        <v/>
      </c>
      <c r="L113" s="10" t="str">
        <f t="shared" si="20"/>
        <v/>
      </c>
      <c r="M113" s="2" t="str">
        <f t="array" ref="M113">IF(ISNUMBER(I113),MAX(IF($B$2:$B$1251=J113,$C$2:$C$1251)),"")</f>
        <v/>
      </c>
      <c r="O113" s="2" t="str">
        <f t="shared" si="14"/>
        <v/>
      </c>
      <c r="P113" s="2" t="str">
        <f t="shared" si="15"/>
        <v/>
      </c>
      <c r="Q113" s="2" t="str">
        <f t="shared" si="21"/>
        <v/>
      </c>
      <c r="R113" s="2" t="str">
        <f t="shared" si="24"/>
        <v/>
      </c>
      <c r="S113" s="2" t="str">
        <f t="shared" si="25"/>
        <v/>
      </c>
    </row>
    <row r="114" spans="1:19" x14ac:dyDescent="0.25">
      <c r="A114" s="8" t="str">
        <f t="shared" si="16"/>
        <v/>
      </c>
      <c r="B114" s="2" t="str">
        <f t="shared" si="17"/>
        <v/>
      </c>
      <c r="C114" s="2" t="str">
        <f t="shared" si="13"/>
        <v/>
      </c>
      <c r="D114" s="2" t="str">
        <f>IF(ISNUMBER(A114),COUNTIF(Calculations!B:B, A114),"")</f>
        <v/>
      </c>
      <c r="E114" s="2" t="str">
        <f>IF(ISNUMBER(A114),COUNTIF(Calculations!A:A, A114),"")</f>
        <v/>
      </c>
      <c r="F114" s="12" t="str">
        <f t="shared" si="22"/>
        <v/>
      </c>
      <c r="G114" s="12" t="str">
        <f t="shared" si="23"/>
        <v/>
      </c>
      <c r="I114" s="8" t="str">
        <f t="shared" si="18"/>
        <v/>
      </c>
      <c r="J114" s="8" t="str">
        <f t="shared" si="19"/>
        <v/>
      </c>
      <c r="K114" s="2" t="str">
        <f t="array" ref="K114">IF(ISNUMBER(I114),MIN(IF($B$2:$B$1251=J114,$C$2:$C$1251)),"")</f>
        <v/>
      </c>
      <c r="L114" s="10" t="str">
        <f t="shared" si="20"/>
        <v/>
      </c>
      <c r="M114" s="2" t="str">
        <f t="array" ref="M114">IF(ISNUMBER(I114),MAX(IF($B$2:$B$1251=J114,$C$2:$C$1251)),"")</f>
        <v/>
      </c>
      <c r="O114" s="2" t="str">
        <f t="shared" si="14"/>
        <v/>
      </c>
      <c r="P114" s="2" t="str">
        <f t="shared" si="15"/>
        <v/>
      </c>
      <c r="Q114" s="2" t="str">
        <f t="shared" si="21"/>
        <v/>
      </c>
      <c r="R114" s="2" t="str">
        <f t="shared" si="24"/>
        <v/>
      </c>
      <c r="S114" s="2" t="str">
        <f t="shared" si="25"/>
        <v/>
      </c>
    </row>
    <row r="115" spans="1:19" x14ac:dyDescent="0.25">
      <c r="A115" s="8" t="str">
        <f t="shared" si="16"/>
        <v/>
      </c>
      <c r="B115" s="2" t="str">
        <f t="shared" si="17"/>
        <v/>
      </c>
      <c r="C115" s="2" t="str">
        <f t="shared" si="13"/>
        <v/>
      </c>
      <c r="D115" s="2" t="str">
        <f>IF(ISNUMBER(A115),COUNTIF(Calculations!B:B, A115),"")</f>
        <v/>
      </c>
      <c r="E115" s="2" t="str">
        <f>IF(ISNUMBER(A115),COUNTIF(Calculations!A:A, A115),"")</f>
        <v/>
      </c>
      <c r="F115" s="12" t="str">
        <f t="shared" si="22"/>
        <v/>
      </c>
      <c r="G115" s="12" t="str">
        <f t="shared" si="23"/>
        <v/>
      </c>
      <c r="I115" s="8" t="str">
        <f t="shared" si="18"/>
        <v/>
      </c>
      <c r="J115" s="8" t="str">
        <f t="shared" si="19"/>
        <v/>
      </c>
      <c r="K115" s="2" t="str">
        <f t="array" ref="K115">IF(ISNUMBER(I115),MIN(IF($B$2:$B$1251=J115,$C$2:$C$1251)),"")</f>
        <v/>
      </c>
      <c r="L115" s="10" t="str">
        <f t="shared" si="20"/>
        <v/>
      </c>
      <c r="M115" s="2" t="str">
        <f t="array" ref="M115">IF(ISNUMBER(I115),MAX(IF($B$2:$B$1251=J115,$C$2:$C$1251)),"")</f>
        <v/>
      </c>
      <c r="O115" s="2" t="str">
        <f t="shared" si="14"/>
        <v/>
      </c>
      <c r="P115" s="2" t="str">
        <f t="shared" si="15"/>
        <v/>
      </c>
      <c r="Q115" s="2" t="str">
        <f t="shared" si="21"/>
        <v/>
      </c>
      <c r="R115" s="2" t="str">
        <f t="shared" si="24"/>
        <v/>
      </c>
      <c r="S115" s="2" t="str">
        <f t="shared" si="25"/>
        <v/>
      </c>
    </row>
    <row r="116" spans="1:19" x14ac:dyDescent="0.25">
      <c r="A116" s="8" t="str">
        <f t="shared" si="16"/>
        <v/>
      </c>
      <c r="B116" s="2" t="str">
        <f t="shared" si="17"/>
        <v/>
      </c>
      <c r="C116" s="2" t="str">
        <f t="shared" si="13"/>
        <v/>
      </c>
      <c r="D116" s="2" t="str">
        <f>IF(ISNUMBER(A116),COUNTIF(Calculations!B:B, A116),"")</f>
        <v/>
      </c>
      <c r="E116" s="2" t="str">
        <f>IF(ISNUMBER(A116),COUNTIF(Calculations!A:A, A116),"")</f>
        <v/>
      </c>
      <c r="F116" s="12" t="str">
        <f t="shared" si="22"/>
        <v/>
      </c>
      <c r="G116" s="12" t="str">
        <f t="shared" si="23"/>
        <v/>
      </c>
      <c r="I116" s="8" t="str">
        <f t="shared" si="18"/>
        <v/>
      </c>
      <c r="J116" s="8" t="str">
        <f t="shared" si="19"/>
        <v/>
      </c>
      <c r="K116" s="2" t="str">
        <f t="array" ref="K116">IF(ISNUMBER(I116),MIN(IF($B$2:$B$1251=J116,$C$2:$C$1251)),"")</f>
        <v/>
      </c>
      <c r="L116" s="10" t="str">
        <f t="shared" si="20"/>
        <v/>
      </c>
      <c r="M116" s="2" t="str">
        <f t="array" ref="M116">IF(ISNUMBER(I116),MAX(IF($B$2:$B$1251=J116,$C$2:$C$1251)),"")</f>
        <v/>
      </c>
      <c r="O116" s="2" t="str">
        <f t="shared" si="14"/>
        <v/>
      </c>
      <c r="P116" s="2" t="str">
        <f t="shared" si="15"/>
        <v/>
      </c>
      <c r="Q116" s="2" t="str">
        <f t="shared" si="21"/>
        <v/>
      </c>
      <c r="R116" s="2" t="str">
        <f t="shared" si="24"/>
        <v/>
      </c>
      <c r="S116" s="2" t="str">
        <f t="shared" si="25"/>
        <v/>
      </c>
    </row>
    <row r="117" spans="1:19" x14ac:dyDescent="0.25">
      <c r="A117" s="8" t="str">
        <f t="shared" si="16"/>
        <v/>
      </c>
      <c r="B117" s="2" t="str">
        <f t="shared" si="17"/>
        <v/>
      </c>
      <c r="C117" s="2" t="str">
        <f t="shared" si="13"/>
        <v/>
      </c>
      <c r="D117" s="2" t="str">
        <f>IF(ISNUMBER(A117),COUNTIF(Calculations!B:B, A117),"")</f>
        <v/>
      </c>
      <c r="E117" s="2" t="str">
        <f>IF(ISNUMBER(A117),COUNTIF(Calculations!A:A, A117),"")</f>
        <v/>
      </c>
      <c r="F117" s="12" t="str">
        <f t="shared" si="22"/>
        <v/>
      </c>
      <c r="G117" s="12" t="str">
        <f t="shared" si="23"/>
        <v/>
      </c>
      <c r="I117" s="8" t="str">
        <f t="shared" si="18"/>
        <v/>
      </c>
      <c r="J117" s="8" t="str">
        <f t="shared" si="19"/>
        <v/>
      </c>
      <c r="K117" s="2" t="str">
        <f t="array" ref="K117">IF(ISNUMBER(I117),MIN(IF($B$2:$B$1251=J117,$C$2:$C$1251)),"")</f>
        <v/>
      </c>
      <c r="L117" s="10" t="str">
        <f t="shared" si="20"/>
        <v/>
      </c>
      <c r="M117" s="2" t="str">
        <f t="array" ref="M117">IF(ISNUMBER(I117),MAX(IF($B$2:$B$1251=J117,$C$2:$C$1251)),"")</f>
        <v/>
      </c>
      <c r="O117" s="2" t="str">
        <f t="shared" si="14"/>
        <v/>
      </c>
      <c r="P117" s="2" t="str">
        <f t="shared" si="15"/>
        <v/>
      </c>
      <c r="Q117" s="2" t="str">
        <f t="shared" si="21"/>
        <v/>
      </c>
      <c r="R117" s="2" t="str">
        <f t="shared" si="24"/>
        <v/>
      </c>
      <c r="S117" s="2" t="str">
        <f t="shared" si="25"/>
        <v/>
      </c>
    </row>
    <row r="118" spans="1:19" x14ac:dyDescent="0.25">
      <c r="A118" s="8" t="str">
        <f t="shared" si="16"/>
        <v/>
      </c>
      <c r="B118" s="2" t="str">
        <f t="shared" si="17"/>
        <v/>
      </c>
      <c r="C118" s="2" t="str">
        <f t="shared" si="13"/>
        <v/>
      </c>
      <c r="D118" s="2" t="str">
        <f>IF(ISNUMBER(A118),COUNTIF(Calculations!B:B, A118),"")</f>
        <v/>
      </c>
      <c r="E118" s="2" t="str">
        <f>IF(ISNUMBER(A118),COUNTIF(Calculations!A:A, A118),"")</f>
        <v/>
      </c>
      <c r="F118" s="12" t="str">
        <f t="shared" si="22"/>
        <v/>
      </c>
      <c r="G118" s="12" t="str">
        <f t="shared" si="23"/>
        <v/>
      </c>
      <c r="I118" s="8" t="str">
        <f t="shared" si="18"/>
        <v/>
      </c>
      <c r="J118" s="8" t="str">
        <f t="shared" si="19"/>
        <v/>
      </c>
      <c r="K118" s="2" t="str">
        <f t="array" ref="K118">IF(ISNUMBER(I118),MIN(IF($B$2:$B$1251=J118,$C$2:$C$1251)),"")</f>
        <v/>
      </c>
      <c r="L118" s="10" t="str">
        <f t="shared" si="20"/>
        <v/>
      </c>
      <c r="M118" s="2" t="str">
        <f t="array" ref="M118">IF(ISNUMBER(I118),MAX(IF($B$2:$B$1251=J118,$C$2:$C$1251)),"")</f>
        <v/>
      </c>
      <c r="O118" s="2" t="str">
        <f t="shared" si="14"/>
        <v/>
      </c>
      <c r="P118" s="2" t="str">
        <f t="shared" si="15"/>
        <v/>
      </c>
      <c r="Q118" s="2" t="str">
        <f t="shared" si="21"/>
        <v/>
      </c>
      <c r="R118" s="2" t="str">
        <f t="shared" si="24"/>
        <v/>
      </c>
      <c r="S118" s="2" t="str">
        <f t="shared" si="25"/>
        <v/>
      </c>
    </row>
    <row r="119" spans="1:19" x14ac:dyDescent="0.25">
      <c r="A119" s="8" t="str">
        <f t="shared" si="16"/>
        <v/>
      </c>
      <c r="B119" s="2" t="str">
        <f t="shared" si="17"/>
        <v/>
      </c>
      <c r="C119" s="2" t="str">
        <f t="shared" si="13"/>
        <v/>
      </c>
      <c r="D119" s="2" t="str">
        <f>IF(ISNUMBER(A119),COUNTIF(Calculations!B:B, A119),"")</f>
        <v/>
      </c>
      <c r="E119" s="2" t="str">
        <f>IF(ISNUMBER(A119),COUNTIF(Calculations!A:A, A119),"")</f>
        <v/>
      </c>
      <c r="F119" s="12" t="str">
        <f t="shared" si="22"/>
        <v/>
      </c>
      <c r="G119" s="12" t="str">
        <f t="shared" si="23"/>
        <v/>
      </c>
      <c r="I119" s="8" t="str">
        <f t="shared" si="18"/>
        <v/>
      </c>
      <c r="J119" s="8" t="str">
        <f t="shared" si="19"/>
        <v/>
      </c>
      <c r="K119" s="2" t="str">
        <f t="array" ref="K119">IF(ISNUMBER(I119),MIN(IF($B$2:$B$1251=J119,$C$2:$C$1251)),"")</f>
        <v/>
      </c>
      <c r="L119" s="10" t="str">
        <f t="shared" si="20"/>
        <v/>
      </c>
      <c r="M119" s="2" t="str">
        <f t="array" ref="M119">IF(ISNUMBER(I119),MAX(IF($B$2:$B$1251=J119,$C$2:$C$1251)),"")</f>
        <v/>
      </c>
      <c r="O119" s="2" t="str">
        <f t="shared" si="14"/>
        <v/>
      </c>
      <c r="P119" s="2" t="str">
        <f t="shared" si="15"/>
        <v/>
      </c>
      <c r="Q119" s="2" t="str">
        <f t="shared" si="21"/>
        <v/>
      </c>
      <c r="R119" s="2" t="str">
        <f t="shared" si="24"/>
        <v/>
      </c>
      <c r="S119" s="2" t="str">
        <f t="shared" si="25"/>
        <v/>
      </c>
    </row>
    <row r="120" spans="1:19" x14ac:dyDescent="0.25">
      <c r="A120" s="8" t="str">
        <f t="shared" si="16"/>
        <v/>
      </c>
      <c r="B120" s="2" t="str">
        <f t="shared" si="17"/>
        <v/>
      </c>
      <c r="C120" s="2" t="str">
        <f t="shared" si="13"/>
        <v/>
      </c>
      <c r="D120" s="2" t="str">
        <f>IF(ISNUMBER(A120),COUNTIF(Calculations!B:B, A120),"")</f>
        <v/>
      </c>
      <c r="E120" s="2" t="str">
        <f>IF(ISNUMBER(A120),COUNTIF(Calculations!A:A, A120),"")</f>
        <v/>
      </c>
      <c r="F120" s="12" t="str">
        <f t="shared" si="22"/>
        <v/>
      </c>
      <c r="G120" s="12" t="str">
        <f t="shared" si="23"/>
        <v/>
      </c>
      <c r="I120" s="8" t="str">
        <f t="shared" si="18"/>
        <v/>
      </c>
      <c r="J120" s="8" t="str">
        <f t="shared" si="19"/>
        <v/>
      </c>
      <c r="K120" s="2" t="str">
        <f t="array" ref="K120">IF(ISNUMBER(I120),MIN(IF($B$2:$B$1251=J120,$C$2:$C$1251)),"")</f>
        <v/>
      </c>
      <c r="L120" s="10" t="str">
        <f t="shared" si="20"/>
        <v/>
      </c>
      <c r="M120" s="2" t="str">
        <f t="array" ref="M120">IF(ISNUMBER(I120),MAX(IF($B$2:$B$1251=J120,$C$2:$C$1251)),"")</f>
        <v/>
      </c>
      <c r="O120" s="2" t="str">
        <f t="shared" si="14"/>
        <v/>
      </c>
      <c r="P120" s="2" t="str">
        <f t="shared" si="15"/>
        <v/>
      </c>
      <c r="Q120" s="2" t="str">
        <f t="shared" si="21"/>
        <v/>
      </c>
      <c r="R120" s="2" t="str">
        <f t="shared" si="24"/>
        <v/>
      </c>
      <c r="S120" s="2" t="str">
        <f t="shared" si="25"/>
        <v/>
      </c>
    </row>
    <row r="121" spans="1:19" x14ac:dyDescent="0.25">
      <c r="A121" s="8" t="str">
        <f t="shared" si="16"/>
        <v/>
      </c>
      <c r="B121" s="2" t="str">
        <f t="shared" si="17"/>
        <v/>
      </c>
      <c r="C121" s="2" t="str">
        <f t="shared" si="13"/>
        <v/>
      </c>
      <c r="D121" s="2" t="str">
        <f>IF(ISNUMBER(A121),COUNTIF(Calculations!B:B, A121),"")</f>
        <v/>
      </c>
      <c r="E121" s="2" t="str">
        <f>IF(ISNUMBER(A121),COUNTIF(Calculations!A:A, A121),"")</f>
        <v/>
      </c>
      <c r="F121" s="12" t="str">
        <f t="shared" si="22"/>
        <v/>
      </c>
      <c r="G121" s="12" t="str">
        <f t="shared" si="23"/>
        <v/>
      </c>
      <c r="I121" s="8" t="str">
        <f t="shared" si="18"/>
        <v/>
      </c>
      <c r="J121" s="8" t="str">
        <f t="shared" si="19"/>
        <v/>
      </c>
      <c r="K121" s="2" t="str">
        <f t="array" ref="K121">IF(ISNUMBER(I121),MIN(IF($B$2:$B$1251=J121,$C$2:$C$1251)),"")</f>
        <v/>
      </c>
      <c r="L121" s="10" t="str">
        <f t="shared" si="20"/>
        <v/>
      </c>
      <c r="M121" s="2" t="str">
        <f t="array" ref="M121">IF(ISNUMBER(I121),MAX(IF($B$2:$B$1251=J121,$C$2:$C$1251)),"")</f>
        <v/>
      </c>
      <c r="O121" s="2" t="str">
        <f t="shared" si="14"/>
        <v/>
      </c>
      <c r="P121" s="2" t="str">
        <f t="shared" si="15"/>
        <v/>
      </c>
      <c r="Q121" s="2" t="str">
        <f t="shared" si="21"/>
        <v/>
      </c>
      <c r="R121" s="2" t="str">
        <f t="shared" si="24"/>
        <v/>
      </c>
      <c r="S121" s="2" t="str">
        <f t="shared" si="25"/>
        <v/>
      </c>
    </row>
    <row r="122" spans="1:19" x14ac:dyDescent="0.25">
      <c r="A122" s="8" t="str">
        <f t="shared" si="16"/>
        <v/>
      </c>
      <c r="B122" s="2" t="str">
        <f t="shared" si="17"/>
        <v/>
      </c>
      <c r="C122" s="2" t="str">
        <f t="shared" si="13"/>
        <v/>
      </c>
      <c r="D122" s="2" t="str">
        <f>IF(ISNUMBER(A122),COUNTIF(Calculations!B:B, A122),"")</f>
        <v/>
      </c>
      <c r="E122" s="2" t="str">
        <f>IF(ISNUMBER(A122),COUNTIF(Calculations!A:A, A122),"")</f>
        <v/>
      </c>
      <c r="F122" s="12" t="str">
        <f t="shared" si="22"/>
        <v/>
      </c>
      <c r="G122" s="12" t="str">
        <f t="shared" si="23"/>
        <v/>
      </c>
      <c r="I122" s="8" t="str">
        <f t="shared" si="18"/>
        <v/>
      </c>
      <c r="J122" s="8" t="str">
        <f t="shared" si="19"/>
        <v/>
      </c>
      <c r="K122" s="2" t="str">
        <f t="array" ref="K122">IF(ISNUMBER(I122),MIN(IF($B$2:$B$1251=J122,$C$2:$C$1251)),"")</f>
        <v/>
      </c>
      <c r="L122" s="10" t="str">
        <f t="shared" si="20"/>
        <v/>
      </c>
      <c r="M122" s="2" t="str">
        <f t="array" ref="M122">IF(ISNUMBER(I122),MAX(IF($B$2:$B$1251=J122,$C$2:$C$1251)),"")</f>
        <v/>
      </c>
      <c r="O122" s="2" t="str">
        <f t="shared" si="14"/>
        <v/>
      </c>
      <c r="P122" s="2" t="str">
        <f t="shared" si="15"/>
        <v/>
      </c>
      <c r="Q122" s="2" t="str">
        <f t="shared" si="21"/>
        <v/>
      </c>
      <c r="R122" s="2" t="str">
        <f t="shared" si="24"/>
        <v/>
      </c>
      <c r="S122" s="2" t="str">
        <f t="shared" si="25"/>
        <v/>
      </c>
    </row>
    <row r="123" spans="1:19" x14ac:dyDescent="0.25">
      <c r="A123" s="8" t="str">
        <f t="shared" si="16"/>
        <v/>
      </c>
      <c r="B123" s="2" t="str">
        <f t="shared" si="17"/>
        <v/>
      </c>
      <c r="C123" s="2" t="str">
        <f t="shared" si="13"/>
        <v/>
      </c>
      <c r="D123" s="2" t="str">
        <f>IF(ISNUMBER(A123),COUNTIF(Calculations!B:B, A123),"")</f>
        <v/>
      </c>
      <c r="E123" s="2" t="str">
        <f>IF(ISNUMBER(A123),COUNTIF(Calculations!A:A, A123),"")</f>
        <v/>
      </c>
      <c r="F123" s="12" t="str">
        <f t="shared" si="22"/>
        <v/>
      </c>
      <c r="G123" s="12" t="str">
        <f t="shared" si="23"/>
        <v/>
      </c>
      <c r="I123" s="8" t="str">
        <f t="shared" si="18"/>
        <v/>
      </c>
      <c r="J123" s="8" t="str">
        <f t="shared" si="19"/>
        <v/>
      </c>
      <c r="K123" s="2" t="str">
        <f t="array" ref="K123">IF(ISNUMBER(I123),MIN(IF($B$2:$B$1251=J123,$C$2:$C$1251)),"")</f>
        <v/>
      </c>
      <c r="L123" s="10" t="str">
        <f t="shared" si="20"/>
        <v/>
      </c>
      <c r="M123" s="2" t="str">
        <f t="array" ref="M123">IF(ISNUMBER(I123),MAX(IF($B$2:$B$1251=J123,$C$2:$C$1251)),"")</f>
        <v/>
      </c>
      <c r="O123" s="2" t="str">
        <f t="shared" si="14"/>
        <v/>
      </c>
      <c r="P123" s="2" t="str">
        <f t="shared" si="15"/>
        <v/>
      </c>
      <c r="Q123" s="2" t="str">
        <f t="shared" si="21"/>
        <v/>
      </c>
      <c r="R123" s="2" t="str">
        <f t="shared" si="24"/>
        <v/>
      </c>
      <c r="S123" s="2" t="str">
        <f t="shared" si="25"/>
        <v/>
      </c>
    </row>
    <row r="124" spans="1:19" x14ac:dyDescent="0.25">
      <c r="A124" s="8" t="str">
        <f t="shared" si="16"/>
        <v/>
      </c>
      <c r="B124" s="2" t="str">
        <f t="shared" si="17"/>
        <v/>
      </c>
      <c r="C124" s="2" t="str">
        <f t="shared" si="13"/>
        <v/>
      </c>
      <c r="D124" s="2" t="str">
        <f>IF(ISNUMBER(A124),COUNTIF(Calculations!B:B, A124),"")</f>
        <v/>
      </c>
      <c r="E124" s="2" t="str">
        <f>IF(ISNUMBER(A124),COUNTIF(Calculations!A:A, A124),"")</f>
        <v/>
      </c>
      <c r="F124" s="12" t="str">
        <f t="shared" si="22"/>
        <v/>
      </c>
      <c r="G124" s="12" t="str">
        <f t="shared" si="23"/>
        <v/>
      </c>
      <c r="I124" s="8" t="str">
        <f t="shared" si="18"/>
        <v/>
      </c>
      <c r="J124" s="8" t="str">
        <f t="shared" si="19"/>
        <v/>
      </c>
      <c r="K124" s="2" t="str">
        <f t="array" ref="K124">IF(ISNUMBER(I124),MIN(IF($B$2:$B$1251=J124,$C$2:$C$1251)),"")</f>
        <v/>
      </c>
      <c r="L124" s="10" t="str">
        <f t="shared" si="20"/>
        <v/>
      </c>
      <c r="M124" s="2" t="str">
        <f t="array" ref="M124">IF(ISNUMBER(I124),MAX(IF($B$2:$B$1251=J124,$C$2:$C$1251)),"")</f>
        <v/>
      </c>
      <c r="O124" s="2" t="str">
        <f t="shared" si="14"/>
        <v/>
      </c>
      <c r="P124" s="2" t="str">
        <f t="shared" si="15"/>
        <v/>
      </c>
      <c r="Q124" s="2" t="str">
        <f t="shared" si="21"/>
        <v/>
      </c>
      <c r="R124" s="2" t="str">
        <f t="shared" si="24"/>
        <v/>
      </c>
      <c r="S124" s="2" t="str">
        <f t="shared" si="25"/>
        <v/>
      </c>
    </row>
    <row r="125" spans="1:19" x14ac:dyDescent="0.25">
      <c r="A125" s="8" t="str">
        <f t="shared" si="16"/>
        <v/>
      </c>
      <c r="B125" s="2" t="str">
        <f t="shared" si="17"/>
        <v/>
      </c>
      <c r="C125" s="2" t="str">
        <f t="shared" si="13"/>
        <v/>
      </c>
      <c r="D125" s="2" t="str">
        <f>IF(ISNUMBER(A125),COUNTIF(Calculations!B:B, A125),"")</f>
        <v/>
      </c>
      <c r="E125" s="2" t="str">
        <f>IF(ISNUMBER(A125),COUNTIF(Calculations!A:A, A125),"")</f>
        <v/>
      </c>
      <c r="F125" s="12" t="str">
        <f t="shared" si="22"/>
        <v/>
      </c>
      <c r="G125" s="12" t="str">
        <f t="shared" si="23"/>
        <v/>
      </c>
      <c r="I125" s="8" t="str">
        <f t="shared" si="18"/>
        <v/>
      </c>
      <c r="J125" s="8" t="str">
        <f t="shared" si="19"/>
        <v/>
      </c>
      <c r="K125" s="2" t="str">
        <f t="array" ref="K125">IF(ISNUMBER(I125),MIN(IF($B$2:$B$1251=J125,$C$2:$C$1251)),"")</f>
        <v/>
      </c>
      <c r="L125" s="10" t="str">
        <f t="shared" si="20"/>
        <v/>
      </c>
      <c r="M125" s="2" t="str">
        <f t="array" ref="M125">IF(ISNUMBER(I125),MAX(IF($B$2:$B$1251=J125,$C$2:$C$1251)),"")</f>
        <v/>
      </c>
      <c r="O125" s="2" t="str">
        <f t="shared" si="14"/>
        <v/>
      </c>
      <c r="P125" s="2" t="str">
        <f t="shared" si="15"/>
        <v/>
      </c>
      <c r="Q125" s="2" t="str">
        <f t="shared" si="21"/>
        <v/>
      </c>
      <c r="R125" s="2" t="str">
        <f t="shared" si="24"/>
        <v/>
      </c>
      <c r="S125" s="2" t="str">
        <f t="shared" si="25"/>
        <v/>
      </c>
    </row>
    <row r="126" spans="1:19" x14ac:dyDescent="0.25">
      <c r="A126" s="8" t="str">
        <f t="shared" si="16"/>
        <v/>
      </c>
      <c r="B126" s="2" t="str">
        <f t="shared" si="17"/>
        <v/>
      </c>
      <c r="C126" s="2" t="str">
        <f t="shared" si="13"/>
        <v/>
      </c>
      <c r="D126" s="2" t="str">
        <f>IF(ISNUMBER(A126),COUNTIF(Calculations!B:B, A126),"")</f>
        <v/>
      </c>
      <c r="E126" s="2" t="str">
        <f>IF(ISNUMBER(A126),COUNTIF(Calculations!A:A, A126),"")</f>
        <v/>
      </c>
      <c r="F126" s="12" t="str">
        <f t="shared" si="22"/>
        <v/>
      </c>
      <c r="G126" s="12" t="str">
        <f t="shared" si="23"/>
        <v/>
      </c>
      <c r="I126" s="8" t="str">
        <f t="shared" si="18"/>
        <v/>
      </c>
      <c r="J126" s="8" t="str">
        <f t="shared" si="19"/>
        <v/>
      </c>
      <c r="K126" s="2" t="str">
        <f t="array" ref="K126">IF(ISNUMBER(I126),MIN(IF($B$2:$B$1251=J126,$C$2:$C$1251)),"")</f>
        <v/>
      </c>
      <c r="L126" s="10" t="str">
        <f t="shared" si="20"/>
        <v/>
      </c>
      <c r="M126" s="2" t="str">
        <f t="array" ref="M126">IF(ISNUMBER(I126),MAX(IF($B$2:$B$1251=J126,$C$2:$C$1251)),"")</f>
        <v/>
      </c>
      <c r="O126" s="2" t="str">
        <f t="shared" si="14"/>
        <v/>
      </c>
      <c r="P126" s="2" t="str">
        <f t="shared" si="15"/>
        <v/>
      </c>
      <c r="Q126" s="2" t="str">
        <f t="shared" si="21"/>
        <v/>
      </c>
      <c r="R126" s="2" t="str">
        <f t="shared" si="24"/>
        <v/>
      </c>
      <c r="S126" s="2" t="str">
        <f t="shared" si="25"/>
        <v/>
      </c>
    </row>
    <row r="127" spans="1:19" x14ac:dyDescent="0.25">
      <c r="A127" s="8" t="str">
        <f t="shared" si="16"/>
        <v/>
      </c>
      <c r="B127" s="2" t="str">
        <f t="shared" si="17"/>
        <v/>
      </c>
      <c r="C127" s="2" t="str">
        <f t="shared" si="13"/>
        <v/>
      </c>
      <c r="D127" s="2" t="str">
        <f>IF(ISNUMBER(A127),COUNTIF(Calculations!B:B, A127),"")</f>
        <v/>
      </c>
      <c r="E127" s="2" t="str">
        <f>IF(ISNUMBER(A127),COUNTIF(Calculations!A:A, A127),"")</f>
        <v/>
      </c>
      <c r="F127" s="12" t="str">
        <f t="shared" si="22"/>
        <v/>
      </c>
      <c r="G127" s="12" t="str">
        <f t="shared" si="23"/>
        <v/>
      </c>
      <c r="I127" s="8" t="str">
        <f t="shared" si="18"/>
        <v/>
      </c>
      <c r="J127" s="8" t="str">
        <f t="shared" si="19"/>
        <v/>
      </c>
      <c r="K127" s="2" t="str">
        <f t="array" ref="K127">IF(ISNUMBER(I127),MIN(IF($B$2:$B$1251=J127,$C$2:$C$1251)),"")</f>
        <v/>
      </c>
      <c r="L127" s="10" t="str">
        <f t="shared" si="20"/>
        <v/>
      </c>
      <c r="M127" s="2" t="str">
        <f t="array" ref="M127">IF(ISNUMBER(I127),MAX(IF($B$2:$B$1251=J127,$C$2:$C$1251)),"")</f>
        <v/>
      </c>
      <c r="O127" s="2" t="str">
        <f t="shared" si="14"/>
        <v/>
      </c>
      <c r="P127" s="2" t="str">
        <f t="shared" si="15"/>
        <v/>
      </c>
      <c r="Q127" s="2" t="str">
        <f t="shared" si="21"/>
        <v/>
      </c>
      <c r="R127" s="2" t="str">
        <f t="shared" si="24"/>
        <v/>
      </c>
      <c r="S127" s="2" t="str">
        <f t="shared" si="25"/>
        <v/>
      </c>
    </row>
    <row r="128" spans="1:19" x14ac:dyDescent="0.25">
      <c r="A128" s="8" t="str">
        <f t="shared" si="16"/>
        <v/>
      </c>
      <c r="B128" s="2" t="str">
        <f t="shared" si="17"/>
        <v/>
      </c>
      <c r="C128" s="2" t="str">
        <f t="shared" si="13"/>
        <v/>
      </c>
      <c r="D128" s="2" t="str">
        <f>IF(ISNUMBER(A128),COUNTIF(Calculations!B:B, A128),"")</f>
        <v/>
      </c>
      <c r="E128" s="2" t="str">
        <f>IF(ISNUMBER(A128),COUNTIF(Calculations!A:A, A128),"")</f>
        <v/>
      </c>
      <c r="F128" s="12" t="str">
        <f t="shared" si="22"/>
        <v/>
      </c>
      <c r="G128" s="12" t="str">
        <f t="shared" si="23"/>
        <v/>
      </c>
      <c r="I128" s="8" t="str">
        <f t="shared" si="18"/>
        <v/>
      </c>
      <c r="J128" s="8" t="str">
        <f t="shared" si="19"/>
        <v/>
      </c>
      <c r="K128" s="2" t="str">
        <f t="array" ref="K128">IF(ISNUMBER(I128),MIN(IF($B$2:$B$1251=J128,$C$2:$C$1251)),"")</f>
        <v/>
      </c>
      <c r="L128" s="10" t="str">
        <f t="shared" si="20"/>
        <v/>
      </c>
      <c r="M128" s="2" t="str">
        <f t="array" ref="M128">IF(ISNUMBER(I128),MAX(IF($B$2:$B$1251=J128,$C$2:$C$1251)),"")</f>
        <v/>
      </c>
      <c r="O128" s="2" t="str">
        <f t="shared" si="14"/>
        <v/>
      </c>
      <c r="P128" s="2" t="str">
        <f t="shared" si="15"/>
        <v/>
      </c>
      <c r="Q128" s="2" t="str">
        <f t="shared" si="21"/>
        <v/>
      </c>
      <c r="R128" s="2" t="str">
        <f t="shared" si="24"/>
        <v/>
      </c>
      <c r="S128" s="2" t="str">
        <f t="shared" si="25"/>
        <v/>
      </c>
    </row>
    <row r="129" spans="1:19" x14ac:dyDescent="0.25">
      <c r="A129" s="8" t="str">
        <f t="shared" si="16"/>
        <v/>
      </c>
      <c r="B129" s="2" t="str">
        <f t="shared" si="17"/>
        <v/>
      </c>
      <c r="C129" s="2" t="str">
        <f t="shared" si="13"/>
        <v/>
      </c>
      <c r="D129" s="2" t="str">
        <f>IF(ISNUMBER(A129),COUNTIF(Calculations!B:B, A129),"")</f>
        <v/>
      </c>
      <c r="E129" s="2" t="str">
        <f>IF(ISNUMBER(A129),COUNTIF(Calculations!A:A, A129),"")</f>
        <v/>
      </c>
      <c r="F129" s="12" t="str">
        <f t="shared" si="22"/>
        <v/>
      </c>
      <c r="G129" s="12" t="str">
        <f t="shared" si="23"/>
        <v/>
      </c>
      <c r="I129" s="8" t="str">
        <f t="shared" si="18"/>
        <v/>
      </c>
      <c r="J129" s="8" t="str">
        <f t="shared" si="19"/>
        <v/>
      </c>
      <c r="K129" s="2" t="str">
        <f t="array" ref="K129">IF(ISNUMBER(I129),MIN(IF($B$2:$B$1251=J129,$C$2:$C$1251)),"")</f>
        <v/>
      </c>
      <c r="L129" s="10" t="str">
        <f t="shared" si="20"/>
        <v/>
      </c>
      <c r="M129" s="2" t="str">
        <f t="array" ref="M129">IF(ISNUMBER(I129),MAX(IF($B$2:$B$1251=J129,$C$2:$C$1251)),"")</f>
        <v/>
      </c>
      <c r="O129" s="2" t="str">
        <f t="shared" si="14"/>
        <v/>
      </c>
      <c r="P129" s="2" t="str">
        <f t="shared" si="15"/>
        <v/>
      </c>
      <c r="Q129" s="2" t="str">
        <f t="shared" si="21"/>
        <v/>
      </c>
      <c r="R129" s="2" t="str">
        <f t="shared" si="24"/>
        <v/>
      </c>
      <c r="S129" s="2" t="str">
        <f t="shared" si="25"/>
        <v/>
      </c>
    </row>
    <row r="130" spans="1:19" x14ac:dyDescent="0.25">
      <c r="A130" s="8" t="str">
        <f t="shared" si="16"/>
        <v/>
      </c>
      <c r="B130" s="2" t="str">
        <f t="shared" si="17"/>
        <v/>
      </c>
      <c r="C130" s="2" t="str">
        <f t="shared" ref="C130:C193" si="26">IF(ISNUMBER(A130),COUNTIFS(IndirectStartDates,"&lt;="&amp;A130,IndirectCompletedDates,"&gt;"&amp;A130) + COUNTIFS(IndirectStartDates,"&lt;="&amp;A130,IndirectCompletedDates,""),"")</f>
        <v/>
      </c>
      <c r="D130" s="2" t="str">
        <f>IF(ISNUMBER(A130),COUNTIF(Calculations!B:B, A130),"")</f>
        <v/>
      </c>
      <c r="E130" s="2" t="str">
        <f>IF(ISNUMBER(A130),COUNTIF(Calculations!A:A, A130),"")</f>
        <v/>
      </c>
      <c r="F130" s="12" t="str">
        <f t="shared" si="22"/>
        <v/>
      </c>
      <c r="G130" s="12" t="str">
        <f t="shared" si="23"/>
        <v/>
      </c>
      <c r="I130" s="8" t="str">
        <f t="shared" si="18"/>
        <v/>
      </c>
      <c r="J130" s="8" t="str">
        <f t="shared" si="19"/>
        <v/>
      </c>
      <c r="K130" s="2" t="str">
        <f t="array" ref="K130">IF(ISNUMBER(I130),MIN(IF($B$2:$B$1251=J130,$C$2:$C$1251)),"")</f>
        <v/>
      </c>
      <c r="L130" s="10" t="str">
        <f t="shared" si="20"/>
        <v/>
      </c>
      <c r="M130" s="2" t="str">
        <f t="array" ref="M130">IF(ISNUMBER(I130),MAX(IF($B$2:$B$1251=J130,$C$2:$C$1251)),"")</f>
        <v/>
      </c>
      <c r="O130" s="2" t="str">
        <f t="shared" ref="O130:O193" si="27">IF(I130="","",COUNTIF(YearWeekValuesStart,J130))</f>
        <v/>
      </c>
      <c r="P130" s="2" t="str">
        <f t="shared" ref="P130:P193" si="28">IF(I130="","",COUNTIF(YearWeekValues,J130))</f>
        <v/>
      </c>
      <c r="Q130" s="2" t="str">
        <f t="shared" si="21"/>
        <v/>
      </c>
      <c r="R130" s="2" t="str">
        <f t="shared" si="24"/>
        <v/>
      </c>
      <c r="S130" s="2" t="str">
        <f t="shared" si="25"/>
        <v/>
      </c>
    </row>
    <row r="131" spans="1:19" x14ac:dyDescent="0.25">
      <c r="A131" s="8" t="str">
        <f t="shared" ref="A131:A194" si="29">IF(ISNUMBER(A130),IF(A130+1&lt;=MAX(IndirectStartDates,IndirectCompletedDates),A130+1,""),"")</f>
        <v/>
      </c>
      <c r="B131" s="2" t="str">
        <f t="shared" ref="B131:B194" si="30">IF(ISNUMBER(A131),YEAR(A131)&amp;"-"&amp;TEXT(WEEKNUM(A131),"00"),"")</f>
        <v/>
      </c>
      <c r="C131" s="2" t="str">
        <f t="shared" si="26"/>
        <v/>
      </c>
      <c r="D131" s="2" t="str">
        <f>IF(ISNUMBER(A131),COUNTIF(Calculations!B:B, A131),"")</f>
        <v/>
      </c>
      <c r="E131" s="2" t="str">
        <f>IF(ISNUMBER(A131),COUNTIF(Calculations!A:A, A131),"")</f>
        <v/>
      </c>
      <c r="F131" s="12" t="str">
        <f t="shared" si="22"/>
        <v/>
      </c>
      <c r="G131" s="12" t="str">
        <f t="shared" si="23"/>
        <v/>
      </c>
      <c r="I131" s="8" t="str">
        <f t="shared" ref="I131:I194" si="31">IF(ISNUMBER(I130),IF(I130+7&lt;=MAX(IndirectStartDates,IndirectCompletedDates),I130+7,""),"")</f>
        <v/>
      </c>
      <c r="J131" s="8" t="str">
        <f t="shared" ref="J131:J194" si="32">IF(ISNUMBER(I131),YEAR(I131)&amp;"-"&amp;TEXT(WEEKNUM(I131),"00"),"")</f>
        <v/>
      </c>
      <c r="K131" s="2" t="str">
        <f t="array" ref="K131">IF(ISNUMBER(I131),MIN(IF($B$2:$B$1251=J131,$C$2:$C$1251)),"")</f>
        <v/>
      </c>
      <c r="L131" s="10" t="str">
        <f t="shared" ref="L131:L194" si="33">IF(ISNUMBER(I131),AVERAGEIF($B$2:$B$1251,J131,$C$2:$C$1251),"")</f>
        <v/>
      </c>
      <c r="M131" s="2" t="str">
        <f t="array" ref="M131">IF(ISNUMBER(I131),MAX(IF($B$2:$B$1251=J131,$C$2:$C$1251)),"")</f>
        <v/>
      </c>
      <c r="O131" s="2" t="str">
        <f t="shared" si="27"/>
        <v/>
      </c>
      <c r="P131" s="2" t="str">
        <f t="shared" si="28"/>
        <v/>
      </c>
      <c r="Q131" s="2" t="str">
        <f t="shared" ref="Q131:Q194" si="34">IF(I131="","",P131-O131)</f>
        <v/>
      </c>
      <c r="R131" s="2" t="str">
        <f t="shared" si="24"/>
        <v/>
      </c>
      <c r="S131" s="2" t="str">
        <f t="shared" si="25"/>
        <v/>
      </c>
    </row>
    <row r="132" spans="1:19" x14ac:dyDescent="0.25">
      <c r="A132" s="8" t="str">
        <f t="shared" si="29"/>
        <v/>
      </c>
      <c r="B132" s="2" t="str">
        <f t="shared" si="30"/>
        <v/>
      </c>
      <c r="C132" s="2" t="str">
        <f t="shared" si="26"/>
        <v/>
      </c>
      <c r="D132" s="2" t="str">
        <f>IF(ISNUMBER(A132),COUNTIF(Calculations!B:B, A132),"")</f>
        <v/>
      </c>
      <c r="E132" s="2" t="str">
        <f>IF(ISNUMBER(A132),COUNTIF(Calculations!A:A, A132),"")</f>
        <v/>
      </c>
      <c r="F132" s="12" t="str">
        <f t="shared" ref="F132:F195" si="35">IF(ISNUMBER(A132),F131 + D132,"")</f>
        <v/>
      </c>
      <c r="G132" s="12" t="str">
        <f t="shared" ref="G132:G195" si="36">IF(ISNUMBER(A132),G131 + E132,"")</f>
        <v/>
      </c>
      <c r="I132" s="8" t="str">
        <f t="shared" si="31"/>
        <v/>
      </c>
      <c r="J132" s="8" t="str">
        <f t="shared" si="32"/>
        <v/>
      </c>
      <c r="K132" s="2" t="str">
        <f t="array" ref="K132">IF(ISNUMBER(I132),MIN(IF($B$2:$B$1251=J132,$C$2:$C$1251)),"")</f>
        <v/>
      </c>
      <c r="L132" s="10" t="str">
        <f t="shared" si="33"/>
        <v/>
      </c>
      <c r="M132" s="2" t="str">
        <f t="array" ref="M132">IF(ISNUMBER(I132),MAX(IF($B$2:$B$1251=J132,$C$2:$C$1251)),"")</f>
        <v/>
      </c>
      <c r="O132" s="2" t="str">
        <f t="shared" si="27"/>
        <v/>
      </c>
      <c r="P132" s="2" t="str">
        <f t="shared" si="28"/>
        <v/>
      </c>
      <c r="Q132" s="2" t="str">
        <f t="shared" si="34"/>
        <v/>
      </c>
      <c r="R132" s="2" t="str">
        <f t="shared" ref="R132:R195" si="37">IF(O132="","",R131+O132)</f>
        <v/>
      </c>
      <c r="S132" s="2" t="str">
        <f t="shared" ref="S132:S195" si="38">IF(P132="","",S131+P132)</f>
        <v/>
      </c>
    </row>
    <row r="133" spans="1:19" x14ac:dyDescent="0.25">
      <c r="A133" s="8" t="str">
        <f t="shared" si="29"/>
        <v/>
      </c>
      <c r="B133" s="2" t="str">
        <f t="shared" si="30"/>
        <v/>
      </c>
      <c r="C133" s="2" t="str">
        <f t="shared" si="26"/>
        <v/>
      </c>
      <c r="D133" s="2" t="str">
        <f>IF(ISNUMBER(A133),COUNTIF(Calculations!B:B, A133),"")</f>
        <v/>
      </c>
      <c r="E133" s="2" t="str">
        <f>IF(ISNUMBER(A133),COUNTIF(Calculations!A:A, A133),"")</f>
        <v/>
      </c>
      <c r="F133" s="12" t="str">
        <f t="shared" si="35"/>
        <v/>
      </c>
      <c r="G133" s="12" t="str">
        <f t="shared" si="36"/>
        <v/>
      </c>
      <c r="I133" s="8" t="str">
        <f t="shared" si="31"/>
        <v/>
      </c>
      <c r="J133" s="8" t="str">
        <f t="shared" si="32"/>
        <v/>
      </c>
      <c r="K133" s="2" t="str">
        <f t="array" ref="K133">IF(ISNUMBER(I133),MIN(IF($B$2:$B$1251=J133,$C$2:$C$1251)),"")</f>
        <v/>
      </c>
      <c r="L133" s="10" t="str">
        <f t="shared" si="33"/>
        <v/>
      </c>
      <c r="M133" s="2" t="str">
        <f t="array" ref="M133">IF(ISNUMBER(I133),MAX(IF($B$2:$B$1251=J133,$C$2:$C$1251)),"")</f>
        <v/>
      </c>
      <c r="O133" s="2" t="str">
        <f t="shared" si="27"/>
        <v/>
      </c>
      <c r="P133" s="2" t="str">
        <f t="shared" si="28"/>
        <v/>
      </c>
      <c r="Q133" s="2" t="str">
        <f t="shared" si="34"/>
        <v/>
      </c>
      <c r="R133" s="2" t="str">
        <f t="shared" si="37"/>
        <v/>
      </c>
      <c r="S133" s="2" t="str">
        <f t="shared" si="38"/>
        <v/>
      </c>
    </row>
    <row r="134" spans="1:19" x14ac:dyDescent="0.25">
      <c r="A134" s="8" t="str">
        <f t="shared" si="29"/>
        <v/>
      </c>
      <c r="B134" s="2" t="str">
        <f t="shared" si="30"/>
        <v/>
      </c>
      <c r="C134" s="2" t="str">
        <f t="shared" si="26"/>
        <v/>
      </c>
      <c r="D134" s="2" t="str">
        <f>IF(ISNUMBER(A134),COUNTIF(Calculations!B:B, A134),"")</f>
        <v/>
      </c>
      <c r="E134" s="2" t="str">
        <f>IF(ISNUMBER(A134),COUNTIF(Calculations!A:A, A134),"")</f>
        <v/>
      </c>
      <c r="F134" s="12" t="str">
        <f t="shared" si="35"/>
        <v/>
      </c>
      <c r="G134" s="12" t="str">
        <f t="shared" si="36"/>
        <v/>
      </c>
      <c r="I134" s="8" t="str">
        <f t="shared" si="31"/>
        <v/>
      </c>
      <c r="J134" s="8" t="str">
        <f t="shared" si="32"/>
        <v/>
      </c>
      <c r="K134" s="2" t="str">
        <f t="array" ref="K134">IF(ISNUMBER(I134),MIN(IF($B$2:$B$1251=J134,$C$2:$C$1251)),"")</f>
        <v/>
      </c>
      <c r="L134" s="10" t="str">
        <f t="shared" si="33"/>
        <v/>
      </c>
      <c r="M134" s="2" t="str">
        <f t="array" ref="M134">IF(ISNUMBER(I134),MAX(IF($B$2:$B$1251=J134,$C$2:$C$1251)),"")</f>
        <v/>
      </c>
      <c r="O134" s="2" t="str">
        <f t="shared" si="27"/>
        <v/>
      </c>
      <c r="P134" s="2" t="str">
        <f t="shared" si="28"/>
        <v/>
      </c>
      <c r="Q134" s="2" t="str">
        <f t="shared" si="34"/>
        <v/>
      </c>
      <c r="R134" s="2" t="str">
        <f t="shared" si="37"/>
        <v/>
      </c>
      <c r="S134" s="2" t="str">
        <f t="shared" si="38"/>
        <v/>
      </c>
    </row>
    <row r="135" spans="1:19" x14ac:dyDescent="0.25">
      <c r="A135" s="8" t="str">
        <f t="shared" si="29"/>
        <v/>
      </c>
      <c r="B135" s="2" t="str">
        <f t="shared" si="30"/>
        <v/>
      </c>
      <c r="C135" s="2" t="str">
        <f t="shared" si="26"/>
        <v/>
      </c>
      <c r="D135" s="2" t="str">
        <f>IF(ISNUMBER(A135),COUNTIF(Calculations!B:B, A135),"")</f>
        <v/>
      </c>
      <c r="E135" s="2" t="str">
        <f>IF(ISNUMBER(A135),COUNTIF(Calculations!A:A, A135),"")</f>
        <v/>
      </c>
      <c r="F135" s="12" t="str">
        <f t="shared" si="35"/>
        <v/>
      </c>
      <c r="G135" s="12" t="str">
        <f t="shared" si="36"/>
        <v/>
      </c>
      <c r="I135" s="8" t="str">
        <f t="shared" si="31"/>
        <v/>
      </c>
      <c r="J135" s="8" t="str">
        <f t="shared" si="32"/>
        <v/>
      </c>
      <c r="K135" s="2" t="str">
        <f t="array" ref="K135">IF(ISNUMBER(I135),MIN(IF($B$2:$B$1251=J135,$C$2:$C$1251)),"")</f>
        <v/>
      </c>
      <c r="L135" s="10" t="str">
        <f t="shared" si="33"/>
        <v/>
      </c>
      <c r="M135" s="2" t="str">
        <f t="array" ref="M135">IF(ISNUMBER(I135),MAX(IF($B$2:$B$1251=J135,$C$2:$C$1251)),"")</f>
        <v/>
      </c>
      <c r="O135" s="2" t="str">
        <f t="shared" si="27"/>
        <v/>
      </c>
      <c r="P135" s="2" t="str">
        <f t="shared" si="28"/>
        <v/>
      </c>
      <c r="Q135" s="2" t="str">
        <f t="shared" si="34"/>
        <v/>
      </c>
      <c r="R135" s="2" t="str">
        <f t="shared" si="37"/>
        <v/>
      </c>
      <c r="S135" s="2" t="str">
        <f t="shared" si="38"/>
        <v/>
      </c>
    </row>
    <row r="136" spans="1:19" x14ac:dyDescent="0.25">
      <c r="A136" s="8" t="str">
        <f t="shared" si="29"/>
        <v/>
      </c>
      <c r="B136" s="2" t="str">
        <f t="shared" si="30"/>
        <v/>
      </c>
      <c r="C136" s="2" t="str">
        <f t="shared" si="26"/>
        <v/>
      </c>
      <c r="D136" s="2" t="str">
        <f>IF(ISNUMBER(A136),COUNTIF(Calculations!B:B, A136),"")</f>
        <v/>
      </c>
      <c r="E136" s="2" t="str">
        <f>IF(ISNUMBER(A136),COUNTIF(Calculations!A:A, A136),"")</f>
        <v/>
      </c>
      <c r="F136" s="12" t="str">
        <f t="shared" si="35"/>
        <v/>
      </c>
      <c r="G136" s="12" t="str">
        <f t="shared" si="36"/>
        <v/>
      </c>
      <c r="I136" s="8" t="str">
        <f t="shared" si="31"/>
        <v/>
      </c>
      <c r="J136" s="8" t="str">
        <f t="shared" si="32"/>
        <v/>
      </c>
      <c r="K136" s="2" t="str">
        <f t="array" ref="K136">IF(ISNUMBER(I136),MIN(IF($B$2:$B$1251=J136,$C$2:$C$1251)),"")</f>
        <v/>
      </c>
      <c r="L136" s="10" t="str">
        <f t="shared" si="33"/>
        <v/>
      </c>
      <c r="M136" s="2" t="str">
        <f t="array" ref="M136">IF(ISNUMBER(I136),MAX(IF($B$2:$B$1251=J136,$C$2:$C$1251)),"")</f>
        <v/>
      </c>
      <c r="O136" s="2" t="str">
        <f t="shared" si="27"/>
        <v/>
      </c>
      <c r="P136" s="2" t="str">
        <f t="shared" si="28"/>
        <v/>
      </c>
      <c r="Q136" s="2" t="str">
        <f t="shared" si="34"/>
        <v/>
      </c>
      <c r="R136" s="2" t="str">
        <f t="shared" si="37"/>
        <v/>
      </c>
      <c r="S136" s="2" t="str">
        <f t="shared" si="38"/>
        <v/>
      </c>
    </row>
    <row r="137" spans="1:19" x14ac:dyDescent="0.25">
      <c r="A137" s="8" t="str">
        <f t="shared" si="29"/>
        <v/>
      </c>
      <c r="B137" s="2" t="str">
        <f t="shared" si="30"/>
        <v/>
      </c>
      <c r="C137" s="2" t="str">
        <f t="shared" si="26"/>
        <v/>
      </c>
      <c r="D137" s="2" t="str">
        <f>IF(ISNUMBER(A137),COUNTIF(Calculations!B:B, A137),"")</f>
        <v/>
      </c>
      <c r="E137" s="2" t="str">
        <f>IF(ISNUMBER(A137),COUNTIF(Calculations!A:A, A137),"")</f>
        <v/>
      </c>
      <c r="F137" s="12" t="str">
        <f t="shared" si="35"/>
        <v/>
      </c>
      <c r="G137" s="12" t="str">
        <f t="shared" si="36"/>
        <v/>
      </c>
      <c r="I137" s="8" t="str">
        <f t="shared" si="31"/>
        <v/>
      </c>
      <c r="J137" s="8" t="str">
        <f t="shared" si="32"/>
        <v/>
      </c>
      <c r="K137" s="2" t="str">
        <f t="array" ref="K137">IF(ISNUMBER(I137),MIN(IF($B$2:$B$1251=J137,$C$2:$C$1251)),"")</f>
        <v/>
      </c>
      <c r="L137" s="10" t="str">
        <f t="shared" si="33"/>
        <v/>
      </c>
      <c r="M137" s="2" t="str">
        <f t="array" ref="M137">IF(ISNUMBER(I137),MAX(IF($B$2:$B$1251=J137,$C$2:$C$1251)),"")</f>
        <v/>
      </c>
      <c r="O137" s="2" t="str">
        <f t="shared" si="27"/>
        <v/>
      </c>
      <c r="P137" s="2" t="str">
        <f t="shared" si="28"/>
        <v/>
      </c>
      <c r="Q137" s="2" t="str">
        <f t="shared" si="34"/>
        <v/>
      </c>
      <c r="R137" s="2" t="str">
        <f t="shared" si="37"/>
        <v/>
      </c>
      <c r="S137" s="2" t="str">
        <f t="shared" si="38"/>
        <v/>
      </c>
    </row>
    <row r="138" spans="1:19" x14ac:dyDescent="0.25">
      <c r="A138" s="8" t="str">
        <f t="shared" si="29"/>
        <v/>
      </c>
      <c r="B138" s="2" t="str">
        <f t="shared" si="30"/>
        <v/>
      </c>
      <c r="C138" s="2" t="str">
        <f t="shared" si="26"/>
        <v/>
      </c>
      <c r="D138" s="2" t="str">
        <f>IF(ISNUMBER(A138),COUNTIF(Calculations!B:B, A138),"")</f>
        <v/>
      </c>
      <c r="E138" s="2" t="str">
        <f>IF(ISNUMBER(A138),COUNTIF(Calculations!A:A, A138),"")</f>
        <v/>
      </c>
      <c r="F138" s="12" t="str">
        <f t="shared" si="35"/>
        <v/>
      </c>
      <c r="G138" s="12" t="str">
        <f t="shared" si="36"/>
        <v/>
      </c>
      <c r="I138" s="8" t="str">
        <f t="shared" si="31"/>
        <v/>
      </c>
      <c r="J138" s="8" t="str">
        <f t="shared" si="32"/>
        <v/>
      </c>
      <c r="K138" s="2" t="str">
        <f t="array" ref="K138">IF(ISNUMBER(I138),MIN(IF($B$2:$B$1251=J138,$C$2:$C$1251)),"")</f>
        <v/>
      </c>
      <c r="L138" s="10" t="str">
        <f t="shared" si="33"/>
        <v/>
      </c>
      <c r="M138" s="2" t="str">
        <f t="array" ref="M138">IF(ISNUMBER(I138),MAX(IF($B$2:$B$1251=J138,$C$2:$C$1251)),"")</f>
        <v/>
      </c>
      <c r="O138" s="2" t="str">
        <f t="shared" si="27"/>
        <v/>
      </c>
      <c r="P138" s="2" t="str">
        <f t="shared" si="28"/>
        <v/>
      </c>
      <c r="Q138" s="2" t="str">
        <f t="shared" si="34"/>
        <v/>
      </c>
      <c r="R138" s="2" t="str">
        <f t="shared" si="37"/>
        <v/>
      </c>
      <c r="S138" s="2" t="str">
        <f t="shared" si="38"/>
        <v/>
      </c>
    </row>
    <row r="139" spans="1:19" x14ac:dyDescent="0.25">
      <c r="A139" s="8" t="str">
        <f t="shared" si="29"/>
        <v/>
      </c>
      <c r="B139" s="2" t="str">
        <f t="shared" si="30"/>
        <v/>
      </c>
      <c r="C139" s="2" t="str">
        <f t="shared" si="26"/>
        <v/>
      </c>
      <c r="D139" s="2" t="str">
        <f>IF(ISNUMBER(A139),COUNTIF(Calculations!B:B, A139),"")</f>
        <v/>
      </c>
      <c r="E139" s="2" t="str">
        <f>IF(ISNUMBER(A139),COUNTIF(Calculations!A:A, A139),"")</f>
        <v/>
      </c>
      <c r="F139" s="12" t="str">
        <f t="shared" si="35"/>
        <v/>
      </c>
      <c r="G139" s="12" t="str">
        <f t="shared" si="36"/>
        <v/>
      </c>
      <c r="I139" s="8" t="str">
        <f t="shared" si="31"/>
        <v/>
      </c>
      <c r="J139" s="8" t="str">
        <f t="shared" si="32"/>
        <v/>
      </c>
      <c r="K139" s="2" t="str">
        <f t="array" ref="K139">IF(ISNUMBER(I139),MIN(IF($B$2:$B$1251=J139,$C$2:$C$1251)),"")</f>
        <v/>
      </c>
      <c r="L139" s="10" t="str">
        <f t="shared" si="33"/>
        <v/>
      </c>
      <c r="M139" s="2" t="str">
        <f t="array" ref="M139">IF(ISNUMBER(I139),MAX(IF($B$2:$B$1251=J139,$C$2:$C$1251)),"")</f>
        <v/>
      </c>
      <c r="O139" s="2" t="str">
        <f t="shared" si="27"/>
        <v/>
      </c>
      <c r="P139" s="2" t="str">
        <f t="shared" si="28"/>
        <v/>
      </c>
      <c r="Q139" s="2" t="str">
        <f t="shared" si="34"/>
        <v/>
      </c>
      <c r="R139" s="2" t="str">
        <f t="shared" si="37"/>
        <v/>
      </c>
      <c r="S139" s="2" t="str">
        <f t="shared" si="38"/>
        <v/>
      </c>
    </row>
    <row r="140" spans="1:19" x14ac:dyDescent="0.25">
      <c r="A140" s="8" t="str">
        <f t="shared" si="29"/>
        <v/>
      </c>
      <c r="B140" s="2" t="str">
        <f t="shared" si="30"/>
        <v/>
      </c>
      <c r="C140" s="2" t="str">
        <f t="shared" si="26"/>
        <v/>
      </c>
      <c r="D140" s="2" t="str">
        <f>IF(ISNUMBER(A140),COUNTIF(Calculations!B:B, A140),"")</f>
        <v/>
      </c>
      <c r="E140" s="2" t="str">
        <f>IF(ISNUMBER(A140),COUNTIF(Calculations!A:A, A140),"")</f>
        <v/>
      </c>
      <c r="F140" s="12" t="str">
        <f t="shared" si="35"/>
        <v/>
      </c>
      <c r="G140" s="12" t="str">
        <f t="shared" si="36"/>
        <v/>
      </c>
      <c r="I140" s="8" t="str">
        <f t="shared" si="31"/>
        <v/>
      </c>
      <c r="J140" s="8" t="str">
        <f t="shared" si="32"/>
        <v/>
      </c>
      <c r="K140" s="2" t="str">
        <f t="array" ref="K140">IF(ISNUMBER(I140),MIN(IF($B$2:$B$1251=J140,$C$2:$C$1251)),"")</f>
        <v/>
      </c>
      <c r="L140" s="10" t="str">
        <f t="shared" si="33"/>
        <v/>
      </c>
      <c r="M140" s="2" t="str">
        <f t="array" ref="M140">IF(ISNUMBER(I140),MAX(IF($B$2:$B$1251=J140,$C$2:$C$1251)),"")</f>
        <v/>
      </c>
      <c r="O140" s="2" t="str">
        <f t="shared" si="27"/>
        <v/>
      </c>
      <c r="P140" s="2" t="str">
        <f t="shared" si="28"/>
        <v/>
      </c>
      <c r="Q140" s="2" t="str">
        <f t="shared" si="34"/>
        <v/>
      </c>
      <c r="R140" s="2" t="str">
        <f t="shared" si="37"/>
        <v/>
      </c>
      <c r="S140" s="2" t="str">
        <f t="shared" si="38"/>
        <v/>
      </c>
    </row>
    <row r="141" spans="1:19" x14ac:dyDescent="0.25">
      <c r="A141" s="8" t="str">
        <f t="shared" si="29"/>
        <v/>
      </c>
      <c r="B141" s="2" t="str">
        <f t="shared" si="30"/>
        <v/>
      </c>
      <c r="C141" s="2" t="str">
        <f t="shared" si="26"/>
        <v/>
      </c>
      <c r="D141" s="2" t="str">
        <f>IF(ISNUMBER(A141),COUNTIF(Calculations!B:B, A141),"")</f>
        <v/>
      </c>
      <c r="E141" s="2" t="str">
        <f>IF(ISNUMBER(A141),COUNTIF(Calculations!A:A, A141),"")</f>
        <v/>
      </c>
      <c r="F141" s="12" t="str">
        <f t="shared" si="35"/>
        <v/>
      </c>
      <c r="G141" s="12" t="str">
        <f t="shared" si="36"/>
        <v/>
      </c>
      <c r="I141" s="8" t="str">
        <f t="shared" si="31"/>
        <v/>
      </c>
      <c r="J141" s="8" t="str">
        <f t="shared" si="32"/>
        <v/>
      </c>
      <c r="K141" s="2" t="str">
        <f t="array" ref="K141">IF(ISNUMBER(I141),MIN(IF($B$2:$B$1251=J141,$C$2:$C$1251)),"")</f>
        <v/>
      </c>
      <c r="L141" s="10" t="str">
        <f t="shared" si="33"/>
        <v/>
      </c>
      <c r="M141" s="2" t="str">
        <f t="array" ref="M141">IF(ISNUMBER(I141),MAX(IF($B$2:$B$1251=J141,$C$2:$C$1251)),"")</f>
        <v/>
      </c>
      <c r="O141" s="2" t="str">
        <f t="shared" si="27"/>
        <v/>
      </c>
      <c r="P141" s="2" t="str">
        <f t="shared" si="28"/>
        <v/>
      </c>
      <c r="Q141" s="2" t="str">
        <f t="shared" si="34"/>
        <v/>
      </c>
      <c r="R141" s="2" t="str">
        <f t="shared" si="37"/>
        <v/>
      </c>
      <c r="S141" s="2" t="str">
        <f t="shared" si="38"/>
        <v/>
      </c>
    </row>
    <row r="142" spans="1:19" x14ac:dyDescent="0.25">
      <c r="A142" s="8" t="str">
        <f t="shared" si="29"/>
        <v/>
      </c>
      <c r="B142" s="2" t="str">
        <f t="shared" si="30"/>
        <v/>
      </c>
      <c r="C142" s="2" t="str">
        <f t="shared" si="26"/>
        <v/>
      </c>
      <c r="D142" s="2" t="str">
        <f>IF(ISNUMBER(A142),COUNTIF(Calculations!B:B, A142),"")</f>
        <v/>
      </c>
      <c r="E142" s="2" t="str">
        <f>IF(ISNUMBER(A142),COUNTIF(Calculations!A:A, A142),"")</f>
        <v/>
      </c>
      <c r="F142" s="12" t="str">
        <f t="shared" si="35"/>
        <v/>
      </c>
      <c r="G142" s="12" t="str">
        <f t="shared" si="36"/>
        <v/>
      </c>
      <c r="I142" s="8" t="str">
        <f t="shared" si="31"/>
        <v/>
      </c>
      <c r="J142" s="8" t="str">
        <f t="shared" si="32"/>
        <v/>
      </c>
      <c r="K142" s="2" t="str">
        <f t="array" ref="K142">IF(ISNUMBER(I142),MIN(IF($B$2:$B$1251=J142,$C$2:$C$1251)),"")</f>
        <v/>
      </c>
      <c r="L142" s="10" t="str">
        <f t="shared" si="33"/>
        <v/>
      </c>
      <c r="M142" s="2" t="str">
        <f t="array" ref="M142">IF(ISNUMBER(I142),MAX(IF($B$2:$B$1251=J142,$C$2:$C$1251)),"")</f>
        <v/>
      </c>
      <c r="O142" s="2" t="str">
        <f t="shared" si="27"/>
        <v/>
      </c>
      <c r="P142" s="2" t="str">
        <f t="shared" si="28"/>
        <v/>
      </c>
      <c r="Q142" s="2" t="str">
        <f t="shared" si="34"/>
        <v/>
      </c>
      <c r="R142" s="2" t="str">
        <f t="shared" si="37"/>
        <v/>
      </c>
      <c r="S142" s="2" t="str">
        <f t="shared" si="38"/>
        <v/>
      </c>
    </row>
    <row r="143" spans="1:19" x14ac:dyDescent="0.25">
      <c r="A143" s="8" t="str">
        <f t="shared" si="29"/>
        <v/>
      </c>
      <c r="B143" s="2" t="str">
        <f t="shared" si="30"/>
        <v/>
      </c>
      <c r="C143" s="2" t="str">
        <f t="shared" si="26"/>
        <v/>
      </c>
      <c r="D143" s="2" t="str">
        <f>IF(ISNUMBER(A143),COUNTIF(Calculations!B:B, A143),"")</f>
        <v/>
      </c>
      <c r="E143" s="2" t="str">
        <f>IF(ISNUMBER(A143),COUNTIF(Calculations!A:A, A143),"")</f>
        <v/>
      </c>
      <c r="F143" s="12" t="str">
        <f t="shared" si="35"/>
        <v/>
      </c>
      <c r="G143" s="12" t="str">
        <f t="shared" si="36"/>
        <v/>
      </c>
      <c r="I143" s="8" t="str">
        <f t="shared" si="31"/>
        <v/>
      </c>
      <c r="J143" s="8" t="str">
        <f t="shared" si="32"/>
        <v/>
      </c>
      <c r="K143" s="2" t="str">
        <f t="array" ref="K143">IF(ISNUMBER(I143),MIN(IF($B$2:$B$1251=J143,$C$2:$C$1251)),"")</f>
        <v/>
      </c>
      <c r="L143" s="10" t="str">
        <f t="shared" si="33"/>
        <v/>
      </c>
      <c r="M143" s="2" t="str">
        <f t="array" ref="M143">IF(ISNUMBER(I143),MAX(IF($B$2:$B$1251=J143,$C$2:$C$1251)),"")</f>
        <v/>
      </c>
      <c r="O143" s="2" t="str">
        <f t="shared" si="27"/>
        <v/>
      </c>
      <c r="P143" s="2" t="str">
        <f t="shared" si="28"/>
        <v/>
      </c>
      <c r="Q143" s="2" t="str">
        <f t="shared" si="34"/>
        <v/>
      </c>
      <c r="R143" s="2" t="str">
        <f t="shared" si="37"/>
        <v/>
      </c>
      <c r="S143" s="2" t="str">
        <f t="shared" si="38"/>
        <v/>
      </c>
    </row>
    <row r="144" spans="1:19" x14ac:dyDescent="0.25">
      <c r="A144" s="8" t="str">
        <f t="shared" si="29"/>
        <v/>
      </c>
      <c r="B144" s="2" t="str">
        <f t="shared" si="30"/>
        <v/>
      </c>
      <c r="C144" s="2" t="str">
        <f t="shared" si="26"/>
        <v/>
      </c>
      <c r="D144" s="2" t="str">
        <f>IF(ISNUMBER(A144),COUNTIF(Calculations!B:B, A144),"")</f>
        <v/>
      </c>
      <c r="E144" s="2" t="str">
        <f>IF(ISNUMBER(A144),COUNTIF(Calculations!A:A, A144),"")</f>
        <v/>
      </c>
      <c r="F144" s="12" t="str">
        <f t="shared" si="35"/>
        <v/>
      </c>
      <c r="G144" s="12" t="str">
        <f t="shared" si="36"/>
        <v/>
      </c>
      <c r="I144" s="8" t="str">
        <f t="shared" si="31"/>
        <v/>
      </c>
      <c r="J144" s="8" t="str">
        <f t="shared" si="32"/>
        <v/>
      </c>
      <c r="K144" s="2" t="str">
        <f t="array" ref="K144">IF(ISNUMBER(I144),MIN(IF($B$2:$B$1251=J144,$C$2:$C$1251)),"")</f>
        <v/>
      </c>
      <c r="L144" s="10" t="str">
        <f t="shared" si="33"/>
        <v/>
      </c>
      <c r="M144" s="2" t="str">
        <f t="array" ref="M144">IF(ISNUMBER(I144),MAX(IF($B$2:$B$1251=J144,$C$2:$C$1251)),"")</f>
        <v/>
      </c>
      <c r="O144" s="2" t="str">
        <f t="shared" si="27"/>
        <v/>
      </c>
      <c r="P144" s="2" t="str">
        <f t="shared" si="28"/>
        <v/>
      </c>
      <c r="Q144" s="2" t="str">
        <f t="shared" si="34"/>
        <v/>
      </c>
      <c r="R144" s="2" t="str">
        <f t="shared" si="37"/>
        <v/>
      </c>
      <c r="S144" s="2" t="str">
        <f t="shared" si="38"/>
        <v/>
      </c>
    </row>
    <row r="145" spans="1:19" x14ac:dyDescent="0.25">
      <c r="A145" s="8" t="str">
        <f t="shared" si="29"/>
        <v/>
      </c>
      <c r="B145" s="2" t="str">
        <f t="shared" si="30"/>
        <v/>
      </c>
      <c r="C145" s="2" t="str">
        <f t="shared" si="26"/>
        <v/>
      </c>
      <c r="D145" s="2" t="str">
        <f>IF(ISNUMBER(A145),COUNTIF(Calculations!B:B, A145),"")</f>
        <v/>
      </c>
      <c r="E145" s="2" t="str">
        <f>IF(ISNUMBER(A145),COUNTIF(Calculations!A:A, A145),"")</f>
        <v/>
      </c>
      <c r="F145" s="12" t="str">
        <f t="shared" si="35"/>
        <v/>
      </c>
      <c r="G145" s="12" t="str">
        <f t="shared" si="36"/>
        <v/>
      </c>
      <c r="I145" s="8" t="str">
        <f t="shared" si="31"/>
        <v/>
      </c>
      <c r="J145" s="8" t="str">
        <f t="shared" si="32"/>
        <v/>
      </c>
      <c r="K145" s="2" t="str">
        <f t="array" ref="K145">IF(ISNUMBER(I145),MIN(IF($B$2:$B$1251=J145,$C$2:$C$1251)),"")</f>
        <v/>
      </c>
      <c r="L145" s="10" t="str">
        <f t="shared" si="33"/>
        <v/>
      </c>
      <c r="M145" s="2" t="str">
        <f t="array" ref="M145">IF(ISNUMBER(I145),MAX(IF($B$2:$B$1251=J145,$C$2:$C$1251)),"")</f>
        <v/>
      </c>
      <c r="O145" s="2" t="str">
        <f t="shared" si="27"/>
        <v/>
      </c>
      <c r="P145" s="2" t="str">
        <f t="shared" si="28"/>
        <v/>
      </c>
      <c r="Q145" s="2" t="str">
        <f t="shared" si="34"/>
        <v/>
      </c>
      <c r="R145" s="2" t="str">
        <f t="shared" si="37"/>
        <v/>
      </c>
      <c r="S145" s="2" t="str">
        <f t="shared" si="38"/>
        <v/>
      </c>
    </row>
    <row r="146" spans="1:19" x14ac:dyDescent="0.25">
      <c r="A146" s="8" t="str">
        <f t="shared" si="29"/>
        <v/>
      </c>
      <c r="B146" s="2" t="str">
        <f t="shared" si="30"/>
        <v/>
      </c>
      <c r="C146" s="2" t="str">
        <f t="shared" si="26"/>
        <v/>
      </c>
      <c r="D146" s="2" t="str">
        <f>IF(ISNUMBER(A146),COUNTIF(Calculations!B:B, A146),"")</f>
        <v/>
      </c>
      <c r="E146" s="2" t="str">
        <f>IF(ISNUMBER(A146),COUNTIF(Calculations!A:A, A146),"")</f>
        <v/>
      </c>
      <c r="F146" s="12" t="str">
        <f t="shared" si="35"/>
        <v/>
      </c>
      <c r="G146" s="12" t="str">
        <f t="shared" si="36"/>
        <v/>
      </c>
      <c r="I146" s="8" t="str">
        <f t="shared" si="31"/>
        <v/>
      </c>
      <c r="J146" s="8" t="str">
        <f t="shared" si="32"/>
        <v/>
      </c>
      <c r="K146" s="2" t="str">
        <f t="array" ref="K146">IF(ISNUMBER(I146),MIN(IF($B$2:$B$1251=J146,$C$2:$C$1251)),"")</f>
        <v/>
      </c>
      <c r="L146" s="10" t="str">
        <f t="shared" si="33"/>
        <v/>
      </c>
      <c r="M146" s="2" t="str">
        <f t="array" ref="M146">IF(ISNUMBER(I146),MAX(IF($B$2:$B$1251=J146,$C$2:$C$1251)),"")</f>
        <v/>
      </c>
      <c r="O146" s="2" t="str">
        <f t="shared" si="27"/>
        <v/>
      </c>
      <c r="P146" s="2" t="str">
        <f t="shared" si="28"/>
        <v/>
      </c>
      <c r="Q146" s="2" t="str">
        <f t="shared" si="34"/>
        <v/>
      </c>
      <c r="R146" s="2" t="str">
        <f t="shared" si="37"/>
        <v/>
      </c>
      <c r="S146" s="2" t="str">
        <f t="shared" si="38"/>
        <v/>
      </c>
    </row>
    <row r="147" spans="1:19" x14ac:dyDescent="0.25">
      <c r="A147" s="8" t="str">
        <f t="shared" si="29"/>
        <v/>
      </c>
      <c r="B147" s="2" t="str">
        <f t="shared" si="30"/>
        <v/>
      </c>
      <c r="C147" s="2" t="str">
        <f t="shared" si="26"/>
        <v/>
      </c>
      <c r="D147" s="2" t="str">
        <f>IF(ISNUMBER(A147),COUNTIF(Calculations!B:B, A147),"")</f>
        <v/>
      </c>
      <c r="E147" s="2" t="str">
        <f>IF(ISNUMBER(A147),COUNTIF(Calculations!A:A, A147),"")</f>
        <v/>
      </c>
      <c r="F147" s="12" t="str">
        <f t="shared" si="35"/>
        <v/>
      </c>
      <c r="G147" s="12" t="str">
        <f t="shared" si="36"/>
        <v/>
      </c>
      <c r="I147" s="8" t="str">
        <f t="shared" si="31"/>
        <v/>
      </c>
      <c r="J147" s="8" t="str">
        <f t="shared" si="32"/>
        <v/>
      </c>
      <c r="K147" s="2" t="str">
        <f t="array" ref="K147">IF(ISNUMBER(I147),MIN(IF($B$2:$B$1251=J147,$C$2:$C$1251)),"")</f>
        <v/>
      </c>
      <c r="L147" s="10" t="str">
        <f t="shared" si="33"/>
        <v/>
      </c>
      <c r="M147" s="2" t="str">
        <f t="array" ref="M147">IF(ISNUMBER(I147),MAX(IF($B$2:$B$1251=J147,$C$2:$C$1251)),"")</f>
        <v/>
      </c>
      <c r="O147" s="2" t="str">
        <f t="shared" si="27"/>
        <v/>
      </c>
      <c r="P147" s="2" t="str">
        <f t="shared" si="28"/>
        <v/>
      </c>
      <c r="Q147" s="2" t="str">
        <f t="shared" si="34"/>
        <v/>
      </c>
      <c r="R147" s="2" t="str">
        <f t="shared" si="37"/>
        <v/>
      </c>
      <c r="S147" s="2" t="str">
        <f t="shared" si="38"/>
        <v/>
      </c>
    </row>
    <row r="148" spans="1:19" x14ac:dyDescent="0.25">
      <c r="A148" s="8" t="str">
        <f t="shared" si="29"/>
        <v/>
      </c>
      <c r="B148" s="2" t="str">
        <f t="shared" si="30"/>
        <v/>
      </c>
      <c r="C148" s="2" t="str">
        <f t="shared" si="26"/>
        <v/>
      </c>
      <c r="D148" s="2" t="str">
        <f>IF(ISNUMBER(A148),COUNTIF(Calculations!B:B, A148),"")</f>
        <v/>
      </c>
      <c r="E148" s="2" t="str">
        <f>IF(ISNUMBER(A148),COUNTIF(Calculations!A:A, A148),"")</f>
        <v/>
      </c>
      <c r="F148" s="12" t="str">
        <f t="shared" si="35"/>
        <v/>
      </c>
      <c r="G148" s="12" t="str">
        <f t="shared" si="36"/>
        <v/>
      </c>
      <c r="I148" s="8" t="str">
        <f t="shared" si="31"/>
        <v/>
      </c>
      <c r="J148" s="8" t="str">
        <f t="shared" si="32"/>
        <v/>
      </c>
      <c r="K148" s="2" t="str">
        <f t="array" ref="K148">IF(ISNUMBER(I148),MIN(IF($B$2:$B$1251=J148,$C$2:$C$1251)),"")</f>
        <v/>
      </c>
      <c r="L148" s="10" t="str">
        <f t="shared" si="33"/>
        <v/>
      </c>
      <c r="M148" s="2" t="str">
        <f t="array" ref="M148">IF(ISNUMBER(I148),MAX(IF($B$2:$B$1251=J148,$C$2:$C$1251)),"")</f>
        <v/>
      </c>
      <c r="O148" s="2" t="str">
        <f t="shared" si="27"/>
        <v/>
      </c>
      <c r="P148" s="2" t="str">
        <f t="shared" si="28"/>
        <v/>
      </c>
      <c r="Q148" s="2" t="str">
        <f t="shared" si="34"/>
        <v/>
      </c>
      <c r="R148" s="2" t="str">
        <f t="shared" si="37"/>
        <v/>
      </c>
      <c r="S148" s="2" t="str">
        <f t="shared" si="38"/>
        <v/>
      </c>
    </row>
    <row r="149" spans="1:19" x14ac:dyDescent="0.25">
      <c r="A149" s="8" t="str">
        <f t="shared" si="29"/>
        <v/>
      </c>
      <c r="B149" s="2" t="str">
        <f t="shared" si="30"/>
        <v/>
      </c>
      <c r="C149" s="2" t="str">
        <f t="shared" si="26"/>
        <v/>
      </c>
      <c r="D149" s="2" t="str">
        <f>IF(ISNUMBER(A149),COUNTIF(Calculations!B:B, A149),"")</f>
        <v/>
      </c>
      <c r="E149" s="2" t="str">
        <f>IF(ISNUMBER(A149),COUNTIF(Calculations!A:A, A149),"")</f>
        <v/>
      </c>
      <c r="F149" s="12" t="str">
        <f t="shared" si="35"/>
        <v/>
      </c>
      <c r="G149" s="12" t="str">
        <f t="shared" si="36"/>
        <v/>
      </c>
      <c r="I149" s="8" t="str">
        <f t="shared" si="31"/>
        <v/>
      </c>
      <c r="J149" s="8" t="str">
        <f t="shared" si="32"/>
        <v/>
      </c>
      <c r="K149" s="2" t="str">
        <f t="array" ref="K149">IF(ISNUMBER(I149),MIN(IF($B$2:$B$1251=J149,$C$2:$C$1251)),"")</f>
        <v/>
      </c>
      <c r="L149" s="10" t="str">
        <f t="shared" si="33"/>
        <v/>
      </c>
      <c r="M149" s="2" t="str">
        <f t="array" ref="M149">IF(ISNUMBER(I149),MAX(IF($B$2:$B$1251=J149,$C$2:$C$1251)),"")</f>
        <v/>
      </c>
      <c r="O149" s="2" t="str">
        <f t="shared" si="27"/>
        <v/>
      </c>
      <c r="P149" s="2" t="str">
        <f t="shared" si="28"/>
        <v/>
      </c>
      <c r="Q149" s="2" t="str">
        <f t="shared" si="34"/>
        <v/>
      </c>
      <c r="R149" s="2" t="str">
        <f t="shared" si="37"/>
        <v/>
      </c>
      <c r="S149" s="2" t="str">
        <f t="shared" si="38"/>
        <v/>
      </c>
    </row>
    <row r="150" spans="1:19" x14ac:dyDescent="0.25">
      <c r="A150" s="8" t="str">
        <f t="shared" si="29"/>
        <v/>
      </c>
      <c r="B150" s="2" t="str">
        <f t="shared" si="30"/>
        <v/>
      </c>
      <c r="C150" s="2" t="str">
        <f t="shared" si="26"/>
        <v/>
      </c>
      <c r="D150" s="2" t="str">
        <f>IF(ISNUMBER(A150),COUNTIF(Calculations!B:B, A150),"")</f>
        <v/>
      </c>
      <c r="E150" s="2" t="str">
        <f>IF(ISNUMBER(A150),COUNTIF(Calculations!A:A, A150),"")</f>
        <v/>
      </c>
      <c r="F150" s="12" t="str">
        <f t="shared" si="35"/>
        <v/>
      </c>
      <c r="G150" s="12" t="str">
        <f t="shared" si="36"/>
        <v/>
      </c>
      <c r="I150" s="8" t="str">
        <f t="shared" si="31"/>
        <v/>
      </c>
      <c r="J150" s="8" t="str">
        <f t="shared" si="32"/>
        <v/>
      </c>
      <c r="K150" s="2" t="str">
        <f t="array" ref="K150">IF(ISNUMBER(I150),MIN(IF($B$2:$B$1251=J150,$C$2:$C$1251)),"")</f>
        <v/>
      </c>
      <c r="L150" s="10" t="str">
        <f t="shared" si="33"/>
        <v/>
      </c>
      <c r="M150" s="2" t="str">
        <f t="array" ref="M150">IF(ISNUMBER(I150),MAX(IF($B$2:$B$1251=J150,$C$2:$C$1251)),"")</f>
        <v/>
      </c>
      <c r="O150" s="2" t="str">
        <f t="shared" si="27"/>
        <v/>
      </c>
      <c r="P150" s="2" t="str">
        <f t="shared" si="28"/>
        <v/>
      </c>
      <c r="Q150" s="2" t="str">
        <f t="shared" si="34"/>
        <v/>
      </c>
      <c r="R150" s="2" t="str">
        <f t="shared" si="37"/>
        <v/>
      </c>
      <c r="S150" s="2" t="str">
        <f t="shared" si="38"/>
        <v/>
      </c>
    </row>
    <row r="151" spans="1:19" x14ac:dyDescent="0.25">
      <c r="A151" s="8" t="str">
        <f t="shared" si="29"/>
        <v/>
      </c>
      <c r="B151" s="2" t="str">
        <f t="shared" si="30"/>
        <v/>
      </c>
      <c r="C151" s="2" t="str">
        <f t="shared" si="26"/>
        <v/>
      </c>
      <c r="D151" s="2" t="str">
        <f>IF(ISNUMBER(A151),COUNTIF(Calculations!B:B, A151),"")</f>
        <v/>
      </c>
      <c r="E151" s="2" t="str">
        <f>IF(ISNUMBER(A151),COUNTIF(Calculations!A:A, A151),"")</f>
        <v/>
      </c>
      <c r="F151" s="12" t="str">
        <f t="shared" si="35"/>
        <v/>
      </c>
      <c r="G151" s="12" t="str">
        <f t="shared" si="36"/>
        <v/>
      </c>
      <c r="I151" s="8" t="str">
        <f t="shared" si="31"/>
        <v/>
      </c>
      <c r="J151" s="8" t="str">
        <f t="shared" si="32"/>
        <v/>
      </c>
      <c r="K151" s="2" t="str">
        <f t="array" ref="K151">IF(ISNUMBER(I151),MIN(IF($B$2:$B$1251=J151,$C$2:$C$1251)),"")</f>
        <v/>
      </c>
      <c r="L151" s="10" t="str">
        <f t="shared" si="33"/>
        <v/>
      </c>
      <c r="M151" s="2" t="str">
        <f t="array" ref="M151">IF(ISNUMBER(I151),MAX(IF($B$2:$B$1251=J151,$C$2:$C$1251)),"")</f>
        <v/>
      </c>
      <c r="O151" s="2" t="str">
        <f t="shared" si="27"/>
        <v/>
      </c>
      <c r="P151" s="2" t="str">
        <f t="shared" si="28"/>
        <v/>
      </c>
      <c r="Q151" s="2" t="str">
        <f t="shared" si="34"/>
        <v/>
      </c>
      <c r="R151" s="2" t="str">
        <f t="shared" si="37"/>
        <v/>
      </c>
      <c r="S151" s="2" t="str">
        <f t="shared" si="38"/>
        <v/>
      </c>
    </row>
    <row r="152" spans="1:19" x14ac:dyDescent="0.25">
      <c r="A152" s="8" t="str">
        <f t="shared" si="29"/>
        <v/>
      </c>
      <c r="B152" s="2" t="str">
        <f t="shared" si="30"/>
        <v/>
      </c>
      <c r="C152" s="2" t="str">
        <f t="shared" si="26"/>
        <v/>
      </c>
      <c r="D152" s="2" t="str">
        <f>IF(ISNUMBER(A152),COUNTIF(Calculations!B:B, A152),"")</f>
        <v/>
      </c>
      <c r="E152" s="2" t="str">
        <f>IF(ISNUMBER(A152),COUNTIF(Calculations!A:A, A152),"")</f>
        <v/>
      </c>
      <c r="F152" s="12" t="str">
        <f t="shared" si="35"/>
        <v/>
      </c>
      <c r="G152" s="12" t="str">
        <f t="shared" si="36"/>
        <v/>
      </c>
      <c r="I152" s="8" t="str">
        <f t="shared" si="31"/>
        <v/>
      </c>
      <c r="J152" s="8" t="str">
        <f t="shared" si="32"/>
        <v/>
      </c>
      <c r="K152" s="2" t="str">
        <f t="array" ref="K152">IF(ISNUMBER(I152),MIN(IF($B$2:$B$1251=J152,$C$2:$C$1251)),"")</f>
        <v/>
      </c>
      <c r="L152" s="10" t="str">
        <f t="shared" si="33"/>
        <v/>
      </c>
      <c r="M152" s="2" t="str">
        <f t="array" ref="M152">IF(ISNUMBER(I152),MAX(IF($B$2:$B$1251=J152,$C$2:$C$1251)),"")</f>
        <v/>
      </c>
      <c r="O152" s="2" t="str">
        <f t="shared" si="27"/>
        <v/>
      </c>
      <c r="P152" s="2" t="str">
        <f t="shared" si="28"/>
        <v/>
      </c>
      <c r="Q152" s="2" t="str">
        <f t="shared" si="34"/>
        <v/>
      </c>
      <c r="R152" s="2" t="str">
        <f t="shared" si="37"/>
        <v/>
      </c>
      <c r="S152" s="2" t="str">
        <f t="shared" si="38"/>
        <v/>
      </c>
    </row>
    <row r="153" spans="1:19" x14ac:dyDescent="0.25">
      <c r="A153" s="8" t="str">
        <f t="shared" si="29"/>
        <v/>
      </c>
      <c r="B153" s="2" t="str">
        <f t="shared" si="30"/>
        <v/>
      </c>
      <c r="C153" s="2" t="str">
        <f t="shared" si="26"/>
        <v/>
      </c>
      <c r="D153" s="2" t="str">
        <f>IF(ISNUMBER(A153),COUNTIF(Calculations!B:B, A153),"")</f>
        <v/>
      </c>
      <c r="E153" s="2" t="str">
        <f>IF(ISNUMBER(A153),COUNTIF(Calculations!A:A, A153),"")</f>
        <v/>
      </c>
      <c r="F153" s="12" t="str">
        <f t="shared" si="35"/>
        <v/>
      </c>
      <c r="G153" s="12" t="str">
        <f t="shared" si="36"/>
        <v/>
      </c>
      <c r="I153" s="8" t="str">
        <f t="shared" si="31"/>
        <v/>
      </c>
      <c r="J153" s="8" t="str">
        <f t="shared" si="32"/>
        <v/>
      </c>
      <c r="K153" s="2" t="str">
        <f t="array" ref="K153">IF(ISNUMBER(I153),MIN(IF($B$2:$B$1251=J153,$C$2:$C$1251)),"")</f>
        <v/>
      </c>
      <c r="L153" s="10" t="str">
        <f t="shared" si="33"/>
        <v/>
      </c>
      <c r="M153" s="2" t="str">
        <f t="array" ref="M153">IF(ISNUMBER(I153),MAX(IF($B$2:$B$1251=J153,$C$2:$C$1251)),"")</f>
        <v/>
      </c>
      <c r="O153" s="2" t="str">
        <f t="shared" si="27"/>
        <v/>
      </c>
      <c r="P153" s="2" t="str">
        <f t="shared" si="28"/>
        <v/>
      </c>
      <c r="Q153" s="2" t="str">
        <f t="shared" si="34"/>
        <v/>
      </c>
      <c r="R153" s="2" t="str">
        <f t="shared" si="37"/>
        <v/>
      </c>
      <c r="S153" s="2" t="str">
        <f t="shared" si="38"/>
        <v/>
      </c>
    </row>
    <row r="154" spans="1:19" x14ac:dyDescent="0.25">
      <c r="A154" s="8" t="str">
        <f t="shared" si="29"/>
        <v/>
      </c>
      <c r="B154" s="2" t="str">
        <f t="shared" si="30"/>
        <v/>
      </c>
      <c r="C154" s="2" t="str">
        <f t="shared" si="26"/>
        <v/>
      </c>
      <c r="D154" s="2" t="str">
        <f>IF(ISNUMBER(A154),COUNTIF(Calculations!B:B, A154),"")</f>
        <v/>
      </c>
      <c r="E154" s="2" t="str">
        <f>IF(ISNUMBER(A154),COUNTIF(Calculations!A:A, A154),"")</f>
        <v/>
      </c>
      <c r="F154" s="12" t="str">
        <f t="shared" si="35"/>
        <v/>
      </c>
      <c r="G154" s="12" t="str">
        <f t="shared" si="36"/>
        <v/>
      </c>
      <c r="I154" s="8" t="str">
        <f t="shared" si="31"/>
        <v/>
      </c>
      <c r="J154" s="8" t="str">
        <f t="shared" si="32"/>
        <v/>
      </c>
      <c r="K154" s="2" t="str">
        <f t="array" ref="K154">IF(ISNUMBER(I154),MIN(IF($B$2:$B$1251=J154,$C$2:$C$1251)),"")</f>
        <v/>
      </c>
      <c r="L154" s="10" t="str">
        <f t="shared" si="33"/>
        <v/>
      </c>
      <c r="M154" s="2" t="str">
        <f t="array" ref="M154">IF(ISNUMBER(I154),MAX(IF($B$2:$B$1251=J154,$C$2:$C$1251)),"")</f>
        <v/>
      </c>
      <c r="O154" s="2" t="str">
        <f t="shared" si="27"/>
        <v/>
      </c>
      <c r="P154" s="2" t="str">
        <f t="shared" si="28"/>
        <v/>
      </c>
      <c r="Q154" s="2" t="str">
        <f t="shared" si="34"/>
        <v/>
      </c>
      <c r="R154" s="2" t="str">
        <f t="shared" si="37"/>
        <v/>
      </c>
      <c r="S154" s="2" t="str">
        <f t="shared" si="38"/>
        <v/>
      </c>
    </row>
    <row r="155" spans="1:19" x14ac:dyDescent="0.25">
      <c r="A155" s="8" t="str">
        <f t="shared" si="29"/>
        <v/>
      </c>
      <c r="B155" s="2" t="str">
        <f t="shared" si="30"/>
        <v/>
      </c>
      <c r="C155" s="2" t="str">
        <f t="shared" si="26"/>
        <v/>
      </c>
      <c r="D155" s="2" t="str">
        <f>IF(ISNUMBER(A155),COUNTIF(Calculations!B:B, A155),"")</f>
        <v/>
      </c>
      <c r="E155" s="2" t="str">
        <f>IF(ISNUMBER(A155),COUNTIF(Calculations!A:A, A155),"")</f>
        <v/>
      </c>
      <c r="F155" s="12" t="str">
        <f t="shared" si="35"/>
        <v/>
      </c>
      <c r="G155" s="12" t="str">
        <f t="shared" si="36"/>
        <v/>
      </c>
      <c r="I155" s="8" t="str">
        <f t="shared" si="31"/>
        <v/>
      </c>
      <c r="J155" s="8" t="str">
        <f t="shared" si="32"/>
        <v/>
      </c>
      <c r="K155" s="2" t="str">
        <f t="array" ref="K155">IF(ISNUMBER(I155),MIN(IF($B$2:$B$1251=J155,$C$2:$C$1251)),"")</f>
        <v/>
      </c>
      <c r="L155" s="10" t="str">
        <f t="shared" si="33"/>
        <v/>
      </c>
      <c r="M155" s="2" t="str">
        <f t="array" ref="M155">IF(ISNUMBER(I155),MAX(IF($B$2:$B$1251=J155,$C$2:$C$1251)),"")</f>
        <v/>
      </c>
      <c r="O155" s="2" t="str">
        <f t="shared" si="27"/>
        <v/>
      </c>
      <c r="P155" s="2" t="str">
        <f t="shared" si="28"/>
        <v/>
      </c>
      <c r="Q155" s="2" t="str">
        <f t="shared" si="34"/>
        <v/>
      </c>
      <c r="R155" s="2" t="str">
        <f t="shared" si="37"/>
        <v/>
      </c>
      <c r="S155" s="2" t="str">
        <f t="shared" si="38"/>
        <v/>
      </c>
    </row>
    <row r="156" spans="1:19" x14ac:dyDescent="0.25">
      <c r="A156" s="8" t="str">
        <f t="shared" si="29"/>
        <v/>
      </c>
      <c r="B156" s="2" t="str">
        <f t="shared" si="30"/>
        <v/>
      </c>
      <c r="C156" s="2" t="str">
        <f t="shared" si="26"/>
        <v/>
      </c>
      <c r="D156" s="2" t="str">
        <f>IF(ISNUMBER(A156),COUNTIF(Calculations!B:B, A156),"")</f>
        <v/>
      </c>
      <c r="E156" s="2" t="str">
        <f>IF(ISNUMBER(A156),COUNTIF(Calculations!A:A, A156),"")</f>
        <v/>
      </c>
      <c r="F156" s="12" t="str">
        <f t="shared" si="35"/>
        <v/>
      </c>
      <c r="G156" s="12" t="str">
        <f t="shared" si="36"/>
        <v/>
      </c>
      <c r="I156" s="8" t="str">
        <f t="shared" si="31"/>
        <v/>
      </c>
      <c r="J156" s="8" t="str">
        <f t="shared" si="32"/>
        <v/>
      </c>
      <c r="K156" s="2" t="str">
        <f t="array" ref="K156">IF(ISNUMBER(I156),MIN(IF($B$2:$B$1251=J156,$C$2:$C$1251)),"")</f>
        <v/>
      </c>
      <c r="L156" s="10" t="str">
        <f t="shared" si="33"/>
        <v/>
      </c>
      <c r="M156" s="2" t="str">
        <f t="array" ref="M156">IF(ISNUMBER(I156),MAX(IF($B$2:$B$1251=J156,$C$2:$C$1251)),"")</f>
        <v/>
      </c>
      <c r="O156" s="2" t="str">
        <f t="shared" si="27"/>
        <v/>
      </c>
      <c r="P156" s="2" t="str">
        <f t="shared" si="28"/>
        <v/>
      </c>
      <c r="Q156" s="2" t="str">
        <f t="shared" si="34"/>
        <v/>
      </c>
      <c r="R156" s="2" t="str">
        <f t="shared" si="37"/>
        <v/>
      </c>
      <c r="S156" s="2" t="str">
        <f t="shared" si="38"/>
        <v/>
      </c>
    </row>
    <row r="157" spans="1:19" x14ac:dyDescent="0.25">
      <c r="A157" s="8" t="str">
        <f t="shared" si="29"/>
        <v/>
      </c>
      <c r="B157" s="2" t="str">
        <f t="shared" si="30"/>
        <v/>
      </c>
      <c r="C157" s="2" t="str">
        <f t="shared" si="26"/>
        <v/>
      </c>
      <c r="D157" s="2" t="str">
        <f>IF(ISNUMBER(A157),COUNTIF(Calculations!B:B, A157),"")</f>
        <v/>
      </c>
      <c r="E157" s="2" t="str">
        <f>IF(ISNUMBER(A157),COUNTIF(Calculations!A:A, A157),"")</f>
        <v/>
      </c>
      <c r="F157" s="12" t="str">
        <f t="shared" si="35"/>
        <v/>
      </c>
      <c r="G157" s="12" t="str">
        <f t="shared" si="36"/>
        <v/>
      </c>
      <c r="I157" s="8" t="str">
        <f t="shared" si="31"/>
        <v/>
      </c>
      <c r="J157" s="8" t="str">
        <f t="shared" si="32"/>
        <v/>
      </c>
      <c r="K157" s="2" t="str">
        <f t="array" ref="K157">IF(ISNUMBER(I157),MIN(IF($B$2:$B$1251=J157,$C$2:$C$1251)),"")</f>
        <v/>
      </c>
      <c r="L157" s="10" t="str">
        <f t="shared" si="33"/>
        <v/>
      </c>
      <c r="M157" s="2" t="str">
        <f t="array" ref="M157">IF(ISNUMBER(I157),MAX(IF($B$2:$B$1251=J157,$C$2:$C$1251)),"")</f>
        <v/>
      </c>
      <c r="O157" s="2" t="str">
        <f t="shared" si="27"/>
        <v/>
      </c>
      <c r="P157" s="2" t="str">
        <f t="shared" si="28"/>
        <v/>
      </c>
      <c r="Q157" s="2" t="str">
        <f t="shared" si="34"/>
        <v/>
      </c>
      <c r="R157" s="2" t="str">
        <f t="shared" si="37"/>
        <v/>
      </c>
      <c r="S157" s="2" t="str">
        <f t="shared" si="38"/>
        <v/>
      </c>
    </row>
    <row r="158" spans="1:19" x14ac:dyDescent="0.25">
      <c r="A158" s="8" t="str">
        <f t="shared" si="29"/>
        <v/>
      </c>
      <c r="B158" s="2" t="str">
        <f t="shared" si="30"/>
        <v/>
      </c>
      <c r="C158" s="2" t="str">
        <f t="shared" si="26"/>
        <v/>
      </c>
      <c r="D158" s="2" t="str">
        <f>IF(ISNUMBER(A158),COUNTIF(Calculations!B:B, A158),"")</f>
        <v/>
      </c>
      <c r="E158" s="2" t="str">
        <f>IF(ISNUMBER(A158),COUNTIF(Calculations!A:A, A158),"")</f>
        <v/>
      </c>
      <c r="F158" s="12" t="str">
        <f t="shared" si="35"/>
        <v/>
      </c>
      <c r="G158" s="12" t="str">
        <f t="shared" si="36"/>
        <v/>
      </c>
      <c r="I158" s="8" t="str">
        <f t="shared" si="31"/>
        <v/>
      </c>
      <c r="J158" s="8" t="str">
        <f t="shared" si="32"/>
        <v/>
      </c>
      <c r="K158" s="2" t="str">
        <f t="array" ref="K158">IF(ISNUMBER(I158),MIN(IF($B$2:$B$1251=J158,$C$2:$C$1251)),"")</f>
        <v/>
      </c>
      <c r="L158" s="10" t="str">
        <f t="shared" si="33"/>
        <v/>
      </c>
      <c r="M158" s="2" t="str">
        <f t="array" ref="M158">IF(ISNUMBER(I158),MAX(IF($B$2:$B$1251=J158,$C$2:$C$1251)),"")</f>
        <v/>
      </c>
      <c r="O158" s="2" t="str">
        <f t="shared" si="27"/>
        <v/>
      </c>
      <c r="P158" s="2" t="str">
        <f t="shared" si="28"/>
        <v/>
      </c>
      <c r="Q158" s="2" t="str">
        <f t="shared" si="34"/>
        <v/>
      </c>
      <c r="R158" s="2" t="str">
        <f t="shared" si="37"/>
        <v/>
      </c>
      <c r="S158" s="2" t="str">
        <f t="shared" si="38"/>
        <v/>
      </c>
    </row>
    <row r="159" spans="1:19" x14ac:dyDescent="0.25">
      <c r="A159" s="8" t="str">
        <f t="shared" si="29"/>
        <v/>
      </c>
      <c r="B159" s="2" t="str">
        <f t="shared" si="30"/>
        <v/>
      </c>
      <c r="C159" s="2" t="str">
        <f t="shared" si="26"/>
        <v/>
      </c>
      <c r="D159" s="2" t="str">
        <f>IF(ISNUMBER(A159),COUNTIF(Calculations!B:B, A159),"")</f>
        <v/>
      </c>
      <c r="E159" s="2" t="str">
        <f>IF(ISNUMBER(A159),COUNTIF(Calculations!A:A, A159),"")</f>
        <v/>
      </c>
      <c r="F159" s="12" t="str">
        <f t="shared" si="35"/>
        <v/>
      </c>
      <c r="G159" s="12" t="str">
        <f t="shared" si="36"/>
        <v/>
      </c>
      <c r="I159" s="8" t="str">
        <f t="shared" si="31"/>
        <v/>
      </c>
      <c r="J159" s="8" t="str">
        <f t="shared" si="32"/>
        <v/>
      </c>
      <c r="K159" s="2" t="str">
        <f t="array" ref="K159">IF(ISNUMBER(I159),MIN(IF($B$2:$B$1251=J159,$C$2:$C$1251)),"")</f>
        <v/>
      </c>
      <c r="L159" s="10" t="str">
        <f t="shared" si="33"/>
        <v/>
      </c>
      <c r="M159" s="2" t="str">
        <f t="array" ref="M159">IF(ISNUMBER(I159),MAX(IF($B$2:$B$1251=J159,$C$2:$C$1251)),"")</f>
        <v/>
      </c>
      <c r="O159" s="2" t="str">
        <f t="shared" si="27"/>
        <v/>
      </c>
      <c r="P159" s="2" t="str">
        <f t="shared" si="28"/>
        <v/>
      </c>
      <c r="Q159" s="2" t="str">
        <f t="shared" si="34"/>
        <v/>
      </c>
      <c r="R159" s="2" t="str">
        <f t="shared" si="37"/>
        <v/>
      </c>
      <c r="S159" s="2" t="str">
        <f t="shared" si="38"/>
        <v/>
      </c>
    </row>
    <row r="160" spans="1:19" x14ac:dyDescent="0.25">
      <c r="A160" s="8" t="str">
        <f t="shared" si="29"/>
        <v/>
      </c>
      <c r="B160" s="2" t="str">
        <f t="shared" si="30"/>
        <v/>
      </c>
      <c r="C160" s="2" t="str">
        <f t="shared" si="26"/>
        <v/>
      </c>
      <c r="D160" s="2" t="str">
        <f>IF(ISNUMBER(A160),COUNTIF(Calculations!B:B, A160),"")</f>
        <v/>
      </c>
      <c r="E160" s="2" t="str">
        <f>IF(ISNUMBER(A160),COUNTIF(Calculations!A:A, A160),"")</f>
        <v/>
      </c>
      <c r="F160" s="12" t="str">
        <f t="shared" si="35"/>
        <v/>
      </c>
      <c r="G160" s="12" t="str">
        <f t="shared" si="36"/>
        <v/>
      </c>
      <c r="I160" s="8" t="str">
        <f t="shared" si="31"/>
        <v/>
      </c>
      <c r="J160" s="8" t="str">
        <f t="shared" si="32"/>
        <v/>
      </c>
      <c r="K160" s="2" t="str">
        <f t="array" ref="K160">IF(ISNUMBER(I160),MIN(IF($B$2:$B$1251=J160,$C$2:$C$1251)),"")</f>
        <v/>
      </c>
      <c r="L160" s="10" t="str">
        <f t="shared" si="33"/>
        <v/>
      </c>
      <c r="M160" s="2" t="str">
        <f t="array" ref="M160">IF(ISNUMBER(I160),MAX(IF($B$2:$B$1251=J160,$C$2:$C$1251)),"")</f>
        <v/>
      </c>
      <c r="O160" s="2" t="str">
        <f t="shared" si="27"/>
        <v/>
      </c>
      <c r="P160" s="2" t="str">
        <f t="shared" si="28"/>
        <v/>
      </c>
      <c r="Q160" s="2" t="str">
        <f t="shared" si="34"/>
        <v/>
      </c>
      <c r="R160" s="2" t="str">
        <f t="shared" si="37"/>
        <v/>
      </c>
      <c r="S160" s="2" t="str">
        <f t="shared" si="38"/>
        <v/>
      </c>
    </row>
    <row r="161" spans="1:19" x14ac:dyDescent="0.25">
      <c r="A161" s="8" t="str">
        <f t="shared" si="29"/>
        <v/>
      </c>
      <c r="B161" s="2" t="str">
        <f t="shared" si="30"/>
        <v/>
      </c>
      <c r="C161" s="2" t="str">
        <f t="shared" si="26"/>
        <v/>
      </c>
      <c r="D161" s="2" t="str">
        <f>IF(ISNUMBER(A161),COUNTIF(Calculations!B:B, A161),"")</f>
        <v/>
      </c>
      <c r="E161" s="2" t="str">
        <f>IF(ISNUMBER(A161),COUNTIF(Calculations!A:A, A161),"")</f>
        <v/>
      </c>
      <c r="F161" s="12" t="str">
        <f t="shared" si="35"/>
        <v/>
      </c>
      <c r="G161" s="12" t="str">
        <f t="shared" si="36"/>
        <v/>
      </c>
      <c r="I161" s="8" t="str">
        <f t="shared" si="31"/>
        <v/>
      </c>
      <c r="J161" s="8" t="str">
        <f t="shared" si="32"/>
        <v/>
      </c>
      <c r="K161" s="2" t="str">
        <f t="array" ref="K161">IF(ISNUMBER(I161),MIN(IF($B$2:$B$1251=J161,$C$2:$C$1251)),"")</f>
        <v/>
      </c>
      <c r="L161" s="10" t="str">
        <f t="shared" si="33"/>
        <v/>
      </c>
      <c r="M161" s="2" t="str">
        <f t="array" ref="M161">IF(ISNUMBER(I161),MAX(IF($B$2:$B$1251=J161,$C$2:$C$1251)),"")</f>
        <v/>
      </c>
      <c r="O161" s="2" t="str">
        <f t="shared" si="27"/>
        <v/>
      </c>
      <c r="P161" s="2" t="str">
        <f t="shared" si="28"/>
        <v/>
      </c>
      <c r="Q161" s="2" t="str">
        <f t="shared" si="34"/>
        <v/>
      </c>
      <c r="R161" s="2" t="str">
        <f t="shared" si="37"/>
        <v/>
      </c>
      <c r="S161" s="2" t="str">
        <f t="shared" si="38"/>
        <v/>
      </c>
    </row>
    <row r="162" spans="1:19" x14ac:dyDescent="0.25">
      <c r="A162" s="8" t="str">
        <f t="shared" si="29"/>
        <v/>
      </c>
      <c r="B162" s="2" t="str">
        <f t="shared" si="30"/>
        <v/>
      </c>
      <c r="C162" s="2" t="str">
        <f t="shared" si="26"/>
        <v/>
      </c>
      <c r="D162" s="2" t="str">
        <f>IF(ISNUMBER(A162),COUNTIF(Calculations!B:B, A162),"")</f>
        <v/>
      </c>
      <c r="E162" s="2" t="str">
        <f>IF(ISNUMBER(A162),COUNTIF(Calculations!A:A, A162),"")</f>
        <v/>
      </c>
      <c r="F162" s="12" t="str">
        <f t="shared" si="35"/>
        <v/>
      </c>
      <c r="G162" s="12" t="str">
        <f t="shared" si="36"/>
        <v/>
      </c>
      <c r="I162" s="8" t="str">
        <f t="shared" si="31"/>
        <v/>
      </c>
      <c r="J162" s="8" t="str">
        <f t="shared" si="32"/>
        <v/>
      </c>
      <c r="K162" s="2" t="str">
        <f t="array" ref="K162">IF(ISNUMBER(I162),MIN(IF($B$2:$B$1251=J162,$C$2:$C$1251)),"")</f>
        <v/>
      </c>
      <c r="L162" s="10" t="str">
        <f t="shared" si="33"/>
        <v/>
      </c>
      <c r="M162" s="2" t="str">
        <f t="array" ref="M162">IF(ISNUMBER(I162),MAX(IF($B$2:$B$1251=J162,$C$2:$C$1251)),"")</f>
        <v/>
      </c>
      <c r="O162" s="2" t="str">
        <f t="shared" si="27"/>
        <v/>
      </c>
      <c r="P162" s="2" t="str">
        <f t="shared" si="28"/>
        <v/>
      </c>
      <c r="Q162" s="2" t="str">
        <f t="shared" si="34"/>
        <v/>
      </c>
      <c r="R162" s="2" t="str">
        <f t="shared" si="37"/>
        <v/>
      </c>
      <c r="S162" s="2" t="str">
        <f t="shared" si="38"/>
        <v/>
      </c>
    </row>
    <row r="163" spans="1:19" x14ac:dyDescent="0.25">
      <c r="A163" s="8" t="str">
        <f t="shared" si="29"/>
        <v/>
      </c>
      <c r="B163" s="2" t="str">
        <f t="shared" si="30"/>
        <v/>
      </c>
      <c r="C163" s="2" t="str">
        <f t="shared" si="26"/>
        <v/>
      </c>
      <c r="D163" s="2" t="str">
        <f>IF(ISNUMBER(A163),COUNTIF(Calculations!B:B, A163),"")</f>
        <v/>
      </c>
      <c r="E163" s="2" t="str">
        <f>IF(ISNUMBER(A163),COUNTIF(Calculations!A:A, A163),"")</f>
        <v/>
      </c>
      <c r="F163" s="12" t="str">
        <f t="shared" si="35"/>
        <v/>
      </c>
      <c r="G163" s="12" t="str">
        <f t="shared" si="36"/>
        <v/>
      </c>
      <c r="I163" s="8" t="str">
        <f t="shared" si="31"/>
        <v/>
      </c>
      <c r="J163" s="8" t="str">
        <f t="shared" si="32"/>
        <v/>
      </c>
      <c r="K163" s="2" t="str">
        <f t="array" ref="K163">IF(ISNUMBER(I163),MIN(IF($B$2:$B$1251=J163,$C$2:$C$1251)),"")</f>
        <v/>
      </c>
      <c r="L163" s="10" t="str">
        <f t="shared" si="33"/>
        <v/>
      </c>
      <c r="M163" s="2" t="str">
        <f t="array" ref="M163">IF(ISNUMBER(I163),MAX(IF($B$2:$B$1251=J163,$C$2:$C$1251)),"")</f>
        <v/>
      </c>
      <c r="O163" s="2" t="str">
        <f t="shared" si="27"/>
        <v/>
      </c>
      <c r="P163" s="2" t="str">
        <f t="shared" si="28"/>
        <v/>
      </c>
      <c r="Q163" s="2" t="str">
        <f t="shared" si="34"/>
        <v/>
      </c>
      <c r="R163" s="2" t="str">
        <f t="shared" si="37"/>
        <v/>
      </c>
      <c r="S163" s="2" t="str">
        <f t="shared" si="38"/>
        <v/>
      </c>
    </row>
    <row r="164" spans="1:19" x14ac:dyDescent="0.25">
      <c r="A164" s="8" t="str">
        <f t="shared" si="29"/>
        <v/>
      </c>
      <c r="B164" s="2" t="str">
        <f t="shared" si="30"/>
        <v/>
      </c>
      <c r="C164" s="2" t="str">
        <f t="shared" si="26"/>
        <v/>
      </c>
      <c r="D164" s="2" t="str">
        <f>IF(ISNUMBER(A164),COUNTIF(Calculations!B:B, A164),"")</f>
        <v/>
      </c>
      <c r="E164" s="2" t="str">
        <f>IF(ISNUMBER(A164),COUNTIF(Calculations!A:A, A164),"")</f>
        <v/>
      </c>
      <c r="F164" s="12" t="str">
        <f t="shared" si="35"/>
        <v/>
      </c>
      <c r="G164" s="12" t="str">
        <f t="shared" si="36"/>
        <v/>
      </c>
      <c r="I164" s="8" t="str">
        <f t="shared" si="31"/>
        <v/>
      </c>
      <c r="J164" s="8" t="str">
        <f t="shared" si="32"/>
        <v/>
      </c>
      <c r="K164" s="2" t="str">
        <f t="array" ref="K164">IF(ISNUMBER(I164),MIN(IF($B$2:$B$1251=J164,$C$2:$C$1251)),"")</f>
        <v/>
      </c>
      <c r="L164" s="10" t="str">
        <f t="shared" si="33"/>
        <v/>
      </c>
      <c r="M164" s="2" t="str">
        <f t="array" ref="M164">IF(ISNUMBER(I164),MAX(IF($B$2:$B$1251=J164,$C$2:$C$1251)),"")</f>
        <v/>
      </c>
      <c r="O164" s="2" t="str">
        <f t="shared" si="27"/>
        <v/>
      </c>
      <c r="P164" s="2" t="str">
        <f t="shared" si="28"/>
        <v/>
      </c>
      <c r="Q164" s="2" t="str">
        <f t="shared" si="34"/>
        <v/>
      </c>
      <c r="R164" s="2" t="str">
        <f t="shared" si="37"/>
        <v/>
      </c>
      <c r="S164" s="2" t="str">
        <f t="shared" si="38"/>
        <v/>
      </c>
    </row>
    <row r="165" spans="1:19" x14ac:dyDescent="0.25">
      <c r="A165" s="8" t="str">
        <f t="shared" si="29"/>
        <v/>
      </c>
      <c r="B165" s="2" t="str">
        <f t="shared" si="30"/>
        <v/>
      </c>
      <c r="C165" s="2" t="str">
        <f t="shared" si="26"/>
        <v/>
      </c>
      <c r="D165" s="2" t="str">
        <f>IF(ISNUMBER(A165),COUNTIF(Calculations!B:B, A165),"")</f>
        <v/>
      </c>
      <c r="E165" s="2" t="str">
        <f>IF(ISNUMBER(A165),COUNTIF(Calculations!A:A, A165),"")</f>
        <v/>
      </c>
      <c r="F165" s="12" t="str">
        <f t="shared" si="35"/>
        <v/>
      </c>
      <c r="G165" s="12" t="str">
        <f t="shared" si="36"/>
        <v/>
      </c>
      <c r="I165" s="8" t="str">
        <f t="shared" si="31"/>
        <v/>
      </c>
      <c r="J165" s="8" t="str">
        <f t="shared" si="32"/>
        <v/>
      </c>
      <c r="K165" s="2" t="str">
        <f t="array" ref="K165">IF(ISNUMBER(I165),MIN(IF($B$2:$B$1251=J165,$C$2:$C$1251)),"")</f>
        <v/>
      </c>
      <c r="L165" s="10" t="str">
        <f t="shared" si="33"/>
        <v/>
      </c>
      <c r="M165" s="2" t="str">
        <f t="array" ref="M165">IF(ISNUMBER(I165),MAX(IF($B$2:$B$1251=J165,$C$2:$C$1251)),"")</f>
        <v/>
      </c>
      <c r="O165" s="2" t="str">
        <f t="shared" si="27"/>
        <v/>
      </c>
      <c r="P165" s="2" t="str">
        <f t="shared" si="28"/>
        <v/>
      </c>
      <c r="Q165" s="2" t="str">
        <f t="shared" si="34"/>
        <v/>
      </c>
      <c r="R165" s="2" t="str">
        <f t="shared" si="37"/>
        <v/>
      </c>
      <c r="S165" s="2" t="str">
        <f t="shared" si="38"/>
        <v/>
      </c>
    </row>
    <row r="166" spans="1:19" x14ac:dyDescent="0.25">
      <c r="A166" s="8" t="str">
        <f t="shared" si="29"/>
        <v/>
      </c>
      <c r="B166" s="2" t="str">
        <f t="shared" si="30"/>
        <v/>
      </c>
      <c r="C166" s="2" t="str">
        <f t="shared" si="26"/>
        <v/>
      </c>
      <c r="D166" s="2" t="str">
        <f>IF(ISNUMBER(A166),COUNTIF(Calculations!B:B, A166),"")</f>
        <v/>
      </c>
      <c r="E166" s="2" t="str">
        <f>IF(ISNUMBER(A166),COUNTIF(Calculations!A:A, A166),"")</f>
        <v/>
      </c>
      <c r="F166" s="12" t="str">
        <f t="shared" si="35"/>
        <v/>
      </c>
      <c r="G166" s="12" t="str">
        <f t="shared" si="36"/>
        <v/>
      </c>
      <c r="I166" s="8" t="str">
        <f t="shared" si="31"/>
        <v/>
      </c>
      <c r="J166" s="8" t="str">
        <f t="shared" si="32"/>
        <v/>
      </c>
      <c r="K166" s="2" t="str">
        <f t="array" ref="K166">IF(ISNUMBER(I166),MIN(IF($B$2:$B$1251=J166,$C$2:$C$1251)),"")</f>
        <v/>
      </c>
      <c r="L166" s="10" t="str">
        <f t="shared" si="33"/>
        <v/>
      </c>
      <c r="M166" s="2" t="str">
        <f t="array" ref="M166">IF(ISNUMBER(I166),MAX(IF($B$2:$B$1251=J166,$C$2:$C$1251)),"")</f>
        <v/>
      </c>
      <c r="O166" s="2" t="str">
        <f t="shared" si="27"/>
        <v/>
      </c>
      <c r="P166" s="2" t="str">
        <f t="shared" si="28"/>
        <v/>
      </c>
      <c r="Q166" s="2" t="str">
        <f t="shared" si="34"/>
        <v/>
      </c>
      <c r="R166" s="2" t="str">
        <f t="shared" si="37"/>
        <v/>
      </c>
      <c r="S166" s="2" t="str">
        <f t="shared" si="38"/>
        <v/>
      </c>
    </row>
    <row r="167" spans="1:19" x14ac:dyDescent="0.25">
      <c r="A167" s="8" t="str">
        <f t="shared" si="29"/>
        <v/>
      </c>
      <c r="B167" s="2" t="str">
        <f t="shared" si="30"/>
        <v/>
      </c>
      <c r="C167" s="2" t="str">
        <f t="shared" si="26"/>
        <v/>
      </c>
      <c r="D167" s="2" t="str">
        <f>IF(ISNUMBER(A167),COUNTIF(Calculations!B:B, A167),"")</f>
        <v/>
      </c>
      <c r="E167" s="2" t="str">
        <f>IF(ISNUMBER(A167),COUNTIF(Calculations!A:A, A167),"")</f>
        <v/>
      </c>
      <c r="F167" s="12" t="str">
        <f t="shared" si="35"/>
        <v/>
      </c>
      <c r="G167" s="12" t="str">
        <f t="shared" si="36"/>
        <v/>
      </c>
      <c r="I167" s="8" t="str">
        <f t="shared" si="31"/>
        <v/>
      </c>
      <c r="J167" s="8" t="str">
        <f t="shared" si="32"/>
        <v/>
      </c>
      <c r="K167" s="2" t="str">
        <f t="array" ref="K167">IF(ISNUMBER(I167),MIN(IF($B$2:$B$1251=J167,$C$2:$C$1251)),"")</f>
        <v/>
      </c>
      <c r="L167" s="10" t="str">
        <f t="shared" si="33"/>
        <v/>
      </c>
      <c r="M167" s="2" t="str">
        <f t="array" ref="M167">IF(ISNUMBER(I167),MAX(IF($B$2:$B$1251=J167,$C$2:$C$1251)),"")</f>
        <v/>
      </c>
      <c r="O167" s="2" t="str">
        <f t="shared" si="27"/>
        <v/>
      </c>
      <c r="P167" s="2" t="str">
        <f t="shared" si="28"/>
        <v/>
      </c>
      <c r="Q167" s="2" t="str">
        <f t="shared" si="34"/>
        <v/>
      </c>
      <c r="R167" s="2" t="str">
        <f t="shared" si="37"/>
        <v/>
      </c>
      <c r="S167" s="2" t="str">
        <f t="shared" si="38"/>
        <v/>
      </c>
    </row>
    <row r="168" spans="1:19" x14ac:dyDescent="0.25">
      <c r="A168" s="8" t="str">
        <f t="shared" si="29"/>
        <v/>
      </c>
      <c r="B168" s="2" t="str">
        <f t="shared" si="30"/>
        <v/>
      </c>
      <c r="C168" s="2" t="str">
        <f t="shared" si="26"/>
        <v/>
      </c>
      <c r="D168" s="2" t="str">
        <f>IF(ISNUMBER(A168),COUNTIF(Calculations!B:B, A168),"")</f>
        <v/>
      </c>
      <c r="E168" s="2" t="str">
        <f>IF(ISNUMBER(A168),COUNTIF(Calculations!A:A, A168),"")</f>
        <v/>
      </c>
      <c r="F168" s="12" t="str">
        <f t="shared" si="35"/>
        <v/>
      </c>
      <c r="G168" s="12" t="str">
        <f t="shared" si="36"/>
        <v/>
      </c>
      <c r="I168" s="8" t="str">
        <f t="shared" si="31"/>
        <v/>
      </c>
      <c r="J168" s="8" t="str">
        <f t="shared" si="32"/>
        <v/>
      </c>
      <c r="K168" s="2" t="str">
        <f t="array" ref="K168">IF(ISNUMBER(I168),MIN(IF($B$2:$B$1251=J168,$C$2:$C$1251)),"")</f>
        <v/>
      </c>
      <c r="L168" s="10" t="str">
        <f t="shared" si="33"/>
        <v/>
      </c>
      <c r="M168" s="2" t="str">
        <f t="array" ref="M168">IF(ISNUMBER(I168),MAX(IF($B$2:$B$1251=J168,$C$2:$C$1251)),"")</f>
        <v/>
      </c>
      <c r="O168" s="2" t="str">
        <f t="shared" si="27"/>
        <v/>
      </c>
      <c r="P168" s="2" t="str">
        <f t="shared" si="28"/>
        <v/>
      </c>
      <c r="Q168" s="2" t="str">
        <f t="shared" si="34"/>
        <v/>
      </c>
      <c r="R168" s="2" t="str">
        <f t="shared" si="37"/>
        <v/>
      </c>
      <c r="S168" s="2" t="str">
        <f t="shared" si="38"/>
        <v/>
      </c>
    </row>
    <row r="169" spans="1:19" x14ac:dyDescent="0.25">
      <c r="A169" s="8" t="str">
        <f t="shared" si="29"/>
        <v/>
      </c>
      <c r="B169" s="2" t="str">
        <f t="shared" si="30"/>
        <v/>
      </c>
      <c r="C169" s="2" t="str">
        <f t="shared" si="26"/>
        <v/>
      </c>
      <c r="D169" s="2" t="str">
        <f>IF(ISNUMBER(A169),COUNTIF(Calculations!B:B, A169),"")</f>
        <v/>
      </c>
      <c r="E169" s="2" t="str">
        <f>IF(ISNUMBER(A169),COUNTIF(Calculations!A:A, A169),"")</f>
        <v/>
      </c>
      <c r="F169" s="12" t="str">
        <f t="shared" si="35"/>
        <v/>
      </c>
      <c r="G169" s="12" t="str">
        <f t="shared" si="36"/>
        <v/>
      </c>
      <c r="I169" s="8" t="str">
        <f t="shared" si="31"/>
        <v/>
      </c>
      <c r="J169" s="8" t="str">
        <f t="shared" si="32"/>
        <v/>
      </c>
      <c r="K169" s="2" t="str">
        <f t="array" ref="K169">IF(ISNUMBER(I169),MIN(IF($B$2:$B$1251=J169,$C$2:$C$1251)),"")</f>
        <v/>
      </c>
      <c r="L169" s="10" t="str">
        <f t="shared" si="33"/>
        <v/>
      </c>
      <c r="M169" s="2" t="str">
        <f t="array" ref="M169">IF(ISNUMBER(I169),MAX(IF($B$2:$B$1251=J169,$C$2:$C$1251)),"")</f>
        <v/>
      </c>
      <c r="O169" s="2" t="str">
        <f t="shared" si="27"/>
        <v/>
      </c>
      <c r="P169" s="2" t="str">
        <f t="shared" si="28"/>
        <v/>
      </c>
      <c r="Q169" s="2" t="str">
        <f t="shared" si="34"/>
        <v/>
      </c>
      <c r="R169" s="2" t="str">
        <f t="shared" si="37"/>
        <v/>
      </c>
      <c r="S169" s="2" t="str">
        <f t="shared" si="38"/>
        <v/>
      </c>
    </row>
    <row r="170" spans="1:19" x14ac:dyDescent="0.25">
      <c r="A170" s="8" t="str">
        <f t="shared" si="29"/>
        <v/>
      </c>
      <c r="B170" s="2" t="str">
        <f t="shared" si="30"/>
        <v/>
      </c>
      <c r="C170" s="2" t="str">
        <f t="shared" si="26"/>
        <v/>
      </c>
      <c r="D170" s="2" t="str">
        <f>IF(ISNUMBER(A170),COUNTIF(Calculations!B:B, A170),"")</f>
        <v/>
      </c>
      <c r="E170" s="2" t="str">
        <f>IF(ISNUMBER(A170),COUNTIF(Calculations!A:A, A170),"")</f>
        <v/>
      </c>
      <c r="F170" s="12" t="str">
        <f t="shared" si="35"/>
        <v/>
      </c>
      <c r="G170" s="12" t="str">
        <f t="shared" si="36"/>
        <v/>
      </c>
      <c r="I170" s="8" t="str">
        <f t="shared" si="31"/>
        <v/>
      </c>
      <c r="J170" s="8" t="str">
        <f t="shared" si="32"/>
        <v/>
      </c>
      <c r="K170" s="2" t="str">
        <f t="array" ref="K170">IF(ISNUMBER(I170),MIN(IF($B$2:$B$1251=J170,$C$2:$C$1251)),"")</f>
        <v/>
      </c>
      <c r="L170" s="10" t="str">
        <f t="shared" si="33"/>
        <v/>
      </c>
      <c r="M170" s="2" t="str">
        <f t="array" ref="M170">IF(ISNUMBER(I170),MAX(IF($B$2:$B$1251=J170,$C$2:$C$1251)),"")</f>
        <v/>
      </c>
      <c r="O170" s="2" t="str">
        <f t="shared" si="27"/>
        <v/>
      </c>
      <c r="P170" s="2" t="str">
        <f t="shared" si="28"/>
        <v/>
      </c>
      <c r="Q170" s="2" t="str">
        <f t="shared" si="34"/>
        <v/>
      </c>
      <c r="R170" s="2" t="str">
        <f t="shared" si="37"/>
        <v/>
      </c>
      <c r="S170" s="2" t="str">
        <f t="shared" si="38"/>
        <v/>
      </c>
    </row>
    <row r="171" spans="1:19" x14ac:dyDescent="0.25">
      <c r="A171" s="8" t="str">
        <f t="shared" si="29"/>
        <v/>
      </c>
      <c r="B171" s="2" t="str">
        <f t="shared" si="30"/>
        <v/>
      </c>
      <c r="C171" s="2" t="str">
        <f t="shared" si="26"/>
        <v/>
      </c>
      <c r="D171" s="2" t="str">
        <f>IF(ISNUMBER(A171),COUNTIF(Calculations!B:B, A171),"")</f>
        <v/>
      </c>
      <c r="E171" s="2" t="str">
        <f>IF(ISNUMBER(A171),COUNTIF(Calculations!A:A, A171),"")</f>
        <v/>
      </c>
      <c r="F171" s="12" t="str">
        <f t="shared" si="35"/>
        <v/>
      </c>
      <c r="G171" s="12" t="str">
        <f t="shared" si="36"/>
        <v/>
      </c>
      <c r="I171" s="8" t="str">
        <f t="shared" si="31"/>
        <v/>
      </c>
      <c r="J171" s="8" t="str">
        <f t="shared" si="32"/>
        <v/>
      </c>
      <c r="K171" s="2" t="str">
        <f t="array" ref="K171">IF(ISNUMBER(I171),MIN(IF($B$2:$B$1251=J171,$C$2:$C$1251)),"")</f>
        <v/>
      </c>
      <c r="L171" s="10" t="str">
        <f t="shared" si="33"/>
        <v/>
      </c>
      <c r="M171" s="2" t="str">
        <f t="array" ref="M171">IF(ISNUMBER(I171),MAX(IF($B$2:$B$1251=J171,$C$2:$C$1251)),"")</f>
        <v/>
      </c>
      <c r="O171" s="2" t="str">
        <f t="shared" si="27"/>
        <v/>
      </c>
      <c r="P171" s="2" t="str">
        <f t="shared" si="28"/>
        <v/>
      </c>
      <c r="Q171" s="2" t="str">
        <f t="shared" si="34"/>
        <v/>
      </c>
      <c r="R171" s="2" t="str">
        <f t="shared" si="37"/>
        <v/>
      </c>
      <c r="S171" s="2" t="str">
        <f t="shared" si="38"/>
        <v/>
      </c>
    </row>
    <row r="172" spans="1:19" x14ac:dyDescent="0.25">
      <c r="A172" s="8" t="str">
        <f t="shared" si="29"/>
        <v/>
      </c>
      <c r="B172" s="2" t="str">
        <f t="shared" si="30"/>
        <v/>
      </c>
      <c r="C172" s="2" t="str">
        <f t="shared" si="26"/>
        <v/>
      </c>
      <c r="D172" s="2" t="str">
        <f>IF(ISNUMBER(A172),COUNTIF(Calculations!B:B, A172),"")</f>
        <v/>
      </c>
      <c r="E172" s="2" t="str">
        <f>IF(ISNUMBER(A172),COUNTIF(Calculations!A:A, A172),"")</f>
        <v/>
      </c>
      <c r="F172" s="12" t="str">
        <f t="shared" si="35"/>
        <v/>
      </c>
      <c r="G172" s="12" t="str">
        <f t="shared" si="36"/>
        <v/>
      </c>
      <c r="I172" s="8" t="str">
        <f t="shared" si="31"/>
        <v/>
      </c>
      <c r="J172" s="8" t="str">
        <f t="shared" si="32"/>
        <v/>
      </c>
      <c r="K172" s="2" t="str">
        <f t="array" ref="K172">IF(ISNUMBER(I172),MIN(IF($B$2:$B$1251=J172,$C$2:$C$1251)),"")</f>
        <v/>
      </c>
      <c r="L172" s="10" t="str">
        <f t="shared" si="33"/>
        <v/>
      </c>
      <c r="M172" s="2" t="str">
        <f t="array" ref="M172">IF(ISNUMBER(I172),MAX(IF($B$2:$B$1251=J172,$C$2:$C$1251)),"")</f>
        <v/>
      </c>
      <c r="O172" s="2" t="str">
        <f t="shared" si="27"/>
        <v/>
      </c>
      <c r="P172" s="2" t="str">
        <f t="shared" si="28"/>
        <v/>
      </c>
      <c r="Q172" s="2" t="str">
        <f t="shared" si="34"/>
        <v/>
      </c>
      <c r="R172" s="2" t="str">
        <f t="shared" si="37"/>
        <v/>
      </c>
      <c r="S172" s="2" t="str">
        <f t="shared" si="38"/>
        <v/>
      </c>
    </row>
    <row r="173" spans="1:19" x14ac:dyDescent="0.25">
      <c r="A173" s="8" t="str">
        <f t="shared" si="29"/>
        <v/>
      </c>
      <c r="B173" s="2" t="str">
        <f t="shared" si="30"/>
        <v/>
      </c>
      <c r="C173" s="2" t="str">
        <f t="shared" si="26"/>
        <v/>
      </c>
      <c r="D173" s="2" t="str">
        <f>IF(ISNUMBER(A173),COUNTIF(Calculations!B:B, A173),"")</f>
        <v/>
      </c>
      <c r="E173" s="2" t="str">
        <f>IF(ISNUMBER(A173),COUNTIF(Calculations!A:A, A173),"")</f>
        <v/>
      </c>
      <c r="F173" s="12" t="str">
        <f t="shared" si="35"/>
        <v/>
      </c>
      <c r="G173" s="12" t="str">
        <f t="shared" si="36"/>
        <v/>
      </c>
      <c r="I173" s="8" t="str">
        <f t="shared" si="31"/>
        <v/>
      </c>
      <c r="J173" s="8" t="str">
        <f t="shared" si="32"/>
        <v/>
      </c>
      <c r="K173" s="2" t="str">
        <f t="array" ref="K173">IF(ISNUMBER(I173),MIN(IF($B$2:$B$1251=J173,$C$2:$C$1251)),"")</f>
        <v/>
      </c>
      <c r="L173" s="10" t="str">
        <f t="shared" si="33"/>
        <v/>
      </c>
      <c r="M173" s="2" t="str">
        <f t="array" ref="M173">IF(ISNUMBER(I173),MAX(IF($B$2:$B$1251=J173,$C$2:$C$1251)),"")</f>
        <v/>
      </c>
      <c r="O173" s="2" t="str">
        <f t="shared" si="27"/>
        <v/>
      </c>
      <c r="P173" s="2" t="str">
        <f t="shared" si="28"/>
        <v/>
      </c>
      <c r="Q173" s="2" t="str">
        <f t="shared" si="34"/>
        <v/>
      </c>
      <c r="R173" s="2" t="str">
        <f t="shared" si="37"/>
        <v/>
      </c>
      <c r="S173" s="2" t="str">
        <f t="shared" si="38"/>
        <v/>
      </c>
    </row>
    <row r="174" spans="1:19" x14ac:dyDescent="0.25">
      <c r="A174" s="8" t="str">
        <f t="shared" si="29"/>
        <v/>
      </c>
      <c r="B174" s="2" t="str">
        <f t="shared" si="30"/>
        <v/>
      </c>
      <c r="C174" s="2" t="str">
        <f t="shared" si="26"/>
        <v/>
      </c>
      <c r="D174" s="2" t="str">
        <f>IF(ISNUMBER(A174),COUNTIF(Calculations!B:B, A174),"")</f>
        <v/>
      </c>
      <c r="E174" s="2" t="str">
        <f>IF(ISNUMBER(A174),COUNTIF(Calculations!A:A, A174),"")</f>
        <v/>
      </c>
      <c r="F174" s="12" t="str">
        <f t="shared" si="35"/>
        <v/>
      </c>
      <c r="G174" s="12" t="str">
        <f t="shared" si="36"/>
        <v/>
      </c>
      <c r="I174" s="8" t="str">
        <f t="shared" si="31"/>
        <v/>
      </c>
      <c r="J174" s="8" t="str">
        <f t="shared" si="32"/>
        <v/>
      </c>
      <c r="K174" s="2" t="str">
        <f t="array" ref="K174">IF(ISNUMBER(I174),MIN(IF($B$2:$B$1251=J174,$C$2:$C$1251)),"")</f>
        <v/>
      </c>
      <c r="L174" s="10" t="str">
        <f t="shared" si="33"/>
        <v/>
      </c>
      <c r="M174" s="2" t="str">
        <f t="array" ref="M174">IF(ISNUMBER(I174),MAX(IF($B$2:$B$1251=J174,$C$2:$C$1251)),"")</f>
        <v/>
      </c>
      <c r="O174" s="2" t="str">
        <f t="shared" si="27"/>
        <v/>
      </c>
      <c r="P174" s="2" t="str">
        <f t="shared" si="28"/>
        <v/>
      </c>
      <c r="Q174" s="2" t="str">
        <f t="shared" si="34"/>
        <v/>
      </c>
      <c r="R174" s="2" t="str">
        <f t="shared" si="37"/>
        <v/>
      </c>
      <c r="S174" s="2" t="str">
        <f t="shared" si="38"/>
        <v/>
      </c>
    </row>
    <row r="175" spans="1:19" x14ac:dyDescent="0.25">
      <c r="A175" s="8" t="str">
        <f t="shared" si="29"/>
        <v/>
      </c>
      <c r="B175" s="2" t="str">
        <f t="shared" si="30"/>
        <v/>
      </c>
      <c r="C175" s="2" t="str">
        <f t="shared" si="26"/>
        <v/>
      </c>
      <c r="D175" s="2" t="str">
        <f>IF(ISNUMBER(A175),COUNTIF(Calculations!B:B, A175),"")</f>
        <v/>
      </c>
      <c r="E175" s="2" t="str">
        <f>IF(ISNUMBER(A175),COUNTIF(Calculations!A:A, A175),"")</f>
        <v/>
      </c>
      <c r="F175" s="12" t="str">
        <f t="shared" si="35"/>
        <v/>
      </c>
      <c r="G175" s="12" t="str">
        <f t="shared" si="36"/>
        <v/>
      </c>
      <c r="I175" s="8" t="str">
        <f t="shared" si="31"/>
        <v/>
      </c>
      <c r="J175" s="8" t="str">
        <f t="shared" si="32"/>
        <v/>
      </c>
      <c r="K175" s="2" t="str">
        <f t="array" ref="K175">IF(ISNUMBER(I175),MIN(IF($B$2:$B$1251=J175,$C$2:$C$1251)),"")</f>
        <v/>
      </c>
      <c r="L175" s="10" t="str">
        <f t="shared" si="33"/>
        <v/>
      </c>
      <c r="M175" s="2" t="str">
        <f t="array" ref="M175">IF(ISNUMBER(I175),MAX(IF($B$2:$B$1251=J175,$C$2:$C$1251)),"")</f>
        <v/>
      </c>
      <c r="O175" s="2" t="str">
        <f t="shared" si="27"/>
        <v/>
      </c>
      <c r="P175" s="2" t="str">
        <f t="shared" si="28"/>
        <v/>
      </c>
      <c r="Q175" s="2" t="str">
        <f t="shared" si="34"/>
        <v/>
      </c>
      <c r="R175" s="2" t="str">
        <f t="shared" si="37"/>
        <v/>
      </c>
      <c r="S175" s="2" t="str">
        <f t="shared" si="38"/>
        <v/>
      </c>
    </row>
    <row r="176" spans="1:19" x14ac:dyDescent="0.25">
      <c r="A176" s="8" t="str">
        <f t="shared" si="29"/>
        <v/>
      </c>
      <c r="B176" s="2" t="str">
        <f t="shared" si="30"/>
        <v/>
      </c>
      <c r="C176" s="2" t="str">
        <f t="shared" si="26"/>
        <v/>
      </c>
      <c r="D176" s="2" t="str">
        <f>IF(ISNUMBER(A176),COUNTIF(Calculations!B:B, A176),"")</f>
        <v/>
      </c>
      <c r="E176" s="2" t="str">
        <f>IF(ISNUMBER(A176),COUNTIF(Calculations!A:A, A176),"")</f>
        <v/>
      </c>
      <c r="F176" s="12" t="str">
        <f t="shared" si="35"/>
        <v/>
      </c>
      <c r="G176" s="12" t="str">
        <f t="shared" si="36"/>
        <v/>
      </c>
      <c r="I176" s="8" t="str">
        <f t="shared" si="31"/>
        <v/>
      </c>
      <c r="J176" s="8" t="str">
        <f t="shared" si="32"/>
        <v/>
      </c>
      <c r="K176" s="2" t="str">
        <f t="array" ref="K176">IF(ISNUMBER(I176),MIN(IF($B$2:$B$1251=J176,$C$2:$C$1251)),"")</f>
        <v/>
      </c>
      <c r="L176" s="10" t="str">
        <f t="shared" si="33"/>
        <v/>
      </c>
      <c r="M176" s="2" t="str">
        <f t="array" ref="M176">IF(ISNUMBER(I176),MAX(IF($B$2:$B$1251=J176,$C$2:$C$1251)),"")</f>
        <v/>
      </c>
      <c r="O176" s="2" t="str">
        <f t="shared" si="27"/>
        <v/>
      </c>
      <c r="P176" s="2" t="str">
        <f t="shared" si="28"/>
        <v/>
      </c>
      <c r="Q176" s="2" t="str">
        <f t="shared" si="34"/>
        <v/>
      </c>
      <c r="R176" s="2" t="str">
        <f t="shared" si="37"/>
        <v/>
      </c>
      <c r="S176" s="2" t="str">
        <f t="shared" si="38"/>
        <v/>
      </c>
    </row>
    <row r="177" spans="1:19" x14ac:dyDescent="0.25">
      <c r="A177" s="8" t="str">
        <f t="shared" si="29"/>
        <v/>
      </c>
      <c r="B177" s="2" t="str">
        <f t="shared" si="30"/>
        <v/>
      </c>
      <c r="C177" s="2" t="str">
        <f t="shared" si="26"/>
        <v/>
      </c>
      <c r="D177" s="2" t="str">
        <f>IF(ISNUMBER(A177),COUNTIF(Calculations!B:B, A177),"")</f>
        <v/>
      </c>
      <c r="E177" s="2" t="str">
        <f>IF(ISNUMBER(A177),COUNTIF(Calculations!A:A, A177),"")</f>
        <v/>
      </c>
      <c r="F177" s="12" t="str">
        <f t="shared" si="35"/>
        <v/>
      </c>
      <c r="G177" s="12" t="str">
        <f t="shared" si="36"/>
        <v/>
      </c>
      <c r="I177" s="8" t="str">
        <f t="shared" si="31"/>
        <v/>
      </c>
      <c r="J177" s="8" t="str">
        <f t="shared" si="32"/>
        <v/>
      </c>
      <c r="K177" s="2" t="str">
        <f t="array" ref="K177">IF(ISNUMBER(I177),MIN(IF($B$2:$B$1251=J177,$C$2:$C$1251)),"")</f>
        <v/>
      </c>
      <c r="L177" s="10" t="str">
        <f t="shared" si="33"/>
        <v/>
      </c>
      <c r="M177" s="2" t="str">
        <f t="array" ref="M177">IF(ISNUMBER(I177),MAX(IF($B$2:$B$1251=J177,$C$2:$C$1251)),"")</f>
        <v/>
      </c>
      <c r="O177" s="2" t="str">
        <f t="shared" si="27"/>
        <v/>
      </c>
      <c r="P177" s="2" t="str">
        <f t="shared" si="28"/>
        <v/>
      </c>
      <c r="Q177" s="2" t="str">
        <f t="shared" si="34"/>
        <v/>
      </c>
      <c r="R177" s="2" t="str">
        <f t="shared" si="37"/>
        <v/>
      </c>
      <c r="S177" s="2" t="str">
        <f t="shared" si="38"/>
        <v/>
      </c>
    </row>
    <row r="178" spans="1:19" x14ac:dyDescent="0.25">
      <c r="A178" s="8" t="str">
        <f t="shared" si="29"/>
        <v/>
      </c>
      <c r="B178" s="2" t="str">
        <f t="shared" si="30"/>
        <v/>
      </c>
      <c r="C178" s="2" t="str">
        <f t="shared" si="26"/>
        <v/>
      </c>
      <c r="D178" s="2" t="str">
        <f>IF(ISNUMBER(A178),COUNTIF(Calculations!B:B, A178),"")</f>
        <v/>
      </c>
      <c r="E178" s="2" t="str">
        <f>IF(ISNUMBER(A178),COUNTIF(Calculations!A:A, A178),"")</f>
        <v/>
      </c>
      <c r="F178" s="12" t="str">
        <f t="shared" si="35"/>
        <v/>
      </c>
      <c r="G178" s="12" t="str">
        <f t="shared" si="36"/>
        <v/>
      </c>
      <c r="I178" s="8" t="str">
        <f t="shared" si="31"/>
        <v/>
      </c>
      <c r="J178" s="8" t="str">
        <f t="shared" si="32"/>
        <v/>
      </c>
      <c r="K178" s="2" t="str">
        <f t="array" ref="K178">IF(ISNUMBER(I178),MIN(IF($B$2:$B$1251=J178,$C$2:$C$1251)),"")</f>
        <v/>
      </c>
      <c r="L178" s="10" t="str">
        <f t="shared" si="33"/>
        <v/>
      </c>
      <c r="M178" s="2" t="str">
        <f t="array" ref="M178">IF(ISNUMBER(I178),MAX(IF($B$2:$B$1251=J178,$C$2:$C$1251)),"")</f>
        <v/>
      </c>
      <c r="O178" s="2" t="str">
        <f t="shared" si="27"/>
        <v/>
      </c>
      <c r="P178" s="2" t="str">
        <f t="shared" si="28"/>
        <v/>
      </c>
      <c r="Q178" s="2" t="str">
        <f t="shared" si="34"/>
        <v/>
      </c>
      <c r="R178" s="2" t="str">
        <f t="shared" si="37"/>
        <v/>
      </c>
      <c r="S178" s="2" t="str">
        <f t="shared" si="38"/>
        <v/>
      </c>
    </row>
    <row r="179" spans="1:19" x14ac:dyDescent="0.25">
      <c r="A179" s="8" t="str">
        <f t="shared" si="29"/>
        <v/>
      </c>
      <c r="B179" s="2" t="str">
        <f t="shared" si="30"/>
        <v/>
      </c>
      <c r="C179" s="2" t="str">
        <f t="shared" si="26"/>
        <v/>
      </c>
      <c r="D179" s="2" t="str">
        <f>IF(ISNUMBER(A179),COUNTIF(Calculations!B:B, A179),"")</f>
        <v/>
      </c>
      <c r="E179" s="2" t="str">
        <f>IF(ISNUMBER(A179),COUNTIF(Calculations!A:A, A179),"")</f>
        <v/>
      </c>
      <c r="F179" s="12" t="str">
        <f t="shared" si="35"/>
        <v/>
      </c>
      <c r="G179" s="12" t="str">
        <f t="shared" si="36"/>
        <v/>
      </c>
      <c r="I179" s="8" t="str">
        <f t="shared" si="31"/>
        <v/>
      </c>
      <c r="J179" s="8" t="str">
        <f t="shared" si="32"/>
        <v/>
      </c>
      <c r="K179" s="2" t="str">
        <f t="array" ref="K179">IF(ISNUMBER(I179),MIN(IF($B$2:$B$1251=J179,$C$2:$C$1251)),"")</f>
        <v/>
      </c>
      <c r="L179" s="10" t="str">
        <f t="shared" si="33"/>
        <v/>
      </c>
      <c r="M179" s="2" t="str">
        <f t="array" ref="M179">IF(ISNUMBER(I179),MAX(IF($B$2:$B$1251=J179,$C$2:$C$1251)),"")</f>
        <v/>
      </c>
      <c r="O179" s="2" t="str">
        <f t="shared" si="27"/>
        <v/>
      </c>
      <c r="P179" s="2" t="str">
        <f t="shared" si="28"/>
        <v/>
      </c>
      <c r="Q179" s="2" t="str">
        <f t="shared" si="34"/>
        <v/>
      </c>
      <c r="R179" s="2" t="str">
        <f t="shared" si="37"/>
        <v/>
      </c>
      <c r="S179" s="2" t="str">
        <f t="shared" si="38"/>
        <v/>
      </c>
    </row>
    <row r="180" spans="1:19" x14ac:dyDescent="0.25">
      <c r="A180" s="8" t="str">
        <f t="shared" si="29"/>
        <v/>
      </c>
      <c r="B180" s="2" t="str">
        <f t="shared" si="30"/>
        <v/>
      </c>
      <c r="C180" s="2" t="str">
        <f t="shared" si="26"/>
        <v/>
      </c>
      <c r="D180" s="2" t="str">
        <f>IF(ISNUMBER(A180),COUNTIF(Calculations!B:B, A180),"")</f>
        <v/>
      </c>
      <c r="E180" s="2" t="str">
        <f>IF(ISNUMBER(A180),COUNTIF(Calculations!A:A, A180),"")</f>
        <v/>
      </c>
      <c r="F180" s="12" t="str">
        <f t="shared" si="35"/>
        <v/>
      </c>
      <c r="G180" s="12" t="str">
        <f t="shared" si="36"/>
        <v/>
      </c>
      <c r="I180" s="8" t="str">
        <f t="shared" si="31"/>
        <v/>
      </c>
      <c r="J180" s="8" t="str">
        <f t="shared" si="32"/>
        <v/>
      </c>
      <c r="K180" s="2" t="str">
        <f t="array" ref="K180">IF(ISNUMBER(I180),MIN(IF($B$2:$B$1251=J180,$C$2:$C$1251)),"")</f>
        <v/>
      </c>
      <c r="L180" s="10" t="str">
        <f t="shared" si="33"/>
        <v/>
      </c>
      <c r="M180" s="2" t="str">
        <f t="array" ref="M180">IF(ISNUMBER(I180),MAX(IF($B$2:$B$1251=J180,$C$2:$C$1251)),"")</f>
        <v/>
      </c>
      <c r="O180" s="2" t="str">
        <f t="shared" si="27"/>
        <v/>
      </c>
      <c r="P180" s="2" t="str">
        <f t="shared" si="28"/>
        <v/>
      </c>
      <c r="Q180" s="2" t="str">
        <f t="shared" si="34"/>
        <v/>
      </c>
      <c r="R180" s="2" t="str">
        <f t="shared" si="37"/>
        <v/>
      </c>
      <c r="S180" s="2" t="str">
        <f t="shared" si="38"/>
        <v/>
      </c>
    </row>
    <row r="181" spans="1:19" x14ac:dyDescent="0.25">
      <c r="A181" s="8" t="str">
        <f t="shared" si="29"/>
        <v/>
      </c>
      <c r="B181" s="2" t="str">
        <f t="shared" si="30"/>
        <v/>
      </c>
      <c r="C181" s="2" t="str">
        <f t="shared" si="26"/>
        <v/>
      </c>
      <c r="D181" s="2" t="str">
        <f>IF(ISNUMBER(A181),COUNTIF(Calculations!B:B, A181),"")</f>
        <v/>
      </c>
      <c r="E181" s="2" t="str">
        <f>IF(ISNUMBER(A181),COUNTIF(Calculations!A:A, A181),"")</f>
        <v/>
      </c>
      <c r="F181" s="12" t="str">
        <f t="shared" si="35"/>
        <v/>
      </c>
      <c r="G181" s="12" t="str">
        <f t="shared" si="36"/>
        <v/>
      </c>
      <c r="I181" s="8" t="str">
        <f t="shared" si="31"/>
        <v/>
      </c>
      <c r="J181" s="8" t="str">
        <f t="shared" si="32"/>
        <v/>
      </c>
      <c r="K181" s="2" t="str">
        <f t="array" ref="K181">IF(ISNUMBER(I181),MIN(IF($B$2:$B$1251=J181,$C$2:$C$1251)),"")</f>
        <v/>
      </c>
      <c r="L181" s="10" t="str">
        <f t="shared" si="33"/>
        <v/>
      </c>
      <c r="M181" s="2" t="str">
        <f t="array" ref="M181">IF(ISNUMBER(I181),MAX(IF($B$2:$B$1251=J181,$C$2:$C$1251)),"")</f>
        <v/>
      </c>
      <c r="O181" s="2" t="str">
        <f t="shared" si="27"/>
        <v/>
      </c>
      <c r="P181" s="2" t="str">
        <f t="shared" si="28"/>
        <v/>
      </c>
      <c r="Q181" s="2" t="str">
        <f t="shared" si="34"/>
        <v/>
      </c>
      <c r="R181" s="2" t="str">
        <f t="shared" si="37"/>
        <v/>
      </c>
      <c r="S181" s="2" t="str">
        <f t="shared" si="38"/>
        <v/>
      </c>
    </row>
    <row r="182" spans="1:19" x14ac:dyDescent="0.25">
      <c r="A182" s="8" t="str">
        <f t="shared" si="29"/>
        <v/>
      </c>
      <c r="B182" s="2" t="str">
        <f t="shared" si="30"/>
        <v/>
      </c>
      <c r="C182" s="2" t="str">
        <f t="shared" si="26"/>
        <v/>
      </c>
      <c r="D182" s="2" t="str">
        <f>IF(ISNUMBER(A182),COUNTIF(Calculations!B:B, A182),"")</f>
        <v/>
      </c>
      <c r="E182" s="2" t="str">
        <f>IF(ISNUMBER(A182),COUNTIF(Calculations!A:A, A182),"")</f>
        <v/>
      </c>
      <c r="F182" s="12" t="str">
        <f t="shared" si="35"/>
        <v/>
      </c>
      <c r="G182" s="12" t="str">
        <f t="shared" si="36"/>
        <v/>
      </c>
      <c r="I182" s="8" t="str">
        <f t="shared" si="31"/>
        <v/>
      </c>
      <c r="J182" s="8" t="str">
        <f t="shared" si="32"/>
        <v/>
      </c>
      <c r="K182" s="2" t="str">
        <f t="array" ref="K182">IF(ISNUMBER(I182),MIN(IF($B$2:$B$1251=J182,$C$2:$C$1251)),"")</f>
        <v/>
      </c>
      <c r="L182" s="10" t="str">
        <f t="shared" si="33"/>
        <v/>
      </c>
      <c r="M182" s="2" t="str">
        <f t="array" ref="M182">IF(ISNUMBER(I182),MAX(IF($B$2:$B$1251=J182,$C$2:$C$1251)),"")</f>
        <v/>
      </c>
      <c r="O182" s="2" t="str">
        <f t="shared" si="27"/>
        <v/>
      </c>
      <c r="P182" s="2" t="str">
        <f t="shared" si="28"/>
        <v/>
      </c>
      <c r="Q182" s="2" t="str">
        <f t="shared" si="34"/>
        <v/>
      </c>
      <c r="R182" s="2" t="str">
        <f t="shared" si="37"/>
        <v/>
      </c>
      <c r="S182" s="2" t="str">
        <f t="shared" si="38"/>
        <v/>
      </c>
    </row>
    <row r="183" spans="1:19" x14ac:dyDescent="0.25">
      <c r="A183" s="8" t="str">
        <f t="shared" si="29"/>
        <v/>
      </c>
      <c r="B183" s="2" t="str">
        <f t="shared" si="30"/>
        <v/>
      </c>
      <c r="C183" s="2" t="str">
        <f t="shared" si="26"/>
        <v/>
      </c>
      <c r="D183" s="2" t="str">
        <f>IF(ISNUMBER(A183),COUNTIF(Calculations!B:B, A183),"")</f>
        <v/>
      </c>
      <c r="E183" s="2" t="str">
        <f>IF(ISNUMBER(A183),COUNTIF(Calculations!A:A, A183),"")</f>
        <v/>
      </c>
      <c r="F183" s="12" t="str">
        <f t="shared" si="35"/>
        <v/>
      </c>
      <c r="G183" s="12" t="str">
        <f t="shared" si="36"/>
        <v/>
      </c>
      <c r="I183" s="8" t="str">
        <f t="shared" si="31"/>
        <v/>
      </c>
      <c r="J183" s="8" t="str">
        <f t="shared" si="32"/>
        <v/>
      </c>
      <c r="K183" s="2" t="str">
        <f t="array" ref="K183">IF(ISNUMBER(I183),MIN(IF($B$2:$B$1251=J183,$C$2:$C$1251)),"")</f>
        <v/>
      </c>
      <c r="L183" s="10" t="str">
        <f t="shared" si="33"/>
        <v/>
      </c>
      <c r="M183" s="2" t="str">
        <f t="array" ref="M183">IF(ISNUMBER(I183),MAX(IF($B$2:$B$1251=J183,$C$2:$C$1251)),"")</f>
        <v/>
      </c>
      <c r="O183" s="2" t="str">
        <f t="shared" si="27"/>
        <v/>
      </c>
      <c r="P183" s="2" t="str">
        <f t="shared" si="28"/>
        <v/>
      </c>
      <c r="Q183" s="2" t="str">
        <f t="shared" si="34"/>
        <v/>
      </c>
      <c r="R183" s="2" t="str">
        <f t="shared" si="37"/>
        <v/>
      </c>
      <c r="S183" s="2" t="str">
        <f t="shared" si="38"/>
        <v/>
      </c>
    </row>
    <row r="184" spans="1:19" x14ac:dyDescent="0.25">
      <c r="A184" s="8" t="str">
        <f t="shared" si="29"/>
        <v/>
      </c>
      <c r="B184" s="2" t="str">
        <f t="shared" si="30"/>
        <v/>
      </c>
      <c r="C184" s="2" t="str">
        <f t="shared" si="26"/>
        <v/>
      </c>
      <c r="D184" s="2" t="str">
        <f>IF(ISNUMBER(A184),COUNTIF(Calculations!B:B, A184),"")</f>
        <v/>
      </c>
      <c r="E184" s="2" t="str">
        <f>IF(ISNUMBER(A184),COUNTIF(Calculations!A:A, A184),"")</f>
        <v/>
      </c>
      <c r="F184" s="12" t="str">
        <f t="shared" si="35"/>
        <v/>
      </c>
      <c r="G184" s="12" t="str">
        <f t="shared" si="36"/>
        <v/>
      </c>
      <c r="I184" s="8" t="str">
        <f t="shared" si="31"/>
        <v/>
      </c>
      <c r="J184" s="8" t="str">
        <f t="shared" si="32"/>
        <v/>
      </c>
      <c r="K184" s="2" t="str">
        <f t="array" ref="K184">IF(ISNUMBER(I184),MIN(IF($B$2:$B$1251=J184,$C$2:$C$1251)),"")</f>
        <v/>
      </c>
      <c r="L184" s="10" t="str">
        <f t="shared" si="33"/>
        <v/>
      </c>
      <c r="M184" s="2" t="str">
        <f t="array" ref="M184">IF(ISNUMBER(I184),MAX(IF($B$2:$B$1251=J184,$C$2:$C$1251)),"")</f>
        <v/>
      </c>
      <c r="O184" s="2" t="str">
        <f t="shared" si="27"/>
        <v/>
      </c>
      <c r="P184" s="2" t="str">
        <f t="shared" si="28"/>
        <v/>
      </c>
      <c r="Q184" s="2" t="str">
        <f t="shared" si="34"/>
        <v/>
      </c>
      <c r="R184" s="2" t="str">
        <f t="shared" si="37"/>
        <v/>
      </c>
      <c r="S184" s="2" t="str">
        <f t="shared" si="38"/>
        <v/>
      </c>
    </row>
    <row r="185" spans="1:19" x14ac:dyDescent="0.25">
      <c r="A185" s="8" t="str">
        <f t="shared" si="29"/>
        <v/>
      </c>
      <c r="B185" s="2" t="str">
        <f t="shared" si="30"/>
        <v/>
      </c>
      <c r="C185" s="2" t="str">
        <f t="shared" si="26"/>
        <v/>
      </c>
      <c r="D185" s="2" t="str">
        <f>IF(ISNUMBER(A185),COUNTIF(Calculations!B:B, A185),"")</f>
        <v/>
      </c>
      <c r="E185" s="2" t="str">
        <f>IF(ISNUMBER(A185),COUNTIF(Calculations!A:A, A185),"")</f>
        <v/>
      </c>
      <c r="F185" s="12" t="str">
        <f t="shared" si="35"/>
        <v/>
      </c>
      <c r="G185" s="12" t="str">
        <f t="shared" si="36"/>
        <v/>
      </c>
      <c r="I185" s="8" t="str">
        <f t="shared" si="31"/>
        <v/>
      </c>
      <c r="J185" s="8" t="str">
        <f t="shared" si="32"/>
        <v/>
      </c>
      <c r="K185" s="2" t="str">
        <f t="array" ref="K185">IF(ISNUMBER(I185),MIN(IF($B$2:$B$1251=J185,$C$2:$C$1251)),"")</f>
        <v/>
      </c>
      <c r="L185" s="10" t="str">
        <f t="shared" si="33"/>
        <v/>
      </c>
      <c r="M185" s="2" t="str">
        <f t="array" ref="M185">IF(ISNUMBER(I185),MAX(IF($B$2:$B$1251=J185,$C$2:$C$1251)),"")</f>
        <v/>
      </c>
      <c r="O185" s="2" t="str">
        <f t="shared" si="27"/>
        <v/>
      </c>
      <c r="P185" s="2" t="str">
        <f t="shared" si="28"/>
        <v/>
      </c>
      <c r="Q185" s="2" t="str">
        <f t="shared" si="34"/>
        <v/>
      </c>
      <c r="R185" s="2" t="str">
        <f t="shared" si="37"/>
        <v/>
      </c>
      <c r="S185" s="2" t="str">
        <f t="shared" si="38"/>
        <v/>
      </c>
    </row>
    <row r="186" spans="1:19" x14ac:dyDescent="0.25">
      <c r="A186" s="8" t="str">
        <f t="shared" si="29"/>
        <v/>
      </c>
      <c r="B186" s="2" t="str">
        <f t="shared" si="30"/>
        <v/>
      </c>
      <c r="C186" s="2" t="str">
        <f t="shared" si="26"/>
        <v/>
      </c>
      <c r="D186" s="2" t="str">
        <f>IF(ISNUMBER(A186),COUNTIF(Calculations!B:B, A186),"")</f>
        <v/>
      </c>
      <c r="E186" s="2" t="str">
        <f>IF(ISNUMBER(A186),COUNTIF(Calculations!A:A, A186),"")</f>
        <v/>
      </c>
      <c r="F186" s="12" t="str">
        <f t="shared" si="35"/>
        <v/>
      </c>
      <c r="G186" s="12" t="str">
        <f t="shared" si="36"/>
        <v/>
      </c>
      <c r="I186" s="8" t="str">
        <f t="shared" si="31"/>
        <v/>
      </c>
      <c r="J186" s="8" t="str">
        <f t="shared" si="32"/>
        <v/>
      </c>
      <c r="K186" s="2" t="str">
        <f t="array" ref="K186">IF(ISNUMBER(I186),MIN(IF($B$2:$B$1251=J186,$C$2:$C$1251)),"")</f>
        <v/>
      </c>
      <c r="L186" s="10" t="str">
        <f t="shared" si="33"/>
        <v/>
      </c>
      <c r="M186" s="2" t="str">
        <f t="array" ref="M186">IF(ISNUMBER(I186),MAX(IF($B$2:$B$1251=J186,$C$2:$C$1251)),"")</f>
        <v/>
      </c>
      <c r="O186" s="2" t="str">
        <f t="shared" si="27"/>
        <v/>
      </c>
      <c r="P186" s="2" t="str">
        <f t="shared" si="28"/>
        <v/>
      </c>
      <c r="Q186" s="2" t="str">
        <f t="shared" si="34"/>
        <v/>
      </c>
      <c r="R186" s="2" t="str">
        <f t="shared" si="37"/>
        <v/>
      </c>
      <c r="S186" s="2" t="str">
        <f t="shared" si="38"/>
        <v/>
      </c>
    </row>
    <row r="187" spans="1:19" x14ac:dyDescent="0.25">
      <c r="A187" s="8" t="str">
        <f t="shared" si="29"/>
        <v/>
      </c>
      <c r="B187" s="2" t="str">
        <f t="shared" si="30"/>
        <v/>
      </c>
      <c r="C187" s="2" t="str">
        <f t="shared" si="26"/>
        <v/>
      </c>
      <c r="D187" s="2" t="str">
        <f>IF(ISNUMBER(A187),COUNTIF(Calculations!B:B, A187),"")</f>
        <v/>
      </c>
      <c r="E187" s="2" t="str">
        <f>IF(ISNUMBER(A187),COUNTIF(Calculations!A:A, A187),"")</f>
        <v/>
      </c>
      <c r="F187" s="12" t="str">
        <f t="shared" si="35"/>
        <v/>
      </c>
      <c r="G187" s="12" t="str">
        <f t="shared" si="36"/>
        <v/>
      </c>
      <c r="I187" s="8" t="str">
        <f t="shared" si="31"/>
        <v/>
      </c>
      <c r="J187" s="8" t="str">
        <f t="shared" si="32"/>
        <v/>
      </c>
      <c r="K187" s="2" t="str">
        <f t="array" ref="K187">IF(ISNUMBER(I187),MIN(IF($B$2:$B$1251=J187,$C$2:$C$1251)),"")</f>
        <v/>
      </c>
      <c r="L187" s="10" t="str">
        <f t="shared" si="33"/>
        <v/>
      </c>
      <c r="M187" s="2" t="str">
        <f t="array" ref="M187">IF(ISNUMBER(I187),MAX(IF($B$2:$B$1251=J187,$C$2:$C$1251)),"")</f>
        <v/>
      </c>
      <c r="O187" s="2" t="str">
        <f t="shared" si="27"/>
        <v/>
      </c>
      <c r="P187" s="2" t="str">
        <f t="shared" si="28"/>
        <v/>
      </c>
      <c r="Q187" s="2" t="str">
        <f t="shared" si="34"/>
        <v/>
      </c>
      <c r="R187" s="2" t="str">
        <f t="shared" si="37"/>
        <v/>
      </c>
      <c r="S187" s="2" t="str">
        <f t="shared" si="38"/>
        <v/>
      </c>
    </row>
    <row r="188" spans="1:19" x14ac:dyDescent="0.25">
      <c r="A188" s="8" t="str">
        <f t="shared" si="29"/>
        <v/>
      </c>
      <c r="B188" s="2" t="str">
        <f t="shared" si="30"/>
        <v/>
      </c>
      <c r="C188" s="2" t="str">
        <f t="shared" si="26"/>
        <v/>
      </c>
      <c r="D188" s="2" t="str">
        <f>IF(ISNUMBER(A188),COUNTIF(Calculations!B:B, A188),"")</f>
        <v/>
      </c>
      <c r="E188" s="2" t="str">
        <f>IF(ISNUMBER(A188),COUNTIF(Calculations!A:A, A188),"")</f>
        <v/>
      </c>
      <c r="F188" s="12" t="str">
        <f t="shared" si="35"/>
        <v/>
      </c>
      <c r="G188" s="12" t="str">
        <f t="shared" si="36"/>
        <v/>
      </c>
      <c r="I188" s="8" t="str">
        <f t="shared" si="31"/>
        <v/>
      </c>
      <c r="J188" s="8" t="str">
        <f t="shared" si="32"/>
        <v/>
      </c>
      <c r="K188" s="2" t="str">
        <f t="array" ref="K188">IF(ISNUMBER(I188),MIN(IF($B$2:$B$1251=J188,$C$2:$C$1251)),"")</f>
        <v/>
      </c>
      <c r="L188" s="10" t="str">
        <f t="shared" si="33"/>
        <v/>
      </c>
      <c r="M188" s="2" t="str">
        <f t="array" ref="M188">IF(ISNUMBER(I188),MAX(IF($B$2:$B$1251=J188,$C$2:$C$1251)),"")</f>
        <v/>
      </c>
      <c r="O188" s="2" t="str">
        <f t="shared" si="27"/>
        <v/>
      </c>
      <c r="P188" s="2" t="str">
        <f t="shared" si="28"/>
        <v/>
      </c>
      <c r="Q188" s="2" t="str">
        <f t="shared" si="34"/>
        <v/>
      </c>
      <c r="R188" s="2" t="str">
        <f t="shared" si="37"/>
        <v/>
      </c>
      <c r="S188" s="2" t="str">
        <f t="shared" si="38"/>
        <v/>
      </c>
    </row>
    <row r="189" spans="1:19" x14ac:dyDescent="0.25">
      <c r="A189" s="8" t="str">
        <f t="shared" si="29"/>
        <v/>
      </c>
      <c r="B189" s="2" t="str">
        <f t="shared" si="30"/>
        <v/>
      </c>
      <c r="C189" s="2" t="str">
        <f t="shared" si="26"/>
        <v/>
      </c>
      <c r="D189" s="2" t="str">
        <f>IF(ISNUMBER(A189),COUNTIF(Calculations!B:B, A189),"")</f>
        <v/>
      </c>
      <c r="E189" s="2" t="str">
        <f>IF(ISNUMBER(A189),COUNTIF(Calculations!A:A, A189),"")</f>
        <v/>
      </c>
      <c r="F189" s="12" t="str">
        <f t="shared" si="35"/>
        <v/>
      </c>
      <c r="G189" s="12" t="str">
        <f t="shared" si="36"/>
        <v/>
      </c>
      <c r="I189" s="8" t="str">
        <f t="shared" si="31"/>
        <v/>
      </c>
      <c r="J189" s="8" t="str">
        <f t="shared" si="32"/>
        <v/>
      </c>
      <c r="K189" s="2" t="str">
        <f t="array" ref="K189">IF(ISNUMBER(I189),MIN(IF($B$2:$B$1251=J189,$C$2:$C$1251)),"")</f>
        <v/>
      </c>
      <c r="L189" s="10" t="str">
        <f t="shared" si="33"/>
        <v/>
      </c>
      <c r="M189" s="2" t="str">
        <f t="array" ref="M189">IF(ISNUMBER(I189),MAX(IF($B$2:$B$1251=J189,$C$2:$C$1251)),"")</f>
        <v/>
      </c>
      <c r="O189" s="2" t="str">
        <f t="shared" si="27"/>
        <v/>
      </c>
      <c r="P189" s="2" t="str">
        <f t="shared" si="28"/>
        <v/>
      </c>
      <c r="Q189" s="2" t="str">
        <f t="shared" si="34"/>
        <v/>
      </c>
      <c r="R189" s="2" t="str">
        <f t="shared" si="37"/>
        <v/>
      </c>
      <c r="S189" s="2" t="str">
        <f t="shared" si="38"/>
        <v/>
      </c>
    </row>
    <row r="190" spans="1:19" x14ac:dyDescent="0.25">
      <c r="A190" s="8" t="str">
        <f t="shared" si="29"/>
        <v/>
      </c>
      <c r="B190" s="2" t="str">
        <f t="shared" si="30"/>
        <v/>
      </c>
      <c r="C190" s="2" t="str">
        <f t="shared" si="26"/>
        <v/>
      </c>
      <c r="D190" s="2" t="str">
        <f>IF(ISNUMBER(A190),COUNTIF(Calculations!B:B, A190),"")</f>
        <v/>
      </c>
      <c r="E190" s="2" t="str">
        <f>IF(ISNUMBER(A190),COUNTIF(Calculations!A:A, A190),"")</f>
        <v/>
      </c>
      <c r="F190" s="12" t="str">
        <f t="shared" si="35"/>
        <v/>
      </c>
      <c r="G190" s="12" t="str">
        <f t="shared" si="36"/>
        <v/>
      </c>
      <c r="I190" s="8" t="str">
        <f t="shared" si="31"/>
        <v/>
      </c>
      <c r="J190" s="8" t="str">
        <f t="shared" si="32"/>
        <v/>
      </c>
      <c r="K190" s="2" t="str">
        <f t="array" ref="K190">IF(ISNUMBER(I190),MIN(IF($B$2:$B$1251=J190,$C$2:$C$1251)),"")</f>
        <v/>
      </c>
      <c r="L190" s="10" t="str">
        <f t="shared" si="33"/>
        <v/>
      </c>
      <c r="M190" s="2" t="str">
        <f t="array" ref="M190">IF(ISNUMBER(I190),MAX(IF($B$2:$B$1251=J190,$C$2:$C$1251)),"")</f>
        <v/>
      </c>
      <c r="O190" s="2" t="str">
        <f t="shared" si="27"/>
        <v/>
      </c>
      <c r="P190" s="2" t="str">
        <f t="shared" si="28"/>
        <v/>
      </c>
      <c r="Q190" s="2" t="str">
        <f t="shared" si="34"/>
        <v/>
      </c>
      <c r="R190" s="2" t="str">
        <f t="shared" si="37"/>
        <v/>
      </c>
      <c r="S190" s="2" t="str">
        <f t="shared" si="38"/>
        <v/>
      </c>
    </row>
    <row r="191" spans="1:19" x14ac:dyDescent="0.25">
      <c r="A191" s="8" t="str">
        <f t="shared" si="29"/>
        <v/>
      </c>
      <c r="B191" s="2" t="str">
        <f t="shared" si="30"/>
        <v/>
      </c>
      <c r="C191" s="2" t="str">
        <f t="shared" si="26"/>
        <v/>
      </c>
      <c r="D191" s="2" t="str">
        <f>IF(ISNUMBER(A191),COUNTIF(Calculations!B:B, A191),"")</f>
        <v/>
      </c>
      <c r="E191" s="2" t="str">
        <f>IF(ISNUMBER(A191),COUNTIF(Calculations!A:A, A191),"")</f>
        <v/>
      </c>
      <c r="F191" s="12" t="str">
        <f t="shared" si="35"/>
        <v/>
      </c>
      <c r="G191" s="12" t="str">
        <f t="shared" si="36"/>
        <v/>
      </c>
      <c r="I191" s="8" t="str">
        <f t="shared" si="31"/>
        <v/>
      </c>
      <c r="J191" s="8" t="str">
        <f t="shared" si="32"/>
        <v/>
      </c>
      <c r="K191" s="2" t="str">
        <f t="array" ref="K191">IF(ISNUMBER(I191),MIN(IF($B$2:$B$1251=J191,$C$2:$C$1251)),"")</f>
        <v/>
      </c>
      <c r="L191" s="10" t="str">
        <f t="shared" si="33"/>
        <v/>
      </c>
      <c r="M191" s="2" t="str">
        <f t="array" ref="M191">IF(ISNUMBER(I191),MAX(IF($B$2:$B$1251=J191,$C$2:$C$1251)),"")</f>
        <v/>
      </c>
      <c r="O191" s="2" t="str">
        <f t="shared" si="27"/>
        <v/>
      </c>
      <c r="P191" s="2" t="str">
        <f t="shared" si="28"/>
        <v/>
      </c>
      <c r="Q191" s="2" t="str">
        <f t="shared" si="34"/>
        <v/>
      </c>
      <c r="R191" s="2" t="str">
        <f t="shared" si="37"/>
        <v/>
      </c>
      <c r="S191" s="2" t="str">
        <f t="shared" si="38"/>
        <v/>
      </c>
    </row>
    <row r="192" spans="1:19" x14ac:dyDescent="0.25">
      <c r="A192" s="8" t="str">
        <f t="shared" si="29"/>
        <v/>
      </c>
      <c r="B192" s="2" t="str">
        <f t="shared" si="30"/>
        <v/>
      </c>
      <c r="C192" s="2" t="str">
        <f t="shared" si="26"/>
        <v/>
      </c>
      <c r="D192" s="2" t="str">
        <f>IF(ISNUMBER(A192),COUNTIF(Calculations!B:B, A192),"")</f>
        <v/>
      </c>
      <c r="E192" s="2" t="str">
        <f>IF(ISNUMBER(A192),COUNTIF(Calculations!A:A, A192),"")</f>
        <v/>
      </c>
      <c r="F192" s="12" t="str">
        <f t="shared" si="35"/>
        <v/>
      </c>
      <c r="G192" s="12" t="str">
        <f t="shared" si="36"/>
        <v/>
      </c>
      <c r="I192" s="8" t="str">
        <f t="shared" si="31"/>
        <v/>
      </c>
      <c r="J192" s="8" t="str">
        <f t="shared" si="32"/>
        <v/>
      </c>
      <c r="K192" s="2" t="str">
        <f t="array" ref="K192">IF(ISNUMBER(I192),MIN(IF($B$2:$B$1251=J192,$C$2:$C$1251)),"")</f>
        <v/>
      </c>
      <c r="L192" s="10" t="str">
        <f t="shared" si="33"/>
        <v/>
      </c>
      <c r="M192" s="2" t="str">
        <f t="array" ref="M192">IF(ISNUMBER(I192),MAX(IF($B$2:$B$1251=J192,$C$2:$C$1251)),"")</f>
        <v/>
      </c>
      <c r="O192" s="2" t="str">
        <f t="shared" si="27"/>
        <v/>
      </c>
      <c r="P192" s="2" t="str">
        <f t="shared" si="28"/>
        <v/>
      </c>
      <c r="Q192" s="2" t="str">
        <f t="shared" si="34"/>
        <v/>
      </c>
      <c r="R192" s="2" t="str">
        <f t="shared" si="37"/>
        <v/>
      </c>
      <c r="S192" s="2" t="str">
        <f t="shared" si="38"/>
        <v/>
      </c>
    </row>
    <row r="193" spans="1:19" x14ac:dyDescent="0.25">
      <c r="A193" s="8" t="str">
        <f t="shared" si="29"/>
        <v/>
      </c>
      <c r="B193" s="2" t="str">
        <f t="shared" si="30"/>
        <v/>
      </c>
      <c r="C193" s="2" t="str">
        <f t="shared" si="26"/>
        <v/>
      </c>
      <c r="D193" s="2" t="str">
        <f>IF(ISNUMBER(A193),COUNTIF(Calculations!B:B, A193),"")</f>
        <v/>
      </c>
      <c r="E193" s="2" t="str">
        <f>IF(ISNUMBER(A193),COUNTIF(Calculations!A:A, A193),"")</f>
        <v/>
      </c>
      <c r="F193" s="12" t="str">
        <f t="shared" si="35"/>
        <v/>
      </c>
      <c r="G193" s="12" t="str">
        <f t="shared" si="36"/>
        <v/>
      </c>
      <c r="I193" s="8" t="str">
        <f t="shared" si="31"/>
        <v/>
      </c>
      <c r="J193" s="8" t="str">
        <f t="shared" si="32"/>
        <v/>
      </c>
      <c r="K193" s="2" t="str">
        <f t="array" ref="K193">IF(ISNUMBER(I193),MIN(IF($B$2:$B$1251=J193,$C$2:$C$1251)),"")</f>
        <v/>
      </c>
      <c r="L193" s="10" t="str">
        <f t="shared" si="33"/>
        <v/>
      </c>
      <c r="M193" s="2" t="str">
        <f t="array" ref="M193">IF(ISNUMBER(I193),MAX(IF($B$2:$B$1251=J193,$C$2:$C$1251)),"")</f>
        <v/>
      </c>
      <c r="O193" s="2" t="str">
        <f t="shared" si="27"/>
        <v/>
      </c>
      <c r="P193" s="2" t="str">
        <f t="shared" si="28"/>
        <v/>
      </c>
      <c r="Q193" s="2" t="str">
        <f t="shared" si="34"/>
        <v/>
      </c>
      <c r="R193" s="2" t="str">
        <f t="shared" si="37"/>
        <v/>
      </c>
      <c r="S193" s="2" t="str">
        <f t="shared" si="38"/>
        <v/>
      </c>
    </row>
    <row r="194" spans="1:19" x14ac:dyDescent="0.25">
      <c r="A194" s="8" t="str">
        <f t="shared" si="29"/>
        <v/>
      </c>
      <c r="B194" s="2" t="str">
        <f t="shared" si="30"/>
        <v/>
      </c>
      <c r="C194" s="2" t="str">
        <f t="shared" ref="C194:C257" si="39">IF(ISNUMBER(A194),COUNTIFS(IndirectStartDates,"&lt;="&amp;A194,IndirectCompletedDates,"&gt;"&amp;A194) + COUNTIFS(IndirectStartDates,"&lt;="&amp;A194,IndirectCompletedDates,""),"")</f>
        <v/>
      </c>
      <c r="D194" s="2" t="str">
        <f>IF(ISNUMBER(A194),COUNTIF(Calculations!B:B, A194),"")</f>
        <v/>
      </c>
      <c r="E194" s="2" t="str">
        <f>IF(ISNUMBER(A194),COUNTIF(Calculations!A:A, A194),"")</f>
        <v/>
      </c>
      <c r="F194" s="12" t="str">
        <f t="shared" si="35"/>
        <v/>
      </c>
      <c r="G194" s="12" t="str">
        <f t="shared" si="36"/>
        <v/>
      </c>
      <c r="I194" s="8" t="str">
        <f t="shared" si="31"/>
        <v/>
      </c>
      <c r="J194" s="8" t="str">
        <f t="shared" si="32"/>
        <v/>
      </c>
      <c r="K194" s="2" t="str">
        <f t="array" ref="K194">IF(ISNUMBER(I194),MIN(IF($B$2:$B$1251=J194,$C$2:$C$1251)),"")</f>
        <v/>
      </c>
      <c r="L194" s="10" t="str">
        <f t="shared" si="33"/>
        <v/>
      </c>
      <c r="M194" s="2" t="str">
        <f t="array" ref="M194">IF(ISNUMBER(I194),MAX(IF($B$2:$B$1251=J194,$C$2:$C$1251)),"")</f>
        <v/>
      </c>
      <c r="O194" s="2" t="str">
        <f t="shared" ref="O194:O251" si="40">IF(I194="","",COUNTIF(YearWeekValuesStart,J194))</f>
        <v/>
      </c>
      <c r="P194" s="2" t="str">
        <f t="shared" ref="P194:P251" si="41">IF(I194="","",COUNTIF(YearWeekValues,J194))</f>
        <v/>
      </c>
      <c r="Q194" s="2" t="str">
        <f t="shared" si="34"/>
        <v/>
      </c>
      <c r="R194" s="2" t="str">
        <f t="shared" si="37"/>
        <v/>
      </c>
      <c r="S194" s="2" t="str">
        <f t="shared" si="38"/>
        <v/>
      </c>
    </row>
    <row r="195" spans="1:19" x14ac:dyDescent="0.25">
      <c r="A195" s="8" t="str">
        <f t="shared" ref="A195:A258" si="42">IF(ISNUMBER(A194),IF(A194+1&lt;=MAX(IndirectStartDates,IndirectCompletedDates),A194+1,""),"")</f>
        <v/>
      </c>
      <c r="B195" s="2" t="str">
        <f t="shared" ref="B195:B258" si="43">IF(ISNUMBER(A195),YEAR(A195)&amp;"-"&amp;TEXT(WEEKNUM(A195),"00"),"")</f>
        <v/>
      </c>
      <c r="C195" s="2" t="str">
        <f t="shared" si="39"/>
        <v/>
      </c>
      <c r="D195" s="2" t="str">
        <f>IF(ISNUMBER(A195),COUNTIF(Calculations!B:B, A195),"")</f>
        <v/>
      </c>
      <c r="E195" s="2" t="str">
        <f>IF(ISNUMBER(A195),COUNTIF(Calculations!A:A, A195),"")</f>
        <v/>
      </c>
      <c r="F195" s="12" t="str">
        <f t="shared" si="35"/>
        <v/>
      </c>
      <c r="G195" s="12" t="str">
        <f t="shared" si="36"/>
        <v/>
      </c>
      <c r="I195" s="8" t="str">
        <f t="shared" ref="I195:I251" si="44">IF(ISNUMBER(I194),IF(I194+7&lt;=MAX(IndirectStartDates,IndirectCompletedDates),I194+7,""),"")</f>
        <v/>
      </c>
      <c r="J195" s="8" t="str">
        <f t="shared" ref="J195:J251" si="45">IF(ISNUMBER(I195),YEAR(I195)&amp;"-"&amp;TEXT(WEEKNUM(I195),"00"),"")</f>
        <v/>
      </c>
      <c r="K195" s="2" t="str">
        <f t="array" ref="K195">IF(ISNUMBER(I195),MIN(IF($B$2:$B$1251=J195,$C$2:$C$1251)),"")</f>
        <v/>
      </c>
      <c r="L195" s="10" t="str">
        <f t="shared" ref="L195:L251" si="46">IF(ISNUMBER(I195),AVERAGEIF($B$2:$B$1251,J195,$C$2:$C$1251),"")</f>
        <v/>
      </c>
      <c r="M195" s="2" t="str">
        <f t="array" ref="M195">IF(ISNUMBER(I195),MAX(IF($B$2:$B$1251=J195,$C$2:$C$1251)),"")</f>
        <v/>
      </c>
      <c r="O195" s="2" t="str">
        <f t="shared" si="40"/>
        <v/>
      </c>
      <c r="P195" s="2" t="str">
        <f t="shared" si="41"/>
        <v/>
      </c>
      <c r="Q195" s="2" t="str">
        <f t="shared" ref="Q195:Q251" si="47">IF(I195="","",P195-O195)</f>
        <v/>
      </c>
      <c r="R195" s="2" t="str">
        <f t="shared" si="37"/>
        <v/>
      </c>
      <c r="S195" s="2" t="str">
        <f t="shared" si="38"/>
        <v/>
      </c>
    </row>
    <row r="196" spans="1:19" x14ac:dyDescent="0.25">
      <c r="A196" s="8" t="str">
        <f t="shared" si="42"/>
        <v/>
      </c>
      <c r="B196" s="2" t="str">
        <f t="shared" si="43"/>
        <v/>
      </c>
      <c r="C196" s="2" t="str">
        <f t="shared" si="39"/>
        <v/>
      </c>
      <c r="D196" s="2" t="str">
        <f>IF(ISNUMBER(A196),COUNTIF(Calculations!B:B, A196),"")</f>
        <v/>
      </c>
      <c r="E196" s="2" t="str">
        <f>IF(ISNUMBER(A196),COUNTIF(Calculations!A:A, A196),"")</f>
        <v/>
      </c>
      <c r="F196" s="12" t="str">
        <f t="shared" ref="F196:F259" si="48">IF(ISNUMBER(A196),F195 + D196,"")</f>
        <v/>
      </c>
      <c r="G196" s="12" t="str">
        <f t="shared" ref="G196:G259" si="49">IF(ISNUMBER(A196),G195 + E196,"")</f>
        <v/>
      </c>
      <c r="I196" s="8" t="str">
        <f t="shared" si="44"/>
        <v/>
      </c>
      <c r="J196" s="8" t="str">
        <f t="shared" si="45"/>
        <v/>
      </c>
      <c r="K196" s="2" t="str">
        <f t="array" ref="K196">IF(ISNUMBER(I196),MIN(IF($B$2:$B$1251=J196,$C$2:$C$1251)),"")</f>
        <v/>
      </c>
      <c r="L196" s="10" t="str">
        <f t="shared" si="46"/>
        <v/>
      </c>
      <c r="M196" s="2" t="str">
        <f t="array" ref="M196">IF(ISNUMBER(I196),MAX(IF($B$2:$B$1251=J196,$C$2:$C$1251)),"")</f>
        <v/>
      </c>
      <c r="O196" s="2" t="str">
        <f t="shared" si="40"/>
        <v/>
      </c>
      <c r="P196" s="2" t="str">
        <f t="shared" si="41"/>
        <v/>
      </c>
      <c r="Q196" s="2" t="str">
        <f t="shared" si="47"/>
        <v/>
      </c>
      <c r="R196" s="2" t="str">
        <f t="shared" ref="R196:R251" si="50">IF(O196="","",R195+O196)</f>
        <v/>
      </c>
      <c r="S196" s="2" t="str">
        <f t="shared" ref="S196:S251" si="51">IF(P196="","",S195+P196)</f>
        <v/>
      </c>
    </row>
    <row r="197" spans="1:19" x14ac:dyDescent="0.25">
      <c r="A197" s="8" t="str">
        <f t="shared" si="42"/>
        <v/>
      </c>
      <c r="B197" s="2" t="str">
        <f t="shared" si="43"/>
        <v/>
      </c>
      <c r="C197" s="2" t="str">
        <f t="shared" si="39"/>
        <v/>
      </c>
      <c r="D197" s="2" t="str">
        <f>IF(ISNUMBER(A197),COUNTIF(Calculations!B:B, A197),"")</f>
        <v/>
      </c>
      <c r="E197" s="2" t="str">
        <f>IF(ISNUMBER(A197),COUNTIF(Calculations!A:A, A197),"")</f>
        <v/>
      </c>
      <c r="F197" s="12" t="str">
        <f t="shared" si="48"/>
        <v/>
      </c>
      <c r="G197" s="12" t="str">
        <f t="shared" si="49"/>
        <v/>
      </c>
      <c r="I197" s="8" t="str">
        <f t="shared" si="44"/>
        <v/>
      </c>
      <c r="J197" s="8" t="str">
        <f t="shared" si="45"/>
        <v/>
      </c>
      <c r="K197" s="2" t="str">
        <f t="array" ref="K197">IF(ISNUMBER(I197),MIN(IF($B$2:$B$1251=J197,$C$2:$C$1251)),"")</f>
        <v/>
      </c>
      <c r="L197" s="10" t="str">
        <f t="shared" si="46"/>
        <v/>
      </c>
      <c r="M197" s="2" t="str">
        <f t="array" ref="M197">IF(ISNUMBER(I197),MAX(IF($B$2:$B$1251=J197,$C$2:$C$1251)),"")</f>
        <v/>
      </c>
      <c r="O197" s="2" t="str">
        <f t="shared" si="40"/>
        <v/>
      </c>
      <c r="P197" s="2" t="str">
        <f t="shared" si="41"/>
        <v/>
      </c>
      <c r="Q197" s="2" t="str">
        <f t="shared" si="47"/>
        <v/>
      </c>
      <c r="R197" s="2" t="str">
        <f t="shared" si="50"/>
        <v/>
      </c>
      <c r="S197" s="2" t="str">
        <f t="shared" si="51"/>
        <v/>
      </c>
    </row>
    <row r="198" spans="1:19" x14ac:dyDescent="0.25">
      <c r="A198" s="8" t="str">
        <f t="shared" si="42"/>
        <v/>
      </c>
      <c r="B198" s="2" t="str">
        <f t="shared" si="43"/>
        <v/>
      </c>
      <c r="C198" s="2" t="str">
        <f t="shared" si="39"/>
        <v/>
      </c>
      <c r="D198" s="2" t="str">
        <f>IF(ISNUMBER(A198),COUNTIF(Calculations!B:B, A198),"")</f>
        <v/>
      </c>
      <c r="E198" s="2" t="str">
        <f>IF(ISNUMBER(A198),COUNTIF(Calculations!A:A, A198),"")</f>
        <v/>
      </c>
      <c r="F198" s="12" t="str">
        <f t="shared" si="48"/>
        <v/>
      </c>
      <c r="G198" s="12" t="str">
        <f t="shared" si="49"/>
        <v/>
      </c>
      <c r="I198" s="8" t="str">
        <f t="shared" si="44"/>
        <v/>
      </c>
      <c r="J198" s="8" t="str">
        <f t="shared" si="45"/>
        <v/>
      </c>
      <c r="K198" s="2" t="str">
        <f t="array" ref="K198">IF(ISNUMBER(I198),MIN(IF($B$2:$B$1251=J198,$C$2:$C$1251)),"")</f>
        <v/>
      </c>
      <c r="L198" s="10" t="str">
        <f t="shared" si="46"/>
        <v/>
      </c>
      <c r="M198" s="2" t="str">
        <f t="array" ref="M198">IF(ISNUMBER(I198),MAX(IF($B$2:$B$1251=J198,$C$2:$C$1251)),"")</f>
        <v/>
      </c>
      <c r="O198" s="2" t="str">
        <f t="shared" si="40"/>
        <v/>
      </c>
      <c r="P198" s="2" t="str">
        <f t="shared" si="41"/>
        <v/>
      </c>
      <c r="Q198" s="2" t="str">
        <f t="shared" si="47"/>
        <v/>
      </c>
      <c r="R198" s="2" t="str">
        <f t="shared" si="50"/>
        <v/>
      </c>
      <c r="S198" s="2" t="str">
        <f t="shared" si="51"/>
        <v/>
      </c>
    </row>
    <row r="199" spans="1:19" x14ac:dyDescent="0.25">
      <c r="A199" s="8" t="str">
        <f t="shared" si="42"/>
        <v/>
      </c>
      <c r="B199" s="2" t="str">
        <f t="shared" si="43"/>
        <v/>
      </c>
      <c r="C199" s="2" t="str">
        <f t="shared" si="39"/>
        <v/>
      </c>
      <c r="D199" s="2" t="str">
        <f>IF(ISNUMBER(A199),COUNTIF(Calculations!B:B, A199),"")</f>
        <v/>
      </c>
      <c r="E199" s="2" t="str">
        <f>IF(ISNUMBER(A199),COUNTIF(Calculations!A:A, A199),"")</f>
        <v/>
      </c>
      <c r="F199" s="12" t="str">
        <f t="shared" si="48"/>
        <v/>
      </c>
      <c r="G199" s="12" t="str">
        <f t="shared" si="49"/>
        <v/>
      </c>
      <c r="I199" s="8" t="str">
        <f t="shared" si="44"/>
        <v/>
      </c>
      <c r="J199" s="8" t="str">
        <f t="shared" si="45"/>
        <v/>
      </c>
      <c r="K199" s="2" t="str">
        <f t="array" ref="K199">IF(ISNUMBER(I199),MIN(IF($B$2:$B$1251=J199,$C$2:$C$1251)),"")</f>
        <v/>
      </c>
      <c r="L199" s="10" t="str">
        <f t="shared" si="46"/>
        <v/>
      </c>
      <c r="M199" s="2" t="str">
        <f t="array" ref="M199">IF(ISNUMBER(I199),MAX(IF($B$2:$B$1251=J199,$C$2:$C$1251)),"")</f>
        <v/>
      </c>
      <c r="O199" s="2" t="str">
        <f t="shared" si="40"/>
        <v/>
      </c>
      <c r="P199" s="2" t="str">
        <f t="shared" si="41"/>
        <v/>
      </c>
      <c r="Q199" s="2" t="str">
        <f t="shared" si="47"/>
        <v/>
      </c>
      <c r="R199" s="2" t="str">
        <f t="shared" si="50"/>
        <v/>
      </c>
      <c r="S199" s="2" t="str">
        <f t="shared" si="51"/>
        <v/>
      </c>
    </row>
    <row r="200" spans="1:19" x14ac:dyDescent="0.25">
      <c r="A200" s="8" t="str">
        <f t="shared" si="42"/>
        <v/>
      </c>
      <c r="B200" s="2" t="str">
        <f t="shared" si="43"/>
        <v/>
      </c>
      <c r="C200" s="2" t="str">
        <f t="shared" si="39"/>
        <v/>
      </c>
      <c r="D200" s="2" t="str">
        <f>IF(ISNUMBER(A200),COUNTIF(Calculations!B:B, A200),"")</f>
        <v/>
      </c>
      <c r="E200" s="2" t="str">
        <f>IF(ISNUMBER(A200),COUNTIF(Calculations!A:A, A200),"")</f>
        <v/>
      </c>
      <c r="F200" s="12" t="str">
        <f t="shared" si="48"/>
        <v/>
      </c>
      <c r="G200" s="12" t="str">
        <f t="shared" si="49"/>
        <v/>
      </c>
      <c r="I200" s="8" t="str">
        <f t="shared" si="44"/>
        <v/>
      </c>
      <c r="J200" s="8" t="str">
        <f t="shared" si="45"/>
        <v/>
      </c>
      <c r="K200" s="2" t="str">
        <f t="array" ref="K200">IF(ISNUMBER(I200),MIN(IF($B$2:$B$1251=J200,$C$2:$C$1251)),"")</f>
        <v/>
      </c>
      <c r="L200" s="10" t="str">
        <f t="shared" si="46"/>
        <v/>
      </c>
      <c r="M200" s="2" t="str">
        <f t="array" ref="M200">IF(ISNUMBER(I200),MAX(IF($B$2:$B$1251=J200,$C$2:$C$1251)),"")</f>
        <v/>
      </c>
      <c r="O200" s="2" t="str">
        <f t="shared" si="40"/>
        <v/>
      </c>
      <c r="P200" s="2" t="str">
        <f t="shared" si="41"/>
        <v/>
      </c>
      <c r="Q200" s="2" t="str">
        <f t="shared" si="47"/>
        <v/>
      </c>
      <c r="R200" s="2" t="str">
        <f t="shared" si="50"/>
        <v/>
      </c>
      <c r="S200" s="2" t="str">
        <f t="shared" si="51"/>
        <v/>
      </c>
    </row>
    <row r="201" spans="1:19" x14ac:dyDescent="0.25">
      <c r="A201" s="8" t="str">
        <f t="shared" si="42"/>
        <v/>
      </c>
      <c r="B201" s="2" t="str">
        <f t="shared" si="43"/>
        <v/>
      </c>
      <c r="C201" s="2" t="str">
        <f t="shared" si="39"/>
        <v/>
      </c>
      <c r="D201" s="2" t="str">
        <f>IF(ISNUMBER(A201),COUNTIF(Calculations!B:B, A201),"")</f>
        <v/>
      </c>
      <c r="E201" s="2" t="str">
        <f>IF(ISNUMBER(A201),COUNTIF(Calculations!A:A, A201),"")</f>
        <v/>
      </c>
      <c r="F201" s="12" t="str">
        <f t="shared" si="48"/>
        <v/>
      </c>
      <c r="G201" s="12" t="str">
        <f t="shared" si="49"/>
        <v/>
      </c>
      <c r="I201" s="8" t="str">
        <f t="shared" si="44"/>
        <v/>
      </c>
      <c r="J201" s="8" t="str">
        <f t="shared" si="45"/>
        <v/>
      </c>
      <c r="K201" s="2" t="str">
        <f t="array" ref="K201">IF(ISNUMBER(I201),MIN(IF($B$2:$B$1251=J201,$C$2:$C$1251)),"")</f>
        <v/>
      </c>
      <c r="L201" s="10" t="str">
        <f t="shared" si="46"/>
        <v/>
      </c>
      <c r="M201" s="2" t="str">
        <f t="array" ref="M201">IF(ISNUMBER(I201),MAX(IF($B$2:$B$1251=J201,$C$2:$C$1251)),"")</f>
        <v/>
      </c>
      <c r="O201" s="2" t="str">
        <f t="shared" si="40"/>
        <v/>
      </c>
      <c r="P201" s="2" t="str">
        <f t="shared" si="41"/>
        <v/>
      </c>
      <c r="Q201" s="2" t="str">
        <f t="shared" si="47"/>
        <v/>
      </c>
      <c r="R201" s="2" t="str">
        <f t="shared" si="50"/>
        <v/>
      </c>
      <c r="S201" s="2" t="str">
        <f t="shared" si="51"/>
        <v/>
      </c>
    </row>
    <row r="202" spans="1:19" x14ac:dyDescent="0.25">
      <c r="A202" s="8" t="str">
        <f t="shared" si="42"/>
        <v/>
      </c>
      <c r="B202" s="2" t="str">
        <f t="shared" si="43"/>
        <v/>
      </c>
      <c r="C202" s="2" t="str">
        <f t="shared" si="39"/>
        <v/>
      </c>
      <c r="D202" s="2" t="str">
        <f>IF(ISNUMBER(A202),COUNTIF(Calculations!B:B, A202),"")</f>
        <v/>
      </c>
      <c r="E202" s="2" t="str">
        <f>IF(ISNUMBER(A202),COUNTIF(Calculations!A:A, A202),"")</f>
        <v/>
      </c>
      <c r="F202" s="12" t="str">
        <f t="shared" si="48"/>
        <v/>
      </c>
      <c r="G202" s="12" t="str">
        <f t="shared" si="49"/>
        <v/>
      </c>
      <c r="I202" s="8" t="str">
        <f t="shared" si="44"/>
        <v/>
      </c>
      <c r="J202" s="8" t="str">
        <f t="shared" si="45"/>
        <v/>
      </c>
      <c r="K202" s="2" t="str">
        <f t="array" ref="K202">IF(ISNUMBER(I202),MIN(IF($B$2:$B$1251=J202,$C$2:$C$1251)),"")</f>
        <v/>
      </c>
      <c r="L202" s="10" t="str">
        <f t="shared" si="46"/>
        <v/>
      </c>
      <c r="M202" s="2" t="str">
        <f t="array" ref="M202">IF(ISNUMBER(I202),MAX(IF($B$2:$B$1251=J202,$C$2:$C$1251)),"")</f>
        <v/>
      </c>
      <c r="O202" s="2" t="str">
        <f t="shared" si="40"/>
        <v/>
      </c>
      <c r="P202" s="2" t="str">
        <f t="shared" si="41"/>
        <v/>
      </c>
      <c r="Q202" s="2" t="str">
        <f t="shared" si="47"/>
        <v/>
      </c>
      <c r="R202" s="2" t="str">
        <f t="shared" si="50"/>
        <v/>
      </c>
      <c r="S202" s="2" t="str">
        <f t="shared" si="51"/>
        <v/>
      </c>
    </row>
    <row r="203" spans="1:19" x14ac:dyDescent="0.25">
      <c r="A203" s="8" t="str">
        <f t="shared" si="42"/>
        <v/>
      </c>
      <c r="B203" s="2" t="str">
        <f t="shared" si="43"/>
        <v/>
      </c>
      <c r="C203" s="2" t="str">
        <f t="shared" si="39"/>
        <v/>
      </c>
      <c r="D203" s="2" t="str">
        <f>IF(ISNUMBER(A203),COUNTIF(Calculations!B:B, A203),"")</f>
        <v/>
      </c>
      <c r="E203" s="2" t="str">
        <f>IF(ISNUMBER(A203),COUNTIF(Calculations!A:A, A203),"")</f>
        <v/>
      </c>
      <c r="F203" s="12" t="str">
        <f t="shared" si="48"/>
        <v/>
      </c>
      <c r="G203" s="12" t="str">
        <f t="shared" si="49"/>
        <v/>
      </c>
      <c r="I203" s="8" t="str">
        <f t="shared" si="44"/>
        <v/>
      </c>
      <c r="J203" s="8" t="str">
        <f t="shared" si="45"/>
        <v/>
      </c>
      <c r="K203" s="2" t="str">
        <f t="array" ref="K203">IF(ISNUMBER(I203),MIN(IF($B$2:$B$1251=J203,$C$2:$C$1251)),"")</f>
        <v/>
      </c>
      <c r="L203" s="10" t="str">
        <f t="shared" si="46"/>
        <v/>
      </c>
      <c r="M203" s="2" t="str">
        <f t="array" ref="M203">IF(ISNUMBER(I203),MAX(IF($B$2:$B$1251=J203,$C$2:$C$1251)),"")</f>
        <v/>
      </c>
      <c r="O203" s="2" t="str">
        <f t="shared" si="40"/>
        <v/>
      </c>
      <c r="P203" s="2" t="str">
        <f t="shared" si="41"/>
        <v/>
      </c>
      <c r="Q203" s="2" t="str">
        <f t="shared" si="47"/>
        <v/>
      </c>
      <c r="R203" s="2" t="str">
        <f t="shared" si="50"/>
        <v/>
      </c>
      <c r="S203" s="2" t="str">
        <f t="shared" si="51"/>
        <v/>
      </c>
    </row>
    <row r="204" spans="1:19" x14ac:dyDescent="0.25">
      <c r="A204" s="8" t="str">
        <f t="shared" si="42"/>
        <v/>
      </c>
      <c r="B204" s="2" t="str">
        <f t="shared" si="43"/>
        <v/>
      </c>
      <c r="C204" s="2" t="str">
        <f t="shared" si="39"/>
        <v/>
      </c>
      <c r="D204" s="2" t="str">
        <f>IF(ISNUMBER(A204),COUNTIF(Calculations!B:B, A204),"")</f>
        <v/>
      </c>
      <c r="E204" s="2" t="str">
        <f>IF(ISNUMBER(A204),COUNTIF(Calculations!A:A, A204),"")</f>
        <v/>
      </c>
      <c r="F204" s="12" t="str">
        <f t="shared" si="48"/>
        <v/>
      </c>
      <c r="G204" s="12" t="str">
        <f t="shared" si="49"/>
        <v/>
      </c>
      <c r="I204" s="8" t="str">
        <f t="shared" si="44"/>
        <v/>
      </c>
      <c r="J204" s="8" t="str">
        <f t="shared" si="45"/>
        <v/>
      </c>
      <c r="K204" s="2" t="str">
        <f t="array" ref="K204">IF(ISNUMBER(I204),MIN(IF($B$2:$B$1251=J204,$C$2:$C$1251)),"")</f>
        <v/>
      </c>
      <c r="L204" s="10" t="str">
        <f t="shared" si="46"/>
        <v/>
      </c>
      <c r="M204" s="2" t="str">
        <f t="array" ref="M204">IF(ISNUMBER(I204),MAX(IF($B$2:$B$1251=J204,$C$2:$C$1251)),"")</f>
        <v/>
      </c>
      <c r="O204" s="2" t="str">
        <f t="shared" si="40"/>
        <v/>
      </c>
      <c r="P204" s="2" t="str">
        <f t="shared" si="41"/>
        <v/>
      </c>
      <c r="Q204" s="2" t="str">
        <f t="shared" si="47"/>
        <v/>
      </c>
      <c r="R204" s="2" t="str">
        <f t="shared" si="50"/>
        <v/>
      </c>
      <c r="S204" s="2" t="str">
        <f t="shared" si="51"/>
        <v/>
      </c>
    </row>
    <row r="205" spans="1:19" x14ac:dyDescent="0.25">
      <c r="A205" s="8" t="str">
        <f t="shared" si="42"/>
        <v/>
      </c>
      <c r="B205" s="2" t="str">
        <f t="shared" si="43"/>
        <v/>
      </c>
      <c r="C205" s="2" t="str">
        <f t="shared" si="39"/>
        <v/>
      </c>
      <c r="D205" s="2" t="str">
        <f>IF(ISNUMBER(A205),COUNTIF(Calculations!B:B, A205),"")</f>
        <v/>
      </c>
      <c r="E205" s="2" t="str">
        <f>IF(ISNUMBER(A205),COUNTIF(Calculations!A:A, A205),"")</f>
        <v/>
      </c>
      <c r="F205" s="12" t="str">
        <f t="shared" si="48"/>
        <v/>
      </c>
      <c r="G205" s="12" t="str">
        <f t="shared" si="49"/>
        <v/>
      </c>
      <c r="I205" s="8" t="str">
        <f t="shared" si="44"/>
        <v/>
      </c>
      <c r="J205" s="8" t="str">
        <f t="shared" si="45"/>
        <v/>
      </c>
      <c r="K205" s="2" t="str">
        <f t="array" ref="K205">IF(ISNUMBER(I205),MIN(IF($B$2:$B$1251=J205,$C$2:$C$1251)),"")</f>
        <v/>
      </c>
      <c r="L205" s="10" t="str">
        <f t="shared" si="46"/>
        <v/>
      </c>
      <c r="M205" s="2" t="str">
        <f t="array" ref="M205">IF(ISNUMBER(I205),MAX(IF($B$2:$B$1251=J205,$C$2:$C$1251)),"")</f>
        <v/>
      </c>
      <c r="O205" s="2" t="str">
        <f t="shared" si="40"/>
        <v/>
      </c>
      <c r="P205" s="2" t="str">
        <f t="shared" si="41"/>
        <v/>
      </c>
      <c r="Q205" s="2" t="str">
        <f t="shared" si="47"/>
        <v/>
      </c>
      <c r="R205" s="2" t="str">
        <f t="shared" si="50"/>
        <v/>
      </c>
      <c r="S205" s="2" t="str">
        <f t="shared" si="51"/>
        <v/>
      </c>
    </row>
    <row r="206" spans="1:19" x14ac:dyDescent="0.25">
      <c r="A206" s="8" t="str">
        <f t="shared" si="42"/>
        <v/>
      </c>
      <c r="B206" s="2" t="str">
        <f t="shared" si="43"/>
        <v/>
      </c>
      <c r="C206" s="2" t="str">
        <f t="shared" si="39"/>
        <v/>
      </c>
      <c r="D206" s="2" t="str">
        <f>IF(ISNUMBER(A206),COUNTIF(Calculations!B:B, A206),"")</f>
        <v/>
      </c>
      <c r="E206" s="2" t="str">
        <f>IF(ISNUMBER(A206),COUNTIF(Calculations!A:A, A206),"")</f>
        <v/>
      </c>
      <c r="F206" s="12" t="str">
        <f t="shared" si="48"/>
        <v/>
      </c>
      <c r="G206" s="12" t="str">
        <f t="shared" si="49"/>
        <v/>
      </c>
      <c r="I206" s="8" t="str">
        <f t="shared" si="44"/>
        <v/>
      </c>
      <c r="J206" s="8" t="str">
        <f t="shared" si="45"/>
        <v/>
      </c>
      <c r="K206" s="2" t="str">
        <f t="array" ref="K206">IF(ISNUMBER(I206),MIN(IF($B$2:$B$1251=J206,$C$2:$C$1251)),"")</f>
        <v/>
      </c>
      <c r="L206" s="10" t="str">
        <f t="shared" si="46"/>
        <v/>
      </c>
      <c r="M206" s="2" t="str">
        <f t="array" ref="M206">IF(ISNUMBER(I206),MAX(IF($B$2:$B$1251=J206,$C$2:$C$1251)),"")</f>
        <v/>
      </c>
      <c r="O206" s="2" t="str">
        <f t="shared" si="40"/>
        <v/>
      </c>
      <c r="P206" s="2" t="str">
        <f t="shared" si="41"/>
        <v/>
      </c>
      <c r="Q206" s="2" t="str">
        <f t="shared" si="47"/>
        <v/>
      </c>
      <c r="R206" s="2" t="str">
        <f t="shared" si="50"/>
        <v/>
      </c>
      <c r="S206" s="2" t="str">
        <f t="shared" si="51"/>
        <v/>
      </c>
    </row>
    <row r="207" spans="1:19" x14ac:dyDescent="0.25">
      <c r="A207" s="8" t="str">
        <f t="shared" si="42"/>
        <v/>
      </c>
      <c r="B207" s="2" t="str">
        <f t="shared" si="43"/>
        <v/>
      </c>
      <c r="C207" s="2" t="str">
        <f t="shared" si="39"/>
        <v/>
      </c>
      <c r="D207" s="2" t="str">
        <f>IF(ISNUMBER(A207),COUNTIF(Calculations!B:B, A207),"")</f>
        <v/>
      </c>
      <c r="E207" s="2" t="str">
        <f>IF(ISNUMBER(A207),COUNTIF(Calculations!A:A, A207),"")</f>
        <v/>
      </c>
      <c r="F207" s="12" t="str">
        <f t="shared" si="48"/>
        <v/>
      </c>
      <c r="G207" s="12" t="str">
        <f t="shared" si="49"/>
        <v/>
      </c>
      <c r="I207" s="8" t="str">
        <f t="shared" si="44"/>
        <v/>
      </c>
      <c r="J207" s="8" t="str">
        <f t="shared" si="45"/>
        <v/>
      </c>
      <c r="K207" s="2" t="str">
        <f t="array" ref="K207">IF(ISNUMBER(I207),MIN(IF($B$2:$B$1251=J207,$C$2:$C$1251)),"")</f>
        <v/>
      </c>
      <c r="L207" s="10" t="str">
        <f t="shared" si="46"/>
        <v/>
      </c>
      <c r="M207" s="2" t="str">
        <f t="array" ref="M207">IF(ISNUMBER(I207),MAX(IF($B$2:$B$1251=J207,$C$2:$C$1251)),"")</f>
        <v/>
      </c>
      <c r="O207" s="2" t="str">
        <f t="shared" si="40"/>
        <v/>
      </c>
      <c r="P207" s="2" t="str">
        <f t="shared" si="41"/>
        <v/>
      </c>
      <c r="Q207" s="2" t="str">
        <f t="shared" si="47"/>
        <v/>
      </c>
      <c r="R207" s="2" t="str">
        <f t="shared" si="50"/>
        <v/>
      </c>
      <c r="S207" s="2" t="str">
        <f t="shared" si="51"/>
        <v/>
      </c>
    </row>
    <row r="208" spans="1:19" x14ac:dyDescent="0.25">
      <c r="A208" s="8" t="str">
        <f t="shared" si="42"/>
        <v/>
      </c>
      <c r="B208" s="2" t="str">
        <f t="shared" si="43"/>
        <v/>
      </c>
      <c r="C208" s="2" t="str">
        <f t="shared" si="39"/>
        <v/>
      </c>
      <c r="D208" s="2" t="str">
        <f>IF(ISNUMBER(A208),COUNTIF(Calculations!B:B, A208),"")</f>
        <v/>
      </c>
      <c r="E208" s="2" t="str">
        <f>IF(ISNUMBER(A208),COUNTIF(Calculations!A:A, A208),"")</f>
        <v/>
      </c>
      <c r="F208" s="12" t="str">
        <f t="shared" si="48"/>
        <v/>
      </c>
      <c r="G208" s="12" t="str">
        <f t="shared" si="49"/>
        <v/>
      </c>
      <c r="I208" s="8" t="str">
        <f t="shared" si="44"/>
        <v/>
      </c>
      <c r="J208" s="8" t="str">
        <f t="shared" si="45"/>
        <v/>
      </c>
      <c r="K208" s="2" t="str">
        <f t="array" ref="K208">IF(ISNUMBER(I208),MIN(IF($B$2:$B$1251=J208,$C$2:$C$1251)),"")</f>
        <v/>
      </c>
      <c r="L208" s="10" t="str">
        <f t="shared" si="46"/>
        <v/>
      </c>
      <c r="M208" s="2" t="str">
        <f t="array" ref="M208">IF(ISNUMBER(I208),MAX(IF($B$2:$B$1251=J208,$C$2:$C$1251)),"")</f>
        <v/>
      </c>
      <c r="O208" s="2" t="str">
        <f t="shared" si="40"/>
        <v/>
      </c>
      <c r="P208" s="2" t="str">
        <f t="shared" si="41"/>
        <v/>
      </c>
      <c r="Q208" s="2" t="str">
        <f t="shared" si="47"/>
        <v/>
      </c>
      <c r="R208" s="2" t="str">
        <f t="shared" si="50"/>
        <v/>
      </c>
      <c r="S208" s="2" t="str">
        <f t="shared" si="51"/>
        <v/>
      </c>
    </row>
    <row r="209" spans="1:19" x14ac:dyDescent="0.25">
      <c r="A209" s="8" t="str">
        <f t="shared" si="42"/>
        <v/>
      </c>
      <c r="B209" s="2" t="str">
        <f t="shared" si="43"/>
        <v/>
      </c>
      <c r="C209" s="2" t="str">
        <f t="shared" si="39"/>
        <v/>
      </c>
      <c r="D209" s="2" t="str">
        <f>IF(ISNUMBER(A209),COUNTIF(Calculations!B:B, A209),"")</f>
        <v/>
      </c>
      <c r="E209" s="2" t="str">
        <f>IF(ISNUMBER(A209),COUNTIF(Calculations!A:A, A209),"")</f>
        <v/>
      </c>
      <c r="F209" s="12" t="str">
        <f t="shared" si="48"/>
        <v/>
      </c>
      <c r="G209" s="12" t="str">
        <f t="shared" si="49"/>
        <v/>
      </c>
      <c r="I209" s="8" t="str">
        <f t="shared" si="44"/>
        <v/>
      </c>
      <c r="J209" s="8" t="str">
        <f t="shared" si="45"/>
        <v/>
      </c>
      <c r="K209" s="2" t="str">
        <f t="array" ref="K209">IF(ISNUMBER(I209),MIN(IF($B$2:$B$1251=J209,$C$2:$C$1251)),"")</f>
        <v/>
      </c>
      <c r="L209" s="10" t="str">
        <f t="shared" si="46"/>
        <v/>
      </c>
      <c r="M209" s="2" t="str">
        <f t="array" ref="M209">IF(ISNUMBER(I209),MAX(IF($B$2:$B$1251=J209,$C$2:$C$1251)),"")</f>
        <v/>
      </c>
      <c r="O209" s="2" t="str">
        <f t="shared" si="40"/>
        <v/>
      </c>
      <c r="P209" s="2" t="str">
        <f t="shared" si="41"/>
        <v/>
      </c>
      <c r="Q209" s="2" t="str">
        <f t="shared" si="47"/>
        <v/>
      </c>
      <c r="R209" s="2" t="str">
        <f t="shared" si="50"/>
        <v/>
      </c>
      <c r="S209" s="2" t="str">
        <f t="shared" si="51"/>
        <v/>
      </c>
    </row>
    <row r="210" spans="1:19" x14ac:dyDescent="0.25">
      <c r="A210" s="8" t="str">
        <f t="shared" si="42"/>
        <v/>
      </c>
      <c r="B210" s="2" t="str">
        <f t="shared" si="43"/>
        <v/>
      </c>
      <c r="C210" s="2" t="str">
        <f t="shared" si="39"/>
        <v/>
      </c>
      <c r="D210" s="2" t="str">
        <f>IF(ISNUMBER(A210),COUNTIF(Calculations!B:B, A210),"")</f>
        <v/>
      </c>
      <c r="E210" s="2" t="str">
        <f>IF(ISNUMBER(A210),COUNTIF(Calculations!A:A, A210),"")</f>
        <v/>
      </c>
      <c r="F210" s="12" t="str">
        <f t="shared" si="48"/>
        <v/>
      </c>
      <c r="G210" s="12" t="str">
        <f t="shared" si="49"/>
        <v/>
      </c>
      <c r="I210" s="8" t="str">
        <f t="shared" si="44"/>
        <v/>
      </c>
      <c r="J210" s="8" t="str">
        <f t="shared" si="45"/>
        <v/>
      </c>
      <c r="K210" s="2" t="str">
        <f t="array" ref="K210">IF(ISNUMBER(I210),MIN(IF($B$2:$B$1251=J210,$C$2:$C$1251)),"")</f>
        <v/>
      </c>
      <c r="L210" s="10" t="str">
        <f t="shared" si="46"/>
        <v/>
      </c>
      <c r="M210" s="2" t="str">
        <f t="array" ref="M210">IF(ISNUMBER(I210),MAX(IF($B$2:$B$1251=J210,$C$2:$C$1251)),"")</f>
        <v/>
      </c>
      <c r="O210" s="2" t="str">
        <f t="shared" si="40"/>
        <v/>
      </c>
      <c r="P210" s="2" t="str">
        <f t="shared" si="41"/>
        <v/>
      </c>
      <c r="Q210" s="2" t="str">
        <f t="shared" si="47"/>
        <v/>
      </c>
      <c r="R210" s="2" t="str">
        <f t="shared" si="50"/>
        <v/>
      </c>
      <c r="S210" s="2" t="str">
        <f t="shared" si="51"/>
        <v/>
      </c>
    </row>
    <row r="211" spans="1:19" x14ac:dyDescent="0.25">
      <c r="A211" s="8" t="str">
        <f t="shared" si="42"/>
        <v/>
      </c>
      <c r="B211" s="2" t="str">
        <f t="shared" si="43"/>
        <v/>
      </c>
      <c r="C211" s="2" t="str">
        <f t="shared" si="39"/>
        <v/>
      </c>
      <c r="D211" s="2" t="str">
        <f>IF(ISNUMBER(A211),COUNTIF(Calculations!B:B, A211),"")</f>
        <v/>
      </c>
      <c r="E211" s="2" t="str">
        <f>IF(ISNUMBER(A211),COUNTIF(Calculations!A:A, A211),"")</f>
        <v/>
      </c>
      <c r="F211" s="12" t="str">
        <f t="shared" si="48"/>
        <v/>
      </c>
      <c r="G211" s="12" t="str">
        <f t="shared" si="49"/>
        <v/>
      </c>
      <c r="I211" s="8" t="str">
        <f t="shared" si="44"/>
        <v/>
      </c>
      <c r="J211" s="8" t="str">
        <f t="shared" si="45"/>
        <v/>
      </c>
      <c r="K211" s="2" t="str">
        <f t="array" ref="K211">IF(ISNUMBER(I211),MIN(IF($B$2:$B$1251=J211,$C$2:$C$1251)),"")</f>
        <v/>
      </c>
      <c r="L211" s="10" t="str">
        <f t="shared" si="46"/>
        <v/>
      </c>
      <c r="M211" s="2" t="str">
        <f t="array" ref="M211">IF(ISNUMBER(I211),MAX(IF($B$2:$B$1251=J211,$C$2:$C$1251)),"")</f>
        <v/>
      </c>
      <c r="O211" s="2" t="str">
        <f t="shared" si="40"/>
        <v/>
      </c>
      <c r="P211" s="2" t="str">
        <f t="shared" si="41"/>
        <v/>
      </c>
      <c r="Q211" s="2" t="str">
        <f t="shared" si="47"/>
        <v/>
      </c>
      <c r="R211" s="2" t="str">
        <f t="shared" si="50"/>
        <v/>
      </c>
      <c r="S211" s="2" t="str">
        <f t="shared" si="51"/>
        <v/>
      </c>
    </row>
    <row r="212" spans="1:19" x14ac:dyDescent="0.25">
      <c r="A212" s="8" t="str">
        <f t="shared" si="42"/>
        <v/>
      </c>
      <c r="B212" s="2" t="str">
        <f t="shared" si="43"/>
        <v/>
      </c>
      <c r="C212" s="2" t="str">
        <f t="shared" si="39"/>
        <v/>
      </c>
      <c r="D212" s="2" t="str">
        <f>IF(ISNUMBER(A212),COUNTIF(Calculations!B:B, A212),"")</f>
        <v/>
      </c>
      <c r="E212" s="2" t="str">
        <f>IF(ISNUMBER(A212),COUNTIF(Calculations!A:A, A212),"")</f>
        <v/>
      </c>
      <c r="F212" s="12" t="str">
        <f t="shared" si="48"/>
        <v/>
      </c>
      <c r="G212" s="12" t="str">
        <f t="shared" si="49"/>
        <v/>
      </c>
      <c r="I212" s="8" t="str">
        <f t="shared" si="44"/>
        <v/>
      </c>
      <c r="J212" s="8" t="str">
        <f t="shared" si="45"/>
        <v/>
      </c>
      <c r="K212" s="2" t="str">
        <f t="array" ref="K212">IF(ISNUMBER(I212),MIN(IF($B$2:$B$1251=J212,$C$2:$C$1251)),"")</f>
        <v/>
      </c>
      <c r="L212" s="10" t="str">
        <f t="shared" si="46"/>
        <v/>
      </c>
      <c r="M212" s="2" t="str">
        <f t="array" ref="M212">IF(ISNUMBER(I212),MAX(IF($B$2:$B$1251=J212,$C$2:$C$1251)),"")</f>
        <v/>
      </c>
      <c r="O212" s="2" t="str">
        <f t="shared" si="40"/>
        <v/>
      </c>
      <c r="P212" s="2" t="str">
        <f t="shared" si="41"/>
        <v/>
      </c>
      <c r="Q212" s="2" t="str">
        <f t="shared" si="47"/>
        <v/>
      </c>
      <c r="R212" s="2" t="str">
        <f t="shared" si="50"/>
        <v/>
      </c>
      <c r="S212" s="2" t="str">
        <f t="shared" si="51"/>
        <v/>
      </c>
    </row>
    <row r="213" spans="1:19" x14ac:dyDescent="0.25">
      <c r="A213" s="8" t="str">
        <f t="shared" si="42"/>
        <v/>
      </c>
      <c r="B213" s="2" t="str">
        <f t="shared" si="43"/>
        <v/>
      </c>
      <c r="C213" s="2" t="str">
        <f t="shared" si="39"/>
        <v/>
      </c>
      <c r="D213" s="2" t="str">
        <f>IF(ISNUMBER(A213),COUNTIF(Calculations!B:B, A213),"")</f>
        <v/>
      </c>
      <c r="E213" s="2" t="str">
        <f>IF(ISNUMBER(A213),COUNTIF(Calculations!A:A, A213),"")</f>
        <v/>
      </c>
      <c r="F213" s="12" t="str">
        <f t="shared" si="48"/>
        <v/>
      </c>
      <c r="G213" s="12" t="str">
        <f t="shared" si="49"/>
        <v/>
      </c>
      <c r="I213" s="8" t="str">
        <f t="shared" si="44"/>
        <v/>
      </c>
      <c r="J213" s="8" t="str">
        <f t="shared" si="45"/>
        <v/>
      </c>
      <c r="K213" s="2" t="str">
        <f t="array" ref="K213">IF(ISNUMBER(I213),MIN(IF($B$2:$B$1251=J213,$C$2:$C$1251)),"")</f>
        <v/>
      </c>
      <c r="L213" s="10" t="str">
        <f t="shared" si="46"/>
        <v/>
      </c>
      <c r="M213" s="2" t="str">
        <f t="array" ref="M213">IF(ISNUMBER(I213),MAX(IF($B$2:$B$1251=J213,$C$2:$C$1251)),"")</f>
        <v/>
      </c>
      <c r="O213" s="2" t="str">
        <f t="shared" si="40"/>
        <v/>
      </c>
      <c r="P213" s="2" t="str">
        <f t="shared" si="41"/>
        <v/>
      </c>
      <c r="Q213" s="2" t="str">
        <f t="shared" si="47"/>
        <v/>
      </c>
      <c r="R213" s="2" t="str">
        <f t="shared" si="50"/>
        <v/>
      </c>
      <c r="S213" s="2" t="str">
        <f t="shared" si="51"/>
        <v/>
      </c>
    </row>
    <row r="214" spans="1:19" x14ac:dyDescent="0.25">
      <c r="A214" s="8" t="str">
        <f t="shared" si="42"/>
        <v/>
      </c>
      <c r="B214" s="2" t="str">
        <f t="shared" si="43"/>
        <v/>
      </c>
      <c r="C214" s="2" t="str">
        <f t="shared" si="39"/>
        <v/>
      </c>
      <c r="D214" s="2" t="str">
        <f>IF(ISNUMBER(A214),COUNTIF(Calculations!B:B, A214),"")</f>
        <v/>
      </c>
      <c r="E214" s="2" t="str">
        <f>IF(ISNUMBER(A214),COUNTIF(Calculations!A:A, A214),"")</f>
        <v/>
      </c>
      <c r="F214" s="12" t="str">
        <f t="shared" si="48"/>
        <v/>
      </c>
      <c r="G214" s="12" t="str">
        <f t="shared" si="49"/>
        <v/>
      </c>
      <c r="I214" s="8" t="str">
        <f t="shared" si="44"/>
        <v/>
      </c>
      <c r="J214" s="8" t="str">
        <f t="shared" si="45"/>
        <v/>
      </c>
      <c r="K214" s="2" t="str">
        <f t="array" ref="K214">IF(ISNUMBER(I214),MIN(IF($B$2:$B$1251=J214,$C$2:$C$1251)),"")</f>
        <v/>
      </c>
      <c r="L214" s="10" t="str">
        <f t="shared" si="46"/>
        <v/>
      </c>
      <c r="M214" s="2" t="str">
        <f t="array" ref="M214">IF(ISNUMBER(I214),MAX(IF($B$2:$B$1251=J214,$C$2:$C$1251)),"")</f>
        <v/>
      </c>
      <c r="O214" s="2" t="str">
        <f t="shared" si="40"/>
        <v/>
      </c>
      <c r="P214" s="2" t="str">
        <f t="shared" si="41"/>
        <v/>
      </c>
      <c r="Q214" s="2" t="str">
        <f t="shared" si="47"/>
        <v/>
      </c>
      <c r="R214" s="2" t="str">
        <f t="shared" si="50"/>
        <v/>
      </c>
      <c r="S214" s="2" t="str">
        <f t="shared" si="51"/>
        <v/>
      </c>
    </row>
    <row r="215" spans="1:19" x14ac:dyDescent="0.25">
      <c r="A215" s="8" t="str">
        <f t="shared" si="42"/>
        <v/>
      </c>
      <c r="B215" s="2" t="str">
        <f t="shared" si="43"/>
        <v/>
      </c>
      <c r="C215" s="2" t="str">
        <f t="shared" si="39"/>
        <v/>
      </c>
      <c r="D215" s="2" t="str">
        <f>IF(ISNUMBER(A215),COUNTIF(Calculations!B:B, A215),"")</f>
        <v/>
      </c>
      <c r="E215" s="2" t="str">
        <f>IF(ISNUMBER(A215),COUNTIF(Calculations!A:A, A215),"")</f>
        <v/>
      </c>
      <c r="F215" s="12" t="str">
        <f t="shared" si="48"/>
        <v/>
      </c>
      <c r="G215" s="12" t="str">
        <f t="shared" si="49"/>
        <v/>
      </c>
      <c r="I215" s="8" t="str">
        <f t="shared" si="44"/>
        <v/>
      </c>
      <c r="J215" s="8" t="str">
        <f t="shared" si="45"/>
        <v/>
      </c>
      <c r="K215" s="2" t="str">
        <f t="array" ref="K215">IF(ISNUMBER(I215),MIN(IF($B$2:$B$1251=J215,$C$2:$C$1251)),"")</f>
        <v/>
      </c>
      <c r="L215" s="10" t="str">
        <f t="shared" si="46"/>
        <v/>
      </c>
      <c r="M215" s="2" t="str">
        <f t="array" ref="M215">IF(ISNUMBER(I215),MAX(IF($B$2:$B$1251=J215,$C$2:$C$1251)),"")</f>
        <v/>
      </c>
      <c r="O215" s="2" t="str">
        <f t="shared" si="40"/>
        <v/>
      </c>
      <c r="P215" s="2" t="str">
        <f t="shared" si="41"/>
        <v/>
      </c>
      <c r="Q215" s="2" t="str">
        <f t="shared" si="47"/>
        <v/>
      </c>
      <c r="R215" s="2" t="str">
        <f t="shared" si="50"/>
        <v/>
      </c>
      <c r="S215" s="2" t="str">
        <f t="shared" si="51"/>
        <v/>
      </c>
    </row>
    <row r="216" spans="1:19" x14ac:dyDescent="0.25">
      <c r="A216" s="8" t="str">
        <f t="shared" si="42"/>
        <v/>
      </c>
      <c r="B216" s="2" t="str">
        <f t="shared" si="43"/>
        <v/>
      </c>
      <c r="C216" s="2" t="str">
        <f t="shared" si="39"/>
        <v/>
      </c>
      <c r="D216" s="2" t="str">
        <f>IF(ISNUMBER(A216),COUNTIF(Calculations!B:B, A216),"")</f>
        <v/>
      </c>
      <c r="E216" s="2" t="str">
        <f>IF(ISNUMBER(A216),COUNTIF(Calculations!A:A, A216),"")</f>
        <v/>
      </c>
      <c r="F216" s="12" t="str">
        <f t="shared" si="48"/>
        <v/>
      </c>
      <c r="G216" s="12" t="str">
        <f t="shared" si="49"/>
        <v/>
      </c>
      <c r="I216" s="8" t="str">
        <f t="shared" si="44"/>
        <v/>
      </c>
      <c r="J216" s="8" t="str">
        <f t="shared" si="45"/>
        <v/>
      </c>
      <c r="K216" s="2" t="str">
        <f t="array" ref="K216">IF(ISNUMBER(I216),MIN(IF($B$2:$B$1251=J216,$C$2:$C$1251)),"")</f>
        <v/>
      </c>
      <c r="L216" s="10" t="str">
        <f t="shared" si="46"/>
        <v/>
      </c>
      <c r="M216" s="2" t="str">
        <f t="array" ref="M216">IF(ISNUMBER(I216),MAX(IF($B$2:$B$1251=J216,$C$2:$C$1251)),"")</f>
        <v/>
      </c>
      <c r="O216" s="2" t="str">
        <f t="shared" si="40"/>
        <v/>
      </c>
      <c r="P216" s="2" t="str">
        <f t="shared" si="41"/>
        <v/>
      </c>
      <c r="Q216" s="2" t="str">
        <f t="shared" si="47"/>
        <v/>
      </c>
      <c r="R216" s="2" t="str">
        <f t="shared" si="50"/>
        <v/>
      </c>
      <c r="S216" s="2" t="str">
        <f t="shared" si="51"/>
        <v/>
      </c>
    </row>
    <row r="217" spans="1:19" x14ac:dyDescent="0.25">
      <c r="A217" s="8" t="str">
        <f t="shared" si="42"/>
        <v/>
      </c>
      <c r="B217" s="2" t="str">
        <f t="shared" si="43"/>
        <v/>
      </c>
      <c r="C217" s="2" t="str">
        <f t="shared" si="39"/>
        <v/>
      </c>
      <c r="D217" s="2" t="str">
        <f>IF(ISNUMBER(A217),COUNTIF(Calculations!B:B, A217),"")</f>
        <v/>
      </c>
      <c r="E217" s="2" t="str">
        <f>IF(ISNUMBER(A217),COUNTIF(Calculations!A:A, A217),"")</f>
        <v/>
      </c>
      <c r="F217" s="12" t="str">
        <f t="shared" si="48"/>
        <v/>
      </c>
      <c r="G217" s="12" t="str">
        <f t="shared" si="49"/>
        <v/>
      </c>
      <c r="I217" s="8" t="str">
        <f t="shared" si="44"/>
        <v/>
      </c>
      <c r="J217" s="8" t="str">
        <f t="shared" si="45"/>
        <v/>
      </c>
      <c r="K217" s="2" t="str">
        <f t="array" ref="K217">IF(ISNUMBER(I217),MIN(IF($B$2:$B$1251=J217,$C$2:$C$1251)),"")</f>
        <v/>
      </c>
      <c r="L217" s="10" t="str">
        <f t="shared" si="46"/>
        <v/>
      </c>
      <c r="M217" s="2" t="str">
        <f t="array" ref="M217">IF(ISNUMBER(I217),MAX(IF($B$2:$B$1251=J217,$C$2:$C$1251)),"")</f>
        <v/>
      </c>
      <c r="O217" s="2" t="str">
        <f t="shared" si="40"/>
        <v/>
      </c>
      <c r="P217" s="2" t="str">
        <f t="shared" si="41"/>
        <v/>
      </c>
      <c r="Q217" s="2" t="str">
        <f t="shared" si="47"/>
        <v/>
      </c>
      <c r="R217" s="2" t="str">
        <f t="shared" si="50"/>
        <v/>
      </c>
      <c r="S217" s="2" t="str">
        <f t="shared" si="51"/>
        <v/>
      </c>
    </row>
    <row r="218" spans="1:19" x14ac:dyDescent="0.25">
      <c r="A218" s="8" t="str">
        <f t="shared" si="42"/>
        <v/>
      </c>
      <c r="B218" s="2" t="str">
        <f t="shared" si="43"/>
        <v/>
      </c>
      <c r="C218" s="2" t="str">
        <f t="shared" si="39"/>
        <v/>
      </c>
      <c r="D218" s="2" t="str">
        <f>IF(ISNUMBER(A218),COUNTIF(Calculations!B:B, A218),"")</f>
        <v/>
      </c>
      <c r="E218" s="2" t="str">
        <f>IF(ISNUMBER(A218),COUNTIF(Calculations!A:A, A218),"")</f>
        <v/>
      </c>
      <c r="F218" s="12" t="str">
        <f t="shared" si="48"/>
        <v/>
      </c>
      <c r="G218" s="12" t="str">
        <f t="shared" si="49"/>
        <v/>
      </c>
      <c r="I218" s="8" t="str">
        <f t="shared" si="44"/>
        <v/>
      </c>
      <c r="J218" s="8" t="str">
        <f t="shared" si="45"/>
        <v/>
      </c>
      <c r="K218" s="2" t="str">
        <f t="array" ref="K218">IF(ISNUMBER(I218),MIN(IF($B$2:$B$1251=J218,$C$2:$C$1251)),"")</f>
        <v/>
      </c>
      <c r="L218" s="10" t="str">
        <f t="shared" si="46"/>
        <v/>
      </c>
      <c r="M218" s="2" t="str">
        <f t="array" ref="M218">IF(ISNUMBER(I218),MAX(IF($B$2:$B$1251=J218,$C$2:$C$1251)),"")</f>
        <v/>
      </c>
      <c r="O218" s="2" t="str">
        <f t="shared" si="40"/>
        <v/>
      </c>
      <c r="P218" s="2" t="str">
        <f t="shared" si="41"/>
        <v/>
      </c>
      <c r="Q218" s="2" t="str">
        <f t="shared" si="47"/>
        <v/>
      </c>
      <c r="R218" s="2" t="str">
        <f t="shared" si="50"/>
        <v/>
      </c>
      <c r="S218" s="2" t="str">
        <f t="shared" si="51"/>
        <v/>
      </c>
    </row>
    <row r="219" spans="1:19" x14ac:dyDescent="0.25">
      <c r="A219" s="8" t="str">
        <f t="shared" si="42"/>
        <v/>
      </c>
      <c r="B219" s="2" t="str">
        <f t="shared" si="43"/>
        <v/>
      </c>
      <c r="C219" s="2" t="str">
        <f t="shared" si="39"/>
        <v/>
      </c>
      <c r="D219" s="2" t="str">
        <f>IF(ISNUMBER(A219),COUNTIF(Calculations!B:B, A219),"")</f>
        <v/>
      </c>
      <c r="E219" s="2" t="str">
        <f>IF(ISNUMBER(A219),COUNTIF(Calculations!A:A, A219),"")</f>
        <v/>
      </c>
      <c r="F219" s="12" t="str">
        <f t="shared" si="48"/>
        <v/>
      </c>
      <c r="G219" s="12" t="str">
        <f t="shared" si="49"/>
        <v/>
      </c>
      <c r="I219" s="8" t="str">
        <f t="shared" si="44"/>
        <v/>
      </c>
      <c r="J219" s="8" t="str">
        <f t="shared" si="45"/>
        <v/>
      </c>
      <c r="K219" s="2" t="str">
        <f t="array" ref="K219">IF(ISNUMBER(I219),MIN(IF($B$2:$B$1251=J219,$C$2:$C$1251)),"")</f>
        <v/>
      </c>
      <c r="L219" s="10" t="str">
        <f t="shared" si="46"/>
        <v/>
      </c>
      <c r="M219" s="2" t="str">
        <f t="array" ref="M219">IF(ISNUMBER(I219),MAX(IF($B$2:$B$1251=J219,$C$2:$C$1251)),"")</f>
        <v/>
      </c>
      <c r="O219" s="2" t="str">
        <f t="shared" si="40"/>
        <v/>
      </c>
      <c r="P219" s="2" t="str">
        <f t="shared" si="41"/>
        <v/>
      </c>
      <c r="Q219" s="2" t="str">
        <f t="shared" si="47"/>
        <v/>
      </c>
      <c r="R219" s="2" t="str">
        <f t="shared" si="50"/>
        <v/>
      </c>
      <c r="S219" s="2" t="str">
        <f t="shared" si="51"/>
        <v/>
      </c>
    </row>
    <row r="220" spans="1:19" x14ac:dyDescent="0.25">
      <c r="A220" s="8" t="str">
        <f t="shared" si="42"/>
        <v/>
      </c>
      <c r="B220" s="2" t="str">
        <f t="shared" si="43"/>
        <v/>
      </c>
      <c r="C220" s="2" t="str">
        <f t="shared" si="39"/>
        <v/>
      </c>
      <c r="D220" s="2" t="str">
        <f>IF(ISNUMBER(A220),COUNTIF(Calculations!B:B, A220),"")</f>
        <v/>
      </c>
      <c r="E220" s="2" t="str">
        <f>IF(ISNUMBER(A220),COUNTIF(Calculations!A:A, A220),"")</f>
        <v/>
      </c>
      <c r="F220" s="12" t="str">
        <f t="shared" si="48"/>
        <v/>
      </c>
      <c r="G220" s="12" t="str">
        <f t="shared" si="49"/>
        <v/>
      </c>
      <c r="I220" s="8" t="str">
        <f t="shared" si="44"/>
        <v/>
      </c>
      <c r="J220" s="8" t="str">
        <f t="shared" si="45"/>
        <v/>
      </c>
      <c r="K220" s="2" t="str">
        <f t="array" ref="K220">IF(ISNUMBER(I220),MIN(IF($B$2:$B$1251=J220,$C$2:$C$1251)),"")</f>
        <v/>
      </c>
      <c r="L220" s="10" t="str">
        <f t="shared" si="46"/>
        <v/>
      </c>
      <c r="M220" s="2" t="str">
        <f t="array" ref="M220">IF(ISNUMBER(I220),MAX(IF($B$2:$B$1251=J220,$C$2:$C$1251)),"")</f>
        <v/>
      </c>
      <c r="O220" s="2" t="str">
        <f t="shared" si="40"/>
        <v/>
      </c>
      <c r="P220" s="2" t="str">
        <f t="shared" si="41"/>
        <v/>
      </c>
      <c r="Q220" s="2" t="str">
        <f t="shared" si="47"/>
        <v/>
      </c>
      <c r="R220" s="2" t="str">
        <f t="shared" si="50"/>
        <v/>
      </c>
      <c r="S220" s="2" t="str">
        <f t="shared" si="51"/>
        <v/>
      </c>
    </row>
    <row r="221" spans="1:19" x14ac:dyDescent="0.25">
      <c r="A221" s="8" t="str">
        <f t="shared" si="42"/>
        <v/>
      </c>
      <c r="B221" s="2" t="str">
        <f t="shared" si="43"/>
        <v/>
      </c>
      <c r="C221" s="2" t="str">
        <f t="shared" si="39"/>
        <v/>
      </c>
      <c r="D221" s="2" t="str">
        <f>IF(ISNUMBER(A221),COUNTIF(Calculations!B:B, A221),"")</f>
        <v/>
      </c>
      <c r="E221" s="2" t="str">
        <f>IF(ISNUMBER(A221),COUNTIF(Calculations!A:A, A221),"")</f>
        <v/>
      </c>
      <c r="F221" s="12" t="str">
        <f t="shared" si="48"/>
        <v/>
      </c>
      <c r="G221" s="12" t="str">
        <f t="shared" si="49"/>
        <v/>
      </c>
      <c r="I221" s="8" t="str">
        <f t="shared" si="44"/>
        <v/>
      </c>
      <c r="J221" s="8" t="str">
        <f t="shared" si="45"/>
        <v/>
      </c>
      <c r="K221" s="2" t="str">
        <f t="array" ref="K221">IF(ISNUMBER(I221),MIN(IF($B$2:$B$1251=J221,$C$2:$C$1251)),"")</f>
        <v/>
      </c>
      <c r="L221" s="10" t="str">
        <f t="shared" si="46"/>
        <v/>
      </c>
      <c r="M221" s="2" t="str">
        <f t="array" ref="M221">IF(ISNUMBER(I221),MAX(IF($B$2:$B$1251=J221,$C$2:$C$1251)),"")</f>
        <v/>
      </c>
      <c r="O221" s="2" t="str">
        <f t="shared" si="40"/>
        <v/>
      </c>
      <c r="P221" s="2" t="str">
        <f t="shared" si="41"/>
        <v/>
      </c>
      <c r="Q221" s="2" t="str">
        <f t="shared" si="47"/>
        <v/>
      </c>
      <c r="R221" s="2" t="str">
        <f t="shared" si="50"/>
        <v/>
      </c>
      <c r="S221" s="2" t="str">
        <f t="shared" si="51"/>
        <v/>
      </c>
    </row>
    <row r="222" spans="1:19" x14ac:dyDescent="0.25">
      <c r="A222" s="8" t="str">
        <f t="shared" si="42"/>
        <v/>
      </c>
      <c r="B222" s="2" t="str">
        <f t="shared" si="43"/>
        <v/>
      </c>
      <c r="C222" s="2" t="str">
        <f t="shared" si="39"/>
        <v/>
      </c>
      <c r="D222" s="2" t="str">
        <f>IF(ISNUMBER(A222),COUNTIF(Calculations!B:B, A222),"")</f>
        <v/>
      </c>
      <c r="E222" s="2" t="str">
        <f>IF(ISNUMBER(A222),COUNTIF(Calculations!A:A, A222),"")</f>
        <v/>
      </c>
      <c r="F222" s="12" t="str">
        <f t="shared" si="48"/>
        <v/>
      </c>
      <c r="G222" s="12" t="str">
        <f t="shared" si="49"/>
        <v/>
      </c>
      <c r="I222" s="8" t="str">
        <f t="shared" si="44"/>
        <v/>
      </c>
      <c r="J222" s="8" t="str">
        <f t="shared" si="45"/>
        <v/>
      </c>
      <c r="K222" s="2" t="str">
        <f t="array" ref="K222">IF(ISNUMBER(I222),MIN(IF($B$2:$B$1251=J222,$C$2:$C$1251)),"")</f>
        <v/>
      </c>
      <c r="L222" s="10" t="str">
        <f t="shared" si="46"/>
        <v/>
      </c>
      <c r="M222" s="2" t="str">
        <f t="array" ref="M222">IF(ISNUMBER(I222),MAX(IF($B$2:$B$1251=J222,$C$2:$C$1251)),"")</f>
        <v/>
      </c>
      <c r="O222" s="2" t="str">
        <f t="shared" si="40"/>
        <v/>
      </c>
      <c r="P222" s="2" t="str">
        <f t="shared" si="41"/>
        <v/>
      </c>
      <c r="Q222" s="2" t="str">
        <f t="shared" si="47"/>
        <v/>
      </c>
      <c r="R222" s="2" t="str">
        <f t="shared" si="50"/>
        <v/>
      </c>
      <c r="S222" s="2" t="str">
        <f t="shared" si="51"/>
        <v/>
      </c>
    </row>
    <row r="223" spans="1:19" x14ac:dyDescent="0.25">
      <c r="A223" s="8" t="str">
        <f t="shared" si="42"/>
        <v/>
      </c>
      <c r="B223" s="2" t="str">
        <f t="shared" si="43"/>
        <v/>
      </c>
      <c r="C223" s="2" t="str">
        <f t="shared" si="39"/>
        <v/>
      </c>
      <c r="D223" s="2" t="str">
        <f>IF(ISNUMBER(A223),COUNTIF(Calculations!B:B, A223),"")</f>
        <v/>
      </c>
      <c r="E223" s="2" t="str">
        <f>IF(ISNUMBER(A223),COUNTIF(Calculations!A:A, A223),"")</f>
        <v/>
      </c>
      <c r="F223" s="12" t="str">
        <f t="shared" si="48"/>
        <v/>
      </c>
      <c r="G223" s="12" t="str">
        <f t="shared" si="49"/>
        <v/>
      </c>
      <c r="I223" s="8" t="str">
        <f t="shared" si="44"/>
        <v/>
      </c>
      <c r="J223" s="8" t="str">
        <f t="shared" si="45"/>
        <v/>
      </c>
      <c r="K223" s="2" t="str">
        <f t="array" ref="K223">IF(ISNUMBER(I223),MIN(IF($B$2:$B$1251=J223,$C$2:$C$1251)),"")</f>
        <v/>
      </c>
      <c r="L223" s="10" t="str">
        <f t="shared" si="46"/>
        <v/>
      </c>
      <c r="M223" s="2" t="str">
        <f t="array" ref="M223">IF(ISNUMBER(I223),MAX(IF($B$2:$B$1251=J223,$C$2:$C$1251)),"")</f>
        <v/>
      </c>
      <c r="O223" s="2" t="str">
        <f t="shared" si="40"/>
        <v/>
      </c>
      <c r="P223" s="2" t="str">
        <f t="shared" si="41"/>
        <v/>
      </c>
      <c r="Q223" s="2" t="str">
        <f t="shared" si="47"/>
        <v/>
      </c>
      <c r="R223" s="2" t="str">
        <f t="shared" si="50"/>
        <v/>
      </c>
      <c r="S223" s="2" t="str">
        <f t="shared" si="51"/>
        <v/>
      </c>
    </row>
    <row r="224" spans="1:19" x14ac:dyDescent="0.25">
      <c r="A224" s="8" t="str">
        <f t="shared" si="42"/>
        <v/>
      </c>
      <c r="B224" s="2" t="str">
        <f t="shared" si="43"/>
        <v/>
      </c>
      <c r="C224" s="2" t="str">
        <f t="shared" si="39"/>
        <v/>
      </c>
      <c r="D224" s="2" t="str">
        <f>IF(ISNUMBER(A224),COUNTIF(Calculations!B:B, A224),"")</f>
        <v/>
      </c>
      <c r="E224" s="2" t="str">
        <f>IF(ISNUMBER(A224),COUNTIF(Calculations!A:A, A224),"")</f>
        <v/>
      </c>
      <c r="F224" s="12" t="str">
        <f t="shared" si="48"/>
        <v/>
      </c>
      <c r="G224" s="12" t="str">
        <f t="shared" si="49"/>
        <v/>
      </c>
      <c r="I224" s="8" t="str">
        <f t="shared" si="44"/>
        <v/>
      </c>
      <c r="J224" s="8" t="str">
        <f t="shared" si="45"/>
        <v/>
      </c>
      <c r="K224" s="2" t="str">
        <f t="array" ref="K224">IF(ISNUMBER(I224),MIN(IF($B$2:$B$1251=J224,$C$2:$C$1251)),"")</f>
        <v/>
      </c>
      <c r="L224" s="10" t="str">
        <f t="shared" si="46"/>
        <v/>
      </c>
      <c r="M224" s="2" t="str">
        <f t="array" ref="M224">IF(ISNUMBER(I224),MAX(IF($B$2:$B$1251=J224,$C$2:$C$1251)),"")</f>
        <v/>
      </c>
      <c r="O224" s="2" t="str">
        <f t="shared" si="40"/>
        <v/>
      </c>
      <c r="P224" s="2" t="str">
        <f t="shared" si="41"/>
        <v/>
      </c>
      <c r="Q224" s="2" t="str">
        <f t="shared" si="47"/>
        <v/>
      </c>
      <c r="R224" s="2" t="str">
        <f t="shared" si="50"/>
        <v/>
      </c>
      <c r="S224" s="2" t="str">
        <f t="shared" si="51"/>
        <v/>
      </c>
    </row>
    <row r="225" spans="1:19" x14ac:dyDescent="0.25">
      <c r="A225" s="8" t="str">
        <f t="shared" si="42"/>
        <v/>
      </c>
      <c r="B225" s="2" t="str">
        <f t="shared" si="43"/>
        <v/>
      </c>
      <c r="C225" s="2" t="str">
        <f t="shared" si="39"/>
        <v/>
      </c>
      <c r="D225" s="2" t="str">
        <f>IF(ISNUMBER(A225),COUNTIF(Calculations!B:B, A225),"")</f>
        <v/>
      </c>
      <c r="E225" s="2" t="str">
        <f>IF(ISNUMBER(A225),COUNTIF(Calculations!A:A, A225),"")</f>
        <v/>
      </c>
      <c r="F225" s="12" t="str">
        <f t="shared" si="48"/>
        <v/>
      </c>
      <c r="G225" s="12" t="str">
        <f t="shared" si="49"/>
        <v/>
      </c>
      <c r="I225" s="8" t="str">
        <f t="shared" si="44"/>
        <v/>
      </c>
      <c r="J225" s="8" t="str">
        <f t="shared" si="45"/>
        <v/>
      </c>
      <c r="K225" s="2" t="str">
        <f t="array" ref="K225">IF(ISNUMBER(I225),MIN(IF($B$2:$B$1251=J225,$C$2:$C$1251)),"")</f>
        <v/>
      </c>
      <c r="L225" s="10" t="str">
        <f t="shared" si="46"/>
        <v/>
      </c>
      <c r="M225" s="2" t="str">
        <f t="array" ref="M225">IF(ISNUMBER(I225),MAX(IF($B$2:$B$1251=J225,$C$2:$C$1251)),"")</f>
        <v/>
      </c>
      <c r="O225" s="2" t="str">
        <f t="shared" si="40"/>
        <v/>
      </c>
      <c r="P225" s="2" t="str">
        <f t="shared" si="41"/>
        <v/>
      </c>
      <c r="Q225" s="2" t="str">
        <f t="shared" si="47"/>
        <v/>
      </c>
      <c r="R225" s="2" t="str">
        <f t="shared" si="50"/>
        <v/>
      </c>
      <c r="S225" s="2" t="str">
        <f t="shared" si="51"/>
        <v/>
      </c>
    </row>
    <row r="226" spans="1:19" x14ac:dyDescent="0.25">
      <c r="A226" s="8" t="str">
        <f t="shared" si="42"/>
        <v/>
      </c>
      <c r="B226" s="2" t="str">
        <f t="shared" si="43"/>
        <v/>
      </c>
      <c r="C226" s="2" t="str">
        <f t="shared" si="39"/>
        <v/>
      </c>
      <c r="D226" s="2" t="str">
        <f>IF(ISNUMBER(A226),COUNTIF(Calculations!B:B, A226),"")</f>
        <v/>
      </c>
      <c r="E226" s="2" t="str">
        <f>IF(ISNUMBER(A226),COUNTIF(Calculations!A:A, A226),"")</f>
        <v/>
      </c>
      <c r="F226" s="12" t="str">
        <f t="shared" si="48"/>
        <v/>
      </c>
      <c r="G226" s="12" t="str">
        <f t="shared" si="49"/>
        <v/>
      </c>
      <c r="I226" s="8" t="str">
        <f t="shared" si="44"/>
        <v/>
      </c>
      <c r="J226" s="8" t="str">
        <f t="shared" si="45"/>
        <v/>
      </c>
      <c r="K226" s="2" t="str">
        <f t="array" ref="K226">IF(ISNUMBER(I226),MIN(IF($B$2:$B$1251=J226,$C$2:$C$1251)),"")</f>
        <v/>
      </c>
      <c r="L226" s="10" t="str">
        <f t="shared" si="46"/>
        <v/>
      </c>
      <c r="M226" s="2" t="str">
        <f t="array" ref="M226">IF(ISNUMBER(I226),MAX(IF($B$2:$B$1251=J226,$C$2:$C$1251)),"")</f>
        <v/>
      </c>
      <c r="O226" s="2" t="str">
        <f t="shared" si="40"/>
        <v/>
      </c>
      <c r="P226" s="2" t="str">
        <f t="shared" si="41"/>
        <v/>
      </c>
      <c r="Q226" s="2" t="str">
        <f t="shared" si="47"/>
        <v/>
      </c>
      <c r="R226" s="2" t="str">
        <f t="shared" si="50"/>
        <v/>
      </c>
      <c r="S226" s="2" t="str">
        <f t="shared" si="51"/>
        <v/>
      </c>
    </row>
    <row r="227" spans="1:19" x14ac:dyDescent="0.25">
      <c r="A227" s="8" t="str">
        <f t="shared" si="42"/>
        <v/>
      </c>
      <c r="B227" s="2" t="str">
        <f t="shared" si="43"/>
        <v/>
      </c>
      <c r="C227" s="2" t="str">
        <f t="shared" si="39"/>
        <v/>
      </c>
      <c r="D227" s="2" t="str">
        <f>IF(ISNUMBER(A227),COUNTIF(Calculations!B:B, A227),"")</f>
        <v/>
      </c>
      <c r="E227" s="2" t="str">
        <f>IF(ISNUMBER(A227),COUNTIF(Calculations!A:A, A227),"")</f>
        <v/>
      </c>
      <c r="F227" s="12" t="str">
        <f t="shared" si="48"/>
        <v/>
      </c>
      <c r="G227" s="12" t="str">
        <f t="shared" si="49"/>
        <v/>
      </c>
      <c r="I227" s="8" t="str">
        <f t="shared" si="44"/>
        <v/>
      </c>
      <c r="J227" s="8" t="str">
        <f t="shared" si="45"/>
        <v/>
      </c>
      <c r="K227" s="2" t="str">
        <f t="array" ref="K227">IF(ISNUMBER(I227),MIN(IF($B$2:$B$1251=J227,$C$2:$C$1251)),"")</f>
        <v/>
      </c>
      <c r="L227" s="10" t="str">
        <f t="shared" si="46"/>
        <v/>
      </c>
      <c r="M227" s="2" t="str">
        <f t="array" ref="M227">IF(ISNUMBER(I227),MAX(IF($B$2:$B$1251=J227,$C$2:$C$1251)),"")</f>
        <v/>
      </c>
      <c r="O227" s="2" t="str">
        <f t="shared" si="40"/>
        <v/>
      </c>
      <c r="P227" s="2" t="str">
        <f t="shared" si="41"/>
        <v/>
      </c>
      <c r="Q227" s="2" t="str">
        <f t="shared" si="47"/>
        <v/>
      </c>
      <c r="R227" s="2" t="str">
        <f t="shared" si="50"/>
        <v/>
      </c>
      <c r="S227" s="2" t="str">
        <f t="shared" si="51"/>
        <v/>
      </c>
    </row>
    <row r="228" spans="1:19" x14ac:dyDescent="0.25">
      <c r="A228" s="8" t="str">
        <f t="shared" si="42"/>
        <v/>
      </c>
      <c r="B228" s="2" t="str">
        <f t="shared" si="43"/>
        <v/>
      </c>
      <c r="C228" s="2" t="str">
        <f t="shared" si="39"/>
        <v/>
      </c>
      <c r="D228" s="2" t="str">
        <f>IF(ISNUMBER(A228),COUNTIF(Calculations!B:B, A228),"")</f>
        <v/>
      </c>
      <c r="E228" s="2" t="str">
        <f>IF(ISNUMBER(A228),COUNTIF(Calculations!A:A, A228),"")</f>
        <v/>
      </c>
      <c r="F228" s="12" t="str">
        <f t="shared" si="48"/>
        <v/>
      </c>
      <c r="G228" s="12" t="str">
        <f t="shared" si="49"/>
        <v/>
      </c>
      <c r="I228" s="8" t="str">
        <f t="shared" si="44"/>
        <v/>
      </c>
      <c r="J228" s="8" t="str">
        <f t="shared" si="45"/>
        <v/>
      </c>
      <c r="K228" s="2" t="str">
        <f t="array" ref="K228">IF(ISNUMBER(I228),MIN(IF($B$2:$B$1251=J228,$C$2:$C$1251)),"")</f>
        <v/>
      </c>
      <c r="L228" s="10" t="str">
        <f t="shared" si="46"/>
        <v/>
      </c>
      <c r="M228" s="2" t="str">
        <f t="array" ref="M228">IF(ISNUMBER(I228),MAX(IF($B$2:$B$1251=J228,$C$2:$C$1251)),"")</f>
        <v/>
      </c>
      <c r="O228" s="2" t="str">
        <f t="shared" si="40"/>
        <v/>
      </c>
      <c r="P228" s="2" t="str">
        <f t="shared" si="41"/>
        <v/>
      </c>
      <c r="Q228" s="2" t="str">
        <f t="shared" si="47"/>
        <v/>
      </c>
      <c r="R228" s="2" t="str">
        <f t="shared" si="50"/>
        <v/>
      </c>
      <c r="S228" s="2" t="str">
        <f t="shared" si="51"/>
        <v/>
      </c>
    </row>
    <row r="229" spans="1:19" x14ac:dyDescent="0.25">
      <c r="A229" s="8" t="str">
        <f t="shared" si="42"/>
        <v/>
      </c>
      <c r="B229" s="2" t="str">
        <f t="shared" si="43"/>
        <v/>
      </c>
      <c r="C229" s="2" t="str">
        <f t="shared" si="39"/>
        <v/>
      </c>
      <c r="D229" s="2" t="str">
        <f>IF(ISNUMBER(A229),COUNTIF(Calculations!B:B, A229),"")</f>
        <v/>
      </c>
      <c r="E229" s="2" t="str">
        <f>IF(ISNUMBER(A229),COUNTIF(Calculations!A:A, A229),"")</f>
        <v/>
      </c>
      <c r="F229" s="12" t="str">
        <f t="shared" si="48"/>
        <v/>
      </c>
      <c r="G229" s="12" t="str">
        <f t="shared" si="49"/>
        <v/>
      </c>
      <c r="I229" s="8" t="str">
        <f t="shared" si="44"/>
        <v/>
      </c>
      <c r="J229" s="8" t="str">
        <f t="shared" si="45"/>
        <v/>
      </c>
      <c r="K229" s="2" t="str">
        <f t="array" ref="K229">IF(ISNUMBER(I229),MIN(IF($B$2:$B$1251=J229,$C$2:$C$1251)),"")</f>
        <v/>
      </c>
      <c r="L229" s="10" t="str">
        <f t="shared" si="46"/>
        <v/>
      </c>
      <c r="M229" s="2" t="str">
        <f t="array" ref="M229">IF(ISNUMBER(I229),MAX(IF($B$2:$B$1251=J229,$C$2:$C$1251)),"")</f>
        <v/>
      </c>
      <c r="O229" s="2" t="str">
        <f t="shared" si="40"/>
        <v/>
      </c>
      <c r="P229" s="2" t="str">
        <f t="shared" si="41"/>
        <v/>
      </c>
      <c r="Q229" s="2" t="str">
        <f t="shared" si="47"/>
        <v/>
      </c>
      <c r="R229" s="2" t="str">
        <f t="shared" si="50"/>
        <v/>
      </c>
      <c r="S229" s="2" t="str">
        <f t="shared" si="51"/>
        <v/>
      </c>
    </row>
    <row r="230" spans="1:19" x14ac:dyDescent="0.25">
      <c r="A230" s="8" t="str">
        <f t="shared" si="42"/>
        <v/>
      </c>
      <c r="B230" s="2" t="str">
        <f t="shared" si="43"/>
        <v/>
      </c>
      <c r="C230" s="2" t="str">
        <f t="shared" si="39"/>
        <v/>
      </c>
      <c r="D230" s="2" t="str">
        <f>IF(ISNUMBER(A230),COUNTIF(Calculations!B:B, A230),"")</f>
        <v/>
      </c>
      <c r="E230" s="2" t="str">
        <f>IF(ISNUMBER(A230),COUNTIF(Calculations!A:A, A230),"")</f>
        <v/>
      </c>
      <c r="F230" s="12" t="str">
        <f t="shared" si="48"/>
        <v/>
      </c>
      <c r="G230" s="12" t="str">
        <f t="shared" si="49"/>
        <v/>
      </c>
      <c r="I230" s="8" t="str">
        <f t="shared" si="44"/>
        <v/>
      </c>
      <c r="J230" s="8" t="str">
        <f t="shared" si="45"/>
        <v/>
      </c>
      <c r="K230" s="2" t="str">
        <f t="array" ref="K230">IF(ISNUMBER(I230),MIN(IF($B$2:$B$1251=J230,$C$2:$C$1251)),"")</f>
        <v/>
      </c>
      <c r="L230" s="10" t="str">
        <f t="shared" si="46"/>
        <v/>
      </c>
      <c r="M230" s="2" t="str">
        <f t="array" ref="M230">IF(ISNUMBER(I230),MAX(IF($B$2:$B$1251=J230,$C$2:$C$1251)),"")</f>
        <v/>
      </c>
      <c r="O230" s="2" t="str">
        <f t="shared" si="40"/>
        <v/>
      </c>
      <c r="P230" s="2" t="str">
        <f t="shared" si="41"/>
        <v/>
      </c>
      <c r="Q230" s="2" t="str">
        <f t="shared" si="47"/>
        <v/>
      </c>
      <c r="R230" s="2" t="str">
        <f t="shared" si="50"/>
        <v/>
      </c>
      <c r="S230" s="2" t="str">
        <f t="shared" si="51"/>
        <v/>
      </c>
    </row>
    <row r="231" spans="1:19" x14ac:dyDescent="0.25">
      <c r="A231" s="8" t="str">
        <f t="shared" si="42"/>
        <v/>
      </c>
      <c r="B231" s="2" t="str">
        <f t="shared" si="43"/>
        <v/>
      </c>
      <c r="C231" s="2" t="str">
        <f t="shared" si="39"/>
        <v/>
      </c>
      <c r="D231" s="2" t="str">
        <f>IF(ISNUMBER(A231),COUNTIF(Calculations!B:B, A231),"")</f>
        <v/>
      </c>
      <c r="E231" s="2" t="str">
        <f>IF(ISNUMBER(A231),COUNTIF(Calculations!A:A, A231),"")</f>
        <v/>
      </c>
      <c r="F231" s="12" t="str">
        <f t="shared" si="48"/>
        <v/>
      </c>
      <c r="G231" s="12" t="str">
        <f t="shared" si="49"/>
        <v/>
      </c>
      <c r="I231" s="8" t="str">
        <f t="shared" si="44"/>
        <v/>
      </c>
      <c r="J231" s="8" t="str">
        <f t="shared" si="45"/>
        <v/>
      </c>
      <c r="K231" s="2" t="str">
        <f t="array" ref="K231">IF(ISNUMBER(I231),MIN(IF($B$2:$B$1251=J231,$C$2:$C$1251)),"")</f>
        <v/>
      </c>
      <c r="L231" s="10" t="str">
        <f t="shared" si="46"/>
        <v/>
      </c>
      <c r="M231" s="2" t="str">
        <f t="array" ref="M231">IF(ISNUMBER(I231),MAX(IF($B$2:$B$1251=J231,$C$2:$C$1251)),"")</f>
        <v/>
      </c>
      <c r="O231" s="2" t="str">
        <f t="shared" si="40"/>
        <v/>
      </c>
      <c r="P231" s="2" t="str">
        <f t="shared" si="41"/>
        <v/>
      </c>
      <c r="Q231" s="2" t="str">
        <f t="shared" si="47"/>
        <v/>
      </c>
      <c r="R231" s="2" t="str">
        <f t="shared" si="50"/>
        <v/>
      </c>
      <c r="S231" s="2" t="str">
        <f t="shared" si="51"/>
        <v/>
      </c>
    </row>
    <row r="232" spans="1:19" x14ac:dyDescent="0.25">
      <c r="A232" s="8" t="str">
        <f t="shared" si="42"/>
        <v/>
      </c>
      <c r="B232" s="2" t="str">
        <f t="shared" si="43"/>
        <v/>
      </c>
      <c r="C232" s="2" t="str">
        <f t="shared" si="39"/>
        <v/>
      </c>
      <c r="D232" s="2" t="str">
        <f>IF(ISNUMBER(A232),COUNTIF(Calculations!B:B, A232),"")</f>
        <v/>
      </c>
      <c r="E232" s="2" t="str">
        <f>IF(ISNUMBER(A232),COUNTIF(Calculations!A:A, A232),"")</f>
        <v/>
      </c>
      <c r="F232" s="12" t="str">
        <f t="shared" si="48"/>
        <v/>
      </c>
      <c r="G232" s="12" t="str">
        <f t="shared" si="49"/>
        <v/>
      </c>
      <c r="I232" s="8" t="str">
        <f t="shared" si="44"/>
        <v/>
      </c>
      <c r="J232" s="8" t="str">
        <f t="shared" si="45"/>
        <v/>
      </c>
      <c r="K232" s="2" t="str">
        <f t="array" ref="K232">IF(ISNUMBER(I232),MIN(IF($B$2:$B$1251=J232,$C$2:$C$1251)),"")</f>
        <v/>
      </c>
      <c r="L232" s="10" t="str">
        <f t="shared" si="46"/>
        <v/>
      </c>
      <c r="M232" s="2" t="str">
        <f t="array" ref="M232">IF(ISNUMBER(I232),MAX(IF($B$2:$B$1251=J232,$C$2:$C$1251)),"")</f>
        <v/>
      </c>
      <c r="O232" s="2" t="str">
        <f t="shared" si="40"/>
        <v/>
      </c>
      <c r="P232" s="2" t="str">
        <f t="shared" si="41"/>
        <v/>
      </c>
      <c r="Q232" s="2" t="str">
        <f t="shared" si="47"/>
        <v/>
      </c>
      <c r="R232" s="2" t="str">
        <f t="shared" si="50"/>
        <v/>
      </c>
      <c r="S232" s="2" t="str">
        <f t="shared" si="51"/>
        <v/>
      </c>
    </row>
    <row r="233" spans="1:19" x14ac:dyDescent="0.25">
      <c r="A233" s="8" t="str">
        <f t="shared" si="42"/>
        <v/>
      </c>
      <c r="B233" s="2" t="str">
        <f t="shared" si="43"/>
        <v/>
      </c>
      <c r="C233" s="2" t="str">
        <f t="shared" si="39"/>
        <v/>
      </c>
      <c r="D233" s="2" t="str">
        <f>IF(ISNUMBER(A233),COUNTIF(Calculations!B:B, A233),"")</f>
        <v/>
      </c>
      <c r="E233" s="2" t="str">
        <f>IF(ISNUMBER(A233),COUNTIF(Calculations!A:A, A233),"")</f>
        <v/>
      </c>
      <c r="F233" s="12" t="str">
        <f t="shared" si="48"/>
        <v/>
      </c>
      <c r="G233" s="12" t="str">
        <f t="shared" si="49"/>
        <v/>
      </c>
      <c r="I233" s="8" t="str">
        <f t="shared" si="44"/>
        <v/>
      </c>
      <c r="J233" s="8" t="str">
        <f t="shared" si="45"/>
        <v/>
      </c>
      <c r="K233" s="2" t="str">
        <f t="array" ref="K233">IF(ISNUMBER(I233),MIN(IF($B$2:$B$1251=J233,$C$2:$C$1251)),"")</f>
        <v/>
      </c>
      <c r="L233" s="10" t="str">
        <f t="shared" si="46"/>
        <v/>
      </c>
      <c r="M233" s="2" t="str">
        <f t="array" ref="M233">IF(ISNUMBER(I233),MAX(IF($B$2:$B$1251=J233,$C$2:$C$1251)),"")</f>
        <v/>
      </c>
      <c r="O233" s="2" t="str">
        <f t="shared" si="40"/>
        <v/>
      </c>
      <c r="P233" s="2" t="str">
        <f t="shared" si="41"/>
        <v/>
      </c>
      <c r="Q233" s="2" t="str">
        <f t="shared" si="47"/>
        <v/>
      </c>
      <c r="R233" s="2" t="str">
        <f t="shared" si="50"/>
        <v/>
      </c>
      <c r="S233" s="2" t="str">
        <f t="shared" si="51"/>
        <v/>
      </c>
    </row>
    <row r="234" spans="1:19" x14ac:dyDescent="0.25">
      <c r="A234" s="8" t="str">
        <f t="shared" si="42"/>
        <v/>
      </c>
      <c r="B234" s="2" t="str">
        <f t="shared" si="43"/>
        <v/>
      </c>
      <c r="C234" s="2" t="str">
        <f t="shared" si="39"/>
        <v/>
      </c>
      <c r="D234" s="2" t="str">
        <f>IF(ISNUMBER(A234),COUNTIF(Calculations!B:B, A234),"")</f>
        <v/>
      </c>
      <c r="E234" s="2" t="str">
        <f>IF(ISNUMBER(A234),COUNTIF(Calculations!A:A, A234),"")</f>
        <v/>
      </c>
      <c r="F234" s="12" t="str">
        <f t="shared" si="48"/>
        <v/>
      </c>
      <c r="G234" s="12" t="str">
        <f t="shared" si="49"/>
        <v/>
      </c>
      <c r="I234" s="8" t="str">
        <f t="shared" si="44"/>
        <v/>
      </c>
      <c r="J234" s="8" t="str">
        <f t="shared" si="45"/>
        <v/>
      </c>
      <c r="K234" s="2" t="str">
        <f t="array" ref="K234">IF(ISNUMBER(I234),MIN(IF($B$2:$B$1251=J234,$C$2:$C$1251)),"")</f>
        <v/>
      </c>
      <c r="L234" s="10" t="str">
        <f t="shared" si="46"/>
        <v/>
      </c>
      <c r="M234" s="2" t="str">
        <f t="array" ref="M234">IF(ISNUMBER(I234),MAX(IF($B$2:$B$1251=J234,$C$2:$C$1251)),"")</f>
        <v/>
      </c>
      <c r="O234" s="2" t="str">
        <f t="shared" si="40"/>
        <v/>
      </c>
      <c r="P234" s="2" t="str">
        <f t="shared" si="41"/>
        <v/>
      </c>
      <c r="Q234" s="2" t="str">
        <f t="shared" si="47"/>
        <v/>
      </c>
      <c r="R234" s="2" t="str">
        <f t="shared" si="50"/>
        <v/>
      </c>
      <c r="S234" s="2" t="str">
        <f t="shared" si="51"/>
        <v/>
      </c>
    </row>
    <row r="235" spans="1:19" x14ac:dyDescent="0.25">
      <c r="A235" s="8" t="str">
        <f t="shared" si="42"/>
        <v/>
      </c>
      <c r="B235" s="2" t="str">
        <f t="shared" si="43"/>
        <v/>
      </c>
      <c r="C235" s="2" t="str">
        <f t="shared" si="39"/>
        <v/>
      </c>
      <c r="D235" s="2" t="str">
        <f>IF(ISNUMBER(A235),COUNTIF(Calculations!B:B, A235),"")</f>
        <v/>
      </c>
      <c r="E235" s="2" t="str">
        <f>IF(ISNUMBER(A235),COUNTIF(Calculations!A:A, A235),"")</f>
        <v/>
      </c>
      <c r="F235" s="12" t="str">
        <f t="shared" si="48"/>
        <v/>
      </c>
      <c r="G235" s="12" t="str">
        <f t="shared" si="49"/>
        <v/>
      </c>
      <c r="I235" s="8" t="str">
        <f t="shared" si="44"/>
        <v/>
      </c>
      <c r="J235" s="8" t="str">
        <f t="shared" si="45"/>
        <v/>
      </c>
      <c r="K235" s="2" t="str">
        <f t="array" ref="K235">IF(ISNUMBER(I235),MIN(IF($B$2:$B$1251=J235,$C$2:$C$1251)),"")</f>
        <v/>
      </c>
      <c r="L235" s="10" t="str">
        <f t="shared" si="46"/>
        <v/>
      </c>
      <c r="M235" s="2" t="str">
        <f t="array" ref="M235">IF(ISNUMBER(I235),MAX(IF($B$2:$B$1251=J235,$C$2:$C$1251)),"")</f>
        <v/>
      </c>
      <c r="O235" s="2" t="str">
        <f t="shared" si="40"/>
        <v/>
      </c>
      <c r="P235" s="2" t="str">
        <f t="shared" si="41"/>
        <v/>
      </c>
      <c r="Q235" s="2" t="str">
        <f t="shared" si="47"/>
        <v/>
      </c>
      <c r="R235" s="2" t="str">
        <f t="shared" si="50"/>
        <v/>
      </c>
      <c r="S235" s="2" t="str">
        <f t="shared" si="51"/>
        <v/>
      </c>
    </row>
    <row r="236" spans="1:19" x14ac:dyDescent="0.25">
      <c r="A236" s="8" t="str">
        <f t="shared" si="42"/>
        <v/>
      </c>
      <c r="B236" s="2" t="str">
        <f t="shared" si="43"/>
        <v/>
      </c>
      <c r="C236" s="2" t="str">
        <f t="shared" si="39"/>
        <v/>
      </c>
      <c r="D236" s="2" t="str">
        <f>IF(ISNUMBER(A236),COUNTIF(Calculations!B:B, A236),"")</f>
        <v/>
      </c>
      <c r="E236" s="2" t="str">
        <f>IF(ISNUMBER(A236),COUNTIF(Calculations!A:A, A236),"")</f>
        <v/>
      </c>
      <c r="F236" s="12" t="str">
        <f t="shared" si="48"/>
        <v/>
      </c>
      <c r="G236" s="12" t="str">
        <f t="shared" si="49"/>
        <v/>
      </c>
      <c r="I236" s="8" t="str">
        <f t="shared" si="44"/>
        <v/>
      </c>
      <c r="J236" s="8" t="str">
        <f t="shared" si="45"/>
        <v/>
      </c>
      <c r="K236" s="2" t="str">
        <f t="array" ref="K236">IF(ISNUMBER(I236),MIN(IF($B$2:$B$1251=J236,$C$2:$C$1251)),"")</f>
        <v/>
      </c>
      <c r="L236" s="10" t="str">
        <f t="shared" si="46"/>
        <v/>
      </c>
      <c r="M236" s="2" t="str">
        <f t="array" ref="M236">IF(ISNUMBER(I236),MAX(IF($B$2:$B$1251=J236,$C$2:$C$1251)),"")</f>
        <v/>
      </c>
      <c r="O236" s="2" t="str">
        <f t="shared" si="40"/>
        <v/>
      </c>
      <c r="P236" s="2" t="str">
        <f t="shared" si="41"/>
        <v/>
      </c>
      <c r="Q236" s="2" t="str">
        <f t="shared" si="47"/>
        <v/>
      </c>
      <c r="R236" s="2" t="str">
        <f t="shared" si="50"/>
        <v/>
      </c>
      <c r="S236" s="2" t="str">
        <f t="shared" si="51"/>
        <v/>
      </c>
    </row>
    <row r="237" spans="1:19" x14ac:dyDescent="0.25">
      <c r="A237" s="8" t="str">
        <f t="shared" si="42"/>
        <v/>
      </c>
      <c r="B237" s="2" t="str">
        <f t="shared" si="43"/>
        <v/>
      </c>
      <c r="C237" s="2" t="str">
        <f t="shared" si="39"/>
        <v/>
      </c>
      <c r="D237" s="2" t="str">
        <f>IF(ISNUMBER(A237),COUNTIF(Calculations!B:B, A237),"")</f>
        <v/>
      </c>
      <c r="E237" s="2" t="str">
        <f>IF(ISNUMBER(A237),COUNTIF(Calculations!A:A, A237),"")</f>
        <v/>
      </c>
      <c r="F237" s="12" t="str">
        <f t="shared" si="48"/>
        <v/>
      </c>
      <c r="G237" s="12" t="str">
        <f t="shared" si="49"/>
        <v/>
      </c>
      <c r="I237" s="8" t="str">
        <f t="shared" si="44"/>
        <v/>
      </c>
      <c r="J237" s="8" t="str">
        <f t="shared" si="45"/>
        <v/>
      </c>
      <c r="K237" s="2" t="str">
        <f t="array" ref="K237">IF(ISNUMBER(I237),MIN(IF($B$2:$B$1251=J237,$C$2:$C$1251)),"")</f>
        <v/>
      </c>
      <c r="L237" s="10" t="str">
        <f t="shared" si="46"/>
        <v/>
      </c>
      <c r="M237" s="2" t="str">
        <f t="array" ref="M237">IF(ISNUMBER(I237),MAX(IF($B$2:$B$1251=J237,$C$2:$C$1251)),"")</f>
        <v/>
      </c>
      <c r="O237" s="2" t="str">
        <f t="shared" si="40"/>
        <v/>
      </c>
      <c r="P237" s="2" t="str">
        <f t="shared" si="41"/>
        <v/>
      </c>
      <c r="Q237" s="2" t="str">
        <f t="shared" si="47"/>
        <v/>
      </c>
      <c r="R237" s="2" t="str">
        <f t="shared" si="50"/>
        <v/>
      </c>
      <c r="S237" s="2" t="str">
        <f t="shared" si="51"/>
        <v/>
      </c>
    </row>
    <row r="238" spans="1:19" x14ac:dyDescent="0.25">
      <c r="A238" s="8" t="str">
        <f t="shared" si="42"/>
        <v/>
      </c>
      <c r="B238" s="2" t="str">
        <f t="shared" si="43"/>
        <v/>
      </c>
      <c r="C238" s="2" t="str">
        <f t="shared" si="39"/>
        <v/>
      </c>
      <c r="D238" s="2" t="str">
        <f>IF(ISNUMBER(A238),COUNTIF(Calculations!B:B, A238),"")</f>
        <v/>
      </c>
      <c r="E238" s="2" t="str">
        <f>IF(ISNUMBER(A238),COUNTIF(Calculations!A:A, A238),"")</f>
        <v/>
      </c>
      <c r="F238" s="12" t="str">
        <f t="shared" si="48"/>
        <v/>
      </c>
      <c r="G238" s="12" t="str">
        <f t="shared" si="49"/>
        <v/>
      </c>
      <c r="I238" s="8" t="str">
        <f t="shared" si="44"/>
        <v/>
      </c>
      <c r="J238" s="8" t="str">
        <f t="shared" si="45"/>
        <v/>
      </c>
      <c r="K238" s="2" t="str">
        <f t="array" ref="K238">IF(ISNUMBER(I238),MIN(IF($B$2:$B$1251=J238,$C$2:$C$1251)),"")</f>
        <v/>
      </c>
      <c r="L238" s="10" t="str">
        <f t="shared" si="46"/>
        <v/>
      </c>
      <c r="M238" s="2" t="str">
        <f t="array" ref="M238">IF(ISNUMBER(I238),MAX(IF($B$2:$B$1251=J238,$C$2:$C$1251)),"")</f>
        <v/>
      </c>
      <c r="O238" s="2" t="str">
        <f t="shared" si="40"/>
        <v/>
      </c>
      <c r="P238" s="2" t="str">
        <f t="shared" si="41"/>
        <v/>
      </c>
      <c r="Q238" s="2" t="str">
        <f t="shared" si="47"/>
        <v/>
      </c>
      <c r="R238" s="2" t="str">
        <f t="shared" si="50"/>
        <v/>
      </c>
      <c r="S238" s="2" t="str">
        <f t="shared" si="51"/>
        <v/>
      </c>
    </row>
    <row r="239" spans="1:19" x14ac:dyDescent="0.25">
      <c r="A239" s="8" t="str">
        <f t="shared" si="42"/>
        <v/>
      </c>
      <c r="B239" s="2" t="str">
        <f t="shared" si="43"/>
        <v/>
      </c>
      <c r="C239" s="2" t="str">
        <f t="shared" si="39"/>
        <v/>
      </c>
      <c r="D239" s="2" t="str">
        <f>IF(ISNUMBER(A239),COUNTIF(Calculations!B:B, A239),"")</f>
        <v/>
      </c>
      <c r="E239" s="2" t="str">
        <f>IF(ISNUMBER(A239),COUNTIF(Calculations!A:A, A239),"")</f>
        <v/>
      </c>
      <c r="F239" s="12" t="str">
        <f t="shared" si="48"/>
        <v/>
      </c>
      <c r="G239" s="12" t="str">
        <f t="shared" si="49"/>
        <v/>
      </c>
      <c r="I239" s="8" t="str">
        <f t="shared" si="44"/>
        <v/>
      </c>
      <c r="J239" s="8" t="str">
        <f t="shared" si="45"/>
        <v/>
      </c>
      <c r="K239" s="2" t="str">
        <f t="array" ref="K239">IF(ISNUMBER(I239),MIN(IF($B$2:$B$1251=J239,$C$2:$C$1251)),"")</f>
        <v/>
      </c>
      <c r="L239" s="10" t="str">
        <f t="shared" si="46"/>
        <v/>
      </c>
      <c r="M239" s="2" t="str">
        <f t="array" ref="M239">IF(ISNUMBER(I239),MAX(IF($B$2:$B$1251=J239,$C$2:$C$1251)),"")</f>
        <v/>
      </c>
      <c r="O239" s="2" t="str">
        <f t="shared" si="40"/>
        <v/>
      </c>
      <c r="P239" s="2" t="str">
        <f t="shared" si="41"/>
        <v/>
      </c>
      <c r="Q239" s="2" t="str">
        <f t="shared" si="47"/>
        <v/>
      </c>
      <c r="R239" s="2" t="str">
        <f t="shared" si="50"/>
        <v/>
      </c>
      <c r="S239" s="2" t="str">
        <f t="shared" si="51"/>
        <v/>
      </c>
    </row>
    <row r="240" spans="1:19" x14ac:dyDescent="0.25">
      <c r="A240" s="8" t="str">
        <f t="shared" si="42"/>
        <v/>
      </c>
      <c r="B240" s="2" t="str">
        <f t="shared" si="43"/>
        <v/>
      </c>
      <c r="C240" s="2" t="str">
        <f t="shared" si="39"/>
        <v/>
      </c>
      <c r="D240" s="2" t="str">
        <f>IF(ISNUMBER(A240),COUNTIF(Calculations!B:B, A240),"")</f>
        <v/>
      </c>
      <c r="E240" s="2" t="str">
        <f>IF(ISNUMBER(A240),COUNTIF(Calculations!A:A, A240),"")</f>
        <v/>
      </c>
      <c r="F240" s="12" t="str">
        <f t="shared" si="48"/>
        <v/>
      </c>
      <c r="G240" s="12" t="str">
        <f t="shared" si="49"/>
        <v/>
      </c>
      <c r="I240" s="8" t="str">
        <f t="shared" si="44"/>
        <v/>
      </c>
      <c r="J240" s="8" t="str">
        <f t="shared" si="45"/>
        <v/>
      </c>
      <c r="K240" s="2" t="str">
        <f t="array" ref="K240">IF(ISNUMBER(I240),MIN(IF($B$2:$B$1251=J240,$C$2:$C$1251)),"")</f>
        <v/>
      </c>
      <c r="L240" s="10" t="str">
        <f t="shared" si="46"/>
        <v/>
      </c>
      <c r="M240" s="2" t="str">
        <f t="array" ref="M240">IF(ISNUMBER(I240),MAX(IF($B$2:$B$1251=J240,$C$2:$C$1251)),"")</f>
        <v/>
      </c>
      <c r="O240" s="2" t="str">
        <f t="shared" si="40"/>
        <v/>
      </c>
      <c r="P240" s="2" t="str">
        <f t="shared" si="41"/>
        <v/>
      </c>
      <c r="Q240" s="2" t="str">
        <f t="shared" si="47"/>
        <v/>
      </c>
      <c r="R240" s="2" t="str">
        <f t="shared" si="50"/>
        <v/>
      </c>
      <c r="S240" s="2" t="str">
        <f t="shared" si="51"/>
        <v/>
      </c>
    </row>
    <row r="241" spans="1:19" x14ac:dyDescent="0.25">
      <c r="A241" s="8" t="str">
        <f t="shared" si="42"/>
        <v/>
      </c>
      <c r="B241" s="2" t="str">
        <f t="shared" si="43"/>
        <v/>
      </c>
      <c r="C241" s="2" t="str">
        <f t="shared" si="39"/>
        <v/>
      </c>
      <c r="D241" s="2" t="str">
        <f>IF(ISNUMBER(A241),COUNTIF(Calculations!B:B, A241),"")</f>
        <v/>
      </c>
      <c r="E241" s="2" t="str">
        <f>IF(ISNUMBER(A241),COUNTIF(Calculations!A:A, A241),"")</f>
        <v/>
      </c>
      <c r="F241" s="12" t="str">
        <f t="shared" si="48"/>
        <v/>
      </c>
      <c r="G241" s="12" t="str">
        <f t="shared" si="49"/>
        <v/>
      </c>
      <c r="I241" s="8" t="str">
        <f t="shared" si="44"/>
        <v/>
      </c>
      <c r="J241" s="8" t="str">
        <f t="shared" si="45"/>
        <v/>
      </c>
      <c r="K241" s="2" t="str">
        <f t="array" ref="K241">IF(ISNUMBER(I241),MIN(IF($B$2:$B$1251=J241,$C$2:$C$1251)),"")</f>
        <v/>
      </c>
      <c r="L241" s="10" t="str">
        <f t="shared" si="46"/>
        <v/>
      </c>
      <c r="M241" s="2" t="str">
        <f t="array" ref="M241">IF(ISNUMBER(I241),MAX(IF($B$2:$B$1251=J241,$C$2:$C$1251)),"")</f>
        <v/>
      </c>
      <c r="O241" s="2" t="str">
        <f t="shared" si="40"/>
        <v/>
      </c>
      <c r="P241" s="2" t="str">
        <f t="shared" si="41"/>
        <v/>
      </c>
      <c r="Q241" s="2" t="str">
        <f t="shared" si="47"/>
        <v/>
      </c>
      <c r="R241" s="2" t="str">
        <f t="shared" si="50"/>
        <v/>
      </c>
      <c r="S241" s="2" t="str">
        <f t="shared" si="51"/>
        <v/>
      </c>
    </row>
    <row r="242" spans="1:19" x14ac:dyDescent="0.25">
      <c r="A242" s="8" t="str">
        <f t="shared" si="42"/>
        <v/>
      </c>
      <c r="B242" s="2" t="str">
        <f t="shared" si="43"/>
        <v/>
      </c>
      <c r="C242" s="2" t="str">
        <f t="shared" si="39"/>
        <v/>
      </c>
      <c r="D242" s="2" t="str">
        <f>IF(ISNUMBER(A242),COUNTIF(Calculations!B:B, A242),"")</f>
        <v/>
      </c>
      <c r="E242" s="2" t="str">
        <f>IF(ISNUMBER(A242),COUNTIF(Calculations!A:A, A242),"")</f>
        <v/>
      </c>
      <c r="F242" s="12" t="str">
        <f t="shared" si="48"/>
        <v/>
      </c>
      <c r="G242" s="12" t="str">
        <f t="shared" si="49"/>
        <v/>
      </c>
      <c r="I242" s="8" t="str">
        <f t="shared" si="44"/>
        <v/>
      </c>
      <c r="J242" s="8" t="str">
        <f t="shared" si="45"/>
        <v/>
      </c>
      <c r="K242" s="2" t="str">
        <f t="array" ref="K242">IF(ISNUMBER(I242),MIN(IF($B$2:$B$1251=J242,$C$2:$C$1251)),"")</f>
        <v/>
      </c>
      <c r="L242" s="10" t="str">
        <f t="shared" si="46"/>
        <v/>
      </c>
      <c r="M242" s="2" t="str">
        <f t="array" ref="M242">IF(ISNUMBER(I242),MAX(IF($B$2:$B$1251=J242,$C$2:$C$1251)),"")</f>
        <v/>
      </c>
      <c r="O242" s="2" t="str">
        <f t="shared" si="40"/>
        <v/>
      </c>
      <c r="P242" s="2" t="str">
        <f t="shared" si="41"/>
        <v/>
      </c>
      <c r="Q242" s="2" t="str">
        <f t="shared" si="47"/>
        <v/>
      </c>
      <c r="R242" s="2" t="str">
        <f t="shared" si="50"/>
        <v/>
      </c>
      <c r="S242" s="2" t="str">
        <f t="shared" si="51"/>
        <v/>
      </c>
    </row>
    <row r="243" spans="1:19" x14ac:dyDescent="0.25">
      <c r="A243" s="8" t="str">
        <f t="shared" si="42"/>
        <v/>
      </c>
      <c r="B243" s="2" t="str">
        <f t="shared" si="43"/>
        <v/>
      </c>
      <c r="C243" s="2" t="str">
        <f t="shared" si="39"/>
        <v/>
      </c>
      <c r="D243" s="2" t="str">
        <f>IF(ISNUMBER(A243),COUNTIF(Calculations!B:B, A243),"")</f>
        <v/>
      </c>
      <c r="E243" s="2" t="str">
        <f>IF(ISNUMBER(A243),COUNTIF(Calculations!A:A, A243),"")</f>
        <v/>
      </c>
      <c r="F243" s="12" t="str">
        <f t="shared" si="48"/>
        <v/>
      </c>
      <c r="G243" s="12" t="str">
        <f t="shared" si="49"/>
        <v/>
      </c>
      <c r="I243" s="8" t="str">
        <f t="shared" si="44"/>
        <v/>
      </c>
      <c r="J243" s="8" t="str">
        <f t="shared" si="45"/>
        <v/>
      </c>
      <c r="K243" s="2" t="str">
        <f t="array" ref="K243">IF(ISNUMBER(I243),MIN(IF($B$2:$B$1251=J243,$C$2:$C$1251)),"")</f>
        <v/>
      </c>
      <c r="L243" s="10" t="str">
        <f t="shared" si="46"/>
        <v/>
      </c>
      <c r="M243" s="2" t="str">
        <f t="array" ref="M243">IF(ISNUMBER(I243),MAX(IF($B$2:$B$1251=J243,$C$2:$C$1251)),"")</f>
        <v/>
      </c>
      <c r="O243" s="2" t="str">
        <f t="shared" si="40"/>
        <v/>
      </c>
      <c r="P243" s="2" t="str">
        <f t="shared" si="41"/>
        <v/>
      </c>
      <c r="Q243" s="2" t="str">
        <f t="shared" si="47"/>
        <v/>
      </c>
      <c r="R243" s="2" t="str">
        <f t="shared" si="50"/>
        <v/>
      </c>
      <c r="S243" s="2" t="str">
        <f t="shared" si="51"/>
        <v/>
      </c>
    </row>
    <row r="244" spans="1:19" x14ac:dyDescent="0.25">
      <c r="A244" s="8" t="str">
        <f t="shared" si="42"/>
        <v/>
      </c>
      <c r="B244" s="2" t="str">
        <f t="shared" si="43"/>
        <v/>
      </c>
      <c r="C244" s="2" t="str">
        <f t="shared" si="39"/>
        <v/>
      </c>
      <c r="D244" s="2" t="str">
        <f>IF(ISNUMBER(A244),COUNTIF(Calculations!B:B, A244),"")</f>
        <v/>
      </c>
      <c r="E244" s="2" t="str">
        <f>IF(ISNUMBER(A244),COUNTIF(Calculations!A:A, A244),"")</f>
        <v/>
      </c>
      <c r="F244" s="12" t="str">
        <f t="shared" si="48"/>
        <v/>
      </c>
      <c r="G244" s="12" t="str">
        <f t="shared" si="49"/>
        <v/>
      </c>
      <c r="I244" s="8" t="str">
        <f t="shared" si="44"/>
        <v/>
      </c>
      <c r="J244" s="8" t="str">
        <f t="shared" si="45"/>
        <v/>
      </c>
      <c r="K244" s="2" t="str">
        <f t="array" ref="K244">IF(ISNUMBER(I244),MIN(IF($B$2:$B$1251=J244,$C$2:$C$1251)),"")</f>
        <v/>
      </c>
      <c r="L244" s="10" t="str">
        <f t="shared" si="46"/>
        <v/>
      </c>
      <c r="M244" s="2" t="str">
        <f t="array" ref="M244">IF(ISNUMBER(I244),MAX(IF($B$2:$B$1251=J244,$C$2:$C$1251)),"")</f>
        <v/>
      </c>
      <c r="O244" s="2" t="str">
        <f t="shared" si="40"/>
        <v/>
      </c>
      <c r="P244" s="2" t="str">
        <f t="shared" si="41"/>
        <v/>
      </c>
      <c r="Q244" s="2" t="str">
        <f t="shared" si="47"/>
        <v/>
      </c>
      <c r="R244" s="2" t="str">
        <f t="shared" si="50"/>
        <v/>
      </c>
      <c r="S244" s="2" t="str">
        <f t="shared" si="51"/>
        <v/>
      </c>
    </row>
    <row r="245" spans="1:19" x14ac:dyDescent="0.25">
      <c r="A245" s="8" t="str">
        <f t="shared" si="42"/>
        <v/>
      </c>
      <c r="B245" s="2" t="str">
        <f t="shared" si="43"/>
        <v/>
      </c>
      <c r="C245" s="2" t="str">
        <f t="shared" si="39"/>
        <v/>
      </c>
      <c r="D245" s="2" t="str">
        <f>IF(ISNUMBER(A245),COUNTIF(Calculations!B:B, A245),"")</f>
        <v/>
      </c>
      <c r="E245" s="2" t="str">
        <f>IF(ISNUMBER(A245),COUNTIF(Calculations!A:A, A245),"")</f>
        <v/>
      </c>
      <c r="F245" s="12" t="str">
        <f t="shared" si="48"/>
        <v/>
      </c>
      <c r="G245" s="12" t="str">
        <f t="shared" si="49"/>
        <v/>
      </c>
      <c r="I245" s="8" t="str">
        <f t="shared" si="44"/>
        <v/>
      </c>
      <c r="J245" s="8" t="str">
        <f t="shared" si="45"/>
        <v/>
      </c>
      <c r="K245" s="2" t="str">
        <f t="array" ref="K245">IF(ISNUMBER(I245),MIN(IF($B$2:$B$1251=J245,$C$2:$C$1251)),"")</f>
        <v/>
      </c>
      <c r="L245" s="10" t="str">
        <f t="shared" si="46"/>
        <v/>
      </c>
      <c r="M245" s="2" t="str">
        <f t="array" ref="M245">IF(ISNUMBER(I245),MAX(IF($B$2:$B$1251=J245,$C$2:$C$1251)),"")</f>
        <v/>
      </c>
      <c r="O245" s="2" t="str">
        <f t="shared" si="40"/>
        <v/>
      </c>
      <c r="P245" s="2" t="str">
        <f t="shared" si="41"/>
        <v/>
      </c>
      <c r="Q245" s="2" t="str">
        <f t="shared" si="47"/>
        <v/>
      </c>
      <c r="R245" s="2" t="str">
        <f t="shared" si="50"/>
        <v/>
      </c>
      <c r="S245" s="2" t="str">
        <f t="shared" si="51"/>
        <v/>
      </c>
    </row>
    <row r="246" spans="1:19" x14ac:dyDescent="0.25">
      <c r="A246" s="8" t="str">
        <f t="shared" si="42"/>
        <v/>
      </c>
      <c r="B246" s="2" t="str">
        <f t="shared" si="43"/>
        <v/>
      </c>
      <c r="C246" s="2" t="str">
        <f t="shared" si="39"/>
        <v/>
      </c>
      <c r="D246" s="2" t="str">
        <f>IF(ISNUMBER(A246),COUNTIF(Calculations!B:B, A246),"")</f>
        <v/>
      </c>
      <c r="E246" s="2" t="str">
        <f>IF(ISNUMBER(A246),COUNTIF(Calculations!A:A, A246),"")</f>
        <v/>
      </c>
      <c r="F246" s="12" t="str">
        <f t="shared" si="48"/>
        <v/>
      </c>
      <c r="G246" s="12" t="str">
        <f t="shared" si="49"/>
        <v/>
      </c>
      <c r="I246" s="8" t="str">
        <f t="shared" si="44"/>
        <v/>
      </c>
      <c r="J246" s="8" t="str">
        <f t="shared" si="45"/>
        <v/>
      </c>
      <c r="K246" s="2" t="str">
        <f t="array" ref="K246">IF(ISNUMBER(I246),MIN(IF($B$2:$B$1251=J246,$C$2:$C$1251)),"")</f>
        <v/>
      </c>
      <c r="L246" s="10" t="str">
        <f t="shared" si="46"/>
        <v/>
      </c>
      <c r="M246" s="2" t="str">
        <f t="array" ref="M246">IF(ISNUMBER(I246),MAX(IF($B$2:$B$1251=J246,$C$2:$C$1251)),"")</f>
        <v/>
      </c>
      <c r="O246" s="2" t="str">
        <f t="shared" si="40"/>
        <v/>
      </c>
      <c r="P246" s="2" t="str">
        <f t="shared" si="41"/>
        <v/>
      </c>
      <c r="Q246" s="2" t="str">
        <f t="shared" si="47"/>
        <v/>
      </c>
      <c r="R246" s="2" t="str">
        <f t="shared" si="50"/>
        <v/>
      </c>
      <c r="S246" s="2" t="str">
        <f t="shared" si="51"/>
        <v/>
      </c>
    </row>
    <row r="247" spans="1:19" x14ac:dyDescent="0.25">
      <c r="A247" s="8" t="str">
        <f t="shared" si="42"/>
        <v/>
      </c>
      <c r="B247" s="2" t="str">
        <f t="shared" si="43"/>
        <v/>
      </c>
      <c r="C247" s="2" t="str">
        <f t="shared" si="39"/>
        <v/>
      </c>
      <c r="D247" s="2" t="str">
        <f>IF(ISNUMBER(A247),COUNTIF(Calculations!B:B, A247),"")</f>
        <v/>
      </c>
      <c r="E247" s="2" t="str">
        <f>IF(ISNUMBER(A247),COUNTIF(Calculations!A:A, A247),"")</f>
        <v/>
      </c>
      <c r="F247" s="12" t="str">
        <f t="shared" si="48"/>
        <v/>
      </c>
      <c r="G247" s="12" t="str">
        <f t="shared" si="49"/>
        <v/>
      </c>
      <c r="I247" s="8" t="str">
        <f t="shared" si="44"/>
        <v/>
      </c>
      <c r="J247" s="8" t="str">
        <f t="shared" si="45"/>
        <v/>
      </c>
      <c r="K247" s="2" t="str">
        <f t="array" ref="K247">IF(ISNUMBER(I247),MIN(IF($B$2:$B$1251=J247,$C$2:$C$1251)),"")</f>
        <v/>
      </c>
      <c r="L247" s="10" t="str">
        <f t="shared" si="46"/>
        <v/>
      </c>
      <c r="M247" s="2" t="str">
        <f t="array" ref="M247">IF(ISNUMBER(I247),MAX(IF($B$2:$B$1251=J247,$C$2:$C$1251)),"")</f>
        <v/>
      </c>
      <c r="O247" s="2" t="str">
        <f t="shared" si="40"/>
        <v/>
      </c>
      <c r="P247" s="2" t="str">
        <f t="shared" si="41"/>
        <v/>
      </c>
      <c r="Q247" s="2" t="str">
        <f t="shared" si="47"/>
        <v/>
      </c>
      <c r="R247" s="2" t="str">
        <f t="shared" si="50"/>
        <v/>
      </c>
      <c r="S247" s="2" t="str">
        <f t="shared" si="51"/>
        <v/>
      </c>
    </row>
    <row r="248" spans="1:19" x14ac:dyDescent="0.25">
      <c r="A248" s="8" t="str">
        <f t="shared" si="42"/>
        <v/>
      </c>
      <c r="B248" s="2" t="str">
        <f t="shared" si="43"/>
        <v/>
      </c>
      <c r="C248" s="2" t="str">
        <f t="shared" si="39"/>
        <v/>
      </c>
      <c r="D248" s="2" t="str">
        <f>IF(ISNUMBER(A248),COUNTIF(Calculations!B:B, A248),"")</f>
        <v/>
      </c>
      <c r="E248" s="2" t="str">
        <f>IF(ISNUMBER(A248),COUNTIF(Calculations!A:A, A248),"")</f>
        <v/>
      </c>
      <c r="F248" s="12" t="str">
        <f t="shared" si="48"/>
        <v/>
      </c>
      <c r="G248" s="12" t="str">
        <f t="shared" si="49"/>
        <v/>
      </c>
      <c r="I248" s="8" t="str">
        <f t="shared" si="44"/>
        <v/>
      </c>
      <c r="J248" s="8" t="str">
        <f t="shared" si="45"/>
        <v/>
      </c>
      <c r="K248" s="2" t="str">
        <f t="array" ref="K248">IF(ISNUMBER(I248),MIN(IF($B$2:$B$1251=J248,$C$2:$C$1251)),"")</f>
        <v/>
      </c>
      <c r="L248" s="10" t="str">
        <f t="shared" si="46"/>
        <v/>
      </c>
      <c r="M248" s="2" t="str">
        <f t="array" ref="M248">IF(ISNUMBER(I248),MAX(IF($B$2:$B$1251=J248,$C$2:$C$1251)),"")</f>
        <v/>
      </c>
      <c r="O248" s="2" t="str">
        <f t="shared" si="40"/>
        <v/>
      </c>
      <c r="P248" s="2" t="str">
        <f t="shared" si="41"/>
        <v/>
      </c>
      <c r="Q248" s="2" t="str">
        <f t="shared" si="47"/>
        <v/>
      </c>
      <c r="R248" s="2" t="str">
        <f t="shared" si="50"/>
        <v/>
      </c>
      <c r="S248" s="2" t="str">
        <f t="shared" si="51"/>
        <v/>
      </c>
    </row>
    <row r="249" spans="1:19" x14ac:dyDescent="0.25">
      <c r="A249" s="8" t="str">
        <f t="shared" si="42"/>
        <v/>
      </c>
      <c r="B249" s="2" t="str">
        <f t="shared" si="43"/>
        <v/>
      </c>
      <c r="C249" s="2" t="str">
        <f t="shared" si="39"/>
        <v/>
      </c>
      <c r="D249" s="2" t="str">
        <f>IF(ISNUMBER(A249),COUNTIF(Calculations!B:B, A249),"")</f>
        <v/>
      </c>
      <c r="E249" s="2" t="str">
        <f>IF(ISNUMBER(A249),COUNTIF(Calculations!A:A, A249),"")</f>
        <v/>
      </c>
      <c r="F249" s="12" t="str">
        <f t="shared" si="48"/>
        <v/>
      </c>
      <c r="G249" s="12" t="str">
        <f t="shared" si="49"/>
        <v/>
      </c>
      <c r="I249" s="8" t="str">
        <f t="shared" si="44"/>
        <v/>
      </c>
      <c r="J249" s="8" t="str">
        <f t="shared" si="45"/>
        <v/>
      </c>
      <c r="K249" s="2" t="str">
        <f t="array" ref="K249">IF(ISNUMBER(I249),MIN(IF($B$2:$B$1251=J249,$C$2:$C$1251)),"")</f>
        <v/>
      </c>
      <c r="L249" s="10" t="str">
        <f t="shared" si="46"/>
        <v/>
      </c>
      <c r="M249" s="2" t="str">
        <f t="array" ref="M249">IF(ISNUMBER(I249),MAX(IF($B$2:$B$1251=J249,$C$2:$C$1251)),"")</f>
        <v/>
      </c>
      <c r="O249" s="2" t="str">
        <f t="shared" si="40"/>
        <v/>
      </c>
      <c r="P249" s="2" t="str">
        <f t="shared" si="41"/>
        <v/>
      </c>
      <c r="Q249" s="2" t="str">
        <f t="shared" si="47"/>
        <v/>
      </c>
      <c r="R249" s="2" t="str">
        <f t="shared" si="50"/>
        <v/>
      </c>
      <c r="S249" s="2" t="str">
        <f t="shared" si="51"/>
        <v/>
      </c>
    </row>
    <row r="250" spans="1:19" x14ac:dyDescent="0.25">
      <c r="A250" s="8" t="str">
        <f t="shared" si="42"/>
        <v/>
      </c>
      <c r="B250" s="2" t="str">
        <f t="shared" si="43"/>
        <v/>
      </c>
      <c r="C250" s="2" t="str">
        <f t="shared" si="39"/>
        <v/>
      </c>
      <c r="D250" s="2" t="str">
        <f>IF(ISNUMBER(A250),COUNTIF(Calculations!B:B, A250),"")</f>
        <v/>
      </c>
      <c r="E250" s="2" t="str">
        <f>IF(ISNUMBER(A250),COUNTIF(Calculations!A:A, A250),"")</f>
        <v/>
      </c>
      <c r="F250" s="12" t="str">
        <f t="shared" si="48"/>
        <v/>
      </c>
      <c r="G250" s="12" t="str">
        <f t="shared" si="49"/>
        <v/>
      </c>
      <c r="I250" s="8" t="str">
        <f t="shared" si="44"/>
        <v/>
      </c>
      <c r="J250" s="8" t="str">
        <f t="shared" si="45"/>
        <v/>
      </c>
      <c r="K250" s="2" t="str">
        <f t="array" ref="K250">IF(ISNUMBER(I250),MIN(IF($B$2:$B$1251=J250,$C$2:$C$1251)),"")</f>
        <v/>
      </c>
      <c r="L250" s="10" t="str">
        <f t="shared" si="46"/>
        <v/>
      </c>
      <c r="M250" s="2" t="str">
        <f t="array" ref="M250">IF(ISNUMBER(I250),MAX(IF($B$2:$B$1251=J250,$C$2:$C$1251)),"")</f>
        <v/>
      </c>
      <c r="O250" s="2" t="str">
        <f t="shared" si="40"/>
        <v/>
      </c>
      <c r="P250" s="2" t="str">
        <f t="shared" si="41"/>
        <v/>
      </c>
      <c r="Q250" s="2" t="str">
        <f t="shared" si="47"/>
        <v/>
      </c>
      <c r="R250" s="2" t="str">
        <f t="shared" si="50"/>
        <v/>
      </c>
      <c r="S250" s="2" t="str">
        <f t="shared" si="51"/>
        <v/>
      </c>
    </row>
    <row r="251" spans="1:19" x14ac:dyDescent="0.25">
      <c r="A251" s="8" t="str">
        <f t="shared" si="42"/>
        <v/>
      </c>
      <c r="B251" s="2" t="str">
        <f t="shared" si="43"/>
        <v/>
      </c>
      <c r="C251" s="2" t="str">
        <f t="shared" si="39"/>
        <v/>
      </c>
      <c r="D251" s="2" t="str">
        <f>IF(ISNUMBER(A251),COUNTIF(Calculations!B:B, A251),"")</f>
        <v/>
      </c>
      <c r="E251" s="2" t="str">
        <f>IF(ISNUMBER(A251),COUNTIF(Calculations!A:A, A251),"")</f>
        <v/>
      </c>
      <c r="F251" s="12" t="str">
        <f t="shared" si="48"/>
        <v/>
      </c>
      <c r="G251" s="12" t="str">
        <f t="shared" si="49"/>
        <v/>
      </c>
      <c r="I251" s="8" t="str">
        <f t="shared" si="44"/>
        <v/>
      </c>
      <c r="J251" s="8" t="str">
        <f t="shared" si="45"/>
        <v/>
      </c>
      <c r="K251" s="2" t="str">
        <f t="array" ref="K251">IF(ISNUMBER(I251),MIN(IF($B$2:$B$1251=J251,$C$2:$C$1251)),"")</f>
        <v/>
      </c>
      <c r="L251" s="10" t="str">
        <f t="shared" si="46"/>
        <v/>
      </c>
      <c r="M251" s="2" t="str">
        <f t="array" ref="M251">IF(ISNUMBER(I251),MAX(IF($B$2:$B$1251=J251,$C$2:$C$1251)),"")</f>
        <v/>
      </c>
      <c r="O251" s="2" t="str">
        <f t="shared" si="40"/>
        <v/>
      </c>
      <c r="P251" s="2" t="str">
        <f t="shared" si="41"/>
        <v/>
      </c>
      <c r="Q251" s="2" t="str">
        <f t="shared" si="47"/>
        <v/>
      </c>
      <c r="R251" s="2" t="str">
        <f t="shared" si="50"/>
        <v/>
      </c>
      <c r="S251" s="2" t="str">
        <f t="shared" si="51"/>
        <v/>
      </c>
    </row>
    <row r="252" spans="1:19" x14ac:dyDescent="0.25">
      <c r="A252" s="8" t="str">
        <f t="shared" si="42"/>
        <v/>
      </c>
      <c r="B252" s="2" t="str">
        <f t="shared" si="43"/>
        <v/>
      </c>
      <c r="C252" s="2" t="str">
        <f t="shared" si="39"/>
        <v/>
      </c>
      <c r="D252" s="2" t="str">
        <f>IF(ISNUMBER(A252),COUNTIF(Calculations!B:B, A252),"")</f>
        <v/>
      </c>
      <c r="E252" s="2" t="str">
        <f>IF(ISNUMBER(A252),COUNTIF(Calculations!A:A, A252),"")</f>
        <v/>
      </c>
      <c r="F252" s="12" t="str">
        <f t="shared" si="48"/>
        <v/>
      </c>
      <c r="G252" s="12" t="str">
        <f t="shared" si="49"/>
        <v/>
      </c>
    </row>
    <row r="253" spans="1:19" x14ac:dyDescent="0.25">
      <c r="A253" s="8" t="str">
        <f t="shared" si="42"/>
        <v/>
      </c>
      <c r="B253" s="2" t="str">
        <f t="shared" si="43"/>
        <v/>
      </c>
      <c r="C253" s="2" t="str">
        <f t="shared" si="39"/>
        <v/>
      </c>
      <c r="D253" s="2" t="str">
        <f>IF(ISNUMBER(A253),COUNTIF(Calculations!B:B, A253),"")</f>
        <v/>
      </c>
      <c r="E253" s="2" t="str">
        <f>IF(ISNUMBER(A253),COUNTIF(Calculations!A:A, A253),"")</f>
        <v/>
      </c>
      <c r="F253" s="12" t="str">
        <f t="shared" si="48"/>
        <v/>
      </c>
      <c r="G253" s="12" t="str">
        <f t="shared" si="49"/>
        <v/>
      </c>
    </row>
    <row r="254" spans="1:19" x14ac:dyDescent="0.25">
      <c r="A254" s="8" t="str">
        <f t="shared" si="42"/>
        <v/>
      </c>
      <c r="B254" s="2" t="str">
        <f t="shared" si="43"/>
        <v/>
      </c>
      <c r="C254" s="2" t="str">
        <f t="shared" si="39"/>
        <v/>
      </c>
      <c r="D254" s="2" t="str">
        <f>IF(ISNUMBER(A254),COUNTIF(Calculations!B:B, A254),"")</f>
        <v/>
      </c>
      <c r="E254" s="2" t="str">
        <f>IF(ISNUMBER(A254),COUNTIF(Calculations!A:A, A254),"")</f>
        <v/>
      </c>
      <c r="F254" s="12" t="str">
        <f t="shared" si="48"/>
        <v/>
      </c>
      <c r="G254" s="12" t="str">
        <f t="shared" si="49"/>
        <v/>
      </c>
    </row>
    <row r="255" spans="1:19" x14ac:dyDescent="0.25">
      <c r="A255" s="8" t="str">
        <f t="shared" si="42"/>
        <v/>
      </c>
      <c r="B255" s="2" t="str">
        <f t="shared" si="43"/>
        <v/>
      </c>
      <c r="C255" s="2" t="str">
        <f t="shared" si="39"/>
        <v/>
      </c>
      <c r="D255" s="2" t="str">
        <f>IF(ISNUMBER(A255),COUNTIF(Calculations!B:B, A255),"")</f>
        <v/>
      </c>
      <c r="E255" s="2" t="str">
        <f>IF(ISNUMBER(A255),COUNTIF(Calculations!A:A, A255),"")</f>
        <v/>
      </c>
      <c r="F255" s="12" t="str">
        <f t="shared" si="48"/>
        <v/>
      </c>
      <c r="G255" s="12" t="str">
        <f t="shared" si="49"/>
        <v/>
      </c>
    </row>
    <row r="256" spans="1:19" x14ac:dyDescent="0.25">
      <c r="A256" s="8" t="str">
        <f t="shared" si="42"/>
        <v/>
      </c>
      <c r="B256" s="2" t="str">
        <f t="shared" si="43"/>
        <v/>
      </c>
      <c r="C256" s="2" t="str">
        <f t="shared" si="39"/>
        <v/>
      </c>
      <c r="D256" s="2" t="str">
        <f>IF(ISNUMBER(A256),COUNTIF(Calculations!B:B, A256),"")</f>
        <v/>
      </c>
      <c r="E256" s="2" t="str">
        <f>IF(ISNUMBER(A256),COUNTIF(Calculations!A:A, A256),"")</f>
        <v/>
      </c>
      <c r="F256" s="12" t="str">
        <f t="shared" si="48"/>
        <v/>
      </c>
      <c r="G256" s="12" t="str">
        <f t="shared" si="49"/>
        <v/>
      </c>
    </row>
    <row r="257" spans="1:7" x14ac:dyDescent="0.25">
      <c r="A257" s="8" t="str">
        <f t="shared" si="42"/>
        <v/>
      </c>
      <c r="B257" s="2" t="str">
        <f t="shared" si="43"/>
        <v/>
      </c>
      <c r="C257" s="2" t="str">
        <f t="shared" si="39"/>
        <v/>
      </c>
      <c r="D257" s="2" t="str">
        <f>IF(ISNUMBER(A257),COUNTIF(Calculations!B:B, A257),"")</f>
        <v/>
      </c>
      <c r="E257" s="2" t="str">
        <f>IF(ISNUMBER(A257),COUNTIF(Calculations!A:A, A257),"")</f>
        <v/>
      </c>
      <c r="F257" s="12" t="str">
        <f t="shared" si="48"/>
        <v/>
      </c>
      <c r="G257" s="12" t="str">
        <f t="shared" si="49"/>
        <v/>
      </c>
    </row>
    <row r="258" spans="1:7" x14ac:dyDescent="0.25">
      <c r="A258" s="8" t="str">
        <f t="shared" si="42"/>
        <v/>
      </c>
      <c r="B258" s="2" t="str">
        <f t="shared" si="43"/>
        <v/>
      </c>
      <c r="C258" s="2" t="str">
        <f t="shared" ref="C258:C321" si="52">IF(ISNUMBER(A258),COUNTIFS(IndirectStartDates,"&lt;="&amp;A258,IndirectCompletedDates,"&gt;"&amp;A258) + COUNTIFS(IndirectStartDates,"&lt;="&amp;A258,IndirectCompletedDates,""),"")</f>
        <v/>
      </c>
      <c r="D258" s="2" t="str">
        <f>IF(ISNUMBER(A258),COUNTIF(Calculations!B:B, A258),"")</f>
        <v/>
      </c>
      <c r="E258" s="2" t="str">
        <f>IF(ISNUMBER(A258),COUNTIF(Calculations!A:A, A258),"")</f>
        <v/>
      </c>
      <c r="F258" s="12" t="str">
        <f t="shared" si="48"/>
        <v/>
      </c>
      <c r="G258" s="12" t="str">
        <f t="shared" si="49"/>
        <v/>
      </c>
    </row>
    <row r="259" spans="1:7" x14ac:dyDescent="0.25">
      <c r="A259" s="8" t="str">
        <f t="shared" ref="A259:A322" si="53">IF(ISNUMBER(A258),IF(A258+1&lt;=MAX(IndirectStartDates,IndirectCompletedDates),A258+1,""),"")</f>
        <v/>
      </c>
      <c r="B259" s="2" t="str">
        <f t="shared" ref="B259:B322" si="54">IF(ISNUMBER(A259),YEAR(A259)&amp;"-"&amp;TEXT(WEEKNUM(A259),"00"),"")</f>
        <v/>
      </c>
      <c r="C259" s="2" t="str">
        <f t="shared" si="52"/>
        <v/>
      </c>
      <c r="D259" s="2" t="str">
        <f>IF(ISNUMBER(A259),COUNTIF(Calculations!B:B, A259),"")</f>
        <v/>
      </c>
      <c r="E259" s="2" t="str">
        <f>IF(ISNUMBER(A259),COUNTIF(Calculations!A:A, A259),"")</f>
        <v/>
      </c>
      <c r="F259" s="12" t="str">
        <f t="shared" si="48"/>
        <v/>
      </c>
      <c r="G259" s="12" t="str">
        <f t="shared" si="49"/>
        <v/>
      </c>
    </row>
    <row r="260" spans="1:7" x14ac:dyDescent="0.25">
      <c r="A260" s="8" t="str">
        <f t="shared" si="53"/>
        <v/>
      </c>
      <c r="B260" s="2" t="str">
        <f t="shared" si="54"/>
        <v/>
      </c>
      <c r="C260" s="2" t="str">
        <f t="shared" si="52"/>
        <v/>
      </c>
      <c r="D260" s="2" t="str">
        <f>IF(ISNUMBER(A260),COUNTIF(Calculations!B:B, A260),"")</f>
        <v/>
      </c>
      <c r="E260" s="2" t="str">
        <f>IF(ISNUMBER(A260),COUNTIF(Calculations!A:A, A260),"")</f>
        <v/>
      </c>
      <c r="F260" s="12" t="str">
        <f t="shared" ref="F260:F323" si="55">IF(ISNUMBER(A260),F259 + D260,"")</f>
        <v/>
      </c>
      <c r="G260" s="12" t="str">
        <f t="shared" ref="G260:G323" si="56">IF(ISNUMBER(A260),G259 + E260,"")</f>
        <v/>
      </c>
    </row>
    <row r="261" spans="1:7" x14ac:dyDescent="0.25">
      <c r="A261" s="8" t="str">
        <f t="shared" si="53"/>
        <v/>
      </c>
      <c r="B261" s="2" t="str">
        <f t="shared" si="54"/>
        <v/>
      </c>
      <c r="C261" s="2" t="str">
        <f t="shared" si="52"/>
        <v/>
      </c>
      <c r="D261" s="2" t="str">
        <f>IF(ISNUMBER(A261),COUNTIF(Calculations!B:B, A261),"")</f>
        <v/>
      </c>
      <c r="E261" s="2" t="str">
        <f>IF(ISNUMBER(A261),COUNTIF(Calculations!A:A, A261),"")</f>
        <v/>
      </c>
      <c r="F261" s="12" t="str">
        <f t="shared" si="55"/>
        <v/>
      </c>
      <c r="G261" s="12" t="str">
        <f t="shared" si="56"/>
        <v/>
      </c>
    </row>
    <row r="262" spans="1:7" x14ac:dyDescent="0.25">
      <c r="A262" s="8" t="str">
        <f t="shared" si="53"/>
        <v/>
      </c>
      <c r="B262" s="2" t="str">
        <f t="shared" si="54"/>
        <v/>
      </c>
      <c r="C262" s="2" t="str">
        <f t="shared" si="52"/>
        <v/>
      </c>
      <c r="D262" s="2" t="str">
        <f>IF(ISNUMBER(A262),COUNTIF(Calculations!B:B, A262),"")</f>
        <v/>
      </c>
      <c r="E262" s="2" t="str">
        <f>IF(ISNUMBER(A262),COUNTIF(Calculations!A:A, A262),"")</f>
        <v/>
      </c>
      <c r="F262" s="12" t="str">
        <f t="shared" si="55"/>
        <v/>
      </c>
      <c r="G262" s="12" t="str">
        <f t="shared" si="56"/>
        <v/>
      </c>
    </row>
    <row r="263" spans="1:7" x14ac:dyDescent="0.25">
      <c r="A263" s="8" t="str">
        <f t="shared" si="53"/>
        <v/>
      </c>
      <c r="B263" s="2" t="str">
        <f t="shared" si="54"/>
        <v/>
      </c>
      <c r="C263" s="2" t="str">
        <f t="shared" si="52"/>
        <v/>
      </c>
      <c r="D263" s="2" t="str">
        <f>IF(ISNUMBER(A263),COUNTIF(Calculations!B:B, A263),"")</f>
        <v/>
      </c>
      <c r="E263" s="2" t="str">
        <f>IF(ISNUMBER(A263),COUNTIF(Calculations!A:A, A263),"")</f>
        <v/>
      </c>
      <c r="F263" s="12" t="str">
        <f t="shared" si="55"/>
        <v/>
      </c>
      <c r="G263" s="12" t="str">
        <f t="shared" si="56"/>
        <v/>
      </c>
    </row>
    <row r="264" spans="1:7" x14ac:dyDescent="0.25">
      <c r="A264" s="8" t="str">
        <f t="shared" si="53"/>
        <v/>
      </c>
      <c r="B264" s="2" t="str">
        <f t="shared" si="54"/>
        <v/>
      </c>
      <c r="C264" s="2" t="str">
        <f t="shared" si="52"/>
        <v/>
      </c>
      <c r="D264" s="2" t="str">
        <f>IF(ISNUMBER(A264),COUNTIF(Calculations!B:B, A264),"")</f>
        <v/>
      </c>
      <c r="E264" s="2" t="str">
        <f>IF(ISNUMBER(A264),COUNTIF(Calculations!A:A, A264),"")</f>
        <v/>
      </c>
      <c r="F264" s="12" t="str">
        <f t="shared" si="55"/>
        <v/>
      </c>
      <c r="G264" s="12" t="str">
        <f t="shared" si="56"/>
        <v/>
      </c>
    </row>
    <row r="265" spans="1:7" x14ac:dyDescent="0.25">
      <c r="A265" s="8" t="str">
        <f t="shared" si="53"/>
        <v/>
      </c>
      <c r="B265" s="2" t="str">
        <f t="shared" si="54"/>
        <v/>
      </c>
      <c r="C265" s="2" t="str">
        <f t="shared" si="52"/>
        <v/>
      </c>
      <c r="D265" s="2" t="str">
        <f>IF(ISNUMBER(A265),COUNTIF(Calculations!B:B, A265),"")</f>
        <v/>
      </c>
      <c r="E265" s="2" t="str">
        <f>IF(ISNUMBER(A265),COUNTIF(Calculations!A:A, A265),"")</f>
        <v/>
      </c>
      <c r="F265" s="12" t="str">
        <f t="shared" si="55"/>
        <v/>
      </c>
      <c r="G265" s="12" t="str">
        <f t="shared" si="56"/>
        <v/>
      </c>
    </row>
    <row r="266" spans="1:7" x14ac:dyDescent="0.25">
      <c r="A266" s="8" t="str">
        <f t="shared" si="53"/>
        <v/>
      </c>
      <c r="B266" s="2" t="str">
        <f t="shared" si="54"/>
        <v/>
      </c>
      <c r="C266" s="2" t="str">
        <f t="shared" si="52"/>
        <v/>
      </c>
      <c r="D266" s="2" t="str">
        <f>IF(ISNUMBER(A266),COUNTIF(Calculations!B:B, A266),"")</f>
        <v/>
      </c>
      <c r="E266" s="2" t="str">
        <f>IF(ISNUMBER(A266),COUNTIF(Calculations!A:A, A266),"")</f>
        <v/>
      </c>
      <c r="F266" s="12" t="str">
        <f t="shared" si="55"/>
        <v/>
      </c>
      <c r="G266" s="12" t="str">
        <f t="shared" si="56"/>
        <v/>
      </c>
    </row>
    <row r="267" spans="1:7" x14ac:dyDescent="0.25">
      <c r="A267" s="8" t="str">
        <f t="shared" si="53"/>
        <v/>
      </c>
      <c r="B267" s="2" t="str">
        <f t="shared" si="54"/>
        <v/>
      </c>
      <c r="C267" s="2" t="str">
        <f t="shared" si="52"/>
        <v/>
      </c>
      <c r="D267" s="2" t="str">
        <f>IF(ISNUMBER(A267),COUNTIF(Calculations!B:B, A267),"")</f>
        <v/>
      </c>
      <c r="E267" s="2" t="str">
        <f>IF(ISNUMBER(A267),COUNTIF(Calculations!A:A, A267),"")</f>
        <v/>
      </c>
      <c r="F267" s="12" t="str">
        <f t="shared" si="55"/>
        <v/>
      </c>
      <c r="G267" s="12" t="str">
        <f t="shared" si="56"/>
        <v/>
      </c>
    </row>
    <row r="268" spans="1:7" x14ac:dyDescent="0.25">
      <c r="A268" s="8" t="str">
        <f t="shared" si="53"/>
        <v/>
      </c>
      <c r="B268" s="2" t="str">
        <f t="shared" si="54"/>
        <v/>
      </c>
      <c r="C268" s="2" t="str">
        <f t="shared" si="52"/>
        <v/>
      </c>
      <c r="D268" s="2" t="str">
        <f>IF(ISNUMBER(A268),COUNTIF(Calculations!B:B, A268),"")</f>
        <v/>
      </c>
      <c r="E268" s="2" t="str">
        <f>IF(ISNUMBER(A268),COUNTIF(Calculations!A:A, A268),"")</f>
        <v/>
      </c>
      <c r="F268" s="12" t="str">
        <f t="shared" si="55"/>
        <v/>
      </c>
      <c r="G268" s="12" t="str">
        <f t="shared" si="56"/>
        <v/>
      </c>
    </row>
    <row r="269" spans="1:7" x14ac:dyDescent="0.25">
      <c r="A269" s="8" t="str">
        <f t="shared" si="53"/>
        <v/>
      </c>
      <c r="B269" s="2" t="str">
        <f t="shared" si="54"/>
        <v/>
      </c>
      <c r="C269" s="2" t="str">
        <f t="shared" si="52"/>
        <v/>
      </c>
      <c r="D269" s="2" t="str">
        <f>IF(ISNUMBER(A269),COUNTIF(Calculations!B:B, A269),"")</f>
        <v/>
      </c>
      <c r="E269" s="2" t="str">
        <f>IF(ISNUMBER(A269),COUNTIF(Calculations!A:A, A269),"")</f>
        <v/>
      </c>
      <c r="F269" s="12" t="str">
        <f t="shared" si="55"/>
        <v/>
      </c>
      <c r="G269" s="12" t="str">
        <f t="shared" si="56"/>
        <v/>
      </c>
    </row>
    <row r="270" spans="1:7" x14ac:dyDescent="0.25">
      <c r="A270" s="8" t="str">
        <f t="shared" si="53"/>
        <v/>
      </c>
      <c r="B270" s="2" t="str">
        <f t="shared" si="54"/>
        <v/>
      </c>
      <c r="C270" s="2" t="str">
        <f t="shared" si="52"/>
        <v/>
      </c>
      <c r="D270" s="2" t="str">
        <f>IF(ISNUMBER(A270),COUNTIF(Calculations!B:B, A270),"")</f>
        <v/>
      </c>
      <c r="E270" s="2" t="str">
        <f>IF(ISNUMBER(A270),COUNTIF(Calculations!A:A, A270),"")</f>
        <v/>
      </c>
      <c r="F270" s="12" t="str">
        <f t="shared" si="55"/>
        <v/>
      </c>
      <c r="G270" s="12" t="str">
        <f t="shared" si="56"/>
        <v/>
      </c>
    </row>
    <row r="271" spans="1:7" x14ac:dyDescent="0.25">
      <c r="A271" s="8" t="str">
        <f t="shared" si="53"/>
        <v/>
      </c>
      <c r="B271" s="2" t="str">
        <f t="shared" si="54"/>
        <v/>
      </c>
      <c r="C271" s="2" t="str">
        <f t="shared" si="52"/>
        <v/>
      </c>
      <c r="D271" s="2" t="str">
        <f>IF(ISNUMBER(A271),COUNTIF(Calculations!B:B, A271),"")</f>
        <v/>
      </c>
      <c r="E271" s="2" t="str">
        <f>IF(ISNUMBER(A271),COUNTIF(Calculations!A:A, A271),"")</f>
        <v/>
      </c>
      <c r="F271" s="12" t="str">
        <f t="shared" si="55"/>
        <v/>
      </c>
      <c r="G271" s="12" t="str">
        <f t="shared" si="56"/>
        <v/>
      </c>
    </row>
    <row r="272" spans="1:7" x14ac:dyDescent="0.25">
      <c r="A272" s="8" t="str">
        <f t="shared" si="53"/>
        <v/>
      </c>
      <c r="B272" s="2" t="str">
        <f t="shared" si="54"/>
        <v/>
      </c>
      <c r="C272" s="2" t="str">
        <f t="shared" si="52"/>
        <v/>
      </c>
      <c r="D272" s="2" t="str">
        <f>IF(ISNUMBER(A272),COUNTIF(Calculations!B:B, A272),"")</f>
        <v/>
      </c>
      <c r="E272" s="2" t="str">
        <f>IF(ISNUMBER(A272),COUNTIF(Calculations!A:A, A272),"")</f>
        <v/>
      </c>
      <c r="F272" s="12" t="str">
        <f t="shared" si="55"/>
        <v/>
      </c>
      <c r="G272" s="12" t="str">
        <f t="shared" si="56"/>
        <v/>
      </c>
    </row>
    <row r="273" spans="1:7" x14ac:dyDescent="0.25">
      <c r="A273" s="8" t="str">
        <f t="shared" si="53"/>
        <v/>
      </c>
      <c r="B273" s="2" t="str">
        <f t="shared" si="54"/>
        <v/>
      </c>
      <c r="C273" s="2" t="str">
        <f t="shared" si="52"/>
        <v/>
      </c>
      <c r="D273" s="2" t="str">
        <f>IF(ISNUMBER(A273),COUNTIF(Calculations!B:B, A273),"")</f>
        <v/>
      </c>
      <c r="E273" s="2" t="str">
        <f>IF(ISNUMBER(A273),COUNTIF(Calculations!A:A, A273),"")</f>
        <v/>
      </c>
      <c r="F273" s="12" t="str">
        <f t="shared" si="55"/>
        <v/>
      </c>
      <c r="G273" s="12" t="str">
        <f t="shared" si="56"/>
        <v/>
      </c>
    </row>
    <row r="274" spans="1:7" x14ac:dyDescent="0.25">
      <c r="A274" s="8" t="str">
        <f t="shared" si="53"/>
        <v/>
      </c>
      <c r="B274" s="2" t="str">
        <f t="shared" si="54"/>
        <v/>
      </c>
      <c r="C274" s="2" t="str">
        <f t="shared" si="52"/>
        <v/>
      </c>
      <c r="D274" s="2" t="str">
        <f>IF(ISNUMBER(A274),COUNTIF(Calculations!B:B, A274),"")</f>
        <v/>
      </c>
      <c r="E274" s="2" t="str">
        <f>IF(ISNUMBER(A274),COUNTIF(Calculations!A:A, A274),"")</f>
        <v/>
      </c>
      <c r="F274" s="12" t="str">
        <f t="shared" si="55"/>
        <v/>
      </c>
      <c r="G274" s="12" t="str">
        <f t="shared" si="56"/>
        <v/>
      </c>
    </row>
    <row r="275" spans="1:7" x14ac:dyDescent="0.25">
      <c r="A275" s="8" t="str">
        <f t="shared" si="53"/>
        <v/>
      </c>
      <c r="B275" s="2" t="str">
        <f t="shared" si="54"/>
        <v/>
      </c>
      <c r="C275" s="2" t="str">
        <f t="shared" si="52"/>
        <v/>
      </c>
      <c r="D275" s="2" t="str">
        <f>IF(ISNUMBER(A275),COUNTIF(Calculations!B:B, A275),"")</f>
        <v/>
      </c>
      <c r="E275" s="2" t="str">
        <f>IF(ISNUMBER(A275),COUNTIF(Calculations!A:A, A275),"")</f>
        <v/>
      </c>
      <c r="F275" s="12" t="str">
        <f t="shared" si="55"/>
        <v/>
      </c>
      <c r="G275" s="12" t="str">
        <f t="shared" si="56"/>
        <v/>
      </c>
    </row>
    <row r="276" spans="1:7" x14ac:dyDescent="0.25">
      <c r="A276" s="8" t="str">
        <f t="shared" si="53"/>
        <v/>
      </c>
      <c r="B276" s="2" t="str">
        <f t="shared" si="54"/>
        <v/>
      </c>
      <c r="C276" s="2" t="str">
        <f t="shared" si="52"/>
        <v/>
      </c>
      <c r="D276" s="2" t="str">
        <f>IF(ISNUMBER(A276),COUNTIF(Calculations!B:B, A276),"")</f>
        <v/>
      </c>
      <c r="E276" s="2" t="str">
        <f>IF(ISNUMBER(A276),COUNTIF(Calculations!A:A, A276),"")</f>
        <v/>
      </c>
      <c r="F276" s="12" t="str">
        <f t="shared" si="55"/>
        <v/>
      </c>
      <c r="G276" s="12" t="str">
        <f t="shared" si="56"/>
        <v/>
      </c>
    </row>
    <row r="277" spans="1:7" x14ac:dyDescent="0.25">
      <c r="A277" s="8" t="str">
        <f t="shared" si="53"/>
        <v/>
      </c>
      <c r="B277" s="2" t="str">
        <f t="shared" si="54"/>
        <v/>
      </c>
      <c r="C277" s="2" t="str">
        <f t="shared" si="52"/>
        <v/>
      </c>
      <c r="D277" s="2" t="str">
        <f>IF(ISNUMBER(A277),COUNTIF(Calculations!B:B, A277),"")</f>
        <v/>
      </c>
      <c r="E277" s="2" t="str">
        <f>IF(ISNUMBER(A277),COUNTIF(Calculations!A:A, A277),"")</f>
        <v/>
      </c>
      <c r="F277" s="12" t="str">
        <f t="shared" si="55"/>
        <v/>
      </c>
      <c r="G277" s="12" t="str">
        <f t="shared" si="56"/>
        <v/>
      </c>
    </row>
    <row r="278" spans="1:7" x14ac:dyDescent="0.25">
      <c r="A278" s="8" t="str">
        <f t="shared" si="53"/>
        <v/>
      </c>
      <c r="B278" s="2" t="str">
        <f t="shared" si="54"/>
        <v/>
      </c>
      <c r="C278" s="2" t="str">
        <f t="shared" si="52"/>
        <v/>
      </c>
      <c r="D278" s="2" t="str">
        <f>IF(ISNUMBER(A278),COUNTIF(Calculations!B:B, A278),"")</f>
        <v/>
      </c>
      <c r="E278" s="2" t="str">
        <f>IF(ISNUMBER(A278),COUNTIF(Calculations!A:A, A278),"")</f>
        <v/>
      </c>
      <c r="F278" s="12" t="str">
        <f t="shared" si="55"/>
        <v/>
      </c>
      <c r="G278" s="12" t="str">
        <f t="shared" si="56"/>
        <v/>
      </c>
    </row>
    <row r="279" spans="1:7" x14ac:dyDescent="0.25">
      <c r="A279" s="8" t="str">
        <f t="shared" si="53"/>
        <v/>
      </c>
      <c r="B279" s="2" t="str">
        <f t="shared" si="54"/>
        <v/>
      </c>
      <c r="C279" s="2" t="str">
        <f t="shared" si="52"/>
        <v/>
      </c>
      <c r="D279" s="2" t="str">
        <f>IF(ISNUMBER(A279),COUNTIF(Calculations!B:B, A279),"")</f>
        <v/>
      </c>
      <c r="E279" s="2" t="str">
        <f>IF(ISNUMBER(A279),COUNTIF(Calculations!A:A, A279),"")</f>
        <v/>
      </c>
      <c r="F279" s="12" t="str">
        <f t="shared" si="55"/>
        <v/>
      </c>
      <c r="G279" s="12" t="str">
        <f t="shared" si="56"/>
        <v/>
      </c>
    </row>
    <row r="280" spans="1:7" x14ac:dyDescent="0.25">
      <c r="A280" s="8" t="str">
        <f t="shared" si="53"/>
        <v/>
      </c>
      <c r="B280" s="2" t="str">
        <f t="shared" si="54"/>
        <v/>
      </c>
      <c r="C280" s="2" t="str">
        <f t="shared" si="52"/>
        <v/>
      </c>
      <c r="D280" s="2" t="str">
        <f>IF(ISNUMBER(A280),COUNTIF(Calculations!B:B, A280),"")</f>
        <v/>
      </c>
      <c r="E280" s="2" t="str">
        <f>IF(ISNUMBER(A280),COUNTIF(Calculations!A:A, A280),"")</f>
        <v/>
      </c>
      <c r="F280" s="12" t="str">
        <f t="shared" si="55"/>
        <v/>
      </c>
      <c r="G280" s="12" t="str">
        <f t="shared" si="56"/>
        <v/>
      </c>
    </row>
    <row r="281" spans="1:7" x14ac:dyDescent="0.25">
      <c r="A281" s="8" t="str">
        <f t="shared" si="53"/>
        <v/>
      </c>
      <c r="B281" s="2" t="str">
        <f t="shared" si="54"/>
        <v/>
      </c>
      <c r="C281" s="2" t="str">
        <f t="shared" si="52"/>
        <v/>
      </c>
      <c r="D281" s="2" t="str">
        <f>IF(ISNUMBER(A281),COUNTIF(Calculations!B:B, A281),"")</f>
        <v/>
      </c>
      <c r="E281" s="2" t="str">
        <f>IF(ISNUMBER(A281),COUNTIF(Calculations!A:A, A281),"")</f>
        <v/>
      </c>
      <c r="F281" s="12" t="str">
        <f t="shared" si="55"/>
        <v/>
      </c>
      <c r="G281" s="12" t="str">
        <f t="shared" si="56"/>
        <v/>
      </c>
    </row>
    <row r="282" spans="1:7" x14ac:dyDescent="0.25">
      <c r="A282" s="8" t="str">
        <f t="shared" si="53"/>
        <v/>
      </c>
      <c r="B282" s="2" t="str">
        <f t="shared" si="54"/>
        <v/>
      </c>
      <c r="C282" s="2" t="str">
        <f t="shared" si="52"/>
        <v/>
      </c>
      <c r="D282" s="2" t="str">
        <f>IF(ISNUMBER(A282),COUNTIF(Calculations!B:B, A282),"")</f>
        <v/>
      </c>
      <c r="E282" s="2" t="str">
        <f>IF(ISNUMBER(A282),COUNTIF(Calculations!A:A, A282),"")</f>
        <v/>
      </c>
      <c r="F282" s="12" t="str">
        <f t="shared" si="55"/>
        <v/>
      </c>
      <c r="G282" s="12" t="str">
        <f t="shared" si="56"/>
        <v/>
      </c>
    </row>
    <row r="283" spans="1:7" x14ac:dyDescent="0.25">
      <c r="A283" s="8" t="str">
        <f t="shared" si="53"/>
        <v/>
      </c>
      <c r="B283" s="2" t="str">
        <f t="shared" si="54"/>
        <v/>
      </c>
      <c r="C283" s="2" t="str">
        <f t="shared" si="52"/>
        <v/>
      </c>
      <c r="D283" s="2" t="str">
        <f>IF(ISNUMBER(A283),COUNTIF(Calculations!B:B, A283),"")</f>
        <v/>
      </c>
      <c r="E283" s="2" t="str">
        <f>IF(ISNUMBER(A283),COUNTIF(Calculations!A:A, A283),"")</f>
        <v/>
      </c>
      <c r="F283" s="12" t="str">
        <f t="shared" si="55"/>
        <v/>
      </c>
      <c r="G283" s="12" t="str">
        <f t="shared" si="56"/>
        <v/>
      </c>
    </row>
    <row r="284" spans="1:7" x14ac:dyDescent="0.25">
      <c r="A284" s="8" t="str">
        <f t="shared" si="53"/>
        <v/>
      </c>
      <c r="B284" s="2" t="str">
        <f t="shared" si="54"/>
        <v/>
      </c>
      <c r="C284" s="2" t="str">
        <f t="shared" si="52"/>
        <v/>
      </c>
      <c r="D284" s="2" t="str">
        <f>IF(ISNUMBER(A284),COUNTIF(Calculations!B:B, A284),"")</f>
        <v/>
      </c>
      <c r="E284" s="2" t="str">
        <f>IF(ISNUMBER(A284),COUNTIF(Calculations!A:A, A284),"")</f>
        <v/>
      </c>
      <c r="F284" s="12" t="str">
        <f t="shared" si="55"/>
        <v/>
      </c>
      <c r="G284" s="12" t="str">
        <f t="shared" si="56"/>
        <v/>
      </c>
    </row>
    <row r="285" spans="1:7" x14ac:dyDescent="0.25">
      <c r="A285" s="8" t="str">
        <f t="shared" si="53"/>
        <v/>
      </c>
      <c r="B285" s="2" t="str">
        <f t="shared" si="54"/>
        <v/>
      </c>
      <c r="C285" s="2" t="str">
        <f t="shared" si="52"/>
        <v/>
      </c>
      <c r="D285" s="2" t="str">
        <f>IF(ISNUMBER(A285),COUNTIF(Calculations!B:B, A285),"")</f>
        <v/>
      </c>
      <c r="E285" s="2" t="str">
        <f>IF(ISNUMBER(A285),COUNTIF(Calculations!A:A, A285),"")</f>
        <v/>
      </c>
      <c r="F285" s="12" t="str">
        <f t="shared" si="55"/>
        <v/>
      </c>
      <c r="G285" s="12" t="str">
        <f t="shared" si="56"/>
        <v/>
      </c>
    </row>
    <row r="286" spans="1:7" x14ac:dyDescent="0.25">
      <c r="A286" s="8" t="str">
        <f t="shared" si="53"/>
        <v/>
      </c>
      <c r="B286" s="2" t="str">
        <f t="shared" si="54"/>
        <v/>
      </c>
      <c r="C286" s="2" t="str">
        <f t="shared" si="52"/>
        <v/>
      </c>
      <c r="D286" s="2" t="str">
        <f>IF(ISNUMBER(A286),COUNTIF(Calculations!B:B, A286),"")</f>
        <v/>
      </c>
      <c r="E286" s="2" t="str">
        <f>IF(ISNUMBER(A286),COUNTIF(Calculations!A:A, A286),"")</f>
        <v/>
      </c>
      <c r="F286" s="12" t="str">
        <f t="shared" si="55"/>
        <v/>
      </c>
      <c r="G286" s="12" t="str">
        <f t="shared" si="56"/>
        <v/>
      </c>
    </row>
    <row r="287" spans="1:7" x14ac:dyDescent="0.25">
      <c r="A287" s="8" t="str">
        <f t="shared" si="53"/>
        <v/>
      </c>
      <c r="B287" s="2" t="str">
        <f t="shared" si="54"/>
        <v/>
      </c>
      <c r="C287" s="2" t="str">
        <f t="shared" si="52"/>
        <v/>
      </c>
      <c r="D287" s="2" t="str">
        <f>IF(ISNUMBER(A287),COUNTIF(Calculations!B:B, A287),"")</f>
        <v/>
      </c>
      <c r="E287" s="2" t="str">
        <f>IF(ISNUMBER(A287),COUNTIF(Calculations!A:A, A287),"")</f>
        <v/>
      </c>
      <c r="F287" s="12" t="str">
        <f t="shared" si="55"/>
        <v/>
      </c>
      <c r="G287" s="12" t="str">
        <f t="shared" si="56"/>
        <v/>
      </c>
    </row>
    <row r="288" spans="1:7" x14ac:dyDescent="0.25">
      <c r="A288" s="8" t="str">
        <f t="shared" si="53"/>
        <v/>
      </c>
      <c r="B288" s="2" t="str">
        <f t="shared" si="54"/>
        <v/>
      </c>
      <c r="C288" s="2" t="str">
        <f t="shared" si="52"/>
        <v/>
      </c>
      <c r="D288" s="2" t="str">
        <f>IF(ISNUMBER(A288),COUNTIF(Calculations!B:B, A288),"")</f>
        <v/>
      </c>
      <c r="E288" s="2" t="str">
        <f>IF(ISNUMBER(A288),COUNTIF(Calculations!A:A, A288),"")</f>
        <v/>
      </c>
      <c r="F288" s="12" t="str">
        <f t="shared" si="55"/>
        <v/>
      </c>
      <c r="G288" s="12" t="str">
        <f t="shared" si="56"/>
        <v/>
      </c>
    </row>
    <row r="289" spans="1:7" x14ac:dyDescent="0.25">
      <c r="A289" s="8" t="str">
        <f t="shared" si="53"/>
        <v/>
      </c>
      <c r="B289" s="2" t="str">
        <f t="shared" si="54"/>
        <v/>
      </c>
      <c r="C289" s="2" t="str">
        <f t="shared" si="52"/>
        <v/>
      </c>
      <c r="D289" s="2" t="str">
        <f>IF(ISNUMBER(A289),COUNTIF(Calculations!B:B, A289),"")</f>
        <v/>
      </c>
      <c r="E289" s="2" t="str">
        <f>IF(ISNUMBER(A289),COUNTIF(Calculations!A:A, A289),"")</f>
        <v/>
      </c>
      <c r="F289" s="12" t="str">
        <f t="shared" si="55"/>
        <v/>
      </c>
      <c r="G289" s="12" t="str">
        <f t="shared" si="56"/>
        <v/>
      </c>
    </row>
    <row r="290" spans="1:7" x14ac:dyDescent="0.25">
      <c r="A290" s="8" t="str">
        <f t="shared" si="53"/>
        <v/>
      </c>
      <c r="B290" s="2" t="str">
        <f t="shared" si="54"/>
        <v/>
      </c>
      <c r="C290" s="2" t="str">
        <f t="shared" si="52"/>
        <v/>
      </c>
      <c r="D290" s="2" t="str">
        <f>IF(ISNUMBER(A290),COUNTIF(Calculations!B:B, A290),"")</f>
        <v/>
      </c>
      <c r="E290" s="2" t="str">
        <f>IF(ISNUMBER(A290),COUNTIF(Calculations!A:A, A290),"")</f>
        <v/>
      </c>
      <c r="F290" s="12" t="str">
        <f t="shared" si="55"/>
        <v/>
      </c>
      <c r="G290" s="12" t="str">
        <f t="shared" si="56"/>
        <v/>
      </c>
    </row>
    <row r="291" spans="1:7" x14ac:dyDescent="0.25">
      <c r="A291" s="8" t="str">
        <f t="shared" si="53"/>
        <v/>
      </c>
      <c r="B291" s="2" t="str">
        <f t="shared" si="54"/>
        <v/>
      </c>
      <c r="C291" s="2" t="str">
        <f t="shared" si="52"/>
        <v/>
      </c>
      <c r="D291" s="2" t="str">
        <f>IF(ISNUMBER(A291),COUNTIF(Calculations!B:B, A291),"")</f>
        <v/>
      </c>
      <c r="E291" s="2" t="str">
        <f>IF(ISNUMBER(A291),COUNTIF(Calculations!A:A, A291),"")</f>
        <v/>
      </c>
      <c r="F291" s="12" t="str">
        <f t="shared" si="55"/>
        <v/>
      </c>
      <c r="G291" s="12" t="str">
        <f t="shared" si="56"/>
        <v/>
      </c>
    </row>
    <row r="292" spans="1:7" x14ac:dyDescent="0.25">
      <c r="A292" s="8" t="str">
        <f t="shared" si="53"/>
        <v/>
      </c>
      <c r="B292" s="2" t="str">
        <f t="shared" si="54"/>
        <v/>
      </c>
      <c r="C292" s="2" t="str">
        <f t="shared" si="52"/>
        <v/>
      </c>
      <c r="D292" s="2" t="str">
        <f>IF(ISNUMBER(A292),COUNTIF(Calculations!B:B, A292),"")</f>
        <v/>
      </c>
      <c r="E292" s="2" t="str">
        <f>IF(ISNUMBER(A292),COUNTIF(Calculations!A:A, A292),"")</f>
        <v/>
      </c>
      <c r="F292" s="12" t="str">
        <f t="shared" si="55"/>
        <v/>
      </c>
      <c r="G292" s="12" t="str">
        <f t="shared" si="56"/>
        <v/>
      </c>
    </row>
    <row r="293" spans="1:7" x14ac:dyDescent="0.25">
      <c r="A293" s="8" t="str">
        <f t="shared" si="53"/>
        <v/>
      </c>
      <c r="B293" s="2" t="str">
        <f t="shared" si="54"/>
        <v/>
      </c>
      <c r="C293" s="2" t="str">
        <f t="shared" si="52"/>
        <v/>
      </c>
      <c r="D293" s="2" t="str">
        <f>IF(ISNUMBER(A293),COUNTIF(Calculations!B:B, A293),"")</f>
        <v/>
      </c>
      <c r="E293" s="2" t="str">
        <f>IF(ISNUMBER(A293),COUNTIF(Calculations!A:A, A293),"")</f>
        <v/>
      </c>
      <c r="F293" s="12" t="str">
        <f t="shared" si="55"/>
        <v/>
      </c>
      <c r="G293" s="12" t="str">
        <f t="shared" si="56"/>
        <v/>
      </c>
    </row>
    <row r="294" spans="1:7" x14ac:dyDescent="0.25">
      <c r="A294" s="8" t="str">
        <f t="shared" si="53"/>
        <v/>
      </c>
      <c r="B294" s="2" t="str">
        <f t="shared" si="54"/>
        <v/>
      </c>
      <c r="C294" s="2" t="str">
        <f t="shared" si="52"/>
        <v/>
      </c>
      <c r="D294" s="2" t="str">
        <f>IF(ISNUMBER(A294),COUNTIF(Calculations!B:B, A294),"")</f>
        <v/>
      </c>
      <c r="E294" s="2" t="str">
        <f>IF(ISNUMBER(A294),COUNTIF(Calculations!A:A, A294),"")</f>
        <v/>
      </c>
      <c r="F294" s="12" t="str">
        <f t="shared" si="55"/>
        <v/>
      </c>
      <c r="G294" s="12" t="str">
        <f t="shared" si="56"/>
        <v/>
      </c>
    </row>
    <row r="295" spans="1:7" x14ac:dyDescent="0.25">
      <c r="A295" s="8" t="str">
        <f t="shared" si="53"/>
        <v/>
      </c>
      <c r="B295" s="2" t="str">
        <f t="shared" si="54"/>
        <v/>
      </c>
      <c r="C295" s="2" t="str">
        <f t="shared" si="52"/>
        <v/>
      </c>
      <c r="D295" s="2" t="str">
        <f>IF(ISNUMBER(A295),COUNTIF(Calculations!B:B, A295),"")</f>
        <v/>
      </c>
      <c r="E295" s="2" t="str">
        <f>IF(ISNUMBER(A295),COUNTIF(Calculations!A:A, A295),"")</f>
        <v/>
      </c>
      <c r="F295" s="12" t="str">
        <f t="shared" si="55"/>
        <v/>
      </c>
      <c r="G295" s="12" t="str">
        <f t="shared" si="56"/>
        <v/>
      </c>
    </row>
    <row r="296" spans="1:7" x14ac:dyDescent="0.25">
      <c r="A296" s="8" t="str">
        <f t="shared" si="53"/>
        <v/>
      </c>
      <c r="B296" s="2" t="str">
        <f t="shared" si="54"/>
        <v/>
      </c>
      <c r="C296" s="2" t="str">
        <f t="shared" si="52"/>
        <v/>
      </c>
      <c r="D296" s="2" t="str">
        <f>IF(ISNUMBER(A296),COUNTIF(Calculations!B:B, A296),"")</f>
        <v/>
      </c>
      <c r="E296" s="2" t="str">
        <f>IF(ISNUMBER(A296),COUNTIF(Calculations!A:A, A296),"")</f>
        <v/>
      </c>
      <c r="F296" s="12" t="str">
        <f t="shared" si="55"/>
        <v/>
      </c>
      <c r="G296" s="12" t="str">
        <f t="shared" si="56"/>
        <v/>
      </c>
    </row>
    <row r="297" spans="1:7" x14ac:dyDescent="0.25">
      <c r="A297" s="8" t="str">
        <f t="shared" si="53"/>
        <v/>
      </c>
      <c r="B297" s="2" t="str">
        <f t="shared" si="54"/>
        <v/>
      </c>
      <c r="C297" s="2" t="str">
        <f t="shared" si="52"/>
        <v/>
      </c>
      <c r="D297" s="2" t="str">
        <f>IF(ISNUMBER(A297),COUNTIF(Calculations!B:B, A297),"")</f>
        <v/>
      </c>
      <c r="E297" s="2" t="str">
        <f>IF(ISNUMBER(A297),COUNTIF(Calculations!A:A, A297),"")</f>
        <v/>
      </c>
      <c r="F297" s="12" t="str">
        <f t="shared" si="55"/>
        <v/>
      </c>
      <c r="G297" s="12" t="str">
        <f t="shared" si="56"/>
        <v/>
      </c>
    </row>
    <row r="298" spans="1:7" x14ac:dyDescent="0.25">
      <c r="A298" s="8" t="str">
        <f t="shared" si="53"/>
        <v/>
      </c>
      <c r="B298" s="2" t="str">
        <f t="shared" si="54"/>
        <v/>
      </c>
      <c r="C298" s="2" t="str">
        <f t="shared" si="52"/>
        <v/>
      </c>
      <c r="D298" s="2" t="str">
        <f>IF(ISNUMBER(A298),COUNTIF(Calculations!B:B, A298),"")</f>
        <v/>
      </c>
      <c r="E298" s="2" t="str">
        <f>IF(ISNUMBER(A298),COUNTIF(Calculations!A:A, A298),"")</f>
        <v/>
      </c>
      <c r="F298" s="12" t="str">
        <f t="shared" si="55"/>
        <v/>
      </c>
      <c r="G298" s="12" t="str">
        <f t="shared" si="56"/>
        <v/>
      </c>
    </row>
    <row r="299" spans="1:7" x14ac:dyDescent="0.25">
      <c r="A299" s="8" t="str">
        <f t="shared" si="53"/>
        <v/>
      </c>
      <c r="B299" s="2" t="str">
        <f t="shared" si="54"/>
        <v/>
      </c>
      <c r="C299" s="2" t="str">
        <f t="shared" si="52"/>
        <v/>
      </c>
      <c r="D299" s="2" t="str">
        <f>IF(ISNUMBER(A299),COUNTIF(Calculations!B:B, A299),"")</f>
        <v/>
      </c>
      <c r="E299" s="2" t="str">
        <f>IF(ISNUMBER(A299),COUNTIF(Calculations!A:A, A299),"")</f>
        <v/>
      </c>
      <c r="F299" s="12" t="str">
        <f t="shared" si="55"/>
        <v/>
      </c>
      <c r="G299" s="12" t="str">
        <f t="shared" si="56"/>
        <v/>
      </c>
    </row>
    <row r="300" spans="1:7" x14ac:dyDescent="0.25">
      <c r="A300" s="8" t="str">
        <f t="shared" si="53"/>
        <v/>
      </c>
      <c r="B300" s="2" t="str">
        <f t="shared" si="54"/>
        <v/>
      </c>
      <c r="C300" s="2" t="str">
        <f t="shared" si="52"/>
        <v/>
      </c>
      <c r="D300" s="2" t="str">
        <f>IF(ISNUMBER(A300),COUNTIF(Calculations!B:B, A300),"")</f>
        <v/>
      </c>
      <c r="E300" s="2" t="str">
        <f>IF(ISNUMBER(A300),COUNTIF(Calculations!A:A, A300),"")</f>
        <v/>
      </c>
      <c r="F300" s="12" t="str">
        <f t="shared" si="55"/>
        <v/>
      </c>
      <c r="G300" s="12" t="str">
        <f t="shared" si="56"/>
        <v/>
      </c>
    </row>
    <row r="301" spans="1:7" x14ac:dyDescent="0.25">
      <c r="A301" s="8" t="str">
        <f t="shared" si="53"/>
        <v/>
      </c>
      <c r="B301" s="2" t="str">
        <f t="shared" si="54"/>
        <v/>
      </c>
      <c r="C301" s="2" t="str">
        <f t="shared" si="52"/>
        <v/>
      </c>
      <c r="D301" s="2" t="str">
        <f>IF(ISNUMBER(A301),COUNTIF(Calculations!B:B, A301),"")</f>
        <v/>
      </c>
      <c r="E301" s="2" t="str">
        <f>IF(ISNUMBER(A301),COUNTIF(Calculations!A:A, A301),"")</f>
        <v/>
      </c>
      <c r="F301" s="12" t="str">
        <f t="shared" si="55"/>
        <v/>
      </c>
      <c r="G301" s="12" t="str">
        <f t="shared" si="56"/>
        <v/>
      </c>
    </row>
    <row r="302" spans="1:7" x14ac:dyDescent="0.25">
      <c r="A302" s="8" t="str">
        <f t="shared" si="53"/>
        <v/>
      </c>
      <c r="B302" s="2" t="str">
        <f t="shared" si="54"/>
        <v/>
      </c>
      <c r="C302" s="2" t="str">
        <f t="shared" si="52"/>
        <v/>
      </c>
      <c r="D302" s="2" t="str">
        <f>IF(ISNUMBER(A302),COUNTIF(Calculations!B:B, A302),"")</f>
        <v/>
      </c>
      <c r="E302" s="2" t="str">
        <f>IF(ISNUMBER(A302),COUNTIF(Calculations!A:A, A302),"")</f>
        <v/>
      </c>
      <c r="F302" s="12" t="str">
        <f t="shared" si="55"/>
        <v/>
      </c>
      <c r="G302" s="12" t="str">
        <f t="shared" si="56"/>
        <v/>
      </c>
    </row>
    <row r="303" spans="1:7" x14ac:dyDescent="0.25">
      <c r="A303" s="8" t="str">
        <f t="shared" si="53"/>
        <v/>
      </c>
      <c r="B303" s="2" t="str">
        <f t="shared" si="54"/>
        <v/>
      </c>
      <c r="C303" s="2" t="str">
        <f t="shared" si="52"/>
        <v/>
      </c>
      <c r="D303" s="2" t="str">
        <f>IF(ISNUMBER(A303),COUNTIF(Calculations!B:B, A303),"")</f>
        <v/>
      </c>
      <c r="E303" s="2" t="str">
        <f>IF(ISNUMBER(A303),COUNTIF(Calculations!A:A, A303),"")</f>
        <v/>
      </c>
      <c r="F303" s="12" t="str">
        <f t="shared" si="55"/>
        <v/>
      </c>
      <c r="G303" s="12" t="str">
        <f t="shared" si="56"/>
        <v/>
      </c>
    </row>
    <row r="304" spans="1:7" x14ac:dyDescent="0.25">
      <c r="A304" s="8" t="str">
        <f t="shared" si="53"/>
        <v/>
      </c>
      <c r="B304" s="2" t="str">
        <f t="shared" si="54"/>
        <v/>
      </c>
      <c r="C304" s="2" t="str">
        <f t="shared" si="52"/>
        <v/>
      </c>
      <c r="D304" s="2" t="str">
        <f>IF(ISNUMBER(A304),COUNTIF(Calculations!B:B, A304),"")</f>
        <v/>
      </c>
      <c r="E304" s="2" t="str">
        <f>IF(ISNUMBER(A304),COUNTIF(Calculations!A:A, A304),"")</f>
        <v/>
      </c>
      <c r="F304" s="12" t="str">
        <f t="shared" si="55"/>
        <v/>
      </c>
      <c r="G304" s="12" t="str">
        <f t="shared" si="56"/>
        <v/>
      </c>
    </row>
    <row r="305" spans="1:7" x14ac:dyDescent="0.25">
      <c r="A305" s="8" t="str">
        <f t="shared" si="53"/>
        <v/>
      </c>
      <c r="B305" s="2" t="str">
        <f t="shared" si="54"/>
        <v/>
      </c>
      <c r="C305" s="2" t="str">
        <f t="shared" si="52"/>
        <v/>
      </c>
      <c r="D305" s="2" t="str">
        <f>IF(ISNUMBER(A305),COUNTIF(Calculations!B:B, A305),"")</f>
        <v/>
      </c>
      <c r="E305" s="2" t="str">
        <f>IF(ISNUMBER(A305),COUNTIF(Calculations!A:A, A305),"")</f>
        <v/>
      </c>
      <c r="F305" s="12" t="str">
        <f t="shared" si="55"/>
        <v/>
      </c>
      <c r="G305" s="12" t="str">
        <f t="shared" si="56"/>
        <v/>
      </c>
    </row>
    <row r="306" spans="1:7" x14ac:dyDescent="0.25">
      <c r="A306" s="8" t="str">
        <f t="shared" si="53"/>
        <v/>
      </c>
      <c r="B306" s="2" t="str">
        <f t="shared" si="54"/>
        <v/>
      </c>
      <c r="C306" s="2" t="str">
        <f t="shared" si="52"/>
        <v/>
      </c>
      <c r="D306" s="2" t="str">
        <f>IF(ISNUMBER(A306),COUNTIF(Calculations!B:B, A306),"")</f>
        <v/>
      </c>
      <c r="E306" s="2" t="str">
        <f>IF(ISNUMBER(A306),COUNTIF(Calculations!A:A, A306),"")</f>
        <v/>
      </c>
      <c r="F306" s="12" t="str">
        <f t="shared" si="55"/>
        <v/>
      </c>
      <c r="G306" s="12" t="str">
        <f t="shared" si="56"/>
        <v/>
      </c>
    </row>
    <row r="307" spans="1:7" x14ac:dyDescent="0.25">
      <c r="A307" s="8" t="str">
        <f t="shared" si="53"/>
        <v/>
      </c>
      <c r="B307" s="2" t="str">
        <f t="shared" si="54"/>
        <v/>
      </c>
      <c r="C307" s="2" t="str">
        <f t="shared" si="52"/>
        <v/>
      </c>
      <c r="D307" s="2" t="str">
        <f>IF(ISNUMBER(A307),COUNTIF(Calculations!B:B, A307),"")</f>
        <v/>
      </c>
      <c r="E307" s="2" t="str">
        <f>IF(ISNUMBER(A307),COUNTIF(Calculations!A:A, A307),"")</f>
        <v/>
      </c>
      <c r="F307" s="12" t="str">
        <f t="shared" si="55"/>
        <v/>
      </c>
      <c r="G307" s="12" t="str">
        <f t="shared" si="56"/>
        <v/>
      </c>
    </row>
    <row r="308" spans="1:7" x14ac:dyDescent="0.25">
      <c r="A308" s="8" t="str">
        <f t="shared" si="53"/>
        <v/>
      </c>
      <c r="B308" s="2" t="str">
        <f t="shared" si="54"/>
        <v/>
      </c>
      <c r="C308" s="2" t="str">
        <f t="shared" si="52"/>
        <v/>
      </c>
      <c r="D308" s="2" t="str">
        <f>IF(ISNUMBER(A308),COUNTIF(Calculations!B:B, A308),"")</f>
        <v/>
      </c>
      <c r="E308" s="2" t="str">
        <f>IF(ISNUMBER(A308),COUNTIF(Calculations!A:A, A308),"")</f>
        <v/>
      </c>
      <c r="F308" s="12" t="str">
        <f t="shared" si="55"/>
        <v/>
      </c>
      <c r="G308" s="12" t="str">
        <f t="shared" si="56"/>
        <v/>
      </c>
    </row>
    <row r="309" spans="1:7" x14ac:dyDescent="0.25">
      <c r="A309" s="8" t="str">
        <f t="shared" si="53"/>
        <v/>
      </c>
      <c r="B309" s="2" t="str">
        <f t="shared" si="54"/>
        <v/>
      </c>
      <c r="C309" s="2" t="str">
        <f t="shared" si="52"/>
        <v/>
      </c>
      <c r="D309" s="2" t="str">
        <f>IF(ISNUMBER(A309),COUNTIF(Calculations!B:B, A309),"")</f>
        <v/>
      </c>
      <c r="E309" s="2" t="str">
        <f>IF(ISNUMBER(A309),COUNTIF(Calculations!A:A, A309),"")</f>
        <v/>
      </c>
      <c r="F309" s="12" t="str">
        <f t="shared" si="55"/>
        <v/>
      </c>
      <c r="G309" s="12" t="str">
        <f t="shared" si="56"/>
        <v/>
      </c>
    </row>
    <row r="310" spans="1:7" x14ac:dyDescent="0.25">
      <c r="A310" s="8" t="str">
        <f t="shared" si="53"/>
        <v/>
      </c>
      <c r="B310" s="2" t="str">
        <f t="shared" si="54"/>
        <v/>
      </c>
      <c r="C310" s="2" t="str">
        <f t="shared" si="52"/>
        <v/>
      </c>
      <c r="D310" s="2" t="str">
        <f>IF(ISNUMBER(A310),COUNTIF(Calculations!B:B, A310),"")</f>
        <v/>
      </c>
      <c r="E310" s="2" t="str">
        <f>IF(ISNUMBER(A310),COUNTIF(Calculations!A:A, A310),"")</f>
        <v/>
      </c>
      <c r="F310" s="12" t="str">
        <f t="shared" si="55"/>
        <v/>
      </c>
      <c r="G310" s="12" t="str">
        <f t="shared" si="56"/>
        <v/>
      </c>
    </row>
    <row r="311" spans="1:7" x14ac:dyDescent="0.25">
      <c r="A311" s="8" t="str">
        <f t="shared" si="53"/>
        <v/>
      </c>
      <c r="B311" s="2" t="str">
        <f t="shared" si="54"/>
        <v/>
      </c>
      <c r="C311" s="2" t="str">
        <f t="shared" si="52"/>
        <v/>
      </c>
      <c r="D311" s="2" t="str">
        <f>IF(ISNUMBER(A311),COUNTIF(Calculations!B:B, A311),"")</f>
        <v/>
      </c>
      <c r="E311" s="2" t="str">
        <f>IF(ISNUMBER(A311),COUNTIF(Calculations!A:A, A311),"")</f>
        <v/>
      </c>
      <c r="F311" s="12" t="str">
        <f t="shared" si="55"/>
        <v/>
      </c>
      <c r="G311" s="12" t="str">
        <f t="shared" si="56"/>
        <v/>
      </c>
    </row>
    <row r="312" spans="1:7" x14ac:dyDescent="0.25">
      <c r="A312" s="8" t="str">
        <f t="shared" si="53"/>
        <v/>
      </c>
      <c r="B312" s="2" t="str">
        <f t="shared" si="54"/>
        <v/>
      </c>
      <c r="C312" s="2" t="str">
        <f t="shared" si="52"/>
        <v/>
      </c>
      <c r="D312" s="2" t="str">
        <f>IF(ISNUMBER(A312),COUNTIF(Calculations!B:B, A312),"")</f>
        <v/>
      </c>
      <c r="E312" s="2" t="str">
        <f>IF(ISNUMBER(A312),COUNTIF(Calculations!A:A, A312),"")</f>
        <v/>
      </c>
      <c r="F312" s="12" t="str">
        <f t="shared" si="55"/>
        <v/>
      </c>
      <c r="G312" s="12" t="str">
        <f t="shared" si="56"/>
        <v/>
      </c>
    </row>
    <row r="313" spans="1:7" x14ac:dyDescent="0.25">
      <c r="A313" s="8" t="str">
        <f t="shared" si="53"/>
        <v/>
      </c>
      <c r="B313" s="2" t="str">
        <f t="shared" si="54"/>
        <v/>
      </c>
      <c r="C313" s="2" t="str">
        <f t="shared" si="52"/>
        <v/>
      </c>
      <c r="D313" s="2" t="str">
        <f>IF(ISNUMBER(A313),COUNTIF(Calculations!B:B, A313),"")</f>
        <v/>
      </c>
      <c r="E313" s="2" t="str">
        <f>IF(ISNUMBER(A313),COUNTIF(Calculations!A:A, A313),"")</f>
        <v/>
      </c>
      <c r="F313" s="12" t="str">
        <f t="shared" si="55"/>
        <v/>
      </c>
      <c r="G313" s="12" t="str">
        <f t="shared" si="56"/>
        <v/>
      </c>
    </row>
    <row r="314" spans="1:7" x14ac:dyDescent="0.25">
      <c r="A314" s="8" t="str">
        <f t="shared" si="53"/>
        <v/>
      </c>
      <c r="B314" s="2" t="str">
        <f t="shared" si="54"/>
        <v/>
      </c>
      <c r="C314" s="2" t="str">
        <f t="shared" si="52"/>
        <v/>
      </c>
      <c r="D314" s="2" t="str">
        <f>IF(ISNUMBER(A314),COUNTIF(Calculations!B:B, A314),"")</f>
        <v/>
      </c>
      <c r="E314" s="2" t="str">
        <f>IF(ISNUMBER(A314),COUNTIF(Calculations!A:A, A314),"")</f>
        <v/>
      </c>
      <c r="F314" s="12" t="str">
        <f t="shared" si="55"/>
        <v/>
      </c>
      <c r="G314" s="12" t="str">
        <f t="shared" si="56"/>
        <v/>
      </c>
    </row>
    <row r="315" spans="1:7" x14ac:dyDescent="0.25">
      <c r="A315" s="8" t="str">
        <f t="shared" si="53"/>
        <v/>
      </c>
      <c r="B315" s="2" t="str">
        <f t="shared" si="54"/>
        <v/>
      </c>
      <c r="C315" s="2" t="str">
        <f t="shared" si="52"/>
        <v/>
      </c>
      <c r="D315" s="2" t="str">
        <f>IF(ISNUMBER(A315),COUNTIF(Calculations!B:B, A315),"")</f>
        <v/>
      </c>
      <c r="E315" s="2" t="str">
        <f>IF(ISNUMBER(A315),COUNTIF(Calculations!A:A, A315),"")</f>
        <v/>
      </c>
      <c r="F315" s="12" t="str">
        <f t="shared" si="55"/>
        <v/>
      </c>
      <c r="G315" s="12" t="str">
        <f t="shared" si="56"/>
        <v/>
      </c>
    </row>
    <row r="316" spans="1:7" x14ac:dyDescent="0.25">
      <c r="A316" s="8" t="str">
        <f t="shared" si="53"/>
        <v/>
      </c>
      <c r="B316" s="2" t="str">
        <f t="shared" si="54"/>
        <v/>
      </c>
      <c r="C316" s="2" t="str">
        <f t="shared" si="52"/>
        <v/>
      </c>
      <c r="D316" s="2" t="str">
        <f>IF(ISNUMBER(A316),COUNTIF(Calculations!B:B, A316),"")</f>
        <v/>
      </c>
      <c r="E316" s="2" t="str">
        <f>IF(ISNUMBER(A316),COUNTIF(Calculations!A:A, A316),"")</f>
        <v/>
      </c>
      <c r="F316" s="12" t="str">
        <f t="shared" si="55"/>
        <v/>
      </c>
      <c r="G316" s="12" t="str">
        <f t="shared" si="56"/>
        <v/>
      </c>
    </row>
    <row r="317" spans="1:7" x14ac:dyDescent="0.25">
      <c r="A317" s="8" t="str">
        <f t="shared" si="53"/>
        <v/>
      </c>
      <c r="B317" s="2" t="str">
        <f t="shared" si="54"/>
        <v/>
      </c>
      <c r="C317" s="2" t="str">
        <f t="shared" si="52"/>
        <v/>
      </c>
      <c r="D317" s="2" t="str">
        <f>IF(ISNUMBER(A317),COUNTIF(Calculations!B:B, A317),"")</f>
        <v/>
      </c>
      <c r="E317" s="2" t="str">
        <f>IF(ISNUMBER(A317),COUNTIF(Calculations!A:A, A317),"")</f>
        <v/>
      </c>
      <c r="F317" s="12" t="str">
        <f t="shared" si="55"/>
        <v/>
      </c>
      <c r="G317" s="12" t="str">
        <f t="shared" si="56"/>
        <v/>
      </c>
    </row>
    <row r="318" spans="1:7" x14ac:dyDescent="0.25">
      <c r="A318" s="8" t="str">
        <f t="shared" si="53"/>
        <v/>
      </c>
      <c r="B318" s="2" t="str">
        <f t="shared" si="54"/>
        <v/>
      </c>
      <c r="C318" s="2" t="str">
        <f t="shared" si="52"/>
        <v/>
      </c>
      <c r="D318" s="2" t="str">
        <f>IF(ISNUMBER(A318),COUNTIF(Calculations!B:B, A318),"")</f>
        <v/>
      </c>
      <c r="E318" s="2" t="str">
        <f>IF(ISNUMBER(A318),COUNTIF(Calculations!A:A, A318),"")</f>
        <v/>
      </c>
      <c r="F318" s="12" t="str">
        <f t="shared" si="55"/>
        <v/>
      </c>
      <c r="G318" s="12" t="str">
        <f t="shared" si="56"/>
        <v/>
      </c>
    </row>
    <row r="319" spans="1:7" x14ac:dyDescent="0.25">
      <c r="A319" s="8" t="str">
        <f t="shared" si="53"/>
        <v/>
      </c>
      <c r="B319" s="2" t="str">
        <f t="shared" si="54"/>
        <v/>
      </c>
      <c r="C319" s="2" t="str">
        <f t="shared" si="52"/>
        <v/>
      </c>
      <c r="D319" s="2" t="str">
        <f>IF(ISNUMBER(A319),COUNTIF(Calculations!B:B, A319),"")</f>
        <v/>
      </c>
      <c r="E319" s="2" t="str">
        <f>IF(ISNUMBER(A319),COUNTIF(Calculations!A:A, A319),"")</f>
        <v/>
      </c>
      <c r="F319" s="12" t="str">
        <f t="shared" si="55"/>
        <v/>
      </c>
      <c r="G319" s="12" t="str">
        <f t="shared" si="56"/>
        <v/>
      </c>
    </row>
    <row r="320" spans="1:7" x14ac:dyDescent="0.25">
      <c r="A320" s="8" t="str">
        <f t="shared" si="53"/>
        <v/>
      </c>
      <c r="B320" s="2" t="str">
        <f t="shared" si="54"/>
        <v/>
      </c>
      <c r="C320" s="2" t="str">
        <f t="shared" si="52"/>
        <v/>
      </c>
      <c r="D320" s="2" t="str">
        <f>IF(ISNUMBER(A320),COUNTIF(Calculations!B:B, A320),"")</f>
        <v/>
      </c>
      <c r="E320" s="2" t="str">
        <f>IF(ISNUMBER(A320),COUNTIF(Calculations!A:A, A320),"")</f>
        <v/>
      </c>
      <c r="F320" s="12" t="str">
        <f t="shared" si="55"/>
        <v/>
      </c>
      <c r="G320" s="12" t="str">
        <f t="shared" si="56"/>
        <v/>
      </c>
    </row>
    <row r="321" spans="1:7" x14ac:dyDescent="0.25">
      <c r="A321" s="8" t="str">
        <f t="shared" si="53"/>
        <v/>
      </c>
      <c r="B321" s="2" t="str">
        <f t="shared" si="54"/>
        <v/>
      </c>
      <c r="C321" s="2" t="str">
        <f t="shared" si="52"/>
        <v/>
      </c>
      <c r="D321" s="2" t="str">
        <f>IF(ISNUMBER(A321),COUNTIF(Calculations!B:B, A321),"")</f>
        <v/>
      </c>
      <c r="E321" s="2" t="str">
        <f>IF(ISNUMBER(A321),COUNTIF(Calculations!A:A, A321),"")</f>
        <v/>
      </c>
      <c r="F321" s="12" t="str">
        <f t="shared" si="55"/>
        <v/>
      </c>
      <c r="G321" s="12" t="str">
        <f t="shared" si="56"/>
        <v/>
      </c>
    </row>
    <row r="322" spans="1:7" x14ac:dyDescent="0.25">
      <c r="A322" s="8" t="str">
        <f t="shared" si="53"/>
        <v/>
      </c>
      <c r="B322" s="2" t="str">
        <f t="shared" si="54"/>
        <v/>
      </c>
      <c r="C322" s="2" t="str">
        <f t="shared" ref="C322:C385" si="57">IF(ISNUMBER(A322),COUNTIFS(IndirectStartDates,"&lt;="&amp;A322,IndirectCompletedDates,"&gt;"&amp;A322) + COUNTIFS(IndirectStartDates,"&lt;="&amp;A322,IndirectCompletedDates,""),"")</f>
        <v/>
      </c>
      <c r="D322" s="2" t="str">
        <f>IF(ISNUMBER(A322),COUNTIF(Calculations!B:B, A322),"")</f>
        <v/>
      </c>
      <c r="E322" s="2" t="str">
        <f>IF(ISNUMBER(A322),COUNTIF(Calculations!A:A, A322),"")</f>
        <v/>
      </c>
      <c r="F322" s="12" t="str">
        <f t="shared" si="55"/>
        <v/>
      </c>
      <c r="G322" s="12" t="str">
        <f t="shared" si="56"/>
        <v/>
      </c>
    </row>
    <row r="323" spans="1:7" x14ac:dyDescent="0.25">
      <c r="A323" s="8" t="str">
        <f t="shared" ref="A323:A386" si="58">IF(ISNUMBER(A322),IF(A322+1&lt;=MAX(IndirectStartDates,IndirectCompletedDates),A322+1,""),"")</f>
        <v/>
      </c>
      <c r="B323" s="2" t="str">
        <f t="shared" ref="B323:B386" si="59">IF(ISNUMBER(A323),YEAR(A323)&amp;"-"&amp;TEXT(WEEKNUM(A323),"00"),"")</f>
        <v/>
      </c>
      <c r="C323" s="2" t="str">
        <f t="shared" si="57"/>
        <v/>
      </c>
      <c r="D323" s="2" t="str">
        <f>IF(ISNUMBER(A323),COUNTIF(Calculations!B:B, A323),"")</f>
        <v/>
      </c>
      <c r="E323" s="2" t="str">
        <f>IF(ISNUMBER(A323),COUNTIF(Calculations!A:A, A323),"")</f>
        <v/>
      </c>
      <c r="F323" s="12" t="str">
        <f t="shared" si="55"/>
        <v/>
      </c>
      <c r="G323" s="12" t="str">
        <f t="shared" si="56"/>
        <v/>
      </c>
    </row>
    <row r="324" spans="1:7" x14ac:dyDescent="0.25">
      <c r="A324" s="8" t="str">
        <f t="shared" si="58"/>
        <v/>
      </c>
      <c r="B324" s="2" t="str">
        <f t="shared" si="59"/>
        <v/>
      </c>
      <c r="C324" s="2" t="str">
        <f t="shared" si="57"/>
        <v/>
      </c>
      <c r="D324" s="2" t="str">
        <f>IF(ISNUMBER(A324),COUNTIF(Calculations!B:B, A324),"")</f>
        <v/>
      </c>
      <c r="E324" s="2" t="str">
        <f>IF(ISNUMBER(A324),COUNTIF(Calculations!A:A, A324),"")</f>
        <v/>
      </c>
      <c r="F324" s="12" t="str">
        <f t="shared" ref="F324:F387" si="60">IF(ISNUMBER(A324),F323 + D324,"")</f>
        <v/>
      </c>
      <c r="G324" s="12" t="str">
        <f t="shared" ref="G324:G387" si="61">IF(ISNUMBER(A324),G323 + E324,"")</f>
        <v/>
      </c>
    </row>
    <row r="325" spans="1:7" x14ac:dyDescent="0.25">
      <c r="A325" s="8" t="str">
        <f t="shared" si="58"/>
        <v/>
      </c>
      <c r="B325" s="2" t="str">
        <f t="shared" si="59"/>
        <v/>
      </c>
      <c r="C325" s="2" t="str">
        <f t="shared" si="57"/>
        <v/>
      </c>
      <c r="D325" s="2" t="str">
        <f>IF(ISNUMBER(A325),COUNTIF(Calculations!B:B, A325),"")</f>
        <v/>
      </c>
      <c r="E325" s="2" t="str">
        <f>IF(ISNUMBER(A325),COUNTIF(Calculations!A:A, A325),"")</f>
        <v/>
      </c>
      <c r="F325" s="12" t="str">
        <f t="shared" si="60"/>
        <v/>
      </c>
      <c r="G325" s="12" t="str">
        <f t="shared" si="61"/>
        <v/>
      </c>
    </row>
    <row r="326" spans="1:7" x14ac:dyDescent="0.25">
      <c r="A326" s="8" t="str">
        <f t="shared" si="58"/>
        <v/>
      </c>
      <c r="B326" s="2" t="str">
        <f t="shared" si="59"/>
        <v/>
      </c>
      <c r="C326" s="2" t="str">
        <f t="shared" si="57"/>
        <v/>
      </c>
      <c r="D326" s="2" t="str">
        <f>IF(ISNUMBER(A326),COUNTIF(Calculations!B:B, A326),"")</f>
        <v/>
      </c>
      <c r="E326" s="2" t="str">
        <f>IF(ISNUMBER(A326),COUNTIF(Calculations!A:A, A326),"")</f>
        <v/>
      </c>
      <c r="F326" s="12" t="str">
        <f t="shared" si="60"/>
        <v/>
      </c>
      <c r="G326" s="12" t="str">
        <f t="shared" si="61"/>
        <v/>
      </c>
    </row>
    <row r="327" spans="1:7" x14ac:dyDescent="0.25">
      <c r="A327" s="8" t="str">
        <f t="shared" si="58"/>
        <v/>
      </c>
      <c r="B327" s="2" t="str">
        <f t="shared" si="59"/>
        <v/>
      </c>
      <c r="C327" s="2" t="str">
        <f t="shared" si="57"/>
        <v/>
      </c>
      <c r="D327" s="2" t="str">
        <f>IF(ISNUMBER(A327),COUNTIF(Calculations!B:B, A327),"")</f>
        <v/>
      </c>
      <c r="E327" s="2" t="str">
        <f>IF(ISNUMBER(A327),COUNTIF(Calculations!A:A, A327),"")</f>
        <v/>
      </c>
      <c r="F327" s="12" t="str">
        <f t="shared" si="60"/>
        <v/>
      </c>
      <c r="G327" s="12" t="str">
        <f t="shared" si="61"/>
        <v/>
      </c>
    </row>
    <row r="328" spans="1:7" x14ac:dyDescent="0.25">
      <c r="A328" s="8" t="str">
        <f t="shared" si="58"/>
        <v/>
      </c>
      <c r="B328" s="2" t="str">
        <f t="shared" si="59"/>
        <v/>
      </c>
      <c r="C328" s="2" t="str">
        <f t="shared" si="57"/>
        <v/>
      </c>
      <c r="D328" s="2" t="str">
        <f>IF(ISNUMBER(A328),COUNTIF(Calculations!B:B, A328),"")</f>
        <v/>
      </c>
      <c r="E328" s="2" t="str">
        <f>IF(ISNUMBER(A328),COUNTIF(Calculations!A:A, A328),"")</f>
        <v/>
      </c>
      <c r="F328" s="12" t="str">
        <f t="shared" si="60"/>
        <v/>
      </c>
      <c r="G328" s="12" t="str">
        <f t="shared" si="61"/>
        <v/>
      </c>
    </row>
    <row r="329" spans="1:7" x14ac:dyDescent="0.25">
      <c r="A329" s="8" t="str">
        <f t="shared" si="58"/>
        <v/>
      </c>
      <c r="B329" s="2" t="str">
        <f t="shared" si="59"/>
        <v/>
      </c>
      <c r="C329" s="2" t="str">
        <f t="shared" si="57"/>
        <v/>
      </c>
      <c r="D329" s="2" t="str">
        <f>IF(ISNUMBER(A329),COUNTIF(Calculations!B:B, A329),"")</f>
        <v/>
      </c>
      <c r="E329" s="2" t="str">
        <f>IF(ISNUMBER(A329),COUNTIF(Calculations!A:A, A329),"")</f>
        <v/>
      </c>
      <c r="F329" s="12" t="str">
        <f t="shared" si="60"/>
        <v/>
      </c>
      <c r="G329" s="12" t="str">
        <f t="shared" si="61"/>
        <v/>
      </c>
    </row>
    <row r="330" spans="1:7" x14ac:dyDescent="0.25">
      <c r="A330" s="8" t="str">
        <f t="shared" si="58"/>
        <v/>
      </c>
      <c r="B330" s="2" t="str">
        <f t="shared" si="59"/>
        <v/>
      </c>
      <c r="C330" s="2" t="str">
        <f t="shared" si="57"/>
        <v/>
      </c>
      <c r="D330" s="2" t="str">
        <f>IF(ISNUMBER(A330),COUNTIF(Calculations!B:B, A330),"")</f>
        <v/>
      </c>
      <c r="E330" s="2" t="str">
        <f>IF(ISNUMBER(A330),COUNTIF(Calculations!A:A, A330),"")</f>
        <v/>
      </c>
      <c r="F330" s="12" t="str">
        <f t="shared" si="60"/>
        <v/>
      </c>
      <c r="G330" s="12" t="str">
        <f t="shared" si="61"/>
        <v/>
      </c>
    </row>
    <row r="331" spans="1:7" x14ac:dyDescent="0.25">
      <c r="A331" s="8" t="str">
        <f t="shared" si="58"/>
        <v/>
      </c>
      <c r="B331" s="2" t="str">
        <f t="shared" si="59"/>
        <v/>
      </c>
      <c r="C331" s="2" t="str">
        <f t="shared" si="57"/>
        <v/>
      </c>
      <c r="D331" s="2" t="str">
        <f>IF(ISNUMBER(A331),COUNTIF(Calculations!B:B, A331),"")</f>
        <v/>
      </c>
      <c r="E331" s="2" t="str">
        <f>IF(ISNUMBER(A331),COUNTIF(Calculations!A:A, A331),"")</f>
        <v/>
      </c>
      <c r="F331" s="12" t="str">
        <f t="shared" si="60"/>
        <v/>
      </c>
      <c r="G331" s="12" t="str">
        <f t="shared" si="61"/>
        <v/>
      </c>
    </row>
    <row r="332" spans="1:7" x14ac:dyDescent="0.25">
      <c r="A332" s="8" t="str">
        <f t="shared" si="58"/>
        <v/>
      </c>
      <c r="B332" s="2" t="str">
        <f t="shared" si="59"/>
        <v/>
      </c>
      <c r="C332" s="2" t="str">
        <f t="shared" si="57"/>
        <v/>
      </c>
      <c r="D332" s="2" t="str">
        <f>IF(ISNUMBER(A332),COUNTIF(Calculations!B:B, A332),"")</f>
        <v/>
      </c>
      <c r="E332" s="2" t="str">
        <f>IF(ISNUMBER(A332),COUNTIF(Calculations!A:A, A332),"")</f>
        <v/>
      </c>
      <c r="F332" s="12" t="str">
        <f t="shared" si="60"/>
        <v/>
      </c>
      <c r="G332" s="12" t="str">
        <f t="shared" si="61"/>
        <v/>
      </c>
    </row>
    <row r="333" spans="1:7" x14ac:dyDescent="0.25">
      <c r="A333" s="8" t="str">
        <f t="shared" si="58"/>
        <v/>
      </c>
      <c r="B333" s="2" t="str">
        <f t="shared" si="59"/>
        <v/>
      </c>
      <c r="C333" s="2" t="str">
        <f t="shared" si="57"/>
        <v/>
      </c>
      <c r="D333" s="2" t="str">
        <f>IF(ISNUMBER(A333),COUNTIF(Calculations!B:B, A333),"")</f>
        <v/>
      </c>
      <c r="E333" s="2" t="str">
        <f>IF(ISNUMBER(A333),COUNTIF(Calculations!A:A, A333),"")</f>
        <v/>
      </c>
      <c r="F333" s="12" t="str">
        <f t="shared" si="60"/>
        <v/>
      </c>
      <c r="G333" s="12" t="str">
        <f t="shared" si="61"/>
        <v/>
      </c>
    </row>
    <row r="334" spans="1:7" x14ac:dyDescent="0.25">
      <c r="A334" s="8" t="str">
        <f t="shared" si="58"/>
        <v/>
      </c>
      <c r="B334" s="2" t="str">
        <f t="shared" si="59"/>
        <v/>
      </c>
      <c r="C334" s="2" t="str">
        <f t="shared" si="57"/>
        <v/>
      </c>
      <c r="D334" s="2" t="str">
        <f>IF(ISNUMBER(A334),COUNTIF(Calculations!B:B, A334),"")</f>
        <v/>
      </c>
      <c r="E334" s="2" t="str">
        <f>IF(ISNUMBER(A334),COUNTIF(Calculations!A:A, A334),"")</f>
        <v/>
      </c>
      <c r="F334" s="12" t="str">
        <f t="shared" si="60"/>
        <v/>
      </c>
      <c r="G334" s="12" t="str">
        <f t="shared" si="61"/>
        <v/>
      </c>
    </row>
    <row r="335" spans="1:7" x14ac:dyDescent="0.25">
      <c r="A335" s="8" t="str">
        <f t="shared" si="58"/>
        <v/>
      </c>
      <c r="B335" s="2" t="str">
        <f t="shared" si="59"/>
        <v/>
      </c>
      <c r="C335" s="2" t="str">
        <f t="shared" si="57"/>
        <v/>
      </c>
      <c r="D335" s="2" t="str">
        <f>IF(ISNUMBER(A335),COUNTIF(Calculations!B:B, A335),"")</f>
        <v/>
      </c>
      <c r="E335" s="2" t="str">
        <f>IF(ISNUMBER(A335),COUNTIF(Calculations!A:A, A335),"")</f>
        <v/>
      </c>
      <c r="F335" s="12" t="str">
        <f t="shared" si="60"/>
        <v/>
      </c>
      <c r="G335" s="12" t="str">
        <f t="shared" si="61"/>
        <v/>
      </c>
    </row>
    <row r="336" spans="1:7" x14ac:dyDescent="0.25">
      <c r="A336" s="8" t="str">
        <f t="shared" si="58"/>
        <v/>
      </c>
      <c r="B336" s="2" t="str">
        <f t="shared" si="59"/>
        <v/>
      </c>
      <c r="C336" s="2" t="str">
        <f t="shared" si="57"/>
        <v/>
      </c>
      <c r="D336" s="2" t="str">
        <f>IF(ISNUMBER(A336),COUNTIF(Calculations!B:B, A336),"")</f>
        <v/>
      </c>
      <c r="E336" s="2" t="str">
        <f>IF(ISNUMBER(A336),COUNTIF(Calculations!A:A, A336),"")</f>
        <v/>
      </c>
      <c r="F336" s="12" t="str">
        <f t="shared" si="60"/>
        <v/>
      </c>
      <c r="G336" s="12" t="str">
        <f t="shared" si="61"/>
        <v/>
      </c>
    </row>
    <row r="337" spans="1:7" x14ac:dyDescent="0.25">
      <c r="A337" s="8" t="str">
        <f t="shared" si="58"/>
        <v/>
      </c>
      <c r="B337" s="2" t="str">
        <f t="shared" si="59"/>
        <v/>
      </c>
      <c r="C337" s="2" t="str">
        <f t="shared" si="57"/>
        <v/>
      </c>
      <c r="D337" s="2" t="str">
        <f>IF(ISNUMBER(A337),COUNTIF(Calculations!B:B, A337),"")</f>
        <v/>
      </c>
      <c r="E337" s="2" t="str">
        <f>IF(ISNUMBER(A337),COUNTIF(Calculations!A:A, A337),"")</f>
        <v/>
      </c>
      <c r="F337" s="12" t="str">
        <f t="shared" si="60"/>
        <v/>
      </c>
      <c r="G337" s="12" t="str">
        <f t="shared" si="61"/>
        <v/>
      </c>
    </row>
    <row r="338" spans="1:7" x14ac:dyDescent="0.25">
      <c r="A338" s="8" t="str">
        <f t="shared" si="58"/>
        <v/>
      </c>
      <c r="B338" s="2" t="str">
        <f t="shared" si="59"/>
        <v/>
      </c>
      <c r="C338" s="2" t="str">
        <f t="shared" si="57"/>
        <v/>
      </c>
      <c r="D338" s="2" t="str">
        <f>IF(ISNUMBER(A338),COUNTIF(Calculations!B:B, A338),"")</f>
        <v/>
      </c>
      <c r="E338" s="2" t="str">
        <f>IF(ISNUMBER(A338),COUNTIF(Calculations!A:A, A338),"")</f>
        <v/>
      </c>
      <c r="F338" s="12" t="str">
        <f t="shared" si="60"/>
        <v/>
      </c>
      <c r="G338" s="12" t="str">
        <f t="shared" si="61"/>
        <v/>
      </c>
    </row>
    <row r="339" spans="1:7" x14ac:dyDescent="0.25">
      <c r="A339" s="8" t="str">
        <f t="shared" si="58"/>
        <v/>
      </c>
      <c r="B339" s="2" t="str">
        <f t="shared" si="59"/>
        <v/>
      </c>
      <c r="C339" s="2" t="str">
        <f t="shared" si="57"/>
        <v/>
      </c>
      <c r="D339" s="2" t="str">
        <f>IF(ISNUMBER(A339),COUNTIF(Calculations!B:B, A339),"")</f>
        <v/>
      </c>
      <c r="E339" s="2" t="str">
        <f>IF(ISNUMBER(A339),COUNTIF(Calculations!A:A, A339),"")</f>
        <v/>
      </c>
      <c r="F339" s="12" t="str">
        <f t="shared" si="60"/>
        <v/>
      </c>
      <c r="G339" s="12" t="str">
        <f t="shared" si="61"/>
        <v/>
      </c>
    </row>
    <row r="340" spans="1:7" x14ac:dyDescent="0.25">
      <c r="A340" s="8" t="str">
        <f t="shared" si="58"/>
        <v/>
      </c>
      <c r="B340" s="2" t="str">
        <f t="shared" si="59"/>
        <v/>
      </c>
      <c r="C340" s="2" t="str">
        <f t="shared" si="57"/>
        <v/>
      </c>
      <c r="D340" s="2" t="str">
        <f>IF(ISNUMBER(A340),COUNTIF(Calculations!B:B, A340),"")</f>
        <v/>
      </c>
      <c r="E340" s="2" t="str">
        <f>IF(ISNUMBER(A340),COUNTIF(Calculations!A:A, A340),"")</f>
        <v/>
      </c>
      <c r="F340" s="12" t="str">
        <f t="shared" si="60"/>
        <v/>
      </c>
      <c r="G340" s="12" t="str">
        <f t="shared" si="61"/>
        <v/>
      </c>
    </row>
    <row r="341" spans="1:7" x14ac:dyDescent="0.25">
      <c r="A341" s="8" t="str">
        <f t="shared" si="58"/>
        <v/>
      </c>
      <c r="B341" s="2" t="str">
        <f t="shared" si="59"/>
        <v/>
      </c>
      <c r="C341" s="2" t="str">
        <f t="shared" si="57"/>
        <v/>
      </c>
      <c r="D341" s="2" t="str">
        <f>IF(ISNUMBER(A341),COUNTIF(Calculations!B:B, A341),"")</f>
        <v/>
      </c>
      <c r="E341" s="2" t="str">
        <f>IF(ISNUMBER(A341),COUNTIF(Calculations!A:A, A341),"")</f>
        <v/>
      </c>
      <c r="F341" s="12" t="str">
        <f t="shared" si="60"/>
        <v/>
      </c>
      <c r="G341" s="12" t="str">
        <f t="shared" si="61"/>
        <v/>
      </c>
    </row>
    <row r="342" spans="1:7" x14ac:dyDescent="0.25">
      <c r="A342" s="8" t="str">
        <f t="shared" si="58"/>
        <v/>
      </c>
      <c r="B342" s="2" t="str">
        <f t="shared" si="59"/>
        <v/>
      </c>
      <c r="C342" s="2" t="str">
        <f t="shared" si="57"/>
        <v/>
      </c>
      <c r="D342" s="2" t="str">
        <f>IF(ISNUMBER(A342),COUNTIF(Calculations!B:B, A342),"")</f>
        <v/>
      </c>
      <c r="E342" s="2" t="str">
        <f>IF(ISNUMBER(A342),COUNTIF(Calculations!A:A, A342),"")</f>
        <v/>
      </c>
      <c r="F342" s="12" t="str">
        <f t="shared" si="60"/>
        <v/>
      </c>
      <c r="G342" s="12" t="str">
        <f t="shared" si="61"/>
        <v/>
      </c>
    </row>
    <row r="343" spans="1:7" x14ac:dyDescent="0.25">
      <c r="A343" s="8" t="str">
        <f t="shared" si="58"/>
        <v/>
      </c>
      <c r="B343" s="2" t="str">
        <f t="shared" si="59"/>
        <v/>
      </c>
      <c r="C343" s="2" t="str">
        <f t="shared" si="57"/>
        <v/>
      </c>
      <c r="D343" s="2" t="str">
        <f>IF(ISNUMBER(A343),COUNTIF(Calculations!B:B, A343),"")</f>
        <v/>
      </c>
      <c r="E343" s="2" t="str">
        <f>IF(ISNUMBER(A343),COUNTIF(Calculations!A:A, A343),"")</f>
        <v/>
      </c>
      <c r="F343" s="12" t="str">
        <f t="shared" si="60"/>
        <v/>
      </c>
      <c r="G343" s="12" t="str">
        <f t="shared" si="61"/>
        <v/>
      </c>
    </row>
    <row r="344" spans="1:7" x14ac:dyDescent="0.25">
      <c r="A344" s="8" t="str">
        <f t="shared" si="58"/>
        <v/>
      </c>
      <c r="B344" s="2" t="str">
        <f t="shared" si="59"/>
        <v/>
      </c>
      <c r="C344" s="2" t="str">
        <f t="shared" si="57"/>
        <v/>
      </c>
      <c r="D344" s="2" t="str">
        <f>IF(ISNUMBER(A344),COUNTIF(Calculations!B:B, A344),"")</f>
        <v/>
      </c>
      <c r="E344" s="2" t="str">
        <f>IF(ISNUMBER(A344),COUNTIF(Calculations!A:A, A344),"")</f>
        <v/>
      </c>
      <c r="F344" s="12" t="str">
        <f t="shared" si="60"/>
        <v/>
      </c>
      <c r="G344" s="12" t="str">
        <f t="shared" si="61"/>
        <v/>
      </c>
    </row>
    <row r="345" spans="1:7" x14ac:dyDescent="0.25">
      <c r="A345" s="8" t="str">
        <f t="shared" si="58"/>
        <v/>
      </c>
      <c r="B345" s="2" t="str">
        <f t="shared" si="59"/>
        <v/>
      </c>
      <c r="C345" s="2" t="str">
        <f t="shared" si="57"/>
        <v/>
      </c>
      <c r="D345" s="2" t="str">
        <f>IF(ISNUMBER(A345),COUNTIF(Calculations!B:B, A345),"")</f>
        <v/>
      </c>
      <c r="E345" s="2" t="str">
        <f>IF(ISNUMBER(A345),COUNTIF(Calculations!A:A, A345),"")</f>
        <v/>
      </c>
      <c r="F345" s="12" t="str">
        <f t="shared" si="60"/>
        <v/>
      </c>
      <c r="G345" s="12" t="str">
        <f t="shared" si="61"/>
        <v/>
      </c>
    </row>
    <row r="346" spans="1:7" x14ac:dyDescent="0.25">
      <c r="A346" s="8" t="str">
        <f t="shared" si="58"/>
        <v/>
      </c>
      <c r="B346" s="2" t="str">
        <f t="shared" si="59"/>
        <v/>
      </c>
      <c r="C346" s="2" t="str">
        <f t="shared" si="57"/>
        <v/>
      </c>
      <c r="D346" s="2" t="str">
        <f>IF(ISNUMBER(A346),COUNTIF(Calculations!B:B, A346),"")</f>
        <v/>
      </c>
      <c r="E346" s="2" t="str">
        <f>IF(ISNUMBER(A346),COUNTIF(Calculations!A:A, A346),"")</f>
        <v/>
      </c>
      <c r="F346" s="12" t="str">
        <f t="shared" si="60"/>
        <v/>
      </c>
      <c r="G346" s="12" t="str">
        <f t="shared" si="61"/>
        <v/>
      </c>
    </row>
    <row r="347" spans="1:7" x14ac:dyDescent="0.25">
      <c r="A347" s="8" t="str">
        <f t="shared" si="58"/>
        <v/>
      </c>
      <c r="B347" s="2" t="str">
        <f t="shared" si="59"/>
        <v/>
      </c>
      <c r="C347" s="2" t="str">
        <f t="shared" si="57"/>
        <v/>
      </c>
      <c r="D347" s="2" t="str">
        <f>IF(ISNUMBER(A347),COUNTIF(Calculations!B:B, A347),"")</f>
        <v/>
      </c>
      <c r="E347" s="2" t="str">
        <f>IF(ISNUMBER(A347),COUNTIF(Calculations!A:A, A347),"")</f>
        <v/>
      </c>
      <c r="F347" s="12" t="str">
        <f t="shared" si="60"/>
        <v/>
      </c>
      <c r="G347" s="12" t="str">
        <f t="shared" si="61"/>
        <v/>
      </c>
    </row>
    <row r="348" spans="1:7" x14ac:dyDescent="0.25">
      <c r="A348" s="8" t="str">
        <f t="shared" si="58"/>
        <v/>
      </c>
      <c r="B348" s="2" t="str">
        <f t="shared" si="59"/>
        <v/>
      </c>
      <c r="C348" s="2" t="str">
        <f t="shared" si="57"/>
        <v/>
      </c>
      <c r="D348" s="2" t="str">
        <f>IF(ISNUMBER(A348),COUNTIF(Calculations!B:B, A348),"")</f>
        <v/>
      </c>
      <c r="E348" s="2" t="str">
        <f>IF(ISNUMBER(A348),COUNTIF(Calculations!A:A, A348),"")</f>
        <v/>
      </c>
      <c r="F348" s="12" t="str">
        <f t="shared" si="60"/>
        <v/>
      </c>
      <c r="G348" s="12" t="str">
        <f t="shared" si="61"/>
        <v/>
      </c>
    </row>
    <row r="349" spans="1:7" x14ac:dyDescent="0.25">
      <c r="A349" s="8" t="str">
        <f t="shared" si="58"/>
        <v/>
      </c>
      <c r="B349" s="2" t="str">
        <f t="shared" si="59"/>
        <v/>
      </c>
      <c r="C349" s="2" t="str">
        <f t="shared" si="57"/>
        <v/>
      </c>
      <c r="D349" s="2" t="str">
        <f>IF(ISNUMBER(A349),COUNTIF(Calculations!B:B, A349),"")</f>
        <v/>
      </c>
      <c r="E349" s="2" t="str">
        <f>IF(ISNUMBER(A349),COUNTIF(Calculations!A:A, A349),"")</f>
        <v/>
      </c>
      <c r="F349" s="12" t="str">
        <f t="shared" si="60"/>
        <v/>
      </c>
      <c r="G349" s="12" t="str">
        <f t="shared" si="61"/>
        <v/>
      </c>
    </row>
    <row r="350" spans="1:7" x14ac:dyDescent="0.25">
      <c r="A350" s="8" t="str">
        <f t="shared" si="58"/>
        <v/>
      </c>
      <c r="B350" s="2" t="str">
        <f t="shared" si="59"/>
        <v/>
      </c>
      <c r="C350" s="2" t="str">
        <f t="shared" si="57"/>
        <v/>
      </c>
      <c r="D350" s="2" t="str">
        <f>IF(ISNUMBER(A350),COUNTIF(Calculations!B:B, A350),"")</f>
        <v/>
      </c>
      <c r="E350" s="2" t="str">
        <f>IF(ISNUMBER(A350),COUNTIF(Calculations!A:A, A350),"")</f>
        <v/>
      </c>
      <c r="F350" s="12" t="str">
        <f t="shared" si="60"/>
        <v/>
      </c>
      <c r="G350" s="12" t="str">
        <f t="shared" si="61"/>
        <v/>
      </c>
    </row>
    <row r="351" spans="1:7" x14ac:dyDescent="0.25">
      <c r="A351" s="8" t="str">
        <f t="shared" si="58"/>
        <v/>
      </c>
      <c r="B351" s="2" t="str">
        <f t="shared" si="59"/>
        <v/>
      </c>
      <c r="C351" s="2" t="str">
        <f t="shared" si="57"/>
        <v/>
      </c>
      <c r="D351" s="2" t="str">
        <f>IF(ISNUMBER(A351),COUNTIF(Calculations!B:B, A351),"")</f>
        <v/>
      </c>
      <c r="E351" s="2" t="str">
        <f>IF(ISNUMBER(A351),COUNTIF(Calculations!A:A, A351),"")</f>
        <v/>
      </c>
      <c r="F351" s="12" t="str">
        <f t="shared" si="60"/>
        <v/>
      </c>
      <c r="G351" s="12" t="str">
        <f t="shared" si="61"/>
        <v/>
      </c>
    </row>
    <row r="352" spans="1:7" x14ac:dyDescent="0.25">
      <c r="A352" s="8" t="str">
        <f t="shared" si="58"/>
        <v/>
      </c>
      <c r="B352" s="2" t="str">
        <f t="shared" si="59"/>
        <v/>
      </c>
      <c r="C352" s="2" t="str">
        <f t="shared" si="57"/>
        <v/>
      </c>
      <c r="D352" s="2" t="str">
        <f>IF(ISNUMBER(A352),COUNTIF(Calculations!B:B, A352),"")</f>
        <v/>
      </c>
      <c r="E352" s="2" t="str">
        <f>IF(ISNUMBER(A352),COUNTIF(Calculations!A:A, A352),"")</f>
        <v/>
      </c>
      <c r="F352" s="12" t="str">
        <f t="shared" si="60"/>
        <v/>
      </c>
      <c r="G352" s="12" t="str">
        <f t="shared" si="61"/>
        <v/>
      </c>
    </row>
    <row r="353" spans="1:7" x14ac:dyDescent="0.25">
      <c r="A353" s="8" t="str">
        <f t="shared" si="58"/>
        <v/>
      </c>
      <c r="B353" s="2" t="str">
        <f t="shared" si="59"/>
        <v/>
      </c>
      <c r="C353" s="2" t="str">
        <f t="shared" si="57"/>
        <v/>
      </c>
      <c r="D353" s="2" t="str">
        <f>IF(ISNUMBER(A353),COUNTIF(Calculations!B:B, A353),"")</f>
        <v/>
      </c>
      <c r="E353" s="2" t="str">
        <f>IF(ISNUMBER(A353),COUNTIF(Calculations!A:A, A353),"")</f>
        <v/>
      </c>
      <c r="F353" s="12" t="str">
        <f t="shared" si="60"/>
        <v/>
      </c>
      <c r="G353" s="12" t="str">
        <f t="shared" si="61"/>
        <v/>
      </c>
    </row>
    <row r="354" spans="1:7" x14ac:dyDescent="0.25">
      <c r="A354" s="8" t="str">
        <f t="shared" si="58"/>
        <v/>
      </c>
      <c r="B354" s="2" t="str">
        <f t="shared" si="59"/>
        <v/>
      </c>
      <c r="C354" s="2" t="str">
        <f t="shared" si="57"/>
        <v/>
      </c>
      <c r="D354" s="2" t="str">
        <f>IF(ISNUMBER(A354),COUNTIF(Calculations!B:B, A354),"")</f>
        <v/>
      </c>
      <c r="E354" s="2" t="str">
        <f>IF(ISNUMBER(A354),COUNTIF(Calculations!A:A, A354),"")</f>
        <v/>
      </c>
      <c r="F354" s="12" t="str">
        <f t="shared" si="60"/>
        <v/>
      </c>
      <c r="G354" s="12" t="str">
        <f t="shared" si="61"/>
        <v/>
      </c>
    </row>
    <row r="355" spans="1:7" x14ac:dyDescent="0.25">
      <c r="A355" s="8" t="str">
        <f t="shared" si="58"/>
        <v/>
      </c>
      <c r="B355" s="2" t="str">
        <f t="shared" si="59"/>
        <v/>
      </c>
      <c r="C355" s="2" t="str">
        <f t="shared" si="57"/>
        <v/>
      </c>
      <c r="D355" s="2" t="str">
        <f>IF(ISNUMBER(A355),COUNTIF(Calculations!B:B, A355),"")</f>
        <v/>
      </c>
      <c r="E355" s="2" t="str">
        <f>IF(ISNUMBER(A355),COUNTIF(Calculations!A:A, A355),"")</f>
        <v/>
      </c>
      <c r="F355" s="12" t="str">
        <f t="shared" si="60"/>
        <v/>
      </c>
      <c r="G355" s="12" t="str">
        <f t="shared" si="61"/>
        <v/>
      </c>
    </row>
    <row r="356" spans="1:7" x14ac:dyDescent="0.25">
      <c r="A356" s="8" t="str">
        <f t="shared" si="58"/>
        <v/>
      </c>
      <c r="B356" s="2" t="str">
        <f t="shared" si="59"/>
        <v/>
      </c>
      <c r="C356" s="2" t="str">
        <f t="shared" si="57"/>
        <v/>
      </c>
      <c r="D356" s="2" t="str">
        <f>IF(ISNUMBER(A356),COUNTIF(Calculations!B:B, A356),"")</f>
        <v/>
      </c>
      <c r="E356" s="2" t="str">
        <f>IF(ISNUMBER(A356),COUNTIF(Calculations!A:A, A356),"")</f>
        <v/>
      </c>
      <c r="F356" s="12" t="str">
        <f t="shared" si="60"/>
        <v/>
      </c>
      <c r="G356" s="12" t="str">
        <f t="shared" si="61"/>
        <v/>
      </c>
    </row>
    <row r="357" spans="1:7" x14ac:dyDescent="0.25">
      <c r="A357" s="8" t="str">
        <f t="shared" si="58"/>
        <v/>
      </c>
      <c r="B357" s="2" t="str">
        <f t="shared" si="59"/>
        <v/>
      </c>
      <c r="C357" s="2" t="str">
        <f t="shared" si="57"/>
        <v/>
      </c>
      <c r="D357" s="2" t="str">
        <f>IF(ISNUMBER(A357),COUNTIF(Calculations!B:B, A357),"")</f>
        <v/>
      </c>
      <c r="E357" s="2" t="str">
        <f>IF(ISNUMBER(A357),COUNTIF(Calculations!A:A, A357),"")</f>
        <v/>
      </c>
      <c r="F357" s="12" t="str">
        <f t="shared" si="60"/>
        <v/>
      </c>
      <c r="G357" s="12" t="str">
        <f t="shared" si="61"/>
        <v/>
      </c>
    </row>
    <row r="358" spans="1:7" x14ac:dyDescent="0.25">
      <c r="A358" s="8" t="str">
        <f t="shared" si="58"/>
        <v/>
      </c>
      <c r="B358" s="2" t="str">
        <f t="shared" si="59"/>
        <v/>
      </c>
      <c r="C358" s="2" t="str">
        <f t="shared" si="57"/>
        <v/>
      </c>
      <c r="D358" s="2" t="str">
        <f>IF(ISNUMBER(A358),COUNTIF(Calculations!B:B, A358),"")</f>
        <v/>
      </c>
      <c r="E358" s="2" t="str">
        <f>IF(ISNUMBER(A358),COUNTIF(Calculations!A:A, A358),"")</f>
        <v/>
      </c>
      <c r="F358" s="12" t="str">
        <f t="shared" si="60"/>
        <v/>
      </c>
      <c r="G358" s="12" t="str">
        <f t="shared" si="61"/>
        <v/>
      </c>
    </row>
    <row r="359" spans="1:7" x14ac:dyDescent="0.25">
      <c r="A359" s="8" t="str">
        <f t="shared" si="58"/>
        <v/>
      </c>
      <c r="B359" s="2" t="str">
        <f t="shared" si="59"/>
        <v/>
      </c>
      <c r="C359" s="2" t="str">
        <f t="shared" si="57"/>
        <v/>
      </c>
      <c r="D359" s="2" t="str">
        <f>IF(ISNUMBER(A359),COUNTIF(Calculations!B:B, A359),"")</f>
        <v/>
      </c>
      <c r="E359" s="2" t="str">
        <f>IF(ISNUMBER(A359),COUNTIF(Calculations!A:A, A359),"")</f>
        <v/>
      </c>
      <c r="F359" s="12" t="str">
        <f t="shared" si="60"/>
        <v/>
      </c>
      <c r="G359" s="12" t="str">
        <f t="shared" si="61"/>
        <v/>
      </c>
    </row>
    <row r="360" spans="1:7" x14ac:dyDescent="0.25">
      <c r="A360" s="8" t="str">
        <f t="shared" si="58"/>
        <v/>
      </c>
      <c r="B360" s="2" t="str">
        <f t="shared" si="59"/>
        <v/>
      </c>
      <c r="C360" s="2" t="str">
        <f t="shared" si="57"/>
        <v/>
      </c>
      <c r="D360" s="2" t="str">
        <f>IF(ISNUMBER(A360),COUNTIF(Calculations!B:B, A360),"")</f>
        <v/>
      </c>
      <c r="E360" s="2" t="str">
        <f>IF(ISNUMBER(A360),COUNTIF(Calculations!A:A, A360),"")</f>
        <v/>
      </c>
      <c r="F360" s="12" t="str">
        <f t="shared" si="60"/>
        <v/>
      </c>
      <c r="G360" s="12" t="str">
        <f t="shared" si="61"/>
        <v/>
      </c>
    </row>
    <row r="361" spans="1:7" x14ac:dyDescent="0.25">
      <c r="A361" s="8" t="str">
        <f t="shared" si="58"/>
        <v/>
      </c>
      <c r="B361" s="2" t="str">
        <f t="shared" si="59"/>
        <v/>
      </c>
      <c r="C361" s="2" t="str">
        <f t="shared" si="57"/>
        <v/>
      </c>
      <c r="D361" s="2" t="str">
        <f>IF(ISNUMBER(A361),COUNTIF(Calculations!B:B, A361),"")</f>
        <v/>
      </c>
      <c r="E361" s="2" t="str">
        <f>IF(ISNUMBER(A361),COUNTIF(Calculations!A:A, A361),"")</f>
        <v/>
      </c>
      <c r="F361" s="12" t="str">
        <f t="shared" si="60"/>
        <v/>
      </c>
      <c r="G361" s="12" t="str">
        <f t="shared" si="61"/>
        <v/>
      </c>
    </row>
    <row r="362" spans="1:7" x14ac:dyDescent="0.25">
      <c r="A362" s="8" t="str">
        <f t="shared" si="58"/>
        <v/>
      </c>
      <c r="B362" s="2" t="str">
        <f t="shared" si="59"/>
        <v/>
      </c>
      <c r="C362" s="2" t="str">
        <f t="shared" si="57"/>
        <v/>
      </c>
      <c r="D362" s="2" t="str">
        <f>IF(ISNUMBER(A362),COUNTIF(Calculations!B:B, A362),"")</f>
        <v/>
      </c>
      <c r="E362" s="2" t="str">
        <f>IF(ISNUMBER(A362),COUNTIF(Calculations!A:A, A362),"")</f>
        <v/>
      </c>
      <c r="F362" s="12" t="str">
        <f t="shared" si="60"/>
        <v/>
      </c>
      <c r="G362" s="12" t="str">
        <f t="shared" si="61"/>
        <v/>
      </c>
    </row>
    <row r="363" spans="1:7" x14ac:dyDescent="0.25">
      <c r="A363" s="8" t="str">
        <f t="shared" si="58"/>
        <v/>
      </c>
      <c r="B363" s="2" t="str">
        <f t="shared" si="59"/>
        <v/>
      </c>
      <c r="C363" s="2" t="str">
        <f t="shared" si="57"/>
        <v/>
      </c>
      <c r="D363" s="2" t="str">
        <f>IF(ISNUMBER(A363),COUNTIF(Calculations!B:B, A363),"")</f>
        <v/>
      </c>
      <c r="E363" s="2" t="str">
        <f>IF(ISNUMBER(A363),COUNTIF(Calculations!A:A, A363),"")</f>
        <v/>
      </c>
      <c r="F363" s="12" t="str">
        <f t="shared" si="60"/>
        <v/>
      </c>
      <c r="G363" s="12" t="str">
        <f t="shared" si="61"/>
        <v/>
      </c>
    </row>
    <row r="364" spans="1:7" x14ac:dyDescent="0.25">
      <c r="A364" s="8" t="str">
        <f t="shared" si="58"/>
        <v/>
      </c>
      <c r="B364" s="2" t="str">
        <f t="shared" si="59"/>
        <v/>
      </c>
      <c r="C364" s="2" t="str">
        <f t="shared" si="57"/>
        <v/>
      </c>
      <c r="D364" s="2" t="str">
        <f>IF(ISNUMBER(A364),COUNTIF(Calculations!B:B, A364),"")</f>
        <v/>
      </c>
      <c r="E364" s="2" t="str">
        <f>IF(ISNUMBER(A364),COUNTIF(Calculations!A:A, A364),"")</f>
        <v/>
      </c>
      <c r="F364" s="12" t="str">
        <f t="shared" si="60"/>
        <v/>
      </c>
      <c r="G364" s="12" t="str">
        <f t="shared" si="61"/>
        <v/>
      </c>
    </row>
    <row r="365" spans="1:7" x14ac:dyDescent="0.25">
      <c r="A365" s="8" t="str">
        <f t="shared" si="58"/>
        <v/>
      </c>
      <c r="B365" s="2" t="str">
        <f t="shared" si="59"/>
        <v/>
      </c>
      <c r="C365" s="2" t="str">
        <f t="shared" si="57"/>
        <v/>
      </c>
      <c r="D365" s="2" t="str">
        <f>IF(ISNUMBER(A365),COUNTIF(Calculations!B:B, A365),"")</f>
        <v/>
      </c>
      <c r="E365" s="2" t="str">
        <f>IF(ISNUMBER(A365),COUNTIF(Calculations!A:A, A365),"")</f>
        <v/>
      </c>
      <c r="F365" s="12" t="str">
        <f t="shared" si="60"/>
        <v/>
      </c>
      <c r="G365" s="12" t="str">
        <f t="shared" si="61"/>
        <v/>
      </c>
    </row>
    <row r="366" spans="1:7" x14ac:dyDescent="0.25">
      <c r="A366" s="8" t="str">
        <f t="shared" si="58"/>
        <v/>
      </c>
      <c r="B366" s="2" t="str">
        <f t="shared" si="59"/>
        <v/>
      </c>
      <c r="C366" s="2" t="str">
        <f t="shared" si="57"/>
        <v/>
      </c>
      <c r="D366" s="2" t="str">
        <f>IF(ISNUMBER(A366),COUNTIF(Calculations!B:B, A366),"")</f>
        <v/>
      </c>
      <c r="E366" s="2" t="str">
        <f>IF(ISNUMBER(A366),COUNTIF(Calculations!A:A, A366),"")</f>
        <v/>
      </c>
      <c r="F366" s="12" t="str">
        <f t="shared" si="60"/>
        <v/>
      </c>
      <c r="G366" s="12" t="str">
        <f t="shared" si="61"/>
        <v/>
      </c>
    </row>
    <row r="367" spans="1:7" x14ac:dyDescent="0.25">
      <c r="A367" s="8" t="str">
        <f t="shared" si="58"/>
        <v/>
      </c>
      <c r="B367" s="2" t="str">
        <f t="shared" si="59"/>
        <v/>
      </c>
      <c r="C367" s="2" t="str">
        <f t="shared" si="57"/>
        <v/>
      </c>
      <c r="D367" s="2" t="str">
        <f>IF(ISNUMBER(A367),COUNTIF(Calculations!B:B, A367),"")</f>
        <v/>
      </c>
      <c r="E367" s="2" t="str">
        <f>IF(ISNUMBER(A367),COUNTIF(Calculations!A:A, A367),"")</f>
        <v/>
      </c>
      <c r="F367" s="12" t="str">
        <f t="shared" si="60"/>
        <v/>
      </c>
      <c r="G367" s="12" t="str">
        <f t="shared" si="61"/>
        <v/>
      </c>
    </row>
    <row r="368" spans="1:7" x14ac:dyDescent="0.25">
      <c r="A368" s="8" t="str">
        <f t="shared" si="58"/>
        <v/>
      </c>
      <c r="B368" s="2" t="str">
        <f t="shared" si="59"/>
        <v/>
      </c>
      <c r="C368" s="2" t="str">
        <f t="shared" si="57"/>
        <v/>
      </c>
      <c r="D368" s="2" t="str">
        <f>IF(ISNUMBER(A368),COUNTIF(Calculations!B:B, A368),"")</f>
        <v/>
      </c>
      <c r="E368" s="2" t="str">
        <f>IF(ISNUMBER(A368),COUNTIF(Calculations!A:A, A368),"")</f>
        <v/>
      </c>
      <c r="F368" s="12" t="str">
        <f t="shared" si="60"/>
        <v/>
      </c>
      <c r="G368" s="12" t="str">
        <f t="shared" si="61"/>
        <v/>
      </c>
    </row>
    <row r="369" spans="1:7" x14ac:dyDescent="0.25">
      <c r="A369" s="8" t="str">
        <f t="shared" si="58"/>
        <v/>
      </c>
      <c r="B369" s="2" t="str">
        <f t="shared" si="59"/>
        <v/>
      </c>
      <c r="C369" s="2" t="str">
        <f t="shared" si="57"/>
        <v/>
      </c>
      <c r="D369" s="2" t="str">
        <f>IF(ISNUMBER(A369),COUNTIF(Calculations!B:B, A369),"")</f>
        <v/>
      </c>
      <c r="E369" s="2" t="str">
        <f>IF(ISNUMBER(A369),COUNTIF(Calculations!A:A, A369),"")</f>
        <v/>
      </c>
      <c r="F369" s="12" t="str">
        <f t="shared" si="60"/>
        <v/>
      </c>
      <c r="G369" s="12" t="str">
        <f t="shared" si="61"/>
        <v/>
      </c>
    </row>
    <row r="370" spans="1:7" x14ac:dyDescent="0.25">
      <c r="A370" s="8" t="str">
        <f t="shared" si="58"/>
        <v/>
      </c>
      <c r="B370" s="2" t="str">
        <f t="shared" si="59"/>
        <v/>
      </c>
      <c r="C370" s="2" t="str">
        <f t="shared" si="57"/>
        <v/>
      </c>
      <c r="D370" s="2" t="str">
        <f>IF(ISNUMBER(A370),COUNTIF(Calculations!B:B, A370),"")</f>
        <v/>
      </c>
      <c r="E370" s="2" t="str">
        <f>IF(ISNUMBER(A370),COUNTIF(Calculations!A:A, A370),"")</f>
        <v/>
      </c>
      <c r="F370" s="12" t="str">
        <f t="shared" si="60"/>
        <v/>
      </c>
      <c r="G370" s="12" t="str">
        <f t="shared" si="61"/>
        <v/>
      </c>
    </row>
    <row r="371" spans="1:7" x14ac:dyDescent="0.25">
      <c r="A371" s="8" t="str">
        <f t="shared" si="58"/>
        <v/>
      </c>
      <c r="B371" s="2" t="str">
        <f t="shared" si="59"/>
        <v/>
      </c>
      <c r="C371" s="2" t="str">
        <f t="shared" si="57"/>
        <v/>
      </c>
      <c r="D371" s="2" t="str">
        <f>IF(ISNUMBER(A371),COUNTIF(Calculations!B:B, A371),"")</f>
        <v/>
      </c>
      <c r="E371" s="2" t="str">
        <f>IF(ISNUMBER(A371),COUNTIF(Calculations!A:A, A371),"")</f>
        <v/>
      </c>
      <c r="F371" s="12" t="str">
        <f t="shared" si="60"/>
        <v/>
      </c>
      <c r="G371" s="12" t="str">
        <f t="shared" si="61"/>
        <v/>
      </c>
    </row>
    <row r="372" spans="1:7" x14ac:dyDescent="0.25">
      <c r="A372" s="8" t="str">
        <f t="shared" si="58"/>
        <v/>
      </c>
      <c r="B372" s="2" t="str">
        <f t="shared" si="59"/>
        <v/>
      </c>
      <c r="C372" s="2" t="str">
        <f t="shared" si="57"/>
        <v/>
      </c>
      <c r="D372" s="2" t="str">
        <f>IF(ISNUMBER(A372),COUNTIF(Calculations!B:B, A372),"")</f>
        <v/>
      </c>
      <c r="E372" s="2" t="str">
        <f>IF(ISNUMBER(A372),COUNTIF(Calculations!A:A, A372),"")</f>
        <v/>
      </c>
      <c r="F372" s="12" t="str">
        <f t="shared" si="60"/>
        <v/>
      </c>
      <c r="G372" s="12" t="str">
        <f t="shared" si="61"/>
        <v/>
      </c>
    </row>
    <row r="373" spans="1:7" x14ac:dyDescent="0.25">
      <c r="A373" s="8" t="str">
        <f t="shared" si="58"/>
        <v/>
      </c>
      <c r="B373" s="2" t="str">
        <f t="shared" si="59"/>
        <v/>
      </c>
      <c r="C373" s="2" t="str">
        <f t="shared" si="57"/>
        <v/>
      </c>
      <c r="D373" s="2" t="str">
        <f>IF(ISNUMBER(A373),COUNTIF(Calculations!B:B, A373),"")</f>
        <v/>
      </c>
      <c r="E373" s="2" t="str">
        <f>IF(ISNUMBER(A373),COUNTIF(Calculations!A:A, A373),"")</f>
        <v/>
      </c>
      <c r="F373" s="12" t="str">
        <f t="shared" si="60"/>
        <v/>
      </c>
      <c r="G373" s="12" t="str">
        <f t="shared" si="61"/>
        <v/>
      </c>
    </row>
    <row r="374" spans="1:7" x14ac:dyDescent="0.25">
      <c r="A374" s="8" t="str">
        <f t="shared" si="58"/>
        <v/>
      </c>
      <c r="B374" s="2" t="str">
        <f t="shared" si="59"/>
        <v/>
      </c>
      <c r="C374" s="2" t="str">
        <f t="shared" si="57"/>
        <v/>
      </c>
      <c r="D374" s="2" t="str">
        <f>IF(ISNUMBER(A374),COUNTIF(Calculations!B:B, A374),"")</f>
        <v/>
      </c>
      <c r="E374" s="2" t="str">
        <f>IF(ISNUMBER(A374),COUNTIF(Calculations!A:A, A374),"")</f>
        <v/>
      </c>
      <c r="F374" s="12" t="str">
        <f t="shared" si="60"/>
        <v/>
      </c>
      <c r="G374" s="12" t="str">
        <f t="shared" si="61"/>
        <v/>
      </c>
    </row>
    <row r="375" spans="1:7" x14ac:dyDescent="0.25">
      <c r="A375" s="8" t="str">
        <f t="shared" si="58"/>
        <v/>
      </c>
      <c r="B375" s="2" t="str">
        <f t="shared" si="59"/>
        <v/>
      </c>
      <c r="C375" s="2" t="str">
        <f t="shared" si="57"/>
        <v/>
      </c>
      <c r="D375" s="2" t="str">
        <f>IF(ISNUMBER(A375),COUNTIF(Calculations!B:B, A375),"")</f>
        <v/>
      </c>
      <c r="E375" s="2" t="str">
        <f>IF(ISNUMBER(A375),COUNTIF(Calculations!A:A, A375),"")</f>
        <v/>
      </c>
      <c r="F375" s="12" t="str">
        <f t="shared" si="60"/>
        <v/>
      </c>
      <c r="G375" s="12" t="str">
        <f t="shared" si="61"/>
        <v/>
      </c>
    </row>
    <row r="376" spans="1:7" x14ac:dyDescent="0.25">
      <c r="A376" s="8" t="str">
        <f t="shared" si="58"/>
        <v/>
      </c>
      <c r="B376" s="2" t="str">
        <f t="shared" si="59"/>
        <v/>
      </c>
      <c r="C376" s="2" t="str">
        <f t="shared" si="57"/>
        <v/>
      </c>
      <c r="D376" s="2" t="str">
        <f>IF(ISNUMBER(A376),COUNTIF(Calculations!B:B, A376),"")</f>
        <v/>
      </c>
      <c r="E376" s="2" t="str">
        <f>IF(ISNUMBER(A376),COUNTIF(Calculations!A:A, A376),"")</f>
        <v/>
      </c>
      <c r="F376" s="12" t="str">
        <f t="shared" si="60"/>
        <v/>
      </c>
      <c r="G376" s="12" t="str">
        <f t="shared" si="61"/>
        <v/>
      </c>
    </row>
    <row r="377" spans="1:7" x14ac:dyDescent="0.25">
      <c r="A377" s="8" t="str">
        <f t="shared" si="58"/>
        <v/>
      </c>
      <c r="B377" s="2" t="str">
        <f t="shared" si="59"/>
        <v/>
      </c>
      <c r="C377" s="2" t="str">
        <f t="shared" si="57"/>
        <v/>
      </c>
      <c r="D377" s="2" t="str">
        <f>IF(ISNUMBER(A377),COUNTIF(Calculations!B:B, A377),"")</f>
        <v/>
      </c>
      <c r="E377" s="2" t="str">
        <f>IF(ISNUMBER(A377),COUNTIF(Calculations!A:A, A377),"")</f>
        <v/>
      </c>
      <c r="F377" s="12" t="str">
        <f t="shared" si="60"/>
        <v/>
      </c>
      <c r="G377" s="12" t="str">
        <f t="shared" si="61"/>
        <v/>
      </c>
    </row>
    <row r="378" spans="1:7" x14ac:dyDescent="0.25">
      <c r="A378" s="8" t="str">
        <f t="shared" si="58"/>
        <v/>
      </c>
      <c r="B378" s="2" t="str">
        <f t="shared" si="59"/>
        <v/>
      </c>
      <c r="C378" s="2" t="str">
        <f t="shared" si="57"/>
        <v/>
      </c>
      <c r="D378" s="2" t="str">
        <f>IF(ISNUMBER(A378),COUNTIF(Calculations!B:B, A378),"")</f>
        <v/>
      </c>
      <c r="E378" s="2" t="str">
        <f>IF(ISNUMBER(A378),COUNTIF(Calculations!A:A, A378),"")</f>
        <v/>
      </c>
      <c r="F378" s="12" t="str">
        <f t="shared" si="60"/>
        <v/>
      </c>
      <c r="G378" s="12" t="str">
        <f t="shared" si="61"/>
        <v/>
      </c>
    </row>
    <row r="379" spans="1:7" x14ac:dyDescent="0.25">
      <c r="A379" s="8" t="str">
        <f t="shared" si="58"/>
        <v/>
      </c>
      <c r="B379" s="2" t="str">
        <f t="shared" si="59"/>
        <v/>
      </c>
      <c r="C379" s="2" t="str">
        <f t="shared" si="57"/>
        <v/>
      </c>
      <c r="D379" s="2" t="str">
        <f>IF(ISNUMBER(A379),COUNTIF(Calculations!B:B, A379),"")</f>
        <v/>
      </c>
      <c r="E379" s="2" t="str">
        <f>IF(ISNUMBER(A379),COUNTIF(Calculations!A:A, A379),"")</f>
        <v/>
      </c>
      <c r="F379" s="12" t="str">
        <f t="shared" si="60"/>
        <v/>
      </c>
      <c r="G379" s="12" t="str">
        <f t="shared" si="61"/>
        <v/>
      </c>
    </row>
    <row r="380" spans="1:7" x14ac:dyDescent="0.25">
      <c r="A380" s="8" t="str">
        <f t="shared" si="58"/>
        <v/>
      </c>
      <c r="B380" s="2" t="str">
        <f t="shared" si="59"/>
        <v/>
      </c>
      <c r="C380" s="2" t="str">
        <f t="shared" si="57"/>
        <v/>
      </c>
      <c r="D380" s="2" t="str">
        <f>IF(ISNUMBER(A380),COUNTIF(Calculations!B:B, A380),"")</f>
        <v/>
      </c>
      <c r="E380" s="2" t="str">
        <f>IF(ISNUMBER(A380),COUNTIF(Calculations!A:A, A380),"")</f>
        <v/>
      </c>
      <c r="F380" s="12" t="str">
        <f t="shared" si="60"/>
        <v/>
      </c>
      <c r="G380" s="12" t="str">
        <f t="shared" si="61"/>
        <v/>
      </c>
    </row>
    <row r="381" spans="1:7" x14ac:dyDescent="0.25">
      <c r="A381" s="8" t="str">
        <f t="shared" si="58"/>
        <v/>
      </c>
      <c r="B381" s="2" t="str">
        <f t="shared" si="59"/>
        <v/>
      </c>
      <c r="C381" s="2" t="str">
        <f t="shared" si="57"/>
        <v/>
      </c>
      <c r="D381" s="2" t="str">
        <f>IF(ISNUMBER(A381),COUNTIF(Calculations!B:B, A381),"")</f>
        <v/>
      </c>
      <c r="E381" s="2" t="str">
        <f>IF(ISNUMBER(A381),COUNTIF(Calculations!A:A, A381),"")</f>
        <v/>
      </c>
      <c r="F381" s="12" t="str">
        <f t="shared" si="60"/>
        <v/>
      </c>
      <c r="G381" s="12" t="str">
        <f t="shared" si="61"/>
        <v/>
      </c>
    </row>
    <row r="382" spans="1:7" x14ac:dyDescent="0.25">
      <c r="A382" s="8" t="str">
        <f t="shared" si="58"/>
        <v/>
      </c>
      <c r="B382" s="2" t="str">
        <f t="shared" si="59"/>
        <v/>
      </c>
      <c r="C382" s="2" t="str">
        <f t="shared" si="57"/>
        <v/>
      </c>
      <c r="D382" s="2" t="str">
        <f>IF(ISNUMBER(A382),COUNTIF(Calculations!B:B, A382),"")</f>
        <v/>
      </c>
      <c r="E382" s="2" t="str">
        <f>IF(ISNUMBER(A382),COUNTIF(Calculations!A:A, A382),"")</f>
        <v/>
      </c>
      <c r="F382" s="12" t="str">
        <f t="shared" si="60"/>
        <v/>
      </c>
      <c r="G382" s="12" t="str">
        <f t="shared" si="61"/>
        <v/>
      </c>
    </row>
    <row r="383" spans="1:7" x14ac:dyDescent="0.25">
      <c r="A383" s="8" t="str">
        <f t="shared" si="58"/>
        <v/>
      </c>
      <c r="B383" s="2" t="str">
        <f t="shared" si="59"/>
        <v/>
      </c>
      <c r="C383" s="2" t="str">
        <f t="shared" si="57"/>
        <v/>
      </c>
      <c r="D383" s="2" t="str">
        <f>IF(ISNUMBER(A383),COUNTIF(Calculations!B:B, A383),"")</f>
        <v/>
      </c>
      <c r="E383" s="2" t="str">
        <f>IF(ISNUMBER(A383),COUNTIF(Calculations!A:A, A383),"")</f>
        <v/>
      </c>
      <c r="F383" s="12" t="str">
        <f t="shared" si="60"/>
        <v/>
      </c>
      <c r="G383" s="12" t="str">
        <f t="shared" si="61"/>
        <v/>
      </c>
    </row>
    <row r="384" spans="1:7" x14ac:dyDescent="0.25">
      <c r="A384" s="8" t="str">
        <f t="shared" si="58"/>
        <v/>
      </c>
      <c r="B384" s="2" t="str">
        <f t="shared" si="59"/>
        <v/>
      </c>
      <c r="C384" s="2" t="str">
        <f t="shared" si="57"/>
        <v/>
      </c>
      <c r="D384" s="2" t="str">
        <f>IF(ISNUMBER(A384),COUNTIF(Calculations!B:B, A384),"")</f>
        <v/>
      </c>
      <c r="E384" s="2" t="str">
        <f>IF(ISNUMBER(A384),COUNTIF(Calculations!A:A, A384),"")</f>
        <v/>
      </c>
      <c r="F384" s="12" t="str">
        <f t="shared" si="60"/>
        <v/>
      </c>
      <c r="G384" s="12" t="str">
        <f t="shared" si="61"/>
        <v/>
      </c>
    </row>
    <row r="385" spans="1:7" x14ac:dyDescent="0.25">
      <c r="A385" s="8" t="str">
        <f t="shared" si="58"/>
        <v/>
      </c>
      <c r="B385" s="2" t="str">
        <f t="shared" si="59"/>
        <v/>
      </c>
      <c r="C385" s="2" t="str">
        <f t="shared" si="57"/>
        <v/>
      </c>
      <c r="D385" s="2" t="str">
        <f>IF(ISNUMBER(A385),COUNTIF(Calculations!B:B, A385),"")</f>
        <v/>
      </c>
      <c r="E385" s="2" t="str">
        <f>IF(ISNUMBER(A385),COUNTIF(Calculations!A:A, A385),"")</f>
        <v/>
      </c>
      <c r="F385" s="12" t="str">
        <f t="shared" si="60"/>
        <v/>
      </c>
      <c r="G385" s="12" t="str">
        <f t="shared" si="61"/>
        <v/>
      </c>
    </row>
    <row r="386" spans="1:7" x14ac:dyDescent="0.25">
      <c r="A386" s="8" t="str">
        <f t="shared" si="58"/>
        <v/>
      </c>
      <c r="B386" s="2" t="str">
        <f t="shared" si="59"/>
        <v/>
      </c>
      <c r="C386" s="2" t="str">
        <f t="shared" ref="C386:C449" si="62">IF(ISNUMBER(A386),COUNTIFS(IndirectStartDates,"&lt;="&amp;A386,IndirectCompletedDates,"&gt;"&amp;A386) + COUNTIFS(IndirectStartDates,"&lt;="&amp;A386,IndirectCompletedDates,""),"")</f>
        <v/>
      </c>
      <c r="D386" s="2" t="str">
        <f>IF(ISNUMBER(A386),COUNTIF(Calculations!B:B, A386),"")</f>
        <v/>
      </c>
      <c r="E386" s="2" t="str">
        <f>IF(ISNUMBER(A386),COUNTIF(Calculations!A:A, A386),"")</f>
        <v/>
      </c>
      <c r="F386" s="12" t="str">
        <f t="shared" si="60"/>
        <v/>
      </c>
      <c r="G386" s="12" t="str">
        <f t="shared" si="61"/>
        <v/>
      </c>
    </row>
    <row r="387" spans="1:7" x14ac:dyDescent="0.25">
      <c r="A387" s="8" t="str">
        <f t="shared" ref="A387:A450" si="63">IF(ISNUMBER(A386),IF(A386+1&lt;=MAX(IndirectStartDates,IndirectCompletedDates),A386+1,""),"")</f>
        <v/>
      </c>
      <c r="B387" s="2" t="str">
        <f t="shared" ref="B387:B450" si="64">IF(ISNUMBER(A387),YEAR(A387)&amp;"-"&amp;TEXT(WEEKNUM(A387),"00"),"")</f>
        <v/>
      </c>
      <c r="C387" s="2" t="str">
        <f t="shared" si="62"/>
        <v/>
      </c>
      <c r="D387" s="2" t="str">
        <f>IF(ISNUMBER(A387),COUNTIF(Calculations!B:B, A387),"")</f>
        <v/>
      </c>
      <c r="E387" s="2" t="str">
        <f>IF(ISNUMBER(A387),COUNTIF(Calculations!A:A, A387),"")</f>
        <v/>
      </c>
      <c r="F387" s="12" t="str">
        <f t="shared" si="60"/>
        <v/>
      </c>
      <c r="G387" s="12" t="str">
        <f t="shared" si="61"/>
        <v/>
      </c>
    </row>
    <row r="388" spans="1:7" x14ac:dyDescent="0.25">
      <c r="A388" s="8" t="str">
        <f t="shared" si="63"/>
        <v/>
      </c>
      <c r="B388" s="2" t="str">
        <f t="shared" si="64"/>
        <v/>
      </c>
      <c r="C388" s="2" t="str">
        <f t="shared" si="62"/>
        <v/>
      </c>
      <c r="D388" s="2" t="str">
        <f>IF(ISNUMBER(A388),COUNTIF(Calculations!B:B, A388),"")</f>
        <v/>
      </c>
      <c r="E388" s="2" t="str">
        <f>IF(ISNUMBER(A388),COUNTIF(Calculations!A:A, A388),"")</f>
        <v/>
      </c>
      <c r="F388" s="12" t="str">
        <f t="shared" ref="F388:F451" si="65">IF(ISNUMBER(A388),F387 + D388,"")</f>
        <v/>
      </c>
      <c r="G388" s="12" t="str">
        <f t="shared" ref="G388:G451" si="66">IF(ISNUMBER(A388),G387 + E388,"")</f>
        <v/>
      </c>
    </row>
    <row r="389" spans="1:7" x14ac:dyDescent="0.25">
      <c r="A389" s="8" t="str">
        <f t="shared" si="63"/>
        <v/>
      </c>
      <c r="B389" s="2" t="str">
        <f t="shared" si="64"/>
        <v/>
      </c>
      <c r="C389" s="2" t="str">
        <f t="shared" si="62"/>
        <v/>
      </c>
      <c r="D389" s="2" t="str">
        <f>IF(ISNUMBER(A389),COUNTIF(Calculations!B:B, A389),"")</f>
        <v/>
      </c>
      <c r="E389" s="2" t="str">
        <f>IF(ISNUMBER(A389),COUNTIF(Calculations!A:A, A389),"")</f>
        <v/>
      </c>
      <c r="F389" s="12" t="str">
        <f t="shared" si="65"/>
        <v/>
      </c>
      <c r="G389" s="12" t="str">
        <f t="shared" si="66"/>
        <v/>
      </c>
    </row>
    <row r="390" spans="1:7" x14ac:dyDescent="0.25">
      <c r="A390" s="8" t="str">
        <f t="shared" si="63"/>
        <v/>
      </c>
      <c r="B390" s="2" t="str">
        <f t="shared" si="64"/>
        <v/>
      </c>
      <c r="C390" s="2" t="str">
        <f t="shared" si="62"/>
        <v/>
      </c>
      <c r="D390" s="2" t="str">
        <f>IF(ISNUMBER(A390),COUNTIF(Calculations!B:B, A390),"")</f>
        <v/>
      </c>
      <c r="E390" s="2" t="str">
        <f>IF(ISNUMBER(A390),COUNTIF(Calculations!A:A, A390),"")</f>
        <v/>
      </c>
      <c r="F390" s="12" t="str">
        <f t="shared" si="65"/>
        <v/>
      </c>
      <c r="G390" s="12" t="str">
        <f t="shared" si="66"/>
        <v/>
      </c>
    </row>
    <row r="391" spans="1:7" x14ac:dyDescent="0.25">
      <c r="A391" s="8" t="str">
        <f t="shared" si="63"/>
        <v/>
      </c>
      <c r="B391" s="2" t="str">
        <f t="shared" si="64"/>
        <v/>
      </c>
      <c r="C391" s="2" t="str">
        <f t="shared" si="62"/>
        <v/>
      </c>
      <c r="D391" s="2" t="str">
        <f>IF(ISNUMBER(A391),COUNTIF(Calculations!B:B, A391),"")</f>
        <v/>
      </c>
      <c r="E391" s="2" t="str">
        <f>IF(ISNUMBER(A391),COUNTIF(Calculations!A:A, A391),"")</f>
        <v/>
      </c>
      <c r="F391" s="12" t="str">
        <f t="shared" si="65"/>
        <v/>
      </c>
      <c r="G391" s="12" t="str">
        <f t="shared" si="66"/>
        <v/>
      </c>
    </row>
    <row r="392" spans="1:7" x14ac:dyDescent="0.25">
      <c r="A392" s="8" t="str">
        <f t="shared" si="63"/>
        <v/>
      </c>
      <c r="B392" s="2" t="str">
        <f t="shared" si="64"/>
        <v/>
      </c>
      <c r="C392" s="2" t="str">
        <f t="shared" si="62"/>
        <v/>
      </c>
      <c r="D392" s="2" t="str">
        <f>IF(ISNUMBER(A392),COUNTIF(Calculations!B:B, A392),"")</f>
        <v/>
      </c>
      <c r="E392" s="2" t="str">
        <f>IF(ISNUMBER(A392),COUNTIF(Calculations!A:A, A392),"")</f>
        <v/>
      </c>
      <c r="F392" s="12" t="str">
        <f t="shared" si="65"/>
        <v/>
      </c>
      <c r="G392" s="12" t="str">
        <f t="shared" si="66"/>
        <v/>
      </c>
    </row>
    <row r="393" spans="1:7" x14ac:dyDescent="0.25">
      <c r="A393" s="8" t="str">
        <f t="shared" si="63"/>
        <v/>
      </c>
      <c r="B393" s="2" t="str">
        <f t="shared" si="64"/>
        <v/>
      </c>
      <c r="C393" s="2" t="str">
        <f t="shared" si="62"/>
        <v/>
      </c>
      <c r="D393" s="2" t="str">
        <f>IF(ISNUMBER(A393),COUNTIF(Calculations!B:B, A393),"")</f>
        <v/>
      </c>
      <c r="E393" s="2" t="str">
        <f>IF(ISNUMBER(A393),COUNTIF(Calculations!A:A, A393),"")</f>
        <v/>
      </c>
      <c r="F393" s="12" t="str">
        <f t="shared" si="65"/>
        <v/>
      </c>
      <c r="G393" s="12" t="str">
        <f t="shared" si="66"/>
        <v/>
      </c>
    </row>
    <row r="394" spans="1:7" x14ac:dyDescent="0.25">
      <c r="A394" s="8" t="str">
        <f t="shared" si="63"/>
        <v/>
      </c>
      <c r="B394" s="2" t="str">
        <f t="shared" si="64"/>
        <v/>
      </c>
      <c r="C394" s="2" t="str">
        <f t="shared" si="62"/>
        <v/>
      </c>
      <c r="D394" s="2" t="str">
        <f>IF(ISNUMBER(A394),COUNTIF(Calculations!B:B, A394),"")</f>
        <v/>
      </c>
      <c r="E394" s="2" t="str">
        <f>IF(ISNUMBER(A394),COUNTIF(Calculations!A:A, A394),"")</f>
        <v/>
      </c>
      <c r="F394" s="12" t="str">
        <f t="shared" si="65"/>
        <v/>
      </c>
      <c r="G394" s="12" t="str">
        <f t="shared" si="66"/>
        <v/>
      </c>
    </row>
    <row r="395" spans="1:7" x14ac:dyDescent="0.25">
      <c r="A395" s="8" t="str">
        <f t="shared" si="63"/>
        <v/>
      </c>
      <c r="B395" s="2" t="str">
        <f t="shared" si="64"/>
        <v/>
      </c>
      <c r="C395" s="2" t="str">
        <f t="shared" si="62"/>
        <v/>
      </c>
      <c r="D395" s="2" t="str">
        <f>IF(ISNUMBER(A395),COUNTIF(Calculations!B:B, A395),"")</f>
        <v/>
      </c>
      <c r="E395" s="2" t="str">
        <f>IF(ISNUMBER(A395),COUNTIF(Calculations!A:A, A395),"")</f>
        <v/>
      </c>
      <c r="F395" s="12" t="str">
        <f t="shared" si="65"/>
        <v/>
      </c>
      <c r="G395" s="12" t="str">
        <f t="shared" si="66"/>
        <v/>
      </c>
    </row>
    <row r="396" spans="1:7" x14ac:dyDescent="0.25">
      <c r="A396" s="8" t="str">
        <f t="shared" si="63"/>
        <v/>
      </c>
      <c r="B396" s="2" t="str">
        <f t="shared" si="64"/>
        <v/>
      </c>
      <c r="C396" s="2" t="str">
        <f t="shared" si="62"/>
        <v/>
      </c>
      <c r="D396" s="2" t="str">
        <f>IF(ISNUMBER(A396),COUNTIF(Calculations!B:B, A396),"")</f>
        <v/>
      </c>
      <c r="E396" s="2" t="str">
        <f>IF(ISNUMBER(A396),COUNTIF(Calculations!A:A, A396),"")</f>
        <v/>
      </c>
      <c r="F396" s="12" t="str">
        <f t="shared" si="65"/>
        <v/>
      </c>
      <c r="G396" s="12" t="str">
        <f t="shared" si="66"/>
        <v/>
      </c>
    </row>
    <row r="397" spans="1:7" x14ac:dyDescent="0.25">
      <c r="A397" s="8" t="str">
        <f t="shared" si="63"/>
        <v/>
      </c>
      <c r="B397" s="2" t="str">
        <f t="shared" si="64"/>
        <v/>
      </c>
      <c r="C397" s="2" t="str">
        <f t="shared" si="62"/>
        <v/>
      </c>
      <c r="D397" s="2" t="str">
        <f>IF(ISNUMBER(A397),COUNTIF(Calculations!B:B, A397),"")</f>
        <v/>
      </c>
      <c r="E397" s="2" t="str">
        <f>IF(ISNUMBER(A397),COUNTIF(Calculations!A:A, A397),"")</f>
        <v/>
      </c>
      <c r="F397" s="12" t="str">
        <f t="shared" si="65"/>
        <v/>
      </c>
      <c r="G397" s="12" t="str">
        <f t="shared" si="66"/>
        <v/>
      </c>
    </row>
    <row r="398" spans="1:7" x14ac:dyDescent="0.25">
      <c r="A398" s="8" t="str">
        <f t="shared" si="63"/>
        <v/>
      </c>
      <c r="B398" s="2" t="str">
        <f t="shared" si="64"/>
        <v/>
      </c>
      <c r="C398" s="2" t="str">
        <f t="shared" si="62"/>
        <v/>
      </c>
      <c r="D398" s="2" t="str">
        <f>IF(ISNUMBER(A398),COUNTIF(Calculations!B:B, A398),"")</f>
        <v/>
      </c>
      <c r="E398" s="2" t="str">
        <f>IF(ISNUMBER(A398),COUNTIF(Calculations!A:A, A398),"")</f>
        <v/>
      </c>
      <c r="F398" s="12" t="str">
        <f t="shared" si="65"/>
        <v/>
      </c>
      <c r="G398" s="12" t="str">
        <f t="shared" si="66"/>
        <v/>
      </c>
    </row>
    <row r="399" spans="1:7" x14ac:dyDescent="0.25">
      <c r="A399" s="8" t="str">
        <f t="shared" si="63"/>
        <v/>
      </c>
      <c r="B399" s="2" t="str">
        <f t="shared" si="64"/>
        <v/>
      </c>
      <c r="C399" s="2" t="str">
        <f t="shared" si="62"/>
        <v/>
      </c>
      <c r="D399" s="2" t="str">
        <f>IF(ISNUMBER(A399),COUNTIF(Calculations!B:B, A399),"")</f>
        <v/>
      </c>
      <c r="E399" s="2" t="str">
        <f>IF(ISNUMBER(A399),COUNTIF(Calculations!A:A, A399),"")</f>
        <v/>
      </c>
      <c r="F399" s="12" t="str">
        <f t="shared" si="65"/>
        <v/>
      </c>
      <c r="G399" s="12" t="str">
        <f t="shared" si="66"/>
        <v/>
      </c>
    </row>
    <row r="400" spans="1:7" x14ac:dyDescent="0.25">
      <c r="A400" s="8" t="str">
        <f t="shared" si="63"/>
        <v/>
      </c>
      <c r="B400" s="2" t="str">
        <f t="shared" si="64"/>
        <v/>
      </c>
      <c r="C400" s="2" t="str">
        <f t="shared" si="62"/>
        <v/>
      </c>
      <c r="D400" s="2" t="str">
        <f>IF(ISNUMBER(A400),COUNTIF(Calculations!B:B, A400),"")</f>
        <v/>
      </c>
      <c r="E400" s="2" t="str">
        <f>IF(ISNUMBER(A400),COUNTIF(Calculations!A:A, A400),"")</f>
        <v/>
      </c>
      <c r="F400" s="12" t="str">
        <f t="shared" si="65"/>
        <v/>
      </c>
      <c r="G400" s="12" t="str">
        <f t="shared" si="66"/>
        <v/>
      </c>
    </row>
    <row r="401" spans="1:7" x14ac:dyDescent="0.25">
      <c r="A401" s="8" t="str">
        <f t="shared" si="63"/>
        <v/>
      </c>
      <c r="B401" s="2" t="str">
        <f t="shared" si="64"/>
        <v/>
      </c>
      <c r="C401" s="2" t="str">
        <f t="shared" si="62"/>
        <v/>
      </c>
      <c r="D401" s="2" t="str">
        <f>IF(ISNUMBER(A401),COUNTIF(Calculations!B:B, A401),"")</f>
        <v/>
      </c>
      <c r="E401" s="2" t="str">
        <f>IF(ISNUMBER(A401),COUNTIF(Calculations!A:A, A401),"")</f>
        <v/>
      </c>
      <c r="F401" s="12" t="str">
        <f t="shared" si="65"/>
        <v/>
      </c>
      <c r="G401" s="12" t="str">
        <f t="shared" si="66"/>
        <v/>
      </c>
    </row>
    <row r="402" spans="1:7" x14ac:dyDescent="0.25">
      <c r="A402" s="8" t="str">
        <f t="shared" si="63"/>
        <v/>
      </c>
      <c r="B402" s="2" t="str">
        <f t="shared" si="64"/>
        <v/>
      </c>
      <c r="C402" s="2" t="str">
        <f t="shared" si="62"/>
        <v/>
      </c>
      <c r="D402" s="2" t="str">
        <f>IF(ISNUMBER(A402),COUNTIF(Calculations!B:B, A402),"")</f>
        <v/>
      </c>
      <c r="E402" s="2" t="str">
        <f>IF(ISNUMBER(A402),COUNTIF(Calculations!A:A, A402),"")</f>
        <v/>
      </c>
      <c r="F402" s="12" t="str">
        <f t="shared" si="65"/>
        <v/>
      </c>
      <c r="G402" s="12" t="str">
        <f t="shared" si="66"/>
        <v/>
      </c>
    </row>
    <row r="403" spans="1:7" x14ac:dyDescent="0.25">
      <c r="A403" s="8" t="str">
        <f t="shared" si="63"/>
        <v/>
      </c>
      <c r="B403" s="2" t="str">
        <f t="shared" si="64"/>
        <v/>
      </c>
      <c r="C403" s="2" t="str">
        <f t="shared" si="62"/>
        <v/>
      </c>
      <c r="D403" s="2" t="str">
        <f>IF(ISNUMBER(A403),COUNTIF(Calculations!B:B, A403),"")</f>
        <v/>
      </c>
      <c r="E403" s="2" t="str">
        <f>IF(ISNUMBER(A403),COUNTIF(Calculations!A:A, A403),"")</f>
        <v/>
      </c>
      <c r="F403" s="12" t="str">
        <f t="shared" si="65"/>
        <v/>
      </c>
      <c r="G403" s="12" t="str">
        <f t="shared" si="66"/>
        <v/>
      </c>
    </row>
    <row r="404" spans="1:7" x14ac:dyDescent="0.25">
      <c r="A404" s="8" t="str">
        <f t="shared" si="63"/>
        <v/>
      </c>
      <c r="B404" s="2" t="str">
        <f t="shared" si="64"/>
        <v/>
      </c>
      <c r="C404" s="2" t="str">
        <f t="shared" si="62"/>
        <v/>
      </c>
      <c r="D404" s="2" t="str">
        <f>IF(ISNUMBER(A404),COUNTIF(Calculations!B:B, A404),"")</f>
        <v/>
      </c>
      <c r="E404" s="2" t="str">
        <f>IF(ISNUMBER(A404),COUNTIF(Calculations!A:A, A404),"")</f>
        <v/>
      </c>
      <c r="F404" s="12" t="str">
        <f t="shared" si="65"/>
        <v/>
      </c>
      <c r="G404" s="12" t="str">
        <f t="shared" si="66"/>
        <v/>
      </c>
    </row>
    <row r="405" spans="1:7" x14ac:dyDescent="0.25">
      <c r="A405" s="8" t="str">
        <f t="shared" si="63"/>
        <v/>
      </c>
      <c r="B405" s="2" t="str">
        <f t="shared" si="64"/>
        <v/>
      </c>
      <c r="C405" s="2" t="str">
        <f t="shared" si="62"/>
        <v/>
      </c>
      <c r="D405" s="2" t="str">
        <f>IF(ISNUMBER(A405),COUNTIF(Calculations!B:B, A405),"")</f>
        <v/>
      </c>
      <c r="E405" s="2" t="str">
        <f>IF(ISNUMBER(A405),COUNTIF(Calculations!A:A, A405),"")</f>
        <v/>
      </c>
      <c r="F405" s="12" t="str">
        <f t="shared" si="65"/>
        <v/>
      </c>
      <c r="G405" s="12" t="str">
        <f t="shared" si="66"/>
        <v/>
      </c>
    </row>
    <row r="406" spans="1:7" x14ac:dyDescent="0.25">
      <c r="A406" s="8" t="str">
        <f t="shared" si="63"/>
        <v/>
      </c>
      <c r="B406" s="2" t="str">
        <f t="shared" si="64"/>
        <v/>
      </c>
      <c r="C406" s="2" t="str">
        <f t="shared" si="62"/>
        <v/>
      </c>
      <c r="D406" s="2" t="str">
        <f>IF(ISNUMBER(A406),COUNTIF(Calculations!B:B, A406),"")</f>
        <v/>
      </c>
      <c r="E406" s="2" t="str">
        <f>IF(ISNUMBER(A406),COUNTIF(Calculations!A:A, A406),"")</f>
        <v/>
      </c>
      <c r="F406" s="12" t="str">
        <f t="shared" si="65"/>
        <v/>
      </c>
      <c r="G406" s="12" t="str">
        <f t="shared" si="66"/>
        <v/>
      </c>
    </row>
    <row r="407" spans="1:7" x14ac:dyDescent="0.25">
      <c r="A407" s="8" t="str">
        <f t="shared" si="63"/>
        <v/>
      </c>
      <c r="B407" s="2" t="str">
        <f t="shared" si="64"/>
        <v/>
      </c>
      <c r="C407" s="2" t="str">
        <f t="shared" si="62"/>
        <v/>
      </c>
      <c r="D407" s="2" t="str">
        <f>IF(ISNUMBER(A407),COUNTIF(Calculations!B:B, A407),"")</f>
        <v/>
      </c>
      <c r="E407" s="2" t="str">
        <f>IF(ISNUMBER(A407),COUNTIF(Calculations!A:A, A407),"")</f>
        <v/>
      </c>
      <c r="F407" s="12" t="str">
        <f t="shared" si="65"/>
        <v/>
      </c>
      <c r="G407" s="12" t="str">
        <f t="shared" si="66"/>
        <v/>
      </c>
    </row>
    <row r="408" spans="1:7" x14ac:dyDescent="0.25">
      <c r="A408" s="8" t="str">
        <f t="shared" si="63"/>
        <v/>
      </c>
      <c r="B408" s="2" t="str">
        <f t="shared" si="64"/>
        <v/>
      </c>
      <c r="C408" s="2" t="str">
        <f t="shared" si="62"/>
        <v/>
      </c>
      <c r="D408" s="2" t="str">
        <f>IF(ISNUMBER(A408),COUNTIF(Calculations!B:B, A408),"")</f>
        <v/>
      </c>
      <c r="E408" s="2" t="str">
        <f>IF(ISNUMBER(A408),COUNTIF(Calculations!A:A, A408),"")</f>
        <v/>
      </c>
      <c r="F408" s="12" t="str">
        <f t="shared" si="65"/>
        <v/>
      </c>
      <c r="G408" s="12" t="str">
        <f t="shared" si="66"/>
        <v/>
      </c>
    </row>
    <row r="409" spans="1:7" x14ac:dyDescent="0.25">
      <c r="A409" s="8" t="str">
        <f t="shared" si="63"/>
        <v/>
      </c>
      <c r="B409" s="2" t="str">
        <f t="shared" si="64"/>
        <v/>
      </c>
      <c r="C409" s="2" t="str">
        <f t="shared" si="62"/>
        <v/>
      </c>
      <c r="D409" s="2" t="str">
        <f>IF(ISNUMBER(A409),COUNTIF(Calculations!B:B, A409),"")</f>
        <v/>
      </c>
      <c r="E409" s="2" t="str">
        <f>IF(ISNUMBER(A409),COUNTIF(Calculations!A:A, A409),"")</f>
        <v/>
      </c>
      <c r="F409" s="12" t="str">
        <f t="shared" si="65"/>
        <v/>
      </c>
      <c r="G409" s="12" t="str">
        <f t="shared" si="66"/>
        <v/>
      </c>
    </row>
    <row r="410" spans="1:7" x14ac:dyDescent="0.25">
      <c r="A410" s="8" t="str">
        <f t="shared" si="63"/>
        <v/>
      </c>
      <c r="B410" s="2" t="str">
        <f t="shared" si="64"/>
        <v/>
      </c>
      <c r="C410" s="2" t="str">
        <f t="shared" si="62"/>
        <v/>
      </c>
      <c r="D410" s="2" t="str">
        <f>IF(ISNUMBER(A410),COUNTIF(Calculations!B:B, A410),"")</f>
        <v/>
      </c>
      <c r="E410" s="2" t="str">
        <f>IF(ISNUMBER(A410),COUNTIF(Calculations!A:A, A410),"")</f>
        <v/>
      </c>
      <c r="F410" s="12" t="str">
        <f t="shared" si="65"/>
        <v/>
      </c>
      <c r="G410" s="12" t="str">
        <f t="shared" si="66"/>
        <v/>
      </c>
    </row>
    <row r="411" spans="1:7" x14ac:dyDescent="0.25">
      <c r="A411" s="8" t="str">
        <f t="shared" si="63"/>
        <v/>
      </c>
      <c r="B411" s="2" t="str">
        <f t="shared" si="64"/>
        <v/>
      </c>
      <c r="C411" s="2" t="str">
        <f t="shared" si="62"/>
        <v/>
      </c>
      <c r="D411" s="2" t="str">
        <f>IF(ISNUMBER(A411),COUNTIF(Calculations!B:B, A411),"")</f>
        <v/>
      </c>
      <c r="E411" s="2" t="str">
        <f>IF(ISNUMBER(A411),COUNTIF(Calculations!A:A, A411),"")</f>
        <v/>
      </c>
      <c r="F411" s="12" t="str">
        <f t="shared" si="65"/>
        <v/>
      </c>
      <c r="G411" s="12" t="str">
        <f t="shared" si="66"/>
        <v/>
      </c>
    </row>
    <row r="412" spans="1:7" x14ac:dyDescent="0.25">
      <c r="A412" s="8" t="str">
        <f t="shared" si="63"/>
        <v/>
      </c>
      <c r="B412" s="2" t="str">
        <f t="shared" si="64"/>
        <v/>
      </c>
      <c r="C412" s="2" t="str">
        <f t="shared" si="62"/>
        <v/>
      </c>
      <c r="D412" s="2" t="str">
        <f>IF(ISNUMBER(A412),COUNTIF(Calculations!B:B, A412),"")</f>
        <v/>
      </c>
      <c r="E412" s="2" t="str">
        <f>IF(ISNUMBER(A412),COUNTIF(Calculations!A:A, A412),"")</f>
        <v/>
      </c>
      <c r="F412" s="12" t="str">
        <f t="shared" si="65"/>
        <v/>
      </c>
      <c r="G412" s="12" t="str">
        <f t="shared" si="66"/>
        <v/>
      </c>
    </row>
    <row r="413" spans="1:7" x14ac:dyDescent="0.25">
      <c r="A413" s="8" t="str">
        <f t="shared" si="63"/>
        <v/>
      </c>
      <c r="B413" s="2" t="str">
        <f t="shared" si="64"/>
        <v/>
      </c>
      <c r="C413" s="2" t="str">
        <f t="shared" si="62"/>
        <v/>
      </c>
      <c r="D413" s="2" t="str">
        <f>IF(ISNUMBER(A413),COUNTIF(Calculations!B:B, A413),"")</f>
        <v/>
      </c>
      <c r="E413" s="2" t="str">
        <f>IF(ISNUMBER(A413),COUNTIF(Calculations!A:A, A413),"")</f>
        <v/>
      </c>
      <c r="F413" s="12" t="str">
        <f t="shared" si="65"/>
        <v/>
      </c>
      <c r="G413" s="12" t="str">
        <f t="shared" si="66"/>
        <v/>
      </c>
    </row>
    <row r="414" spans="1:7" x14ac:dyDescent="0.25">
      <c r="A414" s="8" t="str">
        <f t="shared" si="63"/>
        <v/>
      </c>
      <c r="B414" s="2" t="str">
        <f t="shared" si="64"/>
        <v/>
      </c>
      <c r="C414" s="2" t="str">
        <f t="shared" si="62"/>
        <v/>
      </c>
      <c r="D414" s="2" t="str">
        <f>IF(ISNUMBER(A414),COUNTIF(Calculations!B:B, A414),"")</f>
        <v/>
      </c>
      <c r="E414" s="2" t="str">
        <f>IF(ISNUMBER(A414),COUNTIF(Calculations!A:A, A414),"")</f>
        <v/>
      </c>
      <c r="F414" s="12" t="str">
        <f t="shared" si="65"/>
        <v/>
      </c>
      <c r="G414" s="12" t="str">
        <f t="shared" si="66"/>
        <v/>
      </c>
    </row>
    <row r="415" spans="1:7" x14ac:dyDescent="0.25">
      <c r="A415" s="8" t="str">
        <f t="shared" si="63"/>
        <v/>
      </c>
      <c r="B415" s="2" t="str">
        <f t="shared" si="64"/>
        <v/>
      </c>
      <c r="C415" s="2" t="str">
        <f t="shared" si="62"/>
        <v/>
      </c>
      <c r="D415" s="2" t="str">
        <f>IF(ISNUMBER(A415),COUNTIF(Calculations!B:B, A415),"")</f>
        <v/>
      </c>
      <c r="E415" s="2" t="str">
        <f>IF(ISNUMBER(A415),COUNTIF(Calculations!A:A, A415),"")</f>
        <v/>
      </c>
      <c r="F415" s="12" t="str">
        <f t="shared" si="65"/>
        <v/>
      </c>
      <c r="G415" s="12" t="str">
        <f t="shared" si="66"/>
        <v/>
      </c>
    </row>
    <row r="416" spans="1:7" x14ac:dyDescent="0.25">
      <c r="A416" s="8" t="str">
        <f t="shared" si="63"/>
        <v/>
      </c>
      <c r="B416" s="2" t="str">
        <f t="shared" si="64"/>
        <v/>
      </c>
      <c r="C416" s="2" t="str">
        <f t="shared" si="62"/>
        <v/>
      </c>
      <c r="D416" s="2" t="str">
        <f>IF(ISNUMBER(A416),COUNTIF(Calculations!B:B, A416),"")</f>
        <v/>
      </c>
      <c r="E416" s="2" t="str">
        <f>IF(ISNUMBER(A416),COUNTIF(Calculations!A:A, A416),"")</f>
        <v/>
      </c>
      <c r="F416" s="12" t="str">
        <f t="shared" si="65"/>
        <v/>
      </c>
      <c r="G416" s="12" t="str">
        <f t="shared" si="66"/>
        <v/>
      </c>
    </row>
    <row r="417" spans="1:7" x14ac:dyDescent="0.25">
      <c r="A417" s="8" t="str">
        <f t="shared" si="63"/>
        <v/>
      </c>
      <c r="B417" s="2" t="str">
        <f t="shared" si="64"/>
        <v/>
      </c>
      <c r="C417" s="2" t="str">
        <f t="shared" si="62"/>
        <v/>
      </c>
      <c r="D417" s="2" t="str">
        <f>IF(ISNUMBER(A417),COUNTIF(Calculations!B:B, A417),"")</f>
        <v/>
      </c>
      <c r="E417" s="2" t="str">
        <f>IF(ISNUMBER(A417),COUNTIF(Calculations!A:A, A417),"")</f>
        <v/>
      </c>
      <c r="F417" s="12" t="str">
        <f t="shared" si="65"/>
        <v/>
      </c>
      <c r="G417" s="12" t="str">
        <f t="shared" si="66"/>
        <v/>
      </c>
    </row>
    <row r="418" spans="1:7" x14ac:dyDescent="0.25">
      <c r="A418" s="8" t="str">
        <f t="shared" si="63"/>
        <v/>
      </c>
      <c r="B418" s="2" t="str">
        <f t="shared" si="64"/>
        <v/>
      </c>
      <c r="C418" s="2" t="str">
        <f t="shared" si="62"/>
        <v/>
      </c>
      <c r="D418" s="2" t="str">
        <f>IF(ISNUMBER(A418),COUNTIF(Calculations!B:B, A418),"")</f>
        <v/>
      </c>
      <c r="E418" s="2" t="str">
        <f>IF(ISNUMBER(A418),COUNTIF(Calculations!A:A, A418),"")</f>
        <v/>
      </c>
      <c r="F418" s="12" t="str">
        <f t="shared" si="65"/>
        <v/>
      </c>
      <c r="G418" s="12" t="str">
        <f t="shared" si="66"/>
        <v/>
      </c>
    </row>
    <row r="419" spans="1:7" x14ac:dyDescent="0.25">
      <c r="A419" s="8" t="str">
        <f t="shared" si="63"/>
        <v/>
      </c>
      <c r="B419" s="2" t="str">
        <f t="shared" si="64"/>
        <v/>
      </c>
      <c r="C419" s="2" t="str">
        <f t="shared" si="62"/>
        <v/>
      </c>
      <c r="D419" s="2" t="str">
        <f>IF(ISNUMBER(A419),COUNTIF(Calculations!B:B, A419),"")</f>
        <v/>
      </c>
      <c r="E419" s="2" t="str">
        <f>IF(ISNUMBER(A419),COUNTIF(Calculations!A:A, A419),"")</f>
        <v/>
      </c>
      <c r="F419" s="12" t="str">
        <f t="shared" si="65"/>
        <v/>
      </c>
      <c r="G419" s="12" t="str">
        <f t="shared" si="66"/>
        <v/>
      </c>
    </row>
    <row r="420" spans="1:7" x14ac:dyDescent="0.25">
      <c r="A420" s="8" t="str">
        <f t="shared" si="63"/>
        <v/>
      </c>
      <c r="B420" s="2" t="str">
        <f t="shared" si="64"/>
        <v/>
      </c>
      <c r="C420" s="2" t="str">
        <f t="shared" si="62"/>
        <v/>
      </c>
      <c r="D420" s="2" t="str">
        <f>IF(ISNUMBER(A420),COUNTIF(Calculations!B:B, A420),"")</f>
        <v/>
      </c>
      <c r="E420" s="2" t="str">
        <f>IF(ISNUMBER(A420),COUNTIF(Calculations!A:A, A420),"")</f>
        <v/>
      </c>
      <c r="F420" s="12" t="str">
        <f t="shared" si="65"/>
        <v/>
      </c>
      <c r="G420" s="12" t="str">
        <f t="shared" si="66"/>
        <v/>
      </c>
    </row>
    <row r="421" spans="1:7" x14ac:dyDescent="0.25">
      <c r="A421" s="8" t="str">
        <f t="shared" si="63"/>
        <v/>
      </c>
      <c r="B421" s="2" t="str">
        <f t="shared" si="64"/>
        <v/>
      </c>
      <c r="C421" s="2" t="str">
        <f t="shared" si="62"/>
        <v/>
      </c>
      <c r="D421" s="2" t="str">
        <f>IF(ISNUMBER(A421),COUNTIF(Calculations!B:B, A421),"")</f>
        <v/>
      </c>
      <c r="E421" s="2" t="str">
        <f>IF(ISNUMBER(A421),COUNTIF(Calculations!A:A, A421),"")</f>
        <v/>
      </c>
      <c r="F421" s="12" t="str">
        <f t="shared" si="65"/>
        <v/>
      </c>
      <c r="G421" s="12" t="str">
        <f t="shared" si="66"/>
        <v/>
      </c>
    </row>
    <row r="422" spans="1:7" x14ac:dyDescent="0.25">
      <c r="A422" s="8" t="str">
        <f t="shared" si="63"/>
        <v/>
      </c>
      <c r="B422" s="2" t="str">
        <f t="shared" si="64"/>
        <v/>
      </c>
      <c r="C422" s="2" t="str">
        <f t="shared" si="62"/>
        <v/>
      </c>
      <c r="D422" s="2" t="str">
        <f>IF(ISNUMBER(A422),COUNTIF(Calculations!B:B, A422),"")</f>
        <v/>
      </c>
      <c r="E422" s="2" t="str">
        <f>IF(ISNUMBER(A422),COUNTIF(Calculations!A:A, A422),"")</f>
        <v/>
      </c>
      <c r="F422" s="12" t="str">
        <f t="shared" si="65"/>
        <v/>
      </c>
      <c r="G422" s="12" t="str">
        <f t="shared" si="66"/>
        <v/>
      </c>
    </row>
    <row r="423" spans="1:7" x14ac:dyDescent="0.25">
      <c r="A423" s="8" t="str">
        <f t="shared" si="63"/>
        <v/>
      </c>
      <c r="B423" s="2" t="str">
        <f t="shared" si="64"/>
        <v/>
      </c>
      <c r="C423" s="2" t="str">
        <f t="shared" si="62"/>
        <v/>
      </c>
      <c r="D423" s="2" t="str">
        <f>IF(ISNUMBER(A423),COUNTIF(Calculations!B:B, A423),"")</f>
        <v/>
      </c>
      <c r="E423" s="2" t="str">
        <f>IF(ISNUMBER(A423),COUNTIF(Calculations!A:A, A423),"")</f>
        <v/>
      </c>
      <c r="F423" s="12" t="str">
        <f t="shared" si="65"/>
        <v/>
      </c>
      <c r="G423" s="12" t="str">
        <f t="shared" si="66"/>
        <v/>
      </c>
    </row>
    <row r="424" spans="1:7" x14ac:dyDescent="0.25">
      <c r="A424" s="8" t="str">
        <f t="shared" si="63"/>
        <v/>
      </c>
      <c r="B424" s="2" t="str">
        <f t="shared" si="64"/>
        <v/>
      </c>
      <c r="C424" s="2" t="str">
        <f t="shared" si="62"/>
        <v/>
      </c>
      <c r="D424" s="2" t="str">
        <f>IF(ISNUMBER(A424),COUNTIF(Calculations!B:B, A424),"")</f>
        <v/>
      </c>
      <c r="E424" s="2" t="str">
        <f>IF(ISNUMBER(A424),COUNTIF(Calculations!A:A, A424),"")</f>
        <v/>
      </c>
      <c r="F424" s="12" t="str">
        <f t="shared" si="65"/>
        <v/>
      </c>
      <c r="G424" s="12" t="str">
        <f t="shared" si="66"/>
        <v/>
      </c>
    </row>
    <row r="425" spans="1:7" x14ac:dyDescent="0.25">
      <c r="A425" s="8" t="str">
        <f t="shared" si="63"/>
        <v/>
      </c>
      <c r="B425" s="2" t="str">
        <f t="shared" si="64"/>
        <v/>
      </c>
      <c r="C425" s="2" t="str">
        <f t="shared" si="62"/>
        <v/>
      </c>
      <c r="D425" s="2" t="str">
        <f>IF(ISNUMBER(A425),COUNTIF(Calculations!B:B, A425),"")</f>
        <v/>
      </c>
      <c r="E425" s="2" t="str">
        <f>IF(ISNUMBER(A425),COUNTIF(Calculations!A:A, A425),"")</f>
        <v/>
      </c>
      <c r="F425" s="12" t="str">
        <f t="shared" si="65"/>
        <v/>
      </c>
      <c r="G425" s="12" t="str">
        <f t="shared" si="66"/>
        <v/>
      </c>
    </row>
    <row r="426" spans="1:7" x14ac:dyDescent="0.25">
      <c r="A426" s="8" t="str">
        <f t="shared" si="63"/>
        <v/>
      </c>
      <c r="B426" s="2" t="str">
        <f t="shared" si="64"/>
        <v/>
      </c>
      <c r="C426" s="2" t="str">
        <f t="shared" si="62"/>
        <v/>
      </c>
      <c r="D426" s="2" t="str">
        <f>IF(ISNUMBER(A426),COUNTIF(Calculations!B:B, A426),"")</f>
        <v/>
      </c>
      <c r="E426" s="2" t="str">
        <f>IF(ISNUMBER(A426),COUNTIF(Calculations!A:A, A426),"")</f>
        <v/>
      </c>
      <c r="F426" s="12" t="str">
        <f t="shared" si="65"/>
        <v/>
      </c>
      <c r="G426" s="12" t="str">
        <f t="shared" si="66"/>
        <v/>
      </c>
    </row>
    <row r="427" spans="1:7" x14ac:dyDescent="0.25">
      <c r="A427" s="8" t="str">
        <f t="shared" si="63"/>
        <v/>
      </c>
      <c r="B427" s="2" t="str">
        <f t="shared" si="64"/>
        <v/>
      </c>
      <c r="C427" s="2" t="str">
        <f t="shared" si="62"/>
        <v/>
      </c>
      <c r="D427" s="2" t="str">
        <f>IF(ISNUMBER(A427),COUNTIF(Calculations!B:B, A427),"")</f>
        <v/>
      </c>
      <c r="E427" s="2" t="str">
        <f>IF(ISNUMBER(A427),COUNTIF(Calculations!A:A, A427),"")</f>
        <v/>
      </c>
      <c r="F427" s="12" t="str">
        <f t="shared" si="65"/>
        <v/>
      </c>
      <c r="G427" s="12" t="str">
        <f t="shared" si="66"/>
        <v/>
      </c>
    </row>
    <row r="428" spans="1:7" x14ac:dyDescent="0.25">
      <c r="A428" s="8" t="str">
        <f t="shared" si="63"/>
        <v/>
      </c>
      <c r="B428" s="2" t="str">
        <f t="shared" si="64"/>
        <v/>
      </c>
      <c r="C428" s="2" t="str">
        <f t="shared" si="62"/>
        <v/>
      </c>
      <c r="D428" s="2" t="str">
        <f>IF(ISNUMBER(A428),COUNTIF(Calculations!B:B, A428),"")</f>
        <v/>
      </c>
      <c r="E428" s="2" t="str">
        <f>IF(ISNUMBER(A428),COUNTIF(Calculations!A:A, A428),"")</f>
        <v/>
      </c>
      <c r="F428" s="12" t="str">
        <f t="shared" si="65"/>
        <v/>
      </c>
      <c r="G428" s="12" t="str">
        <f t="shared" si="66"/>
        <v/>
      </c>
    </row>
    <row r="429" spans="1:7" x14ac:dyDescent="0.25">
      <c r="A429" s="8" t="str">
        <f t="shared" si="63"/>
        <v/>
      </c>
      <c r="B429" s="2" t="str">
        <f t="shared" si="64"/>
        <v/>
      </c>
      <c r="C429" s="2" t="str">
        <f t="shared" si="62"/>
        <v/>
      </c>
      <c r="D429" s="2" t="str">
        <f>IF(ISNUMBER(A429),COUNTIF(Calculations!B:B, A429),"")</f>
        <v/>
      </c>
      <c r="E429" s="2" t="str">
        <f>IF(ISNUMBER(A429),COUNTIF(Calculations!A:A, A429),"")</f>
        <v/>
      </c>
      <c r="F429" s="12" t="str">
        <f t="shared" si="65"/>
        <v/>
      </c>
      <c r="G429" s="12" t="str">
        <f t="shared" si="66"/>
        <v/>
      </c>
    </row>
    <row r="430" spans="1:7" x14ac:dyDescent="0.25">
      <c r="A430" s="8" t="str">
        <f t="shared" si="63"/>
        <v/>
      </c>
      <c r="B430" s="2" t="str">
        <f t="shared" si="64"/>
        <v/>
      </c>
      <c r="C430" s="2" t="str">
        <f t="shared" si="62"/>
        <v/>
      </c>
      <c r="D430" s="2" t="str">
        <f>IF(ISNUMBER(A430),COUNTIF(Calculations!B:B, A430),"")</f>
        <v/>
      </c>
      <c r="E430" s="2" t="str">
        <f>IF(ISNUMBER(A430),COUNTIF(Calculations!A:A, A430),"")</f>
        <v/>
      </c>
      <c r="F430" s="12" t="str">
        <f t="shared" si="65"/>
        <v/>
      </c>
      <c r="G430" s="12" t="str">
        <f t="shared" si="66"/>
        <v/>
      </c>
    </row>
    <row r="431" spans="1:7" x14ac:dyDescent="0.25">
      <c r="A431" s="8" t="str">
        <f t="shared" si="63"/>
        <v/>
      </c>
      <c r="B431" s="2" t="str">
        <f t="shared" si="64"/>
        <v/>
      </c>
      <c r="C431" s="2" t="str">
        <f t="shared" si="62"/>
        <v/>
      </c>
      <c r="D431" s="2" t="str">
        <f>IF(ISNUMBER(A431),COUNTIF(Calculations!B:B, A431),"")</f>
        <v/>
      </c>
      <c r="E431" s="2" t="str">
        <f>IF(ISNUMBER(A431),COUNTIF(Calculations!A:A, A431),"")</f>
        <v/>
      </c>
      <c r="F431" s="12" t="str">
        <f t="shared" si="65"/>
        <v/>
      </c>
      <c r="G431" s="12" t="str">
        <f t="shared" si="66"/>
        <v/>
      </c>
    </row>
    <row r="432" spans="1:7" x14ac:dyDescent="0.25">
      <c r="A432" s="8" t="str">
        <f t="shared" si="63"/>
        <v/>
      </c>
      <c r="B432" s="2" t="str">
        <f t="shared" si="64"/>
        <v/>
      </c>
      <c r="C432" s="2" t="str">
        <f t="shared" si="62"/>
        <v/>
      </c>
      <c r="D432" s="2" t="str">
        <f>IF(ISNUMBER(A432),COUNTIF(Calculations!B:B, A432),"")</f>
        <v/>
      </c>
      <c r="E432" s="2" t="str">
        <f>IF(ISNUMBER(A432),COUNTIF(Calculations!A:A, A432),"")</f>
        <v/>
      </c>
      <c r="F432" s="12" t="str">
        <f t="shared" si="65"/>
        <v/>
      </c>
      <c r="G432" s="12" t="str">
        <f t="shared" si="66"/>
        <v/>
      </c>
    </row>
    <row r="433" spans="1:7" x14ac:dyDescent="0.25">
      <c r="A433" s="8" t="str">
        <f t="shared" si="63"/>
        <v/>
      </c>
      <c r="B433" s="2" t="str">
        <f t="shared" si="64"/>
        <v/>
      </c>
      <c r="C433" s="2" t="str">
        <f t="shared" si="62"/>
        <v/>
      </c>
      <c r="D433" s="2" t="str">
        <f>IF(ISNUMBER(A433),COUNTIF(Calculations!B:B, A433),"")</f>
        <v/>
      </c>
      <c r="E433" s="2" t="str">
        <f>IF(ISNUMBER(A433),COUNTIF(Calculations!A:A, A433),"")</f>
        <v/>
      </c>
      <c r="F433" s="12" t="str">
        <f t="shared" si="65"/>
        <v/>
      </c>
      <c r="G433" s="12" t="str">
        <f t="shared" si="66"/>
        <v/>
      </c>
    </row>
    <row r="434" spans="1:7" x14ac:dyDescent="0.25">
      <c r="A434" s="8" t="str">
        <f t="shared" si="63"/>
        <v/>
      </c>
      <c r="B434" s="2" t="str">
        <f t="shared" si="64"/>
        <v/>
      </c>
      <c r="C434" s="2" t="str">
        <f t="shared" si="62"/>
        <v/>
      </c>
      <c r="D434" s="2" t="str">
        <f>IF(ISNUMBER(A434),COUNTIF(Calculations!B:B, A434),"")</f>
        <v/>
      </c>
      <c r="E434" s="2" t="str">
        <f>IF(ISNUMBER(A434),COUNTIF(Calculations!A:A, A434),"")</f>
        <v/>
      </c>
      <c r="F434" s="12" t="str">
        <f t="shared" si="65"/>
        <v/>
      </c>
      <c r="G434" s="12" t="str">
        <f t="shared" si="66"/>
        <v/>
      </c>
    </row>
    <row r="435" spans="1:7" x14ac:dyDescent="0.25">
      <c r="A435" s="8" t="str">
        <f t="shared" si="63"/>
        <v/>
      </c>
      <c r="B435" s="2" t="str">
        <f t="shared" si="64"/>
        <v/>
      </c>
      <c r="C435" s="2" t="str">
        <f t="shared" si="62"/>
        <v/>
      </c>
      <c r="D435" s="2" t="str">
        <f>IF(ISNUMBER(A435),COUNTIF(Calculations!B:B, A435),"")</f>
        <v/>
      </c>
      <c r="E435" s="2" t="str">
        <f>IF(ISNUMBER(A435),COUNTIF(Calculations!A:A, A435),"")</f>
        <v/>
      </c>
      <c r="F435" s="12" t="str">
        <f t="shared" si="65"/>
        <v/>
      </c>
      <c r="G435" s="12" t="str">
        <f t="shared" si="66"/>
        <v/>
      </c>
    </row>
    <row r="436" spans="1:7" x14ac:dyDescent="0.25">
      <c r="A436" s="8" t="str">
        <f t="shared" si="63"/>
        <v/>
      </c>
      <c r="B436" s="2" t="str">
        <f t="shared" si="64"/>
        <v/>
      </c>
      <c r="C436" s="2" t="str">
        <f t="shared" si="62"/>
        <v/>
      </c>
      <c r="D436" s="2" t="str">
        <f>IF(ISNUMBER(A436),COUNTIF(Calculations!B:B, A436),"")</f>
        <v/>
      </c>
      <c r="E436" s="2" t="str">
        <f>IF(ISNUMBER(A436),COUNTIF(Calculations!A:A, A436),"")</f>
        <v/>
      </c>
      <c r="F436" s="12" t="str">
        <f t="shared" si="65"/>
        <v/>
      </c>
      <c r="G436" s="12" t="str">
        <f t="shared" si="66"/>
        <v/>
      </c>
    </row>
    <row r="437" spans="1:7" x14ac:dyDescent="0.25">
      <c r="A437" s="8" t="str">
        <f t="shared" si="63"/>
        <v/>
      </c>
      <c r="B437" s="2" t="str">
        <f t="shared" si="64"/>
        <v/>
      </c>
      <c r="C437" s="2" t="str">
        <f t="shared" si="62"/>
        <v/>
      </c>
      <c r="D437" s="2" t="str">
        <f>IF(ISNUMBER(A437),COUNTIF(Calculations!B:B, A437),"")</f>
        <v/>
      </c>
      <c r="E437" s="2" t="str">
        <f>IF(ISNUMBER(A437),COUNTIF(Calculations!A:A, A437),"")</f>
        <v/>
      </c>
      <c r="F437" s="12" t="str">
        <f t="shared" si="65"/>
        <v/>
      </c>
      <c r="G437" s="12" t="str">
        <f t="shared" si="66"/>
        <v/>
      </c>
    </row>
    <row r="438" spans="1:7" x14ac:dyDescent="0.25">
      <c r="A438" s="8" t="str">
        <f t="shared" si="63"/>
        <v/>
      </c>
      <c r="B438" s="2" t="str">
        <f t="shared" si="64"/>
        <v/>
      </c>
      <c r="C438" s="2" t="str">
        <f t="shared" si="62"/>
        <v/>
      </c>
      <c r="D438" s="2" t="str">
        <f>IF(ISNUMBER(A438),COUNTIF(Calculations!B:B, A438),"")</f>
        <v/>
      </c>
      <c r="E438" s="2" t="str">
        <f>IF(ISNUMBER(A438),COUNTIF(Calculations!A:A, A438),"")</f>
        <v/>
      </c>
      <c r="F438" s="12" t="str">
        <f t="shared" si="65"/>
        <v/>
      </c>
      <c r="G438" s="12" t="str">
        <f t="shared" si="66"/>
        <v/>
      </c>
    </row>
    <row r="439" spans="1:7" x14ac:dyDescent="0.25">
      <c r="A439" s="8" t="str">
        <f t="shared" si="63"/>
        <v/>
      </c>
      <c r="B439" s="2" t="str">
        <f t="shared" si="64"/>
        <v/>
      </c>
      <c r="C439" s="2" t="str">
        <f t="shared" si="62"/>
        <v/>
      </c>
      <c r="D439" s="2" t="str">
        <f>IF(ISNUMBER(A439),COUNTIF(Calculations!B:B, A439),"")</f>
        <v/>
      </c>
      <c r="E439" s="2" t="str">
        <f>IF(ISNUMBER(A439),COUNTIF(Calculations!A:A, A439),"")</f>
        <v/>
      </c>
      <c r="F439" s="12" t="str">
        <f t="shared" si="65"/>
        <v/>
      </c>
      <c r="G439" s="12" t="str">
        <f t="shared" si="66"/>
        <v/>
      </c>
    </row>
    <row r="440" spans="1:7" x14ac:dyDescent="0.25">
      <c r="A440" s="8" t="str">
        <f t="shared" si="63"/>
        <v/>
      </c>
      <c r="B440" s="2" t="str">
        <f t="shared" si="64"/>
        <v/>
      </c>
      <c r="C440" s="2" t="str">
        <f t="shared" si="62"/>
        <v/>
      </c>
      <c r="D440" s="2" t="str">
        <f>IF(ISNUMBER(A440),COUNTIF(Calculations!B:B, A440),"")</f>
        <v/>
      </c>
      <c r="E440" s="2" t="str">
        <f>IF(ISNUMBER(A440),COUNTIF(Calculations!A:A, A440),"")</f>
        <v/>
      </c>
      <c r="F440" s="12" t="str">
        <f t="shared" si="65"/>
        <v/>
      </c>
      <c r="G440" s="12" t="str">
        <f t="shared" si="66"/>
        <v/>
      </c>
    </row>
    <row r="441" spans="1:7" x14ac:dyDescent="0.25">
      <c r="A441" s="8" t="str">
        <f t="shared" si="63"/>
        <v/>
      </c>
      <c r="B441" s="2" t="str">
        <f t="shared" si="64"/>
        <v/>
      </c>
      <c r="C441" s="2" t="str">
        <f t="shared" si="62"/>
        <v/>
      </c>
      <c r="D441" s="2" t="str">
        <f>IF(ISNUMBER(A441),COUNTIF(Calculations!B:B, A441),"")</f>
        <v/>
      </c>
      <c r="E441" s="2" t="str">
        <f>IF(ISNUMBER(A441),COUNTIF(Calculations!A:A, A441),"")</f>
        <v/>
      </c>
      <c r="F441" s="12" t="str">
        <f t="shared" si="65"/>
        <v/>
      </c>
      <c r="G441" s="12" t="str">
        <f t="shared" si="66"/>
        <v/>
      </c>
    </row>
    <row r="442" spans="1:7" x14ac:dyDescent="0.25">
      <c r="A442" s="8" t="str">
        <f t="shared" si="63"/>
        <v/>
      </c>
      <c r="B442" s="2" t="str">
        <f t="shared" si="64"/>
        <v/>
      </c>
      <c r="C442" s="2" t="str">
        <f t="shared" si="62"/>
        <v/>
      </c>
      <c r="D442" s="2" t="str">
        <f>IF(ISNUMBER(A442),COUNTIF(Calculations!B:B, A442),"")</f>
        <v/>
      </c>
      <c r="E442" s="2" t="str">
        <f>IF(ISNUMBER(A442),COUNTIF(Calculations!A:A, A442),"")</f>
        <v/>
      </c>
      <c r="F442" s="12" t="str">
        <f t="shared" si="65"/>
        <v/>
      </c>
      <c r="G442" s="12" t="str">
        <f t="shared" si="66"/>
        <v/>
      </c>
    </row>
    <row r="443" spans="1:7" x14ac:dyDescent="0.25">
      <c r="A443" s="8" t="str">
        <f t="shared" si="63"/>
        <v/>
      </c>
      <c r="B443" s="2" t="str">
        <f t="shared" si="64"/>
        <v/>
      </c>
      <c r="C443" s="2" t="str">
        <f t="shared" si="62"/>
        <v/>
      </c>
      <c r="D443" s="2" t="str">
        <f>IF(ISNUMBER(A443),COUNTIF(Calculations!B:B, A443),"")</f>
        <v/>
      </c>
      <c r="E443" s="2" t="str">
        <f>IF(ISNUMBER(A443),COUNTIF(Calculations!A:A, A443),"")</f>
        <v/>
      </c>
      <c r="F443" s="12" t="str">
        <f t="shared" si="65"/>
        <v/>
      </c>
      <c r="G443" s="12" t="str">
        <f t="shared" si="66"/>
        <v/>
      </c>
    </row>
    <row r="444" spans="1:7" x14ac:dyDescent="0.25">
      <c r="A444" s="8" t="str">
        <f t="shared" si="63"/>
        <v/>
      </c>
      <c r="B444" s="2" t="str">
        <f t="shared" si="64"/>
        <v/>
      </c>
      <c r="C444" s="2" t="str">
        <f t="shared" si="62"/>
        <v/>
      </c>
      <c r="D444" s="2" t="str">
        <f>IF(ISNUMBER(A444),COUNTIF(Calculations!B:B, A444),"")</f>
        <v/>
      </c>
      <c r="E444" s="2" t="str">
        <f>IF(ISNUMBER(A444),COUNTIF(Calculations!A:A, A444),"")</f>
        <v/>
      </c>
      <c r="F444" s="12" t="str">
        <f t="shared" si="65"/>
        <v/>
      </c>
      <c r="G444" s="12" t="str">
        <f t="shared" si="66"/>
        <v/>
      </c>
    </row>
    <row r="445" spans="1:7" x14ac:dyDescent="0.25">
      <c r="A445" s="8" t="str">
        <f t="shared" si="63"/>
        <v/>
      </c>
      <c r="B445" s="2" t="str">
        <f t="shared" si="64"/>
        <v/>
      </c>
      <c r="C445" s="2" t="str">
        <f t="shared" si="62"/>
        <v/>
      </c>
      <c r="D445" s="2" t="str">
        <f>IF(ISNUMBER(A445),COUNTIF(Calculations!B:B, A445),"")</f>
        <v/>
      </c>
      <c r="E445" s="2" t="str">
        <f>IF(ISNUMBER(A445),COUNTIF(Calculations!A:A, A445),"")</f>
        <v/>
      </c>
      <c r="F445" s="12" t="str">
        <f t="shared" si="65"/>
        <v/>
      </c>
      <c r="G445" s="12" t="str">
        <f t="shared" si="66"/>
        <v/>
      </c>
    </row>
    <row r="446" spans="1:7" x14ac:dyDescent="0.25">
      <c r="A446" s="8" t="str">
        <f t="shared" si="63"/>
        <v/>
      </c>
      <c r="B446" s="2" t="str">
        <f t="shared" si="64"/>
        <v/>
      </c>
      <c r="C446" s="2" t="str">
        <f t="shared" si="62"/>
        <v/>
      </c>
      <c r="D446" s="2" t="str">
        <f>IF(ISNUMBER(A446),COUNTIF(Calculations!B:B, A446),"")</f>
        <v/>
      </c>
      <c r="E446" s="2" t="str">
        <f>IF(ISNUMBER(A446),COUNTIF(Calculations!A:A, A446),"")</f>
        <v/>
      </c>
      <c r="F446" s="12" t="str">
        <f t="shared" si="65"/>
        <v/>
      </c>
      <c r="G446" s="12" t="str">
        <f t="shared" si="66"/>
        <v/>
      </c>
    </row>
    <row r="447" spans="1:7" x14ac:dyDescent="0.25">
      <c r="A447" s="8" t="str">
        <f t="shared" si="63"/>
        <v/>
      </c>
      <c r="B447" s="2" t="str">
        <f t="shared" si="64"/>
        <v/>
      </c>
      <c r="C447" s="2" t="str">
        <f t="shared" si="62"/>
        <v/>
      </c>
      <c r="D447" s="2" t="str">
        <f>IF(ISNUMBER(A447),COUNTIF(Calculations!B:B, A447),"")</f>
        <v/>
      </c>
      <c r="E447" s="2" t="str">
        <f>IF(ISNUMBER(A447),COUNTIF(Calculations!A:A, A447),"")</f>
        <v/>
      </c>
      <c r="F447" s="12" t="str">
        <f t="shared" si="65"/>
        <v/>
      </c>
      <c r="G447" s="12" t="str">
        <f t="shared" si="66"/>
        <v/>
      </c>
    </row>
    <row r="448" spans="1:7" x14ac:dyDescent="0.25">
      <c r="A448" s="8" t="str">
        <f t="shared" si="63"/>
        <v/>
      </c>
      <c r="B448" s="2" t="str">
        <f t="shared" si="64"/>
        <v/>
      </c>
      <c r="C448" s="2" t="str">
        <f t="shared" si="62"/>
        <v/>
      </c>
      <c r="D448" s="2" t="str">
        <f>IF(ISNUMBER(A448),COUNTIF(Calculations!B:B, A448),"")</f>
        <v/>
      </c>
      <c r="E448" s="2" t="str">
        <f>IF(ISNUMBER(A448),COUNTIF(Calculations!A:A, A448),"")</f>
        <v/>
      </c>
      <c r="F448" s="12" t="str">
        <f t="shared" si="65"/>
        <v/>
      </c>
      <c r="G448" s="12" t="str">
        <f t="shared" si="66"/>
        <v/>
      </c>
    </row>
    <row r="449" spans="1:7" x14ac:dyDescent="0.25">
      <c r="A449" s="8" t="str">
        <f t="shared" si="63"/>
        <v/>
      </c>
      <c r="B449" s="2" t="str">
        <f t="shared" si="64"/>
        <v/>
      </c>
      <c r="C449" s="2" t="str">
        <f t="shared" si="62"/>
        <v/>
      </c>
      <c r="D449" s="2" t="str">
        <f>IF(ISNUMBER(A449),COUNTIF(Calculations!B:B, A449),"")</f>
        <v/>
      </c>
      <c r="E449" s="2" t="str">
        <f>IF(ISNUMBER(A449),COUNTIF(Calculations!A:A, A449),"")</f>
        <v/>
      </c>
      <c r="F449" s="12" t="str">
        <f t="shared" si="65"/>
        <v/>
      </c>
      <c r="G449" s="12" t="str">
        <f t="shared" si="66"/>
        <v/>
      </c>
    </row>
    <row r="450" spans="1:7" x14ac:dyDescent="0.25">
      <c r="A450" s="8" t="str">
        <f t="shared" si="63"/>
        <v/>
      </c>
      <c r="B450" s="2" t="str">
        <f t="shared" si="64"/>
        <v/>
      </c>
      <c r="C450" s="2" t="str">
        <f t="shared" ref="C450:C513" si="67">IF(ISNUMBER(A450),COUNTIFS(IndirectStartDates,"&lt;="&amp;A450,IndirectCompletedDates,"&gt;"&amp;A450) + COUNTIFS(IndirectStartDates,"&lt;="&amp;A450,IndirectCompletedDates,""),"")</f>
        <v/>
      </c>
      <c r="D450" s="2" t="str">
        <f>IF(ISNUMBER(A450),COUNTIF(Calculations!B:B, A450),"")</f>
        <v/>
      </c>
      <c r="E450" s="2" t="str">
        <f>IF(ISNUMBER(A450),COUNTIF(Calculations!A:A, A450),"")</f>
        <v/>
      </c>
      <c r="F450" s="12" t="str">
        <f t="shared" si="65"/>
        <v/>
      </c>
      <c r="G450" s="12" t="str">
        <f t="shared" si="66"/>
        <v/>
      </c>
    </row>
    <row r="451" spans="1:7" x14ac:dyDescent="0.25">
      <c r="A451" s="8" t="str">
        <f t="shared" ref="A451:A514" si="68">IF(ISNUMBER(A450),IF(A450+1&lt;=MAX(IndirectStartDates,IndirectCompletedDates),A450+1,""),"")</f>
        <v/>
      </c>
      <c r="B451" s="2" t="str">
        <f t="shared" ref="B451:B514" si="69">IF(ISNUMBER(A451),YEAR(A451)&amp;"-"&amp;TEXT(WEEKNUM(A451),"00"),"")</f>
        <v/>
      </c>
      <c r="C451" s="2" t="str">
        <f t="shared" si="67"/>
        <v/>
      </c>
      <c r="D451" s="2" t="str">
        <f>IF(ISNUMBER(A451),COUNTIF(Calculations!B:B, A451),"")</f>
        <v/>
      </c>
      <c r="E451" s="2" t="str">
        <f>IF(ISNUMBER(A451),COUNTIF(Calculations!A:A, A451),"")</f>
        <v/>
      </c>
      <c r="F451" s="12" t="str">
        <f t="shared" si="65"/>
        <v/>
      </c>
      <c r="G451" s="12" t="str">
        <f t="shared" si="66"/>
        <v/>
      </c>
    </row>
    <row r="452" spans="1:7" x14ac:dyDescent="0.25">
      <c r="A452" s="8" t="str">
        <f t="shared" si="68"/>
        <v/>
      </c>
      <c r="B452" s="2" t="str">
        <f t="shared" si="69"/>
        <v/>
      </c>
      <c r="C452" s="2" t="str">
        <f t="shared" si="67"/>
        <v/>
      </c>
      <c r="D452" s="2" t="str">
        <f>IF(ISNUMBER(A452),COUNTIF(Calculations!B:B, A452),"")</f>
        <v/>
      </c>
      <c r="E452" s="2" t="str">
        <f>IF(ISNUMBER(A452),COUNTIF(Calculations!A:A, A452),"")</f>
        <v/>
      </c>
      <c r="F452" s="12" t="str">
        <f t="shared" ref="F452:F515" si="70">IF(ISNUMBER(A452),F451 + D452,"")</f>
        <v/>
      </c>
      <c r="G452" s="12" t="str">
        <f t="shared" ref="G452:G515" si="71">IF(ISNUMBER(A452),G451 + E452,"")</f>
        <v/>
      </c>
    </row>
    <row r="453" spans="1:7" x14ac:dyDescent="0.25">
      <c r="A453" s="8" t="str">
        <f t="shared" si="68"/>
        <v/>
      </c>
      <c r="B453" s="2" t="str">
        <f t="shared" si="69"/>
        <v/>
      </c>
      <c r="C453" s="2" t="str">
        <f t="shared" si="67"/>
        <v/>
      </c>
      <c r="D453" s="2" t="str">
        <f>IF(ISNUMBER(A453),COUNTIF(Calculations!B:B, A453),"")</f>
        <v/>
      </c>
      <c r="E453" s="2" t="str">
        <f>IF(ISNUMBER(A453),COUNTIF(Calculations!A:A, A453),"")</f>
        <v/>
      </c>
      <c r="F453" s="12" t="str">
        <f t="shared" si="70"/>
        <v/>
      </c>
      <c r="G453" s="12" t="str">
        <f t="shared" si="71"/>
        <v/>
      </c>
    </row>
    <row r="454" spans="1:7" x14ac:dyDescent="0.25">
      <c r="A454" s="8" t="str">
        <f t="shared" si="68"/>
        <v/>
      </c>
      <c r="B454" s="2" t="str">
        <f t="shared" si="69"/>
        <v/>
      </c>
      <c r="C454" s="2" t="str">
        <f t="shared" si="67"/>
        <v/>
      </c>
      <c r="D454" s="2" t="str">
        <f>IF(ISNUMBER(A454),COUNTIF(Calculations!B:B, A454),"")</f>
        <v/>
      </c>
      <c r="E454" s="2" t="str">
        <f>IF(ISNUMBER(A454),COUNTIF(Calculations!A:A, A454),"")</f>
        <v/>
      </c>
      <c r="F454" s="12" t="str">
        <f t="shared" si="70"/>
        <v/>
      </c>
      <c r="G454" s="12" t="str">
        <f t="shared" si="71"/>
        <v/>
      </c>
    </row>
    <row r="455" spans="1:7" x14ac:dyDescent="0.25">
      <c r="A455" s="8" t="str">
        <f t="shared" si="68"/>
        <v/>
      </c>
      <c r="B455" s="2" t="str">
        <f t="shared" si="69"/>
        <v/>
      </c>
      <c r="C455" s="2" t="str">
        <f t="shared" si="67"/>
        <v/>
      </c>
      <c r="D455" s="2" t="str">
        <f>IF(ISNUMBER(A455),COUNTIF(Calculations!B:B, A455),"")</f>
        <v/>
      </c>
      <c r="E455" s="2" t="str">
        <f>IF(ISNUMBER(A455),COUNTIF(Calculations!A:A, A455),"")</f>
        <v/>
      </c>
      <c r="F455" s="12" t="str">
        <f t="shared" si="70"/>
        <v/>
      </c>
      <c r="G455" s="12" t="str">
        <f t="shared" si="71"/>
        <v/>
      </c>
    </row>
    <row r="456" spans="1:7" x14ac:dyDescent="0.25">
      <c r="A456" s="8" t="str">
        <f t="shared" si="68"/>
        <v/>
      </c>
      <c r="B456" s="2" t="str">
        <f t="shared" si="69"/>
        <v/>
      </c>
      <c r="C456" s="2" t="str">
        <f t="shared" si="67"/>
        <v/>
      </c>
      <c r="D456" s="2" t="str">
        <f>IF(ISNUMBER(A456),COUNTIF(Calculations!B:B, A456),"")</f>
        <v/>
      </c>
      <c r="E456" s="2" t="str">
        <f>IF(ISNUMBER(A456),COUNTIF(Calculations!A:A, A456),"")</f>
        <v/>
      </c>
      <c r="F456" s="12" t="str">
        <f t="shared" si="70"/>
        <v/>
      </c>
      <c r="G456" s="12" t="str">
        <f t="shared" si="71"/>
        <v/>
      </c>
    </row>
    <row r="457" spans="1:7" x14ac:dyDescent="0.25">
      <c r="A457" s="8" t="str">
        <f t="shared" si="68"/>
        <v/>
      </c>
      <c r="B457" s="2" t="str">
        <f t="shared" si="69"/>
        <v/>
      </c>
      <c r="C457" s="2" t="str">
        <f t="shared" si="67"/>
        <v/>
      </c>
      <c r="D457" s="2" t="str">
        <f>IF(ISNUMBER(A457),COUNTIF(Calculations!B:B, A457),"")</f>
        <v/>
      </c>
      <c r="E457" s="2" t="str">
        <f>IF(ISNUMBER(A457),COUNTIF(Calculations!A:A, A457),"")</f>
        <v/>
      </c>
      <c r="F457" s="12" t="str">
        <f t="shared" si="70"/>
        <v/>
      </c>
      <c r="G457" s="12" t="str">
        <f t="shared" si="71"/>
        <v/>
      </c>
    </row>
    <row r="458" spans="1:7" x14ac:dyDescent="0.25">
      <c r="A458" s="8" t="str">
        <f t="shared" si="68"/>
        <v/>
      </c>
      <c r="B458" s="2" t="str">
        <f t="shared" si="69"/>
        <v/>
      </c>
      <c r="C458" s="2" t="str">
        <f t="shared" si="67"/>
        <v/>
      </c>
      <c r="D458" s="2" t="str">
        <f>IF(ISNUMBER(A458),COUNTIF(Calculations!B:B, A458),"")</f>
        <v/>
      </c>
      <c r="E458" s="2" t="str">
        <f>IF(ISNUMBER(A458),COUNTIF(Calculations!A:A, A458),"")</f>
        <v/>
      </c>
      <c r="F458" s="12" t="str">
        <f t="shared" si="70"/>
        <v/>
      </c>
      <c r="G458" s="12" t="str">
        <f t="shared" si="71"/>
        <v/>
      </c>
    </row>
    <row r="459" spans="1:7" x14ac:dyDescent="0.25">
      <c r="A459" s="8" t="str">
        <f t="shared" si="68"/>
        <v/>
      </c>
      <c r="B459" s="2" t="str">
        <f t="shared" si="69"/>
        <v/>
      </c>
      <c r="C459" s="2" t="str">
        <f t="shared" si="67"/>
        <v/>
      </c>
      <c r="D459" s="2" t="str">
        <f>IF(ISNUMBER(A459),COUNTIF(Calculations!B:B, A459),"")</f>
        <v/>
      </c>
      <c r="E459" s="2" t="str">
        <f>IF(ISNUMBER(A459),COUNTIF(Calculations!A:A, A459),"")</f>
        <v/>
      </c>
      <c r="F459" s="12" t="str">
        <f t="shared" si="70"/>
        <v/>
      </c>
      <c r="G459" s="12" t="str">
        <f t="shared" si="71"/>
        <v/>
      </c>
    </row>
    <row r="460" spans="1:7" x14ac:dyDescent="0.25">
      <c r="A460" s="8" t="str">
        <f t="shared" si="68"/>
        <v/>
      </c>
      <c r="B460" s="2" t="str">
        <f t="shared" si="69"/>
        <v/>
      </c>
      <c r="C460" s="2" t="str">
        <f t="shared" si="67"/>
        <v/>
      </c>
      <c r="D460" s="2" t="str">
        <f>IF(ISNUMBER(A460),COUNTIF(Calculations!B:B, A460),"")</f>
        <v/>
      </c>
      <c r="E460" s="2" t="str">
        <f>IF(ISNUMBER(A460),COUNTIF(Calculations!A:A, A460),"")</f>
        <v/>
      </c>
      <c r="F460" s="12" t="str">
        <f t="shared" si="70"/>
        <v/>
      </c>
      <c r="G460" s="12" t="str">
        <f t="shared" si="71"/>
        <v/>
      </c>
    </row>
    <row r="461" spans="1:7" x14ac:dyDescent="0.25">
      <c r="A461" s="8" t="str">
        <f t="shared" si="68"/>
        <v/>
      </c>
      <c r="B461" s="2" t="str">
        <f t="shared" si="69"/>
        <v/>
      </c>
      <c r="C461" s="2" t="str">
        <f t="shared" si="67"/>
        <v/>
      </c>
      <c r="D461" s="2" t="str">
        <f>IF(ISNUMBER(A461),COUNTIF(Calculations!B:B, A461),"")</f>
        <v/>
      </c>
      <c r="E461" s="2" t="str">
        <f>IF(ISNUMBER(A461),COUNTIF(Calculations!A:A, A461),"")</f>
        <v/>
      </c>
      <c r="F461" s="12" t="str">
        <f t="shared" si="70"/>
        <v/>
      </c>
      <c r="G461" s="12" t="str">
        <f t="shared" si="71"/>
        <v/>
      </c>
    </row>
    <row r="462" spans="1:7" x14ac:dyDescent="0.25">
      <c r="A462" s="8" t="str">
        <f t="shared" si="68"/>
        <v/>
      </c>
      <c r="B462" s="2" t="str">
        <f t="shared" si="69"/>
        <v/>
      </c>
      <c r="C462" s="2" t="str">
        <f t="shared" si="67"/>
        <v/>
      </c>
      <c r="D462" s="2" t="str">
        <f>IF(ISNUMBER(A462),COUNTIF(Calculations!B:B, A462),"")</f>
        <v/>
      </c>
      <c r="E462" s="2" t="str">
        <f>IF(ISNUMBER(A462),COUNTIF(Calculations!A:A, A462),"")</f>
        <v/>
      </c>
      <c r="F462" s="12" t="str">
        <f t="shared" si="70"/>
        <v/>
      </c>
      <c r="G462" s="12" t="str">
        <f t="shared" si="71"/>
        <v/>
      </c>
    </row>
    <row r="463" spans="1:7" x14ac:dyDescent="0.25">
      <c r="A463" s="8" t="str">
        <f t="shared" si="68"/>
        <v/>
      </c>
      <c r="B463" s="2" t="str">
        <f t="shared" si="69"/>
        <v/>
      </c>
      <c r="C463" s="2" t="str">
        <f t="shared" si="67"/>
        <v/>
      </c>
      <c r="D463" s="2" t="str">
        <f>IF(ISNUMBER(A463),COUNTIF(Calculations!B:B, A463),"")</f>
        <v/>
      </c>
      <c r="E463" s="2" t="str">
        <f>IF(ISNUMBER(A463),COUNTIF(Calculations!A:A, A463),"")</f>
        <v/>
      </c>
      <c r="F463" s="12" t="str">
        <f t="shared" si="70"/>
        <v/>
      </c>
      <c r="G463" s="12" t="str">
        <f t="shared" si="71"/>
        <v/>
      </c>
    </row>
    <row r="464" spans="1:7" x14ac:dyDescent="0.25">
      <c r="A464" s="8" t="str">
        <f t="shared" si="68"/>
        <v/>
      </c>
      <c r="B464" s="2" t="str">
        <f t="shared" si="69"/>
        <v/>
      </c>
      <c r="C464" s="2" t="str">
        <f t="shared" si="67"/>
        <v/>
      </c>
      <c r="D464" s="2" t="str">
        <f>IF(ISNUMBER(A464),COUNTIF(Calculations!B:B, A464),"")</f>
        <v/>
      </c>
      <c r="E464" s="2" t="str">
        <f>IF(ISNUMBER(A464),COUNTIF(Calculations!A:A, A464),"")</f>
        <v/>
      </c>
      <c r="F464" s="12" t="str">
        <f t="shared" si="70"/>
        <v/>
      </c>
      <c r="G464" s="12" t="str">
        <f t="shared" si="71"/>
        <v/>
      </c>
    </row>
    <row r="465" spans="1:7" x14ac:dyDescent="0.25">
      <c r="A465" s="8" t="str">
        <f t="shared" si="68"/>
        <v/>
      </c>
      <c r="B465" s="2" t="str">
        <f t="shared" si="69"/>
        <v/>
      </c>
      <c r="C465" s="2" t="str">
        <f t="shared" si="67"/>
        <v/>
      </c>
      <c r="D465" s="2" t="str">
        <f>IF(ISNUMBER(A465),COUNTIF(Calculations!B:B, A465),"")</f>
        <v/>
      </c>
      <c r="E465" s="2" t="str">
        <f>IF(ISNUMBER(A465),COUNTIF(Calculations!A:A, A465),"")</f>
        <v/>
      </c>
      <c r="F465" s="12" t="str">
        <f t="shared" si="70"/>
        <v/>
      </c>
      <c r="G465" s="12" t="str">
        <f t="shared" si="71"/>
        <v/>
      </c>
    </row>
    <row r="466" spans="1:7" x14ac:dyDescent="0.25">
      <c r="A466" s="8" t="str">
        <f t="shared" si="68"/>
        <v/>
      </c>
      <c r="B466" s="2" t="str">
        <f t="shared" si="69"/>
        <v/>
      </c>
      <c r="C466" s="2" t="str">
        <f t="shared" si="67"/>
        <v/>
      </c>
      <c r="D466" s="2" t="str">
        <f>IF(ISNUMBER(A466),COUNTIF(Calculations!B:B, A466),"")</f>
        <v/>
      </c>
      <c r="E466" s="2" t="str">
        <f>IF(ISNUMBER(A466),COUNTIF(Calculations!A:A, A466),"")</f>
        <v/>
      </c>
      <c r="F466" s="12" t="str">
        <f t="shared" si="70"/>
        <v/>
      </c>
      <c r="G466" s="12" t="str">
        <f t="shared" si="71"/>
        <v/>
      </c>
    </row>
    <row r="467" spans="1:7" x14ac:dyDescent="0.25">
      <c r="A467" s="8" t="str">
        <f t="shared" si="68"/>
        <v/>
      </c>
      <c r="B467" s="2" t="str">
        <f t="shared" si="69"/>
        <v/>
      </c>
      <c r="C467" s="2" t="str">
        <f t="shared" si="67"/>
        <v/>
      </c>
      <c r="D467" s="2" t="str">
        <f>IF(ISNUMBER(A467),COUNTIF(Calculations!B:B, A467),"")</f>
        <v/>
      </c>
      <c r="E467" s="2" t="str">
        <f>IF(ISNUMBER(A467),COUNTIF(Calculations!A:A, A467),"")</f>
        <v/>
      </c>
      <c r="F467" s="12" t="str">
        <f t="shared" si="70"/>
        <v/>
      </c>
      <c r="G467" s="12" t="str">
        <f t="shared" si="71"/>
        <v/>
      </c>
    </row>
    <row r="468" spans="1:7" x14ac:dyDescent="0.25">
      <c r="A468" s="8" t="str">
        <f t="shared" si="68"/>
        <v/>
      </c>
      <c r="B468" s="2" t="str">
        <f t="shared" si="69"/>
        <v/>
      </c>
      <c r="C468" s="2" t="str">
        <f t="shared" si="67"/>
        <v/>
      </c>
      <c r="D468" s="2" t="str">
        <f>IF(ISNUMBER(A468),COUNTIF(Calculations!B:B, A468),"")</f>
        <v/>
      </c>
      <c r="E468" s="2" t="str">
        <f>IF(ISNUMBER(A468),COUNTIF(Calculations!A:A, A468),"")</f>
        <v/>
      </c>
      <c r="F468" s="12" t="str">
        <f t="shared" si="70"/>
        <v/>
      </c>
      <c r="G468" s="12" t="str">
        <f t="shared" si="71"/>
        <v/>
      </c>
    </row>
    <row r="469" spans="1:7" x14ac:dyDescent="0.25">
      <c r="A469" s="8" t="str">
        <f t="shared" si="68"/>
        <v/>
      </c>
      <c r="B469" s="2" t="str">
        <f t="shared" si="69"/>
        <v/>
      </c>
      <c r="C469" s="2" t="str">
        <f t="shared" si="67"/>
        <v/>
      </c>
      <c r="D469" s="2" t="str">
        <f>IF(ISNUMBER(A469),COUNTIF(Calculations!B:B, A469),"")</f>
        <v/>
      </c>
      <c r="E469" s="2" t="str">
        <f>IF(ISNUMBER(A469),COUNTIF(Calculations!A:A, A469),"")</f>
        <v/>
      </c>
      <c r="F469" s="12" t="str">
        <f t="shared" si="70"/>
        <v/>
      </c>
      <c r="G469" s="12" t="str">
        <f t="shared" si="71"/>
        <v/>
      </c>
    </row>
    <row r="470" spans="1:7" x14ac:dyDescent="0.25">
      <c r="A470" s="8" t="str">
        <f t="shared" si="68"/>
        <v/>
      </c>
      <c r="B470" s="2" t="str">
        <f t="shared" si="69"/>
        <v/>
      </c>
      <c r="C470" s="2" t="str">
        <f t="shared" si="67"/>
        <v/>
      </c>
      <c r="D470" s="2" t="str">
        <f>IF(ISNUMBER(A470),COUNTIF(Calculations!B:B, A470),"")</f>
        <v/>
      </c>
      <c r="E470" s="2" t="str">
        <f>IF(ISNUMBER(A470),COUNTIF(Calculations!A:A, A470),"")</f>
        <v/>
      </c>
      <c r="F470" s="12" t="str">
        <f t="shared" si="70"/>
        <v/>
      </c>
      <c r="G470" s="12" t="str">
        <f t="shared" si="71"/>
        <v/>
      </c>
    </row>
    <row r="471" spans="1:7" x14ac:dyDescent="0.25">
      <c r="A471" s="8" t="str">
        <f t="shared" si="68"/>
        <v/>
      </c>
      <c r="B471" s="2" t="str">
        <f t="shared" si="69"/>
        <v/>
      </c>
      <c r="C471" s="2" t="str">
        <f t="shared" si="67"/>
        <v/>
      </c>
      <c r="D471" s="2" t="str">
        <f>IF(ISNUMBER(A471),COUNTIF(Calculations!B:B, A471),"")</f>
        <v/>
      </c>
      <c r="E471" s="2" t="str">
        <f>IF(ISNUMBER(A471),COUNTIF(Calculations!A:A, A471),"")</f>
        <v/>
      </c>
      <c r="F471" s="12" t="str">
        <f t="shared" si="70"/>
        <v/>
      </c>
      <c r="G471" s="12" t="str">
        <f t="shared" si="71"/>
        <v/>
      </c>
    </row>
    <row r="472" spans="1:7" x14ac:dyDescent="0.25">
      <c r="A472" s="8" t="str">
        <f t="shared" si="68"/>
        <v/>
      </c>
      <c r="B472" s="2" t="str">
        <f t="shared" si="69"/>
        <v/>
      </c>
      <c r="C472" s="2" t="str">
        <f t="shared" si="67"/>
        <v/>
      </c>
      <c r="D472" s="2" t="str">
        <f>IF(ISNUMBER(A472),COUNTIF(Calculations!B:B, A472),"")</f>
        <v/>
      </c>
      <c r="E472" s="2" t="str">
        <f>IF(ISNUMBER(A472),COUNTIF(Calculations!A:A, A472),"")</f>
        <v/>
      </c>
      <c r="F472" s="12" t="str">
        <f t="shared" si="70"/>
        <v/>
      </c>
      <c r="G472" s="12" t="str">
        <f t="shared" si="71"/>
        <v/>
      </c>
    </row>
    <row r="473" spans="1:7" x14ac:dyDescent="0.25">
      <c r="A473" s="8" t="str">
        <f t="shared" si="68"/>
        <v/>
      </c>
      <c r="B473" s="2" t="str">
        <f t="shared" si="69"/>
        <v/>
      </c>
      <c r="C473" s="2" t="str">
        <f t="shared" si="67"/>
        <v/>
      </c>
      <c r="D473" s="2" t="str">
        <f>IF(ISNUMBER(A473),COUNTIF(Calculations!B:B, A473),"")</f>
        <v/>
      </c>
      <c r="E473" s="2" t="str">
        <f>IF(ISNUMBER(A473),COUNTIF(Calculations!A:A, A473),"")</f>
        <v/>
      </c>
      <c r="F473" s="12" t="str">
        <f t="shared" si="70"/>
        <v/>
      </c>
      <c r="G473" s="12" t="str">
        <f t="shared" si="71"/>
        <v/>
      </c>
    </row>
    <row r="474" spans="1:7" x14ac:dyDescent="0.25">
      <c r="A474" s="8" t="str">
        <f t="shared" si="68"/>
        <v/>
      </c>
      <c r="B474" s="2" t="str">
        <f t="shared" si="69"/>
        <v/>
      </c>
      <c r="C474" s="2" t="str">
        <f t="shared" si="67"/>
        <v/>
      </c>
      <c r="D474" s="2" t="str">
        <f>IF(ISNUMBER(A474),COUNTIF(Calculations!B:B, A474),"")</f>
        <v/>
      </c>
      <c r="E474" s="2" t="str">
        <f>IF(ISNUMBER(A474),COUNTIF(Calculations!A:A, A474),"")</f>
        <v/>
      </c>
      <c r="F474" s="12" t="str">
        <f t="shared" si="70"/>
        <v/>
      </c>
      <c r="G474" s="12" t="str">
        <f t="shared" si="71"/>
        <v/>
      </c>
    </row>
    <row r="475" spans="1:7" x14ac:dyDescent="0.25">
      <c r="A475" s="8" t="str">
        <f t="shared" si="68"/>
        <v/>
      </c>
      <c r="B475" s="2" t="str">
        <f t="shared" si="69"/>
        <v/>
      </c>
      <c r="C475" s="2" t="str">
        <f t="shared" si="67"/>
        <v/>
      </c>
      <c r="D475" s="2" t="str">
        <f>IF(ISNUMBER(A475),COUNTIF(Calculations!B:B, A475),"")</f>
        <v/>
      </c>
      <c r="E475" s="2" t="str">
        <f>IF(ISNUMBER(A475),COUNTIF(Calculations!A:A, A475),"")</f>
        <v/>
      </c>
      <c r="F475" s="12" t="str">
        <f t="shared" si="70"/>
        <v/>
      </c>
      <c r="G475" s="12" t="str">
        <f t="shared" si="71"/>
        <v/>
      </c>
    </row>
    <row r="476" spans="1:7" x14ac:dyDescent="0.25">
      <c r="A476" s="8" t="str">
        <f t="shared" si="68"/>
        <v/>
      </c>
      <c r="B476" s="2" t="str">
        <f t="shared" si="69"/>
        <v/>
      </c>
      <c r="C476" s="2" t="str">
        <f t="shared" si="67"/>
        <v/>
      </c>
      <c r="D476" s="2" t="str">
        <f>IF(ISNUMBER(A476),COUNTIF(Calculations!B:B, A476),"")</f>
        <v/>
      </c>
      <c r="E476" s="2" t="str">
        <f>IF(ISNUMBER(A476),COUNTIF(Calculations!A:A, A476),"")</f>
        <v/>
      </c>
      <c r="F476" s="12" t="str">
        <f t="shared" si="70"/>
        <v/>
      </c>
      <c r="G476" s="12" t="str">
        <f t="shared" si="71"/>
        <v/>
      </c>
    </row>
    <row r="477" spans="1:7" x14ac:dyDescent="0.25">
      <c r="A477" s="8" t="str">
        <f t="shared" si="68"/>
        <v/>
      </c>
      <c r="B477" s="2" t="str">
        <f t="shared" si="69"/>
        <v/>
      </c>
      <c r="C477" s="2" t="str">
        <f t="shared" si="67"/>
        <v/>
      </c>
      <c r="D477" s="2" t="str">
        <f>IF(ISNUMBER(A477),COUNTIF(Calculations!B:B, A477),"")</f>
        <v/>
      </c>
      <c r="E477" s="2" t="str">
        <f>IF(ISNUMBER(A477),COUNTIF(Calculations!A:A, A477),"")</f>
        <v/>
      </c>
      <c r="F477" s="12" t="str">
        <f t="shared" si="70"/>
        <v/>
      </c>
      <c r="G477" s="12" t="str">
        <f t="shared" si="71"/>
        <v/>
      </c>
    </row>
    <row r="478" spans="1:7" x14ac:dyDescent="0.25">
      <c r="A478" s="8" t="str">
        <f t="shared" si="68"/>
        <v/>
      </c>
      <c r="B478" s="2" t="str">
        <f t="shared" si="69"/>
        <v/>
      </c>
      <c r="C478" s="2" t="str">
        <f t="shared" si="67"/>
        <v/>
      </c>
      <c r="D478" s="2" t="str">
        <f>IF(ISNUMBER(A478),COUNTIF(Calculations!B:B, A478),"")</f>
        <v/>
      </c>
      <c r="E478" s="2" t="str">
        <f>IF(ISNUMBER(A478),COUNTIF(Calculations!A:A, A478),"")</f>
        <v/>
      </c>
      <c r="F478" s="12" t="str">
        <f t="shared" si="70"/>
        <v/>
      </c>
      <c r="G478" s="12" t="str">
        <f t="shared" si="71"/>
        <v/>
      </c>
    </row>
    <row r="479" spans="1:7" x14ac:dyDescent="0.25">
      <c r="A479" s="8" t="str">
        <f t="shared" si="68"/>
        <v/>
      </c>
      <c r="B479" s="2" t="str">
        <f t="shared" si="69"/>
        <v/>
      </c>
      <c r="C479" s="2" t="str">
        <f t="shared" si="67"/>
        <v/>
      </c>
      <c r="D479" s="2" t="str">
        <f>IF(ISNUMBER(A479),COUNTIF(Calculations!B:B, A479),"")</f>
        <v/>
      </c>
      <c r="E479" s="2" t="str">
        <f>IF(ISNUMBER(A479),COUNTIF(Calculations!A:A, A479),"")</f>
        <v/>
      </c>
      <c r="F479" s="12" t="str">
        <f t="shared" si="70"/>
        <v/>
      </c>
      <c r="G479" s="12" t="str">
        <f t="shared" si="71"/>
        <v/>
      </c>
    </row>
    <row r="480" spans="1:7" x14ac:dyDescent="0.25">
      <c r="A480" s="8" t="str">
        <f t="shared" si="68"/>
        <v/>
      </c>
      <c r="B480" s="2" t="str">
        <f t="shared" si="69"/>
        <v/>
      </c>
      <c r="C480" s="2" t="str">
        <f t="shared" si="67"/>
        <v/>
      </c>
      <c r="D480" s="2" t="str">
        <f>IF(ISNUMBER(A480),COUNTIF(Calculations!B:B, A480),"")</f>
        <v/>
      </c>
      <c r="E480" s="2" t="str">
        <f>IF(ISNUMBER(A480),COUNTIF(Calculations!A:A, A480),"")</f>
        <v/>
      </c>
      <c r="F480" s="12" t="str">
        <f t="shared" si="70"/>
        <v/>
      </c>
      <c r="G480" s="12" t="str">
        <f t="shared" si="71"/>
        <v/>
      </c>
    </row>
    <row r="481" spans="1:7" x14ac:dyDescent="0.25">
      <c r="A481" s="8" t="str">
        <f t="shared" si="68"/>
        <v/>
      </c>
      <c r="B481" s="2" t="str">
        <f t="shared" si="69"/>
        <v/>
      </c>
      <c r="C481" s="2" t="str">
        <f t="shared" si="67"/>
        <v/>
      </c>
      <c r="D481" s="2" t="str">
        <f>IF(ISNUMBER(A481),COUNTIF(Calculations!B:B, A481),"")</f>
        <v/>
      </c>
      <c r="E481" s="2" t="str">
        <f>IF(ISNUMBER(A481),COUNTIF(Calculations!A:A, A481),"")</f>
        <v/>
      </c>
      <c r="F481" s="12" t="str">
        <f t="shared" si="70"/>
        <v/>
      </c>
      <c r="G481" s="12" t="str">
        <f t="shared" si="71"/>
        <v/>
      </c>
    </row>
    <row r="482" spans="1:7" x14ac:dyDescent="0.25">
      <c r="A482" s="8" t="str">
        <f t="shared" si="68"/>
        <v/>
      </c>
      <c r="B482" s="2" t="str">
        <f t="shared" si="69"/>
        <v/>
      </c>
      <c r="C482" s="2" t="str">
        <f t="shared" si="67"/>
        <v/>
      </c>
      <c r="D482" s="2" t="str">
        <f>IF(ISNUMBER(A482),COUNTIF(Calculations!B:B, A482),"")</f>
        <v/>
      </c>
      <c r="E482" s="2" t="str">
        <f>IF(ISNUMBER(A482),COUNTIF(Calculations!A:A, A482),"")</f>
        <v/>
      </c>
      <c r="F482" s="12" t="str">
        <f t="shared" si="70"/>
        <v/>
      </c>
      <c r="G482" s="12" t="str">
        <f t="shared" si="71"/>
        <v/>
      </c>
    </row>
    <row r="483" spans="1:7" x14ac:dyDescent="0.25">
      <c r="A483" s="8" t="str">
        <f t="shared" si="68"/>
        <v/>
      </c>
      <c r="B483" s="2" t="str">
        <f t="shared" si="69"/>
        <v/>
      </c>
      <c r="C483" s="2" t="str">
        <f t="shared" si="67"/>
        <v/>
      </c>
      <c r="D483" s="2" t="str">
        <f>IF(ISNUMBER(A483),COUNTIF(Calculations!B:B, A483),"")</f>
        <v/>
      </c>
      <c r="E483" s="2" t="str">
        <f>IF(ISNUMBER(A483),COUNTIF(Calculations!A:A, A483),"")</f>
        <v/>
      </c>
      <c r="F483" s="12" t="str">
        <f t="shared" si="70"/>
        <v/>
      </c>
      <c r="G483" s="12" t="str">
        <f t="shared" si="71"/>
        <v/>
      </c>
    </row>
    <row r="484" spans="1:7" x14ac:dyDescent="0.25">
      <c r="A484" s="8" t="str">
        <f t="shared" si="68"/>
        <v/>
      </c>
      <c r="B484" s="2" t="str">
        <f t="shared" si="69"/>
        <v/>
      </c>
      <c r="C484" s="2" t="str">
        <f t="shared" si="67"/>
        <v/>
      </c>
      <c r="D484" s="2" t="str">
        <f>IF(ISNUMBER(A484),COUNTIF(Calculations!B:B, A484),"")</f>
        <v/>
      </c>
      <c r="E484" s="2" t="str">
        <f>IF(ISNUMBER(A484),COUNTIF(Calculations!A:A, A484),"")</f>
        <v/>
      </c>
      <c r="F484" s="12" t="str">
        <f t="shared" si="70"/>
        <v/>
      </c>
      <c r="G484" s="12" t="str">
        <f t="shared" si="71"/>
        <v/>
      </c>
    </row>
    <row r="485" spans="1:7" x14ac:dyDescent="0.25">
      <c r="A485" s="8" t="str">
        <f t="shared" si="68"/>
        <v/>
      </c>
      <c r="B485" s="2" t="str">
        <f t="shared" si="69"/>
        <v/>
      </c>
      <c r="C485" s="2" t="str">
        <f t="shared" si="67"/>
        <v/>
      </c>
      <c r="D485" s="2" t="str">
        <f>IF(ISNUMBER(A485),COUNTIF(Calculations!B:B, A485),"")</f>
        <v/>
      </c>
      <c r="E485" s="2" t="str">
        <f>IF(ISNUMBER(A485),COUNTIF(Calculations!A:A, A485),"")</f>
        <v/>
      </c>
      <c r="F485" s="12" t="str">
        <f t="shared" si="70"/>
        <v/>
      </c>
      <c r="G485" s="12" t="str">
        <f t="shared" si="71"/>
        <v/>
      </c>
    </row>
    <row r="486" spans="1:7" x14ac:dyDescent="0.25">
      <c r="A486" s="8" t="str">
        <f t="shared" si="68"/>
        <v/>
      </c>
      <c r="B486" s="2" t="str">
        <f t="shared" si="69"/>
        <v/>
      </c>
      <c r="C486" s="2" t="str">
        <f t="shared" si="67"/>
        <v/>
      </c>
      <c r="D486" s="2" t="str">
        <f>IF(ISNUMBER(A486),COUNTIF(Calculations!B:B, A486),"")</f>
        <v/>
      </c>
      <c r="E486" s="2" t="str">
        <f>IF(ISNUMBER(A486),COUNTIF(Calculations!A:A, A486),"")</f>
        <v/>
      </c>
      <c r="F486" s="12" t="str">
        <f t="shared" si="70"/>
        <v/>
      </c>
      <c r="G486" s="12" t="str">
        <f t="shared" si="71"/>
        <v/>
      </c>
    </row>
    <row r="487" spans="1:7" x14ac:dyDescent="0.25">
      <c r="A487" s="8" t="str">
        <f t="shared" si="68"/>
        <v/>
      </c>
      <c r="B487" s="2" t="str">
        <f t="shared" si="69"/>
        <v/>
      </c>
      <c r="C487" s="2" t="str">
        <f t="shared" si="67"/>
        <v/>
      </c>
      <c r="D487" s="2" t="str">
        <f>IF(ISNUMBER(A487),COUNTIF(Calculations!B:B, A487),"")</f>
        <v/>
      </c>
      <c r="E487" s="2" t="str">
        <f>IF(ISNUMBER(A487),COUNTIF(Calculations!A:A, A487),"")</f>
        <v/>
      </c>
      <c r="F487" s="12" t="str">
        <f t="shared" si="70"/>
        <v/>
      </c>
      <c r="G487" s="12" t="str">
        <f t="shared" si="71"/>
        <v/>
      </c>
    </row>
    <row r="488" spans="1:7" x14ac:dyDescent="0.25">
      <c r="A488" s="8" t="str">
        <f t="shared" si="68"/>
        <v/>
      </c>
      <c r="B488" s="2" t="str">
        <f t="shared" si="69"/>
        <v/>
      </c>
      <c r="C488" s="2" t="str">
        <f t="shared" si="67"/>
        <v/>
      </c>
      <c r="D488" s="2" t="str">
        <f>IF(ISNUMBER(A488),COUNTIF(Calculations!B:B, A488),"")</f>
        <v/>
      </c>
      <c r="E488" s="2" t="str">
        <f>IF(ISNUMBER(A488),COUNTIF(Calculations!A:A, A488),"")</f>
        <v/>
      </c>
      <c r="F488" s="12" t="str">
        <f t="shared" si="70"/>
        <v/>
      </c>
      <c r="G488" s="12" t="str">
        <f t="shared" si="71"/>
        <v/>
      </c>
    </row>
    <row r="489" spans="1:7" x14ac:dyDescent="0.25">
      <c r="A489" s="8" t="str">
        <f t="shared" si="68"/>
        <v/>
      </c>
      <c r="B489" s="2" t="str">
        <f t="shared" si="69"/>
        <v/>
      </c>
      <c r="C489" s="2" t="str">
        <f t="shared" si="67"/>
        <v/>
      </c>
      <c r="D489" s="2" t="str">
        <f>IF(ISNUMBER(A489),COUNTIF(Calculations!B:B, A489),"")</f>
        <v/>
      </c>
      <c r="E489" s="2" t="str">
        <f>IF(ISNUMBER(A489),COUNTIF(Calculations!A:A, A489),"")</f>
        <v/>
      </c>
      <c r="F489" s="12" t="str">
        <f t="shared" si="70"/>
        <v/>
      </c>
      <c r="G489" s="12" t="str">
        <f t="shared" si="71"/>
        <v/>
      </c>
    </row>
    <row r="490" spans="1:7" x14ac:dyDescent="0.25">
      <c r="A490" s="8" t="str">
        <f t="shared" si="68"/>
        <v/>
      </c>
      <c r="B490" s="2" t="str">
        <f t="shared" si="69"/>
        <v/>
      </c>
      <c r="C490" s="2" t="str">
        <f t="shared" si="67"/>
        <v/>
      </c>
      <c r="D490" s="2" t="str">
        <f>IF(ISNUMBER(A490),COUNTIF(Calculations!B:B, A490),"")</f>
        <v/>
      </c>
      <c r="E490" s="2" t="str">
        <f>IF(ISNUMBER(A490),COUNTIF(Calculations!A:A, A490),"")</f>
        <v/>
      </c>
      <c r="F490" s="12" t="str">
        <f t="shared" si="70"/>
        <v/>
      </c>
      <c r="G490" s="12" t="str">
        <f t="shared" si="71"/>
        <v/>
      </c>
    </row>
    <row r="491" spans="1:7" x14ac:dyDescent="0.25">
      <c r="A491" s="8" t="str">
        <f t="shared" si="68"/>
        <v/>
      </c>
      <c r="B491" s="2" t="str">
        <f t="shared" si="69"/>
        <v/>
      </c>
      <c r="C491" s="2" t="str">
        <f t="shared" si="67"/>
        <v/>
      </c>
      <c r="D491" s="2" t="str">
        <f>IF(ISNUMBER(A491),COUNTIF(Calculations!B:B, A491),"")</f>
        <v/>
      </c>
      <c r="E491" s="2" t="str">
        <f>IF(ISNUMBER(A491),COUNTIF(Calculations!A:A, A491),"")</f>
        <v/>
      </c>
      <c r="F491" s="12" t="str">
        <f t="shared" si="70"/>
        <v/>
      </c>
      <c r="G491" s="12" t="str">
        <f t="shared" si="71"/>
        <v/>
      </c>
    </row>
    <row r="492" spans="1:7" x14ac:dyDescent="0.25">
      <c r="A492" s="8" t="str">
        <f t="shared" si="68"/>
        <v/>
      </c>
      <c r="B492" s="2" t="str">
        <f t="shared" si="69"/>
        <v/>
      </c>
      <c r="C492" s="2" t="str">
        <f t="shared" si="67"/>
        <v/>
      </c>
      <c r="D492" s="2" t="str">
        <f>IF(ISNUMBER(A492),COUNTIF(Calculations!B:B, A492),"")</f>
        <v/>
      </c>
      <c r="E492" s="2" t="str">
        <f>IF(ISNUMBER(A492),COUNTIF(Calculations!A:A, A492),"")</f>
        <v/>
      </c>
      <c r="F492" s="12" t="str">
        <f t="shared" si="70"/>
        <v/>
      </c>
      <c r="G492" s="12" t="str">
        <f t="shared" si="71"/>
        <v/>
      </c>
    </row>
    <row r="493" spans="1:7" x14ac:dyDescent="0.25">
      <c r="A493" s="8" t="str">
        <f t="shared" si="68"/>
        <v/>
      </c>
      <c r="B493" s="2" t="str">
        <f t="shared" si="69"/>
        <v/>
      </c>
      <c r="C493" s="2" t="str">
        <f t="shared" si="67"/>
        <v/>
      </c>
      <c r="D493" s="2" t="str">
        <f>IF(ISNUMBER(A493),COUNTIF(Calculations!B:B, A493),"")</f>
        <v/>
      </c>
      <c r="E493" s="2" t="str">
        <f>IF(ISNUMBER(A493),COUNTIF(Calculations!A:A, A493),"")</f>
        <v/>
      </c>
      <c r="F493" s="12" t="str">
        <f t="shared" si="70"/>
        <v/>
      </c>
      <c r="G493" s="12" t="str">
        <f t="shared" si="71"/>
        <v/>
      </c>
    </row>
    <row r="494" spans="1:7" x14ac:dyDescent="0.25">
      <c r="A494" s="8" t="str">
        <f t="shared" si="68"/>
        <v/>
      </c>
      <c r="B494" s="2" t="str">
        <f t="shared" si="69"/>
        <v/>
      </c>
      <c r="C494" s="2" t="str">
        <f t="shared" si="67"/>
        <v/>
      </c>
      <c r="D494" s="2" t="str">
        <f>IF(ISNUMBER(A494),COUNTIF(Calculations!B:B, A494),"")</f>
        <v/>
      </c>
      <c r="E494" s="2" t="str">
        <f>IF(ISNUMBER(A494),COUNTIF(Calculations!A:A, A494),"")</f>
        <v/>
      </c>
      <c r="F494" s="12" t="str">
        <f t="shared" si="70"/>
        <v/>
      </c>
      <c r="G494" s="12" t="str">
        <f t="shared" si="71"/>
        <v/>
      </c>
    </row>
    <row r="495" spans="1:7" x14ac:dyDescent="0.25">
      <c r="A495" s="8" t="str">
        <f t="shared" si="68"/>
        <v/>
      </c>
      <c r="B495" s="2" t="str">
        <f t="shared" si="69"/>
        <v/>
      </c>
      <c r="C495" s="2" t="str">
        <f t="shared" si="67"/>
        <v/>
      </c>
      <c r="D495" s="2" t="str">
        <f>IF(ISNUMBER(A495),COUNTIF(Calculations!B:B, A495),"")</f>
        <v/>
      </c>
      <c r="E495" s="2" t="str">
        <f>IF(ISNUMBER(A495),COUNTIF(Calculations!A:A, A495),"")</f>
        <v/>
      </c>
      <c r="F495" s="12" t="str">
        <f t="shared" si="70"/>
        <v/>
      </c>
      <c r="G495" s="12" t="str">
        <f t="shared" si="71"/>
        <v/>
      </c>
    </row>
    <row r="496" spans="1:7" x14ac:dyDescent="0.25">
      <c r="A496" s="8" t="str">
        <f t="shared" si="68"/>
        <v/>
      </c>
      <c r="B496" s="2" t="str">
        <f t="shared" si="69"/>
        <v/>
      </c>
      <c r="C496" s="2" t="str">
        <f t="shared" si="67"/>
        <v/>
      </c>
      <c r="D496" s="2" t="str">
        <f>IF(ISNUMBER(A496),COUNTIF(Calculations!B:B, A496),"")</f>
        <v/>
      </c>
      <c r="E496" s="2" t="str">
        <f>IF(ISNUMBER(A496),COUNTIF(Calculations!A:A, A496),"")</f>
        <v/>
      </c>
      <c r="F496" s="12" t="str">
        <f t="shared" si="70"/>
        <v/>
      </c>
      <c r="G496" s="12" t="str">
        <f t="shared" si="71"/>
        <v/>
      </c>
    </row>
    <row r="497" spans="1:7" x14ac:dyDescent="0.25">
      <c r="A497" s="8" t="str">
        <f t="shared" si="68"/>
        <v/>
      </c>
      <c r="B497" s="2" t="str">
        <f t="shared" si="69"/>
        <v/>
      </c>
      <c r="C497" s="2" t="str">
        <f t="shared" si="67"/>
        <v/>
      </c>
      <c r="D497" s="2" t="str">
        <f>IF(ISNUMBER(A497),COUNTIF(Calculations!B:B, A497),"")</f>
        <v/>
      </c>
      <c r="E497" s="2" t="str">
        <f>IF(ISNUMBER(A497),COUNTIF(Calculations!A:A, A497),"")</f>
        <v/>
      </c>
      <c r="F497" s="12" t="str">
        <f t="shared" si="70"/>
        <v/>
      </c>
      <c r="G497" s="12" t="str">
        <f t="shared" si="71"/>
        <v/>
      </c>
    </row>
    <row r="498" spans="1:7" x14ac:dyDescent="0.25">
      <c r="A498" s="8" t="str">
        <f t="shared" si="68"/>
        <v/>
      </c>
      <c r="B498" s="2" t="str">
        <f t="shared" si="69"/>
        <v/>
      </c>
      <c r="C498" s="2" t="str">
        <f t="shared" si="67"/>
        <v/>
      </c>
      <c r="D498" s="2" t="str">
        <f>IF(ISNUMBER(A498),COUNTIF(Calculations!B:B, A498),"")</f>
        <v/>
      </c>
      <c r="E498" s="2" t="str">
        <f>IF(ISNUMBER(A498),COUNTIF(Calculations!A:A, A498),"")</f>
        <v/>
      </c>
      <c r="F498" s="12" t="str">
        <f t="shared" si="70"/>
        <v/>
      </c>
      <c r="G498" s="12" t="str">
        <f t="shared" si="71"/>
        <v/>
      </c>
    </row>
    <row r="499" spans="1:7" x14ac:dyDescent="0.25">
      <c r="A499" s="8" t="str">
        <f t="shared" si="68"/>
        <v/>
      </c>
      <c r="B499" s="2" t="str">
        <f t="shared" si="69"/>
        <v/>
      </c>
      <c r="C499" s="2" t="str">
        <f t="shared" si="67"/>
        <v/>
      </c>
      <c r="D499" s="2" t="str">
        <f>IF(ISNUMBER(A499),COUNTIF(Calculations!B:B, A499),"")</f>
        <v/>
      </c>
      <c r="E499" s="2" t="str">
        <f>IF(ISNUMBER(A499),COUNTIF(Calculations!A:A, A499),"")</f>
        <v/>
      </c>
      <c r="F499" s="12" t="str">
        <f t="shared" si="70"/>
        <v/>
      </c>
      <c r="G499" s="12" t="str">
        <f t="shared" si="71"/>
        <v/>
      </c>
    </row>
    <row r="500" spans="1:7" x14ac:dyDescent="0.25">
      <c r="A500" s="8" t="str">
        <f t="shared" si="68"/>
        <v/>
      </c>
      <c r="B500" s="2" t="str">
        <f t="shared" si="69"/>
        <v/>
      </c>
      <c r="C500" s="2" t="str">
        <f t="shared" si="67"/>
        <v/>
      </c>
      <c r="D500" s="2" t="str">
        <f>IF(ISNUMBER(A500),COUNTIF(Calculations!B:B, A500),"")</f>
        <v/>
      </c>
      <c r="E500" s="2" t="str">
        <f>IF(ISNUMBER(A500),COUNTIF(Calculations!A:A, A500),"")</f>
        <v/>
      </c>
      <c r="F500" s="12" t="str">
        <f t="shared" si="70"/>
        <v/>
      </c>
      <c r="G500" s="12" t="str">
        <f t="shared" si="71"/>
        <v/>
      </c>
    </row>
    <row r="501" spans="1:7" x14ac:dyDescent="0.25">
      <c r="A501" s="8" t="str">
        <f t="shared" si="68"/>
        <v/>
      </c>
      <c r="B501" s="2" t="str">
        <f t="shared" si="69"/>
        <v/>
      </c>
      <c r="C501" s="2" t="str">
        <f t="shared" si="67"/>
        <v/>
      </c>
      <c r="D501" s="2" t="str">
        <f>IF(ISNUMBER(A501),COUNTIF(Calculations!B:B, A501),"")</f>
        <v/>
      </c>
      <c r="E501" s="2" t="str">
        <f>IF(ISNUMBER(A501),COUNTIF(Calculations!A:A, A501),"")</f>
        <v/>
      </c>
      <c r="F501" s="12" t="str">
        <f t="shared" si="70"/>
        <v/>
      </c>
      <c r="G501" s="12" t="str">
        <f t="shared" si="71"/>
        <v/>
      </c>
    </row>
    <row r="502" spans="1:7" x14ac:dyDescent="0.25">
      <c r="A502" s="8" t="str">
        <f t="shared" si="68"/>
        <v/>
      </c>
      <c r="B502" s="2" t="str">
        <f t="shared" si="69"/>
        <v/>
      </c>
      <c r="C502" s="2" t="str">
        <f t="shared" si="67"/>
        <v/>
      </c>
      <c r="D502" s="2" t="str">
        <f>IF(ISNUMBER(A502),COUNTIF(Calculations!B:B, A502),"")</f>
        <v/>
      </c>
      <c r="E502" s="2" t="str">
        <f>IF(ISNUMBER(A502),COUNTIF(Calculations!A:A, A502),"")</f>
        <v/>
      </c>
      <c r="F502" s="12" t="str">
        <f t="shared" si="70"/>
        <v/>
      </c>
      <c r="G502" s="12" t="str">
        <f t="shared" si="71"/>
        <v/>
      </c>
    </row>
    <row r="503" spans="1:7" x14ac:dyDescent="0.25">
      <c r="A503" s="8" t="str">
        <f t="shared" si="68"/>
        <v/>
      </c>
      <c r="B503" s="2" t="str">
        <f t="shared" si="69"/>
        <v/>
      </c>
      <c r="C503" s="2" t="str">
        <f t="shared" si="67"/>
        <v/>
      </c>
      <c r="D503" s="2" t="str">
        <f>IF(ISNUMBER(A503),COUNTIF(Calculations!B:B, A503),"")</f>
        <v/>
      </c>
      <c r="E503" s="2" t="str">
        <f>IF(ISNUMBER(A503),COUNTIF(Calculations!A:A, A503),"")</f>
        <v/>
      </c>
      <c r="F503" s="12" t="str">
        <f t="shared" si="70"/>
        <v/>
      </c>
      <c r="G503" s="12" t="str">
        <f t="shared" si="71"/>
        <v/>
      </c>
    </row>
    <row r="504" spans="1:7" x14ac:dyDescent="0.25">
      <c r="A504" s="8" t="str">
        <f t="shared" si="68"/>
        <v/>
      </c>
      <c r="B504" s="2" t="str">
        <f t="shared" si="69"/>
        <v/>
      </c>
      <c r="C504" s="2" t="str">
        <f t="shared" si="67"/>
        <v/>
      </c>
      <c r="D504" s="2" t="str">
        <f>IF(ISNUMBER(A504),COUNTIF(Calculations!B:B, A504),"")</f>
        <v/>
      </c>
      <c r="E504" s="2" t="str">
        <f>IF(ISNUMBER(A504),COUNTIF(Calculations!A:A, A504),"")</f>
        <v/>
      </c>
      <c r="F504" s="12" t="str">
        <f t="shared" si="70"/>
        <v/>
      </c>
      <c r="G504" s="12" t="str">
        <f t="shared" si="71"/>
        <v/>
      </c>
    </row>
    <row r="505" spans="1:7" x14ac:dyDescent="0.25">
      <c r="A505" s="8" t="str">
        <f t="shared" si="68"/>
        <v/>
      </c>
      <c r="B505" s="2" t="str">
        <f t="shared" si="69"/>
        <v/>
      </c>
      <c r="C505" s="2" t="str">
        <f t="shared" si="67"/>
        <v/>
      </c>
      <c r="D505" s="2" t="str">
        <f>IF(ISNUMBER(A505),COUNTIF(Calculations!B:B, A505),"")</f>
        <v/>
      </c>
      <c r="E505" s="2" t="str">
        <f>IF(ISNUMBER(A505),COUNTIF(Calculations!A:A, A505),"")</f>
        <v/>
      </c>
      <c r="F505" s="12" t="str">
        <f t="shared" si="70"/>
        <v/>
      </c>
      <c r="G505" s="12" t="str">
        <f t="shared" si="71"/>
        <v/>
      </c>
    </row>
    <row r="506" spans="1:7" x14ac:dyDescent="0.25">
      <c r="A506" s="8" t="str">
        <f t="shared" si="68"/>
        <v/>
      </c>
      <c r="B506" s="2" t="str">
        <f t="shared" si="69"/>
        <v/>
      </c>
      <c r="C506" s="2" t="str">
        <f t="shared" si="67"/>
        <v/>
      </c>
      <c r="D506" s="2" t="str">
        <f>IF(ISNUMBER(A506),COUNTIF(Calculations!B:B, A506),"")</f>
        <v/>
      </c>
      <c r="E506" s="2" t="str">
        <f>IF(ISNUMBER(A506),COUNTIF(Calculations!A:A, A506),"")</f>
        <v/>
      </c>
      <c r="F506" s="12" t="str">
        <f t="shared" si="70"/>
        <v/>
      </c>
      <c r="G506" s="12" t="str">
        <f t="shared" si="71"/>
        <v/>
      </c>
    </row>
    <row r="507" spans="1:7" x14ac:dyDescent="0.25">
      <c r="A507" s="8" t="str">
        <f t="shared" si="68"/>
        <v/>
      </c>
      <c r="B507" s="2" t="str">
        <f t="shared" si="69"/>
        <v/>
      </c>
      <c r="C507" s="2" t="str">
        <f t="shared" si="67"/>
        <v/>
      </c>
      <c r="D507" s="2" t="str">
        <f>IF(ISNUMBER(A507),COUNTIF(Calculations!B:B, A507),"")</f>
        <v/>
      </c>
      <c r="E507" s="2" t="str">
        <f>IF(ISNUMBER(A507),COUNTIF(Calculations!A:A, A507),"")</f>
        <v/>
      </c>
      <c r="F507" s="12" t="str">
        <f t="shared" si="70"/>
        <v/>
      </c>
      <c r="G507" s="12" t="str">
        <f t="shared" si="71"/>
        <v/>
      </c>
    </row>
    <row r="508" spans="1:7" x14ac:dyDescent="0.25">
      <c r="A508" s="8" t="str">
        <f t="shared" si="68"/>
        <v/>
      </c>
      <c r="B508" s="2" t="str">
        <f t="shared" si="69"/>
        <v/>
      </c>
      <c r="C508" s="2" t="str">
        <f t="shared" si="67"/>
        <v/>
      </c>
      <c r="D508" s="2" t="str">
        <f>IF(ISNUMBER(A508),COUNTIF(Calculations!B:B, A508),"")</f>
        <v/>
      </c>
      <c r="E508" s="2" t="str">
        <f>IF(ISNUMBER(A508),COUNTIF(Calculations!A:A, A508),"")</f>
        <v/>
      </c>
      <c r="F508" s="12" t="str">
        <f t="shared" si="70"/>
        <v/>
      </c>
      <c r="G508" s="12" t="str">
        <f t="shared" si="71"/>
        <v/>
      </c>
    </row>
    <row r="509" spans="1:7" x14ac:dyDescent="0.25">
      <c r="A509" s="8" t="str">
        <f t="shared" si="68"/>
        <v/>
      </c>
      <c r="B509" s="2" t="str">
        <f t="shared" si="69"/>
        <v/>
      </c>
      <c r="C509" s="2" t="str">
        <f t="shared" si="67"/>
        <v/>
      </c>
      <c r="D509" s="2" t="str">
        <f>IF(ISNUMBER(A509),COUNTIF(Calculations!B:B, A509),"")</f>
        <v/>
      </c>
      <c r="E509" s="2" t="str">
        <f>IF(ISNUMBER(A509),COUNTIF(Calculations!A:A, A509),"")</f>
        <v/>
      </c>
      <c r="F509" s="12" t="str">
        <f t="shared" si="70"/>
        <v/>
      </c>
      <c r="G509" s="12" t="str">
        <f t="shared" si="71"/>
        <v/>
      </c>
    </row>
    <row r="510" spans="1:7" x14ac:dyDescent="0.25">
      <c r="A510" s="8" t="str">
        <f t="shared" si="68"/>
        <v/>
      </c>
      <c r="B510" s="2" t="str">
        <f t="shared" si="69"/>
        <v/>
      </c>
      <c r="C510" s="2" t="str">
        <f t="shared" si="67"/>
        <v/>
      </c>
      <c r="D510" s="2" t="str">
        <f>IF(ISNUMBER(A510),COUNTIF(Calculations!B:B, A510),"")</f>
        <v/>
      </c>
      <c r="E510" s="2" t="str">
        <f>IF(ISNUMBER(A510),COUNTIF(Calculations!A:A, A510),"")</f>
        <v/>
      </c>
      <c r="F510" s="12" t="str">
        <f t="shared" si="70"/>
        <v/>
      </c>
      <c r="G510" s="12" t="str">
        <f t="shared" si="71"/>
        <v/>
      </c>
    </row>
    <row r="511" spans="1:7" x14ac:dyDescent="0.25">
      <c r="A511" s="8" t="str">
        <f t="shared" si="68"/>
        <v/>
      </c>
      <c r="B511" s="2" t="str">
        <f t="shared" si="69"/>
        <v/>
      </c>
      <c r="C511" s="2" t="str">
        <f t="shared" si="67"/>
        <v/>
      </c>
      <c r="D511" s="2" t="str">
        <f>IF(ISNUMBER(A511),COUNTIF(Calculations!B:B, A511),"")</f>
        <v/>
      </c>
      <c r="E511" s="2" t="str">
        <f>IF(ISNUMBER(A511),COUNTIF(Calculations!A:A, A511),"")</f>
        <v/>
      </c>
      <c r="F511" s="12" t="str">
        <f t="shared" si="70"/>
        <v/>
      </c>
      <c r="G511" s="12" t="str">
        <f t="shared" si="71"/>
        <v/>
      </c>
    </row>
    <row r="512" spans="1:7" x14ac:dyDescent="0.25">
      <c r="A512" s="8" t="str">
        <f t="shared" si="68"/>
        <v/>
      </c>
      <c r="B512" s="2" t="str">
        <f t="shared" si="69"/>
        <v/>
      </c>
      <c r="C512" s="2" t="str">
        <f t="shared" si="67"/>
        <v/>
      </c>
      <c r="D512" s="2" t="str">
        <f>IF(ISNUMBER(A512),COUNTIF(Calculations!B:B, A512),"")</f>
        <v/>
      </c>
      <c r="E512" s="2" t="str">
        <f>IF(ISNUMBER(A512),COUNTIF(Calculations!A:A, A512),"")</f>
        <v/>
      </c>
      <c r="F512" s="12" t="str">
        <f t="shared" si="70"/>
        <v/>
      </c>
      <c r="G512" s="12" t="str">
        <f t="shared" si="71"/>
        <v/>
      </c>
    </row>
    <row r="513" spans="1:7" x14ac:dyDescent="0.25">
      <c r="A513" s="8" t="str">
        <f t="shared" si="68"/>
        <v/>
      </c>
      <c r="B513" s="2" t="str">
        <f t="shared" si="69"/>
        <v/>
      </c>
      <c r="C513" s="2" t="str">
        <f t="shared" si="67"/>
        <v/>
      </c>
      <c r="D513" s="2" t="str">
        <f>IF(ISNUMBER(A513),COUNTIF(Calculations!B:B, A513),"")</f>
        <v/>
      </c>
      <c r="E513" s="2" t="str">
        <f>IF(ISNUMBER(A513),COUNTIF(Calculations!A:A, A513),"")</f>
        <v/>
      </c>
      <c r="F513" s="12" t="str">
        <f t="shared" si="70"/>
        <v/>
      </c>
      <c r="G513" s="12" t="str">
        <f t="shared" si="71"/>
        <v/>
      </c>
    </row>
    <row r="514" spans="1:7" x14ac:dyDescent="0.25">
      <c r="A514" s="8" t="str">
        <f t="shared" si="68"/>
        <v/>
      </c>
      <c r="B514" s="2" t="str">
        <f t="shared" si="69"/>
        <v/>
      </c>
      <c r="C514" s="2" t="str">
        <f t="shared" ref="C514:C577" si="72">IF(ISNUMBER(A514),COUNTIFS(IndirectStartDates,"&lt;="&amp;A514,IndirectCompletedDates,"&gt;"&amp;A514) + COUNTIFS(IndirectStartDates,"&lt;="&amp;A514,IndirectCompletedDates,""),"")</f>
        <v/>
      </c>
      <c r="D514" s="2" t="str">
        <f>IF(ISNUMBER(A514),COUNTIF(Calculations!B:B, A514),"")</f>
        <v/>
      </c>
      <c r="E514" s="2" t="str">
        <f>IF(ISNUMBER(A514),COUNTIF(Calculations!A:A, A514),"")</f>
        <v/>
      </c>
      <c r="F514" s="12" t="str">
        <f t="shared" si="70"/>
        <v/>
      </c>
      <c r="G514" s="12" t="str">
        <f t="shared" si="71"/>
        <v/>
      </c>
    </row>
    <row r="515" spans="1:7" x14ac:dyDescent="0.25">
      <c r="A515" s="8" t="str">
        <f t="shared" ref="A515:A578" si="73">IF(ISNUMBER(A514),IF(A514+1&lt;=MAX(IndirectStartDates,IndirectCompletedDates),A514+1,""),"")</f>
        <v/>
      </c>
      <c r="B515" s="2" t="str">
        <f t="shared" ref="B515:B578" si="74">IF(ISNUMBER(A515),YEAR(A515)&amp;"-"&amp;TEXT(WEEKNUM(A515),"00"),"")</f>
        <v/>
      </c>
      <c r="C515" s="2" t="str">
        <f t="shared" si="72"/>
        <v/>
      </c>
      <c r="D515" s="2" t="str">
        <f>IF(ISNUMBER(A515),COUNTIF(Calculations!B:B, A515),"")</f>
        <v/>
      </c>
      <c r="E515" s="2" t="str">
        <f>IF(ISNUMBER(A515),COUNTIF(Calculations!A:A, A515),"")</f>
        <v/>
      </c>
      <c r="F515" s="12" t="str">
        <f t="shared" si="70"/>
        <v/>
      </c>
      <c r="G515" s="12" t="str">
        <f t="shared" si="71"/>
        <v/>
      </c>
    </row>
    <row r="516" spans="1:7" x14ac:dyDescent="0.25">
      <c r="A516" s="8" t="str">
        <f t="shared" si="73"/>
        <v/>
      </c>
      <c r="B516" s="2" t="str">
        <f t="shared" si="74"/>
        <v/>
      </c>
      <c r="C516" s="2" t="str">
        <f t="shared" si="72"/>
        <v/>
      </c>
      <c r="D516" s="2" t="str">
        <f>IF(ISNUMBER(A516),COUNTIF(Calculations!B:B, A516),"")</f>
        <v/>
      </c>
      <c r="E516" s="2" t="str">
        <f>IF(ISNUMBER(A516),COUNTIF(Calculations!A:A, A516),"")</f>
        <v/>
      </c>
      <c r="F516" s="12" t="str">
        <f t="shared" ref="F516:F579" si="75">IF(ISNUMBER(A516),F515 + D516,"")</f>
        <v/>
      </c>
      <c r="G516" s="12" t="str">
        <f t="shared" ref="G516:G579" si="76">IF(ISNUMBER(A516),G515 + E516,"")</f>
        <v/>
      </c>
    </row>
    <row r="517" spans="1:7" x14ac:dyDescent="0.25">
      <c r="A517" s="8" t="str">
        <f t="shared" si="73"/>
        <v/>
      </c>
      <c r="B517" s="2" t="str">
        <f t="shared" si="74"/>
        <v/>
      </c>
      <c r="C517" s="2" t="str">
        <f t="shared" si="72"/>
        <v/>
      </c>
      <c r="D517" s="2" t="str">
        <f>IF(ISNUMBER(A517),COUNTIF(Calculations!B:B, A517),"")</f>
        <v/>
      </c>
      <c r="E517" s="2" t="str">
        <f>IF(ISNUMBER(A517),COUNTIF(Calculations!A:A, A517),"")</f>
        <v/>
      </c>
      <c r="F517" s="12" t="str">
        <f t="shared" si="75"/>
        <v/>
      </c>
      <c r="G517" s="12" t="str">
        <f t="shared" si="76"/>
        <v/>
      </c>
    </row>
    <row r="518" spans="1:7" x14ac:dyDescent="0.25">
      <c r="A518" s="8" t="str">
        <f t="shared" si="73"/>
        <v/>
      </c>
      <c r="B518" s="2" t="str">
        <f t="shared" si="74"/>
        <v/>
      </c>
      <c r="C518" s="2" t="str">
        <f t="shared" si="72"/>
        <v/>
      </c>
      <c r="D518" s="2" t="str">
        <f>IF(ISNUMBER(A518),COUNTIF(Calculations!B:B, A518),"")</f>
        <v/>
      </c>
      <c r="E518" s="2" t="str">
        <f>IF(ISNUMBER(A518),COUNTIF(Calculations!A:A, A518),"")</f>
        <v/>
      </c>
      <c r="F518" s="12" t="str">
        <f t="shared" si="75"/>
        <v/>
      </c>
      <c r="G518" s="12" t="str">
        <f t="shared" si="76"/>
        <v/>
      </c>
    </row>
    <row r="519" spans="1:7" x14ac:dyDescent="0.25">
      <c r="A519" s="8" t="str">
        <f t="shared" si="73"/>
        <v/>
      </c>
      <c r="B519" s="2" t="str">
        <f t="shared" si="74"/>
        <v/>
      </c>
      <c r="C519" s="2" t="str">
        <f t="shared" si="72"/>
        <v/>
      </c>
      <c r="D519" s="2" t="str">
        <f>IF(ISNUMBER(A519),COUNTIF(Calculations!B:B, A519),"")</f>
        <v/>
      </c>
      <c r="E519" s="2" t="str">
        <f>IF(ISNUMBER(A519),COUNTIF(Calculations!A:A, A519),"")</f>
        <v/>
      </c>
      <c r="F519" s="12" t="str">
        <f t="shared" si="75"/>
        <v/>
      </c>
      <c r="G519" s="12" t="str">
        <f t="shared" si="76"/>
        <v/>
      </c>
    </row>
    <row r="520" spans="1:7" x14ac:dyDescent="0.25">
      <c r="A520" s="8" t="str">
        <f t="shared" si="73"/>
        <v/>
      </c>
      <c r="B520" s="2" t="str">
        <f t="shared" si="74"/>
        <v/>
      </c>
      <c r="C520" s="2" t="str">
        <f t="shared" si="72"/>
        <v/>
      </c>
      <c r="D520" s="2" t="str">
        <f>IF(ISNUMBER(A520),COUNTIF(Calculations!B:B, A520),"")</f>
        <v/>
      </c>
      <c r="E520" s="2" t="str">
        <f>IF(ISNUMBER(A520),COUNTIF(Calculations!A:A, A520),"")</f>
        <v/>
      </c>
      <c r="F520" s="12" t="str">
        <f t="shared" si="75"/>
        <v/>
      </c>
      <c r="G520" s="12" t="str">
        <f t="shared" si="76"/>
        <v/>
      </c>
    </row>
    <row r="521" spans="1:7" x14ac:dyDescent="0.25">
      <c r="A521" s="8" t="str">
        <f t="shared" si="73"/>
        <v/>
      </c>
      <c r="B521" s="2" t="str">
        <f t="shared" si="74"/>
        <v/>
      </c>
      <c r="C521" s="2" t="str">
        <f t="shared" si="72"/>
        <v/>
      </c>
      <c r="D521" s="2" t="str">
        <f>IF(ISNUMBER(A521),COUNTIF(Calculations!B:B, A521),"")</f>
        <v/>
      </c>
      <c r="E521" s="2" t="str">
        <f>IF(ISNUMBER(A521),COUNTIF(Calculations!A:A, A521),"")</f>
        <v/>
      </c>
      <c r="F521" s="12" t="str">
        <f t="shared" si="75"/>
        <v/>
      </c>
      <c r="G521" s="12" t="str">
        <f t="shared" si="76"/>
        <v/>
      </c>
    </row>
    <row r="522" spans="1:7" x14ac:dyDescent="0.25">
      <c r="A522" s="8" t="str">
        <f t="shared" si="73"/>
        <v/>
      </c>
      <c r="B522" s="2" t="str">
        <f t="shared" si="74"/>
        <v/>
      </c>
      <c r="C522" s="2" t="str">
        <f t="shared" si="72"/>
        <v/>
      </c>
      <c r="D522" s="2" t="str">
        <f>IF(ISNUMBER(A522),COUNTIF(Calculations!B:B, A522),"")</f>
        <v/>
      </c>
      <c r="E522" s="2" t="str">
        <f>IF(ISNUMBER(A522),COUNTIF(Calculations!A:A, A522),"")</f>
        <v/>
      </c>
      <c r="F522" s="12" t="str">
        <f t="shared" si="75"/>
        <v/>
      </c>
      <c r="G522" s="12" t="str">
        <f t="shared" si="76"/>
        <v/>
      </c>
    </row>
    <row r="523" spans="1:7" x14ac:dyDescent="0.25">
      <c r="A523" s="8" t="str">
        <f t="shared" si="73"/>
        <v/>
      </c>
      <c r="B523" s="2" t="str">
        <f t="shared" si="74"/>
        <v/>
      </c>
      <c r="C523" s="2" t="str">
        <f t="shared" si="72"/>
        <v/>
      </c>
      <c r="D523" s="2" t="str">
        <f>IF(ISNUMBER(A523),COUNTIF(Calculations!B:B, A523),"")</f>
        <v/>
      </c>
      <c r="E523" s="2" t="str">
        <f>IF(ISNUMBER(A523),COUNTIF(Calculations!A:A, A523),"")</f>
        <v/>
      </c>
      <c r="F523" s="12" t="str">
        <f t="shared" si="75"/>
        <v/>
      </c>
      <c r="G523" s="12" t="str">
        <f t="shared" si="76"/>
        <v/>
      </c>
    </row>
    <row r="524" spans="1:7" x14ac:dyDescent="0.25">
      <c r="A524" s="8" t="str">
        <f t="shared" si="73"/>
        <v/>
      </c>
      <c r="B524" s="2" t="str">
        <f t="shared" si="74"/>
        <v/>
      </c>
      <c r="C524" s="2" t="str">
        <f t="shared" si="72"/>
        <v/>
      </c>
      <c r="D524" s="2" t="str">
        <f>IF(ISNUMBER(A524),COUNTIF(Calculations!B:B, A524),"")</f>
        <v/>
      </c>
      <c r="E524" s="2" t="str">
        <f>IF(ISNUMBER(A524),COUNTIF(Calculations!A:A, A524),"")</f>
        <v/>
      </c>
      <c r="F524" s="12" t="str">
        <f t="shared" si="75"/>
        <v/>
      </c>
      <c r="G524" s="12" t="str">
        <f t="shared" si="76"/>
        <v/>
      </c>
    </row>
    <row r="525" spans="1:7" x14ac:dyDescent="0.25">
      <c r="A525" s="8" t="str">
        <f t="shared" si="73"/>
        <v/>
      </c>
      <c r="B525" s="2" t="str">
        <f t="shared" si="74"/>
        <v/>
      </c>
      <c r="C525" s="2" t="str">
        <f t="shared" si="72"/>
        <v/>
      </c>
      <c r="D525" s="2" t="str">
        <f>IF(ISNUMBER(A525),COUNTIF(Calculations!B:B, A525),"")</f>
        <v/>
      </c>
      <c r="E525" s="2" t="str">
        <f>IF(ISNUMBER(A525),COUNTIF(Calculations!A:A, A525),"")</f>
        <v/>
      </c>
      <c r="F525" s="12" t="str">
        <f t="shared" si="75"/>
        <v/>
      </c>
      <c r="G525" s="12" t="str">
        <f t="shared" si="76"/>
        <v/>
      </c>
    </row>
    <row r="526" spans="1:7" x14ac:dyDescent="0.25">
      <c r="A526" s="8" t="str">
        <f t="shared" si="73"/>
        <v/>
      </c>
      <c r="B526" s="2" t="str">
        <f t="shared" si="74"/>
        <v/>
      </c>
      <c r="C526" s="2" t="str">
        <f t="shared" si="72"/>
        <v/>
      </c>
      <c r="D526" s="2" t="str">
        <f>IF(ISNUMBER(A526),COUNTIF(Calculations!B:B, A526),"")</f>
        <v/>
      </c>
      <c r="E526" s="2" t="str">
        <f>IF(ISNUMBER(A526),COUNTIF(Calculations!A:A, A526),"")</f>
        <v/>
      </c>
      <c r="F526" s="12" t="str">
        <f t="shared" si="75"/>
        <v/>
      </c>
      <c r="G526" s="12" t="str">
        <f t="shared" si="76"/>
        <v/>
      </c>
    </row>
    <row r="527" spans="1:7" x14ac:dyDescent="0.25">
      <c r="A527" s="8" t="str">
        <f t="shared" si="73"/>
        <v/>
      </c>
      <c r="B527" s="2" t="str">
        <f t="shared" si="74"/>
        <v/>
      </c>
      <c r="C527" s="2" t="str">
        <f t="shared" si="72"/>
        <v/>
      </c>
      <c r="D527" s="2" t="str">
        <f>IF(ISNUMBER(A527),COUNTIF(Calculations!B:B, A527),"")</f>
        <v/>
      </c>
      <c r="E527" s="2" t="str">
        <f>IF(ISNUMBER(A527),COUNTIF(Calculations!A:A, A527),"")</f>
        <v/>
      </c>
      <c r="F527" s="12" t="str">
        <f t="shared" si="75"/>
        <v/>
      </c>
      <c r="G527" s="12" t="str">
        <f t="shared" si="76"/>
        <v/>
      </c>
    </row>
    <row r="528" spans="1:7" x14ac:dyDescent="0.25">
      <c r="A528" s="8" t="str">
        <f t="shared" si="73"/>
        <v/>
      </c>
      <c r="B528" s="2" t="str">
        <f t="shared" si="74"/>
        <v/>
      </c>
      <c r="C528" s="2" t="str">
        <f t="shared" si="72"/>
        <v/>
      </c>
      <c r="D528" s="2" t="str">
        <f>IF(ISNUMBER(A528),COUNTIF(Calculations!B:B, A528),"")</f>
        <v/>
      </c>
      <c r="E528" s="2" t="str">
        <f>IF(ISNUMBER(A528),COUNTIF(Calculations!A:A, A528),"")</f>
        <v/>
      </c>
      <c r="F528" s="12" t="str">
        <f t="shared" si="75"/>
        <v/>
      </c>
      <c r="G528" s="12" t="str">
        <f t="shared" si="76"/>
        <v/>
      </c>
    </row>
    <row r="529" spans="1:7" x14ac:dyDescent="0.25">
      <c r="A529" s="8" t="str">
        <f t="shared" si="73"/>
        <v/>
      </c>
      <c r="B529" s="2" t="str">
        <f t="shared" si="74"/>
        <v/>
      </c>
      <c r="C529" s="2" t="str">
        <f t="shared" si="72"/>
        <v/>
      </c>
      <c r="D529" s="2" t="str">
        <f>IF(ISNUMBER(A529),COUNTIF(Calculations!B:B, A529),"")</f>
        <v/>
      </c>
      <c r="E529" s="2" t="str">
        <f>IF(ISNUMBER(A529),COUNTIF(Calculations!A:A, A529),"")</f>
        <v/>
      </c>
      <c r="F529" s="12" t="str">
        <f t="shared" si="75"/>
        <v/>
      </c>
      <c r="G529" s="12" t="str">
        <f t="shared" si="76"/>
        <v/>
      </c>
    </row>
    <row r="530" spans="1:7" x14ac:dyDescent="0.25">
      <c r="A530" s="8" t="str">
        <f t="shared" si="73"/>
        <v/>
      </c>
      <c r="B530" s="2" t="str">
        <f t="shared" si="74"/>
        <v/>
      </c>
      <c r="C530" s="2" t="str">
        <f t="shared" si="72"/>
        <v/>
      </c>
      <c r="D530" s="2" t="str">
        <f>IF(ISNUMBER(A530),COUNTIF(Calculations!B:B, A530),"")</f>
        <v/>
      </c>
      <c r="E530" s="2" t="str">
        <f>IF(ISNUMBER(A530),COUNTIF(Calculations!A:A, A530),"")</f>
        <v/>
      </c>
      <c r="F530" s="12" t="str">
        <f t="shared" si="75"/>
        <v/>
      </c>
      <c r="G530" s="12" t="str">
        <f t="shared" si="76"/>
        <v/>
      </c>
    </row>
    <row r="531" spans="1:7" x14ac:dyDescent="0.25">
      <c r="A531" s="8" t="str">
        <f t="shared" si="73"/>
        <v/>
      </c>
      <c r="B531" s="2" t="str">
        <f t="shared" si="74"/>
        <v/>
      </c>
      <c r="C531" s="2" t="str">
        <f t="shared" si="72"/>
        <v/>
      </c>
      <c r="D531" s="2" t="str">
        <f>IF(ISNUMBER(A531),COUNTIF(Calculations!B:B, A531),"")</f>
        <v/>
      </c>
      <c r="E531" s="2" t="str">
        <f>IF(ISNUMBER(A531),COUNTIF(Calculations!A:A, A531),"")</f>
        <v/>
      </c>
      <c r="F531" s="12" t="str">
        <f t="shared" si="75"/>
        <v/>
      </c>
      <c r="G531" s="12" t="str">
        <f t="shared" si="76"/>
        <v/>
      </c>
    </row>
    <row r="532" spans="1:7" x14ac:dyDescent="0.25">
      <c r="A532" s="8" t="str">
        <f t="shared" si="73"/>
        <v/>
      </c>
      <c r="B532" s="2" t="str">
        <f t="shared" si="74"/>
        <v/>
      </c>
      <c r="C532" s="2" t="str">
        <f t="shared" si="72"/>
        <v/>
      </c>
      <c r="D532" s="2" t="str">
        <f>IF(ISNUMBER(A532),COUNTIF(Calculations!B:B, A532),"")</f>
        <v/>
      </c>
      <c r="E532" s="2" t="str">
        <f>IF(ISNUMBER(A532),COUNTIF(Calculations!A:A, A532),"")</f>
        <v/>
      </c>
      <c r="F532" s="12" t="str">
        <f t="shared" si="75"/>
        <v/>
      </c>
      <c r="G532" s="12" t="str">
        <f t="shared" si="76"/>
        <v/>
      </c>
    </row>
    <row r="533" spans="1:7" x14ac:dyDescent="0.25">
      <c r="A533" s="8" t="str">
        <f t="shared" si="73"/>
        <v/>
      </c>
      <c r="B533" s="2" t="str">
        <f t="shared" si="74"/>
        <v/>
      </c>
      <c r="C533" s="2" t="str">
        <f t="shared" si="72"/>
        <v/>
      </c>
      <c r="D533" s="2" t="str">
        <f>IF(ISNUMBER(A533),COUNTIF(Calculations!B:B, A533),"")</f>
        <v/>
      </c>
      <c r="E533" s="2" t="str">
        <f>IF(ISNUMBER(A533),COUNTIF(Calculations!A:A, A533),"")</f>
        <v/>
      </c>
      <c r="F533" s="12" t="str">
        <f t="shared" si="75"/>
        <v/>
      </c>
      <c r="G533" s="12" t="str">
        <f t="shared" si="76"/>
        <v/>
      </c>
    </row>
    <row r="534" spans="1:7" x14ac:dyDescent="0.25">
      <c r="A534" s="8" t="str">
        <f t="shared" si="73"/>
        <v/>
      </c>
      <c r="B534" s="2" t="str">
        <f t="shared" si="74"/>
        <v/>
      </c>
      <c r="C534" s="2" t="str">
        <f t="shared" si="72"/>
        <v/>
      </c>
      <c r="D534" s="2" t="str">
        <f>IF(ISNUMBER(A534),COUNTIF(Calculations!B:B, A534),"")</f>
        <v/>
      </c>
      <c r="E534" s="2" t="str">
        <f>IF(ISNUMBER(A534),COUNTIF(Calculations!A:A, A534),"")</f>
        <v/>
      </c>
      <c r="F534" s="12" t="str">
        <f t="shared" si="75"/>
        <v/>
      </c>
      <c r="G534" s="12" t="str">
        <f t="shared" si="76"/>
        <v/>
      </c>
    </row>
    <row r="535" spans="1:7" x14ac:dyDescent="0.25">
      <c r="A535" s="8" t="str">
        <f t="shared" si="73"/>
        <v/>
      </c>
      <c r="B535" s="2" t="str">
        <f t="shared" si="74"/>
        <v/>
      </c>
      <c r="C535" s="2" t="str">
        <f t="shared" si="72"/>
        <v/>
      </c>
      <c r="D535" s="2" t="str">
        <f>IF(ISNUMBER(A535),COUNTIF(Calculations!B:B, A535),"")</f>
        <v/>
      </c>
      <c r="E535" s="2" t="str">
        <f>IF(ISNUMBER(A535),COUNTIF(Calculations!A:A, A535),"")</f>
        <v/>
      </c>
      <c r="F535" s="12" t="str">
        <f t="shared" si="75"/>
        <v/>
      </c>
      <c r="G535" s="12" t="str">
        <f t="shared" si="76"/>
        <v/>
      </c>
    </row>
    <row r="536" spans="1:7" x14ac:dyDescent="0.25">
      <c r="A536" s="8" t="str">
        <f t="shared" si="73"/>
        <v/>
      </c>
      <c r="B536" s="2" t="str">
        <f t="shared" si="74"/>
        <v/>
      </c>
      <c r="C536" s="2" t="str">
        <f t="shared" si="72"/>
        <v/>
      </c>
      <c r="D536" s="2" t="str">
        <f>IF(ISNUMBER(A536),COUNTIF(Calculations!B:B, A536),"")</f>
        <v/>
      </c>
      <c r="E536" s="2" t="str">
        <f>IF(ISNUMBER(A536),COUNTIF(Calculations!A:A, A536),"")</f>
        <v/>
      </c>
      <c r="F536" s="12" t="str">
        <f t="shared" si="75"/>
        <v/>
      </c>
      <c r="G536" s="12" t="str">
        <f t="shared" si="76"/>
        <v/>
      </c>
    </row>
    <row r="537" spans="1:7" x14ac:dyDescent="0.25">
      <c r="A537" s="8" t="str">
        <f t="shared" si="73"/>
        <v/>
      </c>
      <c r="B537" s="2" t="str">
        <f t="shared" si="74"/>
        <v/>
      </c>
      <c r="C537" s="2" t="str">
        <f t="shared" si="72"/>
        <v/>
      </c>
      <c r="D537" s="2" t="str">
        <f>IF(ISNUMBER(A537),COUNTIF(Calculations!B:B, A537),"")</f>
        <v/>
      </c>
      <c r="E537" s="2" t="str">
        <f>IF(ISNUMBER(A537),COUNTIF(Calculations!A:A, A537),"")</f>
        <v/>
      </c>
      <c r="F537" s="12" t="str">
        <f t="shared" si="75"/>
        <v/>
      </c>
      <c r="G537" s="12" t="str">
        <f t="shared" si="76"/>
        <v/>
      </c>
    </row>
    <row r="538" spans="1:7" x14ac:dyDescent="0.25">
      <c r="A538" s="8" t="str">
        <f t="shared" si="73"/>
        <v/>
      </c>
      <c r="B538" s="2" t="str">
        <f t="shared" si="74"/>
        <v/>
      </c>
      <c r="C538" s="2" t="str">
        <f t="shared" si="72"/>
        <v/>
      </c>
      <c r="D538" s="2" t="str">
        <f>IF(ISNUMBER(A538),COUNTIF(Calculations!B:B, A538),"")</f>
        <v/>
      </c>
      <c r="E538" s="2" t="str">
        <f>IF(ISNUMBER(A538),COUNTIF(Calculations!A:A, A538),"")</f>
        <v/>
      </c>
      <c r="F538" s="12" t="str">
        <f t="shared" si="75"/>
        <v/>
      </c>
      <c r="G538" s="12" t="str">
        <f t="shared" si="76"/>
        <v/>
      </c>
    </row>
    <row r="539" spans="1:7" x14ac:dyDescent="0.25">
      <c r="A539" s="8" t="str">
        <f t="shared" si="73"/>
        <v/>
      </c>
      <c r="B539" s="2" t="str">
        <f t="shared" si="74"/>
        <v/>
      </c>
      <c r="C539" s="2" t="str">
        <f t="shared" si="72"/>
        <v/>
      </c>
      <c r="D539" s="2" t="str">
        <f>IF(ISNUMBER(A539),COUNTIF(Calculations!B:B, A539),"")</f>
        <v/>
      </c>
      <c r="E539" s="2" t="str">
        <f>IF(ISNUMBER(A539),COUNTIF(Calculations!A:A, A539),"")</f>
        <v/>
      </c>
      <c r="F539" s="12" t="str">
        <f t="shared" si="75"/>
        <v/>
      </c>
      <c r="G539" s="12" t="str">
        <f t="shared" si="76"/>
        <v/>
      </c>
    </row>
    <row r="540" spans="1:7" x14ac:dyDescent="0.25">
      <c r="A540" s="8" t="str">
        <f t="shared" si="73"/>
        <v/>
      </c>
      <c r="B540" s="2" t="str">
        <f t="shared" si="74"/>
        <v/>
      </c>
      <c r="C540" s="2" t="str">
        <f t="shared" si="72"/>
        <v/>
      </c>
      <c r="D540" s="2" t="str">
        <f>IF(ISNUMBER(A540),COUNTIF(Calculations!B:B, A540),"")</f>
        <v/>
      </c>
      <c r="E540" s="2" t="str">
        <f>IF(ISNUMBER(A540),COUNTIF(Calculations!A:A, A540),"")</f>
        <v/>
      </c>
      <c r="F540" s="12" t="str">
        <f t="shared" si="75"/>
        <v/>
      </c>
      <c r="G540" s="12" t="str">
        <f t="shared" si="76"/>
        <v/>
      </c>
    </row>
    <row r="541" spans="1:7" x14ac:dyDescent="0.25">
      <c r="A541" s="8" t="str">
        <f t="shared" si="73"/>
        <v/>
      </c>
      <c r="B541" s="2" t="str">
        <f t="shared" si="74"/>
        <v/>
      </c>
      <c r="C541" s="2" t="str">
        <f t="shared" si="72"/>
        <v/>
      </c>
      <c r="D541" s="2" t="str">
        <f>IF(ISNUMBER(A541),COUNTIF(Calculations!B:B, A541),"")</f>
        <v/>
      </c>
      <c r="E541" s="2" t="str">
        <f>IF(ISNUMBER(A541),COUNTIF(Calculations!A:A, A541),"")</f>
        <v/>
      </c>
      <c r="F541" s="12" t="str">
        <f t="shared" si="75"/>
        <v/>
      </c>
      <c r="G541" s="12" t="str">
        <f t="shared" si="76"/>
        <v/>
      </c>
    </row>
    <row r="542" spans="1:7" x14ac:dyDescent="0.25">
      <c r="A542" s="8" t="str">
        <f t="shared" si="73"/>
        <v/>
      </c>
      <c r="B542" s="2" t="str">
        <f t="shared" si="74"/>
        <v/>
      </c>
      <c r="C542" s="2" t="str">
        <f t="shared" si="72"/>
        <v/>
      </c>
      <c r="D542" s="2" t="str">
        <f>IF(ISNUMBER(A542),COUNTIF(Calculations!B:B, A542),"")</f>
        <v/>
      </c>
      <c r="E542" s="2" t="str">
        <f>IF(ISNUMBER(A542),COUNTIF(Calculations!A:A, A542),"")</f>
        <v/>
      </c>
      <c r="F542" s="12" t="str">
        <f t="shared" si="75"/>
        <v/>
      </c>
      <c r="G542" s="12" t="str">
        <f t="shared" si="76"/>
        <v/>
      </c>
    </row>
    <row r="543" spans="1:7" x14ac:dyDescent="0.25">
      <c r="A543" s="8" t="str">
        <f t="shared" si="73"/>
        <v/>
      </c>
      <c r="B543" s="2" t="str">
        <f t="shared" si="74"/>
        <v/>
      </c>
      <c r="C543" s="2" t="str">
        <f t="shared" si="72"/>
        <v/>
      </c>
      <c r="D543" s="2" t="str">
        <f>IF(ISNUMBER(A543),COUNTIF(Calculations!B:B, A543),"")</f>
        <v/>
      </c>
      <c r="E543" s="2" t="str">
        <f>IF(ISNUMBER(A543),COUNTIF(Calculations!A:A, A543),"")</f>
        <v/>
      </c>
      <c r="F543" s="12" t="str">
        <f t="shared" si="75"/>
        <v/>
      </c>
      <c r="G543" s="12" t="str">
        <f t="shared" si="76"/>
        <v/>
      </c>
    </row>
    <row r="544" spans="1:7" x14ac:dyDescent="0.25">
      <c r="A544" s="8" t="str">
        <f t="shared" si="73"/>
        <v/>
      </c>
      <c r="B544" s="2" t="str">
        <f t="shared" si="74"/>
        <v/>
      </c>
      <c r="C544" s="2" t="str">
        <f t="shared" si="72"/>
        <v/>
      </c>
      <c r="D544" s="2" t="str">
        <f>IF(ISNUMBER(A544),COUNTIF(Calculations!B:B, A544),"")</f>
        <v/>
      </c>
      <c r="E544" s="2" t="str">
        <f>IF(ISNUMBER(A544),COUNTIF(Calculations!A:A, A544),"")</f>
        <v/>
      </c>
      <c r="F544" s="12" t="str">
        <f t="shared" si="75"/>
        <v/>
      </c>
      <c r="G544" s="12" t="str">
        <f t="shared" si="76"/>
        <v/>
      </c>
    </row>
    <row r="545" spans="1:7" x14ac:dyDescent="0.25">
      <c r="A545" s="8" t="str">
        <f t="shared" si="73"/>
        <v/>
      </c>
      <c r="B545" s="2" t="str">
        <f t="shared" si="74"/>
        <v/>
      </c>
      <c r="C545" s="2" t="str">
        <f t="shared" si="72"/>
        <v/>
      </c>
      <c r="D545" s="2" t="str">
        <f>IF(ISNUMBER(A545),COUNTIF(Calculations!B:B, A545),"")</f>
        <v/>
      </c>
      <c r="E545" s="2" t="str">
        <f>IF(ISNUMBER(A545),COUNTIF(Calculations!A:A, A545),"")</f>
        <v/>
      </c>
      <c r="F545" s="12" t="str">
        <f t="shared" si="75"/>
        <v/>
      </c>
      <c r="G545" s="12" t="str">
        <f t="shared" si="76"/>
        <v/>
      </c>
    </row>
    <row r="546" spans="1:7" x14ac:dyDescent="0.25">
      <c r="A546" s="8" t="str">
        <f t="shared" si="73"/>
        <v/>
      </c>
      <c r="B546" s="2" t="str">
        <f t="shared" si="74"/>
        <v/>
      </c>
      <c r="C546" s="2" t="str">
        <f t="shared" si="72"/>
        <v/>
      </c>
      <c r="D546" s="2" t="str">
        <f>IF(ISNUMBER(A546),COUNTIF(Calculations!B:B, A546),"")</f>
        <v/>
      </c>
      <c r="E546" s="2" t="str">
        <f>IF(ISNUMBER(A546),COUNTIF(Calculations!A:A, A546),"")</f>
        <v/>
      </c>
      <c r="F546" s="12" t="str">
        <f t="shared" si="75"/>
        <v/>
      </c>
      <c r="G546" s="12" t="str">
        <f t="shared" si="76"/>
        <v/>
      </c>
    </row>
    <row r="547" spans="1:7" x14ac:dyDescent="0.25">
      <c r="A547" s="8" t="str">
        <f t="shared" si="73"/>
        <v/>
      </c>
      <c r="B547" s="2" t="str">
        <f t="shared" si="74"/>
        <v/>
      </c>
      <c r="C547" s="2" t="str">
        <f t="shared" si="72"/>
        <v/>
      </c>
      <c r="D547" s="2" t="str">
        <f>IF(ISNUMBER(A547),COUNTIF(Calculations!B:B, A547),"")</f>
        <v/>
      </c>
      <c r="E547" s="2" t="str">
        <f>IF(ISNUMBER(A547),COUNTIF(Calculations!A:A, A547),"")</f>
        <v/>
      </c>
      <c r="F547" s="12" t="str">
        <f t="shared" si="75"/>
        <v/>
      </c>
      <c r="G547" s="12" t="str">
        <f t="shared" si="76"/>
        <v/>
      </c>
    </row>
    <row r="548" spans="1:7" x14ac:dyDescent="0.25">
      <c r="A548" s="8" t="str">
        <f t="shared" si="73"/>
        <v/>
      </c>
      <c r="B548" s="2" t="str">
        <f t="shared" si="74"/>
        <v/>
      </c>
      <c r="C548" s="2" t="str">
        <f t="shared" si="72"/>
        <v/>
      </c>
      <c r="D548" s="2" t="str">
        <f>IF(ISNUMBER(A548),COUNTIF(Calculations!B:B, A548),"")</f>
        <v/>
      </c>
      <c r="E548" s="2" t="str">
        <f>IF(ISNUMBER(A548),COUNTIF(Calculations!A:A, A548),"")</f>
        <v/>
      </c>
      <c r="F548" s="12" t="str">
        <f t="shared" si="75"/>
        <v/>
      </c>
      <c r="G548" s="12" t="str">
        <f t="shared" si="76"/>
        <v/>
      </c>
    </row>
    <row r="549" spans="1:7" x14ac:dyDescent="0.25">
      <c r="A549" s="8" t="str">
        <f t="shared" si="73"/>
        <v/>
      </c>
      <c r="B549" s="2" t="str">
        <f t="shared" si="74"/>
        <v/>
      </c>
      <c r="C549" s="2" t="str">
        <f t="shared" si="72"/>
        <v/>
      </c>
      <c r="D549" s="2" t="str">
        <f>IF(ISNUMBER(A549),COUNTIF(Calculations!B:B, A549),"")</f>
        <v/>
      </c>
      <c r="E549" s="2" t="str">
        <f>IF(ISNUMBER(A549),COUNTIF(Calculations!A:A, A549),"")</f>
        <v/>
      </c>
      <c r="F549" s="12" t="str">
        <f t="shared" si="75"/>
        <v/>
      </c>
      <c r="G549" s="12" t="str">
        <f t="shared" si="76"/>
        <v/>
      </c>
    </row>
    <row r="550" spans="1:7" x14ac:dyDescent="0.25">
      <c r="A550" s="8" t="str">
        <f t="shared" si="73"/>
        <v/>
      </c>
      <c r="B550" s="2" t="str">
        <f t="shared" si="74"/>
        <v/>
      </c>
      <c r="C550" s="2" t="str">
        <f t="shared" si="72"/>
        <v/>
      </c>
      <c r="D550" s="2" t="str">
        <f>IF(ISNUMBER(A550),COUNTIF(Calculations!B:B, A550),"")</f>
        <v/>
      </c>
      <c r="E550" s="2" t="str">
        <f>IF(ISNUMBER(A550),COUNTIF(Calculations!A:A, A550),"")</f>
        <v/>
      </c>
      <c r="F550" s="12" t="str">
        <f t="shared" si="75"/>
        <v/>
      </c>
      <c r="G550" s="12" t="str">
        <f t="shared" si="76"/>
        <v/>
      </c>
    </row>
    <row r="551" spans="1:7" x14ac:dyDescent="0.25">
      <c r="A551" s="8" t="str">
        <f t="shared" si="73"/>
        <v/>
      </c>
      <c r="B551" s="2" t="str">
        <f t="shared" si="74"/>
        <v/>
      </c>
      <c r="C551" s="2" t="str">
        <f t="shared" si="72"/>
        <v/>
      </c>
      <c r="D551" s="2" t="str">
        <f>IF(ISNUMBER(A551),COUNTIF(Calculations!B:B, A551),"")</f>
        <v/>
      </c>
      <c r="E551" s="2" t="str">
        <f>IF(ISNUMBER(A551),COUNTIF(Calculations!A:A, A551),"")</f>
        <v/>
      </c>
      <c r="F551" s="12" t="str">
        <f t="shared" si="75"/>
        <v/>
      </c>
      <c r="G551" s="12" t="str">
        <f t="shared" si="76"/>
        <v/>
      </c>
    </row>
    <row r="552" spans="1:7" x14ac:dyDescent="0.25">
      <c r="A552" s="8" t="str">
        <f t="shared" si="73"/>
        <v/>
      </c>
      <c r="B552" s="2" t="str">
        <f t="shared" si="74"/>
        <v/>
      </c>
      <c r="C552" s="2" t="str">
        <f t="shared" si="72"/>
        <v/>
      </c>
      <c r="D552" s="2" t="str">
        <f>IF(ISNUMBER(A552),COUNTIF(Calculations!B:B, A552),"")</f>
        <v/>
      </c>
      <c r="E552" s="2" t="str">
        <f>IF(ISNUMBER(A552),COUNTIF(Calculations!A:A, A552),"")</f>
        <v/>
      </c>
      <c r="F552" s="12" t="str">
        <f t="shared" si="75"/>
        <v/>
      </c>
      <c r="G552" s="12" t="str">
        <f t="shared" si="76"/>
        <v/>
      </c>
    </row>
    <row r="553" spans="1:7" x14ac:dyDescent="0.25">
      <c r="A553" s="8" t="str">
        <f t="shared" si="73"/>
        <v/>
      </c>
      <c r="B553" s="2" t="str">
        <f t="shared" si="74"/>
        <v/>
      </c>
      <c r="C553" s="2" t="str">
        <f t="shared" si="72"/>
        <v/>
      </c>
      <c r="D553" s="2" t="str">
        <f>IF(ISNUMBER(A553),COUNTIF(Calculations!B:B, A553),"")</f>
        <v/>
      </c>
      <c r="E553" s="2" t="str">
        <f>IF(ISNUMBER(A553),COUNTIF(Calculations!A:A, A553),"")</f>
        <v/>
      </c>
      <c r="F553" s="12" t="str">
        <f t="shared" si="75"/>
        <v/>
      </c>
      <c r="G553" s="12" t="str">
        <f t="shared" si="76"/>
        <v/>
      </c>
    </row>
    <row r="554" spans="1:7" x14ac:dyDescent="0.25">
      <c r="A554" s="8" t="str">
        <f t="shared" si="73"/>
        <v/>
      </c>
      <c r="B554" s="2" t="str">
        <f t="shared" si="74"/>
        <v/>
      </c>
      <c r="C554" s="2" t="str">
        <f t="shared" si="72"/>
        <v/>
      </c>
      <c r="D554" s="2" t="str">
        <f>IF(ISNUMBER(A554),COUNTIF(Calculations!B:B, A554),"")</f>
        <v/>
      </c>
      <c r="E554" s="2" t="str">
        <f>IF(ISNUMBER(A554),COUNTIF(Calculations!A:A, A554),"")</f>
        <v/>
      </c>
      <c r="F554" s="12" t="str">
        <f t="shared" si="75"/>
        <v/>
      </c>
      <c r="G554" s="12" t="str">
        <f t="shared" si="76"/>
        <v/>
      </c>
    </row>
    <row r="555" spans="1:7" x14ac:dyDescent="0.25">
      <c r="A555" s="8" t="str">
        <f t="shared" si="73"/>
        <v/>
      </c>
      <c r="B555" s="2" t="str">
        <f t="shared" si="74"/>
        <v/>
      </c>
      <c r="C555" s="2" t="str">
        <f t="shared" si="72"/>
        <v/>
      </c>
      <c r="D555" s="2" t="str">
        <f>IF(ISNUMBER(A555),COUNTIF(Calculations!B:B, A555),"")</f>
        <v/>
      </c>
      <c r="E555" s="2" t="str">
        <f>IF(ISNUMBER(A555),COUNTIF(Calculations!A:A, A555),"")</f>
        <v/>
      </c>
      <c r="F555" s="12" t="str">
        <f t="shared" si="75"/>
        <v/>
      </c>
      <c r="G555" s="12" t="str">
        <f t="shared" si="76"/>
        <v/>
      </c>
    </row>
    <row r="556" spans="1:7" x14ac:dyDescent="0.25">
      <c r="A556" s="8" t="str">
        <f t="shared" si="73"/>
        <v/>
      </c>
      <c r="B556" s="2" t="str">
        <f t="shared" si="74"/>
        <v/>
      </c>
      <c r="C556" s="2" t="str">
        <f t="shared" si="72"/>
        <v/>
      </c>
      <c r="D556" s="2" t="str">
        <f>IF(ISNUMBER(A556),COUNTIF(Calculations!B:B, A556),"")</f>
        <v/>
      </c>
      <c r="E556" s="2" t="str">
        <f>IF(ISNUMBER(A556),COUNTIF(Calculations!A:A, A556),"")</f>
        <v/>
      </c>
      <c r="F556" s="12" t="str">
        <f t="shared" si="75"/>
        <v/>
      </c>
      <c r="G556" s="12" t="str">
        <f t="shared" si="76"/>
        <v/>
      </c>
    </row>
    <row r="557" spans="1:7" x14ac:dyDescent="0.25">
      <c r="A557" s="8" t="str">
        <f t="shared" si="73"/>
        <v/>
      </c>
      <c r="B557" s="2" t="str">
        <f t="shared" si="74"/>
        <v/>
      </c>
      <c r="C557" s="2" t="str">
        <f t="shared" si="72"/>
        <v/>
      </c>
      <c r="D557" s="2" t="str">
        <f>IF(ISNUMBER(A557),COUNTIF(Calculations!B:B, A557),"")</f>
        <v/>
      </c>
      <c r="E557" s="2" t="str">
        <f>IF(ISNUMBER(A557),COUNTIF(Calculations!A:A, A557),"")</f>
        <v/>
      </c>
      <c r="F557" s="12" t="str">
        <f t="shared" si="75"/>
        <v/>
      </c>
      <c r="G557" s="12" t="str">
        <f t="shared" si="76"/>
        <v/>
      </c>
    </row>
    <row r="558" spans="1:7" x14ac:dyDescent="0.25">
      <c r="A558" s="8" t="str">
        <f t="shared" si="73"/>
        <v/>
      </c>
      <c r="B558" s="2" t="str">
        <f t="shared" si="74"/>
        <v/>
      </c>
      <c r="C558" s="2" t="str">
        <f t="shared" si="72"/>
        <v/>
      </c>
      <c r="D558" s="2" t="str">
        <f>IF(ISNUMBER(A558),COUNTIF(Calculations!B:B, A558),"")</f>
        <v/>
      </c>
      <c r="E558" s="2" t="str">
        <f>IF(ISNUMBER(A558),COUNTIF(Calculations!A:A, A558),"")</f>
        <v/>
      </c>
      <c r="F558" s="12" t="str">
        <f t="shared" si="75"/>
        <v/>
      </c>
      <c r="G558" s="12" t="str">
        <f t="shared" si="76"/>
        <v/>
      </c>
    </row>
    <row r="559" spans="1:7" x14ac:dyDescent="0.25">
      <c r="A559" s="8" t="str">
        <f t="shared" si="73"/>
        <v/>
      </c>
      <c r="B559" s="2" t="str">
        <f t="shared" si="74"/>
        <v/>
      </c>
      <c r="C559" s="2" t="str">
        <f t="shared" si="72"/>
        <v/>
      </c>
      <c r="D559" s="2" t="str">
        <f>IF(ISNUMBER(A559),COUNTIF(Calculations!B:B, A559),"")</f>
        <v/>
      </c>
      <c r="E559" s="2" t="str">
        <f>IF(ISNUMBER(A559),COUNTIF(Calculations!A:A, A559),"")</f>
        <v/>
      </c>
      <c r="F559" s="12" t="str">
        <f t="shared" si="75"/>
        <v/>
      </c>
      <c r="G559" s="12" t="str">
        <f t="shared" si="76"/>
        <v/>
      </c>
    </row>
    <row r="560" spans="1:7" x14ac:dyDescent="0.25">
      <c r="A560" s="8" t="str">
        <f t="shared" si="73"/>
        <v/>
      </c>
      <c r="B560" s="2" t="str">
        <f t="shared" si="74"/>
        <v/>
      </c>
      <c r="C560" s="2" t="str">
        <f t="shared" si="72"/>
        <v/>
      </c>
      <c r="D560" s="2" t="str">
        <f>IF(ISNUMBER(A560),COUNTIF(Calculations!B:B, A560),"")</f>
        <v/>
      </c>
      <c r="E560" s="2" t="str">
        <f>IF(ISNUMBER(A560),COUNTIF(Calculations!A:A, A560),"")</f>
        <v/>
      </c>
      <c r="F560" s="12" t="str">
        <f t="shared" si="75"/>
        <v/>
      </c>
      <c r="G560" s="12" t="str">
        <f t="shared" si="76"/>
        <v/>
      </c>
    </row>
    <row r="561" spans="1:7" x14ac:dyDescent="0.25">
      <c r="A561" s="8" t="str">
        <f t="shared" si="73"/>
        <v/>
      </c>
      <c r="B561" s="2" t="str">
        <f t="shared" si="74"/>
        <v/>
      </c>
      <c r="C561" s="2" t="str">
        <f t="shared" si="72"/>
        <v/>
      </c>
      <c r="D561" s="2" t="str">
        <f>IF(ISNUMBER(A561),COUNTIF(Calculations!B:B, A561),"")</f>
        <v/>
      </c>
      <c r="E561" s="2" t="str">
        <f>IF(ISNUMBER(A561),COUNTIF(Calculations!A:A, A561),"")</f>
        <v/>
      </c>
      <c r="F561" s="12" t="str">
        <f t="shared" si="75"/>
        <v/>
      </c>
      <c r="G561" s="12" t="str">
        <f t="shared" si="76"/>
        <v/>
      </c>
    </row>
    <row r="562" spans="1:7" x14ac:dyDescent="0.25">
      <c r="A562" s="8" t="str">
        <f t="shared" si="73"/>
        <v/>
      </c>
      <c r="B562" s="2" t="str">
        <f t="shared" si="74"/>
        <v/>
      </c>
      <c r="C562" s="2" t="str">
        <f t="shared" si="72"/>
        <v/>
      </c>
      <c r="D562" s="2" t="str">
        <f>IF(ISNUMBER(A562),COUNTIF(Calculations!B:B, A562),"")</f>
        <v/>
      </c>
      <c r="E562" s="2" t="str">
        <f>IF(ISNUMBER(A562),COUNTIF(Calculations!A:A, A562),"")</f>
        <v/>
      </c>
      <c r="F562" s="12" t="str">
        <f t="shared" si="75"/>
        <v/>
      </c>
      <c r="G562" s="12" t="str">
        <f t="shared" si="76"/>
        <v/>
      </c>
    </row>
    <row r="563" spans="1:7" x14ac:dyDescent="0.25">
      <c r="A563" s="8" t="str">
        <f t="shared" si="73"/>
        <v/>
      </c>
      <c r="B563" s="2" t="str">
        <f t="shared" si="74"/>
        <v/>
      </c>
      <c r="C563" s="2" t="str">
        <f t="shared" si="72"/>
        <v/>
      </c>
      <c r="D563" s="2" t="str">
        <f>IF(ISNUMBER(A563),COUNTIF(Calculations!B:B, A563),"")</f>
        <v/>
      </c>
      <c r="E563" s="2" t="str">
        <f>IF(ISNUMBER(A563),COUNTIF(Calculations!A:A, A563),"")</f>
        <v/>
      </c>
      <c r="F563" s="12" t="str">
        <f t="shared" si="75"/>
        <v/>
      </c>
      <c r="G563" s="12" t="str">
        <f t="shared" si="76"/>
        <v/>
      </c>
    </row>
    <row r="564" spans="1:7" x14ac:dyDescent="0.25">
      <c r="A564" s="8" t="str">
        <f t="shared" si="73"/>
        <v/>
      </c>
      <c r="B564" s="2" t="str">
        <f t="shared" si="74"/>
        <v/>
      </c>
      <c r="C564" s="2" t="str">
        <f t="shared" si="72"/>
        <v/>
      </c>
      <c r="D564" s="2" t="str">
        <f>IF(ISNUMBER(A564),COUNTIF(Calculations!B:B, A564),"")</f>
        <v/>
      </c>
      <c r="E564" s="2" t="str">
        <f>IF(ISNUMBER(A564),COUNTIF(Calculations!A:A, A564),"")</f>
        <v/>
      </c>
      <c r="F564" s="12" t="str">
        <f t="shared" si="75"/>
        <v/>
      </c>
      <c r="G564" s="12" t="str">
        <f t="shared" si="76"/>
        <v/>
      </c>
    </row>
    <row r="565" spans="1:7" x14ac:dyDescent="0.25">
      <c r="A565" s="8" t="str">
        <f t="shared" si="73"/>
        <v/>
      </c>
      <c r="B565" s="2" t="str">
        <f t="shared" si="74"/>
        <v/>
      </c>
      <c r="C565" s="2" t="str">
        <f t="shared" si="72"/>
        <v/>
      </c>
      <c r="D565" s="2" t="str">
        <f>IF(ISNUMBER(A565),COUNTIF(Calculations!B:B, A565),"")</f>
        <v/>
      </c>
      <c r="E565" s="2" t="str">
        <f>IF(ISNUMBER(A565),COUNTIF(Calculations!A:A, A565),"")</f>
        <v/>
      </c>
      <c r="F565" s="12" t="str">
        <f t="shared" si="75"/>
        <v/>
      </c>
      <c r="G565" s="12" t="str">
        <f t="shared" si="76"/>
        <v/>
      </c>
    </row>
    <row r="566" spans="1:7" x14ac:dyDescent="0.25">
      <c r="A566" s="8" t="str">
        <f t="shared" si="73"/>
        <v/>
      </c>
      <c r="B566" s="2" t="str">
        <f t="shared" si="74"/>
        <v/>
      </c>
      <c r="C566" s="2" t="str">
        <f t="shared" si="72"/>
        <v/>
      </c>
      <c r="D566" s="2" t="str">
        <f>IF(ISNUMBER(A566),COUNTIF(Calculations!B:B, A566),"")</f>
        <v/>
      </c>
      <c r="E566" s="2" t="str">
        <f>IF(ISNUMBER(A566),COUNTIF(Calculations!A:A, A566),"")</f>
        <v/>
      </c>
      <c r="F566" s="12" t="str">
        <f t="shared" si="75"/>
        <v/>
      </c>
      <c r="G566" s="12" t="str">
        <f t="shared" si="76"/>
        <v/>
      </c>
    </row>
    <row r="567" spans="1:7" x14ac:dyDescent="0.25">
      <c r="A567" s="8" t="str">
        <f t="shared" si="73"/>
        <v/>
      </c>
      <c r="B567" s="2" t="str">
        <f t="shared" si="74"/>
        <v/>
      </c>
      <c r="C567" s="2" t="str">
        <f t="shared" si="72"/>
        <v/>
      </c>
      <c r="D567" s="2" t="str">
        <f>IF(ISNUMBER(A567),COUNTIF(Calculations!B:B, A567),"")</f>
        <v/>
      </c>
      <c r="E567" s="2" t="str">
        <f>IF(ISNUMBER(A567),COUNTIF(Calculations!A:A, A567),"")</f>
        <v/>
      </c>
      <c r="F567" s="12" t="str">
        <f t="shared" si="75"/>
        <v/>
      </c>
      <c r="G567" s="12" t="str">
        <f t="shared" si="76"/>
        <v/>
      </c>
    </row>
    <row r="568" spans="1:7" x14ac:dyDescent="0.25">
      <c r="A568" s="8" t="str">
        <f t="shared" si="73"/>
        <v/>
      </c>
      <c r="B568" s="2" t="str">
        <f t="shared" si="74"/>
        <v/>
      </c>
      <c r="C568" s="2" t="str">
        <f t="shared" si="72"/>
        <v/>
      </c>
      <c r="D568" s="2" t="str">
        <f>IF(ISNUMBER(A568),COUNTIF(Calculations!B:B, A568),"")</f>
        <v/>
      </c>
      <c r="E568" s="2" t="str">
        <f>IF(ISNUMBER(A568),COUNTIF(Calculations!A:A, A568),"")</f>
        <v/>
      </c>
      <c r="F568" s="12" t="str">
        <f t="shared" si="75"/>
        <v/>
      </c>
      <c r="G568" s="12" t="str">
        <f t="shared" si="76"/>
        <v/>
      </c>
    </row>
    <row r="569" spans="1:7" x14ac:dyDescent="0.25">
      <c r="A569" s="8" t="str">
        <f t="shared" si="73"/>
        <v/>
      </c>
      <c r="B569" s="2" t="str">
        <f t="shared" si="74"/>
        <v/>
      </c>
      <c r="C569" s="2" t="str">
        <f t="shared" si="72"/>
        <v/>
      </c>
      <c r="D569" s="2" t="str">
        <f>IF(ISNUMBER(A569),COUNTIF(Calculations!B:B, A569),"")</f>
        <v/>
      </c>
      <c r="E569" s="2" t="str">
        <f>IF(ISNUMBER(A569),COUNTIF(Calculations!A:A, A569),"")</f>
        <v/>
      </c>
      <c r="F569" s="12" t="str">
        <f t="shared" si="75"/>
        <v/>
      </c>
      <c r="G569" s="12" t="str">
        <f t="shared" si="76"/>
        <v/>
      </c>
    </row>
    <row r="570" spans="1:7" x14ac:dyDescent="0.25">
      <c r="A570" s="8" t="str">
        <f t="shared" si="73"/>
        <v/>
      </c>
      <c r="B570" s="2" t="str">
        <f t="shared" si="74"/>
        <v/>
      </c>
      <c r="C570" s="2" t="str">
        <f t="shared" si="72"/>
        <v/>
      </c>
      <c r="D570" s="2" t="str">
        <f>IF(ISNUMBER(A570),COUNTIF(Calculations!B:B, A570),"")</f>
        <v/>
      </c>
      <c r="E570" s="2" t="str">
        <f>IF(ISNUMBER(A570),COUNTIF(Calculations!A:A, A570),"")</f>
        <v/>
      </c>
      <c r="F570" s="12" t="str">
        <f t="shared" si="75"/>
        <v/>
      </c>
      <c r="G570" s="12" t="str">
        <f t="shared" si="76"/>
        <v/>
      </c>
    </row>
    <row r="571" spans="1:7" x14ac:dyDescent="0.25">
      <c r="A571" s="8" t="str">
        <f t="shared" si="73"/>
        <v/>
      </c>
      <c r="B571" s="2" t="str">
        <f t="shared" si="74"/>
        <v/>
      </c>
      <c r="C571" s="2" t="str">
        <f t="shared" si="72"/>
        <v/>
      </c>
      <c r="D571" s="2" t="str">
        <f>IF(ISNUMBER(A571),COUNTIF(Calculations!B:B, A571),"")</f>
        <v/>
      </c>
      <c r="E571" s="2" t="str">
        <f>IF(ISNUMBER(A571),COUNTIF(Calculations!A:A, A571),"")</f>
        <v/>
      </c>
      <c r="F571" s="12" t="str">
        <f t="shared" si="75"/>
        <v/>
      </c>
      <c r="G571" s="12" t="str">
        <f t="shared" si="76"/>
        <v/>
      </c>
    </row>
    <row r="572" spans="1:7" x14ac:dyDescent="0.25">
      <c r="A572" s="8" t="str">
        <f t="shared" si="73"/>
        <v/>
      </c>
      <c r="B572" s="2" t="str">
        <f t="shared" si="74"/>
        <v/>
      </c>
      <c r="C572" s="2" t="str">
        <f t="shared" si="72"/>
        <v/>
      </c>
      <c r="D572" s="2" t="str">
        <f>IF(ISNUMBER(A572),COUNTIF(Calculations!B:B, A572),"")</f>
        <v/>
      </c>
      <c r="E572" s="2" t="str">
        <f>IF(ISNUMBER(A572),COUNTIF(Calculations!A:A, A572),"")</f>
        <v/>
      </c>
      <c r="F572" s="12" t="str">
        <f t="shared" si="75"/>
        <v/>
      </c>
      <c r="G572" s="12" t="str">
        <f t="shared" si="76"/>
        <v/>
      </c>
    </row>
    <row r="573" spans="1:7" x14ac:dyDescent="0.25">
      <c r="A573" s="8" t="str">
        <f t="shared" si="73"/>
        <v/>
      </c>
      <c r="B573" s="2" t="str">
        <f t="shared" si="74"/>
        <v/>
      </c>
      <c r="C573" s="2" t="str">
        <f t="shared" si="72"/>
        <v/>
      </c>
      <c r="D573" s="2" t="str">
        <f>IF(ISNUMBER(A573),COUNTIF(Calculations!B:B, A573),"")</f>
        <v/>
      </c>
      <c r="E573" s="2" t="str">
        <f>IF(ISNUMBER(A573),COUNTIF(Calculations!A:A, A573),"")</f>
        <v/>
      </c>
      <c r="F573" s="12" t="str">
        <f t="shared" si="75"/>
        <v/>
      </c>
      <c r="G573" s="12" t="str">
        <f t="shared" si="76"/>
        <v/>
      </c>
    </row>
    <row r="574" spans="1:7" x14ac:dyDescent="0.25">
      <c r="A574" s="8" t="str">
        <f t="shared" si="73"/>
        <v/>
      </c>
      <c r="B574" s="2" t="str">
        <f t="shared" si="74"/>
        <v/>
      </c>
      <c r="C574" s="2" t="str">
        <f t="shared" si="72"/>
        <v/>
      </c>
      <c r="D574" s="2" t="str">
        <f>IF(ISNUMBER(A574),COUNTIF(Calculations!B:B, A574),"")</f>
        <v/>
      </c>
      <c r="E574" s="2" t="str">
        <f>IF(ISNUMBER(A574),COUNTIF(Calculations!A:A, A574),"")</f>
        <v/>
      </c>
      <c r="F574" s="12" t="str">
        <f t="shared" si="75"/>
        <v/>
      </c>
      <c r="G574" s="12" t="str">
        <f t="shared" si="76"/>
        <v/>
      </c>
    </row>
    <row r="575" spans="1:7" x14ac:dyDescent="0.25">
      <c r="A575" s="8" t="str">
        <f t="shared" si="73"/>
        <v/>
      </c>
      <c r="B575" s="2" t="str">
        <f t="shared" si="74"/>
        <v/>
      </c>
      <c r="C575" s="2" t="str">
        <f t="shared" si="72"/>
        <v/>
      </c>
      <c r="D575" s="2" t="str">
        <f>IF(ISNUMBER(A575),COUNTIF(Calculations!B:B, A575),"")</f>
        <v/>
      </c>
      <c r="E575" s="2" t="str">
        <f>IF(ISNUMBER(A575),COUNTIF(Calculations!A:A, A575),"")</f>
        <v/>
      </c>
      <c r="F575" s="12" t="str">
        <f t="shared" si="75"/>
        <v/>
      </c>
      <c r="G575" s="12" t="str">
        <f t="shared" si="76"/>
        <v/>
      </c>
    </row>
    <row r="576" spans="1:7" x14ac:dyDescent="0.25">
      <c r="A576" s="8" t="str">
        <f t="shared" si="73"/>
        <v/>
      </c>
      <c r="B576" s="2" t="str">
        <f t="shared" si="74"/>
        <v/>
      </c>
      <c r="C576" s="2" t="str">
        <f t="shared" si="72"/>
        <v/>
      </c>
      <c r="D576" s="2" t="str">
        <f>IF(ISNUMBER(A576),COUNTIF(Calculations!B:B, A576),"")</f>
        <v/>
      </c>
      <c r="E576" s="2" t="str">
        <f>IF(ISNUMBER(A576),COUNTIF(Calculations!A:A, A576),"")</f>
        <v/>
      </c>
      <c r="F576" s="12" t="str">
        <f t="shared" si="75"/>
        <v/>
      </c>
      <c r="G576" s="12" t="str">
        <f t="shared" si="76"/>
        <v/>
      </c>
    </row>
    <row r="577" spans="1:7" x14ac:dyDescent="0.25">
      <c r="A577" s="8" t="str">
        <f t="shared" si="73"/>
        <v/>
      </c>
      <c r="B577" s="2" t="str">
        <f t="shared" si="74"/>
        <v/>
      </c>
      <c r="C577" s="2" t="str">
        <f t="shared" si="72"/>
        <v/>
      </c>
      <c r="D577" s="2" t="str">
        <f>IF(ISNUMBER(A577),COUNTIF(Calculations!B:B, A577),"")</f>
        <v/>
      </c>
      <c r="E577" s="2" t="str">
        <f>IF(ISNUMBER(A577),COUNTIF(Calculations!A:A, A577),"")</f>
        <v/>
      </c>
      <c r="F577" s="12" t="str">
        <f t="shared" si="75"/>
        <v/>
      </c>
      <c r="G577" s="12" t="str">
        <f t="shared" si="76"/>
        <v/>
      </c>
    </row>
    <row r="578" spans="1:7" x14ac:dyDescent="0.25">
      <c r="A578" s="8" t="str">
        <f t="shared" si="73"/>
        <v/>
      </c>
      <c r="B578" s="2" t="str">
        <f t="shared" si="74"/>
        <v/>
      </c>
      <c r="C578" s="2" t="str">
        <f t="shared" ref="C578:C641" si="77">IF(ISNUMBER(A578),COUNTIFS(IndirectStartDates,"&lt;="&amp;A578,IndirectCompletedDates,"&gt;"&amp;A578) + COUNTIFS(IndirectStartDates,"&lt;="&amp;A578,IndirectCompletedDates,""),"")</f>
        <v/>
      </c>
      <c r="D578" s="2" t="str">
        <f>IF(ISNUMBER(A578),COUNTIF(Calculations!B:B, A578),"")</f>
        <v/>
      </c>
      <c r="E578" s="2" t="str">
        <f>IF(ISNUMBER(A578),COUNTIF(Calculations!A:A, A578),"")</f>
        <v/>
      </c>
      <c r="F578" s="12" t="str">
        <f t="shared" si="75"/>
        <v/>
      </c>
      <c r="G578" s="12" t="str">
        <f t="shared" si="76"/>
        <v/>
      </c>
    </row>
    <row r="579" spans="1:7" x14ac:dyDescent="0.25">
      <c r="A579" s="8" t="str">
        <f t="shared" ref="A579:A642" si="78">IF(ISNUMBER(A578),IF(A578+1&lt;=MAX(IndirectStartDates,IndirectCompletedDates),A578+1,""),"")</f>
        <v/>
      </c>
      <c r="B579" s="2" t="str">
        <f t="shared" ref="B579:B642" si="79">IF(ISNUMBER(A579),YEAR(A579)&amp;"-"&amp;TEXT(WEEKNUM(A579),"00"),"")</f>
        <v/>
      </c>
      <c r="C579" s="2" t="str">
        <f t="shared" si="77"/>
        <v/>
      </c>
      <c r="D579" s="2" t="str">
        <f>IF(ISNUMBER(A579),COUNTIF(Calculations!B:B, A579),"")</f>
        <v/>
      </c>
      <c r="E579" s="2" t="str">
        <f>IF(ISNUMBER(A579),COUNTIF(Calculations!A:A, A579),"")</f>
        <v/>
      </c>
      <c r="F579" s="12" t="str">
        <f t="shared" si="75"/>
        <v/>
      </c>
      <c r="G579" s="12" t="str">
        <f t="shared" si="76"/>
        <v/>
      </c>
    </row>
    <row r="580" spans="1:7" x14ac:dyDescent="0.25">
      <c r="A580" s="8" t="str">
        <f t="shared" si="78"/>
        <v/>
      </c>
      <c r="B580" s="2" t="str">
        <f t="shared" si="79"/>
        <v/>
      </c>
      <c r="C580" s="2" t="str">
        <f t="shared" si="77"/>
        <v/>
      </c>
      <c r="D580" s="2" t="str">
        <f>IF(ISNUMBER(A580),COUNTIF(Calculations!B:B, A580),"")</f>
        <v/>
      </c>
      <c r="E580" s="2" t="str">
        <f>IF(ISNUMBER(A580),COUNTIF(Calculations!A:A, A580),"")</f>
        <v/>
      </c>
      <c r="F580" s="12" t="str">
        <f t="shared" ref="F580:F643" si="80">IF(ISNUMBER(A580),F579 + D580,"")</f>
        <v/>
      </c>
      <c r="G580" s="12" t="str">
        <f t="shared" ref="G580:G643" si="81">IF(ISNUMBER(A580),G579 + E580,"")</f>
        <v/>
      </c>
    </row>
    <row r="581" spans="1:7" x14ac:dyDescent="0.25">
      <c r="A581" s="8" t="str">
        <f t="shared" si="78"/>
        <v/>
      </c>
      <c r="B581" s="2" t="str">
        <f t="shared" si="79"/>
        <v/>
      </c>
      <c r="C581" s="2" t="str">
        <f t="shared" si="77"/>
        <v/>
      </c>
      <c r="D581" s="2" t="str">
        <f>IF(ISNUMBER(A581),COUNTIF(Calculations!B:B, A581),"")</f>
        <v/>
      </c>
      <c r="E581" s="2" t="str">
        <f>IF(ISNUMBER(A581),COUNTIF(Calculations!A:A, A581),"")</f>
        <v/>
      </c>
      <c r="F581" s="12" t="str">
        <f t="shared" si="80"/>
        <v/>
      </c>
      <c r="G581" s="12" t="str">
        <f t="shared" si="81"/>
        <v/>
      </c>
    </row>
    <row r="582" spans="1:7" x14ac:dyDescent="0.25">
      <c r="A582" s="8" t="str">
        <f t="shared" si="78"/>
        <v/>
      </c>
      <c r="B582" s="2" t="str">
        <f t="shared" si="79"/>
        <v/>
      </c>
      <c r="C582" s="2" t="str">
        <f t="shared" si="77"/>
        <v/>
      </c>
      <c r="D582" s="2" t="str">
        <f>IF(ISNUMBER(A582),COUNTIF(Calculations!B:B, A582),"")</f>
        <v/>
      </c>
      <c r="E582" s="2" t="str">
        <f>IF(ISNUMBER(A582),COUNTIF(Calculations!A:A, A582),"")</f>
        <v/>
      </c>
      <c r="F582" s="12" t="str">
        <f t="shared" si="80"/>
        <v/>
      </c>
      <c r="G582" s="12" t="str">
        <f t="shared" si="81"/>
        <v/>
      </c>
    </row>
    <row r="583" spans="1:7" x14ac:dyDescent="0.25">
      <c r="A583" s="8" t="str">
        <f t="shared" si="78"/>
        <v/>
      </c>
      <c r="B583" s="2" t="str">
        <f t="shared" si="79"/>
        <v/>
      </c>
      <c r="C583" s="2" t="str">
        <f t="shared" si="77"/>
        <v/>
      </c>
      <c r="D583" s="2" t="str">
        <f>IF(ISNUMBER(A583),COUNTIF(Calculations!B:B, A583),"")</f>
        <v/>
      </c>
      <c r="E583" s="2" t="str">
        <f>IF(ISNUMBER(A583),COUNTIF(Calculations!A:A, A583),"")</f>
        <v/>
      </c>
      <c r="F583" s="12" t="str">
        <f t="shared" si="80"/>
        <v/>
      </c>
      <c r="G583" s="12" t="str">
        <f t="shared" si="81"/>
        <v/>
      </c>
    </row>
    <row r="584" spans="1:7" x14ac:dyDescent="0.25">
      <c r="A584" s="8" t="str">
        <f t="shared" si="78"/>
        <v/>
      </c>
      <c r="B584" s="2" t="str">
        <f t="shared" si="79"/>
        <v/>
      </c>
      <c r="C584" s="2" t="str">
        <f t="shared" si="77"/>
        <v/>
      </c>
      <c r="D584" s="2" t="str">
        <f>IF(ISNUMBER(A584),COUNTIF(Calculations!B:B, A584),"")</f>
        <v/>
      </c>
      <c r="E584" s="2" t="str">
        <f>IF(ISNUMBER(A584),COUNTIF(Calculations!A:A, A584),"")</f>
        <v/>
      </c>
      <c r="F584" s="12" t="str">
        <f t="shared" si="80"/>
        <v/>
      </c>
      <c r="G584" s="12" t="str">
        <f t="shared" si="81"/>
        <v/>
      </c>
    </row>
    <row r="585" spans="1:7" x14ac:dyDescent="0.25">
      <c r="A585" s="8" t="str">
        <f t="shared" si="78"/>
        <v/>
      </c>
      <c r="B585" s="2" t="str">
        <f t="shared" si="79"/>
        <v/>
      </c>
      <c r="C585" s="2" t="str">
        <f t="shared" si="77"/>
        <v/>
      </c>
      <c r="D585" s="2" t="str">
        <f>IF(ISNUMBER(A585),COUNTIF(Calculations!B:B, A585),"")</f>
        <v/>
      </c>
      <c r="E585" s="2" t="str">
        <f>IF(ISNUMBER(A585),COUNTIF(Calculations!A:A, A585),"")</f>
        <v/>
      </c>
      <c r="F585" s="12" t="str">
        <f t="shared" si="80"/>
        <v/>
      </c>
      <c r="G585" s="12" t="str">
        <f t="shared" si="81"/>
        <v/>
      </c>
    </row>
    <row r="586" spans="1:7" x14ac:dyDescent="0.25">
      <c r="A586" s="8" t="str">
        <f t="shared" si="78"/>
        <v/>
      </c>
      <c r="B586" s="2" t="str">
        <f t="shared" si="79"/>
        <v/>
      </c>
      <c r="C586" s="2" t="str">
        <f t="shared" si="77"/>
        <v/>
      </c>
      <c r="D586" s="2" t="str">
        <f>IF(ISNUMBER(A586),COUNTIF(Calculations!B:B, A586),"")</f>
        <v/>
      </c>
      <c r="E586" s="2" t="str">
        <f>IF(ISNUMBER(A586),COUNTIF(Calculations!A:A, A586),"")</f>
        <v/>
      </c>
      <c r="F586" s="12" t="str">
        <f t="shared" si="80"/>
        <v/>
      </c>
      <c r="G586" s="12" t="str">
        <f t="shared" si="81"/>
        <v/>
      </c>
    </row>
    <row r="587" spans="1:7" x14ac:dyDescent="0.25">
      <c r="A587" s="8" t="str">
        <f t="shared" si="78"/>
        <v/>
      </c>
      <c r="B587" s="2" t="str">
        <f t="shared" si="79"/>
        <v/>
      </c>
      <c r="C587" s="2" t="str">
        <f t="shared" si="77"/>
        <v/>
      </c>
      <c r="D587" s="2" t="str">
        <f>IF(ISNUMBER(A587),COUNTIF(Calculations!B:B, A587),"")</f>
        <v/>
      </c>
      <c r="E587" s="2" t="str">
        <f>IF(ISNUMBER(A587),COUNTIF(Calculations!A:A, A587),"")</f>
        <v/>
      </c>
      <c r="F587" s="12" t="str">
        <f t="shared" si="80"/>
        <v/>
      </c>
      <c r="G587" s="12" t="str">
        <f t="shared" si="81"/>
        <v/>
      </c>
    </row>
    <row r="588" spans="1:7" x14ac:dyDescent="0.25">
      <c r="A588" s="8" t="str">
        <f t="shared" si="78"/>
        <v/>
      </c>
      <c r="B588" s="2" t="str">
        <f t="shared" si="79"/>
        <v/>
      </c>
      <c r="C588" s="2" t="str">
        <f t="shared" si="77"/>
        <v/>
      </c>
      <c r="D588" s="2" t="str">
        <f>IF(ISNUMBER(A588),COUNTIF(Calculations!B:B, A588),"")</f>
        <v/>
      </c>
      <c r="E588" s="2" t="str">
        <f>IF(ISNUMBER(A588),COUNTIF(Calculations!A:A, A588),"")</f>
        <v/>
      </c>
      <c r="F588" s="12" t="str">
        <f t="shared" si="80"/>
        <v/>
      </c>
      <c r="G588" s="12" t="str">
        <f t="shared" si="81"/>
        <v/>
      </c>
    </row>
    <row r="589" spans="1:7" x14ac:dyDescent="0.25">
      <c r="A589" s="8" t="str">
        <f t="shared" si="78"/>
        <v/>
      </c>
      <c r="B589" s="2" t="str">
        <f t="shared" si="79"/>
        <v/>
      </c>
      <c r="C589" s="2" t="str">
        <f t="shared" si="77"/>
        <v/>
      </c>
      <c r="D589" s="2" t="str">
        <f>IF(ISNUMBER(A589),COUNTIF(Calculations!B:B, A589),"")</f>
        <v/>
      </c>
      <c r="E589" s="2" t="str">
        <f>IF(ISNUMBER(A589),COUNTIF(Calculations!A:A, A589),"")</f>
        <v/>
      </c>
      <c r="F589" s="12" t="str">
        <f t="shared" si="80"/>
        <v/>
      </c>
      <c r="G589" s="12" t="str">
        <f t="shared" si="81"/>
        <v/>
      </c>
    </row>
    <row r="590" spans="1:7" x14ac:dyDescent="0.25">
      <c r="A590" s="8" t="str">
        <f t="shared" si="78"/>
        <v/>
      </c>
      <c r="B590" s="2" t="str">
        <f t="shared" si="79"/>
        <v/>
      </c>
      <c r="C590" s="2" t="str">
        <f t="shared" si="77"/>
        <v/>
      </c>
      <c r="D590" s="2" t="str">
        <f>IF(ISNUMBER(A590),COUNTIF(Calculations!B:B, A590),"")</f>
        <v/>
      </c>
      <c r="E590" s="2" t="str">
        <f>IF(ISNUMBER(A590),COUNTIF(Calculations!A:A, A590),"")</f>
        <v/>
      </c>
      <c r="F590" s="12" t="str">
        <f t="shared" si="80"/>
        <v/>
      </c>
      <c r="G590" s="12" t="str">
        <f t="shared" si="81"/>
        <v/>
      </c>
    </row>
    <row r="591" spans="1:7" x14ac:dyDescent="0.25">
      <c r="A591" s="8" t="str">
        <f t="shared" si="78"/>
        <v/>
      </c>
      <c r="B591" s="2" t="str">
        <f t="shared" si="79"/>
        <v/>
      </c>
      <c r="C591" s="2" t="str">
        <f t="shared" si="77"/>
        <v/>
      </c>
      <c r="D591" s="2" t="str">
        <f>IF(ISNUMBER(A591),COUNTIF(Calculations!B:B, A591),"")</f>
        <v/>
      </c>
      <c r="E591" s="2" t="str">
        <f>IF(ISNUMBER(A591),COUNTIF(Calculations!A:A, A591),"")</f>
        <v/>
      </c>
      <c r="F591" s="12" t="str">
        <f t="shared" si="80"/>
        <v/>
      </c>
      <c r="G591" s="12" t="str">
        <f t="shared" si="81"/>
        <v/>
      </c>
    </row>
    <row r="592" spans="1:7" x14ac:dyDescent="0.25">
      <c r="A592" s="8" t="str">
        <f t="shared" si="78"/>
        <v/>
      </c>
      <c r="B592" s="2" t="str">
        <f t="shared" si="79"/>
        <v/>
      </c>
      <c r="C592" s="2" t="str">
        <f t="shared" si="77"/>
        <v/>
      </c>
      <c r="D592" s="2" t="str">
        <f>IF(ISNUMBER(A592),COUNTIF(Calculations!B:B, A592),"")</f>
        <v/>
      </c>
      <c r="E592" s="2" t="str">
        <f>IF(ISNUMBER(A592),COUNTIF(Calculations!A:A, A592),"")</f>
        <v/>
      </c>
      <c r="F592" s="12" t="str">
        <f t="shared" si="80"/>
        <v/>
      </c>
      <c r="G592" s="12" t="str">
        <f t="shared" si="81"/>
        <v/>
      </c>
    </row>
    <row r="593" spans="1:7" x14ac:dyDescent="0.25">
      <c r="A593" s="8" t="str">
        <f t="shared" si="78"/>
        <v/>
      </c>
      <c r="B593" s="2" t="str">
        <f t="shared" si="79"/>
        <v/>
      </c>
      <c r="C593" s="2" t="str">
        <f t="shared" si="77"/>
        <v/>
      </c>
      <c r="D593" s="2" t="str">
        <f>IF(ISNUMBER(A593),COUNTIF(Calculations!B:B, A593),"")</f>
        <v/>
      </c>
      <c r="E593" s="2" t="str">
        <f>IF(ISNUMBER(A593),COUNTIF(Calculations!A:A, A593),"")</f>
        <v/>
      </c>
      <c r="F593" s="12" t="str">
        <f t="shared" si="80"/>
        <v/>
      </c>
      <c r="G593" s="12" t="str">
        <f t="shared" si="81"/>
        <v/>
      </c>
    </row>
    <row r="594" spans="1:7" x14ac:dyDescent="0.25">
      <c r="A594" s="8" t="str">
        <f t="shared" si="78"/>
        <v/>
      </c>
      <c r="B594" s="2" t="str">
        <f t="shared" si="79"/>
        <v/>
      </c>
      <c r="C594" s="2" t="str">
        <f t="shared" si="77"/>
        <v/>
      </c>
      <c r="D594" s="2" t="str">
        <f>IF(ISNUMBER(A594),COUNTIF(Calculations!B:B, A594),"")</f>
        <v/>
      </c>
      <c r="E594" s="2" t="str">
        <f>IF(ISNUMBER(A594),COUNTIF(Calculations!A:A, A594),"")</f>
        <v/>
      </c>
      <c r="F594" s="12" t="str">
        <f t="shared" si="80"/>
        <v/>
      </c>
      <c r="G594" s="12" t="str">
        <f t="shared" si="81"/>
        <v/>
      </c>
    </row>
    <row r="595" spans="1:7" x14ac:dyDescent="0.25">
      <c r="A595" s="8" t="str">
        <f t="shared" si="78"/>
        <v/>
      </c>
      <c r="B595" s="2" t="str">
        <f t="shared" si="79"/>
        <v/>
      </c>
      <c r="C595" s="2" t="str">
        <f t="shared" si="77"/>
        <v/>
      </c>
      <c r="D595" s="2" t="str">
        <f>IF(ISNUMBER(A595),COUNTIF(Calculations!B:B, A595),"")</f>
        <v/>
      </c>
      <c r="E595" s="2" t="str">
        <f>IF(ISNUMBER(A595),COUNTIF(Calculations!A:A, A595),"")</f>
        <v/>
      </c>
      <c r="F595" s="12" t="str">
        <f t="shared" si="80"/>
        <v/>
      </c>
      <c r="G595" s="12" t="str">
        <f t="shared" si="81"/>
        <v/>
      </c>
    </row>
    <row r="596" spans="1:7" x14ac:dyDescent="0.25">
      <c r="A596" s="8" t="str">
        <f t="shared" si="78"/>
        <v/>
      </c>
      <c r="B596" s="2" t="str">
        <f t="shared" si="79"/>
        <v/>
      </c>
      <c r="C596" s="2" t="str">
        <f t="shared" si="77"/>
        <v/>
      </c>
      <c r="D596" s="2" t="str">
        <f>IF(ISNUMBER(A596),COUNTIF(Calculations!B:B, A596),"")</f>
        <v/>
      </c>
      <c r="E596" s="2" t="str">
        <f>IF(ISNUMBER(A596),COUNTIF(Calculations!A:A, A596),"")</f>
        <v/>
      </c>
      <c r="F596" s="12" t="str">
        <f t="shared" si="80"/>
        <v/>
      </c>
      <c r="G596" s="12" t="str">
        <f t="shared" si="81"/>
        <v/>
      </c>
    </row>
    <row r="597" spans="1:7" x14ac:dyDescent="0.25">
      <c r="A597" s="8" t="str">
        <f t="shared" si="78"/>
        <v/>
      </c>
      <c r="B597" s="2" t="str">
        <f t="shared" si="79"/>
        <v/>
      </c>
      <c r="C597" s="2" t="str">
        <f t="shared" si="77"/>
        <v/>
      </c>
      <c r="D597" s="2" t="str">
        <f>IF(ISNUMBER(A597),COUNTIF(Calculations!B:B, A597),"")</f>
        <v/>
      </c>
      <c r="E597" s="2" t="str">
        <f>IF(ISNUMBER(A597),COUNTIF(Calculations!A:A, A597),"")</f>
        <v/>
      </c>
      <c r="F597" s="12" t="str">
        <f t="shared" si="80"/>
        <v/>
      </c>
      <c r="G597" s="12" t="str">
        <f t="shared" si="81"/>
        <v/>
      </c>
    </row>
    <row r="598" spans="1:7" x14ac:dyDescent="0.25">
      <c r="A598" s="8" t="str">
        <f t="shared" si="78"/>
        <v/>
      </c>
      <c r="B598" s="2" t="str">
        <f t="shared" si="79"/>
        <v/>
      </c>
      <c r="C598" s="2" t="str">
        <f t="shared" si="77"/>
        <v/>
      </c>
      <c r="D598" s="2" t="str">
        <f>IF(ISNUMBER(A598),COUNTIF(Calculations!B:B, A598),"")</f>
        <v/>
      </c>
      <c r="E598" s="2" t="str">
        <f>IF(ISNUMBER(A598),COUNTIF(Calculations!A:A, A598),"")</f>
        <v/>
      </c>
      <c r="F598" s="12" t="str">
        <f t="shared" si="80"/>
        <v/>
      </c>
      <c r="G598" s="12" t="str">
        <f t="shared" si="81"/>
        <v/>
      </c>
    </row>
    <row r="599" spans="1:7" x14ac:dyDescent="0.25">
      <c r="A599" s="8" t="str">
        <f t="shared" si="78"/>
        <v/>
      </c>
      <c r="B599" s="2" t="str">
        <f t="shared" si="79"/>
        <v/>
      </c>
      <c r="C599" s="2" t="str">
        <f t="shared" si="77"/>
        <v/>
      </c>
      <c r="D599" s="2" t="str">
        <f>IF(ISNUMBER(A599),COUNTIF(Calculations!B:B, A599),"")</f>
        <v/>
      </c>
      <c r="E599" s="2" t="str">
        <f>IF(ISNUMBER(A599),COUNTIF(Calculations!A:A, A599),"")</f>
        <v/>
      </c>
      <c r="F599" s="12" t="str">
        <f t="shared" si="80"/>
        <v/>
      </c>
      <c r="G599" s="12" t="str">
        <f t="shared" si="81"/>
        <v/>
      </c>
    </row>
    <row r="600" spans="1:7" x14ac:dyDescent="0.25">
      <c r="A600" s="8" t="str">
        <f t="shared" si="78"/>
        <v/>
      </c>
      <c r="B600" s="2" t="str">
        <f t="shared" si="79"/>
        <v/>
      </c>
      <c r="C600" s="2" t="str">
        <f t="shared" si="77"/>
        <v/>
      </c>
      <c r="D600" s="2" t="str">
        <f>IF(ISNUMBER(A600),COUNTIF(Calculations!B:B, A600),"")</f>
        <v/>
      </c>
      <c r="E600" s="2" t="str">
        <f>IF(ISNUMBER(A600),COUNTIF(Calculations!A:A, A600),"")</f>
        <v/>
      </c>
      <c r="F600" s="12" t="str">
        <f t="shared" si="80"/>
        <v/>
      </c>
      <c r="G600" s="12" t="str">
        <f t="shared" si="81"/>
        <v/>
      </c>
    </row>
    <row r="601" spans="1:7" x14ac:dyDescent="0.25">
      <c r="A601" s="8" t="str">
        <f t="shared" si="78"/>
        <v/>
      </c>
      <c r="B601" s="2" t="str">
        <f t="shared" si="79"/>
        <v/>
      </c>
      <c r="C601" s="2" t="str">
        <f t="shared" si="77"/>
        <v/>
      </c>
      <c r="D601" s="2" t="str">
        <f>IF(ISNUMBER(A601),COUNTIF(Calculations!B:B, A601),"")</f>
        <v/>
      </c>
      <c r="E601" s="2" t="str">
        <f>IF(ISNUMBER(A601),COUNTIF(Calculations!A:A, A601),"")</f>
        <v/>
      </c>
      <c r="F601" s="12" t="str">
        <f t="shared" si="80"/>
        <v/>
      </c>
      <c r="G601" s="12" t="str">
        <f t="shared" si="81"/>
        <v/>
      </c>
    </row>
    <row r="602" spans="1:7" x14ac:dyDescent="0.25">
      <c r="A602" s="8" t="str">
        <f t="shared" si="78"/>
        <v/>
      </c>
      <c r="B602" s="2" t="str">
        <f t="shared" si="79"/>
        <v/>
      </c>
      <c r="C602" s="2" t="str">
        <f t="shared" si="77"/>
        <v/>
      </c>
      <c r="D602" s="2" t="str">
        <f>IF(ISNUMBER(A602),COUNTIF(Calculations!B:B, A602),"")</f>
        <v/>
      </c>
      <c r="E602" s="2" t="str">
        <f>IF(ISNUMBER(A602),COUNTIF(Calculations!A:A, A602),"")</f>
        <v/>
      </c>
      <c r="F602" s="12" t="str">
        <f t="shared" si="80"/>
        <v/>
      </c>
      <c r="G602" s="12" t="str">
        <f t="shared" si="81"/>
        <v/>
      </c>
    </row>
    <row r="603" spans="1:7" x14ac:dyDescent="0.25">
      <c r="A603" s="8" t="str">
        <f t="shared" si="78"/>
        <v/>
      </c>
      <c r="B603" s="2" t="str">
        <f t="shared" si="79"/>
        <v/>
      </c>
      <c r="C603" s="2" t="str">
        <f t="shared" si="77"/>
        <v/>
      </c>
      <c r="D603" s="2" t="str">
        <f>IF(ISNUMBER(A603),COUNTIF(Calculations!B:B, A603),"")</f>
        <v/>
      </c>
      <c r="E603" s="2" t="str">
        <f>IF(ISNUMBER(A603),COUNTIF(Calculations!A:A, A603),"")</f>
        <v/>
      </c>
      <c r="F603" s="12" t="str">
        <f t="shared" si="80"/>
        <v/>
      </c>
      <c r="G603" s="12" t="str">
        <f t="shared" si="81"/>
        <v/>
      </c>
    </row>
    <row r="604" spans="1:7" x14ac:dyDescent="0.25">
      <c r="A604" s="8" t="str">
        <f t="shared" si="78"/>
        <v/>
      </c>
      <c r="B604" s="2" t="str">
        <f t="shared" si="79"/>
        <v/>
      </c>
      <c r="C604" s="2" t="str">
        <f t="shared" si="77"/>
        <v/>
      </c>
      <c r="D604" s="2" t="str">
        <f>IF(ISNUMBER(A604),COUNTIF(Calculations!B:B, A604),"")</f>
        <v/>
      </c>
      <c r="E604" s="2" t="str">
        <f>IF(ISNUMBER(A604),COUNTIF(Calculations!A:A, A604),"")</f>
        <v/>
      </c>
      <c r="F604" s="12" t="str">
        <f t="shared" si="80"/>
        <v/>
      </c>
      <c r="G604" s="12" t="str">
        <f t="shared" si="81"/>
        <v/>
      </c>
    </row>
    <row r="605" spans="1:7" x14ac:dyDescent="0.25">
      <c r="A605" s="8" t="str">
        <f t="shared" si="78"/>
        <v/>
      </c>
      <c r="B605" s="2" t="str">
        <f t="shared" si="79"/>
        <v/>
      </c>
      <c r="C605" s="2" t="str">
        <f t="shared" si="77"/>
        <v/>
      </c>
      <c r="D605" s="2" t="str">
        <f>IF(ISNUMBER(A605),COUNTIF(Calculations!B:B, A605),"")</f>
        <v/>
      </c>
      <c r="E605" s="2" t="str">
        <f>IF(ISNUMBER(A605),COUNTIF(Calculations!A:A, A605),"")</f>
        <v/>
      </c>
      <c r="F605" s="12" t="str">
        <f t="shared" si="80"/>
        <v/>
      </c>
      <c r="G605" s="12" t="str">
        <f t="shared" si="81"/>
        <v/>
      </c>
    </row>
    <row r="606" spans="1:7" x14ac:dyDescent="0.25">
      <c r="A606" s="8" t="str">
        <f t="shared" si="78"/>
        <v/>
      </c>
      <c r="B606" s="2" t="str">
        <f t="shared" si="79"/>
        <v/>
      </c>
      <c r="C606" s="2" t="str">
        <f t="shared" si="77"/>
        <v/>
      </c>
      <c r="D606" s="2" t="str">
        <f>IF(ISNUMBER(A606),COUNTIF(Calculations!B:B, A606),"")</f>
        <v/>
      </c>
      <c r="E606" s="2" t="str">
        <f>IF(ISNUMBER(A606),COUNTIF(Calculations!A:A, A606),"")</f>
        <v/>
      </c>
      <c r="F606" s="12" t="str">
        <f t="shared" si="80"/>
        <v/>
      </c>
      <c r="G606" s="12" t="str">
        <f t="shared" si="81"/>
        <v/>
      </c>
    </row>
    <row r="607" spans="1:7" x14ac:dyDescent="0.25">
      <c r="A607" s="8" t="str">
        <f t="shared" si="78"/>
        <v/>
      </c>
      <c r="B607" s="2" t="str">
        <f t="shared" si="79"/>
        <v/>
      </c>
      <c r="C607" s="2" t="str">
        <f t="shared" si="77"/>
        <v/>
      </c>
      <c r="D607" s="2" t="str">
        <f>IF(ISNUMBER(A607),COUNTIF(Calculations!B:B, A607),"")</f>
        <v/>
      </c>
      <c r="E607" s="2" t="str">
        <f>IF(ISNUMBER(A607),COUNTIF(Calculations!A:A, A607),"")</f>
        <v/>
      </c>
      <c r="F607" s="12" t="str">
        <f t="shared" si="80"/>
        <v/>
      </c>
      <c r="G607" s="12" t="str">
        <f t="shared" si="81"/>
        <v/>
      </c>
    </row>
    <row r="608" spans="1:7" x14ac:dyDescent="0.25">
      <c r="A608" s="8" t="str">
        <f t="shared" si="78"/>
        <v/>
      </c>
      <c r="B608" s="2" t="str">
        <f t="shared" si="79"/>
        <v/>
      </c>
      <c r="C608" s="2" t="str">
        <f t="shared" si="77"/>
        <v/>
      </c>
      <c r="D608" s="2" t="str">
        <f>IF(ISNUMBER(A608),COUNTIF(Calculations!B:B, A608),"")</f>
        <v/>
      </c>
      <c r="E608" s="2" t="str">
        <f>IF(ISNUMBER(A608),COUNTIF(Calculations!A:A, A608),"")</f>
        <v/>
      </c>
      <c r="F608" s="12" t="str">
        <f t="shared" si="80"/>
        <v/>
      </c>
      <c r="G608" s="12" t="str">
        <f t="shared" si="81"/>
        <v/>
      </c>
    </row>
    <row r="609" spans="1:7" x14ac:dyDescent="0.25">
      <c r="A609" s="8" t="str">
        <f t="shared" si="78"/>
        <v/>
      </c>
      <c r="B609" s="2" t="str">
        <f t="shared" si="79"/>
        <v/>
      </c>
      <c r="C609" s="2" t="str">
        <f t="shared" si="77"/>
        <v/>
      </c>
      <c r="D609" s="2" t="str">
        <f>IF(ISNUMBER(A609),COUNTIF(Calculations!B:B, A609),"")</f>
        <v/>
      </c>
      <c r="E609" s="2" t="str">
        <f>IF(ISNUMBER(A609),COUNTIF(Calculations!A:A, A609),"")</f>
        <v/>
      </c>
      <c r="F609" s="12" t="str">
        <f t="shared" si="80"/>
        <v/>
      </c>
      <c r="G609" s="12" t="str">
        <f t="shared" si="81"/>
        <v/>
      </c>
    </row>
    <row r="610" spans="1:7" x14ac:dyDescent="0.25">
      <c r="A610" s="8" t="str">
        <f t="shared" si="78"/>
        <v/>
      </c>
      <c r="B610" s="2" t="str">
        <f t="shared" si="79"/>
        <v/>
      </c>
      <c r="C610" s="2" t="str">
        <f t="shared" si="77"/>
        <v/>
      </c>
      <c r="D610" s="2" t="str">
        <f>IF(ISNUMBER(A610),COUNTIF(Calculations!B:B, A610),"")</f>
        <v/>
      </c>
      <c r="E610" s="2" t="str">
        <f>IF(ISNUMBER(A610),COUNTIF(Calculations!A:A, A610),"")</f>
        <v/>
      </c>
      <c r="F610" s="12" t="str">
        <f t="shared" si="80"/>
        <v/>
      </c>
      <c r="G610" s="12" t="str">
        <f t="shared" si="81"/>
        <v/>
      </c>
    </row>
    <row r="611" spans="1:7" x14ac:dyDescent="0.25">
      <c r="A611" s="8" t="str">
        <f t="shared" si="78"/>
        <v/>
      </c>
      <c r="B611" s="2" t="str">
        <f t="shared" si="79"/>
        <v/>
      </c>
      <c r="C611" s="2" t="str">
        <f t="shared" si="77"/>
        <v/>
      </c>
      <c r="D611" s="2" t="str">
        <f>IF(ISNUMBER(A611),COUNTIF(Calculations!B:B, A611),"")</f>
        <v/>
      </c>
      <c r="E611" s="2" t="str">
        <f>IF(ISNUMBER(A611),COUNTIF(Calculations!A:A, A611),"")</f>
        <v/>
      </c>
      <c r="F611" s="12" t="str">
        <f t="shared" si="80"/>
        <v/>
      </c>
      <c r="G611" s="12" t="str">
        <f t="shared" si="81"/>
        <v/>
      </c>
    </row>
    <row r="612" spans="1:7" x14ac:dyDescent="0.25">
      <c r="A612" s="8" t="str">
        <f t="shared" si="78"/>
        <v/>
      </c>
      <c r="B612" s="2" t="str">
        <f t="shared" si="79"/>
        <v/>
      </c>
      <c r="C612" s="2" t="str">
        <f t="shared" si="77"/>
        <v/>
      </c>
      <c r="D612" s="2" t="str">
        <f>IF(ISNUMBER(A612),COUNTIF(Calculations!B:B, A612),"")</f>
        <v/>
      </c>
      <c r="E612" s="2" t="str">
        <f>IF(ISNUMBER(A612),COUNTIF(Calculations!A:A, A612),"")</f>
        <v/>
      </c>
      <c r="F612" s="12" t="str">
        <f t="shared" si="80"/>
        <v/>
      </c>
      <c r="G612" s="12" t="str">
        <f t="shared" si="81"/>
        <v/>
      </c>
    </row>
    <row r="613" spans="1:7" x14ac:dyDescent="0.25">
      <c r="A613" s="8" t="str">
        <f t="shared" si="78"/>
        <v/>
      </c>
      <c r="B613" s="2" t="str">
        <f t="shared" si="79"/>
        <v/>
      </c>
      <c r="C613" s="2" t="str">
        <f t="shared" si="77"/>
        <v/>
      </c>
      <c r="D613" s="2" t="str">
        <f>IF(ISNUMBER(A613),COUNTIF(Calculations!B:B, A613),"")</f>
        <v/>
      </c>
      <c r="E613" s="2" t="str">
        <f>IF(ISNUMBER(A613),COUNTIF(Calculations!A:A, A613),"")</f>
        <v/>
      </c>
      <c r="F613" s="12" t="str">
        <f t="shared" si="80"/>
        <v/>
      </c>
      <c r="G613" s="12" t="str">
        <f t="shared" si="81"/>
        <v/>
      </c>
    </row>
    <row r="614" spans="1:7" x14ac:dyDescent="0.25">
      <c r="A614" s="8" t="str">
        <f t="shared" si="78"/>
        <v/>
      </c>
      <c r="B614" s="2" t="str">
        <f t="shared" si="79"/>
        <v/>
      </c>
      <c r="C614" s="2" t="str">
        <f t="shared" si="77"/>
        <v/>
      </c>
      <c r="D614" s="2" t="str">
        <f>IF(ISNUMBER(A614),COUNTIF(Calculations!B:B, A614),"")</f>
        <v/>
      </c>
      <c r="E614" s="2" t="str">
        <f>IF(ISNUMBER(A614),COUNTIF(Calculations!A:A, A614),"")</f>
        <v/>
      </c>
      <c r="F614" s="12" t="str">
        <f t="shared" si="80"/>
        <v/>
      </c>
      <c r="G614" s="12" t="str">
        <f t="shared" si="81"/>
        <v/>
      </c>
    </row>
    <row r="615" spans="1:7" x14ac:dyDescent="0.25">
      <c r="A615" s="8" t="str">
        <f t="shared" si="78"/>
        <v/>
      </c>
      <c r="B615" s="2" t="str">
        <f t="shared" si="79"/>
        <v/>
      </c>
      <c r="C615" s="2" t="str">
        <f t="shared" si="77"/>
        <v/>
      </c>
      <c r="D615" s="2" t="str">
        <f>IF(ISNUMBER(A615),COUNTIF(Calculations!B:B, A615),"")</f>
        <v/>
      </c>
      <c r="E615" s="2" t="str">
        <f>IF(ISNUMBER(A615),COUNTIF(Calculations!A:A, A615),"")</f>
        <v/>
      </c>
      <c r="F615" s="12" t="str">
        <f t="shared" si="80"/>
        <v/>
      </c>
      <c r="G615" s="12" t="str">
        <f t="shared" si="81"/>
        <v/>
      </c>
    </row>
    <row r="616" spans="1:7" x14ac:dyDescent="0.25">
      <c r="A616" s="8" t="str">
        <f t="shared" si="78"/>
        <v/>
      </c>
      <c r="B616" s="2" t="str">
        <f t="shared" si="79"/>
        <v/>
      </c>
      <c r="C616" s="2" t="str">
        <f t="shared" si="77"/>
        <v/>
      </c>
      <c r="D616" s="2" t="str">
        <f>IF(ISNUMBER(A616),COUNTIF(Calculations!B:B, A616),"")</f>
        <v/>
      </c>
      <c r="E616" s="2" t="str">
        <f>IF(ISNUMBER(A616),COUNTIF(Calculations!A:A, A616),"")</f>
        <v/>
      </c>
      <c r="F616" s="12" t="str">
        <f t="shared" si="80"/>
        <v/>
      </c>
      <c r="G616" s="12" t="str">
        <f t="shared" si="81"/>
        <v/>
      </c>
    </row>
    <row r="617" spans="1:7" x14ac:dyDescent="0.25">
      <c r="A617" s="8" t="str">
        <f t="shared" si="78"/>
        <v/>
      </c>
      <c r="B617" s="2" t="str">
        <f t="shared" si="79"/>
        <v/>
      </c>
      <c r="C617" s="2" t="str">
        <f t="shared" si="77"/>
        <v/>
      </c>
      <c r="D617" s="2" t="str">
        <f>IF(ISNUMBER(A617),COUNTIF(Calculations!B:B, A617),"")</f>
        <v/>
      </c>
      <c r="E617" s="2" t="str">
        <f>IF(ISNUMBER(A617),COUNTIF(Calculations!A:A, A617),"")</f>
        <v/>
      </c>
      <c r="F617" s="12" t="str">
        <f t="shared" si="80"/>
        <v/>
      </c>
      <c r="G617" s="12" t="str">
        <f t="shared" si="81"/>
        <v/>
      </c>
    </row>
    <row r="618" spans="1:7" x14ac:dyDescent="0.25">
      <c r="A618" s="8" t="str">
        <f t="shared" si="78"/>
        <v/>
      </c>
      <c r="B618" s="2" t="str">
        <f t="shared" si="79"/>
        <v/>
      </c>
      <c r="C618" s="2" t="str">
        <f t="shared" si="77"/>
        <v/>
      </c>
      <c r="D618" s="2" t="str">
        <f>IF(ISNUMBER(A618),COUNTIF(Calculations!B:B, A618),"")</f>
        <v/>
      </c>
      <c r="E618" s="2" t="str">
        <f>IF(ISNUMBER(A618),COUNTIF(Calculations!A:A, A618),"")</f>
        <v/>
      </c>
      <c r="F618" s="12" t="str">
        <f t="shared" si="80"/>
        <v/>
      </c>
      <c r="G618" s="12" t="str">
        <f t="shared" si="81"/>
        <v/>
      </c>
    </row>
    <row r="619" spans="1:7" x14ac:dyDescent="0.25">
      <c r="A619" s="8" t="str">
        <f t="shared" si="78"/>
        <v/>
      </c>
      <c r="B619" s="2" t="str">
        <f t="shared" si="79"/>
        <v/>
      </c>
      <c r="C619" s="2" t="str">
        <f t="shared" si="77"/>
        <v/>
      </c>
      <c r="D619" s="2" t="str">
        <f>IF(ISNUMBER(A619),COUNTIF(Calculations!B:B, A619),"")</f>
        <v/>
      </c>
      <c r="E619" s="2" t="str">
        <f>IF(ISNUMBER(A619),COUNTIF(Calculations!A:A, A619),"")</f>
        <v/>
      </c>
      <c r="F619" s="12" t="str">
        <f t="shared" si="80"/>
        <v/>
      </c>
      <c r="G619" s="12" t="str">
        <f t="shared" si="81"/>
        <v/>
      </c>
    </row>
    <row r="620" spans="1:7" x14ac:dyDescent="0.25">
      <c r="A620" s="8" t="str">
        <f t="shared" si="78"/>
        <v/>
      </c>
      <c r="B620" s="2" t="str">
        <f t="shared" si="79"/>
        <v/>
      </c>
      <c r="C620" s="2" t="str">
        <f t="shared" si="77"/>
        <v/>
      </c>
      <c r="D620" s="2" t="str">
        <f>IF(ISNUMBER(A620),COUNTIF(Calculations!B:B, A620),"")</f>
        <v/>
      </c>
      <c r="E620" s="2" t="str">
        <f>IF(ISNUMBER(A620),COUNTIF(Calculations!A:A, A620),"")</f>
        <v/>
      </c>
      <c r="F620" s="12" t="str">
        <f t="shared" si="80"/>
        <v/>
      </c>
      <c r="G620" s="12" t="str">
        <f t="shared" si="81"/>
        <v/>
      </c>
    </row>
    <row r="621" spans="1:7" x14ac:dyDescent="0.25">
      <c r="A621" s="8" t="str">
        <f t="shared" si="78"/>
        <v/>
      </c>
      <c r="B621" s="2" t="str">
        <f t="shared" si="79"/>
        <v/>
      </c>
      <c r="C621" s="2" t="str">
        <f t="shared" si="77"/>
        <v/>
      </c>
      <c r="D621" s="2" t="str">
        <f>IF(ISNUMBER(A621),COUNTIF(Calculations!B:B, A621),"")</f>
        <v/>
      </c>
      <c r="E621" s="2" t="str">
        <f>IF(ISNUMBER(A621),COUNTIF(Calculations!A:A, A621),"")</f>
        <v/>
      </c>
      <c r="F621" s="12" t="str">
        <f t="shared" si="80"/>
        <v/>
      </c>
      <c r="G621" s="12" t="str">
        <f t="shared" si="81"/>
        <v/>
      </c>
    </row>
    <row r="622" spans="1:7" x14ac:dyDescent="0.25">
      <c r="A622" s="8" t="str">
        <f t="shared" si="78"/>
        <v/>
      </c>
      <c r="B622" s="2" t="str">
        <f t="shared" si="79"/>
        <v/>
      </c>
      <c r="C622" s="2" t="str">
        <f t="shared" si="77"/>
        <v/>
      </c>
      <c r="D622" s="2" t="str">
        <f>IF(ISNUMBER(A622),COUNTIF(Calculations!B:B, A622),"")</f>
        <v/>
      </c>
      <c r="E622" s="2" t="str">
        <f>IF(ISNUMBER(A622),COUNTIF(Calculations!A:A, A622),"")</f>
        <v/>
      </c>
      <c r="F622" s="12" t="str">
        <f t="shared" si="80"/>
        <v/>
      </c>
      <c r="G622" s="12" t="str">
        <f t="shared" si="81"/>
        <v/>
      </c>
    </row>
    <row r="623" spans="1:7" x14ac:dyDescent="0.25">
      <c r="A623" s="8" t="str">
        <f t="shared" si="78"/>
        <v/>
      </c>
      <c r="B623" s="2" t="str">
        <f t="shared" si="79"/>
        <v/>
      </c>
      <c r="C623" s="2" t="str">
        <f t="shared" si="77"/>
        <v/>
      </c>
      <c r="D623" s="2" t="str">
        <f>IF(ISNUMBER(A623),COUNTIF(Calculations!B:B, A623),"")</f>
        <v/>
      </c>
      <c r="E623" s="2" t="str">
        <f>IF(ISNUMBER(A623),COUNTIF(Calculations!A:A, A623),"")</f>
        <v/>
      </c>
      <c r="F623" s="12" t="str">
        <f t="shared" si="80"/>
        <v/>
      </c>
      <c r="G623" s="12" t="str">
        <f t="shared" si="81"/>
        <v/>
      </c>
    </row>
    <row r="624" spans="1:7" x14ac:dyDescent="0.25">
      <c r="A624" s="8" t="str">
        <f t="shared" si="78"/>
        <v/>
      </c>
      <c r="B624" s="2" t="str">
        <f t="shared" si="79"/>
        <v/>
      </c>
      <c r="C624" s="2" t="str">
        <f t="shared" si="77"/>
        <v/>
      </c>
      <c r="D624" s="2" t="str">
        <f>IF(ISNUMBER(A624),COUNTIF(Calculations!B:B, A624),"")</f>
        <v/>
      </c>
      <c r="E624" s="2" t="str">
        <f>IF(ISNUMBER(A624),COUNTIF(Calculations!A:A, A624),"")</f>
        <v/>
      </c>
      <c r="F624" s="12" t="str">
        <f t="shared" si="80"/>
        <v/>
      </c>
      <c r="G624" s="12" t="str">
        <f t="shared" si="81"/>
        <v/>
      </c>
    </row>
    <row r="625" spans="1:7" x14ac:dyDescent="0.25">
      <c r="A625" s="8" t="str">
        <f t="shared" si="78"/>
        <v/>
      </c>
      <c r="B625" s="2" t="str">
        <f t="shared" si="79"/>
        <v/>
      </c>
      <c r="C625" s="2" t="str">
        <f t="shared" si="77"/>
        <v/>
      </c>
      <c r="D625" s="2" t="str">
        <f>IF(ISNUMBER(A625),COUNTIF(Calculations!B:B, A625),"")</f>
        <v/>
      </c>
      <c r="E625" s="2" t="str">
        <f>IF(ISNUMBER(A625),COUNTIF(Calculations!A:A, A625),"")</f>
        <v/>
      </c>
      <c r="F625" s="12" t="str">
        <f t="shared" si="80"/>
        <v/>
      </c>
      <c r="G625" s="12" t="str">
        <f t="shared" si="81"/>
        <v/>
      </c>
    </row>
    <row r="626" spans="1:7" x14ac:dyDescent="0.25">
      <c r="A626" s="8" t="str">
        <f t="shared" si="78"/>
        <v/>
      </c>
      <c r="B626" s="2" t="str">
        <f t="shared" si="79"/>
        <v/>
      </c>
      <c r="C626" s="2" t="str">
        <f t="shared" si="77"/>
        <v/>
      </c>
      <c r="D626" s="2" t="str">
        <f>IF(ISNUMBER(A626),COUNTIF(Calculations!B:B, A626),"")</f>
        <v/>
      </c>
      <c r="E626" s="2" t="str">
        <f>IF(ISNUMBER(A626),COUNTIF(Calculations!A:A, A626),"")</f>
        <v/>
      </c>
      <c r="F626" s="12" t="str">
        <f t="shared" si="80"/>
        <v/>
      </c>
      <c r="G626" s="12" t="str">
        <f t="shared" si="81"/>
        <v/>
      </c>
    </row>
    <row r="627" spans="1:7" x14ac:dyDescent="0.25">
      <c r="A627" s="8" t="str">
        <f t="shared" si="78"/>
        <v/>
      </c>
      <c r="B627" s="2" t="str">
        <f t="shared" si="79"/>
        <v/>
      </c>
      <c r="C627" s="2" t="str">
        <f t="shared" si="77"/>
        <v/>
      </c>
      <c r="D627" s="2" t="str">
        <f>IF(ISNUMBER(A627),COUNTIF(Calculations!B:B, A627),"")</f>
        <v/>
      </c>
      <c r="E627" s="2" t="str">
        <f>IF(ISNUMBER(A627),COUNTIF(Calculations!A:A, A627),"")</f>
        <v/>
      </c>
      <c r="F627" s="12" t="str">
        <f t="shared" si="80"/>
        <v/>
      </c>
      <c r="G627" s="12" t="str">
        <f t="shared" si="81"/>
        <v/>
      </c>
    </row>
    <row r="628" spans="1:7" x14ac:dyDescent="0.25">
      <c r="A628" s="8" t="str">
        <f t="shared" si="78"/>
        <v/>
      </c>
      <c r="B628" s="2" t="str">
        <f t="shared" si="79"/>
        <v/>
      </c>
      <c r="C628" s="2" t="str">
        <f t="shared" si="77"/>
        <v/>
      </c>
      <c r="D628" s="2" t="str">
        <f>IF(ISNUMBER(A628),COUNTIF(Calculations!B:B, A628),"")</f>
        <v/>
      </c>
      <c r="E628" s="2" t="str">
        <f>IF(ISNUMBER(A628),COUNTIF(Calculations!A:A, A628),"")</f>
        <v/>
      </c>
      <c r="F628" s="12" t="str">
        <f t="shared" si="80"/>
        <v/>
      </c>
      <c r="G628" s="12" t="str">
        <f t="shared" si="81"/>
        <v/>
      </c>
    </row>
    <row r="629" spans="1:7" x14ac:dyDescent="0.25">
      <c r="A629" s="8" t="str">
        <f t="shared" si="78"/>
        <v/>
      </c>
      <c r="B629" s="2" t="str">
        <f t="shared" si="79"/>
        <v/>
      </c>
      <c r="C629" s="2" t="str">
        <f t="shared" si="77"/>
        <v/>
      </c>
      <c r="D629" s="2" t="str">
        <f>IF(ISNUMBER(A629),COUNTIF(Calculations!B:B, A629),"")</f>
        <v/>
      </c>
      <c r="E629" s="2" t="str">
        <f>IF(ISNUMBER(A629),COUNTIF(Calculations!A:A, A629),"")</f>
        <v/>
      </c>
      <c r="F629" s="12" t="str">
        <f t="shared" si="80"/>
        <v/>
      </c>
      <c r="G629" s="12" t="str">
        <f t="shared" si="81"/>
        <v/>
      </c>
    </row>
    <row r="630" spans="1:7" x14ac:dyDescent="0.25">
      <c r="A630" s="8" t="str">
        <f t="shared" si="78"/>
        <v/>
      </c>
      <c r="B630" s="2" t="str">
        <f t="shared" si="79"/>
        <v/>
      </c>
      <c r="C630" s="2" t="str">
        <f t="shared" si="77"/>
        <v/>
      </c>
      <c r="D630" s="2" t="str">
        <f>IF(ISNUMBER(A630),COUNTIF(Calculations!B:B, A630),"")</f>
        <v/>
      </c>
      <c r="E630" s="2" t="str">
        <f>IF(ISNUMBER(A630),COUNTIF(Calculations!A:A, A630),"")</f>
        <v/>
      </c>
      <c r="F630" s="12" t="str">
        <f t="shared" si="80"/>
        <v/>
      </c>
      <c r="G630" s="12" t="str">
        <f t="shared" si="81"/>
        <v/>
      </c>
    </row>
    <row r="631" spans="1:7" x14ac:dyDescent="0.25">
      <c r="A631" s="8" t="str">
        <f t="shared" si="78"/>
        <v/>
      </c>
      <c r="B631" s="2" t="str">
        <f t="shared" si="79"/>
        <v/>
      </c>
      <c r="C631" s="2" t="str">
        <f t="shared" si="77"/>
        <v/>
      </c>
      <c r="D631" s="2" t="str">
        <f>IF(ISNUMBER(A631),COUNTIF(Calculations!B:B, A631),"")</f>
        <v/>
      </c>
      <c r="E631" s="2" t="str">
        <f>IF(ISNUMBER(A631),COUNTIF(Calculations!A:A, A631),"")</f>
        <v/>
      </c>
      <c r="F631" s="12" t="str">
        <f t="shared" si="80"/>
        <v/>
      </c>
      <c r="G631" s="12" t="str">
        <f t="shared" si="81"/>
        <v/>
      </c>
    </row>
    <row r="632" spans="1:7" x14ac:dyDescent="0.25">
      <c r="A632" s="8" t="str">
        <f t="shared" si="78"/>
        <v/>
      </c>
      <c r="B632" s="2" t="str">
        <f t="shared" si="79"/>
        <v/>
      </c>
      <c r="C632" s="2" t="str">
        <f t="shared" si="77"/>
        <v/>
      </c>
      <c r="D632" s="2" t="str">
        <f>IF(ISNUMBER(A632),COUNTIF(Calculations!B:B, A632),"")</f>
        <v/>
      </c>
      <c r="E632" s="2" t="str">
        <f>IF(ISNUMBER(A632),COUNTIF(Calculations!A:A, A632),"")</f>
        <v/>
      </c>
      <c r="F632" s="12" t="str">
        <f t="shared" si="80"/>
        <v/>
      </c>
      <c r="G632" s="12" t="str">
        <f t="shared" si="81"/>
        <v/>
      </c>
    </row>
    <row r="633" spans="1:7" x14ac:dyDescent="0.25">
      <c r="A633" s="8" t="str">
        <f t="shared" si="78"/>
        <v/>
      </c>
      <c r="B633" s="2" t="str">
        <f t="shared" si="79"/>
        <v/>
      </c>
      <c r="C633" s="2" t="str">
        <f t="shared" si="77"/>
        <v/>
      </c>
      <c r="D633" s="2" t="str">
        <f>IF(ISNUMBER(A633),COUNTIF(Calculations!B:B, A633),"")</f>
        <v/>
      </c>
      <c r="E633" s="2" t="str">
        <f>IF(ISNUMBER(A633),COUNTIF(Calculations!A:A, A633),"")</f>
        <v/>
      </c>
      <c r="F633" s="12" t="str">
        <f t="shared" si="80"/>
        <v/>
      </c>
      <c r="G633" s="12" t="str">
        <f t="shared" si="81"/>
        <v/>
      </c>
    </row>
    <row r="634" spans="1:7" x14ac:dyDescent="0.25">
      <c r="A634" s="8" t="str">
        <f t="shared" si="78"/>
        <v/>
      </c>
      <c r="B634" s="2" t="str">
        <f t="shared" si="79"/>
        <v/>
      </c>
      <c r="C634" s="2" t="str">
        <f t="shared" si="77"/>
        <v/>
      </c>
      <c r="D634" s="2" t="str">
        <f>IF(ISNUMBER(A634),COUNTIF(Calculations!B:B, A634),"")</f>
        <v/>
      </c>
      <c r="E634" s="2" t="str">
        <f>IF(ISNUMBER(A634),COUNTIF(Calculations!A:A, A634),"")</f>
        <v/>
      </c>
      <c r="F634" s="12" t="str">
        <f t="shared" si="80"/>
        <v/>
      </c>
      <c r="G634" s="12" t="str">
        <f t="shared" si="81"/>
        <v/>
      </c>
    </row>
    <row r="635" spans="1:7" x14ac:dyDescent="0.25">
      <c r="A635" s="8" t="str">
        <f t="shared" si="78"/>
        <v/>
      </c>
      <c r="B635" s="2" t="str">
        <f t="shared" si="79"/>
        <v/>
      </c>
      <c r="C635" s="2" t="str">
        <f t="shared" si="77"/>
        <v/>
      </c>
      <c r="D635" s="2" t="str">
        <f>IF(ISNUMBER(A635),COUNTIF(Calculations!B:B, A635),"")</f>
        <v/>
      </c>
      <c r="E635" s="2" t="str">
        <f>IF(ISNUMBER(A635),COUNTIF(Calculations!A:A, A635),"")</f>
        <v/>
      </c>
      <c r="F635" s="12" t="str">
        <f t="shared" si="80"/>
        <v/>
      </c>
      <c r="G635" s="12" t="str">
        <f t="shared" si="81"/>
        <v/>
      </c>
    </row>
    <row r="636" spans="1:7" x14ac:dyDescent="0.25">
      <c r="A636" s="8" t="str">
        <f t="shared" si="78"/>
        <v/>
      </c>
      <c r="B636" s="2" t="str">
        <f t="shared" si="79"/>
        <v/>
      </c>
      <c r="C636" s="2" t="str">
        <f t="shared" si="77"/>
        <v/>
      </c>
      <c r="D636" s="2" t="str">
        <f>IF(ISNUMBER(A636),COUNTIF(Calculations!B:B, A636),"")</f>
        <v/>
      </c>
      <c r="E636" s="2" t="str">
        <f>IF(ISNUMBER(A636),COUNTIF(Calculations!A:A, A636),"")</f>
        <v/>
      </c>
      <c r="F636" s="12" t="str">
        <f t="shared" si="80"/>
        <v/>
      </c>
      <c r="G636" s="12" t="str">
        <f t="shared" si="81"/>
        <v/>
      </c>
    </row>
    <row r="637" spans="1:7" x14ac:dyDescent="0.25">
      <c r="A637" s="8" t="str">
        <f t="shared" si="78"/>
        <v/>
      </c>
      <c r="B637" s="2" t="str">
        <f t="shared" si="79"/>
        <v/>
      </c>
      <c r="C637" s="2" t="str">
        <f t="shared" si="77"/>
        <v/>
      </c>
      <c r="D637" s="2" t="str">
        <f>IF(ISNUMBER(A637),COUNTIF(Calculations!B:B, A637),"")</f>
        <v/>
      </c>
      <c r="E637" s="2" t="str">
        <f>IF(ISNUMBER(A637),COUNTIF(Calculations!A:A, A637),"")</f>
        <v/>
      </c>
      <c r="F637" s="12" t="str">
        <f t="shared" si="80"/>
        <v/>
      </c>
      <c r="G637" s="12" t="str">
        <f t="shared" si="81"/>
        <v/>
      </c>
    </row>
    <row r="638" spans="1:7" x14ac:dyDescent="0.25">
      <c r="A638" s="8" t="str">
        <f t="shared" si="78"/>
        <v/>
      </c>
      <c r="B638" s="2" t="str">
        <f t="shared" si="79"/>
        <v/>
      </c>
      <c r="C638" s="2" t="str">
        <f t="shared" si="77"/>
        <v/>
      </c>
      <c r="D638" s="2" t="str">
        <f>IF(ISNUMBER(A638),COUNTIF(Calculations!B:B, A638),"")</f>
        <v/>
      </c>
      <c r="E638" s="2" t="str">
        <f>IF(ISNUMBER(A638),COUNTIF(Calculations!A:A, A638),"")</f>
        <v/>
      </c>
      <c r="F638" s="12" t="str">
        <f t="shared" si="80"/>
        <v/>
      </c>
      <c r="G638" s="12" t="str">
        <f t="shared" si="81"/>
        <v/>
      </c>
    </row>
    <row r="639" spans="1:7" x14ac:dyDescent="0.25">
      <c r="A639" s="8" t="str">
        <f t="shared" si="78"/>
        <v/>
      </c>
      <c r="B639" s="2" t="str">
        <f t="shared" si="79"/>
        <v/>
      </c>
      <c r="C639" s="2" t="str">
        <f t="shared" si="77"/>
        <v/>
      </c>
      <c r="D639" s="2" t="str">
        <f>IF(ISNUMBER(A639),COUNTIF(Calculations!B:B, A639),"")</f>
        <v/>
      </c>
      <c r="E639" s="2" t="str">
        <f>IF(ISNUMBER(A639),COUNTIF(Calculations!A:A, A639),"")</f>
        <v/>
      </c>
      <c r="F639" s="12" t="str">
        <f t="shared" si="80"/>
        <v/>
      </c>
      <c r="G639" s="12" t="str">
        <f t="shared" si="81"/>
        <v/>
      </c>
    </row>
    <row r="640" spans="1:7" x14ac:dyDescent="0.25">
      <c r="A640" s="8" t="str">
        <f t="shared" si="78"/>
        <v/>
      </c>
      <c r="B640" s="2" t="str">
        <f t="shared" si="79"/>
        <v/>
      </c>
      <c r="C640" s="2" t="str">
        <f t="shared" si="77"/>
        <v/>
      </c>
      <c r="D640" s="2" t="str">
        <f>IF(ISNUMBER(A640),COUNTIF(Calculations!B:B, A640),"")</f>
        <v/>
      </c>
      <c r="E640" s="2" t="str">
        <f>IF(ISNUMBER(A640),COUNTIF(Calculations!A:A, A640),"")</f>
        <v/>
      </c>
      <c r="F640" s="12" t="str">
        <f t="shared" si="80"/>
        <v/>
      </c>
      <c r="G640" s="12" t="str">
        <f t="shared" si="81"/>
        <v/>
      </c>
    </row>
    <row r="641" spans="1:7" x14ac:dyDescent="0.25">
      <c r="A641" s="8" t="str">
        <f t="shared" si="78"/>
        <v/>
      </c>
      <c r="B641" s="2" t="str">
        <f t="shared" si="79"/>
        <v/>
      </c>
      <c r="C641" s="2" t="str">
        <f t="shared" si="77"/>
        <v/>
      </c>
      <c r="D641" s="2" t="str">
        <f>IF(ISNUMBER(A641),COUNTIF(Calculations!B:B, A641),"")</f>
        <v/>
      </c>
      <c r="E641" s="2" t="str">
        <f>IF(ISNUMBER(A641),COUNTIF(Calculations!A:A, A641),"")</f>
        <v/>
      </c>
      <c r="F641" s="12" t="str">
        <f t="shared" si="80"/>
        <v/>
      </c>
      <c r="G641" s="12" t="str">
        <f t="shared" si="81"/>
        <v/>
      </c>
    </row>
    <row r="642" spans="1:7" x14ac:dyDescent="0.25">
      <c r="A642" s="8" t="str">
        <f t="shared" si="78"/>
        <v/>
      </c>
      <c r="B642" s="2" t="str">
        <f t="shared" si="79"/>
        <v/>
      </c>
      <c r="C642" s="2" t="str">
        <f t="shared" ref="C642:C705" si="82">IF(ISNUMBER(A642),COUNTIFS(IndirectStartDates,"&lt;="&amp;A642,IndirectCompletedDates,"&gt;"&amp;A642) + COUNTIFS(IndirectStartDates,"&lt;="&amp;A642,IndirectCompletedDates,""),"")</f>
        <v/>
      </c>
      <c r="D642" s="2" t="str">
        <f>IF(ISNUMBER(A642),COUNTIF(Calculations!B:B, A642),"")</f>
        <v/>
      </c>
      <c r="E642" s="2" t="str">
        <f>IF(ISNUMBER(A642),COUNTIF(Calculations!A:A, A642),"")</f>
        <v/>
      </c>
      <c r="F642" s="12" t="str">
        <f t="shared" si="80"/>
        <v/>
      </c>
      <c r="G642" s="12" t="str">
        <f t="shared" si="81"/>
        <v/>
      </c>
    </row>
    <row r="643" spans="1:7" x14ac:dyDescent="0.25">
      <c r="A643" s="8" t="str">
        <f t="shared" ref="A643:A706" si="83">IF(ISNUMBER(A642),IF(A642+1&lt;=MAX(IndirectStartDates,IndirectCompletedDates),A642+1,""),"")</f>
        <v/>
      </c>
      <c r="B643" s="2" t="str">
        <f t="shared" ref="B643:B706" si="84">IF(ISNUMBER(A643),YEAR(A643)&amp;"-"&amp;TEXT(WEEKNUM(A643),"00"),"")</f>
        <v/>
      </c>
      <c r="C643" s="2" t="str">
        <f t="shared" si="82"/>
        <v/>
      </c>
      <c r="D643" s="2" t="str">
        <f>IF(ISNUMBER(A643),COUNTIF(Calculations!B:B, A643),"")</f>
        <v/>
      </c>
      <c r="E643" s="2" t="str">
        <f>IF(ISNUMBER(A643),COUNTIF(Calculations!A:A, A643),"")</f>
        <v/>
      </c>
      <c r="F643" s="12" t="str">
        <f t="shared" si="80"/>
        <v/>
      </c>
      <c r="G643" s="12" t="str">
        <f t="shared" si="81"/>
        <v/>
      </c>
    </row>
    <row r="644" spans="1:7" x14ac:dyDescent="0.25">
      <c r="A644" s="8" t="str">
        <f t="shared" si="83"/>
        <v/>
      </c>
      <c r="B644" s="2" t="str">
        <f t="shared" si="84"/>
        <v/>
      </c>
      <c r="C644" s="2" t="str">
        <f t="shared" si="82"/>
        <v/>
      </c>
      <c r="D644" s="2" t="str">
        <f>IF(ISNUMBER(A644),COUNTIF(Calculations!B:B, A644),"")</f>
        <v/>
      </c>
      <c r="E644" s="2" t="str">
        <f>IF(ISNUMBER(A644),COUNTIF(Calculations!A:A, A644),"")</f>
        <v/>
      </c>
      <c r="F644" s="12" t="str">
        <f t="shared" ref="F644:F707" si="85">IF(ISNUMBER(A644),F643 + D644,"")</f>
        <v/>
      </c>
      <c r="G644" s="12" t="str">
        <f t="shared" ref="G644:G707" si="86">IF(ISNUMBER(A644),G643 + E644,"")</f>
        <v/>
      </c>
    </row>
    <row r="645" spans="1:7" x14ac:dyDescent="0.25">
      <c r="A645" s="8" t="str">
        <f t="shared" si="83"/>
        <v/>
      </c>
      <c r="B645" s="2" t="str">
        <f t="shared" si="84"/>
        <v/>
      </c>
      <c r="C645" s="2" t="str">
        <f t="shared" si="82"/>
        <v/>
      </c>
      <c r="D645" s="2" t="str">
        <f>IF(ISNUMBER(A645),COUNTIF(Calculations!B:B, A645),"")</f>
        <v/>
      </c>
      <c r="E645" s="2" t="str">
        <f>IF(ISNUMBER(A645),COUNTIF(Calculations!A:A, A645),"")</f>
        <v/>
      </c>
      <c r="F645" s="12" t="str">
        <f t="shared" si="85"/>
        <v/>
      </c>
      <c r="G645" s="12" t="str">
        <f t="shared" si="86"/>
        <v/>
      </c>
    </row>
    <row r="646" spans="1:7" x14ac:dyDescent="0.25">
      <c r="A646" s="8" t="str">
        <f t="shared" si="83"/>
        <v/>
      </c>
      <c r="B646" s="2" t="str">
        <f t="shared" si="84"/>
        <v/>
      </c>
      <c r="C646" s="2" t="str">
        <f t="shared" si="82"/>
        <v/>
      </c>
      <c r="D646" s="2" t="str">
        <f>IF(ISNUMBER(A646),COUNTIF(Calculations!B:B, A646),"")</f>
        <v/>
      </c>
      <c r="E646" s="2" t="str">
        <f>IF(ISNUMBER(A646),COUNTIF(Calculations!A:A, A646),"")</f>
        <v/>
      </c>
      <c r="F646" s="12" t="str">
        <f t="shared" si="85"/>
        <v/>
      </c>
      <c r="G646" s="12" t="str">
        <f t="shared" si="86"/>
        <v/>
      </c>
    </row>
    <row r="647" spans="1:7" x14ac:dyDescent="0.25">
      <c r="A647" s="8" t="str">
        <f t="shared" si="83"/>
        <v/>
      </c>
      <c r="B647" s="2" t="str">
        <f t="shared" si="84"/>
        <v/>
      </c>
      <c r="C647" s="2" t="str">
        <f t="shared" si="82"/>
        <v/>
      </c>
      <c r="D647" s="2" t="str">
        <f>IF(ISNUMBER(A647),COUNTIF(Calculations!B:B, A647),"")</f>
        <v/>
      </c>
      <c r="E647" s="2" t="str">
        <f>IF(ISNUMBER(A647),COUNTIF(Calculations!A:A, A647),"")</f>
        <v/>
      </c>
      <c r="F647" s="12" t="str">
        <f t="shared" si="85"/>
        <v/>
      </c>
      <c r="G647" s="12" t="str">
        <f t="shared" si="86"/>
        <v/>
      </c>
    </row>
    <row r="648" spans="1:7" x14ac:dyDescent="0.25">
      <c r="A648" s="8" t="str">
        <f t="shared" si="83"/>
        <v/>
      </c>
      <c r="B648" s="2" t="str">
        <f t="shared" si="84"/>
        <v/>
      </c>
      <c r="C648" s="2" t="str">
        <f t="shared" si="82"/>
        <v/>
      </c>
      <c r="D648" s="2" t="str">
        <f>IF(ISNUMBER(A648),COUNTIF(Calculations!B:B, A648),"")</f>
        <v/>
      </c>
      <c r="E648" s="2" t="str">
        <f>IF(ISNUMBER(A648),COUNTIF(Calculations!A:A, A648),"")</f>
        <v/>
      </c>
      <c r="F648" s="12" t="str">
        <f t="shared" si="85"/>
        <v/>
      </c>
      <c r="G648" s="12" t="str">
        <f t="shared" si="86"/>
        <v/>
      </c>
    </row>
    <row r="649" spans="1:7" x14ac:dyDescent="0.25">
      <c r="A649" s="8" t="str">
        <f t="shared" si="83"/>
        <v/>
      </c>
      <c r="B649" s="2" t="str">
        <f t="shared" si="84"/>
        <v/>
      </c>
      <c r="C649" s="2" t="str">
        <f t="shared" si="82"/>
        <v/>
      </c>
      <c r="D649" s="2" t="str">
        <f>IF(ISNUMBER(A649),COUNTIF(Calculations!B:B, A649),"")</f>
        <v/>
      </c>
      <c r="E649" s="2" t="str">
        <f>IF(ISNUMBER(A649),COUNTIF(Calculations!A:A, A649),"")</f>
        <v/>
      </c>
      <c r="F649" s="12" t="str">
        <f t="shared" si="85"/>
        <v/>
      </c>
      <c r="G649" s="12" t="str">
        <f t="shared" si="86"/>
        <v/>
      </c>
    </row>
    <row r="650" spans="1:7" x14ac:dyDescent="0.25">
      <c r="A650" s="8" t="str">
        <f t="shared" si="83"/>
        <v/>
      </c>
      <c r="B650" s="2" t="str">
        <f t="shared" si="84"/>
        <v/>
      </c>
      <c r="C650" s="2" t="str">
        <f t="shared" si="82"/>
        <v/>
      </c>
      <c r="D650" s="2" t="str">
        <f>IF(ISNUMBER(A650),COUNTIF(Calculations!B:B, A650),"")</f>
        <v/>
      </c>
      <c r="E650" s="2" t="str">
        <f>IF(ISNUMBER(A650),COUNTIF(Calculations!A:A, A650),"")</f>
        <v/>
      </c>
      <c r="F650" s="12" t="str">
        <f t="shared" si="85"/>
        <v/>
      </c>
      <c r="G650" s="12" t="str">
        <f t="shared" si="86"/>
        <v/>
      </c>
    </row>
    <row r="651" spans="1:7" x14ac:dyDescent="0.25">
      <c r="A651" s="8" t="str">
        <f t="shared" si="83"/>
        <v/>
      </c>
      <c r="B651" s="2" t="str">
        <f t="shared" si="84"/>
        <v/>
      </c>
      <c r="C651" s="2" t="str">
        <f t="shared" si="82"/>
        <v/>
      </c>
      <c r="D651" s="2" t="str">
        <f>IF(ISNUMBER(A651),COUNTIF(Calculations!B:B, A651),"")</f>
        <v/>
      </c>
      <c r="E651" s="2" t="str">
        <f>IF(ISNUMBER(A651),COUNTIF(Calculations!A:A, A651),"")</f>
        <v/>
      </c>
      <c r="F651" s="12" t="str">
        <f t="shared" si="85"/>
        <v/>
      </c>
      <c r="G651" s="12" t="str">
        <f t="shared" si="86"/>
        <v/>
      </c>
    </row>
    <row r="652" spans="1:7" x14ac:dyDescent="0.25">
      <c r="A652" s="8" t="str">
        <f t="shared" si="83"/>
        <v/>
      </c>
      <c r="B652" s="2" t="str">
        <f t="shared" si="84"/>
        <v/>
      </c>
      <c r="C652" s="2" t="str">
        <f t="shared" si="82"/>
        <v/>
      </c>
      <c r="D652" s="2" t="str">
        <f>IF(ISNUMBER(A652),COUNTIF(Calculations!B:B, A652),"")</f>
        <v/>
      </c>
      <c r="E652" s="2" t="str">
        <f>IF(ISNUMBER(A652),COUNTIF(Calculations!A:A, A652),"")</f>
        <v/>
      </c>
      <c r="F652" s="12" t="str">
        <f t="shared" si="85"/>
        <v/>
      </c>
      <c r="G652" s="12" t="str">
        <f t="shared" si="86"/>
        <v/>
      </c>
    </row>
    <row r="653" spans="1:7" x14ac:dyDescent="0.25">
      <c r="A653" s="8" t="str">
        <f t="shared" si="83"/>
        <v/>
      </c>
      <c r="B653" s="2" t="str">
        <f t="shared" si="84"/>
        <v/>
      </c>
      <c r="C653" s="2" t="str">
        <f t="shared" si="82"/>
        <v/>
      </c>
      <c r="D653" s="2" t="str">
        <f>IF(ISNUMBER(A653),COUNTIF(Calculations!B:B, A653),"")</f>
        <v/>
      </c>
      <c r="E653" s="2" t="str">
        <f>IF(ISNUMBER(A653),COUNTIF(Calculations!A:A, A653),"")</f>
        <v/>
      </c>
      <c r="F653" s="12" t="str">
        <f t="shared" si="85"/>
        <v/>
      </c>
      <c r="G653" s="12" t="str">
        <f t="shared" si="86"/>
        <v/>
      </c>
    </row>
    <row r="654" spans="1:7" x14ac:dyDescent="0.25">
      <c r="A654" s="8" t="str">
        <f t="shared" si="83"/>
        <v/>
      </c>
      <c r="B654" s="2" t="str">
        <f t="shared" si="84"/>
        <v/>
      </c>
      <c r="C654" s="2" t="str">
        <f t="shared" si="82"/>
        <v/>
      </c>
      <c r="D654" s="2" t="str">
        <f>IF(ISNUMBER(A654),COUNTIF(Calculations!B:B, A654),"")</f>
        <v/>
      </c>
      <c r="E654" s="2" t="str">
        <f>IF(ISNUMBER(A654),COUNTIF(Calculations!A:A, A654),"")</f>
        <v/>
      </c>
      <c r="F654" s="12" t="str">
        <f t="shared" si="85"/>
        <v/>
      </c>
      <c r="G654" s="12" t="str">
        <f t="shared" si="86"/>
        <v/>
      </c>
    </row>
    <row r="655" spans="1:7" x14ac:dyDescent="0.25">
      <c r="A655" s="8" t="str">
        <f t="shared" si="83"/>
        <v/>
      </c>
      <c r="B655" s="2" t="str">
        <f t="shared" si="84"/>
        <v/>
      </c>
      <c r="C655" s="2" t="str">
        <f t="shared" si="82"/>
        <v/>
      </c>
      <c r="D655" s="2" t="str">
        <f>IF(ISNUMBER(A655),COUNTIF(Calculations!B:B, A655),"")</f>
        <v/>
      </c>
      <c r="E655" s="2" t="str">
        <f>IF(ISNUMBER(A655),COUNTIF(Calculations!A:A, A655),"")</f>
        <v/>
      </c>
      <c r="F655" s="12" t="str">
        <f t="shared" si="85"/>
        <v/>
      </c>
      <c r="G655" s="12" t="str">
        <f t="shared" si="86"/>
        <v/>
      </c>
    </row>
    <row r="656" spans="1:7" x14ac:dyDescent="0.25">
      <c r="A656" s="8" t="str">
        <f t="shared" si="83"/>
        <v/>
      </c>
      <c r="B656" s="2" t="str">
        <f t="shared" si="84"/>
        <v/>
      </c>
      <c r="C656" s="2" t="str">
        <f t="shared" si="82"/>
        <v/>
      </c>
      <c r="D656" s="2" t="str">
        <f>IF(ISNUMBER(A656),COUNTIF(Calculations!B:B, A656),"")</f>
        <v/>
      </c>
      <c r="E656" s="2" t="str">
        <f>IF(ISNUMBER(A656),COUNTIF(Calculations!A:A, A656),"")</f>
        <v/>
      </c>
      <c r="F656" s="12" t="str">
        <f t="shared" si="85"/>
        <v/>
      </c>
      <c r="G656" s="12" t="str">
        <f t="shared" si="86"/>
        <v/>
      </c>
    </row>
    <row r="657" spans="1:7" x14ac:dyDescent="0.25">
      <c r="A657" s="8" t="str">
        <f t="shared" si="83"/>
        <v/>
      </c>
      <c r="B657" s="2" t="str">
        <f t="shared" si="84"/>
        <v/>
      </c>
      <c r="C657" s="2" t="str">
        <f t="shared" si="82"/>
        <v/>
      </c>
      <c r="D657" s="2" t="str">
        <f>IF(ISNUMBER(A657),COUNTIF(Calculations!B:B, A657),"")</f>
        <v/>
      </c>
      <c r="E657" s="2" t="str">
        <f>IF(ISNUMBER(A657),COUNTIF(Calculations!A:A, A657),"")</f>
        <v/>
      </c>
      <c r="F657" s="12" t="str">
        <f t="shared" si="85"/>
        <v/>
      </c>
      <c r="G657" s="12" t="str">
        <f t="shared" si="86"/>
        <v/>
      </c>
    </row>
    <row r="658" spans="1:7" x14ac:dyDescent="0.25">
      <c r="A658" s="8" t="str">
        <f t="shared" si="83"/>
        <v/>
      </c>
      <c r="B658" s="2" t="str">
        <f t="shared" si="84"/>
        <v/>
      </c>
      <c r="C658" s="2" t="str">
        <f t="shared" si="82"/>
        <v/>
      </c>
      <c r="D658" s="2" t="str">
        <f>IF(ISNUMBER(A658),COUNTIF(Calculations!B:B, A658),"")</f>
        <v/>
      </c>
      <c r="E658" s="2" t="str">
        <f>IF(ISNUMBER(A658),COUNTIF(Calculations!A:A, A658),"")</f>
        <v/>
      </c>
      <c r="F658" s="12" t="str">
        <f t="shared" si="85"/>
        <v/>
      </c>
      <c r="G658" s="12" t="str">
        <f t="shared" si="86"/>
        <v/>
      </c>
    </row>
    <row r="659" spans="1:7" x14ac:dyDescent="0.25">
      <c r="A659" s="8" t="str">
        <f t="shared" si="83"/>
        <v/>
      </c>
      <c r="B659" s="2" t="str">
        <f t="shared" si="84"/>
        <v/>
      </c>
      <c r="C659" s="2" t="str">
        <f t="shared" si="82"/>
        <v/>
      </c>
      <c r="D659" s="2" t="str">
        <f>IF(ISNUMBER(A659),COUNTIF(Calculations!B:B, A659),"")</f>
        <v/>
      </c>
      <c r="E659" s="2" t="str">
        <f>IF(ISNUMBER(A659),COUNTIF(Calculations!A:A, A659),"")</f>
        <v/>
      </c>
      <c r="F659" s="12" t="str">
        <f t="shared" si="85"/>
        <v/>
      </c>
      <c r="G659" s="12" t="str">
        <f t="shared" si="86"/>
        <v/>
      </c>
    </row>
    <row r="660" spans="1:7" x14ac:dyDescent="0.25">
      <c r="A660" s="8" t="str">
        <f t="shared" si="83"/>
        <v/>
      </c>
      <c r="B660" s="2" t="str">
        <f t="shared" si="84"/>
        <v/>
      </c>
      <c r="C660" s="2" t="str">
        <f t="shared" si="82"/>
        <v/>
      </c>
      <c r="D660" s="2" t="str">
        <f>IF(ISNUMBER(A660),COUNTIF(Calculations!B:B, A660),"")</f>
        <v/>
      </c>
      <c r="E660" s="2" t="str">
        <f>IF(ISNUMBER(A660),COUNTIF(Calculations!A:A, A660),"")</f>
        <v/>
      </c>
      <c r="F660" s="12" t="str">
        <f t="shared" si="85"/>
        <v/>
      </c>
      <c r="G660" s="12" t="str">
        <f t="shared" si="86"/>
        <v/>
      </c>
    </row>
    <row r="661" spans="1:7" x14ac:dyDescent="0.25">
      <c r="A661" s="8" t="str">
        <f t="shared" si="83"/>
        <v/>
      </c>
      <c r="B661" s="2" t="str">
        <f t="shared" si="84"/>
        <v/>
      </c>
      <c r="C661" s="2" t="str">
        <f t="shared" si="82"/>
        <v/>
      </c>
      <c r="D661" s="2" t="str">
        <f>IF(ISNUMBER(A661),COUNTIF(Calculations!B:B, A661),"")</f>
        <v/>
      </c>
      <c r="E661" s="2" t="str">
        <f>IF(ISNUMBER(A661),COUNTIF(Calculations!A:A, A661),"")</f>
        <v/>
      </c>
      <c r="F661" s="12" t="str">
        <f t="shared" si="85"/>
        <v/>
      </c>
      <c r="G661" s="12" t="str">
        <f t="shared" si="86"/>
        <v/>
      </c>
    </row>
    <row r="662" spans="1:7" x14ac:dyDescent="0.25">
      <c r="A662" s="8" t="str">
        <f t="shared" si="83"/>
        <v/>
      </c>
      <c r="B662" s="2" t="str">
        <f t="shared" si="84"/>
        <v/>
      </c>
      <c r="C662" s="2" t="str">
        <f t="shared" si="82"/>
        <v/>
      </c>
      <c r="D662" s="2" t="str">
        <f>IF(ISNUMBER(A662),COUNTIF(Calculations!B:B, A662),"")</f>
        <v/>
      </c>
      <c r="E662" s="2" t="str">
        <f>IF(ISNUMBER(A662),COUNTIF(Calculations!A:A, A662),"")</f>
        <v/>
      </c>
      <c r="F662" s="12" t="str">
        <f t="shared" si="85"/>
        <v/>
      </c>
      <c r="G662" s="12" t="str">
        <f t="shared" si="86"/>
        <v/>
      </c>
    </row>
    <row r="663" spans="1:7" x14ac:dyDescent="0.25">
      <c r="A663" s="8" t="str">
        <f t="shared" si="83"/>
        <v/>
      </c>
      <c r="B663" s="2" t="str">
        <f t="shared" si="84"/>
        <v/>
      </c>
      <c r="C663" s="2" t="str">
        <f t="shared" si="82"/>
        <v/>
      </c>
      <c r="D663" s="2" t="str">
        <f>IF(ISNUMBER(A663),COUNTIF(Calculations!B:B, A663),"")</f>
        <v/>
      </c>
      <c r="E663" s="2" t="str">
        <f>IF(ISNUMBER(A663),COUNTIF(Calculations!A:A, A663),"")</f>
        <v/>
      </c>
      <c r="F663" s="12" t="str">
        <f t="shared" si="85"/>
        <v/>
      </c>
      <c r="G663" s="12" t="str">
        <f t="shared" si="86"/>
        <v/>
      </c>
    </row>
    <row r="664" spans="1:7" x14ac:dyDescent="0.25">
      <c r="A664" s="8" t="str">
        <f t="shared" si="83"/>
        <v/>
      </c>
      <c r="B664" s="2" t="str">
        <f t="shared" si="84"/>
        <v/>
      </c>
      <c r="C664" s="2" t="str">
        <f t="shared" si="82"/>
        <v/>
      </c>
      <c r="D664" s="2" t="str">
        <f>IF(ISNUMBER(A664),COUNTIF(Calculations!B:B, A664),"")</f>
        <v/>
      </c>
      <c r="E664" s="2" t="str">
        <f>IF(ISNUMBER(A664),COUNTIF(Calculations!A:A, A664),"")</f>
        <v/>
      </c>
      <c r="F664" s="12" t="str">
        <f t="shared" si="85"/>
        <v/>
      </c>
      <c r="G664" s="12" t="str">
        <f t="shared" si="86"/>
        <v/>
      </c>
    </row>
    <row r="665" spans="1:7" x14ac:dyDescent="0.25">
      <c r="A665" s="8" t="str">
        <f t="shared" si="83"/>
        <v/>
      </c>
      <c r="B665" s="2" t="str">
        <f t="shared" si="84"/>
        <v/>
      </c>
      <c r="C665" s="2" t="str">
        <f t="shared" si="82"/>
        <v/>
      </c>
      <c r="D665" s="2" t="str">
        <f>IF(ISNUMBER(A665),COUNTIF(Calculations!B:B, A665),"")</f>
        <v/>
      </c>
      <c r="E665" s="2" t="str">
        <f>IF(ISNUMBER(A665),COUNTIF(Calculations!A:A, A665),"")</f>
        <v/>
      </c>
      <c r="F665" s="12" t="str">
        <f t="shared" si="85"/>
        <v/>
      </c>
      <c r="G665" s="12" t="str">
        <f t="shared" si="86"/>
        <v/>
      </c>
    </row>
    <row r="666" spans="1:7" x14ac:dyDescent="0.25">
      <c r="A666" s="8" t="str">
        <f t="shared" si="83"/>
        <v/>
      </c>
      <c r="B666" s="2" t="str">
        <f t="shared" si="84"/>
        <v/>
      </c>
      <c r="C666" s="2" t="str">
        <f t="shared" si="82"/>
        <v/>
      </c>
      <c r="D666" s="2" t="str">
        <f>IF(ISNUMBER(A666),COUNTIF(Calculations!B:B, A666),"")</f>
        <v/>
      </c>
      <c r="E666" s="2" t="str">
        <f>IF(ISNUMBER(A666),COUNTIF(Calculations!A:A, A666),"")</f>
        <v/>
      </c>
      <c r="F666" s="12" t="str">
        <f t="shared" si="85"/>
        <v/>
      </c>
      <c r="G666" s="12" t="str">
        <f t="shared" si="86"/>
        <v/>
      </c>
    </row>
    <row r="667" spans="1:7" x14ac:dyDescent="0.25">
      <c r="A667" s="8" t="str">
        <f t="shared" si="83"/>
        <v/>
      </c>
      <c r="B667" s="2" t="str">
        <f t="shared" si="84"/>
        <v/>
      </c>
      <c r="C667" s="2" t="str">
        <f t="shared" si="82"/>
        <v/>
      </c>
      <c r="D667" s="2" t="str">
        <f>IF(ISNUMBER(A667),COUNTIF(Calculations!B:B, A667),"")</f>
        <v/>
      </c>
      <c r="E667" s="2" t="str">
        <f>IF(ISNUMBER(A667),COUNTIF(Calculations!A:A, A667),"")</f>
        <v/>
      </c>
      <c r="F667" s="12" t="str">
        <f t="shared" si="85"/>
        <v/>
      </c>
      <c r="G667" s="12" t="str">
        <f t="shared" si="86"/>
        <v/>
      </c>
    </row>
    <row r="668" spans="1:7" x14ac:dyDescent="0.25">
      <c r="A668" s="8" t="str">
        <f t="shared" si="83"/>
        <v/>
      </c>
      <c r="B668" s="2" t="str">
        <f t="shared" si="84"/>
        <v/>
      </c>
      <c r="C668" s="2" t="str">
        <f t="shared" si="82"/>
        <v/>
      </c>
      <c r="D668" s="2" t="str">
        <f>IF(ISNUMBER(A668),COUNTIF(Calculations!B:B, A668),"")</f>
        <v/>
      </c>
      <c r="E668" s="2" t="str">
        <f>IF(ISNUMBER(A668),COUNTIF(Calculations!A:A, A668),"")</f>
        <v/>
      </c>
      <c r="F668" s="12" t="str">
        <f t="shared" si="85"/>
        <v/>
      </c>
      <c r="G668" s="12" t="str">
        <f t="shared" si="86"/>
        <v/>
      </c>
    </row>
    <row r="669" spans="1:7" x14ac:dyDescent="0.25">
      <c r="A669" s="8" t="str">
        <f t="shared" si="83"/>
        <v/>
      </c>
      <c r="B669" s="2" t="str">
        <f t="shared" si="84"/>
        <v/>
      </c>
      <c r="C669" s="2" t="str">
        <f t="shared" si="82"/>
        <v/>
      </c>
      <c r="D669" s="2" t="str">
        <f>IF(ISNUMBER(A669),COUNTIF(Calculations!B:B, A669),"")</f>
        <v/>
      </c>
      <c r="E669" s="2" t="str">
        <f>IF(ISNUMBER(A669),COUNTIF(Calculations!A:A, A669),"")</f>
        <v/>
      </c>
      <c r="F669" s="12" t="str">
        <f t="shared" si="85"/>
        <v/>
      </c>
      <c r="G669" s="12" t="str">
        <f t="shared" si="86"/>
        <v/>
      </c>
    </row>
    <row r="670" spans="1:7" x14ac:dyDescent="0.25">
      <c r="A670" s="8" t="str">
        <f t="shared" si="83"/>
        <v/>
      </c>
      <c r="B670" s="2" t="str">
        <f t="shared" si="84"/>
        <v/>
      </c>
      <c r="C670" s="2" t="str">
        <f t="shared" si="82"/>
        <v/>
      </c>
      <c r="D670" s="2" t="str">
        <f>IF(ISNUMBER(A670),COUNTIF(Calculations!B:B, A670),"")</f>
        <v/>
      </c>
      <c r="E670" s="2" t="str">
        <f>IF(ISNUMBER(A670),COUNTIF(Calculations!A:A, A670),"")</f>
        <v/>
      </c>
      <c r="F670" s="12" t="str">
        <f t="shared" si="85"/>
        <v/>
      </c>
      <c r="G670" s="12" t="str">
        <f t="shared" si="86"/>
        <v/>
      </c>
    </row>
    <row r="671" spans="1:7" x14ac:dyDescent="0.25">
      <c r="A671" s="8" t="str">
        <f t="shared" si="83"/>
        <v/>
      </c>
      <c r="B671" s="2" t="str">
        <f t="shared" si="84"/>
        <v/>
      </c>
      <c r="C671" s="2" t="str">
        <f t="shared" si="82"/>
        <v/>
      </c>
      <c r="D671" s="2" t="str">
        <f>IF(ISNUMBER(A671),COUNTIF(Calculations!B:B, A671),"")</f>
        <v/>
      </c>
      <c r="E671" s="2" t="str">
        <f>IF(ISNUMBER(A671),COUNTIF(Calculations!A:A, A671),"")</f>
        <v/>
      </c>
      <c r="F671" s="12" t="str">
        <f t="shared" si="85"/>
        <v/>
      </c>
      <c r="G671" s="12" t="str">
        <f t="shared" si="86"/>
        <v/>
      </c>
    </row>
    <row r="672" spans="1:7" x14ac:dyDescent="0.25">
      <c r="A672" s="8" t="str">
        <f t="shared" si="83"/>
        <v/>
      </c>
      <c r="B672" s="2" t="str">
        <f t="shared" si="84"/>
        <v/>
      </c>
      <c r="C672" s="2" t="str">
        <f t="shared" si="82"/>
        <v/>
      </c>
      <c r="D672" s="2" t="str">
        <f>IF(ISNUMBER(A672),COUNTIF(Calculations!B:B, A672),"")</f>
        <v/>
      </c>
      <c r="E672" s="2" t="str">
        <f>IF(ISNUMBER(A672),COUNTIF(Calculations!A:A, A672),"")</f>
        <v/>
      </c>
      <c r="F672" s="12" t="str">
        <f t="shared" si="85"/>
        <v/>
      </c>
      <c r="G672" s="12" t="str">
        <f t="shared" si="86"/>
        <v/>
      </c>
    </row>
    <row r="673" spans="1:7" x14ac:dyDescent="0.25">
      <c r="A673" s="8" t="str">
        <f t="shared" si="83"/>
        <v/>
      </c>
      <c r="B673" s="2" t="str">
        <f t="shared" si="84"/>
        <v/>
      </c>
      <c r="C673" s="2" t="str">
        <f t="shared" si="82"/>
        <v/>
      </c>
      <c r="D673" s="2" t="str">
        <f>IF(ISNUMBER(A673),COUNTIF(Calculations!B:B, A673),"")</f>
        <v/>
      </c>
      <c r="E673" s="2" t="str">
        <f>IF(ISNUMBER(A673),COUNTIF(Calculations!A:A, A673),"")</f>
        <v/>
      </c>
      <c r="F673" s="12" t="str">
        <f t="shared" si="85"/>
        <v/>
      </c>
      <c r="G673" s="12" t="str">
        <f t="shared" si="86"/>
        <v/>
      </c>
    </row>
    <row r="674" spans="1:7" x14ac:dyDescent="0.25">
      <c r="A674" s="8" t="str">
        <f t="shared" si="83"/>
        <v/>
      </c>
      <c r="B674" s="2" t="str">
        <f t="shared" si="84"/>
        <v/>
      </c>
      <c r="C674" s="2" t="str">
        <f t="shared" si="82"/>
        <v/>
      </c>
      <c r="D674" s="2" t="str">
        <f>IF(ISNUMBER(A674),COUNTIF(Calculations!B:B, A674),"")</f>
        <v/>
      </c>
      <c r="E674" s="2" t="str">
        <f>IF(ISNUMBER(A674),COUNTIF(Calculations!A:A, A674),"")</f>
        <v/>
      </c>
      <c r="F674" s="12" t="str">
        <f t="shared" si="85"/>
        <v/>
      </c>
      <c r="G674" s="12" t="str">
        <f t="shared" si="86"/>
        <v/>
      </c>
    </row>
    <row r="675" spans="1:7" x14ac:dyDescent="0.25">
      <c r="A675" s="8" t="str">
        <f t="shared" si="83"/>
        <v/>
      </c>
      <c r="B675" s="2" t="str">
        <f t="shared" si="84"/>
        <v/>
      </c>
      <c r="C675" s="2" t="str">
        <f t="shared" si="82"/>
        <v/>
      </c>
      <c r="D675" s="2" t="str">
        <f>IF(ISNUMBER(A675),COUNTIF(Calculations!B:B, A675),"")</f>
        <v/>
      </c>
      <c r="E675" s="2" t="str">
        <f>IF(ISNUMBER(A675),COUNTIF(Calculations!A:A, A675),"")</f>
        <v/>
      </c>
      <c r="F675" s="12" t="str">
        <f t="shared" si="85"/>
        <v/>
      </c>
      <c r="G675" s="12" t="str">
        <f t="shared" si="86"/>
        <v/>
      </c>
    </row>
    <row r="676" spans="1:7" x14ac:dyDescent="0.25">
      <c r="A676" s="8" t="str">
        <f t="shared" si="83"/>
        <v/>
      </c>
      <c r="B676" s="2" t="str">
        <f t="shared" si="84"/>
        <v/>
      </c>
      <c r="C676" s="2" t="str">
        <f t="shared" si="82"/>
        <v/>
      </c>
      <c r="D676" s="2" t="str">
        <f>IF(ISNUMBER(A676),COUNTIF(Calculations!B:B, A676),"")</f>
        <v/>
      </c>
      <c r="E676" s="2" t="str">
        <f>IF(ISNUMBER(A676),COUNTIF(Calculations!A:A, A676),"")</f>
        <v/>
      </c>
      <c r="F676" s="12" t="str">
        <f t="shared" si="85"/>
        <v/>
      </c>
      <c r="G676" s="12" t="str">
        <f t="shared" si="86"/>
        <v/>
      </c>
    </row>
    <row r="677" spans="1:7" x14ac:dyDescent="0.25">
      <c r="A677" s="8" t="str">
        <f t="shared" si="83"/>
        <v/>
      </c>
      <c r="B677" s="2" t="str">
        <f t="shared" si="84"/>
        <v/>
      </c>
      <c r="C677" s="2" t="str">
        <f t="shared" si="82"/>
        <v/>
      </c>
      <c r="D677" s="2" t="str">
        <f>IF(ISNUMBER(A677),COUNTIF(Calculations!B:B, A677),"")</f>
        <v/>
      </c>
      <c r="E677" s="2" t="str">
        <f>IF(ISNUMBER(A677),COUNTIF(Calculations!A:A, A677),"")</f>
        <v/>
      </c>
      <c r="F677" s="12" t="str">
        <f t="shared" si="85"/>
        <v/>
      </c>
      <c r="G677" s="12" t="str">
        <f t="shared" si="86"/>
        <v/>
      </c>
    </row>
    <row r="678" spans="1:7" x14ac:dyDescent="0.25">
      <c r="A678" s="8" t="str">
        <f t="shared" si="83"/>
        <v/>
      </c>
      <c r="B678" s="2" t="str">
        <f t="shared" si="84"/>
        <v/>
      </c>
      <c r="C678" s="2" t="str">
        <f t="shared" si="82"/>
        <v/>
      </c>
      <c r="D678" s="2" t="str">
        <f>IF(ISNUMBER(A678),COUNTIF(Calculations!B:B, A678),"")</f>
        <v/>
      </c>
      <c r="E678" s="2" t="str">
        <f>IF(ISNUMBER(A678),COUNTIF(Calculations!A:A, A678),"")</f>
        <v/>
      </c>
      <c r="F678" s="12" t="str">
        <f t="shared" si="85"/>
        <v/>
      </c>
      <c r="G678" s="12" t="str">
        <f t="shared" si="86"/>
        <v/>
      </c>
    </row>
    <row r="679" spans="1:7" x14ac:dyDescent="0.25">
      <c r="A679" s="8" t="str">
        <f t="shared" si="83"/>
        <v/>
      </c>
      <c r="B679" s="2" t="str">
        <f t="shared" si="84"/>
        <v/>
      </c>
      <c r="C679" s="2" t="str">
        <f t="shared" si="82"/>
        <v/>
      </c>
      <c r="D679" s="2" t="str">
        <f>IF(ISNUMBER(A679),COUNTIF(Calculations!B:B, A679),"")</f>
        <v/>
      </c>
      <c r="E679" s="2" t="str">
        <f>IF(ISNUMBER(A679),COUNTIF(Calculations!A:A, A679),"")</f>
        <v/>
      </c>
      <c r="F679" s="12" t="str">
        <f t="shared" si="85"/>
        <v/>
      </c>
      <c r="G679" s="12" t="str">
        <f t="shared" si="86"/>
        <v/>
      </c>
    </row>
    <row r="680" spans="1:7" x14ac:dyDescent="0.25">
      <c r="A680" s="8" t="str">
        <f t="shared" si="83"/>
        <v/>
      </c>
      <c r="B680" s="2" t="str">
        <f t="shared" si="84"/>
        <v/>
      </c>
      <c r="C680" s="2" t="str">
        <f t="shared" si="82"/>
        <v/>
      </c>
      <c r="D680" s="2" t="str">
        <f>IF(ISNUMBER(A680),COUNTIF(Calculations!B:B, A680),"")</f>
        <v/>
      </c>
      <c r="E680" s="2" t="str">
        <f>IF(ISNUMBER(A680),COUNTIF(Calculations!A:A, A680),"")</f>
        <v/>
      </c>
      <c r="F680" s="12" t="str">
        <f t="shared" si="85"/>
        <v/>
      </c>
      <c r="G680" s="12" t="str">
        <f t="shared" si="86"/>
        <v/>
      </c>
    </row>
    <row r="681" spans="1:7" x14ac:dyDescent="0.25">
      <c r="A681" s="8" t="str">
        <f t="shared" si="83"/>
        <v/>
      </c>
      <c r="B681" s="2" t="str">
        <f t="shared" si="84"/>
        <v/>
      </c>
      <c r="C681" s="2" t="str">
        <f t="shared" si="82"/>
        <v/>
      </c>
      <c r="D681" s="2" t="str">
        <f>IF(ISNUMBER(A681),COUNTIF(Calculations!B:B, A681),"")</f>
        <v/>
      </c>
      <c r="E681" s="2" t="str">
        <f>IF(ISNUMBER(A681),COUNTIF(Calculations!A:A, A681),"")</f>
        <v/>
      </c>
      <c r="F681" s="12" t="str">
        <f t="shared" si="85"/>
        <v/>
      </c>
      <c r="G681" s="12" t="str">
        <f t="shared" si="86"/>
        <v/>
      </c>
    </row>
    <row r="682" spans="1:7" x14ac:dyDescent="0.25">
      <c r="A682" s="8" t="str">
        <f t="shared" si="83"/>
        <v/>
      </c>
      <c r="B682" s="2" t="str">
        <f t="shared" si="84"/>
        <v/>
      </c>
      <c r="C682" s="2" t="str">
        <f t="shared" si="82"/>
        <v/>
      </c>
      <c r="D682" s="2" t="str">
        <f>IF(ISNUMBER(A682),COUNTIF(Calculations!B:B, A682),"")</f>
        <v/>
      </c>
      <c r="E682" s="2" t="str">
        <f>IF(ISNUMBER(A682),COUNTIF(Calculations!A:A, A682),"")</f>
        <v/>
      </c>
      <c r="F682" s="12" t="str">
        <f t="shared" si="85"/>
        <v/>
      </c>
      <c r="G682" s="12" t="str">
        <f t="shared" si="86"/>
        <v/>
      </c>
    </row>
    <row r="683" spans="1:7" x14ac:dyDescent="0.25">
      <c r="A683" s="8" t="str">
        <f t="shared" si="83"/>
        <v/>
      </c>
      <c r="B683" s="2" t="str">
        <f t="shared" si="84"/>
        <v/>
      </c>
      <c r="C683" s="2" t="str">
        <f t="shared" si="82"/>
        <v/>
      </c>
      <c r="D683" s="2" t="str">
        <f>IF(ISNUMBER(A683),COUNTIF(Calculations!B:B, A683),"")</f>
        <v/>
      </c>
      <c r="E683" s="2" t="str">
        <f>IF(ISNUMBER(A683),COUNTIF(Calculations!A:A, A683),"")</f>
        <v/>
      </c>
      <c r="F683" s="12" t="str">
        <f t="shared" si="85"/>
        <v/>
      </c>
      <c r="G683" s="12" t="str">
        <f t="shared" si="86"/>
        <v/>
      </c>
    </row>
    <row r="684" spans="1:7" x14ac:dyDescent="0.25">
      <c r="A684" s="8" t="str">
        <f t="shared" si="83"/>
        <v/>
      </c>
      <c r="B684" s="2" t="str">
        <f t="shared" si="84"/>
        <v/>
      </c>
      <c r="C684" s="2" t="str">
        <f t="shared" si="82"/>
        <v/>
      </c>
      <c r="D684" s="2" t="str">
        <f>IF(ISNUMBER(A684),COUNTIF(Calculations!B:B, A684),"")</f>
        <v/>
      </c>
      <c r="E684" s="2" t="str">
        <f>IF(ISNUMBER(A684),COUNTIF(Calculations!A:A, A684),"")</f>
        <v/>
      </c>
      <c r="F684" s="12" t="str">
        <f t="shared" si="85"/>
        <v/>
      </c>
      <c r="G684" s="12" t="str">
        <f t="shared" si="86"/>
        <v/>
      </c>
    </row>
    <row r="685" spans="1:7" x14ac:dyDescent="0.25">
      <c r="A685" s="8" t="str">
        <f t="shared" si="83"/>
        <v/>
      </c>
      <c r="B685" s="2" t="str">
        <f t="shared" si="84"/>
        <v/>
      </c>
      <c r="C685" s="2" t="str">
        <f t="shared" si="82"/>
        <v/>
      </c>
      <c r="D685" s="2" t="str">
        <f>IF(ISNUMBER(A685),COUNTIF(Calculations!B:B, A685),"")</f>
        <v/>
      </c>
      <c r="E685" s="2" t="str">
        <f>IF(ISNUMBER(A685),COUNTIF(Calculations!A:A, A685),"")</f>
        <v/>
      </c>
      <c r="F685" s="12" t="str">
        <f t="shared" si="85"/>
        <v/>
      </c>
      <c r="G685" s="12" t="str">
        <f t="shared" si="86"/>
        <v/>
      </c>
    </row>
    <row r="686" spans="1:7" x14ac:dyDescent="0.25">
      <c r="A686" s="8" t="str">
        <f t="shared" si="83"/>
        <v/>
      </c>
      <c r="B686" s="2" t="str">
        <f t="shared" si="84"/>
        <v/>
      </c>
      <c r="C686" s="2" t="str">
        <f t="shared" si="82"/>
        <v/>
      </c>
      <c r="D686" s="2" t="str">
        <f>IF(ISNUMBER(A686),COUNTIF(Calculations!B:B, A686),"")</f>
        <v/>
      </c>
      <c r="E686" s="2" t="str">
        <f>IF(ISNUMBER(A686),COUNTIF(Calculations!A:A, A686),"")</f>
        <v/>
      </c>
      <c r="F686" s="12" t="str">
        <f t="shared" si="85"/>
        <v/>
      </c>
      <c r="G686" s="12" t="str">
        <f t="shared" si="86"/>
        <v/>
      </c>
    </row>
    <row r="687" spans="1:7" x14ac:dyDescent="0.25">
      <c r="A687" s="8" t="str">
        <f t="shared" si="83"/>
        <v/>
      </c>
      <c r="B687" s="2" t="str">
        <f t="shared" si="84"/>
        <v/>
      </c>
      <c r="C687" s="2" t="str">
        <f t="shared" si="82"/>
        <v/>
      </c>
      <c r="D687" s="2" t="str">
        <f>IF(ISNUMBER(A687),COUNTIF(Calculations!B:B, A687),"")</f>
        <v/>
      </c>
      <c r="E687" s="2" t="str">
        <f>IF(ISNUMBER(A687),COUNTIF(Calculations!A:A, A687),"")</f>
        <v/>
      </c>
      <c r="F687" s="12" t="str">
        <f t="shared" si="85"/>
        <v/>
      </c>
      <c r="G687" s="12" t="str">
        <f t="shared" si="86"/>
        <v/>
      </c>
    </row>
    <row r="688" spans="1:7" x14ac:dyDescent="0.25">
      <c r="A688" s="8" t="str">
        <f t="shared" si="83"/>
        <v/>
      </c>
      <c r="B688" s="2" t="str">
        <f t="shared" si="84"/>
        <v/>
      </c>
      <c r="C688" s="2" t="str">
        <f t="shared" si="82"/>
        <v/>
      </c>
      <c r="D688" s="2" t="str">
        <f>IF(ISNUMBER(A688),COUNTIF(Calculations!B:B, A688),"")</f>
        <v/>
      </c>
      <c r="E688" s="2" t="str">
        <f>IF(ISNUMBER(A688),COUNTIF(Calculations!A:A, A688),"")</f>
        <v/>
      </c>
      <c r="F688" s="12" t="str">
        <f t="shared" si="85"/>
        <v/>
      </c>
      <c r="G688" s="12" t="str">
        <f t="shared" si="86"/>
        <v/>
      </c>
    </row>
    <row r="689" spans="1:7" x14ac:dyDescent="0.25">
      <c r="A689" s="8" t="str">
        <f t="shared" si="83"/>
        <v/>
      </c>
      <c r="B689" s="2" t="str">
        <f t="shared" si="84"/>
        <v/>
      </c>
      <c r="C689" s="2" t="str">
        <f t="shared" si="82"/>
        <v/>
      </c>
      <c r="D689" s="2" t="str">
        <f>IF(ISNUMBER(A689),COUNTIF(Calculations!B:B, A689),"")</f>
        <v/>
      </c>
      <c r="E689" s="2" t="str">
        <f>IF(ISNUMBER(A689),COUNTIF(Calculations!A:A, A689),"")</f>
        <v/>
      </c>
      <c r="F689" s="12" t="str">
        <f t="shared" si="85"/>
        <v/>
      </c>
      <c r="G689" s="12" t="str">
        <f t="shared" si="86"/>
        <v/>
      </c>
    </row>
    <row r="690" spans="1:7" x14ac:dyDescent="0.25">
      <c r="A690" s="8" t="str">
        <f t="shared" si="83"/>
        <v/>
      </c>
      <c r="B690" s="2" t="str">
        <f t="shared" si="84"/>
        <v/>
      </c>
      <c r="C690" s="2" t="str">
        <f t="shared" si="82"/>
        <v/>
      </c>
      <c r="D690" s="2" t="str">
        <f>IF(ISNUMBER(A690),COUNTIF(Calculations!B:B, A690),"")</f>
        <v/>
      </c>
      <c r="E690" s="2" t="str">
        <f>IF(ISNUMBER(A690),COUNTIF(Calculations!A:A, A690),"")</f>
        <v/>
      </c>
      <c r="F690" s="12" t="str">
        <f t="shared" si="85"/>
        <v/>
      </c>
      <c r="G690" s="12" t="str">
        <f t="shared" si="86"/>
        <v/>
      </c>
    </row>
    <row r="691" spans="1:7" x14ac:dyDescent="0.25">
      <c r="A691" s="8" t="str">
        <f t="shared" si="83"/>
        <v/>
      </c>
      <c r="B691" s="2" t="str">
        <f t="shared" si="84"/>
        <v/>
      </c>
      <c r="C691" s="2" t="str">
        <f t="shared" si="82"/>
        <v/>
      </c>
      <c r="D691" s="2" t="str">
        <f>IF(ISNUMBER(A691),COUNTIF(Calculations!B:B, A691),"")</f>
        <v/>
      </c>
      <c r="E691" s="2" t="str">
        <f>IF(ISNUMBER(A691),COUNTIF(Calculations!A:A, A691),"")</f>
        <v/>
      </c>
      <c r="F691" s="12" t="str">
        <f t="shared" si="85"/>
        <v/>
      </c>
      <c r="G691" s="12" t="str">
        <f t="shared" si="86"/>
        <v/>
      </c>
    </row>
    <row r="692" spans="1:7" x14ac:dyDescent="0.25">
      <c r="A692" s="8" t="str">
        <f t="shared" si="83"/>
        <v/>
      </c>
      <c r="B692" s="2" t="str">
        <f t="shared" si="84"/>
        <v/>
      </c>
      <c r="C692" s="2" t="str">
        <f t="shared" si="82"/>
        <v/>
      </c>
      <c r="D692" s="2" t="str">
        <f>IF(ISNUMBER(A692),COUNTIF(Calculations!B:B, A692),"")</f>
        <v/>
      </c>
      <c r="E692" s="2" t="str">
        <f>IF(ISNUMBER(A692),COUNTIF(Calculations!A:A, A692),"")</f>
        <v/>
      </c>
      <c r="F692" s="12" t="str">
        <f t="shared" si="85"/>
        <v/>
      </c>
      <c r="G692" s="12" t="str">
        <f t="shared" si="86"/>
        <v/>
      </c>
    </row>
    <row r="693" spans="1:7" x14ac:dyDescent="0.25">
      <c r="A693" s="8" t="str">
        <f t="shared" si="83"/>
        <v/>
      </c>
      <c r="B693" s="2" t="str">
        <f t="shared" si="84"/>
        <v/>
      </c>
      <c r="C693" s="2" t="str">
        <f t="shared" si="82"/>
        <v/>
      </c>
      <c r="D693" s="2" t="str">
        <f>IF(ISNUMBER(A693),COUNTIF(Calculations!B:B, A693),"")</f>
        <v/>
      </c>
      <c r="E693" s="2" t="str">
        <f>IF(ISNUMBER(A693),COUNTIF(Calculations!A:A, A693),"")</f>
        <v/>
      </c>
      <c r="F693" s="12" t="str">
        <f t="shared" si="85"/>
        <v/>
      </c>
      <c r="G693" s="12" t="str">
        <f t="shared" si="86"/>
        <v/>
      </c>
    </row>
    <row r="694" spans="1:7" x14ac:dyDescent="0.25">
      <c r="A694" s="8" t="str">
        <f t="shared" si="83"/>
        <v/>
      </c>
      <c r="B694" s="2" t="str">
        <f t="shared" si="84"/>
        <v/>
      </c>
      <c r="C694" s="2" t="str">
        <f t="shared" si="82"/>
        <v/>
      </c>
      <c r="D694" s="2" t="str">
        <f>IF(ISNUMBER(A694),COUNTIF(Calculations!B:B, A694),"")</f>
        <v/>
      </c>
      <c r="E694" s="2" t="str">
        <f>IF(ISNUMBER(A694),COUNTIF(Calculations!A:A, A694),"")</f>
        <v/>
      </c>
      <c r="F694" s="12" t="str">
        <f t="shared" si="85"/>
        <v/>
      </c>
      <c r="G694" s="12" t="str">
        <f t="shared" si="86"/>
        <v/>
      </c>
    </row>
    <row r="695" spans="1:7" x14ac:dyDescent="0.25">
      <c r="A695" s="8" t="str">
        <f t="shared" si="83"/>
        <v/>
      </c>
      <c r="B695" s="2" t="str">
        <f t="shared" si="84"/>
        <v/>
      </c>
      <c r="C695" s="2" t="str">
        <f t="shared" si="82"/>
        <v/>
      </c>
      <c r="D695" s="2" t="str">
        <f>IF(ISNUMBER(A695),COUNTIF(Calculations!B:B, A695),"")</f>
        <v/>
      </c>
      <c r="E695" s="2" t="str">
        <f>IF(ISNUMBER(A695),COUNTIF(Calculations!A:A, A695),"")</f>
        <v/>
      </c>
      <c r="F695" s="12" t="str">
        <f t="shared" si="85"/>
        <v/>
      </c>
      <c r="G695" s="12" t="str">
        <f t="shared" si="86"/>
        <v/>
      </c>
    </row>
    <row r="696" spans="1:7" x14ac:dyDescent="0.25">
      <c r="A696" s="8" t="str">
        <f t="shared" si="83"/>
        <v/>
      </c>
      <c r="B696" s="2" t="str">
        <f t="shared" si="84"/>
        <v/>
      </c>
      <c r="C696" s="2" t="str">
        <f t="shared" si="82"/>
        <v/>
      </c>
      <c r="D696" s="2" t="str">
        <f>IF(ISNUMBER(A696),COUNTIF(Calculations!B:B, A696),"")</f>
        <v/>
      </c>
      <c r="E696" s="2" t="str">
        <f>IF(ISNUMBER(A696),COUNTIF(Calculations!A:A, A696),"")</f>
        <v/>
      </c>
      <c r="F696" s="12" t="str">
        <f t="shared" si="85"/>
        <v/>
      </c>
      <c r="G696" s="12" t="str">
        <f t="shared" si="86"/>
        <v/>
      </c>
    </row>
    <row r="697" spans="1:7" x14ac:dyDescent="0.25">
      <c r="A697" s="8" t="str">
        <f t="shared" si="83"/>
        <v/>
      </c>
      <c r="B697" s="2" t="str">
        <f t="shared" si="84"/>
        <v/>
      </c>
      <c r="C697" s="2" t="str">
        <f t="shared" si="82"/>
        <v/>
      </c>
      <c r="D697" s="2" t="str">
        <f>IF(ISNUMBER(A697),COUNTIF(Calculations!B:B, A697),"")</f>
        <v/>
      </c>
      <c r="E697" s="2" t="str">
        <f>IF(ISNUMBER(A697),COUNTIF(Calculations!A:A, A697),"")</f>
        <v/>
      </c>
      <c r="F697" s="12" t="str">
        <f t="shared" si="85"/>
        <v/>
      </c>
      <c r="G697" s="12" t="str">
        <f t="shared" si="86"/>
        <v/>
      </c>
    </row>
    <row r="698" spans="1:7" x14ac:dyDescent="0.25">
      <c r="A698" s="8" t="str">
        <f t="shared" si="83"/>
        <v/>
      </c>
      <c r="B698" s="2" t="str">
        <f t="shared" si="84"/>
        <v/>
      </c>
      <c r="C698" s="2" t="str">
        <f t="shared" si="82"/>
        <v/>
      </c>
      <c r="D698" s="2" t="str">
        <f>IF(ISNUMBER(A698),COUNTIF(Calculations!B:B, A698),"")</f>
        <v/>
      </c>
      <c r="E698" s="2" t="str">
        <f>IF(ISNUMBER(A698),COUNTIF(Calculations!A:A, A698),"")</f>
        <v/>
      </c>
      <c r="F698" s="12" t="str">
        <f t="shared" si="85"/>
        <v/>
      </c>
      <c r="G698" s="12" t="str">
        <f t="shared" si="86"/>
        <v/>
      </c>
    </row>
    <row r="699" spans="1:7" x14ac:dyDescent="0.25">
      <c r="A699" s="8" t="str">
        <f t="shared" si="83"/>
        <v/>
      </c>
      <c r="B699" s="2" t="str">
        <f t="shared" si="84"/>
        <v/>
      </c>
      <c r="C699" s="2" t="str">
        <f t="shared" si="82"/>
        <v/>
      </c>
      <c r="D699" s="2" t="str">
        <f>IF(ISNUMBER(A699),COUNTIF(Calculations!B:B, A699),"")</f>
        <v/>
      </c>
      <c r="E699" s="2" t="str">
        <f>IF(ISNUMBER(A699),COUNTIF(Calculations!A:A, A699),"")</f>
        <v/>
      </c>
      <c r="F699" s="12" t="str">
        <f t="shared" si="85"/>
        <v/>
      </c>
      <c r="G699" s="12" t="str">
        <f t="shared" si="86"/>
        <v/>
      </c>
    </row>
    <row r="700" spans="1:7" x14ac:dyDescent="0.25">
      <c r="A700" s="8" t="str">
        <f t="shared" si="83"/>
        <v/>
      </c>
      <c r="B700" s="2" t="str">
        <f t="shared" si="84"/>
        <v/>
      </c>
      <c r="C700" s="2" t="str">
        <f t="shared" si="82"/>
        <v/>
      </c>
      <c r="D700" s="2" t="str">
        <f>IF(ISNUMBER(A700),COUNTIF(Calculations!B:B, A700),"")</f>
        <v/>
      </c>
      <c r="E700" s="2" t="str">
        <f>IF(ISNUMBER(A700),COUNTIF(Calculations!A:A, A700),"")</f>
        <v/>
      </c>
      <c r="F700" s="12" t="str">
        <f t="shared" si="85"/>
        <v/>
      </c>
      <c r="G700" s="12" t="str">
        <f t="shared" si="86"/>
        <v/>
      </c>
    </row>
    <row r="701" spans="1:7" x14ac:dyDescent="0.25">
      <c r="A701" s="8" t="str">
        <f t="shared" si="83"/>
        <v/>
      </c>
      <c r="B701" s="2" t="str">
        <f t="shared" si="84"/>
        <v/>
      </c>
      <c r="C701" s="2" t="str">
        <f t="shared" si="82"/>
        <v/>
      </c>
      <c r="D701" s="2" t="str">
        <f>IF(ISNUMBER(A701),COUNTIF(Calculations!B:B, A701),"")</f>
        <v/>
      </c>
      <c r="E701" s="2" t="str">
        <f>IF(ISNUMBER(A701),COUNTIF(Calculations!A:A, A701),"")</f>
        <v/>
      </c>
      <c r="F701" s="12" t="str">
        <f t="shared" si="85"/>
        <v/>
      </c>
      <c r="G701" s="12" t="str">
        <f t="shared" si="86"/>
        <v/>
      </c>
    </row>
    <row r="702" spans="1:7" x14ac:dyDescent="0.25">
      <c r="A702" s="8" t="str">
        <f t="shared" si="83"/>
        <v/>
      </c>
      <c r="B702" s="2" t="str">
        <f t="shared" si="84"/>
        <v/>
      </c>
      <c r="C702" s="2" t="str">
        <f t="shared" si="82"/>
        <v/>
      </c>
      <c r="D702" s="2" t="str">
        <f>IF(ISNUMBER(A702),COUNTIF(Calculations!B:B, A702),"")</f>
        <v/>
      </c>
      <c r="E702" s="2" t="str">
        <f>IF(ISNUMBER(A702),COUNTIF(Calculations!A:A, A702),"")</f>
        <v/>
      </c>
      <c r="F702" s="12" t="str">
        <f t="shared" si="85"/>
        <v/>
      </c>
      <c r="G702" s="12" t="str">
        <f t="shared" si="86"/>
        <v/>
      </c>
    </row>
    <row r="703" spans="1:7" x14ac:dyDescent="0.25">
      <c r="A703" s="8" t="str">
        <f t="shared" si="83"/>
        <v/>
      </c>
      <c r="B703" s="2" t="str">
        <f t="shared" si="84"/>
        <v/>
      </c>
      <c r="C703" s="2" t="str">
        <f t="shared" si="82"/>
        <v/>
      </c>
      <c r="D703" s="2" t="str">
        <f>IF(ISNUMBER(A703),COUNTIF(Calculations!B:B, A703),"")</f>
        <v/>
      </c>
      <c r="E703" s="2" t="str">
        <f>IF(ISNUMBER(A703),COUNTIF(Calculations!A:A, A703),"")</f>
        <v/>
      </c>
      <c r="F703" s="12" t="str">
        <f t="shared" si="85"/>
        <v/>
      </c>
      <c r="G703" s="12" t="str">
        <f t="shared" si="86"/>
        <v/>
      </c>
    </row>
    <row r="704" spans="1:7" x14ac:dyDescent="0.25">
      <c r="A704" s="8" t="str">
        <f t="shared" si="83"/>
        <v/>
      </c>
      <c r="B704" s="2" t="str">
        <f t="shared" si="84"/>
        <v/>
      </c>
      <c r="C704" s="2" t="str">
        <f t="shared" si="82"/>
        <v/>
      </c>
      <c r="D704" s="2" t="str">
        <f>IF(ISNUMBER(A704),COUNTIF(Calculations!B:B, A704),"")</f>
        <v/>
      </c>
      <c r="E704" s="2" t="str">
        <f>IF(ISNUMBER(A704),COUNTIF(Calculations!A:A, A704),"")</f>
        <v/>
      </c>
      <c r="F704" s="12" t="str">
        <f t="shared" si="85"/>
        <v/>
      </c>
      <c r="G704" s="12" t="str">
        <f t="shared" si="86"/>
        <v/>
      </c>
    </row>
    <row r="705" spans="1:7" x14ac:dyDescent="0.25">
      <c r="A705" s="8" t="str">
        <f t="shared" si="83"/>
        <v/>
      </c>
      <c r="B705" s="2" t="str">
        <f t="shared" si="84"/>
        <v/>
      </c>
      <c r="C705" s="2" t="str">
        <f t="shared" si="82"/>
        <v/>
      </c>
      <c r="D705" s="2" t="str">
        <f>IF(ISNUMBER(A705),COUNTIF(Calculations!B:B, A705),"")</f>
        <v/>
      </c>
      <c r="E705" s="2" t="str">
        <f>IF(ISNUMBER(A705),COUNTIF(Calculations!A:A, A705),"")</f>
        <v/>
      </c>
      <c r="F705" s="12" t="str">
        <f t="shared" si="85"/>
        <v/>
      </c>
      <c r="G705" s="12" t="str">
        <f t="shared" si="86"/>
        <v/>
      </c>
    </row>
    <row r="706" spans="1:7" x14ac:dyDescent="0.25">
      <c r="A706" s="8" t="str">
        <f t="shared" si="83"/>
        <v/>
      </c>
      <c r="B706" s="2" t="str">
        <f t="shared" si="84"/>
        <v/>
      </c>
      <c r="C706" s="2" t="str">
        <f t="shared" ref="C706:C769" si="87">IF(ISNUMBER(A706),COUNTIFS(IndirectStartDates,"&lt;="&amp;A706,IndirectCompletedDates,"&gt;"&amp;A706) + COUNTIFS(IndirectStartDates,"&lt;="&amp;A706,IndirectCompletedDates,""),"")</f>
        <v/>
      </c>
      <c r="D706" s="2" t="str">
        <f>IF(ISNUMBER(A706),COUNTIF(Calculations!B:B, A706),"")</f>
        <v/>
      </c>
      <c r="E706" s="2" t="str">
        <f>IF(ISNUMBER(A706),COUNTIF(Calculations!A:A, A706),"")</f>
        <v/>
      </c>
      <c r="F706" s="12" t="str">
        <f t="shared" si="85"/>
        <v/>
      </c>
      <c r="G706" s="12" t="str">
        <f t="shared" si="86"/>
        <v/>
      </c>
    </row>
    <row r="707" spans="1:7" x14ac:dyDescent="0.25">
      <c r="A707" s="8" t="str">
        <f t="shared" ref="A707:A770" si="88">IF(ISNUMBER(A706),IF(A706+1&lt;=MAX(IndirectStartDates,IndirectCompletedDates),A706+1,""),"")</f>
        <v/>
      </c>
      <c r="B707" s="2" t="str">
        <f t="shared" ref="B707:B770" si="89">IF(ISNUMBER(A707),YEAR(A707)&amp;"-"&amp;TEXT(WEEKNUM(A707),"00"),"")</f>
        <v/>
      </c>
      <c r="C707" s="2" t="str">
        <f t="shared" si="87"/>
        <v/>
      </c>
      <c r="D707" s="2" t="str">
        <f>IF(ISNUMBER(A707),COUNTIF(Calculations!B:B, A707),"")</f>
        <v/>
      </c>
      <c r="E707" s="2" t="str">
        <f>IF(ISNUMBER(A707),COUNTIF(Calculations!A:A, A707),"")</f>
        <v/>
      </c>
      <c r="F707" s="12" t="str">
        <f t="shared" si="85"/>
        <v/>
      </c>
      <c r="G707" s="12" t="str">
        <f t="shared" si="86"/>
        <v/>
      </c>
    </row>
    <row r="708" spans="1:7" x14ac:dyDescent="0.25">
      <c r="A708" s="8" t="str">
        <f t="shared" si="88"/>
        <v/>
      </c>
      <c r="B708" s="2" t="str">
        <f t="shared" si="89"/>
        <v/>
      </c>
      <c r="C708" s="2" t="str">
        <f t="shared" si="87"/>
        <v/>
      </c>
      <c r="D708" s="2" t="str">
        <f>IF(ISNUMBER(A708),COUNTIF(Calculations!B:B, A708),"")</f>
        <v/>
      </c>
      <c r="E708" s="2" t="str">
        <f>IF(ISNUMBER(A708),COUNTIF(Calculations!A:A, A708),"")</f>
        <v/>
      </c>
      <c r="F708" s="12" t="str">
        <f t="shared" ref="F708:F771" si="90">IF(ISNUMBER(A708),F707 + D708,"")</f>
        <v/>
      </c>
      <c r="G708" s="12" t="str">
        <f t="shared" ref="G708:G771" si="91">IF(ISNUMBER(A708),G707 + E708,"")</f>
        <v/>
      </c>
    </row>
    <row r="709" spans="1:7" x14ac:dyDescent="0.25">
      <c r="A709" s="8" t="str">
        <f t="shared" si="88"/>
        <v/>
      </c>
      <c r="B709" s="2" t="str">
        <f t="shared" si="89"/>
        <v/>
      </c>
      <c r="C709" s="2" t="str">
        <f t="shared" si="87"/>
        <v/>
      </c>
      <c r="D709" s="2" t="str">
        <f>IF(ISNUMBER(A709),COUNTIF(Calculations!B:B, A709),"")</f>
        <v/>
      </c>
      <c r="E709" s="2" t="str">
        <f>IF(ISNUMBER(A709),COUNTIF(Calculations!A:A, A709),"")</f>
        <v/>
      </c>
      <c r="F709" s="12" t="str">
        <f t="shared" si="90"/>
        <v/>
      </c>
      <c r="G709" s="12" t="str">
        <f t="shared" si="91"/>
        <v/>
      </c>
    </row>
    <row r="710" spans="1:7" x14ac:dyDescent="0.25">
      <c r="A710" s="8" t="str">
        <f t="shared" si="88"/>
        <v/>
      </c>
      <c r="B710" s="2" t="str">
        <f t="shared" si="89"/>
        <v/>
      </c>
      <c r="C710" s="2" t="str">
        <f t="shared" si="87"/>
        <v/>
      </c>
      <c r="D710" s="2" t="str">
        <f>IF(ISNUMBER(A710),COUNTIF(Calculations!B:B, A710),"")</f>
        <v/>
      </c>
      <c r="E710" s="2" t="str">
        <f>IF(ISNUMBER(A710),COUNTIF(Calculations!A:A, A710),"")</f>
        <v/>
      </c>
      <c r="F710" s="12" t="str">
        <f t="shared" si="90"/>
        <v/>
      </c>
      <c r="G710" s="12" t="str">
        <f t="shared" si="91"/>
        <v/>
      </c>
    </row>
    <row r="711" spans="1:7" x14ac:dyDescent="0.25">
      <c r="A711" s="8" t="str">
        <f t="shared" si="88"/>
        <v/>
      </c>
      <c r="B711" s="2" t="str">
        <f t="shared" si="89"/>
        <v/>
      </c>
      <c r="C711" s="2" t="str">
        <f t="shared" si="87"/>
        <v/>
      </c>
      <c r="D711" s="2" t="str">
        <f>IF(ISNUMBER(A711),COUNTIF(Calculations!B:B, A711),"")</f>
        <v/>
      </c>
      <c r="E711" s="2" t="str">
        <f>IF(ISNUMBER(A711),COUNTIF(Calculations!A:A, A711),"")</f>
        <v/>
      </c>
      <c r="F711" s="12" t="str">
        <f t="shared" si="90"/>
        <v/>
      </c>
      <c r="G711" s="12" t="str">
        <f t="shared" si="91"/>
        <v/>
      </c>
    </row>
    <row r="712" spans="1:7" x14ac:dyDescent="0.25">
      <c r="A712" s="8" t="str">
        <f t="shared" si="88"/>
        <v/>
      </c>
      <c r="B712" s="2" t="str">
        <f t="shared" si="89"/>
        <v/>
      </c>
      <c r="C712" s="2" t="str">
        <f t="shared" si="87"/>
        <v/>
      </c>
      <c r="D712" s="2" t="str">
        <f>IF(ISNUMBER(A712),COUNTIF(Calculations!B:B, A712),"")</f>
        <v/>
      </c>
      <c r="E712" s="2" t="str">
        <f>IF(ISNUMBER(A712),COUNTIF(Calculations!A:A, A712),"")</f>
        <v/>
      </c>
      <c r="F712" s="12" t="str">
        <f t="shared" si="90"/>
        <v/>
      </c>
      <c r="G712" s="12" t="str">
        <f t="shared" si="91"/>
        <v/>
      </c>
    </row>
    <row r="713" spans="1:7" x14ac:dyDescent="0.25">
      <c r="A713" s="8" t="str">
        <f t="shared" si="88"/>
        <v/>
      </c>
      <c r="B713" s="2" t="str">
        <f t="shared" si="89"/>
        <v/>
      </c>
      <c r="C713" s="2" t="str">
        <f t="shared" si="87"/>
        <v/>
      </c>
      <c r="D713" s="2" t="str">
        <f>IF(ISNUMBER(A713),COUNTIF(Calculations!B:B, A713),"")</f>
        <v/>
      </c>
      <c r="E713" s="2" t="str">
        <f>IF(ISNUMBER(A713),COUNTIF(Calculations!A:A, A713),"")</f>
        <v/>
      </c>
      <c r="F713" s="12" t="str">
        <f t="shared" si="90"/>
        <v/>
      </c>
      <c r="G713" s="12" t="str">
        <f t="shared" si="91"/>
        <v/>
      </c>
    </row>
    <row r="714" spans="1:7" x14ac:dyDescent="0.25">
      <c r="A714" s="8" t="str">
        <f t="shared" si="88"/>
        <v/>
      </c>
      <c r="B714" s="2" t="str">
        <f t="shared" si="89"/>
        <v/>
      </c>
      <c r="C714" s="2" t="str">
        <f t="shared" si="87"/>
        <v/>
      </c>
      <c r="D714" s="2" t="str">
        <f>IF(ISNUMBER(A714),COUNTIF(Calculations!B:B, A714),"")</f>
        <v/>
      </c>
      <c r="E714" s="2" t="str">
        <f>IF(ISNUMBER(A714),COUNTIF(Calculations!A:A, A714),"")</f>
        <v/>
      </c>
      <c r="F714" s="12" t="str">
        <f t="shared" si="90"/>
        <v/>
      </c>
      <c r="G714" s="12" t="str">
        <f t="shared" si="91"/>
        <v/>
      </c>
    </row>
    <row r="715" spans="1:7" x14ac:dyDescent="0.25">
      <c r="A715" s="8" t="str">
        <f t="shared" si="88"/>
        <v/>
      </c>
      <c r="B715" s="2" t="str">
        <f t="shared" si="89"/>
        <v/>
      </c>
      <c r="C715" s="2" t="str">
        <f t="shared" si="87"/>
        <v/>
      </c>
      <c r="D715" s="2" t="str">
        <f>IF(ISNUMBER(A715),COUNTIF(Calculations!B:B, A715),"")</f>
        <v/>
      </c>
      <c r="E715" s="2" t="str">
        <f>IF(ISNUMBER(A715),COUNTIF(Calculations!A:A, A715),"")</f>
        <v/>
      </c>
      <c r="F715" s="12" t="str">
        <f t="shared" si="90"/>
        <v/>
      </c>
      <c r="G715" s="12" t="str">
        <f t="shared" si="91"/>
        <v/>
      </c>
    </row>
    <row r="716" spans="1:7" x14ac:dyDescent="0.25">
      <c r="A716" s="8" t="str">
        <f t="shared" si="88"/>
        <v/>
      </c>
      <c r="B716" s="2" t="str">
        <f t="shared" si="89"/>
        <v/>
      </c>
      <c r="C716" s="2" t="str">
        <f t="shared" si="87"/>
        <v/>
      </c>
      <c r="D716" s="2" t="str">
        <f>IF(ISNUMBER(A716),COUNTIF(Calculations!B:B, A716),"")</f>
        <v/>
      </c>
      <c r="E716" s="2" t="str">
        <f>IF(ISNUMBER(A716),COUNTIF(Calculations!A:A, A716),"")</f>
        <v/>
      </c>
      <c r="F716" s="12" t="str">
        <f t="shared" si="90"/>
        <v/>
      </c>
      <c r="G716" s="12" t="str">
        <f t="shared" si="91"/>
        <v/>
      </c>
    </row>
    <row r="717" spans="1:7" x14ac:dyDescent="0.25">
      <c r="A717" s="8" t="str">
        <f t="shared" si="88"/>
        <v/>
      </c>
      <c r="B717" s="2" t="str">
        <f t="shared" si="89"/>
        <v/>
      </c>
      <c r="C717" s="2" t="str">
        <f t="shared" si="87"/>
        <v/>
      </c>
      <c r="D717" s="2" t="str">
        <f>IF(ISNUMBER(A717),COUNTIF(Calculations!B:B, A717),"")</f>
        <v/>
      </c>
      <c r="E717" s="2" t="str">
        <f>IF(ISNUMBER(A717),COUNTIF(Calculations!A:A, A717),"")</f>
        <v/>
      </c>
      <c r="F717" s="12" t="str">
        <f t="shared" si="90"/>
        <v/>
      </c>
      <c r="G717" s="12" t="str">
        <f t="shared" si="91"/>
        <v/>
      </c>
    </row>
    <row r="718" spans="1:7" x14ac:dyDescent="0.25">
      <c r="A718" s="8" t="str">
        <f t="shared" si="88"/>
        <v/>
      </c>
      <c r="B718" s="2" t="str">
        <f t="shared" si="89"/>
        <v/>
      </c>
      <c r="C718" s="2" t="str">
        <f t="shared" si="87"/>
        <v/>
      </c>
      <c r="D718" s="2" t="str">
        <f>IF(ISNUMBER(A718),COUNTIF(Calculations!B:B, A718),"")</f>
        <v/>
      </c>
      <c r="E718" s="2" t="str">
        <f>IF(ISNUMBER(A718),COUNTIF(Calculations!A:A, A718),"")</f>
        <v/>
      </c>
      <c r="F718" s="12" t="str">
        <f t="shared" si="90"/>
        <v/>
      </c>
      <c r="G718" s="12" t="str">
        <f t="shared" si="91"/>
        <v/>
      </c>
    </row>
    <row r="719" spans="1:7" x14ac:dyDescent="0.25">
      <c r="A719" s="8" t="str">
        <f t="shared" si="88"/>
        <v/>
      </c>
      <c r="B719" s="2" t="str">
        <f t="shared" si="89"/>
        <v/>
      </c>
      <c r="C719" s="2" t="str">
        <f t="shared" si="87"/>
        <v/>
      </c>
      <c r="D719" s="2" t="str">
        <f>IF(ISNUMBER(A719),COUNTIF(Calculations!B:B, A719),"")</f>
        <v/>
      </c>
      <c r="E719" s="2" t="str">
        <f>IF(ISNUMBER(A719),COUNTIF(Calculations!A:A, A719),"")</f>
        <v/>
      </c>
      <c r="F719" s="12" t="str">
        <f t="shared" si="90"/>
        <v/>
      </c>
      <c r="G719" s="12" t="str">
        <f t="shared" si="91"/>
        <v/>
      </c>
    </row>
    <row r="720" spans="1:7" x14ac:dyDescent="0.25">
      <c r="A720" s="8" t="str">
        <f t="shared" si="88"/>
        <v/>
      </c>
      <c r="B720" s="2" t="str">
        <f t="shared" si="89"/>
        <v/>
      </c>
      <c r="C720" s="2" t="str">
        <f t="shared" si="87"/>
        <v/>
      </c>
      <c r="D720" s="2" t="str">
        <f>IF(ISNUMBER(A720),COUNTIF(Calculations!B:B, A720),"")</f>
        <v/>
      </c>
      <c r="E720" s="2" t="str">
        <f>IF(ISNUMBER(A720),COUNTIF(Calculations!A:A, A720),"")</f>
        <v/>
      </c>
      <c r="F720" s="12" t="str">
        <f t="shared" si="90"/>
        <v/>
      </c>
      <c r="G720" s="12" t="str">
        <f t="shared" si="91"/>
        <v/>
      </c>
    </row>
    <row r="721" spans="1:7" x14ac:dyDescent="0.25">
      <c r="A721" s="8" t="str">
        <f t="shared" si="88"/>
        <v/>
      </c>
      <c r="B721" s="2" t="str">
        <f t="shared" si="89"/>
        <v/>
      </c>
      <c r="C721" s="2" t="str">
        <f t="shared" si="87"/>
        <v/>
      </c>
      <c r="D721" s="2" t="str">
        <f>IF(ISNUMBER(A721),COUNTIF(Calculations!B:B, A721),"")</f>
        <v/>
      </c>
      <c r="E721" s="2" t="str">
        <f>IF(ISNUMBER(A721),COUNTIF(Calculations!A:A, A721),"")</f>
        <v/>
      </c>
      <c r="F721" s="12" t="str">
        <f t="shared" si="90"/>
        <v/>
      </c>
      <c r="G721" s="12" t="str">
        <f t="shared" si="91"/>
        <v/>
      </c>
    </row>
    <row r="722" spans="1:7" x14ac:dyDescent="0.25">
      <c r="A722" s="8" t="str">
        <f t="shared" si="88"/>
        <v/>
      </c>
      <c r="B722" s="2" t="str">
        <f t="shared" si="89"/>
        <v/>
      </c>
      <c r="C722" s="2" t="str">
        <f t="shared" si="87"/>
        <v/>
      </c>
      <c r="D722" s="2" t="str">
        <f>IF(ISNUMBER(A722),COUNTIF(Calculations!B:B, A722),"")</f>
        <v/>
      </c>
      <c r="E722" s="2" t="str">
        <f>IF(ISNUMBER(A722),COUNTIF(Calculations!A:A, A722),"")</f>
        <v/>
      </c>
      <c r="F722" s="12" t="str">
        <f t="shared" si="90"/>
        <v/>
      </c>
      <c r="G722" s="12" t="str">
        <f t="shared" si="91"/>
        <v/>
      </c>
    </row>
    <row r="723" spans="1:7" x14ac:dyDescent="0.25">
      <c r="A723" s="8" t="str">
        <f t="shared" si="88"/>
        <v/>
      </c>
      <c r="B723" s="2" t="str">
        <f t="shared" si="89"/>
        <v/>
      </c>
      <c r="C723" s="2" t="str">
        <f t="shared" si="87"/>
        <v/>
      </c>
      <c r="D723" s="2" t="str">
        <f>IF(ISNUMBER(A723),COUNTIF(Calculations!B:B, A723),"")</f>
        <v/>
      </c>
      <c r="E723" s="2" t="str">
        <f>IF(ISNUMBER(A723),COUNTIF(Calculations!A:A, A723),"")</f>
        <v/>
      </c>
      <c r="F723" s="12" t="str">
        <f t="shared" si="90"/>
        <v/>
      </c>
      <c r="G723" s="12" t="str">
        <f t="shared" si="91"/>
        <v/>
      </c>
    </row>
    <row r="724" spans="1:7" x14ac:dyDescent="0.25">
      <c r="A724" s="8" t="str">
        <f t="shared" si="88"/>
        <v/>
      </c>
      <c r="B724" s="2" t="str">
        <f t="shared" si="89"/>
        <v/>
      </c>
      <c r="C724" s="2" t="str">
        <f t="shared" si="87"/>
        <v/>
      </c>
      <c r="D724" s="2" t="str">
        <f>IF(ISNUMBER(A724),COUNTIF(Calculations!B:B, A724),"")</f>
        <v/>
      </c>
      <c r="E724" s="2" t="str">
        <f>IF(ISNUMBER(A724),COUNTIF(Calculations!A:A, A724),"")</f>
        <v/>
      </c>
      <c r="F724" s="12" t="str">
        <f t="shared" si="90"/>
        <v/>
      </c>
      <c r="G724" s="12" t="str">
        <f t="shared" si="91"/>
        <v/>
      </c>
    </row>
    <row r="725" spans="1:7" x14ac:dyDescent="0.25">
      <c r="A725" s="8" t="str">
        <f t="shared" si="88"/>
        <v/>
      </c>
      <c r="B725" s="2" t="str">
        <f t="shared" si="89"/>
        <v/>
      </c>
      <c r="C725" s="2" t="str">
        <f t="shared" si="87"/>
        <v/>
      </c>
      <c r="D725" s="2" t="str">
        <f>IF(ISNUMBER(A725),COUNTIF(Calculations!B:B, A725),"")</f>
        <v/>
      </c>
      <c r="E725" s="2" t="str">
        <f>IF(ISNUMBER(A725),COUNTIF(Calculations!A:A, A725),"")</f>
        <v/>
      </c>
      <c r="F725" s="12" t="str">
        <f t="shared" si="90"/>
        <v/>
      </c>
      <c r="G725" s="12" t="str">
        <f t="shared" si="91"/>
        <v/>
      </c>
    </row>
    <row r="726" spans="1:7" x14ac:dyDescent="0.25">
      <c r="A726" s="8" t="str">
        <f t="shared" si="88"/>
        <v/>
      </c>
      <c r="B726" s="2" t="str">
        <f t="shared" si="89"/>
        <v/>
      </c>
      <c r="C726" s="2" t="str">
        <f t="shared" si="87"/>
        <v/>
      </c>
      <c r="D726" s="2" t="str">
        <f>IF(ISNUMBER(A726),COUNTIF(Calculations!B:B, A726),"")</f>
        <v/>
      </c>
      <c r="E726" s="2" t="str">
        <f>IF(ISNUMBER(A726),COUNTIF(Calculations!A:A, A726),"")</f>
        <v/>
      </c>
      <c r="F726" s="12" t="str">
        <f t="shared" si="90"/>
        <v/>
      </c>
      <c r="G726" s="12" t="str">
        <f t="shared" si="91"/>
        <v/>
      </c>
    </row>
    <row r="727" spans="1:7" x14ac:dyDescent="0.25">
      <c r="A727" s="8" t="str">
        <f t="shared" si="88"/>
        <v/>
      </c>
      <c r="B727" s="2" t="str">
        <f t="shared" si="89"/>
        <v/>
      </c>
      <c r="C727" s="2" t="str">
        <f t="shared" si="87"/>
        <v/>
      </c>
      <c r="D727" s="2" t="str">
        <f>IF(ISNUMBER(A727),COUNTIF(Calculations!B:B, A727),"")</f>
        <v/>
      </c>
      <c r="E727" s="2" t="str">
        <f>IF(ISNUMBER(A727),COUNTIF(Calculations!A:A, A727),"")</f>
        <v/>
      </c>
      <c r="F727" s="12" t="str">
        <f t="shared" si="90"/>
        <v/>
      </c>
      <c r="G727" s="12" t="str">
        <f t="shared" si="91"/>
        <v/>
      </c>
    </row>
    <row r="728" spans="1:7" x14ac:dyDescent="0.25">
      <c r="A728" s="8" t="str">
        <f t="shared" si="88"/>
        <v/>
      </c>
      <c r="B728" s="2" t="str">
        <f t="shared" si="89"/>
        <v/>
      </c>
      <c r="C728" s="2" t="str">
        <f t="shared" si="87"/>
        <v/>
      </c>
      <c r="D728" s="2" t="str">
        <f>IF(ISNUMBER(A728),COUNTIF(Calculations!B:B, A728),"")</f>
        <v/>
      </c>
      <c r="E728" s="2" t="str">
        <f>IF(ISNUMBER(A728),COUNTIF(Calculations!A:A, A728),"")</f>
        <v/>
      </c>
      <c r="F728" s="12" t="str">
        <f t="shared" si="90"/>
        <v/>
      </c>
      <c r="G728" s="12" t="str">
        <f t="shared" si="91"/>
        <v/>
      </c>
    </row>
    <row r="729" spans="1:7" x14ac:dyDescent="0.25">
      <c r="A729" s="8" t="str">
        <f t="shared" si="88"/>
        <v/>
      </c>
      <c r="B729" s="2" t="str">
        <f t="shared" si="89"/>
        <v/>
      </c>
      <c r="C729" s="2" t="str">
        <f t="shared" si="87"/>
        <v/>
      </c>
      <c r="D729" s="2" t="str">
        <f>IF(ISNUMBER(A729),COUNTIF(Calculations!B:B, A729),"")</f>
        <v/>
      </c>
      <c r="E729" s="2" t="str">
        <f>IF(ISNUMBER(A729),COUNTIF(Calculations!A:A, A729),"")</f>
        <v/>
      </c>
      <c r="F729" s="12" t="str">
        <f t="shared" si="90"/>
        <v/>
      </c>
      <c r="G729" s="12" t="str">
        <f t="shared" si="91"/>
        <v/>
      </c>
    </row>
    <row r="730" spans="1:7" x14ac:dyDescent="0.25">
      <c r="A730" s="8" t="str">
        <f t="shared" si="88"/>
        <v/>
      </c>
      <c r="B730" s="2" t="str">
        <f t="shared" si="89"/>
        <v/>
      </c>
      <c r="C730" s="2" t="str">
        <f t="shared" si="87"/>
        <v/>
      </c>
      <c r="D730" s="2" t="str">
        <f>IF(ISNUMBER(A730),COUNTIF(Calculations!B:B, A730),"")</f>
        <v/>
      </c>
      <c r="E730" s="2" t="str">
        <f>IF(ISNUMBER(A730),COUNTIF(Calculations!A:A, A730),"")</f>
        <v/>
      </c>
      <c r="F730" s="12" t="str">
        <f t="shared" si="90"/>
        <v/>
      </c>
      <c r="G730" s="12" t="str">
        <f t="shared" si="91"/>
        <v/>
      </c>
    </row>
    <row r="731" spans="1:7" x14ac:dyDescent="0.25">
      <c r="A731" s="8" t="str">
        <f t="shared" si="88"/>
        <v/>
      </c>
      <c r="B731" s="2" t="str">
        <f t="shared" si="89"/>
        <v/>
      </c>
      <c r="C731" s="2" t="str">
        <f t="shared" si="87"/>
        <v/>
      </c>
      <c r="D731" s="2" t="str">
        <f>IF(ISNUMBER(A731),COUNTIF(Calculations!B:B, A731),"")</f>
        <v/>
      </c>
      <c r="E731" s="2" t="str">
        <f>IF(ISNUMBER(A731),COUNTIF(Calculations!A:A, A731),"")</f>
        <v/>
      </c>
      <c r="F731" s="12" t="str">
        <f t="shared" si="90"/>
        <v/>
      </c>
      <c r="G731" s="12" t="str">
        <f t="shared" si="91"/>
        <v/>
      </c>
    </row>
    <row r="732" spans="1:7" x14ac:dyDescent="0.25">
      <c r="A732" s="8" t="str">
        <f t="shared" si="88"/>
        <v/>
      </c>
      <c r="B732" s="2" t="str">
        <f t="shared" si="89"/>
        <v/>
      </c>
      <c r="C732" s="2" t="str">
        <f t="shared" si="87"/>
        <v/>
      </c>
      <c r="D732" s="2" t="str">
        <f>IF(ISNUMBER(A732),COUNTIF(Calculations!B:B, A732),"")</f>
        <v/>
      </c>
      <c r="E732" s="2" t="str">
        <f>IF(ISNUMBER(A732),COUNTIF(Calculations!A:A, A732),"")</f>
        <v/>
      </c>
      <c r="F732" s="12" t="str">
        <f t="shared" si="90"/>
        <v/>
      </c>
      <c r="G732" s="12" t="str">
        <f t="shared" si="91"/>
        <v/>
      </c>
    </row>
    <row r="733" spans="1:7" x14ac:dyDescent="0.25">
      <c r="A733" s="8" t="str">
        <f t="shared" si="88"/>
        <v/>
      </c>
      <c r="B733" s="2" t="str">
        <f t="shared" si="89"/>
        <v/>
      </c>
      <c r="C733" s="2" t="str">
        <f t="shared" si="87"/>
        <v/>
      </c>
      <c r="D733" s="2" t="str">
        <f>IF(ISNUMBER(A733),COUNTIF(Calculations!B:B, A733),"")</f>
        <v/>
      </c>
      <c r="E733" s="2" t="str">
        <f>IF(ISNUMBER(A733),COUNTIF(Calculations!A:A, A733),"")</f>
        <v/>
      </c>
      <c r="F733" s="12" t="str">
        <f t="shared" si="90"/>
        <v/>
      </c>
      <c r="G733" s="12" t="str">
        <f t="shared" si="91"/>
        <v/>
      </c>
    </row>
    <row r="734" spans="1:7" x14ac:dyDescent="0.25">
      <c r="A734" s="8" t="str">
        <f t="shared" si="88"/>
        <v/>
      </c>
      <c r="B734" s="2" t="str">
        <f t="shared" si="89"/>
        <v/>
      </c>
      <c r="C734" s="2" t="str">
        <f t="shared" si="87"/>
        <v/>
      </c>
      <c r="D734" s="2" t="str">
        <f>IF(ISNUMBER(A734),COUNTIF(Calculations!B:B, A734),"")</f>
        <v/>
      </c>
      <c r="E734" s="2" t="str">
        <f>IF(ISNUMBER(A734),COUNTIF(Calculations!A:A, A734),"")</f>
        <v/>
      </c>
      <c r="F734" s="12" t="str">
        <f t="shared" si="90"/>
        <v/>
      </c>
      <c r="G734" s="12" t="str">
        <f t="shared" si="91"/>
        <v/>
      </c>
    </row>
    <row r="735" spans="1:7" x14ac:dyDescent="0.25">
      <c r="A735" s="8" t="str">
        <f t="shared" si="88"/>
        <v/>
      </c>
      <c r="B735" s="2" t="str">
        <f t="shared" si="89"/>
        <v/>
      </c>
      <c r="C735" s="2" t="str">
        <f t="shared" si="87"/>
        <v/>
      </c>
      <c r="D735" s="2" t="str">
        <f>IF(ISNUMBER(A735),COUNTIF(Calculations!B:B, A735),"")</f>
        <v/>
      </c>
      <c r="E735" s="2" t="str">
        <f>IF(ISNUMBER(A735),COUNTIF(Calculations!A:A, A735),"")</f>
        <v/>
      </c>
      <c r="F735" s="12" t="str">
        <f t="shared" si="90"/>
        <v/>
      </c>
      <c r="G735" s="12" t="str">
        <f t="shared" si="91"/>
        <v/>
      </c>
    </row>
    <row r="736" spans="1:7" x14ac:dyDescent="0.25">
      <c r="A736" s="8" t="str">
        <f t="shared" si="88"/>
        <v/>
      </c>
      <c r="B736" s="2" t="str">
        <f t="shared" si="89"/>
        <v/>
      </c>
      <c r="C736" s="2" t="str">
        <f t="shared" si="87"/>
        <v/>
      </c>
      <c r="D736" s="2" t="str">
        <f>IF(ISNUMBER(A736),COUNTIF(Calculations!B:B, A736),"")</f>
        <v/>
      </c>
      <c r="E736" s="2" t="str">
        <f>IF(ISNUMBER(A736),COUNTIF(Calculations!A:A, A736),"")</f>
        <v/>
      </c>
      <c r="F736" s="12" t="str">
        <f t="shared" si="90"/>
        <v/>
      </c>
      <c r="G736" s="12" t="str">
        <f t="shared" si="91"/>
        <v/>
      </c>
    </row>
    <row r="737" spans="1:7" x14ac:dyDescent="0.25">
      <c r="A737" s="8" t="str">
        <f t="shared" si="88"/>
        <v/>
      </c>
      <c r="B737" s="2" t="str">
        <f t="shared" si="89"/>
        <v/>
      </c>
      <c r="C737" s="2" t="str">
        <f t="shared" si="87"/>
        <v/>
      </c>
      <c r="D737" s="2" t="str">
        <f>IF(ISNUMBER(A737),COUNTIF(Calculations!B:B, A737),"")</f>
        <v/>
      </c>
      <c r="E737" s="2" t="str">
        <f>IF(ISNUMBER(A737),COUNTIF(Calculations!A:A, A737),"")</f>
        <v/>
      </c>
      <c r="F737" s="12" t="str">
        <f t="shared" si="90"/>
        <v/>
      </c>
      <c r="G737" s="12" t="str">
        <f t="shared" si="91"/>
        <v/>
      </c>
    </row>
    <row r="738" spans="1:7" x14ac:dyDescent="0.25">
      <c r="A738" s="8" t="str">
        <f t="shared" si="88"/>
        <v/>
      </c>
      <c r="B738" s="2" t="str">
        <f t="shared" si="89"/>
        <v/>
      </c>
      <c r="C738" s="2" t="str">
        <f t="shared" si="87"/>
        <v/>
      </c>
      <c r="D738" s="2" t="str">
        <f>IF(ISNUMBER(A738),COUNTIF(Calculations!B:B, A738),"")</f>
        <v/>
      </c>
      <c r="E738" s="2" t="str">
        <f>IF(ISNUMBER(A738),COUNTIF(Calculations!A:A, A738),"")</f>
        <v/>
      </c>
      <c r="F738" s="12" t="str">
        <f t="shared" si="90"/>
        <v/>
      </c>
      <c r="G738" s="12" t="str">
        <f t="shared" si="91"/>
        <v/>
      </c>
    </row>
    <row r="739" spans="1:7" x14ac:dyDescent="0.25">
      <c r="A739" s="8" t="str">
        <f t="shared" si="88"/>
        <v/>
      </c>
      <c r="B739" s="2" t="str">
        <f t="shared" si="89"/>
        <v/>
      </c>
      <c r="C739" s="2" t="str">
        <f t="shared" si="87"/>
        <v/>
      </c>
      <c r="D739" s="2" t="str">
        <f>IF(ISNUMBER(A739),COUNTIF(Calculations!B:B, A739),"")</f>
        <v/>
      </c>
      <c r="E739" s="2" t="str">
        <f>IF(ISNUMBER(A739),COUNTIF(Calculations!A:A, A739),"")</f>
        <v/>
      </c>
      <c r="F739" s="12" t="str">
        <f t="shared" si="90"/>
        <v/>
      </c>
      <c r="G739" s="12" t="str">
        <f t="shared" si="91"/>
        <v/>
      </c>
    </row>
    <row r="740" spans="1:7" x14ac:dyDescent="0.25">
      <c r="A740" s="8" t="str">
        <f t="shared" si="88"/>
        <v/>
      </c>
      <c r="B740" s="2" t="str">
        <f t="shared" si="89"/>
        <v/>
      </c>
      <c r="C740" s="2" t="str">
        <f t="shared" si="87"/>
        <v/>
      </c>
      <c r="D740" s="2" t="str">
        <f>IF(ISNUMBER(A740),COUNTIF(Calculations!B:B, A740),"")</f>
        <v/>
      </c>
      <c r="E740" s="2" t="str">
        <f>IF(ISNUMBER(A740),COUNTIF(Calculations!A:A, A740),"")</f>
        <v/>
      </c>
      <c r="F740" s="12" t="str">
        <f t="shared" si="90"/>
        <v/>
      </c>
      <c r="G740" s="12" t="str">
        <f t="shared" si="91"/>
        <v/>
      </c>
    </row>
    <row r="741" spans="1:7" x14ac:dyDescent="0.25">
      <c r="A741" s="8" t="str">
        <f t="shared" si="88"/>
        <v/>
      </c>
      <c r="B741" s="2" t="str">
        <f t="shared" si="89"/>
        <v/>
      </c>
      <c r="C741" s="2" t="str">
        <f t="shared" si="87"/>
        <v/>
      </c>
      <c r="D741" s="2" t="str">
        <f>IF(ISNUMBER(A741),COUNTIF(Calculations!B:B, A741),"")</f>
        <v/>
      </c>
      <c r="E741" s="2" t="str">
        <f>IF(ISNUMBER(A741),COUNTIF(Calculations!A:A, A741),"")</f>
        <v/>
      </c>
      <c r="F741" s="12" t="str">
        <f t="shared" si="90"/>
        <v/>
      </c>
      <c r="G741" s="12" t="str">
        <f t="shared" si="91"/>
        <v/>
      </c>
    </row>
    <row r="742" spans="1:7" x14ac:dyDescent="0.25">
      <c r="A742" s="8" t="str">
        <f t="shared" si="88"/>
        <v/>
      </c>
      <c r="B742" s="2" t="str">
        <f t="shared" si="89"/>
        <v/>
      </c>
      <c r="C742" s="2" t="str">
        <f t="shared" si="87"/>
        <v/>
      </c>
      <c r="D742" s="2" t="str">
        <f>IF(ISNUMBER(A742),COUNTIF(Calculations!B:B, A742),"")</f>
        <v/>
      </c>
      <c r="E742" s="2" t="str">
        <f>IF(ISNUMBER(A742),COUNTIF(Calculations!A:A, A742),"")</f>
        <v/>
      </c>
      <c r="F742" s="12" t="str">
        <f t="shared" si="90"/>
        <v/>
      </c>
      <c r="G742" s="12" t="str">
        <f t="shared" si="91"/>
        <v/>
      </c>
    </row>
    <row r="743" spans="1:7" x14ac:dyDescent="0.25">
      <c r="A743" s="8" t="str">
        <f t="shared" si="88"/>
        <v/>
      </c>
      <c r="B743" s="2" t="str">
        <f t="shared" si="89"/>
        <v/>
      </c>
      <c r="C743" s="2" t="str">
        <f t="shared" si="87"/>
        <v/>
      </c>
      <c r="D743" s="2" t="str">
        <f>IF(ISNUMBER(A743),COUNTIF(Calculations!B:B, A743),"")</f>
        <v/>
      </c>
      <c r="E743" s="2" t="str">
        <f>IF(ISNUMBER(A743),COUNTIF(Calculations!A:A, A743),"")</f>
        <v/>
      </c>
      <c r="F743" s="12" t="str">
        <f t="shared" si="90"/>
        <v/>
      </c>
      <c r="G743" s="12" t="str">
        <f t="shared" si="91"/>
        <v/>
      </c>
    </row>
    <row r="744" spans="1:7" x14ac:dyDescent="0.25">
      <c r="A744" s="8" t="str">
        <f t="shared" si="88"/>
        <v/>
      </c>
      <c r="B744" s="2" t="str">
        <f t="shared" si="89"/>
        <v/>
      </c>
      <c r="C744" s="2" t="str">
        <f t="shared" si="87"/>
        <v/>
      </c>
      <c r="D744" s="2" t="str">
        <f>IF(ISNUMBER(A744),COUNTIF(Calculations!B:B, A744),"")</f>
        <v/>
      </c>
      <c r="E744" s="2" t="str">
        <f>IF(ISNUMBER(A744),COUNTIF(Calculations!A:A, A744),"")</f>
        <v/>
      </c>
      <c r="F744" s="12" t="str">
        <f t="shared" si="90"/>
        <v/>
      </c>
      <c r="G744" s="12" t="str">
        <f t="shared" si="91"/>
        <v/>
      </c>
    </row>
    <row r="745" spans="1:7" x14ac:dyDescent="0.25">
      <c r="A745" s="8" t="str">
        <f t="shared" si="88"/>
        <v/>
      </c>
      <c r="B745" s="2" t="str">
        <f t="shared" si="89"/>
        <v/>
      </c>
      <c r="C745" s="2" t="str">
        <f t="shared" si="87"/>
        <v/>
      </c>
      <c r="D745" s="2" t="str">
        <f>IF(ISNUMBER(A745),COUNTIF(Calculations!B:B, A745),"")</f>
        <v/>
      </c>
      <c r="E745" s="2" t="str">
        <f>IF(ISNUMBER(A745),COUNTIF(Calculations!A:A, A745),"")</f>
        <v/>
      </c>
      <c r="F745" s="12" t="str">
        <f t="shared" si="90"/>
        <v/>
      </c>
      <c r="G745" s="12" t="str">
        <f t="shared" si="91"/>
        <v/>
      </c>
    </row>
    <row r="746" spans="1:7" x14ac:dyDescent="0.25">
      <c r="A746" s="8" t="str">
        <f t="shared" si="88"/>
        <v/>
      </c>
      <c r="B746" s="2" t="str">
        <f t="shared" si="89"/>
        <v/>
      </c>
      <c r="C746" s="2" t="str">
        <f t="shared" si="87"/>
        <v/>
      </c>
      <c r="D746" s="2" t="str">
        <f>IF(ISNUMBER(A746),COUNTIF(Calculations!B:B, A746),"")</f>
        <v/>
      </c>
      <c r="E746" s="2" t="str">
        <f>IF(ISNUMBER(A746),COUNTIF(Calculations!A:A, A746),"")</f>
        <v/>
      </c>
      <c r="F746" s="12" t="str">
        <f t="shared" si="90"/>
        <v/>
      </c>
      <c r="G746" s="12" t="str">
        <f t="shared" si="91"/>
        <v/>
      </c>
    </row>
    <row r="747" spans="1:7" x14ac:dyDescent="0.25">
      <c r="A747" s="8" t="str">
        <f t="shared" si="88"/>
        <v/>
      </c>
      <c r="B747" s="2" t="str">
        <f t="shared" si="89"/>
        <v/>
      </c>
      <c r="C747" s="2" t="str">
        <f t="shared" si="87"/>
        <v/>
      </c>
      <c r="D747" s="2" t="str">
        <f>IF(ISNUMBER(A747),COUNTIF(Calculations!B:B, A747),"")</f>
        <v/>
      </c>
      <c r="E747" s="2" t="str">
        <f>IF(ISNUMBER(A747),COUNTIF(Calculations!A:A, A747),"")</f>
        <v/>
      </c>
      <c r="F747" s="12" t="str">
        <f t="shared" si="90"/>
        <v/>
      </c>
      <c r="G747" s="12" t="str">
        <f t="shared" si="91"/>
        <v/>
      </c>
    </row>
    <row r="748" spans="1:7" x14ac:dyDescent="0.25">
      <c r="A748" s="8" t="str">
        <f t="shared" si="88"/>
        <v/>
      </c>
      <c r="B748" s="2" t="str">
        <f t="shared" si="89"/>
        <v/>
      </c>
      <c r="C748" s="2" t="str">
        <f t="shared" si="87"/>
        <v/>
      </c>
      <c r="D748" s="2" t="str">
        <f>IF(ISNUMBER(A748),COUNTIF(Calculations!B:B, A748),"")</f>
        <v/>
      </c>
      <c r="E748" s="2" t="str">
        <f>IF(ISNUMBER(A748),COUNTIF(Calculations!A:A, A748),"")</f>
        <v/>
      </c>
      <c r="F748" s="12" t="str">
        <f t="shared" si="90"/>
        <v/>
      </c>
      <c r="G748" s="12" t="str">
        <f t="shared" si="91"/>
        <v/>
      </c>
    </row>
    <row r="749" spans="1:7" x14ac:dyDescent="0.25">
      <c r="A749" s="8" t="str">
        <f t="shared" si="88"/>
        <v/>
      </c>
      <c r="B749" s="2" t="str">
        <f t="shared" si="89"/>
        <v/>
      </c>
      <c r="C749" s="2" t="str">
        <f t="shared" si="87"/>
        <v/>
      </c>
      <c r="D749" s="2" t="str">
        <f>IF(ISNUMBER(A749),COUNTIF(Calculations!B:B, A749),"")</f>
        <v/>
      </c>
      <c r="E749" s="2" t="str">
        <f>IF(ISNUMBER(A749),COUNTIF(Calculations!A:A, A749),"")</f>
        <v/>
      </c>
      <c r="F749" s="12" t="str">
        <f t="shared" si="90"/>
        <v/>
      </c>
      <c r="G749" s="12" t="str">
        <f t="shared" si="91"/>
        <v/>
      </c>
    </row>
    <row r="750" spans="1:7" x14ac:dyDescent="0.25">
      <c r="A750" s="8" t="str">
        <f t="shared" si="88"/>
        <v/>
      </c>
      <c r="B750" s="2" t="str">
        <f t="shared" si="89"/>
        <v/>
      </c>
      <c r="C750" s="2" t="str">
        <f t="shared" si="87"/>
        <v/>
      </c>
      <c r="D750" s="2" t="str">
        <f>IF(ISNUMBER(A750),COUNTIF(Calculations!B:B, A750),"")</f>
        <v/>
      </c>
      <c r="E750" s="2" t="str">
        <f>IF(ISNUMBER(A750),COUNTIF(Calculations!A:A, A750),"")</f>
        <v/>
      </c>
      <c r="F750" s="12" t="str">
        <f t="shared" si="90"/>
        <v/>
      </c>
      <c r="G750" s="12" t="str">
        <f t="shared" si="91"/>
        <v/>
      </c>
    </row>
    <row r="751" spans="1:7" x14ac:dyDescent="0.25">
      <c r="A751" s="8" t="str">
        <f t="shared" si="88"/>
        <v/>
      </c>
      <c r="B751" s="2" t="str">
        <f t="shared" si="89"/>
        <v/>
      </c>
      <c r="C751" s="2" t="str">
        <f t="shared" si="87"/>
        <v/>
      </c>
      <c r="D751" s="2" t="str">
        <f>IF(ISNUMBER(A751),COUNTIF(Calculations!B:B, A751),"")</f>
        <v/>
      </c>
      <c r="E751" s="2" t="str">
        <f>IF(ISNUMBER(A751),COUNTIF(Calculations!A:A, A751),"")</f>
        <v/>
      </c>
      <c r="F751" s="12" t="str">
        <f t="shared" si="90"/>
        <v/>
      </c>
      <c r="G751" s="12" t="str">
        <f t="shared" si="91"/>
        <v/>
      </c>
    </row>
    <row r="752" spans="1:7" x14ac:dyDescent="0.25">
      <c r="A752" s="8" t="str">
        <f t="shared" si="88"/>
        <v/>
      </c>
      <c r="B752" s="2" t="str">
        <f t="shared" si="89"/>
        <v/>
      </c>
      <c r="C752" s="2" t="str">
        <f t="shared" si="87"/>
        <v/>
      </c>
      <c r="D752" s="2" t="str">
        <f>IF(ISNUMBER(A752),COUNTIF(Calculations!B:B, A752),"")</f>
        <v/>
      </c>
      <c r="E752" s="2" t="str">
        <f>IF(ISNUMBER(A752),COUNTIF(Calculations!A:A, A752),"")</f>
        <v/>
      </c>
      <c r="F752" s="12" t="str">
        <f t="shared" si="90"/>
        <v/>
      </c>
      <c r="G752" s="12" t="str">
        <f t="shared" si="91"/>
        <v/>
      </c>
    </row>
    <row r="753" spans="1:7" x14ac:dyDescent="0.25">
      <c r="A753" s="8" t="str">
        <f t="shared" si="88"/>
        <v/>
      </c>
      <c r="B753" s="2" t="str">
        <f t="shared" si="89"/>
        <v/>
      </c>
      <c r="C753" s="2" t="str">
        <f t="shared" si="87"/>
        <v/>
      </c>
      <c r="D753" s="2" t="str">
        <f>IF(ISNUMBER(A753),COUNTIF(Calculations!B:B, A753),"")</f>
        <v/>
      </c>
      <c r="E753" s="2" t="str">
        <f>IF(ISNUMBER(A753),COUNTIF(Calculations!A:A, A753),"")</f>
        <v/>
      </c>
      <c r="F753" s="12" t="str">
        <f t="shared" si="90"/>
        <v/>
      </c>
      <c r="G753" s="12" t="str">
        <f t="shared" si="91"/>
        <v/>
      </c>
    </row>
    <row r="754" spans="1:7" x14ac:dyDescent="0.25">
      <c r="A754" s="8" t="str">
        <f t="shared" si="88"/>
        <v/>
      </c>
      <c r="B754" s="2" t="str">
        <f t="shared" si="89"/>
        <v/>
      </c>
      <c r="C754" s="2" t="str">
        <f t="shared" si="87"/>
        <v/>
      </c>
      <c r="D754" s="2" t="str">
        <f>IF(ISNUMBER(A754),COUNTIF(Calculations!B:B, A754),"")</f>
        <v/>
      </c>
      <c r="E754" s="2" t="str">
        <f>IF(ISNUMBER(A754),COUNTIF(Calculations!A:A, A754),"")</f>
        <v/>
      </c>
      <c r="F754" s="12" t="str">
        <f t="shared" si="90"/>
        <v/>
      </c>
      <c r="G754" s="12" t="str">
        <f t="shared" si="91"/>
        <v/>
      </c>
    </row>
    <row r="755" spans="1:7" x14ac:dyDescent="0.25">
      <c r="A755" s="8" t="str">
        <f t="shared" si="88"/>
        <v/>
      </c>
      <c r="B755" s="2" t="str">
        <f t="shared" si="89"/>
        <v/>
      </c>
      <c r="C755" s="2" t="str">
        <f t="shared" si="87"/>
        <v/>
      </c>
      <c r="D755" s="2" t="str">
        <f>IF(ISNUMBER(A755),COUNTIF(Calculations!B:B, A755),"")</f>
        <v/>
      </c>
      <c r="E755" s="2" t="str">
        <f>IF(ISNUMBER(A755),COUNTIF(Calculations!A:A, A755),"")</f>
        <v/>
      </c>
      <c r="F755" s="12" t="str">
        <f t="shared" si="90"/>
        <v/>
      </c>
      <c r="G755" s="12" t="str">
        <f t="shared" si="91"/>
        <v/>
      </c>
    </row>
    <row r="756" spans="1:7" x14ac:dyDescent="0.25">
      <c r="A756" s="8" t="str">
        <f t="shared" si="88"/>
        <v/>
      </c>
      <c r="B756" s="2" t="str">
        <f t="shared" si="89"/>
        <v/>
      </c>
      <c r="C756" s="2" t="str">
        <f t="shared" si="87"/>
        <v/>
      </c>
      <c r="D756" s="2" t="str">
        <f>IF(ISNUMBER(A756),COUNTIF(Calculations!B:B, A756),"")</f>
        <v/>
      </c>
      <c r="E756" s="2" t="str">
        <f>IF(ISNUMBER(A756),COUNTIF(Calculations!A:A, A756),"")</f>
        <v/>
      </c>
      <c r="F756" s="12" t="str">
        <f t="shared" si="90"/>
        <v/>
      </c>
      <c r="G756" s="12" t="str">
        <f t="shared" si="91"/>
        <v/>
      </c>
    </row>
    <row r="757" spans="1:7" x14ac:dyDescent="0.25">
      <c r="A757" s="8" t="str">
        <f t="shared" si="88"/>
        <v/>
      </c>
      <c r="B757" s="2" t="str">
        <f t="shared" si="89"/>
        <v/>
      </c>
      <c r="C757" s="2" t="str">
        <f t="shared" si="87"/>
        <v/>
      </c>
      <c r="D757" s="2" t="str">
        <f>IF(ISNUMBER(A757),COUNTIF(Calculations!B:B, A757),"")</f>
        <v/>
      </c>
      <c r="E757" s="2" t="str">
        <f>IF(ISNUMBER(A757),COUNTIF(Calculations!A:A, A757),"")</f>
        <v/>
      </c>
      <c r="F757" s="12" t="str">
        <f t="shared" si="90"/>
        <v/>
      </c>
      <c r="G757" s="12" t="str">
        <f t="shared" si="91"/>
        <v/>
      </c>
    </row>
    <row r="758" spans="1:7" x14ac:dyDescent="0.25">
      <c r="A758" s="8" t="str">
        <f t="shared" si="88"/>
        <v/>
      </c>
      <c r="B758" s="2" t="str">
        <f t="shared" si="89"/>
        <v/>
      </c>
      <c r="C758" s="2" t="str">
        <f t="shared" si="87"/>
        <v/>
      </c>
      <c r="D758" s="2" t="str">
        <f>IF(ISNUMBER(A758),COUNTIF(Calculations!B:B, A758),"")</f>
        <v/>
      </c>
      <c r="E758" s="2" t="str">
        <f>IF(ISNUMBER(A758),COUNTIF(Calculations!A:A, A758),"")</f>
        <v/>
      </c>
      <c r="F758" s="12" t="str">
        <f t="shared" si="90"/>
        <v/>
      </c>
      <c r="G758" s="12" t="str">
        <f t="shared" si="91"/>
        <v/>
      </c>
    </row>
    <row r="759" spans="1:7" x14ac:dyDescent="0.25">
      <c r="A759" s="8" t="str">
        <f t="shared" si="88"/>
        <v/>
      </c>
      <c r="B759" s="2" t="str">
        <f t="shared" si="89"/>
        <v/>
      </c>
      <c r="C759" s="2" t="str">
        <f t="shared" si="87"/>
        <v/>
      </c>
      <c r="D759" s="2" t="str">
        <f>IF(ISNUMBER(A759),COUNTIF(Calculations!B:B, A759),"")</f>
        <v/>
      </c>
      <c r="E759" s="2" t="str">
        <f>IF(ISNUMBER(A759),COUNTIF(Calculations!A:A, A759),"")</f>
        <v/>
      </c>
      <c r="F759" s="12" t="str">
        <f t="shared" si="90"/>
        <v/>
      </c>
      <c r="G759" s="12" t="str">
        <f t="shared" si="91"/>
        <v/>
      </c>
    </row>
    <row r="760" spans="1:7" x14ac:dyDescent="0.25">
      <c r="A760" s="8" t="str">
        <f t="shared" si="88"/>
        <v/>
      </c>
      <c r="B760" s="2" t="str">
        <f t="shared" si="89"/>
        <v/>
      </c>
      <c r="C760" s="2" t="str">
        <f t="shared" si="87"/>
        <v/>
      </c>
      <c r="D760" s="2" t="str">
        <f>IF(ISNUMBER(A760),COUNTIF(Calculations!B:B, A760),"")</f>
        <v/>
      </c>
      <c r="E760" s="2" t="str">
        <f>IF(ISNUMBER(A760),COUNTIF(Calculations!A:A, A760),"")</f>
        <v/>
      </c>
      <c r="F760" s="12" t="str">
        <f t="shared" si="90"/>
        <v/>
      </c>
      <c r="G760" s="12" t="str">
        <f t="shared" si="91"/>
        <v/>
      </c>
    </row>
    <row r="761" spans="1:7" x14ac:dyDescent="0.25">
      <c r="A761" s="8" t="str">
        <f t="shared" si="88"/>
        <v/>
      </c>
      <c r="B761" s="2" t="str">
        <f t="shared" si="89"/>
        <v/>
      </c>
      <c r="C761" s="2" t="str">
        <f t="shared" si="87"/>
        <v/>
      </c>
      <c r="D761" s="2" t="str">
        <f>IF(ISNUMBER(A761),COUNTIF(Calculations!B:B, A761),"")</f>
        <v/>
      </c>
      <c r="E761" s="2" t="str">
        <f>IF(ISNUMBER(A761),COUNTIF(Calculations!A:A, A761),"")</f>
        <v/>
      </c>
      <c r="F761" s="12" t="str">
        <f t="shared" si="90"/>
        <v/>
      </c>
      <c r="G761" s="12" t="str">
        <f t="shared" si="91"/>
        <v/>
      </c>
    </row>
    <row r="762" spans="1:7" x14ac:dyDescent="0.25">
      <c r="A762" s="8" t="str">
        <f t="shared" si="88"/>
        <v/>
      </c>
      <c r="B762" s="2" t="str">
        <f t="shared" si="89"/>
        <v/>
      </c>
      <c r="C762" s="2" t="str">
        <f t="shared" si="87"/>
        <v/>
      </c>
      <c r="D762" s="2" t="str">
        <f>IF(ISNUMBER(A762),COUNTIF(Calculations!B:B, A762),"")</f>
        <v/>
      </c>
      <c r="E762" s="2" t="str">
        <f>IF(ISNUMBER(A762),COUNTIF(Calculations!A:A, A762),"")</f>
        <v/>
      </c>
      <c r="F762" s="12" t="str">
        <f t="shared" si="90"/>
        <v/>
      </c>
      <c r="G762" s="12" t="str">
        <f t="shared" si="91"/>
        <v/>
      </c>
    </row>
    <row r="763" spans="1:7" x14ac:dyDescent="0.25">
      <c r="A763" s="8" t="str">
        <f t="shared" si="88"/>
        <v/>
      </c>
      <c r="B763" s="2" t="str">
        <f t="shared" si="89"/>
        <v/>
      </c>
      <c r="C763" s="2" t="str">
        <f t="shared" si="87"/>
        <v/>
      </c>
      <c r="D763" s="2" t="str">
        <f>IF(ISNUMBER(A763),COUNTIF(Calculations!B:B, A763),"")</f>
        <v/>
      </c>
      <c r="E763" s="2" t="str">
        <f>IF(ISNUMBER(A763),COUNTIF(Calculations!A:A, A763),"")</f>
        <v/>
      </c>
      <c r="F763" s="12" t="str">
        <f t="shared" si="90"/>
        <v/>
      </c>
      <c r="G763" s="12" t="str">
        <f t="shared" si="91"/>
        <v/>
      </c>
    </row>
    <row r="764" spans="1:7" x14ac:dyDescent="0.25">
      <c r="A764" s="8" t="str">
        <f t="shared" si="88"/>
        <v/>
      </c>
      <c r="B764" s="2" t="str">
        <f t="shared" si="89"/>
        <v/>
      </c>
      <c r="C764" s="2" t="str">
        <f t="shared" si="87"/>
        <v/>
      </c>
      <c r="D764" s="2" t="str">
        <f>IF(ISNUMBER(A764),COUNTIF(Calculations!B:B, A764),"")</f>
        <v/>
      </c>
      <c r="E764" s="2" t="str">
        <f>IF(ISNUMBER(A764),COUNTIF(Calculations!A:A, A764),"")</f>
        <v/>
      </c>
      <c r="F764" s="12" t="str">
        <f t="shared" si="90"/>
        <v/>
      </c>
      <c r="G764" s="12" t="str">
        <f t="shared" si="91"/>
        <v/>
      </c>
    </row>
    <row r="765" spans="1:7" x14ac:dyDescent="0.25">
      <c r="A765" s="8" t="str">
        <f t="shared" si="88"/>
        <v/>
      </c>
      <c r="B765" s="2" t="str">
        <f t="shared" si="89"/>
        <v/>
      </c>
      <c r="C765" s="2" t="str">
        <f t="shared" si="87"/>
        <v/>
      </c>
      <c r="D765" s="2" t="str">
        <f>IF(ISNUMBER(A765),COUNTIF(Calculations!B:B, A765),"")</f>
        <v/>
      </c>
      <c r="E765" s="2" t="str">
        <f>IF(ISNUMBER(A765),COUNTIF(Calculations!A:A, A765),"")</f>
        <v/>
      </c>
      <c r="F765" s="12" t="str">
        <f t="shared" si="90"/>
        <v/>
      </c>
      <c r="G765" s="12" t="str">
        <f t="shared" si="91"/>
        <v/>
      </c>
    </row>
    <row r="766" spans="1:7" x14ac:dyDescent="0.25">
      <c r="A766" s="8" t="str">
        <f t="shared" si="88"/>
        <v/>
      </c>
      <c r="B766" s="2" t="str">
        <f t="shared" si="89"/>
        <v/>
      </c>
      <c r="C766" s="2" t="str">
        <f t="shared" si="87"/>
        <v/>
      </c>
      <c r="D766" s="2" t="str">
        <f>IF(ISNUMBER(A766),COUNTIF(Calculations!B:B, A766),"")</f>
        <v/>
      </c>
      <c r="E766" s="2" t="str">
        <f>IF(ISNUMBER(A766),COUNTIF(Calculations!A:A, A766),"")</f>
        <v/>
      </c>
      <c r="F766" s="12" t="str">
        <f t="shared" si="90"/>
        <v/>
      </c>
      <c r="G766" s="12" t="str">
        <f t="shared" si="91"/>
        <v/>
      </c>
    </row>
    <row r="767" spans="1:7" x14ac:dyDescent="0.25">
      <c r="A767" s="8" t="str">
        <f t="shared" si="88"/>
        <v/>
      </c>
      <c r="B767" s="2" t="str">
        <f t="shared" si="89"/>
        <v/>
      </c>
      <c r="C767" s="2" t="str">
        <f t="shared" si="87"/>
        <v/>
      </c>
      <c r="D767" s="2" t="str">
        <f>IF(ISNUMBER(A767),COUNTIF(Calculations!B:B, A767),"")</f>
        <v/>
      </c>
      <c r="E767" s="2" t="str">
        <f>IF(ISNUMBER(A767),COUNTIF(Calculations!A:A, A767),"")</f>
        <v/>
      </c>
      <c r="F767" s="12" t="str">
        <f t="shared" si="90"/>
        <v/>
      </c>
      <c r="G767" s="12" t="str">
        <f t="shared" si="91"/>
        <v/>
      </c>
    </row>
    <row r="768" spans="1:7" x14ac:dyDescent="0.25">
      <c r="A768" s="8" t="str">
        <f t="shared" si="88"/>
        <v/>
      </c>
      <c r="B768" s="2" t="str">
        <f t="shared" si="89"/>
        <v/>
      </c>
      <c r="C768" s="2" t="str">
        <f t="shared" si="87"/>
        <v/>
      </c>
      <c r="D768" s="2" t="str">
        <f>IF(ISNUMBER(A768),COUNTIF(Calculations!B:B, A768),"")</f>
        <v/>
      </c>
      <c r="E768" s="2" t="str">
        <f>IF(ISNUMBER(A768),COUNTIF(Calculations!A:A, A768),"")</f>
        <v/>
      </c>
      <c r="F768" s="12" t="str">
        <f t="shared" si="90"/>
        <v/>
      </c>
      <c r="G768" s="12" t="str">
        <f t="shared" si="91"/>
        <v/>
      </c>
    </row>
    <row r="769" spans="1:7" x14ac:dyDescent="0.25">
      <c r="A769" s="8" t="str">
        <f t="shared" si="88"/>
        <v/>
      </c>
      <c r="B769" s="2" t="str">
        <f t="shared" si="89"/>
        <v/>
      </c>
      <c r="C769" s="2" t="str">
        <f t="shared" si="87"/>
        <v/>
      </c>
      <c r="D769" s="2" t="str">
        <f>IF(ISNUMBER(A769),COUNTIF(Calculations!B:B, A769),"")</f>
        <v/>
      </c>
      <c r="E769" s="2" t="str">
        <f>IF(ISNUMBER(A769),COUNTIF(Calculations!A:A, A769),"")</f>
        <v/>
      </c>
      <c r="F769" s="12" t="str">
        <f t="shared" si="90"/>
        <v/>
      </c>
      <c r="G769" s="12" t="str">
        <f t="shared" si="91"/>
        <v/>
      </c>
    </row>
    <row r="770" spans="1:7" x14ac:dyDescent="0.25">
      <c r="A770" s="8" t="str">
        <f t="shared" si="88"/>
        <v/>
      </c>
      <c r="B770" s="2" t="str">
        <f t="shared" si="89"/>
        <v/>
      </c>
      <c r="C770" s="2" t="str">
        <f t="shared" ref="C770:C833" si="92">IF(ISNUMBER(A770),COUNTIFS(IndirectStartDates,"&lt;="&amp;A770,IndirectCompletedDates,"&gt;"&amp;A770) + COUNTIFS(IndirectStartDates,"&lt;="&amp;A770,IndirectCompletedDates,""),"")</f>
        <v/>
      </c>
      <c r="D770" s="2" t="str">
        <f>IF(ISNUMBER(A770),COUNTIF(Calculations!B:B, A770),"")</f>
        <v/>
      </c>
      <c r="E770" s="2" t="str">
        <f>IF(ISNUMBER(A770),COUNTIF(Calculations!A:A, A770),"")</f>
        <v/>
      </c>
      <c r="F770" s="12" t="str">
        <f t="shared" si="90"/>
        <v/>
      </c>
      <c r="G770" s="12" t="str">
        <f t="shared" si="91"/>
        <v/>
      </c>
    </row>
    <row r="771" spans="1:7" x14ac:dyDescent="0.25">
      <c r="A771" s="8" t="str">
        <f t="shared" ref="A771:A834" si="93">IF(ISNUMBER(A770),IF(A770+1&lt;=MAX(IndirectStartDates,IndirectCompletedDates),A770+1,""),"")</f>
        <v/>
      </c>
      <c r="B771" s="2" t="str">
        <f t="shared" ref="B771:B834" si="94">IF(ISNUMBER(A771),YEAR(A771)&amp;"-"&amp;TEXT(WEEKNUM(A771),"00"),"")</f>
        <v/>
      </c>
      <c r="C771" s="2" t="str">
        <f t="shared" si="92"/>
        <v/>
      </c>
      <c r="D771" s="2" t="str">
        <f>IF(ISNUMBER(A771),COUNTIF(Calculations!B:B, A771),"")</f>
        <v/>
      </c>
      <c r="E771" s="2" t="str">
        <f>IF(ISNUMBER(A771),COUNTIF(Calculations!A:A, A771),"")</f>
        <v/>
      </c>
      <c r="F771" s="12" t="str">
        <f t="shared" si="90"/>
        <v/>
      </c>
      <c r="G771" s="12" t="str">
        <f t="shared" si="91"/>
        <v/>
      </c>
    </row>
    <row r="772" spans="1:7" x14ac:dyDescent="0.25">
      <c r="A772" s="8" t="str">
        <f t="shared" si="93"/>
        <v/>
      </c>
      <c r="B772" s="2" t="str">
        <f t="shared" si="94"/>
        <v/>
      </c>
      <c r="C772" s="2" t="str">
        <f t="shared" si="92"/>
        <v/>
      </c>
      <c r="D772" s="2" t="str">
        <f>IF(ISNUMBER(A772),COUNTIF(Calculations!B:B, A772),"")</f>
        <v/>
      </c>
      <c r="E772" s="2" t="str">
        <f>IF(ISNUMBER(A772),COUNTIF(Calculations!A:A, A772),"")</f>
        <v/>
      </c>
      <c r="F772" s="12" t="str">
        <f t="shared" ref="F772:F835" si="95">IF(ISNUMBER(A772),F771 + D772,"")</f>
        <v/>
      </c>
      <c r="G772" s="12" t="str">
        <f t="shared" ref="G772:G835" si="96">IF(ISNUMBER(A772),G771 + E772,"")</f>
        <v/>
      </c>
    </row>
    <row r="773" spans="1:7" x14ac:dyDescent="0.25">
      <c r="A773" s="8" t="str">
        <f t="shared" si="93"/>
        <v/>
      </c>
      <c r="B773" s="2" t="str">
        <f t="shared" si="94"/>
        <v/>
      </c>
      <c r="C773" s="2" t="str">
        <f t="shared" si="92"/>
        <v/>
      </c>
      <c r="D773" s="2" t="str">
        <f>IF(ISNUMBER(A773),COUNTIF(Calculations!B:B, A773),"")</f>
        <v/>
      </c>
      <c r="E773" s="2" t="str">
        <f>IF(ISNUMBER(A773),COUNTIF(Calculations!A:A, A773),"")</f>
        <v/>
      </c>
      <c r="F773" s="12" t="str">
        <f t="shared" si="95"/>
        <v/>
      </c>
      <c r="G773" s="12" t="str">
        <f t="shared" si="96"/>
        <v/>
      </c>
    </row>
    <row r="774" spans="1:7" x14ac:dyDescent="0.25">
      <c r="A774" s="8" t="str">
        <f t="shared" si="93"/>
        <v/>
      </c>
      <c r="B774" s="2" t="str">
        <f t="shared" si="94"/>
        <v/>
      </c>
      <c r="C774" s="2" t="str">
        <f t="shared" si="92"/>
        <v/>
      </c>
      <c r="D774" s="2" t="str">
        <f>IF(ISNUMBER(A774),COUNTIF(Calculations!B:B, A774),"")</f>
        <v/>
      </c>
      <c r="E774" s="2" t="str">
        <f>IF(ISNUMBER(A774),COUNTIF(Calculations!A:A, A774),"")</f>
        <v/>
      </c>
      <c r="F774" s="12" t="str">
        <f t="shared" si="95"/>
        <v/>
      </c>
      <c r="G774" s="12" t="str">
        <f t="shared" si="96"/>
        <v/>
      </c>
    </row>
    <row r="775" spans="1:7" x14ac:dyDescent="0.25">
      <c r="A775" s="8" t="str">
        <f t="shared" si="93"/>
        <v/>
      </c>
      <c r="B775" s="2" t="str">
        <f t="shared" si="94"/>
        <v/>
      </c>
      <c r="C775" s="2" t="str">
        <f t="shared" si="92"/>
        <v/>
      </c>
      <c r="D775" s="2" t="str">
        <f>IF(ISNUMBER(A775),COUNTIF(Calculations!B:B, A775),"")</f>
        <v/>
      </c>
      <c r="E775" s="2" t="str">
        <f>IF(ISNUMBER(A775),COUNTIF(Calculations!A:A, A775),"")</f>
        <v/>
      </c>
      <c r="F775" s="12" t="str">
        <f t="shared" si="95"/>
        <v/>
      </c>
      <c r="G775" s="12" t="str">
        <f t="shared" si="96"/>
        <v/>
      </c>
    </row>
    <row r="776" spans="1:7" x14ac:dyDescent="0.25">
      <c r="A776" s="8" t="str">
        <f t="shared" si="93"/>
        <v/>
      </c>
      <c r="B776" s="2" t="str">
        <f t="shared" si="94"/>
        <v/>
      </c>
      <c r="C776" s="2" t="str">
        <f t="shared" si="92"/>
        <v/>
      </c>
      <c r="D776" s="2" t="str">
        <f>IF(ISNUMBER(A776),COUNTIF(Calculations!B:B, A776),"")</f>
        <v/>
      </c>
      <c r="E776" s="2" t="str">
        <f>IF(ISNUMBER(A776),COUNTIF(Calculations!A:A, A776),"")</f>
        <v/>
      </c>
      <c r="F776" s="12" t="str">
        <f t="shared" si="95"/>
        <v/>
      </c>
      <c r="G776" s="12" t="str">
        <f t="shared" si="96"/>
        <v/>
      </c>
    </row>
    <row r="777" spans="1:7" x14ac:dyDescent="0.25">
      <c r="A777" s="8" t="str">
        <f t="shared" si="93"/>
        <v/>
      </c>
      <c r="B777" s="2" t="str">
        <f t="shared" si="94"/>
        <v/>
      </c>
      <c r="C777" s="2" t="str">
        <f t="shared" si="92"/>
        <v/>
      </c>
      <c r="D777" s="2" t="str">
        <f>IF(ISNUMBER(A777),COUNTIF(Calculations!B:B, A777),"")</f>
        <v/>
      </c>
      <c r="E777" s="2" t="str">
        <f>IF(ISNUMBER(A777),COUNTIF(Calculations!A:A, A777),"")</f>
        <v/>
      </c>
      <c r="F777" s="12" t="str">
        <f t="shared" si="95"/>
        <v/>
      </c>
      <c r="G777" s="12" t="str">
        <f t="shared" si="96"/>
        <v/>
      </c>
    </row>
    <row r="778" spans="1:7" x14ac:dyDescent="0.25">
      <c r="A778" s="8" t="str">
        <f t="shared" si="93"/>
        <v/>
      </c>
      <c r="B778" s="2" t="str">
        <f t="shared" si="94"/>
        <v/>
      </c>
      <c r="C778" s="2" t="str">
        <f t="shared" si="92"/>
        <v/>
      </c>
      <c r="D778" s="2" t="str">
        <f>IF(ISNUMBER(A778),COUNTIF(Calculations!B:B, A778),"")</f>
        <v/>
      </c>
      <c r="E778" s="2" t="str">
        <f>IF(ISNUMBER(A778),COUNTIF(Calculations!A:A, A778),"")</f>
        <v/>
      </c>
      <c r="F778" s="12" t="str">
        <f t="shared" si="95"/>
        <v/>
      </c>
      <c r="G778" s="12" t="str">
        <f t="shared" si="96"/>
        <v/>
      </c>
    </row>
    <row r="779" spans="1:7" x14ac:dyDescent="0.25">
      <c r="A779" s="8" t="str">
        <f t="shared" si="93"/>
        <v/>
      </c>
      <c r="B779" s="2" t="str">
        <f t="shared" si="94"/>
        <v/>
      </c>
      <c r="C779" s="2" t="str">
        <f t="shared" si="92"/>
        <v/>
      </c>
      <c r="D779" s="2" t="str">
        <f>IF(ISNUMBER(A779),COUNTIF(Calculations!B:B, A779),"")</f>
        <v/>
      </c>
      <c r="E779" s="2" t="str">
        <f>IF(ISNUMBER(A779),COUNTIF(Calculations!A:A, A779),"")</f>
        <v/>
      </c>
      <c r="F779" s="12" t="str">
        <f t="shared" si="95"/>
        <v/>
      </c>
      <c r="G779" s="12" t="str">
        <f t="shared" si="96"/>
        <v/>
      </c>
    </row>
    <row r="780" spans="1:7" x14ac:dyDescent="0.25">
      <c r="A780" s="8" t="str">
        <f t="shared" si="93"/>
        <v/>
      </c>
      <c r="B780" s="2" t="str">
        <f t="shared" si="94"/>
        <v/>
      </c>
      <c r="C780" s="2" t="str">
        <f t="shared" si="92"/>
        <v/>
      </c>
      <c r="D780" s="2" t="str">
        <f>IF(ISNUMBER(A780),COUNTIF(Calculations!B:B, A780),"")</f>
        <v/>
      </c>
      <c r="E780" s="2" t="str">
        <f>IF(ISNUMBER(A780),COUNTIF(Calculations!A:A, A780),"")</f>
        <v/>
      </c>
      <c r="F780" s="12" t="str">
        <f t="shared" si="95"/>
        <v/>
      </c>
      <c r="G780" s="12" t="str">
        <f t="shared" si="96"/>
        <v/>
      </c>
    </row>
    <row r="781" spans="1:7" x14ac:dyDescent="0.25">
      <c r="A781" s="8" t="str">
        <f t="shared" si="93"/>
        <v/>
      </c>
      <c r="B781" s="2" t="str">
        <f t="shared" si="94"/>
        <v/>
      </c>
      <c r="C781" s="2" t="str">
        <f t="shared" si="92"/>
        <v/>
      </c>
      <c r="D781" s="2" t="str">
        <f>IF(ISNUMBER(A781),COUNTIF(Calculations!B:B, A781),"")</f>
        <v/>
      </c>
      <c r="E781" s="2" t="str">
        <f>IF(ISNUMBER(A781),COUNTIF(Calculations!A:A, A781),"")</f>
        <v/>
      </c>
      <c r="F781" s="12" t="str">
        <f t="shared" si="95"/>
        <v/>
      </c>
      <c r="G781" s="12" t="str">
        <f t="shared" si="96"/>
        <v/>
      </c>
    </row>
    <row r="782" spans="1:7" x14ac:dyDescent="0.25">
      <c r="A782" s="8" t="str">
        <f t="shared" si="93"/>
        <v/>
      </c>
      <c r="B782" s="2" t="str">
        <f t="shared" si="94"/>
        <v/>
      </c>
      <c r="C782" s="2" t="str">
        <f t="shared" si="92"/>
        <v/>
      </c>
      <c r="D782" s="2" t="str">
        <f>IF(ISNUMBER(A782),COUNTIF(Calculations!B:B, A782),"")</f>
        <v/>
      </c>
      <c r="E782" s="2" t="str">
        <f>IF(ISNUMBER(A782),COUNTIF(Calculations!A:A, A782),"")</f>
        <v/>
      </c>
      <c r="F782" s="12" t="str">
        <f t="shared" si="95"/>
        <v/>
      </c>
      <c r="G782" s="12" t="str">
        <f t="shared" si="96"/>
        <v/>
      </c>
    </row>
    <row r="783" spans="1:7" x14ac:dyDescent="0.25">
      <c r="A783" s="8" t="str">
        <f t="shared" si="93"/>
        <v/>
      </c>
      <c r="B783" s="2" t="str">
        <f t="shared" si="94"/>
        <v/>
      </c>
      <c r="C783" s="2" t="str">
        <f t="shared" si="92"/>
        <v/>
      </c>
      <c r="D783" s="2" t="str">
        <f>IF(ISNUMBER(A783),COUNTIF(Calculations!B:B, A783),"")</f>
        <v/>
      </c>
      <c r="E783" s="2" t="str">
        <f>IF(ISNUMBER(A783),COUNTIF(Calculations!A:A, A783),"")</f>
        <v/>
      </c>
      <c r="F783" s="12" t="str">
        <f t="shared" si="95"/>
        <v/>
      </c>
      <c r="G783" s="12" t="str">
        <f t="shared" si="96"/>
        <v/>
      </c>
    </row>
    <row r="784" spans="1:7" x14ac:dyDescent="0.25">
      <c r="A784" s="8" t="str">
        <f t="shared" si="93"/>
        <v/>
      </c>
      <c r="B784" s="2" t="str">
        <f t="shared" si="94"/>
        <v/>
      </c>
      <c r="C784" s="2" t="str">
        <f t="shared" si="92"/>
        <v/>
      </c>
      <c r="D784" s="2" t="str">
        <f>IF(ISNUMBER(A784),COUNTIF(Calculations!B:B, A784),"")</f>
        <v/>
      </c>
      <c r="E784" s="2" t="str">
        <f>IF(ISNUMBER(A784),COUNTIF(Calculations!A:A, A784),"")</f>
        <v/>
      </c>
      <c r="F784" s="12" t="str">
        <f t="shared" si="95"/>
        <v/>
      </c>
      <c r="G784" s="12" t="str">
        <f t="shared" si="96"/>
        <v/>
      </c>
    </row>
    <row r="785" spans="1:7" x14ac:dyDescent="0.25">
      <c r="A785" s="8" t="str">
        <f t="shared" si="93"/>
        <v/>
      </c>
      <c r="B785" s="2" t="str">
        <f t="shared" si="94"/>
        <v/>
      </c>
      <c r="C785" s="2" t="str">
        <f t="shared" si="92"/>
        <v/>
      </c>
      <c r="D785" s="2" t="str">
        <f>IF(ISNUMBER(A785),COUNTIF(Calculations!B:B, A785),"")</f>
        <v/>
      </c>
      <c r="E785" s="2" t="str">
        <f>IF(ISNUMBER(A785),COUNTIF(Calculations!A:A, A785),"")</f>
        <v/>
      </c>
      <c r="F785" s="12" t="str">
        <f t="shared" si="95"/>
        <v/>
      </c>
      <c r="G785" s="12" t="str">
        <f t="shared" si="96"/>
        <v/>
      </c>
    </row>
    <row r="786" spans="1:7" x14ac:dyDescent="0.25">
      <c r="A786" s="8" t="str">
        <f t="shared" si="93"/>
        <v/>
      </c>
      <c r="B786" s="2" t="str">
        <f t="shared" si="94"/>
        <v/>
      </c>
      <c r="C786" s="2" t="str">
        <f t="shared" si="92"/>
        <v/>
      </c>
      <c r="D786" s="2" t="str">
        <f>IF(ISNUMBER(A786),COUNTIF(Calculations!B:B, A786),"")</f>
        <v/>
      </c>
      <c r="E786" s="2" t="str">
        <f>IF(ISNUMBER(A786),COUNTIF(Calculations!A:A, A786),"")</f>
        <v/>
      </c>
      <c r="F786" s="12" t="str">
        <f t="shared" si="95"/>
        <v/>
      </c>
      <c r="G786" s="12" t="str">
        <f t="shared" si="96"/>
        <v/>
      </c>
    </row>
    <row r="787" spans="1:7" x14ac:dyDescent="0.25">
      <c r="A787" s="8" t="str">
        <f t="shared" si="93"/>
        <v/>
      </c>
      <c r="B787" s="2" t="str">
        <f t="shared" si="94"/>
        <v/>
      </c>
      <c r="C787" s="2" t="str">
        <f t="shared" si="92"/>
        <v/>
      </c>
      <c r="D787" s="2" t="str">
        <f>IF(ISNUMBER(A787),COUNTIF(Calculations!B:B, A787),"")</f>
        <v/>
      </c>
      <c r="E787" s="2" t="str">
        <f>IF(ISNUMBER(A787),COUNTIF(Calculations!A:A, A787),"")</f>
        <v/>
      </c>
      <c r="F787" s="12" t="str">
        <f t="shared" si="95"/>
        <v/>
      </c>
      <c r="G787" s="12" t="str">
        <f t="shared" si="96"/>
        <v/>
      </c>
    </row>
    <row r="788" spans="1:7" x14ac:dyDescent="0.25">
      <c r="A788" s="8" t="str">
        <f t="shared" si="93"/>
        <v/>
      </c>
      <c r="B788" s="2" t="str">
        <f t="shared" si="94"/>
        <v/>
      </c>
      <c r="C788" s="2" t="str">
        <f t="shared" si="92"/>
        <v/>
      </c>
      <c r="D788" s="2" t="str">
        <f>IF(ISNUMBER(A788),COUNTIF(Calculations!B:B, A788),"")</f>
        <v/>
      </c>
      <c r="E788" s="2" t="str">
        <f>IF(ISNUMBER(A788),COUNTIF(Calculations!A:A, A788),"")</f>
        <v/>
      </c>
      <c r="F788" s="12" t="str">
        <f t="shared" si="95"/>
        <v/>
      </c>
      <c r="G788" s="12" t="str">
        <f t="shared" si="96"/>
        <v/>
      </c>
    </row>
    <row r="789" spans="1:7" x14ac:dyDescent="0.25">
      <c r="A789" s="8" t="str">
        <f t="shared" si="93"/>
        <v/>
      </c>
      <c r="B789" s="2" t="str">
        <f t="shared" si="94"/>
        <v/>
      </c>
      <c r="C789" s="2" t="str">
        <f t="shared" si="92"/>
        <v/>
      </c>
      <c r="D789" s="2" t="str">
        <f>IF(ISNUMBER(A789),COUNTIF(Calculations!B:B, A789),"")</f>
        <v/>
      </c>
      <c r="E789" s="2" t="str">
        <f>IF(ISNUMBER(A789),COUNTIF(Calculations!A:A, A789),"")</f>
        <v/>
      </c>
      <c r="F789" s="12" t="str">
        <f t="shared" si="95"/>
        <v/>
      </c>
      <c r="G789" s="12" t="str">
        <f t="shared" si="96"/>
        <v/>
      </c>
    </row>
    <row r="790" spans="1:7" x14ac:dyDescent="0.25">
      <c r="A790" s="8" t="str">
        <f t="shared" si="93"/>
        <v/>
      </c>
      <c r="B790" s="2" t="str">
        <f t="shared" si="94"/>
        <v/>
      </c>
      <c r="C790" s="2" t="str">
        <f t="shared" si="92"/>
        <v/>
      </c>
      <c r="D790" s="2" t="str">
        <f>IF(ISNUMBER(A790),COUNTIF(Calculations!B:B, A790),"")</f>
        <v/>
      </c>
      <c r="E790" s="2" t="str">
        <f>IF(ISNUMBER(A790),COUNTIF(Calculations!A:A, A790),"")</f>
        <v/>
      </c>
      <c r="F790" s="12" t="str">
        <f t="shared" si="95"/>
        <v/>
      </c>
      <c r="G790" s="12" t="str">
        <f t="shared" si="96"/>
        <v/>
      </c>
    </row>
    <row r="791" spans="1:7" x14ac:dyDescent="0.25">
      <c r="A791" s="8" t="str">
        <f t="shared" si="93"/>
        <v/>
      </c>
      <c r="B791" s="2" t="str">
        <f t="shared" si="94"/>
        <v/>
      </c>
      <c r="C791" s="2" t="str">
        <f t="shared" si="92"/>
        <v/>
      </c>
      <c r="D791" s="2" t="str">
        <f>IF(ISNUMBER(A791),COUNTIF(Calculations!B:B, A791),"")</f>
        <v/>
      </c>
      <c r="E791" s="2" t="str">
        <f>IF(ISNUMBER(A791),COUNTIF(Calculations!A:A, A791),"")</f>
        <v/>
      </c>
      <c r="F791" s="12" t="str">
        <f t="shared" si="95"/>
        <v/>
      </c>
      <c r="G791" s="12" t="str">
        <f t="shared" si="96"/>
        <v/>
      </c>
    </row>
    <row r="792" spans="1:7" x14ac:dyDescent="0.25">
      <c r="A792" s="8" t="str">
        <f t="shared" si="93"/>
        <v/>
      </c>
      <c r="B792" s="2" t="str">
        <f t="shared" si="94"/>
        <v/>
      </c>
      <c r="C792" s="2" t="str">
        <f t="shared" si="92"/>
        <v/>
      </c>
      <c r="D792" s="2" t="str">
        <f>IF(ISNUMBER(A792),COUNTIF(Calculations!B:B, A792),"")</f>
        <v/>
      </c>
      <c r="E792" s="2" t="str">
        <f>IF(ISNUMBER(A792),COUNTIF(Calculations!A:A, A792),"")</f>
        <v/>
      </c>
      <c r="F792" s="12" t="str">
        <f t="shared" si="95"/>
        <v/>
      </c>
      <c r="G792" s="12" t="str">
        <f t="shared" si="96"/>
        <v/>
      </c>
    </row>
    <row r="793" spans="1:7" x14ac:dyDescent="0.25">
      <c r="A793" s="8" t="str">
        <f t="shared" si="93"/>
        <v/>
      </c>
      <c r="B793" s="2" t="str">
        <f t="shared" si="94"/>
        <v/>
      </c>
      <c r="C793" s="2" t="str">
        <f t="shared" si="92"/>
        <v/>
      </c>
      <c r="D793" s="2" t="str">
        <f>IF(ISNUMBER(A793),COUNTIF(Calculations!B:B, A793),"")</f>
        <v/>
      </c>
      <c r="E793" s="2" t="str">
        <f>IF(ISNUMBER(A793),COUNTIF(Calculations!A:A, A793),"")</f>
        <v/>
      </c>
      <c r="F793" s="12" t="str">
        <f t="shared" si="95"/>
        <v/>
      </c>
      <c r="G793" s="12" t="str">
        <f t="shared" si="96"/>
        <v/>
      </c>
    </row>
    <row r="794" spans="1:7" x14ac:dyDescent="0.25">
      <c r="A794" s="8" t="str">
        <f t="shared" si="93"/>
        <v/>
      </c>
      <c r="B794" s="2" t="str">
        <f t="shared" si="94"/>
        <v/>
      </c>
      <c r="C794" s="2" t="str">
        <f t="shared" si="92"/>
        <v/>
      </c>
      <c r="D794" s="2" t="str">
        <f>IF(ISNUMBER(A794),COUNTIF(Calculations!B:B, A794),"")</f>
        <v/>
      </c>
      <c r="E794" s="2" t="str">
        <f>IF(ISNUMBER(A794),COUNTIF(Calculations!A:A, A794),"")</f>
        <v/>
      </c>
      <c r="F794" s="12" t="str">
        <f t="shared" si="95"/>
        <v/>
      </c>
      <c r="G794" s="12" t="str">
        <f t="shared" si="96"/>
        <v/>
      </c>
    </row>
    <row r="795" spans="1:7" x14ac:dyDescent="0.25">
      <c r="A795" s="8" t="str">
        <f t="shared" si="93"/>
        <v/>
      </c>
      <c r="B795" s="2" t="str">
        <f t="shared" si="94"/>
        <v/>
      </c>
      <c r="C795" s="2" t="str">
        <f t="shared" si="92"/>
        <v/>
      </c>
      <c r="D795" s="2" t="str">
        <f>IF(ISNUMBER(A795),COUNTIF(Calculations!B:B, A795),"")</f>
        <v/>
      </c>
      <c r="E795" s="2" t="str">
        <f>IF(ISNUMBER(A795),COUNTIF(Calculations!A:A, A795),"")</f>
        <v/>
      </c>
      <c r="F795" s="12" t="str">
        <f t="shared" si="95"/>
        <v/>
      </c>
      <c r="G795" s="12" t="str">
        <f t="shared" si="96"/>
        <v/>
      </c>
    </row>
    <row r="796" spans="1:7" x14ac:dyDescent="0.25">
      <c r="A796" s="8" t="str">
        <f t="shared" si="93"/>
        <v/>
      </c>
      <c r="B796" s="2" t="str">
        <f t="shared" si="94"/>
        <v/>
      </c>
      <c r="C796" s="2" t="str">
        <f t="shared" si="92"/>
        <v/>
      </c>
      <c r="D796" s="2" t="str">
        <f>IF(ISNUMBER(A796),COUNTIF(Calculations!B:B, A796),"")</f>
        <v/>
      </c>
      <c r="E796" s="2" t="str">
        <f>IF(ISNUMBER(A796),COUNTIF(Calculations!A:A, A796),"")</f>
        <v/>
      </c>
      <c r="F796" s="12" t="str">
        <f t="shared" si="95"/>
        <v/>
      </c>
      <c r="G796" s="12" t="str">
        <f t="shared" si="96"/>
        <v/>
      </c>
    </row>
    <row r="797" spans="1:7" x14ac:dyDescent="0.25">
      <c r="A797" s="8" t="str">
        <f t="shared" si="93"/>
        <v/>
      </c>
      <c r="B797" s="2" t="str">
        <f t="shared" si="94"/>
        <v/>
      </c>
      <c r="C797" s="2" t="str">
        <f t="shared" si="92"/>
        <v/>
      </c>
      <c r="D797" s="2" t="str">
        <f>IF(ISNUMBER(A797),COUNTIF(Calculations!B:B, A797),"")</f>
        <v/>
      </c>
      <c r="E797" s="2" t="str">
        <f>IF(ISNUMBER(A797),COUNTIF(Calculations!A:A, A797),"")</f>
        <v/>
      </c>
      <c r="F797" s="12" t="str">
        <f t="shared" si="95"/>
        <v/>
      </c>
      <c r="G797" s="12" t="str">
        <f t="shared" si="96"/>
        <v/>
      </c>
    </row>
    <row r="798" spans="1:7" x14ac:dyDescent="0.25">
      <c r="A798" s="8" t="str">
        <f t="shared" si="93"/>
        <v/>
      </c>
      <c r="B798" s="2" t="str">
        <f t="shared" si="94"/>
        <v/>
      </c>
      <c r="C798" s="2" t="str">
        <f t="shared" si="92"/>
        <v/>
      </c>
      <c r="D798" s="2" t="str">
        <f>IF(ISNUMBER(A798),COUNTIF(Calculations!B:B, A798),"")</f>
        <v/>
      </c>
      <c r="E798" s="2" t="str">
        <f>IF(ISNUMBER(A798),COUNTIF(Calculations!A:A, A798),"")</f>
        <v/>
      </c>
      <c r="F798" s="12" t="str">
        <f t="shared" si="95"/>
        <v/>
      </c>
      <c r="G798" s="12" t="str">
        <f t="shared" si="96"/>
        <v/>
      </c>
    </row>
    <row r="799" spans="1:7" x14ac:dyDescent="0.25">
      <c r="A799" s="8" t="str">
        <f t="shared" si="93"/>
        <v/>
      </c>
      <c r="B799" s="2" t="str">
        <f t="shared" si="94"/>
        <v/>
      </c>
      <c r="C799" s="2" t="str">
        <f t="shared" si="92"/>
        <v/>
      </c>
      <c r="D799" s="2" t="str">
        <f>IF(ISNUMBER(A799),COUNTIF(Calculations!B:B, A799),"")</f>
        <v/>
      </c>
      <c r="E799" s="2" t="str">
        <f>IF(ISNUMBER(A799),COUNTIF(Calculations!A:A, A799),"")</f>
        <v/>
      </c>
      <c r="F799" s="12" t="str">
        <f t="shared" si="95"/>
        <v/>
      </c>
      <c r="G799" s="12" t="str">
        <f t="shared" si="96"/>
        <v/>
      </c>
    </row>
    <row r="800" spans="1:7" x14ac:dyDescent="0.25">
      <c r="A800" s="8" t="str">
        <f t="shared" si="93"/>
        <v/>
      </c>
      <c r="B800" s="2" t="str">
        <f t="shared" si="94"/>
        <v/>
      </c>
      <c r="C800" s="2" t="str">
        <f t="shared" si="92"/>
        <v/>
      </c>
      <c r="D800" s="2" t="str">
        <f>IF(ISNUMBER(A800),COUNTIF(Calculations!B:B, A800),"")</f>
        <v/>
      </c>
      <c r="E800" s="2" t="str">
        <f>IF(ISNUMBER(A800),COUNTIF(Calculations!A:A, A800),"")</f>
        <v/>
      </c>
      <c r="F800" s="12" t="str">
        <f t="shared" si="95"/>
        <v/>
      </c>
      <c r="G800" s="12" t="str">
        <f t="shared" si="96"/>
        <v/>
      </c>
    </row>
    <row r="801" spans="1:7" x14ac:dyDescent="0.25">
      <c r="A801" s="8" t="str">
        <f t="shared" si="93"/>
        <v/>
      </c>
      <c r="B801" s="2" t="str">
        <f t="shared" si="94"/>
        <v/>
      </c>
      <c r="C801" s="2" t="str">
        <f t="shared" si="92"/>
        <v/>
      </c>
      <c r="D801" s="2" t="str">
        <f>IF(ISNUMBER(A801),COUNTIF(Calculations!B:B, A801),"")</f>
        <v/>
      </c>
      <c r="E801" s="2" t="str">
        <f>IF(ISNUMBER(A801),COUNTIF(Calculations!A:A, A801),"")</f>
        <v/>
      </c>
      <c r="F801" s="12" t="str">
        <f t="shared" si="95"/>
        <v/>
      </c>
      <c r="G801" s="12" t="str">
        <f t="shared" si="96"/>
        <v/>
      </c>
    </row>
    <row r="802" spans="1:7" x14ac:dyDescent="0.25">
      <c r="A802" s="8" t="str">
        <f t="shared" si="93"/>
        <v/>
      </c>
      <c r="B802" s="2" t="str">
        <f t="shared" si="94"/>
        <v/>
      </c>
      <c r="C802" s="2" t="str">
        <f t="shared" si="92"/>
        <v/>
      </c>
      <c r="D802" s="2" t="str">
        <f>IF(ISNUMBER(A802),COUNTIF(Calculations!B:B, A802),"")</f>
        <v/>
      </c>
      <c r="E802" s="2" t="str">
        <f>IF(ISNUMBER(A802),COUNTIF(Calculations!A:A, A802),"")</f>
        <v/>
      </c>
      <c r="F802" s="12" t="str">
        <f t="shared" si="95"/>
        <v/>
      </c>
      <c r="G802" s="12" t="str">
        <f t="shared" si="96"/>
        <v/>
      </c>
    </row>
    <row r="803" spans="1:7" x14ac:dyDescent="0.25">
      <c r="A803" s="8" t="str">
        <f t="shared" si="93"/>
        <v/>
      </c>
      <c r="B803" s="2" t="str">
        <f t="shared" si="94"/>
        <v/>
      </c>
      <c r="C803" s="2" t="str">
        <f t="shared" si="92"/>
        <v/>
      </c>
      <c r="D803" s="2" t="str">
        <f>IF(ISNUMBER(A803),COUNTIF(Calculations!B:B, A803),"")</f>
        <v/>
      </c>
      <c r="E803" s="2" t="str">
        <f>IF(ISNUMBER(A803),COUNTIF(Calculations!A:A, A803),"")</f>
        <v/>
      </c>
      <c r="F803" s="12" t="str">
        <f t="shared" si="95"/>
        <v/>
      </c>
      <c r="G803" s="12" t="str">
        <f t="shared" si="96"/>
        <v/>
      </c>
    </row>
    <row r="804" spans="1:7" x14ac:dyDescent="0.25">
      <c r="A804" s="8" t="str">
        <f t="shared" si="93"/>
        <v/>
      </c>
      <c r="B804" s="2" t="str">
        <f t="shared" si="94"/>
        <v/>
      </c>
      <c r="C804" s="2" t="str">
        <f t="shared" si="92"/>
        <v/>
      </c>
      <c r="D804" s="2" t="str">
        <f>IF(ISNUMBER(A804),COUNTIF(Calculations!B:B, A804),"")</f>
        <v/>
      </c>
      <c r="E804" s="2" t="str">
        <f>IF(ISNUMBER(A804),COUNTIF(Calculations!A:A, A804),"")</f>
        <v/>
      </c>
      <c r="F804" s="12" t="str">
        <f t="shared" si="95"/>
        <v/>
      </c>
      <c r="G804" s="12" t="str">
        <f t="shared" si="96"/>
        <v/>
      </c>
    </row>
    <row r="805" spans="1:7" x14ac:dyDescent="0.25">
      <c r="A805" s="8" t="str">
        <f t="shared" si="93"/>
        <v/>
      </c>
      <c r="B805" s="2" t="str">
        <f t="shared" si="94"/>
        <v/>
      </c>
      <c r="C805" s="2" t="str">
        <f t="shared" si="92"/>
        <v/>
      </c>
      <c r="D805" s="2" t="str">
        <f>IF(ISNUMBER(A805),COUNTIF(Calculations!B:B, A805),"")</f>
        <v/>
      </c>
      <c r="E805" s="2" t="str">
        <f>IF(ISNUMBER(A805),COUNTIF(Calculations!A:A, A805),"")</f>
        <v/>
      </c>
      <c r="F805" s="12" t="str">
        <f t="shared" si="95"/>
        <v/>
      </c>
      <c r="G805" s="12" t="str">
        <f t="shared" si="96"/>
        <v/>
      </c>
    </row>
    <row r="806" spans="1:7" x14ac:dyDescent="0.25">
      <c r="A806" s="8" t="str">
        <f t="shared" si="93"/>
        <v/>
      </c>
      <c r="B806" s="2" t="str">
        <f t="shared" si="94"/>
        <v/>
      </c>
      <c r="C806" s="2" t="str">
        <f t="shared" si="92"/>
        <v/>
      </c>
      <c r="D806" s="2" t="str">
        <f>IF(ISNUMBER(A806),COUNTIF(Calculations!B:B, A806),"")</f>
        <v/>
      </c>
      <c r="E806" s="2" t="str">
        <f>IF(ISNUMBER(A806),COUNTIF(Calculations!A:A, A806),"")</f>
        <v/>
      </c>
      <c r="F806" s="12" t="str">
        <f t="shared" si="95"/>
        <v/>
      </c>
      <c r="G806" s="12" t="str">
        <f t="shared" si="96"/>
        <v/>
      </c>
    </row>
    <row r="807" spans="1:7" x14ac:dyDescent="0.25">
      <c r="A807" s="8" t="str">
        <f t="shared" si="93"/>
        <v/>
      </c>
      <c r="B807" s="2" t="str">
        <f t="shared" si="94"/>
        <v/>
      </c>
      <c r="C807" s="2" t="str">
        <f t="shared" si="92"/>
        <v/>
      </c>
      <c r="D807" s="2" t="str">
        <f>IF(ISNUMBER(A807),COUNTIF(Calculations!B:B, A807),"")</f>
        <v/>
      </c>
      <c r="E807" s="2" t="str">
        <f>IF(ISNUMBER(A807),COUNTIF(Calculations!A:A, A807),"")</f>
        <v/>
      </c>
      <c r="F807" s="12" t="str">
        <f t="shared" si="95"/>
        <v/>
      </c>
      <c r="G807" s="12" t="str">
        <f t="shared" si="96"/>
        <v/>
      </c>
    </row>
    <row r="808" spans="1:7" x14ac:dyDescent="0.25">
      <c r="A808" s="8" t="str">
        <f t="shared" si="93"/>
        <v/>
      </c>
      <c r="B808" s="2" t="str">
        <f t="shared" si="94"/>
        <v/>
      </c>
      <c r="C808" s="2" t="str">
        <f t="shared" si="92"/>
        <v/>
      </c>
      <c r="D808" s="2" t="str">
        <f>IF(ISNUMBER(A808),COUNTIF(Calculations!B:B, A808),"")</f>
        <v/>
      </c>
      <c r="E808" s="2" t="str">
        <f>IF(ISNUMBER(A808),COUNTIF(Calculations!A:A, A808),"")</f>
        <v/>
      </c>
      <c r="F808" s="12" t="str">
        <f t="shared" si="95"/>
        <v/>
      </c>
      <c r="G808" s="12" t="str">
        <f t="shared" si="96"/>
        <v/>
      </c>
    </row>
    <row r="809" spans="1:7" x14ac:dyDescent="0.25">
      <c r="A809" s="8" t="str">
        <f t="shared" si="93"/>
        <v/>
      </c>
      <c r="B809" s="2" t="str">
        <f t="shared" si="94"/>
        <v/>
      </c>
      <c r="C809" s="2" t="str">
        <f t="shared" si="92"/>
        <v/>
      </c>
      <c r="D809" s="2" t="str">
        <f>IF(ISNUMBER(A809),COUNTIF(Calculations!B:B, A809),"")</f>
        <v/>
      </c>
      <c r="E809" s="2" t="str">
        <f>IF(ISNUMBER(A809),COUNTIF(Calculations!A:A, A809),"")</f>
        <v/>
      </c>
      <c r="F809" s="12" t="str">
        <f t="shared" si="95"/>
        <v/>
      </c>
      <c r="G809" s="12" t="str">
        <f t="shared" si="96"/>
        <v/>
      </c>
    </row>
    <row r="810" spans="1:7" x14ac:dyDescent="0.25">
      <c r="A810" s="8" t="str">
        <f t="shared" si="93"/>
        <v/>
      </c>
      <c r="B810" s="2" t="str">
        <f t="shared" si="94"/>
        <v/>
      </c>
      <c r="C810" s="2" t="str">
        <f t="shared" si="92"/>
        <v/>
      </c>
      <c r="D810" s="2" t="str">
        <f>IF(ISNUMBER(A810),COUNTIF(Calculations!B:B, A810),"")</f>
        <v/>
      </c>
      <c r="E810" s="2" t="str">
        <f>IF(ISNUMBER(A810),COUNTIF(Calculations!A:A, A810),"")</f>
        <v/>
      </c>
      <c r="F810" s="12" t="str">
        <f t="shared" si="95"/>
        <v/>
      </c>
      <c r="G810" s="12" t="str">
        <f t="shared" si="96"/>
        <v/>
      </c>
    </row>
    <row r="811" spans="1:7" x14ac:dyDescent="0.25">
      <c r="A811" s="8" t="str">
        <f t="shared" si="93"/>
        <v/>
      </c>
      <c r="B811" s="2" t="str">
        <f t="shared" si="94"/>
        <v/>
      </c>
      <c r="C811" s="2" t="str">
        <f t="shared" si="92"/>
        <v/>
      </c>
      <c r="D811" s="2" t="str">
        <f>IF(ISNUMBER(A811),COUNTIF(Calculations!B:B, A811),"")</f>
        <v/>
      </c>
      <c r="E811" s="2" t="str">
        <f>IF(ISNUMBER(A811),COUNTIF(Calculations!A:A, A811),"")</f>
        <v/>
      </c>
      <c r="F811" s="12" t="str">
        <f t="shared" si="95"/>
        <v/>
      </c>
      <c r="G811" s="12" t="str">
        <f t="shared" si="96"/>
        <v/>
      </c>
    </row>
    <row r="812" spans="1:7" x14ac:dyDescent="0.25">
      <c r="A812" s="8" t="str">
        <f t="shared" si="93"/>
        <v/>
      </c>
      <c r="B812" s="2" t="str">
        <f t="shared" si="94"/>
        <v/>
      </c>
      <c r="C812" s="2" t="str">
        <f t="shared" si="92"/>
        <v/>
      </c>
      <c r="D812" s="2" t="str">
        <f>IF(ISNUMBER(A812),COUNTIF(Calculations!B:B, A812),"")</f>
        <v/>
      </c>
      <c r="E812" s="2" t="str">
        <f>IF(ISNUMBER(A812),COUNTIF(Calculations!A:A, A812),"")</f>
        <v/>
      </c>
      <c r="F812" s="12" t="str">
        <f t="shared" si="95"/>
        <v/>
      </c>
      <c r="G812" s="12" t="str">
        <f t="shared" si="96"/>
        <v/>
      </c>
    </row>
    <row r="813" spans="1:7" x14ac:dyDescent="0.25">
      <c r="A813" s="8" t="str">
        <f t="shared" si="93"/>
        <v/>
      </c>
      <c r="B813" s="2" t="str">
        <f t="shared" si="94"/>
        <v/>
      </c>
      <c r="C813" s="2" t="str">
        <f t="shared" si="92"/>
        <v/>
      </c>
      <c r="D813" s="2" t="str">
        <f>IF(ISNUMBER(A813),COUNTIF(Calculations!B:B, A813),"")</f>
        <v/>
      </c>
      <c r="E813" s="2" t="str">
        <f>IF(ISNUMBER(A813),COUNTIF(Calculations!A:A, A813),"")</f>
        <v/>
      </c>
      <c r="F813" s="12" t="str">
        <f t="shared" si="95"/>
        <v/>
      </c>
      <c r="G813" s="12" t="str">
        <f t="shared" si="96"/>
        <v/>
      </c>
    </row>
    <row r="814" spans="1:7" x14ac:dyDescent="0.25">
      <c r="A814" s="8" t="str">
        <f t="shared" si="93"/>
        <v/>
      </c>
      <c r="B814" s="2" t="str">
        <f t="shared" si="94"/>
        <v/>
      </c>
      <c r="C814" s="2" t="str">
        <f t="shared" si="92"/>
        <v/>
      </c>
      <c r="D814" s="2" t="str">
        <f>IF(ISNUMBER(A814),COUNTIF(Calculations!B:B, A814),"")</f>
        <v/>
      </c>
      <c r="E814" s="2" t="str">
        <f>IF(ISNUMBER(A814),COUNTIF(Calculations!A:A, A814),"")</f>
        <v/>
      </c>
      <c r="F814" s="12" t="str">
        <f t="shared" si="95"/>
        <v/>
      </c>
      <c r="G814" s="12" t="str">
        <f t="shared" si="96"/>
        <v/>
      </c>
    </row>
    <row r="815" spans="1:7" x14ac:dyDescent="0.25">
      <c r="A815" s="8" t="str">
        <f t="shared" si="93"/>
        <v/>
      </c>
      <c r="B815" s="2" t="str">
        <f t="shared" si="94"/>
        <v/>
      </c>
      <c r="C815" s="2" t="str">
        <f t="shared" si="92"/>
        <v/>
      </c>
      <c r="D815" s="2" t="str">
        <f>IF(ISNUMBER(A815),COUNTIF(Calculations!B:B, A815),"")</f>
        <v/>
      </c>
      <c r="E815" s="2" t="str">
        <f>IF(ISNUMBER(A815),COUNTIF(Calculations!A:A, A815),"")</f>
        <v/>
      </c>
      <c r="F815" s="12" t="str">
        <f t="shared" si="95"/>
        <v/>
      </c>
      <c r="G815" s="12" t="str">
        <f t="shared" si="96"/>
        <v/>
      </c>
    </row>
    <row r="816" spans="1:7" x14ac:dyDescent="0.25">
      <c r="A816" s="8" t="str">
        <f t="shared" si="93"/>
        <v/>
      </c>
      <c r="B816" s="2" t="str">
        <f t="shared" si="94"/>
        <v/>
      </c>
      <c r="C816" s="2" t="str">
        <f t="shared" si="92"/>
        <v/>
      </c>
      <c r="D816" s="2" t="str">
        <f>IF(ISNUMBER(A816),COUNTIF(Calculations!B:B, A816),"")</f>
        <v/>
      </c>
      <c r="E816" s="2" t="str">
        <f>IF(ISNUMBER(A816),COUNTIF(Calculations!A:A, A816),"")</f>
        <v/>
      </c>
      <c r="F816" s="12" t="str">
        <f t="shared" si="95"/>
        <v/>
      </c>
      <c r="G816" s="12" t="str">
        <f t="shared" si="96"/>
        <v/>
      </c>
    </row>
    <row r="817" spans="1:7" x14ac:dyDescent="0.25">
      <c r="A817" s="8" t="str">
        <f t="shared" si="93"/>
        <v/>
      </c>
      <c r="B817" s="2" t="str">
        <f t="shared" si="94"/>
        <v/>
      </c>
      <c r="C817" s="2" t="str">
        <f t="shared" si="92"/>
        <v/>
      </c>
      <c r="D817" s="2" t="str">
        <f>IF(ISNUMBER(A817),COUNTIF(Calculations!B:B, A817),"")</f>
        <v/>
      </c>
      <c r="E817" s="2" t="str">
        <f>IF(ISNUMBER(A817),COUNTIF(Calculations!A:A, A817),"")</f>
        <v/>
      </c>
      <c r="F817" s="12" t="str">
        <f t="shared" si="95"/>
        <v/>
      </c>
      <c r="G817" s="12" t="str">
        <f t="shared" si="96"/>
        <v/>
      </c>
    </row>
    <row r="818" spans="1:7" x14ac:dyDescent="0.25">
      <c r="A818" s="8" t="str">
        <f t="shared" si="93"/>
        <v/>
      </c>
      <c r="B818" s="2" t="str">
        <f t="shared" si="94"/>
        <v/>
      </c>
      <c r="C818" s="2" t="str">
        <f t="shared" si="92"/>
        <v/>
      </c>
      <c r="D818" s="2" t="str">
        <f>IF(ISNUMBER(A818),COUNTIF(Calculations!B:B, A818),"")</f>
        <v/>
      </c>
      <c r="E818" s="2" t="str">
        <f>IF(ISNUMBER(A818),COUNTIF(Calculations!A:A, A818),"")</f>
        <v/>
      </c>
      <c r="F818" s="12" t="str">
        <f t="shared" si="95"/>
        <v/>
      </c>
      <c r="G818" s="12" t="str">
        <f t="shared" si="96"/>
        <v/>
      </c>
    </row>
    <row r="819" spans="1:7" x14ac:dyDescent="0.25">
      <c r="A819" s="8" t="str">
        <f t="shared" si="93"/>
        <v/>
      </c>
      <c r="B819" s="2" t="str">
        <f t="shared" si="94"/>
        <v/>
      </c>
      <c r="C819" s="2" t="str">
        <f t="shared" si="92"/>
        <v/>
      </c>
      <c r="D819" s="2" t="str">
        <f>IF(ISNUMBER(A819),COUNTIF(Calculations!B:B, A819),"")</f>
        <v/>
      </c>
      <c r="E819" s="2" t="str">
        <f>IF(ISNUMBER(A819),COUNTIF(Calculations!A:A, A819),"")</f>
        <v/>
      </c>
      <c r="F819" s="12" t="str">
        <f t="shared" si="95"/>
        <v/>
      </c>
      <c r="G819" s="12" t="str">
        <f t="shared" si="96"/>
        <v/>
      </c>
    </row>
    <row r="820" spans="1:7" x14ac:dyDescent="0.25">
      <c r="A820" s="8" t="str">
        <f t="shared" si="93"/>
        <v/>
      </c>
      <c r="B820" s="2" t="str">
        <f t="shared" si="94"/>
        <v/>
      </c>
      <c r="C820" s="2" t="str">
        <f t="shared" si="92"/>
        <v/>
      </c>
      <c r="D820" s="2" t="str">
        <f>IF(ISNUMBER(A820),COUNTIF(Calculations!B:B, A820),"")</f>
        <v/>
      </c>
      <c r="E820" s="2" t="str">
        <f>IF(ISNUMBER(A820),COUNTIF(Calculations!A:A, A820),"")</f>
        <v/>
      </c>
      <c r="F820" s="12" t="str">
        <f t="shared" si="95"/>
        <v/>
      </c>
      <c r="G820" s="12" t="str">
        <f t="shared" si="96"/>
        <v/>
      </c>
    </row>
    <row r="821" spans="1:7" x14ac:dyDescent="0.25">
      <c r="A821" s="8" t="str">
        <f t="shared" si="93"/>
        <v/>
      </c>
      <c r="B821" s="2" t="str">
        <f t="shared" si="94"/>
        <v/>
      </c>
      <c r="C821" s="2" t="str">
        <f t="shared" si="92"/>
        <v/>
      </c>
      <c r="D821" s="2" t="str">
        <f>IF(ISNUMBER(A821),COUNTIF(Calculations!B:B, A821),"")</f>
        <v/>
      </c>
      <c r="E821" s="2" t="str">
        <f>IF(ISNUMBER(A821),COUNTIF(Calculations!A:A, A821),"")</f>
        <v/>
      </c>
      <c r="F821" s="12" t="str">
        <f t="shared" si="95"/>
        <v/>
      </c>
      <c r="G821" s="12" t="str">
        <f t="shared" si="96"/>
        <v/>
      </c>
    </row>
    <row r="822" spans="1:7" x14ac:dyDescent="0.25">
      <c r="A822" s="8" t="str">
        <f t="shared" si="93"/>
        <v/>
      </c>
      <c r="B822" s="2" t="str">
        <f t="shared" si="94"/>
        <v/>
      </c>
      <c r="C822" s="2" t="str">
        <f t="shared" si="92"/>
        <v/>
      </c>
      <c r="D822" s="2" t="str">
        <f>IF(ISNUMBER(A822),COUNTIF(Calculations!B:B, A822),"")</f>
        <v/>
      </c>
      <c r="E822" s="2" t="str">
        <f>IF(ISNUMBER(A822),COUNTIF(Calculations!A:A, A822),"")</f>
        <v/>
      </c>
      <c r="F822" s="12" t="str">
        <f t="shared" si="95"/>
        <v/>
      </c>
      <c r="G822" s="12" t="str">
        <f t="shared" si="96"/>
        <v/>
      </c>
    </row>
    <row r="823" spans="1:7" x14ac:dyDescent="0.25">
      <c r="A823" s="8" t="str">
        <f t="shared" si="93"/>
        <v/>
      </c>
      <c r="B823" s="2" t="str">
        <f t="shared" si="94"/>
        <v/>
      </c>
      <c r="C823" s="2" t="str">
        <f t="shared" si="92"/>
        <v/>
      </c>
      <c r="D823" s="2" t="str">
        <f>IF(ISNUMBER(A823),COUNTIF(Calculations!B:B, A823),"")</f>
        <v/>
      </c>
      <c r="E823" s="2" t="str">
        <f>IF(ISNUMBER(A823),COUNTIF(Calculations!A:A, A823),"")</f>
        <v/>
      </c>
      <c r="F823" s="12" t="str">
        <f t="shared" si="95"/>
        <v/>
      </c>
      <c r="G823" s="12" t="str">
        <f t="shared" si="96"/>
        <v/>
      </c>
    </row>
    <row r="824" spans="1:7" x14ac:dyDescent="0.25">
      <c r="A824" s="8" t="str">
        <f t="shared" si="93"/>
        <v/>
      </c>
      <c r="B824" s="2" t="str">
        <f t="shared" si="94"/>
        <v/>
      </c>
      <c r="C824" s="2" t="str">
        <f t="shared" si="92"/>
        <v/>
      </c>
      <c r="D824" s="2" t="str">
        <f>IF(ISNUMBER(A824),COUNTIF(Calculations!B:B, A824),"")</f>
        <v/>
      </c>
      <c r="E824" s="2" t="str">
        <f>IF(ISNUMBER(A824),COUNTIF(Calculations!A:A, A824),"")</f>
        <v/>
      </c>
      <c r="F824" s="12" t="str">
        <f t="shared" si="95"/>
        <v/>
      </c>
      <c r="G824" s="12" t="str">
        <f t="shared" si="96"/>
        <v/>
      </c>
    </row>
    <row r="825" spans="1:7" x14ac:dyDescent="0.25">
      <c r="A825" s="8" t="str">
        <f t="shared" si="93"/>
        <v/>
      </c>
      <c r="B825" s="2" t="str">
        <f t="shared" si="94"/>
        <v/>
      </c>
      <c r="C825" s="2" t="str">
        <f t="shared" si="92"/>
        <v/>
      </c>
      <c r="D825" s="2" t="str">
        <f>IF(ISNUMBER(A825),COUNTIF(Calculations!B:B, A825),"")</f>
        <v/>
      </c>
      <c r="E825" s="2" t="str">
        <f>IF(ISNUMBER(A825),COUNTIF(Calculations!A:A, A825),"")</f>
        <v/>
      </c>
      <c r="F825" s="12" t="str">
        <f t="shared" si="95"/>
        <v/>
      </c>
      <c r="G825" s="12" t="str">
        <f t="shared" si="96"/>
        <v/>
      </c>
    </row>
    <row r="826" spans="1:7" x14ac:dyDescent="0.25">
      <c r="A826" s="8" t="str">
        <f t="shared" si="93"/>
        <v/>
      </c>
      <c r="B826" s="2" t="str">
        <f t="shared" si="94"/>
        <v/>
      </c>
      <c r="C826" s="2" t="str">
        <f t="shared" si="92"/>
        <v/>
      </c>
      <c r="D826" s="2" t="str">
        <f>IF(ISNUMBER(A826),COUNTIF(Calculations!B:B, A826),"")</f>
        <v/>
      </c>
      <c r="E826" s="2" t="str">
        <f>IF(ISNUMBER(A826),COUNTIF(Calculations!A:A, A826),"")</f>
        <v/>
      </c>
      <c r="F826" s="12" t="str">
        <f t="shared" si="95"/>
        <v/>
      </c>
      <c r="G826" s="12" t="str">
        <f t="shared" si="96"/>
        <v/>
      </c>
    </row>
    <row r="827" spans="1:7" x14ac:dyDescent="0.25">
      <c r="A827" s="8" t="str">
        <f t="shared" si="93"/>
        <v/>
      </c>
      <c r="B827" s="2" t="str">
        <f t="shared" si="94"/>
        <v/>
      </c>
      <c r="C827" s="2" t="str">
        <f t="shared" si="92"/>
        <v/>
      </c>
      <c r="D827" s="2" t="str">
        <f>IF(ISNUMBER(A827),COUNTIF(Calculations!B:B, A827),"")</f>
        <v/>
      </c>
      <c r="E827" s="2" t="str">
        <f>IF(ISNUMBER(A827),COUNTIF(Calculations!A:A, A827),"")</f>
        <v/>
      </c>
      <c r="F827" s="12" t="str">
        <f t="shared" si="95"/>
        <v/>
      </c>
      <c r="G827" s="12" t="str">
        <f t="shared" si="96"/>
        <v/>
      </c>
    </row>
    <row r="828" spans="1:7" x14ac:dyDescent="0.25">
      <c r="A828" s="8" t="str">
        <f t="shared" si="93"/>
        <v/>
      </c>
      <c r="B828" s="2" t="str">
        <f t="shared" si="94"/>
        <v/>
      </c>
      <c r="C828" s="2" t="str">
        <f t="shared" si="92"/>
        <v/>
      </c>
      <c r="D828" s="2" t="str">
        <f>IF(ISNUMBER(A828),COUNTIF(Calculations!B:B, A828),"")</f>
        <v/>
      </c>
      <c r="E828" s="2" t="str">
        <f>IF(ISNUMBER(A828),COUNTIF(Calculations!A:A, A828),"")</f>
        <v/>
      </c>
      <c r="F828" s="12" t="str">
        <f t="shared" si="95"/>
        <v/>
      </c>
      <c r="G828" s="12" t="str">
        <f t="shared" si="96"/>
        <v/>
      </c>
    </row>
    <row r="829" spans="1:7" x14ac:dyDescent="0.25">
      <c r="A829" s="8" t="str">
        <f t="shared" si="93"/>
        <v/>
      </c>
      <c r="B829" s="2" t="str">
        <f t="shared" si="94"/>
        <v/>
      </c>
      <c r="C829" s="2" t="str">
        <f t="shared" si="92"/>
        <v/>
      </c>
      <c r="D829" s="2" t="str">
        <f>IF(ISNUMBER(A829),COUNTIF(Calculations!B:B, A829),"")</f>
        <v/>
      </c>
      <c r="E829" s="2" t="str">
        <f>IF(ISNUMBER(A829),COUNTIF(Calculations!A:A, A829),"")</f>
        <v/>
      </c>
      <c r="F829" s="12" t="str">
        <f t="shared" si="95"/>
        <v/>
      </c>
      <c r="G829" s="12" t="str">
        <f t="shared" si="96"/>
        <v/>
      </c>
    </row>
    <row r="830" spans="1:7" x14ac:dyDescent="0.25">
      <c r="A830" s="8" t="str">
        <f t="shared" si="93"/>
        <v/>
      </c>
      <c r="B830" s="2" t="str">
        <f t="shared" si="94"/>
        <v/>
      </c>
      <c r="C830" s="2" t="str">
        <f t="shared" si="92"/>
        <v/>
      </c>
      <c r="D830" s="2" t="str">
        <f>IF(ISNUMBER(A830),COUNTIF(Calculations!B:B, A830),"")</f>
        <v/>
      </c>
      <c r="E830" s="2" t="str">
        <f>IF(ISNUMBER(A830),COUNTIF(Calculations!A:A, A830),"")</f>
        <v/>
      </c>
      <c r="F830" s="12" t="str">
        <f t="shared" si="95"/>
        <v/>
      </c>
      <c r="G830" s="12" t="str">
        <f t="shared" si="96"/>
        <v/>
      </c>
    </row>
    <row r="831" spans="1:7" x14ac:dyDescent="0.25">
      <c r="A831" s="8" t="str">
        <f t="shared" si="93"/>
        <v/>
      </c>
      <c r="B831" s="2" t="str">
        <f t="shared" si="94"/>
        <v/>
      </c>
      <c r="C831" s="2" t="str">
        <f t="shared" si="92"/>
        <v/>
      </c>
      <c r="D831" s="2" t="str">
        <f>IF(ISNUMBER(A831),COUNTIF(Calculations!B:B, A831),"")</f>
        <v/>
      </c>
      <c r="E831" s="2" t="str">
        <f>IF(ISNUMBER(A831),COUNTIF(Calculations!A:A, A831),"")</f>
        <v/>
      </c>
      <c r="F831" s="12" t="str">
        <f t="shared" si="95"/>
        <v/>
      </c>
      <c r="G831" s="12" t="str">
        <f t="shared" si="96"/>
        <v/>
      </c>
    </row>
    <row r="832" spans="1:7" x14ac:dyDescent="0.25">
      <c r="A832" s="8" t="str">
        <f t="shared" si="93"/>
        <v/>
      </c>
      <c r="B832" s="2" t="str">
        <f t="shared" si="94"/>
        <v/>
      </c>
      <c r="C832" s="2" t="str">
        <f t="shared" si="92"/>
        <v/>
      </c>
      <c r="D832" s="2" t="str">
        <f>IF(ISNUMBER(A832),COUNTIF(Calculations!B:B, A832),"")</f>
        <v/>
      </c>
      <c r="E832" s="2" t="str">
        <f>IF(ISNUMBER(A832),COUNTIF(Calculations!A:A, A832),"")</f>
        <v/>
      </c>
      <c r="F832" s="12" t="str">
        <f t="shared" si="95"/>
        <v/>
      </c>
      <c r="G832" s="12" t="str">
        <f t="shared" si="96"/>
        <v/>
      </c>
    </row>
    <row r="833" spans="1:7" x14ac:dyDescent="0.25">
      <c r="A833" s="8" t="str">
        <f t="shared" si="93"/>
        <v/>
      </c>
      <c r="B833" s="2" t="str">
        <f t="shared" si="94"/>
        <v/>
      </c>
      <c r="C833" s="2" t="str">
        <f t="shared" si="92"/>
        <v/>
      </c>
      <c r="D833" s="2" t="str">
        <f>IF(ISNUMBER(A833),COUNTIF(Calculations!B:B, A833),"")</f>
        <v/>
      </c>
      <c r="E833" s="2" t="str">
        <f>IF(ISNUMBER(A833),COUNTIF(Calculations!A:A, A833),"")</f>
        <v/>
      </c>
      <c r="F833" s="12" t="str">
        <f t="shared" si="95"/>
        <v/>
      </c>
      <c r="G833" s="12" t="str">
        <f t="shared" si="96"/>
        <v/>
      </c>
    </row>
    <row r="834" spans="1:7" x14ac:dyDescent="0.25">
      <c r="A834" s="8" t="str">
        <f t="shared" si="93"/>
        <v/>
      </c>
      <c r="B834" s="2" t="str">
        <f t="shared" si="94"/>
        <v/>
      </c>
      <c r="C834" s="2" t="str">
        <f t="shared" ref="C834:C897" si="97">IF(ISNUMBER(A834),COUNTIFS(IndirectStartDates,"&lt;="&amp;A834,IndirectCompletedDates,"&gt;"&amp;A834) + COUNTIFS(IndirectStartDates,"&lt;="&amp;A834,IndirectCompletedDates,""),"")</f>
        <v/>
      </c>
      <c r="D834" s="2" t="str">
        <f>IF(ISNUMBER(A834),COUNTIF(Calculations!B:B, A834),"")</f>
        <v/>
      </c>
      <c r="E834" s="2" t="str">
        <f>IF(ISNUMBER(A834),COUNTIF(Calculations!A:A, A834),"")</f>
        <v/>
      </c>
      <c r="F834" s="12" t="str">
        <f t="shared" si="95"/>
        <v/>
      </c>
      <c r="G834" s="12" t="str">
        <f t="shared" si="96"/>
        <v/>
      </c>
    </row>
    <row r="835" spans="1:7" x14ac:dyDescent="0.25">
      <c r="A835" s="8" t="str">
        <f t="shared" ref="A835:A898" si="98">IF(ISNUMBER(A834),IF(A834+1&lt;=MAX(IndirectStartDates,IndirectCompletedDates),A834+1,""),"")</f>
        <v/>
      </c>
      <c r="B835" s="2" t="str">
        <f t="shared" ref="B835:B898" si="99">IF(ISNUMBER(A835),YEAR(A835)&amp;"-"&amp;TEXT(WEEKNUM(A835),"00"),"")</f>
        <v/>
      </c>
      <c r="C835" s="2" t="str">
        <f t="shared" si="97"/>
        <v/>
      </c>
      <c r="D835" s="2" t="str">
        <f>IF(ISNUMBER(A835),COUNTIF(Calculations!B:B, A835),"")</f>
        <v/>
      </c>
      <c r="E835" s="2" t="str">
        <f>IF(ISNUMBER(A835),COUNTIF(Calculations!A:A, A835),"")</f>
        <v/>
      </c>
      <c r="F835" s="12" t="str">
        <f t="shared" si="95"/>
        <v/>
      </c>
      <c r="G835" s="12" t="str">
        <f t="shared" si="96"/>
        <v/>
      </c>
    </row>
    <row r="836" spans="1:7" x14ac:dyDescent="0.25">
      <c r="A836" s="8" t="str">
        <f t="shared" si="98"/>
        <v/>
      </c>
      <c r="B836" s="2" t="str">
        <f t="shared" si="99"/>
        <v/>
      </c>
      <c r="C836" s="2" t="str">
        <f t="shared" si="97"/>
        <v/>
      </c>
      <c r="D836" s="2" t="str">
        <f>IF(ISNUMBER(A836),COUNTIF(Calculations!B:B, A836),"")</f>
        <v/>
      </c>
      <c r="E836" s="2" t="str">
        <f>IF(ISNUMBER(A836),COUNTIF(Calculations!A:A, A836),"")</f>
        <v/>
      </c>
      <c r="F836" s="12" t="str">
        <f t="shared" ref="F836:F899" si="100">IF(ISNUMBER(A836),F835 + D836,"")</f>
        <v/>
      </c>
      <c r="G836" s="12" t="str">
        <f t="shared" ref="G836:G899" si="101">IF(ISNUMBER(A836),G835 + E836,"")</f>
        <v/>
      </c>
    </row>
    <row r="837" spans="1:7" x14ac:dyDescent="0.25">
      <c r="A837" s="8" t="str">
        <f t="shared" si="98"/>
        <v/>
      </c>
      <c r="B837" s="2" t="str">
        <f t="shared" si="99"/>
        <v/>
      </c>
      <c r="C837" s="2" t="str">
        <f t="shared" si="97"/>
        <v/>
      </c>
      <c r="D837" s="2" t="str">
        <f>IF(ISNUMBER(A837),COUNTIF(Calculations!B:B, A837),"")</f>
        <v/>
      </c>
      <c r="E837" s="2" t="str">
        <f>IF(ISNUMBER(A837),COUNTIF(Calculations!A:A, A837),"")</f>
        <v/>
      </c>
      <c r="F837" s="12" t="str">
        <f t="shared" si="100"/>
        <v/>
      </c>
      <c r="G837" s="12" t="str">
        <f t="shared" si="101"/>
        <v/>
      </c>
    </row>
    <row r="838" spans="1:7" x14ac:dyDescent="0.25">
      <c r="A838" s="8" t="str">
        <f t="shared" si="98"/>
        <v/>
      </c>
      <c r="B838" s="2" t="str">
        <f t="shared" si="99"/>
        <v/>
      </c>
      <c r="C838" s="2" t="str">
        <f t="shared" si="97"/>
        <v/>
      </c>
      <c r="D838" s="2" t="str">
        <f>IF(ISNUMBER(A838),COUNTIF(Calculations!B:B, A838),"")</f>
        <v/>
      </c>
      <c r="E838" s="2" t="str">
        <f>IF(ISNUMBER(A838),COUNTIF(Calculations!A:A, A838),"")</f>
        <v/>
      </c>
      <c r="F838" s="12" t="str">
        <f t="shared" si="100"/>
        <v/>
      </c>
      <c r="G838" s="12" t="str">
        <f t="shared" si="101"/>
        <v/>
      </c>
    </row>
    <row r="839" spans="1:7" x14ac:dyDescent="0.25">
      <c r="A839" s="8" t="str">
        <f t="shared" si="98"/>
        <v/>
      </c>
      <c r="B839" s="2" t="str">
        <f t="shared" si="99"/>
        <v/>
      </c>
      <c r="C839" s="2" t="str">
        <f t="shared" si="97"/>
        <v/>
      </c>
      <c r="D839" s="2" t="str">
        <f>IF(ISNUMBER(A839),COUNTIF(Calculations!B:B, A839),"")</f>
        <v/>
      </c>
      <c r="E839" s="2" t="str">
        <f>IF(ISNUMBER(A839),COUNTIF(Calculations!A:A, A839),"")</f>
        <v/>
      </c>
      <c r="F839" s="12" t="str">
        <f t="shared" si="100"/>
        <v/>
      </c>
      <c r="G839" s="12" t="str">
        <f t="shared" si="101"/>
        <v/>
      </c>
    </row>
    <row r="840" spans="1:7" x14ac:dyDescent="0.25">
      <c r="A840" s="8" t="str">
        <f t="shared" si="98"/>
        <v/>
      </c>
      <c r="B840" s="2" t="str">
        <f t="shared" si="99"/>
        <v/>
      </c>
      <c r="C840" s="2" t="str">
        <f t="shared" si="97"/>
        <v/>
      </c>
      <c r="D840" s="2" t="str">
        <f>IF(ISNUMBER(A840),COUNTIF(Calculations!B:B, A840),"")</f>
        <v/>
      </c>
      <c r="E840" s="2" t="str">
        <f>IF(ISNUMBER(A840),COUNTIF(Calculations!A:A, A840),"")</f>
        <v/>
      </c>
      <c r="F840" s="12" t="str">
        <f t="shared" si="100"/>
        <v/>
      </c>
      <c r="G840" s="12" t="str">
        <f t="shared" si="101"/>
        <v/>
      </c>
    </row>
    <row r="841" spans="1:7" x14ac:dyDescent="0.25">
      <c r="A841" s="8" t="str">
        <f t="shared" si="98"/>
        <v/>
      </c>
      <c r="B841" s="2" t="str">
        <f t="shared" si="99"/>
        <v/>
      </c>
      <c r="C841" s="2" t="str">
        <f t="shared" si="97"/>
        <v/>
      </c>
      <c r="D841" s="2" t="str">
        <f>IF(ISNUMBER(A841),COUNTIF(Calculations!B:B, A841),"")</f>
        <v/>
      </c>
      <c r="E841" s="2" t="str">
        <f>IF(ISNUMBER(A841),COUNTIF(Calculations!A:A, A841),"")</f>
        <v/>
      </c>
      <c r="F841" s="12" t="str">
        <f t="shared" si="100"/>
        <v/>
      </c>
      <c r="G841" s="12" t="str">
        <f t="shared" si="101"/>
        <v/>
      </c>
    </row>
    <row r="842" spans="1:7" x14ac:dyDescent="0.25">
      <c r="A842" s="8" t="str">
        <f t="shared" si="98"/>
        <v/>
      </c>
      <c r="B842" s="2" t="str">
        <f t="shared" si="99"/>
        <v/>
      </c>
      <c r="C842" s="2" t="str">
        <f t="shared" si="97"/>
        <v/>
      </c>
      <c r="D842" s="2" t="str">
        <f>IF(ISNUMBER(A842),COUNTIF(Calculations!B:B, A842),"")</f>
        <v/>
      </c>
      <c r="E842" s="2" t="str">
        <f>IF(ISNUMBER(A842),COUNTIF(Calculations!A:A, A842),"")</f>
        <v/>
      </c>
      <c r="F842" s="12" t="str">
        <f t="shared" si="100"/>
        <v/>
      </c>
      <c r="G842" s="12" t="str">
        <f t="shared" si="101"/>
        <v/>
      </c>
    </row>
    <row r="843" spans="1:7" x14ac:dyDescent="0.25">
      <c r="A843" s="8" t="str">
        <f t="shared" si="98"/>
        <v/>
      </c>
      <c r="B843" s="2" t="str">
        <f t="shared" si="99"/>
        <v/>
      </c>
      <c r="C843" s="2" t="str">
        <f t="shared" si="97"/>
        <v/>
      </c>
      <c r="D843" s="2" t="str">
        <f>IF(ISNUMBER(A843),COUNTIF(Calculations!B:B, A843),"")</f>
        <v/>
      </c>
      <c r="E843" s="2" t="str">
        <f>IF(ISNUMBER(A843),COUNTIF(Calculations!A:A, A843),"")</f>
        <v/>
      </c>
      <c r="F843" s="12" t="str">
        <f t="shared" si="100"/>
        <v/>
      </c>
      <c r="G843" s="12" t="str">
        <f t="shared" si="101"/>
        <v/>
      </c>
    </row>
    <row r="844" spans="1:7" x14ac:dyDescent="0.25">
      <c r="A844" s="8" t="str">
        <f t="shared" si="98"/>
        <v/>
      </c>
      <c r="B844" s="2" t="str">
        <f t="shared" si="99"/>
        <v/>
      </c>
      <c r="C844" s="2" t="str">
        <f t="shared" si="97"/>
        <v/>
      </c>
      <c r="D844" s="2" t="str">
        <f>IF(ISNUMBER(A844),COUNTIF(Calculations!B:B, A844),"")</f>
        <v/>
      </c>
      <c r="E844" s="2" t="str">
        <f>IF(ISNUMBER(A844),COUNTIF(Calculations!A:A, A844),"")</f>
        <v/>
      </c>
      <c r="F844" s="12" t="str">
        <f t="shared" si="100"/>
        <v/>
      </c>
      <c r="G844" s="12" t="str">
        <f t="shared" si="101"/>
        <v/>
      </c>
    </row>
    <row r="845" spans="1:7" x14ac:dyDescent="0.25">
      <c r="A845" s="8" t="str">
        <f t="shared" si="98"/>
        <v/>
      </c>
      <c r="B845" s="2" t="str">
        <f t="shared" si="99"/>
        <v/>
      </c>
      <c r="C845" s="2" t="str">
        <f t="shared" si="97"/>
        <v/>
      </c>
      <c r="D845" s="2" t="str">
        <f>IF(ISNUMBER(A845),COUNTIF(Calculations!B:B, A845),"")</f>
        <v/>
      </c>
      <c r="E845" s="2" t="str">
        <f>IF(ISNUMBER(A845),COUNTIF(Calculations!A:A, A845),"")</f>
        <v/>
      </c>
      <c r="F845" s="12" t="str">
        <f t="shared" si="100"/>
        <v/>
      </c>
      <c r="G845" s="12" t="str">
        <f t="shared" si="101"/>
        <v/>
      </c>
    </row>
    <row r="846" spans="1:7" x14ac:dyDescent="0.25">
      <c r="A846" s="8" t="str">
        <f t="shared" si="98"/>
        <v/>
      </c>
      <c r="B846" s="2" t="str">
        <f t="shared" si="99"/>
        <v/>
      </c>
      <c r="C846" s="2" t="str">
        <f t="shared" si="97"/>
        <v/>
      </c>
      <c r="D846" s="2" t="str">
        <f>IF(ISNUMBER(A846),COUNTIF(Calculations!B:B, A846),"")</f>
        <v/>
      </c>
      <c r="E846" s="2" t="str">
        <f>IF(ISNUMBER(A846),COUNTIF(Calculations!A:A, A846),"")</f>
        <v/>
      </c>
      <c r="F846" s="12" t="str">
        <f t="shared" si="100"/>
        <v/>
      </c>
      <c r="G846" s="12" t="str">
        <f t="shared" si="101"/>
        <v/>
      </c>
    </row>
    <row r="847" spans="1:7" x14ac:dyDescent="0.25">
      <c r="A847" s="8" t="str">
        <f t="shared" si="98"/>
        <v/>
      </c>
      <c r="B847" s="2" t="str">
        <f t="shared" si="99"/>
        <v/>
      </c>
      <c r="C847" s="2" t="str">
        <f t="shared" si="97"/>
        <v/>
      </c>
      <c r="D847" s="2" t="str">
        <f>IF(ISNUMBER(A847),COUNTIF(Calculations!B:B, A847),"")</f>
        <v/>
      </c>
      <c r="E847" s="2" t="str">
        <f>IF(ISNUMBER(A847),COUNTIF(Calculations!A:A, A847),"")</f>
        <v/>
      </c>
      <c r="F847" s="12" t="str">
        <f t="shared" si="100"/>
        <v/>
      </c>
      <c r="G847" s="12" t="str">
        <f t="shared" si="101"/>
        <v/>
      </c>
    </row>
    <row r="848" spans="1:7" x14ac:dyDescent="0.25">
      <c r="A848" s="8" t="str">
        <f t="shared" si="98"/>
        <v/>
      </c>
      <c r="B848" s="2" t="str">
        <f t="shared" si="99"/>
        <v/>
      </c>
      <c r="C848" s="2" t="str">
        <f t="shared" si="97"/>
        <v/>
      </c>
      <c r="D848" s="2" t="str">
        <f>IF(ISNUMBER(A848),COUNTIF(Calculations!B:B, A848),"")</f>
        <v/>
      </c>
      <c r="E848" s="2" t="str">
        <f>IF(ISNUMBER(A848),COUNTIF(Calculations!A:A, A848),"")</f>
        <v/>
      </c>
      <c r="F848" s="12" t="str">
        <f t="shared" si="100"/>
        <v/>
      </c>
      <c r="G848" s="12" t="str">
        <f t="shared" si="101"/>
        <v/>
      </c>
    </row>
    <row r="849" spans="1:7" x14ac:dyDescent="0.25">
      <c r="A849" s="8" t="str">
        <f t="shared" si="98"/>
        <v/>
      </c>
      <c r="B849" s="2" t="str">
        <f t="shared" si="99"/>
        <v/>
      </c>
      <c r="C849" s="2" t="str">
        <f t="shared" si="97"/>
        <v/>
      </c>
      <c r="D849" s="2" t="str">
        <f>IF(ISNUMBER(A849),COUNTIF(Calculations!B:B, A849),"")</f>
        <v/>
      </c>
      <c r="E849" s="2" t="str">
        <f>IF(ISNUMBER(A849),COUNTIF(Calculations!A:A, A849),"")</f>
        <v/>
      </c>
      <c r="F849" s="12" t="str">
        <f t="shared" si="100"/>
        <v/>
      </c>
      <c r="G849" s="12" t="str">
        <f t="shared" si="101"/>
        <v/>
      </c>
    </row>
    <row r="850" spans="1:7" x14ac:dyDescent="0.25">
      <c r="A850" s="8" t="str">
        <f t="shared" si="98"/>
        <v/>
      </c>
      <c r="B850" s="2" t="str">
        <f t="shared" si="99"/>
        <v/>
      </c>
      <c r="C850" s="2" t="str">
        <f t="shared" si="97"/>
        <v/>
      </c>
      <c r="D850" s="2" t="str">
        <f>IF(ISNUMBER(A850),COUNTIF(Calculations!B:B, A850),"")</f>
        <v/>
      </c>
      <c r="E850" s="2" t="str">
        <f>IF(ISNUMBER(A850),COUNTIF(Calculations!A:A, A850),"")</f>
        <v/>
      </c>
      <c r="F850" s="12" t="str">
        <f t="shared" si="100"/>
        <v/>
      </c>
      <c r="G850" s="12" t="str">
        <f t="shared" si="101"/>
        <v/>
      </c>
    </row>
    <row r="851" spans="1:7" x14ac:dyDescent="0.25">
      <c r="A851" s="8" t="str">
        <f t="shared" si="98"/>
        <v/>
      </c>
      <c r="B851" s="2" t="str">
        <f t="shared" si="99"/>
        <v/>
      </c>
      <c r="C851" s="2" t="str">
        <f t="shared" si="97"/>
        <v/>
      </c>
      <c r="D851" s="2" t="str">
        <f>IF(ISNUMBER(A851),COUNTIF(Calculations!B:B, A851),"")</f>
        <v/>
      </c>
      <c r="E851" s="2" t="str">
        <f>IF(ISNUMBER(A851),COUNTIF(Calculations!A:A, A851),"")</f>
        <v/>
      </c>
      <c r="F851" s="12" t="str">
        <f t="shared" si="100"/>
        <v/>
      </c>
      <c r="G851" s="12" t="str">
        <f t="shared" si="101"/>
        <v/>
      </c>
    </row>
    <row r="852" spans="1:7" x14ac:dyDescent="0.25">
      <c r="A852" s="8" t="str">
        <f t="shared" si="98"/>
        <v/>
      </c>
      <c r="B852" s="2" t="str">
        <f t="shared" si="99"/>
        <v/>
      </c>
      <c r="C852" s="2" t="str">
        <f t="shared" si="97"/>
        <v/>
      </c>
      <c r="D852" s="2" t="str">
        <f>IF(ISNUMBER(A852),COUNTIF(Calculations!B:B, A852),"")</f>
        <v/>
      </c>
      <c r="E852" s="2" t="str">
        <f>IF(ISNUMBER(A852),COUNTIF(Calculations!A:A, A852),"")</f>
        <v/>
      </c>
      <c r="F852" s="12" t="str">
        <f t="shared" si="100"/>
        <v/>
      </c>
      <c r="G852" s="12" t="str">
        <f t="shared" si="101"/>
        <v/>
      </c>
    </row>
    <row r="853" spans="1:7" x14ac:dyDescent="0.25">
      <c r="A853" s="8" t="str">
        <f t="shared" si="98"/>
        <v/>
      </c>
      <c r="B853" s="2" t="str">
        <f t="shared" si="99"/>
        <v/>
      </c>
      <c r="C853" s="2" t="str">
        <f t="shared" si="97"/>
        <v/>
      </c>
      <c r="D853" s="2" t="str">
        <f>IF(ISNUMBER(A853),COUNTIF(Calculations!B:B, A853),"")</f>
        <v/>
      </c>
      <c r="E853" s="2" t="str">
        <f>IF(ISNUMBER(A853),COUNTIF(Calculations!A:A, A853),"")</f>
        <v/>
      </c>
      <c r="F853" s="12" t="str">
        <f t="shared" si="100"/>
        <v/>
      </c>
      <c r="G853" s="12" t="str">
        <f t="shared" si="101"/>
        <v/>
      </c>
    </row>
    <row r="854" spans="1:7" x14ac:dyDescent="0.25">
      <c r="A854" s="8" t="str">
        <f t="shared" si="98"/>
        <v/>
      </c>
      <c r="B854" s="2" t="str">
        <f t="shared" si="99"/>
        <v/>
      </c>
      <c r="C854" s="2" t="str">
        <f t="shared" si="97"/>
        <v/>
      </c>
      <c r="D854" s="2" t="str">
        <f>IF(ISNUMBER(A854),COUNTIF(Calculations!B:B, A854),"")</f>
        <v/>
      </c>
      <c r="E854" s="2" t="str">
        <f>IF(ISNUMBER(A854),COUNTIF(Calculations!A:A, A854),"")</f>
        <v/>
      </c>
      <c r="F854" s="12" t="str">
        <f t="shared" si="100"/>
        <v/>
      </c>
      <c r="G854" s="12" t="str">
        <f t="shared" si="101"/>
        <v/>
      </c>
    </row>
    <row r="855" spans="1:7" x14ac:dyDescent="0.25">
      <c r="A855" s="8" t="str">
        <f t="shared" si="98"/>
        <v/>
      </c>
      <c r="B855" s="2" t="str">
        <f t="shared" si="99"/>
        <v/>
      </c>
      <c r="C855" s="2" t="str">
        <f t="shared" si="97"/>
        <v/>
      </c>
      <c r="D855" s="2" t="str">
        <f>IF(ISNUMBER(A855),COUNTIF(Calculations!B:B, A855),"")</f>
        <v/>
      </c>
      <c r="E855" s="2" t="str">
        <f>IF(ISNUMBER(A855),COUNTIF(Calculations!A:A, A855),"")</f>
        <v/>
      </c>
      <c r="F855" s="12" t="str">
        <f t="shared" si="100"/>
        <v/>
      </c>
      <c r="G855" s="12" t="str">
        <f t="shared" si="101"/>
        <v/>
      </c>
    </row>
    <row r="856" spans="1:7" x14ac:dyDescent="0.25">
      <c r="A856" s="8" t="str">
        <f t="shared" si="98"/>
        <v/>
      </c>
      <c r="B856" s="2" t="str">
        <f t="shared" si="99"/>
        <v/>
      </c>
      <c r="C856" s="2" t="str">
        <f t="shared" si="97"/>
        <v/>
      </c>
      <c r="D856" s="2" t="str">
        <f>IF(ISNUMBER(A856),COUNTIF(Calculations!B:B, A856),"")</f>
        <v/>
      </c>
      <c r="E856" s="2" t="str">
        <f>IF(ISNUMBER(A856),COUNTIF(Calculations!A:A, A856),"")</f>
        <v/>
      </c>
      <c r="F856" s="12" t="str">
        <f t="shared" si="100"/>
        <v/>
      </c>
      <c r="G856" s="12" t="str">
        <f t="shared" si="101"/>
        <v/>
      </c>
    </row>
    <row r="857" spans="1:7" x14ac:dyDescent="0.25">
      <c r="A857" s="8" t="str">
        <f t="shared" si="98"/>
        <v/>
      </c>
      <c r="B857" s="2" t="str">
        <f t="shared" si="99"/>
        <v/>
      </c>
      <c r="C857" s="2" t="str">
        <f t="shared" si="97"/>
        <v/>
      </c>
      <c r="D857" s="2" t="str">
        <f>IF(ISNUMBER(A857),COUNTIF(Calculations!B:B, A857),"")</f>
        <v/>
      </c>
      <c r="E857" s="2" t="str">
        <f>IF(ISNUMBER(A857),COUNTIF(Calculations!A:A, A857),"")</f>
        <v/>
      </c>
      <c r="F857" s="12" t="str">
        <f t="shared" si="100"/>
        <v/>
      </c>
      <c r="G857" s="12" t="str">
        <f t="shared" si="101"/>
        <v/>
      </c>
    </row>
    <row r="858" spans="1:7" x14ac:dyDescent="0.25">
      <c r="A858" s="8" t="str">
        <f t="shared" si="98"/>
        <v/>
      </c>
      <c r="B858" s="2" t="str">
        <f t="shared" si="99"/>
        <v/>
      </c>
      <c r="C858" s="2" t="str">
        <f t="shared" si="97"/>
        <v/>
      </c>
      <c r="D858" s="2" t="str">
        <f>IF(ISNUMBER(A858),COUNTIF(Calculations!B:B, A858),"")</f>
        <v/>
      </c>
      <c r="E858" s="2" t="str">
        <f>IF(ISNUMBER(A858),COUNTIF(Calculations!A:A, A858),"")</f>
        <v/>
      </c>
      <c r="F858" s="12" t="str">
        <f t="shared" si="100"/>
        <v/>
      </c>
      <c r="G858" s="12" t="str">
        <f t="shared" si="101"/>
        <v/>
      </c>
    </row>
    <row r="859" spans="1:7" x14ac:dyDescent="0.25">
      <c r="A859" s="8" t="str">
        <f t="shared" si="98"/>
        <v/>
      </c>
      <c r="B859" s="2" t="str">
        <f t="shared" si="99"/>
        <v/>
      </c>
      <c r="C859" s="2" t="str">
        <f t="shared" si="97"/>
        <v/>
      </c>
      <c r="D859" s="2" t="str">
        <f>IF(ISNUMBER(A859),COUNTIF(Calculations!B:B, A859),"")</f>
        <v/>
      </c>
      <c r="E859" s="2" t="str">
        <f>IF(ISNUMBER(A859),COUNTIF(Calculations!A:A, A859),"")</f>
        <v/>
      </c>
      <c r="F859" s="12" t="str">
        <f t="shared" si="100"/>
        <v/>
      </c>
      <c r="G859" s="12" t="str">
        <f t="shared" si="101"/>
        <v/>
      </c>
    </row>
    <row r="860" spans="1:7" x14ac:dyDescent="0.25">
      <c r="A860" s="8" t="str">
        <f t="shared" si="98"/>
        <v/>
      </c>
      <c r="B860" s="2" t="str">
        <f t="shared" si="99"/>
        <v/>
      </c>
      <c r="C860" s="2" t="str">
        <f t="shared" si="97"/>
        <v/>
      </c>
      <c r="D860" s="2" t="str">
        <f>IF(ISNUMBER(A860),COUNTIF(Calculations!B:B, A860),"")</f>
        <v/>
      </c>
      <c r="E860" s="2" t="str">
        <f>IF(ISNUMBER(A860),COUNTIF(Calculations!A:A, A860),"")</f>
        <v/>
      </c>
      <c r="F860" s="12" t="str">
        <f t="shared" si="100"/>
        <v/>
      </c>
      <c r="G860" s="12" t="str">
        <f t="shared" si="101"/>
        <v/>
      </c>
    </row>
    <row r="861" spans="1:7" x14ac:dyDescent="0.25">
      <c r="A861" s="8" t="str">
        <f t="shared" si="98"/>
        <v/>
      </c>
      <c r="B861" s="2" t="str">
        <f t="shared" si="99"/>
        <v/>
      </c>
      <c r="C861" s="2" t="str">
        <f t="shared" si="97"/>
        <v/>
      </c>
      <c r="D861" s="2" t="str">
        <f>IF(ISNUMBER(A861),COUNTIF(Calculations!B:B, A861),"")</f>
        <v/>
      </c>
      <c r="E861" s="2" t="str">
        <f>IF(ISNUMBER(A861),COUNTIF(Calculations!A:A, A861),"")</f>
        <v/>
      </c>
      <c r="F861" s="12" t="str">
        <f t="shared" si="100"/>
        <v/>
      </c>
      <c r="G861" s="12" t="str">
        <f t="shared" si="101"/>
        <v/>
      </c>
    </row>
    <row r="862" spans="1:7" x14ac:dyDescent="0.25">
      <c r="A862" s="8" t="str">
        <f t="shared" si="98"/>
        <v/>
      </c>
      <c r="B862" s="2" t="str">
        <f t="shared" si="99"/>
        <v/>
      </c>
      <c r="C862" s="2" t="str">
        <f t="shared" si="97"/>
        <v/>
      </c>
      <c r="D862" s="2" t="str">
        <f>IF(ISNUMBER(A862),COUNTIF(Calculations!B:B, A862),"")</f>
        <v/>
      </c>
      <c r="E862" s="2" t="str">
        <f>IF(ISNUMBER(A862),COUNTIF(Calculations!A:A, A862),"")</f>
        <v/>
      </c>
      <c r="F862" s="12" t="str">
        <f t="shared" si="100"/>
        <v/>
      </c>
      <c r="G862" s="12" t="str">
        <f t="shared" si="101"/>
        <v/>
      </c>
    </row>
    <row r="863" spans="1:7" x14ac:dyDescent="0.25">
      <c r="A863" s="8" t="str">
        <f t="shared" si="98"/>
        <v/>
      </c>
      <c r="B863" s="2" t="str">
        <f t="shared" si="99"/>
        <v/>
      </c>
      <c r="C863" s="2" t="str">
        <f t="shared" si="97"/>
        <v/>
      </c>
      <c r="D863" s="2" t="str">
        <f>IF(ISNUMBER(A863),COUNTIF(Calculations!B:B, A863),"")</f>
        <v/>
      </c>
      <c r="E863" s="2" t="str">
        <f>IF(ISNUMBER(A863),COUNTIF(Calculations!A:A, A863),"")</f>
        <v/>
      </c>
      <c r="F863" s="12" t="str">
        <f t="shared" si="100"/>
        <v/>
      </c>
      <c r="G863" s="12" t="str">
        <f t="shared" si="101"/>
        <v/>
      </c>
    </row>
    <row r="864" spans="1:7" x14ac:dyDescent="0.25">
      <c r="A864" s="8" t="str">
        <f t="shared" si="98"/>
        <v/>
      </c>
      <c r="B864" s="2" t="str">
        <f t="shared" si="99"/>
        <v/>
      </c>
      <c r="C864" s="2" t="str">
        <f t="shared" si="97"/>
        <v/>
      </c>
      <c r="D864" s="2" t="str">
        <f>IF(ISNUMBER(A864),COUNTIF(Calculations!B:B, A864),"")</f>
        <v/>
      </c>
      <c r="E864" s="2" t="str">
        <f>IF(ISNUMBER(A864),COUNTIF(Calculations!A:A, A864),"")</f>
        <v/>
      </c>
      <c r="F864" s="12" t="str">
        <f t="shared" si="100"/>
        <v/>
      </c>
      <c r="G864" s="12" t="str">
        <f t="shared" si="101"/>
        <v/>
      </c>
    </row>
    <row r="865" spans="1:7" x14ac:dyDescent="0.25">
      <c r="A865" s="8" t="str">
        <f t="shared" si="98"/>
        <v/>
      </c>
      <c r="B865" s="2" t="str">
        <f t="shared" si="99"/>
        <v/>
      </c>
      <c r="C865" s="2" t="str">
        <f t="shared" si="97"/>
        <v/>
      </c>
      <c r="D865" s="2" t="str">
        <f>IF(ISNUMBER(A865),COUNTIF(Calculations!B:B, A865),"")</f>
        <v/>
      </c>
      <c r="E865" s="2" t="str">
        <f>IF(ISNUMBER(A865),COUNTIF(Calculations!A:A, A865),"")</f>
        <v/>
      </c>
      <c r="F865" s="12" t="str">
        <f t="shared" si="100"/>
        <v/>
      </c>
      <c r="G865" s="12" t="str">
        <f t="shared" si="101"/>
        <v/>
      </c>
    </row>
    <row r="866" spans="1:7" x14ac:dyDescent="0.25">
      <c r="A866" s="8" t="str">
        <f t="shared" si="98"/>
        <v/>
      </c>
      <c r="B866" s="2" t="str">
        <f t="shared" si="99"/>
        <v/>
      </c>
      <c r="C866" s="2" t="str">
        <f t="shared" si="97"/>
        <v/>
      </c>
      <c r="D866" s="2" t="str">
        <f>IF(ISNUMBER(A866),COUNTIF(Calculations!B:B, A866),"")</f>
        <v/>
      </c>
      <c r="E866" s="2" t="str">
        <f>IF(ISNUMBER(A866),COUNTIF(Calculations!A:A, A866),"")</f>
        <v/>
      </c>
      <c r="F866" s="12" t="str">
        <f t="shared" si="100"/>
        <v/>
      </c>
      <c r="G866" s="12" t="str">
        <f t="shared" si="101"/>
        <v/>
      </c>
    </row>
    <row r="867" spans="1:7" x14ac:dyDescent="0.25">
      <c r="A867" s="8" t="str">
        <f t="shared" si="98"/>
        <v/>
      </c>
      <c r="B867" s="2" t="str">
        <f t="shared" si="99"/>
        <v/>
      </c>
      <c r="C867" s="2" t="str">
        <f t="shared" si="97"/>
        <v/>
      </c>
      <c r="D867" s="2" t="str">
        <f>IF(ISNUMBER(A867),COUNTIF(Calculations!B:B, A867),"")</f>
        <v/>
      </c>
      <c r="E867" s="2" t="str">
        <f>IF(ISNUMBER(A867),COUNTIF(Calculations!A:A, A867),"")</f>
        <v/>
      </c>
      <c r="F867" s="12" t="str">
        <f t="shared" si="100"/>
        <v/>
      </c>
      <c r="G867" s="12" t="str">
        <f t="shared" si="101"/>
        <v/>
      </c>
    </row>
    <row r="868" spans="1:7" x14ac:dyDescent="0.25">
      <c r="A868" s="8" t="str">
        <f t="shared" si="98"/>
        <v/>
      </c>
      <c r="B868" s="2" t="str">
        <f t="shared" si="99"/>
        <v/>
      </c>
      <c r="C868" s="2" t="str">
        <f t="shared" si="97"/>
        <v/>
      </c>
      <c r="D868" s="2" t="str">
        <f>IF(ISNUMBER(A868),COUNTIF(Calculations!B:B, A868),"")</f>
        <v/>
      </c>
      <c r="E868" s="2" t="str">
        <f>IF(ISNUMBER(A868),COUNTIF(Calculations!A:A, A868),"")</f>
        <v/>
      </c>
      <c r="F868" s="12" t="str">
        <f t="shared" si="100"/>
        <v/>
      </c>
      <c r="G868" s="12" t="str">
        <f t="shared" si="101"/>
        <v/>
      </c>
    </row>
    <row r="869" spans="1:7" x14ac:dyDescent="0.25">
      <c r="A869" s="8" t="str">
        <f t="shared" si="98"/>
        <v/>
      </c>
      <c r="B869" s="2" t="str">
        <f t="shared" si="99"/>
        <v/>
      </c>
      <c r="C869" s="2" t="str">
        <f t="shared" si="97"/>
        <v/>
      </c>
      <c r="D869" s="2" t="str">
        <f>IF(ISNUMBER(A869),COUNTIF(Calculations!B:B, A869),"")</f>
        <v/>
      </c>
      <c r="E869" s="2" t="str">
        <f>IF(ISNUMBER(A869),COUNTIF(Calculations!A:A, A869),"")</f>
        <v/>
      </c>
      <c r="F869" s="12" t="str">
        <f t="shared" si="100"/>
        <v/>
      </c>
      <c r="G869" s="12" t="str">
        <f t="shared" si="101"/>
        <v/>
      </c>
    </row>
    <row r="870" spans="1:7" x14ac:dyDescent="0.25">
      <c r="A870" s="8" t="str">
        <f t="shared" si="98"/>
        <v/>
      </c>
      <c r="B870" s="2" t="str">
        <f t="shared" si="99"/>
        <v/>
      </c>
      <c r="C870" s="2" t="str">
        <f t="shared" si="97"/>
        <v/>
      </c>
      <c r="D870" s="2" t="str">
        <f>IF(ISNUMBER(A870),COUNTIF(Calculations!B:B, A870),"")</f>
        <v/>
      </c>
      <c r="E870" s="2" t="str">
        <f>IF(ISNUMBER(A870),COUNTIF(Calculations!A:A, A870),"")</f>
        <v/>
      </c>
      <c r="F870" s="12" t="str">
        <f t="shared" si="100"/>
        <v/>
      </c>
      <c r="G870" s="12" t="str">
        <f t="shared" si="101"/>
        <v/>
      </c>
    </row>
    <row r="871" spans="1:7" x14ac:dyDescent="0.25">
      <c r="A871" s="8" t="str">
        <f t="shared" si="98"/>
        <v/>
      </c>
      <c r="B871" s="2" t="str">
        <f t="shared" si="99"/>
        <v/>
      </c>
      <c r="C871" s="2" t="str">
        <f t="shared" si="97"/>
        <v/>
      </c>
      <c r="D871" s="2" t="str">
        <f>IF(ISNUMBER(A871),COUNTIF(Calculations!B:B, A871),"")</f>
        <v/>
      </c>
      <c r="E871" s="2" t="str">
        <f>IF(ISNUMBER(A871),COUNTIF(Calculations!A:A, A871),"")</f>
        <v/>
      </c>
      <c r="F871" s="12" t="str">
        <f t="shared" si="100"/>
        <v/>
      </c>
      <c r="G871" s="12" t="str">
        <f t="shared" si="101"/>
        <v/>
      </c>
    </row>
    <row r="872" spans="1:7" x14ac:dyDescent="0.25">
      <c r="A872" s="8" t="str">
        <f t="shared" si="98"/>
        <v/>
      </c>
      <c r="B872" s="2" t="str">
        <f t="shared" si="99"/>
        <v/>
      </c>
      <c r="C872" s="2" t="str">
        <f t="shared" si="97"/>
        <v/>
      </c>
      <c r="D872" s="2" t="str">
        <f>IF(ISNUMBER(A872),COUNTIF(Calculations!B:B, A872),"")</f>
        <v/>
      </c>
      <c r="E872" s="2" t="str">
        <f>IF(ISNUMBER(A872),COUNTIF(Calculations!A:A, A872),"")</f>
        <v/>
      </c>
      <c r="F872" s="12" t="str">
        <f t="shared" si="100"/>
        <v/>
      </c>
      <c r="G872" s="12" t="str">
        <f t="shared" si="101"/>
        <v/>
      </c>
    </row>
    <row r="873" spans="1:7" x14ac:dyDescent="0.25">
      <c r="A873" s="8" t="str">
        <f t="shared" si="98"/>
        <v/>
      </c>
      <c r="B873" s="2" t="str">
        <f t="shared" si="99"/>
        <v/>
      </c>
      <c r="C873" s="2" t="str">
        <f t="shared" si="97"/>
        <v/>
      </c>
      <c r="D873" s="2" t="str">
        <f>IF(ISNUMBER(A873),COUNTIF(Calculations!B:B, A873),"")</f>
        <v/>
      </c>
      <c r="E873" s="2" t="str">
        <f>IF(ISNUMBER(A873),COUNTIF(Calculations!A:A, A873),"")</f>
        <v/>
      </c>
      <c r="F873" s="12" t="str">
        <f t="shared" si="100"/>
        <v/>
      </c>
      <c r="G873" s="12" t="str">
        <f t="shared" si="101"/>
        <v/>
      </c>
    </row>
    <row r="874" spans="1:7" x14ac:dyDescent="0.25">
      <c r="A874" s="8" t="str">
        <f t="shared" si="98"/>
        <v/>
      </c>
      <c r="B874" s="2" t="str">
        <f t="shared" si="99"/>
        <v/>
      </c>
      <c r="C874" s="2" t="str">
        <f t="shared" si="97"/>
        <v/>
      </c>
      <c r="D874" s="2" t="str">
        <f>IF(ISNUMBER(A874),COUNTIF(Calculations!B:B, A874),"")</f>
        <v/>
      </c>
      <c r="E874" s="2" t="str">
        <f>IF(ISNUMBER(A874),COUNTIF(Calculations!A:A, A874),"")</f>
        <v/>
      </c>
      <c r="F874" s="12" t="str">
        <f t="shared" si="100"/>
        <v/>
      </c>
      <c r="G874" s="12" t="str">
        <f t="shared" si="101"/>
        <v/>
      </c>
    </row>
    <row r="875" spans="1:7" x14ac:dyDescent="0.25">
      <c r="A875" s="8" t="str">
        <f t="shared" si="98"/>
        <v/>
      </c>
      <c r="B875" s="2" t="str">
        <f t="shared" si="99"/>
        <v/>
      </c>
      <c r="C875" s="2" t="str">
        <f t="shared" si="97"/>
        <v/>
      </c>
      <c r="D875" s="2" t="str">
        <f>IF(ISNUMBER(A875),COUNTIF(Calculations!B:B, A875),"")</f>
        <v/>
      </c>
      <c r="E875" s="2" t="str">
        <f>IF(ISNUMBER(A875),COUNTIF(Calculations!A:A, A875),"")</f>
        <v/>
      </c>
      <c r="F875" s="12" t="str">
        <f t="shared" si="100"/>
        <v/>
      </c>
      <c r="G875" s="12" t="str">
        <f t="shared" si="101"/>
        <v/>
      </c>
    </row>
    <row r="876" spans="1:7" x14ac:dyDescent="0.25">
      <c r="A876" s="8" t="str">
        <f t="shared" si="98"/>
        <v/>
      </c>
      <c r="B876" s="2" t="str">
        <f t="shared" si="99"/>
        <v/>
      </c>
      <c r="C876" s="2" t="str">
        <f t="shared" si="97"/>
        <v/>
      </c>
      <c r="D876" s="2" t="str">
        <f>IF(ISNUMBER(A876),COUNTIF(Calculations!B:B, A876),"")</f>
        <v/>
      </c>
      <c r="E876" s="2" t="str">
        <f>IF(ISNUMBER(A876),COUNTIF(Calculations!A:A, A876),"")</f>
        <v/>
      </c>
      <c r="F876" s="12" t="str">
        <f t="shared" si="100"/>
        <v/>
      </c>
      <c r="G876" s="12" t="str">
        <f t="shared" si="101"/>
        <v/>
      </c>
    </row>
    <row r="877" spans="1:7" x14ac:dyDescent="0.25">
      <c r="A877" s="8" t="str">
        <f t="shared" si="98"/>
        <v/>
      </c>
      <c r="B877" s="2" t="str">
        <f t="shared" si="99"/>
        <v/>
      </c>
      <c r="C877" s="2" t="str">
        <f t="shared" si="97"/>
        <v/>
      </c>
      <c r="D877" s="2" t="str">
        <f>IF(ISNUMBER(A877),COUNTIF(Calculations!B:B, A877),"")</f>
        <v/>
      </c>
      <c r="E877" s="2" t="str">
        <f>IF(ISNUMBER(A877),COUNTIF(Calculations!A:A, A877),"")</f>
        <v/>
      </c>
      <c r="F877" s="12" t="str">
        <f t="shared" si="100"/>
        <v/>
      </c>
      <c r="G877" s="12" t="str">
        <f t="shared" si="101"/>
        <v/>
      </c>
    </row>
    <row r="878" spans="1:7" x14ac:dyDescent="0.25">
      <c r="A878" s="8" t="str">
        <f t="shared" si="98"/>
        <v/>
      </c>
      <c r="B878" s="2" t="str">
        <f t="shared" si="99"/>
        <v/>
      </c>
      <c r="C878" s="2" t="str">
        <f t="shared" si="97"/>
        <v/>
      </c>
      <c r="D878" s="2" t="str">
        <f>IF(ISNUMBER(A878),COUNTIF(Calculations!B:B, A878),"")</f>
        <v/>
      </c>
      <c r="E878" s="2" t="str">
        <f>IF(ISNUMBER(A878),COUNTIF(Calculations!A:A, A878),"")</f>
        <v/>
      </c>
      <c r="F878" s="12" t="str">
        <f t="shared" si="100"/>
        <v/>
      </c>
      <c r="G878" s="12" t="str">
        <f t="shared" si="101"/>
        <v/>
      </c>
    </row>
    <row r="879" spans="1:7" x14ac:dyDescent="0.25">
      <c r="A879" s="8" t="str">
        <f t="shared" si="98"/>
        <v/>
      </c>
      <c r="B879" s="2" t="str">
        <f t="shared" si="99"/>
        <v/>
      </c>
      <c r="C879" s="2" t="str">
        <f t="shared" si="97"/>
        <v/>
      </c>
      <c r="D879" s="2" t="str">
        <f>IF(ISNUMBER(A879),COUNTIF(Calculations!B:B, A879),"")</f>
        <v/>
      </c>
      <c r="E879" s="2" t="str">
        <f>IF(ISNUMBER(A879),COUNTIF(Calculations!A:A, A879),"")</f>
        <v/>
      </c>
      <c r="F879" s="12" t="str">
        <f t="shared" si="100"/>
        <v/>
      </c>
      <c r="G879" s="12" t="str">
        <f t="shared" si="101"/>
        <v/>
      </c>
    </row>
    <row r="880" spans="1:7" x14ac:dyDescent="0.25">
      <c r="A880" s="8" t="str">
        <f t="shared" si="98"/>
        <v/>
      </c>
      <c r="B880" s="2" t="str">
        <f t="shared" si="99"/>
        <v/>
      </c>
      <c r="C880" s="2" t="str">
        <f t="shared" si="97"/>
        <v/>
      </c>
      <c r="D880" s="2" t="str">
        <f>IF(ISNUMBER(A880),COUNTIF(Calculations!B:B, A880),"")</f>
        <v/>
      </c>
      <c r="E880" s="2" t="str">
        <f>IF(ISNUMBER(A880),COUNTIF(Calculations!A:A, A880),"")</f>
        <v/>
      </c>
      <c r="F880" s="12" t="str">
        <f t="shared" si="100"/>
        <v/>
      </c>
      <c r="G880" s="12" t="str">
        <f t="shared" si="101"/>
        <v/>
      </c>
    </row>
    <row r="881" spans="1:7" x14ac:dyDescent="0.25">
      <c r="A881" s="8" t="str">
        <f t="shared" si="98"/>
        <v/>
      </c>
      <c r="B881" s="2" t="str">
        <f t="shared" si="99"/>
        <v/>
      </c>
      <c r="C881" s="2" t="str">
        <f t="shared" si="97"/>
        <v/>
      </c>
      <c r="D881" s="2" t="str">
        <f>IF(ISNUMBER(A881),COUNTIF(Calculations!B:B, A881),"")</f>
        <v/>
      </c>
      <c r="E881" s="2" t="str">
        <f>IF(ISNUMBER(A881),COUNTIF(Calculations!A:A, A881),"")</f>
        <v/>
      </c>
      <c r="F881" s="12" t="str">
        <f t="shared" si="100"/>
        <v/>
      </c>
      <c r="G881" s="12" t="str">
        <f t="shared" si="101"/>
        <v/>
      </c>
    </row>
    <row r="882" spans="1:7" x14ac:dyDescent="0.25">
      <c r="A882" s="8" t="str">
        <f t="shared" si="98"/>
        <v/>
      </c>
      <c r="B882" s="2" t="str">
        <f t="shared" si="99"/>
        <v/>
      </c>
      <c r="C882" s="2" t="str">
        <f t="shared" si="97"/>
        <v/>
      </c>
      <c r="D882" s="2" t="str">
        <f>IF(ISNUMBER(A882),COUNTIF(Calculations!B:B, A882),"")</f>
        <v/>
      </c>
      <c r="E882" s="2" t="str">
        <f>IF(ISNUMBER(A882),COUNTIF(Calculations!A:A, A882),"")</f>
        <v/>
      </c>
      <c r="F882" s="12" t="str">
        <f t="shared" si="100"/>
        <v/>
      </c>
      <c r="G882" s="12" t="str">
        <f t="shared" si="101"/>
        <v/>
      </c>
    </row>
    <row r="883" spans="1:7" x14ac:dyDescent="0.25">
      <c r="A883" s="8" t="str">
        <f t="shared" si="98"/>
        <v/>
      </c>
      <c r="B883" s="2" t="str">
        <f t="shared" si="99"/>
        <v/>
      </c>
      <c r="C883" s="2" t="str">
        <f t="shared" si="97"/>
        <v/>
      </c>
      <c r="D883" s="2" t="str">
        <f>IF(ISNUMBER(A883),COUNTIF(Calculations!B:B, A883),"")</f>
        <v/>
      </c>
      <c r="E883" s="2" t="str">
        <f>IF(ISNUMBER(A883),COUNTIF(Calculations!A:A, A883),"")</f>
        <v/>
      </c>
      <c r="F883" s="12" t="str">
        <f t="shared" si="100"/>
        <v/>
      </c>
      <c r="G883" s="12" t="str">
        <f t="shared" si="101"/>
        <v/>
      </c>
    </row>
    <row r="884" spans="1:7" x14ac:dyDescent="0.25">
      <c r="A884" s="8" t="str">
        <f t="shared" si="98"/>
        <v/>
      </c>
      <c r="B884" s="2" t="str">
        <f t="shared" si="99"/>
        <v/>
      </c>
      <c r="C884" s="2" t="str">
        <f t="shared" si="97"/>
        <v/>
      </c>
      <c r="D884" s="2" t="str">
        <f>IF(ISNUMBER(A884),COUNTIF(Calculations!B:B, A884),"")</f>
        <v/>
      </c>
      <c r="E884" s="2" t="str">
        <f>IF(ISNUMBER(A884),COUNTIF(Calculations!A:A, A884),"")</f>
        <v/>
      </c>
      <c r="F884" s="12" t="str">
        <f t="shared" si="100"/>
        <v/>
      </c>
      <c r="G884" s="12" t="str">
        <f t="shared" si="101"/>
        <v/>
      </c>
    </row>
    <row r="885" spans="1:7" x14ac:dyDescent="0.25">
      <c r="A885" s="8" t="str">
        <f t="shared" si="98"/>
        <v/>
      </c>
      <c r="B885" s="2" t="str">
        <f t="shared" si="99"/>
        <v/>
      </c>
      <c r="C885" s="2" t="str">
        <f t="shared" si="97"/>
        <v/>
      </c>
      <c r="D885" s="2" t="str">
        <f>IF(ISNUMBER(A885),COUNTIF(Calculations!B:B, A885),"")</f>
        <v/>
      </c>
      <c r="E885" s="2" t="str">
        <f>IF(ISNUMBER(A885),COUNTIF(Calculations!A:A, A885),"")</f>
        <v/>
      </c>
      <c r="F885" s="12" t="str">
        <f t="shared" si="100"/>
        <v/>
      </c>
      <c r="G885" s="12" t="str">
        <f t="shared" si="101"/>
        <v/>
      </c>
    </row>
    <row r="886" spans="1:7" x14ac:dyDescent="0.25">
      <c r="A886" s="8" t="str">
        <f t="shared" si="98"/>
        <v/>
      </c>
      <c r="B886" s="2" t="str">
        <f t="shared" si="99"/>
        <v/>
      </c>
      <c r="C886" s="2" t="str">
        <f t="shared" si="97"/>
        <v/>
      </c>
      <c r="D886" s="2" t="str">
        <f>IF(ISNUMBER(A886),COUNTIF(Calculations!B:B, A886),"")</f>
        <v/>
      </c>
      <c r="E886" s="2" t="str">
        <f>IF(ISNUMBER(A886),COUNTIF(Calculations!A:A, A886),"")</f>
        <v/>
      </c>
      <c r="F886" s="12" t="str">
        <f t="shared" si="100"/>
        <v/>
      </c>
      <c r="G886" s="12" t="str">
        <f t="shared" si="101"/>
        <v/>
      </c>
    </row>
    <row r="887" spans="1:7" x14ac:dyDescent="0.25">
      <c r="A887" s="8" t="str">
        <f t="shared" si="98"/>
        <v/>
      </c>
      <c r="B887" s="2" t="str">
        <f t="shared" si="99"/>
        <v/>
      </c>
      <c r="C887" s="2" t="str">
        <f t="shared" si="97"/>
        <v/>
      </c>
      <c r="D887" s="2" t="str">
        <f>IF(ISNUMBER(A887),COUNTIF(Calculations!B:B, A887),"")</f>
        <v/>
      </c>
      <c r="E887" s="2" t="str">
        <f>IF(ISNUMBER(A887),COUNTIF(Calculations!A:A, A887),"")</f>
        <v/>
      </c>
      <c r="F887" s="12" t="str">
        <f t="shared" si="100"/>
        <v/>
      </c>
      <c r="G887" s="12" t="str">
        <f t="shared" si="101"/>
        <v/>
      </c>
    </row>
    <row r="888" spans="1:7" x14ac:dyDescent="0.25">
      <c r="A888" s="8" t="str">
        <f t="shared" si="98"/>
        <v/>
      </c>
      <c r="B888" s="2" t="str">
        <f t="shared" si="99"/>
        <v/>
      </c>
      <c r="C888" s="2" t="str">
        <f t="shared" si="97"/>
        <v/>
      </c>
      <c r="D888" s="2" t="str">
        <f>IF(ISNUMBER(A888),COUNTIF(Calculations!B:B, A888),"")</f>
        <v/>
      </c>
      <c r="E888" s="2" t="str">
        <f>IF(ISNUMBER(A888),COUNTIF(Calculations!A:A, A888),"")</f>
        <v/>
      </c>
      <c r="F888" s="12" t="str">
        <f t="shared" si="100"/>
        <v/>
      </c>
      <c r="G888" s="12" t="str">
        <f t="shared" si="101"/>
        <v/>
      </c>
    </row>
    <row r="889" spans="1:7" x14ac:dyDescent="0.25">
      <c r="A889" s="8" t="str">
        <f t="shared" si="98"/>
        <v/>
      </c>
      <c r="B889" s="2" t="str">
        <f t="shared" si="99"/>
        <v/>
      </c>
      <c r="C889" s="2" t="str">
        <f t="shared" si="97"/>
        <v/>
      </c>
      <c r="D889" s="2" t="str">
        <f>IF(ISNUMBER(A889),COUNTIF(Calculations!B:B, A889),"")</f>
        <v/>
      </c>
      <c r="E889" s="2" t="str">
        <f>IF(ISNUMBER(A889),COUNTIF(Calculations!A:A, A889),"")</f>
        <v/>
      </c>
      <c r="F889" s="12" t="str">
        <f t="shared" si="100"/>
        <v/>
      </c>
      <c r="G889" s="12" t="str">
        <f t="shared" si="101"/>
        <v/>
      </c>
    </row>
    <row r="890" spans="1:7" x14ac:dyDescent="0.25">
      <c r="A890" s="8" t="str">
        <f t="shared" si="98"/>
        <v/>
      </c>
      <c r="B890" s="2" t="str">
        <f t="shared" si="99"/>
        <v/>
      </c>
      <c r="C890" s="2" t="str">
        <f t="shared" si="97"/>
        <v/>
      </c>
      <c r="D890" s="2" t="str">
        <f>IF(ISNUMBER(A890),COUNTIF(Calculations!B:B, A890),"")</f>
        <v/>
      </c>
      <c r="E890" s="2" t="str">
        <f>IF(ISNUMBER(A890),COUNTIF(Calculations!A:A, A890),"")</f>
        <v/>
      </c>
      <c r="F890" s="12" t="str">
        <f t="shared" si="100"/>
        <v/>
      </c>
      <c r="G890" s="12" t="str">
        <f t="shared" si="101"/>
        <v/>
      </c>
    </row>
    <row r="891" spans="1:7" x14ac:dyDescent="0.25">
      <c r="A891" s="8" t="str">
        <f t="shared" si="98"/>
        <v/>
      </c>
      <c r="B891" s="2" t="str">
        <f t="shared" si="99"/>
        <v/>
      </c>
      <c r="C891" s="2" t="str">
        <f t="shared" si="97"/>
        <v/>
      </c>
      <c r="D891" s="2" t="str">
        <f>IF(ISNUMBER(A891),COUNTIF(Calculations!B:B, A891),"")</f>
        <v/>
      </c>
      <c r="E891" s="2" t="str">
        <f>IF(ISNUMBER(A891),COUNTIF(Calculations!A:A, A891),"")</f>
        <v/>
      </c>
      <c r="F891" s="12" t="str">
        <f t="shared" si="100"/>
        <v/>
      </c>
      <c r="G891" s="12" t="str">
        <f t="shared" si="101"/>
        <v/>
      </c>
    </row>
    <row r="892" spans="1:7" x14ac:dyDescent="0.25">
      <c r="A892" s="8" t="str">
        <f t="shared" si="98"/>
        <v/>
      </c>
      <c r="B892" s="2" t="str">
        <f t="shared" si="99"/>
        <v/>
      </c>
      <c r="C892" s="2" t="str">
        <f t="shared" si="97"/>
        <v/>
      </c>
      <c r="D892" s="2" t="str">
        <f>IF(ISNUMBER(A892),COUNTIF(Calculations!B:B, A892),"")</f>
        <v/>
      </c>
      <c r="E892" s="2" t="str">
        <f>IF(ISNUMBER(A892),COUNTIF(Calculations!A:A, A892),"")</f>
        <v/>
      </c>
      <c r="F892" s="12" t="str">
        <f t="shared" si="100"/>
        <v/>
      </c>
      <c r="G892" s="12" t="str">
        <f t="shared" si="101"/>
        <v/>
      </c>
    </row>
    <row r="893" spans="1:7" x14ac:dyDescent="0.25">
      <c r="A893" s="8" t="str">
        <f t="shared" si="98"/>
        <v/>
      </c>
      <c r="B893" s="2" t="str">
        <f t="shared" si="99"/>
        <v/>
      </c>
      <c r="C893" s="2" t="str">
        <f t="shared" si="97"/>
        <v/>
      </c>
      <c r="D893" s="2" t="str">
        <f>IF(ISNUMBER(A893),COUNTIF(Calculations!B:B, A893),"")</f>
        <v/>
      </c>
      <c r="E893" s="2" t="str">
        <f>IF(ISNUMBER(A893),COUNTIF(Calculations!A:A, A893),"")</f>
        <v/>
      </c>
      <c r="F893" s="12" t="str">
        <f t="shared" si="100"/>
        <v/>
      </c>
      <c r="G893" s="12" t="str">
        <f t="shared" si="101"/>
        <v/>
      </c>
    </row>
    <row r="894" spans="1:7" x14ac:dyDescent="0.25">
      <c r="A894" s="8" t="str">
        <f t="shared" si="98"/>
        <v/>
      </c>
      <c r="B894" s="2" t="str">
        <f t="shared" si="99"/>
        <v/>
      </c>
      <c r="C894" s="2" t="str">
        <f t="shared" si="97"/>
        <v/>
      </c>
      <c r="D894" s="2" t="str">
        <f>IF(ISNUMBER(A894),COUNTIF(Calculations!B:B, A894),"")</f>
        <v/>
      </c>
      <c r="E894" s="2" t="str">
        <f>IF(ISNUMBER(A894),COUNTIF(Calculations!A:A, A894),"")</f>
        <v/>
      </c>
      <c r="F894" s="12" t="str">
        <f t="shared" si="100"/>
        <v/>
      </c>
      <c r="G894" s="12" t="str">
        <f t="shared" si="101"/>
        <v/>
      </c>
    </row>
    <row r="895" spans="1:7" x14ac:dyDescent="0.25">
      <c r="A895" s="8" t="str">
        <f t="shared" si="98"/>
        <v/>
      </c>
      <c r="B895" s="2" t="str">
        <f t="shared" si="99"/>
        <v/>
      </c>
      <c r="C895" s="2" t="str">
        <f t="shared" si="97"/>
        <v/>
      </c>
      <c r="D895" s="2" t="str">
        <f>IF(ISNUMBER(A895),COUNTIF(Calculations!B:B, A895),"")</f>
        <v/>
      </c>
      <c r="E895" s="2" t="str">
        <f>IF(ISNUMBER(A895),COUNTIF(Calculations!A:A, A895),"")</f>
        <v/>
      </c>
      <c r="F895" s="12" t="str">
        <f t="shared" si="100"/>
        <v/>
      </c>
      <c r="G895" s="12" t="str">
        <f t="shared" si="101"/>
        <v/>
      </c>
    </row>
    <row r="896" spans="1:7" x14ac:dyDescent="0.25">
      <c r="A896" s="8" t="str">
        <f t="shared" si="98"/>
        <v/>
      </c>
      <c r="B896" s="2" t="str">
        <f t="shared" si="99"/>
        <v/>
      </c>
      <c r="C896" s="2" t="str">
        <f t="shared" si="97"/>
        <v/>
      </c>
      <c r="D896" s="2" t="str">
        <f>IF(ISNUMBER(A896),COUNTIF(Calculations!B:B, A896),"")</f>
        <v/>
      </c>
      <c r="E896" s="2" t="str">
        <f>IF(ISNUMBER(A896),COUNTIF(Calculations!A:A, A896),"")</f>
        <v/>
      </c>
      <c r="F896" s="12" t="str">
        <f t="shared" si="100"/>
        <v/>
      </c>
      <c r="G896" s="12" t="str">
        <f t="shared" si="101"/>
        <v/>
      </c>
    </row>
    <row r="897" spans="1:7" x14ac:dyDescent="0.25">
      <c r="A897" s="8" t="str">
        <f t="shared" si="98"/>
        <v/>
      </c>
      <c r="B897" s="2" t="str">
        <f t="shared" si="99"/>
        <v/>
      </c>
      <c r="C897" s="2" t="str">
        <f t="shared" si="97"/>
        <v/>
      </c>
      <c r="D897" s="2" t="str">
        <f>IF(ISNUMBER(A897),COUNTIF(Calculations!B:B, A897),"")</f>
        <v/>
      </c>
      <c r="E897" s="2" t="str">
        <f>IF(ISNUMBER(A897),COUNTIF(Calculations!A:A, A897),"")</f>
        <v/>
      </c>
      <c r="F897" s="12" t="str">
        <f t="shared" si="100"/>
        <v/>
      </c>
      <c r="G897" s="12" t="str">
        <f t="shared" si="101"/>
        <v/>
      </c>
    </row>
    <row r="898" spans="1:7" x14ac:dyDescent="0.25">
      <c r="A898" s="8" t="str">
        <f t="shared" si="98"/>
        <v/>
      </c>
      <c r="B898" s="2" t="str">
        <f t="shared" si="99"/>
        <v/>
      </c>
      <c r="C898" s="2" t="str">
        <f t="shared" ref="C898:C961" si="102">IF(ISNUMBER(A898),COUNTIFS(IndirectStartDates,"&lt;="&amp;A898,IndirectCompletedDates,"&gt;"&amp;A898) + COUNTIFS(IndirectStartDates,"&lt;="&amp;A898,IndirectCompletedDates,""),"")</f>
        <v/>
      </c>
      <c r="D898" s="2" t="str">
        <f>IF(ISNUMBER(A898),COUNTIF(Calculations!B:B, A898),"")</f>
        <v/>
      </c>
      <c r="E898" s="2" t="str">
        <f>IF(ISNUMBER(A898),COUNTIF(Calculations!A:A, A898),"")</f>
        <v/>
      </c>
      <c r="F898" s="12" t="str">
        <f t="shared" si="100"/>
        <v/>
      </c>
      <c r="G898" s="12" t="str">
        <f t="shared" si="101"/>
        <v/>
      </c>
    </row>
    <row r="899" spans="1:7" x14ac:dyDescent="0.25">
      <c r="A899" s="8" t="str">
        <f t="shared" ref="A899:A962" si="103">IF(ISNUMBER(A898),IF(A898+1&lt;=MAX(IndirectStartDates,IndirectCompletedDates),A898+1,""),"")</f>
        <v/>
      </c>
      <c r="B899" s="2" t="str">
        <f t="shared" ref="B899:B962" si="104">IF(ISNUMBER(A899),YEAR(A899)&amp;"-"&amp;TEXT(WEEKNUM(A899),"00"),"")</f>
        <v/>
      </c>
      <c r="C899" s="2" t="str">
        <f t="shared" si="102"/>
        <v/>
      </c>
      <c r="D899" s="2" t="str">
        <f>IF(ISNUMBER(A899),COUNTIF(Calculations!B:B, A899),"")</f>
        <v/>
      </c>
      <c r="E899" s="2" t="str">
        <f>IF(ISNUMBER(A899),COUNTIF(Calculations!A:A, A899),"")</f>
        <v/>
      </c>
      <c r="F899" s="12" t="str">
        <f t="shared" si="100"/>
        <v/>
      </c>
      <c r="G899" s="12" t="str">
        <f t="shared" si="101"/>
        <v/>
      </c>
    </row>
    <row r="900" spans="1:7" x14ac:dyDescent="0.25">
      <c r="A900" s="8" t="str">
        <f t="shared" si="103"/>
        <v/>
      </c>
      <c r="B900" s="2" t="str">
        <f t="shared" si="104"/>
        <v/>
      </c>
      <c r="C900" s="2" t="str">
        <f t="shared" si="102"/>
        <v/>
      </c>
      <c r="D900" s="2" t="str">
        <f>IF(ISNUMBER(A900),COUNTIF(Calculations!B:B, A900),"")</f>
        <v/>
      </c>
      <c r="E900" s="2" t="str">
        <f>IF(ISNUMBER(A900),COUNTIF(Calculations!A:A, A900),"")</f>
        <v/>
      </c>
      <c r="F900" s="12" t="str">
        <f t="shared" ref="F900:F963" si="105">IF(ISNUMBER(A900),F899 + D900,"")</f>
        <v/>
      </c>
      <c r="G900" s="12" t="str">
        <f t="shared" ref="G900:G963" si="106">IF(ISNUMBER(A900),G899 + E900,"")</f>
        <v/>
      </c>
    </row>
    <row r="901" spans="1:7" x14ac:dyDescent="0.25">
      <c r="A901" s="8" t="str">
        <f t="shared" si="103"/>
        <v/>
      </c>
      <c r="B901" s="2" t="str">
        <f t="shared" si="104"/>
        <v/>
      </c>
      <c r="C901" s="2" t="str">
        <f t="shared" si="102"/>
        <v/>
      </c>
      <c r="D901" s="2" t="str">
        <f>IF(ISNUMBER(A901),COUNTIF(Calculations!B:B, A901),"")</f>
        <v/>
      </c>
      <c r="E901" s="2" t="str">
        <f>IF(ISNUMBER(A901),COUNTIF(Calculations!A:A, A901),"")</f>
        <v/>
      </c>
      <c r="F901" s="12" t="str">
        <f t="shared" si="105"/>
        <v/>
      </c>
      <c r="G901" s="12" t="str">
        <f t="shared" si="106"/>
        <v/>
      </c>
    </row>
    <row r="902" spans="1:7" x14ac:dyDescent="0.25">
      <c r="A902" s="8" t="str">
        <f t="shared" si="103"/>
        <v/>
      </c>
      <c r="B902" s="2" t="str">
        <f t="shared" si="104"/>
        <v/>
      </c>
      <c r="C902" s="2" t="str">
        <f t="shared" si="102"/>
        <v/>
      </c>
      <c r="D902" s="2" t="str">
        <f>IF(ISNUMBER(A902),COUNTIF(Calculations!B:B, A902),"")</f>
        <v/>
      </c>
      <c r="E902" s="2" t="str">
        <f>IF(ISNUMBER(A902),COUNTIF(Calculations!A:A, A902),"")</f>
        <v/>
      </c>
      <c r="F902" s="12" t="str">
        <f t="shared" si="105"/>
        <v/>
      </c>
      <c r="G902" s="12" t="str">
        <f t="shared" si="106"/>
        <v/>
      </c>
    </row>
    <row r="903" spans="1:7" x14ac:dyDescent="0.25">
      <c r="A903" s="8" t="str">
        <f t="shared" si="103"/>
        <v/>
      </c>
      <c r="B903" s="2" t="str">
        <f t="shared" si="104"/>
        <v/>
      </c>
      <c r="C903" s="2" t="str">
        <f t="shared" si="102"/>
        <v/>
      </c>
      <c r="D903" s="2" t="str">
        <f>IF(ISNUMBER(A903),COUNTIF(Calculations!B:B, A903),"")</f>
        <v/>
      </c>
      <c r="E903" s="2" t="str">
        <f>IF(ISNUMBER(A903),COUNTIF(Calculations!A:A, A903),"")</f>
        <v/>
      </c>
      <c r="F903" s="12" t="str">
        <f t="shared" si="105"/>
        <v/>
      </c>
      <c r="G903" s="12" t="str">
        <f t="shared" si="106"/>
        <v/>
      </c>
    </row>
    <row r="904" spans="1:7" x14ac:dyDescent="0.25">
      <c r="A904" s="8" t="str">
        <f t="shared" si="103"/>
        <v/>
      </c>
      <c r="B904" s="2" t="str">
        <f t="shared" si="104"/>
        <v/>
      </c>
      <c r="C904" s="2" t="str">
        <f t="shared" si="102"/>
        <v/>
      </c>
      <c r="D904" s="2" t="str">
        <f>IF(ISNUMBER(A904),COUNTIF(Calculations!B:B, A904),"")</f>
        <v/>
      </c>
      <c r="E904" s="2" t="str">
        <f>IF(ISNUMBER(A904),COUNTIF(Calculations!A:A, A904),"")</f>
        <v/>
      </c>
      <c r="F904" s="12" t="str">
        <f t="shared" si="105"/>
        <v/>
      </c>
      <c r="G904" s="12" t="str">
        <f t="shared" si="106"/>
        <v/>
      </c>
    </row>
    <row r="905" spans="1:7" x14ac:dyDescent="0.25">
      <c r="A905" s="8" t="str">
        <f t="shared" si="103"/>
        <v/>
      </c>
      <c r="B905" s="2" t="str">
        <f t="shared" si="104"/>
        <v/>
      </c>
      <c r="C905" s="2" t="str">
        <f t="shared" si="102"/>
        <v/>
      </c>
      <c r="D905" s="2" t="str">
        <f>IF(ISNUMBER(A905),COUNTIF(Calculations!B:B, A905),"")</f>
        <v/>
      </c>
      <c r="E905" s="2" t="str">
        <f>IF(ISNUMBER(A905),COUNTIF(Calculations!A:A, A905),"")</f>
        <v/>
      </c>
      <c r="F905" s="12" t="str">
        <f t="shared" si="105"/>
        <v/>
      </c>
      <c r="G905" s="12" t="str">
        <f t="shared" si="106"/>
        <v/>
      </c>
    </row>
    <row r="906" spans="1:7" x14ac:dyDescent="0.25">
      <c r="A906" s="8" t="str">
        <f t="shared" si="103"/>
        <v/>
      </c>
      <c r="B906" s="2" t="str">
        <f t="shared" si="104"/>
        <v/>
      </c>
      <c r="C906" s="2" t="str">
        <f t="shared" si="102"/>
        <v/>
      </c>
      <c r="D906" s="2" t="str">
        <f>IF(ISNUMBER(A906),COUNTIF(Calculations!B:B, A906),"")</f>
        <v/>
      </c>
      <c r="E906" s="2" t="str">
        <f>IF(ISNUMBER(A906),COUNTIF(Calculations!A:A, A906),"")</f>
        <v/>
      </c>
      <c r="F906" s="12" t="str">
        <f t="shared" si="105"/>
        <v/>
      </c>
      <c r="G906" s="12" t="str">
        <f t="shared" si="106"/>
        <v/>
      </c>
    </row>
    <row r="907" spans="1:7" x14ac:dyDescent="0.25">
      <c r="A907" s="8" t="str">
        <f t="shared" si="103"/>
        <v/>
      </c>
      <c r="B907" s="2" t="str">
        <f t="shared" si="104"/>
        <v/>
      </c>
      <c r="C907" s="2" t="str">
        <f t="shared" si="102"/>
        <v/>
      </c>
      <c r="D907" s="2" t="str">
        <f>IF(ISNUMBER(A907),COUNTIF(Calculations!B:B, A907),"")</f>
        <v/>
      </c>
      <c r="E907" s="2" t="str">
        <f>IF(ISNUMBER(A907),COUNTIF(Calculations!A:A, A907),"")</f>
        <v/>
      </c>
      <c r="F907" s="12" t="str">
        <f t="shared" si="105"/>
        <v/>
      </c>
      <c r="G907" s="12" t="str">
        <f t="shared" si="106"/>
        <v/>
      </c>
    </row>
    <row r="908" spans="1:7" x14ac:dyDescent="0.25">
      <c r="A908" s="8" t="str">
        <f t="shared" si="103"/>
        <v/>
      </c>
      <c r="B908" s="2" t="str">
        <f t="shared" si="104"/>
        <v/>
      </c>
      <c r="C908" s="2" t="str">
        <f t="shared" si="102"/>
        <v/>
      </c>
      <c r="D908" s="2" t="str">
        <f>IF(ISNUMBER(A908),COUNTIF(Calculations!B:B, A908),"")</f>
        <v/>
      </c>
      <c r="E908" s="2" t="str">
        <f>IF(ISNUMBER(A908),COUNTIF(Calculations!A:A, A908),"")</f>
        <v/>
      </c>
      <c r="F908" s="12" t="str">
        <f t="shared" si="105"/>
        <v/>
      </c>
      <c r="G908" s="12" t="str">
        <f t="shared" si="106"/>
        <v/>
      </c>
    </row>
    <row r="909" spans="1:7" x14ac:dyDescent="0.25">
      <c r="A909" s="8" t="str">
        <f t="shared" si="103"/>
        <v/>
      </c>
      <c r="B909" s="2" t="str">
        <f t="shared" si="104"/>
        <v/>
      </c>
      <c r="C909" s="2" t="str">
        <f t="shared" si="102"/>
        <v/>
      </c>
      <c r="D909" s="2" t="str">
        <f>IF(ISNUMBER(A909),COUNTIF(Calculations!B:B, A909),"")</f>
        <v/>
      </c>
      <c r="E909" s="2" t="str">
        <f>IF(ISNUMBER(A909),COUNTIF(Calculations!A:A, A909),"")</f>
        <v/>
      </c>
      <c r="F909" s="12" t="str">
        <f t="shared" si="105"/>
        <v/>
      </c>
      <c r="G909" s="12" t="str">
        <f t="shared" si="106"/>
        <v/>
      </c>
    </row>
    <row r="910" spans="1:7" x14ac:dyDescent="0.25">
      <c r="A910" s="8" t="str">
        <f t="shared" si="103"/>
        <v/>
      </c>
      <c r="B910" s="2" t="str">
        <f t="shared" si="104"/>
        <v/>
      </c>
      <c r="C910" s="2" t="str">
        <f t="shared" si="102"/>
        <v/>
      </c>
      <c r="D910" s="2" t="str">
        <f>IF(ISNUMBER(A910),COUNTIF(Calculations!B:B, A910),"")</f>
        <v/>
      </c>
      <c r="E910" s="2" t="str">
        <f>IF(ISNUMBER(A910),COUNTIF(Calculations!A:A, A910),"")</f>
        <v/>
      </c>
      <c r="F910" s="12" t="str">
        <f t="shared" si="105"/>
        <v/>
      </c>
      <c r="G910" s="12" t="str">
        <f t="shared" si="106"/>
        <v/>
      </c>
    </row>
    <row r="911" spans="1:7" x14ac:dyDescent="0.25">
      <c r="A911" s="8" t="str">
        <f t="shared" si="103"/>
        <v/>
      </c>
      <c r="B911" s="2" t="str">
        <f t="shared" si="104"/>
        <v/>
      </c>
      <c r="C911" s="2" t="str">
        <f t="shared" si="102"/>
        <v/>
      </c>
      <c r="D911" s="2" t="str">
        <f>IF(ISNUMBER(A911),COUNTIF(Calculations!B:B, A911),"")</f>
        <v/>
      </c>
      <c r="E911" s="2" t="str">
        <f>IF(ISNUMBER(A911),COUNTIF(Calculations!A:A, A911),"")</f>
        <v/>
      </c>
      <c r="F911" s="12" t="str">
        <f t="shared" si="105"/>
        <v/>
      </c>
      <c r="G911" s="12" t="str">
        <f t="shared" si="106"/>
        <v/>
      </c>
    </row>
    <row r="912" spans="1:7" x14ac:dyDescent="0.25">
      <c r="A912" s="8" t="str">
        <f t="shared" si="103"/>
        <v/>
      </c>
      <c r="B912" s="2" t="str">
        <f t="shared" si="104"/>
        <v/>
      </c>
      <c r="C912" s="2" t="str">
        <f t="shared" si="102"/>
        <v/>
      </c>
      <c r="D912" s="2" t="str">
        <f>IF(ISNUMBER(A912),COUNTIF(Calculations!B:B, A912),"")</f>
        <v/>
      </c>
      <c r="E912" s="2" t="str">
        <f>IF(ISNUMBER(A912),COUNTIF(Calculations!A:A, A912),"")</f>
        <v/>
      </c>
      <c r="F912" s="12" t="str">
        <f t="shared" si="105"/>
        <v/>
      </c>
      <c r="G912" s="12" t="str">
        <f t="shared" si="106"/>
        <v/>
      </c>
    </row>
    <row r="913" spans="1:7" x14ac:dyDescent="0.25">
      <c r="A913" s="8" t="str">
        <f t="shared" si="103"/>
        <v/>
      </c>
      <c r="B913" s="2" t="str">
        <f t="shared" si="104"/>
        <v/>
      </c>
      <c r="C913" s="2" t="str">
        <f t="shared" si="102"/>
        <v/>
      </c>
      <c r="D913" s="2" t="str">
        <f>IF(ISNUMBER(A913),COUNTIF(Calculations!B:B, A913),"")</f>
        <v/>
      </c>
      <c r="E913" s="2" t="str">
        <f>IF(ISNUMBER(A913),COUNTIF(Calculations!A:A, A913),"")</f>
        <v/>
      </c>
      <c r="F913" s="12" t="str">
        <f t="shared" si="105"/>
        <v/>
      </c>
      <c r="G913" s="12" t="str">
        <f t="shared" si="106"/>
        <v/>
      </c>
    </row>
    <row r="914" spans="1:7" x14ac:dyDescent="0.25">
      <c r="A914" s="8" t="str">
        <f t="shared" si="103"/>
        <v/>
      </c>
      <c r="B914" s="2" t="str">
        <f t="shared" si="104"/>
        <v/>
      </c>
      <c r="C914" s="2" t="str">
        <f t="shared" si="102"/>
        <v/>
      </c>
      <c r="D914" s="2" t="str">
        <f>IF(ISNUMBER(A914),COUNTIF(Calculations!B:B, A914),"")</f>
        <v/>
      </c>
      <c r="E914" s="2" t="str">
        <f>IF(ISNUMBER(A914),COUNTIF(Calculations!A:A, A914),"")</f>
        <v/>
      </c>
      <c r="F914" s="12" t="str">
        <f t="shared" si="105"/>
        <v/>
      </c>
      <c r="G914" s="12" t="str">
        <f t="shared" si="106"/>
        <v/>
      </c>
    </row>
    <row r="915" spans="1:7" x14ac:dyDescent="0.25">
      <c r="A915" s="8" t="str">
        <f t="shared" si="103"/>
        <v/>
      </c>
      <c r="B915" s="2" t="str">
        <f t="shared" si="104"/>
        <v/>
      </c>
      <c r="C915" s="2" t="str">
        <f t="shared" si="102"/>
        <v/>
      </c>
      <c r="D915" s="2" t="str">
        <f>IF(ISNUMBER(A915),COUNTIF(Calculations!B:B, A915),"")</f>
        <v/>
      </c>
      <c r="E915" s="2" t="str">
        <f>IF(ISNUMBER(A915),COUNTIF(Calculations!A:A, A915),"")</f>
        <v/>
      </c>
      <c r="F915" s="12" t="str">
        <f t="shared" si="105"/>
        <v/>
      </c>
      <c r="G915" s="12" t="str">
        <f t="shared" si="106"/>
        <v/>
      </c>
    </row>
    <row r="916" spans="1:7" x14ac:dyDescent="0.25">
      <c r="A916" s="8" t="str">
        <f t="shared" si="103"/>
        <v/>
      </c>
      <c r="B916" s="2" t="str">
        <f t="shared" si="104"/>
        <v/>
      </c>
      <c r="C916" s="2" t="str">
        <f t="shared" si="102"/>
        <v/>
      </c>
      <c r="D916" s="2" t="str">
        <f>IF(ISNUMBER(A916),COUNTIF(Calculations!B:B, A916),"")</f>
        <v/>
      </c>
      <c r="E916" s="2" t="str">
        <f>IF(ISNUMBER(A916),COUNTIF(Calculations!A:A, A916),"")</f>
        <v/>
      </c>
      <c r="F916" s="12" t="str">
        <f t="shared" si="105"/>
        <v/>
      </c>
      <c r="G916" s="12" t="str">
        <f t="shared" si="106"/>
        <v/>
      </c>
    </row>
    <row r="917" spans="1:7" x14ac:dyDescent="0.25">
      <c r="A917" s="8" t="str">
        <f t="shared" si="103"/>
        <v/>
      </c>
      <c r="B917" s="2" t="str">
        <f t="shared" si="104"/>
        <v/>
      </c>
      <c r="C917" s="2" t="str">
        <f t="shared" si="102"/>
        <v/>
      </c>
      <c r="D917" s="2" t="str">
        <f>IF(ISNUMBER(A917),COUNTIF(Calculations!B:B, A917),"")</f>
        <v/>
      </c>
      <c r="E917" s="2" t="str">
        <f>IF(ISNUMBER(A917),COUNTIF(Calculations!A:A, A917),"")</f>
        <v/>
      </c>
      <c r="F917" s="12" t="str">
        <f t="shared" si="105"/>
        <v/>
      </c>
      <c r="G917" s="12" t="str">
        <f t="shared" si="106"/>
        <v/>
      </c>
    </row>
    <row r="918" spans="1:7" x14ac:dyDescent="0.25">
      <c r="A918" s="8" t="str">
        <f t="shared" si="103"/>
        <v/>
      </c>
      <c r="B918" s="2" t="str">
        <f t="shared" si="104"/>
        <v/>
      </c>
      <c r="C918" s="2" t="str">
        <f t="shared" si="102"/>
        <v/>
      </c>
      <c r="D918" s="2" t="str">
        <f>IF(ISNUMBER(A918),COUNTIF(Calculations!B:B, A918),"")</f>
        <v/>
      </c>
      <c r="E918" s="2" t="str">
        <f>IF(ISNUMBER(A918),COUNTIF(Calculations!A:A, A918),"")</f>
        <v/>
      </c>
      <c r="F918" s="12" t="str">
        <f t="shared" si="105"/>
        <v/>
      </c>
      <c r="G918" s="12" t="str">
        <f t="shared" si="106"/>
        <v/>
      </c>
    </row>
    <row r="919" spans="1:7" x14ac:dyDescent="0.25">
      <c r="A919" s="8" t="str">
        <f t="shared" si="103"/>
        <v/>
      </c>
      <c r="B919" s="2" t="str">
        <f t="shared" si="104"/>
        <v/>
      </c>
      <c r="C919" s="2" t="str">
        <f t="shared" si="102"/>
        <v/>
      </c>
      <c r="D919" s="2" t="str">
        <f>IF(ISNUMBER(A919),COUNTIF(Calculations!B:B, A919),"")</f>
        <v/>
      </c>
      <c r="E919" s="2" t="str">
        <f>IF(ISNUMBER(A919),COUNTIF(Calculations!A:A, A919),"")</f>
        <v/>
      </c>
      <c r="F919" s="12" t="str">
        <f t="shared" si="105"/>
        <v/>
      </c>
      <c r="G919" s="12" t="str">
        <f t="shared" si="106"/>
        <v/>
      </c>
    </row>
    <row r="920" spans="1:7" x14ac:dyDescent="0.25">
      <c r="A920" s="8" t="str">
        <f t="shared" si="103"/>
        <v/>
      </c>
      <c r="B920" s="2" t="str">
        <f t="shared" si="104"/>
        <v/>
      </c>
      <c r="C920" s="2" t="str">
        <f t="shared" si="102"/>
        <v/>
      </c>
      <c r="D920" s="2" t="str">
        <f>IF(ISNUMBER(A920),COUNTIF(Calculations!B:B, A920),"")</f>
        <v/>
      </c>
      <c r="E920" s="2" t="str">
        <f>IF(ISNUMBER(A920),COUNTIF(Calculations!A:A, A920),"")</f>
        <v/>
      </c>
      <c r="F920" s="12" t="str">
        <f t="shared" si="105"/>
        <v/>
      </c>
      <c r="G920" s="12" t="str">
        <f t="shared" si="106"/>
        <v/>
      </c>
    </row>
    <row r="921" spans="1:7" x14ac:dyDescent="0.25">
      <c r="A921" s="8" t="str">
        <f t="shared" si="103"/>
        <v/>
      </c>
      <c r="B921" s="2" t="str">
        <f t="shared" si="104"/>
        <v/>
      </c>
      <c r="C921" s="2" t="str">
        <f t="shared" si="102"/>
        <v/>
      </c>
      <c r="D921" s="2" t="str">
        <f>IF(ISNUMBER(A921),COUNTIF(Calculations!B:B, A921),"")</f>
        <v/>
      </c>
      <c r="E921" s="2" t="str">
        <f>IF(ISNUMBER(A921),COUNTIF(Calculations!A:A, A921),"")</f>
        <v/>
      </c>
      <c r="F921" s="12" t="str">
        <f t="shared" si="105"/>
        <v/>
      </c>
      <c r="G921" s="12" t="str">
        <f t="shared" si="106"/>
        <v/>
      </c>
    </row>
    <row r="922" spans="1:7" x14ac:dyDescent="0.25">
      <c r="A922" s="8" t="str">
        <f t="shared" si="103"/>
        <v/>
      </c>
      <c r="B922" s="2" t="str">
        <f t="shared" si="104"/>
        <v/>
      </c>
      <c r="C922" s="2" t="str">
        <f t="shared" si="102"/>
        <v/>
      </c>
      <c r="D922" s="2" t="str">
        <f>IF(ISNUMBER(A922),COUNTIF(Calculations!B:B, A922),"")</f>
        <v/>
      </c>
      <c r="E922" s="2" t="str">
        <f>IF(ISNUMBER(A922),COUNTIF(Calculations!A:A, A922),"")</f>
        <v/>
      </c>
      <c r="F922" s="12" t="str">
        <f t="shared" si="105"/>
        <v/>
      </c>
      <c r="G922" s="12" t="str">
        <f t="shared" si="106"/>
        <v/>
      </c>
    </row>
    <row r="923" spans="1:7" x14ac:dyDescent="0.25">
      <c r="A923" s="8" t="str">
        <f t="shared" si="103"/>
        <v/>
      </c>
      <c r="B923" s="2" t="str">
        <f t="shared" si="104"/>
        <v/>
      </c>
      <c r="C923" s="2" t="str">
        <f t="shared" si="102"/>
        <v/>
      </c>
      <c r="D923" s="2" t="str">
        <f>IF(ISNUMBER(A923),COUNTIF(Calculations!B:B, A923),"")</f>
        <v/>
      </c>
      <c r="E923" s="2" t="str">
        <f>IF(ISNUMBER(A923),COUNTIF(Calculations!A:A, A923),"")</f>
        <v/>
      </c>
      <c r="F923" s="12" t="str">
        <f t="shared" si="105"/>
        <v/>
      </c>
      <c r="G923" s="12" t="str">
        <f t="shared" si="106"/>
        <v/>
      </c>
    </row>
    <row r="924" spans="1:7" x14ac:dyDescent="0.25">
      <c r="A924" s="8" t="str">
        <f t="shared" si="103"/>
        <v/>
      </c>
      <c r="B924" s="2" t="str">
        <f t="shared" si="104"/>
        <v/>
      </c>
      <c r="C924" s="2" t="str">
        <f t="shared" si="102"/>
        <v/>
      </c>
      <c r="D924" s="2" t="str">
        <f>IF(ISNUMBER(A924),COUNTIF(Calculations!B:B, A924),"")</f>
        <v/>
      </c>
      <c r="E924" s="2" t="str">
        <f>IF(ISNUMBER(A924),COUNTIF(Calculations!A:A, A924),"")</f>
        <v/>
      </c>
      <c r="F924" s="12" t="str">
        <f t="shared" si="105"/>
        <v/>
      </c>
      <c r="G924" s="12" t="str">
        <f t="shared" si="106"/>
        <v/>
      </c>
    </row>
    <row r="925" spans="1:7" x14ac:dyDescent="0.25">
      <c r="A925" s="8" t="str">
        <f t="shared" si="103"/>
        <v/>
      </c>
      <c r="B925" s="2" t="str">
        <f t="shared" si="104"/>
        <v/>
      </c>
      <c r="C925" s="2" t="str">
        <f t="shared" si="102"/>
        <v/>
      </c>
      <c r="D925" s="2" t="str">
        <f>IF(ISNUMBER(A925),COUNTIF(Calculations!B:B, A925),"")</f>
        <v/>
      </c>
      <c r="E925" s="2" t="str">
        <f>IF(ISNUMBER(A925),COUNTIF(Calculations!A:A, A925),"")</f>
        <v/>
      </c>
      <c r="F925" s="12" t="str">
        <f t="shared" si="105"/>
        <v/>
      </c>
      <c r="G925" s="12" t="str">
        <f t="shared" si="106"/>
        <v/>
      </c>
    </row>
    <row r="926" spans="1:7" x14ac:dyDescent="0.25">
      <c r="A926" s="8" t="str">
        <f t="shared" si="103"/>
        <v/>
      </c>
      <c r="B926" s="2" t="str">
        <f t="shared" si="104"/>
        <v/>
      </c>
      <c r="C926" s="2" t="str">
        <f t="shared" si="102"/>
        <v/>
      </c>
      <c r="D926" s="2" t="str">
        <f>IF(ISNUMBER(A926),COUNTIF(Calculations!B:B, A926),"")</f>
        <v/>
      </c>
      <c r="E926" s="2" t="str">
        <f>IF(ISNUMBER(A926),COUNTIF(Calculations!A:A, A926),"")</f>
        <v/>
      </c>
      <c r="F926" s="12" t="str">
        <f t="shared" si="105"/>
        <v/>
      </c>
      <c r="G926" s="12" t="str">
        <f t="shared" si="106"/>
        <v/>
      </c>
    </row>
    <row r="927" spans="1:7" x14ac:dyDescent="0.25">
      <c r="A927" s="8" t="str">
        <f t="shared" si="103"/>
        <v/>
      </c>
      <c r="B927" s="2" t="str">
        <f t="shared" si="104"/>
        <v/>
      </c>
      <c r="C927" s="2" t="str">
        <f t="shared" si="102"/>
        <v/>
      </c>
      <c r="D927" s="2" t="str">
        <f>IF(ISNUMBER(A927),COUNTIF(Calculations!B:B, A927),"")</f>
        <v/>
      </c>
      <c r="E927" s="2" t="str">
        <f>IF(ISNUMBER(A927),COUNTIF(Calculations!A:A, A927),"")</f>
        <v/>
      </c>
      <c r="F927" s="12" t="str">
        <f t="shared" si="105"/>
        <v/>
      </c>
      <c r="G927" s="12" t="str">
        <f t="shared" si="106"/>
        <v/>
      </c>
    </row>
    <row r="928" spans="1:7" x14ac:dyDescent="0.25">
      <c r="A928" s="8" t="str">
        <f t="shared" si="103"/>
        <v/>
      </c>
      <c r="B928" s="2" t="str">
        <f t="shared" si="104"/>
        <v/>
      </c>
      <c r="C928" s="2" t="str">
        <f t="shared" si="102"/>
        <v/>
      </c>
      <c r="D928" s="2" t="str">
        <f>IF(ISNUMBER(A928),COUNTIF(Calculations!B:B, A928),"")</f>
        <v/>
      </c>
      <c r="E928" s="2" t="str">
        <f>IF(ISNUMBER(A928),COUNTIF(Calculations!A:A, A928),"")</f>
        <v/>
      </c>
      <c r="F928" s="12" t="str">
        <f t="shared" si="105"/>
        <v/>
      </c>
      <c r="G928" s="12" t="str">
        <f t="shared" si="106"/>
        <v/>
      </c>
    </row>
    <row r="929" spans="1:7" x14ac:dyDescent="0.25">
      <c r="A929" s="8" t="str">
        <f t="shared" si="103"/>
        <v/>
      </c>
      <c r="B929" s="2" t="str">
        <f t="shared" si="104"/>
        <v/>
      </c>
      <c r="C929" s="2" t="str">
        <f t="shared" si="102"/>
        <v/>
      </c>
      <c r="D929" s="2" t="str">
        <f>IF(ISNUMBER(A929),COUNTIF(Calculations!B:B, A929),"")</f>
        <v/>
      </c>
      <c r="E929" s="2" t="str">
        <f>IF(ISNUMBER(A929),COUNTIF(Calculations!A:A, A929),"")</f>
        <v/>
      </c>
      <c r="F929" s="12" t="str">
        <f t="shared" si="105"/>
        <v/>
      </c>
      <c r="G929" s="12" t="str">
        <f t="shared" si="106"/>
        <v/>
      </c>
    </row>
    <row r="930" spans="1:7" x14ac:dyDescent="0.25">
      <c r="A930" s="8" t="str">
        <f t="shared" si="103"/>
        <v/>
      </c>
      <c r="B930" s="2" t="str">
        <f t="shared" si="104"/>
        <v/>
      </c>
      <c r="C930" s="2" t="str">
        <f t="shared" si="102"/>
        <v/>
      </c>
      <c r="D930" s="2" t="str">
        <f>IF(ISNUMBER(A930),COUNTIF(Calculations!B:B, A930),"")</f>
        <v/>
      </c>
      <c r="E930" s="2" t="str">
        <f>IF(ISNUMBER(A930),COUNTIF(Calculations!A:A, A930),"")</f>
        <v/>
      </c>
      <c r="F930" s="12" t="str">
        <f t="shared" si="105"/>
        <v/>
      </c>
      <c r="G930" s="12" t="str">
        <f t="shared" si="106"/>
        <v/>
      </c>
    </row>
    <row r="931" spans="1:7" x14ac:dyDescent="0.25">
      <c r="A931" s="8" t="str">
        <f t="shared" si="103"/>
        <v/>
      </c>
      <c r="B931" s="2" t="str">
        <f t="shared" si="104"/>
        <v/>
      </c>
      <c r="C931" s="2" t="str">
        <f t="shared" si="102"/>
        <v/>
      </c>
      <c r="D931" s="2" t="str">
        <f>IF(ISNUMBER(A931),COUNTIF(Calculations!B:B, A931),"")</f>
        <v/>
      </c>
      <c r="E931" s="2" t="str">
        <f>IF(ISNUMBER(A931),COUNTIF(Calculations!A:A, A931),"")</f>
        <v/>
      </c>
      <c r="F931" s="12" t="str">
        <f t="shared" si="105"/>
        <v/>
      </c>
      <c r="G931" s="12" t="str">
        <f t="shared" si="106"/>
        <v/>
      </c>
    </row>
    <row r="932" spans="1:7" x14ac:dyDescent="0.25">
      <c r="A932" s="8" t="str">
        <f t="shared" si="103"/>
        <v/>
      </c>
      <c r="B932" s="2" t="str">
        <f t="shared" si="104"/>
        <v/>
      </c>
      <c r="C932" s="2" t="str">
        <f t="shared" si="102"/>
        <v/>
      </c>
      <c r="D932" s="2" t="str">
        <f>IF(ISNUMBER(A932),COUNTIF(Calculations!B:B, A932),"")</f>
        <v/>
      </c>
      <c r="E932" s="2" t="str">
        <f>IF(ISNUMBER(A932),COUNTIF(Calculations!A:A, A932),"")</f>
        <v/>
      </c>
      <c r="F932" s="12" t="str">
        <f t="shared" si="105"/>
        <v/>
      </c>
      <c r="G932" s="12" t="str">
        <f t="shared" si="106"/>
        <v/>
      </c>
    </row>
    <row r="933" spans="1:7" x14ac:dyDescent="0.25">
      <c r="A933" s="8" t="str">
        <f t="shared" si="103"/>
        <v/>
      </c>
      <c r="B933" s="2" t="str">
        <f t="shared" si="104"/>
        <v/>
      </c>
      <c r="C933" s="2" t="str">
        <f t="shared" si="102"/>
        <v/>
      </c>
      <c r="D933" s="2" t="str">
        <f>IF(ISNUMBER(A933),COUNTIF(Calculations!B:B, A933),"")</f>
        <v/>
      </c>
      <c r="E933" s="2" t="str">
        <f>IF(ISNUMBER(A933),COUNTIF(Calculations!A:A, A933),"")</f>
        <v/>
      </c>
      <c r="F933" s="12" t="str">
        <f t="shared" si="105"/>
        <v/>
      </c>
      <c r="G933" s="12" t="str">
        <f t="shared" si="106"/>
        <v/>
      </c>
    </row>
    <row r="934" spans="1:7" x14ac:dyDescent="0.25">
      <c r="A934" s="8" t="str">
        <f t="shared" si="103"/>
        <v/>
      </c>
      <c r="B934" s="2" t="str">
        <f t="shared" si="104"/>
        <v/>
      </c>
      <c r="C934" s="2" t="str">
        <f t="shared" si="102"/>
        <v/>
      </c>
      <c r="D934" s="2" t="str">
        <f>IF(ISNUMBER(A934),COUNTIF(Calculations!B:B, A934),"")</f>
        <v/>
      </c>
      <c r="E934" s="2" t="str">
        <f>IF(ISNUMBER(A934),COUNTIF(Calculations!A:A, A934),"")</f>
        <v/>
      </c>
      <c r="F934" s="12" t="str">
        <f t="shared" si="105"/>
        <v/>
      </c>
      <c r="G934" s="12" t="str">
        <f t="shared" si="106"/>
        <v/>
      </c>
    </row>
    <row r="935" spans="1:7" x14ac:dyDescent="0.25">
      <c r="A935" s="8" t="str">
        <f t="shared" si="103"/>
        <v/>
      </c>
      <c r="B935" s="2" t="str">
        <f t="shared" si="104"/>
        <v/>
      </c>
      <c r="C935" s="2" t="str">
        <f t="shared" si="102"/>
        <v/>
      </c>
      <c r="D935" s="2" t="str">
        <f>IF(ISNUMBER(A935),COUNTIF(Calculations!B:B, A935),"")</f>
        <v/>
      </c>
      <c r="E935" s="2" t="str">
        <f>IF(ISNUMBER(A935),COUNTIF(Calculations!A:A, A935),"")</f>
        <v/>
      </c>
      <c r="F935" s="12" t="str">
        <f t="shared" si="105"/>
        <v/>
      </c>
      <c r="G935" s="12" t="str">
        <f t="shared" si="106"/>
        <v/>
      </c>
    </row>
    <row r="936" spans="1:7" x14ac:dyDescent="0.25">
      <c r="A936" s="8" t="str">
        <f t="shared" si="103"/>
        <v/>
      </c>
      <c r="B936" s="2" t="str">
        <f t="shared" si="104"/>
        <v/>
      </c>
      <c r="C936" s="2" t="str">
        <f t="shared" si="102"/>
        <v/>
      </c>
      <c r="D936" s="2" t="str">
        <f>IF(ISNUMBER(A936),COUNTIF(Calculations!B:B, A936),"")</f>
        <v/>
      </c>
      <c r="E936" s="2" t="str">
        <f>IF(ISNUMBER(A936),COUNTIF(Calculations!A:A, A936),"")</f>
        <v/>
      </c>
      <c r="F936" s="12" t="str">
        <f t="shared" si="105"/>
        <v/>
      </c>
      <c r="G936" s="12" t="str">
        <f t="shared" si="106"/>
        <v/>
      </c>
    </row>
    <row r="937" spans="1:7" x14ac:dyDescent="0.25">
      <c r="A937" s="8" t="str">
        <f t="shared" si="103"/>
        <v/>
      </c>
      <c r="B937" s="2" t="str">
        <f t="shared" si="104"/>
        <v/>
      </c>
      <c r="C937" s="2" t="str">
        <f t="shared" si="102"/>
        <v/>
      </c>
      <c r="D937" s="2" t="str">
        <f>IF(ISNUMBER(A937),COUNTIF(Calculations!B:B, A937),"")</f>
        <v/>
      </c>
      <c r="E937" s="2" t="str">
        <f>IF(ISNUMBER(A937),COUNTIF(Calculations!A:A, A937),"")</f>
        <v/>
      </c>
      <c r="F937" s="12" t="str">
        <f t="shared" si="105"/>
        <v/>
      </c>
      <c r="G937" s="12" t="str">
        <f t="shared" si="106"/>
        <v/>
      </c>
    </row>
    <row r="938" spans="1:7" x14ac:dyDescent="0.25">
      <c r="A938" s="8" t="str">
        <f t="shared" si="103"/>
        <v/>
      </c>
      <c r="B938" s="2" t="str">
        <f t="shared" si="104"/>
        <v/>
      </c>
      <c r="C938" s="2" t="str">
        <f t="shared" si="102"/>
        <v/>
      </c>
      <c r="D938" s="2" t="str">
        <f>IF(ISNUMBER(A938),COUNTIF(Calculations!B:B, A938),"")</f>
        <v/>
      </c>
      <c r="E938" s="2" t="str">
        <f>IF(ISNUMBER(A938),COUNTIF(Calculations!A:A, A938),"")</f>
        <v/>
      </c>
      <c r="F938" s="12" t="str">
        <f t="shared" si="105"/>
        <v/>
      </c>
      <c r="G938" s="12" t="str">
        <f t="shared" si="106"/>
        <v/>
      </c>
    </row>
    <row r="939" spans="1:7" x14ac:dyDescent="0.25">
      <c r="A939" s="8" t="str">
        <f t="shared" si="103"/>
        <v/>
      </c>
      <c r="B939" s="2" t="str">
        <f t="shared" si="104"/>
        <v/>
      </c>
      <c r="C939" s="2" t="str">
        <f t="shared" si="102"/>
        <v/>
      </c>
      <c r="D939" s="2" t="str">
        <f>IF(ISNUMBER(A939),COUNTIF(Calculations!B:B, A939),"")</f>
        <v/>
      </c>
      <c r="E939" s="2" t="str">
        <f>IF(ISNUMBER(A939),COUNTIF(Calculations!A:A, A939),"")</f>
        <v/>
      </c>
      <c r="F939" s="12" t="str">
        <f t="shared" si="105"/>
        <v/>
      </c>
      <c r="G939" s="12" t="str">
        <f t="shared" si="106"/>
        <v/>
      </c>
    </row>
    <row r="940" spans="1:7" x14ac:dyDescent="0.25">
      <c r="A940" s="8" t="str">
        <f t="shared" si="103"/>
        <v/>
      </c>
      <c r="B940" s="2" t="str">
        <f t="shared" si="104"/>
        <v/>
      </c>
      <c r="C940" s="2" t="str">
        <f t="shared" si="102"/>
        <v/>
      </c>
      <c r="D940" s="2" t="str">
        <f>IF(ISNUMBER(A940),COUNTIF(Calculations!B:B, A940),"")</f>
        <v/>
      </c>
      <c r="E940" s="2" t="str">
        <f>IF(ISNUMBER(A940),COUNTIF(Calculations!A:A, A940),"")</f>
        <v/>
      </c>
      <c r="F940" s="12" t="str">
        <f t="shared" si="105"/>
        <v/>
      </c>
      <c r="G940" s="12" t="str">
        <f t="shared" si="106"/>
        <v/>
      </c>
    </row>
    <row r="941" spans="1:7" x14ac:dyDescent="0.25">
      <c r="A941" s="8" t="str">
        <f t="shared" si="103"/>
        <v/>
      </c>
      <c r="B941" s="2" t="str">
        <f t="shared" si="104"/>
        <v/>
      </c>
      <c r="C941" s="2" t="str">
        <f t="shared" si="102"/>
        <v/>
      </c>
      <c r="D941" s="2" t="str">
        <f>IF(ISNUMBER(A941),COUNTIF(Calculations!B:B, A941),"")</f>
        <v/>
      </c>
      <c r="E941" s="2" t="str">
        <f>IF(ISNUMBER(A941),COUNTIF(Calculations!A:A, A941),"")</f>
        <v/>
      </c>
      <c r="F941" s="12" t="str">
        <f t="shared" si="105"/>
        <v/>
      </c>
      <c r="G941" s="12" t="str">
        <f t="shared" si="106"/>
        <v/>
      </c>
    </row>
    <row r="942" spans="1:7" x14ac:dyDescent="0.25">
      <c r="A942" s="8" t="str">
        <f t="shared" si="103"/>
        <v/>
      </c>
      <c r="B942" s="2" t="str">
        <f t="shared" si="104"/>
        <v/>
      </c>
      <c r="C942" s="2" t="str">
        <f t="shared" si="102"/>
        <v/>
      </c>
      <c r="D942" s="2" t="str">
        <f>IF(ISNUMBER(A942),COUNTIF(Calculations!B:B, A942),"")</f>
        <v/>
      </c>
      <c r="E942" s="2" t="str">
        <f>IF(ISNUMBER(A942),COUNTIF(Calculations!A:A, A942),"")</f>
        <v/>
      </c>
      <c r="F942" s="12" t="str">
        <f t="shared" si="105"/>
        <v/>
      </c>
      <c r="G942" s="12" t="str">
        <f t="shared" si="106"/>
        <v/>
      </c>
    </row>
    <row r="943" spans="1:7" x14ac:dyDescent="0.25">
      <c r="A943" s="8" t="str">
        <f t="shared" si="103"/>
        <v/>
      </c>
      <c r="B943" s="2" t="str">
        <f t="shared" si="104"/>
        <v/>
      </c>
      <c r="C943" s="2" t="str">
        <f t="shared" si="102"/>
        <v/>
      </c>
      <c r="D943" s="2" t="str">
        <f>IF(ISNUMBER(A943),COUNTIF(Calculations!B:B, A943),"")</f>
        <v/>
      </c>
      <c r="E943" s="2" t="str">
        <f>IF(ISNUMBER(A943),COUNTIF(Calculations!A:A, A943),"")</f>
        <v/>
      </c>
      <c r="F943" s="12" t="str">
        <f t="shared" si="105"/>
        <v/>
      </c>
      <c r="G943" s="12" t="str">
        <f t="shared" si="106"/>
        <v/>
      </c>
    </row>
    <row r="944" spans="1:7" x14ac:dyDescent="0.25">
      <c r="A944" s="8" t="str">
        <f t="shared" si="103"/>
        <v/>
      </c>
      <c r="B944" s="2" t="str">
        <f t="shared" si="104"/>
        <v/>
      </c>
      <c r="C944" s="2" t="str">
        <f t="shared" si="102"/>
        <v/>
      </c>
      <c r="D944" s="2" t="str">
        <f>IF(ISNUMBER(A944),COUNTIF(Calculations!B:B, A944),"")</f>
        <v/>
      </c>
      <c r="E944" s="2" t="str">
        <f>IF(ISNUMBER(A944),COUNTIF(Calculations!A:A, A944),"")</f>
        <v/>
      </c>
      <c r="F944" s="12" t="str">
        <f t="shared" si="105"/>
        <v/>
      </c>
      <c r="G944" s="12" t="str">
        <f t="shared" si="106"/>
        <v/>
      </c>
    </row>
    <row r="945" spans="1:7" x14ac:dyDescent="0.25">
      <c r="A945" s="8" t="str">
        <f t="shared" si="103"/>
        <v/>
      </c>
      <c r="B945" s="2" t="str">
        <f t="shared" si="104"/>
        <v/>
      </c>
      <c r="C945" s="2" t="str">
        <f t="shared" si="102"/>
        <v/>
      </c>
      <c r="D945" s="2" t="str">
        <f>IF(ISNUMBER(A945),COUNTIF(Calculations!B:B, A945),"")</f>
        <v/>
      </c>
      <c r="E945" s="2" t="str">
        <f>IF(ISNUMBER(A945),COUNTIF(Calculations!A:A, A945),"")</f>
        <v/>
      </c>
      <c r="F945" s="12" t="str">
        <f t="shared" si="105"/>
        <v/>
      </c>
      <c r="G945" s="12" t="str">
        <f t="shared" si="106"/>
        <v/>
      </c>
    </row>
    <row r="946" spans="1:7" x14ac:dyDescent="0.25">
      <c r="A946" s="8" t="str">
        <f t="shared" si="103"/>
        <v/>
      </c>
      <c r="B946" s="2" t="str">
        <f t="shared" si="104"/>
        <v/>
      </c>
      <c r="C946" s="2" t="str">
        <f t="shared" si="102"/>
        <v/>
      </c>
      <c r="D946" s="2" t="str">
        <f>IF(ISNUMBER(A946),COUNTIF(Calculations!B:B, A946),"")</f>
        <v/>
      </c>
      <c r="E946" s="2" t="str">
        <f>IF(ISNUMBER(A946),COUNTIF(Calculations!A:A, A946),"")</f>
        <v/>
      </c>
      <c r="F946" s="12" t="str">
        <f t="shared" si="105"/>
        <v/>
      </c>
      <c r="G946" s="12" t="str">
        <f t="shared" si="106"/>
        <v/>
      </c>
    </row>
    <row r="947" spans="1:7" x14ac:dyDescent="0.25">
      <c r="A947" s="8" t="str">
        <f t="shared" si="103"/>
        <v/>
      </c>
      <c r="B947" s="2" t="str">
        <f t="shared" si="104"/>
        <v/>
      </c>
      <c r="C947" s="2" t="str">
        <f t="shared" si="102"/>
        <v/>
      </c>
      <c r="D947" s="2" t="str">
        <f>IF(ISNUMBER(A947),COUNTIF(Calculations!B:B, A947),"")</f>
        <v/>
      </c>
      <c r="E947" s="2" t="str">
        <f>IF(ISNUMBER(A947),COUNTIF(Calculations!A:A, A947),"")</f>
        <v/>
      </c>
      <c r="F947" s="12" t="str">
        <f t="shared" si="105"/>
        <v/>
      </c>
      <c r="G947" s="12" t="str">
        <f t="shared" si="106"/>
        <v/>
      </c>
    </row>
    <row r="948" spans="1:7" x14ac:dyDescent="0.25">
      <c r="A948" s="8" t="str">
        <f t="shared" si="103"/>
        <v/>
      </c>
      <c r="B948" s="2" t="str">
        <f t="shared" si="104"/>
        <v/>
      </c>
      <c r="C948" s="2" t="str">
        <f t="shared" si="102"/>
        <v/>
      </c>
      <c r="D948" s="2" t="str">
        <f>IF(ISNUMBER(A948),COUNTIF(Calculations!B:B, A948),"")</f>
        <v/>
      </c>
      <c r="E948" s="2" t="str">
        <f>IF(ISNUMBER(A948),COUNTIF(Calculations!A:A, A948),"")</f>
        <v/>
      </c>
      <c r="F948" s="12" t="str">
        <f t="shared" si="105"/>
        <v/>
      </c>
      <c r="G948" s="12" t="str">
        <f t="shared" si="106"/>
        <v/>
      </c>
    </row>
    <row r="949" spans="1:7" x14ac:dyDescent="0.25">
      <c r="A949" s="8" t="str">
        <f t="shared" si="103"/>
        <v/>
      </c>
      <c r="B949" s="2" t="str">
        <f t="shared" si="104"/>
        <v/>
      </c>
      <c r="C949" s="2" t="str">
        <f t="shared" si="102"/>
        <v/>
      </c>
      <c r="D949" s="2" t="str">
        <f>IF(ISNUMBER(A949),COUNTIF(Calculations!B:B, A949),"")</f>
        <v/>
      </c>
      <c r="E949" s="2" t="str">
        <f>IF(ISNUMBER(A949),COUNTIF(Calculations!A:A, A949),"")</f>
        <v/>
      </c>
      <c r="F949" s="12" t="str">
        <f t="shared" si="105"/>
        <v/>
      </c>
      <c r="G949" s="12" t="str">
        <f t="shared" si="106"/>
        <v/>
      </c>
    </row>
    <row r="950" spans="1:7" x14ac:dyDescent="0.25">
      <c r="A950" s="8" t="str">
        <f t="shared" si="103"/>
        <v/>
      </c>
      <c r="B950" s="2" t="str">
        <f t="shared" si="104"/>
        <v/>
      </c>
      <c r="C950" s="2" t="str">
        <f t="shared" si="102"/>
        <v/>
      </c>
      <c r="D950" s="2" t="str">
        <f>IF(ISNUMBER(A950),COUNTIF(Calculations!B:B, A950),"")</f>
        <v/>
      </c>
      <c r="E950" s="2" t="str">
        <f>IF(ISNUMBER(A950),COUNTIF(Calculations!A:A, A950),"")</f>
        <v/>
      </c>
      <c r="F950" s="12" t="str">
        <f t="shared" si="105"/>
        <v/>
      </c>
      <c r="G950" s="12" t="str">
        <f t="shared" si="106"/>
        <v/>
      </c>
    </row>
    <row r="951" spans="1:7" x14ac:dyDescent="0.25">
      <c r="A951" s="8" t="str">
        <f t="shared" si="103"/>
        <v/>
      </c>
      <c r="B951" s="2" t="str">
        <f t="shared" si="104"/>
        <v/>
      </c>
      <c r="C951" s="2" t="str">
        <f t="shared" si="102"/>
        <v/>
      </c>
      <c r="D951" s="2" t="str">
        <f>IF(ISNUMBER(A951),COUNTIF(Calculations!B:B, A951),"")</f>
        <v/>
      </c>
      <c r="E951" s="2" t="str">
        <f>IF(ISNUMBER(A951),COUNTIF(Calculations!A:A, A951),"")</f>
        <v/>
      </c>
      <c r="F951" s="12" t="str">
        <f t="shared" si="105"/>
        <v/>
      </c>
      <c r="G951" s="12" t="str">
        <f t="shared" si="106"/>
        <v/>
      </c>
    </row>
    <row r="952" spans="1:7" x14ac:dyDescent="0.25">
      <c r="A952" s="8" t="str">
        <f t="shared" si="103"/>
        <v/>
      </c>
      <c r="B952" s="2" t="str">
        <f t="shared" si="104"/>
        <v/>
      </c>
      <c r="C952" s="2" t="str">
        <f t="shared" si="102"/>
        <v/>
      </c>
      <c r="D952" s="2" t="str">
        <f>IF(ISNUMBER(A952),COUNTIF(Calculations!B:B, A952),"")</f>
        <v/>
      </c>
      <c r="E952" s="2" t="str">
        <f>IF(ISNUMBER(A952),COUNTIF(Calculations!A:A, A952),"")</f>
        <v/>
      </c>
      <c r="F952" s="12" t="str">
        <f t="shared" si="105"/>
        <v/>
      </c>
      <c r="G952" s="12" t="str">
        <f t="shared" si="106"/>
        <v/>
      </c>
    </row>
    <row r="953" spans="1:7" x14ac:dyDescent="0.25">
      <c r="A953" s="8" t="str">
        <f t="shared" si="103"/>
        <v/>
      </c>
      <c r="B953" s="2" t="str">
        <f t="shared" si="104"/>
        <v/>
      </c>
      <c r="C953" s="2" t="str">
        <f t="shared" si="102"/>
        <v/>
      </c>
      <c r="D953" s="2" t="str">
        <f>IF(ISNUMBER(A953),COUNTIF(Calculations!B:B, A953),"")</f>
        <v/>
      </c>
      <c r="E953" s="2" t="str">
        <f>IF(ISNUMBER(A953),COUNTIF(Calculations!A:A, A953),"")</f>
        <v/>
      </c>
      <c r="F953" s="12" t="str">
        <f t="shared" si="105"/>
        <v/>
      </c>
      <c r="G953" s="12" t="str">
        <f t="shared" si="106"/>
        <v/>
      </c>
    </row>
    <row r="954" spans="1:7" x14ac:dyDescent="0.25">
      <c r="A954" s="8" t="str">
        <f t="shared" si="103"/>
        <v/>
      </c>
      <c r="B954" s="2" t="str">
        <f t="shared" si="104"/>
        <v/>
      </c>
      <c r="C954" s="2" t="str">
        <f t="shared" si="102"/>
        <v/>
      </c>
      <c r="D954" s="2" t="str">
        <f>IF(ISNUMBER(A954),COUNTIF(Calculations!B:B, A954),"")</f>
        <v/>
      </c>
      <c r="E954" s="2" t="str">
        <f>IF(ISNUMBER(A954),COUNTIF(Calculations!A:A, A954),"")</f>
        <v/>
      </c>
      <c r="F954" s="12" t="str">
        <f t="shared" si="105"/>
        <v/>
      </c>
      <c r="G954" s="12" t="str">
        <f t="shared" si="106"/>
        <v/>
      </c>
    </row>
    <row r="955" spans="1:7" x14ac:dyDescent="0.25">
      <c r="A955" s="8" t="str">
        <f t="shared" si="103"/>
        <v/>
      </c>
      <c r="B955" s="2" t="str">
        <f t="shared" si="104"/>
        <v/>
      </c>
      <c r="C955" s="2" t="str">
        <f t="shared" si="102"/>
        <v/>
      </c>
      <c r="D955" s="2" t="str">
        <f>IF(ISNUMBER(A955),COUNTIF(Calculations!B:B, A955),"")</f>
        <v/>
      </c>
      <c r="E955" s="2" t="str">
        <f>IF(ISNUMBER(A955),COUNTIF(Calculations!A:A, A955),"")</f>
        <v/>
      </c>
      <c r="F955" s="12" t="str">
        <f t="shared" si="105"/>
        <v/>
      </c>
      <c r="G955" s="12" t="str">
        <f t="shared" si="106"/>
        <v/>
      </c>
    </row>
    <row r="956" spans="1:7" x14ac:dyDescent="0.25">
      <c r="A956" s="8" t="str">
        <f t="shared" si="103"/>
        <v/>
      </c>
      <c r="B956" s="2" t="str">
        <f t="shared" si="104"/>
        <v/>
      </c>
      <c r="C956" s="2" t="str">
        <f t="shared" si="102"/>
        <v/>
      </c>
      <c r="D956" s="2" t="str">
        <f>IF(ISNUMBER(A956),COUNTIF(Calculations!B:B, A956),"")</f>
        <v/>
      </c>
      <c r="E956" s="2" t="str">
        <f>IF(ISNUMBER(A956),COUNTIF(Calculations!A:A, A956),"")</f>
        <v/>
      </c>
      <c r="F956" s="12" t="str">
        <f t="shared" si="105"/>
        <v/>
      </c>
      <c r="G956" s="12" t="str">
        <f t="shared" si="106"/>
        <v/>
      </c>
    </row>
    <row r="957" spans="1:7" x14ac:dyDescent="0.25">
      <c r="A957" s="8" t="str">
        <f t="shared" si="103"/>
        <v/>
      </c>
      <c r="B957" s="2" t="str">
        <f t="shared" si="104"/>
        <v/>
      </c>
      <c r="C957" s="2" t="str">
        <f t="shared" si="102"/>
        <v/>
      </c>
      <c r="D957" s="2" t="str">
        <f>IF(ISNUMBER(A957),COUNTIF(Calculations!B:B, A957),"")</f>
        <v/>
      </c>
      <c r="E957" s="2" t="str">
        <f>IF(ISNUMBER(A957),COUNTIF(Calculations!A:A, A957),"")</f>
        <v/>
      </c>
      <c r="F957" s="12" t="str">
        <f t="shared" si="105"/>
        <v/>
      </c>
      <c r="G957" s="12" t="str">
        <f t="shared" si="106"/>
        <v/>
      </c>
    </row>
    <row r="958" spans="1:7" x14ac:dyDescent="0.25">
      <c r="A958" s="8" t="str">
        <f t="shared" si="103"/>
        <v/>
      </c>
      <c r="B958" s="2" t="str">
        <f t="shared" si="104"/>
        <v/>
      </c>
      <c r="C958" s="2" t="str">
        <f t="shared" si="102"/>
        <v/>
      </c>
      <c r="D958" s="2" t="str">
        <f>IF(ISNUMBER(A958),COUNTIF(Calculations!B:B, A958),"")</f>
        <v/>
      </c>
      <c r="E958" s="2" t="str">
        <f>IF(ISNUMBER(A958),COUNTIF(Calculations!A:A, A958),"")</f>
        <v/>
      </c>
      <c r="F958" s="12" t="str">
        <f t="shared" si="105"/>
        <v/>
      </c>
      <c r="G958" s="12" t="str">
        <f t="shared" si="106"/>
        <v/>
      </c>
    </row>
    <row r="959" spans="1:7" x14ac:dyDescent="0.25">
      <c r="A959" s="8" t="str">
        <f t="shared" si="103"/>
        <v/>
      </c>
      <c r="B959" s="2" t="str">
        <f t="shared" si="104"/>
        <v/>
      </c>
      <c r="C959" s="2" t="str">
        <f t="shared" si="102"/>
        <v/>
      </c>
      <c r="D959" s="2" t="str">
        <f>IF(ISNUMBER(A959),COUNTIF(Calculations!B:B, A959),"")</f>
        <v/>
      </c>
      <c r="E959" s="2" t="str">
        <f>IF(ISNUMBER(A959),COUNTIF(Calculations!A:A, A959),"")</f>
        <v/>
      </c>
      <c r="F959" s="12" t="str">
        <f t="shared" si="105"/>
        <v/>
      </c>
      <c r="G959" s="12" t="str">
        <f t="shared" si="106"/>
        <v/>
      </c>
    </row>
    <row r="960" spans="1:7" x14ac:dyDescent="0.25">
      <c r="A960" s="8" t="str">
        <f t="shared" si="103"/>
        <v/>
      </c>
      <c r="B960" s="2" t="str">
        <f t="shared" si="104"/>
        <v/>
      </c>
      <c r="C960" s="2" t="str">
        <f t="shared" si="102"/>
        <v/>
      </c>
      <c r="D960" s="2" t="str">
        <f>IF(ISNUMBER(A960),COUNTIF(Calculations!B:B, A960),"")</f>
        <v/>
      </c>
      <c r="E960" s="2" t="str">
        <f>IF(ISNUMBER(A960),COUNTIF(Calculations!A:A, A960),"")</f>
        <v/>
      </c>
      <c r="F960" s="12" t="str">
        <f t="shared" si="105"/>
        <v/>
      </c>
      <c r="G960" s="12" t="str">
        <f t="shared" si="106"/>
        <v/>
      </c>
    </row>
    <row r="961" spans="1:7" x14ac:dyDescent="0.25">
      <c r="A961" s="8" t="str">
        <f t="shared" si="103"/>
        <v/>
      </c>
      <c r="B961" s="2" t="str">
        <f t="shared" si="104"/>
        <v/>
      </c>
      <c r="C961" s="2" t="str">
        <f t="shared" si="102"/>
        <v/>
      </c>
      <c r="D961" s="2" t="str">
        <f>IF(ISNUMBER(A961),COUNTIF(Calculations!B:B, A961),"")</f>
        <v/>
      </c>
      <c r="E961" s="2" t="str">
        <f>IF(ISNUMBER(A961),COUNTIF(Calculations!A:A, A961),"")</f>
        <v/>
      </c>
      <c r="F961" s="12" t="str">
        <f t="shared" si="105"/>
        <v/>
      </c>
      <c r="G961" s="12" t="str">
        <f t="shared" si="106"/>
        <v/>
      </c>
    </row>
    <row r="962" spans="1:7" x14ac:dyDescent="0.25">
      <c r="A962" s="8" t="str">
        <f t="shared" si="103"/>
        <v/>
      </c>
      <c r="B962" s="2" t="str">
        <f t="shared" si="104"/>
        <v/>
      </c>
      <c r="C962" s="2" t="str">
        <f t="shared" ref="C962:C1025" si="107">IF(ISNUMBER(A962),COUNTIFS(IndirectStartDates,"&lt;="&amp;A962,IndirectCompletedDates,"&gt;"&amp;A962) + COUNTIFS(IndirectStartDates,"&lt;="&amp;A962,IndirectCompletedDates,""),"")</f>
        <v/>
      </c>
      <c r="D962" s="2" t="str">
        <f>IF(ISNUMBER(A962),COUNTIF(Calculations!B:B, A962),"")</f>
        <v/>
      </c>
      <c r="E962" s="2" t="str">
        <f>IF(ISNUMBER(A962),COUNTIF(Calculations!A:A, A962),"")</f>
        <v/>
      </c>
      <c r="F962" s="12" t="str">
        <f t="shared" si="105"/>
        <v/>
      </c>
      <c r="G962" s="12" t="str">
        <f t="shared" si="106"/>
        <v/>
      </c>
    </row>
    <row r="963" spans="1:7" x14ac:dyDescent="0.25">
      <c r="A963" s="8" t="str">
        <f t="shared" ref="A963:A1026" si="108">IF(ISNUMBER(A962),IF(A962+1&lt;=MAX(IndirectStartDates,IndirectCompletedDates),A962+1,""),"")</f>
        <v/>
      </c>
      <c r="B963" s="2" t="str">
        <f t="shared" ref="B963:B1026" si="109">IF(ISNUMBER(A963),YEAR(A963)&amp;"-"&amp;TEXT(WEEKNUM(A963),"00"),"")</f>
        <v/>
      </c>
      <c r="C963" s="2" t="str">
        <f t="shared" si="107"/>
        <v/>
      </c>
      <c r="D963" s="2" t="str">
        <f>IF(ISNUMBER(A963),COUNTIF(Calculations!B:B, A963),"")</f>
        <v/>
      </c>
      <c r="E963" s="2" t="str">
        <f>IF(ISNUMBER(A963),COUNTIF(Calculations!A:A, A963),"")</f>
        <v/>
      </c>
      <c r="F963" s="12" t="str">
        <f t="shared" si="105"/>
        <v/>
      </c>
      <c r="G963" s="12" t="str">
        <f t="shared" si="106"/>
        <v/>
      </c>
    </row>
    <row r="964" spans="1:7" x14ac:dyDescent="0.25">
      <c r="A964" s="8" t="str">
        <f t="shared" si="108"/>
        <v/>
      </c>
      <c r="B964" s="2" t="str">
        <f t="shared" si="109"/>
        <v/>
      </c>
      <c r="C964" s="2" t="str">
        <f t="shared" si="107"/>
        <v/>
      </c>
      <c r="D964" s="2" t="str">
        <f>IF(ISNUMBER(A964),COUNTIF(Calculations!B:B, A964),"")</f>
        <v/>
      </c>
      <c r="E964" s="2" t="str">
        <f>IF(ISNUMBER(A964),COUNTIF(Calculations!A:A, A964),"")</f>
        <v/>
      </c>
      <c r="F964" s="12" t="str">
        <f t="shared" ref="F964:F1027" si="110">IF(ISNUMBER(A964),F963 + D964,"")</f>
        <v/>
      </c>
      <c r="G964" s="12" t="str">
        <f t="shared" ref="G964:G1027" si="111">IF(ISNUMBER(A964),G963 + E964,"")</f>
        <v/>
      </c>
    </row>
    <row r="965" spans="1:7" x14ac:dyDescent="0.25">
      <c r="A965" s="8" t="str">
        <f t="shared" si="108"/>
        <v/>
      </c>
      <c r="B965" s="2" t="str">
        <f t="shared" si="109"/>
        <v/>
      </c>
      <c r="C965" s="2" t="str">
        <f t="shared" si="107"/>
        <v/>
      </c>
      <c r="D965" s="2" t="str">
        <f>IF(ISNUMBER(A965),COUNTIF(Calculations!B:B, A965),"")</f>
        <v/>
      </c>
      <c r="E965" s="2" t="str">
        <f>IF(ISNUMBER(A965),COUNTIF(Calculations!A:A, A965),"")</f>
        <v/>
      </c>
      <c r="F965" s="12" t="str">
        <f t="shared" si="110"/>
        <v/>
      </c>
      <c r="G965" s="12" t="str">
        <f t="shared" si="111"/>
        <v/>
      </c>
    </row>
    <row r="966" spans="1:7" x14ac:dyDescent="0.25">
      <c r="A966" s="8" t="str">
        <f t="shared" si="108"/>
        <v/>
      </c>
      <c r="B966" s="2" t="str">
        <f t="shared" si="109"/>
        <v/>
      </c>
      <c r="C966" s="2" t="str">
        <f t="shared" si="107"/>
        <v/>
      </c>
      <c r="D966" s="2" t="str">
        <f>IF(ISNUMBER(A966),COUNTIF(Calculations!B:B, A966),"")</f>
        <v/>
      </c>
      <c r="E966" s="2" t="str">
        <f>IF(ISNUMBER(A966),COUNTIF(Calculations!A:A, A966),"")</f>
        <v/>
      </c>
      <c r="F966" s="12" t="str">
        <f t="shared" si="110"/>
        <v/>
      </c>
      <c r="G966" s="12" t="str">
        <f t="shared" si="111"/>
        <v/>
      </c>
    </row>
    <row r="967" spans="1:7" x14ac:dyDescent="0.25">
      <c r="A967" s="8" t="str">
        <f t="shared" si="108"/>
        <v/>
      </c>
      <c r="B967" s="2" t="str">
        <f t="shared" si="109"/>
        <v/>
      </c>
      <c r="C967" s="2" t="str">
        <f t="shared" si="107"/>
        <v/>
      </c>
      <c r="D967" s="2" t="str">
        <f>IF(ISNUMBER(A967),COUNTIF(Calculations!B:B, A967),"")</f>
        <v/>
      </c>
      <c r="E967" s="2" t="str">
        <f>IF(ISNUMBER(A967),COUNTIF(Calculations!A:A, A967),"")</f>
        <v/>
      </c>
      <c r="F967" s="12" t="str">
        <f t="shared" si="110"/>
        <v/>
      </c>
      <c r="G967" s="12" t="str">
        <f t="shared" si="111"/>
        <v/>
      </c>
    </row>
    <row r="968" spans="1:7" x14ac:dyDescent="0.25">
      <c r="A968" s="8" t="str">
        <f t="shared" si="108"/>
        <v/>
      </c>
      <c r="B968" s="2" t="str">
        <f t="shared" si="109"/>
        <v/>
      </c>
      <c r="C968" s="2" t="str">
        <f t="shared" si="107"/>
        <v/>
      </c>
      <c r="D968" s="2" t="str">
        <f>IF(ISNUMBER(A968),COUNTIF(Calculations!B:B, A968),"")</f>
        <v/>
      </c>
      <c r="E968" s="2" t="str">
        <f>IF(ISNUMBER(A968),COUNTIF(Calculations!A:A, A968),"")</f>
        <v/>
      </c>
      <c r="F968" s="12" t="str">
        <f t="shared" si="110"/>
        <v/>
      </c>
      <c r="G968" s="12" t="str">
        <f t="shared" si="111"/>
        <v/>
      </c>
    </row>
    <row r="969" spans="1:7" x14ac:dyDescent="0.25">
      <c r="A969" s="8" t="str">
        <f t="shared" si="108"/>
        <v/>
      </c>
      <c r="B969" s="2" t="str">
        <f t="shared" si="109"/>
        <v/>
      </c>
      <c r="C969" s="2" t="str">
        <f t="shared" si="107"/>
        <v/>
      </c>
      <c r="D969" s="2" t="str">
        <f>IF(ISNUMBER(A969),COUNTIF(Calculations!B:B, A969),"")</f>
        <v/>
      </c>
      <c r="E969" s="2" t="str">
        <f>IF(ISNUMBER(A969),COUNTIF(Calculations!A:A, A969),"")</f>
        <v/>
      </c>
      <c r="F969" s="12" t="str">
        <f t="shared" si="110"/>
        <v/>
      </c>
      <c r="G969" s="12" t="str">
        <f t="shared" si="111"/>
        <v/>
      </c>
    </row>
    <row r="970" spans="1:7" x14ac:dyDescent="0.25">
      <c r="A970" s="8" t="str">
        <f t="shared" si="108"/>
        <v/>
      </c>
      <c r="B970" s="2" t="str">
        <f t="shared" si="109"/>
        <v/>
      </c>
      <c r="C970" s="2" t="str">
        <f t="shared" si="107"/>
        <v/>
      </c>
      <c r="D970" s="2" t="str">
        <f>IF(ISNUMBER(A970),COUNTIF(Calculations!B:B, A970),"")</f>
        <v/>
      </c>
      <c r="E970" s="2" t="str">
        <f>IF(ISNUMBER(A970),COUNTIF(Calculations!A:A, A970),"")</f>
        <v/>
      </c>
      <c r="F970" s="12" t="str">
        <f t="shared" si="110"/>
        <v/>
      </c>
      <c r="G970" s="12" t="str">
        <f t="shared" si="111"/>
        <v/>
      </c>
    </row>
    <row r="971" spans="1:7" x14ac:dyDescent="0.25">
      <c r="A971" s="8" t="str">
        <f t="shared" si="108"/>
        <v/>
      </c>
      <c r="B971" s="2" t="str">
        <f t="shared" si="109"/>
        <v/>
      </c>
      <c r="C971" s="2" t="str">
        <f t="shared" si="107"/>
        <v/>
      </c>
      <c r="D971" s="2" t="str">
        <f>IF(ISNUMBER(A971),COUNTIF(Calculations!B:B, A971),"")</f>
        <v/>
      </c>
      <c r="E971" s="2" t="str">
        <f>IF(ISNUMBER(A971),COUNTIF(Calculations!A:A, A971),"")</f>
        <v/>
      </c>
      <c r="F971" s="12" t="str">
        <f t="shared" si="110"/>
        <v/>
      </c>
      <c r="G971" s="12" t="str">
        <f t="shared" si="111"/>
        <v/>
      </c>
    </row>
    <row r="972" spans="1:7" x14ac:dyDescent="0.25">
      <c r="A972" s="8" t="str">
        <f t="shared" si="108"/>
        <v/>
      </c>
      <c r="B972" s="2" t="str">
        <f t="shared" si="109"/>
        <v/>
      </c>
      <c r="C972" s="2" t="str">
        <f t="shared" si="107"/>
        <v/>
      </c>
      <c r="D972" s="2" t="str">
        <f>IF(ISNUMBER(A972),COUNTIF(Calculations!B:B, A972),"")</f>
        <v/>
      </c>
      <c r="E972" s="2" t="str">
        <f>IF(ISNUMBER(A972),COUNTIF(Calculations!A:A, A972),"")</f>
        <v/>
      </c>
      <c r="F972" s="12" t="str">
        <f t="shared" si="110"/>
        <v/>
      </c>
      <c r="G972" s="12" t="str">
        <f t="shared" si="111"/>
        <v/>
      </c>
    </row>
    <row r="973" spans="1:7" x14ac:dyDescent="0.25">
      <c r="A973" s="8" t="str">
        <f t="shared" si="108"/>
        <v/>
      </c>
      <c r="B973" s="2" t="str">
        <f t="shared" si="109"/>
        <v/>
      </c>
      <c r="C973" s="2" t="str">
        <f t="shared" si="107"/>
        <v/>
      </c>
      <c r="D973" s="2" t="str">
        <f>IF(ISNUMBER(A973),COUNTIF(Calculations!B:B, A973),"")</f>
        <v/>
      </c>
      <c r="E973" s="2" t="str">
        <f>IF(ISNUMBER(A973),COUNTIF(Calculations!A:A, A973),"")</f>
        <v/>
      </c>
      <c r="F973" s="12" t="str">
        <f t="shared" si="110"/>
        <v/>
      </c>
      <c r="G973" s="12" t="str">
        <f t="shared" si="111"/>
        <v/>
      </c>
    </row>
    <row r="974" spans="1:7" x14ac:dyDescent="0.25">
      <c r="A974" s="8" t="str">
        <f t="shared" si="108"/>
        <v/>
      </c>
      <c r="B974" s="2" t="str">
        <f t="shared" si="109"/>
        <v/>
      </c>
      <c r="C974" s="2" t="str">
        <f t="shared" si="107"/>
        <v/>
      </c>
      <c r="D974" s="2" t="str">
        <f>IF(ISNUMBER(A974),COUNTIF(Calculations!B:B, A974),"")</f>
        <v/>
      </c>
      <c r="E974" s="2" t="str">
        <f>IF(ISNUMBER(A974),COUNTIF(Calculations!A:A, A974),"")</f>
        <v/>
      </c>
      <c r="F974" s="12" t="str">
        <f t="shared" si="110"/>
        <v/>
      </c>
      <c r="G974" s="12" t="str">
        <f t="shared" si="111"/>
        <v/>
      </c>
    </row>
    <row r="975" spans="1:7" x14ac:dyDescent="0.25">
      <c r="A975" s="8" t="str">
        <f t="shared" si="108"/>
        <v/>
      </c>
      <c r="B975" s="2" t="str">
        <f t="shared" si="109"/>
        <v/>
      </c>
      <c r="C975" s="2" t="str">
        <f t="shared" si="107"/>
        <v/>
      </c>
      <c r="D975" s="2" t="str">
        <f>IF(ISNUMBER(A975),COUNTIF(Calculations!B:B, A975),"")</f>
        <v/>
      </c>
      <c r="E975" s="2" t="str">
        <f>IF(ISNUMBER(A975),COUNTIF(Calculations!A:A, A975),"")</f>
        <v/>
      </c>
      <c r="F975" s="12" t="str">
        <f t="shared" si="110"/>
        <v/>
      </c>
      <c r="G975" s="12" t="str">
        <f t="shared" si="111"/>
        <v/>
      </c>
    </row>
    <row r="976" spans="1:7" x14ac:dyDescent="0.25">
      <c r="A976" s="8" t="str">
        <f t="shared" si="108"/>
        <v/>
      </c>
      <c r="B976" s="2" t="str">
        <f t="shared" si="109"/>
        <v/>
      </c>
      <c r="C976" s="2" t="str">
        <f t="shared" si="107"/>
        <v/>
      </c>
      <c r="D976" s="2" t="str">
        <f>IF(ISNUMBER(A976),COUNTIF(Calculations!B:B, A976),"")</f>
        <v/>
      </c>
      <c r="E976" s="2" t="str">
        <f>IF(ISNUMBER(A976),COUNTIF(Calculations!A:A, A976),"")</f>
        <v/>
      </c>
      <c r="F976" s="12" t="str">
        <f t="shared" si="110"/>
        <v/>
      </c>
      <c r="G976" s="12" t="str">
        <f t="shared" si="111"/>
        <v/>
      </c>
    </row>
    <row r="977" spans="1:7" x14ac:dyDescent="0.25">
      <c r="A977" s="8" t="str">
        <f t="shared" si="108"/>
        <v/>
      </c>
      <c r="B977" s="2" t="str">
        <f t="shared" si="109"/>
        <v/>
      </c>
      <c r="C977" s="2" t="str">
        <f t="shared" si="107"/>
        <v/>
      </c>
      <c r="D977" s="2" t="str">
        <f>IF(ISNUMBER(A977),COUNTIF(Calculations!B:B, A977),"")</f>
        <v/>
      </c>
      <c r="E977" s="2" t="str">
        <f>IF(ISNUMBER(A977),COUNTIF(Calculations!A:A, A977),"")</f>
        <v/>
      </c>
      <c r="F977" s="12" t="str">
        <f t="shared" si="110"/>
        <v/>
      </c>
      <c r="G977" s="12" t="str">
        <f t="shared" si="111"/>
        <v/>
      </c>
    </row>
    <row r="978" spans="1:7" x14ac:dyDescent="0.25">
      <c r="A978" s="8" t="str">
        <f t="shared" si="108"/>
        <v/>
      </c>
      <c r="B978" s="2" t="str">
        <f t="shared" si="109"/>
        <v/>
      </c>
      <c r="C978" s="2" t="str">
        <f t="shared" si="107"/>
        <v/>
      </c>
      <c r="D978" s="2" t="str">
        <f>IF(ISNUMBER(A978),COUNTIF(Calculations!B:B, A978),"")</f>
        <v/>
      </c>
      <c r="E978" s="2" t="str">
        <f>IF(ISNUMBER(A978),COUNTIF(Calculations!A:A, A978),"")</f>
        <v/>
      </c>
      <c r="F978" s="12" t="str">
        <f t="shared" si="110"/>
        <v/>
      </c>
      <c r="G978" s="12" t="str">
        <f t="shared" si="111"/>
        <v/>
      </c>
    </row>
    <row r="979" spans="1:7" x14ac:dyDescent="0.25">
      <c r="A979" s="8" t="str">
        <f t="shared" si="108"/>
        <v/>
      </c>
      <c r="B979" s="2" t="str">
        <f t="shared" si="109"/>
        <v/>
      </c>
      <c r="C979" s="2" t="str">
        <f t="shared" si="107"/>
        <v/>
      </c>
      <c r="D979" s="2" t="str">
        <f>IF(ISNUMBER(A979),COUNTIF(Calculations!B:B, A979),"")</f>
        <v/>
      </c>
      <c r="E979" s="2" t="str">
        <f>IF(ISNUMBER(A979),COUNTIF(Calculations!A:A, A979),"")</f>
        <v/>
      </c>
      <c r="F979" s="12" t="str">
        <f t="shared" si="110"/>
        <v/>
      </c>
      <c r="G979" s="12" t="str">
        <f t="shared" si="111"/>
        <v/>
      </c>
    </row>
    <row r="980" spans="1:7" x14ac:dyDescent="0.25">
      <c r="A980" s="8" t="str">
        <f t="shared" si="108"/>
        <v/>
      </c>
      <c r="B980" s="2" t="str">
        <f t="shared" si="109"/>
        <v/>
      </c>
      <c r="C980" s="2" t="str">
        <f t="shared" si="107"/>
        <v/>
      </c>
      <c r="D980" s="2" t="str">
        <f>IF(ISNUMBER(A980),COUNTIF(Calculations!B:B, A980),"")</f>
        <v/>
      </c>
      <c r="E980" s="2" t="str">
        <f>IF(ISNUMBER(A980),COUNTIF(Calculations!A:A, A980),"")</f>
        <v/>
      </c>
      <c r="F980" s="12" t="str">
        <f t="shared" si="110"/>
        <v/>
      </c>
      <c r="G980" s="12" t="str">
        <f t="shared" si="111"/>
        <v/>
      </c>
    </row>
    <row r="981" spans="1:7" x14ac:dyDescent="0.25">
      <c r="A981" s="8" t="str">
        <f t="shared" si="108"/>
        <v/>
      </c>
      <c r="B981" s="2" t="str">
        <f t="shared" si="109"/>
        <v/>
      </c>
      <c r="C981" s="2" t="str">
        <f t="shared" si="107"/>
        <v/>
      </c>
      <c r="D981" s="2" t="str">
        <f>IF(ISNUMBER(A981),COUNTIF(Calculations!B:B, A981),"")</f>
        <v/>
      </c>
      <c r="E981" s="2" t="str">
        <f>IF(ISNUMBER(A981),COUNTIF(Calculations!A:A, A981),"")</f>
        <v/>
      </c>
      <c r="F981" s="12" t="str">
        <f t="shared" si="110"/>
        <v/>
      </c>
      <c r="G981" s="12" t="str">
        <f t="shared" si="111"/>
        <v/>
      </c>
    </row>
    <row r="982" spans="1:7" x14ac:dyDescent="0.25">
      <c r="A982" s="8" t="str">
        <f t="shared" si="108"/>
        <v/>
      </c>
      <c r="B982" s="2" t="str">
        <f t="shared" si="109"/>
        <v/>
      </c>
      <c r="C982" s="2" t="str">
        <f t="shared" si="107"/>
        <v/>
      </c>
      <c r="D982" s="2" t="str">
        <f>IF(ISNUMBER(A982),COUNTIF(Calculations!B:B, A982),"")</f>
        <v/>
      </c>
      <c r="E982" s="2" t="str">
        <f>IF(ISNUMBER(A982),COUNTIF(Calculations!A:A, A982),"")</f>
        <v/>
      </c>
      <c r="F982" s="12" t="str">
        <f t="shared" si="110"/>
        <v/>
      </c>
      <c r="G982" s="12" t="str">
        <f t="shared" si="111"/>
        <v/>
      </c>
    </row>
    <row r="983" spans="1:7" x14ac:dyDescent="0.25">
      <c r="A983" s="8" t="str">
        <f t="shared" si="108"/>
        <v/>
      </c>
      <c r="B983" s="2" t="str">
        <f t="shared" si="109"/>
        <v/>
      </c>
      <c r="C983" s="2" t="str">
        <f t="shared" si="107"/>
        <v/>
      </c>
      <c r="D983" s="2" t="str">
        <f>IF(ISNUMBER(A983),COUNTIF(Calculations!B:B, A983),"")</f>
        <v/>
      </c>
      <c r="E983" s="2" t="str">
        <f>IF(ISNUMBER(A983),COUNTIF(Calculations!A:A, A983),"")</f>
        <v/>
      </c>
      <c r="F983" s="12" t="str">
        <f t="shared" si="110"/>
        <v/>
      </c>
      <c r="G983" s="12" t="str">
        <f t="shared" si="111"/>
        <v/>
      </c>
    </row>
    <row r="984" spans="1:7" x14ac:dyDescent="0.25">
      <c r="A984" s="8" t="str">
        <f t="shared" si="108"/>
        <v/>
      </c>
      <c r="B984" s="2" t="str">
        <f t="shared" si="109"/>
        <v/>
      </c>
      <c r="C984" s="2" t="str">
        <f t="shared" si="107"/>
        <v/>
      </c>
      <c r="D984" s="2" t="str">
        <f>IF(ISNUMBER(A984),COUNTIF(Calculations!B:B, A984),"")</f>
        <v/>
      </c>
      <c r="E984" s="2" t="str">
        <f>IF(ISNUMBER(A984),COUNTIF(Calculations!A:A, A984),"")</f>
        <v/>
      </c>
      <c r="F984" s="12" t="str">
        <f t="shared" si="110"/>
        <v/>
      </c>
      <c r="G984" s="12" t="str">
        <f t="shared" si="111"/>
        <v/>
      </c>
    </row>
    <row r="985" spans="1:7" x14ac:dyDescent="0.25">
      <c r="A985" s="8" t="str">
        <f t="shared" si="108"/>
        <v/>
      </c>
      <c r="B985" s="2" t="str">
        <f t="shared" si="109"/>
        <v/>
      </c>
      <c r="C985" s="2" t="str">
        <f t="shared" si="107"/>
        <v/>
      </c>
      <c r="D985" s="2" t="str">
        <f>IF(ISNUMBER(A985),COUNTIF(Calculations!B:B, A985),"")</f>
        <v/>
      </c>
      <c r="E985" s="2" t="str">
        <f>IF(ISNUMBER(A985),COUNTIF(Calculations!A:A, A985),"")</f>
        <v/>
      </c>
      <c r="F985" s="12" t="str">
        <f t="shared" si="110"/>
        <v/>
      </c>
      <c r="G985" s="12" t="str">
        <f t="shared" si="111"/>
        <v/>
      </c>
    </row>
    <row r="986" spans="1:7" x14ac:dyDescent="0.25">
      <c r="A986" s="8" t="str">
        <f t="shared" si="108"/>
        <v/>
      </c>
      <c r="B986" s="2" t="str">
        <f t="shared" si="109"/>
        <v/>
      </c>
      <c r="C986" s="2" t="str">
        <f t="shared" si="107"/>
        <v/>
      </c>
      <c r="D986" s="2" t="str">
        <f>IF(ISNUMBER(A986),COUNTIF(Calculations!B:B, A986),"")</f>
        <v/>
      </c>
      <c r="E986" s="2" t="str">
        <f>IF(ISNUMBER(A986),COUNTIF(Calculations!A:A, A986),"")</f>
        <v/>
      </c>
      <c r="F986" s="12" t="str">
        <f t="shared" si="110"/>
        <v/>
      </c>
      <c r="G986" s="12" t="str">
        <f t="shared" si="111"/>
        <v/>
      </c>
    </row>
    <row r="987" spans="1:7" x14ac:dyDescent="0.25">
      <c r="A987" s="8" t="str">
        <f t="shared" si="108"/>
        <v/>
      </c>
      <c r="B987" s="2" t="str">
        <f t="shared" si="109"/>
        <v/>
      </c>
      <c r="C987" s="2" t="str">
        <f t="shared" si="107"/>
        <v/>
      </c>
      <c r="D987" s="2" t="str">
        <f>IF(ISNUMBER(A987),COUNTIF(Calculations!B:B, A987),"")</f>
        <v/>
      </c>
      <c r="E987" s="2" t="str">
        <f>IF(ISNUMBER(A987),COUNTIF(Calculations!A:A, A987),"")</f>
        <v/>
      </c>
      <c r="F987" s="12" t="str">
        <f t="shared" si="110"/>
        <v/>
      </c>
      <c r="G987" s="12" t="str">
        <f t="shared" si="111"/>
        <v/>
      </c>
    </row>
    <row r="988" spans="1:7" x14ac:dyDescent="0.25">
      <c r="A988" s="8" t="str">
        <f t="shared" si="108"/>
        <v/>
      </c>
      <c r="B988" s="2" t="str">
        <f t="shared" si="109"/>
        <v/>
      </c>
      <c r="C988" s="2" t="str">
        <f t="shared" si="107"/>
        <v/>
      </c>
      <c r="D988" s="2" t="str">
        <f>IF(ISNUMBER(A988),COUNTIF(Calculations!B:B, A988),"")</f>
        <v/>
      </c>
      <c r="E988" s="2" t="str">
        <f>IF(ISNUMBER(A988),COUNTIF(Calculations!A:A, A988),"")</f>
        <v/>
      </c>
      <c r="F988" s="12" t="str">
        <f t="shared" si="110"/>
        <v/>
      </c>
      <c r="G988" s="12" t="str">
        <f t="shared" si="111"/>
        <v/>
      </c>
    </row>
    <row r="989" spans="1:7" x14ac:dyDescent="0.25">
      <c r="A989" s="8" t="str">
        <f t="shared" si="108"/>
        <v/>
      </c>
      <c r="B989" s="2" t="str">
        <f t="shared" si="109"/>
        <v/>
      </c>
      <c r="C989" s="2" t="str">
        <f t="shared" si="107"/>
        <v/>
      </c>
      <c r="D989" s="2" t="str">
        <f>IF(ISNUMBER(A989),COUNTIF(Calculations!B:B, A989),"")</f>
        <v/>
      </c>
      <c r="E989" s="2" t="str">
        <f>IF(ISNUMBER(A989),COUNTIF(Calculations!A:A, A989),"")</f>
        <v/>
      </c>
      <c r="F989" s="12" t="str">
        <f t="shared" si="110"/>
        <v/>
      </c>
      <c r="G989" s="12" t="str">
        <f t="shared" si="111"/>
        <v/>
      </c>
    </row>
    <row r="990" spans="1:7" x14ac:dyDescent="0.25">
      <c r="A990" s="8" t="str">
        <f t="shared" si="108"/>
        <v/>
      </c>
      <c r="B990" s="2" t="str">
        <f t="shared" si="109"/>
        <v/>
      </c>
      <c r="C990" s="2" t="str">
        <f t="shared" si="107"/>
        <v/>
      </c>
      <c r="D990" s="2" t="str">
        <f>IF(ISNUMBER(A990),COUNTIF(Calculations!B:B, A990),"")</f>
        <v/>
      </c>
      <c r="E990" s="2" t="str">
        <f>IF(ISNUMBER(A990),COUNTIF(Calculations!A:A, A990),"")</f>
        <v/>
      </c>
      <c r="F990" s="12" t="str">
        <f t="shared" si="110"/>
        <v/>
      </c>
      <c r="G990" s="12" t="str">
        <f t="shared" si="111"/>
        <v/>
      </c>
    </row>
    <row r="991" spans="1:7" x14ac:dyDescent="0.25">
      <c r="A991" s="8" t="str">
        <f t="shared" si="108"/>
        <v/>
      </c>
      <c r="B991" s="2" t="str">
        <f t="shared" si="109"/>
        <v/>
      </c>
      <c r="C991" s="2" t="str">
        <f t="shared" si="107"/>
        <v/>
      </c>
      <c r="D991" s="2" t="str">
        <f>IF(ISNUMBER(A991),COUNTIF(Calculations!B:B, A991),"")</f>
        <v/>
      </c>
      <c r="E991" s="2" t="str">
        <f>IF(ISNUMBER(A991),COUNTIF(Calculations!A:A, A991),"")</f>
        <v/>
      </c>
      <c r="F991" s="12" t="str">
        <f t="shared" si="110"/>
        <v/>
      </c>
      <c r="G991" s="12" t="str">
        <f t="shared" si="111"/>
        <v/>
      </c>
    </row>
    <row r="992" spans="1:7" x14ac:dyDescent="0.25">
      <c r="A992" s="8" t="str">
        <f t="shared" si="108"/>
        <v/>
      </c>
      <c r="B992" s="2" t="str">
        <f t="shared" si="109"/>
        <v/>
      </c>
      <c r="C992" s="2" t="str">
        <f t="shared" si="107"/>
        <v/>
      </c>
      <c r="D992" s="2" t="str">
        <f>IF(ISNUMBER(A992),COUNTIF(Calculations!B:B, A992),"")</f>
        <v/>
      </c>
      <c r="E992" s="2" t="str">
        <f>IF(ISNUMBER(A992),COUNTIF(Calculations!A:A, A992),"")</f>
        <v/>
      </c>
      <c r="F992" s="12" t="str">
        <f t="shared" si="110"/>
        <v/>
      </c>
      <c r="G992" s="12" t="str">
        <f t="shared" si="111"/>
        <v/>
      </c>
    </row>
    <row r="993" spans="1:7" x14ac:dyDescent="0.25">
      <c r="A993" s="8" t="str">
        <f t="shared" si="108"/>
        <v/>
      </c>
      <c r="B993" s="2" t="str">
        <f t="shared" si="109"/>
        <v/>
      </c>
      <c r="C993" s="2" t="str">
        <f t="shared" si="107"/>
        <v/>
      </c>
      <c r="D993" s="2" t="str">
        <f>IF(ISNUMBER(A993),COUNTIF(Calculations!B:B, A993),"")</f>
        <v/>
      </c>
      <c r="E993" s="2" t="str">
        <f>IF(ISNUMBER(A993),COUNTIF(Calculations!A:A, A993),"")</f>
        <v/>
      </c>
      <c r="F993" s="12" t="str">
        <f t="shared" si="110"/>
        <v/>
      </c>
      <c r="G993" s="12" t="str">
        <f t="shared" si="111"/>
        <v/>
      </c>
    </row>
    <row r="994" spans="1:7" x14ac:dyDescent="0.25">
      <c r="A994" s="8" t="str">
        <f t="shared" si="108"/>
        <v/>
      </c>
      <c r="B994" s="2" t="str">
        <f t="shared" si="109"/>
        <v/>
      </c>
      <c r="C994" s="2" t="str">
        <f t="shared" si="107"/>
        <v/>
      </c>
      <c r="D994" s="2" t="str">
        <f>IF(ISNUMBER(A994),COUNTIF(Calculations!B:B, A994),"")</f>
        <v/>
      </c>
      <c r="E994" s="2" t="str">
        <f>IF(ISNUMBER(A994),COUNTIF(Calculations!A:A, A994),"")</f>
        <v/>
      </c>
      <c r="F994" s="12" t="str">
        <f t="shared" si="110"/>
        <v/>
      </c>
      <c r="G994" s="12" t="str">
        <f t="shared" si="111"/>
        <v/>
      </c>
    </row>
    <row r="995" spans="1:7" x14ac:dyDescent="0.25">
      <c r="A995" s="8" t="str">
        <f t="shared" si="108"/>
        <v/>
      </c>
      <c r="B995" s="2" t="str">
        <f t="shared" si="109"/>
        <v/>
      </c>
      <c r="C995" s="2" t="str">
        <f t="shared" si="107"/>
        <v/>
      </c>
      <c r="D995" s="2" t="str">
        <f>IF(ISNUMBER(A995),COUNTIF(Calculations!B:B, A995),"")</f>
        <v/>
      </c>
      <c r="E995" s="2" t="str">
        <f>IF(ISNUMBER(A995),COUNTIF(Calculations!A:A, A995),"")</f>
        <v/>
      </c>
      <c r="F995" s="12" t="str">
        <f t="shared" si="110"/>
        <v/>
      </c>
      <c r="G995" s="12" t="str">
        <f t="shared" si="111"/>
        <v/>
      </c>
    </row>
    <row r="996" spans="1:7" x14ac:dyDescent="0.25">
      <c r="A996" s="8" t="str">
        <f t="shared" si="108"/>
        <v/>
      </c>
      <c r="B996" s="2" t="str">
        <f t="shared" si="109"/>
        <v/>
      </c>
      <c r="C996" s="2" t="str">
        <f t="shared" si="107"/>
        <v/>
      </c>
      <c r="D996" s="2" t="str">
        <f>IF(ISNUMBER(A996),COUNTIF(Calculations!B:B, A996),"")</f>
        <v/>
      </c>
      <c r="E996" s="2" t="str">
        <f>IF(ISNUMBER(A996),COUNTIF(Calculations!A:A, A996),"")</f>
        <v/>
      </c>
      <c r="F996" s="12" t="str">
        <f t="shared" si="110"/>
        <v/>
      </c>
      <c r="G996" s="12" t="str">
        <f t="shared" si="111"/>
        <v/>
      </c>
    </row>
    <row r="997" spans="1:7" x14ac:dyDescent="0.25">
      <c r="A997" s="8" t="str">
        <f t="shared" si="108"/>
        <v/>
      </c>
      <c r="B997" s="2" t="str">
        <f t="shared" si="109"/>
        <v/>
      </c>
      <c r="C997" s="2" t="str">
        <f t="shared" si="107"/>
        <v/>
      </c>
      <c r="D997" s="2" t="str">
        <f>IF(ISNUMBER(A997),COUNTIF(Calculations!B:B, A997),"")</f>
        <v/>
      </c>
      <c r="E997" s="2" t="str">
        <f>IF(ISNUMBER(A997),COUNTIF(Calculations!A:A, A997),"")</f>
        <v/>
      </c>
      <c r="F997" s="12" t="str">
        <f t="shared" si="110"/>
        <v/>
      </c>
      <c r="G997" s="12" t="str">
        <f t="shared" si="111"/>
        <v/>
      </c>
    </row>
    <row r="998" spans="1:7" x14ac:dyDescent="0.25">
      <c r="A998" s="8" t="str">
        <f t="shared" si="108"/>
        <v/>
      </c>
      <c r="B998" s="2" t="str">
        <f t="shared" si="109"/>
        <v/>
      </c>
      <c r="C998" s="2" t="str">
        <f t="shared" si="107"/>
        <v/>
      </c>
      <c r="D998" s="2" t="str">
        <f>IF(ISNUMBER(A998),COUNTIF(Calculations!B:B, A998),"")</f>
        <v/>
      </c>
      <c r="E998" s="2" t="str">
        <f>IF(ISNUMBER(A998),COUNTIF(Calculations!A:A, A998),"")</f>
        <v/>
      </c>
      <c r="F998" s="12" t="str">
        <f t="shared" si="110"/>
        <v/>
      </c>
      <c r="G998" s="12" t="str">
        <f t="shared" si="111"/>
        <v/>
      </c>
    </row>
    <row r="999" spans="1:7" x14ac:dyDescent="0.25">
      <c r="A999" s="8" t="str">
        <f t="shared" si="108"/>
        <v/>
      </c>
      <c r="B999" s="2" t="str">
        <f t="shared" si="109"/>
        <v/>
      </c>
      <c r="C999" s="2" t="str">
        <f t="shared" si="107"/>
        <v/>
      </c>
      <c r="D999" s="2" t="str">
        <f>IF(ISNUMBER(A999),COUNTIF(Calculations!B:B, A999),"")</f>
        <v/>
      </c>
      <c r="E999" s="2" t="str">
        <f>IF(ISNUMBER(A999),COUNTIF(Calculations!A:A, A999),"")</f>
        <v/>
      </c>
      <c r="F999" s="12" t="str">
        <f t="shared" si="110"/>
        <v/>
      </c>
      <c r="G999" s="12" t="str">
        <f t="shared" si="111"/>
        <v/>
      </c>
    </row>
    <row r="1000" spans="1:7" x14ac:dyDescent="0.25">
      <c r="A1000" s="8" t="str">
        <f t="shared" si="108"/>
        <v/>
      </c>
      <c r="B1000" s="2" t="str">
        <f t="shared" si="109"/>
        <v/>
      </c>
      <c r="C1000" s="2" t="str">
        <f t="shared" si="107"/>
        <v/>
      </c>
      <c r="D1000" s="2" t="str">
        <f>IF(ISNUMBER(A1000),COUNTIF(Calculations!B:B, A1000),"")</f>
        <v/>
      </c>
      <c r="E1000" s="2" t="str">
        <f>IF(ISNUMBER(A1000),COUNTIF(Calculations!A:A, A1000),"")</f>
        <v/>
      </c>
      <c r="F1000" s="12" t="str">
        <f t="shared" si="110"/>
        <v/>
      </c>
      <c r="G1000" s="12" t="str">
        <f t="shared" si="111"/>
        <v/>
      </c>
    </row>
    <row r="1001" spans="1:7" x14ac:dyDescent="0.25">
      <c r="A1001" s="8" t="str">
        <f t="shared" si="108"/>
        <v/>
      </c>
      <c r="B1001" s="2" t="str">
        <f t="shared" si="109"/>
        <v/>
      </c>
      <c r="C1001" s="2" t="str">
        <f t="shared" si="107"/>
        <v/>
      </c>
      <c r="D1001" s="2" t="str">
        <f>IF(ISNUMBER(A1001),COUNTIF(Calculations!B:B, A1001),"")</f>
        <v/>
      </c>
      <c r="E1001" s="2" t="str">
        <f>IF(ISNUMBER(A1001),COUNTIF(Calculations!A:A, A1001),"")</f>
        <v/>
      </c>
      <c r="F1001" s="12" t="str">
        <f t="shared" si="110"/>
        <v/>
      </c>
      <c r="G1001" s="12" t="str">
        <f t="shared" si="111"/>
        <v/>
      </c>
    </row>
    <row r="1002" spans="1:7" x14ac:dyDescent="0.25">
      <c r="A1002" s="8" t="str">
        <f t="shared" si="108"/>
        <v/>
      </c>
      <c r="B1002" s="2" t="str">
        <f t="shared" si="109"/>
        <v/>
      </c>
      <c r="C1002" s="2" t="str">
        <f t="shared" si="107"/>
        <v/>
      </c>
      <c r="D1002" s="2" t="str">
        <f>IF(ISNUMBER(A1002),COUNTIF(Calculations!B:B, A1002),"")</f>
        <v/>
      </c>
      <c r="E1002" s="2" t="str">
        <f>IF(ISNUMBER(A1002),COUNTIF(Calculations!A:A, A1002),"")</f>
        <v/>
      </c>
      <c r="F1002" s="12" t="str">
        <f t="shared" si="110"/>
        <v/>
      </c>
      <c r="G1002" s="12" t="str">
        <f t="shared" si="111"/>
        <v/>
      </c>
    </row>
    <row r="1003" spans="1:7" x14ac:dyDescent="0.25">
      <c r="A1003" s="8" t="str">
        <f t="shared" si="108"/>
        <v/>
      </c>
      <c r="B1003" s="2" t="str">
        <f t="shared" si="109"/>
        <v/>
      </c>
      <c r="C1003" s="2" t="str">
        <f t="shared" si="107"/>
        <v/>
      </c>
      <c r="D1003" s="2" t="str">
        <f>IF(ISNUMBER(A1003),COUNTIF(Calculations!B:B, A1003),"")</f>
        <v/>
      </c>
      <c r="E1003" s="2" t="str">
        <f>IF(ISNUMBER(A1003),COUNTIF(Calculations!A:A, A1003),"")</f>
        <v/>
      </c>
      <c r="F1003" s="12" t="str">
        <f t="shared" si="110"/>
        <v/>
      </c>
      <c r="G1003" s="12" t="str">
        <f t="shared" si="111"/>
        <v/>
      </c>
    </row>
    <row r="1004" spans="1:7" x14ac:dyDescent="0.25">
      <c r="A1004" s="8" t="str">
        <f t="shared" si="108"/>
        <v/>
      </c>
      <c r="B1004" s="2" t="str">
        <f t="shared" si="109"/>
        <v/>
      </c>
      <c r="C1004" s="2" t="str">
        <f t="shared" si="107"/>
        <v/>
      </c>
      <c r="D1004" s="2" t="str">
        <f>IF(ISNUMBER(A1004),COUNTIF(Calculations!B:B, A1004),"")</f>
        <v/>
      </c>
      <c r="E1004" s="2" t="str">
        <f>IF(ISNUMBER(A1004),COUNTIF(Calculations!A:A, A1004),"")</f>
        <v/>
      </c>
      <c r="F1004" s="12" t="str">
        <f t="shared" si="110"/>
        <v/>
      </c>
      <c r="G1004" s="12" t="str">
        <f t="shared" si="111"/>
        <v/>
      </c>
    </row>
    <row r="1005" spans="1:7" x14ac:dyDescent="0.25">
      <c r="A1005" s="8" t="str">
        <f t="shared" si="108"/>
        <v/>
      </c>
      <c r="B1005" s="2" t="str">
        <f t="shared" si="109"/>
        <v/>
      </c>
      <c r="C1005" s="2" t="str">
        <f t="shared" si="107"/>
        <v/>
      </c>
      <c r="D1005" s="2" t="str">
        <f>IF(ISNUMBER(A1005),COUNTIF(Calculations!B:B, A1005),"")</f>
        <v/>
      </c>
      <c r="E1005" s="2" t="str">
        <f>IF(ISNUMBER(A1005),COUNTIF(Calculations!A:A, A1005),"")</f>
        <v/>
      </c>
      <c r="F1005" s="12" t="str">
        <f t="shared" si="110"/>
        <v/>
      </c>
      <c r="G1005" s="12" t="str">
        <f t="shared" si="111"/>
        <v/>
      </c>
    </row>
    <row r="1006" spans="1:7" x14ac:dyDescent="0.25">
      <c r="A1006" s="8" t="str">
        <f t="shared" si="108"/>
        <v/>
      </c>
      <c r="B1006" s="2" t="str">
        <f t="shared" si="109"/>
        <v/>
      </c>
      <c r="C1006" s="2" t="str">
        <f t="shared" si="107"/>
        <v/>
      </c>
      <c r="D1006" s="2" t="str">
        <f>IF(ISNUMBER(A1006),COUNTIF(Calculations!B:B, A1006),"")</f>
        <v/>
      </c>
      <c r="E1006" s="2" t="str">
        <f>IF(ISNUMBER(A1006),COUNTIF(Calculations!A:A, A1006),"")</f>
        <v/>
      </c>
      <c r="F1006" s="12" t="str">
        <f t="shared" si="110"/>
        <v/>
      </c>
      <c r="G1006" s="12" t="str">
        <f t="shared" si="111"/>
        <v/>
      </c>
    </row>
    <row r="1007" spans="1:7" x14ac:dyDescent="0.25">
      <c r="A1007" s="8" t="str">
        <f t="shared" si="108"/>
        <v/>
      </c>
      <c r="B1007" s="2" t="str">
        <f t="shared" si="109"/>
        <v/>
      </c>
      <c r="C1007" s="2" t="str">
        <f t="shared" si="107"/>
        <v/>
      </c>
      <c r="D1007" s="2" t="str">
        <f>IF(ISNUMBER(A1007),COUNTIF(Calculations!B:B, A1007),"")</f>
        <v/>
      </c>
      <c r="E1007" s="2" t="str">
        <f>IF(ISNUMBER(A1007),COUNTIF(Calculations!A:A, A1007),"")</f>
        <v/>
      </c>
      <c r="F1007" s="12" t="str">
        <f t="shared" si="110"/>
        <v/>
      </c>
      <c r="G1007" s="12" t="str">
        <f t="shared" si="111"/>
        <v/>
      </c>
    </row>
    <row r="1008" spans="1:7" x14ac:dyDescent="0.25">
      <c r="A1008" s="8" t="str">
        <f t="shared" si="108"/>
        <v/>
      </c>
      <c r="B1008" s="2" t="str">
        <f t="shared" si="109"/>
        <v/>
      </c>
      <c r="C1008" s="2" t="str">
        <f t="shared" si="107"/>
        <v/>
      </c>
      <c r="D1008" s="2" t="str">
        <f>IF(ISNUMBER(A1008),COUNTIF(Calculations!B:B, A1008),"")</f>
        <v/>
      </c>
      <c r="E1008" s="2" t="str">
        <f>IF(ISNUMBER(A1008),COUNTIF(Calculations!A:A, A1008),"")</f>
        <v/>
      </c>
      <c r="F1008" s="12" t="str">
        <f t="shared" si="110"/>
        <v/>
      </c>
      <c r="G1008" s="12" t="str">
        <f t="shared" si="111"/>
        <v/>
      </c>
    </row>
    <row r="1009" spans="1:7" x14ac:dyDescent="0.25">
      <c r="A1009" s="8" t="str">
        <f t="shared" si="108"/>
        <v/>
      </c>
      <c r="B1009" s="2" t="str">
        <f t="shared" si="109"/>
        <v/>
      </c>
      <c r="C1009" s="2" t="str">
        <f t="shared" si="107"/>
        <v/>
      </c>
      <c r="D1009" s="2" t="str">
        <f>IF(ISNUMBER(A1009),COUNTIF(Calculations!B:B, A1009),"")</f>
        <v/>
      </c>
      <c r="E1009" s="2" t="str">
        <f>IF(ISNUMBER(A1009),COUNTIF(Calculations!A:A, A1009),"")</f>
        <v/>
      </c>
      <c r="F1009" s="12" t="str">
        <f t="shared" si="110"/>
        <v/>
      </c>
      <c r="G1009" s="12" t="str">
        <f t="shared" si="111"/>
        <v/>
      </c>
    </row>
    <row r="1010" spans="1:7" x14ac:dyDescent="0.25">
      <c r="A1010" s="8" t="str">
        <f t="shared" si="108"/>
        <v/>
      </c>
      <c r="B1010" s="2" t="str">
        <f t="shared" si="109"/>
        <v/>
      </c>
      <c r="C1010" s="2" t="str">
        <f t="shared" si="107"/>
        <v/>
      </c>
      <c r="D1010" s="2" t="str">
        <f>IF(ISNUMBER(A1010),COUNTIF(Calculations!B:B, A1010),"")</f>
        <v/>
      </c>
      <c r="E1010" s="2" t="str">
        <f>IF(ISNUMBER(A1010),COUNTIF(Calculations!A:A, A1010),"")</f>
        <v/>
      </c>
      <c r="F1010" s="12" t="str">
        <f t="shared" si="110"/>
        <v/>
      </c>
      <c r="G1010" s="12" t="str">
        <f t="shared" si="111"/>
        <v/>
      </c>
    </row>
    <row r="1011" spans="1:7" x14ac:dyDescent="0.25">
      <c r="A1011" s="8" t="str">
        <f t="shared" si="108"/>
        <v/>
      </c>
      <c r="B1011" s="2" t="str">
        <f t="shared" si="109"/>
        <v/>
      </c>
      <c r="C1011" s="2" t="str">
        <f t="shared" si="107"/>
        <v/>
      </c>
      <c r="D1011" s="2" t="str">
        <f>IF(ISNUMBER(A1011),COUNTIF(Calculations!B:B, A1011),"")</f>
        <v/>
      </c>
      <c r="E1011" s="2" t="str">
        <f>IF(ISNUMBER(A1011),COUNTIF(Calculations!A:A, A1011),"")</f>
        <v/>
      </c>
      <c r="F1011" s="12" t="str">
        <f t="shared" si="110"/>
        <v/>
      </c>
      <c r="G1011" s="12" t="str">
        <f t="shared" si="111"/>
        <v/>
      </c>
    </row>
    <row r="1012" spans="1:7" x14ac:dyDescent="0.25">
      <c r="A1012" s="8" t="str">
        <f t="shared" si="108"/>
        <v/>
      </c>
      <c r="B1012" s="2" t="str">
        <f t="shared" si="109"/>
        <v/>
      </c>
      <c r="C1012" s="2" t="str">
        <f t="shared" si="107"/>
        <v/>
      </c>
      <c r="D1012" s="2" t="str">
        <f>IF(ISNUMBER(A1012),COUNTIF(Calculations!B:B, A1012),"")</f>
        <v/>
      </c>
      <c r="E1012" s="2" t="str">
        <f>IF(ISNUMBER(A1012),COUNTIF(Calculations!A:A, A1012),"")</f>
        <v/>
      </c>
      <c r="F1012" s="12" t="str">
        <f t="shared" si="110"/>
        <v/>
      </c>
      <c r="G1012" s="12" t="str">
        <f t="shared" si="111"/>
        <v/>
      </c>
    </row>
    <row r="1013" spans="1:7" x14ac:dyDescent="0.25">
      <c r="A1013" s="8" t="str">
        <f t="shared" si="108"/>
        <v/>
      </c>
      <c r="B1013" s="2" t="str">
        <f t="shared" si="109"/>
        <v/>
      </c>
      <c r="C1013" s="2" t="str">
        <f t="shared" si="107"/>
        <v/>
      </c>
      <c r="D1013" s="2" t="str">
        <f>IF(ISNUMBER(A1013),COUNTIF(Calculations!B:B, A1013),"")</f>
        <v/>
      </c>
      <c r="E1013" s="2" t="str">
        <f>IF(ISNUMBER(A1013),COUNTIF(Calculations!A:A, A1013),"")</f>
        <v/>
      </c>
      <c r="F1013" s="12" t="str">
        <f t="shared" si="110"/>
        <v/>
      </c>
      <c r="G1013" s="12" t="str">
        <f t="shared" si="111"/>
        <v/>
      </c>
    </row>
    <row r="1014" spans="1:7" x14ac:dyDescent="0.25">
      <c r="A1014" s="8" t="str">
        <f t="shared" si="108"/>
        <v/>
      </c>
      <c r="B1014" s="2" t="str">
        <f t="shared" si="109"/>
        <v/>
      </c>
      <c r="C1014" s="2" t="str">
        <f t="shared" si="107"/>
        <v/>
      </c>
      <c r="D1014" s="2" t="str">
        <f>IF(ISNUMBER(A1014),COUNTIF(Calculations!B:B, A1014),"")</f>
        <v/>
      </c>
      <c r="E1014" s="2" t="str">
        <f>IF(ISNUMBER(A1014),COUNTIF(Calculations!A:A, A1014),"")</f>
        <v/>
      </c>
      <c r="F1014" s="12" t="str">
        <f t="shared" si="110"/>
        <v/>
      </c>
      <c r="G1014" s="12" t="str">
        <f t="shared" si="111"/>
        <v/>
      </c>
    </row>
    <row r="1015" spans="1:7" x14ac:dyDescent="0.25">
      <c r="A1015" s="8" t="str">
        <f t="shared" si="108"/>
        <v/>
      </c>
      <c r="B1015" s="2" t="str">
        <f t="shared" si="109"/>
        <v/>
      </c>
      <c r="C1015" s="2" t="str">
        <f t="shared" si="107"/>
        <v/>
      </c>
      <c r="D1015" s="2" t="str">
        <f>IF(ISNUMBER(A1015),COUNTIF(Calculations!B:B, A1015),"")</f>
        <v/>
      </c>
      <c r="E1015" s="2" t="str">
        <f>IF(ISNUMBER(A1015),COUNTIF(Calculations!A:A, A1015),"")</f>
        <v/>
      </c>
      <c r="F1015" s="12" t="str">
        <f t="shared" si="110"/>
        <v/>
      </c>
      <c r="G1015" s="12" t="str">
        <f t="shared" si="111"/>
        <v/>
      </c>
    </row>
    <row r="1016" spans="1:7" x14ac:dyDescent="0.25">
      <c r="A1016" s="8" t="str">
        <f t="shared" si="108"/>
        <v/>
      </c>
      <c r="B1016" s="2" t="str">
        <f t="shared" si="109"/>
        <v/>
      </c>
      <c r="C1016" s="2" t="str">
        <f t="shared" si="107"/>
        <v/>
      </c>
      <c r="D1016" s="2" t="str">
        <f>IF(ISNUMBER(A1016),COUNTIF(Calculations!B:B, A1016),"")</f>
        <v/>
      </c>
      <c r="E1016" s="2" t="str">
        <f>IF(ISNUMBER(A1016),COUNTIF(Calculations!A:A, A1016),"")</f>
        <v/>
      </c>
      <c r="F1016" s="12" t="str">
        <f t="shared" si="110"/>
        <v/>
      </c>
      <c r="G1016" s="12" t="str">
        <f t="shared" si="111"/>
        <v/>
      </c>
    </row>
    <row r="1017" spans="1:7" x14ac:dyDescent="0.25">
      <c r="A1017" s="8" t="str">
        <f t="shared" si="108"/>
        <v/>
      </c>
      <c r="B1017" s="2" t="str">
        <f t="shared" si="109"/>
        <v/>
      </c>
      <c r="C1017" s="2" t="str">
        <f t="shared" si="107"/>
        <v/>
      </c>
      <c r="D1017" s="2" t="str">
        <f>IF(ISNUMBER(A1017),COUNTIF(Calculations!B:B, A1017),"")</f>
        <v/>
      </c>
      <c r="E1017" s="2" t="str">
        <f>IF(ISNUMBER(A1017),COUNTIF(Calculations!A:A, A1017),"")</f>
        <v/>
      </c>
      <c r="F1017" s="12" t="str">
        <f t="shared" si="110"/>
        <v/>
      </c>
      <c r="G1017" s="12" t="str">
        <f t="shared" si="111"/>
        <v/>
      </c>
    </row>
    <row r="1018" spans="1:7" x14ac:dyDescent="0.25">
      <c r="A1018" s="8" t="str">
        <f t="shared" si="108"/>
        <v/>
      </c>
      <c r="B1018" s="2" t="str">
        <f t="shared" si="109"/>
        <v/>
      </c>
      <c r="C1018" s="2" t="str">
        <f t="shared" si="107"/>
        <v/>
      </c>
      <c r="D1018" s="2" t="str">
        <f>IF(ISNUMBER(A1018),COUNTIF(Calculations!B:B, A1018),"")</f>
        <v/>
      </c>
      <c r="E1018" s="2" t="str">
        <f>IF(ISNUMBER(A1018),COUNTIF(Calculations!A:A, A1018),"")</f>
        <v/>
      </c>
      <c r="F1018" s="12" t="str">
        <f t="shared" si="110"/>
        <v/>
      </c>
      <c r="G1018" s="12" t="str">
        <f t="shared" si="111"/>
        <v/>
      </c>
    </row>
    <row r="1019" spans="1:7" x14ac:dyDescent="0.25">
      <c r="A1019" s="8" t="str">
        <f t="shared" si="108"/>
        <v/>
      </c>
      <c r="B1019" s="2" t="str">
        <f t="shared" si="109"/>
        <v/>
      </c>
      <c r="C1019" s="2" t="str">
        <f t="shared" si="107"/>
        <v/>
      </c>
      <c r="D1019" s="2" t="str">
        <f>IF(ISNUMBER(A1019),COUNTIF(Calculations!B:B, A1019),"")</f>
        <v/>
      </c>
      <c r="E1019" s="2" t="str">
        <f>IF(ISNUMBER(A1019),COUNTIF(Calculations!A:A, A1019),"")</f>
        <v/>
      </c>
      <c r="F1019" s="12" t="str">
        <f t="shared" si="110"/>
        <v/>
      </c>
      <c r="G1019" s="12" t="str">
        <f t="shared" si="111"/>
        <v/>
      </c>
    </row>
    <row r="1020" spans="1:7" x14ac:dyDescent="0.25">
      <c r="A1020" s="8" t="str">
        <f t="shared" si="108"/>
        <v/>
      </c>
      <c r="B1020" s="2" t="str">
        <f t="shared" si="109"/>
        <v/>
      </c>
      <c r="C1020" s="2" t="str">
        <f t="shared" si="107"/>
        <v/>
      </c>
      <c r="D1020" s="2" t="str">
        <f>IF(ISNUMBER(A1020),COUNTIF(Calculations!B:B, A1020),"")</f>
        <v/>
      </c>
      <c r="E1020" s="2" t="str">
        <f>IF(ISNUMBER(A1020),COUNTIF(Calculations!A:A, A1020),"")</f>
        <v/>
      </c>
      <c r="F1020" s="12" t="str">
        <f t="shared" si="110"/>
        <v/>
      </c>
      <c r="G1020" s="12" t="str">
        <f t="shared" si="111"/>
        <v/>
      </c>
    </row>
    <row r="1021" spans="1:7" x14ac:dyDescent="0.25">
      <c r="A1021" s="8" t="str">
        <f t="shared" si="108"/>
        <v/>
      </c>
      <c r="B1021" s="2" t="str">
        <f t="shared" si="109"/>
        <v/>
      </c>
      <c r="C1021" s="2" t="str">
        <f t="shared" si="107"/>
        <v/>
      </c>
      <c r="D1021" s="2" t="str">
        <f>IF(ISNUMBER(A1021),COUNTIF(Calculations!B:B, A1021),"")</f>
        <v/>
      </c>
      <c r="E1021" s="2" t="str">
        <f>IF(ISNUMBER(A1021),COUNTIF(Calculations!A:A, A1021),"")</f>
        <v/>
      </c>
      <c r="F1021" s="12" t="str">
        <f t="shared" si="110"/>
        <v/>
      </c>
      <c r="G1021" s="12" t="str">
        <f t="shared" si="111"/>
        <v/>
      </c>
    </row>
    <row r="1022" spans="1:7" x14ac:dyDescent="0.25">
      <c r="A1022" s="8" t="str">
        <f t="shared" si="108"/>
        <v/>
      </c>
      <c r="B1022" s="2" t="str">
        <f t="shared" si="109"/>
        <v/>
      </c>
      <c r="C1022" s="2" t="str">
        <f t="shared" si="107"/>
        <v/>
      </c>
      <c r="D1022" s="2" t="str">
        <f>IF(ISNUMBER(A1022),COUNTIF(Calculations!B:B, A1022),"")</f>
        <v/>
      </c>
      <c r="E1022" s="2" t="str">
        <f>IF(ISNUMBER(A1022),COUNTIF(Calculations!A:A, A1022),"")</f>
        <v/>
      </c>
      <c r="F1022" s="12" t="str">
        <f t="shared" si="110"/>
        <v/>
      </c>
      <c r="G1022" s="12" t="str">
        <f t="shared" si="111"/>
        <v/>
      </c>
    </row>
    <row r="1023" spans="1:7" x14ac:dyDescent="0.25">
      <c r="A1023" s="8" t="str">
        <f t="shared" si="108"/>
        <v/>
      </c>
      <c r="B1023" s="2" t="str">
        <f t="shared" si="109"/>
        <v/>
      </c>
      <c r="C1023" s="2" t="str">
        <f t="shared" si="107"/>
        <v/>
      </c>
      <c r="D1023" s="2" t="str">
        <f>IF(ISNUMBER(A1023),COUNTIF(Calculations!B:B, A1023),"")</f>
        <v/>
      </c>
      <c r="E1023" s="2" t="str">
        <f>IF(ISNUMBER(A1023),COUNTIF(Calculations!A:A, A1023),"")</f>
        <v/>
      </c>
      <c r="F1023" s="12" t="str">
        <f t="shared" si="110"/>
        <v/>
      </c>
      <c r="G1023" s="12" t="str">
        <f t="shared" si="111"/>
        <v/>
      </c>
    </row>
    <row r="1024" spans="1:7" x14ac:dyDescent="0.25">
      <c r="A1024" s="8" t="str">
        <f t="shared" si="108"/>
        <v/>
      </c>
      <c r="B1024" s="2" t="str">
        <f t="shared" si="109"/>
        <v/>
      </c>
      <c r="C1024" s="2" t="str">
        <f t="shared" si="107"/>
        <v/>
      </c>
      <c r="D1024" s="2" t="str">
        <f>IF(ISNUMBER(A1024),COUNTIF(Calculations!B:B, A1024),"")</f>
        <v/>
      </c>
      <c r="E1024" s="2" t="str">
        <f>IF(ISNUMBER(A1024),COUNTIF(Calculations!A:A, A1024),"")</f>
        <v/>
      </c>
      <c r="F1024" s="12" t="str">
        <f t="shared" si="110"/>
        <v/>
      </c>
      <c r="G1024" s="12" t="str">
        <f t="shared" si="111"/>
        <v/>
      </c>
    </row>
    <row r="1025" spans="1:7" x14ac:dyDescent="0.25">
      <c r="A1025" s="8" t="str">
        <f t="shared" si="108"/>
        <v/>
      </c>
      <c r="B1025" s="2" t="str">
        <f t="shared" si="109"/>
        <v/>
      </c>
      <c r="C1025" s="2" t="str">
        <f t="shared" si="107"/>
        <v/>
      </c>
      <c r="D1025" s="2" t="str">
        <f>IF(ISNUMBER(A1025),COUNTIF(Calculations!B:B, A1025),"")</f>
        <v/>
      </c>
      <c r="E1025" s="2" t="str">
        <f>IF(ISNUMBER(A1025),COUNTIF(Calculations!A:A, A1025),"")</f>
        <v/>
      </c>
      <c r="F1025" s="12" t="str">
        <f t="shared" si="110"/>
        <v/>
      </c>
      <c r="G1025" s="12" t="str">
        <f t="shared" si="111"/>
        <v/>
      </c>
    </row>
    <row r="1026" spans="1:7" x14ac:dyDescent="0.25">
      <c r="A1026" s="8" t="str">
        <f t="shared" si="108"/>
        <v/>
      </c>
      <c r="B1026" s="2" t="str">
        <f t="shared" si="109"/>
        <v/>
      </c>
      <c r="C1026" s="2" t="str">
        <f t="shared" ref="C1026:C1089" si="112">IF(ISNUMBER(A1026),COUNTIFS(IndirectStartDates,"&lt;="&amp;A1026,IndirectCompletedDates,"&gt;"&amp;A1026) + COUNTIFS(IndirectStartDates,"&lt;="&amp;A1026,IndirectCompletedDates,""),"")</f>
        <v/>
      </c>
      <c r="D1026" s="2" t="str">
        <f>IF(ISNUMBER(A1026),COUNTIF(Calculations!B:B, A1026),"")</f>
        <v/>
      </c>
      <c r="E1026" s="2" t="str">
        <f>IF(ISNUMBER(A1026),COUNTIF(Calculations!A:A, A1026),"")</f>
        <v/>
      </c>
      <c r="F1026" s="12" t="str">
        <f t="shared" si="110"/>
        <v/>
      </c>
      <c r="G1026" s="12" t="str">
        <f t="shared" si="111"/>
        <v/>
      </c>
    </row>
    <row r="1027" spans="1:7" x14ac:dyDescent="0.25">
      <c r="A1027" s="8" t="str">
        <f t="shared" ref="A1027:A1090" si="113">IF(ISNUMBER(A1026),IF(A1026+1&lt;=MAX(IndirectStartDates,IndirectCompletedDates),A1026+1,""),"")</f>
        <v/>
      </c>
      <c r="B1027" s="2" t="str">
        <f t="shared" ref="B1027:B1090" si="114">IF(ISNUMBER(A1027),YEAR(A1027)&amp;"-"&amp;TEXT(WEEKNUM(A1027),"00"),"")</f>
        <v/>
      </c>
      <c r="C1027" s="2" t="str">
        <f t="shared" si="112"/>
        <v/>
      </c>
      <c r="D1027" s="2" t="str">
        <f>IF(ISNUMBER(A1027),COUNTIF(Calculations!B:B, A1027),"")</f>
        <v/>
      </c>
      <c r="E1027" s="2" t="str">
        <f>IF(ISNUMBER(A1027),COUNTIF(Calculations!A:A, A1027),"")</f>
        <v/>
      </c>
      <c r="F1027" s="12" t="str">
        <f t="shared" si="110"/>
        <v/>
      </c>
      <c r="G1027" s="12" t="str">
        <f t="shared" si="111"/>
        <v/>
      </c>
    </row>
    <row r="1028" spans="1:7" x14ac:dyDescent="0.25">
      <c r="A1028" s="8" t="str">
        <f t="shared" si="113"/>
        <v/>
      </c>
      <c r="B1028" s="2" t="str">
        <f t="shared" si="114"/>
        <v/>
      </c>
      <c r="C1028" s="2" t="str">
        <f t="shared" si="112"/>
        <v/>
      </c>
      <c r="D1028" s="2" t="str">
        <f>IF(ISNUMBER(A1028),COUNTIF(Calculations!B:B, A1028),"")</f>
        <v/>
      </c>
      <c r="E1028" s="2" t="str">
        <f>IF(ISNUMBER(A1028),COUNTIF(Calculations!A:A, A1028),"")</f>
        <v/>
      </c>
      <c r="F1028" s="12" t="str">
        <f t="shared" ref="F1028:F1091" si="115">IF(ISNUMBER(A1028),F1027 + D1028,"")</f>
        <v/>
      </c>
      <c r="G1028" s="12" t="str">
        <f t="shared" ref="G1028:G1091" si="116">IF(ISNUMBER(A1028),G1027 + E1028,"")</f>
        <v/>
      </c>
    </row>
    <row r="1029" spans="1:7" x14ac:dyDescent="0.25">
      <c r="A1029" s="8" t="str">
        <f t="shared" si="113"/>
        <v/>
      </c>
      <c r="B1029" s="2" t="str">
        <f t="shared" si="114"/>
        <v/>
      </c>
      <c r="C1029" s="2" t="str">
        <f t="shared" si="112"/>
        <v/>
      </c>
      <c r="D1029" s="2" t="str">
        <f>IF(ISNUMBER(A1029),COUNTIF(Calculations!B:B, A1029),"")</f>
        <v/>
      </c>
      <c r="E1029" s="2" t="str">
        <f>IF(ISNUMBER(A1029),COUNTIF(Calculations!A:A, A1029),"")</f>
        <v/>
      </c>
      <c r="F1029" s="12" t="str">
        <f t="shared" si="115"/>
        <v/>
      </c>
      <c r="G1029" s="12" t="str">
        <f t="shared" si="116"/>
        <v/>
      </c>
    </row>
    <row r="1030" spans="1:7" x14ac:dyDescent="0.25">
      <c r="A1030" s="8" t="str">
        <f t="shared" si="113"/>
        <v/>
      </c>
      <c r="B1030" s="2" t="str">
        <f t="shared" si="114"/>
        <v/>
      </c>
      <c r="C1030" s="2" t="str">
        <f t="shared" si="112"/>
        <v/>
      </c>
      <c r="D1030" s="2" t="str">
        <f>IF(ISNUMBER(A1030),COUNTIF(Calculations!B:B, A1030),"")</f>
        <v/>
      </c>
      <c r="E1030" s="2" t="str">
        <f>IF(ISNUMBER(A1030),COUNTIF(Calculations!A:A, A1030),"")</f>
        <v/>
      </c>
      <c r="F1030" s="12" t="str">
        <f t="shared" si="115"/>
        <v/>
      </c>
      <c r="G1030" s="12" t="str">
        <f t="shared" si="116"/>
        <v/>
      </c>
    </row>
    <row r="1031" spans="1:7" x14ac:dyDescent="0.25">
      <c r="A1031" s="8" t="str">
        <f t="shared" si="113"/>
        <v/>
      </c>
      <c r="B1031" s="2" t="str">
        <f t="shared" si="114"/>
        <v/>
      </c>
      <c r="C1031" s="2" t="str">
        <f t="shared" si="112"/>
        <v/>
      </c>
      <c r="D1031" s="2" t="str">
        <f>IF(ISNUMBER(A1031),COUNTIF(Calculations!B:B, A1031),"")</f>
        <v/>
      </c>
      <c r="E1031" s="2" t="str">
        <f>IF(ISNUMBER(A1031),COUNTIF(Calculations!A:A, A1031),"")</f>
        <v/>
      </c>
      <c r="F1031" s="12" t="str">
        <f t="shared" si="115"/>
        <v/>
      </c>
      <c r="G1031" s="12" t="str">
        <f t="shared" si="116"/>
        <v/>
      </c>
    </row>
    <row r="1032" spans="1:7" x14ac:dyDescent="0.25">
      <c r="A1032" s="8" t="str">
        <f t="shared" si="113"/>
        <v/>
      </c>
      <c r="B1032" s="2" t="str">
        <f t="shared" si="114"/>
        <v/>
      </c>
      <c r="C1032" s="2" t="str">
        <f t="shared" si="112"/>
        <v/>
      </c>
      <c r="D1032" s="2" t="str">
        <f>IF(ISNUMBER(A1032),COUNTIF(Calculations!B:B, A1032),"")</f>
        <v/>
      </c>
      <c r="E1032" s="2" t="str">
        <f>IF(ISNUMBER(A1032),COUNTIF(Calculations!A:A, A1032),"")</f>
        <v/>
      </c>
      <c r="F1032" s="12" t="str">
        <f t="shared" si="115"/>
        <v/>
      </c>
      <c r="G1032" s="12" t="str">
        <f t="shared" si="116"/>
        <v/>
      </c>
    </row>
    <row r="1033" spans="1:7" x14ac:dyDescent="0.25">
      <c r="A1033" s="8" t="str">
        <f t="shared" si="113"/>
        <v/>
      </c>
      <c r="B1033" s="2" t="str">
        <f t="shared" si="114"/>
        <v/>
      </c>
      <c r="C1033" s="2" t="str">
        <f t="shared" si="112"/>
        <v/>
      </c>
      <c r="D1033" s="2" t="str">
        <f>IF(ISNUMBER(A1033),COUNTIF(Calculations!B:B, A1033),"")</f>
        <v/>
      </c>
      <c r="E1033" s="2" t="str">
        <f>IF(ISNUMBER(A1033),COUNTIF(Calculations!A:A, A1033),"")</f>
        <v/>
      </c>
      <c r="F1033" s="12" t="str">
        <f t="shared" si="115"/>
        <v/>
      </c>
      <c r="G1033" s="12" t="str">
        <f t="shared" si="116"/>
        <v/>
      </c>
    </row>
    <row r="1034" spans="1:7" x14ac:dyDescent="0.25">
      <c r="A1034" s="8" t="str">
        <f t="shared" si="113"/>
        <v/>
      </c>
      <c r="B1034" s="2" t="str">
        <f t="shared" si="114"/>
        <v/>
      </c>
      <c r="C1034" s="2" t="str">
        <f t="shared" si="112"/>
        <v/>
      </c>
      <c r="D1034" s="2" t="str">
        <f>IF(ISNUMBER(A1034),COUNTIF(Calculations!B:B, A1034),"")</f>
        <v/>
      </c>
      <c r="E1034" s="2" t="str">
        <f>IF(ISNUMBER(A1034),COUNTIF(Calculations!A:A, A1034),"")</f>
        <v/>
      </c>
      <c r="F1034" s="12" t="str">
        <f t="shared" si="115"/>
        <v/>
      </c>
      <c r="G1034" s="12" t="str">
        <f t="shared" si="116"/>
        <v/>
      </c>
    </row>
    <row r="1035" spans="1:7" x14ac:dyDescent="0.25">
      <c r="A1035" s="8" t="str">
        <f t="shared" si="113"/>
        <v/>
      </c>
      <c r="B1035" s="2" t="str">
        <f t="shared" si="114"/>
        <v/>
      </c>
      <c r="C1035" s="2" t="str">
        <f t="shared" si="112"/>
        <v/>
      </c>
      <c r="D1035" s="2" t="str">
        <f>IF(ISNUMBER(A1035),COUNTIF(Calculations!B:B, A1035),"")</f>
        <v/>
      </c>
      <c r="E1035" s="2" t="str">
        <f>IF(ISNUMBER(A1035),COUNTIF(Calculations!A:A, A1035),"")</f>
        <v/>
      </c>
      <c r="F1035" s="12" t="str">
        <f t="shared" si="115"/>
        <v/>
      </c>
      <c r="G1035" s="12" t="str">
        <f t="shared" si="116"/>
        <v/>
      </c>
    </row>
    <row r="1036" spans="1:7" x14ac:dyDescent="0.25">
      <c r="A1036" s="8" t="str">
        <f t="shared" si="113"/>
        <v/>
      </c>
      <c r="B1036" s="2" t="str">
        <f t="shared" si="114"/>
        <v/>
      </c>
      <c r="C1036" s="2" t="str">
        <f t="shared" si="112"/>
        <v/>
      </c>
      <c r="D1036" s="2" t="str">
        <f>IF(ISNUMBER(A1036),COUNTIF(Calculations!B:B, A1036),"")</f>
        <v/>
      </c>
      <c r="E1036" s="2" t="str">
        <f>IF(ISNUMBER(A1036),COUNTIF(Calculations!A:A, A1036),"")</f>
        <v/>
      </c>
      <c r="F1036" s="12" t="str">
        <f t="shared" si="115"/>
        <v/>
      </c>
      <c r="G1036" s="12" t="str">
        <f t="shared" si="116"/>
        <v/>
      </c>
    </row>
    <row r="1037" spans="1:7" x14ac:dyDescent="0.25">
      <c r="A1037" s="8" t="str">
        <f t="shared" si="113"/>
        <v/>
      </c>
      <c r="B1037" s="2" t="str">
        <f t="shared" si="114"/>
        <v/>
      </c>
      <c r="C1037" s="2" t="str">
        <f t="shared" si="112"/>
        <v/>
      </c>
      <c r="D1037" s="2" t="str">
        <f>IF(ISNUMBER(A1037),COUNTIF(Calculations!B:B, A1037),"")</f>
        <v/>
      </c>
      <c r="E1037" s="2" t="str">
        <f>IF(ISNUMBER(A1037),COUNTIF(Calculations!A:A, A1037),"")</f>
        <v/>
      </c>
      <c r="F1037" s="12" t="str">
        <f t="shared" si="115"/>
        <v/>
      </c>
      <c r="G1037" s="12" t="str">
        <f t="shared" si="116"/>
        <v/>
      </c>
    </row>
    <row r="1038" spans="1:7" x14ac:dyDescent="0.25">
      <c r="A1038" s="8" t="str">
        <f t="shared" si="113"/>
        <v/>
      </c>
      <c r="B1038" s="2" t="str">
        <f t="shared" si="114"/>
        <v/>
      </c>
      <c r="C1038" s="2" t="str">
        <f t="shared" si="112"/>
        <v/>
      </c>
      <c r="D1038" s="2" t="str">
        <f>IF(ISNUMBER(A1038),COUNTIF(Calculations!B:B, A1038),"")</f>
        <v/>
      </c>
      <c r="E1038" s="2" t="str">
        <f>IF(ISNUMBER(A1038),COUNTIF(Calculations!A:A, A1038),"")</f>
        <v/>
      </c>
      <c r="F1038" s="12" t="str">
        <f t="shared" si="115"/>
        <v/>
      </c>
      <c r="G1038" s="12" t="str">
        <f t="shared" si="116"/>
        <v/>
      </c>
    </row>
    <row r="1039" spans="1:7" x14ac:dyDescent="0.25">
      <c r="A1039" s="8" t="str">
        <f t="shared" si="113"/>
        <v/>
      </c>
      <c r="B1039" s="2" t="str">
        <f t="shared" si="114"/>
        <v/>
      </c>
      <c r="C1039" s="2" t="str">
        <f t="shared" si="112"/>
        <v/>
      </c>
      <c r="D1039" s="2" t="str">
        <f>IF(ISNUMBER(A1039),COUNTIF(Calculations!B:B, A1039),"")</f>
        <v/>
      </c>
      <c r="E1039" s="2" t="str">
        <f>IF(ISNUMBER(A1039),COUNTIF(Calculations!A:A, A1039),"")</f>
        <v/>
      </c>
      <c r="F1039" s="12" t="str">
        <f t="shared" si="115"/>
        <v/>
      </c>
      <c r="G1039" s="12" t="str">
        <f t="shared" si="116"/>
        <v/>
      </c>
    </row>
    <row r="1040" spans="1:7" x14ac:dyDescent="0.25">
      <c r="A1040" s="8" t="str">
        <f t="shared" si="113"/>
        <v/>
      </c>
      <c r="B1040" s="2" t="str">
        <f t="shared" si="114"/>
        <v/>
      </c>
      <c r="C1040" s="2" t="str">
        <f t="shared" si="112"/>
        <v/>
      </c>
      <c r="D1040" s="2" t="str">
        <f>IF(ISNUMBER(A1040),COUNTIF(Calculations!B:B, A1040),"")</f>
        <v/>
      </c>
      <c r="E1040" s="2" t="str">
        <f>IF(ISNUMBER(A1040),COUNTIF(Calculations!A:A, A1040),"")</f>
        <v/>
      </c>
      <c r="F1040" s="12" t="str">
        <f t="shared" si="115"/>
        <v/>
      </c>
      <c r="G1040" s="12" t="str">
        <f t="shared" si="116"/>
        <v/>
      </c>
    </row>
    <row r="1041" spans="1:7" x14ac:dyDescent="0.25">
      <c r="A1041" s="8" t="str">
        <f t="shared" si="113"/>
        <v/>
      </c>
      <c r="B1041" s="2" t="str">
        <f t="shared" si="114"/>
        <v/>
      </c>
      <c r="C1041" s="2" t="str">
        <f t="shared" si="112"/>
        <v/>
      </c>
      <c r="D1041" s="2" t="str">
        <f>IF(ISNUMBER(A1041),COUNTIF(Calculations!B:B, A1041),"")</f>
        <v/>
      </c>
      <c r="E1041" s="2" t="str">
        <f>IF(ISNUMBER(A1041),COUNTIF(Calculations!A:A, A1041),"")</f>
        <v/>
      </c>
      <c r="F1041" s="12" t="str">
        <f t="shared" si="115"/>
        <v/>
      </c>
      <c r="G1041" s="12" t="str">
        <f t="shared" si="116"/>
        <v/>
      </c>
    </row>
    <row r="1042" spans="1:7" x14ac:dyDescent="0.25">
      <c r="A1042" s="8" t="str">
        <f t="shared" si="113"/>
        <v/>
      </c>
      <c r="B1042" s="2" t="str">
        <f t="shared" si="114"/>
        <v/>
      </c>
      <c r="C1042" s="2" t="str">
        <f t="shared" si="112"/>
        <v/>
      </c>
      <c r="D1042" s="2" t="str">
        <f>IF(ISNUMBER(A1042),COUNTIF(Calculations!B:B, A1042),"")</f>
        <v/>
      </c>
      <c r="E1042" s="2" t="str">
        <f>IF(ISNUMBER(A1042),COUNTIF(Calculations!A:A, A1042),"")</f>
        <v/>
      </c>
      <c r="F1042" s="12" t="str">
        <f t="shared" si="115"/>
        <v/>
      </c>
      <c r="G1042" s="12" t="str">
        <f t="shared" si="116"/>
        <v/>
      </c>
    </row>
    <row r="1043" spans="1:7" x14ac:dyDescent="0.25">
      <c r="A1043" s="8" t="str">
        <f t="shared" si="113"/>
        <v/>
      </c>
      <c r="B1043" s="2" t="str">
        <f t="shared" si="114"/>
        <v/>
      </c>
      <c r="C1043" s="2" t="str">
        <f t="shared" si="112"/>
        <v/>
      </c>
      <c r="D1043" s="2" t="str">
        <f>IF(ISNUMBER(A1043),COUNTIF(Calculations!B:B, A1043),"")</f>
        <v/>
      </c>
      <c r="E1043" s="2" t="str">
        <f>IF(ISNUMBER(A1043),COUNTIF(Calculations!A:A, A1043),"")</f>
        <v/>
      </c>
      <c r="F1043" s="12" t="str">
        <f t="shared" si="115"/>
        <v/>
      </c>
      <c r="G1043" s="12" t="str">
        <f t="shared" si="116"/>
        <v/>
      </c>
    </row>
    <row r="1044" spans="1:7" x14ac:dyDescent="0.25">
      <c r="A1044" s="8" t="str">
        <f t="shared" si="113"/>
        <v/>
      </c>
      <c r="B1044" s="2" t="str">
        <f t="shared" si="114"/>
        <v/>
      </c>
      <c r="C1044" s="2" t="str">
        <f t="shared" si="112"/>
        <v/>
      </c>
      <c r="D1044" s="2" t="str">
        <f>IF(ISNUMBER(A1044),COUNTIF(Calculations!B:B, A1044),"")</f>
        <v/>
      </c>
      <c r="E1044" s="2" t="str">
        <f>IF(ISNUMBER(A1044),COUNTIF(Calculations!A:A, A1044),"")</f>
        <v/>
      </c>
      <c r="F1044" s="12" t="str">
        <f t="shared" si="115"/>
        <v/>
      </c>
      <c r="G1044" s="12" t="str">
        <f t="shared" si="116"/>
        <v/>
      </c>
    </row>
    <row r="1045" spans="1:7" x14ac:dyDescent="0.25">
      <c r="A1045" s="8" t="str">
        <f t="shared" si="113"/>
        <v/>
      </c>
      <c r="B1045" s="2" t="str">
        <f t="shared" si="114"/>
        <v/>
      </c>
      <c r="C1045" s="2" t="str">
        <f t="shared" si="112"/>
        <v/>
      </c>
      <c r="D1045" s="2" t="str">
        <f>IF(ISNUMBER(A1045),COUNTIF(Calculations!B:B, A1045),"")</f>
        <v/>
      </c>
      <c r="E1045" s="2" t="str">
        <f>IF(ISNUMBER(A1045),COUNTIF(Calculations!A:A, A1045),"")</f>
        <v/>
      </c>
      <c r="F1045" s="12" t="str">
        <f t="shared" si="115"/>
        <v/>
      </c>
      <c r="G1045" s="12" t="str">
        <f t="shared" si="116"/>
        <v/>
      </c>
    </row>
    <row r="1046" spans="1:7" x14ac:dyDescent="0.25">
      <c r="A1046" s="8" t="str">
        <f t="shared" si="113"/>
        <v/>
      </c>
      <c r="B1046" s="2" t="str">
        <f t="shared" si="114"/>
        <v/>
      </c>
      <c r="C1046" s="2" t="str">
        <f t="shared" si="112"/>
        <v/>
      </c>
      <c r="D1046" s="2" t="str">
        <f>IF(ISNUMBER(A1046),COUNTIF(Calculations!B:B, A1046),"")</f>
        <v/>
      </c>
      <c r="E1046" s="2" t="str">
        <f>IF(ISNUMBER(A1046),COUNTIF(Calculations!A:A, A1046),"")</f>
        <v/>
      </c>
      <c r="F1046" s="12" t="str">
        <f t="shared" si="115"/>
        <v/>
      </c>
      <c r="G1046" s="12" t="str">
        <f t="shared" si="116"/>
        <v/>
      </c>
    </row>
    <row r="1047" spans="1:7" x14ac:dyDescent="0.25">
      <c r="A1047" s="8" t="str">
        <f t="shared" si="113"/>
        <v/>
      </c>
      <c r="B1047" s="2" t="str">
        <f t="shared" si="114"/>
        <v/>
      </c>
      <c r="C1047" s="2" t="str">
        <f t="shared" si="112"/>
        <v/>
      </c>
      <c r="D1047" s="2" t="str">
        <f>IF(ISNUMBER(A1047),COUNTIF(Calculations!B:B, A1047),"")</f>
        <v/>
      </c>
      <c r="E1047" s="2" t="str">
        <f>IF(ISNUMBER(A1047),COUNTIF(Calculations!A:A, A1047),"")</f>
        <v/>
      </c>
      <c r="F1047" s="12" t="str">
        <f t="shared" si="115"/>
        <v/>
      </c>
      <c r="G1047" s="12" t="str">
        <f t="shared" si="116"/>
        <v/>
      </c>
    </row>
    <row r="1048" spans="1:7" x14ac:dyDescent="0.25">
      <c r="A1048" s="8" t="str">
        <f t="shared" si="113"/>
        <v/>
      </c>
      <c r="B1048" s="2" t="str">
        <f t="shared" si="114"/>
        <v/>
      </c>
      <c r="C1048" s="2" t="str">
        <f t="shared" si="112"/>
        <v/>
      </c>
      <c r="D1048" s="2" t="str">
        <f>IF(ISNUMBER(A1048),COUNTIF(Calculations!B:B, A1048),"")</f>
        <v/>
      </c>
      <c r="E1048" s="2" t="str">
        <f>IF(ISNUMBER(A1048),COUNTIF(Calculations!A:A, A1048),"")</f>
        <v/>
      </c>
      <c r="F1048" s="12" t="str">
        <f t="shared" si="115"/>
        <v/>
      </c>
      <c r="G1048" s="12" t="str">
        <f t="shared" si="116"/>
        <v/>
      </c>
    </row>
    <row r="1049" spans="1:7" x14ac:dyDescent="0.25">
      <c r="A1049" s="8" t="str">
        <f t="shared" si="113"/>
        <v/>
      </c>
      <c r="B1049" s="2" t="str">
        <f t="shared" si="114"/>
        <v/>
      </c>
      <c r="C1049" s="2" t="str">
        <f t="shared" si="112"/>
        <v/>
      </c>
      <c r="D1049" s="2" t="str">
        <f>IF(ISNUMBER(A1049),COUNTIF(Calculations!B:B, A1049),"")</f>
        <v/>
      </c>
      <c r="E1049" s="2" t="str">
        <f>IF(ISNUMBER(A1049),COUNTIF(Calculations!A:A, A1049),"")</f>
        <v/>
      </c>
      <c r="F1049" s="12" t="str">
        <f t="shared" si="115"/>
        <v/>
      </c>
      <c r="G1049" s="12" t="str">
        <f t="shared" si="116"/>
        <v/>
      </c>
    </row>
    <row r="1050" spans="1:7" x14ac:dyDescent="0.25">
      <c r="A1050" s="8" t="str">
        <f t="shared" si="113"/>
        <v/>
      </c>
      <c r="B1050" s="2" t="str">
        <f t="shared" si="114"/>
        <v/>
      </c>
      <c r="C1050" s="2" t="str">
        <f t="shared" si="112"/>
        <v/>
      </c>
      <c r="D1050" s="2" t="str">
        <f>IF(ISNUMBER(A1050),COUNTIF(Calculations!B:B, A1050),"")</f>
        <v/>
      </c>
      <c r="E1050" s="2" t="str">
        <f>IF(ISNUMBER(A1050),COUNTIF(Calculations!A:A, A1050),"")</f>
        <v/>
      </c>
      <c r="F1050" s="12" t="str">
        <f t="shared" si="115"/>
        <v/>
      </c>
      <c r="G1050" s="12" t="str">
        <f t="shared" si="116"/>
        <v/>
      </c>
    </row>
    <row r="1051" spans="1:7" x14ac:dyDescent="0.25">
      <c r="A1051" s="8" t="str">
        <f t="shared" si="113"/>
        <v/>
      </c>
      <c r="B1051" s="2" t="str">
        <f t="shared" si="114"/>
        <v/>
      </c>
      <c r="C1051" s="2" t="str">
        <f t="shared" si="112"/>
        <v/>
      </c>
      <c r="D1051" s="2" t="str">
        <f>IF(ISNUMBER(A1051),COUNTIF(Calculations!B:B, A1051),"")</f>
        <v/>
      </c>
      <c r="E1051" s="2" t="str">
        <f>IF(ISNUMBER(A1051),COUNTIF(Calculations!A:A, A1051),"")</f>
        <v/>
      </c>
      <c r="F1051" s="12" t="str">
        <f t="shared" si="115"/>
        <v/>
      </c>
      <c r="G1051" s="12" t="str">
        <f t="shared" si="116"/>
        <v/>
      </c>
    </row>
    <row r="1052" spans="1:7" x14ac:dyDescent="0.25">
      <c r="A1052" s="8" t="str">
        <f t="shared" si="113"/>
        <v/>
      </c>
      <c r="B1052" s="2" t="str">
        <f t="shared" si="114"/>
        <v/>
      </c>
      <c r="C1052" s="2" t="str">
        <f t="shared" si="112"/>
        <v/>
      </c>
      <c r="D1052" s="2" t="str">
        <f>IF(ISNUMBER(A1052),COUNTIF(Calculations!B:B, A1052),"")</f>
        <v/>
      </c>
      <c r="E1052" s="2" t="str">
        <f>IF(ISNUMBER(A1052),COUNTIF(Calculations!A:A, A1052),"")</f>
        <v/>
      </c>
      <c r="F1052" s="12" t="str">
        <f t="shared" si="115"/>
        <v/>
      </c>
      <c r="G1052" s="12" t="str">
        <f t="shared" si="116"/>
        <v/>
      </c>
    </row>
    <row r="1053" spans="1:7" x14ac:dyDescent="0.25">
      <c r="A1053" s="8" t="str">
        <f t="shared" si="113"/>
        <v/>
      </c>
      <c r="B1053" s="2" t="str">
        <f t="shared" si="114"/>
        <v/>
      </c>
      <c r="C1053" s="2" t="str">
        <f t="shared" si="112"/>
        <v/>
      </c>
      <c r="D1053" s="2" t="str">
        <f>IF(ISNUMBER(A1053),COUNTIF(Calculations!B:B, A1053),"")</f>
        <v/>
      </c>
      <c r="E1053" s="2" t="str">
        <f>IF(ISNUMBER(A1053),COUNTIF(Calculations!A:A, A1053),"")</f>
        <v/>
      </c>
      <c r="F1053" s="12" t="str">
        <f t="shared" si="115"/>
        <v/>
      </c>
      <c r="G1053" s="12" t="str">
        <f t="shared" si="116"/>
        <v/>
      </c>
    </row>
    <row r="1054" spans="1:7" x14ac:dyDescent="0.25">
      <c r="A1054" s="8" t="str">
        <f t="shared" si="113"/>
        <v/>
      </c>
      <c r="B1054" s="2" t="str">
        <f t="shared" si="114"/>
        <v/>
      </c>
      <c r="C1054" s="2" t="str">
        <f t="shared" si="112"/>
        <v/>
      </c>
      <c r="D1054" s="2" t="str">
        <f>IF(ISNUMBER(A1054),COUNTIF(Calculations!B:B, A1054),"")</f>
        <v/>
      </c>
      <c r="E1054" s="2" t="str">
        <f>IF(ISNUMBER(A1054),COUNTIF(Calculations!A:A, A1054),"")</f>
        <v/>
      </c>
      <c r="F1054" s="12" t="str">
        <f t="shared" si="115"/>
        <v/>
      </c>
      <c r="G1054" s="12" t="str">
        <f t="shared" si="116"/>
        <v/>
      </c>
    </row>
    <row r="1055" spans="1:7" x14ac:dyDescent="0.25">
      <c r="A1055" s="8" t="str">
        <f t="shared" si="113"/>
        <v/>
      </c>
      <c r="B1055" s="2" t="str">
        <f t="shared" si="114"/>
        <v/>
      </c>
      <c r="C1055" s="2" t="str">
        <f t="shared" si="112"/>
        <v/>
      </c>
      <c r="D1055" s="2" t="str">
        <f>IF(ISNUMBER(A1055),COUNTIF(Calculations!B:B, A1055),"")</f>
        <v/>
      </c>
      <c r="E1055" s="2" t="str">
        <f>IF(ISNUMBER(A1055),COUNTIF(Calculations!A:A, A1055),"")</f>
        <v/>
      </c>
      <c r="F1055" s="12" t="str">
        <f t="shared" si="115"/>
        <v/>
      </c>
      <c r="G1055" s="12" t="str">
        <f t="shared" si="116"/>
        <v/>
      </c>
    </row>
    <row r="1056" spans="1:7" x14ac:dyDescent="0.25">
      <c r="A1056" s="8" t="str">
        <f t="shared" si="113"/>
        <v/>
      </c>
      <c r="B1056" s="2" t="str">
        <f t="shared" si="114"/>
        <v/>
      </c>
      <c r="C1056" s="2" t="str">
        <f t="shared" si="112"/>
        <v/>
      </c>
      <c r="D1056" s="2" t="str">
        <f>IF(ISNUMBER(A1056),COUNTIF(Calculations!B:B, A1056),"")</f>
        <v/>
      </c>
      <c r="E1056" s="2" t="str">
        <f>IF(ISNUMBER(A1056),COUNTIF(Calculations!A:A, A1056),"")</f>
        <v/>
      </c>
      <c r="F1056" s="12" t="str">
        <f t="shared" si="115"/>
        <v/>
      </c>
      <c r="G1056" s="12" t="str">
        <f t="shared" si="116"/>
        <v/>
      </c>
    </row>
    <row r="1057" spans="1:7" x14ac:dyDescent="0.25">
      <c r="A1057" s="8" t="str">
        <f t="shared" si="113"/>
        <v/>
      </c>
      <c r="B1057" s="2" t="str">
        <f t="shared" si="114"/>
        <v/>
      </c>
      <c r="C1057" s="2" t="str">
        <f t="shared" si="112"/>
        <v/>
      </c>
      <c r="D1057" s="2" t="str">
        <f>IF(ISNUMBER(A1057),COUNTIF(Calculations!B:B, A1057),"")</f>
        <v/>
      </c>
      <c r="E1057" s="2" t="str">
        <f>IF(ISNUMBER(A1057),COUNTIF(Calculations!A:A, A1057),"")</f>
        <v/>
      </c>
      <c r="F1057" s="12" t="str">
        <f t="shared" si="115"/>
        <v/>
      </c>
      <c r="G1057" s="12" t="str">
        <f t="shared" si="116"/>
        <v/>
      </c>
    </row>
    <row r="1058" spans="1:7" x14ac:dyDescent="0.25">
      <c r="A1058" s="8" t="str">
        <f t="shared" si="113"/>
        <v/>
      </c>
      <c r="B1058" s="2" t="str">
        <f t="shared" si="114"/>
        <v/>
      </c>
      <c r="C1058" s="2" t="str">
        <f t="shared" si="112"/>
        <v/>
      </c>
      <c r="D1058" s="2" t="str">
        <f>IF(ISNUMBER(A1058),COUNTIF(Calculations!B:B, A1058),"")</f>
        <v/>
      </c>
      <c r="E1058" s="2" t="str">
        <f>IF(ISNUMBER(A1058),COUNTIF(Calculations!A:A, A1058),"")</f>
        <v/>
      </c>
      <c r="F1058" s="12" t="str">
        <f t="shared" si="115"/>
        <v/>
      </c>
      <c r="G1058" s="12" t="str">
        <f t="shared" si="116"/>
        <v/>
      </c>
    </row>
    <row r="1059" spans="1:7" x14ac:dyDescent="0.25">
      <c r="A1059" s="8" t="str">
        <f t="shared" si="113"/>
        <v/>
      </c>
      <c r="B1059" s="2" t="str">
        <f t="shared" si="114"/>
        <v/>
      </c>
      <c r="C1059" s="2" t="str">
        <f t="shared" si="112"/>
        <v/>
      </c>
      <c r="D1059" s="2" t="str">
        <f>IF(ISNUMBER(A1059),COUNTIF(Calculations!B:B, A1059),"")</f>
        <v/>
      </c>
      <c r="E1059" s="2" t="str">
        <f>IF(ISNUMBER(A1059),COUNTIF(Calculations!A:A, A1059),"")</f>
        <v/>
      </c>
      <c r="F1059" s="12" t="str">
        <f t="shared" si="115"/>
        <v/>
      </c>
      <c r="G1059" s="12" t="str">
        <f t="shared" si="116"/>
        <v/>
      </c>
    </row>
    <row r="1060" spans="1:7" x14ac:dyDescent="0.25">
      <c r="A1060" s="8" t="str">
        <f t="shared" si="113"/>
        <v/>
      </c>
      <c r="B1060" s="2" t="str">
        <f t="shared" si="114"/>
        <v/>
      </c>
      <c r="C1060" s="2" t="str">
        <f t="shared" si="112"/>
        <v/>
      </c>
      <c r="D1060" s="2" t="str">
        <f>IF(ISNUMBER(A1060),COUNTIF(Calculations!B:B, A1060),"")</f>
        <v/>
      </c>
      <c r="E1060" s="2" t="str">
        <f>IF(ISNUMBER(A1060),COUNTIF(Calculations!A:A, A1060),"")</f>
        <v/>
      </c>
      <c r="F1060" s="12" t="str">
        <f t="shared" si="115"/>
        <v/>
      </c>
      <c r="G1060" s="12" t="str">
        <f t="shared" si="116"/>
        <v/>
      </c>
    </row>
    <row r="1061" spans="1:7" x14ac:dyDescent="0.25">
      <c r="A1061" s="8" t="str">
        <f t="shared" si="113"/>
        <v/>
      </c>
      <c r="B1061" s="2" t="str">
        <f t="shared" si="114"/>
        <v/>
      </c>
      <c r="C1061" s="2" t="str">
        <f t="shared" si="112"/>
        <v/>
      </c>
      <c r="D1061" s="2" t="str">
        <f>IF(ISNUMBER(A1061),COUNTIF(Calculations!B:B, A1061),"")</f>
        <v/>
      </c>
      <c r="E1061" s="2" t="str">
        <f>IF(ISNUMBER(A1061),COUNTIF(Calculations!A:A, A1061),"")</f>
        <v/>
      </c>
      <c r="F1061" s="12" t="str">
        <f t="shared" si="115"/>
        <v/>
      </c>
      <c r="G1061" s="12" t="str">
        <f t="shared" si="116"/>
        <v/>
      </c>
    </row>
    <row r="1062" spans="1:7" x14ac:dyDescent="0.25">
      <c r="A1062" s="8" t="str">
        <f t="shared" si="113"/>
        <v/>
      </c>
      <c r="B1062" s="2" t="str">
        <f t="shared" si="114"/>
        <v/>
      </c>
      <c r="C1062" s="2" t="str">
        <f t="shared" si="112"/>
        <v/>
      </c>
      <c r="D1062" s="2" t="str">
        <f>IF(ISNUMBER(A1062),COUNTIF(Calculations!B:B, A1062),"")</f>
        <v/>
      </c>
      <c r="E1062" s="2" t="str">
        <f>IF(ISNUMBER(A1062),COUNTIF(Calculations!A:A, A1062),"")</f>
        <v/>
      </c>
      <c r="F1062" s="12" t="str">
        <f t="shared" si="115"/>
        <v/>
      </c>
      <c r="G1062" s="12" t="str">
        <f t="shared" si="116"/>
        <v/>
      </c>
    </row>
    <row r="1063" spans="1:7" x14ac:dyDescent="0.25">
      <c r="A1063" s="8" t="str">
        <f t="shared" si="113"/>
        <v/>
      </c>
      <c r="B1063" s="2" t="str">
        <f t="shared" si="114"/>
        <v/>
      </c>
      <c r="C1063" s="2" t="str">
        <f t="shared" si="112"/>
        <v/>
      </c>
      <c r="D1063" s="2" t="str">
        <f>IF(ISNUMBER(A1063),COUNTIF(Calculations!B:B, A1063),"")</f>
        <v/>
      </c>
      <c r="E1063" s="2" t="str">
        <f>IF(ISNUMBER(A1063),COUNTIF(Calculations!A:A, A1063),"")</f>
        <v/>
      </c>
      <c r="F1063" s="12" t="str">
        <f t="shared" si="115"/>
        <v/>
      </c>
      <c r="G1063" s="12" t="str">
        <f t="shared" si="116"/>
        <v/>
      </c>
    </row>
    <row r="1064" spans="1:7" x14ac:dyDescent="0.25">
      <c r="A1064" s="8" t="str">
        <f t="shared" si="113"/>
        <v/>
      </c>
      <c r="B1064" s="2" t="str">
        <f t="shared" si="114"/>
        <v/>
      </c>
      <c r="C1064" s="2" t="str">
        <f t="shared" si="112"/>
        <v/>
      </c>
      <c r="D1064" s="2" t="str">
        <f>IF(ISNUMBER(A1064),COUNTIF(Calculations!B:B, A1064),"")</f>
        <v/>
      </c>
      <c r="E1064" s="2" t="str">
        <f>IF(ISNUMBER(A1064),COUNTIF(Calculations!A:A, A1064),"")</f>
        <v/>
      </c>
      <c r="F1064" s="12" t="str">
        <f t="shared" si="115"/>
        <v/>
      </c>
      <c r="G1064" s="12" t="str">
        <f t="shared" si="116"/>
        <v/>
      </c>
    </row>
    <row r="1065" spans="1:7" x14ac:dyDescent="0.25">
      <c r="A1065" s="8" t="str">
        <f t="shared" si="113"/>
        <v/>
      </c>
      <c r="B1065" s="2" t="str">
        <f t="shared" si="114"/>
        <v/>
      </c>
      <c r="C1065" s="2" t="str">
        <f t="shared" si="112"/>
        <v/>
      </c>
      <c r="D1065" s="2" t="str">
        <f>IF(ISNUMBER(A1065),COUNTIF(Calculations!B:B, A1065),"")</f>
        <v/>
      </c>
      <c r="E1065" s="2" t="str">
        <f>IF(ISNUMBER(A1065),COUNTIF(Calculations!A:A, A1065),"")</f>
        <v/>
      </c>
      <c r="F1065" s="12" t="str">
        <f t="shared" si="115"/>
        <v/>
      </c>
      <c r="G1065" s="12" t="str">
        <f t="shared" si="116"/>
        <v/>
      </c>
    </row>
    <row r="1066" spans="1:7" x14ac:dyDescent="0.25">
      <c r="A1066" s="8" t="str">
        <f t="shared" si="113"/>
        <v/>
      </c>
      <c r="B1066" s="2" t="str">
        <f t="shared" si="114"/>
        <v/>
      </c>
      <c r="C1066" s="2" t="str">
        <f t="shared" si="112"/>
        <v/>
      </c>
      <c r="D1066" s="2" t="str">
        <f>IF(ISNUMBER(A1066),COUNTIF(Calculations!B:B, A1066),"")</f>
        <v/>
      </c>
      <c r="E1066" s="2" t="str">
        <f>IF(ISNUMBER(A1066),COUNTIF(Calculations!A:A, A1066),"")</f>
        <v/>
      </c>
      <c r="F1066" s="12" t="str">
        <f t="shared" si="115"/>
        <v/>
      </c>
      <c r="G1066" s="12" t="str">
        <f t="shared" si="116"/>
        <v/>
      </c>
    </row>
    <row r="1067" spans="1:7" x14ac:dyDescent="0.25">
      <c r="A1067" s="8" t="str">
        <f t="shared" si="113"/>
        <v/>
      </c>
      <c r="B1067" s="2" t="str">
        <f t="shared" si="114"/>
        <v/>
      </c>
      <c r="C1067" s="2" t="str">
        <f t="shared" si="112"/>
        <v/>
      </c>
      <c r="D1067" s="2" t="str">
        <f>IF(ISNUMBER(A1067),COUNTIF(Calculations!B:B, A1067),"")</f>
        <v/>
      </c>
      <c r="E1067" s="2" t="str">
        <f>IF(ISNUMBER(A1067),COUNTIF(Calculations!A:A, A1067),"")</f>
        <v/>
      </c>
      <c r="F1067" s="12" t="str">
        <f t="shared" si="115"/>
        <v/>
      </c>
      <c r="G1067" s="12" t="str">
        <f t="shared" si="116"/>
        <v/>
      </c>
    </row>
    <row r="1068" spans="1:7" x14ac:dyDescent="0.25">
      <c r="A1068" s="8" t="str">
        <f t="shared" si="113"/>
        <v/>
      </c>
      <c r="B1068" s="2" t="str">
        <f t="shared" si="114"/>
        <v/>
      </c>
      <c r="C1068" s="2" t="str">
        <f t="shared" si="112"/>
        <v/>
      </c>
      <c r="D1068" s="2" t="str">
        <f>IF(ISNUMBER(A1068),COUNTIF(Calculations!B:B, A1068),"")</f>
        <v/>
      </c>
      <c r="E1068" s="2" t="str">
        <f>IF(ISNUMBER(A1068),COUNTIF(Calculations!A:A, A1068),"")</f>
        <v/>
      </c>
      <c r="F1068" s="12" t="str">
        <f t="shared" si="115"/>
        <v/>
      </c>
      <c r="G1068" s="12" t="str">
        <f t="shared" si="116"/>
        <v/>
      </c>
    </row>
    <row r="1069" spans="1:7" x14ac:dyDescent="0.25">
      <c r="A1069" s="8" t="str">
        <f t="shared" si="113"/>
        <v/>
      </c>
      <c r="B1069" s="2" t="str">
        <f t="shared" si="114"/>
        <v/>
      </c>
      <c r="C1069" s="2" t="str">
        <f t="shared" si="112"/>
        <v/>
      </c>
      <c r="D1069" s="2" t="str">
        <f>IF(ISNUMBER(A1069),COUNTIF(Calculations!B:B, A1069),"")</f>
        <v/>
      </c>
      <c r="E1069" s="2" t="str">
        <f>IF(ISNUMBER(A1069),COUNTIF(Calculations!A:A, A1069),"")</f>
        <v/>
      </c>
      <c r="F1069" s="12" t="str">
        <f t="shared" si="115"/>
        <v/>
      </c>
      <c r="G1069" s="12" t="str">
        <f t="shared" si="116"/>
        <v/>
      </c>
    </row>
    <row r="1070" spans="1:7" x14ac:dyDescent="0.25">
      <c r="A1070" s="8" t="str">
        <f t="shared" si="113"/>
        <v/>
      </c>
      <c r="B1070" s="2" t="str">
        <f t="shared" si="114"/>
        <v/>
      </c>
      <c r="C1070" s="2" t="str">
        <f t="shared" si="112"/>
        <v/>
      </c>
      <c r="D1070" s="2" t="str">
        <f>IF(ISNUMBER(A1070),COUNTIF(Calculations!B:B, A1070),"")</f>
        <v/>
      </c>
      <c r="E1070" s="2" t="str">
        <f>IF(ISNUMBER(A1070),COUNTIF(Calculations!A:A, A1070),"")</f>
        <v/>
      </c>
      <c r="F1070" s="12" t="str">
        <f t="shared" si="115"/>
        <v/>
      </c>
      <c r="G1070" s="12" t="str">
        <f t="shared" si="116"/>
        <v/>
      </c>
    </row>
    <row r="1071" spans="1:7" x14ac:dyDescent="0.25">
      <c r="A1071" s="8" t="str">
        <f t="shared" si="113"/>
        <v/>
      </c>
      <c r="B1071" s="2" t="str">
        <f t="shared" si="114"/>
        <v/>
      </c>
      <c r="C1071" s="2" t="str">
        <f t="shared" si="112"/>
        <v/>
      </c>
      <c r="D1071" s="2" t="str">
        <f>IF(ISNUMBER(A1071),COUNTIF(Calculations!B:B, A1071),"")</f>
        <v/>
      </c>
      <c r="E1071" s="2" t="str">
        <f>IF(ISNUMBER(A1071),COUNTIF(Calculations!A:A, A1071),"")</f>
        <v/>
      </c>
      <c r="F1071" s="12" t="str">
        <f t="shared" si="115"/>
        <v/>
      </c>
      <c r="G1071" s="12" t="str">
        <f t="shared" si="116"/>
        <v/>
      </c>
    </row>
    <row r="1072" spans="1:7" x14ac:dyDescent="0.25">
      <c r="A1072" s="8" t="str">
        <f t="shared" si="113"/>
        <v/>
      </c>
      <c r="B1072" s="2" t="str">
        <f t="shared" si="114"/>
        <v/>
      </c>
      <c r="C1072" s="2" t="str">
        <f t="shared" si="112"/>
        <v/>
      </c>
      <c r="D1072" s="2" t="str">
        <f>IF(ISNUMBER(A1072),COUNTIF(Calculations!B:B, A1072),"")</f>
        <v/>
      </c>
      <c r="E1072" s="2" t="str">
        <f>IF(ISNUMBER(A1072),COUNTIF(Calculations!A:A, A1072),"")</f>
        <v/>
      </c>
      <c r="F1072" s="12" t="str">
        <f t="shared" si="115"/>
        <v/>
      </c>
      <c r="G1072" s="12" t="str">
        <f t="shared" si="116"/>
        <v/>
      </c>
    </row>
    <row r="1073" spans="1:7" x14ac:dyDescent="0.25">
      <c r="A1073" s="8" t="str">
        <f t="shared" si="113"/>
        <v/>
      </c>
      <c r="B1073" s="2" t="str">
        <f t="shared" si="114"/>
        <v/>
      </c>
      <c r="C1073" s="2" t="str">
        <f t="shared" si="112"/>
        <v/>
      </c>
      <c r="D1073" s="2" t="str">
        <f>IF(ISNUMBER(A1073),COUNTIF(Calculations!B:B, A1073),"")</f>
        <v/>
      </c>
      <c r="E1073" s="2" t="str">
        <f>IF(ISNUMBER(A1073),COUNTIF(Calculations!A:A, A1073),"")</f>
        <v/>
      </c>
      <c r="F1073" s="12" t="str">
        <f t="shared" si="115"/>
        <v/>
      </c>
      <c r="G1073" s="12" t="str">
        <f t="shared" si="116"/>
        <v/>
      </c>
    </row>
    <row r="1074" spans="1:7" x14ac:dyDescent="0.25">
      <c r="A1074" s="8" t="str">
        <f t="shared" si="113"/>
        <v/>
      </c>
      <c r="B1074" s="2" t="str">
        <f t="shared" si="114"/>
        <v/>
      </c>
      <c r="C1074" s="2" t="str">
        <f t="shared" si="112"/>
        <v/>
      </c>
      <c r="D1074" s="2" t="str">
        <f>IF(ISNUMBER(A1074),COUNTIF(Calculations!B:B, A1074),"")</f>
        <v/>
      </c>
      <c r="E1074" s="2" t="str">
        <f>IF(ISNUMBER(A1074),COUNTIF(Calculations!A:A, A1074),"")</f>
        <v/>
      </c>
      <c r="F1074" s="12" t="str">
        <f t="shared" si="115"/>
        <v/>
      </c>
      <c r="G1074" s="12" t="str">
        <f t="shared" si="116"/>
        <v/>
      </c>
    </row>
    <row r="1075" spans="1:7" x14ac:dyDescent="0.25">
      <c r="A1075" s="8" t="str">
        <f t="shared" si="113"/>
        <v/>
      </c>
      <c r="B1075" s="2" t="str">
        <f t="shared" si="114"/>
        <v/>
      </c>
      <c r="C1075" s="2" t="str">
        <f t="shared" si="112"/>
        <v/>
      </c>
      <c r="D1075" s="2" t="str">
        <f>IF(ISNUMBER(A1075),COUNTIF(Calculations!B:B, A1075),"")</f>
        <v/>
      </c>
      <c r="E1075" s="2" t="str">
        <f>IF(ISNUMBER(A1075),COUNTIF(Calculations!A:A, A1075),"")</f>
        <v/>
      </c>
      <c r="F1075" s="12" t="str">
        <f t="shared" si="115"/>
        <v/>
      </c>
      <c r="G1075" s="12" t="str">
        <f t="shared" si="116"/>
        <v/>
      </c>
    </row>
    <row r="1076" spans="1:7" x14ac:dyDescent="0.25">
      <c r="A1076" s="8" t="str">
        <f t="shared" si="113"/>
        <v/>
      </c>
      <c r="B1076" s="2" t="str">
        <f t="shared" si="114"/>
        <v/>
      </c>
      <c r="C1076" s="2" t="str">
        <f t="shared" si="112"/>
        <v/>
      </c>
      <c r="D1076" s="2" t="str">
        <f>IF(ISNUMBER(A1076),COUNTIF(Calculations!B:B, A1076),"")</f>
        <v/>
      </c>
      <c r="E1076" s="2" t="str">
        <f>IF(ISNUMBER(A1076),COUNTIF(Calculations!A:A, A1076),"")</f>
        <v/>
      </c>
      <c r="F1076" s="12" t="str">
        <f t="shared" si="115"/>
        <v/>
      </c>
      <c r="G1076" s="12" t="str">
        <f t="shared" si="116"/>
        <v/>
      </c>
    </row>
    <row r="1077" spans="1:7" x14ac:dyDescent="0.25">
      <c r="A1077" s="8" t="str">
        <f t="shared" si="113"/>
        <v/>
      </c>
      <c r="B1077" s="2" t="str">
        <f t="shared" si="114"/>
        <v/>
      </c>
      <c r="C1077" s="2" t="str">
        <f t="shared" si="112"/>
        <v/>
      </c>
      <c r="D1077" s="2" t="str">
        <f>IF(ISNUMBER(A1077),COUNTIF(Calculations!B:B, A1077),"")</f>
        <v/>
      </c>
      <c r="E1077" s="2" t="str">
        <f>IF(ISNUMBER(A1077),COUNTIF(Calculations!A:A, A1077),"")</f>
        <v/>
      </c>
      <c r="F1077" s="12" t="str">
        <f t="shared" si="115"/>
        <v/>
      </c>
      <c r="G1077" s="12" t="str">
        <f t="shared" si="116"/>
        <v/>
      </c>
    </row>
    <row r="1078" spans="1:7" x14ac:dyDescent="0.25">
      <c r="A1078" s="8" t="str">
        <f t="shared" si="113"/>
        <v/>
      </c>
      <c r="B1078" s="2" t="str">
        <f t="shared" si="114"/>
        <v/>
      </c>
      <c r="C1078" s="2" t="str">
        <f t="shared" si="112"/>
        <v/>
      </c>
      <c r="D1078" s="2" t="str">
        <f>IF(ISNUMBER(A1078),COUNTIF(Calculations!B:B, A1078),"")</f>
        <v/>
      </c>
      <c r="E1078" s="2" t="str">
        <f>IF(ISNUMBER(A1078),COUNTIF(Calculations!A:A, A1078),"")</f>
        <v/>
      </c>
      <c r="F1078" s="12" t="str">
        <f t="shared" si="115"/>
        <v/>
      </c>
      <c r="G1078" s="12" t="str">
        <f t="shared" si="116"/>
        <v/>
      </c>
    </row>
    <row r="1079" spans="1:7" x14ac:dyDescent="0.25">
      <c r="A1079" s="8" t="str">
        <f t="shared" si="113"/>
        <v/>
      </c>
      <c r="B1079" s="2" t="str">
        <f t="shared" si="114"/>
        <v/>
      </c>
      <c r="C1079" s="2" t="str">
        <f t="shared" si="112"/>
        <v/>
      </c>
      <c r="D1079" s="2" t="str">
        <f>IF(ISNUMBER(A1079),COUNTIF(Calculations!B:B, A1079),"")</f>
        <v/>
      </c>
      <c r="E1079" s="2" t="str">
        <f>IF(ISNUMBER(A1079),COUNTIF(Calculations!A:A, A1079),"")</f>
        <v/>
      </c>
      <c r="F1079" s="12" t="str">
        <f t="shared" si="115"/>
        <v/>
      </c>
      <c r="G1079" s="12" t="str">
        <f t="shared" si="116"/>
        <v/>
      </c>
    </row>
    <row r="1080" spans="1:7" x14ac:dyDescent="0.25">
      <c r="A1080" s="8" t="str">
        <f t="shared" si="113"/>
        <v/>
      </c>
      <c r="B1080" s="2" t="str">
        <f t="shared" si="114"/>
        <v/>
      </c>
      <c r="C1080" s="2" t="str">
        <f t="shared" si="112"/>
        <v/>
      </c>
      <c r="D1080" s="2" t="str">
        <f>IF(ISNUMBER(A1080),COUNTIF(Calculations!B:B, A1080),"")</f>
        <v/>
      </c>
      <c r="E1080" s="2" t="str">
        <f>IF(ISNUMBER(A1080),COUNTIF(Calculations!A:A, A1080),"")</f>
        <v/>
      </c>
      <c r="F1080" s="12" t="str">
        <f t="shared" si="115"/>
        <v/>
      </c>
      <c r="G1080" s="12" t="str">
        <f t="shared" si="116"/>
        <v/>
      </c>
    </row>
    <row r="1081" spans="1:7" x14ac:dyDescent="0.25">
      <c r="A1081" s="8" t="str">
        <f t="shared" si="113"/>
        <v/>
      </c>
      <c r="B1081" s="2" t="str">
        <f t="shared" si="114"/>
        <v/>
      </c>
      <c r="C1081" s="2" t="str">
        <f t="shared" si="112"/>
        <v/>
      </c>
      <c r="D1081" s="2" t="str">
        <f>IF(ISNUMBER(A1081),COUNTIF(Calculations!B:B, A1081),"")</f>
        <v/>
      </c>
      <c r="E1081" s="2" t="str">
        <f>IF(ISNUMBER(A1081),COUNTIF(Calculations!A:A, A1081),"")</f>
        <v/>
      </c>
      <c r="F1081" s="12" t="str">
        <f t="shared" si="115"/>
        <v/>
      </c>
      <c r="G1081" s="12" t="str">
        <f t="shared" si="116"/>
        <v/>
      </c>
    </row>
    <row r="1082" spans="1:7" x14ac:dyDescent="0.25">
      <c r="A1082" s="8" t="str">
        <f t="shared" si="113"/>
        <v/>
      </c>
      <c r="B1082" s="2" t="str">
        <f t="shared" si="114"/>
        <v/>
      </c>
      <c r="C1082" s="2" t="str">
        <f t="shared" si="112"/>
        <v/>
      </c>
      <c r="D1082" s="2" t="str">
        <f>IF(ISNUMBER(A1082),COUNTIF(Calculations!B:B, A1082),"")</f>
        <v/>
      </c>
      <c r="E1082" s="2" t="str">
        <f>IF(ISNUMBER(A1082),COUNTIF(Calculations!A:A, A1082),"")</f>
        <v/>
      </c>
      <c r="F1082" s="12" t="str">
        <f t="shared" si="115"/>
        <v/>
      </c>
      <c r="G1082" s="12" t="str">
        <f t="shared" si="116"/>
        <v/>
      </c>
    </row>
    <row r="1083" spans="1:7" x14ac:dyDescent="0.25">
      <c r="A1083" s="8" t="str">
        <f t="shared" si="113"/>
        <v/>
      </c>
      <c r="B1083" s="2" t="str">
        <f t="shared" si="114"/>
        <v/>
      </c>
      <c r="C1083" s="2" t="str">
        <f t="shared" si="112"/>
        <v/>
      </c>
      <c r="D1083" s="2" t="str">
        <f>IF(ISNUMBER(A1083),COUNTIF(Calculations!B:B, A1083),"")</f>
        <v/>
      </c>
      <c r="E1083" s="2" t="str">
        <f>IF(ISNUMBER(A1083),COUNTIF(Calculations!A:A, A1083),"")</f>
        <v/>
      </c>
      <c r="F1083" s="12" t="str">
        <f t="shared" si="115"/>
        <v/>
      </c>
      <c r="G1083" s="12" t="str">
        <f t="shared" si="116"/>
        <v/>
      </c>
    </row>
    <row r="1084" spans="1:7" x14ac:dyDescent="0.25">
      <c r="A1084" s="8" t="str">
        <f t="shared" si="113"/>
        <v/>
      </c>
      <c r="B1084" s="2" t="str">
        <f t="shared" si="114"/>
        <v/>
      </c>
      <c r="C1084" s="2" t="str">
        <f t="shared" si="112"/>
        <v/>
      </c>
      <c r="D1084" s="2" t="str">
        <f>IF(ISNUMBER(A1084),COUNTIF(Calculations!B:B, A1084),"")</f>
        <v/>
      </c>
      <c r="E1084" s="2" t="str">
        <f>IF(ISNUMBER(A1084),COUNTIF(Calculations!A:A, A1084),"")</f>
        <v/>
      </c>
      <c r="F1084" s="12" t="str">
        <f t="shared" si="115"/>
        <v/>
      </c>
      <c r="G1084" s="12" t="str">
        <f t="shared" si="116"/>
        <v/>
      </c>
    </row>
    <row r="1085" spans="1:7" x14ac:dyDescent="0.25">
      <c r="A1085" s="8" t="str">
        <f t="shared" si="113"/>
        <v/>
      </c>
      <c r="B1085" s="2" t="str">
        <f t="shared" si="114"/>
        <v/>
      </c>
      <c r="C1085" s="2" t="str">
        <f t="shared" si="112"/>
        <v/>
      </c>
      <c r="D1085" s="2" t="str">
        <f>IF(ISNUMBER(A1085),COUNTIF(Calculations!B:B, A1085),"")</f>
        <v/>
      </c>
      <c r="E1085" s="2" t="str">
        <f>IF(ISNUMBER(A1085),COUNTIF(Calculations!A:A, A1085),"")</f>
        <v/>
      </c>
      <c r="F1085" s="12" t="str">
        <f t="shared" si="115"/>
        <v/>
      </c>
      <c r="G1085" s="12" t="str">
        <f t="shared" si="116"/>
        <v/>
      </c>
    </row>
    <row r="1086" spans="1:7" x14ac:dyDescent="0.25">
      <c r="A1086" s="8" t="str">
        <f t="shared" si="113"/>
        <v/>
      </c>
      <c r="B1086" s="2" t="str">
        <f t="shared" si="114"/>
        <v/>
      </c>
      <c r="C1086" s="2" t="str">
        <f t="shared" si="112"/>
        <v/>
      </c>
      <c r="D1086" s="2" t="str">
        <f>IF(ISNUMBER(A1086),COUNTIF(Calculations!B:B, A1086),"")</f>
        <v/>
      </c>
      <c r="E1086" s="2" t="str">
        <f>IF(ISNUMBER(A1086),COUNTIF(Calculations!A:A, A1086),"")</f>
        <v/>
      </c>
      <c r="F1086" s="12" t="str">
        <f t="shared" si="115"/>
        <v/>
      </c>
      <c r="G1086" s="12" t="str">
        <f t="shared" si="116"/>
        <v/>
      </c>
    </row>
    <row r="1087" spans="1:7" x14ac:dyDescent="0.25">
      <c r="A1087" s="8" t="str">
        <f t="shared" si="113"/>
        <v/>
      </c>
      <c r="B1087" s="2" t="str">
        <f t="shared" si="114"/>
        <v/>
      </c>
      <c r="C1087" s="2" t="str">
        <f t="shared" si="112"/>
        <v/>
      </c>
      <c r="D1087" s="2" t="str">
        <f>IF(ISNUMBER(A1087),COUNTIF(Calculations!B:B, A1087),"")</f>
        <v/>
      </c>
      <c r="E1087" s="2" t="str">
        <f>IF(ISNUMBER(A1087),COUNTIF(Calculations!A:A, A1087),"")</f>
        <v/>
      </c>
      <c r="F1087" s="12" t="str">
        <f t="shared" si="115"/>
        <v/>
      </c>
      <c r="G1087" s="12" t="str">
        <f t="shared" si="116"/>
        <v/>
      </c>
    </row>
    <row r="1088" spans="1:7" x14ac:dyDescent="0.25">
      <c r="A1088" s="8" t="str">
        <f t="shared" si="113"/>
        <v/>
      </c>
      <c r="B1088" s="2" t="str">
        <f t="shared" si="114"/>
        <v/>
      </c>
      <c r="C1088" s="2" t="str">
        <f t="shared" si="112"/>
        <v/>
      </c>
      <c r="D1088" s="2" t="str">
        <f>IF(ISNUMBER(A1088),COUNTIF(Calculations!B:B, A1088),"")</f>
        <v/>
      </c>
      <c r="E1088" s="2" t="str">
        <f>IF(ISNUMBER(A1088),COUNTIF(Calculations!A:A, A1088),"")</f>
        <v/>
      </c>
      <c r="F1088" s="12" t="str">
        <f t="shared" si="115"/>
        <v/>
      </c>
      <c r="G1088" s="12" t="str">
        <f t="shared" si="116"/>
        <v/>
      </c>
    </row>
    <row r="1089" spans="1:7" x14ac:dyDescent="0.25">
      <c r="A1089" s="8" t="str">
        <f t="shared" si="113"/>
        <v/>
      </c>
      <c r="B1089" s="2" t="str">
        <f t="shared" si="114"/>
        <v/>
      </c>
      <c r="C1089" s="2" t="str">
        <f t="shared" si="112"/>
        <v/>
      </c>
      <c r="D1089" s="2" t="str">
        <f>IF(ISNUMBER(A1089),COUNTIF(Calculations!B:B, A1089),"")</f>
        <v/>
      </c>
      <c r="E1089" s="2" t="str">
        <f>IF(ISNUMBER(A1089),COUNTIF(Calculations!A:A, A1089),"")</f>
        <v/>
      </c>
      <c r="F1089" s="12" t="str">
        <f t="shared" si="115"/>
        <v/>
      </c>
      <c r="G1089" s="12" t="str">
        <f t="shared" si="116"/>
        <v/>
      </c>
    </row>
    <row r="1090" spans="1:7" x14ac:dyDescent="0.25">
      <c r="A1090" s="8" t="str">
        <f t="shared" si="113"/>
        <v/>
      </c>
      <c r="B1090" s="2" t="str">
        <f t="shared" si="114"/>
        <v/>
      </c>
      <c r="C1090" s="2" t="str">
        <f t="shared" ref="C1090:C1153" si="117">IF(ISNUMBER(A1090),COUNTIFS(IndirectStartDates,"&lt;="&amp;A1090,IndirectCompletedDates,"&gt;"&amp;A1090) + COUNTIFS(IndirectStartDates,"&lt;="&amp;A1090,IndirectCompletedDates,""),"")</f>
        <v/>
      </c>
      <c r="D1090" s="2" t="str">
        <f>IF(ISNUMBER(A1090),COUNTIF(Calculations!B:B, A1090),"")</f>
        <v/>
      </c>
      <c r="E1090" s="2" t="str">
        <f>IF(ISNUMBER(A1090),COUNTIF(Calculations!A:A, A1090),"")</f>
        <v/>
      </c>
      <c r="F1090" s="12" t="str">
        <f t="shared" si="115"/>
        <v/>
      </c>
      <c r="G1090" s="12" t="str">
        <f t="shared" si="116"/>
        <v/>
      </c>
    </row>
    <row r="1091" spans="1:7" x14ac:dyDescent="0.25">
      <c r="A1091" s="8" t="str">
        <f t="shared" ref="A1091:A1154" si="118">IF(ISNUMBER(A1090),IF(A1090+1&lt;=MAX(IndirectStartDates,IndirectCompletedDates),A1090+1,""),"")</f>
        <v/>
      </c>
      <c r="B1091" s="2" t="str">
        <f t="shared" ref="B1091:B1154" si="119">IF(ISNUMBER(A1091),YEAR(A1091)&amp;"-"&amp;TEXT(WEEKNUM(A1091),"00"),"")</f>
        <v/>
      </c>
      <c r="C1091" s="2" t="str">
        <f t="shared" si="117"/>
        <v/>
      </c>
      <c r="D1091" s="2" t="str">
        <f>IF(ISNUMBER(A1091),COUNTIF(Calculations!B:B, A1091),"")</f>
        <v/>
      </c>
      <c r="E1091" s="2" t="str">
        <f>IF(ISNUMBER(A1091),COUNTIF(Calculations!A:A, A1091),"")</f>
        <v/>
      </c>
      <c r="F1091" s="12" t="str">
        <f t="shared" si="115"/>
        <v/>
      </c>
      <c r="G1091" s="12" t="str">
        <f t="shared" si="116"/>
        <v/>
      </c>
    </row>
    <row r="1092" spans="1:7" x14ac:dyDescent="0.25">
      <c r="A1092" s="8" t="str">
        <f t="shared" si="118"/>
        <v/>
      </c>
      <c r="B1092" s="2" t="str">
        <f t="shared" si="119"/>
        <v/>
      </c>
      <c r="C1092" s="2" t="str">
        <f t="shared" si="117"/>
        <v/>
      </c>
      <c r="D1092" s="2" t="str">
        <f>IF(ISNUMBER(A1092),COUNTIF(Calculations!B:B, A1092),"")</f>
        <v/>
      </c>
      <c r="E1092" s="2" t="str">
        <f>IF(ISNUMBER(A1092),COUNTIF(Calculations!A:A, A1092),"")</f>
        <v/>
      </c>
      <c r="F1092" s="12" t="str">
        <f t="shared" ref="F1092:F1155" si="120">IF(ISNUMBER(A1092),F1091 + D1092,"")</f>
        <v/>
      </c>
      <c r="G1092" s="12" t="str">
        <f t="shared" ref="G1092:G1155" si="121">IF(ISNUMBER(A1092),G1091 + E1092,"")</f>
        <v/>
      </c>
    </row>
    <row r="1093" spans="1:7" x14ac:dyDescent="0.25">
      <c r="A1093" s="8" t="str">
        <f t="shared" si="118"/>
        <v/>
      </c>
      <c r="B1093" s="2" t="str">
        <f t="shared" si="119"/>
        <v/>
      </c>
      <c r="C1093" s="2" t="str">
        <f t="shared" si="117"/>
        <v/>
      </c>
      <c r="D1093" s="2" t="str">
        <f>IF(ISNUMBER(A1093),COUNTIF(Calculations!B:B, A1093),"")</f>
        <v/>
      </c>
      <c r="E1093" s="2" t="str">
        <f>IF(ISNUMBER(A1093),COUNTIF(Calculations!A:A, A1093),"")</f>
        <v/>
      </c>
      <c r="F1093" s="12" t="str">
        <f t="shared" si="120"/>
        <v/>
      </c>
      <c r="G1093" s="12" t="str">
        <f t="shared" si="121"/>
        <v/>
      </c>
    </row>
    <row r="1094" spans="1:7" x14ac:dyDescent="0.25">
      <c r="A1094" s="8" t="str">
        <f t="shared" si="118"/>
        <v/>
      </c>
      <c r="B1094" s="2" t="str">
        <f t="shared" si="119"/>
        <v/>
      </c>
      <c r="C1094" s="2" t="str">
        <f t="shared" si="117"/>
        <v/>
      </c>
      <c r="D1094" s="2" t="str">
        <f>IF(ISNUMBER(A1094),COUNTIF(Calculations!B:B, A1094),"")</f>
        <v/>
      </c>
      <c r="E1094" s="2" t="str">
        <f>IF(ISNUMBER(A1094),COUNTIF(Calculations!A:A, A1094),"")</f>
        <v/>
      </c>
      <c r="F1094" s="12" t="str">
        <f t="shared" si="120"/>
        <v/>
      </c>
      <c r="G1094" s="12" t="str">
        <f t="shared" si="121"/>
        <v/>
      </c>
    </row>
    <row r="1095" spans="1:7" x14ac:dyDescent="0.25">
      <c r="A1095" s="8" t="str">
        <f t="shared" si="118"/>
        <v/>
      </c>
      <c r="B1095" s="2" t="str">
        <f t="shared" si="119"/>
        <v/>
      </c>
      <c r="C1095" s="2" t="str">
        <f t="shared" si="117"/>
        <v/>
      </c>
      <c r="D1095" s="2" t="str">
        <f>IF(ISNUMBER(A1095),COUNTIF(Calculations!B:B, A1095),"")</f>
        <v/>
      </c>
      <c r="E1095" s="2" t="str">
        <f>IF(ISNUMBER(A1095),COUNTIF(Calculations!A:A, A1095),"")</f>
        <v/>
      </c>
      <c r="F1095" s="12" t="str">
        <f t="shared" si="120"/>
        <v/>
      </c>
      <c r="G1095" s="12" t="str">
        <f t="shared" si="121"/>
        <v/>
      </c>
    </row>
    <row r="1096" spans="1:7" x14ac:dyDescent="0.25">
      <c r="A1096" s="8" t="str">
        <f t="shared" si="118"/>
        <v/>
      </c>
      <c r="B1096" s="2" t="str">
        <f t="shared" si="119"/>
        <v/>
      </c>
      <c r="C1096" s="2" t="str">
        <f t="shared" si="117"/>
        <v/>
      </c>
      <c r="D1096" s="2" t="str">
        <f>IF(ISNUMBER(A1096),COUNTIF(Calculations!B:B, A1096),"")</f>
        <v/>
      </c>
      <c r="E1096" s="2" t="str">
        <f>IF(ISNUMBER(A1096),COUNTIF(Calculations!A:A, A1096),"")</f>
        <v/>
      </c>
      <c r="F1096" s="12" t="str">
        <f t="shared" si="120"/>
        <v/>
      </c>
      <c r="G1096" s="12" t="str">
        <f t="shared" si="121"/>
        <v/>
      </c>
    </row>
    <row r="1097" spans="1:7" x14ac:dyDescent="0.25">
      <c r="A1097" s="8" t="str">
        <f t="shared" si="118"/>
        <v/>
      </c>
      <c r="B1097" s="2" t="str">
        <f t="shared" si="119"/>
        <v/>
      </c>
      <c r="C1097" s="2" t="str">
        <f t="shared" si="117"/>
        <v/>
      </c>
      <c r="D1097" s="2" t="str">
        <f>IF(ISNUMBER(A1097),COUNTIF(Calculations!B:B, A1097),"")</f>
        <v/>
      </c>
      <c r="E1097" s="2" t="str">
        <f>IF(ISNUMBER(A1097),COUNTIF(Calculations!A:A, A1097),"")</f>
        <v/>
      </c>
      <c r="F1097" s="12" t="str">
        <f t="shared" si="120"/>
        <v/>
      </c>
      <c r="G1097" s="12" t="str">
        <f t="shared" si="121"/>
        <v/>
      </c>
    </row>
    <row r="1098" spans="1:7" x14ac:dyDescent="0.25">
      <c r="A1098" s="8" t="str">
        <f t="shared" si="118"/>
        <v/>
      </c>
      <c r="B1098" s="2" t="str">
        <f t="shared" si="119"/>
        <v/>
      </c>
      <c r="C1098" s="2" t="str">
        <f t="shared" si="117"/>
        <v/>
      </c>
      <c r="D1098" s="2" t="str">
        <f>IF(ISNUMBER(A1098),COUNTIF(Calculations!B:B, A1098),"")</f>
        <v/>
      </c>
      <c r="E1098" s="2" t="str">
        <f>IF(ISNUMBER(A1098),COUNTIF(Calculations!A:A, A1098),"")</f>
        <v/>
      </c>
      <c r="F1098" s="12" t="str">
        <f t="shared" si="120"/>
        <v/>
      </c>
      <c r="G1098" s="12" t="str">
        <f t="shared" si="121"/>
        <v/>
      </c>
    </row>
    <row r="1099" spans="1:7" x14ac:dyDescent="0.25">
      <c r="A1099" s="8" t="str">
        <f t="shared" si="118"/>
        <v/>
      </c>
      <c r="B1099" s="2" t="str">
        <f t="shared" si="119"/>
        <v/>
      </c>
      <c r="C1099" s="2" t="str">
        <f t="shared" si="117"/>
        <v/>
      </c>
      <c r="D1099" s="2" t="str">
        <f>IF(ISNUMBER(A1099),COUNTIF(Calculations!B:B, A1099),"")</f>
        <v/>
      </c>
      <c r="E1099" s="2" t="str">
        <f>IF(ISNUMBER(A1099),COUNTIF(Calculations!A:A, A1099),"")</f>
        <v/>
      </c>
      <c r="F1099" s="12" t="str">
        <f t="shared" si="120"/>
        <v/>
      </c>
      <c r="G1099" s="12" t="str">
        <f t="shared" si="121"/>
        <v/>
      </c>
    </row>
    <row r="1100" spans="1:7" x14ac:dyDescent="0.25">
      <c r="A1100" s="8" t="str">
        <f t="shared" si="118"/>
        <v/>
      </c>
      <c r="B1100" s="2" t="str">
        <f t="shared" si="119"/>
        <v/>
      </c>
      <c r="C1100" s="2" t="str">
        <f t="shared" si="117"/>
        <v/>
      </c>
      <c r="D1100" s="2" t="str">
        <f>IF(ISNUMBER(A1100),COUNTIF(Calculations!B:B, A1100),"")</f>
        <v/>
      </c>
      <c r="E1100" s="2" t="str">
        <f>IF(ISNUMBER(A1100),COUNTIF(Calculations!A:A, A1100),"")</f>
        <v/>
      </c>
      <c r="F1100" s="12" t="str">
        <f t="shared" si="120"/>
        <v/>
      </c>
      <c r="G1100" s="12" t="str">
        <f t="shared" si="121"/>
        <v/>
      </c>
    </row>
    <row r="1101" spans="1:7" x14ac:dyDescent="0.25">
      <c r="A1101" s="8" t="str">
        <f t="shared" si="118"/>
        <v/>
      </c>
      <c r="B1101" s="2" t="str">
        <f t="shared" si="119"/>
        <v/>
      </c>
      <c r="C1101" s="2" t="str">
        <f t="shared" si="117"/>
        <v/>
      </c>
      <c r="D1101" s="2" t="str">
        <f>IF(ISNUMBER(A1101),COUNTIF(Calculations!B:B, A1101),"")</f>
        <v/>
      </c>
      <c r="E1101" s="2" t="str">
        <f>IF(ISNUMBER(A1101),COUNTIF(Calculations!A:A, A1101),"")</f>
        <v/>
      </c>
      <c r="F1101" s="12" t="str">
        <f t="shared" si="120"/>
        <v/>
      </c>
      <c r="G1101" s="12" t="str">
        <f t="shared" si="121"/>
        <v/>
      </c>
    </row>
    <row r="1102" spans="1:7" x14ac:dyDescent="0.25">
      <c r="A1102" s="8" t="str">
        <f t="shared" si="118"/>
        <v/>
      </c>
      <c r="B1102" s="2" t="str">
        <f t="shared" si="119"/>
        <v/>
      </c>
      <c r="C1102" s="2" t="str">
        <f t="shared" si="117"/>
        <v/>
      </c>
      <c r="D1102" s="2" t="str">
        <f>IF(ISNUMBER(A1102),COUNTIF(Calculations!B:B, A1102),"")</f>
        <v/>
      </c>
      <c r="E1102" s="2" t="str">
        <f>IF(ISNUMBER(A1102),COUNTIF(Calculations!A:A, A1102),"")</f>
        <v/>
      </c>
      <c r="F1102" s="12" t="str">
        <f t="shared" si="120"/>
        <v/>
      </c>
      <c r="G1102" s="12" t="str">
        <f t="shared" si="121"/>
        <v/>
      </c>
    </row>
    <row r="1103" spans="1:7" x14ac:dyDescent="0.25">
      <c r="A1103" s="8" t="str">
        <f t="shared" si="118"/>
        <v/>
      </c>
      <c r="B1103" s="2" t="str">
        <f t="shared" si="119"/>
        <v/>
      </c>
      <c r="C1103" s="2" t="str">
        <f t="shared" si="117"/>
        <v/>
      </c>
      <c r="D1103" s="2" t="str">
        <f>IF(ISNUMBER(A1103),COUNTIF(Calculations!B:B, A1103),"")</f>
        <v/>
      </c>
      <c r="E1103" s="2" t="str">
        <f>IF(ISNUMBER(A1103),COUNTIF(Calculations!A:A, A1103),"")</f>
        <v/>
      </c>
      <c r="F1103" s="12" t="str">
        <f t="shared" si="120"/>
        <v/>
      </c>
      <c r="G1103" s="12" t="str">
        <f t="shared" si="121"/>
        <v/>
      </c>
    </row>
    <row r="1104" spans="1:7" x14ac:dyDescent="0.25">
      <c r="A1104" s="8" t="str">
        <f t="shared" si="118"/>
        <v/>
      </c>
      <c r="B1104" s="2" t="str">
        <f t="shared" si="119"/>
        <v/>
      </c>
      <c r="C1104" s="2" t="str">
        <f t="shared" si="117"/>
        <v/>
      </c>
      <c r="D1104" s="2" t="str">
        <f>IF(ISNUMBER(A1104),COUNTIF(Calculations!B:B, A1104),"")</f>
        <v/>
      </c>
      <c r="E1104" s="2" t="str">
        <f>IF(ISNUMBER(A1104),COUNTIF(Calculations!A:A, A1104),"")</f>
        <v/>
      </c>
      <c r="F1104" s="12" t="str">
        <f t="shared" si="120"/>
        <v/>
      </c>
      <c r="G1104" s="12" t="str">
        <f t="shared" si="121"/>
        <v/>
      </c>
    </row>
    <row r="1105" spans="1:7" x14ac:dyDescent="0.25">
      <c r="A1105" s="8" t="str">
        <f t="shared" si="118"/>
        <v/>
      </c>
      <c r="B1105" s="2" t="str">
        <f t="shared" si="119"/>
        <v/>
      </c>
      <c r="C1105" s="2" t="str">
        <f t="shared" si="117"/>
        <v/>
      </c>
      <c r="D1105" s="2" t="str">
        <f>IF(ISNUMBER(A1105),COUNTIF(Calculations!B:B, A1105),"")</f>
        <v/>
      </c>
      <c r="E1105" s="2" t="str">
        <f>IF(ISNUMBER(A1105),COUNTIF(Calculations!A:A, A1105),"")</f>
        <v/>
      </c>
      <c r="F1105" s="12" t="str">
        <f t="shared" si="120"/>
        <v/>
      </c>
      <c r="G1105" s="12" t="str">
        <f t="shared" si="121"/>
        <v/>
      </c>
    </row>
    <row r="1106" spans="1:7" x14ac:dyDescent="0.25">
      <c r="A1106" s="8" t="str">
        <f t="shared" si="118"/>
        <v/>
      </c>
      <c r="B1106" s="2" t="str">
        <f t="shared" si="119"/>
        <v/>
      </c>
      <c r="C1106" s="2" t="str">
        <f t="shared" si="117"/>
        <v/>
      </c>
      <c r="D1106" s="2" t="str">
        <f>IF(ISNUMBER(A1106),COUNTIF(Calculations!B:B, A1106),"")</f>
        <v/>
      </c>
      <c r="E1106" s="2" t="str">
        <f>IF(ISNUMBER(A1106),COUNTIF(Calculations!A:A, A1106),"")</f>
        <v/>
      </c>
      <c r="F1106" s="12" t="str">
        <f t="shared" si="120"/>
        <v/>
      </c>
      <c r="G1106" s="12" t="str">
        <f t="shared" si="121"/>
        <v/>
      </c>
    </row>
    <row r="1107" spans="1:7" x14ac:dyDescent="0.25">
      <c r="A1107" s="8" t="str">
        <f t="shared" si="118"/>
        <v/>
      </c>
      <c r="B1107" s="2" t="str">
        <f t="shared" si="119"/>
        <v/>
      </c>
      <c r="C1107" s="2" t="str">
        <f t="shared" si="117"/>
        <v/>
      </c>
      <c r="D1107" s="2" t="str">
        <f>IF(ISNUMBER(A1107),COUNTIF(Calculations!B:B, A1107),"")</f>
        <v/>
      </c>
      <c r="E1107" s="2" t="str">
        <f>IF(ISNUMBER(A1107),COUNTIF(Calculations!A:A, A1107),"")</f>
        <v/>
      </c>
      <c r="F1107" s="12" t="str">
        <f t="shared" si="120"/>
        <v/>
      </c>
      <c r="G1107" s="12" t="str">
        <f t="shared" si="121"/>
        <v/>
      </c>
    </row>
    <row r="1108" spans="1:7" x14ac:dyDescent="0.25">
      <c r="A1108" s="8" t="str">
        <f t="shared" si="118"/>
        <v/>
      </c>
      <c r="B1108" s="2" t="str">
        <f t="shared" si="119"/>
        <v/>
      </c>
      <c r="C1108" s="2" t="str">
        <f t="shared" si="117"/>
        <v/>
      </c>
      <c r="D1108" s="2" t="str">
        <f>IF(ISNUMBER(A1108),COUNTIF(Calculations!B:B, A1108),"")</f>
        <v/>
      </c>
      <c r="E1108" s="2" t="str">
        <f>IF(ISNUMBER(A1108),COUNTIF(Calculations!A:A, A1108),"")</f>
        <v/>
      </c>
      <c r="F1108" s="12" t="str">
        <f t="shared" si="120"/>
        <v/>
      </c>
      <c r="G1108" s="12" t="str">
        <f t="shared" si="121"/>
        <v/>
      </c>
    </row>
    <row r="1109" spans="1:7" x14ac:dyDescent="0.25">
      <c r="A1109" s="8" t="str">
        <f t="shared" si="118"/>
        <v/>
      </c>
      <c r="B1109" s="2" t="str">
        <f t="shared" si="119"/>
        <v/>
      </c>
      <c r="C1109" s="2" t="str">
        <f t="shared" si="117"/>
        <v/>
      </c>
      <c r="D1109" s="2" t="str">
        <f>IF(ISNUMBER(A1109),COUNTIF(Calculations!B:B, A1109),"")</f>
        <v/>
      </c>
      <c r="E1109" s="2" t="str">
        <f>IF(ISNUMBER(A1109),COUNTIF(Calculations!A:A, A1109),"")</f>
        <v/>
      </c>
      <c r="F1109" s="12" t="str">
        <f t="shared" si="120"/>
        <v/>
      </c>
      <c r="G1109" s="12" t="str">
        <f t="shared" si="121"/>
        <v/>
      </c>
    </row>
    <row r="1110" spans="1:7" x14ac:dyDescent="0.25">
      <c r="A1110" s="8" t="str">
        <f t="shared" si="118"/>
        <v/>
      </c>
      <c r="B1110" s="2" t="str">
        <f t="shared" si="119"/>
        <v/>
      </c>
      <c r="C1110" s="2" t="str">
        <f t="shared" si="117"/>
        <v/>
      </c>
      <c r="D1110" s="2" t="str">
        <f>IF(ISNUMBER(A1110),COUNTIF(Calculations!B:B, A1110),"")</f>
        <v/>
      </c>
      <c r="E1110" s="2" t="str">
        <f>IF(ISNUMBER(A1110),COUNTIF(Calculations!A:A, A1110),"")</f>
        <v/>
      </c>
      <c r="F1110" s="12" t="str">
        <f t="shared" si="120"/>
        <v/>
      </c>
      <c r="G1110" s="12" t="str">
        <f t="shared" si="121"/>
        <v/>
      </c>
    </row>
    <row r="1111" spans="1:7" x14ac:dyDescent="0.25">
      <c r="A1111" s="8" t="str">
        <f t="shared" si="118"/>
        <v/>
      </c>
      <c r="B1111" s="2" t="str">
        <f t="shared" si="119"/>
        <v/>
      </c>
      <c r="C1111" s="2" t="str">
        <f t="shared" si="117"/>
        <v/>
      </c>
      <c r="D1111" s="2" t="str">
        <f>IF(ISNUMBER(A1111),COUNTIF(Calculations!B:B, A1111),"")</f>
        <v/>
      </c>
      <c r="E1111" s="2" t="str">
        <f>IF(ISNUMBER(A1111),COUNTIF(Calculations!A:A, A1111),"")</f>
        <v/>
      </c>
      <c r="F1111" s="12" t="str">
        <f t="shared" si="120"/>
        <v/>
      </c>
      <c r="G1111" s="12" t="str">
        <f t="shared" si="121"/>
        <v/>
      </c>
    </row>
    <row r="1112" spans="1:7" x14ac:dyDescent="0.25">
      <c r="A1112" s="8" t="str">
        <f t="shared" si="118"/>
        <v/>
      </c>
      <c r="B1112" s="2" t="str">
        <f t="shared" si="119"/>
        <v/>
      </c>
      <c r="C1112" s="2" t="str">
        <f t="shared" si="117"/>
        <v/>
      </c>
      <c r="D1112" s="2" t="str">
        <f>IF(ISNUMBER(A1112),COUNTIF(Calculations!B:B, A1112),"")</f>
        <v/>
      </c>
      <c r="E1112" s="2" t="str">
        <f>IF(ISNUMBER(A1112),COUNTIF(Calculations!A:A, A1112),"")</f>
        <v/>
      </c>
      <c r="F1112" s="12" t="str">
        <f t="shared" si="120"/>
        <v/>
      </c>
      <c r="G1112" s="12" t="str">
        <f t="shared" si="121"/>
        <v/>
      </c>
    </row>
    <row r="1113" spans="1:7" x14ac:dyDescent="0.25">
      <c r="A1113" s="8" t="str">
        <f t="shared" si="118"/>
        <v/>
      </c>
      <c r="B1113" s="2" t="str">
        <f t="shared" si="119"/>
        <v/>
      </c>
      <c r="C1113" s="2" t="str">
        <f t="shared" si="117"/>
        <v/>
      </c>
      <c r="D1113" s="2" t="str">
        <f>IF(ISNUMBER(A1113),COUNTIF(Calculations!B:B, A1113),"")</f>
        <v/>
      </c>
      <c r="E1113" s="2" t="str">
        <f>IF(ISNUMBER(A1113),COUNTIF(Calculations!A:A, A1113),"")</f>
        <v/>
      </c>
      <c r="F1113" s="12" t="str">
        <f t="shared" si="120"/>
        <v/>
      </c>
      <c r="G1113" s="12" t="str">
        <f t="shared" si="121"/>
        <v/>
      </c>
    </row>
    <row r="1114" spans="1:7" x14ac:dyDescent="0.25">
      <c r="A1114" s="8" t="str">
        <f t="shared" si="118"/>
        <v/>
      </c>
      <c r="B1114" s="2" t="str">
        <f t="shared" si="119"/>
        <v/>
      </c>
      <c r="C1114" s="2" t="str">
        <f t="shared" si="117"/>
        <v/>
      </c>
      <c r="D1114" s="2" t="str">
        <f>IF(ISNUMBER(A1114),COUNTIF(Calculations!B:B, A1114),"")</f>
        <v/>
      </c>
      <c r="E1114" s="2" t="str">
        <f>IF(ISNUMBER(A1114),COUNTIF(Calculations!A:A, A1114),"")</f>
        <v/>
      </c>
      <c r="F1114" s="12" t="str">
        <f t="shared" si="120"/>
        <v/>
      </c>
      <c r="G1114" s="12" t="str">
        <f t="shared" si="121"/>
        <v/>
      </c>
    </row>
    <row r="1115" spans="1:7" x14ac:dyDescent="0.25">
      <c r="A1115" s="8" t="str">
        <f t="shared" si="118"/>
        <v/>
      </c>
      <c r="B1115" s="2" t="str">
        <f t="shared" si="119"/>
        <v/>
      </c>
      <c r="C1115" s="2" t="str">
        <f t="shared" si="117"/>
        <v/>
      </c>
      <c r="D1115" s="2" t="str">
        <f>IF(ISNUMBER(A1115),COUNTIF(Calculations!B:B, A1115),"")</f>
        <v/>
      </c>
      <c r="E1115" s="2" t="str">
        <f>IF(ISNUMBER(A1115),COUNTIF(Calculations!A:A, A1115),"")</f>
        <v/>
      </c>
      <c r="F1115" s="12" t="str">
        <f t="shared" si="120"/>
        <v/>
      </c>
      <c r="G1115" s="12" t="str">
        <f t="shared" si="121"/>
        <v/>
      </c>
    </row>
    <row r="1116" spans="1:7" x14ac:dyDescent="0.25">
      <c r="A1116" s="8" t="str">
        <f t="shared" si="118"/>
        <v/>
      </c>
      <c r="B1116" s="2" t="str">
        <f t="shared" si="119"/>
        <v/>
      </c>
      <c r="C1116" s="2" t="str">
        <f t="shared" si="117"/>
        <v/>
      </c>
      <c r="D1116" s="2" t="str">
        <f>IF(ISNUMBER(A1116),COUNTIF(Calculations!B:B, A1116),"")</f>
        <v/>
      </c>
      <c r="E1116" s="2" t="str">
        <f>IF(ISNUMBER(A1116),COUNTIF(Calculations!A:A, A1116),"")</f>
        <v/>
      </c>
      <c r="F1116" s="12" t="str">
        <f t="shared" si="120"/>
        <v/>
      </c>
      <c r="G1116" s="12" t="str">
        <f t="shared" si="121"/>
        <v/>
      </c>
    </row>
    <row r="1117" spans="1:7" x14ac:dyDescent="0.25">
      <c r="A1117" s="8" t="str">
        <f t="shared" si="118"/>
        <v/>
      </c>
      <c r="B1117" s="2" t="str">
        <f t="shared" si="119"/>
        <v/>
      </c>
      <c r="C1117" s="2" t="str">
        <f t="shared" si="117"/>
        <v/>
      </c>
      <c r="D1117" s="2" t="str">
        <f>IF(ISNUMBER(A1117),COUNTIF(Calculations!B:B, A1117),"")</f>
        <v/>
      </c>
      <c r="E1117" s="2" t="str">
        <f>IF(ISNUMBER(A1117),COUNTIF(Calculations!A:A, A1117),"")</f>
        <v/>
      </c>
      <c r="F1117" s="12" t="str">
        <f t="shared" si="120"/>
        <v/>
      </c>
      <c r="G1117" s="12" t="str">
        <f t="shared" si="121"/>
        <v/>
      </c>
    </row>
    <row r="1118" spans="1:7" x14ac:dyDescent="0.25">
      <c r="A1118" s="8" t="str">
        <f t="shared" si="118"/>
        <v/>
      </c>
      <c r="B1118" s="2" t="str">
        <f t="shared" si="119"/>
        <v/>
      </c>
      <c r="C1118" s="2" t="str">
        <f t="shared" si="117"/>
        <v/>
      </c>
      <c r="D1118" s="2" t="str">
        <f>IF(ISNUMBER(A1118),COUNTIF(Calculations!B:B, A1118),"")</f>
        <v/>
      </c>
      <c r="E1118" s="2" t="str">
        <f>IF(ISNUMBER(A1118),COUNTIF(Calculations!A:A, A1118),"")</f>
        <v/>
      </c>
      <c r="F1118" s="12" t="str">
        <f t="shared" si="120"/>
        <v/>
      </c>
      <c r="G1118" s="12" t="str">
        <f t="shared" si="121"/>
        <v/>
      </c>
    </row>
    <row r="1119" spans="1:7" x14ac:dyDescent="0.25">
      <c r="A1119" s="8" t="str">
        <f t="shared" si="118"/>
        <v/>
      </c>
      <c r="B1119" s="2" t="str">
        <f t="shared" si="119"/>
        <v/>
      </c>
      <c r="C1119" s="2" t="str">
        <f t="shared" si="117"/>
        <v/>
      </c>
      <c r="D1119" s="2" t="str">
        <f>IF(ISNUMBER(A1119),COUNTIF(Calculations!B:B, A1119),"")</f>
        <v/>
      </c>
      <c r="E1119" s="2" t="str">
        <f>IF(ISNUMBER(A1119),COUNTIF(Calculations!A:A, A1119),"")</f>
        <v/>
      </c>
      <c r="F1119" s="12" t="str">
        <f t="shared" si="120"/>
        <v/>
      </c>
      <c r="G1119" s="12" t="str">
        <f t="shared" si="121"/>
        <v/>
      </c>
    </row>
    <row r="1120" spans="1:7" x14ac:dyDescent="0.25">
      <c r="A1120" s="8" t="str">
        <f t="shared" si="118"/>
        <v/>
      </c>
      <c r="B1120" s="2" t="str">
        <f t="shared" si="119"/>
        <v/>
      </c>
      <c r="C1120" s="2" t="str">
        <f t="shared" si="117"/>
        <v/>
      </c>
      <c r="D1120" s="2" t="str">
        <f>IF(ISNUMBER(A1120),COUNTIF(Calculations!B:B, A1120),"")</f>
        <v/>
      </c>
      <c r="E1120" s="2" t="str">
        <f>IF(ISNUMBER(A1120),COUNTIF(Calculations!A:A, A1120),"")</f>
        <v/>
      </c>
      <c r="F1120" s="12" t="str">
        <f t="shared" si="120"/>
        <v/>
      </c>
      <c r="G1120" s="12" t="str">
        <f t="shared" si="121"/>
        <v/>
      </c>
    </row>
    <row r="1121" spans="1:7" x14ac:dyDescent="0.25">
      <c r="A1121" s="8" t="str">
        <f t="shared" si="118"/>
        <v/>
      </c>
      <c r="B1121" s="2" t="str">
        <f t="shared" si="119"/>
        <v/>
      </c>
      <c r="C1121" s="2" t="str">
        <f t="shared" si="117"/>
        <v/>
      </c>
      <c r="D1121" s="2" t="str">
        <f>IF(ISNUMBER(A1121),COUNTIF(Calculations!B:B, A1121),"")</f>
        <v/>
      </c>
      <c r="E1121" s="2" t="str">
        <f>IF(ISNUMBER(A1121),COUNTIF(Calculations!A:A, A1121),"")</f>
        <v/>
      </c>
      <c r="F1121" s="12" t="str">
        <f t="shared" si="120"/>
        <v/>
      </c>
      <c r="G1121" s="12" t="str">
        <f t="shared" si="121"/>
        <v/>
      </c>
    </row>
    <row r="1122" spans="1:7" x14ac:dyDescent="0.25">
      <c r="A1122" s="8" t="str">
        <f t="shared" si="118"/>
        <v/>
      </c>
      <c r="B1122" s="2" t="str">
        <f t="shared" si="119"/>
        <v/>
      </c>
      <c r="C1122" s="2" t="str">
        <f t="shared" si="117"/>
        <v/>
      </c>
      <c r="D1122" s="2" t="str">
        <f>IF(ISNUMBER(A1122),COUNTIF(Calculations!B:B, A1122),"")</f>
        <v/>
      </c>
      <c r="E1122" s="2" t="str">
        <f>IF(ISNUMBER(A1122),COUNTIF(Calculations!A:A, A1122),"")</f>
        <v/>
      </c>
      <c r="F1122" s="12" t="str">
        <f t="shared" si="120"/>
        <v/>
      </c>
      <c r="G1122" s="12" t="str">
        <f t="shared" si="121"/>
        <v/>
      </c>
    </row>
    <row r="1123" spans="1:7" x14ac:dyDescent="0.25">
      <c r="A1123" s="8" t="str">
        <f t="shared" si="118"/>
        <v/>
      </c>
      <c r="B1123" s="2" t="str">
        <f t="shared" si="119"/>
        <v/>
      </c>
      <c r="C1123" s="2" t="str">
        <f t="shared" si="117"/>
        <v/>
      </c>
      <c r="D1123" s="2" t="str">
        <f>IF(ISNUMBER(A1123),COUNTIF(Calculations!B:B, A1123),"")</f>
        <v/>
      </c>
      <c r="E1123" s="2" t="str">
        <f>IF(ISNUMBER(A1123),COUNTIF(Calculations!A:A, A1123),"")</f>
        <v/>
      </c>
      <c r="F1123" s="12" t="str">
        <f t="shared" si="120"/>
        <v/>
      </c>
      <c r="G1123" s="12" t="str">
        <f t="shared" si="121"/>
        <v/>
      </c>
    </row>
    <row r="1124" spans="1:7" x14ac:dyDescent="0.25">
      <c r="A1124" s="8" t="str">
        <f t="shared" si="118"/>
        <v/>
      </c>
      <c r="B1124" s="2" t="str">
        <f t="shared" si="119"/>
        <v/>
      </c>
      <c r="C1124" s="2" t="str">
        <f t="shared" si="117"/>
        <v/>
      </c>
      <c r="D1124" s="2" t="str">
        <f>IF(ISNUMBER(A1124),COUNTIF(Calculations!B:B, A1124),"")</f>
        <v/>
      </c>
      <c r="E1124" s="2" t="str">
        <f>IF(ISNUMBER(A1124),COUNTIF(Calculations!A:A, A1124),"")</f>
        <v/>
      </c>
      <c r="F1124" s="12" t="str">
        <f t="shared" si="120"/>
        <v/>
      </c>
      <c r="G1124" s="12" t="str">
        <f t="shared" si="121"/>
        <v/>
      </c>
    </row>
    <row r="1125" spans="1:7" x14ac:dyDescent="0.25">
      <c r="A1125" s="8" t="str">
        <f t="shared" si="118"/>
        <v/>
      </c>
      <c r="B1125" s="2" t="str">
        <f t="shared" si="119"/>
        <v/>
      </c>
      <c r="C1125" s="2" t="str">
        <f t="shared" si="117"/>
        <v/>
      </c>
      <c r="D1125" s="2" t="str">
        <f>IF(ISNUMBER(A1125),COUNTIF(Calculations!B:B, A1125),"")</f>
        <v/>
      </c>
      <c r="E1125" s="2" t="str">
        <f>IF(ISNUMBER(A1125),COUNTIF(Calculations!A:A, A1125),"")</f>
        <v/>
      </c>
      <c r="F1125" s="12" t="str">
        <f t="shared" si="120"/>
        <v/>
      </c>
      <c r="G1125" s="12" t="str">
        <f t="shared" si="121"/>
        <v/>
      </c>
    </row>
    <row r="1126" spans="1:7" x14ac:dyDescent="0.25">
      <c r="A1126" s="8" t="str">
        <f t="shared" si="118"/>
        <v/>
      </c>
      <c r="B1126" s="2" t="str">
        <f t="shared" si="119"/>
        <v/>
      </c>
      <c r="C1126" s="2" t="str">
        <f t="shared" si="117"/>
        <v/>
      </c>
      <c r="D1126" s="2" t="str">
        <f>IF(ISNUMBER(A1126),COUNTIF(Calculations!B:B, A1126),"")</f>
        <v/>
      </c>
      <c r="E1126" s="2" t="str">
        <f>IF(ISNUMBER(A1126),COUNTIF(Calculations!A:A, A1126),"")</f>
        <v/>
      </c>
      <c r="F1126" s="12" t="str">
        <f t="shared" si="120"/>
        <v/>
      </c>
      <c r="G1126" s="12" t="str">
        <f t="shared" si="121"/>
        <v/>
      </c>
    </row>
    <row r="1127" spans="1:7" x14ac:dyDescent="0.25">
      <c r="A1127" s="8" t="str">
        <f t="shared" si="118"/>
        <v/>
      </c>
      <c r="B1127" s="2" t="str">
        <f t="shared" si="119"/>
        <v/>
      </c>
      <c r="C1127" s="2" t="str">
        <f t="shared" si="117"/>
        <v/>
      </c>
      <c r="D1127" s="2" t="str">
        <f>IF(ISNUMBER(A1127),COUNTIF(Calculations!B:B, A1127),"")</f>
        <v/>
      </c>
      <c r="E1127" s="2" t="str">
        <f>IF(ISNUMBER(A1127),COUNTIF(Calculations!A:A, A1127),"")</f>
        <v/>
      </c>
      <c r="F1127" s="12" t="str">
        <f t="shared" si="120"/>
        <v/>
      </c>
      <c r="G1127" s="12" t="str">
        <f t="shared" si="121"/>
        <v/>
      </c>
    </row>
    <row r="1128" spans="1:7" x14ac:dyDescent="0.25">
      <c r="A1128" s="8" t="str">
        <f t="shared" si="118"/>
        <v/>
      </c>
      <c r="B1128" s="2" t="str">
        <f t="shared" si="119"/>
        <v/>
      </c>
      <c r="C1128" s="2" t="str">
        <f t="shared" si="117"/>
        <v/>
      </c>
      <c r="D1128" s="2" t="str">
        <f>IF(ISNUMBER(A1128),COUNTIF(Calculations!B:B, A1128),"")</f>
        <v/>
      </c>
      <c r="E1128" s="2" t="str">
        <f>IF(ISNUMBER(A1128),COUNTIF(Calculations!A:A, A1128),"")</f>
        <v/>
      </c>
      <c r="F1128" s="12" t="str">
        <f t="shared" si="120"/>
        <v/>
      </c>
      <c r="G1128" s="12" t="str">
        <f t="shared" si="121"/>
        <v/>
      </c>
    </row>
    <row r="1129" spans="1:7" x14ac:dyDescent="0.25">
      <c r="A1129" s="8" t="str">
        <f t="shared" si="118"/>
        <v/>
      </c>
      <c r="B1129" s="2" t="str">
        <f t="shared" si="119"/>
        <v/>
      </c>
      <c r="C1129" s="2" t="str">
        <f t="shared" si="117"/>
        <v/>
      </c>
      <c r="D1129" s="2" t="str">
        <f>IF(ISNUMBER(A1129),COUNTIF(Calculations!B:B, A1129),"")</f>
        <v/>
      </c>
      <c r="E1129" s="2" t="str">
        <f>IF(ISNUMBER(A1129),COUNTIF(Calculations!A:A, A1129),"")</f>
        <v/>
      </c>
      <c r="F1129" s="12" t="str">
        <f t="shared" si="120"/>
        <v/>
      </c>
      <c r="G1129" s="12" t="str">
        <f t="shared" si="121"/>
        <v/>
      </c>
    </row>
    <row r="1130" spans="1:7" x14ac:dyDescent="0.25">
      <c r="A1130" s="8" t="str">
        <f t="shared" si="118"/>
        <v/>
      </c>
      <c r="B1130" s="2" t="str">
        <f t="shared" si="119"/>
        <v/>
      </c>
      <c r="C1130" s="2" t="str">
        <f t="shared" si="117"/>
        <v/>
      </c>
      <c r="D1130" s="2" t="str">
        <f>IF(ISNUMBER(A1130),COUNTIF(Calculations!B:B, A1130),"")</f>
        <v/>
      </c>
      <c r="E1130" s="2" t="str">
        <f>IF(ISNUMBER(A1130),COUNTIF(Calculations!A:A, A1130),"")</f>
        <v/>
      </c>
      <c r="F1130" s="12" t="str">
        <f t="shared" si="120"/>
        <v/>
      </c>
      <c r="G1130" s="12" t="str">
        <f t="shared" si="121"/>
        <v/>
      </c>
    </row>
    <row r="1131" spans="1:7" x14ac:dyDescent="0.25">
      <c r="A1131" s="8" t="str">
        <f t="shared" si="118"/>
        <v/>
      </c>
      <c r="B1131" s="2" t="str">
        <f t="shared" si="119"/>
        <v/>
      </c>
      <c r="C1131" s="2" t="str">
        <f t="shared" si="117"/>
        <v/>
      </c>
      <c r="D1131" s="2" t="str">
        <f>IF(ISNUMBER(A1131),COUNTIF(Calculations!B:B, A1131),"")</f>
        <v/>
      </c>
      <c r="E1131" s="2" t="str">
        <f>IF(ISNUMBER(A1131),COUNTIF(Calculations!A:A, A1131),"")</f>
        <v/>
      </c>
      <c r="F1131" s="12" t="str">
        <f t="shared" si="120"/>
        <v/>
      </c>
      <c r="G1131" s="12" t="str">
        <f t="shared" si="121"/>
        <v/>
      </c>
    </row>
    <row r="1132" spans="1:7" x14ac:dyDescent="0.25">
      <c r="A1132" s="8" t="str">
        <f t="shared" si="118"/>
        <v/>
      </c>
      <c r="B1132" s="2" t="str">
        <f t="shared" si="119"/>
        <v/>
      </c>
      <c r="C1132" s="2" t="str">
        <f t="shared" si="117"/>
        <v/>
      </c>
      <c r="D1132" s="2" t="str">
        <f>IF(ISNUMBER(A1132),COUNTIF(Calculations!B:B, A1132),"")</f>
        <v/>
      </c>
      <c r="E1132" s="2" t="str">
        <f>IF(ISNUMBER(A1132),COUNTIF(Calculations!A:A, A1132),"")</f>
        <v/>
      </c>
      <c r="F1132" s="12" t="str">
        <f t="shared" si="120"/>
        <v/>
      </c>
      <c r="G1132" s="12" t="str">
        <f t="shared" si="121"/>
        <v/>
      </c>
    </row>
    <row r="1133" spans="1:7" x14ac:dyDescent="0.25">
      <c r="A1133" s="8" t="str">
        <f t="shared" si="118"/>
        <v/>
      </c>
      <c r="B1133" s="2" t="str">
        <f t="shared" si="119"/>
        <v/>
      </c>
      <c r="C1133" s="2" t="str">
        <f t="shared" si="117"/>
        <v/>
      </c>
      <c r="D1133" s="2" t="str">
        <f>IF(ISNUMBER(A1133),COUNTIF(Calculations!B:B, A1133),"")</f>
        <v/>
      </c>
      <c r="E1133" s="2" t="str">
        <f>IF(ISNUMBER(A1133),COUNTIF(Calculations!A:A, A1133),"")</f>
        <v/>
      </c>
      <c r="F1133" s="12" t="str">
        <f t="shared" si="120"/>
        <v/>
      </c>
      <c r="G1133" s="12" t="str">
        <f t="shared" si="121"/>
        <v/>
      </c>
    </row>
    <row r="1134" spans="1:7" x14ac:dyDescent="0.25">
      <c r="A1134" s="8" t="str">
        <f t="shared" si="118"/>
        <v/>
      </c>
      <c r="B1134" s="2" t="str">
        <f t="shared" si="119"/>
        <v/>
      </c>
      <c r="C1134" s="2" t="str">
        <f t="shared" si="117"/>
        <v/>
      </c>
      <c r="D1134" s="2" t="str">
        <f>IF(ISNUMBER(A1134),COUNTIF(Calculations!B:B, A1134),"")</f>
        <v/>
      </c>
      <c r="E1134" s="2" t="str">
        <f>IF(ISNUMBER(A1134),COUNTIF(Calculations!A:A, A1134),"")</f>
        <v/>
      </c>
      <c r="F1134" s="12" t="str">
        <f t="shared" si="120"/>
        <v/>
      </c>
      <c r="G1134" s="12" t="str">
        <f t="shared" si="121"/>
        <v/>
      </c>
    </row>
    <row r="1135" spans="1:7" x14ac:dyDescent="0.25">
      <c r="A1135" s="8" t="str">
        <f t="shared" si="118"/>
        <v/>
      </c>
      <c r="B1135" s="2" t="str">
        <f t="shared" si="119"/>
        <v/>
      </c>
      <c r="C1135" s="2" t="str">
        <f t="shared" si="117"/>
        <v/>
      </c>
      <c r="D1135" s="2" t="str">
        <f>IF(ISNUMBER(A1135),COUNTIF(Calculations!B:B, A1135),"")</f>
        <v/>
      </c>
      <c r="E1135" s="2" t="str">
        <f>IF(ISNUMBER(A1135),COUNTIF(Calculations!A:A, A1135),"")</f>
        <v/>
      </c>
      <c r="F1135" s="12" t="str">
        <f t="shared" si="120"/>
        <v/>
      </c>
      <c r="G1135" s="12" t="str">
        <f t="shared" si="121"/>
        <v/>
      </c>
    </row>
    <row r="1136" spans="1:7" x14ac:dyDescent="0.25">
      <c r="A1136" s="8" t="str">
        <f t="shared" si="118"/>
        <v/>
      </c>
      <c r="B1136" s="2" t="str">
        <f t="shared" si="119"/>
        <v/>
      </c>
      <c r="C1136" s="2" t="str">
        <f t="shared" si="117"/>
        <v/>
      </c>
      <c r="D1136" s="2" t="str">
        <f>IF(ISNUMBER(A1136),COUNTIF(Calculations!B:B, A1136),"")</f>
        <v/>
      </c>
      <c r="E1136" s="2" t="str">
        <f>IF(ISNUMBER(A1136),COUNTIF(Calculations!A:A, A1136),"")</f>
        <v/>
      </c>
      <c r="F1136" s="12" t="str">
        <f t="shared" si="120"/>
        <v/>
      </c>
      <c r="G1136" s="12" t="str">
        <f t="shared" si="121"/>
        <v/>
      </c>
    </row>
    <row r="1137" spans="1:7" x14ac:dyDescent="0.25">
      <c r="A1137" s="8" t="str">
        <f t="shared" si="118"/>
        <v/>
      </c>
      <c r="B1137" s="2" t="str">
        <f t="shared" si="119"/>
        <v/>
      </c>
      <c r="C1137" s="2" t="str">
        <f t="shared" si="117"/>
        <v/>
      </c>
      <c r="D1137" s="2" t="str">
        <f>IF(ISNUMBER(A1137),COUNTIF(Calculations!B:B, A1137),"")</f>
        <v/>
      </c>
      <c r="E1137" s="2" t="str">
        <f>IF(ISNUMBER(A1137),COUNTIF(Calculations!A:A, A1137),"")</f>
        <v/>
      </c>
      <c r="F1137" s="12" t="str">
        <f t="shared" si="120"/>
        <v/>
      </c>
      <c r="G1137" s="12" t="str">
        <f t="shared" si="121"/>
        <v/>
      </c>
    </row>
    <row r="1138" spans="1:7" x14ac:dyDescent="0.25">
      <c r="A1138" s="8" t="str">
        <f t="shared" si="118"/>
        <v/>
      </c>
      <c r="B1138" s="2" t="str">
        <f t="shared" si="119"/>
        <v/>
      </c>
      <c r="C1138" s="2" t="str">
        <f t="shared" si="117"/>
        <v/>
      </c>
      <c r="D1138" s="2" t="str">
        <f>IF(ISNUMBER(A1138),COUNTIF(Calculations!B:B, A1138),"")</f>
        <v/>
      </c>
      <c r="E1138" s="2" t="str">
        <f>IF(ISNUMBER(A1138),COUNTIF(Calculations!A:A, A1138),"")</f>
        <v/>
      </c>
      <c r="F1138" s="12" t="str">
        <f t="shared" si="120"/>
        <v/>
      </c>
      <c r="G1138" s="12" t="str">
        <f t="shared" si="121"/>
        <v/>
      </c>
    </row>
    <row r="1139" spans="1:7" x14ac:dyDescent="0.25">
      <c r="A1139" s="8" t="str">
        <f t="shared" si="118"/>
        <v/>
      </c>
      <c r="B1139" s="2" t="str">
        <f t="shared" si="119"/>
        <v/>
      </c>
      <c r="C1139" s="2" t="str">
        <f t="shared" si="117"/>
        <v/>
      </c>
      <c r="D1139" s="2" t="str">
        <f>IF(ISNUMBER(A1139),COUNTIF(Calculations!B:B, A1139),"")</f>
        <v/>
      </c>
      <c r="E1139" s="2" t="str">
        <f>IF(ISNUMBER(A1139),COUNTIF(Calculations!A:A, A1139),"")</f>
        <v/>
      </c>
      <c r="F1139" s="12" t="str">
        <f t="shared" si="120"/>
        <v/>
      </c>
      <c r="G1139" s="12" t="str">
        <f t="shared" si="121"/>
        <v/>
      </c>
    </row>
    <row r="1140" spans="1:7" x14ac:dyDescent="0.25">
      <c r="A1140" s="8" t="str">
        <f t="shared" si="118"/>
        <v/>
      </c>
      <c r="B1140" s="2" t="str">
        <f t="shared" si="119"/>
        <v/>
      </c>
      <c r="C1140" s="2" t="str">
        <f t="shared" si="117"/>
        <v/>
      </c>
      <c r="D1140" s="2" t="str">
        <f>IF(ISNUMBER(A1140),COUNTIF(Calculations!B:B, A1140),"")</f>
        <v/>
      </c>
      <c r="E1140" s="2" t="str">
        <f>IF(ISNUMBER(A1140),COUNTIF(Calculations!A:A, A1140),"")</f>
        <v/>
      </c>
      <c r="F1140" s="12" t="str">
        <f t="shared" si="120"/>
        <v/>
      </c>
      <c r="G1140" s="12" t="str">
        <f t="shared" si="121"/>
        <v/>
      </c>
    </row>
    <row r="1141" spans="1:7" x14ac:dyDescent="0.25">
      <c r="A1141" s="8" t="str">
        <f t="shared" si="118"/>
        <v/>
      </c>
      <c r="B1141" s="2" t="str">
        <f t="shared" si="119"/>
        <v/>
      </c>
      <c r="C1141" s="2" t="str">
        <f t="shared" si="117"/>
        <v/>
      </c>
      <c r="D1141" s="2" t="str">
        <f>IF(ISNUMBER(A1141),COUNTIF(Calculations!B:B, A1141),"")</f>
        <v/>
      </c>
      <c r="E1141" s="2" t="str">
        <f>IF(ISNUMBER(A1141),COUNTIF(Calculations!A:A, A1141),"")</f>
        <v/>
      </c>
      <c r="F1141" s="12" t="str">
        <f t="shared" si="120"/>
        <v/>
      </c>
      <c r="G1141" s="12" t="str">
        <f t="shared" si="121"/>
        <v/>
      </c>
    </row>
    <row r="1142" spans="1:7" x14ac:dyDescent="0.25">
      <c r="A1142" s="8" t="str">
        <f t="shared" si="118"/>
        <v/>
      </c>
      <c r="B1142" s="2" t="str">
        <f t="shared" si="119"/>
        <v/>
      </c>
      <c r="C1142" s="2" t="str">
        <f t="shared" si="117"/>
        <v/>
      </c>
      <c r="D1142" s="2" t="str">
        <f>IF(ISNUMBER(A1142),COUNTIF(Calculations!B:B, A1142),"")</f>
        <v/>
      </c>
      <c r="E1142" s="2" t="str">
        <f>IF(ISNUMBER(A1142),COUNTIF(Calculations!A:A, A1142),"")</f>
        <v/>
      </c>
      <c r="F1142" s="12" t="str">
        <f t="shared" si="120"/>
        <v/>
      </c>
      <c r="G1142" s="12" t="str">
        <f t="shared" si="121"/>
        <v/>
      </c>
    </row>
    <row r="1143" spans="1:7" x14ac:dyDescent="0.25">
      <c r="A1143" s="8" t="str">
        <f t="shared" si="118"/>
        <v/>
      </c>
      <c r="B1143" s="2" t="str">
        <f t="shared" si="119"/>
        <v/>
      </c>
      <c r="C1143" s="2" t="str">
        <f t="shared" si="117"/>
        <v/>
      </c>
      <c r="D1143" s="2" t="str">
        <f>IF(ISNUMBER(A1143),COUNTIF(Calculations!B:B, A1143),"")</f>
        <v/>
      </c>
      <c r="E1143" s="2" t="str">
        <f>IF(ISNUMBER(A1143),COUNTIF(Calculations!A:A, A1143),"")</f>
        <v/>
      </c>
      <c r="F1143" s="12" t="str">
        <f t="shared" si="120"/>
        <v/>
      </c>
      <c r="G1143" s="12" t="str">
        <f t="shared" si="121"/>
        <v/>
      </c>
    </row>
    <row r="1144" spans="1:7" x14ac:dyDescent="0.25">
      <c r="A1144" s="8" t="str">
        <f t="shared" si="118"/>
        <v/>
      </c>
      <c r="B1144" s="2" t="str">
        <f t="shared" si="119"/>
        <v/>
      </c>
      <c r="C1144" s="2" t="str">
        <f t="shared" si="117"/>
        <v/>
      </c>
      <c r="D1144" s="2" t="str">
        <f>IF(ISNUMBER(A1144),COUNTIF(Calculations!B:B, A1144),"")</f>
        <v/>
      </c>
      <c r="E1144" s="2" t="str">
        <f>IF(ISNUMBER(A1144),COUNTIF(Calculations!A:A, A1144),"")</f>
        <v/>
      </c>
      <c r="F1144" s="12" t="str">
        <f t="shared" si="120"/>
        <v/>
      </c>
      <c r="G1144" s="12" t="str">
        <f t="shared" si="121"/>
        <v/>
      </c>
    </row>
    <row r="1145" spans="1:7" x14ac:dyDescent="0.25">
      <c r="A1145" s="8" t="str">
        <f t="shared" si="118"/>
        <v/>
      </c>
      <c r="B1145" s="2" t="str">
        <f t="shared" si="119"/>
        <v/>
      </c>
      <c r="C1145" s="2" t="str">
        <f t="shared" si="117"/>
        <v/>
      </c>
      <c r="D1145" s="2" t="str">
        <f>IF(ISNUMBER(A1145),COUNTIF(Calculations!B:B, A1145),"")</f>
        <v/>
      </c>
      <c r="E1145" s="2" t="str">
        <f>IF(ISNUMBER(A1145),COUNTIF(Calculations!A:A, A1145),"")</f>
        <v/>
      </c>
      <c r="F1145" s="12" t="str">
        <f t="shared" si="120"/>
        <v/>
      </c>
      <c r="G1145" s="12" t="str">
        <f t="shared" si="121"/>
        <v/>
      </c>
    </row>
    <row r="1146" spans="1:7" x14ac:dyDescent="0.25">
      <c r="A1146" s="8" t="str">
        <f t="shared" si="118"/>
        <v/>
      </c>
      <c r="B1146" s="2" t="str">
        <f t="shared" si="119"/>
        <v/>
      </c>
      <c r="C1146" s="2" t="str">
        <f t="shared" si="117"/>
        <v/>
      </c>
      <c r="D1146" s="2" t="str">
        <f>IF(ISNUMBER(A1146),COUNTIF(Calculations!B:B, A1146),"")</f>
        <v/>
      </c>
      <c r="E1146" s="2" t="str">
        <f>IF(ISNUMBER(A1146),COUNTIF(Calculations!A:A, A1146),"")</f>
        <v/>
      </c>
      <c r="F1146" s="12" t="str">
        <f t="shared" si="120"/>
        <v/>
      </c>
      <c r="G1146" s="12" t="str">
        <f t="shared" si="121"/>
        <v/>
      </c>
    </row>
    <row r="1147" spans="1:7" x14ac:dyDescent="0.25">
      <c r="A1147" s="8" t="str">
        <f t="shared" si="118"/>
        <v/>
      </c>
      <c r="B1147" s="2" t="str">
        <f t="shared" si="119"/>
        <v/>
      </c>
      <c r="C1147" s="2" t="str">
        <f t="shared" si="117"/>
        <v/>
      </c>
      <c r="D1147" s="2" t="str">
        <f>IF(ISNUMBER(A1147),COUNTIF(Calculations!B:B, A1147),"")</f>
        <v/>
      </c>
      <c r="E1147" s="2" t="str">
        <f>IF(ISNUMBER(A1147),COUNTIF(Calculations!A:A, A1147),"")</f>
        <v/>
      </c>
      <c r="F1147" s="12" t="str">
        <f t="shared" si="120"/>
        <v/>
      </c>
      <c r="G1147" s="12" t="str">
        <f t="shared" si="121"/>
        <v/>
      </c>
    </row>
    <row r="1148" spans="1:7" x14ac:dyDescent="0.25">
      <c r="A1148" s="8" t="str">
        <f t="shared" si="118"/>
        <v/>
      </c>
      <c r="B1148" s="2" t="str">
        <f t="shared" si="119"/>
        <v/>
      </c>
      <c r="C1148" s="2" t="str">
        <f t="shared" si="117"/>
        <v/>
      </c>
      <c r="D1148" s="2" t="str">
        <f>IF(ISNUMBER(A1148),COUNTIF(Calculations!B:B, A1148),"")</f>
        <v/>
      </c>
      <c r="E1148" s="2" t="str">
        <f>IF(ISNUMBER(A1148),COUNTIF(Calculations!A:A, A1148),"")</f>
        <v/>
      </c>
      <c r="F1148" s="12" t="str">
        <f t="shared" si="120"/>
        <v/>
      </c>
      <c r="G1148" s="12" t="str">
        <f t="shared" si="121"/>
        <v/>
      </c>
    </row>
    <row r="1149" spans="1:7" x14ac:dyDescent="0.25">
      <c r="A1149" s="8" t="str">
        <f t="shared" si="118"/>
        <v/>
      </c>
      <c r="B1149" s="2" t="str">
        <f t="shared" si="119"/>
        <v/>
      </c>
      <c r="C1149" s="2" t="str">
        <f t="shared" si="117"/>
        <v/>
      </c>
      <c r="D1149" s="2" t="str">
        <f>IF(ISNUMBER(A1149),COUNTIF(Calculations!B:B, A1149),"")</f>
        <v/>
      </c>
      <c r="E1149" s="2" t="str">
        <f>IF(ISNUMBER(A1149),COUNTIF(Calculations!A:A, A1149),"")</f>
        <v/>
      </c>
      <c r="F1149" s="12" t="str">
        <f t="shared" si="120"/>
        <v/>
      </c>
      <c r="G1149" s="12" t="str">
        <f t="shared" si="121"/>
        <v/>
      </c>
    </row>
    <row r="1150" spans="1:7" x14ac:dyDescent="0.25">
      <c r="A1150" s="8" t="str">
        <f t="shared" si="118"/>
        <v/>
      </c>
      <c r="B1150" s="2" t="str">
        <f t="shared" si="119"/>
        <v/>
      </c>
      <c r="C1150" s="2" t="str">
        <f t="shared" si="117"/>
        <v/>
      </c>
      <c r="D1150" s="2" t="str">
        <f>IF(ISNUMBER(A1150),COUNTIF(Calculations!B:B, A1150),"")</f>
        <v/>
      </c>
      <c r="E1150" s="2" t="str">
        <f>IF(ISNUMBER(A1150),COUNTIF(Calculations!A:A, A1150),"")</f>
        <v/>
      </c>
      <c r="F1150" s="12" t="str">
        <f t="shared" si="120"/>
        <v/>
      </c>
      <c r="G1150" s="12" t="str">
        <f t="shared" si="121"/>
        <v/>
      </c>
    </row>
    <row r="1151" spans="1:7" x14ac:dyDescent="0.25">
      <c r="A1151" s="8" t="str">
        <f t="shared" si="118"/>
        <v/>
      </c>
      <c r="B1151" s="2" t="str">
        <f t="shared" si="119"/>
        <v/>
      </c>
      <c r="C1151" s="2" t="str">
        <f t="shared" si="117"/>
        <v/>
      </c>
      <c r="D1151" s="2" t="str">
        <f>IF(ISNUMBER(A1151),COUNTIF(Calculations!B:B, A1151),"")</f>
        <v/>
      </c>
      <c r="E1151" s="2" t="str">
        <f>IF(ISNUMBER(A1151),COUNTIF(Calculations!A:A, A1151),"")</f>
        <v/>
      </c>
      <c r="F1151" s="12" t="str">
        <f t="shared" si="120"/>
        <v/>
      </c>
      <c r="G1151" s="12" t="str">
        <f t="shared" si="121"/>
        <v/>
      </c>
    </row>
    <row r="1152" spans="1:7" x14ac:dyDescent="0.25">
      <c r="A1152" s="8" t="str">
        <f t="shared" si="118"/>
        <v/>
      </c>
      <c r="B1152" s="2" t="str">
        <f t="shared" si="119"/>
        <v/>
      </c>
      <c r="C1152" s="2" t="str">
        <f t="shared" si="117"/>
        <v/>
      </c>
      <c r="D1152" s="2" t="str">
        <f>IF(ISNUMBER(A1152),COUNTIF(Calculations!B:B, A1152),"")</f>
        <v/>
      </c>
      <c r="E1152" s="2" t="str">
        <f>IF(ISNUMBER(A1152),COUNTIF(Calculations!A:A, A1152),"")</f>
        <v/>
      </c>
      <c r="F1152" s="12" t="str">
        <f t="shared" si="120"/>
        <v/>
      </c>
      <c r="G1152" s="12" t="str">
        <f t="shared" si="121"/>
        <v/>
      </c>
    </row>
    <row r="1153" spans="1:7" x14ac:dyDescent="0.25">
      <c r="A1153" s="8" t="str">
        <f t="shared" si="118"/>
        <v/>
      </c>
      <c r="B1153" s="2" t="str">
        <f t="shared" si="119"/>
        <v/>
      </c>
      <c r="C1153" s="2" t="str">
        <f t="shared" si="117"/>
        <v/>
      </c>
      <c r="D1153" s="2" t="str">
        <f>IF(ISNUMBER(A1153),COUNTIF(Calculations!B:B, A1153),"")</f>
        <v/>
      </c>
      <c r="E1153" s="2" t="str">
        <f>IF(ISNUMBER(A1153),COUNTIF(Calculations!A:A, A1153),"")</f>
        <v/>
      </c>
      <c r="F1153" s="12" t="str">
        <f t="shared" si="120"/>
        <v/>
      </c>
      <c r="G1153" s="12" t="str">
        <f t="shared" si="121"/>
        <v/>
      </c>
    </row>
    <row r="1154" spans="1:7" x14ac:dyDescent="0.25">
      <c r="A1154" s="8" t="str">
        <f t="shared" si="118"/>
        <v/>
      </c>
      <c r="B1154" s="2" t="str">
        <f t="shared" si="119"/>
        <v/>
      </c>
      <c r="C1154" s="2" t="str">
        <f t="shared" ref="C1154:C1217" si="122">IF(ISNUMBER(A1154),COUNTIFS(IndirectStartDates,"&lt;="&amp;A1154,IndirectCompletedDates,"&gt;"&amp;A1154) + COUNTIFS(IndirectStartDates,"&lt;="&amp;A1154,IndirectCompletedDates,""),"")</f>
        <v/>
      </c>
      <c r="D1154" s="2" t="str">
        <f>IF(ISNUMBER(A1154),COUNTIF(Calculations!B:B, A1154),"")</f>
        <v/>
      </c>
      <c r="E1154" s="2" t="str">
        <f>IF(ISNUMBER(A1154),COUNTIF(Calculations!A:A, A1154),"")</f>
        <v/>
      </c>
      <c r="F1154" s="12" t="str">
        <f t="shared" si="120"/>
        <v/>
      </c>
      <c r="G1154" s="12" t="str">
        <f t="shared" si="121"/>
        <v/>
      </c>
    </row>
    <row r="1155" spans="1:7" x14ac:dyDescent="0.25">
      <c r="A1155" s="8" t="str">
        <f t="shared" ref="A1155:A1218" si="123">IF(ISNUMBER(A1154),IF(A1154+1&lt;=MAX(IndirectStartDates,IndirectCompletedDates),A1154+1,""),"")</f>
        <v/>
      </c>
      <c r="B1155" s="2" t="str">
        <f t="shared" ref="B1155:B1218" si="124">IF(ISNUMBER(A1155),YEAR(A1155)&amp;"-"&amp;TEXT(WEEKNUM(A1155),"00"),"")</f>
        <v/>
      </c>
      <c r="C1155" s="2" t="str">
        <f t="shared" si="122"/>
        <v/>
      </c>
      <c r="D1155" s="2" t="str">
        <f>IF(ISNUMBER(A1155),COUNTIF(Calculations!B:B, A1155),"")</f>
        <v/>
      </c>
      <c r="E1155" s="2" t="str">
        <f>IF(ISNUMBER(A1155),COUNTIF(Calculations!A:A, A1155),"")</f>
        <v/>
      </c>
      <c r="F1155" s="12" t="str">
        <f t="shared" si="120"/>
        <v/>
      </c>
      <c r="G1155" s="12" t="str">
        <f t="shared" si="121"/>
        <v/>
      </c>
    </row>
    <row r="1156" spans="1:7" x14ac:dyDescent="0.25">
      <c r="A1156" s="8" t="str">
        <f t="shared" si="123"/>
        <v/>
      </c>
      <c r="B1156" s="2" t="str">
        <f t="shared" si="124"/>
        <v/>
      </c>
      <c r="C1156" s="2" t="str">
        <f t="shared" si="122"/>
        <v/>
      </c>
      <c r="D1156" s="2" t="str">
        <f>IF(ISNUMBER(A1156),COUNTIF(Calculations!B:B, A1156),"")</f>
        <v/>
      </c>
      <c r="E1156" s="2" t="str">
        <f>IF(ISNUMBER(A1156),COUNTIF(Calculations!A:A, A1156),"")</f>
        <v/>
      </c>
      <c r="F1156" s="12" t="str">
        <f t="shared" ref="F1156:F1219" si="125">IF(ISNUMBER(A1156),F1155 + D1156,"")</f>
        <v/>
      </c>
      <c r="G1156" s="12" t="str">
        <f t="shared" ref="G1156:G1219" si="126">IF(ISNUMBER(A1156),G1155 + E1156,"")</f>
        <v/>
      </c>
    </row>
    <row r="1157" spans="1:7" x14ac:dyDescent="0.25">
      <c r="A1157" s="8" t="str">
        <f t="shared" si="123"/>
        <v/>
      </c>
      <c r="B1157" s="2" t="str">
        <f t="shared" si="124"/>
        <v/>
      </c>
      <c r="C1157" s="2" t="str">
        <f t="shared" si="122"/>
        <v/>
      </c>
      <c r="D1157" s="2" t="str">
        <f>IF(ISNUMBER(A1157),COUNTIF(Calculations!B:B, A1157),"")</f>
        <v/>
      </c>
      <c r="E1157" s="2" t="str">
        <f>IF(ISNUMBER(A1157),COUNTIF(Calculations!A:A, A1157),"")</f>
        <v/>
      </c>
      <c r="F1157" s="12" t="str">
        <f t="shared" si="125"/>
        <v/>
      </c>
      <c r="G1157" s="12" t="str">
        <f t="shared" si="126"/>
        <v/>
      </c>
    </row>
    <row r="1158" spans="1:7" x14ac:dyDescent="0.25">
      <c r="A1158" s="8" t="str">
        <f t="shared" si="123"/>
        <v/>
      </c>
      <c r="B1158" s="2" t="str">
        <f t="shared" si="124"/>
        <v/>
      </c>
      <c r="C1158" s="2" t="str">
        <f t="shared" si="122"/>
        <v/>
      </c>
      <c r="D1158" s="2" t="str">
        <f>IF(ISNUMBER(A1158),COUNTIF(Calculations!B:B, A1158),"")</f>
        <v/>
      </c>
      <c r="E1158" s="2" t="str">
        <f>IF(ISNUMBER(A1158),COUNTIF(Calculations!A:A, A1158),"")</f>
        <v/>
      </c>
      <c r="F1158" s="12" t="str">
        <f t="shared" si="125"/>
        <v/>
      </c>
      <c r="G1158" s="12" t="str">
        <f t="shared" si="126"/>
        <v/>
      </c>
    </row>
    <row r="1159" spans="1:7" x14ac:dyDescent="0.25">
      <c r="A1159" s="8" t="str">
        <f t="shared" si="123"/>
        <v/>
      </c>
      <c r="B1159" s="2" t="str">
        <f t="shared" si="124"/>
        <v/>
      </c>
      <c r="C1159" s="2" t="str">
        <f t="shared" si="122"/>
        <v/>
      </c>
      <c r="D1159" s="2" t="str">
        <f>IF(ISNUMBER(A1159),COUNTIF(Calculations!B:B, A1159),"")</f>
        <v/>
      </c>
      <c r="E1159" s="2" t="str">
        <f>IF(ISNUMBER(A1159),COUNTIF(Calculations!A:A, A1159),"")</f>
        <v/>
      </c>
      <c r="F1159" s="12" t="str">
        <f t="shared" si="125"/>
        <v/>
      </c>
      <c r="G1159" s="12" t="str">
        <f t="shared" si="126"/>
        <v/>
      </c>
    </row>
    <row r="1160" spans="1:7" x14ac:dyDescent="0.25">
      <c r="A1160" s="8" t="str">
        <f t="shared" si="123"/>
        <v/>
      </c>
      <c r="B1160" s="2" t="str">
        <f t="shared" si="124"/>
        <v/>
      </c>
      <c r="C1160" s="2" t="str">
        <f t="shared" si="122"/>
        <v/>
      </c>
      <c r="D1160" s="2" t="str">
        <f>IF(ISNUMBER(A1160),COUNTIF(Calculations!B:B, A1160),"")</f>
        <v/>
      </c>
      <c r="E1160" s="2" t="str">
        <f>IF(ISNUMBER(A1160),COUNTIF(Calculations!A:A, A1160),"")</f>
        <v/>
      </c>
      <c r="F1160" s="12" t="str">
        <f t="shared" si="125"/>
        <v/>
      </c>
      <c r="G1160" s="12" t="str">
        <f t="shared" si="126"/>
        <v/>
      </c>
    </row>
    <row r="1161" spans="1:7" x14ac:dyDescent="0.25">
      <c r="A1161" s="8" t="str">
        <f t="shared" si="123"/>
        <v/>
      </c>
      <c r="B1161" s="2" t="str">
        <f t="shared" si="124"/>
        <v/>
      </c>
      <c r="C1161" s="2" t="str">
        <f t="shared" si="122"/>
        <v/>
      </c>
      <c r="D1161" s="2" t="str">
        <f>IF(ISNUMBER(A1161),COUNTIF(Calculations!B:B, A1161),"")</f>
        <v/>
      </c>
      <c r="E1161" s="2" t="str">
        <f>IF(ISNUMBER(A1161),COUNTIF(Calculations!A:A, A1161),"")</f>
        <v/>
      </c>
      <c r="F1161" s="12" t="str">
        <f t="shared" si="125"/>
        <v/>
      </c>
      <c r="G1161" s="12" t="str">
        <f t="shared" si="126"/>
        <v/>
      </c>
    </row>
    <row r="1162" spans="1:7" x14ac:dyDescent="0.25">
      <c r="A1162" s="8" t="str">
        <f t="shared" si="123"/>
        <v/>
      </c>
      <c r="B1162" s="2" t="str">
        <f t="shared" si="124"/>
        <v/>
      </c>
      <c r="C1162" s="2" t="str">
        <f t="shared" si="122"/>
        <v/>
      </c>
      <c r="D1162" s="2" t="str">
        <f>IF(ISNUMBER(A1162),COUNTIF(Calculations!B:B, A1162),"")</f>
        <v/>
      </c>
      <c r="E1162" s="2" t="str">
        <f>IF(ISNUMBER(A1162),COUNTIF(Calculations!A:A, A1162),"")</f>
        <v/>
      </c>
      <c r="F1162" s="12" t="str">
        <f t="shared" si="125"/>
        <v/>
      </c>
      <c r="G1162" s="12" t="str">
        <f t="shared" si="126"/>
        <v/>
      </c>
    </row>
    <row r="1163" spans="1:7" x14ac:dyDescent="0.25">
      <c r="A1163" s="8" t="str">
        <f t="shared" si="123"/>
        <v/>
      </c>
      <c r="B1163" s="2" t="str">
        <f t="shared" si="124"/>
        <v/>
      </c>
      <c r="C1163" s="2" t="str">
        <f t="shared" si="122"/>
        <v/>
      </c>
      <c r="D1163" s="2" t="str">
        <f>IF(ISNUMBER(A1163),COUNTIF(Calculations!B:B, A1163),"")</f>
        <v/>
      </c>
      <c r="E1163" s="2" t="str">
        <f>IF(ISNUMBER(A1163),COUNTIF(Calculations!A:A, A1163),"")</f>
        <v/>
      </c>
      <c r="F1163" s="12" t="str">
        <f t="shared" si="125"/>
        <v/>
      </c>
      <c r="G1163" s="12" t="str">
        <f t="shared" si="126"/>
        <v/>
      </c>
    </row>
    <row r="1164" spans="1:7" x14ac:dyDescent="0.25">
      <c r="A1164" s="8" t="str">
        <f t="shared" si="123"/>
        <v/>
      </c>
      <c r="B1164" s="2" t="str">
        <f t="shared" si="124"/>
        <v/>
      </c>
      <c r="C1164" s="2" t="str">
        <f t="shared" si="122"/>
        <v/>
      </c>
      <c r="D1164" s="2" t="str">
        <f>IF(ISNUMBER(A1164),COUNTIF(Calculations!B:B, A1164),"")</f>
        <v/>
      </c>
      <c r="E1164" s="2" t="str">
        <f>IF(ISNUMBER(A1164),COUNTIF(Calculations!A:A, A1164),"")</f>
        <v/>
      </c>
      <c r="F1164" s="12" t="str">
        <f t="shared" si="125"/>
        <v/>
      </c>
      <c r="G1164" s="12" t="str">
        <f t="shared" si="126"/>
        <v/>
      </c>
    </row>
    <row r="1165" spans="1:7" x14ac:dyDescent="0.25">
      <c r="A1165" s="8" t="str">
        <f t="shared" si="123"/>
        <v/>
      </c>
      <c r="B1165" s="2" t="str">
        <f t="shared" si="124"/>
        <v/>
      </c>
      <c r="C1165" s="2" t="str">
        <f t="shared" si="122"/>
        <v/>
      </c>
      <c r="D1165" s="2" t="str">
        <f>IF(ISNUMBER(A1165),COUNTIF(Calculations!B:B, A1165),"")</f>
        <v/>
      </c>
      <c r="E1165" s="2" t="str">
        <f>IF(ISNUMBER(A1165),COUNTIF(Calculations!A:A, A1165),"")</f>
        <v/>
      </c>
      <c r="F1165" s="12" t="str">
        <f t="shared" si="125"/>
        <v/>
      </c>
      <c r="G1165" s="12" t="str">
        <f t="shared" si="126"/>
        <v/>
      </c>
    </row>
    <row r="1166" spans="1:7" x14ac:dyDescent="0.25">
      <c r="A1166" s="8" t="str">
        <f t="shared" si="123"/>
        <v/>
      </c>
      <c r="B1166" s="2" t="str">
        <f t="shared" si="124"/>
        <v/>
      </c>
      <c r="C1166" s="2" t="str">
        <f t="shared" si="122"/>
        <v/>
      </c>
      <c r="D1166" s="2" t="str">
        <f>IF(ISNUMBER(A1166),COUNTIF(Calculations!B:B, A1166),"")</f>
        <v/>
      </c>
      <c r="E1166" s="2" t="str">
        <f>IF(ISNUMBER(A1166),COUNTIF(Calculations!A:A, A1166),"")</f>
        <v/>
      </c>
      <c r="F1166" s="12" t="str">
        <f t="shared" si="125"/>
        <v/>
      </c>
      <c r="G1166" s="12" t="str">
        <f t="shared" si="126"/>
        <v/>
      </c>
    </row>
    <row r="1167" spans="1:7" x14ac:dyDescent="0.25">
      <c r="A1167" s="8" t="str">
        <f t="shared" si="123"/>
        <v/>
      </c>
      <c r="B1167" s="2" t="str">
        <f t="shared" si="124"/>
        <v/>
      </c>
      <c r="C1167" s="2" t="str">
        <f t="shared" si="122"/>
        <v/>
      </c>
      <c r="D1167" s="2" t="str">
        <f>IF(ISNUMBER(A1167),COUNTIF(Calculations!B:B, A1167),"")</f>
        <v/>
      </c>
      <c r="E1167" s="2" t="str">
        <f>IF(ISNUMBER(A1167),COUNTIF(Calculations!A:A, A1167),"")</f>
        <v/>
      </c>
      <c r="F1167" s="12" t="str">
        <f t="shared" si="125"/>
        <v/>
      </c>
      <c r="G1167" s="12" t="str">
        <f t="shared" si="126"/>
        <v/>
      </c>
    </row>
    <row r="1168" spans="1:7" x14ac:dyDescent="0.25">
      <c r="A1168" s="8" t="str">
        <f t="shared" si="123"/>
        <v/>
      </c>
      <c r="B1168" s="2" t="str">
        <f t="shared" si="124"/>
        <v/>
      </c>
      <c r="C1168" s="2" t="str">
        <f t="shared" si="122"/>
        <v/>
      </c>
      <c r="D1168" s="2" t="str">
        <f>IF(ISNUMBER(A1168),COUNTIF(Calculations!B:B, A1168),"")</f>
        <v/>
      </c>
      <c r="E1168" s="2" t="str">
        <f>IF(ISNUMBER(A1168),COUNTIF(Calculations!A:A, A1168),"")</f>
        <v/>
      </c>
      <c r="F1168" s="12" t="str">
        <f t="shared" si="125"/>
        <v/>
      </c>
      <c r="G1168" s="12" t="str">
        <f t="shared" si="126"/>
        <v/>
      </c>
    </row>
    <row r="1169" spans="1:7" x14ac:dyDescent="0.25">
      <c r="A1169" s="8" t="str">
        <f t="shared" si="123"/>
        <v/>
      </c>
      <c r="B1169" s="2" t="str">
        <f t="shared" si="124"/>
        <v/>
      </c>
      <c r="C1169" s="2" t="str">
        <f t="shared" si="122"/>
        <v/>
      </c>
      <c r="D1169" s="2" t="str">
        <f>IF(ISNUMBER(A1169),COUNTIF(Calculations!B:B, A1169),"")</f>
        <v/>
      </c>
      <c r="E1169" s="2" t="str">
        <f>IF(ISNUMBER(A1169),COUNTIF(Calculations!A:A, A1169),"")</f>
        <v/>
      </c>
      <c r="F1169" s="12" t="str">
        <f t="shared" si="125"/>
        <v/>
      </c>
      <c r="G1169" s="12" t="str">
        <f t="shared" si="126"/>
        <v/>
      </c>
    </row>
    <row r="1170" spans="1:7" x14ac:dyDescent="0.25">
      <c r="A1170" s="8" t="str">
        <f t="shared" si="123"/>
        <v/>
      </c>
      <c r="B1170" s="2" t="str">
        <f t="shared" si="124"/>
        <v/>
      </c>
      <c r="C1170" s="2" t="str">
        <f t="shared" si="122"/>
        <v/>
      </c>
      <c r="D1170" s="2" t="str">
        <f>IF(ISNUMBER(A1170),COUNTIF(Calculations!B:B, A1170),"")</f>
        <v/>
      </c>
      <c r="E1170" s="2" t="str">
        <f>IF(ISNUMBER(A1170),COUNTIF(Calculations!A:A, A1170),"")</f>
        <v/>
      </c>
      <c r="F1170" s="12" t="str">
        <f t="shared" si="125"/>
        <v/>
      </c>
      <c r="G1170" s="12" t="str">
        <f t="shared" si="126"/>
        <v/>
      </c>
    </row>
    <row r="1171" spans="1:7" x14ac:dyDescent="0.25">
      <c r="A1171" s="8" t="str">
        <f t="shared" si="123"/>
        <v/>
      </c>
      <c r="B1171" s="2" t="str">
        <f t="shared" si="124"/>
        <v/>
      </c>
      <c r="C1171" s="2" t="str">
        <f t="shared" si="122"/>
        <v/>
      </c>
      <c r="D1171" s="2" t="str">
        <f>IF(ISNUMBER(A1171),COUNTIF(Calculations!B:B, A1171),"")</f>
        <v/>
      </c>
      <c r="E1171" s="2" t="str">
        <f>IF(ISNUMBER(A1171),COUNTIF(Calculations!A:A, A1171),"")</f>
        <v/>
      </c>
      <c r="F1171" s="12" t="str">
        <f t="shared" si="125"/>
        <v/>
      </c>
      <c r="G1171" s="12" t="str">
        <f t="shared" si="126"/>
        <v/>
      </c>
    </row>
    <row r="1172" spans="1:7" x14ac:dyDescent="0.25">
      <c r="A1172" s="8" t="str">
        <f t="shared" si="123"/>
        <v/>
      </c>
      <c r="B1172" s="2" t="str">
        <f t="shared" si="124"/>
        <v/>
      </c>
      <c r="C1172" s="2" t="str">
        <f t="shared" si="122"/>
        <v/>
      </c>
      <c r="D1172" s="2" t="str">
        <f>IF(ISNUMBER(A1172),COUNTIF(Calculations!B:B, A1172),"")</f>
        <v/>
      </c>
      <c r="E1172" s="2" t="str">
        <f>IF(ISNUMBER(A1172),COUNTIF(Calculations!A:A, A1172),"")</f>
        <v/>
      </c>
      <c r="F1172" s="12" t="str">
        <f t="shared" si="125"/>
        <v/>
      </c>
      <c r="G1172" s="12" t="str">
        <f t="shared" si="126"/>
        <v/>
      </c>
    </row>
    <row r="1173" spans="1:7" x14ac:dyDescent="0.25">
      <c r="A1173" s="8" t="str">
        <f t="shared" si="123"/>
        <v/>
      </c>
      <c r="B1173" s="2" t="str">
        <f t="shared" si="124"/>
        <v/>
      </c>
      <c r="C1173" s="2" t="str">
        <f t="shared" si="122"/>
        <v/>
      </c>
      <c r="D1173" s="2" t="str">
        <f>IF(ISNUMBER(A1173),COUNTIF(Calculations!B:B, A1173),"")</f>
        <v/>
      </c>
      <c r="E1173" s="2" t="str">
        <f>IF(ISNUMBER(A1173),COUNTIF(Calculations!A:A, A1173),"")</f>
        <v/>
      </c>
      <c r="F1173" s="12" t="str">
        <f t="shared" si="125"/>
        <v/>
      </c>
      <c r="G1173" s="12" t="str">
        <f t="shared" si="126"/>
        <v/>
      </c>
    </row>
    <row r="1174" spans="1:7" x14ac:dyDescent="0.25">
      <c r="A1174" s="8" t="str">
        <f t="shared" si="123"/>
        <v/>
      </c>
      <c r="B1174" s="2" t="str">
        <f t="shared" si="124"/>
        <v/>
      </c>
      <c r="C1174" s="2" t="str">
        <f t="shared" si="122"/>
        <v/>
      </c>
      <c r="D1174" s="2" t="str">
        <f>IF(ISNUMBER(A1174),COUNTIF(Calculations!B:B, A1174),"")</f>
        <v/>
      </c>
      <c r="E1174" s="2" t="str">
        <f>IF(ISNUMBER(A1174),COUNTIF(Calculations!A:A, A1174),"")</f>
        <v/>
      </c>
      <c r="F1174" s="12" t="str">
        <f t="shared" si="125"/>
        <v/>
      </c>
      <c r="G1174" s="12" t="str">
        <f t="shared" si="126"/>
        <v/>
      </c>
    </row>
    <row r="1175" spans="1:7" x14ac:dyDescent="0.25">
      <c r="A1175" s="8" t="str">
        <f t="shared" si="123"/>
        <v/>
      </c>
      <c r="B1175" s="2" t="str">
        <f t="shared" si="124"/>
        <v/>
      </c>
      <c r="C1175" s="2" t="str">
        <f t="shared" si="122"/>
        <v/>
      </c>
      <c r="D1175" s="2" t="str">
        <f>IF(ISNUMBER(A1175),COUNTIF(Calculations!B:B, A1175),"")</f>
        <v/>
      </c>
      <c r="E1175" s="2" t="str">
        <f>IF(ISNUMBER(A1175),COUNTIF(Calculations!A:A, A1175),"")</f>
        <v/>
      </c>
      <c r="F1175" s="12" t="str">
        <f t="shared" si="125"/>
        <v/>
      </c>
      <c r="G1175" s="12" t="str">
        <f t="shared" si="126"/>
        <v/>
      </c>
    </row>
    <row r="1176" spans="1:7" x14ac:dyDescent="0.25">
      <c r="A1176" s="8" t="str">
        <f t="shared" si="123"/>
        <v/>
      </c>
      <c r="B1176" s="2" t="str">
        <f t="shared" si="124"/>
        <v/>
      </c>
      <c r="C1176" s="2" t="str">
        <f t="shared" si="122"/>
        <v/>
      </c>
      <c r="D1176" s="2" t="str">
        <f>IF(ISNUMBER(A1176),COUNTIF(Calculations!B:B, A1176),"")</f>
        <v/>
      </c>
      <c r="E1176" s="2" t="str">
        <f>IF(ISNUMBER(A1176),COUNTIF(Calculations!A:A, A1176),"")</f>
        <v/>
      </c>
      <c r="F1176" s="12" t="str">
        <f t="shared" si="125"/>
        <v/>
      </c>
      <c r="G1176" s="12" t="str">
        <f t="shared" si="126"/>
        <v/>
      </c>
    </row>
    <row r="1177" spans="1:7" x14ac:dyDescent="0.25">
      <c r="A1177" s="8" t="str">
        <f t="shared" si="123"/>
        <v/>
      </c>
      <c r="B1177" s="2" t="str">
        <f t="shared" si="124"/>
        <v/>
      </c>
      <c r="C1177" s="2" t="str">
        <f t="shared" si="122"/>
        <v/>
      </c>
      <c r="D1177" s="2" t="str">
        <f>IF(ISNUMBER(A1177),COUNTIF(Calculations!B:B, A1177),"")</f>
        <v/>
      </c>
      <c r="E1177" s="2" t="str">
        <f>IF(ISNUMBER(A1177),COUNTIF(Calculations!A:A, A1177),"")</f>
        <v/>
      </c>
      <c r="F1177" s="12" t="str">
        <f t="shared" si="125"/>
        <v/>
      </c>
      <c r="G1177" s="12" t="str">
        <f t="shared" si="126"/>
        <v/>
      </c>
    </row>
    <row r="1178" spans="1:7" x14ac:dyDescent="0.25">
      <c r="A1178" s="8" t="str">
        <f t="shared" si="123"/>
        <v/>
      </c>
      <c r="B1178" s="2" t="str">
        <f t="shared" si="124"/>
        <v/>
      </c>
      <c r="C1178" s="2" t="str">
        <f t="shared" si="122"/>
        <v/>
      </c>
      <c r="D1178" s="2" t="str">
        <f>IF(ISNUMBER(A1178),COUNTIF(Calculations!B:B, A1178),"")</f>
        <v/>
      </c>
      <c r="E1178" s="2" t="str">
        <f>IF(ISNUMBER(A1178),COUNTIF(Calculations!A:A, A1178),"")</f>
        <v/>
      </c>
      <c r="F1178" s="12" t="str">
        <f t="shared" si="125"/>
        <v/>
      </c>
      <c r="G1178" s="12" t="str">
        <f t="shared" si="126"/>
        <v/>
      </c>
    </row>
    <row r="1179" spans="1:7" x14ac:dyDescent="0.25">
      <c r="A1179" s="8" t="str">
        <f t="shared" si="123"/>
        <v/>
      </c>
      <c r="B1179" s="2" t="str">
        <f t="shared" si="124"/>
        <v/>
      </c>
      <c r="C1179" s="2" t="str">
        <f t="shared" si="122"/>
        <v/>
      </c>
      <c r="D1179" s="2" t="str">
        <f>IF(ISNUMBER(A1179),COUNTIF(Calculations!B:B, A1179),"")</f>
        <v/>
      </c>
      <c r="E1179" s="2" t="str">
        <f>IF(ISNUMBER(A1179),COUNTIF(Calculations!A:A, A1179),"")</f>
        <v/>
      </c>
      <c r="F1179" s="12" t="str">
        <f t="shared" si="125"/>
        <v/>
      </c>
      <c r="G1179" s="12" t="str">
        <f t="shared" si="126"/>
        <v/>
      </c>
    </row>
    <row r="1180" spans="1:7" x14ac:dyDescent="0.25">
      <c r="A1180" s="8" t="str">
        <f t="shared" si="123"/>
        <v/>
      </c>
      <c r="B1180" s="2" t="str">
        <f t="shared" si="124"/>
        <v/>
      </c>
      <c r="C1180" s="2" t="str">
        <f t="shared" si="122"/>
        <v/>
      </c>
      <c r="D1180" s="2" t="str">
        <f>IF(ISNUMBER(A1180),COUNTIF(Calculations!B:B, A1180),"")</f>
        <v/>
      </c>
      <c r="E1180" s="2" t="str">
        <f>IF(ISNUMBER(A1180),COUNTIF(Calculations!A:A, A1180),"")</f>
        <v/>
      </c>
      <c r="F1180" s="12" t="str">
        <f t="shared" si="125"/>
        <v/>
      </c>
      <c r="G1180" s="12" t="str">
        <f t="shared" si="126"/>
        <v/>
      </c>
    </row>
    <row r="1181" spans="1:7" x14ac:dyDescent="0.25">
      <c r="A1181" s="8" t="str">
        <f t="shared" si="123"/>
        <v/>
      </c>
      <c r="B1181" s="2" t="str">
        <f t="shared" si="124"/>
        <v/>
      </c>
      <c r="C1181" s="2" t="str">
        <f t="shared" si="122"/>
        <v/>
      </c>
      <c r="D1181" s="2" t="str">
        <f>IF(ISNUMBER(A1181),COUNTIF(Calculations!B:B, A1181),"")</f>
        <v/>
      </c>
      <c r="E1181" s="2" t="str">
        <f>IF(ISNUMBER(A1181),COUNTIF(Calculations!A:A, A1181),"")</f>
        <v/>
      </c>
      <c r="F1181" s="12" t="str">
        <f t="shared" si="125"/>
        <v/>
      </c>
      <c r="G1181" s="12" t="str">
        <f t="shared" si="126"/>
        <v/>
      </c>
    </row>
    <row r="1182" spans="1:7" x14ac:dyDescent="0.25">
      <c r="A1182" s="8" t="str">
        <f t="shared" si="123"/>
        <v/>
      </c>
      <c r="B1182" s="2" t="str">
        <f t="shared" si="124"/>
        <v/>
      </c>
      <c r="C1182" s="2" t="str">
        <f t="shared" si="122"/>
        <v/>
      </c>
      <c r="D1182" s="2" t="str">
        <f>IF(ISNUMBER(A1182),COUNTIF(Calculations!B:B, A1182),"")</f>
        <v/>
      </c>
      <c r="E1182" s="2" t="str">
        <f>IF(ISNUMBER(A1182),COUNTIF(Calculations!A:A, A1182),"")</f>
        <v/>
      </c>
      <c r="F1182" s="12" t="str">
        <f t="shared" si="125"/>
        <v/>
      </c>
      <c r="G1182" s="12" t="str">
        <f t="shared" si="126"/>
        <v/>
      </c>
    </row>
    <row r="1183" spans="1:7" x14ac:dyDescent="0.25">
      <c r="A1183" s="8" t="str">
        <f t="shared" si="123"/>
        <v/>
      </c>
      <c r="B1183" s="2" t="str">
        <f t="shared" si="124"/>
        <v/>
      </c>
      <c r="C1183" s="2" t="str">
        <f t="shared" si="122"/>
        <v/>
      </c>
      <c r="D1183" s="2" t="str">
        <f>IF(ISNUMBER(A1183),COUNTIF(Calculations!B:B, A1183),"")</f>
        <v/>
      </c>
      <c r="E1183" s="2" t="str">
        <f>IF(ISNUMBER(A1183),COUNTIF(Calculations!A:A, A1183),"")</f>
        <v/>
      </c>
      <c r="F1183" s="12" t="str">
        <f t="shared" si="125"/>
        <v/>
      </c>
      <c r="G1183" s="12" t="str">
        <f t="shared" si="126"/>
        <v/>
      </c>
    </row>
    <row r="1184" spans="1:7" x14ac:dyDescent="0.25">
      <c r="A1184" s="8" t="str">
        <f t="shared" si="123"/>
        <v/>
      </c>
      <c r="B1184" s="2" t="str">
        <f t="shared" si="124"/>
        <v/>
      </c>
      <c r="C1184" s="2" t="str">
        <f t="shared" si="122"/>
        <v/>
      </c>
      <c r="D1184" s="2" t="str">
        <f>IF(ISNUMBER(A1184),COUNTIF(Calculations!B:B, A1184),"")</f>
        <v/>
      </c>
      <c r="E1184" s="2" t="str">
        <f>IF(ISNUMBER(A1184),COUNTIF(Calculations!A:A, A1184),"")</f>
        <v/>
      </c>
      <c r="F1184" s="12" t="str">
        <f t="shared" si="125"/>
        <v/>
      </c>
      <c r="G1184" s="12" t="str">
        <f t="shared" si="126"/>
        <v/>
      </c>
    </row>
    <row r="1185" spans="1:7" x14ac:dyDescent="0.25">
      <c r="A1185" s="8" t="str">
        <f t="shared" si="123"/>
        <v/>
      </c>
      <c r="B1185" s="2" t="str">
        <f t="shared" si="124"/>
        <v/>
      </c>
      <c r="C1185" s="2" t="str">
        <f t="shared" si="122"/>
        <v/>
      </c>
      <c r="D1185" s="2" t="str">
        <f>IF(ISNUMBER(A1185),COUNTIF(Calculations!B:B, A1185),"")</f>
        <v/>
      </c>
      <c r="E1185" s="2" t="str">
        <f>IF(ISNUMBER(A1185),COUNTIF(Calculations!A:A, A1185),"")</f>
        <v/>
      </c>
      <c r="F1185" s="12" t="str">
        <f t="shared" si="125"/>
        <v/>
      </c>
      <c r="G1185" s="12" t="str">
        <f t="shared" si="126"/>
        <v/>
      </c>
    </row>
    <row r="1186" spans="1:7" x14ac:dyDescent="0.25">
      <c r="A1186" s="8" t="str">
        <f t="shared" si="123"/>
        <v/>
      </c>
      <c r="B1186" s="2" t="str">
        <f t="shared" si="124"/>
        <v/>
      </c>
      <c r="C1186" s="2" t="str">
        <f t="shared" si="122"/>
        <v/>
      </c>
      <c r="D1186" s="2" t="str">
        <f>IF(ISNUMBER(A1186),COUNTIF(Calculations!B:B, A1186),"")</f>
        <v/>
      </c>
      <c r="E1186" s="2" t="str">
        <f>IF(ISNUMBER(A1186),COUNTIF(Calculations!A:A, A1186),"")</f>
        <v/>
      </c>
      <c r="F1186" s="12" t="str">
        <f t="shared" si="125"/>
        <v/>
      </c>
      <c r="G1186" s="12" t="str">
        <f t="shared" si="126"/>
        <v/>
      </c>
    </row>
    <row r="1187" spans="1:7" x14ac:dyDescent="0.25">
      <c r="A1187" s="8" t="str">
        <f t="shared" si="123"/>
        <v/>
      </c>
      <c r="B1187" s="2" t="str">
        <f t="shared" si="124"/>
        <v/>
      </c>
      <c r="C1187" s="2" t="str">
        <f t="shared" si="122"/>
        <v/>
      </c>
      <c r="D1187" s="2" t="str">
        <f>IF(ISNUMBER(A1187),COUNTIF(Calculations!B:B, A1187),"")</f>
        <v/>
      </c>
      <c r="E1187" s="2" t="str">
        <f>IF(ISNUMBER(A1187),COUNTIF(Calculations!A:A, A1187),"")</f>
        <v/>
      </c>
      <c r="F1187" s="12" t="str">
        <f t="shared" si="125"/>
        <v/>
      </c>
      <c r="G1187" s="12" t="str">
        <f t="shared" si="126"/>
        <v/>
      </c>
    </row>
    <row r="1188" spans="1:7" x14ac:dyDescent="0.25">
      <c r="A1188" s="8" t="str">
        <f t="shared" si="123"/>
        <v/>
      </c>
      <c r="B1188" s="2" t="str">
        <f t="shared" si="124"/>
        <v/>
      </c>
      <c r="C1188" s="2" t="str">
        <f t="shared" si="122"/>
        <v/>
      </c>
      <c r="D1188" s="2" t="str">
        <f>IF(ISNUMBER(A1188),COUNTIF(Calculations!B:B, A1188),"")</f>
        <v/>
      </c>
      <c r="E1188" s="2" t="str">
        <f>IF(ISNUMBER(A1188),COUNTIF(Calculations!A:A, A1188),"")</f>
        <v/>
      </c>
      <c r="F1188" s="12" t="str">
        <f t="shared" si="125"/>
        <v/>
      </c>
      <c r="G1188" s="12" t="str">
        <f t="shared" si="126"/>
        <v/>
      </c>
    </row>
    <row r="1189" spans="1:7" x14ac:dyDescent="0.25">
      <c r="A1189" s="8" t="str">
        <f t="shared" si="123"/>
        <v/>
      </c>
      <c r="B1189" s="2" t="str">
        <f t="shared" si="124"/>
        <v/>
      </c>
      <c r="C1189" s="2" t="str">
        <f t="shared" si="122"/>
        <v/>
      </c>
      <c r="D1189" s="2" t="str">
        <f>IF(ISNUMBER(A1189),COUNTIF(Calculations!B:B, A1189),"")</f>
        <v/>
      </c>
      <c r="E1189" s="2" t="str">
        <f>IF(ISNUMBER(A1189),COUNTIF(Calculations!A:A, A1189),"")</f>
        <v/>
      </c>
      <c r="F1189" s="12" t="str">
        <f t="shared" si="125"/>
        <v/>
      </c>
      <c r="G1189" s="12" t="str">
        <f t="shared" si="126"/>
        <v/>
      </c>
    </row>
    <row r="1190" spans="1:7" x14ac:dyDescent="0.25">
      <c r="A1190" s="8" t="str">
        <f t="shared" si="123"/>
        <v/>
      </c>
      <c r="B1190" s="2" t="str">
        <f t="shared" si="124"/>
        <v/>
      </c>
      <c r="C1190" s="2" t="str">
        <f t="shared" si="122"/>
        <v/>
      </c>
      <c r="D1190" s="2" t="str">
        <f>IF(ISNUMBER(A1190),COUNTIF(Calculations!B:B, A1190),"")</f>
        <v/>
      </c>
      <c r="E1190" s="2" t="str">
        <f>IF(ISNUMBER(A1190),COUNTIF(Calculations!A:A, A1190),"")</f>
        <v/>
      </c>
      <c r="F1190" s="12" t="str">
        <f t="shared" si="125"/>
        <v/>
      </c>
      <c r="G1190" s="12" t="str">
        <f t="shared" si="126"/>
        <v/>
      </c>
    </row>
    <row r="1191" spans="1:7" x14ac:dyDescent="0.25">
      <c r="A1191" s="8" t="str">
        <f t="shared" si="123"/>
        <v/>
      </c>
      <c r="B1191" s="2" t="str">
        <f t="shared" si="124"/>
        <v/>
      </c>
      <c r="C1191" s="2" t="str">
        <f t="shared" si="122"/>
        <v/>
      </c>
      <c r="D1191" s="2" t="str">
        <f>IF(ISNUMBER(A1191),COUNTIF(Calculations!B:B, A1191),"")</f>
        <v/>
      </c>
      <c r="E1191" s="2" t="str">
        <f>IF(ISNUMBER(A1191),COUNTIF(Calculations!A:A, A1191),"")</f>
        <v/>
      </c>
      <c r="F1191" s="12" t="str">
        <f t="shared" si="125"/>
        <v/>
      </c>
      <c r="G1191" s="12" t="str">
        <f t="shared" si="126"/>
        <v/>
      </c>
    </row>
    <row r="1192" spans="1:7" x14ac:dyDescent="0.25">
      <c r="A1192" s="8" t="str">
        <f t="shared" si="123"/>
        <v/>
      </c>
      <c r="B1192" s="2" t="str">
        <f t="shared" si="124"/>
        <v/>
      </c>
      <c r="C1192" s="2" t="str">
        <f t="shared" si="122"/>
        <v/>
      </c>
      <c r="D1192" s="2" t="str">
        <f>IF(ISNUMBER(A1192),COUNTIF(Calculations!B:B, A1192),"")</f>
        <v/>
      </c>
      <c r="E1192" s="2" t="str">
        <f>IF(ISNUMBER(A1192),COUNTIF(Calculations!A:A, A1192),"")</f>
        <v/>
      </c>
      <c r="F1192" s="12" t="str">
        <f t="shared" si="125"/>
        <v/>
      </c>
      <c r="G1192" s="12" t="str">
        <f t="shared" si="126"/>
        <v/>
      </c>
    </row>
    <row r="1193" spans="1:7" x14ac:dyDescent="0.25">
      <c r="A1193" s="8" t="str">
        <f t="shared" si="123"/>
        <v/>
      </c>
      <c r="B1193" s="2" t="str">
        <f t="shared" si="124"/>
        <v/>
      </c>
      <c r="C1193" s="2" t="str">
        <f t="shared" si="122"/>
        <v/>
      </c>
      <c r="D1193" s="2" t="str">
        <f>IF(ISNUMBER(A1193),COUNTIF(Calculations!B:B, A1193),"")</f>
        <v/>
      </c>
      <c r="E1193" s="2" t="str">
        <f>IF(ISNUMBER(A1193),COUNTIF(Calculations!A:A, A1193),"")</f>
        <v/>
      </c>
      <c r="F1193" s="12" t="str">
        <f t="shared" si="125"/>
        <v/>
      </c>
      <c r="G1193" s="12" t="str">
        <f t="shared" si="126"/>
        <v/>
      </c>
    </row>
    <row r="1194" spans="1:7" x14ac:dyDescent="0.25">
      <c r="A1194" s="8" t="str">
        <f t="shared" si="123"/>
        <v/>
      </c>
      <c r="B1194" s="2" t="str">
        <f t="shared" si="124"/>
        <v/>
      </c>
      <c r="C1194" s="2" t="str">
        <f t="shared" si="122"/>
        <v/>
      </c>
      <c r="D1194" s="2" t="str">
        <f>IF(ISNUMBER(A1194),COUNTIF(Calculations!B:B, A1194),"")</f>
        <v/>
      </c>
      <c r="E1194" s="2" t="str">
        <f>IF(ISNUMBER(A1194),COUNTIF(Calculations!A:A, A1194),"")</f>
        <v/>
      </c>
      <c r="F1194" s="12" t="str">
        <f t="shared" si="125"/>
        <v/>
      </c>
      <c r="G1194" s="12" t="str">
        <f t="shared" si="126"/>
        <v/>
      </c>
    </row>
    <row r="1195" spans="1:7" x14ac:dyDescent="0.25">
      <c r="A1195" s="8" t="str">
        <f t="shared" si="123"/>
        <v/>
      </c>
      <c r="B1195" s="2" t="str">
        <f t="shared" si="124"/>
        <v/>
      </c>
      <c r="C1195" s="2" t="str">
        <f t="shared" si="122"/>
        <v/>
      </c>
      <c r="D1195" s="2" t="str">
        <f>IF(ISNUMBER(A1195),COUNTIF(Calculations!B:B, A1195),"")</f>
        <v/>
      </c>
      <c r="E1195" s="2" t="str">
        <f>IF(ISNUMBER(A1195),COUNTIF(Calculations!A:A, A1195),"")</f>
        <v/>
      </c>
      <c r="F1195" s="12" t="str">
        <f t="shared" si="125"/>
        <v/>
      </c>
      <c r="G1195" s="12" t="str">
        <f t="shared" si="126"/>
        <v/>
      </c>
    </row>
    <row r="1196" spans="1:7" x14ac:dyDescent="0.25">
      <c r="A1196" s="8" t="str">
        <f t="shared" si="123"/>
        <v/>
      </c>
      <c r="B1196" s="2" t="str">
        <f t="shared" si="124"/>
        <v/>
      </c>
      <c r="C1196" s="2" t="str">
        <f t="shared" si="122"/>
        <v/>
      </c>
      <c r="D1196" s="2" t="str">
        <f>IF(ISNUMBER(A1196),COUNTIF(Calculations!B:B, A1196),"")</f>
        <v/>
      </c>
      <c r="E1196" s="2" t="str">
        <f>IF(ISNUMBER(A1196),COUNTIF(Calculations!A:A, A1196),"")</f>
        <v/>
      </c>
      <c r="F1196" s="12" t="str">
        <f t="shared" si="125"/>
        <v/>
      </c>
      <c r="G1196" s="12" t="str">
        <f t="shared" si="126"/>
        <v/>
      </c>
    </row>
    <row r="1197" spans="1:7" x14ac:dyDescent="0.25">
      <c r="A1197" s="8" t="str">
        <f t="shared" si="123"/>
        <v/>
      </c>
      <c r="B1197" s="2" t="str">
        <f t="shared" si="124"/>
        <v/>
      </c>
      <c r="C1197" s="2" t="str">
        <f t="shared" si="122"/>
        <v/>
      </c>
      <c r="D1197" s="2" t="str">
        <f>IF(ISNUMBER(A1197),COUNTIF(Calculations!B:B, A1197),"")</f>
        <v/>
      </c>
      <c r="E1197" s="2" t="str">
        <f>IF(ISNUMBER(A1197),COUNTIF(Calculations!A:A, A1197),"")</f>
        <v/>
      </c>
      <c r="F1197" s="12" t="str">
        <f t="shared" si="125"/>
        <v/>
      </c>
      <c r="G1197" s="12" t="str">
        <f t="shared" si="126"/>
        <v/>
      </c>
    </row>
    <row r="1198" spans="1:7" x14ac:dyDescent="0.25">
      <c r="A1198" s="8" t="str">
        <f t="shared" si="123"/>
        <v/>
      </c>
      <c r="B1198" s="2" t="str">
        <f t="shared" si="124"/>
        <v/>
      </c>
      <c r="C1198" s="2" t="str">
        <f t="shared" si="122"/>
        <v/>
      </c>
      <c r="D1198" s="2" t="str">
        <f>IF(ISNUMBER(A1198),COUNTIF(Calculations!B:B, A1198),"")</f>
        <v/>
      </c>
      <c r="E1198" s="2" t="str">
        <f>IF(ISNUMBER(A1198),COUNTIF(Calculations!A:A, A1198),"")</f>
        <v/>
      </c>
      <c r="F1198" s="12" t="str">
        <f t="shared" si="125"/>
        <v/>
      </c>
      <c r="G1198" s="12" t="str">
        <f t="shared" si="126"/>
        <v/>
      </c>
    </row>
    <row r="1199" spans="1:7" x14ac:dyDescent="0.25">
      <c r="A1199" s="8" t="str">
        <f t="shared" si="123"/>
        <v/>
      </c>
      <c r="B1199" s="2" t="str">
        <f t="shared" si="124"/>
        <v/>
      </c>
      <c r="C1199" s="2" t="str">
        <f t="shared" si="122"/>
        <v/>
      </c>
      <c r="D1199" s="2" t="str">
        <f>IF(ISNUMBER(A1199),COUNTIF(Calculations!B:B, A1199),"")</f>
        <v/>
      </c>
      <c r="E1199" s="2" t="str">
        <f>IF(ISNUMBER(A1199),COUNTIF(Calculations!A:A, A1199),"")</f>
        <v/>
      </c>
      <c r="F1199" s="12" t="str">
        <f t="shared" si="125"/>
        <v/>
      </c>
      <c r="G1199" s="12" t="str">
        <f t="shared" si="126"/>
        <v/>
      </c>
    </row>
    <row r="1200" spans="1:7" x14ac:dyDescent="0.25">
      <c r="A1200" s="8" t="str">
        <f t="shared" si="123"/>
        <v/>
      </c>
      <c r="B1200" s="2" t="str">
        <f t="shared" si="124"/>
        <v/>
      </c>
      <c r="C1200" s="2" t="str">
        <f t="shared" si="122"/>
        <v/>
      </c>
      <c r="D1200" s="2" t="str">
        <f>IF(ISNUMBER(A1200),COUNTIF(Calculations!B:B, A1200),"")</f>
        <v/>
      </c>
      <c r="E1200" s="2" t="str">
        <f>IF(ISNUMBER(A1200),COUNTIF(Calculations!A:A, A1200),"")</f>
        <v/>
      </c>
      <c r="F1200" s="12" t="str">
        <f t="shared" si="125"/>
        <v/>
      </c>
      <c r="G1200" s="12" t="str">
        <f t="shared" si="126"/>
        <v/>
      </c>
    </row>
    <row r="1201" spans="1:7" x14ac:dyDescent="0.25">
      <c r="A1201" s="8" t="str">
        <f t="shared" si="123"/>
        <v/>
      </c>
      <c r="B1201" s="2" t="str">
        <f t="shared" si="124"/>
        <v/>
      </c>
      <c r="C1201" s="2" t="str">
        <f t="shared" si="122"/>
        <v/>
      </c>
      <c r="D1201" s="2" t="str">
        <f>IF(ISNUMBER(A1201),COUNTIF(Calculations!B:B, A1201),"")</f>
        <v/>
      </c>
      <c r="E1201" s="2" t="str">
        <f>IF(ISNUMBER(A1201),COUNTIF(Calculations!A:A, A1201),"")</f>
        <v/>
      </c>
      <c r="F1201" s="12" t="str">
        <f t="shared" si="125"/>
        <v/>
      </c>
      <c r="G1201" s="12" t="str">
        <f t="shared" si="126"/>
        <v/>
      </c>
    </row>
    <row r="1202" spans="1:7" x14ac:dyDescent="0.25">
      <c r="A1202" s="8" t="str">
        <f t="shared" si="123"/>
        <v/>
      </c>
      <c r="B1202" s="2" t="str">
        <f t="shared" si="124"/>
        <v/>
      </c>
      <c r="C1202" s="2" t="str">
        <f t="shared" si="122"/>
        <v/>
      </c>
      <c r="D1202" s="2" t="str">
        <f>IF(ISNUMBER(A1202),COUNTIF(Calculations!B:B, A1202),"")</f>
        <v/>
      </c>
      <c r="E1202" s="2" t="str">
        <f>IF(ISNUMBER(A1202),COUNTIF(Calculations!A:A, A1202),"")</f>
        <v/>
      </c>
      <c r="F1202" s="12" t="str">
        <f t="shared" si="125"/>
        <v/>
      </c>
      <c r="G1202" s="12" t="str">
        <f t="shared" si="126"/>
        <v/>
      </c>
    </row>
    <row r="1203" spans="1:7" x14ac:dyDescent="0.25">
      <c r="A1203" s="8" t="str">
        <f t="shared" si="123"/>
        <v/>
      </c>
      <c r="B1203" s="2" t="str">
        <f t="shared" si="124"/>
        <v/>
      </c>
      <c r="C1203" s="2" t="str">
        <f t="shared" si="122"/>
        <v/>
      </c>
      <c r="D1203" s="2" t="str">
        <f>IF(ISNUMBER(A1203),COUNTIF(Calculations!B:B, A1203),"")</f>
        <v/>
      </c>
      <c r="E1203" s="2" t="str">
        <f>IF(ISNUMBER(A1203),COUNTIF(Calculations!A:A, A1203),"")</f>
        <v/>
      </c>
      <c r="F1203" s="12" t="str">
        <f t="shared" si="125"/>
        <v/>
      </c>
      <c r="G1203" s="12" t="str">
        <f t="shared" si="126"/>
        <v/>
      </c>
    </row>
    <row r="1204" spans="1:7" x14ac:dyDescent="0.25">
      <c r="A1204" s="8" t="str">
        <f t="shared" si="123"/>
        <v/>
      </c>
      <c r="B1204" s="2" t="str">
        <f t="shared" si="124"/>
        <v/>
      </c>
      <c r="C1204" s="2" t="str">
        <f t="shared" si="122"/>
        <v/>
      </c>
      <c r="D1204" s="2" t="str">
        <f>IF(ISNUMBER(A1204),COUNTIF(Calculations!B:B, A1204),"")</f>
        <v/>
      </c>
      <c r="E1204" s="2" t="str">
        <f>IF(ISNUMBER(A1204),COUNTIF(Calculations!A:A, A1204),"")</f>
        <v/>
      </c>
      <c r="F1204" s="12" t="str">
        <f t="shared" si="125"/>
        <v/>
      </c>
      <c r="G1204" s="12" t="str">
        <f t="shared" si="126"/>
        <v/>
      </c>
    </row>
    <row r="1205" spans="1:7" x14ac:dyDescent="0.25">
      <c r="A1205" s="8" t="str">
        <f t="shared" si="123"/>
        <v/>
      </c>
      <c r="B1205" s="2" t="str">
        <f t="shared" si="124"/>
        <v/>
      </c>
      <c r="C1205" s="2" t="str">
        <f t="shared" si="122"/>
        <v/>
      </c>
      <c r="D1205" s="2" t="str">
        <f>IF(ISNUMBER(A1205),COUNTIF(Calculations!B:B, A1205),"")</f>
        <v/>
      </c>
      <c r="E1205" s="2" t="str">
        <f>IF(ISNUMBER(A1205),COUNTIF(Calculations!A:A, A1205),"")</f>
        <v/>
      </c>
      <c r="F1205" s="12" t="str">
        <f t="shared" si="125"/>
        <v/>
      </c>
      <c r="G1205" s="12" t="str">
        <f t="shared" si="126"/>
        <v/>
      </c>
    </row>
    <row r="1206" spans="1:7" x14ac:dyDescent="0.25">
      <c r="A1206" s="8" t="str">
        <f t="shared" si="123"/>
        <v/>
      </c>
      <c r="B1206" s="2" t="str">
        <f t="shared" si="124"/>
        <v/>
      </c>
      <c r="C1206" s="2" t="str">
        <f t="shared" si="122"/>
        <v/>
      </c>
      <c r="D1206" s="2" t="str">
        <f>IF(ISNUMBER(A1206),COUNTIF(Calculations!B:B, A1206),"")</f>
        <v/>
      </c>
      <c r="E1206" s="2" t="str">
        <f>IF(ISNUMBER(A1206),COUNTIF(Calculations!A:A, A1206),"")</f>
        <v/>
      </c>
      <c r="F1206" s="12" t="str">
        <f t="shared" si="125"/>
        <v/>
      </c>
      <c r="G1206" s="12" t="str">
        <f t="shared" si="126"/>
        <v/>
      </c>
    </row>
    <row r="1207" spans="1:7" x14ac:dyDescent="0.25">
      <c r="A1207" s="8" t="str">
        <f t="shared" si="123"/>
        <v/>
      </c>
      <c r="B1207" s="2" t="str">
        <f t="shared" si="124"/>
        <v/>
      </c>
      <c r="C1207" s="2" t="str">
        <f t="shared" si="122"/>
        <v/>
      </c>
      <c r="D1207" s="2" t="str">
        <f>IF(ISNUMBER(A1207),COUNTIF(Calculations!B:B, A1207),"")</f>
        <v/>
      </c>
      <c r="E1207" s="2" t="str">
        <f>IF(ISNUMBER(A1207),COUNTIF(Calculations!A:A, A1207),"")</f>
        <v/>
      </c>
      <c r="F1207" s="12" t="str">
        <f t="shared" si="125"/>
        <v/>
      </c>
      <c r="G1207" s="12" t="str">
        <f t="shared" si="126"/>
        <v/>
      </c>
    </row>
    <row r="1208" spans="1:7" x14ac:dyDescent="0.25">
      <c r="A1208" s="8" t="str">
        <f t="shared" si="123"/>
        <v/>
      </c>
      <c r="B1208" s="2" t="str">
        <f t="shared" si="124"/>
        <v/>
      </c>
      <c r="C1208" s="2" t="str">
        <f t="shared" si="122"/>
        <v/>
      </c>
      <c r="D1208" s="2" t="str">
        <f>IF(ISNUMBER(A1208),COUNTIF(Calculations!B:B, A1208),"")</f>
        <v/>
      </c>
      <c r="E1208" s="2" t="str">
        <f>IF(ISNUMBER(A1208),COUNTIF(Calculations!A:A, A1208),"")</f>
        <v/>
      </c>
      <c r="F1208" s="12" t="str">
        <f t="shared" si="125"/>
        <v/>
      </c>
      <c r="G1208" s="12" t="str">
        <f t="shared" si="126"/>
        <v/>
      </c>
    </row>
    <row r="1209" spans="1:7" x14ac:dyDescent="0.25">
      <c r="A1209" s="8" t="str">
        <f t="shared" si="123"/>
        <v/>
      </c>
      <c r="B1209" s="2" t="str">
        <f t="shared" si="124"/>
        <v/>
      </c>
      <c r="C1209" s="2" t="str">
        <f t="shared" si="122"/>
        <v/>
      </c>
      <c r="D1209" s="2" t="str">
        <f>IF(ISNUMBER(A1209),COUNTIF(Calculations!B:B, A1209),"")</f>
        <v/>
      </c>
      <c r="E1209" s="2" t="str">
        <f>IF(ISNUMBER(A1209),COUNTIF(Calculations!A:A, A1209),"")</f>
        <v/>
      </c>
      <c r="F1209" s="12" t="str">
        <f t="shared" si="125"/>
        <v/>
      </c>
      <c r="G1209" s="12" t="str">
        <f t="shared" si="126"/>
        <v/>
      </c>
    </row>
    <row r="1210" spans="1:7" x14ac:dyDescent="0.25">
      <c r="A1210" s="8" t="str">
        <f t="shared" si="123"/>
        <v/>
      </c>
      <c r="B1210" s="2" t="str">
        <f t="shared" si="124"/>
        <v/>
      </c>
      <c r="C1210" s="2" t="str">
        <f t="shared" si="122"/>
        <v/>
      </c>
      <c r="D1210" s="2" t="str">
        <f>IF(ISNUMBER(A1210),COUNTIF(Calculations!B:B, A1210),"")</f>
        <v/>
      </c>
      <c r="E1210" s="2" t="str">
        <f>IF(ISNUMBER(A1210),COUNTIF(Calculations!A:A, A1210),"")</f>
        <v/>
      </c>
      <c r="F1210" s="12" t="str">
        <f t="shared" si="125"/>
        <v/>
      </c>
      <c r="G1210" s="12" t="str">
        <f t="shared" si="126"/>
        <v/>
      </c>
    </row>
    <row r="1211" spans="1:7" x14ac:dyDescent="0.25">
      <c r="A1211" s="8" t="str">
        <f t="shared" si="123"/>
        <v/>
      </c>
      <c r="B1211" s="2" t="str">
        <f t="shared" si="124"/>
        <v/>
      </c>
      <c r="C1211" s="2" t="str">
        <f t="shared" si="122"/>
        <v/>
      </c>
      <c r="D1211" s="2" t="str">
        <f>IF(ISNUMBER(A1211),COUNTIF(Calculations!B:B, A1211),"")</f>
        <v/>
      </c>
      <c r="E1211" s="2" t="str">
        <f>IF(ISNUMBER(A1211),COUNTIF(Calculations!A:A, A1211),"")</f>
        <v/>
      </c>
      <c r="F1211" s="12" t="str">
        <f t="shared" si="125"/>
        <v/>
      </c>
      <c r="G1211" s="12" t="str">
        <f t="shared" si="126"/>
        <v/>
      </c>
    </row>
    <row r="1212" spans="1:7" x14ac:dyDescent="0.25">
      <c r="A1212" s="8" t="str">
        <f t="shared" si="123"/>
        <v/>
      </c>
      <c r="B1212" s="2" t="str">
        <f t="shared" si="124"/>
        <v/>
      </c>
      <c r="C1212" s="2" t="str">
        <f t="shared" si="122"/>
        <v/>
      </c>
      <c r="D1212" s="2" t="str">
        <f>IF(ISNUMBER(A1212),COUNTIF(Calculations!B:B, A1212),"")</f>
        <v/>
      </c>
      <c r="E1212" s="2" t="str">
        <f>IF(ISNUMBER(A1212),COUNTIF(Calculations!A:A, A1212),"")</f>
        <v/>
      </c>
      <c r="F1212" s="12" t="str">
        <f t="shared" si="125"/>
        <v/>
      </c>
      <c r="G1212" s="12" t="str">
        <f t="shared" si="126"/>
        <v/>
      </c>
    </row>
    <row r="1213" spans="1:7" x14ac:dyDescent="0.25">
      <c r="A1213" s="8" t="str">
        <f t="shared" si="123"/>
        <v/>
      </c>
      <c r="B1213" s="2" t="str">
        <f t="shared" si="124"/>
        <v/>
      </c>
      <c r="C1213" s="2" t="str">
        <f t="shared" si="122"/>
        <v/>
      </c>
      <c r="D1213" s="2" t="str">
        <f>IF(ISNUMBER(A1213),COUNTIF(Calculations!B:B, A1213),"")</f>
        <v/>
      </c>
      <c r="E1213" s="2" t="str">
        <f>IF(ISNUMBER(A1213),COUNTIF(Calculations!A:A, A1213),"")</f>
        <v/>
      </c>
      <c r="F1213" s="12" t="str">
        <f t="shared" si="125"/>
        <v/>
      </c>
      <c r="G1213" s="12" t="str">
        <f t="shared" si="126"/>
        <v/>
      </c>
    </row>
    <row r="1214" spans="1:7" x14ac:dyDescent="0.25">
      <c r="A1214" s="8" t="str">
        <f t="shared" si="123"/>
        <v/>
      </c>
      <c r="B1214" s="2" t="str">
        <f t="shared" si="124"/>
        <v/>
      </c>
      <c r="C1214" s="2" t="str">
        <f t="shared" si="122"/>
        <v/>
      </c>
      <c r="D1214" s="2" t="str">
        <f>IF(ISNUMBER(A1214),COUNTIF(Calculations!B:B, A1214),"")</f>
        <v/>
      </c>
      <c r="E1214" s="2" t="str">
        <f>IF(ISNUMBER(A1214),COUNTIF(Calculations!A:A, A1214),"")</f>
        <v/>
      </c>
      <c r="F1214" s="12" t="str">
        <f t="shared" si="125"/>
        <v/>
      </c>
      <c r="G1214" s="12" t="str">
        <f t="shared" si="126"/>
        <v/>
      </c>
    </row>
    <row r="1215" spans="1:7" x14ac:dyDescent="0.25">
      <c r="A1215" s="8" t="str">
        <f t="shared" si="123"/>
        <v/>
      </c>
      <c r="B1215" s="2" t="str">
        <f t="shared" si="124"/>
        <v/>
      </c>
      <c r="C1215" s="2" t="str">
        <f t="shared" si="122"/>
        <v/>
      </c>
      <c r="D1215" s="2" t="str">
        <f>IF(ISNUMBER(A1215),COUNTIF(Calculations!B:B, A1215),"")</f>
        <v/>
      </c>
      <c r="E1215" s="2" t="str">
        <f>IF(ISNUMBER(A1215),COUNTIF(Calculations!A:A, A1215),"")</f>
        <v/>
      </c>
      <c r="F1215" s="12" t="str">
        <f t="shared" si="125"/>
        <v/>
      </c>
      <c r="G1215" s="12" t="str">
        <f t="shared" si="126"/>
        <v/>
      </c>
    </row>
    <row r="1216" spans="1:7" x14ac:dyDescent="0.25">
      <c r="A1216" s="8" t="str">
        <f t="shared" si="123"/>
        <v/>
      </c>
      <c r="B1216" s="2" t="str">
        <f t="shared" si="124"/>
        <v/>
      </c>
      <c r="C1216" s="2" t="str">
        <f t="shared" si="122"/>
        <v/>
      </c>
      <c r="D1216" s="2" t="str">
        <f>IF(ISNUMBER(A1216),COUNTIF(Calculations!B:B, A1216),"")</f>
        <v/>
      </c>
      <c r="E1216" s="2" t="str">
        <f>IF(ISNUMBER(A1216),COUNTIF(Calculations!A:A, A1216),"")</f>
        <v/>
      </c>
      <c r="F1216" s="12" t="str">
        <f t="shared" si="125"/>
        <v/>
      </c>
      <c r="G1216" s="12" t="str">
        <f t="shared" si="126"/>
        <v/>
      </c>
    </row>
    <row r="1217" spans="1:7" x14ac:dyDescent="0.25">
      <c r="A1217" s="8" t="str">
        <f t="shared" si="123"/>
        <v/>
      </c>
      <c r="B1217" s="2" t="str">
        <f t="shared" si="124"/>
        <v/>
      </c>
      <c r="C1217" s="2" t="str">
        <f t="shared" si="122"/>
        <v/>
      </c>
      <c r="D1217" s="2" t="str">
        <f>IF(ISNUMBER(A1217),COUNTIF(Calculations!B:B, A1217),"")</f>
        <v/>
      </c>
      <c r="E1217" s="2" t="str">
        <f>IF(ISNUMBER(A1217),COUNTIF(Calculations!A:A, A1217),"")</f>
        <v/>
      </c>
      <c r="F1217" s="12" t="str">
        <f t="shared" si="125"/>
        <v/>
      </c>
      <c r="G1217" s="12" t="str">
        <f t="shared" si="126"/>
        <v/>
      </c>
    </row>
    <row r="1218" spans="1:7" x14ac:dyDescent="0.25">
      <c r="A1218" s="8" t="str">
        <f t="shared" si="123"/>
        <v/>
      </c>
      <c r="B1218" s="2" t="str">
        <f t="shared" si="124"/>
        <v/>
      </c>
      <c r="C1218" s="2" t="str">
        <f t="shared" ref="C1218:C1251" si="127">IF(ISNUMBER(A1218),COUNTIFS(IndirectStartDates,"&lt;="&amp;A1218,IndirectCompletedDates,"&gt;"&amp;A1218) + COUNTIFS(IndirectStartDates,"&lt;="&amp;A1218,IndirectCompletedDates,""),"")</f>
        <v/>
      </c>
      <c r="D1218" s="2" t="str">
        <f>IF(ISNUMBER(A1218),COUNTIF(Calculations!B:B, A1218),"")</f>
        <v/>
      </c>
      <c r="E1218" s="2" t="str">
        <f>IF(ISNUMBER(A1218),COUNTIF(Calculations!A:A, A1218),"")</f>
        <v/>
      </c>
      <c r="F1218" s="12" t="str">
        <f t="shared" si="125"/>
        <v/>
      </c>
      <c r="G1218" s="12" t="str">
        <f t="shared" si="126"/>
        <v/>
      </c>
    </row>
    <row r="1219" spans="1:7" x14ac:dyDescent="0.25">
      <c r="A1219" s="8" t="str">
        <f t="shared" ref="A1219:A1251" si="128">IF(ISNUMBER(A1218),IF(A1218+1&lt;=MAX(IndirectStartDates,IndirectCompletedDates),A1218+1,""),"")</f>
        <v/>
      </c>
      <c r="B1219" s="2" t="str">
        <f t="shared" ref="B1219:B1251" si="129">IF(ISNUMBER(A1219),YEAR(A1219)&amp;"-"&amp;TEXT(WEEKNUM(A1219),"00"),"")</f>
        <v/>
      </c>
      <c r="C1219" s="2" t="str">
        <f t="shared" si="127"/>
        <v/>
      </c>
      <c r="D1219" s="2" t="str">
        <f>IF(ISNUMBER(A1219),COUNTIF(Calculations!B:B, A1219),"")</f>
        <v/>
      </c>
      <c r="E1219" s="2" t="str">
        <f>IF(ISNUMBER(A1219),COUNTIF(Calculations!A:A, A1219),"")</f>
        <v/>
      </c>
      <c r="F1219" s="12" t="str">
        <f t="shared" si="125"/>
        <v/>
      </c>
      <c r="G1219" s="12" t="str">
        <f t="shared" si="126"/>
        <v/>
      </c>
    </row>
    <row r="1220" spans="1:7" x14ac:dyDescent="0.25">
      <c r="A1220" s="8" t="str">
        <f t="shared" si="128"/>
        <v/>
      </c>
      <c r="B1220" s="2" t="str">
        <f t="shared" si="129"/>
        <v/>
      </c>
      <c r="C1220" s="2" t="str">
        <f t="shared" si="127"/>
        <v/>
      </c>
      <c r="D1220" s="2" t="str">
        <f>IF(ISNUMBER(A1220),COUNTIF(Calculations!B:B, A1220),"")</f>
        <v/>
      </c>
      <c r="E1220" s="2" t="str">
        <f>IF(ISNUMBER(A1220),COUNTIF(Calculations!A:A, A1220),"")</f>
        <v/>
      </c>
      <c r="F1220" s="12" t="str">
        <f t="shared" ref="F1220:F1251" si="130">IF(ISNUMBER(A1220),F1219 + D1220,"")</f>
        <v/>
      </c>
      <c r="G1220" s="12" t="str">
        <f t="shared" ref="G1220:G1251" si="131">IF(ISNUMBER(A1220),G1219 + E1220,"")</f>
        <v/>
      </c>
    </row>
    <row r="1221" spans="1:7" x14ac:dyDescent="0.25">
      <c r="A1221" s="8" t="str">
        <f t="shared" si="128"/>
        <v/>
      </c>
      <c r="B1221" s="2" t="str">
        <f t="shared" si="129"/>
        <v/>
      </c>
      <c r="C1221" s="2" t="str">
        <f t="shared" si="127"/>
        <v/>
      </c>
      <c r="D1221" s="2" t="str">
        <f>IF(ISNUMBER(A1221),COUNTIF(Calculations!B:B, A1221),"")</f>
        <v/>
      </c>
      <c r="E1221" s="2" t="str">
        <f>IF(ISNUMBER(A1221),COUNTIF(Calculations!A:A, A1221),"")</f>
        <v/>
      </c>
      <c r="F1221" s="12" t="str">
        <f t="shared" si="130"/>
        <v/>
      </c>
      <c r="G1221" s="12" t="str">
        <f t="shared" si="131"/>
        <v/>
      </c>
    </row>
    <row r="1222" spans="1:7" x14ac:dyDescent="0.25">
      <c r="A1222" s="8" t="str">
        <f t="shared" si="128"/>
        <v/>
      </c>
      <c r="B1222" s="2" t="str">
        <f t="shared" si="129"/>
        <v/>
      </c>
      <c r="C1222" s="2" t="str">
        <f t="shared" si="127"/>
        <v/>
      </c>
      <c r="D1222" s="2" t="str">
        <f>IF(ISNUMBER(A1222),COUNTIF(Calculations!B:B, A1222),"")</f>
        <v/>
      </c>
      <c r="E1222" s="2" t="str">
        <f>IF(ISNUMBER(A1222),COUNTIF(Calculations!A:A, A1222),"")</f>
        <v/>
      </c>
      <c r="F1222" s="12" t="str">
        <f t="shared" si="130"/>
        <v/>
      </c>
      <c r="G1222" s="12" t="str">
        <f t="shared" si="131"/>
        <v/>
      </c>
    </row>
    <row r="1223" spans="1:7" x14ac:dyDescent="0.25">
      <c r="A1223" s="8" t="str">
        <f t="shared" si="128"/>
        <v/>
      </c>
      <c r="B1223" s="2" t="str">
        <f t="shared" si="129"/>
        <v/>
      </c>
      <c r="C1223" s="2" t="str">
        <f t="shared" si="127"/>
        <v/>
      </c>
      <c r="D1223" s="2" t="str">
        <f>IF(ISNUMBER(A1223),COUNTIF(Calculations!B:B, A1223),"")</f>
        <v/>
      </c>
      <c r="E1223" s="2" t="str">
        <f>IF(ISNUMBER(A1223),COUNTIF(Calculations!A:A, A1223),"")</f>
        <v/>
      </c>
      <c r="F1223" s="12" t="str">
        <f t="shared" si="130"/>
        <v/>
      </c>
      <c r="G1223" s="12" t="str">
        <f t="shared" si="131"/>
        <v/>
      </c>
    </row>
    <row r="1224" spans="1:7" x14ac:dyDescent="0.25">
      <c r="A1224" s="8" t="str">
        <f t="shared" si="128"/>
        <v/>
      </c>
      <c r="B1224" s="2" t="str">
        <f t="shared" si="129"/>
        <v/>
      </c>
      <c r="C1224" s="2" t="str">
        <f t="shared" si="127"/>
        <v/>
      </c>
      <c r="D1224" s="2" t="str">
        <f>IF(ISNUMBER(A1224),COUNTIF(Calculations!B:B, A1224),"")</f>
        <v/>
      </c>
      <c r="E1224" s="2" t="str">
        <f>IF(ISNUMBER(A1224),COUNTIF(Calculations!A:A, A1224),"")</f>
        <v/>
      </c>
      <c r="F1224" s="12" t="str">
        <f t="shared" si="130"/>
        <v/>
      </c>
      <c r="G1224" s="12" t="str">
        <f t="shared" si="131"/>
        <v/>
      </c>
    </row>
    <row r="1225" spans="1:7" x14ac:dyDescent="0.25">
      <c r="A1225" s="8" t="str">
        <f t="shared" si="128"/>
        <v/>
      </c>
      <c r="B1225" s="2" t="str">
        <f t="shared" si="129"/>
        <v/>
      </c>
      <c r="C1225" s="2" t="str">
        <f t="shared" si="127"/>
        <v/>
      </c>
      <c r="D1225" s="2" t="str">
        <f>IF(ISNUMBER(A1225),COUNTIF(Calculations!B:B, A1225),"")</f>
        <v/>
      </c>
      <c r="E1225" s="2" t="str">
        <f>IF(ISNUMBER(A1225),COUNTIF(Calculations!A:A, A1225),"")</f>
        <v/>
      </c>
      <c r="F1225" s="12" t="str">
        <f t="shared" si="130"/>
        <v/>
      </c>
      <c r="G1225" s="12" t="str">
        <f t="shared" si="131"/>
        <v/>
      </c>
    </row>
    <row r="1226" spans="1:7" x14ac:dyDescent="0.25">
      <c r="A1226" s="8" t="str">
        <f t="shared" si="128"/>
        <v/>
      </c>
      <c r="B1226" s="2" t="str">
        <f t="shared" si="129"/>
        <v/>
      </c>
      <c r="C1226" s="2" t="str">
        <f t="shared" si="127"/>
        <v/>
      </c>
      <c r="D1226" s="2" t="str">
        <f>IF(ISNUMBER(A1226),COUNTIF(Calculations!B:B, A1226),"")</f>
        <v/>
      </c>
      <c r="E1226" s="2" t="str">
        <f>IF(ISNUMBER(A1226),COUNTIF(Calculations!A:A, A1226),"")</f>
        <v/>
      </c>
      <c r="F1226" s="12" t="str">
        <f t="shared" si="130"/>
        <v/>
      </c>
      <c r="G1226" s="12" t="str">
        <f t="shared" si="131"/>
        <v/>
      </c>
    </row>
    <row r="1227" spans="1:7" x14ac:dyDescent="0.25">
      <c r="A1227" s="8" t="str">
        <f t="shared" si="128"/>
        <v/>
      </c>
      <c r="B1227" s="2" t="str">
        <f t="shared" si="129"/>
        <v/>
      </c>
      <c r="C1227" s="2" t="str">
        <f t="shared" si="127"/>
        <v/>
      </c>
      <c r="D1227" s="2" t="str">
        <f>IF(ISNUMBER(A1227),COUNTIF(Calculations!B:B, A1227),"")</f>
        <v/>
      </c>
      <c r="E1227" s="2" t="str">
        <f>IF(ISNUMBER(A1227),COUNTIF(Calculations!A:A, A1227),"")</f>
        <v/>
      </c>
      <c r="F1227" s="12" t="str">
        <f t="shared" si="130"/>
        <v/>
      </c>
      <c r="G1227" s="12" t="str">
        <f t="shared" si="131"/>
        <v/>
      </c>
    </row>
    <row r="1228" spans="1:7" x14ac:dyDescent="0.25">
      <c r="A1228" s="8" t="str">
        <f t="shared" si="128"/>
        <v/>
      </c>
      <c r="B1228" s="2" t="str">
        <f t="shared" si="129"/>
        <v/>
      </c>
      <c r="C1228" s="2" t="str">
        <f t="shared" si="127"/>
        <v/>
      </c>
      <c r="D1228" s="2" t="str">
        <f>IF(ISNUMBER(A1228),COUNTIF(Calculations!B:B, A1228),"")</f>
        <v/>
      </c>
      <c r="E1228" s="2" t="str">
        <f>IF(ISNUMBER(A1228),COUNTIF(Calculations!A:A, A1228),"")</f>
        <v/>
      </c>
      <c r="F1228" s="12" t="str">
        <f t="shared" si="130"/>
        <v/>
      </c>
      <c r="G1228" s="12" t="str">
        <f t="shared" si="131"/>
        <v/>
      </c>
    </row>
    <row r="1229" spans="1:7" x14ac:dyDescent="0.25">
      <c r="A1229" s="8" t="str">
        <f t="shared" si="128"/>
        <v/>
      </c>
      <c r="B1229" s="2" t="str">
        <f t="shared" si="129"/>
        <v/>
      </c>
      <c r="C1229" s="2" t="str">
        <f t="shared" si="127"/>
        <v/>
      </c>
      <c r="D1229" s="2" t="str">
        <f>IF(ISNUMBER(A1229),COUNTIF(Calculations!B:B, A1229),"")</f>
        <v/>
      </c>
      <c r="E1229" s="2" t="str">
        <f>IF(ISNUMBER(A1229),COUNTIF(Calculations!A:A, A1229),"")</f>
        <v/>
      </c>
      <c r="F1229" s="12" t="str">
        <f t="shared" si="130"/>
        <v/>
      </c>
      <c r="G1229" s="12" t="str">
        <f t="shared" si="131"/>
        <v/>
      </c>
    </row>
    <row r="1230" spans="1:7" x14ac:dyDescent="0.25">
      <c r="A1230" s="8" t="str">
        <f t="shared" si="128"/>
        <v/>
      </c>
      <c r="B1230" s="2" t="str">
        <f t="shared" si="129"/>
        <v/>
      </c>
      <c r="C1230" s="2" t="str">
        <f t="shared" si="127"/>
        <v/>
      </c>
      <c r="D1230" s="2" t="str">
        <f>IF(ISNUMBER(A1230),COUNTIF(Calculations!B:B, A1230),"")</f>
        <v/>
      </c>
      <c r="E1230" s="2" t="str">
        <f>IF(ISNUMBER(A1230),COUNTIF(Calculations!A:A, A1230),"")</f>
        <v/>
      </c>
      <c r="F1230" s="12" t="str">
        <f t="shared" si="130"/>
        <v/>
      </c>
      <c r="G1230" s="12" t="str">
        <f t="shared" si="131"/>
        <v/>
      </c>
    </row>
    <row r="1231" spans="1:7" x14ac:dyDescent="0.25">
      <c r="A1231" s="8" t="str">
        <f t="shared" si="128"/>
        <v/>
      </c>
      <c r="B1231" s="2" t="str">
        <f t="shared" si="129"/>
        <v/>
      </c>
      <c r="C1231" s="2" t="str">
        <f t="shared" si="127"/>
        <v/>
      </c>
      <c r="D1231" s="2" t="str">
        <f>IF(ISNUMBER(A1231),COUNTIF(Calculations!B:B, A1231),"")</f>
        <v/>
      </c>
      <c r="E1231" s="2" t="str">
        <f>IF(ISNUMBER(A1231),COUNTIF(Calculations!A:A, A1231),"")</f>
        <v/>
      </c>
      <c r="F1231" s="12" t="str">
        <f t="shared" si="130"/>
        <v/>
      </c>
      <c r="G1231" s="12" t="str">
        <f t="shared" si="131"/>
        <v/>
      </c>
    </row>
    <row r="1232" spans="1:7" x14ac:dyDescent="0.25">
      <c r="A1232" s="8" t="str">
        <f t="shared" si="128"/>
        <v/>
      </c>
      <c r="B1232" s="2" t="str">
        <f t="shared" si="129"/>
        <v/>
      </c>
      <c r="C1232" s="2" t="str">
        <f t="shared" si="127"/>
        <v/>
      </c>
      <c r="D1232" s="2" t="str">
        <f>IF(ISNUMBER(A1232),COUNTIF(Calculations!B:B, A1232),"")</f>
        <v/>
      </c>
      <c r="E1232" s="2" t="str">
        <f>IF(ISNUMBER(A1232),COUNTIF(Calculations!A:A, A1232),"")</f>
        <v/>
      </c>
      <c r="F1232" s="12" t="str">
        <f t="shared" si="130"/>
        <v/>
      </c>
      <c r="G1232" s="12" t="str">
        <f t="shared" si="131"/>
        <v/>
      </c>
    </row>
    <row r="1233" spans="1:7" x14ac:dyDescent="0.25">
      <c r="A1233" s="8" t="str">
        <f t="shared" si="128"/>
        <v/>
      </c>
      <c r="B1233" s="2" t="str">
        <f t="shared" si="129"/>
        <v/>
      </c>
      <c r="C1233" s="2" t="str">
        <f t="shared" si="127"/>
        <v/>
      </c>
      <c r="D1233" s="2" t="str">
        <f>IF(ISNUMBER(A1233),COUNTIF(Calculations!B:B, A1233),"")</f>
        <v/>
      </c>
      <c r="E1233" s="2" t="str">
        <f>IF(ISNUMBER(A1233),COUNTIF(Calculations!A:A, A1233),"")</f>
        <v/>
      </c>
      <c r="F1233" s="12" t="str">
        <f t="shared" si="130"/>
        <v/>
      </c>
      <c r="G1233" s="12" t="str">
        <f t="shared" si="131"/>
        <v/>
      </c>
    </row>
    <row r="1234" spans="1:7" x14ac:dyDescent="0.25">
      <c r="A1234" s="8" t="str">
        <f t="shared" si="128"/>
        <v/>
      </c>
      <c r="B1234" s="2" t="str">
        <f t="shared" si="129"/>
        <v/>
      </c>
      <c r="C1234" s="2" t="str">
        <f t="shared" si="127"/>
        <v/>
      </c>
      <c r="D1234" s="2" t="str">
        <f>IF(ISNUMBER(A1234),COUNTIF(Calculations!B:B, A1234),"")</f>
        <v/>
      </c>
      <c r="E1234" s="2" t="str">
        <f>IF(ISNUMBER(A1234),COUNTIF(Calculations!A:A, A1234),"")</f>
        <v/>
      </c>
      <c r="F1234" s="12" t="str">
        <f t="shared" si="130"/>
        <v/>
      </c>
      <c r="G1234" s="12" t="str">
        <f t="shared" si="131"/>
        <v/>
      </c>
    </row>
    <row r="1235" spans="1:7" x14ac:dyDescent="0.25">
      <c r="A1235" s="8" t="str">
        <f t="shared" si="128"/>
        <v/>
      </c>
      <c r="B1235" s="2" t="str">
        <f t="shared" si="129"/>
        <v/>
      </c>
      <c r="C1235" s="2" t="str">
        <f t="shared" si="127"/>
        <v/>
      </c>
      <c r="D1235" s="2" t="str">
        <f>IF(ISNUMBER(A1235),COUNTIF(Calculations!B:B, A1235),"")</f>
        <v/>
      </c>
      <c r="E1235" s="2" t="str">
        <f>IF(ISNUMBER(A1235),COUNTIF(Calculations!A:A, A1235),"")</f>
        <v/>
      </c>
      <c r="F1235" s="12" t="str">
        <f t="shared" si="130"/>
        <v/>
      </c>
      <c r="G1235" s="12" t="str">
        <f t="shared" si="131"/>
        <v/>
      </c>
    </row>
    <row r="1236" spans="1:7" x14ac:dyDescent="0.25">
      <c r="A1236" s="8" t="str">
        <f t="shared" si="128"/>
        <v/>
      </c>
      <c r="B1236" s="2" t="str">
        <f t="shared" si="129"/>
        <v/>
      </c>
      <c r="C1236" s="2" t="str">
        <f t="shared" si="127"/>
        <v/>
      </c>
      <c r="D1236" s="2" t="str">
        <f>IF(ISNUMBER(A1236),COUNTIF(Calculations!B:B, A1236),"")</f>
        <v/>
      </c>
      <c r="E1236" s="2" t="str">
        <f>IF(ISNUMBER(A1236),COUNTIF(Calculations!A:A, A1236),"")</f>
        <v/>
      </c>
      <c r="F1236" s="12" t="str">
        <f t="shared" si="130"/>
        <v/>
      </c>
      <c r="G1236" s="12" t="str">
        <f t="shared" si="131"/>
        <v/>
      </c>
    </row>
    <row r="1237" spans="1:7" x14ac:dyDescent="0.25">
      <c r="A1237" s="8" t="str">
        <f t="shared" si="128"/>
        <v/>
      </c>
      <c r="B1237" s="2" t="str">
        <f t="shared" si="129"/>
        <v/>
      </c>
      <c r="C1237" s="2" t="str">
        <f t="shared" si="127"/>
        <v/>
      </c>
      <c r="D1237" s="2" t="str">
        <f>IF(ISNUMBER(A1237),COUNTIF(Calculations!B:B, A1237),"")</f>
        <v/>
      </c>
      <c r="E1237" s="2" t="str">
        <f>IF(ISNUMBER(A1237),COUNTIF(Calculations!A:A, A1237),"")</f>
        <v/>
      </c>
      <c r="F1237" s="12" t="str">
        <f t="shared" si="130"/>
        <v/>
      </c>
      <c r="G1237" s="12" t="str">
        <f t="shared" si="131"/>
        <v/>
      </c>
    </row>
    <row r="1238" spans="1:7" x14ac:dyDescent="0.25">
      <c r="A1238" s="8" t="str">
        <f t="shared" si="128"/>
        <v/>
      </c>
      <c r="B1238" s="2" t="str">
        <f t="shared" si="129"/>
        <v/>
      </c>
      <c r="C1238" s="2" t="str">
        <f t="shared" si="127"/>
        <v/>
      </c>
      <c r="D1238" s="2" t="str">
        <f>IF(ISNUMBER(A1238),COUNTIF(Calculations!B:B, A1238),"")</f>
        <v/>
      </c>
      <c r="E1238" s="2" t="str">
        <f>IF(ISNUMBER(A1238),COUNTIF(Calculations!A:A, A1238),"")</f>
        <v/>
      </c>
      <c r="F1238" s="12" t="str">
        <f t="shared" si="130"/>
        <v/>
      </c>
      <c r="G1238" s="12" t="str">
        <f t="shared" si="131"/>
        <v/>
      </c>
    </row>
    <row r="1239" spans="1:7" x14ac:dyDescent="0.25">
      <c r="A1239" s="8" t="str">
        <f t="shared" si="128"/>
        <v/>
      </c>
      <c r="B1239" s="2" t="str">
        <f t="shared" si="129"/>
        <v/>
      </c>
      <c r="C1239" s="2" t="str">
        <f t="shared" si="127"/>
        <v/>
      </c>
      <c r="D1239" s="2" t="str">
        <f>IF(ISNUMBER(A1239),COUNTIF(Calculations!B:B, A1239),"")</f>
        <v/>
      </c>
      <c r="E1239" s="2" t="str">
        <f>IF(ISNUMBER(A1239),COUNTIF(Calculations!A:A, A1239),"")</f>
        <v/>
      </c>
      <c r="F1239" s="12" t="str">
        <f t="shared" si="130"/>
        <v/>
      </c>
      <c r="G1239" s="12" t="str">
        <f t="shared" si="131"/>
        <v/>
      </c>
    </row>
    <row r="1240" spans="1:7" x14ac:dyDescent="0.25">
      <c r="A1240" s="8" t="str">
        <f t="shared" si="128"/>
        <v/>
      </c>
      <c r="B1240" s="2" t="str">
        <f t="shared" si="129"/>
        <v/>
      </c>
      <c r="C1240" s="2" t="str">
        <f t="shared" si="127"/>
        <v/>
      </c>
      <c r="D1240" s="2" t="str">
        <f>IF(ISNUMBER(A1240),COUNTIF(Calculations!B:B, A1240),"")</f>
        <v/>
      </c>
      <c r="E1240" s="2" t="str">
        <f>IF(ISNUMBER(A1240),COUNTIF(Calculations!A:A, A1240),"")</f>
        <v/>
      </c>
      <c r="F1240" s="12" t="str">
        <f t="shared" si="130"/>
        <v/>
      </c>
      <c r="G1240" s="12" t="str">
        <f t="shared" si="131"/>
        <v/>
      </c>
    </row>
    <row r="1241" spans="1:7" x14ac:dyDescent="0.25">
      <c r="A1241" s="8" t="str">
        <f t="shared" si="128"/>
        <v/>
      </c>
      <c r="B1241" s="2" t="str">
        <f t="shared" si="129"/>
        <v/>
      </c>
      <c r="C1241" s="2" t="str">
        <f t="shared" si="127"/>
        <v/>
      </c>
      <c r="D1241" s="2" t="str">
        <f>IF(ISNUMBER(A1241),COUNTIF(Calculations!B:B, A1241),"")</f>
        <v/>
      </c>
      <c r="E1241" s="2" t="str">
        <f>IF(ISNUMBER(A1241),COUNTIF(Calculations!A:A, A1241),"")</f>
        <v/>
      </c>
      <c r="F1241" s="12" t="str">
        <f t="shared" si="130"/>
        <v/>
      </c>
      <c r="G1241" s="12" t="str">
        <f t="shared" si="131"/>
        <v/>
      </c>
    </row>
    <row r="1242" spans="1:7" x14ac:dyDescent="0.25">
      <c r="A1242" s="8" t="str">
        <f t="shared" si="128"/>
        <v/>
      </c>
      <c r="B1242" s="2" t="str">
        <f t="shared" si="129"/>
        <v/>
      </c>
      <c r="C1242" s="2" t="str">
        <f t="shared" si="127"/>
        <v/>
      </c>
      <c r="D1242" s="2" t="str">
        <f>IF(ISNUMBER(A1242),COUNTIF(Calculations!B:B, A1242),"")</f>
        <v/>
      </c>
      <c r="E1242" s="2" t="str">
        <f>IF(ISNUMBER(A1242),COUNTIF(Calculations!A:A, A1242),"")</f>
        <v/>
      </c>
      <c r="F1242" s="12" t="str">
        <f t="shared" si="130"/>
        <v/>
      </c>
      <c r="G1242" s="12" t="str">
        <f t="shared" si="131"/>
        <v/>
      </c>
    </row>
    <row r="1243" spans="1:7" x14ac:dyDescent="0.25">
      <c r="A1243" s="8" t="str">
        <f t="shared" si="128"/>
        <v/>
      </c>
      <c r="B1243" s="2" t="str">
        <f t="shared" si="129"/>
        <v/>
      </c>
      <c r="C1243" s="2" t="str">
        <f t="shared" si="127"/>
        <v/>
      </c>
      <c r="D1243" s="2" t="str">
        <f>IF(ISNUMBER(A1243),COUNTIF(Calculations!B:B, A1243),"")</f>
        <v/>
      </c>
      <c r="E1243" s="2" t="str">
        <f>IF(ISNUMBER(A1243),COUNTIF(Calculations!A:A, A1243),"")</f>
        <v/>
      </c>
      <c r="F1243" s="12" t="str">
        <f t="shared" si="130"/>
        <v/>
      </c>
      <c r="G1243" s="12" t="str">
        <f t="shared" si="131"/>
        <v/>
      </c>
    </row>
    <row r="1244" spans="1:7" x14ac:dyDescent="0.25">
      <c r="A1244" s="8" t="str">
        <f t="shared" si="128"/>
        <v/>
      </c>
      <c r="B1244" s="2" t="str">
        <f t="shared" si="129"/>
        <v/>
      </c>
      <c r="C1244" s="2" t="str">
        <f t="shared" si="127"/>
        <v/>
      </c>
      <c r="D1244" s="2" t="str">
        <f>IF(ISNUMBER(A1244),COUNTIF(Calculations!B:B, A1244),"")</f>
        <v/>
      </c>
      <c r="E1244" s="2" t="str">
        <f>IF(ISNUMBER(A1244),COUNTIF(Calculations!A:A, A1244),"")</f>
        <v/>
      </c>
      <c r="F1244" s="12" t="str">
        <f t="shared" si="130"/>
        <v/>
      </c>
      <c r="G1244" s="12" t="str">
        <f t="shared" si="131"/>
        <v/>
      </c>
    </row>
    <row r="1245" spans="1:7" x14ac:dyDescent="0.25">
      <c r="A1245" s="8" t="str">
        <f t="shared" si="128"/>
        <v/>
      </c>
      <c r="B1245" s="2" t="str">
        <f t="shared" si="129"/>
        <v/>
      </c>
      <c r="C1245" s="2" t="str">
        <f t="shared" si="127"/>
        <v/>
      </c>
      <c r="D1245" s="2" t="str">
        <f>IF(ISNUMBER(A1245),COUNTIF(Calculations!B:B, A1245),"")</f>
        <v/>
      </c>
      <c r="E1245" s="2" t="str">
        <f>IF(ISNUMBER(A1245),COUNTIF(Calculations!A:A, A1245),"")</f>
        <v/>
      </c>
      <c r="F1245" s="12" t="str">
        <f t="shared" si="130"/>
        <v/>
      </c>
      <c r="G1245" s="12" t="str">
        <f t="shared" si="131"/>
        <v/>
      </c>
    </row>
    <row r="1246" spans="1:7" x14ac:dyDescent="0.25">
      <c r="A1246" s="8" t="str">
        <f t="shared" si="128"/>
        <v/>
      </c>
      <c r="B1246" s="2" t="str">
        <f t="shared" si="129"/>
        <v/>
      </c>
      <c r="C1246" s="2" t="str">
        <f t="shared" si="127"/>
        <v/>
      </c>
      <c r="D1246" s="2" t="str">
        <f>IF(ISNUMBER(A1246),COUNTIF(Calculations!B:B, A1246),"")</f>
        <v/>
      </c>
      <c r="E1246" s="2" t="str">
        <f>IF(ISNUMBER(A1246),COUNTIF(Calculations!A:A, A1246),"")</f>
        <v/>
      </c>
      <c r="F1246" s="12" t="str">
        <f t="shared" si="130"/>
        <v/>
      </c>
      <c r="G1246" s="12" t="str">
        <f t="shared" si="131"/>
        <v/>
      </c>
    </row>
    <row r="1247" spans="1:7" x14ac:dyDescent="0.25">
      <c r="A1247" s="8" t="str">
        <f t="shared" si="128"/>
        <v/>
      </c>
      <c r="B1247" s="2" t="str">
        <f t="shared" si="129"/>
        <v/>
      </c>
      <c r="C1247" s="2" t="str">
        <f t="shared" si="127"/>
        <v/>
      </c>
      <c r="D1247" s="2" t="str">
        <f>IF(ISNUMBER(A1247),COUNTIF(Calculations!B:B, A1247),"")</f>
        <v/>
      </c>
      <c r="E1247" s="2" t="str">
        <f>IF(ISNUMBER(A1247),COUNTIF(Calculations!A:A, A1247),"")</f>
        <v/>
      </c>
      <c r="F1247" s="12" t="str">
        <f t="shared" si="130"/>
        <v/>
      </c>
      <c r="G1247" s="12" t="str">
        <f t="shared" si="131"/>
        <v/>
      </c>
    </row>
    <row r="1248" spans="1:7" x14ac:dyDescent="0.25">
      <c r="A1248" s="8" t="str">
        <f t="shared" si="128"/>
        <v/>
      </c>
      <c r="B1248" s="2" t="str">
        <f t="shared" si="129"/>
        <v/>
      </c>
      <c r="C1248" s="2" t="str">
        <f t="shared" si="127"/>
        <v/>
      </c>
      <c r="D1248" s="2" t="str">
        <f>IF(ISNUMBER(A1248),COUNTIF(Calculations!B:B, A1248),"")</f>
        <v/>
      </c>
      <c r="E1248" s="2" t="str">
        <f>IF(ISNUMBER(A1248),COUNTIF(Calculations!A:A, A1248),"")</f>
        <v/>
      </c>
      <c r="F1248" s="12" t="str">
        <f t="shared" si="130"/>
        <v/>
      </c>
      <c r="G1248" s="12" t="str">
        <f t="shared" si="131"/>
        <v/>
      </c>
    </row>
    <row r="1249" spans="1:7" x14ac:dyDescent="0.25">
      <c r="A1249" s="8" t="str">
        <f t="shared" si="128"/>
        <v/>
      </c>
      <c r="B1249" s="2" t="str">
        <f t="shared" si="129"/>
        <v/>
      </c>
      <c r="C1249" s="2" t="str">
        <f t="shared" si="127"/>
        <v/>
      </c>
      <c r="D1249" s="2" t="str">
        <f>IF(ISNUMBER(A1249),COUNTIF(Calculations!B:B, A1249),"")</f>
        <v/>
      </c>
      <c r="E1249" s="2" t="str">
        <f>IF(ISNUMBER(A1249),COUNTIF(Calculations!A:A, A1249),"")</f>
        <v/>
      </c>
      <c r="F1249" s="12" t="str">
        <f t="shared" si="130"/>
        <v/>
      </c>
      <c r="G1249" s="12" t="str">
        <f t="shared" si="131"/>
        <v/>
      </c>
    </row>
    <row r="1250" spans="1:7" x14ac:dyDescent="0.25">
      <c r="A1250" s="8" t="str">
        <f t="shared" si="128"/>
        <v/>
      </c>
      <c r="B1250" s="2" t="str">
        <f t="shared" si="129"/>
        <v/>
      </c>
      <c r="C1250" s="2" t="str">
        <f t="shared" si="127"/>
        <v/>
      </c>
      <c r="D1250" s="2" t="str">
        <f>IF(ISNUMBER(A1250),COUNTIF(Calculations!B:B, A1250),"")</f>
        <v/>
      </c>
      <c r="E1250" s="2" t="str">
        <f>IF(ISNUMBER(A1250),COUNTIF(Calculations!A:A, A1250),"")</f>
        <v/>
      </c>
      <c r="F1250" s="12" t="str">
        <f t="shared" si="130"/>
        <v/>
      </c>
      <c r="G1250" s="12" t="str">
        <f t="shared" si="131"/>
        <v/>
      </c>
    </row>
    <row r="1251" spans="1:7" x14ac:dyDescent="0.25">
      <c r="A1251" s="8" t="str">
        <f t="shared" si="128"/>
        <v/>
      </c>
      <c r="B1251" s="2" t="str">
        <f t="shared" si="129"/>
        <v/>
      </c>
      <c r="C1251" s="2" t="str">
        <f t="shared" si="127"/>
        <v/>
      </c>
      <c r="D1251" s="2" t="str">
        <f>IF(ISNUMBER(A1251),COUNTIF(Calculations!B:B, A1251),"")</f>
        <v/>
      </c>
      <c r="E1251" s="2" t="str">
        <f>IF(ISNUMBER(A1251),COUNTIF(Calculations!A:A, A1251),"")</f>
        <v/>
      </c>
      <c r="F1251" s="12" t="str">
        <f t="shared" si="130"/>
        <v/>
      </c>
      <c r="G1251" s="12" t="str">
        <f t="shared" si="131"/>
        <v/>
      </c>
    </row>
    <row r="1252" spans="1:7" x14ac:dyDescent="0.25">
      <c r="A1252" s="8" t="str">
        <f t="shared" ref="A1252:A1315" si="132">IF(ISNUMBER(A1251),IF(A1251+1&lt;=MAX(IndirectStartDates,IndirectCompletedDates),A1251+1,""),"")</f>
        <v/>
      </c>
      <c r="B1252" s="2" t="str">
        <f t="shared" ref="B1252:B1315" si="133">IF(ISNUMBER(A1252),YEAR(A1252)&amp;"-"&amp;TEXT(WEEKNUM(A1252),"00"),"")</f>
        <v/>
      </c>
      <c r="C1252" s="2" t="str">
        <f t="shared" ref="C1252:C1315" si="134">IF(ISNUMBER(A1252),COUNTIFS(IndirectStartDates,"&lt;="&amp;A1252,IndirectCompletedDates,"&gt;"&amp;A1252) + COUNTIFS(IndirectStartDates,"&lt;="&amp;A1252,IndirectCompletedDates,""),"")</f>
        <v/>
      </c>
      <c r="D1252" s="2" t="str">
        <f>IF(ISNUMBER(A1252),COUNTIF(Calculations!B:B, A1252),"")</f>
        <v/>
      </c>
      <c r="E1252" s="2" t="str">
        <f>IF(ISNUMBER(A1252),COUNTIF(Calculations!A:A, A1252),"")</f>
        <v/>
      </c>
      <c r="F1252" s="12" t="str">
        <f t="shared" ref="F1252:F1315" si="135">IF(ISNUMBER(A1252),F1251 + D1252,"")</f>
        <v/>
      </c>
      <c r="G1252" s="12" t="str">
        <f t="shared" ref="G1252:G1315" si="136">IF(ISNUMBER(A1252),G1251 + E1252,"")</f>
        <v/>
      </c>
    </row>
    <row r="1253" spans="1:7" x14ac:dyDescent="0.25">
      <c r="A1253" s="8" t="str">
        <f t="shared" si="132"/>
        <v/>
      </c>
      <c r="B1253" s="2" t="str">
        <f t="shared" si="133"/>
        <v/>
      </c>
      <c r="C1253" s="2" t="str">
        <f t="shared" si="134"/>
        <v/>
      </c>
      <c r="D1253" s="2" t="str">
        <f>IF(ISNUMBER(A1253),COUNTIF(Calculations!B:B, A1253),"")</f>
        <v/>
      </c>
      <c r="E1253" s="2" t="str">
        <f>IF(ISNUMBER(A1253),COUNTIF(Calculations!A:A, A1253),"")</f>
        <v/>
      </c>
      <c r="F1253" s="12" t="str">
        <f t="shared" si="135"/>
        <v/>
      </c>
      <c r="G1253" s="12" t="str">
        <f t="shared" si="136"/>
        <v/>
      </c>
    </row>
    <row r="1254" spans="1:7" x14ac:dyDescent="0.25">
      <c r="A1254" s="8" t="str">
        <f t="shared" si="132"/>
        <v/>
      </c>
      <c r="B1254" s="2" t="str">
        <f t="shared" si="133"/>
        <v/>
      </c>
      <c r="C1254" s="2" t="str">
        <f t="shared" si="134"/>
        <v/>
      </c>
      <c r="D1254" s="2" t="str">
        <f>IF(ISNUMBER(A1254),COUNTIF(Calculations!B:B, A1254),"")</f>
        <v/>
      </c>
      <c r="E1254" s="2" t="str">
        <f>IF(ISNUMBER(A1254),COUNTIF(Calculations!A:A, A1254),"")</f>
        <v/>
      </c>
      <c r="F1254" s="12" t="str">
        <f t="shared" si="135"/>
        <v/>
      </c>
      <c r="G1254" s="12" t="str">
        <f t="shared" si="136"/>
        <v/>
      </c>
    </row>
    <row r="1255" spans="1:7" x14ac:dyDescent="0.25">
      <c r="A1255" s="8" t="str">
        <f t="shared" si="132"/>
        <v/>
      </c>
      <c r="B1255" s="2" t="str">
        <f t="shared" si="133"/>
        <v/>
      </c>
      <c r="C1255" s="2" t="str">
        <f t="shared" si="134"/>
        <v/>
      </c>
      <c r="D1255" s="2" t="str">
        <f>IF(ISNUMBER(A1255),COUNTIF(Calculations!B:B, A1255),"")</f>
        <v/>
      </c>
      <c r="E1255" s="2" t="str">
        <f>IF(ISNUMBER(A1255),COUNTIF(Calculations!A:A, A1255),"")</f>
        <v/>
      </c>
      <c r="F1255" s="12" t="str">
        <f t="shared" si="135"/>
        <v/>
      </c>
      <c r="G1255" s="12" t="str">
        <f t="shared" si="136"/>
        <v/>
      </c>
    </row>
    <row r="1256" spans="1:7" x14ac:dyDescent="0.25">
      <c r="A1256" s="8" t="str">
        <f t="shared" si="132"/>
        <v/>
      </c>
      <c r="B1256" s="2" t="str">
        <f t="shared" si="133"/>
        <v/>
      </c>
      <c r="C1256" s="2" t="str">
        <f t="shared" si="134"/>
        <v/>
      </c>
      <c r="D1256" s="2" t="str">
        <f>IF(ISNUMBER(A1256),COUNTIF(Calculations!B:B, A1256),"")</f>
        <v/>
      </c>
      <c r="E1256" s="2" t="str">
        <f>IF(ISNUMBER(A1256),COUNTIF(Calculations!A:A, A1256),"")</f>
        <v/>
      </c>
      <c r="F1256" s="12" t="str">
        <f t="shared" si="135"/>
        <v/>
      </c>
      <c r="G1256" s="12" t="str">
        <f t="shared" si="136"/>
        <v/>
      </c>
    </row>
    <row r="1257" spans="1:7" x14ac:dyDescent="0.25">
      <c r="A1257" s="8" t="str">
        <f t="shared" si="132"/>
        <v/>
      </c>
      <c r="B1257" s="2" t="str">
        <f t="shared" si="133"/>
        <v/>
      </c>
      <c r="C1257" s="2" t="str">
        <f t="shared" si="134"/>
        <v/>
      </c>
      <c r="D1257" s="2" t="str">
        <f>IF(ISNUMBER(A1257),COUNTIF(Calculations!B:B, A1257),"")</f>
        <v/>
      </c>
      <c r="E1257" s="2" t="str">
        <f>IF(ISNUMBER(A1257),COUNTIF(Calculations!A:A, A1257),"")</f>
        <v/>
      </c>
      <c r="F1257" s="12" t="str">
        <f t="shared" si="135"/>
        <v/>
      </c>
      <c r="G1257" s="12" t="str">
        <f t="shared" si="136"/>
        <v/>
      </c>
    </row>
    <row r="1258" spans="1:7" x14ac:dyDescent="0.25">
      <c r="A1258" s="8" t="str">
        <f t="shared" si="132"/>
        <v/>
      </c>
      <c r="B1258" s="2" t="str">
        <f t="shared" si="133"/>
        <v/>
      </c>
      <c r="C1258" s="2" t="str">
        <f t="shared" si="134"/>
        <v/>
      </c>
      <c r="D1258" s="2" t="str">
        <f>IF(ISNUMBER(A1258),COUNTIF(Calculations!B:B, A1258),"")</f>
        <v/>
      </c>
      <c r="E1258" s="2" t="str">
        <f>IF(ISNUMBER(A1258),COUNTIF(Calculations!A:A, A1258),"")</f>
        <v/>
      </c>
      <c r="F1258" s="12" t="str">
        <f t="shared" si="135"/>
        <v/>
      </c>
      <c r="G1258" s="12" t="str">
        <f t="shared" si="136"/>
        <v/>
      </c>
    </row>
    <row r="1259" spans="1:7" x14ac:dyDescent="0.25">
      <c r="A1259" s="8" t="str">
        <f t="shared" si="132"/>
        <v/>
      </c>
      <c r="B1259" s="2" t="str">
        <f t="shared" si="133"/>
        <v/>
      </c>
      <c r="C1259" s="2" t="str">
        <f t="shared" si="134"/>
        <v/>
      </c>
      <c r="D1259" s="2" t="str">
        <f>IF(ISNUMBER(A1259),COUNTIF(Calculations!B:B, A1259),"")</f>
        <v/>
      </c>
      <c r="E1259" s="2" t="str">
        <f>IF(ISNUMBER(A1259),COUNTIF(Calculations!A:A, A1259),"")</f>
        <v/>
      </c>
      <c r="F1259" s="12" t="str">
        <f t="shared" si="135"/>
        <v/>
      </c>
      <c r="G1259" s="12" t="str">
        <f t="shared" si="136"/>
        <v/>
      </c>
    </row>
    <row r="1260" spans="1:7" x14ac:dyDescent="0.25">
      <c r="A1260" s="8" t="str">
        <f t="shared" si="132"/>
        <v/>
      </c>
      <c r="B1260" s="2" t="str">
        <f t="shared" si="133"/>
        <v/>
      </c>
      <c r="C1260" s="2" t="str">
        <f t="shared" si="134"/>
        <v/>
      </c>
      <c r="D1260" s="2" t="str">
        <f>IF(ISNUMBER(A1260),COUNTIF(Calculations!B:B, A1260),"")</f>
        <v/>
      </c>
      <c r="E1260" s="2" t="str">
        <f>IF(ISNUMBER(A1260),COUNTIF(Calculations!A:A, A1260),"")</f>
        <v/>
      </c>
      <c r="F1260" s="12" t="str">
        <f t="shared" si="135"/>
        <v/>
      </c>
      <c r="G1260" s="12" t="str">
        <f t="shared" si="136"/>
        <v/>
      </c>
    </row>
    <row r="1261" spans="1:7" x14ac:dyDescent="0.25">
      <c r="A1261" s="8" t="str">
        <f t="shared" si="132"/>
        <v/>
      </c>
      <c r="B1261" s="2" t="str">
        <f t="shared" si="133"/>
        <v/>
      </c>
      <c r="C1261" s="2" t="str">
        <f t="shared" si="134"/>
        <v/>
      </c>
      <c r="D1261" s="2" t="str">
        <f>IF(ISNUMBER(A1261),COUNTIF(Calculations!B:B, A1261),"")</f>
        <v/>
      </c>
      <c r="E1261" s="2" t="str">
        <f>IF(ISNUMBER(A1261),COUNTIF(Calculations!A:A, A1261),"")</f>
        <v/>
      </c>
      <c r="F1261" s="12" t="str">
        <f t="shared" si="135"/>
        <v/>
      </c>
      <c r="G1261" s="12" t="str">
        <f t="shared" si="136"/>
        <v/>
      </c>
    </row>
    <row r="1262" spans="1:7" x14ac:dyDescent="0.25">
      <c r="A1262" s="8" t="str">
        <f t="shared" si="132"/>
        <v/>
      </c>
      <c r="B1262" s="2" t="str">
        <f t="shared" si="133"/>
        <v/>
      </c>
      <c r="C1262" s="2" t="str">
        <f t="shared" si="134"/>
        <v/>
      </c>
      <c r="D1262" s="2" t="str">
        <f>IF(ISNUMBER(A1262),COUNTIF(Calculations!B:B, A1262),"")</f>
        <v/>
      </c>
      <c r="E1262" s="2" t="str">
        <f>IF(ISNUMBER(A1262),COUNTIF(Calculations!A:A, A1262),"")</f>
        <v/>
      </c>
      <c r="F1262" s="12" t="str">
        <f t="shared" si="135"/>
        <v/>
      </c>
      <c r="G1262" s="12" t="str">
        <f t="shared" si="136"/>
        <v/>
      </c>
    </row>
    <row r="1263" spans="1:7" x14ac:dyDescent="0.25">
      <c r="A1263" s="8" t="str">
        <f t="shared" si="132"/>
        <v/>
      </c>
      <c r="B1263" s="2" t="str">
        <f t="shared" si="133"/>
        <v/>
      </c>
      <c r="C1263" s="2" t="str">
        <f t="shared" si="134"/>
        <v/>
      </c>
      <c r="D1263" s="2" t="str">
        <f>IF(ISNUMBER(A1263),COUNTIF(Calculations!B:B, A1263),"")</f>
        <v/>
      </c>
      <c r="E1263" s="2" t="str">
        <f>IF(ISNUMBER(A1263),COUNTIF(Calculations!A:A, A1263),"")</f>
        <v/>
      </c>
      <c r="F1263" s="12" t="str">
        <f t="shared" si="135"/>
        <v/>
      </c>
      <c r="G1263" s="12" t="str">
        <f t="shared" si="136"/>
        <v/>
      </c>
    </row>
    <row r="1264" spans="1:7" x14ac:dyDescent="0.25">
      <c r="A1264" s="8" t="str">
        <f t="shared" si="132"/>
        <v/>
      </c>
      <c r="B1264" s="2" t="str">
        <f t="shared" si="133"/>
        <v/>
      </c>
      <c r="C1264" s="2" t="str">
        <f t="shared" si="134"/>
        <v/>
      </c>
      <c r="D1264" s="2" t="str">
        <f>IF(ISNUMBER(A1264),COUNTIF(Calculations!B:B, A1264),"")</f>
        <v/>
      </c>
      <c r="E1264" s="2" t="str">
        <f>IF(ISNUMBER(A1264),COUNTIF(Calculations!A:A, A1264),"")</f>
        <v/>
      </c>
      <c r="F1264" s="12" t="str">
        <f t="shared" si="135"/>
        <v/>
      </c>
      <c r="G1264" s="12" t="str">
        <f t="shared" si="136"/>
        <v/>
      </c>
    </row>
    <row r="1265" spans="1:7" x14ac:dyDescent="0.25">
      <c r="A1265" s="8" t="str">
        <f t="shared" si="132"/>
        <v/>
      </c>
      <c r="B1265" s="2" t="str">
        <f t="shared" si="133"/>
        <v/>
      </c>
      <c r="C1265" s="2" t="str">
        <f t="shared" si="134"/>
        <v/>
      </c>
      <c r="D1265" s="2" t="str">
        <f>IF(ISNUMBER(A1265),COUNTIF(Calculations!B:B, A1265),"")</f>
        <v/>
      </c>
      <c r="E1265" s="2" t="str">
        <f>IF(ISNUMBER(A1265),COUNTIF(Calculations!A:A, A1265),"")</f>
        <v/>
      </c>
      <c r="F1265" s="12" t="str">
        <f t="shared" si="135"/>
        <v/>
      </c>
      <c r="G1265" s="12" t="str">
        <f t="shared" si="136"/>
        <v/>
      </c>
    </row>
    <row r="1266" spans="1:7" x14ac:dyDescent="0.25">
      <c r="A1266" s="8" t="str">
        <f t="shared" si="132"/>
        <v/>
      </c>
      <c r="B1266" s="2" t="str">
        <f t="shared" si="133"/>
        <v/>
      </c>
      <c r="C1266" s="2" t="str">
        <f t="shared" si="134"/>
        <v/>
      </c>
      <c r="D1266" s="2" t="str">
        <f>IF(ISNUMBER(A1266),COUNTIF(Calculations!B:B, A1266),"")</f>
        <v/>
      </c>
      <c r="E1266" s="2" t="str">
        <f>IF(ISNUMBER(A1266),COUNTIF(Calculations!A:A, A1266),"")</f>
        <v/>
      </c>
      <c r="F1266" s="12" t="str">
        <f t="shared" si="135"/>
        <v/>
      </c>
      <c r="G1266" s="12" t="str">
        <f t="shared" si="136"/>
        <v/>
      </c>
    </row>
    <row r="1267" spans="1:7" x14ac:dyDescent="0.25">
      <c r="A1267" s="8" t="str">
        <f t="shared" si="132"/>
        <v/>
      </c>
      <c r="B1267" s="2" t="str">
        <f t="shared" si="133"/>
        <v/>
      </c>
      <c r="C1267" s="2" t="str">
        <f t="shared" si="134"/>
        <v/>
      </c>
      <c r="D1267" s="2" t="str">
        <f>IF(ISNUMBER(A1267),COUNTIF(Calculations!B:B, A1267),"")</f>
        <v/>
      </c>
      <c r="E1267" s="2" t="str">
        <f>IF(ISNUMBER(A1267),COUNTIF(Calculations!A:A, A1267),"")</f>
        <v/>
      </c>
      <c r="F1267" s="12" t="str">
        <f t="shared" si="135"/>
        <v/>
      </c>
      <c r="G1267" s="12" t="str">
        <f t="shared" si="136"/>
        <v/>
      </c>
    </row>
    <row r="1268" spans="1:7" x14ac:dyDescent="0.25">
      <c r="A1268" s="8" t="str">
        <f t="shared" si="132"/>
        <v/>
      </c>
      <c r="B1268" s="2" t="str">
        <f t="shared" si="133"/>
        <v/>
      </c>
      <c r="C1268" s="2" t="str">
        <f t="shared" si="134"/>
        <v/>
      </c>
      <c r="D1268" s="2" t="str">
        <f>IF(ISNUMBER(A1268),COUNTIF(Calculations!B:B, A1268),"")</f>
        <v/>
      </c>
      <c r="E1268" s="2" t="str">
        <f>IF(ISNUMBER(A1268),COUNTIF(Calculations!A:A, A1268),"")</f>
        <v/>
      </c>
      <c r="F1268" s="12" t="str">
        <f t="shared" si="135"/>
        <v/>
      </c>
      <c r="G1268" s="12" t="str">
        <f t="shared" si="136"/>
        <v/>
      </c>
    </row>
    <row r="1269" spans="1:7" x14ac:dyDescent="0.25">
      <c r="A1269" s="8" t="str">
        <f t="shared" si="132"/>
        <v/>
      </c>
      <c r="B1269" s="2" t="str">
        <f t="shared" si="133"/>
        <v/>
      </c>
      <c r="C1269" s="2" t="str">
        <f t="shared" si="134"/>
        <v/>
      </c>
      <c r="D1269" s="2" t="str">
        <f>IF(ISNUMBER(A1269),COUNTIF(Calculations!B:B, A1269),"")</f>
        <v/>
      </c>
      <c r="E1269" s="2" t="str">
        <f>IF(ISNUMBER(A1269),COUNTIF(Calculations!A:A, A1269),"")</f>
        <v/>
      </c>
      <c r="F1269" s="12" t="str">
        <f t="shared" si="135"/>
        <v/>
      </c>
      <c r="G1269" s="12" t="str">
        <f t="shared" si="136"/>
        <v/>
      </c>
    </row>
    <row r="1270" spans="1:7" x14ac:dyDescent="0.25">
      <c r="A1270" s="8" t="str">
        <f t="shared" si="132"/>
        <v/>
      </c>
      <c r="B1270" s="2" t="str">
        <f t="shared" si="133"/>
        <v/>
      </c>
      <c r="C1270" s="2" t="str">
        <f t="shared" si="134"/>
        <v/>
      </c>
      <c r="D1270" s="2" t="str">
        <f>IF(ISNUMBER(A1270),COUNTIF(Calculations!B:B, A1270),"")</f>
        <v/>
      </c>
      <c r="E1270" s="2" t="str">
        <f>IF(ISNUMBER(A1270),COUNTIF(Calculations!A:A, A1270),"")</f>
        <v/>
      </c>
      <c r="F1270" s="12" t="str">
        <f t="shared" si="135"/>
        <v/>
      </c>
      <c r="G1270" s="12" t="str">
        <f t="shared" si="136"/>
        <v/>
      </c>
    </row>
    <row r="1271" spans="1:7" x14ac:dyDescent="0.25">
      <c r="A1271" s="8" t="str">
        <f t="shared" si="132"/>
        <v/>
      </c>
      <c r="B1271" s="2" t="str">
        <f t="shared" si="133"/>
        <v/>
      </c>
      <c r="C1271" s="2" t="str">
        <f t="shared" si="134"/>
        <v/>
      </c>
      <c r="D1271" s="2" t="str">
        <f>IF(ISNUMBER(A1271),COUNTIF(Calculations!B:B, A1271),"")</f>
        <v/>
      </c>
      <c r="E1271" s="2" t="str">
        <f>IF(ISNUMBER(A1271),COUNTIF(Calculations!A:A, A1271),"")</f>
        <v/>
      </c>
      <c r="F1271" s="12" t="str">
        <f t="shared" si="135"/>
        <v/>
      </c>
      <c r="G1271" s="12" t="str">
        <f t="shared" si="136"/>
        <v/>
      </c>
    </row>
    <row r="1272" spans="1:7" x14ac:dyDescent="0.25">
      <c r="A1272" s="8" t="str">
        <f t="shared" si="132"/>
        <v/>
      </c>
      <c r="B1272" s="2" t="str">
        <f t="shared" si="133"/>
        <v/>
      </c>
      <c r="C1272" s="2" t="str">
        <f t="shared" si="134"/>
        <v/>
      </c>
      <c r="D1272" s="2" t="str">
        <f>IF(ISNUMBER(A1272),COUNTIF(Calculations!B:B, A1272),"")</f>
        <v/>
      </c>
      <c r="E1272" s="2" t="str">
        <f>IF(ISNUMBER(A1272),COUNTIF(Calculations!A:A, A1272),"")</f>
        <v/>
      </c>
      <c r="F1272" s="12" t="str">
        <f t="shared" si="135"/>
        <v/>
      </c>
      <c r="G1272" s="12" t="str">
        <f t="shared" si="136"/>
        <v/>
      </c>
    </row>
    <row r="1273" spans="1:7" x14ac:dyDescent="0.25">
      <c r="A1273" s="8" t="str">
        <f t="shared" si="132"/>
        <v/>
      </c>
      <c r="B1273" s="2" t="str">
        <f t="shared" si="133"/>
        <v/>
      </c>
      <c r="C1273" s="2" t="str">
        <f t="shared" si="134"/>
        <v/>
      </c>
      <c r="D1273" s="2" t="str">
        <f>IF(ISNUMBER(A1273),COUNTIF(Calculations!B:B, A1273),"")</f>
        <v/>
      </c>
      <c r="E1273" s="2" t="str">
        <f>IF(ISNUMBER(A1273),COUNTIF(Calculations!A:A, A1273),"")</f>
        <v/>
      </c>
      <c r="F1273" s="12" t="str">
        <f t="shared" si="135"/>
        <v/>
      </c>
      <c r="G1273" s="12" t="str">
        <f t="shared" si="136"/>
        <v/>
      </c>
    </row>
    <row r="1274" spans="1:7" x14ac:dyDescent="0.25">
      <c r="A1274" s="8" t="str">
        <f t="shared" si="132"/>
        <v/>
      </c>
      <c r="B1274" s="2" t="str">
        <f t="shared" si="133"/>
        <v/>
      </c>
      <c r="C1274" s="2" t="str">
        <f t="shared" si="134"/>
        <v/>
      </c>
      <c r="D1274" s="2" t="str">
        <f>IF(ISNUMBER(A1274),COUNTIF(Calculations!B:B, A1274),"")</f>
        <v/>
      </c>
      <c r="E1274" s="2" t="str">
        <f>IF(ISNUMBER(A1274),COUNTIF(Calculations!A:A, A1274),"")</f>
        <v/>
      </c>
      <c r="F1274" s="12" t="str">
        <f t="shared" si="135"/>
        <v/>
      </c>
      <c r="G1274" s="12" t="str">
        <f t="shared" si="136"/>
        <v/>
      </c>
    </row>
    <row r="1275" spans="1:7" x14ac:dyDescent="0.25">
      <c r="A1275" s="8" t="str">
        <f t="shared" si="132"/>
        <v/>
      </c>
      <c r="B1275" s="2" t="str">
        <f t="shared" si="133"/>
        <v/>
      </c>
      <c r="C1275" s="2" t="str">
        <f t="shared" si="134"/>
        <v/>
      </c>
      <c r="D1275" s="2" t="str">
        <f>IF(ISNUMBER(A1275),COUNTIF(Calculations!B:B, A1275),"")</f>
        <v/>
      </c>
      <c r="E1275" s="2" t="str">
        <f>IF(ISNUMBER(A1275),COUNTIF(Calculations!A:A, A1275),"")</f>
        <v/>
      </c>
      <c r="F1275" s="12" t="str">
        <f t="shared" si="135"/>
        <v/>
      </c>
      <c r="G1275" s="12" t="str">
        <f t="shared" si="136"/>
        <v/>
      </c>
    </row>
    <row r="1276" spans="1:7" x14ac:dyDescent="0.25">
      <c r="A1276" s="8" t="str">
        <f t="shared" si="132"/>
        <v/>
      </c>
      <c r="B1276" s="2" t="str">
        <f t="shared" si="133"/>
        <v/>
      </c>
      <c r="C1276" s="2" t="str">
        <f t="shared" si="134"/>
        <v/>
      </c>
      <c r="D1276" s="2" t="str">
        <f>IF(ISNUMBER(A1276),COUNTIF(Calculations!B:B, A1276),"")</f>
        <v/>
      </c>
      <c r="E1276" s="2" t="str">
        <f>IF(ISNUMBER(A1276),COUNTIF(Calculations!A:A, A1276),"")</f>
        <v/>
      </c>
      <c r="F1276" s="12" t="str">
        <f t="shared" si="135"/>
        <v/>
      </c>
      <c r="G1276" s="12" t="str">
        <f t="shared" si="136"/>
        <v/>
      </c>
    </row>
    <row r="1277" spans="1:7" x14ac:dyDescent="0.25">
      <c r="A1277" s="8" t="str">
        <f t="shared" si="132"/>
        <v/>
      </c>
      <c r="B1277" s="2" t="str">
        <f t="shared" si="133"/>
        <v/>
      </c>
      <c r="C1277" s="2" t="str">
        <f t="shared" si="134"/>
        <v/>
      </c>
      <c r="D1277" s="2" t="str">
        <f>IF(ISNUMBER(A1277),COUNTIF(Calculations!B:B, A1277),"")</f>
        <v/>
      </c>
      <c r="E1277" s="2" t="str">
        <f>IF(ISNUMBER(A1277),COUNTIF(Calculations!A:A, A1277),"")</f>
        <v/>
      </c>
      <c r="F1277" s="12" t="str">
        <f t="shared" si="135"/>
        <v/>
      </c>
      <c r="G1277" s="12" t="str">
        <f t="shared" si="136"/>
        <v/>
      </c>
    </row>
    <row r="1278" spans="1:7" x14ac:dyDescent="0.25">
      <c r="A1278" s="8" t="str">
        <f t="shared" si="132"/>
        <v/>
      </c>
      <c r="B1278" s="2" t="str">
        <f t="shared" si="133"/>
        <v/>
      </c>
      <c r="C1278" s="2" t="str">
        <f t="shared" si="134"/>
        <v/>
      </c>
      <c r="D1278" s="2" t="str">
        <f>IF(ISNUMBER(A1278),COUNTIF(Calculations!B:B, A1278),"")</f>
        <v/>
      </c>
      <c r="E1278" s="2" t="str">
        <f>IF(ISNUMBER(A1278),COUNTIF(Calculations!A:A, A1278),"")</f>
        <v/>
      </c>
      <c r="F1278" s="12" t="str">
        <f t="shared" si="135"/>
        <v/>
      </c>
      <c r="G1278" s="12" t="str">
        <f t="shared" si="136"/>
        <v/>
      </c>
    </row>
    <row r="1279" spans="1:7" x14ac:dyDescent="0.25">
      <c r="A1279" s="8" t="str">
        <f t="shared" si="132"/>
        <v/>
      </c>
      <c r="B1279" s="2" t="str">
        <f t="shared" si="133"/>
        <v/>
      </c>
      <c r="C1279" s="2" t="str">
        <f t="shared" si="134"/>
        <v/>
      </c>
      <c r="D1279" s="2" t="str">
        <f>IF(ISNUMBER(A1279),COUNTIF(Calculations!B:B, A1279),"")</f>
        <v/>
      </c>
      <c r="E1279" s="2" t="str">
        <f>IF(ISNUMBER(A1279),COUNTIF(Calculations!A:A, A1279),"")</f>
        <v/>
      </c>
      <c r="F1279" s="12" t="str">
        <f t="shared" si="135"/>
        <v/>
      </c>
      <c r="G1279" s="12" t="str">
        <f t="shared" si="136"/>
        <v/>
      </c>
    </row>
    <row r="1280" spans="1:7" x14ac:dyDescent="0.25">
      <c r="A1280" s="8" t="str">
        <f t="shared" si="132"/>
        <v/>
      </c>
      <c r="B1280" s="2" t="str">
        <f t="shared" si="133"/>
        <v/>
      </c>
      <c r="C1280" s="2" t="str">
        <f t="shared" si="134"/>
        <v/>
      </c>
      <c r="D1280" s="2" t="str">
        <f>IF(ISNUMBER(A1280),COUNTIF(Calculations!B:B, A1280),"")</f>
        <v/>
      </c>
      <c r="E1280" s="2" t="str">
        <f>IF(ISNUMBER(A1280),COUNTIF(Calculations!A:A, A1280),"")</f>
        <v/>
      </c>
      <c r="F1280" s="12" t="str">
        <f t="shared" si="135"/>
        <v/>
      </c>
      <c r="G1280" s="12" t="str">
        <f t="shared" si="136"/>
        <v/>
      </c>
    </row>
    <row r="1281" spans="1:7" x14ac:dyDescent="0.25">
      <c r="A1281" s="8" t="str">
        <f t="shared" si="132"/>
        <v/>
      </c>
      <c r="B1281" s="2" t="str">
        <f t="shared" si="133"/>
        <v/>
      </c>
      <c r="C1281" s="2" t="str">
        <f t="shared" si="134"/>
        <v/>
      </c>
      <c r="D1281" s="2" t="str">
        <f>IF(ISNUMBER(A1281),COUNTIF(Calculations!B:B, A1281),"")</f>
        <v/>
      </c>
      <c r="E1281" s="2" t="str">
        <f>IF(ISNUMBER(A1281),COUNTIF(Calculations!A:A, A1281),"")</f>
        <v/>
      </c>
      <c r="F1281" s="12" t="str">
        <f t="shared" si="135"/>
        <v/>
      </c>
      <c r="G1281" s="12" t="str">
        <f t="shared" si="136"/>
        <v/>
      </c>
    </row>
    <row r="1282" spans="1:7" x14ac:dyDescent="0.25">
      <c r="A1282" s="8" t="str">
        <f t="shared" si="132"/>
        <v/>
      </c>
      <c r="B1282" s="2" t="str">
        <f t="shared" si="133"/>
        <v/>
      </c>
      <c r="C1282" s="2" t="str">
        <f t="shared" si="134"/>
        <v/>
      </c>
      <c r="D1282" s="2" t="str">
        <f>IF(ISNUMBER(A1282),COUNTIF(Calculations!B:B, A1282),"")</f>
        <v/>
      </c>
      <c r="E1282" s="2" t="str">
        <f>IF(ISNUMBER(A1282),COUNTIF(Calculations!A:A, A1282),"")</f>
        <v/>
      </c>
      <c r="F1282" s="12" t="str">
        <f t="shared" si="135"/>
        <v/>
      </c>
      <c r="G1282" s="12" t="str">
        <f t="shared" si="136"/>
        <v/>
      </c>
    </row>
    <row r="1283" spans="1:7" x14ac:dyDescent="0.25">
      <c r="A1283" s="8" t="str">
        <f t="shared" si="132"/>
        <v/>
      </c>
      <c r="B1283" s="2" t="str">
        <f t="shared" si="133"/>
        <v/>
      </c>
      <c r="C1283" s="2" t="str">
        <f t="shared" si="134"/>
        <v/>
      </c>
      <c r="D1283" s="2" t="str">
        <f>IF(ISNUMBER(A1283),COUNTIF(Calculations!B:B, A1283),"")</f>
        <v/>
      </c>
      <c r="E1283" s="2" t="str">
        <f>IF(ISNUMBER(A1283),COUNTIF(Calculations!A:A, A1283),"")</f>
        <v/>
      </c>
      <c r="F1283" s="12" t="str">
        <f t="shared" si="135"/>
        <v/>
      </c>
      <c r="G1283" s="12" t="str">
        <f t="shared" si="136"/>
        <v/>
      </c>
    </row>
    <row r="1284" spans="1:7" x14ac:dyDescent="0.25">
      <c r="A1284" s="8" t="str">
        <f t="shared" si="132"/>
        <v/>
      </c>
      <c r="B1284" s="2" t="str">
        <f t="shared" si="133"/>
        <v/>
      </c>
      <c r="C1284" s="2" t="str">
        <f t="shared" si="134"/>
        <v/>
      </c>
      <c r="D1284" s="2" t="str">
        <f>IF(ISNUMBER(A1284),COUNTIF(Calculations!B:B, A1284),"")</f>
        <v/>
      </c>
      <c r="E1284" s="2" t="str">
        <f>IF(ISNUMBER(A1284),COUNTIF(Calculations!A:A, A1284),"")</f>
        <v/>
      </c>
      <c r="F1284" s="12" t="str">
        <f t="shared" si="135"/>
        <v/>
      </c>
      <c r="G1284" s="12" t="str">
        <f t="shared" si="136"/>
        <v/>
      </c>
    </row>
    <row r="1285" spans="1:7" x14ac:dyDescent="0.25">
      <c r="A1285" s="8" t="str">
        <f t="shared" si="132"/>
        <v/>
      </c>
      <c r="B1285" s="2" t="str">
        <f t="shared" si="133"/>
        <v/>
      </c>
      <c r="C1285" s="2" t="str">
        <f t="shared" si="134"/>
        <v/>
      </c>
      <c r="D1285" s="2" t="str">
        <f>IF(ISNUMBER(A1285),COUNTIF(Calculations!B:B, A1285),"")</f>
        <v/>
      </c>
      <c r="E1285" s="2" t="str">
        <f>IF(ISNUMBER(A1285),COUNTIF(Calculations!A:A, A1285),"")</f>
        <v/>
      </c>
      <c r="F1285" s="12" t="str">
        <f t="shared" si="135"/>
        <v/>
      </c>
      <c r="G1285" s="12" t="str">
        <f t="shared" si="136"/>
        <v/>
      </c>
    </row>
    <row r="1286" spans="1:7" x14ac:dyDescent="0.25">
      <c r="A1286" s="8" t="str">
        <f t="shared" si="132"/>
        <v/>
      </c>
      <c r="B1286" s="2" t="str">
        <f t="shared" si="133"/>
        <v/>
      </c>
      <c r="C1286" s="2" t="str">
        <f t="shared" si="134"/>
        <v/>
      </c>
      <c r="D1286" s="2" t="str">
        <f>IF(ISNUMBER(A1286),COUNTIF(Calculations!B:B, A1286),"")</f>
        <v/>
      </c>
      <c r="E1286" s="2" t="str">
        <f>IF(ISNUMBER(A1286),COUNTIF(Calculations!A:A, A1286),"")</f>
        <v/>
      </c>
      <c r="F1286" s="12" t="str">
        <f t="shared" si="135"/>
        <v/>
      </c>
      <c r="G1286" s="12" t="str">
        <f t="shared" si="136"/>
        <v/>
      </c>
    </row>
    <row r="1287" spans="1:7" x14ac:dyDescent="0.25">
      <c r="A1287" s="8" t="str">
        <f t="shared" si="132"/>
        <v/>
      </c>
      <c r="B1287" s="2" t="str">
        <f t="shared" si="133"/>
        <v/>
      </c>
      <c r="C1287" s="2" t="str">
        <f t="shared" si="134"/>
        <v/>
      </c>
      <c r="D1287" s="2" t="str">
        <f>IF(ISNUMBER(A1287),COUNTIF(Calculations!B:B, A1287),"")</f>
        <v/>
      </c>
      <c r="E1287" s="2" t="str">
        <f>IF(ISNUMBER(A1287),COUNTIF(Calculations!A:A, A1287),"")</f>
        <v/>
      </c>
      <c r="F1287" s="12" t="str">
        <f t="shared" si="135"/>
        <v/>
      </c>
      <c r="G1287" s="12" t="str">
        <f t="shared" si="136"/>
        <v/>
      </c>
    </row>
    <row r="1288" spans="1:7" x14ac:dyDescent="0.25">
      <c r="A1288" s="8" t="str">
        <f t="shared" si="132"/>
        <v/>
      </c>
      <c r="B1288" s="2" t="str">
        <f t="shared" si="133"/>
        <v/>
      </c>
      <c r="C1288" s="2" t="str">
        <f t="shared" si="134"/>
        <v/>
      </c>
      <c r="D1288" s="2" t="str">
        <f>IF(ISNUMBER(A1288),COUNTIF(Calculations!B:B, A1288),"")</f>
        <v/>
      </c>
      <c r="E1288" s="2" t="str">
        <f>IF(ISNUMBER(A1288),COUNTIF(Calculations!A:A, A1288),"")</f>
        <v/>
      </c>
      <c r="F1288" s="12" t="str">
        <f t="shared" si="135"/>
        <v/>
      </c>
      <c r="G1288" s="12" t="str">
        <f t="shared" si="136"/>
        <v/>
      </c>
    </row>
    <row r="1289" spans="1:7" x14ac:dyDescent="0.25">
      <c r="A1289" s="8" t="str">
        <f t="shared" si="132"/>
        <v/>
      </c>
      <c r="B1289" s="2" t="str">
        <f t="shared" si="133"/>
        <v/>
      </c>
      <c r="C1289" s="2" t="str">
        <f t="shared" si="134"/>
        <v/>
      </c>
      <c r="D1289" s="2" t="str">
        <f>IF(ISNUMBER(A1289),COUNTIF(Calculations!B:B, A1289),"")</f>
        <v/>
      </c>
      <c r="E1289" s="2" t="str">
        <f>IF(ISNUMBER(A1289),COUNTIF(Calculations!A:A, A1289),"")</f>
        <v/>
      </c>
      <c r="F1289" s="12" t="str">
        <f t="shared" si="135"/>
        <v/>
      </c>
      <c r="G1289" s="12" t="str">
        <f t="shared" si="136"/>
        <v/>
      </c>
    </row>
    <row r="1290" spans="1:7" x14ac:dyDescent="0.25">
      <c r="A1290" s="8" t="str">
        <f t="shared" si="132"/>
        <v/>
      </c>
      <c r="B1290" s="2" t="str">
        <f t="shared" si="133"/>
        <v/>
      </c>
      <c r="C1290" s="2" t="str">
        <f t="shared" si="134"/>
        <v/>
      </c>
      <c r="D1290" s="2" t="str">
        <f>IF(ISNUMBER(A1290),COUNTIF(Calculations!B:B, A1290),"")</f>
        <v/>
      </c>
      <c r="E1290" s="2" t="str">
        <f>IF(ISNUMBER(A1290),COUNTIF(Calculations!A:A, A1290),"")</f>
        <v/>
      </c>
      <c r="F1290" s="12" t="str">
        <f t="shared" si="135"/>
        <v/>
      </c>
      <c r="G1290" s="12" t="str">
        <f t="shared" si="136"/>
        <v/>
      </c>
    </row>
    <row r="1291" spans="1:7" x14ac:dyDescent="0.25">
      <c r="A1291" s="8" t="str">
        <f t="shared" si="132"/>
        <v/>
      </c>
      <c r="B1291" s="2" t="str">
        <f t="shared" si="133"/>
        <v/>
      </c>
      <c r="C1291" s="2" t="str">
        <f t="shared" si="134"/>
        <v/>
      </c>
      <c r="D1291" s="2" t="str">
        <f>IF(ISNUMBER(A1291),COUNTIF(Calculations!B:B, A1291),"")</f>
        <v/>
      </c>
      <c r="E1291" s="2" t="str">
        <f>IF(ISNUMBER(A1291),COUNTIF(Calculations!A:A, A1291),"")</f>
        <v/>
      </c>
      <c r="F1291" s="12" t="str">
        <f t="shared" si="135"/>
        <v/>
      </c>
      <c r="G1291" s="12" t="str">
        <f t="shared" si="136"/>
        <v/>
      </c>
    </row>
    <row r="1292" spans="1:7" x14ac:dyDescent="0.25">
      <c r="A1292" s="8" t="str">
        <f t="shared" si="132"/>
        <v/>
      </c>
      <c r="B1292" s="2" t="str">
        <f t="shared" si="133"/>
        <v/>
      </c>
      <c r="C1292" s="2" t="str">
        <f t="shared" si="134"/>
        <v/>
      </c>
      <c r="D1292" s="2" t="str">
        <f>IF(ISNUMBER(A1292),COUNTIF(Calculations!B:B, A1292),"")</f>
        <v/>
      </c>
      <c r="E1292" s="2" t="str">
        <f>IF(ISNUMBER(A1292),COUNTIF(Calculations!A:A, A1292),"")</f>
        <v/>
      </c>
      <c r="F1292" s="12" t="str">
        <f t="shared" si="135"/>
        <v/>
      </c>
      <c r="G1292" s="12" t="str">
        <f t="shared" si="136"/>
        <v/>
      </c>
    </row>
    <row r="1293" spans="1:7" x14ac:dyDescent="0.25">
      <c r="A1293" s="8" t="str">
        <f t="shared" si="132"/>
        <v/>
      </c>
      <c r="B1293" s="2" t="str">
        <f t="shared" si="133"/>
        <v/>
      </c>
      <c r="C1293" s="2" t="str">
        <f t="shared" si="134"/>
        <v/>
      </c>
      <c r="D1293" s="2" t="str">
        <f>IF(ISNUMBER(A1293),COUNTIF(Calculations!B:B, A1293),"")</f>
        <v/>
      </c>
      <c r="E1293" s="2" t="str">
        <f>IF(ISNUMBER(A1293),COUNTIF(Calculations!A:A, A1293),"")</f>
        <v/>
      </c>
      <c r="F1293" s="12" t="str">
        <f t="shared" si="135"/>
        <v/>
      </c>
      <c r="G1293" s="12" t="str">
        <f t="shared" si="136"/>
        <v/>
      </c>
    </row>
    <row r="1294" spans="1:7" x14ac:dyDescent="0.25">
      <c r="A1294" s="8" t="str">
        <f t="shared" si="132"/>
        <v/>
      </c>
      <c r="B1294" s="2" t="str">
        <f t="shared" si="133"/>
        <v/>
      </c>
      <c r="C1294" s="2" t="str">
        <f t="shared" si="134"/>
        <v/>
      </c>
      <c r="D1294" s="2" t="str">
        <f>IF(ISNUMBER(A1294),COUNTIF(Calculations!B:B, A1294),"")</f>
        <v/>
      </c>
      <c r="E1294" s="2" t="str">
        <f>IF(ISNUMBER(A1294),COUNTIF(Calculations!A:A, A1294),"")</f>
        <v/>
      </c>
      <c r="F1294" s="12" t="str">
        <f t="shared" si="135"/>
        <v/>
      </c>
      <c r="G1294" s="12" t="str">
        <f t="shared" si="136"/>
        <v/>
      </c>
    </row>
    <row r="1295" spans="1:7" x14ac:dyDescent="0.25">
      <c r="A1295" s="8" t="str">
        <f t="shared" si="132"/>
        <v/>
      </c>
      <c r="B1295" s="2" t="str">
        <f t="shared" si="133"/>
        <v/>
      </c>
      <c r="C1295" s="2" t="str">
        <f t="shared" si="134"/>
        <v/>
      </c>
      <c r="D1295" s="2" t="str">
        <f>IF(ISNUMBER(A1295),COUNTIF(Calculations!B:B, A1295),"")</f>
        <v/>
      </c>
      <c r="E1295" s="2" t="str">
        <f>IF(ISNUMBER(A1295),COUNTIF(Calculations!A:A, A1295),"")</f>
        <v/>
      </c>
      <c r="F1295" s="12" t="str">
        <f t="shared" si="135"/>
        <v/>
      </c>
      <c r="G1295" s="12" t="str">
        <f t="shared" si="136"/>
        <v/>
      </c>
    </row>
    <row r="1296" spans="1:7" x14ac:dyDescent="0.25">
      <c r="A1296" s="8" t="str">
        <f t="shared" si="132"/>
        <v/>
      </c>
      <c r="B1296" s="2" t="str">
        <f t="shared" si="133"/>
        <v/>
      </c>
      <c r="C1296" s="2" t="str">
        <f t="shared" si="134"/>
        <v/>
      </c>
      <c r="D1296" s="2" t="str">
        <f>IF(ISNUMBER(A1296),COUNTIF(Calculations!B:B, A1296),"")</f>
        <v/>
      </c>
      <c r="E1296" s="2" t="str">
        <f>IF(ISNUMBER(A1296),COUNTIF(Calculations!A:A, A1296),"")</f>
        <v/>
      </c>
      <c r="F1296" s="12" t="str">
        <f t="shared" si="135"/>
        <v/>
      </c>
      <c r="G1296" s="12" t="str">
        <f t="shared" si="136"/>
        <v/>
      </c>
    </row>
    <row r="1297" spans="1:7" x14ac:dyDescent="0.25">
      <c r="A1297" s="8" t="str">
        <f t="shared" si="132"/>
        <v/>
      </c>
      <c r="B1297" s="2" t="str">
        <f t="shared" si="133"/>
        <v/>
      </c>
      <c r="C1297" s="2" t="str">
        <f t="shared" si="134"/>
        <v/>
      </c>
      <c r="D1297" s="2" t="str">
        <f>IF(ISNUMBER(A1297),COUNTIF(Calculations!B:B, A1297),"")</f>
        <v/>
      </c>
      <c r="E1297" s="2" t="str">
        <f>IF(ISNUMBER(A1297),COUNTIF(Calculations!A:A, A1297),"")</f>
        <v/>
      </c>
      <c r="F1297" s="12" t="str">
        <f t="shared" si="135"/>
        <v/>
      </c>
      <c r="G1297" s="12" t="str">
        <f t="shared" si="136"/>
        <v/>
      </c>
    </row>
    <row r="1298" spans="1:7" x14ac:dyDescent="0.25">
      <c r="A1298" s="8" t="str">
        <f t="shared" si="132"/>
        <v/>
      </c>
      <c r="B1298" s="2" t="str">
        <f t="shared" si="133"/>
        <v/>
      </c>
      <c r="C1298" s="2" t="str">
        <f t="shared" si="134"/>
        <v/>
      </c>
      <c r="D1298" s="2" t="str">
        <f>IF(ISNUMBER(A1298),COUNTIF(Calculations!B:B, A1298),"")</f>
        <v/>
      </c>
      <c r="E1298" s="2" t="str">
        <f>IF(ISNUMBER(A1298),COUNTIF(Calculations!A:A, A1298),"")</f>
        <v/>
      </c>
      <c r="F1298" s="12" t="str">
        <f t="shared" si="135"/>
        <v/>
      </c>
      <c r="G1298" s="12" t="str">
        <f t="shared" si="136"/>
        <v/>
      </c>
    </row>
    <row r="1299" spans="1:7" x14ac:dyDescent="0.25">
      <c r="A1299" s="8" t="str">
        <f t="shared" si="132"/>
        <v/>
      </c>
      <c r="B1299" s="2" t="str">
        <f t="shared" si="133"/>
        <v/>
      </c>
      <c r="C1299" s="2" t="str">
        <f t="shared" si="134"/>
        <v/>
      </c>
      <c r="D1299" s="2" t="str">
        <f>IF(ISNUMBER(A1299),COUNTIF(Calculations!B:B, A1299),"")</f>
        <v/>
      </c>
      <c r="E1299" s="2" t="str">
        <f>IF(ISNUMBER(A1299),COUNTIF(Calculations!A:A, A1299),"")</f>
        <v/>
      </c>
      <c r="F1299" s="12" t="str">
        <f t="shared" si="135"/>
        <v/>
      </c>
      <c r="G1299" s="12" t="str">
        <f t="shared" si="136"/>
        <v/>
      </c>
    </row>
    <row r="1300" spans="1:7" x14ac:dyDescent="0.25">
      <c r="A1300" s="8" t="str">
        <f t="shared" si="132"/>
        <v/>
      </c>
      <c r="B1300" s="2" t="str">
        <f t="shared" si="133"/>
        <v/>
      </c>
      <c r="C1300" s="2" t="str">
        <f t="shared" si="134"/>
        <v/>
      </c>
      <c r="D1300" s="2" t="str">
        <f>IF(ISNUMBER(A1300),COUNTIF(Calculations!B:B, A1300),"")</f>
        <v/>
      </c>
      <c r="E1300" s="2" t="str">
        <f>IF(ISNUMBER(A1300),COUNTIF(Calculations!A:A, A1300),"")</f>
        <v/>
      </c>
      <c r="F1300" s="12" t="str">
        <f t="shared" si="135"/>
        <v/>
      </c>
      <c r="G1300" s="12" t="str">
        <f t="shared" si="136"/>
        <v/>
      </c>
    </row>
    <row r="1301" spans="1:7" x14ac:dyDescent="0.25">
      <c r="A1301" s="8" t="str">
        <f t="shared" si="132"/>
        <v/>
      </c>
      <c r="B1301" s="2" t="str">
        <f t="shared" si="133"/>
        <v/>
      </c>
      <c r="C1301" s="2" t="str">
        <f t="shared" si="134"/>
        <v/>
      </c>
      <c r="D1301" s="2" t="str">
        <f>IF(ISNUMBER(A1301),COUNTIF(Calculations!B:B, A1301),"")</f>
        <v/>
      </c>
      <c r="E1301" s="2" t="str">
        <f>IF(ISNUMBER(A1301),COUNTIF(Calculations!A:A, A1301),"")</f>
        <v/>
      </c>
      <c r="F1301" s="12" t="str">
        <f t="shared" si="135"/>
        <v/>
      </c>
      <c r="G1301" s="12" t="str">
        <f t="shared" si="136"/>
        <v/>
      </c>
    </row>
    <row r="1302" spans="1:7" x14ac:dyDescent="0.25">
      <c r="A1302" s="8" t="str">
        <f t="shared" si="132"/>
        <v/>
      </c>
      <c r="B1302" s="2" t="str">
        <f t="shared" si="133"/>
        <v/>
      </c>
      <c r="C1302" s="2" t="str">
        <f t="shared" si="134"/>
        <v/>
      </c>
      <c r="D1302" s="2" t="str">
        <f>IF(ISNUMBER(A1302),COUNTIF(Calculations!B:B, A1302),"")</f>
        <v/>
      </c>
      <c r="E1302" s="2" t="str">
        <f>IF(ISNUMBER(A1302),COUNTIF(Calculations!A:A, A1302),"")</f>
        <v/>
      </c>
      <c r="F1302" s="12" t="str">
        <f t="shared" si="135"/>
        <v/>
      </c>
      <c r="G1302" s="12" t="str">
        <f t="shared" si="136"/>
        <v/>
      </c>
    </row>
    <row r="1303" spans="1:7" x14ac:dyDescent="0.25">
      <c r="A1303" s="8" t="str">
        <f t="shared" si="132"/>
        <v/>
      </c>
      <c r="B1303" s="2" t="str">
        <f t="shared" si="133"/>
        <v/>
      </c>
      <c r="C1303" s="2" t="str">
        <f t="shared" si="134"/>
        <v/>
      </c>
      <c r="D1303" s="2" t="str">
        <f>IF(ISNUMBER(A1303),COUNTIF(Calculations!B:B, A1303),"")</f>
        <v/>
      </c>
      <c r="E1303" s="2" t="str">
        <f>IF(ISNUMBER(A1303),COUNTIF(Calculations!A:A, A1303),"")</f>
        <v/>
      </c>
      <c r="F1303" s="12" t="str">
        <f t="shared" si="135"/>
        <v/>
      </c>
      <c r="G1303" s="12" t="str">
        <f t="shared" si="136"/>
        <v/>
      </c>
    </row>
    <row r="1304" spans="1:7" x14ac:dyDescent="0.25">
      <c r="A1304" s="8" t="str">
        <f t="shared" si="132"/>
        <v/>
      </c>
      <c r="B1304" s="2" t="str">
        <f t="shared" si="133"/>
        <v/>
      </c>
      <c r="C1304" s="2" t="str">
        <f t="shared" si="134"/>
        <v/>
      </c>
      <c r="D1304" s="2" t="str">
        <f>IF(ISNUMBER(A1304),COUNTIF(Calculations!B:B, A1304),"")</f>
        <v/>
      </c>
      <c r="E1304" s="2" t="str">
        <f>IF(ISNUMBER(A1304),COUNTIF(Calculations!A:A, A1304),"")</f>
        <v/>
      </c>
      <c r="F1304" s="12" t="str">
        <f t="shared" si="135"/>
        <v/>
      </c>
      <c r="G1304" s="12" t="str">
        <f t="shared" si="136"/>
        <v/>
      </c>
    </row>
    <row r="1305" spans="1:7" x14ac:dyDescent="0.25">
      <c r="A1305" s="8" t="str">
        <f t="shared" si="132"/>
        <v/>
      </c>
      <c r="B1305" s="2" t="str">
        <f t="shared" si="133"/>
        <v/>
      </c>
      <c r="C1305" s="2" t="str">
        <f t="shared" si="134"/>
        <v/>
      </c>
      <c r="D1305" s="2" t="str">
        <f>IF(ISNUMBER(A1305),COUNTIF(Calculations!B:B, A1305),"")</f>
        <v/>
      </c>
      <c r="E1305" s="2" t="str">
        <f>IF(ISNUMBER(A1305),COUNTIF(Calculations!A:A, A1305),"")</f>
        <v/>
      </c>
      <c r="F1305" s="12" t="str">
        <f t="shared" si="135"/>
        <v/>
      </c>
      <c r="G1305" s="12" t="str">
        <f t="shared" si="136"/>
        <v/>
      </c>
    </row>
    <row r="1306" spans="1:7" x14ac:dyDescent="0.25">
      <c r="A1306" s="8" t="str">
        <f t="shared" si="132"/>
        <v/>
      </c>
      <c r="B1306" s="2" t="str">
        <f t="shared" si="133"/>
        <v/>
      </c>
      <c r="C1306" s="2" t="str">
        <f t="shared" si="134"/>
        <v/>
      </c>
      <c r="D1306" s="2" t="str">
        <f>IF(ISNUMBER(A1306),COUNTIF(Calculations!B:B, A1306),"")</f>
        <v/>
      </c>
      <c r="E1306" s="2" t="str">
        <f>IF(ISNUMBER(A1306),COUNTIF(Calculations!A:A, A1306),"")</f>
        <v/>
      </c>
      <c r="F1306" s="12" t="str">
        <f t="shared" si="135"/>
        <v/>
      </c>
      <c r="G1306" s="12" t="str">
        <f t="shared" si="136"/>
        <v/>
      </c>
    </row>
    <row r="1307" spans="1:7" x14ac:dyDescent="0.25">
      <c r="A1307" s="8" t="str">
        <f t="shared" si="132"/>
        <v/>
      </c>
      <c r="B1307" s="2" t="str">
        <f t="shared" si="133"/>
        <v/>
      </c>
      <c r="C1307" s="2" t="str">
        <f t="shared" si="134"/>
        <v/>
      </c>
      <c r="D1307" s="2" t="str">
        <f>IF(ISNUMBER(A1307),COUNTIF(Calculations!B:B, A1307),"")</f>
        <v/>
      </c>
      <c r="E1307" s="2" t="str">
        <f>IF(ISNUMBER(A1307),COUNTIF(Calculations!A:A, A1307),"")</f>
        <v/>
      </c>
      <c r="F1307" s="12" t="str">
        <f t="shared" si="135"/>
        <v/>
      </c>
      <c r="G1307" s="12" t="str">
        <f t="shared" si="136"/>
        <v/>
      </c>
    </row>
    <row r="1308" spans="1:7" x14ac:dyDescent="0.25">
      <c r="A1308" s="8" t="str">
        <f t="shared" si="132"/>
        <v/>
      </c>
      <c r="B1308" s="2" t="str">
        <f t="shared" si="133"/>
        <v/>
      </c>
      <c r="C1308" s="2" t="str">
        <f t="shared" si="134"/>
        <v/>
      </c>
      <c r="D1308" s="2" t="str">
        <f>IF(ISNUMBER(A1308),COUNTIF(Calculations!B:B, A1308),"")</f>
        <v/>
      </c>
      <c r="E1308" s="2" t="str">
        <f>IF(ISNUMBER(A1308),COUNTIF(Calculations!A:A, A1308),"")</f>
        <v/>
      </c>
      <c r="F1308" s="12" t="str">
        <f t="shared" si="135"/>
        <v/>
      </c>
      <c r="G1308" s="12" t="str">
        <f t="shared" si="136"/>
        <v/>
      </c>
    </row>
    <row r="1309" spans="1:7" x14ac:dyDescent="0.25">
      <c r="A1309" s="8" t="str">
        <f t="shared" si="132"/>
        <v/>
      </c>
      <c r="B1309" s="2" t="str">
        <f t="shared" si="133"/>
        <v/>
      </c>
      <c r="C1309" s="2" t="str">
        <f t="shared" si="134"/>
        <v/>
      </c>
      <c r="D1309" s="2" t="str">
        <f>IF(ISNUMBER(A1309),COUNTIF(Calculations!B:B, A1309),"")</f>
        <v/>
      </c>
      <c r="E1309" s="2" t="str">
        <f>IF(ISNUMBER(A1309),COUNTIF(Calculations!A:A, A1309),"")</f>
        <v/>
      </c>
      <c r="F1309" s="12" t="str">
        <f t="shared" si="135"/>
        <v/>
      </c>
      <c r="G1309" s="12" t="str">
        <f t="shared" si="136"/>
        <v/>
      </c>
    </row>
    <row r="1310" spans="1:7" x14ac:dyDescent="0.25">
      <c r="A1310" s="8" t="str">
        <f t="shared" si="132"/>
        <v/>
      </c>
      <c r="B1310" s="2" t="str">
        <f t="shared" si="133"/>
        <v/>
      </c>
      <c r="C1310" s="2" t="str">
        <f t="shared" si="134"/>
        <v/>
      </c>
      <c r="D1310" s="2" t="str">
        <f>IF(ISNUMBER(A1310),COUNTIF(Calculations!B:B, A1310),"")</f>
        <v/>
      </c>
      <c r="E1310" s="2" t="str">
        <f>IF(ISNUMBER(A1310),COUNTIF(Calculations!A:A, A1310),"")</f>
        <v/>
      </c>
      <c r="F1310" s="12" t="str">
        <f t="shared" si="135"/>
        <v/>
      </c>
      <c r="G1310" s="12" t="str">
        <f t="shared" si="136"/>
        <v/>
      </c>
    </row>
    <row r="1311" spans="1:7" x14ac:dyDescent="0.25">
      <c r="A1311" s="8" t="str">
        <f t="shared" si="132"/>
        <v/>
      </c>
      <c r="B1311" s="2" t="str">
        <f t="shared" si="133"/>
        <v/>
      </c>
      <c r="C1311" s="2" t="str">
        <f t="shared" si="134"/>
        <v/>
      </c>
      <c r="D1311" s="2" t="str">
        <f>IF(ISNUMBER(A1311),COUNTIF(Calculations!B:B, A1311),"")</f>
        <v/>
      </c>
      <c r="E1311" s="2" t="str">
        <f>IF(ISNUMBER(A1311),COUNTIF(Calculations!A:A, A1311),"")</f>
        <v/>
      </c>
      <c r="F1311" s="12" t="str">
        <f t="shared" si="135"/>
        <v/>
      </c>
      <c r="G1311" s="12" t="str">
        <f t="shared" si="136"/>
        <v/>
      </c>
    </row>
    <row r="1312" spans="1:7" x14ac:dyDescent="0.25">
      <c r="A1312" s="8" t="str">
        <f t="shared" si="132"/>
        <v/>
      </c>
      <c r="B1312" s="2" t="str">
        <f t="shared" si="133"/>
        <v/>
      </c>
      <c r="C1312" s="2" t="str">
        <f t="shared" si="134"/>
        <v/>
      </c>
      <c r="D1312" s="2" t="str">
        <f>IF(ISNUMBER(A1312),COUNTIF(Calculations!B:B, A1312),"")</f>
        <v/>
      </c>
      <c r="E1312" s="2" t="str">
        <f>IF(ISNUMBER(A1312),COUNTIF(Calculations!A:A, A1312),"")</f>
        <v/>
      </c>
      <c r="F1312" s="12" t="str">
        <f t="shared" si="135"/>
        <v/>
      </c>
      <c r="G1312" s="12" t="str">
        <f t="shared" si="136"/>
        <v/>
      </c>
    </row>
    <row r="1313" spans="1:7" x14ac:dyDescent="0.25">
      <c r="A1313" s="8" t="str">
        <f t="shared" si="132"/>
        <v/>
      </c>
      <c r="B1313" s="2" t="str">
        <f t="shared" si="133"/>
        <v/>
      </c>
      <c r="C1313" s="2" t="str">
        <f t="shared" si="134"/>
        <v/>
      </c>
      <c r="D1313" s="2" t="str">
        <f>IF(ISNUMBER(A1313),COUNTIF(Calculations!B:B, A1313),"")</f>
        <v/>
      </c>
      <c r="E1313" s="2" t="str">
        <f>IF(ISNUMBER(A1313),COUNTIF(Calculations!A:A, A1313),"")</f>
        <v/>
      </c>
      <c r="F1313" s="12" t="str">
        <f t="shared" si="135"/>
        <v/>
      </c>
      <c r="G1313" s="12" t="str">
        <f t="shared" si="136"/>
        <v/>
      </c>
    </row>
    <row r="1314" spans="1:7" x14ac:dyDescent="0.25">
      <c r="A1314" s="8" t="str">
        <f t="shared" si="132"/>
        <v/>
      </c>
      <c r="B1314" s="2" t="str">
        <f t="shared" si="133"/>
        <v/>
      </c>
      <c r="C1314" s="2" t="str">
        <f t="shared" si="134"/>
        <v/>
      </c>
      <c r="D1314" s="2" t="str">
        <f>IF(ISNUMBER(A1314),COUNTIF(Calculations!B:B, A1314),"")</f>
        <v/>
      </c>
      <c r="E1314" s="2" t="str">
        <f>IF(ISNUMBER(A1314),COUNTIF(Calculations!A:A, A1314),"")</f>
        <v/>
      </c>
      <c r="F1314" s="12" t="str">
        <f t="shared" si="135"/>
        <v/>
      </c>
      <c r="G1314" s="12" t="str">
        <f t="shared" si="136"/>
        <v/>
      </c>
    </row>
    <row r="1315" spans="1:7" x14ac:dyDescent="0.25">
      <c r="A1315" s="8" t="str">
        <f t="shared" si="132"/>
        <v/>
      </c>
      <c r="B1315" s="2" t="str">
        <f t="shared" si="133"/>
        <v/>
      </c>
      <c r="C1315" s="2" t="str">
        <f t="shared" si="134"/>
        <v/>
      </c>
      <c r="D1315" s="2" t="str">
        <f>IF(ISNUMBER(A1315),COUNTIF(Calculations!B:B, A1315),"")</f>
        <v/>
      </c>
      <c r="E1315" s="2" t="str">
        <f>IF(ISNUMBER(A1315),COUNTIF(Calculations!A:A, A1315),"")</f>
        <v/>
      </c>
      <c r="F1315" s="12" t="str">
        <f t="shared" si="135"/>
        <v/>
      </c>
      <c r="G1315" s="12" t="str">
        <f t="shared" si="136"/>
        <v/>
      </c>
    </row>
    <row r="1316" spans="1:7" x14ac:dyDescent="0.25">
      <c r="A1316" s="8" t="str">
        <f t="shared" ref="A1316:A1379" si="137">IF(ISNUMBER(A1315),IF(A1315+1&lt;=MAX(IndirectStartDates,IndirectCompletedDates),A1315+1,""),"")</f>
        <v/>
      </c>
      <c r="B1316" s="2" t="str">
        <f t="shared" ref="B1316:B1379" si="138">IF(ISNUMBER(A1316),YEAR(A1316)&amp;"-"&amp;TEXT(WEEKNUM(A1316),"00"),"")</f>
        <v/>
      </c>
      <c r="C1316" s="2" t="str">
        <f t="shared" ref="C1316:C1379" si="139">IF(ISNUMBER(A1316),COUNTIFS(IndirectStartDates,"&lt;="&amp;A1316,IndirectCompletedDates,"&gt;"&amp;A1316) + COUNTIFS(IndirectStartDates,"&lt;="&amp;A1316,IndirectCompletedDates,""),"")</f>
        <v/>
      </c>
      <c r="D1316" s="2" t="str">
        <f>IF(ISNUMBER(A1316),COUNTIF(Calculations!B:B, A1316),"")</f>
        <v/>
      </c>
      <c r="E1316" s="2" t="str">
        <f>IF(ISNUMBER(A1316),COUNTIF(Calculations!A:A, A1316),"")</f>
        <v/>
      </c>
      <c r="F1316" s="12" t="str">
        <f t="shared" ref="F1316:F1379" si="140">IF(ISNUMBER(A1316),F1315 + D1316,"")</f>
        <v/>
      </c>
      <c r="G1316" s="12" t="str">
        <f t="shared" ref="G1316:G1379" si="141">IF(ISNUMBER(A1316),G1315 + E1316,"")</f>
        <v/>
      </c>
    </row>
    <row r="1317" spans="1:7" x14ac:dyDescent="0.25">
      <c r="A1317" s="8" t="str">
        <f t="shared" si="137"/>
        <v/>
      </c>
      <c r="B1317" s="2" t="str">
        <f t="shared" si="138"/>
        <v/>
      </c>
      <c r="C1317" s="2" t="str">
        <f t="shared" si="139"/>
        <v/>
      </c>
      <c r="D1317" s="2" t="str">
        <f>IF(ISNUMBER(A1317),COUNTIF(Calculations!B:B, A1317),"")</f>
        <v/>
      </c>
      <c r="E1317" s="2" t="str">
        <f>IF(ISNUMBER(A1317),COUNTIF(Calculations!A:A, A1317),"")</f>
        <v/>
      </c>
      <c r="F1317" s="12" t="str">
        <f t="shared" si="140"/>
        <v/>
      </c>
      <c r="G1317" s="12" t="str">
        <f t="shared" si="141"/>
        <v/>
      </c>
    </row>
    <row r="1318" spans="1:7" x14ac:dyDescent="0.25">
      <c r="A1318" s="8" t="str">
        <f t="shared" si="137"/>
        <v/>
      </c>
      <c r="B1318" s="2" t="str">
        <f t="shared" si="138"/>
        <v/>
      </c>
      <c r="C1318" s="2" t="str">
        <f t="shared" si="139"/>
        <v/>
      </c>
      <c r="D1318" s="2" t="str">
        <f>IF(ISNUMBER(A1318),COUNTIF(Calculations!B:B, A1318),"")</f>
        <v/>
      </c>
      <c r="E1318" s="2" t="str">
        <f>IF(ISNUMBER(A1318),COUNTIF(Calculations!A:A, A1318),"")</f>
        <v/>
      </c>
      <c r="F1318" s="12" t="str">
        <f t="shared" si="140"/>
        <v/>
      </c>
      <c r="G1318" s="12" t="str">
        <f t="shared" si="141"/>
        <v/>
      </c>
    </row>
    <row r="1319" spans="1:7" x14ac:dyDescent="0.25">
      <c r="A1319" s="8" t="str">
        <f t="shared" si="137"/>
        <v/>
      </c>
      <c r="B1319" s="2" t="str">
        <f t="shared" si="138"/>
        <v/>
      </c>
      <c r="C1319" s="2" t="str">
        <f t="shared" si="139"/>
        <v/>
      </c>
      <c r="D1319" s="2" t="str">
        <f>IF(ISNUMBER(A1319),COUNTIF(Calculations!B:B, A1319),"")</f>
        <v/>
      </c>
      <c r="E1319" s="2" t="str">
        <f>IF(ISNUMBER(A1319),COUNTIF(Calculations!A:A, A1319),"")</f>
        <v/>
      </c>
      <c r="F1319" s="12" t="str">
        <f t="shared" si="140"/>
        <v/>
      </c>
      <c r="G1319" s="12" t="str">
        <f t="shared" si="141"/>
        <v/>
      </c>
    </row>
    <row r="1320" spans="1:7" x14ac:dyDescent="0.25">
      <c r="A1320" s="8" t="str">
        <f t="shared" si="137"/>
        <v/>
      </c>
      <c r="B1320" s="2" t="str">
        <f t="shared" si="138"/>
        <v/>
      </c>
      <c r="C1320" s="2" t="str">
        <f t="shared" si="139"/>
        <v/>
      </c>
      <c r="D1320" s="2" t="str">
        <f>IF(ISNUMBER(A1320),COUNTIF(Calculations!B:B, A1320),"")</f>
        <v/>
      </c>
      <c r="E1320" s="2" t="str">
        <f>IF(ISNUMBER(A1320),COUNTIF(Calculations!A:A, A1320),"")</f>
        <v/>
      </c>
      <c r="F1320" s="12" t="str">
        <f t="shared" si="140"/>
        <v/>
      </c>
      <c r="G1320" s="12" t="str">
        <f t="shared" si="141"/>
        <v/>
      </c>
    </row>
    <row r="1321" spans="1:7" x14ac:dyDescent="0.25">
      <c r="A1321" s="8" t="str">
        <f t="shared" si="137"/>
        <v/>
      </c>
      <c r="B1321" s="2" t="str">
        <f t="shared" si="138"/>
        <v/>
      </c>
      <c r="C1321" s="2" t="str">
        <f t="shared" si="139"/>
        <v/>
      </c>
      <c r="D1321" s="2" t="str">
        <f>IF(ISNUMBER(A1321),COUNTIF(Calculations!B:B, A1321),"")</f>
        <v/>
      </c>
      <c r="E1321" s="2" t="str">
        <f>IF(ISNUMBER(A1321),COUNTIF(Calculations!A:A, A1321),"")</f>
        <v/>
      </c>
      <c r="F1321" s="12" t="str">
        <f t="shared" si="140"/>
        <v/>
      </c>
      <c r="G1321" s="12" t="str">
        <f t="shared" si="141"/>
        <v/>
      </c>
    </row>
    <row r="1322" spans="1:7" x14ac:dyDescent="0.25">
      <c r="A1322" s="8" t="str">
        <f t="shared" si="137"/>
        <v/>
      </c>
      <c r="B1322" s="2" t="str">
        <f t="shared" si="138"/>
        <v/>
      </c>
      <c r="C1322" s="2" t="str">
        <f t="shared" si="139"/>
        <v/>
      </c>
      <c r="D1322" s="2" t="str">
        <f>IF(ISNUMBER(A1322),COUNTIF(Calculations!B:B, A1322),"")</f>
        <v/>
      </c>
      <c r="E1322" s="2" t="str">
        <f>IF(ISNUMBER(A1322),COUNTIF(Calculations!A:A, A1322),"")</f>
        <v/>
      </c>
      <c r="F1322" s="12" t="str">
        <f t="shared" si="140"/>
        <v/>
      </c>
      <c r="G1322" s="12" t="str">
        <f t="shared" si="141"/>
        <v/>
      </c>
    </row>
    <row r="1323" spans="1:7" x14ac:dyDescent="0.25">
      <c r="A1323" s="8" t="str">
        <f t="shared" si="137"/>
        <v/>
      </c>
      <c r="B1323" s="2" t="str">
        <f t="shared" si="138"/>
        <v/>
      </c>
      <c r="C1323" s="2" t="str">
        <f t="shared" si="139"/>
        <v/>
      </c>
      <c r="D1323" s="2" t="str">
        <f>IF(ISNUMBER(A1323),COUNTIF(Calculations!B:B, A1323),"")</f>
        <v/>
      </c>
      <c r="E1323" s="2" t="str">
        <f>IF(ISNUMBER(A1323),COUNTIF(Calculations!A:A, A1323),"")</f>
        <v/>
      </c>
      <c r="F1323" s="12" t="str">
        <f t="shared" si="140"/>
        <v/>
      </c>
      <c r="G1323" s="12" t="str">
        <f t="shared" si="141"/>
        <v/>
      </c>
    </row>
    <row r="1324" spans="1:7" x14ac:dyDescent="0.25">
      <c r="A1324" s="8" t="str">
        <f t="shared" si="137"/>
        <v/>
      </c>
      <c r="B1324" s="2" t="str">
        <f t="shared" si="138"/>
        <v/>
      </c>
      <c r="C1324" s="2" t="str">
        <f t="shared" si="139"/>
        <v/>
      </c>
      <c r="D1324" s="2" t="str">
        <f>IF(ISNUMBER(A1324),COUNTIF(Calculations!B:B, A1324),"")</f>
        <v/>
      </c>
      <c r="E1324" s="2" t="str">
        <f>IF(ISNUMBER(A1324),COUNTIF(Calculations!A:A, A1324),"")</f>
        <v/>
      </c>
      <c r="F1324" s="12" t="str">
        <f t="shared" si="140"/>
        <v/>
      </c>
      <c r="G1324" s="12" t="str">
        <f t="shared" si="141"/>
        <v/>
      </c>
    </row>
    <row r="1325" spans="1:7" x14ac:dyDescent="0.25">
      <c r="A1325" s="8" t="str">
        <f t="shared" si="137"/>
        <v/>
      </c>
      <c r="B1325" s="2" t="str">
        <f t="shared" si="138"/>
        <v/>
      </c>
      <c r="C1325" s="2" t="str">
        <f t="shared" si="139"/>
        <v/>
      </c>
      <c r="D1325" s="2" t="str">
        <f>IF(ISNUMBER(A1325),COUNTIF(Calculations!B:B, A1325),"")</f>
        <v/>
      </c>
      <c r="E1325" s="2" t="str">
        <f>IF(ISNUMBER(A1325),COUNTIF(Calculations!A:A, A1325),"")</f>
        <v/>
      </c>
      <c r="F1325" s="12" t="str">
        <f t="shared" si="140"/>
        <v/>
      </c>
      <c r="G1325" s="12" t="str">
        <f t="shared" si="141"/>
        <v/>
      </c>
    </row>
    <row r="1326" spans="1:7" x14ac:dyDescent="0.25">
      <c r="A1326" s="8" t="str">
        <f t="shared" si="137"/>
        <v/>
      </c>
      <c r="B1326" s="2" t="str">
        <f t="shared" si="138"/>
        <v/>
      </c>
      <c r="C1326" s="2" t="str">
        <f t="shared" si="139"/>
        <v/>
      </c>
      <c r="D1326" s="2" t="str">
        <f>IF(ISNUMBER(A1326),COUNTIF(Calculations!B:B, A1326),"")</f>
        <v/>
      </c>
      <c r="E1326" s="2" t="str">
        <f>IF(ISNUMBER(A1326),COUNTIF(Calculations!A:A, A1326),"")</f>
        <v/>
      </c>
      <c r="F1326" s="12" t="str">
        <f t="shared" si="140"/>
        <v/>
      </c>
      <c r="G1326" s="12" t="str">
        <f t="shared" si="141"/>
        <v/>
      </c>
    </row>
    <row r="1327" spans="1:7" x14ac:dyDescent="0.25">
      <c r="A1327" s="8" t="str">
        <f t="shared" si="137"/>
        <v/>
      </c>
      <c r="B1327" s="2" t="str">
        <f t="shared" si="138"/>
        <v/>
      </c>
      <c r="C1327" s="2" t="str">
        <f t="shared" si="139"/>
        <v/>
      </c>
      <c r="D1327" s="2" t="str">
        <f>IF(ISNUMBER(A1327),COUNTIF(Calculations!B:B, A1327),"")</f>
        <v/>
      </c>
      <c r="E1327" s="2" t="str">
        <f>IF(ISNUMBER(A1327),COUNTIF(Calculations!A:A, A1327),"")</f>
        <v/>
      </c>
      <c r="F1327" s="12" t="str">
        <f t="shared" si="140"/>
        <v/>
      </c>
      <c r="G1327" s="12" t="str">
        <f t="shared" si="141"/>
        <v/>
      </c>
    </row>
    <row r="1328" spans="1:7" x14ac:dyDescent="0.25">
      <c r="A1328" s="8" t="str">
        <f t="shared" si="137"/>
        <v/>
      </c>
      <c r="B1328" s="2" t="str">
        <f t="shared" si="138"/>
        <v/>
      </c>
      <c r="C1328" s="2" t="str">
        <f t="shared" si="139"/>
        <v/>
      </c>
      <c r="D1328" s="2" t="str">
        <f>IF(ISNUMBER(A1328),COUNTIF(Calculations!B:B, A1328),"")</f>
        <v/>
      </c>
      <c r="E1328" s="2" t="str">
        <f>IF(ISNUMBER(A1328),COUNTIF(Calculations!A:A, A1328),"")</f>
        <v/>
      </c>
      <c r="F1328" s="12" t="str">
        <f t="shared" si="140"/>
        <v/>
      </c>
      <c r="G1328" s="12" t="str">
        <f t="shared" si="141"/>
        <v/>
      </c>
    </row>
    <row r="1329" spans="1:7" x14ac:dyDescent="0.25">
      <c r="A1329" s="8" t="str">
        <f t="shared" si="137"/>
        <v/>
      </c>
      <c r="B1329" s="2" t="str">
        <f t="shared" si="138"/>
        <v/>
      </c>
      <c r="C1329" s="2" t="str">
        <f t="shared" si="139"/>
        <v/>
      </c>
      <c r="D1329" s="2" t="str">
        <f>IF(ISNUMBER(A1329),COUNTIF(Calculations!B:B, A1329),"")</f>
        <v/>
      </c>
      <c r="E1329" s="2" t="str">
        <f>IF(ISNUMBER(A1329),COUNTIF(Calculations!A:A, A1329),"")</f>
        <v/>
      </c>
      <c r="F1329" s="12" t="str">
        <f t="shared" si="140"/>
        <v/>
      </c>
      <c r="G1329" s="12" t="str">
        <f t="shared" si="141"/>
        <v/>
      </c>
    </row>
    <row r="1330" spans="1:7" x14ac:dyDescent="0.25">
      <c r="A1330" s="8" t="str">
        <f t="shared" si="137"/>
        <v/>
      </c>
      <c r="B1330" s="2" t="str">
        <f t="shared" si="138"/>
        <v/>
      </c>
      <c r="C1330" s="2" t="str">
        <f t="shared" si="139"/>
        <v/>
      </c>
      <c r="D1330" s="2" t="str">
        <f>IF(ISNUMBER(A1330),COUNTIF(Calculations!B:B, A1330),"")</f>
        <v/>
      </c>
      <c r="E1330" s="2" t="str">
        <f>IF(ISNUMBER(A1330),COUNTIF(Calculations!A:A, A1330),"")</f>
        <v/>
      </c>
      <c r="F1330" s="12" t="str">
        <f t="shared" si="140"/>
        <v/>
      </c>
      <c r="G1330" s="12" t="str">
        <f t="shared" si="141"/>
        <v/>
      </c>
    </row>
    <row r="1331" spans="1:7" x14ac:dyDescent="0.25">
      <c r="A1331" s="8" t="str">
        <f t="shared" si="137"/>
        <v/>
      </c>
      <c r="B1331" s="2" t="str">
        <f t="shared" si="138"/>
        <v/>
      </c>
      <c r="C1331" s="2" t="str">
        <f t="shared" si="139"/>
        <v/>
      </c>
      <c r="D1331" s="2" t="str">
        <f>IF(ISNUMBER(A1331),COUNTIF(Calculations!B:B, A1331),"")</f>
        <v/>
      </c>
      <c r="E1331" s="2" t="str">
        <f>IF(ISNUMBER(A1331),COUNTIF(Calculations!A:A, A1331),"")</f>
        <v/>
      </c>
      <c r="F1331" s="12" t="str">
        <f t="shared" si="140"/>
        <v/>
      </c>
      <c r="G1331" s="12" t="str">
        <f t="shared" si="141"/>
        <v/>
      </c>
    </row>
    <row r="1332" spans="1:7" x14ac:dyDescent="0.25">
      <c r="A1332" s="8" t="str">
        <f t="shared" si="137"/>
        <v/>
      </c>
      <c r="B1332" s="2" t="str">
        <f t="shared" si="138"/>
        <v/>
      </c>
      <c r="C1332" s="2" t="str">
        <f t="shared" si="139"/>
        <v/>
      </c>
      <c r="D1332" s="2" t="str">
        <f>IF(ISNUMBER(A1332),COUNTIF(Calculations!B:B, A1332),"")</f>
        <v/>
      </c>
      <c r="E1332" s="2" t="str">
        <f>IF(ISNUMBER(A1332),COUNTIF(Calculations!A:A, A1332),"")</f>
        <v/>
      </c>
      <c r="F1332" s="12" t="str">
        <f t="shared" si="140"/>
        <v/>
      </c>
      <c r="G1332" s="12" t="str">
        <f t="shared" si="141"/>
        <v/>
      </c>
    </row>
    <row r="1333" spans="1:7" x14ac:dyDescent="0.25">
      <c r="A1333" s="8" t="str">
        <f t="shared" si="137"/>
        <v/>
      </c>
      <c r="B1333" s="2" t="str">
        <f t="shared" si="138"/>
        <v/>
      </c>
      <c r="C1333" s="2" t="str">
        <f t="shared" si="139"/>
        <v/>
      </c>
      <c r="D1333" s="2" t="str">
        <f>IF(ISNUMBER(A1333),COUNTIF(Calculations!B:B, A1333),"")</f>
        <v/>
      </c>
      <c r="E1333" s="2" t="str">
        <f>IF(ISNUMBER(A1333),COUNTIF(Calculations!A:A, A1333),"")</f>
        <v/>
      </c>
      <c r="F1333" s="12" t="str">
        <f t="shared" si="140"/>
        <v/>
      </c>
      <c r="G1333" s="12" t="str">
        <f t="shared" si="141"/>
        <v/>
      </c>
    </row>
    <row r="1334" spans="1:7" x14ac:dyDescent="0.25">
      <c r="A1334" s="8" t="str">
        <f t="shared" si="137"/>
        <v/>
      </c>
      <c r="B1334" s="2" t="str">
        <f t="shared" si="138"/>
        <v/>
      </c>
      <c r="C1334" s="2" t="str">
        <f t="shared" si="139"/>
        <v/>
      </c>
      <c r="D1334" s="2" t="str">
        <f>IF(ISNUMBER(A1334),COUNTIF(Calculations!B:B, A1334),"")</f>
        <v/>
      </c>
      <c r="E1334" s="2" t="str">
        <f>IF(ISNUMBER(A1334),COUNTIF(Calculations!A:A, A1334),"")</f>
        <v/>
      </c>
      <c r="F1334" s="12" t="str">
        <f t="shared" si="140"/>
        <v/>
      </c>
      <c r="G1334" s="12" t="str">
        <f t="shared" si="141"/>
        <v/>
      </c>
    </row>
    <row r="1335" spans="1:7" x14ac:dyDescent="0.25">
      <c r="A1335" s="8" t="str">
        <f t="shared" si="137"/>
        <v/>
      </c>
      <c r="B1335" s="2" t="str">
        <f t="shared" si="138"/>
        <v/>
      </c>
      <c r="C1335" s="2" t="str">
        <f t="shared" si="139"/>
        <v/>
      </c>
      <c r="D1335" s="2" t="str">
        <f>IF(ISNUMBER(A1335),COUNTIF(Calculations!B:B, A1335),"")</f>
        <v/>
      </c>
      <c r="E1335" s="2" t="str">
        <f>IF(ISNUMBER(A1335),COUNTIF(Calculations!A:A, A1335),"")</f>
        <v/>
      </c>
      <c r="F1335" s="12" t="str">
        <f t="shared" si="140"/>
        <v/>
      </c>
      <c r="G1335" s="12" t="str">
        <f t="shared" si="141"/>
        <v/>
      </c>
    </row>
    <row r="1336" spans="1:7" x14ac:dyDescent="0.25">
      <c r="A1336" s="8" t="str">
        <f t="shared" si="137"/>
        <v/>
      </c>
      <c r="B1336" s="2" t="str">
        <f t="shared" si="138"/>
        <v/>
      </c>
      <c r="C1336" s="2" t="str">
        <f t="shared" si="139"/>
        <v/>
      </c>
      <c r="D1336" s="2" t="str">
        <f>IF(ISNUMBER(A1336),COUNTIF(Calculations!B:B, A1336),"")</f>
        <v/>
      </c>
      <c r="E1336" s="2" t="str">
        <f>IF(ISNUMBER(A1336),COUNTIF(Calculations!A:A, A1336),"")</f>
        <v/>
      </c>
      <c r="F1336" s="12" t="str">
        <f t="shared" si="140"/>
        <v/>
      </c>
      <c r="G1336" s="12" t="str">
        <f t="shared" si="141"/>
        <v/>
      </c>
    </row>
    <row r="1337" spans="1:7" x14ac:dyDescent="0.25">
      <c r="A1337" s="8" t="str">
        <f t="shared" si="137"/>
        <v/>
      </c>
      <c r="B1337" s="2" t="str">
        <f t="shared" si="138"/>
        <v/>
      </c>
      <c r="C1337" s="2" t="str">
        <f t="shared" si="139"/>
        <v/>
      </c>
      <c r="D1337" s="2" t="str">
        <f>IF(ISNUMBER(A1337),COUNTIF(Calculations!B:B, A1337),"")</f>
        <v/>
      </c>
      <c r="E1337" s="2" t="str">
        <f>IF(ISNUMBER(A1337),COUNTIF(Calculations!A:A, A1337),"")</f>
        <v/>
      </c>
      <c r="F1337" s="12" t="str">
        <f t="shared" si="140"/>
        <v/>
      </c>
      <c r="G1337" s="12" t="str">
        <f t="shared" si="141"/>
        <v/>
      </c>
    </row>
    <row r="1338" spans="1:7" x14ac:dyDescent="0.25">
      <c r="A1338" s="8" t="str">
        <f t="shared" si="137"/>
        <v/>
      </c>
      <c r="B1338" s="2" t="str">
        <f t="shared" si="138"/>
        <v/>
      </c>
      <c r="C1338" s="2" t="str">
        <f t="shared" si="139"/>
        <v/>
      </c>
      <c r="D1338" s="2" t="str">
        <f>IF(ISNUMBER(A1338),COUNTIF(Calculations!B:B, A1338),"")</f>
        <v/>
      </c>
      <c r="E1338" s="2" t="str">
        <f>IF(ISNUMBER(A1338),COUNTIF(Calculations!A:A, A1338),"")</f>
        <v/>
      </c>
      <c r="F1338" s="12" t="str">
        <f t="shared" si="140"/>
        <v/>
      </c>
      <c r="G1338" s="12" t="str">
        <f t="shared" si="141"/>
        <v/>
      </c>
    </row>
    <row r="1339" spans="1:7" x14ac:dyDescent="0.25">
      <c r="A1339" s="8" t="str">
        <f t="shared" si="137"/>
        <v/>
      </c>
      <c r="B1339" s="2" t="str">
        <f t="shared" si="138"/>
        <v/>
      </c>
      <c r="C1339" s="2" t="str">
        <f t="shared" si="139"/>
        <v/>
      </c>
      <c r="D1339" s="2" t="str">
        <f>IF(ISNUMBER(A1339),COUNTIF(Calculations!B:B, A1339),"")</f>
        <v/>
      </c>
      <c r="E1339" s="2" t="str">
        <f>IF(ISNUMBER(A1339),COUNTIF(Calculations!A:A, A1339),"")</f>
        <v/>
      </c>
      <c r="F1339" s="12" t="str">
        <f t="shared" si="140"/>
        <v/>
      </c>
      <c r="G1339" s="12" t="str">
        <f t="shared" si="141"/>
        <v/>
      </c>
    </row>
    <row r="1340" spans="1:7" x14ac:dyDescent="0.25">
      <c r="A1340" s="8" t="str">
        <f t="shared" si="137"/>
        <v/>
      </c>
      <c r="B1340" s="2" t="str">
        <f t="shared" si="138"/>
        <v/>
      </c>
      <c r="C1340" s="2" t="str">
        <f t="shared" si="139"/>
        <v/>
      </c>
      <c r="D1340" s="2" t="str">
        <f>IF(ISNUMBER(A1340),COUNTIF(Calculations!B:B, A1340),"")</f>
        <v/>
      </c>
      <c r="E1340" s="2" t="str">
        <f>IF(ISNUMBER(A1340),COUNTIF(Calculations!A:A, A1340),"")</f>
        <v/>
      </c>
      <c r="F1340" s="12" t="str">
        <f t="shared" si="140"/>
        <v/>
      </c>
      <c r="G1340" s="12" t="str">
        <f t="shared" si="141"/>
        <v/>
      </c>
    </row>
    <row r="1341" spans="1:7" x14ac:dyDescent="0.25">
      <c r="A1341" s="8" t="str">
        <f t="shared" si="137"/>
        <v/>
      </c>
      <c r="B1341" s="2" t="str">
        <f t="shared" si="138"/>
        <v/>
      </c>
      <c r="C1341" s="2" t="str">
        <f t="shared" si="139"/>
        <v/>
      </c>
      <c r="D1341" s="2" t="str">
        <f>IF(ISNUMBER(A1341),COUNTIF(Calculations!B:B, A1341),"")</f>
        <v/>
      </c>
      <c r="E1341" s="2" t="str">
        <f>IF(ISNUMBER(A1341),COUNTIF(Calculations!A:A, A1341),"")</f>
        <v/>
      </c>
      <c r="F1341" s="12" t="str">
        <f t="shared" si="140"/>
        <v/>
      </c>
      <c r="G1341" s="12" t="str">
        <f t="shared" si="141"/>
        <v/>
      </c>
    </row>
    <row r="1342" spans="1:7" x14ac:dyDescent="0.25">
      <c r="A1342" s="8" t="str">
        <f t="shared" si="137"/>
        <v/>
      </c>
      <c r="B1342" s="2" t="str">
        <f t="shared" si="138"/>
        <v/>
      </c>
      <c r="C1342" s="2" t="str">
        <f t="shared" si="139"/>
        <v/>
      </c>
      <c r="D1342" s="2" t="str">
        <f>IF(ISNUMBER(A1342),COUNTIF(Calculations!B:B, A1342),"")</f>
        <v/>
      </c>
      <c r="E1342" s="2" t="str">
        <f>IF(ISNUMBER(A1342),COUNTIF(Calculations!A:A, A1342),"")</f>
        <v/>
      </c>
      <c r="F1342" s="12" t="str">
        <f t="shared" si="140"/>
        <v/>
      </c>
      <c r="G1342" s="12" t="str">
        <f t="shared" si="141"/>
        <v/>
      </c>
    </row>
    <row r="1343" spans="1:7" x14ac:dyDescent="0.25">
      <c r="A1343" s="8" t="str">
        <f t="shared" si="137"/>
        <v/>
      </c>
      <c r="B1343" s="2" t="str">
        <f t="shared" si="138"/>
        <v/>
      </c>
      <c r="C1343" s="2" t="str">
        <f t="shared" si="139"/>
        <v/>
      </c>
      <c r="D1343" s="2" t="str">
        <f>IF(ISNUMBER(A1343),COUNTIF(Calculations!B:B, A1343),"")</f>
        <v/>
      </c>
      <c r="E1343" s="2" t="str">
        <f>IF(ISNUMBER(A1343),COUNTIF(Calculations!A:A, A1343),"")</f>
        <v/>
      </c>
      <c r="F1343" s="12" t="str">
        <f t="shared" si="140"/>
        <v/>
      </c>
      <c r="G1343" s="12" t="str">
        <f t="shared" si="141"/>
        <v/>
      </c>
    </row>
    <row r="1344" spans="1:7" x14ac:dyDescent="0.25">
      <c r="A1344" s="8" t="str">
        <f t="shared" si="137"/>
        <v/>
      </c>
      <c r="B1344" s="2" t="str">
        <f t="shared" si="138"/>
        <v/>
      </c>
      <c r="C1344" s="2" t="str">
        <f t="shared" si="139"/>
        <v/>
      </c>
      <c r="D1344" s="2" t="str">
        <f>IF(ISNUMBER(A1344),COUNTIF(Calculations!B:B, A1344),"")</f>
        <v/>
      </c>
      <c r="E1344" s="2" t="str">
        <f>IF(ISNUMBER(A1344),COUNTIF(Calculations!A:A, A1344),"")</f>
        <v/>
      </c>
      <c r="F1344" s="12" t="str">
        <f t="shared" si="140"/>
        <v/>
      </c>
      <c r="G1344" s="12" t="str">
        <f t="shared" si="141"/>
        <v/>
      </c>
    </row>
    <row r="1345" spans="1:7" x14ac:dyDescent="0.25">
      <c r="A1345" s="8" t="str">
        <f t="shared" si="137"/>
        <v/>
      </c>
      <c r="B1345" s="2" t="str">
        <f t="shared" si="138"/>
        <v/>
      </c>
      <c r="C1345" s="2" t="str">
        <f t="shared" si="139"/>
        <v/>
      </c>
      <c r="D1345" s="2" t="str">
        <f>IF(ISNUMBER(A1345),COUNTIF(Calculations!B:B, A1345),"")</f>
        <v/>
      </c>
      <c r="E1345" s="2" t="str">
        <f>IF(ISNUMBER(A1345),COUNTIF(Calculations!A:A, A1345),"")</f>
        <v/>
      </c>
      <c r="F1345" s="12" t="str">
        <f t="shared" si="140"/>
        <v/>
      </c>
      <c r="G1345" s="12" t="str">
        <f t="shared" si="141"/>
        <v/>
      </c>
    </row>
    <row r="1346" spans="1:7" x14ac:dyDescent="0.25">
      <c r="A1346" s="8" t="str">
        <f t="shared" si="137"/>
        <v/>
      </c>
      <c r="B1346" s="2" t="str">
        <f t="shared" si="138"/>
        <v/>
      </c>
      <c r="C1346" s="2" t="str">
        <f t="shared" si="139"/>
        <v/>
      </c>
      <c r="D1346" s="2" t="str">
        <f>IF(ISNUMBER(A1346),COUNTIF(Calculations!B:B, A1346),"")</f>
        <v/>
      </c>
      <c r="E1346" s="2" t="str">
        <f>IF(ISNUMBER(A1346),COUNTIF(Calculations!A:A, A1346),"")</f>
        <v/>
      </c>
      <c r="F1346" s="12" t="str">
        <f t="shared" si="140"/>
        <v/>
      </c>
      <c r="G1346" s="12" t="str">
        <f t="shared" si="141"/>
        <v/>
      </c>
    </row>
    <row r="1347" spans="1:7" x14ac:dyDescent="0.25">
      <c r="A1347" s="8" t="str">
        <f t="shared" si="137"/>
        <v/>
      </c>
      <c r="B1347" s="2" t="str">
        <f t="shared" si="138"/>
        <v/>
      </c>
      <c r="C1347" s="2" t="str">
        <f t="shared" si="139"/>
        <v/>
      </c>
      <c r="D1347" s="2" t="str">
        <f>IF(ISNUMBER(A1347),COUNTIF(Calculations!B:B, A1347),"")</f>
        <v/>
      </c>
      <c r="E1347" s="2" t="str">
        <f>IF(ISNUMBER(A1347),COUNTIF(Calculations!A:A, A1347),"")</f>
        <v/>
      </c>
      <c r="F1347" s="12" t="str">
        <f t="shared" si="140"/>
        <v/>
      </c>
      <c r="G1347" s="12" t="str">
        <f t="shared" si="141"/>
        <v/>
      </c>
    </row>
    <row r="1348" spans="1:7" x14ac:dyDescent="0.25">
      <c r="A1348" s="8" t="str">
        <f t="shared" si="137"/>
        <v/>
      </c>
      <c r="B1348" s="2" t="str">
        <f t="shared" si="138"/>
        <v/>
      </c>
      <c r="C1348" s="2" t="str">
        <f t="shared" si="139"/>
        <v/>
      </c>
      <c r="D1348" s="2" t="str">
        <f>IF(ISNUMBER(A1348),COUNTIF(Calculations!B:B, A1348),"")</f>
        <v/>
      </c>
      <c r="E1348" s="2" t="str">
        <f>IF(ISNUMBER(A1348),COUNTIF(Calculations!A:A, A1348),"")</f>
        <v/>
      </c>
      <c r="F1348" s="12" t="str">
        <f t="shared" si="140"/>
        <v/>
      </c>
      <c r="G1348" s="12" t="str">
        <f t="shared" si="141"/>
        <v/>
      </c>
    </row>
    <row r="1349" spans="1:7" x14ac:dyDescent="0.25">
      <c r="A1349" s="8" t="str">
        <f t="shared" si="137"/>
        <v/>
      </c>
      <c r="B1349" s="2" t="str">
        <f t="shared" si="138"/>
        <v/>
      </c>
      <c r="C1349" s="2" t="str">
        <f t="shared" si="139"/>
        <v/>
      </c>
      <c r="D1349" s="2" t="str">
        <f>IF(ISNUMBER(A1349),COUNTIF(Calculations!B:B, A1349),"")</f>
        <v/>
      </c>
      <c r="E1349" s="2" t="str">
        <f>IF(ISNUMBER(A1349),COUNTIF(Calculations!A:A, A1349),"")</f>
        <v/>
      </c>
      <c r="F1349" s="12" t="str">
        <f t="shared" si="140"/>
        <v/>
      </c>
      <c r="G1349" s="12" t="str">
        <f t="shared" si="141"/>
        <v/>
      </c>
    </row>
    <row r="1350" spans="1:7" x14ac:dyDescent="0.25">
      <c r="A1350" s="8" t="str">
        <f t="shared" si="137"/>
        <v/>
      </c>
      <c r="B1350" s="2" t="str">
        <f t="shared" si="138"/>
        <v/>
      </c>
      <c r="C1350" s="2" t="str">
        <f t="shared" si="139"/>
        <v/>
      </c>
      <c r="D1350" s="2" t="str">
        <f>IF(ISNUMBER(A1350),COUNTIF(Calculations!B:B, A1350),"")</f>
        <v/>
      </c>
      <c r="E1350" s="2" t="str">
        <f>IF(ISNUMBER(A1350),COUNTIF(Calculations!A:A, A1350),"")</f>
        <v/>
      </c>
      <c r="F1350" s="12" t="str">
        <f t="shared" si="140"/>
        <v/>
      </c>
      <c r="G1350" s="12" t="str">
        <f t="shared" si="141"/>
        <v/>
      </c>
    </row>
    <row r="1351" spans="1:7" x14ac:dyDescent="0.25">
      <c r="A1351" s="8" t="str">
        <f t="shared" si="137"/>
        <v/>
      </c>
      <c r="B1351" s="2" t="str">
        <f t="shared" si="138"/>
        <v/>
      </c>
      <c r="C1351" s="2" t="str">
        <f t="shared" si="139"/>
        <v/>
      </c>
      <c r="D1351" s="2" t="str">
        <f>IF(ISNUMBER(A1351),COUNTIF(Calculations!B:B, A1351),"")</f>
        <v/>
      </c>
      <c r="E1351" s="2" t="str">
        <f>IF(ISNUMBER(A1351),COUNTIF(Calculations!A:A, A1351),"")</f>
        <v/>
      </c>
      <c r="F1351" s="12" t="str">
        <f t="shared" si="140"/>
        <v/>
      </c>
      <c r="G1351" s="12" t="str">
        <f t="shared" si="141"/>
        <v/>
      </c>
    </row>
    <row r="1352" spans="1:7" x14ac:dyDescent="0.25">
      <c r="A1352" s="8" t="str">
        <f t="shared" si="137"/>
        <v/>
      </c>
      <c r="B1352" s="2" t="str">
        <f t="shared" si="138"/>
        <v/>
      </c>
      <c r="C1352" s="2" t="str">
        <f t="shared" si="139"/>
        <v/>
      </c>
      <c r="D1352" s="2" t="str">
        <f>IF(ISNUMBER(A1352),COUNTIF(Calculations!B:B, A1352),"")</f>
        <v/>
      </c>
      <c r="E1352" s="2" t="str">
        <f>IF(ISNUMBER(A1352),COUNTIF(Calculations!A:A, A1352),"")</f>
        <v/>
      </c>
      <c r="F1352" s="12" t="str">
        <f t="shared" si="140"/>
        <v/>
      </c>
      <c r="G1352" s="12" t="str">
        <f t="shared" si="141"/>
        <v/>
      </c>
    </row>
    <row r="1353" spans="1:7" x14ac:dyDescent="0.25">
      <c r="A1353" s="8" t="str">
        <f t="shared" si="137"/>
        <v/>
      </c>
      <c r="B1353" s="2" t="str">
        <f t="shared" si="138"/>
        <v/>
      </c>
      <c r="C1353" s="2" t="str">
        <f t="shared" si="139"/>
        <v/>
      </c>
      <c r="D1353" s="2" t="str">
        <f>IF(ISNUMBER(A1353),COUNTIF(Calculations!B:B, A1353),"")</f>
        <v/>
      </c>
      <c r="E1353" s="2" t="str">
        <f>IF(ISNUMBER(A1353),COUNTIF(Calculations!A:A, A1353),"")</f>
        <v/>
      </c>
      <c r="F1353" s="12" t="str">
        <f t="shared" si="140"/>
        <v/>
      </c>
      <c r="G1353" s="12" t="str">
        <f t="shared" si="141"/>
        <v/>
      </c>
    </row>
    <row r="1354" spans="1:7" x14ac:dyDescent="0.25">
      <c r="A1354" s="8" t="str">
        <f t="shared" si="137"/>
        <v/>
      </c>
      <c r="B1354" s="2" t="str">
        <f t="shared" si="138"/>
        <v/>
      </c>
      <c r="C1354" s="2" t="str">
        <f t="shared" si="139"/>
        <v/>
      </c>
      <c r="D1354" s="2" t="str">
        <f>IF(ISNUMBER(A1354),COUNTIF(Calculations!B:B, A1354),"")</f>
        <v/>
      </c>
      <c r="E1354" s="2" t="str">
        <f>IF(ISNUMBER(A1354),COUNTIF(Calculations!A:A, A1354),"")</f>
        <v/>
      </c>
      <c r="F1354" s="12" t="str">
        <f t="shared" si="140"/>
        <v/>
      </c>
      <c r="G1354" s="12" t="str">
        <f t="shared" si="141"/>
        <v/>
      </c>
    </row>
    <row r="1355" spans="1:7" x14ac:dyDescent="0.25">
      <c r="A1355" s="8" t="str">
        <f t="shared" si="137"/>
        <v/>
      </c>
      <c r="B1355" s="2" t="str">
        <f t="shared" si="138"/>
        <v/>
      </c>
      <c r="C1355" s="2" t="str">
        <f t="shared" si="139"/>
        <v/>
      </c>
      <c r="D1355" s="2" t="str">
        <f>IF(ISNUMBER(A1355),COUNTIF(Calculations!B:B, A1355),"")</f>
        <v/>
      </c>
      <c r="E1355" s="2" t="str">
        <f>IF(ISNUMBER(A1355),COUNTIF(Calculations!A:A, A1355),"")</f>
        <v/>
      </c>
      <c r="F1355" s="12" t="str">
        <f t="shared" si="140"/>
        <v/>
      </c>
      <c r="G1355" s="12" t="str">
        <f t="shared" si="141"/>
        <v/>
      </c>
    </row>
    <row r="1356" spans="1:7" x14ac:dyDescent="0.25">
      <c r="A1356" s="8" t="str">
        <f t="shared" si="137"/>
        <v/>
      </c>
      <c r="B1356" s="2" t="str">
        <f t="shared" si="138"/>
        <v/>
      </c>
      <c r="C1356" s="2" t="str">
        <f t="shared" si="139"/>
        <v/>
      </c>
      <c r="D1356" s="2" t="str">
        <f>IF(ISNUMBER(A1356),COUNTIF(Calculations!B:B, A1356),"")</f>
        <v/>
      </c>
      <c r="E1356" s="2" t="str">
        <f>IF(ISNUMBER(A1356),COUNTIF(Calculations!A:A, A1356),"")</f>
        <v/>
      </c>
      <c r="F1356" s="12" t="str">
        <f t="shared" si="140"/>
        <v/>
      </c>
      <c r="G1356" s="12" t="str">
        <f t="shared" si="141"/>
        <v/>
      </c>
    </row>
    <row r="1357" spans="1:7" x14ac:dyDescent="0.25">
      <c r="A1357" s="8" t="str">
        <f t="shared" si="137"/>
        <v/>
      </c>
      <c r="B1357" s="2" t="str">
        <f t="shared" si="138"/>
        <v/>
      </c>
      <c r="C1357" s="2" t="str">
        <f t="shared" si="139"/>
        <v/>
      </c>
      <c r="D1357" s="2" t="str">
        <f>IF(ISNUMBER(A1357),COUNTIF(Calculations!B:B, A1357),"")</f>
        <v/>
      </c>
      <c r="E1357" s="2" t="str">
        <f>IF(ISNUMBER(A1357),COUNTIF(Calculations!A:A, A1357),"")</f>
        <v/>
      </c>
      <c r="F1357" s="12" t="str">
        <f t="shared" si="140"/>
        <v/>
      </c>
      <c r="G1357" s="12" t="str">
        <f t="shared" si="141"/>
        <v/>
      </c>
    </row>
    <row r="1358" spans="1:7" x14ac:dyDescent="0.25">
      <c r="A1358" s="8" t="str">
        <f t="shared" si="137"/>
        <v/>
      </c>
      <c r="B1358" s="2" t="str">
        <f t="shared" si="138"/>
        <v/>
      </c>
      <c r="C1358" s="2" t="str">
        <f t="shared" si="139"/>
        <v/>
      </c>
      <c r="D1358" s="2" t="str">
        <f>IF(ISNUMBER(A1358),COUNTIF(Calculations!B:B, A1358),"")</f>
        <v/>
      </c>
      <c r="E1358" s="2" t="str">
        <f>IF(ISNUMBER(A1358),COUNTIF(Calculations!A:A, A1358),"")</f>
        <v/>
      </c>
      <c r="F1358" s="12" t="str">
        <f t="shared" si="140"/>
        <v/>
      </c>
      <c r="G1358" s="12" t="str">
        <f t="shared" si="141"/>
        <v/>
      </c>
    </row>
    <row r="1359" spans="1:7" x14ac:dyDescent="0.25">
      <c r="A1359" s="8" t="str">
        <f t="shared" si="137"/>
        <v/>
      </c>
      <c r="B1359" s="2" t="str">
        <f t="shared" si="138"/>
        <v/>
      </c>
      <c r="C1359" s="2" t="str">
        <f t="shared" si="139"/>
        <v/>
      </c>
      <c r="D1359" s="2" t="str">
        <f>IF(ISNUMBER(A1359),COUNTIF(Calculations!B:B, A1359),"")</f>
        <v/>
      </c>
      <c r="E1359" s="2" t="str">
        <f>IF(ISNUMBER(A1359),COUNTIF(Calculations!A:A, A1359),"")</f>
        <v/>
      </c>
      <c r="F1359" s="12" t="str">
        <f t="shared" si="140"/>
        <v/>
      </c>
      <c r="G1359" s="12" t="str">
        <f t="shared" si="141"/>
        <v/>
      </c>
    </row>
    <row r="1360" spans="1:7" x14ac:dyDescent="0.25">
      <c r="A1360" s="8" t="str">
        <f t="shared" si="137"/>
        <v/>
      </c>
      <c r="B1360" s="2" t="str">
        <f t="shared" si="138"/>
        <v/>
      </c>
      <c r="C1360" s="2" t="str">
        <f t="shared" si="139"/>
        <v/>
      </c>
      <c r="D1360" s="2" t="str">
        <f>IF(ISNUMBER(A1360),COUNTIF(Calculations!B:B, A1360),"")</f>
        <v/>
      </c>
      <c r="E1360" s="2" t="str">
        <f>IF(ISNUMBER(A1360),COUNTIF(Calculations!A:A, A1360),"")</f>
        <v/>
      </c>
      <c r="F1360" s="12" t="str">
        <f t="shared" si="140"/>
        <v/>
      </c>
      <c r="G1360" s="12" t="str">
        <f t="shared" si="141"/>
        <v/>
      </c>
    </row>
    <row r="1361" spans="1:7" x14ac:dyDescent="0.25">
      <c r="A1361" s="8" t="str">
        <f t="shared" si="137"/>
        <v/>
      </c>
      <c r="B1361" s="2" t="str">
        <f t="shared" si="138"/>
        <v/>
      </c>
      <c r="C1361" s="2" t="str">
        <f t="shared" si="139"/>
        <v/>
      </c>
      <c r="D1361" s="2" t="str">
        <f>IF(ISNUMBER(A1361),COUNTIF(Calculations!B:B, A1361),"")</f>
        <v/>
      </c>
      <c r="E1361" s="2" t="str">
        <f>IF(ISNUMBER(A1361),COUNTIF(Calculations!A:A, A1361),"")</f>
        <v/>
      </c>
      <c r="F1361" s="12" t="str">
        <f t="shared" si="140"/>
        <v/>
      </c>
      <c r="G1361" s="12" t="str">
        <f t="shared" si="141"/>
        <v/>
      </c>
    </row>
    <row r="1362" spans="1:7" x14ac:dyDescent="0.25">
      <c r="A1362" s="8" t="str">
        <f t="shared" si="137"/>
        <v/>
      </c>
      <c r="B1362" s="2" t="str">
        <f t="shared" si="138"/>
        <v/>
      </c>
      <c r="C1362" s="2" t="str">
        <f t="shared" si="139"/>
        <v/>
      </c>
      <c r="D1362" s="2" t="str">
        <f>IF(ISNUMBER(A1362),COUNTIF(Calculations!B:B, A1362),"")</f>
        <v/>
      </c>
      <c r="E1362" s="2" t="str">
        <f>IF(ISNUMBER(A1362),COUNTIF(Calculations!A:A, A1362),"")</f>
        <v/>
      </c>
      <c r="F1362" s="12" t="str">
        <f t="shared" si="140"/>
        <v/>
      </c>
      <c r="G1362" s="12" t="str">
        <f t="shared" si="141"/>
        <v/>
      </c>
    </row>
    <row r="1363" spans="1:7" x14ac:dyDescent="0.25">
      <c r="A1363" s="8" t="str">
        <f t="shared" si="137"/>
        <v/>
      </c>
      <c r="B1363" s="2" t="str">
        <f t="shared" si="138"/>
        <v/>
      </c>
      <c r="C1363" s="2" t="str">
        <f t="shared" si="139"/>
        <v/>
      </c>
      <c r="D1363" s="2" t="str">
        <f>IF(ISNUMBER(A1363),COUNTIF(Calculations!B:B, A1363),"")</f>
        <v/>
      </c>
      <c r="E1363" s="2" t="str">
        <f>IF(ISNUMBER(A1363),COUNTIF(Calculations!A:A, A1363),"")</f>
        <v/>
      </c>
      <c r="F1363" s="12" t="str">
        <f t="shared" si="140"/>
        <v/>
      </c>
      <c r="G1363" s="12" t="str">
        <f t="shared" si="141"/>
        <v/>
      </c>
    </row>
    <row r="1364" spans="1:7" x14ac:dyDescent="0.25">
      <c r="A1364" s="8" t="str">
        <f t="shared" si="137"/>
        <v/>
      </c>
      <c r="B1364" s="2" t="str">
        <f t="shared" si="138"/>
        <v/>
      </c>
      <c r="C1364" s="2" t="str">
        <f t="shared" si="139"/>
        <v/>
      </c>
      <c r="D1364" s="2" t="str">
        <f>IF(ISNUMBER(A1364),COUNTIF(Calculations!B:B, A1364),"")</f>
        <v/>
      </c>
      <c r="E1364" s="2" t="str">
        <f>IF(ISNUMBER(A1364),COUNTIF(Calculations!A:A, A1364),"")</f>
        <v/>
      </c>
      <c r="F1364" s="12" t="str">
        <f t="shared" si="140"/>
        <v/>
      </c>
      <c r="G1364" s="12" t="str">
        <f t="shared" si="141"/>
        <v/>
      </c>
    </row>
    <row r="1365" spans="1:7" x14ac:dyDescent="0.25">
      <c r="A1365" s="8" t="str">
        <f t="shared" si="137"/>
        <v/>
      </c>
      <c r="B1365" s="2" t="str">
        <f t="shared" si="138"/>
        <v/>
      </c>
      <c r="C1365" s="2" t="str">
        <f t="shared" si="139"/>
        <v/>
      </c>
      <c r="D1365" s="2" t="str">
        <f>IF(ISNUMBER(A1365),COUNTIF(Calculations!B:B, A1365),"")</f>
        <v/>
      </c>
      <c r="E1365" s="2" t="str">
        <f>IF(ISNUMBER(A1365),COUNTIF(Calculations!A:A, A1365),"")</f>
        <v/>
      </c>
      <c r="F1365" s="12" t="str">
        <f t="shared" si="140"/>
        <v/>
      </c>
      <c r="G1365" s="12" t="str">
        <f t="shared" si="141"/>
        <v/>
      </c>
    </row>
    <row r="1366" spans="1:7" x14ac:dyDescent="0.25">
      <c r="A1366" s="8" t="str">
        <f t="shared" si="137"/>
        <v/>
      </c>
      <c r="B1366" s="2" t="str">
        <f t="shared" si="138"/>
        <v/>
      </c>
      <c r="C1366" s="2" t="str">
        <f t="shared" si="139"/>
        <v/>
      </c>
      <c r="D1366" s="2" t="str">
        <f>IF(ISNUMBER(A1366),COUNTIF(Calculations!B:B, A1366),"")</f>
        <v/>
      </c>
      <c r="E1366" s="2" t="str">
        <f>IF(ISNUMBER(A1366),COUNTIF(Calculations!A:A, A1366),"")</f>
        <v/>
      </c>
      <c r="F1366" s="12" t="str">
        <f t="shared" si="140"/>
        <v/>
      </c>
      <c r="G1366" s="12" t="str">
        <f t="shared" si="141"/>
        <v/>
      </c>
    </row>
    <row r="1367" spans="1:7" x14ac:dyDescent="0.25">
      <c r="A1367" s="8" t="str">
        <f t="shared" si="137"/>
        <v/>
      </c>
      <c r="B1367" s="2" t="str">
        <f t="shared" si="138"/>
        <v/>
      </c>
      <c r="C1367" s="2" t="str">
        <f t="shared" si="139"/>
        <v/>
      </c>
      <c r="D1367" s="2" t="str">
        <f>IF(ISNUMBER(A1367),COUNTIF(Calculations!B:B, A1367),"")</f>
        <v/>
      </c>
      <c r="E1367" s="2" t="str">
        <f>IF(ISNUMBER(A1367),COUNTIF(Calculations!A:A, A1367),"")</f>
        <v/>
      </c>
      <c r="F1367" s="12" t="str">
        <f t="shared" si="140"/>
        <v/>
      </c>
      <c r="G1367" s="12" t="str">
        <f t="shared" si="141"/>
        <v/>
      </c>
    </row>
    <row r="1368" spans="1:7" x14ac:dyDescent="0.25">
      <c r="A1368" s="8" t="str">
        <f t="shared" si="137"/>
        <v/>
      </c>
      <c r="B1368" s="2" t="str">
        <f t="shared" si="138"/>
        <v/>
      </c>
      <c r="C1368" s="2" t="str">
        <f t="shared" si="139"/>
        <v/>
      </c>
      <c r="D1368" s="2" t="str">
        <f>IF(ISNUMBER(A1368),COUNTIF(Calculations!B:B, A1368),"")</f>
        <v/>
      </c>
      <c r="E1368" s="2" t="str">
        <f>IF(ISNUMBER(A1368),COUNTIF(Calculations!A:A, A1368),"")</f>
        <v/>
      </c>
      <c r="F1368" s="12" t="str">
        <f t="shared" si="140"/>
        <v/>
      </c>
      <c r="G1368" s="12" t="str">
        <f t="shared" si="141"/>
        <v/>
      </c>
    </row>
    <row r="1369" spans="1:7" x14ac:dyDescent="0.25">
      <c r="A1369" s="8" t="str">
        <f t="shared" si="137"/>
        <v/>
      </c>
      <c r="B1369" s="2" t="str">
        <f t="shared" si="138"/>
        <v/>
      </c>
      <c r="C1369" s="2" t="str">
        <f t="shared" si="139"/>
        <v/>
      </c>
      <c r="D1369" s="2" t="str">
        <f>IF(ISNUMBER(A1369),COUNTIF(Calculations!B:B, A1369),"")</f>
        <v/>
      </c>
      <c r="E1369" s="2" t="str">
        <f>IF(ISNUMBER(A1369),COUNTIF(Calculations!A:A, A1369),"")</f>
        <v/>
      </c>
      <c r="F1369" s="12" t="str">
        <f t="shared" si="140"/>
        <v/>
      </c>
      <c r="G1369" s="12" t="str">
        <f t="shared" si="141"/>
        <v/>
      </c>
    </row>
    <row r="1370" spans="1:7" x14ac:dyDescent="0.25">
      <c r="A1370" s="8" t="str">
        <f t="shared" si="137"/>
        <v/>
      </c>
      <c r="B1370" s="2" t="str">
        <f t="shared" si="138"/>
        <v/>
      </c>
      <c r="C1370" s="2" t="str">
        <f t="shared" si="139"/>
        <v/>
      </c>
      <c r="D1370" s="2" t="str">
        <f>IF(ISNUMBER(A1370),COUNTIF(Calculations!B:B, A1370),"")</f>
        <v/>
      </c>
      <c r="E1370" s="2" t="str">
        <f>IF(ISNUMBER(A1370),COUNTIF(Calculations!A:A, A1370),"")</f>
        <v/>
      </c>
      <c r="F1370" s="12" t="str">
        <f t="shared" si="140"/>
        <v/>
      </c>
      <c r="G1370" s="12" t="str">
        <f t="shared" si="141"/>
        <v/>
      </c>
    </row>
    <row r="1371" spans="1:7" x14ac:dyDescent="0.25">
      <c r="A1371" s="8" t="str">
        <f t="shared" si="137"/>
        <v/>
      </c>
      <c r="B1371" s="2" t="str">
        <f t="shared" si="138"/>
        <v/>
      </c>
      <c r="C1371" s="2" t="str">
        <f t="shared" si="139"/>
        <v/>
      </c>
      <c r="D1371" s="2" t="str">
        <f>IF(ISNUMBER(A1371),COUNTIF(Calculations!B:B, A1371),"")</f>
        <v/>
      </c>
      <c r="E1371" s="2" t="str">
        <f>IF(ISNUMBER(A1371),COUNTIF(Calculations!A:A, A1371),"")</f>
        <v/>
      </c>
      <c r="F1371" s="12" t="str">
        <f t="shared" si="140"/>
        <v/>
      </c>
      <c r="G1371" s="12" t="str">
        <f t="shared" si="141"/>
        <v/>
      </c>
    </row>
    <row r="1372" spans="1:7" x14ac:dyDescent="0.25">
      <c r="A1372" s="8" t="str">
        <f t="shared" si="137"/>
        <v/>
      </c>
      <c r="B1372" s="2" t="str">
        <f t="shared" si="138"/>
        <v/>
      </c>
      <c r="C1372" s="2" t="str">
        <f t="shared" si="139"/>
        <v/>
      </c>
      <c r="D1372" s="2" t="str">
        <f>IF(ISNUMBER(A1372),COUNTIF(Calculations!B:B, A1372),"")</f>
        <v/>
      </c>
      <c r="E1372" s="2" t="str">
        <f>IF(ISNUMBER(A1372),COUNTIF(Calculations!A:A, A1372),"")</f>
        <v/>
      </c>
      <c r="F1372" s="12" t="str">
        <f t="shared" si="140"/>
        <v/>
      </c>
      <c r="G1372" s="12" t="str">
        <f t="shared" si="141"/>
        <v/>
      </c>
    </row>
    <row r="1373" spans="1:7" x14ac:dyDescent="0.25">
      <c r="A1373" s="8" t="str">
        <f t="shared" si="137"/>
        <v/>
      </c>
      <c r="B1373" s="2" t="str">
        <f t="shared" si="138"/>
        <v/>
      </c>
      <c r="C1373" s="2" t="str">
        <f t="shared" si="139"/>
        <v/>
      </c>
      <c r="D1373" s="2" t="str">
        <f>IF(ISNUMBER(A1373),COUNTIF(Calculations!B:B, A1373),"")</f>
        <v/>
      </c>
      <c r="E1373" s="2" t="str">
        <f>IF(ISNUMBER(A1373),COUNTIF(Calculations!A:A, A1373),"")</f>
        <v/>
      </c>
      <c r="F1373" s="12" t="str">
        <f t="shared" si="140"/>
        <v/>
      </c>
      <c r="G1373" s="12" t="str">
        <f t="shared" si="141"/>
        <v/>
      </c>
    </row>
    <row r="1374" spans="1:7" x14ac:dyDescent="0.25">
      <c r="A1374" s="8" t="str">
        <f t="shared" si="137"/>
        <v/>
      </c>
      <c r="B1374" s="2" t="str">
        <f t="shared" si="138"/>
        <v/>
      </c>
      <c r="C1374" s="2" t="str">
        <f t="shared" si="139"/>
        <v/>
      </c>
      <c r="D1374" s="2" t="str">
        <f>IF(ISNUMBER(A1374),COUNTIF(Calculations!B:B, A1374),"")</f>
        <v/>
      </c>
      <c r="E1374" s="2" t="str">
        <f>IF(ISNUMBER(A1374),COUNTIF(Calculations!A:A, A1374),"")</f>
        <v/>
      </c>
      <c r="F1374" s="12" t="str">
        <f t="shared" si="140"/>
        <v/>
      </c>
      <c r="G1374" s="12" t="str">
        <f t="shared" si="141"/>
        <v/>
      </c>
    </row>
    <row r="1375" spans="1:7" x14ac:dyDescent="0.25">
      <c r="A1375" s="8" t="str">
        <f t="shared" si="137"/>
        <v/>
      </c>
      <c r="B1375" s="2" t="str">
        <f t="shared" si="138"/>
        <v/>
      </c>
      <c r="C1375" s="2" t="str">
        <f t="shared" si="139"/>
        <v/>
      </c>
      <c r="D1375" s="2" t="str">
        <f>IF(ISNUMBER(A1375),COUNTIF(Calculations!B:B, A1375),"")</f>
        <v/>
      </c>
      <c r="E1375" s="2" t="str">
        <f>IF(ISNUMBER(A1375),COUNTIF(Calculations!A:A, A1375),"")</f>
        <v/>
      </c>
      <c r="F1375" s="12" t="str">
        <f t="shared" si="140"/>
        <v/>
      </c>
      <c r="G1375" s="12" t="str">
        <f t="shared" si="141"/>
        <v/>
      </c>
    </row>
    <row r="1376" spans="1:7" x14ac:dyDescent="0.25">
      <c r="A1376" s="8" t="str">
        <f t="shared" si="137"/>
        <v/>
      </c>
      <c r="B1376" s="2" t="str">
        <f t="shared" si="138"/>
        <v/>
      </c>
      <c r="C1376" s="2" t="str">
        <f t="shared" si="139"/>
        <v/>
      </c>
      <c r="D1376" s="2" t="str">
        <f>IF(ISNUMBER(A1376),COUNTIF(Calculations!B:B, A1376),"")</f>
        <v/>
      </c>
      <c r="E1376" s="2" t="str">
        <f>IF(ISNUMBER(A1376),COUNTIF(Calculations!A:A, A1376),"")</f>
        <v/>
      </c>
      <c r="F1376" s="12" t="str">
        <f t="shared" si="140"/>
        <v/>
      </c>
      <c r="G1376" s="12" t="str">
        <f t="shared" si="141"/>
        <v/>
      </c>
    </row>
    <row r="1377" spans="1:7" x14ac:dyDescent="0.25">
      <c r="A1377" s="8" t="str">
        <f t="shared" si="137"/>
        <v/>
      </c>
      <c r="B1377" s="2" t="str">
        <f t="shared" si="138"/>
        <v/>
      </c>
      <c r="C1377" s="2" t="str">
        <f t="shared" si="139"/>
        <v/>
      </c>
      <c r="D1377" s="2" t="str">
        <f>IF(ISNUMBER(A1377),COUNTIF(Calculations!B:B, A1377),"")</f>
        <v/>
      </c>
      <c r="E1377" s="2" t="str">
        <f>IF(ISNUMBER(A1377),COUNTIF(Calculations!A:A, A1377),"")</f>
        <v/>
      </c>
      <c r="F1377" s="12" t="str">
        <f t="shared" si="140"/>
        <v/>
      </c>
      <c r="G1377" s="12" t="str">
        <f t="shared" si="141"/>
        <v/>
      </c>
    </row>
    <row r="1378" spans="1:7" x14ac:dyDescent="0.25">
      <c r="A1378" s="8" t="str">
        <f t="shared" si="137"/>
        <v/>
      </c>
      <c r="B1378" s="2" t="str">
        <f t="shared" si="138"/>
        <v/>
      </c>
      <c r="C1378" s="2" t="str">
        <f t="shared" si="139"/>
        <v/>
      </c>
      <c r="D1378" s="2" t="str">
        <f>IF(ISNUMBER(A1378),COUNTIF(Calculations!B:B, A1378),"")</f>
        <v/>
      </c>
      <c r="E1378" s="2" t="str">
        <f>IF(ISNUMBER(A1378),COUNTIF(Calculations!A:A, A1378),"")</f>
        <v/>
      </c>
      <c r="F1378" s="12" t="str">
        <f t="shared" si="140"/>
        <v/>
      </c>
      <c r="G1378" s="12" t="str">
        <f t="shared" si="141"/>
        <v/>
      </c>
    </row>
    <row r="1379" spans="1:7" x14ac:dyDescent="0.25">
      <c r="A1379" s="8" t="str">
        <f t="shared" si="137"/>
        <v/>
      </c>
      <c r="B1379" s="2" t="str">
        <f t="shared" si="138"/>
        <v/>
      </c>
      <c r="C1379" s="2" t="str">
        <f t="shared" si="139"/>
        <v/>
      </c>
      <c r="D1379" s="2" t="str">
        <f>IF(ISNUMBER(A1379),COUNTIF(Calculations!B:B, A1379),"")</f>
        <v/>
      </c>
      <c r="E1379" s="2" t="str">
        <f>IF(ISNUMBER(A1379),COUNTIF(Calculations!A:A, A1379),"")</f>
        <v/>
      </c>
      <c r="F1379" s="12" t="str">
        <f t="shared" si="140"/>
        <v/>
      </c>
      <c r="G1379" s="12" t="str">
        <f t="shared" si="141"/>
        <v/>
      </c>
    </row>
    <row r="1380" spans="1:7" x14ac:dyDescent="0.25">
      <c r="A1380" s="8" t="str">
        <f t="shared" ref="A1380:A1443" si="142">IF(ISNUMBER(A1379),IF(A1379+1&lt;=MAX(IndirectStartDates,IndirectCompletedDates),A1379+1,""),"")</f>
        <v/>
      </c>
      <c r="B1380" s="2" t="str">
        <f t="shared" ref="B1380:B1443" si="143">IF(ISNUMBER(A1380),YEAR(A1380)&amp;"-"&amp;TEXT(WEEKNUM(A1380),"00"),"")</f>
        <v/>
      </c>
      <c r="C1380" s="2" t="str">
        <f t="shared" ref="C1380:C1443" si="144">IF(ISNUMBER(A1380),COUNTIFS(IndirectStartDates,"&lt;="&amp;A1380,IndirectCompletedDates,"&gt;"&amp;A1380) + COUNTIFS(IndirectStartDates,"&lt;="&amp;A1380,IndirectCompletedDates,""),"")</f>
        <v/>
      </c>
      <c r="D1380" s="2" t="str">
        <f>IF(ISNUMBER(A1380),COUNTIF(Calculations!B:B, A1380),"")</f>
        <v/>
      </c>
      <c r="E1380" s="2" t="str">
        <f>IF(ISNUMBER(A1380),COUNTIF(Calculations!A:A, A1380),"")</f>
        <v/>
      </c>
      <c r="F1380" s="12" t="str">
        <f t="shared" ref="F1380:F1443" si="145">IF(ISNUMBER(A1380),F1379 + D1380,"")</f>
        <v/>
      </c>
      <c r="G1380" s="12" t="str">
        <f t="shared" ref="G1380:G1443" si="146">IF(ISNUMBER(A1380),G1379 + E1380,"")</f>
        <v/>
      </c>
    </row>
    <row r="1381" spans="1:7" x14ac:dyDescent="0.25">
      <c r="A1381" s="8" t="str">
        <f t="shared" si="142"/>
        <v/>
      </c>
      <c r="B1381" s="2" t="str">
        <f t="shared" si="143"/>
        <v/>
      </c>
      <c r="C1381" s="2" t="str">
        <f t="shared" si="144"/>
        <v/>
      </c>
      <c r="D1381" s="2" t="str">
        <f>IF(ISNUMBER(A1381),COUNTIF(Calculations!B:B, A1381),"")</f>
        <v/>
      </c>
      <c r="E1381" s="2" t="str">
        <f>IF(ISNUMBER(A1381),COUNTIF(Calculations!A:A, A1381),"")</f>
        <v/>
      </c>
      <c r="F1381" s="12" t="str">
        <f t="shared" si="145"/>
        <v/>
      </c>
      <c r="G1381" s="12" t="str">
        <f t="shared" si="146"/>
        <v/>
      </c>
    </row>
    <row r="1382" spans="1:7" x14ac:dyDescent="0.25">
      <c r="A1382" s="8" t="str">
        <f t="shared" si="142"/>
        <v/>
      </c>
      <c r="B1382" s="2" t="str">
        <f t="shared" si="143"/>
        <v/>
      </c>
      <c r="C1382" s="2" t="str">
        <f t="shared" si="144"/>
        <v/>
      </c>
      <c r="D1382" s="2" t="str">
        <f>IF(ISNUMBER(A1382),COUNTIF(Calculations!B:B, A1382),"")</f>
        <v/>
      </c>
      <c r="E1382" s="2" t="str">
        <f>IF(ISNUMBER(A1382),COUNTIF(Calculations!A:A, A1382),"")</f>
        <v/>
      </c>
      <c r="F1382" s="12" t="str">
        <f t="shared" si="145"/>
        <v/>
      </c>
      <c r="G1382" s="12" t="str">
        <f t="shared" si="146"/>
        <v/>
      </c>
    </row>
    <row r="1383" spans="1:7" x14ac:dyDescent="0.25">
      <c r="A1383" s="8" t="str">
        <f t="shared" si="142"/>
        <v/>
      </c>
      <c r="B1383" s="2" t="str">
        <f t="shared" si="143"/>
        <v/>
      </c>
      <c r="C1383" s="2" t="str">
        <f t="shared" si="144"/>
        <v/>
      </c>
      <c r="D1383" s="2" t="str">
        <f>IF(ISNUMBER(A1383),COUNTIF(Calculations!B:B, A1383),"")</f>
        <v/>
      </c>
      <c r="E1383" s="2" t="str">
        <f>IF(ISNUMBER(A1383),COUNTIF(Calculations!A:A, A1383),"")</f>
        <v/>
      </c>
      <c r="F1383" s="12" t="str">
        <f t="shared" si="145"/>
        <v/>
      </c>
      <c r="G1383" s="12" t="str">
        <f t="shared" si="146"/>
        <v/>
      </c>
    </row>
    <row r="1384" spans="1:7" x14ac:dyDescent="0.25">
      <c r="A1384" s="8" t="str">
        <f t="shared" si="142"/>
        <v/>
      </c>
      <c r="B1384" s="2" t="str">
        <f t="shared" si="143"/>
        <v/>
      </c>
      <c r="C1384" s="2" t="str">
        <f t="shared" si="144"/>
        <v/>
      </c>
      <c r="D1384" s="2" t="str">
        <f>IF(ISNUMBER(A1384),COUNTIF(Calculations!B:B, A1384),"")</f>
        <v/>
      </c>
      <c r="E1384" s="2" t="str">
        <f>IF(ISNUMBER(A1384),COUNTIF(Calculations!A:A, A1384),"")</f>
        <v/>
      </c>
      <c r="F1384" s="12" t="str">
        <f t="shared" si="145"/>
        <v/>
      </c>
      <c r="G1384" s="12" t="str">
        <f t="shared" si="146"/>
        <v/>
      </c>
    </row>
    <row r="1385" spans="1:7" x14ac:dyDescent="0.25">
      <c r="A1385" s="8" t="str">
        <f t="shared" si="142"/>
        <v/>
      </c>
      <c r="B1385" s="2" t="str">
        <f t="shared" si="143"/>
        <v/>
      </c>
      <c r="C1385" s="2" t="str">
        <f t="shared" si="144"/>
        <v/>
      </c>
      <c r="D1385" s="2" t="str">
        <f>IF(ISNUMBER(A1385),COUNTIF(Calculations!B:B, A1385),"")</f>
        <v/>
      </c>
      <c r="E1385" s="2" t="str">
        <f>IF(ISNUMBER(A1385),COUNTIF(Calculations!A:A, A1385),"")</f>
        <v/>
      </c>
      <c r="F1385" s="12" t="str">
        <f t="shared" si="145"/>
        <v/>
      </c>
      <c r="G1385" s="12" t="str">
        <f t="shared" si="146"/>
        <v/>
      </c>
    </row>
    <row r="1386" spans="1:7" x14ac:dyDescent="0.25">
      <c r="A1386" s="8" t="str">
        <f t="shared" si="142"/>
        <v/>
      </c>
      <c r="B1386" s="2" t="str">
        <f t="shared" si="143"/>
        <v/>
      </c>
      <c r="C1386" s="2" t="str">
        <f t="shared" si="144"/>
        <v/>
      </c>
      <c r="D1386" s="2" t="str">
        <f>IF(ISNUMBER(A1386),COUNTIF(Calculations!B:B, A1386),"")</f>
        <v/>
      </c>
      <c r="E1386" s="2" t="str">
        <f>IF(ISNUMBER(A1386),COUNTIF(Calculations!A:A, A1386),"")</f>
        <v/>
      </c>
      <c r="F1386" s="12" t="str">
        <f t="shared" si="145"/>
        <v/>
      </c>
      <c r="G1386" s="12" t="str">
        <f t="shared" si="146"/>
        <v/>
      </c>
    </row>
    <row r="1387" spans="1:7" x14ac:dyDescent="0.25">
      <c r="A1387" s="8" t="str">
        <f t="shared" si="142"/>
        <v/>
      </c>
      <c r="B1387" s="2" t="str">
        <f t="shared" si="143"/>
        <v/>
      </c>
      <c r="C1387" s="2" t="str">
        <f t="shared" si="144"/>
        <v/>
      </c>
      <c r="D1387" s="2" t="str">
        <f>IF(ISNUMBER(A1387),COUNTIF(Calculations!B:B, A1387),"")</f>
        <v/>
      </c>
      <c r="E1387" s="2" t="str">
        <f>IF(ISNUMBER(A1387),COUNTIF(Calculations!A:A, A1387),"")</f>
        <v/>
      </c>
      <c r="F1387" s="12" t="str">
        <f t="shared" si="145"/>
        <v/>
      </c>
      <c r="G1387" s="12" t="str">
        <f t="shared" si="146"/>
        <v/>
      </c>
    </row>
    <row r="1388" spans="1:7" x14ac:dyDescent="0.25">
      <c r="A1388" s="8" t="str">
        <f t="shared" si="142"/>
        <v/>
      </c>
      <c r="B1388" s="2" t="str">
        <f t="shared" si="143"/>
        <v/>
      </c>
      <c r="C1388" s="2" t="str">
        <f t="shared" si="144"/>
        <v/>
      </c>
      <c r="D1388" s="2" t="str">
        <f>IF(ISNUMBER(A1388),COUNTIF(Calculations!B:B, A1388),"")</f>
        <v/>
      </c>
      <c r="E1388" s="2" t="str">
        <f>IF(ISNUMBER(A1388),COUNTIF(Calculations!A:A, A1388),"")</f>
        <v/>
      </c>
      <c r="F1388" s="12" t="str">
        <f t="shared" si="145"/>
        <v/>
      </c>
      <c r="G1388" s="12" t="str">
        <f t="shared" si="146"/>
        <v/>
      </c>
    </row>
    <row r="1389" spans="1:7" x14ac:dyDescent="0.25">
      <c r="A1389" s="8" t="str">
        <f t="shared" si="142"/>
        <v/>
      </c>
      <c r="B1389" s="2" t="str">
        <f t="shared" si="143"/>
        <v/>
      </c>
      <c r="C1389" s="2" t="str">
        <f t="shared" si="144"/>
        <v/>
      </c>
      <c r="D1389" s="2" t="str">
        <f>IF(ISNUMBER(A1389),COUNTIF(Calculations!B:B, A1389),"")</f>
        <v/>
      </c>
      <c r="E1389" s="2" t="str">
        <f>IF(ISNUMBER(A1389),COUNTIF(Calculations!A:A, A1389),"")</f>
        <v/>
      </c>
      <c r="F1389" s="12" t="str">
        <f t="shared" si="145"/>
        <v/>
      </c>
      <c r="G1389" s="12" t="str">
        <f t="shared" si="146"/>
        <v/>
      </c>
    </row>
    <row r="1390" spans="1:7" x14ac:dyDescent="0.25">
      <c r="A1390" s="8" t="str">
        <f t="shared" si="142"/>
        <v/>
      </c>
      <c r="B1390" s="2" t="str">
        <f t="shared" si="143"/>
        <v/>
      </c>
      <c r="C1390" s="2" t="str">
        <f t="shared" si="144"/>
        <v/>
      </c>
      <c r="D1390" s="2" t="str">
        <f>IF(ISNUMBER(A1390),COUNTIF(Calculations!B:B, A1390),"")</f>
        <v/>
      </c>
      <c r="E1390" s="2" t="str">
        <f>IF(ISNUMBER(A1390),COUNTIF(Calculations!A:A, A1390),"")</f>
        <v/>
      </c>
      <c r="F1390" s="12" t="str">
        <f t="shared" si="145"/>
        <v/>
      </c>
      <c r="G1390" s="12" t="str">
        <f t="shared" si="146"/>
        <v/>
      </c>
    </row>
    <row r="1391" spans="1:7" x14ac:dyDescent="0.25">
      <c r="A1391" s="8" t="str">
        <f t="shared" si="142"/>
        <v/>
      </c>
      <c r="B1391" s="2" t="str">
        <f t="shared" si="143"/>
        <v/>
      </c>
      <c r="C1391" s="2" t="str">
        <f t="shared" si="144"/>
        <v/>
      </c>
      <c r="D1391" s="2" t="str">
        <f>IF(ISNUMBER(A1391),COUNTIF(Calculations!B:B, A1391),"")</f>
        <v/>
      </c>
      <c r="E1391" s="2" t="str">
        <f>IF(ISNUMBER(A1391),COUNTIF(Calculations!A:A, A1391),"")</f>
        <v/>
      </c>
      <c r="F1391" s="12" t="str">
        <f t="shared" si="145"/>
        <v/>
      </c>
      <c r="G1391" s="12" t="str">
        <f t="shared" si="146"/>
        <v/>
      </c>
    </row>
    <row r="1392" spans="1:7" x14ac:dyDescent="0.25">
      <c r="A1392" s="8" t="str">
        <f t="shared" si="142"/>
        <v/>
      </c>
      <c r="B1392" s="2" t="str">
        <f t="shared" si="143"/>
        <v/>
      </c>
      <c r="C1392" s="2" t="str">
        <f t="shared" si="144"/>
        <v/>
      </c>
      <c r="D1392" s="2" t="str">
        <f>IF(ISNUMBER(A1392),COUNTIF(Calculations!B:B, A1392),"")</f>
        <v/>
      </c>
      <c r="E1392" s="2" t="str">
        <f>IF(ISNUMBER(A1392),COUNTIF(Calculations!A:A, A1392),"")</f>
        <v/>
      </c>
      <c r="F1392" s="12" t="str">
        <f t="shared" si="145"/>
        <v/>
      </c>
      <c r="G1392" s="12" t="str">
        <f t="shared" si="146"/>
        <v/>
      </c>
    </row>
    <row r="1393" spans="1:7" x14ac:dyDescent="0.25">
      <c r="A1393" s="8" t="str">
        <f t="shared" si="142"/>
        <v/>
      </c>
      <c r="B1393" s="2" t="str">
        <f t="shared" si="143"/>
        <v/>
      </c>
      <c r="C1393" s="2" t="str">
        <f t="shared" si="144"/>
        <v/>
      </c>
      <c r="D1393" s="2" t="str">
        <f>IF(ISNUMBER(A1393),COUNTIF(Calculations!B:B, A1393),"")</f>
        <v/>
      </c>
      <c r="E1393" s="2" t="str">
        <f>IF(ISNUMBER(A1393),COUNTIF(Calculations!A:A, A1393),"")</f>
        <v/>
      </c>
      <c r="F1393" s="12" t="str">
        <f t="shared" si="145"/>
        <v/>
      </c>
      <c r="G1393" s="12" t="str">
        <f t="shared" si="146"/>
        <v/>
      </c>
    </row>
    <row r="1394" spans="1:7" x14ac:dyDescent="0.25">
      <c r="A1394" s="8" t="str">
        <f t="shared" si="142"/>
        <v/>
      </c>
      <c r="B1394" s="2" t="str">
        <f t="shared" si="143"/>
        <v/>
      </c>
      <c r="C1394" s="2" t="str">
        <f t="shared" si="144"/>
        <v/>
      </c>
      <c r="D1394" s="2" t="str">
        <f>IF(ISNUMBER(A1394),COUNTIF(Calculations!B:B, A1394),"")</f>
        <v/>
      </c>
      <c r="E1394" s="2" t="str">
        <f>IF(ISNUMBER(A1394),COUNTIF(Calculations!A:A, A1394),"")</f>
        <v/>
      </c>
      <c r="F1394" s="12" t="str">
        <f t="shared" si="145"/>
        <v/>
      </c>
      <c r="G1394" s="12" t="str">
        <f t="shared" si="146"/>
        <v/>
      </c>
    </row>
    <row r="1395" spans="1:7" x14ac:dyDescent="0.25">
      <c r="A1395" s="8" t="str">
        <f t="shared" si="142"/>
        <v/>
      </c>
      <c r="B1395" s="2" t="str">
        <f t="shared" si="143"/>
        <v/>
      </c>
      <c r="C1395" s="2" t="str">
        <f t="shared" si="144"/>
        <v/>
      </c>
      <c r="D1395" s="2" t="str">
        <f>IF(ISNUMBER(A1395),COUNTIF(Calculations!B:B, A1395),"")</f>
        <v/>
      </c>
      <c r="E1395" s="2" t="str">
        <f>IF(ISNUMBER(A1395),COUNTIF(Calculations!A:A, A1395),"")</f>
        <v/>
      </c>
      <c r="F1395" s="12" t="str">
        <f t="shared" si="145"/>
        <v/>
      </c>
      <c r="G1395" s="12" t="str">
        <f t="shared" si="146"/>
        <v/>
      </c>
    </row>
    <row r="1396" spans="1:7" x14ac:dyDescent="0.25">
      <c r="A1396" s="8" t="str">
        <f t="shared" si="142"/>
        <v/>
      </c>
      <c r="B1396" s="2" t="str">
        <f t="shared" si="143"/>
        <v/>
      </c>
      <c r="C1396" s="2" t="str">
        <f t="shared" si="144"/>
        <v/>
      </c>
      <c r="D1396" s="2" t="str">
        <f>IF(ISNUMBER(A1396),COUNTIF(Calculations!B:B, A1396),"")</f>
        <v/>
      </c>
      <c r="E1396" s="2" t="str">
        <f>IF(ISNUMBER(A1396),COUNTIF(Calculations!A:A, A1396),"")</f>
        <v/>
      </c>
      <c r="F1396" s="12" t="str">
        <f t="shared" si="145"/>
        <v/>
      </c>
      <c r="G1396" s="12" t="str">
        <f t="shared" si="146"/>
        <v/>
      </c>
    </row>
    <row r="1397" spans="1:7" x14ac:dyDescent="0.25">
      <c r="A1397" s="8" t="str">
        <f t="shared" si="142"/>
        <v/>
      </c>
      <c r="B1397" s="2" t="str">
        <f t="shared" si="143"/>
        <v/>
      </c>
      <c r="C1397" s="2" t="str">
        <f t="shared" si="144"/>
        <v/>
      </c>
      <c r="D1397" s="2" t="str">
        <f>IF(ISNUMBER(A1397),COUNTIF(Calculations!B:B, A1397),"")</f>
        <v/>
      </c>
      <c r="E1397" s="2" t="str">
        <f>IF(ISNUMBER(A1397),COUNTIF(Calculations!A:A, A1397),"")</f>
        <v/>
      </c>
      <c r="F1397" s="12" t="str">
        <f t="shared" si="145"/>
        <v/>
      </c>
      <c r="G1397" s="12" t="str">
        <f t="shared" si="146"/>
        <v/>
      </c>
    </row>
    <row r="1398" spans="1:7" x14ac:dyDescent="0.25">
      <c r="A1398" s="8" t="str">
        <f t="shared" si="142"/>
        <v/>
      </c>
      <c r="B1398" s="2" t="str">
        <f t="shared" si="143"/>
        <v/>
      </c>
      <c r="C1398" s="2" t="str">
        <f t="shared" si="144"/>
        <v/>
      </c>
      <c r="D1398" s="2" t="str">
        <f>IF(ISNUMBER(A1398),COUNTIF(Calculations!B:B, A1398),"")</f>
        <v/>
      </c>
      <c r="E1398" s="2" t="str">
        <f>IF(ISNUMBER(A1398),COUNTIF(Calculations!A:A, A1398),"")</f>
        <v/>
      </c>
      <c r="F1398" s="12" t="str">
        <f t="shared" si="145"/>
        <v/>
      </c>
      <c r="G1398" s="12" t="str">
        <f t="shared" si="146"/>
        <v/>
      </c>
    </row>
    <row r="1399" spans="1:7" x14ac:dyDescent="0.25">
      <c r="A1399" s="8" t="str">
        <f t="shared" si="142"/>
        <v/>
      </c>
      <c r="B1399" s="2" t="str">
        <f t="shared" si="143"/>
        <v/>
      </c>
      <c r="C1399" s="2" t="str">
        <f t="shared" si="144"/>
        <v/>
      </c>
      <c r="D1399" s="2" t="str">
        <f>IF(ISNUMBER(A1399),COUNTIF(Calculations!B:B, A1399),"")</f>
        <v/>
      </c>
      <c r="E1399" s="2" t="str">
        <f>IF(ISNUMBER(A1399),COUNTIF(Calculations!A:A, A1399),"")</f>
        <v/>
      </c>
      <c r="F1399" s="12" t="str">
        <f t="shared" si="145"/>
        <v/>
      </c>
      <c r="G1399" s="12" t="str">
        <f t="shared" si="146"/>
        <v/>
      </c>
    </row>
    <row r="1400" spans="1:7" x14ac:dyDescent="0.25">
      <c r="A1400" s="8" t="str">
        <f t="shared" si="142"/>
        <v/>
      </c>
      <c r="B1400" s="2" t="str">
        <f t="shared" si="143"/>
        <v/>
      </c>
      <c r="C1400" s="2" t="str">
        <f t="shared" si="144"/>
        <v/>
      </c>
      <c r="D1400" s="2" t="str">
        <f>IF(ISNUMBER(A1400),COUNTIF(Calculations!B:B, A1400),"")</f>
        <v/>
      </c>
      <c r="E1400" s="2" t="str">
        <f>IF(ISNUMBER(A1400),COUNTIF(Calculations!A:A, A1400),"")</f>
        <v/>
      </c>
      <c r="F1400" s="12" t="str">
        <f t="shared" si="145"/>
        <v/>
      </c>
      <c r="G1400" s="12" t="str">
        <f t="shared" si="146"/>
        <v/>
      </c>
    </row>
    <row r="1401" spans="1:7" x14ac:dyDescent="0.25">
      <c r="A1401" s="8" t="str">
        <f t="shared" si="142"/>
        <v/>
      </c>
      <c r="B1401" s="2" t="str">
        <f t="shared" si="143"/>
        <v/>
      </c>
      <c r="C1401" s="2" t="str">
        <f t="shared" si="144"/>
        <v/>
      </c>
      <c r="D1401" s="2" t="str">
        <f>IF(ISNUMBER(A1401),COUNTIF(Calculations!B:B, A1401),"")</f>
        <v/>
      </c>
      <c r="E1401" s="2" t="str">
        <f>IF(ISNUMBER(A1401),COUNTIF(Calculations!A:A, A1401),"")</f>
        <v/>
      </c>
      <c r="F1401" s="12" t="str">
        <f t="shared" si="145"/>
        <v/>
      </c>
      <c r="G1401" s="12" t="str">
        <f t="shared" si="146"/>
        <v/>
      </c>
    </row>
    <row r="1402" spans="1:7" x14ac:dyDescent="0.25">
      <c r="A1402" s="8" t="str">
        <f t="shared" si="142"/>
        <v/>
      </c>
      <c r="B1402" s="2" t="str">
        <f t="shared" si="143"/>
        <v/>
      </c>
      <c r="C1402" s="2" t="str">
        <f t="shared" si="144"/>
        <v/>
      </c>
      <c r="D1402" s="2" t="str">
        <f>IF(ISNUMBER(A1402),COUNTIF(Calculations!B:B, A1402),"")</f>
        <v/>
      </c>
      <c r="E1402" s="2" t="str">
        <f>IF(ISNUMBER(A1402),COUNTIF(Calculations!A:A, A1402),"")</f>
        <v/>
      </c>
      <c r="F1402" s="12" t="str">
        <f t="shared" si="145"/>
        <v/>
      </c>
      <c r="G1402" s="12" t="str">
        <f t="shared" si="146"/>
        <v/>
      </c>
    </row>
    <row r="1403" spans="1:7" x14ac:dyDescent="0.25">
      <c r="A1403" s="8" t="str">
        <f t="shared" si="142"/>
        <v/>
      </c>
      <c r="B1403" s="2" t="str">
        <f t="shared" si="143"/>
        <v/>
      </c>
      <c r="C1403" s="2" t="str">
        <f t="shared" si="144"/>
        <v/>
      </c>
      <c r="D1403" s="2" t="str">
        <f>IF(ISNUMBER(A1403),COUNTIF(Calculations!B:B, A1403),"")</f>
        <v/>
      </c>
      <c r="E1403" s="2" t="str">
        <f>IF(ISNUMBER(A1403),COUNTIF(Calculations!A:A, A1403),"")</f>
        <v/>
      </c>
      <c r="F1403" s="12" t="str">
        <f t="shared" si="145"/>
        <v/>
      </c>
      <c r="G1403" s="12" t="str">
        <f t="shared" si="146"/>
        <v/>
      </c>
    </row>
    <row r="1404" spans="1:7" x14ac:dyDescent="0.25">
      <c r="A1404" s="8" t="str">
        <f t="shared" si="142"/>
        <v/>
      </c>
      <c r="B1404" s="2" t="str">
        <f t="shared" si="143"/>
        <v/>
      </c>
      <c r="C1404" s="2" t="str">
        <f t="shared" si="144"/>
        <v/>
      </c>
      <c r="D1404" s="2" t="str">
        <f>IF(ISNUMBER(A1404),COUNTIF(Calculations!B:B, A1404),"")</f>
        <v/>
      </c>
      <c r="E1404" s="2" t="str">
        <f>IF(ISNUMBER(A1404),COUNTIF(Calculations!A:A, A1404),"")</f>
        <v/>
      </c>
      <c r="F1404" s="12" t="str">
        <f t="shared" si="145"/>
        <v/>
      </c>
      <c r="G1404" s="12" t="str">
        <f t="shared" si="146"/>
        <v/>
      </c>
    </row>
    <row r="1405" spans="1:7" x14ac:dyDescent="0.25">
      <c r="A1405" s="8" t="str">
        <f t="shared" si="142"/>
        <v/>
      </c>
      <c r="B1405" s="2" t="str">
        <f t="shared" si="143"/>
        <v/>
      </c>
      <c r="C1405" s="2" t="str">
        <f t="shared" si="144"/>
        <v/>
      </c>
      <c r="D1405" s="2" t="str">
        <f>IF(ISNUMBER(A1405),COUNTIF(Calculations!B:B, A1405),"")</f>
        <v/>
      </c>
      <c r="E1405" s="2" t="str">
        <f>IF(ISNUMBER(A1405),COUNTIF(Calculations!A:A, A1405),"")</f>
        <v/>
      </c>
      <c r="F1405" s="12" t="str">
        <f t="shared" si="145"/>
        <v/>
      </c>
      <c r="G1405" s="12" t="str">
        <f t="shared" si="146"/>
        <v/>
      </c>
    </row>
    <row r="1406" spans="1:7" x14ac:dyDescent="0.25">
      <c r="A1406" s="8" t="str">
        <f t="shared" si="142"/>
        <v/>
      </c>
      <c r="B1406" s="2" t="str">
        <f t="shared" si="143"/>
        <v/>
      </c>
      <c r="C1406" s="2" t="str">
        <f t="shared" si="144"/>
        <v/>
      </c>
      <c r="D1406" s="2" t="str">
        <f>IF(ISNUMBER(A1406),COUNTIF(Calculations!B:B, A1406),"")</f>
        <v/>
      </c>
      <c r="E1406" s="2" t="str">
        <f>IF(ISNUMBER(A1406),COUNTIF(Calculations!A:A, A1406),"")</f>
        <v/>
      </c>
      <c r="F1406" s="12" t="str">
        <f t="shared" si="145"/>
        <v/>
      </c>
      <c r="G1406" s="12" t="str">
        <f t="shared" si="146"/>
        <v/>
      </c>
    </row>
    <row r="1407" spans="1:7" x14ac:dyDescent="0.25">
      <c r="A1407" s="8" t="str">
        <f t="shared" si="142"/>
        <v/>
      </c>
      <c r="B1407" s="2" t="str">
        <f t="shared" si="143"/>
        <v/>
      </c>
      <c r="C1407" s="2" t="str">
        <f t="shared" si="144"/>
        <v/>
      </c>
      <c r="D1407" s="2" t="str">
        <f>IF(ISNUMBER(A1407),COUNTIF(Calculations!B:B, A1407),"")</f>
        <v/>
      </c>
      <c r="E1407" s="2" t="str">
        <f>IF(ISNUMBER(A1407),COUNTIF(Calculations!A:A, A1407),"")</f>
        <v/>
      </c>
      <c r="F1407" s="12" t="str">
        <f t="shared" si="145"/>
        <v/>
      </c>
      <c r="G1407" s="12" t="str">
        <f t="shared" si="146"/>
        <v/>
      </c>
    </row>
    <row r="1408" spans="1:7" x14ac:dyDescent="0.25">
      <c r="A1408" s="8" t="str">
        <f t="shared" si="142"/>
        <v/>
      </c>
      <c r="B1408" s="2" t="str">
        <f t="shared" si="143"/>
        <v/>
      </c>
      <c r="C1408" s="2" t="str">
        <f t="shared" si="144"/>
        <v/>
      </c>
      <c r="D1408" s="2" t="str">
        <f>IF(ISNUMBER(A1408),COUNTIF(Calculations!B:B, A1408),"")</f>
        <v/>
      </c>
      <c r="E1408" s="2" t="str">
        <f>IF(ISNUMBER(A1408),COUNTIF(Calculations!A:A, A1408),"")</f>
        <v/>
      </c>
      <c r="F1408" s="12" t="str">
        <f t="shared" si="145"/>
        <v/>
      </c>
      <c r="G1408" s="12" t="str">
        <f t="shared" si="146"/>
        <v/>
      </c>
    </row>
    <row r="1409" spans="1:7" x14ac:dyDescent="0.25">
      <c r="A1409" s="8" t="str">
        <f t="shared" si="142"/>
        <v/>
      </c>
      <c r="B1409" s="2" t="str">
        <f t="shared" si="143"/>
        <v/>
      </c>
      <c r="C1409" s="2" t="str">
        <f t="shared" si="144"/>
        <v/>
      </c>
      <c r="D1409" s="2" t="str">
        <f>IF(ISNUMBER(A1409),COUNTIF(Calculations!B:B, A1409),"")</f>
        <v/>
      </c>
      <c r="E1409" s="2" t="str">
        <f>IF(ISNUMBER(A1409),COUNTIF(Calculations!A:A, A1409),"")</f>
        <v/>
      </c>
      <c r="F1409" s="12" t="str">
        <f t="shared" si="145"/>
        <v/>
      </c>
      <c r="G1409" s="12" t="str">
        <f t="shared" si="146"/>
        <v/>
      </c>
    </row>
    <row r="1410" spans="1:7" x14ac:dyDescent="0.25">
      <c r="A1410" s="8" t="str">
        <f t="shared" si="142"/>
        <v/>
      </c>
      <c r="B1410" s="2" t="str">
        <f t="shared" si="143"/>
        <v/>
      </c>
      <c r="C1410" s="2" t="str">
        <f t="shared" si="144"/>
        <v/>
      </c>
      <c r="D1410" s="2" t="str">
        <f>IF(ISNUMBER(A1410),COUNTIF(Calculations!B:B, A1410),"")</f>
        <v/>
      </c>
      <c r="E1410" s="2" t="str">
        <f>IF(ISNUMBER(A1410),COUNTIF(Calculations!A:A, A1410),"")</f>
        <v/>
      </c>
      <c r="F1410" s="12" t="str">
        <f t="shared" si="145"/>
        <v/>
      </c>
      <c r="G1410" s="12" t="str">
        <f t="shared" si="146"/>
        <v/>
      </c>
    </row>
    <row r="1411" spans="1:7" x14ac:dyDescent="0.25">
      <c r="A1411" s="8" t="str">
        <f t="shared" si="142"/>
        <v/>
      </c>
      <c r="B1411" s="2" t="str">
        <f t="shared" si="143"/>
        <v/>
      </c>
      <c r="C1411" s="2" t="str">
        <f t="shared" si="144"/>
        <v/>
      </c>
      <c r="D1411" s="2" t="str">
        <f>IF(ISNUMBER(A1411),COUNTIF(Calculations!B:B, A1411),"")</f>
        <v/>
      </c>
      <c r="E1411" s="2" t="str">
        <f>IF(ISNUMBER(A1411),COUNTIF(Calculations!A:A, A1411),"")</f>
        <v/>
      </c>
      <c r="F1411" s="12" t="str">
        <f t="shared" si="145"/>
        <v/>
      </c>
      <c r="G1411" s="12" t="str">
        <f t="shared" si="146"/>
        <v/>
      </c>
    </row>
    <row r="1412" spans="1:7" x14ac:dyDescent="0.25">
      <c r="A1412" s="8" t="str">
        <f t="shared" si="142"/>
        <v/>
      </c>
      <c r="B1412" s="2" t="str">
        <f t="shared" si="143"/>
        <v/>
      </c>
      <c r="C1412" s="2" t="str">
        <f t="shared" si="144"/>
        <v/>
      </c>
      <c r="D1412" s="2" t="str">
        <f>IF(ISNUMBER(A1412),COUNTIF(Calculations!B:B, A1412),"")</f>
        <v/>
      </c>
      <c r="E1412" s="2" t="str">
        <f>IF(ISNUMBER(A1412),COUNTIF(Calculations!A:A, A1412),"")</f>
        <v/>
      </c>
      <c r="F1412" s="12" t="str">
        <f t="shared" si="145"/>
        <v/>
      </c>
      <c r="G1412" s="12" t="str">
        <f t="shared" si="146"/>
        <v/>
      </c>
    </row>
    <row r="1413" spans="1:7" x14ac:dyDescent="0.25">
      <c r="A1413" s="8" t="str">
        <f t="shared" si="142"/>
        <v/>
      </c>
      <c r="B1413" s="2" t="str">
        <f t="shared" si="143"/>
        <v/>
      </c>
      <c r="C1413" s="2" t="str">
        <f t="shared" si="144"/>
        <v/>
      </c>
      <c r="D1413" s="2" t="str">
        <f>IF(ISNUMBER(A1413),COUNTIF(Calculations!B:B, A1413),"")</f>
        <v/>
      </c>
      <c r="E1413" s="2" t="str">
        <f>IF(ISNUMBER(A1413),COUNTIF(Calculations!A:A, A1413),"")</f>
        <v/>
      </c>
      <c r="F1413" s="12" t="str">
        <f t="shared" si="145"/>
        <v/>
      </c>
      <c r="G1413" s="12" t="str">
        <f t="shared" si="146"/>
        <v/>
      </c>
    </row>
    <row r="1414" spans="1:7" x14ac:dyDescent="0.25">
      <c r="A1414" s="8" t="str">
        <f t="shared" si="142"/>
        <v/>
      </c>
      <c r="B1414" s="2" t="str">
        <f t="shared" si="143"/>
        <v/>
      </c>
      <c r="C1414" s="2" t="str">
        <f t="shared" si="144"/>
        <v/>
      </c>
      <c r="D1414" s="2" t="str">
        <f>IF(ISNUMBER(A1414),COUNTIF(Calculations!B:B, A1414),"")</f>
        <v/>
      </c>
      <c r="E1414" s="2" t="str">
        <f>IF(ISNUMBER(A1414),COUNTIF(Calculations!A:A, A1414),"")</f>
        <v/>
      </c>
      <c r="F1414" s="12" t="str">
        <f t="shared" si="145"/>
        <v/>
      </c>
      <c r="G1414" s="12" t="str">
        <f t="shared" si="146"/>
        <v/>
      </c>
    </row>
    <row r="1415" spans="1:7" x14ac:dyDescent="0.25">
      <c r="A1415" s="8" t="str">
        <f t="shared" si="142"/>
        <v/>
      </c>
      <c r="B1415" s="2" t="str">
        <f t="shared" si="143"/>
        <v/>
      </c>
      <c r="C1415" s="2" t="str">
        <f t="shared" si="144"/>
        <v/>
      </c>
      <c r="D1415" s="2" t="str">
        <f>IF(ISNUMBER(A1415),COUNTIF(Calculations!B:B, A1415),"")</f>
        <v/>
      </c>
      <c r="E1415" s="2" t="str">
        <f>IF(ISNUMBER(A1415),COUNTIF(Calculations!A:A, A1415),"")</f>
        <v/>
      </c>
      <c r="F1415" s="12" t="str">
        <f t="shared" si="145"/>
        <v/>
      </c>
      <c r="G1415" s="12" t="str">
        <f t="shared" si="146"/>
        <v/>
      </c>
    </row>
    <row r="1416" spans="1:7" x14ac:dyDescent="0.25">
      <c r="A1416" s="8" t="str">
        <f t="shared" si="142"/>
        <v/>
      </c>
      <c r="B1416" s="2" t="str">
        <f t="shared" si="143"/>
        <v/>
      </c>
      <c r="C1416" s="2" t="str">
        <f t="shared" si="144"/>
        <v/>
      </c>
      <c r="D1416" s="2" t="str">
        <f>IF(ISNUMBER(A1416),COUNTIF(Calculations!B:B, A1416),"")</f>
        <v/>
      </c>
      <c r="E1416" s="2" t="str">
        <f>IF(ISNUMBER(A1416),COUNTIF(Calculations!A:A, A1416),"")</f>
        <v/>
      </c>
      <c r="F1416" s="12" t="str">
        <f t="shared" si="145"/>
        <v/>
      </c>
      <c r="G1416" s="12" t="str">
        <f t="shared" si="146"/>
        <v/>
      </c>
    </row>
    <row r="1417" spans="1:7" x14ac:dyDescent="0.25">
      <c r="A1417" s="8" t="str">
        <f t="shared" si="142"/>
        <v/>
      </c>
      <c r="B1417" s="2" t="str">
        <f t="shared" si="143"/>
        <v/>
      </c>
      <c r="C1417" s="2" t="str">
        <f t="shared" si="144"/>
        <v/>
      </c>
      <c r="D1417" s="2" t="str">
        <f>IF(ISNUMBER(A1417),COUNTIF(Calculations!B:B, A1417),"")</f>
        <v/>
      </c>
      <c r="E1417" s="2" t="str">
        <f>IF(ISNUMBER(A1417),COUNTIF(Calculations!A:A, A1417),"")</f>
        <v/>
      </c>
      <c r="F1417" s="12" t="str">
        <f t="shared" si="145"/>
        <v/>
      </c>
      <c r="G1417" s="12" t="str">
        <f t="shared" si="146"/>
        <v/>
      </c>
    </row>
    <row r="1418" spans="1:7" x14ac:dyDescent="0.25">
      <c r="A1418" s="8" t="str">
        <f t="shared" si="142"/>
        <v/>
      </c>
      <c r="B1418" s="2" t="str">
        <f t="shared" si="143"/>
        <v/>
      </c>
      <c r="C1418" s="2" t="str">
        <f t="shared" si="144"/>
        <v/>
      </c>
      <c r="D1418" s="2" t="str">
        <f>IF(ISNUMBER(A1418),COUNTIF(Calculations!B:B, A1418),"")</f>
        <v/>
      </c>
      <c r="E1418" s="2" t="str">
        <f>IF(ISNUMBER(A1418),COUNTIF(Calculations!A:A, A1418),"")</f>
        <v/>
      </c>
      <c r="F1418" s="12" t="str">
        <f t="shared" si="145"/>
        <v/>
      </c>
      <c r="G1418" s="12" t="str">
        <f t="shared" si="146"/>
        <v/>
      </c>
    </row>
    <row r="1419" spans="1:7" x14ac:dyDescent="0.25">
      <c r="A1419" s="8" t="str">
        <f t="shared" si="142"/>
        <v/>
      </c>
      <c r="B1419" s="2" t="str">
        <f t="shared" si="143"/>
        <v/>
      </c>
      <c r="C1419" s="2" t="str">
        <f t="shared" si="144"/>
        <v/>
      </c>
      <c r="D1419" s="2" t="str">
        <f>IF(ISNUMBER(A1419),COUNTIF(Calculations!B:B, A1419),"")</f>
        <v/>
      </c>
      <c r="E1419" s="2" t="str">
        <f>IF(ISNUMBER(A1419),COUNTIF(Calculations!A:A, A1419),"")</f>
        <v/>
      </c>
      <c r="F1419" s="12" t="str">
        <f t="shared" si="145"/>
        <v/>
      </c>
      <c r="G1419" s="12" t="str">
        <f t="shared" si="146"/>
        <v/>
      </c>
    </row>
    <row r="1420" spans="1:7" x14ac:dyDescent="0.25">
      <c r="A1420" s="8" t="str">
        <f t="shared" si="142"/>
        <v/>
      </c>
      <c r="B1420" s="2" t="str">
        <f t="shared" si="143"/>
        <v/>
      </c>
      <c r="C1420" s="2" t="str">
        <f t="shared" si="144"/>
        <v/>
      </c>
      <c r="D1420" s="2" t="str">
        <f>IF(ISNUMBER(A1420),COUNTIF(Calculations!B:B, A1420),"")</f>
        <v/>
      </c>
      <c r="E1420" s="2" t="str">
        <f>IF(ISNUMBER(A1420),COUNTIF(Calculations!A:A, A1420),"")</f>
        <v/>
      </c>
      <c r="F1420" s="12" t="str">
        <f t="shared" si="145"/>
        <v/>
      </c>
      <c r="G1420" s="12" t="str">
        <f t="shared" si="146"/>
        <v/>
      </c>
    </row>
    <row r="1421" spans="1:7" x14ac:dyDescent="0.25">
      <c r="A1421" s="8" t="str">
        <f t="shared" si="142"/>
        <v/>
      </c>
      <c r="B1421" s="2" t="str">
        <f t="shared" si="143"/>
        <v/>
      </c>
      <c r="C1421" s="2" t="str">
        <f t="shared" si="144"/>
        <v/>
      </c>
      <c r="D1421" s="2" t="str">
        <f>IF(ISNUMBER(A1421),COUNTIF(Calculations!B:B, A1421),"")</f>
        <v/>
      </c>
      <c r="E1421" s="2" t="str">
        <f>IF(ISNUMBER(A1421),COUNTIF(Calculations!A:A, A1421),"")</f>
        <v/>
      </c>
      <c r="F1421" s="12" t="str">
        <f t="shared" si="145"/>
        <v/>
      </c>
      <c r="G1421" s="12" t="str">
        <f t="shared" si="146"/>
        <v/>
      </c>
    </row>
    <row r="1422" spans="1:7" x14ac:dyDescent="0.25">
      <c r="A1422" s="8" t="str">
        <f t="shared" si="142"/>
        <v/>
      </c>
      <c r="B1422" s="2" t="str">
        <f t="shared" si="143"/>
        <v/>
      </c>
      <c r="C1422" s="2" t="str">
        <f t="shared" si="144"/>
        <v/>
      </c>
      <c r="D1422" s="2" t="str">
        <f>IF(ISNUMBER(A1422),COUNTIF(Calculations!B:B, A1422),"")</f>
        <v/>
      </c>
      <c r="E1422" s="2" t="str">
        <f>IF(ISNUMBER(A1422),COUNTIF(Calculations!A:A, A1422),"")</f>
        <v/>
      </c>
      <c r="F1422" s="12" t="str">
        <f t="shared" si="145"/>
        <v/>
      </c>
      <c r="G1422" s="12" t="str">
        <f t="shared" si="146"/>
        <v/>
      </c>
    </row>
    <row r="1423" spans="1:7" x14ac:dyDescent="0.25">
      <c r="A1423" s="8" t="str">
        <f t="shared" si="142"/>
        <v/>
      </c>
      <c r="B1423" s="2" t="str">
        <f t="shared" si="143"/>
        <v/>
      </c>
      <c r="C1423" s="2" t="str">
        <f t="shared" si="144"/>
        <v/>
      </c>
      <c r="D1423" s="2" t="str">
        <f>IF(ISNUMBER(A1423),COUNTIF(Calculations!B:B, A1423),"")</f>
        <v/>
      </c>
      <c r="E1423" s="2" t="str">
        <f>IF(ISNUMBER(A1423),COUNTIF(Calculations!A:A, A1423),"")</f>
        <v/>
      </c>
      <c r="F1423" s="12" t="str">
        <f t="shared" si="145"/>
        <v/>
      </c>
      <c r="G1423" s="12" t="str">
        <f t="shared" si="146"/>
        <v/>
      </c>
    </row>
    <row r="1424" spans="1:7" x14ac:dyDescent="0.25">
      <c r="A1424" s="8" t="str">
        <f t="shared" si="142"/>
        <v/>
      </c>
      <c r="B1424" s="2" t="str">
        <f t="shared" si="143"/>
        <v/>
      </c>
      <c r="C1424" s="2" t="str">
        <f t="shared" si="144"/>
        <v/>
      </c>
      <c r="D1424" s="2" t="str">
        <f>IF(ISNUMBER(A1424),COUNTIF(Calculations!B:B, A1424),"")</f>
        <v/>
      </c>
      <c r="E1424" s="2" t="str">
        <f>IF(ISNUMBER(A1424),COUNTIF(Calculations!A:A, A1424),"")</f>
        <v/>
      </c>
      <c r="F1424" s="12" t="str">
        <f t="shared" si="145"/>
        <v/>
      </c>
      <c r="G1424" s="12" t="str">
        <f t="shared" si="146"/>
        <v/>
      </c>
    </row>
    <row r="1425" spans="1:7" x14ac:dyDescent="0.25">
      <c r="A1425" s="8" t="str">
        <f t="shared" si="142"/>
        <v/>
      </c>
      <c r="B1425" s="2" t="str">
        <f t="shared" si="143"/>
        <v/>
      </c>
      <c r="C1425" s="2" t="str">
        <f t="shared" si="144"/>
        <v/>
      </c>
      <c r="D1425" s="2" t="str">
        <f>IF(ISNUMBER(A1425),COUNTIF(Calculations!B:B, A1425),"")</f>
        <v/>
      </c>
      <c r="E1425" s="2" t="str">
        <f>IF(ISNUMBER(A1425),COUNTIF(Calculations!A:A, A1425),"")</f>
        <v/>
      </c>
      <c r="F1425" s="12" t="str">
        <f t="shared" si="145"/>
        <v/>
      </c>
      <c r="G1425" s="12" t="str">
        <f t="shared" si="146"/>
        <v/>
      </c>
    </row>
    <row r="1426" spans="1:7" x14ac:dyDescent="0.25">
      <c r="A1426" s="8" t="str">
        <f t="shared" si="142"/>
        <v/>
      </c>
      <c r="B1426" s="2" t="str">
        <f t="shared" si="143"/>
        <v/>
      </c>
      <c r="C1426" s="2" t="str">
        <f t="shared" si="144"/>
        <v/>
      </c>
      <c r="D1426" s="2" t="str">
        <f>IF(ISNUMBER(A1426),COUNTIF(Calculations!B:B, A1426),"")</f>
        <v/>
      </c>
      <c r="E1426" s="2" t="str">
        <f>IF(ISNUMBER(A1426),COUNTIF(Calculations!A:A, A1426),"")</f>
        <v/>
      </c>
      <c r="F1426" s="12" t="str">
        <f t="shared" si="145"/>
        <v/>
      </c>
      <c r="G1426" s="12" t="str">
        <f t="shared" si="146"/>
        <v/>
      </c>
    </row>
    <row r="1427" spans="1:7" x14ac:dyDescent="0.25">
      <c r="A1427" s="8" t="str">
        <f t="shared" si="142"/>
        <v/>
      </c>
      <c r="B1427" s="2" t="str">
        <f t="shared" si="143"/>
        <v/>
      </c>
      <c r="C1427" s="2" t="str">
        <f t="shared" si="144"/>
        <v/>
      </c>
      <c r="D1427" s="2" t="str">
        <f>IF(ISNUMBER(A1427),COUNTIF(Calculations!B:B, A1427),"")</f>
        <v/>
      </c>
      <c r="E1427" s="2" t="str">
        <f>IF(ISNUMBER(A1427),COUNTIF(Calculations!A:A, A1427),"")</f>
        <v/>
      </c>
      <c r="F1427" s="12" t="str">
        <f t="shared" si="145"/>
        <v/>
      </c>
      <c r="G1427" s="12" t="str">
        <f t="shared" si="146"/>
        <v/>
      </c>
    </row>
    <row r="1428" spans="1:7" x14ac:dyDescent="0.25">
      <c r="A1428" s="8" t="str">
        <f t="shared" si="142"/>
        <v/>
      </c>
      <c r="B1428" s="2" t="str">
        <f t="shared" si="143"/>
        <v/>
      </c>
      <c r="C1428" s="2" t="str">
        <f t="shared" si="144"/>
        <v/>
      </c>
      <c r="D1428" s="2" t="str">
        <f>IF(ISNUMBER(A1428),COUNTIF(Calculations!B:B, A1428),"")</f>
        <v/>
      </c>
      <c r="E1428" s="2" t="str">
        <f>IF(ISNUMBER(A1428),COUNTIF(Calculations!A:A, A1428),"")</f>
        <v/>
      </c>
      <c r="F1428" s="12" t="str">
        <f t="shared" si="145"/>
        <v/>
      </c>
      <c r="G1428" s="12" t="str">
        <f t="shared" si="146"/>
        <v/>
      </c>
    </row>
    <row r="1429" spans="1:7" x14ac:dyDescent="0.25">
      <c r="A1429" s="8" t="str">
        <f t="shared" si="142"/>
        <v/>
      </c>
      <c r="B1429" s="2" t="str">
        <f t="shared" si="143"/>
        <v/>
      </c>
      <c r="C1429" s="2" t="str">
        <f t="shared" si="144"/>
        <v/>
      </c>
      <c r="D1429" s="2" t="str">
        <f>IF(ISNUMBER(A1429),COUNTIF(Calculations!B:B, A1429),"")</f>
        <v/>
      </c>
      <c r="E1429" s="2" t="str">
        <f>IF(ISNUMBER(A1429),COUNTIF(Calculations!A:A, A1429),"")</f>
        <v/>
      </c>
      <c r="F1429" s="12" t="str">
        <f t="shared" si="145"/>
        <v/>
      </c>
      <c r="G1429" s="12" t="str">
        <f t="shared" si="146"/>
        <v/>
      </c>
    </row>
    <row r="1430" spans="1:7" x14ac:dyDescent="0.25">
      <c r="A1430" s="8" t="str">
        <f t="shared" si="142"/>
        <v/>
      </c>
      <c r="B1430" s="2" t="str">
        <f t="shared" si="143"/>
        <v/>
      </c>
      <c r="C1430" s="2" t="str">
        <f t="shared" si="144"/>
        <v/>
      </c>
      <c r="D1430" s="2" t="str">
        <f>IF(ISNUMBER(A1430),COUNTIF(Calculations!B:B, A1430),"")</f>
        <v/>
      </c>
      <c r="E1430" s="2" t="str">
        <f>IF(ISNUMBER(A1430),COUNTIF(Calculations!A:A, A1430),"")</f>
        <v/>
      </c>
      <c r="F1430" s="12" t="str">
        <f t="shared" si="145"/>
        <v/>
      </c>
      <c r="G1430" s="12" t="str">
        <f t="shared" si="146"/>
        <v/>
      </c>
    </row>
    <row r="1431" spans="1:7" x14ac:dyDescent="0.25">
      <c r="A1431" s="8" t="str">
        <f t="shared" si="142"/>
        <v/>
      </c>
      <c r="B1431" s="2" t="str">
        <f t="shared" si="143"/>
        <v/>
      </c>
      <c r="C1431" s="2" t="str">
        <f t="shared" si="144"/>
        <v/>
      </c>
      <c r="D1431" s="2" t="str">
        <f>IF(ISNUMBER(A1431),COUNTIF(Calculations!B:B, A1431),"")</f>
        <v/>
      </c>
      <c r="E1431" s="2" t="str">
        <f>IF(ISNUMBER(A1431),COUNTIF(Calculations!A:A, A1431),"")</f>
        <v/>
      </c>
      <c r="F1431" s="12" t="str">
        <f t="shared" si="145"/>
        <v/>
      </c>
      <c r="G1431" s="12" t="str">
        <f t="shared" si="146"/>
        <v/>
      </c>
    </row>
    <row r="1432" spans="1:7" x14ac:dyDescent="0.25">
      <c r="A1432" s="8" t="str">
        <f t="shared" si="142"/>
        <v/>
      </c>
      <c r="B1432" s="2" t="str">
        <f t="shared" si="143"/>
        <v/>
      </c>
      <c r="C1432" s="2" t="str">
        <f t="shared" si="144"/>
        <v/>
      </c>
      <c r="D1432" s="2" t="str">
        <f>IF(ISNUMBER(A1432),COUNTIF(Calculations!B:B, A1432),"")</f>
        <v/>
      </c>
      <c r="E1432" s="2" t="str">
        <f>IF(ISNUMBER(A1432),COUNTIF(Calculations!A:A, A1432),"")</f>
        <v/>
      </c>
      <c r="F1432" s="12" t="str">
        <f t="shared" si="145"/>
        <v/>
      </c>
      <c r="G1432" s="12" t="str">
        <f t="shared" si="146"/>
        <v/>
      </c>
    </row>
    <row r="1433" spans="1:7" x14ac:dyDescent="0.25">
      <c r="A1433" s="8" t="str">
        <f t="shared" si="142"/>
        <v/>
      </c>
      <c r="B1433" s="2" t="str">
        <f t="shared" si="143"/>
        <v/>
      </c>
      <c r="C1433" s="2" t="str">
        <f t="shared" si="144"/>
        <v/>
      </c>
      <c r="D1433" s="2" t="str">
        <f>IF(ISNUMBER(A1433),COUNTIF(Calculations!B:B, A1433),"")</f>
        <v/>
      </c>
      <c r="E1433" s="2" t="str">
        <f>IF(ISNUMBER(A1433),COUNTIF(Calculations!A:A, A1433),"")</f>
        <v/>
      </c>
      <c r="F1433" s="12" t="str">
        <f t="shared" si="145"/>
        <v/>
      </c>
      <c r="G1433" s="12" t="str">
        <f t="shared" si="146"/>
        <v/>
      </c>
    </row>
    <row r="1434" spans="1:7" x14ac:dyDescent="0.25">
      <c r="A1434" s="8" t="str">
        <f t="shared" si="142"/>
        <v/>
      </c>
      <c r="B1434" s="2" t="str">
        <f t="shared" si="143"/>
        <v/>
      </c>
      <c r="C1434" s="2" t="str">
        <f t="shared" si="144"/>
        <v/>
      </c>
      <c r="D1434" s="2" t="str">
        <f>IF(ISNUMBER(A1434),COUNTIF(Calculations!B:B, A1434),"")</f>
        <v/>
      </c>
      <c r="E1434" s="2" t="str">
        <f>IF(ISNUMBER(A1434),COUNTIF(Calculations!A:A, A1434),"")</f>
        <v/>
      </c>
      <c r="F1434" s="12" t="str">
        <f t="shared" si="145"/>
        <v/>
      </c>
      <c r="G1434" s="12" t="str">
        <f t="shared" si="146"/>
        <v/>
      </c>
    </row>
    <row r="1435" spans="1:7" x14ac:dyDescent="0.25">
      <c r="A1435" s="8" t="str">
        <f t="shared" si="142"/>
        <v/>
      </c>
      <c r="B1435" s="2" t="str">
        <f t="shared" si="143"/>
        <v/>
      </c>
      <c r="C1435" s="2" t="str">
        <f t="shared" si="144"/>
        <v/>
      </c>
      <c r="D1435" s="2" t="str">
        <f>IF(ISNUMBER(A1435),COUNTIF(Calculations!B:B, A1435),"")</f>
        <v/>
      </c>
      <c r="E1435" s="2" t="str">
        <f>IF(ISNUMBER(A1435),COUNTIF(Calculations!A:A, A1435),"")</f>
        <v/>
      </c>
      <c r="F1435" s="12" t="str">
        <f t="shared" si="145"/>
        <v/>
      </c>
      <c r="G1435" s="12" t="str">
        <f t="shared" si="146"/>
        <v/>
      </c>
    </row>
    <row r="1436" spans="1:7" x14ac:dyDescent="0.25">
      <c r="A1436" s="8" t="str">
        <f t="shared" si="142"/>
        <v/>
      </c>
      <c r="B1436" s="2" t="str">
        <f t="shared" si="143"/>
        <v/>
      </c>
      <c r="C1436" s="2" t="str">
        <f t="shared" si="144"/>
        <v/>
      </c>
      <c r="D1436" s="2" t="str">
        <f>IF(ISNUMBER(A1436),COUNTIF(Calculations!B:B, A1436),"")</f>
        <v/>
      </c>
      <c r="E1436" s="2" t="str">
        <f>IF(ISNUMBER(A1436),COUNTIF(Calculations!A:A, A1436),"")</f>
        <v/>
      </c>
      <c r="F1436" s="12" t="str">
        <f t="shared" si="145"/>
        <v/>
      </c>
      <c r="G1436" s="12" t="str">
        <f t="shared" si="146"/>
        <v/>
      </c>
    </row>
    <row r="1437" spans="1:7" x14ac:dyDescent="0.25">
      <c r="A1437" s="8" t="str">
        <f t="shared" si="142"/>
        <v/>
      </c>
      <c r="B1437" s="2" t="str">
        <f t="shared" si="143"/>
        <v/>
      </c>
      <c r="C1437" s="2" t="str">
        <f t="shared" si="144"/>
        <v/>
      </c>
      <c r="D1437" s="2" t="str">
        <f>IF(ISNUMBER(A1437),COUNTIF(Calculations!B:B, A1437),"")</f>
        <v/>
      </c>
      <c r="E1437" s="2" t="str">
        <f>IF(ISNUMBER(A1437),COUNTIF(Calculations!A:A, A1437),"")</f>
        <v/>
      </c>
      <c r="F1437" s="12" t="str">
        <f t="shared" si="145"/>
        <v/>
      </c>
      <c r="G1437" s="12" t="str">
        <f t="shared" si="146"/>
        <v/>
      </c>
    </row>
    <row r="1438" spans="1:7" x14ac:dyDescent="0.25">
      <c r="A1438" s="8" t="str">
        <f t="shared" si="142"/>
        <v/>
      </c>
      <c r="B1438" s="2" t="str">
        <f t="shared" si="143"/>
        <v/>
      </c>
      <c r="C1438" s="2" t="str">
        <f t="shared" si="144"/>
        <v/>
      </c>
      <c r="D1438" s="2" t="str">
        <f>IF(ISNUMBER(A1438),COUNTIF(Calculations!B:B, A1438),"")</f>
        <v/>
      </c>
      <c r="E1438" s="2" t="str">
        <f>IF(ISNUMBER(A1438),COUNTIF(Calculations!A:A, A1438),"")</f>
        <v/>
      </c>
      <c r="F1438" s="12" t="str">
        <f t="shared" si="145"/>
        <v/>
      </c>
      <c r="G1438" s="12" t="str">
        <f t="shared" si="146"/>
        <v/>
      </c>
    </row>
    <row r="1439" spans="1:7" x14ac:dyDescent="0.25">
      <c r="A1439" s="8" t="str">
        <f t="shared" si="142"/>
        <v/>
      </c>
      <c r="B1439" s="2" t="str">
        <f t="shared" si="143"/>
        <v/>
      </c>
      <c r="C1439" s="2" t="str">
        <f t="shared" si="144"/>
        <v/>
      </c>
      <c r="D1439" s="2" t="str">
        <f>IF(ISNUMBER(A1439),COUNTIF(Calculations!B:B, A1439),"")</f>
        <v/>
      </c>
      <c r="E1439" s="2" t="str">
        <f>IF(ISNUMBER(A1439),COUNTIF(Calculations!A:A, A1439),"")</f>
        <v/>
      </c>
      <c r="F1439" s="12" t="str">
        <f t="shared" si="145"/>
        <v/>
      </c>
      <c r="G1439" s="12" t="str">
        <f t="shared" si="146"/>
        <v/>
      </c>
    </row>
    <row r="1440" spans="1:7" x14ac:dyDescent="0.25">
      <c r="A1440" s="8" t="str">
        <f t="shared" si="142"/>
        <v/>
      </c>
      <c r="B1440" s="2" t="str">
        <f t="shared" si="143"/>
        <v/>
      </c>
      <c r="C1440" s="2" t="str">
        <f t="shared" si="144"/>
        <v/>
      </c>
      <c r="D1440" s="2" t="str">
        <f>IF(ISNUMBER(A1440),COUNTIF(Calculations!B:B, A1440),"")</f>
        <v/>
      </c>
      <c r="E1440" s="2" t="str">
        <f>IF(ISNUMBER(A1440),COUNTIF(Calculations!A:A, A1440),"")</f>
        <v/>
      </c>
      <c r="F1440" s="12" t="str">
        <f t="shared" si="145"/>
        <v/>
      </c>
      <c r="G1440" s="12" t="str">
        <f t="shared" si="146"/>
        <v/>
      </c>
    </row>
    <row r="1441" spans="1:7" x14ac:dyDescent="0.25">
      <c r="A1441" s="8" t="str">
        <f t="shared" si="142"/>
        <v/>
      </c>
      <c r="B1441" s="2" t="str">
        <f t="shared" si="143"/>
        <v/>
      </c>
      <c r="C1441" s="2" t="str">
        <f t="shared" si="144"/>
        <v/>
      </c>
      <c r="D1441" s="2" t="str">
        <f>IF(ISNUMBER(A1441),COUNTIF(Calculations!B:B, A1441),"")</f>
        <v/>
      </c>
      <c r="E1441" s="2" t="str">
        <f>IF(ISNUMBER(A1441),COUNTIF(Calculations!A:A, A1441),"")</f>
        <v/>
      </c>
      <c r="F1441" s="12" t="str">
        <f t="shared" si="145"/>
        <v/>
      </c>
      <c r="G1441" s="12" t="str">
        <f t="shared" si="146"/>
        <v/>
      </c>
    </row>
    <row r="1442" spans="1:7" x14ac:dyDescent="0.25">
      <c r="A1442" s="8" t="str">
        <f t="shared" si="142"/>
        <v/>
      </c>
      <c r="B1442" s="2" t="str">
        <f t="shared" si="143"/>
        <v/>
      </c>
      <c r="C1442" s="2" t="str">
        <f t="shared" si="144"/>
        <v/>
      </c>
      <c r="D1442" s="2" t="str">
        <f>IF(ISNUMBER(A1442),COUNTIF(Calculations!B:B, A1442),"")</f>
        <v/>
      </c>
      <c r="E1442" s="2" t="str">
        <f>IF(ISNUMBER(A1442),COUNTIF(Calculations!A:A, A1442),"")</f>
        <v/>
      </c>
      <c r="F1442" s="12" t="str">
        <f t="shared" si="145"/>
        <v/>
      </c>
      <c r="G1442" s="12" t="str">
        <f t="shared" si="146"/>
        <v/>
      </c>
    </row>
    <row r="1443" spans="1:7" x14ac:dyDescent="0.25">
      <c r="A1443" s="8" t="str">
        <f t="shared" si="142"/>
        <v/>
      </c>
      <c r="B1443" s="2" t="str">
        <f t="shared" si="143"/>
        <v/>
      </c>
      <c r="C1443" s="2" t="str">
        <f t="shared" si="144"/>
        <v/>
      </c>
      <c r="D1443" s="2" t="str">
        <f>IF(ISNUMBER(A1443),COUNTIF(Calculations!B:B, A1443),"")</f>
        <v/>
      </c>
      <c r="E1443" s="2" t="str">
        <f>IF(ISNUMBER(A1443),COUNTIF(Calculations!A:A, A1443),"")</f>
        <v/>
      </c>
      <c r="F1443" s="12" t="str">
        <f t="shared" si="145"/>
        <v/>
      </c>
      <c r="G1443" s="12" t="str">
        <f t="shared" si="146"/>
        <v/>
      </c>
    </row>
    <row r="1444" spans="1:7" x14ac:dyDescent="0.25">
      <c r="A1444" s="8" t="str">
        <f t="shared" ref="A1444:A1507" si="147">IF(ISNUMBER(A1443),IF(A1443+1&lt;=MAX(IndirectStartDates,IndirectCompletedDates),A1443+1,""),"")</f>
        <v/>
      </c>
      <c r="B1444" s="2" t="str">
        <f t="shared" ref="B1444:B1507" si="148">IF(ISNUMBER(A1444),YEAR(A1444)&amp;"-"&amp;TEXT(WEEKNUM(A1444),"00"),"")</f>
        <v/>
      </c>
      <c r="C1444" s="2" t="str">
        <f t="shared" ref="C1444:C1507" si="149">IF(ISNUMBER(A1444),COUNTIFS(IndirectStartDates,"&lt;="&amp;A1444,IndirectCompletedDates,"&gt;"&amp;A1444) + COUNTIFS(IndirectStartDates,"&lt;="&amp;A1444,IndirectCompletedDates,""),"")</f>
        <v/>
      </c>
      <c r="D1444" s="2" t="str">
        <f>IF(ISNUMBER(A1444),COUNTIF(Calculations!B:B, A1444),"")</f>
        <v/>
      </c>
      <c r="E1444" s="2" t="str">
        <f>IF(ISNUMBER(A1444),COUNTIF(Calculations!A:A, A1444),"")</f>
        <v/>
      </c>
      <c r="F1444" s="12" t="str">
        <f t="shared" ref="F1444:F1507" si="150">IF(ISNUMBER(A1444),F1443 + D1444,"")</f>
        <v/>
      </c>
      <c r="G1444" s="12" t="str">
        <f t="shared" ref="G1444:G1507" si="151">IF(ISNUMBER(A1444),G1443 + E1444,"")</f>
        <v/>
      </c>
    </row>
    <row r="1445" spans="1:7" x14ac:dyDescent="0.25">
      <c r="A1445" s="8" t="str">
        <f t="shared" si="147"/>
        <v/>
      </c>
      <c r="B1445" s="2" t="str">
        <f t="shared" si="148"/>
        <v/>
      </c>
      <c r="C1445" s="2" t="str">
        <f t="shared" si="149"/>
        <v/>
      </c>
      <c r="D1445" s="2" t="str">
        <f>IF(ISNUMBER(A1445),COUNTIF(Calculations!B:B, A1445),"")</f>
        <v/>
      </c>
      <c r="E1445" s="2" t="str">
        <f>IF(ISNUMBER(A1445),COUNTIF(Calculations!A:A, A1445),"")</f>
        <v/>
      </c>
      <c r="F1445" s="12" t="str">
        <f t="shared" si="150"/>
        <v/>
      </c>
      <c r="G1445" s="12" t="str">
        <f t="shared" si="151"/>
        <v/>
      </c>
    </row>
    <row r="1446" spans="1:7" x14ac:dyDescent="0.25">
      <c r="A1446" s="8" t="str">
        <f t="shared" si="147"/>
        <v/>
      </c>
      <c r="B1446" s="2" t="str">
        <f t="shared" si="148"/>
        <v/>
      </c>
      <c r="C1446" s="2" t="str">
        <f t="shared" si="149"/>
        <v/>
      </c>
      <c r="D1446" s="2" t="str">
        <f>IF(ISNUMBER(A1446),COUNTIF(Calculations!B:B, A1446),"")</f>
        <v/>
      </c>
      <c r="E1446" s="2" t="str">
        <f>IF(ISNUMBER(A1446),COUNTIF(Calculations!A:A, A1446),"")</f>
        <v/>
      </c>
      <c r="F1446" s="12" t="str">
        <f t="shared" si="150"/>
        <v/>
      </c>
      <c r="G1446" s="12" t="str">
        <f t="shared" si="151"/>
        <v/>
      </c>
    </row>
    <row r="1447" spans="1:7" x14ac:dyDescent="0.25">
      <c r="A1447" s="8" t="str">
        <f t="shared" si="147"/>
        <v/>
      </c>
      <c r="B1447" s="2" t="str">
        <f t="shared" si="148"/>
        <v/>
      </c>
      <c r="C1447" s="2" t="str">
        <f t="shared" si="149"/>
        <v/>
      </c>
      <c r="D1447" s="2" t="str">
        <f>IF(ISNUMBER(A1447),COUNTIF(Calculations!B:B, A1447),"")</f>
        <v/>
      </c>
      <c r="E1447" s="2" t="str">
        <f>IF(ISNUMBER(A1447),COUNTIF(Calculations!A:A, A1447),"")</f>
        <v/>
      </c>
      <c r="F1447" s="12" t="str">
        <f t="shared" si="150"/>
        <v/>
      </c>
      <c r="G1447" s="12" t="str">
        <f t="shared" si="151"/>
        <v/>
      </c>
    </row>
    <row r="1448" spans="1:7" x14ac:dyDescent="0.25">
      <c r="A1448" s="8" t="str">
        <f t="shared" si="147"/>
        <v/>
      </c>
      <c r="B1448" s="2" t="str">
        <f t="shared" si="148"/>
        <v/>
      </c>
      <c r="C1448" s="2" t="str">
        <f t="shared" si="149"/>
        <v/>
      </c>
      <c r="D1448" s="2" t="str">
        <f>IF(ISNUMBER(A1448),COUNTIF(Calculations!B:B, A1448),"")</f>
        <v/>
      </c>
      <c r="E1448" s="2" t="str">
        <f>IF(ISNUMBER(A1448),COUNTIF(Calculations!A:A, A1448),"")</f>
        <v/>
      </c>
      <c r="F1448" s="12" t="str">
        <f t="shared" si="150"/>
        <v/>
      </c>
      <c r="G1448" s="12" t="str">
        <f t="shared" si="151"/>
        <v/>
      </c>
    </row>
    <row r="1449" spans="1:7" x14ac:dyDescent="0.25">
      <c r="A1449" s="8" t="str">
        <f t="shared" si="147"/>
        <v/>
      </c>
      <c r="B1449" s="2" t="str">
        <f t="shared" si="148"/>
        <v/>
      </c>
      <c r="C1449" s="2" t="str">
        <f t="shared" si="149"/>
        <v/>
      </c>
      <c r="D1449" s="2" t="str">
        <f>IF(ISNUMBER(A1449),COUNTIF(Calculations!B:B, A1449),"")</f>
        <v/>
      </c>
      <c r="E1449" s="2" t="str">
        <f>IF(ISNUMBER(A1449),COUNTIF(Calculations!A:A, A1449),"")</f>
        <v/>
      </c>
      <c r="F1449" s="12" t="str">
        <f t="shared" si="150"/>
        <v/>
      </c>
      <c r="G1449" s="12" t="str">
        <f t="shared" si="151"/>
        <v/>
      </c>
    </row>
    <row r="1450" spans="1:7" x14ac:dyDescent="0.25">
      <c r="A1450" s="8" t="str">
        <f t="shared" si="147"/>
        <v/>
      </c>
      <c r="B1450" s="2" t="str">
        <f t="shared" si="148"/>
        <v/>
      </c>
      <c r="C1450" s="2" t="str">
        <f t="shared" si="149"/>
        <v/>
      </c>
      <c r="D1450" s="2" t="str">
        <f>IF(ISNUMBER(A1450),COUNTIF(Calculations!B:B, A1450),"")</f>
        <v/>
      </c>
      <c r="E1450" s="2" t="str">
        <f>IF(ISNUMBER(A1450),COUNTIF(Calculations!A:A, A1450),"")</f>
        <v/>
      </c>
      <c r="F1450" s="12" t="str">
        <f t="shared" si="150"/>
        <v/>
      </c>
      <c r="G1450" s="12" t="str">
        <f t="shared" si="151"/>
        <v/>
      </c>
    </row>
    <row r="1451" spans="1:7" x14ac:dyDescent="0.25">
      <c r="A1451" s="8" t="str">
        <f t="shared" si="147"/>
        <v/>
      </c>
      <c r="B1451" s="2" t="str">
        <f t="shared" si="148"/>
        <v/>
      </c>
      <c r="C1451" s="2" t="str">
        <f t="shared" si="149"/>
        <v/>
      </c>
      <c r="D1451" s="2" t="str">
        <f>IF(ISNUMBER(A1451),COUNTIF(Calculations!B:B, A1451),"")</f>
        <v/>
      </c>
      <c r="E1451" s="2" t="str">
        <f>IF(ISNUMBER(A1451),COUNTIF(Calculations!A:A, A1451),"")</f>
        <v/>
      </c>
      <c r="F1451" s="12" t="str">
        <f t="shared" si="150"/>
        <v/>
      </c>
      <c r="G1451" s="12" t="str">
        <f t="shared" si="151"/>
        <v/>
      </c>
    </row>
    <row r="1452" spans="1:7" x14ac:dyDescent="0.25">
      <c r="A1452" s="8" t="str">
        <f t="shared" si="147"/>
        <v/>
      </c>
      <c r="B1452" s="2" t="str">
        <f t="shared" si="148"/>
        <v/>
      </c>
      <c r="C1452" s="2" t="str">
        <f t="shared" si="149"/>
        <v/>
      </c>
      <c r="D1452" s="2" t="str">
        <f>IF(ISNUMBER(A1452),COUNTIF(Calculations!B:B, A1452),"")</f>
        <v/>
      </c>
      <c r="E1452" s="2" t="str">
        <f>IF(ISNUMBER(A1452),COUNTIF(Calculations!A:A, A1452),"")</f>
        <v/>
      </c>
      <c r="F1452" s="12" t="str">
        <f t="shared" si="150"/>
        <v/>
      </c>
      <c r="G1452" s="12" t="str">
        <f t="shared" si="151"/>
        <v/>
      </c>
    </row>
    <row r="1453" spans="1:7" x14ac:dyDescent="0.25">
      <c r="A1453" s="8" t="str">
        <f t="shared" si="147"/>
        <v/>
      </c>
      <c r="B1453" s="2" t="str">
        <f t="shared" si="148"/>
        <v/>
      </c>
      <c r="C1453" s="2" t="str">
        <f t="shared" si="149"/>
        <v/>
      </c>
      <c r="D1453" s="2" t="str">
        <f>IF(ISNUMBER(A1453),COUNTIF(Calculations!B:B, A1453),"")</f>
        <v/>
      </c>
      <c r="E1453" s="2" t="str">
        <f>IF(ISNUMBER(A1453),COUNTIF(Calculations!A:A, A1453),"")</f>
        <v/>
      </c>
      <c r="F1453" s="12" t="str">
        <f t="shared" si="150"/>
        <v/>
      </c>
      <c r="G1453" s="12" t="str">
        <f t="shared" si="151"/>
        <v/>
      </c>
    </row>
    <row r="1454" spans="1:7" x14ac:dyDescent="0.25">
      <c r="A1454" s="8" t="str">
        <f t="shared" si="147"/>
        <v/>
      </c>
      <c r="B1454" s="2" t="str">
        <f t="shared" si="148"/>
        <v/>
      </c>
      <c r="C1454" s="2" t="str">
        <f t="shared" si="149"/>
        <v/>
      </c>
      <c r="D1454" s="2" t="str">
        <f>IF(ISNUMBER(A1454),COUNTIF(Calculations!B:B, A1454),"")</f>
        <v/>
      </c>
      <c r="E1454" s="2" t="str">
        <f>IF(ISNUMBER(A1454),COUNTIF(Calculations!A:A, A1454),"")</f>
        <v/>
      </c>
      <c r="F1454" s="12" t="str">
        <f t="shared" si="150"/>
        <v/>
      </c>
      <c r="G1454" s="12" t="str">
        <f t="shared" si="151"/>
        <v/>
      </c>
    </row>
    <row r="1455" spans="1:7" x14ac:dyDescent="0.25">
      <c r="A1455" s="8" t="str">
        <f t="shared" si="147"/>
        <v/>
      </c>
      <c r="B1455" s="2" t="str">
        <f t="shared" si="148"/>
        <v/>
      </c>
      <c r="C1455" s="2" t="str">
        <f t="shared" si="149"/>
        <v/>
      </c>
      <c r="D1455" s="2" t="str">
        <f>IF(ISNUMBER(A1455),COUNTIF(Calculations!B:B, A1455),"")</f>
        <v/>
      </c>
      <c r="E1455" s="2" t="str">
        <f>IF(ISNUMBER(A1455),COUNTIF(Calculations!A:A, A1455),"")</f>
        <v/>
      </c>
      <c r="F1455" s="12" t="str">
        <f t="shared" si="150"/>
        <v/>
      </c>
      <c r="G1455" s="12" t="str">
        <f t="shared" si="151"/>
        <v/>
      </c>
    </row>
    <row r="1456" spans="1:7" x14ac:dyDescent="0.25">
      <c r="A1456" s="8" t="str">
        <f t="shared" si="147"/>
        <v/>
      </c>
      <c r="B1456" s="2" t="str">
        <f t="shared" si="148"/>
        <v/>
      </c>
      <c r="C1456" s="2" t="str">
        <f t="shared" si="149"/>
        <v/>
      </c>
      <c r="D1456" s="2" t="str">
        <f>IF(ISNUMBER(A1456),COUNTIF(Calculations!B:B, A1456),"")</f>
        <v/>
      </c>
      <c r="E1456" s="2" t="str">
        <f>IF(ISNUMBER(A1456),COUNTIF(Calculations!A:A, A1456),"")</f>
        <v/>
      </c>
      <c r="F1456" s="12" t="str">
        <f t="shared" si="150"/>
        <v/>
      </c>
      <c r="G1456" s="12" t="str">
        <f t="shared" si="151"/>
        <v/>
      </c>
    </row>
    <row r="1457" spans="1:7" x14ac:dyDescent="0.25">
      <c r="A1457" s="8" t="str">
        <f t="shared" si="147"/>
        <v/>
      </c>
      <c r="B1457" s="2" t="str">
        <f t="shared" si="148"/>
        <v/>
      </c>
      <c r="C1457" s="2" t="str">
        <f t="shared" si="149"/>
        <v/>
      </c>
      <c r="D1457" s="2" t="str">
        <f>IF(ISNUMBER(A1457),COUNTIF(Calculations!B:B, A1457),"")</f>
        <v/>
      </c>
      <c r="E1457" s="2" t="str">
        <f>IF(ISNUMBER(A1457),COUNTIF(Calculations!A:A, A1457),"")</f>
        <v/>
      </c>
      <c r="F1457" s="12" t="str">
        <f t="shared" si="150"/>
        <v/>
      </c>
      <c r="G1457" s="12" t="str">
        <f t="shared" si="151"/>
        <v/>
      </c>
    </row>
    <row r="1458" spans="1:7" x14ac:dyDescent="0.25">
      <c r="A1458" s="8" t="str">
        <f t="shared" si="147"/>
        <v/>
      </c>
      <c r="B1458" s="2" t="str">
        <f t="shared" si="148"/>
        <v/>
      </c>
      <c r="C1458" s="2" t="str">
        <f t="shared" si="149"/>
        <v/>
      </c>
      <c r="D1458" s="2" t="str">
        <f>IF(ISNUMBER(A1458),COUNTIF(Calculations!B:B, A1458),"")</f>
        <v/>
      </c>
      <c r="E1458" s="2" t="str">
        <f>IF(ISNUMBER(A1458),COUNTIF(Calculations!A:A, A1458),"")</f>
        <v/>
      </c>
      <c r="F1458" s="12" t="str">
        <f t="shared" si="150"/>
        <v/>
      </c>
      <c r="G1458" s="12" t="str">
        <f t="shared" si="151"/>
        <v/>
      </c>
    </row>
    <row r="1459" spans="1:7" x14ac:dyDescent="0.25">
      <c r="A1459" s="8" t="str">
        <f t="shared" si="147"/>
        <v/>
      </c>
      <c r="B1459" s="2" t="str">
        <f t="shared" si="148"/>
        <v/>
      </c>
      <c r="C1459" s="2" t="str">
        <f t="shared" si="149"/>
        <v/>
      </c>
      <c r="D1459" s="2" t="str">
        <f>IF(ISNUMBER(A1459),COUNTIF(Calculations!B:B, A1459),"")</f>
        <v/>
      </c>
      <c r="E1459" s="2" t="str">
        <f>IF(ISNUMBER(A1459),COUNTIF(Calculations!A:A, A1459),"")</f>
        <v/>
      </c>
      <c r="F1459" s="12" t="str">
        <f t="shared" si="150"/>
        <v/>
      </c>
      <c r="G1459" s="12" t="str">
        <f t="shared" si="151"/>
        <v/>
      </c>
    </row>
    <row r="1460" spans="1:7" x14ac:dyDescent="0.25">
      <c r="A1460" s="8" t="str">
        <f t="shared" si="147"/>
        <v/>
      </c>
      <c r="B1460" s="2" t="str">
        <f t="shared" si="148"/>
        <v/>
      </c>
      <c r="C1460" s="2" t="str">
        <f t="shared" si="149"/>
        <v/>
      </c>
      <c r="D1460" s="2" t="str">
        <f>IF(ISNUMBER(A1460),COUNTIF(Calculations!B:B, A1460),"")</f>
        <v/>
      </c>
      <c r="E1460" s="2" t="str">
        <f>IF(ISNUMBER(A1460),COUNTIF(Calculations!A:A, A1460),"")</f>
        <v/>
      </c>
      <c r="F1460" s="12" t="str">
        <f t="shared" si="150"/>
        <v/>
      </c>
      <c r="G1460" s="12" t="str">
        <f t="shared" si="151"/>
        <v/>
      </c>
    </row>
    <row r="1461" spans="1:7" x14ac:dyDescent="0.25">
      <c r="A1461" s="8" t="str">
        <f t="shared" si="147"/>
        <v/>
      </c>
      <c r="B1461" s="2" t="str">
        <f t="shared" si="148"/>
        <v/>
      </c>
      <c r="C1461" s="2" t="str">
        <f t="shared" si="149"/>
        <v/>
      </c>
      <c r="D1461" s="2" t="str">
        <f>IF(ISNUMBER(A1461),COUNTIF(Calculations!B:B, A1461),"")</f>
        <v/>
      </c>
      <c r="E1461" s="2" t="str">
        <f>IF(ISNUMBER(A1461),COUNTIF(Calculations!A:A, A1461),"")</f>
        <v/>
      </c>
      <c r="F1461" s="12" t="str">
        <f t="shared" si="150"/>
        <v/>
      </c>
      <c r="G1461" s="12" t="str">
        <f t="shared" si="151"/>
        <v/>
      </c>
    </row>
    <row r="1462" spans="1:7" x14ac:dyDescent="0.25">
      <c r="A1462" s="8" t="str">
        <f t="shared" si="147"/>
        <v/>
      </c>
      <c r="B1462" s="2" t="str">
        <f t="shared" si="148"/>
        <v/>
      </c>
      <c r="C1462" s="2" t="str">
        <f t="shared" si="149"/>
        <v/>
      </c>
      <c r="D1462" s="2" t="str">
        <f>IF(ISNUMBER(A1462),COUNTIF(Calculations!B:B, A1462),"")</f>
        <v/>
      </c>
      <c r="E1462" s="2" t="str">
        <f>IF(ISNUMBER(A1462),COUNTIF(Calculations!A:A, A1462),"")</f>
        <v/>
      </c>
      <c r="F1462" s="12" t="str">
        <f t="shared" si="150"/>
        <v/>
      </c>
      <c r="G1462" s="12" t="str">
        <f t="shared" si="151"/>
        <v/>
      </c>
    </row>
    <row r="1463" spans="1:7" x14ac:dyDescent="0.25">
      <c r="A1463" s="8" t="str">
        <f t="shared" si="147"/>
        <v/>
      </c>
      <c r="B1463" s="2" t="str">
        <f t="shared" si="148"/>
        <v/>
      </c>
      <c r="C1463" s="2" t="str">
        <f t="shared" si="149"/>
        <v/>
      </c>
      <c r="D1463" s="2" t="str">
        <f>IF(ISNUMBER(A1463),COUNTIF(Calculations!B:B, A1463),"")</f>
        <v/>
      </c>
      <c r="E1463" s="2" t="str">
        <f>IF(ISNUMBER(A1463),COUNTIF(Calculations!A:A, A1463),"")</f>
        <v/>
      </c>
      <c r="F1463" s="12" t="str">
        <f t="shared" si="150"/>
        <v/>
      </c>
      <c r="G1463" s="12" t="str">
        <f t="shared" si="151"/>
        <v/>
      </c>
    </row>
    <row r="1464" spans="1:7" x14ac:dyDescent="0.25">
      <c r="A1464" s="8" t="str">
        <f t="shared" si="147"/>
        <v/>
      </c>
      <c r="B1464" s="2" t="str">
        <f t="shared" si="148"/>
        <v/>
      </c>
      <c r="C1464" s="2" t="str">
        <f t="shared" si="149"/>
        <v/>
      </c>
      <c r="D1464" s="2" t="str">
        <f>IF(ISNUMBER(A1464),COUNTIF(Calculations!B:B, A1464),"")</f>
        <v/>
      </c>
      <c r="E1464" s="2" t="str">
        <f>IF(ISNUMBER(A1464),COUNTIF(Calculations!A:A, A1464),"")</f>
        <v/>
      </c>
      <c r="F1464" s="12" t="str">
        <f t="shared" si="150"/>
        <v/>
      </c>
      <c r="G1464" s="12" t="str">
        <f t="shared" si="151"/>
        <v/>
      </c>
    </row>
    <row r="1465" spans="1:7" x14ac:dyDescent="0.25">
      <c r="A1465" s="8" t="str">
        <f t="shared" si="147"/>
        <v/>
      </c>
      <c r="B1465" s="2" t="str">
        <f t="shared" si="148"/>
        <v/>
      </c>
      <c r="C1465" s="2" t="str">
        <f t="shared" si="149"/>
        <v/>
      </c>
      <c r="D1465" s="2" t="str">
        <f>IF(ISNUMBER(A1465),COUNTIF(Calculations!B:B, A1465),"")</f>
        <v/>
      </c>
      <c r="E1465" s="2" t="str">
        <f>IF(ISNUMBER(A1465),COUNTIF(Calculations!A:A, A1465),"")</f>
        <v/>
      </c>
      <c r="F1465" s="12" t="str">
        <f t="shared" si="150"/>
        <v/>
      </c>
      <c r="G1465" s="12" t="str">
        <f t="shared" si="151"/>
        <v/>
      </c>
    </row>
    <row r="1466" spans="1:7" x14ac:dyDescent="0.25">
      <c r="A1466" s="8" t="str">
        <f t="shared" si="147"/>
        <v/>
      </c>
      <c r="B1466" s="2" t="str">
        <f t="shared" si="148"/>
        <v/>
      </c>
      <c r="C1466" s="2" t="str">
        <f t="shared" si="149"/>
        <v/>
      </c>
      <c r="D1466" s="2" t="str">
        <f>IF(ISNUMBER(A1466),COUNTIF(Calculations!B:B, A1466),"")</f>
        <v/>
      </c>
      <c r="E1466" s="2" t="str">
        <f>IF(ISNUMBER(A1466),COUNTIF(Calculations!A:A, A1466),"")</f>
        <v/>
      </c>
      <c r="F1466" s="12" t="str">
        <f t="shared" si="150"/>
        <v/>
      </c>
      <c r="G1466" s="12" t="str">
        <f t="shared" si="151"/>
        <v/>
      </c>
    </row>
    <row r="1467" spans="1:7" x14ac:dyDescent="0.25">
      <c r="A1467" s="8" t="str">
        <f t="shared" si="147"/>
        <v/>
      </c>
      <c r="B1467" s="2" t="str">
        <f t="shared" si="148"/>
        <v/>
      </c>
      <c r="C1467" s="2" t="str">
        <f t="shared" si="149"/>
        <v/>
      </c>
      <c r="D1467" s="2" t="str">
        <f>IF(ISNUMBER(A1467),COUNTIF(Calculations!B:B, A1467),"")</f>
        <v/>
      </c>
      <c r="E1467" s="2" t="str">
        <f>IF(ISNUMBER(A1467),COUNTIF(Calculations!A:A, A1467),"")</f>
        <v/>
      </c>
      <c r="F1467" s="12" t="str">
        <f t="shared" si="150"/>
        <v/>
      </c>
      <c r="G1467" s="12" t="str">
        <f t="shared" si="151"/>
        <v/>
      </c>
    </row>
    <row r="1468" spans="1:7" x14ac:dyDescent="0.25">
      <c r="A1468" s="8" t="str">
        <f t="shared" si="147"/>
        <v/>
      </c>
      <c r="B1468" s="2" t="str">
        <f t="shared" si="148"/>
        <v/>
      </c>
      <c r="C1468" s="2" t="str">
        <f t="shared" si="149"/>
        <v/>
      </c>
      <c r="D1468" s="2" t="str">
        <f>IF(ISNUMBER(A1468),COUNTIF(Calculations!B:B, A1468),"")</f>
        <v/>
      </c>
      <c r="E1468" s="2" t="str">
        <f>IF(ISNUMBER(A1468),COUNTIF(Calculations!A:A, A1468),"")</f>
        <v/>
      </c>
      <c r="F1468" s="12" t="str">
        <f t="shared" si="150"/>
        <v/>
      </c>
      <c r="G1468" s="12" t="str">
        <f t="shared" si="151"/>
        <v/>
      </c>
    </row>
    <row r="1469" spans="1:7" x14ac:dyDescent="0.25">
      <c r="A1469" s="8" t="str">
        <f t="shared" si="147"/>
        <v/>
      </c>
      <c r="B1469" s="2" t="str">
        <f t="shared" si="148"/>
        <v/>
      </c>
      <c r="C1469" s="2" t="str">
        <f t="shared" si="149"/>
        <v/>
      </c>
      <c r="D1469" s="2" t="str">
        <f>IF(ISNUMBER(A1469),COUNTIF(Calculations!B:B, A1469),"")</f>
        <v/>
      </c>
      <c r="E1469" s="2" t="str">
        <f>IF(ISNUMBER(A1469),COUNTIF(Calculations!A:A, A1469),"")</f>
        <v/>
      </c>
      <c r="F1469" s="12" t="str">
        <f t="shared" si="150"/>
        <v/>
      </c>
      <c r="G1469" s="12" t="str">
        <f t="shared" si="151"/>
        <v/>
      </c>
    </row>
    <row r="1470" spans="1:7" x14ac:dyDescent="0.25">
      <c r="A1470" s="8" t="str">
        <f t="shared" si="147"/>
        <v/>
      </c>
      <c r="B1470" s="2" t="str">
        <f t="shared" si="148"/>
        <v/>
      </c>
      <c r="C1470" s="2" t="str">
        <f t="shared" si="149"/>
        <v/>
      </c>
      <c r="D1470" s="2" t="str">
        <f>IF(ISNUMBER(A1470),COUNTIF(Calculations!B:B, A1470),"")</f>
        <v/>
      </c>
      <c r="E1470" s="2" t="str">
        <f>IF(ISNUMBER(A1470),COUNTIF(Calculations!A:A, A1470),"")</f>
        <v/>
      </c>
      <c r="F1470" s="12" t="str">
        <f t="shared" si="150"/>
        <v/>
      </c>
      <c r="G1470" s="12" t="str">
        <f t="shared" si="151"/>
        <v/>
      </c>
    </row>
    <row r="1471" spans="1:7" x14ac:dyDescent="0.25">
      <c r="A1471" s="8" t="str">
        <f t="shared" si="147"/>
        <v/>
      </c>
      <c r="B1471" s="2" t="str">
        <f t="shared" si="148"/>
        <v/>
      </c>
      <c r="C1471" s="2" t="str">
        <f t="shared" si="149"/>
        <v/>
      </c>
      <c r="D1471" s="2" t="str">
        <f>IF(ISNUMBER(A1471),COUNTIF(Calculations!B:B, A1471),"")</f>
        <v/>
      </c>
      <c r="E1471" s="2" t="str">
        <f>IF(ISNUMBER(A1471),COUNTIF(Calculations!A:A, A1471),"")</f>
        <v/>
      </c>
      <c r="F1471" s="12" t="str">
        <f t="shared" si="150"/>
        <v/>
      </c>
      <c r="G1471" s="12" t="str">
        <f t="shared" si="151"/>
        <v/>
      </c>
    </row>
    <row r="1472" spans="1:7" x14ac:dyDescent="0.25">
      <c r="A1472" s="8" t="str">
        <f t="shared" si="147"/>
        <v/>
      </c>
      <c r="B1472" s="2" t="str">
        <f t="shared" si="148"/>
        <v/>
      </c>
      <c r="C1472" s="2" t="str">
        <f t="shared" si="149"/>
        <v/>
      </c>
      <c r="D1472" s="2" t="str">
        <f>IF(ISNUMBER(A1472),COUNTIF(Calculations!B:B, A1472),"")</f>
        <v/>
      </c>
      <c r="E1472" s="2" t="str">
        <f>IF(ISNUMBER(A1472),COUNTIF(Calculations!A:A, A1472),"")</f>
        <v/>
      </c>
      <c r="F1472" s="12" t="str">
        <f t="shared" si="150"/>
        <v/>
      </c>
      <c r="G1472" s="12" t="str">
        <f t="shared" si="151"/>
        <v/>
      </c>
    </row>
    <row r="1473" spans="1:7" x14ac:dyDescent="0.25">
      <c r="A1473" s="8" t="str">
        <f t="shared" si="147"/>
        <v/>
      </c>
      <c r="B1473" s="2" t="str">
        <f t="shared" si="148"/>
        <v/>
      </c>
      <c r="C1473" s="2" t="str">
        <f t="shared" si="149"/>
        <v/>
      </c>
      <c r="D1473" s="2" t="str">
        <f>IF(ISNUMBER(A1473),COUNTIF(Calculations!B:B, A1473),"")</f>
        <v/>
      </c>
      <c r="E1473" s="2" t="str">
        <f>IF(ISNUMBER(A1473),COUNTIF(Calculations!A:A, A1473),"")</f>
        <v/>
      </c>
      <c r="F1473" s="12" t="str">
        <f t="shared" si="150"/>
        <v/>
      </c>
      <c r="G1473" s="12" t="str">
        <f t="shared" si="151"/>
        <v/>
      </c>
    </row>
    <row r="1474" spans="1:7" x14ac:dyDescent="0.25">
      <c r="A1474" s="8" t="str">
        <f t="shared" si="147"/>
        <v/>
      </c>
      <c r="B1474" s="2" t="str">
        <f t="shared" si="148"/>
        <v/>
      </c>
      <c r="C1474" s="2" t="str">
        <f t="shared" si="149"/>
        <v/>
      </c>
      <c r="D1474" s="2" t="str">
        <f>IF(ISNUMBER(A1474),COUNTIF(Calculations!B:B, A1474),"")</f>
        <v/>
      </c>
      <c r="E1474" s="2" t="str">
        <f>IF(ISNUMBER(A1474),COUNTIF(Calculations!A:A, A1474),"")</f>
        <v/>
      </c>
      <c r="F1474" s="12" t="str">
        <f t="shared" si="150"/>
        <v/>
      </c>
      <c r="G1474" s="12" t="str">
        <f t="shared" si="151"/>
        <v/>
      </c>
    </row>
    <row r="1475" spans="1:7" x14ac:dyDescent="0.25">
      <c r="A1475" s="8" t="str">
        <f t="shared" si="147"/>
        <v/>
      </c>
      <c r="B1475" s="2" t="str">
        <f t="shared" si="148"/>
        <v/>
      </c>
      <c r="C1475" s="2" t="str">
        <f t="shared" si="149"/>
        <v/>
      </c>
      <c r="D1475" s="2" t="str">
        <f>IF(ISNUMBER(A1475),COUNTIF(Calculations!B:B, A1475),"")</f>
        <v/>
      </c>
      <c r="E1475" s="2" t="str">
        <f>IF(ISNUMBER(A1475),COUNTIF(Calculations!A:A, A1475),"")</f>
        <v/>
      </c>
      <c r="F1475" s="12" t="str">
        <f t="shared" si="150"/>
        <v/>
      </c>
      <c r="G1475" s="12" t="str">
        <f t="shared" si="151"/>
        <v/>
      </c>
    </row>
    <row r="1476" spans="1:7" x14ac:dyDescent="0.25">
      <c r="A1476" s="8" t="str">
        <f t="shared" si="147"/>
        <v/>
      </c>
      <c r="B1476" s="2" t="str">
        <f t="shared" si="148"/>
        <v/>
      </c>
      <c r="C1476" s="2" t="str">
        <f t="shared" si="149"/>
        <v/>
      </c>
      <c r="D1476" s="2" t="str">
        <f>IF(ISNUMBER(A1476),COUNTIF(Calculations!B:B, A1476),"")</f>
        <v/>
      </c>
      <c r="E1476" s="2" t="str">
        <f>IF(ISNUMBER(A1476),COUNTIF(Calculations!A:A, A1476),"")</f>
        <v/>
      </c>
      <c r="F1476" s="12" t="str">
        <f t="shared" si="150"/>
        <v/>
      </c>
      <c r="G1476" s="12" t="str">
        <f t="shared" si="151"/>
        <v/>
      </c>
    </row>
    <row r="1477" spans="1:7" x14ac:dyDescent="0.25">
      <c r="A1477" s="8" t="str">
        <f t="shared" si="147"/>
        <v/>
      </c>
      <c r="B1477" s="2" t="str">
        <f t="shared" si="148"/>
        <v/>
      </c>
      <c r="C1477" s="2" t="str">
        <f t="shared" si="149"/>
        <v/>
      </c>
      <c r="D1477" s="2" t="str">
        <f>IF(ISNUMBER(A1477),COUNTIF(Calculations!B:B, A1477),"")</f>
        <v/>
      </c>
      <c r="E1477" s="2" t="str">
        <f>IF(ISNUMBER(A1477),COUNTIF(Calculations!A:A, A1477),"")</f>
        <v/>
      </c>
      <c r="F1477" s="12" t="str">
        <f t="shared" si="150"/>
        <v/>
      </c>
      <c r="G1477" s="12" t="str">
        <f t="shared" si="151"/>
        <v/>
      </c>
    </row>
    <row r="1478" spans="1:7" x14ac:dyDescent="0.25">
      <c r="A1478" s="8" t="str">
        <f t="shared" si="147"/>
        <v/>
      </c>
      <c r="B1478" s="2" t="str">
        <f t="shared" si="148"/>
        <v/>
      </c>
      <c r="C1478" s="2" t="str">
        <f t="shared" si="149"/>
        <v/>
      </c>
      <c r="D1478" s="2" t="str">
        <f>IF(ISNUMBER(A1478),COUNTIF(Calculations!B:B, A1478),"")</f>
        <v/>
      </c>
      <c r="E1478" s="2" t="str">
        <f>IF(ISNUMBER(A1478),COUNTIF(Calculations!A:A, A1478),"")</f>
        <v/>
      </c>
      <c r="F1478" s="12" t="str">
        <f t="shared" si="150"/>
        <v/>
      </c>
      <c r="G1478" s="12" t="str">
        <f t="shared" si="151"/>
        <v/>
      </c>
    </row>
    <row r="1479" spans="1:7" x14ac:dyDescent="0.25">
      <c r="A1479" s="8" t="str">
        <f t="shared" si="147"/>
        <v/>
      </c>
      <c r="B1479" s="2" t="str">
        <f t="shared" si="148"/>
        <v/>
      </c>
      <c r="C1479" s="2" t="str">
        <f t="shared" si="149"/>
        <v/>
      </c>
      <c r="D1479" s="2" t="str">
        <f>IF(ISNUMBER(A1479),COUNTIF(Calculations!B:B, A1479),"")</f>
        <v/>
      </c>
      <c r="E1479" s="2" t="str">
        <f>IF(ISNUMBER(A1479),COUNTIF(Calculations!A:A, A1479),"")</f>
        <v/>
      </c>
      <c r="F1479" s="12" t="str">
        <f t="shared" si="150"/>
        <v/>
      </c>
      <c r="G1479" s="12" t="str">
        <f t="shared" si="151"/>
        <v/>
      </c>
    </row>
    <row r="1480" spans="1:7" x14ac:dyDescent="0.25">
      <c r="A1480" s="8" t="str">
        <f t="shared" si="147"/>
        <v/>
      </c>
      <c r="B1480" s="2" t="str">
        <f t="shared" si="148"/>
        <v/>
      </c>
      <c r="C1480" s="2" t="str">
        <f t="shared" si="149"/>
        <v/>
      </c>
      <c r="D1480" s="2" t="str">
        <f>IF(ISNUMBER(A1480),COUNTIF(Calculations!B:B, A1480),"")</f>
        <v/>
      </c>
      <c r="E1480" s="2" t="str">
        <f>IF(ISNUMBER(A1480),COUNTIF(Calculations!A:A, A1480),"")</f>
        <v/>
      </c>
      <c r="F1480" s="12" t="str">
        <f t="shared" si="150"/>
        <v/>
      </c>
      <c r="G1480" s="12" t="str">
        <f t="shared" si="151"/>
        <v/>
      </c>
    </row>
    <row r="1481" spans="1:7" x14ac:dyDescent="0.25">
      <c r="A1481" s="8" t="str">
        <f t="shared" si="147"/>
        <v/>
      </c>
      <c r="B1481" s="2" t="str">
        <f t="shared" si="148"/>
        <v/>
      </c>
      <c r="C1481" s="2" t="str">
        <f t="shared" si="149"/>
        <v/>
      </c>
      <c r="D1481" s="2" t="str">
        <f>IF(ISNUMBER(A1481),COUNTIF(Calculations!B:B, A1481),"")</f>
        <v/>
      </c>
      <c r="E1481" s="2" t="str">
        <f>IF(ISNUMBER(A1481),COUNTIF(Calculations!A:A, A1481),"")</f>
        <v/>
      </c>
      <c r="F1481" s="12" t="str">
        <f t="shared" si="150"/>
        <v/>
      </c>
      <c r="G1481" s="12" t="str">
        <f t="shared" si="151"/>
        <v/>
      </c>
    </row>
    <row r="1482" spans="1:7" x14ac:dyDescent="0.25">
      <c r="A1482" s="8" t="str">
        <f t="shared" si="147"/>
        <v/>
      </c>
      <c r="B1482" s="2" t="str">
        <f t="shared" si="148"/>
        <v/>
      </c>
      <c r="C1482" s="2" t="str">
        <f t="shared" si="149"/>
        <v/>
      </c>
      <c r="D1482" s="2" t="str">
        <f>IF(ISNUMBER(A1482),COUNTIF(Calculations!B:B, A1482),"")</f>
        <v/>
      </c>
      <c r="E1482" s="2" t="str">
        <f>IF(ISNUMBER(A1482),COUNTIF(Calculations!A:A, A1482),"")</f>
        <v/>
      </c>
      <c r="F1482" s="12" t="str">
        <f t="shared" si="150"/>
        <v/>
      </c>
      <c r="G1482" s="12" t="str">
        <f t="shared" si="151"/>
        <v/>
      </c>
    </row>
    <row r="1483" spans="1:7" x14ac:dyDescent="0.25">
      <c r="A1483" s="8" t="str">
        <f t="shared" si="147"/>
        <v/>
      </c>
      <c r="B1483" s="2" t="str">
        <f t="shared" si="148"/>
        <v/>
      </c>
      <c r="C1483" s="2" t="str">
        <f t="shared" si="149"/>
        <v/>
      </c>
      <c r="D1483" s="2" t="str">
        <f>IF(ISNUMBER(A1483),COUNTIF(Calculations!B:B, A1483),"")</f>
        <v/>
      </c>
      <c r="E1483" s="2" t="str">
        <f>IF(ISNUMBER(A1483),COUNTIF(Calculations!A:A, A1483),"")</f>
        <v/>
      </c>
      <c r="F1483" s="12" t="str">
        <f t="shared" si="150"/>
        <v/>
      </c>
      <c r="G1483" s="12" t="str">
        <f t="shared" si="151"/>
        <v/>
      </c>
    </row>
    <row r="1484" spans="1:7" x14ac:dyDescent="0.25">
      <c r="A1484" s="8" t="str">
        <f t="shared" si="147"/>
        <v/>
      </c>
      <c r="B1484" s="2" t="str">
        <f t="shared" si="148"/>
        <v/>
      </c>
      <c r="C1484" s="2" t="str">
        <f t="shared" si="149"/>
        <v/>
      </c>
      <c r="D1484" s="2" t="str">
        <f>IF(ISNUMBER(A1484),COUNTIF(Calculations!B:B, A1484),"")</f>
        <v/>
      </c>
      <c r="E1484" s="2" t="str">
        <f>IF(ISNUMBER(A1484),COUNTIF(Calculations!A:A, A1484),"")</f>
        <v/>
      </c>
      <c r="F1484" s="12" t="str">
        <f t="shared" si="150"/>
        <v/>
      </c>
      <c r="G1484" s="12" t="str">
        <f t="shared" si="151"/>
        <v/>
      </c>
    </row>
    <row r="1485" spans="1:7" x14ac:dyDescent="0.25">
      <c r="A1485" s="8" t="str">
        <f t="shared" si="147"/>
        <v/>
      </c>
      <c r="B1485" s="2" t="str">
        <f t="shared" si="148"/>
        <v/>
      </c>
      <c r="C1485" s="2" t="str">
        <f t="shared" si="149"/>
        <v/>
      </c>
      <c r="D1485" s="2" t="str">
        <f>IF(ISNUMBER(A1485),COUNTIF(Calculations!B:B, A1485),"")</f>
        <v/>
      </c>
      <c r="E1485" s="2" t="str">
        <f>IF(ISNUMBER(A1485),COUNTIF(Calculations!A:A, A1485),"")</f>
        <v/>
      </c>
      <c r="F1485" s="12" t="str">
        <f t="shared" si="150"/>
        <v/>
      </c>
      <c r="G1485" s="12" t="str">
        <f t="shared" si="151"/>
        <v/>
      </c>
    </row>
    <row r="1486" spans="1:7" x14ac:dyDescent="0.25">
      <c r="A1486" s="8" t="str">
        <f t="shared" si="147"/>
        <v/>
      </c>
      <c r="B1486" s="2" t="str">
        <f t="shared" si="148"/>
        <v/>
      </c>
      <c r="C1486" s="2" t="str">
        <f t="shared" si="149"/>
        <v/>
      </c>
      <c r="D1486" s="2" t="str">
        <f>IF(ISNUMBER(A1486),COUNTIF(Calculations!B:B, A1486),"")</f>
        <v/>
      </c>
      <c r="E1486" s="2" t="str">
        <f>IF(ISNUMBER(A1486),COUNTIF(Calculations!A:A, A1486),"")</f>
        <v/>
      </c>
      <c r="F1486" s="12" t="str">
        <f t="shared" si="150"/>
        <v/>
      </c>
      <c r="G1486" s="12" t="str">
        <f t="shared" si="151"/>
        <v/>
      </c>
    </row>
    <row r="1487" spans="1:7" x14ac:dyDescent="0.25">
      <c r="A1487" s="8" t="str">
        <f t="shared" si="147"/>
        <v/>
      </c>
      <c r="B1487" s="2" t="str">
        <f t="shared" si="148"/>
        <v/>
      </c>
      <c r="C1487" s="2" t="str">
        <f t="shared" si="149"/>
        <v/>
      </c>
      <c r="D1487" s="2" t="str">
        <f>IF(ISNUMBER(A1487),COUNTIF(Calculations!B:B, A1487),"")</f>
        <v/>
      </c>
      <c r="E1487" s="2" t="str">
        <f>IF(ISNUMBER(A1487),COUNTIF(Calculations!A:A, A1487),"")</f>
        <v/>
      </c>
      <c r="F1487" s="12" t="str">
        <f t="shared" si="150"/>
        <v/>
      </c>
      <c r="G1487" s="12" t="str">
        <f t="shared" si="151"/>
        <v/>
      </c>
    </row>
    <row r="1488" spans="1:7" x14ac:dyDescent="0.25">
      <c r="A1488" s="8" t="str">
        <f t="shared" si="147"/>
        <v/>
      </c>
      <c r="B1488" s="2" t="str">
        <f t="shared" si="148"/>
        <v/>
      </c>
      <c r="C1488" s="2" t="str">
        <f t="shared" si="149"/>
        <v/>
      </c>
      <c r="D1488" s="2" t="str">
        <f>IF(ISNUMBER(A1488),COUNTIF(Calculations!B:B, A1488),"")</f>
        <v/>
      </c>
      <c r="E1488" s="2" t="str">
        <f>IF(ISNUMBER(A1488),COUNTIF(Calculations!A:A, A1488),"")</f>
        <v/>
      </c>
      <c r="F1488" s="12" t="str">
        <f t="shared" si="150"/>
        <v/>
      </c>
      <c r="G1488" s="12" t="str">
        <f t="shared" si="151"/>
        <v/>
      </c>
    </row>
    <row r="1489" spans="1:7" x14ac:dyDescent="0.25">
      <c r="A1489" s="8" t="str">
        <f t="shared" si="147"/>
        <v/>
      </c>
      <c r="B1489" s="2" t="str">
        <f t="shared" si="148"/>
        <v/>
      </c>
      <c r="C1489" s="2" t="str">
        <f t="shared" si="149"/>
        <v/>
      </c>
      <c r="D1489" s="2" t="str">
        <f>IF(ISNUMBER(A1489),COUNTIF(Calculations!B:B, A1489),"")</f>
        <v/>
      </c>
      <c r="E1489" s="2" t="str">
        <f>IF(ISNUMBER(A1489),COUNTIF(Calculations!A:A, A1489),"")</f>
        <v/>
      </c>
      <c r="F1489" s="12" t="str">
        <f t="shared" si="150"/>
        <v/>
      </c>
      <c r="G1489" s="12" t="str">
        <f t="shared" si="151"/>
        <v/>
      </c>
    </row>
    <row r="1490" spans="1:7" x14ac:dyDescent="0.25">
      <c r="A1490" s="8" t="str">
        <f t="shared" si="147"/>
        <v/>
      </c>
      <c r="B1490" s="2" t="str">
        <f t="shared" si="148"/>
        <v/>
      </c>
      <c r="C1490" s="2" t="str">
        <f t="shared" si="149"/>
        <v/>
      </c>
      <c r="D1490" s="2" t="str">
        <f>IF(ISNUMBER(A1490),COUNTIF(Calculations!B:B, A1490),"")</f>
        <v/>
      </c>
      <c r="E1490" s="2" t="str">
        <f>IF(ISNUMBER(A1490),COUNTIF(Calculations!A:A, A1490),"")</f>
        <v/>
      </c>
      <c r="F1490" s="12" t="str">
        <f t="shared" si="150"/>
        <v/>
      </c>
      <c r="G1490" s="12" t="str">
        <f t="shared" si="151"/>
        <v/>
      </c>
    </row>
    <row r="1491" spans="1:7" x14ac:dyDescent="0.25">
      <c r="A1491" s="8" t="str">
        <f t="shared" si="147"/>
        <v/>
      </c>
      <c r="B1491" s="2" t="str">
        <f t="shared" si="148"/>
        <v/>
      </c>
      <c r="C1491" s="2" t="str">
        <f t="shared" si="149"/>
        <v/>
      </c>
      <c r="D1491" s="2" t="str">
        <f>IF(ISNUMBER(A1491),COUNTIF(Calculations!B:B, A1491),"")</f>
        <v/>
      </c>
      <c r="E1491" s="2" t="str">
        <f>IF(ISNUMBER(A1491),COUNTIF(Calculations!A:A, A1491),"")</f>
        <v/>
      </c>
      <c r="F1491" s="12" t="str">
        <f t="shared" si="150"/>
        <v/>
      </c>
      <c r="G1491" s="12" t="str">
        <f t="shared" si="151"/>
        <v/>
      </c>
    </row>
    <row r="1492" spans="1:7" x14ac:dyDescent="0.25">
      <c r="A1492" s="8" t="str">
        <f t="shared" si="147"/>
        <v/>
      </c>
      <c r="B1492" s="2" t="str">
        <f t="shared" si="148"/>
        <v/>
      </c>
      <c r="C1492" s="2" t="str">
        <f t="shared" si="149"/>
        <v/>
      </c>
      <c r="D1492" s="2" t="str">
        <f>IF(ISNUMBER(A1492),COUNTIF(Calculations!B:B, A1492),"")</f>
        <v/>
      </c>
      <c r="E1492" s="2" t="str">
        <f>IF(ISNUMBER(A1492),COUNTIF(Calculations!A:A, A1492),"")</f>
        <v/>
      </c>
      <c r="F1492" s="12" t="str">
        <f t="shared" si="150"/>
        <v/>
      </c>
      <c r="G1492" s="12" t="str">
        <f t="shared" si="151"/>
        <v/>
      </c>
    </row>
    <row r="1493" spans="1:7" x14ac:dyDescent="0.25">
      <c r="A1493" s="8" t="str">
        <f t="shared" si="147"/>
        <v/>
      </c>
      <c r="B1493" s="2" t="str">
        <f t="shared" si="148"/>
        <v/>
      </c>
      <c r="C1493" s="2" t="str">
        <f t="shared" si="149"/>
        <v/>
      </c>
      <c r="D1493" s="2" t="str">
        <f>IF(ISNUMBER(A1493),COUNTIF(Calculations!B:B, A1493),"")</f>
        <v/>
      </c>
      <c r="E1493" s="2" t="str">
        <f>IF(ISNUMBER(A1493),COUNTIF(Calculations!A:A, A1493),"")</f>
        <v/>
      </c>
      <c r="F1493" s="12" t="str">
        <f t="shared" si="150"/>
        <v/>
      </c>
      <c r="G1493" s="12" t="str">
        <f t="shared" si="151"/>
        <v/>
      </c>
    </row>
    <row r="1494" spans="1:7" x14ac:dyDescent="0.25">
      <c r="A1494" s="8" t="str">
        <f t="shared" si="147"/>
        <v/>
      </c>
      <c r="B1494" s="2" t="str">
        <f t="shared" si="148"/>
        <v/>
      </c>
      <c r="C1494" s="2" t="str">
        <f t="shared" si="149"/>
        <v/>
      </c>
      <c r="D1494" s="2" t="str">
        <f>IF(ISNUMBER(A1494),COUNTIF(Calculations!B:B, A1494),"")</f>
        <v/>
      </c>
      <c r="E1494" s="2" t="str">
        <f>IF(ISNUMBER(A1494),COUNTIF(Calculations!A:A, A1494),"")</f>
        <v/>
      </c>
      <c r="F1494" s="12" t="str">
        <f t="shared" si="150"/>
        <v/>
      </c>
      <c r="G1494" s="12" t="str">
        <f t="shared" si="151"/>
        <v/>
      </c>
    </row>
    <row r="1495" spans="1:7" x14ac:dyDescent="0.25">
      <c r="A1495" s="8" t="str">
        <f t="shared" si="147"/>
        <v/>
      </c>
      <c r="B1495" s="2" t="str">
        <f t="shared" si="148"/>
        <v/>
      </c>
      <c r="C1495" s="2" t="str">
        <f t="shared" si="149"/>
        <v/>
      </c>
      <c r="D1495" s="2" t="str">
        <f>IF(ISNUMBER(A1495),COUNTIF(Calculations!B:B, A1495),"")</f>
        <v/>
      </c>
      <c r="E1495" s="2" t="str">
        <f>IF(ISNUMBER(A1495),COUNTIF(Calculations!A:A, A1495),"")</f>
        <v/>
      </c>
      <c r="F1495" s="12" t="str">
        <f t="shared" si="150"/>
        <v/>
      </c>
      <c r="G1495" s="12" t="str">
        <f t="shared" si="151"/>
        <v/>
      </c>
    </row>
    <row r="1496" spans="1:7" x14ac:dyDescent="0.25">
      <c r="A1496" s="8" t="str">
        <f t="shared" si="147"/>
        <v/>
      </c>
      <c r="B1496" s="2" t="str">
        <f t="shared" si="148"/>
        <v/>
      </c>
      <c r="C1496" s="2" t="str">
        <f t="shared" si="149"/>
        <v/>
      </c>
      <c r="D1496" s="2" t="str">
        <f>IF(ISNUMBER(A1496),COUNTIF(Calculations!B:B, A1496),"")</f>
        <v/>
      </c>
      <c r="E1496" s="2" t="str">
        <f>IF(ISNUMBER(A1496),COUNTIF(Calculations!A:A, A1496),"")</f>
        <v/>
      </c>
      <c r="F1496" s="12" t="str">
        <f t="shared" si="150"/>
        <v/>
      </c>
      <c r="G1496" s="12" t="str">
        <f t="shared" si="151"/>
        <v/>
      </c>
    </row>
    <row r="1497" spans="1:7" x14ac:dyDescent="0.25">
      <c r="A1497" s="8" t="str">
        <f t="shared" si="147"/>
        <v/>
      </c>
      <c r="B1497" s="2" t="str">
        <f t="shared" si="148"/>
        <v/>
      </c>
      <c r="C1497" s="2" t="str">
        <f t="shared" si="149"/>
        <v/>
      </c>
      <c r="D1497" s="2" t="str">
        <f>IF(ISNUMBER(A1497),COUNTIF(Calculations!B:B, A1497),"")</f>
        <v/>
      </c>
      <c r="E1497" s="2" t="str">
        <f>IF(ISNUMBER(A1497),COUNTIF(Calculations!A:A, A1497),"")</f>
        <v/>
      </c>
      <c r="F1497" s="12" t="str">
        <f t="shared" si="150"/>
        <v/>
      </c>
      <c r="G1497" s="12" t="str">
        <f t="shared" si="151"/>
        <v/>
      </c>
    </row>
    <row r="1498" spans="1:7" x14ac:dyDescent="0.25">
      <c r="A1498" s="8" t="str">
        <f t="shared" si="147"/>
        <v/>
      </c>
      <c r="B1498" s="2" t="str">
        <f t="shared" si="148"/>
        <v/>
      </c>
      <c r="C1498" s="2" t="str">
        <f t="shared" si="149"/>
        <v/>
      </c>
      <c r="D1498" s="2" t="str">
        <f>IF(ISNUMBER(A1498),COUNTIF(Calculations!B:B, A1498),"")</f>
        <v/>
      </c>
      <c r="E1498" s="2" t="str">
        <f>IF(ISNUMBER(A1498),COUNTIF(Calculations!A:A, A1498),"")</f>
        <v/>
      </c>
      <c r="F1498" s="12" t="str">
        <f t="shared" si="150"/>
        <v/>
      </c>
      <c r="G1498" s="12" t="str">
        <f t="shared" si="151"/>
        <v/>
      </c>
    </row>
    <row r="1499" spans="1:7" x14ac:dyDescent="0.25">
      <c r="A1499" s="8" t="str">
        <f t="shared" si="147"/>
        <v/>
      </c>
      <c r="B1499" s="2" t="str">
        <f t="shared" si="148"/>
        <v/>
      </c>
      <c r="C1499" s="2" t="str">
        <f t="shared" si="149"/>
        <v/>
      </c>
      <c r="D1499" s="2" t="str">
        <f>IF(ISNUMBER(A1499),COUNTIF(Calculations!B:B, A1499),"")</f>
        <v/>
      </c>
      <c r="E1499" s="2" t="str">
        <f>IF(ISNUMBER(A1499),COUNTIF(Calculations!A:A, A1499),"")</f>
        <v/>
      </c>
      <c r="F1499" s="12" t="str">
        <f t="shared" si="150"/>
        <v/>
      </c>
      <c r="G1499" s="12" t="str">
        <f t="shared" si="151"/>
        <v/>
      </c>
    </row>
    <row r="1500" spans="1:7" x14ac:dyDescent="0.25">
      <c r="A1500" s="8" t="str">
        <f t="shared" si="147"/>
        <v/>
      </c>
      <c r="B1500" s="2" t="str">
        <f t="shared" si="148"/>
        <v/>
      </c>
      <c r="C1500" s="2" t="str">
        <f t="shared" si="149"/>
        <v/>
      </c>
      <c r="D1500" s="2" t="str">
        <f>IF(ISNUMBER(A1500),COUNTIF(Calculations!B:B, A1500),"")</f>
        <v/>
      </c>
      <c r="E1500" s="2" t="str">
        <f>IF(ISNUMBER(A1500),COUNTIF(Calculations!A:A, A1500),"")</f>
        <v/>
      </c>
      <c r="F1500" s="12" t="str">
        <f t="shared" si="150"/>
        <v/>
      </c>
      <c r="G1500" s="12" t="str">
        <f t="shared" si="151"/>
        <v/>
      </c>
    </row>
    <row r="1501" spans="1:7" x14ac:dyDescent="0.25">
      <c r="A1501" s="8" t="str">
        <f t="shared" si="147"/>
        <v/>
      </c>
      <c r="B1501" s="2" t="str">
        <f t="shared" si="148"/>
        <v/>
      </c>
      <c r="C1501" s="2" t="str">
        <f t="shared" si="149"/>
        <v/>
      </c>
      <c r="D1501" s="2" t="str">
        <f>IF(ISNUMBER(A1501),COUNTIF(Calculations!B:B, A1501),"")</f>
        <v/>
      </c>
      <c r="E1501" s="2" t="str">
        <f>IF(ISNUMBER(A1501),COUNTIF(Calculations!A:A, A1501),"")</f>
        <v/>
      </c>
      <c r="F1501" s="12" t="str">
        <f t="shared" si="150"/>
        <v/>
      </c>
      <c r="G1501" s="12" t="str">
        <f t="shared" si="151"/>
        <v/>
      </c>
    </row>
    <row r="1502" spans="1:7" x14ac:dyDescent="0.25">
      <c r="A1502" s="8" t="str">
        <f t="shared" si="147"/>
        <v/>
      </c>
      <c r="B1502" s="2" t="str">
        <f t="shared" si="148"/>
        <v/>
      </c>
      <c r="C1502" s="2" t="str">
        <f t="shared" si="149"/>
        <v/>
      </c>
      <c r="D1502" s="2" t="str">
        <f>IF(ISNUMBER(A1502),COUNTIF(Calculations!B:B, A1502),"")</f>
        <v/>
      </c>
      <c r="E1502" s="2" t="str">
        <f>IF(ISNUMBER(A1502),COUNTIF(Calculations!A:A, A1502),"")</f>
        <v/>
      </c>
      <c r="F1502" s="12" t="str">
        <f t="shared" si="150"/>
        <v/>
      </c>
      <c r="G1502" s="12" t="str">
        <f t="shared" si="151"/>
        <v/>
      </c>
    </row>
    <row r="1503" spans="1:7" x14ac:dyDescent="0.25">
      <c r="A1503" s="8" t="str">
        <f t="shared" si="147"/>
        <v/>
      </c>
      <c r="B1503" s="2" t="str">
        <f t="shared" si="148"/>
        <v/>
      </c>
      <c r="C1503" s="2" t="str">
        <f t="shared" si="149"/>
        <v/>
      </c>
      <c r="D1503" s="2" t="str">
        <f>IF(ISNUMBER(A1503),COUNTIF(Calculations!B:B, A1503),"")</f>
        <v/>
      </c>
      <c r="E1503" s="2" t="str">
        <f>IF(ISNUMBER(A1503),COUNTIF(Calculations!A:A, A1503),"")</f>
        <v/>
      </c>
      <c r="F1503" s="12" t="str">
        <f t="shared" si="150"/>
        <v/>
      </c>
      <c r="G1503" s="12" t="str">
        <f t="shared" si="151"/>
        <v/>
      </c>
    </row>
    <row r="1504" spans="1:7" x14ac:dyDescent="0.25">
      <c r="A1504" s="8" t="str">
        <f t="shared" si="147"/>
        <v/>
      </c>
      <c r="B1504" s="2" t="str">
        <f t="shared" si="148"/>
        <v/>
      </c>
      <c r="C1504" s="2" t="str">
        <f t="shared" si="149"/>
        <v/>
      </c>
      <c r="D1504" s="2" t="str">
        <f>IF(ISNUMBER(A1504),COUNTIF(Calculations!B:B, A1504),"")</f>
        <v/>
      </c>
      <c r="E1504" s="2" t="str">
        <f>IF(ISNUMBER(A1504),COUNTIF(Calculations!A:A, A1504),"")</f>
        <v/>
      </c>
      <c r="F1504" s="12" t="str">
        <f t="shared" si="150"/>
        <v/>
      </c>
      <c r="G1504" s="12" t="str">
        <f t="shared" si="151"/>
        <v/>
      </c>
    </row>
    <row r="1505" spans="1:7" x14ac:dyDescent="0.25">
      <c r="A1505" s="8" t="str">
        <f t="shared" si="147"/>
        <v/>
      </c>
      <c r="B1505" s="2" t="str">
        <f t="shared" si="148"/>
        <v/>
      </c>
      <c r="C1505" s="2" t="str">
        <f t="shared" si="149"/>
        <v/>
      </c>
      <c r="D1505" s="2" t="str">
        <f>IF(ISNUMBER(A1505),COUNTIF(Calculations!B:B, A1505),"")</f>
        <v/>
      </c>
      <c r="E1505" s="2" t="str">
        <f>IF(ISNUMBER(A1505),COUNTIF(Calculations!A:A, A1505),"")</f>
        <v/>
      </c>
      <c r="F1505" s="12" t="str">
        <f t="shared" si="150"/>
        <v/>
      </c>
      <c r="G1505" s="12" t="str">
        <f t="shared" si="151"/>
        <v/>
      </c>
    </row>
    <row r="1506" spans="1:7" x14ac:dyDescent="0.25">
      <c r="A1506" s="8" t="str">
        <f t="shared" si="147"/>
        <v/>
      </c>
      <c r="B1506" s="2" t="str">
        <f t="shared" si="148"/>
        <v/>
      </c>
      <c r="C1506" s="2" t="str">
        <f t="shared" si="149"/>
        <v/>
      </c>
      <c r="D1506" s="2" t="str">
        <f>IF(ISNUMBER(A1506),COUNTIF(Calculations!B:B, A1506),"")</f>
        <v/>
      </c>
      <c r="E1506" s="2" t="str">
        <f>IF(ISNUMBER(A1506),COUNTIF(Calculations!A:A, A1506),"")</f>
        <v/>
      </c>
      <c r="F1506" s="12" t="str">
        <f t="shared" si="150"/>
        <v/>
      </c>
      <c r="G1506" s="12" t="str">
        <f t="shared" si="151"/>
        <v/>
      </c>
    </row>
    <row r="1507" spans="1:7" x14ac:dyDescent="0.25">
      <c r="A1507" s="8" t="str">
        <f t="shared" si="147"/>
        <v/>
      </c>
      <c r="B1507" s="2" t="str">
        <f t="shared" si="148"/>
        <v/>
      </c>
      <c r="C1507" s="2" t="str">
        <f t="shared" si="149"/>
        <v/>
      </c>
      <c r="D1507" s="2" t="str">
        <f>IF(ISNUMBER(A1507),COUNTIF(Calculations!B:B, A1507),"")</f>
        <v/>
      </c>
      <c r="E1507" s="2" t="str">
        <f>IF(ISNUMBER(A1507),COUNTIF(Calculations!A:A, A1507),"")</f>
        <v/>
      </c>
      <c r="F1507" s="12" t="str">
        <f t="shared" si="150"/>
        <v/>
      </c>
      <c r="G1507" s="12" t="str">
        <f t="shared" si="151"/>
        <v/>
      </c>
    </row>
    <row r="1508" spans="1:7" x14ac:dyDescent="0.25">
      <c r="A1508" s="8" t="str">
        <f t="shared" ref="A1508:A1571" si="152">IF(ISNUMBER(A1507),IF(A1507+1&lt;=MAX(IndirectStartDates,IndirectCompletedDates),A1507+1,""),"")</f>
        <v/>
      </c>
      <c r="B1508" s="2" t="str">
        <f t="shared" ref="B1508:B1571" si="153">IF(ISNUMBER(A1508),YEAR(A1508)&amp;"-"&amp;TEXT(WEEKNUM(A1508),"00"),"")</f>
        <v/>
      </c>
      <c r="C1508" s="2" t="str">
        <f t="shared" ref="C1508:C1571" si="154">IF(ISNUMBER(A1508),COUNTIFS(IndirectStartDates,"&lt;="&amp;A1508,IndirectCompletedDates,"&gt;"&amp;A1508) + COUNTIFS(IndirectStartDates,"&lt;="&amp;A1508,IndirectCompletedDates,""),"")</f>
        <v/>
      </c>
      <c r="D1508" s="2" t="str">
        <f>IF(ISNUMBER(A1508),COUNTIF(Calculations!B:B, A1508),"")</f>
        <v/>
      </c>
      <c r="E1508" s="2" t="str">
        <f>IF(ISNUMBER(A1508),COUNTIF(Calculations!A:A, A1508),"")</f>
        <v/>
      </c>
      <c r="F1508" s="12" t="str">
        <f t="shared" ref="F1508:F1571" si="155">IF(ISNUMBER(A1508),F1507 + D1508,"")</f>
        <v/>
      </c>
      <c r="G1508" s="12" t="str">
        <f t="shared" ref="G1508:G1571" si="156">IF(ISNUMBER(A1508),G1507 + E1508,"")</f>
        <v/>
      </c>
    </row>
    <row r="1509" spans="1:7" x14ac:dyDescent="0.25">
      <c r="A1509" s="8" t="str">
        <f t="shared" si="152"/>
        <v/>
      </c>
      <c r="B1509" s="2" t="str">
        <f t="shared" si="153"/>
        <v/>
      </c>
      <c r="C1509" s="2" t="str">
        <f t="shared" si="154"/>
        <v/>
      </c>
      <c r="D1509" s="2" t="str">
        <f>IF(ISNUMBER(A1509),COUNTIF(Calculations!B:B, A1509),"")</f>
        <v/>
      </c>
      <c r="E1509" s="2" t="str">
        <f>IF(ISNUMBER(A1509),COUNTIF(Calculations!A:A, A1509),"")</f>
        <v/>
      </c>
      <c r="F1509" s="12" t="str">
        <f t="shared" si="155"/>
        <v/>
      </c>
      <c r="G1509" s="12" t="str">
        <f t="shared" si="156"/>
        <v/>
      </c>
    </row>
    <row r="1510" spans="1:7" x14ac:dyDescent="0.25">
      <c r="A1510" s="8" t="str">
        <f t="shared" si="152"/>
        <v/>
      </c>
      <c r="B1510" s="2" t="str">
        <f t="shared" si="153"/>
        <v/>
      </c>
      <c r="C1510" s="2" t="str">
        <f t="shared" si="154"/>
        <v/>
      </c>
      <c r="D1510" s="2" t="str">
        <f>IF(ISNUMBER(A1510),COUNTIF(Calculations!B:B, A1510),"")</f>
        <v/>
      </c>
      <c r="E1510" s="2" t="str">
        <f>IF(ISNUMBER(A1510),COUNTIF(Calculations!A:A, A1510),"")</f>
        <v/>
      </c>
      <c r="F1510" s="12" t="str">
        <f t="shared" si="155"/>
        <v/>
      </c>
      <c r="G1510" s="12" t="str">
        <f t="shared" si="156"/>
        <v/>
      </c>
    </row>
    <row r="1511" spans="1:7" x14ac:dyDescent="0.25">
      <c r="A1511" s="8" t="str">
        <f t="shared" si="152"/>
        <v/>
      </c>
      <c r="B1511" s="2" t="str">
        <f t="shared" si="153"/>
        <v/>
      </c>
      <c r="C1511" s="2" t="str">
        <f t="shared" si="154"/>
        <v/>
      </c>
      <c r="D1511" s="2" t="str">
        <f>IF(ISNUMBER(A1511),COUNTIF(Calculations!B:B, A1511),"")</f>
        <v/>
      </c>
      <c r="E1511" s="2" t="str">
        <f>IF(ISNUMBER(A1511),COUNTIF(Calculations!A:A, A1511),"")</f>
        <v/>
      </c>
      <c r="F1511" s="12" t="str">
        <f t="shared" si="155"/>
        <v/>
      </c>
      <c r="G1511" s="12" t="str">
        <f t="shared" si="156"/>
        <v/>
      </c>
    </row>
    <row r="1512" spans="1:7" x14ac:dyDescent="0.25">
      <c r="A1512" s="8" t="str">
        <f t="shared" si="152"/>
        <v/>
      </c>
      <c r="B1512" s="2" t="str">
        <f t="shared" si="153"/>
        <v/>
      </c>
      <c r="C1512" s="2" t="str">
        <f t="shared" si="154"/>
        <v/>
      </c>
      <c r="D1512" s="2" t="str">
        <f>IF(ISNUMBER(A1512),COUNTIF(Calculations!B:B, A1512),"")</f>
        <v/>
      </c>
      <c r="E1512" s="2" t="str">
        <f>IF(ISNUMBER(A1512),COUNTIF(Calculations!A:A, A1512),"")</f>
        <v/>
      </c>
      <c r="F1512" s="12" t="str">
        <f t="shared" si="155"/>
        <v/>
      </c>
      <c r="G1512" s="12" t="str">
        <f t="shared" si="156"/>
        <v/>
      </c>
    </row>
    <row r="1513" spans="1:7" x14ac:dyDescent="0.25">
      <c r="A1513" s="8" t="str">
        <f t="shared" si="152"/>
        <v/>
      </c>
      <c r="B1513" s="2" t="str">
        <f t="shared" si="153"/>
        <v/>
      </c>
      <c r="C1513" s="2" t="str">
        <f t="shared" si="154"/>
        <v/>
      </c>
      <c r="D1513" s="2" t="str">
        <f>IF(ISNUMBER(A1513),COUNTIF(Calculations!B:B, A1513),"")</f>
        <v/>
      </c>
      <c r="E1513" s="2" t="str">
        <f>IF(ISNUMBER(A1513),COUNTIF(Calculations!A:A, A1513),"")</f>
        <v/>
      </c>
      <c r="F1513" s="12" t="str">
        <f t="shared" si="155"/>
        <v/>
      </c>
      <c r="G1513" s="12" t="str">
        <f t="shared" si="156"/>
        <v/>
      </c>
    </row>
    <row r="1514" spans="1:7" x14ac:dyDescent="0.25">
      <c r="A1514" s="8" t="str">
        <f t="shared" si="152"/>
        <v/>
      </c>
      <c r="B1514" s="2" t="str">
        <f t="shared" si="153"/>
        <v/>
      </c>
      <c r="C1514" s="2" t="str">
        <f t="shared" si="154"/>
        <v/>
      </c>
      <c r="D1514" s="2" t="str">
        <f>IF(ISNUMBER(A1514),COUNTIF(Calculations!B:B, A1514),"")</f>
        <v/>
      </c>
      <c r="E1514" s="2" t="str">
        <f>IF(ISNUMBER(A1514),COUNTIF(Calculations!A:A, A1514),"")</f>
        <v/>
      </c>
      <c r="F1514" s="12" t="str">
        <f t="shared" si="155"/>
        <v/>
      </c>
      <c r="G1514" s="12" t="str">
        <f t="shared" si="156"/>
        <v/>
      </c>
    </row>
    <row r="1515" spans="1:7" x14ac:dyDescent="0.25">
      <c r="A1515" s="8" t="str">
        <f t="shared" si="152"/>
        <v/>
      </c>
      <c r="B1515" s="2" t="str">
        <f t="shared" si="153"/>
        <v/>
      </c>
      <c r="C1515" s="2" t="str">
        <f t="shared" si="154"/>
        <v/>
      </c>
      <c r="D1515" s="2" t="str">
        <f>IF(ISNUMBER(A1515),COUNTIF(Calculations!B:B, A1515),"")</f>
        <v/>
      </c>
      <c r="E1515" s="2" t="str">
        <f>IF(ISNUMBER(A1515),COUNTIF(Calculations!A:A, A1515),"")</f>
        <v/>
      </c>
      <c r="F1515" s="12" t="str">
        <f t="shared" si="155"/>
        <v/>
      </c>
      <c r="G1515" s="12" t="str">
        <f t="shared" si="156"/>
        <v/>
      </c>
    </row>
    <row r="1516" spans="1:7" x14ac:dyDescent="0.25">
      <c r="A1516" s="8" t="str">
        <f t="shared" si="152"/>
        <v/>
      </c>
      <c r="B1516" s="2" t="str">
        <f t="shared" si="153"/>
        <v/>
      </c>
      <c r="C1516" s="2" t="str">
        <f t="shared" si="154"/>
        <v/>
      </c>
      <c r="D1516" s="2" t="str">
        <f>IF(ISNUMBER(A1516),COUNTIF(Calculations!B:B, A1516),"")</f>
        <v/>
      </c>
      <c r="E1516" s="2" t="str">
        <f>IF(ISNUMBER(A1516),COUNTIF(Calculations!A:A, A1516),"")</f>
        <v/>
      </c>
      <c r="F1516" s="12" t="str">
        <f t="shared" si="155"/>
        <v/>
      </c>
      <c r="G1516" s="12" t="str">
        <f t="shared" si="156"/>
        <v/>
      </c>
    </row>
    <row r="1517" spans="1:7" x14ac:dyDescent="0.25">
      <c r="A1517" s="8" t="str">
        <f t="shared" si="152"/>
        <v/>
      </c>
      <c r="B1517" s="2" t="str">
        <f t="shared" si="153"/>
        <v/>
      </c>
      <c r="C1517" s="2" t="str">
        <f t="shared" si="154"/>
        <v/>
      </c>
      <c r="D1517" s="2" t="str">
        <f>IF(ISNUMBER(A1517),COUNTIF(Calculations!B:B, A1517),"")</f>
        <v/>
      </c>
      <c r="E1517" s="2" t="str">
        <f>IF(ISNUMBER(A1517),COUNTIF(Calculations!A:A, A1517),"")</f>
        <v/>
      </c>
      <c r="F1517" s="12" t="str">
        <f t="shared" si="155"/>
        <v/>
      </c>
      <c r="G1517" s="12" t="str">
        <f t="shared" si="156"/>
        <v/>
      </c>
    </row>
    <row r="1518" spans="1:7" x14ac:dyDescent="0.25">
      <c r="A1518" s="8" t="str">
        <f t="shared" si="152"/>
        <v/>
      </c>
      <c r="B1518" s="2" t="str">
        <f t="shared" si="153"/>
        <v/>
      </c>
      <c r="C1518" s="2" t="str">
        <f t="shared" si="154"/>
        <v/>
      </c>
      <c r="D1518" s="2" t="str">
        <f>IF(ISNUMBER(A1518),COUNTIF(Calculations!B:B, A1518),"")</f>
        <v/>
      </c>
      <c r="E1518" s="2" t="str">
        <f>IF(ISNUMBER(A1518),COUNTIF(Calculations!A:A, A1518),"")</f>
        <v/>
      </c>
      <c r="F1518" s="12" t="str">
        <f t="shared" si="155"/>
        <v/>
      </c>
      <c r="G1518" s="12" t="str">
        <f t="shared" si="156"/>
        <v/>
      </c>
    </row>
    <row r="1519" spans="1:7" x14ac:dyDescent="0.25">
      <c r="A1519" s="8" t="str">
        <f t="shared" si="152"/>
        <v/>
      </c>
      <c r="B1519" s="2" t="str">
        <f t="shared" si="153"/>
        <v/>
      </c>
      <c r="C1519" s="2" t="str">
        <f t="shared" si="154"/>
        <v/>
      </c>
      <c r="D1519" s="2" t="str">
        <f>IF(ISNUMBER(A1519),COUNTIF(Calculations!B:B, A1519),"")</f>
        <v/>
      </c>
      <c r="E1519" s="2" t="str">
        <f>IF(ISNUMBER(A1519),COUNTIF(Calculations!A:A, A1519),"")</f>
        <v/>
      </c>
      <c r="F1519" s="12" t="str">
        <f t="shared" si="155"/>
        <v/>
      </c>
      <c r="G1519" s="12" t="str">
        <f t="shared" si="156"/>
        <v/>
      </c>
    </row>
    <row r="1520" spans="1:7" x14ac:dyDescent="0.25">
      <c r="A1520" s="8" t="str">
        <f t="shared" si="152"/>
        <v/>
      </c>
      <c r="B1520" s="2" t="str">
        <f t="shared" si="153"/>
        <v/>
      </c>
      <c r="C1520" s="2" t="str">
        <f t="shared" si="154"/>
        <v/>
      </c>
      <c r="D1520" s="2" t="str">
        <f>IF(ISNUMBER(A1520),COUNTIF(Calculations!B:B, A1520),"")</f>
        <v/>
      </c>
      <c r="E1520" s="2" t="str">
        <f>IF(ISNUMBER(A1520),COUNTIF(Calculations!A:A, A1520),"")</f>
        <v/>
      </c>
      <c r="F1520" s="12" t="str">
        <f t="shared" si="155"/>
        <v/>
      </c>
      <c r="G1520" s="12" t="str">
        <f t="shared" si="156"/>
        <v/>
      </c>
    </row>
    <row r="1521" spans="1:7" x14ac:dyDescent="0.25">
      <c r="A1521" s="8" t="str">
        <f t="shared" si="152"/>
        <v/>
      </c>
      <c r="B1521" s="2" t="str">
        <f t="shared" si="153"/>
        <v/>
      </c>
      <c r="C1521" s="2" t="str">
        <f t="shared" si="154"/>
        <v/>
      </c>
      <c r="D1521" s="2" t="str">
        <f>IF(ISNUMBER(A1521),COUNTIF(Calculations!B:B, A1521),"")</f>
        <v/>
      </c>
      <c r="E1521" s="2" t="str">
        <f>IF(ISNUMBER(A1521),COUNTIF(Calculations!A:A, A1521),"")</f>
        <v/>
      </c>
      <c r="F1521" s="12" t="str">
        <f t="shared" si="155"/>
        <v/>
      </c>
      <c r="G1521" s="12" t="str">
        <f t="shared" si="156"/>
        <v/>
      </c>
    </row>
    <row r="1522" spans="1:7" x14ac:dyDescent="0.25">
      <c r="A1522" s="8" t="str">
        <f t="shared" si="152"/>
        <v/>
      </c>
      <c r="B1522" s="2" t="str">
        <f t="shared" si="153"/>
        <v/>
      </c>
      <c r="C1522" s="2" t="str">
        <f t="shared" si="154"/>
        <v/>
      </c>
      <c r="D1522" s="2" t="str">
        <f>IF(ISNUMBER(A1522),COUNTIF(Calculations!B:B, A1522),"")</f>
        <v/>
      </c>
      <c r="E1522" s="2" t="str">
        <f>IF(ISNUMBER(A1522),COUNTIF(Calculations!A:A, A1522),"")</f>
        <v/>
      </c>
      <c r="F1522" s="12" t="str">
        <f t="shared" si="155"/>
        <v/>
      </c>
      <c r="G1522" s="12" t="str">
        <f t="shared" si="156"/>
        <v/>
      </c>
    </row>
    <row r="1523" spans="1:7" x14ac:dyDescent="0.25">
      <c r="A1523" s="8" t="str">
        <f t="shared" si="152"/>
        <v/>
      </c>
      <c r="B1523" s="2" t="str">
        <f t="shared" si="153"/>
        <v/>
      </c>
      <c r="C1523" s="2" t="str">
        <f t="shared" si="154"/>
        <v/>
      </c>
      <c r="D1523" s="2" t="str">
        <f>IF(ISNUMBER(A1523),COUNTIF(Calculations!B:B, A1523),"")</f>
        <v/>
      </c>
      <c r="E1523" s="2" t="str">
        <f>IF(ISNUMBER(A1523),COUNTIF(Calculations!A:A, A1523),"")</f>
        <v/>
      </c>
      <c r="F1523" s="12" t="str">
        <f t="shared" si="155"/>
        <v/>
      </c>
      <c r="G1523" s="12" t="str">
        <f t="shared" si="156"/>
        <v/>
      </c>
    </row>
    <row r="1524" spans="1:7" x14ac:dyDescent="0.25">
      <c r="A1524" s="8" t="str">
        <f t="shared" si="152"/>
        <v/>
      </c>
      <c r="B1524" s="2" t="str">
        <f t="shared" si="153"/>
        <v/>
      </c>
      <c r="C1524" s="2" t="str">
        <f t="shared" si="154"/>
        <v/>
      </c>
      <c r="D1524" s="2" t="str">
        <f>IF(ISNUMBER(A1524),COUNTIF(Calculations!B:B, A1524),"")</f>
        <v/>
      </c>
      <c r="E1524" s="2" t="str">
        <f>IF(ISNUMBER(A1524),COUNTIF(Calculations!A:A, A1524),"")</f>
        <v/>
      </c>
      <c r="F1524" s="12" t="str">
        <f t="shared" si="155"/>
        <v/>
      </c>
      <c r="G1524" s="12" t="str">
        <f t="shared" si="156"/>
        <v/>
      </c>
    </row>
    <row r="1525" spans="1:7" x14ac:dyDescent="0.25">
      <c r="A1525" s="8" t="str">
        <f t="shared" si="152"/>
        <v/>
      </c>
      <c r="B1525" s="2" t="str">
        <f t="shared" si="153"/>
        <v/>
      </c>
      <c r="C1525" s="2" t="str">
        <f t="shared" si="154"/>
        <v/>
      </c>
      <c r="D1525" s="2" t="str">
        <f>IF(ISNUMBER(A1525),COUNTIF(Calculations!B:B, A1525),"")</f>
        <v/>
      </c>
      <c r="E1525" s="2" t="str">
        <f>IF(ISNUMBER(A1525),COUNTIF(Calculations!A:A, A1525),"")</f>
        <v/>
      </c>
      <c r="F1525" s="12" t="str">
        <f t="shared" si="155"/>
        <v/>
      </c>
      <c r="G1525" s="12" t="str">
        <f t="shared" si="156"/>
        <v/>
      </c>
    </row>
    <row r="1526" spans="1:7" x14ac:dyDescent="0.25">
      <c r="A1526" s="8" t="str">
        <f t="shared" si="152"/>
        <v/>
      </c>
      <c r="B1526" s="2" t="str">
        <f t="shared" si="153"/>
        <v/>
      </c>
      <c r="C1526" s="2" t="str">
        <f t="shared" si="154"/>
        <v/>
      </c>
      <c r="D1526" s="2" t="str">
        <f>IF(ISNUMBER(A1526),COUNTIF(Calculations!B:B, A1526),"")</f>
        <v/>
      </c>
      <c r="E1526" s="2" t="str">
        <f>IF(ISNUMBER(A1526),COUNTIF(Calculations!A:A, A1526),"")</f>
        <v/>
      </c>
      <c r="F1526" s="12" t="str">
        <f t="shared" si="155"/>
        <v/>
      </c>
      <c r="G1526" s="12" t="str">
        <f t="shared" si="156"/>
        <v/>
      </c>
    </row>
    <row r="1527" spans="1:7" x14ac:dyDescent="0.25">
      <c r="A1527" s="8" t="str">
        <f t="shared" si="152"/>
        <v/>
      </c>
      <c r="B1527" s="2" t="str">
        <f t="shared" si="153"/>
        <v/>
      </c>
      <c r="C1527" s="2" t="str">
        <f t="shared" si="154"/>
        <v/>
      </c>
      <c r="D1527" s="2" t="str">
        <f>IF(ISNUMBER(A1527),COUNTIF(Calculations!B:B, A1527),"")</f>
        <v/>
      </c>
      <c r="E1527" s="2" t="str">
        <f>IF(ISNUMBER(A1527),COUNTIF(Calculations!A:A, A1527),"")</f>
        <v/>
      </c>
      <c r="F1527" s="12" t="str">
        <f t="shared" si="155"/>
        <v/>
      </c>
      <c r="G1527" s="12" t="str">
        <f t="shared" si="156"/>
        <v/>
      </c>
    </row>
    <row r="1528" spans="1:7" x14ac:dyDescent="0.25">
      <c r="A1528" s="8" t="str">
        <f t="shared" si="152"/>
        <v/>
      </c>
      <c r="B1528" s="2" t="str">
        <f t="shared" si="153"/>
        <v/>
      </c>
      <c r="C1528" s="2" t="str">
        <f t="shared" si="154"/>
        <v/>
      </c>
      <c r="D1528" s="2" t="str">
        <f>IF(ISNUMBER(A1528),COUNTIF(Calculations!B:B, A1528),"")</f>
        <v/>
      </c>
      <c r="E1528" s="2" t="str">
        <f>IF(ISNUMBER(A1528),COUNTIF(Calculations!A:A, A1528),"")</f>
        <v/>
      </c>
      <c r="F1528" s="12" t="str">
        <f t="shared" si="155"/>
        <v/>
      </c>
      <c r="G1528" s="12" t="str">
        <f t="shared" si="156"/>
        <v/>
      </c>
    </row>
    <row r="1529" spans="1:7" x14ac:dyDescent="0.25">
      <c r="A1529" s="8" t="str">
        <f t="shared" si="152"/>
        <v/>
      </c>
      <c r="B1529" s="2" t="str">
        <f t="shared" si="153"/>
        <v/>
      </c>
      <c r="C1529" s="2" t="str">
        <f t="shared" si="154"/>
        <v/>
      </c>
      <c r="D1529" s="2" t="str">
        <f>IF(ISNUMBER(A1529),COUNTIF(Calculations!B:B, A1529),"")</f>
        <v/>
      </c>
      <c r="E1529" s="2" t="str">
        <f>IF(ISNUMBER(A1529),COUNTIF(Calculations!A:A, A1529),"")</f>
        <v/>
      </c>
      <c r="F1529" s="12" t="str">
        <f t="shared" si="155"/>
        <v/>
      </c>
      <c r="G1529" s="12" t="str">
        <f t="shared" si="156"/>
        <v/>
      </c>
    </row>
    <row r="1530" spans="1:7" x14ac:dyDescent="0.25">
      <c r="A1530" s="8" t="str">
        <f t="shared" si="152"/>
        <v/>
      </c>
      <c r="B1530" s="2" t="str">
        <f t="shared" si="153"/>
        <v/>
      </c>
      <c r="C1530" s="2" t="str">
        <f t="shared" si="154"/>
        <v/>
      </c>
      <c r="D1530" s="2" t="str">
        <f>IF(ISNUMBER(A1530),COUNTIF(Calculations!B:B, A1530),"")</f>
        <v/>
      </c>
      <c r="E1530" s="2" t="str">
        <f>IF(ISNUMBER(A1530),COUNTIF(Calculations!A:A, A1530),"")</f>
        <v/>
      </c>
      <c r="F1530" s="12" t="str">
        <f t="shared" si="155"/>
        <v/>
      </c>
      <c r="G1530" s="12" t="str">
        <f t="shared" si="156"/>
        <v/>
      </c>
    </row>
    <row r="1531" spans="1:7" x14ac:dyDescent="0.25">
      <c r="A1531" s="8" t="str">
        <f t="shared" si="152"/>
        <v/>
      </c>
      <c r="B1531" s="2" t="str">
        <f t="shared" si="153"/>
        <v/>
      </c>
      <c r="C1531" s="2" t="str">
        <f t="shared" si="154"/>
        <v/>
      </c>
      <c r="D1531" s="2" t="str">
        <f>IF(ISNUMBER(A1531),COUNTIF(Calculations!B:B, A1531),"")</f>
        <v/>
      </c>
      <c r="E1531" s="2" t="str">
        <f>IF(ISNUMBER(A1531),COUNTIF(Calculations!A:A, A1531),"")</f>
        <v/>
      </c>
      <c r="F1531" s="12" t="str">
        <f t="shared" si="155"/>
        <v/>
      </c>
      <c r="G1531" s="12" t="str">
        <f t="shared" si="156"/>
        <v/>
      </c>
    </row>
    <row r="1532" spans="1:7" x14ac:dyDescent="0.25">
      <c r="A1532" s="8" t="str">
        <f t="shared" si="152"/>
        <v/>
      </c>
      <c r="B1532" s="2" t="str">
        <f t="shared" si="153"/>
        <v/>
      </c>
      <c r="C1532" s="2" t="str">
        <f t="shared" si="154"/>
        <v/>
      </c>
      <c r="D1532" s="2" t="str">
        <f>IF(ISNUMBER(A1532),COUNTIF(Calculations!B:B, A1532),"")</f>
        <v/>
      </c>
      <c r="E1532" s="2" t="str">
        <f>IF(ISNUMBER(A1532),COUNTIF(Calculations!A:A, A1532),"")</f>
        <v/>
      </c>
      <c r="F1532" s="12" t="str">
        <f t="shared" si="155"/>
        <v/>
      </c>
      <c r="G1532" s="12" t="str">
        <f t="shared" si="156"/>
        <v/>
      </c>
    </row>
    <row r="1533" spans="1:7" x14ac:dyDescent="0.25">
      <c r="A1533" s="8" t="str">
        <f t="shared" si="152"/>
        <v/>
      </c>
      <c r="B1533" s="2" t="str">
        <f t="shared" si="153"/>
        <v/>
      </c>
      <c r="C1533" s="2" t="str">
        <f t="shared" si="154"/>
        <v/>
      </c>
      <c r="D1533" s="2" t="str">
        <f>IF(ISNUMBER(A1533),COUNTIF(Calculations!B:B, A1533),"")</f>
        <v/>
      </c>
      <c r="E1533" s="2" t="str">
        <f>IF(ISNUMBER(A1533),COUNTIF(Calculations!A:A, A1533),"")</f>
        <v/>
      </c>
      <c r="F1533" s="12" t="str">
        <f t="shared" si="155"/>
        <v/>
      </c>
      <c r="G1533" s="12" t="str">
        <f t="shared" si="156"/>
        <v/>
      </c>
    </row>
    <row r="1534" spans="1:7" x14ac:dyDescent="0.25">
      <c r="A1534" s="8" t="str">
        <f t="shared" si="152"/>
        <v/>
      </c>
      <c r="B1534" s="2" t="str">
        <f t="shared" si="153"/>
        <v/>
      </c>
      <c r="C1534" s="2" t="str">
        <f t="shared" si="154"/>
        <v/>
      </c>
      <c r="D1534" s="2" t="str">
        <f>IF(ISNUMBER(A1534),COUNTIF(Calculations!B:B, A1534),"")</f>
        <v/>
      </c>
      <c r="E1534" s="2" t="str">
        <f>IF(ISNUMBER(A1534),COUNTIF(Calculations!A:A, A1534),"")</f>
        <v/>
      </c>
      <c r="F1534" s="12" t="str">
        <f t="shared" si="155"/>
        <v/>
      </c>
      <c r="G1534" s="12" t="str">
        <f t="shared" si="156"/>
        <v/>
      </c>
    </row>
    <row r="1535" spans="1:7" x14ac:dyDescent="0.25">
      <c r="A1535" s="8" t="str">
        <f t="shared" si="152"/>
        <v/>
      </c>
      <c r="B1535" s="2" t="str">
        <f t="shared" si="153"/>
        <v/>
      </c>
      <c r="C1535" s="2" t="str">
        <f t="shared" si="154"/>
        <v/>
      </c>
      <c r="D1535" s="2" t="str">
        <f>IF(ISNUMBER(A1535),COUNTIF(Calculations!B:B, A1535),"")</f>
        <v/>
      </c>
      <c r="E1535" s="2" t="str">
        <f>IF(ISNUMBER(A1535),COUNTIF(Calculations!A:A, A1535),"")</f>
        <v/>
      </c>
      <c r="F1535" s="12" t="str">
        <f t="shared" si="155"/>
        <v/>
      </c>
      <c r="G1535" s="12" t="str">
        <f t="shared" si="156"/>
        <v/>
      </c>
    </row>
    <row r="1536" spans="1:7" x14ac:dyDescent="0.25">
      <c r="A1536" s="8" t="str">
        <f t="shared" si="152"/>
        <v/>
      </c>
      <c r="B1536" s="2" t="str">
        <f t="shared" si="153"/>
        <v/>
      </c>
      <c r="C1536" s="2" t="str">
        <f t="shared" si="154"/>
        <v/>
      </c>
      <c r="D1536" s="2" t="str">
        <f>IF(ISNUMBER(A1536),COUNTIF(Calculations!B:B, A1536),"")</f>
        <v/>
      </c>
      <c r="E1536" s="2" t="str">
        <f>IF(ISNUMBER(A1536),COUNTIF(Calculations!A:A, A1536),"")</f>
        <v/>
      </c>
      <c r="F1536" s="12" t="str">
        <f t="shared" si="155"/>
        <v/>
      </c>
      <c r="G1536" s="12" t="str">
        <f t="shared" si="156"/>
        <v/>
      </c>
    </row>
    <row r="1537" spans="1:7" x14ac:dyDescent="0.25">
      <c r="A1537" s="8" t="str">
        <f t="shared" si="152"/>
        <v/>
      </c>
      <c r="B1537" s="2" t="str">
        <f t="shared" si="153"/>
        <v/>
      </c>
      <c r="C1537" s="2" t="str">
        <f t="shared" si="154"/>
        <v/>
      </c>
      <c r="D1537" s="2" t="str">
        <f>IF(ISNUMBER(A1537),COUNTIF(Calculations!B:B, A1537),"")</f>
        <v/>
      </c>
      <c r="E1537" s="2" t="str">
        <f>IF(ISNUMBER(A1537),COUNTIF(Calculations!A:A, A1537),"")</f>
        <v/>
      </c>
      <c r="F1537" s="12" t="str">
        <f t="shared" si="155"/>
        <v/>
      </c>
      <c r="G1537" s="12" t="str">
        <f t="shared" si="156"/>
        <v/>
      </c>
    </row>
    <row r="1538" spans="1:7" x14ac:dyDescent="0.25">
      <c r="A1538" s="8" t="str">
        <f t="shared" si="152"/>
        <v/>
      </c>
      <c r="B1538" s="2" t="str">
        <f t="shared" si="153"/>
        <v/>
      </c>
      <c r="C1538" s="2" t="str">
        <f t="shared" si="154"/>
        <v/>
      </c>
      <c r="D1538" s="2" t="str">
        <f>IF(ISNUMBER(A1538),COUNTIF(Calculations!B:B, A1538),"")</f>
        <v/>
      </c>
      <c r="E1538" s="2" t="str">
        <f>IF(ISNUMBER(A1538),COUNTIF(Calculations!A:A, A1538),"")</f>
        <v/>
      </c>
      <c r="F1538" s="12" t="str">
        <f t="shared" si="155"/>
        <v/>
      </c>
      <c r="G1538" s="12" t="str">
        <f t="shared" si="156"/>
        <v/>
      </c>
    </row>
    <row r="1539" spans="1:7" x14ac:dyDescent="0.25">
      <c r="A1539" s="8" t="str">
        <f t="shared" si="152"/>
        <v/>
      </c>
      <c r="B1539" s="2" t="str">
        <f t="shared" si="153"/>
        <v/>
      </c>
      <c r="C1539" s="2" t="str">
        <f t="shared" si="154"/>
        <v/>
      </c>
      <c r="D1539" s="2" t="str">
        <f>IF(ISNUMBER(A1539),COUNTIF(Calculations!B:B, A1539),"")</f>
        <v/>
      </c>
      <c r="E1539" s="2" t="str">
        <f>IF(ISNUMBER(A1539),COUNTIF(Calculations!A:A, A1539),"")</f>
        <v/>
      </c>
      <c r="F1539" s="12" t="str">
        <f t="shared" si="155"/>
        <v/>
      </c>
      <c r="G1539" s="12" t="str">
        <f t="shared" si="156"/>
        <v/>
      </c>
    </row>
    <row r="1540" spans="1:7" x14ac:dyDescent="0.25">
      <c r="A1540" s="8" t="str">
        <f t="shared" si="152"/>
        <v/>
      </c>
      <c r="B1540" s="2" t="str">
        <f t="shared" si="153"/>
        <v/>
      </c>
      <c r="C1540" s="2" t="str">
        <f t="shared" si="154"/>
        <v/>
      </c>
      <c r="D1540" s="2" t="str">
        <f>IF(ISNUMBER(A1540),COUNTIF(Calculations!B:B, A1540),"")</f>
        <v/>
      </c>
      <c r="E1540" s="2" t="str">
        <f>IF(ISNUMBER(A1540),COUNTIF(Calculations!A:A, A1540),"")</f>
        <v/>
      </c>
      <c r="F1540" s="12" t="str">
        <f t="shared" si="155"/>
        <v/>
      </c>
      <c r="G1540" s="12" t="str">
        <f t="shared" si="156"/>
        <v/>
      </c>
    </row>
    <row r="1541" spans="1:7" x14ac:dyDescent="0.25">
      <c r="A1541" s="8" t="str">
        <f t="shared" si="152"/>
        <v/>
      </c>
      <c r="B1541" s="2" t="str">
        <f t="shared" si="153"/>
        <v/>
      </c>
      <c r="C1541" s="2" t="str">
        <f t="shared" si="154"/>
        <v/>
      </c>
      <c r="D1541" s="2" t="str">
        <f>IF(ISNUMBER(A1541),COUNTIF(Calculations!B:B, A1541),"")</f>
        <v/>
      </c>
      <c r="E1541" s="2" t="str">
        <f>IF(ISNUMBER(A1541),COUNTIF(Calculations!A:A, A1541),"")</f>
        <v/>
      </c>
      <c r="F1541" s="12" t="str">
        <f t="shared" si="155"/>
        <v/>
      </c>
      <c r="G1541" s="12" t="str">
        <f t="shared" si="156"/>
        <v/>
      </c>
    </row>
    <row r="1542" spans="1:7" x14ac:dyDescent="0.25">
      <c r="A1542" s="8" t="str">
        <f t="shared" si="152"/>
        <v/>
      </c>
      <c r="B1542" s="2" t="str">
        <f t="shared" si="153"/>
        <v/>
      </c>
      <c r="C1542" s="2" t="str">
        <f t="shared" si="154"/>
        <v/>
      </c>
      <c r="D1542" s="2" t="str">
        <f>IF(ISNUMBER(A1542),COUNTIF(Calculations!B:B, A1542),"")</f>
        <v/>
      </c>
      <c r="E1542" s="2" t="str">
        <f>IF(ISNUMBER(A1542),COUNTIF(Calculations!A:A, A1542),"")</f>
        <v/>
      </c>
      <c r="F1542" s="12" t="str">
        <f t="shared" si="155"/>
        <v/>
      </c>
      <c r="G1542" s="12" t="str">
        <f t="shared" si="156"/>
        <v/>
      </c>
    </row>
    <row r="1543" spans="1:7" x14ac:dyDescent="0.25">
      <c r="A1543" s="8" t="str">
        <f t="shared" si="152"/>
        <v/>
      </c>
      <c r="B1543" s="2" t="str">
        <f t="shared" si="153"/>
        <v/>
      </c>
      <c r="C1543" s="2" t="str">
        <f t="shared" si="154"/>
        <v/>
      </c>
      <c r="D1543" s="2" t="str">
        <f>IF(ISNUMBER(A1543),COUNTIF(Calculations!B:B, A1543),"")</f>
        <v/>
      </c>
      <c r="E1543" s="2" t="str">
        <f>IF(ISNUMBER(A1543),COUNTIF(Calculations!A:A, A1543),"")</f>
        <v/>
      </c>
      <c r="F1543" s="12" t="str">
        <f t="shared" si="155"/>
        <v/>
      </c>
      <c r="G1543" s="12" t="str">
        <f t="shared" si="156"/>
        <v/>
      </c>
    </row>
    <row r="1544" spans="1:7" x14ac:dyDescent="0.25">
      <c r="A1544" s="8" t="str">
        <f t="shared" si="152"/>
        <v/>
      </c>
      <c r="B1544" s="2" t="str">
        <f t="shared" si="153"/>
        <v/>
      </c>
      <c r="C1544" s="2" t="str">
        <f t="shared" si="154"/>
        <v/>
      </c>
      <c r="D1544" s="2" t="str">
        <f>IF(ISNUMBER(A1544),COUNTIF(Calculations!B:B, A1544),"")</f>
        <v/>
      </c>
      <c r="E1544" s="2" t="str">
        <f>IF(ISNUMBER(A1544),COUNTIF(Calculations!A:A, A1544),"")</f>
        <v/>
      </c>
      <c r="F1544" s="12" t="str">
        <f t="shared" si="155"/>
        <v/>
      </c>
      <c r="G1544" s="12" t="str">
        <f t="shared" si="156"/>
        <v/>
      </c>
    </row>
    <row r="1545" spans="1:7" x14ac:dyDescent="0.25">
      <c r="A1545" s="8" t="str">
        <f t="shared" si="152"/>
        <v/>
      </c>
      <c r="B1545" s="2" t="str">
        <f t="shared" si="153"/>
        <v/>
      </c>
      <c r="C1545" s="2" t="str">
        <f t="shared" si="154"/>
        <v/>
      </c>
      <c r="D1545" s="2" t="str">
        <f>IF(ISNUMBER(A1545),COUNTIF(Calculations!B:B, A1545),"")</f>
        <v/>
      </c>
      <c r="E1545" s="2" t="str">
        <f>IF(ISNUMBER(A1545),COUNTIF(Calculations!A:A, A1545),"")</f>
        <v/>
      </c>
      <c r="F1545" s="12" t="str">
        <f t="shared" si="155"/>
        <v/>
      </c>
      <c r="G1545" s="12" t="str">
        <f t="shared" si="156"/>
        <v/>
      </c>
    </row>
    <row r="1546" spans="1:7" x14ac:dyDescent="0.25">
      <c r="A1546" s="8" t="str">
        <f t="shared" si="152"/>
        <v/>
      </c>
      <c r="B1546" s="2" t="str">
        <f t="shared" si="153"/>
        <v/>
      </c>
      <c r="C1546" s="2" t="str">
        <f t="shared" si="154"/>
        <v/>
      </c>
      <c r="D1546" s="2" t="str">
        <f>IF(ISNUMBER(A1546),COUNTIF(Calculations!B:B, A1546),"")</f>
        <v/>
      </c>
      <c r="E1546" s="2" t="str">
        <f>IF(ISNUMBER(A1546),COUNTIF(Calculations!A:A, A1546),"")</f>
        <v/>
      </c>
      <c r="F1546" s="12" t="str">
        <f t="shared" si="155"/>
        <v/>
      </c>
      <c r="G1546" s="12" t="str">
        <f t="shared" si="156"/>
        <v/>
      </c>
    </row>
    <row r="1547" spans="1:7" x14ac:dyDescent="0.25">
      <c r="A1547" s="8" t="str">
        <f t="shared" si="152"/>
        <v/>
      </c>
      <c r="B1547" s="2" t="str">
        <f t="shared" si="153"/>
        <v/>
      </c>
      <c r="C1547" s="2" t="str">
        <f t="shared" si="154"/>
        <v/>
      </c>
      <c r="D1547" s="2" t="str">
        <f>IF(ISNUMBER(A1547),COUNTIF(Calculations!B:B, A1547),"")</f>
        <v/>
      </c>
      <c r="E1547" s="2" t="str">
        <f>IF(ISNUMBER(A1547),COUNTIF(Calculations!A:A, A1547),"")</f>
        <v/>
      </c>
      <c r="F1547" s="12" t="str">
        <f t="shared" si="155"/>
        <v/>
      </c>
      <c r="G1547" s="12" t="str">
        <f t="shared" si="156"/>
        <v/>
      </c>
    </row>
    <row r="1548" spans="1:7" x14ac:dyDescent="0.25">
      <c r="A1548" s="8" t="str">
        <f t="shared" si="152"/>
        <v/>
      </c>
      <c r="B1548" s="2" t="str">
        <f t="shared" si="153"/>
        <v/>
      </c>
      <c r="C1548" s="2" t="str">
        <f t="shared" si="154"/>
        <v/>
      </c>
      <c r="D1548" s="2" t="str">
        <f>IF(ISNUMBER(A1548),COUNTIF(Calculations!B:B, A1548),"")</f>
        <v/>
      </c>
      <c r="E1548" s="2" t="str">
        <f>IF(ISNUMBER(A1548),COUNTIF(Calculations!A:A, A1548),"")</f>
        <v/>
      </c>
      <c r="F1548" s="12" t="str">
        <f t="shared" si="155"/>
        <v/>
      </c>
      <c r="G1548" s="12" t="str">
        <f t="shared" si="156"/>
        <v/>
      </c>
    </row>
    <row r="1549" spans="1:7" x14ac:dyDescent="0.25">
      <c r="A1549" s="8" t="str">
        <f t="shared" si="152"/>
        <v/>
      </c>
      <c r="B1549" s="2" t="str">
        <f t="shared" si="153"/>
        <v/>
      </c>
      <c r="C1549" s="2" t="str">
        <f t="shared" si="154"/>
        <v/>
      </c>
      <c r="D1549" s="2" t="str">
        <f>IF(ISNUMBER(A1549),COUNTIF(Calculations!B:B, A1549),"")</f>
        <v/>
      </c>
      <c r="E1549" s="2" t="str">
        <f>IF(ISNUMBER(A1549),COUNTIF(Calculations!A:A, A1549),"")</f>
        <v/>
      </c>
      <c r="F1549" s="12" t="str">
        <f t="shared" si="155"/>
        <v/>
      </c>
      <c r="G1549" s="12" t="str">
        <f t="shared" si="156"/>
        <v/>
      </c>
    </row>
    <row r="1550" spans="1:7" x14ac:dyDescent="0.25">
      <c r="A1550" s="8" t="str">
        <f t="shared" si="152"/>
        <v/>
      </c>
      <c r="B1550" s="2" t="str">
        <f t="shared" si="153"/>
        <v/>
      </c>
      <c r="C1550" s="2" t="str">
        <f t="shared" si="154"/>
        <v/>
      </c>
      <c r="D1550" s="2" t="str">
        <f>IF(ISNUMBER(A1550),COUNTIF(Calculations!B:B, A1550),"")</f>
        <v/>
      </c>
      <c r="E1550" s="2" t="str">
        <f>IF(ISNUMBER(A1550),COUNTIF(Calculations!A:A, A1550),"")</f>
        <v/>
      </c>
      <c r="F1550" s="12" t="str">
        <f t="shared" si="155"/>
        <v/>
      </c>
      <c r="G1550" s="12" t="str">
        <f t="shared" si="156"/>
        <v/>
      </c>
    </row>
    <row r="1551" spans="1:7" x14ac:dyDescent="0.25">
      <c r="A1551" s="8" t="str">
        <f t="shared" si="152"/>
        <v/>
      </c>
      <c r="B1551" s="2" t="str">
        <f t="shared" si="153"/>
        <v/>
      </c>
      <c r="C1551" s="2" t="str">
        <f t="shared" si="154"/>
        <v/>
      </c>
      <c r="D1551" s="2" t="str">
        <f>IF(ISNUMBER(A1551),COUNTIF(Calculations!B:B, A1551),"")</f>
        <v/>
      </c>
      <c r="E1551" s="2" t="str">
        <f>IF(ISNUMBER(A1551),COUNTIF(Calculations!A:A, A1551),"")</f>
        <v/>
      </c>
      <c r="F1551" s="12" t="str">
        <f t="shared" si="155"/>
        <v/>
      </c>
      <c r="G1551" s="12" t="str">
        <f t="shared" si="156"/>
        <v/>
      </c>
    </row>
    <row r="1552" spans="1:7" x14ac:dyDescent="0.25">
      <c r="A1552" s="8" t="str">
        <f t="shared" si="152"/>
        <v/>
      </c>
      <c r="B1552" s="2" t="str">
        <f t="shared" si="153"/>
        <v/>
      </c>
      <c r="C1552" s="2" t="str">
        <f t="shared" si="154"/>
        <v/>
      </c>
      <c r="D1552" s="2" t="str">
        <f>IF(ISNUMBER(A1552),COUNTIF(Calculations!B:B, A1552),"")</f>
        <v/>
      </c>
      <c r="E1552" s="2" t="str">
        <f>IF(ISNUMBER(A1552),COUNTIF(Calculations!A:A, A1552),"")</f>
        <v/>
      </c>
      <c r="F1552" s="12" t="str">
        <f t="shared" si="155"/>
        <v/>
      </c>
      <c r="G1552" s="12" t="str">
        <f t="shared" si="156"/>
        <v/>
      </c>
    </row>
    <row r="1553" spans="1:7" x14ac:dyDescent="0.25">
      <c r="A1553" s="8" t="str">
        <f t="shared" si="152"/>
        <v/>
      </c>
      <c r="B1553" s="2" t="str">
        <f t="shared" si="153"/>
        <v/>
      </c>
      <c r="C1553" s="2" t="str">
        <f t="shared" si="154"/>
        <v/>
      </c>
      <c r="D1553" s="2" t="str">
        <f>IF(ISNUMBER(A1553),COUNTIF(Calculations!B:B, A1553),"")</f>
        <v/>
      </c>
      <c r="E1553" s="2" t="str">
        <f>IF(ISNUMBER(A1553),COUNTIF(Calculations!A:A, A1553),"")</f>
        <v/>
      </c>
      <c r="F1553" s="12" t="str">
        <f t="shared" si="155"/>
        <v/>
      </c>
      <c r="G1553" s="12" t="str">
        <f t="shared" si="156"/>
        <v/>
      </c>
    </row>
    <row r="1554" spans="1:7" x14ac:dyDescent="0.25">
      <c r="A1554" s="8" t="str">
        <f t="shared" si="152"/>
        <v/>
      </c>
      <c r="B1554" s="2" t="str">
        <f t="shared" si="153"/>
        <v/>
      </c>
      <c r="C1554" s="2" t="str">
        <f t="shared" si="154"/>
        <v/>
      </c>
      <c r="D1554" s="2" t="str">
        <f>IF(ISNUMBER(A1554),COUNTIF(Calculations!B:B, A1554),"")</f>
        <v/>
      </c>
      <c r="E1554" s="2" t="str">
        <f>IF(ISNUMBER(A1554),COUNTIF(Calculations!A:A, A1554),"")</f>
        <v/>
      </c>
      <c r="F1554" s="12" t="str">
        <f t="shared" si="155"/>
        <v/>
      </c>
      <c r="G1554" s="12" t="str">
        <f t="shared" si="156"/>
        <v/>
      </c>
    </row>
    <row r="1555" spans="1:7" x14ac:dyDescent="0.25">
      <c r="A1555" s="8" t="str">
        <f t="shared" si="152"/>
        <v/>
      </c>
      <c r="B1555" s="2" t="str">
        <f t="shared" si="153"/>
        <v/>
      </c>
      <c r="C1555" s="2" t="str">
        <f t="shared" si="154"/>
        <v/>
      </c>
      <c r="D1555" s="2" t="str">
        <f>IF(ISNUMBER(A1555),COUNTIF(Calculations!B:B, A1555),"")</f>
        <v/>
      </c>
      <c r="E1555" s="2" t="str">
        <f>IF(ISNUMBER(A1555),COUNTIF(Calculations!A:A, A1555),"")</f>
        <v/>
      </c>
      <c r="F1555" s="12" t="str">
        <f t="shared" si="155"/>
        <v/>
      </c>
      <c r="G1555" s="12" t="str">
        <f t="shared" si="156"/>
        <v/>
      </c>
    </row>
    <row r="1556" spans="1:7" x14ac:dyDescent="0.25">
      <c r="A1556" s="8" t="str">
        <f t="shared" si="152"/>
        <v/>
      </c>
      <c r="B1556" s="2" t="str">
        <f t="shared" si="153"/>
        <v/>
      </c>
      <c r="C1556" s="2" t="str">
        <f t="shared" si="154"/>
        <v/>
      </c>
      <c r="D1556" s="2" t="str">
        <f>IF(ISNUMBER(A1556),COUNTIF(Calculations!B:B, A1556),"")</f>
        <v/>
      </c>
      <c r="E1556" s="2" t="str">
        <f>IF(ISNUMBER(A1556),COUNTIF(Calculations!A:A, A1556),"")</f>
        <v/>
      </c>
      <c r="F1556" s="12" t="str">
        <f t="shared" si="155"/>
        <v/>
      </c>
      <c r="G1556" s="12" t="str">
        <f t="shared" si="156"/>
        <v/>
      </c>
    </row>
    <row r="1557" spans="1:7" x14ac:dyDescent="0.25">
      <c r="A1557" s="8" t="str">
        <f t="shared" si="152"/>
        <v/>
      </c>
      <c r="B1557" s="2" t="str">
        <f t="shared" si="153"/>
        <v/>
      </c>
      <c r="C1557" s="2" t="str">
        <f t="shared" si="154"/>
        <v/>
      </c>
      <c r="D1557" s="2" t="str">
        <f>IF(ISNUMBER(A1557),COUNTIF(Calculations!B:B, A1557),"")</f>
        <v/>
      </c>
      <c r="E1557" s="2" t="str">
        <f>IF(ISNUMBER(A1557),COUNTIF(Calculations!A:A, A1557),"")</f>
        <v/>
      </c>
      <c r="F1557" s="12" t="str">
        <f t="shared" si="155"/>
        <v/>
      </c>
      <c r="G1557" s="12" t="str">
        <f t="shared" si="156"/>
        <v/>
      </c>
    </row>
    <row r="1558" spans="1:7" x14ac:dyDescent="0.25">
      <c r="A1558" s="8" t="str">
        <f t="shared" si="152"/>
        <v/>
      </c>
      <c r="B1558" s="2" t="str">
        <f t="shared" si="153"/>
        <v/>
      </c>
      <c r="C1558" s="2" t="str">
        <f t="shared" si="154"/>
        <v/>
      </c>
      <c r="D1558" s="2" t="str">
        <f>IF(ISNUMBER(A1558),COUNTIF(Calculations!B:B, A1558),"")</f>
        <v/>
      </c>
      <c r="E1558" s="2" t="str">
        <f>IF(ISNUMBER(A1558),COUNTIF(Calculations!A:A, A1558),"")</f>
        <v/>
      </c>
      <c r="F1558" s="12" t="str">
        <f t="shared" si="155"/>
        <v/>
      </c>
      <c r="G1558" s="12" t="str">
        <f t="shared" si="156"/>
        <v/>
      </c>
    </row>
    <row r="1559" spans="1:7" x14ac:dyDescent="0.25">
      <c r="A1559" s="8" t="str">
        <f t="shared" si="152"/>
        <v/>
      </c>
      <c r="B1559" s="2" t="str">
        <f t="shared" si="153"/>
        <v/>
      </c>
      <c r="C1559" s="2" t="str">
        <f t="shared" si="154"/>
        <v/>
      </c>
      <c r="D1559" s="2" t="str">
        <f>IF(ISNUMBER(A1559),COUNTIF(Calculations!B:B, A1559),"")</f>
        <v/>
      </c>
      <c r="E1559" s="2" t="str">
        <f>IF(ISNUMBER(A1559),COUNTIF(Calculations!A:A, A1559),"")</f>
        <v/>
      </c>
      <c r="F1559" s="12" t="str">
        <f t="shared" si="155"/>
        <v/>
      </c>
      <c r="G1559" s="12" t="str">
        <f t="shared" si="156"/>
        <v/>
      </c>
    </row>
    <row r="1560" spans="1:7" x14ac:dyDescent="0.25">
      <c r="A1560" s="8" t="str">
        <f t="shared" si="152"/>
        <v/>
      </c>
      <c r="B1560" s="2" t="str">
        <f t="shared" si="153"/>
        <v/>
      </c>
      <c r="C1560" s="2" t="str">
        <f t="shared" si="154"/>
        <v/>
      </c>
      <c r="D1560" s="2" t="str">
        <f>IF(ISNUMBER(A1560),COUNTIF(Calculations!B:B, A1560),"")</f>
        <v/>
      </c>
      <c r="E1560" s="2" t="str">
        <f>IF(ISNUMBER(A1560),COUNTIF(Calculations!A:A, A1560),"")</f>
        <v/>
      </c>
      <c r="F1560" s="12" t="str">
        <f t="shared" si="155"/>
        <v/>
      </c>
      <c r="G1560" s="12" t="str">
        <f t="shared" si="156"/>
        <v/>
      </c>
    </row>
    <row r="1561" spans="1:7" x14ac:dyDescent="0.25">
      <c r="A1561" s="8" t="str">
        <f t="shared" si="152"/>
        <v/>
      </c>
      <c r="B1561" s="2" t="str">
        <f t="shared" si="153"/>
        <v/>
      </c>
      <c r="C1561" s="2" t="str">
        <f t="shared" si="154"/>
        <v/>
      </c>
      <c r="D1561" s="2" t="str">
        <f>IF(ISNUMBER(A1561),COUNTIF(Calculations!B:B, A1561),"")</f>
        <v/>
      </c>
      <c r="E1561" s="2" t="str">
        <f>IF(ISNUMBER(A1561),COUNTIF(Calculations!A:A, A1561),"")</f>
        <v/>
      </c>
      <c r="F1561" s="12" t="str">
        <f t="shared" si="155"/>
        <v/>
      </c>
      <c r="G1561" s="12" t="str">
        <f t="shared" si="156"/>
        <v/>
      </c>
    </row>
    <row r="1562" spans="1:7" x14ac:dyDescent="0.25">
      <c r="A1562" s="8" t="str">
        <f t="shared" si="152"/>
        <v/>
      </c>
      <c r="B1562" s="2" t="str">
        <f t="shared" si="153"/>
        <v/>
      </c>
      <c r="C1562" s="2" t="str">
        <f t="shared" si="154"/>
        <v/>
      </c>
      <c r="D1562" s="2" t="str">
        <f>IF(ISNUMBER(A1562),COUNTIF(Calculations!B:B, A1562),"")</f>
        <v/>
      </c>
      <c r="E1562" s="2" t="str">
        <f>IF(ISNUMBER(A1562),COUNTIF(Calculations!A:A, A1562),"")</f>
        <v/>
      </c>
      <c r="F1562" s="12" t="str">
        <f t="shared" si="155"/>
        <v/>
      </c>
      <c r="G1562" s="12" t="str">
        <f t="shared" si="156"/>
        <v/>
      </c>
    </row>
    <row r="1563" spans="1:7" x14ac:dyDescent="0.25">
      <c r="A1563" s="8" t="str">
        <f t="shared" si="152"/>
        <v/>
      </c>
      <c r="B1563" s="2" t="str">
        <f t="shared" si="153"/>
        <v/>
      </c>
      <c r="C1563" s="2" t="str">
        <f t="shared" si="154"/>
        <v/>
      </c>
      <c r="D1563" s="2" t="str">
        <f>IF(ISNUMBER(A1563),COUNTIF(Calculations!B:B, A1563),"")</f>
        <v/>
      </c>
      <c r="E1563" s="2" t="str">
        <f>IF(ISNUMBER(A1563),COUNTIF(Calculations!A:A, A1563),"")</f>
        <v/>
      </c>
      <c r="F1563" s="12" t="str">
        <f t="shared" si="155"/>
        <v/>
      </c>
      <c r="G1563" s="12" t="str">
        <f t="shared" si="156"/>
        <v/>
      </c>
    </row>
    <row r="1564" spans="1:7" x14ac:dyDescent="0.25">
      <c r="A1564" s="8" t="str">
        <f t="shared" si="152"/>
        <v/>
      </c>
      <c r="B1564" s="2" t="str">
        <f t="shared" si="153"/>
        <v/>
      </c>
      <c r="C1564" s="2" t="str">
        <f t="shared" si="154"/>
        <v/>
      </c>
      <c r="D1564" s="2" t="str">
        <f>IF(ISNUMBER(A1564),COUNTIF(Calculations!B:B, A1564),"")</f>
        <v/>
      </c>
      <c r="E1564" s="2" t="str">
        <f>IF(ISNUMBER(A1564),COUNTIF(Calculations!A:A, A1564),"")</f>
        <v/>
      </c>
      <c r="F1564" s="12" t="str">
        <f t="shared" si="155"/>
        <v/>
      </c>
      <c r="G1564" s="12" t="str">
        <f t="shared" si="156"/>
        <v/>
      </c>
    </row>
    <row r="1565" spans="1:7" x14ac:dyDescent="0.25">
      <c r="A1565" s="8" t="str">
        <f t="shared" si="152"/>
        <v/>
      </c>
      <c r="B1565" s="2" t="str">
        <f t="shared" si="153"/>
        <v/>
      </c>
      <c r="C1565" s="2" t="str">
        <f t="shared" si="154"/>
        <v/>
      </c>
      <c r="D1565" s="2" t="str">
        <f>IF(ISNUMBER(A1565),COUNTIF(Calculations!B:B, A1565),"")</f>
        <v/>
      </c>
      <c r="E1565" s="2" t="str">
        <f>IF(ISNUMBER(A1565),COUNTIF(Calculations!A:A, A1565),"")</f>
        <v/>
      </c>
      <c r="F1565" s="12" t="str">
        <f t="shared" si="155"/>
        <v/>
      </c>
      <c r="G1565" s="12" t="str">
        <f t="shared" si="156"/>
        <v/>
      </c>
    </row>
    <row r="1566" spans="1:7" x14ac:dyDescent="0.25">
      <c r="A1566" s="8" t="str">
        <f t="shared" si="152"/>
        <v/>
      </c>
      <c r="B1566" s="2" t="str">
        <f t="shared" si="153"/>
        <v/>
      </c>
      <c r="C1566" s="2" t="str">
        <f t="shared" si="154"/>
        <v/>
      </c>
      <c r="D1566" s="2" t="str">
        <f>IF(ISNUMBER(A1566),COUNTIF(Calculations!B:B, A1566),"")</f>
        <v/>
      </c>
      <c r="E1566" s="2" t="str">
        <f>IF(ISNUMBER(A1566),COUNTIF(Calculations!A:A, A1566),"")</f>
        <v/>
      </c>
      <c r="F1566" s="12" t="str">
        <f t="shared" si="155"/>
        <v/>
      </c>
      <c r="G1566" s="12" t="str">
        <f t="shared" si="156"/>
        <v/>
      </c>
    </row>
    <row r="1567" spans="1:7" x14ac:dyDescent="0.25">
      <c r="A1567" s="8" t="str">
        <f t="shared" si="152"/>
        <v/>
      </c>
      <c r="B1567" s="2" t="str">
        <f t="shared" si="153"/>
        <v/>
      </c>
      <c r="C1567" s="2" t="str">
        <f t="shared" si="154"/>
        <v/>
      </c>
      <c r="D1567" s="2" t="str">
        <f>IF(ISNUMBER(A1567),COUNTIF(Calculations!B:B, A1567),"")</f>
        <v/>
      </c>
      <c r="E1567" s="2" t="str">
        <f>IF(ISNUMBER(A1567),COUNTIF(Calculations!A:A, A1567),"")</f>
        <v/>
      </c>
      <c r="F1567" s="12" t="str">
        <f t="shared" si="155"/>
        <v/>
      </c>
      <c r="G1567" s="12" t="str">
        <f t="shared" si="156"/>
        <v/>
      </c>
    </row>
    <row r="1568" spans="1:7" x14ac:dyDescent="0.25">
      <c r="A1568" s="8" t="str">
        <f t="shared" si="152"/>
        <v/>
      </c>
      <c r="B1568" s="2" t="str">
        <f t="shared" si="153"/>
        <v/>
      </c>
      <c r="C1568" s="2" t="str">
        <f t="shared" si="154"/>
        <v/>
      </c>
      <c r="D1568" s="2" t="str">
        <f>IF(ISNUMBER(A1568),COUNTIF(Calculations!B:B, A1568),"")</f>
        <v/>
      </c>
      <c r="E1568" s="2" t="str">
        <f>IF(ISNUMBER(A1568),COUNTIF(Calculations!A:A, A1568),"")</f>
        <v/>
      </c>
      <c r="F1568" s="12" t="str">
        <f t="shared" si="155"/>
        <v/>
      </c>
      <c r="G1568" s="12" t="str">
        <f t="shared" si="156"/>
        <v/>
      </c>
    </row>
    <row r="1569" spans="1:7" x14ac:dyDescent="0.25">
      <c r="A1569" s="8" t="str">
        <f t="shared" si="152"/>
        <v/>
      </c>
      <c r="B1569" s="2" t="str">
        <f t="shared" si="153"/>
        <v/>
      </c>
      <c r="C1569" s="2" t="str">
        <f t="shared" si="154"/>
        <v/>
      </c>
      <c r="D1569" s="2" t="str">
        <f>IF(ISNUMBER(A1569),COUNTIF(Calculations!B:B, A1569),"")</f>
        <v/>
      </c>
      <c r="E1569" s="2" t="str">
        <f>IF(ISNUMBER(A1569),COUNTIF(Calculations!A:A, A1569),"")</f>
        <v/>
      </c>
      <c r="F1569" s="12" t="str">
        <f t="shared" si="155"/>
        <v/>
      </c>
      <c r="G1569" s="12" t="str">
        <f t="shared" si="156"/>
        <v/>
      </c>
    </row>
    <row r="1570" spans="1:7" x14ac:dyDescent="0.25">
      <c r="A1570" s="8" t="str">
        <f t="shared" si="152"/>
        <v/>
      </c>
      <c r="B1570" s="2" t="str">
        <f t="shared" si="153"/>
        <v/>
      </c>
      <c r="C1570" s="2" t="str">
        <f t="shared" si="154"/>
        <v/>
      </c>
      <c r="D1570" s="2" t="str">
        <f>IF(ISNUMBER(A1570),COUNTIF(Calculations!B:B, A1570),"")</f>
        <v/>
      </c>
      <c r="E1570" s="2" t="str">
        <f>IF(ISNUMBER(A1570),COUNTIF(Calculations!A:A, A1570),"")</f>
        <v/>
      </c>
      <c r="F1570" s="12" t="str">
        <f t="shared" si="155"/>
        <v/>
      </c>
      <c r="G1570" s="12" t="str">
        <f t="shared" si="156"/>
        <v/>
      </c>
    </row>
    <row r="1571" spans="1:7" x14ac:dyDescent="0.25">
      <c r="A1571" s="8" t="str">
        <f t="shared" si="152"/>
        <v/>
      </c>
      <c r="B1571" s="2" t="str">
        <f t="shared" si="153"/>
        <v/>
      </c>
      <c r="C1571" s="2" t="str">
        <f t="shared" si="154"/>
        <v/>
      </c>
      <c r="D1571" s="2" t="str">
        <f>IF(ISNUMBER(A1571),COUNTIF(Calculations!B:B, A1571),"")</f>
        <v/>
      </c>
      <c r="E1571" s="2" t="str">
        <f>IF(ISNUMBER(A1571),COUNTIF(Calculations!A:A, A1571),"")</f>
        <v/>
      </c>
      <c r="F1571" s="12" t="str">
        <f t="shared" si="155"/>
        <v/>
      </c>
      <c r="G1571" s="12" t="str">
        <f t="shared" si="156"/>
        <v/>
      </c>
    </row>
    <row r="1572" spans="1:7" x14ac:dyDescent="0.25">
      <c r="A1572" s="8" t="str">
        <f t="shared" ref="A1572:A1635" si="157">IF(ISNUMBER(A1571),IF(A1571+1&lt;=MAX(IndirectStartDates,IndirectCompletedDates),A1571+1,""),"")</f>
        <v/>
      </c>
      <c r="B1572" s="2" t="str">
        <f t="shared" ref="B1572:B1635" si="158">IF(ISNUMBER(A1572),YEAR(A1572)&amp;"-"&amp;TEXT(WEEKNUM(A1572),"00"),"")</f>
        <v/>
      </c>
      <c r="C1572" s="2" t="str">
        <f t="shared" ref="C1572:C1635" si="159">IF(ISNUMBER(A1572),COUNTIFS(IndirectStartDates,"&lt;="&amp;A1572,IndirectCompletedDates,"&gt;"&amp;A1572) + COUNTIFS(IndirectStartDates,"&lt;="&amp;A1572,IndirectCompletedDates,""),"")</f>
        <v/>
      </c>
      <c r="D1572" s="2" t="str">
        <f>IF(ISNUMBER(A1572),COUNTIF(Calculations!B:B, A1572),"")</f>
        <v/>
      </c>
      <c r="E1572" s="2" t="str">
        <f>IF(ISNUMBER(A1572),COUNTIF(Calculations!A:A, A1572),"")</f>
        <v/>
      </c>
      <c r="F1572" s="12" t="str">
        <f t="shared" ref="F1572:F1635" si="160">IF(ISNUMBER(A1572),F1571 + D1572,"")</f>
        <v/>
      </c>
      <c r="G1572" s="12" t="str">
        <f t="shared" ref="G1572:G1635" si="161">IF(ISNUMBER(A1572),G1571 + E1572,"")</f>
        <v/>
      </c>
    </row>
    <row r="1573" spans="1:7" x14ac:dyDescent="0.25">
      <c r="A1573" s="8" t="str">
        <f t="shared" si="157"/>
        <v/>
      </c>
      <c r="B1573" s="2" t="str">
        <f t="shared" si="158"/>
        <v/>
      </c>
      <c r="C1573" s="2" t="str">
        <f t="shared" si="159"/>
        <v/>
      </c>
      <c r="D1573" s="2" t="str">
        <f>IF(ISNUMBER(A1573),COUNTIF(Calculations!B:B, A1573),"")</f>
        <v/>
      </c>
      <c r="E1573" s="2" t="str">
        <f>IF(ISNUMBER(A1573),COUNTIF(Calculations!A:A, A1573),"")</f>
        <v/>
      </c>
      <c r="F1573" s="12" t="str">
        <f t="shared" si="160"/>
        <v/>
      </c>
      <c r="G1573" s="12" t="str">
        <f t="shared" si="161"/>
        <v/>
      </c>
    </row>
    <row r="1574" spans="1:7" x14ac:dyDescent="0.25">
      <c r="A1574" s="8" t="str">
        <f t="shared" si="157"/>
        <v/>
      </c>
      <c r="B1574" s="2" t="str">
        <f t="shared" si="158"/>
        <v/>
      </c>
      <c r="C1574" s="2" t="str">
        <f t="shared" si="159"/>
        <v/>
      </c>
      <c r="D1574" s="2" t="str">
        <f>IF(ISNUMBER(A1574),COUNTIF(Calculations!B:B, A1574),"")</f>
        <v/>
      </c>
      <c r="E1574" s="2" t="str">
        <f>IF(ISNUMBER(A1574),COUNTIF(Calculations!A:A, A1574),"")</f>
        <v/>
      </c>
      <c r="F1574" s="12" t="str">
        <f t="shared" si="160"/>
        <v/>
      </c>
      <c r="G1574" s="12" t="str">
        <f t="shared" si="161"/>
        <v/>
      </c>
    </row>
    <row r="1575" spans="1:7" x14ac:dyDescent="0.25">
      <c r="A1575" s="8" t="str">
        <f t="shared" si="157"/>
        <v/>
      </c>
      <c r="B1575" s="2" t="str">
        <f t="shared" si="158"/>
        <v/>
      </c>
      <c r="C1575" s="2" t="str">
        <f t="shared" si="159"/>
        <v/>
      </c>
      <c r="D1575" s="2" t="str">
        <f>IF(ISNUMBER(A1575),COUNTIF(Calculations!B:B, A1575),"")</f>
        <v/>
      </c>
      <c r="E1575" s="2" t="str">
        <f>IF(ISNUMBER(A1575),COUNTIF(Calculations!A:A, A1575),"")</f>
        <v/>
      </c>
      <c r="F1575" s="12" t="str">
        <f t="shared" si="160"/>
        <v/>
      </c>
      <c r="G1575" s="12" t="str">
        <f t="shared" si="161"/>
        <v/>
      </c>
    </row>
    <row r="1576" spans="1:7" x14ac:dyDescent="0.25">
      <c r="A1576" s="8" t="str">
        <f t="shared" si="157"/>
        <v/>
      </c>
      <c r="B1576" s="2" t="str">
        <f t="shared" si="158"/>
        <v/>
      </c>
      <c r="C1576" s="2" t="str">
        <f t="shared" si="159"/>
        <v/>
      </c>
      <c r="D1576" s="2" t="str">
        <f>IF(ISNUMBER(A1576),COUNTIF(Calculations!B:B, A1576),"")</f>
        <v/>
      </c>
      <c r="E1576" s="2" t="str">
        <f>IF(ISNUMBER(A1576),COUNTIF(Calculations!A:A, A1576),"")</f>
        <v/>
      </c>
      <c r="F1576" s="12" t="str">
        <f t="shared" si="160"/>
        <v/>
      </c>
      <c r="G1576" s="12" t="str">
        <f t="shared" si="161"/>
        <v/>
      </c>
    </row>
    <row r="1577" spans="1:7" x14ac:dyDescent="0.25">
      <c r="A1577" s="8" t="str">
        <f t="shared" si="157"/>
        <v/>
      </c>
      <c r="B1577" s="2" t="str">
        <f t="shared" si="158"/>
        <v/>
      </c>
      <c r="C1577" s="2" t="str">
        <f t="shared" si="159"/>
        <v/>
      </c>
      <c r="D1577" s="2" t="str">
        <f>IF(ISNUMBER(A1577),COUNTIF(Calculations!B:B, A1577),"")</f>
        <v/>
      </c>
      <c r="E1577" s="2" t="str">
        <f>IF(ISNUMBER(A1577),COUNTIF(Calculations!A:A, A1577),"")</f>
        <v/>
      </c>
      <c r="F1577" s="12" t="str">
        <f t="shared" si="160"/>
        <v/>
      </c>
      <c r="G1577" s="12" t="str">
        <f t="shared" si="161"/>
        <v/>
      </c>
    </row>
    <row r="1578" spans="1:7" x14ac:dyDescent="0.25">
      <c r="A1578" s="8" t="str">
        <f t="shared" si="157"/>
        <v/>
      </c>
      <c r="B1578" s="2" t="str">
        <f t="shared" si="158"/>
        <v/>
      </c>
      <c r="C1578" s="2" t="str">
        <f t="shared" si="159"/>
        <v/>
      </c>
      <c r="D1578" s="2" t="str">
        <f>IF(ISNUMBER(A1578),COUNTIF(Calculations!B:B, A1578),"")</f>
        <v/>
      </c>
      <c r="E1578" s="2" t="str">
        <f>IF(ISNUMBER(A1578),COUNTIF(Calculations!A:A, A1578),"")</f>
        <v/>
      </c>
      <c r="F1578" s="12" t="str">
        <f t="shared" si="160"/>
        <v/>
      </c>
      <c r="G1578" s="12" t="str">
        <f t="shared" si="161"/>
        <v/>
      </c>
    </row>
    <row r="1579" spans="1:7" x14ac:dyDescent="0.25">
      <c r="A1579" s="8" t="str">
        <f t="shared" si="157"/>
        <v/>
      </c>
      <c r="B1579" s="2" t="str">
        <f t="shared" si="158"/>
        <v/>
      </c>
      <c r="C1579" s="2" t="str">
        <f t="shared" si="159"/>
        <v/>
      </c>
      <c r="D1579" s="2" t="str">
        <f>IF(ISNUMBER(A1579),COUNTIF(Calculations!B:B, A1579),"")</f>
        <v/>
      </c>
      <c r="E1579" s="2" t="str">
        <f>IF(ISNUMBER(A1579),COUNTIF(Calculations!A:A, A1579),"")</f>
        <v/>
      </c>
      <c r="F1579" s="12" t="str">
        <f t="shared" si="160"/>
        <v/>
      </c>
      <c r="G1579" s="12" t="str">
        <f t="shared" si="161"/>
        <v/>
      </c>
    </row>
    <row r="1580" spans="1:7" x14ac:dyDescent="0.25">
      <c r="A1580" s="8" t="str">
        <f t="shared" si="157"/>
        <v/>
      </c>
      <c r="B1580" s="2" t="str">
        <f t="shared" si="158"/>
        <v/>
      </c>
      <c r="C1580" s="2" t="str">
        <f t="shared" si="159"/>
        <v/>
      </c>
      <c r="D1580" s="2" t="str">
        <f>IF(ISNUMBER(A1580),COUNTIF(Calculations!B:B, A1580),"")</f>
        <v/>
      </c>
      <c r="E1580" s="2" t="str">
        <f>IF(ISNUMBER(A1580),COUNTIF(Calculations!A:A, A1580),"")</f>
        <v/>
      </c>
      <c r="F1580" s="12" t="str">
        <f t="shared" si="160"/>
        <v/>
      </c>
      <c r="G1580" s="12" t="str">
        <f t="shared" si="161"/>
        <v/>
      </c>
    </row>
    <row r="1581" spans="1:7" x14ac:dyDescent="0.25">
      <c r="A1581" s="8" t="str">
        <f t="shared" si="157"/>
        <v/>
      </c>
      <c r="B1581" s="2" t="str">
        <f t="shared" si="158"/>
        <v/>
      </c>
      <c r="C1581" s="2" t="str">
        <f t="shared" si="159"/>
        <v/>
      </c>
      <c r="D1581" s="2" t="str">
        <f>IF(ISNUMBER(A1581),COUNTIF(Calculations!B:B, A1581),"")</f>
        <v/>
      </c>
      <c r="E1581" s="2" t="str">
        <f>IF(ISNUMBER(A1581),COUNTIF(Calculations!A:A, A1581),"")</f>
        <v/>
      </c>
      <c r="F1581" s="12" t="str">
        <f t="shared" si="160"/>
        <v/>
      </c>
      <c r="G1581" s="12" t="str">
        <f t="shared" si="161"/>
        <v/>
      </c>
    </row>
    <row r="1582" spans="1:7" x14ac:dyDescent="0.25">
      <c r="A1582" s="8" t="str">
        <f t="shared" si="157"/>
        <v/>
      </c>
      <c r="B1582" s="2" t="str">
        <f t="shared" si="158"/>
        <v/>
      </c>
      <c r="C1582" s="2" t="str">
        <f t="shared" si="159"/>
        <v/>
      </c>
      <c r="D1582" s="2" t="str">
        <f>IF(ISNUMBER(A1582),COUNTIF(Calculations!B:B, A1582),"")</f>
        <v/>
      </c>
      <c r="E1582" s="2" t="str">
        <f>IF(ISNUMBER(A1582),COUNTIF(Calculations!A:A, A1582),"")</f>
        <v/>
      </c>
      <c r="F1582" s="12" t="str">
        <f t="shared" si="160"/>
        <v/>
      </c>
      <c r="G1582" s="12" t="str">
        <f t="shared" si="161"/>
        <v/>
      </c>
    </row>
    <row r="1583" spans="1:7" x14ac:dyDescent="0.25">
      <c r="A1583" s="8" t="str">
        <f t="shared" si="157"/>
        <v/>
      </c>
      <c r="B1583" s="2" t="str">
        <f t="shared" si="158"/>
        <v/>
      </c>
      <c r="C1583" s="2" t="str">
        <f t="shared" si="159"/>
        <v/>
      </c>
      <c r="D1583" s="2" t="str">
        <f>IF(ISNUMBER(A1583),COUNTIF(Calculations!B:B, A1583),"")</f>
        <v/>
      </c>
      <c r="E1583" s="2" t="str">
        <f>IF(ISNUMBER(A1583),COUNTIF(Calculations!A:A, A1583),"")</f>
        <v/>
      </c>
      <c r="F1583" s="12" t="str">
        <f t="shared" si="160"/>
        <v/>
      </c>
      <c r="G1583" s="12" t="str">
        <f t="shared" si="161"/>
        <v/>
      </c>
    </row>
    <row r="1584" spans="1:7" x14ac:dyDescent="0.25">
      <c r="A1584" s="8" t="str">
        <f t="shared" si="157"/>
        <v/>
      </c>
      <c r="B1584" s="2" t="str">
        <f t="shared" si="158"/>
        <v/>
      </c>
      <c r="C1584" s="2" t="str">
        <f t="shared" si="159"/>
        <v/>
      </c>
      <c r="D1584" s="2" t="str">
        <f>IF(ISNUMBER(A1584),COUNTIF(Calculations!B:B, A1584),"")</f>
        <v/>
      </c>
      <c r="E1584" s="2" t="str">
        <f>IF(ISNUMBER(A1584),COUNTIF(Calculations!A:A, A1584),"")</f>
        <v/>
      </c>
      <c r="F1584" s="12" t="str">
        <f t="shared" si="160"/>
        <v/>
      </c>
      <c r="G1584" s="12" t="str">
        <f t="shared" si="161"/>
        <v/>
      </c>
    </row>
    <row r="1585" spans="1:7" x14ac:dyDescent="0.25">
      <c r="A1585" s="8" t="str">
        <f t="shared" si="157"/>
        <v/>
      </c>
      <c r="B1585" s="2" t="str">
        <f t="shared" si="158"/>
        <v/>
      </c>
      <c r="C1585" s="2" t="str">
        <f t="shared" si="159"/>
        <v/>
      </c>
      <c r="D1585" s="2" t="str">
        <f>IF(ISNUMBER(A1585),COUNTIF(Calculations!B:B, A1585),"")</f>
        <v/>
      </c>
      <c r="E1585" s="2" t="str">
        <f>IF(ISNUMBER(A1585),COUNTIF(Calculations!A:A, A1585),"")</f>
        <v/>
      </c>
      <c r="F1585" s="12" t="str">
        <f t="shared" si="160"/>
        <v/>
      </c>
      <c r="G1585" s="12" t="str">
        <f t="shared" si="161"/>
        <v/>
      </c>
    </row>
    <row r="1586" spans="1:7" x14ac:dyDescent="0.25">
      <c r="A1586" s="8" t="str">
        <f t="shared" si="157"/>
        <v/>
      </c>
      <c r="B1586" s="2" t="str">
        <f t="shared" si="158"/>
        <v/>
      </c>
      <c r="C1586" s="2" t="str">
        <f t="shared" si="159"/>
        <v/>
      </c>
      <c r="D1586" s="2" t="str">
        <f>IF(ISNUMBER(A1586),COUNTIF(Calculations!B:B, A1586),"")</f>
        <v/>
      </c>
      <c r="E1586" s="2" t="str">
        <f>IF(ISNUMBER(A1586),COUNTIF(Calculations!A:A, A1586),"")</f>
        <v/>
      </c>
      <c r="F1586" s="12" t="str">
        <f t="shared" si="160"/>
        <v/>
      </c>
      <c r="G1586" s="12" t="str">
        <f t="shared" si="161"/>
        <v/>
      </c>
    </row>
    <row r="1587" spans="1:7" x14ac:dyDescent="0.25">
      <c r="A1587" s="8" t="str">
        <f t="shared" si="157"/>
        <v/>
      </c>
      <c r="B1587" s="2" t="str">
        <f t="shared" si="158"/>
        <v/>
      </c>
      <c r="C1587" s="2" t="str">
        <f t="shared" si="159"/>
        <v/>
      </c>
      <c r="D1587" s="2" t="str">
        <f>IF(ISNUMBER(A1587),COUNTIF(Calculations!B:B, A1587),"")</f>
        <v/>
      </c>
      <c r="E1587" s="2" t="str">
        <f>IF(ISNUMBER(A1587),COUNTIF(Calculations!A:A, A1587),"")</f>
        <v/>
      </c>
      <c r="F1587" s="12" t="str">
        <f t="shared" si="160"/>
        <v/>
      </c>
      <c r="G1587" s="12" t="str">
        <f t="shared" si="161"/>
        <v/>
      </c>
    </row>
    <row r="1588" spans="1:7" x14ac:dyDescent="0.25">
      <c r="A1588" s="8" t="str">
        <f t="shared" si="157"/>
        <v/>
      </c>
      <c r="B1588" s="2" t="str">
        <f t="shared" si="158"/>
        <v/>
      </c>
      <c r="C1588" s="2" t="str">
        <f t="shared" si="159"/>
        <v/>
      </c>
      <c r="D1588" s="2" t="str">
        <f>IF(ISNUMBER(A1588),COUNTIF(Calculations!B:B, A1588),"")</f>
        <v/>
      </c>
      <c r="E1588" s="2" t="str">
        <f>IF(ISNUMBER(A1588),COUNTIF(Calculations!A:A, A1588),"")</f>
        <v/>
      </c>
      <c r="F1588" s="12" t="str">
        <f t="shared" si="160"/>
        <v/>
      </c>
      <c r="G1588" s="12" t="str">
        <f t="shared" si="161"/>
        <v/>
      </c>
    </row>
    <row r="1589" spans="1:7" x14ac:dyDescent="0.25">
      <c r="A1589" s="8" t="str">
        <f t="shared" si="157"/>
        <v/>
      </c>
      <c r="B1589" s="2" t="str">
        <f t="shared" si="158"/>
        <v/>
      </c>
      <c r="C1589" s="2" t="str">
        <f t="shared" si="159"/>
        <v/>
      </c>
      <c r="D1589" s="2" t="str">
        <f>IF(ISNUMBER(A1589),COUNTIF(Calculations!B:B, A1589),"")</f>
        <v/>
      </c>
      <c r="E1589" s="2" t="str">
        <f>IF(ISNUMBER(A1589),COUNTIF(Calculations!A:A, A1589),"")</f>
        <v/>
      </c>
      <c r="F1589" s="12" t="str">
        <f t="shared" si="160"/>
        <v/>
      </c>
      <c r="G1589" s="12" t="str">
        <f t="shared" si="161"/>
        <v/>
      </c>
    </row>
    <row r="1590" spans="1:7" x14ac:dyDescent="0.25">
      <c r="A1590" s="8" t="str">
        <f t="shared" si="157"/>
        <v/>
      </c>
      <c r="B1590" s="2" t="str">
        <f t="shared" si="158"/>
        <v/>
      </c>
      <c r="C1590" s="2" t="str">
        <f t="shared" si="159"/>
        <v/>
      </c>
      <c r="D1590" s="2" t="str">
        <f>IF(ISNUMBER(A1590),COUNTIF(Calculations!B:B, A1590),"")</f>
        <v/>
      </c>
      <c r="E1590" s="2" t="str">
        <f>IF(ISNUMBER(A1590),COUNTIF(Calculations!A:A, A1590),"")</f>
        <v/>
      </c>
      <c r="F1590" s="12" t="str">
        <f t="shared" si="160"/>
        <v/>
      </c>
      <c r="G1590" s="12" t="str">
        <f t="shared" si="161"/>
        <v/>
      </c>
    </row>
    <row r="1591" spans="1:7" x14ac:dyDescent="0.25">
      <c r="A1591" s="8" t="str">
        <f t="shared" si="157"/>
        <v/>
      </c>
      <c r="B1591" s="2" t="str">
        <f t="shared" si="158"/>
        <v/>
      </c>
      <c r="C1591" s="2" t="str">
        <f t="shared" si="159"/>
        <v/>
      </c>
      <c r="D1591" s="2" t="str">
        <f>IF(ISNUMBER(A1591),COUNTIF(Calculations!B:B, A1591),"")</f>
        <v/>
      </c>
      <c r="E1591" s="2" t="str">
        <f>IF(ISNUMBER(A1591),COUNTIF(Calculations!A:A, A1591),"")</f>
        <v/>
      </c>
      <c r="F1591" s="12" t="str">
        <f t="shared" si="160"/>
        <v/>
      </c>
      <c r="G1591" s="12" t="str">
        <f t="shared" si="161"/>
        <v/>
      </c>
    </row>
    <row r="1592" spans="1:7" x14ac:dyDescent="0.25">
      <c r="A1592" s="8" t="str">
        <f t="shared" si="157"/>
        <v/>
      </c>
      <c r="B1592" s="2" t="str">
        <f t="shared" si="158"/>
        <v/>
      </c>
      <c r="C1592" s="2" t="str">
        <f t="shared" si="159"/>
        <v/>
      </c>
      <c r="D1592" s="2" t="str">
        <f>IF(ISNUMBER(A1592),COUNTIF(Calculations!B:B, A1592),"")</f>
        <v/>
      </c>
      <c r="E1592" s="2" t="str">
        <f>IF(ISNUMBER(A1592),COUNTIF(Calculations!A:A, A1592),"")</f>
        <v/>
      </c>
      <c r="F1592" s="12" t="str">
        <f t="shared" si="160"/>
        <v/>
      </c>
      <c r="G1592" s="12" t="str">
        <f t="shared" si="161"/>
        <v/>
      </c>
    </row>
    <row r="1593" spans="1:7" x14ac:dyDescent="0.25">
      <c r="A1593" s="8" t="str">
        <f t="shared" si="157"/>
        <v/>
      </c>
      <c r="B1593" s="2" t="str">
        <f t="shared" si="158"/>
        <v/>
      </c>
      <c r="C1593" s="2" t="str">
        <f t="shared" si="159"/>
        <v/>
      </c>
      <c r="D1593" s="2" t="str">
        <f>IF(ISNUMBER(A1593),COUNTIF(Calculations!B:B, A1593),"")</f>
        <v/>
      </c>
      <c r="E1593" s="2" t="str">
        <f>IF(ISNUMBER(A1593),COUNTIF(Calculations!A:A, A1593),"")</f>
        <v/>
      </c>
      <c r="F1593" s="12" t="str">
        <f t="shared" si="160"/>
        <v/>
      </c>
      <c r="G1593" s="12" t="str">
        <f t="shared" si="161"/>
        <v/>
      </c>
    </row>
    <row r="1594" spans="1:7" x14ac:dyDescent="0.25">
      <c r="A1594" s="8" t="str">
        <f t="shared" si="157"/>
        <v/>
      </c>
      <c r="B1594" s="2" t="str">
        <f t="shared" si="158"/>
        <v/>
      </c>
      <c r="C1594" s="2" t="str">
        <f t="shared" si="159"/>
        <v/>
      </c>
      <c r="D1594" s="2" t="str">
        <f>IF(ISNUMBER(A1594),COUNTIF(Calculations!B:B, A1594),"")</f>
        <v/>
      </c>
      <c r="E1594" s="2" t="str">
        <f>IF(ISNUMBER(A1594),COUNTIF(Calculations!A:A, A1594),"")</f>
        <v/>
      </c>
      <c r="F1594" s="12" t="str">
        <f t="shared" si="160"/>
        <v/>
      </c>
      <c r="G1594" s="12" t="str">
        <f t="shared" si="161"/>
        <v/>
      </c>
    </row>
    <row r="1595" spans="1:7" x14ac:dyDescent="0.25">
      <c r="A1595" s="8" t="str">
        <f t="shared" si="157"/>
        <v/>
      </c>
      <c r="B1595" s="2" t="str">
        <f t="shared" si="158"/>
        <v/>
      </c>
      <c r="C1595" s="2" t="str">
        <f t="shared" si="159"/>
        <v/>
      </c>
      <c r="D1595" s="2" t="str">
        <f>IF(ISNUMBER(A1595),COUNTIF(Calculations!B:B, A1595),"")</f>
        <v/>
      </c>
      <c r="E1595" s="2" t="str">
        <f>IF(ISNUMBER(A1595),COUNTIF(Calculations!A:A, A1595),"")</f>
        <v/>
      </c>
      <c r="F1595" s="12" t="str">
        <f t="shared" si="160"/>
        <v/>
      </c>
      <c r="G1595" s="12" t="str">
        <f t="shared" si="161"/>
        <v/>
      </c>
    </row>
    <row r="1596" spans="1:7" x14ac:dyDescent="0.25">
      <c r="A1596" s="8" t="str">
        <f t="shared" si="157"/>
        <v/>
      </c>
      <c r="B1596" s="2" t="str">
        <f t="shared" si="158"/>
        <v/>
      </c>
      <c r="C1596" s="2" t="str">
        <f t="shared" si="159"/>
        <v/>
      </c>
      <c r="D1596" s="2" t="str">
        <f>IF(ISNUMBER(A1596),COUNTIF(Calculations!B:B, A1596),"")</f>
        <v/>
      </c>
      <c r="E1596" s="2" t="str">
        <f>IF(ISNUMBER(A1596),COUNTIF(Calculations!A:A, A1596),"")</f>
        <v/>
      </c>
      <c r="F1596" s="12" t="str">
        <f t="shared" si="160"/>
        <v/>
      </c>
      <c r="G1596" s="12" t="str">
        <f t="shared" si="161"/>
        <v/>
      </c>
    </row>
    <row r="1597" spans="1:7" x14ac:dyDescent="0.25">
      <c r="A1597" s="8" t="str">
        <f t="shared" si="157"/>
        <v/>
      </c>
      <c r="B1597" s="2" t="str">
        <f t="shared" si="158"/>
        <v/>
      </c>
      <c r="C1597" s="2" t="str">
        <f t="shared" si="159"/>
        <v/>
      </c>
      <c r="D1597" s="2" t="str">
        <f>IF(ISNUMBER(A1597),COUNTIF(Calculations!B:B, A1597),"")</f>
        <v/>
      </c>
      <c r="E1597" s="2" t="str">
        <f>IF(ISNUMBER(A1597),COUNTIF(Calculations!A:A, A1597),"")</f>
        <v/>
      </c>
      <c r="F1597" s="12" t="str">
        <f t="shared" si="160"/>
        <v/>
      </c>
      <c r="G1597" s="12" t="str">
        <f t="shared" si="161"/>
        <v/>
      </c>
    </row>
    <row r="1598" spans="1:7" x14ac:dyDescent="0.25">
      <c r="A1598" s="8" t="str">
        <f t="shared" si="157"/>
        <v/>
      </c>
      <c r="B1598" s="2" t="str">
        <f t="shared" si="158"/>
        <v/>
      </c>
      <c r="C1598" s="2" t="str">
        <f t="shared" si="159"/>
        <v/>
      </c>
      <c r="D1598" s="2" t="str">
        <f>IF(ISNUMBER(A1598),COUNTIF(Calculations!B:B, A1598),"")</f>
        <v/>
      </c>
      <c r="E1598" s="2" t="str">
        <f>IF(ISNUMBER(A1598),COUNTIF(Calculations!A:A, A1598),"")</f>
        <v/>
      </c>
      <c r="F1598" s="12" t="str">
        <f t="shared" si="160"/>
        <v/>
      </c>
      <c r="G1598" s="12" t="str">
        <f t="shared" si="161"/>
        <v/>
      </c>
    </row>
    <row r="1599" spans="1:7" x14ac:dyDescent="0.25">
      <c r="A1599" s="8" t="str">
        <f t="shared" si="157"/>
        <v/>
      </c>
      <c r="B1599" s="2" t="str">
        <f t="shared" si="158"/>
        <v/>
      </c>
      <c r="C1599" s="2" t="str">
        <f t="shared" si="159"/>
        <v/>
      </c>
      <c r="D1599" s="2" t="str">
        <f>IF(ISNUMBER(A1599),COUNTIF(Calculations!B:B, A1599),"")</f>
        <v/>
      </c>
      <c r="E1599" s="2" t="str">
        <f>IF(ISNUMBER(A1599),COUNTIF(Calculations!A:A, A1599),"")</f>
        <v/>
      </c>
      <c r="F1599" s="12" t="str">
        <f t="shared" si="160"/>
        <v/>
      </c>
      <c r="G1599" s="12" t="str">
        <f t="shared" si="161"/>
        <v/>
      </c>
    </row>
    <row r="1600" spans="1:7" x14ac:dyDescent="0.25">
      <c r="A1600" s="8" t="str">
        <f t="shared" si="157"/>
        <v/>
      </c>
      <c r="B1600" s="2" t="str">
        <f t="shared" si="158"/>
        <v/>
      </c>
      <c r="C1600" s="2" t="str">
        <f t="shared" si="159"/>
        <v/>
      </c>
      <c r="D1600" s="2" t="str">
        <f>IF(ISNUMBER(A1600),COUNTIF(Calculations!B:B, A1600),"")</f>
        <v/>
      </c>
      <c r="E1600" s="2" t="str">
        <f>IF(ISNUMBER(A1600),COUNTIF(Calculations!A:A, A1600),"")</f>
        <v/>
      </c>
      <c r="F1600" s="12" t="str">
        <f t="shared" si="160"/>
        <v/>
      </c>
      <c r="G1600" s="12" t="str">
        <f t="shared" si="161"/>
        <v/>
      </c>
    </row>
    <row r="1601" spans="1:7" x14ac:dyDescent="0.25">
      <c r="A1601" s="8" t="str">
        <f t="shared" si="157"/>
        <v/>
      </c>
      <c r="B1601" s="2" t="str">
        <f t="shared" si="158"/>
        <v/>
      </c>
      <c r="C1601" s="2" t="str">
        <f t="shared" si="159"/>
        <v/>
      </c>
      <c r="D1601" s="2" t="str">
        <f>IF(ISNUMBER(A1601),COUNTIF(Calculations!B:B, A1601),"")</f>
        <v/>
      </c>
      <c r="E1601" s="2" t="str">
        <f>IF(ISNUMBER(A1601),COUNTIF(Calculations!A:A, A1601),"")</f>
        <v/>
      </c>
      <c r="F1601" s="12" t="str">
        <f t="shared" si="160"/>
        <v/>
      </c>
      <c r="G1601" s="12" t="str">
        <f t="shared" si="161"/>
        <v/>
      </c>
    </row>
    <row r="1602" spans="1:7" x14ac:dyDescent="0.25">
      <c r="A1602" s="8" t="str">
        <f t="shared" si="157"/>
        <v/>
      </c>
      <c r="B1602" s="2" t="str">
        <f t="shared" si="158"/>
        <v/>
      </c>
      <c r="C1602" s="2" t="str">
        <f t="shared" si="159"/>
        <v/>
      </c>
      <c r="D1602" s="2" t="str">
        <f>IF(ISNUMBER(A1602),COUNTIF(Calculations!B:B, A1602),"")</f>
        <v/>
      </c>
      <c r="E1602" s="2" t="str">
        <f>IF(ISNUMBER(A1602),COUNTIF(Calculations!A:A, A1602),"")</f>
        <v/>
      </c>
      <c r="F1602" s="12" t="str">
        <f t="shared" si="160"/>
        <v/>
      </c>
      <c r="G1602" s="12" t="str">
        <f t="shared" si="161"/>
        <v/>
      </c>
    </row>
    <row r="1603" spans="1:7" x14ac:dyDescent="0.25">
      <c r="A1603" s="8" t="str">
        <f t="shared" si="157"/>
        <v/>
      </c>
      <c r="B1603" s="2" t="str">
        <f t="shared" si="158"/>
        <v/>
      </c>
      <c r="C1603" s="2" t="str">
        <f t="shared" si="159"/>
        <v/>
      </c>
      <c r="D1603" s="2" t="str">
        <f>IF(ISNUMBER(A1603),COUNTIF(Calculations!B:B, A1603),"")</f>
        <v/>
      </c>
      <c r="E1603" s="2" t="str">
        <f>IF(ISNUMBER(A1603),COUNTIF(Calculations!A:A, A1603),"")</f>
        <v/>
      </c>
      <c r="F1603" s="12" t="str">
        <f t="shared" si="160"/>
        <v/>
      </c>
      <c r="G1603" s="12" t="str">
        <f t="shared" si="161"/>
        <v/>
      </c>
    </row>
    <row r="1604" spans="1:7" x14ac:dyDescent="0.25">
      <c r="A1604" s="8" t="str">
        <f t="shared" si="157"/>
        <v/>
      </c>
      <c r="B1604" s="2" t="str">
        <f t="shared" si="158"/>
        <v/>
      </c>
      <c r="C1604" s="2" t="str">
        <f t="shared" si="159"/>
        <v/>
      </c>
      <c r="D1604" s="2" t="str">
        <f>IF(ISNUMBER(A1604),COUNTIF(Calculations!B:B, A1604),"")</f>
        <v/>
      </c>
      <c r="E1604" s="2" t="str">
        <f>IF(ISNUMBER(A1604),COUNTIF(Calculations!A:A, A1604),"")</f>
        <v/>
      </c>
      <c r="F1604" s="12" t="str">
        <f t="shared" si="160"/>
        <v/>
      </c>
      <c r="G1604" s="12" t="str">
        <f t="shared" si="161"/>
        <v/>
      </c>
    </row>
    <row r="1605" spans="1:7" x14ac:dyDescent="0.25">
      <c r="A1605" s="8" t="str">
        <f t="shared" si="157"/>
        <v/>
      </c>
      <c r="B1605" s="2" t="str">
        <f t="shared" si="158"/>
        <v/>
      </c>
      <c r="C1605" s="2" t="str">
        <f t="shared" si="159"/>
        <v/>
      </c>
      <c r="D1605" s="2" t="str">
        <f>IF(ISNUMBER(A1605),COUNTIF(Calculations!B:B, A1605),"")</f>
        <v/>
      </c>
      <c r="E1605" s="2" t="str">
        <f>IF(ISNUMBER(A1605),COUNTIF(Calculations!A:A, A1605),"")</f>
        <v/>
      </c>
      <c r="F1605" s="12" t="str">
        <f t="shared" si="160"/>
        <v/>
      </c>
      <c r="G1605" s="12" t="str">
        <f t="shared" si="161"/>
        <v/>
      </c>
    </row>
    <row r="1606" spans="1:7" x14ac:dyDescent="0.25">
      <c r="A1606" s="8" t="str">
        <f t="shared" si="157"/>
        <v/>
      </c>
      <c r="B1606" s="2" t="str">
        <f t="shared" si="158"/>
        <v/>
      </c>
      <c r="C1606" s="2" t="str">
        <f t="shared" si="159"/>
        <v/>
      </c>
      <c r="D1606" s="2" t="str">
        <f>IF(ISNUMBER(A1606),COUNTIF(Calculations!B:B, A1606),"")</f>
        <v/>
      </c>
      <c r="E1606" s="2" t="str">
        <f>IF(ISNUMBER(A1606),COUNTIF(Calculations!A:A, A1606),"")</f>
        <v/>
      </c>
      <c r="F1606" s="12" t="str">
        <f t="shared" si="160"/>
        <v/>
      </c>
      <c r="G1606" s="12" t="str">
        <f t="shared" si="161"/>
        <v/>
      </c>
    </row>
    <row r="1607" spans="1:7" x14ac:dyDescent="0.25">
      <c r="A1607" s="8" t="str">
        <f t="shared" si="157"/>
        <v/>
      </c>
      <c r="B1607" s="2" t="str">
        <f t="shared" si="158"/>
        <v/>
      </c>
      <c r="C1607" s="2" t="str">
        <f t="shared" si="159"/>
        <v/>
      </c>
      <c r="D1607" s="2" t="str">
        <f>IF(ISNUMBER(A1607),COUNTIF(Calculations!B:B, A1607),"")</f>
        <v/>
      </c>
      <c r="E1607" s="2" t="str">
        <f>IF(ISNUMBER(A1607),COUNTIF(Calculations!A:A, A1607),"")</f>
        <v/>
      </c>
      <c r="F1607" s="12" t="str">
        <f t="shared" si="160"/>
        <v/>
      </c>
      <c r="G1607" s="12" t="str">
        <f t="shared" si="161"/>
        <v/>
      </c>
    </row>
    <row r="1608" spans="1:7" x14ac:dyDescent="0.25">
      <c r="A1608" s="8" t="str">
        <f t="shared" si="157"/>
        <v/>
      </c>
      <c r="B1608" s="2" t="str">
        <f t="shared" si="158"/>
        <v/>
      </c>
      <c r="C1608" s="2" t="str">
        <f t="shared" si="159"/>
        <v/>
      </c>
      <c r="D1608" s="2" t="str">
        <f>IF(ISNUMBER(A1608),COUNTIF(Calculations!B:B, A1608),"")</f>
        <v/>
      </c>
      <c r="E1608" s="2" t="str">
        <f>IF(ISNUMBER(A1608),COUNTIF(Calculations!A:A, A1608),"")</f>
        <v/>
      </c>
      <c r="F1608" s="12" t="str">
        <f t="shared" si="160"/>
        <v/>
      </c>
      <c r="G1608" s="12" t="str">
        <f t="shared" si="161"/>
        <v/>
      </c>
    </row>
    <row r="1609" spans="1:7" x14ac:dyDescent="0.25">
      <c r="A1609" s="8" t="str">
        <f t="shared" si="157"/>
        <v/>
      </c>
      <c r="B1609" s="2" t="str">
        <f t="shared" si="158"/>
        <v/>
      </c>
      <c r="C1609" s="2" t="str">
        <f t="shared" si="159"/>
        <v/>
      </c>
      <c r="D1609" s="2" t="str">
        <f>IF(ISNUMBER(A1609),COUNTIF(Calculations!B:B, A1609),"")</f>
        <v/>
      </c>
      <c r="E1609" s="2" t="str">
        <f>IF(ISNUMBER(A1609),COUNTIF(Calculations!A:A, A1609),"")</f>
        <v/>
      </c>
      <c r="F1609" s="12" t="str">
        <f t="shared" si="160"/>
        <v/>
      </c>
      <c r="G1609" s="12" t="str">
        <f t="shared" si="161"/>
        <v/>
      </c>
    </row>
    <row r="1610" spans="1:7" x14ac:dyDescent="0.25">
      <c r="A1610" s="8" t="str">
        <f t="shared" si="157"/>
        <v/>
      </c>
      <c r="B1610" s="2" t="str">
        <f t="shared" si="158"/>
        <v/>
      </c>
      <c r="C1610" s="2" t="str">
        <f t="shared" si="159"/>
        <v/>
      </c>
      <c r="D1610" s="2" t="str">
        <f>IF(ISNUMBER(A1610),COUNTIF(Calculations!B:B, A1610),"")</f>
        <v/>
      </c>
      <c r="E1610" s="2" t="str">
        <f>IF(ISNUMBER(A1610),COUNTIF(Calculations!A:A, A1610),"")</f>
        <v/>
      </c>
      <c r="F1610" s="12" t="str">
        <f t="shared" si="160"/>
        <v/>
      </c>
      <c r="G1610" s="12" t="str">
        <f t="shared" si="161"/>
        <v/>
      </c>
    </row>
    <row r="1611" spans="1:7" x14ac:dyDescent="0.25">
      <c r="A1611" s="8" t="str">
        <f t="shared" si="157"/>
        <v/>
      </c>
      <c r="B1611" s="2" t="str">
        <f t="shared" si="158"/>
        <v/>
      </c>
      <c r="C1611" s="2" t="str">
        <f t="shared" si="159"/>
        <v/>
      </c>
      <c r="D1611" s="2" t="str">
        <f>IF(ISNUMBER(A1611),COUNTIF(Calculations!B:B, A1611),"")</f>
        <v/>
      </c>
      <c r="E1611" s="2" t="str">
        <f>IF(ISNUMBER(A1611),COUNTIF(Calculations!A:A, A1611),"")</f>
        <v/>
      </c>
      <c r="F1611" s="12" t="str">
        <f t="shared" si="160"/>
        <v/>
      </c>
      <c r="G1611" s="12" t="str">
        <f t="shared" si="161"/>
        <v/>
      </c>
    </row>
    <row r="1612" spans="1:7" x14ac:dyDescent="0.25">
      <c r="A1612" s="8" t="str">
        <f t="shared" si="157"/>
        <v/>
      </c>
      <c r="B1612" s="2" t="str">
        <f t="shared" si="158"/>
        <v/>
      </c>
      <c r="C1612" s="2" t="str">
        <f t="shared" si="159"/>
        <v/>
      </c>
      <c r="D1612" s="2" t="str">
        <f>IF(ISNUMBER(A1612),COUNTIF(Calculations!B:B, A1612),"")</f>
        <v/>
      </c>
      <c r="E1612" s="2" t="str">
        <f>IF(ISNUMBER(A1612),COUNTIF(Calculations!A:A, A1612),"")</f>
        <v/>
      </c>
      <c r="F1612" s="12" t="str">
        <f t="shared" si="160"/>
        <v/>
      </c>
      <c r="G1612" s="12" t="str">
        <f t="shared" si="161"/>
        <v/>
      </c>
    </row>
    <row r="1613" spans="1:7" x14ac:dyDescent="0.25">
      <c r="A1613" s="8" t="str">
        <f t="shared" si="157"/>
        <v/>
      </c>
      <c r="B1613" s="2" t="str">
        <f t="shared" si="158"/>
        <v/>
      </c>
      <c r="C1613" s="2" t="str">
        <f t="shared" si="159"/>
        <v/>
      </c>
      <c r="D1613" s="2" t="str">
        <f>IF(ISNUMBER(A1613),COUNTIF(Calculations!B:B, A1613),"")</f>
        <v/>
      </c>
      <c r="E1613" s="2" t="str">
        <f>IF(ISNUMBER(A1613),COUNTIF(Calculations!A:A, A1613),"")</f>
        <v/>
      </c>
      <c r="F1613" s="12" t="str">
        <f t="shared" si="160"/>
        <v/>
      </c>
      <c r="G1613" s="12" t="str">
        <f t="shared" si="161"/>
        <v/>
      </c>
    </row>
    <row r="1614" spans="1:7" x14ac:dyDescent="0.25">
      <c r="A1614" s="8" t="str">
        <f t="shared" si="157"/>
        <v/>
      </c>
      <c r="B1614" s="2" t="str">
        <f t="shared" si="158"/>
        <v/>
      </c>
      <c r="C1614" s="2" t="str">
        <f t="shared" si="159"/>
        <v/>
      </c>
      <c r="D1614" s="2" t="str">
        <f>IF(ISNUMBER(A1614),COUNTIF(Calculations!B:B, A1614),"")</f>
        <v/>
      </c>
      <c r="E1614" s="2" t="str">
        <f>IF(ISNUMBER(A1614),COUNTIF(Calculations!A:A, A1614),"")</f>
        <v/>
      </c>
      <c r="F1614" s="12" t="str">
        <f t="shared" si="160"/>
        <v/>
      </c>
      <c r="G1614" s="12" t="str">
        <f t="shared" si="161"/>
        <v/>
      </c>
    </row>
    <row r="1615" spans="1:7" x14ac:dyDescent="0.25">
      <c r="A1615" s="8" t="str">
        <f t="shared" si="157"/>
        <v/>
      </c>
      <c r="B1615" s="2" t="str">
        <f t="shared" si="158"/>
        <v/>
      </c>
      <c r="C1615" s="2" t="str">
        <f t="shared" si="159"/>
        <v/>
      </c>
      <c r="D1615" s="2" t="str">
        <f>IF(ISNUMBER(A1615),COUNTIF(Calculations!B:B, A1615),"")</f>
        <v/>
      </c>
      <c r="E1615" s="2" t="str">
        <f>IF(ISNUMBER(A1615),COUNTIF(Calculations!A:A, A1615),"")</f>
        <v/>
      </c>
      <c r="F1615" s="12" t="str">
        <f t="shared" si="160"/>
        <v/>
      </c>
      <c r="G1615" s="12" t="str">
        <f t="shared" si="161"/>
        <v/>
      </c>
    </row>
    <row r="1616" spans="1:7" x14ac:dyDescent="0.25">
      <c r="A1616" s="8" t="str">
        <f t="shared" si="157"/>
        <v/>
      </c>
      <c r="B1616" s="2" t="str">
        <f t="shared" si="158"/>
        <v/>
      </c>
      <c r="C1616" s="2" t="str">
        <f t="shared" si="159"/>
        <v/>
      </c>
      <c r="D1616" s="2" t="str">
        <f>IF(ISNUMBER(A1616),COUNTIF(Calculations!B:B, A1616),"")</f>
        <v/>
      </c>
      <c r="E1616" s="2" t="str">
        <f>IF(ISNUMBER(A1616),COUNTIF(Calculations!A:A, A1616),"")</f>
        <v/>
      </c>
      <c r="F1616" s="12" t="str">
        <f t="shared" si="160"/>
        <v/>
      </c>
      <c r="G1616" s="12" t="str">
        <f t="shared" si="161"/>
        <v/>
      </c>
    </row>
    <row r="1617" spans="1:7" x14ac:dyDescent="0.25">
      <c r="A1617" s="8" t="str">
        <f t="shared" si="157"/>
        <v/>
      </c>
      <c r="B1617" s="2" t="str">
        <f t="shared" si="158"/>
        <v/>
      </c>
      <c r="C1617" s="2" t="str">
        <f t="shared" si="159"/>
        <v/>
      </c>
      <c r="D1617" s="2" t="str">
        <f>IF(ISNUMBER(A1617),COUNTIF(Calculations!B:B, A1617),"")</f>
        <v/>
      </c>
      <c r="E1617" s="2" t="str">
        <f>IF(ISNUMBER(A1617),COUNTIF(Calculations!A:A, A1617),"")</f>
        <v/>
      </c>
      <c r="F1617" s="12" t="str">
        <f t="shared" si="160"/>
        <v/>
      </c>
      <c r="G1617" s="12" t="str">
        <f t="shared" si="161"/>
        <v/>
      </c>
    </row>
    <row r="1618" spans="1:7" x14ac:dyDescent="0.25">
      <c r="A1618" s="8" t="str">
        <f t="shared" si="157"/>
        <v/>
      </c>
      <c r="B1618" s="2" t="str">
        <f t="shared" si="158"/>
        <v/>
      </c>
      <c r="C1618" s="2" t="str">
        <f t="shared" si="159"/>
        <v/>
      </c>
      <c r="D1618" s="2" t="str">
        <f>IF(ISNUMBER(A1618),COUNTIF(Calculations!B:B, A1618),"")</f>
        <v/>
      </c>
      <c r="E1618" s="2" t="str">
        <f>IF(ISNUMBER(A1618),COUNTIF(Calculations!A:A, A1618),"")</f>
        <v/>
      </c>
      <c r="F1618" s="12" t="str">
        <f t="shared" si="160"/>
        <v/>
      </c>
      <c r="G1618" s="12" t="str">
        <f t="shared" si="161"/>
        <v/>
      </c>
    </row>
    <row r="1619" spans="1:7" x14ac:dyDescent="0.25">
      <c r="A1619" s="8" t="str">
        <f t="shared" si="157"/>
        <v/>
      </c>
      <c r="B1619" s="2" t="str">
        <f t="shared" si="158"/>
        <v/>
      </c>
      <c r="C1619" s="2" t="str">
        <f t="shared" si="159"/>
        <v/>
      </c>
      <c r="D1619" s="2" t="str">
        <f>IF(ISNUMBER(A1619),COUNTIF(Calculations!B:B, A1619),"")</f>
        <v/>
      </c>
      <c r="E1619" s="2" t="str">
        <f>IF(ISNUMBER(A1619),COUNTIF(Calculations!A:A, A1619),"")</f>
        <v/>
      </c>
      <c r="F1619" s="12" t="str">
        <f t="shared" si="160"/>
        <v/>
      </c>
      <c r="G1619" s="12" t="str">
        <f t="shared" si="161"/>
        <v/>
      </c>
    </row>
    <row r="1620" spans="1:7" x14ac:dyDescent="0.25">
      <c r="A1620" s="8" t="str">
        <f t="shared" si="157"/>
        <v/>
      </c>
      <c r="B1620" s="2" t="str">
        <f t="shared" si="158"/>
        <v/>
      </c>
      <c r="C1620" s="2" t="str">
        <f t="shared" si="159"/>
        <v/>
      </c>
      <c r="D1620" s="2" t="str">
        <f>IF(ISNUMBER(A1620),COUNTIF(Calculations!B:B, A1620),"")</f>
        <v/>
      </c>
      <c r="E1620" s="2" t="str">
        <f>IF(ISNUMBER(A1620),COUNTIF(Calculations!A:A, A1620),"")</f>
        <v/>
      </c>
      <c r="F1620" s="12" t="str">
        <f t="shared" si="160"/>
        <v/>
      </c>
      <c r="G1620" s="12" t="str">
        <f t="shared" si="161"/>
        <v/>
      </c>
    </row>
    <row r="1621" spans="1:7" x14ac:dyDescent="0.25">
      <c r="A1621" s="8" t="str">
        <f t="shared" si="157"/>
        <v/>
      </c>
      <c r="B1621" s="2" t="str">
        <f t="shared" si="158"/>
        <v/>
      </c>
      <c r="C1621" s="2" t="str">
        <f t="shared" si="159"/>
        <v/>
      </c>
      <c r="D1621" s="2" t="str">
        <f>IF(ISNUMBER(A1621),COUNTIF(Calculations!B:B, A1621),"")</f>
        <v/>
      </c>
      <c r="E1621" s="2" t="str">
        <f>IF(ISNUMBER(A1621),COUNTIF(Calculations!A:A, A1621),"")</f>
        <v/>
      </c>
      <c r="F1621" s="12" t="str">
        <f t="shared" si="160"/>
        <v/>
      </c>
      <c r="G1621" s="12" t="str">
        <f t="shared" si="161"/>
        <v/>
      </c>
    </row>
    <row r="1622" spans="1:7" x14ac:dyDescent="0.25">
      <c r="A1622" s="8" t="str">
        <f t="shared" si="157"/>
        <v/>
      </c>
      <c r="B1622" s="2" t="str">
        <f t="shared" si="158"/>
        <v/>
      </c>
      <c r="C1622" s="2" t="str">
        <f t="shared" si="159"/>
        <v/>
      </c>
      <c r="D1622" s="2" t="str">
        <f>IF(ISNUMBER(A1622),COUNTIF(Calculations!B:B, A1622),"")</f>
        <v/>
      </c>
      <c r="E1622" s="2" t="str">
        <f>IF(ISNUMBER(A1622),COUNTIF(Calculations!A:A, A1622),"")</f>
        <v/>
      </c>
      <c r="F1622" s="12" t="str">
        <f t="shared" si="160"/>
        <v/>
      </c>
      <c r="G1622" s="12" t="str">
        <f t="shared" si="161"/>
        <v/>
      </c>
    </row>
    <row r="1623" spans="1:7" x14ac:dyDescent="0.25">
      <c r="A1623" s="8" t="str">
        <f t="shared" si="157"/>
        <v/>
      </c>
      <c r="B1623" s="2" t="str">
        <f t="shared" si="158"/>
        <v/>
      </c>
      <c r="C1623" s="2" t="str">
        <f t="shared" si="159"/>
        <v/>
      </c>
      <c r="D1623" s="2" t="str">
        <f>IF(ISNUMBER(A1623),COUNTIF(Calculations!B:B, A1623),"")</f>
        <v/>
      </c>
      <c r="E1623" s="2" t="str">
        <f>IF(ISNUMBER(A1623),COUNTIF(Calculations!A:A, A1623),"")</f>
        <v/>
      </c>
      <c r="F1623" s="12" t="str">
        <f t="shared" si="160"/>
        <v/>
      </c>
      <c r="G1623" s="12" t="str">
        <f t="shared" si="161"/>
        <v/>
      </c>
    </row>
    <row r="1624" spans="1:7" x14ac:dyDescent="0.25">
      <c r="A1624" s="8" t="str">
        <f t="shared" si="157"/>
        <v/>
      </c>
      <c r="B1624" s="2" t="str">
        <f t="shared" si="158"/>
        <v/>
      </c>
      <c r="C1624" s="2" t="str">
        <f t="shared" si="159"/>
        <v/>
      </c>
      <c r="D1624" s="2" t="str">
        <f>IF(ISNUMBER(A1624),COUNTIF(Calculations!B:B, A1624),"")</f>
        <v/>
      </c>
      <c r="E1624" s="2" t="str">
        <f>IF(ISNUMBER(A1624),COUNTIF(Calculations!A:A, A1624),"")</f>
        <v/>
      </c>
      <c r="F1624" s="12" t="str">
        <f t="shared" si="160"/>
        <v/>
      </c>
      <c r="G1624" s="12" t="str">
        <f t="shared" si="161"/>
        <v/>
      </c>
    </row>
    <row r="1625" spans="1:7" x14ac:dyDescent="0.25">
      <c r="A1625" s="8" t="str">
        <f t="shared" si="157"/>
        <v/>
      </c>
      <c r="B1625" s="2" t="str">
        <f t="shared" si="158"/>
        <v/>
      </c>
      <c r="C1625" s="2" t="str">
        <f t="shared" si="159"/>
        <v/>
      </c>
      <c r="D1625" s="2" t="str">
        <f>IF(ISNUMBER(A1625),COUNTIF(Calculations!B:B, A1625),"")</f>
        <v/>
      </c>
      <c r="E1625" s="2" t="str">
        <f>IF(ISNUMBER(A1625),COUNTIF(Calculations!A:A, A1625),"")</f>
        <v/>
      </c>
      <c r="F1625" s="12" t="str">
        <f t="shared" si="160"/>
        <v/>
      </c>
      <c r="G1625" s="12" t="str">
        <f t="shared" si="161"/>
        <v/>
      </c>
    </row>
    <row r="1626" spans="1:7" x14ac:dyDescent="0.25">
      <c r="A1626" s="8" t="str">
        <f t="shared" si="157"/>
        <v/>
      </c>
      <c r="B1626" s="2" t="str">
        <f t="shared" si="158"/>
        <v/>
      </c>
      <c r="C1626" s="2" t="str">
        <f t="shared" si="159"/>
        <v/>
      </c>
      <c r="D1626" s="2" t="str">
        <f>IF(ISNUMBER(A1626),COUNTIF(Calculations!B:B, A1626),"")</f>
        <v/>
      </c>
      <c r="E1626" s="2" t="str">
        <f>IF(ISNUMBER(A1626),COUNTIF(Calculations!A:A, A1626),"")</f>
        <v/>
      </c>
      <c r="F1626" s="12" t="str">
        <f t="shared" si="160"/>
        <v/>
      </c>
      <c r="G1626" s="12" t="str">
        <f t="shared" si="161"/>
        <v/>
      </c>
    </row>
    <row r="1627" spans="1:7" x14ac:dyDescent="0.25">
      <c r="A1627" s="8" t="str">
        <f t="shared" si="157"/>
        <v/>
      </c>
      <c r="B1627" s="2" t="str">
        <f t="shared" si="158"/>
        <v/>
      </c>
      <c r="C1627" s="2" t="str">
        <f t="shared" si="159"/>
        <v/>
      </c>
      <c r="D1627" s="2" t="str">
        <f>IF(ISNUMBER(A1627),COUNTIF(Calculations!B:B, A1627),"")</f>
        <v/>
      </c>
      <c r="E1627" s="2" t="str">
        <f>IF(ISNUMBER(A1627),COUNTIF(Calculations!A:A, A1627),"")</f>
        <v/>
      </c>
      <c r="F1627" s="12" t="str">
        <f t="shared" si="160"/>
        <v/>
      </c>
      <c r="G1627" s="12" t="str">
        <f t="shared" si="161"/>
        <v/>
      </c>
    </row>
    <row r="1628" spans="1:7" x14ac:dyDescent="0.25">
      <c r="A1628" s="8" t="str">
        <f t="shared" si="157"/>
        <v/>
      </c>
      <c r="B1628" s="2" t="str">
        <f t="shared" si="158"/>
        <v/>
      </c>
      <c r="C1628" s="2" t="str">
        <f t="shared" si="159"/>
        <v/>
      </c>
      <c r="D1628" s="2" t="str">
        <f>IF(ISNUMBER(A1628),COUNTIF(Calculations!B:B, A1628),"")</f>
        <v/>
      </c>
      <c r="E1628" s="2" t="str">
        <f>IF(ISNUMBER(A1628),COUNTIF(Calculations!A:A, A1628),"")</f>
        <v/>
      </c>
      <c r="F1628" s="12" t="str">
        <f t="shared" si="160"/>
        <v/>
      </c>
      <c r="G1628" s="12" t="str">
        <f t="shared" si="161"/>
        <v/>
      </c>
    </row>
    <row r="1629" spans="1:7" x14ac:dyDescent="0.25">
      <c r="A1629" s="8" t="str">
        <f t="shared" si="157"/>
        <v/>
      </c>
      <c r="B1629" s="2" t="str">
        <f t="shared" si="158"/>
        <v/>
      </c>
      <c r="C1629" s="2" t="str">
        <f t="shared" si="159"/>
        <v/>
      </c>
      <c r="D1629" s="2" t="str">
        <f>IF(ISNUMBER(A1629),COUNTIF(Calculations!B:B, A1629),"")</f>
        <v/>
      </c>
      <c r="E1629" s="2" t="str">
        <f>IF(ISNUMBER(A1629),COUNTIF(Calculations!A:A, A1629),"")</f>
        <v/>
      </c>
      <c r="F1629" s="12" t="str">
        <f t="shared" si="160"/>
        <v/>
      </c>
      <c r="G1629" s="12" t="str">
        <f t="shared" si="161"/>
        <v/>
      </c>
    </row>
    <row r="1630" spans="1:7" x14ac:dyDescent="0.25">
      <c r="A1630" s="8" t="str">
        <f t="shared" si="157"/>
        <v/>
      </c>
      <c r="B1630" s="2" t="str">
        <f t="shared" si="158"/>
        <v/>
      </c>
      <c r="C1630" s="2" t="str">
        <f t="shared" si="159"/>
        <v/>
      </c>
      <c r="D1630" s="2" t="str">
        <f>IF(ISNUMBER(A1630),COUNTIF(Calculations!B:B, A1630),"")</f>
        <v/>
      </c>
      <c r="E1630" s="2" t="str">
        <f>IF(ISNUMBER(A1630),COUNTIF(Calculations!A:A, A1630),"")</f>
        <v/>
      </c>
      <c r="F1630" s="12" t="str">
        <f t="shared" si="160"/>
        <v/>
      </c>
      <c r="G1630" s="12" t="str">
        <f t="shared" si="161"/>
        <v/>
      </c>
    </row>
    <row r="1631" spans="1:7" x14ac:dyDescent="0.25">
      <c r="A1631" s="8" t="str">
        <f t="shared" si="157"/>
        <v/>
      </c>
      <c r="B1631" s="2" t="str">
        <f t="shared" si="158"/>
        <v/>
      </c>
      <c r="C1631" s="2" t="str">
        <f t="shared" si="159"/>
        <v/>
      </c>
      <c r="D1631" s="2" t="str">
        <f>IF(ISNUMBER(A1631),COUNTIF(Calculations!B:B, A1631),"")</f>
        <v/>
      </c>
      <c r="E1631" s="2" t="str">
        <f>IF(ISNUMBER(A1631),COUNTIF(Calculations!A:A, A1631),"")</f>
        <v/>
      </c>
      <c r="F1631" s="12" t="str">
        <f t="shared" si="160"/>
        <v/>
      </c>
      <c r="G1631" s="12" t="str">
        <f t="shared" si="161"/>
        <v/>
      </c>
    </row>
    <row r="1632" spans="1:7" x14ac:dyDescent="0.25">
      <c r="A1632" s="8" t="str">
        <f t="shared" si="157"/>
        <v/>
      </c>
      <c r="B1632" s="2" t="str">
        <f t="shared" si="158"/>
        <v/>
      </c>
      <c r="C1632" s="2" t="str">
        <f t="shared" si="159"/>
        <v/>
      </c>
      <c r="D1632" s="2" t="str">
        <f>IF(ISNUMBER(A1632),COUNTIF(Calculations!B:B, A1632),"")</f>
        <v/>
      </c>
      <c r="E1632" s="2" t="str">
        <f>IF(ISNUMBER(A1632),COUNTIF(Calculations!A:A, A1632),"")</f>
        <v/>
      </c>
      <c r="F1632" s="12" t="str">
        <f t="shared" si="160"/>
        <v/>
      </c>
      <c r="G1632" s="12" t="str">
        <f t="shared" si="161"/>
        <v/>
      </c>
    </row>
    <row r="1633" spans="1:7" x14ac:dyDescent="0.25">
      <c r="A1633" s="8" t="str">
        <f t="shared" si="157"/>
        <v/>
      </c>
      <c r="B1633" s="2" t="str">
        <f t="shared" si="158"/>
        <v/>
      </c>
      <c r="C1633" s="2" t="str">
        <f t="shared" si="159"/>
        <v/>
      </c>
      <c r="D1633" s="2" t="str">
        <f>IF(ISNUMBER(A1633),COUNTIF(Calculations!B:B, A1633),"")</f>
        <v/>
      </c>
      <c r="E1633" s="2" t="str">
        <f>IF(ISNUMBER(A1633),COUNTIF(Calculations!A:A, A1633),"")</f>
        <v/>
      </c>
      <c r="F1633" s="12" t="str">
        <f t="shared" si="160"/>
        <v/>
      </c>
      <c r="G1633" s="12" t="str">
        <f t="shared" si="161"/>
        <v/>
      </c>
    </row>
    <row r="1634" spans="1:7" x14ac:dyDescent="0.25">
      <c r="A1634" s="8" t="str">
        <f t="shared" si="157"/>
        <v/>
      </c>
      <c r="B1634" s="2" t="str">
        <f t="shared" si="158"/>
        <v/>
      </c>
      <c r="C1634" s="2" t="str">
        <f t="shared" si="159"/>
        <v/>
      </c>
      <c r="D1634" s="2" t="str">
        <f>IF(ISNUMBER(A1634),COUNTIF(Calculations!B:B, A1634),"")</f>
        <v/>
      </c>
      <c r="E1634" s="2" t="str">
        <f>IF(ISNUMBER(A1634),COUNTIF(Calculations!A:A, A1634),"")</f>
        <v/>
      </c>
      <c r="F1634" s="12" t="str">
        <f t="shared" si="160"/>
        <v/>
      </c>
      <c r="G1634" s="12" t="str">
        <f t="shared" si="161"/>
        <v/>
      </c>
    </row>
    <row r="1635" spans="1:7" x14ac:dyDescent="0.25">
      <c r="A1635" s="8" t="str">
        <f t="shared" si="157"/>
        <v/>
      </c>
      <c r="B1635" s="2" t="str">
        <f t="shared" si="158"/>
        <v/>
      </c>
      <c r="C1635" s="2" t="str">
        <f t="shared" si="159"/>
        <v/>
      </c>
      <c r="D1635" s="2" t="str">
        <f>IF(ISNUMBER(A1635),COUNTIF(Calculations!B:B, A1635),"")</f>
        <v/>
      </c>
      <c r="E1635" s="2" t="str">
        <f>IF(ISNUMBER(A1635),COUNTIF(Calculations!A:A, A1635),"")</f>
        <v/>
      </c>
      <c r="F1635" s="12" t="str">
        <f t="shared" si="160"/>
        <v/>
      </c>
      <c r="G1635" s="12" t="str">
        <f t="shared" si="161"/>
        <v/>
      </c>
    </row>
    <row r="1636" spans="1:7" x14ac:dyDescent="0.25">
      <c r="A1636" s="8" t="str">
        <f t="shared" ref="A1636:A1699" si="162">IF(ISNUMBER(A1635),IF(A1635+1&lt;=MAX(IndirectStartDates,IndirectCompletedDates),A1635+1,""),"")</f>
        <v/>
      </c>
      <c r="B1636" s="2" t="str">
        <f t="shared" ref="B1636:B1699" si="163">IF(ISNUMBER(A1636),YEAR(A1636)&amp;"-"&amp;TEXT(WEEKNUM(A1636),"00"),"")</f>
        <v/>
      </c>
      <c r="C1636" s="2" t="str">
        <f t="shared" ref="C1636:C1699" si="164">IF(ISNUMBER(A1636),COUNTIFS(IndirectStartDates,"&lt;="&amp;A1636,IndirectCompletedDates,"&gt;"&amp;A1636) + COUNTIFS(IndirectStartDates,"&lt;="&amp;A1636,IndirectCompletedDates,""),"")</f>
        <v/>
      </c>
      <c r="D1636" s="2" t="str">
        <f>IF(ISNUMBER(A1636),COUNTIF(Calculations!B:B, A1636),"")</f>
        <v/>
      </c>
      <c r="E1636" s="2" t="str">
        <f>IF(ISNUMBER(A1636),COUNTIF(Calculations!A:A, A1636),"")</f>
        <v/>
      </c>
      <c r="F1636" s="12" t="str">
        <f t="shared" ref="F1636:F1699" si="165">IF(ISNUMBER(A1636),F1635 + D1636,"")</f>
        <v/>
      </c>
      <c r="G1636" s="12" t="str">
        <f t="shared" ref="G1636:G1699" si="166">IF(ISNUMBER(A1636),G1635 + E1636,"")</f>
        <v/>
      </c>
    </row>
    <row r="1637" spans="1:7" x14ac:dyDescent="0.25">
      <c r="A1637" s="8" t="str">
        <f t="shared" si="162"/>
        <v/>
      </c>
      <c r="B1637" s="2" t="str">
        <f t="shared" si="163"/>
        <v/>
      </c>
      <c r="C1637" s="2" t="str">
        <f t="shared" si="164"/>
        <v/>
      </c>
      <c r="D1637" s="2" t="str">
        <f>IF(ISNUMBER(A1637),COUNTIF(Calculations!B:B, A1637),"")</f>
        <v/>
      </c>
      <c r="E1637" s="2" t="str">
        <f>IF(ISNUMBER(A1637),COUNTIF(Calculations!A:A, A1637),"")</f>
        <v/>
      </c>
      <c r="F1637" s="12" t="str">
        <f t="shared" si="165"/>
        <v/>
      </c>
      <c r="G1637" s="12" t="str">
        <f t="shared" si="166"/>
        <v/>
      </c>
    </row>
    <row r="1638" spans="1:7" x14ac:dyDescent="0.25">
      <c r="A1638" s="8" t="str">
        <f t="shared" si="162"/>
        <v/>
      </c>
      <c r="B1638" s="2" t="str">
        <f t="shared" si="163"/>
        <v/>
      </c>
      <c r="C1638" s="2" t="str">
        <f t="shared" si="164"/>
        <v/>
      </c>
      <c r="D1638" s="2" t="str">
        <f>IF(ISNUMBER(A1638),COUNTIF(Calculations!B:B, A1638),"")</f>
        <v/>
      </c>
      <c r="E1638" s="2" t="str">
        <f>IF(ISNUMBER(A1638),COUNTIF(Calculations!A:A, A1638),"")</f>
        <v/>
      </c>
      <c r="F1638" s="12" t="str">
        <f t="shared" si="165"/>
        <v/>
      </c>
      <c r="G1638" s="12" t="str">
        <f t="shared" si="166"/>
        <v/>
      </c>
    </row>
    <row r="1639" spans="1:7" x14ac:dyDescent="0.25">
      <c r="A1639" s="8" t="str">
        <f t="shared" si="162"/>
        <v/>
      </c>
      <c r="B1639" s="2" t="str">
        <f t="shared" si="163"/>
        <v/>
      </c>
      <c r="C1639" s="2" t="str">
        <f t="shared" si="164"/>
        <v/>
      </c>
      <c r="D1639" s="2" t="str">
        <f>IF(ISNUMBER(A1639),COUNTIF(Calculations!B:B, A1639),"")</f>
        <v/>
      </c>
      <c r="E1639" s="2" t="str">
        <f>IF(ISNUMBER(A1639),COUNTIF(Calculations!A:A, A1639),"")</f>
        <v/>
      </c>
      <c r="F1639" s="12" t="str">
        <f t="shared" si="165"/>
        <v/>
      </c>
      <c r="G1639" s="12" t="str">
        <f t="shared" si="166"/>
        <v/>
      </c>
    </row>
    <row r="1640" spans="1:7" x14ac:dyDescent="0.25">
      <c r="A1640" s="8" t="str">
        <f t="shared" si="162"/>
        <v/>
      </c>
      <c r="B1640" s="2" t="str">
        <f t="shared" si="163"/>
        <v/>
      </c>
      <c r="C1640" s="2" t="str">
        <f t="shared" si="164"/>
        <v/>
      </c>
      <c r="D1640" s="2" t="str">
        <f>IF(ISNUMBER(A1640),COUNTIF(Calculations!B:B, A1640),"")</f>
        <v/>
      </c>
      <c r="E1640" s="2" t="str">
        <f>IF(ISNUMBER(A1640),COUNTIF(Calculations!A:A, A1640),"")</f>
        <v/>
      </c>
      <c r="F1640" s="12" t="str">
        <f t="shared" si="165"/>
        <v/>
      </c>
      <c r="G1640" s="12" t="str">
        <f t="shared" si="166"/>
        <v/>
      </c>
    </row>
    <row r="1641" spans="1:7" x14ac:dyDescent="0.25">
      <c r="A1641" s="8" t="str">
        <f t="shared" si="162"/>
        <v/>
      </c>
      <c r="B1641" s="2" t="str">
        <f t="shared" si="163"/>
        <v/>
      </c>
      <c r="C1641" s="2" t="str">
        <f t="shared" si="164"/>
        <v/>
      </c>
      <c r="D1641" s="2" t="str">
        <f>IF(ISNUMBER(A1641),COUNTIF(Calculations!B:B, A1641),"")</f>
        <v/>
      </c>
      <c r="E1641" s="2" t="str">
        <f>IF(ISNUMBER(A1641),COUNTIF(Calculations!A:A, A1641),"")</f>
        <v/>
      </c>
      <c r="F1641" s="12" t="str">
        <f t="shared" si="165"/>
        <v/>
      </c>
      <c r="G1641" s="12" t="str">
        <f t="shared" si="166"/>
        <v/>
      </c>
    </row>
    <row r="1642" spans="1:7" x14ac:dyDescent="0.25">
      <c r="A1642" s="8" t="str">
        <f t="shared" si="162"/>
        <v/>
      </c>
      <c r="B1642" s="2" t="str">
        <f t="shared" si="163"/>
        <v/>
      </c>
      <c r="C1642" s="2" t="str">
        <f t="shared" si="164"/>
        <v/>
      </c>
      <c r="D1642" s="2" t="str">
        <f>IF(ISNUMBER(A1642),COUNTIF(Calculations!B:B, A1642),"")</f>
        <v/>
      </c>
      <c r="E1642" s="2" t="str">
        <f>IF(ISNUMBER(A1642),COUNTIF(Calculations!A:A, A1642),"")</f>
        <v/>
      </c>
      <c r="F1642" s="12" t="str">
        <f t="shared" si="165"/>
        <v/>
      </c>
      <c r="G1642" s="12" t="str">
        <f t="shared" si="166"/>
        <v/>
      </c>
    </row>
    <row r="1643" spans="1:7" x14ac:dyDescent="0.25">
      <c r="A1643" s="8" t="str">
        <f t="shared" si="162"/>
        <v/>
      </c>
      <c r="B1643" s="2" t="str">
        <f t="shared" si="163"/>
        <v/>
      </c>
      <c r="C1643" s="2" t="str">
        <f t="shared" si="164"/>
        <v/>
      </c>
      <c r="D1643" s="2" t="str">
        <f>IF(ISNUMBER(A1643),COUNTIF(Calculations!B:B, A1643),"")</f>
        <v/>
      </c>
      <c r="E1643" s="2" t="str">
        <f>IF(ISNUMBER(A1643),COUNTIF(Calculations!A:A, A1643),"")</f>
        <v/>
      </c>
      <c r="F1643" s="12" t="str">
        <f t="shared" si="165"/>
        <v/>
      </c>
      <c r="G1643" s="12" t="str">
        <f t="shared" si="166"/>
        <v/>
      </c>
    </row>
    <row r="1644" spans="1:7" x14ac:dyDescent="0.25">
      <c r="A1644" s="8" t="str">
        <f t="shared" si="162"/>
        <v/>
      </c>
      <c r="B1644" s="2" t="str">
        <f t="shared" si="163"/>
        <v/>
      </c>
      <c r="C1644" s="2" t="str">
        <f t="shared" si="164"/>
        <v/>
      </c>
      <c r="D1644" s="2" t="str">
        <f>IF(ISNUMBER(A1644),COUNTIF(Calculations!B:B, A1644),"")</f>
        <v/>
      </c>
      <c r="E1644" s="2" t="str">
        <f>IF(ISNUMBER(A1644),COUNTIF(Calculations!A:A, A1644),"")</f>
        <v/>
      </c>
      <c r="F1644" s="12" t="str">
        <f t="shared" si="165"/>
        <v/>
      </c>
      <c r="G1644" s="12" t="str">
        <f t="shared" si="166"/>
        <v/>
      </c>
    </row>
    <row r="1645" spans="1:7" x14ac:dyDescent="0.25">
      <c r="A1645" s="8" t="str">
        <f t="shared" si="162"/>
        <v/>
      </c>
      <c r="B1645" s="2" t="str">
        <f t="shared" si="163"/>
        <v/>
      </c>
      <c r="C1645" s="2" t="str">
        <f t="shared" si="164"/>
        <v/>
      </c>
      <c r="D1645" s="2" t="str">
        <f>IF(ISNUMBER(A1645),COUNTIF(Calculations!B:B, A1645),"")</f>
        <v/>
      </c>
      <c r="E1645" s="2" t="str">
        <f>IF(ISNUMBER(A1645),COUNTIF(Calculations!A:A, A1645),"")</f>
        <v/>
      </c>
      <c r="F1645" s="12" t="str">
        <f t="shared" si="165"/>
        <v/>
      </c>
      <c r="G1645" s="12" t="str">
        <f t="shared" si="166"/>
        <v/>
      </c>
    </row>
    <row r="1646" spans="1:7" x14ac:dyDescent="0.25">
      <c r="A1646" s="8" t="str">
        <f t="shared" si="162"/>
        <v/>
      </c>
      <c r="B1646" s="2" t="str">
        <f t="shared" si="163"/>
        <v/>
      </c>
      <c r="C1646" s="2" t="str">
        <f t="shared" si="164"/>
        <v/>
      </c>
      <c r="D1646" s="2" t="str">
        <f>IF(ISNUMBER(A1646),COUNTIF(Calculations!B:B, A1646),"")</f>
        <v/>
      </c>
      <c r="E1646" s="2" t="str">
        <f>IF(ISNUMBER(A1646),COUNTIF(Calculations!A:A, A1646),"")</f>
        <v/>
      </c>
      <c r="F1646" s="12" t="str">
        <f t="shared" si="165"/>
        <v/>
      </c>
      <c r="G1646" s="12" t="str">
        <f t="shared" si="166"/>
        <v/>
      </c>
    </row>
    <row r="1647" spans="1:7" x14ac:dyDescent="0.25">
      <c r="A1647" s="8" t="str">
        <f t="shared" si="162"/>
        <v/>
      </c>
      <c r="B1647" s="2" t="str">
        <f t="shared" si="163"/>
        <v/>
      </c>
      <c r="C1647" s="2" t="str">
        <f t="shared" si="164"/>
        <v/>
      </c>
      <c r="D1647" s="2" t="str">
        <f>IF(ISNUMBER(A1647),COUNTIF(Calculations!B:B, A1647),"")</f>
        <v/>
      </c>
      <c r="E1647" s="2" t="str">
        <f>IF(ISNUMBER(A1647),COUNTIF(Calculations!A:A, A1647),"")</f>
        <v/>
      </c>
      <c r="F1647" s="12" t="str">
        <f t="shared" si="165"/>
        <v/>
      </c>
      <c r="G1647" s="12" t="str">
        <f t="shared" si="166"/>
        <v/>
      </c>
    </row>
    <row r="1648" spans="1:7" x14ac:dyDescent="0.25">
      <c r="A1648" s="8" t="str">
        <f t="shared" si="162"/>
        <v/>
      </c>
      <c r="B1648" s="2" t="str">
        <f t="shared" si="163"/>
        <v/>
      </c>
      <c r="C1648" s="2" t="str">
        <f t="shared" si="164"/>
        <v/>
      </c>
      <c r="D1648" s="2" t="str">
        <f>IF(ISNUMBER(A1648),COUNTIF(Calculations!B:B, A1648),"")</f>
        <v/>
      </c>
      <c r="E1648" s="2" t="str">
        <f>IF(ISNUMBER(A1648),COUNTIF(Calculations!A:A, A1648),"")</f>
        <v/>
      </c>
      <c r="F1648" s="12" t="str">
        <f t="shared" si="165"/>
        <v/>
      </c>
      <c r="G1648" s="12" t="str">
        <f t="shared" si="166"/>
        <v/>
      </c>
    </row>
    <row r="1649" spans="1:7" x14ac:dyDescent="0.25">
      <c r="A1649" s="8" t="str">
        <f t="shared" si="162"/>
        <v/>
      </c>
      <c r="B1649" s="2" t="str">
        <f t="shared" si="163"/>
        <v/>
      </c>
      <c r="C1649" s="2" t="str">
        <f t="shared" si="164"/>
        <v/>
      </c>
      <c r="D1649" s="2" t="str">
        <f>IF(ISNUMBER(A1649),COUNTIF(Calculations!B:B, A1649),"")</f>
        <v/>
      </c>
      <c r="E1649" s="2" t="str">
        <f>IF(ISNUMBER(A1649),COUNTIF(Calculations!A:A, A1649),"")</f>
        <v/>
      </c>
      <c r="F1649" s="12" t="str">
        <f t="shared" si="165"/>
        <v/>
      </c>
      <c r="G1649" s="12" t="str">
        <f t="shared" si="166"/>
        <v/>
      </c>
    </row>
    <row r="1650" spans="1:7" x14ac:dyDescent="0.25">
      <c r="A1650" s="8" t="str">
        <f t="shared" si="162"/>
        <v/>
      </c>
      <c r="B1650" s="2" t="str">
        <f t="shared" si="163"/>
        <v/>
      </c>
      <c r="C1650" s="2" t="str">
        <f t="shared" si="164"/>
        <v/>
      </c>
      <c r="D1650" s="2" t="str">
        <f>IF(ISNUMBER(A1650),COUNTIF(Calculations!B:B, A1650),"")</f>
        <v/>
      </c>
      <c r="E1650" s="2" t="str">
        <f>IF(ISNUMBER(A1650),COUNTIF(Calculations!A:A, A1650),"")</f>
        <v/>
      </c>
      <c r="F1650" s="12" t="str">
        <f t="shared" si="165"/>
        <v/>
      </c>
      <c r="G1650" s="12" t="str">
        <f t="shared" si="166"/>
        <v/>
      </c>
    </row>
    <row r="1651" spans="1:7" x14ac:dyDescent="0.25">
      <c r="A1651" s="8" t="str">
        <f t="shared" si="162"/>
        <v/>
      </c>
      <c r="B1651" s="2" t="str">
        <f t="shared" si="163"/>
        <v/>
      </c>
      <c r="C1651" s="2" t="str">
        <f t="shared" si="164"/>
        <v/>
      </c>
      <c r="D1651" s="2" t="str">
        <f>IF(ISNUMBER(A1651),COUNTIF(Calculations!B:B, A1651),"")</f>
        <v/>
      </c>
      <c r="E1651" s="2" t="str">
        <f>IF(ISNUMBER(A1651),COUNTIF(Calculations!A:A, A1651),"")</f>
        <v/>
      </c>
      <c r="F1651" s="12" t="str">
        <f t="shared" si="165"/>
        <v/>
      </c>
      <c r="G1651" s="12" t="str">
        <f t="shared" si="166"/>
        <v/>
      </c>
    </row>
    <row r="1652" spans="1:7" x14ac:dyDescent="0.25">
      <c r="A1652" s="8" t="str">
        <f t="shared" si="162"/>
        <v/>
      </c>
      <c r="B1652" s="2" t="str">
        <f t="shared" si="163"/>
        <v/>
      </c>
      <c r="C1652" s="2" t="str">
        <f t="shared" si="164"/>
        <v/>
      </c>
      <c r="D1652" s="2" t="str">
        <f>IF(ISNUMBER(A1652),COUNTIF(Calculations!B:B, A1652),"")</f>
        <v/>
      </c>
      <c r="E1652" s="2" t="str">
        <f>IF(ISNUMBER(A1652),COUNTIF(Calculations!A:A, A1652),"")</f>
        <v/>
      </c>
      <c r="F1652" s="12" t="str">
        <f t="shared" si="165"/>
        <v/>
      </c>
      <c r="G1652" s="12" t="str">
        <f t="shared" si="166"/>
        <v/>
      </c>
    </row>
    <row r="1653" spans="1:7" x14ac:dyDescent="0.25">
      <c r="A1653" s="8" t="str">
        <f t="shared" si="162"/>
        <v/>
      </c>
      <c r="B1653" s="2" t="str">
        <f t="shared" si="163"/>
        <v/>
      </c>
      <c r="C1653" s="2" t="str">
        <f t="shared" si="164"/>
        <v/>
      </c>
      <c r="D1653" s="2" t="str">
        <f>IF(ISNUMBER(A1653),COUNTIF(Calculations!B:B, A1653),"")</f>
        <v/>
      </c>
      <c r="E1653" s="2" t="str">
        <f>IF(ISNUMBER(A1653),COUNTIF(Calculations!A:A, A1653),"")</f>
        <v/>
      </c>
      <c r="F1653" s="12" t="str">
        <f t="shared" si="165"/>
        <v/>
      </c>
      <c r="G1653" s="12" t="str">
        <f t="shared" si="166"/>
        <v/>
      </c>
    </row>
    <row r="1654" spans="1:7" x14ac:dyDescent="0.25">
      <c r="A1654" s="8" t="str">
        <f t="shared" si="162"/>
        <v/>
      </c>
      <c r="B1654" s="2" t="str">
        <f t="shared" si="163"/>
        <v/>
      </c>
      <c r="C1654" s="2" t="str">
        <f t="shared" si="164"/>
        <v/>
      </c>
      <c r="D1654" s="2" t="str">
        <f>IF(ISNUMBER(A1654),COUNTIF(Calculations!B:B, A1654),"")</f>
        <v/>
      </c>
      <c r="E1654" s="2" t="str">
        <f>IF(ISNUMBER(A1654),COUNTIF(Calculations!A:A, A1654),"")</f>
        <v/>
      </c>
      <c r="F1654" s="12" t="str">
        <f t="shared" si="165"/>
        <v/>
      </c>
      <c r="G1654" s="12" t="str">
        <f t="shared" si="166"/>
        <v/>
      </c>
    </row>
    <row r="1655" spans="1:7" x14ac:dyDescent="0.25">
      <c r="A1655" s="8" t="str">
        <f t="shared" si="162"/>
        <v/>
      </c>
      <c r="B1655" s="2" t="str">
        <f t="shared" si="163"/>
        <v/>
      </c>
      <c r="C1655" s="2" t="str">
        <f t="shared" si="164"/>
        <v/>
      </c>
      <c r="D1655" s="2" t="str">
        <f>IF(ISNUMBER(A1655),COUNTIF(Calculations!B:B, A1655),"")</f>
        <v/>
      </c>
      <c r="E1655" s="2" t="str">
        <f>IF(ISNUMBER(A1655),COUNTIF(Calculations!A:A, A1655),"")</f>
        <v/>
      </c>
      <c r="F1655" s="12" t="str">
        <f t="shared" si="165"/>
        <v/>
      </c>
      <c r="G1655" s="12" t="str">
        <f t="shared" si="166"/>
        <v/>
      </c>
    </row>
    <row r="1656" spans="1:7" x14ac:dyDescent="0.25">
      <c r="A1656" s="8" t="str">
        <f t="shared" si="162"/>
        <v/>
      </c>
      <c r="B1656" s="2" t="str">
        <f t="shared" si="163"/>
        <v/>
      </c>
      <c r="C1656" s="2" t="str">
        <f t="shared" si="164"/>
        <v/>
      </c>
      <c r="D1656" s="2" t="str">
        <f>IF(ISNUMBER(A1656),COUNTIF(Calculations!B:B, A1656),"")</f>
        <v/>
      </c>
      <c r="E1656" s="2" t="str">
        <f>IF(ISNUMBER(A1656),COUNTIF(Calculations!A:A, A1656),"")</f>
        <v/>
      </c>
      <c r="F1656" s="12" t="str">
        <f t="shared" si="165"/>
        <v/>
      </c>
      <c r="G1656" s="12" t="str">
        <f t="shared" si="166"/>
        <v/>
      </c>
    </row>
    <row r="1657" spans="1:7" x14ac:dyDescent="0.25">
      <c r="A1657" s="8" t="str">
        <f t="shared" si="162"/>
        <v/>
      </c>
      <c r="B1657" s="2" t="str">
        <f t="shared" si="163"/>
        <v/>
      </c>
      <c r="C1657" s="2" t="str">
        <f t="shared" si="164"/>
        <v/>
      </c>
      <c r="D1657" s="2" t="str">
        <f>IF(ISNUMBER(A1657),COUNTIF(Calculations!B:B, A1657),"")</f>
        <v/>
      </c>
      <c r="E1657" s="2" t="str">
        <f>IF(ISNUMBER(A1657),COUNTIF(Calculations!A:A, A1657),"")</f>
        <v/>
      </c>
      <c r="F1657" s="12" t="str">
        <f t="shared" si="165"/>
        <v/>
      </c>
      <c r="G1657" s="12" t="str">
        <f t="shared" si="166"/>
        <v/>
      </c>
    </row>
    <row r="1658" spans="1:7" x14ac:dyDescent="0.25">
      <c r="A1658" s="8" t="str">
        <f t="shared" si="162"/>
        <v/>
      </c>
      <c r="B1658" s="2" t="str">
        <f t="shared" si="163"/>
        <v/>
      </c>
      <c r="C1658" s="2" t="str">
        <f t="shared" si="164"/>
        <v/>
      </c>
      <c r="D1658" s="2" t="str">
        <f>IF(ISNUMBER(A1658),COUNTIF(Calculations!B:B, A1658),"")</f>
        <v/>
      </c>
      <c r="E1658" s="2" t="str">
        <f>IF(ISNUMBER(A1658),COUNTIF(Calculations!A:A, A1658),"")</f>
        <v/>
      </c>
      <c r="F1658" s="12" t="str">
        <f t="shared" si="165"/>
        <v/>
      </c>
      <c r="G1658" s="12" t="str">
        <f t="shared" si="166"/>
        <v/>
      </c>
    </row>
    <row r="1659" spans="1:7" x14ac:dyDescent="0.25">
      <c r="A1659" s="8" t="str">
        <f t="shared" si="162"/>
        <v/>
      </c>
      <c r="B1659" s="2" t="str">
        <f t="shared" si="163"/>
        <v/>
      </c>
      <c r="C1659" s="2" t="str">
        <f t="shared" si="164"/>
        <v/>
      </c>
      <c r="D1659" s="2" t="str">
        <f>IF(ISNUMBER(A1659),COUNTIF(Calculations!B:B, A1659),"")</f>
        <v/>
      </c>
      <c r="E1659" s="2" t="str">
        <f>IF(ISNUMBER(A1659),COUNTIF(Calculations!A:A, A1659),"")</f>
        <v/>
      </c>
      <c r="F1659" s="12" t="str">
        <f t="shared" si="165"/>
        <v/>
      </c>
      <c r="G1659" s="12" t="str">
        <f t="shared" si="166"/>
        <v/>
      </c>
    </row>
    <row r="1660" spans="1:7" x14ac:dyDescent="0.25">
      <c r="A1660" s="8" t="str">
        <f t="shared" si="162"/>
        <v/>
      </c>
      <c r="B1660" s="2" t="str">
        <f t="shared" si="163"/>
        <v/>
      </c>
      <c r="C1660" s="2" t="str">
        <f t="shared" si="164"/>
        <v/>
      </c>
      <c r="D1660" s="2" t="str">
        <f>IF(ISNUMBER(A1660),COUNTIF(Calculations!B:B, A1660),"")</f>
        <v/>
      </c>
      <c r="E1660" s="2" t="str">
        <f>IF(ISNUMBER(A1660),COUNTIF(Calculations!A:A, A1660),"")</f>
        <v/>
      </c>
      <c r="F1660" s="12" t="str">
        <f t="shared" si="165"/>
        <v/>
      </c>
      <c r="G1660" s="12" t="str">
        <f t="shared" si="166"/>
        <v/>
      </c>
    </row>
    <row r="1661" spans="1:7" x14ac:dyDescent="0.25">
      <c r="A1661" s="8" t="str">
        <f t="shared" si="162"/>
        <v/>
      </c>
      <c r="B1661" s="2" t="str">
        <f t="shared" si="163"/>
        <v/>
      </c>
      <c r="C1661" s="2" t="str">
        <f t="shared" si="164"/>
        <v/>
      </c>
      <c r="D1661" s="2" t="str">
        <f>IF(ISNUMBER(A1661),COUNTIF(Calculations!B:B, A1661),"")</f>
        <v/>
      </c>
      <c r="E1661" s="2" t="str">
        <f>IF(ISNUMBER(A1661),COUNTIF(Calculations!A:A, A1661),"")</f>
        <v/>
      </c>
      <c r="F1661" s="12" t="str">
        <f t="shared" si="165"/>
        <v/>
      </c>
      <c r="G1661" s="12" t="str">
        <f t="shared" si="166"/>
        <v/>
      </c>
    </row>
    <row r="1662" spans="1:7" x14ac:dyDescent="0.25">
      <c r="A1662" s="8" t="str">
        <f t="shared" si="162"/>
        <v/>
      </c>
      <c r="B1662" s="2" t="str">
        <f t="shared" si="163"/>
        <v/>
      </c>
      <c r="C1662" s="2" t="str">
        <f t="shared" si="164"/>
        <v/>
      </c>
      <c r="D1662" s="2" t="str">
        <f>IF(ISNUMBER(A1662),COUNTIF(Calculations!B:B, A1662),"")</f>
        <v/>
      </c>
      <c r="E1662" s="2" t="str">
        <f>IF(ISNUMBER(A1662),COUNTIF(Calculations!A:A, A1662),"")</f>
        <v/>
      </c>
      <c r="F1662" s="12" t="str">
        <f t="shared" si="165"/>
        <v/>
      </c>
      <c r="G1662" s="12" t="str">
        <f t="shared" si="166"/>
        <v/>
      </c>
    </row>
    <row r="1663" spans="1:7" x14ac:dyDescent="0.25">
      <c r="A1663" s="8" t="str">
        <f t="shared" si="162"/>
        <v/>
      </c>
      <c r="B1663" s="2" t="str">
        <f t="shared" si="163"/>
        <v/>
      </c>
      <c r="C1663" s="2" t="str">
        <f t="shared" si="164"/>
        <v/>
      </c>
      <c r="D1663" s="2" t="str">
        <f>IF(ISNUMBER(A1663),COUNTIF(Calculations!B:B, A1663),"")</f>
        <v/>
      </c>
      <c r="E1663" s="2" t="str">
        <f>IF(ISNUMBER(A1663),COUNTIF(Calculations!A:A, A1663),"")</f>
        <v/>
      </c>
      <c r="F1663" s="12" t="str">
        <f t="shared" si="165"/>
        <v/>
      </c>
      <c r="G1663" s="12" t="str">
        <f t="shared" si="166"/>
        <v/>
      </c>
    </row>
    <row r="1664" spans="1:7" x14ac:dyDescent="0.25">
      <c r="A1664" s="8" t="str">
        <f t="shared" si="162"/>
        <v/>
      </c>
      <c r="B1664" s="2" t="str">
        <f t="shared" si="163"/>
        <v/>
      </c>
      <c r="C1664" s="2" t="str">
        <f t="shared" si="164"/>
        <v/>
      </c>
      <c r="D1664" s="2" t="str">
        <f>IF(ISNUMBER(A1664),COUNTIF(Calculations!B:B, A1664),"")</f>
        <v/>
      </c>
      <c r="E1664" s="2" t="str">
        <f>IF(ISNUMBER(A1664),COUNTIF(Calculations!A:A, A1664),"")</f>
        <v/>
      </c>
      <c r="F1664" s="12" t="str">
        <f t="shared" si="165"/>
        <v/>
      </c>
      <c r="G1664" s="12" t="str">
        <f t="shared" si="166"/>
        <v/>
      </c>
    </row>
    <row r="1665" spans="1:7" x14ac:dyDescent="0.25">
      <c r="A1665" s="8" t="str">
        <f t="shared" si="162"/>
        <v/>
      </c>
      <c r="B1665" s="2" t="str">
        <f t="shared" si="163"/>
        <v/>
      </c>
      <c r="C1665" s="2" t="str">
        <f t="shared" si="164"/>
        <v/>
      </c>
      <c r="D1665" s="2" t="str">
        <f>IF(ISNUMBER(A1665),COUNTIF(Calculations!B:B, A1665),"")</f>
        <v/>
      </c>
      <c r="E1665" s="2" t="str">
        <f>IF(ISNUMBER(A1665),COUNTIF(Calculations!A:A, A1665),"")</f>
        <v/>
      </c>
      <c r="F1665" s="12" t="str">
        <f t="shared" si="165"/>
        <v/>
      </c>
      <c r="G1665" s="12" t="str">
        <f t="shared" si="166"/>
        <v/>
      </c>
    </row>
    <row r="1666" spans="1:7" x14ac:dyDescent="0.25">
      <c r="A1666" s="8" t="str">
        <f t="shared" si="162"/>
        <v/>
      </c>
      <c r="B1666" s="2" t="str">
        <f t="shared" si="163"/>
        <v/>
      </c>
      <c r="C1666" s="2" t="str">
        <f t="shared" si="164"/>
        <v/>
      </c>
      <c r="D1666" s="2" t="str">
        <f>IF(ISNUMBER(A1666),COUNTIF(Calculations!B:B, A1666),"")</f>
        <v/>
      </c>
      <c r="E1666" s="2" t="str">
        <f>IF(ISNUMBER(A1666),COUNTIF(Calculations!A:A, A1666),"")</f>
        <v/>
      </c>
      <c r="F1666" s="12" t="str">
        <f t="shared" si="165"/>
        <v/>
      </c>
      <c r="G1666" s="12" t="str">
        <f t="shared" si="166"/>
        <v/>
      </c>
    </row>
    <row r="1667" spans="1:7" x14ac:dyDescent="0.25">
      <c r="A1667" s="8" t="str">
        <f t="shared" si="162"/>
        <v/>
      </c>
      <c r="B1667" s="2" t="str">
        <f t="shared" si="163"/>
        <v/>
      </c>
      <c r="C1667" s="2" t="str">
        <f t="shared" si="164"/>
        <v/>
      </c>
      <c r="D1667" s="2" t="str">
        <f>IF(ISNUMBER(A1667),COUNTIF(Calculations!B:B, A1667),"")</f>
        <v/>
      </c>
      <c r="E1667" s="2" t="str">
        <f>IF(ISNUMBER(A1667),COUNTIF(Calculations!A:A, A1667),"")</f>
        <v/>
      </c>
      <c r="F1667" s="12" t="str">
        <f t="shared" si="165"/>
        <v/>
      </c>
      <c r="G1667" s="12" t="str">
        <f t="shared" si="166"/>
        <v/>
      </c>
    </row>
    <row r="1668" spans="1:7" x14ac:dyDescent="0.25">
      <c r="A1668" s="8" t="str">
        <f t="shared" si="162"/>
        <v/>
      </c>
      <c r="B1668" s="2" t="str">
        <f t="shared" si="163"/>
        <v/>
      </c>
      <c r="C1668" s="2" t="str">
        <f t="shared" si="164"/>
        <v/>
      </c>
      <c r="D1668" s="2" t="str">
        <f>IF(ISNUMBER(A1668),COUNTIF(Calculations!B:B, A1668),"")</f>
        <v/>
      </c>
      <c r="E1668" s="2" t="str">
        <f>IF(ISNUMBER(A1668),COUNTIF(Calculations!A:A, A1668),"")</f>
        <v/>
      </c>
      <c r="F1668" s="12" t="str">
        <f t="shared" si="165"/>
        <v/>
      </c>
      <c r="G1668" s="12" t="str">
        <f t="shared" si="166"/>
        <v/>
      </c>
    </row>
    <row r="1669" spans="1:7" x14ac:dyDescent="0.25">
      <c r="A1669" s="8" t="str">
        <f t="shared" si="162"/>
        <v/>
      </c>
      <c r="B1669" s="2" t="str">
        <f t="shared" si="163"/>
        <v/>
      </c>
      <c r="C1669" s="2" t="str">
        <f t="shared" si="164"/>
        <v/>
      </c>
      <c r="D1669" s="2" t="str">
        <f>IF(ISNUMBER(A1669),COUNTIF(Calculations!B:B, A1669),"")</f>
        <v/>
      </c>
      <c r="E1669" s="2" t="str">
        <f>IF(ISNUMBER(A1669),COUNTIF(Calculations!A:A, A1669),"")</f>
        <v/>
      </c>
      <c r="F1669" s="12" t="str">
        <f t="shared" si="165"/>
        <v/>
      </c>
      <c r="G1669" s="12" t="str">
        <f t="shared" si="166"/>
        <v/>
      </c>
    </row>
    <row r="1670" spans="1:7" x14ac:dyDescent="0.25">
      <c r="A1670" s="8" t="str">
        <f t="shared" si="162"/>
        <v/>
      </c>
      <c r="B1670" s="2" t="str">
        <f t="shared" si="163"/>
        <v/>
      </c>
      <c r="C1670" s="2" t="str">
        <f t="shared" si="164"/>
        <v/>
      </c>
      <c r="D1670" s="2" t="str">
        <f>IF(ISNUMBER(A1670),COUNTIF(Calculations!B:B, A1670),"")</f>
        <v/>
      </c>
      <c r="E1670" s="2" t="str">
        <f>IF(ISNUMBER(A1670),COUNTIF(Calculations!A:A, A1670),"")</f>
        <v/>
      </c>
      <c r="F1670" s="12" t="str">
        <f t="shared" si="165"/>
        <v/>
      </c>
      <c r="G1670" s="12" t="str">
        <f t="shared" si="166"/>
        <v/>
      </c>
    </row>
    <row r="1671" spans="1:7" x14ac:dyDescent="0.25">
      <c r="A1671" s="8" t="str">
        <f t="shared" si="162"/>
        <v/>
      </c>
      <c r="B1671" s="2" t="str">
        <f t="shared" si="163"/>
        <v/>
      </c>
      <c r="C1671" s="2" t="str">
        <f t="shared" si="164"/>
        <v/>
      </c>
      <c r="D1671" s="2" t="str">
        <f>IF(ISNUMBER(A1671),COUNTIF(Calculations!B:B, A1671),"")</f>
        <v/>
      </c>
      <c r="E1671" s="2" t="str">
        <f>IF(ISNUMBER(A1671),COUNTIF(Calculations!A:A, A1671),"")</f>
        <v/>
      </c>
      <c r="F1671" s="12" t="str">
        <f t="shared" si="165"/>
        <v/>
      </c>
      <c r="G1671" s="12" t="str">
        <f t="shared" si="166"/>
        <v/>
      </c>
    </row>
    <row r="1672" spans="1:7" x14ac:dyDescent="0.25">
      <c r="A1672" s="8" t="str">
        <f t="shared" si="162"/>
        <v/>
      </c>
      <c r="B1672" s="2" t="str">
        <f t="shared" si="163"/>
        <v/>
      </c>
      <c r="C1672" s="2" t="str">
        <f t="shared" si="164"/>
        <v/>
      </c>
      <c r="D1672" s="2" t="str">
        <f>IF(ISNUMBER(A1672),COUNTIF(Calculations!B:B, A1672),"")</f>
        <v/>
      </c>
      <c r="E1672" s="2" t="str">
        <f>IF(ISNUMBER(A1672),COUNTIF(Calculations!A:A, A1672),"")</f>
        <v/>
      </c>
      <c r="F1672" s="12" t="str">
        <f t="shared" si="165"/>
        <v/>
      </c>
      <c r="G1672" s="12" t="str">
        <f t="shared" si="166"/>
        <v/>
      </c>
    </row>
    <row r="1673" spans="1:7" x14ac:dyDescent="0.25">
      <c r="A1673" s="8" t="str">
        <f t="shared" si="162"/>
        <v/>
      </c>
      <c r="B1673" s="2" t="str">
        <f t="shared" si="163"/>
        <v/>
      </c>
      <c r="C1673" s="2" t="str">
        <f t="shared" si="164"/>
        <v/>
      </c>
      <c r="D1673" s="2" t="str">
        <f>IF(ISNUMBER(A1673),COUNTIF(Calculations!B:B, A1673),"")</f>
        <v/>
      </c>
      <c r="E1673" s="2" t="str">
        <f>IF(ISNUMBER(A1673),COUNTIF(Calculations!A:A, A1673),"")</f>
        <v/>
      </c>
      <c r="F1673" s="12" t="str">
        <f t="shared" si="165"/>
        <v/>
      </c>
      <c r="G1673" s="12" t="str">
        <f t="shared" si="166"/>
        <v/>
      </c>
    </row>
    <row r="1674" spans="1:7" x14ac:dyDescent="0.25">
      <c r="A1674" s="8" t="str">
        <f t="shared" si="162"/>
        <v/>
      </c>
      <c r="B1674" s="2" t="str">
        <f t="shared" si="163"/>
        <v/>
      </c>
      <c r="C1674" s="2" t="str">
        <f t="shared" si="164"/>
        <v/>
      </c>
      <c r="D1674" s="2" t="str">
        <f>IF(ISNUMBER(A1674),COUNTIF(Calculations!B:B, A1674),"")</f>
        <v/>
      </c>
      <c r="E1674" s="2" t="str">
        <f>IF(ISNUMBER(A1674),COUNTIF(Calculations!A:A, A1674),"")</f>
        <v/>
      </c>
      <c r="F1674" s="12" t="str">
        <f t="shared" si="165"/>
        <v/>
      </c>
      <c r="G1674" s="12" t="str">
        <f t="shared" si="166"/>
        <v/>
      </c>
    </row>
    <row r="1675" spans="1:7" x14ac:dyDescent="0.25">
      <c r="A1675" s="8" t="str">
        <f t="shared" si="162"/>
        <v/>
      </c>
      <c r="B1675" s="2" t="str">
        <f t="shared" si="163"/>
        <v/>
      </c>
      <c r="C1675" s="2" t="str">
        <f t="shared" si="164"/>
        <v/>
      </c>
      <c r="D1675" s="2" t="str">
        <f>IF(ISNUMBER(A1675),COUNTIF(Calculations!B:B, A1675),"")</f>
        <v/>
      </c>
      <c r="E1675" s="2" t="str">
        <f>IF(ISNUMBER(A1675),COUNTIF(Calculations!A:A, A1675),"")</f>
        <v/>
      </c>
      <c r="F1675" s="12" t="str">
        <f t="shared" si="165"/>
        <v/>
      </c>
      <c r="G1675" s="12" t="str">
        <f t="shared" si="166"/>
        <v/>
      </c>
    </row>
    <row r="1676" spans="1:7" x14ac:dyDescent="0.25">
      <c r="A1676" s="8" t="str">
        <f t="shared" si="162"/>
        <v/>
      </c>
      <c r="B1676" s="2" t="str">
        <f t="shared" si="163"/>
        <v/>
      </c>
      <c r="C1676" s="2" t="str">
        <f t="shared" si="164"/>
        <v/>
      </c>
      <c r="D1676" s="2" t="str">
        <f>IF(ISNUMBER(A1676),COUNTIF(Calculations!B:B, A1676),"")</f>
        <v/>
      </c>
      <c r="E1676" s="2" t="str">
        <f>IF(ISNUMBER(A1676),COUNTIF(Calculations!A:A, A1676),"")</f>
        <v/>
      </c>
      <c r="F1676" s="12" t="str">
        <f t="shared" si="165"/>
        <v/>
      </c>
      <c r="G1676" s="12" t="str">
        <f t="shared" si="166"/>
        <v/>
      </c>
    </row>
    <row r="1677" spans="1:7" x14ac:dyDescent="0.25">
      <c r="A1677" s="8" t="str">
        <f t="shared" si="162"/>
        <v/>
      </c>
      <c r="B1677" s="2" t="str">
        <f t="shared" si="163"/>
        <v/>
      </c>
      <c r="C1677" s="2" t="str">
        <f t="shared" si="164"/>
        <v/>
      </c>
      <c r="D1677" s="2" t="str">
        <f>IF(ISNUMBER(A1677),COUNTIF(Calculations!B:B, A1677),"")</f>
        <v/>
      </c>
      <c r="E1677" s="2" t="str">
        <f>IF(ISNUMBER(A1677),COUNTIF(Calculations!A:A, A1677),"")</f>
        <v/>
      </c>
      <c r="F1677" s="12" t="str">
        <f t="shared" si="165"/>
        <v/>
      </c>
      <c r="G1677" s="12" t="str">
        <f t="shared" si="166"/>
        <v/>
      </c>
    </row>
    <row r="1678" spans="1:7" x14ac:dyDescent="0.25">
      <c r="A1678" s="8" t="str">
        <f t="shared" si="162"/>
        <v/>
      </c>
      <c r="B1678" s="2" t="str">
        <f t="shared" si="163"/>
        <v/>
      </c>
      <c r="C1678" s="2" t="str">
        <f t="shared" si="164"/>
        <v/>
      </c>
      <c r="D1678" s="2" t="str">
        <f>IF(ISNUMBER(A1678),COUNTIF(Calculations!B:B, A1678),"")</f>
        <v/>
      </c>
      <c r="E1678" s="2" t="str">
        <f>IF(ISNUMBER(A1678),COUNTIF(Calculations!A:A, A1678),"")</f>
        <v/>
      </c>
      <c r="F1678" s="12" t="str">
        <f t="shared" si="165"/>
        <v/>
      </c>
      <c r="G1678" s="12" t="str">
        <f t="shared" si="166"/>
        <v/>
      </c>
    </row>
    <row r="1679" spans="1:7" x14ac:dyDescent="0.25">
      <c r="A1679" s="8" t="str">
        <f t="shared" si="162"/>
        <v/>
      </c>
      <c r="B1679" s="2" t="str">
        <f t="shared" si="163"/>
        <v/>
      </c>
      <c r="C1679" s="2" t="str">
        <f t="shared" si="164"/>
        <v/>
      </c>
      <c r="D1679" s="2" t="str">
        <f>IF(ISNUMBER(A1679),COUNTIF(Calculations!B:B, A1679),"")</f>
        <v/>
      </c>
      <c r="E1679" s="2" t="str">
        <f>IF(ISNUMBER(A1679),COUNTIF(Calculations!A:A, A1679),"")</f>
        <v/>
      </c>
      <c r="F1679" s="12" t="str">
        <f t="shared" si="165"/>
        <v/>
      </c>
      <c r="G1679" s="12" t="str">
        <f t="shared" si="166"/>
        <v/>
      </c>
    </row>
    <row r="1680" spans="1:7" x14ac:dyDescent="0.25">
      <c r="A1680" s="8" t="str">
        <f t="shared" si="162"/>
        <v/>
      </c>
      <c r="B1680" s="2" t="str">
        <f t="shared" si="163"/>
        <v/>
      </c>
      <c r="C1680" s="2" t="str">
        <f t="shared" si="164"/>
        <v/>
      </c>
      <c r="D1680" s="2" t="str">
        <f>IF(ISNUMBER(A1680),COUNTIF(Calculations!B:B, A1680),"")</f>
        <v/>
      </c>
      <c r="E1680" s="2" t="str">
        <f>IF(ISNUMBER(A1680),COUNTIF(Calculations!A:A, A1680),"")</f>
        <v/>
      </c>
      <c r="F1680" s="12" t="str">
        <f t="shared" si="165"/>
        <v/>
      </c>
      <c r="G1680" s="12" t="str">
        <f t="shared" si="166"/>
        <v/>
      </c>
    </row>
    <row r="1681" spans="1:7" x14ac:dyDescent="0.25">
      <c r="A1681" s="8" t="str">
        <f t="shared" si="162"/>
        <v/>
      </c>
      <c r="B1681" s="2" t="str">
        <f t="shared" si="163"/>
        <v/>
      </c>
      <c r="C1681" s="2" t="str">
        <f t="shared" si="164"/>
        <v/>
      </c>
      <c r="D1681" s="2" t="str">
        <f>IF(ISNUMBER(A1681),COUNTIF(Calculations!B:B, A1681),"")</f>
        <v/>
      </c>
      <c r="E1681" s="2" t="str">
        <f>IF(ISNUMBER(A1681),COUNTIF(Calculations!A:A, A1681),"")</f>
        <v/>
      </c>
      <c r="F1681" s="12" t="str">
        <f t="shared" si="165"/>
        <v/>
      </c>
      <c r="G1681" s="12" t="str">
        <f t="shared" si="166"/>
        <v/>
      </c>
    </row>
    <row r="1682" spans="1:7" x14ac:dyDescent="0.25">
      <c r="A1682" s="8" t="str">
        <f t="shared" si="162"/>
        <v/>
      </c>
      <c r="B1682" s="2" t="str">
        <f t="shared" si="163"/>
        <v/>
      </c>
      <c r="C1682" s="2" t="str">
        <f t="shared" si="164"/>
        <v/>
      </c>
      <c r="D1682" s="2" t="str">
        <f>IF(ISNUMBER(A1682),COUNTIF(Calculations!B:B, A1682),"")</f>
        <v/>
      </c>
      <c r="E1682" s="2" t="str">
        <f>IF(ISNUMBER(A1682),COUNTIF(Calculations!A:A, A1682),"")</f>
        <v/>
      </c>
      <c r="F1682" s="12" t="str">
        <f t="shared" si="165"/>
        <v/>
      </c>
      <c r="G1682" s="12" t="str">
        <f t="shared" si="166"/>
        <v/>
      </c>
    </row>
    <row r="1683" spans="1:7" x14ac:dyDescent="0.25">
      <c r="A1683" s="8" t="str">
        <f t="shared" si="162"/>
        <v/>
      </c>
      <c r="B1683" s="2" t="str">
        <f t="shared" si="163"/>
        <v/>
      </c>
      <c r="C1683" s="2" t="str">
        <f t="shared" si="164"/>
        <v/>
      </c>
      <c r="D1683" s="2" t="str">
        <f>IF(ISNUMBER(A1683),COUNTIF(Calculations!B:B, A1683),"")</f>
        <v/>
      </c>
      <c r="E1683" s="2" t="str">
        <f>IF(ISNUMBER(A1683),COUNTIF(Calculations!A:A, A1683),"")</f>
        <v/>
      </c>
      <c r="F1683" s="12" t="str">
        <f t="shared" si="165"/>
        <v/>
      </c>
      <c r="G1683" s="12" t="str">
        <f t="shared" si="166"/>
        <v/>
      </c>
    </row>
    <row r="1684" spans="1:7" x14ac:dyDescent="0.25">
      <c r="A1684" s="8" t="str">
        <f t="shared" si="162"/>
        <v/>
      </c>
      <c r="B1684" s="2" t="str">
        <f t="shared" si="163"/>
        <v/>
      </c>
      <c r="C1684" s="2" t="str">
        <f t="shared" si="164"/>
        <v/>
      </c>
      <c r="D1684" s="2" t="str">
        <f>IF(ISNUMBER(A1684),COUNTIF(Calculations!B:B, A1684),"")</f>
        <v/>
      </c>
      <c r="E1684" s="2" t="str">
        <f>IF(ISNUMBER(A1684),COUNTIF(Calculations!A:A, A1684),"")</f>
        <v/>
      </c>
      <c r="F1684" s="12" t="str">
        <f t="shared" si="165"/>
        <v/>
      </c>
      <c r="G1684" s="12" t="str">
        <f t="shared" si="166"/>
        <v/>
      </c>
    </row>
    <row r="1685" spans="1:7" x14ac:dyDescent="0.25">
      <c r="A1685" s="8" t="str">
        <f t="shared" si="162"/>
        <v/>
      </c>
      <c r="B1685" s="2" t="str">
        <f t="shared" si="163"/>
        <v/>
      </c>
      <c r="C1685" s="2" t="str">
        <f t="shared" si="164"/>
        <v/>
      </c>
      <c r="D1685" s="2" t="str">
        <f>IF(ISNUMBER(A1685),COUNTIF(Calculations!B:B, A1685),"")</f>
        <v/>
      </c>
      <c r="E1685" s="2" t="str">
        <f>IF(ISNUMBER(A1685),COUNTIF(Calculations!A:A, A1685),"")</f>
        <v/>
      </c>
      <c r="F1685" s="12" t="str">
        <f t="shared" si="165"/>
        <v/>
      </c>
      <c r="G1685" s="12" t="str">
        <f t="shared" si="166"/>
        <v/>
      </c>
    </row>
    <row r="1686" spans="1:7" x14ac:dyDescent="0.25">
      <c r="A1686" s="8" t="str">
        <f t="shared" si="162"/>
        <v/>
      </c>
      <c r="B1686" s="2" t="str">
        <f t="shared" si="163"/>
        <v/>
      </c>
      <c r="C1686" s="2" t="str">
        <f t="shared" si="164"/>
        <v/>
      </c>
      <c r="D1686" s="2" t="str">
        <f>IF(ISNUMBER(A1686),COUNTIF(Calculations!B:B, A1686),"")</f>
        <v/>
      </c>
      <c r="E1686" s="2" t="str">
        <f>IF(ISNUMBER(A1686),COUNTIF(Calculations!A:A, A1686),"")</f>
        <v/>
      </c>
      <c r="F1686" s="12" t="str">
        <f t="shared" si="165"/>
        <v/>
      </c>
      <c r="G1686" s="12" t="str">
        <f t="shared" si="166"/>
        <v/>
      </c>
    </row>
    <row r="1687" spans="1:7" x14ac:dyDescent="0.25">
      <c r="A1687" s="8" t="str">
        <f t="shared" si="162"/>
        <v/>
      </c>
      <c r="B1687" s="2" t="str">
        <f t="shared" si="163"/>
        <v/>
      </c>
      <c r="C1687" s="2" t="str">
        <f t="shared" si="164"/>
        <v/>
      </c>
      <c r="D1687" s="2" t="str">
        <f>IF(ISNUMBER(A1687),COUNTIF(Calculations!B:B, A1687),"")</f>
        <v/>
      </c>
      <c r="E1687" s="2" t="str">
        <f>IF(ISNUMBER(A1687),COUNTIF(Calculations!A:A, A1687),"")</f>
        <v/>
      </c>
      <c r="F1687" s="12" t="str">
        <f t="shared" si="165"/>
        <v/>
      </c>
      <c r="G1687" s="12" t="str">
        <f t="shared" si="166"/>
        <v/>
      </c>
    </row>
    <row r="1688" spans="1:7" x14ac:dyDescent="0.25">
      <c r="A1688" s="8" t="str">
        <f t="shared" si="162"/>
        <v/>
      </c>
      <c r="B1688" s="2" t="str">
        <f t="shared" si="163"/>
        <v/>
      </c>
      <c r="C1688" s="2" t="str">
        <f t="shared" si="164"/>
        <v/>
      </c>
      <c r="D1688" s="2" t="str">
        <f>IF(ISNUMBER(A1688),COUNTIF(Calculations!B:B, A1688),"")</f>
        <v/>
      </c>
      <c r="E1688" s="2" t="str">
        <f>IF(ISNUMBER(A1688),COUNTIF(Calculations!A:A, A1688),"")</f>
        <v/>
      </c>
      <c r="F1688" s="12" t="str">
        <f t="shared" si="165"/>
        <v/>
      </c>
      <c r="G1688" s="12" t="str">
        <f t="shared" si="166"/>
        <v/>
      </c>
    </row>
    <row r="1689" spans="1:7" x14ac:dyDescent="0.25">
      <c r="A1689" s="8" t="str">
        <f t="shared" si="162"/>
        <v/>
      </c>
      <c r="B1689" s="2" t="str">
        <f t="shared" si="163"/>
        <v/>
      </c>
      <c r="C1689" s="2" t="str">
        <f t="shared" si="164"/>
        <v/>
      </c>
      <c r="D1689" s="2" t="str">
        <f>IF(ISNUMBER(A1689),COUNTIF(Calculations!B:B, A1689),"")</f>
        <v/>
      </c>
      <c r="E1689" s="2" t="str">
        <f>IF(ISNUMBER(A1689),COUNTIF(Calculations!A:A, A1689),"")</f>
        <v/>
      </c>
      <c r="F1689" s="12" t="str">
        <f t="shared" si="165"/>
        <v/>
      </c>
      <c r="G1689" s="12" t="str">
        <f t="shared" si="166"/>
        <v/>
      </c>
    </row>
    <row r="1690" spans="1:7" x14ac:dyDescent="0.25">
      <c r="A1690" s="8" t="str">
        <f t="shared" si="162"/>
        <v/>
      </c>
      <c r="B1690" s="2" t="str">
        <f t="shared" si="163"/>
        <v/>
      </c>
      <c r="C1690" s="2" t="str">
        <f t="shared" si="164"/>
        <v/>
      </c>
      <c r="D1690" s="2" t="str">
        <f>IF(ISNUMBER(A1690),COUNTIF(Calculations!B:B, A1690),"")</f>
        <v/>
      </c>
      <c r="E1690" s="2" t="str">
        <f>IF(ISNUMBER(A1690),COUNTIF(Calculations!A:A, A1690),"")</f>
        <v/>
      </c>
      <c r="F1690" s="12" t="str">
        <f t="shared" si="165"/>
        <v/>
      </c>
      <c r="G1690" s="12" t="str">
        <f t="shared" si="166"/>
        <v/>
      </c>
    </row>
    <row r="1691" spans="1:7" x14ac:dyDescent="0.25">
      <c r="A1691" s="8" t="str">
        <f t="shared" si="162"/>
        <v/>
      </c>
      <c r="B1691" s="2" t="str">
        <f t="shared" si="163"/>
        <v/>
      </c>
      <c r="C1691" s="2" t="str">
        <f t="shared" si="164"/>
        <v/>
      </c>
      <c r="D1691" s="2" t="str">
        <f>IF(ISNUMBER(A1691),COUNTIF(Calculations!B:B, A1691),"")</f>
        <v/>
      </c>
      <c r="E1691" s="2" t="str">
        <f>IF(ISNUMBER(A1691),COUNTIF(Calculations!A:A, A1691),"")</f>
        <v/>
      </c>
      <c r="F1691" s="12" t="str">
        <f t="shared" si="165"/>
        <v/>
      </c>
      <c r="G1691" s="12" t="str">
        <f t="shared" si="166"/>
        <v/>
      </c>
    </row>
    <row r="1692" spans="1:7" x14ac:dyDescent="0.25">
      <c r="A1692" s="8" t="str">
        <f t="shared" si="162"/>
        <v/>
      </c>
      <c r="B1692" s="2" t="str">
        <f t="shared" si="163"/>
        <v/>
      </c>
      <c r="C1692" s="2" t="str">
        <f t="shared" si="164"/>
        <v/>
      </c>
      <c r="D1692" s="2" t="str">
        <f>IF(ISNUMBER(A1692),COUNTIF(Calculations!B:B, A1692),"")</f>
        <v/>
      </c>
      <c r="E1692" s="2" t="str">
        <f>IF(ISNUMBER(A1692),COUNTIF(Calculations!A:A, A1692),"")</f>
        <v/>
      </c>
      <c r="F1692" s="12" t="str">
        <f t="shared" si="165"/>
        <v/>
      </c>
      <c r="G1692" s="12" t="str">
        <f t="shared" si="166"/>
        <v/>
      </c>
    </row>
    <row r="1693" spans="1:7" x14ac:dyDescent="0.25">
      <c r="A1693" s="8" t="str">
        <f t="shared" si="162"/>
        <v/>
      </c>
      <c r="B1693" s="2" t="str">
        <f t="shared" si="163"/>
        <v/>
      </c>
      <c r="C1693" s="2" t="str">
        <f t="shared" si="164"/>
        <v/>
      </c>
      <c r="D1693" s="2" t="str">
        <f>IF(ISNUMBER(A1693),COUNTIF(Calculations!B:B, A1693),"")</f>
        <v/>
      </c>
      <c r="E1693" s="2" t="str">
        <f>IF(ISNUMBER(A1693),COUNTIF(Calculations!A:A, A1693),"")</f>
        <v/>
      </c>
      <c r="F1693" s="12" t="str">
        <f t="shared" si="165"/>
        <v/>
      </c>
      <c r="G1693" s="12" t="str">
        <f t="shared" si="166"/>
        <v/>
      </c>
    </row>
    <row r="1694" spans="1:7" x14ac:dyDescent="0.25">
      <c r="A1694" s="8" t="str">
        <f t="shared" si="162"/>
        <v/>
      </c>
      <c r="B1694" s="2" t="str">
        <f t="shared" si="163"/>
        <v/>
      </c>
      <c r="C1694" s="2" t="str">
        <f t="shared" si="164"/>
        <v/>
      </c>
      <c r="D1694" s="2" t="str">
        <f>IF(ISNUMBER(A1694),COUNTIF(Calculations!B:B, A1694),"")</f>
        <v/>
      </c>
      <c r="E1694" s="2" t="str">
        <f>IF(ISNUMBER(A1694),COUNTIF(Calculations!A:A, A1694),"")</f>
        <v/>
      </c>
      <c r="F1694" s="12" t="str">
        <f t="shared" si="165"/>
        <v/>
      </c>
      <c r="G1694" s="12" t="str">
        <f t="shared" si="166"/>
        <v/>
      </c>
    </row>
    <row r="1695" spans="1:7" x14ac:dyDescent="0.25">
      <c r="A1695" s="8" t="str">
        <f t="shared" si="162"/>
        <v/>
      </c>
      <c r="B1695" s="2" t="str">
        <f t="shared" si="163"/>
        <v/>
      </c>
      <c r="C1695" s="2" t="str">
        <f t="shared" si="164"/>
        <v/>
      </c>
      <c r="D1695" s="2" t="str">
        <f>IF(ISNUMBER(A1695),COUNTIF(Calculations!B:B, A1695),"")</f>
        <v/>
      </c>
      <c r="E1695" s="2" t="str">
        <f>IF(ISNUMBER(A1695),COUNTIF(Calculations!A:A, A1695),"")</f>
        <v/>
      </c>
      <c r="F1695" s="12" t="str">
        <f t="shared" si="165"/>
        <v/>
      </c>
      <c r="G1695" s="12" t="str">
        <f t="shared" si="166"/>
        <v/>
      </c>
    </row>
    <row r="1696" spans="1:7" x14ac:dyDescent="0.25">
      <c r="A1696" s="8" t="str">
        <f t="shared" si="162"/>
        <v/>
      </c>
      <c r="B1696" s="2" t="str">
        <f t="shared" si="163"/>
        <v/>
      </c>
      <c r="C1696" s="2" t="str">
        <f t="shared" si="164"/>
        <v/>
      </c>
      <c r="D1696" s="2" t="str">
        <f>IF(ISNUMBER(A1696),COUNTIF(Calculations!B:B, A1696),"")</f>
        <v/>
      </c>
      <c r="E1696" s="2" t="str">
        <f>IF(ISNUMBER(A1696),COUNTIF(Calculations!A:A, A1696),"")</f>
        <v/>
      </c>
      <c r="F1696" s="12" t="str">
        <f t="shared" si="165"/>
        <v/>
      </c>
      <c r="G1696" s="12" t="str">
        <f t="shared" si="166"/>
        <v/>
      </c>
    </row>
    <row r="1697" spans="1:7" x14ac:dyDescent="0.25">
      <c r="A1697" s="8" t="str">
        <f t="shared" si="162"/>
        <v/>
      </c>
      <c r="B1697" s="2" t="str">
        <f t="shared" si="163"/>
        <v/>
      </c>
      <c r="C1697" s="2" t="str">
        <f t="shared" si="164"/>
        <v/>
      </c>
      <c r="D1697" s="2" t="str">
        <f>IF(ISNUMBER(A1697),COUNTIF(Calculations!B:B, A1697),"")</f>
        <v/>
      </c>
      <c r="E1697" s="2" t="str">
        <f>IF(ISNUMBER(A1697),COUNTIF(Calculations!A:A, A1697),"")</f>
        <v/>
      </c>
      <c r="F1697" s="12" t="str">
        <f t="shared" si="165"/>
        <v/>
      </c>
      <c r="G1697" s="12" t="str">
        <f t="shared" si="166"/>
        <v/>
      </c>
    </row>
    <row r="1698" spans="1:7" x14ac:dyDescent="0.25">
      <c r="A1698" s="8" t="str">
        <f t="shared" si="162"/>
        <v/>
      </c>
      <c r="B1698" s="2" t="str">
        <f t="shared" si="163"/>
        <v/>
      </c>
      <c r="C1698" s="2" t="str">
        <f t="shared" si="164"/>
        <v/>
      </c>
      <c r="D1698" s="2" t="str">
        <f>IF(ISNUMBER(A1698),COUNTIF(Calculations!B:B, A1698),"")</f>
        <v/>
      </c>
      <c r="E1698" s="2" t="str">
        <f>IF(ISNUMBER(A1698),COUNTIF(Calculations!A:A, A1698),"")</f>
        <v/>
      </c>
      <c r="F1698" s="12" t="str">
        <f t="shared" si="165"/>
        <v/>
      </c>
      <c r="G1698" s="12" t="str">
        <f t="shared" si="166"/>
        <v/>
      </c>
    </row>
    <row r="1699" spans="1:7" x14ac:dyDescent="0.25">
      <c r="A1699" s="8" t="str">
        <f t="shared" si="162"/>
        <v/>
      </c>
      <c r="B1699" s="2" t="str">
        <f t="shared" si="163"/>
        <v/>
      </c>
      <c r="C1699" s="2" t="str">
        <f t="shared" si="164"/>
        <v/>
      </c>
      <c r="D1699" s="2" t="str">
        <f>IF(ISNUMBER(A1699),COUNTIF(Calculations!B:B, A1699),"")</f>
        <v/>
      </c>
      <c r="E1699" s="2" t="str">
        <f>IF(ISNUMBER(A1699),COUNTIF(Calculations!A:A, A1699),"")</f>
        <v/>
      </c>
      <c r="F1699" s="12" t="str">
        <f t="shared" si="165"/>
        <v/>
      </c>
      <c r="G1699" s="12" t="str">
        <f t="shared" si="166"/>
        <v/>
      </c>
    </row>
    <row r="1700" spans="1:7" x14ac:dyDescent="0.25">
      <c r="A1700" s="8" t="str">
        <f t="shared" ref="A1700:A1763" si="167">IF(ISNUMBER(A1699),IF(A1699+1&lt;=MAX(IndirectStartDates,IndirectCompletedDates),A1699+1,""),"")</f>
        <v/>
      </c>
      <c r="B1700" s="2" t="str">
        <f t="shared" ref="B1700:B1763" si="168">IF(ISNUMBER(A1700),YEAR(A1700)&amp;"-"&amp;TEXT(WEEKNUM(A1700),"00"),"")</f>
        <v/>
      </c>
      <c r="C1700" s="2" t="str">
        <f t="shared" ref="C1700:C1763" si="169">IF(ISNUMBER(A1700),COUNTIFS(IndirectStartDates,"&lt;="&amp;A1700,IndirectCompletedDates,"&gt;"&amp;A1700) + COUNTIFS(IndirectStartDates,"&lt;="&amp;A1700,IndirectCompletedDates,""),"")</f>
        <v/>
      </c>
      <c r="D1700" s="2" t="str">
        <f>IF(ISNUMBER(A1700),COUNTIF(Calculations!B:B, A1700),"")</f>
        <v/>
      </c>
      <c r="E1700" s="2" t="str">
        <f>IF(ISNUMBER(A1700),COUNTIF(Calculations!A:A, A1700),"")</f>
        <v/>
      </c>
      <c r="F1700" s="12" t="str">
        <f t="shared" ref="F1700:F1763" si="170">IF(ISNUMBER(A1700),F1699 + D1700,"")</f>
        <v/>
      </c>
      <c r="G1700" s="12" t="str">
        <f t="shared" ref="G1700:G1763" si="171">IF(ISNUMBER(A1700),G1699 + E1700,"")</f>
        <v/>
      </c>
    </row>
    <row r="1701" spans="1:7" x14ac:dyDescent="0.25">
      <c r="A1701" s="8" t="str">
        <f t="shared" si="167"/>
        <v/>
      </c>
      <c r="B1701" s="2" t="str">
        <f t="shared" si="168"/>
        <v/>
      </c>
      <c r="C1701" s="2" t="str">
        <f t="shared" si="169"/>
        <v/>
      </c>
      <c r="D1701" s="2" t="str">
        <f>IF(ISNUMBER(A1701),COUNTIF(Calculations!B:B, A1701),"")</f>
        <v/>
      </c>
      <c r="E1701" s="2" t="str">
        <f>IF(ISNUMBER(A1701),COUNTIF(Calculations!A:A, A1701),"")</f>
        <v/>
      </c>
      <c r="F1701" s="12" t="str">
        <f t="shared" si="170"/>
        <v/>
      </c>
      <c r="G1701" s="12" t="str">
        <f t="shared" si="171"/>
        <v/>
      </c>
    </row>
    <row r="1702" spans="1:7" x14ac:dyDescent="0.25">
      <c r="A1702" s="8" t="str">
        <f t="shared" si="167"/>
        <v/>
      </c>
      <c r="B1702" s="2" t="str">
        <f t="shared" si="168"/>
        <v/>
      </c>
      <c r="C1702" s="2" t="str">
        <f t="shared" si="169"/>
        <v/>
      </c>
      <c r="D1702" s="2" t="str">
        <f>IF(ISNUMBER(A1702),COUNTIF(Calculations!B:B, A1702),"")</f>
        <v/>
      </c>
      <c r="E1702" s="2" t="str">
        <f>IF(ISNUMBER(A1702),COUNTIF(Calculations!A:A, A1702),"")</f>
        <v/>
      </c>
      <c r="F1702" s="12" t="str">
        <f t="shared" si="170"/>
        <v/>
      </c>
      <c r="G1702" s="12" t="str">
        <f t="shared" si="171"/>
        <v/>
      </c>
    </row>
    <row r="1703" spans="1:7" x14ac:dyDescent="0.25">
      <c r="A1703" s="8" t="str">
        <f t="shared" si="167"/>
        <v/>
      </c>
      <c r="B1703" s="2" t="str">
        <f t="shared" si="168"/>
        <v/>
      </c>
      <c r="C1703" s="2" t="str">
        <f t="shared" si="169"/>
        <v/>
      </c>
      <c r="D1703" s="2" t="str">
        <f>IF(ISNUMBER(A1703),COUNTIF(Calculations!B:B, A1703),"")</f>
        <v/>
      </c>
      <c r="E1703" s="2" t="str">
        <f>IF(ISNUMBER(A1703),COUNTIF(Calculations!A:A, A1703),"")</f>
        <v/>
      </c>
      <c r="F1703" s="12" t="str">
        <f t="shared" si="170"/>
        <v/>
      </c>
      <c r="G1703" s="12" t="str">
        <f t="shared" si="171"/>
        <v/>
      </c>
    </row>
    <row r="1704" spans="1:7" x14ac:dyDescent="0.25">
      <c r="A1704" s="8" t="str">
        <f t="shared" si="167"/>
        <v/>
      </c>
      <c r="B1704" s="2" t="str">
        <f t="shared" si="168"/>
        <v/>
      </c>
      <c r="C1704" s="2" t="str">
        <f t="shared" si="169"/>
        <v/>
      </c>
      <c r="D1704" s="2" t="str">
        <f>IF(ISNUMBER(A1704),COUNTIF(Calculations!B:B, A1704),"")</f>
        <v/>
      </c>
      <c r="E1704" s="2" t="str">
        <f>IF(ISNUMBER(A1704),COUNTIF(Calculations!A:A, A1704),"")</f>
        <v/>
      </c>
      <c r="F1704" s="12" t="str">
        <f t="shared" si="170"/>
        <v/>
      </c>
      <c r="G1704" s="12" t="str">
        <f t="shared" si="171"/>
        <v/>
      </c>
    </row>
    <row r="1705" spans="1:7" x14ac:dyDescent="0.25">
      <c r="A1705" s="8" t="str">
        <f t="shared" si="167"/>
        <v/>
      </c>
      <c r="B1705" s="2" t="str">
        <f t="shared" si="168"/>
        <v/>
      </c>
      <c r="C1705" s="2" t="str">
        <f t="shared" si="169"/>
        <v/>
      </c>
      <c r="D1705" s="2" t="str">
        <f>IF(ISNUMBER(A1705),COUNTIF(Calculations!B:B, A1705),"")</f>
        <v/>
      </c>
      <c r="E1705" s="2" t="str">
        <f>IF(ISNUMBER(A1705),COUNTIF(Calculations!A:A, A1705),"")</f>
        <v/>
      </c>
      <c r="F1705" s="12" t="str">
        <f t="shared" si="170"/>
        <v/>
      </c>
      <c r="G1705" s="12" t="str">
        <f t="shared" si="171"/>
        <v/>
      </c>
    </row>
    <row r="1706" spans="1:7" x14ac:dyDescent="0.25">
      <c r="A1706" s="8" t="str">
        <f t="shared" si="167"/>
        <v/>
      </c>
      <c r="B1706" s="2" t="str">
        <f t="shared" si="168"/>
        <v/>
      </c>
      <c r="C1706" s="2" t="str">
        <f t="shared" si="169"/>
        <v/>
      </c>
      <c r="D1706" s="2" t="str">
        <f>IF(ISNUMBER(A1706),COUNTIF(Calculations!B:B, A1706),"")</f>
        <v/>
      </c>
      <c r="E1706" s="2" t="str">
        <f>IF(ISNUMBER(A1706),COUNTIF(Calculations!A:A, A1706),"")</f>
        <v/>
      </c>
      <c r="F1706" s="12" t="str">
        <f t="shared" si="170"/>
        <v/>
      </c>
      <c r="G1706" s="12" t="str">
        <f t="shared" si="171"/>
        <v/>
      </c>
    </row>
    <row r="1707" spans="1:7" x14ac:dyDescent="0.25">
      <c r="A1707" s="8" t="str">
        <f t="shared" si="167"/>
        <v/>
      </c>
      <c r="B1707" s="2" t="str">
        <f t="shared" si="168"/>
        <v/>
      </c>
      <c r="C1707" s="2" t="str">
        <f t="shared" si="169"/>
        <v/>
      </c>
      <c r="D1707" s="2" t="str">
        <f>IF(ISNUMBER(A1707),COUNTIF(Calculations!B:B, A1707),"")</f>
        <v/>
      </c>
      <c r="E1707" s="2" t="str">
        <f>IF(ISNUMBER(A1707),COUNTIF(Calculations!A:A, A1707),"")</f>
        <v/>
      </c>
      <c r="F1707" s="12" t="str">
        <f t="shared" si="170"/>
        <v/>
      </c>
      <c r="G1707" s="12" t="str">
        <f t="shared" si="171"/>
        <v/>
      </c>
    </row>
    <row r="1708" spans="1:7" x14ac:dyDescent="0.25">
      <c r="A1708" s="8" t="str">
        <f t="shared" si="167"/>
        <v/>
      </c>
      <c r="B1708" s="2" t="str">
        <f t="shared" si="168"/>
        <v/>
      </c>
      <c r="C1708" s="2" t="str">
        <f t="shared" si="169"/>
        <v/>
      </c>
      <c r="D1708" s="2" t="str">
        <f>IF(ISNUMBER(A1708),COUNTIF(Calculations!B:B, A1708),"")</f>
        <v/>
      </c>
      <c r="E1708" s="2" t="str">
        <f>IF(ISNUMBER(A1708),COUNTIF(Calculations!A:A, A1708),"")</f>
        <v/>
      </c>
      <c r="F1708" s="12" t="str">
        <f t="shared" si="170"/>
        <v/>
      </c>
      <c r="G1708" s="12" t="str">
        <f t="shared" si="171"/>
        <v/>
      </c>
    </row>
    <row r="1709" spans="1:7" x14ac:dyDescent="0.25">
      <c r="A1709" s="8" t="str">
        <f t="shared" si="167"/>
        <v/>
      </c>
      <c r="B1709" s="2" t="str">
        <f t="shared" si="168"/>
        <v/>
      </c>
      <c r="C1709" s="2" t="str">
        <f t="shared" si="169"/>
        <v/>
      </c>
      <c r="D1709" s="2" t="str">
        <f>IF(ISNUMBER(A1709),COUNTIF(Calculations!B:B, A1709),"")</f>
        <v/>
      </c>
      <c r="E1709" s="2" t="str">
        <f>IF(ISNUMBER(A1709),COUNTIF(Calculations!A:A, A1709),"")</f>
        <v/>
      </c>
      <c r="F1709" s="12" t="str">
        <f t="shared" si="170"/>
        <v/>
      </c>
      <c r="G1709" s="12" t="str">
        <f t="shared" si="171"/>
        <v/>
      </c>
    </row>
    <row r="1710" spans="1:7" x14ac:dyDescent="0.25">
      <c r="A1710" s="8" t="str">
        <f t="shared" si="167"/>
        <v/>
      </c>
      <c r="B1710" s="2" t="str">
        <f t="shared" si="168"/>
        <v/>
      </c>
      <c r="C1710" s="2" t="str">
        <f t="shared" si="169"/>
        <v/>
      </c>
      <c r="D1710" s="2" t="str">
        <f>IF(ISNUMBER(A1710),COUNTIF(Calculations!B:B, A1710),"")</f>
        <v/>
      </c>
      <c r="E1710" s="2" t="str">
        <f>IF(ISNUMBER(A1710),COUNTIF(Calculations!A:A, A1710),"")</f>
        <v/>
      </c>
      <c r="F1710" s="12" t="str">
        <f t="shared" si="170"/>
        <v/>
      </c>
      <c r="G1710" s="12" t="str">
        <f t="shared" si="171"/>
        <v/>
      </c>
    </row>
    <row r="1711" spans="1:7" x14ac:dyDescent="0.25">
      <c r="A1711" s="8" t="str">
        <f t="shared" si="167"/>
        <v/>
      </c>
      <c r="B1711" s="2" t="str">
        <f t="shared" si="168"/>
        <v/>
      </c>
      <c r="C1711" s="2" t="str">
        <f t="shared" si="169"/>
        <v/>
      </c>
      <c r="D1711" s="2" t="str">
        <f>IF(ISNUMBER(A1711),COUNTIF(Calculations!B:B, A1711),"")</f>
        <v/>
      </c>
      <c r="E1711" s="2" t="str">
        <f>IF(ISNUMBER(A1711),COUNTIF(Calculations!A:A, A1711),"")</f>
        <v/>
      </c>
      <c r="F1711" s="12" t="str">
        <f t="shared" si="170"/>
        <v/>
      </c>
      <c r="G1711" s="12" t="str">
        <f t="shared" si="171"/>
        <v/>
      </c>
    </row>
    <row r="1712" spans="1:7" x14ac:dyDescent="0.25">
      <c r="A1712" s="8" t="str">
        <f t="shared" si="167"/>
        <v/>
      </c>
      <c r="B1712" s="2" t="str">
        <f t="shared" si="168"/>
        <v/>
      </c>
      <c r="C1712" s="2" t="str">
        <f t="shared" si="169"/>
        <v/>
      </c>
      <c r="D1712" s="2" t="str">
        <f>IF(ISNUMBER(A1712),COUNTIF(Calculations!B:B, A1712),"")</f>
        <v/>
      </c>
      <c r="E1712" s="2" t="str">
        <f>IF(ISNUMBER(A1712),COUNTIF(Calculations!A:A, A1712),"")</f>
        <v/>
      </c>
      <c r="F1712" s="12" t="str">
        <f t="shared" si="170"/>
        <v/>
      </c>
      <c r="G1712" s="12" t="str">
        <f t="shared" si="171"/>
        <v/>
      </c>
    </row>
    <row r="1713" spans="1:7" x14ac:dyDescent="0.25">
      <c r="A1713" s="8" t="str">
        <f t="shared" si="167"/>
        <v/>
      </c>
      <c r="B1713" s="2" t="str">
        <f t="shared" si="168"/>
        <v/>
      </c>
      <c r="C1713" s="2" t="str">
        <f t="shared" si="169"/>
        <v/>
      </c>
      <c r="D1713" s="2" t="str">
        <f>IF(ISNUMBER(A1713),COUNTIF(Calculations!B:B, A1713),"")</f>
        <v/>
      </c>
      <c r="E1713" s="2" t="str">
        <f>IF(ISNUMBER(A1713),COUNTIF(Calculations!A:A, A1713),"")</f>
        <v/>
      </c>
      <c r="F1713" s="12" t="str">
        <f t="shared" si="170"/>
        <v/>
      </c>
      <c r="G1713" s="12" t="str">
        <f t="shared" si="171"/>
        <v/>
      </c>
    </row>
    <row r="1714" spans="1:7" x14ac:dyDescent="0.25">
      <c r="A1714" s="8" t="str">
        <f t="shared" si="167"/>
        <v/>
      </c>
      <c r="B1714" s="2" t="str">
        <f t="shared" si="168"/>
        <v/>
      </c>
      <c r="C1714" s="2" t="str">
        <f t="shared" si="169"/>
        <v/>
      </c>
      <c r="D1714" s="2" t="str">
        <f>IF(ISNUMBER(A1714),COUNTIF(Calculations!B:B, A1714),"")</f>
        <v/>
      </c>
      <c r="E1714" s="2" t="str">
        <f>IF(ISNUMBER(A1714),COUNTIF(Calculations!A:A, A1714),"")</f>
        <v/>
      </c>
      <c r="F1714" s="12" t="str">
        <f t="shared" si="170"/>
        <v/>
      </c>
      <c r="G1714" s="12" t="str">
        <f t="shared" si="171"/>
        <v/>
      </c>
    </row>
    <row r="1715" spans="1:7" x14ac:dyDescent="0.25">
      <c r="A1715" s="8" t="str">
        <f t="shared" si="167"/>
        <v/>
      </c>
      <c r="B1715" s="2" t="str">
        <f t="shared" si="168"/>
        <v/>
      </c>
      <c r="C1715" s="2" t="str">
        <f t="shared" si="169"/>
        <v/>
      </c>
      <c r="D1715" s="2" t="str">
        <f>IF(ISNUMBER(A1715),COUNTIF(Calculations!B:B, A1715),"")</f>
        <v/>
      </c>
      <c r="E1715" s="2" t="str">
        <f>IF(ISNUMBER(A1715),COUNTIF(Calculations!A:A, A1715),"")</f>
        <v/>
      </c>
      <c r="F1715" s="12" t="str">
        <f t="shared" si="170"/>
        <v/>
      </c>
      <c r="G1715" s="12" t="str">
        <f t="shared" si="171"/>
        <v/>
      </c>
    </row>
    <row r="1716" spans="1:7" x14ac:dyDescent="0.25">
      <c r="A1716" s="8" t="str">
        <f t="shared" si="167"/>
        <v/>
      </c>
      <c r="B1716" s="2" t="str">
        <f t="shared" si="168"/>
        <v/>
      </c>
      <c r="C1716" s="2" t="str">
        <f t="shared" si="169"/>
        <v/>
      </c>
      <c r="D1716" s="2" t="str">
        <f>IF(ISNUMBER(A1716),COUNTIF(Calculations!B:B, A1716),"")</f>
        <v/>
      </c>
      <c r="E1716" s="2" t="str">
        <f>IF(ISNUMBER(A1716),COUNTIF(Calculations!A:A, A1716),"")</f>
        <v/>
      </c>
      <c r="F1716" s="12" t="str">
        <f t="shared" si="170"/>
        <v/>
      </c>
      <c r="G1716" s="12" t="str">
        <f t="shared" si="171"/>
        <v/>
      </c>
    </row>
    <row r="1717" spans="1:7" x14ac:dyDescent="0.25">
      <c r="A1717" s="8" t="str">
        <f t="shared" si="167"/>
        <v/>
      </c>
      <c r="B1717" s="2" t="str">
        <f t="shared" si="168"/>
        <v/>
      </c>
      <c r="C1717" s="2" t="str">
        <f t="shared" si="169"/>
        <v/>
      </c>
      <c r="D1717" s="2" t="str">
        <f>IF(ISNUMBER(A1717),COUNTIF(Calculations!B:B, A1717),"")</f>
        <v/>
      </c>
      <c r="E1717" s="2" t="str">
        <f>IF(ISNUMBER(A1717),COUNTIF(Calculations!A:A, A1717),"")</f>
        <v/>
      </c>
      <c r="F1717" s="12" t="str">
        <f t="shared" si="170"/>
        <v/>
      </c>
      <c r="G1717" s="12" t="str">
        <f t="shared" si="171"/>
        <v/>
      </c>
    </row>
    <row r="1718" spans="1:7" x14ac:dyDescent="0.25">
      <c r="A1718" s="8" t="str">
        <f t="shared" si="167"/>
        <v/>
      </c>
      <c r="B1718" s="2" t="str">
        <f t="shared" si="168"/>
        <v/>
      </c>
      <c r="C1718" s="2" t="str">
        <f t="shared" si="169"/>
        <v/>
      </c>
      <c r="D1718" s="2" t="str">
        <f>IF(ISNUMBER(A1718),COUNTIF(Calculations!B:B, A1718),"")</f>
        <v/>
      </c>
      <c r="E1718" s="2" t="str">
        <f>IF(ISNUMBER(A1718),COUNTIF(Calculations!A:A, A1718),"")</f>
        <v/>
      </c>
      <c r="F1718" s="12" t="str">
        <f t="shared" si="170"/>
        <v/>
      </c>
      <c r="G1718" s="12" t="str">
        <f t="shared" si="171"/>
        <v/>
      </c>
    </row>
    <row r="1719" spans="1:7" x14ac:dyDescent="0.25">
      <c r="A1719" s="8" t="str">
        <f t="shared" si="167"/>
        <v/>
      </c>
      <c r="B1719" s="2" t="str">
        <f t="shared" si="168"/>
        <v/>
      </c>
      <c r="C1719" s="2" t="str">
        <f t="shared" si="169"/>
        <v/>
      </c>
      <c r="D1719" s="2" t="str">
        <f>IF(ISNUMBER(A1719),COUNTIF(Calculations!B:B, A1719),"")</f>
        <v/>
      </c>
      <c r="E1719" s="2" t="str">
        <f>IF(ISNUMBER(A1719),COUNTIF(Calculations!A:A, A1719),"")</f>
        <v/>
      </c>
      <c r="F1719" s="12" t="str">
        <f t="shared" si="170"/>
        <v/>
      </c>
      <c r="G1719" s="12" t="str">
        <f t="shared" si="171"/>
        <v/>
      </c>
    </row>
    <row r="1720" spans="1:7" x14ac:dyDescent="0.25">
      <c r="A1720" s="8" t="str">
        <f t="shared" si="167"/>
        <v/>
      </c>
      <c r="B1720" s="2" t="str">
        <f t="shared" si="168"/>
        <v/>
      </c>
      <c r="C1720" s="2" t="str">
        <f t="shared" si="169"/>
        <v/>
      </c>
      <c r="D1720" s="2" t="str">
        <f>IF(ISNUMBER(A1720),COUNTIF(Calculations!B:B, A1720),"")</f>
        <v/>
      </c>
      <c r="E1720" s="2" t="str">
        <f>IF(ISNUMBER(A1720),COUNTIF(Calculations!A:A, A1720),"")</f>
        <v/>
      </c>
      <c r="F1720" s="12" t="str">
        <f t="shared" si="170"/>
        <v/>
      </c>
      <c r="G1720" s="12" t="str">
        <f t="shared" si="171"/>
        <v/>
      </c>
    </row>
    <row r="1721" spans="1:7" x14ac:dyDescent="0.25">
      <c r="A1721" s="8" t="str">
        <f t="shared" si="167"/>
        <v/>
      </c>
      <c r="B1721" s="2" t="str">
        <f t="shared" si="168"/>
        <v/>
      </c>
      <c r="C1721" s="2" t="str">
        <f t="shared" si="169"/>
        <v/>
      </c>
      <c r="D1721" s="2" t="str">
        <f>IF(ISNUMBER(A1721),COUNTIF(Calculations!B:B, A1721),"")</f>
        <v/>
      </c>
      <c r="E1721" s="2" t="str">
        <f>IF(ISNUMBER(A1721),COUNTIF(Calculations!A:A, A1721),"")</f>
        <v/>
      </c>
      <c r="F1721" s="12" t="str">
        <f t="shared" si="170"/>
        <v/>
      </c>
      <c r="G1721" s="12" t="str">
        <f t="shared" si="171"/>
        <v/>
      </c>
    </row>
    <row r="1722" spans="1:7" x14ac:dyDescent="0.25">
      <c r="A1722" s="8" t="str">
        <f t="shared" si="167"/>
        <v/>
      </c>
      <c r="B1722" s="2" t="str">
        <f t="shared" si="168"/>
        <v/>
      </c>
      <c r="C1722" s="2" t="str">
        <f t="shared" si="169"/>
        <v/>
      </c>
      <c r="D1722" s="2" t="str">
        <f>IF(ISNUMBER(A1722),COUNTIF(Calculations!B:B, A1722),"")</f>
        <v/>
      </c>
      <c r="E1722" s="2" t="str">
        <f>IF(ISNUMBER(A1722),COUNTIF(Calculations!A:A, A1722),"")</f>
        <v/>
      </c>
      <c r="F1722" s="12" t="str">
        <f t="shared" si="170"/>
        <v/>
      </c>
      <c r="G1722" s="12" t="str">
        <f t="shared" si="171"/>
        <v/>
      </c>
    </row>
    <row r="1723" spans="1:7" x14ac:dyDescent="0.25">
      <c r="A1723" s="8" t="str">
        <f t="shared" si="167"/>
        <v/>
      </c>
      <c r="B1723" s="2" t="str">
        <f t="shared" si="168"/>
        <v/>
      </c>
      <c r="C1723" s="2" t="str">
        <f t="shared" si="169"/>
        <v/>
      </c>
      <c r="D1723" s="2" t="str">
        <f>IF(ISNUMBER(A1723),COUNTIF(Calculations!B:B, A1723),"")</f>
        <v/>
      </c>
      <c r="E1723" s="2" t="str">
        <f>IF(ISNUMBER(A1723),COUNTIF(Calculations!A:A, A1723),"")</f>
        <v/>
      </c>
      <c r="F1723" s="12" t="str">
        <f t="shared" si="170"/>
        <v/>
      </c>
      <c r="G1723" s="12" t="str">
        <f t="shared" si="171"/>
        <v/>
      </c>
    </row>
    <row r="1724" spans="1:7" x14ac:dyDescent="0.25">
      <c r="A1724" s="8" t="str">
        <f t="shared" si="167"/>
        <v/>
      </c>
      <c r="B1724" s="2" t="str">
        <f t="shared" si="168"/>
        <v/>
      </c>
      <c r="C1724" s="2" t="str">
        <f t="shared" si="169"/>
        <v/>
      </c>
      <c r="D1724" s="2" t="str">
        <f>IF(ISNUMBER(A1724),COUNTIF(Calculations!B:B, A1724),"")</f>
        <v/>
      </c>
      <c r="E1724" s="2" t="str">
        <f>IF(ISNUMBER(A1724),COUNTIF(Calculations!A:A, A1724),"")</f>
        <v/>
      </c>
      <c r="F1724" s="12" t="str">
        <f t="shared" si="170"/>
        <v/>
      </c>
      <c r="G1724" s="12" t="str">
        <f t="shared" si="171"/>
        <v/>
      </c>
    </row>
    <row r="1725" spans="1:7" x14ac:dyDescent="0.25">
      <c r="A1725" s="8" t="str">
        <f t="shared" si="167"/>
        <v/>
      </c>
      <c r="B1725" s="2" t="str">
        <f t="shared" si="168"/>
        <v/>
      </c>
      <c r="C1725" s="2" t="str">
        <f t="shared" si="169"/>
        <v/>
      </c>
      <c r="D1725" s="2" t="str">
        <f>IF(ISNUMBER(A1725),COUNTIF(Calculations!B:B, A1725),"")</f>
        <v/>
      </c>
      <c r="E1725" s="2" t="str">
        <f>IF(ISNUMBER(A1725),COUNTIF(Calculations!A:A, A1725),"")</f>
        <v/>
      </c>
      <c r="F1725" s="12" t="str">
        <f t="shared" si="170"/>
        <v/>
      </c>
      <c r="G1725" s="12" t="str">
        <f t="shared" si="171"/>
        <v/>
      </c>
    </row>
    <row r="1726" spans="1:7" x14ac:dyDescent="0.25">
      <c r="A1726" s="8" t="str">
        <f t="shared" si="167"/>
        <v/>
      </c>
      <c r="B1726" s="2" t="str">
        <f t="shared" si="168"/>
        <v/>
      </c>
      <c r="C1726" s="2" t="str">
        <f t="shared" si="169"/>
        <v/>
      </c>
      <c r="D1726" s="2" t="str">
        <f>IF(ISNUMBER(A1726),COUNTIF(Calculations!B:B, A1726),"")</f>
        <v/>
      </c>
      <c r="E1726" s="2" t="str">
        <f>IF(ISNUMBER(A1726),COUNTIF(Calculations!A:A, A1726),"")</f>
        <v/>
      </c>
      <c r="F1726" s="12" t="str">
        <f t="shared" si="170"/>
        <v/>
      </c>
      <c r="G1726" s="12" t="str">
        <f t="shared" si="171"/>
        <v/>
      </c>
    </row>
    <row r="1727" spans="1:7" x14ac:dyDescent="0.25">
      <c r="A1727" s="8" t="str">
        <f t="shared" si="167"/>
        <v/>
      </c>
      <c r="B1727" s="2" t="str">
        <f t="shared" si="168"/>
        <v/>
      </c>
      <c r="C1727" s="2" t="str">
        <f t="shared" si="169"/>
        <v/>
      </c>
      <c r="D1727" s="2" t="str">
        <f>IF(ISNUMBER(A1727),COUNTIF(Calculations!B:B, A1727),"")</f>
        <v/>
      </c>
      <c r="E1727" s="2" t="str">
        <f>IF(ISNUMBER(A1727),COUNTIF(Calculations!A:A, A1727),"")</f>
        <v/>
      </c>
      <c r="F1727" s="12" t="str">
        <f t="shared" si="170"/>
        <v/>
      </c>
      <c r="G1727" s="12" t="str">
        <f t="shared" si="171"/>
        <v/>
      </c>
    </row>
    <row r="1728" spans="1:7" x14ac:dyDescent="0.25">
      <c r="A1728" s="8" t="str">
        <f t="shared" si="167"/>
        <v/>
      </c>
      <c r="B1728" s="2" t="str">
        <f t="shared" si="168"/>
        <v/>
      </c>
      <c r="C1728" s="2" t="str">
        <f t="shared" si="169"/>
        <v/>
      </c>
      <c r="D1728" s="2" t="str">
        <f>IF(ISNUMBER(A1728),COUNTIF(Calculations!B:B, A1728),"")</f>
        <v/>
      </c>
      <c r="E1728" s="2" t="str">
        <f>IF(ISNUMBER(A1728),COUNTIF(Calculations!A:A, A1728),"")</f>
        <v/>
      </c>
      <c r="F1728" s="12" t="str">
        <f t="shared" si="170"/>
        <v/>
      </c>
      <c r="G1728" s="12" t="str">
        <f t="shared" si="171"/>
        <v/>
      </c>
    </row>
    <row r="1729" spans="1:7" x14ac:dyDescent="0.25">
      <c r="A1729" s="8" t="str">
        <f t="shared" si="167"/>
        <v/>
      </c>
      <c r="B1729" s="2" t="str">
        <f t="shared" si="168"/>
        <v/>
      </c>
      <c r="C1729" s="2" t="str">
        <f t="shared" si="169"/>
        <v/>
      </c>
      <c r="D1729" s="2" t="str">
        <f>IF(ISNUMBER(A1729),COUNTIF(Calculations!B:B, A1729),"")</f>
        <v/>
      </c>
      <c r="E1729" s="2" t="str">
        <f>IF(ISNUMBER(A1729),COUNTIF(Calculations!A:A, A1729),"")</f>
        <v/>
      </c>
      <c r="F1729" s="12" t="str">
        <f t="shared" si="170"/>
        <v/>
      </c>
      <c r="G1729" s="12" t="str">
        <f t="shared" si="171"/>
        <v/>
      </c>
    </row>
    <row r="1730" spans="1:7" x14ac:dyDescent="0.25">
      <c r="A1730" s="8" t="str">
        <f t="shared" si="167"/>
        <v/>
      </c>
      <c r="B1730" s="2" t="str">
        <f t="shared" si="168"/>
        <v/>
      </c>
      <c r="C1730" s="2" t="str">
        <f t="shared" si="169"/>
        <v/>
      </c>
      <c r="D1730" s="2" t="str">
        <f>IF(ISNUMBER(A1730),COUNTIF(Calculations!B:B, A1730),"")</f>
        <v/>
      </c>
      <c r="E1730" s="2" t="str">
        <f>IF(ISNUMBER(A1730),COUNTIF(Calculations!A:A, A1730),"")</f>
        <v/>
      </c>
      <c r="F1730" s="12" t="str">
        <f t="shared" si="170"/>
        <v/>
      </c>
      <c r="G1730" s="12" t="str">
        <f t="shared" si="171"/>
        <v/>
      </c>
    </row>
    <row r="1731" spans="1:7" x14ac:dyDescent="0.25">
      <c r="A1731" s="8" t="str">
        <f t="shared" si="167"/>
        <v/>
      </c>
      <c r="B1731" s="2" t="str">
        <f t="shared" si="168"/>
        <v/>
      </c>
      <c r="C1731" s="2" t="str">
        <f t="shared" si="169"/>
        <v/>
      </c>
      <c r="D1731" s="2" t="str">
        <f>IF(ISNUMBER(A1731),COUNTIF(Calculations!B:B, A1731),"")</f>
        <v/>
      </c>
      <c r="E1731" s="2" t="str">
        <f>IF(ISNUMBER(A1731),COUNTIF(Calculations!A:A, A1731),"")</f>
        <v/>
      </c>
      <c r="F1731" s="12" t="str">
        <f t="shared" si="170"/>
        <v/>
      </c>
      <c r="G1731" s="12" t="str">
        <f t="shared" si="171"/>
        <v/>
      </c>
    </row>
    <row r="1732" spans="1:7" x14ac:dyDescent="0.25">
      <c r="A1732" s="8" t="str">
        <f t="shared" si="167"/>
        <v/>
      </c>
      <c r="B1732" s="2" t="str">
        <f t="shared" si="168"/>
        <v/>
      </c>
      <c r="C1732" s="2" t="str">
        <f t="shared" si="169"/>
        <v/>
      </c>
      <c r="D1732" s="2" t="str">
        <f>IF(ISNUMBER(A1732),COUNTIF(Calculations!B:B, A1732),"")</f>
        <v/>
      </c>
      <c r="E1732" s="2" t="str">
        <f>IF(ISNUMBER(A1732),COUNTIF(Calculations!A:A, A1732),"")</f>
        <v/>
      </c>
      <c r="F1732" s="12" t="str">
        <f t="shared" si="170"/>
        <v/>
      </c>
      <c r="G1732" s="12" t="str">
        <f t="shared" si="171"/>
        <v/>
      </c>
    </row>
    <row r="1733" spans="1:7" x14ac:dyDescent="0.25">
      <c r="A1733" s="8" t="str">
        <f t="shared" si="167"/>
        <v/>
      </c>
      <c r="B1733" s="2" t="str">
        <f t="shared" si="168"/>
        <v/>
      </c>
      <c r="C1733" s="2" t="str">
        <f t="shared" si="169"/>
        <v/>
      </c>
      <c r="D1733" s="2" t="str">
        <f>IF(ISNUMBER(A1733),COUNTIF(Calculations!B:B, A1733),"")</f>
        <v/>
      </c>
      <c r="E1733" s="2" t="str">
        <f>IF(ISNUMBER(A1733),COUNTIF(Calculations!A:A, A1733),"")</f>
        <v/>
      </c>
      <c r="F1733" s="12" t="str">
        <f t="shared" si="170"/>
        <v/>
      </c>
      <c r="G1733" s="12" t="str">
        <f t="shared" si="171"/>
        <v/>
      </c>
    </row>
    <row r="1734" spans="1:7" x14ac:dyDescent="0.25">
      <c r="A1734" s="8" t="str">
        <f t="shared" si="167"/>
        <v/>
      </c>
      <c r="B1734" s="2" t="str">
        <f t="shared" si="168"/>
        <v/>
      </c>
      <c r="C1734" s="2" t="str">
        <f t="shared" si="169"/>
        <v/>
      </c>
      <c r="D1734" s="2" t="str">
        <f>IF(ISNUMBER(A1734),COUNTIF(Calculations!B:B, A1734),"")</f>
        <v/>
      </c>
      <c r="E1734" s="2" t="str">
        <f>IF(ISNUMBER(A1734),COUNTIF(Calculations!A:A, A1734),"")</f>
        <v/>
      </c>
      <c r="F1734" s="12" t="str">
        <f t="shared" si="170"/>
        <v/>
      </c>
      <c r="G1734" s="12" t="str">
        <f t="shared" si="171"/>
        <v/>
      </c>
    </row>
    <row r="1735" spans="1:7" x14ac:dyDescent="0.25">
      <c r="A1735" s="8" t="str">
        <f t="shared" si="167"/>
        <v/>
      </c>
      <c r="B1735" s="2" t="str">
        <f t="shared" si="168"/>
        <v/>
      </c>
      <c r="C1735" s="2" t="str">
        <f t="shared" si="169"/>
        <v/>
      </c>
      <c r="D1735" s="2" t="str">
        <f>IF(ISNUMBER(A1735),COUNTIF(Calculations!B:B, A1735),"")</f>
        <v/>
      </c>
      <c r="E1735" s="2" t="str">
        <f>IF(ISNUMBER(A1735),COUNTIF(Calculations!A:A, A1735),"")</f>
        <v/>
      </c>
      <c r="F1735" s="12" t="str">
        <f t="shared" si="170"/>
        <v/>
      </c>
      <c r="G1735" s="12" t="str">
        <f t="shared" si="171"/>
        <v/>
      </c>
    </row>
    <row r="1736" spans="1:7" x14ac:dyDescent="0.25">
      <c r="A1736" s="8" t="str">
        <f t="shared" si="167"/>
        <v/>
      </c>
      <c r="B1736" s="2" t="str">
        <f t="shared" si="168"/>
        <v/>
      </c>
      <c r="C1736" s="2" t="str">
        <f t="shared" si="169"/>
        <v/>
      </c>
      <c r="D1736" s="2" t="str">
        <f>IF(ISNUMBER(A1736),COUNTIF(Calculations!B:B, A1736),"")</f>
        <v/>
      </c>
      <c r="E1736" s="2" t="str">
        <f>IF(ISNUMBER(A1736),COUNTIF(Calculations!A:A, A1736),"")</f>
        <v/>
      </c>
      <c r="F1736" s="12" t="str">
        <f t="shared" si="170"/>
        <v/>
      </c>
      <c r="G1736" s="12" t="str">
        <f t="shared" si="171"/>
        <v/>
      </c>
    </row>
    <row r="1737" spans="1:7" x14ac:dyDescent="0.25">
      <c r="A1737" s="8" t="str">
        <f t="shared" si="167"/>
        <v/>
      </c>
      <c r="B1737" s="2" t="str">
        <f t="shared" si="168"/>
        <v/>
      </c>
      <c r="C1737" s="2" t="str">
        <f t="shared" si="169"/>
        <v/>
      </c>
      <c r="D1737" s="2" t="str">
        <f>IF(ISNUMBER(A1737),COUNTIF(Calculations!B:B, A1737),"")</f>
        <v/>
      </c>
      <c r="E1737" s="2" t="str">
        <f>IF(ISNUMBER(A1737),COUNTIF(Calculations!A:A, A1737),"")</f>
        <v/>
      </c>
      <c r="F1737" s="12" t="str">
        <f t="shared" si="170"/>
        <v/>
      </c>
      <c r="G1737" s="12" t="str">
        <f t="shared" si="171"/>
        <v/>
      </c>
    </row>
    <row r="1738" spans="1:7" x14ac:dyDescent="0.25">
      <c r="A1738" s="8" t="str">
        <f t="shared" si="167"/>
        <v/>
      </c>
      <c r="B1738" s="2" t="str">
        <f t="shared" si="168"/>
        <v/>
      </c>
      <c r="C1738" s="2" t="str">
        <f t="shared" si="169"/>
        <v/>
      </c>
      <c r="D1738" s="2" t="str">
        <f>IF(ISNUMBER(A1738),COUNTIF(Calculations!B:B, A1738),"")</f>
        <v/>
      </c>
      <c r="E1738" s="2" t="str">
        <f>IF(ISNUMBER(A1738),COUNTIF(Calculations!A:A, A1738),"")</f>
        <v/>
      </c>
      <c r="F1738" s="12" t="str">
        <f t="shared" si="170"/>
        <v/>
      </c>
      <c r="G1738" s="12" t="str">
        <f t="shared" si="171"/>
        <v/>
      </c>
    </row>
    <row r="1739" spans="1:7" x14ac:dyDescent="0.25">
      <c r="A1739" s="8" t="str">
        <f t="shared" si="167"/>
        <v/>
      </c>
      <c r="B1739" s="2" t="str">
        <f t="shared" si="168"/>
        <v/>
      </c>
      <c r="C1739" s="2" t="str">
        <f t="shared" si="169"/>
        <v/>
      </c>
      <c r="D1739" s="2" t="str">
        <f>IF(ISNUMBER(A1739),COUNTIF(Calculations!B:B, A1739),"")</f>
        <v/>
      </c>
      <c r="E1739" s="2" t="str">
        <f>IF(ISNUMBER(A1739),COUNTIF(Calculations!A:A, A1739),"")</f>
        <v/>
      </c>
      <c r="F1739" s="12" t="str">
        <f t="shared" si="170"/>
        <v/>
      </c>
      <c r="G1739" s="12" t="str">
        <f t="shared" si="171"/>
        <v/>
      </c>
    </row>
    <row r="1740" spans="1:7" x14ac:dyDescent="0.25">
      <c r="A1740" s="8" t="str">
        <f t="shared" si="167"/>
        <v/>
      </c>
      <c r="B1740" s="2" t="str">
        <f t="shared" si="168"/>
        <v/>
      </c>
      <c r="C1740" s="2" t="str">
        <f t="shared" si="169"/>
        <v/>
      </c>
      <c r="D1740" s="2" t="str">
        <f>IF(ISNUMBER(A1740),COUNTIF(Calculations!B:B, A1740),"")</f>
        <v/>
      </c>
      <c r="E1740" s="2" t="str">
        <f>IF(ISNUMBER(A1740),COUNTIF(Calculations!A:A, A1740),"")</f>
        <v/>
      </c>
      <c r="F1740" s="12" t="str">
        <f t="shared" si="170"/>
        <v/>
      </c>
      <c r="G1740" s="12" t="str">
        <f t="shared" si="171"/>
        <v/>
      </c>
    </row>
    <row r="1741" spans="1:7" x14ac:dyDescent="0.25">
      <c r="A1741" s="8" t="str">
        <f t="shared" si="167"/>
        <v/>
      </c>
      <c r="B1741" s="2" t="str">
        <f t="shared" si="168"/>
        <v/>
      </c>
      <c r="C1741" s="2" t="str">
        <f t="shared" si="169"/>
        <v/>
      </c>
      <c r="D1741" s="2" t="str">
        <f>IF(ISNUMBER(A1741),COUNTIF(Calculations!B:B, A1741),"")</f>
        <v/>
      </c>
      <c r="E1741" s="2" t="str">
        <f>IF(ISNUMBER(A1741),COUNTIF(Calculations!A:A, A1741),"")</f>
        <v/>
      </c>
      <c r="F1741" s="12" t="str">
        <f t="shared" si="170"/>
        <v/>
      </c>
      <c r="G1741" s="12" t="str">
        <f t="shared" si="171"/>
        <v/>
      </c>
    </row>
    <row r="1742" spans="1:7" x14ac:dyDescent="0.25">
      <c r="A1742" s="8" t="str">
        <f t="shared" si="167"/>
        <v/>
      </c>
      <c r="B1742" s="2" t="str">
        <f t="shared" si="168"/>
        <v/>
      </c>
      <c r="C1742" s="2" t="str">
        <f t="shared" si="169"/>
        <v/>
      </c>
      <c r="D1742" s="2" t="str">
        <f>IF(ISNUMBER(A1742),COUNTIF(Calculations!B:B, A1742),"")</f>
        <v/>
      </c>
      <c r="E1742" s="2" t="str">
        <f>IF(ISNUMBER(A1742),COUNTIF(Calculations!A:A, A1742),"")</f>
        <v/>
      </c>
      <c r="F1742" s="12" t="str">
        <f t="shared" si="170"/>
        <v/>
      </c>
      <c r="G1742" s="12" t="str">
        <f t="shared" si="171"/>
        <v/>
      </c>
    </row>
    <row r="1743" spans="1:7" x14ac:dyDescent="0.25">
      <c r="A1743" s="8" t="str">
        <f t="shared" si="167"/>
        <v/>
      </c>
      <c r="B1743" s="2" t="str">
        <f t="shared" si="168"/>
        <v/>
      </c>
      <c r="C1743" s="2" t="str">
        <f t="shared" si="169"/>
        <v/>
      </c>
      <c r="D1743" s="2" t="str">
        <f>IF(ISNUMBER(A1743),COUNTIF(Calculations!B:B, A1743),"")</f>
        <v/>
      </c>
      <c r="E1743" s="2" t="str">
        <f>IF(ISNUMBER(A1743),COUNTIF(Calculations!A:A, A1743),"")</f>
        <v/>
      </c>
      <c r="F1743" s="12" t="str">
        <f t="shared" si="170"/>
        <v/>
      </c>
      <c r="G1743" s="12" t="str">
        <f t="shared" si="171"/>
        <v/>
      </c>
    </row>
    <row r="1744" spans="1:7" x14ac:dyDescent="0.25">
      <c r="A1744" s="8" t="str">
        <f t="shared" si="167"/>
        <v/>
      </c>
      <c r="B1744" s="2" t="str">
        <f t="shared" si="168"/>
        <v/>
      </c>
      <c r="C1744" s="2" t="str">
        <f t="shared" si="169"/>
        <v/>
      </c>
      <c r="D1744" s="2" t="str">
        <f>IF(ISNUMBER(A1744),COUNTIF(Calculations!B:B, A1744),"")</f>
        <v/>
      </c>
      <c r="E1744" s="2" t="str">
        <f>IF(ISNUMBER(A1744),COUNTIF(Calculations!A:A, A1744),"")</f>
        <v/>
      </c>
      <c r="F1744" s="12" t="str">
        <f t="shared" si="170"/>
        <v/>
      </c>
      <c r="G1744" s="12" t="str">
        <f t="shared" si="171"/>
        <v/>
      </c>
    </row>
    <row r="1745" spans="1:7" x14ac:dyDescent="0.25">
      <c r="A1745" s="8" t="str">
        <f t="shared" si="167"/>
        <v/>
      </c>
      <c r="B1745" s="2" t="str">
        <f t="shared" si="168"/>
        <v/>
      </c>
      <c r="C1745" s="2" t="str">
        <f t="shared" si="169"/>
        <v/>
      </c>
      <c r="D1745" s="2" t="str">
        <f>IF(ISNUMBER(A1745),COUNTIF(Calculations!B:B, A1745),"")</f>
        <v/>
      </c>
      <c r="E1745" s="2" t="str">
        <f>IF(ISNUMBER(A1745),COUNTIF(Calculations!A:A, A1745),"")</f>
        <v/>
      </c>
      <c r="F1745" s="12" t="str">
        <f t="shared" si="170"/>
        <v/>
      </c>
      <c r="G1745" s="12" t="str">
        <f t="shared" si="171"/>
        <v/>
      </c>
    </row>
    <row r="1746" spans="1:7" x14ac:dyDescent="0.25">
      <c r="A1746" s="8" t="str">
        <f t="shared" si="167"/>
        <v/>
      </c>
      <c r="B1746" s="2" t="str">
        <f t="shared" si="168"/>
        <v/>
      </c>
      <c r="C1746" s="2" t="str">
        <f t="shared" si="169"/>
        <v/>
      </c>
      <c r="D1746" s="2" t="str">
        <f>IF(ISNUMBER(A1746),COUNTIF(Calculations!B:B, A1746),"")</f>
        <v/>
      </c>
      <c r="E1746" s="2" t="str">
        <f>IF(ISNUMBER(A1746),COUNTIF(Calculations!A:A, A1746),"")</f>
        <v/>
      </c>
      <c r="F1746" s="12" t="str">
        <f t="shared" si="170"/>
        <v/>
      </c>
      <c r="G1746" s="12" t="str">
        <f t="shared" si="171"/>
        <v/>
      </c>
    </row>
    <row r="1747" spans="1:7" x14ac:dyDescent="0.25">
      <c r="A1747" s="8" t="str">
        <f t="shared" si="167"/>
        <v/>
      </c>
      <c r="B1747" s="2" t="str">
        <f t="shared" si="168"/>
        <v/>
      </c>
      <c r="C1747" s="2" t="str">
        <f t="shared" si="169"/>
        <v/>
      </c>
      <c r="D1747" s="2" t="str">
        <f>IF(ISNUMBER(A1747),COUNTIF(Calculations!B:B, A1747),"")</f>
        <v/>
      </c>
      <c r="E1747" s="2" t="str">
        <f>IF(ISNUMBER(A1747),COUNTIF(Calculations!A:A, A1747),"")</f>
        <v/>
      </c>
      <c r="F1747" s="12" t="str">
        <f t="shared" si="170"/>
        <v/>
      </c>
      <c r="G1747" s="12" t="str">
        <f t="shared" si="171"/>
        <v/>
      </c>
    </row>
    <row r="1748" spans="1:7" x14ac:dyDescent="0.25">
      <c r="A1748" s="8" t="str">
        <f t="shared" si="167"/>
        <v/>
      </c>
      <c r="B1748" s="2" t="str">
        <f t="shared" si="168"/>
        <v/>
      </c>
      <c r="C1748" s="2" t="str">
        <f t="shared" si="169"/>
        <v/>
      </c>
      <c r="D1748" s="2" t="str">
        <f>IF(ISNUMBER(A1748),COUNTIF(Calculations!B:B, A1748),"")</f>
        <v/>
      </c>
      <c r="E1748" s="2" t="str">
        <f>IF(ISNUMBER(A1748),COUNTIF(Calculations!A:A, A1748),"")</f>
        <v/>
      </c>
      <c r="F1748" s="12" t="str">
        <f t="shared" si="170"/>
        <v/>
      </c>
      <c r="G1748" s="12" t="str">
        <f t="shared" si="171"/>
        <v/>
      </c>
    </row>
    <row r="1749" spans="1:7" x14ac:dyDescent="0.25">
      <c r="A1749" s="8" t="str">
        <f t="shared" si="167"/>
        <v/>
      </c>
      <c r="B1749" s="2" t="str">
        <f t="shared" si="168"/>
        <v/>
      </c>
      <c r="C1749" s="2" t="str">
        <f t="shared" si="169"/>
        <v/>
      </c>
      <c r="D1749" s="2" t="str">
        <f>IF(ISNUMBER(A1749),COUNTIF(Calculations!B:B, A1749),"")</f>
        <v/>
      </c>
      <c r="E1749" s="2" t="str">
        <f>IF(ISNUMBER(A1749),COUNTIF(Calculations!A:A, A1749),"")</f>
        <v/>
      </c>
      <c r="F1749" s="12" t="str">
        <f t="shared" si="170"/>
        <v/>
      </c>
      <c r="G1749" s="12" t="str">
        <f t="shared" si="171"/>
        <v/>
      </c>
    </row>
    <row r="1750" spans="1:7" x14ac:dyDescent="0.25">
      <c r="A1750" s="8" t="str">
        <f t="shared" si="167"/>
        <v/>
      </c>
      <c r="B1750" s="2" t="str">
        <f t="shared" si="168"/>
        <v/>
      </c>
      <c r="C1750" s="2" t="str">
        <f t="shared" si="169"/>
        <v/>
      </c>
      <c r="D1750" s="2" t="str">
        <f>IF(ISNUMBER(A1750),COUNTIF(Calculations!B:B, A1750),"")</f>
        <v/>
      </c>
      <c r="E1750" s="2" t="str">
        <f>IF(ISNUMBER(A1750),COUNTIF(Calculations!A:A, A1750),"")</f>
        <v/>
      </c>
      <c r="F1750" s="12" t="str">
        <f t="shared" si="170"/>
        <v/>
      </c>
      <c r="G1750" s="12" t="str">
        <f t="shared" si="171"/>
        <v/>
      </c>
    </row>
    <row r="1751" spans="1:7" x14ac:dyDescent="0.25">
      <c r="A1751" s="8" t="str">
        <f t="shared" si="167"/>
        <v/>
      </c>
      <c r="B1751" s="2" t="str">
        <f t="shared" si="168"/>
        <v/>
      </c>
      <c r="C1751" s="2" t="str">
        <f t="shared" si="169"/>
        <v/>
      </c>
      <c r="D1751" s="2" t="str">
        <f>IF(ISNUMBER(A1751),COUNTIF(Calculations!B:B, A1751),"")</f>
        <v/>
      </c>
      <c r="E1751" s="2" t="str">
        <f>IF(ISNUMBER(A1751),COUNTIF(Calculations!A:A, A1751),"")</f>
        <v/>
      </c>
      <c r="F1751" s="12" t="str">
        <f t="shared" si="170"/>
        <v/>
      </c>
      <c r="G1751" s="12" t="str">
        <f t="shared" si="171"/>
        <v/>
      </c>
    </row>
    <row r="1752" spans="1:7" x14ac:dyDescent="0.25">
      <c r="A1752" s="8" t="str">
        <f t="shared" si="167"/>
        <v/>
      </c>
      <c r="B1752" s="2" t="str">
        <f t="shared" si="168"/>
        <v/>
      </c>
      <c r="C1752" s="2" t="str">
        <f t="shared" si="169"/>
        <v/>
      </c>
      <c r="D1752" s="2" t="str">
        <f>IF(ISNUMBER(A1752),COUNTIF(Calculations!B:B, A1752),"")</f>
        <v/>
      </c>
      <c r="E1752" s="2" t="str">
        <f>IF(ISNUMBER(A1752),COUNTIF(Calculations!A:A, A1752),"")</f>
        <v/>
      </c>
      <c r="F1752" s="12" t="str">
        <f t="shared" si="170"/>
        <v/>
      </c>
      <c r="G1752" s="12" t="str">
        <f t="shared" si="171"/>
        <v/>
      </c>
    </row>
    <row r="1753" spans="1:7" x14ac:dyDescent="0.25">
      <c r="A1753" s="8" t="str">
        <f t="shared" si="167"/>
        <v/>
      </c>
      <c r="B1753" s="2" t="str">
        <f t="shared" si="168"/>
        <v/>
      </c>
      <c r="C1753" s="2" t="str">
        <f t="shared" si="169"/>
        <v/>
      </c>
      <c r="D1753" s="2" t="str">
        <f>IF(ISNUMBER(A1753),COUNTIF(Calculations!B:B, A1753),"")</f>
        <v/>
      </c>
      <c r="E1753" s="2" t="str">
        <f>IF(ISNUMBER(A1753),COUNTIF(Calculations!A:A, A1753),"")</f>
        <v/>
      </c>
      <c r="F1753" s="12" t="str">
        <f t="shared" si="170"/>
        <v/>
      </c>
      <c r="G1753" s="12" t="str">
        <f t="shared" si="171"/>
        <v/>
      </c>
    </row>
    <row r="1754" spans="1:7" x14ac:dyDescent="0.25">
      <c r="A1754" s="8" t="str">
        <f t="shared" si="167"/>
        <v/>
      </c>
      <c r="B1754" s="2" t="str">
        <f t="shared" si="168"/>
        <v/>
      </c>
      <c r="C1754" s="2" t="str">
        <f t="shared" si="169"/>
        <v/>
      </c>
      <c r="D1754" s="2" t="str">
        <f>IF(ISNUMBER(A1754),COUNTIF(Calculations!B:B, A1754),"")</f>
        <v/>
      </c>
      <c r="E1754" s="2" t="str">
        <f>IF(ISNUMBER(A1754),COUNTIF(Calculations!A:A, A1754),"")</f>
        <v/>
      </c>
      <c r="F1754" s="12" t="str">
        <f t="shared" si="170"/>
        <v/>
      </c>
      <c r="G1754" s="12" t="str">
        <f t="shared" si="171"/>
        <v/>
      </c>
    </row>
    <row r="1755" spans="1:7" x14ac:dyDescent="0.25">
      <c r="A1755" s="8" t="str">
        <f t="shared" si="167"/>
        <v/>
      </c>
      <c r="B1755" s="2" t="str">
        <f t="shared" si="168"/>
        <v/>
      </c>
      <c r="C1755" s="2" t="str">
        <f t="shared" si="169"/>
        <v/>
      </c>
      <c r="D1755" s="2" t="str">
        <f>IF(ISNUMBER(A1755),COUNTIF(Calculations!B:B, A1755),"")</f>
        <v/>
      </c>
      <c r="E1755" s="2" t="str">
        <f>IF(ISNUMBER(A1755),COUNTIF(Calculations!A:A, A1755),"")</f>
        <v/>
      </c>
      <c r="F1755" s="12" t="str">
        <f t="shared" si="170"/>
        <v/>
      </c>
      <c r="G1755" s="12" t="str">
        <f t="shared" si="171"/>
        <v/>
      </c>
    </row>
    <row r="1756" spans="1:7" x14ac:dyDescent="0.25">
      <c r="A1756" s="8" t="str">
        <f t="shared" si="167"/>
        <v/>
      </c>
      <c r="B1756" s="2" t="str">
        <f t="shared" si="168"/>
        <v/>
      </c>
      <c r="C1756" s="2" t="str">
        <f t="shared" si="169"/>
        <v/>
      </c>
      <c r="D1756" s="2" t="str">
        <f>IF(ISNUMBER(A1756),COUNTIF(Calculations!B:B, A1756),"")</f>
        <v/>
      </c>
      <c r="E1756" s="2" t="str">
        <f>IF(ISNUMBER(A1756),COUNTIF(Calculations!A:A, A1756),"")</f>
        <v/>
      </c>
      <c r="F1756" s="12" t="str">
        <f t="shared" si="170"/>
        <v/>
      </c>
      <c r="G1756" s="12" t="str">
        <f t="shared" si="171"/>
        <v/>
      </c>
    </row>
    <row r="1757" spans="1:7" x14ac:dyDescent="0.25">
      <c r="A1757" s="8" t="str">
        <f t="shared" si="167"/>
        <v/>
      </c>
      <c r="B1757" s="2" t="str">
        <f t="shared" si="168"/>
        <v/>
      </c>
      <c r="C1757" s="2" t="str">
        <f t="shared" si="169"/>
        <v/>
      </c>
      <c r="D1757" s="2" t="str">
        <f>IF(ISNUMBER(A1757),COUNTIF(Calculations!B:B, A1757),"")</f>
        <v/>
      </c>
      <c r="E1757" s="2" t="str">
        <f>IF(ISNUMBER(A1757),COUNTIF(Calculations!A:A, A1757),"")</f>
        <v/>
      </c>
      <c r="F1757" s="12" t="str">
        <f t="shared" si="170"/>
        <v/>
      </c>
      <c r="G1757" s="12" t="str">
        <f t="shared" si="171"/>
        <v/>
      </c>
    </row>
    <row r="1758" spans="1:7" x14ac:dyDescent="0.25">
      <c r="A1758" s="8" t="str">
        <f t="shared" si="167"/>
        <v/>
      </c>
      <c r="B1758" s="2" t="str">
        <f t="shared" si="168"/>
        <v/>
      </c>
      <c r="C1758" s="2" t="str">
        <f t="shared" si="169"/>
        <v/>
      </c>
      <c r="D1758" s="2" t="str">
        <f>IF(ISNUMBER(A1758),COUNTIF(Calculations!B:B, A1758),"")</f>
        <v/>
      </c>
      <c r="E1758" s="2" t="str">
        <f>IF(ISNUMBER(A1758),COUNTIF(Calculations!A:A, A1758),"")</f>
        <v/>
      </c>
      <c r="F1758" s="12" t="str">
        <f t="shared" si="170"/>
        <v/>
      </c>
      <c r="G1758" s="12" t="str">
        <f t="shared" si="171"/>
        <v/>
      </c>
    </row>
    <row r="1759" spans="1:7" x14ac:dyDescent="0.25">
      <c r="A1759" s="8" t="str">
        <f t="shared" si="167"/>
        <v/>
      </c>
      <c r="B1759" s="2" t="str">
        <f t="shared" si="168"/>
        <v/>
      </c>
      <c r="C1759" s="2" t="str">
        <f t="shared" si="169"/>
        <v/>
      </c>
      <c r="D1759" s="2" t="str">
        <f>IF(ISNUMBER(A1759),COUNTIF(Calculations!B:B, A1759),"")</f>
        <v/>
      </c>
      <c r="E1759" s="2" t="str">
        <f>IF(ISNUMBER(A1759),COUNTIF(Calculations!A:A, A1759),"")</f>
        <v/>
      </c>
      <c r="F1759" s="12" t="str">
        <f t="shared" si="170"/>
        <v/>
      </c>
      <c r="G1759" s="12" t="str">
        <f t="shared" si="171"/>
        <v/>
      </c>
    </row>
    <row r="1760" spans="1:7" x14ac:dyDescent="0.25">
      <c r="A1760" s="8" t="str">
        <f t="shared" si="167"/>
        <v/>
      </c>
      <c r="B1760" s="2" t="str">
        <f t="shared" si="168"/>
        <v/>
      </c>
      <c r="C1760" s="2" t="str">
        <f t="shared" si="169"/>
        <v/>
      </c>
      <c r="D1760" s="2" t="str">
        <f>IF(ISNUMBER(A1760),COUNTIF(Calculations!B:B, A1760),"")</f>
        <v/>
      </c>
      <c r="E1760" s="2" t="str">
        <f>IF(ISNUMBER(A1760),COUNTIF(Calculations!A:A, A1760),"")</f>
        <v/>
      </c>
      <c r="F1760" s="12" t="str">
        <f t="shared" si="170"/>
        <v/>
      </c>
      <c r="G1760" s="12" t="str">
        <f t="shared" si="171"/>
        <v/>
      </c>
    </row>
    <row r="1761" spans="1:7" x14ac:dyDescent="0.25">
      <c r="A1761" s="8" t="str">
        <f t="shared" si="167"/>
        <v/>
      </c>
      <c r="B1761" s="2" t="str">
        <f t="shared" si="168"/>
        <v/>
      </c>
      <c r="C1761" s="2" t="str">
        <f t="shared" si="169"/>
        <v/>
      </c>
      <c r="D1761" s="2" t="str">
        <f>IF(ISNUMBER(A1761),COUNTIF(Calculations!B:B, A1761),"")</f>
        <v/>
      </c>
      <c r="E1761" s="2" t="str">
        <f>IF(ISNUMBER(A1761),COUNTIF(Calculations!A:A, A1761),"")</f>
        <v/>
      </c>
      <c r="F1761" s="12" t="str">
        <f t="shared" si="170"/>
        <v/>
      </c>
      <c r="G1761" s="12" t="str">
        <f t="shared" si="171"/>
        <v/>
      </c>
    </row>
    <row r="1762" spans="1:7" x14ac:dyDescent="0.25">
      <c r="A1762" s="8" t="str">
        <f t="shared" si="167"/>
        <v/>
      </c>
      <c r="B1762" s="2" t="str">
        <f t="shared" si="168"/>
        <v/>
      </c>
      <c r="C1762" s="2" t="str">
        <f t="shared" si="169"/>
        <v/>
      </c>
      <c r="D1762" s="2" t="str">
        <f>IF(ISNUMBER(A1762),COUNTIF(Calculations!B:B, A1762),"")</f>
        <v/>
      </c>
      <c r="E1762" s="2" t="str">
        <f>IF(ISNUMBER(A1762),COUNTIF(Calculations!A:A, A1762),"")</f>
        <v/>
      </c>
      <c r="F1762" s="12" t="str">
        <f t="shared" si="170"/>
        <v/>
      </c>
      <c r="G1762" s="12" t="str">
        <f t="shared" si="171"/>
        <v/>
      </c>
    </row>
    <row r="1763" spans="1:7" x14ac:dyDescent="0.25">
      <c r="A1763" s="8" t="str">
        <f t="shared" si="167"/>
        <v/>
      </c>
      <c r="B1763" s="2" t="str">
        <f t="shared" si="168"/>
        <v/>
      </c>
      <c r="C1763" s="2" t="str">
        <f t="shared" si="169"/>
        <v/>
      </c>
      <c r="D1763" s="2" t="str">
        <f>IF(ISNUMBER(A1763),COUNTIF(Calculations!B:B, A1763),"")</f>
        <v/>
      </c>
      <c r="E1763" s="2" t="str">
        <f>IF(ISNUMBER(A1763),COUNTIF(Calculations!A:A, A1763),"")</f>
        <v/>
      </c>
      <c r="F1763" s="12" t="str">
        <f t="shared" si="170"/>
        <v/>
      </c>
      <c r="G1763" s="12" t="str">
        <f t="shared" si="171"/>
        <v/>
      </c>
    </row>
    <row r="1764" spans="1:7" x14ac:dyDescent="0.25">
      <c r="A1764" s="8" t="str">
        <f t="shared" ref="A1764:A1827" si="172">IF(ISNUMBER(A1763),IF(A1763+1&lt;=MAX(IndirectStartDates,IndirectCompletedDates),A1763+1,""),"")</f>
        <v/>
      </c>
      <c r="B1764" s="2" t="str">
        <f t="shared" ref="B1764:B1827" si="173">IF(ISNUMBER(A1764),YEAR(A1764)&amp;"-"&amp;TEXT(WEEKNUM(A1764),"00"),"")</f>
        <v/>
      </c>
      <c r="C1764" s="2" t="str">
        <f t="shared" ref="C1764:C1827" si="174">IF(ISNUMBER(A1764),COUNTIFS(IndirectStartDates,"&lt;="&amp;A1764,IndirectCompletedDates,"&gt;"&amp;A1764) + COUNTIFS(IndirectStartDates,"&lt;="&amp;A1764,IndirectCompletedDates,""),"")</f>
        <v/>
      </c>
      <c r="D1764" s="2" t="str">
        <f>IF(ISNUMBER(A1764),COUNTIF(Calculations!B:B, A1764),"")</f>
        <v/>
      </c>
      <c r="E1764" s="2" t="str">
        <f>IF(ISNUMBER(A1764),COUNTIF(Calculations!A:A, A1764),"")</f>
        <v/>
      </c>
      <c r="F1764" s="12" t="str">
        <f t="shared" ref="F1764:F1827" si="175">IF(ISNUMBER(A1764),F1763 + D1764,"")</f>
        <v/>
      </c>
      <c r="G1764" s="12" t="str">
        <f t="shared" ref="G1764:G1827" si="176">IF(ISNUMBER(A1764),G1763 + E1764,"")</f>
        <v/>
      </c>
    </row>
    <row r="1765" spans="1:7" x14ac:dyDescent="0.25">
      <c r="A1765" s="8" t="str">
        <f t="shared" si="172"/>
        <v/>
      </c>
      <c r="B1765" s="2" t="str">
        <f t="shared" si="173"/>
        <v/>
      </c>
      <c r="C1765" s="2" t="str">
        <f t="shared" si="174"/>
        <v/>
      </c>
      <c r="D1765" s="2" t="str">
        <f>IF(ISNUMBER(A1765),COUNTIF(Calculations!B:B, A1765),"")</f>
        <v/>
      </c>
      <c r="E1765" s="2" t="str">
        <f>IF(ISNUMBER(A1765),COUNTIF(Calculations!A:A, A1765),"")</f>
        <v/>
      </c>
      <c r="F1765" s="12" t="str">
        <f t="shared" si="175"/>
        <v/>
      </c>
      <c r="G1765" s="12" t="str">
        <f t="shared" si="176"/>
        <v/>
      </c>
    </row>
    <row r="1766" spans="1:7" x14ac:dyDescent="0.25">
      <c r="A1766" s="8" t="str">
        <f t="shared" si="172"/>
        <v/>
      </c>
      <c r="B1766" s="2" t="str">
        <f t="shared" si="173"/>
        <v/>
      </c>
      <c r="C1766" s="2" t="str">
        <f t="shared" si="174"/>
        <v/>
      </c>
      <c r="D1766" s="2" t="str">
        <f>IF(ISNUMBER(A1766),COUNTIF(Calculations!B:B, A1766),"")</f>
        <v/>
      </c>
      <c r="E1766" s="2" t="str">
        <f>IF(ISNUMBER(A1766),COUNTIF(Calculations!A:A, A1766),"")</f>
        <v/>
      </c>
      <c r="F1766" s="12" t="str">
        <f t="shared" si="175"/>
        <v/>
      </c>
      <c r="G1766" s="12" t="str">
        <f t="shared" si="176"/>
        <v/>
      </c>
    </row>
    <row r="1767" spans="1:7" x14ac:dyDescent="0.25">
      <c r="A1767" s="8" t="str">
        <f t="shared" si="172"/>
        <v/>
      </c>
      <c r="B1767" s="2" t="str">
        <f t="shared" si="173"/>
        <v/>
      </c>
      <c r="C1767" s="2" t="str">
        <f t="shared" si="174"/>
        <v/>
      </c>
      <c r="D1767" s="2" t="str">
        <f>IF(ISNUMBER(A1767),COUNTIF(Calculations!B:B, A1767),"")</f>
        <v/>
      </c>
      <c r="E1767" s="2" t="str">
        <f>IF(ISNUMBER(A1767),COUNTIF(Calculations!A:A, A1767),"")</f>
        <v/>
      </c>
      <c r="F1767" s="12" t="str">
        <f t="shared" si="175"/>
        <v/>
      </c>
      <c r="G1767" s="12" t="str">
        <f t="shared" si="176"/>
        <v/>
      </c>
    </row>
    <row r="1768" spans="1:7" x14ac:dyDescent="0.25">
      <c r="A1768" s="8" t="str">
        <f t="shared" si="172"/>
        <v/>
      </c>
      <c r="B1768" s="2" t="str">
        <f t="shared" si="173"/>
        <v/>
      </c>
      <c r="C1768" s="2" t="str">
        <f t="shared" si="174"/>
        <v/>
      </c>
      <c r="D1768" s="2" t="str">
        <f>IF(ISNUMBER(A1768),COUNTIF(Calculations!B:B, A1768),"")</f>
        <v/>
      </c>
      <c r="E1768" s="2" t="str">
        <f>IF(ISNUMBER(A1768),COUNTIF(Calculations!A:A, A1768),"")</f>
        <v/>
      </c>
      <c r="F1768" s="12" t="str">
        <f t="shared" si="175"/>
        <v/>
      </c>
      <c r="G1768" s="12" t="str">
        <f t="shared" si="176"/>
        <v/>
      </c>
    </row>
    <row r="1769" spans="1:7" x14ac:dyDescent="0.25">
      <c r="A1769" s="8" t="str">
        <f t="shared" si="172"/>
        <v/>
      </c>
      <c r="B1769" s="2" t="str">
        <f t="shared" si="173"/>
        <v/>
      </c>
      <c r="C1769" s="2" t="str">
        <f t="shared" si="174"/>
        <v/>
      </c>
      <c r="D1769" s="2" t="str">
        <f>IF(ISNUMBER(A1769),COUNTIF(Calculations!B:B, A1769),"")</f>
        <v/>
      </c>
      <c r="E1769" s="2" t="str">
        <f>IF(ISNUMBER(A1769),COUNTIF(Calculations!A:A, A1769),"")</f>
        <v/>
      </c>
      <c r="F1769" s="12" t="str">
        <f t="shared" si="175"/>
        <v/>
      </c>
      <c r="G1769" s="12" t="str">
        <f t="shared" si="176"/>
        <v/>
      </c>
    </row>
    <row r="1770" spans="1:7" x14ac:dyDescent="0.25">
      <c r="A1770" s="8" t="str">
        <f t="shared" si="172"/>
        <v/>
      </c>
      <c r="B1770" s="2" t="str">
        <f t="shared" si="173"/>
        <v/>
      </c>
      <c r="C1770" s="2" t="str">
        <f t="shared" si="174"/>
        <v/>
      </c>
      <c r="D1770" s="2" t="str">
        <f>IF(ISNUMBER(A1770),COUNTIF(Calculations!B:B, A1770),"")</f>
        <v/>
      </c>
      <c r="E1770" s="2" t="str">
        <f>IF(ISNUMBER(A1770),COUNTIF(Calculations!A:A, A1770),"")</f>
        <v/>
      </c>
      <c r="F1770" s="12" t="str">
        <f t="shared" si="175"/>
        <v/>
      </c>
      <c r="G1770" s="12" t="str">
        <f t="shared" si="176"/>
        <v/>
      </c>
    </row>
    <row r="1771" spans="1:7" x14ac:dyDescent="0.25">
      <c r="A1771" s="8" t="str">
        <f t="shared" si="172"/>
        <v/>
      </c>
      <c r="B1771" s="2" t="str">
        <f t="shared" si="173"/>
        <v/>
      </c>
      <c r="C1771" s="2" t="str">
        <f t="shared" si="174"/>
        <v/>
      </c>
      <c r="D1771" s="2" t="str">
        <f>IF(ISNUMBER(A1771),COUNTIF(Calculations!B:B, A1771),"")</f>
        <v/>
      </c>
      <c r="E1771" s="2" t="str">
        <f>IF(ISNUMBER(A1771),COUNTIF(Calculations!A:A, A1771),"")</f>
        <v/>
      </c>
      <c r="F1771" s="12" t="str">
        <f t="shared" si="175"/>
        <v/>
      </c>
      <c r="G1771" s="12" t="str">
        <f t="shared" si="176"/>
        <v/>
      </c>
    </row>
    <row r="1772" spans="1:7" x14ac:dyDescent="0.25">
      <c r="A1772" s="8" t="str">
        <f t="shared" si="172"/>
        <v/>
      </c>
      <c r="B1772" s="2" t="str">
        <f t="shared" si="173"/>
        <v/>
      </c>
      <c r="C1772" s="2" t="str">
        <f t="shared" si="174"/>
        <v/>
      </c>
      <c r="D1772" s="2" t="str">
        <f>IF(ISNUMBER(A1772),COUNTIF(Calculations!B:B, A1772),"")</f>
        <v/>
      </c>
      <c r="E1772" s="2" t="str">
        <f>IF(ISNUMBER(A1772),COUNTIF(Calculations!A:A, A1772),"")</f>
        <v/>
      </c>
      <c r="F1772" s="12" t="str">
        <f t="shared" si="175"/>
        <v/>
      </c>
      <c r="G1772" s="12" t="str">
        <f t="shared" si="176"/>
        <v/>
      </c>
    </row>
    <row r="1773" spans="1:7" x14ac:dyDescent="0.25">
      <c r="A1773" s="8" t="str">
        <f t="shared" si="172"/>
        <v/>
      </c>
      <c r="B1773" s="2" t="str">
        <f t="shared" si="173"/>
        <v/>
      </c>
      <c r="C1773" s="2" t="str">
        <f t="shared" si="174"/>
        <v/>
      </c>
      <c r="D1773" s="2" t="str">
        <f>IF(ISNUMBER(A1773),COUNTIF(Calculations!B:B, A1773),"")</f>
        <v/>
      </c>
      <c r="E1773" s="2" t="str">
        <f>IF(ISNUMBER(A1773),COUNTIF(Calculations!A:A, A1773),"")</f>
        <v/>
      </c>
      <c r="F1773" s="12" t="str">
        <f t="shared" si="175"/>
        <v/>
      </c>
      <c r="G1773" s="12" t="str">
        <f t="shared" si="176"/>
        <v/>
      </c>
    </row>
    <row r="1774" spans="1:7" x14ac:dyDescent="0.25">
      <c r="A1774" s="8" t="str">
        <f t="shared" si="172"/>
        <v/>
      </c>
      <c r="B1774" s="2" t="str">
        <f t="shared" si="173"/>
        <v/>
      </c>
      <c r="C1774" s="2" t="str">
        <f t="shared" si="174"/>
        <v/>
      </c>
      <c r="D1774" s="2" t="str">
        <f>IF(ISNUMBER(A1774),COUNTIF(Calculations!B:B, A1774),"")</f>
        <v/>
      </c>
      <c r="E1774" s="2" t="str">
        <f>IF(ISNUMBER(A1774),COUNTIF(Calculations!A:A, A1774),"")</f>
        <v/>
      </c>
      <c r="F1774" s="12" t="str">
        <f t="shared" si="175"/>
        <v/>
      </c>
      <c r="G1774" s="12" t="str">
        <f t="shared" si="176"/>
        <v/>
      </c>
    </row>
    <row r="1775" spans="1:7" x14ac:dyDescent="0.25">
      <c r="A1775" s="8" t="str">
        <f t="shared" si="172"/>
        <v/>
      </c>
      <c r="B1775" s="2" t="str">
        <f t="shared" si="173"/>
        <v/>
      </c>
      <c r="C1775" s="2" t="str">
        <f t="shared" si="174"/>
        <v/>
      </c>
      <c r="D1775" s="2" t="str">
        <f>IF(ISNUMBER(A1775),COUNTIF(Calculations!B:B, A1775),"")</f>
        <v/>
      </c>
      <c r="E1775" s="2" t="str">
        <f>IF(ISNUMBER(A1775),COUNTIF(Calculations!A:A, A1775),"")</f>
        <v/>
      </c>
      <c r="F1775" s="12" t="str">
        <f t="shared" si="175"/>
        <v/>
      </c>
      <c r="G1775" s="12" t="str">
        <f t="shared" si="176"/>
        <v/>
      </c>
    </row>
    <row r="1776" spans="1:7" x14ac:dyDescent="0.25">
      <c r="A1776" s="8" t="str">
        <f t="shared" si="172"/>
        <v/>
      </c>
      <c r="B1776" s="2" t="str">
        <f t="shared" si="173"/>
        <v/>
      </c>
      <c r="C1776" s="2" t="str">
        <f t="shared" si="174"/>
        <v/>
      </c>
      <c r="D1776" s="2" t="str">
        <f>IF(ISNUMBER(A1776),COUNTIF(Calculations!B:B, A1776),"")</f>
        <v/>
      </c>
      <c r="E1776" s="2" t="str">
        <f>IF(ISNUMBER(A1776),COUNTIF(Calculations!A:A, A1776),"")</f>
        <v/>
      </c>
      <c r="F1776" s="12" t="str">
        <f t="shared" si="175"/>
        <v/>
      </c>
      <c r="G1776" s="12" t="str">
        <f t="shared" si="176"/>
        <v/>
      </c>
    </row>
    <row r="1777" spans="1:7" x14ac:dyDescent="0.25">
      <c r="A1777" s="8" t="str">
        <f t="shared" si="172"/>
        <v/>
      </c>
      <c r="B1777" s="2" t="str">
        <f t="shared" si="173"/>
        <v/>
      </c>
      <c r="C1777" s="2" t="str">
        <f t="shared" si="174"/>
        <v/>
      </c>
      <c r="D1777" s="2" t="str">
        <f>IF(ISNUMBER(A1777),COUNTIF(Calculations!B:B, A1777),"")</f>
        <v/>
      </c>
      <c r="E1777" s="2" t="str">
        <f>IF(ISNUMBER(A1777),COUNTIF(Calculations!A:A, A1777),"")</f>
        <v/>
      </c>
      <c r="F1777" s="12" t="str">
        <f t="shared" si="175"/>
        <v/>
      </c>
      <c r="G1777" s="12" t="str">
        <f t="shared" si="176"/>
        <v/>
      </c>
    </row>
    <row r="1778" spans="1:7" x14ac:dyDescent="0.25">
      <c r="A1778" s="8" t="str">
        <f t="shared" si="172"/>
        <v/>
      </c>
      <c r="B1778" s="2" t="str">
        <f t="shared" si="173"/>
        <v/>
      </c>
      <c r="C1778" s="2" t="str">
        <f t="shared" si="174"/>
        <v/>
      </c>
      <c r="D1778" s="2" t="str">
        <f>IF(ISNUMBER(A1778),COUNTIF(Calculations!B:B, A1778),"")</f>
        <v/>
      </c>
      <c r="E1778" s="2" t="str">
        <f>IF(ISNUMBER(A1778),COUNTIF(Calculations!A:A, A1778),"")</f>
        <v/>
      </c>
      <c r="F1778" s="12" t="str">
        <f t="shared" si="175"/>
        <v/>
      </c>
      <c r="G1778" s="12" t="str">
        <f t="shared" si="176"/>
        <v/>
      </c>
    </row>
    <row r="1779" spans="1:7" x14ac:dyDescent="0.25">
      <c r="A1779" s="8" t="str">
        <f t="shared" si="172"/>
        <v/>
      </c>
      <c r="B1779" s="2" t="str">
        <f t="shared" si="173"/>
        <v/>
      </c>
      <c r="C1779" s="2" t="str">
        <f t="shared" si="174"/>
        <v/>
      </c>
      <c r="D1779" s="2" t="str">
        <f>IF(ISNUMBER(A1779),COUNTIF(Calculations!B:B, A1779),"")</f>
        <v/>
      </c>
      <c r="E1779" s="2" t="str">
        <f>IF(ISNUMBER(A1779),COUNTIF(Calculations!A:A, A1779),"")</f>
        <v/>
      </c>
      <c r="F1779" s="12" t="str">
        <f t="shared" si="175"/>
        <v/>
      </c>
      <c r="G1779" s="12" t="str">
        <f t="shared" si="176"/>
        <v/>
      </c>
    </row>
    <row r="1780" spans="1:7" x14ac:dyDescent="0.25">
      <c r="A1780" s="8" t="str">
        <f t="shared" si="172"/>
        <v/>
      </c>
      <c r="B1780" s="2" t="str">
        <f t="shared" si="173"/>
        <v/>
      </c>
      <c r="C1780" s="2" t="str">
        <f t="shared" si="174"/>
        <v/>
      </c>
      <c r="D1780" s="2" t="str">
        <f>IF(ISNUMBER(A1780),COUNTIF(Calculations!B:B, A1780),"")</f>
        <v/>
      </c>
      <c r="E1780" s="2" t="str">
        <f>IF(ISNUMBER(A1780),COUNTIF(Calculations!A:A, A1780),"")</f>
        <v/>
      </c>
      <c r="F1780" s="12" t="str">
        <f t="shared" si="175"/>
        <v/>
      </c>
      <c r="G1780" s="12" t="str">
        <f t="shared" si="176"/>
        <v/>
      </c>
    </row>
    <row r="1781" spans="1:7" x14ac:dyDescent="0.25">
      <c r="A1781" s="8" t="str">
        <f t="shared" si="172"/>
        <v/>
      </c>
      <c r="B1781" s="2" t="str">
        <f t="shared" si="173"/>
        <v/>
      </c>
      <c r="C1781" s="2" t="str">
        <f t="shared" si="174"/>
        <v/>
      </c>
      <c r="D1781" s="2" t="str">
        <f>IF(ISNUMBER(A1781),COUNTIF(Calculations!B:B, A1781),"")</f>
        <v/>
      </c>
      <c r="E1781" s="2" t="str">
        <f>IF(ISNUMBER(A1781),COUNTIF(Calculations!A:A, A1781),"")</f>
        <v/>
      </c>
      <c r="F1781" s="12" t="str">
        <f t="shared" si="175"/>
        <v/>
      </c>
      <c r="G1781" s="12" t="str">
        <f t="shared" si="176"/>
        <v/>
      </c>
    </row>
    <row r="1782" spans="1:7" x14ac:dyDescent="0.25">
      <c r="A1782" s="8" t="str">
        <f t="shared" si="172"/>
        <v/>
      </c>
      <c r="B1782" s="2" t="str">
        <f t="shared" si="173"/>
        <v/>
      </c>
      <c r="C1782" s="2" t="str">
        <f t="shared" si="174"/>
        <v/>
      </c>
      <c r="D1782" s="2" t="str">
        <f>IF(ISNUMBER(A1782),COUNTIF(Calculations!B:B, A1782),"")</f>
        <v/>
      </c>
      <c r="E1782" s="2" t="str">
        <f>IF(ISNUMBER(A1782),COUNTIF(Calculations!A:A, A1782),"")</f>
        <v/>
      </c>
      <c r="F1782" s="12" t="str">
        <f t="shared" si="175"/>
        <v/>
      </c>
      <c r="G1782" s="12" t="str">
        <f t="shared" si="176"/>
        <v/>
      </c>
    </row>
    <row r="1783" spans="1:7" x14ac:dyDescent="0.25">
      <c r="A1783" s="8" t="str">
        <f t="shared" si="172"/>
        <v/>
      </c>
      <c r="B1783" s="2" t="str">
        <f t="shared" si="173"/>
        <v/>
      </c>
      <c r="C1783" s="2" t="str">
        <f t="shared" si="174"/>
        <v/>
      </c>
      <c r="D1783" s="2" t="str">
        <f>IF(ISNUMBER(A1783),COUNTIF(Calculations!B:B, A1783),"")</f>
        <v/>
      </c>
      <c r="E1783" s="2" t="str">
        <f>IF(ISNUMBER(A1783),COUNTIF(Calculations!A:A, A1783),"")</f>
        <v/>
      </c>
      <c r="F1783" s="12" t="str">
        <f t="shared" si="175"/>
        <v/>
      </c>
      <c r="G1783" s="12" t="str">
        <f t="shared" si="176"/>
        <v/>
      </c>
    </row>
    <row r="1784" spans="1:7" x14ac:dyDescent="0.25">
      <c r="A1784" s="8" t="str">
        <f t="shared" si="172"/>
        <v/>
      </c>
      <c r="B1784" s="2" t="str">
        <f t="shared" si="173"/>
        <v/>
      </c>
      <c r="C1784" s="2" t="str">
        <f t="shared" si="174"/>
        <v/>
      </c>
      <c r="D1784" s="2" t="str">
        <f>IF(ISNUMBER(A1784),COUNTIF(Calculations!B:B, A1784),"")</f>
        <v/>
      </c>
      <c r="E1784" s="2" t="str">
        <f>IF(ISNUMBER(A1784),COUNTIF(Calculations!A:A, A1784),"")</f>
        <v/>
      </c>
      <c r="F1784" s="12" t="str">
        <f t="shared" si="175"/>
        <v/>
      </c>
      <c r="G1784" s="12" t="str">
        <f t="shared" si="176"/>
        <v/>
      </c>
    </row>
    <row r="1785" spans="1:7" x14ac:dyDescent="0.25">
      <c r="A1785" s="8" t="str">
        <f t="shared" si="172"/>
        <v/>
      </c>
      <c r="B1785" s="2" t="str">
        <f t="shared" si="173"/>
        <v/>
      </c>
      <c r="C1785" s="2" t="str">
        <f t="shared" si="174"/>
        <v/>
      </c>
      <c r="D1785" s="2" t="str">
        <f>IF(ISNUMBER(A1785),COUNTIF(Calculations!B:B, A1785),"")</f>
        <v/>
      </c>
      <c r="E1785" s="2" t="str">
        <f>IF(ISNUMBER(A1785),COUNTIF(Calculations!A:A, A1785),"")</f>
        <v/>
      </c>
      <c r="F1785" s="12" t="str">
        <f t="shared" si="175"/>
        <v/>
      </c>
      <c r="G1785" s="12" t="str">
        <f t="shared" si="176"/>
        <v/>
      </c>
    </row>
    <row r="1786" spans="1:7" x14ac:dyDescent="0.25">
      <c r="A1786" s="8" t="str">
        <f t="shared" si="172"/>
        <v/>
      </c>
      <c r="B1786" s="2" t="str">
        <f t="shared" si="173"/>
        <v/>
      </c>
      <c r="C1786" s="2" t="str">
        <f t="shared" si="174"/>
        <v/>
      </c>
      <c r="D1786" s="2" t="str">
        <f>IF(ISNUMBER(A1786),COUNTIF(Calculations!B:B, A1786),"")</f>
        <v/>
      </c>
      <c r="E1786" s="2" t="str">
        <f>IF(ISNUMBER(A1786),COUNTIF(Calculations!A:A, A1786),"")</f>
        <v/>
      </c>
      <c r="F1786" s="12" t="str">
        <f t="shared" si="175"/>
        <v/>
      </c>
      <c r="G1786" s="12" t="str">
        <f t="shared" si="176"/>
        <v/>
      </c>
    </row>
    <row r="1787" spans="1:7" x14ac:dyDescent="0.25">
      <c r="A1787" s="8" t="str">
        <f t="shared" si="172"/>
        <v/>
      </c>
      <c r="B1787" s="2" t="str">
        <f t="shared" si="173"/>
        <v/>
      </c>
      <c r="C1787" s="2" t="str">
        <f t="shared" si="174"/>
        <v/>
      </c>
      <c r="D1787" s="2" t="str">
        <f>IF(ISNUMBER(A1787),COUNTIF(Calculations!B:B, A1787),"")</f>
        <v/>
      </c>
      <c r="E1787" s="2" t="str">
        <f>IF(ISNUMBER(A1787),COUNTIF(Calculations!A:A, A1787),"")</f>
        <v/>
      </c>
      <c r="F1787" s="12" t="str">
        <f t="shared" si="175"/>
        <v/>
      </c>
      <c r="G1787" s="12" t="str">
        <f t="shared" si="176"/>
        <v/>
      </c>
    </row>
    <row r="1788" spans="1:7" x14ac:dyDescent="0.25">
      <c r="A1788" s="8" t="str">
        <f t="shared" si="172"/>
        <v/>
      </c>
      <c r="B1788" s="2" t="str">
        <f t="shared" si="173"/>
        <v/>
      </c>
      <c r="C1788" s="2" t="str">
        <f t="shared" si="174"/>
        <v/>
      </c>
      <c r="D1788" s="2" t="str">
        <f>IF(ISNUMBER(A1788),COUNTIF(Calculations!B:B, A1788),"")</f>
        <v/>
      </c>
      <c r="E1788" s="2" t="str">
        <f>IF(ISNUMBER(A1788),COUNTIF(Calculations!A:A, A1788),"")</f>
        <v/>
      </c>
      <c r="F1788" s="12" t="str">
        <f t="shared" si="175"/>
        <v/>
      </c>
      <c r="G1788" s="12" t="str">
        <f t="shared" si="176"/>
        <v/>
      </c>
    </row>
    <row r="1789" spans="1:7" x14ac:dyDescent="0.25">
      <c r="A1789" s="8" t="str">
        <f t="shared" si="172"/>
        <v/>
      </c>
      <c r="B1789" s="2" t="str">
        <f t="shared" si="173"/>
        <v/>
      </c>
      <c r="C1789" s="2" t="str">
        <f t="shared" si="174"/>
        <v/>
      </c>
      <c r="D1789" s="2" t="str">
        <f>IF(ISNUMBER(A1789),COUNTIF(Calculations!B:B, A1789),"")</f>
        <v/>
      </c>
      <c r="E1789" s="2" t="str">
        <f>IF(ISNUMBER(A1789),COUNTIF(Calculations!A:A, A1789),"")</f>
        <v/>
      </c>
      <c r="F1789" s="12" t="str">
        <f t="shared" si="175"/>
        <v/>
      </c>
      <c r="G1789" s="12" t="str">
        <f t="shared" si="176"/>
        <v/>
      </c>
    </row>
    <row r="1790" spans="1:7" x14ac:dyDescent="0.25">
      <c r="A1790" s="8" t="str">
        <f t="shared" si="172"/>
        <v/>
      </c>
      <c r="B1790" s="2" t="str">
        <f t="shared" si="173"/>
        <v/>
      </c>
      <c r="C1790" s="2" t="str">
        <f t="shared" si="174"/>
        <v/>
      </c>
      <c r="D1790" s="2" t="str">
        <f>IF(ISNUMBER(A1790),COUNTIF(Calculations!B:B, A1790),"")</f>
        <v/>
      </c>
      <c r="E1790" s="2" t="str">
        <f>IF(ISNUMBER(A1790),COUNTIF(Calculations!A:A, A1790),"")</f>
        <v/>
      </c>
      <c r="F1790" s="12" t="str">
        <f t="shared" si="175"/>
        <v/>
      </c>
      <c r="G1790" s="12" t="str">
        <f t="shared" si="176"/>
        <v/>
      </c>
    </row>
    <row r="1791" spans="1:7" x14ac:dyDescent="0.25">
      <c r="A1791" s="8" t="str">
        <f t="shared" si="172"/>
        <v/>
      </c>
      <c r="B1791" s="2" t="str">
        <f t="shared" si="173"/>
        <v/>
      </c>
      <c r="C1791" s="2" t="str">
        <f t="shared" si="174"/>
        <v/>
      </c>
      <c r="D1791" s="2" t="str">
        <f>IF(ISNUMBER(A1791),COUNTIF(Calculations!B:B, A1791),"")</f>
        <v/>
      </c>
      <c r="E1791" s="2" t="str">
        <f>IF(ISNUMBER(A1791),COUNTIF(Calculations!A:A, A1791),"")</f>
        <v/>
      </c>
      <c r="F1791" s="12" t="str">
        <f t="shared" si="175"/>
        <v/>
      </c>
      <c r="G1791" s="12" t="str">
        <f t="shared" si="176"/>
        <v/>
      </c>
    </row>
    <row r="1792" spans="1:7" x14ac:dyDescent="0.25">
      <c r="A1792" s="8" t="str">
        <f t="shared" si="172"/>
        <v/>
      </c>
      <c r="B1792" s="2" t="str">
        <f t="shared" si="173"/>
        <v/>
      </c>
      <c r="C1792" s="2" t="str">
        <f t="shared" si="174"/>
        <v/>
      </c>
      <c r="D1792" s="2" t="str">
        <f>IF(ISNUMBER(A1792),COUNTIF(Calculations!B:B, A1792),"")</f>
        <v/>
      </c>
      <c r="E1792" s="2" t="str">
        <f>IF(ISNUMBER(A1792),COUNTIF(Calculations!A:A, A1792),"")</f>
        <v/>
      </c>
      <c r="F1792" s="12" t="str">
        <f t="shared" si="175"/>
        <v/>
      </c>
      <c r="G1792" s="12" t="str">
        <f t="shared" si="176"/>
        <v/>
      </c>
    </row>
    <row r="1793" spans="1:7" x14ac:dyDescent="0.25">
      <c r="A1793" s="8" t="str">
        <f t="shared" si="172"/>
        <v/>
      </c>
      <c r="B1793" s="2" t="str">
        <f t="shared" si="173"/>
        <v/>
      </c>
      <c r="C1793" s="2" t="str">
        <f t="shared" si="174"/>
        <v/>
      </c>
      <c r="D1793" s="2" t="str">
        <f>IF(ISNUMBER(A1793),COUNTIF(Calculations!B:B, A1793),"")</f>
        <v/>
      </c>
      <c r="E1793" s="2" t="str">
        <f>IF(ISNUMBER(A1793),COUNTIF(Calculations!A:A, A1793),"")</f>
        <v/>
      </c>
      <c r="F1793" s="12" t="str">
        <f t="shared" si="175"/>
        <v/>
      </c>
      <c r="G1793" s="12" t="str">
        <f t="shared" si="176"/>
        <v/>
      </c>
    </row>
    <row r="1794" spans="1:7" x14ac:dyDescent="0.25">
      <c r="A1794" s="8" t="str">
        <f t="shared" si="172"/>
        <v/>
      </c>
      <c r="B1794" s="2" t="str">
        <f t="shared" si="173"/>
        <v/>
      </c>
      <c r="C1794" s="2" t="str">
        <f t="shared" si="174"/>
        <v/>
      </c>
      <c r="D1794" s="2" t="str">
        <f>IF(ISNUMBER(A1794),COUNTIF(Calculations!B:B, A1794),"")</f>
        <v/>
      </c>
      <c r="E1794" s="2" t="str">
        <f>IF(ISNUMBER(A1794),COUNTIF(Calculations!A:A, A1794),"")</f>
        <v/>
      </c>
      <c r="F1794" s="12" t="str">
        <f t="shared" si="175"/>
        <v/>
      </c>
      <c r="G1794" s="12" t="str">
        <f t="shared" si="176"/>
        <v/>
      </c>
    </row>
    <row r="1795" spans="1:7" x14ac:dyDescent="0.25">
      <c r="A1795" s="8" t="str">
        <f t="shared" si="172"/>
        <v/>
      </c>
      <c r="B1795" s="2" t="str">
        <f t="shared" si="173"/>
        <v/>
      </c>
      <c r="C1795" s="2" t="str">
        <f t="shared" si="174"/>
        <v/>
      </c>
      <c r="D1795" s="2" t="str">
        <f>IF(ISNUMBER(A1795),COUNTIF(Calculations!B:B, A1795),"")</f>
        <v/>
      </c>
      <c r="E1795" s="2" t="str">
        <f>IF(ISNUMBER(A1795),COUNTIF(Calculations!A:A, A1795),"")</f>
        <v/>
      </c>
      <c r="F1795" s="12" t="str">
        <f t="shared" si="175"/>
        <v/>
      </c>
      <c r="G1795" s="12" t="str">
        <f t="shared" si="176"/>
        <v/>
      </c>
    </row>
    <row r="1796" spans="1:7" x14ac:dyDescent="0.25">
      <c r="A1796" s="8" t="str">
        <f t="shared" si="172"/>
        <v/>
      </c>
      <c r="B1796" s="2" t="str">
        <f t="shared" si="173"/>
        <v/>
      </c>
      <c r="C1796" s="2" t="str">
        <f t="shared" si="174"/>
        <v/>
      </c>
      <c r="D1796" s="2" t="str">
        <f>IF(ISNUMBER(A1796),COUNTIF(Calculations!B:B, A1796),"")</f>
        <v/>
      </c>
      <c r="E1796" s="2" t="str">
        <f>IF(ISNUMBER(A1796),COUNTIF(Calculations!A:A, A1796),"")</f>
        <v/>
      </c>
      <c r="F1796" s="12" t="str">
        <f t="shared" si="175"/>
        <v/>
      </c>
      <c r="G1796" s="12" t="str">
        <f t="shared" si="176"/>
        <v/>
      </c>
    </row>
    <row r="1797" spans="1:7" x14ac:dyDescent="0.25">
      <c r="A1797" s="8" t="str">
        <f t="shared" si="172"/>
        <v/>
      </c>
      <c r="B1797" s="2" t="str">
        <f t="shared" si="173"/>
        <v/>
      </c>
      <c r="C1797" s="2" t="str">
        <f t="shared" si="174"/>
        <v/>
      </c>
      <c r="D1797" s="2" t="str">
        <f>IF(ISNUMBER(A1797),COUNTIF(Calculations!B:B, A1797),"")</f>
        <v/>
      </c>
      <c r="E1797" s="2" t="str">
        <f>IF(ISNUMBER(A1797),COUNTIF(Calculations!A:A, A1797),"")</f>
        <v/>
      </c>
      <c r="F1797" s="12" t="str">
        <f t="shared" si="175"/>
        <v/>
      </c>
      <c r="G1797" s="12" t="str">
        <f t="shared" si="176"/>
        <v/>
      </c>
    </row>
    <row r="1798" spans="1:7" x14ac:dyDescent="0.25">
      <c r="A1798" s="8" t="str">
        <f t="shared" si="172"/>
        <v/>
      </c>
      <c r="B1798" s="2" t="str">
        <f t="shared" si="173"/>
        <v/>
      </c>
      <c r="C1798" s="2" t="str">
        <f t="shared" si="174"/>
        <v/>
      </c>
      <c r="D1798" s="2" t="str">
        <f>IF(ISNUMBER(A1798),COUNTIF(Calculations!B:B, A1798),"")</f>
        <v/>
      </c>
      <c r="E1798" s="2" t="str">
        <f>IF(ISNUMBER(A1798),COUNTIF(Calculations!A:A, A1798),"")</f>
        <v/>
      </c>
      <c r="F1798" s="12" t="str">
        <f t="shared" si="175"/>
        <v/>
      </c>
      <c r="G1798" s="12" t="str">
        <f t="shared" si="176"/>
        <v/>
      </c>
    </row>
    <row r="1799" spans="1:7" x14ac:dyDescent="0.25">
      <c r="A1799" s="8" t="str">
        <f t="shared" si="172"/>
        <v/>
      </c>
      <c r="B1799" s="2" t="str">
        <f t="shared" si="173"/>
        <v/>
      </c>
      <c r="C1799" s="2" t="str">
        <f t="shared" si="174"/>
        <v/>
      </c>
      <c r="D1799" s="2" t="str">
        <f>IF(ISNUMBER(A1799),COUNTIF(Calculations!B:B, A1799),"")</f>
        <v/>
      </c>
      <c r="E1799" s="2" t="str">
        <f>IF(ISNUMBER(A1799),COUNTIF(Calculations!A:A, A1799),"")</f>
        <v/>
      </c>
      <c r="F1799" s="12" t="str">
        <f t="shared" si="175"/>
        <v/>
      </c>
      <c r="G1799" s="12" t="str">
        <f t="shared" si="176"/>
        <v/>
      </c>
    </row>
    <row r="1800" spans="1:7" x14ac:dyDescent="0.25">
      <c r="A1800" s="8" t="str">
        <f t="shared" si="172"/>
        <v/>
      </c>
      <c r="B1800" s="2" t="str">
        <f t="shared" si="173"/>
        <v/>
      </c>
      <c r="C1800" s="2" t="str">
        <f t="shared" si="174"/>
        <v/>
      </c>
      <c r="D1800" s="2" t="str">
        <f>IF(ISNUMBER(A1800),COUNTIF(Calculations!B:B, A1800),"")</f>
        <v/>
      </c>
      <c r="E1800" s="2" t="str">
        <f>IF(ISNUMBER(A1800),COUNTIF(Calculations!A:A, A1800),"")</f>
        <v/>
      </c>
      <c r="F1800" s="12" t="str">
        <f t="shared" si="175"/>
        <v/>
      </c>
      <c r="G1800" s="12" t="str">
        <f t="shared" si="176"/>
        <v/>
      </c>
    </row>
    <row r="1801" spans="1:7" x14ac:dyDescent="0.25">
      <c r="A1801" s="8" t="str">
        <f t="shared" si="172"/>
        <v/>
      </c>
      <c r="B1801" s="2" t="str">
        <f t="shared" si="173"/>
        <v/>
      </c>
      <c r="C1801" s="2" t="str">
        <f t="shared" si="174"/>
        <v/>
      </c>
      <c r="D1801" s="2" t="str">
        <f>IF(ISNUMBER(A1801),COUNTIF(Calculations!B:B, A1801),"")</f>
        <v/>
      </c>
      <c r="E1801" s="2" t="str">
        <f>IF(ISNUMBER(A1801),COUNTIF(Calculations!A:A, A1801),"")</f>
        <v/>
      </c>
      <c r="F1801" s="12" t="str">
        <f t="shared" si="175"/>
        <v/>
      </c>
      <c r="G1801" s="12" t="str">
        <f t="shared" si="176"/>
        <v/>
      </c>
    </row>
    <row r="1802" spans="1:7" x14ac:dyDescent="0.25">
      <c r="A1802" s="8" t="str">
        <f t="shared" si="172"/>
        <v/>
      </c>
      <c r="B1802" s="2" t="str">
        <f t="shared" si="173"/>
        <v/>
      </c>
      <c r="C1802" s="2" t="str">
        <f t="shared" si="174"/>
        <v/>
      </c>
      <c r="D1802" s="2" t="str">
        <f>IF(ISNUMBER(A1802),COUNTIF(Calculations!B:B, A1802),"")</f>
        <v/>
      </c>
      <c r="E1802" s="2" t="str">
        <f>IF(ISNUMBER(A1802),COUNTIF(Calculations!A:A, A1802),"")</f>
        <v/>
      </c>
      <c r="F1802" s="12" t="str">
        <f t="shared" si="175"/>
        <v/>
      </c>
      <c r="G1802" s="12" t="str">
        <f t="shared" si="176"/>
        <v/>
      </c>
    </row>
    <row r="1803" spans="1:7" x14ac:dyDescent="0.25">
      <c r="A1803" s="8" t="str">
        <f t="shared" si="172"/>
        <v/>
      </c>
      <c r="B1803" s="2" t="str">
        <f t="shared" si="173"/>
        <v/>
      </c>
      <c r="C1803" s="2" t="str">
        <f t="shared" si="174"/>
        <v/>
      </c>
      <c r="D1803" s="2" t="str">
        <f>IF(ISNUMBER(A1803),COUNTIF(Calculations!B:B, A1803),"")</f>
        <v/>
      </c>
      <c r="E1803" s="2" t="str">
        <f>IF(ISNUMBER(A1803),COUNTIF(Calculations!A:A, A1803),"")</f>
        <v/>
      </c>
      <c r="F1803" s="12" t="str">
        <f t="shared" si="175"/>
        <v/>
      </c>
      <c r="G1803" s="12" t="str">
        <f t="shared" si="176"/>
        <v/>
      </c>
    </row>
    <row r="1804" spans="1:7" x14ac:dyDescent="0.25">
      <c r="A1804" s="8" t="str">
        <f t="shared" si="172"/>
        <v/>
      </c>
      <c r="B1804" s="2" t="str">
        <f t="shared" si="173"/>
        <v/>
      </c>
      <c r="C1804" s="2" t="str">
        <f t="shared" si="174"/>
        <v/>
      </c>
      <c r="D1804" s="2" t="str">
        <f>IF(ISNUMBER(A1804),COUNTIF(Calculations!B:B, A1804),"")</f>
        <v/>
      </c>
      <c r="E1804" s="2" t="str">
        <f>IF(ISNUMBER(A1804),COUNTIF(Calculations!A:A, A1804),"")</f>
        <v/>
      </c>
      <c r="F1804" s="12" t="str">
        <f t="shared" si="175"/>
        <v/>
      </c>
      <c r="G1804" s="12" t="str">
        <f t="shared" si="176"/>
        <v/>
      </c>
    </row>
    <row r="1805" spans="1:7" x14ac:dyDescent="0.25">
      <c r="A1805" s="8" t="str">
        <f t="shared" si="172"/>
        <v/>
      </c>
      <c r="B1805" s="2" t="str">
        <f t="shared" si="173"/>
        <v/>
      </c>
      <c r="C1805" s="2" t="str">
        <f t="shared" si="174"/>
        <v/>
      </c>
      <c r="D1805" s="2" t="str">
        <f>IF(ISNUMBER(A1805),COUNTIF(Calculations!B:B, A1805),"")</f>
        <v/>
      </c>
      <c r="E1805" s="2" t="str">
        <f>IF(ISNUMBER(A1805),COUNTIF(Calculations!A:A, A1805),"")</f>
        <v/>
      </c>
      <c r="F1805" s="12" t="str">
        <f t="shared" si="175"/>
        <v/>
      </c>
      <c r="G1805" s="12" t="str">
        <f t="shared" si="176"/>
        <v/>
      </c>
    </row>
    <row r="1806" spans="1:7" x14ac:dyDescent="0.25">
      <c r="A1806" s="8" t="str">
        <f t="shared" si="172"/>
        <v/>
      </c>
      <c r="B1806" s="2" t="str">
        <f t="shared" si="173"/>
        <v/>
      </c>
      <c r="C1806" s="2" t="str">
        <f t="shared" si="174"/>
        <v/>
      </c>
      <c r="D1806" s="2" t="str">
        <f>IF(ISNUMBER(A1806),COUNTIF(Calculations!B:B, A1806),"")</f>
        <v/>
      </c>
      <c r="E1806" s="2" t="str">
        <f>IF(ISNUMBER(A1806),COUNTIF(Calculations!A:A, A1806),"")</f>
        <v/>
      </c>
      <c r="F1806" s="12" t="str">
        <f t="shared" si="175"/>
        <v/>
      </c>
      <c r="G1806" s="12" t="str">
        <f t="shared" si="176"/>
        <v/>
      </c>
    </row>
    <row r="1807" spans="1:7" x14ac:dyDescent="0.25">
      <c r="A1807" s="8" t="str">
        <f t="shared" si="172"/>
        <v/>
      </c>
      <c r="B1807" s="2" t="str">
        <f t="shared" si="173"/>
        <v/>
      </c>
      <c r="C1807" s="2" t="str">
        <f t="shared" si="174"/>
        <v/>
      </c>
      <c r="D1807" s="2" t="str">
        <f>IF(ISNUMBER(A1807),COUNTIF(Calculations!B:B, A1807),"")</f>
        <v/>
      </c>
      <c r="E1807" s="2" t="str">
        <f>IF(ISNUMBER(A1807),COUNTIF(Calculations!A:A, A1807),"")</f>
        <v/>
      </c>
      <c r="F1807" s="12" t="str">
        <f t="shared" si="175"/>
        <v/>
      </c>
      <c r="G1807" s="12" t="str">
        <f t="shared" si="176"/>
        <v/>
      </c>
    </row>
    <row r="1808" spans="1:7" x14ac:dyDescent="0.25">
      <c r="A1808" s="8" t="str">
        <f t="shared" si="172"/>
        <v/>
      </c>
      <c r="B1808" s="2" t="str">
        <f t="shared" si="173"/>
        <v/>
      </c>
      <c r="C1808" s="2" t="str">
        <f t="shared" si="174"/>
        <v/>
      </c>
      <c r="D1808" s="2" t="str">
        <f>IF(ISNUMBER(A1808),COUNTIF(Calculations!B:B, A1808),"")</f>
        <v/>
      </c>
      <c r="E1808" s="2" t="str">
        <f>IF(ISNUMBER(A1808),COUNTIF(Calculations!A:A, A1808),"")</f>
        <v/>
      </c>
      <c r="F1808" s="12" t="str">
        <f t="shared" si="175"/>
        <v/>
      </c>
      <c r="G1808" s="12" t="str">
        <f t="shared" si="176"/>
        <v/>
      </c>
    </row>
    <row r="1809" spans="1:7" x14ac:dyDescent="0.25">
      <c r="A1809" s="8" t="str">
        <f t="shared" si="172"/>
        <v/>
      </c>
      <c r="B1809" s="2" t="str">
        <f t="shared" si="173"/>
        <v/>
      </c>
      <c r="C1809" s="2" t="str">
        <f t="shared" si="174"/>
        <v/>
      </c>
      <c r="D1809" s="2" t="str">
        <f>IF(ISNUMBER(A1809),COUNTIF(Calculations!B:B, A1809),"")</f>
        <v/>
      </c>
      <c r="E1809" s="2" t="str">
        <f>IF(ISNUMBER(A1809),COUNTIF(Calculations!A:A, A1809),"")</f>
        <v/>
      </c>
      <c r="F1809" s="12" t="str">
        <f t="shared" si="175"/>
        <v/>
      </c>
      <c r="G1809" s="12" t="str">
        <f t="shared" si="176"/>
        <v/>
      </c>
    </row>
    <row r="1810" spans="1:7" x14ac:dyDescent="0.25">
      <c r="A1810" s="8" t="str">
        <f t="shared" si="172"/>
        <v/>
      </c>
      <c r="B1810" s="2" t="str">
        <f t="shared" si="173"/>
        <v/>
      </c>
      <c r="C1810" s="2" t="str">
        <f t="shared" si="174"/>
        <v/>
      </c>
      <c r="D1810" s="2" t="str">
        <f>IF(ISNUMBER(A1810),COUNTIF(Calculations!B:B, A1810),"")</f>
        <v/>
      </c>
      <c r="E1810" s="2" t="str">
        <f>IF(ISNUMBER(A1810),COUNTIF(Calculations!A:A, A1810),"")</f>
        <v/>
      </c>
      <c r="F1810" s="12" t="str">
        <f t="shared" si="175"/>
        <v/>
      </c>
      <c r="G1810" s="12" t="str">
        <f t="shared" si="176"/>
        <v/>
      </c>
    </row>
    <row r="1811" spans="1:7" x14ac:dyDescent="0.25">
      <c r="A1811" s="8" t="str">
        <f t="shared" si="172"/>
        <v/>
      </c>
      <c r="B1811" s="2" t="str">
        <f t="shared" si="173"/>
        <v/>
      </c>
      <c r="C1811" s="2" t="str">
        <f t="shared" si="174"/>
        <v/>
      </c>
      <c r="D1811" s="2" t="str">
        <f>IF(ISNUMBER(A1811),COUNTIF(Calculations!B:B, A1811),"")</f>
        <v/>
      </c>
      <c r="E1811" s="2" t="str">
        <f>IF(ISNUMBER(A1811),COUNTIF(Calculations!A:A, A1811),"")</f>
        <v/>
      </c>
      <c r="F1811" s="12" t="str">
        <f t="shared" si="175"/>
        <v/>
      </c>
      <c r="G1811" s="12" t="str">
        <f t="shared" si="176"/>
        <v/>
      </c>
    </row>
    <row r="1812" spans="1:7" x14ac:dyDescent="0.25">
      <c r="A1812" s="8" t="str">
        <f t="shared" si="172"/>
        <v/>
      </c>
      <c r="B1812" s="2" t="str">
        <f t="shared" si="173"/>
        <v/>
      </c>
      <c r="C1812" s="2" t="str">
        <f t="shared" si="174"/>
        <v/>
      </c>
      <c r="D1812" s="2" t="str">
        <f>IF(ISNUMBER(A1812),COUNTIF(Calculations!B:B, A1812),"")</f>
        <v/>
      </c>
      <c r="E1812" s="2" t="str">
        <f>IF(ISNUMBER(A1812),COUNTIF(Calculations!A:A, A1812),"")</f>
        <v/>
      </c>
      <c r="F1812" s="12" t="str">
        <f t="shared" si="175"/>
        <v/>
      </c>
      <c r="G1812" s="12" t="str">
        <f t="shared" si="176"/>
        <v/>
      </c>
    </row>
    <row r="1813" spans="1:7" x14ac:dyDescent="0.25">
      <c r="A1813" s="8" t="str">
        <f t="shared" si="172"/>
        <v/>
      </c>
      <c r="B1813" s="2" t="str">
        <f t="shared" si="173"/>
        <v/>
      </c>
      <c r="C1813" s="2" t="str">
        <f t="shared" si="174"/>
        <v/>
      </c>
      <c r="D1813" s="2" t="str">
        <f>IF(ISNUMBER(A1813),COUNTIF(Calculations!B:B, A1813),"")</f>
        <v/>
      </c>
      <c r="E1813" s="2" t="str">
        <f>IF(ISNUMBER(A1813),COUNTIF(Calculations!A:A, A1813),"")</f>
        <v/>
      </c>
      <c r="F1813" s="12" t="str">
        <f t="shared" si="175"/>
        <v/>
      </c>
      <c r="G1813" s="12" t="str">
        <f t="shared" si="176"/>
        <v/>
      </c>
    </row>
    <row r="1814" spans="1:7" x14ac:dyDescent="0.25">
      <c r="A1814" s="8" t="str">
        <f t="shared" si="172"/>
        <v/>
      </c>
      <c r="B1814" s="2" t="str">
        <f t="shared" si="173"/>
        <v/>
      </c>
      <c r="C1814" s="2" t="str">
        <f t="shared" si="174"/>
        <v/>
      </c>
      <c r="D1814" s="2" t="str">
        <f>IF(ISNUMBER(A1814),COUNTIF(Calculations!B:B, A1814),"")</f>
        <v/>
      </c>
      <c r="E1814" s="2" t="str">
        <f>IF(ISNUMBER(A1814),COUNTIF(Calculations!A:A, A1814),"")</f>
        <v/>
      </c>
      <c r="F1814" s="12" t="str">
        <f t="shared" si="175"/>
        <v/>
      </c>
      <c r="G1814" s="12" t="str">
        <f t="shared" si="176"/>
        <v/>
      </c>
    </row>
    <row r="1815" spans="1:7" x14ac:dyDescent="0.25">
      <c r="A1815" s="8" t="str">
        <f t="shared" si="172"/>
        <v/>
      </c>
      <c r="B1815" s="2" t="str">
        <f t="shared" si="173"/>
        <v/>
      </c>
      <c r="C1815" s="2" t="str">
        <f t="shared" si="174"/>
        <v/>
      </c>
      <c r="D1815" s="2" t="str">
        <f>IF(ISNUMBER(A1815),COUNTIF(Calculations!B:B, A1815),"")</f>
        <v/>
      </c>
      <c r="E1815" s="2" t="str">
        <f>IF(ISNUMBER(A1815),COUNTIF(Calculations!A:A, A1815),"")</f>
        <v/>
      </c>
      <c r="F1815" s="12" t="str">
        <f t="shared" si="175"/>
        <v/>
      </c>
      <c r="G1815" s="12" t="str">
        <f t="shared" si="176"/>
        <v/>
      </c>
    </row>
    <row r="1816" spans="1:7" x14ac:dyDescent="0.25">
      <c r="A1816" s="8" t="str">
        <f t="shared" si="172"/>
        <v/>
      </c>
      <c r="B1816" s="2" t="str">
        <f t="shared" si="173"/>
        <v/>
      </c>
      <c r="C1816" s="2" t="str">
        <f t="shared" si="174"/>
        <v/>
      </c>
      <c r="D1816" s="2" t="str">
        <f>IF(ISNUMBER(A1816),COUNTIF(Calculations!B:B, A1816),"")</f>
        <v/>
      </c>
      <c r="E1816" s="2" t="str">
        <f>IF(ISNUMBER(A1816),COUNTIF(Calculations!A:A, A1816),"")</f>
        <v/>
      </c>
      <c r="F1816" s="12" t="str">
        <f t="shared" si="175"/>
        <v/>
      </c>
      <c r="G1816" s="12" t="str">
        <f t="shared" si="176"/>
        <v/>
      </c>
    </row>
    <row r="1817" spans="1:7" x14ac:dyDescent="0.25">
      <c r="A1817" s="8" t="str">
        <f t="shared" si="172"/>
        <v/>
      </c>
      <c r="B1817" s="2" t="str">
        <f t="shared" si="173"/>
        <v/>
      </c>
      <c r="C1817" s="2" t="str">
        <f t="shared" si="174"/>
        <v/>
      </c>
      <c r="D1817" s="2" t="str">
        <f>IF(ISNUMBER(A1817),COUNTIF(Calculations!B:B, A1817),"")</f>
        <v/>
      </c>
      <c r="E1817" s="2" t="str">
        <f>IF(ISNUMBER(A1817),COUNTIF(Calculations!A:A, A1817),"")</f>
        <v/>
      </c>
      <c r="F1817" s="12" t="str">
        <f t="shared" si="175"/>
        <v/>
      </c>
      <c r="G1817" s="12" t="str">
        <f t="shared" si="176"/>
        <v/>
      </c>
    </row>
    <row r="1818" spans="1:7" x14ac:dyDescent="0.25">
      <c r="A1818" s="8" t="str">
        <f t="shared" si="172"/>
        <v/>
      </c>
      <c r="B1818" s="2" t="str">
        <f t="shared" si="173"/>
        <v/>
      </c>
      <c r="C1818" s="2" t="str">
        <f t="shared" si="174"/>
        <v/>
      </c>
      <c r="D1818" s="2" t="str">
        <f>IF(ISNUMBER(A1818),COUNTIF(Calculations!B:B, A1818),"")</f>
        <v/>
      </c>
      <c r="E1818" s="2" t="str">
        <f>IF(ISNUMBER(A1818),COUNTIF(Calculations!A:A, A1818),"")</f>
        <v/>
      </c>
      <c r="F1818" s="12" t="str">
        <f t="shared" si="175"/>
        <v/>
      </c>
      <c r="G1818" s="12" t="str">
        <f t="shared" si="176"/>
        <v/>
      </c>
    </row>
    <row r="1819" spans="1:7" x14ac:dyDescent="0.25">
      <c r="A1819" s="8" t="str">
        <f t="shared" si="172"/>
        <v/>
      </c>
      <c r="B1819" s="2" t="str">
        <f t="shared" si="173"/>
        <v/>
      </c>
      <c r="C1819" s="2" t="str">
        <f t="shared" si="174"/>
        <v/>
      </c>
      <c r="D1819" s="2" t="str">
        <f>IF(ISNUMBER(A1819),COUNTIF(Calculations!B:B, A1819),"")</f>
        <v/>
      </c>
      <c r="E1819" s="2" t="str">
        <f>IF(ISNUMBER(A1819),COUNTIF(Calculations!A:A, A1819),"")</f>
        <v/>
      </c>
      <c r="F1819" s="12" t="str">
        <f t="shared" si="175"/>
        <v/>
      </c>
      <c r="G1819" s="12" t="str">
        <f t="shared" si="176"/>
        <v/>
      </c>
    </row>
    <row r="1820" spans="1:7" x14ac:dyDescent="0.25">
      <c r="A1820" s="8" t="str">
        <f t="shared" si="172"/>
        <v/>
      </c>
      <c r="B1820" s="2" t="str">
        <f t="shared" si="173"/>
        <v/>
      </c>
      <c r="C1820" s="2" t="str">
        <f t="shared" si="174"/>
        <v/>
      </c>
      <c r="D1820" s="2" t="str">
        <f>IF(ISNUMBER(A1820),COUNTIF(Calculations!B:B, A1820),"")</f>
        <v/>
      </c>
      <c r="E1820" s="2" t="str">
        <f>IF(ISNUMBER(A1820),COUNTIF(Calculations!A:A, A1820),"")</f>
        <v/>
      </c>
      <c r="F1820" s="12" t="str">
        <f t="shared" si="175"/>
        <v/>
      </c>
      <c r="G1820" s="12" t="str">
        <f t="shared" si="176"/>
        <v/>
      </c>
    </row>
    <row r="1821" spans="1:7" x14ac:dyDescent="0.25">
      <c r="A1821" s="8" t="str">
        <f t="shared" si="172"/>
        <v/>
      </c>
      <c r="B1821" s="2" t="str">
        <f t="shared" si="173"/>
        <v/>
      </c>
      <c r="C1821" s="2" t="str">
        <f t="shared" si="174"/>
        <v/>
      </c>
      <c r="D1821" s="2" t="str">
        <f>IF(ISNUMBER(A1821),COUNTIF(Calculations!B:B, A1821),"")</f>
        <v/>
      </c>
      <c r="E1821" s="2" t="str">
        <f>IF(ISNUMBER(A1821),COUNTIF(Calculations!A:A, A1821),"")</f>
        <v/>
      </c>
      <c r="F1821" s="12" t="str">
        <f t="shared" si="175"/>
        <v/>
      </c>
      <c r="G1821" s="12" t="str">
        <f t="shared" si="176"/>
        <v/>
      </c>
    </row>
    <row r="1822" spans="1:7" x14ac:dyDescent="0.25">
      <c r="A1822" s="8" t="str">
        <f t="shared" si="172"/>
        <v/>
      </c>
      <c r="B1822" s="2" t="str">
        <f t="shared" si="173"/>
        <v/>
      </c>
      <c r="C1822" s="2" t="str">
        <f t="shared" si="174"/>
        <v/>
      </c>
      <c r="D1822" s="2" t="str">
        <f>IF(ISNUMBER(A1822),COUNTIF(Calculations!B:B, A1822),"")</f>
        <v/>
      </c>
      <c r="E1822" s="2" t="str">
        <f>IF(ISNUMBER(A1822),COUNTIF(Calculations!A:A, A1822),"")</f>
        <v/>
      </c>
      <c r="F1822" s="12" t="str">
        <f t="shared" si="175"/>
        <v/>
      </c>
      <c r="G1822" s="12" t="str">
        <f t="shared" si="176"/>
        <v/>
      </c>
    </row>
    <row r="1823" spans="1:7" x14ac:dyDescent="0.25">
      <c r="A1823" s="8" t="str">
        <f t="shared" si="172"/>
        <v/>
      </c>
      <c r="B1823" s="2" t="str">
        <f t="shared" si="173"/>
        <v/>
      </c>
      <c r="C1823" s="2" t="str">
        <f t="shared" si="174"/>
        <v/>
      </c>
      <c r="D1823" s="2" t="str">
        <f>IF(ISNUMBER(A1823),COUNTIF(Calculations!B:B, A1823),"")</f>
        <v/>
      </c>
      <c r="E1823" s="2" t="str">
        <f>IF(ISNUMBER(A1823),COUNTIF(Calculations!A:A, A1823),"")</f>
        <v/>
      </c>
      <c r="F1823" s="12" t="str">
        <f t="shared" si="175"/>
        <v/>
      </c>
      <c r="G1823" s="12" t="str">
        <f t="shared" si="176"/>
        <v/>
      </c>
    </row>
    <row r="1824" spans="1:7" x14ac:dyDescent="0.25">
      <c r="A1824" s="8" t="str">
        <f t="shared" si="172"/>
        <v/>
      </c>
      <c r="B1824" s="2" t="str">
        <f t="shared" si="173"/>
        <v/>
      </c>
      <c r="C1824" s="2" t="str">
        <f t="shared" si="174"/>
        <v/>
      </c>
      <c r="D1824" s="2" t="str">
        <f>IF(ISNUMBER(A1824),COUNTIF(Calculations!B:B, A1824),"")</f>
        <v/>
      </c>
      <c r="E1824" s="2" t="str">
        <f>IF(ISNUMBER(A1824),COUNTIF(Calculations!A:A, A1824),"")</f>
        <v/>
      </c>
      <c r="F1824" s="12" t="str">
        <f t="shared" si="175"/>
        <v/>
      </c>
      <c r="G1824" s="12" t="str">
        <f t="shared" si="176"/>
        <v/>
      </c>
    </row>
    <row r="1825" spans="1:7" x14ac:dyDescent="0.25">
      <c r="A1825" s="8" t="str">
        <f t="shared" si="172"/>
        <v/>
      </c>
      <c r="B1825" s="2" t="str">
        <f t="shared" si="173"/>
        <v/>
      </c>
      <c r="C1825" s="2" t="str">
        <f t="shared" si="174"/>
        <v/>
      </c>
      <c r="D1825" s="2" t="str">
        <f>IF(ISNUMBER(A1825),COUNTIF(Calculations!B:B, A1825),"")</f>
        <v/>
      </c>
      <c r="E1825" s="2" t="str">
        <f>IF(ISNUMBER(A1825),COUNTIF(Calculations!A:A, A1825),"")</f>
        <v/>
      </c>
      <c r="F1825" s="12" t="str">
        <f t="shared" si="175"/>
        <v/>
      </c>
      <c r="G1825" s="12" t="str">
        <f t="shared" si="176"/>
        <v/>
      </c>
    </row>
    <row r="1826" spans="1:7" x14ac:dyDescent="0.25">
      <c r="A1826" s="8" t="str">
        <f t="shared" si="172"/>
        <v/>
      </c>
      <c r="B1826" s="2" t="str">
        <f t="shared" si="173"/>
        <v/>
      </c>
      <c r="C1826" s="2" t="str">
        <f t="shared" si="174"/>
        <v/>
      </c>
      <c r="D1826" s="2" t="str">
        <f>IF(ISNUMBER(A1826),COUNTIF(Calculations!B:B, A1826),"")</f>
        <v/>
      </c>
      <c r="E1826" s="2" t="str">
        <f>IF(ISNUMBER(A1826),COUNTIF(Calculations!A:A, A1826),"")</f>
        <v/>
      </c>
      <c r="F1826" s="12" t="str">
        <f t="shared" si="175"/>
        <v/>
      </c>
      <c r="G1826" s="12" t="str">
        <f t="shared" si="176"/>
        <v/>
      </c>
    </row>
    <row r="1827" spans="1:7" x14ac:dyDescent="0.25">
      <c r="A1827" s="8" t="str">
        <f t="shared" si="172"/>
        <v/>
      </c>
      <c r="B1827" s="2" t="str">
        <f t="shared" si="173"/>
        <v/>
      </c>
      <c r="C1827" s="2" t="str">
        <f t="shared" si="174"/>
        <v/>
      </c>
      <c r="D1827" s="2" t="str">
        <f>IF(ISNUMBER(A1827),COUNTIF(Calculations!B:B, A1827),"")</f>
        <v/>
      </c>
      <c r="E1827" s="2" t="str">
        <f>IF(ISNUMBER(A1827),COUNTIF(Calculations!A:A, A1827),"")</f>
        <v/>
      </c>
      <c r="F1827" s="12" t="str">
        <f t="shared" si="175"/>
        <v/>
      </c>
      <c r="G1827" s="12" t="str">
        <f t="shared" si="176"/>
        <v/>
      </c>
    </row>
    <row r="1828" spans="1:7" x14ac:dyDescent="0.25">
      <c r="A1828" s="8" t="str">
        <f t="shared" ref="A1828:A1891" si="177">IF(ISNUMBER(A1827),IF(A1827+1&lt;=MAX(IndirectStartDates,IndirectCompletedDates),A1827+1,""),"")</f>
        <v/>
      </c>
      <c r="B1828" s="2" t="str">
        <f t="shared" ref="B1828:B1891" si="178">IF(ISNUMBER(A1828),YEAR(A1828)&amp;"-"&amp;TEXT(WEEKNUM(A1828),"00"),"")</f>
        <v/>
      </c>
      <c r="C1828" s="2" t="str">
        <f t="shared" ref="C1828:C1891" si="179">IF(ISNUMBER(A1828),COUNTIFS(IndirectStartDates,"&lt;="&amp;A1828,IndirectCompletedDates,"&gt;"&amp;A1828) + COUNTIFS(IndirectStartDates,"&lt;="&amp;A1828,IndirectCompletedDates,""),"")</f>
        <v/>
      </c>
      <c r="D1828" s="2" t="str">
        <f>IF(ISNUMBER(A1828),COUNTIF(Calculations!B:B, A1828),"")</f>
        <v/>
      </c>
      <c r="E1828" s="2" t="str">
        <f>IF(ISNUMBER(A1828),COUNTIF(Calculations!A:A, A1828),"")</f>
        <v/>
      </c>
      <c r="F1828" s="12" t="str">
        <f t="shared" ref="F1828:F1891" si="180">IF(ISNUMBER(A1828),F1827 + D1828,"")</f>
        <v/>
      </c>
      <c r="G1828" s="12" t="str">
        <f t="shared" ref="G1828:G1891" si="181">IF(ISNUMBER(A1828),G1827 + E1828,"")</f>
        <v/>
      </c>
    </row>
    <row r="1829" spans="1:7" x14ac:dyDescent="0.25">
      <c r="A1829" s="8" t="str">
        <f t="shared" si="177"/>
        <v/>
      </c>
      <c r="B1829" s="2" t="str">
        <f t="shared" si="178"/>
        <v/>
      </c>
      <c r="C1829" s="2" t="str">
        <f t="shared" si="179"/>
        <v/>
      </c>
      <c r="D1829" s="2" t="str">
        <f>IF(ISNUMBER(A1829),COUNTIF(Calculations!B:B, A1829),"")</f>
        <v/>
      </c>
      <c r="E1829" s="2" t="str">
        <f>IF(ISNUMBER(A1829),COUNTIF(Calculations!A:A, A1829),"")</f>
        <v/>
      </c>
      <c r="F1829" s="12" t="str">
        <f t="shared" si="180"/>
        <v/>
      </c>
      <c r="G1829" s="12" t="str">
        <f t="shared" si="181"/>
        <v/>
      </c>
    </row>
    <row r="1830" spans="1:7" x14ac:dyDescent="0.25">
      <c r="A1830" s="8" t="str">
        <f t="shared" si="177"/>
        <v/>
      </c>
      <c r="B1830" s="2" t="str">
        <f t="shared" si="178"/>
        <v/>
      </c>
      <c r="C1830" s="2" t="str">
        <f t="shared" si="179"/>
        <v/>
      </c>
      <c r="D1830" s="2" t="str">
        <f>IF(ISNUMBER(A1830),COUNTIF(Calculations!B:B, A1830),"")</f>
        <v/>
      </c>
      <c r="E1830" s="2" t="str">
        <f>IF(ISNUMBER(A1830),COUNTIF(Calculations!A:A, A1830),"")</f>
        <v/>
      </c>
      <c r="F1830" s="12" t="str">
        <f t="shared" si="180"/>
        <v/>
      </c>
      <c r="G1830" s="12" t="str">
        <f t="shared" si="181"/>
        <v/>
      </c>
    </row>
    <row r="1831" spans="1:7" x14ac:dyDescent="0.25">
      <c r="A1831" s="8" t="str">
        <f t="shared" si="177"/>
        <v/>
      </c>
      <c r="B1831" s="2" t="str">
        <f t="shared" si="178"/>
        <v/>
      </c>
      <c r="C1831" s="2" t="str">
        <f t="shared" si="179"/>
        <v/>
      </c>
      <c r="D1831" s="2" t="str">
        <f>IF(ISNUMBER(A1831),COUNTIF(Calculations!B:B, A1831),"")</f>
        <v/>
      </c>
      <c r="E1831" s="2" t="str">
        <f>IF(ISNUMBER(A1831),COUNTIF(Calculations!A:A, A1831),"")</f>
        <v/>
      </c>
      <c r="F1831" s="12" t="str">
        <f t="shared" si="180"/>
        <v/>
      </c>
      <c r="G1831" s="12" t="str">
        <f t="shared" si="181"/>
        <v/>
      </c>
    </row>
    <row r="1832" spans="1:7" x14ac:dyDescent="0.25">
      <c r="A1832" s="8" t="str">
        <f t="shared" si="177"/>
        <v/>
      </c>
      <c r="B1832" s="2" t="str">
        <f t="shared" si="178"/>
        <v/>
      </c>
      <c r="C1832" s="2" t="str">
        <f t="shared" si="179"/>
        <v/>
      </c>
      <c r="D1832" s="2" t="str">
        <f>IF(ISNUMBER(A1832),COUNTIF(Calculations!B:B, A1832),"")</f>
        <v/>
      </c>
      <c r="E1832" s="2" t="str">
        <f>IF(ISNUMBER(A1832),COUNTIF(Calculations!A:A, A1832),"")</f>
        <v/>
      </c>
      <c r="F1832" s="12" t="str">
        <f t="shared" si="180"/>
        <v/>
      </c>
      <c r="G1832" s="12" t="str">
        <f t="shared" si="181"/>
        <v/>
      </c>
    </row>
    <row r="1833" spans="1:7" x14ac:dyDescent="0.25">
      <c r="A1833" s="8" t="str">
        <f t="shared" si="177"/>
        <v/>
      </c>
      <c r="B1833" s="2" t="str">
        <f t="shared" si="178"/>
        <v/>
      </c>
      <c r="C1833" s="2" t="str">
        <f t="shared" si="179"/>
        <v/>
      </c>
      <c r="D1833" s="2" t="str">
        <f>IF(ISNUMBER(A1833),COUNTIF(Calculations!B:B, A1833),"")</f>
        <v/>
      </c>
      <c r="E1833" s="2" t="str">
        <f>IF(ISNUMBER(A1833),COUNTIF(Calculations!A:A, A1833),"")</f>
        <v/>
      </c>
      <c r="F1833" s="12" t="str">
        <f t="shared" si="180"/>
        <v/>
      </c>
      <c r="G1833" s="12" t="str">
        <f t="shared" si="181"/>
        <v/>
      </c>
    </row>
    <row r="1834" spans="1:7" x14ac:dyDescent="0.25">
      <c r="A1834" s="8" t="str">
        <f t="shared" si="177"/>
        <v/>
      </c>
      <c r="B1834" s="2" t="str">
        <f t="shared" si="178"/>
        <v/>
      </c>
      <c r="C1834" s="2" t="str">
        <f t="shared" si="179"/>
        <v/>
      </c>
      <c r="D1834" s="2" t="str">
        <f>IF(ISNUMBER(A1834),COUNTIF(Calculations!B:B, A1834),"")</f>
        <v/>
      </c>
      <c r="E1834" s="2" t="str">
        <f>IF(ISNUMBER(A1834),COUNTIF(Calculations!A:A, A1834),"")</f>
        <v/>
      </c>
      <c r="F1834" s="12" t="str">
        <f t="shared" si="180"/>
        <v/>
      </c>
      <c r="G1834" s="12" t="str">
        <f t="shared" si="181"/>
        <v/>
      </c>
    </row>
    <row r="1835" spans="1:7" x14ac:dyDescent="0.25">
      <c r="A1835" s="8" t="str">
        <f t="shared" si="177"/>
        <v/>
      </c>
      <c r="B1835" s="2" t="str">
        <f t="shared" si="178"/>
        <v/>
      </c>
      <c r="C1835" s="2" t="str">
        <f t="shared" si="179"/>
        <v/>
      </c>
      <c r="D1835" s="2" t="str">
        <f>IF(ISNUMBER(A1835),COUNTIF(Calculations!B:B, A1835),"")</f>
        <v/>
      </c>
      <c r="E1835" s="2" t="str">
        <f>IF(ISNUMBER(A1835),COUNTIF(Calculations!A:A, A1835),"")</f>
        <v/>
      </c>
      <c r="F1835" s="12" t="str">
        <f t="shared" si="180"/>
        <v/>
      </c>
      <c r="G1835" s="12" t="str">
        <f t="shared" si="181"/>
        <v/>
      </c>
    </row>
    <row r="1836" spans="1:7" x14ac:dyDescent="0.25">
      <c r="A1836" s="8" t="str">
        <f t="shared" si="177"/>
        <v/>
      </c>
      <c r="B1836" s="2" t="str">
        <f t="shared" si="178"/>
        <v/>
      </c>
      <c r="C1836" s="2" t="str">
        <f t="shared" si="179"/>
        <v/>
      </c>
      <c r="D1836" s="2" t="str">
        <f>IF(ISNUMBER(A1836),COUNTIF(Calculations!B:B, A1836),"")</f>
        <v/>
      </c>
      <c r="E1836" s="2" t="str">
        <f>IF(ISNUMBER(A1836),COUNTIF(Calculations!A:A, A1836),"")</f>
        <v/>
      </c>
      <c r="F1836" s="12" t="str">
        <f t="shared" si="180"/>
        <v/>
      </c>
      <c r="G1836" s="12" t="str">
        <f t="shared" si="181"/>
        <v/>
      </c>
    </row>
    <row r="1837" spans="1:7" x14ac:dyDescent="0.25">
      <c r="A1837" s="8" t="str">
        <f t="shared" si="177"/>
        <v/>
      </c>
      <c r="B1837" s="2" t="str">
        <f t="shared" si="178"/>
        <v/>
      </c>
      <c r="C1837" s="2" t="str">
        <f t="shared" si="179"/>
        <v/>
      </c>
      <c r="D1837" s="2" t="str">
        <f>IF(ISNUMBER(A1837),COUNTIF(Calculations!B:B, A1837),"")</f>
        <v/>
      </c>
      <c r="E1837" s="2" t="str">
        <f>IF(ISNUMBER(A1837),COUNTIF(Calculations!A:A, A1837),"")</f>
        <v/>
      </c>
      <c r="F1837" s="12" t="str">
        <f t="shared" si="180"/>
        <v/>
      </c>
      <c r="G1837" s="12" t="str">
        <f t="shared" si="181"/>
        <v/>
      </c>
    </row>
    <row r="1838" spans="1:7" x14ac:dyDescent="0.25">
      <c r="A1838" s="8" t="str">
        <f t="shared" si="177"/>
        <v/>
      </c>
      <c r="B1838" s="2" t="str">
        <f t="shared" si="178"/>
        <v/>
      </c>
      <c r="C1838" s="2" t="str">
        <f t="shared" si="179"/>
        <v/>
      </c>
      <c r="D1838" s="2" t="str">
        <f>IF(ISNUMBER(A1838),COUNTIF(Calculations!B:B, A1838),"")</f>
        <v/>
      </c>
      <c r="E1838" s="2" t="str">
        <f>IF(ISNUMBER(A1838),COUNTIF(Calculations!A:A, A1838),"")</f>
        <v/>
      </c>
      <c r="F1838" s="12" t="str">
        <f t="shared" si="180"/>
        <v/>
      </c>
      <c r="G1838" s="12" t="str">
        <f t="shared" si="181"/>
        <v/>
      </c>
    </row>
    <row r="1839" spans="1:7" x14ac:dyDescent="0.25">
      <c r="A1839" s="8" t="str">
        <f t="shared" si="177"/>
        <v/>
      </c>
      <c r="B1839" s="2" t="str">
        <f t="shared" si="178"/>
        <v/>
      </c>
      <c r="C1839" s="2" t="str">
        <f t="shared" si="179"/>
        <v/>
      </c>
      <c r="D1839" s="2" t="str">
        <f>IF(ISNUMBER(A1839),COUNTIF(Calculations!B:B, A1839),"")</f>
        <v/>
      </c>
      <c r="E1839" s="2" t="str">
        <f>IF(ISNUMBER(A1839),COUNTIF(Calculations!A:A, A1839),"")</f>
        <v/>
      </c>
      <c r="F1839" s="12" t="str">
        <f t="shared" si="180"/>
        <v/>
      </c>
      <c r="G1839" s="12" t="str">
        <f t="shared" si="181"/>
        <v/>
      </c>
    </row>
    <row r="1840" spans="1:7" x14ac:dyDescent="0.25">
      <c r="A1840" s="8" t="str">
        <f t="shared" si="177"/>
        <v/>
      </c>
      <c r="B1840" s="2" t="str">
        <f t="shared" si="178"/>
        <v/>
      </c>
      <c r="C1840" s="2" t="str">
        <f t="shared" si="179"/>
        <v/>
      </c>
      <c r="D1840" s="2" t="str">
        <f>IF(ISNUMBER(A1840),COUNTIF(Calculations!B:B, A1840),"")</f>
        <v/>
      </c>
      <c r="E1840" s="2" t="str">
        <f>IF(ISNUMBER(A1840),COUNTIF(Calculations!A:A, A1840),"")</f>
        <v/>
      </c>
      <c r="F1840" s="12" t="str">
        <f t="shared" si="180"/>
        <v/>
      </c>
      <c r="G1840" s="12" t="str">
        <f t="shared" si="181"/>
        <v/>
      </c>
    </row>
    <row r="1841" spans="1:7" x14ac:dyDescent="0.25">
      <c r="A1841" s="8" t="str">
        <f t="shared" si="177"/>
        <v/>
      </c>
      <c r="B1841" s="2" t="str">
        <f t="shared" si="178"/>
        <v/>
      </c>
      <c r="C1841" s="2" t="str">
        <f t="shared" si="179"/>
        <v/>
      </c>
      <c r="D1841" s="2" t="str">
        <f>IF(ISNUMBER(A1841),COUNTIF(Calculations!B:B, A1841),"")</f>
        <v/>
      </c>
      <c r="E1841" s="2" t="str">
        <f>IF(ISNUMBER(A1841),COUNTIF(Calculations!A:A, A1841),"")</f>
        <v/>
      </c>
      <c r="F1841" s="12" t="str">
        <f t="shared" si="180"/>
        <v/>
      </c>
      <c r="G1841" s="12" t="str">
        <f t="shared" si="181"/>
        <v/>
      </c>
    </row>
    <row r="1842" spans="1:7" x14ac:dyDescent="0.25">
      <c r="A1842" s="8" t="str">
        <f t="shared" si="177"/>
        <v/>
      </c>
      <c r="B1842" s="2" t="str">
        <f t="shared" si="178"/>
        <v/>
      </c>
      <c r="C1842" s="2" t="str">
        <f t="shared" si="179"/>
        <v/>
      </c>
      <c r="D1842" s="2" t="str">
        <f>IF(ISNUMBER(A1842),COUNTIF(Calculations!B:B, A1842),"")</f>
        <v/>
      </c>
      <c r="E1842" s="2" t="str">
        <f>IF(ISNUMBER(A1842),COUNTIF(Calculations!A:A, A1842),"")</f>
        <v/>
      </c>
      <c r="F1842" s="12" t="str">
        <f t="shared" si="180"/>
        <v/>
      </c>
      <c r="G1842" s="12" t="str">
        <f t="shared" si="181"/>
        <v/>
      </c>
    </row>
    <row r="1843" spans="1:7" x14ac:dyDescent="0.25">
      <c r="A1843" s="8" t="str">
        <f t="shared" si="177"/>
        <v/>
      </c>
      <c r="B1843" s="2" t="str">
        <f t="shared" si="178"/>
        <v/>
      </c>
      <c r="C1843" s="2" t="str">
        <f t="shared" si="179"/>
        <v/>
      </c>
      <c r="D1843" s="2" t="str">
        <f>IF(ISNUMBER(A1843),COUNTIF(Calculations!B:B, A1843),"")</f>
        <v/>
      </c>
      <c r="E1843" s="2" t="str">
        <f>IF(ISNUMBER(A1843),COUNTIF(Calculations!A:A, A1843),"")</f>
        <v/>
      </c>
      <c r="F1843" s="12" t="str">
        <f t="shared" si="180"/>
        <v/>
      </c>
      <c r="G1843" s="12" t="str">
        <f t="shared" si="181"/>
        <v/>
      </c>
    </row>
    <row r="1844" spans="1:7" x14ac:dyDescent="0.25">
      <c r="A1844" s="8" t="str">
        <f t="shared" si="177"/>
        <v/>
      </c>
      <c r="B1844" s="2" t="str">
        <f t="shared" si="178"/>
        <v/>
      </c>
      <c r="C1844" s="2" t="str">
        <f t="shared" si="179"/>
        <v/>
      </c>
      <c r="D1844" s="2" t="str">
        <f>IF(ISNUMBER(A1844),COUNTIF(Calculations!B:B, A1844),"")</f>
        <v/>
      </c>
      <c r="E1844" s="2" t="str">
        <f>IF(ISNUMBER(A1844),COUNTIF(Calculations!A:A, A1844),"")</f>
        <v/>
      </c>
      <c r="F1844" s="12" t="str">
        <f t="shared" si="180"/>
        <v/>
      </c>
      <c r="G1844" s="12" t="str">
        <f t="shared" si="181"/>
        <v/>
      </c>
    </row>
    <row r="1845" spans="1:7" x14ac:dyDescent="0.25">
      <c r="A1845" s="8" t="str">
        <f t="shared" si="177"/>
        <v/>
      </c>
      <c r="B1845" s="2" t="str">
        <f t="shared" si="178"/>
        <v/>
      </c>
      <c r="C1845" s="2" t="str">
        <f t="shared" si="179"/>
        <v/>
      </c>
      <c r="D1845" s="2" t="str">
        <f>IF(ISNUMBER(A1845),COUNTIF(Calculations!B:B, A1845),"")</f>
        <v/>
      </c>
      <c r="E1845" s="2" t="str">
        <f>IF(ISNUMBER(A1845),COUNTIF(Calculations!A:A, A1845),"")</f>
        <v/>
      </c>
      <c r="F1845" s="12" t="str">
        <f t="shared" si="180"/>
        <v/>
      </c>
      <c r="G1845" s="12" t="str">
        <f t="shared" si="181"/>
        <v/>
      </c>
    </row>
    <row r="1846" spans="1:7" x14ac:dyDescent="0.25">
      <c r="A1846" s="8" t="str">
        <f t="shared" si="177"/>
        <v/>
      </c>
      <c r="B1846" s="2" t="str">
        <f t="shared" si="178"/>
        <v/>
      </c>
      <c r="C1846" s="2" t="str">
        <f t="shared" si="179"/>
        <v/>
      </c>
      <c r="D1846" s="2" t="str">
        <f>IF(ISNUMBER(A1846),COUNTIF(Calculations!B:B, A1846),"")</f>
        <v/>
      </c>
      <c r="E1846" s="2" t="str">
        <f>IF(ISNUMBER(A1846),COUNTIF(Calculations!A:A, A1846),"")</f>
        <v/>
      </c>
      <c r="F1846" s="12" t="str">
        <f t="shared" si="180"/>
        <v/>
      </c>
      <c r="G1846" s="12" t="str">
        <f t="shared" si="181"/>
        <v/>
      </c>
    </row>
    <row r="1847" spans="1:7" x14ac:dyDescent="0.25">
      <c r="A1847" s="8" t="str">
        <f t="shared" si="177"/>
        <v/>
      </c>
      <c r="B1847" s="2" t="str">
        <f t="shared" si="178"/>
        <v/>
      </c>
      <c r="C1847" s="2" t="str">
        <f t="shared" si="179"/>
        <v/>
      </c>
      <c r="D1847" s="2" t="str">
        <f>IF(ISNUMBER(A1847),COUNTIF(Calculations!B:B, A1847),"")</f>
        <v/>
      </c>
      <c r="E1847" s="2" t="str">
        <f>IF(ISNUMBER(A1847),COUNTIF(Calculations!A:A, A1847),"")</f>
        <v/>
      </c>
      <c r="F1847" s="12" t="str">
        <f t="shared" si="180"/>
        <v/>
      </c>
      <c r="G1847" s="12" t="str">
        <f t="shared" si="181"/>
        <v/>
      </c>
    </row>
    <row r="1848" spans="1:7" x14ac:dyDescent="0.25">
      <c r="A1848" s="8" t="str">
        <f t="shared" si="177"/>
        <v/>
      </c>
      <c r="B1848" s="2" t="str">
        <f t="shared" si="178"/>
        <v/>
      </c>
      <c r="C1848" s="2" t="str">
        <f t="shared" si="179"/>
        <v/>
      </c>
      <c r="D1848" s="2" t="str">
        <f>IF(ISNUMBER(A1848),COUNTIF(Calculations!B:B, A1848),"")</f>
        <v/>
      </c>
      <c r="E1848" s="2" t="str">
        <f>IF(ISNUMBER(A1848),COUNTIF(Calculations!A:A, A1848),"")</f>
        <v/>
      </c>
      <c r="F1848" s="12" t="str">
        <f t="shared" si="180"/>
        <v/>
      </c>
      <c r="G1848" s="12" t="str">
        <f t="shared" si="181"/>
        <v/>
      </c>
    </row>
    <row r="1849" spans="1:7" x14ac:dyDescent="0.25">
      <c r="A1849" s="8" t="str">
        <f t="shared" si="177"/>
        <v/>
      </c>
      <c r="B1849" s="2" t="str">
        <f t="shared" si="178"/>
        <v/>
      </c>
      <c r="C1849" s="2" t="str">
        <f t="shared" si="179"/>
        <v/>
      </c>
      <c r="D1849" s="2" t="str">
        <f>IF(ISNUMBER(A1849),COUNTIF(Calculations!B:B, A1849),"")</f>
        <v/>
      </c>
      <c r="E1849" s="2" t="str">
        <f>IF(ISNUMBER(A1849),COUNTIF(Calculations!A:A, A1849),"")</f>
        <v/>
      </c>
      <c r="F1849" s="12" t="str">
        <f t="shared" si="180"/>
        <v/>
      </c>
      <c r="G1849" s="12" t="str">
        <f t="shared" si="181"/>
        <v/>
      </c>
    </row>
    <row r="1850" spans="1:7" x14ac:dyDescent="0.25">
      <c r="A1850" s="8" t="str">
        <f t="shared" si="177"/>
        <v/>
      </c>
      <c r="B1850" s="2" t="str">
        <f t="shared" si="178"/>
        <v/>
      </c>
      <c r="C1850" s="2" t="str">
        <f t="shared" si="179"/>
        <v/>
      </c>
      <c r="D1850" s="2" t="str">
        <f>IF(ISNUMBER(A1850),COUNTIF(Calculations!B:B, A1850),"")</f>
        <v/>
      </c>
      <c r="E1850" s="2" t="str">
        <f>IF(ISNUMBER(A1850),COUNTIF(Calculations!A:A, A1850),"")</f>
        <v/>
      </c>
      <c r="F1850" s="12" t="str">
        <f t="shared" si="180"/>
        <v/>
      </c>
      <c r="G1850" s="12" t="str">
        <f t="shared" si="181"/>
        <v/>
      </c>
    </row>
    <row r="1851" spans="1:7" x14ac:dyDescent="0.25">
      <c r="A1851" s="8" t="str">
        <f t="shared" si="177"/>
        <v/>
      </c>
      <c r="B1851" s="2" t="str">
        <f t="shared" si="178"/>
        <v/>
      </c>
      <c r="C1851" s="2" t="str">
        <f t="shared" si="179"/>
        <v/>
      </c>
      <c r="D1851" s="2" t="str">
        <f>IF(ISNUMBER(A1851),COUNTIF(Calculations!B:B, A1851),"")</f>
        <v/>
      </c>
      <c r="E1851" s="2" t="str">
        <f>IF(ISNUMBER(A1851),COUNTIF(Calculations!A:A, A1851),"")</f>
        <v/>
      </c>
      <c r="F1851" s="12" t="str">
        <f t="shared" si="180"/>
        <v/>
      </c>
      <c r="G1851" s="12" t="str">
        <f t="shared" si="181"/>
        <v/>
      </c>
    </row>
    <row r="1852" spans="1:7" x14ac:dyDescent="0.25">
      <c r="A1852" s="8" t="str">
        <f t="shared" si="177"/>
        <v/>
      </c>
      <c r="B1852" s="2" t="str">
        <f t="shared" si="178"/>
        <v/>
      </c>
      <c r="C1852" s="2" t="str">
        <f t="shared" si="179"/>
        <v/>
      </c>
      <c r="D1852" s="2" t="str">
        <f>IF(ISNUMBER(A1852),COUNTIF(Calculations!B:B, A1852),"")</f>
        <v/>
      </c>
      <c r="E1852" s="2" t="str">
        <f>IF(ISNUMBER(A1852),COUNTIF(Calculations!A:A, A1852),"")</f>
        <v/>
      </c>
      <c r="F1852" s="12" t="str">
        <f t="shared" si="180"/>
        <v/>
      </c>
      <c r="G1852" s="12" t="str">
        <f t="shared" si="181"/>
        <v/>
      </c>
    </row>
    <row r="1853" spans="1:7" x14ac:dyDescent="0.25">
      <c r="A1853" s="8" t="str">
        <f t="shared" si="177"/>
        <v/>
      </c>
      <c r="B1853" s="2" t="str">
        <f t="shared" si="178"/>
        <v/>
      </c>
      <c r="C1853" s="2" t="str">
        <f t="shared" si="179"/>
        <v/>
      </c>
      <c r="D1853" s="2" t="str">
        <f>IF(ISNUMBER(A1853),COUNTIF(Calculations!B:B, A1853),"")</f>
        <v/>
      </c>
      <c r="E1853" s="2" t="str">
        <f>IF(ISNUMBER(A1853),COUNTIF(Calculations!A:A, A1853),"")</f>
        <v/>
      </c>
      <c r="F1853" s="12" t="str">
        <f t="shared" si="180"/>
        <v/>
      </c>
      <c r="G1853" s="12" t="str">
        <f t="shared" si="181"/>
        <v/>
      </c>
    </row>
    <row r="1854" spans="1:7" x14ac:dyDescent="0.25">
      <c r="A1854" s="8" t="str">
        <f t="shared" si="177"/>
        <v/>
      </c>
      <c r="B1854" s="2" t="str">
        <f t="shared" si="178"/>
        <v/>
      </c>
      <c r="C1854" s="2" t="str">
        <f t="shared" si="179"/>
        <v/>
      </c>
      <c r="D1854" s="2" t="str">
        <f>IF(ISNUMBER(A1854),COUNTIF(Calculations!B:B, A1854),"")</f>
        <v/>
      </c>
      <c r="E1854" s="2" t="str">
        <f>IF(ISNUMBER(A1854),COUNTIF(Calculations!A:A, A1854),"")</f>
        <v/>
      </c>
      <c r="F1854" s="12" t="str">
        <f t="shared" si="180"/>
        <v/>
      </c>
      <c r="G1854" s="12" t="str">
        <f t="shared" si="181"/>
        <v/>
      </c>
    </row>
    <row r="1855" spans="1:7" x14ac:dyDescent="0.25">
      <c r="A1855" s="8" t="str">
        <f t="shared" si="177"/>
        <v/>
      </c>
      <c r="B1855" s="2" t="str">
        <f t="shared" si="178"/>
        <v/>
      </c>
      <c r="C1855" s="2" t="str">
        <f t="shared" si="179"/>
        <v/>
      </c>
      <c r="D1855" s="2" t="str">
        <f>IF(ISNUMBER(A1855),COUNTIF(Calculations!B:B, A1855),"")</f>
        <v/>
      </c>
      <c r="E1855" s="2" t="str">
        <f>IF(ISNUMBER(A1855),COUNTIF(Calculations!A:A, A1855),"")</f>
        <v/>
      </c>
      <c r="F1855" s="12" t="str">
        <f t="shared" si="180"/>
        <v/>
      </c>
      <c r="G1855" s="12" t="str">
        <f t="shared" si="181"/>
        <v/>
      </c>
    </row>
    <row r="1856" spans="1:7" x14ac:dyDescent="0.25">
      <c r="A1856" s="8" t="str">
        <f t="shared" si="177"/>
        <v/>
      </c>
      <c r="B1856" s="2" t="str">
        <f t="shared" si="178"/>
        <v/>
      </c>
      <c r="C1856" s="2" t="str">
        <f t="shared" si="179"/>
        <v/>
      </c>
      <c r="D1856" s="2" t="str">
        <f>IF(ISNUMBER(A1856),COUNTIF(Calculations!B:B, A1856),"")</f>
        <v/>
      </c>
      <c r="E1856" s="2" t="str">
        <f>IF(ISNUMBER(A1856),COUNTIF(Calculations!A:A, A1856),"")</f>
        <v/>
      </c>
      <c r="F1856" s="12" t="str">
        <f t="shared" si="180"/>
        <v/>
      </c>
      <c r="G1856" s="12" t="str">
        <f t="shared" si="181"/>
        <v/>
      </c>
    </row>
    <row r="1857" spans="1:7" x14ac:dyDescent="0.25">
      <c r="A1857" s="8" t="str">
        <f t="shared" si="177"/>
        <v/>
      </c>
      <c r="B1857" s="2" t="str">
        <f t="shared" si="178"/>
        <v/>
      </c>
      <c r="C1857" s="2" t="str">
        <f t="shared" si="179"/>
        <v/>
      </c>
      <c r="D1857" s="2" t="str">
        <f>IF(ISNUMBER(A1857),COUNTIF(Calculations!B:B, A1857),"")</f>
        <v/>
      </c>
      <c r="E1857" s="2" t="str">
        <f>IF(ISNUMBER(A1857),COUNTIF(Calculations!A:A, A1857),"")</f>
        <v/>
      </c>
      <c r="F1857" s="12" t="str">
        <f t="shared" si="180"/>
        <v/>
      </c>
      <c r="G1857" s="12" t="str">
        <f t="shared" si="181"/>
        <v/>
      </c>
    </row>
    <row r="1858" spans="1:7" x14ac:dyDescent="0.25">
      <c r="A1858" s="8" t="str">
        <f t="shared" si="177"/>
        <v/>
      </c>
      <c r="B1858" s="2" t="str">
        <f t="shared" si="178"/>
        <v/>
      </c>
      <c r="C1858" s="2" t="str">
        <f t="shared" si="179"/>
        <v/>
      </c>
      <c r="D1858" s="2" t="str">
        <f>IF(ISNUMBER(A1858),COUNTIF(Calculations!B:B, A1858),"")</f>
        <v/>
      </c>
      <c r="E1858" s="2" t="str">
        <f>IF(ISNUMBER(A1858),COUNTIF(Calculations!A:A, A1858),"")</f>
        <v/>
      </c>
      <c r="F1858" s="12" t="str">
        <f t="shared" si="180"/>
        <v/>
      </c>
      <c r="G1858" s="12" t="str">
        <f t="shared" si="181"/>
        <v/>
      </c>
    </row>
    <row r="1859" spans="1:7" x14ac:dyDescent="0.25">
      <c r="A1859" s="8" t="str">
        <f t="shared" si="177"/>
        <v/>
      </c>
      <c r="B1859" s="2" t="str">
        <f t="shared" si="178"/>
        <v/>
      </c>
      <c r="C1859" s="2" t="str">
        <f t="shared" si="179"/>
        <v/>
      </c>
      <c r="D1859" s="2" t="str">
        <f>IF(ISNUMBER(A1859),COUNTIF(Calculations!B:B, A1859),"")</f>
        <v/>
      </c>
      <c r="E1859" s="2" t="str">
        <f>IF(ISNUMBER(A1859),COUNTIF(Calculations!A:A, A1859),"")</f>
        <v/>
      </c>
      <c r="F1859" s="12" t="str">
        <f t="shared" si="180"/>
        <v/>
      </c>
      <c r="G1859" s="12" t="str">
        <f t="shared" si="181"/>
        <v/>
      </c>
    </row>
    <row r="1860" spans="1:7" x14ac:dyDescent="0.25">
      <c r="A1860" s="8" t="str">
        <f t="shared" si="177"/>
        <v/>
      </c>
      <c r="B1860" s="2" t="str">
        <f t="shared" si="178"/>
        <v/>
      </c>
      <c r="C1860" s="2" t="str">
        <f t="shared" si="179"/>
        <v/>
      </c>
      <c r="D1860" s="2" t="str">
        <f>IF(ISNUMBER(A1860),COUNTIF(Calculations!B:B, A1860),"")</f>
        <v/>
      </c>
      <c r="E1860" s="2" t="str">
        <f>IF(ISNUMBER(A1860),COUNTIF(Calculations!A:A, A1860),"")</f>
        <v/>
      </c>
      <c r="F1860" s="12" t="str">
        <f t="shared" si="180"/>
        <v/>
      </c>
      <c r="G1860" s="12" t="str">
        <f t="shared" si="181"/>
        <v/>
      </c>
    </row>
    <row r="1861" spans="1:7" x14ac:dyDescent="0.25">
      <c r="A1861" s="8" t="str">
        <f t="shared" si="177"/>
        <v/>
      </c>
      <c r="B1861" s="2" t="str">
        <f t="shared" si="178"/>
        <v/>
      </c>
      <c r="C1861" s="2" t="str">
        <f t="shared" si="179"/>
        <v/>
      </c>
      <c r="D1861" s="2" t="str">
        <f>IF(ISNUMBER(A1861),COUNTIF(Calculations!B:B, A1861),"")</f>
        <v/>
      </c>
      <c r="E1861" s="2" t="str">
        <f>IF(ISNUMBER(A1861),COUNTIF(Calculations!A:A, A1861),"")</f>
        <v/>
      </c>
      <c r="F1861" s="12" t="str">
        <f t="shared" si="180"/>
        <v/>
      </c>
      <c r="G1861" s="12" t="str">
        <f t="shared" si="181"/>
        <v/>
      </c>
    </row>
    <row r="1862" spans="1:7" x14ac:dyDescent="0.25">
      <c r="A1862" s="8" t="str">
        <f t="shared" si="177"/>
        <v/>
      </c>
      <c r="B1862" s="2" t="str">
        <f t="shared" si="178"/>
        <v/>
      </c>
      <c r="C1862" s="2" t="str">
        <f t="shared" si="179"/>
        <v/>
      </c>
      <c r="D1862" s="2" t="str">
        <f>IF(ISNUMBER(A1862),COUNTIF(Calculations!B:B, A1862),"")</f>
        <v/>
      </c>
      <c r="E1862" s="2" t="str">
        <f>IF(ISNUMBER(A1862),COUNTIF(Calculations!A:A, A1862),"")</f>
        <v/>
      </c>
      <c r="F1862" s="12" t="str">
        <f t="shared" si="180"/>
        <v/>
      </c>
      <c r="G1862" s="12" t="str">
        <f t="shared" si="181"/>
        <v/>
      </c>
    </row>
    <row r="1863" spans="1:7" x14ac:dyDescent="0.25">
      <c r="A1863" s="8" t="str">
        <f t="shared" si="177"/>
        <v/>
      </c>
      <c r="B1863" s="2" t="str">
        <f t="shared" si="178"/>
        <v/>
      </c>
      <c r="C1863" s="2" t="str">
        <f t="shared" si="179"/>
        <v/>
      </c>
      <c r="D1863" s="2" t="str">
        <f>IF(ISNUMBER(A1863),COUNTIF(Calculations!B:B, A1863),"")</f>
        <v/>
      </c>
      <c r="E1863" s="2" t="str">
        <f>IF(ISNUMBER(A1863),COUNTIF(Calculations!A:A, A1863),"")</f>
        <v/>
      </c>
      <c r="F1863" s="12" t="str">
        <f t="shared" si="180"/>
        <v/>
      </c>
      <c r="G1863" s="12" t="str">
        <f t="shared" si="181"/>
        <v/>
      </c>
    </row>
    <row r="1864" spans="1:7" x14ac:dyDescent="0.25">
      <c r="A1864" s="8" t="str">
        <f t="shared" si="177"/>
        <v/>
      </c>
      <c r="B1864" s="2" t="str">
        <f t="shared" si="178"/>
        <v/>
      </c>
      <c r="C1864" s="2" t="str">
        <f t="shared" si="179"/>
        <v/>
      </c>
      <c r="D1864" s="2" t="str">
        <f>IF(ISNUMBER(A1864),COUNTIF(Calculations!B:B, A1864),"")</f>
        <v/>
      </c>
      <c r="E1864" s="2" t="str">
        <f>IF(ISNUMBER(A1864),COUNTIF(Calculations!A:A, A1864),"")</f>
        <v/>
      </c>
      <c r="F1864" s="12" t="str">
        <f t="shared" si="180"/>
        <v/>
      </c>
      <c r="G1864" s="12" t="str">
        <f t="shared" si="181"/>
        <v/>
      </c>
    </row>
    <row r="1865" spans="1:7" x14ac:dyDescent="0.25">
      <c r="A1865" s="8" t="str">
        <f t="shared" si="177"/>
        <v/>
      </c>
      <c r="B1865" s="2" t="str">
        <f t="shared" si="178"/>
        <v/>
      </c>
      <c r="C1865" s="2" t="str">
        <f t="shared" si="179"/>
        <v/>
      </c>
      <c r="D1865" s="2" t="str">
        <f>IF(ISNUMBER(A1865),COUNTIF(Calculations!B:B, A1865),"")</f>
        <v/>
      </c>
      <c r="E1865" s="2" t="str">
        <f>IF(ISNUMBER(A1865),COUNTIF(Calculations!A:A, A1865),"")</f>
        <v/>
      </c>
      <c r="F1865" s="12" t="str">
        <f t="shared" si="180"/>
        <v/>
      </c>
      <c r="G1865" s="12" t="str">
        <f t="shared" si="181"/>
        <v/>
      </c>
    </row>
    <row r="1866" spans="1:7" x14ac:dyDescent="0.25">
      <c r="A1866" s="8" t="str">
        <f t="shared" si="177"/>
        <v/>
      </c>
      <c r="B1866" s="2" t="str">
        <f t="shared" si="178"/>
        <v/>
      </c>
      <c r="C1866" s="2" t="str">
        <f t="shared" si="179"/>
        <v/>
      </c>
      <c r="D1866" s="2" t="str">
        <f>IF(ISNUMBER(A1866),COUNTIF(Calculations!B:B, A1866),"")</f>
        <v/>
      </c>
      <c r="E1866" s="2" t="str">
        <f>IF(ISNUMBER(A1866),COUNTIF(Calculations!A:A, A1866),"")</f>
        <v/>
      </c>
      <c r="F1866" s="12" t="str">
        <f t="shared" si="180"/>
        <v/>
      </c>
      <c r="G1866" s="12" t="str">
        <f t="shared" si="181"/>
        <v/>
      </c>
    </row>
    <row r="1867" spans="1:7" x14ac:dyDescent="0.25">
      <c r="A1867" s="8" t="str">
        <f t="shared" si="177"/>
        <v/>
      </c>
      <c r="B1867" s="2" t="str">
        <f t="shared" si="178"/>
        <v/>
      </c>
      <c r="C1867" s="2" t="str">
        <f t="shared" si="179"/>
        <v/>
      </c>
      <c r="D1867" s="2" t="str">
        <f>IF(ISNUMBER(A1867),COUNTIF(Calculations!B:B, A1867),"")</f>
        <v/>
      </c>
      <c r="E1867" s="2" t="str">
        <f>IF(ISNUMBER(A1867),COUNTIF(Calculations!A:A, A1867),"")</f>
        <v/>
      </c>
      <c r="F1867" s="12" t="str">
        <f t="shared" si="180"/>
        <v/>
      </c>
      <c r="G1867" s="12" t="str">
        <f t="shared" si="181"/>
        <v/>
      </c>
    </row>
    <row r="1868" spans="1:7" x14ac:dyDescent="0.25">
      <c r="A1868" s="8" t="str">
        <f t="shared" si="177"/>
        <v/>
      </c>
      <c r="B1868" s="2" t="str">
        <f t="shared" si="178"/>
        <v/>
      </c>
      <c r="C1868" s="2" t="str">
        <f t="shared" si="179"/>
        <v/>
      </c>
      <c r="D1868" s="2" t="str">
        <f>IF(ISNUMBER(A1868),COUNTIF(Calculations!B:B, A1868),"")</f>
        <v/>
      </c>
      <c r="E1868" s="2" t="str">
        <f>IF(ISNUMBER(A1868),COUNTIF(Calculations!A:A, A1868),"")</f>
        <v/>
      </c>
      <c r="F1868" s="12" t="str">
        <f t="shared" si="180"/>
        <v/>
      </c>
      <c r="G1868" s="12" t="str">
        <f t="shared" si="181"/>
        <v/>
      </c>
    </row>
    <row r="1869" spans="1:7" x14ac:dyDescent="0.25">
      <c r="A1869" s="8" t="str">
        <f t="shared" si="177"/>
        <v/>
      </c>
      <c r="B1869" s="2" t="str">
        <f t="shared" si="178"/>
        <v/>
      </c>
      <c r="C1869" s="2" t="str">
        <f t="shared" si="179"/>
        <v/>
      </c>
      <c r="D1869" s="2" t="str">
        <f>IF(ISNUMBER(A1869),COUNTIF(Calculations!B:B, A1869),"")</f>
        <v/>
      </c>
      <c r="E1869" s="2" t="str">
        <f>IF(ISNUMBER(A1869),COUNTIF(Calculations!A:A, A1869),"")</f>
        <v/>
      </c>
      <c r="F1869" s="12" t="str">
        <f t="shared" si="180"/>
        <v/>
      </c>
      <c r="G1869" s="12" t="str">
        <f t="shared" si="181"/>
        <v/>
      </c>
    </row>
    <row r="1870" spans="1:7" x14ac:dyDescent="0.25">
      <c r="A1870" s="8" t="str">
        <f t="shared" si="177"/>
        <v/>
      </c>
      <c r="B1870" s="2" t="str">
        <f t="shared" si="178"/>
        <v/>
      </c>
      <c r="C1870" s="2" t="str">
        <f t="shared" si="179"/>
        <v/>
      </c>
      <c r="D1870" s="2" t="str">
        <f>IF(ISNUMBER(A1870),COUNTIF(Calculations!B:B, A1870),"")</f>
        <v/>
      </c>
      <c r="E1870" s="2" t="str">
        <f>IF(ISNUMBER(A1870),COUNTIF(Calculations!A:A, A1870),"")</f>
        <v/>
      </c>
      <c r="F1870" s="12" t="str">
        <f t="shared" si="180"/>
        <v/>
      </c>
      <c r="G1870" s="12" t="str">
        <f t="shared" si="181"/>
        <v/>
      </c>
    </row>
    <row r="1871" spans="1:7" x14ac:dyDescent="0.25">
      <c r="A1871" s="8" t="str">
        <f t="shared" si="177"/>
        <v/>
      </c>
      <c r="B1871" s="2" t="str">
        <f t="shared" si="178"/>
        <v/>
      </c>
      <c r="C1871" s="2" t="str">
        <f t="shared" si="179"/>
        <v/>
      </c>
      <c r="D1871" s="2" t="str">
        <f>IF(ISNUMBER(A1871),COUNTIF(Calculations!B:B, A1871),"")</f>
        <v/>
      </c>
      <c r="E1871" s="2" t="str">
        <f>IF(ISNUMBER(A1871),COUNTIF(Calculations!A:A, A1871),"")</f>
        <v/>
      </c>
      <c r="F1871" s="12" t="str">
        <f t="shared" si="180"/>
        <v/>
      </c>
      <c r="G1871" s="12" t="str">
        <f t="shared" si="181"/>
        <v/>
      </c>
    </row>
    <row r="1872" spans="1:7" x14ac:dyDescent="0.25">
      <c r="A1872" s="8" t="str">
        <f t="shared" si="177"/>
        <v/>
      </c>
      <c r="B1872" s="2" t="str">
        <f t="shared" si="178"/>
        <v/>
      </c>
      <c r="C1872" s="2" t="str">
        <f t="shared" si="179"/>
        <v/>
      </c>
      <c r="D1872" s="2" t="str">
        <f>IF(ISNUMBER(A1872),COUNTIF(Calculations!B:B, A1872),"")</f>
        <v/>
      </c>
      <c r="E1872" s="2" t="str">
        <f>IF(ISNUMBER(A1872),COUNTIF(Calculations!A:A, A1872),"")</f>
        <v/>
      </c>
      <c r="F1872" s="12" t="str">
        <f t="shared" si="180"/>
        <v/>
      </c>
      <c r="G1872" s="12" t="str">
        <f t="shared" si="181"/>
        <v/>
      </c>
    </row>
    <row r="1873" spans="1:7" x14ac:dyDescent="0.25">
      <c r="A1873" s="8" t="str">
        <f t="shared" si="177"/>
        <v/>
      </c>
      <c r="B1873" s="2" t="str">
        <f t="shared" si="178"/>
        <v/>
      </c>
      <c r="C1873" s="2" t="str">
        <f t="shared" si="179"/>
        <v/>
      </c>
      <c r="D1873" s="2" t="str">
        <f>IF(ISNUMBER(A1873),COUNTIF(Calculations!B:B, A1873),"")</f>
        <v/>
      </c>
      <c r="E1873" s="2" t="str">
        <f>IF(ISNUMBER(A1873),COUNTIF(Calculations!A:A, A1873),"")</f>
        <v/>
      </c>
      <c r="F1873" s="12" t="str">
        <f t="shared" si="180"/>
        <v/>
      </c>
      <c r="G1873" s="12" t="str">
        <f t="shared" si="181"/>
        <v/>
      </c>
    </row>
    <row r="1874" spans="1:7" x14ac:dyDescent="0.25">
      <c r="A1874" s="8" t="str">
        <f t="shared" si="177"/>
        <v/>
      </c>
      <c r="B1874" s="2" t="str">
        <f t="shared" si="178"/>
        <v/>
      </c>
      <c r="C1874" s="2" t="str">
        <f t="shared" si="179"/>
        <v/>
      </c>
      <c r="D1874" s="2" t="str">
        <f>IF(ISNUMBER(A1874),COUNTIF(Calculations!B:B, A1874),"")</f>
        <v/>
      </c>
      <c r="E1874" s="2" t="str">
        <f>IF(ISNUMBER(A1874),COUNTIF(Calculations!A:A, A1874),"")</f>
        <v/>
      </c>
      <c r="F1874" s="12" t="str">
        <f t="shared" si="180"/>
        <v/>
      </c>
      <c r="G1874" s="12" t="str">
        <f t="shared" si="181"/>
        <v/>
      </c>
    </row>
    <row r="1875" spans="1:7" x14ac:dyDescent="0.25">
      <c r="A1875" s="8" t="str">
        <f t="shared" si="177"/>
        <v/>
      </c>
      <c r="B1875" s="2" t="str">
        <f t="shared" si="178"/>
        <v/>
      </c>
      <c r="C1875" s="2" t="str">
        <f t="shared" si="179"/>
        <v/>
      </c>
      <c r="D1875" s="2" t="str">
        <f>IF(ISNUMBER(A1875),COUNTIF(Calculations!B:B, A1875),"")</f>
        <v/>
      </c>
      <c r="E1875" s="2" t="str">
        <f>IF(ISNUMBER(A1875),COUNTIF(Calculations!A:A, A1875),"")</f>
        <v/>
      </c>
      <c r="F1875" s="12" t="str">
        <f t="shared" si="180"/>
        <v/>
      </c>
      <c r="G1875" s="12" t="str">
        <f t="shared" si="181"/>
        <v/>
      </c>
    </row>
    <row r="1876" spans="1:7" x14ac:dyDescent="0.25">
      <c r="A1876" s="8" t="str">
        <f t="shared" si="177"/>
        <v/>
      </c>
      <c r="B1876" s="2" t="str">
        <f t="shared" si="178"/>
        <v/>
      </c>
      <c r="C1876" s="2" t="str">
        <f t="shared" si="179"/>
        <v/>
      </c>
      <c r="D1876" s="2" t="str">
        <f>IF(ISNUMBER(A1876),COUNTIF(Calculations!B:B, A1876),"")</f>
        <v/>
      </c>
      <c r="E1876" s="2" t="str">
        <f>IF(ISNUMBER(A1876),COUNTIF(Calculations!A:A, A1876),"")</f>
        <v/>
      </c>
      <c r="F1876" s="12" t="str">
        <f t="shared" si="180"/>
        <v/>
      </c>
      <c r="G1876" s="12" t="str">
        <f t="shared" si="181"/>
        <v/>
      </c>
    </row>
    <row r="1877" spans="1:7" x14ac:dyDescent="0.25">
      <c r="A1877" s="8" t="str">
        <f t="shared" si="177"/>
        <v/>
      </c>
      <c r="B1877" s="2" t="str">
        <f t="shared" si="178"/>
        <v/>
      </c>
      <c r="C1877" s="2" t="str">
        <f t="shared" si="179"/>
        <v/>
      </c>
      <c r="D1877" s="2" t="str">
        <f>IF(ISNUMBER(A1877),COUNTIF(Calculations!B:B, A1877),"")</f>
        <v/>
      </c>
      <c r="E1877" s="2" t="str">
        <f>IF(ISNUMBER(A1877),COUNTIF(Calculations!A:A, A1877),"")</f>
        <v/>
      </c>
      <c r="F1877" s="12" t="str">
        <f t="shared" si="180"/>
        <v/>
      </c>
      <c r="G1877" s="12" t="str">
        <f t="shared" si="181"/>
        <v/>
      </c>
    </row>
    <row r="1878" spans="1:7" x14ac:dyDescent="0.25">
      <c r="A1878" s="8" t="str">
        <f t="shared" si="177"/>
        <v/>
      </c>
      <c r="B1878" s="2" t="str">
        <f t="shared" si="178"/>
        <v/>
      </c>
      <c r="C1878" s="2" t="str">
        <f t="shared" si="179"/>
        <v/>
      </c>
      <c r="D1878" s="2" t="str">
        <f>IF(ISNUMBER(A1878),COUNTIF(Calculations!B:B, A1878),"")</f>
        <v/>
      </c>
      <c r="E1878" s="2" t="str">
        <f>IF(ISNUMBER(A1878),COUNTIF(Calculations!A:A, A1878),"")</f>
        <v/>
      </c>
      <c r="F1878" s="12" t="str">
        <f t="shared" si="180"/>
        <v/>
      </c>
      <c r="G1878" s="12" t="str">
        <f t="shared" si="181"/>
        <v/>
      </c>
    </row>
    <row r="1879" spans="1:7" x14ac:dyDescent="0.25">
      <c r="A1879" s="8" t="str">
        <f t="shared" si="177"/>
        <v/>
      </c>
      <c r="B1879" s="2" t="str">
        <f t="shared" si="178"/>
        <v/>
      </c>
      <c r="C1879" s="2" t="str">
        <f t="shared" si="179"/>
        <v/>
      </c>
      <c r="D1879" s="2" t="str">
        <f>IF(ISNUMBER(A1879),COUNTIF(Calculations!B:B, A1879),"")</f>
        <v/>
      </c>
      <c r="E1879" s="2" t="str">
        <f>IF(ISNUMBER(A1879),COUNTIF(Calculations!A:A, A1879),"")</f>
        <v/>
      </c>
      <c r="F1879" s="12" t="str">
        <f t="shared" si="180"/>
        <v/>
      </c>
      <c r="G1879" s="12" t="str">
        <f t="shared" si="181"/>
        <v/>
      </c>
    </row>
    <row r="1880" spans="1:7" x14ac:dyDescent="0.25">
      <c r="A1880" s="8" t="str">
        <f t="shared" si="177"/>
        <v/>
      </c>
      <c r="B1880" s="2" t="str">
        <f t="shared" si="178"/>
        <v/>
      </c>
      <c r="C1880" s="2" t="str">
        <f t="shared" si="179"/>
        <v/>
      </c>
      <c r="D1880" s="2" t="str">
        <f>IF(ISNUMBER(A1880),COUNTIF(Calculations!B:B, A1880),"")</f>
        <v/>
      </c>
      <c r="E1880" s="2" t="str">
        <f>IF(ISNUMBER(A1880),COUNTIF(Calculations!A:A, A1880),"")</f>
        <v/>
      </c>
      <c r="F1880" s="12" t="str">
        <f t="shared" si="180"/>
        <v/>
      </c>
      <c r="G1880" s="12" t="str">
        <f t="shared" si="181"/>
        <v/>
      </c>
    </row>
    <row r="1881" spans="1:7" x14ac:dyDescent="0.25">
      <c r="A1881" s="8" t="str">
        <f t="shared" si="177"/>
        <v/>
      </c>
      <c r="B1881" s="2" t="str">
        <f t="shared" si="178"/>
        <v/>
      </c>
      <c r="C1881" s="2" t="str">
        <f t="shared" si="179"/>
        <v/>
      </c>
      <c r="D1881" s="2" t="str">
        <f>IF(ISNUMBER(A1881),COUNTIF(Calculations!B:B, A1881),"")</f>
        <v/>
      </c>
      <c r="E1881" s="2" t="str">
        <f>IF(ISNUMBER(A1881),COUNTIF(Calculations!A:A, A1881),"")</f>
        <v/>
      </c>
      <c r="F1881" s="12" t="str">
        <f t="shared" si="180"/>
        <v/>
      </c>
      <c r="G1881" s="12" t="str">
        <f t="shared" si="181"/>
        <v/>
      </c>
    </row>
    <row r="1882" spans="1:7" x14ac:dyDescent="0.25">
      <c r="A1882" s="8" t="str">
        <f t="shared" si="177"/>
        <v/>
      </c>
      <c r="B1882" s="2" t="str">
        <f t="shared" si="178"/>
        <v/>
      </c>
      <c r="C1882" s="2" t="str">
        <f t="shared" si="179"/>
        <v/>
      </c>
      <c r="D1882" s="2" t="str">
        <f>IF(ISNUMBER(A1882),COUNTIF(Calculations!B:B, A1882),"")</f>
        <v/>
      </c>
      <c r="E1882" s="2" t="str">
        <f>IF(ISNUMBER(A1882),COUNTIF(Calculations!A:A, A1882),"")</f>
        <v/>
      </c>
      <c r="F1882" s="12" t="str">
        <f t="shared" si="180"/>
        <v/>
      </c>
      <c r="G1882" s="12" t="str">
        <f t="shared" si="181"/>
        <v/>
      </c>
    </row>
    <row r="1883" spans="1:7" x14ac:dyDescent="0.25">
      <c r="A1883" s="8" t="str">
        <f t="shared" si="177"/>
        <v/>
      </c>
      <c r="B1883" s="2" t="str">
        <f t="shared" si="178"/>
        <v/>
      </c>
      <c r="C1883" s="2" t="str">
        <f t="shared" si="179"/>
        <v/>
      </c>
      <c r="D1883" s="2" t="str">
        <f>IF(ISNUMBER(A1883),COUNTIF(Calculations!B:B, A1883),"")</f>
        <v/>
      </c>
      <c r="E1883" s="2" t="str">
        <f>IF(ISNUMBER(A1883),COUNTIF(Calculations!A:A, A1883),"")</f>
        <v/>
      </c>
      <c r="F1883" s="12" t="str">
        <f t="shared" si="180"/>
        <v/>
      </c>
      <c r="G1883" s="12" t="str">
        <f t="shared" si="181"/>
        <v/>
      </c>
    </row>
    <row r="1884" spans="1:7" x14ac:dyDescent="0.25">
      <c r="A1884" s="8" t="str">
        <f t="shared" si="177"/>
        <v/>
      </c>
      <c r="B1884" s="2" t="str">
        <f t="shared" si="178"/>
        <v/>
      </c>
      <c r="C1884" s="2" t="str">
        <f t="shared" si="179"/>
        <v/>
      </c>
      <c r="D1884" s="2" t="str">
        <f>IF(ISNUMBER(A1884),COUNTIF(Calculations!B:B, A1884),"")</f>
        <v/>
      </c>
      <c r="E1884" s="2" t="str">
        <f>IF(ISNUMBER(A1884),COUNTIF(Calculations!A:A, A1884),"")</f>
        <v/>
      </c>
      <c r="F1884" s="12" t="str">
        <f t="shared" si="180"/>
        <v/>
      </c>
      <c r="G1884" s="12" t="str">
        <f t="shared" si="181"/>
        <v/>
      </c>
    </row>
    <row r="1885" spans="1:7" x14ac:dyDescent="0.25">
      <c r="A1885" s="8" t="str">
        <f t="shared" si="177"/>
        <v/>
      </c>
      <c r="B1885" s="2" t="str">
        <f t="shared" si="178"/>
        <v/>
      </c>
      <c r="C1885" s="2" t="str">
        <f t="shared" si="179"/>
        <v/>
      </c>
      <c r="D1885" s="2" t="str">
        <f>IF(ISNUMBER(A1885),COUNTIF(Calculations!B:B, A1885),"")</f>
        <v/>
      </c>
      <c r="E1885" s="2" t="str">
        <f>IF(ISNUMBER(A1885),COUNTIF(Calculations!A:A, A1885),"")</f>
        <v/>
      </c>
      <c r="F1885" s="12" t="str">
        <f t="shared" si="180"/>
        <v/>
      </c>
      <c r="G1885" s="12" t="str">
        <f t="shared" si="181"/>
        <v/>
      </c>
    </row>
    <row r="1886" spans="1:7" x14ac:dyDescent="0.25">
      <c r="A1886" s="8" t="str">
        <f t="shared" si="177"/>
        <v/>
      </c>
      <c r="B1886" s="2" t="str">
        <f t="shared" si="178"/>
        <v/>
      </c>
      <c r="C1886" s="2" t="str">
        <f t="shared" si="179"/>
        <v/>
      </c>
      <c r="D1886" s="2" t="str">
        <f>IF(ISNUMBER(A1886),COUNTIF(Calculations!B:B, A1886),"")</f>
        <v/>
      </c>
      <c r="E1886" s="2" t="str">
        <f>IF(ISNUMBER(A1886),COUNTIF(Calculations!A:A, A1886),"")</f>
        <v/>
      </c>
      <c r="F1886" s="12" t="str">
        <f t="shared" si="180"/>
        <v/>
      </c>
      <c r="G1886" s="12" t="str">
        <f t="shared" si="181"/>
        <v/>
      </c>
    </row>
    <row r="1887" spans="1:7" x14ac:dyDescent="0.25">
      <c r="A1887" s="8" t="str">
        <f t="shared" si="177"/>
        <v/>
      </c>
      <c r="B1887" s="2" t="str">
        <f t="shared" si="178"/>
        <v/>
      </c>
      <c r="C1887" s="2" t="str">
        <f t="shared" si="179"/>
        <v/>
      </c>
      <c r="D1887" s="2" t="str">
        <f>IF(ISNUMBER(A1887),COUNTIF(Calculations!B:B, A1887),"")</f>
        <v/>
      </c>
      <c r="E1887" s="2" t="str">
        <f>IF(ISNUMBER(A1887),COUNTIF(Calculations!A:A, A1887),"")</f>
        <v/>
      </c>
      <c r="F1887" s="12" t="str">
        <f t="shared" si="180"/>
        <v/>
      </c>
      <c r="G1887" s="12" t="str">
        <f t="shared" si="181"/>
        <v/>
      </c>
    </row>
    <row r="1888" spans="1:7" x14ac:dyDescent="0.25">
      <c r="A1888" s="8" t="str">
        <f t="shared" si="177"/>
        <v/>
      </c>
      <c r="B1888" s="2" t="str">
        <f t="shared" si="178"/>
        <v/>
      </c>
      <c r="C1888" s="2" t="str">
        <f t="shared" si="179"/>
        <v/>
      </c>
      <c r="D1888" s="2" t="str">
        <f>IF(ISNUMBER(A1888),COUNTIF(Calculations!B:B, A1888),"")</f>
        <v/>
      </c>
      <c r="E1888" s="2" t="str">
        <f>IF(ISNUMBER(A1888),COUNTIF(Calculations!A:A, A1888),"")</f>
        <v/>
      </c>
      <c r="F1888" s="12" t="str">
        <f t="shared" si="180"/>
        <v/>
      </c>
      <c r="G1888" s="12" t="str">
        <f t="shared" si="181"/>
        <v/>
      </c>
    </row>
    <row r="1889" spans="1:7" x14ac:dyDescent="0.25">
      <c r="A1889" s="8" t="str">
        <f t="shared" si="177"/>
        <v/>
      </c>
      <c r="B1889" s="2" t="str">
        <f t="shared" si="178"/>
        <v/>
      </c>
      <c r="C1889" s="2" t="str">
        <f t="shared" si="179"/>
        <v/>
      </c>
      <c r="D1889" s="2" t="str">
        <f>IF(ISNUMBER(A1889),COUNTIF(Calculations!B:B, A1889),"")</f>
        <v/>
      </c>
      <c r="E1889" s="2" t="str">
        <f>IF(ISNUMBER(A1889),COUNTIF(Calculations!A:A, A1889),"")</f>
        <v/>
      </c>
      <c r="F1889" s="12" t="str">
        <f t="shared" si="180"/>
        <v/>
      </c>
      <c r="G1889" s="12" t="str">
        <f t="shared" si="181"/>
        <v/>
      </c>
    </row>
    <row r="1890" spans="1:7" x14ac:dyDescent="0.25">
      <c r="A1890" s="8" t="str">
        <f t="shared" si="177"/>
        <v/>
      </c>
      <c r="B1890" s="2" t="str">
        <f t="shared" si="178"/>
        <v/>
      </c>
      <c r="C1890" s="2" t="str">
        <f t="shared" si="179"/>
        <v/>
      </c>
      <c r="D1890" s="2" t="str">
        <f>IF(ISNUMBER(A1890),COUNTIF(Calculations!B:B, A1890),"")</f>
        <v/>
      </c>
      <c r="E1890" s="2" t="str">
        <f>IF(ISNUMBER(A1890),COUNTIF(Calculations!A:A, A1890),"")</f>
        <v/>
      </c>
      <c r="F1890" s="12" t="str">
        <f t="shared" si="180"/>
        <v/>
      </c>
      <c r="G1890" s="12" t="str">
        <f t="shared" si="181"/>
        <v/>
      </c>
    </row>
    <row r="1891" spans="1:7" x14ac:dyDescent="0.25">
      <c r="A1891" s="8" t="str">
        <f t="shared" si="177"/>
        <v/>
      </c>
      <c r="B1891" s="2" t="str">
        <f t="shared" si="178"/>
        <v/>
      </c>
      <c r="C1891" s="2" t="str">
        <f t="shared" si="179"/>
        <v/>
      </c>
      <c r="D1891" s="2" t="str">
        <f>IF(ISNUMBER(A1891),COUNTIF(Calculations!B:B, A1891),"")</f>
        <v/>
      </c>
      <c r="E1891" s="2" t="str">
        <f>IF(ISNUMBER(A1891),COUNTIF(Calculations!A:A, A1891),"")</f>
        <v/>
      </c>
      <c r="F1891" s="12" t="str">
        <f t="shared" si="180"/>
        <v/>
      </c>
      <c r="G1891" s="12" t="str">
        <f t="shared" si="181"/>
        <v/>
      </c>
    </row>
    <row r="1892" spans="1:7" x14ac:dyDescent="0.25">
      <c r="A1892" s="8" t="str">
        <f t="shared" ref="A1892:A1955" si="182">IF(ISNUMBER(A1891),IF(A1891+1&lt;=MAX(IndirectStartDates,IndirectCompletedDates),A1891+1,""),"")</f>
        <v/>
      </c>
      <c r="B1892" s="2" t="str">
        <f t="shared" ref="B1892:B1955" si="183">IF(ISNUMBER(A1892),YEAR(A1892)&amp;"-"&amp;TEXT(WEEKNUM(A1892),"00"),"")</f>
        <v/>
      </c>
      <c r="C1892" s="2" t="str">
        <f t="shared" ref="C1892:C1955" si="184">IF(ISNUMBER(A1892),COUNTIFS(IndirectStartDates,"&lt;="&amp;A1892,IndirectCompletedDates,"&gt;"&amp;A1892) + COUNTIFS(IndirectStartDates,"&lt;="&amp;A1892,IndirectCompletedDates,""),"")</f>
        <v/>
      </c>
      <c r="D1892" s="2" t="str">
        <f>IF(ISNUMBER(A1892),COUNTIF(Calculations!B:B, A1892),"")</f>
        <v/>
      </c>
      <c r="E1892" s="2" t="str">
        <f>IF(ISNUMBER(A1892),COUNTIF(Calculations!A:A, A1892),"")</f>
        <v/>
      </c>
      <c r="F1892" s="12" t="str">
        <f t="shared" ref="F1892:F1955" si="185">IF(ISNUMBER(A1892),F1891 + D1892,"")</f>
        <v/>
      </c>
      <c r="G1892" s="12" t="str">
        <f t="shared" ref="G1892:G1955" si="186">IF(ISNUMBER(A1892),G1891 + E1892,"")</f>
        <v/>
      </c>
    </row>
    <row r="1893" spans="1:7" x14ac:dyDescent="0.25">
      <c r="A1893" s="8" t="str">
        <f t="shared" si="182"/>
        <v/>
      </c>
      <c r="B1893" s="2" t="str">
        <f t="shared" si="183"/>
        <v/>
      </c>
      <c r="C1893" s="2" t="str">
        <f t="shared" si="184"/>
        <v/>
      </c>
      <c r="D1893" s="2" t="str">
        <f>IF(ISNUMBER(A1893),COUNTIF(Calculations!B:B, A1893),"")</f>
        <v/>
      </c>
      <c r="E1893" s="2" t="str">
        <f>IF(ISNUMBER(A1893),COUNTIF(Calculations!A:A, A1893),"")</f>
        <v/>
      </c>
      <c r="F1893" s="12" t="str">
        <f t="shared" si="185"/>
        <v/>
      </c>
      <c r="G1893" s="12" t="str">
        <f t="shared" si="186"/>
        <v/>
      </c>
    </row>
    <row r="1894" spans="1:7" x14ac:dyDescent="0.25">
      <c r="A1894" s="8" t="str">
        <f t="shared" si="182"/>
        <v/>
      </c>
      <c r="B1894" s="2" t="str">
        <f t="shared" si="183"/>
        <v/>
      </c>
      <c r="C1894" s="2" t="str">
        <f t="shared" si="184"/>
        <v/>
      </c>
      <c r="D1894" s="2" t="str">
        <f>IF(ISNUMBER(A1894),COUNTIF(Calculations!B:B, A1894),"")</f>
        <v/>
      </c>
      <c r="E1894" s="2" t="str">
        <f>IF(ISNUMBER(A1894),COUNTIF(Calculations!A:A, A1894),"")</f>
        <v/>
      </c>
      <c r="F1894" s="12" t="str">
        <f t="shared" si="185"/>
        <v/>
      </c>
      <c r="G1894" s="12" t="str">
        <f t="shared" si="186"/>
        <v/>
      </c>
    </row>
    <row r="1895" spans="1:7" x14ac:dyDescent="0.25">
      <c r="A1895" s="8" t="str">
        <f t="shared" si="182"/>
        <v/>
      </c>
      <c r="B1895" s="2" t="str">
        <f t="shared" si="183"/>
        <v/>
      </c>
      <c r="C1895" s="2" t="str">
        <f t="shared" si="184"/>
        <v/>
      </c>
      <c r="D1895" s="2" t="str">
        <f>IF(ISNUMBER(A1895),COUNTIF(Calculations!B:B, A1895),"")</f>
        <v/>
      </c>
      <c r="E1895" s="2" t="str">
        <f>IF(ISNUMBER(A1895),COUNTIF(Calculations!A:A, A1895),"")</f>
        <v/>
      </c>
      <c r="F1895" s="12" t="str">
        <f t="shared" si="185"/>
        <v/>
      </c>
      <c r="G1895" s="12" t="str">
        <f t="shared" si="186"/>
        <v/>
      </c>
    </row>
    <row r="1896" spans="1:7" x14ac:dyDescent="0.25">
      <c r="A1896" s="8" t="str">
        <f t="shared" si="182"/>
        <v/>
      </c>
      <c r="B1896" s="2" t="str">
        <f t="shared" si="183"/>
        <v/>
      </c>
      <c r="C1896" s="2" t="str">
        <f t="shared" si="184"/>
        <v/>
      </c>
      <c r="D1896" s="2" t="str">
        <f>IF(ISNUMBER(A1896),COUNTIF(Calculations!B:B, A1896),"")</f>
        <v/>
      </c>
      <c r="E1896" s="2" t="str">
        <f>IF(ISNUMBER(A1896),COUNTIF(Calculations!A:A, A1896),"")</f>
        <v/>
      </c>
      <c r="F1896" s="12" t="str">
        <f t="shared" si="185"/>
        <v/>
      </c>
      <c r="G1896" s="12" t="str">
        <f t="shared" si="186"/>
        <v/>
      </c>
    </row>
    <row r="1897" spans="1:7" x14ac:dyDescent="0.25">
      <c r="A1897" s="8" t="str">
        <f t="shared" si="182"/>
        <v/>
      </c>
      <c r="B1897" s="2" t="str">
        <f t="shared" si="183"/>
        <v/>
      </c>
      <c r="C1897" s="2" t="str">
        <f t="shared" si="184"/>
        <v/>
      </c>
      <c r="D1897" s="2" t="str">
        <f>IF(ISNUMBER(A1897),COUNTIF(Calculations!B:B, A1897),"")</f>
        <v/>
      </c>
      <c r="E1897" s="2" t="str">
        <f>IF(ISNUMBER(A1897),COUNTIF(Calculations!A:A, A1897),"")</f>
        <v/>
      </c>
      <c r="F1897" s="12" t="str">
        <f t="shared" si="185"/>
        <v/>
      </c>
      <c r="G1897" s="12" t="str">
        <f t="shared" si="186"/>
        <v/>
      </c>
    </row>
    <row r="1898" spans="1:7" x14ac:dyDescent="0.25">
      <c r="A1898" s="8" t="str">
        <f t="shared" si="182"/>
        <v/>
      </c>
      <c r="B1898" s="2" t="str">
        <f t="shared" si="183"/>
        <v/>
      </c>
      <c r="C1898" s="2" t="str">
        <f t="shared" si="184"/>
        <v/>
      </c>
      <c r="D1898" s="2" t="str">
        <f>IF(ISNUMBER(A1898),COUNTIF(Calculations!B:B, A1898),"")</f>
        <v/>
      </c>
      <c r="E1898" s="2" t="str">
        <f>IF(ISNUMBER(A1898),COUNTIF(Calculations!A:A, A1898),"")</f>
        <v/>
      </c>
      <c r="F1898" s="12" t="str">
        <f t="shared" si="185"/>
        <v/>
      </c>
      <c r="G1898" s="12" t="str">
        <f t="shared" si="186"/>
        <v/>
      </c>
    </row>
    <row r="1899" spans="1:7" x14ac:dyDescent="0.25">
      <c r="A1899" s="8" t="str">
        <f t="shared" si="182"/>
        <v/>
      </c>
      <c r="B1899" s="2" t="str">
        <f t="shared" si="183"/>
        <v/>
      </c>
      <c r="C1899" s="2" t="str">
        <f t="shared" si="184"/>
        <v/>
      </c>
      <c r="D1899" s="2" t="str">
        <f>IF(ISNUMBER(A1899),COUNTIF(Calculations!B:B, A1899),"")</f>
        <v/>
      </c>
      <c r="E1899" s="2" t="str">
        <f>IF(ISNUMBER(A1899),COUNTIF(Calculations!A:A, A1899),"")</f>
        <v/>
      </c>
      <c r="F1899" s="12" t="str">
        <f t="shared" si="185"/>
        <v/>
      </c>
      <c r="G1899" s="12" t="str">
        <f t="shared" si="186"/>
        <v/>
      </c>
    </row>
    <row r="1900" spans="1:7" x14ac:dyDescent="0.25">
      <c r="A1900" s="8" t="str">
        <f t="shared" si="182"/>
        <v/>
      </c>
      <c r="B1900" s="2" t="str">
        <f t="shared" si="183"/>
        <v/>
      </c>
      <c r="C1900" s="2" t="str">
        <f t="shared" si="184"/>
        <v/>
      </c>
      <c r="D1900" s="2" t="str">
        <f>IF(ISNUMBER(A1900),COUNTIF(Calculations!B:B, A1900),"")</f>
        <v/>
      </c>
      <c r="E1900" s="2" t="str">
        <f>IF(ISNUMBER(A1900),COUNTIF(Calculations!A:A, A1900),"")</f>
        <v/>
      </c>
      <c r="F1900" s="12" t="str">
        <f t="shared" si="185"/>
        <v/>
      </c>
      <c r="G1900" s="12" t="str">
        <f t="shared" si="186"/>
        <v/>
      </c>
    </row>
    <row r="1901" spans="1:7" x14ac:dyDescent="0.25">
      <c r="A1901" s="8" t="str">
        <f t="shared" si="182"/>
        <v/>
      </c>
      <c r="B1901" s="2" t="str">
        <f t="shared" si="183"/>
        <v/>
      </c>
      <c r="C1901" s="2" t="str">
        <f t="shared" si="184"/>
        <v/>
      </c>
      <c r="D1901" s="2" t="str">
        <f>IF(ISNUMBER(A1901),COUNTIF(Calculations!B:B, A1901),"")</f>
        <v/>
      </c>
      <c r="E1901" s="2" t="str">
        <f>IF(ISNUMBER(A1901),COUNTIF(Calculations!A:A, A1901),"")</f>
        <v/>
      </c>
      <c r="F1901" s="12" t="str">
        <f t="shared" si="185"/>
        <v/>
      </c>
      <c r="G1901" s="12" t="str">
        <f t="shared" si="186"/>
        <v/>
      </c>
    </row>
    <row r="1902" spans="1:7" x14ac:dyDescent="0.25">
      <c r="A1902" s="8" t="str">
        <f t="shared" si="182"/>
        <v/>
      </c>
      <c r="B1902" s="2" t="str">
        <f t="shared" si="183"/>
        <v/>
      </c>
      <c r="C1902" s="2" t="str">
        <f t="shared" si="184"/>
        <v/>
      </c>
      <c r="D1902" s="2" t="str">
        <f>IF(ISNUMBER(A1902),COUNTIF(Calculations!B:B, A1902),"")</f>
        <v/>
      </c>
      <c r="E1902" s="2" t="str">
        <f>IF(ISNUMBER(A1902),COUNTIF(Calculations!A:A, A1902),"")</f>
        <v/>
      </c>
      <c r="F1902" s="12" t="str">
        <f t="shared" si="185"/>
        <v/>
      </c>
      <c r="G1902" s="12" t="str">
        <f t="shared" si="186"/>
        <v/>
      </c>
    </row>
    <row r="1903" spans="1:7" x14ac:dyDescent="0.25">
      <c r="A1903" s="8" t="str">
        <f t="shared" si="182"/>
        <v/>
      </c>
      <c r="B1903" s="2" t="str">
        <f t="shared" si="183"/>
        <v/>
      </c>
      <c r="C1903" s="2" t="str">
        <f t="shared" si="184"/>
        <v/>
      </c>
      <c r="D1903" s="2" t="str">
        <f>IF(ISNUMBER(A1903),COUNTIF(Calculations!B:B, A1903),"")</f>
        <v/>
      </c>
      <c r="E1903" s="2" t="str">
        <f>IF(ISNUMBER(A1903),COUNTIF(Calculations!A:A, A1903),"")</f>
        <v/>
      </c>
      <c r="F1903" s="12" t="str">
        <f t="shared" si="185"/>
        <v/>
      </c>
      <c r="G1903" s="12" t="str">
        <f t="shared" si="186"/>
        <v/>
      </c>
    </row>
    <row r="1904" spans="1:7" x14ac:dyDescent="0.25">
      <c r="A1904" s="8" t="str">
        <f t="shared" si="182"/>
        <v/>
      </c>
      <c r="B1904" s="2" t="str">
        <f t="shared" si="183"/>
        <v/>
      </c>
      <c r="C1904" s="2" t="str">
        <f t="shared" si="184"/>
        <v/>
      </c>
      <c r="D1904" s="2" t="str">
        <f>IF(ISNUMBER(A1904),COUNTIF(Calculations!B:B, A1904),"")</f>
        <v/>
      </c>
      <c r="E1904" s="2" t="str">
        <f>IF(ISNUMBER(A1904),COUNTIF(Calculations!A:A, A1904),"")</f>
        <v/>
      </c>
      <c r="F1904" s="12" t="str">
        <f t="shared" si="185"/>
        <v/>
      </c>
      <c r="G1904" s="12" t="str">
        <f t="shared" si="186"/>
        <v/>
      </c>
    </row>
    <row r="1905" spans="1:7" x14ac:dyDescent="0.25">
      <c r="A1905" s="8" t="str">
        <f t="shared" si="182"/>
        <v/>
      </c>
      <c r="B1905" s="2" t="str">
        <f t="shared" si="183"/>
        <v/>
      </c>
      <c r="C1905" s="2" t="str">
        <f t="shared" si="184"/>
        <v/>
      </c>
      <c r="D1905" s="2" t="str">
        <f>IF(ISNUMBER(A1905),COUNTIF(Calculations!B:B, A1905),"")</f>
        <v/>
      </c>
      <c r="E1905" s="2" t="str">
        <f>IF(ISNUMBER(A1905),COUNTIF(Calculations!A:A, A1905),"")</f>
        <v/>
      </c>
      <c r="F1905" s="12" t="str">
        <f t="shared" si="185"/>
        <v/>
      </c>
      <c r="G1905" s="12" t="str">
        <f t="shared" si="186"/>
        <v/>
      </c>
    </row>
    <row r="1906" spans="1:7" x14ac:dyDescent="0.25">
      <c r="A1906" s="8" t="str">
        <f t="shared" si="182"/>
        <v/>
      </c>
      <c r="B1906" s="2" t="str">
        <f t="shared" si="183"/>
        <v/>
      </c>
      <c r="C1906" s="2" t="str">
        <f t="shared" si="184"/>
        <v/>
      </c>
      <c r="D1906" s="2" t="str">
        <f>IF(ISNUMBER(A1906),COUNTIF(Calculations!B:B, A1906),"")</f>
        <v/>
      </c>
      <c r="E1906" s="2" t="str">
        <f>IF(ISNUMBER(A1906),COUNTIF(Calculations!A:A, A1906),"")</f>
        <v/>
      </c>
      <c r="F1906" s="12" t="str">
        <f t="shared" si="185"/>
        <v/>
      </c>
      <c r="G1906" s="12" t="str">
        <f t="shared" si="186"/>
        <v/>
      </c>
    </row>
    <row r="1907" spans="1:7" x14ac:dyDescent="0.25">
      <c r="A1907" s="8" t="str">
        <f t="shared" si="182"/>
        <v/>
      </c>
      <c r="B1907" s="2" t="str">
        <f t="shared" si="183"/>
        <v/>
      </c>
      <c r="C1907" s="2" t="str">
        <f t="shared" si="184"/>
        <v/>
      </c>
      <c r="D1907" s="2" t="str">
        <f>IF(ISNUMBER(A1907),COUNTIF(Calculations!B:B, A1907),"")</f>
        <v/>
      </c>
      <c r="E1907" s="2" t="str">
        <f>IF(ISNUMBER(A1907),COUNTIF(Calculations!A:A, A1907),"")</f>
        <v/>
      </c>
      <c r="F1907" s="12" t="str">
        <f t="shared" si="185"/>
        <v/>
      </c>
      <c r="G1907" s="12" t="str">
        <f t="shared" si="186"/>
        <v/>
      </c>
    </row>
    <row r="1908" spans="1:7" x14ac:dyDescent="0.25">
      <c r="A1908" s="8" t="str">
        <f t="shared" si="182"/>
        <v/>
      </c>
      <c r="B1908" s="2" t="str">
        <f t="shared" si="183"/>
        <v/>
      </c>
      <c r="C1908" s="2" t="str">
        <f t="shared" si="184"/>
        <v/>
      </c>
      <c r="D1908" s="2" t="str">
        <f>IF(ISNUMBER(A1908),COUNTIF(Calculations!B:B, A1908),"")</f>
        <v/>
      </c>
      <c r="E1908" s="2" t="str">
        <f>IF(ISNUMBER(A1908),COUNTIF(Calculations!A:A, A1908),"")</f>
        <v/>
      </c>
      <c r="F1908" s="12" t="str">
        <f t="shared" si="185"/>
        <v/>
      </c>
      <c r="G1908" s="12" t="str">
        <f t="shared" si="186"/>
        <v/>
      </c>
    </row>
    <row r="1909" spans="1:7" x14ac:dyDescent="0.25">
      <c r="A1909" s="8" t="str">
        <f t="shared" si="182"/>
        <v/>
      </c>
      <c r="B1909" s="2" t="str">
        <f t="shared" si="183"/>
        <v/>
      </c>
      <c r="C1909" s="2" t="str">
        <f t="shared" si="184"/>
        <v/>
      </c>
      <c r="D1909" s="2" t="str">
        <f>IF(ISNUMBER(A1909),COUNTIF(Calculations!B:B, A1909),"")</f>
        <v/>
      </c>
      <c r="E1909" s="2" t="str">
        <f>IF(ISNUMBER(A1909),COUNTIF(Calculations!A:A, A1909),"")</f>
        <v/>
      </c>
      <c r="F1909" s="12" t="str">
        <f t="shared" si="185"/>
        <v/>
      </c>
      <c r="G1909" s="12" t="str">
        <f t="shared" si="186"/>
        <v/>
      </c>
    </row>
    <row r="1910" spans="1:7" x14ac:dyDescent="0.25">
      <c r="A1910" s="8" t="str">
        <f t="shared" si="182"/>
        <v/>
      </c>
      <c r="B1910" s="2" t="str">
        <f t="shared" si="183"/>
        <v/>
      </c>
      <c r="C1910" s="2" t="str">
        <f t="shared" si="184"/>
        <v/>
      </c>
      <c r="D1910" s="2" t="str">
        <f>IF(ISNUMBER(A1910),COUNTIF(Calculations!B:B, A1910),"")</f>
        <v/>
      </c>
      <c r="E1910" s="2" t="str">
        <f>IF(ISNUMBER(A1910),COUNTIF(Calculations!A:A, A1910),"")</f>
        <v/>
      </c>
      <c r="F1910" s="12" t="str">
        <f t="shared" si="185"/>
        <v/>
      </c>
      <c r="G1910" s="12" t="str">
        <f t="shared" si="186"/>
        <v/>
      </c>
    </row>
    <row r="1911" spans="1:7" x14ac:dyDescent="0.25">
      <c r="A1911" s="8" t="str">
        <f t="shared" si="182"/>
        <v/>
      </c>
      <c r="B1911" s="2" t="str">
        <f t="shared" si="183"/>
        <v/>
      </c>
      <c r="C1911" s="2" t="str">
        <f t="shared" si="184"/>
        <v/>
      </c>
      <c r="D1911" s="2" t="str">
        <f>IF(ISNUMBER(A1911),COUNTIF(Calculations!B:B, A1911),"")</f>
        <v/>
      </c>
      <c r="E1911" s="2" t="str">
        <f>IF(ISNUMBER(A1911),COUNTIF(Calculations!A:A, A1911),"")</f>
        <v/>
      </c>
      <c r="F1911" s="12" t="str">
        <f t="shared" si="185"/>
        <v/>
      </c>
      <c r="G1911" s="12" t="str">
        <f t="shared" si="186"/>
        <v/>
      </c>
    </row>
    <row r="1912" spans="1:7" x14ac:dyDescent="0.25">
      <c r="A1912" s="8" t="str">
        <f t="shared" si="182"/>
        <v/>
      </c>
      <c r="B1912" s="2" t="str">
        <f t="shared" si="183"/>
        <v/>
      </c>
      <c r="C1912" s="2" t="str">
        <f t="shared" si="184"/>
        <v/>
      </c>
      <c r="D1912" s="2" t="str">
        <f>IF(ISNUMBER(A1912),COUNTIF(Calculations!B:B, A1912),"")</f>
        <v/>
      </c>
      <c r="E1912" s="2" t="str">
        <f>IF(ISNUMBER(A1912),COUNTIF(Calculations!A:A, A1912),"")</f>
        <v/>
      </c>
      <c r="F1912" s="12" t="str">
        <f t="shared" si="185"/>
        <v/>
      </c>
      <c r="G1912" s="12" t="str">
        <f t="shared" si="186"/>
        <v/>
      </c>
    </row>
    <row r="1913" spans="1:7" x14ac:dyDescent="0.25">
      <c r="A1913" s="8" t="str">
        <f t="shared" si="182"/>
        <v/>
      </c>
      <c r="B1913" s="2" t="str">
        <f t="shared" si="183"/>
        <v/>
      </c>
      <c r="C1913" s="2" t="str">
        <f t="shared" si="184"/>
        <v/>
      </c>
      <c r="D1913" s="2" t="str">
        <f>IF(ISNUMBER(A1913),COUNTIF(Calculations!B:B, A1913),"")</f>
        <v/>
      </c>
      <c r="E1913" s="2" t="str">
        <f>IF(ISNUMBER(A1913),COUNTIF(Calculations!A:A, A1913),"")</f>
        <v/>
      </c>
      <c r="F1913" s="12" t="str">
        <f t="shared" si="185"/>
        <v/>
      </c>
      <c r="G1913" s="12" t="str">
        <f t="shared" si="186"/>
        <v/>
      </c>
    </row>
    <row r="1914" spans="1:7" x14ac:dyDescent="0.25">
      <c r="A1914" s="8" t="str">
        <f t="shared" si="182"/>
        <v/>
      </c>
      <c r="B1914" s="2" t="str">
        <f t="shared" si="183"/>
        <v/>
      </c>
      <c r="C1914" s="2" t="str">
        <f t="shared" si="184"/>
        <v/>
      </c>
      <c r="D1914" s="2" t="str">
        <f>IF(ISNUMBER(A1914),COUNTIF(Calculations!B:B, A1914),"")</f>
        <v/>
      </c>
      <c r="E1914" s="2" t="str">
        <f>IF(ISNUMBER(A1914),COUNTIF(Calculations!A:A, A1914),"")</f>
        <v/>
      </c>
      <c r="F1914" s="12" t="str">
        <f t="shared" si="185"/>
        <v/>
      </c>
      <c r="G1914" s="12" t="str">
        <f t="shared" si="186"/>
        <v/>
      </c>
    </row>
    <row r="1915" spans="1:7" x14ac:dyDescent="0.25">
      <c r="A1915" s="8" t="str">
        <f t="shared" si="182"/>
        <v/>
      </c>
      <c r="B1915" s="2" t="str">
        <f t="shared" si="183"/>
        <v/>
      </c>
      <c r="C1915" s="2" t="str">
        <f t="shared" si="184"/>
        <v/>
      </c>
      <c r="D1915" s="2" t="str">
        <f>IF(ISNUMBER(A1915),COUNTIF(Calculations!B:B, A1915),"")</f>
        <v/>
      </c>
      <c r="E1915" s="2" t="str">
        <f>IF(ISNUMBER(A1915),COUNTIF(Calculations!A:A, A1915),"")</f>
        <v/>
      </c>
      <c r="F1915" s="12" t="str">
        <f t="shared" si="185"/>
        <v/>
      </c>
      <c r="G1915" s="12" t="str">
        <f t="shared" si="186"/>
        <v/>
      </c>
    </row>
    <row r="1916" spans="1:7" x14ac:dyDescent="0.25">
      <c r="A1916" s="8" t="str">
        <f t="shared" si="182"/>
        <v/>
      </c>
      <c r="B1916" s="2" t="str">
        <f t="shared" si="183"/>
        <v/>
      </c>
      <c r="C1916" s="2" t="str">
        <f t="shared" si="184"/>
        <v/>
      </c>
      <c r="D1916" s="2" t="str">
        <f>IF(ISNUMBER(A1916),COUNTIF(Calculations!B:B, A1916),"")</f>
        <v/>
      </c>
      <c r="E1916" s="2" t="str">
        <f>IF(ISNUMBER(A1916),COUNTIF(Calculations!A:A, A1916),"")</f>
        <v/>
      </c>
      <c r="F1916" s="12" t="str">
        <f t="shared" si="185"/>
        <v/>
      </c>
      <c r="G1916" s="12" t="str">
        <f t="shared" si="186"/>
        <v/>
      </c>
    </row>
    <row r="1917" spans="1:7" x14ac:dyDescent="0.25">
      <c r="A1917" s="8" t="str">
        <f t="shared" si="182"/>
        <v/>
      </c>
      <c r="B1917" s="2" t="str">
        <f t="shared" si="183"/>
        <v/>
      </c>
      <c r="C1917" s="2" t="str">
        <f t="shared" si="184"/>
        <v/>
      </c>
      <c r="D1917" s="2" t="str">
        <f>IF(ISNUMBER(A1917),COUNTIF(Calculations!B:B, A1917),"")</f>
        <v/>
      </c>
      <c r="E1917" s="2" t="str">
        <f>IF(ISNUMBER(A1917),COUNTIF(Calculations!A:A, A1917),"")</f>
        <v/>
      </c>
      <c r="F1917" s="12" t="str">
        <f t="shared" si="185"/>
        <v/>
      </c>
      <c r="G1917" s="12" t="str">
        <f t="shared" si="186"/>
        <v/>
      </c>
    </row>
    <row r="1918" spans="1:7" x14ac:dyDescent="0.25">
      <c r="A1918" s="8" t="str">
        <f t="shared" si="182"/>
        <v/>
      </c>
      <c r="B1918" s="2" t="str">
        <f t="shared" si="183"/>
        <v/>
      </c>
      <c r="C1918" s="2" t="str">
        <f t="shared" si="184"/>
        <v/>
      </c>
      <c r="D1918" s="2" t="str">
        <f>IF(ISNUMBER(A1918),COUNTIF(Calculations!B:B, A1918),"")</f>
        <v/>
      </c>
      <c r="E1918" s="2" t="str">
        <f>IF(ISNUMBER(A1918),COUNTIF(Calculations!A:A, A1918),"")</f>
        <v/>
      </c>
      <c r="F1918" s="12" t="str">
        <f t="shared" si="185"/>
        <v/>
      </c>
      <c r="G1918" s="12" t="str">
        <f t="shared" si="186"/>
        <v/>
      </c>
    </row>
    <row r="1919" spans="1:7" x14ac:dyDescent="0.25">
      <c r="A1919" s="8" t="str">
        <f t="shared" si="182"/>
        <v/>
      </c>
      <c r="B1919" s="2" t="str">
        <f t="shared" si="183"/>
        <v/>
      </c>
      <c r="C1919" s="2" t="str">
        <f t="shared" si="184"/>
        <v/>
      </c>
      <c r="D1919" s="2" t="str">
        <f>IF(ISNUMBER(A1919),COUNTIF(Calculations!B:B, A1919),"")</f>
        <v/>
      </c>
      <c r="E1919" s="2" t="str">
        <f>IF(ISNUMBER(A1919),COUNTIF(Calculations!A:A, A1919),"")</f>
        <v/>
      </c>
      <c r="F1919" s="12" t="str">
        <f t="shared" si="185"/>
        <v/>
      </c>
      <c r="G1919" s="12" t="str">
        <f t="shared" si="186"/>
        <v/>
      </c>
    </row>
    <row r="1920" spans="1:7" x14ac:dyDescent="0.25">
      <c r="A1920" s="8" t="str">
        <f t="shared" si="182"/>
        <v/>
      </c>
      <c r="B1920" s="2" t="str">
        <f t="shared" si="183"/>
        <v/>
      </c>
      <c r="C1920" s="2" t="str">
        <f t="shared" si="184"/>
        <v/>
      </c>
      <c r="D1920" s="2" t="str">
        <f>IF(ISNUMBER(A1920),COUNTIF(Calculations!B:B, A1920),"")</f>
        <v/>
      </c>
      <c r="E1920" s="2" t="str">
        <f>IF(ISNUMBER(A1920),COUNTIF(Calculations!A:A, A1920),"")</f>
        <v/>
      </c>
      <c r="F1920" s="12" t="str">
        <f t="shared" si="185"/>
        <v/>
      </c>
      <c r="G1920" s="12" t="str">
        <f t="shared" si="186"/>
        <v/>
      </c>
    </row>
    <row r="1921" spans="1:7" x14ac:dyDescent="0.25">
      <c r="A1921" s="8" t="str">
        <f t="shared" si="182"/>
        <v/>
      </c>
      <c r="B1921" s="2" t="str">
        <f t="shared" si="183"/>
        <v/>
      </c>
      <c r="C1921" s="2" t="str">
        <f t="shared" si="184"/>
        <v/>
      </c>
      <c r="D1921" s="2" t="str">
        <f>IF(ISNUMBER(A1921),COUNTIF(Calculations!B:B, A1921),"")</f>
        <v/>
      </c>
      <c r="E1921" s="2" t="str">
        <f>IF(ISNUMBER(A1921),COUNTIF(Calculations!A:A, A1921),"")</f>
        <v/>
      </c>
      <c r="F1921" s="12" t="str">
        <f t="shared" si="185"/>
        <v/>
      </c>
      <c r="G1921" s="12" t="str">
        <f t="shared" si="186"/>
        <v/>
      </c>
    </row>
    <row r="1922" spans="1:7" x14ac:dyDescent="0.25">
      <c r="A1922" s="8" t="str">
        <f t="shared" si="182"/>
        <v/>
      </c>
      <c r="B1922" s="2" t="str">
        <f t="shared" si="183"/>
        <v/>
      </c>
      <c r="C1922" s="2" t="str">
        <f t="shared" si="184"/>
        <v/>
      </c>
      <c r="D1922" s="2" t="str">
        <f>IF(ISNUMBER(A1922),COUNTIF(Calculations!B:B, A1922),"")</f>
        <v/>
      </c>
      <c r="E1922" s="2" t="str">
        <f>IF(ISNUMBER(A1922),COUNTIF(Calculations!A:A, A1922),"")</f>
        <v/>
      </c>
      <c r="F1922" s="12" t="str">
        <f t="shared" si="185"/>
        <v/>
      </c>
      <c r="G1922" s="12" t="str">
        <f t="shared" si="186"/>
        <v/>
      </c>
    </row>
    <row r="1923" spans="1:7" x14ac:dyDescent="0.25">
      <c r="A1923" s="8" t="str">
        <f t="shared" si="182"/>
        <v/>
      </c>
      <c r="B1923" s="2" t="str">
        <f t="shared" si="183"/>
        <v/>
      </c>
      <c r="C1923" s="2" t="str">
        <f t="shared" si="184"/>
        <v/>
      </c>
      <c r="D1923" s="2" t="str">
        <f>IF(ISNUMBER(A1923),COUNTIF(Calculations!B:B, A1923),"")</f>
        <v/>
      </c>
      <c r="E1923" s="2" t="str">
        <f>IF(ISNUMBER(A1923),COUNTIF(Calculations!A:A, A1923),"")</f>
        <v/>
      </c>
      <c r="F1923" s="12" t="str">
        <f t="shared" si="185"/>
        <v/>
      </c>
      <c r="G1923" s="12" t="str">
        <f t="shared" si="186"/>
        <v/>
      </c>
    </row>
    <row r="1924" spans="1:7" x14ac:dyDescent="0.25">
      <c r="A1924" s="8" t="str">
        <f t="shared" si="182"/>
        <v/>
      </c>
      <c r="B1924" s="2" t="str">
        <f t="shared" si="183"/>
        <v/>
      </c>
      <c r="C1924" s="2" t="str">
        <f t="shared" si="184"/>
        <v/>
      </c>
      <c r="D1924" s="2" t="str">
        <f>IF(ISNUMBER(A1924),COUNTIF(Calculations!B:B, A1924),"")</f>
        <v/>
      </c>
      <c r="E1924" s="2" t="str">
        <f>IF(ISNUMBER(A1924),COUNTIF(Calculations!A:A, A1924),"")</f>
        <v/>
      </c>
      <c r="F1924" s="12" t="str">
        <f t="shared" si="185"/>
        <v/>
      </c>
      <c r="G1924" s="12" t="str">
        <f t="shared" si="186"/>
        <v/>
      </c>
    </row>
    <row r="1925" spans="1:7" x14ac:dyDescent="0.25">
      <c r="A1925" s="8" t="str">
        <f t="shared" si="182"/>
        <v/>
      </c>
      <c r="B1925" s="2" t="str">
        <f t="shared" si="183"/>
        <v/>
      </c>
      <c r="C1925" s="2" t="str">
        <f t="shared" si="184"/>
        <v/>
      </c>
      <c r="D1925" s="2" t="str">
        <f>IF(ISNUMBER(A1925),COUNTIF(Calculations!B:B, A1925),"")</f>
        <v/>
      </c>
      <c r="E1925" s="2" t="str">
        <f>IF(ISNUMBER(A1925),COUNTIF(Calculations!A:A, A1925),"")</f>
        <v/>
      </c>
      <c r="F1925" s="12" t="str">
        <f t="shared" si="185"/>
        <v/>
      </c>
      <c r="G1925" s="12" t="str">
        <f t="shared" si="186"/>
        <v/>
      </c>
    </row>
    <row r="1926" spans="1:7" x14ac:dyDescent="0.25">
      <c r="A1926" s="8" t="str">
        <f t="shared" si="182"/>
        <v/>
      </c>
      <c r="B1926" s="2" t="str">
        <f t="shared" si="183"/>
        <v/>
      </c>
      <c r="C1926" s="2" t="str">
        <f t="shared" si="184"/>
        <v/>
      </c>
      <c r="D1926" s="2" t="str">
        <f>IF(ISNUMBER(A1926),COUNTIF(Calculations!B:B, A1926),"")</f>
        <v/>
      </c>
      <c r="E1926" s="2" t="str">
        <f>IF(ISNUMBER(A1926),COUNTIF(Calculations!A:A, A1926),"")</f>
        <v/>
      </c>
      <c r="F1926" s="12" t="str">
        <f t="shared" si="185"/>
        <v/>
      </c>
      <c r="G1926" s="12" t="str">
        <f t="shared" si="186"/>
        <v/>
      </c>
    </row>
    <row r="1927" spans="1:7" x14ac:dyDescent="0.25">
      <c r="A1927" s="8" t="str">
        <f t="shared" si="182"/>
        <v/>
      </c>
      <c r="B1927" s="2" t="str">
        <f t="shared" si="183"/>
        <v/>
      </c>
      <c r="C1927" s="2" t="str">
        <f t="shared" si="184"/>
        <v/>
      </c>
      <c r="D1927" s="2" t="str">
        <f>IF(ISNUMBER(A1927),COUNTIF(Calculations!B:B, A1927),"")</f>
        <v/>
      </c>
      <c r="E1927" s="2" t="str">
        <f>IF(ISNUMBER(A1927),COUNTIF(Calculations!A:A, A1927),"")</f>
        <v/>
      </c>
      <c r="F1927" s="12" t="str">
        <f t="shared" si="185"/>
        <v/>
      </c>
      <c r="G1927" s="12" t="str">
        <f t="shared" si="186"/>
        <v/>
      </c>
    </row>
    <row r="1928" spans="1:7" x14ac:dyDescent="0.25">
      <c r="A1928" s="8" t="str">
        <f t="shared" si="182"/>
        <v/>
      </c>
      <c r="B1928" s="2" t="str">
        <f t="shared" si="183"/>
        <v/>
      </c>
      <c r="C1928" s="2" t="str">
        <f t="shared" si="184"/>
        <v/>
      </c>
      <c r="D1928" s="2" t="str">
        <f>IF(ISNUMBER(A1928),COUNTIF(Calculations!B:B, A1928),"")</f>
        <v/>
      </c>
      <c r="E1928" s="2" t="str">
        <f>IF(ISNUMBER(A1928),COUNTIF(Calculations!A:A, A1928),"")</f>
        <v/>
      </c>
      <c r="F1928" s="12" t="str">
        <f t="shared" si="185"/>
        <v/>
      </c>
      <c r="G1928" s="12" t="str">
        <f t="shared" si="186"/>
        <v/>
      </c>
    </row>
    <row r="1929" spans="1:7" x14ac:dyDescent="0.25">
      <c r="A1929" s="8" t="str">
        <f t="shared" si="182"/>
        <v/>
      </c>
      <c r="B1929" s="2" t="str">
        <f t="shared" si="183"/>
        <v/>
      </c>
      <c r="C1929" s="2" t="str">
        <f t="shared" si="184"/>
        <v/>
      </c>
      <c r="D1929" s="2" t="str">
        <f>IF(ISNUMBER(A1929),COUNTIF(Calculations!B:B, A1929),"")</f>
        <v/>
      </c>
      <c r="E1929" s="2" t="str">
        <f>IF(ISNUMBER(A1929),COUNTIF(Calculations!A:A, A1929),"")</f>
        <v/>
      </c>
      <c r="F1929" s="12" t="str">
        <f t="shared" si="185"/>
        <v/>
      </c>
      <c r="G1929" s="12" t="str">
        <f t="shared" si="186"/>
        <v/>
      </c>
    </row>
    <row r="1930" spans="1:7" x14ac:dyDescent="0.25">
      <c r="A1930" s="8" t="str">
        <f t="shared" si="182"/>
        <v/>
      </c>
      <c r="B1930" s="2" t="str">
        <f t="shared" si="183"/>
        <v/>
      </c>
      <c r="C1930" s="2" t="str">
        <f t="shared" si="184"/>
        <v/>
      </c>
      <c r="D1930" s="2" t="str">
        <f>IF(ISNUMBER(A1930),COUNTIF(Calculations!B:B, A1930),"")</f>
        <v/>
      </c>
      <c r="E1930" s="2" t="str">
        <f>IF(ISNUMBER(A1930),COUNTIF(Calculations!A:A, A1930),"")</f>
        <v/>
      </c>
      <c r="F1930" s="12" t="str">
        <f t="shared" si="185"/>
        <v/>
      </c>
      <c r="G1930" s="12" t="str">
        <f t="shared" si="186"/>
        <v/>
      </c>
    </row>
    <row r="1931" spans="1:7" x14ac:dyDescent="0.25">
      <c r="A1931" s="8" t="str">
        <f t="shared" si="182"/>
        <v/>
      </c>
      <c r="B1931" s="2" t="str">
        <f t="shared" si="183"/>
        <v/>
      </c>
      <c r="C1931" s="2" t="str">
        <f t="shared" si="184"/>
        <v/>
      </c>
      <c r="D1931" s="2" t="str">
        <f>IF(ISNUMBER(A1931),COUNTIF(Calculations!B:B, A1931),"")</f>
        <v/>
      </c>
      <c r="E1931" s="2" t="str">
        <f>IF(ISNUMBER(A1931),COUNTIF(Calculations!A:A, A1931),"")</f>
        <v/>
      </c>
      <c r="F1931" s="12" t="str">
        <f t="shared" si="185"/>
        <v/>
      </c>
      <c r="G1931" s="12" t="str">
        <f t="shared" si="186"/>
        <v/>
      </c>
    </row>
    <row r="1932" spans="1:7" x14ac:dyDescent="0.25">
      <c r="A1932" s="8" t="str">
        <f t="shared" si="182"/>
        <v/>
      </c>
      <c r="B1932" s="2" t="str">
        <f t="shared" si="183"/>
        <v/>
      </c>
      <c r="C1932" s="2" t="str">
        <f t="shared" si="184"/>
        <v/>
      </c>
      <c r="D1932" s="2" t="str">
        <f>IF(ISNUMBER(A1932),COUNTIF(Calculations!B:B, A1932),"")</f>
        <v/>
      </c>
      <c r="E1932" s="2" t="str">
        <f>IF(ISNUMBER(A1932),COUNTIF(Calculations!A:A, A1932),"")</f>
        <v/>
      </c>
      <c r="F1932" s="12" t="str">
        <f t="shared" si="185"/>
        <v/>
      </c>
      <c r="G1932" s="12" t="str">
        <f t="shared" si="186"/>
        <v/>
      </c>
    </row>
    <row r="1933" spans="1:7" x14ac:dyDescent="0.25">
      <c r="A1933" s="8" t="str">
        <f t="shared" si="182"/>
        <v/>
      </c>
      <c r="B1933" s="2" t="str">
        <f t="shared" si="183"/>
        <v/>
      </c>
      <c r="C1933" s="2" t="str">
        <f t="shared" si="184"/>
        <v/>
      </c>
      <c r="D1933" s="2" t="str">
        <f>IF(ISNUMBER(A1933),COUNTIF(Calculations!B:B, A1933),"")</f>
        <v/>
      </c>
      <c r="E1933" s="2" t="str">
        <f>IF(ISNUMBER(A1933),COUNTIF(Calculations!A:A, A1933),"")</f>
        <v/>
      </c>
      <c r="F1933" s="12" t="str">
        <f t="shared" si="185"/>
        <v/>
      </c>
      <c r="G1933" s="12" t="str">
        <f t="shared" si="186"/>
        <v/>
      </c>
    </row>
    <row r="1934" spans="1:7" x14ac:dyDescent="0.25">
      <c r="A1934" s="8" t="str">
        <f t="shared" si="182"/>
        <v/>
      </c>
      <c r="B1934" s="2" t="str">
        <f t="shared" si="183"/>
        <v/>
      </c>
      <c r="C1934" s="2" t="str">
        <f t="shared" si="184"/>
        <v/>
      </c>
      <c r="D1934" s="2" t="str">
        <f>IF(ISNUMBER(A1934),COUNTIF(Calculations!B:B, A1934),"")</f>
        <v/>
      </c>
      <c r="E1934" s="2" t="str">
        <f>IF(ISNUMBER(A1934),COUNTIF(Calculations!A:A, A1934),"")</f>
        <v/>
      </c>
      <c r="F1934" s="12" t="str">
        <f t="shared" si="185"/>
        <v/>
      </c>
      <c r="G1934" s="12" t="str">
        <f t="shared" si="186"/>
        <v/>
      </c>
    </row>
    <row r="1935" spans="1:7" x14ac:dyDescent="0.25">
      <c r="A1935" s="8" t="str">
        <f t="shared" si="182"/>
        <v/>
      </c>
      <c r="B1935" s="2" t="str">
        <f t="shared" si="183"/>
        <v/>
      </c>
      <c r="C1935" s="2" t="str">
        <f t="shared" si="184"/>
        <v/>
      </c>
      <c r="D1935" s="2" t="str">
        <f>IF(ISNUMBER(A1935),COUNTIF(Calculations!B:B, A1935),"")</f>
        <v/>
      </c>
      <c r="E1935" s="2" t="str">
        <f>IF(ISNUMBER(A1935),COUNTIF(Calculations!A:A, A1935),"")</f>
        <v/>
      </c>
      <c r="F1935" s="12" t="str">
        <f t="shared" si="185"/>
        <v/>
      </c>
      <c r="G1935" s="12" t="str">
        <f t="shared" si="186"/>
        <v/>
      </c>
    </row>
    <row r="1936" spans="1:7" x14ac:dyDescent="0.25">
      <c r="A1936" s="8" t="str">
        <f t="shared" si="182"/>
        <v/>
      </c>
      <c r="B1936" s="2" t="str">
        <f t="shared" si="183"/>
        <v/>
      </c>
      <c r="C1936" s="2" t="str">
        <f t="shared" si="184"/>
        <v/>
      </c>
      <c r="D1936" s="2" t="str">
        <f>IF(ISNUMBER(A1936),COUNTIF(Calculations!B:B, A1936),"")</f>
        <v/>
      </c>
      <c r="E1936" s="2" t="str">
        <f>IF(ISNUMBER(A1936),COUNTIF(Calculations!A:A, A1936),"")</f>
        <v/>
      </c>
      <c r="F1936" s="12" t="str">
        <f t="shared" si="185"/>
        <v/>
      </c>
      <c r="G1936" s="12" t="str">
        <f t="shared" si="186"/>
        <v/>
      </c>
    </row>
    <row r="1937" spans="1:7" x14ac:dyDescent="0.25">
      <c r="A1937" s="8" t="str">
        <f t="shared" si="182"/>
        <v/>
      </c>
      <c r="B1937" s="2" t="str">
        <f t="shared" si="183"/>
        <v/>
      </c>
      <c r="C1937" s="2" t="str">
        <f t="shared" si="184"/>
        <v/>
      </c>
      <c r="D1937" s="2" t="str">
        <f>IF(ISNUMBER(A1937),COUNTIF(Calculations!B:B, A1937),"")</f>
        <v/>
      </c>
      <c r="E1937" s="2" t="str">
        <f>IF(ISNUMBER(A1937),COUNTIF(Calculations!A:A, A1937),"")</f>
        <v/>
      </c>
      <c r="F1937" s="12" t="str">
        <f t="shared" si="185"/>
        <v/>
      </c>
      <c r="G1937" s="12" t="str">
        <f t="shared" si="186"/>
        <v/>
      </c>
    </row>
    <row r="1938" spans="1:7" x14ac:dyDescent="0.25">
      <c r="A1938" s="8" t="str">
        <f t="shared" si="182"/>
        <v/>
      </c>
      <c r="B1938" s="2" t="str">
        <f t="shared" si="183"/>
        <v/>
      </c>
      <c r="C1938" s="2" t="str">
        <f t="shared" si="184"/>
        <v/>
      </c>
      <c r="D1938" s="2" t="str">
        <f>IF(ISNUMBER(A1938),COUNTIF(Calculations!B:B, A1938),"")</f>
        <v/>
      </c>
      <c r="E1938" s="2" t="str">
        <f>IF(ISNUMBER(A1938),COUNTIF(Calculations!A:A, A1938),"")</f>
        <v/>
      </c>
      <c r="F1938" s="12" t="str">
        <f t="shared" si="185"/>
        <v/>
      </c>
      <c r="G1938" s="12" t="str">
        <f t="shared" si="186"/>
        <v/>
      </c>
    </row>
    <row r="1939" spans="1:7" x14ac:dyDescent="0.25">
      <c r="A1939" s="8" t="str">
        <f t="shared" si="182"/>
        <v/>
      </c>
      <c r="B1939" s="2" t="str">
        <f t="shared" si="183"/>
        <v/>
      </c>
      <c r="C1939" s="2" t="str">
        <f t="shared" si="184"/>
        <v/>
      </c>
      <c r="D1939" s="2" t="str">
        <f>IF(ISNUMBER(A1939),COUNTIF(Calculations!B:B, A1939),"")</f>
        <v/>
      </c>
      <c r="E1939" s="2" t="str">
        <f>IF(ISNUMBER(A1939),COUNTIF(Calculations!A:A, A1939),"")</f>
        <v/>
      </c>
      <c r="F1939" s="12" t="str">
        <f t="shared" si="185"/>
        <v/>
      </c>
      <c r="G1939" s="12" t="str">
        <f t="shared" si="186"/>
        <v/>
      </c>
    </row>
    <row r="1940" spans="1:7" x14ac:dyDescent="0.25">
      <c r="A1940" s="8" t="str">
        <f t="shared" si="182"/>
        <v/>
      </c>
      <c r="B1940" s="2" t="str">
        <f t="shared" si="183"/>
        <v/>
      </c>
      <c r="C1940" s="2" t="str">
        <f t="shared" si="184"/>
        <v/>
      </c>
      <c r="D1940" s="2" t="str">
        <f>IF(ISNUMBER(A1940),COUNTIF(Calculations!B:B, A1940),"")</f>
        <v/>
      </c>
      <c r="E1940" s="2" t="str">
        <f>IF(ISNUMBER(A1940),COUNTIF(Calculations!A:A, A1940),"")</f>
        <v/>
      </c>
      <c r="F1940" s="12" t="str">
        <f t="shared" si="185"/>
        <v/>
      </c>
      <c r="G1940" s="12" t="str">
        <f t="shared" si="186"/>
        <v/>
      </c>
    </row>
    <row r="1941" spans="1:7" x14ac:dyDescent="0.25">
      <c r="A1941" s="8" t="str">
        <f t="shared" si="182"/>
        <v/>
      </c>
      <c r="B1941" s="2" t="str">
        <f t="shared" si="183"/>
        <v/>
      </c>
      <c r="C1941" s="2" t="str">
        <f t="shared" si="184"/>
        <v/>
      </c>
      <c r="D1941" s="2" t="str">
        <f>IF(ISNUMBER(A1941),COUNTIF(Calculations!B:B, A1941),"")</f>
        <v/>
      </c>
      <c r="E1941" s="2" t="str">
        <f>IF(ISNUMBER(A1941),COUNTIF(Calculations!A:A, A1941),"")</f>
        <v/>
      </c>
      <c r="F1941" s="12" t="str">
        <f t="shared" si="185"/>
        <v/>
      </c>
      <c r="G1941" s="12" t="str">
        <f t="shared" si="186"/>
        <v/>
      </c>
    </row>
    <row r="1942" spans="1:7" x14ac:dyDescent="0.25">
      <c r="A1942" s="8" t="str">
        <f t="shared" si="182"/>
        <v/>
      </c>
      <c r="B1942" s="2" t="str">
        <f t="shared" si="183"/>
        <v/>
      </c>
      <c r="C1942" s="2" t="str">
        <f t="shared" si="184"/>
        <v/>
      </c>
      <c r="D1942" s="2" t="str">
        <f>IF(ISNUMBER(A1942),COUNTIF(Calculations!B:B, A1942),"")</f>
        <v/>
      </c>
      <c r="E1942" s="2" t="str">
        <f>IF(ISNUMBER(A1942),COUNTIF(Calculations!A:A, A1942),"")</f>
        <v/>
      </c>
      <c r="F1942" s="12" t="str">
        <f t="shared" si="185"/>
        <v/>
      </c>
      <c r="G1942" s="12" t="str">
        <f t="shared" si="186"/>
        <v/>
      </c>
    </row>
    <row r="1943" spans="1:7" x14ac:dyDescent="0.25">
      <c r="A1943" s="8" t="str">
        <f t="shared" si="182"/>
        <v/>
      </c>
      <c r="B1943" s="2" t="str">
        <f t="shared" si="183"/>
        <v/>
      </c>
      <c r="C1943" s="2" t="str">
        <f t="shared" si="184"/>
        <v/>
      </c>
      <c r="D1943" s="2" t="str">
        <f>IF(ISNUMBER(A1943),COUNTIF(Calculations!B:B, A1943),"")</f>
        <v/>
      </c>
      <c r="E1943" s="2" t="str">
        <f>IF(ISNUMBER(A1943),COUNTIF(Calculations!A:A, A1943),"")</f>
        <v/>
      </c>
      <c r="F1943" s="12" t="str">
        <f t="shared" si="185"/>
        <v/>
      </c>
      <c r="G1943" s="12" t="str">
        <f t="shared" si="186"/>
        <v/>
      </c>
    </row>
    <row r="1944" spans="1:7" x14ac:dyDescent="0.25">
      <c r="A1944" s="8" t="str">
        <f t="shared" si="182"/>
        <v/>
      </c>
      <c r="B1944" s="2" t="str">
        <f t="shared" si="183"/>
        <v/>
      </c>
      <c r="C1944" s="2" t="str">
        <f t="shared" si="184"/>
        <v/>
      </c>
      <c r="D1944" s="2" t="str">
        <f>IF(ISNUMBER(A1944),COUNTIF(Calculations!B:B, A1944),"")</f>
        <v/>
      </c>
      <c r="E1944" s="2" t="str">
        <f>IF(ISNUMBER(A1944),COUNTIF(Calculations!A:A, A1944),"")</f>
        <v/>
      </c>
      <c r="F1944" s="12" t="str">
        <f t="shared" si="185"/>
        <v/>
      </c>
      <c r="G1944" s="12" t="str">
        <f t="shared" si="186"/>
        <v/>
      </c>
    </row>
    <row r="1945" spans="1:7" x14ac:dyDescent="0.25">
      <c r="A1945" s="8" t="str">
        <f t="shared" si="182"/>
        <v/>
      </c>
      <c r="B1945" s="2" t="str">
        <f t="shared" si="183"/>
        <v/>
      </c>
      <c r="C1945" s="2" t="str">
        <f t="shared" si="184"/>
        <v/>
      </c>
      <c r="D1945" s="2" t="str">
        <f>IF(ISNUMBER(A1945),COUNTIF(Calculations!B:B, A1945),"")</f>
        <v/>
      </c>
      <c r="E1945" s="2" t="str">
        <f>IF(ISNUMBER(A1945),COUNTIF(Calculations!A:A, A1945),"")</f>
        <v/>
      </c>
      <c r="F1945" s="12" t="str">
        <f t="shared" si="185"/>
        <v/>
      </c>
      <c r="G1945" s="12" t="str">
        <f t="shared" si="186"/>
        <v/>
      </c>
    </row>
    <row r="1946" spans="1:7" x14ac:dyDescent="0.25">
      <c r="A1946" s="8" t="str">
        <f t="shared" si="182"/>
        <v/>
      </c>
      <c r="B1946" s="2" t="str">
        <f t="shared" si="183"/>
        <v/>
      </c>
      <c r="C1946" s="2" t="str">
        <f t="shared" si="184"/>
        <v/>
      </c>
      <c r="D1946" s="2" t="str">
        <f>IF(ISNUMBER(A1946),COUNTIF(Calculations!B:B, A1946),"")</f>
        <v/>
      </c>
      <c r="E1946" s="2" t="str">
        <f>IF(ISNUMBER(A1946),COUNTIF(Calculations!A:A, A1946),"")</f>
        <v/>
      </c>
      <c r="F1946" s="12" t="str">
        <f t="shared" si="185"/>
        <v/>
      </c>
      <c r="G1946" s="12" t="str">
        <f t="shared" si="186"/>
        <v/>
      </c>
    </row>
    <row r="1947" spans="1:7" x14ac:dyDescent="0.25">
      <c r="A1947" s="8" t="str">
        <f t="shared" si="182"/>
        <v/>
      </c>
      <c r="B1947" s="2" t="str">
        <f t="shared" si="183"/>
        <v/>
      </c>
      <c r="C1947" s="2" t="str">
        <f t="shared" si="184"/>
        <v/>
      </c>
      <c r="D1947" s="2" t="str">
        <f>IF(ISNUMBER(A1947),COUNTIF(Calculations!B:B, A1947),"")</f>
        <v/>
      </c>
      <c r="E1947" s="2" t="str">
        <f>IF(ISNUMBER(A1947),COUNTIF(Calculations!A:A, A1947),"")</f>
        <v/>
      </c>
      <c r="F1947" s="12" t="str">
        <f t="shared" si="185"/>
        <v/>
      </c>
      <c r="G1947" s="12" t="str">
        <f t="shared" si="186"/>
        <v/>
      </c>
    </row>
    <row r="1948" spans="1:7" x14ac:dyDescent="0.25">
      <c r="A1948" s="8" t="str">
        <f t="shared" si="182"/>
        <v/>
      </c>
      <c r="B1948" s="2" t="str">
        <f t="shared" si="183"/>
        <v/>
      </c>
      <c r="C1948" s="2" t="str">
        <f t="shared" si="184"/>
        <v/>
      </c>
      <c r="D1948" s="2" t="str">
        <f>IF(ISNUMBER(A1948),COUNTIF(Calculations!B:B, A1948),"")</f>
        <v/>
      </c>
      <c r="E1948" s="2" t="str">
        <f>IF(ISNUMBER(A1948),COUNTIF(Calculations!A:A, A1948),"")</f>
        <v/>
      </c>
      <c r="F1948" s="12" t="str">
        <f t="shared" si="185"/>
        <v/>
      </c>
      <c r="G1948" s="12" t="str">
        <f t="shared" si="186"/>
        <v/>
      </c>
    </row>
    <row r="1949" spans="1:7" x14ac:dyDescent="0.25">
      <c r="A1949" s="8" t="str">
        <f t="shared" si="182"/>
        <v/>
      </c>
      <c r="B1949" s="2" t="str">
        <f t="shared" si="183"/>
        <v/>
      </c>
      <c r="C1949" s="2" t="str">
        <f t="shared" si="184"/>
        <v/>
      </c>
      <c r="D1949" s="2" t="str">
        <f>IF(ISNUMBER(A1949),COUNTIF(Calculations!B:B, A1949),"")</f>
        <v/>
      </c>
      <c r="E1949" s="2" t="str">
        <f>IF(ISNUMBER(A1949),COUNTIF(Calculations!A:A, A1949),"")</f>
        <v/>
      </c>
      <c r="F1949" s="12" t="str">
        <f t="shared" si="185"/>
        <v/>
      </c>
      <c r="G1949" s="12" t="str">
        <f t="shared" si="186"/>
        <v/>
      </c>
    </row>
    <row r="1950" spans="1:7" x14ac:dyDescent="0.25">
      <c r="A1950" s="8" t="str">
        <f t="shared" si="182"/>
        <v/>
      </c>
      <c r="B1950" s="2" t="str">
        <f t="shared" si="183"/>
        <v/>
      </c>
      <c r="C1950" s="2" t="str">
        <f t="shared" si="184"/>
        <v/>
      </c>
      <c r="D1950" s="2" t="str">
        <f>IF(ISNUMBER(A1950),COUNTIF(Calculations!B:B, A1950),"")</f>
        <v/>
      </c>
      <c r="E1950" s="2" t="str">
        <f>IF(ISNUMBER(A1950),COUNTIF(Calculations!A:A, A1950),"")</f>
        <v/>
      </c>
      <c r="F1950" s="12" t="str">
        <f t="shared" si="185"/>
        <v/>
      </c>
      <c r="G1950" s="12" t="str">
        <f t="shared" si="186"/>
        <v/>
      </c>
    </row>
    <row r="1951" spans="1:7" x14ac:dyDescent="0.25">
      <c r="A1951" s="8" t="str">
        <f t="shared" si="182"/>
        <v/>
      </c>
      <c r="B1951" s="2" t="str">
        <f t="shared" si="183"/>
        <v/>
      </c>
      <c r="C1951" s="2" t="str">
        <f t="shared" si="184"/>
        <v/>
      </c>
      <c r="D1951" s="2" t="str">
        <f>IF(ISNUMBER(A1951),COUNTIF(Calculations!B:B, A1951),"")</f>
        <v/>
      </c>
      <c r="E1951" s="2" t="str">
        <f>IF(ISNUMBER(A1951),COUNTIF(Calculations!A:A, A1951),"")</f>
        <v/>
      </c>
      <c r="F1951" s="12" t="str">
        <f t="shared" si="185"/>
        <v/>
      </c>
      <c r="G1951" s="12" t="str">
        <f t="shared" si="186"/>
        <v/>
      </c>
    </row>
    <row r="1952" spans="1:7" x14ac:dyDescent="0.25">
      <c r="A1952" s="8" t="str">
        <f t="shared" si="182"/>
        <v/>
      </c>
      <c r="B1952" s="2" t="str">
        <f t="shared" si="183"/>
        <v/>
      </c>
      <c r="C1952" s="2" t="str">
        <f t="shared" si="184"/>
        <v/>
      </c>
      <c r="D1952" s="2" t="str">
        <f>IF(ISNUMBER(A1952),COUNTIF(Calculations!B:B, A1952),"")</f>
        <v/>
      </c>
      <c r="E1952" s="2" t="str">
        <f>IF(ISNUMBER(A1952),COUNTIF(Calculations!A:A, A1952),"")</f>
        <v/>
      </c>
      <c r="F1952" s="12" t="str">
        <f t="shared" si="185"/>
        <v/>
      </c>
      <c r="G1952" s="12" t="str">
        <f t="shared" si="186"/>
        <v/>
      </c>
    </row>
    <row r="1953" spans="1:7" x14ac:dyDescent="0.25">
      <c r="A1953" s="8" t="str">
        <f t="shared" si="182"/>
        <v/>
      </c>
      <c r="B1953" s="2" t="str">
        <f t="shared" si="183"/>
        <v/>
      </c>
      <c r="C1953" s="2" t="str">
        <f t="shared" si="184"/>
        <v/>
      </c>
      <c r="D1953" s="2" t="str">
        <f>IF(ISNUMBER(A1953),COUNTIF(Calculations!B:B, A1953),"")</f>
        <v/>
      </c>
      <c r="E1953" s="2" t="str">
        <f>IF(ISNUMBER(A1953),COUNTIF(Calculations!A:A, A1953),"")</f>
        <v/>
      </c>
      <c r="F1953" s="12" t="str">
        <f t="shared" si="185"/>
        <v/>
      </c>
      <c r="G1953" s="12" t="str">
        <f t="shared" si="186"/>
        <v/>
      </c>
    </row>
    <row r="1954" spans="1:7" x14ac:dyDescent="0.25">
      <c r="A1954" s="8" t="str">
        <f t="shared" si="182"/>
        <v/>
      </c>
      <c r="B1954" s="2" t="str">
        <f t="shared" si="183"/>
        <v/>
      </c>
      <c r="C1954" s="2" t="str">
        <f t="shared" si="184"/>
        <v/>
      </c>
      <c r="D1954" s="2" t="str">
        <f>IF(ISNUMBER(A1954),COUNTIF(Calculations!B:B, A1954),"")</f>
        <v/>
      </c>
      <c r="E1954" s="2" t="str">
        <f>IF(ISNUMBER(A1954),COUNTIF(Calculations!A:A, A1954),"")</f>
        <v/>
      </c>
      <c r="F1954" s="12" t="str">
        <f t="shared" si="185"/>
        <v/>
      </c>
      <c r="G1954" s="12" t="str">
        <f t="shared" si="186"/>
        <v/>
      </c>
    </row>
    <row r="1955" spans="1:7" x14ac:dyDescent="0.25">
      <c r="A1955" s="8" t="str">
        <f t="shared" si="182"/>
        <v/>
      </c>
      <c r="B1955" s="2" t="str">
        <f t="shared" si="183"/>
        <v/>
      </c>
      <c r="C1955" s="2" t="str">
        <f t="shared" si="184"/>
        <v/>
      </c>
      <c r="D1955" s="2" t="str">
        <f>IF(ISNUMBER(A1955),COUNTIF(Calculations!B:B, A1955),"")</f>
        <v/>
      </c>
      <c r="E1955" s="2" t="str">
        <f>IF(ISNUMBER(A1955),COUNTIF(Calculations!A:A, A1955),"")</f>
        <v/>
      </c>
      <c r="F1955" s="12" t="str">
        <f t="shared" si="185"/>
        <v/>
      </c>
      <c r="G1955" s="12" t="str">
        <f t="shared" si="186"/>
        <v/>
      </c>
    </row>
    <row r="1956" spans="1:7" x14ac:dyDescent="0.25">
      <c r="A1956" s="8" t="str">
        <f t="shared" ref="A1956:A2019" si="187">IF(ISNUMBER(A1955),IF(A1955+1&lt;=MAX(IndirectStartDates,IndirectCompletedDates),A1955+1,""),"")</f>
        <v/>
      </c>
      <c r="B1956" s="2" t="str">
        <f t="shared" ref="B1956:B2019" si="188">IF(ISNUMBER(A1956),YEAR(A1956)&amp;"-"&amp;TEXT(WEEKNUM(A1956),"00"),"")</f>
        <v/>
      </c>
      <c r="C1956" s="2" t="str">
        <f t="shared" ref="C1956:C2019" si="189">IF(ISNUMBER(A1956),COUNTIFS(IndirectStartDates,"&lt;="&amp;A1956,IndirectCompletedDates,"&gt;"&amp;A1956) + COUNTIFS(IndirectStartDates,"&lt;="&amp;A1956,IndirectCompletedDates,""),"")</f>
        <v/>
      </c>
      <c r="D1956" s="2" t="str">
        <f>IF(ISNUMBER(A1956),COUNTIF(Calculations!B:B, A1956),"")</f>
        <v/>
      </c>
      <c r="E1956" s="2" t="str">
        <f>IF(ISNUMBER(A1956),COUNTIF(Calculations!A:A, A1956),"")</f>
        <v/>
      </c>
      <c r="F1956" s="12" t="str">
        <f t="shared" ref="F1956:F2019" si="190">IF(ISNUMBER(A1956),F1955 + D1956,"")</f>
        <v/>
      </c>
      <c r="G1956" s="12" t="str">
        <f t="shared" ref="G1956:G2019" si="191">IF(ISNUMBER(A1956),G1955 + E1956,"")</f>
        <v/>
      </c>
    </row>
    <row r="1957" spans="1:7" x14ac:dyDescent="0.25">
      <c r="A1957" s="8" t="str">
        <f t="shared" si="187"/>
        <v/>
      </c>
      <c r="B1957" s="2" t="str">
        <f t="shared" si="188"/>
        <v/>
      </c>
      <c r="C1957" s="2" t="str">
        <f t="shared" si="189"/>
        <v/>
      </c>
      <c r="D1957" s="2" t="str">
        <f>IF(ISNUMBER(A1957),COUNTIF(Calculations!B:B, A1957),"")</f>
        <v/>
      </c>
      <c r="E1957" s="2" t="str">
        <f>IF(ISNUMBER(A1957),COUNTIF(Calculations!A:A, A1957),"")</f>
        <v/>
      </c>
      <c r="F1957" s="12" t="str">
        <f t="shared" si="190"/>
        <v/>
      </c>
      <c r="G1957" s="12" t="str">
        <f t="shared" si="191"/>
        <v/>
      </c>
    </row>
    <row r="1958" spans="1:7" x14ac:dyDescent="0.25">
      <c r="A1958" s="8" t="str">
        <f t="shared" si="187"/>
        <v/>
      </c>
      <c r="B1958" s="2" t="str">
        <f t="shared" si="188"/>
        <v/>
      </c>
      <c r="C1958" s="2" t="str">
        <f t="shared" si="189"/>
        <v/>
      </c>
      <c r="D1958" s="2" t="str">
        <f>IF(ISNUMBER(A1958),COUNTIF(Calculations!B:B, A1958),"")</f>
        <v/>
      </c>
      <c r="E1958" s="2" t="str">
        <f>IF(ISNUMBER(A1958),COUNTIF(Calculations!A:A, A1958),"")</f>
        <v/>
      </c>
      <c r="F1958" s="12" t="str">
        <f t="shared" si="190"/>
        <v/>
      </c>
      <c r="G1958" s="12" t="str">
        <f t="shared" si="191"/>
        <v/>
      </c>
    </row>
    <row r="1959" spans="1:7" x14ac:dyDescent="0.25">
      <c r="A1959" s="8" t="str">
        <f t="shared" si="187"/>
        <v/>
      </c>
      <c r="B1959" s="2" t="str">
        <f t="shared" si="188"/>
        <v/>
      </c>
      <c r="C1959" s="2" t="str">
        <f t="shared" si="189"/>
        <v/>
      </c>
      <c r="D1959" s="2" t="str">
        <f>IF(ISNUMBER(A1959),COUNTIF(Calculations!B:B, A1959),"")</f>
        <v/>
      </c>
      <c r="E1959" s="2" t="str">
        <f>IF(ISNUMBER(A1959),COUNTIF(Calculations!A:A, A1959),"")</f>
        <v/>
      </c>
      <c r="F1959" s="12" t="str">
        <f t="shared" si="190"/>
        <v/>
      </c>
      <c r="G1959" s="12" t="str">
        <f t="shared" si="191"/>
        <v/>
      </c>
    </row>
    <row r="1960" spans="1:7" x14ac:dyDescent="0.25">
      <c r="A1960" s="8" t="str">
        <f t="shared" si="187"/>
        <v/>
      </c>
      <c r="B1960" s="2" t="str">
        <f t="shared" si="188"/>
        <v/>
      </c>
      <c r="C1960" s="2" t="str">
        <f t="shared" si="189"/>
        <v/>
      </c>
      <c r="D1960" s="2" t="str">
        <f>IF(ISNUMBER(A1960),COUNTIF(Calculations!B:B, A1960),"")</f>
        <v/>
      </c>
      <c r="E1960" s="2" t="str">
        <f>IF(ISNUMBER(A1960),COUNTIF(Calculations!A:A, A1960),"")</f>
        <v/>
      </c>
      <c r="F1960" s="12" t="str">
        <f t="shared" si="190"/>
        <v/>
      </c>
      <c r="G1960" s="12" t="str">
        <f t="shared" si="191"/>
        <v/>
      </c>
    </row>
    <row r="1961" spans="1:7" x14ac:dyDescent="0.25">
      <c r="A1961" s="8" t="str">
        <f t="shared" si="187"/>
        <v/>
      </c>
      <c r="B1961" s="2" t="str">
        <f t="shared" si="188"/>
        <v/>
      </c>
      <c r="C1961" s="2" t="str">
        <f t="shared" si="189"/>
        <v/>
      </c>
      <c r="D1961" s="2" t="str">
        <f>IF(ISNUMBER(A1961),COUNTIF(Calculations!B:B, A1961),"")</f>
        <v/>
      </c>
      <c r="E1961" s="2" t="str">
        <f>IF(ISNUMBER(A1961),COUNTIF(Calculations!A:A, A1961),"")</f>
        <v/>
      </c>
      <c r="F1961" s="12" t="str">
        <f t="shared" si="190"/>
        <v/>
      </c>
      <c r="G1961" s="12" t="str">
        <f t="shared" si="191"/>
        <v/>
      </c>
    </row>
    <row r="1962" spans="1:7" x14ac:dyDescent="0.25">
      <c r="A1962" s="8" t="str">
        <f t="shared" si="187"/>
        <v/>
      </c>
      <c r="B1962" s="2" t="str">
        <f t="shared" si="188"/>
        <v/>
      </c>
      <c r="C1962" s="2" t="str">
        <f t="shared" si="189"/>
        <v/>
      </c>
      <c r="D1962" s="2" t="str">
        <f>IF(ISNUMBER(A1962),COUNTIF(Calculations!B:B, A1962),"")</f>
        <v/>
      </c>
      <c r="E1962" s="2" t="str">
        <f>IF(ISNUMBER(A1962),COUNTIF(Calculations!A:A, A1962),"")</f>
        <v/>
      </c>
      <c r="F1962" s="12" t="str">
        <f t="shared" si="190"/>
        <v/>
      </c>
      <c r="G1962" s="12" t="str">
        <f t="shared" si="191"/>
        <v/>
      </c>
    </row>
    <row r="1963" spans="1:7" x14ac:dyDescent="0.25">
      <c r="A1963" s="8" t="str">
        <f t="shared" si="187"/>
        <v/>
      </c>
      <c r="B1963" s="2" t="str">
        <f t="shared" si="188"/>
        <v/>
      </c>
      <c r="C1963" s="2" t="str">
        <f t="shared" si="189"/>
        <v/>
      </c>
      <c r="D1963" s="2" t="str">
        <f>IF(ISNUMBER(A1963),COUNTIF(Calculations!B:B, A1963),"")</f>
        <v/>
      </c>
      <c r="E1963" s="2" t="str">
        <f>IF(ISNUMBER(A1963),COUNTIF(Calculations!A:A, A1963),"")</f>
        <v/>
      </c>
      <c r="F1963" s="12" t="str">
        <f t="shared" si="190"/>
        <v/>
      </c>
      <c r="G1963" s="12" t="str">
        <f t="shared" si="191"/>
        <v/>
      </c>
    </row>
    <row r="1964" spans="1:7" x14ac:dyDescent="0.25">
      <c r="A1964" s="8" t="str">
        <f t="shared" si="187"/>
        <v/>
      </c>
      <c r="B1964" s="2" t="str">
        <f t="shared" si="188"/>
        <v/>
      </c>
      <c r="C1964" s="2" t="str">
        <f t="shared" si="189"/>
        <v/>
      </c>
      <c r="D1964" s="2" t="str">
        <f>IF(ISNUMBER(A1964),COUNTIF(Calculations!B:B, A1964),"")</f>
        <v/>
      </c>
      <c r="E1964" s="2" t="str">
        <f>IF(ISNUMBER(A1964),COUNTIF(Calculations!A:A, A1964),"")</f>
        <v/>
      </c>
      <c r="F1964" s="12" t="str">
        <f t="shared" si="190"/>
        <v/>
      </c>
      <c r="G1964" s="12" t="str">
        <f t="shared" si="191"/>
        <v/>
      </c>
    </row>
    <row r="1965" spans="1:7" x14ac:dyDescent="0.25">
      <c r="A1965" s="8" t="str">
        <f t="shared" si="187"/>
        <v/>
      </c>
      <c r="B1965" s="2" t="str">
        <f t="shared" si="188"/>
        <v/>
      </c>
      <c r="C1965" s="2" t="str">
        <f t="shared" si="189"/>
        <v/>
      </c>
      <c r="D1965" s="2" t="str">
        <f>IF(ISNUMBER(A1965),COUNTIF(Calculations!B:B, A1965),"")</f>
        <v/>
      </c>
      <c r="E1965" s="2" t="str">
        <f>IF(ISNUMBER(A1965),COUNTIF(Calculations!A:A, A1965),"")</f>
        <v/>
      </c>
      <c r="F1965" s="12" t="str">
        <f t="shared" si="190"/>
        <v/>
      </c>
      <c r="G1965" s="12" t="str">
        <f t="shared" si="191"/>
        <v/>
      </c>
    </row>
    <row r="1966" spans="1:7" x14ac:dyDescent="0.25">
      <c r="A1966" s="8" t="str">
        <f t="shared" si="187"/>
        <v/>
      </c>
      <c r="B1966" s="2" t="str">
        <f t="shared" si="188"/>
        <v/>
      </c>
      <c r="C1966" s="2" t="str">
        <f t="shared" si="189"/>
        <v/>
      </c>
      <c r="D1966" s="2" t="str">
        <f>IF(ISNUMBER(A1966),COUNTIF(Calculations!B:B, A1966),"")</f>
        <v/>
      </c>
      <c r="E1966" s="2" t="str">
        <f>IF(ISNUMBER(A1966),COUNTIF(Calculations!A:A, A1966),"")</f>
        <v/>
      </c>
      <c r="F1966" s="12" t="str">
        <f t="shared" si="190"/>
        <v/>
      </c>
      <c r="G1966" s="12" t="str">
        <f t="shared" si="191"/>
        <v/>
      </c>
    </row>
    <row r="1967" spans="1:7" x14ac:dyDescent="0.25">
      <c r="A1967" s="8" t="str">
        <f t="shared" si="187"/>
        <v/>
      </c>
      <c r="B1967" s="2" t="str">
        <f t="shared" si="188"/>
        <v/>
      </c>
      <c r="C1967" s="2" t="str">
        <f t="shared" si="189"/>
        <v/>
      </c>
      <c r="D1967" s="2" t="str">
        <f>IF(ISNUMBER(A1967),COUNTIF(Calculations!B:B, A1967),"")</f>
        <v/>
      </c>
      <c r="E1967" s="2" t="str">
        <f>IF(ISNUMBER(A1967),COUNTIF(Calculations!A:A, A1967),"")</f>
        <v/>
      </c>
      <c r="F1967" s="12" t="str">
        <f t="shared" si="190"/>
        <v/>
      </c>
      <c r="G1967" s="12" t="str">
        <f t="shared" si="191"/>
        <v/>
      </c>
    </row>
    <row r="1968" spans="1:7" x14ac:dyDescent="0.25">
      <c r="A1968" s="8" t="str">
        <f t="shared" si="187"/>
        <v/>
      </c>
      <c r="B1968" s="2" t="str">
        <f t="shared" si="188"/>
        <v/>
      </c>
      <c r="C1968" s="2" t="str">
        <f t="shared" si="189"/>
        <v/>
      </c>
      <c r="D1968" s="2" t="str">
        <f>IF(ISNUMBER(A1968),COUNTIF(Calculations!B:B, A1968),"")</f>
        <v/>
      </c>
      <c r="E1968" s="2" t="str">
        <f>IF(ISNUMBER(A1968),COUNTIF(Calculations!A:A, A1968),"")</f>
        <v/>
      </c>
      <c r="F1968" s="12" t="str">
        <f t="shared" si="190"/>
        <v/>
      </c>
      <c r="G1968" s="12" t="str">
        <f t="shared" si="191"/>
        <v/>
      </c>
    </row>
    <row r="1969" spans="1:7" x14ac:dyDescent="0.25">
      <c r="A1969" s="8" t="str">
        <f t="shared" si="187"/>
        <v/>
      </c>
      <c r="B1969" s="2" t="str">
        <f t="shared" si="188"/>
        <v/>
      </c>
      <c r="C1969" s="2" t="str">
        <f t="shared" si="189"/>
        <v/>
      </c>
      <c r="D1969" s="2" t="str">
        <f>IF(ISNUMBER(A1969),COUNTIF(Calculations!B:B, A1969),"")</f>
        <v/>
      </c>
      <c r="E1969" s="2" t="str">
        <f>IF(ISNUMBER(A1969),COUNTIF(Calculations!A:A, A1969),"")</f>
        <v/>
      </c>
      <c r="F1969" s="12" t="str">
        <f t="shared" si="190"/>
        <v/>
      </c>
      <c r="G1969" s="12" t="str">
        <f t="shared" si="191"/>
        <v/>
      </c>
    </row>
    <row r="1970" spans="1:7" x14ac:dyDescent="0.25">
      <c r="A1970" s="8" t="str">
        <f t="shared" si="187"/>
        <v/>
      </c>
      <c r="B1970" s="2" t="str">
        <f t="shared" si="188"/>
        <v/>
      </c>
      <c r="C1970" s="2" t="str">
        <f t="shared" si="189"/>
        <v/>
      </c>
      <c r="D1970" s="2" t="str">
        <f>IF(ISNUMBER(A1970),COUNTIF(Calculations!B:B, A1970),"")</f>
        <v/>
      </c>
      <c r="E1970" s="2" t="str">
        <f>IF(ISNUMBER(A1970),COUNTIF(Calculations!A:A, A1970),"")</f>
        <v/>
      </c>
      <c r="F1970" s="12" t="str">
        <f t="shared" si="190"/>
        <v/>
      </c>
      <c r="G1970" s="12" t="str">
        <f t="shared" si="191"/>
        <v/>
      </c>
    </row>
    <row r="1971" spans="1:7" x14ac:dyDescent="0.25">
      <c r="A1971" s="8" t="str">
        <f t="shared" si="187"/>
        <v/>
      </c>
      <c r="B1971" s="2" t="str">
        <f t="shared" si="188"/>
        <v/>
      </c>
      <c r="C1971" s="2" t="str">
        <f t="shared" si="189"/>
        <v/>
      </c>
      <c r="D1971" s="2" t="str">
        <f>IF(ISNUMBER(A1971),COUNTIF(Calculations!B:B, A1971),"")</f>
        <v/>
      </c>
      <c r="E1971" s="2" t="str">
        <f>IF(ISNUMBER(A1971),COUNTIF(Calculations!A:A, A1971),"")</f>
        <v/>
      </c>
      <c r="F1971" s="12" t="str">
        <f t="shared" si="190"/>
        <v/>
      </c>
      <c r="G1971" s="12" t="str">
        <f t="shared" si="191"/>
        <v/>
      </c>
    </row>
    <row r="1972" spans="1:7" x14ac:dyDescent="0.25">
      <c r="A1972" s="8" t="str">
        <f t="shared" si="187"/>
        <v/>
      </c>
      <c r="B1972" s="2" t="str">
        <f t="shared" si="188"/>
        <v/>
      </c>
      <c r="C1972" s="2" t="str">
        <f t="shared" si="189"/>
        <v/>
      </c>
      <c r="D1972" s="2" t="str">
        <f>IF(ISNUMBER(A1972),COUNTIF(Calculations!B:B, A1972),"")</f>
        <v/>
      </c>
      <c r="E1972" s="2" t="str">
        <f>IF(ISNUMBER(A1972),COUNTIF(Calculations!A:A, A1972),"")</f>
        <v/>
      </c>
      <c r="F1972" s="12" t="str">
        <f t="shared" si="190"/>
        <v/>
      </c>
      <c r="G1972" s="12" t="str">
        <f t="shared" si="191"/>
        <v/>
      </c>
    </row>
    <row r="1973" spans="1:7" x14ac:dyDescent="0.25">
      <c r="A1973" s="8" t="str">
        <f t="shared" si="187"/>
        <v/>
      </c>
      <c r="B1973" s="2" t="str">
        <f t="shared" si="188"/>
        <v/>
      </c>
      <c r="C1973" s="2" t="str">
        <f t="shared" si="189"/>
        <v/>
      </c>
      <c r="D1973" s="2" t="str">
        <f>IF(ISNUMBER(A1973),COUNTIF(Calculations!B:B, A1973),"")</f>
        <v/>
      </c>
      <c r="E1973" s="2" t="str">
        <f>IF(ISNUMBER(A1973),COUNTIF(Calculations!A:A, A1973),"")</f>
        <v/>
      </c>
      <c r="F1973" s="12" t="str">
        <f t="shared" si="190"/>
        <v/>
      </c>
      <c r="G1973" s="12" t="str">
        <f t="shared" si="191"/>
        <v/>
      </c>
    </row>
    <row r="1974" spans="1:7" x14ac:dyDescent="0.25">
      <c r="A1974" s="8" t="str">
        <f t="shared" si="187"/>
        <v/>
      </c>
      <c r="B1974" s="2" t="str">
        <f t="shared" si="188"/>
        <v/>
      </c>
      <c r="C1974" s="2" t="str">
        <f t="shared" si="189"/>
        <v/>
      </c>
      <c r="D1974" s="2" t="str">
        <f>IF(ISNUMBER(A1974),COUNTIF(Calculations!B:B, A1974),"")</f>
        <v/>
      </c>
      <c r="E1974" s="2" t="str">
        <f>IF(ISNUMBER(A1974),COUNTIF(Calculations!A:A, A1974),"")</f>
        <v/>
      </c>
      <c r="F1974" s="12" t="str">
        <f t="shared" si="190"/>
        <v/>
      </c>
      <c r="G1974" s="12" t="str">
        <f t="shared" si="191"/>
        <v/>
      </c>
    </row>
    <row r="1975" spans="1:7" x14ac:dyDescent="0.25">
      <c r="A1975" s="8" t="str">
        <f t="shared" si="187"/>
        <v/>
      </c>
      <c r="B1975" s="2" t="str">
        <f t="shared" si="188"/>
        <v/>
      </c>
      <c r="C1975" s="2" t="str">
        <f t="shared" si="189"/>
        <v/>
      </c>
      <c r="D1975" s="2" t="str">
        <f>IF(ISNUMBER(A1975),COUNTIF(Calculations!B:B, A1975),"")</f>
        <v/>
      </c>
      <c r="E1975" s="2" t="str">
        <f>IF(ISNUMBER(A1975),COUNTIF(Calculations!A:A, A1975),"")</f>
        <v/>
      </c>
      <c r="F1975" s="12" t="str">
        <f t="shared" si="190"/>
        <v/>
      </c>
      <c r="G1975" s="12" t="str">
        <f t="shared" si="191"/>
        <v/>
      </c>
    </row>
    <row r="1976" spans="1:7" x14ac:dyDescent="0.25">
      <c r="A1976" s="8" t="str">
        <f t="shared" si="187"/>
        <v/>
      </c>
      <c r="B1976" s="2" t="str">
        <f t="shared" si="188"/>
        <v/>
      </c>
      <c r="C1976" s="2" t="str">
        <f t="shared" si="189"/>
        <v/>
      </c>
      <c r="D1976" s="2" t="str">
        <f>IF(ISNUMBER(A1976),COUNTIF(Calculations!B:B, A1976),"")</f>
        <v/>
      </c>
      <c r="E1976" s="2" t="str">
        <f>IF(ISNUMBER(A1976),COUNTIF(Calculations!A:A, A1976),"")</f>
        <v/>
      </c>
      <c r="F1976" s="12" t="str">
        <f t="shared" si="190"/>
        <v/>
      </c>
      <c r="G1976" s="12" t="str">
        <f t="shared" si="191"/>
        <v/>
      </c>
    </row>
    <row r="1977" spans="1:7" x14ac:dyDescent="0.25">
      <c r="A1977" s="8" t="str">
        <f t="shared" si="187"/>
        <v/>
      </c>
      <c r="B1977" s="2" t="str">
        <f t="shared" si="188"/>
        <v/>
      </c>
      <c r="C1977" s="2" t="str">
        <f t="shared" si="189"/>
        <v/>
      </c>
      <c r="D1977" s="2" t="str">
        <f>IF(ISNUMBER(A1977),COUNTIF(Calculations!B:B, A1977),"")</f>
        <v/>
      </c>
      <c r="E1977" s="2" t="str">
        <f>IF(ISNUMBER(A1977),COUNTIF(Calculations!A:A, A1977),"")</f>
        <v/>
      </c>
      <c r="F1977" s="12" t="str">
        <f t="shared" si="190"/>
        <v/>
      </c>
      <c r="G1977" s="12" t="str">
        <f t="shared" si="191"/>
        <v/>
      </c>
    </row>
    <row r="1978" spans="1:7" x14ac:dyDescent="0.25">
      <c r="A1978" s="8" t="str">
        <f t="shared" si="187"/>
        <v/>
      </c>
      <c r="B1978" s="2" t="str">
        <f t="shared" si="188"/>
        <v/>
      </c>
      <c r="C1978" s="2" t="str">
        <f t="shared" si="189"/>
        <v/>
      </c>
      <c r="D1978" s="2" t="str">
        <f>IF(ISNUMBER(A1978),COUNTIF(Calculations!B:B, A1978),"")</f>
        <v/>
      </c>
      <c r="E1978" s="2" t="str">
        <f>IF(ISNUMBER(A1978),COUNTIF(Calculations!A:A, A1978),"")</f>
        <v/>
      </c>
      <c r="F1978" s="12" t="str">
        <f t="shared" si="190"/>
        <v/>
      </c>
      <c r="G1978" s="12" t="str">
        <f t="shared" si="191"/>
        <v/>
      </c>
    </row>
    <row r="1979" spans="1:7" x14ac:dyDescent="0.25">
      <c r="A1979" s="8" t="str">
        <f t="shared" si="187"/>
        <v/>
      </c>
      <c r="B1979" s="2" t="str">
        <f t="shared" si="188"/>
        <v/>
      </c>
      <c r="C1979" s="2" t="str">
        <f t="shared" si="189"/>
        <v/>
      </c>
      <c r="D1979" s="2" t="str">
        <f>IF(ISNUMBER(A1979),COUNTIF(Calculations!B:B, A1979),"")</f>
        <v/>
      </c>
      <c r="E1979" s="2" t="str">
        <f>IF(ISNUMBER(A1979),COUNTIF(Calculations!A:A, A1979),"")</f>
        <v/>
      </c>
      <c r="F1979" s="12" t="str">
        <f t="shared" si="190"/>
        <v/>
      </c>
      <c r="G1979" s="12" t="str">
        <f t="shared" si="191"/>
        <v/>
      </c>
    </row>
    <row r="1980" spans="1:7" x14ac:dyDescent="0.25">
      <c r="A1980" s="8" t="str">
        <f t="shared" si="187"/>
        <v/>
      </c>
      <c r="B1980" s="2" t="str">
        <f t="shared" si="188"/>
        <v/>
      </c>
      <c r="C1980" s="2" t="str">
        <f t="shared" si="189"/>
        <v/>
      </c>
      <c r="D1980" s="2" t="str">
        <f>IF(ISNUMBER(A1980),COUNTIF(Calculations!B:B, A1980),"")</f>
        <v/>
      </c>
      <c r="E1980" s="2" t="str">
        <f>IF(ISNUMBER(A1980),COUNTIF(Calculations!A:A, A1980),"")</f>
        <v/>
      </c>
      <c r="F1980" s="12" t="str">
        <f t="shared" si="190"/>
        <v/>
      </c>
      <c r="G1980" s="12" t="str">
        <f t="shared" si="191"/>
        <v/>
      </c>
    </row>
    <row r="1981" spans="1:7" x14ac:dyDescent="0.25">
      <c r="A1981" s="8" t="str">
        <f t="shared" si="187"/>
        <v/>
      </c>
      <c r="B1981" s="2" t="str">
        <f t="shared" si="188"/>
        <v/>
      </c>
      <c r="C1981" s="2" t="str">
        <f t="shared" si="189"/>
        <v/>
      </c>
      <c r="D1981" s="2" t="str">
        <f>IF(ISNUMBER(A1981),COUNTIF(Calculations!B:B, A1981),"")</f>
        <v/>
      </c>
      <c r="E1981" s="2" t="str">
        <f>IF(ISNUMBER(A1981),COUNTIF(Calculations!A:A, A1981),"")</f>
        <v/>
      </c>
      <c r="F1981" s="12" t="str">
        <f t="shared" si="190"/>
        <v/>
      </c>
      <c r="G1981" s="12" t="str">
        <f t="shared" si="191"/>
        <v/>
      </c>
    </row>
    <row r="1982" spans="1:7" x14ac:dyDescent="0.25">
      <c r="A1982" s="8" t="str">
        <f t="shared" si="187"/>
        <v/>
      </c>
      <c r="B1982" s="2" t="str">
        <f t="shared" si="188"/>
        <v/>
      </c>
      <c r="C1982" s="2" t="str">
        <f t="shared" si="189"/>
        <v/>
      </c>
      <c r="D1982" s="2" t="str">
        <f>IF(ISNUMBER(A1982),COUNTIF(Calculations!B:B, A1982),"")</f>
        <v/>
      </c>
      <c r="E1982" s="2" t="str">
        <f>IF(ISNUMBER(A1982),COUNTIF(Calculations!A:A, A1982),"")</f>
        <v/>
      </c>
      <c r="F1982" s="12" t="str">
        <f t="shared" si="190"/>
        <v/>
      </c>
      <c r="G1982" s="12" t="str">
        <f t="shared" si="191"/>
        <v/>
      </c>
    </row>
    <row r="1983" spans="1:7" x14ac:dyDescent="0.25">
      <c r="A1983" s="8" t="str">
        <f t="shared" si="187"/>
        <v/>
      </c>
      <c r="B1983" s="2" t="str">
        <f t="shared" si="188"/>
        <v/>
      </c>
      <c r="C1983" s="2" t="str">
        <f t="shared" si="189"/>
        <v/>
      </c>
      <c r="D1983" s="2" t="str">
        <f>IF(ISNUMBER(A1983),COUNTIF(Calculations!B:B, A1983),"")</f>
        <v/>
      </c>
      <c r="E1983" s="2" t="str">
        <f>IF(ISNUMBER(A1983),COUNTIF(Calculations!A:A, A1983),"")</f>
        <v/>
      </c>
      <c r="F1983" s="12" t="str">
        <f t="shared" si="190"/>
        <v/>
      </c>
      <c r="G1983" s="12" t="str">
        <f t="shared" si="191"/>
        <v/>
      </c>
    </row>
    <row r="1984" spans="1:7" x14ac:dyDescent="0.25">
      <c r="A1984" s="8" t="str">
        <f t="shared" si="187"/>
        <v/>
      </c>
      <c r="B1984" s="2" t="str">
        <f t="shared" si="188"/>
        <v/>
      </c>
      <c r="C1984" s="2" t="str">
        <f t="shared" si="189"/>
        <v/>
      </c>
      <c r="D1984" s="2" t="str">
        <f>IF(ISNUMBER(A1984),COUNTIF(Calculations!B:B, A1984),"")</f>
        <v/>
      </c>
      <c r="E1984" s="2" t="str">
        <f>IF(ISNUMBER(A1984),COUNTIF(Calculations!A:A, A1984),"")</f>
        <v/>
      </c>
      <c r="F1984" s="12" t="str">
        <f t="shared" si="190"/>
        <v/>
      </c>
      <c r="G1984" s="12" t="str">
        <f t="shared" si="191"/>
        <v/>
      </c>
    </row>
    <row r="1985" spans="1:7" x14ac:dyDescent="0.25">
      <c r="A1985" s="8" t="str">
        <f t="shared" si="187"/>
        <v/>
      </c>
      <c r="B1985" s="2" t="str">
        <f t="shared" si="188"/>
        <v/>
      </c>
      <c r="C1985" s="2" t="str">
        <f t="shared" si="189"/>
        <v/>
      </c>
      <c r="D1985" s="2" t="str">
        <f>IF(ISNUMBER(A1985),COUNTIF(Calculations!B:B, A1985),"")</f>
        <v/>
      </c>
      <c r="E1985" s="2" t="str">
        <f>IF(ISNUMBER(A1985),COUNTIF(Calculations!A:A, A1985),"")</f>
        <v/>
      </c>
      <c r="F1985" s="12" t="str">
        <f t="shared" si="190"/>
        <v/>
      </c>
      <c r="G1985" s="12" t="str">
        <f t="shared" si="191"/>
        <v/>
      </c>
    </row>
    <row r="1986" spans="1:7" x14ac:dyDescent="0.25">
      <c r="A1986" s="8" t="str">
        <f t="shared" si="187"/>
        <v/>
      </c>
      <c r="B1986" s="2" t="str">
        <f t="shared" si="188"/>
        <v/>
      </c>
      <c r="C1986" s="2" t="str">
        <f t="shared" si="189"/>
        <v/>
      </c>
      <c r="D1986" s="2" t="str">
        <f>IF(ISNUMBER(A1986),COUNTIF(Calculations!B:B, A1986),"")</f>
        <v/>
      </c>
      <c r="E1986" s="2" t="str">
        <f>IF(ISNUMBER(A1986),COUNTIF(Calculations!A:A, A1986),"")</f>
        <v/>
      </c>
      <c r="F1986" s="12" t="str">
        <f t="shared" si="190"/>
        <v/>
      </c>
      <c r="G1986" s="12" t="str">
        <f t="shared" si="191"/>
        <v/>
      </c>
    </row>
    <row r="1987" spans="1:7" x14ac:dyDescent="0.25">
      <c r="A1987" s="8" t="str">
        <f t="shared" si="187"/>
        <v/>
      </c>
      <c r="B1987" s="2" t="str">
        <f t="shared" si="188"/>
        <v/>
      </c>
      <c r="C1987" s="2" t="str">
        <f t="shared" si="189"/>
        <v/>
      </c>
      <c r="D1987" s="2" t="str">
        <f>IF(ISNUMBER(A1987),COUNTIF(Calculations!B:B, A1987),"")</f>
        <v/>
      </c>
      <c r="E1987" s="2" t="str">
        <f>IF(ISNUMBER(A1987),COUNTIF(Calculations!A:A, A1987),"")</f>
        <v/>
      </c>
      <c r="F1987" s="12" t="str">
        <f t="shared" si="190"/>
        <v/>
      </c>
      <c r="G1987" s="12" t="str">
        <f t="shared" si="191"/>
        <v/>
      </c>
    </row>
    <row r="1988" spans="1:7" x14ac:dyDescent="0.25">
      <c r="A1988" s="8" t="str">
        <f t="shared" si="187"/>
        <v/>
      </c>
      <c r="B1988" s="2" t="str">
        <f t="shared" si="188"/>
        <v/>
      </c>
      <c r="C1988" s="2" t="str">
        <f t="shared" si="189"/>
        <v/>
      </c>
      <c r="D1988" s="2" t="str">
        <f>IF(ISNUMBER(A1988),COUNTIF(Calculations!B:B, A1988),"")</f>
        <v/>
      </c>
      <c r="E1988" s="2" t="str">
        <f>IF(ISNUMBER(A1988),COUNTIF(Calculations!A:A, A1988),"")</f>
        <v/>
      </c>
      <c r="F1988" s="12" t="str">
        <f t="shared" si="190"/>
        <v/>
      </c>
      <c r="G1988" s="12" t="str">
        <f t="shared" si="191"/>
        <v/>
      </c>
    </row>
    <row r="1989" spans="1:7" x14ac:dyDescent="0.25">
      <c r="A1989" s="8" t="str">
        <f t="shared" si="187"/>
        <v/>
      </c>
      <c r="B1989" s="2" t="str">
        <f t="shared" si="188"/>
        <v/>
      </c>
      <c r="C1989" s="2" t="str">
        <f t="shared" si="189"/>
        <v/>
      </c>
      <c r="D1989" s="2" t="str">
        <f>IF(ISNUMBER(A1989),COUNTIF(Calculations!B:B, A1989),"")</f>
        <v/>
      </c>
      <c r="E1989" s="2" t="str">
        <f>IF(ISNUMBER(A1989),COUNTIF(Calculations!A:A, A1989),"")</f>
        <v/>
      </c>
      <c r="F1989" s="12" t="str">
        <f t="shared" si="190"/>
        <v/>
      </c>
      <c r="G1989" s="12" t="str">
        <f t="shared" si="191"/>
        <v/>
      </c>
    </row>
    <row r="1990" spans="1:7" x14ac:dyDescent="0.25">
      <c r="A1990" s="8" t="str">
        <f t="shared" si="187"/>
        <v/>
      </c>
      <c r="B1990" s="2" t="str">
        <f t="shared" si="188"/>
        <v/>
      </c>
      <c r="C1990" s="2" t="str">
        <f t="shared" si="189"/>
        <v/>
      </c>
      <c r="D1990" s="2" t="str">
        <f>IF(ISNUMBER(A1990),COUNTIF(Calculations!B:B, A1990),"")</f>
        <v/>
      </c>
      <c r="E1990" s="2" t="str">
        <f>IF(ISNUMBER(A1990),COUNTIF(Calculations!A:A, A1990),"")</f>
        <v/>
      </c>
      <c r="F1990" s="12" t="str">
        <f t="shared" si="190"/>
        <v/>
      </c>
      <c r="G1990" s="12" t="str">
        <f t="shared" si="191"/>
        <v/>
      </c>
    </row>
    <row r="1991" spans="1:7" x14ac:dyDescent="0.25">
      <c r="A1991" s="8" t="str">
        <f t="shared" si="187"/>
        <v/>
      </c>
      <c r="B1991" s="2" t="str">
        <f t="shared" si="188"/>
        <v/>
      </c>
      <c r="C1991" s="2" t="str">
        <f t="shared" si="189"/>
        <v/>
      </c>
      <c r="D1991" s="2" t="str">
        <f>IF(ISNUMBER(A1991),COUNTIF(Calculations!B:B, A1991),"")</f>
        <v/>
      </c>
      <c r="E1991" s="2" t="str">
        <f>IF(ISNUMBER(A1991),COUNTIF(Calculations!A:A, A1991),"")</f>
        <v/>
      </c>
      <c r="F1991" s="12" t="str">
        <f t="shared" si="190"/>
        <v/>
      </c>
      <c r="G1991" s="12" t="str">
        <f t="shared" si="191"/>
        <v/>
      </c>
    </row>
    <row r="1992" spans="1:7" x14ac:dyDescent="0.25">
      <c r="A1992" s="8" t="str">
        <f t="shared" si="187"/>
        <v/>
      </c>
      <c r="B1992" s="2" t="str">
        <f t="shared" si="188"/>
        <v/>
      </c>
      <c r="C1992" s="2" t="str">
        <f t="shared" si="189"/>
        <v/>
      </c>
      <c r="D1992" s="2" t="str">
        <f>IF(ISNUMBER(A1992),COUNTIF(Calculations!B:B, A1992),"")</f>
        <v/>
      </c>
      <c r="E1992" s="2" t="str">
        <f>IF(ISNUMBER(A1992),COUNTIF(Calculations!A:A, A1992),"")</f>
        <v/>
      </c>
      <c r="F1992" s="12" t="str">
        <f t="shared" si="190"/>
        <v/>
      </c>
      <c r="G1992" s="12" t="str">
        <f t="shared" si="191"/>
        <v/>
      </c>
    </row>
    <row r="1993" spans="1:7" x14ac:dyDescent="0.25">
      <c r="A1993" s="8" t="str">
        <f t="shared" si="187"/>
        <v/>
      </c>
      <c r="B1993" s="2" t="str">
        <f t="shared" si="188"/>
        <v/>
      </c>
      <c r="C1993" s="2" t="str">
        <f t="shared" si="189"/>
        <v/>
      </c>
      <c r="D1993" s="2" t="str">
        <f>IF(ISNUMBER(A1993),COUNTIF(Calculations!B:B, A1993),"")</f>
        <v/>
      </c>
      <c r="E1993" s="2" t="str">
        <f>IF(ISNUMBER(A1993),COUNTIF(Calculations!A:A, A1993),"")</f>
        <v/>
      </c>
      <c r="F1993" s="12" t="str">
        <f t="shared" si="190"/>
        <v/>
      </c>
      <c r="G1993" s="12" t="str">
        <f t="shared" si="191"/>
        <v/>
      </c>
    </row>
    <row r="1994" spans="1:7" x14ac:dyDescent="0.25">
      <c r="A1994" s="8" t="str">
        <f t="shared" si="187"/>
        <v/>
      </c>
      <c r="B1994" s="2" t="str">
        <f t="shared" si="188"/>
        <v/>
      </c>
      <c r="C1994" s="2" t="str">
        <f t="shared" si="189"/>
        <v/>
      </c>
      <c r="D1994" s="2" t="str">
        <f>IF(ISNUMBER(A1994),COUNTIF(Calculations!B:B, A1994),"")</f>
        <v/>
      </c>
      <c r="E1994" s="2" t="str">
        <f>IF(ISNUMBER(A1994),COUNTIF(Calculations!A:A, A1994),"")</f>
        <v/>
      </c>
      <c r="F1994" s="12" t="str">
        <f t="shared" si="190"/>
        <v/>
      </c>
      <c r="G1994" s="12" t="str">
        <f t="shared" si="191"/>
        <v/>
      </c>
    </row>
    <row r="1995" spans="1:7" x14ac:dyDescent="0.25">
      <c r="A1995" s="8" t="str">
        <f t="shared" si="187"/>
        <v/>
      </c>
      <c r="B1995" s="2" t="str">
        <f t="shared" si="188"/>
        <v/>
      </c>
      <c r="C1995" s="2" t="str">
        <f t="shared" si="189"/>
        <v/>
      </c>
      <c r="D1995" s="2" t="str">
        <f>IF(ISNUMBER(A1995),COUNTIF(Calculations!B:B, A1995),"")</f>
        <v/>
      </c>
      <c r="E1995" s="2" t="str">
        <f>IF(ISNUMBER(A1995),COUNTIF(Calculations!A:A, A1995),"")</f>
        <v/>
      </c>
      <c r="F1995" s="12" t="str">
        <f t="shared" si="190"/>
        <v/>
      </c>
      <c r="G1995" s="12" t="str">
        <f t="shared" si="191"/>
        <v/>
      </c>
    </row>
    <row r="1996" spans="1:7" x14ac:dyDescent="0.25">
      <c r="A1996" s="8" t="str">
        <f t="shared" si="187"/>
        <v/>
      </c>
      <c r="B1996" s="2" t="str">
        <f t="shared" si="188"/>
        <v/>
      </c>
      <c r="C1996" s="2" t="str">
        <f t="shared" si="189"/>
        <v/>
      </c>
      <c r="D1996" s="2" t="str">
        <f>IF(ISNUMBER(A1996),COUNTIF(Calculations!B:B, A1996),"")</f>
        <v/>
      </c>
      <c r="E1996" s="2" t="str">
        <f>IF(ISNUMBER(A1996),COUNTIF(Calculations!A:A, A1996),"")</f>
        <v/>
      </c>
      <c r="F1996" s="12" t="str">
        <f t="shared" si="190"/>
        <v/>
      </c>
      <c r="G1996" s="12" t="str">
        <f t="shared" si="191"/>
        <v/>
      </c>
    </row>
    <row r="1997" spans="1:7" x14ac:dyDescent="0.25">
      <c r="A1997" s="8" t="str">
        <f t="shared" si="187"/>
        <v/>
      </c>
      <c r="B1997" s="2" t="str">
        <f t="shared" si="188"/>
        <v/>
      </c>
      <c r="C1997" s="2" t="str">
        <f t="shared" si="189"/>
        <v/>
      </c>
      <c r="D1997" s="2" t="str">
        <f>IF(ISNUMBER(A1997),COUNTIF(Calculations!B:B, A1997),"")</f>
        <v/>
      </c>
      <c r="E1997" s="2" t="str">
        <f>IF(ISNUMBER(A1997),COUNTIF(Calculations!A:A, A1997),"")</f>
        <v/>
      </c>
      <c r="F1997" s="12" t="str">
        <f t="shared" si="190"/>
        <v/>
      </c>
      <c r="G1997" s="12" t="str">
        <f t="shared" si="191"/>
        <v/>
      </c>
    </row>
    <row r="1998" spans="1:7" x14ac:dyDescent="0.25">
      <c r="A1998" s="8" t="str">
        <f t="shared" si="187"/>
        <v/>
      </c>
      <c r="B1998" s="2" t="str">
        <f t="shared" si="188"/>
        <v/>
      </c>
      <c r="C1998" s="2" t="str">
        <f t="shared" si="189"/>
        <v/>
      </c>
      <c r="D1998" s="2" t="str">
        <f>IF(ISNUMBER(A1998),COUNTIF(Calculations!B:B, A1998),"")</f>
        <v/>
      </c>
      <c r="E1998" s="2" t="str">
        <f>IF(ISNUMBER(A1998),COUNTIF(Calculations!A:A, A1998),"")</f>
        <v/>
      </c>
      <c r="F1998" s="12" t="str">
        <f t="shared" si="190"/>
        <v/>
      </c>
      <c r="G1998" s="12" t="str">
        <f t="shared" si="191"/>
        <v/>
      </c>
    </row>
    <row r="1999" spans="1:7" x14ac:dyDescent="0.25">
      <c r="A1999" s="8" t="str">
        <f t="shared" si="187"/>
        <v/>
      </c>
      <c r="B1999" s="2" t="str">
        <f t="shared" si="188"/>
        <v/>
      </c>
      <c r="C1999" s="2" t="str">
        <f t="shared" si="189"/>
        <v/>
      </c>
      <c r="D1999" s="2" t="str">
        <f>IF(ISNUMBER(A1999),COUNTIF(Calculations!B:B, A1999),"")</f>
        <v/>
      </c>
      <c r="E1999" s="2" t="str">
        <f>IF(ISNUMBER(A1999),COUNTIF(Calculations!A:A, A1999),"")</f>
        <v/>
      </c>
      <c r="F1999" s="12" t="str">
        <f t="shared" si="190"/>
        <v/>
      </c>
      <c r="G1999" s="12" t="str">
        <f t="shared" si="191"/>
        <v/>
      </c>
    </row>
    <row r="2000" spans="1:7" x14ac:dyDescent="0.25">
      <c r="A2000" s="8" t="str">
        <f t="shared" si="187"/>
        <v/>
      </c>
      <c r="B2000" s="2" t="str">
        <f t="shared" si="188"/>
        <v/>
      </c>
      <c r="C2000" s="2" t="str">
        <f t="shared" si="189"/>
        <v/>
      </c>
      <c r="D2000" s="2" t="str">
        <f>IF(ISNUMBER(A2000),COUNTIF(Calculations!B:B, A2000),"")</f>
        <v/>
      </c>
      <c r="E2000" s="2" t="str">
        <f>IF(ISNUMBER(A2000),COUNTIF(Calculations!A:A, A2000),"")</f>
        <v/>
      </c>
      <c r="F2000" s="12" t="str">
        <f t="shared" si="190"/>
        <v/>
      </c>
      <c r="G2000" s="12" t="str">
        <f t="shared" si="191"/>
        <v/>
      </c>
    </row>
    <row r="2001" spans="1:7" x14ac:dyDescent="0.25">
      <c r="A2001" s="8" t="str">
        <f t="shared" si="187"/>
        <v/>
      </c>
      <c r="B2001" s="2" t="str">
        <f t="shared" si="188"/>
        <v/>
      </c>
      <c r="C2001" s="2" t="str">
        <f t="shared" si="189"/>
        <v/>
      </c>
      <c r="D2001" s="2" t="str">
        <f>IF(ISNUMBER(A2001),COUNTIF(Calculations!B:B, A2001),"")</f>
        <v/>
      </c>
      <c r="E2001" s="2" t="str">
        <f>IF(ISNUMBER(A2001),COUNTIF(Calculations!A:A, A2001),"")</f>
        <v/>
      </c>
      <c r="F2001" s="12" t="str">
        <f t="shared" si="190"/>
        <v/>
      </c>
      <c r="G2001" s="12" t="str">
        <f t="shared" si="191"/>
        <v/>
      </c>
    </row>
    <row r="2002" spans="1:7" x14ac:dyDescent="0.25">
      <c r="A2002" s="8" t="str">
        <f t="shared" si="187"/>
        <v/>
      </c>
      <c r="B2002" s="2" t="str">
        <f t="shared" si="188"/>
        <v/>
      </c>
      <c r="C2002" s="2" t="str">
        <f t="shared" si="189"/>
        <v/>
      </c>
      <c r="D2002" s="2" t="str">
        <f>IF(ISNUMBER(A2002),COUNTIF(Calculations!B:B, A2002),"")</f>
        <v/>
      </c>
      <c r="E2002" s="2" t="str">
        <f>IF(ISNUMBER(A2002),COUNTIF(Calculations!A:A, A2002),"")</f>
        <v/>
      </c>
      <c r="F2002" s="12" t="str">
        <f t="shared" si="190"/>
        <v/>
      </c>
      <c r="G2002" s="12" t="str">
        <f t="shared" si="191"/>
        <v/>
      </c>
    </row>
    <row r="2003" spans="1:7" x14ac:dyDescent="0.25">
      <c r="A2003" s="8" t="str">
        <f t="shared" si="187"/>
        <v/>
      </c>
      <c r="B2003" s="2" t="str">
        <f t="shared" si="188"/>
        <v/>
      </c>
      <c r="C2003" s="2" t="str">
        <f t="shared" si="189"/>
        <v/>
      </c>
      <c r="D2003" s="2" t="str">
        <f>IF(ISNUMBER(A2003),COUNTIF(Calculations!B:B, A2003),"")</f>
        <v/>
      </c>
      <c r="E2003" s="2" t="str">
        <f>IF(ISNUMBER(A2003),COUNTIF(Calculations!A:A, A2003),"")</f>
        <v/>
      </c>
      <c r="F2003" s="12" t="str">
        <f t="shared" si="190"/>
        <v/>
      </c>
      <c r="G2003" s="12" t="str">
        <f t="shared" si="191"/>
        <v/>
      </c>
    </row>
    <row r="2004" spans="1:7" x14ac:dyDescent="0.25">
      <c r="A2004" s="8" t="str">
        <f t="shared" si="187"/>
        <v/>
      </c>
      <c r="B2004" s="2" t="str">
        <f t="shared" si="188"/>
        <v/>
      </c>
      <c r="C2004" s="2" t="str">
        <f t="shared" si="189"/>
        <v/>
      </c>
      <c r="D2004" s="2" t="str">
        <f>IF(ISNUMBER(A2004),COUNTIF(Calculations!B:B, A2004),"")</f>
        <v/>
      </c>
      <c r="E2004" s="2" t="str">
        <f>IF(ISNUMBER(A2004),COUNTIF(Calculations!A:A, A2004),"")</f>
        <v/>
      </c>
      <c r="F2004" s="12" t="str">
        <f t="shared" si="190"/>
        <v/>
      </c>
      <c r="G2004" s="12" t="str">
        <f t="shared" si="191"/>
        <v/>
      </c>
    </row>
    <row r="2005" spans="1:7" x14ac:dyDescent="0.25">
      <c r="A2005" s="8" t="str">
        <f t="shared" si="187"/>
        <v/>
      </c>
      <c r="B2005" s="2" t="str">
        <f t="shared" si="188"/>
        <v/>
      </c>
      <c r="C2005" s="2" t="str">
        <f t="shared" si="189"/>
        <v/>
      </c>
      <c r="D2005" s="2" t="str">
        <f>IF(ISNUMBER(A2005),COUNTIF(Calculations!B:B, A2005),"")</f>
        <v/>
      </c>
      <c r="E2005" s="2" t="str">
        <f>IF(ISNUMBER(A2005),COUNTIF(Calculations!A:A, A2005),"")</f>
        <v/>
      </c>
      <c r="F2005" s="12" t="str">
        <f t="shared" si="190"/>
        <v/>
      </c>
      <c r="G2005" s="12" t="str">
        <f t="shared" si="191"/>
        <v/>
      </c>
    </row>
    <row r="2006" spans="1:7" x14ac:dyDescent="0.25">
      <c r="A2006" s="8" t="str">
        <f t="shared" si="187"/>
        <v/>
      </c>
      <c r="B2006" s="2" t="str">
        <f t="shared" si="188"/>
        <v/>
      </c>
      <c r="C2006" s="2" t="str">
        <f t="shared" si="189"/>
        <v/>
      </c>
      <c r="D2006" s="2" t="str">
        <f>IF(ISNUMBER(A2006),COUNTIF(Calculations!B:B, A2006),"")</f>
        <v/>
      </c>
      <c r="E2006" s="2" t="str">
        <f>IF(ISNUMBER(A2006),COUNTIF(Calculations!A:A, A2006),"")</f>
        <v/>
      </c>
      <c r="F2006" s="12" t="str">
        <f t="shared" si="190"/>
        <v/>
      </c>
      <c r="G2006" s="12" t="str">
        <f t="shared" si="191"/>
        <v/>
      </c>
    </row>
    <row r="2007" spans="1:7" x14ac:dyDescent="0.25">
      <c r="A2007" s="8" t="str">
        <f t="shared" si="187"/>
        <v/>
      </c>
      <c r="B2007" s="2" t="str">
        <f t="shared" si="188"/>
        <v/>
      </c>
      <c r="C2007" s="2" t="str">
        <f t="shared" si="189"/>
        <v/>
      </c>
      <c r="D2007" s="2" t="str">
        <f>IF(ISNUMBER(A2007),COUNTIF(Calculations!B:B, A2007),"")</f>
        <v/>
      </c>
      <c r="E2007" s="2" t="str">
        <f>IF(ISNUMBER(A2007),COUNTIF(Calculations!A:A, A2007),"")</f>
        <v/>
      </c>
      <c r="F2007" s="12" t="str">
        <f t="shared" si="190"/>
        <v/>
      </c>
      <c r="G2007" s="12" t="str">
        <f t="shared" si="191"/>
        <v/>
      </c>
    </row>
    <row r="2008" spans="1:7" x14ac:dyDescent="0.25">
      <c r="A2008" s="8" t="str">
        <f t="shared" si="187"/>
        <v/>
      </c>
      <c r="B2008" s="2" t="str">
        <f t="shared" si="188"/>
        <v/>
      </c>
      <c r="C2008" s="2" t="str">
        <f t="shared" si="189"/>
        <v/>
      </c>
      <c r="D2008" s="2" t="str">
        <f>IF(ISNUMBER(A2008),COUNTIF(Calculations!B:B, A2008),"")</f>
        <v/>
      </c>
      <c r="E2008" s="2" t="str">
        <f>IF(ISNUMBER(A2008),COUNTIF(Calculations!A:A, A2008),"")</f>
        <v/>
      </c>
      <c r="F2008" s="12" t="str">
        <f t="shared" si="190"/>
        <v/>
      </c>
      <c r="G2008" s="12" t="str">
        <f t="shared" si="191"/>
        <v/>
      </c>
    </row>
    <row r="2009" spans="1:7" x14ac:dyDescent="0.25">
      <c r="A2009" s="8" t="str">
        <f t="shared" si="187"/>
        <v/>
      </c>
      <c r="B2009" s="2" t="str">
        <f t="shared" si="188"/>
        <v/>
      </c>
      <c r="C2009" s="2" t="str">
        <f t="shared" si="189"/>
        <v/>
      </c>
      <c r="D2009" s="2" t="str">
        <f>IF(ISNUMBER(A2009),COUNTIF(Calculations!B:B, A2009),"")</f>
        <v/>
      </c>
      <c r="E2009" s="2" t="str">
        <f>IF(ISNUMBER(A2009),COUNTIF(Calculations!A:A, A2009),"")</f>
        <v/>
      </c>
      <c r="F2009" s="12" t="str">
        <f t="shared" si="190"/>
        <v/>
      </c>
      <c r="G2009" s="12" t="str">
        <f t="shared" si="191"/>
        <v/>
      </c>
    </row>
    <row r="2010" spans="1:7" x14ac:dyDescent="0.25">
      <c r="A2010" s="8" t="str">
        <f t="shared" si="187"/>
        <v/>
      </c>
      <c r="B2010" s="2" t="str">
        <f t="shared" si="188"/>
        <v/>
      </c>
      <c r="C2010" s="2" t="str">
        <f t="shared" si="189"/>
        <v/>
      </c>
      <c r="D2010" s="2" t="str">
        <f>IF(ISNUMBER(A2010),COUNTIF(Calculations!B:B, A2010),"")</f>
        <v/>
      </c>
      <c r="E2010" s="2" t="str">
        <f>IF(ISNUMBER(A2010),COUNTIF(Calculations!A:A, A2010),"")</f>
        <v/>
      </c>
      <c r="F2010" s="12" t="str">
        <f t="shared" si="190"/>
        <v/>
      </c>
      <c r="G2010" s="12" t="str">
        <f t="shared" si="191"/>
        <v/>
      </c>
    </row>
    <row r="2011" spans="1:7" x14ac:dyDescent="0.25">
      <c r="A2011" s="8" t="str">
        <f t="shared" si="187"/>
        <v/>
      </c>
      <c r="B2011" s="2" t="str">
        <f t="shared" si="188"/>
        <v/>
      </c>
      <c r="C2011" s="2" t="str">
        <f t="shared" si="189"/>
        <v/>
      </c>
      <c r="D2011" s="2" t="str">
        <f>IF(ISNUMBER(A2011),COUNTIF(Calculations!B:B, A2011),"")</f>
        <v/>
      </c>
      <c r="E2011" s="2" t="str">
        <f>IF(ISNUMBER(A2011),COUNTIF(Calculations!A:A, A2011),"")</f>
        <v/>
      </c>
      <c r="F2011" s="12" t="str">
        <f t="shared" si="190"/>
        <v/>
      </c>
      <c r="G2011" s="12" t="str">
        <f t="shared" si="191"/>
        <v/>
      </c>
    </row>
    <row r="2012" spans="1:7" x14ac:dyDescent="0.25">
      <c r="A2012" s="8" t="str">
        <f t="shared" si="187"/>
        <v/>
      </c>
      <c r="B2012" s="2" t="str">
        <f t="shared" si="188"/>
        <v/>
      </c>
      <c r="C2012" s="2" t="str">
        <f t="shared" si="189"/>
        <v/>
      </c>
      <c r="D2012" s="2" t="str">
        <f>IF(ISNUMBER(A2012),COUNTIF(Calculations!B:B, A2012),"")</f>
        <v/>
      </c>
      <c r="E2012" s="2" t="str">
        <f>IF(ISNUMBER(A2012),COUNTIF(Calculations!A:A, A2012),"")</f>
        <v/>
      </c>
      <c r="F2012" s="12" t="str">
        <f t="shared" si="190"/>
        <v/>
      </c>
      <c r="G2012" s="12" t="str">
        <f t="shared" si="191"/>
        <v/>
      </c>
    </row>
    <row r="2013" spans="1:7" x14ac:dyDescent="0.25">
      <c r="A2013" s="8" t="str">
        <f t="shared" si="187"/>
        <v/>
      </c>
      <c r="B2013" s="2" t="str">
        <f t="shared" si="188"/>
        <v/>
      </c>
      <c r="C2013" s="2" t="str">
        <f t="shared" si="189"/>
        <v/>
      </c>
      <c r="D2013" s="2" t="str">
        <f>IF(ISNUMBER(A2013),COUNTIF(Calculations!B:B, A2013),"")</f>
        <v/>
      </c>
      <c r="E2013" s="2" t="str">
        <f>IF(ISNUMBER(A2013),COUNTIF(Calculations!A:A, A2013),"")</f>
        <v/>
      </c>
      <c r="F2013" s="12" t="str">
        <f t="shared" si="190"/>
        <v/>
      </c>
      <c r="G2013" s="12" t="str">
        <f t="shared" si="191"/>
        <v/>
      </c>
    </row>
    <row r="2014" spans="1:7" x14ac:dyDescent="0.25">
      <c r="A2014" s="8" t="str">
        <f t="shared" si="187"/>
        <v/>
      </c>
      <c r="B2014" s="2" t="str">
        <f t="shared" si="188"/>
        <v/>
      </c>
      <c r="C2014" s="2" t="str">
        <f t="shared" si="189"/>
        <v/>
      </c>
      <c r="D2014" s="2" t="str">
        <f>IF(ISNUMBER(A2014),COUNTIF(Calculations!B:B, A2014),"")</f>
        <v/>
      </c>
      <c r="E2014" s="2" t="str">
        <f>IF(ISNUMBER(A2014),COUNTIF(Calculations!A:A, A2014),"")</f>
        <v/>
      </c>
      <c r="F2014" s="12" t="str">
        <f t="shared" si="190"/>
        <v/>
      </c>
      <c r="G2014" s="12" t="str">
        <f t="shared" si="191"/>
        <v/>
      </c>
    </row>
    <row r="2015" spans="1:7" x14ac:dyDescent="0.25">
      <c r="A2015" s="8" t="str">
        <f t="shared" si="187"/>
        <v/>
      </c>
      <c r="B2015" s="2" t="str">
        <f t="shared" si="188"/>
        <v/>
      </c>
      <c r="C2015" s="2" t="str">
        <f t="shared" si="189"/>
        <v/>
      </c>
      <c r="D2015" s="2" t="str">
        <f>IF(ISNUMBER(A2015),COUNTIF(Calculations!B:B, A2015),"")</f>
        <v/>
      </c>
      <c r="E2015" s="2" t="str">
        <f>IF(ISNUMBER(A2015),COUNTIF(Calculations!A:A, A2015),"")</f>
        <v/>
      </c>
      <c r="F2015" s="12" t="str">
        <f t="shared" si="190"/>
        <v/>
      </c>
      <c r="G2015" s="12" t="str">
        <f t="shared" si="191"/>
        <v/>
      </c>
    </row>
    <row r="2016" spans="1:7" x14ac:dyDescent="0.25">
      <c r="A2016" s="8" t="str">
        <f t="shared" si="187"/>
        <v/>
      </c>
      <c r="B2016" s="2" t="str">
        <f t="shared" si="188"/>
        <v/>
      </c>
      <c r="C2016" s="2" t="str">
        <f t="shared" si="189"/>
        <v/>
      </c>
      <c r="D2016" s="2" t="str">
        <f>IF(ISNUMBER(A2016),COUNTIF(Calculations!B:B, A2016),"")</f>
        <v/>
      </c>
      <c r="E2016" s="2" t="str">
        <f>IF(ISNUMBER(A2016),COUNTIF(Calculations!A:A, A2016),"")</f>
        <v/>
      </c>
      <c r="F2016" s="12" t="str">
        <f t="shared" si="190"/>
        <v/>
      </c>
      <c r="G2016" s="12" t="str">
        <f t="shared" si="191"/>
        <v/>
      </c>
    </row>
    <row r="2017" spans="1:7" x14ac:dyDescent="0.25">
      <c r="A2017" s="8" t="str">
        <f t="shared" si="187"/>
        <v/>
      </c>
      <c r="B2017" s="2" t="str">
        <f t="shared" si="188"/>
        <v/>
      </c>
      <c r="C2017" s="2" t="str">
        <f t="shared" si="189"/>
        <v/>
      </c>
      <c r="D2017" s="2" t="str">
        <f>IF(ISNUMBER(A2017),COUNTIF(Calculations!B:B, A2017),"")</f>
        <v/>
      </c>
      <c r="E2017" s="2" t="str">
        <f>IF(ISNUMBER(A2017),COUNTIF(Calculations!A:A, A2017),"")</f>
        <v/>
      </c>
      <c r="F2017" s="12" t="str">
        <f t="shared" si="190"/>
        <v/>
      </c>
      <c r="G2017" s="12" t="str">
        <f t="shared" si="191"/>
        <v/>
      </c>
    </row>
    <row r="2018" spans="1:7" x14ac:dyDescent="0.25">
      <c r="A2018" s="8" t="str">
        <f t="shared" si="187"/>
        <v/>
      </c>
      <c r="B2018" s="2" t="str">
        <f t="shared" si="188"/>
        <v/>
      </c>
      <c r="C2018" s="2" t="str">
        <f t="shared" si="189"/>
        <v/>
      </c>
      <c r="D2018" s="2" t="str">
        <f>IF(ISNUMBER(A2018),COUNTIF(Calculations!B:B, A2018),"")</f>
        <v/>
      </c>
      <c r="E2018" s="2" t="str">
        <f>IF(ISNUMBER(A2018),COUNTIF(Calculations!A:A, A2018),"")</f>
        <v/>
      </c>
      <c r="F2018" s="12" t="str">
        <f t="shared" si="190"/>
        <v/>
      </c>
      <c r="G2018" s="12" t="str">
        <f t="shared" si="191"/>
        <v/>
      </c>
    </row>
    <row r="2019" spans="1:7" x14ac:dyDescent="0.25">
      <c r="A2019" s="8" t="str">
        <f t="shared" si="187"/>
        <v/>
      </c>
      <c r="B2019" s="2" t="str">
        <f t="shared" si="188"/>
        <v/>
      </c>
      <c r="C2019" s="2" t="str">
        <f t="shared" si="189"/>
        <v/>
      </c>
      <c r="D2019" s="2" t="str">
        <f>IF(ISNUMBER(A2019),COUNTIF(Calculations!B:B, A2019),"")</f>
        <v/>
      </c>
      <c r="E2019" s="2" t="str">
        <f>IF(ISNUMBER(A2019),COUNTIF(Calculations!A:A, A2019),"")</f>
        <v/>
      </c>
      <c r="F2019" s="12" t="str">
        <f t="shared" si="190"/>
        <v/>
      </c>
      <c r="G2019" s="12" t="str">
        <f t="shared" si="191"/>
        <v/>
      </c>
    </row>
    <row r="2020" spans="1:7" x14ac:dyDescent="0.25">
      <c r="A2020" s="8" t="str">
        <f t="shared" ref="A2020:A2083" si="192">IF(ISNUMBER(A2019),IF(A2019+1&lt;=MAX(IndirectStartDates,IndirectCompletedDates),A2019+1,""),"")</f>
        <v/>
      </c>
      <c r="B2020" s="2" t="str">
        <f t="shared" ref="B2020:B2083" si="193">IF(ISNUMBER(A2020),YEAR(A2020)&amp;"-"&amp;TEXT(WEEKNUM(A2020),"00"),"")</f>
        <v/>
      </c>
      <c r="C2020" s="2" t="str">
        <f t="shared" ref="C2020:C2083" si="194">IF(ISNUMBER(A2020),COUNTIFS(IndirectStartDates,"&lt;="&amp;A2020,IndirectCompletedDates,"&gt;"&amp;A2020) + COUNTIFS(IndirectStartDates,"&lt;="&amp;A2020,IndirectCompletedDates,""),"")</f>
        <v/>
      </c>
      <c r="D2020" s="2" t="str">
        <f>IF(ISNUMBER(A2020),COUNTIF(Calculations!B:B, A2020),"")</f>
        <v/>
      </c>
      <c r="E2020" s="2" t="str">
        <f>IF(ISNUMBER(A2020),COUNTIF(Calculations!A:A, A2020),"")</f>
        <v/>
      </c>
      <c r="F2020" s="12" t="str">
        <f t="shared" ref="F2020:F2083" si="195">IF(ISNUMBER(A2020),F2019 + D2020,"")</f>
        <v/>
      </c>
      <c r="G2020" s="12" t="str">
        <f t="shared" ref="G2020:G2083" si="196">IF(ISNUMBER(A2020),G2019 + E2020,"")</f>
        <v/>
      </c>
    </row>
    <row r="2021" spans="1:7" x14ac:dyDescent="0.25">
      <c r="A2021" s="8" t="str">
        <f t="shared" si="192"/>
        <v/>
      </c>
      <c r="B2021" s="2" t="str">
        <f t="shared" si="193"/>
        <v/>
      </c>
      <c r="C2021" s="2" t="str">
        <f t="shared" si="194"/>
        <v/>
      </c>
      <c r="D2021" s="2" t="str">
        <f>IF(ISNUMBER(A2021),COUNTIF(Calculations!B:B, A2021),"")</f>
        <v/>
      </c>
      <c r="E2021" s="2" t="str">
        <f>IF(ISNUMBER(A2021),COUNTIF(Calculations!A:A, A2021),"")</f>
        <v/>
      </c>
      <c r="F2021" s="12" t="str">
        <f t="shared" si="195"/>
        <v/>
      </c>
      <c r="G2021" s="12" t="str">
        <f t="shared" si="196"/>
        <v/>
      </c>
    </row>
    <row r="2022" spans="1:7" x14ac:dyDescent="0.25">
      <c r="A2022" s="8" t="str">
        <f t="shared" si="192"/>
        <v/>
      </c>
      <c r="B2022" s="2" t="str">
        <f t="shared" si="193"/>
        <v/>
      </c>
      <c r="C2022" s="2" t="str">
        <f t="shared" si="194"/>
        <v/>
      </c>
      <c r="D2022" s="2" t="str">
        <f>IF(ISNUMBER(A2022),COUNTIF(Calculations!B:B, A2022),"")</f>
        <v/>
      </c>
      <c r="E2022" s="2" t="str">
        <f>IF(ISNUMBER(A2022),COUNTIF(Calculations!A:A, A2022),"")</f>
        <v/>
      </c>
      <c r="F2022" s="12" t="str">
        <f t="shared" si="195"/>
        <v/>
      </c>
      <c r="G2022" s="12" t="str">
        <f t="shared" si="196"/>
        <v/>
      </c>
    </row>
    <row r="2023" spans="1:7" x14ac:dyDescent="0.25">
      <c r="A2023" s="8" t="str">
        <f t="shared" si="192"/>
        <v/>
      </c>
      <c r="B2023" s="2" t="str">
        <f t="shared" si="193"/>
        <v/>
      </c>
      <c r="C2023" s="2" t="str">
        <f t="shared" si="194"/>
        <v/>
      </c>
      <c r="D2023" s="2" t="str">
        <f>IF(ISNUMBER(A2023),COUNTIF(Calculations!B:B, A2023),"")</f>
        <v/>
      </c>
      <c r="E2023" s="2" t="str">
        <f>IF(ISNUMBER(A2023),COUNTIF(Calculations!A:A, A2023),"")</f>
        <v/>
      </c>
      <c r="F2023" s="12" t="str">
        <f t="shared" si="195"/>
        <v/>
      </c>
      <c r="G2023" s="12" t="str">
        <f t="shared" si="196"/>
        <v/>
      </c>
    </row>
    <row r="2024" spans="1:7" x14ac:dyDescent="0.25">
      <c r="A2024" s="8" t="str">
        <f t="shared" si="192"/>
        <v/>
      </c>
      <c r="B2024" s="2" t="str">
        <f t="shared" si="193"/>
        <v/>
      </c>
      <c r="C2024" s="2" t="str">
        <f t="shared" si="194"/>
        <v/>
      </c>
      <c r="D2024" s="2" t="str">
        <f>IF(ISNUMBER(A2024),COUNTIF(Calculations!B:B, A2024),"")</f>
        <v/>
      </c>
      <c r="E2024" s="2" t="str">
        <f>IF(ISNUMBER(A2024),COUNTIF(Calculations!A:A, A2024),"")</f>
        <v/>
      </c>
      <c r="F2024" s="12" t="str">
        <f t="shared" si="195"/>
        <v/>
      </c>
      <c r="G2024" s="12" t="str">
        <f t="shared" si="196"/>
        <v/>
      </c>
    </row>
    <row r="2025" spans="1:7" x14ac:dyDescent="0.25">
      <c r="A2025" s="8" t="str">
        <f t="shared" si="192"/>
        <v/>
      </c>
      <c r="B2025" s="2" t="str">
        <f t="shared" si="193"/>
        <v/>
      </c>
      <c r="C2025" s="2" t="str">
        <f t="shared" si="194"/>
        <v/>
      </c>
      <c r="D2025" s="2" t="str">
        <f>IF(ISNUMBER(A2025),COUNTIF(Calculations!B:B, A2025),"")</f>
        <v/>
      </c>
      <c r="E2025" s="2" t="str">
        <f>IF(ISNUMBER(A2025),COUNTIF(Calculations!A:A, A2025),"")</f>
        <v/>
      </c>
      <c r="F2025" s="12" t="str">
        <f t="shared" si="195"/>
        <v/>
      </c>
      <c r="G2025" s="12" t="str">
        <f t="shared" si="196"/>
        <v/>
      </c>
    </row>
    <row r="2026" spans="1:7" x14ac:dyDescent="0.25">
      <c r="A2026" s="8" t="str">
        <f t="shared" si="192"/>
        <v/>
      </c>
      <c r="B2026" s="2" t="str">
        <f t="shared" si="193"/>
        <v/>
      </c>
      <c r="C2026" s="2" t="str">
        <f t="shared" si="194"/>
        <v/>
      </c>
      <c r="D2026" s="2" t="str">
        <f>IF(ISNUMBER(A2026),COUNTIF(Calculations!B:B, A2026),"")</f>
        <v/>
      </c>
      <c r="E2026" s="2" t="str">
        <f>IF(ISNUMBER(A2026),COUNTIF(Calculations!A:A, A2026),"")</f>
        <v/>
      </c>
      <c r="F2026" s="12" t="str">
        <f t="shared" si="195"/>
        <v/>
      </c>
      <c r="G2026" s="12" t="str">
        <f t="shared" si="196"/>
        <v/>
      </c>
    </row>
    <row r="2027" spans="1:7" x14ac:dyDescent="0.25">
      <c r="A2027" s="8" t="str">
        <f t="shared" si="192"/>
        <v/>
      </c>
      <c r="B2027" s="2" t="str">
        <f t="shared" si="193"/>
        <v/>
      </c>
      <c r="C2027" s="2" t="str">
        <f t="shared" si="194"/>
        <v/>
      </c>
      <c r="D2027" s="2" t="str">
        <f>IF(ISNUMBER(A2027),COUNTIF(Calculations!B:B, A2027),"")</f>
        <v/>
      </c>
      <c r="E2027" s="2" t="str">
        <f>IF(ISNUMBER(A2027),COUNTIF(Calculations!A:A, A2027),"")</f>
        <v/>
      </c>
      <c r="F2027" s="12" t="str">
        <f t="shared" si="195"/>
        <v/>
      </c>
      <c r="G2027" s="12" t="str">
        <f t="shared" si="196"/>
        <v/>
      </c>
    </row>
    <row r="2028" spans="1:7" x14ac:dyDescent="0.25">
      <c r="A2028" s="8" t="str">
        <f t="shared" si="192"/>
        <v/>
      </c>
      <c r="B2028" s="2" t="str">
        <f t="shared" si="193"/>
        <v/>
      </c>
      <c r="C2028" s="2" t="str">
        <f t="shared" si="194"/>
        <v/>
      </c>
      <c r="D2028" s="2" t="str">
        <f>IF(ISNUMBER(A2028),COUNTIF(Calculations!B:B, A2028),"")</f>
        <v/>
      </c>
      <c r="E2028" s="2" t="str">
        <f>IF(ISNUMBER(A2028),COUNTIF(Calculations!A:A, A2028),"")</f>
        <v/>
      </c>
      <c r="F2028" s="12" t="str">
        <f t="shared" si="195"/>
        <v/>
      </c>
      <c r="G2028" s="12" t="str">
        <f t="shared" si="196"/>
        <v/>
      </c>
    </row>
    <row r="2029" spans="1:7" x14ac:dyDescent="0.25">
      <c r="A2029" s="8" t="str">
        <f t="shared" si="192"/>
        <v/>
      </c>
      <c r="B2029" s="2" t="str">
        <f t="shared" si="193"/>
        <v/>
      </c>
      <c r="C2029" s="2" t="str">
        <f t="shared" si="194"/>
        <v/>
      </c>
      <c r="D2029" s="2" t="str">
        <f>IF(ISNUMBER(A2029),COUNTIF(Calculations!B:B, A2029),"")</f>
        <v/>
      </c>
      <c r="E2029" s="2" t="str">
        <f>IF(ISNUMBER(A2029),COUNTIF(Calculations!A:A, A2029),"")</f>
        <v/>
      </c>
      <c r="F2029" s="12" t="str">
        <f t="shared" si="195"/>
        <v/>
      </c>
      <c r="G2029" s="12" t="str">
        <f t="shared" si="196"/>
        <v/>
      </c>
    </row>
    <row r="2030" spans="1:7" x14ac:dyDescent="0.25">
      <c r="A2030" s="8" t="str">
        <f t="shared" si="192"/>
        <v/>
      </c>
      <c r="B2030" s="2" t="str">
        <f t="shared" si="193"/>
        <v/>
      </c>
      <c r="C2030" s="2" t="str">
        <f t="shared" si="194"/>
        <v/>
      </c>
      <c r="D2030" s="2" t="str">
        <f>IF(ISNUMBER(A2030),COUNTIF(Calculations!B:B, A2030),"")</f>
        <v/>
      </c>
      <c r="E2030" s="2" t="str">
        <f>IF(ISNUMBER(A2030),COUNTIF(Calculations!A:A, A2030),"")</f>
        <v/>
      </c>
      <c r="F2030" s="12" t="str">
        <f t="shared" si="195"/>
        <v/>
      </c>
      <c r="G2030" s="12" t="str">
        <f t="shared" si="196"/>
        <v/>
      </c>
    </row>
    <row r="2031" spans="1:7" x14ac:dyDescent="0.25">
      <c r="A2031" s="8" t="str">
        <f t="shared" si="192"/>
        <v/>
      </c>
      <c r="B2031" s="2" t="str">
        <f t="shared" si="193"/>
        <v/>
      </c>
      <c r="C2031" s="2" t="str">
        <f t="shared" si="194"/>
        <v/>
      </c>
      <c r="D2031" s="2" t="str">
        <f>IF(ISNUMBER(A2031),COUNTIF(Calculations!B:B, A2031),"")</f>
        <v/>
      </c>
      <c r="E2031" s="2" t="str">
        <f>IF(ISNUMBER(A2031),COUNTIF(Calculations!A:A, A2031),"")</f>
        <v/>
      </c>
      <c r="F2031" s="12" t="str">
        <f t="shared" si="195"/>
        <v/>
      </c>
      <c r="G2031" s="12" t="str">
        <f t="shared" si="196"/>
        <v/>
      </c>
    </row>
    <row r="2032" spans="1:7" x14ac:dyDescent="0.25">
      <c r="A2032" s="8" t="str">
        <f t="shared" si="192"/>
        <v/>
      </c>
      <c r="B2032" s="2" t="str">
        <f t="shared" si="193"/>
        <v/>
      </c>
      <c r="C2032" s="2" t="str">
        <f t="shared" si="194"/>
        <v/>
      </c>
      <c r="D2032" s="2" t="str">
        <f>IF(ISNUMBER(A2032),COUNTIF(Calculations!B:B, A2032),"")</f>
        <v/>
      </c>
      <c r="E2032" s="2" t="str">
        <f>IF(ISNUMBER(A2032),COUNTIF(Calculations!A:A, A2032),"")</f>
        <v/>
      </c>
      <c r="F2032" s="12" t="str">
        <f t="shared" si="195"/>
        <v/>
      </c>
      <c r="G2032" s="12" t="str">
        <f t="shared" si="196"/>
        <v/>
      </c>
    </row>
    <row r="2033" spans="1:7" x14ac:dyDescent="0.25">
      <c r="A2033" s="8" t="str">
        <f t="shared" si="192"/>
        <v/>
      </c>
      <c r="B2033" s="2" t="str">
        <f t="shared" si="193"/>
        <v/>
      </c>
      <c r="C2033" s="2" t="str">
        <f t="shared" si="194"/>
        <v/>
      </c>
      <c r="D2033" s="2" t="str">
        <f>IF(ISNUMBER(A2033),COUNTIF(Calculations!B:B, A2033),"")</f>
        <v/>
      </c>
      <c r="E2033" s="2" t="str">
        <f>IF(ISNUMBER(A2033),COUNTIF(Calculations!A:A, A2033),"")</f>
        <v/>
      </c>
      <c r="F2033" s="12" t="str">
        <f t="shared" si="195"/>
        <v/>
      </c>
      <c r="G2033" s="12" t="str">
        <f t="shared" si="196"/>
        <v/>
      </c>
    </row>
    <row r="2034" spans="1:7" x14ac:dyDescent="0.25">
      <c r="A2034" s="8" t="str">
        <f t="shared" si="192"/>
        <v/>
      </c>
      <c r="B2034" s="2" t="str">
        <f t="shared" si="193"/>
        <v/>
      </c>
      <c r="C2034" s="2" t="str">
        <f t="shared" si="194"/>
        <v/>
      </c>
      <c r="D2034" s="2" t="str">
        <f>IF(ISNUMBER(A2034),COUNTIF(Calculations!B:B, A2034),"")</f>
        <v/>
      </c>
      <c r="E2034" s="2" t="str">
        <f>IF(ISNUMBER(A2034),COUNTIF(Calculations!A:A, A2034),"")</f>
        <v/>
      </c>
      <c r="F2034" s="12" t="str">
        <f t="shared" si="195"/>
        <v/>
      </c>
      <c r="G2034" s="12" t="str">
        <f t="shared" si="196"/>
        <v/>
      </c>
    </row>
    <row r="2035" spans="1:7" x14ac:dyDescent="0.25">
      <c r="A2035" s="8" t="str">
        <f t="shared" si="192"/>
        <v/>
      </c>
      <c r="B2035" s="2" t="str">
        <f t="shared" si="193"/>
        <v/>
      </c>
      <c r="C2035" s="2" t="str">
        <f t="shared" si="194"/>
        <v/>
      </c>
      <c r="D2035" s="2" t="str">
        <f>IF(ISNUMBER(A2035),COUNTIF(Calculations!B:B, A2035),"")</f>
        <v/>
      </c>
      <c r="E2035" s="2" t="str">
        <f>IF(ISNUMBER(A2035),COUNTIF(Calculations!A:A, A2035),"")</f>
        <v/>
      </c>
      <c r="F2035" s="12" t="str">
        <f t="shared" si="195"/>
        <v/>
      </c>
      <c r="G2035" s="12" t="str">
        <f t="shared" si="196"/>
        <v/>
      </c>
    </row>
    <row r="2036" spans="1:7" x14ac:dyDescent="0.25">
      <c r="A2036" s="8" t="str">
        <f t="shared" si="192"/>
        <v/>
      </c>
      <c r="B2036" s="2" t="str">
        <f t="shared" si="193"/>
        <v/>
      </c>
      <c r="C2036" s="2" t="str">
        <f t="shared" si="194"/>
        <v/>
      </c>
      <c r="D2036" s="2" t="str">
        <f>IF(ISNUMBER(A2036),COUNTIF(Calculations!B:B, A2036),"")</f>
        <v/>
      </c>
      <c r="E2036" s="2" t="str">
        <f>IF(ISNUMBER(A2036),COUNTIF(Calculations!A:A, A2036),"")</f>
        <v/>
      </c>
      <c r="F2036" s="12" t="str">
        <f t="shared" si="195"/>
        <v/>
      </c>
      <c r="G2036" s="12" t="str">
        <f t="shared" si="196"/>
        <v/>
      </c>
    </row>
    <row r="2037" spans="1:7" x14ac:dyDescent="0.25">
      <c r="A2037" s="8" t="str">
        <f t="shared" si="192"/>
        <v/>
      </c>
      <c r="B2037" s="2" t="str">
        <f t="shared" si="193"/>
        <v/>
      </c>
      <c r="C2037" s="2" t="str">
        <f t="shared" si="194"/>
        <v/>
      </c>
      <c r="D2037" s="2" t="str">
        <f>IF(ISNUMBER(A2037),COUNTIF(Calculations!B:B, A2037),"")</f>
        <v/>
      </c>
      <c r="E2037" s="2" t="str">
        <f>IF(ISNUMBER(A2037),COUNTIF(Calculations!A:A, A2037),"")</f>
        <v/>
      </c>
      <c r="F2037" s="12" t="str">
        <f t="shared" si="195"/>
        <v/>
      </c>
      <c r="G2037" s="12" t="str">
        <f t="shared" si="196"/>
        <v/>
      </c>
    </row>
    <row r="2038" spans="1:7" x14ac:dyDescent="0.25">
      <c r="A2038" s="8" t="str">
        <f t="shared" si="192"/>
        <v/>
      </c>
      <c r="B2038" s="2" t="str">
        <f t="shared" si="193"/>
        <v/>
      </c>
      <c r="C2038" s="2" t="str">
        <f t="shared" si="194"/>
        <v/>
      </c>
      <c r="D2038" s="2" t="str">
        <f>IF(ISNUMBER(A2038),COUNTIF(Calculations!B:B, A2038),"")</f>
        <v/>
      </c>
      <c r="E2038" s="2" t="str">
        <f>IF(ISNUMBER(A2038),COUNTIF(Calculations!A:A, A2038),"")</f>
        <v/>
      </c>
      <c r="F2038" s="12" t="str">
        <f t="shared" si="195"/>
        <v/>
      </c>
      <c r="G2038" s="12" t="str">
        <f t="shared" si="196"/>
        <v/>
      </c>
    </row>
    <row r="2039" spans="1:7" x14ac:dyDescent="0.25">
      <c r="A2039" s="8" t="str">
        <f t="shared" si="192"/>
        <v/>
      </c>
      <c r="B2039" s="2" t="str">
        <f t="shared" si="193"/>
        <v/>
      </c>
      <c r="C2039" s="2" t="str">
        <f t="shared" si="194"/>
        <v/>
      </c>
      <c r="D2039" s="2" t="str">
        <f>IF(ISNUMBER(A2039),COUNTIF(Calculations!B:B, A2039),"")</f>
        <v/>
      </c>
      <c r="E2039" s="2" t="str">
        <f>IF(ISNUMBER(A2039),COUNTIF(Calculations!A:A, A2039),"")</f>
        <v/>
      </c>
      <c r="F2039" s="12" t="str">
        <f t="shared" si="195"/>
        <v/>
      </c>
      <c r="G2039" s="12" t="str">
        <f t="shared" si="196"/>
        <v/>
      </c>
    </row>
    <row r="2040" spans="1:7" x14ac:dyDescent="0.25">
      <c r="A2040" s="8" t="str">
        <f t="shared" si="192"/>
        <v/>
      </c>
      <c r="B2040" s="2" t="str">
        <f t="shared" si="193"/>
        <v/>
      </c>
      <c r="C2040" s="2" t="str">
        <f t="shared" si="194"/>
        <v/>
      </c>
      <c r="D2040" s="2" t="str">
        <f>IF(ISNUMBER(A2040),COUNTIF(Calculations!B:B, A2040),"")</f>
        <v/>
      </c>
      <c r="E2040" s="2" t="str">
        <f>IF(ISNUMBER(A2040),COUNTIF(Calculations!A:A, A2040),"")</f>
        <v/>
      </c>
      <c r="F2040" s="12" t="str">
        <f t="shared" si="195"/>
        <v/>
      </c>
      <c r="G2040" s="12" t="str">
        <f t="shared" si="196"/>
        <v/>
      </c>
    </row>
    <row r="2041" spans="1:7" x14ac:dyDescent="0.25">
      <c r="A2041" s="8" t="str">
        <f t="shared" si="192"/>
        <v/>
      </c>
      <c r="B2041" s="2" t="str">
        <f t="shared" si="193"/>
        <v/>
      </c>
      <c r="C2041" s="2" t="str">
        <f t="shared" si="194"/>
        <v/>
      </c>
      <c r="D2041" s="2" t="str">
        <f>IF(ISNUMBER(A2041),COUNTIF(Calculations!B:B, A2041),"")</f>
        <v/>
      </c>
      <c r="E2041" s="2" t="str">
        <f>IF(ISNUMBER(A2041),COUNTIF(Calculations!A:A, A2041),"")</f>
        <v/>
      </c>
      <c r="F2041" s="12" t="str">
        <f t="shared" si="195"/>
        <v/>
      </c>
      <c r="G2041" s="12" t="str">
        <f t="shared" si="196"/>
        <v/>
      </c>
    </row>
    <row r="2042" spans="1:7" x14ac:dyDescent="0.25">
      <c r="A2042" s="8" t="str">
        <f t="shared" si="192"/>
        <v/>
      </c>
      <c r="B2042" s="2" t="str">
        <f t="shared" si="193"/>
        <v/>
      </c>
      <c r="C2042" s="2" t="str">
        <f t="shared" si="194"/>
        <v/>
      </c>
      <c r="D2042" s="2" t="str">
        <f>IF(ISNUMBER(A2042),COUNTIF(Calculations!B:B, A2042),"")</f>
        <v/>
      </c>
      <c r="E2042" s="2" t="str">
        <f>IF(ISNUMBER(A2042),COUNTIF(Calculations!A:A, A2042),"")</f>
        <v/>
      </c>
      <c r="F2042" s="12" t="str">
        <f t="shared" si="195"/>
        <v/>
      </c>
      <c r="G2042" s="12" t="str">
        <f t="shared" si="196"/>
        <v/>
      </c>
    </row>
    <row r="2043" spans="1:7" x14ac:dyDescent="0.25">
      <c r="A2043" s="8" t="str">
        <f t="shared" si="192"/>
        <v/>
      </c>
      <c r="B2043" s="2" t="str">
        <f t="shared" si="193"/>
        <v/>
      </c>
      <c r="C2043" s="2" t="str">
        <f t="shared" si="194"/>
        <v/>
      </c>
      <c r="D2043" s="2" t="str">
        <f>IF(ISNUMBER(A2043),COUNTIF(Calculations!B:B, A2043),"")</f>
        <v/>
      </c>
      <c r="E2043" s="2" t="str">
        <f>IF(ISNUMBER(A2043),COUNTIF(Calculations!A:A, A2043),"")</f>
        <v/>
      </c>
      <c r="F2043" s="12" t="str">
        <f t="shared" si="195"/>
        <v/>
      </c>
      <c r="G2043" s="12" t="str">
        <f t="shared" si="196"/>
        <v/>
      </c>
    </row>
    <row r="2044" spans="1:7" x14ac:dyDescent="0.25">
      <c r="A2044" s="8" t="str">
        <f t="shared" si="192"/>
        <v/>
      </c>
      <c r="B2044" s="2" t="str">
        <f t="shared" si="193"/>
        <v/>
      </c>
      <c r="C2044" s="2" t="str">
        <f t="shared" si="194"/>
        <v/>
      </c>
      <c r="D2044" s="2" t="str">
        <f>IF(ISNUMBER(A2044),COUNTIF(Calculations!B:B, A2044),"")</f>
        <v/>
      </c>
      <c r="E2044" s="2" t="str">
        <f>IF(ISNUMBER(A2044),COUNTIF(Calculations!A:A, A2044),"")</f>
        <v/>
      </c>
      <c r="F2044" s="12" t="str">
        <f t="shared" si="195"/>
        <v/>
      </c>
      <c r="G2044" s="12" t="str">
        <f t="shared" si="196"/>
        <v/>
      </c>
    </row>
    <row r="2045" spans="1:7" x14ac:dyDescent="0.25">
      <c r="A2045" s="8" t="str">
        <f t="shared" si="192"/>
        <v/>
      </c>
      <c r="B2045" s="2" t="str">
        <f t="shared" si="193"/>
        <v/>
      </c>
      <c r="C2045" s="2" t="str">
        <f t="shared" si="194"/>
        <v/>
      </c>
      <c r="D2045" s="2" t="str">
        <f>IF(ISNUMBER(A2045),COUNTIF(Calculations!B:B, A2045),"")</f>
        <v/>
      </c>
      <c r="E2045" s="2" t="str">
        <f>IF(ISNUMBER(A2045),COUNTIF(Calculations!A:A, A2045),"")</f>
        <v/>
      </c>
      <c r="F2045" s="12" t="str">
        <f t="shared" si="195"/>
        <v/>
      </c>
      <c r="G2045" s="12" t="str">
        <f t="shared" si="196"/>
        <v/>
      </c>
    </row>
    <row r="2046" spans="1:7" x14ac:dyDescent="0.25">
      <c r="A2046" s="8" t="str">
        <f t="shared" si="192"/>
        <v/>
      </c>
      <c r="B2046" s="2" t="str">
        <f t="shared" si="193"/>
        <v/>
      </c>
      <c r="C2046" s="2" t="str">
        <f t="shared" si="194"/>
        <v/>
      </c>
      <c r="D2046" s="2" t="str">
        <f>IF(ISNUMBER(A2046),COUNTIF(Calculations!B:B, A2046),"")</f>
        <v/>
      </c>
      <c r="E2046" s="2" t="str">
        <f>IF(ISNUMBER(A2046),COUNTIF(Calculations!A:A, A2046),"")</f>
        <v/>
      </c>
      <c r="F2046" s="12" t="str">
        <f t="shared" si="195"/>
        <v/>
      </c>
      <c r="G2046" s="12" t="str">
        <f t="shared" si="196"/>
        <v/>
      </c>
    </row>
    <row r="2047" spans="1:7" x14ac:dyDescent="0.25">
      <c r="A2047" s="8" t="str">
        <f t="shared" si="192"/>
        <v/>
      </c>
      <c r="B2047" s="2" t="str">
        <f t="shared" si="193"/>
        <v/>
      </c>
      <c r="C2047" s="2" t="str">
        <f t="shared" si="194"/>
        <v/>
      </c>
      <c r="D2047" s="2" t="str">
        <f>IF(ISNUMBER(A2047),COUNTIF(Calculations!B:B, A2047),"")</f>
        <v/>
      </c>
      <c r="E2047" s="2" t="str">
        <f>IF(ISNUMBER(A2047),COUNTIF(Calculations!A:A, A2047),"")</f>
        <v/>
      </c>
      <c r="F2047" s="12" t="str">
        <f t="shared" si="195"/>
        <v/>
      </c>
      <c r="G2047" s="12" t="str">
        <f t="shared" si="196"/>
        <v/>
      </c>
    </row>
    <row r="2048" spans="1:7" x14ac:dyDescent="0.25">
      <c r="A2048" s="8" t="str">
        <f t="shared" si="192"/>
        <v/>
      </c>
      <c r="B2048" s="2" t="str">
        <f t="shared" si="193"/>
        <v/>
      </c>
      <c r="C2048" s="2" t="str">
        <f t="shared" si="194"/>
        <v/>
      </c>
      <c r="D2048" s="2" t="str">
        <f>IF(ISNUMBER(A2048),COUNTIF(Calculations!B:B, A2048),"")</f>
        <v/>
      </c>
      <c r="E2048" s="2" t="str">
        <f>IF(ISNUMBER(A2048),COUNTIF(Calculations!A:A, A2048),"")</f>
        <v/>
      </c>
      <c r="F2048" s="12" t="str">
        <f t="shared" si="195"/>
        <v/>
      </c>
      <c r="G2048" s="12" t="str">
        <f t="shared" si="196"/>
        <v/>
      </c>
    </row>
    <row r="2049" spans="1:7" x14ac:dyDescent="0.25">
      <c r="A2049" s="8" t="str">
        <f t="shared" si="192"/>
        <v/>
      </c>
      <c r="B2049" s="2" t="str">
        <f t="shared" si="193"/>
        <v/>
      </c>
      <c r="C2049" s="2" t="str">
        <f t="shared" si="194"/>
        <v/>
      </c>
      <c r="D2049" s="2" t="str">
        <f>IF(ISNUMBER(A2049),COUNTIF(Calculations!B:B, A2049),"")</f>
        <v/>
      </c>
      <c r="E2049" s="2" t="str">
        <f>IF(ISNUMBER(A2049),COUNTIF(Calculations!A:A, A2049),"")</f>
        <v/>
      </c>
      <c r="F2049" s="12" t="str">
        <f t="shared" si="195"/>
        <v/>
      </c>
      <c r="G2049" s="12" t="str">
        <f t="shared" si="196"/>
        <v/>
      </c>
    </row>
    <row r="2050" spans="1:7" x14ac:dyDescent="0.25">
      <c r="A2050" s="8" t="str">
        <f t="shared" si="192"/>
        <v/>
      </c>
      <c r="B2050" s="2" t="str">
        <f t="shared" si="193"/>
        <v/>
      </c>
      <c r="C2050" s="2" t="str">
        <f t="shared" si="194"/>
        <v/>
      </c>
      <c r="D2050" s="2" t="str">
        <f>IF(ISNUMBER(A2050),COUNTIF(Calculations!B:B, A2050),"")</f>
        <v/>
      </c>
      <c r="E2050" s="2" t="str">
        <f>IF(ISNUMBER(A2050),COUNTIF(Calculations!A:A, A2050),"")</f>
        <v/>
      </c>
      <c r="F2050" s="12" t="str">
        <f t="shared" si="195"/>
        <v/>
      </c>
      <c r="G2050" s="12" t="str">
        <f t="shared" si="196"/>
        <v/>
      </c>
    </row>
    <row r="2051" spans="1:7" x14ac:dyDescent="0.25">
      <c r="A2051" s="8" t="str">
        <f t="shared" si="192"/>
        <v/>
      </c>
      <c r="B2051" s="2" t="str">
        <f t="shared" si="193"/>
        <v/>
      </c>
      <c r="C2051" s="2" t="str">
        <f t="shared" si="194"/>
        <v/>
      </c>
      <c r="D2051" s="2" t="str">
        <f>IF(ISNUMBER(A2051),COUNTIF(Calculations!B:B, A2051),"")</f>
        <v/>
      </c>
      <c r="E2051" s="2" t="str">
        <f>IF(ISNUMBER(A2051),COUNTIF(Calculations!A:A, A2051),"")</f>
        <v/>
      </c>
      <c r="F2051" s="12" t="str">
        <f t="shared" si="195"/>
        <v/>
      </c>
      <c r="G2051" s="12" t="str">
        <f t="shared" si="196"/>
        <v/>
      </c>
    </row>
    <row r="2052" spans="1:7" x14ac:dyDescent="0.25">
      <c r="A2052" s="8" t="str">
        <f t="shared" si="192"/>
        <v/>
      </c>
      <c r="B2052" s="2" t="str">
        <f t="shared" si="193"/>
        <v/>
      </c>
      <c r="C2052" s="2" t="str">
        <f t="shared" si="194"/>
        <v/>
      </c>
      <c r="D2052" s="2" t="str">
        <f>IF(ISNUMBER(A2052),COUNTIF(Calculations!B:B, A2052),"")</f>
        <v/>
      </c>
      <c r="E2052" s="2" t="str">
        <f>IF(ISNUMBER(A2052),COUNTIF(Calculations!A:A, A2052),"")</f>
        <v/>
      </c>
      <c r="F2052" s="12" t="str">
        <f t="shared" si="195"/>
        <v/>
      </c>
      <c r="G2052" s="12" t="str">
        <f t="shared" si="196"/>
        <v/>
      </c>
    </row>
    <row r="2053" spans="1:7" x14ac:dyDescent="0.25">
      <c r="A2053" s="8" t="str">
        <f t="shared" si="192"/>
        <v/>
      </c>
      <c r="B2053" s="2" t="str">
        <f t="shared" si="193"/>
        <v/>
      </c>
      <c r="C2053" s="2" t="str">
        <f t="shared" si="194"/>
        <v/>
      </c>
      <c r="D2053" s="2" t="str">
        <f>IF(ISNUMBER(A2053),COUNTIF(Calculations!B:B, A2053),"")</f>
        <v/>
      </c>
      <c r="E2053" s="2" t="str">
        <f>IF(ISNUMBER(A2053),COUNTIF(Calculations!A:A, A2053),"")</f>
        <v/>
      </c>
      <c r="F2053" s="12" t="str">
        <f t="shared" si="195"/>
        <v/>
      </c>
      <c r="G2053" s="12" t="str">
        <f t="shared" si="196"/>
        <v/>
      </c>
    </row>
    <row r="2054" spans="1:7" x14ac:dyDescent="0.25">
      <c r="A2054" s="8" t="str">
        <f t="shared" si="192"/>
        <v/>
      </c>
      <c r="B2054" s="2" t="str">
        <f t="shared" si="193"/>
        <v/>
      </c>
      <c r="C2054" s="2" t="str">
        <f t="shared" si="194"/>
        <v/>
      </c>
      <c r="D2054" s="2" t="str">
        <f>IF(ISNUMBER(A2054),COUNTIF(Calculations!B:B, A2054),"")</f>
        <v/>
      </c>
      <c r="E2054" s="2" t="str">
        <f>IF(ISNUMBER(A2054),COUNTIF(Calculations!A:A, A2054),"")</f>
        <v/>
      </c>
      <c r="F2054" s="12" t="str">
        <f t="shared" si="195"/>
        <v/>
      </c>
      <c r="G2054" s="12" t="str">
        <f t="shared" si="196"/>
        <v/>
      </c>
    </row>
    <row r="2055" spans="1:7" x14ac:dyDescent="0.25">
      <c r="A2055" s="8" t="str">
        <f t="shared" si="192"/>
        <v/>
      </c>
      <c r="B2055" s="2" t="str">
        <f t="shared" si="193"/>
        <v/>
      </c>
      <c r="C2055" s="2" t="str">
        <f t="shared" si="194"/>
        <v/>
      </c>
      <c r="D2055" s="2" t="str">
        <f>IF(ISNUMBER(A2055),COUNTIF(Calculations!B:B, A2055),"")</f>
        <v/>
      </c>
      <c r="E2055" s="2" t="str">
        <f>IF(ISNUMBER(A2055),COUNTIF(Calculations!A:A, A2055),"")</f>
        <v/>
      </c>
      <c r="F2055" s="12" t="str">
        <f t="shared" si="195"/>
        <v/>
      </c>
      <c r="G2055" s="12" t="str">
        <f t="shared" si="196"/>
        <v/>
      </c>
    </row>
    <row r="2056" spans="1:7" x14ac:dyDescent="0.25">
      <c r="A2056" s="8" t="str">
        <f t="shared" si="192"/>
        <v/>
      </c>
      <c r="B2056" s="2" t="str">
        <f t="shared" si="193"/>
        <v/>
      </c>
      <c r="C2056" s="2" t="str">
        <f t="shared" si="194"/>
        <v/>
      </c>
      <c r="D2056" s="2" t="str">
        <f>IF(ISNUMBER(A2056),COUNTIF(Calculations!B:B, A2056),"")</f>
        <v/>
      </c>
      <c r="E2056" s="2" t="str">
        <f>IF(ISNUMBER(A2056),COUNTIF(Calculations!A:A, A2056),"")</f>
        <v/>
      </c>
      <c r="F2056" s="12" t="str">
        <f t="shared" si="195"/>
        <v/>
      </c>
      <c r="G2056" s="12" t="str">
        <f t="shared" si="196"/>
        <v/>
      </c>
    </row>
    <row r="2057" spans="1:7" x14ac:dyDescent="0.25">
      <c r="A2057" s="8" t="str">
        <f t="shared" si="192"/>
        <v/>
      </c>
      <c r="B2057" s="2" t="str">
        <f t="shared" si="193"/>
        <v/>
      </c>
      <c r="C2057" s="2" t="str">
        <f t="shared" si="194"/>
        <v/>
      </c>
      <c r="D2057" s="2" t="str">
        <f>IF(ISNUMBER(A2057),COUNTIF(Calculations!B:B, A2057),"")</f>
        <v/>
      </c>
      <c r="E2057" s="2" t="str">
        <f>IF(ISNUMBER(A2057),COUNTIF(Calculations!A:A, A2057),"")</f>
        <v/>
      </c>
      <c r="F2057" s="12" t="str">
        <f t="shared" si="195"/>
        <v/>
      </c>
      <c r="G2057" s="12" t="str">
        <f t="shared" si="196"/>
        <v/>
      </c>
    </row>
    <row r="2058" spans="1:7" x14ac:dyDescent="0.25">
      <c r="A2058" s="8" t="str">
        <f t="shared" si="192"/>
        <v/>
      </c>
      <c r="B2058" s="2" t="str">
        <f t="shared" si="193"/>
        <v/>
      </c>
      <c r="C2058" s="2" t="str">
        <f t="shared" si="194"/>
        <v/>
      </c>
      <c r="D2058" s="2" t="str">
        <f>IF(ISNUMBER(A2058),COUNTIF(Calculations!B:B, A2058),"")</f>
        <v/>
      </c>
      <c r="E2058" s="2" t="str">
        <f>IF(ISNUMBER(A2058),COUNTIF(Calculations!A:A, A2058),"")</f>
        <v/>
      </c>
      <c r="F2058" s="12" t="str">
        <f t="shared" si="195"/>
        <v/>
      </c>
      <c r="G2058" s="12" t="str">
        <f t="shared" si="196"/>
        <v/>
      </c>
    </row>
    <row r="2059" spans="1:7" x14ac:dyDescent="0.25">
      <c r="A2059" s="8" t="str">
        <f t="shared" si="192"/>
        <v/>
      </c>
      <c r="B2059" s="2" t="str">
        <f t="shared" si="193"/>
        <v/>
      </c>
      <c r="C2059" s="2" t="str">
        <f t="shared" si="194"/>
        <v/>
      </c>
      <c r="D2059" s="2" t="str">
        <f>IF(ISNUMBER(A2059),COUNTIF(Calculations!B:B, A2059),"")</f>
        <v/>
      </c>
      <c r="E2059" s="2" t="str">
        <f>IF(ISNUMBER(A2059),COUNTIF(Calculations!A:A, A2059),"")</f>
        <v/>
      </c>
      <c r="F2059" s="12" t="str">
        <f t="shared" si="195"/>
        <v/>
      </c>
      <c r="G2059" s="12" t="str">
        <f t="shared" si="196"/>
        <v/>
      </c>
    </row>
    <row r="2060" spans="1:7" x14ac:dyDescent="0.25">
      <c r="A2060" s="8" t="str">
        <f t="shared" si="192"/>
        <v/>
      </c>
      <c r="B2060" s="2" t="str">
        <f t="shared" si="193"/>
        <v/>
      </c>
      <c r="C2060" s="2" t="str">
        <f t="shared" si="194"/>
        <v/>
      </c>
      <c r="D2060" s="2" t="str">
        <f>IF(ISNUMBER(A2060),COUNTIF(Calculations!B:B, A2060),"")</f>
        <v/>
      </c>
      <c r="E2060" s="2" t="str">
        <f>IF(ISNUMBER(A2060),COUNTIF(Calculations!A:A, A2060),"")</f>
        <v/>
      </c>
      <c r="F2060" s="12" t="str">
        <f t="shared" si="195"/>
        <v/>
      </c>
      <c r="G2060" s="12" t="str">
        <f t="shared" si="196"/>
        <v/>
      </c>
    </row>
    <row r="2061" spans="1:7" x14ac:dyDescent="0.25">
      <c r="A2061" s="8" t="str">
        <f t="shared" si="192"/>
        <v/>
      </c>
      <c r="B2061" s="2" t="str">
        <f t="shared" si="193"/>
        <v/>
      </c>
      <c r="C2061" s="2" t="str">
        <f t="shared" si="194"/>
        <v/>
      </c>
      <c r="D2061" s="2" t="str">
        <f>IF(ISNUMBER(A2061),COUNTIF(Calculations!B:B, A2061),"")</f>
        <v/>
      </c>
      <c r="E2061" s="2" t="str">
        <f>IF(ISNUMBER(A2061),COUNTIF(Calculations!A:A, A2061),"")</f>
        <v/>
      </c>
      <c r="F2061" s="12" t="str">
        <f t="shared" si="195"/>
        <v/>
      </c>
      <c r="G2061" s="12" t="str">
        <f t="shared" si="196"/>
        <v/>
      </c>
    </row>
    <row r="2062" spans="1:7" x14ac:dyDescent="0.25">
      <c r="A2062" s="8" t="str">
        <f t="shared" si="192"/>
        <v/>
      </c>
      <c r="B2062" s="2" t="str">
        <f t="shared" si="193"/>
        <v/>
      </c>
      <c r="C2062" s="2" t="str">
        <f t="shared" si="194"/>
        <v/>
      </c>
      <c r="D2062" s="2" t="str">
        <f>IF(ISNUMBER(A2062),COUNTIF(Calculations!B:B, A2062),"")</f>
        <v/>
      </c>
      <c r="E2062" s="2" t="str">
        <f>IF(ISNUMBER(A2062),COUNTIF(Calculations!A:A, A2062),"")</f>
        <v/>
      </c>
      <c r="F2062" s="12" t="str">
        <f t="shared" si="195"/>
        <v/>
      </c>
      <c r="G2062" s="12" t="str">
        <f t="shared" si="196"/>
        <v/>
      </c>
    </row>
    <row r="2063" spans="1:7" x14ac:dyDescent="0.25">
      <c r="A2063" s="8" t="str">
        <f t="shared" si="192"/>
        <v/>
      </c>
      <c r="B2063" s="2" t="str">
        <f t="shared" si="193"/>
        <v/>
      </c>
      <c r="C2063" s="2" t="str">
        <f t="shared" si="194"/>
        <v/>
      </c>
      <c r="D2063" s="2" t="str">
        <f>IF(ISNUMBER(A2063),COUNTIF(Calculations!B:B, A2063),"")</f>
        <v/>
      </c>
      <c r="E2063" s="2" t="str">
        <f>IF(ISNUMBER(A2063),COUNTIF(Calculations!A:A, A2063),"")</f>
        <v/>
      </c>
      <c r="F2063" s="12" t="str">
        <f t="shared" si="195"/>
        <v/>
      </c>
      <c r="G2063" s="12" t="str">
        <f t="shared" si="196"/>
        <v/>
      </c>
    </row>
    <row r="2064" spans="1:7" x14ac:dyDescent="0.25">
      <c r="A2064" s="8" t="str">
        <f t="shared" si="192"/>
        <v/>
      </c>
      <c r="B2064" s="2" t="str">
        <f t="shared" si="193"/>
        <v/>
      </c>
      <c r="C2064" s="2" t="str">
        <f t="shared" si="194"/>
        <v/>
      </c>
      <c r="D2064" s="2" t="str">
        <f>IF(ISNUMBER(A2064),COUNTIF(Calculations!B:B, A2064),"")</f>
        <v/>
      </c>
      <c r="E2064" s="2" t="str">
        <f>IF(ISNUMBER(A2064),COUNTIF(Calculations!A:A, A2064),"")</f>
        <v/>
      </c>
      <c r="F2064" s="12" t="str">
        <f t="shared" si="195"/>
        <v/>
      </c>
      <c r="G2064" s="12" t="str">
        <f t="shared" si="196"/>
        <v/>
      </c>
    </row>
    <row r="2065" spans="1:7" x14ac:dyDescent="0.25">
      <c r="A2065" s="8" t="str">
        <f t="shared" si="192"/>
        <v/>
      </c>
      <c r="B2065" s="2" t="str">
        <f t="shared" si="193"/>
        <v/>
      </c>
      <c r="C2065" s="2" t="str">
        <f t="shared" si="194"/>
        <v/>
      </c>
      <c r="D2065" s="2" t="str">
        <f>IF(ISNUMBER(A2065),COUNTIF(Calculations!B:B, A2065),"")</f>
        <v/>
      </c>
      <c r="E2065" s="2" t="str">
        <f>IF(ISNUMBER(A2065),COUNTIF(Calculations!A:A, A2065),"")</f>
        <v/>
      </c>
      <c r="F2065" s="12" t="str">
        <f t="shared" si="195"/>
        <v/>
      </c>
      <c r="G2065" s="12" t="str">
        <f t="shared" si="196"/>
        <v/>
      </c>
    </row>
    <row r="2066" spans="1:7" x14ac:dyDescent="0.25">
      <c r="A2066" s="8" t="str">
        <f t="shared" si="192"/>
        <v/>
      </c>
      <c r="B2066" s="2" t="str">
        <f t="shared" si="193"/>
        <v/>
      </c>
      <c r="C2066" s="2" t="str">
        <f t="shared" si="194"/>
        <v/>
      </c>
      <c r="D2066" s="2" t="str">
        <f>IF(ISNUMBER(A2066),COUNTIF(Calculations!B:B, A2066),"")</f>
        <v/>
      </c>
      <c r="E2066" s="2" t="str">
        <f>IF(ISNUMBER(A2066),COUNTIF(Calculations!A:A, A2066),"")</f>
        <v/>
      </c>
      <c r="F2066" s="12" t="str">
        <f t="shared" si="195"/>
        <v/>
      </c>
      <c r="G2066" s="12" t="str">
        <f t="shared" si="196"/>
        <v/>
      </c>
    </row>
    <row r="2067" spans="1:7" x14ac:dyDescent="0.25">
      <c r="A2067" s="8" t="str">
        <f t="shared" si="192"/>
        <v/>
      </c>
      <c r="B2067" s="2" t="str">
        <f t="shared" si="193"/>
        <v/>
      </c>
      <c r="C2067" s="2" t="str">
        <f t="shared" si="194"/>
        <v/>
      </c>
      <c r="D2067" s="2" t="str">
        <f>IF(ISNUMBER(A2067),COUNTIF(Calculations!B:B, A2067),"")</f>
        <v/>
      </c>
      <c r="E2067" s="2" t="str">
        <f>IF(ISNUMBER(A2067),COUNTIF(Calculations!A:A, A2067),"")</f>
        <v/>
      </c>
      <c r="F2067" s="12" t="str">
        <f t="shared" si="195"/>
        <v/>
      </c>
      <c r="G2067" s="12" t="str">
        <f t="shared" si="196"/>
        <v/>
      </c>
    </row>
    <row r="2068" spans="1:7" x14ac:dyDescent="0.25">
      <c r="A2068" s="8" t="str">
        <f t="shared" si="192"/>
        <v/>
      </c>
      <c r="B2068" s="2" t="str">
        <f t="shared" si="193"/>
        <v/>
      </c>
      <c r="C2068" s="2" t="str">
        <f t="shared" si="194"/>
        <v/>
      </c>
      <c r="D2068" s="2" t="str">
        <f>IF(ISNUMBER(A2068),COUNTIF(Calculations!B:B, A2068),"")</f>
        <v/>
      </c>
      <c r="E2068" s="2" t="str">
        <f>IF(ISNUMBER(A2068),COUNTIF(Calculations!A:A, A2068),"")</f>
        <v/>
      </c>
      <c r="F2068" s="12" t="str">
        <f t="shared" si="195"/>
        <v/>
      </c>
      <c r="G2068" s="12" t="str">
        <f t="shared" si="196"/>
        <v/>
      </c>
    </row>
    <row r="2069" spans="1:7" x14ac:dyDescent="0.25">
      <c r="A2069" s="8" t="str">
        <f t="shared" si="192"/>
        <v/>
      </c>
      <c r="B2069" s="2" t="str">
        <f t="shared" si="193"/>
        <v/>
      </c>
      <c r="C2069" s="2" t="str">
        <f t="shared" si="194"/>
        <v/>
      </c>
      <c r="D2069" s="2" t="str">
        <f>IF(ISNUMBER(A2069),COUNTIF(Calculations!B:B, A2069),"")</f>
        <v/>
      </c>
      <c r="E2069" s="2" t="str">
        <f>IF(ISNUMBER(A2069),COUNTIF(Calculations!A:A, A2069),"")</f>
        <v/>
      </c>
      <c r="F2069" s="12" t="str">
        <f t="shared" si="195"/>
        <v/>
      </c>
      <c r="G2069" s="12" t="str">
        <f t="shared" si="196"/>
        <v/>
      </c>
    </row>
    <row r="2070" spans="1:7" x14ac:dyDescent="0.25">
      <c r="A2070" s="8" t="str">
        <f t="shared" si="192"/>
        <v/>
      </c>
      <c r="B2070" s="2" t="str">
        <f t="shared" si="193"/>
        <v/>
      </c>
      <c r="C2070" s="2" t="str">
        <f t="shared" si="194"/>
        <v/>
      </c>
      <c r="D2070" s="2" t="str">
        <f>IF(ISNUMBER(A2070),COUNTIF(Calculations!B:B, A2070),"")</f>
        <v/>
      </c>
      <c r="E2070" s="2" t="str">
        <f>IF(ISNUMBER(A2070),COUNTIF(Calculations!A:A, A2070),"")</f>
        <v/>
      </c>
      <c r="F2070" s="12" t="str">
        <f t="shared" si="195"/>
        <v/>
      </c>
      <c r="G2070" s="12" t="str">
        <f t="shared" si="196"/>
        <v/>
      </c>
    </row>
    <row r="2071" spans="1:7" x14ac:dyDescent="0.25">
      <c r="A2071" s="8" t="str">
        <f t="shared" si="192"/>
        <v/>
      </c>
      <c r="B2071" s="2" t="str">
        <f t="shared" si="193"/>
        <v/>
      </c>
      <c r="C2071" s="2" t="str">
        <f t="shared" si="194"/>
        <v/>
      </c>
      <c r="D2071" s="2" t="str">
        <f>IF(ISNUMBER(A2071),COUNTIF(Calculations!B:B, A2071),"")</f>
        <v/>
      </c>
      <c r="E2071" s="2" t="str">
        <f>IF(ISNUMBER(A2071),COUNTIF(Calculations!A:A, A2071),"")</f>
        <v/>
      </c>
      <c r="F2071" s="12" t="str">
        <f t="shared" si="195"/>
        <v/>
      </c>
      <c r="G2071" s="12" t="str">
        <f t="shared" si="196"/>
        <v/>
      </c>
    </row>
    <row r="2072" spans="1:7" x14ac:dyDescent="0.25">
      <c r="A2072" s="8" t="str">
        <f t="shared" si="192"/>
        <v/>
      </c>
      <c r="B2072" s="2" t="str">
        <f t="shared" si="193"/>
        <v/>
      </c>
      <c r="C2072" s="2" t="str">
        <f t="shared" si="194"/>
        <v/>
      </c>
      <c r="D2072" s="2" t="str">
        <f>IF(ISNUMBER(A2072),COUNTIF(Calculations!B:B, A2072),"")</f>
        <v/>
      </c>
      <c r="E2072" s="2" t="str">
        <f>IF(ISNUMBER(A2072),COUNTIF(Calculations!A:A, A2072),"")</f>
        <v/>
      </c>
      <c r="F2072" s="12" t="str">
        <f t="shared" si="195"/>
        <v/>
      </c>
      <c r="G2072" s="12" t="str">
        <f t="shared" si="196"/>
        <v/>
      </c>
    </row>
    <row r="2073" spans="1:7" x14ac:dyDescent="0.25">
      <c r="A2073" s="8" t="str">
        <f t="shared" si="192"/>
        <v/>
      </c>
      <c r="B2073" s="2" t="str">
        <f t="shared" si="193"/>
        <v/>
      </c>
      <c r="C2073" s="2" t="str">
        <f t="shared" si="194"/>
        <v/>
      </c>
      <c r="D2073" s="2" t="str">
        <f>IF(ISNUMBER(A2073),COUNTIF(Calculations!B:B, A2073),"")</f>
        <v/>
      </c>
      <c r="E2073" s="2" t="str">
        <f>IF(ISNUMBER(A2073),COUNTIF(Calculations!A:A, A2073),"")</f>
        <v/>
      </c>
      <c r="F2073" s="12" t="str">
        <f t="shared" si="195"/>
        <v/>
      </c>
      <c r="G2073" s="12" t="str">
        <f t="shared" si="196"/>
        <v/>
      </c>
    </row>
    <row r="2074" spans="1:7" x14ac:dyDescent="0.25">
      <c r="A2074" s="8" t="str">
        <f t="shared" si="192"/>
        <v/>
      </c>
      <c r="B2074" s="2" t="str">
        <f t="shared" si="193"/>
        <v/>
      </c>
      <c r="C2074" s="2" t="str">
        <f t="shared" si="194"/>
        <v/>
      </c>
      <c r="D2074" s="2" t="str">
        <f>IF(ISNUMBER(A2074),COUNTIF(Calculations!B:B, A2074),"")</f>
        <v/>
      </c>
      <c r="E2074" s="2" t="str">
        <f>IF(ISNUMBER(A2074),COUNTIF(Calculations!A:A, A2074),"")</f>
        <v/>
      </c>
      <c r="F2074" s="12" t="str">
        <f t="shared" si="195"/>
        <v/>
      </c>
      <c r="G2074" s="12" t="str">
        <f t="shared" si="196"/>
        <v/>
      </c>
    </row>
    <row r="2075" spans="1:7" x14ac:dyDescent="0.25">
      <c r="A2075" s="8" t="str">
        <f t="shared" si="192"/>
        <v/>
      </c>
      <c r="B2075" s="2" t="str">
        <f t="shared" si="193"/>
        <v/>
      </c>
      <c r="C2075" s="2" t="str">
        <f t="shared" si="194"/>
        <v/>
      </c>
      <c r="D2075" s="2" t="str">
        <f>IF(ISNUMBER(A2075),COUNTIF(Calculations!B:B, A2075),"")</f>
        <v/>
      </c>
      <c r="E2075" s="2" t="str">
        <f>IF(ISNUMBER(A2075),COUNTIF(Calculations!A:A, A2075),"")</f>
        <v/>
      </c>
      <c r="F2075" s="12" t="str">
        <f t="shared" si="195"/>
        <v/>
      </c>
      <c r="G2075" s="12" t="str">
        <f t="shared" si="196"/>
        <v/>
      </c>
    </row>
    <row r="2076" spans="1:7" x14ac:dyDescent="0.25">
      <c r="A2076" s="8" t="str">
        <f t="shared" si="192"/>
        <v/>
      </c>
      <c r="B2076" s="2" t="str">
        <f t="shared" si="193"/>
        <v/>
      </c>
      <c r="C2076" s="2" t="str">
        <f t="shared" si="194"/>
        <v/>
      </c>
      <c r="D2076" s="2" t="str">
        <f>IF(ISNUMBER(A2076),COUNTIF(Calculations!B:B, A2076),"")</f>
        <v/>
      </c>
      <c r="E2076" s="2" t="str">
        <f>IF(ISNUMBER(A2076),COUNTIF(Calculations!A:A, A2076),"")</f>
        <v/>
      </c>
      <c r="F2076" s="12" t="str">
        <f t="shared" si="195"/>
        <v/>
      </c>
      <c r="G2076" s="12" t="str">
        <f t="shared" si="196"/>
        <v/>
      </c>
    </row>
    <row r="2077" spans="1:7" x14ac:dyDescent="0.25">
      <c r="A2077" s="8" t="str">
        <f t="shared" si="192"/>
        <v/>
      </c>
      <c r="B2077" s="2" t="str">
        <f t="shared" si="193"/>
        <v/>
      </c>
      <c r="C2077" s="2" t="str">
        <f t="shared" si="194"/>
        <v/>
      </c>
      <c r="D2077" s="2" t="str">
        <f>IF(ISNUMBER(A2077),COUNTIF(Calculations!B:B, A2077),"")</f>
        <v/>
      </c>
      <c r="E2077" s="2" t="str">
        <f>IF(ISNUMBER(A2077),COUNTIF(Calculations!A:A, A2077),"")</f>
        <v/>
      </c>
      <c r="F2077" s="12" t="str">
        <f t="shared" si="195"/>
        <v/>
      </c>
      <c r="G2077" s="12" t="str">
        <f t="shared" si="196"/>
        <v/>
      </c>
    </row>
    <row r="2078" spans="1:7" x14ac:dyDescent="0.25">
      <c r="A2078" s="8" t="str">
        <f t="shared" si="192"/>
        <v/>
      </c>
      <c r="B2078" s="2" t="str">
        <f t="shared" si="193"/>
        <v/>
      </c>
      <c r="C2078" s="2" t="str">
        <f t="shared" si="194"/>
        <v/>
      </c>
      <c r="D2078" s="2" t="str">
        <f>IF(ISNUMBER(A2078),COUNTIF(Calculations!B:B, A2078),"")</f>
        <v/>
      </c>
      <c r="E2078" s="2" t="str">
        <f>IF(ISNUMBER(A2078),COUNTIF(Calculations!A:A, A2078),"")</f>
        <v/>
      </c>
      <c r="F2078" s="12" t="str">
        <f t="shared" si="195"/>
        <v/>
      </c>
      <c r="G2078" s="12" t="str">
        <f t="shared" si="196"/>
        <v/>
      </c>
    </row>
    <row r="2079" spans="1:7" x14ac:dyDescent="0.25">
      <c r="A2079" s="8" t="str">
        <f t="shared" si="192"/>
        <v/>
      </c>
      <c r="B2079" s="2" t="str">
        <f t="shared" si="193"/>
        <v/>
      </c>
      <c r="C2079" s="2" t="str">
        <f t="shared" si="194"/>
        <v/>
      </c>
      <c r="D2079" s="2" t="str">
        <f>IF(ISNUMBER(A2079),COUNTIF(Calculations!B:B, A2079),"")</f>
        <v/>
      </c>
      <c r="E2079" s="2" t="str">
        <f>IF(ISNUMBER(A2079),COUNTIF(Calculations!A:A, A2079),"")</f>
        <v/>
      </c>
      <c r="F2079" s="12" t="str">
        <f t="shared" si="195"/>
        <v/>
      </c>
      <c r="G2079" s="12" t="str">
        <f t="shared" si="196"/>
        <v/>
      </c>
    </row>
    <row r="2080" spans="1:7" x14ac:dyDescent="0.25">
      <c r="A2080" s="8" t="str">
        <f t="shared" si="192"/>
        <v/>
      </c>
      <c r="B2080" s="2" t="str">
        <f t="shared" si="193"/>
        <v/>
      </c>
      <c r="C2080" s="2" t="str">
        <f t="shared" si="194"/>
        <v/>
      </c>
      <c r="D2080" s="2" t="str">
        <f>IF(ISNUMBER(A2080),COUNTIF(Calculations!B:B, A2080),"")</f>
        <v/>
      </c>
      <c r="E2080" s="2" t="str">
        <f>IF(ISNUMBER(A2080),COUNTIF(Calculations!A:A, A2080),"")</f>
        <v/>
      </c>
      <c r="F2080" s="12" t="str">
        <f t="shared" si="195"/>
        <v/>
      </c>
      <c r="G2080" s="12" t="str">
        <f t="shared" si="196"/>
        <v/>
      </c>
    </row>
    <row r="2081" spans="1:7" x14ac:dyDescent="0.25">
      <c r="A2081" s="8" t="str">
        <f t="shared" si="192"/>
        <v/>
      </c>
      <c r="B2081" s="2" t="str">
        <f t="shared" si="193"/>
        <v/>
      </c>
      <c r="C2081" s="2" t="str">
        <f t="shared" si="194"/>
        <v/>
      </c>
      <c r="D2081" s="2" t="str">
        <f>IF(ISNUMBER(A2081),COUNTIF(Calculations!B:B, A2081),"")</f>
        <v/>
      </c>
      <c r="E2081" s="2" t="str">
        <f>IF(ISNUMBER(A2081),COUNTIF(Calculations!A:A, A2081),"")</f>
        <v/>
      </c>
      <c r="F2081" s="12" t="str">
        <f t="shared" si="195"/>
        <v/>
      </c>
      <c r="G2081" s="12" t="str">
        <f t="shared" si="196"/>
        <v/>
      </c>
    </row>
    <row r="2082" spans="1:7" x14ac:dyDescent="0.25">
      <c r="A2082" s="8" t="str">
        <f t="shared" si="192"/>
        <v/>
      </c>
      <c r="B2082" s="2" t="str">
        <f t="shared" si="193"/>
        <v/>
      </c>
      <c r="C2082" s="2" t="str">
        <f t="shared" si="194"/>
        <v/>
      </c>
      <c r="D2082" s="2" t="str">
        <f>IF(ISNUMBER(A2082),COUNTIF(Calculations!B:B, A2082),"")</f>
        <v/>
      </c>
      <c r="E2082" s="2" t="str">
        <f>IF(ISNUMBER(A2082),COUNTIF(Calculations!A:A, A2082),"")</f>
        <v/>
      </c>
      <c r="F2082" s="12" t="str">
        <f t="shared" si="195"/>
        <v/>
      </c>
      <c r="G2082" s="12" t="str">
        <f t="shared" si="196"/>
        <v/>
      </c>
    </row>
    <row r="2083" spans="1:7" x14ac:dyDescent="0.25">
      <c r="A2083" s="8" t="str">
        <f t="shared" si="192"/>
        <v/>
      </c>
      <c r="B2083" s="2" t="str">
        <f t="shared" si="193"/>
        <v/>
      </c>
      <c r="C2083" s="2" t="str">
        <f t="shared" si="194"/>
        <v/>
      </c>
      <c r="D2083" s="2" t="str">
        <f>IF(ISNUMBER(A2083),COUNTIF(Calculations!B:B, A2083),"")</f>
        <v/>
      </c>
      <c r="E2083" s="2" t="str">
        <f>IF(ISNUMBER(A2083),COUNTIF(Calculations!A:A, A2083),"")</f>
        <v/>
      </c>
      <c r="F2083" s="12" t="str">
        <f t="shared" si="195"/>
        <v/>
      </c>
      <c r="G2083" s="12" t="str">
        <f t="shared" si="196"/>
        <v/>
      </c>
    </row>
    <row r="2084" spans="1:7" x14ac:dyDescent="0.25">
      <c r="A2084" s="8" t="str">
        <f t="shared" ref="A2084:A2147" si="197">IF(ISNUMBER(A2083),IF(A2083+1&lt;=MAX(IndirectStartDates,IndirectCompletedDates),A2083+1,""),"")</f>
        <v/>
      </c>
      <c r="B2084" s="2" t="str">
        <f t="shared" ref="B2084:B2147" si="198">IF(ISNUMBER(A2084),YEAR(A2084)&amp;"-"&amp;TEXT(WEEKNUM(A2084),"00"),"")</f>
        <v/>
      </c>
      <c r="C2084" s="2" t="str">
        <f t="shared" ref="C2084:C2147" si="199">IF(ISNUMBER(A2084),COUNTIFS(IndirectStartDates,"&lt;="&amp;A2084,IndirectCompletedDates,"&gt;"&amp;A2084) + COUNTIFS(IndirectStartDates,"&lt;="&amp;A2084,IndirectCompletedDates,""),"")</f>
        <v/>
      </c>
      <c r="D2084" s="2" t="str">
        <f>IF(ISNUMBER(A2084),COUNTIF(Calculations!B:B, A2084),"")</f>
        <v/>
      </c>
      <c r="E2084" s="2" t="str">
        <f>IF(ISNUMBER(A2084),COUNTIF(Calculations!A:A, A2084),"")</f>
        <v/>
      </c>
      <c r="F2084" s="12" t="str">
        <f t="shared" ref="F2084:F2147" si="200">IF(ISNUMBER(A2084),F2083 + D2084,"")</f>
        <v/>
      </c>
      <c r="G2084" s="12" t="str">
        <f t="shared" ref="G2084:G2147" si="201">IF(ISNUMBER(A2084),G2083 + E2084,"")</f>
        <v/>
      </c>
    </row>
    <row r="2085" spans="1:7" x14ac:dyDescent="0.25">
      <c r="A2085" s="8" t="str">
        <f t="shared" si="197"/>
        <v/>
      </c>
      <c r="B2085" s="2" t="str">
        <f t="shared" si="198"/>
        <v/>
      </c>
      <c r="C2085" s="2" t="str">
        <f t="shared" si="199"/>
        <v/>
      </c>
      <c r="D2085" s="2" t="str">
        <f>IF(ISNUMBER(A2085),COUNTIF(Calculations!B:B, A2085),"")</f>
        <v/>
      </c>
      <c r="E2085" s="2" t="str">
        <f>IF(ISNUMBER(A2085),COUNTIF(Calculations!A:A, A2085),"")</f>
        <v/>
      </c>
      <c r="F2085" s="12" t="str">
        <f t="shared" si="200"/>
        <v/>
      </c>
      <c r="G2085" s="12" t="str">
        <f t="shared" si="201"/>
        <v/>
      </c>
    </row>
    <row r="2086" spans="1:7" x14ac:dyDescent="0.25">
      <c r="A2086" s="8" t="str">
        <f t="shared" si="197"/>
        <v/>
      </c>
      <c r="B2086" s="2" t="str">
        <f t="shared" si="198"/>
        <v/>
      </c>
      <c r="C2086" s="2" t="str">
        <f t="shared" si="199"/>
        <v/>
      </c>
      <c r="D2086" s="2" t="str">
        <f>IF(ISNUMBER(A2086),COUNTIF(Calculations!B:B, A2086),"")</f>
        <v/>
      </c>
      <c r="E2086" s="2" t="str">
        <f>IF(ISNUMBER(A2086),COUNTIF(Calculations!A:A, A2086),"")</f>
        <v/>
      </c>
      <c r="F2086" s="12" t="str">
        <f t="shared" si="200"/>
        <v/>
      </c>
      <c r="G2086" s="12" t="str">
        <f t="shared" si="201"/>
        <v/>
      </c>
    </row>
    <row r="2087" spans="1:7" x14ac:dyDescent="0.25">
      <c r="A2087" s="8" t="str">
        <f t="shared" si="197"/>
        <v/>
      </c>
      <c r="B2087" s="2" t="str">
        <f t="shared" si="198"/>
        <v/>
      </c>
      <c r="C2087" s="2" t="str">
        <f t="shared" si="199"/>
        <v/>
      </c>
      <c r="D2087" s="2" t="str">
        <f>IF(ISNUMBER(A2087),COUNTIF(Calculations!B:B, A2087),"")</f>
        <v/>
      </c>
      <c r="E2087" s="2" t="str">
        <f>IF(ISNUMBER(A2087),COUNTIF(Calculations!A:A, A2087),"")</f>
        <v/>
      </c>
      <c r="F2087" s="12" t="str">
        <f t="shared" si="200"/>
        <v/>
      </c>
      <c r="G2087" s="12" t="str">
        <f t="shared" si="201"/>
        <v/>
      </c>
    </row>
    <row r="2088" spans="1:7" x14ac:dyDescent="0.25">
      <c r="A2088" s="8" t="str">
        <f t="shared" si="197"/>
        <v/>
      </c>
      <c r="B2088" s="2" t="str">
        <f t="shared" si="198"/>
        <v/>
      </c>
      <c r="C2088" s="2" t="str">
        <f t="shared" si="199"/>
        <v/>
      </c>
      <c r="D2088" s="2" t="str">
        <f>IF(ISNUMBER(A2088),COUNTIF(Calculations!B:B, A2088),"")</f>
        <v/>
      </c>
      <c r="E2088" s="2" t="str">
        <f>IF(ISNUMBER(A2088),COUNTIF(Calculations!A:A, A2088),"")</f>
        <v/>
      </c>
      <c r="F2088" s="12" t="str">
        <f t="shared" si="200"/>
        <v/>
      </c>
      <c r="G2088" s="12" t="str">
        <f t="shared" si="201"/>
        <v/>
      </c>
    </row>
    <row r="2089" spans="1:7" x14ac:dyDescent="0.25">
      <c r="A2089" s="8" t="str">
        <f t="shared" si="197"/>
        <v/>
      </c>
      <c r="B2089" s="2" t="str">
        <f t="shared" si="198"/>
        <v/>
      </c>
      <c r="C2089" s="2" t="str">
        <f t="shared" si="199"/>
        <v/>
      </c>
      <c r="D2089" s="2" t="str">
        <f>IF(ISNUMBER(A2089),COUNTIF(Calculations!B:B, A2089),"")</f>
        <v/>
      </c>
      <c r="E2089" s="2" t="str">
        <f>IF(ISNUMBER(A2089),COUNTIF(Calculations!A:A, A2089),"")</f>
        <v/>
      </c>
      <c r="F2089" s="12" t="str">
        <f t="shared" si="200"/>
        <v/>
      </c>
      <c r="G2089" s="12" t="str">
        <f t="shared" si="201"/>
        <v/>
      </c>
    </row>
    <row r="2090" spans="1:7" x14ac:dyDescent="0.25">
      <c r="A2090" s="8" t="str">
        <f t="shared" si="197"/>
        <v/>
      </c>
      <c r="B2090" s="2" t="str">
        <f t="shared" si="198"/>
        <v/>
      </c>
      <c r="C2090" s="2" t="str">
        <f t="shared" si="199"/>
        <v/>
      </c>
      <c r="D2090" s="2" t="str">
        <f>IF(ISNUMBER(A2090),COUNTIF(Calculations!B:B, A2090),"")</f>
        <v/>
      </c>
      <c r="E2090" s="2" t="str">
        <f>IF(ISNUMBER(A2090),COUNTIF(Calculations!A:A, A2090),"")</f>
        <v/>
      </c>
      <c r="F2090" s="12" t="str">
        <f t="shared" si="200"/>
        <v/>
      </c>
      <c r="G2090" s="12" t="str">
        <f t="shared" si="201"/>
        <v/>
      </c>
    </row>
    <row r="2091" spans="1:7" x14ac:dyDescent="0.25">
      <c r="A2091" s="8" t="str">
        <f t="shared" si="197"/>
        <v/>
      </c>
      <c r="B2091" s="2" t="str">
        <f t="shared" si="198"/>
        <v/>
      </c>
      <c r="C2091" s="2" t="str">
        <f t="shared" si="199"/>
        <v/>
      </c>
      <c r="D2091" s="2" t="str">
        <f>IF(ISNUMBER(A2091),COUNTIF(Calculations!B:B, A2091),"")</f>
        <v/>
      </c>
      <c r="E2091" s="2" t="str">
        <f>IF(ISNUMBER(A2091),COUNTIF(Calculations!A:A, A2091),"")</f>
        <v/>
      </c>
      <c r="F2091" s="12" t="str">
        <f t="shared" si="200"/>
        <v/>
      </c>
      <c r="G2091" s="12" t="str">
        <f t="shared" si="201"/>
        <v/>
      </c>
    </row>
    <row r="2092" spans="1:7" x14ac:dyDescent="0.25">
      <c r="A2092" s="8" t="str">
        <f t="shared" si="197"/>
        <v/>
      </c>
      <c r="B2092" s="2" t="str">
        <f t="shared" si="198"/>
        <v/>
      </c>
      <c r="C2092" s="2" t="str">
        <f t="shared" si="199"/>
        <v/>
      </c>
      <c r="D2092" s="2" t="str">
        <f>IF(ISNUMBER(A2092),COUNTIF(Calculations!B:B, A2092),"")</f>
        <v/>
      </c>
      <c r="E2092" s="2" t="str">
        <f>IF(ISNUMBER(A2092),COUNTIF(Calculations!A:A, A2092),"")</f>
        <v/>
      </c>
      <c r="F2092" s="12" t="str">
        <f t="shared" si="200"/>
        <v/>
      </c>
      <c r="G2092" s="12" t="str">
        <f t="shared" si="201"/>
        <v/>
      </c>
    </row>
    <row r="2093" spans="1:7" x14ac:dyDescent="0.25">
      <c r="A2093" s="8" t="str">
        <f t="shared" si="197"/>
        <v/>
      </c>
      <c r="B2093" s="2" t="str">
        <f t="shared" si="198"/>
        <v/>
      </c>
      <c r="C2093" s="2" t="str">
        <f t="shared" si="199"/>
        <v/>
      </c>
      <c r="D2093" s="2" t="str">
        <f>IF(ISNUMBER(A2093),COUNTIF(Calculations!B:B, A2093),"")</f>
        <v/>
      </c>
      <c r="E2093" s="2" t="str">
        <f>IF(ISNUMBER(A2093),COUNTIF(Calculations!A:A, A2093),"")</f>
        <v/>
      </c>
      <c r="F2093" s="12" t="str">
        <f t="shared" si="200"/>
        <v/>
      </c>
      <c r="G2093" s="12" t="str">
        <f t="shared" si="201"/>
        <v/>
      </c>
    </row>
    <row r="2094" spans="1:7" x14ac:dyDescent="0.25">
      <c r="A2094" s="8" t="str">
        <f t="shared" si="197"/>
        <v/>
      </c>
      <c r="B2094" s="2" t="str">
        <f t="shared" si="198"/>
        <v/>
      </c>
      <c r="C2094" s="2" t="str">
        <f t="shared" si="199"/>
        <v/>
      </c>
      <c r="D2094" s="2" t="str">
        <f>IF(ISNUMBER(A2094),COUNTIF(Calculations!B:B, A2094),"")</f>
        <v/>
      </c>
      <c r="E2094" s="2" t="str">
        <f>IF(ISNUMBER(A2094),COUNTIF(Calculations!A:A, A2094),"")</f>
        <v/>
      </c>
      <c r="F2094" s="12" t="str">
        <f t="shared" si="200"/>
        <v/>
      </c>
      <c r="G2094" s="12" t="str">
        <f t="shared" si="201"/>
        <v/>
      </c>
    </row>
    <row r="2095" spans="1:7" x14ac:dyDescent="0.25">
      <c r="A2095" s="8" t="str">
        <f t="shared" si="197"/>
        <v/>
      </c>
      <c r="B2095" s="2" t="str">
        <f t="shared" si="198"/>
        <v/>
      </c>
      <c r="C2095" s="2" t="str">
        <f t="shared" si="199"/>
        <v/>
      </c>
      <c r="D2095" s="2" t="str">
        <f>IF(ISNUMBER(A2095),COUNTIF(Calculations!B:B, A2095),"")</f>
        <v/>
      </c>
      <c r="E2095" s="2" t="str">
        <f>IF(ISNUMBER(A2095),COUNTIF(Calculations!A:A, A2095),"")</f>
        <v/>
      </c>
      <c r="F2095" s="12" t="str">
        <f t="shared" si="200"/>
        <v/>
      </c>
      <c r="G2095" s="12" t="str">
        <f t="shared" si="201"/>
        <v/>
      </c>
    </row>
    <row r="2096" spans="1:7" x14ac:dyDescent="0.25">
      <c r="A2096" s="8" t="str">
        <f t="shared" si="197"/>
        <v/>
      </c>
      <c r="B2096" s="2" t="str">
        <f t="shared" si="198"/>
        <v/>
      </c>
      <c r="C2096" s="2" t="str">
        <f t="shared" si="199"/>
        <v/>
      </c>
      <c r="D2096" s="2" t="str">
        <f>IF(ISNUMBER(A2096),COUNTIF(Calculations!B:B, A2096),"")</f>
        <v/>
      </c>
      <c r="E2096" s="2" t="str">
        <f>IF(ISNUMBER(A2096),COUNTIF(Calculations!A:A, A2096),"")</f>
        <v/>
      </c>
      <c r="F2096" s="12" t="str">
        <f t="shared" si="200"/>
        <v/>
      </c>
      <c r="G2096" s="12" t="str">
        <f t="shared" si="201"/>
        <v/>
      </c>
    </row>
    <row r="2097" spans="1:7" x14ac:dyDescent="0.25">
      <c r="A2097" s="8" t="str">
        <f t="shared" si="197"/>
        <v/>
      </c>
      <c r="B2097" s="2" t="str">
        <f t="shared" si="198"/>
        <v/>
      </c>
      <c r="C2097" s="2" t="str">
        <f t="shared" si="199"/>
        <v/>
      </c>
      <c r="D2097" s="2" t="str">
        <f>IF(ISNUMBER(A2097),COUNTIF(Calculations!B:B, A2097),"")</f>
        <v/>
      </c>
      <c r="E2097" s="2" t="str">
        <f>IF(ISNUMBER(A2097),COUNTIF(Calculations!A:A, A2097),"")</f>
        <v/>
      </c>
      <c r="F2097" s="12" t="str">
        <f t="shared" si="200"/>
        <v/>
      </c>
      <c r="G2097" s="12" t="str">
        <f t="shared" si="201"/>
        <v/>
      </c>
    </row>
    <row r="2098" spans="1:7" x14ac:dyDescent="0.25">
      <c r="A2098" s="8" t="str">
        <f t="shared" si="197"/>
        <v/>
      </c>
      <c r="B2098" s="2" t="str">
        <f t="shared" si="198"/>
        <v/>
      </c>
      <c r="C2098" s="2" t="str">
        <f t="shared" si="199"/>
        <v/>
      </c>
      <c r="D2098" s="2" t="str">
        <f>IF(ISNUMBER(A2098),COUNTIF(Calculations!B:B, A2098),"")</f>
        <v/>
      </c>
      <c r="E2098" s="2" t="str">
        <f>IF(ISNUMBER(A2098),COUNTIF(Calculations!A:A, A2098),"")</f>
        <v/>
      </c>
      <c r="F2098" s="12" t="str">
        <f t="shared" si="200"/>
        <v/>
      </c>
      <c r="G2098" s="12" t="str">
        <f t="shared" si="201"/>
        <v/>
      </c>
    </row>
    <row r="2099" spans="1:7" x14ac:dyDescent="0.25">
      <c r="A2099" s="8" t="str">
        <f t="shared" si="197"/>
        <v/>
      </c>
      <c r="B2099" s="2" t="str">
        <f t="shared" si="198"/>
        <v/>
      </c>
      <c r="C2099" s="2" t="str">
        <f t="shared" si="199"/>
        <v/>
      </c>
      <c r="D2099" s="2" t="str">
        <f>IF(ISNUMBER(A2099),COUNTIF(Calculations!B:B, A2099),"")</f>
        <v/>
      </c>
      <c r="E2099" s="2" t="str">
        <f>IF(ISNUMBER(A2099),COUNTIF(Calculations!A:A, A2099),"")</f>
        <v/>
      </c>
      <c r="F2099" s="12" t="str">
        <f t="shared" si="200"/>
        <v/>
      </c>
      <c r="G2099" s="12" t="str">
        <f t="shared" si="201"/>
        <v/>
      </c>
    </row>
    <row r="2100" spans="1:7" x14ac:dyDescent="0.25">
      <c r="A2100" s="8" t="str">
        <f t="shared" si="197"/>
        <v/>
      </c>
      <c r="B2100" s="2" t="str">
        <f t="shared" si="198"/>
        <v/>
      </c>
      <c r="C2100" s="2" t="str">
        <f t="shared" si="199"/>
        <v/>
      </c>
      <c r="D2100" s="2" t="str">
        <f>IF(ISNUMBER(A2100),COUNTIF(Calculations!B:B, A2100),"")</f>
        <v/>
      </c>
      <c r="E2100" s="2" t="str">
        <f>IF(ISNUMBER(A2100),COUNTIF(Calculations!A:A, A2100),"")</f>
        <v/>
      </c>
      <c r="F2100" s="12" t="str">
        <f t="shared" si="200"/>
        <v/>
      </c>
      <c r="G2100" s="12" t="str">
        <f t="shared" si="201"/>
        <v/>
      </c>
    </row>
    <row r="2101" spans="1:7" x14ac:dyDescent="0.25">
      <c r="A2101" s="8" t="str">
        <f t="shared" si="197"/>
        <v/>
      </c>
      <c r="B2101" s="2" t="str">
        <f t="shared" si="198"/>
        <v/>
      </c>
      <c r="C2101" s="2" t="str">
        <f t="shared" si="199"/>
        <v/>
      </c>
      <c r="D2101" s="2" t="str">
        <f>IF(ISNUMBER(A2101),COUNTIF(Calculations!B:B, A2101),"")</f>
        <v/>
      </c>
      <c r="E2101" s="2" t="str">
        <f>IF(ISNUMBER(A2101),COUNTIF(Calculations!A:A, A2101),"")</f>
        <v/>
      </c>
      <c r="F2101" s="12" t="str">
        <f t="shared" si="200"/>
        <v/>
      </c>
      <c r="G2101" s="12" t="str">
        <f t="shared" si="201"/>
        <v/>
      </c>
    </row>
    <row r="2102" spans="1:7" x14ac:dyDescent="0.25">
      <c r="A2102" s="8" t="str">
        <f t="shared" si="197"/>
        <v/>
      </c>
      <c r="B2102" s="2" t="str">
        <f t="shared" si="198"/>
        <v/>
      </c>
      <c r="C2102" s="2" t="str">
        <f t="shared" si="199"/>
        <v/>
      </c>
      <c r="D2102" s="2" t="str">
        <f>IF(ISNUMBER(A2102),COUNTIF(Calculations!B:B, A2102),"")</f>
        <v/>
      </c>
      <c r="E2102" s="2" t="str">
        <f>IF(ISNUMBER(A2102),COUNTIF(Calculations!A:A, A2102),"")</f>
        <v/>
      </c>
      <c r="F2102" s="12" t="str">
        <f t="shared" si="200"/>
        <v/>
      </c>
      <c r="G2102" s="12" t="str">
        <f t="shared" si="201"/>
        <v/>
      </c>
    </row>
    <row r="2103" spans="1:7" x14ac:dyDescent="0.25">
      <c r="A2103" s="8" t="str">
        <f t="shared" si="197"/>
        <v/>
      </c>
      <c r="B2103" s="2" t="str">
        <f t="shared" si="198"/>
        <v/>
      </c>
      <c r="C2103" s="2" t="str">
        <f t="shared" si="199"/>
        <v/>
      </c>
      <c r="D2103" s="2" t="str">
        <f>IF(ISNUMBER(A2103),COUNTIF(Calculations!B:B, A2103),"")</f>
        <v/>
      </c>
      <c r="E2103" s="2" t="str">
        <f>IF(ISNUMBER(A2103),COUNTIF(Calculations!A:A, A2103),"")</f>
        <v/>
      </c>
      <c r="F2103" s="12" t="str">
        <f t="shared" si="200"/>
        <v/>
      </c>
      <c r="G2103" s="12" t="str">
        <f t="shared" si="201"/>
        <v/>
      </c>
    </row>
    <row r="2104" spans="1:7" x14ac:dyDescent="0.25">
      <c r="A2104" s="8" t="str">
        <f t="shared" si="197"/>
        <v/>
      </c>
      <c r="B2104" s="2" t="str">
        <f t="shared" si="198"/>
        <v/>
      </c>
      <c r="C2104" s="2" t="str">
        <f t="shared" si="199"/>
        <v/>
      </c>
      <c r="D2104" s="2" t="str">
        <f>IF(ISNUMBER(A2104),COUNTIF(Calculations!B:B, A2104),"")</f>
        <v/>
      </c>
      <c r="E2104" s="2" t="str">
        <f>IF(ISNUMBER(A2104),COUNTIF(Calculations!A:A, A2104),"")</f>
        <v/>
      </c>
      <c r="F2104" s="12" t="str">
        <f t="shared" si="200"/>
        <v/>
      </c>
      <c r="G2104" s="12" t="str">
        <f t="shared" si="201"/>
        <v/>
      </c>
    </row>
    <row r="2105" spans="1:7" x14ac:dyDescent="0.25">
      <c r="A2105" s="8" t="str">
        <f t="shared" si="197"/>
        <v/>
      </c>
      <c r="B2105" s="2" t="str">
        <f t="shared" si="198"/>
        <v/>
      </c>
      <c r="C2105" s="2" t="str">
        <f t="shared" si="199"/>
        <v/>
      </c>
      <c r="D2105" s="2" t="str">
        <f>IF(ISNUMBER(A2105),COUNTIF(Calculations!B:B, A2105),"")</f>
        <v/>
      </c>
      <c r="E2105" s="2" t="str">
        <f>IF(ISNUMBER(A2105),COUNTIF(Calculations!A:A, A2105),"")</f>
        <v/>
      </c>
      <c r="F2105" s="12" t="str">
        <f t="shared" si="200"/>
        <v/>
      </c>
      <c r="G2105" s="12" t="str">
        <f t="shared" si="201"/>
        <v/>
      </c>
    </row>
    <row r="2106" spans="1:7" x14ac:dyDescent="0.25">
      <c r="A2106" s="8" t="str">
        <f t="shared" si="197"/>
        <v/>
      </c>
      <c r="B2106" s="2" t="str">
        <f t="shared" si="198"/>
        <v/>
      </c>
      <c r="C2106" s="2" t="str">
        <f t="shared" si="199"/>
        <v/>
      </c>
      <c r="D2106" s="2" t="str">
        <f>IF(ISNUMBER(A2106),COUNTIF(Calculations!B:B, A2106),"")</f>
        <v/>
      </c>
      <c r="E2106" s="2" t="str">
        <f>IF(ISNUMBER(A2106),COUNTIF(Calculations!A:A, A2106),"")</f>
        <v/>
      </c>
      <c r="F2106" s="12" t="str">
        <f t="shared" si="200"/>
        <v/>
      </c>
      <c r="G2106" s="12" t="str">
        <f t="shared" si="201"/>
        <v/>
      </c>
    </row>
    <row r="2107" spans="1:7" x14ac:dyDescent="0.25">
      <c r="A2107" s="8" t="str">
        <f t="shared" si="197"/>
        <v/>
      </c>
      <c r="B2107" s="2" t="str">
        <f t="shared" si="198"/>
        <v/>
      </c>
      <c r="C2107" s="2" t="str">
        <f t="shared" si="199"/>
        <v/>
      </c>
      <c r="D2107" s="2" t="str">
        <f>IF(ISNUMBER(A2107),COUNTIF(Calculations!B:B, A2107),"")</f>
        <v/>
      </c>
      <c r="E2107" s="2" t="str">
        <f>IF(ISNUMBER(A2107),COUNTIF(Calculations!A:A, A2107),"")</f>
        <v/>
      </c>
      <c r="F2107" s="12" t="str">
        <f t="shared" si="200"/>
        <v/>
      </c>
      <c r="G2107" s="12" t="str">
        <f t="shared" si="201"/>
        <v/>
      </c>
    </row>
    <row r="2108" spans="1:7" x14ac:dyDescent="0.25">
      <c r="A2108" s="8" t="str">
        <f t="shared" si="197"/>
        <v/>
      </c>
      <c r="B2108" s="2" t="str">
        <f t="shared" si="198"/>
        <v/>
      </c>
      <c r="C2108" s="2" t="str">
        <f t="shared" si="199"/>
        <v/>
      </c>
      <c r="D2108" s="2" t="str">
        <f>IF(ISNUMBER(A2108),COUNTIF(Calculations!B:B, A2108),"")</f>
        <v/>
      </c>
      <c r="E2108" s="2" t="str">
        <f>IF(ISNUMBER(A2108),COUNTIF(Calculations!A:A, A2108),"")</f>
        <v/>
      </c>
      <c r="F2108" s="12" t="str">
        <f t="shared" si="200"/>
        <v/>
      </c>
      <c r="G2108" s="12" t="str">
        <f t="shared" si="201"/>
        <v/>
      </c>
    </row>
    <row r="2109" spans="1:7" x14ac:dyDescent="0.25">
      <c r="A2109" s="8" t="str">
        <f t="shared" si="197"/>
        <v/>
      </c>
      <c r="B2109" s="2" t="str">
        <f t="shared" si="198"/>
        <v/>
      </c>
      <c r="C2109" s="2" t="str">
        <f t="shared" si="199"/>
        <v/>
      </c>
      <c r="D2109" s="2" t="str">
        <f>IF(ISNUMBER(A2109),COUNTIF(Calculations!B:B, A2109),"")</f>
        <v/>
      </c>
      <c r="E2109" s="2" t="str">
        <f>IF(ISNUMBER(A2109),COUNTIF(Calculations!A:A, A2109),"")</f>
        <v/>
      </c>
      <c r="F2109" s="12" t="str">
        <f t="shared" si="200"/>
        <v/>
      </c>
      <c r="G2109" s="12" t="str">
        <f t="shared" si="201"/>
        <v/>
      </c>
    </row>
    <row r="2110" spans="1:7" x14ac:dyDescent="0.25">
      <c r="A2110" s="8" t="str">
        <f t="shared" si="197"/>
        <v/>
      </c>
      <c r="B2110" s="2" t="str">
        <f t="shared" si="198"/>
        <v/>
      </c>
      <c r="C2110" s="2" t="str">
        <f t="shared" si="199"/>
        <v/>
      </c>
      <c r="D2110" s="2" t="str">
        <f>IF(ISNUMBER(A2110),COUNTIF(Calculations!B:B, A2110),"")</f>
        <v/>
      </c>
      <c r="E2110" s="2" t="str">
        <f>IF(ISNUMBER(A2110),COUNTIF(Calculations!A:A, A2110),"")</f>
        <v/>
      </c>
      <c r="F2110" s="12" t="str">
        <f t="shared" si="200"/>
        <v/>
      </c>
      <c r="G2110" s="12" t="str">
        <f t="shared" si="201"/>
        <v/>
      </c>
    </row>
    <row r="2111" spans="1:7" x14ac:dyDescent="0.25">
      <c r="A2111" s="8" t="str">
        <f t="shared" si="197"/>
        <v/>
      </c>
      <c r="B2111" s="2" t="str">
        <f t="shared" si="198"/>
        <v/>
      </c>
      <c r="C2111" s="2" t="str">
        <f t="shared" si="199"/>
        <v/>
      </c>
      <c r="D2111" s="2" t="str">
        <f>IF(ISNUMBER(A2111),COUNTIF(Calculations!B:B, A2111),"")</f>
        <v/>
      </c>
      <c r="E2111" s="2" t="str">
        <f>IF(ISNUMBER(A2111),COUNTIF(Calculations!A:A, A2111),"")</f>
        <v/>
      </c>
      <c r="F2111" s="12" t="str">
        <f t="shared" si="200"/>
        <v/>
      </c>
      <c r="G2111" s="12" t="str">
        <f t="shared" si="201"/>
        <v/>
      </c>
    </row>
    <row r="2112" spans="1:7" x14ac:dyDescent="0.25">
      <c r="A2112" s="8" t="str">
        <f t="shared" si="197"/>
        <v/>
      </c>
      <c r="B2112" s="2" t="str">
        <f t="shared" si="198"/>
        <v/>
      </c>
      <c r="C2112" s="2" t="str">
        <f t="shared" si="199"/>
        <v/>
      </c>
      <c r="D2112" s="2" t="str">
        <f>IF(ISNUMBER(A2112),COUNTIF(Calculations!B:B, A2112),"")</f>
        <v/>
      </c>
      <c r="E2112" s="2" t="str">
        <f>IF(ISNUMBER(A2112),COUNTIF(Calculations!A:A, A2112),"")</f>
        <v/>
      </c>
      <c r="F2112" s="12" t="str">
        <f t="shared" si="200"/>
        <v/>
      </c>
      <c r="G2112" s="12" t="str">
        <f t="shared" si="201"/>
        <v/>
      </c>
    </row>
    <row r="2113" spans="1:7" x14ac:dyDescent="0.25">
      <c r="A2113" s="8" t="str">
        <f t="shared" si="197"/>
        <v/>
      </c>
      <c r="B2113" s="2" t="str">
        <f t="shared" si="198"/>
        <v/>
      </c>
      <c r="C2113" s="2" t="str">
        <f t="shared" si="199"/>
        <v/>
      </c>
      <c r="D2113" s="2" t="str">
        <f>IF(ISNUMBER(A2113),COUNTIF(Calculations!B:B, A2113),"")</f>
        <v/>
      </c>
      <c r="E2113" s="2" t="str">
        <f>IF(ISNUMBER(A2113),COUNTIF(Calculations!A:A, A2113),"")</f>
        <v/>
      </c>
      <c r="F2113" s="12" t="str">
        <f t="shared" si="200"/>
        <v/>
      </c>
      <c r="G2113" s="12" t="str">
        <f t="shared" si="201"/>
        <v/>
      </c>
    </row>
    <row r="2114" spans="1:7" x14ac:dyDescent="0.25">
      <c r="A2114" s="8" t="str">
        <f t="shared" si="197"/>
        <v/>
      </c>
      <c r="B2114" s="2" t="str">
        <f t="shared" si="198"/>
        <v/>
      </c>
      <c r="C2114" s="2" t="str">
        <f t="shared" si="199"/>
        <v/>
      </c>
      <c r="D2114" s="2" t="str">
        <f>IF(ISNUMBER(A2114),COUNTIF(Calculations!B:B, A2114),"")</f>
        <v/>
      </c>
      <c r="E2114" s="2" t="str">
        <f>IF(ISNUMBER(A2114),COUNTIF(Calculations!A:A, A2114),"")</f>
        <v/>
      </c>
      <c r="F2114" s="12" t="str">
        <f t="shared" si="200"/>
        <v/>
      </c>
      <c r="G2114" s="12" t="str">
        <f t="shared" si="201"/>
        <v/>
      </c>
    </row>
    <row r="2115" spans="1:7" x14ac:dyDescent="0.25">
      <c r="A2115" s="8" t="str">
        <f t="shared" si="197"/>
        <v/>
      </c>
      <c r="B2115" s="2" t="str">
        <f t="shared" si="198"/>
        <v/>
      </c>
      <c r="C2115" s="2" t="str">
        <f t="shared" si="199"/>
        <v/>
      </c>
      <c r="D2115" s="2" t="str">
        <f>IF(ISNUMBER(A2115),COUNTIF(Calculations!B:B, A2115),"")</f>
        <v/>
      </c>
      <c r="E2115" s="2" t="str">
        <f>IF(ISNUMBER(A2115),COUNTIF(Calculations!A:A, A2115),"")</f>
        <v/>
      </c>
      <c r="F2115" s="12" t="str">
        <f t="shared" si="200"/>
        <v/>
      </c>
      <c r="G2115" s="12" t="str">
        <f t="shared" si="201"/>
        <v/>
      </c>
    </row>
    <row r="2116" spans="1:7" x14ac:dyDescent="0.25">
      <c r="A2116" s="8" t="str">
        <f t="shared" si="197"/>
        <v/>
      </c>
      <c r="B2116" s="2" t="str">
        <f t="shared" si="198"/>
        <v/>
      </c>
      <c r="C2116" s="2" t="str">
        <f t="shared" si="199"/>
        <v/>
      </c>
      <c r="D2116" s="2" t="str">
        <f>IF(ISNUMBER(A2116),COUNTIF(Calculations!B:B, A2116),"")</f>
        <v/>
      </c>
      <c r="E2116" s="2" t="str">
        <f>IF(ISNUMBER(A2116),COUNTIF(Calculations!A:A, A2116),"")</f>
        <v/>
      </c>
      <c r="F2116" s="12" t="str">
        <f t="shared" si="200"/>
        <v/>
      </c>
      <c r="G2116" s="12" t="str">
        <f t="shared" si="201"/>
        <v/>
      </c>
    </row>
    <row r="2117" spans="1:7" x14ac:dyDescent="0.25">
      <c r="A2117" s="8" t="str">
        <f t="shared" si="197"/>
        <v/>
      </c>
      <c r="B2117" s="2" t="str">
        <f t="shared" si="198"/>
        <v/>
      </c>
      <c r="C2117" s="2" t="str">
        <f t="shared" si="199"/>
        <v/>
      </c>
      <c r="D2117" s="2" t="str">
        <f>IF(ISNUMBER(A2117),COUNTIF(Calculations!B:B, A2117),"")</f>
        <v/>
      </c>
      <c r="E2117" s="2" t="str">
        <f>IF(ISNUMBER(A2117),COUNTIF(Calculations!A:A, A2117),"")</f>
        <v/>
      </c>
      <c r="F2117" s="12" t="str">
        <f t="shared" si="200"/>
        <v/>
      </c>
      <c r="G2117" s="12" t="str">
        <f t="shared" si="201"/>
        <v/>
      </c>
    </row>
    <row r="2118" spans="1:7" x14ac:dyDescent="0.25">
      <c r="A2118" s="8" t="str">
        <f t="shared" si="197"/>
        <v/>
      </c>
      <c r="B2118" s="2" t="str">
        <f t="shared" si="198"/>
        <v/>
      </c>
      <c r="C2118" s="2" t="str">
        <f t="shared" si="199"/>
        <v/>
      </c>
      <c r="D2118" s="2" t="str">
        <f>IF(ISNUMBER(A2118),COUNTIF(Calculations!B:B, A2118),"")</f>
        <v/>
      </c>
      <c r="E2118" s="2" t="str">
        <f>IF(ISNUMBER(A2118),COUNTIF(Calculations!A:A, A2118),"")</f>
        <v/>
      </c>
      <c r="F2118" s="12" t="str">
        <f t="shared" si="200"/>
        <v/>
      </c>
      <c r="G2118" s="12" t="str">
        <f t="shared" si="201"/>
        <v/>
      </c>
    </row>
    <row r="2119" spans="1:7" x14ac:dyDescent="0.25">
      <c r="A2119" s="8" t="str">
        <f t="shared" si="197"/>
        <v/>
      </c>
      <c r="B2119" s="2" t="str">
        <f t="shared" si="198"/>
        <v/>
      </c>
      <c r="C2119" s="2" t="str">
        <f t="shared" si="199"/>
        <v/>
      </c>
      <c r="D2119" s="2" t="str">
        <f>IF(ISNUMBER(A2119),COUNTIF(Calculations!B:B, A2119),"")</f>
        <v/>
      </c>
      <c r="E2119" s="2" t="str">
        <f>IF(ISNUMBER(A2119),COUNTIF(Calculations!A:A, A2119),"")</f>
        <v/>
      </c>
      <c r="F2119" s="12" t="str">
        <f t="shared" si="200"/>
        <v/>
      </c>
      <c r="G2119" s="12" t="str">
        <f t="shared" si="201"/>
        <v/>
      </c>
    </row>
    <row r="2120" spans="1:7" x14ac:dyDescent="0.25">
      <c r="A2120" s="8" t="str">
        <f t="shared" si="197"/>
        <v/>
      </c>
      <c r="B2120" s="2" t="str">
        <f t="shared" si="198"/>
        <v/>
      </c>
      <c r="C2120" s="2" t="str">
        <f t="shared" si="199"/>
        <v/>
      </c>
      <c r="D2120" s="2" t="str">
        <f>IF(ISNUMBER(A2120),COUNTIF(Calculations!B:B, A2120),"")</f>
        <v/>
      </c>
      <c r="E2120" s="2" t="str">
        <f>IF(ISNUMBER(A2120),COUNTIF(Calculations!A:A, A2120),"")</f>
        <v/>
      </c>
      <c r="F2120" s="12" t="str">
        <f t="shared" si="200"/>
        <v/>
      </c>
      <c r="G2120" s="12" t="str">
        <f t="shared" si="201"/>
        <v/>
      </c>
    </row>
    <row r="2121" spans="1:7" x14ac:dyDescent="0.25">
      <c r="A2121" s="8" t="str">
        <f t="shared" si="197"/>
        <v/>
      </c>
      <c r="B2121" s="2" t="str">
        <f t="shared" si="198"/>
        <v/>
      </c>
      <c r="C2121" s="2" t="str">
        <f t="shared" si="199"/>
        <v/>
      </c>
      <c r="D2121" s="2" t="str">
        <f>IF(ISNUMBER(A2121),COUNTIF(Calculations!B:B, A2121),"")</f>
        <v/>
      </c>
      <c r="E2121" s="2" t="str">
        <f>IF(ISNUMBER(A2121),COUNTIF(Calculations!A:A, A2121),"")</f>
        <v/>
      </c>
      <c r="F2121" s="12" t="str">
        <f t="shared" si="200"/>
        <v/>
      </c>
      <c r="G2121" s="12" t="str">
        <f t="shared" si="201"/>
        <v/>
      </c>
    </row>
    <row r="2122" spans="1:7" x14ac:dyDescent="0.25">
      <c r="A2122" s="8" t="str">
        <f t="shared" si="197"/>
        <v/>
      </c>
      <c r="B2122" s="2" t="str">
        <f t="shared" si="198"/>
        <v/>
      </c>
      <c r="C2122" s="2" t="str">
        <f t="shared" si="199"/>
        <v/>
      </c>
      <c r="D2122" s="2" t="str">
        <f>IF(ISNUMBER(A2122),COUNTIF(Calculations!B:B, A2122),"")</f>
        <v/>
      </c>
      <c r="E2122" s="2" t="str">
        <f>IF(ISNUMBER(A2122),COUNTIF(Calculations!A:A, A2122),"")</f>
        <v/>
      </c>
      <c r="F2122" s="12" t="str">
        <f t="shared" si="200"/>
        <v/>
      </c>
      <c r="G2122" s="12" t="str">
        <f t="shared" si="201"/>
        <v/>
      </c>
    </row>
    <row r="2123" spans="1:7" x14ac:dyDescent="0.25">
      <c r="A2123" s="8" t="str">
        <f t="shared" si="197"/>
        <v/>
      </c>
      <c r="B2123" s="2" t="str">
        <f t="shared" si="198"/>
        <v/>
      </c>
      <c r="C2123" s="2" t="str">
        <f t="shared" si="199"/>
        <v/>
      </c>
      <c r="D2123" s="2" t="str">
        <f>IF(ISNUMBER(A2123),COUNTIF(Calculations!B:B, A2123),"")</f>
        <v/>
      </c>
      <c r="E2123" s="2" t="str">
        <f>IF(ISNUMBER(A2123),COUNTIF(Calculations!A:A, A2123),"")</f>
        <v/>
      </c>
      <c r="F2123" s="12" t="str">
        <f t="shared" si="200"/>
        <v/>
      </c>
      <c r="G2123" s="12" t="str">
        <f t="shared" si="201"/>
        <v/>
      </c>
    </row>
    <row r="2124" spans="1:7" x14ac:dyDescent="0.25">
      <c r="A2124" s="8" t="str">
        <f t="shared" si="197"/>
        <v/>
      </c>
      <c r="B2124" s="2" t="str">
        <f t="shared" si="198"/>
        <v/>
      </c>
      <c r="C2124" s="2" t="str">
        <f t="shared" si="199"/>
        <v/>
      </c>
      <c r="D2124" s="2" t="str">
        <f>IF(ISNUMBER(A2124),COUNTIF(Calculations!B:B, A2124),"")</f>
        <v/>
      </c>
      <c r="E2124" s="2" t="str">
        <f>IF(ISNUMBER(A2124),COUNTIF(Calculations!A:A, A2124),"")</f>
        <v/>
      </c>
      <c r="F2124" s="12" t="str">
        <f t="shared" si="200"/>
        <v/>
      </c>
      <c r="G2124" s="12" t="str">
        <f t="shared" si="201"/>
        <v/>
      </c>
    </row>
    <row r="2125" spans="1:7" x14ac:dyDescent="0.25">
      <c r="A2125" s="8" t="str">
        <f t="shared" si="197"/>
        <v/>
      </c>
      <c r="B2125" s="2" t="str">
        <f t="shared" si="198"/>
        <v/>
      </c>
      <c r="C2125" s="2" t="str">
        <f t="shared" si="199"/>
        <v/>
      </c>
      <c r="D2125" s="2" t="str">
        <f>IF(ISNUMBER(A2125),COUNTIF(Calculations!B:B, A2125),"")</f>
        <v/>
      </c>
      <c r="E2125" s="2" t="str">
        <f>IF(ISNUMBER(A2125),COUNTIF(Calculations!A:A, A2125),"")</f>
        <v/>
      </c>
      <c r="F2125" s="12" t="str">
        <f t="shared" si="200"/>
        <v/>
      </c>
      <c r="G2125" s="12" t="str">
        <f t="shared" si="201"/>
        <v/>
      </c>
    </row>
    <row r="2126" spans="1:7" x14ac:dyDescent="0.25">
      <c r="A2126" s="8" t="str">
        <f t="shared" si="197"/>
        <v/>
      </c>
      <c r="B2126" s="2" t="str">
        <f t="shared" si="198"/>
        <v/>
      </c>
      <c r="C2126" s="2" t="str">
        <f t="shared" si="199"/>
        <v/>
      </c>
      <c r="D2126" s="2" t="str">
        <f>IF(ISNUMBER(A2126),COUNTIF(Calculations!B:B, A2126),"")</f>
        <v/>
      </c>
      <c r="E2126" s="2" t="str">
        <f>IF(ISNUMBER(A2126),COUNTIF(Calculations!A:A, A2126),"")</f>
        <v/>
      </c>
      <c r="F2126" s="12" t="str">
        <f t="shared" si="200"/>
        <v/>
      </c>
      <c r="G2126" s="12" t="str">
        <f t="shared" si="201"/>
        <v/>
      </c>
    </row>
    <row r="2127" spans="1:7" x14ac:dyDescent="0.25">
      <c r="A2127" s="8" t="str">
        <f t="shared" si="197"/>
        <v/>
      </c>
      <c r="B2127" s="2" t="str">
        <f t="shared" si="198"/>
        <v/>
      </c>
      <c r="C2127" s="2" t="str">
        <f t="shared" si="199"/>
        <v/>
      </c>
      <c r="D2127" s="2" t="str">
        <f>IF(ISNUMBER(A2127),COUNTIF(Calculations!B:B, A2127),"")</f>
        <v/>
      </c>
      <c r="E2127" s="2" t="str">
        <f>IF(ISNUMBER(A2127),COUNTIF(Calculations!A:A, A2127),"")</f>
        <v/>
      </c>
      <c r="F2127" s="12" t="str">
        <f t="shared" si="200"/>
        <v/>
      </c>
      <c r="G2127" s="12" t="str">
        <f t="shared" si="201"/>
        <v/>
      </c>
    </row>
    <row r="2128" spans="1:7" x14ac:dyDescent="0.25">
      <c r="A2128" s="8" t="str">
        <f t="shared" si="197"/>
        <v/>
      </c>
      <c r="B2128" s="2" t="str">
        <f t="shared" si="198"/>
        <v/>
      </c>
      <c r="C2128" s="2" t="str">
        <f t="shared" si="199"/>
        <v/>
      </c>
      <c r="D2128" s="2" t="str">
        <f>IF(ISNUMBER(A2128),COUNTIF(Calculations!B:B, A2128),"")</f>
        <v/>
      </c>
      <c r="E2128" s="2" t="str">
        <f>IF(ISNUMBER(A2128),COUNTIF(Calculations!A:A, A2128),"")</f>
        <v/>
      </c>
      <c r="F2128" s="12" t="str">
        <f t="shared" si="200"/>
        <v/>
      </c>
      <c r="G2128" s="12" t="str">
        <f t="shared" si="201"/>
        <v/>
      </c>
    </row>
    <row r="2129" spans="1:7" x14ac:dyDescent="0.25">
      <c r="A2129" s="8" t="str">
        <f t="shared" si="197"/>
        <v/>
      </c>
      <c r="B2129" s="2" t="str">
        <f t="shared" si="198"/>
        <v/>
      </c>
      <c r="C2129" s="2" t="str">
        <f t="shared" si="199"/>
        <v/>
      </c>
      <c r="D2129" s="2" t="str">
        <f>IF(ISNUMBER(A2129),COUNTIF(Calculations!B:B, A2129),"")</f>
        <v/>
      </c>
      <c r="E2129" s="2" t="str">
        <f>IF(ISNUMBER(A2129),COUNTIF(Calculations!A:A, A2129),"")</f>
        <v/>
      </c>
      <c r="F2129" s="12" t="str">
        <f t="shared" si="200"/>
        <v/>
      </c>
      <c r="G2129" s="12" t="str">
        <f t="shared" si="201"/>
        <v/>
      </c>
    </row>
    <row r="2130" spans="1:7" x14ac:dyDescent="0.25">
      <c r="A2130" s="8" t="str">
        <f t="shared" si="197"/>
        <v/>
      </c>
      <c r="B2130" s="2" t="str">
        <f t="shared" si="198"/>
        <v/>
      </c>
      <c r="C2130" s="2" t="str">
        <f t="shared" si="199"/>
        <v/>
      </c>
      <c r="D2130" s="2" t="str">
        <f>IF(ISNUMBER(A2130),COUNTIF(Calculations!B:B, A2130),"")</f>
        <v/>
      </c>
      <c r="E2130" s="2" t="str">
        <f>IF(ISNUMBER(A2130),COUNTIF(Calculations!A:A, A2130),"")</f>
        <v/>
      </c>
      <c r="F2130" s="12" t="str">
        <f t="shared" si="200"/>
        <v/>
      </c>
      <c r="G2130" s="12" t="str">
        <f t="shared" si="201"/>
        <v/>
      </c>
    </row>
    <row r="2131" spans="1:7" x14ac:dyDescent="0.25">
      <c r="A2131" s="8" t="str">
        <f t="shared" si="197"/>
        <v/>
      </c>
      <c r="B2131" s="2" t="str">
        <f t="shared" si="198"/>
        <v/>
      </c>
      <c r="C2131" s="2" t="str">
        <f t="shared" si="199"/>
        <v/>
      </c>
      <c r="D2131" s="2" t="str">
        <f>IF(ISNUMBER(A2131),COUNTIF(Calculations!B:B, A2131),"")</f>
        <v/>
      </c>
      <c r="E2131" s="2" t="str">
        <f>IF(ISNUMBER(A2131),COUNTIF(Calculations!A:A, A2131),"")</f>
        <v/>
      </c>
      <c r="F2131" s="12" t="str">
        <f t="shared" si="200"/>
        <v/>
      </c>
      <c r="G2131" s="12" t="str">
        <f t="shared" si="201"/>
        <v/>
      </c>
    </row>
    <row r="2132" spans="1:7" x14ac:dyDescent="0.25">
      <c r="A2132" s="8" t="str">
        <f t="shared" si="197"/>
        <v/>
      </c>
      <c r="B2132" s="2" t="str">
        <f t="shared" si="198"/>
        <v/>
      </c>
      <c r="C2132" s="2" t="str">
        <f t="shared" si="199"/>
        <v/>
      </c>
      <c r="D2132" s="2" t="str">
        <f>IF(ISNUMBER(A2132),COUNTIF(Calculations!B:B, A2132),"")</f>
        <v/>
      </c>
      <c r="E2132" s="2" t="str">
        <f>IF(ISNUMBER(A2132),COUNTIF(Calculations!A:A, A2132),"")</f>
        <v/>
      </c>
      <c r="F2132" s="12" t="str">
        <f t="shared" si="200"/>
        <v/>
      </c>
      <c r="G2132" s="12" t="str">
        <f t="shared" si="201"/>
        <v/>
      </c>
    </row>
    <row r="2133" spans="1:7" x14ac:dyDescent="0.25">
      <c r="A2133" s="8" t="str">
        <f t="shared" si="197"/>
        <v/>
      </c>
      <c r="B2133" s="2" t="str">
        <f t="shared" si="198"/>
        <v/>
      </c>
      <c r="C2133" s="2" t="str">
        <f t="shared" si="199"/>
        <v/>
      </c>
      <c r="D2133" s="2" t="str">
        <f>IF(ISNUMBER(A2133),COUNTIF(Calculations!B:B, A2133),"")</f>
        <v/>
      </c>
      <c r="E2133" s="2" t="str">
        <f>IF(ISNUMBER(A2133),COUNTIF(Calculations!A:A, A2133),"")</f>
        <v/>
      </c>
      <c r="F2133" s="12" t="str">
        <f t="shared" si="200"/>
        <v/>
      </c>
      <c r="G2133" s="12" t="str">
        <f t="shared" si="201"/>
        <v/>
      </c>
    </row>
    <row r="2134" spans="1:7" x14ac:dyDescent="0.25">
      <c r="A2134" s="8" t="str">
        <f t="shared" si="197"/>
        <v/>
      </c>
      <c r="B2134" s="2" t="str">
        <f t="shared" si="198"/>
        <v/>
      </c>
      <c r="C2134" s="2" t="str">
        <f t="shared" si="199"/>
        <v/>
      </c>
      <c r="D2134" s="2" t="str">
        <f>IF(ISNUMBER(A2134),COUNTIF(Calculations!B:B, A2134),"")</f>
        <v/>
      </c>
      <c r="E2134" s="2" t="str">
        <f>IF(ISNUMBER(A2134),COUNTIF(Calculations!A:A, A2134),"")</f>
        <v/>
      </c>
      <c r="F2134" s="12" t="str">
        <f t="shared" si="200"/>
        <v/>
      </c>
      <c r="G2134" s="12" t="str">
        <f t="shared" si="201"/>
        <v/>
      </c>
    </row>
    <row r="2135" spans="1:7" x14ac:dyDescent="0.25">
      <c r="A2135" s="8" t="str">
        <f t="shared" si="197"/>
        <v/>
      </c>
      <c r="B2135" s="2" t="str">
        <f t="shared" si="198"/>
        <v/>
      </c>
      <c r="C2135" s="2" t="str">
        <f t="shared" si="199"/>
        <v/>
      </c>
      <c r="D2135" s="2" t="str">
        <f>IF(ISNUMBER(A2135),COUNTIF(Calculations!B:B, A2135),"")</f>
        <v/>
      </c>
      <c r="E2135" s="2" t="str">
        <f>IF(ISNUMBER(A2135),COUNTIF(Calculations!A:A, A2135),"")</f>
        <v/>
      </c>
      <c r="F2135" s="12" t="str">
        <f t="shared" si="200"/>
        <v/>
      </c>
      <c r="G2135" s="12" t="str">
        <f t="shared" si="201"/>
        <v/>
      </c>
    </row>
    <row r="2136" spans="1:7" x14ac:dyDescent="0.25">
      <c r="A2136" s="8" t="str">
        <f t="shared" si="197"/>
        <v/>
      </c>
      <c r="B2136" s="2" t="str">
        <f t="shared" si="198"/>
        <v/>
      </c>
      <c r="C2136" s="2" t="str">
        <f t="shared" si="199"/>
        <v/>
      </c>
      <c r="D2136" s="2" t="str">
        <f>IF(ISNUMBER(A2136),COUNTIF(Calculations!B:B, A2136),"")</f>
        <v/>
      </c>
      <c r="E2136" s="2" t="str">
        <f>IF(ISNUMBER(A2136),COUNTIF(Calculations!A:A, A2136),"")</f>
        <v/>
      </c>
      <c r="F2136" s="12" t="str">
        <f t="shared" si="200"/>
        <v/>
      </c>
      <c r="G2136" s="12" t="str">
        <f t="shared" si="201"/>
        <v/>
      </c>
    </row>
    <row r="2137" spans="1:7" x14ac:dyDescent="0.25">
      <c r="A2137" s="8" t="str">
        <f t="shared" si="197"/>
        <v/>
      </c>
      <c r="B2137" s="2" t="str">
        <f t="shared" si="198"/>
        <v/>
      </c>
      <c r="C2137" s="2" t="str">
        <f t="shared" si="199"/>
        <v/>
      </c>
      <c r="D2137" s="2" t="str">
        <f>IF(ISNUMBER(A2137),COUNTIF(Calculations!B:B, A2137),"")</f>
        <v/>
      </c>
      <c r="E2137" s="2" t="str">
        <f>IF(ISNUMBER(A2137),COUNTIF(Calculations!A:A, A2137),"")</f>
        <v/>
      </c>
      <c r="F2137" s="12" t="str">
        <f t="shared" si="200"/>
        <v/>
      </c>
      <c r="G2137" s="12" t="str">
        <f t="shared" si="201"/>
        <v/>
      </c>
    </row>
    <row r="2138" spans="1:7" x14ac:dyDescent="0.25">
      <c r="A2138" s="8" t="str">
        <f t="shared" si="197"/>
        <v/>
      </c>
      <c r="B2138" s="2" t="str">
        <f t="shared" si="198"/>
        <v/>
      </c>
      <c r="C2138" s="2" t="str">
        <f t="shared" si="199"/>
        <v/>
      </c>
      <c r="D2138" s="2" t="str">
        <f>IF(ISNUMBER(A2138),COUNTIF(Calculations!B:B, A2138),"")</f>
        <v/>
      </c>
      <c r="E2138" s="2" t="str">
        <f>IF(ISNUMBER(A2138),COUNTIF(Calculations!A:A, A2138),"")</f>
        <v/>
      </c>
      <c r="F2138" s="12" t="str">
        <f t="shared" si="200"/>
        <v/>
      </c>
      <c r="G2138" s="12" t="str">
        <f t="shared" si="201"/>
        <v/>
      </c>
    </row>
    <row r="2139" spans="1:7" x14ac:dyDescent="0.25">
      <c r="A2139" s="8" t="str">
        <f t="shared" si="197"/>
        <v/>
      </c>
      <c r="B2139" s="2" t="str">
        <f t="shared" si="198"/>
        <v/>
      </c>
      <c r="C2139" s="2" t="str">
        <f t="shared" si="199"/>
        <v/>
      </c>
      <c r="D2139" s="2" t="str">
        <f>IF(ISNUMBER(A2139),COUNTIF(Calculations!B:B, A2139),"")</f>
        <v/>
      </c>
      <c r="E2139" s="2" t="str">
        <f>IF(ISNUMBER(A2139),COUNTIF(Calculations!A:A, A2139),"")</f>
        <v/>
      </c>
      <c r="F2139" s="12" t="str">
        <f t="shared" si="200"/>
        <v/>
      </c>
      <c r="G2139" s="12" t="str">
        <f t="shared" si="201"/>
        <v/>
      </c>
    </row>
    <row r="2140" spans="1:7" x14ac:dyDescent="0.25">
      <c r="A2140" s="8" t="str">
        <f t="shared" si="197"/>
        <v/>
      </c>
      <c r="B2140" s="2" t="str">
        <f t="shared" si="198"/>
        <v/>
      </c>
      <c r="C2140" s="2" t="str">
        <f t="shared" si="199"/>
        <v/>
      </c>
      <c r="D2140" s="2" t="str">
        <f>IF(ISNUMBER(A2140),COUNTIF(Calculations!B:B, A2140),"")</f>
        <v/>
      </c>
      <c r="E2140" s="2" t="str">
        <f>IF(ISNUMBER(A2140),COUNTIF(Calculations!A:A, A2140),"")</f>
        <v/>
      </c>
      <c r="F2140" s="12" t="str">
        <f t="shared" si="200"/>
        <v/>
      </c>
      <c r="G2140" s="12" t="str">
        <f t="shared" si="201"/>
        <v/>
      </c>
    </row>
    <row r="2141" spans="1:7" x14ac:dyDescent="0.25">
      <c r="A2141" s="8" t="str">
        <f t="shared" si="197"/>
        <v/>
      </c>
      <c r="B2141" s="2" t="str">
        <f t="shared" si="198"/>
        <v/>
      </c>
      <c r="C2141" s="2" t="str">
        <f t="shared" si="199"/>
        <v/>
      </c>
      <c r="D2141" s="2" t="str">
        <f>IF(ISNUMBER(A2141),COUNTIF(Calculations!B:B, A2141),"")</f>
        <v/>
      </c>
      <c r="E2141" s="2" t="str">
        <f>IF(ISNUMBER(A2141),COUNTIF(Calculations!A:A, A2141),"")</f>
        <v/>
      </c>
      <c r="F2141" s="12" t="str">
        <f t="shared" si="200"/>
        <v/>
      </c>
      <c r="G2141" s="12" t="str">
        <f t="shared" si="201"/>
        <v/>
      </c>
    </row>
    <row r="2142" spans="1:7" x14ac:dyDescent="0.25">
      <c r="A2142" s="8" t="str">
        <f t="shared" si="197"/>
        <v/>
      </c>
      <c r="B2142" s="2" t="str">
        <f t="shared" si="198"/>
        <v/>
      </c>
      <c r="C2142" s="2" t="str">
        <f t="shared" si="199"/>
        <v/>
      </c>
      <c r="D2142" s="2" t="str">
        <f>IF(ISNUMBER(A2142),COUNTIF(Calculations!B:B, A2142),"")</f>
        <v/>
      </c>
      <c r="E2142" s="2" t="str">
        <f>IF(ISNUMBER(A2142),COUNTIF(Calculations!A:A, A2142),"")</f>
        <v/>
      </c>
      <c r="F2142" s="12" t="str">
        <f t="shared" si="200"/>
        <v/>
      </c>
      <c r="G2142" s="12" t="str">
        <f t="shared" si="201"/>
        <v/>
      </c>
    </row>
    <row r="2143" spans="1:7" x14ac:dyDescent="0.25">
      <c r="A2143" s="8" t="str">
        <f t="shared" si="197"/>
        <v/>
      </c>
      <c r="B2143" s="2" t="str">
        <f t="shared" si="198"/>
        <v/>
      </c>
      <c r="C2143" s="2" t="str">
        <f t="shared" si="199"/>
        <v/>
      </c>
      <c r="D2143" s="2" t="str">
        <f>IF(ISNUMBER(A2143),COUNTIF(Calculations!B:B, A2143),"")</f>
        <v/>
      </c>
      <c r="E2143" s="2" t="str">
        <f>IF(ISNUMBER(A2143),COUNTIF(Calculations!A:A, A2143),"")</f>
        <v/>
      </c>
      <c r="F2143" s="12" t="str">
        <f t="shared" si="200"/>
        <v/>
      </c>
      <c r="G2143" s="12" t="str">
        <f t="shared" si="201"/>
        <v/>
      </c>
    </row>
    <row r="2144" spans="1:7" x14ac:dyDescent="0.25">
      <c r="A2144" s="8" t="str">
        <f t="shared" si="197"/>
        <v/>
      </c>
      <c r="B2144" s="2" t="str">
        <f t="shared" si="198"/>
        <v/>
      </c>
      <c r="C2144" s="2" t="str">
        <f t="shared" si="199"/>
        <v/>
      </c>
      <c r="D2144" s="2" t="str">
        <f>IF(ISNUMBER(A2144),COUNTIF(Calculations!B:B, A2144),"")</f>
        <v/>
      </c>
      <c r="E2144" s="2" t="str">
        <f>IF(ISNUMBER(A2144),COUNTIF(Calculations!A:A, A2144),"")</f>
        <v/>
      </c>
      <c r="F2144" s="12" t="str">
        <f t="shared" si="200"/>
        <v/>
      </c>
      <c r="G2144" s="12" t="str">
        <f t="shared" si="201"/>
        <v/>
      </c>
    </row>
    <row r="2145" spans="1:7" x14ac:dyDescent="0.25">
      <c r="A2145" s="8" t="str">
        <f t="shared" si="197"/>
        <v/>
      </c>
      <c r="B2145" s="2" t="str">
        <f t="shared" si="198"/>
        <v/>
      </c>
      <c r="C2145" s="2" t="str">
        <f t="shared" si="199"/>
        <v/>
      </c>
      <c r="D2145" s="2" t="str">
        <f>IF(ISNUMBER(A2145),COUNTIF(Calculations!B:B, A2145),"")</f>
        <v/>
      </c>
      <c r="E2145" s="2" t="str">
        <f>IF(ISNUMBER(A2145),COUNTIF(Calculations!A:A, A2145),"")</f>
        <v/>
      </c>
      <c r="F2145" s="12" t="str">
        <f t="shared" si="200"/>
        <v/>
      </c>
      <c r="G2145" s="12" t="str">
        <f t="shared" si="201"/>
        <v/>
      </c>
    </row>
    <row r="2146" spans="1:7" x14ac:dyDescent="0.25">
      <c r="A2146" s="8" t="str">
        <f t="shared" si="197"/>
        <v/>
      </c>
      <c r="B2146" s="2" t="str">
        <f t="shared" si="198"/>
        <v/>
      </c>
      <c r="C2146" s="2" t="str">
        <f t="shared" si="199"/>
        <v/>
      </c>
      <c r="D2146" s="2" t="str">
        <f>IF(ISNUMBER(A2146),COUNTIF(Calculations!B:B, A2146),"")</f>
        <v/>
      </c>
      <c r="E2146" s="2" t="str">
        <f>IF(ISNUMBER(A2146),COUNTIF(Calculations!A:A, A2146),"")</f>
        <v/>
      </c>
      <c r="F2146" s="12" t="str">
        <f t="shared" si="200"/>
        <v/>
      </c>
      <c r="G2146" s="12" t="str">
        <f t="shared" si="201"/>
        <v/>
      </c>
    </row>
    <row r="2147" spans="1:7" x14ac:dyDescent="0.25">
      <c r="A2147" s="8" t="str">
        <f t="shared" si="197"/>
        <v/>
      </c>
      <c r="B2147" s="2" t="str">
        <f t="shared" si="198"/>
        <v/>
      </c>
      <c r="C2147" s="2" t="str">
        <f t="shared" si="199"/>
        <v/>
      </c>
      <c r="D2147" s="2" t="str">
        <f>IF(ISNUMBER(A2147),COUNTIF(Calculations!B:B, A2147),"")</f>
        <v/>
      </c>
      <c r="E2147" s="2" t="str">
        <f>IF(ISNUMBER(A2147),COUNTIF(Calculations!A:A, A2147),"")</f>
        <v/>
      </c>
      <c r="F2147" s="12" t="str">
        <f t="shared" si="200"/>
        <v/>
      </c>
      <c r="G2147" s="12" t="str">
        <f t="shared" si="201"/>
        <v/>
      </c>
    </row>
    <row r="2148" spans="1:7" x14ac:dyDescent="0.25">
      <c r="A2148" s="8" t="str">
        <f t="shared" ref="A2148:A2211" si="202">IF(ISNUMBER(A2147),IF(A2147+1&lt;=MAX(IndirectStartDates,IndirectCompletedDates),A2147+1,""),"")</f>
        <v/>
      </c>
      <c r="B2148" s="2" t="str">
        <f t="shared" ref="B2148:B2211" si="203">IF(ISNUMBER(A2148),YEAR(A2148)&amp;"-"&amp;TEXT(WEEKNUM(A2148),"00"),"")</f>
        <v/>
      </c>
      <c r="C2148" s="2" t="str">
        <f t="shared" ref="C2148:C2211" si="204">IF(ISNUMBER(A2148),COUNTIFS(IndirectStartDates,"&lt;="&amp;A2148,IndirectCompletedDates,"&gt;"&amp;A2148) + COUNTIFS(IndirectStartDates,"&lt;="&amp;A2148,IndirectCompletedDates,""),"")</f>
        <v/>
      </c>
      <c r="D2148" s="2" t="str">
        <f>IF(ISNUMBER(A2148),COUNTIF(Calculations!B:B, A2148),"")</f>
        <v/>
      </c>
      <c r="E2148" s="2" t="str">
        <f>IF(ISNUMBER(A2148),COUNTIF(Calculations!A:A, A2148),"")</f>
        <v/>
      </c>
      <c r="F2148" s="12" t="str">
        <f t="shared" ref="F2148:F2211" si="205">IF(ISNUMBER(A2148),F2147 + D2148,"")</f>
        <v/>
      </c>
      <c r="G2148" s="12" t="str">
        <f t="shared" ref="G2148:G2211" si="206">IF(ISNUMBER(A2148),G2147 + E2148,"")</f>
        <v/>
      </c>
    </row>
    <row r="2149" spans="1:7" x14ac:dyDescent="0.25">
      <c r="A2149" s="8" t="str">
        <f t="shared" si="202"/>
        <v/>
      </c>
      <c r="B2149" s="2" t="str">
        <f t="shared" si="203"/>
        <v/>
      </c>
      <c r="C2149" s="2" t="str">
        <f t="shared" si="204"/>
        <v/>
      </c>
      <c r="D2149" s="2" t="str">
        <f>IF(ISNUMBER(A2149),COUNTIF(Calculations!B:B, A2149),"")</f>
        <v/>
      </c>
      <c r="E2149" s="2" t="str">
        <f>IF(ISNUMBER(A2149),COUNTIF(Calculations!A:A, A2149),"")</f>
        <v/>
      </c>
      <c r="F2149" s="12" t="str">
        <f t="shared" si="205"/>
        <v/>
      </c>
      <c r="G2149" s="12" t="str">
        <f t="shared" si="206"/>
        <v/>
      </c>
    </row>
    <row r="2150" spans="1:7" x14ac:dyDescent="0.25">
      <c r="A2150" s="8" t="str">
        <f t="shared" si="202"/>
        <v/>
      </c>
      <c r="B2150" s="2" t="str">
        <f t="shared" si="203"/>
        <v/>
      </c>
      <c r="C2150" s="2" t="str">
        <f t="shared" si="204"/>
        <v/>
      </c>
      <c r="D2150" s="2" t="str">
        <f>IF(ISNUMBER(A2150),COUNTIF(Calculations!B:B, A2150),"")</f>
        <v/>
      </c>
      <c r="E2150" s="2" t="str">
        <f>IF(ISNUMBER(A2150),COUNTIF(Calculations!A:A, A2150),"")</f>
        <v/>
      </c>
      <c r="F2150" s="12" t="str">
        <f t="shared" si="205"/>
        <v/>
      </c>
      <c r="G2150" s="12" t="str">
        <f t="shared" si="206"/>
        <v/>
      </c>
    </row>
    <row r="2151" spans="1:7" x14ac:dyDescent="0.25">
      <c r="A2151" s="8" t="str">
        <f t="shared" si="202"/>
        <v/>
      </c>
      <c r="B2151" s="2" t="str">
        <f t="shared" si="203"/>
        <v/>
      </c>
      <c r="C2151" s="2" t="str">
        <f t="shared" si="204"/>
        <v/>
      </c>
      <c r="D2151" s="2" t="str">
        <f>IF(ISNUMBER(A2151),COUNTIF(Calculations!B:B, A2151),"")</f>
        <v/>
      </c>
      <c r="E2151" s="2" t="str">
        <f>IF(ISNUMBER(A2151),COUNTIF(Calculations!A:A, A2151),"")</f>
        <v/>
      </c>
      <c r="F2151" s="12" t="str">
        <f t="shared" si="205"/>
        <v/>
      </c>
      <c r="G2151" s="12" t="str">
        <f t="shared" si="206"/>
        <v/>
      </c>
    </row>
    <row r="2152" spans="1:7" x14ac:dyDescent="0.25">
      <c r="A2152" s="8" t="str">
        <f t="shared" si="202"/>
        <v/>
      </c>
      <c r="B2152" s="2" t="str">
        <f t="shared" si="203"/>
        <v/>
      </c>
      <c r="C2152" s="2" t="str">
        <f t="shared" si="204"/>
        <v/>
      </c>
      <c r="D2152" s="2" t="str">
        <f>IF(ISNUMBER(A2152),COUNTIF(Calculations!B:B, A2152),"")</f>
        <v/>
      </c>
      <c r="E2152" s="2" t="str">
        <f>IF(ISNUMBER(A2152),COUNTIF(Calculations!A:A, A2152),"")</f>
        <v/>
      </c>
      <c r="F2152" s="12" t="str">
        <f t="shared" si="205"/>
        <v/>
      </c>
      <c r="G2152" s="12" t="str">
        <f t="shared" si="206"/>
        <v/>
      </c>
    </row>
    <row r="2153" spans="1:7" x14ac:dyDescent="0.25">
      <c r="A2153" s="8" t="str">
        <f t="shared" si="202"/>
        <v/>
      </c>
      <c r="B2153" s="2" t="str">
        <f t="shared" si="203"/>
        <v/>
      </c>
      <c r="C2153" s="2" t="str">
        <f t="shared" si="204"/>
        <v/>
      </c>
      <c r="D2153" s="2" t="str">
        <f>IF(ISNUMBER(A2153),COUNTIF(Calculations!B:B, A2153),"")</f>
        <v/>
      </c>
      <c r="E2153" s="2" t="str">
        <f>IF(ISNUMBER(A2153),COUNTIF(Calculations!A:A, A2153),"")</f>
        <v/>
      </c>
      <c r="F2153" s="12" t="str">
        <f t="shared" si="205"/>
        <v/>
      </c>
      <c r="G2153" s="12" t="str">
        <f t="shared" si="206"/>
        <v/>
      </c>
    </row>
    <row r="2154" spans="1:7" x14ac:dyDescent="0.25">
      <c r="A2154" s="8" t="str">
        <f t="shared" si="202"/>
        <v/>
      </c>
      <c r="B2154" s="2" t="str">
        <f t="shared" si="203"/>
        <v/>
      </c>
      <c r="C2154" s="2" t="str">
        <f t="shared" si="204"/>
        <v/>
      </c>
      <c r="D2154" s="2" t="str">
        <f>IF(ISNUMBER(A2154),COUNTIF(Calculations!B:B, A2154),"")</f>
        <v/>
      </c>
      <c r="E2154" s="2" t="str">
        <f>IF(ISNUMBER(A2154),COUNTIF(Calculations!A:A, A2154),"")</f>
        <v/>
      </c>
      <c r="F2154" s="12" t="str">
        <f t="shared" si="205"/>
        <v/>
      </c>
      <c r="G2154" s="12" t="str">
        <f t="shared" si="206"/>
        <v/>
      </c>
    </row>
    <row r="2155" spans="1:7" x14ac:dyDescent="0.25">
      <c r="A2155" s="8" t="str">
        <f t="shared" si="202"/>
        <v/>
      </c>
      <c r="B2155" s="2" t="str">
        <f t="shared" si="203"/>
        <v/>
      </c>
      <c r="C2155" s="2" t="str">
        <f t="shared" si="204"/>
        <v/>
      </c>
      <c r="D2155" s="2" t="str">
        <f>IF(ISNUMBER(A2155),COUNTIF(Calculations!B:B, A2155),"")</f>
        <v/>
      </c>
      <c r="E2155" s="2" t="str">
        <f>IF(ISNUMBER(A2155),COUNTIF(Calculations!A:A, A2155),"")</f>
        <v/>
      </c>
      <c r="F2155" s="12" t="str">
        <f t="shared" si="205"/>
        <v/>
      </c>
      <c r="G2155" s="12" t="str">
        <f t="shared" si="206"/>
        <v/>
      </c>
    </row>
    <row r="2156" spans="1:7" x14ac:dyDescent="0.25">
      <c r="A2156" s="8" t="str">
        <f t="shared" si="202"/>
        <v/>
      </c>
      <c r="B2156" s="2" t="str">
        <f t="shared" si="203"/>
        <v/>
      </c>
      <c r="C2156" s="2" t="str">
        <f t="shared" si="204"/>
        <v/>
      </c>
      <c r="D2156" s="2" t="str">
        <f>IF(ISNUMBER(A2156),COUNTIF(Calculations!B:B, A2156),"")</f>
        <v/>
      </c>
      <c r="E2156" s="2" t="str">
        <f>IF(ISNUMBER(A2156),COUNTIF(Calculations!A:A, A2156),"")</f>
        <v/>
      </c>
      <c r="F2156" s="12" t="str">
        <f t="shared" si="205"/>
        <v/>
      </c>
      <c r="G2156" s="12" t="str">
        <f t="shared" si="206"/>
        <v/>
      </c>
    </row>
    <row r="2157" spans="1:7" x14ac:dyDescent="0.25">
      <c r="A2157" s="8" t="str">
        <f t="shared" si="202"/>
        <v/>
      </c>
      <c r="B2157" s="2" t="str">
        <f t="shared" si="203"/>
        <v/>
      </c>
      <c r="C2157" s="2" t="str">
        <f t="shared" si="204"/>
        <v/>
      </c>
      <c r="D2157" s="2" t="str">
        <f>IF(ISNUMBER(A2157),COUNTIF(Calculations!B:B, A2157),"")</f>
        <v/>
      </c>
      <c r="E2157" s="2" t="str">
        <f>IF(ISNUMBER(A2157),COUNTIF(Calculations!A:A, A2157),"")</f>
        <v/>
      </c>
      <c r="F2157" s="12" t="str">
        <f t="shared" si="205"/>
        <v/>
      </c>
      <c r="G2157" s="12" t="str">
        <f t="shared" si="206"/>
        <v/>
      </c>
    </row>
    <row r="2158" spans="1:7" x14ac:dyDescent="0.25">
      <c r="A2158" s="8" t="str">
        <f t="shared" si="202"/>
        <v/>
      </c>
      <c r="B2158" s="2" t="str">
        <f t="shared" si="203"/>
        <v/>
      </c>
      <c r="C2158" s="2" t="str">
        <f t="shared" si="204"/>
        <v/>
      </c>
      <c r="D2158" s="2" t="str">
        <f>IF(ISNUMBER(A2158),COUNTIF(Calculations!B:B, A2158),"")</f>
        <v/>
      </c>
      <c r="E2158" s="2" t="str">
        <f>IF(ISNUMBER(A2158),COUNTIF(Calculations!A:A, A2158),"")</f>
        <v/>
      </c>
      <c r="F2158" s="12" t="str">
        <f t="shared" si="205"/>
        <v/>
      </c>
      <c r="G2158" s="12" t="str">
        <f t="shared" si="206"/>
        <v/>
      </c>
    </row>
    <row r="2159" spans="1:7" x14ac:dyDescent="0.25">
      <c r="A2159" s="8" t="str">
        <f t="shared" si="202"/>
        <v/>
      </c>
      <c r="B2159" s="2" t="str">
        <f t="shared" si="203"/>
        <v/>
      </c>
      <c r="C2159" s="2" t="str">
        <f t="shared" si="204"/>
        <v/>
      </c>
      <c r="D2159" s="2" t="str">
        <f>IF(ISNUMBER(A2159),COUNTIF(Calculations!B:B, A2159),"")</f>
        <v/>
      </c>
      <c r="E2159" s="2" t="str">
        <f>IF(ISNUMBER(A2159),COUNTIF(Calculations!A:A, A2159),"")</f>
        <v/>
      </c>
      <c r="F2159" s="12" t="str">
        <f t="shared" si="205"/>
        <v/>
      </c>
      <c r="G2159" s="12" t="str">
        <f t="shared" si="206"/>
        <v/>
      </c>
    </row>
    <row r="2160" spans="1:7" x14ac:dyDescent="0.25">
      <c r="A2160" s="8" t="str">
        <f t="shared" si="202"/>
        <v/>
      </c>
      <c r="B2160" s="2" t="str">
        <f t="shared" si="203"/>
        <v/>
      </c>
      <c r="C2160" s="2" t="str">
        <f t="shared" si="204"/>
        <v/>
      </c>
      <c r="D2160" s="2" t="str">
        <f>IF(ISNUMBER(A2160),COUNTIF(Calculations!B:B, A2160),"")</f>
        <v/>
      </c>
      <c r="E2160" s="2" t="str">
        <f>IF(ISNUMBER(A2160),COUNTIF(Calculations!A:A, A2160),"")</f>
        <v/>
      </c>
      <c r="F2160" s="12" t="str">
        <f t="shared" si="205"/>
        <v/>
      </c>
      <c r="G2160" s="12" t="str">
        <f t="shared" si="206"/>
        <v/>
      </c>
    </row>
    <row r="2161" spans="1:7" x14ac:dyDescent="0.25">
      <c r="A2161" s="8" t="str">
        <f t="shared" si="202"/>
        <v/>
      </c>
      <c r="B2161" s="2" t="str">
        <f t="shared" si="203"/>
        <v/>
      </c>
      <c r="C2161" s="2" t="str">
        <f t="shared" si="204"/>
        <v/>
      </c>
      <c r="D2161" s="2" t="str">
        <f>IF(ISNUMBER(A2161),COUNTIF(Calculations!B:B, A2161),"")</f>
        <v/>
      </c>
      <c r="E2161" s="2" t="str">
        <f>IF(ISNUMBER(A2161),COUNTIF(Calculations!A:A, A2161),"")</f>
        <v/>
      </c>
      <c r="F2161" s="12" t="str">
        <f t="shared" si="205"/>
        <v/>
      </c>
      <c r="G2161" s="12" t="str">
        <f t="shared" si="206"/>
        <v/>
      </c>
    </row>
    <row r="2162" spans="1:7" x14ac:dyDescent="0.25">
      <c r="A2162" s="8" t="str">
        <f t="shared" si="202"/>
        <v/>
      </c>
      <c r="B2162" s="2" t="str">
        <f t="shared" si="203"/>
        <v/>
      </c>
      <c r="C2162" s="2" t="str">
        <f t="shared" si="204"/>
        <v/>
      </c>
      <c r="D2162" s="2" t="str">
        <f>IF(ISNUMBER(A2162),COUNTIF(Calculations!B:B, A2162),"")</f>
        <v/>
      </c>
      <c r="E2162" s="2" t="str">
        <f>IF(ISNUMBER(A2162),COUNTIF(Calculations!A:A, A2162),"")</f>
        <v/>
      </c>
      <c r="F2162" s="12" t="str">
        <f t="shared" si="205"/>
        <v/>
      </c>
      <c r="G2162" s="12" t="str">
        <f t="shared" si="206"/>
        <v/>
      </c>
    </row>
    <row r="2163" spans="1:7" x14ac:dyDescent="0.25">
      <c r="A2163" s="8" t="str">
        <f t="shared" si="202"/>
        <v/>
      </c>
      <c r="B2163" s="2" t="str">
        <f t="shared" si="203"/>
        <v/>
      </c>
      <c r="C2163" s="2" t="str">
        <f t="shared" si="204"/>
        <v/>
      </c>
      <c r="D2163" s="2" t="str">
        <f>IF(ISNUMBER(A2163),COUNTIF(Calculations!B:B, A2163),"")</f>
        <v/>
      </c>
      <c r="E2163" s="2" t="str">
        <f>IF(ISNUMBER(A2163),COUNTIF(Calculations!A:A, A2163),"")</f>
        <v/>
      </c>
      <c r="F2163" s="12" t="str">
        <f t="shared" si="205"/>
        <v/>
      </c>
      <c r="G2163" s="12" t="str">
        <f t="shared" si="206"/>
        <v/>
      </c>
    </row>
    <row r="2164" spans="1:7" x14ac:dyDescent="0.25">
      <c r="A2164" s="8" t="str">
        <f t="shared" si="202"/>
        <v/>
      </c>
      <c r="B2164" s="2" t="str">
        <f t="shared" si="203"/>
        <v/>
      </c>
      <c r="C2164" s="2" t="str">
        <f t="shared" si="204"/>
        <v/>
      </c>
      <c r="D2164" s="2" t="str">
        <f>IF(ISNUMBER(A2164),COUNTIF(Calculations!B:B, A2164),"")</f>
        <v/>
      </c>
      <c r="E2164" s="2" t="str">
        <f>IF(ISNUMBER(A2164),COUNTIF(Calculations!A:A, A2164),"")</f>
        <v/>
      </c>
      <c r="F2164" s="12" t="str">
        <f t="shared" si="205"/>
        <v/>
      </c>
      <c r="G2164" s="12" t="str">
        <f t="shared" si="206"/>
        <v/>
      </c>
    </row>
    <row r="2165" spans="1:7" x14ac:dyDescent="0.25">
      <c r="A2165" s="8" t="str">
        <f t="shared" si="202"/>
        <v/>
      </c>
      <c r="B2165" s="2" t="str">
        <f t="shared" si="203"/>
        <v/>
      </c>
      <c r="C2165" s="2" t="str">
        <f t="shared" si="204"/>
        <v/>
      </c>
      <c r="D2165" s="2" t="str">
        <f>IF(ISNUMBER(A2165),COUNTIF(Calculations!B:B, A2165),"")</f>
        <v/>
      </c>
      <c r="E2165" s="2" t="str">
        <f>IF(ISNUMBER(A2165),COUNTIF(Calculations!A:A, A2165),"")</f>
        <v/>
      </c>
      <c r="F2165" s="12" t="str">
        <f t="shared" si="205"/>
        <v/>
      </c>
      <c r="G2165" s="12" t="str">
        <f t="shared" si="206"/>
        <v/>
      </c>
    </row>
    <row r="2166" spans="1:7" x14ac:dyDescent="0.25">
      <c r="A2166" s="8" t="str">
        <f t="shared" si="202"/>
        <v/>
      </c>
      <c r="B2166" s="2" t="str">
        <f t="shared" si="203"/>
        <v/>
      </c>
      <c r="C2166" s="2" t="str">
        <f t="shared" si="204"/>
        <v/>
      </c>
      <c r="D2166" s="2" t="str">
        <f>IF(ISNUMBER(A2166),COUNTIF(Calculations!B:B, A2166),"")</f>
        <v/>
      </c>
      <c r="E2166" s="2" t="str">
        <f>IF(ISNUMBER(A2166),COUNTIF(Calculations!A:A, A2166),"")</f>
        <v/>
      </c>
      <c r="F2166" s="12" t="str">
        <f t="shared" si="205"/>
        <v/>
      </c>
      <c r="G2166" s="12" t="str">
        <f t="shared" si="206"/>
        <v/>
      </c>
    </row>
    <row r="2167" spans="1:7" x14ac:dyDescent="0.25">
      <c r="A2167" s="8" t="str">
        <f t="shared" si="202"/>
        <v/>
      </c>
      <c r="B2167" s="2" t="str">
        <f t="shared" si="203"/>
        <v/>
      </c>
      <c r="C2167" s="2" t="str">
        <f t="shared" si="204"/>
        <v/>
      </c>
      <c r="D2167" s="2" t="str">
        <f>IF(ISNUMBER(A2167),COUNTIF(Calculations!B:B, A2167),"")</f>
        <v/>
      </c>
      <c r="E2167" s="2" t="str">
        <f>IF(ISNUMBER(A2167),COUNTIF(Calculations!A:A, A2167),"")</f>
        <v/>
      </c>
      <c r="F2167" s="12" t="str">
        <f t="shared" si="205"/>
        <v/>
      </c>
      <c r="G2167" s="12" t="str">
        <f t="shared" si="206"/>
        <v/>
      </c>
    </row>
    <row r="2168" spans="1:7" x14ac:dyDescent="0.25">
      <c r="A2168" s="8" t="str">
        <f t="shared" si="202"/>
        <v/>
      </c>
      <c r="B2168" s="2" t="str">
        <f t="shared" si="203"/>
        <v/>
      </c>
      <c r="C2168" s="2" t="str">
        <f t="shared" si="204"/>
        <v/>
      </c>
      <c r="D2168" s="2" t="str">
        <f>IF(ISNUMBER(A2168),COUNTIF(Calculations!B:B, A2168),"")</f>
        <v/>
      </c>
      <c r="E2168" s="2" t="str">
        <f>IF(ISNUMBER(A2168),COUNTIF(Calculations!A:A, A2168),"")</f>
        <v/>
      </c>
      <c r="F2168" s="12" t="str">
        <f t="shared" si="205"/>
        <v/>
      </c>
      <c r="G2168" s="12" t="str">
        <f t="shared" si="206"/>
        <v/>
      </c>
    </row>
    <row r="2169" spans="1:7" x14ac:dyDescent="0.25">
      <c r="A2169" s="8" t="str">
        <f t="shared" si="202"/>
        <v/>
      </c>
      <c r="B2169" s="2" t="str">
        <f t="shared" si="203"/>
        <v/>
      </c>
      <c r="C2169" s="2" t="str">
        <f t="shared" si="204"/>
        <v/>
      </c>
      <c r="D2169" s="2" t="str">
        <f>IF(ISNUMBER(A2169),COUNTIF(Calculations!B:B, A2169),"")</f>
        <v/>
      </c>
      <c r="E2169" s="2" t="str">
        <f>IF(ISNUMBER(A2169),COUNTIF(Calculations!A:A, A2169),"")</f>
        <v/>
      </c>
      <c r="F2169" s="12" t="str">
        <f t="shared" si="205"/>
        <v/>
      </c>
      <c r="G2169" s="12" t="str">
        <f t="shared" si="206"/>
        <v/>
      </c>
    </row>
    <row r="2170" spans="1:7" x14ac:dyDescent="0.25">
      <c r="A2170" s="8" t="str">
        <f t="shared" si="202"/>
        <v/>
      </c>
      <c r="B2170" s="2" t="str">
        <f t="shared" si="203"/>
        <v/>
      </c>
      <c r="C2170" s="2" t="str">
        <f t="shared" si="204"/>
        <v/>
      </c>
      <c r="D2170" s="2" t="str">
        <f>IF(ISNUMBER(A2170),COUNTIF(Calculations!B:B, A2170),"")</f>
        <v/>
      </c>
      <c r="E2170" s="2" t="str">
        <f>IF(ISNUMBER(A2170),COUNTIF(Calculations!A:A, A2170),"")</f>
        <v/>
      </c>
      <c r="F2170" s="12" t="str">
        <f t="shared" si="205"/>
        <v/>
      </c>
      <c r="G2170" s="12" t="str">
        <f t="shared" si="206"/>
        <v/>
      </c>
    </row>
    <row r="2171" spans="1:7" x14ac:dyDescent="0.25">
      <c r="A2171" s="8" t="str">
        <f t="shared" si="202"/>
        <v/>
      </c>
      <c r="B2171" s="2" t="str">
        <f t="shared" si="203"/>
        <v/>
      </c>
      <c r="C2171" s="2" t="str">
        <f t="shared" si="204"/>
        <v/>
      </c>
      <c r="D2171" s="2" t="str">
        <f>IF(ISNUMBER(A2171),COUNTIF(Calculations!B:B, A2171),"")</f>
        <v/>
      </c>
      <c r="E2171" s="2" t="str">
        <f>IF(ISNUMBER(A2171),COUNTIF(Calculations!A:A, A2171),"")</f>
        <v/>
      </c>
      <c r="F2171" s="12" t="str">
        <f t="shared" si="205"/>
        <v/>
      </c>
      <c r="G2171" s="12" t="str">
        <f t="shared" si="206"/>
        <v/>
      </c>
    </row>
    <row r="2172" spans="1:7" x14ac:dyDescent="0.25">
      <c r="A2172" s="8" t="str">
        <f t="shared" si="202"/>
        <v/>
      </c>
      <c r="B2172" s="2" t="str">
        <f t="shared" si="203"/>
        <v/>
      </c>
      <c r="C2172" s="2" t="str">
        <f t="shared" si="204"/>
        <v/>
      </c>
      <c r="D2172" s="2" t="str">
        <f>IF(ISNUMBER(A2172),COUNTIF(Calculations!B:B, A2172),"")</f>
        <v/>
      </c>
      <c r="E2172" s="2" t="str">
        <f>IF(ISNUMBER(A2172),COUNTIF(Calculations!A:A, A2172),"")</f>
        <v/>
      </c>
      <c r="F2172" s="12" t="str">
        <f t="shared" si="205"/>
        <v/>
      </c>
      <c r="G2172" s="12" t="str">
        <f t="shared" si="206"/>
        <v/>
      </c>
    </row>
    <row r="2173" spans="1:7" x14ac:dyDescent="0.25">
      <c r="A2173" s="8" t="str">
        <f t="shared" si="202"/>
        <v/>
      </c>
      <c r="B2173" s="2" t="str">
        <f t="shared" si="203"/>
        <v/>
      </c>
      <c r="C2173" s="2" t="str">
        <f t="shared" si="204"/>
        <v/>
      </c>
      <c r="D2173" s="2" t="str">
        <f>IF(ISNUMBER(A2173),COUNTIF(Calculations!B:B, A2173),"")</f>
        <v/>
      </c>
      <c r="E2173" s="2" t="str">
        <f>IF(ISNUMBER(A2173),COUNTIF(Calculations!A:A, A2173),"")</f>
        <v/>
      </c>
      <c r="F2173" s="12" t="str">
        <f t="shared" si="205"/>
        <v/>
      </c>
      <c r="G2173" s="12" t="str">
        <f t="shared" si="206"/>
        <v/>
      </c>
    </row>
    <row r="2174" spans="1:7" x14ac:dyDescent="0.25">
      <c r="A2174" s="8" t="str">
        <f t="shared" si="202"/>
        <v/>
      </c>
      <c r="B2174" s="2" t="str">
        <f t="shared" si="203"/>
        <v/>
      </c>
      <c r="C2174" s="2" t="str">
        <f t="shared" si="204"/>
        <v/>
      </c>
      <c r="D2174" s="2" t="str">
        <f>IF(ISNUMBER(A2174),COUNTIF(Calculations!B:B, A2174),"")</f>
        <v/>
      </c>
      <c r="E2174" s="2" t="str">
        <f>IF(ISNUMBER(A2174),COUNTIF(Calculations!A:A, A2174),"")</f>
        <v/>
      </c>
      <c r="F2174" s="12" t="str">
        <f t="shared" si="205"/>
        <v/>
      </c>
      <c r="G2174" s="12" t="str">
        <f t="shared" si="206"/>
        <v/>
      </c>
    </row>
    <row r="2175" spans="1:7" x14ac:dyDescent="0.25">
      <c r="A2175" s="8" t="str">
        <f t="shared" si="202"/>
        <v/>
      </c>
      <c r="B2175" s="2" t="str">
        <f t="shared" si="203"/>
        <v/>
      </c>
      <c r="C2175" s="2" t="str">
        <f t="shared" si="204"/>
        <v/>
      </c>
      <c r="D2175" s="2" t="str">
        <f>IF(ISNUMBER(A2175),COUNTIF(Calculations!B:B, A2175),"")</f>
        <v/>
      </c>
      <c r="E2175" s="2" t="str">
        <f>IF(ISNUMBER(A2175),COUNTIF(Calculations!A:A, A2175),"")</f>
        <v/>
      </c>
      <c r="F2175" s="12" t="str">
        <f t="shared" si="205"/>
        <v/>
      </c>
      <c r="G2175" s="12" t="str">
        <f t="shared" si="206"/>
        <v/>
      </c>
    </row>
    <row r="2176" spans="1:7" x14ac:dyDescent="0.25">
      <c r="A2176" s="8" t="str">
        <f t="shared" si="202"/>
        <v/>
      </c>
      <c r="B2176" s="2" t="str">
        <f t="shared" si="203"/>
        <v/>
      </c>
      <c r="C2176" s="2" t="str">
        <f t="shared" si="204"/>
        <v/>
      </c>
      <c r="D2176" s="2" t="str">
        <f>IF(ISNUMBER(A2176),COUNTIF(Calculations!B:B, A2176),"")</f>
        <v/>
      </c>
      <c r="E2176" s="2" t="str">
        <f>IF(ISNUMBER(A2176),COUNTIF(Calculations!A:A, A2176),"")</f>
        <v/>
      </c>
      <c r="F2176" s="12" t="str">
        <f t="shared" si="205"/>
        <v/>
      </c>
      <c r="G2176" s="12" t="str">
        <f t="shared" si="206"/>
        <v/>
      </c>
    </row>
    <row r="2177" spans="1:7" x14ac:dyDescent="0.25">
      <c r="A2177" s="8" t="str">
        <f t="shared" si="202"/>
        <v/>
      </c>
      <c r="B2177" s="2" t="str">
        <f t="shared" si="203"/>
        <v/>
      </c>
      <c r="C2177" s="2" t="str">
        <f t="shared" si="204"/>
        <v/>
      </c>
      <c r="D2177" s="2" t="str">
        <f>IF(ISNUMBER(A2177),COUNTIF(Calculations!B:B, A2177),"")</f>
        <v/>
      </c>
      <c r="E2177" s="2" t="str">
        <f>IF(ISNUMBER(A2177),COUNTIF(Calculations!A:A, A2177),"")</f>
        <v/>
      </c>
      <c r="F2177" s="12" t="str">
        <f t="shared" si="205"/>
        <v/>
      </c>
      <c r="G2177" s="12" t="str">
        <f t="shared" si="206"/>
        <v/>
      </c>
    </row>
    <row r="2178" spans="1:7" x14ac:dyDescent="0.25">
      <c r="A2178" s="8" t="str">
        <f t="shared" si="202"/>
        <v/>
      </c>
      <c r="B2178" s="2" t="str">
        <f t="shared" si="203"/>
        <v/>
      </c>
      <c r="C2178" s="2" t="str">
        <f t="shared" si="204"/>
        <v/>
      </c>
      <c r="D2178" s="2" t="str">
        <f>IF(ISNUMBER(A2178),COUNTIF(Calculations!B:B, A2178),"")</f>
        <v/>
      </c>
      <c r="E2178" s="2" t="str">
        <f>IF(ISNUMBER(A2178),COUNTIF(Calculations!A:A, A2178),"")</f>
        <v/>
      </c>
      <c r="F2178" s="12" t="str">
        <f t="shared" si="205"/>
        <v/>
      </c>
      <c r="G2178" s="12" t="str">
        <f t="shared" si="206"/>
        <v/>
      </c>
    </row>
    <row r="2179" spans="1:7" x14ac:dyDescent="0.25">
      <c r="A2179" s="8" t="str">
        <f t="shared" si="202"/>
        <v/>
      </c>
      <c r="B2179" s="2" t="str">
        <f t="shared" si="203"/>
        <v/>
      </c>
      <c r="C2179" s="2" t="str">
        <f t="shared" si="204"/>
        <v/>
      </c>
      <c r="D2179" s="2" t="str">
        <f>IF(ISNUMBER(A2179),COUNTIF(Calculations!B:B, A2179),"")</f>
        <v/>
      </c>
      <c r="E2179" s="2" t="str">
        <f>IF(ISNUMBER(A2179),COUNTIF(Calculations!A:A, A2179),"")</f>
        <v/>
      </c>
      <c r="F2179" s="12" t="str">
        <f t="shared" si="205"/>
        <v/>
      </c>
      <c r="G2179" s="12" t="str">
        <f t="shared" si="206"/>
        <v/>
      </c>
    </row>
    <row r="2180" spans="1:7" x14ac:dyDescent="0.25">
      <c r="A2180" s="8" t="str">
        <f t="shared" si="202"/>
        <v/>
      </c>
      <c r="B2180" s="2" t="str">
        <f t="shared" si="203"/>
        <v/>
      </c>
      <c r="C2180" s="2" t="str">
        <f t="shared" si="204"/>
        <v/>
      </c>
      <c r="D2180" s="2" t="str">
        <f>IF(ISNUMBER(A2180),COUNTIF(Calculations!B:B, A2180),"")</f>
        <v/>
      </c>
      <c r="E2180" s="2" t="str">
        <f>IF(ISNUMBER(A2180),COUNTIF(Calculations!A:A, A2180),"")</f>
        <v/>
      </c>
      <c r="F2180" s="12" t="str">
        <f t="shared" si="205"/>
        <v/>
      </c>
      <c r="G2180" s="12" t="str">
        <f t="shared" si="206"/>
        <v/>
      </c>
    </row>
    <row r="2181" spans="1:7" x14ac:dyDescent="0.25">
      <c r="A2181" s="8" t="str">
        <f t="shared" si="202"/>
        <v/>
      </c>
      <c r="B2181" s="2" t="str">
        <f t="shared" si="203"/>
        <v/>
      </c>
      <c r="C2181" s="2" t="str">
        <f t="shared" si="204"/>
        <v/>
      </c>
      <c r="D2181" s="2" t="str">
        <f>IF(ISNUMBER(A2181),COUNTIF(Calculations!B:B, A2181),"")</f>
        <v/>
      </c>
      <c r="E2181" s="2" t="str">
        <f>IF(ISNUMBER(A2181),COUNTIF(Calculations!A:A, A2181),"")</f>
        <v/>
      </c>
      <c r="F2181" s="12" t="str">
        <f t="shared" si="205"/>
        <v/>
      </c>
      <c r="G2181" s="12" t="str">
        <f t="shared" si="206"/>
        <v/>
      </c>
    </row>
    <row r="2182" spans="1:7" x14ac:dyDescent="0.25">
      <c r="A2182" s="8" t="str">
        <f t="shared" si="202"/>
        <v/>
      </c>
      <c r="B2182" s="2" t="str">
        <f t="shared" si="203"/>
        <v/>
      </c>
      <c r="C2182" s="2" t="str">
        <f t="shared" si="204"/>
        <v/>
      </c>
      <c r="D2182" s="2" t="str">
        <f>IF(ISNUMBER(A2182),COUNTIF(Calculations!B:B, A2182),"")</f>
        <v/>
      </c>
      <c r="E2182" s="2" t="str">
        <f>IF(ISNUMBER(A2182),COUNTIF(Calculations!A:A, A2182),"")</f>
        <v/>
      </c>
      <c r="F2182" s="12" t="str">
        <f t="shared" si="205"/>
        <v/>
      </c>
      <c r="G2182" s="12" t="str">
        <f t="shared" si="206"/>
        <v/>
      </c>
    </row>
    <row r="2183" spans="1:7" x14ac:dyDescent="0.25">
      <c r="A2183" s="8" t="str">
        <f t="shared" si="202"/>
        <v/>
      </c>
      <c r="B2183" s="2" t="str">
        <f t="shared" si="203"/>
        <v/>
      </c>
      <c r="C2183" s="2" t="str">
        <f t="shared" si="204"/>
        <v/>
      </c>
      <c r="D2183" s="2" t="str">
        <f>IF(ISNUMBER(A2183),COUNTIF(Calculations!B:B, A2183),"")</f>
        <v/>
      </c>
      <c r="E2183" s="2" t="str">
        <f>IF(ISNUMBER(A2183),COUNTIF(Calculations!A:A, A2183),"")</f>
        <v/>
      </c>
      <c r="F2183" s="12" t="str">
        <f t="shared" si="205"/>
        <v/>
      </c>
      <c r="G2183" s="12" t="str">
        <f t="shared" si="206"/>
        <v/>
      </c>
    </row>
    <row r="2184" spans="1:7" x14ac:dyDescent="0.25">
      <c r="A2184" s="8" t="str">
        <f t="shared" si="202"/>
        <v/>
      </c>
      <c r="B2184" s="2" t="str">
        <f t="shared" si="203"/>
        <v/>
      </c>
      <c r="C2184" s="2" t="str">
        <f t="shared" si="204"/>
        <v/>
      </c>
      <c r="D2184" s="2" t="str">
        <f>IF(ISNUMBER(A2184),COUNTIF(Calculations!B:B, A2184),"")</f>
        <v/>
      </c>
      <c r="E2184" s="2" t="str">
        <f>IF(ISNUMBER(A2184),COUNTIF(Calculations!A:A, A2184),"")</f>
        <v/>
      </c>
      <c r="F2184" s="12" t="str">
        <f t="shared" si="205"/>
        <v/>
      </c>
      <c r="G2184" s="12" t="str">
        <f t="shared" si="206"/>
        <v/>
      </c>
    </row>
    <row r="2185" spans="1:7" x14ac:dyDescent="0.25">
      <c r="A2185" s="8" t="str">
        <f t="shared" si="202"/>
        <v/>
      </c>
      <c r="B2185" s="2" t="str">
        <f t="shared" si="203"/>
        <v/>
      </c>
      <c r="C2185" s="2" t="str">
        <f t="shared" si="204"/>
        <v/>
      </c>
      <c r="D2185" s="2" t="str">
        <f>IF(ISNUMBER(A2185),COUNTIF(Calculations!B:B, A2185),"")</f>
        <v/>
      </c>
      <c r="E2185" s="2" t="str">
        <f>IF(ISNUMBER(A2185),COUNTIF(Calculations!A:A, A2185),"")</f>
        <v/>
      </c>
      <c r="F2185" s="12" t="str">
        <f t="shared" si="205"/>
        <v/>
      </c>
      <c r="G2185" s="12" t="str">
        <f t="shared" si="206"/>
        <v/>
      </c>
    </row>
    <row r="2186" spans="1:7" x14ac:dyDescent="0.25">
      <c r="A2186" s="8" t="str">
        <f t="shared" si="202"/>
        <v/>
      </c>
      <c r="B2186" s="2" t="str">
        <f t="shared" si="203"/>
        <v/>
      </c>
      <c r="C2186" s="2" t="str">
        <f t="shared" si="204"/>
        <v/>
      </c>
      <c r="D2186" s="2" t="str">
        <f>IF(ISNUMBER(A2186),COUNTIF(Calculations!B:B, A2186),"")</f>
        <v/>
      </c>
      <c r="E2186" s="2" t="str">
        <f>IF(ISNUMBER(A2186),COUNTIF(Calculations!A:A, A2186),"")</f>
        <v/>
      </c>
      <c r="F2186" s="12" t="str">
        <f t="shared" si="205"/>
        <v/>
      </c>
      <c r="G2186" s="12" t="str">
        <f t="shared" si="206"/>
        <v/>
      </c>
    </row>
    <row r="2187" spans="1:7" x14ac:dyDescent="0.25">
      <c r="A2187" s="8" t="str">
        <f t="shared" si="202"/>
        <v/>
      </c>
      <c r="B2187" s="2" t="str">
        <f t="shared" si="203"/>
        <v/>
      </c>
      <c r="C2187" s="2" t="str">
        <f t="shared" si="204"/>
        <v/>
      </c>
      <c r="D2187" s="2" t="str">
        <f>IF(ISNUMBER(A2187),COUNTIF(Calculations!B:B, A2187),"")</f>
        <v/>
      </c>
      <c r="E2187" s="2" t="str">
        <f>IF(ISNUMBER(A2187),COUNTIF(Calculations!A:A, A2187),"")</f>
        <v/>
      </c>
      <c r="F2187" s="12" t="str">
        <f t="shared" si="205"/>
        <v/>
      </c>
      <c r="G2187" s="12" t="str">
        <f t="shared" si="206"/>
        <v/>
      </c>
    </row>
    <row r="2188" spans="1:7" x14ac:dyDescent="0.25">
      <c r="A2188" s="8" t="str">
        <f t="shared" si="202"/>
        <v/>
      </c>
      <c r="B2188" s="2" t="str">
        <f t="shared" si="203"/>
        <v/>
      </c>
      <c r="C2188" s="2" t="str">
        <f t="shared" si="204"/>
        <v/>
      </c>
      <c r="D2188" s="2" t="str">
        <f>IF(ISNUMBER(A2188),COUNTIF(Calculations!B:B, A2188),"")</f>
        <v/>
      </c>
      <c r="E2188" s="2" t="str">
        <f>IF(ISNUMBER(A2188),COUNTIF(Calculations!A:A, A2188),"")</f>
        <v/>
      </c>
      <c r="F2188" s="12" t="str">
        <f t="shared" si="205"/>
        <v/>
      </c>
      <c r="G2188" s="12" t="str">
        <f t="shared" si="206"/>
        <v/>
      </c>
    </row>
    <row r="2189" spans="1:7" x14ac:dyDescent="0.25">
      <c r="A2189" s="8" t="str">
        <f t="shared" si="202"/>
        <v/>
      </c>
      <c r="B2189" s="2" t="str">
        <f t="shared" si="203"/>
        <v/>
      </c>
      <c r="C2189" s="2" t="str">
        <f t="shared" si="204"/>
        <v/>
      </c>
      <c r="D2189" s="2" t="str">
        <f>IF(ISNUMBER(A2189),COUNTIF(Calculations!B:B, A2189),"")</f>
        <v/>
      </c>
      <c r="E2189" s="2" t="str">
        <f>IF(ISNUMBER(A2189),COUNTIF(Calculations!A:A, A2189),"")</f>
        <v/>
      </c>
      <c r="F2189" s="12" t="str">
        <f t="shared" si="205"/>
        <v/>
      </c>
      <c r="G2189" s="12" t="str">
        <f t="shared" si="206"/>
        <v/>
      </c>
    </row>
    <row r="2190" spans="1:7" x14ac:dyDescent="0.25">
      <c r="A2190" s="8" t="str">
        <f t="shared" si="202"/>
        <v/>
      </c>
      <c r="B2190" s="2" t="str">
        <f t="shared" si="203"/>
        <v/>
      </c>
      <c r="C2190" s="2" t="str">
        <f t="shared" si="204"/>
        <v/>
      </c>
      <c r="D2190" s="2" t="str">
        <f>IF(ISNUMBER(A2190),COUNTIF(Calculations!B:B, A2190),"")</f>
        <v/>
      </c>
      <c r="E2190" s="2" t="str">
        <f>IF(ISNUMBER(A2190),COUNTIF(Calculations!A:A, A2190),"")</f>
        <v/>
      </c>
      <c r="F2190" s="12" t="str">
        <f t="shared" si="205"/>
        <v/>
      </c>
      <c r="G2190" s="12" t="str">
        <f t="shared" si="206"/>
        <v/>
      </c>
    </row>
    <row r="2191" spans="1:7" x14ac:dyDescent="0.25">
      <c r="A2191" s="8" t="str">
        <f t="shared" si="202"/>
        <v/>
      </c>
      <c r="B2191" s="2" t="str">
        <f t="shared" si="203"/>
        <v/>
      </c>
      <c r="C2191" s="2" t="str">
        <f t="shared" si="204"/>
        <v/>
      </c>
      <c r="D2191" s="2" t="str">
        <f>IF(ISNUMBER(A2191),COUNTIF(Calculations!B:B, A2191),"")</f>
        <v/>
      </c>
      <c r="E2191" s="2" t="str">
        <f>IF(ISNUMBER(A2191),COUNTIF(Calculations!A:A, A2191),"")</f>
        <v/>
      </c>
      <c r="F2191" s="12" t="str">
        <f t="shared" si="205"/>
        <v/>
      </c>
      <c r="G2191" s="12" t="str">
        <f t="shared" si="206"/>
        <v/>
      </c>
    </row>
    <row r="2192" spans="1:7" x14ac:dyDescent="0.25">
      <c r="A2192" s="8" t="str">
        <f t="shared" si="202"/>
        <v/>
      </c>
      <c r="B2192" s="2" t="str">
        <f t="shared" si="203"/>
        <v/>
      </c>
      <c r="C2192" s="2" t="str">
        <f t="shared" si="204"/>
        <v/>
      </c>
      <c r="D2192" s="2" t="str">
        <f>IF(ISNUMBER(A2192),COUNTIF(Calculations!B:B, A2192),"")</f>
        <v/>
      </c>
      <c r="E2192" s="2" t="str">
        <f>IF(ISNUMBER(A2192),COUNTIF(Calculations!A:A, A2192),"")</f>
        <v/>
      </c>
      <c r="F2192" s="12" t="str">
        <f t="shared" si="205"/>
        <v/>
      </c>
      <c r="G2192" s="12" t="str">
        <f t="shared" si="206"/>
        <v/>
      </c>
    </row>
    <row r="2193" spans="1:7" x14ac:dyDescent="0.25">
      <c r="A2193" s="8" t="str">
        <f t="shared" si="202"/>
        <v/>
      </c>
      <c r="B2193" s="2" t="str">
        <f t="shared" si="203"/>
        <v/>
      </c>
      <c r="C2193" s="2" t="str">
        <f t="shared" si="204"/>
        <v/>
      </c>
      <c r="D2193" s="2" t="str">
        <f>IF(ISNUMBER(A2193),COUNTIF(Calculations!B:B, A2193),"")</f>
        <v/>
      </c>
      <c r="E2193" s="2" t="str">
        <f>IF(ISNUMBER(A2193),COUNTIF(Calculations!A:A, A2193),"")</f>
        <v/>
      </c>
      <c r="F2193" s="12" t="str">
        <f t="shared" si="205"/>
        <v/>
      </c>
      <c r="G2193" s="12" t="str">
        <f t="shared" si="206"/>
        <v/>
      </c>
    </row>
    <row r="2194" spans="1:7" x14ac:dyDescent="0.25">
      <c r="A2194" s="8" t="str">
        <f t="shared" si="202"/>
        <v/>
      </c>
      <c r="B2194" s="2" t="str">
        <f t="shared" si="203"/>
        <v/>
      </c>
      <c r="C2194" s="2" t="str">
        <f t="shared" si="204"/>
        <v/>
      </c>
      <c r="D2194" s="2" t="str">
        <f>IF(ISNUMBER(A2194),COUNTIF(Calculations!B:B, A2194),"")</f>
        <v/>
      </c>
      <c r="E2194" s="2" t="str">
        <f>IF(ISNUMBER(A2194),COUNTIF(Calculations!A:A, A2194),"")</f>
        <v/>
      </c>
      <c r="F2194" s="12" t="str">
        <f t="shared" si="205"/>
        <v/>
      </c>
      <c r="G2194" s="12" t="str">
        <f t="shared" si="206"/>
        <v/>
      </c>
    </row>
    <row r="2195" spans="1:7" x14ac:dyDescent="0.25">
      <c r="A2195" s="8" t="str">
        <f t="shared" si="202"/>
        <v/>
      </c>
      <c r="B2195" s="2" t="str">
        <f t="shared" si="203"/>
        <v/>
      </c>
      <c r="C2195" s="2" t="str">
        <f t="shared" si="204"/>
        <v/>
      </c>
      <c r="D2195" s="2" t="str">
        <f>IF(ISNUMBER(A2195),COUNTIF(Calculations!B:B, A2195),"")</f>
        <v/>
      </c>
      <c r="E2195" s="2" t="str">
        <f>IF(ISNUMBER(A2195),COUNTIF(Calculations!A:A, A2195),"")</f>
        <v/>
      </c>
      <c r="F2195" s="12" t="str">
        <f t="shared" si="205"/>
        <v/>
      </c>
      <c r="G2195" s="12" t="str">
        <f t="shared" si="206"/>
        <v/>
      </c>
    </row>
    <row r="2196" spans="1:7" x14ac:dyDescent="0.25">
      <c r="A2196" s="8" t="str">
        <f t="shared" si="202"/>
        <v/>
      </c>
      <c r="B2196" s="2" t="str">
        <f t="shared" si="203"/>
        <v/>
      </c>
      <c r="C2196" s="2" t="str">
        <f t="shared" si="204"/>
        <v/>
      </c>
      <c r="D2196" s="2" t="str">
        <f>IF(ISNUMBER(A2196),COUNTIF(Calculations!B:B, A2196),"")</f>
        <v/>
      </c>
      <c r="E2196" s="2" t="str">
        <f>IF(ISNUMBER(A2196),COUNTIF(Calculations!A:A, A2196),"")</f>
        <v/>
      </c>
      <c r="F2196" s="12" t="str">
        <f t="shared" si="205"/>
        <v/>
      </c>
      <c r="G2196" s="12" t="str">
        <f t="shared" si="206"/>
        <v/>
      </c>
    </row>
    <row r="2197" spans="1:7" x14ac:dyDescent="0.25">
      <c r="A2197" s="8" t="str">
        <f t="shared" si="202"/>
        <v/>
      </c>
      <c r="B2197" s="2" t="str">
        <f t="shared" si="203"/>
        <v/>
      </c>
      <c r="C2197" s="2" t="str">
        <f t="shared" si="204"/>
        <v/>
      </c>
      <c r="D2197" s="2" t="str">
        <f>IF(ISNUMBER(A2197),COUNTIF(Calculations!B:B, A2197),"")</f>
        <v/>
      </c>
      <c r="E2197" s="2" t="str">
        <f>IF(ISNUMBER(A2197),COUNTIF(Calculations!A:A, A2197),"")</f>
        <v/>
      </c>
      <c r="F2197" s="12" t="str">
        <f t="shared" si="205"/>
        <v/>
      </c>
      <c r="G2197" s="12" t="str">
        <f t="shared" si="206"/>
        <v/>
      </c>
    </row>
    <row r="2198" spans="1:7" x14ac:dyDescent="0.25">
      <c r="A2198" s="8" t="str">
        <f t="shared" si="202"/>
        <v/>
      </c>
      <c r="B2198" s="2" t="str">
        <f t="shared" si="203"/>
        <v/>
      </c>
      <c r="C2198" s="2" t="str">
        <f t="shared" si="204"/>
        <v/>
      </c>
      <c r="D2198" s="2" t="str">
        <f>IF(ISNUMBER(A2198),COUNTIF(Calculations!B:B, A2198),"")</f>
        <v/>
      </c>
      <c r="E2198" s="2" t="str">
        <f>IF(ISNUMBER(A2198),COUNTIF(Calculations!A:A, A2198),"")</f>
        <v/>
      </c>
      <c r="F2198" s="12" t="str">
        <f t="shared" si="205"/>
        <v/>
      </c>
      <c r="G2198" s="12" t="str">
        <f t="shared" si="206"/>
        <v/>
      </c>
    </row>
    <row r="2199" spans="1:7" x14ac:dyDescent="0.25">
      <c r="A2199" s="8" t="str">
        <f t="shared" si="202"/>
        <v/>
      </c>
      <c r="B2199" s="2" t="str">
        <f t="shared" si="203"/>
        <v/>
      </c>
      <c r="C2199" s="2" t="str">
        <f t="shared" si="204"/>
        <v/>
      </c>
      <c r="D2199" s="2" t="str">
        <f>IF(ISNUMBER(A2199),COUNTIF(Calculations!B:B, A2199),"")</f>
        <v/>
      </c>
      <c r="E2199" s="2" t="str">
        <f>IF(ISNUMBER(A2199),COUNTIF(Calculations!A:A, A2199),"")</f>
        <v/>
      </c>
      <c r="F2199" s="12" t="str">
        <f t="shared" si="205"/>
        <v/>
      </c>
      <c r="G2199" s="12" t="str">
        <f t="shared" si="206"/>
        <v/>
      </c>
    </row>
    <row r="2200" spans="1:7" x14ac:dyDescent="0.25">
      <c r="A2200" s="8" t="str">
        <f t="shared" si="202"/>
        <v/>
      </c>
      <c r="B2200" s="2" t="str">
        <f t="shared" si="203"/>
        <v/>
      </c>
      <c r="C2200" s="2" t="str">
        <f t="shared" si="204"/>
        <v/>
      </c>
      <c r="D2200" s="2" t="str">
        <f>IF(ISNUMBER(A2200),COUNTIF(Calculations!B:B, A2200),"")</f>
        <v/>
      </c>
      <c r="E2200" s="2" t="str">
        <f>IF(ISNUMBER(A2200),COUNTIF(Calculations!A:A, A2200),"")</f>
        <v/>
      </c>
      <c r="F2200" s="12" t="str">
        <f t="shared" si="205"/>
        <v/>
      </c>
      <c r="G2200" s="12" t="str">
        <f t="shared" si="206"/>
        <v/>
      </c>
    </row>
    <row r="2201" spans="1:7" x14ac:dyDescent="0.25">
      <c r="A2201" s="8" t="str">
        <f t="shared" si="202"/>
        <v/>
      </c>
      <c r="B2201" s="2" t="str">
        <f t="shared" si="203"/>
        <v/>
      </c>
      <c r="C2201" s="2" t="str">
        <f t="shared" si="204"/>
        <v/>
      </c>
      <c r="D2201" s="2" t="str">
        <f>IF(ISNUMBER(A2201),COUNTIF(Calculations!B:B, A2201),"")</f>
        <v/>
      </c>
      <c r="E2201" s="2" t="str">
        <f>IF(ISNUMBER(A2201),COUNTIF(Calculations!A:A, A2201),"")</f>
        <v/>
      </c>
      <c r="F2201" s="12" t="str">
        <f t="shared" si="205"/>
        <v/>
      </c>
      <c r="G2201" s="12" t="str">
        <f t="shared" si="206"/>
        <v/>
      </c>
    </row>
    <row r="2202" spans="1:7" x14ac:dyDescent="0.25">
      <c r="A2202" s="8" t="str">
        <f t="shared" si="202"/>
        <v/>
      </c>
      <c r="B2202" s="2" t="str">
        <f t="shared" si="203"/>
        <v/>
      </c>
      <c r="C2202" s="2" t="str">
        <f t="shared" si="204"/>
        <v/>
      </c>
      <c r="D2202" s="2" t="str">
        <f>IF(ISNUMBER(A2202),COUNTIF(Calculations!B:B, A2202),"")</f>
        <v/>
      </c>
      <c r="E2202" s="2" t="str">
        <f>IF(ISNUMBER(A2202),COUNTIF(Calculations!A:A, A2202),"")</f>
        <v/>
      </c>
      <c r="F2202" s="12" t="str">
        <f t="shared" si="205"/>
        <v/>
      </c>
      <c r="G2202" s="12" t="str">
        <f t="shared" si="206"/>
        <v/>
      </c>
    </row>
    <row r="2203" spans="1:7" x14ac:dyDescent="0.25">
      <c r="A2203" s="8" t="str">
        <f t="shared" si="202"/>
        <v/>
      </c>
      <c r="B2203" s="2" t="str">
        <f t="shared" si="203"/>
        <v/>
      </c>
      <c r="C2203" s="2" t="str">
        <f t="shared" si="204"/>
        <v/>
      </c>
      <c r="D2203" s="2" t="str">
        <f>IF(ISNUMBER(A2203),COUNTIF(Calculations!B:B, A2203),"")</f>
        <v/>
      </c>
      <c r="E2203" s="2" t="str">
        <f>IF(ISNUMBER(A2203),COUNTIF(Calculations!A:A, A2203),"")</f>
        <v/>
      </c>
      <c r="F2203" s="12" t="str">
        <f t="shared" si="205"/>
        <v/>
      </c>
      <c r="G2203" s="12" t="str">
        <f t="shared" si="206"/>
        <v/>
      </c>
    </row>
    <row r="2204" spans="1:7" x14ac:dyDescent="0.25">
      <c r="A2204" s="8" t="str">
        <f t="shared" si="202"/>
        <v/>
      </c>
      <c r="B2204" s="2" t="str">
        <f t="shared" si="203"/>
        <v/>
      </c>
      <c r="C2204" s="2" t="str">
        <f t="shared" si="204"/>
        <v/>
      </c>
      <c r="D2204" s="2" t="str">
        <f>IF(ISNUMBER(A2204),COUNTIF(Calculations!B:B, A2204),"")</f>
        <v/>
      </c>
      <c r="E2204" s="2" t="str">
        <f>IF(ISNUMBER(A2204),COUNTIF(Calculations!A:A, A2204),"")</f>
        <v/>
      </c>
      <c r="F2204" s="12" t="str">
        <f t="shared" si="205"/>
        <v/>
      </c>
      <c r="G2204" s="12" t="str">
        <f t="shared" si="206"/>
        <v/>
      </c>
    </row>
    <row r="2205" spans="1:7" x14ac:dyDescent="0.25">
      <c r="A2205" s="8" t="str">
        <f t="shared" si="202"/>
        <v/>
      </c>
      <c r="B2205" s="2" t="str">
        <f t="shared" si="203"/>
        <v/>
      </c>
      <c r="C2205" s="2" t="str">
        <f t="shared" si="204"/>
        <v/>
      </c>
      <c r="D2205" s="2" t="str">
        <f>IF(ISNUMBER(A2205),COUNTIF(Calculations!B:B, A2205),"")</f>
        <v/>
      </c>
      <c r="E2205" s="2" t="str">
        <f>IF(ISNUMBER(A2205),COUNTIF(Calculations!A:A, A2205),"")</f>
        <v/>
      </c>
      <c r="F2205" s="12" t="str">
        <f t="shared" si="205"/>
        <v/>
      </c>
      <c r="G2205" s="12" t="str">
        <f t="shared" si="206"/>
        <v/>
      </c>
    </row>
    <row r="2206" spans="1:7" x14ac:dyDescent="0.25">
      <c r="A2206" s="8" t="str">
        <f t="shared" si="202"/>
        <v/>
      </c>
      <c r="B2206" s="2" t="str">
        <f t="shared" si="203"/>
        <v/>
      </c>
      <c r="C2206" s="2" t="str">
        <f t="shared" si="204"/>
        <v/>
      </c>
      <c r="D2206" s="2" t="str">
        <f>IF(ISNUMBER(A2206),COUNTIF(Calculations!B:B, A2206),"")</f>
        <v/>
      </c>
      <c r="E2206" s="2" t="str">
        <f>IF(ISNUMBER(A2206),COUNTIF(Calculations!A:A, A2206),"")</f>
        <v/>
      </c>
      <c r="F2206" s="12" t="str">
        <f t="shared" si="205"/>
        <v/>
      </c>
      <c r="G2206" s="12" t="str">
        <f t="shared" si="206"/>
        <v/>
      </c>
    </row>
    <row r="2207" spans="1:7" x14ac:dyDescent="0.25">
      <c r="A2207" s="8" t="str">
        <f t="shared" si="202"/>
        <v/>
      </c>
      <c r="B2207" s="2" t="str">
        <f t="shared" si="203"/>
        <v/>
      </c>
      <c r="C2207" s="2" t="str">
        <f t="shared" si="204"/>
        <v/>
      </c>
      <c r="D2207" s="2" t="str">
        <f>IF(ISNUMBER(A2207),COUNTIF(Calculations!B:B, A2207),"")</f>
        <v/>
      </c>
      <c r="E2207" s="2" t="str">
        <f>IF(ISNUMBER(A2207),COUNTIF(Calculations!A:A, A2207),"")</f>
        <v/>
      </c>
      <c r="F2207" s="12" t="str">
        <f t="shared" si="205"/>
        <v/>
      </c>
      <c r="G2207" s="12" t="str">
        <f t="shared" si="206"/>
        <v/>
      </c>
    </row>
    <row r="2208" spans="1:7" x14ac:dyDescent="0.25">
      <c r="A2208" s="8" t="str">
        <f t="shared" si="202"/>
        <v/>
      </c>
      <c r="B2208" s="2" t="str">
        <f t="shared" si="203"/>
        <v/>
      </c>
      <c r="C2208" s="2" t="str">
        <f t="shared" si="204"/>
        <v/>
      </c>
      <c r="D2208" s="2" t="str">
        <f>IF(ISNUMBER(A2208),COUNTIF(Calculations!B:B, A2208),"")</f>
        <v/>
      </c>
      <c r="E2208" s="2" t="str">
        <f>IF(ISNUMBER(A2208),COUNTIF(Calculations!A:A, A2208),"")</f>
        <v/>
      </c>
      <c r="F2208" s="12" t="str">
        <f t="shared" si="205"/>
        <v/>
      </c>
      <c r="G2208" s="12" t="str">
        <f t="shared" si="206"/>
        <v/>
      </c>
    </row>
    <row r="2209" spans="1:7" x14ac:dyDescent="0.25">
      <c r="A2209" s="8" t="str">
        <f t="shared" si="202"/>
        <v/>
      </c>
      <c r="B2209" s="2" t="str">
        <f t="shared" si="203"/>
        <v/>
      </c>
      <c r="C2209" s="2" t="str">
        <f t="shared" si="204"/>
        <v/>
      </c>
      <c r="D2209" s="2" t="str">
        <f>IF(ISNUMBER(A2209),COUNTIF(Calculations!B:B, A2209),"")</f>
        <v/>
      </c>
      <c r="E2209" s="2" t="str">
        <f>IF(ISNUMBER(A2209),COUNTIF(Calculations!A:A, A2209),"")</f>
        <v/>
      </c>
      <c r="F2209" s="12" t="str">
        <f t="shared" si="205"/>
        <v/>
      </c>
      <c r="G2209" s="12" t="str">
        <f t="shared" si="206"/>
        <v/>
      </c>
    </row>
    <row r="2210" spans="1:7" x14ac:dyDescent="0.25">
      <c r="A2210" s="8" t="str">
        <f t="shared" si="202"/>
        <v/>
      </c>
      <c r="B2210" s="2" t="str">
        <f t="shared" si="203"/>
        <v/>
      </c>
      <c r="C2210" s="2" t="str">
        <f t="shared" si="204"/>
        <v/>
      </c>
      <c r="D2210" s="2" t="str">
        <f>IF(ISNUMBER(A2210),COUNTIF(Calculations!B:B, A2210),"")</f>
        <v/>
      </c>
      <c r="E2210" s="2" t="str">
        <f>IF(ISNUMBER(A2210),COUNTIF(Calculations!A:A, A2210),"")</f>
        <v/>
      </c>
      <c r="F2210" s="12" t="str">
        <f t="shared" si="205"/>
        <v/>
      </c>
      <c r="G2210" s="12" t="str">
        <f t="shared" si="206"/>
        <v/>
      </c>
    </row>
    <row r="2211" spans="1:7" x14ac:dyDescent="0.25">
      <c r="A2211" s="8" t="str">
        <f t="shared" si="202"/>
        <v/>
      </c>
      <c r="B2211" s="2" t="str">
        <f t="shared" si="203"/>
        <v/>
      </c>
      <c r="C2211" s="2" t="str">
        <f t="shared" si="204"/>
        <v/>
      </c>
      <c r="D2211" s="2" t="str">
        <f>IF(ISNUMBER(A2211),COUNTIF(Calculations!B:B, A2211),"")</f>
        <v/>
      </c>
      <c r="E2211" s="2" t="str">
        <f>IF(ISNUMBER(A2211),COUNTIF(Calculations!A:A, A2211),"")</f>
        <v/>
      </c>
      <c r="F2211" s="12" t="str">
        <f t="shared" si="205"/>
        <v/>
      </c>
      <c r="G2211" s="12" t="str">
        <f t="shared" si="206"/>
        <v/>
      </c>
    </row>
    <row r="2212" spans="1:7" x14ac:dyDescent="0.25">
      <c r="A2212" s="8" t="str">
        <f t="shared" ref="A2212:A2275" si="207">IF(ISNUMBER(A2211),IF(A2211+1&lt;=MAX(IndirectStartDates,IndirectCompletedDates),A2211+1,""),"")</f>
        <v/>
      </c>
      <c r="B2212" s="2" t="str">
        <f t="shared" ref="B2212:B2275" si="208">IF(ISNUMBER(A2212),YEAR(A2212)&amp;"-"&amp;TEXT(WEEKNUM(A2212),"00"),"")</f>
        <v/>
      </c>
      <c r="C2212" s="2" t="str">
        <f t="shared" ref="C2212:C2275" si="209">IF(ISNUMBER(A2212),COUNTIFS(IndirectStartDates,"&lt;="&amp;A2212,IndirectCompletedDates,"&gt;"&amp;A2212) + COUNTIFS(IndirectStartDates,"&lt;="&amp;A2212,IndirectCompletedDates,""),"")</f>
        <v/>
      </c>
      <c r="D2212" s="2" t="str">
        <f>IF(ISNUMBER(A2212),COUNTIF(Calculations!B:B, A2212),"")</f>
        <v/>
      </c>
      <c r="E2212" s="2" t="str">
        <f>IF(ISNUMBER(A2212),COUNTIF(Calculations!A:A, A2212),"")</f>
        <v/>
      </c>
      <c r="F2212" s="12" t="str">
        <f t="shared" ref="F2212:F2275" si="210">IF(ISNUMBER(A2212),F2211 + D2212,"")</f>
        <v/>
      </c>
      <c r="G2212" s="12" t="str">
        <f t="shared" ref="G2212:G2275" si="211">IF(ISNUMBER(A2212),G2211 + E2212,"")</f>
        <v/>
      </c>
    </row>
    <row r="2213" spans="1:7" x14ac:dyDescent="0.25">
      <c r="A2213" s="8" t="str">
        <f t="shared" si="207"/>
        <v/>
      </c>
      <c r="B2213" s="2" t="str">
        <f t="shared" si="208"/>
        <v/>
      </c>
      <c r="C2213" s="2" t="str">
        <f t="shared" si="209"/>
        <v/>
      </c>
      <c r="D2213" s="2" t="str">
        <f>IF(ISNUMBER(A2213),COUNTIF(Calculations!B:B, A2213),"")</f>
        <v/>
      </c>
      <c r="E2213" s="2" t="str">
        <f>IF(ISNUMBER(A2213),COUNTIF(Calculations!A:A, A2213),"")</f>
        <v/>
      </c>
      <c r="F2213" s="12" t="str">
        <f t="shared" si="210"/>
        <v/>
      </c>
      <c r="G2213" s="12" t="str">
        <f t="shared" si="211"/>
        <v/>
      </c>
    </row>
    <row r="2214" spans="1:7" x14ac:dyDescent="0.25">
      <c r="A2214" s="8" t="str">
        <f t="shared" si="207"/>
        <v/>
      </c>
      <c r="B2214" s="2" t="str">
        <f t="shared" si="208"/>
        <v/>
      </c>
      <c r="C2214" s="2" t="str">
        <f t="shared" si="209"/>
        <v/>
      </c>
      <c r="D2214" s="2" t="str">
        <f>IF(ISNUMBER(A2214),COUNTIF(Calculations!B:B, A2214),"")</f>
        <v/>
      </c>
      <c r="E2214" s="2" t="str">
        <f>IF(ISNUMBER(A2214),COUNTIF(Calculations!A:A, A2214),"")</f>
        <v/>
      </c>
      <c r="F2214" s="12" t="str">
        <f t="shared" si="210"/>
        <v/>
      </c>
      <c r="G2214" s="12" t="str">
        <f t="shared" si="211"/>
        <v/>
      </c>
    </row>
    <row r="2215" spans="1:7" x14ac:dyDescent="0.25">
      <c r="A2215" s="8" t="str">
        <f t="shared" si="207"/>
        <v/>
      </c>
      <c r="B2215" s="2" t="str">
        <f t="shared" si="208"/>
        <v/>
      </c>
      <c r="C2215" s="2" t="str">
        <f t="shared" si="209"/>
        <v/>
      </c>
      <c r="D2215" s="2" t="str">
        <f>IF(ISNUMBER(A2215),COUNTIF(Calculations!B:B, A2215),"")</f>
        <v/>
      </c>
      <c r="E2215" s="2" t="str">
        <f>IF(ISNUMBER(A2215),COUNTIF(Calculations!A:A, A2215),"")</f>
        <v/>
      </c>
      <c r="F2215" s="12" t="str">
        <f t="shared" si="210"/>
        <v/>
      </c>
      <c r="G2215" s="12" t="str">
        <f t="shared" si="211"/>
        <v/>
      </c>
    </row>
    <row r="2216" spans="1:7" x14ac:dyDescent="0.25">
      <c r="A2216" s="8" t="str">
        <f t="shared" si="207"/>
        <v/>
      </c>
      <c r="B2216" s="2" t="str">
        <f t="shared" si="208"/>
        <v/>
      </c>
      <c r="C2216" s="2" t="str">
        <f t="shared" si="209"/>
        <v/>
      </c>
      <c r="D2216" s="2" t="str">
        <f>IF(ISNUMBER(A2216),COUNTIF(Calculations!B:B, A2216),"")</f>
        <v/>
      </c>
      <c r="E2216" s="2" t="str">
        <f>IF(ISNUMBER(A2216),COUNTIF(Calculations!A:A, A2216),"")</f>
        <v/>
      </c>
      <c r="F2216" s="12" t="str">
        <f t="shared" si="210"/>
        <v/>
      </c>
      <c r="G2216" s="12" t="str">
        <f t="shared" si="211"/>
        <v/>
      </c>
    </row>
    <row r="2217" spans="1:7" x14ac:dyDescent="0.25">
      <c r="A2217" s="8" t="str">
        <f t="shared" si="207"/>
        <v/>
      </c>
      <c r="B2217" s="2" t="str">
        <f t="shared" si="208"/>
        <v/>
      </c>
      <c r="C2217" s="2" t="str">
        <f t="shared" si="209"/>
        <v/>
      </c>
      <c r="D2217" s="2" t="str">
        <f>IF(ISNUMBER(A2217),COUNTIF(Calculations!B:B, A2217),"")</f>
        <v/>
      </c>
      <c r="E2217" s="2" t="str">
        <f>IF(ISNUMBER(A2217),COUNTIF(Calculations!A:A, A2217),"")</f>
        <v/>
      </c>
      <c r="F2217" s="12" t="str">
        <f t="shared" si="210"/>
        <v/>
      </c>
      <c r="G2217" s="12" t="str">
        <f t="shared" si="211"/>
        <v/>
      </c>
    </row>
    <row r="2218" spans="1:7" x14ac:dyDescent="0.25">
      <c r="A2218" s="8" t="str">
        <f t="shared" si="207"/>
        <v/>
      </c>
      <c r="B2218" s="2" t="str">
        <f t="shared" si="208"/>
        <v/>
      </c>
      <c r="C2218" s="2" t="str">
        <f t="shared" si="209"/>
        <v/>
      </c>
      <c r="D2218" s="2" t="str">
        <f>IF(ISNUMBER(A2218),COUNTIF(Calculations!B:B, A2218),"")</f>
        <v/>
      </c>
      <c r="E2218" s="2" t="str">
        <f>IF(ISNUMBER(A2218),COUNTIF(Calculations!A:A, A2218),"")</f>
        <v/>
      </c>
      <c r="F2218" s="12" t="str">
        <f t="shared" si="210"/>
        <v/>
      </c>
      <c r="G2218" s="12" t="str">
        <f t="shared" si="211"/>
        <v/>
      </c>
    </row>
    <row r="2219" spans="1:7" x14ac:dyDescent="0.25">
      <c r="A2219" s="8" t="str">
        <f t="shared" si="207"/>
        <v/>
      </c>
      <c r="B2219" s="2" t="str">
        <f t="shared" si="208"/>
        <v/>
      </c>
      <c r="C2219" s="2" t="str">
        <f t="shared" si="209"/>
        <v/>
      </c>
      <c r="D2219" s="2" t="str">
        <f>IF(ISNUMBER(A2219),COUNTIF(Calculations!B:B, A2219),"")</f>
        <v/>
      </c>
      <c r="E2219" s="2" t="str">
        <f>IF(ISNUMBER(A2219),COUNTIF(Calculations!A:A, A2219),"")</f>
        <v/>
      </c>
      <c r="F2219" s="12" t="str">
        <f t="shared" si="210"/>
        <v/>
      </c>
      <c r="G2219" s="12" t="str">
        <f t="shared" si="211"/>
        <v/>
      </c>
    </row>
    <row r="2220" spans="1:7" x14ac:dyDescent="0.25">
      <c r="A2220" s="8" t="str">
        <f t="shared" si="207"/>
        <v/>
      </c>
      <c r="B2220" s="2" t="str">
        <f t="shared" si="208"/>
        <v/>
      </c>
      <c r="C2220" s="2" t="str">
        <f t="shared" si="209"/>
        <v/>
      </c>
      <c r="D2220" s="2" t="str">
        <f>IF(ISNUMBER(A2220),COUNTIF(Calculations!B:B, A2220),"")</f>
        <v/>
      </c>
      <c r="E2220" s="2" t="str">
        <f>IF(ISNUMBER(A2220),COUNTIF(Calculations!A:A, A2220),"")</f>
        <v/>
      </c>
      <c r="F2220" s="12" t="str">
        <f t="shared" si="210"/>
        <v/>
      </c>
      <c r="G2220" s="12" t="str">
        <f t="shared" si="211"/>
        <v/>
      </c>
    </row>
    <row r="2221" spans="1:7" x14ac:dyDescent="0.25">
      <c r="A2221" s="8" t="str">
        <f t="shared" si="207"/>
        <v/>
      </c>
      <c r="B2221" s="2" t="str">
        <f t="shared" si="208"/>
        <v/>
      </c>
      <c r="C2221" s="2" t="str">
        <f t="shared" si="209"/>
        <v/>
      </c>
      <c r="D2221" s="2" t="str">
        <f>IF(ISNUMBER(A2221),COUNTIF(Calculations!B:B, A2221),"")</f>
        <v/>
      </c>
      <c r="E2221" s="2" t="str">
        <f>IF(ISNUMBER(A2221),COUNTIF(Calculations!A:A, A2221),"")</f>
        <v/>
      </c>
      <c r="F2221" s="12" t="str">
        <f t="shared" si="210"/>
        <v/>
      </c>
      <c r="G2221" s="12" t="str">
        <f t="shared" si="211"/>
        <v/>
      </c>
    </row>
    <row r="2222" spans="1:7" x14ac:dyDescent="0.25">
      <c r="A2222" s="8" t="str">
        <f t="shared" si="207"/>
        <v/>
      </c>
      <c r="B2222" s="2" t="str">
        <f t="shared" si="208"/>
        <v/>
      </c>
      <c r="C2222" s="2" t="str">
        <f t="shared" si="209"/>
        <v/>
      </c>
      <c r="D2222" s="2" t="str">
        <f>IF(ISNUMBER(A2222),COUNTIF(Calculations!B:B, A2222),"")</f>
        <v/>
      </c>
      <c r="E2222" s="2" t="str">
        <f>IF(ISNUMBER(A2222),COUNTIF(Calculations!A:A, A2222),"")</f>
        <v/>
      </c>
      <c r="F2222" s="12" t="str">
        <f t="shared" si="210"/>
        <v/>
      </c>
      <c r="G2222" s="12" t="str">
        <f t="shared" si="211"/>
        <v/>
      </c>
    </row>
    <row r="2223" spans="1:7" x14ac:dyDescent="0.25">
      <c r="A2223" s="8" t="str">
        <f t="shared" si="207"/>
        <v/>
      </c>
      <c r="B2223" s="2" t="str">
        <f t="shared" si="208"/>
        <v/>
      </c>
      <c r="C2223" s="2" t="str">
        <f t="shared" si="209"/>
        <v/>
      </c>
      <c r="D2223" s="2" t="str">
        <f>IF(ISNUMBER(A2223),COUNTIF(Calculations!B:B, A2223),"")</f>
        <v/>
      </c>
      <c r="E2223" s="2" t="str">
        <f>IF(ISNUMBER(A2223),COUNTIF(Calculations!A:A, A2223),"")</f>
        <v/>
      </c>
      <c r="F2223" s="12" t="str">
        <f t="shared" si="210"/>
        <v/>
      </c>
      <c r="G2223" s="12" t="str">
        <f t="shared" si="211"/>
        <v/>
      </c>
    </row>
    <row r="2224" spans="1:7" x14ac:dyDescent="0.25">
      <c r="A2224" s="8" t="str">
        <f t="shared" si="207"/>
        <v/>
      </c>
      <c r="B2224" s="2" t="str">
        <f t="shared" si="208"/>
        <v/>
      </c>
      <c r="C2224" s="2" t="str">
        <f t="shared" si="209"/>
        <v/>
      </c>
      <c r="D2224" s="2" t="str">
        <f>IF(ISNUMBER(A2224),COUNTIF(Calculations!B:B, A2224),"")</f>
        <v/>
      </c>
      <c r="E2224" s="2" t="str">
        <f>IF(ISNUMBER(A2224),COUNTIF(Calculations!A:A, A2224),"")</f>
        <v/>
      </c>
      <c r="F2224" s="12" t="str">
        <f t="shared" si="210"/>
        <v/>
      </c>
      <c r="G2224" s="12" t="str">
        <f t="shared" si="211"/>
        <v/>
      </c>
    </row>
    <row r="2225" spans="1:7" x14ac:dyDescent="0.25">
      <c r="A2225" s="8" t="str">
        <f t="shared" si="207"/>
        <v/>
      </c>
      <c r="B2225" s="2" t="str">
        <f t="shared" si="208"/>
        <v/>
      </c>
      <c r="C2225" s="2" t="str">
        <f t="shared" si="209"/>
        <v/>
      </c>
      <c r="D2225" s="2" t="str">
        <f>IF(ISNUMBER(A2225),COUNTIF(Calculations!B:B, A2225),"")</f>
        <v/>
      </c>
      <c r="E2225" s="2" t="str">
        <f>IF(ISNUMBER(A2225),COUNTIF(Calculations!A:A, A2225),"")</f>
        <v/>
      </c>
      <c r="F2225" s="12" t="str">
        <f t="shared" si="210"/>
        <v/>
      </c>
      <c r="G2225" s="12" t="str">
        <f t="shared" si="211"/>
        <v/>
      </c>
    </row>
    <row r="2226" spans="1:7" x14ac:dyDescent="0.25">
      <c r="A2226" s="8" t="str">
        <f t="shared" si="207"/>
        <v/>
      </c>
      <c r="B2226" s="2" t="str">
        <f t="shared" si="208"/>
        <v/>
      </c>
      <c r="C2226" s="2" t="str">
        <f t="shared" si="209"/>
        <v/>
      </c>
      <c r="D2226" s="2" t="str">
        <f>IF(ISNUMBER(A2226),COUNTIF(Calculations!B:B, A2226),"")</f>
        <v/>
      </c>
      <c r="E2226" s="2" t="str">
        <f>IF(ISNUMBER(A2226),COUNTIF(Calculations!A:A, A2226),"")</f>
        <v/>
      </c>
      <c r="F2226" s="12" t="str">
        <f t="shared" si="210"/>
        <v/>
      </c>
      <c r="G2226" s="12" t="str">
        <f t="shared" si="211"/>
        <v/>
      </c>
    </row>
    <row r="2227" spans="1:7" x14ac:dyDescent="0.25">
      <c r="A2227" s="8" t="str">
        <f t="shared" si="207"/>
        <v/>
      </c>
      <c r="B2227" s="2" t="str">
        <f t="shared" si="208"/>
        <v/>
      </c>
      <c r="C2227" s="2" t="str">
        <f t="shared" si="209"/>
        <v/>
      </c>
      <c r="D2227" s="2" t="str">
        <f>IF(ISNUMBER(A2227),COUNTIF(Calculations!B:B, A2227),"")</f>
        <v/>
      </c>
      <c r="E2227" s="2" t="str">
        <f>IF(ISNUMBER(A2227),COUNTIF(Calculations!A:A, A2227),"")</f>
        <v/>
      </c>
      <c r="F2227" s="12" t="str">
        <f t="shared" si="210"/>
        <v/>
      </c>
      <c r="G2227" s="12" t="str">
        <f t="shared" si="211"/>
        <v/>
      </c>
    </row>
    <row r="2228" spans="1:7" x14ac:dyDescent="0.25">
      <c r="A2228" s="8" t="str">
        <f t="shared" si="207"/>
        <v/>
      </c>
      <c r="B2228" s="2" t="str">
        <f t="shared" si="208"/>
        <v/>
      </c>
      <c r="C2228" s="2" t="str">
        <f t="shared" si="209"/>
        <v/>
      </c>
      <c r="D2228" s="2" t="str">
        <f>IF(ISNUMBER(A2228),COUNTIF(Calculations!B:B, A2228),"")</f>
        <v/>
      </c>
      <c r="E2228" s="2" t="str">
        <f>IF(ISNUMBER(A2228),COUNTIF(Calculations!A:A, A2228),"")</f>
        <v/>
      </c>
      <c r="F2228" s="12" t="str">
        <f t="shared" si="210"/>
        <v/>
      </c>
      <c r="G2228" s="12" t="str">
        <f t="shared" si="211"/>
        <v/>
      </c>
    </row>
    <row r="2229" spans="1:7" x14ac:dyDescent="0.25">
      <c r="A2229" s="8" t="str">
        <f t="shared" si="207"/>
        <v/>
      </c>
      <c r="B2229" s="2" t="str">
        <f t="shared" si="208"/>
        <v/>
      </c>
      <c r="C2229" s="2" t="str">
        <f t="shared" si="209"/>
        <v/>
      </c>
      <c r="D2229" s="2" t="str">
        <f>IF(ISNUMBER(A2229),COUNTIF(Calculations!B:B, A2229),"")</f>
        <v/>
      </c>
      <c r="E2229" s="2" t="str">
        <f>IF(ISNUMBER(A2229),COUNTIF(Calculations!A:A, A2229),"")</f>
        <v/>
      </c>
      <c r="F2229" s="12" t="str">
        <f t="shared" si="210"/>
        <v/>
      </c>
      <c r="G2229" s="12" t="str">
        <f t="shared" si="211"/>
        <v/>
      </c>
    </row>
    <row r="2230" spans="1:7" x14ac:dyDescent="0.25">
      <c r="A2230" s="8" t="str">
        <f t="shared" si="207"/>
        <v/>
      </c>
      <c r="B2230" s="2" t="str">
        <f t="shared" si="208"/>
        <v/>
      </c>
      <c r="C2230" s="2" t="str">
        <f t="shared" si="209"/>
        <v/>
      </c>
      <c r="D2230" s="2" t="str">
        <f>IF(ISNUMBER(A2230),COUNTIF(Calculations!B:B, A2230),"")</f>
        <v/>
      </c>
      <c r="E2230" s="2" t="str">
        <f>IF(ISNUMBER(A2230),COUNTIF(Calculations!A:A, A2230),"")</f>
        <v/>
      </c>
      <c r="F2230" s="12" t="str">
        <f t="shared" si="210"/>
        <v/>
      </c>
      <c r="G2230" s="12" t="str">
        <f t="shared" si="211"/>
        <v/>
      </c>
    </row>
    <row r="2231" spans="1:7" x14ac:dyDescent="0.25">
      <c r="A2231" s="8" t="str">
        <f t="shared" si="207"/>
        <v/>
      </c>
      <c r="B2231" s="2" t="str">
        <f t="shared" si="208"/>
        <v/>
      </c>
      <c r="C2231" s="2" t="str">
        <f t="shared" si="209"/>
        <v/>
      </c>
      <c r="D2231" s="2" t="str">
        <f>IF(ISNUMBER(A2231),COUNTIF(Calculations!B:B, A2231),"")</f>
        <v/>
      </c>
      <c r="E2231" s="2" t="str">
        <f>IF(ISNUMBER(A2231),COUNTIF(Calculations!A:A, A2231),"")</f>
        <v/>
      </c>
      <c r="F2231" s="12" t="str">
        <f t="shared" si="210"/>
        <v/>
      </c>
      <c r="G2231" s="12" t="str">
        <f t="shared" si="211"/>
        <v/>
      </c>
    </row>
    <row r="2232" spans="1:7" x14ac:dyDescent="0.25">
      <c r="A2232" s="8" t="str">
        <f t="shared" si="207"/>
        <v/>
      </c>
      <c r="B2232" s="2" t="str">
        <f t="shared" si="208"/>
        <v/>
      </c>
      <c r="C2232" s="2" t="str">
        <f t="shared" si="209"/>
        <v/>
      </c>
      <c r="D2232" s="2" t="str">
        <f>IF(ISNUMBER(A2232),COUNTIF(Calculations!B:B, A2232),"")</f>
        <v/>
      </c>
      <c r="E2232" s="2" t="str">
        <f>IF(ISNUMBER(A2232),COUNTIF(Calculations!A:A, A2232),"")</f>
        <v/>
      </c>
      <c r="F2232" s="12" t="str">
        <f t="shared" si="210"/>
        <v/>
      </c>
      <c r="G2232" s="12" t="str">
        <f t="shared" si="211"/>
        <v/>
      </c>
    </row>
    <row r="2233" spans="1:7" x14ac:dyDescent="0.25">
      <c r="A2233" s="8" t="str">
        <f t="shared" si="207"/>
        <v/>
      </c>
      <c r="B2233" s="2" t="str">
        <f t="shared" si="208"/>
        <v/>
      </c>
      <c r="C2233" s="2" t="str">
        <f t="shared" si="209"/>
        <v/>
      </c>
      <c r="D2233" s="2" t="str">
        <f>IF(ISNUMBER(A2233),COUNTIF(Calculations!B:B, A2233),"")</f>
        <v/>
      </c>
      <c r="E2233" s="2" t="str">
        <f>IF(ISNUMBER(A2233),COUNTIF(Calculations!A:A, A2233),"")</f>
        <v/>
      </c>
      <c r="F2233" s="12" t="str">
        <f t="shared" si="210"/>
        <v/>
      </c>
      <c r="G2233" s="12" t="str">
        <f t="shared" si="211"/>
        <v/>
      </c>
    </row>
    <row r="2234" spans="1:7" x14ac:dyDescent="0.25">
      <c r="A2234" s="8" t="str">
        <f t="shared" si="207"/>
        <v/>
      </c>
      <c r="B2234" s="2" t="str">
        <f t="shared" si="208"/>
        <v/>
      </c>
      <c r="C2234" s="2" t="str">
        <f t="shared" si="209"/>
        <v/>
      </c>
      <c r="D2234" s="2" t="str">
        <f>IF(ISNUMBER(A2234),COUNTIF(Calculations!B:B, A2234),"")</f>
        <v/>
      </c>
      <c r="E2234" s="2" t="str">
        <f>IF(ISNUMBER(A2234),COUNTIF(Calculations!A:A, A2234),"")</f>
        <v/>
      </c>
      <c r="F2234" s="12" t="str">
        <f t="shared" si="210"/>
        <v/>
      </c>
      <c r="G2234" s="12" t="str">
        <f t="shared" si="211"/>
        <v/>
      </c>
    </row>
    <row r="2235" spans="1:7" x14ac:dyDescent="0.25">
      <c r="A2235" s="8" t="str">
        <f t="shared" si="207"/>
        <v/>
      </c>
      <c r="B2235" s="2" t="str">
        <f t="shared" si="208"/>
        <v/>
      </c>
      <c r="C2235" s="2" t="str">
        <f t="shared" si="209"/>
        <v/>
      </c>
      <c r="D2235" s="2" t="str">
        <f>IF(ISNUMBER(A2235),COUNTIF(Calculations!B:B, A2235),"")</f>
        <v/>
      </c>
      <c r="E2235" s="2" t="str">
        <f>IF(ISNUMBER(A2235),COUNTIF(Calculations!A:A, A2235),"")</f>
        <v/>
      </c>
      <c r="F2235" s="12" t="str">
        <f t="shared" si="210"/>
        <v/>
      </c>
      <c r="G2235" s="12" t="str">
        <f t="shared" si="211"/>
        <v/>
      </c>
    </row>
    <row r="2236" spans="1:7" x14ac:dyDescent="0.25">
      <c r="A2236" s="8" t="str">
        <f t="shared" si="207"/>
        <v/>
      </c>
      <c r="B2236" s="2" t="str">
        <f t="shared" si="208"/>
        <v/>
      </c>
      <c r="C2236" s="2" t="str">
        <f t="shared" si="209"/>
        <v/>
      </c>
      <c r="D2236" s="2" t="str">
        <f>IF(ISNUMBER(A2236),COUNTIF(Calculations!B:B, A2236),"")</f>
        <v/>
      </c>
      <c r="E2236" s="2" t="str">
        <f>IF(ISNUMBER(A2236),COUNTIF(Calculations!A:A, A2236),"")</f>
        <v/>
      </c>
      <c r="F2236" s="12" t="str">
        <f t="shared" si="210"/>
        <v/>
      </c>
      <c r="G2236" s="12" t="str">
        <f t="shared" si="211"/>
        <v/>
      </c>
    </row>
    <row r="2237" spans="1:7" x14ac:dyDescent="0.25">
      <c r="A2237" s="8" t="str">
        <f t="shared" si="207"/>
        <v/>
      </c>
      <c r="B2237" s="2" t="str">
        <f t="shared" si="208"/>
        <v/>
      </c>
      <c r="C2237" s="2" t="str">
        <f t="shared" si="209"/>
        <v/>
      </c>
      <c r="D2237" s="2" t="str">
        <f>IF(ISNUMBER(A2237),COUNTIF(Calculations!B:B, A2237),"")</f>
        <v/>
      </c>
      <c r="E2237" s="2" t="str">
        <f>IF(ISNUMBER(A2237),COUNTIF(Calculations!A:A, A2237),"")</f>
        <v/>
      </c>
      <c r="F2237" s="12" t="str">
        <f t="shared" si="210"/>
        <v/>
      </c>
      <c r="G2237" s="12" t="str">
        <f t="shared" si="211"/>
        <v/>
      </c>
    </row>
    <row r="2238" spans="1:7" x14ac:dyDescent="0.25">
      <c r="A2238" s="8" t="str">
        <f t="shared" si="207"/>
        <v/>
      </c>
      <c r="B2238" s="2" t="str">
        <f t="shared" si="208"/>
        <v/>
      </c>
      <c r="C2238" s="2" t="str">
        <f t="shared" si="209"/>
        <v/>
      </c>
      <c r="D2238" s="2" t="str">
        <f>IF(ISNUMBER(A2238),COUNTIF(Calculations!B:B, A2238),"")</f>
        <v/>
      </c>
      <c r="E2238" s="2" t="str">
        <f>IF(ISNUMBER(A2238),COUNTIF(Calculations!A:A, A2238),"")</f>
        <v/>
      </c>
      <c r="F2238" s="12" t="str">
        <f t="shared" si="210"/>
        <v/>
      </c>
      <c r="G2238" s="12" t="str">
        <f t="shared" si="211"/>
        <v/>
      </c>
    </row>
    <row r="2239" spans="1:7" x14ac:dyDescent="0.25">
      <c r="A2239" s="8" t="str">
        <f t="shared" si="207"/>
        <v/>
      </c>
      <c r="B2239" s="2" t="str">
        <f t="shared" si="208"/>
        <v/>
      </c>
      <c r="C2239" s="2" t="str">
        <f t="shared" si="209"/>
        <v/>
      </c>
      <c r="D2239" s="2" t="str">
        <f>IF(ISNUMBER(A2239),COUNTIF(Calculations!B:B, A2239),"")</f>
        <v/>
      </c>
      <c r="E2239" s="2" t="str">
        <f>IF(ISNUMBER(A2239),COUNTIF(Calculations!A:A, A2239),"")</f>
        <v/>
      </c>
      <c r="F2239" s="12" t="str">
        <f t="shared" si="210"/>
        <v/>
      </c>
      <c r="G2239" s="12" t="str">
        <f t="shared" si="211"/>
        <v/>
      </c>
    </row>
    <row r="2240" spans="1:7" x14ac:dyDescent="0.25">
      <c r="A2240" s="8" t="str">
        <f t="shared" si="207"/>
        <v/>
      </c>
      <c r="B2240" s="2" t="str">
        <f t="shared" si="208"/>
        <v/>
      </c>
      <c r="C2240" s="2" t="str">
        <f t="shared" si="209"/>
        <v/>
      </c>
      <c r="D2240" s="2" t="str">
        <f>IF(ISNUMBER(A2240),COUNTIF(Calculations!B:B, A2240),"")</f>
        <v/>
      </c>
      <c r="E2240" s="2" t="str">
        <f>IF(ISNUMBER(A2240),COUNTIF(Calculations!A:A, A2240),"")</f>
        <v/>
      </c>
      <c r="F2240" s="12" t="str">
        <f t="shared" si="210"/>
        <v/>
      </c>
      <c r="G2240" s="12" t="str">
        <f t="shared" si="211"/>
        <v/>
      </c>
    </row>
    <row r="2241" spans="1:7" x14ac:dyDescent="0.25">
      <c r="A2241" s="8" t="str">
        <f t="shared" si="207"/>
        <v/>
      </c>
      <c r="B2241" s="2" t="str">
        <f t="shared" si="208"/>
        <v/>
      </c>
      <c r="C2241" s="2" t="str">
        <f t="shared" si="209"/>
        <v/>
      </c>
      <c r="D2241" s="2" t="str">
        <f>IF(ISNUMBER(A2241),COUNTIF(Calculations!B:B, A2241),"")</f>
        <v/>
      </c>
      <c r="E2241" s="2" t="str">
        <f>IF(ISNUMBER(A2241),COUNTIF(Calculations!A:A, A2241),"")</f>
        <v/>
      </c>
      <c r="F2241" s="12" t="str">
        <f t="shared" si="210"/>
        <v/>
      </c>
      <c r="G2241" s="12" t="str">
        <f t="shared" si="211"/>
        <v/>
      </c>
    </row>
    <row r="2242" spans="1:7" x14ac:dyDescent="0.25">
      <c r="A2242" s="8" t="str">
        <f t="shared" si="207"/>
        <v/>
      </c>
      <c r="B2242" s="2" t="str">
        <f t="shared" si="208"/>
        <v/>
      </c>
      <c r="C2242" s="2" t="str">
        <f t="shared" si="209"/>
        <v/>
      </c>
      <c r="D2242" s="2" t="str">
        <f>IF(ISNUMBER(A2242),COUNTIF(Calculations!B:B, A2242),"")</f>
        <v/>
      </c>
      <c r="E2242" s="2" t="str">
        <f>IF(ISNUMBER(A2242),COUNTIF(Calculations!A:A, A2242),"")</f>
        <v/>
      </c>
      <c r="F2242" s="12" t="str">
        <f t="shared" si="210"/>
        <v/>
      </c>
      <c r="G2242" s="12" t="str">
        <f t="shared" si="211"/>
        <v/>
      </c>
    </row>
    <row r="2243" spans="1:7" x14ac:dyDescent="0.25">
      <c r="A2243" s="8" t="str">
        <f t="shared" si="207"/>
        <v/>
      </c>
      <c r="B2243" s="2" t="str">
        <f t="shared" si="208"/>
        <v/>
      </c>
      <c r="C2243" s="2" t="str">
        <f t="shared" si="209"/>
        <v/>
      </c>
      <c r="D2243" s="2" t="str">
        <f>IF(ISNUMBER(A2243),COUNTIF(Calculations!B:B, A2243),"")</f>
        <v/>
      </c>
      <c r="E2243" s="2" t="str">
        <f>IF(ISNUMBER(A2243),COUNTIF(Calculations!A:A, A2243),"")</f>
        <v/>
      </c>
      <c r="F2243" s="12" t="str">
        <f t="shared" si="210"/>
        <v/>
      </c>
      <c r="G2243" s="12" t="str">
        <f t="shared" si="211"/>
        <v/>
      </c>
    </row>
    <row r="2244" spans="1:7" x14ac:dyDescent="0.25">
      <c r="A2244" s="8" t="str">
        <f t="shared" si="207"/>
        <v/>
      </c>
      <c r="B2244" s="2" t="str">
        <f t="shared" si="208"/>
        <v/>
      </c>
      <c r="C2244" s="2" t="str">
        <f t="shared" si="209"/>
        <v/>
      </c>
      <c r="D2244" s="2" t="str">
        <f>IF(ISNUMBER(A2244),COUNTIF(Calculations!B:B, A2244),"")</f>
        <v/>
      </c>
      <c r="E2244" s="2" t="str">
        <f>IF(ISNUMBER(A2244),COUNTIF(Calculations!A:A, A2244),"")</f>
        <v/>
      </c>
      <c r="F2244" s="12" t="str">
        <f t="shared" si="210"/>
        <v/>
      </c>
      <c r="G2244" s="12" t="str">
        <f t="shared" si="211"/>
        <v/>
      </c>
    </row>
    <row r="2245" spans="1:7" x14ac:dyDescent="0.25">
      <c r="A2245" s="8" t="str">
        <f t="shared" si="207"/>
        <v/>
      </c>
      <c r="B2245" s="2" t="str">
        <f t="shared" si="208"/>
        <v/>
      </c>
      <c r="C2245" s="2" t="str">
        <f t="shared" si="209"/>
        <v/>
      </c>
      <c r="D2245" s="2" t="str">
        <f>IF(ISNUMBER(A2245),COUNTIF(Calculations!B:B, A2245),"")</f>
        <v/>
      </c>
      <c r="E2245" s="2" t="str">
        <f>IF(ISNUMBER(A2245),COUNTIF(Calculations!A:A, A2245),"")</f>
        <v/>
      </c>
      <c r="F2245" s="12" t="str">
        <f t="shared" si="210"/>
        <v/>
      </c>
      <c r="G2245" s="12" t="str">
        <f t="shared" si="211"/>
        <v/>
      </c>
    </row>
    <row r="2246" spans="1:7" x14ac:dyDescent="0.25">
      <c r="A2246" s="8" t="str">
        <f t="shared" si="207"/>
        <v/>
      </c>
      <c r="B2246" s="2" t="str">
        <f t="shared" si="208"/>
        <v/>
      </c>
      <c r="C2246" s="2" t="str">
        <f t="shared" si="209"/>
        <v/>
      </c>
      <c r="D2246" s="2" t="str">
        <f>IF(ISNUMBER(A2246),COUNTIF(Calculations!B:B, A2246),"")</f>
        <v/>
      </c>
      <c r="E2246" s="2" t="str">
        <f>IF(ISNUMBER(A2246),COUNTIF(Calculations!A:A, A2246),"")</f>
        <v/>
      </c>
      <c r="F2246" s="12" t="str">
        <f t="shared" si="210"/>
        <v/>
      </c>
      <c r="G2246" s="12" t="str">
        <f t="shared" si="211"/>
        <v/>
      </c>
    </row>
    <row r="2247" spans="1:7" x14ac:dyDescent="0.25">
      <c r="A2247" s="8" t="str">
        <f t="shared" si="207"/>
        <v/>
      </c>
      <c r="B2247" s="2" t="str">
        <f t="shared" si="208"/>
        <v/>
      </c>
      <c r="C2247" s="2" t="str">
        <f t="shared" si="209"/>
        <v/>
      </c>
      <c r="D2247" s="2" t="str">
        <f>IF(ISNUMBER(A2247),COUNTIF(Calculations!B:B, A2247),"")</f>
        <v/>
      </c>
      <c r="E2247" s="2" t="str">
        <f>IF(ISNUMBER(A2247),COUNTIF(Calculations!A:A, A2247),"")</f>
        <v/>
      </c>
      <c r="F2247" s="12" t="str">
        <f t="shared" si="210"/>
        <v/>
      </c>
      <c r="G2247" s="12" t="str">
        <f t="shared" si="211"/>
        <v/>
      </c>
    </row>
    <row r="2248" spans="1:7" x14ac:dyDescent="0.25">
      <c r="A2248" s="8" t="str">
        <f t="shared" si="207"/>
        <v/>
      </c>
      <c r="B2248" s="2" t="str">
        <f t="shared" si="208"/>
        <v/>
      </c>
      <c r="C2248" s="2" t="str">
        <f t="shared" si="209"/>
        <v/>
      </c>
      <c r="D2248" s="2" t="str">
        <f>IF(ISNUMBER(A2248),COUNTIF(Calculations!B:B, A2248),"")</f>
        <v/>
      </c>
      <c r="E2248" s="2" t="str">
        <f>IF(ISNUMBER(A2248),COUNTIF(Calculations!A:A, A2248),"")</f>
        <v/>
      </c>
      <c r="F2248" s="12" t="str">
        <f t="shared" si="210"/>
        <v/>
      </c>
      <c r="G2248" s="12" t="str">
        <f t="shared" si="211"/>
        <v/>
      </c>
    </row>
    <row r="2249" spans="1:7" x14ac:dyDescent="0.25">
      <c r="A2249" s="8" t="str">
        <f t="shared" si="207"/>
        <v/>
      </c>
      <c r="B2249" s="2" t="str">
        <f t="shared" si="208"/>
        <v/>
      </c>
      <c r="C2249" s="2" t="str">
        <f t="shared" si="209"/>
        <v/>
      </c>
      <c r="D2249" s="2" t="str">
        <f>IF(ISNUMBER(A2249),COUNTIF(Calculations!B:B, A2249),"")</f>
        <v/>
      </c>
      <c r="E2249" s="2" t="str">
        <f>IF(ISNUMBER(A2249),COUNTIF(Calculations!A:A, A2249),"")</f>
        <v/>
      </c>
      <c r="F2249" s="12" t="str">
        <f t="shared" si="210"/>
        <v/>
      </c>
      <c r="G2249" s="12" t="str">
        <f t="shared" si="211"/>
        <v/>
      </c>
    </row>
    <row r="2250" spans="1:7" x14ac:dyDescent="0.25">
      <c r="A2250" s="8" t="str">
        <f t="shared" si="207"/>
        <v/>
      </c>
      <c r="B2250" s="2" t="str">
        <f t="shared" si="208"/>
        <v/>
      </c>
      <c r="C2250" s="2" t="str">
        <f t="shared" si="209"/>
        <v/>
      </c>
      <c r="D2250" s="2" t="str">
        <f>IF(ISNUMBER(A2250),COUNTIF(Calculations!B:B, A2250),"")</f>
        <v/>
      </c>
      <c r="E2250" s="2" t="str">
        <f>IF(ISNUMBER(A2250),COUNTIF(Calculations!A:A, A2250),"")</f>
        <v/>
      </c>
      <c r="F2250" s="12" t="str">
        <f t="shared" si="210"/>
        <v/>
      </c>
      <c r="G2250" s="12" t="str">
        <f t="shared" si="211"/>
        <v/>
      </c>
    </row>
    <row r="2251" spans="1:7" x14ac:dyDescent="0.25">
      <c r="A2251" s="8" t="str">
        <f t="shared" si="207"/>
        <v/>
      </c>
      <c r="B2251" s="2" t="str">
        <f t="shared" si="208"/>
        <v/>
      </c>
      <c r="C2251" s="2" t="str">
        <f t="shared" si="209"/>
        <v/>
      </c>
      <c r="D2251" s="2" t="str">
        <f>IF(ISNUMBER(A2251),COUNTIF(Calculations!B:B, A2251),"")</f>
        <v/>
      </c>
      <c r="E2251" s="2" t="str">
        <f>IF(ISNUMBER(A2251),COUNTIF(Calculations!A:A, A2251),"")</f>
        <v/>
      </c>
      <c r="F2251" s="12" t="str">
        <f t="shared" si="210"/>
        <v/>
      </c>
      <c r="G2251" s="12" t="str">
        <f t="shared" si="211"/>
        <v/>
      </c>
    </row>
    <row r="2252" spans="1:7" x14ac:dyDescent="0.25">
      <c r="A2252" s="8" t="str">
        <f t="shared" si="207"/>
        <v/>
      </c>
      <c r="B2252" s="2" t="str">
        <f t="shared" si="208"/>
        <v/>
      </c>
      <c r="C2252" s="2" t="str">
        <f t="shared" si="209"/>
        <v/>
      </c>
      <c r="D2252" s="2" t="str">
        <f>IF(ISNUMBER(A2252),COUNTIF(Calculations!B:B, A2252),"")</f>
        <v/>
      </c>
      <c r="E2252" s="2" t="str">
        <f>IF(ISNUMBER(A2252),COUNTIF(Calculations!A:A, A2252),"")</f>
        <v/>
      </c>
      <c r="F2252" s="12" t="str">
        <f t="shared" si="210"/>
        <v/>
      </c>
      <c r="G2252" s="12" t="str">
        <f t="shared" si="211"/>
        <v/>
      </c>
    </row>
    <row r="2253" spans="1:7" x14ac:dyDescent="0.25">
      <c r="A2253" s="8" t="str">
        <f t="shared" si="207"/>
        <v/>
      </c>
      <c r="B2253" s="2" t="str">
        <f t="shared" si="208"/>
        <v/>
      </c>
      <c r="C2253" s="2" t="str">
        <f t="shared" si="209"/>
        <v/>
      </c>
      <c r="D2253" s="2" t="str">
        <f>IF(ISNUMBER(A2253),COUNTIF(Calculations!B:B, A2253),"")</f>
        <v/>
      </c>
      <c r="E2253" s="2" t="str">
        <f>IF(ISNUMBER(A2253),COUNTIF(Calculations!A:A, A2253),"")</f>
        <v/>
      </c>
      <c r="F2253" s="12" t="str">
        <f t="shared" si="210"/>
        <v/>
      </c>
      <c r="G2253" s="12" t="str">
        <f t="shared" si="211"/>
        <v/>
      </c>
    </row>
    <row r="2254" spans="1:7" x14ac:dyDescent="0.25">
      <c r="A2254" s="8" t="str">
        <f t="shared" si="207"/>
        <v/>
      </c>
      <c r="B2254" s="2" t="str">
        <f t="shared" si="208"/>
        <v/>
      </c>
      <c r="C2254" s="2" t="str">
        <f t="shared" si="209"/>
        <v/>
      </c>
      <c r="D2254" s="2" t="str">
        <f>IF(ISNUMBER(A2254),COUNTIF(Calculations!B:B, A2254),"")</f>
        <v/>
      </c>
      <c r="E2254" s="2" t="str">
        <f>IF(ISNUMBER(A2254),COUNTIF(Calculations!A:A, A2254),"")</f>
        <v/>
      </c>
      <c r="F2254" s="12" t="str">
        <f t="shared" si="210"/>
        <v/>
      </c>
      <c r="G2254" s="12" t="str">
        <f t="shared" si="211"/>
        <v/>
      </c>
    </row>
    <row r="2255" spans="1:7" x14ac:dyDescent="0.25">
      <c r="A2255" s="8" t="str">
        <f t="shared" si="207"/>
        <v/>
      </c>
      <c r="B2255" s="2" t="str">
        <f t="shared" si="208"/>
        <v/>
      </c>
      <c r="C2255" s="2" t="str">
        <f t="shared" si="209"/>
        <v/>
      </c>
      <c r="D2255" s="2" t="str">
        <f>IF(ISNUMBER(A2255),COUNTIF(Calculations!B:B, A2255),"")</f>
        <v/>
      </c>
      <c r="E2255" s="2" t="str">
        <f>IF(ISNUMBER(A2255),COUNTIF(Calculations!A:A, A2255),"")</f>
        <v/>
      </c>
      <c r="F2255" s="12" t="str">
        <f t="shared" si="210"/>
        <v/>
      </c>
      <c r="G2255" s="12" t="str">
        <f t="shared" si="211"/>
        <v/>
      </c>
    </row>
    <row r="2256" spans="1:7" x14ac:dyDescent="0.25">
      <c r="A2256" s="8" t="str">
        <f t="shared" si="207"/>
        <v/>
      </c>
      <c r="B2256" s="2" t="str">
        <f t="shared" si="208"/>
        <v/>
      </c>
      <c r="C2256" s="2" t="str">
        <f t="shared" si="209"/>
        <v/>
      </c>
      <c r="D2256" s="2" t="str">
        <f>IF(ISNUMBER(A2256),COUNTIF(Calculations!B:B, A2256),"")</f>
        <v/>
      </c>
      <c r="E2256" s="2" t="str">
        <f>IF(ISNUMBER(A2256),COUNTIF(Calculations!A:A, A2256),"")</f>
        <v/>
      </c>
      <c r="F2256" s="12" t="str">
        <f t="shared" si="210"/>
        <v/>
      </c>
      <c r="G2256" s="12" t="str">
        <f t="shared" si="211"/>
        <v/>
      </c>
    </row>
    <row r="2257" spans="1:7" x14ac:dyDescent="0.25">
      <c r="A2257" s="8" t="str">
        <f t="shared" si="207"/>
        <v/>
      </c>
      <c r="B2257" s="2" t="str">
        <f t="shared" si="208"/>
        <v/>
      </c>
      <c r="C2257" s="2" t="str">
        <f t="shared" si="209"/>
        <v/>
      </c>
      <c r="D2257" s="2" t="str">
        <f>IF(ISNUMBER(A2257),COUNTIF(Calculations!B:B, A2257),"")</f>
        <v/>
      </c>
      <c r="E2257" s="2" t="str">
        <f>IF(ISNUMBER(A2257),COUNTIF(Calculations!A:A, A2257),"")</f>
        <v/>
      </c>
      <c r="F2257" s="12" t="str">
        <f t="shared" si="210"/>
        <v/>
      </c>
      <c r="G2257" s="12" t="str">
        <f t="shared" si="211"/>
        <v/>
      </c>
    </row>
    <row r="2258" spans="1:7" x14ac:dyDescent="0.25">
      <c r="A2258" s="8" t="str">
        <f t="shared" si="207"/>
        <v/>
      </c>
      <c r="B2258" s="2" t="str">
        <f t="shared" si="208"/>
        <v/>
      </c>
      <c r="C2258" s="2" t="str">
        <f t="shared" si="209"/>
        <v/>
      </c>
      <c r="D2258" s="2" t="str">
        <f>IF(ISNUMBER(A2258),COUNTIF(Calculations!B:B, A2258),"")</f>
        <v/>
      </c>
      <c r="E2258" s="2" t="str">
        <f>IF(ISNUMBER(A2258),COUNTIF(Calculations!A:A, A2258),"")</f>
        <v/>
      </c>
      <c r="F2258" s="12" t="str">
        <f t="shared" si="210"/>
        <v/>
      </c>
      <c r="G2258" s="12" t="str">
        <f t="shared" si="211"/>
        <v/>
      </c>
    </row>
    <row r="2259" spans="1:7" x14ac:dyDescent="0.25">
      <c r="A2259" s="8" t="str">
        <f t="shared" si="207"/>
        <v/>
      </c>
      <c r="B2259" s="2" t="str">
        <f t="shared" si="208"/>
        <v/>
      </c>
      <c r="C2259" s="2" t="str">
        <f t="shared" si="209"/>
        <v/>
      </c>
      <c r="D2259" s="2" t="str">
        <f>IF(ISNUMBER(A2259),COUNTIF(Calculations!B:B, A2259),"")</f>
        <v/>
      </c>
      <c r="E2259" s="2" t="str">
        <f>IF(ISNUMBER(A2259),COUNTIF(Calculations!A:A, A2259),"")</f>
        <v/>
      </c>
      <c r="F2259" s="12" t="str">
        <f t="shared" si="210"/>
        <v/>
      </c>
      <c r="G2259" s="12" t="str">
        <f t="shared" si="211"/>
        <v/>
      </c>
    </row>
    <row r="2260" spans="1:7" x14ac:dyDescent="0.25">
      <c r="A2260" s="8" t="str">
        <f t="shared" si="207"/>
        <v/>
      </c>
      <c r="B2260" s="2" t="str">
        <f t="shared" si="208"/>
        <v/>
      </c>
      <c r="C2260" s="2" t="str">
        <f t="shared" si="209"/>
        <v/>
      </c>
      <c r="D2260" s="2" t="str">
        <f>IF(ISNUMBER(A2260),COUNTIF(Calculations!B:B, A2260),"")</f>
        <v/>
      </c>
      <c r="E2260" s="2" t="str">
        <f>IF(ISNUMBER(A2260),COUNTIF(Calculations!A:A, A2260),"")</f>
        <v/>
      </c>
      <c r="F2260" s="12" t="str">
        <f t="shared" si="210"/>
        <v/>
      </c>
      <c r="G2260" s="12" t="str">
        <f t="shared" si="211"/>
        <v/>
      </c>
    </row>
    <row r="2261" spans="1:7" x14ac:dyDescent="0.25">
      <c r="A2261" s="8" t="str">
        <f t="shared" si="207"/>
        <v/>
      </c>
      <c r="B2261" s="2" t="str">
        <f t="shared" si="208"/>
        <v/>
      </c>
      <c r="C2261" s="2" t="str">
        <f t="shared" si="209"/>
        <v/>
      </c>
      <c r="D2261" s="2" t="str">
        <f>IF(ISNUMBER(A2261),COUNTIF(Calculations!B:B, A2261),"")</f>
        <v/>
      </c>
      <c r="E2261" s="2" t="str">
        <f>IF(ISNUMBER(A2261),COUNTIF(Calculations!A:A, A2261),"")</f>
        <v/>
      </c>
      <c r="F2261" s="12" t="str">
        <f t="shared" si="210"/>
        <v/>
      </c>
      <c r="G2261" s="12" t="str">
        <f t="shared" si="211"/>
        <v/>
      </c>
    </row>
    <row r="2262" spans="1:7" x14ac:dyDescent="0.25">
      <c r="A2262" s="8" t="str">
        <f t="shared" si="207"/>
        <v/>
      </c>
      <c r="B2262" s="2" t="str">
        <f t="shared" si="208"/>
        <v/>
      </c>
      <c r="C2262" s="2" t="str">
        <f t="shared" si="209"/>
        <v/>
      </c>
      <c r="D2262" s="2" t="str">
        <f>IF(ISNUMBER(A2262),COUNTIF(Calculations!B:B, A2262),"")</f>
        <v/>
      </c>
      <c r="E2262" s="2" t="str">
        <f>IF(ISNUMBER(A2262),COUNTIF(Calculations!A:A, A2262),"")</f>
        <v/>
      </c>
      <c r="F2262" s="12" t="str">
        <f t="shared" si="210"/>
        <v/>
      </c>
      <c r="G2262" s="12" t="str">
        <f t="shared" si="211"/>
        <v/>
      </c>
    </row>
    <row r="2263" spans="1:7" x14ac:dyDescent="0.25">
      <c r="A2263" s="8" t="str">
        <f t="shared" si="207"/>
        <v/>
      </c>
      <c r="B2263" s="2" t="str">
        <f t="shared" si="208"/>
        <v/>
      </c>
      <c r="C2263" s="2" t="str">
        <f t="shared" si="209"/>
        <v/>
      </c>
      <c r="D2263" s="2" t="str">
        <f>IF(ISNUMBER(A2263),COUNTIF(Calculations!B:B, A2263),"")</f>
        <v/>
      </c>
      <c r="E2263" s="2" t="str">
        <f>IF(ISNUMBER(A2263),COUNTIF(Calculations!A:A, A2263),"")</f>
        <v/>
      </c>
      <c r="F2263" s="12" t="str">
        <f t="shared" si="210"/>
        <v/>
      </c>
      <c r="G2263" s="12" t="str">
        <f t="shared" si="211"/>
        <v/>
      </c>
    </row>
    <row r="2264" spans="1:7" x14ac:dyDescent="0.25">
      <c r="A2264" s="8" t="str">
        <f t="shared" si="207"/>
        <v/>
      </c>
      <c r="B2264" s="2" t="str">
        <f t="shared" si="208"/>
        <v/>
      </c>
      <c r="C2264" s="2" t="str">
        <f t="shared" si="209"/>
        <v/>
      </c>
      <c r="D2264" s="2" t="str">
        <f>IF(ISNUMBER(A2264),COUNTIF(Calculations!B:B, A2264),"")</f>
        <v/>
      </c>
      <c r="E2264" s="2" t="str">
        <f>IF(ISNUMBER(A2264),COUNTIF(Calculations!A:A, A2264),"")</f>
        <v/>
      </c>
      <c r="F2264" s="12" t="str">
        <f t="shared" si="210"/>
        <v/>
      </c>
      <c r="G2264" s="12" t="str">
        <f t="shared" si="211"/>
        <v/>
      </c>
    </row>
    <row r="2265" spans="1:7" x14ac:dyDescent="0.25">
      <c r="A2265" s="8" t="str">
        <f t="shared" si="207"/>
        <v/>
      </c>
      <c r="B2265" s="2" t="str">
        <f t="shared" si="208"/>
        <v/>
      </c>
      <c r="C2265" s="2" t="str">
        <f t="shared" si="209"/>
        <v/>
      </c>
      <c r="D2265" s="2" t="str">
        <f>IF(ISNUMBER(A2265),COUNTIF(Calculations!B:B, A2265),"")</f>
        <v/>
      </c>
      <c r="E2265" s="2" t="str">
        <f>IF(ISNUMBER(A2265),COUNTIF(Calculations!A:A, A2265),"")</f>
        <v/>
      </c>
      <c r="F2265" s="12" t="str">
        <f t="shared" si="210"/>
        <v/>
      </c>
      <c r="G2265" s="12" t="str">
        <f t="shared" si="211"/>
        <v/>
      </c>
    </row>
    <row r="2266" spans="1:7" x14ac:dyDescent="0.25">
      <c r="A2266" s="8" t="str">
        <f t="shared" si="207"/>
        <v/>
      </c>
      <c r="B2266" s="2" t="str">
        <f t="shared" si="208"/>
        <v/>
      </c>
      <c r="C2266" s="2" t="str">
        <f t="shared" si="209"/>
        <v/>
      </c>
      <c r="D2266" s="2" t="str">
        <f>IF(ISNUMBER(A2266),COUNTIF(Calculations!B:B, A2266),"")</f>
        <v/>
      </c>
      <c r="E2266" s="2" t="str">
        <f>IF(ISNUMBER(A2266),COUNTIF(Calculations!A:A, A2266),"")</f>
        <v/>
      </c>
      <c r="F2266" s="12" t="str">
        <f t="shared" si="210"/>
        <v/>
      </c>
      <c r="G2266" s="12" t="str">
        <f t="shared" si="211"/>
        <v/>
      </c>
    </row>
    <row r="2267" spans="1:7" x14ac:dyDescent="0.25">
      <c r="A2267" s="8" t="str">
        <f t="shared" si="207"/>
        <v/>
      </c>
      <c r="B2267" s="2" t="str">
        <f t="shared" si="208"/>
        <v/>
      </c>
      <c r="C2267" s="2" t="str">
        <f t="shared" si="209"/>
        <v/>
      </c>
      <c r="D2267" s="2" t="str">
        <f>IF(ISNUMBER(A2267),COUNTIF(Calculations!B:B, A2267),"")</f>
        <v/>
      </c>
      <c r="E2267" s="2" t="str">
        <f>IF(ISNUMBER(A2267),COUNTIF(Calculations!A:A, A2267),"")</f>
        <v/>
      </c>
      <c r="F2267" s="12" t="str">
        <f t="shared" si="210"/>
        <v/>
      </c>
      <c r="G2267" s="12" t="str">
        <f t="shared" si="211"/>
        <v/>
      </c>
    </row>
    <row r="2268" spans="1:7" x14ac:dyDescent="0.25">
      <c r="A2268" s="8" t="str">
        <f t="shared" si="207"/>
        <v/>
      </c>
      <c r="B2268" s="2" t="str">
        <f t="shared" si="208"/>
        <v/>
      </c>
      <c r="C2268" s="2" t="str">
        <f t="shared" si="209"/>
        <v/>
      </c>
      <c r="D2268" s="2" t="str">
        <f>IF(ISNUMBER(A2268),COUNTIF(Calculations!B:B, A2268),"")</f>
        <v/>
      </c>
      <c r="E2268" s="2" t="str">
        <f>IF(ISNUMBER(A2268),COUNTIF(Calculations!A:A, A2268),"")</f>
        <v/>
      </c>
      <c r="F2268" s="12" t="str">
        <f t="shared" si="210"/>
        <v/>
      </c>
      <c r="G2268" s="12" t="str">
        <f t="shared" si="211"/>
        <v/>
      </c>
    </row>
    <row r="2269" spans="1:7" x14ac:dyDescent="0.25">
      <c r="A2269" s="8" t="str">
        <f t="shared" si="207"/>
        <v/>
      </c>
      <c r="B2269" s="2" t="str">
        <f t="shared" si="208"/>
        <v/>
      </c>
      <c r="C2269" s="2" t="str">
        <f t="shared" si="209"/>
        <v/>
      </c>
      <c r="D2269" s="2" t="str">
        <f>IF(ISNUMBER(A2269),COUNTIF(Calculations!B:B, A2269),"")</f>
        <v/>
      </c>
      <c r="E2269" s="2" t="str">
        <f>IF(ISNUMBER(A2269),COUNTIF(Calculations!A:A, A2269),"")</f>
        <v/>
      </c>
      <c r="F2269" s="12" t="str">
        <f t="shared" si="210"/>
        <v/>
      </c>
      <c r="G2269" s="12" t="str">
        <f t="shared" si="211"/>
        <v/>
      </c>
    </row>
    <row r="2270" spans="1:7" x14ac:dyDescent="0.25">
      <c r="A2270" s="8" t="str">
        <f t="shared" si="207"/>
        <v/>
      </c>
      <c r="B2270" s="2" t="str">
        <f t="shared" si="208"/>
        <v/>
      </c>
      <c r="C2270" s="2" t="str">
        <f t="shared" si="209"/>
        <v/>
      </c>
      <c r="D2270" s="2" t="str">
        <f>IF(ISNUMBER(A2270),COUNTIF(Calculations!B:B, A2270),"")</f>
        <v/>
      </c>
      <c r="E2270" s="2" t="str">
        <f>IF(ISNUMBER(A2270),COUNTIF(Calculations!A:A, A2270),"")</f>
        <v/>
      </c>
      <c r="F2270" s="12" t="str">
        <f t="shared" si="210"/>
        <v/>
      </c>
      <c r="G2270" s="12" t="str">
        <f t="shared" si="211"/>
        <v/>
      </c>
    </row>
    <row r="2271" spans="1:7" x14ac:dyDescent="0.25">
      <c r="A2271" s="8" t="str">
        <f t="shared" si="207"/>
        <v/>
      </c>
      <c r="B2271" s="2" t="str">
        <f t="shared" si="208"/>
        <v/>
      </c>
      <c r="C2271" s="2" t="str">
        <f t="shared" si="209"/>
        <v/>
      </c>
      <c r="D2271" s="2" t="str">
        <f>IF(ISNUMBER(A2271),COUNTIF(Calculations!B:B, A2271),"")</f>
        <v/>
      </c>
      <c r="E2271" s="2" t="str">
        <f>IF(ISNUMBER(A2271),COUNTIF(Calculations!A:A, A2271),"")</f>
        <v/>
      </c>
      <c r="F2271" s="12" t="str">
        <f t="shared" si="210"/>
        <v/>
      </c>
      <c r="G2271" s="12" t="str">
        <f t="shared" si="211"/>
        <v/>
      </c>
    </row>
    <row r="2272" spans="1:7" x14ac:dyDescent="0.25">
      <c r="A2272" s="8" t="str">
        <f t="shared" si="207"/>
        <v/>
      </c>
      <c r="B2272" s="2" t="str">
        <f t="shared" si="208"/>
        <v/>
      </c>
      <c r="C2272" s="2" t="str">
        <f t="shared" si="209"/>
        <v/>
      </c>
      <c r="D2272" s="2" t="str">
        <f>IF(ISNUMBER(A2272),COUNTIF(Calculations!B:B, A2272),"")</f>
        <v/>
      </c>
      <c r="E2272" s="2" t="str">
        <f>IF(ISNUMBER(A2272),COUNTIF(Calculations!A:A, A2272),"")</f>
        <v/>
      </c>
      <c r="F2272" s="12" t="str">
        <f t="shared" si="210"/>
        <v/>
      </c>
      <c r="G2272" s="12" t="str">
        <f t="shared" si="211"/>
        <v/>
      </c>
    </row>
    <row r="2273" spans="1:7" x14ac:dyDescent="0.25">
      <c r="A2273" s="8" t="str">
        <f t="shared" si="207"/>
        <v/>
      </c>
      <c r="B2273" s="2" t="str">
        <f t="shared" si="208"/>
        <v/>
      </c>
      <c r="C2273" s="2" t="str">
        <f t="shared" si="209"/>
        <v/>
      </c>
      <c r="D2273" s="2" t="str">
        <f>IF(ISNUMBER(A2273),COUNTIF(Calculations!B:B, A2273),"")</f>
        <v/>
      </c>
      <c r="E2273" s="2" t="str">
        <f>IF(ISNUMBER(A2273),COUNTIF(Calculations!A:A, A2273),"")</f>
        <v/>
      </c>
      <c r="F2273" s="12" t="str">
        <f t="shared" si="210"/>
        <v/>
      </c>
      <c r="G2273" s="12" t="str">
        <f t="shared" si="211"/>
        <v/>
      </c>
    </row>
    <row r="2274" spans="1:7" x14ac:dyDescent="0.25">
      <c r="A2274" s="8" t="str">
        <f t="shared" si="207"/>
        <v/>
      </c>
      <c r="B2274" s="2" t="str">
        <f t="shared" si="208"/>
        <v/>
      </c>
      <c r="C2274" s="2" t="str">
        <f t="shared" si="209"/>
        <v/>
      </c>
      <c r="D2274" s="2" t="str">
        <f>IF(ISNUMBER(A2274),COUNTIF(Calculations!B:B, A2274),"")</f>
        <v/>
      </c>
      <c r="E2274" s="2" t="str">
        <f>IF(ISNUMBER(A2274),COUNTIF(Calculations!A:A, A2274),"")</f>
        <v/>
      </c>
      <c r="F2274" s="12" t="str">
        <f t="shared" si="210"/>
        <v/>
      </c>
      <c r="G2274" s="12" t="str">
        <f t="shared" si="211"/>
        <v/>
      </c>
    </row>
    <row r="2275" spans="1:7" x14ac:dyDescent="0.25">
      <c r="A2275" s="8" t="str">
        <f t="shared" si="207"/>
        <v/>
      </c>
      <c r="B2275" s="2" t="str">
        <f t="shared" si="208"/>
        <v/>
      </c>
      <c r="C2275" s="2" t="str">
        <f t="shared" si="209"/>
        <v/>
      </c>
      <c r="D2275" s="2" t="str">
        <f>IF(ISNUMBER(A2275),COUNTIF(Calculations!B:B, A2275),"")</f>
        <v/>
      </c>
      <c r="E2275" s="2" t="str">
        <f>IF(ISNUMBER(A2275),COUNTIF(Calculations!A:A, A2275),"")</f>
        <v/>
      </c>
      <c r="F2275" s="12" t="str">
        <f t="shared" si="210"/>
        <v/>
      </c>
      <c r="G2275" s="12" t="str">
        <f t="shared" si="211"/>
        <v/>
      </c>
    </row>
    <row r="2276" spans="1:7" x14ac:dyDescent="0.25">
      <c r="A2276" s="8" t="str">
        <f t="shared" ref="A2276:A2339" si="212">IF(ISNUMBER(A2275),IF(A2275+1&lt;=MAX(IndirectStartDates,IndirectCompletedDates),A2275+1,""),"")</f>
        <v/>
      </c>
      <c r="B2276" s="2" t="str">
        <f t="shared" ref="B2276:B2339" si="213">IF(ISNUMBER(A2276),YEAR(A2276)&amp;"-"&amp;TEXT(WEEKNUM(A2276),"00"),"")</f>
        <v/>
      </c>
      <c r="C2276" s="2" t="str">
        <f t="shared" ref="C2276:C2339" si="214">IF(ISNUMBER(A2276),COUNTIFS(IndirectStartDates,"&lt;="&amp;A2276,IndirectCompletedDates,"&gt;"&amp;A2276) + COUNTIFS(IndirectStartDates,"&lt;="&amp;A2276,IndirectCompletedDates,""),"")</f>
        <v/>
      </c>
      <c r="D2276" s="2" t="str">
        <f>IF(ISNUMBER(A2276),COUNTIF(Calculations!B:B, A2276),"")</f>
        <v/>
      </c>
      <c r="E2276" s="2" t="str">
        <f>IF(ISNUMBER(A2276),COUNTIF(Calculations!A:A, A2276),"")</f>
        <v/>
      </c>
      <c r="F2276" s="12" t="str">
        <f t="shared" ref="F2276:F2339" si="215">IF(ISNUMBER(A2276),F2275 + D2276,"")</f>
        <v/>
      </c>
      <c r="G2276" s="12" t="str">
        <f t="shared" ref="G2276:G2339" si="216">IF(ISNUMBER(A2276),G2275 + E2276,"")</f>
        <v/>
      </c>
    </row>
    <row r="2277" spans="1:7" x14ac:dyDescent="0.25">
      <c r="A2277" s="8" t="str">
        <f t="shared" si="212"/>
        <v/>
      </c>
      <c r="B2277" s="2" t="str">
        <f t="shared" si="213"/>
        <v/>
      </c>
      <c r="C2277" s="2" t="str">
        <f t="shared" si="214"/>
        <v/>
      </c>
      <c r="D2277" s="2" t="str">
        <f>IF(ISNUMBER(A2277),COUNTIF(Calculations!B:B, A2277),"")</f>
        <v/>
      </c>
      <c r="E2277" s="2" t="str">
        <f>IF(ISNUMBER(A2277),COUNTIF(Calculations!A:A, A2277),"")</f>
        <v/>
      </c>
      <c r="F2277" s="12" t="str">
        <f t="shared" si="215"/>
        <v/>
      </c>
      <c r="G2277" s="12" t="str">
        <f t="shared" si="216"/>
        <v/>
      </c>
    </row>
    <row r="2278" spans="1:7" x14ac:dyDescent="0.25">
      <c r="A2278" s="8" t="str">
        <f t="shared" si="212"/>
        <v/>
      </c>
      <c r="B2278" s="2" t="str">
        <f t="shared" si="213"/>
        <v/>
      </c>
      <c r="C2278" s="2" t="str">
        <f t="shared" si="214"/>
        <v/>
      </c>
      <c r="D2278" s="2" t="str">
        <f>IF(ISNUMBER(A2278),COUNTIF(Calculations!B:B, A2278),"")</f>
        <v/>
      </c>
      <c r="E2278" s="2" t="str">
        <f>IF(ISNUMBER(A2278),COUNTIF(Calculations!A:A, A2278),"")</f>
        <v/>
      </c>
      <c r="F2278" s="12" t="str">
        <f t="shared" si="215"/>
        <v/>
      </c>
      <c r="G2278" s="12" t="str">
        <f t="shared" si="216"/>
        <v/>
      </c>
    </row>
    <row r="2279" spans="1:7" x14ac:dyDescent="0.25">
      <c r="A2279" s="8" t="str">
        <f t="shared" si="212"/>
        <v/>
      </c>
      <c r="B2279" s="2" t="str">
        <f t="shared" si="213"/>
        <v/>
      </c>
      <c r="C2279" s="2" t="str">
        <f t="shared" si="214"/>
        <v/>
      </c>
      <c r="D2279" s="2" t="str">
        <f>IF(ISNUMBER(A2279),COUNTIF(Calculations!B:B, A2279),"")</f>
        <v/>
      </c>
      <c r="E2279" s="2" t="str">
        <f>IF(ISNUMBER(A2279),COUNTIF(Calculations!A:A, A2279),"")</f>
        <v/>
      </c>
      <c r="F2279" s="12" t="str">
        <f t="shared" si="215"/>
        <v/>
      </c>
      <c r="G2279" s="12" t="str">
        <f t="shared" si="216"/>
        <v/>
      </c>
    </row>
    <row r="2280" spans="1:7" x14ac:dyDescent="0.25">
      <c r="A2280" s="8" t="str">
        <f t="shared" si="212"/>
        <v/>
      </c>
      <c r="B2280" s="2" t="str">
        <f t="shared" si="213"/>
        <v/>
      </c>
      <c r="C2280" s="2" t="str">
        <f t="shared" si="214"/>
        <v/>
      </c>
      <c r="D2280" s="2" t="str">
        <f>IF(ISNUMBER(A2280),COUNTIF(Calculations!B:B, A2280),"")</f>
        <v/>
      </c>
      <c r="E2280" s="2" t="str">
        <f>IF(ISNUMBER(A2280),COUNTIF(Calculations!A:A, A2280),"")</f>
        <v/>
      </c>
      <c r="F2280" s="12" t="str">
        <f t="shared" si="215"/>
        <v/>
      </c>
      <c r="G2280" s="12" t="str">
        <f t="shared" si="216"/>
        <v/>
      </c>
    </row>
    <row r="2281" spans="1:7" x14ac:dyDescent="0.25">
      <c r="A2281" s="8" t="str">
        <f t="shared" si="212"/>
        <v/>
      </c>
      <c r="B2281" s="2" t="str">
        <f t="shared" si="213"/>
        <v/>
      </c>
      <c r="C2281" s="2" t="str">
        <f t="shared" si="214"/>
        <v/>
      </c>
      <c r="D2281" s="2" t="str">
        <f>IF(ISNUMBER(A2281),COUNTIF(Calculations!B:B, A2281),"")</f>
        <v/>
      </c>
      <c r="E2281" s="2" t="str">
        <f>IF(ISNUMBER(A2281),COUNTIF(Calculations!A:A, A2281),"")</f>
        <v/>
      </c>
      <c r="F2281" s="12" t="str">
        <f t="shared" si="215"/>
        <v/>
      </c>
      <c r="G2281" s="12" t="str">
        <f t="shared" si="216"/>
        <v/>
      </c>
    </row>
    <row r="2282" spans="1:7" x14ac:dyDescent="0.25">
      <c r="A2282" s="8" t="str">
        <f t="shared" si="212"/>
        <v/>
      </c>
      <c r="B2282" s="2" t="str">
        <f t="shared" si="213"/>
        <v/>
      </c>
      <c r="C2282" s="2" t="str">
        <f t="shared" si="214"/>
        <v/>
      </c>
      <c r="D2282" s="2" t="str">
        <f>IF(ISNUMBER(A2282),COUNTIF(Calculations!B:B, A2282),"")</f>
        <v/>
      </c>
      <c r="E2282" s="2" t="str">
        <f>IF(ISNUMBER(A2282),COUNTIF(Calculations!A:A, A2282),"")</f>
        <v/>
      </c>
      <c r="F2282" s="12" t="str">
        <f t="shared" si="215"/>
        <v/>
      </c>
      <c r="G2282" s="12" t="str">
        <f t="shared" si="216"/>
        <v/>
      </c>
    </row>
    <row r="2283" spans="1:7" x14ac:dyDescent="0.25">
      <c r="A2283" s="8" t="str">
        <f t="shared" si="212"/>
        <v/>
      </c>
      <c r="B2283" s="2" t="str">
        <f t="shared" si="213"/>
        <v/>
      </c>
      <c r="C2283" s="2" t="str">
        <f t="shared" si="214"/>
        <v/>
      </c>
      <c r="D2283" s="2" t="str">
        <f>IF(ISNUMBER(A2283),COUNTIF(Calculations!B:B, A2283),"")</f>
        <v/>
      </c>
      <c r="E2283" s="2" t="str">
        <f>IF(ISNUMBER(A2283),COUNTIF(Calculations!A:A, A2283),"")</f>
        <v/>
      </c>
      <c r="F2283" s="12" t="str">
        <f t="shared" si="215"/>
        <v/>
      </c>
      <c r="G2283" s="12" t="str">
        <f t="shared" si="216"/>
        <v/>
      </c>
    </row>
    <row r="2284" spans="1:7" x14ac:dyDescent="0.25">
      <c r="A2284" s="8" t="str">
        <f t="shared" si="212"/>
        <v/>
      </c>
      <c r="B2284" s="2" t="str">
        <f t="shared" si="213"/>
        <v/>
      </c>
      <c r="C2284" s="2" t="str">
        <f t="shared" si="214"/>
        <v/>
      </c>
      <c r="D2284" s="2" t="str">
        <f>IF(ISNUMBER(A2284),COUNTIF(Calculations!B:B, A2284),"")</f>
        <v/>
      </c>
      <c r="E2284" s="2" t="str">
        <f>IF(ISNUMBER(A2284),COUNTIF(Calculations!A:A, A2284),"")</f>
        <v/>
      </c>
      <c r="F2284" s="12" t="str">
        <f t="shared" si="215"/>
        <v/>
      </c>
      <c r="G2284" s="12" t="str">
        <f t="shared" si="216"/>
        <v/>
      </c>
    </row>
    <row r="2285" spans="1:7" x14ac:dyDescent="0.25">
      <c r="A2285" s="8" t="str">
        <f t="shared" si="212"/>
        <v/>
      </c>
      <c r="B2285" s="2" t="str">
        <f t="shared" si="213"/>
        <v/>
      </c>
      <c r="C2285" s="2" t="str">
        <f t="shared" si="214"/>
        <v/>
      </c>
      <c r="D2285" s="2" t="str">
        <f>IF(ISNUMBER(A2285),COUNTIF(Calculations!B:B, A2285),"")</f>
        <v/>
      </c>
      <c r="E2285" s="2" t="str">
        <f>IF(ISNUMBER(A2285),COUNTIF(Calculations!A:A, A2285),"")</f>
        <v/>
      </c>
      <c r="F2285" s="12" t="str">
        <f t="shared" si="215"/>
        <v/>
      </c>
      <c r="G2285" s="12" t="str">
        <f t="shared" si="216"/>
        <v/>
      </c>
    </row>
    <row r="2286" spans="1:7" x14ac:dyDescent="0.25">
      <c r="A2286" s="8" t="str">
        <f t="shared" si="212"/>
        <v/>
      </c>
      <c r="B2286" s="2" t="str">
        <f t="shared" si="213"/>
        <v/>
      </c>
      <c r="C2286" s="2" t="str">
        <f t="shared" si="214"/>
        <v/>
      </c>
      <c r="D2286" s="2" t="str">
        <f>IF(ISNUMBER(A2286),COUNTIF(Calculations!B:B, A2286),"")</f>
        <v/>
      </c>
      <c r="E2286" s="2" t="str">
        <f>IF(ISNUMBER(A2286),COUNTIF(Calculations!A:A, A2286),"")</f>
        <v/>
      </c>
      <c r="F2286" s="12" t="str">
        <f t="shared" si="215"/>
        <v/>
      </c>
      <c r="G2286" s="12" t="str">
        <f t="shared" si="216"/>
        <v/>
      </c>
    </row>
    <row r="2287" spans="1:7" x14ac:dyDescent="0.25">
      <c r="A2287" s="8" t="str">
        <f t="shared" si="212"/>
        <v/>
      </c>
      <c r="B2287" s="2" t="str">
        <f t="shared" si="213"/>
        <v/>
      </c>
      <c r="C2287" s="2" t="str">
        <f t="shared" si="214"/>
        <v/>
      </c>
      <c r="D2287" s="2" t="str">
        <f>IF(ISNUMBER(A2287),COUNTIF(Calculations!B:B, A2287),"")</f>
        <v/>
      </c>
      <c r="E2287" s="2" t="str">
        <f>IF(ISNUMBER(A2287),COUNTIF(Calculations!A:A, A2287),"")</f>
        <v/>
      </c>
      <c r="F2287" s="12" t="str">
        <f t="shared" si="215"/>
        <v/>
      </c>
      <c r="G2287" s="12" t="str">
        <f t="shared" si="216"/>
        <v/>
      </c>
    </row>
    <row r="2288" spans="1:7" x14ac:dyDescent="0.25">
      <c r="A2288" s="8" t="str">
        <f t="shared" si="212"/>
        <v/>
      </c>
      <c r="B2288" s="2" t="str">
        <f t="shared" si="213"/>
        <v/>
      </c>
      <c r="C2288" s="2" t="str">
        <f t="shared" si="214"/>
        <v/>
      </c>
      <c r="D2288" s="2" t="str">
        <f>IF(ISNUMBER(A2288),COUNTIF(Calculations!B:B, A2288),"")</f>
        <v/>
      </c>
      <c r="E2288" s="2" t="str">
        <f>IF(ISNUMBER(A2288),COUNTIF(Calculations!A:A, A2288),"")</f>
        <v/>
      </c>
      <c r="F2288" s="12" t="str">
        <f t="shared" si="215"/>
        <v/>
      </c>
      <c r="G2288" s="12" t="str">
        <f t="shared" si="216"/>
        <v/>
      </c>
    </row>
    <row r="2289" spans="1:7" x14ac:dyDescent="0.25">
      <c r="A2289" s="8" t="str">
        <f t="shared" si="212"/>
        <v/>
      </c>
      <c r="B2289" s="2" t="str">
        <f t="shared" si="213"/>
        <v/>
      </c>
      <c r="C2289" s="2" t="str">
        <f t="shared" si="214"/>
        <v/>
      </c>
      <c r="D2289" s="2" t="str">
        <f>IF(ISNUMBER(A2289),COUNTIF(Calculations!B:B, A2289),"")</f>
        <v/>
      </c>
      <c r="E2289" s="2" t="str">
        <f>IF(ISNUMBER(A2289),COUNTIF(Calculations!A:A, A2289),"")</f>
        <v/>
      </c>
      <c r="F2289" s="12" t="str">
        <f t="shared" si="215"/>
        <v/>
      </c>
      <c r="G2289" s="12" t="str">
        <f t="shared" si="216"/>
        <v/>
      </c>
    </row>
    <row r="2290" spans="1:7" x14ac:dyDescent="0.25">
      <c r="A2290" s="8" t="str">
        <f t="shared" si="212"/>
        <v/>
      </c>
      <c r="B2290" s="2" t="str">
        <f t="shared" si="213"/>
        <v/>
      </c>
      <c r="C2290" s="2" t="str">
        <f t="shared" si="214"/>
        <v/>
      </c>
      <c r="D2290" s="2" t="str">
        <f>IF(ISNUMBER(A2290),COUNTIF(Calculations!B:B, A2290),"")</f>
        <v/>
      </c>
      <c r="E2290" s="2" t="str">
        <f>IF(ISNUMBER(A2290),COUNTIF(Calculations!A:A, A2290),"")</f>
        <v/>
      </c>
      <c r="F2290" s="12" t="str">
        <f t="shared" si="215"/>
        <v/>
      </c>
      <c r="G2290" s="12" t="str">
        <f t="shared" si="216"/>
        <v/>
      </c>
    </row>
    <row r="2291" spans="1:7" x14ac:dyDescent="0.25">
      <c r="A2291" s="8" t="str">
        <f t="shared" si="212"/>
        <v/>
      </c>
      <c r="B2291" s="2" t="str">
        <f t="shared" si="213"/>
        <v/>
      </c>
      <c r="C2291" s="2" t="str">
        <f t="shared" si="214"/>
        <v/>
      </c>
      <c r="D2291" s="2" t="str">
        <f>IF(ISNUMBER(A2291),COUNTIF(Calculations!B:B, A2291),"")</f>
        <v/>
      </c>
      <c r="E2291" s="2" t="str">
        <f>IF(ISNUMBER(A2291),COUNTIF(Calculations!A:A, A2291),"")</f>
        <v/>
      </c>
      <c r="F2291" s="12" t="str">
        <f t="shared" si="215"/>
        <v/>
      </c>
      <c r="G2291" s="12" t="str">
        <f t="shared" si="216"/>
        <v/>
      </c>
    </row>
    <row r="2292" spans="1:7" x14ac:dyDescent="0.25">
      <c r="A2292" s="8" t="str">
        <f t="shared" si="212"/>
        <v/>
      </c>
      <c r="B2292" s="2" t="str">
        <f t="shared" si="213"/>
        <v/>
      </c>
      <c r="C2292" s="2" t="str">
        <f t="shared" si="214"/>
        <v/>
      </c>
      <c r="D2292" s="2" t="str">
        <f>IF(ISNUMBER(A2292),COUNTIF(Calculations!B:B, A2292),"")</f>
        <v/>
      </c>
      <c r="E2292" s="2" t="str">
        <f>IF(ISNUMBER(A2292),COUNTIF(Calculations!A:A, A2292),"")</f>
        <v/>
      </c>
      <c r="F2292" s="12" t="str">
        <f t="shared" si="215"/>
        <v/>
      </c>
      <c r="G2292" s="12" t="str">
        <f t="shared" si="216"/>
        <v/>
      </c>
    </row>
    <row r="2293" spans="1:7" x14ac:dyDescent="0.25">
      <c r="A2293" s="8" t="str">
        <f t="shared" si="212"/>
        <v/>
      </c>
      <c r="B2293" s="2" t="str">
        <f t="shared" si="213"/>
        <v/>
      </c>
      <c r="C2293" s="2" t="str">
        <f t="shared" si="214"/>
        <v/>
      </c>
      <c r="D2293" s="2" t="str">
        <f>IF(ISNUMBER(A2293),COUNTIF(Calculations!B:B, A2293),"")</f>
        <v/>
      </c>
      <c r="E2293" s="2" t="str">
        <f>IF(ISNUMBER(A2293),COUNTIF(Calculations!A:A, A2293),"")</f>
        <v/>
      </c>
      <c r="F2293" s="12" t="str">
        <f t="shared" si="215"/>
        <v/>
      </c>
      <c r="G2293" s="12" t="str">
        <f t="shared" si="216"/>
        <v/>
      </c>
    </row>
    <row r="2294" spans="1:7" x14ac:dyDescent="0.25">
      <c r="A2294" s="8" t="str">
        <f t="shared" si="212"/>
        <v/>
      </c>
      <c r="B2294" s="2" t="str">
        <f t="shared" si="213"/>
        <v/>
      </c>
      <c r="C2294" s="2" t="str">
        <f t="shared" si="214"/>
        <v/>
      </c>
      <c r="D2294" s="2" t="str">
        <f>IF(ISNUMBER(A2294),COUNTIF(Calculations!B:B, A2294),"")</f>
        <v/>
      </c>
      <c r="E2294" s="2" t="str">
        <f>IF(ISNUMBER(A2294),COUNTIF(Calculations!A:A, A2294),"")</f>
        <v/>
      </c>
      <c r="F2294" s="12" t="str">
        <f t="shared" si="215"/>
        <v/>
      </c>
      <c r="G2294" s="12" t="str">
        <f t="shared" si="216"/>
        <v/>
      </c>
    </row>
    <row r="2295" spans="1:7" x14ac:dyDescent="0.25">
      <c r="A2295" s="8" t="str">
        <f t="shared" si="212"/>
        <v/>
      </c>
      <c r="B2295" s="2" t="str">
        <f t="shared" si="213"/>
        <v/>
      </c>
      <c r="C2295" s="2" t="str">
        <f t="shared" si="214"/>
        <v/>
      </c>
      <c r="D2295" s="2" t="str">
        <f>IF(ISNUMBER(A2295),COUNTIF(Calculations!B:B, A2295),"")</f>
        <v/>
      </c>
      <c r="E2295" s="2" t="str">
        <f>IF(ISNUMBER(A2295),COUNTIF(Calculations!A:A, A2295),"")</f>
        <v/>
      </c>
      <c r="F2295" s="12" t="str">
        <f t="shared" si="215"/>
        <v/>
      </c>
      <c r="G2295" s="12" t="str">
        <f t="shared" si="216"/>
        <v/>
      </c>
    </row>
    <row r="2296" spans="1:7" x14ac:dyDescent="0.25">
      <c r="A2296" s="8" t="str">
        <f t="shared" si="212"/>
        <v/>
      </c>
      <c r="B2296" s="2" t="str">
        <f t="shared" si="213"/>
        <v/>
      </c>
      <c r="C2296" s="2" t="str">
        <f t="shared" si="214"/>
        <v/>
      </c>
      <c r="D2296" s="2" t="str">
        <f>IF(ISNUMBER(A2296),COUNTIF(Calculations!B:B, A2296),"")</f>
        <v/>
      </c>
      <c r="E2296" s="2" t="str">
        <f>IF(ISNUMBER(A2296),COUNTIF(Calculations!A:A, A2296),"")</f>
        <v/>
      </c>
      <c r="F2296" s="12" t="str">
        <f t="shared" si="215"/>
        <v/>
      </c>
      <c r="G2296" s="12" t="str">
        <f t="shared" si="216"/>
        <v/>
      </c>
    </row>
    <row r="2297" spans="1:7" x14ac:dyDescent="0.25">
      <c r="A2297" s="8" t="str">
        <f t="shared" si="212"/>
        <v/>
      </c>
      <c r="B2297" s="2" t="str">
        <f t="shared" si="213"/>
        <v/>
      </c>
      <c r="C2297" s="2" t="str">
        <f t="shared" si="214"/>
        <v/>
      </c>
      <c r="D2297" s="2" t="str">
        <f>IF(ISNUMBER(A2297),COUNTIF(Calculations!B:B, A2297),"")</f>
        <v/>
      </c>
      <c r="E2297" s="2" t="str">
        <f>IF(ISNUMBER(A2297),COUNTIF(Calculations!A:A, A2297),"")</f>
        <v/>
      </c>
      <c r="F2297" s="12" t="str">
        <f t="shared" si="215"/>
        <v/>
      </c>
      <c r="G2297" s="12" t="str">
        <f t="shared" si="216"/>
        <v/>
      </c>
    </row>
    <row r="2298" spans="1:7" x14ac:dyDescent="0.25">
      <c r="A2298" s="8" t="str">
        <f t="shared" si="212"/>
        <v/>
      </c>
      <c r="B2298" s="2" t="str">
        <f t="shared" si="213"/>
        <v/>
      </c>
      <c r="C2298" s="2" t="str">
        <f t="shared" si="214"/>
        <v/>
      </c>
      <c r="D2298" s="2" t="str">
        <f>IF(ISNUMBER(A2298),COUNTIF(Calculations!B:B, A2298),"")</f>
        <v/>
      </c>
      <c r="E2298" s="2" t="str">
        <f>IF(ISNUMBER(A2298),COUNTIF(Calculations!A:A, A2298),"")</f>
        <v/>
      </c>
      <c r="F2298" s="12" t="str">
        <f t="shared" si="215"/>
        <v/>
      </c>
      <c r="G2298" s="12" t="str">
        <f t="shared" si="216"/>
        <v/>
      </c>
    </row>
    <row r="2299" spans="1:7" x14ac:dyDescent="0.25">
      <c r="A2299" s="8" t="str">
        <f t="shared" si="212"/>
        <v/>
      </c>
      <c r="B2299" s="2" t="str">
        <f t="shared" si="213"/>
        <v/>
      </c>
      <c r="C2299" s="2" t="str">
        <f t="shared" si="214"/>
        <v/>
      </c>
      <c r="D2299" s="2" t="str">
        <f>IF(ISNUMBER(A2299),COUNTIF(Calculations!B:B, A2299),"")</f>
        <v/>
      </c>
      <c r="E2299" s="2" t="str">
        <f>IF(ISNUMBER(A2299),COUNTIF(Calculations!A:A, A2299),"")</f>
        <v/>
      </c>
      <c r="F2299" s="12" t="str">
        <f t="shared" si="215"/>
        <v/>
      </c>
      <c r="G2299" s="12" t="str">
        <f t="shared" si="216"/>
        <v/>
      </c>
    </row>
    <row r="2300" spans="1:7" x14ac:dyDescent="0.25">
      <c r="A2300" s="8" t="str">
        <f t="shared" si="212"/>
        <v/>
      </c>
      <c r="B2300" s="2" t="str">
        <f t="shared" si="213"/>
        <v/>
      </c>
      <c r="C2300" s="2" t="str">
        <f t="shared" si="214"/>
        <v/>
      </c>
      <c r="D2300" s="2" t="str">
        <f>IF(ISNUMBER(A2300),COUNTIF(Calculations!B:B, A2300),"")</f>
        <v/>
      </c>
      <c r="E2300" s="2" t="str">
        <f>IF(ISNUMBER(A2300),COUNTIF(Calculations!A:A, A2300),"")</f>
        <v/>
      </c>
      <c r="F2300" s="12" t="str">
        <f t="shared" si="215"/>
        <v/>
      </c>
      <c r="G2300" s="12" t="str">
        <f t="shared" si="216"/>
        <v/>
      </c>
    </row>
    <row r="2301" spans="1:7" x14ac:dyDescent="0.25">
      <c r="A2301" s="8" t="str">
        <f t="shared" si="212"/>
        <v/>
      </c>
      <c r="B2301" s="2" t="str">
        <f t="shared" si="213"/>
        <v/>
      </c>
      <c r="C2301" s="2" t="str">
        <f t="shared" si="214"/>
        <v/>
      </c>
      <c r="D2301" s="2" t="str">
        <f>IF(ISNUMBER(A2301),COUNTIF(Calculations!B:B, A2301),"")</f>
        <v/>
      </c>
      <c r="E2301" s="2" t="str">
        <f>IF(ISNUMBER(A2301),COUNTIF(Calculations!A:A, A2301),"")</f>
        <v/>
      </c>
      <c r="F2301" s="12" t="str">
        <f t="shared" si="215"/>
        <v/>
      </c>
      <c r="G2301" s="12" t="str">
        <f t="shared" si="216"/>
        <v/>
      </c>
    </row>
    <row r="2302" spans="1:7" x14ac:dyDescent="0.25">
      <c r="A2302" s="8" t="str">
        <f t="shared" si="212"/>
        <v/>
      </c>
      <c r="B2302" s="2" t="str">
        <f t="shared" si="213"/>
        <v/>
      </c>
      <c r="C2302" s="2" t="str">
        <f t="shared" si="214"/>
        <v/>
      </c>
      <c r="D2302" s="2" t="str">
        <f>IF(ISNUMBER(A2302),COUNTIF(Calculations!B:B, A2302),"")</f>
        <v/>
      </c>
      <c r="E2302" s="2" t="str">
        <f>IF(ISNUMBER(A2302),COUNTIF(Calculations!A:A, A2302),"")</f>
        <v/>
      </c>
      <c r="F2302" s="12" t="str">
        <f t="shared" si="215"/>
        <v/>
      </c>
      <c r="G2302" s="12" t="str">
        <f t="shared" si="216"/>
        <v/>
      </c>
    </row>
    <row r="2303" spans="1:7" x14ac:dyDescent="0.25">
      <c r="A2303" s="8" t="str">
        <f t="shared" si="212"/>
        <v/>
      </c>
      <c r="B2303" s="2" t="str">
        <f t="shared" si="213"/>
        <v/>
      </c>
      <c r="C2303" s="2" t="str">
        <f t="shared" si="214"/>
        <v/>
      </c>
      <c r="D2303" s="2" t="str">
        <f>IF(ISNUMBER(A2303),COUNTIF(Calculations!B:B, A2303),"")</f>
        <v/>
      </c>
      <c r="E2303" s="2" t="str">
        <f>IF(ISNUMBER(A2303),COUNTIF(Calculations!A:A, A2303),"")</f>
        <v/>
      </c>
      <c r="F2303" s="12" t="str">
        <f t="shared" si="215"/>
        <v/>
      </c>
      <c r="G2303" s="12" t="str">
        <f t="shared" si="216"/>
        <v/>
      </c>
    </row>
    <row r="2304" spans="1:7" x14ac:dyDescent="0.25">
      <c r="A2304" s="8" t="str">
        <f t="shared" si="212"/>
        <v/>
      </c>
      <c r="B2304" s="2" t="str">
        <f t="shared" si="213"/>
        <v/>
      </c>
      <c r="C2304" s="2" t="str">
        <f t="shared" si="214"/>
        <v/>
      </c>
      <c r="D2304" s="2" t="str">
        <f>IF(ISNUMBER(A2304),COUNTIF(Calculations!B:B, A2304),"")</f>
        <v/>
      </c>
      <c r="E2304" s="2" t="str">
        <f>IF(ISNUMBER(A2304),COUNTIF(Calculations!A:A, A2304),"")</f>
        <v/>
      </c>
      <c r="F2304" s="12" t="str">
        <f t="shared" si="215"/>
        <v/>
      </c>
      <c r="G2304" s="12" t="str">
        <f t="shared" si="216"/>
        <v/>
      </c>
    </row>
    <row r="2305" spans="1:7" x14ac:dyDescent="0.25">
      <c r="A2305" s="8" t="str">
        <f t="shared" si="212"/>
        <v/>
      </c>
      <c r="B2305" s="2" t="str">
        <f t="shared" si="213"/>
        <v/>
      </c>
      <c r="C2305" s="2" t="str">
        <f t="shared" si="214"/>
        <v/>
      </c>
      <c r="D2305" s="2" t="str">
        <f>IF(ISNUMBER(A2305),COUNTIF(Calculations!B:B, A2305),"")</f>
        <v/>
      </c>
      <c r="E2305" s="2" t="str">
        <f>IF(ISNUMBER(A2305),COUNTIF(Calculations!A:A, A2305),"")</f>
        <v/>
      </c>
      <c r="F2305" s="12" t="str">
        <f t="shared" si="215"/>
        <v/>
      </c>
      <c r="G2305" s="12" t="str">
        <f t="shared" si="216"/>
        <v/>
      </c>
    </row>
    <row r="2306" spans="1:7" x14ac:dyDescent="0.25">
      <c r="A2306" s="8" t="str">
        <f t="shared" si="212"/>
        <v/>
      </c>
      <c r="B2306" s="2" t="str">
        <f t="shared" si="213"/>
        <v/>
      </c>
      <c r="C2306" s="2" t="str">
        <f t="shared" si="214"/>
        <v/>
      </c>
      <c r="D2306" s="2" t="str">
        <f>IF(ISNUMBER(A2306),COUNTIF(Calculations!B:B, A2306),"")</f>
        <v/>
      </c>
      <c r="E2306" s="2" t="str">
        <f>IF(ISNUMBER(A2306),COUNTIF(Calculations!A:A, A2306),"")</f>
        <v/>
      </c>
      <c r="F2306" s="12" t="str">
        <f t="shared" si="215"/>
        <v/>
      </c>
      <c r="G2306" s="12" t="str">
        <f t="shared" si="216"/>
        <v/>
      </c>
    </row>
    <row r="2307" spans="1:7" x14ac:dyDescent="0.25">
      <c r="A2307" s="8" t="str">
        <f t="shared" si="212"/>
        <v/>
      </c>
      <c r="B2307" s="2" t="str">
        <f t="shared" si="213"/>
        <v/>
      </c>
      <c r="C2307" s="2" t="str">
        <f t="shared" si="214"/>
        <v/>
      </c>
      <c r="D2307" s="2" t="str">
        <f>IF(ISNUMBER(A2307),COUNTIF(Calculations!B:B, A2307),"")</f>
        <v/>
      </c>
      <c r="E2307" s="2" t="str">
        <f>IF(ISNUMBER(A2307),COUNTIF(Calculations!A:A, A2307),"")</f>
        <v/>
      </c>
      <c r="F2307" s="12" t="str">
        <f t="shared" si="215"/>
        <v/>
      </c>
      <c r="G2307" s="12" t="str">
        <f t="shared" si="216"/>
        <v/>
      </c>
    </row>
    <row r="2308" spans="1:7" x14ac:dyDescent="0.25">
      <c r="A2308" s="8" t="str">
        <f t="shared" si="212"/>
        <v/>
      </c>
      <c r="B2308" s="2" t="str">
        <f t="shared" si="213"/>
        <v/>
      </c>
      <c r="C2308" s="2" t="str">
        <f t="shared" si="214"/>
        <v/>
      </c>
      <c r="D2308" s="2" t="str">
        <f>IF(ISNUMBER(A2308),COUNTIF(Calculations!B:B, A2308),"")</f>
        <v/>
      </c>
      <c r="E2308" s="2" t="str">
        <f>IF(ISNUMBER(A2308),COUNTIF(Calculations!A:A, A2308),"")</f>
        <v/>
      </c>
      <c r="F2308" s="12" t="str">
        <f t="shared" si="215"/>
        <v/>
      </c>
      <c r="G2308" s="12" t="str">
        <f t="shared" si="216"/>
        <v/>
      </c>
    </row>
    <row r="2309" spans="1:7" x14ac:dyDescent="0.25">
      <c r="A2309" s="8" t="str">
        <f t="shared" si="212"/>
        <v/>
      </c>
      <c r="B2309" s="2" t="str">
        <f t="shared" si="213"/>
        <v/>
      </c>
      <c r="C2309" s="2" t="str">
        <f t="shared" si="214"/>
        <v/>
      </c>
      <c r="D2309" s="2" t="str">
        <f>IF(ISNUMBER(A2309),COUNTIF(Calculations!B:B, A2309),"")</f>
        <v/>
      </c>
      <c r="E2309" s="2" t="str">
        <f>IF(ISNUMBER(A2309),COUNTIF(Calculations!A:A, A2309),"")</f>
        <v/>
      </c>
      <c r="F2309" s="12" t="str">
        <f t="shared" si="215"/>
        <v/>
      </c>
      <c r="G2309" s="12" t="str">
        <f t="shared" si="216"/>
        <v/>
      </c>
    </row>
    <row r="2310" spans="1:7" x14ac:dyDescent="0.25">
      <c r="A2310" s="8" t="str">
        <f t="shared" si="212"/>
        <v/>
      </c>
      <c r="B2310" s="2" t="str">
        <f t="shared" si="213"/>
        <v/>
      </c>
      <c r="C2310" s="2" t="str">
        <f t="shared" si="214"/>
        <v/>
      </c>
      <c r="D2310" s="2" t="str">
        <f>IF(ISNUMBER(A2310),COUNTIF(Calculations!B:B, A2310),"")</f>
        <v/>
      </c>
      <c r="E2310" s="2" t="str">
        <f>IF(ISNUMBER(A2310),COUNTIF(Calculations!A:A, A2310),"")</f>
        <v/>
      </c>
      <c r="F2310" s="12" t="str">
        <f t="shared" si="215"/>
        <v/>
      </c>
      <c r="G2310" s="12" t="str">
        <f t="shared" si="216"/>
        <v/>
      </c>
    </row>
    <row r="2311" spans="1:7" x14ac:dyDescent="0.25">
      <c r="A2311" s="8" t="str">
        <f t="shared" si="212"/>
        <v/>
      </c>
      <c r="B2311" s="2" t="str">
        <f t="shared" si="213"/>
        <v/>
      </c>
      <c r="C2311" s="2" t="str">
        <f t="shared" si="214"/>
        <v/>
      </c>
      <c r="D2311" s="2" t="str">
        <f>IF(ISNUMBER(A2311),COUNTIF(Calculations!B:B, A2311),"")</f>
        <v/>
      </c>
      <c r="E2311" s="2" t="str">
        <f>IF(ISNUMBER(A2311),COUNTIF(Calculations!A:A, A2311),"")</f>
        <v/>
      </c>
      <c r="F2311" s="12" t="str">
        <f t="shared" si="215"/>
        <v/>
      </c>
      <c r="G2311" s="12" t="str">
        <f t="shared" si="216"/>
        <v/>
      </c>
    </row>
    <row r="2312" spans="1:7" x14ac:dyDescent="0.25">
      <c r="A2312" s="8" t="str">
        <f t="shared" si="212"/>
        <v/>
      </c>
      <c r="B2312" s="2" t="str">
        <f t="shared" si="213"/>
        <v/>
      </c>
      <c r="C2312" s="2" t="str">
        <f t="shared" si="214"/>
        <v/>
      </c>
      <c r="D2312" s="2" t="str">
        <f>IF(ISNUMBER(A2312),COUNTIF(Calculations!B:B, A2312),"")</f>
        <v/>
      </c>
      <c r="E2312" s="2" t="str">
        <f>IF(ISNUMBER(A2312),COUNTIF(Calculations!A:A, A2312),"")</f>
        <v/>
      </c>
      <c r="F2312" s="12" t="str">
        <f t="shared" si="215"/>
        <v/>
      </c>
      <c r="G2312" s="12" t="str">
        <f t="shared" si="216"/>
        <v/>
      </c>
    </row>
    <row r="2313" spans="1:7" x14ac:dyDescent="0.25">
      <c r="A2313" s="8" t="str">
        <f t="shared" si="212"/>
        <v/>
      </c>
      <c r="B2313" s="2" t="str">
        <f t="shared" si="213"/>
        <v/>
      </c>
      <c r="C2313" s="2" t="str">
        <f t="shared" si="214"/>
        <v/>
      </c>
      <c r="D2313" s="2" t="str">
        <f>IF(ISNUMBER(A2313),COUNTIF(Calculations!B:B, A2313),"")</f>
        <v/>
      </c>
      <c r="E2313" s="2" t="str">
        <f>IF(ISNUMBER(A2313),COUNTIF(Calculations!A:A, A2313),"")</f>
        <v/>
      </c>
      <c r="F2313" s="12" t="str">
        <f t="shared" si="215"/>
        <v/>
      </c>
      <c r="G2313" s="12" t="str">
        <f t="shared" si="216"/>
        <v/>
      </c>
    </row>
    <row r="2314" spans="1:7" x14ac:dyDescent="0.25">
      <c r="A2314" s="8" t="str">
        <f t="shared" si="212"/>
        <v/>
      </c>
      <c r="B2314" s="2" t="str">
        <f t="shared" si="213"/>
        <v/>
      </c>
      <c r="C2314" s="2" t="str">
        <f t="shared" si="214"/>
        <v/>
      </c>
      <c r="D2314" s="2" t="str">
        <f>IF(ISNUMBER(A2314),COUNTIF(Calculations!B:B, A2314),"")</f>
        <v/>
      </c>
      <c r="E2314" s="2" t="str">
        <f>IF(ISNUMBER(A2314),COUNTIF(Calculations!A:A, A2314),"")</f>
        <v/>
      </c>
      <c r="F2314" s="12" t="str">
        <f t="shared" si="215"/>
        <v/>
      </c>
      <c r="G2314" s="12" t="str">
        <f t="shared" si="216"/>
        <v/>
      </c>
    </row>
    <row r="2315" spans="1:7" x14ac:dyDescent="0.25">
      <c r="A2315" s="8" t="str">
        <f t="shared" si="212"/>
        <v/>
      </c>
      <c r="B2315" s="2" t="str">
        <f t="shared" si="213"/>
        <v/>
      </c>
      <c r="C2315" s="2" t="str">
        <f t="shared" si="214"/>
        <v/>
      </c>
      <c r="D2315" s="2" t="str">
        <f>IF(ISNUMBER(A2315),COUNTIF(Calculations!B:B, A2315),"")</f>
        <v/>
      </c>
      <c r="E2315" s="2" t="str">
        <f>IF(ISNUMBER(A2315),COUNTIF(Calculations!A:A, A2315),"")</f>
        <v/>
      </c>
      <c r="F2315" s="12" t="str">
        <f t="shared" si="215"/>
        <v/>
      </c>
      <c r="G2315" s="12" t="str">
        <f t="shared" si="216"/>
        <v/>
      </c>
    </row>
    <row r="2316" spans="1:7" x14ac:dyDescent="0.25">
      <c r="A2316" s="8" t="str">
        <f t="shared" si="212"/>
        <v/>
      </c>
      <c r="B2316" s="2" t="str">
        <f t="shared" si="213"/>
        <v/>
      </c>
      <c r="C2316" s="2" t="str">
        <f t="shared" si="214"/>
        <v/>
      </c>
      <c r="D2316" s="2" t="str">
        <f>IF(ISNUMBER(A2316),COUNTIF(Calculations!B:B, A2316),"")</f>
        <v/>
      </c>
      <c r="E2316" s="2" t="str">
        <f>IF(ISNUMBER(A2316),COUNTIF(Calculations!A:A, A2316),"")</f>
        <v/>
      </c>
      <c r="F2316" s="12" t="str">
        <f t="shared" si="215"/>
        <v/>
      </c>
      <c r="G2316" s="12" t="str">
        <f t="shared" si="216"/>
        <v/>
      </c>
    </row>
    <row r="2317" spans="1:7" x14ac:dyDescent="0.25">
      <c r="A2317" s="8" t="str">
        <f t="shared" si="212"/>
        <v/>
      </c>
      <c r="B2317" s="2" t="str">
        <f t="shared" si="213"/>
        <v/>
      </c>
      <c r="C2317" s="2" t="str">
        <f t="shared" si="214"/>
        <v/>
      </c>
      <c r="D2317" s="2" t="str">
        <f>IF(ISNUMBER(A2317),COUNTIF(Calculations!B:B, A2317),"")</f>
        <v/>
      </c>
      <c r="E2317" s="2" t="str">
        <f>IF(ISNUMBER(A2317),COUNTIF(Calculations!A:A, A2317),"")</f>
        <v/>
      </c>
      <c r="F2317" s="12" t="str">
        <f t="shared" si="215"/>
        <v/>
      </c>
      <c r="G2317" s="12" t="str">
        <f t="shared" si="216"/>
        <v/>
      </c>
    </row>
    <row r="2318" spans="1:7" x14ac:dyDescent="0.25">
      <c r="A2318" s="8" t="str">
        <f t="shared" si="212"/>
        <v/>
      </c>
      <c r="B2318" s="2" t="str">
        <f t="shared" si="213"/>
        <v/>
      </c>
      <c r="C2318" s="2" t="str">
        <f t="shared" si="214"/>
        <v/>
      </c>
      <c r="D2318" s="2" t="str">
        <f>IF(ISNUMBER(A2318),COUNTIF(Calculations!B:B, A2318),"")</f>
        <v/>
      </c>
      <c r="E2318" s="2" t="str">
        <f>IF(ISNUMBER(A2318),COUNTIF(Calculations!A:A, A2318),"")</f>
        <v/>
      </c>
      <c r="F2318" s="12" t="str">
        <f t="shared" si="215"/>
        <v/>
      </c>
      <c r="G2318" s="12" t="str">
        <f t="shared" si="216"/>
        <v/>
      </c>
    </row>
    <row r="2319" spans="1:7" x14ac:dyDescent="0.25">
      <c r="A2319" s="8" t="str">
        <f t="shared" si="212"/>
        <v/>
      </c>
      <c r="B2319" s="2" t="str">
        <f t="shared" si="213"/>
        <v/>
      </c>
      <c r="C2319" s="2" t="str">
        <f t="shared" si="214"/>
        <v/>
      </c>
      <c r="D2319" s="2" t="str">
        <f>IF(ISNUMBER(A2319),COUNTIF(Calculations!B:B, A2319),"")</f>
        <v/>
      </c>
      <c r="E2319" s="2" t="str">
        <f>IF(ISNUMBER(A2319),COUNTIF(Calculations!A:A, A2319),"")</f>
        <v/>
      </c>
      <c r="F2319" s="12" t="str">
        <f t="shared" si="215"/>
        <v/>
      </c>
      <c r="G2319" s="12" t="str">
        <f t="shared" si="216"/>
        <v/>
      </c>
    </row>
    <row r="2320" spans="1:7" x14ac:dyDescent="0.25">
      <c r="A2320" s="8" t="str">
        <f t="shared" si="212"/>
        <v/>
      </c>
      <c r="B2320" s="2" t="str">
        <f t="shared" si="213"/>
        <v/>
      </c>
      <c r="C2320" s="2" t="str">
        <f t="shared" si="214"/>
        <v/>
      </c>
      <c r="D2320" s="2" t="str">
        <f>IF(ISNUMBER(A2320),COUNTIF(Calculations!B:B, A2320),"")</f>
        <v/>
      </c>
      <c r="E2320" s="2" t="str">
        <f>IF(ISNUMBER(A2320),COUNTIF(Calculations!A:A, A2320),"")</f>
        <v/>
      </c>
      <c r="F2320" s="12" t="str">
        <f t="shared" si="215"/>
        <v/>
      </c>
      <c r="G2320" s="12" t="str">
        <f t="shared" si="216"/>
        <v/>
      </c>
    </row>
    <row r="2321" spans="1:7" x14ac:dyDescent="0.25">
      <c r="A2321" s="8" t="str">
        <f t="shared" si="212"/>
        <v/>
      </c>
      <c r="B2321" s="2" t="str">
        <f t="shared" si="213"/>
        <v/>
      </c>
      <c r="C2321" s="2" t="str">
        <f t="shared" si="214"/>
        <v/>
      </c>
      <c r="D2321" s="2" t="str">
        <f>IF(ISNUMBER(A2321),COUNTIF(Calculations!B:B, A2321),"")</f>
        <v/>
      </c>
      <c r="E2321" s="2" t="str">
        <f>IF(ISNUMBER(A2321),COUNTIF(Calculations!A:A, A2321),"")</f>
        <v/>
      </c>
      <c r="F2321" s="12" t="str">
        <f t="shared" si="215"/>
        <v/>
      </c>
      <c r="G2321" s="12" t="str">
        <f t="shared" si="216"/>
        <v/>
      </c>
    </row>
    <row r="2322" spans="1:7" x14ac:dyDescent="0.25">
      <c r="A2322" s="8" t="str">
        <f t="shared" si="212"/>
        <v/>
      </c>
      <c r="B2322" s="2" t="str">
        <f t="shared" si="213"/>
        <v/>
      </c>
      <c r="C2322" s="2" t="str">
        <f t="shared" si="214"/>
        <v/>
      </c>
      <c r="D2322" s="2" t="str">
        <f>IF(ISNUMBER(A2322),COUNTIF(Calculations!B:B, A2322),"")</f>
        <v/>
      </c>
      <c r="E2322" s="2" t="str">
        <f>IF(ISNUMBER(A2322),COUNTIF(Calculations!A:A, A2322),"")</f>
        <v/>
      </c>
      <c r="F2322" s="12" t="str">
        <f t="shared" si="215"/>
        <v/>
      </c>
      <c r="G2322" s="12" t="str">
        <f t="shared" si="216"/>
        <v/>
      </c>
    </row>
    <row r="2323" spans="1:7" x14ac:dyDescent="0.25">
      <c r="A2323" s="8" t="str">
        <f t="shared" si="212"/>
        <v/>
      </c>
      <c r="B2323" s="2" t="str">
        <f t="shared" si="213"/>
        <v/>
      </c>
      <c r="C2323" s="2" t="str">
        <f t="shared" si="214"/>
        <v/>
      </c>
      <c r="D2323" s="2" t="str">
        <f>IF(ISNUMBER(A2323),COUNTIF(Calculations!B:B, A2323),"")</f>
        <v/>
      </c>
      <c r="E2323" s="2" t="str">
        <f>IF(ISNUMBER(A2323),COUNTIF(Calculations!A:A, A2323),"")</f>
        <v/>
      </c>
      <c r="F2323" s="12" t="str">
        <f t="shared" si="215"/>
        <v/>
      </c>
      <c r="G2323" s="12" t="str">
        <f t="shared" si="216"/>
        <v/>
      </c>
    </row>
    <row r="2324" spans="1:7" x14ac:dyDescent="0.25">
      <c r="A2324" s="8" t="str">
        <f t="shared" si="212"/>
        <v/>
      </c>
      <c r="B2324" s="2" t="str">
        <f t="shared" si="213"/>
        <v/>
      </c>
      <c r="C2324" s="2" t="str">
        <f t="shared" si="214"/>
        <v/>
      </c>
      <c r="D2324" s="2" t="str">
        <f>IF(ISNUMBER(A2324),COUNTIF(Calculations!B:B, A2324),"")</f>
        <v/>
      </c>
      <c r="E2324" s="2" t="str">
        <f>IF(ISNUMBER(A2324),COUNTIF(Calculations!A:A, A2324),"")</f>
        <v/>
      </c>
      <c r="F2324" s="12" t="str">
        <f t="shared" si="215"/>
        <v/>
      </c>
      <c r="G2324" s="12" t="str">
        <f t="shared" si="216"/>
        <v/>
      </c>
    </row>
    <row r="2325" spans="1:7" x14ac:dyDescent="0.25">
      <c r="A2325" s="8" t="str">
        <f t="shared" si="212"/>
        <v/>
      </c>
      <c r="B2325" s="2" t="str">
        <f t="shared" si="213"/>
        <v/>
      </c>
      <c r="C2325" s="2" t="str">
        <f t="shared" si="214"/>
        <v/>
      </c>
      <c r="D2325" s="2" t="str">
        <f>IF(ISNUMBER(A2325),COUNTIF(Calculations!B:B, A2325),"")</f>
        <v/>
      </c>
      <c r="E2325" s="2" t="str">
        <f>IF(ISNUMBER(A2325),COUNTIF(Calculations!A:A, A2325),"")</f>
        <v/>
      </c>
      <c r="F2325" s="12" t="str">
        <f t="shared" si="215"/>
        <v/>
      </c>
      <c r="G2325" s="12" t="str">
        <f t="shared" si="216"/>
        <v/>
      </c>
    </row>
    <row r="2326" spans="1:7" x14ac:dyDescent="0.25">
      <c r="A2326" s="8" t="str">
        <f t="shared" si="212"/>
        <v/>
      </c>
      <c r="B2326" s="2" t="str">
        <f t="shared" si="213"/>
        <v/>
      </c>
      <c r="C2326" s="2" t="str">
        <f t="shared" si="214"/>
        <v/>
      </c>
      <c r="D2326" s="2" t="str">
        <f>IF(ISNUMBER(A2326),COUNTIF(Calculations!B:B, A2326),"")</f>
        <v/>
      </c>
      <c r="E2326" s="2" t="str">
        <f>IF(ISNUMBER(A2326),COUNTIF(Calculations!A:A, A2326),"")</f>
        <v/>
      </c>
      <c r="F2326" s="12" t="str">
        <f t="shared" si="215"/>
        <v/>
      </c>
      <c r="G2326" s="12" t="str">
        <f t="shared" si="216"/>
        <v/>
      </c>
    </row>
    <row r="2327" spans="1:7" x14ac:dyDescent="0.25">
      <c r="A2327" s="8" t="str">
        <f t="shared" si="212"/>
        <v/>
      </c>
      <c r="B2327" s="2" t="str">
        <f t="shared" si="213"/>
        <v/>
      </c>
      <c r="C2327" s="2" t="str">
        <f t="shared" si="214"/>
        <v/>
      </c>
      <c r="D2327" s="2" t="str">
        <f>IF(ISNUMBER(A2327),COUNTIF(Calculations!B:B, A2327),"")</f>
        <v/>
      </c>
      <c r="E2327" s="2" t="str">
        <f>IF(ISNUMBER(A2327),COUNTIF(Calculations!A:A, A2327),"")</f>
        <v/>
      </c>
      <c r="F2327" s="12" t="str">
        <f t="shared" si="215"/>
        <v/>
      </c>
      <c r="G2327" s="12" t="str">
        <f t="shared" si="216"/>
        <v/>
      </c>
    </row>
    <row r="2328" spans="1:7" x14ac:dyDescent="0.25">
      <c r="A2328" s="8" t="str">
        <f t="shared" si="212"/>
        <v/>
      </c>
      <c r="B2328" s="2" t="str">
        <f t="shared" si="213"/>
        <v/>
      </c>
      <c r="C2328" s="2" t="str">
        <f t="shared" si="214"/>
        <v/>
      </c>
      <c r="D2328" s="2" t="str">
        <f>IF(ISNUMBER(A2328),COUNTIF(Calculations!B:B, A2328),"")</f>
        <v/>
      </c>
      <c r="E2328" s="2" t="str">
        <f>IF(ISNUMBER(A2328),COUNTIF(Calculations!A:A, A2328),"")</f>
        <v/>
      </c>
      <c r="F2328" s="12" t="str">
        <f t="shared" si="215"/>
        <v/>
      </c>
      <c r="G2328" s="12" t="str">
        <f t="shared" si="216"/>
        <v/>
      </c>
    </row>
    <row r="2329" spans="1:7" x14ac:dyDescent="0.25">
      <c r="A2329" s="8" t="str">
        <f t="shared" si="212"/>
        <v/>
      </c>
      <c r="B2329" s="2" t="str">
        <f t="shared" si="213"/>
        <v/>
      </c>
      <c r="C2329" s="2" t="str">
        <f t="shared" si="214"/>
        <v/>
      </c>
      <c r="D2329" s="2" t="str">
        <f>IF(ISNUMBER(A2329),COUNTIF(Calculations!B:B, A2329),"")</f>
        <v/>
      </c>
      <c r="E2329" s="2" t="str">
        <f>IF(ISNUMBER(A2329),COUNTIF(Calculations!A:A, A2329),"")</f>
        <v/>
      </c>
      <c r="F2329" s="12" t="str">
        <f t="shared" si="215"/>
        <v/>
      </c>
      <c r="G2329" s="12" t="str">
        <f t="shared" si="216"/>
        <v/>
      </c>
    </row>
    <row r="2330" spans="1:7" x14ac:dyDescent="0.25">
      <c r="A2330" s="8" t="str">
        <f t="shared" si="212"/>
        <v/>
      </c>
      <c r="B2330" s="2" t="str">
        <f t="shared" si="213"/>
        <v/>
      </c>
      <c r="C2330" s="2" t="str">
        <f t="shared" si="214"/>
        <v/>
      </c>
      <c r="D2330" s="2" t="str">
        <f>IF(ISNUMBER(A2330),COUNTIF(Calculations!B:B, A2330),"")</f>
        <v/>
      </c>
      <c r="E2330" s="2" t="str">
        <f>IF(ISNUMBER(A2330),COUNTIF(Calculations!A:A, A2330),"")</f>
        <v/>
      </c>
      <c r="F2330" s="12" t="str">
        <f t="shared" si="215"/>
        <v/>
      </c>
      <c r="G2330" s="12" t="str">
        <f t="shared" si="216"/>
        <v/>
      </c>
    </row>
    <row r="2331" spans="1:7" x14ac:dyDescent="0.25">
      <c r="A2331" s="8" t="str">
        <f t="shared" si="212"/>
        <v/>
      </c>
      <c r="B2331" s="2" t="str">
        <f t="shared" si="213"/>
        <v/>
      </c>
      <c r="C2331" s="2" t="str">
        <f t="shared" si="214"/>
        <v/>
      </c>
      <c r="D2331" s="2" t="str">
        <f>IF(ISNUMBER(A2331),COUNTIF(Calculations!B:B, A2331),"")</f>
        <v/>
      </c>
      <c r="E2331" s="2" t="str">
        <f>IF(ISNUMBER(A2331),COUNTIF(Calculations!A:A, A2331),"")</f>
        <v/>
      </c>
      <c r="F2331" s="12" t="str">
        <f t="shared" si="215"/>
        <v/>
      </c>
      <c r="G2331" s="12" t="str">
        <f t="shared" si="216"/>
        <v/>
      </c>
    </row>
    <row r="2332" spans="1:7" x14ac:dyDescent="0.25">
      <c r="A2332" s="8" t="str">
        <f t="shared" si="212"/>
        <v/>
      </c>
      <c r="B2332" s="2" t="str">
        <f t="shared" si="213"/>
        <v/>
      </c>
      <c r="C2332" s="2" t="str">
        <f t="shared" si="214"/>
        <v/>
      </c>
      <c r="D2332" s="2" t="str">
        <f>IF(ISNUMBER(A2332),COUNTIF(Calculations!B:B, A2332),"")</f>
        <v/>
      </c>
      <c r="E2332" s="2" t="str">
        <f>IF(ISNUMBER(A2332),COUNTIF(Calculations!A:A, A2332),"")</f>
        <v/>
      </c>
      <c r="F2332" s="12" t="str">
        <f t="shared" si="215"/>
        <v/>
      </c>
      <c r="G2332" s="12" t="str">
        <f t="shared" si="216"/>
        <v/>
      </c>
    </row>
    <row r="2333" spans="1:7" x14ac:dyDescent="0.25">
      <c r="A2333" s="8" t="str">
        <f t="shared" si="212"/>
        <v/>
      </c>
      <c r="B2333" s="2" t="str">
        <f t="shared" si="213"/>
        <v/>
      </c>
      <c r="C2333" s="2" t="str">
        <f t="shared" si="214"/>
        <v/>
      </c>
      <c r="D2333" s="2" t="str">
        <f>IF(ISNUMBER(A2333),COUNTIF(Calculations!B:B, A2333),"")</f>
        <v/>
      </c>
      <c r="E2333" s="2" t="str">
        <f>IF(ISNUMBER(A2333),COUNTIF(Calculations!A:A, A2333),"")</f>
        <v/>
      </c>
      <c r="F2333" s="12" t="str">
        <f t="shared" si="215"/>
        <v/>
      </c>
      <c r="G2333" s="12" t="str">
        <f t="shared" si="216"/>
        <v/>
      </c>
    </row>
    <row r="2334" spans="1:7" x14ac:dyDescent="0.25">
      <c r="A2334" s="8" t="str">
        <f t="shared" si="212"/>
        <v/>
      </c>
      <c r="B2334" s="2" t="str">
        <f t="shared" si="213"/>
        <v/>
      </c>
      <c r="C2334" s="2" t="str">
        <f t="shared" si="214"/>
        <v/>
      </c>
      <c r="D2334" s="2" t="str">
        <f>IF(ISNUMBER(A2334),COUNTIF(Calculations!B:B, A2334),"")</f>
        <v/>
      </c>
      <c r="E2334" s="2" t="str">
        <f>IF(ISNUMBER(A2334),COUNTIF(Calculations!A:A, A2334),"")</f>
        <v/>
      </c>
      <c r="F2334" s="12" t="str">
        <f t="shared" si="215"/>
        <v/>
      </c>
      <c r="G2334" s="12" t="str">
        <f t="shared" si="216"/>
        <v/>
      </c>
    </row>
    <row r="2335" spans="1:7" x14ac:dyDescent="0.25">
      <c r="A2335" s="8" t="str">
        <f t="shared" si="212"/>
        <v/>
      </c>
      <c r="B2335" s="2" t="str">
        <f t="shared" si="213"/>
        <v/>
      </c>
      <c r="C2335" s="2" t="str">
        <f t="shared" si="214"/>
        <v/>
      </c>
      <c r="D2335" s="2" t="str">
        <f>IF(ISNUMBER(A2335),COUNTIF(Calculations!B:B, A2335),"")</f>
        <v/>
      </c>
      <c r="E2335" s="2" t="str">
        <f>IF(ISNUMBER(A2335),COUNTIF(Calculations!A:A, A2335),"")</f>
        <v/>
      </c>
      <c r="F2335" s="12" t="str">
        <f t="shared" si="215"/>
        <v/>
      </c>
      <c r="G2335" s="12" t="str">
        <f t="shared" si="216"/>
        <v/>
      </c>
    </row>
    <row r="2336" spans="1:7" x14ac:dyDescent="0.25">
      <c r="A2336" s="8" t="str">
        <f t="shared" si="212"/>
        <v/>
      </c>
      <c r="B2336" s="2" t="str">
        <f t="shared" si="213"/>
        <v/>
      </c>
      <c r="C2336" s="2" t="str">
        <f t="shared" si="214"/>
        <v/>
      </c>
      <c r="D2336" s="2" t="str">
        <f>IF(ISNUMBER(A2336),COUNTIF(Calculations!B:B, A2336),"")</f>
        <v/>
      </c>
      <c r="E2336" s="2" t="str">
        <f>IF(ISNUMBER(A2336),COUNTIF(Calculations!A:A, A2336),"")</f>
        <v/>
      </c>
      <c r="F2336" s="12" t="str">
        <f t="shared" si="215"/>
        <v/>
      </c>
      <c r="G2336" s="12" t="str">
        <f t="shared" si="216"/>
        <v/>
      </c>
    </row>
    <row r="2337" spans="1:7" x14ac:dyDescent="0.25">
      <c r="A2337" s="8" t="str">
        <f t="shared" si="212"/>
        <v/>
      </c>
      <c r="B2337" s="2" t="str">
        <f t="shared" si="213"/>
        <v/>
      </c>
      <c r="C2337" s="2" t="str">
        <f t="shared" si="214"/>
        <v/>
      </c>
      <c r="D2337" s="2" t="str">
        <f>IF(ISNUMBER(A2337),COUNTIF(Calculations!B:B, A2337),"")</f>
        <v/>
      </c>
      <c r="E2337" s="2" t="str">
        <f>IF(ISNUMBER(A2337),COUNTIF(Calculations!A:A, A2337),"")</f>
        <v/>
      </c>
      <c r="F2337" s="12" t="str">
        <f t="shared" si="215"/>
        <v/>
      </c>
      <c r="G2337" s="12" t="str">
        <f t="shared" si="216"/>
        <v/>
      </c>
    </row>
    <row r="2338" spans="1:7" x14ac:dyDescent="0.25">
      <c r="A2338" s="8" t="str">
        <f t="shared" si="212"/>
        <v/>
      </c>
      <c r="B2338" s="2" t="str">
        <f t="shared" si="213"/>
        <v/>
      </c>
      <c r="C2338" s="2" t="str">
        <f t="shared" si="214"/>
        <v/>
      </c>
      <c r="D2338" s="2" t="str">
        <f>IF(ISNUMBER(A2338),COUNTIF(Calculations!B:B, A2338),"")</f>
        <v/>
      </c>
      <c r="E2338" s="2" t="str">
        <f>IF(ISNUMBER(A2338),COUNTIF(Calculations!A:A, A2338),"")</f>
        <v/>
      </c>
      <c r="F2338" s="12" t="str">
        <f t="shared" si="215"/>
        <v/>
      </c>
      <c r="G2338" s="12" t="str">
        <f t="shared" si="216"/>
        <v/>
      </c>
    </row>
    <row r="2339" spans="1:7" x14ac:dyDescent="0.25">
      <c r="A2339" s="8" t="str">
        <f t="shared" si="212"/>
        <v/>
      </c>
      <c r="B2339" s="2" t="str">
        <f t="shared" si="213"/>
        <v/>
      </c>
      <c r="C2339" s="2" t="str">
        <f t="shared" si="214"/>
        <v/>
      </c>
      <c r="D2339" s="2" t="str">
        <f>IF(ISNUMBER(A2339),COUNTIF(Calculations!B:B, A2339),"")</f>
        <v/>
      </c>
      <c r="E2339" s="2" t="str">
        <f>IF(ISNUMBER(A2339),COUNTIF(Calculations!A:A, A2339),"")</f>
        <v/>
      </c>
      <c r="F2339" s="12" t="str">
        <f t="shared" si="215"/>
        <v/>
      </c>
      <c r="G2339" s="12" t="str">
        <f t="shared" si="216"/>
        <v/>
      </c>
    </row>
    <row r="2340" spans="1:7" x14ac:dyDescent="0.25">
      <c r="A2340" s="8" t="str">
        <f t="shared" ref="A2340:A2403" si="217">IF(ISNUMBER(A2339),IF(A2339+1&lt;=MAX(IndirectStartDates,IndirectCompletedDates),A2339+1,""),"")</f>
        <v/>
      </c>
      <c r="B2340" s="2" t="str">
        <f t="shared" ref="B2340:B2403" si="218">IF(ISNUMBER(A2340),YEAR(A2340)&amp;"-"&amp;TEXT(WEEKNUM(A2340),"00"),"")</f>
        <v/>
      </c>
      <c r="C2340" s="2" t="str">
        <f t="shared" ref="C2340:C2403" si="219">IF(ISNUMBER(A2340),COUNTIFS(IndirectStartDates,"&lt;="&amp;A2340,IndirectCompletedDates,"&gt;"&amp;A2340) + COUNTIFS(IndirectStartDates,"&lt;="&amp;A2340,IndirectCompletedDates,""),"")</f>
        <v/>
      </c>
      <c r="D2340" s="2" t="str">
        <f>IF(ISNUMBER(A2340),COUNTIF(Calculations!B:B, A2340),"")</f>
        <v/>
      </c>
      <c r="E2340" s="2" t="str">
        <f>IF(ISNUMBER(A2340),COUNTIF(Calculations!A:A, A2340),"")</f>
        <v/>
      </c>
      <c r="F2340" s="12" t="str">
        <f t="shared" ref="F2340:F2403" si="220">IF(ISNUMBER(A2340),F2339 + D2340,"")</f>
        <v/>
      </c>
      <c r="G2340" s="12" t="str">
        <f t="shared" ref="G2340:G2403" si="221">IF(ISNUMBER(A2340),G2339 + E2340,"")</f>
        <v/>
      </c>
    </row>
    <row r="2341" spans="1:7" x14ac:dyDescent="0.25">
      <c r="A2341" s="8" t="str">
        <f t="shared" si="217"/>
        <v/>
      </c>
      <c r="B2341" s="2" t="str">
        <f t="shared" si="218"/>
        <v/>
      </c>
      <c r="C2341" s="2" t="str">
        <f t="shared" si="219"/>
        <v/>
      </c>
      <c r="D2341" s="2" t="str">
        <f>IF(ISNUMBER(A2341),COUNTIF(Calculations!B:B, A2341),"")</f>
        <v/>
      </c>
      <c r="E2341" s="2" t="str">
        <f>IF(ISNUMBER(A2341),COUNTIF(Calculations!A:A, A2341),"")</f>
        <v/>
      </c>
      <c r="F2341" s="12" t="str">
        <f t="shared" si="220"/>
        <v/>
      </c>
      <c r="G2341" s="12" t="str">
        <f t="shared" si="221"/>
        <v/>
      </c>
    </row>
    <row r="2342" spans="1:7" x14ac:dyDescent="0.25">
      <c r="A2342" s="8" t="str">
        <f t="shared" si="217"/>
        <v/>
      </c>
      <c r="B2342" s="2" t="str">
        <f t="shared" si="218"/>
        <v/>
      </c>
      <c r="C2342" s="2" t="str">
        <f t="shared" si="219"/>
        <v/>
      </c>
      <c r="D2342" s="2" t="str">
        <f>IF(ISNUMBER(A2342),COUNTIF(Calculations!B:B, A2342),"")</f>
        <v/>
      </c>
      <c r="E2342" s="2" t="str">
        <f>IF(ISNUMBER(A2342),COUNTIF(Calculations!A:A, A2342),"")</f>
        <v/>
      </c>
      <c r="F2342" s="12" t="str">
        <f t="shared" si="220"/>
        <v/>
      </c>
      <c r="G2342" s="12" t="str">
        <f t="shared" si="221"/>
        <v/>
      </c>
    </row>
    <row r="2343" spans="1:7" x14ac:dyDescent="0.25">
      <c r="A2343" s="8" t="str">
        <f t="shared" si="217"/>
        <v/>
      </c>
      <c r="B2343" s="2" t="str">
        <f t="shared" si="218"/>
        <v/>
      </c>
      <c r="C2343" s="2" t="str">
        <f t="shared" si="219"/>
        <v/>
      </c>
      <c r="D2343" s="2" t="str">
        <f>IF(ISNUMBER(A2343),COUNTIF(Calculations!B:B, A2343),"")</f>
        <v/>
      </c>
      <c r="E2343" s="2" t="str">
        <f>IF(ISNUMBER(A2343),COUNTIF(Calculations!A:A, A2343),"")</f>
        <v/>
      </c>
      <c r="F2343" s="12" t="str">
        <f t="shared" si="220"/>
        <v/>
      </c>
      <c r="G2343" s="12" t="str">
        <f t="shared" si="221"/>
        <v/>
      </c>
    </row>
    <row r="2344" spans="1:7" x14ac:dyDescent="0.25">
      <c r="A2344" s="8" t="str">
        <f t="shared" si="217"/>
        <v/>
      </c>
      <c r="B2344" s="2" t="str">
        <f t="shared" si="218"/>
        <v/>
      </c>
      <c r="C2344" s="2" t="str">
        <f t="shared" si="219"/>
        <v/>
      </c>
      <c r="D2344" s="2" t="str">
        <f>IF(ISNUMBER(A2344),COUNTIF(Calculations!B:B, A2344),"")</f>
        <v/>
      </c>
      <c r="E2344" s="2" t="str">
        <f>IF(ISNUMBER(A2344),COUNTIF(Calculations!A:A, A2344),"")</f>
        <v/>
      </c>
      <c r="F2344" s="12" t="str">
        <f t="shared" si="220"/>
        <v/>
      </c>
      <c r="G2344" s="12" t="str">
        <f t="shared" si="221"/>
        <v/>
      </c>
    </row>
    <row r="2345" spans="1:7" x14ac:dyDescent="0.25">
      <c r="A2345" s="8" t="str">
        <f t="shared" si="217"/>
        <v/>
      </c>
      <c r="B2345" s="2" t="str">
        <f t="shared" si="218"/>
        <v/>
      </c>
      <c r="C2345" s="2" t="str">
        <f t="shared" si="219"/>
        <v/>
      </c>
      <c r="D2345" s="2" t="str">
        <f>IF(ISNUMBER(A2345),COUNTIF(Calculations!B:B, A2345),"")</f>
        <v/>
      </c>
      <c r="E2345" s="2" t="str">
        <f>IF(ISNUMBER(A2345),COUNTIF(Calculations!A:A, A2345),"")</f>
        <v/>
      </c>
      <c r="F2345" s="12" t="str">
        <f t="shared" si="220"/>
        <v/>
      </c>
      <c r="G2345" s="12" t="str">
        <f t="shared" si="221"/>
        <v/>
      </c>
    </row>
    <row r="2346" spans="1:7" x14ac:dyDescent="0.25">
      <c r="A2346" s="8" t="str">
        <f t="shared" si="217"/>
        <v/>
      </c>
      <c r="B2346" s="2" t="str">
        <f t="shared" si="218"/>
        <v/>
      </c>
      <c r="C2346" s="2" t="str">
        <f t="shared" si="219"/>
        <v/>
      </c>
      <c r="D2346" s="2" t="str">
        <f>IF(ISNUMBER(A2346),COUNTIF(Calculations!B:B, A2346),"")</f>
        <v/>
      </c>
      <c r="E2346" s="2" t="str">
        <f>IF(ISNUMBER(A2346),COUNTIF(Calculations!A:A, A2346),"")</f>
        <v/>
      </c>
      <c r="F2346" s="12" t="str">
        <f t="shared" si="220"/>
        <v/>
      </c>
      <c r="G2346" s="12" t="str">
        <f t="shared" si="221"/>
        <v/>
      </c>
    </row>
    <row r="2347" spans="1:7" x14ac:dyDescent="0.25">
      <c r="A2347" s="8" t="str">
        <f t="shared" si="217"/>
        <v/>
      </c>
      <c r="B2347" s="2" t="str">
        <f t="shared" si="218"/>
        <v/>
      </c>
      <c r="C2347" s="2" t="str">
        <f t="shared" si="219"/>
        <v/>
      </c>
      <c r="D2347" s="2" t="str">
        <f>IF(ISNUMBER(A2347),COUNTIF(Calculations!B:B, A2347),"")</f>
        <v/>
      </c>
      <c r="E2347" s="2" t="str">
        <f>IF(ISNUMBER(A2347),COUNTIF(Calculations!A:A, A2347),"")</f>
        <v/>
      </c>
      <c r="F2347" s="12" t="str">
        <f t="shared" si="220"/>
        <v/>
      </c>
      <c r="G2347" s="12" t="str">
        <f t="shared" si="221"/>
        <v/>
      </c>
    </row>
    <row r="2348" spans="1:7" x14ac:dyDescent="0.25">
      <c r="A2348" s="8" t="str">
        <f t="shared" si="217"/>
        <v/>
      </c>
      <c r="B2348" s="2" t="str">
        <f t="shared" si="218"/>
        <v/>
      </c>
      <c r="C2348" s="2" t="str">
        <f t="shared" si="219"/>
        <v/>
      </c>
      <c r="D2348" s="2" t="str">
        <f>IF(ISNUMBER(A2348),COUNTIF(Calculations!B:B, A2348),"")</f>
        <v/>
      </c>
      <c r="E2348" s="2" t="str">
        <f>IF(ISNUMBER(A2348),COUNTIF(Calculations!A:A, A2348),"")</f>
        <v/>
      </c>
      <c r="F2348" s="12" t="str">
        <f t="shared" si="220"/>
        <v/>
      </c>
      <c r="G2348" s="12" t="str">
        <f t="shared" si="221"/>
        <v/>
      </c>
    </row>
    <row r="2349" spans="1:7" x14ac:dyDescent="0.25">
      <c r="A2349" s="8" t="str">
        <f t="shared" si="217"/>
        <v/>
      </c>
      <c r="B2349" s="2" t="str">
        <f t="shared" si="218"/>
        <v/>
      </c>
      <c r="C2349" s="2" t="str">
        <f t="shared" si="219"/>
        <v/>
      </c>
      <c r="D2349" s="2" t="str">
        <f>IF(ISNUMBER(A2349),COUNTIF(Calculations!B:B, A2349),"")</f>
        <v/>
      </c>
      <c r="E2349" s="2" t="str">
        <f>IF(ISNUMBER(A2349),COUNTIF(Calculations!A:A, A2349),"")</f>
        <v/>
      </c>
      <c r="F2349" s="12" t="str">
        <f t="shared" si="220"/>
        <v/>
      </c>
      <c r="G2349" s="12" t="str">
        <f t="shared" si="221"/>
        <v/>
      </c>
    </row>
    <row r="2350" spans="1:7" x14ac:dyDescent="0.25">
      <c r="A2350" s="8" t="str">
        <f t="shared" si="217"/>
        <v/>
      </c>
      <c r="B2350" s="2" t="str">
        <f t="shared" si="218"/>
        <v/>
      </c>
      <c r="C2350" s="2" t="str">
        <f t="shared" si="219"/>
        <v/>
      </c>
      <c r="D2350" s="2" t="str">
        <f>IF(ISNUMBER(A2350),COUNTIF(Calculations!B:B, A2350),"")</f>
        <v/>
      </c>
      <c r="E2350" s="2" t="str">
        <f>IF(ISNUMBER(A2350),COUNTIF(Calculations!A:A, A2350),"")</f>
        <v/>
      </c>
      <c r="F2350" s="12" t="str">
        <f t="shared" si="220"/>
        <v/>
      </c>
      <c r="G2350" s="12" t="str">
        <f t="shared" si="221"/>
        <v/>
      </c>
    </row>
    <row r="2351" spans="1:7" x14ac:dyDescent="0.25">
      <c r="A2351" s="8" t="str">
        <f t="shared" si="217"/>
        <v/>
      </c>
      <c r="B2351" s="2" t="str">
        <f t="shared" si="218"/>
        <v/>
      </c>
      <c r="C2351" s="2" t="str">
        <f t="shared" si="219"/>
        <v/>
      </c>
      <c r="D2351" s="2" t="str">
        <f>IF(ISNUMBER(A2351),COUNTIF(Calculations!B:B, A2351),"")</f>
        <v/>
      </c>
      <c r="E2351" s="2" t="str">
        <f>IF(ISNUMBER(A2351),COUNTIF(Calculations!A:A, A2351),"")</f>
        <v/>
      </c>
      <c r="F2351" s="12" t="str">
        <f t="shared" si="220"/>
        <v/>
      </c>
      <c r="G2351" s="12" t="str">
        <f t="shared" si="221"/>
        <v/>
      </c>
    </row>
    <row r="2352" spans="1:7" x14ac:dyDescent="0.25">
      <c r="A2352" s="8" t="str">
        <f t="shared" si="217"/>
        <v/>
      </c>
      <c r="B2352" s="2" t="str">
        <f t="shared" si="218"/>
        <v/>
      </c>
      <c r="C2352" s="2" t="str">
        <f t="shared" si="219"/>
        <v/>
      </c>
      <c r="D2352" s="2" t="str">
        <f>IF(ISNUMBER(A2352),COUNTIF(Calculations!B:B, A2352),"")</f>
        <v/>
      </c>
      <c r="E2352" s="2" t="str">
        <f>IF(ISNUMBER(A2352),COUNTIF(Calculations!A:A, A2352),"")</f>
        <v/>
      </c>
      <c r="F2352" s="12" t="str">
        <f t="shared" si="220"/>
        <v/>
      </c>
      <c r="G2352" s="12" t="str">
        <f t="shared" si="221"/>
        <v/>
      </c>
    </row>
    <row r="2353" spans="1:7" x14ac:dyDescent="0.25">
      <c r="A2353" s="8" t="str">
        <f t="shared" si="217"/>
        <v/>
      </c>
      <c r="B2353" s="2" t="str">
        <f t="shared" si="218"/>
        <v/>
      </c>
      <c r="C2353" s="2" t="str">
        <f t="shared" si="219"/>
        <v/>
      </c>
      <c r="D2353" s="2" t="str">
        <f>IF(ISNUMBER(A2353),COUNTIF(Calculations!B:B, A2353),"")</f>
        <v/>
      </c>
      <c r="E2353" s="2" t="str">
        <f>IF(ISNUMBER(A2353),COUNTIF(Calculations!A:A, A2353),"")</f>
        <v/>
      </c>
      <c r="F2353" s="12" t="str">
        <f t="shared" si="220"/>
        <v/>
      </c>
      <c r="G2353" s="12" t="str">
        <f t="shared" si="221"/>
        <v/>
      </c>
    </row>
    <row r="2354" spans="1:7" x14ac:dyDescent="0.25">
      <c r="A2354" s="8" t="str">
        <f t="shared" si="217"/>
        <v/>
      </c>
      <c r="B2354" s="2" t="str">
        <f t="shared" si="218"/>
        <v/>
      </c>
      <c r="C2354" s="2" t="str">
        <f t="shared" si="219"/>
        <v/>
      </c>
      <c r="D2354" s="2" t="str">
        <f>IF(ISNUMBER(A2354),COUNTIF(Calculations!B:B, A2354),"")</f>
        <v/>
      </c>
      <c r="E2354" s="2" t="str">
        <f>IF(ISNUMBER(A2354),COUNTIF(Calculations!A:A, A2354),"")</f>
        <v/>
      </c>
      <c r="F2354" s="12" t="str">
        <f t="shared" si="220"/>
        <v/>
      </c>
      <c r="G2354" s="12" t="str">
        <f t="shared" si="221"/>
        <v/>
      </c>
    </row>
    <row r="2355" spans="1:7" x14ac:dyDescent="0.25">
      <c r="A2355" s="8" t="str">
        <f t="shared" si="217"/>
        <v/>
      </c>
      <c r="B2355" s="2" t="str">
        <f t="shared" si="218"/>
        <v/>
      </c>
      <c r="C2355" s="2" t="str">
        <f t="shared" si="219"/>
        <v/>
      </c>
      <c r="D2355" s="2" t="str">
        <f>IF(ISNUMBER(A2355),COUNTIF(Calculations!B:B, A2355),"")</f>
        <v/>
      </c>
      <c r="E2355" s="2" t="str">
        <f>IF(ISNUMBER(A2355),COUNTIF(Calculations!A:A, A2355),"")</f>
        <v/>
      </c>
      <c r="F2355" s="12" t="str">
        <f t="shared" si="220"/>
        <v/>
      </c>
      <c r="G2355" s="12" t="str">
        <f t="shared" si="221"/>
        <v/>
      </c>
    </row>
    <row r="2356" spans="1:7" x14ac:dyDescent="0.25">
      <c r="A2356" s="8" t="str">
        <f t="shared" si="217"/>
        <v/>
      </c>
      <c r="B2356" s="2" t="str">
        <f t="shared" si="218"/>
        <v/>
      </c>
      <c r="C2356" s="2" t="str">
        <f t="shared" si="219"/>
        <v/>
      </c>
      <c r="D2356" s="2" t="str">
        <f>IF(ISNUMBER(A2356),COUNTIF(Calculations!B:B, A2356),"")</f>
        <v/>
      </c>
      <c r="E2356" s="2" t="str">
        <f>IF(ISNUMBER(A2356),COUNTIF(Calculations!A:A, A2356),"")</f>
        <v/>
      </c>
      <c r="F2356" s="12" t="str">
        <f t="shared" si="220"/>
        <v/>
      </c>
      <c r="G2356" s="12" t="str">
        <f t="shared" si="221"/>
        <v/>
      </c>
    </row>
    <row r="2357" spans="1:7" x14ac:dyDescent="0.25">
      <c r="A2357" s="8" t="str">
        <f t="shared" si="217"/>
        <v/>
      </c>
      <c r="B2357" s="2" t="str">
        <f t="shared" si="218"/>
        <v/>
      </c>
      <c r="C2357" s="2" t="str">
        <f t="shared" si="219"/>
        <v/>
      </c>
      <c r="D2357" s="2" t="str">
        <f>IF(ISNUMBER(A2357),COUNTIF(Calculations!B:B, A2357),"")</f>
        <v/>
      </c>
      <c r="E2357" s="2" t="str">
        <f>IF(ISNUMBER(A2357),COUNTIF(Calculations!A:A, A2357),"")</f>
        <v/>
      </c>
      <c r="F2357" s="12" t="str">
        <f t="shared" si="220"/>
        <v/>
      </c>
      <c r="G2357" s="12" t="str">
        <f t="shared" si="221"/>
        <v/>
      </c>
    </row>
    <row r="2358" spans="1:7" x14ac:dyDescent="0.25">
      <c r="A2358" s="8" t="str">
        <f t="shared" si="217"/>
        <v/>
      </c>
      <c r="B2358" s="2" t="str">
        <f t="shared" si="218"/>
        <v/>
      </c>
      <c r="C2358" s="2" t="str">
        <f t="shared" si="219"/>
        <v/>
      </c>
      <c r="D2358" s="2" t="str">
        <f>IF(ISNUMBER(A2358),COUNTIF(Calculations!B:B, A2358),"")</f>
        <v/>
      </c>
      <c r="E2358" s="2" t="str">
        <f>IF(ISNUMBER(A2358),COUNTIF(Calculations!A:A, A2358),"")</f>
        <v/>
      </c>
      <c r="F2358" s="12" t="str">
        <f t="shared" si="220"/>
        <v/>
      </c>
      <c r="G2358" s="12" t="str">
        <f t="shared" si="221"/>
        <v/>
      </c>
    </row>
    <row r="2359" spans="1:7" x14ac:dyDescent="0.25">
      <c r="A2359" s="8" t="str">
        <f t="shared" si="217"/>
        <v/>
      </c>
      <c r="B2359" s="2" t="str">
        <f t="shared" si="218"/>
        <v/>
      </c>
      <c r="C2359" s="2" t="str">
        <f t="shared" si="219"/>
        <v/>
      </c>
      <c r="D2359" s="2" t="str">
        <f>IF(ISNUMBER(A2359),COUNTIF(Calculations!B:B, A2359),"")</f>
        <v/>
      </c>
      <c r="E2359" s="2" t="str">
        <f>IF(ISNUMBER(A2359),COUNTIF(Calculations!A:A, A2359),"")</f>
        <v/>
      </c>
      <c r="F2359" s="12" t="str">
        <f t="shared" si="220"/>
        <v/>
      </c>
      <c r="G2359" s="12" t="str">
        <f t="shared" si="221"/>
        <v/>
      </c>
    </row>
    <row r="2360" spans="1:7" x14ac:dyDescent="0.25">
      <c r="A2360" s="8" t="str">
        <f t="shared" si="217"/>
        <v/>
      </c>
      <c r="B2360" s="2" t="str">
        <f t="shared" si="218"/>
        <v/>
      </c>
      <c r="C2360" s="2" t="str">
        <f t="shared" si="219"/>
        <v/>
      </c>
      <c r="D2360" s="2" t="str">
        <f>IF(ISNUMBER(A2360),COUNTIF(Calculations!B:B, A2360),"")</f>
        <v/>
      </c>
      <c r="E2360" s="2" t="str">
        <f>IF(ISNUMBER(A2360),COUNTIF(Calculations!A:A, A2360),"")</f>
        <v/>
      </c>
      <c r="F2360" s="12" t="str">
        <f t="shared" si="220"/>
        <v/>
      </c>
      <c r="G2360" s="12" t="str">
        <f t="shared" si="221"/>
        <v/>
      </c>
    </row>
    <row r="2361" spans="1:7" x14ac:dyDescent="0.25">
      <c r="A2361" s="8" t="str">
        <f t="shared" si="217"/>
        <v/>
      </c>
      <c r="B2361" s="2" t="str">
        <f t="shared" si="218"/>
        <v/>
      </c>
      <c r="C2361" s="2" t="str">
        <f t="shared" si="219"/>
        <v/>
      </c>
      <c r="D2361" s="2" t="str">
        <f>IF(ISNUMBER(A2361),COUNTIF(Calculations!B:B, A2361),"")</f>
        <v/>
      </c>
      <c r="E2361" s="2" t="str">
        <f>IF(ISNUMBER(A2361),COUNTIF(Calculations!A:A, A2361),"")</f>
        <v/>
      </c>
      <c r="F2361" s="12" t="str">
        <f t="shared" si="220"/>
        <v/>
      </c>
      <c r="G2361" s="12" t="str">
        <f t="shared" si="221"/>
        <v/>
      </c>
    </row>
    <row r="2362" spans="1:7" x14ac:dyDescent="0.25">
      <c r="A2362" s="8" t="str">
        <f t="shared" si="217"/>
        <v/>
      </c>
      <c r="B2362" s="2" t="str">
        <f t="shared" si="218"/>
        <v/>
      </c>
      <c r="C2362" s="2" t="str">
        <f t="shared" si="219"/>
        <v/>
      </c>
      <c r="D2362" s="2" t="str">
        <f>IF(ISNUMBER(A2362),COUNTIF(Calculations!B:B, A2362),"")</f>
        <v/>
      </c>
      <c r="E2362" s="2" t="str">
        <f>IF(ISNUMBER(A2362),COUNTIF(Calculations!A:A, A2362),"")</f>
        <v/>
      </c>
      <c r="F2362" s="12" t="str">
        <f t="shared" si="220"/>
        <v/>
      </c>
      <c r="G2362" s="12" t="str">
        <f t="shared" si="221"/>
        <v/>
      </c>
    </row>
    <row r="2363" spans="1:7" x14ac:dyDescent="0.25">
      <c r="A2363" s="8" t="str">
        <f t="shared" si="217"/>
        <v/>
      </c>
      <c r="B2363" s="2" t="str">
        <f t="shared" si="218"/>
        <v/>
      </c>
      <c r="C2363" s="2" t="str">
        <f t="shared" si="219"/>
        <v/>
      </c>
      <c r="D2363" s="2" t="str">
        <f>IF(ISNUMBER(A2363),COUNTIF(Calculations!B:B, A2363),"")</f>
        <v/>
      </c>
      <c r="E2363" s="2" t="str">
        <f>IF(ISNUMBER(A2363),COUNTIF(Calculations!A:A, A2363),"")</f>
        <v/>
      </c>
      <c r="F2363" s="12" t="str">
        <f t="shared" si="220"/>
        <v/>
      </c>
      <c r="G2363" s="12" t="str">
        <f t="shared" si="221"/>
        <v/>
      </c>
    </row>
    <row r="2364" spans="1:7" x14ac:dyDescent="0.25">
      <c r="A2364" s="8" t="str">
        <f t="shared" si="217"/>
        <v/>
      </c>
      <c r="B2364" s="2" t="str">
        <f t="shared" si="218"/>
        <v/>
      </c>
      <c r="C2364" s="2" t="str">
        <f t="shared" si="219"/>
        <v/>
      </c>
      <c r="D2364" s="2" t="str">
        <f>IF(ISNUMBER(A2364),COUNTIF(Calculations!B:B, A2364),"")</f>
        <v/>
      </c>
      <c r="E2364" s="2" t="str">
        <f>IF(ISNUMBER(A2364),COUNTIF(Calculations!A:A, A2364),"")</f>
        <v/>
      </c>
      <c r="F2364" s="12" t="str">
        <f t="shared" si="220"/>
        <v/>
      </c>
      <c r="G2364" s="12" t="str">
        <f t="shared" si="221"/>
        <v/>
      </c>
    </row>
    <row r="2365" spans="1:7" x14ac:dyDescent="0.25">
      <c r="A2365" s="8" t="str">
        <f t="shared" si="217"/>
        <v/>
      </c>
      <c r="B2365" s="2" t="str">
        <f t="shared" si="218"/>
        <v/>
      </c>
      <c r="C2365" s="2" t="str">
        <f t="shared" si="219"/>
        <v/>
      </c>
      <c r="D2365" s="2" t="str">
        <f>IF(ISNUMBER(A2365),COUNTIF(Calculations!B:B, A2365),"")</f>
        <v/>
      </c>
      <c r="E2365" s="2" t="str">
        <f>IF(ISNUMBER(A2365),COUNTIF(Calculations!A:A, A2365),"")</f>
        <v/>
      </c>
      <c r="F2365" s="12" t="str">
        <f t="shared" si="220"/>
        <v/>
      </c>
      <c r="G2365" s="12" t="str">
        <f t="shared" si="221"/>
        <v/>
      </c>
    </row>
    <row r="2366" spans="1:7" x14ac:dyDescent="0.25">
      <c r="A2366" s="8" t="str">
        <f t="shared" si="217"/>
        <v/>
      </c>
      <c r="B2366" s="2" t="str">
        <f t="shared" si="218"/>
        <v/>
      </c>
      <c r="C2366" s="2" t="str">
        <f t="shared" si="219"/>
        <v/>
      </c>
      <c r="D2366" s="2" t="str">
        <f>IF(ISNUMBER(A2366),COUNTIF(Calculations!B:B, A2366),"")</f>
        <v/>
      </c>
      <c r="E2366" s="2" t="str">
        <f>IF(ISNUMBER(A2366),COUNTIF(Calculations!A:A, A2366),"")</f>
        <v/>
      </c>
      <c r="F2366" s="12" t="str">
        <f t="shared" si="220"/>
        <v/>
      </c>
      <c r="G2366" s="12" t="str">
        <f t="shared" si="221"/>
        <v/>
      </c>
    </row>
    <row r="2367" spans="1:7" x14ac:dyDescent="0.25">
      <c r="A2367" s="8" t="str">
        <f t="shared" si="217"/>
        <v/>
      </c>
      <c r="B2367" s="2" t="str">
        <f t="shared" si="218"/>
        <v/>
      </c>
      <c r="C2367" s="2" t="str">
        <f t="shared" si="219"/>
        <v/>
      </c>
      <c r="D2367" s="2" t="str">
        <f>IF(ISNUMBER(A2367),COUNTIF(Calculations!B:B, A2367),"")</f>
        <v/>
      </c>
      <c r="E2367" s="2" t="str">
        <f>IF(ISNUMBER(A2367),COUNTIF(Calculations!A:A, A2367),"")</f>
        <v/>
      </c>
      <c r="F2367" s="12" t="str">
        <f t="shared" si="220"/>
        <v/>
      </c>
      <c r="G2367" s="12" t="str">
        <f t="shared" si="221"/>
        <v/>
      </c>
    </row>
    <row r="2368" spans="1:7" x14ac:dyDescent="0.25">
      <c r="A2368" s="8" t="str">
        <f t="shared" si="217"/>
        <v/>
      </c>
      <c r="B2368" s="2" t="str">
        <f t="shared" si="218"/>
        <v/>
      </c>
      <c r="C2368" s="2" t="str">
        <f t="shared" si="219"/>
        <v/>
      </c>
      <c r="D2368" s="2" t="str">
        <f>IF(ISNUMBER(A2368),COUNTIF(Calculations!B:B, A2368),"")</f>
        <v/>
      </c>
      <c r="E2368" s="2" t="str">
        <f>IF(ISNUMBER(A2368),COUNTIF(Calculations!A:A, A2368),"")</f>
        <v/>
      </c>
      <c r="F2368" s="12" t="str">
        <f t="shared" si="220"/>
        <v/>
      </c>
      <c r="G2368" s="12" t="str">
        <f t="shared" si="221"/>
        <v/>
      </c>
    </row>
    <row r="2369" spans="1:7" x14ac:dyDescent="0.25">
      <c r="A2369" s="8" t="str">
        <f t="shared" si="217"/>
        <v/>
      </c>
      <c r="B2369" s="2" t="str">
        <f t="shared" si="218"/>
        <v/>
      </c>
      <c r="C2369" s="2" t="str">
        <f t="shared" si="219"/>
        <v/>
      </c>
      <c r="D2369" s="2" t="str">
        <f>IF(ISNUMBER(A2369),COUNTIF(Calculations!B:B, A2369),"")</f>
        <v/>
      </c>
      <c r="E2369" s="2" t="str">
        <f>IF(ISNUMBER(A2369),COUNTIF(Calculations!A:A, A2369),"")</f>
        <v/>
      </c>
      <c r="F2369" s="12" t="str">
        <f t="shared" si="220"/>
        <v/>
      </c>
      <c r="G2369" s="12" t="str">
        <f t="shared" si="221"/>
        <v/>
      </c>
    </row>
    <row r="2370" spans="1:7" x14ac:dyDescent="0.25">
      <c r="A2370" s="8" t="str">
        <f t="shared" si="217"/>
        <v/>
      </c>
      <c r="B2370" s="2" t="str">
        <f t="shared" si="218"/>
        <v/>
      </c>
      <c r="C2370" s="2" t="str">
        <f t="shared" si="219"/>
        <v/>
      </c>
      <c r="D2370" s="2" t="str">
        <f>IF(ISNUMBER(A2370),COUNTIF(Calculations!B:B, A2370),"")</f>
        <v/>
      </c>
      <c r="E2370" s="2" t="str">
        <f>IF(ISNUMBER(A2370),COUNTIF(Calculations!A:A, A2370),"")</f>
        <v/>
      </c>
      <c r="F2370" s="12" t="str">
        <f t="shared" si="220"/>
        <v/>
      </c>
      <c r="G2370" s="12" t="str">
        <f t="shared" si="221"/>
        <v/>
      </c>
    </row>
    <row r="2371" spans="1:7" x14ac:dyDescent="0.25">
      <c r="A2371" s="8" t="str">
        <f t="shared" si="217"/>
        <v/>
      </c>
      <c r="B2371" s="2" t="str">
        <f t="shared" si="218"/>
        <v/>
      </c>
      <c r="C2371" s="2" t="str">
        <f t="shared" si="219"/>
        <v/>
      </c>
      <c r="D2371" s="2" t="str">
        <f>IF(ISNUMBER(A2371),COUNTIF(Calculations!B:B, A2371),"")</f>
        <v/>
      </c>
      <c r="E2371" s="2" t="str">
        <f>IF(ISNUMBER(A2371),COUNTIF(Calculations!A:A, A2371),"")</f>
        <v/>
      </c>
      <c r="F2371" s="12" t="str">
        <f t="shared" si="220"/>
        <v/>
      </c>
      <c r="G2371" s="12" t="str">
        <f t="shared" si="221"/>
        <v/>
      </c>
    </row>
    <row r="2372" spans="1:7" x14ac:dyDescent="0.25">
      <c r="A2372" s="8" t="str">
        <f t="shared" si="217"/>
        <v/>
      </c>
      <c r="B2372" s="2" t="str">
        <f t="shared" si="218"/>
        <v/>
      </c>
      <c r="C2372" s="2" t="str">
        <f t="shared" si="219"/>
        <v/>
      </c>
      <c r="D2372" s="2" t="str">
        <f>IF(ISNUMBER(A2372),COUNTIF(Calculations!B:B, A2372),"")</f>
        <v/>
      </c>
      <c r="E2372" s="2" t="str">
        <f>IF(ISNUMBER(A2372),COUNTIF(Calculations!A:A, A2372),"")</f>
        <v/>
      </c>
      <c r="F2372" s="12" t="str">
        <f t="shared" si="220"/>
        <v/>
      </c>
      <c r="G2372" s="12" t="str">
        <f t="shared" si="221"/>
        <v/>
      </c>
    </row>
    <row r="2373" spans="1:7" x14ac:dyDescent="0.25">
      <c r="A2373" s="8" t="str">
        <f t="shared" si="217"/>
        <v/>
      </c>
      <c r="B2373" s="2" t="str">
        <f t="shared" si="218"/>
        <v/>
      </c>
      <c r="C2373" s="2" t="str">
        <f t="shared" si="219"/>
        <v/>
      </c>
      <c r="D2373" s="2" t="str">
        <f>IF(ISNUMBER(A2373),COUNTIF(Calculations!B:B, A2373),"")</f>
        <v/>
      </c>
      <c r="E2373" s="2" t="str">
        <f>IF(ISNUMBER(A2373),COUNTIF(Calculations!A:A, A2373),"")</f>
        <v/>
      </c>
      <c r="F2373" s="12" t="str">
        <f t="shared" si="220"/>
        <v/>
      </c>
      <c r="G2373" s="12" t="str">
        <f t="shared" si="221"/>
        <v/>
      </c>
    </row>
    <row r="2374" spans="1:7" x14ac:dyDescent="0.25">
      <c r="A2374" s="8" t="str">
        <f t="shared" si="217"/>
        <v/>
      </c>
      <c r="B2374" s="2" t="str">
        <f t="shared" si="218"/>
        <v/>
      </c>
      <c r="C2374" s="2" t="str">
        <f t="shared" si="219"/>
        <v/>
      </c>
      <c r="D2374" s="2" t="str">
        <f>IF(ISNUMBER(A2374),COUNTIF(Calculations!B:B, A2374),"")</f>
        <v/>
      </c>
      <c r="E2374" s="2" t="str">
        <f>IF(ISNUMBER(A2374),COUNTIF(Calculations!A:A, A2374),"")</f>
        <v/>
      </c>
      <c r="F2374" s="12" t="str">
        <f t="shared" si="220"/>
        <v/>
      </c>
      <c r="G2374" s="12" t="str">
        <f t="shared" si="221"/>
        <v/>
      </c>
    </row>
    <row r="2375" spans="1:7" x14ac:dyDescent="0.25">
      <c r="A2375" s="8" t="str">
        <f t="shared" si="217"/>
        <v/>
      </c>
      <c r="B2375" s="2" t="str">
        <f t="shared" si="218"/>
        <v/>
      </c>
      <c r="C2375" s="2" t="str">
        <f t="shared" si="219"/>
        <v/>
      </c>
      <c r="D2375" s="2" t="str">
        <f>IF(ISNUMBER(A2375),COUNTIF(Calculations!B:B, A2375),"")</f>
        <v/>
      </c>
      <c r="E2375" s="2" t="str">
        <f>IF(ISNUMBER(A2375),COUNTIF(Calculations!A:A, A2375),"")</f>
        <v/>
      </c>
      <c r="F2375" s="12" t="str">
        <f t="shared" si="220"/>
        <v/>
      </c>
      <c r="G2375" s="12" t="str">
        <f t="shared" si="221"/>
        <v/>
      </c>
    </row>
    <row r="2376" spans="1:7" x14ac:dyDescent="0.25">
      <c r="A2376" s="8" t="str">
        <f t="shared" si="217"/>
        <v/>
      </c>
      <c r="B2376" s="2" t="str">
        <f t="shared" si="218"/>
        <v/>
      </c>
      <c r="C2376" s="2" t="str">
        <f t="shared" si="219"/>
        <v/>
      </c>
      <c r="D2376" s="2" t="str">
        <f>IF(ISNUMBER(A2376),COUNTIF(Calculations!B:B, A2376),"")</f>
        <v/>
      </c>
      <c r="E2376" s="2" t="str">
        <f>IF(ISNUMBER(A2376),COUNTIF(Calculations!A:A, A2376),"")</f>
        <v/>
      </c>
      <c r="F2376" s="12" t="str">
        <f t="shared" si="220"/>
        <v/>
      </c>
      <c r="G2376" s="12" t="str">
        <f t="shared" si="221"/>
        <v/>
      </c>
    </row>
    <row r="2377" spans="1:7" x14ac:dyDescent="0.25">
      <c r="A2377" s="8" t="str">
        <f t="shared" si="217"/>
        <v/>
      </c>
      <c r="B2377" s="2" t="str">
        <f t="shared" si="218"/>
        <v/>
      </c>
      <c r="C2377" s="2" t="str">
        <f t="shared" si="219"/>
        <v/>
      </c>
      <c r="D2377" s="2" t="str">
        <f>IF(ISNUMBER(A2377),COUNTIF(Calculations!B:B, A2377),"")</f>
        <v/>
      </c>
      <c r="E2377" s="2" t="str">
        <f>IF(ISNUMBER(A2377),COUNTIF(Calculations!A:A, A2377),"")</f>
        <v/>
      </c>
      <c r="F2377" s="12" t="str">
        <f t="shared" si="220"/>
        <v/>
      </c>
      <c r="G2377" s="12" t="str">
        <f t="shared" si="221"/>
        <v/>
      </c>
    </row>
    <row r="2378" spans="1:7" x14ac:dyDescent="0.25">
      <c r="A2378" s="8" t="str">
        <f t="shared" si="217"/>
        <v/>
      </c>
      <c r="B2378" s="2" t="str">
        <f t="shared" si="218"/>
        <v/>
      </c>
      <c r="C2378" s="2" t="str">
        <f t="shared" si="219"/>
        <v/>
      </c>
      <c r="D2378" s="2" t="str">
        <f>IF(ISNUMBER(A2378),COUNTIF(Calculations!B:B, A2378),"")</f>
        <v/>
      </c>
      <c r="E2378" s="2" t="str">
        <f>IF(ISNUMBER(A2378),COUNTIF(Calculations!A:A, A2378),"")</f>
        <v/>
      </c>
      <c r="F2378" s="12" t="str">
        <f t="shared" si="220"/>
        <v/>
      </c>
      <c r="G2378" s="12" t="str">
        <f t="shared" si="221"/>
        <v/>
      </c>
    </row>
    <row r="2379" spans="1:7" x14ac:dyDescent="0.25">
      <c r="A2379" s="8" t="str">
        <f t="shared" si="217"/>
        <v/>
      </c>
      <c r="B2379" s="2" t="str">
        <f t="shared" si="218"/>
        <v/>
      </c>
      <c r="C2379" s="2" t="str">
        <f t="shared" si="219"/>
        <v/>
      </c>
      <c r="D2379" s="2" t="str">
        <f>IF(ISNUMBER(A2379),COUNTIF(Calculations!B:B, A2379),"")</f>
        <v/>
      </c>
      <c r="E2379" s="2" t="str">
        <f>IF(ISNUMBER(A2379),COUNTIF(Calculations!A:A, A2379),"")</f>
        <v/>
      </c>
      <c r="F2379" s="12" t="str">
        <f t="shared" si="220"/>
        <v/>
      </c>
      <c r="G2379" s="12" t="str">
        <f t="shared" si="221"/>
        <v/>
      </c>
    </row>
    <row r="2380" spans="1:7" x14ac:dyDescent="0.25">
      <c r="A2380" s="8" t="str">
        <f t="shared" si="217"/>
        <v/>
      </c>
      <c r="B2380" s="2" t="str">
        <f t="shared" si="218"/>
        <v/>
      </c>
      <c r="C2380" s="2" t="str">
        <f t="shared" si="219"/>
        <v/>
      </c>
      <c r="D2380" s="2" t="str">
        <f>IF(ISNUMBER(A2380),COUNTIF(Calculations!B:B, A2380),"")</f>
        <v/>
      </c>
      <c r="E2380" s="2" t="str">
        <f>IF(ISNUMBER(A2380),COUNTIF(Calculations!A:A, A2380),"")</f>
        <v/>
      </c>
      <c r="F2380" s="12" t="str">
        <f t="shared" si="220"/>
        <v/>
      </c>
      <c r="G2380" s="12" t="str">
        <f t="shared" si="221"/>
        <v/>
      </c>
    </row>
    <row r="2381" spans="1:7" x14ac:dyDescent="0.25">
      <c r="A2381" s="8" t="str">
        <f t="shared" si="217"/>
        <v/>
      </c>
      <c r="B2381" s="2" t="str">
        <f t="shared" si="218"/>
        <v/>
      </c>
      <c r="C2381" s="2" t="str">
        <f t="shared" si="219"/>
        <v/>
      </c>
      <c r="D2381" s="2" t="str">
        <f>IF(ISNUMBER(A2381),COUNTIF(Calculations!B:B, A2381),"")</f>
        <v/>
      </c>
      <c r="E2381" s="2" t="str">
        <f>IF(ISNUMBER(A2381),COUNTIF(Calculations!A:A, A2381),"")</f>
        <v/>
      </c>
      <c r="F2381" s="12" t="str">
        <f t="shared" si="220"/>
        <v/>
      </c>
      <c r="G2381" s="12" t="str">
        <f t="shared" si="221"/>
        <v/>
      </c>
    </row>
    <row r="2382" spans="1:7" x14ac:dyDescent="0.25">
      <c r="A2382" s="8" t="str">
        <f t="shared" si="217"/>
        <v/>
      </c>
      <c r="B2382" s="2" t="str">
        <f t="shared" si="218"/>
        <v/>
      </c>
      <c r="C2382" s="2" t="str">
        <f t="shared" si="219"/>
        <v/>
      </c>
      <c r="D2382" s="2" t="str">
        <f>IF(ISNUMBER(A2382),COUNTIF(Calculations!B:B, A2382),"")</f>
        <v/>
      </c>
      <c r="E2382" s="2" t="str">
        <f>IF(ISNUMBER(A2382),COUNTIF(Calculations!A:A, A2382),"")</f>
        <v/>
      </c>
      <c r="F2382" s="12" t="str">
        <f t="shared" si="220"/>
        <v/>
      </c>
      <c r="G2382" s="12" t="str">
        <f t="shared" si="221"/>
        <v/>
      </c>
    </row>
    <row r="2383" spans="1:7" x14ac:dyDescent="0.25">
      <c r="A2383" s="8" t="str">
        <f t="shared" si="217"/>
        <v/>
      </c>
      <c r="B2383" s="2" t="str">
        <f t="shared" si="218"/>
        <v/>
      </c>
      <c r="C2383" s="2" t="str">
        <f t="shared" si="219"/>
        <v/>
      </c>
      <c r="D2383" s="2" t="str">
        <f>IF(ISNUMBER(A2383),COUNTIF(Calculations!B:B, A2383),"")</f>
        <v/>
      </c>
      <c r="E2383" s="2" t="str">
        <f>IF(ISNUMBER(A2383),COUNTIF(Calculations!A:A, A2383),"")</f>
        <v/>
      </c>
      <c r="F2383" s="12" t="str">
        <f t="shared" si="220"/>
        <v/>
      </c>
      <c r="G2383" s="12" t="str">
        <f t="shared" si="221"/>
        <v/>
      </c>
    </row>
    <row r="2384" spans="1:7" x14ac:dyDescent="0.25">
      <c r="A2384" s="8" t="str">
        <f t="shared" si="217"/>
        <v/>
      </c>
      <c r="B2384" s="2" t="str">
        <f t="shared" si="218"/>
        <v/>
      </c>
      <c r="C2384" s="2" t="str">
        <f t="shared" si="219"/>
        <v/>
      </c>
      <c r="D2384" s="2" t="str">
        <f>IF(ISNUMBER(A2384),COUNTIF(Calculations!B:B, A2384),"")</f>
        <v/>
      </c>
      <c r="E2384" s="2" t="str">
        <f>IF(ISNUMBER(A2384),COUNTIF(Calculations!A:A, A2384),"")</f>
        <v/>
      </c>
      <c r="F2384" s="12" t="str">
        <f t="shared" si="220"/>
        <v/>
      </c>
      <c r="G2384" s="12" t="str">
        <f t="shared" si="221"/>
        <v/>
      </c>
    </row>
    <row r="2385" spans="1:7" x14ac:dyDescent="0.25">
      <c r="A2385" s="8" t="str">
        <f t="shared" si="217"/>
        <v/>
      </c>
      <c r="B2385" s="2" t="str">
        <f t="shared" si="218"/>
        <v/>
      </c>
      <c r="C2385" s="2" t="str">
        <f t="shared" si="219"/>
        <v/>
      </c>
      <c r="D2385" s="2" t="str">
        <f>IF(ISNUMBER(A2385),COUNTIF(Calculations!B:B, A2385),"")</f>
        <v/>
      </c>
      <c r="E2385" s="2" t="str">
        <f>IF(ISNUMBER(A2385),COUNTIF(Calculations!A:A, A2385),"")</f>
        <v/>
      </c>
      <c r="F2385" s="12" t="str">
        <f t="shared" si="220"/>
        <v/>
      </c>
      <c r="G2385" s="12" t="str">
        <f t="shared" si="221"/>
        <v/>
      </c>
    </row>
    <row r="2386" spans="1:7" x14ac:dyDescent="0.25">
      <c r="A2386" s="8" t="str">
        <f t="shared" si="217"/>
        <v/>
      </c>
      <c r="B2386" s="2" t="str">
        <f t="shared" si="218"/>
        <v/>
      </c>
      <c r="C2386" s="2" t="str">
        <f t="shared" si="219"/>
        <v/>
      </c>
      <c r="D2386" s="2" t="str">
        <f>IF(ISNUMBER(A2386),COUNTIF(Calculations!B:B, A2386),"")</f>
        <v/>
      </c>
      <c r="E2386" s="2" t="str">
        <f>IF(ISNUMBER(A2386),COUNTIF(Calculations!A:A, A2386),"")</f>
        <v/>
      </c>
      <c r="F2386" s="12" t="str">
        <f t="shared" si="220"/>
        <v/>
      </c>
      <c r="G2386" s="12" t="str">
        <f t="shared" si="221"/>
        <v/>
      </c>
    </row>
    <row r="2387" spans="1:7" x14ac:dyDescent="0.25">
      <c r="A2387" s="8" t="str">
        <f t="shared" si="217"/>
        <v/>
      </c>
      <c r="B2387" s="2" t="str">
        <f t="shared" si="218"/>
        <v/>
      </c>
      <c r="C2387" s="2" t="str">
        <f t="shared" si="219"/>
        <v/>
      </c>
      <c r="D2387" s="2" t="str">
        <f>IF(ISNUMBER(A2387),COUNTIF(Calculations!B:B, A2387),"")</f>
        <v/>
      </c>
      <c r="E2387" s="2" t="str">
        <f>IF(ISNUMBER(A2387),COUNTIF(Calculations!A:A, A2387),"")</f>
        <v/>
      </c>
      <c r="F2387" s="12" t="str">
        <f t="shared" si="220"/>
        <v/>
      </c>
      <c r="G2387" s="12" t="str">
        <f t="shared" si="221"/>
        <v/>
      </c>
    </row>
    <row r="2388" spans="1:7" x14ac:dyDescent="0.25">
      <c r="A2388" s="8" t="str">
        <f t="shared" si="217"/>
        <v/>
      </c>
      <c r="B2388" s="2" t="str">
        <f t="shared" si="218"/>
        <v/>
      </c>
      <c r="C2388" s="2" t="str">
        <f t="shared" si="219"/>
        <v/>
      </c>
      <c r="D2388" s="2" t="str">
        <f>IF(ISNUMBER(A2388),COUNTIF(Calculations!B:B, A2388),"")</f>
        <v/>
      </c>
      <c r="E2388" s="2" t="str">
        <f>IF(ISNUMBER(A2388),COUNTIF(Calculations!A:A, A2388),"")</f>
        <v/>
      </c>
      <c r="F2388" s="12" t="str">
        <f t="shared" si="220"/>
        <v/>
      </c>
      <c r="G2388" s="12" t="str">
        <f t="shared" si="221"/>
        <v/>
      </c>
    </row>
    <row r="2389" spans="1:7" x14ac:dyDescent="0.25">
      <c r="A2389" s="8" t="str">
        <f t="shared" si="217"/>
        <v/>
      </c>
      <c r="B2389" s="2" t="str">
        <f t="shared" si="218"/>
        <v/>
      </c>
      <c r="C2389" s="2" t="str">
        <f t="shared" si="219"/>
        <v/>
      </c>
      <c r="D2389" s="2" t="str">
        <f>IF(ISNUMBER(A2389),COUNTIF(Calculations!B:B, A2389),"")</f>
        <v/>
      </c>
      <c r="E2389" s="2" t="str">
        <f>IF(ISNUMBER(A2389),COUNTIF(Calculations!A:A, A2389),"")</f>
        <v/>
      </c>
      <c r="F2389" s="12" t="str">
        <f t="shared" si="220"/>
        <v/>
      </c>
      <c r="G2389" s="12" t="str">
        <f t="shared" si="221"/>
        <v/>
      </c>
    </row>
    <row r="2390" spans="1:7" x14ac:dyDescent="0.25">
      <c r="A2390" s="8" t="str">
        <f t="shared" si="217"/>
        <v/>
      </c>
      <c r="B2390" s="2" t="str">
        <f t="shared" si="218"/>
        <v/>
      </c>
      <c r="C2390" s="2" t="str">
        <f t="shared" si="219"/>
        <v/>
      </c>
      <c r="D2390" s="2" t="str">
        <f>IF(ISNUMBER(A2390),COUNTIF(Calculations!B:B, A2390),"")</f>
        <v/>
      </c>
      <c r="E2390" s="2" t="str">
        <f>IF(ISNUMBER(A2390),COUNTIF(Calculations!A:A, A2390),"")</f>
        <v/>
      </c>
      <c r="F2390" s="12" t="str">
        <f t="shared" si="220"/>
        <v/>
      </c>
      <c r="G2390" s="12" t="str">
        <f t="shared" si="221"/>
        <v/>
      </c>
    </row>
    <row r="2391" spans="1:7" x14ac:dyDescent="0.25">
      <c r="A2391" s="8" t="str">
        <f t="shared" si="217"/>
        <v/>
      </c>
      <c r="B2391" s="2" t="str">
        <f t="shared" si="218"/>
        <v/>
      </c>
      <c r="C2391" s="2" t="str">
        <f t="shared" si="219"/>
        <v/>
      </c>
      <c r="D2391" s="2" t="str">
        <f>IF(ISNUMBER(A2391),COUNTIF(Calculations!B:B, A2391),"")</f>
        <v/>
      </c>
      <c r="E2391" s="2" t="str">
        <f>IF(ISNUMBER(A2391),COUNTIF(Calculations!A:A, A2391),"")</f>
        <v/>
      </c>
      <c r="F2391" s="12" t="str">
        <f t="shared" si="220"/>
        <v/>
      </c>
      <c r="G2391" s="12" t="str">
        <f t="shared" si="221"/>
        <v/>
      </c>
    </row>
    <row r="2392" spans="1:7" x14ac:dyDescent="0.25">
      <c r="A2392" s="8" t="str">
        <f t="shared" si="217"/>
        <v/>
      </c>
      <c r="B2392" s="2" t="str">
        <f t="shared" si="218"/>
        <v/>
      </c>
      <c r="C2392" s="2" t="str">
        <f t="shared" si="219"/>
        <v/>
      </c>
      <c r="D2392" s="2" t="str">
        <f>IF(ISNUMBER(A2392),COUNTIF(Calculations!B:B, A2392),"")</f>
        <v/>
      </c>
      <c r="E2392" s="2" t="str">
        <f>IF(ISNUMBER(A2392),COUNTIF(Calculations!A:A, A2392),"")</f>
        <v/>
      </c>
      <c r="F2392" s="12" t="str">
        <f t="shared" si="220"/>
        <v/>
      </c>
      <c r="G2392" s="12" t="str">
        <f t="shared" si="221"/>
        <v/>
      </c>
    </row>
    <row r="2393" spans="1:7" x14ac:dyDescent="0.25">
      <c r="A2393" s="8" t="str">
        <f t="shared" si="217"/>
        <v/>
      </c>
      <c r="B2393" s="2" t="str">
        <f t="shared" si="218"/>
        <v/>
      </c>
      <c r="C2393" s="2" t="str">
        <f t="shared" si="219"/>
        <v/>
      </c>
      <c r="D2393" s="2" t="str">
        <f>IF(ISNUMBER(A2393),COUNTIF(Calculations!B:B, A2393),"")</f>
        <v/>
      </c>
      <c r="E2393" s="2" t="str">
        <f>IF(ISNUMBER(A2393),COUNTIF(Calculations!A:A, A2393),"")</f>
        <v/>
      </c>
      <c r="F2393" s="12" t="str">
        <f t="shared" si="220"/>
        <v/>
      </c>
      <c r="G2393" s="12" t="str">
        <f t="shared" si="221"/>
        <v/>
      </c>
    </row>
    <row r="2394" spans="1:7" x14ac:dyDescent="0.25">
      <c r="A2394" s="8" t="str">
        <f t="shared" si="217"/>
        <v/>
      </c>
      <c r="B2394" s="2" t="str">
        <f t="shared" si="218"/>
        <v/>
      </c>
      <c r="C2394" s="2" t="str">
        <f t="shared" si="219"/>
        <v/>
      </c>
      <c r="D2394" s="2" t="str">
        <f>IF(ISNUMBER(A2394),COUNTIF(Calculations!B:B, A2394),"")</f>
        <v/>
      </c>
      <c r="E2394" s="2" t="str">
        <f>IF(ISNUMBER(A2394),COUNTIF(Calculations!A:A, A2394),"")</f>
        <v/>
      </c>
      <c r="F2394" s="12" t="str">
        <f t="shared" si="220"/>
        <v/>
      </c>
      <c r="G2394" s="12" t="str">
        <f t="shared" si="221"/>
        <v/>
      </c>
    </row>
    <row r="2395" spans="1:7" x14ac:dyDescent="0.25">
      <c r="A2395" s="8" t="str">
        <f t="shared" si="217"/>
        <v/>
      </c>
      <c r="B2395" s="2" t="str">
        <f t="shared" si="218"/>
        <v/>
      </c>
      <c r="C2395" s="2" t="str">
        <f t="shared" si="219"/>
        <v/>
      </c>
      <c r="D2395" s="2" t="str">
        <f>IF(ISNUMBER(A2395),COUNTIF(Calculations!B:B, A2395),"")</f>
        <v/>
      </c>
      <c r="E2395" s="2" t="str">
        <f>IF(ISNUMBER(A2395),COUNTIF(Calculations!A:A, A2395),"")</f>
        <v/>
      </c>
      <c r="F2395" s="12" t="str">
        <f t="shared" si="220"/>
        <v/>
      </c>
      <c r="G2395" s="12" t="str">
        <f t="shared" si="221"/>
        <v/>
      </c>
    </row>
    <row r="2396" spans="1:7" x14ac:dyDescent="0.25">
      <c r="A2396" s="8" t="str">
        <f t="shared" si="217"/>
        <v/>
      </c>
      <c r="B2396" s="2" t="str">
        <f t="shared" si="218"/>
        <v/>
      </c>
      <c r="C2396" s="2" t="str">
        <f t="shared" si="219"/>
        <v/>
      </c>
      <c r="D2396" s="2" t="str">
        <f>IF(ISNUMBER(A2396),COUNTIF(Calculations!B:B, A2396),"")</f>
        <v/>
      </c>
      <c r="E2396" s="2" t="str">
        <f>IF(ISNUMBER(A2396),COUNTIF(Calculations!A:A, A2396),"")</f>
        <v/>
      </c>
      <c r="F2396" s="12" t="str">
        <f t="shared" si="220"/>
        <v/>
      </c>
      <c r="G2396" s="12" t="str">
        <f t="shared" si="221"/>
        <v/>
      </c>
    </row>
    <row r="2397" spans="1:7" x14ac:dyDescent="0.25">
      <c r="A2397" s="8" t="str">
        <f t="shared" si="217"/>
        <v/>
      </c>
      <c r="B2397" s="2" t="str">
        <f t="shared" si="218"/>
        <v/>
      </c>
      <c r="C2397" s="2" t="str">
        <f t="shared" si="219"/>
        <v/>
      </c>
      <c r="D2397" s="2" t="str">
        <f>IF(ISNUMBER(A2397),COUNTIF(Calculations!B:B, A2397),"")</f>
        <v/>
      </c>
      <c r="E2397" s="2" t="str">
        <f>IF(ISNUMBER(A2397),COUNTIF(Calculations!A:A, A2397),"")</f>
        <v/>
      </c>
      <c r="F2397" s="12" t="str">
        <f t="shared" si="220"/>
        <v/>
      </c>
      <c r="G2397" s="12" t="str">
        <f t="shared" si="221"/>
        <v/>
      </c>
    </row>
    <row r="2398" spans="1:7" x14ac:dyDescent="0.25">
      <c r="A2398" s="8" t="str">
        <f t="shared" si="217"/>
        <v/>
      </c>
      <c r="B2398" s="2" t="str">
        <f t="shared" si="218"/>
        <v/>
      </c>
      <c r="C2398" s="2" t="str">
        <f t="shared" si="219"/>
        <v/>
      </c>
      <c r="D2398" s="2" t="str">
        <f>IF(ISNUMBER(A2398),COUNTIF(Calculations!B:B, A2398),"")</f>
        <v/>
      </c>
      <c r="E2398" s="2" t="str">
        <f>IF(ISNUMBER(A2398),COUNTIF(Calculations!A:A, A2398),"")</f>
        <v/>
      </c>
      <c r="F2398" s="12" t="str">
        <f t="shared" si="220"/>
        <v/>
      </c>
      <c r="G2398" s="12" t="str">
        <f t="shared" si="221"/>
        <v/>
      </c>
    </row>
    <row r="2399" spans="1:7" x14ac:dyDescent="0.25">
      <c r="A2399" s="8" t="str">
        <f t="shared" si="217"/>
        <v/>
      </c>
      <c r="B2399" s="2" t="str">
        <f t="shared" si="218"/>
        <v/>
      </c>
      <c r="C2399" s="2" t="str">
        <f t="shared" si="219"/>
        <v/>
      </c>
      <c r="D2399" s="2" t="str">
        <f>IF(ISNUMBER(A2399),COUNTIF(Calculations!B:B, A2399),"")</f>
        <v/>
      </c>
      <c r="E2399" s="2" t="str">
        <f>IF(ISNUMBER(A2399),COUNTIF(Calculations!A:A, A2399),"")</f>
        <v/>
      </c>
      <c r="F2399" s="12" t="str">
        <f t="shared" si="220"/>
        <v/>
      </c>
      <c r="G2399" s="12" t="str">
        <f t="shared" si="221"/>
        <v/>
      </c>
    </row>
    <row r="2400" spans="1:7" x14ac:dyDescent="0.25">
      <c r="A2400" s="8" t="str">
        <f t="shared" si="217"/>
        <v/>
      </c>
      <c r="B2400" s="2" t="str">
        <f t="shared" si="218"/>
        <v/>
      </c>
      <c r="C2400" s="2" t="str">
        <f t="shared" si="219"/>
        <v/>
      </c>
      <c r="D2400" s="2" t="str">
        <f>IF(ISNUMBER(A2400),COUNTIF(Calculations!B:B, A2400),"")</f>
        <v/>
      </c>
      <c r="E2400" s="2" t="str">
        <f>IF(ISNUMBER(A2400),COUNTIF(Calculations!A:A, A2400),"")</f>
        <v/>
      </c>
      <c r="F2400" s="12" t="str">
        <f t="shared" si="220"/>
        <v/>
      </c>
      <c r="G2400" s="12" t="str">
        <f t="shared" si="221"/>
        <v/>
      </c>
    </row>
    <row r="2401" spans="1:7" x14ac:dyDescent="0.25">
      <c r="A2401" s="8" t="str">
        <f t="shared" si="217"/>
        <v/>
      </c>
      <c r="B2401" s="2" t="str">
        <f t="shared" si="218"/>
        <v/>
      </c>
      <c r="C2401" s="2" t="str">
        <f t="shared" si="219"/>
        <v/>
      </c>
      <c r="D2401" s="2" t="str">
        <f>IF(ISNUMBER(A2401),COUNTIF(Calculations!B:B, A2401),"")</f>
        <v/>
      </c>
      <c r="E2401" s="2" t="str">
        <f>IF(ISNUMBER(A2401),COUNTIF(Calculations!A:A, A2401),"")</f>
        <v/>
      </c>
      <c r="F2401" s="12" t="str">
        <f t="shared" si="220"/>
        <v/>
      </c>
      <c r="G2401" s="12" t="str">
        <f t="shared" si="221"/>
        <v/>
      </c>
    </row>
    <row r="2402" spans="1:7" x14ac:dyDescent="0.25">
      <c r="A2402" s="8" t="str">
        <f t="shared" si="217"/>
        <v/>
      </c>
      <c r="B2402" s="2" t="str">
        <f t="shared" si="218"/>
        <v/>
      </c>
      <c r="C2402" s="2" t="str">
        <f t="shared" si="219"/>
        <v/>
      </c>
      <c r="D2402" s="2" t="str">
        <f>IF(ISNUMBER(A2402),COUNTIF(Calculations!B:B, A2402),"")</f>
        <v/>
      </c>
      <c r="E2402" s="2" t="str">
        <f>IF(ISNUMBER(A2402),COUNTIF(Calculations!A:A, A2402),"")</f>
        <v/>
      </c>
      <c r="F2402" s="12" t="str">
        <f t="shared" si="220"/>
        <v/>
      </c>
      <c r="G2402" s="12" t="str">
        <f t="shared" si="221"/>
        <v/>
      </c>
    </row>
    <row r="2403" spans="1:7" x14ac:dyDescent="0.25">
      <c r="A2403" s="8" t="str">
        <f t="shared" si="217"/>
        <v/>
      </c>
      <c r="B2403" s="2" t="str">
        <f t="shared" si="218"/>
        <v/>
      </c>
      <c r="C2403" s="2" t="str">
        <f t="shared" si="219"/>
        <v/>
      </c>
      <c r="D2403" s="2" t="str">
        <f>IF(ISNUMBER(A2403),COUNTIF(Calculations!B:B, A2403),"")</f>
        <v/>
      </c>
      <c r="E2403" s="2" t="str">
        <f>IF(ISNUMBER(A2403),COUNTIF(Calculations!A:A, A2403),"")</f>
        <v/>
      </c>
      <c r="F2403" s="12" t="str">
        <f t="shared" si="220"/>
        <v/>
      </c>
      <c r="G2403" s="12" t="str">
        <f t="shared" si="221"/>
        <v/>
      </c>
    </row>
    <row r="2404" spans="1:7" x14ac:dyDescent="0.25">
      <c r="A2404" s="8" t="str">
        <f t="shared" ref="A2404:A2467" si="222">IF(ISNUMBER(A2403),IF(A2403+1&lt;=MAX(IndirectStartDates,IndirectCompletedDates),A2403+1,""),"")</f>
        <v/>
      </c>
      <c r="B2404" s="2" t="str">
        <f t="shared" ref="B2404:B2467" si="223">IF(ISNUMBER(A2404),YEAR(A2404)&amp;"-"&amp;TEXT(WEEKNUM(A2404),"00"),"")</f>
        <v/>
      </c>
      <c r="C2404" s="2" t="str">
        <f t="shared" ref="C2404:C2467" si="224">IF(ISNUMBER(A2404),COUNTIFS(IndirectStartDates,"&lt;="&amp;A2404,IndirectCompletedDates,"&gt;"&amp;A2404) + COUNTIFS(IndirectStartDates,"&lt;="&amp;A2404,IndirectCompletedDates,""),"")</f>
        <v/>
      </c>
      <c r="D2404" s="2" t="str">
        <f>IF(ISNUMBER(A2404),COUNTIF(Calculations!B:B, A2404),"")</f>
        <v/>
      </c>
      <c r="E2404" s="2" t="str">
        <f>IF(ISNUMBER(A2404),COUNTIF(Calculations!A:A, A2404),"")</f>
        <v/>
      </c>
      <c r="F2404" s="12" t="str">
        <f t="shared" ref="F2404:F2467" si="225">IF(ISNUMBER(A2404),F2403 + D2404,"")</f>
        <v/>
      </c>
      <c r="G2404" s="12" t="str">
        <f t="shared" ref="G2404:G2467" si="226">IF(ISNUMBER(A2404),G2403 + E2404,"")</f>
        <v/>
      </c>
    </row>
    <row r="2405" spans="1:7" x14ac:dyDescent="0.25">
      <c r="A2405" s="8" t="str">
        <f t="shared" si="222"/>
        <v/>
      </c>
      <c r="B2405" s="2" t="str">
        <f t="shared" si="223"/>
        <v/>
      </c>
      <c r="C2405" s="2" t="str">
        <f t="shared" si="224"/>
        <v/>
      </c>
      <c r="D2405" s="2" t="str">
        <f>IF(ISNUMBER(A2405),COUNTIF(Calculations!B:B, A2405),"")</f>
        <v/>
      </c>
      <c r="E2405" s="2" t="str">
        <f>IF(ISNUMBER(A2405),COUNTIF(Calculations!A:A, A2405),"")</f>
        <v/>
      </c>
      <c r="F2405" s="12" t="str">
        <f t="shared" si="225"/>
        <v/>
      </c>
      <c r="G2405" s="12" t="str">
        <f t="shared" si="226"/>
        <v/>
      </c>
    </row>
    <row r="2406" spans="1:7" x14ac:dyDescent="0.25">
      <c r="A2406" s="8" t="str">
        <f t="shared" si="222"/>
        <v/>
      </c>
      <c r="B2406" s="2" t="str">
        <f t="shared" si="223"/>
        <v/>
      </c>
      <c r="C2406" s="2" t="str">
        <f t="shared" si="224"/>
        <v/>
      </c>
      <c r="D2406" s="2" t="str">
        <f>IF(ISNUMBER(A2406),COUNTIF(Calculations!B:B, A2406),"")</f>
        <v/>
      </c>
      <c r="E2406" s="2" t="str">
        <f>IF(ISNUMBER(A2406),COUNTIF(Calculations!A:A, A2406),"")</f>
        <v/>
      </c>
      <c r="F2406" s="12" t="str">
        <f t="shared" si="225"/>
        <v/>
      </c>
      <c r="G2406" s="12" t="str">
        <f t="shared" si="226"/>
        <v/>
      </c>
    </row>
    <row r="2407" spans="1:7" x14ac:dyDescent="0.25">
      <c r="A2407" s="8" t="str">
        <f t="shared" si="222"/>
        <v/>
      </c>
      <c r="B2407" s="2" t="str">
        <f t="shared" si="223"/>
        <v/>
      </c>
      <c r="C2407" s="2" t="str">
        <f t="shared" si="224"/>
        <v/>
      </c>
      <c r="D2407" s="2" t="str">
        <f>IF(ISNUMBER(A2407),COUNTIF(Calculations!B:B, A2407),"")</f>
        <v/>
      </c>
      <c r="E2407" s="2" t="str">
        <f>IF(ISNUMBER(A2407),COUNTIF(Calculations!A:A, A2407),"")</f>
        <v/>
      </c>
      <c r="F2407" s="12" t="str">
        <f t="shared" si="225"/>
        <v/>
      </c>
      <c r="G2407" s="12" t="str">
        <f t="shared" si="226"/>
        <v/>
      </c>
    </row>
    <row r="2408" spans="1:7" x14ac:dyDescent="0.25">
      <c r="A2408" s="8" t="str">
        <f t="shared" si="222"/>
        <v/>
      </c>
      <c r="B2408" s="2" t="str">
        <f t="shared" si="223"/>
        <v/>
      </c>
      <c r="C2408" s="2" t="str">
        <f t="shared" si="224"/>
        <v/>
      </c>
      <c r="D2408" s="2" t="str">
        <f>IF(ISNUMBER(A2408),COUNTIF(Calculations!B:B, A2408),"")</f>
        <v/>
      </c>
      <c r="E2408" s="2" t="str">
        <f>IF(ISNUMBER(A2408),COUNTIF(Calculations!A:A, A2408),"")</f>
        <v/>
      </c>
      <c r="F2408" s="12" t="str">
        <f t="shared" si="225"/>
        <v/>
      </c>
      <c r="G2408" s="12" t="str">
        <f t="shared" si="226"/>
        <v/>
      </c>
    </row>
    <row r="2409" spans="1:7" x14ac:dyDescent="0.25">
      <c r="A2409" s="8" t="str">
        <f t="shared" si="222"/>
        <v/>
      </c>
      <c r="B2409" s="2" t="str">
        <f t="shared" si="223"/>
        <v/>
      </c>
      <c r="C2409" s="2" t="str">
        <f t="shared" si="224"/>
        <v/>
      </c>
      <c r="D2409" s="2" t="str">
        <f>IF(ISNUMBER(A2409),COUNTIF(Calculations!B:B, A2409),"")</f>
        <v/>
      </c>
      <c r="E2409" s="2" t="str">
        <f>IF(ISNUMBER(A2409),COUNTIF(Calculations!A:A, A2409),"")</f>
        <v/>
      </c>
      <c r="F2409" s="12" t="str">
        <f t="shared" si="225"/>
        <v/>
      </c>
      <c r="G2409" s="12" t="str">
        <f t="shared" si="226"/>
        <v/>
      </c>
    </row>
    <row r="2410" spans="1:7" x14ac:dyDescent="0.25">
      <c r="A2410" s="8" t="str">
        <f t="shared" si="222"/>
        <v/>
      </c>
      <c r="B2410" s="2" t="str">
        <f t="shared" si="223"/>
        <v/>
      </c>
      <c r="C2410" s="2" t="str">
        <f t="shared" si="224"/>
        <v/>
      </c>
      <c r="D2410" s="2" t="str">
        <f>IF(ISNUMBER(A2410),COUNTIF(Calculations!B:B, A2410),"")</f>
        <v/>
      </c>
      <c r="E2410" s="2" t="str">
        <f>IF(ISNUMBER(A2410),COUNTIF(Calculations!A:A, A2410),"")</f>
        <v/>
      </c>
      <c r="F2410" s="12" t="str">
        <f t="shared" si="225"/>
        <v/>
      </c>
      <c r="G2410" s="12" t="str">
        <f t="shared" si="226"/>
        <v/>
      </c>
    </row>
    <row r="2411" spans="1:7" x14ac:dyDescent="0.25">
      <c r="A2411" s="8" t="str">
        <f t="shared" si="222"/>
        <v/>
      </c>
      <c r="B2411" s="2" t="str">
        <f t="shared" si="223"/>
        <v/>
      </c>
      <c r="C2411" s="2" t="str">
        <f t="shared" si="224"/>
        <v/>
      </c>
      <c r="D2411" s="2" t="str">
        <f>IF(ISNUMBER(A2411),COUNTIF(Calculations!B:B, A2411),"")</f>
        <v/>
      </c>
      <c r="E2411" s="2" t="str">
        <f>IF(ISNUMBER(A2411),COUNTIF(Calculations!A:A, A2411),"")</f>
        <v/>
      </c>
      <c r="F2411" s="12" t="str">
        <f t="shared" si="225"/>
        <v/>
      </c>
      <c r="G2411" s="12" t="str">
        <f t="shared" si="226"/>
        <v/>
      </c>
    </row>
    <row r="2412" spans="1:7" x14ac:dyDescent="0.25">
      <c r="A2412" s="8" t="str">
        <f t="shared" si="222"/>
        <v/>
      </c>
      <c r="B2412" s="2" t="str">
        <f t="shared" si="223"/>
        <v/>
      </c>
      <c r="C2412" s="2" t="str">
        <f t="shared" si="224"/>
        <v/>
      </c>
      <c r="D2412" s="2" t="str">
        <f>IF(ISNUMBER(A2412),COUNTIF(Calculations!B:B, A2412),"")</f>
        <v/>
      </c>
      <c r="E2412" s="2" t="str">
        <f>IF(ISNUMBER(A2412),COUNTIF(Calculations!A:A, A2412),"")</f>
        <v/>
      </c>
      <c r="F2412" s="12" t="str">
        <f t="shared" si="225"/>
        <v/>
      </c>
      <c r="G2412" s="12" t="str">
        <f t="shared" si="226"/>
        <v/>
      </c>
    </row>
    <row r="2413" spans="1:7" x14ac:dyDescent="0.25">
      <c r="A2413" s="8" t="str">
        <f t="shared" si="222"/>
        <v/>
      </c>
      <c r="B2413" s="2" t="str">
        <f t="shared" si="223"/>
        <v/>
      </c>
      <c r="C2413" s="2" t="str">
        <f t="shared" si="224"/>
        <v/>
      </c>
      <c r="D2413" s="2" t="str">
        <f>IF(ISNUMBER(A2413),COUNTIF(Calculations!B:B, A2413),"")</f>
        <v/>
      </c>
      <c r="E2413" s="2" t="str">
        <f>IF(ISNUMBER(A2413),COUNTIF(Calculations!A:A, A2413),"")</f>
        <v/>
      </c>
      <c r="F2413" s="12" t="str">
        <f t="shared" si="225"/>
        <v/>
      </c>
      <c r="G2413" s="12" t="str">
        <f t="shared" si="226"/>
        <v/>
      </c>
    </row>
    <row r="2414" spans="1:7" x14ac:dyDescent="0.25">
      <c r="A2414" s="8" t="str">
        <f t="shared" si="222"/>
        <v/>
      </c>
      <c r="B2414" s="2" t="str">
        <f t="shared" si="223"/>
        <v/>
      </c>
      <c r="C2414" s="2" t="str">
        <f t="shared" si="224"/>
        <v/>
      </c>
      <c r="D2414" s="2" t="str">
        <f>IF(ISNUMBER(A2414),COUNTIF(Calculations!B:B, A2414),"")</f>
        <v/>
      </c>
      <c r="E2414" s="2" t="str">
        <f>IF(ISNUMBER(A2414),COUNTIF(Calculations!A:A, A2414),"")</f>
        <v/>
      </c>
      <c r="F2414" s="12" t="str">
        <f t="shared" si="225"/>
        <v/>
      </c>
      <c r="G2414" s="12" t="str">
        <f t="shared" si="226"/>
        <v/>
      </c>
    </row>
    <row r="2415" spans="1:7" x14ac:dyDescent="0.25">
      <c r="A2415" s="8" t="str">
        <f t="shared" si="222"/>
        <v/>
      </c>
      <c r="B2415" s="2" t="str">
        <f t="shared" si="223"/>
        <v/>
      </c>
      <c r="C2415" s="2" t="str">
        <f t="shared" si="224"/>
        <v/>
      </c>
      <c r="D2415" s="2" t="str">
        <f>IF(ISNUMBER(A2415),COUNTIF(Calculations!B:B, A2415),"")</f>
        <v/>
      </c>
      <c r="E2415" s="2" t="str">
        <f>IF(ISNUMBER(A2415),COUNTIF(Calculations!A:A, A2415),"")</f>
        <v/>
      </c>
      <c r="F2415" s="12" t="str">
        <f t="shared" si="225"/>
        <v/>
      </c>
      <c r="G2415" s="12" t="str">
        <f t="shared" si="226"/>
        <v/>
      </c>
    </row>
    <row r="2416" spans="1:7" x14ac:dyDescent="0.25">
      <c r="A2416" s="8" t="str">
        <f t="shared" si="222"/>
        <v/>
      </c>
      <c r="B2416" s="2" t="str">
        <f t="shared" si="223"/>
        <v/>
      </c>
      <c r="C2416" s="2" t="str">
        <f t="shared" si="224"/>
        <v/>
      </c>
      <c r="D2416" s="2" t="str">
        <f>IF(ISNUMBER(A2416),COUNTIF(Calculations!B:B, A2416),"")</f>
        <v/>
      </c>
      <c r="E2416" s="2" t="str">
        <f>IF(ISNUMBER(A2416),COUNTIF(Calculations!A:A, A2416),"")</f>
        <v/>
      </c>
      <c r="F2416" s="12" t="str">
        <f t="shared" si="225"/>
        <v/>
      </c>
      <c r="G2416" s="12" t="str">
        <f t="shared" si="226"/>
        <v/>
      </c>
    </row>
    <row r="2417" spans="1:7" x14ac:dyDescent="0.25">
      <c r="A2417" s="8" t="str">
        <f t="shared" si="222"/>
        <v/>
      </c>
      <c r="B2417" s="2" t="str">
        <f t="shared" si="223"/>
        <v/>
      </c>
      <c r="C2417" s="2" t="str">
        <f t="shared" si="224"/>
        <v/>
      </c>
      <c r="D2417" s="2" t="str">
        <f>IF(ISNUMBER(A2417),COUNTIF(Calculations!B:B, A2417),"")</f>
        <v/>
      </c>
      <c r="E2417" s="2" t="str">
        <f>IF(ISNUMBER(A2417),COUNTIF(Calculations!A:A, A2417),"")</f>
        <v/>
      </c>
      <c r="F2417" s="12" t="str">
        <f t="shared" si="225"/>
        <v/>
      </c>
      <c r="G2417" s="12" t="str">
        <f t="shared" si="226"/>
        <v/>
      </c>
    </row>
    <row r="2418" spans="1:7" x14ac:dyDescent="0.25">
      <c r="A2418" s="8" t="str">
        <f t="shared" si="222"/>
        <v/>
      </c>
      <c r="B2418" s="2" t="str">
        <f t="shared" si="223"/>
        <v/>
      </c>
      <c r="C2418" s="2" t="str">
        <f t="shared" si="224"/>
        <v/>
      </c>
      <c r="D2418" s="2" t="str">
        <f>IF(ISNUMBER(A2418),COUNTIF(Calculations!B:B, A2418),"")</f>
        <v/>
      </c>
      <c r="E2418" s="2" t="str">
        <f>IF(ISNUMBER(A2418),COUNTIF(Calculations!A:A, A2418),"")</f>
        <v/>
      </c>
      <c r="F2418" s="12" t="str">
        <f t="shared" si="225"/>
        <v/>
      </c>
      <c r="G2418" s="12" t="str">
        <f t="shared" si="226"/>
        <v/>
      </c>
    </row>
    <row r="2419" spans="1:7" x14ac:dyDescent="0.25">
      <c r="A2419" s="8" t="str">
        <f t="shared" si="222"/>
        <v/>
      </c>
      <c r="B2419" s="2" t="str">
        <f t="shared" si="223"/>
        <v/>
      </c>
      <c r="C2419" s="2" t="str">
        <f t="shared" si="224"/>
        <v/>
      </c>
      <c r="D2419" s="2" t="str">
        <f>IF(ISNUMBER(A2419),COUNTIF(Calculations!B:B, A2419),"")</f>
        <v/>
      </c>
      <c r="E2419" s="2" t="str">
        <f>IF(ISNUMBER(A2419),COUNTIF(Calculations!A:A, A2419),"")</f>
        <v/>
      </c>
      <c r="F2419" s="12" t="str">
        <f t="shared" si="225"/>
        <v/>
      </c>
      <c r="G2419" s="12" t="str">
        <f t="shared" si="226"/>
        <v/>
      </c>
    </row>
    <row r="2420" spans="1:7" x14ac:dyDescent="0.25">
      <c r="A2420" s="8" t="str">
        <f t="shared" si="222"/>
        <v/>
      </c>
      <c r="B2420" s="2" t="str">
        <f t="shared" si="223"/>
        <v/>
      </c>
      <c r="C2420" s="2" t="str">
        <f t="shared" si="224"/>
        <v/>
      </c>
      <c r="D2420" s="2" t="str">
        <f>IF(ISNUMBER(A2420),COUNTIF(Calculations!B:B, A2420),"")</f>
        <v/>
      </c>
      <c r="E2420" s="2" t="str">
        <f>IF(ISNUMBER(A2420),COUNTIF(Calculations!A:A, A2420),"")</f>
        <v/>
      </c>
      <c r="F2420" s="12" t="str">
        <f t="shared" si="225"/>
        <v/>
      </c>
      <c r="G2420" s="12" t="str">
        <f t="shared" si="226"/>
        <v/>
      </c>
    </row>
    <row r="2421" spans="1:7" x14ac:dyDescent="0.25">
      <c r="A2421" s="8" t="str">
        <f t="shared" si="222"/>
        <v/>
      </c>
      <c r="B2421" s="2" t="str">
        <f t="shared" si="223"/>
        <v/>
      </c>
      <c r="C2421" s="2" t="str">
        <f t="shared" si="224"/>
        <v/>
      </c>
      <c r="D2421" s="2" t="str">
        <f>IF(ISNUMBER(A2421),COUNTIF(Calculations!B:B, A2421),"")</f>
        <v/>
      </c>
      <c r="E2421" s="2" t="str">
        <f>IF(ISNUMBER(A2421),COUNTIF(Calculations!A:A, A2421),"")</f>
        <v/>
      </c>
      <c r="F2421" s="12" t="str">
        <f t="shared" si="225"/>
        <v/>
      </c>
      <c r="G2421" s="12" t="str">
        <f t="shared" si="226"/>
        <v/>
      </c>
    </row>
    <row r="2422" spans="1:7" x14ac:dyDescent="0.25">
      <c r="A2422" s="8" t="str">
        <f t="shared" si="222"/>
        <v/>
      </c>
      <c r="B2422" s="2" t="str">
        <f t="shared" si="223"/>
        <v/>
      </c>
      <c r="C2422" s="2" t="str">
        <f t="shared" si="224"/>
        <v/>
      </c>
      <c r="D2422" s="2" t="str">
        <f>IF(ISNUMBER(A2422),COUNTIF(Calculations!B:B, A2422),"")</f>
        <v/>
      </c>
      <c r="E2422" s="2" t="str">
        <f>IF(ISNUMBER(A2422),COUNTIF(Calculations!A:A, A2422),"")</f>
        <v/>
      </c>
      <c r="F2422" s="12" t="str">
        <f t="shared" si="225"/>
        <v/>
      </c>
      <c r="G2422" s="12" t="str">
        <f t="shared" si="226"/>
        <v/>
      </c>
    </row>
    <row r="2423" spans="1:7" x14ac:dyDescent="0.25">
      <c r="A2423" s="8" t="str">
        <f t="shared" si="222"/>
        <v/>
      </c>
      <c r="B2423" s="2" t="str">
        <f t="shared" si="223"/>
        <v/>
      </c>
      <c r="C2423" s="2" t="str">
        <f t="shared" si="224"/>
        <v/>
      </c>
      <c r="D2423" s="2" t="str">
        <f>IF(ISNUMBER(A2423),COUNTIF(Calculations!B:B, A2423),"")</f>
        <v/>
      </c>
      <c r="E2423" s="2" t="str">
        <f>IF(ISNUMBER(A2423),COUNTIF(Calculations!A:A, A2423),"")</f>
        <v/>
      </c>
      <c r="F2423" s="12" t="str">
        <f t="shared" si="225"/>
        <v/>
      </c>
      <c r="G2423" s="12" t="str">
        <f t="shared" si="226"/>
        <v/>
      </c>
    </row>
    <row r="2424" spans="1:7" x14ac:dyDescent="0.25">
      <c r="A2424" s="8" t="str">
        <f t="shared" si="222"/>
        <v/>
      </c>
      <c r="B2424" s="2" t="str">
        <f t="shared" si="223"/>
        <v/>
      </c>
      <c r="C2424" s="2" t="str">
        <f t="shared" si="224"/>
        <v/>
      </c>
      <c r="D2424" s="2" t="str">
        <f>IF(ISNUMBER(A2424),COUNTIF(Calculations!B:B, A2424),"")</f>
        <v/>
      </c>
      <c r="E2424" s="2" t="str">
        <f>IF(ISNUMBER(A2424),COUNTIF(Calculations!A:A, A2424),"")</f>
        <v/>
      </c>
      <c r="F2424" s="12" t="str">
        <f t="shared" si="225"/>
        <v/>
      </c>
      <c r="G2424" s="12" t="str">
        <f t="shared" si="226"/>
        <v/>
      </c>
    </row>
    <row r="2425" spans="1:7" x14ac:dyDescent="0.25">
      <c r="A2425" s="8" t="str">
        <f t="shared" si="222"/>
        <v/>
      </c>
      <c r="B2425" s="2" t="str">
        <f t="shared" si="223"/>
        <v/>
      </c>
      <c r="C2425" s="2" t="str">
        <f t="shared" si="224"/>
        <v/>
      </c>
      <c r="D2425" s="2" t="str">
        <f>IF(ISNUMBER(A2425),COUNTIF(Calculations!B:B, A2425),"")</f>
        <v/>
      </c>
      <c r="E2425" s="2" t="str">
        <f>IF(ISNUMBER(A2425),COUNTIF(Calculations!A:A, A2425),"")</f>
        <v/>
      </c>
      <c r="F2425" s="12" t="str">
        <f t="shared" si="225"/>
        <v/>
      </c>
      <c r="G2425" s="12" t="str">
        <f t="shared" si="226"/>
        <v/>
      </c>
    </row>
    <row r="2426" spans="1:7" x14ac:dyDescent="0.25">
      <c r="A2426" s="8" t="str">
        <f t="shared" si="222"/>
        <v/>
      </c>
      <c r="B2426" s="2" t="str">
        <f t="shared" si="223"/>
        <v/>
      </c>
      <c r="C2426" s="2" t="str">
        <f t="shared" si="224"/>
        <v/>
      </c>
      <c r="D2426" s="2" t="str">
        <f>IF(ISNUMBER(A2426),COUNTIF(Calculations!B:B, A2426),"")</f>
        <v/>
      </c>
      <c r="E2426" s="2" t="str">
        <f>IF(ISNUMBER(A2426),COUNTIF(Calculations!A:A, A2426),"")</f>
        <v/>
      </c>
      <c r="F2426" s="12" t="str">
        <f t="shared" si="225"/>
        <v/>
      </c>
      <c r="G2426" s="12" t="str">
        <f t="shared" si="226"/>
        <v/>
      </c>
    </row>
    <row r="2427" spans="1:7" x14ac:dyDescent="0.25">
      <c r="A2427" s="8" t="str">
        <f t="shared" si="222"/>
        <v/>
      </c>
      <c r="B2427" s="2" t="str">
        <f t="shared" si="223"/>
        <v/>
      </c>
      <c r="C2427" s="2" t="str">
        <f t="shared" si="224"/>
        <v/>
      </c>
      <c r="D2427" s="2" t="str">
        <f>IF(ISNUMBER(A2427),COUNTIF(Calculations!B:B, A2427),"")</f>
        <v/>
      </c>
      <c r="E2427" s="2" t="str">
        <f>IF(ISNUMBER(A2427),COUNTIF(Calculations!A:A, A2427),"")</f>
        <v/>
      </c>
      <c r="F2427" s="12" t="str">
        <f t="shared" si="225"/>
        <v/>
      </c>
      <c r="G2427" s="12" t="str">
        <f t="shared" si="226"/>
        <v/>
      </c>
    </row>
    <row r="2428" spans="1:7" x14ac:dyDescent="0.25">
      <c r="A2428" s="8" t="str">
        <f t="shared" si="222"/>
        <v/>
      </c>
      <c r="B2428" s="2" t="str">
        <f t="shared" si="223"/>
        <v/>
      </c>
      <c r="C2428" s="2" t="str">
        <f t="shared" si="224"/>
        <v/>
      </c>
      <c r="D2428" s="2" t="str">
        <f>IF(ISNUMBER(A2428),COUNTIF(Calculations!B:B, A2428),"")</f>
        <v/>
      </c>
      <c r="E2428" s="2" t="str">
        <f>IF(ISNUMBER(A2428),COUNTIF(Calculations!A:A, A2428),"")</f>
        <v/>
      </c>
      <c r="F2428" s="12" t="str">
        <f t="shared" si="225"/>
        <v/>
      </c>
      <c r="G2428" s="12" t="str">
        <f t="shared" si="226"/>
        <v/>
      </c>
    </row>
    <row r="2429" spans="1:7" x14ac:dyDescent="0.25">
      <c r="A2429" s="8" t="str">
        <f t="shared" si="222"/>
        <v/>
      </c>
      <c r="B2429" s="2" t="str">
        <f t="shared" si="223"/>
        <v/>
      </c>
      <c r="C2429" s="2" t="str">
        <f t="shared" si="224"/>
        <v/>
      </c>
      <c r="D2429" s="2" t="str">
        <f>IF(ISNUMBER(A2429),COUNTIF(Calculations!B:B, A2429),"")</f>
        <v/>
      </c>
      <c r="E2429" s="2" t="str">
        <f>IF(ISNUMBER(A2429),COUNTIF(Calculations!A:A, A2429),"")</f>
        <v/>
      </c>
      <c r="F2429" s="12" t="str">
        <f t="shared" si="225"/>
        <v/>
      </c>
      <c r="G2429" s="12" t="str">
        <f t="shared" si="226"/>
        <v/>
      </c>
    </row>
    <row r="2430" spans="1:7" x14ac:dyDescent="0.25">
      <c r="A2430" s="8" t="str">
        <f t="shared" si="222"/>
        <v/>
      </c>
      <c r="B2430" s="2" t="str">
        <f t="shared" si="223"/>
        <v/>
      </c>
      <c r="C2430" s="2" t="str">
        <f t="shared" si="224"/>
        <v/>
      </c>
      <c r="D2430" s="2" t="str">
        <f>IF(ISNUMBER(A2430),COUNTIF(Calculations!B:B, A2430),"")</f>
        <v/>
      </c>
      <c r="E2430" s="2" t="str">
        <f>IF(ISNUMBER(A2430),COUNTIF(Calculations!A:A, A2430),"")</f>
        <v/>
      </c>
      <c r="F2430" s="12" t="str">
        <f t="shared" si="225"/>
        <v/>
      </c>
      <c r="G2430" s="12" t="str">
        <f t="shared" si="226"/>
        <v/>
      </c>
    </row>
    <row r="2431" spans="1:7" x14ac:dyDescent="0.25">
      <c r="A2431" s="8" t="str">
        <f t="shared" si="222"/>
        <v/>
      </c>
      <c r="B2431" s="2" t="str">
        <f t="shared" si="223"/>
        <v/>
      </c>
      <c r="C2431" s="2" t="str">
        <f t="shared" si="224"/>
        <v/>
      </c>
      <c r="D2431" s="2" t="str">
        <f>IF(ISNUMBER(A2431),COUNTIF(Calculations!B:B, A2431),"")</f>
        <v/>
      </c>
      <c r="E2431" s="2" t="str">
        <f>IF(ISNUMBER(A2431),COUNTIF(Calculations!A:A, A2431),"")</f>
        <v/>
      </c>
      <c r="F2431" s="12" t="str">
        <f t="shared" si="225"/>
        <v/>
      </c>
      <c r="G2431" s="12" t="str">
        <f t="shared" si="226"/>
        <v/>
      </c>
    </row>
    <row r="2432" spans="1:7" x14ac:dyDescent="0.25">
      <c r="A2432" s="8" t="str">
        <f t="shared" si="222"/>
        <v/>
      </c>
      <c r="B2432" s="2" t="str">
        <f t="shared" si="223"/>
        <v/>
      </c>
      <c r="C2432" s="2" t="str">
        <f t="shared" si="224"/>
        <v/>
      </c>
      <c r="D2432" s="2" t="str">
        <f>IF(ISNUMBER(A2432),COUNTIF(Calculations!B:B, A2432),"")</f>
        <v/>
      </c>
      <c r="E2432" s="2" t="str">
        <f>IF(ISNUMBER(A2432),COUNTIF(Calculations!A:A, A2432),"")</f>
        <v/>
      </c>
      <c r="F2432" s="12" t="str">
        <f t="shared" si="225"/>
        <v/>
      </c>
      <c r="G2432" s="12" t="str">
        <f t="shared" si="226"/>
        <v/>
      </c>
    </row>
    <row r="2433" spans="1:7" x14ac:dyDescent="0.25">
      <c r="A2433" s="8" t="str">
        <f t="shared" si="222"/>
        <v/>
      </c>
      <c r="B2433" s="2" t="str">
        <f t="shared" si="223"/>
        <v/>
      </c>
      <c r="C2433" s="2" t="str">
        <f t="shared" si="224"/>
        <v/>
      </c>
      <c r="D2433" s="2" t="str">
        <f>IF(ISNUMBER(A2433),COUNTIF(Calculations!B:B, A2433),"")</f>
        <v/>
      </c>
      <c r="E2433" s="2" t="str">
        <f>IF(ISNUMBER(A2433),COUNTIF(Calculations!A:A, A2433),"")</f>
        <v/>
      </c>
      <c r="F2433" s="12" t="str">
        <f t="shared" si="225"/>
        <v/>
      </c>
      <c r="G2433" s="12" t="str">
        <f t="shared" si="226"/>
        <v/>
      </c>
    </row>
    <row r="2434" spans="1:7" x14ac:dyDescent="0.25">
      <c r="A2434" s="8" t="str">
        <f t="shared" si="222"/>
        <v/>
      </c>
      <c r="B2434" s="2" t="str">
        <f t="shared" si="223"/>
        <v/>
      </c>
      <c r="C2434" s="2" t="str">
        <f t="shared" si="224"/>
        <v/>
      </c>
      <c r="D2434" s="2" t="str">
        <f>IF(ISNUMBER(A2434),COUNTIF(Calculations!B:B, A2434),"")</f>
        <v/>
      </c>
      <c r="E2434" s="2" t="str">
        <f>IF(ISNUMBER(A2434),COUNTIF(Calculations!A:A, A2434),"")</f>
        <v/>
      </c>
      <c r="F2434" s="12" t="str">
        <f t="shared" si="225"/>
        <v/>
      </c>
      <c r="G2434" s="12" t="str">
        <f t="shared" si="226"/>
        <v/>
      </c>
    </row>
    <row r="2435" spans="1:7" x14ac:dyDescent="0.25">
      <c r="A2435" s="8" t="str">
        <f t="shared" si="222"/>
        <v/>
      </c>
      <c r="B2435" s="2" t="str">
        <f t="shared" si="223"/>
        <v/>
      </c>
      <c r="C2435" s="2" t="str">
        <f t="shared" si="224"/>
        <v/>
      </c>
      <c r="D2435" s="2" t="str">
        <f>IF(ISNUMBER(A2435),COUNTIF(Calculations!B:B, A2435),"")</f>
        <v/>
      </c>
      <c r="E2435" s="2" t="str">
        <f>IF(ISNUMBER(A2435),COUNTIF(Calculations!A:A, A2435),"")</f>
        <v/>
      </c>
      <c r="F2435" s="12" t="str">
        <f t="shared" si="225"/>
        <v/>
      </c>
      <c r="G2435" s="12" t="str">
        <f t="shared" si="226"/>
        <v/>
      </c>
    </row>
    <row r="2436" spans="1:7" x14ac:dyDescent="0.25">
      <c r="A2436" s="8" t="str">
        <f t="shared" si="222"/>
        <v/>
      </c>
      <c r="B2436" s="2" t="str">
        <f t="shared" si="223"/>
        <v/>
      </c>
      <c r="C2436" s="2" t="str">
        <f t="shared" si="224"/>
        <v/>
      </c>
      <c r="D2436" s="2" t="str">
        <f>IF(ISNUMBER(A2436),COUNTIF(Calculations!B:B, A2436),"")</f>
        <v/>
      </c>
      <c r="E2436" s="2" t="str">
        <f>IF(ISNUMBER(A2436),COUNTIF(Calculations!A:A, A2436),"")</f>
        <v/>
      </c>
      <c r="F2436" s="12" t="str">
        <f t="shared" si="225"/>
        <v/>
      </c>
      <c r="G2436" s="12" t="str">
        <f t="shared" si="226"/>
        <v/>
      </c>
    </row>
    <row r="2437" spans="1:7" x14ac:dyDescent="0.25">
      <c r="A2437" s="8" t="str">
        <f t="shared" si="222"/>
        <v/>
      </c>
      <c r="B2437" s="2" t="str">
        <f t="shared" si="223"/>
        <v/>
      </c>
      <c r="C2437" s="2" t="str">
        <f t="shared" si="224"/>
        <v/>
      </c>
      <c r="D2437" s="2" t="str">
        <f>IF(ISNUMBER(A2437),COUNTIF(Calculations!B:B, A2437),"")</f>
        <v/>
      </c>
      <c r="E2437" s="2" t="str">
        <f>IF(ISNUMBER(A2437),COUNTIF(Calculations!A:A, A2437),"")</f>
        <v/>
      </c>
      <c r="F2437" s="12" t="str">
        <f t="shared" si="225"/>
        <v/>
      </c>
      <c r="G2437" s="12" t="str">
        <f t="shared" si="226"/>
        <v/>
      </c>
    </row>
    <row r="2438" spans="1:7" x14ac:dyDescent="0.25">
      <c r="A2438" s="8" t="str">
        <f t="shared" si="222"/>
        <v/>
      </c>
      <c r="B2438" s="2" t="str">
        <f t="shared" si="223"/>
        <v/>
      </c>
      <c r="C2438" s="2" t="str">
        <f t="shared" si="224"/>
        <v/>
      </c>
      <c r="D2438" s="2" t="str">
        <f>IF(ISNUMBER(A2438),COUNTIF(Calculations!B:B, A2438),"")</f>
        <v/>
      </c>
      <c r="E2438" s="2" t="str">
        <f>IF(ISNUMBER(A2438),COUNTIF(Calculations!A:A, A2438),"")</f>
        <v/>
      </c>
      <c r="F2438" s="12" t="str">
        <f t="shared" si="225"/>
        <v/>
      </c>
      <c r="G2438" s="12" t="str">
        <f t="shared" si="226"/>
        <v/>
      </c>
    </row>
    <row r="2439" spans="1:7" x14ac:dyDescent="0.25">
      <c r="A2439" s="8" t="str">
        <f t="shared" si="222"/>
        <v/>
      </c>
      <c r="B2439" s="2" t="str">
        <f t="shared" si="223"/>
        <v/>
      </c>
      <c r="C2439" s="2" t="str">
        <f t="shared" si="224"/>
        <v/>
      </c>
      <c r="D2439" s="2" t="str">
        <f>IF(ISNUMBER(A2439),COUNTIF(Calculations!B:B, A2439),"")</f>
        <v/>
      </c>
      <c r="E2439" s="2" t="str">
        <f>IF(ISNUMBER(A2439),COUNTIF(Calculations!A:A, A2439),"")</f>
        <v/>
      </c>
      <c r="F2439" s="12" t="str">
        <f t="shared" si="225"/>
        <v/>
      </c>
      <c r="G2439" s="12" t="str">
        <f t="shared" si="226"/>
        <v/>
      </c>
    </row>
    <row r="2440" spans="1:7" x14ac:dyDescent="0.25">
      <c r="A2440" s="8" t="str">
        <f t="shared" si="222"/>
        <v/>
      </c>
      <c r="B2440" s="2" t="str">
        <f t="shared" si="223"/>
        <v/>
      </c>
      <c r="C2440" s="2" t="str">
        <f t="shared" si="224"/>
        <v/>
      </c>
      <c r="D2440" s="2" t="str">
        <f>IF(ISNUMBER(A2440),COUNTIF(Calculations!B:B, A2440),"")</f>
        <v/>
      </c>
      <c r="E2440" s="2" t="str">
        <f>IF(ISNUMBER(A2440),COUNTIF(Calculations!A:A, A2440),"")</f>
        <v/>
      </c>
      <c r="F2440" s="12" t="str">
        <f t="shared" si="225"/>
        <v/>
      </c>
      <c r="G2440" s="12" t="str">
        <f t="shared" si="226"/>
        <v/>
      </c>
    </row>
    <row r="2441" spans="1:7" x14ac:dyDescent="0.25">
      <c r="A2441" s="8" t="str">
        <f t="shared" si="222"/>
        <v/>
      </c>
      <c r="B2441" s="2" t="str">
        <f t="shared" si="223"/>
        <v/>
      </c>
      <c r="C2441" s="2" t="str">
        <f t="shared" si="224"/>
        <v/>
      </c>
      <c r="D2441" s="2" t="str">
        <f>IF(ISNUMBER(A2441),COUNTIF(Calculations!B:B, A2441),"")</f>
        <v/>
      </c>
      <c r="E2441" s="2" t="str">
        <f>IF(ISNUMBER(A2441),COUNTIF(Calculations!A:A, A2441),"")</f>
        <v/>
      </c>
      <c r="F2441" s="12" t="str">
        <f t="shared" si="225"/>
        <v/>
      </c>
      <c r="G2441" s="12" t="str">
        <f t="shared" si="226"/>
        <v/>
      </c>
    </row>
    <row r="2442" spans="1:7" x14ac:dyDescent="0.25">
      <c r="A2442" s="8" t="str">
        <f t="shared" si="222"/>
        <v/>
      </c>
      <c r="B2442" s="2" t="str">
        <f t="shared" si="223"/>
        <v/>
      </c>
      <c r="C2442" s="2" t="str">
        <f t="shared" si="224"/>
        <v/>
      </c>
      <c r="D2442" s="2" t="str">
        <f>IF(ISNUMBER(A2442),COUNTIF(Calculations!B:B, A2442),"")</f>
        <v/>
      </c>
      <c r="E2442" s="2" t="str">
        <f>IF(ISNUMBER(A2442),COUNTIF(Calculations!A:A, A2442),"")</f>
        <v/>
      </c>
      <c r="F2442" s="12" t="str">
        <f t="shared" si="225"/>
        <v/>
      </c>
      <c r="G2442" s="12" t="str">
        <f t="shared" si="226"/>
        <v/>
      </c>
    </row>
    <row r="2443" spans="1:7" x14ac:dyDescent="0.25">
      <c r="A2443" s="8" t="str">
        <f t="shared" si="222"/>
        <v/>
      </c>
      <c r="B2443" s="2" t="str">
        <f t="shared" si="223"/>
        <v/>
      </c>
      <c r="C2443" s="2" t="str">
        <f t="shared" si="224"/>
        <v/>
      </c>
      <c r="D2443" s="2" t="str">
        <f>IF(ISNUMBER(A2443),COUNTIF(Calculations!B:B, A2443),"")</f>
        <v/>
      </c>
      <c r="E2443" s="2" t="str">
        <f>IF(ISNUMBER(A2443),COUNTIF(Calculations!A:A, A2443),"")</f>
        <v/>
      </c>
      <c r="F2443" s="12" t="str">
        <f t="shared" si="225"/>
        <v/>
      </c>
      <c r="G2443" s="12" t="str">
        <f t="shared" si="226"/>
        <v/>
      </c>
    </row>
    <row r="2444" spans="1:7" x14ac:dyDescent="0.25">
      <c r="A2444" s="8" t="str">
        <f t="shared" si="222"/>
        <v/>
      </c>
      <c r="B2444" s="2" t="str">
        <f t="shared" si="223"/>
        <v/>
      </c>
      <c r="C2444" s="2" t="str">
        <f t="shared" si="224"/>
        <v/>
      </c>
      <c r="D2444" s="2" t="str">
        <f>IF(ISNUMBER(A2444),COUNTIF(Calculations!B:B, A2444),"")</f>
        <v/>
      </c>
      <c r="E2444" s="2" t="str">
        <f>IF(ISNUMBER(A2444),COUNTIF(Calculations!A:A, A2444),"")</f>
        <v/>
      </c>
      <c r="F2444" s="12" t="str">
        <f t="shared" si="225"/>
        <v/>
      </c>
      <c r="G2444" s="12" t="str">
        <f t="shared" si="226"/>
        <v/>
      </c>
    </row>
    <row r="2445" spans="1:7" x14ac:dyDescent="0.25">
      <c r="A2445" s="8" t="str">
        <f t="shared" si="222"/>
        <v/>
      </c>
      <c r="B2445" s="2" t="str">
        <f t="shared" si="223"/>
        <v/>
      </c>
      <c r="C2445" s="2" t="str">
        <f t="shared" si="224"/>
        <v/>
      </c>
      <c r="D2445" s="2" t="str">
        <f>IF(ISNUMBER(A2445),COUNTIF(Calculations!B:B, A2445),"")</f>
        <v/>
      </c>
      <c r="E2445" s="2" t="str">
        <f>IF(ISNUMBER(A2445),COUNTIF(Calculations!A:A, A2445),"")</f>
        <v/>
      </c>
      <c r="F2445" s="12" t="str">
        <f t="shared" si="225"/>
        <v/>
      </c>
      <c r="G2445" s="12" t="str">
        <f t="shared" si="226"/>
        <v/>
      </c>
    </row>
    <row r="2446" spans="1:7" x14ac:dyDescent="0.25">
      <c r="A2446" s="8" t="str">
        <f t="shared" si="222"/>
        <v/>
      </c>
      <c r="B2446" s="2" t="str">
        <f t="shared" si="223"/>
        <v/>
      </c>
      <c r="C2446" s="2" t="str">
        <f t="shared" si="224"/>
        <v/>
      </c>
      <c r="D2446" s="2" t="str">
        <f>IF(ISNUMBER(A2446),COUNTIF(Calculations!B:B, A2446),"")</f>
        <v/>
      </c>
      <c r="E2446" s="2" t="str">
        <f>IF(ISNUMBER(A2446),COUNTIF(Calculations!A:A, A2446),"")</f>
        <v/>
      </c>
      <c r="F2446" s="12" t="str">
        <f t="shared" si="225"/>
        <v/>
      </c>
      <c r="G2446" s="12" t="str">
        <f t="shared" si="226"/>
        <v/>
      </c>
    </row>
    <row r="2447" spans="1:7" x14ac:dyDescent="0.25">
      <c r="A2447" s="8" t="str">
        <f t="shared" si="222"/>
        <v/>
      </c>
      <c r="B2447" s="2" t="str">
        <f t="shared" si="223"/>
        <v/>
      </c>
      <c r="C2447" s="2" t="str">
        <f t="shared" si="224"/>
        <v/>
      </c>
      <c r="D2447" s="2" t="str">
        <f>IF(ISNUMBER(A2447),COUNTIF(Calculations!B:B, A2447),"")</f>
        <v/>
      </c>
      <c r="E2447" s="2" t="str">
        <f>IF(ISNUMBER(A2447),COUNTIF(Calculations!A:A, A2447),"")</f>
        <v/>
      </c>
      <c r="F2447" s="12" t="str">
        <f t="shared" si="225"/>
        <v/>
      </c>
      <c r="G2447" s="12" t="str">
        <f t="shared" si="226"/>
        <v/>
      </c>
    </row>
    <row r="2448" spans="1:7" x14ac:dyDescent="0.25">
      <c r="A2448" s="8" t="str">
        <f t="shared" si="222"/>
        <v/>
      </c>
      <c r="B2448" s="2" t="str">
        <f t="shared" si="223"/>
        <v/>
      </c>
      <c r="C2448" s="2" t="str">
        <f t="shared" si="224"/>
        <v/>
      </c>
      <c r="D2448" s="2" t="str">
        <f>IF(ISNUMBER(A2448),COUNTIF(Calculations!B:B, A2448),"")</f>
        <v/>
      </c>
      <c r="E2448" s="2" t="str">
        <f>IF(ISNUMBER(A2448),COUNTIF(Calculations!A:A, A2448),"")</f>
        <v/>
      </c>
      <c r="F2448" s="12" t="str">
        <f t="shared" si="225"/>
        <v/>
      </c>
      <c r="G2448" s="12" t="str">
        <f t="shared" si="226"/>
        <v/>
      </c>
    </row>
    <row r="2449" spans="1:7" x14ac:dyDescent="0.25">
      <c r="A2449" s="8" t="str">
        <f t="shared" si="222"/>
        <v/>
      </c>
      <c r="B2449" s="2" t="str">
        <f t="shared" si="223"/>
        <v/>
      </c>
      <c r="C2449" s="2" t="str">
        <f t="shared" si="224"/>
        <v/>
      </c>
      <c r="D2449" s="2" t="str">
        <f>IF(ISNUMBER(A2449),COUNTIF(Calculations!B:B, A2449),"")</f>
        <v/>
      </c>
      <c r="E2449" s="2" t="str">
        <f>IF(ISNUMBER(A2449),COUNTIF(Calculations!A:A, A2449),"")</f>
        <v/>
      </c>
      <c r="F2449" s="12" t="str">
        <f t="shared" si="225"/>
        <v/>
      </c>
      <c r="G2449" s="12" t="str">
        <f t="shared" si="226"/>
        <v/>
      </c>
    </row>
    <row r="2450" spans="1:7" x14ac:dyDescent="0.25">
      <c r="A2450" s="8" t="str">
        <f t="shared" si="222"/>
        <v/>
      </c>
      <c r="B2450" s="2" t="str">
        <f t="shared" si="223"/>
        <v/>
      </c>
      <c r="C2450" s="2" t="str">
        <f t="shared" si="224"/>
        <v/>
      </c>
      <c r="D2450" s="2" t="str">
        <f>IF(ISNUMBER(A2450),COUNTIF(Calculations!B:B, A2450),"")</f>
        <v/>
      </c>
      <c r="E2450" s="2" t="str">
        <f>IF(ISNUMBER(A2450),COUNTIF(Calculations!A:A, A2450),"")</f>
        <v/>
      </c>
      <c r="F2450" s="12" t="str">
        <f t="shared" si="225"/>
        <v/>
      </c>
      <c r="G2450" s="12" t="str">
        <f t="shared" si="226"/>
        <v/>
      </c>
    </row>
    <row r="2451" spans="1:7" x14ac:dyDescent="0.25">
      <c r="A2451" s="8" t="str">
        <f t="shared" si="222"/>
        <v/>
      </c>
      <c r="B2451" s="2" t="str">
        <f t="shared" si="223"/>
        <v/>
      </c>
      <c r="C2451" s="2" t="str">
        <f t="shared" si="224"/>
        <v/>
      </c>
      <c r="D2451" s="2" t="str">
        <f>IF(ISNUMBER(A2451),COUNTIF(Calculations!B:B, A2451),"")</f>
        <v/>
      </c>
      <c r="E2451" s="2" t="str">
        <f>IF(ISNUMBER(A2451),COUNTIF(Calculations!A:A, A2451),"")</f>
        <v/>
      </c>
      <c r="F2451" s="12" t="str">
        <f t="shared" si="225"/>
        <v/>
      </c>
      <c r="G2451" s="12" t="str">
        <f t="shared" si="226"/>
        <v/>
      </c>
    </row>
    <row r="2452" spans="1:7" x14ac:dyDescent="0.25">
      <c r="A2452" s="8" t="str">
        <f t="shared" si="222"/>
        <v/>
      </c>
      <c r="B2452" s="2" t="str">
        <f t="shared" si="223"/>
        <v/>
      </c>
      <c r="C2452" s="2" t="str">
        <f t="shared" si="224"/>
        <v/>
      </c>
      <c r="D2452" s="2" t="str">
        <f>IF(ISNUMBER(A2452),COUNTIF(Calculations!B:B, A2452),"")</f>
        <v/>
      </c>
      <c r="E2452" s="2" t="str">
        <f>IF(ISNUMBER(A2452),COUNTIF(Calculations!A:A, A2452),"")</f>
        <v/>
      </c>
      <c r="F2452" s="12" t="str">
        <f t="shared" si="225"/>
        <v/>
      </c>
      <c r="G2452" s="12" t="str">
        <f t="shared" si="226"/>
        <v/>
      </c>
    </row>
    <row r="2453" spans="1:7" x14ac:dyDescent="0.25">
      <c r="A2453" s="8" t="str">
        <f t="shared" si="222"/>
        <v/>
      </c>
      <c r="B2453" s="2" t="str">
        <f t="shared" si="223"/>
        <v/>
      </c>
      <c r="C2453" s="2" t="str">
        <f t="shared" si="224"/>
        <v/>
      </c>
      <c r="D2453" s="2" t="str">
        <f>IF(ISNUMBER(A2453),COUNTIF(Calculations!B:B, A2453),"")</f>
        <v/>
      </c>
      <c r="E2453" s="2" t="str">
        <f>IF(ISNUMBER(A2453),COUNTIF(Calculations!A:A, A2453),"")</f>
        <v/>
      </c>
      <c r="F2453" s="12" t="str">
        <f t="shared" si="225"/>
        <v/>
      </c>
      <c r="G2453" s="12" t="str">
        <f t="shared" si="226"/>
        <v/>
      </c>
    </row>
    <row r="2454" spans="1:7" x14ac:dyDescent="0.25">
      <c r="A2454" s="8" t="str">
        <f t="shared" si="222"/>
        <v/>
      </c>
      <c r="B2454" s="2" t="str">
        <f t="shared" si="223"/>
        <v/>
      </c>
      <c r="C2454" s="2" t="str">
        <f t="shared" si="224"/>
        <v/>
      </c>
      <c r="D2454" s="2" t="str">
        <f>IF(ISNUMBER(A2454),COUNTIF(Calculations!B:B, A2454),"")</f>
        <v/>
      </c>
      <c r="E2454" s="2" t="str">
        <f>IF(ISNUMBER(A2454),COUNTIF(Calculations!A:A, A2454),"")</f>
        <v/>
      </c>
      <c r="F2454" s="12" t="str">
        <f t="shared" si="225"/>
        <v/>
      </c>
      <c r="G2454" s="12" t="str">
        <f t="shared" si="226"/>
        <v/>
      </c>
    </row>
    <row r="2455" spans="1:7" x14ac:dyDescent="0.25">
      <c r="A2455" s="8" t="str">
        <f t="shared" si="222"/>
        <v/>
      </c>
      <c r="B2455" s="2" t="str">
        <f t="shared" si="223"/>
        <v/>
      </c>
      <c r="C2455" s="2" t="str">
        <f t="shared" si="224"/>
        <v/>
      </c>
      <c r="D2455" s="2" t="str">
        <f>IF(ISNUMBER(A2455),COUNTIF(Calculations!B:B, A2455),"")</f>
        <v/>
      </c>
      <c r="E2455" s="2" t="str">
        <f>IF(ISNUMBER(A2455),COUNTIF(Calculations!A:A, A2455),"")</f>
        <v/>
      </c>
      <c r="F2455" s="12" t="str">
        <f t="shared" si="225"/>
        <v/>
      </c>
      <c r="G2455" s="12" t="str">
        <f t="shared" si="226"/>
        <v/>
      </c>
    </row>
    <row r="2456" spans="1:7" x14ac:dyDescent="0.25">
      <c r="A2456" s="8" t="str">
        <f t="shared" si="222"/>
        <v/>
      </c>
      <c r="B2456" s="2" t="str">
        <f t="shared" si="223"/>
        <v/>
      </c>
      <c r="C2456" s="2" t="str">
        <f t="shared" si="224"/>
        <v/>
      </c>
      <c r="D2456" s="2" t="str">
        <f>IF(ISNUMBER(A2456),COUNTIF(Calculations!B:B, A2456),"")</f>
        <v/>
      </c>
      <c r="E2456" s="2" t="str">
        <f>IF(ISNUMBER(A2456),COUNTIF(Calculations!A:A, A2456),"")</f>
        <v/>
      </c>
      <c r="F2456" s="12" t="str">
        <f t="shared" si="225"/>
        <v/>
      </c>
      <c r="G2456" s="12" t="str">
        <f t="shared" si="226"/>
        <v/>
      </c>
    </row>
    <row r="2457" spans="1:7" x14ac:dyDescent="0.25">
      <c r="A2457" s="8" t="str">
        <f t="shared" si="222"/>
        <v/>
      </c>
      <c r="B2457" s="2" t="str">
        <f t="shared" si="223"/>
        <v/>
      </c>
      <c r="C2457" s="2" t="str">
        <f t="shared" si="224"/>
        <v/>
      </c>
      <c r="D2457" s="2" t="str">
        <f>IF(ISNUMBER(A2457),COUNTIF(Calculations!B:B, A2457),"")</f>
        <v/>
      </c>
      <c r="E2457" s="2" t="str">
        <f>IF(ISNUMBER(A2457),COUNTIF(Calculations!A:A, A2457),"")</f>
        <v/>
      </c>
      <c r="F2457" s="12" t="str">
        <f t="shared" si="225"/>
        <v/>
      </c>
      <c r="G2457" s="12" t="str">
        <f t="shared" si="226"/>
        <v/>
      </c>
    </row>
    <row r="2458" spans="1:7" x14ac:dyDescent="0.25">
      <c r="A2458" s="8" t="str">
        <f t="shared" si="222"/>
        <v/>
      </c>
      <c r="B2458" s="2" t="str">
        <f t="shared" si="223"/>
        <v/>
      </c>
      <c r="C2458" s="2" t="str">
        <f t="shared" si="224"/>
        <v/>
      </c>
      <c r="D2458" s="2" t="str">
        <f>IF(ISNUMBER(A2458),COUNTIF(Calculations!B:B, A2458),"")</f>
        <v/>
      </c>
      <c r="E2458" s="2" t="str">
        <f>IF(ISNUMBER(A2458),COUNTIF(Calculations!A:A, A2458),"")</f>
        <v/>
      </c>
      <c r="F2458" s="12" t="str">
        <f t="shared" si="225"/>
        <v/>
      </c>
      <c r="G2458" s="12" t="str">
        <f t="shared" si="226"/>
        <v/>
      </c>
    </row>
    <row r="2459" spans="1:7" x14ac:dyDescent="0.25">
      <c r="A2459" s="8" t="str">
        <f t="shared" si="222"/>
        <v/>
      </c>
      <c r="B2459" s="2" t="str">
        <f t="shared" si="223"/>
        <v/>
      </c>
      <c r="C2459" s="2" t="str">
        <f t="shared" si="224"/>
        <v/>
      </c>
      <c r="D2459" s="2" t="str">
        <f>IF(ISNUMBER(A2459),COUNTIF(Calculations!B:B, A2459),"")</f>
        <v/>
      </c>
      <c r="E2459" s="2" t="str">
        <f>IF(ISNUMBER(A2459),COUNTIF(Calculations!A:A, A2459),"")</f>
        <v/>
      </c>
      <c r="F2459" s="12" t="str">
        <f t="shared" si="225"/>
        <v/>
      </c>
      <c r="G2459" s="12" t="str">
        <f t="shared" si="226"/>
        <v/>
      </c>
    </row>
    <row r="2460" spans="1:7" x14ac:dyDescent="0.25">
      <c r="A2460" s="8" t="str">
        <f t="shared" si="222"/>
        <v/>
      </c>
      <c r="B2460" s="2" t="str">
        <f t="shared" si="223"/>
        <v/>
      </c>
      <c r="C2460" s="2" t="str">
        <f t="shared" si="224"/>
        <v/>
      </c>
      <c r="D2460" s="2" t="str">
        <f>IF(ISNUMBER(A2460),COUNTIF(Calculations!B:B, A2460),"")</f>
        <v/>
      </c>
      <c r="E2460" s="2" t="str">
        <f>IF(ISNUMBER(A2460),COUNTIF(Calculations!A:A, A2460),"")</f>
        <v/>
      </c>
      <c r="F2460" s="12" t="str">
        <f t="shared" si="225"/>
        <v/>
      </c>
      <c r="G2460" s="12" t="str">
        <f t="shared" si="226"/>
        <v/>
      </c>
    </row>
    <row r="2461" spans="1:7" x14ac:dyDescent="0.25">
      <c r="A2461" s="8" t="str">
        <f t="shared" si="222"/>
        <v/>
      </c>
      <c r="B2461" s="2" t="str">
        <f t="shared" si="223"/>
        <v/>
      </c>
      <c r="C2461" s="2" t="str">
        <f t="shared" si="224"/>
        <v/>
      </c>
      <c r="D2461" s="2" t="str">
        <f>IF(ISNUMBER(A2461),COUNTIF(Calculations!B:B, A2461),"")</f>
        <v/>
      </c>
      <c r="E2461" s="2" t="str">
        <f>IF(ISNUMBER(A2461),COUNTIF(Calculations!A:A, A2461),"")</f>
        <v/>
      </c>
      <c r="F2461" s="12" t="str">
        <f t="shared" si="225"/>
        <v/>
      </c>
      <c r="G2461" s="12" t="str">
        <f t="shared" si="226"/>
        <v/>
      </c>
    </row>
    <row r="2462" spans="1:7" x14ac:dyDescent="0.25">
      <c r="A2462" s="8" t="str">
        <f t="shared" si="222"/>
        <v/>
      </c>
      <c r="B2462" s="2" t="str">
        <f t="shared" si="223"/>
        <v/>
      </c>
      <c r="C2462" s="2" t="str">
        <f t="shared" si="224"/>
        <v/>
      </c>
      <c r="D2462" s="2" t="str">
        <f>IF(ISNUMBER(A2462),COUNTIF(Calculations!B:B, A2462),"")</f>
        <v/>
      </c>
      <c r="E2462" s="2" t="str">
        <f>IF(ISNUMBER(A2462),COUNTIF(Calculations!A:A, A2462),"")</f>
        <v/>
      </c>
      <c r="F2462" s="12" t="str">
        <f t="shared" si="225"/>
        <v/>
      </c>
      <c r="G2462" s="12" t="str">
        <f t="shared" si="226"/>
        <v/>
      </c>
    </row>
    <row r="2463" spans="1:7" x14ac:dyDescent="0.25">
      <c r="A2463" s="8" t="str">
        <f t="shared" si="222"/>
        <v/>
      </c>
      <c r="B2463" s="2" t="str">
        <f t="shared" si="223"/>
        <v/>
      </c>
      <c r="C2463" s="2" t="str">
        <f t="shared" si="224"/>
        <v/>
      </c>
      <c r="D2463" s="2" t="str">
        <f>IF(ISNUMBER(A2463),COUNTIF(Calculations!B:B, A2463),"")</f>
        <v/>
      </c>
      <c r="E2463" s="2" t="str">
        <f>IF(ISNUMBER(A2463),COUNTIF(Calculations!A:A, A2463),"")</f>
        <v/>
      </c>
      <c r="F2463" s="12" t="str">
        <f t="shared" si="225"/>
        <v/>
      </c>
      <c r="G2463" s="12" t="str">
        <f t="shared" si="226"/>
        <v/>
      </c>
    </row>
    <row r="2464" spans="1:7" x14ac:dyDescent="0.25">
      <c r="A2464" s="8" t="str">
        <f t="shared" si="222"/>
        <v/>
      </c>
      <c r="B2464" s="2" t="str">
        <f t="shared" si="223"/>
        <v/>
      </c>
      <c r="C2464" s="2" t="str">
        <f t="shared" si="224"/>
        <v/>
      </c>
      <c r="D2464" s="2" t="str">
        <f>IF(ISNUMBER(A2464),COUNTIF(Calculations!B:B, A2464),"")</f>
        <v/>
      </c>
      <c r="E2464" s="2" t="str">
        <f>IF(ISNUMBER(A2464),COUNTIF(Calculations!A:A, A2464),"")</f>
        <v/>
      </c>
      <c r="F2464" s="12" t="str">
        <f t="shared" si="225"/>
        <v/>
      </c>
      <c r="G2464" s="12" t="str">
        <f t="shared" si="226"/>
        <v/>
      </c>
    </row>
    <row r="2465" spans="1:7" x14ac:dyDescent="0.25">
      <c r="A2465" s="8" t="str">
        <f t="shared" si="222"/>
        <v/>
      </c>
      <c r="B2465" s="2" t="str">
        <f t="shared" si="223"/>
        <v/>
      </c>
      <c r="C2465" s="2" t="str">
        <f t="shared" si="224"/>
        <v/>
      </c>
      <c r="D2465" s="2" t="str">
        <f>IF(ISNUMBER(A2465),COUNTIF(Calculations!B:B, A2465),"")</f>
        <v/>
      </c>
      <c r="E2465" s="2" t="str">
        <f>IF(ISNUMBER(A2465),COUNTIF(Calculations!A:A, A2465),"")</f>
        <v/>
      </c>
      <c r="F2465" s="12" t="str">
        <f t="shared" si="225"/>
        <v/>
      </c>
      <c r="G2465" s="12" t="str">
        <f t="shared" si="226"/>
        <v/>
      </c>
    </row>
    <row r="2466" spans="1:7" x14ac:dyDescent="0.25">
      <c r="A2466" s="8" t="str">
        <f t="shared" si="222"/>
        <v/>
      </c>
      <c r="B2466" s="2" t="str">
        <f t="shared" si="223"/>
        <v/>
      </c>
      <c r="C2466" s="2" t="str">
        <f t="shared" si="224"/>
        <v/>
      </c>
      <c r="D2466" s="2" t="str">
        <f>IF(ISNUMBER(A2466),COUNTIF(Calculations!B:B, A2466),"")</f>
        <v/>
      </c>
      <c r="E2466" s="2" t="str">
        <f>IF(ISNUMBER(A2466),COUNTIF(Calculations!A:A, A2466),"")</f>
        <v/>
      </c>
      <c r="F2466" s="12" t="str">
        <f t="shared" si="225"/>
        <v/>
      </c>
      <c r="G2466" s="12" t="str">
        <f t="shared" si="226"/>
        <v/>
      </c>
    </row>
    <row r="2467" spans="1:7" x14ac:dyDescent="0.25">
      <c r="A2467" s="8" t="str">
        <f t="shared" si="222"/>
        <v/>
      </c>
      <c r="B2467" s="2" t="str">
        <f t="shared" si="223"/>
        <v/>
      </c>
      <c r="C2467" s="2" t="str">
        <f t="shared" si="224"/>
        <v/>
      </c>
      <c r="D2467" s="2" t="str">
        <f>IF(ISNUMBER(A2467),COUNTIF(Calculations!B:B, A2467),"")</f>
        <v/>
      </c>
      <c r="E2467" s="2" t="str">
        <f>IF(ISNUMBER(A2467),COUNTIF(Calculations!A:A, A2467),"")</f>
        <v/>
      </c>
      <c r="F2467" s="12" t="str">
        <f t="shared" si="225"/>
        <v/>
      </c>
      <c r="G2467" s="12" t="str">
        <f t="shared" si="226"/>
        <v/>
      </c>
    </row>
    <row r="2468" spans="1:7" x14ac:dyDescent="0.25">
      <c r="A2468" s="8" t="str">
        <f t="shared" ref="A2468:A2531" si="227">IF(ISNUMBER(A2467),IF(A2467+1&lt;=MAX(IndirectStartDates,IndirectCompletedDates),A2467+1,""),"")</f>
        <v/>
      </c>
      <c r="B2468" s="2" t="str">
        <f t="shared" ref="B2468:B2531" si="228">IF(ISNUMBER(A2468),YEAR(A2468)&amp;"-"&amp;TEXT(WEEKNUM(A2468),"00"),"")</f>
        <v/>
      </c>
      <c r="C2468" s="2" t="str">
        <f t="shared" ref="C2468:C2531" si="229">IF(ISNUMBER(A2468),COUNTIFS(IndirectStartDates,"&lt;="&amp;A2468,IndirectCompletedDates,"&gt;"&amp;A2468) + COUNTIFS(IndirectStartDates,"&lt;="&amp;A2468,IndirectCompletedDates,""),"")</f>
        <v/>
      </c>
      <c r="D2468" s="2" t="str">
        <f>IF(ISNUMBER(A2468),COUNTIF(Calculations!B:B, A2468),"")</f>
        <v/>
      </c>
      <c r="E2468" s="2" t="str">
        <f>IF(ISNUMBER(A2468),COUNTIF(Calculations!A:A, A2468),"")</f>
        <v/>
      </c>
      <c r="F2468" s="12" t="str">
        <f t="shared" ref="F2468:F2531" si="230">IF(ISNUMBER(A2468),F2467 + D2468,"")</f>
        <v/>
      </c>
      <c r="G2468" s="12" t="str">
        <f t="shared" ref="G2468:G2531" si="231">IF(ISNUMBER(A2468),G2467 + E2468,"")</f>
        <v/>
      </c>
    </row>
    <row r="2469" spans="1:7" x14ac:dyDescent="0.25">
      <c r="A2469" s="8" t="str">
        <f t="shared" si="227"/>
        <v/>
      </c>
      <c r="B2469" s="2" t="str">
        <f t="shared" si="228"/>
        <v/>
      </c>
      <c r="C2469" s="2" t="str">
        <f t="shared" si="229"/>
        <v/>
      </c>
      <c r="D2469" s="2" t="str">
        <f>IF(ISNUMBER(A2469),COUNTIF(Calculations!B:B, A2469),"")</f>
        <v/>
      </c>
      <c r="E2469" s="2" t="str">
        <f>IF(ISNUMBER(A2469),COUNTIF(Calculations!A:A, A2469),"")</f>
        <v/>
      </c>
      <c r="F2469" s="12" t="str">
        <f t="shared" si="230"/>
        <v/>
      </c>
      <c r="G2469" s="12" t="str">
        <f t="shared" si="231"/>
        <v/>
      </c>
    </row>
    <row r="2470" spans="1:7" x14ac:dyDescent="0.25">
      <c r="A2470" s="8" t="str">
        <f t="shared" si="227"/>
        <v/>
      </c>
      <c r="B2470" s="2" t="str">
        <f t="shared" si="228"/>
        <v/>
      </c>
      <c r="C2470" s="2" t="str">
        <f t="shared" si="229"/>
        <v/>
      </c>
      <c r="D2470" s="2" t="str">
        <f>IF(ISNUMBER(A2470),COUNTIF(Calculations!B:B, A2470),"")</f>
        <v/>
      </c>
      <c r="E2470" s="2" t="str">
        <f>IF(ISNUMBER(A2470),COUNTIF(Calculations!A:A, A2470),"")</f>
        <v/>
      </c>
      <c r="F2470" s="12" t="str">
        <f t="shared" si="230"/>
        <v/>
      </c>
      <c r="G2470" s="12" t="str">
        <f t="shared" si="231"/>
        <v/>
      </c>
    </row>
    <row r="2471" spans="1:7" x14ac:dyDescent="0.25">
      <c r="A2471" s="8" t="str">
        <f t="shared" si="227"/>
        <v/>
      </c>
      <c r="B2471" s="2" t="str">
        <f t="shared" si="228"/>
        <v/>
      </c>
      <c r="C2471" s="2" t="str">
        <f t="shared" si="229"/>
        <v/>
      </c>
      <c r="D2471" s="2" t="str">
        <f>IF(ISNUMBER(A2471),COUNTIF(Calculations!B:B, A2471),"")</f>
        <v/>
      </c>
      <c r="E2471" s="2" t="str">
        <f>IF(ISNUMBER(A2471),COUNTIF(Calculations!A:A, A2471),"")</f>
        <v/>
      </c>
      <c r="F2471" s="12" t="str">
        <f t="shared" si="230"/>
        <v/>
      </c>
      <c r="G2471" s="12" t="str">
        <f t="shared" si="231"/>
        <v/>
      </c>
    </row>
    <row r="2472" spans="1:7" x14ac:dyDescent="0.25">
      <c r="A2472" s="8" t="str">
        <f t="shared" si="227"/>
        <v/>
      </c>
      <c r="B2472" s="2" t="str">
        <f t="shared" si="228"/>
        <v/>
      </c>
      <c r="C2472" s="2" t="str">
        <f t="shared" si="229"/>
        <v/>
      </c>
      <c r="D2472" s="2" t="str">
        <f>IF(ISNUMBER(A2472),COUNTIF(Calculations!B:B, A2472),"")</f>
        <v/>
      </c>
      <c r="E2472" s="2" t="str">
        <f>IF(ISNUMBER(A2472),COUNTIF(Calculations!A:A, A2472),"")</f>
        <v/>
      </c>
      <c r="F2472" s="12" t="str">
        <f t="shared" si="230"/>
        <v/>
      </c>
      <c r="G2472" s="12" t="str">
        <f t="shared" si="231"/>
        <v/>
      </c>
    </row>
    <row r="2473" spans="1:7" x14ac:dyDescent="0.25">
      <c r="A2473" s="8" t="str">
        <f t="shared" si="227"/>
        <v/>
      </c>
      <c r="B2473" s="2" t="str">
        <f t="shared" si="228"/>
        <v/>
      </c>
      <c r="C2473" s="2" t="str">
        <f t="shared" si="229"/>
        <v/>
      </c>
      <c r="D2473" s="2" t="str">
        <f>IF(ISNUMBER(A2473),COUNTIF(Calculations!B:B, A2473),"")</f>
        <v/>
      </c>
      <c r="E2473" s="2" t="str">
        <f>IF(ISNUMBER(A2473),COUNTIF(Calculations!A:A, A2473),"")</f>
        <v/>
      </c>
      <c r="F2473" s="12" t="str">
        <f t="shared" si="230"/>
        <v/>
      </c>
      <c r="G2473" s="12" t="str">
        <f t="shared" si="231"/>
        <v/>
      </c>
    </row>
    <row r="2474" spans="1:7" x14ac:dyDescent="0.25">
      <c r="A2474" s="8" t="str">
        <f t="shared" si="227"/>
        <v/>
      </c>
      <c r="B2474" s="2" t="str">
        <f t="shared" si="228"/>
        <v/>
      </c>
      <c r="C2474" s="2" t="str">
        <f t="shared" si="229"/>
        <v/>
      </c>
      <c r="D2474" s="2" t="str">
        <f>IF(ISNUMBER(A2474),COUNTIF(Calculations!B:B, A2474),"")</f>
        <v/>
      </c>
      <c r="E2474" s="2" t="str">
        <f>IF(ISNUMBER(A2474),COUNTIF(Calculations!A:A, A2474),"")</f>
        <v/>
      </c>
      <c r="F2474" s="12" t="str">
        <f t="shared" si="230"/>
        <v/>
      </c>
      <c r="G2474" s="12" t="str">
        <f t="shared" si="231"/>
        <v/>
      </c>
    </row>
    <row r="2475" spans="1:7" x14ac:dyDescent="0.25">
      <c r="A2475" s="8" t="str">
        <f t="shared" si="227"/>
        <v/>
      </c>
      <c r="B2475" s="2" t="str">
        <f t="shared" si="228"/>
        <v/>
      </c>
      <c r="C2475" s="2" t="str">
        <f t="shared" si="229"/>
        <v/>
      </c>
      <c r="D2475" s="2" t="str">
        <f>IF(ISNUMBER(A2475),COUNTIF(Calculations!B:B, A2475),"")</f>
        <v/>
      </c>
      <c r="E2475" s="2" t="str">
        <f>IF(ISNUMBER(A2475),COUNTIF(Calculations!A:A, A2475),"")</f>
        <v/>
      </c>
      <c r="F2475" s="12" t="str">
        <f t="shared" si="230"/>
        <v/>
      </c>
      <c r="G2475" s="12" t="str">
        <f t="shared" si="231"/>
        <v/>
      </c>
    </row>
    <row r="2476" spans="1:7" x14ac:dyDescent="0.25">
      <c r="A2476" s="8" t="str">
        <f t="shared" si="227"/>
        <v/>
      </c>
      <c r="B2476" s="2" t="str">
        <f t="shared" si="228"/>
        <v/>
      </c>
      <c r="C2476" s="2" t="str">
        <f t="shared" si="229"/>
        <v/>
      </c>
      <c r="D2476" s="2" t="str">
        <f>IF(ISNUMBER(A2476),COUNTIF(Calculations!B:B, A2476),"")</f>
        <v/>
      </c>
      <c r="E2476" s="2" t="str">
        <f>IF(ISNUMBER(A2476),COUNTIF(Calculations!A:A, A2476),"")</f>
        <v/>
      </c>
      <c r="F2476" s="12" t="str">
        <f t="shared" si="230"/>
        <v/>
      </c>
      <c r="G2476" s="12" t="str">
        <f t="shared" si="231"/>
        <v/>
      </c>
    </row>
    <row r="2477" spans="1:7" x14ac:dyDescent="0.25">
      <c r="A2477" s="8" t="str">
        <f t="shared" si="227"/>
        <v/>
      </c>
      <c r="B2477" s="2" t="str">
        <f t="shared" si="228"/>
        <v/>
      </c>
      <c r="C2477" s="2" t="str">
        <f t="shared" si="229"/>
        <v/>
      </c>
      <c r="D2477" s="2" t="str">
        <f>IF(ISNUMBER(A2477),COUNTIF(Calculations!B:B, A2477),"")</f>
        <v/>
      </c>
      <c r="E2477" s="2" t="str">
        <f>IF(ISNUMBER(A2477),COUNTIF(Calculations!A:A, A2477),"")</f>
        <v/>
      </c>
      <c r="F2477" s="12" t="str">
        <f t="shared" si="230"/>
        <v/>
      </c>
      <c r="G2477" s="12" t="str">
        <f t="shared" si="231"/>
        <v/>
      </c>
    </row>
    <row r="2478" spans="1:7" x14ac:dyDescent="0.25">
      <c r="A2478" s="8" t="str">
        <f t="shared" si="227"/>
        <v/>
      </c>
      <c r="B2478" s="2" t="str">
        <f t="shared" si="228"/>
        <v/>
      </c>
      <c r="C2478" s="2" t="str">
        <f t="shared" si="229"/>
        <v/>
      </c>
      <c r="D2478" s="2" t="str">
        <f>IF(ISNUMBER(A2478),COUNTIF(Calculations!B:B, A2478),"")</f>
        <v/>
      </c>
      <c r="E2478" s="2" t="str">
        <f>IF(ISNUMBER(A2478),COUNTIF(Calculations!A:A, A2478),"")</f>
        <v/>
      </c>
      <c r="F2478" s="12" t="str">
        <f t="shared" si="230"/>
        <v/>
      </c>
      <c r="G2478" s="12" t="str">
        <f t="shared" si="231"/>
        <v/>
      </c>
    </row>
    <row r="2479" spans="1:7" x14ac:dyDescent="0.25">
      <c r="A2479" s="8" t="str">
        <f t="shared" si="227"/>
        <v/>
      </c>
      <c r="B2479" s="2" t="str">
        <f t="shared" si="228"/>
        <v/>
      </c>
      <c r="C2479" s="2" t="str">
        <f t="shared" si="229"/>
        <v/>
      </c>
      <c r="D2479" s="2" t="str">
        <f>IF(ISNUMBER(A2479),COUNTIF(Calculations!B:B, A2479),"")</f>
        <v/>
      </c>
      <c r="E2479" s="2" t="str">
        <f>IF(ISNUMBER(A2479),COUNTIF(Calculations!A:A, A2479),"")</f>
        <v/>
      </c>
      <c r="F2479" s="12" t="str">
        <f t="shared" si="230"/>
        <v/>
      </c>
      <c r="G2479" s="12" t="str">
        <f t="shared" si="231"/>
        <v/>
      </c>
    </row>
    <row r="2480" spans="1:7" x14ac:dyDescent="0.25">
      <c r="A2480" s="8" t="str">
        <f t="shared" si="227"/>
        <v/>
      </c>
      <c r="B2480" s="2" t="str">
        <f t="shared" si="228"/>
        <v/>
      </c>
      <c r="C2480" s="2" t="str">
        <f t="shared" si="229"/>
        <v/>
      </c>
      <c r="D2480" s="2" t="str">
        <f>IF(ISNUMBER(A2480),COUNTIF(Calculations!B:B, A2480),"")</f>
        <v/>
      </c>
      <c r="E2480" s="2" t="str">
        <f>IF(ISNUMBER(A2480),COUNTIF(Calculations!A:A, A2480),"")</f>
        <v/>
      </c>
      <c r="F2480" s="12" t="str">
        <f t="shared" si="230"/>
        <v/>
      </c>
      <c r="G2480" s="12" t="str">
        <f t="shared" si="231"/>
        <v/>
      </c>
    </row>
    <row r="2481" spans="1:7" x14ac:dyDescent="0.25">
      <c r="A2481" s="8" t="str">
        <f t="shared" si="227"/>
        <v/>
      </c>
      <c r="B2481" s="2" t="str">
        <f t="shared" si="228"/>
        <v/>
      </c>
      <c r="C2481" s="2" t="str">
        <f t="shared" si="229"/>
        <v/>
      </c>
      <c r="D2481" s="2" t="str">
        <f>IF(ISNUMBER(A2481),COUNTIF(Calculations!B:B, A2481),"")</f>
        <v/>
      </c>
      <c r="E2481" s="2" t="str">
        <f>IF(ISNUMBER(A2481),COUNTIF(Calculations!A:A, A2481),"")</f>
        <v/>
      </c>
      <c r="F2481" s="12" t="str">
        <f t="shared" si="230"/>
        <v/>
      </c>
      <c r="G2481" s="12" t="str">
        <f t="shared" si="231"/>
        <v/>
      </c>
    </row>
    <row r="2482" spans="1:7" x14ac:dyDescent="0.25">
      <c r="A2482" s="8" t="str">
        <f t="shared" si="227"/>
        <v/>
      </c>
      <c r="B2482" s="2" t="str">
        <f t="shared" si="228"/>
        <v/>
      </c>
      <c r="C2482" s="2" t="str">
        <f t="shared" si="229"/>
        <v/>
      </c>
      <c r="D2482" s="2" t="str">
        <f>IF(ISNUMBER(A2482),COUNTIF(Calculations!B:B, A2482),"")</f>
        <v/>
      </c>
      <c r="E2482" s="2" t="str">
        <f>IF(ISNUMBER(A2482),COUNTIF(Calculations!A:A, A2482),"")</f>
        <v/>
      </c>
      <c r="F2482" s="12" t="str">
        <f t="shared" si="230"/>
        <v/>
      </c>
      <c r="G2482" s="12" t="str">
        <f t="shared" si="231"/>
        <v/>
      </c>
    </row>
    <row r="2483" spans="1:7" x14ac:dyDescent="0.25">
      <c r="A2483" s="8" t="str">
        <f t="shared" si="227"/>
        <v/>
      </c>
      <c r="B2483" s="2" t="str">
        <f t="shared" si="228"/>
        <v/>
      </c>
      <c r="C2483" s="2" t="str">
        <f t="shared" si="229"/>
        <v/>
      </c>
      <c r="D2483" s="2" t="str">
        <f>IF(ISNUMBER(A2483),COUNTIF(Calculations!B:B, A2483),"")</f>
        <v/>
      </c>
      <c r="E2483" s="2" t="str">
        <f>IF(ISNUMBER(A2483),COUNTIF(Calculations!A:A, A2483),"")</f>
        <v/>
      </c>
      <c r="F2483" s="12" t="str">
        <f t="shared" si="230"/>
        <v/>
      </c>
      <c r="G2483" s="12" t="str">
        <f t="shared" si="231"/>
        <v/>
      </c>
    </row>
    <row r="2484" spans="1:7" x14ac:dyDescent="0.25">
      <c r="A2484" s="8" t="str">
        <f t="shared" si="227"/>
        <v/>
      </c>
      <c r="B2484" s="2" t="str">
        <f t="shared" si="228"/>
        <v/>
      </c>
      <c r="C2484" s="2" t="str">
        <f t="shared" si="229"/>
        <v/>
      </c>
      <c r="D2484" s="2" t="str">
        <f>IF(ISNUMBER(A2484),COUNTIF(Calculations!B:B, A2484),"")</f>
        <v/>
      </c>
      <c r="E2484" s="2" t="str">
        <f>IF(ISNUMBER(A2484),COUNTIF(Calculations!A:A, A2484),"")</f>
        <v/>
      </c>
      <c r="F2484" s="12" t="str">
        <f t="shared" si="230"/>
        <v/>
      </c>
      <c r="G2484" s="12" t="str">
        <f t="shared" si="231"/>
        <v/>
      </c>
    </row>
    <row r="2485" spans="1:7" x14ac:dyDescent="0.25">
      <c r="A2485" s="8" t="str">
        <f t="shared" si="227"/>
        <v/>
      </c>
      <c r="B2485" s="2" t="str">
        <f t="shared" si="228"/>
        <v/>
      </c>
      <c r="C2485" s="2" t="str">
        <f t="shared" si="229"/>
        <v/>
      </c>
      <c r="D2485" s="2" t="str">
        <f>IF(ISNUMBER(A2485),COUNTIF(Calculations!B:B, A2485),"")</f>
        <v/>
      </c>
      <c r="E2485" s="2" t="str">
        <f>IF(ISNUMBER(A2485),COUNTIF(Calculations!A:A, A2485),"")</f>
        <v/>
      </c>
      <c r="F2485" s="12" t="str">
        <f t="shared" si="230"/>
        <v/>
      </c>
      <c r="G2485" s="12" t="str">
        <f t="shared" si="231"/>
        <v/>
      </c>
    </row>
    <row r="2486" spans="1:7" x14ac:dyDescent="0.25">
      <c r="A2486" s="8" t="str">
        <f t="shared" si="227"/>
        <v/>
      </c>
      <c r="B2486" s="2" t="str">
        <f t="shared" si="228"/>
        <v/>
      </c>
      <c r="C2486" s="2" t="str">
        <f t="shared" si="229"/>
        <v/>
      </c>
      <c r="D2486" s="2" t="str">
        <f>IF(ISNUMBER(A2486),COUNTIF(Calculations!B:B, A2486),"")</f>
        <v/>
      </c>
      <c r="E2486" s="2" t="str">
        <f>IF(ISNUMBER(A2486),COUNTIF(Calculations!A:A, A2486),"")</f>
        <v/>
      </c>
      <c r="F2486" s="12" t="str">
        <f t="shared" si="230"/>
        <v/>
      </c>
      <c r="G2486" s="12" t="str">
        <f t="shared" si="231"/>
        <v/>
      </c>
    </row>
    <row r="2487" spans="1:7" x14ac:dyDescent="0.25">
      <c r="A2487" s="8" t="str">
        <f t="shared" si="227"/>
        <v/>
      </c>
      <c r="B2487" s="2" t="str">
        <f t="shared" si="228"/>
        <v/>
      </c>
      <c r="C2487" s="2" t="str">
        <f t="shared" si="229"/>
        <v/>
      </c>
      <c r="D2487" s="2" t="str">
        <f>IF(ISNUMBER(A2487),COUNTIF(Calculations!B:B, A2487),"")</f>
        <v/>
      </c>
      <c r="E2487" s="2" t="str">
        <f>IF(ISNUMBER(A2487),COUNTIF(Calculations!A:A, A2487),"")</f>
        <v/>
      </c>
      <c r="F2487" s="12" t="str">
        <f t="shared" si="230"/>
        <v/>
      </c>
      <c r="G2487" s="12" t="str">
        <f t="shared" si="231"/>
        <v/>
      </c>
    </row>
    <row r="2488" spans="1:7" x14ac:dyDescent="0.25">
      <c r="A2488" s="8" t="str">
        <f t="shared" si="227"/>
        <v/>
      </c>
      <c r="B2488" s="2" t="str">
        <f t="shared" si="228"/>
        <v/>
      </c>
      <c r="C2488" s="2" t="str">
        <f t="shared" si="229"/>
        <v/>
      </c>
      <c r="D2488" s="2" t="str">
        <f>IF(ISNUMBER(A2488),COUNTIF(Calculations!B:B, A2488),"")</f>
        <v/>
      </c>
      <c r="E2488" s="2" t="str">
        <f>IF(ISNUMBER(A2488),COUNTIF(Calculations!A:A, A2488),"")</f>
        <v/>
      </c>
      <c r="F2488" s="12" t="str">
        <f t="shared" si="230"/>
        <v/>
      </c>
      <c r="G2488" s="12" t="str">
        <f t="shared" si="231"/>
        <v/>
      </c>
    </row>
    <row r="2489" spans="1:7" x14ac:dyDescent="0.25">
      <c r="A2489" s="8" t="str">
        <f t="shared" si="227"/>
        <v/>
      </c>
      <c r="B2489" s="2" t="str">
        <f t="shared" si="228"/>
        <v/>
      </c>
      <c r="C2489" s="2" t="str">
        <f t="shared" si="229"/>
        <v/>
      </c>
      <c r="D2489" s="2" t="str">
        <f>IF(ISNUMBER(A2489),COUNTIF(Calculations!B:B, A2489),"")</f>
        <v/>
      </c>
      <c r="E2489" s="2" t="str">
        <f>IF(ISNUMBER(A2489),COUNTIF(Calculations!A:A, A2489),"")</f>
        <v/>
      </c>
      <c r="F2489" s="12" t="str">
        <f t="shared" si="230"/>
        <v/>
      </c>
      <c r="G2489" s="12" t="str">
        <f t="shared" si="231"/>
        <v/>
      </c>
    </row>
    <row r="2490" spans="1:7" x14ac:dyDescent="0.25">
      <c r="A2490" s="8" t="str">
        <f t="shared" si="227"/>
        <v/>
      </c>
      <c r="B2490" s="2" t="str">
        <f t="shared" si="228"/>
        <v/>
      </c>
      <c r="C2490" s="2" t="str">
        <f t="shared" si="229"/>
        <v/>
      </c>
      <c r="D2490" s="2" t="str">
        <f>IF(ISNUMBER(A2490),COUNTIF(Calculations!B:B, A2490),"")</f>
        <v/>
      </c>
      <c r="E2490" s="2" t="str">
        <f>IF(ISNUMBER(A2490),COUNTIF(Calculations!A:A, A2490),"")</f>
        <v/>
      </c>
      <c r="F2490" s="12" t="str">
        <f t="shared" si="230"/>
        <v/>
      </c>
      <c r="G2490" s="12" t="str">
        <f t="shared" si="231"/>
        <v/>
      </c>
    </row>
    <row r="2491" spans="1:7" x14ac:dyDescent="0.25">
      <c r="A2491" s="8" t="str">
        <f t="shared" si="227"/>
        <v/>
      </c>
      <c r="B2491" s="2" t="str">
        <f t="shared" si="228"/>
        <v/>
      </c>
      <c r="C2491" s="2" t="str">
        <f t="shared" si="229"/>
        <v/>
      </c>
      <c r="D2491" s="2" t="str">
        <f>IF(ISNUMBER(A2491),COUNTIF(Calculations!B:B, A2491),"")</f>
        <v/>
      </c>
      <c r="E2491" s="2" t="str">
        <f>IF(ISNUMBER(A2491),COUNTIF(Calculations!A:A, A2491),"")</f>
        <v/>
      </c>
      <c r="F2491" s="12" t="str">
        <f t="shared" si="230"/>
        <v/>
      </c>
      <c r="G2491" s="12" t="str">
        <f t="shared" si="231"/>
        <v/>
      </c>
    </row>
    <row r="2492" spans="1:7" x14ac:dyDescent="0.25">
      <c r="A2492" s="8" t="str">
        <f t="shared" si="227"/>
        <v/>
      </c>
      <c r="B2492" s="2" t="str">
        <f t="shared" si="228"/>
        <v/>
      </c>
      <c r="C2492" s="2" t="str">
        <f t="shared" si="229"/>
        <v/>
      </c>
      <c r="D2492" s="2" t="str">
        <f>IF(ISNUMBER(A2492),COUNTIF(Calculations!B:B, A2492),"")</f>
        <v/>
      </c>
      <c r="E2492" s="2" t="str">
        <f>IF(ISNUMBER(A2492),COUNTIF(Calculations!A:A, A2492),"")</f>
        <v/>
      </c>
      <c r="F2492" s="12" t="str">
        <f t="shared" si="230"/>
        <v/>
      </c>
      <c r="G2492" s="12" t="str">
        <f t="shared" si="231"/>
        <v/>
      </c>
    </row>
    <row r="2493" spans="1:7" x14ac:dyDescent="0.25">
      <c r="A2493" s="8" t="str">
        <f t="shared" si="227"/>
        <v/>
      </c>
      <c r="B2493" s="2" t="str">
        <f t="shared" si="228"/>
        <v/>
      </c>
      <c r="C2493" s="2" t="str">
        <f t="shared" si="229"/>
        <v/>
      </c>
      <c r="D2493" s="2" t="str">
        <f>IF(ISNUMBER(A2493),COUNTIF(Calculations!B:B, A2493),"")</f>
        <v/>
      </c>
      <c r="E2493" s="2" t="str">
        <f>IF(ISNUMBER(A2493),COUNTIF(Calculations!A:A, A2493),"")</f>
        <v/>
      </c>
      <c r="F2493" s="12" t="str">
        <f t="shared" si="230"/>
        <v/>
      </c>
      <c r="G2493" s="12" t="str">
        <f t="shared" si="231"/>
        <v/>
      </c>
    </row>
    <row r="2494" spans="1:7" x14ac:dyDescent="0.25">
      <c r="A2494" s="8" t="str">
        <f t="shared" si="227"/>
        <v/>
      </c>
      <c r="B2494" s="2" t="str">
        <f t="shared" si="228"/>
        <v/>
      </c>
      <c r="C2494" s="2" t="str">
        <f t="shared" si="229"/>
        <v/>
      </c>
      <c r="D2494" s="2" t="str">
        <f>IF(ISNUMBER(A2494),COUNTIF(Calculations!B:B, A2494),"")</f>
        <v/>
      </c>
      <c r="E2494" s="2" t="str">
        <f>IF(ISNUMBER(A2494),COUNTIF(Calculations!A:A, A2494),"")</f>
        <v/>
      </c>
      <c r="F2494" s="12" t="str">
        <f t="shared" si="230"/>
        <v/>
      </c>
      <c r="G2494" s="12" t="str">
        <f t="shared" si="231"/>
        <v/>
      </c>
    </row>
    <row r="2495" spans="1:7" x14ac:dyDescent="0.25">
      <c r="A2495" s="8" t="str">
        <f t="shared" si="227"/>
        <v/>
      </c>
      <c r="B2495" s="2" t="str">
        <f t="shared" si="228"/>
        <v/>
      </c>
      <c r="C2495" s="2" t="str">
        <f t="shared" si="229"/>
        <v/>
      </c>
      <c r="D2495" s="2" t="str">
        <f>IF(ISNUMBER(A2495),COUNTIF(Calculations!B:B, A2495),"")</f>
        <v/>
      </c>
      <c r="E2495" s="2" t="str">
        <f>IF(ISNUMBER(A2495),COUNTIF(Calculations!A:A, A2495),"")</f>
        <v/>
      </c>
      <c r="F2495" s="12" t="str">
        <f t="shared" si="230"/>
        <v/>
      </c>
      <c r="G2495" s="12" t="str">
        <f t="shared" si="231"/>
        <v/>
      </c>
    </row>
    <row r="2496" spans="1:7" x14ac:dyDescent="0.25">
      <c r="A2496" s="8" t="str">
        <f t="shared" si="227"/>
        <v/>
      </c>
      <c r="B2496" s="2" t="str">
        <f t="shared" si="228"/>
        <v/>
      </c>
      <c r="C2496" s="2" t="str">
        <f t="shared" si="229"/>
        <v/>
      </c>
      <c r="D2496" s="2" t="str">
        <f>IF(ISNUMBER(A2496),COUNTIF(Calculations!B:B, A2496),"")</f>
        <v/>
      </c>
      <c r="E2496" s="2" t="str">
        <f>IF(ISNUMBER(A2496),COUNTIF(Calculations!A:A, A2496),"")</f>
        <v/>
      </c>
      <c r="F2496" s="12" t="str">
        <f t="shared" si="230"/>
        <v/>
      </c>
      <c r="G2496" s="12" t="str">
        <f t="shared" si="231"/>
        <v/>
      </c>
    </row>
    <row r="2497" spans="1:7" x14ac:dyDescent="0.25">
      <c r="A2497" s="8" t="str">
        <f t="shared" si="227"/>
        <v/>
      </c>
      <c r="B2497" s="2" t="str">
        <f t="shared" si="228"/>
        <v/>
      </c>
      <c r="C2497" s="2" t="str">
        <f t="shared" si="229"/>
        <v/>
      </c>
      <c r="D2497" s="2" t="str">
        <f>IF(ISNUMBER(A2497),COUNTIF(Calculations!B:B, A2497),"")</f>
        <v/>
      </c>
      <c r="E2497" s="2" t="str">
        <f>IF(ISNUMBER(A2497),COUNTIF(Calculations!A:A, A2497),"")</f>
        <v/>
      </c>
      <c r="F2497" s="12" t="str">
        <f t="shared" si="230"/>
        <v/>
      </c>
      <c r="G2497" s="12" t="str">
        <f t="shared" si="231"/>
        <v/>
      </c>
    </row>
    <row r="2498" spans="1:7" x14ac:dyDescent="0.25">
      <c r="A2498" s="8" t="str">
        <f t="shared" si="227"/>
        <v/>
      </c>
      <c r="B2498" s="2" t="str">
        <f t="shared" si="228"/>
        <v/>
      </c>
      <c r="C2498" s="2" t="str">
        <f t="shared" si="229"/>
        <v/>
      </c>
      <c r="D2498" s="2" t="str">
        <f>IF(ISNUMBER(A2498),COUNTIF(Calculations!B:B, A2498),"")</f>
        <v/>
      </c>
      <c r="E2498" s="2" t="str">
        <f>IF(ISNUMBER(A2498),COUNTIF(Calculations!A:A, A2498),"")</f>
        <v/>
      </c>
      <c r="F2498" s="12" t="str">
        <f t="shared" si="230"/>
        <v/>
      </c>
      <c r="G2498" s="12" t="str">
        <f t="shared" si="231"/>
        <v/>
      </c>
    </row>
    <row r="2499" spans="1:7" x14ac:dyDescent="0.25">
      <c r="A2499" s="8" t="str">
        <f t="shared" si="227"/>
        <v/>
      </c>
      <c r="B2499" s="2" t="str">
        <f t="shared" si="228"/>
        <v/>
      </c>
      <c r="C2499" s="2" t="str">
        <f t="shared" si="229"/>
        <v/>
      </c>
      <c r="D2499" s="2" t="str">
        <f>IF(ISNUMBER(A2499),COUNTIF(Calculations!B:B, A2499),"")</f>
        <v/>
      </c>
      <c r="E2499" s="2" t="str">
        <f>IF(ISNUMBER(A2499),COUNTIF(Calculations!A:A, A2499),"")</f>
        <v/>
      </c>
      <c r="F2499" s="12" t="str">
        <f t="shared" si="230"/>
        <v/>
      </c>
      <c r="G2499" s="12" t="str">
        <f t="shared" si="231"/>
        <v/>
      </c>
    </row>
    <row r="2500" spans="1:7" x14ac:dyDescent="0.25">
      <c r="A2500" s="8" t="str">
        <f t="shared" si="227"/>
        <v/>
      </c>
      <c r="B2500" s="2" t="str">
        <f t="shared" si="228"/>
        <v/>
      </c>
      <c r="C2500" s="2" t="str">
        <f t="shared" si="229"/>
        <v/>
      </c>
      <c r="D2500" s="2" t="str">
        <f>IF(ISNUMBER(A2500),COUNTIF(Calculations!B:B, A2500),"")</f>
        <v/>
      </c>
      <c r="E2500" s="2" t="str">
        <f>IF(ISNUMBER(A2500),COUNTIF(Calculations!A:A, A2500),"")</f>
        <v/>
      </c>
      <c r="F2500" s="12" t="str">
        <f t="shared" si="230"/>
        <v/>
      </c>
      <c r="G2500" s="12" t="str">
        <f t="shared" si="231"/>
        <v/>
      </c>
    </row>
    <row r="2501" spans="1:7" x14ac:dyDescent="0.25">
      <c r="A2501" s="8" t="str">
        <f t="shared" si="227"/>
        <v/>
      </c>
      <c r="B2501" s="2" t="str">
        <f t="shared" si="228"/>
        <v/>
      </c>
      <c r="C2501" s="2" t="str">
        <f t="shared" si="229"/>
        <v/>
      </c>
      <c r="D2501" s="2" t="str">
        <f>IF(ISNUMBER(A2501),COUNTIF(Calculations!B:B, A2501),"")</f>
        <v/>
      </c>
      <c r="E2501" s="2" t="str">
        <f>IF(ISNUMBER(A2501),COUNTIF(Calculations!A:A, A2501),"")</f>
        <v/>
      </c>
      <c r="F2501" s="12" t="str">
        <f t="shared" si="230"/>
        <v/>
      </c>
      <c r="G2501" s="12" t="str">
        <f t="shared" si="231"/>
        <v/>
      </c>
    </row>
    <row r="2502" spans="1:7" x14ac:dyDescent="0.25">
      <c r="A2502" s="8" t="str">
        <f t="shared" si="227"/>
        <v/>
      </c>
      <c r="B2502" s="2" t="str">
        <f t="shared" si="228"/>
        <v/>
      </c>
      <c r="C2502" s="2" t="str">
        <f t="shared" si="229"/>
        <v/>
      </c>
      <c r="D2502" s="2" t="str">
        <f>IF(ISNUMBER(A2502),COUNTIF(Calculations!B:B, A2502),"")</f>
        <v/>
      </c>
      <c r="E2502" s="2" t="str">
        <f>IF(ISNUMBER(A2502),COUNTIF(Calculations!A:A, A2502),"")</f>
        <v/>
      </c>
      <c r="F2502" s="12" t="str">
        <f t="shared" si="230"/>
        <v/>
      </c>
      <c r="G2502" s="12" t="str">
        <f t="shared" si="231"/>
        <v/>
      </c>
    </row>
    <row r="2503" spans="1:7" x14ac:dyDescent="0.25">
      <c r="A2503" s="8" t="str">
        <f t="shared" si="227"/>
        <v/>
      </c>
      <c r="B2503" s="2" t="str">
        <f t="shared" si="228"/>
        <v/>
      </c>
      <c r="C2503" s="2" t="str">
        <f t="shared" si="229"/>
        <v/>
      </c>
      <c r="D2503" s="2" t="str">
        <f>IF(ISNUMBER(A2503),COUNTIF(Calculations!B:B, A2503),"")</f>
        <v/>
      </c>
      <c r="E2503" s="2" t="str">
        <f>IF(ISNUMBER(A2503),COUNTIF(Calculations!A:A, A2503),"")</f>
        <v/>
      </c>
      <c r="F2503" s="12" t="str">
        <f t="shared" si="230"/>
        <v/>
      </c>
      <c r="G2503" s="12" t="str">
        <f t="shared" si="231"/>
        <v/>
      </c>
    </row>
    <row r="2504" spans="1:7" x14ac:dyDescent="0.25">
      <c r="A2504" s="8" t="str">
        <f t="shared" si="227"/>
        <v/>
      </c>
      <c r="B2504" s="2" t="str">
        <f t="shared" si="228"/>
        <v/>
      </c>
      <c r="C2504" s="2" t="str">
        <f t="shared" si="229"/>
        <v/>
      </c>
      <c r="D2504" s="2" t="str">
        <f>IF(ISNUMBER(A2504),COUNTIF(Calculations!B:B, A2504),"")</f>
        <v/>
      </c>
      <c r="E2504" s="2" t="str">
        <f>IF(ISNUMBER(A2504),COUNTIF(Calculations!A:A, A2504),"")</f>
        <v/>
      </c>
      <c r="F2504" s="12" t="str">
        <f t="shared" si="230"/>
        <v/>
      </c>
      <c r="G2504" s="12" t="str">
        <f t="shared" si="231"/>
        <v/>
      </c>
    </row>
    <row r="2505" spans="1:7" x14ac:dyDescent="0.25">
      <c r="A2505" s="8" t="str">
        <f t="shared" si="227"/>
        <v/>
      </c>
      <c r="B2505" s="2" t="str">
        <f t="shared" si="228"/>
        <v/>
      </c>
      <c r="C2505" s="2" t="str">
        <f t="shared" si="229"/>
        <v/>
      </c>
      <c r="D2505" s="2" t="str">
        <f>IF(ISNUMBER(A2505),COUNTIF(Calculations!B:B, A2505),"")</f>
        <v/>
      </c>
      <c r="E2505" s="2" t="str">
        <f>IF(ISNUMBER(A2505),COUNTIF(Calculations!A:A, A2505),"")</f>
        <v/>
      </c>
      <c r="F2505" s="12" t="str">
        <f t="shared" si="230"/>
        <v/>
      </c>
      <c r="G2505" s="12" t="str">
        <f t="shared" si="231"/>
        <v/>
      </c>
    </row>
    <row r="2506" spans="1:7" x14ac:dyDescent="0.25">
      <c r="A2506" s="8" t="str">
        <f t="shared" si="227"/>
        <v/>
      </c>
      <c r="B2506" s="2" t="str">
        <f t="shared" si="228"/>
        <v/>
      </c>
      <c r="C2506" s="2" t="str">
        <f t="shared" si="229"/>
        <v/>
      </c>
      <c r="D2506" s="2" t="str">
        <f>IF(ISNUMBER(A2506),COUNTIF(Calculations!B:B, A2506),"")</f>
        <v/>
      </c>
      <c r="E2506" s="2" t="str">
        <f>IF(ISNUMBER(A2506),COUNTIF(Calculations!A:A, A2506),"")</f>
        <v/>
      </c>
      <c r="F2506" s="12" t="str">
        <f t="shared" si="230"/>
        <v/>
      </c>
      <c r="G2506" s="12" t="str">
        <f t="shared" si="231"/>
        <v/>
      </c>
    </row>
    <row r="2507" spans="1:7" x14ac:dyDescent="0.25">
      <c r="A2507" s="8" t="str">
        <f t="shared" si="227"/>
        <v/>
      </c>
      <c r="B2507" s="2" t="str">
        <f t="shared" si="228"/>
        <v/>
      </c>
      <c r="C2507" s="2" t="str">
        <f t="shared" si="229"/>
        <v/>
      </c>
      <c r="D2507" s="2" t="str">
        <f>IF(ISNUMBER(A2507),COUNTIF(Calculations!B:B, A2507),"")</f>
        <v/>
      </c>
      <c r="E2507" s="2" t="str">
        <f>IF(ISNUMBER(A2507),COUNTIF(Calculations!A:A, A2507),"")</f>
        <v/>
      </c>
      <c r="F2507" s="12" t="str">
        <f t="shared" si="230"/>
        <v/>
      </c>
      <c r="G2507" s="12" t="str">
        <f t="shared" si="231"/>
        <v/>
      </c>
    </row>
    <row r="2508" spans="1:7" x14ac:dyDescent="0.25">
      <c r="A2508" s="8" t="str">
        <f t="shared" si="227"/>
        <v/>
      </c>
      <c r="B2508" s="2" t="str">
        <f t="shared" si="228"/>
        <v/>
      </c>
      <c r="C2508" s="2" t="str">
        <f t="shared" si="229"/>
        <v/>
      </c>
      <c r="D2508" s="2" t="str">
        <f>IF(ISNUMBER(A2508),COUNTIF(Calculations!B:B, A2508),"")</f>
        <v/>
      </c>
      <c r="E2508" s="2" t="str">
        <f>IF(ISNUMBER(A2508),COUNTIF(Calculations!A:A, A2508),"")</f>
        <v/>
      </c>
      <c r="F2508" s="12" t="str">
        <f t="shared" si="230"/>
        <v/>
      </c>
      <c r="G2508" s="12" t="str">
        <f t="shared" si="231"/>
        <v/>
      </c>
    </row>
    <row r="2509" spans="1:7" x14ac:dyDescent="0.25">
      <c r="A2509" s="8" t="str">
        <f t="shared" si="227"/>
        <v/>
      </c>
      <c r="B2509" s="2" t="str">
        <f t="shared" si="228"/>
        <v/>
      </c>
      <c r="C2509" s="2" t="str">
        <f t="shared" si="229"/>
        <v/>
      </c>
      <c r="D2509" s="2" t="str">
        <f>IF(ISNUMBER(A2509),COUNTIF(Calculations!B:B, A2509),"")</f>
        <v/>
      </c>
      <c r="E2509" s="2" t="str">
        <f>IF(ISNUMBER(A2509),COUNTIF(Calculations!A:A, A2509),"")</f>
        <v/>
      </c>
      <c r="F2509" s="12" t="str">
        <f t="shared" si="230"/>
        <v/>
      </c>
      <c r="G2509" s="12" t="str">
        <f t="shared" si="231"/>
        <v/>
      </c>
    </row>
    <row r="2510" spans="1:7" x14ac:dyDescent="0.25">
      <c r="A2510" s="8" t="str">
        <f t="shared" si="227"/>
        <v/>
      </c>
      <c r="B2510" s="2" t="str">
        <f t="shared" si="228"/>
        <v/>
      </c>
      <c r="C2510" s="2" t="str">
        <f t="shared" si="229"/>
        <v/>
      </c>
      <c r="D2510" s="2" t="str">
        <f>IF(ISNUMBER(A2510),COUNTIF(Calculations!B:B, A2510),"")</f>
        <v/>
      </c>
      <c r="E2510" s="2" t="str">
        <f>IF(ISNUMBER(A2510),COUNTIF(Calculations!A:A, A2510),"")</f>
        <v/>
      </c>
      <c r="F2510" s="12" t="str">
        <f t="shared" si="230"/>
        <v/>
      </c>
      <c r="G2510" s="12" t="str">
        <f t="shared" si="231"/>
        <v/>
      </c>
    </row>
    <row r="2511" spans="1:7" x14ac:dyDescent="0.25">
      <c r="A2511" s="8" t="str">
        <f t="shared" si="227"/>
        <v/>
      </c>
      <c r="B2511" s="2" t="str">
        <f t="shared" si="228"/>
        <v/>
      </c>
      <c r="C2511" s="2" t="str">
        <f t="shared" si="229"/>
        <v/>
      </c>
      <c r="D2511" s="2" t="str">
        <f>IF(ISNUMBER(A2511),COUNTIF(Calculations!B:B, A2511),"")</f>
        <v/>
      </c>
      <c r="E2511" s="2" t="str">
        <f>IF(ISNUMBER(A2511),COUNTIF(Calculations!A:A, A2511),"")</f>
        <v/>
      </c>
      <c r="F2511" s="12" t="str">
        <f t="shared" si="230"/>
        <v/>
      </c>
      <c r="G2511" s="12" t="str">
        <f t="shared" si="231"/>
        <v/>
      </c>
    </row>
    <row r="2512" spans="1:7" x14ac:dyDescent="0.25">
      <c r="A2512" s="8" t="str">
        <f t="shared" si="227"/>
        <v/>
      </c>
      <c r="B2512" s="2" t="str">
        <f t="shared" si="228"/>
        <v/>
      </c>
      <c r="C2512" s="2" t="str">
        <f t="shared" si="229"/>
        <v/>
      </c>
      <c r="D2512" s="2" t="str">
        <f>IF(ISNUMBER(A2512),COUNTIF(Calculations!B:B, A2512),"")</f>
        <v/>
      </c>
      <c r="E2512" s="2" t="str">
        <f>IF(ISNUMBER(A2512),COUNTIF(Calculations!A:A, A2512),"")</f>
        <v/>
      </c>
      <c r="F2512" s="12" t="str">
        <f t="shared" si="230"/>
        <v/>
      </c>
      <c r="G2512" s="12" t="str">
        <f t="shared" si="231"/>
        <v/>
      </c>
    </row>
    <row r="2513" spans="1:7" x14ac:dyDescent="0.25">
      <c r="A2513" s="8" t="str">
        <f t="shared" si="227"/>
        <v/>
      </c>
      <c r="B2513" s="2" t="str">
        <f t="shared" si="228"/>
        <v/>
      </c>
      <c r="C2513" s="2" t="str">
        <f t="shared" si="229"/>
        <v/>
      </c>
      <c r="D2513" s="2" t="str">
        <f>IF(ISNUMBER(A2513),COUNTIF(Calculations!B:B, A2513),"")</f>
        <v/>
      </c>
      <c r="E2513" s="2" t="str">
        <f>IF(ISNUMBER(A2513),COUNTIF(Calculations!A:A, A2513),"")</f>
        <v/>
      </c>
      <c r="F2513" s="12" t="str">
        <f t="shared" si="230"/>
        <v/>
      </c>
      <c r="G2513" s="12" t="str">
        <f t="shared" si="231"/>
        <v/>
      </c>
    </row>
    <row r="2514" spans="1:7" x14ac:dyDescent="0.25">
      <c r="A2514" s="8" t="str">
        <f t="shared" si="227"/>
        <v/>
      </c>
      <c r="B2514" s="2" t="str">
        <f t="shared" si="228"/>
        <v/>
      </c>
      <c r="C2514" s="2" t="str">
        <f t="shared" si="229"/>
        <v/>
      </c>
      <c r="D2514" s="2" t="str">
        <f>IF(ISNUMBER(A2514),COUNTIF(Calculations!B:B, A2514),"")</f>
        <v/>
      </c>
      <c r="E2514" s="2" t="str">
        <f>IF(ISNUMBER(A2514),COUNTIF(Calculations!A:A, A2514),"")</f>
        <v/>
      </c>
      <c r="F2514" s="12" t="str">
        <f t="shared" si="230"/>
        <v/>
      </c>
      <c r="G2514" s="12" t="str">
        <f t="shared" si="231"/>
        <v/>
      </c>
    </row>
    <row r="2515" spans="1:7" x14ac:dyDescent="0.25">
      <c r="A2515" s="8" t="str">
        <f t="shared" si="227"/>
        <v/>
      </c>
      <c r="B2515" s="2" t="str">
        <f t="shared" si="228"/>
        <v/>
      </c>
      <c r="C2515" s="2" t="str">
        <f t="shared" si="229"/>
        <v/>
      </c>
      <c r="D2515" s="2" t="str">
        <f>IF(ISNUMBER(A2515),COUNTIF(Calculations!B:B, A2515),"")</f>
        <v/>
      </c>
      <c r="E2515" s="2" t="str">
        <f>IF(ISNUMBER(A2515),COUNTIF(Calculations!A:A, A2515),"")</f>
        <v/>
      </c>
      <c r="F2515" s="12" t="str">
        <f t="shared" si="230"/>
        <v/>
      </c>
      <c r="G2515" s="12" t="str">
        <f t="shared" si="231"/>
        <v/>
      </c>
    </row>
    <row r="2516" spans="1:7" x14ac:dyDescent="0.25">
      <c r="A2516" s="8" t="str">
        <f t="shared" si="227"/>
        <v/>
      </c>
      <c r="B2516" s="2" t="str">
        <f t="shared" si="228"/>
        <v/>
      </c>
      <c r="C2516" s="2" t="str">
        <f t="shared" si="229"/>
        <v/>
      </c>
      <c r="D2516" s="2" t="str">
        <f>IF(ISNUMBER(A2516),COUNTIF(Calculations!B:B, A2516),"")</f>
        <v/>
      </c>
      <c r="E2516" s="2" t="str">
        <f>IF(ISNUMBER(A2516),COUNTIF(Calculations!A:A, A2516),"")</f>
        <v/>
      </c>
      <c r="F2516" s="12" t="str">
        <f t="shared" si="230"/>
        <v/>
      </c>
      <c r="G2516" s="12" t="str">
        <f t="shared" si="231"/>
        <v/>
      </c>
    </row>
    <row r="2517" spans="1:7" x14ac:dyDescent="0.25">
      <c r="A2517" s="8" t="str">
        <f t="shared" si="227"/>
        <v/>
      </c>
      <c r="B2517" s="2" t="str">
        <f t="shared" si="228"/>
        <v/>
      </c>
      <c r="C2517" s="2" t="str">
        <f t="shared" si="229"/>
        <v/>
      </c>
      <c r="D2517" s="2" t="str">
        <f>IF(ISNUMBER(A2517),COUNTIF(Calculations!B:B, A2517),"")</f>
        <v/>
      </c>
      <c r="E2517" s="2" t="str">
        <f>IF(ISNUMBER(A2517),COUNTIF(Calculations!A:A, A2517),"")</f>
        <v/>
      </c>
      <c r="F2517" s="12" t="str">
        <f t="shared" si="230"/>
        <v/>
      </c>
      <c r="G2517" s="12" t="str">
        <f t="shared" si="231"/>
        <v/>
      </c>
    </row>
    <row r="2518" spans="1:7" x14ac:dyDescent="0.25">
      <c r="A2518" s="8" t="str">
        <f t="shared" si="227"/>
        <v/>
      </c>
      <c r="B2518" s="2" t="str">
        <f t="shared" si="228"/>
        <v/>
      </c>
      <c r="C2518" s="2" t="str">
        <f t="shared" si="229"/>
        <v/>
      </c>
      <c r="D2518" s="2" t="str">
        <f>IF(ISNUMBER(A2518),COUNTIF(Calculations!B:B, A2518),"")</f>
        <v/>
      </c>
      <c r="E2518" s="2" t="str">
        <f>IF(ISNUMBER(A2518),COUNTIF(Calculations!A:A, A2518),"")</f>
        <v/>
      </c>
      <c r="F2518" s="12" t="str">
        <f t="shared" si="230"/>
        <v/>
      </c>
      <c r="G2518" s="12" t="str">
        <f t="shared" si="231"/>
        <v/>
      </c>
    </row>
    <row r="2519" spans="1:7" x14ac:dyDescent="0.25">
      <c r="A2519" s="8" t="str">
        <f t="shared" si="227"/>
        <v/>
      </c>
      <c r="B2519" s="2" t="str">
        <f t="shared" si="228"/>
        <v/>
      </c>
      <c r="C2519" s="2" t="str">
        <f t="shared" si="229"/>
        <v/>
      </c>
      <c r="D2519" s="2" t="str">
        <f>IF(ISNUMBER(A2519),COUNTIF(Calculations!B:B, A2519),"")</f>
        <v/>
      </c>
      <c r="E2519" s="2" t="str">
        <f>IF(ISNUMBER(A2519),COUNTIF(Calculations!A:A, A2519),"")</f>
        <v/>
      </c>
      <c r="F2519" s="12" t="str">
        <f t="shared" si="230"/>
        <v/>
      </c>
      <c r="G2519" s="12" t="str">
        <f t="shared" si="231"/>
        <v/>
      </c>
    </row>
    <row r="2520" spans="1:7" x14ac:dyDescent="0.25">
      <c r="A2520" s="8" t="str">
        <f t="shared" si="227"/>
        <v/>
      </c>
      <c r="B2520" s="2" t="str">
        <f t="shared" si="228"/>
        <v/>
      </c>
      <c r="C2520" s="2" t="str">
        <f t="shared" si="229"/>
        <v/>
      </c>
      <c r="D2520" s="2" t="str">
        <f>IF(ISNUMBER(A2520),COUNTIF(Calculations!B:B, A2520),"")</f>
        <v/>
      </c>
      <c r="E2520" s="2" t="str">
        <f>IF(ISNUMBER(A2520),COUNTIF(Calculations!A:A, A2520),"")</f>
        <v/>
      </c>
      <c r="F2520" s="12" t="str">
        <f t="shared" si="230"/>
        <v/>
      </c>
      <c r="G2520" s="12" t="str">
        <f t="shared" si="231"/>
        <v/>
      </c>
    </row>
    <row r="2521" spans="1:7" x14ac:dyDescent="0.25">
      <c r="A2521" s="8" t="str">
        <f t="shared" si="227"/>
        <v/>
      </c>
      <c r="B2521" s="2" t="str">
        <f t="shared" si="228"/>
        <v/>
      </c>
      <c r="C2521" s="2" t="str">
        <f t="shared" si="229"/>
        <v/>
      </c>
      <c r="D2521" s="2" t="str">
        <f>IF(ISNUMBER(A2521),COUNTIF(Calculations!B:B, A2521),"")</f>
        <v/>
      </c>
      <c r="E2521" s="2" t="str">
        <f>IF(ISNUMBER(A2521),COUNTIF(Calculations!A:A, A2521),"")</f>
        <v/>
      </c>
      <c r="F2521" s="12" t="str">
        <f t="shared" si="230"/>
        <v/>
      </c>
      <c r="G2521" s="12" t="str">
        <f t="shared" si="231"/>
        <v/>
      </c>
    </row>
    <row r="2522" spans="1:7" x14ac:dyDescent="0.25">
      <c r="A2522" s="8" t="str">
        <f t="shared" si="227"/>
        <v/>
      </c>
      <c r="B2522" s="2" t="str">
        <f t="shared" si="228"/>
        <v/>
      </c>
      <c r="C2522" s="2" t="str">
        <f t="shared" si="229"/>
        <v/>
      </c>
      <c r="D2522" s="2" t="str">
        <f>IF(ISNUMBER(A2522),COUNTIF(Calculations!B:B, A2522),"")</f>
        <v/>
      </c>
      <c r="E2522" s="2" t="str">
        <f>IF(ISNUMBER(A2522),COUNTIF(Calculations!A:A, A2522),"")</f>
        <v/>
      </c>
      <c r="F2522" s="12" t="str">
        <f t="shared" si="230"/>
        <v/>
      </c>
      <c r="G2522" s="12" t="str">
        <f t="shared" si="231"/>
        <v/>
      </c>
    </row>
    <row r="2523" spans="1:7" x14ac:dyDescent="0.25">
      <c r="A2523" s="8" t="str">
        <f t="shared" si="227"/>
        <v/>
      </c>
      <c r="B2523" s="2" t="str">
        <f t="shared" si="228"/>
        <v/>
      </c>
      <c r="C2523" s="2" t="str">
        <f t="shared" si="229"/>
        <v/>
      </c>
      <c r="D2523" s="2" t="str">
        <f>IF(ISNUMBER(A2523),COUNTIF(Calculations!B:B, A2523),"")</f>
        <v/>
      </c>
      <c r="E2523" s="2" t="str">
        <f>IF(ISNUMBER(A2523),COUNTIF(Calculations!A:A, A2523),"")</f>
        <v/>
      </c>
      <c r="F2523" s="12" t="str">
        <f t="shared" si="230"/>
        <v/>
      </c>
      <c r="G2523" s="12" t="str">
        <f t="shared" si="231"/>
        <v/>
      </c>
    </row>
    <row r="2524" spans="1:7" x14ac:dyDescent="0.25">
      <c r="A2524" s="8" t="str">
        <f t="shared" si="227"/>
        <v/>
      </c>
      <c r="B2524" s="2" t="str">
        <f t="shared" si="228"/>
        <v/>
      </c>
      <c r="C2524" s="2" t="str">
        <f t="shared" si="229"/>
        <v/>
      </c>
      <c r="D2524" s="2" t="str">
        <f>IF(ISNUMBER(A2524),COUNTIF(Calculations!B:B, A2524),"")</f>
        <v/>
      </c>
      <c r="E2524" s="2" t="str">
        <f>IF(ISNUMBER(A2524),COUNTIF(Calculations!A:A, A2524),"")</f>
        <v/>
      </c>
      <c r="F2524" s="12" t="str">
        <f t="shared" si="230"/>
        <v/>
      </c>
      <c r="G2524" s="12" t="str">
        <f t="shared" si="231"/>
        <v/>
      </c>
    </row>
    <row r="2525" spans="1:7" x14ac:dyDescent="0.25">
      <c r="A2525" s="8" t="str">
        <f t="shared" si="227"/>
        <v/>
      </c>
      <c r="B2525" s="2" t="str">
        <f t="shared" si="228"/>
        <v/>
      </c>
      <c r="C2525" s="2" t="str">
        <f t="shared" si="229"/>
        <v/>
      </c>
      <c r="D2525" s="2" t="str">
        <f>IF(ISNUMBER(A2525),COUNTIF(Calculations!B:B, A2525),"")</f>
        <v/>
      </c>
      <c r="E2525" s="2" t="str">
        <f>IF(ISNUMBER(A2525),COUNTIF(Calculations!A:A, A2525),"")</f>
        <v/>
      </c>
      <c r="F2525" s="12" t="str">
        <f t="shared" si="230"/>
        <v/>
      </c>
      <c r="G2525" s="12" t="str">
        <f t="shared" si="231"/>
        <v/>
      </c>
    </row>
    <row r="2526" spans="1:7" x14ac:dyDescent="0.25">
      <c r="A2526" s="8" t="str">
        <f t="shared" si="227"/>
        <v/>
      </c>
      <c r="B2526" s="2" t="str">
        <f t="shared" si="228"/>
        <v/>
      </c>
      <c r="C2526" s="2" t="str">
        <f t="shared" si="229"/>
        <v/>
      </c>
      <c r="D2526" s="2" t="str">
        <f>IF(ISNUMBER(A2526),COUNTIF(Calculations!B:B, A2526),"")</f>
        <v/>
      </c>
      <c r="E2526" s="2" t="str">
        <f>IF(ISNUMBER(A2526),COUNTIF(Calculations!A:A, A2526),"")</f>
        <v/>
      </c>
      <c r="F2526" s="12" t="str">
        <f t="shared" si="230"/>
        <v/>
      </c>
      <c r="G2526" s="12" t="str">
        <f t="shared" si="231"/>
        <v/>
      </c>
    </row>
    <row r="2527" spans="1:7" x14ac:dyDescent="0.25">
      <c r="A2527" s="8" t="str">
        <f t="shared" si="227"/>
        <v/>
      </c>
      <c r="B2527" s="2" t="str">
        <f t="shared" si="228"/>
        <v/>
      </c>
      <c r="C2527" s="2" t="str">
        <f t="shared" si="229"/>
        <v/>
      </c>
      <c r="D2527" s="2" t="str">
        <f>IF(ISNUMBER(A2527),COUNTIF(Calculations!B:B, A2527),"")</f>
        <v/>
      </c>
      <c r="E2527" s="2" t="str">
        <f>IF(ISNUMBER(A2527),COUNTIF(Calculations!A:A, A2527),"")</f>
        <v/>
      </c>
      <c r="F2527" s="12" t="str">
        <f t="shared" si="230"/>
        <v/>
      </c>
      <c r="G2527" s="12" t="str">
        <f t="shared" si="231"/>
        <v/>
      </c>
    </row>
    <row r="2528" spans="1:7" x14ac:dyDescent="0.25">
      <c r="A2528" s="8" t="str">
        <f t="shared" si="227"/>
        <v/>
      </c>
      <c r="B2528" s="2" t="str">
        <f t="shared" si="228"/>
        <v/>
      </c>
      <c r="C2528" s="2" t="str">
        <f t="shared" si="229"/>
        <v/>
      </c>
      <c r="D2528" s="2" t="str">
        <f>IF(ISNUMBER(A2528),COUNTIF(Calculations!B:B, A2528),"")</f>
        <v/>
      </c>
      <c r="E2528" s="2" t="str">
        <f>IF(ISNUMBER(A2528),COUNTIF(Calculations!A:A, A2528),"")</f>
        <v/>
      </c>
      <c r="F2528" s="12" t="str">
        <f t="shared" si="230"/>
        <v/>
      </c>
      <c r="G2528" s="12" t="str">
        <f t="shared" si="231"/>
        <v/>
      </c>
    </row>
    <row r="2529" spans="1:7" x14ac:dyDescent="0.25">
      <c r="A2529" s="8" t="str">
        <f t="shared" si="227"/>
        <v/>
      </c>
      <c r="B2529" s="2" t="str">
        <f t="shared" si="228"/>
        <v/>
      </c>
      <c r="C2529" s="2" t="str">
        <f t="shared" si="229"/>
        <v/>
      </c>
      <c r="D2529" s="2" t="str">
        <f>IF(ISNUMBER(A2529),COUNTIF(Calculations!B:B, A2529),"")</f>
        <v/>
      </c>
      <c r="E2529" s="2" t="str">
        <f>IF(ISNUMBER(A2529),COUNTIF(Calculations!A:A, A2529),"")</f>
        <v/>
      </c>
      <c r="F2529" s="12" t="str">
        <f t="shared" si="230"/>
        <v/>
      </c>
      <c r="G2529" s="12" t="str">
        <f t="shared" si="231"/>
        <v/>
      </c>
    </row>
    <row r="2530" spans="1:7" x14ac:dyDescent="0.25">
      <c r="A2530" s="8" t="str">
        <f t="shared" si="227"/>
        <v/>
      </c>
      <c r="B2530" s="2" t="str">
        <f t="shared" si="228"/>
        <v/>
      </c>
      <c r="C2530" s="2" t="str">
        <f t="shared" si="229"/>
        <v/>
      </c>
      <c r="D2530" s="2" t="str">
        <f>IF(ISNUMBER(A2530),COUNTIF(Calculations!B:B, A2530),"")</f>
        <v/>
      </c>
      <c r="E2530" s="2" t="str">
        <f>IF(ISNUMBER(A2530),COUNTIF(Calculations!A:A, A2530),"")</f>
        <v/>
      </c>
      <c r="F2530" s="12" t="str">
        <f t="shared" si="230"/>
        <v/>
      </c>
      <c r="G2530" s="12" t="str">
        <f t="shared" si="231"/>
        <v/>
      </c>
    </row>
    <row r="2531" spans="1:7" x14ac:dyDescent="0.25">
      <c r="A2531" s="8" t="str">
        <f t="shared" si="227"/>
        <v/>
      </c>
      <c r="B2531" s="2" t="str">
        <f t="shared" si="228"/>
        <v/>
      </c>
      <c r="C2531" s="2" t="str">
        <f t="shared" si="229"/>
        <v/>
      </c>
      <c r="D2531" s="2" t="str">
        <f>IF(ISNUMBER(A2531),COUNTIF(Calculations!B:B, A2531),"")</f>
        <v/>
      </c>
      <c r="E2531" s="2" t="str">
        <f>IF(ISNUMBER(A2531),COUNTIF(Calculations!A:A, A2531),"")</f>
        <v/>
      </c>
      <c r="F2531" s="12" t="str">
        <f t="shared" si="230"/>
        <v/>
      </c>
      <c r="G2531" s="12" t="str">
        <f t="shared" si="231"/>
        <v/>
      </c>
    </row>
    <row r="2532" spans="1:7" x14ac:dyDescent="0.25">
      <c r="A2532" s="8" t="str">
        <f t="shared" ref="A2532:A2595" si="232">IF(ISNUMBER(A2531),IF(A2531+1&lt;=MAX(IndirectStartDates,IndirectCompletedDates),A2531+1,""),"")</f>
        <v/>
      </c>
      <c r="B2532" s="2" t="str">
        <f t="shared" ref="B2532:B2595" si="233">IF(ISNUMBER(A2532),YEAR(A2532)&amp;"-"&amp;TEXT(WEEKNUM(A2532),"00"),"")</f>
        <v/>
      </c>
      <c r="C2532" s="2" t="str">
        <f t="shared" ref="C2532:C2595" si="234">IF(ISNUMBER(A2532),COUNTIFS(IndirectStartDates,"&lt;="&amp;A2532,IndirectCompletedDates,"&gt;"&amp;A2532) + COUNTIFS(IndirectStartDates,"&lt;="&amp;A2532,IndirectCompletedDates,""),"")</f>
        <v/>
      </c>
      <c r="D2532" s="2" t="str">
        <f>IF(ISNUMBER(A2532),COUNTIF(Calculations!B:B, A2532),"")</f>
        <v/>
      </c>
      <c r="E2532" s="2" t="str">
        <f>IF(ISNUMBER(A2532),COUNTIF(Calculations!A:A, A2532),"")</f>
        <v/>
      </c>
      <c r="F2532" s="12" t="str">
        <f t="shared" ref="F2532:F2595" si="235">IF(ISNUMBER(A2532),F2531 + D2532,"")</f>
        <v/>
      </c>
      <c r="G2532" s="12" t="str">
        <f t="shared" ref="G2532:G2595" si="236">IF(ISNUMBER(A2532),G2531 + E2532,"")</f>
        <v/>
      </c>
    </row>
    <row r="2533" spans="1:7" x14ac:dyDescent="0.25">
      <c r="A2533" s="8" t="str">
        <f t="shared" si="232"/>
        <v/>
      </c>
      <c r="B2533" s="2" t="str">
        <f t="shared" si="233"/>
        <v/>
      </c>
      <c r="C2533" s="2" t="str">
        <f t="shared" si="234"/>
        <v/>
      </c>
      <c r="D2533" s="2" t="str">
        <f>IF(ISNUMBER(A2533),COUNTIF(Calculations!B:B, A2533),"")</f>
        <v/>
      </c>
      <c r="E2533" s="2" t="str">
        <f>IF(ISNUMBER(A2533),COUNTIF(Calculations!A:A, A2533),"")</f>
        <v/>
      </c>
      <c r="F2533" s="12" t="str">
        <f t="shared" si="235"/>
        <v/>
      </c>
      <c r="G2533" s="12" t="str">
        <f t="shared" si="236"/>
        <v/>
      </c>
    </row>
    <row r="2534" spans="1:7" x14ac:dyDescent="0.25">
      <c r="A2534" s="8" t="str">
        <f t="shared" si="232"/>
        <v/>
      </c>
      <c r="B2534" s="2" t="str">
        <f t="shared" si="233"/>
        <v/>
      </c>
      <c r="C2534" s="2" t="str">
        <f t="shared" si="234"/>
        <v/>
      </c>
      <c r="D2534" s="2" t="str">
        <f>IF(ISNUMBER(A2534),COUNTIF(Calculations!B:B, A2534),"")</f>
        <v/>
      </c>
      <c r="E2534" s="2" t="str">
        <f>IF(ISNUMBER(A2534),COUNTIF(Calculations!A:A, A2534),"")</f>
        <v/>
      </c>
      <c r="F2534" s="12" t="str">
        <f t="shared" si="235"/>
        <v/>
      </c>
      <c r="G2534" s="12" t="str">
        <f t="shared" si="236"/>
        <v/>
      </c>
    </row>
    <row r="2535" spans="1:7" x14ac:dyDescent="0.25">
      <c r="A2535" s="8" t="str">
        <f t="shared" si="232"/>
        <v/>
      </c>
      <c r="B2535" s="2" t="str">
        <f t="shared" si="233"/>
        <v/>
      </c>
      <c r="C2535" s="2" t="str">
        <f t="shared" si="234"/>
        <v/>
      </c>
      <c r="D2535" s="2" t="str">
        <f>IF(ISNUMBER(A2535),COUNTIF(Calculations!B:B, A2535),"")</f>
        <v/>
      </c>
      <c r="E2535" s="2" t="str">
        <f>IF(ISNUMBER(A2535),COUNTIF(Calculations!A:A, A2535),"")</f>
        <v/>
      </c>
      <c r="F2535" s="12" t="str">
        <f t="shared" si="235"/>
        <v/>
      </c>
      <c r="G2535" s="12" t="str">
        <f t="shared" si="236"/>
        <v/>
      </c>
    </row>
    <row r="2536" spans="1:7" x14ac:dyDescent="0.25">
      <c r="A2536" s="8" t="str">
        <f t="shared" si="232"/>
        <v/>
      </c>
      <c r="B2536" s="2" t="str">
        <f t="shared" si="233"/>
        <v/>
      </c>
      <c r="C2536" s="2" t="str">
        <f t="shared" si="234"/>
        <v/>
      </c>
      <c r="D2536" s="2" t="str">
        <f>IF(ISNUMBER(A2536),COUNTIF(Calculations!B:B, A2536),"")</f>
        <v/>
      </c>
      <c r="E2536" s="2" t="str">
        <f>IF(ISNUMBER(A2536),COUNTIF(Calculations!A:A, A2536),"")</f>
        <v/>
      </c>
      <c r="F2536" s="12" t="str">
        <f t="shared" si="235"/>
        <v/>
      </c>
      <c r="G2536" s="12" t="str">
        <f t="shared" si="236"/>
        <v/>
      </c>
    </row>
    <row r="2537" spans="1:7" x14ac:dyDescent="0.25">
      <c r="A2537" s="8" t="str">
        <f t="shared" si="232"/>
        <v/>
      </c>
      <c r="B2537" s="2" t="str">
        <f t="shared" si="233"/>
        <v/>
      </c>
      <c r="C2537" s="2" t="str">
        <f t="shared" si="234"/>
        <v/>
      </c>
      <c r="D2537" s="2" t="str">
        <f>IF(ISNUMBER(A2537),COUNTIF(Calculations!B:B, A2537),"")</f>
        <v/>
      </c>
      <c r="E2537" s="2" t="str">
        <f>IF(ISNUMBER(A2537),COUNTIF(Calculations!A:A, A2537),"")</f>
        <v/>
      </c>
      <c r="F2537" s="12" t="str">
        <f t="shared" si="235"/>
        <v/>
      </c>
      <c r="G2537" s="12" t="str">
        <f t="shared" si="236"/>
        <v/>
      </c>
    </row>
    <row r="2538" spans="1:7" x14ac:dyDescent="0.25">
      <c r="A2538" s="8" t="str">
        <f t="shared" si="232"/>
        <v/>
      </c>
      <c r="B2538" s="2" t="str">
        <f t="shared" si="233"/>
        <v/>
      </c>
      <c r="C2538" s="2" t="str">
        <f t="shared" si="234"/>
        <v/>
      </c>
      <c r="D2538" s="2" t="str">
        <f>IF(ISNUMBER(A2538),COUNTIF(Calculations!B:B, A2538),"")</f>
        <v/>
      </c>
      <c r="E2538" s="2" t="str">
        <f>IF(ISNUMBER(A2538),COUNTIF(Calculations!A:A, A2538),"")</f>
        <v/>
      </c>
      <c r="F2538" s="12" t="str">
        <f t="shared" si="235"/>
        <v/>
      </c>
      <c r="G2538" s="12" t="str">
        <f t="shared" si="236"/>
        <v/>
      </c>
    </row>
    <row r="2539" spans="1:7" x14ac:dyDescent="0.25">
      <c r="A2539" s="8" t="str">
        <f t="shared" si="232"/>
        <v/>
      </c>
      <c r="B2539" s="2" t="str">
        <f t="shared" si="233"/>
        <v/>
      </c>
      <c r="C2539" s="2" t="str">
        <f t="shared" si="234"/>
        <v/>
      </c>
      <c r="D2539" s="2" t="str">
        <f>IF(ISNUMBER(A2539),COUNTIF(Calculations!B:B, A2539),"")</f>
        <v/>
      </c>
      <c r="E2539" s="2" t="str">
        <f>IF(ISNUMBER(A2539),COUNTIF(Calculations!A:A, A2539),"")</f>
        <v/>
      </c>
      <c r="F2539" s="12" t="str">
        <f t="shared" si="235"/>
        <v/>
      </c>
      <c r="G2539" s="12" t="str">
        <f t="shared" si="236"/>
        <v/>
      </c>
    </row>
    <row r="2540" spans="1:7" x14ac:dyDescent="0.25">
      <c r="A2540" s="8" t="str">
        <f t="shared" si="232"/>
        <v/>
      </c>
      <c r="B2540" s="2" t="str">
        <f t="shared" si="233"/>
        <v/>
      </c>
      <c r="C2540" s="2" t="str">
        <f t="shared" si="234"/>
        <v/>
      </c>
      <c r="D2540" s="2" t="str">
        <f>IF(ISNUMBER(A2540),COUNTIF(Calculations!B:B, A2540),"")</f>
        <v/>
      </c>
      <c r="E2540" s="2" t="str">
        <f>IF(ISNUMBER(A2540),COUNTIF(Calculations!A:A, A2540),"")</f>
        <v/>
      </c>
      <c r="F2540" s="12" t="str">
        <f t="shared" si="235"/>
        <v/>
      </c>
      <c r="G2540" s="12" t="str">
        <f t="shared" si="236"/>
        <v/>
      </c>
    </row>
    <row r="2541" spans="1:7" x14ac:dyDescent="0.25">
      <c r="A2541" s="8" t="str">
        <f t="shared" si="232"/>
        <v/>
      </c>
      <c r="B2541" s="2" t="str">
        <f t="shared" si="233"/>
        <v/>
      </c>
      <c r="C2541" s="2" t="str">
        <f t="shared" si="234"/>
        <v/>
      </c>
      <c r="D2541" s="2" t="str">
        <f>IF(ISNUMBER(A2541),COUNTIF(Calculations!B:B, A2541),"")</f>
        <v/>
      </c>
      <c r="E2541" s="2" t="str">
        <f>IF(ISNUMBER(A2541),COUNTIF(Calculations!A:A, A2541),"")</f>
        <v/>
      </c>
      <c r="F2541" s="12" t="str">
        <f t="shared" si="235"/>
        <v/>
      </c>
      <c r="G2541" s="12" t="str">
        <f t="shared" si="236"/>
        <v/>
      </c>
    </row>
    <row r="2542" spans="1:7" x14ac:dyDescent="0.25">
      <c r="A2542" s="8" t="str">
        <f t="shared" si="232"/>
        <v/>
      </c>
      <c r="B2542" s="2" t="str">
        <f t="shared" si="233"/>
        <v/>
      </c>
      <c r="C2542" s="2" t="str">
        <f t="shared" si="234"/>
        <v/>
      </c>
      <c r="D2542" s="2" t="str">
        <f>IF(ISNUMBER(A2542),COUNTIF(Calculations!B:B, A2542),"")</f>
        <v/>
      </c>
      <c r="E2542" s="2" t="str">
        <f>IF(ISNUMBER(A2542),COUNTIF(Calculations!A:A, A2542),"")</f>
        <v/>
      </c>
      <c r="F2542" s="12" t="str">
        <f t="shared" si="235"/>
        <v/>
      </c>
      <c r="G2542" s="12" t="str">
        <f t="shared" si="236"/>
        <v/>
      </c>
    </row>
    <row r="2543" spans="1:7" x14ac:dyDescent="0.25">
      <c r="A2543" s="8" t="str">
        <f t="shared" si="232"/>
        <v/>
      </c>
      <c r="B2543" s="2" t="str">
        <f t="shared" si="233"/>
        <v/>
      </c>
      <c r="C2543" s="2" t="str">
        <f t="shared" si="234"/>
        <v/>
      </c>
      <c r="D2543" s="2" t="str">
        <f>IF(ISNUMBER(A2543),COUNTIF(Calculations!B:B, A2543),"")</f>
        <v/>
      </c>
      <c r="E2543" s="2" t="str">
        <f>IF(ISNUMBER(A2543),COUNTIF(Calculations!A:A, A2543),"")</f>
        <v/>
      </c>
      <c r="F2543" s="12" t="str">
        <f t="shared" si="235"/>
        <v/>
      </c>
      <c r="G2543" s="12" t="str">
        <f t="shared" si="236"/>
        <v/>
      </c>
    </row>
    <row r="2544" spans="1:7" x14ac:dyDescent="0.25">
      <c r="A2544" s="8" t="str">
        <f t="shared" si="232"/>
        <v/>
      </c>
      <c r="B2544" s="2" t="str">
        <f t="shared" si="233"/>
        <v/>
      </c>
      <c r="C2544" s="2" t="str">
        <f t="shared" si="234"/>
        <v/>
      </c>
      <c r="D2544" s="2" t="str">
        <f>IF(ISNUMBER(A2544),COUNTIF(Calculations!B:B, A2544),"")</f>
        <v/>
      </c>
      <c r="E2544" s="2" t="str">
        <f>IF(ISNUMBER(A2544),COUNTIF(Calculations!A:A, A2544),"")</f>
        <v/>
      </c>
      <c r="F2544" s="12" t="str">
        <f t="shared" si="235"/>
        <v/>
      </c>
      <c r="G2544" s="12" t="str">
        <f t="shared" si="236"/>
        <v/>
      </c>
    </row>
    <row r="2545" spans="1:7" x14ac:dyDescent="0.25">
      <c r="A2545" s="8" t="str">
        <f t="shared" si="232"/>
        <v/>
      </c>
      <c r="B2545" s="2" t="str">
        <f t="shared" si="233"/>
        <v/>
      </c>
      <c r="C2545" s="2" t="str">
        <f t="shared" si="234"/>
        <v/>
      </c>
      <c r="D2545" s="2" t="str">
        <f>IF(ISNUMBER(A2545),COUNTIF(Calculations!B:B, A2545),"")</f>
        <v/>
      </c>
      <c r="E2545" s="2" t="str">
        <f>IF(ISNUMBER(A2545),COUNTIF(Calculations!A:A, A2545),"")</f>
        <v/>
      </c>
      <c r="F2545" s="12" t="str">
        <f t="shared" si="235"/>
        <v/>
      </c>
      <c r="G2545" s="12" t="str">
        <f t="shared" si="236"/>
        <v/>
      </c>
    </row>
    <row r="2546" spans="1:7" x14ac:dyDescent="0.25">
      <c r="A2546" s="8" t="str">
        <f t="shared" si="232"/>
        <v/>
      </c>
      <c r="B2546" s="2" t="str">
        <f t="shared" si="233"/>
        <v/>
      </c>
      <c r="C2546" s="2" t="str">
        <f t="shared" si="234"/>
        <v/>
      </c>
      <c r="D2546" s="2" t="str">
        <f>IF(ISNUMBER(A2546),COUNTIF(Calculations!B:B, A2546),"")</f>
        <v/>
      </c>
      <c r="E2546" s="2" t="str">
        <f>IF(ISNUMBER(A2546),COUNTIF(Calculations!A:A, A2546),"")</f>
        <v/>
      </c>
      <c r="F2546" s="12" t="str">
        <f t="shared" si="235"/>
        <v/>
      </c>
      <c r="G2546" s="12" t="str">
        <f t="shared" si="236"/>
        <v/>
      </c>
    </row>
    <row r="2547" spans="1:7" x14ac:dyDescent="0.25">
      <c r="A2547" s="8" t="str">
        <f t="shared" si="232"/>
        <v/>
      </c>
      <c r="B2547" s="2" t="str">
        <f t="shared" si="233"/>
        <v/>
      </c>
      <c r="C2547" s="2" t="str">
        <f t="shared" si="234"/>
        <v/>
      </c>
      <c r="D2547" s="2" t="str">
        <f>IF(ISNUMBER(A2547),COUNTIF(Calculations!B:B, A2547),"")</f>
        <v/>
      </c>
      <c r="E2547" s="2" t="str">
        <f>IF(ISNUMBER(A2547),COUNTIF(Calculations!A:A, A2547),"")</f>
        <v/>
      </c>
      <c r="F2547" s="12" t="str">
        <f t="shared" si="235"/>
        <v/>
      </c>
      <c r="G2547" s="12" t="str">
        <f t="shared" si="236"/>
        <v/>
      </c>
    </row>
    <row r="2548" spans="1:7" x14ac:dyDescent="0.25">
      <c r="A2548" s="8" t="str">
        <f t="shared" si="232"/>
        <v/>
      </c>
      <c r="B2548" s="2" t="str">
        <f t="shared" si="233"/>
        <v/>
      </c>
      <c r="C2548" s="2" t="str">
        <f t="shared" si="234"/>
        <v/>
      </c>
      <c r="D2548" s="2" t="str">
        <f>IF(ISNUMBER(A2548),COUNTIF(Calculations!B:B, A2548),"")</f>
        <v/>
      </c>
      <c r="E2548" s="2" t="str">
        <f>IF(ISNUMBER(A2548),COUNTIF(Calculations!A:A, A2548),"")</f>
        <v/>
      </c>
      <c r="F2548" s="12" t="str">
        <f t="shared" si="235"/>
        <v/>
      </c>
      <c r="G2548" s="12" t="str">
        <f t="shared" si="236"/>
        <v/>
      </c>
    </row>
    <row r="2549" spans="1:7" x14ac:dyDescent="0.25">
      <c r="A2549" s="8" t="str">
        <f t="shared" si="232"/>
        <v/>
      </c>
      <c r="B2549" s="2" t="str">
        <f t="shared" si="233"/>
        <v/>
      </c>
      <c r="C2549" s="2" t="str">
        <f t="shared" si="234"/>
        <v/>
      </c>
      <c r="D2549" s="2" t="str">
        <f>IF(ISNUMBER(A2549),COUNTIF(Calculations!B:B, A2549),"")</f>
        <v/>
      </c>
      <c r="E2549" s="2" t="str">
        <f>IF(ISNUMBER(A2549),COUNTIF(Calculations!A:A, A2549),"")</f>
        <v/>
      </c>
      <c r="F2549" s="12" t="str">
        <f t="shared" si="235"/>
        <v/>
      </c>
      <c r="G2549" s="12" t="str">
        <f t="shared" si="236"/>
        <v/>
      </c>
    </row>
    <row r="2550" spans="1:7" x14ac:dyDescent="0.25">
      <c r="A2550" s="8" t="str">
        <f t="shared" si="232"/>
        <v/>
      </c>
      <c r="B2550" s="2" t="str">
        <f t="shared" si="233"/>
        <v/>
      </c>
      <c r="C2550" s="2" t="str">
        <f t="shared" si="234"/>
        <v/>
      </c>
      <c r="D2550" s="2" t="str">
        <f>IF(ISNUMBER(A2550),COUNTIF(Calculations!B:B, A2550),"")</f>
        <v/>
      </c>
      <c r="E2550" s="2" t="str">
        <f>IF(ISNUMBER(A2550),COUNTIF(Calculations!A:A, A2550),"")</f>
        <v/>
      </c>
      <c r="F2550" s="12" t="str">
        <f t="shared" si="235"/>
        <v/>
      </c>
      <c r="G2550" s="12" t="str">
        <f t="shared" si="236"/>
        <v/>
      </c>
    </row>
    <row r="2551" spans="1:7" x14ac:dyDescent="0.25">
      <c r="A2551" s="8" t="str">
        <f t="shared" si="232"/>
        <v/>
      </c>
      <c r="B2551" s="2" t="str">
        <f t="shared" si="233"/>
        <v/>
      </c>
      <c r="C2551" s="2" t="str">
        <f t="shared" si="234"/>
        <v/>
      </c>
      <c r="D2551" s="2" t="str">
        <f>IF(ISNUMBER(A2551),COUNTIF(Calculations!B:B, A2551),"")</f>
        <v/>
      </c>
      <c r="E2551" s="2" t="str">
        <f>IF(ISNUMBER(A2551),COUNTIF(Calculations!A:A, A2551),"")</f>
        <v/>
      </c>
      <c r="F2551" s="12" t="str">
        <f t="shared" si="235"/>
        <v/>
      </c>
      <c r="G2551" s="12" t="str">
        <f t="shared" si="236"/>
        <v/>
      </c>
    </row>
    <row r="2552" spans="1:7" x14ac:dyDescent="0.25">
      <c r="A2552" s="8" t="str">
        <f t="shared" si="232"/>
        <v/>
      </c>
      <c r="B2552" s="2" t="str">
        <f t="shared" si="233"/>
        <v/>
      </c>
      <c r="C2552" s="2" t="str">
        <f t="shared" si="234"/>
        <v/>
      </c>
      <c r="D2552" s="2" t="str">
        <f>IF(ISNUMBER(A2552),COUNTIF(Calculations!B:B, A2552),"")</f>
        <v/>
      </c>
      <c r="E2552" s="2" t="str">
        <f>IF(ISNUMBER(A2552),COUNTIF(Calculations!A:A, A2552),"")</f>
        <v/>
      </c>
      <c r="F2552" s="12" t="str">
        <f t="shared" si="235"/>
        <v/>
      </c>
      <c r="G2552" s="12" t="str">
        <f t="shared" si="236"/>
        <v/>
      </c>
    </row>
    <row r="2553" spans="1:7" x14ac:dyDescent="0.25">
      <c r="A2553" s="8" t="str">
        <f t="shared" si="232"/>
        <v/>
      </c>
      <c r="B2553" s="2" t="str">
        <f t="shared" si="233"/>
        <v/>
      </c>
      <c r="C2553" s="2" t="str">
        <f t="shared" si="234"/>
        <v/>
      </c>
      <c r="D2553" s="2" t="str">
        <f>IF(ISNUMBER(A2553),COUNTIF(Calculations!B:B, A2553),"")</f>
        <v/>
      </c>
      <c r="E2553" s="2" t="str">
        <f>IF(ISNUMBER(A2553),COUNTIF(Calculations!A:A, A2553),"")</f>
        <v/>
      </c>
      <c r="F2553" s="12" t="str">
        <f t="shared" si="235"/>
        <v/>
      </c>
      <c r="G2553" s="12" t="str">
        <f t="shared" si="236"/>
        <v/>
      </c>
    </row>
    <row r="2554" spans="1:7" x14ac:dyDescent="0.25">
      <c r="A2554" s="8" t="str">
        <f t="shared" si="232"/>
        <v/>
      </c>
      <c r="B2554" s="2" t="str">
        <f t="shared" si="233"/>
        <v/>
      </c>
      <c r="C2554" s="2" t="str">
        <f t="shared" si="234"/>
        <v/>
      </c>
      <c r="D2554" s="2" t="str">
        <f>IF(ISNUMBER(A2554),COUNTIF(Calculations!B:B, A2554),"")</f>
        <v/>
      </c>
      <c r="E2554" s="2" t="str">
        <f>IF(ISNUMBER(A2554),COUNTIF(Calculations!A:A, A2554),"")</f>
        <v/>
      </c>
      <c r="F2554" s="12" t="str">
        <f t="shared" si="235"/>
        <v/>
      </c>
      <c r="G2554" s="12" t="str">
        <f t="shared" si="236"/>
        <v/>
      </c>
    </row>
    <row r="2555" spans="1:7" x14ac:dyDescent="0.25">
      <c r="A2555" s="8" t="str">
        <f t="shared" si="232"/>
        <v/>
      </c>
      <c r="B2555" s="2" t="str">
        <f t="shared" si="233"/>
        <v/>
      </c>
      <c r="C2555" s="2" t="str">
        <f t="shared" si="234"/>
        <v/>
      </c>
      <c r="D2555" s="2" t="str">
        <f>IF(ISNUMBER(A2555),COUNTIF(Calculations!B:B, A2555),"")</f>
        <v/>
      </c>
      <c r="E2555" s="2" t="str">
        <f>IF(ISNUMBER(A2555),COUNTIF(Calculations!A:A, A2555),"")</f>
        <v/>
      </c>
      <c r="F2555" s="12" t="str">
        <f t="shared" si="235"/>
        <v/>
      </c>
      <c r="G2555" s="12" t="str">
        <f t="shared" si="236"/>
        <v/>
      </c>
    </row>
    <row r="2556" spans="1:7" x14ac:dyDescent="0.25">
      <c r="A2556" s="8" t="str">
        <f t="shared" si="232"/>
        <v/>
      </c>
      <c r="B2556" s="2" t="str">
        <f t="shared" si="233"/>
        <v/>
      </c>
      <c r="C2556" s="2" t="str">
        <f t="shared" si="234"/>
        <v/>
      </c>
      <c r="D2556" s="2" t="str">
        <f>IF(ISNUMBER(A2556),COUNTIF(Calculations!B:B, A2556),"")</f>
        <v/>
      </c>
      <c r="E2556" s="2" t="str">
        <f>IF(ISNUMBER(A2556),COUNTIF(Calculations!A:A, A2556),"")</f>
        <v/>
      </c>
      <c r="F2556" s="12" t="str">
        <f t="shared" si="235"/>
        <v/>
      </c>
      <c r="G2556" s="12" t="str">
        <f t="shared" si="236"/>
        <v/>
      </c>
    </row>
    <row r="2557" spans="1:7" x14ac:dyDescent="0.25">
      <c r="A2557" s="8" t="str">
        <f t="shared" si="232"/>
        <v/>
      </c>
      <c r="B2557" s="2" t="str">
        <f t="shared" si="233"/>
        <v/>
      </c>
      <c r="C2557" s="2" t="str">
        <f t="shared" si="234"/>
        <v/>
      </c>
      <c r="D2557" s="2" t="str">
        <f>IF(ISNUMBER(A2557),COUNTIF(Calculations!B:B, A2557),"")</f>
        <v/>
      </c>
      <c r="E2557" s="2" t="str">
        <f>IF(ISNUMBER(A2557),COUNTIF(Calculations!A:A, A2557),"")</f>
        <v/>
      </c>
      <c r="F2557" s="12" t="str">
        <f t="shared" si="235"/>
        <v/>
      </c>
      <c r="G2557" s="12" t="str">
        <f t="shared" si="236"/>
        <v/>
      </c>
    </row>
    <row r="2558" spans="1:7" x14ac:dyDescent="0.25">
      <c r="A2558" s="8" t="str">
        <f t="shared" si="232"/>
        <v/>
      </c>
      <c r="B2558" s="2" t="str">
        <f t="shared" si="233"/>
        <v/>
      </c>
      <c r="C2558" s="2" t="str">
        <f t="shared" si="234"/>
        <v/>
      </c>
      <c r="D2558" s="2" t="str">
        <f>IF(ISNUMBER(A2558),COUNTIF(Calculations!B:B, A2558),"")</f>
        <v/>
      </c>
      <c r="E2558" s="2" t="str">
        <f>IF(ISNUMBER(A2558),COUNTIF(Calculations!A:A, A2558),"")</f>
        <v/>
      </c>
      <c r="F2558" s="12" t="str">
        <f t="shared" si="235"/>
        <v/>
      </c>
      <c r="G2558" s="12" t="str">
        <f t="shared" si="236"/>
        <v/>
      </c>
    </row>
    <row r="2559" spans="1:7" x14ac:dyDescent="0.25">
      <c r="A2559" s="8" t="str">
        <f t="shared" si="232"/>
        <v/>
      </c>
      <c r="B2559" s="2" t="str">
        <f t="shared" si="233"/>
        <v/>
      </c>
      <c r="C2559" s="2" t="str">
        <f t="shared" si="234"/>
        <v/>
      </c>
      <c r="D2559" s="2" t="str">
        <f>IF(ISNUMBER(A2559),COUNTIF(Calculations!B:B, A2559),"")</f>
        <v/>
      </c>
      <c r="E2559" s="2" t="str">
        <f>IF(ISNUMBER(A2559),COUNTIF(Calculations!A:A, A2559),"")</f>
        <v/>
      </c>
      <c r="F2559" s="12" t="str">
        <f t="shared" si="235"/>
        <v/>
      </c>
      <c r="G2559" s="12" t="str">
        <f t="shared" si="236"/>
        <v/>
      </c>
    </row>
    <row r="2560" spans="1:7" x14ac:dyDescent="0.25">
      <c r="A2560" s="8" t="str">
        <f t="shared" si="232"/>
        <v/>
      </c>
      <c r="B2560" s="2" t="str">
        <f t="shared" si="233"/>
        <v/>
      </c>
      <c r="C2560" s="2" t="str">
        <f t="shared" si="234"/>
        <v/>
      </c>
      <c r="D2560" s="2" t="str">
        <f>IF(ISNUMBER(A2560),COUNTIF(Calculations!B:B, A2560),"")</f>
        <v/>
      </c>
      <c r="E2560" s="2" t="str">
        <f>IF(ISNUMBER(A2560),COUNTIF(Calculations!A:A, A2560),"")</f>
        <v/>
      </c>
      <c r="F2560" s="12" t="str">
        <f t="shared" si="235"/>
        <v/>
      </c>
      <c r="G2560" s="12" t="str">
        <f t="shared" si="236"/>
        <v/>
      </c>
    </row>
    <row r="2561" spans="1:7" x14ac:dyDescent="0.25">
      <c r="A2561" s="8" t="str">
        <f t="shared" si="232"/>
        <v/>
      </c>
      <c r="B2561" s="2" t="str">
        <f t="shared" si="233"/>
        <v/>
      </c>
      <c r="C2561" s="2" t="str">
        <f t="shared" si="234"/>
        <v/>
      </c>
      <c r="D2561" s="2" t="str">
        <f>IF(ISNUMBER(A2561),COUNTIF(Calculations!B:B, A2561),"")</f>
        <v/>
      </c>
      <c r="E2561" s="2" t="str">
        <f>IF(ISNUMBER(A2561),COUNTIF(Calculations!A:A, A2561),"")</f>
        <v/>
      </c>
      <c r="F2561" s="12" t="str">
        <f t="shared" si="235"/>
        <v/>
      </c>
      <c r="G2561" s="12" t="str">
        <f t="shared" si="236"/>
        <v/>
      </c>
    </row>
    <row r="2562" spans="1:7" x14ac:dyDescent="0.25">
      <c r="A2562" s="8" t="str">
        <f t="shared" si="232"/>
        <v/>
      </c>
      <c r="B2562" s="2" t="str">
        <f t="shared" si="233"/>
        <v/>
      </c>
      <c r="C2562" s="2" t="str">
        <f t="shared" si="234"/>
        <v/>
      </c>
      <c r="D2562" s="2" t="str">
        <f>IF(ISNUMBER(A2562),COUNTIF(Calculations!B:B, A2562),"")</f>
        <v/>
      </c>
      <c r="E2562" s="2" t="str">
        <f>IF(ISNUMBER(A2562),COUNTIF(Calculations!A:A, A2562),"")</f>
        <v/>
      </c>
      <c r="F2562" s="12" t="str">
        <f t="shared" si="235"/>
        <v/>
      </c>
      <c r="G2562" s="12" t="str">
        <f t="shared" si="236"/>
        <v/>
      </c>
    </row>
    <row r="2563" spans="1:7" x14ac:dyDescent="0.25">
      <c r="A2563" s="8" t="str">
        <f t="shared" si="232"/>
        <v/>
      </c>
      <c r="B2563" s="2" t="str">
        <f t="shared" si="233"/>
        <v/>
      </c>
      <c r="C2563" s="2" t="str">
        <f t="shared" si="234"/>
        <v/>
      </c>
      <c r="D2563" s="2" t="str">
        <f>IF(ISNUMBER(A2563),COUNTIF(Calculations!B:B, A2563),"")</f>
        <v/>
      </c>
      <c r="E2563" s="2" t="str">
        <f>IF(ISNUMBER(A2563),COUNTIF(Calculations!A:A, A2563),"")</f>
        <v/>
      </c>
      <c r="F2563" s="12" t="str">
        <f t="shared" si="235"/>
        <v/>
      </c>
      <c r="G2563" s="12" t="str">
        <f t="shared" si="236"/>
        <v/>
      </c>
    </row>
    <row r="2564" spans="1:7" x14ac:dyDescent="0.25">
      <c r="A2564" s="8" t="str">
        <f t="shared" si="232"/>
        <v/>
      </c>
      <c r="B2564" s="2" t="str">
        <f t="shared" si="233"/>
        <v/>
      </c>
      <c r="C2564" s="2" t="str">
        <f t="shared" si="234"/>
        <v/>
      </c>
      <c r="D2564" s="2" t="str">
        <f>IF(ISNUMBER(A2564),COUNTIF(Calculations!B:B, A2564),"")</f>
        <v/>
      </c>
      <c r="E2564" s="2" t="str">
        <f>IF(ISNUMBER(A2564),COUNTIF(Calculations!A:A, A2564),"")</f>
        <v/>
      </c>
      <c r="F2564" s="12" t="str">
        <f t="shared" si="235"/>
        <v/>
      </c>
      <c r="G2564" s="12" t="str">
        <f t="shared" si="236"/>
        <v/>
      </c>
    </row>
    <row r="2565" spans="1:7" x14ac:dyDescent="0.25">
      <c r="A2565" s="8" t="str">
        <f t="shared" si="232"/>
        <v/>
      </c>
      <c r="B2565" s="2" t="str">
        <f t="shared" si="233"/>
        <v/>
      </c>
      <c r="C2565" s="2" t="str">
        <f t="shared" si="234"/>
        <v/>
      </c>
      <c r="D2565" s="2" t="str">
        <f>IF(ISNUMBER(A2565),COUNTIF(Calculations!B:B, A2565),"")</f>
        <v/>
      </c>
      <c r="E2565" s="2" t="str">
        <f>IF(ISNUMBER(A2565),COUNTIF(Calculations!A:A, A2565),"")</f>
        <v/>
      </c>
      <c r="F2565" s="12" t="str">
        <f t="shared" si="235"/>
        <v/>
      </c>
      <c r="G2565" s="12" t="str">
        <f t="shared" si="236"/>
        <v/>
      </c>
    </row>
    <row r="2566" spans="1:7" x14ac:dyDescent="0.25">
      <c r="A2566" s="8" t="str">
        <f t="shared" si="232"/>
        <v/>
      </c>
      <c r="B2566" s="2" t="str">
        <f t="shared" si="233"/>
        <v/>
      </c>
      <c r="C2566" s="2" t="str">
        <f t="shared" si="234"/>
        <v/>
      </c>
      <c r="D2566" s="2" t="str">
        <f>IF(ISNUMBER(A2566),COUNTIF(Calculations!B:B, A2566),"")</f>
        <v/>
      </c>
      <c r="E2566" s="2" t="str">
        <f>IF(ISNUMBER(A2566),COUNTIF(Calculations!A:A, A2566),"")</f>
        <v/>
      </c>
      <c r="F2566" s="12" t="str">
        <f t="shared" si="235"/>
        <v/>
      </c>
      <c r="G2566" s="12" t="str">
        <f t="shared" si="236"/>
        <v/>
      </c>
    </row>
    <row r="2567" spans="1:7" x14ac:dyDescent="0.25">
      <c r="A2567" s="8" t="str">
        <f t="shared" si="232"/>
        <v/>
      </c>
      <c r="B2567" s="2" t="str">
        <f t="shared" si="233"/>
        <v/>
      </c>
      <c r="C2567" s="2" t="str">
        <f t="shared" si="234"/>
        <v/>
      </c>
      <c r="D2567" s="2" t="str">
        <f>IF(ISNUMBER(A2567),COUNTIF(Calculations!B:B, A2567),"")</f>
        <v/>
      </c>
      <c r="E2567" s="2" t="str">
        <f>IF(ISNUMBER(A2567),COUNTIF(Calculations!A:A, A2567),"")</f>
        <v/>
      </c>
      <c r="F2567" s="12" t="str">
        <f t="shared" si="235"/>
        <v/>
      </c>
      <c r="G2567" s="12" t="str">
        <f t="shared" si="236"/>
        <v/>
      </c>
    </row>
    <row r="2568" spans="1:7" x14ac:dyDescent="0.25">
      <c r="A2568" s="8" t="str">
        <f t="shared" si="232"/>
        <v/>
      </c>
      <c r="B2568" s="2" t="str">
        <f t="shared" si="233"/>
        <v/>
      </c>
      <c r="C2568" s="2" t="str">
        <f t="shared" si="234"/>
        <v/>
      </c>
      <c r="D2568" s="2" t="str">
        <f>IF(ISNUMBER(A2568),COUNTIF(Calculations!B:B, A2568),"")</f>
        <v/>
      </c>
      <c r="E2568" s="2" t="str">
        <f>IF(ISNUMBER(A2568),COUNTIF(Calculations!A:A, A2568),"")</f>
        <v/>
      </c>
      <c r="F2568" s="12" t="str">
        <f t="shared" si="235"/>
        <v/>
      </c>
      <c r="G2568" s="12" t="str">
        <f t="shared" si="236"/>
        <v/>
      </c>
    </row>
    <row r="2569" spans="1:7" x14ac:dyDescent="0.25">
      <c r="A2569" s="8" t="str">
        <f t="shared" si="232"/>
        <v/>
      </c>
      <c r="B2569" s="2" t="str">
        <f t="shared" si="233"/>
        <v/>
      </c>
      <c r="C2569" s="2" t="str">
        <f t="shared" si="234"/>
        <v/>
      </c>
      <c r="D2569" s="2" t="str">
        <f>IF(ISNUMBER(A2569),COUNTIF(Calculations!B:B, A2569),"")</f>
        <v/>
      </c>
      <c r="E2569" s="2" t="str">
        <f>IF(ISNUMBER(A2569),COUNTIF(Calculations!A:A, A2569),"")</f>
        <v/>
      </c>
      <c r="F2569" s="12" t="str">
        <f t="shared" si="235"/>
        <v/>
      </c>
      <c r="G2569" s="12" t="str">
        <f t="shared" si="236"/>
        <v/>
      </c>
    </row>
    <row r="2570" spans="1:7" x14ac:dyDescent="0.25">
      <c r="A2570" s="8" t="str">
        <f t="shared" si="232"/>
        <v/>
      </c>
      <c r="B2570" s="2" t="str">
        <f t="shared" si="233"/>
        <v/>
      </c>
      <c r="C2570" s="2" t="str">
        <f t="shared" si="234"/>
        <v/>
      </c>
      <c r="D2570" s="2" t="str">
        <f>IF(ISNUMBER(A2570),COUNTIF(Calculations!B:B, A2570),"")</f>
        <v/>
      </c>
      <c r="E2570" s="2" t="str">
        <f>IF(ISNUMBER(A2570),COUNTIF(Calculations!A:A, A2570),"")</f>
        <v/>
      </c>
      <c r="F2570" s="12" t="str">
        <f t="shared" si="235"/>
        <v/>
      </c>
      <c r="G2570" s="12" t="str">
        <f t="shared" si="236"/>
        <v/>
      </c>
    </row>
    <row r="2571" spans="1:7" x14ac:dyDescent="0.25">
      <c r="A2571" s="8" t="str">
        <f t="shared" si="232"/>
        <v/>
      </c>
      <c r="B2571" s="2" t="str">
        <f t="shared" si="233"/>
        <v/>
      </c>
      <c r="C2571" s="2" t="str">
        <f t="shared" si="234"/>
        <v/>
      </c>
      <c r="D2571" s="2" t="str">
        <f>IF(ISNUMBER(A2571),COUNTIF(Calculations!B:B, A2571),"")</f>
        <v/>
      </c>
      <c r="E2571" s="2" t="str">
        <f>IF(ISNUMBER(A2571),COUNTIF(Calculations!A:A, A2571),"")</f>
        <v/>
      </c>
      <c r="F2571" s="12" t="str">
        <f t="shared" si="235"/>
        <v/>
      </c>
      <c r="G2571" s="12" t="str">
        <f t="shared" si="236"/>
        <v/>
      </c>
    </row>
    <row r="2572" spans="1:7" x14ac:dyDescent="0.25">
      <c r="A2572" s="8" t="str">
        <f t="shared" si="232"/>
        <v/>
      </c>
      <c r="B2572" s="2" t="str">
        <f t="shared" si="233"/>
        <v/>
      </c>
      <c r="C2572" s="2" t="str">
        <f t="shared" si="234"/>
        <v/>
      </c>
      <c r="D2572" s="2" t="str">
        <f>IF(ISNUMBER(A2572),COUNTIF(Calculations!B:B, A2572),"")</f>
        <v/>
      </c>
      <c r="E2572" s="2" t="str">
        <f>IF(ISNUMBER(A2572),COUNTIF(Calculations!A:A, A2572),"")</f>
        <v/>
      </c>
      <c r="F2572" s="12" t="str">
        <f t="shared" si="235"/>
        <v/>
      </c>
      <c r="G2572" s="12" t="str">
        <f t="shared" si="236"/>
        <v/>
      </c>
    </row>
    <row r="2573" spans="1:7" x14ac:dyDescent="0.25">
      <c r="A2573" s="8" t="str">
        <f t="shared" si="232"/>
        <v/>
      </c>
      <c r="B2573" s="2" t="str">
        <f t="shared" si="233"/>
        <v/>
      </c>
      <c r="C2573" s="2" t="str">
        <f t="shared" si="234"/>
        <v/>
      </c>
      <c r="D2573" s="2" t="str">
        <f>IF(ISNUMBER(A2573),COUNTIF(Calculations!B:B, A2573),"")</f>
        <v/>
      </c>
      <c r="E2573" s="2" t="str">
        <f>IF(ISNUMBER(A2573),COUNTIF(Calculations!A:A, A2573),"")</f>
        <v/>
      </c>
      <c r="F2573" s="12" t="str">
        <f t="shared" si="235"/>
        <v/>
      </c>
      <c r="G2573" s="12" t="str">
        <f t="shared" si="236"/>
        <v/>
      </c>
    </row>
    <row r="2574" spans="1:7" x14ac:dyDescent="0.25">
      <c r="A2574" s="8" t="str">
        <f t="shared" si="232"/>
        <v/>
      </c>
      <c r="B2574" s="2" t="str">
        <f t="shared" si="233"/>
        <v/>
      </c>
      <c r="C2574" s="2" t="str">
        <f t="shared" si="234"/>
        <v/>
      </c>
      <c r="D2574" s="2" t="str">
        <f>IF(ISNUMBER(A2574),COUNTIF(Calculations!B:B, A2574),"")</f>
        <v/>
      </c>
      <c r="E2574" s="2" t="str">
        <f>IF(ISNUMBER(A2574),COUNTIF(Calculations!A:A, A2574),"")</f>
        <v/>
      </c>
      <c r="F2574" s="12" t="str">
        <f t="shared" si="235"/>
        <v/>
      </c>
      <c r="G2574" s="12" t="str">
        <f t="shared" si="236"/>
        <v/>
      </c>
    </row>
    <row r="2575" spans="1:7" x14ac:dyDescent="0.25">
      <c r="A2575" s="8" t="str">
        <f t="shared" si="232"/>
        <v/>
      </c>
      <c r="B2575" s="2" t="str">
        <f t="shared" si="233"/>
        <v/>
      </c>
      <c r="C2575" s="2" t="str">
        <f t="shared" si="234"/>
        <v/>
      </c>
      <c r="D2575" s="2" t="str">
        <f>IF(ISNUMBER(A2575),COUNTIF(Calculations!B:B, A2575),"")</f>
        <v/>
      </c>
      <c r="E2575" s="2" t="str">
        <f>IF(ISNUMBER(A2575),COUNTIF(Calculations!A:A, A2575),"")</f>
        <v/>
      </c>
      <c r="F2575" s="12" t="str">
        <f t="shared" si="235"/>
        <v/>
      </c>
      <c r="G2575" s="12" t="str">
        <f t="shared" si="236"/>
        <v/>
      </c>
    </row>
    <row r="2576" spans="1:7" x14ac:dyDescent="0.25">
      <c r="A2576" s="8" t="str">
        <f t="shared" si="232"/>
        <v/>
      </c>
      <c r="B2576" s="2" t="str">
        <f t="shared" si="233"/>
        <v/>
      </c>
      <c r="C2576" s="2" t="str">
        <f t="shared" si="234"/>
        <v/>
      </c>
      <c r="D2576" s="2" t="str">
        <f>IF(ISNUMBER(A2576),COUNTIF(Calculations!B:B, A2576),"")</f>
        <v/>
      </c>
      <c r="E2576" s="2" t="str">
        <f>IF(ISNUMBER(A2576),COUNTIF(Calculations!A:A, A2576),"")</f>
        <v/>
      </c>
      <c r="F2576" s="12" t="str">
        <f t="shared" si="235"/>
        <v/>
      </c>
      <c r="G2576" s="12" t="str">
        <f t="shared" si="236"/>
        <v/>
      </c>
    </row>
    <row r="2577" spans="1:7" x14ac:dyDescent="0.25">
      <c r="A2577" s="8" t="str">
        <f t="shared" si="232"/>
        <v/>
      </c>
      <c r="B2577" s="2" t="str">
        <f t="shared" si="233"/>
        <v/>
      </c>
      <c r="C2577" s="2" t="str">
        <f t="shared" si="234"/>
        <v/>
      </c>
      <c r="D2577" s="2" t="str">
        <f>IF(ISNUMBER(A2577),COUNTIF(Calculations!B:B, A2577),"")</f>
        <v/>
      </c>
      <c r="E2577" s="2" t="str">
        <f>IF(ISNUMBER(A2577),COUNTIF(Calculations!A:A, A2577),"")</f>
        <v/>
      </c>
      <c r="F2577" s="12" t="str">
        <f t="shared" si="235"/>
        <v/>
      </c>
      <c r="G2577" s="12" t="str">
        <f t="shared" si="236"/>
        <v/>
      </c>
    </row>
    <row r="2578" spans="1:7" x14ac:dyDescent="0.25">
      <c r="A2578" s="8" t="str">
        <f t="shared" si="232"/>
        <v/>
      </c>
      <c r="B2578" s="2" t="str">
        <f t="shared" si="233"/>
        <v/>
      </c>
      <c r="C2578" s="2" t="str">
        <f t="shared" si="234"/>
        <v/>
      </c>
      <c r="D2578" s="2" t="str">
        <f>IF(ISNUMBER(A2578),COUNTIF(Calculations!B:B, A2578),"")</f>
        <v/>
      </c>
      <c r="E2578" s="2" t="str">
        <f>IF(ISNUMBER(A2578),COUNTIF(Calculations!A:A, A2578),"")</f>
        <v/>
      </c>
      <c r="F2578" s="12" t="str">
        <f t="shared" si="235"/>
        <v/>
      </c>
      <c r="G2578" s="12" t="str">
        <f t="shared" si="236"/>
        <v/>
      </c>
    </row>
    <row r="2579" spans="1:7" x14ac:dyDescent="0.25">
      <c r="A2579" s="8" t="str">
        <f t="shared" si="232"/>
        <v/>
      </c>
      <c r="B2579" s="2" t="str">
        <f t="shared" si="233"/>
        <v/>
      </c>
      <c r="C2579" s="2" t="str">
        <f t="shared" si="234"/>
        <v/>
      </c>
      <c r="D2579" s="2" t="str">
        <f>IF(ISNUMBER(A2579),COUNTIF(Calculations!B:B, A2579),"")</f>
        <v/>
      </c>
      <c r="E2579" s="2" t="str">
        <f>IF(ISNUMBER(A2579),COUNTIF(Calculations!A:A, A2579),"")</f>
        <v/>
      </c>
      <c r="F2579" s="12" t="str">
        <f t="shared" si="235"/>
        <v/>
      </c>
      <c r="G2579" s="12" t="str">
        <f t="shared" si="236"/>
        <v/>
      </c>
    </row>
    <row r="2580" spans="1:7" x14ac:dyDescent="0.25">
      <c r="A2580" s="8" t="str">
        <f t="shared" si="232"/>
        <v/>
      </c>
      <c r="B2580" s="2" t="str">
        <f t="shared" si="233"/>
        <v/>
      </c>
      <c r="C2580" s="2" t="str">
        <f t="shared" si="234"/>
        <v/>
      </c>
      <c r="D2580" s="2" t="str">
        <f>IF(ISNUMBER(A2580),COUNTIF(Calculations!B:B, A2580),"")</f>
        <v/>
      </c>
      <c r="E2580" s="2" t="str">
        <f>IF(ISNUMBER(A2580),COUNTIF(Calculations!A:A, A2580),"")</f>
        <v/>
      </c>
      <c r="F2580" s="12" t="str">
        <f t="shared" si="235"/>
        <v/>
      </c>
      <c r="G2580" s="12" t="str">
        <f t="shared" si="236"/>
        <v/>
      </c>
    </row>
    <row r="2581" spans="1:7" x14ac:dyDescent="0.25">
      <c r="A2581" s="8" t="str">
        <f t="shared" si="232"/>
        <v/>
      </c>
      <c r="B2581" s="2" t="str">
        <f t="shared" si="233"/>
        <v/>
      </c>
      <c r="C2581" s="2" t="str">
        <f t="shared" si="234"/>
        <v/>
      </c>
      <c r="D2581" s="2" t="str">
        <f>IF(ISNUMBER(A2581),COUNTIF(Calculations!B:B, A2581),"")</f>
        <v/>
      </c>
      <c r="E2581" s="2" t="str">
        <f>IF(ISNUMBER(A2581),COUNTIF(Calculations!A:A, A2581),"")</f>
        <v/>
      </c>
      <c r="F2581" s="12" t="str">
        <f t="shared" si="235"/>
        <v/>
      </c>
      <c r="G2581" s="12" t="str">
        <f t="shared" si="236"/>
        <v/>
      </c>
    </row>
    <row r="2582" spans="1:7" x14ac:dyDescent="0.25">
      <c r="A2582" s="8" t="str">
        <f t="shared" si="232"/>
        <v/>
      </c>
      <c r="B2582" s="2" t="str">
        <f t="shared" si="233"/>
        <v/>
      </c>
      <c r="C2582" s="2" t="str">
        <f t="shared" si="234"/>
        <v/>
      </c>
      <c r="D2582" s="2" t="str">
        <f>IF(ISNUMBER(A2582),COUNTIF(Calculations!B:B, A2582),"")</f>
        <v/>
      </c>
      <c r="E2582" s="2" t="str">
        <f>IF(ISNUMBER(A2582),COUNTIF(Calculations!A:A, A2582),"")</f>
        <v/>
      </c>
      <c r="F2582" s="12" t="str">
        <f t="shared" si="235"/>
        <v/>
      </c>
      <c r="G2582" s="12" t="str">
        <f t="shared" si="236"/>
        <v/>
      </c>
    </row>
    <row r="2583" spans="1:7" x14ac:dyDescent="0.25">
      <c r="A2583" s="8" t="str">
        <f t="shared" si="232"/>
        <v/>
      </c>
      <c r="B2583" s="2" t="str">
        <f t="shared" si="233"/>
        <v/>
      </c>
      <c r="C2583" s="2" t="str">
        <f t="shared" si="234"/>
        <v/>
      </c>
      <c r="D2583" s="2" t="str">
        <f>IF(ISNUMBER(A2583),COUNTIF(Calculations!B:B, A2583),"")</f>
        <v/>
      </c>
      <c r="E2583" s="2" t="str">
        <f>IF(ISNUMBER(A2583),COUNTIF(Calculations!A:A, A2583),"")</f>
        <v/>
      </c>
      <c r="F2583" s="12" t="str">
        <f t="shared" si="235"/>
        <v/>
      </c>
      <c r="G2583" s="12" t="str">
        <f t="shared" si="236"/>
        <v/>
      </c>
    </row>
    <row r="2584" spans="1:7" x14ac:dyDescent="0.25">
      <c r="A2584" s="8" t="str">
        <f t="shared" si="232"/>
        <v/>
      </c>
      <c r="B2584" s="2" t="str">
        <f t="shared" si="233"/>
        <v/>
      </c>
      <c r="C2584" s="2" t="str">
        <f t="shared" si="234"/>
        <v/>
      </c>
      <c r="D2584" s="2" t="str">
        <f>IF(ISNUMBER(A2584),COUNTIF(Calculations!B:B, A2584),"")</f>
        <v/>
      </c>
      <c r="E2584" s="2" t="str">
        <f>IF(ISNUMBER(A2584),COUNTIF(Calculations!A:A, A2584),"")</f>
        <v/>
      </c>
      <c r="F2584" s="12" t="str">
        <f t="shared" si="235"/>
        <v/>
      </c>
      <c r="G2584" s="12" t="str">
        <f t="shared" si="236"/>
        <v/>
      </c>
    </row>
    <row r="2585" spans="1:7" x14ac:dyDescent="0.25">
      <c r="A2585" s="8" t="str">
        <f t="shared" si="232"/>
        <v/>
      </c>
      <c r="B2585" s="2" t="str">
        <f t="shared" si="233"/>
        <v/>
      </c>
      <c r="C2585" s="2" t="str">
        <f t="shared" si="234"/>
        <v/>
      </c>
      <c r="D2585" s="2" t="str">
        <f>IF(ISNUMBER(A2585),COUNTIF(Calculations!B:B, A2585),"")</f>
        <v/>
      </c>
      <c r="E2585" s="2" t="str">
        <f>IF(ISNUMBER(A2585),COUNTIF(Calculations!A:A, A2585),"")</f>
        <v/>
      </c>
      <c r="F2585" s="12" t="str">
        <f t="shared" si="235"/>
        <v/>
      </c>
      <c r="G2585" s="12" t="str">
        <f t="shared" si="236"/>
        <v/>
      </c>
    </row>
    <row r="2586" spans="1:7" x14ac:dyDescent="0.25">
      <c r="A2586" s="8" t="str">
        <f t="shared" si="232"/>
        <v/>
      </c>
      <c r="B2586" s="2" t="str">
        <f t="shared" si="233"/>
        <v/>
      </c>
      <c r="C2586" s="2" t="str">
        <f t="shared" si="234"/>
        <v/>
      </c>
      <c r="D2586" s="2" t="str">
        <f>IF(ISNUMBER(A2586),COUNTIF(Calculations!B:B, A2586),"")</f>
        <v/>
      </c>
      <c r="E2586" s="2" t="str">
        <f>IF(ISNUMBER(A2586),COUNTIF(Calculations!A:A, A2586),"")</f>
        <v/>
      </c>
      <c r="F2586" s="12" t="str">
        <f t="shared" si="235"/>
        <v/>
      </c>
      <c r="G2586" s="12" t="str">
        <f t="shared" si="236"/>
        <v/>
      </c>
    </row>
    <row r="2587" spans="1:7" x14ac:dyDescent="0.25">
      <c r="A2587" s="8" t="str">
        <f t="shared" si="232"/>
        <v/>
      </c>
      <c r="B2587" s="2" t="str">
        <f t="shared" si="233"/>
        <v/>
      </c>
      <c r="C2587" s="2" t="str">
        <f t="shared" si="234"/>
        <v/>
      </c>
      <c r="D2587" s="2" t="str">
        <f>IF(ISNUMBER(A2587),COUNTIF(Calculations!B:B, A2587),"")</f>
        <v/>
      </c>
      <c r="E2587" s="2" t="str">
        <f>IF(ISNUMBER(A2587),COUNTIF(Calculations!A:A, A2587),"")</f>
        <v/>
      </c>
      <c r="F2587" s="12" t="str">
        <f t="shared" si="235"/>
        <v/>
      </c>
      <c r="G2587" s="12" t="str">
        <f t="shared" si="236"/>
        <v/>
      </c>
    </row>
    <row r="2588" spans="1:7" x14ac:dyDescent="0.25">
      <c r="A2588" s="8" t="str">
        <f t="shared" si="232"/>
        <v/>
      </c>
      <c r="B2588" s="2" t="str">
        <f t="shared" si="233"/>
        <v/>
      </c>
      <c r="C2588" s="2" t="str">
        <f t="shared" si="234"/>
        <v/>
      </c>
      <c r="D2588" s="2" t="str">
        <f>IF(ISNUMBER(A2588),COUNTIF(Calculations!B:B, A2588),"")</f>
        <v/>
      </c>
      <c r="E2588" s="2" t="str">
        <f>IF(ISNUMBER(A2588),COUNTIF(Calculations!A:A, A2588),"")</f>
        <v/>
      </c>
      <c r="F2588" s="12" t="str">
        <f t="shared" si="235"/>
        <v/>
      </c>
      <c r="G2588" s="12" t="str">
        <f t="shared" si="236"/>
        <v/>
      </c>
    </row>
    <row r="2589" spans="1:7" x14ac:dyDescent="0.25">
      <c r="A2589" s="8" t="str">
        <f t="shared" si="232"/>
        <v/>
      </c>
      <c r="B2589" s="2" t="str">
        <f t="shared" si="233"/>
        <v/>
      </c>
      <c r="C2589" s="2" t="str">
        <f t="shared" si="234"/>
        <v/>
      </c>
      <c r="D2589" s="2" t="str">
        <f>IF(ISNUMBER(A2589),COUNTIF(Calculations!B:B, A2589),"")</f>
        <v/>
      </c>
      <c r="E2589" s="2" t="str">
        <f>IF(ISNUMBER(A2589),COUNTIF(Calculations!A:A, A2589),"")</f>
        <v/>
      </c>
      <c r="F2589" s="12" t="str">
        <f t="shared" si="235"/>
        <v/>
      </c>
      <c r="G2589" s="12" t="str">
        <f t="shared" si="236"/>
        <v/>
      </c>
    </row>
    <row r="2590" spans="1:7" x14ac:dyDescent="0.25">
      <c r="A2590" s="8" t="str">
        <f t="shared" si="232"/>
        <v/>
      </c>
      <c r="B2590" s="2" t="str">
        <f t="shared" si="233"/>
        <v/>
      </c>
      <c r="C2590" s="2" t="str">
        <f t="shared" si="234"/>
        <v/>
      </c>
      <c r="D2590" s="2" t="str">
        <f>IF(ISNUMBER(A2590),COUNTIF(Calculations!B:B, A2590),"")</f>
        <v/>
      </c>
      <c r="E2590" s="2" t="str">
        <f>IF(ISNUMBER(A2590),COUNTIF(Calculations!A:A, A2590),"")</f>
        <v/>
      </c>
      <c r="F2590" s="12" t="str">
        <f t="shared" si="235"/>
        <v/>
      </c>
      <c r="G2590" s="12" t="str">
        <f t="shared" si="236"/>
        <v/>
      </c>
    </row>
    <row r="2591" spans="1:7" x14ac:dyDescent="0.25">
      <c r="A2591" s="8" t="str">
        <f t="shared" si="232"/>
        <v/>
      </c>
      <c r="B2591" s="2" t="str">
        <f t="shared" si="233"/>
        <v/>
      </c>
      <c r="C2591" s="2" t="str">
        <f t="shared" si="234"/>
        <v/>
      </c>
      <c r="D2591" s="2" t="str">
        <f>IF(ISNUMBER(A2591),COUNTIF(Calculations!B:B, A2591),"")</f>
        <v/>
      </c>
      <c r="E2591" s="2" t="str">
        <f>IF(ISNUMBER(A2591),COUNTIF(Calculations!A:A, A2591),"")</f>
        <v/>
      </c>
      <c r="F2591" s="12" t="str">
        <f t="shared" si="235"/>
        <v/>
      </c>
      <c r="G2591" s="12" t="str">
        <f t="shared" si="236"/>
        <v/>
      </c>
    </row>
    <row r="2592" spans="1:7" x14ac:dyDescent="0.25">
      <c r="A2592" s="8" t="str">
        <f t="shared" si="232"/>
        <v/>
      </c>
      <c r="B2592" s="2" t="str">
        <f t="shared" si="233"/>
        <v/>
      </c>
      <c r="C2592" s="2" t="str">
        <f t="shared" si="234"/>
        <v/>
      </c>
      <c r="D2592" s="2" t="str">
        <f>IF(ISNUMBER(A2592),COUNTIF(Calculations!B:B, A2592),"")</f>
        <v/>
      </c>
      <c r="E2592" s="2" t="str">
        <f>IF(ISNUMBER(A2592),COUNTIF(Calculations!A:A, A2592),"")</f>
        <v/>
      </c>
      <c r="F2592" s="12" t="str">
        <f t="shared" si="235"/>
        <v/>
      </c>
      <c r="G2592" s="12" t="str">
        <f t="shared" si="236"/>
        <v/>
      </c>
    </row>
    <row r="2593" spans="1:7" x14ac:dyDescent="0.25">
      <c r="A2593" s="8" t="str">
        <f t="shared" si="232"/>
        <v/>
      </c>
      <c r="B2593" s="2" t="str">
        <f t="shared" si="233"/>
        <v/>
      </c>
      <c r="C2593" s="2" t="str">
        <f t="shared" si="234"/>
        <v/>
      </c>
      <c r="D2593" s="2" t="str">
        <f>IF(ISNUMBER(A2593),COUNTIF(Calculations!B:B, A2593),"")</f>
        <v/>
      </c>
      <c r="E2593" s="2" t="str">
        <f>IF(ISNUMBER(A2593),COUNTIF(Calculations!A:A, A2593),"")</f>
        <v/>
      </c>
      <c r="F2593" s="12" t="str">
        <f t="shared" si="235"/>
        <v/>
      </c>
      <c r="G2593" s="12" t="str">
        <f t="shared" si="236"/>
        <v/>
      </c>
    </row>
    <row r="2594" spans="1:7" x14ac:dyDescent="0.25">
      <c r="A2594" s="8" t="str">
        <f t="shared" si="232"/>
        <v/>
      </c>
      <c r="B2594" s="2" t="str">
        <f t="shared" si="233"/>
        <v/>
      </c>
      <c r="C2594" s="2" t="str">
        <f t="shared" si="234"/>
        <v/>
      </c>
      <c r="D2594" s="2" t="str">
        <f>IF(ISNUMBER(A2594),COUNTIF(Calculations!B:B, A2594),"")</f>
        <v/>
      </c>
      <c r="E2594" s="2" t="str">
        <f>IF(ISNUMBER(A2594),COUNTIF(Calculations!A:A, A2594),"")</f>
        <v/>
      </c>
      <c r="F2594" s="12" t="str">
        <f t="shared" si="235"/>
        <v/>
      </c>
      <c r="G2594" s="12" t="str">
        <f t="shared" si="236"/>
        <v/>
      </c>
    </row>
    <row r="2595" spans="1:7" x14ac:dyDescent="0.25">
      <c r="A2595" s="8" t="str">
        <f t="shared" si="232"/>
        <v/>
      </c>
      <c r="B2595" s="2" t="str">
        <f t="shared" si="233"/>
        <v/>
      </c>
      <c r="C2595" s="2" t="str">
        <f t="shared" si="234"/>
        <v/>
      </c>
      <c r="D2595" s="2" t="str">
        <f>IF(ISNUMBER(A2595),COUNTIF(Calculations!B:B, A2595),"")</f>
        <v/>
      </c>
      <c r="E2595" s="2" t="str">
        <f>IF(ISNUMBER(A2595),COUNTIF(Calculations!A:A, A2595),"")</f>
        <v/>
      </c>
      <c r="F2595" s="12" t="str">
        <f t="shared" si="235"/>
        <v/>
      </c>
      <c r="G2595" s="12" t="str">
        <f t="shared" si="236"/>
        <v/>
      </c>
    </row>
    <row r="2596" spans="1:7" x14ac:dyDescent="0.25">
      <c r="A2596" s="8" t="str">
        <f t="shared" ref="A2596:A2659" si="237">IF(ISNUMBER(A2595),IF(A2595+1&lt;=MAX(IndirectStartDates,IndirectCompletedDates),A2595+1,""),"")</f>
        <v/>
      </c>
      <c r="B2596" s="2" t="str">
        <f t="shared" ref="B2596:B2659" si="238">IF(ISNUMBER(A2596),YEAR(A2596)&amp;"-"&amp;TEXT(WEEKNUM(A2596),"00"),"")</f>
        <v/>
      </c>
      <c r="C2596" s="2" t="str">
        <f t="shared" ref="C2596:C2659" si="239">IF(ISNUMBER(A2596),COUNTIFS(IndirectStartDates,"&lt;="&amp;A2596,IndirectCompletedDates,"&gt;"&amp;A2596) + COUNTIFS(IndirectStartDates,"&lt;="&amp;A2596,IndirectCompletedDates,""),"")</f>
        <v/>
      </c>
      <c r="D2596" s="2" t="str">
        <f>IF(ISNUMBER(A2596),COUNTIF(Calculations!B:B, A2596),"")</f>
        <v/>
      </c>
      <c r="E2596" s="2" t="str">
        <f>IF(ISNUMBER(A2596),COUNTIF(Calculations!A:A, A2596),"")</f>
        <v/>
      </c>
      <c r="F2596" s="12" t="str">
        <f t="shared" ref="F2596:F2659" si="240">IF(ISNUMBER(A2596),F2595 + D2596,"")</f>
        <v/>
      </c>
      <c r="G2596" s="12" t="str">
        <f t="shared" ref="G2596:G2659" si="241">IF(ISNUMBER(A2596),G2595 + E2596,"")</f>
        <v/>
      </c>
    </row>
    <row r="2597" spans="1:7" x14ac:dyDescent="0.25">
      <c r="A2597" s="8" t="str">
        <f t="shared" si="237"/>
        <v/>
      </c>
      <c r="B2597" s="2" t="str">
        <f t="shared" si="238"/>
        <v/>
      </c>
      <c r="C2597" s="2" t="str">
        <f t="shared" si="239"/>
        <v/>
      </c>
      <c r="D2597" s="2" t="str">
        <f>IF(ISNUMBER(A2597),COUNTIF(Calculations!B:B, A2597),"")</f>
        <v/>
      </c>
      <c r="E2597" s="2" t="str">
        <f>IF(ISNUMBER(A2597),COUNTIF(Calculations!A:A, A2597),"")</f>
        <v/>
      </c>
      <c r="F2597" s="12" t="str">
        <f t="shared" si="240"/>
        <v/>
      </c>
      <c r="G2597" s="12" t="str">
        <f t="shared" si="241"/>
        <v/>
      </c>
    </row>
    <row r="2598" spans="1:7" x14ac:dyDescent="0.25">
      <c r="A2598" s="8" t="str">
        <f t="shared" si="237"/>
        <v/>
      </c>
      <c r="B2598" s="2" t="str">
        <f t="shared" si="238"/>
        <v/>
      </c>
      <c r="C2598" s="2" t="str">
        <f t="shared" si="239"/>
        <v/>
      </c>
      <c r="D2598" s="2" t="str">
        <f>IF(ISNUMBER(A2598),COUNTIF(Calculations!B:B, A2598),"")</f>
        <v/>
      </c>
      <c r="E2598" s="2" t="str">
        <f>IF(ISNUMBER(A2598),COUNTIF(Calculations!A:A, A2598),"")</f>
        <v/>
      </c>
      <c r="F2598" s="12" t="str">
        <f t="shared" si="240"/>
        <v/>
      </c>
      <c r="G2598" s="12" t="str">
        <f t="shared" si="241"/>
        <v/>
      </c>
    </row>
    <row r="2599" spans="1:7" x14ac:dyDescent="0.25">
      <c r="A2599" s="8" t="str">
        <f t="shared" si="237"/>
        <v/>
      </c>
      <c r="B2599" s="2" t="str">
        <f t="shared" si="238"/>
        <v/>
      </c>
      <c r="C2599" s="2" t="str">
        <f t="shared" si="239"/>
        <v/>
      </c>
      <c r="D2599" s="2" t="str">
        <f>IF(ISNUMBER(A2599),COUNTIF(Calculations!B:B, A2599),"")</f>
        <v/>
      </c>
      <c r="E2599" s="2" t="str">
        <f>IF(ISNUMBER(A2599),COUNTIF(Calculations!A:A, A2599),"")</f>
        <v/>
      </c>
      <c r="F2599" s="12" t="str">
        <f t="shared" si="240"/>
        <v/>
      </c>
      <c r="G2599" s="12" t="str">
        <f t="shared" si="241"/>
        <v/>
      </c>
    </row>
    <row r="2600" spans="1:7" x14ac:dyDescent="0.25">
      <c r="A2600" s="8" t="str">
        <f t="shared" si="237"/>
        <v/>
      </c>
      <c r="B2600" s="2" t="str">
        <f t="shared" si="238"/>
        <v/>
      </c>
      <c r="C2600" s="2" t="str">
        <f t="shared" si="239"/>
        <v/>
      </c>
      <c r="D2600" s="2" t="str">
        <f>IF(ISNUMBER(A2600),COUNTIF(Calculations!B:B, A2600),"")</f>
        <v/>
      </c>
      <c r="E2600" s="2" t="str">
        <f>IF(ISNUMBER(A2600),COUNTIF(Calculations!A:A, A2600),"")</f>
        <v/>
      </c>
      <c r="F2600" s="12" t="str">
        <f t="shared" si="240"/>
        <v/>
      </c>
      <c r="G2600" s="12" t="str">
        <f t="shared" si="241"/>
        <v/>
      </c>
    </row>
    <row r="2601" spans="1:7" x14ac:dyDescent="0.25">
      <c r="A2601" s="8" t="str">
        <f t="shared" si="237"/>
        <v/>
      </c>
      <c r="B2601" s="2" t="str">
        <f t="shared" si="238"/>
        <v/>
      </c>
      <c r="C2601" s="2" t="str">
        <f t="shared" si="239"/>
        <v/>
      </c>
      <c r="D2601" s="2" t="str">
        <f>IF(ISNUMBER(A2601),COUNTIF(Calculations!B:B, A2601),"")</f>
        <v/>
      </c>
      <c r="E2601" s="2" t="str">
        <f>IF(ISNUMBER(A2601),COUNTIF(Calculations!A:A, A2601),"")</f>
        <v/>
      </c>
      <c r="F2601" s="12" t="str">
        <f t="shared" si="240"/>
        <v/>
      </c>
      <c r="G2601" s="12" t="str">
        <f t="shared" si="241"/>
        <v/>
      </c>
    </row>
    <row r="2602" spans="1:7" x14ac:dyDescent="0.25">
      <c r="A2602" s="8" t="str">
        <f t="shared" si="237"/>
        <v/>
      </c>
      <c r="B2602" s="2" t="str">
        <f t="shared" si="238"/>
        <v/>
      </c>
      <c r="C2602" s="2" t="str">
        <f t="shared" si="239"/>
        <v/>
      </c>
      <c r="D2602" s="2" t="str">
        <f>IF(ISNUMBER(A2602),COUNTIF(Calculations!B:B, A2602),"")</f>
        <v/>
      </c>
      <c r="E2602" s="2" t="str">
        <f>IF(ISNUMBER(A2602),COUNTIF(Calculations!A:A, A2602),"")</f>
        <v/>
      </c>
      <c r="F2602" s="12" t="str">
        <f t="shared" si="240"/>
        <v/>
      </c>
      <c r="G2602" s="12" t="str">
        <f t="shared" si="241"/>
        <v/>
      </c>
    </row>
    <row r="2603" spans="1:7" x14ac:dyDescent="0.25">
      <c r="A2603" s="8" t="str">
        <f t="shared" si="237"/>
        <v/>
      </c>
      <c r="B2603" s="2" t="str">
        <f t="shared" si="238"/>
        <v/>
      </c>
      <c r="C2603" s="2" t="str">
        <f t="shared" si="239"/>
        <v/>
      </c>
      <c r="D2603" s="2" t="str">
        <f>IF(ISNUMBER(A2603),COUNTIF(Calculations!B:B, A2603),"")</f>
        <v/>
      </c>
      <c r="E2603" s="2" t="str">
        <f>IF(ISNUMBER(A2603),COUNTIF(Calculations!A:A, A2603),"")</f>
        <v/>
      </c>
      <c r="F2603" s="12" t="str">
        <f t="shared" si="240"/>
        <v/>
      </c>
      <c r="G2603" s="12" t="str">
        <f t="shared" si="241"/>
        <v/>
      </c>
    </row>
    <row r="2604" spans="1:7" x14ac:dyDescent="0.25">
      <c r="A2604" s="8" t="str">
        <f t="shared" si="237"/>
        <v/>
      </c>
      <c r="B2604" s="2" t="str">
        <f t="shared" si="238"/>
        <v/>
      </c>
      <c r="C2604" s="2" t="str">
        <f t="shared" si="239"/>
        <v/>
      </c>
      <c r="D2604" s="2" t="str">
        <f>IF(ISNUMBER(A2604),COUNTIF(Calculations!B:B, A2604),"")</f>
        <v/>
      </c>
      <c r="E2604" s="2" t="str">
        <f>IF(ISNUMBER(A2604),COUNTIF(Calculations!A:A, A2604),"")</f>
        <v/>
      </c>
      <c r="F2604" s="12" t="str">
        <f t="shared" si="240"/>
        <v/>
      </c>
      <c r="G2604" s="12" t="str">
        <f t="shared" si="241"/>
        <v/>
      </c>
    </row>
    <row r="2605" spans="1:7" x14ac:dyDescent="0.25">
      <c r="A2605" s="8" t="str">
        <f t="shared" si="237"/>
        <v/>
      </c>
      <c r="B2605" s="2" t="str">
        <f t="shared" si="238"/>
        <v/>
      </c>
      <c r="C2605" s="2" t="str">
        <f t="shared" si="239"/>
        <v/>
      </c>
      <c r="D2605" s="2" t="str">
        <f>IF(ISNUMBER(A2605),COUNTIF(Calculations!B:B, A2605),"")</f>
        <v/>
      </c>
      <c r="E2605" s="2" t="str">
        <f>IF(ISNUMBER(A2605),COUNTIF(Calculations!A:A, A2605),"")</f>
        <v/>
      </c>
      <c r="F2605" s="12" t="str">
        <f t="shared" si="240"/>
        <v/>
      </c>
      <c r="G2605" s="12" t="str">
        <f t="shared" si="241"/>
        <v/>
      </c>
    </row>
    <row r="2606" spans="1:7" x14ac:dyDescent="0.25">
      <c r="A2606" s="8" t="str">
        <f t="shared" si="237"/>
        <v/>
      </c>
      <c r="B2606" s="2" t="str">
        <f t="shared" si="238"/>
        <v/>
      </c>
      <c r="C2606" s="2" t="str">
        <f t="shared" si="239"/>
        <v/>
      </c>
      <c r="D2606" s="2" t="str">
        <f>IF(ISNUMBER(A2606),COUNTIF(Calculations!B:B, A2606),"")</f>
        <v/>
      </c>
      <c r="E2606" s="2" t="str">
        <f>IF(ISNUMBER(A2606),COUNTIF(Calculations!A:A, A2606),"")</f>
        <v/>
      </c>
      <c r="F2606" s="12" t="str">
        <f t="shared" si="240"/>
        <v/>
      </c>
      <c r="G2606" s="12" t="str">
        <f t="shared" si="241"/>
        <v/>
      </c>
    </row>
    <row r="2607" spans="1:7" x14ac:dyDescent="0.25">
      <c r="A2607" s="8" t="str">
        <f t="shared" si="237"/>
        <v/>
      </c>
      <c r="B2607" s="2" t="str">
        <f t="shared" si="238"/>
        <v/>
      </c>
      <c r="C2607" s="2" t="str">
        <f t="shared" si="239"/>
        <v/>
      </c>
      <c r="D2607" s="2" t="str">
        <f>IF(ISNUMBER(A2607),COUNTIF(Calculations!B:B, A2607),"")</f>
        <v/>
      </c>
      <c r="E2607" s="2" t="str">
        <f>IF(ISNUMBER(A2607),COUNTIF(Calculations!A:A, A2607),"")</f>
        <v/>
      </c>
      <c r="F2607" s="12" t="str">
        <f t="shared" si="240"/>
        <v/>
      </c>
      <c r="G2607" s="12" t="str">
        <f t="shared" si="241"/>
        <v/>
      </c>
    </row>
    <row r="2608" spans="1:7" x14ac:dyDescent="0.25">
      <c r="A2608" s="8" t="str">
        <f t="shared" si="237"/>
        <v/>
      </c>
      <c r="B2608" s="2" t="str">
        <f t="shared" si="238"/>
        <v/>
      </c>
      <c r="C2608" s="2" t="str">
        <f t="shared" si="239"/>
        <v/>
      </c>
      <c r="D2608" s="2" t="str">
        <f>IF(ISNUMBER(A2608),COUNTIF(Calculations!B:B, A2608),"")</f>
        <v/>
      </c>
      <c r="E2608" s="2" t="str">
        <f>IF(ISNUMBER(A2608),COUNTIF(Calculations!A:A, A2608),"")</f>
        <v/>
      </c>
      <c r="F2608" s="12" t="str">
        <f t="shared" si="240"/>
        <v/>
      </c>
      <c r="G2608" s="12" t="str">
        <f t="shared" si="241"/>
        <v/>
      </c>
    </row>
    <row r="2609" spans="1:7" x14ac:dyDescent="0.25">
      <c r="A2609" s="8" t="str">
        <f t="shared" si="237"/>
        <v/>
      </c>
      <c r="B2609" s="2" t="str">
        <f t="shared" si="238"/>
        <v/>
      </c>
      <c r="C2609" s="2" t="str">
        <f t="shared" si="239"/>
        <v/>
      </c>
      <c r="D2609" s="2" t="str">
        <f>IF(ISNUMBER(A2609),COUNTIF(Calculations!B:B, A2609),"")</f>
        <v/>
      </c>
      <c r="E2609" s="2" t="str">
        <f>IF(ISNUMBER(A2609),COUNTIF(Calculations!A:A, A2609),"")</f>
        <v/>
      </c>
      <c r="F2609" s="12" t="str">
        <f t="shared" si="240"/>
        <v/>
      </c>
      <c r="G2609" s="12" t="str">
        <f t="shared" si="241"/>
        <v/>
      </c>
    </row>
    <row r="2610" spans="1:7" x14ac:dyDescent="0.25">
      <c r="A2610" s="8" t="str">
        <f t="shared" si="237"/>
        <v/>
      </c>
      <c r="B2610" s="2" t="str">
        <f t="shared" si="238"/>
        <v/>
      </c>
      <c r="C2610" s="2" t="str">
        <f t="shared" si="239"/>
        <v/>
      </c>
      <c r="D2610" s="2" t="str">
        <f>IF(ISNUMBER(A2610),COUNTIF(Calculations!B:B, A2610),"")</f>
        <v/>
      </c>
      <c r="E2610" s="2" t="str">
        <f>IF(ISNUMBER(A2610),COUNTIF(Calculations!A:A, A2610),"")</f>
        <v/>
      </c>
      <c r="F2610" s="12" t="str">
        <f t="shared" si="240"/>
        <v/>
      </c>
      <c r="G2610" s="12" t="str">
        <f t="shared" si="241"/>
        <v/>
      </c>
    </row>
    <row r="2611" spans="1:7" x14ac:dyDescent="0.25">
      <c r="A2611" s="8" t="str">
        <f t="shared" si="237"/>
        <v/>
      </c>
      <c r="B2611" s="2" t="str">
        <f t="shared" si="238"/>
        <v/>
      </c>
      <c r="C2611" s="2" t="str">
        <f t="shared" si="239"/>
        <v/>
      </c>
      <c r="D2611" s="2" t="str">
        <f>IF(ISNUMBER(A2611),COUNTIF(Calculations!B:B, A2611),"")</f>
        <v/>
      </c>
      <c r="E2611" s="2" t="str">
        <f>IF(ISNUMBER(A2611),COUNTIF(Calculations!A:A, A2611),"")</f>
        <v/>
      </c>
      <c r="F2611" s="12" t="str">
        <f t="shared" si="240"/>
        <v/>
      </c>
      <c r="G2611" s="12" t="str">
        <f t="shared" si="241"/>
        <v/>
      </c>
    </row>
    <row r="2612" spans="1:7" x14ac:dyDescent="0.25">
      <c r="A2612" s="8" t="str">
        <f t="shared" si="237"/>
        <v/>
      </c>
      <c r="B2612" s="2" t="str">
        <f t="shared" si="238"/>
        <v/>
      </c>
      <c r="C2612" s="2" t="str">
        <f t="shared" si="239"/>
        <v/>
      </c>
      <c r="D2612" s="2" t="str">
        <f>IF(ISNUMBER(A2612),COUNTIF(Calculations!B:B, A2612),"")</f>
        <v/>
      </c>
      <c r="E2612" s="2" t="str">
        <f>IF(ISNUMBER(A2612),COUNTIF(Calculations!A:A, A2612),"")</f>
        <v/>
      </c>
      <c r="F2612" s="12" t="str">
        <f t="shared" si="240"/>
        <v/>
      </c>
      <c r="G2612" s="12" t="str">
        <f t="shared" si="241"/>
        <v/>
      </c>
    </row>
    <row r="2613" spans="1:7" x14ac:dyDescent="0.25">
      <c r="A2613" s="8" t="str">
        <f t="shared" si="237"/>
        <v/>
      </c>
      <c r="B2613" s="2" t="str">
        <f t="shared" si="238"/>
        <v/>
      </c>
      <c r="C2613" s="2" t="str">
        <f t="shared" si="239"/>
        <v/>
      </c>
      <c r="D2613" s="2" t="str">
        <f>IF(ISNUMBER(A2613),COUNTIF(Calculations!B:B, A2613),"")</f>
        <v/>
      </c>
      <c r="E2613" s="2" t="str">
        <f>IF(ISNUMBER(A2613),COUNTIF(Calculations!A:A, A2613),"")</f>
        <v/>
      </c>
      <c r="F2613" s="12" t="str">
        <f t="shared" si="240"/>
        <v/>
      </c>
      <c r="G2613" s="12" t="str">
        <f t="shared" si="241"/>
        <v/>
      </c>
    </row>
    <row r="2614" spans="1:7" x14ac:dyDescent="0.25">
      <c r="A2614" s="8" t="str">
        <f t="shared" si="237"/>
        <v/>
      </c>
      <c r="B2614" s="2" t="str">
        <f t="shared" si="238"/>
        <v/>
      </c>
      <c r="C2614" s="2" t="str">
        <f t="shared" si="239"/>
        <v/>
      </c>
      <c r="D2614" s="2" t="str">
        <f>IF(ISNUMBER(A2614),COUNTIF(Calculations!B:B, A2614),"")</f>
        <v/>
      </c>
      <c r="E2614" s="2" t="str">
        <f>IF(ISNUMBER(A2614),COUNTIF(Calculations!A:A, A2614),"")</f>
        <v/>
      </c>
      <c r="F2614" s="12" t="str">
        <f t="shared" si="240"/>
        <v/>
      </c>
      <c r="G2614" s="12" t="str">
        <f t="shared" si="241"/>
        <v/>
      </c>
    </row>
    <row r="2615" spans="1:7" x14ac:dyDescent="0.25">
      <c r="A2615" s="8" t="str">
        <f t="shared" si="237"/>
        <v/>
      </c>
      <c r="B2615" s="2" t="str">
        <f t="shared" si="238"/>
        <v/>
      </c>
      <c r="C2615" s="2" t="str">
        <f t="shared" si="239"/>
        <v/>
      </c>
      <c r="D2615" s="2" t="str">
        <f>IF(ISNUMBER(A2615),COUNTIF(Calculations!B:B, A2615),"")</f>
        <v/>
      </c>
      <c r="E2615" s="2" t="str">
        <f>IF(ISNUMBER(A2615),COUNTIF(Calculations!A:A, A2615),"")</f>
        <v/>
      </c>
      <c r="F2615" s="12" t="str">
        <f t="shared" si="240"/>
        <v/>
      </c>
      <c r="G2615" s="12" t="str">
        <f t="shared" si="241"/>
        <v/>
      </c>
    </row>
    <row r="2616" spans="1:7" x14ac:dyDescent="0.25">
      <c r="A2616" s="8" t="str">
        <f t="shared" si="237"/>
        <v/>
      </c>
      <c r="B2616" s="2" t="str">
        <f t="shared" si="238"/>
        <v/>
      </c>
      <c r="C2616" s="2" t="str">
        <f t="shared" si="239"/>
        <v/>
      </c>
      <c r="D2616" s="2" t="str">
        <f>IF(ISNUMBER(A2616),COUNTIF(Calculations!B:B, A2616),"")</f>
        <v/>
      </c>
      <c r="E2616" s="2" t="str">
        <f>IF(ISNUMBER(A2616),COUNTIF(Calculations!A:A, A2616),"")</f>
        <v/>
      </c>
      <c r="F2616" s="12" t="str">
        <f t="shared" si="240"/>
        <v/>
      </c>
      <c r="G2616" s="12" t="str">
        <f t="shared" si="241"/>
        <v/>
      </c>
    </row>
    <row r="2617" spans="1:7" x14ac:dyDescent="0.25">
      <c r="A2617" s="8" t="str">
        <f t="shared" si="237"/>
        <v/>
      </c>
      <c r="B2617" s="2" t="str">
        <f t="shared" si="238"/>
        <v/>
      </c>
      <c r="C2617" s="2" t="str">
        <f t="shared" si="239"/>
        <v/>
      </c>
      <c r="D2617" s="2" t="str">
        <f>IF(ISNUMBER(A2617),COUNTIF(Calculations!B:B, A2617),"")</f>
        <v/>
      </c>
      <c r="E2617" s="2" t="str">
        <f>IF(ISNUMBER(A2617),COUNTIF(Calculations!A:A, A2617),"")</f>
        <v/>
      </c>
      <c r="F2617" s="12" t="str">
        <f t="shared" si="240"/>
        <v/>
      </c>
      <c r="G2617" s="12" t="str">
        <f t="shared" si="241"/>
        <v/>
      </c>
    </row>
    <row r="2618" spans="1:7" x14ac:dyDescent="0.25">
      <c r="A2618" s="8" t="str">
        <f t="shared" si="237"/>
        <v/>
      </c>
      <c r="B2618" s="2" t="str">
        <f t="shared" si="238"/>
        <v/>
      </c>
      <c r="C2618" s="2" t="str">
        <f t="shared" si="239"/>
        <v/>
      </c>
      <c r="D2618" s="2" t="str">
        <f>IF(ISNUMBER(A2618),COUNTIF(Calculations!B:B, A2618),"")</f>
        <v/>
      </c>
      <c r="E2618" s="2" t="str">
        <f>IF(ISNUMBER(A2618),COUNTIF(Calculations!A:A, A2618),"")</f>
        <v/>
      </c>
      <c r="F2618" s="12" t="str">
        <f t="shared" si="240"/>
        <v/>
      </c>
      <c r="G2618" s="12" t="str">
        <f t="shared" si="241"/>
        <v/>
      </c>
    </row>
    <row r="2619" spans="1:7" x14ac:dyDescent="0.25">
      <c r="A2619" s="8" t="str">
        <f t="shared" si="237"/>
        <v/>
      </c>
      <c r="B2619" s="2" t="str">
        <f t="shared" si="238"/>
        <v/>
      </c>
      <c r="C2619" s="2" t="str">
        <f t="shared" si="239"/>
        <v/>
      </c>
      <c r="D2619" s="2" t="str">
        <f>IF(ISNUMBER(A2619),COUNTIF(Calculations!B:B, A2619),"")</f>
        <v/>
      </c>
      <c r="E2619" s="2" t="str">
        <f>IF(ISNUMBER(A2619),COUNTIF(Calculations!A:A, A2619),"")</f>
        <v/>
      </c>
      <c r="F2619" s="12" t="str">
        <f t="shared" si="240"/>
        <v/>
      </c>
      <c r="G2619" s="12" t="str">
        <f t="shared" si="241"/>
        <v/>
      </c>
    </row>
    <row r="2620" spans="1:7" x14ac:dyDescent="0.25">
      <c r="A2620" s="8" t="str">
        <f t="shared" si="237"/>
        <v/>
      </c>
      <c r="B2620" s="2" t="str">
        <f t="shared" si="238"/>
        <v/>
      </c>
      <c r="C2620" s="2" t="str">
        <f t="shared" si="239"/>
        <v/>
      </c>
      <c r="D2620" s="2" t="str">
        <f>IF(ISNUMBER(A2620),COUNTIF(Calculations!B:B, A2620),"")</f>
        <v/>
      </c>
      <c r="E2620" s="2" t="str">
        <f>IF(ISNUMBER(A2620),COUNTIF(Calculations!A:A, A2620),"")</f>
        <v/>
      </c>
      <c r="F2620" s="12" t="str">
        <f t="shared" si="240"/>
        <v/>
      </c>
      <c r="G2620" s="12" t="str">
        <f t="shared" si="241"/>
        <v/>
      </c>
    </row>
    <row r="2621" spans="1:7" x14ac:dyDescent="0.25">
      <c r="A2621" s="8" t="str">
        <f t="shared" si="237"/>
        <v/>
      </c>
      <c r="B2621" s="2" t="str">
        <f t="shared" si="238"/>
        <v/>
      </c>
      <c r="C2621" s="2" t="str">
        <f t="shared" si="239"/>
        <v/>
      </c>
      <c r="D2621" s="2" t="str">
        <f>IF(ISNUMBER(A2621),COUNTIF(Calculations!B:B, A2621),"")</f>
        <v/>
      </c>
      <c r="E2621" s="2" t="str">
        <f>IF(ISNUMBER(A2621),COUNTIF(Calculations!A:A, A2621),"")</f>
        <v/>
      </c>
      <c r="F2621" s="12" t="str">
        <f t="shared" si="240"/>
        <v/>
      </c>
      <c r="G2621" s="12" t="str">
        <f t="shared" si="241"/>
        <v/>
      </c>
    </row>
    <row r="2622" spans="1:7" x14ac:dyDescent="0.25">
      <c r="A2622" s="8" t="str">
        <f t="shared" si="237"/>
        <v/>
      </c>
      <c r="B2622" s="2" t="str">
        <f t="shared" si="238"/>
        <v/>
      </c>
      <c r="C2622" s="2" t="str">
        <f t="shared" si="239"/>
        <v/>
      </c>
      <c r="D2622" s="2" t="str">
        <f>IF(ISNUMBER(A2622),COUNTIF(Calculations!B:B, A2622),"")</f>
        <v/>
      </c>
      <c r="E2622" s="2" t="str">
        <f>IF(ISNUMBER(A2622),COUNTIF(Calculations!A:A, A2622),"")</f>
        <v/>
      </c>
      <c r="F2622" s="12" t="str">
        <f t="shared" si="240"/>
        <v/>
      </c>
      <c r="G2622" s="12" t="str">
        <f t="shared" si="241"/>
        <v/>
      </c>
    </row>
    <row r="2623" spans="1:7" x14ac:dyDescent="0.25">
      <c r="A2623" s="8" t="str">
        <f t="shared" si="237"/>
        <v/>
      </c>
      <c r="B2623" s="2" t="str">
        <f t="shared" si="238"/>
        <v/>
      </c>
      <c r="C2623" s="2" t="str">
        <f t="shared" si="239"/>
        <v/>
      </c>
      <c r="D2623" s="2" t="str">
        <f>IF(ISNUMBER(A2623),COUNTIF(Calculations!B:B, A2623),"")</f>
        <v/>
      </c>
      <c r="E2623" s="2" t="str">
        <f>IF(ISNUMBER(A2623),COUNTIF(Calculations!A:A, A2623),"")</f>
        <v/>
      </c>
      <c r="F2623" s="12" t="str">
        <f t="shared" si="240"/>
        <v/>
      </c>
      <c r="G2623" s="12" t="str">
        <f t="shared" si="241"/>
        <v/>
      </c>
    </row>
    <row r="2624" spans="1:7" x14ac:dyDescent="0.25">
      <c r="A2624" s="8" t="str">
        <f t="shared" si="237"/>
        <v/>
      </c>
      <c r="B2624" s="2" t="str">
        <f t="shared" si="238"/>
        <v/>
      </c>
      <c r="C2624" s="2" t="str">
        <f t="shared" si="239"/>
        <v/>
      </c>
      <c r="D2624" s="2" t="str">
        <f>IF(ISNUMBER(A2624),COUNTIF(Calculations!B:B, A2624),"")</f>
        <v/>
      </c>
      <c r="E2624" s="2" t="str">
        <f>IF(ISNUMBER(A2624),COUNTIF(Calculations!A:A, A2624),"")</f>
        <v/>
      </c>
      <c r="F2624" s="12" t="str">
        <f t="shared" si="240"/>
        <v/>
      </c>
      <c r="G2624" s="12" t="str">
        <f t="shared" si="241"/>
        <v/>
      </c>
    </row>
    <row r="2625" spans="1:7" x14ac:dyDescent="0.25">
      <c r="A2625" s="8" t="str">
        <f t="shared" si="237"/>
        <v/>
      </c>
      <c r="B2625" s="2" t="str">
        <f t="shared" si="238"/>
        <v/>
      </c>
      <c r="C2625" s="2" t="str">
        <f t="shared" si="239"/>
        <v/>
      </c>
      <c r="D2625" s="2" t="str">
        <f>IF(ISNUMBER(A2625),COUNTIF(Calculations!B:B, A2625),"")</f>
        <v/>
      </c>
      <c r="E2625" s="2" t="str">
        <f>IF(ISNUMBER(A2625),COUNTIF(Calculations!A:A, A2625),"")</f>
        <v/>
      </c>
      <c r="F2625" s="12" t="str">
        <f t="shared" si="240"/>
        <v/>
      </c>
      <c r="G2625" s="12" t="str">
        <f t="shared" si="241"/>
        <v/>
      </c>
    </row>
    <row r="2626" spans="1:7" x14ac:dyDescent="0.25">
      <c r="A2626" s="8" t="str">
        <f t="shared" si="237"/>
        <v/>
      </c>
      <c r="B2626" s="2" t="str">
        <f t="shared" si="238"/>
        <v/>
      </c>
      <c r="C2626" s="2" t="str">
        <f t="shared" si="239"/>
        <v/>
      </c>
      <c r="D2626" s="2" t="str">
        <f>IF(ISNUMBER(A2626),COUNTIF(Calculations!B:B, A2626),"")</f>
        <v/>
      </c>
      <c r="E2626" s="2" t="str">
        <f>IF(ISNUMBER(A2626),COUNTIF(Calculations!A:A, A2626),"")</f>
        <v/>
      </c>
      <c r="F2626" s="12" t="str">
        <f t="shared" si="240"/>
        <v/>
      </c>
      <c r="G2626" s="12" t="str">
        <f t="shared" si="241"/>
        <v/>
      </c>
    </row>
    <row r="2627" spans="1:7" x14ac:dyDescent="0.25">
      <c r="A2627" s="8" t="str">
        <f t="shared" si="237"/>
        <v/>
      </c>
      <c r="B2627" s="2" t="str">
        <f t="shared" si="238"/>
        <v/>
      </c>
      <c r="C2627" s="2" t="str">
        <f t="shared" si="239"/>
        <v/>
      </c>
      <c r="D2627" s="2" t="str">
        <f>IF(ISNUMBER(A2627),COUNTIF(Calculations!B:B, A2627),"")</f>
        <v/>
      </c>
      <c r="E2627" s="2" t="str">
        <f>IF(ISNUMBER(A2627),COUNTIF(Calculations!A:A, A2627),"")</f>
        <v/>
      </c>
      <c r="F2627" s="12" t="str">
        <f t="shared" si="240"/>
        <v/>
      </c>
      <c r="G2627" s="12" t="str">
        <f t="shared" si="241"/>
        <v/>
      </c>
    </row>
    <row r="2628" spans="1:7" x14ac:dyDescent="0.25">
      <c r="A2628" s="8" t="str">
        <f t="shared" si="237"/>
        <v/>
      </c>
      <c r="B2628" s="2" t="str">
        <f t="shared" si="238"/>
        <v/>
      </c>
      <c r="C2628" s="2" t="str">
        <f t="shared" si="239"/>
        <v/>
      </c>
      <c r="D2628" s="2" t="str">
        <f>IF(ISNUMBER(A2628),COUNTIF(Calculations!B:B, A2628),"")</f>
        <v/>
      </c>
      <c r="E2628" s="2" t="str">
        <f>IF(ISNUMBER(A2628),COUNTIF(Calculations!A:A, A2628),"")</f>
        <v/>
      </c>
      <c r="F2628" s="12" t="str">
        <f t="shared" si="240"/>
        <v/>
      </c>
      <c r="G2628" s="12" t="str">
        <f t="shared" si="241"/>
        <v/>
      </c>
    </row>
    <row r="2629" spans="1:7" x14ac:dyDescent="0.25">
      <c r="A2629" s="8" t="str">
        <f t="shared" si="237"/>
        <v/>
      </c>
      <c r="B2629" s="2" t="str">
        <f t="shared" si="238"/>
        <v/>
      </c>
      <c r="C2629" s="2" t="str">
        <f t="shared" si="239"/>
        <v/>
      </c>
      <c r="D2629" s="2" t="str">
        <f>IF(ISNUMBER(A2629),COUNTIF(Calculations!B:B, A2629),"")</f>
        <v/>
      </c>
      <c r="E2629" s="2" t="str">
        <f>IF(ISNUMBER(A2629),COUNTIF(Calculations!A:A, A2629),"")</f>
        <v/>
      </c>
      <c r="F2629" s="12" t="str">
        <f t="shared" si="240"/>
        <v/>
      </c>
      <c r="G2629" s="12" t="str">
        <f t="shared" si="241"/>
        <v/>
      </c>
    </row>
    <row r="2630" spans="1:7" x14ac:dyDescent="0.25">
      <c r="A2630" s="8" t="str">
        <f t="shared" si="237"/>
        <v/>
      </c>
      <c r="B2630" s="2" t="str">
        <f t="shared" si="238"/>
        <v/>
      </c>
      <c r="C2630" s="2" t="str">
        <f t="shared" si="239"/>
        <v/>
      </c>
      <c r="D2630" s="2" t="str">
        <f>IF(ISNUMBER(A2630),COUNTIF(Calculations!B:B, A2630),"")</f>
        <v/>
      </c>
      <c r="E2630" s="2" t="str">
        <f>IF(ISNUMBER(A2630),COUNTIF(Calculations!A:A, A2630),"")</f>
        <v/>
      </c>
      <c r="F2630" s="12" t="str">
        <f t="shared" si="240"/>
        <v/>
      </c>
      <c r="G2630" s="12" t="str">
        <f t="shared" si="241"/>
        <v/>
      </c>
    </row>
    <row r="2631" spans="1:7" x14ac:dyDescent="0.25">
      <c r="A2631" s="8" t="str">
        <f t="shared" si="237"/>
        <v/>
      </c>
      <c r="B2631" s="2" t="str">
        <f t="shared" si="238"/>
        <v/>
      </c>
      <c r="C2631" s="2" t="str">
        <f t="shared" si="239"/>
        <v/>
      </c>
      <c r="D2631" s="2" t="str">
        <f>IF(ISNUMBER(A2631),COUNTIF(Calculations!B:B, A2631),"")</f>
        <v/>
      </c>
      <c r="E2631" s="2" t="str">
        <f>IF(ISNUMBER(A2631),COUNTIF(Calculations!A:A, A2631),"")</f>
        <v/>
      </c>
      <c r="F2631" s="12" t="str">
        <f t="shared" si="240"/>
        <v/>
      </c>
      <c r="G2631" s="12" t="str">
        <f t="shared" si="241"/>
        <v/>
      </c>
    </row>
    <row r="2632" spans="1:7" x14ac:dyDescent="0.25">
      <c r="A2632" s="8" t="str">
        <f t="shared" si="237"/>
        <v/>
      </c>
      <c r="B2632" s="2" t="str">
        <f t="shared" si="238"/>
        <v/>
      </c>
      <c r="C2632" s="2" t="str">
        <f t="shared" si="239"/>
        <v/>
      </c>
      <c r="D2632" s="2" t="str">
        <f>IF(ISNUMBER(A2632),COUNTIF(Calculations!B:B, A2632),"")</f>
        <v/>
      </c>
      <c r="E2632" s="2" t="str">
        <f>IF(ISNUMBER(A2632),COUNTIF(Calculations!A:A, A2632),"")</f>
        <v/>
      </c>
      <c r="F2632" s="12" t="str">
        <f t="shared" si="240"/>
        <v/>
      </c>
      <c r="G2632" s="12" t="str">
        <f t="shared" si="241"/>
        <v/>
      </c>
    </row>
    <row r="2633" spans="1:7" x14ac:dyDescent="0.25">
      <c r="A2633" s="8" t="str">
        <f t="shared" si="237"/>
        <v/>
      </c>
      <c r="B2633" s="2" t="str">
        <f t="shared" si="238"/>
        <v/>
      </c>
      <c r="C2633" s="2" t="str">
        <f t="shared" si="239"/>
        <v/>
      </c>
      <c r="D2633" s="2" t="str">
        <f>IF(ISNUMBER(A2633),COUNTIF(Calculations!B:B, A2633),"")</f>
        <v/>
      </c>
      <c r="E2633" s="2" t="str">
        <f>IF(ISNUMBER(A2633),COUNTIF(Calculations!A:A, A2633),"")</f>
        <v/>
      </c>
      <c r="F2633" s="12" t="str">
        <f t="shared" si="240"/>
        <v/>
      </c>
      <c r="G2633" s="12" t="str">
        <f t="shared" si="241"/>
        <v/>
      </c>
    </row>
    <row r="2634" spans="1:7" x14ac:dyDescent="0.25">
      <c r="A2634" s="8" t="str">
        <f t="shared" si="237"/>
        <v/>
      </c>
      <c r="B2634" s="2" t="str">
        <f t="shared" si="238"/>
        <v/>
      </c>
      <c r="C2634" s="2" t="str">
        <f t="shared" si="239"/>
        <v/>
      </c>
      <c r="D2634" s="2" t="str">
        <f>IF(ISNUMBER(A2634),COUNTIF(Calculations!B:B, A2634),"")</f>
        <v/>
      </c>
      <c r="E2634" s="2" t="str">
        <f>IF(ISNUMBER(A2634),COUNTIF(Calculations!A:A, A2634),"")</f>
        <v/>
      </c>
      <c r="F2634" s="12" t="str">
        <f t="shared" si="240"/>
        <v/>
      </c>
      <c r="G2634" s="12" t="str">
        <f t="shared" si="241"/>
        <v/>
      </c>
    </row>
    <row r="2635" spans="1:7" x14ac:dyDescent="0.25">
      <c r="A2635" s="8" t="str">
        <f t="shared" si="237"/>
        <v/>
      </c>
      <c r="B2635" s="2" t="str">
        <f t="shared" si="238"/>
        <v/>
      </c>
      <c r="C2635" s="2" t="str">
        <f t="shared" si="239"/>
        <v/>
      </c>
      <c r="D2635" s="2" t="str">
        <f>IF(ISNUMBER(A2635),COUNTIF(Calculations!B:B, A2635),"")</f>
        <v/>
      </c>
      <c r="E2635" s="2" t="str">
        <f>IF(ISNUMBER(A2635),COUNTIF(Calculations!A:A, A2635),"")</f>
        <v/>
      </c>
      <c r="F2635" s="12" t="str">
        <f t="shared" si="240"/>
        <v/>
      </c>
      <c r="G2635" s="12" t="str">
        <f t="shared" si="241"/>
        <v/>
      </c>
    </row>
    <row r="2636" spans="1:7" x14ac:dyDescent="0.25">
      <c r="A2636" s="8" t="str">
        <f t="shared" si="237"/>
        <v/>
      </c>
      <c r="B2636" s="2" t="str">
        <f t="shared" si="238"/>
        <v/>
      </c>
      <c r="C2636" s="2" t="str">
        <f t="shared" si="239"/>
        <v/>
      </c>
      <c r="D2636" s="2" t="str">
        <f>IF(ISNUMBER(A2636),COUNTIF(Calculations!B:B, A2636),"")</f>
        <v/>
      </c>
      <c r="E2636" s="2" t="str">
        <f>IF(ISNUMBER(A2636),COUNTIF(Calculations!A:A, A2636),"")</f>
        <v/>
      </c>
      <c r="F2636" s="12" t="str">
        <f t="shared" si="240"/>
        <v/>
      </c>
      <c r="G2636" s="12" t="str">
        <f t="shared" si="241"/>
        <v/>
      </c>
    </row>
    <row r="2637" spans="1:7" x14ac:dyDescent="0.25">
      <c r="A2637" s="8" t="str">
        <f t="shared" si="237"/>
        <v/>
      </c>
      <c r="B2637" s="2" t="str">
        <f t="shared" si="238"/>
        <v/>
      </c>
      <c r="C2637" s="2" t="str">
        <f t="shared" si="239"/>
        <v/>
      </c>
      <c r="D2637" s="2" t="str">
        <f>IF(ISNUMBER(A2637),COUNTIF(Calculations!B:B, A2637),"")</f>
        <v/>
      </c>
      <c r="E2637" s="2" t="str">
        <f>IF(ISNUMBER(A2637),COUNTIF(Calculations!A:A, A2637),"")</f>
        <v/>
      </c>
      <c r="F2637" s="12" t="str">
        <f t="shared" si="240"/>
        <v/>
      </c>
      <c r="G2637" s="12" t="str">
        <f t="shared" si="241"/>
        <v/>
      </c>
    </row>
    <row r="2638" spans="1:7" x14ac:dyDescent="0.25">
      <c r="A2638" s="8" t="str">
        <f t="shared" si="237"/>
        <v/>
      </c>
      <c r="B2638" s="2" t="str">
        <f t="shared" si="238"/>
        <v/>
      </c>
      <c r="C2638" s="2" t="str">
        <f t="shared" si="239"/>
        <v/>
      </c>
      <c r="D2638" s="2" t="str">
        <f>IF(ISNUMBER(A2638),COUNTIF(Calculations!B:B, A2638),"")</f>
        <v/>
      </c>
      <c r="E2638" s="2" t="str">
        <f>IF(ISNUMBER(A2638),COUNTIF(Calculations!A:A, A2638),"")</f>
        <v/>
      </c>
      <c r="F2638" s="12" t="str">
        <f t="shared" si="240"/>
        <v/>
      </c>
      <c r="G2638" s="12" t="str">
        <f t="shared" si="241"/>
        <v/>
      </c>
    </row>
    <row r="2639" spans="1:7" x14ac:dyDescent="0.25">
      <c r="A2639" s="8" t="str">
        <f t="shared" si="237"/>
        <v/>
      </c>
      <c r="B2639" s="2" t="str">
        <f t="shared" si="238"/>
        <v/>
      </c>
      <c r="C2639" s="2" t="str">
        <f t="shared" si="239"/>
        <v/>
      </c>
      <c r="D2639" s="2" t="str">
        <f>IF(ISNUMBER(A2639),COUNTIF(Calculations!B:B, A2639),"")</f>
        <v/>
      </c>
      <c r="E2639" s="2" t="str">
        <f>IF(ISNUMBER(A2639),COUNTIF(Calculations!A:A, A2639),"")</f>
        <v/>
      </c>
      <c r="F2639" s="12" t="str">
        <f t="shared" si="240"/>
        <v/>
      </c>
      <c r="G2639" s="12" t="str">
        <f t="shared" si="241"/>
        <v/>
      </c>
    </row>
    <row r="2640" spans="1:7" x14ac:dyDescent="0.25">
      <c r="A2640" s="8" t="str">
        <f t="shared" si="237"/>
        <v/>
      </c>
      <c r="B2640" s="2" t="str">
        <f t="shared" si="238"/>
        <v/>
      </c>
      <c r="C2640" s="2" t="str">
        <f t="shared" si="239"/>
        <v/>
      </c>
      <c r="D2640" s="2" t="str">
        <f>IF(ISNUMBER(A2640),COUNTIF(Calculations!B:B, A2640),"")</f>
        <v/>
      </c>
      <c r="E2640" s="2" t="str">
        <f>IF(ISNUMBER(A2640),COUNTIF(Calculations!A:A, A2640),"")</f>
        <v/>
      </c>
      <c r="F2640" s="12" t="str">
        <f t="shared" si="240"/>
        <v/>
      </c>
      <c r="G2640" s="12" t="str">
        <f t="shared" si="241"/>
        <v/>
      </c>
    </row>
    <row r="2641" spans="1:7" x14ac:dyDescent="0.25">
      <c r="A2641" s="8" t="str">
        <f t="shared" si="237"/>
        <v/>
      </c>
      <c r="B2641" s="2" t="str">
        <f t="shared" si="238"/>
        <v/>
      </c>
      <c r="C2641" s="2" t="str">
        <f t="shared" si="239"/>
        <v/>
      </c>
      <c r="D2641" s="2" t="str">
        <f>IF(ISNUMBER(A2641),COUNTIF(Calculations!B:B, A2641),"")</f>
        <v/>
      </c>
      <c r="E2641" s="2" t="str">
        <f>IF(ISNUMBER(A2641),COUNTIF(Calculations!A:A, A2641),"")</f>
        <v/>
      </c>
      <c r="F2641" s="12" t="str">
        <f t="shared" si="240"/>
        <v/>
      </c>
      <c r="G2641" s="12" t="str">
        <f t="shared" si="241"/>
        <v/>
      </c>
    </row>
    <row r="2642" spans="1:7" x14ac:dyDescent="0.25">
      <c r="A2642" s="8" t="str">
        <f t="shared" si="237"/>
        <v/>
      </c>
      <c r="B2642" s="2" t="str">
        <f t="shared" si="238"/>
        <v/>
      </c>
      <c r="C2642" s="2" t="str">
        <f t="shared" si="239"/>
        <v/>
      </c>
      <c r="D2642" s="2" t="str">
        <f>IF(ISNUMBER(A2642),COUNTIF(Calculations!B:B, A2642),"")</f>
        <v/>
      </c>
      <c r="E2642" s="2" t="str">
        <f>IF(ISNUMBER(A2642),COUNTIF(Calculations!A:A, A2642),"")</f>
        <v/>
      </c>
      <c r="F2642" s="12" t="str">
        <f t="shared" si="240"/>
        <v/>
      </c>
      <c r="G2642" s="12" t="str">
        <f t="shared" si="241"/>
        <v/>
      </c>
    </row>
    <row r="2643" spans="1:7" x14ac:dyDescent="0.25">
      <c r="A2643" s="8" t="str">
        <f t="shared" si="237"/>
        <v/>
      </c>
      <c r="B2643" s="2" t="str">
        <f t="shared" si="238"/>
        <v/>
      </c>
      <c r="C2643" s="2" t="str">
        <f t="shared" si="239"/>
        <v/>
      </c>
      <c r="D2643" s="2" t="str">
        <f>IF(ISNUMBER(A2643),COUNTIF(Calculations!B:B, A2643),"")</f>
        <v/>
      </c>
      <c r="E2643" s="2" t="str">
        <f>IF(ISNUMBER(A2643),COUNTIF(Calculations!A:A, A2643),"")</f>
        <v/>
      </c>
      <c r="F2643" s="12" t="str">
        <f t="shared" si="240"/>
        <v/>
      </c>
      <c r="G2643" s="12" t="str">
        <f t="shared" si="241"/>
        <v/>
      </c>
    </row>
    <row r="2644" spans="1:7" x14ac:dyDescent="0.25">
      <c r="A2644" s="8" t="str">
        <f t="shared" si="237"/>
        <v/>
      </c>
      <c r="B2644" s="2" t="str">
        <f t="shared" si="238"/>
        <v/>
      </c>
      <c r="C2644" s="2" t="str">
        <f t="shared" si="239"/>
        <v/>
      </c>
      <c r="D2644" s="2" t="str">
        <f>IF(ISNUMBER(A2644),COUNTIF(Calculations!B:B, A2644),"")</f>
        <v/>
      </c>
      <c r="E2644" s="2" t="str">
        <f>IF(ISNUMBER(A2644),COUNTIF(Calculations!A:A, A2644),"")</f>
        <v/>
      </c>
      <c r="F2644" s="12" t="str">
        <f t="shared" si="240"/>
        <v/>
      </c>
      <c r="G2644" s="12" t="str">
        <f t="shared" si="241"/>
        <v/>
      </c>
    </row>
    <row r="2645" spans="1:7" x14ac:dyDescent="0.25">
      <c r="A2645" s="8" t="str">
        <f t="shared" si="237"/>
        <v/>
      </c>
      <c r="B2645" s="2" t="str">
        <f t="shared" si="238"/>
        <v/>
      </c>
      <c r="C2645" s="2" t="str">
        <f t="shared" si="239"/>
        <v/>
      </c>
      <c r="D2645" s="2" t="str">
        <f>IF(ISNUMBER(A2645),COUNTIF(Calculations!B:B, A2645),"")</f>
        <v/>
      </c>
      <c r="E2645" s="2" t="str">
        <f>IF(ISNUMBER(A2645),COUNTIF(Calculations!A:A, A2645),"")</f>
        <v/>
      </c>
      <c r="F2645" s="12" t="str">
        <f t="shared" si="240"/>
        <v/>
      </c>
      <c r="G2645" s="12" t="str">
        <f t="shared" si="241"/>
        <v/>
      </c>
    </row>
    <row r="2646" spans="1:7" x14ac:dyDescent="0.25">
      <c r="A2646" s="8" t="str">
        <f t="shared" si="237"/>
        <v/>
      </c>
      <c r="B2646" s="2" t="str">
        <f t="shared" si="238"/>
        <v/>
      </c>
      <c r="C2646" s="2" t="str">
        <f t="shared" si="239"/>
        <v/>
      </c>
      <c r="D2646" s="2" t="str">
        <f>IF(ISNUMBER(A2646),COUNTIF(Calculations!B:B, A2646),"")</f>
        <v/>
      </c>
      <c r="E2646" s="2" t="str">
        <f>IF(ISNUMBER(A2646),COUNTIF(Calculations!A:A, A2646),"")</f>
        <v/>
      </c>
      <c r="F2646" s="12" t="str">
        <f t="shared" si="240"/>
        <v/>
      </c>
      <c r="G2646" s="12" t="str">
        <f t="shared" si="241"/>
        <v/>
      </c>
    </row>
    <row r="2647" spans="1:7" x14ac:dyDescent="0.25">
      <c r="A2647" s="8" t="str">
        <f t="shared" si="237"/>
        <v/>
      </c>
      <c r="B2647" s="2" t="str">
        <f t="shared" si="238"/>
        <v/>
      </c>
      <c r="C2647" s="2" t="str">
        <f t="shared" si="239"/>
        <v/>
      </c>
      <c r="D2647" s="2" t="str">
        <f>IF(ISNUMBER(A2647),COUNTIF(Calculations!B:B, A2647),"")</f>
        <v/>
      </c>
      <c r="E2647" s="2" t="str">
        <f>IF(ISNUMBER(A2647),COUNTIF(Calculations!A:A, A2647),"")</f>
        <v/>
      </c>
      <c r="F2647" s="12" t="str">
        <f t="shared" si="240"/>
        <v/>
      </c>
      <c r="G2647" s="12" t="str">
        <f t="shared" si="241"/>
        <v/>
      </c>
    </row>
    <row r="2648" spans="1:7" x14ac:dyDescent="0.25">
      <c r="A2648" s="8" t="str">
        <f t="shared" si="237"/>
        <v/>
      </c>
      <c r="B2648" s="2" t="str">
        <f t="shared" si="238"/>
        <v/>
      </c>
      <c r="C2648" s="2" t="str">
        <f t="shared" si="239"/>
        <v/>
      </c>
      <c r="D2648" s="2" t="str">
        <f>IF(ISNUMBER(A2648),COUNTIF(Calculations!B:B, A2648),"")</f>
        <v/>
      </c>
      <c r="E2648" s="2" t="str">
        <f>IF(ISNUMBER(A2648),COUNTIF(Calculations!A:A, A2648),"")</f>
        <v/>
      </c>
      <c r="F2648" s="12" t="str">
        <f t="shared" si="240"/>
        <v/>
      </c>
      <c r="G2648" s="12" t="str">
        <f t="shared" si="241"/>
        <v/>
      </c>
    </row>
    <row r="2649" spans="1:7" x14ac:dyDescent="0.25">
      <c r="A2649" s="8" t="str">
        <f t="shared" si="237"/>
        <v/>
      </c>
      <c r="B2649" s="2" t="str">
        <f t="shared" si="238"/>
        <v/>
      </c>
      <c r="C2649" s="2" t="str">
        <f t="shared" si="239"/>
        <v/>
      </c>
      <c r="D2649" s="2" t="str">
        <f>IF(ISNUMBER(A2649),COUNTIF(Calculations!B:B, A2649),"")</f>
        <v/>
      </c>
      <c r="E2649" s="2" t="str">
        <f>IF(ISNUMBER(A2649),COUNTIF(Calculations!A:A, A2649),"")</f>
        <v/>
      </c>
      <c r="F2649" s="12" t="str">
        <f t="shared" si="240"/>
        <v/>
      </c>
      <c r="G2649" s="12" t="str">
        <f t="shared" si="241"/>
        <v/>
      </c>
    </row>
    <row r="2650" spans="1:7" x14ac:dyDescent="0.25">
      <c r="A2650" s="8" t="str">
        <f t="shared" si="237"/>
        <v/>
      </c>
      <c r="B2650" s="2" t="str">
        <f t="shared" si="238"/>
        <v/>
      </c>
      <c r="C2650" s="2" t="str">
        <f t="shared" si="239"/>
        <v/>
      </c>
      <c r="D2650" s="2" t="str">
        <f>IF(ISNUMBER(A2650),COUNTIF(Calculations!B:B, A2650),"")</f>
        <v/>
      </c>
      <c r="E2650" s="2" t="str">
        <f>IF(ISNUMBER(A2650),COUNTIF(Calculations!A:A, A2650),"")</f>
        <v/>
      </c>
      <c r="F2650" s="12" t="str">
        <f t="shared" si="240"/>
        <v/>
      </c>
      <c r="G2650" s="12" t="str">
        <f t="shared" si="241"/>
        <v/>
      </c>
    </row>
    <row r="2651" spans="1:7" x14ac:dyDescent="0.25">
      <c r="A2651" s="8" t="str">
        <f t="shared" si="237"/>
        <v/>
      </c>
      <c r="B2651" s="2" t="str">
        <f t="shared" si="238"/>
        <v/>
      </c>
      <c r="C2651" s="2" t="str">
        <f t="shared" si="239"/>
        <v/>
      </c>
      <c r="D2651" s="2" t="str">
        <f>IF(ISNUMBER(A2651),COUNTIF(Calculations!B:B, A2651),"")</f>
        <v/>
      </c>
      <c r="E2651" s="2" t="str">
        <f>IF(ISNUMBER(A2651),COUNTIF(Calculations!A:A, A2651),"")</f>
        <v/>
      </c>
      <c r="F2651" s="12" t="str">
        <f t="shared" si="240"/>
        <v/>
      </c>
      <c r="G2651" s="12" t="str">
        <f t="shared" si="241"/>
        <v/>
      </c>
    </row>
    <row r="2652" spans="1:7" x14ac:dyDescent="0.25">
      <c r="A2652" s="8" t="str">
        <f t="shared" si="237"/>
        <v/>
      </c>
      <c r="B2652" s="2" t="str">
        <f t="shared" si="238"/>
        <v/>
      </c>
      <c r="C2652" s="2" t="str">
        <f t="shared" si="239"/>
        <v/>
      </c>
      <c r="D2652" s="2" t="str">
        <f>IF(ISNUMBER(A2652),COUNTIF(Calculations!B:B, A2652),"")</f>
        <v/>
      </c>
      <c r="E2652" s="2" t="str">
        <f>IF(ISNUMBER(A2652),COUNTIF(Calculations!A:A, A2652),"")</f>
        <v/>
      </c>
      <c r="F2652" s="12" t="str">
        <f t="shared" si="240"/>
        <v/>
      </c>
      <c r="G2652" s="12" t="str">
        <f t="shared" si="241"/>
        <v/>
      </c>
    </row>
    <row r="2653" spans="1:7" x14ac:dyDescent="0.25">
      <c r="A2653" s="8" t="str">
        <f t="shared" si="237"/>
        <v/>
      </c>
      <c r="B2653" s="2" t="str">
        <f t="shared" si="238"/>
        <v/>
      </c>
      <c r="C2653" s="2" t="str">
        <f t="shared" si="239"/>
        <v/>
      </c>
      <c r="D2653" s="2" t="str">
        <f>IF(ISNUMBER(A2653),COUNTIF(Calculations!B:B, A2653),"")</f>
        <v/>
      </c>
      <c r="E2653" s="2" t="str">
        <f>IF(ISNUMBER(A2653),COUNTIF(Calculations!A:A, A2653),"")</f>
        <v/>
      </c>
      <c r="F2653" s="12" t="str">
        <f t="shared" si="240"/>
        <v/>
      </c>
      <c r="G2653" s="12" t="str">
        <f t="shared" si="241"/>
        <v/>
      </c>
    </row>
    <row r="2654" spans="1:7" x14ac:dyDescent="0.25">
      <c r="A2654" s="8" t="str">
        <f t="shared" si="237"/>
        <v/>
      </c>
      <c r="B2654" s="2" t="str">
        <f t="shared" si="238"/>
        <v/>
      </c>
      <c r="C2654" s="2" t="str">
        <f t="shared" si="239"/>
        <v/>
      </c>
      <c r="D2654" s="2" t="str">
        <f>IF(ISNUMBER(A2654),COUNTIF(Calculations!B:B, A2654),"")</f>
        <v/>
      </c>
      <c r="E2654" s="2" t="str">
        <f>IF(ISNUMBER(A2654),COUNTIF(Calculations!A:A, A2654),"")</f>
        <v/>
      </c>
      <c r="F2654" s="12" t="str">
        <f t="shared" si="240"/>
        <v/>
      </c>
      <c r="G2654" s="12" t="str">
        <f t="shared" si="241"/>
        <v/>
      </c>
    </row>
    <row r="2655" spans="1:7" x14ac:dyDescent="0.25">
      <c r="A2655" s="8" t="str">
        <f t="shared" si="237"/>
        <v/>
      </c>
      <c r="B2655" s="2" t="str">
        <f t="shared" si="238"/>
        <v/>
      </c>
      <c r="C2655" s="2" t="str">
        <f t="shared" si="239"/>
        <v/>
      </c>
      <c r="D2655" s="2" t="str">
        <f>IF(ISNUMBER(A2655),COUNTIF(Calculations!B:B, A2655),"")</f>
        <v/>
      </c>
      <c r="E2655" s="2" t="str">
        <f>IF(ISNUMBER(A2655),COUNTIF(Calculations!A:A, A2655),"")</f>
        <v/>
      </c>
      <c r="F2655" s="12" t="str">
        <f t="shared" si="240"/>
        <v/>
      </c>
      <c r="G2655" s="12" t="str">
        <f t="shared" si="241"/>
        <v/>
      </c>
    </row>
    <row r="2656" spans="1:7" x14ac:dyDescent="0.25">
      <c r="A2656" s="8" t="str">
        <f t="shared" si="237"/>
        <v/>
      </c>
      <c r="B2656" s="2" t="str">
        <f t="shared" si="238"/>
        <v/>
      </c>
      <c r="C2656" s="2" t="str">
        <f t="shared" si="239"/>
        <v/>
      </c>
      <c r="D2656" s="2" t="str">
        <f>IF(ISNUMBER(A2656),COUNTIF(Calculations!B:B, A2656),"")</f>
        <v/>
      </c>
      <c r="E2656" s="2" t="str">
        <f>IF(ISNUMBER(A2656),COUNTIF(Calculations!A:A, A2656),"")</f>
        <v/>
      </c>
      <c r="F2656" s="12" t="str">
        <f t="shared" si="240"/>
        <v/>
      </c>
      <c r="G2656" s="12" t="str">
        <f t="shared" si="241"/>
        <v/>
      </c>
    </row>
    <row r="2657" spans="1:7" x14ac:dyDescent="0.25">
      <c r="A2657" s="8" t="str">
        <f t="shared" si="237"/>
        <v/>
      </c>
      <c r="B2657" s="2" t="str">
        <f t="shared" si="238"/>
        <v/>
      </c>
      <c r="C2657" s="2" t="str">
        <f t="shared" si="239"/>
        <v/>
      </c>
      <c r="D2657" s="2" t="str">
        <f>IF(ISNUMBER(A2657),COUNTIF(Calculations!B:B, A2657),"")</f>
        <v/>
      </c>
      <c r="E2657" s="2" t="str">
        <f>IF(ISNUMBER(A2657),COUNTIF(Calculations!A:A, A2657),"")</f>
        <v/>
      </c>
      <c r="F2657" s="12" t="str">
        <f t="shared" si="240"/>
        <v/>
      </c>
      <c r="G2657" s="12" t="str">
        <f t="shared" si="241"/>
        <v/>
      </c>
    </row>
    <row r="2658" spans="1:7" x14ac:dyDescent="0.25">
      <c r="A2658" s="8" t="str">
        <f t="shared" si="237"/>
        <v/>
      </c>
      <c r="B2658" s="2" t="str">
        <f t="shared" si="238"/>
        <v/>
      </c>
      <c r="C2658" s="2" t="str">
        <f t="shared" si="239"/>
        <v/>
      </c>
      <c r="D2658" s="2" t="str">
        <f>IF(ISNUMBER(A2658),COUNTIF(Calculations!B:B, A2658),"")</f>
        <v/>
      </c>
      <c r="E2658" s="2" t="str">
        <f>IF(ISNUMBER(A2658),COUNTIF(Calculations!A:A, A2658),"")</f>
        <v/>
      </c>
      <c r="F2658" s="12" t="str">
        <f t="shared" si="240"/>
        <v/>
      </c>
      <c r="G2658" s="12" t="str">
        <f t="shared" si="241"/>
        <v/>
      </c>
    </row>
    <row r="2659" spans="1:7" x14ac:dyDescent="0.25">
      <c r="A2659" s="8" t="str">
        <f t="shared" si="237"/>
        <v/>
      </c>
      <c r="B2659" s="2" t="str">
        <f t="shared" si="238"/>
        <v/>
      </c>
      <c r="C2659" s="2" t="str">
        <f t="shared" si="239"/>
        <v/>
      </c>
      <c r="D2659" s="2" t="str">
        <f>IF(ISNUMBER(A2659),COUNTIF(Calculations!B:B, A2659),"")</f>
        <v/>
      </c>
      <c r="E2659" s="2" t="str">
        <f>IF(ISNUMBER(A2659),COUNTIF(Calculations!A:A, A2659),"")</f>
        <v/>
      </c>
      <c r="F2659" s="12" t="str">
        <f t="shared" si="240"/>
        <v/>
      </c>
      <c r="G2659" s="12" t="str">
        <f t="shared" si="241"/>
        <v/>
      </c>
    </row>
    <row r="2660" spans="1:7" x14ac:dyDescent="0.25">
      <c r="A2660" s="8" t="str">
        <f t="shared" ref="A2660:A2723" si="242">IF(ISNUMBER(A2659),IF(A2659+1&lt;=MAX(IndirectStartDates,IndirectCompletedDates),A2659+1,""),"")</f>
        <v/>
      </c>
      <c r="B2660" s="2" t="str">
        <f t="shared" ref="B2660:B2723" si="243">IF(ISNUMBER(A2660),YEAR(A2660)&amp;"-"&amp;TEXT(WEEKNUM(A2660),"00"),"")</f>
        <v/>
      </c>
      <c r="C2660" s="2" t="str">
        <f t="shared" ref="C2660:C2723" si="244">IF(ISNUMBER(A2660),COUNTIFS(IndirectStartDates,"&lt;="&amp;A2660,IndirectCompletedDates,"&gt;"&amp;A2660) + COUNTIFS(IndirectStartDates,"&lt;="&amp;A2660,IndirectCompletedDates,""),"")</f>
        <v/>
      </c>
      <c r="D2660" s="2" t="str">
        <f>IF(ISNUMBER(A2660),COUNTIF(Calculations!B:B, A2660),"")</f>
        <v/>
      </c>
      <c r="E2660" s="2" t="str">
        <f>IF(ISNUMBER(A2660),COUNTIF(Calculations!A:A, A2660),"")</f>
        <v/>
      </c>
      <c r="F2660" s="12" t="str">
        <f t="shared" ref="F2660:F2723" si="245">IF(ISNUMBER(A2660),F2659 + D2660,"")</f>
        <v/>
      </c>
      <c r="G2660" s="12" t="str">
        <f t="shared" ref="G2660:G2723" si="246">IF(ISNUMBER(A2660),G2659 + E2660,"")</f>
        <v/>
      </c>
    </row>
    <row r="2661" spans="1:7" x14ac:dyDescent="0.25">
      <c r="A2661" s="8" t="str">
        <f t="shared" si="242"/>
        <v/>
      </c>
      <c r="B2661" s="2" t="str">
        <f t="shared" si="243"/>
        <v/>
      </c>
      <c r="C2661" s="2" t="str">
        <f t="shared" si="244"/>
        <v/>
      </c>
      <c r="D2661" s="2" t="str">
        <f>IF(ISNUMBER(A2661),COUNTIF(Calculations!B:B, A2661),"")</f>
        <v/>
      </c>
      <c r="E2661" s="2" t="str">
        <f>IF(ISNUMBER(A2661),COUNTIF(Calculations!A:A, A2661),"")</f>
        <v/>
      </c>
      <c r="F2661" s="12" t="str">
        <f t="shared" si="245"/>
        <v/>
      </c>
      <c r="G2661" s="12" t="str">
        <f t="shared" si="246"/>
        <v/>
      </c>
    </row>
    <row r="2662" spans="1:7" x14ac:dyDescent="0.25">
      <c r="A2662" s="8" t="str">
        <f t="shared" si="242"/>
        <v/>
      </c>
      <c r="B2662" s="2" t="str">
        <f t="shared" si="243"/>
        <v/>
      </c>
      <c r="C2662" s="2" t="str">
        <f t="shared" si="244"/>
        <v/>
      </c>
      <c r="D2662" s="2" t="str">
        <f>IF(ISNUMBER(A2662),COUNTIF(Calculations!B:B, A2662),"")</f>
        <v/>
      </c>
      <c r="E2662" s="2" t="str">
        <f>IF(ISNUMBER(A2662),COUNTIF(Calculations!A:A, A2662),"")</f>
        <v/>
      </c>
      <c r="F2662" s="12" t="str">
        <f t="shared" si="245"/>
        <v/>
      </c>
      <c r="G2662" s="12" t="str">
        <f t="shared" si="246"/>
        <v/>
      </c>
    </row>
    <row r="2663" spans="1:7" x14ac:dyDescent="0.25">
      <c r="A2663" s="8" t="str">
        <f t="shared" si="242"/>
        <v/>
      </c>
      <c r="B2663" s="2" t="str">
        <f t="shared" si="243"/>
        <v/>
      </c>
      <c r="C2663" s="2" t="str">
        <f t="shared" si="244"/>
        <v/>
      </c>
      <c r="D2663" s="2" t="str">
        <f>IF(ISNUMBER(A2663),COUNTIF(Calculations!B:B, A2663),"")</f>
        <v/>
      </c>
      <c r="E2663" s="2" t="str">
        <f>IF(ISNUMBER(A2663),COUNTIF(Calculations!A:A, A2663),"")</f>
        <v/>
      </c>
      <c r="F2663" s="12" t="str">
        <f t="shared" si="245"/>
        <v/>
      </c>
      <c r="G2663" s="12" t="str">
        <f t="shared" si="246"/>
        <v/>
      </c>
    </row>
    <row r="2664" spans="1:7" x14ac:dyDescent="0.25">
      <c r="A2664" s="8" t="str">
        <f t="shared" si="242"/>
        <v/>
      </c>
      <c r="B2664" s="2" t="str">
        <f t="shared" si="243"/>
        <v/>
      </c>
      <c r="C2664" s="2" t="str">
        <f t="shared" si="244"/>
        <v/>
      </c>
      <c r="D2664" s="2" t="str">
        <f>IF(ISNUMBER(A2664),COUNTIF(Calculations!B:B, A2664),"")</f>
        <v/>
      </c>
      <c r="E2664" s="2" t="str">
        <f>IF(ISNUMBER(A2664),COUNTIF(Calculations!A:A, A2664),"")</f>
        <v/>
      </c>
      <c r="F2664" s="12" t="str">
        <f t="shared" si="245"/>
        <v/>
      </c>
      <c r="G2664" s="12" t="str">
        <f t="shared" si="246"/>
        <v/>
      </c>
    </row>
    <row r="2665" spans="1:7" x14ac:dyDescent="0.25">
      <c r="A2665" s="8" t="str">
        <f t="shared" si="242"/>
        <v/>
      </c>
      <c r="B2665" s="2" t="str">
        <f t="shared" si="243"/>
        <v/>
      </c>
      <c r="C2665" s="2" t="str">
        <f t="shared" si="244"/>
        <v/>
      </c>
      <c r="D2665" s="2" t="str">
        <f>IF(ISNUMBER(A2665),COUNTIF(Calculations!B:B, A2665),"")</f>
        <v/>
      </c>
      <c r="E2665" s="2" t="str">
        <f>IF(ISNUMBER(A2665),COUNTIF(Calculations!A:A, A2665),"")</f>
        <v/>
      </c>
      <c r="F2665" s="12" t="str">
        <f t="shared" si="245"/>
        <v/>
      </c>
      <c r="G2665" s="12" t="str">
        <f t="shared" si="246"/>
        <v/>
      </c>
    </row>
    <row r="2666" spans="1:7" x14ac:dyDescent="0.25">
      <c r="A2666" s="8" t="str">
        <f t="shared" si="242"/>
        <v/>
      </c>
      <c r="B2666" s="2" t="str">
        <f t="shared" si="243"/>
        <v/>
      </c>
      <c r="C2666" s="2" t="str">
        <f t="shared" si="244"/>
        <v/>
      </c>
      <c r="D2666" s="2" t="str">
        <f>IF(ISNUMBER(A2666),COUNTIF(Calculations!B:B, A2666),"")</f>
        <v/>
      </c>
      <c r="E2666" s="2" t="str">
        <f>IF(ISNUMBER(A2666),COUNTIF(Calculations!A:A, A2666),"")</f>
        <v/>
      </c>
      <c r="F2666" s="12" t="str">
        <f t="shared" si="245"/>
        <v/>
      </c>
      <c r="G2666" s="12" t="str">
        <f t="shared" si="246"/>
        <v/>
      </c>
    </row>
    <row r="2667" spans="1:7" x14ac:dyDescent="0.25">
      <c r="A2667" s="8" t="str">
        <f t="shared" si="242"/>
        <v/>
      </c>
      <c r="B2667" s="2" t="str">
        <f t="shared" si="243"/>
        <v/>
      </c>
      <c r="C2667" s="2" t="str">
        <f t="shared" si="244"/>
        <v/>
      </c>
      <c r="D2667" s="2" t="str">
        <f>IF(ISNUMBER(A2667),COUNTIF(Calculations!B:B, A2667),"")</f>
        <v/>
      </c>
      <c r="E2667" s="2" t="str">
        <f>IF(ISNUMBER(A2667),COUNTIF(Calculations!A:A, A2667),"")</f>
        <v/>
      </c>
      <c r="F2667" s="12" t="str">
        <f t="shared" si="245"/>
        <v/>
      </c>
      <c r="G2667" s="12" t="str">
        <f t="shared" si="246"/>
        <v/>
      </c>
    </row>
    <row r="2668" spans="1:7" x14ac:dyDescent="0.25">
      <c r="A2668" s="8" t="str">
        <f t="shared" si="242"/>
        <v/>
      </c>
      <c r="B2668" s="2" t="str">
        <f t="shared" si="243"/>
        <v/>
      </c>
      <c r="C2668" s="2" t="str">
        <f t="shared" si="244"/>
        <v/>
      </c>
      <c r="D2668" s="2" t="str">
        <f>IF(ISNUMBER(A2668),COUNTIF(Calculations!B:B, A2668),"")</f>
        <v/>
      </c>
      <c r="E2668" s="2" t="str">
        <f>IF(ISNUMBER(A2668),COUNTIF(Calculations!A:A, A2668),"")</f>
        <v/>
      </c>
      <c r="F2668" s="12" t="str">
        <f t="shared" si="245"/>
        <v/>
      </c>
      <c r="G2668" s="12" t="str">
        <f t="shared" si="246"/>
        <v/>
      </c>
    </row>
    <row r="2669" spans="1:7" x14ac:dyDescent="0.25">
      <c r="A2669" s="8" t="str">
        <f t="shared" si="242"/>
        <v/>
      </c>
      <c r="B2669" s="2" t="str">
        <f t="shared" si="243"/>
        <v/>
      </c>
      <c r="C2669" s="2" t="str">
        <f t="shared" si="244"/>
        <v/>
      </c>
      <c r="D2669" s="2" t="str">
        <f>IF(ISNUMBER(A2669),COUNTIF(Calculations!B:B, A2669),"")</f>
        <v/>
      </c>
      <c r="E2669" s="2" t="str">
        <f>IF(ISNUMBER(A2669),COUNTIF(Calculations!A:A, A2669),"")</f>
        <v/>
      </c>
      <c r="F2669" s="12" t="str">
        <f t="shared" si="245"/>
        <v/>
      </c>
      <c r="G2669" s="12" t="str">
        <f t="shared" si="246"/>
        <v/>
      </c>
    </row>
    <row r="2670" spans="1:7" x14ac:dyDescent="0.25">
      <c r="A2670" s="8" t="str">
        <f t="shared" si="242"/>
        <v/>
      </c>
      <c r="B2670" s="2" t="str">
        <f t="shared" si="243"/>
        <v/>
      </c>
      <c r="C2670" s="2" t="str">
        <f t="shared" si="244"/>
        <v/>
      </c>
      <c r="D2670" s="2" t="str">
        <f>IF(ISNUMBER(A2670),COUNTIF(Calculations!B:B, A2670),"")</f>
        <v/>
      </c>
      <c r="E2670" s="2" t="str">
        <f>IF(ISNUMBER(A2670),COUNTIF(Calculations!A:A, A2670),"")</f>
        <v/>
      </c>
      <c r="F2670" s="12" t="str">
        <f t="shared" si="245"/>
        <v/>
      </c>
      <c r="G2670" s="12" t="str">
        <f t="shared" si="246"/>
        <v/>
      </c>
    </row>
    <row r="2671" spans="1:7" x14ac:dyDescent="0.25">
      <c r="A2671" s="8" t="str">
        <f t="shared" si="242"/>
        <v/>
      </c>
      <c r="B2671" s="2" t="str">
        <f t="shared" si="243"/>
        <v/>
      </c>
      <c r="C2671" s="2" t="str">
        <f t="shared" si="244"/>
        <v/>
      </c>
      <c r="D2671" s="2" t="str">
        <f>IF(ISNUMBER(A2671),COUNTIF(Calculations!B:B, A2671),"")</f>
        <v/>
      </c>
      <c r="E2671" s="2" t="str">
        <f>IF(ISNUMBER(A2671),COUNTIF(Calculations!A:A, A2671),"")</f>
        <v/>
      </c>
      <c r="F2671" s="12" t="str">
        <f t="shared" si="245"/>
        <v/>
      </c>
      <c r="G2671" s="12" t="str">
        <f t="shared" si="246"/>
        <v/>
      </c>
    </row>
    <row r="2672" spans="1:7" x14ac:dyDescent="0.25">
      <c r="A2672" s="8" t="str">
        <f t="shared" si="242"/>
        <v/>
      </c>
      <c r="B2672" s="2" t="str">
        <f t="shared" si="243"/>
        <v/>
      </c>
      <c r="C2672" s="2" t="str">
        <f t="shared" si="244"/>
        <v/>
      </c>
      <c r="D2672" s="2" t="str">
        <f>IF(ISNUMBER(A2672),COUNTIF(Calculations!B:B, A2672),"")</f>
        <v/>
      </c>
      <c r="E2672" s="2" t="str">
        <f>IF(ISNUMBER(A2672),COUNTIF(Calculations!A:A, A2672),"")</f>
        <v/>
      </c>
      <c r="F2672" s="12" t="str">
        <f t="shared" si="245"/>
        <v/>
      </c>
      <c r="G2672" s="12" t="str">
        <f t="shared" si="246"/>
        <v/>
      </c>
    </row>
    <row r="2673" spans="1:7" x14ac:dyDescent="0.25">
      <c r="A2673" s="8" t="str">
        <f t="shared" si="242"/>
        <v/>
      </c>
      <c r="B2673" s="2" t="str">
        <f t="shared" si="243"/>
        <v/>
      </c>
      <c r="C2673" s="2" t="str">
        <f t="shared" si="244"/>
        <v/>
      </c>
      <c r="D2673" s="2" t="str">
        <f>IF(ISNUMBER(A2673),COUNTIF(Calculations!B:B, A2673),"")</f>
        <v/>
      </c>
      <c r="E2673" s="2" t="str">
        <f>IF(ISNUMBER(A2673),COUNTIF(Calculations!A:A, A2673),"")</f>
        <v/>
      </c>
      <c r="F2673" s="12" t="str">
        <f t="shared" si="245"/>
        <v/>
      </c>
      <c r="G2673" s="12" t="str">
        <f t="shared" si="246"/>
        <v/>
      </c>
    </row>
    <row r="2674" spans="1:7" x14ac:dyDescent="0.25">
      <c r="A2674" s="8" t="str">
        <f t="shared" si="242"/>
        <v/>
      </c>
      <c r="B2674" s="2" t="str">
        <f t="shared" si="243"/>
        <v/>
      </c>
      <c r="C2674" s="2" t="str">
        <f t="shared" si="244"/>
        <v/>
      </c>
      <c r="D2674" s="2" t="str">
        <f>IF(ISNUMBER(A2674),COUNTIF(Calculations!B:B, A2674),"")</f>
        <v/>
      </c>
      <c r="E2674" s="2" t="str">
        <f>IF(ISNUMBER(A2674),COUNTIF(Calculations!A:A, A2674),"")</f>
        <v/>
      </c>
      <c r="F2674" s="12" t="str">
        <f t="shared" si="245"/>
        <v/>
      </c>
      <c r="G2674" s="12" t="str">
        <f t="shared" si="246"/>
        <v/>
      </c>
    </row>
    <row r="2675" spans="1:7" x14ac:dyDescent="0.25">
      <c r="A2675" s="8" t="str">
        <f t="shared" si="242"/>
        <v/>
      </c>
      <c r="B2675" s="2" t="str">
        <f t="shared" si="243"/>
        <v/>
      </c>
      <c r="C2675" s="2" t="str">
        <f t="shared" si="244"/>
        <v/>
      </c>
      <c r="D2675" s="2" t="str">
        <f>IF(ISNUMBER(A2675),COUNTIF(Calculations!B:B, A2675),"")</f>
        <v/>
      </c>
      <c r="E2675" s="2" t="str">
        <f>IF(ISNUMBER(A2675),COUNTIF(Calculations!A:A, A2675),"")</f>
        <v/>
      </c>
      <c r="F2675" s="12" t="str">
        <f t="shared" si="245"/>
        <v/>
      </c>
      <c r="G2675" s="12" t="str">
        <f t="shared" si="246"/>
        <v/>
      </c>
    </row>
    <row r="2676" spans="1:7" x14ac:dyDescent="0.25">
      <c r="A2676" s="8" t="str">
        <f t="shared" si="242"/>
        <v/>
      </c>
      <c r="B2676" s="2" t="str">
        <f t="shared" si="243"/>
        <v/>
      </c>
      <c r="C2676" s="2" t="str">
        <f t="shared" si="244"/>
        <v/>
      </c>
      <c r="D2676" s="2" t="str">
        <f>IF(ISNUMBER(A2676),COUNTIF(Calculations!B:B, A2676),"")</f>
        <v/>
      </c>
      <c r="E2676" s="2" t="str">
        <f>IF(ISNUMBER(A2676),COUNTIF(Calculations!A:A, A2676),"")</f>
        <v/>
      </c>
      <c r="F2676" s="12" t="str">
        <f t="shared" si="245"/>
        <v/>
      </c>
      <c r="G2676" s="12" t="str">
        <f t="shared" si="246"/>
        <v/>
      </c>
    </row>
    <row r="2677" spans="1:7" x14ac:dyDescent="0.25">
      <c r="A2677" s="8" t="str">
        <f t="shared" si="242"/>
        <v/>
      </c>
      <c r="B2677" s="2" t="str">
        <f t="shared" si="243"/>
        <v/>
      </c>
      <c r="C2677" s="2" t="str">
        <f t="shared" si="244"/>
        <v/>
      </c>
      <c r="D2677" s="2" t="str">
        <f>IF(ISNUMBER(A2677),COUNTIF(Calculations!B:B, A2677),"")</f>
        <v/>
      </c>
      <c r="E2677" s="2" t="str">
        <f>IF(ISNUMBER(A2677),COUNTIF(Calculations!A:A, A2677),"")</f>
        <v/>
      </c>
      <c r="F2677" s="12" t="str">
        <f t="shared" si="245"/>
        <v/>
      </c>
      <c r="G2677" s="12" t="str">
        <f t="shared" si="246"/>
        <v/>
      </c>
    </row>
    <row r="2678" spans="1:7" x14ac:dyDescent="0.25">
      <c r="A2678" s="8" t="str">
        <f t="shared" si="242"/>
        <v/>
      </c>
      <c r="B2678" s="2" t="str">
        <f t="shared" si="243"/>
        <v/>
      </c>
      <c r="C2678" s="2" t="str">
        <f t="shared" si="244"/>
        <v/>
      </c>
      <c r="D2678" s="2" t="str">
        <f>IF(ISNUMBER(A2678),COUNTIF(Calculations!B:B, A2678),"")</f>
        <v/>
      </c>
      <c r="E2678" s="2" t="str">
        <f>IF(ISNUMBER(A2678),COUNTIF(Calculations!A:A, A2678),"")</f>
        <v/>
      </c>
      <c r="F2678" s="12" t="str">
        <f t="shared" si="245"/>
        <v/>
      </c>
      <c r="G2678" s="12" t="str">
        <f t="shared" si="246"/>
        <v/>
      </c>
    </row>
    <row r="2679" spans="1:7" x14ac:dyDescent="0.25">
      <c r="A2679" s="8" t="str">
        <f t="shared" si="242"/>
        <v/>
      </c>
      <c r="B2679" s="2" t="str">
        <f t="shared" si="243"/>
        <v/>
      </c>
      <c r="C2679" s="2" t="str">
        <f t="shared" si="244"/>
        <v/>
      </c>
      <c r="D2679" s="2" t="str">
        <f>IF(ISNUMBER(A2679),COUNTIF(Calculations!B:B, A2679),"")</f>
        <v/>
      </c>
      <c r="E2679" s="2" t="str">
        <f>IF(ISNUMBER(A2679),COUNTIF(Calculations!A:A, A2679),"")</f>
        <v/>
      </c>
      <c r="F2679" s="12" t="str">
        <f t="shared" si="245"/>
        <v/>
      </c>
      <c r="G2679" s="12" t="str">
        <f t="shared" si="246"/>
        <v/>
      </c>
    </row>
    <row r="2680" spans="1:7" x14ac:dyDescent="0.25">
      <c r="A2680" s="8" t="str">
        <f t="shared" si="242"/>
        <v/>
      </c>
      <c r="B2680" s="2" t="str">
        <f t="shared" si="243"/>
        <v/>
      </c>
      <c r="C2680" s="2" t="str">
        <f t="shared" si="244"/>
        <v/>
      </c>
      <c r="D2680" s="2" t="str">
        <f>IF(ISNUMBER(A2680),COUNTIF(Calculations!B:B, A2680),"")</f>
        <v/>
      </c>
      <c r="E2680" s="2" t="str">
        <f>IF(ISNUMBER(A2680),COUNTIF(Calculations!A:A, A2680),"")</f>
        <v/>
      </c>
      <c r="F2680" s="12" t="str">
        <f t="shared" si="245"/>
        <v/>
      </c>
      <c r="G2680" s="12" t="str">
        <f t="shared" si="246"/>
        <v/>
      </c>
    </row>
    <row r="2681" spans="1:7" x14ac:dyDescent="0.25">
      <c r="A2681" s="8" t="str">
        <f t="shared" si="242"/>
        <v/>
      </c>
      <c r="B2681" s="2" t="str">
        <f t="shared" si="243"/>
        <v/>
      </c>
      <c r="C2681" s="2" t="str">
        <f t="shared" si="244"/>
        <v/>
      </c>
      <c r="D2681" s="2" t="str">
        <f>IF(ISNUMBER(A2681),COUNTIF(Calculations!B:B, A2681),"")</f>
        <v/>
      </c>
      <c r="E2681" s="2" t="str">
        <f>IF(ISNUMBER(A2681),COUNTIF(Calculations!A:A, A2681),"")</f>
        <v/>
      </c>
      <c r="F2681" s="12" t="str">
        <f t="shared" si="245"/>
        <v/>
      </c>
      <c r="G2681" s="12" t="str">
        <f t="shared" si="246"/>
        <v/>
      </c>
    </row>
    <row r="2682" spans="1:7" x14ac:dyDescent="0.25">
      <c r="A2682" s="8" t="str">
        <f t="shared" si="242"/>
        <v/>
      </c>
      <c r="B2682" s="2" t="str">
        <f t="shared" si="243"/>
        <v/>
      </c>
      <c r="C2682" s="2" t="str">
        <f t="shared" si="244"/>
        <v/>
      </c>
      <c r="D2682" s="2" t="str">
        <f>IF(ISNUMBER(A2682),COUNTIF(Calculations!B:B, A2682),"")</f>
        <v/>
      </c>
      <c r="E2682" s="2" t="str">
        <f>IF(ISNUMBER(A2682),COUNTIF(Calculations!A:A, A2682),"")</f>
        <v/>
      </c>
      <c r="F2682" s="12" t="str">
        <f t="shared" si="245"/>
        <v/>
      </c>
      <c r="G2682" s="12" t="str">
        <f t="shared" si="246"/>
        <v/>
      </c>
    </row>
    <row r="2683" spans="1:7" x14ac:dyDescent="0.25">
      <c r="A2683" s="8" t="str">
        <f t="shared" si="242"/>
        <v/>
      </c>
      <c r="B2683" s="2" t="str">
        <f t="shared" si="243"/>
        <v/>
      </c>
      <c r="C2683" s="2" t="str">
        <f t="shared" si="244"/>
        <v/>
      </c>
      <c r="D2683" s="2" t="str">
        <f>IF(ISNUMBER(A2683),COUNTIF(Calculations!B:B, A2683),"")</f>
        <v/>
      </c>
      <c r="E2683" s="2" t="str">
        <f>IF(ISNUMBER(A2683),COUNTIF(Calculations!A:A, A2683),"")</f>
        <v/>
      </c>
      <c r="F2683" s="12" t="str">
        <f t="shared" si="245"/>
        <v/>
      </c>
      <c r="G2683" s="12" t="str">
        <f t="shared" si="246"/>
        <v/>
      </c>
    </row>
    <row r="2684" spans="1:7" x14ac:dyDescent="0.25">
      <c r="A2684" s="8" t="str">
        <f t="shared" si="242"/>
        <v/>
      </c>
      <c r="B2684" s="2" t="str">
        <f t="shared" si="243"/>
        <v/>
      </c>
      <c r="C2684" s="2" t="str">
        <f t="shared" si="244"/>
        <v/>
      </c>
      <c r="D2684" s="2" t="str">
        <f>IF(ISNUMBER(A2684),COUNTIF(Calculations!B:B, A2684),"")</f>
        <v/>
      </c>
      <c r="E2684" s="2" t="str">
        <f>IF(ISNUMBER(A2684),COUNTIF(Calculations!A:A, A2684),"")</f>
        <v/>
      </c>
      <c r="F2684" s="12" t="str">
        <f t="shared" si="245"/>
        <v/>
      </c>
      <c r="G2684" s="12" t="str">
        <f t="shared" si="246"/>
        <v/>
      </c>
    </row>
    <row r="2685" spans="1:7" x14ac:dyDescent="0.25">
      <c r="A2685" s="8" t="str">
        <f t="shared" si="242"/>
        <v/>
      </c>
      <c r="B2685" s="2" t="str">
        <f t="shared" si="243"/>
        <v/>
      </c>
      <c r="C2685" s="2" t="str">
        <f t="shared" si="244"/>
        <v/>
      </c>
      <c r="D2685" s="2" t="str">
        <f>IF(ISNUMBER(A2685),COUNTIF(Calculations!B:B, A2685),"")</f>
        <v/>
      </c>
      <c r="E2685" s="2" t="str">
        <f>IF(ISNUMBER(A2685),COUNTIF(Calculations!A:A, A2685),"")</f>
        <v/>
      </c>
      <c r="F2685" s="12" t="str">
        <f t="shared" si="245"/>
        <v/>
      </c>
      <c r="G2685" s="12" t="str">
        <f t="shared" si="246"/>
        <v/>
      </c>
    </row>
    <row r="2686" spans="1:7" x14ac:dyDescent="0.25">
      <c r="A2686" s="8" t="str">
        <f t="shared" si="242"/>
        <v/>
      </c>
      <c r="B2686" s="2" t="str">
        <f t="shared" si="243"/>
        <v/>
      </c>
      <c r="C2686" s="2" t="str">
        <f t="shared" si="244"/>
        <v/>
      </c>
      <c r="D2686" s="2" t="str">
        <f>IF(ISNUMBER(A2686),COUNTIF(Calculations!B:B, A2686),"")</f>
        <v/>
      </c>
      <c r="E2686" s="2" t="str">
        <f>IF(ISNUMBER(A2686),COUNTIF(Calculations!A:A, A2686),"")</f>
        <v/>
      </c>
      <c r="F2686" s="12" t="str">
        <f t="shared" si="245"/>
        <v/>
      </c>
      <c r="G2686" s="12" t="str">
        <f t="shared" si="246"/>
        <v/>
      </c>
    </row>
    <row r="2687" spans="1:7" x14ac:dyDescent="0.25">
      <c r="A2687" s="8" t="str">
        <f t="shared" si="242"/>
        <v/>
      </c>
      <c r="B2687" s="2" t="str">
        <f t="shared" si="243"/>
        <v/>
      </c>
      <c r="C2687" s="2" t="str">
        <f t="shared" si="244"/>
        <v/>
      </c>
      <c r="D2687" s="2" t="str">
        <f>IF(ISNUMBER(A2687),COUNTIF(Calculations!B:B, A2687),"")</f>
        <v/>
      </c>
      <c r="E2687" s="2" t="str">
        <f>IF(ISNUMBER(A2687),COUNTIF(Calculations!A:A, A2687),"")</f>
        <v/>
      </c>
      <c r="F2687" s="12" t="str">
        <f t="shared" si="245"/>
        <v/>
      </c>
      <c r="G2687" s="12" t="str">
        <f t="shared" si="246"/>
        <v/>
      </c>
    </row>
    <row r="2688" spans="1:7" x14ac:dyDescent="0.25">
      <c r="A2688" s="8" t="str">
        <f t="shared" si="242"/>
        <v/>
      </c>
      <c r="B2688" s="2" t="str">
        <f t="shared" si="243"/>
        <v/>
      </c>
      <c r="C2688" s="2" t="str">
        <f t="shared" si="244"/>
        <v/>
      </c>
      <c r="D2688" s="2" t="str">
        <f>IF(ISNUMBER(A2688),COUNTIF(Calculations!B:B, A2688),"")</f>
        <v/>
      </c>
      <c r="E2688" s="2" t="str">
        <f>IF(ISNUMBER(A2688),COUNTIF(Calculations!A:A, A2688),"")</f>
        <v/>
      </c>
      <c r="F2688" s="12" t="str">
        <f t="shared" si="245"/>
        <v/>
      </c>
      <c r="G2688" s="12" t="str">
        <f t="shared" si="246"/>
        <v/>
      </c>
    </row>
    <row r="2689" spans="1:7" x14ac:dyDescent="0.25">
      <c r="A2689" s="8" t="str">
        <f t="shared" si="242"/>
        <v/>
      </c>
      <c r="B2689" s="2" t="str">
        <f t="shared" si="243"/>
        <v/>
      </c>
      <c r="C2689" s="2" t="str">
        <f t="shared" si="244"/>
        <v/>
      </c>
      <c r="D2689" s="2" t="str">
        <f>IF(ISNUMBER(A2689),COUNTIF(Calculations!B:B, A2689),"")</f>
        <v/>
      </c>
      <c r="E2689" s="2" t="str">
        <f>IF(ISNUMBER(A2689),COUNTIF(Calculations!A:A, A2689),"")</f>
        <v/>
      </c>
      <c r="F2689" s="12" t="str">
        <f t="shared" si="245"/>
        <v/>
      </c>
      <c r="G2689" s="12" t="str">
        <f t="shared" si="246"/>
        <v/>
      </c>
    </row>
    <row r="2690" spans="1:7" x14ac:dyDescent="0.25">
      <c r="A2690" s="8" t="str">
        <f t="shared" si="242"/>
        <v/>
      </c>
      <c r="B2690" s="2" t="str">
        <f t="shared" si="243"/>
        <v/>
      </c>
      <c r="C2690" s="2" t="str">
        <f t="shared" si="244"/>
        <v/>
      </c>
      <c r="D2690" s="2" t="str">
        <f>IF(ISNUMBER(A2690),COUNTIF(Calculations!B:B, A2690),"")</f>
        <v/>
      </c>
      <c r="E2690" s="2" t="str">
        <f>IF(ISNUMBER(A2690),COUNTIF(Calculations!A:A, A2690),"")</f>
        <v/>
      </c>
      <c r="F2690" s="12" t="str">
        <f t="shared" si="245"/>
        <v/>
      </c>
      <c r="G2690" s="12" t="str">
        <f t="shared" si="246"/>
        <v/>
      </c>
    </row>
    <row r="2691" spans="1:7" x14ac:dyDescent="0.25">
      <c r="A2691" s="8" t="str">
        <f t="shared" si="242"/>
        <v/>
      </c>
      <c r="B2691" s="2" t="str">
        <f t="shared" si="243"/>
        <v/>
      </c>
      <c r="C2691" s="2" t="str">
        <f t="shared" si="244"/>
        <v/>
      </c>
      <c r="D2691" s="2" t="str">
        <f>IF(ISNUMBER(A2691),COUNTIF(Calculations!B:B, A2691),"")</f>
        <v/>
      </c>
      <c r="E2691" s="2" t="str">
        <f>IF(ISNUMBER(A2691),COUNTIF(Calculations!A:A, A2691),"")</f>
        <v/>
      </c>
      <c r="F2691" s="12" t="str">
        <f t="shared" si="245"/>
        <v/>
      </c>
      <c r="G2691" s="12" t="str">
        <f t="shared" si="246"/>
        <v/>
      </c>
    </row>
    <row r="2692" spans="1:7" x14ac:dyDescent="0.25">
      <c r="A2692" s="8" t="str">
        <f t="shared" si="242"/>
        <v/>
      </c>
      <c r="B2692" s="2" t="str">
        <f t="shared" si="243"/>
        <v/>
      </c>
      <c r="C2692" s="2" t="str">
        <f t="shared" si="244"/>
        <v/>
      </c>
      <c r="D2692" s="2" t="str">
        <f>IF(ISNUMBER(A2692),COUNTIF(Calculations!B:B, A2692),"")</f>
        <v/>
      </c>
      <c r="E2692" s="2" t="str">
        <f>IF(ISNUMBER(A2692),COUNTIF(Calculations!A:A, A2692),"")</f>
        <v/>
      </c>
      <c r="F2692" s="12" t="str">
        <f t="shared" si="245"/>
        <v/>
      </c>
      <c r="G2692" s="12" t="str">
        <f t="shared" si="246"/>
        <v/>
      </c>
    </row>
    <row r="2693" spans="1:7" x14ac:dyDescent="0.25">
      <c r="A2693" s="8" t="str">
        <f t="shared" si="242"/>
        <v/>
      </c>
      <c r="B2693" s="2" t="str">
        <f t="shared" si="243"/>
        <v/>
      </c>
      <c r="C2693" s="2" t="str">
        <f t="shared" si="244"/>
        <v/>
      </c>
      <c r="D2693" s="2" t="str">
        <f>IF(ISNUMBER(A2693),COUNTIF(Calculations!B:B, A2693),"")</f>
        <v/>
      </c>
      <c r="E2693" s="2" t="str">
        <f>IF(ISNUMBER(A2693),COUNTIF(Calculations!A:A, A2693),"")</f>
        <v/>
      </c>
      <c r="F2693" s="12" t="str">
        <f t="shared" si="245"/>
        <v/>
      </c>
      <c r="G2693" s="12" t="str">
        <f t="shared" si="246"/>
        <v/>
      </c>
    </row>
    <row r="2694" spans="1:7" x14ac:dyDescent="0.25">
      <c r="A2694" s="8" t="str">
        <f t="shared" si="242"/>
        <v/>
      </c>
      <c r="B2694" s="2" t="str">
        <f t="shared" si="243"/>
        <v/>
      </c>
      <c r="C2694" s="2" t="str">
        <f t="shared" si="244"/>
        <v/>
      </c>
      <c r="D2694" s="2" t="str">
        <f>IF(ISNUMBER(A2694),COUNTIF(Calculations!B:B, A2694),"")</f>
        <v/>
      </c>
      <c r="E2694" s="2" t="str">
        <f>IF(ISNUMBER(A2694),COUNTIF(Calculations!A:A, A2694),"")</f>
        <v/>
      </c>
      <c r="F2694" s="12" t="str">
        <f t="shared" si="245"/>
        <v/>
      </c>
      <c r="G2694" s="12" t="str">
        <f t="shared" si="246"/>
        <v/>
      </c>
    </row>
    <row r="2695" spans="1:7" x14ac:dyDescent="0.25">
      <c r="A2695" s="8" t="str">
        <f t="shared" si="242"/>
        <v/>
      </c>
      <c r="B2695" s="2" t="str">
        <f t="shared" si="243"/>
        <v/>
      </c>
      <c r="C2695" s="2" t="str">
        <f t="shared" si="244"/>
        <v/>
      </c>
      <c r="D2695" s="2" t="str">
        <f>IF(ISNUMBER(A2695),COUNTIF(Calculations!B:B, A2695),"")</f>
        <v/>
      </c>
      <c r="E2695" s="2" t="str">
        <f>IF(ISNUMBER(A2695),COUNTIF(Calculations!A:A, A2695),"")</f>
        <v/>
      </c>
      <c r="F2695" s="12" t="str">
        <f t="shared" si="245"/>
        <v/>
      </c>
      <c r="G2695" s="12" t="str">
        <f t="shared" si="246"/>
        <v/>
      </c>
    </row>
    <row r="2696" spans="1:7" x14ac:dyDescent="0.25">
      <c r="A2696" s="8" t="str">
        <f t="shared" si="242"/>
        <v/>
      </c>
      <c r="B2696" s="2" t="str">
        <f t="shared" si="243"/>
        <v/>
      </c>
      <c r="C2696" s="2" t="str">
        <f t="shared" si="244"/>
        <v/>
      </c>
      <c r="D2696" s="2" t="str">
        <f>IF(ISNUMBER(A2696),COUNTIF(Calculations!B:B, A2696),"")</f>
        <v/>
      </c>
      <c r="E2696" s="2" t="str">
        <f>IF(ISNUMBER(A2696),COUNTIF(Calculations!A:A, A2696),"")</f>
        <v/>
      </c>
      <c r="F2696" s="12" t="str">
        <f t="shared" si="245"/>
        <v/>
      </c>
      <c r="G2696" s="12" t="str">
        <f t="shared" si="246"/>
        <v/>
      </c>
    </row>
    <row r="2697" spans="1:7" x14ac:dyDescent="0.25">
      <c r="A2697" s="8" t="str">
        <f t="shared" si="242"/>
        <v/>
      </c>
      <c r="B2697" s="2" t="str">
        <f t="shared" si="243"/>
        <v/>
      </c>
      <c r="C2697" s="2" t="str">
        <f t="shared" si="244"/>
        <v/>
      </c>
      <c r="D2697" s="2" t="str">
        <f>IF(ISNUMBER(A2697),COUNTIF(Calculations!B:B, A2697),"")</f>
        <v/>
      </c>
      <c r="E2697" s="2" t="str">
        <f>IF(ISNUMBER(A2697),COUNTIF(Calculations!A:A, A2697),"")</f>
        <v/>
      </c>
      <c r="F2697" s="12" t="str">
        <f t="shared" si="245"/>
        <v/>
      </c>
      <c r="G2697" s="12" t="str">
        <f t="shared" si="246"/>
        <v/>
      </c>
    </row>
    <row r="2698" spans="1:7" x14ac:dyDescent="0.25">
      <c r="A2698" s="8" t="str">
        <f t="shared" si="242"/>
        <v/>
      </c>
      <c r="B2698" s="2" t="str">
        <f t="shared" si="243"/>
        <v/>
      </c>
      <c r="C2698" s="2" t="str">
        <f t="shared" si="244"/>
        <v/>
      </c>
      <c r="D2698" s="2" t="str">
        <f>IF(ISNUMBER(A2698),COUNTIF(Calculations!B:B, A2698),"")</f>
        <v/>
      </c>
      <c r="E2698" s="2" t="str">
        <f>IF(ISNUMBER(A2698),COUNTIF(Calculations!A:A, A2698),"")</f>
        <v/>
      </c>
      <c r="F2698" s="12" t="str">
        <f t="shared" si="245"/>
        <v/>
      </c>
      <c r="G2698" s="12" t="str">
        <f t="shared" si="246"/>
        <v/>
      </c>
    </row>
    <row r="2699" spans="1:7" x14ac:dyDescent="0.25">
      <c r="A2699" s="8" t="str">
        <f t="shared" si="242"/>
        <v/>
      </c>
      <c r="B2699" s="2" t="str">
        <f t="shared" si="243"/>
        <v/>
      </c>
      <c r="C2699" s="2" t="str">
        <f t="shared" si="244"/>
        <v/>
      </c>
      <c r="D2699" s="2" t="str">
        <f>IF(ISNUMBER(A2699),COUNTIF(Calculations!B:B, A2699),"")</f>
        <v/>
      </c>
      <c r="E2699" s="2" t="str">
        <f>IF(ISNUMBER(A2699),COUNTIF(Calculations!A:A, A2699),"")</f>
        <v/>
      </c>
      <c r="F2699" s="12" t="str">
        <f t="shared" si="245"/>
        <v/>
      </c>
      <c r="G2699" s="12" t="str">
        <f t="shared" si="246"/>
        <v/>
      </c>
    </row>
    <row r="2700" spans="1:7" x14ac:dyDescent="0.25">
      <c r="A2700" s="8" t="str">
        <f t="shared" si="242"/>
        <v/>
      </c>
      <c r="B2700" s="2" t="str">
        <f t="shared" si="243"/>
        <v/>
      </c>
      <c r="C2700" s="2" t="str">
        <f t="shared" si="244"/>
        <v/>
      </c>
      <c r="D2700" s="2" t="str">
        <f>IF(ISNUMBER(A2700),COUNTIF(Calculations!B:B, A2700),"")</f>
        <v/>
      </c>
      <c r="E2700" s="2" t="str">
        <f>IF(ISNUMBER(A2700),COUNTIF(Calculations!A:A, A2700),"")</f>
        <v/>
      </c>
      <c r="F2700" s="12" t="str">
        <f t="shared" si="245"/>
        <v/>
      </c>
      <c r="G2700" s="12" t="str">
        <f t="shared" si="246"/>
        <v/>
      </c>
    </row>
    <row r="2701" spans="1:7" x14ac:dyDescent="0.25">
      <c r="A2701" s="8" t="str">
        <f t="shared" si="242"/>
        <v/>
      </c>
      <c r="B2701" s="2" t="str">
        <f t="shared" si="243"/>
        <v/>
      </c>
      <c r="C2701" s="2" t="str">
        <f t="shared" si="244"/>
        <v/>
      </c>
      <c r="D2701" s="2" t="str">
        <f>IF(ISNUMBER(A2701),COUNTIF(Calculations!B:B, A2701),"")</f>
        <v/>
      </c>
      <c r="E2701" s="2" t="str">
        <f>IF(ISNUMBER(A2701),COUNTIF(Calculations!A:A, A2701),"")</f>
        <v/>
      </c>
      <c r="F2701" s="12" t="str">
        <f t="shared" si="245"/>
        <v/>
      </c>
      <c r="G2701" s="12" t="str">
        <f t="shared" si="246"/>
        <v/>
      </c>
    </row>
    <row r="2702" spans="1:7" x14ac:dyDescent="0.25">
      <c r="A2702" s="8" t="str">
        <f t="shared" si="242"/>
        <v/>
      </c>
      <c r="B2702" s="2" t="str">
        <f t="shared" si="243"/>
        <v/>
      </c>
      <c r="C2702" s="2" t="str">
        <f t="shared" si="244"/>
        <v/>
      </c>
      <c r="D2702" s="2" t="str">
        <f>IF(ISNUMBER(A2702),COUNTIF(Calculations!B:B, A2702),"")</f>
        <v/>
      </c>
      <c r="E2702" s="2" t="str">
        <f>IF(ISNUMBER(A2702),COUNTIF(Calculations!A:A, A2702),"")</f>
        <v/>
      </c>
      <c r="F2702" s="12" t="str">
        <f t="shared" si="245"/>
        <v/>
      </c>
      <c r="G2702" s="12" t="str">
        <f t="shared" si="246"/>
        <v/>
      </c>
    </row>
    <row r="2703" spans="1:7" x14ac:dyDescent="0.25">
      <c r="A2703" s="8" t="str">
        <f t="shared" si="242"/>
        <v/>
      </c>
      <c r="B2703" s="2" t="str">
        <f t="shared" si="243"/>
        <v/>
      </c>
      <c r="C2703" s="2" t="str">
        <f t="shared" si="244"/>
        <v/>
      </c>
      <c r="D2703" s="2" t="str">
        <f>IF(ISNUMBER(A2703),COUNTIF(Calculations!B:B, A2703),"")</f>
        <v/>
      </c>
      <c r="E2703" s="2" t="str">
        <f>IF(ISNUMBER(A2703),COUNTIF(Calculations!A:A, A2703),"")</f>
        <v/>
      </c>
      <c r="F2703" s="12" t="str">
        <f t="shared" si="245"/>
        <v/>
      </c>
      <c r="G2703" s="12" t="str">
        <f t="shared" si="246"/>
        <v/>
      </c>
    </row>
    <row r="2704" spans="1:7" x14ac:dyDescent="0.25">
      <c r="A2704" s="8" t="str">
        <f t="shared" si="242"/>
        <v/>
      </c>
      <c r="B2704" s="2" t="str">
        <f t="shared" si="243"/>
        <v/>
      </c>
      <c r="C2704" s="2" t="str">
        <f t="shared" si="244"/>
        <v/>
      </c>
      <c r="D2704" s="2" t="str">
        <f>IF(ISNUMBER(A2704),COUNTIF(Calculations!B:B, A2704),"")</f>
        <v/>
      </c>
      <c r="E2704" s="2" t="str">
        <f>IF(ISNUMBER(A2704),COUNTIF(Calculations!A:A, A2704),"")</f>
        <v/>
      </c>
      <c r="F2704" s="12" t="str">
        <f t="shared" si="245"/>
        <v/>
      </c>
      <c r="G2704" s="12" t="str">
        <f t="shared" si="246"/>
        <v/>
      </c>
    </row>
    <row r="2705" spans="1:7" x14ac:dyDescent="0.25">
      <c r="A2705" s="8" t="str">
        <f t="shared" si="242"/>
        <v/>
      </c>
      <c r="B2705" s="2" t="str">
        <f t="shared" si="243"/>
        <v/>
      </c>
      <c r="C2705" s="2" t="str">
        <f t="shared" si="244"/>
        <v/>
      </c>
      <c r="D2705" s="2" t="str">
        <f>IF(ISNUMBER(A2705),COUNTIF(Calculations!B:B, A2705),"")</f>
        <v/>
      </c>
      <c r="E2705" s="2" t="str">
        <f>IF(ISNUMBER(A2705),COUNTIF(Calculations!A:A, A2705),"")</f>
        <v/>
      </c>
      <c r="F2705" s="12" t="str">
        <f t="shared" si="245"/>
        <v/>
      </c>
      <c r="G2705" s="12" t="str">
        <f t="shared" si="246"/>
        <v/>
      </c>
    </row>
    <row r="2706" spans="1:7" x14ac:dyDescent="0.25">
      <c r="A2706" s="8" t="str">
        <f t="shared" si="242"/>
        <v/>
      </c>
      <c r="B2706" s="2" t="str">
        <f t="shared" si="243"/>
        <v/>
      </c>
      <c r="C2706" s="2" t="str">
        <f t="shared" si="244"/>
        <v/>
      </c>
      <c r="D2706" s="2" t="str">
        <f>IF(ISNUMBER(A2706),COUNTIF(Calculations!B:B, A2706),"")</f>
        <v/>
      </c>
      <c r="E2706" s="2" t="str">
        <f>IF(ISNUMBER(A2706),COUNTIF(Calculations!A:A, A2706),"")</f>
        <v/>
      </c>
      <c r="F2706" s="12" t="str">
        <f t="shared" si="245"/>
        <v/>
      </c>
      <c r="G2706" s="12" t="str">
        <f t="shared" si="246"/>
        <v/>
      </c>
    </row>
    <row r="2707" spans="1:7" x14ac:dyDescent="0.25">
      <c r="A2707" s="8" t="str">
        <f t="shared" si="242"/>
        <v/>
      </c>
      <c r="B2707" s="2" t="str">
        <f t="shared" si="243"/>
        <v/>
      </c>
      <c r="C2707" s="2" t="str">
        <f t="shared" si="244"/>
        <v/>
      </c>
      <c r="D2707" s="2" t="str">
        <f>IF(ISNUMBER(A2707),COUNTIF(Calculations!B:B, A2707),"")</f>
        <v/>
      </c>
      <c r="E2707" s="2" t="str">
        <f>IF(ISNUMBER(A2707),COUNTIF(Calculations!A:A, A2707),"")</f>
        <v/>
      </c>
      <c r="F2707" s="12" t="str">
        <f t="shared" si="245"/>
        <v/>
      </c>
      <c r="G2707" s="12" t="str">
        <f t="shared" si="246"/>
        <v/>
      </c>
    </row>
    <row r="2708" spans="1:7" x14ac:dyDescent="0.25">
      <c r="A2708" s="8" t="str">
        <f t="shared" si="242"/>
        <v/>
      </c>
      <c r="B2708" s="2" t="str">
        <f t="shared" si="243"/>
        <v/>
      </c>
      <c r="C2708" s="2" t="str">
        <f t="shared" si="244"/>
        <v/>
      </c>
      <c r="D2708" s="2" t="str">
        <f>IF(ISNUMBER(A2708),COUNTIF(Calculations!B:B, A2708),"")</f>
        <v/>
      </c>
      <c r="E2708" s="2" t="str">
        <f>IF(ISNUMBER(A2708),COUNTIF(Calculations!A:A, A2708),"")</f>
        <v/>
      </c>
      <c r="F2708" s="12" t="str">
        <f t="shared" si="245"/>
        <v/>
      </c>
      <c r="G2708" s="12" t="str">
        <f t="shared" si="246"/>
        <v/>
      </c>
    </row>
    <row r="2709" spans="1:7" x14ac:dyDescent="0.25">
      <c r="A2709" s="8" t="str">
        <f t="shared" si="242"/>
        <v/>
      </c>
      <c r="B2709" s="2" t="str">
        <f t="shared" si="243"/>
        <v/>
      </c>
      <c r="C2709" s="2" t="str">
        <f t="shared" si="244"/>
        <v/>
      </c>
      <c r="D2709" s="2" t="str">
        <f>IF(ISNUMBER(A2709),COUNTIF(Calculations!B:B, A2709),"")</f>
        <v/>
      </c>
      <c r="E2709" s="2" t="str">
        <f>IF(ISNUMBER(A2709),COUNTIF(Calculations!A:A, A2709),"")</f>
        <v/>
      </c>
      <c r="F2709" s="12" t="str">
        <f t="shared" si="245"/>
        <v/>
      </c>
      <c r="G2709" s="12" t="str">
        <f t="shared" si="246"/>
        <v/>
      </c>
    </row>
    <row r="2710" spans="1:7" x14ac:dyDescent="0.25">
      <c r="A2710" s="8" t="str">
        <f t="shared" si="242"/>
        <v/>
      </c>
      <c r="B2710" s="2" t="str">
        <f t="shared" si="243"/>
        <v/>
      </c>
      <c r="C2710" s="2" t="str">
        <f t="shared" si="244"/>
        <v/>
      </c>
      <c r="D2710" s="2" t="str">
        <f>IF(ISNUMBER(A2710),COUNTIF(Calculations!B:B, A2710),"")</f>
        <v/>
      </c>
      <c r="E2710" s="2" t="str">
        <f>IF(ISNUMBER(A2710),COUNTIF(Calculations!A:A, A2710),"")</f>
        <v/>
      </c>
      <c r="F2710" s="12" t="str">
        <f t="shared" si="245"/>
        <v/>
      </c>
      <c r="G2710" s="12" t="str">
        <f t="shared" si="246"/>
        <v/>
      </c>
    </row>
    <row r="2711" spans="1:7" x14ac:dyDescent="0.25">
      <c r="A2711" s="8" t="str">
        <f t="shared" si="242"/>
        <v/>
      </c>
      <c r="B2711" s="2" t="str">
        <f t="shared" si="243"/>
        <v/>
      </c>
      <c r="C2711" s="2" t="str">
        <f t="shared" si="244"/>
        <v/>
      </c>
      <c r="D2711" s="2" t="str">
        <f>IF(ISNUMBER(A2711),COUNTIF(Calculations!B:B, A2711),"")</f>
        <v/>
      </c>
      <c r="E2711" s="2" t="str">
        <f>IF(ISNUMBER(A2711),COUNTIF(Calculations!A:A, A2711),"")</f>
        <v/>
      </c>
      <c r="F2711" s="12" t="str">
        <f t="shared" si="245"/>
        <v/>
      </c>
      <c r="G2711" s="12" t="str">
        <f t="shared" si="246"/>
        <v/>
      </c>
    </row>
    <row r="2712" spans="1:7" x14ac:dyDescent="0.25">
      <c r="A2712" s="8" t="str">
        <f t="shared" si="242"/>
        <v/>
      </c>
      <c r="B2712" s="2" t="str">
        <f t="shared" si="243"/>
        <v/>
      </c>
      <c r="C2712" s="2" t="str">
        <f t="shared" si="244"/>
        <v/>
      </c>
      <c r="D2712" s="2" t="str">
        <f>IF(ISNUMBER(A2712),COUNTIF(Calculations!B:B, A2712),"")</f>
        <v/>
      </c>
      <c r="E2712" s="2" t="str">
        <f>IF(ISNUMBER(A2712),COUNTIF(Calculations!A:A, A2712),"")</f>
        <v/>
      </c>
      <c r="F2712" s="12" t="str">
        <f t="shared" si="245"/>
        <v/>
      </c>
      <c r="G2712" s="12" t="str">
        <f t="shared" si="246"/>
        <v/>
      </c>
    </row>
    <row r="2713" spans="1:7" x14ac:dyDescent="0.25">
      <c r="A2713" s="8" t="str">
        <f t="shared" si="242"/>
        <v/>
      </c>
      <c r="B2713" s="2" t="str">
        <f t="shared" si="243"/>
        <v/>
      </c>
      <c r="C2713" s="2" t="str">
        <f t="shared" si="244"/>
        <v/>
      </c>
      <c r="D2713" s="2" t="str">
        <f>IF(ISNUMBER(A2713),COUNTIF(Calculations!B:B, A2713),"")</f>
        <v/>
      </c>
      <c r="E2713" s="2" t="str">
        <f>IF(ISNUMBER(A2713),COUNTIF(Calculations!A:A, A2713),"")</f>
        <v/>
      </c>
      <c r="F2713" s="12" t="str">
        <f t="shared" si="245"/>
        <v/>
      </c>
      <c r="G2713" s="12" t="str">
        <f t="shared" si="246"/>
        <v/>
      </c>
    </row>
    <row r="2714" spans="1:7" x14ac:dyDescent="0.25">
      <c r="A2714" s="8" t="str">
        <f t="shared" si="242"/>
        <v/>
      </c>
      <c r="B2714" s="2" t="str">
        <f t="shared" si="243"/>
        <v/>
      </c>
      <c r="C2714" s="2" t="str">
        <f t="shared" si="244"/>
        <v/>
      </c>
      <c r="D2714" s="2" t="str">
        <f>IF(ISNUMBER(A2714),COUNTIF(Calculations!B:B, A2714),"")</f>
        <v/>
      </c>
      <c r="E2714" s="2" t="str">
        <f>IF(ISNUMBER(A2714),COUNTIF(Calculations!A:A, A2714),"")</f>
        <v/>
      </c>
      <c r="F2714" s="12" t="str">
        <f t="shared" si="245"/>
        <v/>
      </c>
      <c r="G2714" s="12" t="str">
        <f t="shared" si="246"/>
        <v/>
      </c>
    </row>
    <row r="2715" spans="1:7" x14ac:dyDescent="0.25">
      <c r="A2715" s="8" t="str">
        <f t="shared" si="242"/>
        <v/>
      </c>
      <c r="B2715" s="2" t="str">
        <f t="shared" si="243"/>
        <v/>
      </c>
      <c r="C2715" s="2" t="str">
        <f t="shared" si="244"/>
        <v/>
      </c>
      <c r="D2715" s="2" t="str">
        <f>IF(ISNUMBER(A2715),COUNTIF(Calculations!B:B, A2715),"")</f>
        <v/>
      </c>
      <c r="E2715" s="2" t="str">
        <f>IF(ISNUMBER(A2715),COUNTIF(Calculations!A:A, A2715),"")</f>
        <v/>
      </c>
      <c r="F2715" s="12" t="str">
        <f t="shared" si="245"/>
        <v/>
      </c>
      <c r="G2715" s="12" t="str">
        <f t="shared" si="246"/>
        <v/>
      </c>
    </row>
    <row r="2716" spans="1:7" x14ac:dyDescent="0.25">
      <c r="A2716" s="8" t="str">
        <f t="shared" si="242"/>
        <v/>
      </c>
      <c r="B2716" s="2" t="str">
        <f t="shared" si="243"/>
        <v/>
      </c>
      <c r="C2716" s="2" t="str">
        <f t="shared" si="244"/>
        <v/>
      </c>
      <c r="D2716" s="2" t="str">
        <f>IF(ISNUMBER(A2716),COUNTIF(Calculations!B:B, A2716),"")</f>
        <v/>
      </c>
      <c r="E2716" s="2" t="str">
        <f>IF(ISNUMBER(A2716),COUNTIF(Calculations!A:A, A2716),"")</f>
        <v/>
      </c>
      <c r="F2716" s="12" t="str">
        <f t="shared" si="245"/>
        <v/>
      </c>
      <c r="G2716" s="12" t="str">
        <f t="shared" si="246"/>
        <v/>
      </c>
    </row>
    <row r="2717" spans="1:7" x14ac:dyDescent="0.25">
      <c r="A2717" s="8" t="str">
        <f t="shared" si="242"/>
        <v/>
      </c>
      <c r="B2717" s="2" t="str">
        <f t="shared" si="243"/>
        <v/>
      </c>
      <c r="C2717" s="2" t="str">
        <f t="shared" si="244"/>
        <v/>
      </c>
      <c r="D2717" s="2" t="str">
        <f>IF(ISNUMBER(A2717),COUNTIF(Calculations!B:B, A2717),"")</f>
        <v/>
      </c>
      <c r="E2717" s="2" t="str">
        <f>IF(ISNUMBER(A2717),COUNTIF(Calculations!A:A, A2717),"")</f>
        <v/>
      </c>
      <c r="F2717" s="12" t="str">
        <f t="shared" si="245"/>
        <v/>
      </c>
      <c r="G2717" s="12" t="str">
        <f t="shared" si="246"/>
        <v/>
      </c>
    </row>
    <row r="2718" spans="1:7" x14ac:dyDescent="0.25">
      <c r="A2718" s="8" t="str">
        <f t="shared" si="242"/>
        <v/>
      </c>
      <c r="B2718" s="2" t="str">
        <f t="shared" si="243"/>
        <v/>
      </c>
      <c r="C2718" s="2" t="str">
        <f t="shared" si="244"/>
        <v/>
      </c>
      <c r="D2718" s="2" t="str">
        <f>IF(ISNUMBER(A2718),COUNTIF(Calculations!B:B, A2718),"")</f>
        <v/>
      </c>
      <c r="E2718" s="2" t="str">
        <f>IF(ISNUMBER(A2718),COUNTIF(Calculations!A:A, A2718),"")</f>
        <v/>
      </c>
      <c r="F2718" s="12" t="str">
        <f t="shared" si="245"/>
        <v/>
      </c>
      <c r="G2718" s="12" t="str">
        <f t="shared" si="246"/>
        <v/>
      </c>
    </row>
    <row r="2719" spans="1:7" x14ac:dyDescent="0.25">
      <c r="A2719" s="8" t="str">
        <f t="shared" si="242"/>
        <v/>
      </c>
      <c r="B2719" s="2" t="str">
        <f t="shared" si="243"/>
        <v/>
      </c>
      <c r="C2719" s="2" t="str">
        <f t="shared" si="244"/>
        <v/>
      </c>
      <c r="D2719" s="2" t="str">
        <f>IF(ISNUMBER(A2719),COUNTIF(Calculations!B:B, A2719),"")</f>
        <v/>
      </c>
      <c r="E2719" s="2" t="str">
        <f>IF(ISNUMBER(A2719),COUNTIF(Calculations!A:A, A2719),"")</f>
        <v/>
      </c>
      <c r="F2719" s="12" t="str">
        <f t="shared" si="245"/>
        <v/>
      </c>
      <c r="G2719" s="12" t="str">
        <f t="shared" si="246"/>
        <v/>
      </c>
    </row>
    <row r="2720" spans="1:7" x14ac:dyDescent="0.25">
      <c r="A2720" s="8" t="str">
        <f t="shared" si="242"/>
        <v/>
      </c>
      <c r="B2720" s="2" t="str">
        <f t="shared" si="243"/>
        <v/>
      </c>
      <c r="C2720" s="2" t="str">
        <f t="shared" si="244"/>
        <v/>
      </c>
      <c r="D2720" s="2" t="str">
        <f>IF(ISNUMBER(A2720),COUNTIF(Calculations!B:B, A2720),"")</f>
        <v/>
      </c>
      <c r="E2720" s="2" t="str">
        <f>IF(ISNUMBER(A2720),COUNTIF(Calculations!A:A, A2720),"")</f>
        <v/>
      </c>
      <c r="F2720" s="12" t="str">
        <f t="shared" si="245"/>
        <v/>
      </c>
      <c r="G2720" s="12" t="str">
        <f t="shared" si="246"/>
        <v/>
      </c>
    </row>
    <row r="2721" spans="1:7" x14ac:dyDescent="0.25">
      <c r="A2721" s="8" t="str">
        <f t="shared" si="242"/>
        <v/>
      </c>
      <c r="B2721" s="2" t="str">
        <f t="shared" si="243"/>
        <v/>
      </c>
      <c r="C2721" s="2" t="str">
        <f t="shared" si="244"/>
        <v/>
      </c>
      <c r="D2721" s="2" t="str">
        <f>IF(ISNUMBER(A2721),COUNTIF(Calculations!B:B, A2721),"")</f>
        <v/>
      </c>
      <c r="E2721" s="2" t="str">
        <f>IF(ISNUMBER(A2721),COUNTIF(Calculations!A:A, A2721),"")</f>
        <v/>
      </c>
      <c r="F2721" s="12" t="str">
        <f t="shared" si="245"/>
        <v/>
      </c>
      <c r="G2721" s="12" t="str">
        <f t="shared" si="246"/>
        <v/>
      </c>
    </row>
    <row r="2722" spans="1:7" x14ac:dyDescent="0.25">
      <c r="A2722" s="8" t="str">
        <f t="shared" si="242"/>
        <v/>
      </c>
      <c r="B2722" s="2" t="str">
        <f t="shared" si="243"/>
        <v/>
      </c>
      <c r="C2722" s="2" t="str">
        <f t="shared" si="244"/>
        <v/>
      </c>
      <c r="D2722" s="2" t="str">
        <f>IF(ISNUMBER(A2722),COUNTIF(Calculations!B:B, A2722),"")</f>
        <v/>
      </c>
      <c r="E2722" s="2" t="str">
        <f>IF(ISNUMBER(A2722),COUNTIF(Calculations!A:A, A2722),"")</f>
        <v/>
      </c>
      <c r="F2722" s="12" t="str">
        <f t="shared" si="245"/>
        <v/>
      </c>
      <c r="G2722" s="12" t="str">
        <f t="shared" si="246"/>
        <v/>
      </c>
    </row>
    <row r="2723" spans="1:7" x14ac:dyDescent="0.25">
      <c r="A2723" s="8" t="str">
        <f t="shared" si="242"/>
        <v/>
      </c>
      <c r="B2723" s="2" t="str">
        <f t="shared" si="243"/>
        <v/>
      </c>
      <c r="C2723" s="2" t="str">
        <f t="shared" si="244"/>
        <v/>
      </c>
      <c r="D2723" s="2" t="str">
        <f>IF(ISNUMBER(A2723),COUNTIF(Calculations!B:B, A2723),"")</f>
        <v/>
      </c>
      <c r="E2723" s="2" t="str">
        <f>IF(ISNUMBER(A2723),COUNTIF(Calculations!A:A, A2723),"")</f>
        <v/>
      </c>
      <c r="F2723" s="12" t="str">
        <f t="shared" si="245"/>
        <v/>
      </c>
      <c r="G2723" s="12" t="str">
        <f t="shared" si="246"/>
        <v/>
      </c>
    </row>
    <row r="2724" spans="1:7" x14ac:dyDescent="0.25">
      <c r="A2724" s="8" t="str">
        <f t="shared" ref="A2724:A2787" si="247">IF(ISNUMBER(A2723),IF(A2723+1&lt;=MAX(IndirectStartDates,IndirectCompletedDates),A2723+1,""),"")</f>
        <v/>
      </c>
      <c r="B2724" s="2" t="str">
        <f t="shared" ref="B2724:B2787" si="248">IF(ISNUMBER(A2724),YEAR(A2724)&amp;"-"&amp;TEXT(WEEKNUM(A2724),"00"),"")</f>
        <v/>
      </c>
      <c r="C2724" s="2" t="str">
        <f t="shared" ref="C2724:C2787" si="249">IF(ISNUMBER(A2724),COUNTIFS(IndirectStartDates,"&lt;="&amp;A2724,IndirectCompletedDates,"&gt;"&amp;A2724) + COUNTIFS(IndirectStartDates,"&lt;="&amp;A2724,IndirectCompletedDates,""),"")</f>
        <v/>
      </c>
      <c r="D2724" s="2" t="str">
        <f>IF(ISNUMBER(A2724),COUNTIF(Calculations!B:B, A2724),"")</f>
        <v/>
      </c>
      <c r="E2724" s="2" t="str">
        <f>IF(ISNUMBER(A2724),COUNTIF(Calculations!A:A, A2724),"")</f>
        <v/>
      </c>
      <c r="F2724" s="12" t="str">
        <f t="shared" ref="F2724:F2787" si="250">IF(ISNUMBER(A2724),F2723 + D2724,"")</f>
        <v/>
      </c>
      <c r="G2724" s="12" t="str">
        <f t="shared" ref="G2724:G2787" si="251">IF(ISNUMBER(A2724),G2723 + E2724,"")</f>
        <v/>
      </c>
    </row>
    <row r="2725" spans="1:7" x14ac:dyDescent="0.25">
      <c r="A2725" s="8" t="str">
        <f t="shared" si="247"/>
        <v/>
      </c>
      <c r="B2725" s="2" t="str">
        <f t="shared" si="248"/>
        <v/>
      </c>
      <c r="C2725" s="2" t="str">
        <f t="shared" si="249"/>
        <v/>
      </c>
      <c r="D2725" s="2" t="str">
        <f>IF(ISNUMBER(A2725),COUNTIF(Calculations!B:B, A2725),"")</f>
        <v/>
      </c>
      <c r="E2725" s="2" t="str">
        <f>IF(ISNUMBER(A2725),COUNTIF(Calculations!A:A, A2725),"")</f>
        <v/>
      </c>
      <c r="F2725" s="12" t="str">
        <f t="shared" si="250"/>
        <v/>
      </c>
      <c r="G2725" s="12" t="str">
        <f t="shared" si="251"/>
        <v/>
      </c>
    </row>
    <row r="2726" spans="1:7" x14ac:dyDescent="0.25">
      <c r="A2726" s="8" t="str">
        <f t="shared" si="247"/>
        <v/>
      </c>
      <c r="B2726" s="2" t="str">
        <f t="shared" si="248"/>
        <v/>
      </c>
      <c r="C2726" s="2" t="str">
        <f t="shared" si="249"/>
        <v/>
      </c>
      <c r="D2726" s="2" t="str">
        <f>IF(ISNUMBER(A2726),COUNTIF(Calculations!B:B, A2726),"")</f>
        <v/>
      </c>
      <c r="E2726" s="2" t="str">
        <f>IF(ISNUMBER(A2726),COUNTIF(Calculations!A:A, A2726),"")</f>
        <v/>
      </c>
      <c r="F2726" s="12" t="str">
        <f t="shared" si="250"/>
        <v/>
      </c>
      <c r="G2726" s="12" t="str">
        <f t="shared" si="251"/>
        <v/>
      </c>
    </row>
    <row r="2727" spans="1:7" x14ac:dyDescent="0.25">
      <c r="A2727" s="8" t="str">
        <f t="shared" si="247"/>
        <v/>
      </c>
      <c r="B2727" s="2" t="str">
        <f t="shared" si="248"/>
        <v/>
      </c>
      <c r="C2727" s="2" t="str">
        <f t="shared" si="249"/>
        <v/>
      </c>
      <c r="D2727" s="2" t="str">
        <f>IF(ISNUMBER(A2727),COUNTIF(Calculations!B:B, A2727),"")</f>
        <v/>
      </c>
      <c r="E2727" s="2" t="str">
        <f>IF(ISNUMBER(A2727),COUNTIF(Calculations!A:A, A2727),"")</f>
        <v/>
      </c>
      <c r="F2727" s="12" t="str">
        <f t="shared" si="250"/>
        <v/>
      </c>
      <c r="G2727" s="12" t="str">
        <f t="shared" si="251"/>
        <v/>
      </c>
    </row>
    <row r="2728" spans="1:7" x14ac:dyDescent="0.25">
      <c r="A2728" s="8" t="str">
        <f t="shared" si="247"/>
        <v/>
      </c>
      <c r="B2728" s="2" t="str">
        <f t="shared" si="248"/>
        <v/>
      </c>
      <c r="C2728" s="2" t="str">
        <f t="shared" si="249"/>
        <v/>
      </c>
      <c r="D2728" s="2" t="str">
        <f>IF(ISNUMBER(A2728),COUNTIF(Calculations!B:B, A2728),"")</f>
        <v/>
      </c>
      <c r="E2728" s="2" t="str">
        <f>IF(ISNUMBER(A2728),COUNTIF(Calculations!A:A, A2728),"")</f>
        <v/>
      </c>
      <c r="F2728" s="12" t="str">
        <f t="shared" si="250"/>
        <v/>
      </c>
      <c r="G2728" s="12" t="str">
        <f t="shared" si="251"/>
        <v/>
      </c>
    </row>
    <row r="2729" spans="1:7" x14ac:dyDescent="0.25">
      <c r="A2729" s="8" t="str">
        <f t="shared" si="247"/>
        <v/>
      </c>
      <c r="B2729" s="2" t="str">
        <f t="shared" si="248"/>
        <v/>
      </c>
      <c r="C2729" s="2" t="str">
        <f t="shared" si="249"/>
        <v/>
      </c>
      <c r="D2729" s="2" t="str">
        <f>IF(ISNUMBER(A2729),COUNTIF(Calculations!B:B, A2729),"")</f>
        <v/>
      </c>
      <c r="E2729" s="2" t="str">
        <f>IF(ISNUMBER(A2729),COUNTIF(Calculations!A:A, A2729),"")</f>
        <v/>
      </c>
      <c r="F2729" s="12" t="str">
        <f t="shared" si="250"/>
        <v/>
      </c>
      <c r="G2729" s="12" t="str">
        <f t="shared" si="251"/>
        <v/>
      </c>
    </row>
    <row r="2730" spans="1:7" x14ac:dyDescent="0.25">
      <c r="A2730" s="8" t="str">
        <f t="shared" si="247"/>
        <v/>
      </c>
      <c r="B2730" s="2" t="str">
        <f t="shared" si="248"/>
        <v/>
      </c>
      <c r="C2730" s="2" t="str">
        <f t="shared" si="249"/>
        <v/>
      </c>
      <c r="D2730" s="2" t="str">
        <f>IF(ISNUMBER(A2730),COUNTIF(Calculations!B:B, A2730),"")</f>
        <v/>
      </c>
      <c r="E2730" s="2" t="str">
        <f>IF(ISNUMBER(A2730),COUNTIF(Calculations!A:A, A2730),"")</f>
        <v/>
      </c>
      <c r="F2730" s="12" t="str">
        <f t="shared" si="250"/>
        <v/>
      </c>
      <c r="G2730" s="12" t="str">
        <f t="shared" si="251"/>
        <v/>
      </c>
    </row>
    <row r="2731" spans="1:7" x14ac:dyDescent="0.25">
      <c r="A2731" s="8" t="str">
        <f t="shared" si="247"/>
        <v/>
      </c>
      <c r="B2731" s="2" t="str">
        <f t="shared" si="248"/>
        <v/>
      </c>
      <c r="C2731" s="2" t="str">
        <f t="shared" si="249"/>
        <v/>
      </c>
      <c r="D2731" s="2" t="str">
        <f>IF(ISNUMBER(A2731),COUNTIF(Calculations!B:B, A2731),"")</f>
        <v/>
      </c>
      <c r="E2731" s="2" t="str">
        <f>IF(ISNUMBER(A2731),COUNTIF(Calculations!A:A, A2731),"")</f>
        <v/>
      </c>
      <c r="F2731" s="12" t="str">
        <f t="shared" si="250"/>
        <v/>
      </c>
      <c r="G2731" s="12" t="str">
        <f t="shared" si="251"/>
        <v/>
      </c>
    </row>
    <row r="2732" spans="1:7" x14ac:dyDescent="0.25">
      <c r="A2732" s="8" t="str">
        <f t="shared" si="247"/>
        <v/>
      </c>
      <c r="B2732" s="2" t="str">
        <f t="shared" si="248"/>
        <v/>
      </c>
      <c r="C2732" s="2" t="str">
        <f t="shared" si="249"/>
        <v/>
      </c>
      <c r="D2732" s="2" t="str">
        <f>IF(ISNUMBER(A2732),COUNTIF(Calculations!B:B, A2732),"")</f>
        <v/>
      </c>
      <c r="E2732" s="2" t="str">
        <f>IF(ISNUMBER(A2732),COUNTIF(Calculations!A:A, A2732),"")</f>
        <v/>
      </c>
      <c r="F2732" s="12" t="str">
        <f t="shared" si="250"/>
        <v/>
      </c>
      <c r="G2732" s="12" t="str">
        <f t="shared" si="251"/>
        <v/>
      </c>
    </row>
    <row r="2733" spans="1:7" x14ac:dyDescent="0.25">
      <c r="A2733" s="8" t="str">
        <f t="shared" si="247"/>
        <v/>
      </c>
      <c r="B2733" s="2" t="str">
        <f t="shared" si="248"/>
        <v/>
      </c>
      <c r="C2733" s="2" t="str">
        <f t="shared" si="249"/>
        <v/>
      </c>
      <c r="D2733" s="2" t="str">
        <f>IF(ISNUMBER(A2733),COUNTIF(Calculations!B:B, A2733),"")</f>
        <v/>
      </c>
      <c r="E2733" s="2" t="str">
        <f>IF(ISNUMBER(A2733),COUNTIF(Calculations!A:A, A2733),"")</f>
        <v/>
      </c>
      <c r="F2733" s="12" t="str">
        <f t="shared" si="250"/>
        <v/>
      </c>
      <c r="G2733" s="12" t="str">
        <f t="shared" si="251"/>
        <v/>
      </c>
    </row>
    <row r="2734" spans="1:7" x14ac:dyDescent="0.25">
      <c r="A2734" s="8" t="str">
        <f t="shared" si="247"/>
        <v/>
      </c>
      <c r="B2734" s="2" t="str">
        <f t="shared" si="248"/>
        <v/>
      </c>
      <c r="C2734" s="2" t="str">
        <f t="shared" si="249"/>
        <v/>
      </c>
      <c r="D2734" s="2" t="str">
        <f>IF(ISNUMBER(A2734),COUNTIF(Calculations!B:B, A2734),"")</f>
        <v/>
      </c>
      <c r="E2734" s="2" t="str">
        <f>IF(ISNUMBER(A2734),COUNTIF(Calculations!A:A, A2734),"")</f>
        <v/>
      </c>
      <c r="F2734" s="12" t="str">
        <f t="shared" si="250"/>
        <v/>
      </c>
      <c r="G2734" s="12" t="str">
        <f t="shared" si="251"/>
        <v/>
      </c>
    </row>
    <row r="2735" spans="1:7" x14ac:dyDescent="0.25">
      <c r="A2735" s="8" t="str">
        <f t="shared" si="247"/>
        <v/>
      </c>
      <c r="B2735" s="2" t="str">
        <f t="shared" si="248"/>
        <v/>
      </c>
      <c r="C2735" s="2" t="str">
        <f t="shared" si="249"/>
        <v/>
      </c>
      <c r="D2735" s="2" t="str">
        <f>IF(ISNUMBER(A2735),COUNTIF(Calculations!B:B, A2735),"")</f>
        <v/>
      </c>
      <c r="E2735" s="2" t="str">
        <f>IF(ISNUMBER(A2735),COUNTIF(Calculations!A:A, A2735),"")</f>
        <v/>
      </c>
      <c r="F2735" s="12" t="str">
        <f t="shared" si="250"/>
        <v/>
      </c>
      <c r="G2735" s="12" t="str">
        <f t="shared" si="251"/>
        <v/>
      </c>
    </row>
    <row r="2736" spans="1:7" x14ac:dyDescent="0.25">
      <c r="A2736" s="8" t="str">
        <f t="shared" si="247"/>
        <v/>
      </c>
      <c r="B2736" s="2" t="str">
        <f t="shared" si="248"/>
        <v/>
      </c>
      <c r="C2736" s="2" t="str">
        <f t="shared" si="249"/>
        <v/>
      </c>
      <c r="D2736" s="2" t="str">
        <f>IF(ISNUMBER(A2736),COUNTIF(Calculations!B:B, A2736),"")</f>
        <v/>
      </c>
      <c r="E2736" s="2" t="str">
        <f>IF(ISNUMBER(A2736),COUNTIF(Calculations!A:A, A2736),"")</f>
        <v/>
      </c>
      <c r="F2736" s="12" t="str">
        <f t="shared" si="250"/>
        <v/>
      </c>
      <c r="G2736" s="12" t="str">
        <f t="shared" si="251"/>
        <v/>
      </c>
    </row>
    <row r="2737" spans="1:7" x14ac:dyDescent="0.25">
      <c r="A2737" s="8" t="str">
        <f t="shared" si="247"/>
        <v/>
      </c>
      <c r="B2737" s="2" t="str">
        <f t="shared" si="248"/>
        <v/>
      </c>
      <c r="C2737" s="2" t="str">
        <f t="shared" si="249"/>
        <v/>
      </c>
      <c r="D2737" s="2" t="str">
        <f>IF(ISNUMBER(A2737),COUNTIF(Calculations!B:B, A2737),"")</f>
        <v/>
      </c>
      <c r="E2737" s="2" t="str">
        <f>IF(ISNUMBER(A2737),COUNTIF(Calculations!A:A, A2737),"")</f>
        <v/>
      </c>
      <c r="F2737" s="12" t="str">
        <f t="shared" si="250"/>
        <v/>
      </c>
      <c r="G2737" s="12" t="str">
        <f t="shared" si="251"/>
        <v/>
      </c>
    </row>
    <row r="2738" spans="1:7" x14ac:dyDescent="0.25">
      <c r="A2738" s="8" t="str">
        <f t="shared" si="247"/>
        <v/>
      </c>
      <c r="B2738" s="2" t="str">
        <f t="shared" si="248"/>
        <v/>
      </c>
      <c r="C2738" s="2" t="str">
        <f t="shared" si="249"/>
        <v/>
      </c>
      <c r="D2738" s="2" t="str">
        <f>IF(ISNUMBER(A2738),COUNTIF(Calculations!B:B, A2738),"")</f>
        <v/>
      </c>
      <c r="E2738" s="2" t="str">
        <f>IF(ISNUMBER(A2738),COUNTIF(Calculations!A:A, A2738),"")</f>
        <v/>
      </c>
      <c r="F2738" s="12" t="str">
        <f t="shared" si="250"/>
        <v/>
      </c>
      <c r="G2738" s="12" t="str">
        <f t="shared" si="251"/>
        <v/>
      </c>
    </row>
    <row r="2739" spans="1:7" x14ac:dyDescent="0.25">
      <c r="A2739" s="8" t="str">
        <f t="shared" si="247"/>
        <v/>
      </c>
      <c r="B2739" s="2" t="str">
        <f t="shared" si="248"/>
        <v/>
      </c>
      <c r="C2739" s="2" t="str">
        <f t="shared" si="249"/>
        <v/>
      </c>
      <c r="D2739" s="2" t="str">
        <f>IF(ISNUMBER(A2739),COUNTIF(Calculations!B:B, A2739),"")</f>
        <v/>
      </c>
      <c r="E2739" s="2" t="str">
        <f>IF(ISNUMBER(A2739),COUNTIF(Calculations!A:A, A2739),"")</f>
        <v/>
      </c>
      <c r="F2739" s="12" t="str">
        <f t="shared" si="250"/>
        <v/>
      </c>
      <c r="G2739" s="12" t="str">
        <f t="shared" si="251"/>
        <v/>
      </c>
    </row>
    <row r="2740" spans="1:7" x14ac:dyDescent="0.25">
      <c r="A2740" s="8" t="str">
        <f t="shared" si="247"/>
        <v/>
      </c>
      <c r="B2740" s="2" t="str">
        <f t="shared" si="248"/>
        <v/>
      </c>
      <c r="C2740" s="2" t="str">
        <f t="shared" si="249"/>
        <v/>
      </c>
      <c r="D2740" s="2" t="str">
        <f>IF(ISNUMBER(A2740),COUNTIF(Calculations!B:B, A2740),"")</f>
        <v/>
      </c>
      <c r="E2740" s="2" t="str">
        <f>IF(ISNUMBER(A2740),COUNTIF(Calculations!A:A, A2740),"")</f>
        <v/>
      </c>
      <c r="F2740" s="12" t="str">
        <f t="shared" si="250"/>
        <v/>
      </c>
      <c r="G2740" s="12" t="str">
        <f t="shared" si="251"/>
        <v/>
      </c>
    </row>
    <row r="2741" spans="1:7" x14ac:dyDescent="0.25">
      <c r="A2741" s="8" t="str">
        <f t="shared" si="247"/>
        <v/>
      </c>
      <c r="B2741" s="2" t="str">
        <f t="shared" si="248"/>
        <v/>
      </c>
      <c r="C2741" s="2" t="str">
        <f t="shared" si="249"/>
        <v/>
      </c>
      <c r="D2741" s="2" t="str">
        <f>IF(ISNUMBER(A2741),COUNTIF(Calculations!B:B, A2741),"")</f>
        <v/>
      </c>
      <c r="E2741" s="2" t="str">
        <f>IF(ISNUMBER(A2741),COUNTIF(Calculations!A:A, A2741),"")</f>
        <v/>
      </c>
      <c r="F2741" s="12" t="str">
        <f t="shared" si="250"/>
        <v/>
      </c>
      <c r="G2741" s="12" t="str">
        <f t="shared" si="251"/>
        <v/>
      </c>
    </row>
    <row r="2742" spans="1:7" x14ac:dyDescent="0.25">
      <c r="A2742" s="8" t="str">
        <f t="shared" si="247"/>
        <v/>
      </c>
      <c r="B2742" s="2" t="str">
        <f t="shared" si="248"/>
        <v/>
      </c>
      <c r="C2742" s="2" t="str">
        <f t="shared" si="249"/>
        <v/>
      </c>
      <c r="D2742" s="2" t="str">
        <f>IF(ISNUMBER(A2742),COUNTIF(Calculations!B:B, A2742),"")</f>
        <v/>
      </c>
      <c r="E2742" s="2" t="str">
        <f>IF(ISNUMBER(A2742),COUNTIF(Calculations!A:A, A2742),"")</f>
        <v/>
      </c>
      <c r="F2742" s="12" t="str">
        <f t="shared" si="250"/>
        <v/>
      </c>
      <c r="G2742" s="12" t="str">
        <f t="shared" si="251"/>
        <v/>
      </c>
    </row>
    <row r="2743" spans="1:7" x14ac:dyDescent="0.25">
      <c r="A2743" s="8" t="str">
        <f t="shared" si="247"/>
        <v/>
      </c>
      <c r="B2743" s="2" t="str">
        <f t="shared" si="248"/>
        <v/>
      </c>
      <c r="C2743" s="2" t="str">
        <f t="shared" si="249"/>
        <v/>
      </c>
      <c r="D2743" s="2" t="str">
        <f>IF(ISNUMBER(A2743),COUNTIF(Calculations!B:B, A2743),"")</f>
        <v/>
      </c>
      <c r="E2743" s="2" t="str">
        <f>IF(ISNUMBER(A2743),COUNTIF(Calculations!A:A, A2743),"")</f>
        <v/>
      </c>
      <c r="F2743" s="12" t="str">
        <f t="shared" si="250"/>
        <v/>
      </c>
      <c r="G2743" s="12" t="str">
        <f t="shared" si="251"/>
        <v/>
      </c>
    </row>
    <row r="2744" spans="1:7" x14ac:dyDescent="0.25">
      <c r="A2744" s="8" t="str">
        <f t="shared" si="247"/>
        <v/>
      </c>
      <c r="B2744" s="2" t="str">
        <f t="shared" si="248"/>
        <v/>
      </c>
      <c r="C2744" s="2" t="str">
        <f t="shared" si="249"/>
        <v/>
      </c>
      <c r="D2744" s="2" t="str">
        <f>IF(ISNUMBER(A2744),COUNTIF(Calculations!B:B, A2744),"")</f>
        <v/>
      </c>
      <c r="E2744" s="2" t="str">
        <f>IF(ISNUMBER(A2744),COUNTIF(Calculations!A:A, A2744),"")</f>
        <v/>
      </c>
      <c r="F2744" s="12" t="str">
        <f t="shared" si="250"/>
        <v/>
      </c>
      <c r="G2744" s="12" t="str">
        <f t="shared" si="251"/>
        <v/>
      </c>
    </row>
    <row r="2745" spans="1:7" x14ac:dyDescent="0.25">
      <c r="A2745" s="8" t="str">
        <f t="shared" si="247"/>
        <v/>
      </c>
      <c r="B2745" s="2" t="str">
        <f t="shared" si="248"/>
        <v/>
      </c>
      <c r="C2745" s="2" t="str">
        <f t="shared" si="249"/>
        <v/>
      </c>
      <c r="D2745" s="2" t="str">
        <f>IF(ISNUMBER(A2745),COUNTIF(Calculations!B:B, A2745),"")</f>
        <v/>
      </c>
      <c r="E2745" s="2" t="str">
        <f>IF(ISNUMBER(A2745),COUNTIF(Calculations!A:A, A2745),"")</f>
        <v/>
      </c>
      <c r="F2745" s="12" t="str">
        <f t="shared" si="250"/>
        <v/>
      </c>
      <c r="G2745" s="12" t="str">
        <f t="shared" si="251"/>
        <v/>
      </c>
    </row>
    <row r="2746" spans="1:7" x14ac:dyDescent="0.25">
      <c r="A2746" s="8" t="str">
        <f t="shared" si="247"/>
        <v/>
      </c>
      <c r="B2746" s="2" t="str">
        <f t="shared" si="248"/>
        <v/>
      </c>
      <c r="C2746" s="2" t="str">
        <f t="shared" si="249"/>
        <v/>
      </c>
      <c r="D2746" s="2" t="str">
        <f>IF(ISNUMBER(A2746),COUNTIF(Calculations!B:B, A2746),"")</f>
        <v/>
      </c>
      <c r="E2746" s="2" t="str">
        <f>IF(ISNUMBER(A2746),COUNTIF(Calculations!A:A, A2746),"")</f>
        <v/>
      </c>
      <c r="F2746" s="12" t="str">
        <f t="shared" si="250"/>
        <v/>
      </c>
      <c r="G2746" s="12" t="str">
        <f t="shared" si="251"/>
        <v/>
      </c>
    </row>
    <row r="2747" spans="1:7" x14ac:dyDescent="0.25">
      <c r="A2747" s="8" t="str">
        <f t="shared" si="247"/>
        <v/>
      </c>
      <c r="B2747" s="2" t="str">
        <f t="shared" si="248"/>
        <v/>
      </c>
      <c r="C2747" s="2" t="str">
        <f t="shared" si="249"/>
        <v/>
      </c>
      <c r="D2747" s="2" t="str">
        <f>IF(ISNUMBER(A2747),COUNTIF(Calculations!B:B, A2747),"")</f>
        <v/>
      </c>
      <c r="E2747" s="2" t="str">
        <f>IF(ISNUMBER(A2747),COUNTIF(Calculations!A:A, A2747),"")</f>
        <v/>
      </c>
      <c r="F2747" s="12" t="str">
        <f t="shared" si="250"/>
        <v/>
      </c>
      <c r="G2747" s="12" t="str">
        <f t="shared" si="251"/>
        <v/>
      </c>
    </row>
    <row r="2748" spans="1:7" x14ac:dyDescent="0.25">
      <c r="A2748" s="8" t="str">
        <f t="shared" si="247"/>
        <v/>
      </c>
      <c r="B2748" s="2" t="str">
        <f t="shared" si="248"/>
        <v/>
      </c>
      <c r="C2748" s="2" t="str">
        <f t="shared" si="249"/>
        <v/>
      </c>
      <c r="D2748" s="2" t="str">
        <f>IF(ISNUMBER(A2748),COUNTIF(Calculations!B:B, A2748),"")</f>
        <v/>
      </c>
      <c r="E2748" s="2" t="str">
        <f>IF(ISNUMBER(A2748),COUNTIF(Calculations!A:A, A2748),"")</f>
        <v/>
      </c>
      <c r="F2748" s="12" t="str">
        <f t="shared" si="250"/>
        <v/>
      </c>
      <c r="G2748" s="12" t="str">
        <f t="shared" si="251"/>
        <v/>
      </c>
    </row>
    <row r="2749" spans="1:7" x14ac:dyDescent="0.25">
      <c r="A2749" s="8" t="str">
        <f t="shared" si="247"/>
        <v/>
      </c>
      <c r="B2749" s="2" t="str">
        <f t="shared" si="248"/>
        <v/>
      </c>
      <c r="C2749" s="2" t="str">
        <f t="shared" si="249"/>
        <v/>
      </c>
      <c r="D2749" s="2" t="str">
        <f>IF(ISNUMBER(A2749),COUNTIF(Calculations!B:B, A2749),"")</f>
        <v/>
      </c>
      <c r="E2749" s="2" t="str">
        <f>IF(ISNUMBER(A2749),COUNTIF(Calculations!A:A, A2749),"")</f>
        <v/>
      </c>
      <c r="F2749" s="12" t="str">
        <f t="shared" si="250"/>
        <v/>
      </c>
      <c r="G2749" s="12" t="str">
        <f t="shared" si="251"/>
        <v/>
      </c>
    </row>
    <row r="2750" spans="1:7" x14ac:dyDescent="0.25">
      <c r="A2750" s="8" t="str">
        <f t="shared" si="247"/>
        <v/>
      </c>
      <c r="B2750" s="2" t="str">
        <f t="shared" si="248"/>
        <v/>
      </c>
      <c r="C2750" s="2" t="str">
        <f t="shared" si="249"/>
        <v/>
      </c>
      <c r="D2750" s="2" t="str">
        <f>IF(ISNUMBER(A2750),COUNTIF(Calculations!B:B, A2750),"")</f>
        <v/>
      </c>
      <c r="E2750" s="2" t="str">
        <f>IF(ISNUMBER(A2750),COUNTIF(Calculations!A:A, A2750),"")</f>
        <v/>
      </c>
      <c r="F2750" s="12" t="str">
        <f t="shared" si="250"/>
        <v/>
      </c>
      <c r="G2750" s="12" t="str">
        <f t="shared" si="251"/>
        <v/>
      </c>
    </row>
    <row r="2751" spans="1:7" x14ac:dyDescent="0.25">
      <c r="A2751" s="8" t="str">
        <f t="shared" si="247"/>
        <v/>
      </c>
      <c r="B2751" s="2" t="str">
        <f t="shared" si="248"/>
        <v/>
      </c>
      <c r="C2751" s="2" t="str">
        <f t="shared" si="249"/>
        <v/>
      </c>
      <c r="D2751" s="2" t="str">
        <f>IF(ISNUMBER(A2751),COUNTIF(Calculations!B:B, A2751),"")</f>
        <v/>
      </c>
      <c r="E2751" s="2" t="str">
        <f>IF(ISNUMBER(A2751),COUNTIF(Calculations!A:A, A2751),"")</f>
        <v/>
      </c>
      <c r="F2751" s="12" t="str">
        <f t="shared" si="250"/>
        <v/>
      </c>
      <c r="G2751" s="12" t="str">
        <f t="shared" si="251"/>
        <v/>
      </c>
    </row>
    <row r="2752" spans="1:7" x14ac:dyDescent="0.25">
      <c r="A2752" s="8" t="str">
        <f t="shared" si="247"/>
        <v/>
      </c>
      <c r="B2752" s="2" t="str">
        <f t="shared" si="248"/>
        <v/>
      </c>
      <c r="C2752" s="2" t="str">
        <f t="shared" si="249"/>
        <v/>
      </c>
      <c r="D2752" s="2" t="str">
        <f>IF(ISNUMBER(A2752),COUNTIF(Calculations!B:B, A2752),"")</f>
        <v/>
      </c>
      <c r="E2752" s="2" t="str">
        <f>IF(ISNUMBER(A2752),COUNTIF(Calculations!A:A, A2752),"")</f>
        <v/>
      </c>
      <c r="F2752" s="12" t="str">
        <f t="shared" si="250"/>
        <v/>
      </c>
      <c r="G2752" s="12" t="str">
        <f t="shared" si="251"/>
        <v/>
      </c>
    </row>
    <row r="2753" spans="1:7" x14ac:dyDescent="0.25">
      <c r="A2753" s="8" t="str">
        <f t="shared" si="247"/>
        <v/>
      </c>
      <c r="B2753" s="2" t="str">
        <f t="shared" si="248"/>
        <v/>
      </c>
      <c r="C2753" s="2" t="str">
        <f t="shared" si="249"/>
        <v/>
      </c>
      <c r="D2753" s="2" t="str">
        <f>IF(ISNUMBER(A2753),COUNTIF(Calculations!B:B, A2753),"")</f>
        <v/>
      </c>
      <c r="E2753" s="2" t="str">
        <f>IF(ISNUMBER(A2753),COUNTIF(Calculations!A:A, A2753),"")</f>
        <v/>
      </c>
      <c r="F2753" s="12" t="str">
        <f t="shared" si="250"/>
        <v/>
      </c>
      <c r="G2753" s="12" t="str">
        <f t="shared" si="251"/>
        <v/>
      </c>
    </row>
    <row r="2754" spans="1:7" x14ac:dyDescent="0.25">
      <c r="A2754" s="8" t="str">
        <f t="shared" si="247"/>
        <v/>
      </c>
      <c r="B2754" s="2" t="str">
        <f t="shared" si="248"/>
        <v/>
      </c>
      <c r="C2754" s="2" t="str">
        <f t="shared" si="249"/>
        <v/>
      </c>
      <c r="D2754" s="2" t="str">
        <f>IF(ISNUMBER(A2754),COUNTIF(Calculations!B:B, A2754),"")</f>
        <v/>
      </c>
      <c r="E2754" s="2" t="str">
        <f>IF(ISNUMBER(A2754),COUNTIF(Calculations!A:A, A2754),"")</f>
        <v/>
      </c>
      <c r="F2754" s="12" t="str">
        <f t="shared" si="250"/>
        <v/>
      </c>
      <c r="G2754" s="12" t="str">
        <f t="shared" si="251"/>
        <v/>
      </c>
    </row>
    <row r="2755" spans="1:7" x14ac:dyDescent="0.25">
      <c r="A2755" s="8" t="str">
        <f t="shared" si="247"/>
        <v/>
      </c>
      <c r="B2755" s="2" t="str">
        <f t="shared" si="248"/>
        <v/>
      </c>
      <c r="C2755" s="2" t="str">
        <f t="shared" si="249"/>
        <v/>
      </c>
      <c r="D2755" s="2" t="str">
        <f>IF(ISNUMBER(A2755),COUNTIF(Calculations!B:B, A2755),"")</f>
        <v/>
      </c>
      <c r="E2755" s="2" t="str">
        <f>IF(ISNUMBER(A2755),COUNTIF(Calculations!A:A, A2755),"")</f>
        <v/>
      </c>
      <c r="F2755" s="12" t="str">
        <f t="shared" si="250"/>
        <v/>
      </c>
      <c r="G2755" s="12" t="str">
        <f t="shared" si="251"/>
        <v/>
      </c>
    </row>
    <row r="2756" spans="1:7" x14ac:dyDescent="0.25">
      <c r="A2756" s="8" t="str">
        <f t="shared" si="247"/>
        <v/>
      </c>
      <c r="B2756" s="2" t="str">
        <f t="shared" si="248"/>
        <v/>
      </c>
      <c r="C2756" s="2" t="str">
        <f t="shared" si="249"/>
        <v/>
      </c>
      <c r="D2756" s="2" t="str">
        <f>IF(ISNUMBER(A2756),COUNTIF(Calculations!B:B, A2756),"")</f>
        <v/>
      </c>
      <c r="E2756" s="2" t="str">
        <f>IF(ISNUMBER(A2756),COUNTIF(Calculations!A:A, A2756),"")</f>
        <v/>
      </c>
      <c r="F2756" s="12" t="str">
        <f t="shared" si="250"/>
        <v/>
      </c>
      <c r="G2756" s="12" t="str">
        <f t="shared" si="251"/>
        <v/>
      </c>
    </row>
    <row r="2757" spans="1:7" x14ac:dyDescent="0.25">
      <c r="A2757" s="8" t="str">
        <f t="shared" si="247"/>
        <v/>
      </c>
      <c r="B2757" s="2" t="str">
        <f t="shared" si="248"/>
        <v/>
      </c>
      <c r="C2757" s="2" t="str">
        <f t="shared" si="249"/>
        <v/>
      </c>
      <c r="D2757" s="2" t="str">
        <f>IF(ISNUMBER(A2757),COUNTIF(Calculations!B:B, A2757),"")</f>
        <v/>
      </c>
      <c r="E2757" s="2" t="str">
        <f>IF(ISNUMBER(A2757),COUNTIF(Calculations!A:A, A2757),"")</f>
        <v/>
      </c>
      <c r="F2757" s="12" t="str">
        <f t="shared" si="250"/>
        <v/>
      </c>
      <c r="G2757" s="12" t="str">
        <f t="shared" si="251"/>
        <v/>
      </c>
    </row>
    <row r="2758" spans="1:7" x14ac:dyDescent="0.25">
      <c r="A2758" s="8" t="str">
        <f t="shared" si="247"/>
        <v/>
      </c>
      <c r="B2758" s="2" t="str">
        <f t="shared" si="248"/>
        <v/>
      </c>
      <c r="C2758" s="2" t="str">
        <f t="shared" si="249"/>
        <v/>
      </c>
      <c r="D2758" s="2" t="str">
        <f>IF(ISNUMBER(A2758),COUNTIF(Calculations!B:B, A2758),"")</f>
        <v/>
      </c>
      <c r="E2758" s="2" t="str">
        <f>IF(ISNUMBER(A2758),COUNTIF(Calculations!A:A, A2758),"")</f>
        <v/>
      </c>
      <c r="F2758" s="12" t="str">
        <f t="shared" si="250"/>
        <v/>
      </c>
      <c r="G2758" s="12" t="str">
        <f t="shared" si="251"/>
        <v/>
      </c>
    </row>
    <row r="2759" spans="1:7" x14ac:dyDescent="0.25">
      <c r="A2759" s="8" t="str">
        <f t="shared" si="247"/>
        <v/>
      </c>
      <c r="B2759" s="2" t="str">
        <f t="shared" si="248"/>
        <v/>
      </c>
      <c r="C2759" s="2" t="str">
        <f t="shared" si="249"/>
        <v/>
      </c>
      <c r="D2759" s="2" t="str">
        <f>IF(ISNUMBER(A2759),COUNTIF(Calculations!B:B, A2759),"")</f>
        <v/>
      </c>
      <c r="E2759" s="2" t="str">
        <f>IF(ISNUMBER(A2759),COUNTIF(Calculations!A:A, A2759),"")</f>
        <v/>
      </c>
      <c r="F2759" s="12" t="str">
        <f t="shared" si="250"/>
        <v/>
      </c>
      <c r="G2759" s="12" t="str">
        <f t="shared" si="251"/>
        <v/>
      </c>
    </row>
    <row r="2760" spans="1:7" x14ac:dyDescent="0.25">
      <c r="A2760" s="8" t="str">
        <f t="shared" si="247"/>
        <v/>
      </c>
      <c r="B2760" s="2" t="str">
        <f t="shared" si="248"/>
        <v/>
      </c>
      <c r="C2760" s="2" t="str">
        <f t="shared" si="249"/>
        <v/>
      </c>
      <c r="D2760" s="2" t="str">
        <f>IF(ISNUMBER(A2760),COUNTIF(Calculations!B:B, A2760),"")</f>
        <v/>
      </c>
      <c r="E2760" s="2" t="str">
        <f>IF(ISNUMBER(A2760),COUNTIF(Calculations!A:A, A2760),"")</f>
        <v/>
      </c>
      <c r="F2760" s="12" t="str">
        <f t="shared" si="250"/>
        <v/>
      </c>
      <c r="G2760" s="12" t="str">
        <f t="shared" si="251"/>
        <v/>
      </c>
    </row>
    <row r="2761" spans="1:7" x14ac:dyDescent="0.25">
      <c r="A2761" s="8" t="str">
        <f t="shared" si="247"/>
        <v/>
      </c>
      <c r="B2761" s="2" t="str">
        <f t="shared" si="248"/>
        <v/>
      </c>
      <c r="C2761" s="2" t="str">
        <f t="shared" si="249"/>
        <v/>
      </c>
      <c r="D2761" s="2" t="str">
        <f>IF(ISNUMBER(A2761),COUNTIF(Calculations!B:B, A2761),"")</f>
        <v/>
      </c>
      <c r="E2761" s="2" t="str">
        <f>IF(ISNUMBER(A2761),COUNTIF(Calculations!A:A, A2761),"")</f>
        <v/>
      </c>
      <c r="F2761" s="12" t="str">
        <f t="shared" si="250"/>
        <v/>
      </c>
      <c r="G2761" s="12" t="str">
        <f t="shared" si="251"/>
        <v/>
      </c>
    </row>
    <row r="2762" spans="1:7" x14ac:dyDescent="0.25">
      <c r="A2762" s="8" t="str">
        <f t="shared" si="247"/>
        <v/>
      </c>
      <c r="B2762" s="2" t="str">
        <f t="shared" si="248"/>
        <v/>
      </c>
      <c r="C2762" s="2" t="str">
        <f t="shared" si="249"/>
        <v/>
      </c>
      <c r="D2762" s="2" t="str">
        <f>IF(ISNUMBER(A2762),COUNTIF(Calculations!B:B, A2762),"")</f>
        <v/>
      </c>
      <c r="E2762" s="2" t="str">
        <f>IF(ISNUMBER(A2762),COUNTIF(Calculations!A:A, A2762),"")</f>
        <v/>
      </c>
      <c r="F2762" s="12" t="str">
        <f t="shared" si="250"/>
        <v/>
      </c>
      <c r="G2762" s="12" t="str">
        <f t="shared" si="251"/>
        <v/>
      </c>
    </row>
    <row r="2763" spans="1:7" x14ac:dyDescent="0.25">
      <c r="A2763" s="8" t="str">
        <f t="shared" si="247"/>
        <v/>
      </c>
      <c r="B2763" s="2" t="str">
        <f t="shared" si="248"/>
        <v/>
      </c>
      <c r="C2763" s="2" t="str">
        <f t="shared" si="249"/>
        <v/>
      </c>
      <c r="D2763" s="2" t="str">
        <f>IF(ISNUMBER(A2763),COUNTIF(Calculations!B:B, A2763),"")</f>
        <v/>
      </c>
      <c r="E2763" s="2" t="str">
        <f>IF(ISNUMBER(A2763),COUNTIF(Calculations!A:A, A2763),"")</f>
        <v/>
      </c>
      <c r="F2763" s="12" t="str">
        <f t="shared" si="250"/>
        <v/>
      </c>
      <c r="G2763" s="12" t="str">
        <f t="shared" si="251"/>
        <v/>
      </c>
    </row>
    <row r="2764" spans="1:7" x14ac:dyDescent="0.25">
      <c r="A2764" s="8" t="str">
        <f t="shared" si="247"/>
        <v/>
      </c>
      <c r="B2764" s="2" t="str">
        <f t="shared" si="248"/>
        <v/>
      </c>
      <c r="C2764" s="2" t="str">
        <f t="shared" si="249"/>
        <v/>
      </c>
      <c r="D2764" s="2" t="str">
        <f>IF(ISNUMBER(A2764),COUNTIF(Calculations!B:B, A2764),"")</f>
        <v/>
      </c>
      <c r="E2764" s="2" t="str">
        <f>IF(ISNUMBER(A2764),COUNTIF(Calculations!A:A, A2764),"")</f>
        <v/>
      </c>
      <c r="F2764" s="12" t="str">
        <f t="shared" si="250"/>
        <v/>
      </c>
      <c r="G2764" s="12" t="str">
        <f t="shared" si="251"/>
        <v/>
      </c>
    </row>
    <row r="2765" spans="1:7" x14ac:dyDescent="0.25">
      <c r="A2765" s="8" t="str">
        <f t="shared" si="247"/>
        <v/>
      </c>
      <c r="B2765" s="2" t="str">
        <f t="shared" si="248"/>
        <v/>
      </c>
      <c r="C2765" s="2" t="str">
        <f t="shared" si="249"/>
        <v/>
      </c>
      <c r="D2765" s="2" t="str">
        <f>IF(ISNUMBER(A2765),COUNTIF(Calculations!B:B, A2765),"")</f>
        <v/>
      </c>
      <c r="E2765" s="2" t="str">
        <f>IF(ISNUMBER(A2765),COUNTIF(Calculations!A:A, A2765),"")</f>
        <v/>
      </c>
      <c r="F2765" s="12" t="str">
        <f t="shared" si="250"/>
        <v/>
      </c>
      <c r="G2765" s="12" t="str">
        <f t="shared" si="251"/>
        <v/>
      </c>
    </row>
    <row r="2766" spans="1:7" x14ac:dyDescent="0.25">
      <c r="A2766" s="8" t="str">
        <f t="shared" si="247"/>
        <v/>
      </c>
      <c r="B2766" s="2" t="str">
        <f t="shared" si="248"/>
        <v/>
      </c>
      <c r="C2766" s="2" t="str">
        <f t="shared" si="249"/>
        <v/>
      </c>
      <c r="D2766" s="2" t="str">
        <f>IF(ISNUMBER(A2766),COUNTIF(Calculations!B:B, A2766),"")</f>
        <v/>
      </c>
      <c r="E2766" s="2" t="str">
        <f>IF(ISNUMBER(A2766),COUNTIF(Calculations!A:A, A2766),"")</f>
        <v/>
      </c>
      <c r="F2766" s="12" t="str">
        <f t="shared" si="250"/>
        <v/>
      </c>
      <c r="G2766" s="12" t="str">
        <f t="shared" si="251"/>
        <v/>
      </c>
    </row>
    <row r="2767" spans="1:7" x14ac:dyDescent="0.25">
      <c r="A2767" s="8" t="str">
        <f t="shared" si="247"/>
        <v/>
      </c>
      <c r="B2767" s="2" t="str">
        <f t="shared" si="248"/>
        <v/>
      </c>
      <c r="C2767" s="2" t="str">
        <f t="shared" si="249"/>
        <v/>
      </c>
      <c r="D2767" s="2" t="str">
        <f>IF(ISNUMBER(A2767),COUNTIF(Calculations!B:B, A2767),"")</f>
        <v/>
      </c>
      <c r="E2767" s="2" t="str">
        <f>IF(ISNUMBER(A2767),COUNTIF(Calculations!A:A, A2767),"")</f>
        <v/>
      </c>
      <c r="F2767" s="12" t="str">
        <f t="shared" si="250"/>
        <v/>
      </c>
      <c r="G2767" s="12" t="str">
        <f t="shared" si="251"/>
        <v/>
      </c>
    </row>
    <row r="2768" spans="1:7" x14ac:dyDescent="0.25">
      <c r="A2768" s="8" t="str">
        <f t="shared" si="247"/>
        <v/>
      </c>
      <c r="B2768" s="2" t="str">
        <f t="shared" si="248"/>
        <v/>
      </c>
      <c r="C2768" s="2" t="str">
        <f t="shared" si="249"/>
        <v/>
      </c>
      <c r="D2768" s="2" t="str">
        <f>IF(ISNUMBER(A2768),COUNTIF(Calculations!B:B, A2768),"")</f>
        <v/>
      </c>
      <c r="E2768" s="2" t="str">
        <f>IF(ISNUMBER(A2768),COUNTIF(Calculations!A:A, A2768),"")</f>
        <v/>
      </c>
      <c r="F2768" s="12" t="str">
        <f t="shared" si="250"/>
        <v/>
      </c>
      <c r="G2768" s="12" t="str">
        <f t="shared" si="251"/>
        <v/>
      </c>
    </row>
    <row r="2769" spans="1:7" x14ac:dyDescent="0.25">
      <c r="A2769" s="8" t="str">
        <f t="shared" si="247"/>
        <v/>
      </c>
      <c r="B2769" s="2" t="str">
        <f t="shared" si="248"/>
        <v/>
      </c>
      <c r="C2769" s="2" t="str">
        <f t="shared" si="249"/>
        <v/>
      </c>
      <c r="D2769" s="2" t="str">
        <f>IF(ISNUMBER(A2769),COUNTIF(Calculations!B:B, A2769),"")</f>
        <v/>
      </c>
      <c r="E2769" s="2" t="str">
        <f>IF(ISNUMBER(A2769),COUNTIF(Calculations!A:A, A2769),"")</f>
        <v/>
      </c>
      <c r="F2769" s="12" t="str">
        <f t="shared" si="250"/>
        <v/>
      </c>
      <c r="G2769" s="12" t="str">
        <f t="shared" si="251"/>
        <v/>
      </c>
    </row>
    <row r="2770" spans="1:7" x14ac:dyDescent="0.25">
      <c r="A2770" s="8" t="str">
        <f t="shared" si="247"/>
        <v/>
      </c>
      <c r="B2770" s="2" t="str">
        <f t="shared" si="248"/>
        <v/>
      </c>
      <c r="C2770" s="2" t="str">
        <f t="shared" si="249"/>
        <v/>
      </c>
      <c r="D2770" s="2" t="str">
        <f>IF(ISNUMBER(A2770),COUNTIF(Calculations!B:B, A2770),"")</f>
        <v/>
      </c>
      <c r="E2770" s="2" t="str">
        <f>IF(ISNUMBER(A2770),COUNTIF(Calculations!A:A, A2770),"")</f>
        <v/>
      </c>
      <c r="F2770" s="12" t="str">
        <f t="shared" si="250"/>
        <v/>
      </c>
      <c r="G2770" s="12" t="str">
        <f t="shared" si="251"/>
        <v/>
      </c>
    </row>
    <row r="2771" spans="1:7" x14ac:dyDescent="0.25">
      <c r="A2771" s="8" t="str">
        <f t="shared" si="247"/>
        <v/>
      </c>
      <c r="B2771" s="2" t="str">
        <f t="shared" si="248"/>
        <v/>
      </c>
      <c r="C2771" s="2" t="str">
        <f t="shared" si="249"/>
        <v/>
      </c>
      <c r="D2771" s="2" t="str">
        <f>IF(ISNUMBER(A2771),COUNTIF(Calculations!B:B, A2771),"")</f>
        <v/>
      </c>
      <c r="E2771" s="2" t="str">
        <f>IF(ISNUMBER(A2771),COUNTIF(Calculations!A:A, A2771),"")</f>
        <v/>
      </c>
      <c r="F2771" s="12" t="str">
        <f t="shared" si="250"/>
        <v/>
      </c>
      <c r="G2771" s="12" t="str">
        <f t="shared" si="251"/>
        <v/>
      </c>
    </row>
    <row r="2772" spans="1:7" x14ac:dyDescent="0.25">
      <c r="A2772" s="8" t="str">
        <f t="shared" si="247"/>
        <v/>
      </c>
      <c r="B2772" s="2" t="str">
        <f t="shared" si="248"/>
        <v/>
      </c>
      <c r="C2772" s="2" t="str">
        <f t="shared" si="249"/>
        <v/>
      </c>
      <c r="D2772" s="2" t="str">
        <f>IF(ISNUMBER(A2772),COUNTIF(Calculations!B:B, A2772),"")</f>
        <v/>
      </c>
      <c r="E2772" s="2" t="str">
        <f>IF(ISNUMBER(A2772),COUNTIF(Calculations!A:A, A2772),"")</f>
        <v/>
      </c>
      <c r="F2772" s="12" t="str">
        <f t="shared" si="250"/>
        <v/>
      </c>
      <c r="G2772" s="12" t="str">
        <f t="shared" si="251"/>
        <v/>
      </c>
    </row>
    <row r="2773" spans="1:7" x14ac:dyDescent="0.25">
      <c r="A2773" s="8" t="str">
        <f t="shared" si="247"/>
        <v/>
      </c>
      <c r="B2773" s="2" t="str">
        <f t="shared" si="248"/>
        <v/>
      </c>
      <c r="C2773" s="2" t="str">
        <f t="shared" si="249"/>
        <v/>
      </c>
      <c r="D2773" s="2" t="str">
        <f>IF(ISNUMBER(A2773),COUNTIF(Calculations!B:B, A2773),"")</f>
        <v/>
      </c>
      <c r="E2773" s="2" t="str">
        <f>IF(ISNUMBER(A2773),COUNTIF(Calculations!A:A, A2773),"")</f>
        <v/>
      </c>
      <c r="F2773" s="12" t="str">
        <f t="shared" si="250"/>
        <v/>
      </c>
      <c r="G2773" s="12" t="str">
        <f t="shared" si="251"/>
        <v/>
      </c>
    </row>
    <row r="2774" spans="1:7" x14ac:dyDescent="0.25">
      <c r="A2774" s="8" t="str">
        <f t="shared" si="247"/>
        <v/>
      </c>
      <c r="B2774" s="2" t="str">
        <f t="shared" si="248"/>
        <v/>
      </c>
      <c r="C2774" s="2" t="str">
        <f t="shared" si="249"/>
        <v/>
      </c>
      <c r="D2774" s="2" t="str">
        <f>IF(ISNUMBER(A2774),COUNTIF(Calculations!B:B, A2774),"")</f>
        <v/>
      </c>
      <c r="E2774" s="2" t="str">
        <f>IF(ISNUMBER(A2774),COUNTIF(Calculations!A:A, A2774),"")</f>
        <v/>
      </c>
      <c r="F2774" s="12" t="str">
        <f t="shared" si="250"/>
        <v/>
      </c>
      <c r="G2774" s="12" t="str">
        <f t="shared" si="251"/>
        <v/>
      </c>
    </row>
    <row r="2775" spans="1:7" x14ac:dyDescent="0.25">
      <c r="A2775" s="8" t="str">
        <f t="shared" si="247"/>
        <v/>
      </c>
      <c r="B2775" s="2" t="str">
        <f t="shared" si="248"/>
        <v/>
      </c>
      <c r="C2775" s="2" t="str">
        <f t="shared" si="249"/>
        <v/>
      </c>
      <c r="D2775" s="2" t="str">
        <f>IF(ISNUMBER(A2775),COUNTIF(Calculations!B:B, A2775),"")</f>
        <v/>
      </c>
      <c r="E2775" s="2" t="str">
        <f>IF(ISNUMBER(A2775),COUNTIF(Calculations!A:A, A2775),"")</f>
        <v/>
      </c>
      <c r="F2775" s="12" t="str">
        <f t="shared" si="250"/>
        <v/>
      </c>
      <c r="G2775" s="12" t="str">
        <f t="shared" si="251"/>
        <v/>
      </c>
    </row>
    <row r="2776" spans="1:7" x14ac:dyDescent="0.25">
      <c r="A2776" s="8" t="str">
        <f t="shared" si="247"/>
        <v/>
      </c>
      <c r="B2776" s="2" t="str">
        <f t="shared" si="248"/>
        <v/>
      </c>
      <c r="C2776" s="2" t="str">
        <f t="shared" si="249"/>
        <v/>
      </c>
      <c r="D2776" s="2" t="str">
        <f>IF(ISNUMBER(A2776),COUNTIF(Calculations!B:B, A2776),"")</f>
        <v/>
      </c>
      <c r="E2776" s="2" t="str">
        <f>IF(ISNUMBER(A2776),COUNTIF(Calculations!A:A, A2776),"")</f>
        <v/>
      </c>
      <c r="F2776" s="12" t="str">
        <f t="shared" si="250"/>
        <v/>
      </c>
      <c r="G2776" s="12" t="str">
        <f t="shared" si="251"/>
        <v/>
      </c>
    </row>
    <row r="2777" spans="1:7" x14ac:dyDescent="0.25">
      <c r="A2777" s="8" t="str">
        <f t="shared" si="247"/>
        <v/>
      </c>
      <c r="B2777" s="2" t="str">
        <f t="shared" si="248"/>
        <v/>
      </c>
      <c r="C2777" s="2" t="str">
        <f t="shared" si="249"/>
        <v/>
      </c>
      <c r="D2777" s="2" t="str">
        <f>IF(ISNUMBER(A2777),COUNTIF(Calculations!B:B, A2777),"")</f>
        <v/>
      </c>
      <c r="E2777" s="2" t="str">
        <f>IF(ISNUMBER(A2777),COUNTIF(Calculations!A:A, A2777),"")</f>
        <v/>
      </c>
      <c r="F2777" s="12" t="str">
        <f t="shared" si="250"/>
        <v/>
      </c>
      <c r="G2777" s="12" t="str">
        <f t="shared" si="251"/>
        <v/>
      </c>
    </row>
    <row r="2778" spans="1:7" x14ac:dyDescent="0.25">
      <c r="A2778" s="8" t="str">
        <f t="shared" si="247"/>
        <v/>
      </c>
      <c r="B2778" s="2" t="str">
        <f t="shared" si="248"/>
        <v/>
      </c>
      <c r="C2778" s="2" t="str">
        <f t="shared" si="249"/>
        <v/>
      </c>
      <c r="D2778" s="2" t="str">
        <f>IF(ISNUMBER(A2778),COUNTIF(Calculations!B:B, A2778),"")</f>
        <v/>
      </c>
      <c r="E2778" s="2" t="str">
        <f>IF(ISNUMBER(A2778),COUNTIF(Calculations!A:A, A2778),"")</f>
        <v/>
      </c>
      <c r="F2778" s="12" t="str">
        <f t="shared" si="250"/>
        <v/>
      </c>
      <c r="G2778" s="12" t="str">
        <f t="shared" si="251"/>
        <v/>
      </c>
    </row>
    <row r="2779" spans="1:7" x14ac:dyDescent="0.25">
      <c r="A2779" s="8" t="str">
        <f t="shared" si="247"/>
        <v/>
      </c>
      <c r="B2779" s="2" t="str">
        <f t="shared" si="248"/>
        <v/>
      </c>
      <c r="C2779" s="2" t="str">
        <f t="shared" si="249"/>
        <v/>
      </c>
      <c r="D2779" s="2" t="str">
        <f>IF(ISNUMBER(A2779),COUNTIF(Calculations!B:B, A2779),"")</f>
        <v/>
      </c>
      <c r="E2779" s="2" t="str">
        <f>IF(ISNUMBER(A2779),COUNTIF(Calculations!A:A, A2779),"")</f>
        <v/>
      </c>
      <c r="F2779" s="12" t="str">
        <f t="shared" si="250"/>
        <v/>
      </c>
      <c r="G2779" s="12" t="str">
        <f t="shared" si="251"/>
        <v/>
      </c>
    </row>
    <row r="2780" spans="1:7" x14ac:dyDescent="0.25">
      <c r="A2780" s="8" t="str">
        <f t="shared" si="247"/>
        <v/>
      </c>
      <c r="B2780" s="2" t="str">
        <f t="shared" si="248"/>
        <v/>
      </c>
      <c r="C2780" s="2" t="str">
        <f t="shared" si="249"/>
        <v/>
      </c>
      <c r="D2780" s="2" t="str">
        <f>IF(ISNUMBER(A2780),COUNTIF(Calculations!B:B, A2780),"")</f>
        <v/>
      </c>
      <c r="E2780" s="2" t="str">
        <f>IF(ISNUMBER(A2780),COUNTIF(Calculations!A:A, A2780),"")</f>
        <v/>
      </c>
      <c r="F2780" s="12" t="str">
        <f t="shared" si="250"/>
        <v/>
      </c>
      <c r="G2780" s="12" t="str">
        <f t="shared" si="251"/>
        <v/>
      </c>
    </row>
    <row r="2781" spans="1:7" x14ac:dyDescent="0.25">
      <c r="A2781" s="8" t="str">
        <f t="shared" si="247"/>
        <v/>
      </c>
      <c r="B2781" s="2" t="str">
        <f t="shared" si="248"/>
        <v/>
      </c>
      <c r="C2781" s="2" t="str">
        <f t="shared" si="249"/>
        <v/>
      </c>
      <c r="D2781" s="2" t="str">
        <f>IF(ISNUMBER(A2781),COUNTIF(Calculations!B:B, A2781),"")</f>
        <v/>
      </c>
      <c r="E2781" s="2" t="str">
        <f>IF(ISNUMBER(A2781),COUNTIF(Calculations!A:A, A2781),"")</f>
        <v/>
      </c>
      <c r="F2781" s="12" t="str">
        <f t="shared" si="250"/>
        <v/>
      </c>
      <c r="G2781" s="12" t="str">
        <f t="shared" si="251"/>
        <v/>
      </c>
    </row>
    <row r="2782" spans="1:7" x14ac:dyDescent="0.25">
      <c r="A2782" s="8" t="str">
        <f t="shared" si="247"/>
        <v/>
      </c>
      <c r="B2782" s="2" t="str">
        <f t="shared" si="248"/>
        <v/>
      </c>
      <c r="C2782" s="2" t="str">
        <f t="shared" si="249"/>
        <v/>
      </c>
      <c r="D2782" s="2" t="str">
        <f>IF(ISNUMBER(A2782),COUNTIF(Calculations!B:B, A2782),"")</f>
        <v/>
      </c>
      <c r="E2782" s="2" t="str">
        <f>IF(ISNUMBER(A2782),COUNTIF(Calculations!A:A, A2782),"")</f>
        <v/>
      </c>
      <c r="F2782" s="12" t="str">
        <f t="shared" si="250"/>
        <v/>
      </c>
      <c r="G2782" s="12" t="str">
        <f t="shared" si="251"/>
        <v/>
      </c>
    </row>
    <row r="2783" spans="1:7" x14ac:dyDescent="0.25">
      <c r="A2783" s="8" t="str">
        <f t="shared" si="247"/>
        <v/>
      </c>
      <c r="B2783" s="2" t="str">
        <f t="shared" si="248"/>
        <v/>
      </c>
      <c r="C2783" s="2" t="str">
        <f t="shared" si="249"/>
        <v/>
      </c>
      <c r="D2783" s="2" t="str">
        <f>IF(ISNUMBER(A2783),COUNTIF(Calculations!B:B, A2783),"")</f>
        <v/>
      </c>
      <c r="E2783" s="2" t="str">
        <f>IF(ISNUMBER(A2783),COUNTIF(Calculations!A:A, A2783),"")</f>
        <v/>
      </c>
      <c r="F2783" s="12" t="str">
        <f t="shared" si="250"/>
        <v/>
      </c>
      <c r="G2783" s="12" t="str">
        <f t="shared" si="251"/>
        <v/>
      </c>
    </row>
    <row r="2784" spans="1:7" x14ac:dyDescent="0.25">
      <c r="A2784" s="8" t="str">
        <f t="shared" si="247"/>
        <v/>
      </c>
      <c r="B2784" s="2" t="str">
        <f t="shared" si="248"/>
        <v/>
      </c>
      <c r="C2784" s="2" t="str">
        <f t="shared" si="249"/>
        <v/>
      </c>
      <c r="D2784" s="2" t="str">
        <f>IF(ISNUMBER(A2784),COUNTIF(Calculations!B:B, A2784),"")</f>
        <v/>
      </c>
      <c r="E2784" s="2" t="str">
        <f>IF(ISNUMBER(A2784),COUNTIF(Calculations!A:A, A2784),"")</f>
        <v/>
      </c>
      <c r="F2784" s="12" t="str">
        <f t="shared" si="250"/>
        <v/>
      </c>
      <c r="G2784" s="12" t="str">
        <f t="shared" si="251"/>
        <v/>
      </c>
    </row>
    <row r="2785" spans="1:7" x14ac:dyDescent="0.25">
      <c r="A2785" s="8" t="str">
        <f t="shared" si="247"/>
        <v/>
      </c>
      <c r="B2785" s="2" t="str">
        <f t="shared" si="248"/>
        <v/>
      </c>
      <c r="C2785" s="2" t="str">
        <f t="shared" si="249"/>
        <v/>
      </c>
      <c r="D2785" s="2" t="str">
        <f>IF(ISNUMBER(A2785),COUNTIF(Calculations!B:B, A2785),"")</f>
        <v/>
      </c>
      <c r="E2785" s="2" t="str">
        <f>IF(ISNUMBER(A2785),COUNTIF(Calculations!A:A, A2785),"")</f>
        <v/>
      </c>
      <c r="F2785" s="12" t="str">
        <f t="shared" si="250"/>
        <v/>
      </c>
      <c r="G2785" s="12" t="str">
        <f t="shared" si="251"/>
        <v/>
      </c>
    </row>
    <row r="2786" spans="1:7" x14ac:dyDescent="0.25">
      <c r="A2786" s="8" t="str">
        <f t="shared" si="247"/>
        <v/>
      </c>
      <c r="B2786" s="2" t="str">
        <f t="shared" si="248"/>
        <v/>
      </c>
      <c r="C2786" s="2" t="str">
        <f t="shared" si="249"/>
        <v/>
      </c>
      <c r="D2786" s="2" t="str">
        <f>IF(ISNUMBER(A2786),COUNTIF(Calculations!B:B, A2786),"")</f>
        <v/>
      </c>
      <c r="E2786" s="2" t="str">
        <f>IF(ISNUMBER(A2786),COUNTIF(Calculations!A:A, A2786),"")</f>
        <v/>
      </c>
      <c r="F2786" s="12" t="str">
        <f t="shared" si="250"/>
        <v/>
      </c>
      <c r="G2786" s="12" t="str">
        <f t="shared" si="251"/>
        <v/>
      </c>
    </row>
    <row r="2787" spans="1:7" x14ac:dyDescent="0.25">
      <c r="A2787" s="8" t="str">
        <f t="shared" si="247"/>
        <v/>
      </c>
      <c r="B2787" s="2" t="str">
        <f t="shared" si="248"/>
        <v/>
      </c>
      <c r="C2787" s="2" t="str">
        <f t="shared" si="249"/>
        <v/>
      </c>
      <c r="D2787" s="2" t="str">
        <f>IF(ISNUMBER(A2787),COUNTIF(Calculations!B:B, A2787),"")</f>
        <v/>
      </c>
      <c r="E2787" s="2" t="str">
        <f>IF(ISNUMBER(A2787),COUNTIF(Calculations!A:A, A2787),"")</f>
        <v/>
      </c>
      <c r="F2787" s="12" t="str">
        <f t="shared" si="250"/>
        <v/>
      </c>
      <c r="G2787" s="12" t="str">
        <f t="shared" si="251"/>
        <v/>
      </c>
    </row>
    <row r="2788" spans="1:7" x14ac:dyDescent="0.25">
      <c r="A2788" s="8" t="str">
        <f t="shared" ref="A2788:A2851" si="252">IF(ISNUMBER(A2787),IF(A2787+1&lt;=MAX(IndirectStartDates,IndirectCompletedDates),A2787+1,""),"")</f>
        <v/>
      </c>
      <c r="B2788" s="2" t="str">
        <f t="shared" ref="B2788:B2851" si="253">IF(ISNUMBER(A2788),YEAR(A2788)&amp;"-"&amp;TEXT(WEEKNUM(A2788),"00"),"")</f>
        <v/>
      </c>
      <c r="C2788" s="2" t="str">
        <f t="shared" ref="C2788:C2851" si="254">IF(ISNUMBER(A2788),COUNTIFS(IndirectStartDates,"&lt;="&amp;A2788,IndirectCompletedDates,"&gt;"&amp;A2788) + COUNTIFS(IndirectStartDates,"&lt;="&amp;A2788,IndirectCompletedDates,""),"")</f>
        <v/>
      </c>
      <c r="D2788" s="2" t="str">
        <f>IF(ISNUMBER(A2788),COUNTIF(Calculations!B:B, A2788),"")</f>
        <v/>
      </c>
      <c r="E2788" s="2" t="str">
        <f>IF(ISNUMBER(A2788),COUNTIF(Calculations!A:A, A2788),"")</f>
        <v/>
      </c>
      <c r="F2788" s="12" t="str">
        <f t="shared" ref="F2788:F2851" si="255">IF(ISNUMBER(A2788),F2787 + D2788,"")</f>
        <v/>
      </c>
      <c r="G2788" s="12" t="str">
        <f t="shared" ref="G2788:G2851" si="256">IF(ISNUMBER(A2788),G2787 + E2788,"")</f>
        <v/>
      </c>
    </row>
    <row r="2789" spans="1:7" x14ac:dyDescent="0.25">
      <c r="A2789" s="8" t="str">
        <f t="shared" si="252"/>
        <v/>
      </c>
      <c r="B2789" s="2" t="str">
        <f t="shared" si="253"/>
        <v/>
      </c>
      <c r="C2789" s="2" t="str">
        <f t="shared" si="254"/>
        <v/>
      </c>
      <c r="D2789" s="2" t="str">
        <f>IF(ISNUMBER(A2789),COUNTIF(Calculations!B:B, A2789),"")</f>
        <v/>
      </c>
      <c r="E2789" s="2" t="str">
        <f>IF(ISNUMBER(A2789),COUNTIF(Calculations!A:A, A2789),"")</f>
        <v/>
      </c>
      <c r="F2789" s="12" t="str">
        <f t="shared" si="255"/>
        <v/>
      </c>
      <c r="G2789" s="12" t="str">
        <f t="shared" si="256"/>
        <v/>
      </c>
    </row>
    <row r="2790" spans="1:7" x14ac:dyDescent="0.25">
      <c r="A2790" s="8" t="str">
        <f t="shared" si="252"/>
        <v/>
      </c>
      <c r="B2790" s="2" t="str">
        <f t="shared" si="253"/>
        <v/>
      </c>
      <c r="C2790" s="2" t="str">
        <f t="shared" si="254"/>
        <v/>
      </c>
      <c r="D2790" s="2" t="str">
        <f>IF(ISNUMBER(A2790),COUNTIF(Calculations!B:B, A2790),"")</f>
        <v/>
      </c>
      <c r="E2790" s="2" t="str">
        <f>IF(ISNUMBER(A2790),COUNTIF(Calculations!A:A, A2790),"")</f>
        <v/>
      </c>
      <c r="F2790" s="12" t="str">
        <f t="shared" si="255"/>
        <v/>
      </c>
      <c r="G2790" s="12" t="str">
        <f t="shared" si="256"/>
        <v/>
      </c>
    </row>
    <row r="2791" spans="1:7" x14ac:dyDescent="0.25">
      <c r="A2791" s="8" t="str">
        <f t="shared" si="252"/>
        <v/>
      </c>
      <c r="B2791" s="2" t="str">
        <f t="shared" si="253"/>
        <v/>
      </c>
      <c r="C2791" s="2" t="str">
        <f t="shared" si="254"/>
        <v/>
      </c>
      <c r="D2791" s="2" t="str">
        <f>IF(ISNUMBER(A2791),COUNTIF(Calculations!B:B, A2791),"")</f>
        <v/>
      </c>
      <c r="E2791" s="2" t="str">
        <f>IF(ISNUMBER(A2791),COUNTIF(Calculations!A:A, A2791),"")</f>
        <v/>
      </c>
      <c r="F2791" s="12" t="str">
        <f t="shared" si="255"/>
        <v/>
      </c>
      <c r="G2791" s="12" t="str">
        <f t="shared" si="256"/>
        <v/>
      </c>
    </row>
    <row r="2792" spans="1:7" x14ac:dyDescent="0.25">
      <c r="A2792" s="8" t="str">
        <f t="shared" si="252"/>
        <v/>
      </c>
      <c r="B2792" s="2" t="str">
        <f t="shared" si="253"/>
        <v/>
      </c>
      <c r="C2792" s="2" t="str">
        <f t="shared" si="254"/>
        <v/>
      </c>
      <c r="D2792" s="2" t="str">
        <f>IF(ISNUMBER(A2792),COUNTIF(Calculations!B:B, A2792),"")</f>
        <v/>
      </c>
      <c r="E2792" s="2" t="str">
        <f>IF(ISNUMBER(A2792),COUNTIF(Calculations!A:A, A2792),"")</f>
        <v/>
      </c>
      <c r="F2792" s="12" t="str">
        <f t="shared" si="255"/>
        <v/>
      </c>
      <c r="G2792" s="12" t="str">
        <f t="shared" si="256"/>
        <v/>
      </c>
    </row>
    <row r="2793" spans="1:7" x14ac:dyDescent="0.25">
      <c r="A2793" s="8" t="str">
        <f t="shared" si="252"/>
        <v/>
      </c>
      <c r="B2793" s="2" t="str">
        <f t="shared" si="253"/>
        <v/>
      </c>
      <c r="C2793" s="2" t="str">
        <f t="shared" si="254"/>
        <v/>
      </c>
      <c r="D2793" s="2" t="str">
        <f>IF(ISNUMBER(A2793),COUNTIF(Calculations!B:B, A2793),"")</f>
        <v/>
      </c>
      <c r="E2793" s="2" t="str">
        <f>IF(ISNUMBER(A2793),COUNTIF(Calculations!A:A, A2793),"")</f>
        <v/>
      </c>
      <c r="F2793" s="12" t="str">
        <f t="shared" si="255"/>
        <v/>
      </c>
      <c r="G2793" s="12" t="str">
        <f t="shared" si="256"/>
        <v/>
      </c>
    </row>
    <row r="2794" spans="1:7" x14ac:dyDescent="0.25">
      <c r="A2794" s="8" t="str">
        <f t="shared" si="252"/>
        <v/>
      </c>
      <c r="B2794" s="2" t="str">
        <f t="shared" si="253"/>
        <v/>
      </c>
      <c r="C2794" s="2" t="str">
        <f t="shared" si="254"/>
        <v/>
      </c>
      <c r="D2794" s="2" t="str">
        <f>IF(ISNUMBER(A2794),COUNTIF(Calculations!B:B, A2794),"")</f>
        <v/>
      </c>
      <c r="E2794" s="2" t="str">
        <f>IF(ISNUMBER(A2794),COUNTIF(Calculations!A:A, A2794),"")</f>
        <v/>
      </c>
      <c r="F2794" s="12" t="str">
        <f t="shared" si="255"/>
        <v/>
      </c>
      <c r="G2794" s="12" t="str">
        <f t="shared" si="256"/>
        <v/>
      </c>
    </row>
    <row r="2795" spans="1:7" x14ac:dyDescent="0.25">
      <c r="A2795" s="8" t="str">
        <f t="shared" si="252"/>
        <v/>
      </c>
      <c r="B2795" s="2" t="str">
        <f t="shared" si="253"/>
        <v/>
      </c>
      <c r="C2795" s="2" t="str">
        <f t="shared" si="254"/>
        <v/>
      </c>
      <c r="D2795" s="2" t="str">
        <f>IF(ISNUMBER(A2795),COUNTIF(Calculations!B:B, A2795),"")</f>
        <v/>
      </c>
      <c r="E2795" s="2" t="str">
        <f>IF(ISNUMBER(A2795),COUNTIF(Calculations!A:A, A2795),"")</f>
        <v/>
      </c>
      <c r="F2795" s="12" t="str">
        <f t="shared" si="255"/>
        <v/>
      </c>
      <c r="G2795" s="12" t="str">
        <f t="shared" si="256"/>
        <v/>
      </c>
    </row>
    <row r="2796" spans="1:7" x14ac:dyDescent="0.25">
      <c r="A2796" s="8" t="str">
        <f t="shared" si="252"/>
        <v/>
      </c>
      <c r="B2796" s="2" t="str">
        <f t="shared" si="253"/>
        <v/>
      </c>
      <c r="C2796" s="2" t="str">
        <f t="shared" si="254"/>
        <v/>
      </c>
      <c r="D2796" s="2" t="str">
        <f>IF(ISNUMBER(A2796),COUNTIF(Calculations!B:B, A2796),"")</f>
        <v/>
      </c>
      <c r="E2796" s="2" t="str">
        <f>IF(ISNUMBER(A2796),COUNTIF(Calculations!A:A, A2796),"")</f>
        <v/>
      </c>
      <c r="F2796" s="12" t="str">
        <f t="shared" si="255"/>
        <v/>
      </c>
      <c r="G2796" s="12" t="str">
        <f t="shared" si="256"/>
        <v/>
      </c>
    </row>
    <row r="2797" spans="1:7" x14ac:dyDescent="0.25">
      <c r="A2797" s="8" t="str">
        <f t="shared" si="252"/>
        <v/>
      </c>
      <c r="B2797" s="2" t="str">
        <f t="shared" si="253"/>
        <v/>
      </c>
      <c r="C2797" s="2" t="str">
        <f t="shared" si="254"/>
        <v/>
      </c>
      <c r="D2797" s="2" t="str">
        <f>IF(ISNUMBER(A2797),COUNTIF(Calculations!B:B, A2797),"")</f>
        <v/>
      </c>
      <c r="E2797" s="2" t="str">
        <f>IF(ISNUMBER(A2797),COUNTIF(Calculations!A:A, A2797),"")</f>
        <v/>
      </c>
      <c r="F2797" s="12" t="str">
        <f t="shared" si="255"/>
        <v/>
      </c>
      <c r="G2797" s="12" t="str">
        <f t="shared" si="256"/>
        <v/>
      </c>
    </row>
    <row r="2798" spans="1:7" x14ac:dyDescent="0.25">
      <c r="A2798" s="8" t="str">
        <f t="shared" si="252"/>
        <v/>
      </c>
      <c r="B2798" s="2" t="str">
        <f t="shared" si="253"/>
        <v/>
      </c>
      <c r="C2798" s="2" t="str">
        <f t="shared" si="254"/>
        <v/>
      </c>
      <c r="D2798" s="2" t="str">
        <f>IF(ISNUMBER(A2798),COUNTIF(Calculations!B:B, A2798),"")</f>
        <v/>
      </c>
      <c r="E2798" s="2" t="str">
        <f>IF(ISNUMBER(A2798),COUNTIF(Calculations!A:A, A2798),"")</f>
        <v/>
      </c>
      <c r="F2798" s="12" t="str">
        <f t="shared" si="255"/>
        <v/>
      </c>
      <c r="G2798" s="12" t="str">
        <f t="shared" si="256"/>
        <v/>
      </c>
    </row>
    <row r="2799" spans="1:7" x14ac:dyDescent="0.25">
      <c r="A2799" s="8" t="str">
        <f t="shared" si="252"/>
        <v/>
      </c>
      <c r="B2799" s="2" t="str">
        <f t="shared" si="253"/>
        <v/>
      </c>
      <c r="C2799" s="2" t="str">
        <f t="shared" si="254"/>
        <v/>
      </c>
      <c r="D2799" s="2" t="str">
        <f>IF(ISNUMBER(A2799),COUNTIF(Calculations!B:B, A2799),"")</f>
        <v/>
      </c>
      <c r="E2799" s="2" t="str">
        <f>IF(ISNUMBER(A2799),COUNTIF(Calculations!A:A, A2799),"")</f>
        <v/>
      </c>
      <c r="F2799" s="12" t="str">
        <f t="shared" si="255"/>
        <v/>
      </c>
      <c r="G2799" s="12" t="str">
        <f t="shared" si="256"/>
        <v/>
      </c>
    </row>
    <row r="2800" spans="1:7" x14ac:dyDescent="0.25">
      <c r="A2800" s="8" t="str">
        <f t="shared" si="252"/>
        <v/>
      </c>
      <c r="B2800" s="2" t="str">
        <f t="shared" si="253"/>
        <v/>
      </c>
      <c r="C2800" s="2" t="str">
        <f t="shared" si="254"/>
        <v/>
      </c>
      <c r="D2800" s="2" t="str">
        <f>IF(ISNUMBER(A2800),COUNTIF(Calculations!B:B, A2800),"")</f>
        <v/>
      </c>
      <c r="E2800" s="2" t="str">
        <f>IF(ISNUMBER(A2800),COUNTIF(Calculations!A:A, A2800),"")</f>
        <v/>
      </c>
      <c r="F2800" s="12" t="str">
        <f t="shared" si="255"/>
        <v/>
      </c>
      <c r="G2800" s="12" t="str">
        <f t="shared" si="256"/>
        <v/>
      </c>
    </row>
    <row r="2801" spans="1:7" x14ac:dyDescent="0.25">
      <c r="A2801" s="8" t="str">
        <f t="shared" si="252"/>
        <v/>
      </c>
      <c r="B2801" s="2" t="str">
        <f t="shared" si="253"/>
        <v/>
      </c>
      <c r="C2801" s="2" t="str">
        <f t="shared" si="254"/>
        <v/>
      </c>
      <c r="D2801" s="2" t="str">
        <f>IF(ISNUMBER(A2801),COUNTIF(Calculations!B:B, A2801),"")</f>
        <v/>
      </c>
      <c r="E2801" s="2" t="str">
        <f>IF(ISNUMBER(A2801),COUNTIF(Calculations!A:A, A2801),"")</f>
        <v/>
      </c>
      <c r="F2801" s="12" t="str">
        <f t="shared" si="255"/>
        <v/>
      </c>
      <c r="G2801" s="12" t="str">
        <f t="shared" si="256"/>
        <v/>
      </c>
    </row>
    <row r="2802" spans="1:7" x14ac:dyDescent="0.25">
      <c r="A2802" s="8" t="str">
        <f t="shared" si="252"/>
        <v/>
      </c>
      <c r="B2802" s="2" t="str">
        <f t="shared" si="253"/>
        <v/>
      </c>
      <c r="C2802" s="2" t="str">
        <f t="shared" si="254"/>
        <v/>
      </c>
      <c r="D2802" s="2" t="str">
        <f>IF(ISNUMBER(A2802),COUNTIF(Calculations!B:B, A2802),"")</f>
        <v/>
      </c>
      <c r="E2802" s="2" t="str">
        <f>IF(ISNUMBER(A2802),COUNTIF(Calculations!A:A, A2802),"")</f>
        <v/>
      </c>
      <c r="F2802" s="12" t="str">
        <f t="shared" si="255"/>
        <v/>
      </c>
      <c r="G2802" s="12" t="str">
        <f t="shared" si="256"/>
        <v/>
      </c>
    </row>
    <row r="2803" spans="1:7" x14ac:dyDescent="0.25">
      <c r="A2803" s="8" t="str">
        <f t="shared" si="252"/>
        <v/>
      </c>
      <c r="B2803" s="2" t="str">
        <f t="shared" si="253"/>
        <v/>
      </c>
      <c r="C2803" s="2" t="str">
        <f t="shared" si="254"/>
        <v/>
      </c>
      <c r="D2803" s="2" t="str">
        <f>IF(ISNUMBER(A2803),COUNTIF(Calculations!B:B, A2803),"")</f>
        <v/>
      </c>
      <c r="E2803" s="2" t="str">
        <f>IF(ISNUMBER(A2803),COUNTIF(Calculations!A:A, A2803),"")</f>
        <v/>
      </c>
      <c r="F2803" s="12" t="str">
        <f t="shared" si="255"/>
        <v/>
      </c>
      <c r="G2803" s="12" t="str">
        <f t="shared" si="256"/>
        <v/>
      </c>
    </row>
    <row r="2804" spans="1:7" x14ac:dyDescent="0.25">
      <c r="A2804" s="8" t="str">
        <f t="shared" si="252"/>
        <v/>
      </c>
      <c r="B2804" s="2" t="str">
        <f t="shared" si="253"/>
        <v/>
      </c>
      <c r="C2804" s="2" t="str">
        <f t="shared" si="254"/>
        <v/>
      </c>
      <c r="D2804" s="2" t="str">
        <f>IF(ISNUMBER(A2804),COUNTIF(Calculations!B:B, A2804),"")</f>
        <v/>
      </c>
      <c r="E2804" s="2" t="str">
        <f>IF(ISNUMBER(A2804),COUNTIF(Calculations!A:A, A2804),"")</f>
        <v/>
      </c>
      <c r="F2804" s="12" t="str">
        <f t="shared" si="255"/>
        <v/>
      </c>
      <c r="G2804" s="12" t="str">
        <f t="shared" si="256"/>
        <v/>
      </c>
    </row>
    <row r="2805" spans="1:7" x14ac:dyDescent="0.25">
      <c r="A2805" s="8" t="str">
        <f t="shared" si="252"/>
        <v/>
      </c>
      <c r="B2805" s="2" t="str">
        <f t="shared" si="253"/>
        <v/>
      </c>
      <c r="C2805" s="2" t="str">
        <f t="shared" si="254"/>
        <v/>
      </c>
      <c r="D2805" s="2" t="str">
        <f>IF(ISNUMBER(A2805),COUNTIF(Calculations!B:B, A2805),"")</f>
        <v/>
      </c>
      <c r="E2805" s="2" t="str">
        <f>IF(ISNUMBER(A2805),COUNTIF(Calculations!A:A, A2805),"")</f>
        <v/>
      </c>
      <c r="F2805" s="12" t="str">
        <f t="shared" si="255"/>
        <v/>
      </c>
      <c r="G2805" s="12" t="str">
        <f t="shared" si="256"/>
        <v/>
      </c>
    </row>
    <row r="2806" spans="1:7" x14ac:dyDescent="0.25">
      <c r="A2806" s="8" t="str">
        <f t="shared" si="252"/>
        <v/>
      </c>
      <c r="B2806" s="2" t="str">
        <f t="shared" si="253"/>
        <v/>
      </c>
      <c r="C2806" s="2" t="str">
        <f t="shared" si="254"/>
        <v/>
      </c>
      <c r="D2806" s="2" t="str">
        <f>IF(ISNUMBER(A2806),COUNTIF(Calculations!B:B, A2806),"")</f>
        <v/>
      </c>
      <c r="E2806" s="2" t="str">
        <f>IF(ISNUMBER(A2806),COUNTIF(Calculations!A:A, A2806),"")</f>
        <v/>
      </c>
      <c r="F2806" s="12" t="str">
        <f t="shared" si="255"/>
        <v/>
      </c>
      <c r="G2806" s="12" t="str">
        <f t="shared" si="256"/>
        <v/>
      </c>
    </row>
    <row r="2807" spans="1:7" x14ac:dyDescent="0.25">
      <c r="A2807" s="8" t="str">
        <f t="shared" si="252"/>
        <v/>
      </c>
      <c r="B2807" s="2" t="str">
        <f t="shared" si="253"/>
        <v/>
      </c>
      <c r="C2807" s="2" t="str">
        <f t="shared" si="254"/>
        <v/>
      </c>
      <c r="D2807" s="2" t="str">
        <f>IF(ISNUMBER(A2807),COUNTIF(Calculations!B:B, A2807),"")</f>
        <v/>
      </c>
      <c r="E2807" s="2" t="str">
        <f>IF(ISNUMBER(A2807),COUNTIF(Calculations!A:A, A2807),"")</f>
        <v/>
      </c>
      <c r="F2807" s="12" t="str">
        <f t="shared" si="255"/>
        <v/>
      </c>
      <c r="G2807" s="12" t="str">
        <f t="shared" si="256"/>
        <v/>
      </c>
    </row>
    <row r="2808" spans="1:7" x14ac:dyDescent="0.25">
      <c r="A2808" s="8" t="str">
        <f t="shared" si="252"/>
        <v/>
      </c>
      <c r="B2808" s="2" t="str">
        <f t="shared" si="253"/>
        <v/>
      </c>
      <c r="C2808" s="2" t="str">
        <f t="shared" si="254"/>
        <v/>
      </c>
      <c r="D2808" s="2" t="str">
        <f>IF(ISNUMBER(A2808),COUNTIF(Calculations!B:B, A2808),"")</f>
        <v/>
      </c>
      <c r="E2808" s="2" t="str">
        <f>IF(ISNUMBER(A2808),COUNTIF(Calculations!A:A, A2808),"")</f>
        <v/>
      </c>
      <c r="F2808" s="12" t="str">
        <f t="shared" si="255"/>
        <v/>
      </c>
      <c r="G2808" s="12" t="str">
        <f t="shared" si="256"/>
        <v/>
      </c>
    </row>
    <row r="2809" spans="1:7" x14ac:dyDescent="0.25">
      <c r="A2809" s="8" t="str">
        <f t="shared" si="252"/>
        <v/>
      </c>
      <c r="B2809" s="2" t="str">
        <f t="shared" si="253"/>
        <v/>
      </c>
      <c r="C2809" s="2" t="str">
        <f t="shared" si="254"/>
        <v/>
      </c>
      <c r="D2809" s="2" t="str">
        <f>IF(ISNUMBER(A2809),COUNTIF(Calculations!B:B, A2809),"")</f>
        <v/>
      </c>
      <c r="E2809" s="2" t="str">
        <f>IF(ISNUMBER(A2809),COUNTIF(Calculations!A:A, A2809),"")</f>
        <v/>
      </c>
      <c r="F2809" s="12" t="str">
        <f t="shared" si="255"/>
        <v/>
      </c>
      <c r="G2809" s="12" t="str">
        <f t="shared" si="256"/>
        <v/>
      </c>
    </row>
    <row r="2810" spans="1:7" x14ac:dyDescent="0.25">
      <c r="A2810" s="8" t="str">
        <f t="shared" si="252"/>
        <v/>
      </c>
      <c r="B2810" s="2" t="str">
        <f t="shared" si="253"/>
        <v/>
      </c>
      <c r="C2810" s="2" t="str">
        <f t="shared" si="254"/>
        <v/>
      </c>
      <c r="D2810" s="2" t="str">
        <f>IF(ISNUMBER(A2810),COUNTIF(Calculations!B:B, A2810),"")</f>
        <v/>
      </c>
      <c r="E2810" s="2" t="str">
        <f>IF(ISNUMBER(A2810),COUNTIF(Calculations!A:A, A2810),"")</f>
        <v/>
      </c>
      <c r="F2810" s="12" t="str">
        <f t="shared" si="255"/>
        <v/>
      </c>
      <c r="G2810" s="12" t="str">
        <f t="shared" si="256"/>
        <v/>
      </c>
    </row>
    <row r="2811" spans="1:7" x14ac:dyDescent="0.25">
      <c r="A2811" s="8" t="str">
        <f t="shared" si="252"/>
        <v/>
      </c>
      <c r="B2811" s="2" t="str">
        <f t="shared" si="253"/>
        <v/>
      </c>
      <c r="C2811" s="2" t="str">
        <f t="shared" si="254"/>
        <v/>
      </c>
      <c r="D2811" s="2" t="str">
        <f>IF(ISNUMBER(A2811),COUNTIF(Calculations!B:B, A2811),"")</f>
        <v/>
      </c>
      <c r="E2811" s="2" t="str">
        <f>IF(ISNUMBER(A2811),COUNTIF(Calculations!A:A, A2811),"")</f>
        <v/>
      </c>
      <c r="F2811" s="12" t="str">
        <f t="shared" si="255"/>
        <v/>
      </c>
      <c r="G2811" s="12" t="str">
        <f t="shared" si="256"/>
        <v/>
      </c>
    </row>
    <row r="2812" spans="1:7" x14ac:dyDescent="0.25">
      <c r="A2812" s="8" t="str">
        <f t="shared" si="252"/>
        <v/>
      </c>
      <c r="B2812" s="2" t="str">
        <f t="shared" si="253"/>
        <v/>
      </c>
      <c r="C2812" s="2" t="str">
        <f t="shared" si="254"/>
        <v/>
      </c>
      <c r="D2812" s="2" t="str">
        <f>IF(ISNUMBER(A2812),COUNTIF(Calculations!B:B, A2812),"")</f>
        <v/>
      </c>
      <c r="E2812" s="2" t="str">
        <f>IF(ISNUMBER(A2812),COUNTIF(Calculations!A:A, A2812),"")</f>
        <v/>
      </c>
      <c r="F2812" s="12" t="str">
        <f t="shared" si="255"/>
        <v/>
      </c>
      <c r="G2812" s="12" t="str">
        <f t="shared" si="256"/>
        <v/>
      </c>
    </row>
    <row r="2813" spans="1:7" x14ac:dyDescent="0.25">
      <c r="A2813" s="8" t="str">
        <f t="shared" si="252"/>
        <v/>
      </c>
      <c r="B2813" s="2" t="str">
        <f t="shared" si="253"/>
        <v/>
      </c>
      <c r="C2813" s="2" t="str">
        <f t="shared" si="254"/>
        <v/>
      </c>
      <c r="D2813" s="2" t="str">
        <f>IF(ISNUMBER(A2813),COUNTIF(Calculations!B:B, A2813),"")</f>
        <v/>
      </c>
      <c r="E2813" s="2" t="str">
        <f>IF(ISNUMBER(A2813),COUNTIF(Calculations!A:A, A2813),"")</f>
        <v/>
      </c>
      <c r="F2813" s="12" t="str">
        <f t="shared" si="255"/>
        <v/>
      </c>
      <c r="G2813" s="12" t="str">
        <f t="shared" si="256"/>
        <v/>
      </c>
    </row>
    <row r="2814" spans="1:7" x14ac:dyDescent="0.25">
      <c r="A2814" s="8" t="str">
        <f t="shared" si="252"/>
        <v/>
      </c>
      <c r="B2814" s="2" t="str">
        <f t="shared" si="253"/>
        <v/>
      </c>
      <c r="C2814" s="2" t="str">
        <f t="shared" si="254"/>
        <v/>
      </c>
      <c r="D2814" s="2" t="str">
        <f>IF(ISNUMBER(A2814),COUNTIF(Calculations!B:B, A2814),"")</f>
        <v/>
      </c>
      <c r="E2814" s="2" t="str">
        <f>IF(ISNUMBER(A2814),COUNTIF(Calculations!A:A, A2814),"")</f>
        <v/>
      </c>
      <c r="F2814" s="12" t="str">
        <f t="shared" si="255"/>
        <v/>
      </c>
      <c r="G2814" s="12" t="str">
        <f t="shared" si="256"/>
        <v/>
      </c>
    </row>
    <row r="2815" spans="1:7" x14ac:dyDescent="0.25">
      <c r="A2815" s="8" t="str">
        <f t="shared" si="252"/>
        <v/>
      </c>
      <c r="B2815" s="2" t="str">
        <f t="shared" si="253"/>
        <v/>
      </c>
      <c r="C2815" s="2" t="str">
        <f t="shared" si="254"/>
        <v/>
      </c>
      <c r="D2815" s="2" t="str">
        <f>IF(ISNUMBER(A2815),COUNTIF(Calculations!B:B, A2815),"")</f>
        <v/>
      </c>
      <c r="E2815" s="2" t="str">
        <f>IF(ISNUMBER(A2815),COUNTIF(Calculations!A:A, A2815),"")</f>
        <v/>
      </c>
      <c r="F2815" s="12" t="str">
        <f t="shared" si="255"/>
        <v/>
      </c>
      <c r="G2815" s="12" t="str">
        <f t="shared" si="256"/>
        <v/>
      </c>
    </row>
    <row r="2816" spans="1:7" x14ac:dyDescent="0.25">
      <c r="A2816" s="8" t="str">
        <f t="shared" si="252"/>
        <v/>
      </c>
      <c r="B2816" s="2" t="str">
        <f t="shared" si="253"/>
        <v/>
      </c>
      <c r="C2816" s="2" t="str">
        <f t="shared" si="254"/>
        <v/>
      </c>
      <c r="D2816" s="2" t="str">
        <f>IF(ISNUMBER(A2816),COUNTIF(Calculations!B:B, A2816),"")</f>
        <v/>
      </c>
      <c r="E2816" s="2" t="str">
        <f>IF(ISNUMBER(A2816),COUNTIF(Calculations!A:A, A2816),"")</f>
        <v/>
      </c>
      <c r="F2816" s="12" t="str">
        <f t="shared" si="255"/>
        <v/>
      </c>
      <c r="G2816" s="12" t="str">
        <f t="shared" si="256"/>
        <v/>
      </c>
    </row>
    <row r="2817" spans="1:7" x14ac:dyDescent="0.25">
      <c r="A2817" s="8" t="str">
        <f t="shared" si="252"/>
        <v/>
      </c>
      <c r="B2817" s="2" t="str">
        <f t="shared" si="253"/>
        <v/>
      </c>
      <c r="C2817" s="2" t="str">
        <f t="shared" si="254"/>
        <v/>
      </c>
      <c r="D2817" s="2" t="str">
        <f>IF(ISNUMBER(A2817),COUNTIF(Calculations!B:B, A2817),"")</f>
        <v/>
      </c>
      <c r="E2817" s="2" t="str">
        <f>IF(ISNUMBER(A2817),COUNTIF(Calculations!A:A, A2817),"")</f>
        <v/>
      </c>
      <c r="F2817" s="12" t="str">
        <f t="shared" si="255"/>
        <v/>
      </c>
      <c r="G2817" s="12" t="str">
        <f t="shared" si="256"/>
        <v/>
      </c>
    </row>
    <row r="2818" spans="1:7" x14ac:dyDescent="0.25">
      <c r="A2818" s="8" t="str">
        <f t="shared" si="252"/>
        <v/>
      </c>
      <c r="B2818" s="2" t="str">
        <f t="shared" si="253"/>
        <v/>
      </c>
      <c r="C2818" s="2" t="str">
        <f t="shared" si="254"/>
        <v/>
      </c>
      <c r="D2818" s="2" t="str">
        <f>IF(ISNUMBER(A2818),COUNTIF(Calculations!B:B, A2818),"")</f>
        <v/>
      </c>
      <c r="E2818" s="2" t="str">
        <f>IF(ISNUMBER(A2818),COUNTIF(Calculations!A:A, A2818),"")</f>
        <v/>
      </c>
      <c r="F2818" s="12" t="str">
        <f t="shared" si="255"/>
        <v/>
      </c>
      <c r="G2818" s="12" t="str">
        <f t="shared" si="256"/>
        <v/>
      </c>
    </row>
    <row r="2819" spans="1:7" x14ac:dyDescent="0.25">
      <c r="A2819" s="8" t="str">
        <f t="shared" si="252"/>
        <v/>
      </c>
      <c r="B2819" s="2" t="str">
        <f t="shared" si="253"/>
        <v/>
      </c>
      <c r="C2819" s="2" t="str">
        <f t="shared" si="254"/>
        <v/>
      </c>
      <c r="D2819" s="2" t="str">
        <f>IF(ISNUMBER(A2819),COUNTIF(Calculations!B:B, A2819),"")</f>
        <v/>
      </c>
      <c r="E2819" s="2" t="str">
        <f>IF(ISNUMBER(A2819),COUNTIF(Calculations!A:A, A2819),"")</f>
        <v/>
      </c>
      <c r="F2819" s="12" t="str">
        <f t="shared" si="255"/>
        <v/>
      </c>
      <c r="G2819" s="12" t="str">
        <f t="shared" si="256"/>
        <v/>
      </c>
    </row>
    <row r="2820" spans="1:7" x14ac:dyDescent="0.25">
      <c r="A2820" s="8" t="str">
        <f t="shared" si="252"/>
        <v/>
      </c>
      <c r="B2820" s="2" t="str">
        <f t="shared" si="253"/>
        <v/>
      </c>
      <c r="C2820" s="2" t="str">
        <f t="shared" si="254"/>
        <v/>
      </c>
      <c r="D2820" s="2" t="str">
        <f>IF(ISNUMBER(A2820),COUNTIF(Calculations!B:B, A2820),"")</f>
        <v/>
      </c>
      <c r="E2820" s="2" t="str">
        <f>IF(ISNUMBER(A2820),COUNTIF(Calculations!A:A, A2820),"")</f>
        <v/>
      </c>
      <c r="F2820" s="12" t="str">
        <f t="shared" si="255"/>
        <v/>
      </c>
      <c r="G2820" s="12" t="str">
        <f t="shared" si="256"/>
        <v/>
      </c>
    </row>
    <row r="2821" spans="1:7" x14ac:dyDescent="0.25">
      <c r="A2821" s="8" t="str">
        <f t="shared" si="252"/>
        <v/>
      </c>
      <c r="B2821" s="2" t="str">
        <f t="shared" si="253"/>
        <v/>
      </c>
      <c r="C2821" s="2" t="str">
        <f t="shared" si="254"/>
        <v/>
      </c>
      <c r="D2821" s="2" t="str">
        <f>IF(ISNUMBER(A2821),COUNTIF(Calculations!B:B, A2821),"")</f>
        <v/>
      </c>
      <c r="E2821" s="2" t="str">
        <f>IF(ISNUMBER(A2821),COUNTIF(Calculations!A:A, A2821),"")</f>
        <v/>
      </c>
      <c r="F2821" s="12" t="str">
        <f t="shared" si="255"/>
        <v/>
      </c>
      <c r="G2821" s="12" t="str">
        <f t="shared" si="256"/>
        <v/>
      </c>
    </row>
    <row r="2822" spans="1:7" x14ac:dyDescent="0.25">
      <c r="A2822" s="8" t="str">
        <f t="shared" si="252"/>
        <v/>
      </c>
      <c r="B2822" s="2" t="str">
        <f t="shared" si="253"/>
        <v/>
      </c>
      <c r="C2822" s="2" t="str">
        <f t="shared" si="254"/>
        <v/>
      </c>
      <c r="D2822" s="2" t="str">
        <f>IF(ISNUMBER(A2822),COUNTIF(Calculations!B:B, A2822),"")</f>
        <v/>
      </c>
      <c r="E2822" s="2" t="str">
        <f>IF(ISNUMBER(A2822),COUNTIF(Calculations!A:A, A2822),"")</f>
        <v/>
      </c>
      <c r="F2822" s="12" t="str">
        <f t="shared" si="255"/>
        <v/>
      </c>
      <c r="G2822" s="12" t="str">
        <f t="shared" si="256"/>
        <v/>
      </c>
    </row>
    <row r="2823" spans="1:7" x14ac:dyDescent="0.25">
      <c r="A2823" s="8" t="str">
        <f t="shared" si="252"/>
        <v/>
      </c>
      <c r="B2823" s="2" t="str">
        <f t="shared" si="253"/>
        <v/>
      </c>
      <c r="C2823" s="2" t="str">
        <f t="shared" si="254"/>
        <v/>
      </c>
      <c r="D2823" s="2" t="str">
        <f>IF(ISNUMBER(A2823),COUNTIF(Calculations!B:B, A2823),"")</f>
        <v/>
      </c>
      <c r="E2823" s="2" t="str">
        <f>IF(ISNUMBER(A2823),COUNTIF(Calculations!A:A, A2823),"")</f>
        <v/>
      </c>
      <c r="F2823" s="12" t="str">
        <f t="shared" si="255"/>
        <v/>
      </c>
      <c r="G2823" s="12" t="str">
        <f t="shared" si="256"/>
        <v/>
      </c>
    </row>
    <row r="2824" spans="1:7" x14ac:dyDescent="0.25">
      <c r="A2824" s="8" t="str">
        <f t="shared" si="252"/>
        <v/>
      </c>
      <c r="B2824" s="2" t="str">
        <f t="shared" si="253"/>
        <v/>
      </c>
      <c r="C2824" s="2" t="str">
        <f t="shared" si="254"/>
        <v/>
      </c>
      <c r="D2824" s="2" t="str">
        <f>IF(ISNUMBER(A2824),COUNTIF(Calculations!B:B, A2824),"")</f>
        <v/>
      </c>
      <c r="E2824" s="2" t="str">
        <f>IF(ISNUMBER(A2824),COUNTIF(Calculations!A:A, A2824),"")</f>
        <v/>
      </c>
      <c r="F2824" s="12" t="str">
        <f t="shared" si="255"/>
        <v/>
      </c>
      <c r="G2824" s="12" t="str">
        <f t="shared" si="256"/>
        <v/>
      </c>
    </row>
    <row r="2825" spans="1:7" x14ac:dyDescent="0.25">
      <c r="A2825" s="8" t="str">
        <f t="shared" si="252"/>
        <v/>
      </c>
      <c r="B2825" s="2" t="str">
        <f t="shared" si="253"/>
        <v/>
      </c>
      <c r="C2825" s="2" t="str">
        <f t="shared" si="254"/>
        <v/>
      </c>
      <c r="D2825" s="2" t="str">
        <f>IF(ISNUMBER(A2825),COUNTIF(Calculations!B:B, A2825),"")</f>
        <v/>
      </c>
      <c r="E2825" s="2" t="str">
        <f>IF(ISNUMBER(A2825),COUNTIF(Calculations!A:A, A2825),"")</f>
        <v/>
      </c>
      <c r="F2825" s="12" t="str">
        <f t="shared" si="255"/>
        <v/>
      </c>
      <c r="G2825" s="12" t="str">
        <f t="shared" si="256"/>
        <v/>
      </c>
    </row>
    <row r="2826" spans="1:7" x14ac:dyDescent="0.25">
      <c r="A2826" s="8" t="str">
        <f t="shared" si="252"/>
        <v/>
      </c>
      <c r="B2826" s="2" t="str">
        <f t="shared" si="253"/>
        <v/>
      </c>
      <c r="C2826" s="2" t="str">
        <f t="shared" si="254"/>
        <v/>
      </c>
      <c r="D2826" s="2" t="str">
        <f>IF(ISNUMBER(A2826),COUNTIF(Calculations!B:B, A2826),"")</f>
        <v/>
      </c>
      <c r="E2826" s="2" t="str">
        <f>IF(ISNUMBER(A2826),COUNTIF(Calculations!A:A, A2826),"")</f>
        <v/>
      </c>
      <c r="F2826" s="12" t="str">
        <f t="shared" si="255"/>
        <v/>
      </c>
      <c r="G2826" s="12" t="str">
        <f t="shared" si="256"/>
        <v/>
      </c>
    </row>
    <row r="2827" spans="1:7" x14ac:dyDescent="0.25">
      <c r="A2827" s="8" t="str">
        <f t="shared" si="252"/>
        <v/>
      </c>
      <c r="B2827" s="2" t="str">
        <f t="shared" si="253"/>
        <v/>
      </c>
      <c r="C2827" s="2" t="str">
        <f t="shared" si="254"/>
        <v/>
      </c>
      <c r="D2827" s="2" t="str">
        <f>IF(ISNUMBER(A2827),COUNTIF(Calculations!B:B, A2827),"")</f>
        <v/>
      </c>
      <c r="E2827" s="2" t="str">
        <f>IF(ISNUMBER(A2827),COUNTIF(Calculations!A:A, A2827),"")</f>
        <v/>
      </c>
      <c r="F2827" s="12" t="str">
        <f t="shared" si="255"/>
        <v/>
      </c>
      <c r="G2827" s="12" t="str">
        <f t="shared" si="256"/>
        <v/>
      </c>
    </row>
    <row r="2828" spans="1:7" x14ac:dyDescent="0.25">
      <c r="A2828" s="8" t="str">
        <f t="shared" si="252"/>
        <v/>
      </c>
      <c r="B2828" s="2" t="str">
        <f t="shared" si="253"/>
        <v/>
      </c>
      <c r="C2828" s="2" t="str">
        <f t="shared" si="254"/>
        <v/>
      </c>
      <c r="D2828" s="2" t="str">
        <f>IF(ISNUMBER(A2828),COUNTIF(Calculations!B:B, A2828),"")</f>
        <v/>
      </c>
      <c r="E2828" s="2" t="str">
        <f>IF(ISNUMBER(A2828),COUNTIF(Calculations!A:A, A2828),"")</f>
        <v/>
      </c>
      <c r="F2828" s="12" t="str">
        <f t="shared" si="255"/>
        <v/>
      </c>
      <c r="G2828" s="12" t="str">
        <f t="shared" si="256"/>
        <v/>
      </c>
    </row>
    <row r="2829" spans="1:7" x14ac:dyDescent="0.25">
      <c r="A2829" s="8" t="str">
        <f t="shared" si="252"/>
        <v/>
      </c>
      <c r="B2829" s="2" t="str">
        <f t="shared" si="253"/>
        <v/>
      </c>
      <c r="C2829" s="2" t="str">
        <f t="shared" si="254"/>
        <v/>
      </c>
      <c r="D2829" s="2" t="str">
        <f>IF(ISNUMBER(A2829),COUNTIF(Calculations!B:B, A2829),"")</f>
        <v/>
      </c>
      <c r="E2829" s="2" t="str">
        <f>IF(ISNUMBER(A2829),COUNTIF(Calculations!A:A, A2829),"")</f>
        <v/>
      </c>
      <c r="F2829" s="12" t="str">
        <f t="shared" si="255"/>
        <v/>
      </c>
      <c r="G2829" s="12" t="str">
        <f t="shared" si="256"/>
        <v/>
      </c>
    </row>
    <row r="2830" spans="1:7" x14ac:dyDescent="0.25">
      <c r="A2830" s="8" t="str">
        <f t="shared" si="252"/>
        <v/>
      </c>
      <c r="B2830" s="2" t="str">
        <f t="shared" si="253"/>
        <v/>
      </c>
      <c r="C2830" s="2" t="str">
        <f t="shared" si="254"/>
        <v/>
      </c>
      <c r="D2830" s="2" t="str">
        <f>IF(ISNUMBER(A2830),COUNTIF(Calculations!B:B, A2830),"")</f>
        <v/>
      </c>
      <c r="E2830" s="2" t="str">
        <f>IF(ISNUMBER(A2830),COUNTIF(Calculations!A:A, A2830),"")</f>
        <v/>
      </c>
      <c r="F2830" s="12" t="str">
        <f t="shared" si="255"/>
        <v/>
      </c>
      <c r="G2830" s="12" t="str">
        <f t="shared" si="256"/>
        <v/>
      </c>
    </row>
    <row r="2831" spans="1:7" x14ac:dyDescent="0.25">
      <c r="A2831" s="8" t="str">
        <f t="shared" si="252"/>
        <v/>
      </c>
      <c r="B2831" s="2" t="str">
        <f t="shared" si="253"/>
        <v/>
      </c>
      <c r="C2831" s="2" t="str">
        <f t="shared" si="254"/>
        <v/>
      </c>
      <c r="D2831" s="2" t="str">
        <f>IF(ISNUMBER(A2831),COUNTIF(Calculations!B:B, A2831),"")</f>
        <v/>
      </c>
      <c r="E2831" s="2" t="str">
        <f>IF(ISNUMBER(A2831),COUNTIF(Calculations!A:A, A2831),"")</f>
        <v/>
      </c>
      <c r="F2831" s="12" t="str">
        <f t="shared" si="255"/>
        <v/>
      </c>
      <c r="G2831" s="12" t="str">
        <f t="shared" si="256"/>
        <v/>
      </c>
    </row>
    <row r="2832" spans="1:7" x14ac:dyDescent="0.25">
      <c r="A2832" s="8" t="str">
        <f t="shared" si="252"/>
        <v/>
      </c>
      <c r="B2832" s="2" t="str">
        <f t="shared" si="253"/>
        <v/>
      </c>
      <c r="C2832" s="2" t="str">
        <f t="shared" si="254"/>
        <v/>
      </c>
      <c r="D2832" s="2" t="str">
        <f>IF(ISNUMBER(A2832),COUNTIF(Calculations!B:B, A2832),"")</f>
        <v/>
      </c>
      <c r="E2832" s="2" t="str">
        <f>IF(ISNUMBER(A2832),COUNTIF(Calculations!A:A, A2832),"")</f>
        <v/>
      </c>
      <c r="F2832" s="12" t="str">
        <f t="shared" si="255"/>
        <v/>
      </c>
      <c r="G2832" s="12" t="str">
        <f t="shared" si="256"/>
        <v/>
      </c>
    </row>
    <row r="2833" spans="1:7" x14ac:dyDescent="0.25">
      <c r="A2833" s="8" t="str">
        <f t="shared" si="252"/>
        <v/>
      </c>
      <c r="B2833" s="2" t="str">
        <f t="shared" si="253"/>
        <v/>
      </c>
      <c r="C2833" s="2" t="str">
        <f t="shared" si="254"/>
        <v/>
      </c>
      <c r="D2833" s="2" t="str">
        <f>IF(ISNUMBER(A2833),COUNTIF(Calculations!B:B, A2833),"")</f>
        <v/>
      </c>
      <c r="E2833" s="2" t="str">
        <f>IF(ISNUMBER(A2833),COUNTIF(Calculations!A:A, A2833),"")</f>
        <v/>
      </c>
      <c r="F2833" s="12" t="str">
        <f t="shared" si="255"/>
        <v/>
      </c>
      <c r="G2833" s="12" t="str">
        <f t="shared" si="256"/>
        <v/>
      </c>
    </row>
    <row r="2834" spans="1:7" x14ac:dyDescent="0.25">
      <c r="A2834" s="8" t="str">
        <f t="shared" si="252"/>
        <v/>
      </c>
      <c r="B2834" s="2" t="str">
        <f t="shared" si="253"/>
        <v/>
      </c>
      <c r="C2834" s="2" t="str">
        <f t="shared" si="254"/>
        <v/>
      </c>
      <c r="D2834" s="2" t="str">
        <f>IF(ISNUMBER(A2834),COUNTIF(Calculations!B:B, A2834),"")</f>
        <v/>
      </c>
      <c r="E2834" s="2" t="str">
        <f>IF(ISNUMBER(A2834),COUNTIF(Calculations!A:A, A2834),"")</f>
        <v/>
      </c>
      <c r="F2834" s="12" t="str">
        <f t="shared" si="255"/>
        <v/>
      </c>
      <c r="G2834" s="12" t="str">
        <f t="shared" si="256"/>
        <v/>
      </c>
    </row>
    <row r="2835" spans="1:7" x14ac:dyDescent="0.25">
      <c r="A2835" s="8" t="str">
        <f t="shared" si="252"/>
        <v/>
      </c>
      <c r="B2835" s="2" t="str">
        <f t="shared" si="253"/>
        <v/>
      </c>
      <c r="C2835" s="2" t="str">
        <f t="shared" si="254"/>
        <v/>
      </c>
      <c r="D2835" s="2" t="str">
        <f>IF(ISNUMBER(A2835),COUNTIF(Calculations!B:B, A2835),"")</f>
        <v/>
      </c>
      <c r="E2835" s="2" t="str">
        <f>IF(ISNUMBER(A2835),COUNTIF(Calculations!A:A, A2835),"")</f>
        <v/>
      </c>
      <c r="F2835" s="12" t="str">
        <f t="shared" si="255"/>
        <v/>
      </c>
      <c r="G2835" s="12" t="str">
        <f t="shared" si="256"/>
        <v/>
      </c>
    </row>
    <row r="2836" spans="1:7" x14ac:dyDescent="0.25">
      <c r="A2836" s="8" t="str">
        <f t="shared" si="252"/>
        <v/>
      </c>
      <c r="B2836" s="2" t="str">
        <f t="shared" si="253"/>
        <v/>
      </c>
      <c r="C2836" s="2" t="str">
        <f t="shared" si="254"/>
        <v/>
      </c>
      <c r="D2836" s="2" t="str">
        <f>IF(ISNUMBER(A2836),COUNTIF(Calculations!B:B, A2836),"")</f>
        <v/>
      </c>
      <c r="E2836" s="2" t="str">
        <f>IF(ISNUMBER(A2836),COUNTIF(Calculations!A:A, A2836),"")</f>
        <v/>
      </c>
      <c r="F2836" s="12" t="str">
        <f t="shared" si="255"/>
        <v/>
      </c>
      <c r="G2836" s="12" t="str">
        <f t="shared" si="256"/>
        <v/>
      </c>
    </row>
    <row r="2837" spans="1:7" x14ac:dyDescent="0.25">
      <c r="A2837" s="8" t="str">
        <f t="shared" si="252"/>
        <v/>
      </c>
      <c r="B2837" s="2" t="str">
        <f t="shared" si="253"/>
        <v/>
      </c>
      <c r="C2837" s="2" t="str">
        <f t="shared" si="254"/>
        <v/>
      </c>
      <c r="D2837" s="2" t="str">
        <f>IF(ISNUMBER(A2837),COUNTIF(Calculations!B:B, A2837),"")</f>
        <v/>
      </c>
      <c r="E2837" s="2" t="str">
        <f>IF(ISNUMBER(A2837),COUNTIF(Calculations!A:A, A2837),"")</f>
        <v/>
      </c>
      <c r="F2837" s="12" t="str">
        <f t="shared" si="255"/>
        <v/>
      </c>
      <c r="G2837" s="12" t="str">
        <f t="shared" si="256"/>
        <v/>
      </c>
    </row>
    <row r="2838" spans="1:7" x14ac:dyDescent="0.25">
      <c r="A2838" s="8" t="str">
        <f t="shared" si="252"/>
        <v/>
      </c>
      <c r="B2838" s="2" t="str">
        <f t="shared" si="253"/>
        <v/>
      </c>
      <c r="C2838" s="2" t="str">
        <f t="shared" si="254"/>
        <v/>
      </c>
      <c r="D2838" s="2" t="str">
        <f>IF(ISNUMBER(A2838),COUNTIF(Calculations!B:B, A2838),"")</f>
        <v/>
      </c>
      <c r="E2838" s="2" t="str">
        <f>IF(ISNUMBER(A2838),COUNTIF(Calculations!A:A, A2838),"")</f>
        <v/>
      </c>
      <c r="F2838" s="12" t="str">
        <f t="shared" si="255"/>
        <v/>
      </c>
      <c r="G2838" s="12" t="str">
        <f t="shared" si="256"/>
        <v/>
      </c>
    </row>
    <row r="2839" spans="1:7" x14ac:dyDescent="0.25">
      <c r="A2839" s="8" t="str">
        <f t="shared" si="252"/>
        <v/>
      </c>
      <c r="B2839" s="2" t="str">
        <f t="shared" si="253"/>
        <v/>
      </c>
      <c r="C2839" s="2" t="str">
        <f t="shared" si="254"/>
        <v/>
      </c>
      <c r="D2839" s="2" t="str">
        <f>IF(ISNUMBER(A2839),COUNTIF(Calculations!B:B, A2839),"")</f>
        <v/>
      </c>
      <c r="E2839" s="2" t="str">
        <f>IF(ISNUMBER(A2839),COUNTIF(Calculations!A:A, A2839),"")</f>
        <v/>
      </c>
      <c r="F2839" s="12" t="str">
        <f t="shared" si="255"/>
        <v/>
      </c>
      <c r="G2839" s="12" t="str">
        <f t="shared" si="256"/>
        <v/>
      </c>
    </row>
    <row r="2840" spans="1:7" x14ac:dyDescent="0.25">
      <c r="A2840" s="8" t="str">
        <f t="shared" si="252"/>
        <v/>
      </c>
      <c r="B2840" s="2" t="str">
        <f t="shared" si="253"/>
        <v/>
      </c>
      <c r="C2840" s="2" t="str">
        <f t="shared" si="254"/>
        <v/>
      </c>
      <c r="D2840" s="2" t="str">
        <f>IF(ISNUMBER(A2840),COUNTIF(Calculations!B:B, A2840),"")</f>
        <v/>
      </c>
      <c r="E2840" s="2" t="str">
        <f>IF(ISNUMBER(A2840),COUNTIF(Calculations!A:A, A2840),"")</f>
        <v/>
      </c>
      <c r="F2840" s="12" t="str">
        <f t="shared" si="255"/>
        <v/>
      </c>
      <c r="G2840" s="12" t="str">
        <f t="shared" si="256"/>
        <v/>
      </c>
    </row>
    <row r="2841" spans="1:7" x14ac:dyDescent="0.25">
      <c r="A2841" s="8" t="str">
        <f t="shared" si="252"/>
        <v/>
      </c>
      <c r="B2841" s="2" t="str">
        <f t="shared" si="253"/>
        <v/>
      </c>
      <c r="C2841" s="2" t="str">
        <f t="shared" si="254"/>
        <v/>
      </c>
      <c r="D2841" s="2" t="str">
        <f>IF(ISNUMBER(A2841),COUNTIF(Calculations!B:B, A2841),"")</f>
        <v/>
      </c>
      <c r="E2841" s="2" t="str">
        <f>IF(ISNUMBER(A2841),COUNTIF(Calculations!A:A, A2841),"")</f>
        <v/>
      </c>
      <c r="F2841" s="12" t="str">
        <f t="shared" si="255"/>
        <v/>
      </c>
      <c r="G2841" s="12" t="str">
        <f t="shared" si="256"/>
        <v/>
      </c>
    </row>
    <row r="2842" spans="1:7" x14ac:dyDescent="0.25">
      <c r="A2842" s="8" t="str">
        <f t="shared" si="252"/>
        <v/>
      </c>
      <c r="B2842" s="2" t="str">
        <f t="shared" si="253"/>
        <v/>
      </c>
      <c r="C2842" s="2" t="str">
        <f t="shared" si="254"/>
        <v/>
      </c>
      <c r="D2842" s="2" t="str">
        <f>IF(ISNUMBER(A2842),COUNTIF(Calculations!B:B, A2842),"")</f>
        <v/>
      </c>
      <c r="E2842" s="2" t="str">
        <f>IF(ISNUMBER(A2842),COUNTIF(Calculations!A:A, A2842),"")</f>
        <v/>
      </c>
      <c r="F2842" s="12" t="str">
        <f t="shared" si="255"/>
        <v/>
      </c>
      <c r="G2842" s="12" t="str">
        <f t="shared" si="256"/>
        <v/>
      </c>
    </row>
    <row r="2843" spans="1:7" x14ac:dyDescent="0.25">
      <c r="A2843" s="8" t="str">
        <f t="shared" si="252"/>
        <v/>
      </c>
      <c r="B2843" s="2" t="str">
        <f t="shared" si="253"/>
        <v/>
      </c>
      <c r="C2843" s="2" t="str">
        <f t="shared" si="254"/>
        <v/>
      </c>
      <c r="D2843" s="2" t="str">
        <f>IF(ISNUMBER(A2843),COUNTIF(Calculations!B:B, A2843),"")</f>
        <v/>
      </c>
      <c r="E2843" s="2" t="str">
        <f>IF(ISNUMBER(A2843),COUNTIF(Calculations!A:A, A2843),"")</f>
        <v/>
      </c>
      <c r="F2843" s="12" t="str">
        <f t="shared" si="255"/>
        <v/>
      </c>
      <c r="G2843" s="12" t="str">
        <f t="shared" si="256"/>
        <v/>
      </c>
    </row>
    <row r="2844" spans="1:7" x14ac:dyDescent="0.25">
      <c r="A2844" s="8" t="str">
        <f t="shared" si="252"/>
        <v/>
      </c>
      <c r="B2844" s="2" t="str">
        <f t="shared" si="253"/>
        <v/>
      </c>
      <c r="C2844" s="2" t="str">
        <f t="shared" si="254"/>
        <v/>
      </c>
      <c r="D2844" s="2" t="str">
        <f>IF(ISNUMBER(A2844),COUNTIF(Calculations!B:B, A2844),"")</f>
        <v/>
      </c>
      <c r="E2844" s="2" t="str">
        <f>IF(ISNUMBER(A2844),COUNTIF(Calculations!A:A, A2844),"")</f>
        <v/>
      </c>
      <c r="F2844" s="12" t="str">
        <f t="shared" si="255"/>
        <v/>
      </c>
      <c r="G2844" s="12" t="str">
        <f t="shared" si="256"/>
        <v/>
      </c>
    </row>
    <row r="2845" spans="1:7" x14ac:dyDescent="0.25">
      <c r="A2845" s="8" t="str">
        <f t="shared" si="252"/>
        <v/>
      </c>
      <c r="B2845" s="2" t="str">
        <f t="shared" si="253"/>
        <v/>
      </c>
      <c r="C2845" s="2" t="str">
        <f t="shared" si="254"/>
        <v/>
      </c>
      <c r="D2845" s="2" t="str">
        <f>IF(ISNUMBER(A2845),COUNTIF(Calculations!B:B, A2845),"")</f>
        <v/>
      </c>
      <c r="E2845" s="2" t="str">
        <f>IF(ISNUMBER(A2845),COUNTIF(Calculations!A:A, A2845),"")</f>
        <v/>
      </c>
      <c r="F2845" s="12" t="str">
        <f t="shared" si="255"/>
        <v/>
      </c>
      <c r="G2845" s="12" t="str">
        <f t="shared" si="256"/>
        <v/>
      </c>
    </row>
    <row r="2846" spans="1:7" x14ac:dyDescent="0.25">
      <c r="A2846" s="8" t="str">
        <f t="shared" si="252"/>
        <v/>
      </c>
      <c r="B2846" s="2" t="str">
        <f t="shared" si="253"/>
        <v/>
      </c>
      <c r="C2846" s="2" t="str">
        <f t="shared" si="254"/>
        <v/>
      </c>
      <c r="D2846" s="2" t="str">
        <f>IF(ISNUMBER(A2846),COUNTIF(Calculations!B:B, A2846),"")</f>
        <v/>
      </c>
      <c r="E2846" s="2" t="str">
        <f>IF(ISNUMBER(A2846),COUNTIF(Calculations!A:A, A2846),"")</f>
        <v/>
      </c>
      <c r="F2846" s="12" t="str">
        <f t="shared" si="255"/>
        <v/>
      </c>
      <c r="G2846" s="12" t="str">
        <f t="shared" si="256"/>
        <v/>
      </c>
    </row>
    <row r="2847" spans="1:7" x14ac:dyDescent="0.25">
      <c r="A2847" s="8" t="str">
        <f t="shared" si="252"/>
        <v/>
      </c>
      <c r="B2847" s="2" t="str">
        <f t="shared" si="253"/>
        <v/>
      </c>
      <c r="C2847" s="2" t="str">
        <f t="shared" si="254"/>
        <v/>
      </c>
      <c r="D2847" s="2" t="str">
        <f>IF(ISNUMBER(A2847),COUNTIF(Calculations!B:B, A2847),"")</f>
        <v/>
      </c>
      <c r="E2847" s="2" t="str">
        <f>IF(ISNUMBER(A2847),COUNTIF(Calculations!A:A, A2847),"")</f>
        <v/>
      </c>
      <c r="F2847" s="12" t="str">
        <f t="shared" si="255"/>
        <v/>
      </c>
      <c r="G2847" s="12" t="str">
        <f t="shared" si="256"/>
        <v/>
      </c>
    </row>
    <row r="2848" spans="1:7" x14ac:dyDescent="0.25">
      <c r="A2848" s="8" t="str">
        <f t="shared" si="252"/>
        <v/>
      </c>
      <c r="B2848" s="2" t="str">
        <f t="shared" si="253"/>
        <v/>
      </c>
      <c r="C2848" s="2" t="str">
        <f t="shared" si="254"/>
        <v/>
      </c>
      <c r="D2848" s="2" t="str">
        <f>IF(ISNUMBER(A2848),COUNTIF(Calculations!B:B, A2848),"")</f>
        <v/>
      </c>
      <c r="E2848" s="2" t="str">
        <f>IF(ISNUMBER(A2848),COUNTIF(Calculations!A:A, A2848),"")</f>
        <v/>
      </c>
      <c r="F2848" s="12" t="str">
        <f t="shared" si="255"/>
        <v/>
      </c>
      <c r="G2848" s="12" t="str">
        <f t="shared" si="256"/>
        <v/>
      </c>
    </row>
    <row r="2849" spans="1:7" x14ac:dyDescent="0.25">
      <c r="A2849" s="8" t="str">
        <f t="shared" si="252"/>
        <v/>
      </c>
      <c r="B2849" s="2" t="str">
        <f t="shared" si="253"/>
        <v/>
      </c>
      <c r="C2849" s="2" t="str">
        <f t="shared" si="254"/>
        <v/>
      </c>
      <c r="D2849" s="2" t="str">
        <f>IF(ISNUMBER(A2849),COUNTIF(Calculations!B:B, A2849),"")</f>
        <v/>
      </c>
      <c r="E2849" s="2" t="str">
        <f>IF(ISNUMBER(A2849),COUNTIF(Calculations!A:A, A2849),"")</f>
        <v/>
      </c>
      <c r="F2849" s="12" t="str">
        <f t="shared" si="255"/>
        <v/>
      </c>
      <c r="G2849" s="12" t="str">
        <f t="shared" si="256"/>
        <v/>
      </c>
    </row>
    <row r="2850" spans="1:7" x14ac:dyDescent="0.25">
      <c r="A2850" s="8" t="str">
        <f t="shared" si="252"/>
        <v/>
      </c>
      <c r="B2850" s="2" t="str">
        <f t="shared" si="253"/>
        <v/>
      </c>
      <c r="C2850" s="2" t="str">
        <f t="shared" si="254"/>
        <v/>
      </c>
      <c r="D2850" s="2" t="str">
        <f>IF(ISNUMBER(A2850),COUNTIF(Calculations!B:B, A2850),"")</f>
        <v/>
      </c>
      <c r="E2850" s="2" t="str">
        <f>IF(ISNUMBER(A2850),COUNTIF(Calculations!A:A, A2850),"")</f>
        <v/>
      </c>
      <c r="F2850" s="12" t="str">
        <f t="shared" si="255"/>
        <v/>
      </c>
      <c r="G2850" s="12" t="str">
        <f t="shared" si="256"/>
        <v/>
      </c>
    </row>
    <row r="2851" spans="1:7" x14ac:dyDescent="0.25">
      <c r="A2851" s="8" t="str">
        <f t="shared" si="252"/>
        <v/>
      </c>
      <c r="B2851" s="2" t="str">
        <f t="shared" si="253"/>
        <v/>
      </c>
      <c r="C2851" s="2" t="str">
        <f t="shared" si="254"/>
        <v/>
      </c>
      <c r="D2851" s="2" t="str">
        <f>IF(ISNUMBER(A2851),COUNTIF(Calculations!B:B, A2851),"")</f>
        <v/>
      </c>
      <c r="E2851" s="2" t="str">
        <f>IF(ISNUMBER(A2851),COUNTIF(Calculations!A:A, A2851),"")</f>
        <v/>
      </c>
      <c r="F2851" s="12" t="str">
        <f t="shared" si="255"/>
        <v/>
      </c>
      <c r="G2851" s="12" t="str">
        <f t="shared" si="256"/>
        <v/>
      </c>
    </row>
    <row r="2852" spans="1:7" x14ac:dyDescent="0.25">
      <c r="A2852" s="8" t="str">
        <f t="shared" ref="A2852:A2915" si="257">IF(ISNUMBER(A2851),IF(A2851+1&lt;=MAX(IndirectStartDates,IndirectCompletedDates),A2851+1,""),"")</f>
        <v/>
      </c>
      <c r="B2852" s="2" t="str">
        <f t="shared" ref="B2852:B2915" si="258">IF(ISNUMBER(A2852),YEAR(A2852)&amp;"-"&amp;TEXT(WEEKNUM(A2852),"00"),"")</f>
        <v/>
      </c>
      <c r="C2852" s="2" t="str">
        <f t="shared" ref="C2852:C2915" si="259">IF(ISNUMBER(A2852),COUNTIFS(IndirectStartDates,"&lt;="&amp;A2852,IndirectCompletedDates,"&gt;"&amp;A2852) + COUNTIFS(IndirectStartDates,"&lt;="&amp;A2852,IndirectCompletedDates,""),"")</f>
        <v/>
      </c>
      <c r="D2852" s="2" t="str">
        <f>IF(ISNUMBER(A2852),COUNTIF(Calculations!B:B, A2852),"")</f>
        <v/>
      </c>
      <c r="E2852" s="2" t="str">
        <f>IF(ISNUMBER(A2852),COUNTIF(Calculations!A:A, A2852),"")</f>
        <v/>
      </c>
      <c r="F2852" s="12" t="str">
        <f t="shared" ref="F2852:F2915" si="260">IF(ISNUMBER(A2852),F2851 + D2852,"")</f>
        <v/>
      </c>
      <c r="G2852" s="12" t="str">
        <f t="shared" ref="G2852:G2915" si="261">IF(ISNUMBER(A2852),G2851 + E2852,"")</f>
        <v/>
      </c>
    </row>
    <row r="2853" spans="1:7" x14ac:dyDescent="0.25">
      <c r="A2853" s="8" t="str">
        <f t="shared" si="257"/>
        <v/>
      </c>
      <c r="B2853" s="2" t="str">
        <f t="shared" si="258"/>
        <v/>
      </c>
      <c r="C2853" s="2" t="str">
        <f t="shared" si="259"/>
        <v/>
      </c>
      <c r="D2853" s="2" t="str">
        <f>IF(ISNUMBER(A2853),COUNTIF(Calculations!B:B, A2853),"")</f>
        <v/>
      </c>
      <c r="E2853" s="2" t="str">
        <f>IF(ISNUMBER(A2853),COUNTIF(Calculations!A:A, A2853),"")</f>
        <v/>
      </c>
      <c r="F2853" s="12" t="str">
        <f t="shared" si="260"/>
        <v/>
      </c>
      <c r="G2853" s="12" t="str">
        <f t="shared" si="261"/>
        <v/>
      </c>
    </row>
    <row r="2854" spans="1:7" x14ac:dyDescent="0.25">
      <c r="A2854" s="8" t="str">
        <f t="shared" si="257"/>
        <v/>
      </c>
      <c r="B2854" s="2" t="str">
        <f t="shared" si="258"/>
        <v/>
      </c>
      <c r="C2854" s="2" t="str">
        <f t="shared" si="259"/>
        <v/>
      </c>
      <c r="D2854" s="2" t="str">
        <f>IF(ISNUMBER(A2854),COUNTIF(Calculations!B:B, A2854),"")</f>
        <v/>
      </c>
      <c r="E2854" s="2" t="str">
        <f>IF(ISNUMBER(A2854),COUNTIF(Calculations!A:A, A2854),"")</f>
        <v/>
      </c>
      <c r="F2854" s="12" t="str">
        <f t="shared" si="260"/>
        <v/>
      </c>
      <c r="G2854" s="12" t="str">
        <f t="shared" si="261"/>
        <v/>
      </c>
    </row>
    <row r="2855" spans="1:7" x14ac:dyDescent="0.25">
      <c r="A2855" s="8" t="str">
        <f t="shared" si="257"/>
        <v/>
      </c>
      <c r="B2855" s="2" t="str">
        <f t="shared" si="258"/>
        <v/>
      </c>
      <c r="C2855" s="2" t="str">
        <f t="shared" si="259"/>
        <v/>
      </c>
      <c r="D2855" s="2" t="str">
        <f>IF(ISNUMBER(A2855),COUNTIF(Calculations!B:B, A2855),"")</f>
        <v/>
      </c>
      <c r="E2855" s="2" t="str">
        <f>IF(ISNUMBER(A2855),COUNTIF(Calculations!A:A, A2855),"")</f>
        <v/>
      </c>
      <c r="F2855" s="12" t="str">
        <f t="shared" si="260"/>
        <v/>
      </c>
      <c r="G2855" s="12" t="str">
        <f t="shared" si="261"/>
        <v/>
      </c>
    </row>
    <row r="2856" spans="1:7" x14ac:dyDescent="0.25">
      <c r="A2856" s="8" t="str">
        <f t="shared" si="257"/>
        <v/>
      </c>
      <c r="B2856" s="2" t="str">
        <f t="shared" si="258"/>
        <v/>
      </c>
      <c r="C2856" s="2" t="str">
        <f t="shared" si="259"/>
        <v/>
      </c>
      <c r="D2856" s="2" t="str">
        <f>IF(ISNUMBER(A2856),COUNTIF(Calculations!B:B, A2856),"")</f>
        <v/>
      </c>
      <c r="E2856" s="2" t="str">
        <f>IF(ISNUMBER(A2856),COUNTIF(Calculations!A:A, A2856),"")</f>
        <v/>
      </c>
      <c r="F2856" s="12" t="str">
        <f t="shared" si="260"/>
        <v/>
      </c>
      <c r="G2856" s="12" t="str">
        <f t="shared" si="261"/>
        <v/>
      </c>
    </row>
    <row r="2857" spans="1:7" x14ac:dyDescent="0.25">
      <c r="A2857" s="8" t="str">
        <f t="shared" si="257"/>
        <v/>
      </c>
      <c r="B2857" s="2" t="str">
        <f t="shared" si="258"/>
        <v/>
      </c>
      <c r="C2857" s="2" t="str">
        <f t="shared" si="259"/>
        <v/>
      </c>
      <c r="D2857" s="2" t="str">
        <f>IF(ISNUMBER(A2857),COUNTIF(Calculations!B:B, A2857),"")</f>
        <v/>
      </c>
      <c r="E2857" s="2" t="str">
        <f>IF(ISNUMBER(A2857),COUNTIF(Calculations!A:A, A2857),"")</f>
        <v/>
      </c>
      <c r="F2857" s="12" t="str">
        <f t="shared" si="260"/>
        <v/>
      </c>
      <c r="G2857" s="12" t="str">
        <f t="shared" si="261"/>
        <v/>
      </c>
    </row>
    <row r="2858" spans="1:7" x14ac:dyDescent="0.25">
      <c r="A2858" s="8" t="str">
        <f t="shared" si="257"/>
        <v/>
      </c>
      <c r="B2858" s="2" t="str">
        <f t="shared" si="258"/>
        <v/>
      </c>
      <c r="C2858" s="2" t="str">
        <f t="shared" si="259"/>
        <v/>
      </c>
      <c r="D2858" s="2" t="str">
        <f>IF(ISNUMBER(A2858),COUNTIF(Calculations!B:B, A2858),"")</f>
        <v/>
      </c>
      <c r="E2858" s="2" t="str">
        <f>IF(ISNUMBER(A2858),COUNTIF(Calculations!A:A, A2858),"")</f>
        <v/>
      </c>
      <c r="F2858" s="12" t="str">
        <f t="shared" si="260"/>
        <v/>
      </c>
      <c r="G2858" s="12" t="str">
        <f t="shared" si="261"/>
        <v/>
      </c>
    </row>
    <row r="2859" spans="1:7" x14ac:dyDescent="0.25">
      <c r="A2859" s="8" t="str">
        <f t="shared" si="257"/>
        <v/>
      </c>
      <c r="B2859" s="2" t="str">
        <f t="shared" si="258"/>
        <v/>
      </c>
      <c r="C2859" s="2" t="str">
        <f t="shared" si="259"/>
        <v/>
      </c>
      <c r="D2859" s="2" t="str">
        <f>IF(ISNUMBER(A2859),COUNTIF(Calculations!B:B, A2859),"")</f>
        <v/>
      </c>
      <c r="E2859" s="2" t="str">
        <f>IF(ISNUMBER(A2859),COUNTIF(Calculations!A:A, A2859),"")</f>
        <v/>
      </c>
      <c r="F2859" s="12" t="str">
        <f t="shared" si="260"/>
        <v/>
      </c>
      <c r="G2859" s="12" t="str">
        <f t="shared" si="261"/>
        <v/>
      </c>
    </row>
    <row r="2860" spans="1:7" x14ac:dyDescent="0.25">
      <c r="A2860" s="8" t="str">
        <f t="shared" si="257"/>
        <v/>
      </c>
      <c r="B2860" s="2" t="str">
        <f t="shared" si="258"/>
        <v/>
      </c>
      <c r="C2860" s="2" t="str">
        <f t="shared" si="259"/>
        <v/>
      </c>
      <c r="D2860" s="2" t="str">
        <f>IF(ISNUMBER(A2860),COUNTIF(Calculations!B:B, A2860),"")</f>
        <v/>
      </c>
      <c r="E2860" s="2" t="str">
        <f>IF(ISNUMBER(A2860),COUNTIF(Calculations!A:A, A2860),"")</f>
        <v/>
      </c>
      <c r="F2860" s="12" t="str">
        <f t="shared" si="260"/>
        <v/>
      </c>
      <c r="G2860" s="12" t="str">
        <f t="shared" si="261"/>
        <v/>
      </c>
    </row>
    <row r="2861" spans="1:7" x14ac:dyDescent="0.25">
      <c r="A2861" s="8" t="str">
        <f t="shared" si="257"/>
        <v/>
      </c>
      <c r="B2861" s="2" t="str">
        <f t="shared" si="258"/>
        <v/>
      </c>
      <c r="C2861" s="2" t="str">
        <f t="shared" si="259"/>
        <v/>
      </c>
      <c r="D2861" s="2" t="str">
        <f>IF(ISNUMBER(A2861),COUNTIF(Calculations!B:B, A2861),"")</f>
        <v/>
      </c>
      <c r="E2861" s="2" t="str">
        <f>IF(ISNUMBER(A2861),COUNTIF(Calculations!A:A, A2861),"")</f>
        <v/>
      </c>
      <c r="F2861" s="12" t="str">
        <f t="shared" si="260"/>
        <v/>
      </c>
      <c r="G2861" s="12" t="str">
        <f t="shared" si="261"/>
        <v/>
      </c>
    </row>
    <row r="2862" spans="1:7" x14ac:dyDescent="0.25">
      <c r="A2862" s="8" t="str">
        <f t="shared" si="257"/>
        <v/>
      </c>
      <c r="B2862" s="2" t="str">
        <f t="shared" si="258"/>
        <v/>
      </c>
      <c r="C2862" s="2" t="str">
        <f t="shared" si="259"/>
        <v/>
      </c>
      <c r="D2862" s="2" t="str">
        <f>IF(ISNUMBER(A2862),COUNTIF(Calculations!B:B, A2862),"")</f>
        <v/>
      </c>
      <c r="E2862" s="2" t="str">
        <f>IF(ISNUMBER(A2862),COUNTIF(Calculations!A:A, A2862),"")</f>
        <v/>
      </c>
      <c r="F2862" s="12" t="str">
        <f t="shared" si="260"/>
        <v/>
      </c>
      <c r="G2862" s="12" t="str">
        <f t="shared" si="261"/>
        <v/>
      </c>
    </row>
    <row r="2863" spans="1:7" x14ac:dyDescent="0.25">
      <c r="A2863" s="8" t="str">
        <f t="shared" si="257"/>
        <v/>
      </c>
      <c r="B2863" s="2" t="str">
        <f t="shared" si="258"/>
        <v/>
      </c>
      <c r="C2863" s="2" t="str">
        <f t="shared" si="259"/>
        <v/>
      </c>
      <c r="D2863" s="2" t="str">
        <f>IF(ISNUMBER(A2863),COUNTIF(Calculations!B:B, A2863),"")</f>
        <v/>
      </c>
      <c r="E2863" s="2" t="str">
        <f>IF(ISNUMBER(A2863),COUNTIF(Calculations!A:A, A2863),"")</f>
        <v/>
      </c>
      <c r="F2863" s="12" t="str">
        <f t="shared" si="260"/>
        <v/>
      </c>
      <c r="G2863" s="12" t="str">
        <f t="shared" si="261"/>
        <v/>
      </c>
    </row>
    <row r="2864" spans="1:7" x14ac:dyDescent="0.25">
      <c r="A2864" s="8" t="str">
        <f t="shared" si="257"/>
        <v/>
      </c>
      <c r="B2864" s="2" t="str">
        <f t="shared" si="258"/>
        <v/>
      </c>
      <c r="C2864" s="2" t="str">
        <f t="shared" si="259"/>
        <v/>
      </c>
      <c r="D2864" s="2" t="str">
        <f>IF(ISNUMBER(A2864),COUNTIF(Calculations!B:B, A2864),"")</f>
        <v/>
      </c>
      <c r="E2864" s="2" t="str">
        <f>IF(ISNUMBER(A2864),COUNTIF(Calculations!A:A, A2864),"")</f>
        <v/>
      </c>
      <c r="F2864" s="12" t="str">
        <f t="shared" si="260"/>
        <v/>
      </c>
      <c r="G2864" s="12" t="str">
        <f t="shared" si="261"/>
        <v/>
      </c>
    </row>
    <row r="2865" spans="1:7" x14ac:dyDescent="0.25">
      <c r="A2865" s="8" t="str">
        <f t="shared" si="257"/>
        <v/>
      </c>
      <c r="B2865" s="2" t="str">
        <f t="shared" si="258"/>
        <v/>
      </c>
      <c r="C2865" s="2" t="str">
        <f t="shared" si="259"/>
        <v/>
      </c>
      <c r="D2865" s="2" t="str">
        <f>IF(ISNUMBER(A2865),COUNTIF(Calculations!B:B, A2865),"")</f>
        <v/>
      </c>
      <c r="E2865" s="2" t="str">
        <f>IF(ISNUMBER(A2865),COUNTIF(Calculations!A:A, A2865),"")</f>
        <v/>
      </c>
      <c r="F2865" s="12" t="str">
        <f t="shared" si="260"/>
        <v/>
      </c>
      <c r="G2865" s="12" t="str">
        <f t="shared" si="261"/>
        <v/>
      </c>
    </row>
    <row r="2866" spans="1:7" x14ac:dyDescent="0.25">
      <c r="A2866" s="8" t="str">
        <f t="shared" si="257"/>
        <v/>
      </c>
      <c r="B2866" s="2" t="str">
        <f t="shared" si="258"/>
        <v/>
      </c>
      <c r="C2866" s="2" t="str">
        <f t="shared" si="259"/>
        <v/>
      </c>
      <c r="D2866" s="2" t="str">
        <f>IF(ISNUMBER(A2866),COUNTIF(Calculations!B:B, A2866),"")</f>
        <v/>
      </c>
      <c r="E2866" s="2" t="str">
        <f>IF(ISNUMBER(A2866),COUNTIF(Calculations!A:A, A2866),"")</f>
        <v/>
      </c>
      <c r="F2866" s="12" t="str">
        <f t="shared" si="260"/>
        <v/>
      </c>
      <c r="G2866" s="12" t="str">
        <f t="shared" si="261"/>
        <v/>
      </c>
    </row>
    <row r="2867" spans="1:7" x14ac:dyDescent="0.25">
      <c r="A2867" s="8" t="str">
        <f t="shared" si="257"/>
        <v/>
      </c>
      <c r="B2867" s="2" t="str">
        <f t="shared" si="258"/>
        <v/>
      </c>
      <c r="C2867" s="2" t="str">
        <f t="shared" si="259"/>
        <v/>
      </c>
      <c r="D2867" s="2" t="str">
        <f>IF(ISNUMBER(A2867),COUNTIF(Calculations!B:B, A2867),"")</f>
        <v/>
      </c>
      <c r="E2867" s="2" t="str">
        <f>IF(ISNUMBER(A2867),COUNTIF(Calculations!A:A, A2867),"")</f>
        <v/>
      </c>
      <c r="F2867" s="12" t="str">
        <f t="shared" si="260"/>
        <v/>
      </c>
      <c r="G2867" s="12" t="str">
        <f t="shared" si="261"/>
        <v/>
      </c>
    </row>
    <row r="2868" spans="1:7" x14ac:dyDescent="0.25">
      <c r="A2868" s="8" t="str">
        <f t="shared" si="257"/>
        <v/>
      </c>
      <c r="B2868" s="2" t="str">
        <f t="shared" si="258"/>
        <v/>
      </c>
      <c r="C2868" s="2" t="str">
        <f t="shared" si="259"/>
        <v/>
      </c>
      <c r="D2868" s="2" t="str">
        <f>IF(ISNUMBER(A2868),COUNTIF(Calculations!B:B, A2868),"")</f>
        <v/>
      </c>
      <c r="E2868" s="2" t="str">
        <f>IF(ISNUMBER(A2868),COUNTIF(Calculations!A:A, A2868),"")</f>
        <v/>
      </c>
      <c r="F2868" s="12" t="str">
        <f t="shared" si="260"/>
        <v/>
      </c>
      <c r="G2868" s="12" t="str">
        <f t="shared" si="261"/>
        <v/>
      </c>
    </row>
    <row r="2869" spans="1:7" x14ac:dyDescent="0.25">
      <c r="A2869" s="8" t="str">
        <f t="shared" si="257"/>
        <v/>
      </c>
      <c r="B2869" s="2" t="str">
        <f t="shared" si="258"/>
        <v/>
      </c>
      <c r="C2869" s="2" t="str">
        <f t="shared" si="259"/>
        <v/>
      </c>
      <c r="D2869" s="2" t="str">
        <f>IF(ISNUMBER(A2869),COUNTIF(Calculations!B:B, A2869),"")</f>
        <v/>
      </c>
      <c r="E2869" s="2" t="str">
        <f>IF(ISNUMBER(A2869),COUNTIF(Calculations!A:A, A2869),"")</f>
        <v/>
      </c>
      <c r="F2869" s="12" t="str">
        <f t="shared" si="260"/>
        <v/>
      </c>
      <c r="G2869" s="12" t="str">
        <f t="shared" si="261"/>
        <v/>
      </c>
    </row>
    <row r="2870" spans="1:7" x14ac:dyDescent="0.25">
      <c r="A2870" s="8" t="str">
        <f t="shared" si="257"/>
        <v/>
      </c>
      <c r="B2870" s="2" t="str">
        <f t="shared" si="258"/>
        <v/>
      </c>
      <c r="C2870" s="2" t="str">
        <f t="shared" si="259"/>
        <v/>
      </c>
      <c r="D2870" s="2" t="str">
        <f>IF(ISNUMBER(A2870),COUNTIF(Calculations!B:B, A2870),"")</f>
        <v/>
      </c>
      <c r="E2870" s="2" t="str">
        <f>IF(ISNUMBER(A2870),COUNTIF(Calculations!A:A, A2870),"")</f>
        <v/>
      </c>
      <c r="F2870" s="12" t="str">
        <f t="shared" si="260"/>
        <v/>
      </c>
      <c r="G2870" s="12" t="str">
        <f t="shared" si="261"/>
        <v/>
      </c>
    </row>
    <row r="2871" spans="1:7" x14ac:dyDescent="0.25">
      <c r="A2871" s="8" t="str">
        <f t="shared" si="257"/>
        <v/>
      </c>
      <c r="B2871" s="2" t="str">
        <f t="shared" si="258"/>
        <v/>
      </c>
      <c r="C2871" s="2" t="str">
        <f t="shared" si="259"/>
        <v/>
      </c>
      <c r="D2871" s="2" t="str">
        <f>IF(ISNUMBER(A2871),COUNTIF(Calculations!B:B, A2871),"")</f>
        <v/>
      </c>
      <c r="E2871" s="2" t="str">
        <f>IF(ISNUMBER(A2871),COUNTIF(Calculations!A:A, A2871),"")</f>
        <v/>
      </c>
      <c r="F2871" s="12" t="str">
        <f t="shared" si="260"/>
        <v/>
      </c>
      <c r="G2871" s="12" t="str">
        <f t="shared" si="261"/>
        <v/>
      </c>
    </row>
    <row r="2872" spans="1:7" x14ac:dyDescent="0.25">
      <c r="A2872" s="8" t="str">
        <f t="shared" si="257"/>
        <v/>
      </c>
      <c r="B2872" s="2" t="str">
        <f t="shared" si="258"/>
        <v/>
      </c>
      <c r="C2872" s="2" t="str">
        <f t="shared" si="259"/>
        <v/>
      </c>
      <c r="D2872" s="2" t="str">
        <f>IF(ISNUMBER(A2872),COUNTIF(Calculations!B:B, A2872),"")</f>
        <v/>
      </c>
      <c r="E2872" s="2" t="str">
        <f>IF(ISNUMBER(A2872),COUNTIF(Calculations!A:A, A2872),"")</f>
        <v/>
      </c>
      <c r="F2872" s="12" t="str">
        <f t="shared" si="260"/>
        <v/>
      </c>
      <c r="G2872" s="12" t="str">
        <f t="shared" si="261"/>
        <v/>
      </c>
    </row>
    <row r="2873" spans="1:7" x14ac:dyDescent="0.25">
      <c r="A2873" s="8" t="str">
        <f t="shared" si="257"/>
        <v/>
      </c>
      <c r="B2873" s="2" t="str">
        <f t="shared" si="258"/>
        <v/>
      </c>
      <c r="C2873" s="2" t="str">
        <f t="shared" si="259"/>
        <v/>
      </c>
      <c r="D2873" s="2" t="str">
        <f>IF(ISNUMBER(A2873),COUNTIF(Calculations!B:B, A2873),"")</f>
        <v/>
      </c>
      <c r="E2873" s="2" t="str">
        <f>IF(ISNUMBER(A2873),COUNTIF(Calculations!A:A, A2873),"")</f>
        <v/>
      </c>
      <c r="F2873" s="12" t="str">
        <f t="shared" si="260"/>
        <v/>
      </c>
      <c r="G2873" s="12" t="str">
        <f t="shared" si="261"/>
        <v/>
      </c>
    </row>
    <row r="2874" spans="1:7" x14ac:dyDescent="0.25">
      <c r="A2874" s="8" t="str">
        <f t="shared" si="257"/>
        <v/>
      </c>
      <c r="B2874" s="2" t="str">
        <f t="shared" si="258"/>
        <v/>
      </c>
      <c r="C2874" s="2" t="str">
        <f t="shared" si="259"/>
        <v/>
      </c>
      <c r="D2874" s="2" t="str">
        <f>IF(ISNUMBER(A2874),COUNTIF(Calculations!B:B, A2874),"")</f>
        <v/>
      </c>
      <c r="E2874" s="2" t="str">
        <f>IF(ISNUMBER(A2874),COUNTIF(Calculations!A:A, A2874),"")</f>
        <v/>
      </c>
      <c r="F2874" s="12" t="str">
        <f t="shared" si="260"/>
        <v/>
      </c>
      <c r="G2874" s="12" t="str">
        <f t="shared" si="261"/>
        <v/>
      </c>
    </row>
    <row r="2875" spans="1:7" x14ac:dyDescent="0.25">
      <c r="A2875" s="8" t="str">
        <f t="shared" si="257"/>
        <v/>
      </c>
      <c r="B2875" s="2" t="str">
        <f t="shared" si="258"/>
        <v/>
      </c>
      <c r="C2875" s="2" t="str">
        <f t="shared" si="259"/>
        <v/>
      </c>
      <c r="D2875" s="2" t="str">
        <f>IF(ISNUMBER(A2875),COUNTIF(Calculations!B:B, A2875),"")</f>
        <v/>
      </c>
      <c r="E2875" s="2" t="str">
        <f>IF(ISNUMBER(A2875),COUNTIF(Calculations!A:A, A2875),"")</f>
        <v/>
      </c>
      <c r="F2875" s="12" t="str">
        <f t="shared" si="260"/>
        <v/>
      </c>
      <c r="G2875" s="12" t="str">
        <f t="shared" si="261"/>
        <v/>
      </c>
    </row>
    <row r="2876" spans="1:7" x14ac:dyDescent="0.25">
      <c r="A2876" s="8" t="str">
        <f t="shared" si="257"/>
        <v/>
      </c>
      <c r="B2876" s="2" t="str">
        <f t="shared" si="258"/>
        <v/>
      </c>
      <c r="C2876" s="2" t="str">
        <f t="shared" si="259"/>
        <v/>
      </c>
      <c r="D2876" s="2" t="str">
        <f>IF(ISNUMBER(A2876),COUNTIF(Calculations!B:B, A2876),"")</f>
        <v/>
      </c>
      <c r="E2876" s="2" t="str">
        <f>IF(ISNUMBER(A2876),COUNTIF(Calculations!A:A, A2876),"")</f>
        <v/>
      </c>
      <c r="F2876" s="12" t="str">
        <f t="shared" si="260"/>
        <v/>
      </c>
      <c r="G2876" s="12" t="str">
        <f t="shared" si="261"/>
        <v/>
      </c>
    </row>
    <row r="2877" spans="1:7" x14ac:dyDescent="0.25">
      <c r="A2877" s="8" t="str">
        <f t="shared" si="257"/>
        <v/>
      </c>
      <c r="B2877" s="2" t="str">
        <f t="shared" si="258"/>
        <v/>
      </c>
      <c r="C2877" s="2" t="str">
        <f t="shared" si="259"/>
        <v/>
      </c>
      <c r="D2877" s="2" t="str">
        <f>IF(ISNUMBER(A2877),COUNTIF(Calculations!B:B, A2877),"")</f>
        <v/>
      </c>
      <c r="E2877" s="2" t="str">
        <f>IF(ISNUMBER(A2877),COUNTIF(Calculations!A:A, A2877),"")</f>
        <v/>
      </c>
      <c r="F2877" s="12" t="str">
        <f t="shared" si="260"/>
        <v/>
      </c>
      <c r="G2877" s="12" t="str">
        <f t="shared" si="261"/>
        <v/>
      </c>
    </row>
    <row r="2878" spans="1:7" x14ac:dyDescent="0.25">
      <c r="A2878" s="8" t="str">
        <f t="shared" si="257"/>
        <v/>
      </c>
      <c r="B2878" s="2" t="str">
        <f t="shared" si="258"/>
        <v/>
      </c>
      <c r="C2878" s="2" t="str">
        <f t="shared" si="259"/>
        <v/>
      </c>
      <c r="D2878" s="2" t="str">
        <f>IF(ISNUMBER(A2878),COUNTIF(Calculations!B:B, A2878),"")</f>
        <v/>
      </c>
      <c r="E2878" s="2" t="str">
        <f>IF(ISNUMBER(A2878),COUNTIF(Calculations!A:A, A2878),"")</f>
        <v/>
      </c>
      <c r="F2878" s="12" t="str">
        <f t="shared" si="260"/>
        <v/>
      </c>
      <c r="G2878" s="12" t="str">
        <f t="shared" si="261"/>
        <v/>
      </c>
    </row>
    <row r="2879" spans="1:7" x14ac:dyDescent="0.25">
      <c r="A2879" s="8" t="str">
        <f t="shared" si="257"/>
        <v/>
      </c>
      <c r="B2879" s="2" t="str">
        <f t="shared" si="258"/>
        <v/>
      </c>
      <c r="C2879" s="2" t="str">
        <f t="shared" si="259"/>
        <v/>
      </c>
      <c r="D2879" s="2" t="str">
        <f>IF(ISNUMBER(A2879),COUNTIF(Calculations!B:B, A2879),"")</f>
        <v/>
      </c>
      <c r="E2879" s="2" t="str">
        <f>IF(ISNUMBER(A2879),COUNTIF(Calculations!A:A, A2879),"")</f>
        <v/>
      </c>
      <c r="F2879" s="12" t="str">
        <f t="shared" si="260"/>
        <v/>
      </c>
      <c r="G2879" s="12" t="str">
        <f t="shared" si="261"/>
        <v/>
      </c>
    </row>
    <row r="2880" spans="1:7" x14ac:dyDescent="0.25">
      <c r="A2880" s="8" t="str">
        <f t="shared" si="257"/>
        <v/>
      </c>
      <c r="B2880" s="2" t="str">
        <f t="shared" si="258"/>
        <v/>
      </c>
      <c r="C2880" s="2" t="str">
        <f t="shared" si="259"/>
        <v/>
      </c>
      <c r="D2880" s="2" t="str">
        <f>IF(ISNUMBER(A2880),COUNTIF(Calculations!B:B, A2880),"")</f>
        <v/>
      </c>
      <c r="E2880" s="2" t="str">
        <f>IF(ISNUMBER(A2880),COUNTIF(Calculations!A:A, A2880),"")</f>
        <v/>
      </c>
      <c r="F2880" s="12" t="str">
        <f t="shared" si="260"/>
        <v/>
      </c>
      <c r="G2880" s="12" t="str">
        <f t="shared" si="261"/>
        <v/>
      </c>
    </row>
    <row r="2881" spans="1:7" x14ac:dyDescent="0.25">
      <c r="A2881" s="8" t="str">
        <f t="shared" si="257"/>
        <v/>
      </c>
      <c r="B2881" s="2" t="str">
        <f t="shared" si="258"/>
        <v/>
      </c>
      <c r="C2881" s="2" t="str">
        <f t="shared" si="259"/>
        <v/>
      </c>
      <c r="D2881" s="2" t="str">
        <f>IF(ISNUMBER(A2881),COUNTIF(Calculations!B:B, A2881),"")</f>
        <v/>
      </c>
      <c r="E2881" s="2" t="str">
        <f>IF(ISNUMBER(A2881),COUNTIF(Calculations!A:A, A2881),"")</f>
        <v/>
      </c>
      <c r="F2881" s="12" t="str">
        <f t="shared" si="260"/>
        <v/>
      </c>
      <c r="G2881" s="12" t="str">
        <f t="shared" si="261"/>
        <v/>
      </c>
    </row>
    <row r="2882" spans="1:7" x14ac:dyDescent="0.25">
      <c r="A2882" s="8" t="str">
        <f t="shared" si="257"/>
        <v/>
      </c>
      <c r="B2882" s="2" t="str">
        <f t="shared" si="258"/>
        <v/>
      </c>
      <c r="C2882" s="2" t="str">
        <f t="shared" si="259"/>
        <v/>
      </c>
      <c r="D2882" s="2" t="str">
        <f>IF(ISNUMBER(A2882),COUNTIF(Calculations!B:B, A2882),"")</f>
        <v/>
      </c>
      <c r="E2882" s="2" t="str">
        <f>IF(ISNUMBER(A2882),COUNTIF(Calculations!A:A, A2882),"")</f>
        <v/>
      </c>
      <c r="F2882" s="12" t="str">
        <f t="shared" si="260"/>
        <v/>
      </c>
      <c r="G2882" s="12" t="str">
        <f t="shared" si="261"/>
        <v/>
      </c>
    </row>
    <row r="2883" spans="1:7" x14ac:dyDescent="0.25">
      <c r="A2883" s="8" t="str">
        <f t="shared" si="257"/>
        <v/>
      </c>
      <c r="B2883" s="2" t="str">
        <f t="shared" si="258"/>
        <v/>
      </c>
      <c r="C2883" s="2" t="str">
        <f t="shared" si="259"/>
        <v/>
      </c>
      <c r="D2883" s="2" t="str">
        <f>IF(ISNUMBER(A2883),COUNTIF(Calculations!B:B, A2883),"")</f>
        <v/>
      </c>
      <c r="E2883" s="2" t="str">
        <f>IF(ISNUMBER(A2883),COUNTIF(Calculations!A:A, A2883),"")</f>
        <v/>
      </c>
      <c r="F2883" s="12" t="str">
        <f t="shared" si="260"/>
        <v/>
      </c>
      <c r="G2883" s="12" t="str">
        <f t="shared" si="261"/>
        <v/>
      </c>
    </row>
    <row r="2884" spans="1:7" x14ac:dyDescent="0.25">
      <c r="A2884" s="8" t="str">
        <f t="shared" si="257"/>
        <v/>
      </c>
      <c r="B2884" s="2" t="str">
        <f t="shared" si="258"/>
        <v/>
      </c>
      <c r="C2884" s="2" t="str">
        <f t="shared" si="259"/>
        <v/>
      </c>
      <c r="D2884" s="2" t="str">
        <f>IF(ISNUMBER(A2884),COUNTIF(Calculations!B:B, A2884),"")</f>
        <v/>
      </c>
      <c r="E2884" s="2" t="str">
        <f>IF(ISNUMBER(A2884),COUNTIF(Calculations!A:A, A2884),"")</f>
        <v/>
      </c>
      <c r="F2884" s="12" t="str">
        <f t="shared" si="260"/>
        <v/>
      </c>
      <c r="G2884" s="12" t="str">
        <f t="shared" si="261"/>
        <v/>
      </c>
    </row>
    <row r="2885" spans="1:7" x14ac:dyDescent="0.25">
      <c r="A2885" s="8" t="str">
        <f t="shared" si="257"/>
        <v/>
      </c>
      <c r="B2885" s="2" t="str">
        <f t="shared" si="258"/>
        <v/>
      </c>
      <c r="C2885" s="2" t="str">
        <f t="shared" si="259"/>
        <v/>
      </c>
      <c r="D2885" s="2" t="str">
        <f>IF(ISNUMBER(A2885),COUNTIF(Calculations!B:B, A2885),"")</f>
        <v/>
      </c>
      <c r="E2885" s="2" t="str">
        <f>IF(ISNUMBER(A2885),COUNTIF(Calculations!A:A, A2885),"")</f>
        <v/>
      </c>
      <c r="F2885" s="12" t="str">
        <f t="shared" si="260"/>
        <v/>
      </c>
      <c r="G2885" s="12" t="str">
        <f t="shared" si="261"/>
        <v/>
      </c>
    </row>
    <row r="2886" spans="1:7" x14ac:dyDescent="0.25">
      <c r="A2886" s="8" t="str">
        <f t="shared" si="257"/>
        <v/>
      </c>
      <c r="B2886" s="2" t="str">
        <f t="shared" si="258"/>
        <v/>
      </c>
      <c r="C2886" s="2" t="str">
        <f t="shared" si="259"/>
        <v/>
      </c>
      <c r="D2886" s="2" t="str">
        <f>IF(ISNUMBER(A2886),COUNTIF(Calculations!B:B, A2886),"")</f>
        <v/>
      </c>
      <c r="E2886" s="2" t="str">
        <f>IF(ISNUMBER(A2886),COUNTIF(Calculations!A:A, A2886),"")</f>
        <v/>
      </c>
      <c r="F2886" s="12" t="str">
        <f t="shared" si="260"/>
        <v/>
      </c>
      <c r="G2886" s="12" t="str">
        <f t="shared" si="261"/>
        <v/>
      </c>
    </row>
    <row r="2887" spans="1:7" x14ac:dyDescent="0.25">
      <c r="A2887" s="8" t="str">
        <f t="shared" si="257"/>
        <v/>
      </c>
      <c r="B2887" s="2" t="str">
        <f t="shared" si="258"/>
        <v/>
      </c>
      <c r="C2887" s="2" t="str">
        <f t="shared" si="259"/>
        <v/>
      </c>
      <c r="D2887" s="2" t="str">
        <f>IF(ISNUMBER(A2887),COUNTIF(Calculations!B:B, A2887),"")</f>
        <v/>
      </c>
      <c r="E2887" s="2" t="str">
        <f>IF(ISNUMBER(A2887),COUNTIF(Calculations!A:A, A2887),"")</f>
        <v/>
      </c>
      <c r="F2887" s="12" t="str">
        <f t="shared" si="260"/>
        <v/>
      </c>
      <c r="G2887" s="12" t="str">
        <f t="shared" si="261"/>
        <v/>
      </c>
    </row>
    <row r="2888" spans="1:7" x14ac:dyDescent="0.25">
      <c r="A2888" s="8" t="str">
        <f t="shared" si="257"/>
        <v/>
      </c>
      <c r="B2888" s="2" t="str">
        <f t="shared" si="258"/>
        <v/>
      </c>
      <c r="C2888" s="2" t="str">
        <f t="shared" si="259"/>
        <v/>
      </c>
      <c r="D2888" s="2" t="str">
        <f>IF(ISNUMBER(A2888),COUNTIF(Calculations!B:B, A2888),"")</f>
        <v/>
      </c>
      <c r="E2888" s="2" t="str">
        <f>IF(ISNUMBER(A2888),COUNTIF(Calculations!A:A, A2888),"")</f>
        <v/>
      </c>
      <c r="F2888" s="12" t="str">
        <f t="shared" si="260"/>
        <v/>
      </c>
      <c r="G2888" s="12" t="str">
        <f t="shared" si="261"/>
        <v/>
      </c>
    </row>
    <row r="2889" spans="1:7" x14ac:dyDescent="0.25">
      <c r="A2889" s="8" t="str">
        <f t="shared" si="257"/>
        <v/>
      </c>
      <c r="B2889" s="2" t="str">
        <f t="shared" si="258"/>
        <v/>
      </c>
      <c r="C2889" s="2" t="str">
        <f t="shared" si="259"/>
        <v/>
      </c>
      <c r="D2889" s="2" t="str">
        <f>IF(ISNUMBER(A2889),COUNTIF(Calculations!B:B, A2889),"")</f>
        <v/>
      </c>
      <c r="E2889" s="2" t="str">
        <f>IF(ISNUMBER(A2889),COUNTIF(Calculations!A:A, A2889),"")</f>
        <v/>
      </c>
      <c r="F2889" s="12" t="str">
        <f t="shared" si="260"/>
        <v/>
      </c>
      <c r="G2889" s="12" t="str">
        <f t="shared" si="261"/>
        <v/>
      </c>
    </row>
    <row r="2890" spans="1:7" x14ac:dyDescent="0.25">
      <c r="A2890" s="8" t="str">
        <f t="shared" si="257"/>
        <v/>
      </c>
      <c r="B2890" s="2" t="str">
        <f t="shared" si="258"/>
        <v/>
      </c>
      <c r="C2890" s="2" t="str">
        <f t="shared" si="259"/>
        <v/>
      </c>
      <c r="D2890" s="2" t="str">
        <f>IF(ISNUMBER(A2890),COUNTIF(Calculations!B:B, A2890),"")</f>
        <v/>
      </c>
      <c r="E2890" s="2" t="str">
        <f>IF(ISNUMBER(A2890),COUNTIF(Calculations!A:A, A2890),"")</f>
        <v/>
      </c>
      <c r="F2890" s="12" t="str">
        <f t="shared" si="260"/>
        <v/>
      </c>
      <c r="G2890" s="12" t="str">
        <f t="shared" si="261"/>
        <v/>
      </c>
    </row>
    <row r="2891" spans="1:7" x14ac:dyDescent="0.25">
      <c r="A2891" s="8" t="str">
        <f t="shared" si="257"/>
        <v/>
      </c>
      <c r="B2891" s="2" t="str">
        <f t="shared" si="258"/>
        <v/>
      </c>
      <c r="C2891" s="2" t="str">
        <f t="shared" si="259"/>
        <v/>
      </c>
      <c r="D2891" s="2" t="str">
        <f>IF(ISNUMBER(A2891),COUNTIF(Calculations!B:B, A2891),"")</f>
        <v/>
      </c>
      <c r="E2891" s="2" t="str">
        <f>IF(ISNUMBER(A2891),COUNTIF(Calculations!A:A, A2891),"")</f>
        <v/>
      </c>
      <c r="F2891" s="12" t="str">
        <f t="shared" si="260"/>
        <v/>
      </c>
      <c r="G2891" s="12" t="str">
        <f t="shared" si="261"/>
        <v/>
      </c>
    </row>
    <row r="2892" spans="1:7" x14ac:dyDescent="0.25">
      <c r="A2892" s="8" t="str">
        <f t="shared" si="257"/>
        <v/>
      </c>
      <c r="B2892" s="2" t="str">
        <f t="shared" si="258"/>
        <v/>
      </c>
      <c r="C2892" s="2" t="str">
        <f t="shared" si="259"/>
        <v/>
      </c>
      <c r="D2892" s="2" t="str">
        <f>IF(ISNUMBER(A2892),COUNTIF(Calculations!B:B, A2892),"")</f>
        <v/>
      </c>
      <c r="E2892" s="2" t="str">
        <f>IF(ISNUMBER(A2892),COUNTIF(Calculations!A:A, A2892),"")</f>
        <v/>
      </c>
      <c r="F2892" s="12" t="str">
        <f t="shared" si="260"/>
        <v/>
      </c>
      <c r="G2892" s="12" t="str">
        <f t="shared" si="261"/>
        <v/>
      </c>
    </row>
    <row r="2893" spans="1:7" x14ac:dyDescent="0.25">
      <c r="A2893" s="8" t="str">
        <f t="shared" si="257"/>
        <v/>
      </c>
      <c r="B2893" s="2" t="str">
        <f t="shared" si="258"/>
        <v/>
      </c>
      <c r="C2893" s="2" t="str">
        <f t="shared" si="259"/>
        <v/>
      </c>
      <c r="D2893" s="2" t="str">
        <f>IF(ISNUMBER(A2893),COUNTIF(Calculations!B:B, A2893),"")</f>
        <v/>
      </c>
      <c r="E2893" s="2" t="str">
        <f>IF(ISNUMBER(A2893),COUNTIF(Calculations!A:A, A2893),"")</f>
        <v/>
      </c>
      <c r="F2893" s="12" t="str">
        <f t="shared" si="260"/>
        <v/>
      </c>
      <c r="G2893" s="12" t="str">
        <f t="shared" si="261"/>
        <v/>
      </c>
    </row>
    <row r="2894" spans="1:7" x14ac:dyDescent="0.25">
      <c r="A2894" s="8" t="str">
        <f t="shared" si="257"/>
        <v/>
      </c>
      <c r="B2894" s="2" t="str">
        <f t="shared" si="258"/>
        <v/>
      </c>
      <c r="C2894" s="2" t="str">
        <f t="shared" si="259"/>
        <v/>
      </c>
      <c r="D2894" s="2" t="str">
        <f>IF(ISNUMBER(A2894),COUNTIF(Calculations!B:B, A2894),"")</f>
        <v/>
      </c>
      <c r="E2894" s="2" t="str">
        <f>IF(ISNUMBER(A2894),COUNTIF(Calculations!A:A, A2894),"")</f>
        <v/>
      </c>
      <c r="F2894" s="12" t="str">
        <f t="shared" si="260"/>
        <v/>
      </c>
      <c r="G2894" s="12" t="str">
        <f t="shared" si="261"/>
        <v/>
      </c>
    </row>
    <row r="2895" spans="1:7" x14ac:dyDescent="0.25">
      <c r="A2895" s="8" t="str">
        <f t="shared" si="257"/>
        <v/>
      </c>
      <c r="B2895" s="2" t="str">
        <f t="shared" si="258"/>
        <v/>
      </c>
      <c r="C2895" s="2" t="str">
        <f t="shared" si="259"/>
        <v/>
      </c>
      <c r="D2895" s="2" t="str">
        <f>IF(ISNUMBER(A2895),COUNTIF(Calculations!B:B, A2895),"")</f>
        <v/>
      </c>
      <c r="E2895" s="2" t="str">
        <f>IF(ISNUMBER(A2895),COUNTIF(Calculations!A:A, A2895),"")</f>
        <v/>
      </c>
      <c r="F2895" s="12" t="str">
        <f t="shared" si="260"/>
        <v/>
      </c>
      <c r="G2895" s="12" t="str">
        <f t="shared" si="261"/>
        <v/>
      </c>
    </row>
    <row r="2896" spans="1:7" x14ac:dyDescent="0.25">
      <c r="A2896" s="8" t="str">
        <f t="shared" si="257"/>
        <v/>
      </c>
      <c r="B2896" s="2" t="str">
        <f t="shared" si="258"/>
        <v/>
      </c>
      <c r="C2896" s="2" t="str">
        <f t="shared" si="259"/>
        <v/>
      </c>
      <c r="D2896" s="2" t="str">
        <f>IF(ISNUMBER(A2896),COUNTIF(Calculations!B:B, A2896),"")</f>
        <v/>
      </c>
      <c r="E2896" s="2" t="str">
        <f>IF(ISNUMBER(A2896),COUNTIF(Calculations!A:A, A2896),"")</f>
        <v/>
      </c>
      <c r="F2896" s="12" t="str">
        <f t="shared" si="260"/>
        <v/>
      </c>
      <c r="G2896" s="12" t="str">
        <f t="shared" si="261"/>
        <v/>
      </c>
    </row>
    <row r="2897" spans="1:7" x14ac:dyDescent="0.25">
      <c r="A2897" s="8" t="str">
        <f t="shared" si="257"/>
        <v/>
      </c>
      <c r="B2897" s="2" t="str">
        <f t="shared" si="258"/>
        <v/>
      </c>
      <c r="C2897" s="2" t="str">
        <f t="shared" si="259"/>
        <v/>
      </c>
      <c r="D2897" s="2" t="str">
        <f>IF(ISNUMBER(A2897),COUNTIF(Calculations!B:B, A2897),"")</f>
        <v/>
      </c>
      <c r="E2897" s="2" t="str">
        <f>IF(ISNUMBER(A2897),COUNTIF(Calculations!A:A, A2897),"")</f>
        <v/>
      </c>
      <c r="F2897" s="12" t="str">
        <f t="shared" si="260"/>
        <v/>
      </c>
      <c r="G2897" s="12" t="str">
        <f t="shared" si="261"/>
        <v/>
      </c>
    </row>
    <row r="2898" spans="1:7" x14ac:dyDescent="0.25">
      <c r="A2898" s="8" t="str">
        <f t="shared" si="257"/>
        <v/>
      </c>
      <c r="B2898" s="2" t="str">
        <f t="shared" si="258"/>
        <v/>
      </c>
      <c r="C2898" s="2" t="str">
        <f t="shared" si="259"/>
        <v/>
      </c>
      <c r="D2898" s="2" t="str">
        <f>IF(ISNUMBER(A2898),COUNTIF(Calculations!B:B, A2898),"")</f>
        <v/>
      </c>
      <c r="E2898" s="2" t="str">
        <f>IF(ISNUMBER(A2898),COUNTIF(Calculations!A:A, A2898),"")</f>
        <v/>
      </c>
      <c r="F2898" s="12" t="str">
        <f t="shared" si="260"/>
        <v/>
      </c>
      <c r="G2898" s="12" t="str">
        <f t="shared" si="261"/>
        <v/>
      </c>
    </row>
    <row r="2899" spans="1:7" x14ac:dyDescent="0.25">
      <c r="A2899" s="8" t="str">
        <f t="shared" si="257"/>
        <v/>
      </c>
      <c r="B2899" s="2" t="str">
        <f t="shared" si="258"/>
        <v/>
      </c>
      <c r="C2899" s="2" t="str">
        <f t="shared" si="259"/>
        <v/>
      </c>
      <c r="D2899" s="2" t="str">
        <f>IF(ISNUMBER(A2899),COUNTIF(Calculations!B:B, A2899),"")</f>
        <v/>
      </c>
      <c r="E2899" s="2" t="str">
        <f>IF(ISNUMBER(A2899),COUNTIF(Calculations!A:A, A2899),"")</f>
        <v/>
      </c>
      <c r="F2899" s="12" t="str">
        <f t="shared" si="260"/>
        <v/>
      </c>
      <c r="G2899" s="12" t="str">
        <f t="shared" si="261"/>
        <v/>
      </c>
    </row>
    <row r="2900" spans="1:7" x14ac:dyDescent="0.25">
      <c r="A2900" s="8" t="str">
        <f t="shared" si="257"/>
        <v/>
      </c>
      <c r="B2900" s="2" t="str">
        <f t="shared" si="258"/>
        <v/>
      </c>
      <c r="C2900" s="2" t="str">
        <f t="shared" si="259"/>
        <v/>
      </c>
      <c r="D2900" s="2" t="str">
        <f>IF(ISNUMBER(A2900),COUNTIF(Calculations!B:B, A2900),"")</f>
        <v/>
      </c>
      <c r="E2900" s="2" t="str">
        <f>IF(ISNUMBER(A2900),COUNTIF(Calculations!A:A, A2900),"")</f>
        <v/>
      </c>
      <c r="F2900" s="12" t="str">
        <f t="shared" si="260"/>
        <v/>
      </c>
      <c r="G2900" s="12" t="str">
        <f t="shared" si="261"/>
        <v/>
      </c>
    </row>
    <row r="2901" spans="1:7" x14ac:dyDescent="0.25">
      <c r="A2901" s="8" t="str">
        <f t="shared" si="257"/>
        <v/>
      </c>
      <c r="B2901" s="2" t="str">
        <f t="shared" si="258"/>
        <v/>
      </c>
      <c r="C2901" s="2" t="str">
        <f t="shared" si="259"/>
        <v/>
      </c>
      <c r="D2901" s="2" t="str">
        <f>IF(ISNUMBER(A2901),COUNTIF(Calculations!B:B, A2901),"")</f>
        <v/>
      </c>
      <c r="E2901" s="2" t="str">
        <f>IF(ISNUMBER(A2901),COUNTIF(Calculations!A:A, A2901),"")</f>
        <v/>
      </c>
      <c r="F2901" s="12" t="str">
        <f t="shared" si="260"/>
        <v/>
      </c>
      <c r="G2901" s="12" t="str">
        <f t="shared" si="261"/>
        <v/>
      </c>
    </row>
    <row r="2902" spans="1:7" x14ac:dyDescent="0.25">
      <c r="A2902" s="8" t="str">
        <f t="shared" si="257"/>
        <v/>
      </c>
      <c r="B2902" s="2" t="str">
        <f t="shared" si="258"/>
        <v/>
      </c>
      <c r="C2902" s="2" t="str">
        <f t="shared" si="259"/>
        <v/>
      </c>
      <c r="D2902" s="2" t="str">
        <f>IF(ISNUMBER(A2902),COUNTIF(Calculations!B:B, A2902),"")</f>
        <v/>
      </c>
      <c r="E2902" s="2" t="str">
        <f>IF(ISNUMBER(A2902),COUNTIF(Calculations!A:A, A2902),"")</f>
        <v/>
      </c>
      <c r="F2902" s="12" t="str">
        <f t="shared" si="260"/>
        <v/>
      </c>
      <c r="G2902" s="12" t="str">
        <f t="shared" si="261"/>
        <v/>
      </c>
    </row>
    <row r="2903" spans="1:7" x14ac:dyDescent="0.25">
      <c r="A2903" s="8" t="str">
        <f t="shared" si="257"/>
        <v/>
      </c>
      <c r="B2903" s="2" t="str">
        <f t="shared" si="258"/>
        <v/>
      </c>
      <c r="C2903" s="2" t="str">
        <f t="shared" si="259"/>
        <v/>
      </c>
      <c r="D2903" s="2" t="str">
        <f>IF(ISNUMBER(A2903),COUNTIF(Calculations!B:B, A2903),"")</f>
        <v/>
      </c>
      <c r="E2903" s="2" t="str">
        <f>IF(ISNUMBER(A2903),COUNTIF(Calculations!A:A, A2903),"")</f>
        <v/>
      </c>
      <c r="F2903" s="12" t="str">
        <f t="shared" si="260"/>
        <v/>
      </c>
      <c r="G2903" s="12" t="str">
        <f t="shared" si="261"/>
        <v/>
      </c>
    </row>
    <row r="2904" spans="1:7" x14ac:dyDescent="0.25">
      <c r="A2904" s="8" t="str">
        <f t="shared" si="257"/>
        <v/>
      </c>
      <c r="B2904" s="2" t="str">
        <f t="shared" si="258"/>
        <v/>
      </c>
      <c r="C2904" s="2" t="str">
        <f t="shared" si="259"/>
        <v/>
      </c>
      <c r="D2904" s="2" t="str">
        <f>IF(ISNUMBER(A2904),COUNTIF(Calculations!B:B, A2904),"")</f>
        <v/>
      </c>
      <c r="E2904" s="2" t="str">
        <f>IF(ISNUMBER(A2904),COUNTIF(Calculations!A:A, A2904),"")</f>
        <v/>
      </c>
      <c r="F2904" s="12" t="str">
        <f t="shared" si="260"/>
        <v/>
      </c>
      <c r="G2904" s="12" t="str">
        <f t="shared" si="261"/>
        <v/>
      </c>
    </row>
    <row r="2905" spans="1:7" x14ac:dyDescent="0.25">
      <c r="A2905" s="8" t="str">
        <f t="shared" si="257"/>
        <v/>
      </c>
      <c r="B2905" s="2" t="str">
        <f t="shared" si="258"/>
        <v/>
      </c>
      <c r="C2905" s="2" t="str">
        <f t="shared" si="259"/>
        <v/>
      </c>
      <c r="D2905" s="2" t="str">
        <f>IF(ISNUMBER(A2905),COUNTIF(Calculations!B:B, A2905),"")</f>
        <v/>
      </c>
      <c r="E2905" s="2" t="str">
        <f>IF(ISNUMBER(A2905),COUNTIF(Calculations!A:A, A2905),"")</f>
        <v/>
      </c>
      <c r="F2905" s="12" t="str">
        <f t="shared" si="260"/>
        <v/>
      </c>
      <c r="G2905" s="12" t="str">
        <f t="shared" si="261"/>
        <v/>
      </c>
    </row>
    <row r="2906" spans="1:7" x14ac:dyDescent="0.25">
      <c r="A2906" s="8" t="str">
        <f t="shared" si="257"/>
        <v/>
      </c>
      <c r="B2906" s="2" t="str">
        <f t="shared" si="258"/>
        <v/>
      </c>
      <c r="C2906" s="2" t="str">
        <f t="shared" si="259"/>
        <v/>
      </c>
      <c r="D2906" s="2" t="str">
        <f>IF(ISNUMBER(A2906),COUNTIF(Calculations!B:B, A2906),"")</f>
        <v/>
      </c>
      <c r="E2906" s="2" t="str">
        <f>IF(ISNUMBER(A2906),COUNTIF(Calculations!A:A, A2906),"")</f>
        <v/>
      </c>
      <c r="F2906" s="12" t="str">
        <f t="shared" si="260"/>
        <v/>
      </c>
      <c r="G2906" s="12" t="str">
        <f t="shared" si="261"/>
        <v/>
      </c>
    </row>
    <row r="2907" spans="1:7" x14ac:dyDescent="0.25">
      <c r="A2907" s="8" t="str">
        <f t="shared" si="257"/>
        <v/>
      </c>
      <c r="B2907" s="2" t="str">
        <f t="shared" si="258"/>
        <v/>
      </c>
      <c r="C2907" s="2" t="str">
        <f t="shared" si="259"/>
        <v/>
      </c>
      <c r="D2907" s="2" t="str">
        <f>IF(ISNUMBER(A2907),COUNTIF(Calculations!B:B, A2907),"")</f>
        <v/>
      </c>
      <c r="E2907" s="2" t="str">
        <f>IF(ISNUMBER(A2907),COUNTIF(Calculations!A:A, A2907),"")</f>
        <v/>
      </c>
      <c r="F2907" s="12" t="str">
        <f t="shared" si="260"/>
        <v/>
      </c>
      <c r="G2907" s="12" t="str">
        <f t="shared" si="261"/>
        <v/>
      </c>
    </row>
    <row r="2908" spans="1:7" x14ac:dyDescent="0.25">
      <c r="A2908" s="8" t="str">
        <f t="shared" si="257"/>
        <v/>
      </c>
      <c r="B2908" s="2" t="str">
        <f t="shared" si="258"/>
        <v/>
      </c>
      <c r="C2908" s="2" t="str">
        <f t="shared" si="259"/>
        <v/>
      </c>
      <c r="D2908" s="2" t="str">
        <f>IF(ISNUMBER(A2908),COUNTIF(Calculations!B:B, A2908),"")</f>
        <v/>
      </c>
      <c r="E2908" s="2" t="str">
        <f>IF(ISNUMBER(A2908),COUNTIF(Calculations!A:A, A2908),"")</f>
        <v/>
      </c>
      <c r="F2908" s="12" t="str">
        <f t="shared" si="260"/>
        <v/>
      </c>
      <c r="G2908" s="12" t="str">
        <f t="shared" si="261"/>
        <v/>
      </c>
    </row>
    <row r="2909" spans="1:7" x14ac:dyDescent="0.25">
      <c r="A2909" s="8" t="str">
        <f t="shared" si="257"/>
        <v/>
      </c>
      <c r="B2909" s="2" t="str">
        <f t="shared" si="258"/>
        <v/>
      </c>
      <c r="C2909" s="2" t="str">
        <f t="shared" si="259"/>
        <v/>
      </c>
      <c r="D2909" s="2" t="str">
        <f>IF(ISNUMBER(A2909),COUNTIF(Calculations!B:B, A2909),"")</f>
        <v/>
      </c>
      <c r="E2909" s="2" t="str">
        <f>IF(ISNUMBER(A2909),COUNTIF(Calculations!A:A, A2909),"")</f>
        <v/>
      </c>
      <c r="F2909" s="12" t="str">
        <f t="shared" si="260"/>
        <v/>
      </c>
      <c r="G2909" s="12" t="str">
        <f t="shared" si="261"/>
        <v/>
      </c>
    </row>
    <row r="2910" spans="1:7" x14ac:dyDescent="0.25">
      <c r="A2910" s="8" t="str">
        <f t="shared" si="257"/>
        <v/>
      </c>
      <c r="B2910" s="2" t="str">
        <f t="shared" si="258"/>
        <v/>
      </c>
      <c r="C2910" s="2" t="str">
        <f t="shared" si="259"/>
        <v/>
      </c>
      <c r="D2910" s="2" t="str">
        <f>IF(ISNUMBER(A2910),COUNTIF(Calculations!B:B, A2910),"")</f>
        <v/>
      </c>
      <c r="E2910" s="2" t="str">
        <f>IF(ISNUMBER(A2910),COUNTIF(Calculations!A:A, A2910),"")</f>
        <v/>
      </c>
      <c r="F2910" s="12" t="str">
        <f t="shared" si="260"/>
        <v/>
      </c>
      <c r="G2910" s="12" t="str">
        <f t="shared" si="261"/>
        <v/>
      </c>
    </row>
    <row r="2911" spans="1:7" x14ac:dyDescent="0.25">
      <c r="A2911" s="8" t="str">
        <f t="shared" si="257"/>
        <v/>
      </c>
      <c r="B2911" s="2" t="str">
        <f t="shared" si="258"/>
        <v/>
      </c>
      <c r="C2911" s="2" t="str">
        <f t="shared" si="259"/>
        <v/>
      </c>
      <c r="D2911" s="2" t="str">
        <f>IF(ISNUMBER(A2911),COUNTIF(Calculations!B:B, A2911),"")</f>
        <v/>
      </c>
      <c r="E2911" s="2" t="str">
        <f>IF(ISNUMBER(A2911),COUNTIF(Calculations!A:A, A2911),"")</f>
        <v/>
      </c>
      <c r="F2911" s="12" t="str">
        <f t="shared" si="260"/>
        <v/>
      </c>
      <c r="G2911" s="12" t="str">
        <f t="shared" si="261"/>
        <v/>
      </c>
    </row>
    <row r="2912" spans="1:7" x14ac:dyDescent="0.25">
      <c r="A2912" s="8" t="str">
        <f t="shared" si="257"/>
        <v/>
      </c>
      <c r="B2912" s="2" t="str">
        <f t="shared" si="258"/>
        <v/>
      </c>
      <c r="C2912" s="2" t="str">
        <f t="shared" si="259"/>
        <v/>
      </c>
      <c r="D2912" s="2" t="str">
        <f>IF(ISNUMBER(A2912),COUNTIF(Calculations!B:B, A2912),"")</f>
        <v/>
      </c>
      <c r="E2912" s="2" t="str">
        <f>IF(ISNUMBER(A2912),COUNTIF(Calculations!A:A, A2912),"")</f>
        <v/>
      </c>
      <c r="F2912" s="12" t="str">
        <f t="shared" si="260"/>
        <v/>
      </c>
      <c r="G2912" s="12" t="str">
        <f t="shared" si="261"/>
        <v/>
      </c>
    </row>
    <row r="2913" spans="1:7" x14ac:dyDescent="0.25">
      <c r="A2913" s="8" t="str">
        <f t="shared" si="257"/>
        <v/>
      </c>
      <c r="B2913" s="2" t="str">
        <f t="shared" si="258"/>
        <v/>
      </c>
      <c r="C2913" s="2" t="str">
        <f t="shared" si="259"/>
        <v/>
      </c>
      <c r="D2913" s="2" t="str">
        <f>IF(ISNUMBER(A2913),COUNTIF(Calculations!B:B, A2913),"")</f>
        <v/>
      </c>
      <c r="E2913" s="2" t="str">
        <f>IF(ISNUMBER(A2913),COUNTIF(Calculations!A:A, A2913),"")</f>
        <v/>
      </c>
      <c r="F2913" s="12" t="str">
        <f t="shared" si="260"/>
        <v/>
      </c>
      <c r="G2913" s="12" t="str">
        <f t="shared" si="261"/>
        <v/>
      </c>
    </row>
    <row r="2914" spans="1:7" x14ac:dyDescent="0.25">
      <c r="A2914" s="8" t="str">
        <f t="shared" si="257"/>
        <v/>
      </c>
      <c r="B2914" s="2" t="str">
        <f t="shared" si="258"/>
        <v/>
      </c>
      <c r="C2914" s="2" t="str">
        <f t="shared" si="259"/>
        <v/>
      </c>
      <c r="D2914" s="2" t="str">
        <f>IF(ISNUMBER(A2914),COUNTIF(Calculations!B:B, A2914),"")</f>
        <v/>
      </c>
      <c r="E2914" s="2" t="str">
        <f>IF(ISNUMBER(A2914),COUNTIF(Calculations!A:A, A2914),"")</f>
        <v/>
      </c>
      <c r="F2914" s="12" t="str">
        <f t="shared" si="260"/>
        <v/>
      </c>
      <c r="G2914" s="12" t="str">
        <f t="shared" si="261"/>
        <v/>
      </c>
    </row>
    <row r="2915" spans="1:7" x14ac:dyDescent="0.25">
      <c r="A2915" s="8" t="str">
        <f t="shared" si="257"/>
        <v/>
      </c>
      <c r="B2915" s="2" t="str">
        <f t="shared" si="258"/>
        <v/>
      </c>
      <c r="C2915" s="2" t="str">
        <f t="shared" si="259"/>
        <v/>
      </c>
      <c r="D2915" s="2" t="str">
        <f>IF(ISNUMBER(A2915),COUNTIF(Calculations!B:B, A2915),"")</f>
        <v/>
      </c>
      <c r="E2915" s="2" t="str">
        <f>IF(ISNUMBER(A2915),COUNTIF(Calculations!A:A, A2915),"")</f>
        <v/>
      </c>
      <c r="F2915" s="12" t="str">
        <f t="shared" si="260"/>
        <v/>
      </c>
      <c r="G2915" s="12" t="str">
        <f t="shared" si="261"/>
        <v/>
      </c>
    </row>
    <row r="2916" spans="1:7" x14ac:dyDescent="0.25">
      <c r="A2916" s="8" t="str">
        <f t="shared" ref="A2916:A2979" si="262">IF(ISNUMBER(A2915),IF(A2915+1&lt;=MAX(IndirectStartDates,IndirectCompletedDates),A2915+1,""),"")</f>
        <v/>
      </c>
      <c r="B2916" s="2" t="str">
        <f t="shared" ref="B2916:B2979" si="263">IF(ISNUMBER(A2916),YEAR(A2916)&amp;"-"&amp;TEXT(WEEKNUM(A2916),"00"),"")</f>
        <v/>
      </c>
      <c r="C2916" s="2" t="str">
        <f t="shared" ref="C2916:C2979" si="264">IF(ISNUMBER(A2916),COUNTIFS(IndirectStartDates,"&lt;="&amp;A2916,IndirectCompletedDates,"&gt;"&amp;A2916) + COUNTIFS(IndirectStartDates,"&lt;="&amp;A2916,IndirectCompletedDates,""),"")</f>
        <v/>
      </c>
      <c r="D2916" s="2" t="str">
        <f>IF(ISNUMBER(A2916),COUNTIF(Calculations!B:B, A2916),"")</f>
        <v/>
      </c>
      <c r="E2916" s="2" t="str">
        <f>IF(ISNUMBER(A2916),COUNTIF(Calculations!A:A, A2916),"")</f>
        <v/>
      </c>
      <c r="F2916" s="12" t="str">
        <f t="shared" ref="F2916:F2979" si="265">IF(ISNUMBER(A2916),F2915 + D2916,"")</f>
        <v/>
      </c>
      <c r="G2916" s="12" t="str">
        <f t="shared" ref="G2916:G2979" si="266">IF(ISNUMBER(A2916),G2915 + E2916,"")</f>
        <v/>
      </c>
    </row>
    <row r="2917" spans="1:7" x14ac:dyDescent="0.25">
      <c r="A2917" s="8" t="str">
        <f t="shared" si="262"/>
        <v/>
      </c>
      <c r="B2917" s="2" t="str">
        <f t="shared" si="263"/>
        <v/>
      </c>
      <c r="C2917" s="2" t="str">
        <f t="shared" si="264"/>
        <v/>
      </c>
      <c r="D2917" s="2" t="str">
        <f>IF(ISNUMBER(A2917),COUNTIF(Calculations!B:B, A2917),"")</f>
        <v/>
      </c>
      <c r="E2917" s="2" t="str">
        <f>IF(ISNUMBER(A2917),COUNTIF(Calculations!A:A, A2917),"")</f>
        <v/>
      </c>
      <c r="F2917" s="12" t="str">
        <f t="shared" si="265"/>
        <v/>
      </c>
      <c r="G2917" s="12" t="str">
        <f t="shared" si="266"/>
        <v/>
      </c>
    </row>
    <row r="2918" spans="1:7" x14ac:dyDescent="0.25">
      <c r="A2918" s="8" t="str">
        <f t="shared" si="262"/>
        <v/>
      </c>
      <c r="B2918" s="2" t="str">
        <f t="shared" si="263"/>
        <v/>
      </c>
      <c r="C2918" s="2" t="str">
        <f t="shared" si="264"/>
        <v/>
      </c>
      <c r="D2918" s="2" t="str">
        <f>IF(ISNUMBER(A2918),COUNTIF(Calculations!B:B, A2918),"")</f>
        <v/>
      </c>
      <c r="E2918" s="2" t="str">
        <f>IF(ISNUMBER(A2918),COUNTIF(Calculations!A:A, A2918),"")</f>
        <v/>
      </c>
      <c r="F2918" s="12" t="str">
        <f t="shared" si="265"/>
        <v/>
      </c>
      <c r="G2918" s="12" t="str">
        <f t="shared" si="266"/>
        <v/>
      </c>
    </row>
    <row r="2919" spans="1:7" x14ac:dyDescent="0.25">
      <c r="A2919" s="8" t="str">
        <f t="shared" si="262"/>
        <v/>
      </c>
      <c r="B2919" s="2" t="str">
        <f t="shared" si="263"/>
        <v/>
      </c>
      <c r="C2919" s="2" t="str">
        <f t="shared" si="264"/>
        <v/>
      </c>
      <c r="D2919" s="2" t="str">
        <f>IF(ISNUMBER(A2919),COUNTIF(Calculations!B:B, A2919),"")</f>
        <v/>
      </c>
      <c r="E2919" s="2" t="str">
        <f>IF(ISNUMBER(A2919),COUNTIF(Calculations!A:A, A2919),"")</f>
        <v/>
      </c>
      <c r="F2919" s="12" t="str">
        <f t="shared" si="265"/>
        <v/>
      </c>
      <c r="G2919" s="12" t="str">
        <f t="shared" si="266"/>
        <v/>
      </c>
    </row>
    <row r="2920" spans="1:7" x14ac:dyDescent="0.25">
      <c r="A2920" s="8" t="str">
        <f t="shared" si="262"/>
        <v/>
      </c>
      <c r="B2920" s="2" t="str">
        <f t="shared" si="263"/>
        <v/>
      </c>
      <c r="C2920" s="2" t="str">
        <f t="shared" si="264"/>
        <v/>
      </c>
      <c r="D2920" s="2" t="str">
        <f>IF(ISNUMBER(A2920),COUNTIF(Calculations!B:B, A2920),"")</f>
        <v/>
      </c>
      <c r="E2920" s="2" t="str">
        <f>IF(ISNUMBER(A2920),COUNTIF(Calculations!A:A, A2920),"")</f>
        <v/>
      </c>
      <c r="F2920" s="12" t="str">
        <f t="shared" si="265"/>
        <v/>
      </c>
      <c r="G2920" s="12" t="str">
        <f t="shared" si="266"/>
        <v/>
      </c>
    </row>
    <row r="2921" spans="1:7" x14ac:dyDescent="0.25">
      <c r="A2921" s="8" t="str">
        <f t="shared" si="262"/>
        <v/>
      </c>
      <c r="B2921" s="2" t="str">
        <f t="shared" si="263"/>
        <v/>
      </c>
      <c r="C2921" s="2" t="str">
        <f t="shared" si="264"/>
        <v/>
      </c>
      <c r="D2921" s="2" t="str">
        <f>IF(ISNUMBER(A2921),COUNTIF(Calculations!B:B, A2921),"")</f>
        <v/>
      </c>
      <c r="E2921" s="2" t="str">
        <f>IF(ISNUMBER(A2921),COUNTIF(Calculations!A:A, A2921),"")</f>
        <v/>
      </c>
      <c r="F2921" s="12" t="str">
        <f t="shared" si="265"/>
        <v/>
      </c>
      <c r="G2921" s="12" t="str">
        <f t="shared" si="266"/>
        <v/>
      </c>
    </row>
    <row r="2922" spans="1:7" x14ac:dyDescent="0.25">
      <c r="A2922" s="8" t="str">
        <f t="shared" si="262"/>
        <v/>
      </c>
      <c r="B2922" s="2" t="str">
        <f t="shared" si="263"/>
        <v/>
      </c>
      <c r="C2922" s="2" t="str">
        <f t="shared" si="264"/>
        <v/>
      </c>
      <c r="D2922" s="2" t="str">
        <f>IF(ISNUMBER(A2922),COUNTIF(Calculations!B:B, A2922),"")</f>
        <v/>
      </c>
      <c r="E2922" s="2" t="str">
        <f>IF(ISNUMBER(A2922),COUNTIF(Calculations!A:A, A2922),"")</f>
        <v/>
      </c>
      <c r="F2922" s="12" t="str">
        <f t="shared" si="265"/>
        <v/>
      </c>
      <c r="G2922" s="12" t="str">
        <f t="shared" si="266"/>
        <v/>
      </c>
    </row>
    <row r="2923" spans="1:7" x14ac:dyDescent="0.25">
      <c r="A2923" s="8" t="str">
        <f t="shared" si="262"/>
        <v/>
      </c>
      <c r="B2923" s="2" t="str">
        <f t="shared" si="263"/>
        <v/>
      </c>
      <c r="C2923" s="2" t="str">
        <f t="shared" si="264"/>
        <v/>
      </c>
      <c r="D2923" s="2" t="str">
        <f>IF(ISNUMBER(A2923),COUNTIF(Calculations!B:B, A2923),"")</f>
        <v/>
      </c>
      <c r="E2923" s="2" t="str">
        <f>IF(ISNUMBER(A2923),COUNTIF(Calculations!A:A, A2923),"")</f>
        <v/>
      </c>
      <c r="F2923" s="12" t="str">
        <f t="shared" si="265"/>
        <v/>
      </c>
      <c r="G2923" s="12" t="str">
        <f t="shared" si="266"/>
        <v/>
      </c>
    </row>
    <row r="2924" spans="1:7" x14ac:dyDescent="0.25">
      <c r="A2924" s="8" t="str">
        <f t="shared" si="262"/>
        <v/>
      </c>
      <c r="B2924" s="2" t="str">
        <f t="shared" si="263"/>
        <v/>
      </c>
      <c r="C2924" s="2" t="str">
        <f t="shared" si="264"/>
        <v/>
      </c>
      <c r="D2924" s="2" t="str">
        <f>IF(ISNUMBER(A2924),COUNTIF(Calculations!B:B, A2924),"")</f>
        <v/>
      </c>
      <c r="E2924" s="2" t="str">
        <f>IF(ISNUMBER(A2924),COUNTIF(Calculations!A:A, A2924),"")</f>
        <v/>
      </c>
      <c r="F2924" s="12" t="str">
        <f t="shared" si="265"/>
        <v/>
      </c>
      <c r="G2924" s="12" t="str">
        <f t="shared" si="266"/>
        <v/>
      </c>
    </row>
    <row r="2925" spans="1:7" x14ac:dyDescent="0.25">
      <c r="A2925" s="8" t="str">
        <f t="shared" si="262"/>
        <v/>
      </c>
      <c r="B2925" s="2" t="str">
        <f t="shared" si="263"/>
        <v/>
      </c>
      <c r="C2925" s="2" t="str">
        <f t="shared" si="264"/>
        <v/>
      </c>
      <c r="D2925" s="2" t="str">
        <f>IF(ISNUMBER(A2925),COUNTIF(Calculations!B:B, A2925),"")</f>
        <v/>
      </c>
      <c r="E2925" s="2" t="str">
        <f>IF(ISNUMBER(A2925),COUNTIF(Calculations!A:A, A2925),"")</f>
        <v/>
      </c>
      <c r="F2925" s="12" t="str">
        <f t="shared" si="265"/>
        <v/>
      </c>
      <c r="G2925" s="12" t="str">
        <f t="shared" si="266"/>
        <v/>
      </c>
    </row>
    <row r="2926" spans="1:7" x14ac:dyDescent="0.25">
      <c r="A2926" s="8" t="str">
        <f t="shared" si="262"/>
        <v/>
      </c>
      <c r="B2926" s="2" t="str">
        <f t="shared" si="263"/>
        <v/>
      </c>
      <c r="C2926" s="2" t="str">
        <f t="shared" si="264"/>
        <v/>
      </c>
      <c r="D2926" s="2" t="str">
        <f>IF(ISNUMBER(A2926),COUNTIF(Calculations!B:B, A2926),"")</f>
        <v/>
      </c>
      <c r="E2926" s="2" t="str">
        <f>IF(ISNUMBER(A2926),COUNTIF(Calculations!A:A, A2926),"")</f>
        <v/>
      </c>
      <c r="F2926" s="12" t="str">
        <f t="shared" si="265"/>
        <v/>
      </c>
      <c r="G2926" s="12" t="str">
        <f t="shared" si="266"/>
        <v/>
      </c>
    </row>
    <row r="2927" spans="1:7" x14ac:dyDescent="0.25">
      <c r="A2927" s="8" t="str">
        <f t="shared" si="262"/>
        <v/>
      </c>
      <c r="B2927" s="2" t="str">
        <f t="shared" si="263"/>
        <v/>
      </c>
      <c r="C2927" s="2" t="str">
        <f t="shared" si="264"/>
        <v/>
      </c>
      <c r="D2927" s="2" t="str">
        <f>IF(ISNUMBER(A2927),COUNTIF(Calculations!B:B, A2927),"")</f>
        <v/>
      </c>
      <c r="E2927" s="2" t="str">
        <f>IF(ISNUMBER(A2927),COUNTIF(Calculations!A:A, A2927),"")</f>
        <v/>
      </c>
      <c r="F2927" s="12" t="str">
        <f t="shared" si="265"/>
        <v/>
      </c>
      <c r="G2927" s="12" t="str">
        <f t="shared" si="266"/>
        <v/>
      </c>
    </row>
    <row r="2928" spans="1:7" x14ac:dyDescent="0.25">
      <c r="A2928" s="8" t="str">
        <f t="shared" si="262"/>
        <v/>
      </c>
      <c r="B2928" s="2" t="str">
        <f t="shared" si="263"/>
        <v/>
      </c>
      <c r="C2928" s="2" t="str">
        <f t="shared" si="264"/>
        <v/>
      </c>
      <c r="D2928" s="2" t="str">
        <f>IF(ISNUMBER(A2928),COUNTIF(Calculations!B:B, A2928),"")</f>
        <v/>
      </c>
      <c r="E2928" s="2" t="str">
        <f>IF(ISNUMBER(A2928),COUNTIF(Calculations!A:A, A2928),"")</f>
        <v/>
      </c>
      <c r="F2928" s="12" t="str">
        <f t="shared" si="265"/>
        <v/>
      </c>
      <c r="G2928" s="12" t="str">
        <f t="shared" si="266"/>
        <v/>
      </c>
    </row>
    <row r="2929" spans="1:7" x14ac:dyDescent="0.25">
      <c r="A2929" s="8" t="str">
        <f t="shared" si="262"/>
        <v/>
      </c>
      <c r="B2929" s="2" t="str">
        <f t="shared" si="263"/>
        <v/>
      </c>
      <c r="C2929" s="2" t="str">
        <f t="shared" si="264"/>
        <v/>
      </c>
      <c r="D2929" s="2" t="str">
        <f>IF(ISNUMBER(A2929),COUNTIF(Calculations!B:B, A2929),"")</f>
        <v/>
      </c>
      <c r="E2929" s="2" t="str">
        <f>IF(ISNUMBER(A2929),COUNTIF(Calculations!A:A, A2929),"")</f>
        <v/>
      </c>
      <c r="F2929" s="12" t="str">
        <f t="shared" si="265"/>
        <v/>
      </c>
      <c r="G2929" s="12" t="str">
        <f t="shared" si="266"/>
        <v/>
      </c>
    </row>
    <row r="2930" spans="1:7" x14ac:dyDescent="0.25">
      <c r="A2930" s="8" t="str">
        <f t="shared" si="262"/>
        <v/>
      </c>
      <c r="B2930" s="2" t="str">
        <f t="shared" si="263"/>
        <v/>
      </c>
      <c r="C2930" s="2" t="str">
        <f t="shared" si="264"/>
        <v/>
      </c>
      <c r="D2930" s="2" t="str">
        <f>IF(ISNUMBER(A2930),COUNTIF(Calculations!B:B, A2930),"")</f>
        <v/>
      </c>
      <c r="E2930" s="2" t="str">
        <f>IF(ISNUMBER(A2930),COUNTIF(Calculations!A:A, A2930),"")</f>
        <v/>
      </c>
      <c r="F2930" s="12" t="str">
        <f t="shared" si="265"/>
        <v/>
      </c>
      <c r="G2930" s="12" t="str">
        <f t="shared" si="266"/>
        <v/>
      </c>
    </row>
    <row r="2931" spans="1:7" x14ac:dyDescent="0.25">
      <c r="A2931" s="8" t="str">
        <f t="shared" si="262"/>
        <v/>
      </c>
      <c r="B2931" s="2" t="str">
        <f t="shared" si="263"/>
        <v/>
      </c>
      <c r="C2931" s="2" t="str">
        <f t="shared" si="264"/>
        <v/>
      </c>
      <c r="D2931" s="2" t="str">
        <f>IF(ISNUMBER(A2931),COUNTIF(Calculations!B:B, A2931),"")</f>
        <v/>
      </c>
      <c r="E2931" s="2" t="str">
        <f>IF(ISNUMBER(A2931),COUNTIF(Calculations!A:A, A2931),"")</f>
        <v/>
      </c>
      <c r="F2931" s="12" t="str">
        <f t="shared" si="265"/>
        <v/>
      </c>
      <c r="G2931" s="12" t="str">
        <f t="shared" si="266"/>
        <v/>
      </c>
    </row>
    <row r="2932" spans="1:7" x14ac:dyDescent="0.25">
      <c r="A2932" s="8" t="str">
        <f t="shared" si="262"/>
        <v/>
      </c>
      <c r="B2932" s="2" t="str">
        <f t="shared" si="263"/>
        <v/>
      </c>
      <c r="C2932" s="2" t="str">
        <f t="shared" si="264"/>
        <v/>
      </c>
      <c r="D2932" s="2" t="str">
        <f>IF(ISNUMBER(A2932),COUNTIF(Calculations!B:B, A2932),"")</f>
        <v/>
      </c>
      <c r="E2932" s="2" t="str">
        <f>IF(ISNUMBER(A2932),COUNTIF(Calculations!A:A, A2932),"")</f>
        <v/>
      </c>
      <c r="F2932" s="12" t="str">
        <f t="shared" si="265"/>
        <v/>
      </c>
      <c r="G2932" s="12" t="str">
        <f t="shared" si="266"/>
        <v/>
      </c>
    </row>
    <row r="2933" spans="1:7" x14ac:dyDescent="0.25">
      <c r="A2933" s="8" t="str">
        <f t="shared" si="262"/>
        <v/>
      </c>
      <c r="B2933" s="2" t="str">
        <f t="shared" si="263"/>
        <v/>
      </c>
      <c r="C2933" s="2" t="str">
        <f t="shared" si="264"/>
        <v/>
      </c>
      <c r="D2933" s="2" t="str">
        <f>IF(ISNUMBER(A2933),COUNTIF(Calculations!B:B, A2933),"")</f>
        <v/>
      </c>
      <c r="E2933" s="2" t="str">
        <f>IF(ISNUMBER(A2933),COUNTIF(Calculations!A:A, A2933),"")</f>
        <v/>
      </c>
      <c r="F2933" s="12" t="str">
        <f t="shared" si="265"/>
        <v/>
      </c>
      <c r="G2933" s="12" t="str">
        <f t="shared" si="266"/>
        <v/>
      </c>
    </row>
    <row r="2934" spans="1:7" x14ac:dyDescent="0.25">
      <c r="A2934" s="8" t="str">
        <f t="shared" si="262"/>
        <v/>
      </c>
      <c r="B2934" s="2" t="str">
        <f t="shared" si="263"/>
        <v/>
      </c>
      <c r="C2934" s="2" t="str">
        <f t="shared" si="264"/>
        <v/>
      </c>
      <c r="D2934" s="2" t="str">
        <f>IF(ISNUMBER(A2934),COUNTIF(Calculations!B:B, A2934),"")</f>
        <v/>
      </c>
      <c r="E2934" s="2" t="str">
        <f>IF(ISNUMBER(A2934),COUNTIF(Calculations!A:A, A2934),"")</f>
        <v/>
      </c>
      <c r="F2934" s="12" t="str">
        <f t="shared" si="265"/>
        <v/>
      </c>
      <c r="G2934" s="12" t="str">
        <f t="shared" si="266"/>
        <v/>
      </c>
    </row>
    <row r="2935" spans="1:7" x14ac:dyDescent="0.25">
      <c r="A2935" s="8" t="str">
        <f t="shared" si="262"/>
        <v/>
      </c>
      <c r="B2935" s="2" t="str">
        <f t="shared" si="263"/>
        <v/>
      </c>
      <c r="C2935" s="2" t="str">
        <f t="shared" si="264"/>
        <v/>
      </c>
      <c r="D2935" s="2" t="str">
        <f>IF(ISNUMBER(A2935),COUNTIF(Calculations!B:B, A2935),"")</f>
        <v/>
      </c>
      <c r="E2935" s="2" t="str">
        <f>IF(ISNUMBER(A2935),COUNTIF(Calculations!A:A, A2935),"")</f>
        <v/>
      </c>
      <c r="F2935" s="12" t="str">
        <f t="shared" si="265"/>
        <v/>
      </c>
      <c r="G2935" s="12" t="str">
        <f t="shared" si="266"/>
        <v/>
      </c>
    </row>
    <row r="2936" spans="1:7" x14ac:dyDescent="0.25">
      <c r="A2936" s="8" t="str">
        <f t="shared" si="262"/>
        <v/>
      </c>
      <c r="B2936" s="2" t="str">
        <f t="shared" si="263"/>
        <v/>
      </c>
      <c r="C2936" s="2" t="str">
        <f t="shared" si="264"/>
        <v/>
      </c>
      <c r="D2936" s="2" t="str">
        <f>IF(ISNUMBER(A2936),COUNTIF(Calculations!B:B, A2936),"")</f>
        <v/>
      </c>
      <c r="E2936" s="2" t="str">
        <f>IF(ISNUMBER(A2936),COUNTIF(Calculations!A:A, A2936),"")</f>
        <v/>
      </c>
      <c r="F2936" s="12" t="str">
        <f t="shared" si="265"/>
        <v/>
      </c>
      <c r="G2936" s="12" t="str">
        <f t="shared" si="266"/>
        <v/>
      </c>
    </row>
    <row r="2937" spans="1:7" x14ac:dyDescent="0.25">
      <c r="A2937" s="8" t="str">
        <f t="shared" si="262"/>
        <v/>
      </c>
      <c r="B2937" s="2" t="str">
        <f t="shared" si="263"/>
        <v/>
      </c>
      <c r="C2937" s="2" t="str">
        <f t="shared" si="264"/>
        <v/>
      </c>
      <c r="D2937" s="2" t="str">
        <f>IF(ISNUMBER(A2937),COUNTIF(Calculations!B:B, A2937),"")</f>
        <v/>
      </c>
      <c r="E2937" s="2" t="str">
        <f>IF(ISNUMBER(A2937),COUNTIF(Calculations!A:A, A2937),"")</f>
        <v/>
      </c>
      <c r="F2937" s="12" t="str">
        <f t="shared" si="265"/>
        <v/>
      </c>
      <c r="G2937" s="12" t="str">
        <f t="shared" si="266"/>
        <v/>
      </c>
    </row>
    <row r="2938" spans="1:7" x14ac:dyDescent="0.25">
      <c r="A2938" s="8" t="str">
        <f t="shared" si="262"/>
        <v/>
      </c>
      <c r="B2938" s="2" t="str">
        <f t="shared" si="263"/>
        <v/>
      </c>
      <c r="C2938" s="2" t="str">
        <f t="shared" si="264"/>
        <v/>
      </c>
      <c r="D2938" s="2" t="str">
        <f>IF(ISNUMBER(A2938),COUNTIF(Calculations!B:B, A2938),"")</f>
        <v/>
      </c>
      <c r="E2938" s="2" t="str">
        <f>IF(ISNUMBER(A2938),COUNTIF(Calculations!A:A, A2938),"")</f>
        <v/>
      </c>
      <c r="F2938" s="12" t="str">
        <f t="shared" si="265"/>
        <v/>
      </c>
      <c r="G2938" s="12" t="str">
        <f t="shared" si="266"/>
        <v/>
      </c>
    </row>
    <row r="2939" spans="1:7" x14ac:dyDescent="0.25">
      <c r="A2939" s="8" t="str">
        <f t="shared" si="262"/>
        <v/>
      </c>
      <c r="B2939" s="2" t="str">
        <f t="shared" si="263"/>
        <v/>
      </c>
      <c r="C2939" s="2" t="str">
        <f t="shared" si="264"/>
        <v/>
      </c>
      <c r="D2939" s="2" t="str">
        <f>IF(ISNUMBER(A2939),COUNTIF(Calculations!B:B, A2939),"")</f>
        <v/>
      </c>
      <c r="E2939" s="2" t="str">
        <f>IF(ISNUMBER(A2939),COUNTIF(Calculations!A:A, A2939),"")</f>
        <v/>
      </c>
      <c r="F2939" s="12" t="str">
        <f t="shared" si="265"/>
        <v/>
      </c>
      <c r="G2939" s="12" t="str">
        <f t="shared" si="266"/>
        <v/>
      </c>
    </row>
    <row r="2940" spans="1:7" x14ac:dyDescent="0.25">
      <c r="A2940" s="8" t="str">
        <f t="shared" si="262"/>
        <v/>
      </c>
      <c r="B2940" s="2" t="str">
        <f t="shared" si="263"/>
        <v/>
      </c>
      <c r="C2940" s="2" t="str">
        <f t="shared" si="264"/>
        <v/>
      </c>
      <c r="D2940" s="2" t="str">
        <f>IF(ISNUMBER(A2940),COUNTIF(Calculations!B:B, A2940),"")</f>
        <v/>
      </c>
      <c r="E2940" s="2" t="str">
        <f>IF(ISNUMBER(A2940),COUNTIF(Calculations!A:A, A2940),"")</f>
        <v/>
      </c>
      <c r="F2940" s="12" t="str">
        <f t="shared" si="265"/>
        <v/>
      </c>
      <c r="G2940" s="12" t="str">
        <f t="shared" si="266"/>
        <v/>
      </c>
    </row>
    <row r="2941" spans="1:7" x14ac:dyDescent="0.25">
      <c r="A2941" s="8" t="str">
        <f t="shared" si="262"/>
        <v/>
      </c>
      <c r="B2941" s="2" t="str">
        <f t="shared" si="263"/>
        <v/>
      </c>
      <c r="C2941" s="2" t="str">
        <f t="shared" si="264"/>
        <v/>
      </c>
      <c r="D2941" s="2" t="str">
        <f>IF(ISNUMBER(A2941),COUNTIF(Calculations!B:B, A2941),"")</f>
        <v/>
      </c>
      <c r="E2941" s="2" t="str">
        <f>IF(ISNUMBER(A2941),COUNTIF(Calculations!A:A, A2941),"")</f>
        <v/>
      </c>
      <c r="F2941" s="12" t="str">
        <f t="shared" si="265"/>
        <v/>
      </c>
      <c r="G2941" s="12" t="str">
        <f t="shared" si="266"/>
        <v/>
      </c>
    </row>
    <row r="2942" spans="1:7" x14ac:dyDescent="0.25">
      <c r="A2942" s="8" t="str">
        <f t="shared" si="262"/>
        <v/>
      </c>
      <c r="B2942" s="2" t="str">
        <f t="shared" si="263"/>
        <v/>
      </c>
      <c r="C2942" s="2" t="str">
        <f t="shared" si="264"/>
        <v/>
      </c>
      <c r="D2942" s="2" t="str">
        <f>IF(ISNUMBER(A2942),COUNTIF(Calculations!B:B, A2942),"")</f>
        <v/>
      </c>
      <c r="E2942" s="2" t="str">
        <f>IF(ISNUMBER(A2942),COUNTIF(Calculations!A:A, A2942),"")</f>
        <v/>
      </c>
      <c r="F2942" s="12" t="str">
        <f t="shared" si="265"/>
        <v/>
      </c>
      <c r="G2942" s="12" t="str">
        <f t="shared" si="266"/>
        <v/>
      </c>
    </row>
    <row r="2943" spans="1:7" x14ac:dyDescent="0.25">
      <c r="A2943" s="8" t="str">
        <f t="shared" si="262"/>
        <v/>
      </c>
      <c r="B2943" s="2" t="str">
        <f t="shared" si="263"/>
        <v/>
      </c>
      <c r="C2943" s="2" t="str">
        <f t="shared" si="264"/>
        <v/>
      </c>
      <c r="D2943" s="2" t="str">
        <f>IF(ISNUMBER(A2943),COUNTIF(Calculations!B:B, A2943),"")</f>
        <v/>
      </c>
      <c r="E2943" s="2" t="str">
        <f>IF(ISNUMBER(A2943),COUNTIF(Calculations!A:A, A2943),"")</f>
        <v/>
      </c>
      <c r="F2943" s="12" t="str">
        <f t="shared" si="265"/>
        <v/>
      </c>
      <c r="G2943" s="12" t="str">
        <f t="shared" si="266"/>
        <v/>
      </c>
    </row>
    <row r="2944" spans="1:7" x14ac:dyDescent="0.25">
      <c r="A2944" s="8" t="str">
        <f t="shared" si="262"/>
        <v/>
      </c>
      <c r="B2944" s="2" t="str">
        <f t="shared" si="263"/>
        <v/>
      </c>
      <c r="C2944" s="2" t="str">
        <f t="shared" si="264"/>
        <v/>
      </c>
      <c r="D2944" s="2" t="str">
        <f>IF(ISNUMBER(A2944),COUNTIF(Calculations!B:B, A2944),"")</f>
        <v/>
      </c>
      <c r="E2944" s="2" t="str">
        <f>IF(ISNUMBER(A2944),COUNTIF(Calculations!A:A, A2944),"")</f>
        <v/>
      </c>
      <c r="F2944" s="12" t="str">
        <f t="shared" si="265"/>
        <v/>
      </c>
      <c r="G2944" s="12" t="str">
        <f t="shared" si="266"/>
        <v/>
      </c>
    </row>
    <row r="2945" spans="1:7" x14ac:dyDescent="0.25">
      <c r="A2945" s="8" t="str">
        <f t="shared" si="262"/>
        <v/>
      </c>
      <c r="B2945" s="2" t="str">
        <f t="shared" si="263"/>
        <v/>
      </c>
      <c r="C2945" s="2" t="str">
        <f t="shared" si="264"/>
        <v/>
      </c>
      <c r="D2945" s="2" t="str">
        <f>IF(ISNUMBER(A2945),COUNTIF(Calculations!B:B, A2945),"")</f>
        <v/>
      </c>
      <c r="E2945" s="2" t="str">
        <f>IF(ISNUMBER(A2945),COUNTIF(Calculations!A:A, A2945),"")</f>
        <v/>
      </c>
      <c r="F2945" s="12" t="str">
        <f t="shared" si="265"/>
        <v/>
      </c>
      <c r="G2945" s="12" t="str">
        <f t="shared" si="266"/>
        <v/>
      </c>
    </row>
    <row r="2946" spans="1:7" x14ac:dyDescent="0.25">
      <c r="A2946" s="8" t="str">
        <f t="shared" si="262"/>
        <v/>
      </c>
      <c r="B2946" s="2" t="str">
        <f t="shared" si="263"/>
        <v/>
      </c>
      <c r="C2946" s="2" t="str">
        <f t="shared" si="264"/>
        <v/>
      </c>
      <c r="D2946" s="2" t="str">
        <f>IF(ISNUMBER(A2946),COUNTIF(Calculations!B:B, A2946),"")</f>
        <v/>
      </c>
      <c r="E2946" s="2" t="str">
        <f>IF(ISNUMBER(A2946),COUNTIF(Calculations!A:A, A2946),"")</f>
        <v/>
      </c>
      <c r="F2946" s="12" t="str">
        <f t="shared" si="265"/>
        <v/>
      </c>
      <c r="G2946" s="12" t="str">
        <f t="shared" si="266"/>
        <v/>
      </c>
    </row>
    <row r="2947" spans="1:7" x14ac:dyDescent="0.25">
      <c r="A2947" s="8" t="str">
        <f t="shared" si="262"/>
        <v/>
      </c>
      <c r="B2947" s="2" t="str">
        <f t="shared" si="263"/>
        <v/>
      </c>
      <c r="C2947" s="2" t="str">
        <f t="shared" si="264"/>
        <v/>
      </c>
      <c r="D2947" s="2" t="str">
        <f>IF(ISNUMBER(A2947),COUNTIF(Calculations!B:B, A2947),"")</f>
        <v/>
      </c>
      <c r="E2947" s="2" t="str">
        <f>IF(ISNUMBER(A2947),COUNTIF(Calculations!A:A, A2947),"")</f>
        <v/>
      </c>
      <c r="F2947" s="12" t="str">
        <f t="shared" si="265"/>
        <v/>
      </c>
      <c r="G2947" s="12" t="str">
        <f t="shared" si="266"/>
        <v/>
      </c>
    </row>
    <row r="2948" spans="1:7" x14ac:dyDescent="0.25">
      <c r="A2948" s="8" t="str">
        <f t="shared" si="262"/>
        <v/>
      </c>
      <c r="B2948" s="2" t="str">
        <f t="shared" si="263"/>
        <v/>
      </c>
      <c r="C2948" s="2" t="str">
        <f t="shared" si="264"/>
        <v/>
      </c>
      <c r="D2948" s="2" t="str">
        <f>IF(ISNUMBER(A2948),COUNTIF(Calculations!B:B, A2948),"")</f>
        <v/>
      </c>
      <c r="E2948" s="2" t="str">
        <f>IF(ISNUMBER(A2948),COUNTIF(Calculations!A:A, A2948),"")</f>
        <v/>
      </c>
      <c r="F2948" s="12" t="str">
        <f t="shared" si="265"/>
        <v/>
      </c>
      <c r="G2948" s="12" t="str">
        <f t="shared" si="266"/>
        <v/>
      </c>
    </row>
    <row r="2949" spans="1:7" x14ac:dyDescent="0.25">
      <c r="A2949" s="8" t="str">
        <f t="shared" si="262"/>
        <v/>
      </c>
      <c r="B2949" s="2" t="str">
        <f t="shared" si="263"/>
        <v/>
      </c>
      <c r="C2949" s="2" t="str">
        <f t="shared" si="264"/>
        <v/>
      </c>
      <c r="D2949" s="2" t="str">
        <f>IF(ISNUMBER(A2949),COUNTIF(Calculations!B:B, A2949),"")</f>
        <v/>
      </c>
      <c r="E2949" s="2" t="str">
        <f>IF(ISNUMBER(A2949),COUNTIF(Calculations!A:A, A2949),"")</f>
        <v/>
      </c>
      <c r="F2949" s="12" t="str">
        <f t="shared" si="265"/>
        <v/>
      </c>
      <c r="G2949" s="12" t="str">
        <f t="shared" si="266"/>
        <v/>
      </c>
    </row>
    <row r="2950" spans="1:7" x14ac:dyDescent="0.25">
      <c r="A2950" s="8" t="str">
        <f t="shared" si="262"/>
        <v/>
      </c>
      <c r="B2950" s="2" t="str">
        <f t="shared" si="263"/>
        <v/>
      </c>
      <c r="C2950" s="2" t="str">
        <f t="shared" si="264"/>
        <v/>
      </c>
      <c r="D2950" s="2" t="str">
        <f>IF(ISNUMBER(A2950),COUNTIF(Calculations!B:B, A2950),"")</f>
        <v/>
      </c>
      <c r="E2950" s="2" t="str">
        <f>IF(ISNUMBER(A2950),COUNTIF(Calculations!A:A, A2950),"")</f>
        <v/>
      </c>
      <c r="F2950" s="12" t="str">
        <f t="shared" si="265"/>
        <v/>
      </c>
      <c r="G2950" s="12" t="str">
        <f t="shared" si="266"/>
        <v/>
      </c>
    </row>
    <row r="2951" spans="1:7" x14ac:dyDescent="0.25">
      <c r="A2951" s="8" t="str">
        <f t="shared" si="262"/>
        <v/>
      </c>
      <c r="B2951" s="2" t="str">
        <f t="shared" si="263"/>
        <v/>
      </c>
      <c r="C2951" s="2" t="str">
        <f t="shared" si="264"/>
        <v/>
      </c>
      <c r="D2951" s="2" t="str">
        <f>IF(ISNUMBER(A2951),COUNTIF(Calculations!B:B, A2951),"")</f>
        <v/>
      </c>
      <c r="E2951" s="2" t="str">
        <f>IF(ISNUMBER(A2951),COUNTIF(Calculations!A:A, A2951),"")</f>
        <v/>
      </c>
      <c r="F2951" s="12" t="str">
        <f t="shared" si="265"/>
        <v/>
      </c>
      <c r="G2951" s="12" t="str">
        <f t="shared" si="266"/>
        <v/>
      </c>
    </row>
    <row r="2952" spans="1:7" x14ac:dyDescent="0.25">
      <c r="A2952" s="8" t="str">
        <f t="shared" si="262"/>
        <v/>
      </c>
      <c r="B2952" s="2" t="str">
        <f t="shared" si="263"/>
        <v/>
      </c>
      <c r="C2952" s="2" t="str">
        <f t="shared" si="264"/>
        <v/>
      </c>
      <c r="D2952" s="2" t="str">
        <f>IF(ISNUMBER(A2952),COUNTIF(Calculations!B:B, A2952),"")</f>
        <v/>
      </c>
      <c r="E2952" s="2" t="str">
        <f>IF(ISNUMBER(A2952),COUNTIF(Calculations!A:A, A2952),"")</f>
        <v/>
      </c>
      <c r="F2952" s="12" t="str">
        <f t="shared" si="265"/>
        <v/>
      </c>
      <c r="G2952" s="12" t="str">
        <f t="shared" si="266"/>
        <v/>
      </c>
    </row>
    <row r="2953" spans="1:7" x14ac:dyDescent="0.25">
      <c r="A2953" s="8" t="str">
        <f t="shared" si="262"/>
        <v/>
      </c>
      <c r="B2953" s="2" t="str">
        <f t="shared" si="263"/>
        <v/>
      </c>
      <c r="C2953" s="2" t="str">
        <f t="shared" si="264"/>
        <v/>
      </c>
      <c r="D2953" s="2" t="str">
        <f>IF(ISNUMBER(A2953),COUNTIF(Calculations!B:B, A2953),"")</f>
        <v/>
      </c>
      <c r="E2953" s="2" t="str">
        <f>IF(ISNUMBER(A2953),COUNTIF(Calculations!A:A, A2953),"")</f>
        <v/>
      </c>
      <c r="F2953" s="12" t="str">
        <f t="shared" si="265"/>
        <v/>
      </c>
      <c r="G2953" s="12" t="str">
        <f t="shared" si="266"/>
        <v/>
      </c>
    </row>
    <row r="2954" spans="1:7" x14ac:dyDescent="0.25">
      <c r="A2954" s="8" t="str">
        <f t="shared" si="262"/>
        <v/>
      </c>
      <c r="B2954" s="2" t="str">
        <f t="shared" si="263"/>
        <v/>
      </c>
      <c r="C2954" s="2" t="str">
        <f t="shared" si="264"/>
        <v/>
      </c>
      <c r="D2954" s="2" t="str">
        <f>IF(ISNUMBER(A2954),COUNTIF(Calculations!B:B, A2954),"")</f>
        <v/>
      </c>
      <c r="E2954" s="2" t="str">
        <f>IF(ISNUMBER(A2954),COUNTIF(Calculations!A:A, A2954),"")</f>
        <v/>
      </c>
      <c r="F2954" s="12" t="str">
        <f t="shared" si="265"/>
        <v/>
      </c>
      <c r="G2954" s="12" t="str">
        <f t="shared" si="266"/>
        <v/>
      </c>
    </row>
    <row r="2955" spans="1:7" x14ac:dyDescent="0.25">
      <c r="A2955" s="8" t="str">
        <f t="shared" si="262"/>
        <v/>
      </c>
      <c r="B2955" s="2" t="str">
        <f t="shared" si="263"/>
        <v/>
      </c>
      <c r="C2955" s="2" t="str">
        <f t="shared" si="264"/>
        <v/>
      </c>
      <c r="D2955" s="2" t="str">
        <f>IF(ISNUMBER(A2955),COUNTIF(Calculations!B:B, A2955),"")</f>
        <v/>
      </c>
      <c r="E2955" s="2" t="str">
        <f>IF(ISNUMBER(A2955),COUNTIF(Calculations!A:A, A2955),"")</f>
        <v/>
      </c>
      <c r="F2955" s="12" t="str">
        <f t="shared" si="265"/>
        <v/>
      </c>
      <c r="G2955" s="12" t="str">
        <f t="shared" si="266"/>
        <v/>
      </c>
    </row>
    <row r="2956" spans="1:7" x14ac:dyDescent="0.25">
      <c r="A2956" s="8" t="str">
        <f t="shared" si="262"/>
        <v/>
      </c>
      <c r="B2956" s="2" t="str">
        <f t="shared" si="263"/>
        <v/>
      </c>
      <c r="C2956" s="2" t="str">
        <f t="shared" si="264"/>
        <v/>
      </c>
      <c r="D2956" s="2" t="str">
        <f>IF(ISNUMBER(A2956),COUNTIF(Calculations!B:B, A2956),"")</f>
        <v/>
      </c>
      <c r="E2956" s="2" t="str">
        <f>IF(ISNUMBER(A2956),COUNTIF(Calculations!A:A, A2956),"")</f>
        <v/>
      </c>
      <c r="F2956" s="12" t="str">
        <f t="shared" si="265"/>
        <v/>
      </c>
      <c r="G2956" s="12" t="str">
        <f t="shared" si="266"/>
        <v/>
      </c>
    </row>
    <row r="2957" spans="1:7" x14ac:dyDescent="0.25">
      <c r="A2957" s="8" t="str">
        <f t="shared" si="262"/>
        <v/>
      </c>
      <c r="B2957" s="2" t="str">
        <f t="shared" si="263"/>
        <v/>
      </c>
      <c r="C2957" s="2" t="str">
        <f t="shared" si="264"/>
        <v/>
      </c>
      <c r="D2957" s="2" t="str">
        <f>IF(ISNUMBER(A2957),COUNTIF(Calculations!B:B, A2957),"")</f>
        <v/>
      </c>
      <c r="E2957" s="2" t="str">
        <f>IF(ISNUMBER(A2957),COUNTIF(Calculations!A:A, A2957),"")</f>
        <v/>
      </c>
      <c r="F2957" s="12" t="str">
        <f t="shared" si="265"/>
        <v/>
      </c>
      <c r="G2957" s="12" t="str">
        <f t="shared" si="266"/>
        <v/>
      </c>
    </row>
    <row r="2958" spans="1:7" x14ac:dyDescent="0.25">
      <c r="A2958" s="8" t="str">
        <f t="shared" si="262"/>
        <v/>
      </c>
      <c r="B2958" s="2" t="str">
        <f t="shared" si="263"/>
        <v/>
      </c>
      <c r="C2958" s="2" t="str">
        <f t="shared" si="264"/>
        <v/>
      </c>
      <c r="D2958" s="2" t="str">
        <f>IF(ISNUMBER(A2958),COUNTIF(Calculations!B:B, A2958),"")</f>
        <v/>
      </c>
      <c r="E2958" s="2" t="str">
        <f>IF(ISNUMBER(A2958),COUNTIF(Calculations!A:A, A2958),"")</f>
        <v/>
      </c>
      <c r="F2958" s="12" t="str">
        <f t="shared" si="265"/>
        <v/>
      </c>
      <c r="G2958" s="12" t="str">
        <f t="shared" si="266"/>
        <v/>
      </c>
    </row>
    <row r="2959" spans="1:7" x14ac:dyDescent="0.25">
      <c r="A2959" s="8" t="str">
        <f t="shared" si="262"/>
        <v/>
      </c>
      <c r="B2959" s="2" t="str">
        <f t="shared" si="263"/>
        <v/>
      </c>
      <c r="C2959" s="2" t="str">
        <f t="shared" si="264"/>
        <v/>
      </c>
      <c r="D2959" s="2" t="str">
        <f>IF(ISNUMBER(A2959),COUNTIF(Calculations!B:B, A2959),"")</f>
        <v/>
      </c>
      <c r="E2959" s="2" t="str">
        <f>IF(ISNUMBER(A2959),COUNTIF(Calculations!A:A, A2959),"")</f>
        <v/>
      </c>
      <c r="F2959" s="12" t="str">
        <f t="shared" si="265"/>
        <v/>
      </c>
      <c r="G2959" s="12" t="str">
        <f t="shared" si="266"/>
        <v/>
      </c>
    </row>
    <row r="2960" spans="1:7" x14ac:dyDescent="0.25">
      <c r="A2960" s="8" t="str">
        <f t="shared" si="262"/>
        <v/>
      </c>
      <c r="B2960" s="2" t="str">
        <f t="shared" si="263"/>
        <v/>
      </c>
      <c r="C2960" s="2" t="str">
        <f t="shared" si="264"/>
        <v/>
      </c>
      <c r="D2960" s="2" t="str">
        <f>IF(ISNUMBER(A2960),COUNTIF(Calculations!B:B, A2960),"")</f>
        <v/>
      </c>
      <c r="E2960" s="2" t="str">
        <f>IF(ISNUMBER(A2960),COUNTIF(Calculations!A:A, A2960),"")</f>
        <v/>
      </c>
      <c r="F2960" s="12" t="str">
        <f t="shared" si="265"/>
        <v/>
      </c>
      <c r="G2960" s="12" t="str">
        <f t="shared" si="266"/>
        <v/>
      </c>
    </row>
    <row r="2961" spans="1:7" x14ac:dyDescent="0.25">
      <c r="A2961" s="8" t="str">
        <f t="shared" si="262"/>
        <v/>
      </c>
      <c r="B2961" s="2" t="str">
        <f t="shared" si="263"/>
        <v/>
      </c>
      <c r="C2961" s="2" t="str">
        <f t="shared" si="264"/>
        <v/>
      </c>
      <c r="D2961" s="2" t="str">
        <f>IF(ISNUMBER(A2961),COUNTIF(Calculations!B:B, A2961),"")</f>
        <v/>
      </c>
      <c r="E2961" s="2" t="str">
        <f>IF(ISNUMBER(A2961),COUNTIF(Calculations!A:A, A2961),"")</f>
        <v/>
      </c>
      <c r="F2961" s="12" t="str">
        <f t="shared" si="265"/>
        <v/>
      </c>
      <c r="G2961" s="12" t="str">
        <f t="shared" si="266"/>
        <v/>
      </c>
    </row>
    <row r="2962" spans="1:7" x14ac:dyDescent="0.25">
      <c r="A2962" s="8" t="str">
        <f t="shared" si="262"/>
        <v/>
      </c>
      <c r="B2962" s="2" t="str">
        <f t="shared" si="263"/>
        <v/>
      </c>
      <c r="C2962" s="2" t="str">
        <f t="shared" si="264"/>
        <v/>
      </c>
      <c r="D2962" s="2" t="str">
        <f>IF(ISNUMBER(A2962),COUNTIF(Calculations!B:B, A2962),"")</f>
        <v/>
      </c>
      <c r="E2962" s="2" t="str">
        <f>IF(ISNUMBER(A2962),COUNTIF(Calculations!A:A, A2962),"")</f>
        <v/>
      </c>
      <c r="F2962" s="12" t="str">
        <f t="shared" si="265"/>
        <v/>
      </c>
      <c r="G2962" s="12" t="str">
        <f t="shared" si="266"/>
        <v/>
      </c>
    </row>
    <row r="2963" spans="1:7" x14ac:dyDescent="0.25">
      <c r="A2963" s="8" t="str">
        <f t="shared" si="262"/>
        <v/>
      </c>
      <c r="B2963" s="2" t="str">
        <f t="shared" si="263"/>
        <v/>
      </c>
      <c r="C2963" s="2" t="str">
        <f t="shared" si="264"/>
        <v/>
      </c>
      <c r="D2963" s="2" t="str">
        <f>IF(ISNUMBER(A2963),COUNTIF(Calculations!B:B, A2963),"")</f>
        <v/>
      </c>
      <c r="E2963" s="2" t="str">
        <f>IF(ISNUMBER(A2963),COUNTIF(Calculations!A:A, A2963),"")</f>
        <v/>
      </c>
      <c r="F2963" s="12" t="str">
        <f t="shared" si="265"/>
        <v/>
      </c>
      <c r="G2963" s="12" t="str">
        <f t="shared" si="266"/>
        <v/>
      </c>
    </row>
    <row r="2964" spans="1:7" x14ac:dyDescent="0.25">
      <c r="A2964" s="8" t="str">
        <f t="shared" si="262"/>
        <v/>
      </c>
      <c r="B2964" s="2" t="str">
        <f t="shared" si="263"/>
        <v/>
      </c>
      <c r="C2964" s="2" t="str">
        <f t="shared" si="264"/>
        <v/>
      </c>
      <c r="D2964" s="2" t="str">
        <f>IF(ISNUMBER(A2964),COUNTIF(Calculations!B:B, A2964),"")</f>
        <v/>
      </c>
      <c r="E2964" s="2" t="str">
        <f>IF(ISNUMBER(A2964),COUNTIF(Calculations!A:A, A2964),"")</f>
        <v/>
      </c>
      <c r="F2964" s="12" t="str">
        <f t="shared" si="265"/>
        <v/>
      </c>
      <c r="G2964" s="12" t="str">
        <f t="shared" si="266"/>
        <v/>
      </c>
    </row>
    <row r="2965" spans="1:7" x14ac:dyDescent="0.25">
      <c r="A2965" s="8" t="str">
        <f t="shared" si="262"/>
        <v/>
      </c>
      <c r="B2965" s="2" t="str">
        <f t="shared" si="263"/>
        <v/>
      </c>
      <c r="C2965" s="2" t="str">
        <f t="shared" si="264"/>
        <v/>
      </c>
      <c r="D2965" s="2" t="str">
        <f>IF(ISNUMBER(A2965),COUNTIF(Calculations!B:B, A2965),"")</f>
        <v/>
      </c>
      <c r="E2965" s="2" t="str">
        <f>IF(ISNUMBER(A2965),COUNTIF(Calculations!A:A, A2965),"")</f>
        <v/>
      </c>
      <c r="F2965" s="12" t="str">
        <f t="shared" si="265"/>
        <v/>
      </c>
      <c r="G2965" s="12" t="str">
        <f t="shared" si="266"/>
        <v/>
      </c>
    </row>
    <row r="2966" spans="1:7" x14ac:dyDescent="0.25">
      <c r="A2966" s="8" t="str">
        <f t="shared" si="262"/>
        <v/>
      </c>
      <c r="B2966" s="2" t="str">
        <f t="shared" si="263"/>
        <v/>
      </c>
      <c r="C2966" s="2" t="str">
        <f t="shared" si="264"/>
        <v/>
      </c>
      <c r="D2966" s="2" t="str">
        <f>IF(ISNUMBER(A2966),COUNTIF(Calculations!B:B, A2966),"")</f>
        <v/>
      </c>
      <c r="E2966" s="2" t="str">
        <f>IF(ISNUMBER(A2966),COUNTIF(Calculations!A:A, A2966),"")</f>
        <v/>
      </c>
      <c r="F2966" s="12" t="str">
        <f t="shared" si="265"/>
        <v/>
      </c>
      <c r="G2966" s="12" t="str">
        <f t="shared" si="266"/>
        <v/>
      </c>
    </row>
    <row r="2967" spans="1:7" x14ac:dyDescent="0.25">
      <c r="A2967" s="8" t="str">
        <f t="shared" si="262"/>
        <v/>
      </c>
      <c r="B2967" s="2" t="str">
        <f t="shared" si="263"/>
        <v/>
      </c>
      <c r="C2967" s="2" t="str">
        <f t="shared" si="264"/>
        <v/>
      </c>
      <c r="D2967" s="2" t="str">
        <f>IF(ISNUMBER(A2967),COUNTIF(Calculations!B:B, A2967),"")</f>
        <v/>
      </c>
      <c r="E2967" s="2" t="str">
        <f>IF(ISNUMBER(A2967),COUNTIF(Calculations!A:A, A2967),"")</f>
        <v/>
      </c>
      <c r="F2967" s="12" t="str">
        <f t="shared" si="265"/>
        <v/>
      </c>
      <c r="G2967" s="12" t="str">
        <f t="shared" si="266"/>
        <v/>
      </c>
    </row>
    <row r="2968" spans="1:7" x14ac:dyDescent="0.25">
      <c r="A2968" s="8" t="str">
        <f t="shared" si="262"/>
        <v/>
      </c>
      <c r="B2968" s="2" t="str">
        <f t="shared" si="263"/>
        <v/>
      </c>
      <c r="C2968" s="2" t="str">
        <f t="shared" si="264"/>
        <v/>
      </c>
      <c r="D2968" s="2" t="str">
        <f>IF(ISNUMBER(A2968),COUNTIF(Calculations!B:B, A2968),"")</f>
        <v/>
      </c>
      <c r="E2968" s="2" t="str">
        <f>IF(ISNUMBER(A2968),COUNTIF(Calculations!A:A, A2968),"")</f>
        <v/>
      </c>
      <c r="F2968" s="12" t="str">
        <f t="shared" si="265"/>
        <v/>
      </c>
      <c r="G2968" s="12" t="str">
        <f t="shared" si="266"/>
        <v/>
      </c>
    </row>
    <row r="2969" spans="1:7" x14ac:dyDescent="0.25">
      <c r="A2969" s="8" t="str">
        <f t="shared" si="262"/>
        <v/>
      </c>
      <c r="B2969" s="2" t="str">
        <f t="shared" si="263"/>
        <v/>
      </c>
      <c r="C2969" s="2" t="str">
        <f t="shared" si="264"/>
        <v/>
      </c>
      <c r="D2969" s="2" t="str">
        <f>IF(ISNUMBER(A2969),COUNTIF(Calculations!B:B, A2969),"")</f>
        <v/>
      </c>
      <c r="E2969" s="2" t="str">
        <f>IF(ISNUMBER(A2969),COUNTIF(Calculations!A:A, A2969),"")</f>
        <v/>
      </c>
      <c r="F2969" s="12" t="str">
        <f t="shared" si="265"/>
        <v/>
      </c>
      <c r="G2969" s="12" t="str">
        <f t="shared" si="266"/>
        <v/>
      </c>
    </row>
    <row r="2970" spans="1:7" x14ac:dyDescent="0.25">
      <c r="A2970" s="8" t="str">
        <f t="shared" si="262"/>
        <v/>
      </c>
      <c r="B2970" s="2" t="str">
        <f t="shared" si="263"/>
        <v/>
      </c>
      <c r="C2970" s="2" t="str">
        <f t="shared" si="264"/>
        <v/>
      </c>
      <c r="D2970" s="2" t="str">
        <f>IF(ISNUMBER(A2970),COUNTIF(Calculations!B:B, A2970),"")</f>
        <v/>
      </c>
      <c r="E2970" s="2" t="str">
        <f>IF(ISNUMBER(A2970),COUNTIF(Calculations!A:A, A2970),"")</f>
        <v/>
      </c>
      <c r="F2970" s="12" t="str">
        <f t="shared" si="265"/>
        <v/>
      </c>
      <c r="G2970" s="12" t="str">
        <f t="shared" si="266"/>
        <v/>
      </c>
    </row>
    <row r="2971" spans="1:7" x14ac:dyDescent="0.25">
      <c r="A2971" s="8" t="str">
        <f t="shared" si="262"/>
        <v/>
      </c>
      <c r="B2971" s="2" t="str">
        <f t="shared" si="263"/>
        <v/>
      </c>
      <c r="C2971" s="2" t="str">
        <f t="shared" si="264"/>
        <v/>
      </c>
      <c r="D2971" s="2" t="str">
        <f>IF(ISNUMBER(A2971),COUNTIF(Calculations!B:B, A2971),"")</f>
        <v/>
      </c>
      <c r="E2971" s="2" t="str">
        <f>IF(ISNUMBER(A2971),COUNTIF(Calculations!A:A, A2971),"")</f>
        <v/>
      </c>
      <c r="F2971" s="12" t="str">
        <f t="shared" si="265"/>
        <v/>
      </c>
      <c r="G2971" s="12" t="str">
        <f t="shared" si="266"/>
        <v/>
      </c>
    </row>
    <row r="2972" spans="1:7" x14ac:dyDescent="0.25">
      <c r="A2972" s="8" t="str">
        <f t="shared" si="262"/>
        <v/>
      </c>
      <c r="B2972" s="2" t="str">
        <f t="shared" si="263"/>
        <v/>
      </c>
      <c r="C2972" s="2" t="str">
        <f t="shared" si="264"/>
        <v/>
      </c>
      <c r="D2972" s="2" t="str">
        <f>IF(ISNUMBER(A2972),COUNTIF(Calculations!B:B, A2972),"")</f>
        <v/>
      </c>
      <c r="E2972" s="2" t="str">
        <f>IF(ISNUMBER(A2972),COUNTIF(Calculations!A:A, A2972),"")</f>
        <v/>
      </c>
      <c r="F2972" s="12" t="str">
        <f t="shared" si="265"/>
        <v/>
      </c>
      <c r="G2972" s="12" t="str">
        <f t="shared" si="266"/>
        <v/>
      </c>
    </row>
    <row r="2973" spans="1:7" x14ac:dyDescent="0.25">
      <c r="A2973" s="8" t="str">
        <f t="shared" si="262"/>
        <v/>
      </c>
      <c r="B2973" s="2" t="str">
        <f t="shared" si="263"/>
        <v/>
      </c>
      <c r="C2973" s="2" t="str">
        <f t="shared" si="264"/>
        <v/>
      </c>
      <c r="D2973" s="2" t="str">
        <f>IF(ISNUMBER(A2973),COUNTIF(Calculations!B:B, A2973),"")</f>
        <v/>
      </c>
      <c r="E2973" s="2" t="str">
        <f>IF(ISNUMBER(A2973),COUNTIF(Calculations!A:A, A2973),"")</f>
        <v/>
      </c>
      <c r="F2973" s="12" t="str">
        <f t="shared" si="265"/>
        <v/>
      </c>
      <c r="G2973" s="12" t="str">
        <f t="shared" si="266"/>
        <v/>
      </c>
    </row>
    <row r="2974" spans="1:7" x14ac:dyDescent="0.25">
      <c r="A2974" s="8" t="str">
        <f t="shared" si="262"/>
        <v/>
      </c>
      <c r="B2974" s="2" t="str">
        <f t="shared" si="263"/>
        <v/>
      </c>
      <c r="C2974" s="2" t="str">
        <f t="shared" si="264"/>
        <v/>
      </c>
      <c r="D2974" s="2" t="str">
        <f>IF(ISNUMBER(A2974),COUNTIF(Calculations!B:B, A2974),"")</f>
        <v/>
      </c>
      <c r="E2974" s="2" t="str">
        <f>IF(ISNUMBER(A2974),COUNTIF(Calculations!A:A, A2974),"")</f>
        <v/>
      </c>
      <c r="F2974" s="12" t="str">
        <f t="shared" si="265"/>
        <v/>
      </c>
      <c r="G2974" s="12" t="str">
        <f t="shared" si="266"/>
        <v/>
      </c>
    </row>
    <row r="2975" spans="1:7" x14ac:dyDescent="0.25">
      <c r="A2975" s="8" t="str">
        <f t="shared" si="262"/>
        <v/>
      </c>
      <c r="B2975" s="2" t="str">
        <f t="shared" si="263"/>
        <v/>
      </c>
      <c r="C2975" s="2" t="str">
        <f t="shared" si="264"/>
        <v/>
      </c>
      <c r="D2975" s="2" t="str">
        <f>IF(ISNUMBER(A2975),COUNTIF(Calculations!B:B, A2975),"")</f>
        <v/>
      </c>
      <c r="E2975" s="2" t="str">
        <f>IF(ISNUMBER(A2975),COUNTIF(Calculations!A:A, A2975),"")</f>
        <v/>
      </c>
      <c r="F2975" s="12" t="str">
        <f t="shared" si="265"/>
        <v/>
      </c>
      <c r="G2975" s="12" t="str">
        <f t="shared" si="266"/>
        <v/>
      </c>
    </row>
    <row r="2976" spans="1:7" x14ac:dyDescent="0.25">
      <c r="A2976" s="8" t="str">
        <f t="shared" si="262"/>
        <v/>
      </c>
      <c r="B2976" s="2" t="str">
        <f t="shared" si="263"/>
        <v/>
      </c>
      <c r="C2976" s="2" t="str">
        <f t="shared" si="264"/>
        <v/>
      </c>
      <c r="D2976" s="2" t="str">
        <f>IF(ISNUMBER(A2976),COUNTIF(Calculations!B:B, A2976),"")</f>
        <v/>
      </c>
      <c r="E2976" s="2" t="str">
        <f>IF(ISNUMBER(A2976),COUNTIF(Calculations!A:A, A2976),"")</f>
        <v/>
      </c>
      <c r="F2976" s="12" t="str">
        <f t="shared" si="265"/>
        <v/>
      </c>
      <c r="G2976" s="12" t="str">
        <f t="shared" si="266"/>
        <v/>
      </c>
    </row>
    <row r="2977" spans="1:7" x14ac:dyDescent="0.25">
      <c r="A2977" s="8" t="str">
        <f t="shared" si="262"/>
        <v/>
      </c>
      <c r="B2977" s="2" t="str">
        <f t="shared" si="263"/>
        <v/>
      </c>
      <c r="C2977" s="2" t="str">
        <f t="shared" si="264"/>
        <v/>
      </c>
      <c r="D2977" s="2" t="str">
        <f>IF(ISNUMBER(A2977),COUNTIF(Calculations!B:B, A2977),"")</f>
        <v/>
      </c>
      <c r="E2977" s="2" t="str">
        <f>IF(ISNUMBER(A2977),COUNTIF(Calculations!A:A, A2977),"")</f>
        <v/>
      </c>
      <c r="F2977" s="12" t="str">
        <f t="shared" si="265"/>
        <v/>
      </c>
      <c r="G2977" s="12" t="str">
        <f t="shared" si="266"/>
        <v/>
      </c>
    </row>
    <row r="2978" spans="1:7" x14ac:dyDescent="0.25">
      <c r="A2978" s="8" t="str">
        <f t="shared" si="262"/>
        <v/>
      </c>
      <c r="B2978" s="2" t="str">
        <f t="shared" si="263"/>
        <v/>
      </c>
      <c r="C2978" s="2" t="str">
        <f t="shared" si="264"/>
        <v/>
      </c>
      <c r="D2978" s="2" t="str">
        <f>IF(ISNUMBER(A2978),COUNTIF(Calculations!B:B, A2978),"")</f>
        <v/>
      </c>
      <c r="E2978" s="2" t="str">
        <f>IF(ISNUMBER(A2978),COUNTIF(Calculations!A:A, A2978),"")</f>
        <v/>
      </c>
      <c r="F2978" s="12" t="str">
        <f t="shared" si="265"/>
        <v/>
      </c>
      <c r="G2978" s="12" t="str">
        <f t="shared" si="266"/>
        <v/>
      </c>
    </row>
    <row r="2979" spans="1:7" x14ac:dyDescent="0.25">
      <c r="A2979" s="8" t="str">
        <f t="shared" si="262"/>
        <v/>
      </c>
      <c r="B2979" s="2" t="str">
        <f t="shared" si="263"/>
        <v/>
      </c>
      <c r="C2979" s="2" t="str">
        <f t="shared" si="264"/>
        <v/>
      </c>
      <c r="D2979" s="2" t="str">
        <f>IF(ISNUMBER(A2979),COUNTIF(Calculations!B:B, A2979),"")</f>
        <v/>
      </c>
      <c r="E2979" s="2" t="str">
        <f>IF(ISNUMBER(A2979),COUNTIF(Calculations!A:A, A2979),"")</f>
        <v/>
      </c>
      <c r="F2979" s="12" t="str">
        <f t="shared" si="265"/>
        <v/>
      </c>
      <c r="G2979" s="12" t="str">
        <f t="shared" si="266"/>
        <v/>
      </c>
    </row>
    <row r="2980" spans="1:7" x14ac:dyDescent="0.25">
      <c r="A2980" s="8" t="str">
        <f t="shared" ref="A2980:A3043" si="267">IF(ISNUMBER(A2979),IF(A2979+1&lt;=MAX(IndirectStartDates,IndirectCompletedDates),A2979+1,""),"")</f>
        <v/>
      </c>
      <c r="B2980" s="2" t="str">
        <f t="shared" ref="B2980:B3043" si="268">IF(ISNUMBER(A2980),YEAR(A2980)&amp;"-"&amp;TEXT(WEEKNUM(A2980),"00"),"")</f>
        <v/>
      </c>
      <c r="C2980" s="2" t="str">
        <f t="shared" ref="C2980:C3043" si="269">IF(ISNUMBER(A2980),COUNTIFS(IndirectStartDates,"&lt;="&amp;A2980,IndirectCompletedDates,"&gt;"&amp;A2980) + COUNTIFS(IndirectStartDates,"&lt;="&amp;A2980,IndirectCompletedDates,""),"")</f>
        <v/>
      </c>
      <c r="D2980" s="2" t="str">
        <f>IF(ISNUMBER(A2980),COUNTIF(Calculations!B:B, A2980),"")</f>
        <v/>
      </c>
      <c r="E2980" s="2" t="str">
        <f>IF(ISNUMBER(A2980),COUNTIF(Calculations!A:A, A2980),"")</f>
        <v/>
      </c>
      <c r="F2980" s="12" t="str">
        <f t="shared" ref="F2980:F3043" si="270">IF(ISNUMBER(A2980),F2979 + D2980,"")</f>
        <v/>
      </c>
      <c r="G2980" s="12" t="str">
        <f t="shared" ref="G2980:G3043" si="271">IF(ISNUMBER(A2980),G2979 + E2980,"")</f>
        <v/>
      </c>
    </row>
    <row r="2981" spans="1:7" x14ac:dyDescent="0.25">
      <c r="A2981" s="8" t="str">
        <f t="shared" si="267"/>
        <v/>
      </c>
      <c r="B2981" s="2" t="str">
        <f t="shared" si="268"/>
        <v/>
      </c>
      <c r="C2981" s="2" t="str">
        <f t="shared" si="269"/>
        <v/>
      </c>
      <c r="D2981" s="2" t="str">
        <f>IF(ISNUMBER(A2981),COUNTIF(Calculations!B:B, A2981),"")</f>
        <v/>
      </c>
      <c r="E2981" s="2" t="str">
        <f>IF(ISNUMBER(A2981),COUNTIF(Calculations!A:A, A2981),"")</f>
        <v/>
      </c>
      <c r="F2981" s="12" t="str">
        <f t="shared" si="270"/>
        <v/>
      </c>
      <c r="G2981" s="12" t="str">
        <f t="shared" si="271"/>
        <v/>
      </c>
    </row>
    <row r="2982" spans="1:7" x14ac:dyDescent="0.25">
      <c r="A2982" s="8" t="str">
        <f t="shared" si="267"/>
        <v/>
      </c>
      <c r="B2982" s="2" t="str">
        <f t="shared" si="268"/>
        <v/>
      </c>
      <c r="C2982" s="2" t="str">
        <f t="shared" si="269"/>
        <v/>
      </c>
      <c r="D2982" s="2" t="str">
        <f>IF(ISNUMBER(A2982),COUNTIF(Calculations!B:B, A2982),"")</f>
        <v/>
      </c>
      <c r="E2982" s="2" t="str">
        <f>IF(ISNUMBER(A2982),COUNTIF(Calculations!A:A, A2982),"")</f>
        <v/>
      </c>
      <c r="F2982" s="12" t="str">
        <f t="shared" si="270"/>
        <v/>
      </c>
      <c r="G2982" s="12" t="str">
        <f t="shared" si="271"/>
        <v/>
      </c>
    </row>
    <row r="2983" spans="1:7" x14ac:dyDescent="0.25">
      <c r="A2983" s="8" t="str">
        <f t="shared" si="267"/>
        <v/>
      </c>
      <c r="B2983" s="2" t="str">
        <f t="shared" si="268"/>
        <v/>
      </c>
      <c r="C2983" s="2" t="str">
        <f t="shared" si="269"/>
        <v/>
      </c>
      <c r="D2983" s="2" t="str">
        <f>IF(ISNUMBER(A2983),COUNTIF(Calculations!B:B, A2983),"")</f>
        <v/>
      </c>
      <c r="E2983" s="2" t="str">
        <f>IF(ISNUMBER(A2983),COUNTIF(Calculations!A:A, A2983),"")</f>
        <v/>
      </c>
      <c r="F2983" s="12" t="str">
        <f t="shared" si="270"/>
        <v/>
      </c>
      <c r="G2983" s="12" t="str">
        <f t="shared" si="271"/>
        <v/>
      </c>
    </row>
    <row r="2984" spans="1:7" x14ac:dyDescent="0.25">
      <c r="A2984" s="8" t="str">
        <f t="shared" si="267"/>
        <v/>
      </c>
      <c r="B2984" s="2" t="str">
        <f t="shared" si="268"/>
        <v/>
      </c>
      <c r="C2984" s="2" t="str">
        <f t="shared" si="269"/>
        <v/>
      </c>
      <c r="D2984" s="2" t="str">
        <f>IF(ISNUMBER(A2984),COUNTIF(Calculations!B:B, A2984),"")</f>
        <v/>
      </c>
      <c r="E2984" s="2" t="str">
        <f>IF(ISNUMBER(A2984),COUNTIF(Calculations!A:A, A2984),"")</f>
        <v/>
      </c>
      <c r="F2984" s="12" t="str">
        <f t="shared" si="270"/>
        <v/>
      </c>
      <c r="G2984" s="12" t="str">
        <f t="shared" si="271"/>
        <v/>
      </c>
    </row>
    <row r="2985" spans="1:7" x14ac:dyDescent="0.25">
      <c r="A2985" s="8" t="str">
        <f t="shared" si="267"/>
        <v/>
      </c>
      <c r="B2985" s="2" t="str">
        <f t="shared" si="268"/>
        <v/>
      </c>
      <c r="C2985" s="2" t="str">
        <f t="shared" si="269"/>
        <v/>
      </c>
      <c r="D2985" s="2" t="str">
        <f>IF(ISNUMBER(A2985),COUNTIF(Calculations!B:B, A2985),"")</f>
        <v/>
      </c>
      <c r="E2985" s="2" t="str">
        <f>IF(ISNUMBER(A2985),COUNTIF(Calculations!A:A, A2985),"")</f>
        <v/>
      </c>
      <c r="F2985" s="12" t="str">
        <f t="shared" si="270"/>
        <v/>
      </c>
      <c r="G2985" s="12" t="str">
        <f t="shared" si="271"/>
        <v/>
      </c>
    </row>
    <row r="2986" spans="1:7" x14ac:dyDescent="0.25">
      <c r="A2986" s="8" t="str">
        <f t="shared" si="267"/>
        <v/>
      </c>
      <c r="B2986" s="2" t="str">
        <f t="shared" si="268"/>
        <v/>
      </c>
      <c r="C2986" s="2" t="str">
        <f t="shared" si="269"/>
        <v/>
      </c>
      <c r="D2986" s="2" t="str">
        <f>IF(ISNUMBER(A2986),COUNTIF(Calculations!B:B, A2986),"")</f>
        <v/>
      </c>
      <c r="E2986" s="2" t="str">
        <f>IF(ISNUMBER(A2986),COUNTIF(Calculations!A:A, A2986),"")</f>
        <v/>
      </c>
      <c r="F2986" s="12" t="str">
        <f t="shared" si="270"/>
        <v/>
      </c>
      <c r="G2986" s="12" t="str">
        <f t="shared" si="271"/>
        <v/>
      </c>
    </row>
    <row r="2987" spans="1:7" x14ac:dyDescent="0.25">
      <c r="A2987" s="8" t="str">
        <f t="shared" si="267"/>
        <v/>
      </c>
      <c r="B2987" s="2" t="str">
        <f t="shared" si="268"/>
        <v/>
      </c>
      <c r="C2987" s="2" t="str">
        <f t="shared" si="269"/>
        <v/>
      </c>
      <c r="D2987" s="2" t="str">
        <f>IF(ISNUMBER(A2987),COUNTIF(Calculations!B:B, A2987),"")</f>
        <v/>
      </c>
      <c r="E2987" s="2" t="str">
        <f>IF(ISNUMBER(A2987),COUNTIF(Calculations!A:A, A2987),"")</f>
        <v/>
      </c>
      <c r="F2987" s="12" t="str">
        <f t="shared" si="270"/>
        <v/>
      </c>
      <c r="G2987" s="12" t="str">
        <f t="shared" si="271"/>
        <v/>
      </c>
    </row>
    <row r="2988" spans="1:7" x14ac:dyDescent="0.25">
      <c r="A2988" s="8" t="str">
        <f t="shared" si="267"/>
        <v/>
      </c>
      <c r="B2988" s="2" t="str">
        <f t="shared" si="268"/>
        <v/>
      </c>
      <c r="C2988" s="2" t="str">
        <f t="shared" si="269"/>
        <v/>
      </c>
      <c r="D2988" s="2" t="str">
        <f>IF(ISNUMBER(A2988),COUNTIF(Calculations!B:B, A2988),"")</f>
        <v/>
      </c>
      <c r="E2988" s="2" t="str">
        <f>IF(ISNUMBER(A2988),COUNTIF(Calculations!A:A, A2988),"")</f>
        <v/>
      </c>
      <c r="F2988" s="12" t="str">
        <f t="shared" si="270"/>
        <v/>
      </c>
      <c r="G2988" s="12" t="str">
        <f t="shared" si="271"/>
        <v/>
      </c>
    </row>
    <row r="2989" spans="1:7" x14ac:dyDescent="0.25">
      <c r="A2989" s="8" t="str">
        <f t="shared" si="267"/>
        <v/>
      </c>
      <c r="B2989" s="2" t="str">
        <f t="shared" si="268"/>
        <v/>
      </c>
      <c r="C2989" s="2" t="str">
        <f t="shared" si="269"/>
        <v/>
      </c>
      <c r="D2989" s="2" t="str">
        <f>IF(ISNUMBER(A2989),COUNTIF(Calculations!B:B, A2989),"")</f>
        <v/>
      </c>
      <c r="E2989" s="2" t="str">
        <f>IF(ISNUMBER(A2989),COUNTIF(Calculations!A:A, A2989),"")</f>
        <v/>
      </c>
      <c r="F2989" s="12" t="str">
        <f t="shared" si="270"/>
        <v/>
      </c>
      <c r="G2989" s="12" t="str">
        <f t="shared" si="271"/>
        <v/>
      </c>
    </row>
    <row r="2990" spans="1:7" x14ac:dyDescent="0.25">
      <c r="A2990" s="8" t="str">
        <f t="shared" si="267"/>
        <v/>
      </c>
      <c r="B2990" s="2" t="str">
        <f t="shared" si="268"/>
        <v/>
      </c>
      <c r="C2990" s="2" t="str">
        <f t="shared" si="269"/>
        <v/>
      </c>
      <c r="D2990" s="2" t="str">
        <f>IF(ISNUMBER(A2990),COUNTIF(Calculations!B:B, A2990),"")</f>
        <v/>
      </c>
      <c r="E2990" s="2" t="str">
        <f>IF(ISNUMBER(A2990),COUNTIF(Calculations!A:A, A2990),"")</f>
        <v/>
      </c>
      <c r="F2990" s="12" t="str">
        <f t="shared" si="270"/>
        <v/>
      </c>
      <c r="G2990" s="12" t="str">
        <f t="shared" si="271"/>
        <v/>
      </c>
    </row>
    <row r="2991" spans="1:7" x14ac:dyDescent="0.25">
      <c r="A2991" s="8" t="str">
        <f t="shared" si="267"/>
        <v/>
      </c>
      <c r="B2991" s="2" t="str">
        <f t="shared" si="268"/>
        <v/>
      </c>
      <c r="C2991" s="2" t="str">
        <f t="shared" si="269"/>
        <v/>
      </c>
      <c r="D2991" s="2" t="str">
        <f>IF(ISNUMBER(A2991),COUNTIF(Calculations!B:B, A2991),"")</f>
        <v/>
      </c>
      <c r="E2991" s="2" t="str">
        <f>IF(ISNUMBER(A2991),COUNTIF(Calculations!A:A, A2991),"")</f>
        <v/>
      </c>
      <c r="F2991" s="12" t="str">
        <f t="shared" si="270"/>
        <v/>
      </c>
      <c r="G2991" s="12" t="str">
        <f t="shared" si="271"/>
        <v/>
      </c>
    </row>
    <row r="2992" spans="1:7" x14ac:dyDescent="0.25">
      <c r="A2992" s="8" t="str">
        <f t="shared" si="267"/>
        <v/>
      </c>
      <c r="B2992" s="2" t="str">
        <f t="shared" si="268"/>
        <v/>
      </c>
      <c r="C2992" s="2" t="str">
        <f t="shared" si="269"/>
        <v/>
      </c>
      <c r="D2992" s="2" t="str">
        <f>IF(ISNUMBER(A2992),COUNTIF(Calculations!B:B, A2992),"")</f>
        <v/>
      </c>
      <c r="E2992" s="2" t="str">
        <f>IF(ISNUMBER(A2992),COUNTIF(Calculations!A:A, A2992),"")</f>
        <v/>
      </c>
      <c r="F2992" s="12" t="str">
        <f t="shared" si="270"/>
        <v/>
      </c>
      <c r="G2992" s="12" t="str">
        <f t="shared" si="271"/>
        <v/>
      </c>
    </row>
    <row r="2993" spans="1:7" x14ac:dyDescent="0.25">
      <c r="A2993" s="8" t="str">
        <f t="shared" si="267"/>
        <v/>
      </c>
      <c r="B2993" s="2" t="str">
        <f t="shared" si="268"/>
        <v/>
      </c>
      <c r="C2993" s="2" t="str">
        <f t="shared" si="269"/>
        <v/>
      </c>
      <c r="D2993" s="2" t="str">
        <f>IF(ISNUMBER(A2993),COUNTIF(Calculations!B:B, A2993),"")</f>
        <v/>
      </c>
      <c r="E2993" s="2" t="str">
        <f>IF(ISNUMBER(A2993),COUNTIF(Calculations!A:A, A2993),"")</f>
        <v/>
      </c>
      <c r="F2993" s="12" t="str">
        <f t="shared" si="270"/>
        <v/>
      </c>
      <c r="G2993" s="12" t="str">
        <f t="shared" si="271"/>
        <v/>
      </c>
    </row>
    <row r="2994" spans="1:7" x14ac:dyDescent="0.25">
      <c r="A2994" s="8" t="str">
        <f t="shared" si="267"/>
        <v/>
      </c>
      <c r="B2994" s="2" t="str">
        <f t="shared" si="268"/>
        <v/>
      </c>
      <c r="C2994" s="2" t="str">
        <f t="shared" si="269"/>
        <v/>
      </c>
      <c r="D2994" s="2" t="str">
        <f>IF(ISNUMBER(A2994),COUNTIF(Calculations!B:B, A2994),"")</f>
        <v/>
      </c>
      <c r="E2994" s="2" t="str">
        <f>IF(ISNUMBER(A2994),COUNTIF(Calculations!A:A, A2994),"")</f>
        <v/>
      </c>
      <c r="F2994" s="12" t="str">
        <f t="shared" si="270"/>
        <v/>
      </c>
      <c r="G2994" s="12" t="str">
        <f t="shared" si="271"/>
        <v/>
      </c>
    </row>
    <row r="2995" spans="1:7" x14ac:dyDescent="0.25">
      <c r="A2995" s="8" t="str">
        <f t="shared" si="267"/>
        <v/>
      </c>
      <c r="B2995" s="2" t="str">
        <f t="shared" si="268"/>
        <v/>
      </c>
      <c r="C2995" s="2" t="str">
        <f t="shared" si="269"/>
        <v/>
      </c>
      <c r="D2995" s="2" t="str">
        <f>IF(ISNUMBER(A2995),COUNTIF(Calculations!B:B, A2995),"")</f>
        <v/>
      </c>
      <c r="E2995" s="2" t="str">
        <f>IF(ISNUMBER(A2995),COUNTIF(Calculations!A:A, A2995),"")</f>
        <v/>
      </c>
      <c r="F2995" s="12" t="str">
        <f t="shared" si="270"/>
        <v/>
      </c>
      <c r="G2995" s="12" t="str">
        <f t="shared" si="271"/>
        <v/>
      </c>
    </row>
    <row r="2996" spans="1:7" x14ac:dyDescent="0.25">
      <c r="A2996" s="8" t="str">
        <f t="shared" si="267"/>
        <v/>
      </c>
      <c r="B2996" s="2" t="str">
        <f t="shared" si="268"/>
        <v/>
      </c>
      <c r="C2996" s="2" t="str">
        <f t="shared" si="269"/>
        <v/>
      </c>
      <c r="D2996" s="2" t="str">
        <f>IF(ISNUMBER(A2996),COUNTIF(Calculations!B:B, A2996),"")</f>
        <v/>
      </c>
      <c r="E2996" s="2" t="str">
        <f>IF(ISNUMBER(A2996),COUNTIF(Calculations!A:A, A2996),"")</f>
        <v/>
      </c>
      <c r="F2996" s="12" t="str">
        <f t="shared" si="270"/>
        <v/>
      </c>
      <c r="G2996" s="12" t="str">
        <f t="shared" si="271"/>
        <v/>
      </c>
    </row>
    <row r="2997" spans="1:7" x14ac:dyDescent="0.25">
      <c r="A2997" s="8" t="str">
        <f t="shared" si="267"/>
        <v/>
      </c>
      <c r="B2997" s="2" t="str">
        <f t="shared" si="268"/>
        <v/>
      </c>
      <c r="C2997" s="2" t="str">
        <f t="shared" si="269"/>
        <v/>
      </c>
      <c r="D2997" s="2" t="str">
        <f>IF(ISNUMBER(A2997),COUNTIF(Calculations!B:B, A2997),"")</f>
        <v/>
      </c>
      <c r="E2997" s="2" t="str">
        <f>IF(ISNUMBER(A2997),COUNTIF(Calculations!A:A, A2997),"")</f>
        <v/>
      </c>
      <c r="F2997" s="12" t="str">
        <f t="shared" si="270"/>
        <v/>
      </c>
      <c r="G2997" s="12" t="str">
        <f t="shared" si="271"/>
        <v/>
      </c>
    </row>
    <row r="2998" spans="1:7" x14ac:dyDescent="0.25">
      <c r="A2998" s="8" t="str">
        <f t="shared" si="267"/>
        <v/>
      </c>
      <c r="B2998" s="2" t="str">
        <f t="shared" si="268"/>
        <v/>
      </c>
      <c r="C2998" s="2" t="str">
        <f t="shared" si="269"/>
        <v/>
      </c>
      <c r="D2998" s="2" t="str">
        <f>IF(ISNUMBER(A2998),COUNTIF(Calculations!B:B, A2998),"")</f>
        <v/>
      </c>
      <c r="E2998" s="2" t="str">
        <f>IF(ISNUMBER(A2998),COUNTIF(Calculations!A:A, A2998),"")</f>
        <v/>
      </c>
      <c r="F2998" s="12" t="str">
        <f t="shared" si="270"/>
        <v/>
      </c>
      <c r="G2998" s="12" t="str">
        <f t="shared" si="271"/>
        <v/>
      </c>
    </row>
    <row r="2999" spans="1:7" x14ac:dyDescent="0.25">
      <c r="A2999" s="8" t="str">
        <f t="shared" si="267"/>
        <v/>
      </c>
      <c r="B2999" s="2" t="str">
        <f t="shared" si="268"/>
        <v/>
      </c>
      <c r="C2999" s="2" t="str">
        <f t="shared" si="269"/>
        <v/>
      </c>
      <c r="D2999" s="2" t="str">
        <f>IF(ISNUMBER(A2999),COUNTIF(Calculations!B:B, A2999),"")</f>
        <v/>
      </c>
      <c r="E2999" s="2" t="str">
        <f>IF(ISNUMBER(A2999),COUNTIF(Calculations!A:A, A2999),"")</f>
        <v/>
      </c>
      <c r="F2999" s="12" t="str">
        <f t="shared" si="270"/>
        <v/>
      </c>
      <c r="G2999" s="12" t="str">
        <f t="shared" si="271"/>
        <v/>
      </c>
    </row>
    <row r="3000" spans="1:7" x14ac:dyDescent="0.25">
      <c r="A3000" s="8" t="str">
        <f t="shared" si="267"/>
        <v/>
      </c>
      <c r="B3000" s="2" t="str">
        <f t="shared" si="268"/>
        <v/>
      </c>
      <c r="C3000" s="2" t="str">
        <f t="shared" si="269"/>
        <v/>
      </c>
      <c r="D3000" s="2" t="str">
        <f>IF(ISNUMBER(A3000),COUNTIF(Calculations!B:B, A3000),"")</f>
        <v/>
      </c>
      <c r="E3000" s="2" t="str">
        <f>IF(ISNUMBER(A3000),COUNTIF(Calculations!A:A, A3000),"")</f>
        <v/>
      </c>
      <c r="F3000" s="12" t="str">
        <f t="shared" si="270"/>
        <v/>
      </c>
      <c r="G3000" s="12" t="str">
        <f t="shared" si="271"/>
        <v/>
      </c>
    </row>
    <row r="3001" spans="1:7" x14ac:dyDescent="0.25">
      <c r="A3001" s="8" t="str">
        <f t="shared" si="267"/>
        <v/>
      </c>
      <c r="B3001" s="2" t="str">
        <f t="shared" si="268"/>
        <v/>
      </c>
      <c r="C3001" s="2" t="str">
        <f t="shared" si="269"/>
        <v/>
      </c>
      <c r="D3001" s="2" t="str">
        <f>IF(ISNUMBER(A3001),COUNTIF(Calculations!B:B, A3001),"")</f>
        <v/>
      </c>
      <c r="E3001" s="2" t="str">
        <f>IF(ISNUMBER(A3001),COUNTIF(Calculations!A:A, A3001),"")</f>
        <v/>
      </c>
      <c r="F3001" s="12" t="str">
        <f t="shared" si="270"/>
        <v/>
      </c>
      <c r="G3001" s="12" t="str">
        <f t="shared" si="271"/>
        <v/>
      </c>
    </row>
    <row r="3002" spans="1:7" x14ac:dyDescent="0.25">
      <c r="A3002" s="8" t="str">
        <f t="shared" si="267"/>
        <v/>
      </c>
      <c r="B3002" s="2" t="str">
        <f t="shared" si="268"/>
        <v/>
      </c>
      <c r="C3002" s="2" t="str">
        <f t="shared" si="269"/>
        <v/>
      </c>
      <c r="D3002" s="2" t="str">
        <f>IF(ISNUMBER(A3002),COUNTIF(Calculations!B:B, A3002),"")</f>
        <v/>
      </c>
      <c r="E3002" s="2" t="str">
        <f>IF(ISNUMBER(A3002),COUNTIF(Calculations!A:A, A3002),"")</f>
        <v/>
      </c>
      <c r="F3002" s="12" t="str">
        <f t="shared" si="270"/>
        <v/>
      </c>
      <c r="G3002" s="12" t="str">
        <f t="shared" si="271"/>
        <v/>
      </c>
    </row>
    <row r="3003" spans="1:7" x14ac:dyDescent="0.25">
      <c r="A3003" s="8" t="str">
        <f t="shared" si="267"/>
        <v/>
      </c>
      <c r="B3003" s="2" t="str">
        <f t="shared" si="268"/>
        <v/>
      </c>
      <c r="C3003" s="2" t="str">
        <f t="shared" si="269"/>
        <v/>
      </c>
      <c r="D3003" s="2" t="str">
        <f>IF(ISNUMBER(A3003),COUNTIF(Calculations!B:B, A3003),"")</f>
        <v/>
      </c>
      <c r="E3003" s="2" t="str">
        <f>IF(ISNUMBER(A3003),COUNTIF(Calculations!A:A, A3003),"")</f>
        <v/>
      </c>
      <c r="F3003" s="12" t="str">
        <f t="shared" si="270"/>
        <v/>
      </c>
      <c r="G3003" s="12" t="str">
        <f t="shared" si="271"/>
        <v/>
      </c>
    </row>
    <row r="3004" spans="1:7" x14ac:dyDescent="0.25">
      <c r="A3004" s="8" t="str">
        <f t="shared" si="267"/>
        <v/>
      </c>
      <c r="B3004" s="2" t="str">
        <f t="shared" si="268"/>
        <v/>
      </c>
      <c r="C3004" s="2" t="str">
        <f t="shared" si="269"/>
        <v/>
      </c>
      <c r="D3004" s="2" t="str">
        <f>IF(ISNUMBER(A3004),COUNTIF(Calculations!B:B, A3004),"")</f>
        <v/>
      </c>
      <c r="E3004" s="2" t="str">
        <f>IF(ISNUMBER(A3004),COUNTIF(Calculations!A:A, A3004),"")</f>
        <v/>
      </c>
      <c r="F3004" s="12" t="str">
        <f t="shared" si="270"/>
        <v/>
      </c>
      <c r="G3004" s="12" t="str">
        <f t="shared" si="271"/>
        <v/>
      </c>
    </row>
    <row r="3005" spans="1:7" x14ac:dyDescent="0.25">
      <c r="A3005" s="8" t="str">
        <f t="shared" si="267"/>
        <v/>
      </c>
      <c r="B3005" s="2" t="str">
        <f t="shared" si="268"/>
        <v/>
      </c>
      <c r="C3005" s="2" t="str">
        <f t="shared" si="269"/>
        <v/>
      </c>
      <c r="D3005" s="2" t="str">
        <f>IF(ISNUMBER(A3005),COUNTIF(Calculations!B:B, A3005),"")</f>
        <v/>
      </c>
      <c r="E3005" s="2" t="str">
        <f>IF(ISNUMBER(A3005),COUNTIF(Calculations!A:A, A3005),"")</f>
        <v/>
      </c>
      <c r="F3005" s="12" t="str">
        <f t="shared" si="270"/>
        <v/>
      </c>
      <c r="G3005" s="12" t="str">
        <f t="shared" si="271"/>
        <v/>
      </c>
    </row>
    <row r="3006" spans="1:7" x14ac:dyDescent="0.25">
      <c r="A3006" s="8" t="str">
        <f t="shared" si="267"/>
        <v/>
      </c>
      <c r="B3006" s="2" t="str">
        <f t="shared" si="268"/>
        <v/>
      </c>
      <c r="C3006" s="2" t="str">
        <f t="shared" si="269"/>
        <v/>
      </c>
      <c r="D3006" s="2" t="str">
        <f>IF(ISNUMBER(A3006),COUNTIF(Calculations!B:B, A3006),"")</f>
        <v/>
      </c>
      <c r="E3006" s="2" t="str">
        <f>IF(ISNUMBER(A3006),COUNTIF(Calculations!A:A, A3006),"")</f>
        <v/>
      </c>
      <c r="F3006" s="12" t="str">
        <f t="shared" si="270"/>
        <v/>
      </c>
      <c r="G3006" s="12" t="str">
        <f t="shared" si="271"/>
        <v/>
      </c>
    </row>
    <row r="3007" spans="1:7" x14ac:dyDescent="0.25">
      <c r="A3007" s="8" t="str">
        <f t="shared" si="267"/>
        <v/>
      </c>
      <c r="B3007" s="2" t="str">
        <f t="shared" si="268"/>
        <v/>
      </c>
      <c r="C3007" s="2" t="str">
        <f t="shared" si="269"/>
        <v/>
      </c>
      <c r="D3007" s="2" t="str">
        <f>IF(ISNUMBER(A3007),COUNTIF(Calculations!B:B, A3007),"")</f>
        <v/>
      </c>
      <c r="E3007" s="2" t="str">
        <f>IF(ISNUMBER(A3007),COUNTIF(Calculations!A:A, A3007),"")</f>
        <v/>
      </c>
      <c r="F3007" s="12" t="str">
        <f t="shared" si="270"/>
        <v/>
      </c>
      <c r="G3007" s="12" t="str">
        <f t="shared" si="271"/>
        <v/>
      </c>
    </row>
    <row r="3008" spans="1:7" x14ac:dyDescent="0.25">
      <c r="A3008" s="8" t="str">
        <f t="shared" si="267"/>
        <v/>
      </c>
      <c r="B3008" s="2" t="str">
        <f t="shared" si="268"/>
        <v/>
      </c>
      <c r="C3008" s="2" t="str">
        <f t="shared" si="269"/>
        <v/>
      </c>
      <c r="D3008" s="2" t="str">
        <f>IF(ISNUMBER(A3008),COUNTIF(Calculations!B:B, A3008),"")</f>
        <v/>
      </c>
      <c r="E3008" s="2" t="str">
        <f>IF(ISNUMBER(A3008),COUNTIF(Calculations!A:A, A3008),"")</f>
        <v/>
      </c>
      <c r="F3008" s="12" t="str">
        <f t="shared" si="270"/>
        <v/>
      </c>
      <c r="G3008" s="12" t="str">
        <f t="shared" si="271"/>
        <v/>
      </c>
    </row>
    <row r="3009" spans="1:7" x14ac:dyDescent="0.25">
      <c r="A3009" s="8" t="str">
        <f t="shared" si="267"/>
        <v/>
      </c>
      <c r="B3009" s="2" t="str">
        <f t="shared" si="268"/>
        <v/>
      </c>
      <c r="C3009" s="2" t="str">
        <f t="shared" si="269"/>
        <v/>
      </c>
      <c r="D3009" s="2" t="str">
        <f>IF(ISNUMBER(A3009),COUNTIF(Calculations!B:B, A3009),"")</f>
        <v/>
      </c>
      <c r="E3009" s="2" t="str">
        <f>IF(ISNUMBER(A3009),COUNTIF(Calculations!A:A, A3009),"")</f>
        <v/>
      </c>
      <c r="F3009" s="12" t="str">
        <f t="shared" si="270"/>
        <v/>
      </c>
      <c r="G3009" s="12" t="str">
        <f t="shared" si="271"/>
        <v/>
      </c>
    </row>
    <row r="3010" spans="1:7" x14ac:dyDescent="0.25">
      <c r="A3010" s="8" t="str">
        <f t="shared" si="267"/>
        <v/>
      </c>
      <c r="B3010" s="2" t="str">
        <f t="shared" si="268"/>
        <v/>
      </c>
      <c r="C3010" s="2" t="str">
        <f t="shared" si="269"/>
        <v/>
      </c>
      <c r="D3010" s="2" t="str">
        <f>IF(ISNUMBER(A3010),COUNTIF(Calculations!B:B, A3010),"")</f>
        <v/>
      </c>
      <c r="E3010" s="2" t="str">
        <f>IF(ISNUMBER(A3010),COUNTIF(Calculations!A:A, A3010),"")</f>
        <v/>
      </c>
      <c r="F3010" s="12" t="str">
        <f t="shared" si="270"/>
        <v/>
      </c>
      <c r="G3010" s="12" t="str">
        <f t="shared" si="271"/>
        <v/>
      </c>
    </row>
    <row r="3011" spans="1:7" x14ac:dyDescent="0.25">
      <c r="A3011" s="8" t="str">
        <f t="shared" si="267"/>
        <v/>
      </c>
      <c r="B3011" s="2" t="str">
        <f t="shared" si="268"/>
        <v/>
      </c>
      <c r="C3011" s="2" t="str">
        <f t="shared" si="269"/>
        <v/>
      </c>
      <c r="D3011" s="2" t="str">
        <f>IF(ISNUMBER(A3011),COUNTIF(Calculations!B:B, A3011),"")</f>
        <v/>
      </c>
      <c r="E3011" s="2" t="str">
        <f>IF(ISNUMBER(A3011),COUNTIF(Calculations!A:A, A3011),"")</f>
        <v/>
      </c>
      <c r="F3011" s="12" t="str">
        <f t="shared" si="270"/>
        <v/>
      </c>
      <c r="G3011" s="12" t="str">
        <f t="shared" si="271"/>
        <v/>
      </c>
    </row>
    <row r="3012" spans="1:7" x14ac:dyDescent="0.25">
      <c r="A3012" s="8" t="str">
        <f t="shared" si="267"/>
        <v/>
      </c>
      <c r="B3012" s="2" t="str">
        <f t="shared" si="268"/>
        <v/>
      </c>
      <c r="C3012" s="2" t="str">
        <f t="shared" si="269"/>
        <v/>
      </c>
      <c r="D3012" s="2" t="str">
        <f>IF(ISNUMBER(A3012),COUNTIF(Calculations!B:B, A3012),"")</f>
        <v/>
      </c>
      <c r="E3012" s="2" t="str">
        <f>IF(ISNUMBER(A3012),COUNTIF(Calculations!A:A, A3012),"")</f>
        <v/>
      </c>
      <c r="F3012" s="12" t="str">
        <f t="shared" si="270"/>
        <v/>
      </c>
      <c r="G3012" s="12" t="str">
        <f t="shared" si="271"/>
        <v/>
      </c>
    </row>
    <row r="3013" spans="1:7" x14ac:dyDescent="0.25">
      <c r="A3013" s="8" t="str">
        <f t="shared" si="267"/>
        <v/>
      </c>
      <c r="B3013" s="2" t="str">
        <f t="shared" si="268"/>
        <v/>
      </c>
      <c r="C3013" s="2" t="str">
        <f t="shared" si="269"/>
        <v/>
      </c>
      <c r="D3013" s="2" t="str">
        <f>IF(ISNUMBER(A3013),COUNTIF(Calculations!B:B, A3013),"")</f>
        <v/>
      </c>
      <c r="E3013" s="2" t="str">
        <f>IF(ISNUMBER(A3013),COUNTIF(Calculations!A:A, A3013),"")</f>
        <v/>
      </c>
      <c r="F3013" s="12" t="str">
        <f t="shared" si="270"/>
        <v/>
      </c>
      <c r="G3013" s="12" t="str">
        <f t="shared" si="271"/>
        <v/>
      </c>
    </row>
    <row r="3014" spans="1:7" x14ac:dyDescent="0.25">
      <c r="A3014" s="8" t="str">
        <f t="shared" si="267"/>
        <v/>
      </c>
      <c r="B3014" s="2" t="str">
        <f t="shared" si="268"/>
        <v/>
      </c>
      <c r="C3014" s="2" t="str">
        <f t="shared" si="269"/>
        <v/>
      </c>
      <c r="D3014" s="2" t="str">
        <f>IF(ISNUMBER(A3014),COUNTIF(Calculations!B:B, A3014),"")</f>
        <v/>
      </c>
      <c r="E3014" s="2" t="str">
        <f>IF(ISNUMBER(A3014),COUNTIF(Calculations!A:A, A3014),"")</f>
        <v/>
      </c>
      <c r="F3014" s="12" t="str">
        <f t="shared" si="270"/>
        <v/>
      </c>
      <c r="G3014" s="12" t="str">
        <f t="shared" si="271"/>
        <v/>
      </c>
    </row>
    <row r="3015" spans="1:7" x14ac:dyDescent="0.25">
      <c r="A3015" s="8" t="str">
        <f t="shared" si="267"/>
        <v/>
      </c>
      <c r="B3015" s="2" t="str">
        <f t="shared" si="268"/>
        <v/>
      </c>
      <c r="C3015" s="2" t="str">
        <f t="shared" si="269"/>
        <v/>
      </c>
      <c r="D3015" s="2" t="str">
        <f>IF(ISNUMBER(A3015),COUNTIF(Calculations!B:B, A3015),"")</f>
        <v/>
      </c>
      <c r="E3015" s="2" t="str">
        <f>IF(ISNUMBER(A3015),COUNTIF(Calculations!A:A, A3015),"")</f>
        <v/>
      </c>
      <c r="F3015" s="12" t="str">
        <f t="shared" si="270"/>
        <v/>
      </c>
      <c r="G3015" s="12" t="str">
        <f t="shared" si="271"/>
        <v/>
      </c>
    </row>
    <row r="3016" spans="1:7" x14ac:dyDescent="0.25">
      <c r="A3016" s="8" t="str">
        <f t="shared" si="267"/>
        <v/>
      </c>
      <c r="B3016" s="2" t="str">
        <f t="shared" si="268"/>
        <v/>
      </c>
      <c r="C3016" s="2" t="str">
        <f t="shared" si="269"/>
        <v/>
      </c>
      <c r="D3016" s="2" t="str">
        <f>IF(ISNUMBER(A3016),COUNTIF(Calculations!B:B, A3016),"")</f>
        <v/>
      </c>
      <c r="E3016" s="2" t="str">
        <f>IF(ISNUMBER(A3016),COUNTIF(Calculations!A:A, A3016),"")</f>
        <v/>
      </c>
      <c r="F3016" s="12" t="str">
        <f t="shared" si="270"/>
        <v/>
      </c>
      <c r="G3016" s="12" t="str">
        <f t="shared" si="271"/>
        <v/>
      </c>
    </row>
    <row r="3017" spans="1:7" x14ac:dyDescent="0.25">
      <c r="A3017" s="8" t="str">
        <f t="shared" si="267"/>
        <v/>
      </c>
      <c r="B3017" s="2" t="str">
        <f t="shared" si="268"/>
        <v/>
      </c>
      <c r="C3017" s="2" t="str">
        <f t="shared" si="269"/>
        <v/>
      </c>
      <c r="D3017" s="2" t="str">
        <f>IF(ISNUMBER(A3017),COUNTIF(Calculations!B:B, A3017),"")</f>
        <v/>
      </c>
      <c r="E3017" s="2" t="str">
        <f>IF(ISNUMBER(A3017),COUNTIF(Calculations!A:A, A3017),"")</f>
        <v/>
      </c>
      <c r="F3017" s="12" t="str">
        <f t="shared" si="270"/>
        <v/>
      </c>
      <c r="G3017" s="12" t="str">
        <f t="shared" si="271"/>
        <v/>
      </c>
    </row>
    <row r="3018" spans="1:7" x14ac:dyDescent="0.25">
      <c r="A3018" s="8" t="str">
        <f t="shared" si="267"/>
        <v/>
      </c>
      <c r="B3018" s="2" t="str">
        <f t="shared" si="268"/>
        <v/>
      </c>
      <c r="C3018" s="2" t="str">
        <f t="shared" si="269"/>
        <v/>
      </c>
      <c r="D3018" s="2" t="str">
        <f>IF(ISNUMBER(A3018),COUNTIF(Calculations!B:B, A3018),"")</f>
        <v/>
      </c>
      <c r="E3018" s="2" t="str">
        <f>IF(ISNUMBER(A3018),COUNTIF(Calculations!A:A, A3018),"")</f>
        <v/>
      </c>
      <c r="F3018" s="12" t="str">
        <f t="shared" si="270"/>
        <v/>
      </c>
      <c r="G3018" s="12" t="str">
        <f t="shared" si="271"/>
        <v/>
      </c>
    </row>
    <row r="3019" spans="1:7" x14ac:dyDescent="0.25">
      <c r="A3019" s="8" t="str">
        <f t="shared" si="267"/>
        <v/>
      </c>
      <c r="B3019" s="2" t="str">
        <f t="shared" si="268"/>
        <v/>
      </c>
      <c r="C3019" s="2" t="str">
        <f t="shared" si="269"/>
        <v/>
      </c>
      <c r="D3019" s="2" t="str">
        <f>IF(ISNUMBER(A3019),COUNTIF(Calculations!B:B, A3019),"")</f>
        <v/>
      </c>
      <c r="E3019" s="2" t="str">
        <f>IF(ISNUMBER(A3019),COUNTIF(Calculations!A:A, A3019),"")</f>
        <v/>
      </c>
      <c r="F3019" s="12" t="str">
        <f t="shared" si="270"/>
        <v/>
      </c>
      <c r="G3019" s="12" t="str">
        <f t="shared" si="271"/>
        <v/>
      </c>
    </row>
    <row r="3020" spans="1:7" x14ac:dyDescent="0.25">
      <c r="A3020" s="8" t="str">
        <f t="shared" si="267"/>
        <v/>
      </c>
      <c r="B3020" s="2" t="str">
        <f t="shared" si="268"/>
        <v/>
      </c>
      <c r="C3020" s="2" t="str">
        <f t="shared" si="269"/>
        <v/>
      </c>
      <c r="D3020" s="2" t="str">
        <f>IF(ISNUMBER(A3020),COUNTIF(Calculations!B:B, A3020),"")</f>
        <v/>
      </c>
      <c r="E3020" s="2" t="str">
        <f>IF(ISNUMBER(A3020),COUNTIF(Calculations!A:A, A3020),"")</f>
        <v/>
      </c>
      <c r="F3020" s="12" t="str">
        <f t="shared" si="270"/>
        <v/>
      </c>
      <c r="G3020" s="12" t="str">
        <f t="shared" si="271"/>
        <v/>
      </c>
    </row>
    <row r="3021" spans="1:7" x14ac:dyDescent="0.25">
      <c r="A3021" s="8" t="str">
        <f t="shared" si="267"/>
        <v/>
      </c>
      <c r="B3021" s="2" t="str">
        <f t="shared" si="268"/>
        <v/>
      </c>
      <c r="C3021" s="2" t="str">
        <f t="shared" si="269"/>
        <v/>
      </c>
      <c r="D3021" s="2" t="str">
        <f>IF(ISNUMBER(A3021),COUNTIF(Calculations!B:B, A3021),"")</f>
        <v/>
      </c>
      <c r="E3021" s="2" t="str">
        <f>IF(ISNUMBER(A3021),COUNTIF(Calculations!A:A, A3021),"")</f>
        <v/>
      </c>
      <c r="F3021" s="12" t="str">
        <f t="shared" si="270"/>
        <v/>
      </c>
      <c r="G3021" s="12" t="str">
        <f t="shared" si="271"/>
        <v/>
      </c>
    </row>
    <row r="3022" spans="1:7" x14ac:dyDescent="0.25">
      <c r="A3022" s="8" t="str">
        <f t="shared" si="267"/>
        <v/>
      </c>
      <c r="B3022" s="2" t="str">
        <f t="shared" si="268"/>
        <v/>
      </c>
      <c r="C3022" s="2" t="str">
        <f t="shared" si="269"/>
        <v/>
      </c>
      <c r="D3022" s="2" t="str">
        <f>IF(ISNUMBER(A3022),COUNTIF(Calculations!B:B, A3022),"")</f>
        <v/>
      </c>
      <c r="E3022" s="2" t="str">
        <f>IF(ISNUMBER(A3022),COUNTIF(Calculations!A:A, A3022),"")</f>
        <v/>
      </c>
      <c r="F3022" s="12" t="str">
        <f t="shared" si="270"/>
        <v/>
      </c>
      <c r="G3022" s="12" t="str">
        <f t="shared" si="271"/>
        <v/>
      </c>
    </row>
    <row r="3023" spans="1:7" x14ac:dyDescent="0.25">
      <c r="A3023" s="8" t="str">
        <f t="shared" si="267"/>
        <v/>
      </c>
      <c r="B3023" s="2" t="str">
        <f t="shared" si="268"/>
        <v/>
      </c>
      <c r="C3023" s="2" t="str">
        <f t="shared" si="269"/>
        <v/>
      </c>
      <c r="D3023" s="2" t="str">
        <f>IF(ISNUMBER(A3023),COUNTIF(Calculations!B:B, A3023),"")</f>
        <v/>
      </c>
      <c r="E3023" s="2" t="str">
        <f>IF(ISNUMBER(A3023),COUNTIF(Calculations!A:A, A3023),"")</f>
        <v/>
      </c>
      <c r="F3023" s="12" t="str">
        <f t="shared" si="270"/>
        <v/>
      </c>
      <c r="G3023" s="12" t="str">
        <f t="shared" si="271"/>
        <v/>
      </c>
    </row>
    <row r="3024" spans="1:7" x14ac:dyDescent="0.25">
      <c r="A3024" s="8" t="str">
        <f t="shared" si="267"/>
        <v/>
      </c>
      <c r="B3024" s="2" t="str">
        <f t="shared" si="268"/>
        <v/>
      </c>
      <c r="C3024" s="2" t="str">
        <f t="shared" si="269"/>
        <v/>
      </c>
      <c r="D3024" s="2" t="str">
        <f>IF(ISNUMBER(A3024),COUNTIF(Calculations!B:B, A3024),"")</f>
        <v/>
      </c>
      <c r="E3024" s="2" t="str">
        <f>IF(ISNUMBER(A3024),COUNTIF(Calculations!A:A, A3024),"")</f>
        <v/>
      </c>
      <c r="F3024" s="12" t="str">
        <f t="shared" si="270"/>
        <v/>
      </c>
      <c r="G3024" s="12" t="str">
        <f t="shared" si="271"/>
        <v/>
      </c>
    </row>
    <row r="3025" spans="1:7" x14ac:dyDescent="0.25">
      <c r="A3025" s="8" t="str">
        <f t="shared" si="267"/>
        <v/>
      </c>
      <c r="B3025" s="2" t="str">
        <f t="shared" si="268"/>
        <v/>
      </c>
      <c r="C3025" s="2" t="str">
        <f t="shared" si="269"/>
        <v/>
      </c>
      <c r="D3025" s="2" t="str">
        <f>IF(ISNUMBER(A3025),COUNTIF(Calculations!B:B, A3025),"")</f>
        <v/>
      </c>
      <c r="E3025" s="2" t="str">
        <f>IF(ISNUMBER(A3025),COUNTIF(Calculations!A:A, A3025),"")</f>
        <v/>
      </c>
      <c r="F3025" s="12" t="str">
        <f t="shared" si="270"/>
        <v/>
      </c>
      <c r="G3025" s="12" t="str">
        <f t="shared" si="271"/>
        <v/>
      </c>
    </row>
    <row r="3026" spans="1:7" x14ac:dyDescent="0.25">
      <c r="A3026" s="8" t="str">
        <f t="shared" si="267"/>
        <v/>
      </c>
      <c r="B3026" s="2" t="str">
        <f t="shared" si="268"/>
        <v/>
      </c>
      <c r="C3026" s="2" t="str">
        <f t="shared" si="269"/>
        <v/>
      </c>
      <c r="D3026" s="2" t="str">
        <f>IF(ISNUMBER(A3026),COUNTIF(Calculations!B:B, A3026),"")</f>
        <v/>
      </c>
      <c r="E3026" s="2" t="str">
        <f>IF(ISNUMBER(A3026),COUNTIF(Calculations!A:A, A3026),"")</f>
        <v/>
      </c>
      <c r="F3026" s="12" t="str">
        <f t="shared" si="270"/>
        <v/>
      </c>
      <c r="G3026" s="12" t="str">
        <f t="shared" si="271"/>
        <v/>
      </c>
    </row>
    <row r="3027" spans="1:7" x14ac:dyDescent="0.25">
      <c r="A3027" s="8" t="str">
        <f t="shared" si="267"/>
        <v/>
      </c>
      <c r="B3027" s="2" t="str">
        <f t="shared" si="268"/>
        <v/>
      </c>
      <c r="C3027" s="2" t="str">
        <f t="shared" si="269"/>
        <v/>
      </c>
      <c r="D3027" s="2" t="str">
        <f>IF(ISNUMBER(A3027),COUNTIF(Calculations!B:B, A3027),"")</f>
        <v/>
      </c>
      <c r="E3027" s="2" t="str">
        <f>IF(ISNUMBER(A3027),COUNTIF(Calculations!A:A, A3027),"")</f>
        <v/>
      </c>
      <c r="F3027" s="12" t="str">
        <f t="shared" si="270"/>
        <v/>
      </c>
      <c r="G3027" s="12" t="str">
        <f t="shared" si="271"/>
        <v/>
      </c>
    </row>
    <row r="3028" spans="1:7" x14ac:dyDescent="0.25">
      <c r="A3028" s="8" t="str">
        <f t="shared" si="267"/>
        <v/>
      </c>
      <c r="B3028" s="2" t="str">
        <f t="shared" si="268"/>
        <v/>
      </c>
      <c r="C3028" s="2" t="str">
        <f t="shared" si="269"/>
        <v/>
      </c>
      <c r="D3028" s="2" t="str">
        <f>IF(ISNUMBER(A3028),COUNTIF(Calculations!B:B, A3028),"")</f>
        <v/>
      </c>
      <c r="E3028" s="2" t="str">
        <f>IF(ISNUMBER(A3028),COUNTIF(Calculations!A:A, A3028),"")</f>
        <v/>
      </c>
      <c r="F3028" s="12" t="str">
        <f t="shared" si="270"/>
        <v/>
      </c>
      <c r="G3028" s="12" t="str">
        <f t="shared" si="271"/>
        <v/>
      </c>
    </row>
    <row r="3029" spans="1:7" x14ac:dyDescent="0.25">
      <c r="A3029" s="8" t="str">
        <f t="shared" si="267"/>
        <v/>
      </c>
      <c r="B3029" s="2" t="str">
        <f t="shared" si="268"/>
        <v/>
      </c>
      <c r="C3029" s="2" t="str">
        <f t="shared" si="269"/>
        <v/>
      </c>
      <c r="D3029" s="2" t="str">
        <f>IF(ISNUMBER(A3029),COUNTIF(Calculations!B:B, A3029),"")</f>
        <v/>
      </c>
      <c r="E3029" s="2" t="str">
        <f>IF(ISNUMBER(A3029),COUNTIF(Calculations!A:A, A3029),"")</f>
        <v/>
      </c>
      <c r="F3029" s="12" t="str">
        <f t="shared" si="270"/>
        <v/>
      </c>
      <c r="G3029" s="12" t="str">
        <f t="shared" si="271"/>
        <v/>
      </c>
    </row>
    <row r="3030" spans="1:7" x14ac:dyDescent="0.25">
      <c r="A3030" s="8" t="str">
        <f t="shared" si="267"/>
        <v/>
      </c>
      <c r="B3030" s="2" t="str">
        <f t="shared" si="268"/>
        <v/>
      </c>
      <c r="C3030" s="2" t="str">
        <f t="shared" si="269"/>
        <v/>
      </c>
      <c r="D3030" s="2" t="str">
        <f>IF(ISNUMBER(A3030),COUNTIF(Calculations!B:B, A3030),"")</f>
        <v/>
      </c>
      <c r="E3030" s="2" t="str">
        <f>IF(ISNUMBER(A3030),COUNTIF(Calculations!A:A, A3030),"")</f>
        <v/>
      </c>
      <c r="F3030" s="12" t="str">
        <f t="shared" si="270"/>
        <v/>
      </c>
      <c r="G3030" s="12" t="str">
        <f t="shared" si="271"/>
        <v/>
      </c>
    </row>
    <row r="3031" spans="1:7" x14ac:dyDescent="0.25">
      <c r="A3031" s="8" t="str">
        <f t="shared" si="267"/>
        <v/>
      </c>
      <c r="B3031" s="2" t="str">
        <f t="shared" si="268"/>
        <v/>
      </c>
      <c r="C3031" s="2" t="str">
        <f t="shared" si="269"/>
        <v/>
      </c>
      <c r="D3031" s="2" t="str">
        <f>IF(ISNUMBER(A3031),COUNTIF(Calculations!B:B, A3031),"")</f>
        <v/>
      </c>
      <c r="E3031" s="2" t="str">
        <f>IF(ISNUMBER(A3031),COUNTIF(Calculations!A:A, A3031),"")</f>
        <v/>
      </c>
      <c r="F3031" s="12" t="str">
        <f t="shared" si="270"/>
        <v/>
      </c>
      <c r="G3031" s="12" t="str">
        <f t="shared" si="271"/>
        <v/>
      </c>
    </row>
    <row r="3032" spans="1:7" x14ac:dyDescent="0.25">
      <c r="A3032" s="8" t="str">
        <f t="shared" si="267"/>
        <v/>
      </c>
      <c r="B3032" s="2" t="str">
        <f t="shared" si="268"/>
        <v/>
      </c>
      <c r="C3032" s="2" t="str">
        <f t="shared" si="269"/>
        <v/>
      </c>
      <c r="D3032" s="2" t="str">
        <f>IF(ISNUMBER(A3032),COUNTIF(Calculations!B:B, A3032),"")</f>
        <v/>
      </c>
      <c r="E3032" s="2" t="str">
        <f>IF(ISNUMBER(A3032),COUNTIF(Calculations!A:A, A3032),"")</f>
        <v/>
      </c>
      <c r="F3032" s="12" t="str">
        <f t="shared" si="270"/>
        <v/>
      </c>
      <c r="G3032" s="12" t="str">
        <f t="shared" si="271"/>
        <v/>
      </c>
    </row>
    <row r="3033" spans="1:7" x14ac:dyDescent="0.25">
      <c r="A3033" s="8" t="str">
        <f t="shared" si="267"/>
        <v/>
      </c>
      <c r="B3033" s="2" t="str">
        <f t="shared" si="268"/>
        <v/>
      </c>
      <c r="C3033" s="2" t="str">
        <f t="shared" si="269"/>
        <v/>
      </c>
      <c r="D3033" s="2" t="str">
        <f>IF(ISNUMBER(A3033),COUNTIF(Calculations!B:B, A3033),"")</f>
        <v/>
      </c>
      <c r="E3033" s="2" t="str">
        <f>IF(ISNUMBER(A3033),COUNTIF(Calculations!A:A, A3033),"")</f>
        <v/>
      </c>
      <c r="F3033" s="12" t="str">
        <f t="shared" si="270"/>
        <v/>
      </c>
      <c r="G3033" s="12" t="str">
        <f t="shared" si="271"/>
        <v/>
      </c>
    </row>
    <row r="3034" spans="1:7" x14ac:dyDescent="0.25">
      <c r="A3034" s="8" t="str">
        <f t="shared" si="267"/>
        <v/>
      </c>
      <c r="B3034" s="2" t="str">
        <f t="shared" si="268"/>
        <v/>
      </c>
      <c r="C3034" s="2" t="str">
        <f t="shared" si="269"/>
        <v/>
      </c>
      <c r="D3034" s="2" t="str">
        <f>IF(ISNUMBER(A3034),COUNTIF(Calculations!B:B, A3034),"")</f>
        <v/>
      </c>
      <c r="E3034" s="2" t="str">
        <f>IF(ISNUMBER(A3034),COUNTIF(Calculations!A:A, A3034),"")</f>
        <v/>
      </c>
      <c r="F3034" s="12" t="str">
        <f t="shared" si="270"/>
        <v/>
      </c>
      <c r="G3034" s="12" t="str">
        <f t="shared" si="271"/>
        <v/>
      </c>
    </row>
    <row r="3035" spans="1:7" x14ac:dyDescent="0.25">
      <c r="A3035" s="8" t="str">
        <f t="shared" si="267"/>
        <v/>
      </c>
      <c r="B3035" s="2" t="str">
        <f t="shared" si="268"/>
        <v/>
      </c>
      <c r="C3035" s="2" t="str">
        <f t="shared" si="269"/>
        <v/>
      </c>
      <c r="D3035" s="2" t="str">
        <f>IF(ISNUMBER(A3035),COUNTIF(Calculations!B:B, A3035),"")</f>
        <v/>
      </c>
      <c r="E3035" s="2" t="str">
        <f>IF(ISNUMBER(A3035),COUNTIF(Calculations!A:A, A3035),"")</f>
        <v/>
      </c>
      <c r="F3035" s="12" t="str">
        <f t="shared" si="270"/>
        <v/>
      </c>
      <c r="G3035" s="12" t="str">
        <f t="shared" si="271"/>
        <v/>
      </c>
    </row>
    <row r="3036" spans="1:7" x14ac:dyDescent="0.25">
      <c r="A3036" s="8" t="str">
        <f t="shared" si="267"/>
        <v/>
      </c>
      <c r="B3036" s="2" t="str">
        <f t="shared" si="268"/>
        <v/>
      </c>
      <c r="C3036" s="2" t="str">
        <f t="shared" si="269"/>
        <v/>
      </c>
      <c r="D3036" s="2" t="str">
        <f>IF(ISNUMBER(A3036),COUNTIF(Calculations!B:B, A3036),"")</f>
        <v/>
      </c>
      <c r="E3036" s="2" t="str">
        <f>IF(ISNUMBER(A3036),COUNTIF(Calculations!A:A, A3036),"")</f>
        <v/>
      </c>
      <c r="F3036" s="12" t="str">
        <f t="shared" si="270"/>
        <v/>
      </c>
      <c r="G3036" s="12" t="str">
        <f t="shared" si="271"/>
        <v/>
      </c>
    </row>
    <row r="3037" spans="1:7" x14ac:dyDescent="0.25">
      <c r="A3037" s="8" t="str">
        <f t="shared" si="267"/>
        <v/>
      </c>
      <c r="B3037" s="2" t="str">
        <f t="shared" si="268"/>
        <v/>
      </c>
      <c r="C3037" s="2" t="str">
        <f t="shared" si="269"/>
        <v/>
      </c>
      <c r="D3037" s="2" t="str">
        <f>IF(ISNUMBER(A3037),COUNTIF(Calculations!B:B, A3037),"")</f>
        <v/>
      </c>
      <c r="E3037" s="2" t="str">
        <f>IF(ISNUMBER(A3037),COUNTIF(Calculations!A:A, A3037),"")</f>
        <v/>
      </c>
      <c r="F3037" s="12" t="str">
        <f t="shared" si="270"/>
        <v/>
      </c>
      <c r="G3037" s="12" t="str">
        <f t="shared" si="271"/>
        <v/>
      </c>
    </row>
    <row r="3038" spans="1:7" x14ac:dyDescent="0.25">
      <c r="A3038" s="8" t="str">
        <f t="shared" si="267"/>
        <v/>
      </c>
      <c r="B3038" s="2" t="str">
        <f t="shared" si="268"/>
        <v/>
      </c>
      <c r="C3038" s="2" t="str">
        <f t="shared" si="269"/>
        <v/>
      </c>
      <c r="D3038" s="2" t="str">
        <f>IF(ISNUMBER(A3038),COUNTIF(Calculations!B:B, A3038),"")</f>
        <v/>
      </c>
      <c r="E3038" s="2" t="str">
        <f>IF(ISNUMBER(A3038),COUNTIF(Calculations!A:A, A3038),"")</f>
        <v/>
      </c>
      <c r="F3038" s="12" t="str">
        <f t="shared" si="270"/>
        <v/>
      </c>
      <c r="G3038" s="12" t="str">
        <f t="shared" si="271"/>
        <v/>
      </c>
    </row>
    <row r="3039" spans="1:7" x14ac:dyDescent="0.25">
      <c r="A3039" s="8" t="str">
        <f t="shared" si="267"/>
        <v/>
      </c>
      <c r="B3039" s="2" t="str">
        <f t="shared" si="268"/>
        <v/>
      </c>
      <c r="C3039" s="2" t="str">
        <f t="shared" si="269"/>
        <v/>
      </c>
      <c r="D3039" s="2" t="str">
        <f>IF(ISNUMBER(A3039),COUNTIF(Calculations!B:B, A3039),"")</f>
        <v/>
      </c>
      <c r="E3039" s="2" t="str">
        <f>IF(ISNUMBER(A3039),COUNTIF(Calculations!A:A, A3039),"")</f>
        <v/>
      </c>
      <c r="F3039" s="12" t="str">
        <f t="shared" si="270"/>
        <v/>
      </c>
      <c r="G3039" s="12" t="str">
        <f t="shared" si="271"/>
        <v/>
      </c>
    </row>
    <row r="3040" spans="1:7" x14ac:dyDescent="0.25">
      <c r="A3040" s="8" t="str">
        <f t="shared" si="267"/>
        <v/>
      </c>
      <c r="B3040" s="2" t="str">
        <f t="shared" si="268"/>
        <v/>
      </c>
      <c r="C3040" s="2" t="str">
        <f t="shared" si="269"/>
        <v/>
      </c>
      <c r="D3040" s="2" t="str">
        <f>IF(ISNUMBER(A3040),COUNTIF(Calculations!B:B, A3040),"")</f>
        <v/>
      </c>
      <c r="E3040" s="2" t="str">
        <f>IF(ISNUMBER(A3040),COUNTIF(Calculations!A:A, A3040),"")</f>
        <v/>
      </c>
      <c r="F3040" s="12" t="str">
        <f t="shared" si="270"/>
        <v/>
      </c>
      <c r="G3040" s="12" t="str">
        <f t="shared" si="271"/>
        <v/>
      </c>
    </row>
    <row r="3041" spans="1:7" x14ac:dyDescent="0.25">
      <c r="A3041" s="8" t="str">
        <f t="shared" si="267"/>
        <v/>
      </c>
      <c r="B3041" s="2" t="str">
        <f t="shared" si="268"/>
        <v/>
      </c>
      <c r="C3041" s="2" t="str">
        <f t="shared" si="269"/>
        <v/>
      </c>
      <c r="D3041" s="2" t="str">
        <f>IF(ISNUMBER(A3041),COUNTIF(Calculations!B:B, A3041),"")</f>
        <v/>
      </c>
      <c r="E3041" s="2" t="str">
        <f>IF(ISNUMBER(A3041),COUNTIF(Calculations!A:A, A3041),"")</f>
        <v/>
      </c>
      <c r="F3041" s="12" t="str">
        <f t="shared" si="270"/>
        <v/>
      </c>
      <c r="G3041" s="12" t="str">
        <f t="shared" si="271"/>
        <v/>
      </c>
    </row>
    <row r="3042" spans="1:7" x14ac:dyDescent="0.25">
      <c r="A3042" s="8" t="str">
        <f t="shared" si="267"/>
        <v/>
      </c>
      <c r="B3042" s="2" t="str">
        <f t="shared" si="268"/>
        <v/>
      </c>
      <c r="C3042" s="2" t="str">
        <f t="shared" si="269"/>
        <v/>
      </c>
      <c r="D3042" s="2" t="str">
        <f>IF(ISNUMBER(A3042),COUNTIF(Calculations!B:B, A3042),"")</f>
        <v/>
      </c>
      <c r="E3042" s="2" t="str">
        <f>IF(ISNUMBER(A3042),COUNTIF(Calculations!A:A, A3042),"")</f>
        <v/>
      </c>
      <c r="F3042" s="12" t="str">
        <f t="shared" si="270"/>
        <v/>
      </c>
      <c r="G3042" s="12" t="str">
        <f t="shared" si="271"/>
        <v/>
      </c>
    </row>
    <row r="3043" spans="1:7" x14ac:dyDescent="0.25">
      <c r="A3043" s="8" t="str">
        <f t="shared" si="267"/>
        <v/>
      </c>
      <c r="B3043" s="2" t="str">
        <f t="shared" si="268"/>
        <v/>
      </c>
      <c r="C3043" s="2" t="str">
        <f t="shared" si="269"/>
        <v/>
      </c>
      <c r="D3043" s="2" t="str">
        <f>IF(ISNUMBER(A3043),COUNTIF(Calculations!B:B, A3043),"")</f>
        <v/>
      </c>
      <c r="E3043" s="2" t="str">
        <f>IF(ISNUMBER(A3043),COUNTIF(Calculations!A:A, A3043),"")</f>
        <v/>
      </c>
      <c r="F3043" s="12" t="str">
        <f t="shared" si="270"/>
        <v/>
      </c>
      <c r="G3043" s="12" t="str">
        <f t="shared" si="271"/>
        <v/>
      </c>
    </row>
    <row r="3044" spans="1:7" x14ac:dyDescent="0.25">
      <c r="A3044" s="8" t="str">
        <f t="shared" ref="A3044:A3107" si="272">IF(ISNUMBER(A3043),IF(A3043+1&lt;=MAX(IndirectStartDates,IndirectCompletedDates),A3043+1,""),"")</f>
        <v/>
      </c>
      <c r="B3044" s="2" t="str">
        <f t="shared" ref="B3044:B3107" si="273">IF(ISNUMBER(A3044),YEAR(A3044)&amp;"-"&amp;TEXT(WEEKNUM(A3044),"00"),"")</f>
        <v/>
      </c>
      <c r="C3044" s="2" t="str">
        <f t="shared" ref="C3044:C3107" si="274">IF(ISNUMBER(A3044),COUNTIFS(IndirectStartDates,"&lt;="&amp;A3044,IndirectCompletedDates,"&gt;"&amp;A3044) + COUNTIFS(IndirectStartDates,"&lt;="&amp;A3044,IndirectCompletedDates,""),"")</f>
        <v/>
      </c>
      <c r="D3044" s="2" t="str">
        <f>IF(ISNUMBER(A3044),COUNTIF(Calculations!B:B, A3044),"")</f>
        <v/>
      </c>
      <c r="E3044" s="2" t="str">
        <f>IF(ISNUMBER(A3044),COUNTIF(Calculations!A:A, A3044),"")</f>
        <v/>
      </c>
      <c r="F3044" s="12" t="str">
        <f t="shared" ref="F3044:F3107" si="275">IF(ISNUMBER(A3044),F3043 + D3044,"")</f>
        <v/>
      </c>
      <c r="G3044" s="12" t="str">
        <f t="shared" ref="G3044:G3107" si="276">IF(ISNUMBER(A3044),G3043 + E3044,"")</f>
        <v/>
      </c>
    </row>
    <row r="3045" spans="1:7" x14ac:dyDescent="0.25">
      <c r="A3045" s="8" t="str">
        <f t="shared" si="272"/>
        <v/>
      </c>
      <c r="B3045" s="2" t="str">
        <f t="shared" si="273"/>
        <v/>
      </c>
      <c r="C3045" s="2" t="str">
        <f t="shared" si="274"/>
        <v/>
      </c>
      <c r="D3045" s="2" t="str">
        <f>IF(ISNUMBER(A3045),COUNTIF(Calculations!B:B, A3045),"")</f>
        <v/>
      </c>
      <c r="E3045" s="2" t="str">
        <f>IF(ISNUMBER(A3045),COUNTIF(Calculations!A:A, A3045),"")</f>
        <v/>
      </c>
      <c r="F3045" s="12" t="str">
        <f t="shared" si="275"/>
        <v/>
      </c>
      <c r="G3045" s="12" t="str">
        <f t="shared" si="276"/>
        <v/>
      </c>
    </row>
    <row r="3046" spans="1:7" x14ac:dyDescent="0.25">
      <c r="A3046" s="8" t="str">
        <f t="shared" si="272"/>
        <v/>
      </c>
      <c r="B3046" s="2" t="str">
        <f t="shared" si="273"/>
        <v/>
      </c>
      <c r="C3046" s="2" t="str">
        <f t="shared" si="274"/>
        <v/>
      </c>
      <c r="D3046" s="2" t="str">
        <f>IF(ISNUMBER(A3046),COUNTIF(Calculations!B:B, A3046),"")</f>
        <v/>
      </c>
      <c r="E3046" s="2" t="str">
        <f>IF(ISNUMBER(A3046),COUNTIF(Calculations!A:A, A3046),"")</f>
        <v/>
      </c>
      <c r="F3046" s="12" t="str">
        <f t="shared" si="275"/>
        <v/>
      </c>
      <c r="G3046" s="12" t="str">
        <f t="shared" si="276"/>
        <v/>
      </c>
    </row>
    <row r="3047" spans="1:7" x14ac:dyDescent="0.25">
      <c r="A3047" s="8" t="str">
        <f t="shared" si="272"/>
        <v/>
      </c>
      <c r="B3047" s="2" t="str">
        <f t="shared" si="273"/>
        <v/>
      </c>
      <c r="C3047" s="2" t="str">
        <f t="shared" si="274"/>
        <v/>
      </c>
      <c r="D3047" s="2" t="str">
        <f>IF(ISNUMBER(A3047),COUNTIF(Calculations!B:B, A3047),"")</f>
        <v/>
      </c>
      <c r="E3047" s="2" t="str">
        <f>IF(ISNUMBER(A3047),COUNTIF(Calculations!A:A, A3047),"")</f>
        <v/>
      </c>
      <c r="F3047" s="12" t="str">
        <f t="shared" si="275"/>
        <v/>
      </c>
      <c r="G3047" s="12" t="str">
        <f t="shared" si="276"/>
        <v/>
      </c>
    </row>
    <row r="3048" spans="1:7" x14ac:dyDescent="0.25">
      <c r="A3048" s="8" t="str">
        <f t="shared" si="272"/>
        <v/>
      </c>
      <c r="B3048" s="2" t="str">
        <f t="shared" si="273"/>
        <v/>
      </c>
      <c r="C3048" s="2" t="str">
        <f t="shared" si="274"/>
        <v/>
      </c>
      <c r="D3048" s="2" t="str">
        <f>IF(ISNUMBER(A3048),COUNTIF(Calculations!B:B, A3048),"")</f>
        <v/>
      </c>
      <c r="E3048" s="2" t="str">
        <f>IF(ISNUMBER(A3048),COUNTIF(Calculations!A:A, A3048),"")</f>
        <v/>
      </c>
      <c r="F3048" s="12" t="str">
        <f t="shared" si="275"/>
        <v/>
      </c>
      <c r="G3048" s="12" t="str">
        <f t="shared" si="276"/>
        <v/>
      </c>
    </row>
    <row r="3049" spans="1:7" x14ac:dyDescent="0.25">
      <c r="A3049" s="8" t="str">
        <f t="shared" si="272"/>
        <v/>
      </c>
      <c r="B3049" s="2" t="str">
        <f t="shared" si="273"/>
        <v/>
      </c>
      <c r="C3049" s="2" t="str">
        <f t="shared" si="274"/>
        <v/>
      </c>
      <c r="D3049" s="2" t="str">
        <f>IF(ISNUMBER(A3049),COUNTIF(Calculations!B:B, A3049),"")</f>
        <v/>
      </c>
      <c r="E3049" s="2" t="str">
        <f>IF(ISNUMBER(A3049),COUNTIF(Calculations!A:A, A3049),"")</f>
        <v/>
      </c>
      <c r="F3049" s="12" t="str">
        <f t="shared" si="275"/>
        <v/>
      </c>
      <c r="G3049" s="12" t="str">
        <f t="shared" si="276"/>
        <v/>
      </c>
    </row>
    <row r="3050" spans="1:7" x14ac:dyDescent="0.25">
      <c r="A3050" s="8" t="str">
        <f t="shared" si="272"/>
        <v/>
      </c>
      <c r="B3050" s="2" t="str">
        <f t="shared" si="273"/>
        <v/>
      </c>
      <c r="C3050" s="2" t="str">
        <f t="shared" si="274"/>
        <v/>
      </c>
      <c r="D3050" s="2" t="str">
        <f>IF(ISNUMBER(A3050),COUNTIF(Calculations!B:B, A3050),"")</f>
        <v/>
      </c>
      <c r="E3050" s="2" t="str">
        <f>IF(ISNUMBER(A3050),COUNTIF(Calculations!A:A, A3050),"")</f>
        <v/>
      </c>
      <c r="F3050" s="12" t="str">
        <f t="shared" si="275"/>
        <v/>
      </c>
      <c r="G3050" s="12" t="str">
        <f t="shared" si="276"/>
        <v/>
      </c>
    </row>
    <row r="3051" spans="1:7" x14ac:dyDescent="0.25">
      <c r="A3051" s="8" t="str">
        <f t="shared" si="272"/>
        <v/>
      </c>
      <c r="B3051" s="2" t="str">
        <f t="shared" si="273"/>
        <v/>
      </c>
      <c r="C3051" s="2" t="str">
        <f t="shared" si="274"/>
        <v/>
      </c>
      <c r="D3051" s="2" t="str">
        <f>IF(ISNUMBER(A3051),COUNTIF(Calculations!B:B, A3051),"")</f>
        <v/>
      </c>
      <c r="E3051" s="2" t="str">
        <f>IF(ISNUMBER(A3051),COUNTIF(Calculations!A:A, A3051),"")</f>
        <v/>
      </c>
      <c r="F3051" s="12" t="str">
        <f t="shared" si="275"/>
        <v/>
      </c>
      <c r="G3051" s="12" t="str">
        <f t="shared" si="276"/>
        <v/>
      </c>
    </row>
    <row r="3052" spans="1:7" x14ac:dyDescent="0.25">
      <c r="A3052" s="8" t="str">
        <f t="shared" si="272"/>
        <v/>
      </c>
      <c r="B3052" s="2" t="str">
        <f t="shared" si="273"/>
        <v/>
      </c>
      <c r="C3052" s="2" t="str">
        <f t="shared" si="274"/>
        <v/>
      </c>
      <c r="D3052" s="2" t="str">
        <f>IF(ISNUMBER(A3052),COUNTIF(Calculations!B:B, A3052),"")</f>
        <v/>
      </c>
      <c r="E3052" s="2" t="str">
        <f>IF(ISNUMBER(A3052),COUNTIF(Calculations!A:A, A3052),"")</f>
        <v/>
      </c>
      <c r="F3052" s="12" t="str">
        <f t="shared" si="275"/>
        <v/>
      </c>
      <c r="G3052" s="12" t="str">
        <f t="shared" si="276"/>
        <v/>
      </c>
    </row>
    <row r="3053" spans="1:7" x14ac:dyDescent="0.25">
      <c r="A3053" s="8" t="str">
        <f t="shared" si="272"/>
        <v/>
      </c>
      <c r="B3053" s="2" t="str">
        <f t="shared" si="273"/>
        <v/>
      </c>
      <c r="C3053" s="2" t="str">
        <f t="shared" si="274"/>
        <v/>
      </c>
      <c r="D3053" s="2" t="str">
        <f>IF(ISNUMBER(A3053),COUNTIF(Calculations!B:B, A3053),"")</f>
        <v/>
      </c>
      <c r="E3053" s="2" t="str">
        <f>IF(ISNUMBER(A3053),COUNTIF(Calculations!A:A, A3053),"")</f>
        <v/>
      </c>
      <c r="F3053" s="12" t="str">
        <f t="shared" si="275"/>
        <v/>
      </c>
      <c r="G3053" s="12" t="str">
        <f t="shared" si="276"/>
        <v/>
      </c>
    </row>
    <row r="3054" spans="1:7" x14ac:dyDescent="0.25">
      <c r="A3054" s="8" t="str">
        <f t="shared" si="272"/>
        <v/>
      </c>
      <c r="B3054" s="2" t="str">
        <f t="shared" si="273"/>
        <v/>
      </c>
      <c r="C3054" s="2" t="str">
        <f t="shared" si="274"/>
        <v/>
      </c>
      <c r="D3054" s="2" t="str">
        <f>IF(ISNUMBER(A3054),COUNTIF(Calculations!B:B, A3054),"")</f>
        <v/>
      </c>
      <c r="E3054" s="2" t="str">
        <f>IF(ISNUMBER(A3054),COUNTIF(Calculations!A:A, A3054),"")</f>
        <v/>
      </c>
      <c r="F3054" s="12" t="str">
        <f t="shared" si="275"/>
        <v/>
      </c>
      <c r="G3054" s="12" t="str">
        <f t="shared" si="276"/>
        <v/>
      </c>
    </row>
    <row r="3055" spans="1:7" x14ac:dyDescent="0.25">
      <c r="A3055" s="8" t="str">
        <f t="shared" si="272"/>
        <v/>
      </c>
      <c r="B3055" s="2" t="str">
        <f t="shared" si="273"/>
        <v/>
      </c>
      <c r="C3055" s="2" t="str">
        <f t="shared" si="274"/>
        <v/>
      </c>
      <c r="D3055" s="2" t="str">
        <f>IF(ISNUMBER(A3055),COUNTIF(Calculations!B:B, A3055),"")</f>
        <v/>
      </c>
      <c r="E3055" s="2" t="str">
        <f>IF(ISNUMBER(A3055),COUNTIF(Calculations!A:A, A3055),"")</f>
        <v/>
      </c>
      <c r="F3055" s="12" t="str">
        <f t="shared" si="275"/>
        <v/>
      </c>
      <c r="G3055" s="12" t="str">
        <f t="shared" si="276"/>
        <v/>
      </c>
    </row>
    <row r="3056" spans="1:7" x14ac:dyDescent="0.25">
      <c r="A3056" s="8" t="str">
        <f t="shared" si="272"/>
        <v/>
      </c>
      <c r="B3056" s="2" t="str">
        <f t="shared" si="273"/>
        <v/>
      </c>
      <c r="C3056" s="2" t="str">
        <f t="shared" si="274"/>
        <v/>
      </c>
      <c r="D3056" s="2" t="str">
        <f>IF(ISNUMBER(A3056),COUNTIF(Calculations!B:B, A3056),"")</f>
        <v/>
      </c>
      <c r="E3056" s="2" t="str">
        <f>IF(ISNUMBER(A3056),COUNTIF(Calculations!A:A, A3056),"")</f>
        <v/>
      </c>
      <c r="F3056" s="12" t="str">
        <f t="shared" si="275"/>
        <v/>
      </c>
      <c r="G3056" s="12" t="str">
        <f t="shared" si="276"/>
        <v/>
      </c>
    </row>
    <row r="3057" spans="1:7" x14ac:dyDescent="0.25">
      <c r="A3057" s="8" t="str">
        <f t="shared" si="272"/>
        <v/>
      </c>
      <c r="B3057" s="2" t="str">
        <f t="shared" si="273"/>
        <v/>
      </c>
      <c r="C3057" s="2" t="str">
        <f t="shared" si="274"/>
        <v/>
      </c>
      <c r="D3057" s="2" t="str">
        <f>IF(ISNUMBER(A3057),COUNTIF(Calculations!B:B, A3057),"")</f>
        <v/>
      </c>
      <c r="E3057" s="2" t="str">
        <f>IF(ISNUMBER(A3057),COUNTIF(Calculations!A:A, A3057),"")</f>
        <v/>
      </c>
      <c r="F3057" s="12" t="str">
        <f t="shared" si="275"/>
        <v/>
      </c>
      <c r="G3057" s="12" t="str">
        <f t="shared" si="276"/>
        <v/>
      </c>
    </row>
    <row r="3058" spans="1:7" x14ac:dyDescent="0.25">
      <c r="A3058" s="8" t="str">
        <f t="shared" si="272"/>
        <v/>
      </c>
      <c r="B3058" s="2" t="str">
        <f t="shared" si="273"/>
        <v/>
      </c>
      <c r="C3058" s="2" t="str">
        <f t="shared" si="274"/>
        <v/>
      </c>
      <c r="D3058" s="2" t="str">
        <f>IF(ISNUMBER(A3058),COUNTIF(Calculations!B:B, A3058),"")</f>
        <v/>
      </c>
      <c r="E3058" s="2" t="str">
        <f>IF(ISNUMBER(A3058),COUNTIF(Calculations!A:A, A3058),"")</f>
        <v/>
      </c>
      <c r="F3058" s="12" t="str">
        <f t="shared" si="275"/>
        <v/>
      </c>
      <c r="G3058" s="12" t="str">
        <f t="shared" si="276"/>
        <v/>
      </c>
    </row>
    <row r="3059" spans="1:7" x14ac:dyDescent="0.25">
      <c r="A3059" s="8" t="str">
        <f t="shared" si="272"/>
        <v/>
      </c>
      <c r="B3059" s="2" t="str">
        <f t="shared" si="273"/>
        <v/>
      </c>
      <c r="C3059" s="2" t="str">
        <f t="shared" si="274"/>
        <v/>
      </c>
      <c r="D3059" s="2" t="str">
        <f>IF(ISNUMBER(A3059),COUNTIF(Calculations!B:B, A3059),"")</f>
        <v/>
      </c>
      <c r="E3059" s="2" t="str">
        <f>IF(ISNUMBER(A3059),COUNTIF(Calculations!A:A, A3059),"")</f>
        <v/>
      </c>
      <c r="F3059" s="12" t="str">
        <f t="shared" si="275"/>
        <v/>
      </c>
      <c r="G3059" s="12" t="str">
        <f t="shared" si="276"/>
        <v/>
      </c>
    </row>
    <row r="3060" spans="1:7" x14ac:dyDescent="0.25">
      <c r="A3060" s="8" t="str">
        <f t="shared" si="272"/>
        <v/>
      </c>
      <c r="B3060" s="2" t="str">
        <f t="shared" si="273"/>
        <v/>
      </c>
      <c r="C3060" s="2" t="str">
        <f t="shared" si="274"/>
        <v/>
      </c>
      <c r="D3060" s="2" t="str">
        <f>IF(ISNUMBER(A3060),COUNTIF(Calculations!B:B, A3060),"")</f>
        <v/>
      </c>
      <c r="E3060" s="2" t="str">
        <f>IF(ISNUMBER(A3060),COUNTIF(Calculations!A:A, A3060),"")</f>
        <v/>
      </c>
      <c r="F3060" s="12" t="str">
        <f t="shared" si="275"/>
        <v/>
      </c>
      <c r="G3060" s="12" t="str">
        <f t="shared" si="276"/>
        <v/>
      </c>
    </row>
    <row r="3061" spans="1:7" x14ac:dyDescent="0.25">
      <c r="A3061" s="8" t="str">
        <f t="shared" si="272"/>
        <v/>
      </c>
      <c r="B3061" s="2" t="str">
        <f t="shared" si="273"/>
        <v/>
      </c>
      <c r="C3061" s="2" t="str">
        <f t="shared" si="274"/>
        <v/>
      </c>
      <c r="D3061" s="2" t="str">
        <f>IF(ISNUMBER(A3061),COUNTIF(Calculations!B:B, A3061),"")</f>
        <v/>
      </c>
      <c r="E3061" s="2" t="str">
        <f>IF(ISNUMBER(A3061),COUNTIF(Calculations!A:A, A3061),"")</f>
        <v/>
      </c>
      <c r="F3061" s="12" t="str">
        <f t="shared" si="275"/>
        <v/>
      </c>
      <c r="G3061" s="12" t="str">
        <f t="shared" si="276"/>
        <v/>
      </c>
    </row>
    <row r="3062" spans="1:7" x14ac:dyDescent="0.25">
      <c r="A3062" s="8" t="str">
        <f t="shared" si="272"/>
        <v/>
      </c>
      <c r="B3062" s="2" t="str">
        <f t="shared" si="273"/>
        <v/>
      </c>
      <c r="C3062" s="2" t="str">
        <f t="shared" si="274"/>
        <v/>
      </c>
      <c r="D3062" s="2" t="str">
        <f>IF(ISNUMBER(A3062),COUNTIF(Calculations!B:B, A3062),"")</f>
        <v/>
      </c>
      <c r="E3062" s="2" t="str">
        <f>IF(ISNUMBER(A3062),COUNTIF(Calculations!A:A, A3062),"")</f>
        <v/>
      </c>
      <c r="F3062" s="12" t="str">
        <f t="shared" si="275"/>
        <v/>
      </c>
      <c r="G3062" s="12" t="str">
        <f t="shared" si="276"/>
        <v/>
      </c>
    </row>
    <row r="3063" spans="1:7" x14ac:dyDescent="0.25">
      <c r="A3063" s="8" t="str">
        <f t="shared" si="272"/>
        <v/>
      </c>
      <c r="B3063" s="2" t="str">
        <f t="shared" si="273"/>
        <v/>
      </c>
      <c r="C3063" s="2" t="str">
        <f t="shared" si="274"/>
        <v/>
      </c>
      <c r="D3063" s="2" t="str">
        <f>IF(ISNUMBER(A3063),COUNTIF(Calculations!B:B, A3063),"")</f>
        <v/>
      </c>
      <c r="E3063" s="2" t="str">
        <f>IF(ISNUMBER(A3063),COUNTIF(Calculations!A:A, A3063),"")</f>
        <v/>
      </c>
      <c r="F3063" s="12" t="str">
        <f t="shared" si="275"/>
        <v/>
      </c>
      <c r="G3063" s="12" t="str">
        <f t="shared" si="276"/>
        <v/>
      </c>
    </row>
    <row r="3064" spans="1:7" x14ac:dyDescent="0.25">
      <c r="A3064" s="8" t="str">
        <f t="shared" si="272"/>
        <v/>
      </c>
      <c r="B3064" s="2" t="str">
        <f t="shared" si="273"/>
        <v/>
      </c>
      <c r="C3064" s="2" t="str">
        <f t="shared" si="274"/>
        <v/>
      </c>
      <c r="D3064" s="2" t="str">
        <f>IF(ISNUMBER(A3064),COUNTIF(Calculations!B:B, A3064),"")</f>
        <v/>
      </c>
      <c r="E3064" s="2" t="str">
        <f>IF(ISNUMBER(A3064),COUNTIF(Calculations!A:A, A3064),"")</f>
        <v/>
      </c>
      <c r="F3064" s="12" t="str">
        <f t="shared" si="275"/>
        <v/>
      </c>
      <c r="G3064" s="12" t="str">
        <f t="shared" si="276"/>
        <v/>
      </c>
    </row>
    <row r="3065" spans="1:7" x14ac:dyDescent="0.25">
      <c r="A3065" s="8" t="str">
        <f t="shared" si="272"/>
        <v/>
      </c>
      <c r="B3065" s="2" t="str">
        <f t="shared" si="273"/>
        <v/>
      </c>
      <c r="C3065" s="2" t="str">
        <f t="shared" si="274"/>
        <v/>
      </c>
      <c r="D3065" s="2" t="str">
        <f>IF(ISNUMBER(A3065),COUNTIF(Calculations!B:B, A3065),"")</f>
        <v/>
      </c>
      <c r="E3065" s="2" t="str">
        <f>IF(ISNUMBER(A3065),COUNTIF(Calculations!A:A, A3065),"")</f>
        <v/>
      </c>
      <c r="F3065" s="12" t="str">
        <f t="shared" si="275"/>
        <v/>
      </c>
      <c r="G3065" s="12" t="str">
        <f t="shared" si="276"/>
        <v/>
      </c>
    </row>
    <row r="3066" spans="1:7" x14ac:dyDescent="0.25">
      <c r="A3066" s="8" t="str">
        <f t="shared" si="272"/>
        <v/>
      </c>
      <c r="B3066" s="2" t="str">
        <f t="shared" si="273"/>
        <v/>
      </c>
      <c r="C3066" s="2" t="str">
        <f t="shared" si="274"/>
        <v/>
      </c>
      <c r="D3066" s="2" t="str">
        <f>IF(ISNUMBER(A3066),COUNTIF(Calculations!B:B, A3066),"")</f>
        <v/>
      </c>
      <c r="E3066" s="2" t="str">
        <f>IF(ISNUMBER(A3066),COUNTIF(Calculations!A:A, A3066),"")</f>
        <v/>
      </c>
      <c r="F3066" s="12" t="str">
        <f t="shared" si="275"/>
        <v/>
      </c>
      <c r="G3066" s="12" t="str">
        <f t="shared" si="276"/>
        <v/>
      </c>
    </row>
    <row r="3067" spans="1:7" x14ac:dyDescent="0.25">
      <c r="A3067" s="8" t="str">
        <f t="shared" si="272"/>
        <v/>
      </c>
      <c r="B3067" s="2" t="str">
        <f t="shared" si="273"/>
        <v/>
      </c>
      <c r="C3067" s="2" t="str">
        <f t="shared" si="274"/>
        <v/>
      </c>
      <c r="D3067" s="2" t="str">
        <f>IF(ISNUMBER(A3067),COUNTIF(Calculations!B:B, A3067),"")</f>
        <v/>
      </c>
      <c r="E3067" s="2" t="str">
        <f>IF(ISNUMBER(A3067),COUNTIF(Calculations!A:A, A3067),"")</f>
        <v/>
      </c>
      <c r="F3067" s="12" t="str">
        <f t="shared" si="275"/>
        <v/>
      </c>
      <c r="G3067" s="12" t="str">
        <f t="shared" si="276"/>
        <v/>
      </c>
    </row>
    <row r="3068" spans="1:7" x14ac:dyDescent="0.25">
      <c r="A3068" s="8" t="str">
        <f t="shared" si="272"/>
        <v/>
      </c>
      <c r="B3068" s="2" t="str">
        <f t="shared" si="273"/>
        <v/>
      </c>
      <c r="C3068" s="2" t="str">
        <f t="shared" si="274"/>
        <v/>
      </c>
      <c r="D3068" s="2" t="str">
        <f>IF(ISNUMBER(A3068),COUNTIF(Calculations!B:B, A3068),"")</f>
        <v/>
      </c>
      <c r="E3068" s="2" t="str">
        <f>IF(ISNUMBER(A3068),COUNTIF(Calculations!A:A, A3068),"")</f>
        <v/>
      </c>
      <c r="F3068" s="12" t="str">
        <f t="shared" si="275"/>
        <v/>
      </c>
      <c r="G3068" s="12" t="str">
        <f t="shared" si="276"/>
        <v/>
      </c>
    </row>
    <row r="3069" spans="1:7" x14ac:dyDescent="0.25">
      <c r="A3069" s="8" t="str">
        <f t="shared" si="272"/>
        <v/>
      </c>
      <c r="B3069" s="2" t="str">
        <f t="shared" si="273"/>
        <v/>
      </c>
      <c r="C3069" s="2" t="str">
        <f t="shared" si="274"/>
        <v/>
      </c>
      <c r="D3069" s="2" t="str">
        <f>IF(ISNUMBER(A3069),COUNTIF(Calculations!B:B, A3069),"")</f>
        <v/>
      </c>
      <c r="E3069" s="2" t="str">
        <f>IF(ISNUMBER(A3069),COUNTIF(Calculations!A:A, A3069),"")</f>
        <v/>
      </c>
      <c r="F3069" s="12" t="str">
        <f t="shared" si="275"/>
        <v/>
      </c>
      <c r="G3069" s="12" t="str">
        <f t="shared" si="276"/>
        <v/>
      </c>
    </row>
    <row r="3070" spans="1:7" x14ac:dyDescent="0.25">
      <c r="A3070" s="8" t="str">
        <f t="shared" si="272"/>
        <v/>
      </c>
      <c r="B3070" s="2" t="str">
        <f t="shared" si="273"/>
        <v/>
      </c>
      <c r="C3070" s="2" t="str">
        <f t="shared" si="274"/>
        <v/>
      </c>
      <c r="D3070" s="2" t="str">
        <f>IF(ISNUMBER(A3070),COUNTIF(Calculations!B:B, A3070),"")</f>
        <v/>
      </c>
      <c r="E3070" s="2" t="str">
        <f>IF(ISNUMBER(A3070),COUNTIF(Calculations!A:A, A3070),"")</f>
        <v/>
      </c>
      <c r="F3070" s="12" t="str">
        <f t="shared" si="275"/>
        <v/>
      </c>
      <c r="G3070" s="12" t="str">
        <f t="shared" si="276"/>
        <v/>
      </c>
    </row>
    <row r="3071" spans="1:7" x14ac:dyDescent="0.25">
      <c r="A3071" s="8" t="str">
        <f t="shared" si="272"/>
        <v/>
      </c>
      <c r="B3071" s="2" t="str">
        <f t="shared" si="273"/>
        <v/>
      </c>
      <c r="C3071" s="2" t="str">
        <f t="shared" si="274"/>
        <v/>
      </c>
      <c r="D3071" s="2" t="str">
        <f>IF(ISNUMBER(A3071),COUNTIF(Calculations!B:B, A3071),"")</f>
        <v/>
      </c>
      <c r="E3071" s="2" t="str">
        <f>IF(ISNUMBER(A3071),COUNTIF(Calculations!A:A, A3071),"")</f>
        <v/>
      </c>
      <c r="F3071" s="12" t="str">
        <f t="shared" si="275"/>
        <v/>
      </c>
      <c r="G3071" s="12" t="str">
        <f t="shared" si="276"/>
        <v/>
      </c>
    </row>
    <row r="3072" spans="1:7" x14ac:dyDescent="0.25">
      <c r="A3072" s="8" t="str">
        <f t="shared" si="272"/>
        <v/>
      </c>
      <c r="B3072" s="2" t="str">
        <f t="shared" si="273"/>
        <v/>
      </c>
      <c r="C3072" s="2" t="str">
        <f t="shared" si="274"/>
        <v/>
      </c>
      <c r="D3072" s="2" t="str">
        <f>IF(ISNUMBER(A3072),COUNTIF(Calculations!B:B, A3072),"")</f>
        <v/>
      </c>
      <c r="E3072" s="2" t="str">
        <f>IF(ISNUMBER(A3072),COUNTIF(Calculations!A:A, A3072),"")</f>
        <v/>
      </c>
      <c r="F3072" s="12" t="str">
        <f t="shared" si="275"/>
        <v/>
      </c>
      <c r="G3072" s="12" t="str">
        <f t="shared" si="276"/>
        <v/>
      </c>
    </row>
    <row r="3073" spans="1:7" x14ac:dyDescent="0.25">
      <c r="A3073" s="8" t="str">
        <f t="shared" si="272"/>
        <v/>
      </c>
      <c r="B3073" s="2" t="str">
        <f t="shared" si="273"/>
        <v/>
      </c>
      <c r="C3073" s="2" t="str">
        <f t="shared" si="274"/>
        <v/>
      </c>
      <c r="D3073" s="2" t="str">
        <f>IF(ISNUMBER(A3073),COUNTIF(Calculations!B:B, A3073),"")</f>
        <v/>
      </c>
      <c r="E3073" s="2" t="str">
        <f>IF(ISNUMBER(A3073),COUNTIF(Calculations!A:A, A3073),"")</f>
        <v/>
      </c>
      <c r="F3073" s="12" t="str">
        <f t="shared" si="275"/>
        <v/>
      </c>
      <c r="G3073" s="12" t="str">
        <f t="shared" si="276"/>
        <v/>
      </c>
    </row>
    <row r="3074" spans="1:7" x14ac:dyDescent="0.25">
      <c r="A3074" s="8" t="str">
        <f t="shared" si="272"/>
        <v/>
      </c>
      <c r="B3074" s="2" t="str">
        <f t="shared" si="273"/>
        <v/>
      </c>
      <c r="C3074" s="2" t="str">
        <f t="shared" si="274"/>
        <v/>
      </c>
      <c r="D3074" s="2" t="str">
        <f>IF(ISNUMBER(A3074),COUNTIF(Calculations!B:B, A3074),"")</f>
        <v/>
      </c>
      <c r="E3074" s="2" t="str">
        <f>IF(ISNUMBER(A3074),COUNTIF(Calculations!A:A, A3074),"")</f>
        <v/>
      </c>
      <c r="F3074" s="12" t="str">
        <f t="shared" si="275"/>
        <v/>
      </c>
      <c r="G3074" s="12" t="str">
        <f t="shared" si="276"/>
        <v/>
      </c>
    </row>
    <row r="3075" spans="1:7" x14ac:dyDescent="0.25">
      <c r="A3075" s="8" t="str">
        <f t="shared" si="272"/>
        <v/>
      </c>
      <c r="B3075" s="2" t="str">
        <f t="shared" si="273"/>
        <v/>
      </c>
      <c r="C3075" s="2" t="str">
        <f t="shared" si="274"/>
        <v/>
      </c>
      <c r="D3075" s="2" t="str">
        <f>IF(ISNUMBER(A3075),COUNTIF(Calculations!B:B, A3075),"")</f>
        <v/>
      </c>
      <c r="E3075" s="2" t="str">
        <f>IF(ISNUMBER(A3075),COUNTIF(Calculations!A:A, A3075),"")</f>
        <v/>
      </c>
      <c r="F3075" s="12" t="str">
        <f t="shared" si="275"/>
        <v/>
      </c>
      <c r="G3075" s="12" t="str">
        <f t="shared" si="276"/>
        <v/>
      </c>
    </row>
    <row r="3076" spans="1:7" x14ac:dyDescent="0.25">
      <c r="A3076" s="8" t="str">
        <f t="shared" si="272"/>
        <v/>
      </c>
      <c r="B3076" s="2" t="str">
        <f t="shared" si="273"/>
        <v/>
      </c>
      <c r="C3076" s="2" t="str">
        <f t="shared" si="274"/>
        <v/>
      </c>
      <c r="D3076" s="2" t="str">
        <f>IF(ISNUMBER(A3076),COUNTIF(Calculations!B:B, A3076),"")</f>
        <v/>
      </c>
      <c r="E3076" s="2" t="str">
        <f>IF(ISNUMBER(A3076),COUNTIF(Calculations!A:A, A3076),"")</f>
        <v/>
      </c>
      <c r="F3076" s="12" t="str">
        <f t="shared" si="275"/>
        <v/>
      </c>
      <c r="G3076" s="12" t="str">
        <f t="shared" si="276"/>
        <v/>
      </c>
    </row>
    <row r="3077" spans="1:7" x14ac:dyDescent="0.25">
      <c r="A3077" s="8" t="str">
        <f t="shared" si="272"/>
        <v/>
      </c>
      <c r="B3077" s="2" t="str">
        <f t="shared" si="273"/>
        <v/>
      </c>
      <c r="C3077" s="2" t="str">
        <f t="shared" si="274"/>
        <v/>
      </c>
      <c r="D3077" s="2" t="str">
        <f>IF(ISNUMBER(A3077),COUNTIF(Calculations!B:B, A3077),"")</f>
        <v/>
      </c>
      <c r="E3077" s="2" t="str">
        <f>IF(ISNUMBER(A3077),COUNTIF(Calculations!A:A, A3077),"")</f>
        <v/>
      </c>
      <c r="F3077" s="12" t="str">
        <f t="shared" si="275"/>
        <v/>
      </c>
      <c r="G3077" s="12" t="str">
        <f t="shared" si="276"/>
        <v/>
      </c>
    </row>
    <row r="3078" spans="1:7" x14ac:dyDescent="0.25">
      <c r="A3078" s="8" t="str">
        <f t="shared" si="272"/>
        <v/>
      </c>
      <c r="B3078" s="2" t="str">
        <f t="shared" si="273"/>
        <v/>
      </c>
      <c r="C3078" s="2" t="str">
        <f t="shared" si="274"/>
        <v/>
      </c>
      <c r="D3078" s="2" t="str">
        <f>IF(ISNUMBER(A3078),COUNTIF(Calculations!B:B, A3078),"")</f>
        <v/>
      </c>
      <c r="E3078" s="2" t="str">
        <f>IF(ISNUMBER(A3078),COUNTIF(Calculations!A:A, A3078),"")</f>
        <v/>
      </c>
      <c r="F3078" s="12" t="str">
        <f t="shared" si="275"/>
        <v/>
      </c>
      <c r="G3078" s="12" t="str">
        <f t="shared" si="276"/>
        <v/>
      </c>
    </row>
    <row r="3079" spans="1:7" x14ac:dyDescent="0.25">
      <c r="A3079" s="8" t="str">
        <f t="shared" si="272"/>
        <v/>
      </c>
      <c r="B3079" s="2" t="str">
        <f t="shared" si="273"/>
        <v/>
      </c>
      <c r="C3079" s="2" t="str">
        <f t="shared" si="274"/>
        <v/>
      </c>
      <c r="D3079" s="2" t="str">
        <f>IF(ISNUMBER(A3079),COUNTIF(Calculations!B:B, A3079),"")</f>
        <v/>
      </c>
      <c r="E3079" s="2" t="str">
        <f>IF(ISNUMBER(A3079),COUNTIF(Calculations!A:A, A3079),"")</f>
        <v/>
      </c>
      <c r="F3079" s="12" t="str">
        <f t="shared" si="275"/>
        <v/>
      </c>
      <c r="G3079" s="12" t="str">
        <f t="shared" si="276"/>
        <v/>
      </c>
    </row>
    <row r="3080" spans="1:7" x14ac:dyDescent="0.25">
      <c r="A3080" s="8" t="str">
        <f t="shared" si="272"/>
        <v/>
      </c>
      <c r="B3080" s="2" t="str">
        <f t="shared" si="273"/>
        <v/>
      </c>
      <c r="C3080" s="2" t="str">
        <f t="shared" si="274"/>
        <v/>
      </c>
      <c r="D3080" s="2" t="str">
        <f>IF(ISNUMBER(A3080),COUNTIF(Calculations!B:B, A3080),"")</f>
        <v/>
      </c>
      <c r="E3080" s="2" t="str">
        <f>IF(ISNUMBER(A3080),COUNTIF(Calculations!A:A, A3080),"")</f>
        <v/>
      </c>
      <c r="F3080" s="12" t="str">
        <f t="shared" si="275"/>
        <v/>
      </c>
      <c r="G3080" s="12" t="str">
        <f t="shared" si="276"/>
        <v/>
      </c>
    </row>
    <row r="3081" spans="1:7" x14ac:dyDescent="0.25">
      <c r="A3081" s="8" t="str">
        <f t="shared" si="272"/>
        <v/>
      </c>
      <c r="B3081" s="2" t="str">
        <f t="shared" si="273"/>
        <v/>
      </c>
      <c r="C3081" s="2" t="str">
        <f t="shared" si="274"/>
        <v/>
      </c>
      <c r="D3081" s="2" t="str">
        <f>IF(ISNUMBER(A3081),COUNTIF(Calculations!B:B, A3081),"")</f>
        <v/>
      </c>
      <c r="E3081" s="2" t="str">
        <f>IF(ISNUMBER(A3081),COUNTIF(Calculations!A:A, A3081),"")</f>
        <v/>
      </c>
      <c r="F3081" s="12" t="str">
        <f t="shared" si="275"/>
        <v/>
      </c>
      <c r="G3081" s="12" t="str">
        <f t="shared" si="276"/>
        <v/>
      </c>
    </row>
    <row r="3082" spans="1:7" x14ac:dyDescent="0.25">
      <c r="A3082" s="8" t="str">
        <f t="shared" si="272"/>
        <v/>
      </c>
      <c r="B3082" s="2" t="str">
        <f t="shared" si="273"/>
        <v/>
      </c>
      <c r="C3082" s="2" t="str">
        <f t="shared" si="274"/>
        <v/>
      </c>
      <c r="D3082" s="2" t="str">
        <f>IF(ISNUMBER(A3082),COUNTIF(Calculations!B:B, A3082),"")</f>
        <v/>
      </c>
      <c r="E3082" s="2" t="str">
        <f>IF(ISNUMBER(A3082),COUNTIF(Calculations!A:A, A3082),"")</f>
        <v/>
      </c>
      <c r="F3082" s="12" t="str">
        <f t="shared" si="275"/>
        <v/>
      </c>
      <c r="G3082" s="12" t="str">
        <f t="shared" si="276"/>
        <v/>
      </c>
    </row>
    <row r="3083" spans="1:7" x14ac:dyDescent="0.25">
      <c r="A3083" s="8" t="str">
        <f t="shared" si="272"/>
        <v/>
      </c>
      <c r="B3083" s="2" t="str">
        <f t="shared" si="273"/>
        <v/>
      </c>
      <c r="C3083" s="2" t="str">
        <f t="shared" si="274"/>
        <v/>
      </c>
      <c r="D3083" s="2" t="str">
        <f>IF(ISNUMBER(A3083),COUNTIF(Calculations!B:B, A3083),"")</f>
        <v/>
      </c>
      <c r="E3083" s="2" t="str">
        <f>IF(ISNUMBER(A3083),COUNTIF(Calculations!A:A, A3083),"")</f>
        <v/>
      </c>
      <c r="F3083" s="12" t="str">
        <f t="shared" si="275"/>
        <v/>
      </c>
      <c r="G3083" s="12" t="str">
        <f t="shared" si="276"/>
        <v/>
      </c>
    </row>
    <row r="3084" spans="1:7" x14ac:dyDescent="0.25">
      <c r="A3084" s="8" t="str">
        <f t="shared" si="272"/>
        <v/>
      </c>
      <c r="B3084" s="2" t="str">
        <f t="shared" si="273"/>
        <v/>
      </c>
      <c r="C3084" s="2" t="str">
        <f t="shared" si="274"/>
        <v/>
      </c>
      <c r="D3084" s="2" t="str">
        <f>IF(ISNUMBER(A3084),COUNTIF(Calculations!B:B, A3084),"")</f>
        <v/>
      </c>
      <c r="E3084" s="2" t="str">
        <f>IF(ISNUMBER(A3084),COUNTIF(Calculations!A:A, A3084),"")</f>
        <v/>
      </c>
      <c r="F3084" s="12" t="str">
        <f t="shared" si="275"/>
        <v/>
      </c>
      <c r="G3084" s="12" t="str">
        <f t="shared" si="276"/>
        <v/>
      </c>
    </row>
    <row r="3085" spans="1:7" x14ac:dyDescent="0.25">
      <c r="A3085" s="8" t="str">
        <f t="shared" si="272"/>
        <v/>
      </c>
      <c r="B3085" s="2" t="str">
        <f t="shared" si="273"/>
        <v/>
      </c>
      <c r="C3085" s="2" t="str">
        <f t="shared" si="274"/>
        <v/>
      </c>
      <c r="D3085" s="2" t="str">
        <f>IF(ISNUMBER(A3085),COUNTIF(Calculations!B:B, A3085),"")</f>
        <v/>
      </c>
      <c r="E3085" s="2" t="str">
        <f>IF(ISNUMBER(A3085),COUNTIF(Calculations!A:A, A3085),"")</f>
        <v/>
      </c>
      <c r="F3085" s="12" t="str">
        <f t="shared" si="275"/>
        <v/>
      </c>
      <c r="G3085" s="12" t="str">
        <f t="shared" si="276"/>
        <v/>
      </c>
    </row>
    <row r="3086" spans="1:7" x14ac:dyDescent="0.25">
      <c r="A3086" s="8" t="str">
        <f t="shared" si="272"/>
        <v/>
      </c>
      <c r="B3086" s="2" t="str">
        <f t="shared" si="273"/>
        <v/>
      </c>
      <c r="C3086" s="2" t="str">
        <f t="shared" si="274"/>
        <v/>
      </c>
      <c r="D3086" s="2" t="str">
        <f>IF(ISNUMBER(A3086),COUNTIF(Calculations!B:B, A3086),"")</f>
        <v/>
      </c>
      <c r="E3086" s="2" t="str">
        <f>IF(ISNUMBER(A3086),COUNTIF(Calculations!A:A, A3086),"")</f>
        <v/>
      </c>
      <c r="F3086" s="12" t="str">
        <f t="shared" si="275"/>
        <v/>
      </c>
      <c r="G3086" s="12" t="str">
        <f t="shared" si="276"/>
        <v/>
      </c>
    </row>
    <row r="3087" spans="1:7" x14ac:dyDescent="0.25">
      <c r="A3087" s="8" t="str">
        <f t="shared" si="272"/>
        <v/>
      </c>
      <c r="B3087" s="2" t="str">
        <f t="shared" si="273"/>
        <v/>
      </c>
      <c r="C3087" s="2" t="str">
        <f t="shared" si="274"/>
        <v/>
      </c>
      <c r="D3087" s="2" t="str">
        <f>IF(ISNUMBER(A3087),COUNTIF(Calculations!B:B, A3087),"")</f>
        <v/>
      </c>
      <c r="E3087" s="2" t="str">
        <f>IF(ISNUMBER(A3087),COUNTIF(Calculations!A:A, A3087),"")</f>
        <v/>
      </c>
      <c r="F3087" s="12" t="str">
        <f t="shared" si="275"/>
        <v/>
      </c>
      <c r="G3087" s="12" t="str">
        <f t="shared" si="276"/>
        <v/>
      </c>
    </row>
    <row r="3088" spans="1:7" x14ac:dyDescent="0.25">
      <c r="A3088" s="8" t="str">
        <f t="shared" si="272"/>
        <v/>
      </c>
      <c r="B3088" s="2" t="str">
        <f t="shared" si="273"/>
        <v/>
      </c>
      <c r="C3088" s="2" t="str">
        <f t="shared" si="274"/>
        <v/>
      </c>
      <c r="D3088" s="2" t="str">
        <f>IF(ISNUMBER(A3088),COUNTIF(Calculations!B:B, A3088),"")</f>
        <v/>
      </c>
      <c r="E3088" s="2" t="str">
        <f>IF(ISNUMBER(A3088),COUNTIF(Calculations!A:A, A3088),"")</f>
        <v/>
      </c>
      <c r="F3088" s="12" t="str">
        <f t="shared" si="275"/>
        <v/>
      </c>
      <c r="G3088" s="12" t="str">
        <f t="shared" si="276"/>
        <v/>
      </c>
    </row>
    <row r="3089" spans="1:7" x14ac:dyDescent="0.25">
      <c r="A3089" s="8" t="str">
        <f t="shared" si="272"/>
        <v/>
      </c>
      <c r="B3089" s="2" t="str">
        <f t="shared" si="273"/>
        <v/>
      </c>
      <c r="C3089" s="2" t="str">
        <f t="shared" si="274"/>
        <v/>
      </c>
      <c r="D3089" s="2" t="str">
        <f>IF(ISNUMBER(A3089),COUNTIF(Calculations!B:B, A3089),"")</f>
        <v/>
      </c>
      <c r="E3089" s="2" t="str">
        <f>IF(ISNUMBER(A3089),COUNTIF(Calculations!A:A, A3089),"")</f>
        <v/>
      </c>
      <c r="F3089" s="12" t="str">
        <f t="shared" si="275"/>
        <v/>
      </c>
      <c r="G3089" s="12" t="str">
        <f t="shared" si="276"/>
        <v/>
      </c>
    </row>
    <row r="3090" spans="1:7" x14ac:dyDescent="0.25">
      <c r="A3090" s="8" t="str">
        <f t="shared" si="272"/>
        <v/>
      </c>
      <c r="B3090" s="2" t="str">
        <f t="shared" si="273"/>
        <v/>
      </c>
      <c r="C3090" s="2" t="str">
        <f t="shared" si="274"/>
        <v/>
      </c>
      <c r="D3090" s="2" t="str">
        <f>IF(ISNUMBER(A3090),COUNTIF(Calculations!B:B, A3090),"")</f>
        <v/>
      </c>
      <c r="E3090" s="2" t="str">
        <f>IF(ISNUMBER(A3090),COUNTIF(Calculations!A:A, A3090),"")</f>
        <v/>
      </c>
      <c r="F3090" s="12" t="str">
        <f t="shared" si="275"/>
        <v/>
      </c>
      <c r="G3090" s="12" t="str">
        <f t="shared" si="276"/>
        <v/>
      </c>
    </row>
    <row r="3091" spans="1:7" x14ac:dyDescent="0.25">
      <c r="A3091" s="8" t="str">
        <f t="shared" si="272"/>
        <v/>
      </c>
      <c r="B3091" s="2" t="str">
        <f t="shared" si="273"/>
        <v/>
      </c>
      <c r="C3091" s="2" t="str">
        <f t="shared" si="274"/>
        <v/>
      </c>
      <c r="D3091" s="2" t="str">
        <f>IF(ISNUMBER(A3091),COUNTIF(Calculations!B:B, A3091),"")</f>
        <v/>
      </c>
      <c r="E3091" s="2" t="str">
        <f>IF(ISNUMBER(A3091),COUNTIF(Calculations!A:A, A3091),"")</f>
        <v/>
      </c>
      <c r="F3091" s="12" t="str">
        <f t="shared" si="275"/>
        <v/>
      </c>
      <c r="G3091" s="12" t="str">
        <f t="shared" si="276"/>
        <v/>
      </c>
    </row>
    <row r="3092" spans="1:7" x14ac:dyDescent="0.25">
      <c r="A3092" s="8" t="str">
        <f t="shared" si="272"/>
        <v/>
      </c>
      <c r="B3092" s="2" t="str">
        <f t="shared" si="273"/>
        <v/>
      </c>
      <c r="C3092" s="2" t="str">
        <f t="shared" si="274"/>
        <v/>
      </c>
      <c r="D3092" s="2" t="str">
        <f>IF(ISNUMBER(A3092),COUNTIF(Calculations!B:B, A3092),"")</f>
        <v/>
      </c>
      <c r="E3092" s="2" t="str">
        <f>IF(ISNUMBER(A3092),COUNTIF(Calculations!A:A, A3092),"")</f>
        <v/>
      </c>
      <c r="F3092" s="12" t="str">
        <f t="shared" si="275"/>
        <v/>
      </c>
      <c r="G3092" s="12" t="str">
        <f t="shared" si="276"/>
        <v/>
      </c>
    </row>
    <row r="3093" spans="1:7" x14ac:dyDescent="0.25">
      <c r="A3093" s="8" t="str">
        <f t="shared" si="272"/>
        <v/>
      </c>
      <c r="B3093" s="2" t="str">
        <f t="shared" si="273"/>
        <v/>
      </c>
      <c r="C3093" s="2" t="str">
        <f t="shared" si="274"/>
        <v/>
      </c>
      <c r="D3093" s="2" t="str">
        <f>IF(ISNUMBER(A3093),COUNTIF(Calculations!B:B, A3093),"")</f>
        <v/>
      </c>
      <c r="E3093" s="2" t="str">
        <f>IF(ISNUMBER(A3093),COUNTIF(Calculations!A:A, A3093),"")</f>
        <v/>
      </c>
      <c r="F3093" s="12" t="str">
        <f t="shared" si="275"/>
        <v/>
      </c>
      <c r="G3093" s="12" t="str">
        <f t="shared" si="276"/>
        <v/>
      </c>
    </row>
    <row r="3094" spans="1:7" x14ac:dyDescent="0.25">
      <c r="A3094" s="8" t="str">
        <f t="shared" si="272"/>
        <v/>
      </c>
      <c r="B3094" s="2" t="str">
        <f t="shared" si="273"/>
        <v/>
      </c>
      <c r="C3094" s="2" t="str">
        <f t="shared" si="274"/>
        <v/>
      </c>
      <c r="D3094" s="2" t="str">
        <f>IF(ISNUMBER(A3094),COUNTIF(Calculations!B:B, A3094),"")</f>
        <v/>
      </c>
      <c r="E3094" s="2" t="str">
        <f>IF(ISNUMBER(A3094),COUNTIF(Calculations!A:A, A3094),"")</f>
        <v/>
      </c>
      <c r="F3094" s="12" t="str">
        <f t="shared" si="275"/>
        <v/>
      </c>
      <c r="G3094" s="12" t="str">
        <f t="shared" si="276"/>
        <v/>
      </c>
    </row>
    <row r="3095" spans="1:7" x14ac:dyDescent="0.25">
      <c r="A3095" s="8" t="str">
        <f t="shared" si="272"/>
        <v/>
      </c>
      <c r="B3095" s="2" t="str">
        <f t="shared" si="273"/>
        <v/>
      </c>
      <c r="C3095" s="2" t="str">
        <f t="shared" si="274"/>
        <v/>
      </c>
      <c r="D3095" s="2" t="str">
        <f>IF(ISNUMBER(A3095),COUNTIF(Calculations!B:B, A3095),"")</f>
        <v/>
      </c>
      <c r="E3095" s="2" t="str">
        <f>IF(ISNUMBER(A3095),COUNTIF(Calculations!A:A, A3095),"")</f>
        <v/>
      </c>
      <c r="F3095" s="12" t="str">
        <f t="shared" si="275"/>
        <v/>
      </c>
      <c r="G3095" s="12" t="str">
        <f t="shared" si="276"/>
        <v/>
      </c>
    </row>
    <row r="3096" spans="1:7" x14ac:dyDescent="0.25">
      <c r="A3096" s="8" t="str">
        <f t="shared" si="272"/>
        <v/>
      </c>
      <c r="B3096" s="2" t="str">
        <f t="shared" si="273"/>
        <v/>
      </c>
      <c r="C3096" s="2" t="str">
        <f t="shared" si="274"/>
        <v/>
      </c>
      <c r="D3096" s="2" t="str">
        <f>IF(ISNUMBER(A3096),COUNTIF(Calculations!B:B, A3096),"")</f>
        <v/>
      </c>
      <c r="E3096" s="2" t="str">
        <f>IF(ISNUMBER(A3096),COUNTIF(Calculations!A:A, A3096),"")</f>
        <v/>
      </c>
      <c r="F3096" s="12" t="str">
        <f t="shared" si="275"/>
        <v/>
      </c>
      <c r="G3096" s="12" t="str">
        <f t="shared" si="276"/>
        <v/>
      </c>
    </row>
    <row r="3097" spans="1:7" x14ac:dyDescent="0.25">
      <c r="A3097" s="8" t="str">
        <f t="shared" si="272"/>
        <v/>
      </c>
      <c r="B3097" s="2" t="str">
        <f t="shared" si="273"/>
        <v/>
      </c>
      <c r="C3097" s="2" t="str">
        <f t="shared" si="274"/>
        <v/>
      </c>
      <c r="D3097" s="2" t="str">
        <f>IF(ISNUMBER(A3097),COUNTIF(Calculations!B:B, A3097),"")</f>
        <v/>
      </c>
      <c r="E3097" s="2" t="str">
        <f>IF(ISNUMBER(A3097),COUNTIF(Calculations!A:A, A3097),"")</f>
        <v/>
      </c>
      <c r="F3097" s="12" t="str">
        <f t="shared" si="275"/>
        <v/>
      </c>
      <c r="G3097" s="12" t="str">
        <f t="shared" si="276"/>
        <v/>
      </c>
    </row>
    <row r="3098" spans="1:7" x14ac:dyDescent="0.25">
      <c r="A3098" s="8" t="str">
        <f t="shared" si="272"/>
        <v/>
      </c>
      <c r="B3098" s="2" t="str">
        <f t="shared" si="273"/>
        <v/>
      </c>
      <c r="C3098" s="2" t="str">
        <f t="shared" si="274"/>
        <v/>
      </c>
      <c r="D3098" s="2" t="str">
        <f>IF(ISNUMBER(A3098),COUNTIF(Calculations!B:B, A3098),"")</f>
        <v/>
      </c>
      <c r="E3098" s="2" t="str">
        <f>IF(ISNUMBER(A3098),COUNTIF(Calculations!A:A, A3098),"")</f>
        <v/>
      </c>
      <c r="F3098" s="12" t="str">
        <f t="shared" si="275"/>
        <v/>
      </c>
      <c r="G3098" s="12" t="str">
        <f t="shared" si="276"/>
        <v/>
      </c>
    </row>
    <row r="3099" spans="1:7" x14ac:dyDescent="0.25">
      <c r="A3099" s="8" t="str">
        <f t="shared" si="272"/>
        <v/>
      </c>
      <c r="B3099" s="2" t="str">
        <f t="shared" si="273"/>
        <v/>
      </c>
      <c r="C3099" s="2" t="str">
        <f t="shared" si="274"/>
        <v/>
      </c>
      <c r="D3099" s="2" t="str">
        <f>IF(ISNUMBER(A3099),COUNTIF(Calculations!B:B, A3099),"")</f>
        <v/>
      </c>
      <c r="E3099" s="2" t="str">
        <f>IF(ISNUMBER(A3099),COUNTIF(Calculations!A:A, A3099),"")</f>
        <v/>
      </c>
      <c r="F3099" s="12" t="str">
        <f t="shared" si="275"/>
        <v/>
      </c>
      <c r="G3099" s="12" t="str">
        <f t="shared" si="276"/>
        <v/>
      </c>
    </row>
    <row r="3100" spans="1:7" x14ac:dyDescent="0.25">
      <c r="A3100" s="8" t="str">
        <f t="shared" si="272"/>
        <v/>
      </c>
      <c r="B3100" s="2" t="str">
        <f t="shared" si="273"/>
        <v/>
      </c>
      <c r="C3100" s="2" t="str">
        <f t="shared" si="274"/>
        <v/>
      </c>
      <c r="D3100" s="2" t="str">
        <f>IF(ISNUMBER(A3100),COUNTIF(Calculations!B:B, A3100),"")</f>
        <v/>
      </c>
      <c r="E3100" s="2" t="str">
        <f>IF(ISNUMBER(A3100),COUNTIF(Calculations!A:A, A3100),"")</f>
        <v/>
      </c>
      <c r="F3100" s="12" t="str">
        <f t="shared" si="275"/>
        <v/>
      </c>
      <c r="G3100" s="12" t="str">
        <f t="shared" si="276"/>
        <v/>
      </c>
    </row>
    <row r="3101" spans="1:7" x14ac:dyDescent="0.25">
      <c r="A3101" s="8" t="str">
        <f t="shared" si="272"/>
        <v/>
      </c>
      <c r="B3101" s="2" t="str">
        <f t="shared" si="273"/>
        <v/>
      </c>
      <c r="C3101" s="2" t="str">
        <f t="shared" si="274"/>
        <v/>
      </c>
      <c r="D3101" s="2" t="str">
        <f>IF(ISNUMBER(A3101),COUNTIF(Calculations!B:B, A3101),"")</f>
        <v/>
      </c>
      <c r="E3101" s="2" t="str">
        <f>IF(ISNUMBER(A3101),COUNTIF(Calculations!A:A, A3101),"")</f>
        <v/>
      </c>
      <c r="F3101" s="12" t="str">
        <f t="shared" si="275"/>
        <v/>
      </c>
      <c r="G3101" s="12" t="str">
        <f t="shared" si="276"/>
        <v/>
      </c>
    </row>
    <row r="3102" spans="1:7" x14ac:dyDescent="0.25">
      <c r="A3102" s="8" t="str">
        <f t="shared" si="272"/>
        <v/>
      </c>
      <c r="B3102" s="2" t="str">
        <f t="shared" si="273"/>
        <v/>
      </c>
      <c r="C3102" s="2" t="str">
        <f t="shared" si="274"/>
        <v/>
      </c>
      <c r="D3102" s="2" t="str">
        <f>IF(ISNUMBER(A3102),COUNTIF(Calculations!B:B, A3102),"")</f>
        <v/>
      </c>
      <c r="E3102" s="2" t="str">
        <f>IF(ISNUMBER(A3102),COUNTIF(Calculations!A:A, A3102),"")</f>
        <v/>
      </c>
      <c r="F3102" s="12" t="str">
        <f t="shared" si="275"/>
        <v/>
      </c>
      <c r="G3102" s="12" t="str">
        <f t="shared" si="276"/>
        <v/>
      </c>
    </row>
    <row r="3103" spans="1:7" x14ac:dyDescent="0.25">
      <c r="A3103" s="8" t="str">
        <f t="shared" si="272"/>
        <v/>
      </c>
      <c r="B3103" s="2" t="str">
        <f t="shared" si="273"/>
        <v/>
      </c>
      <c r="C3103" s="2" t="str">
        <f t="shared" si="274"/>
        <v/>
      </c>
      <c r="D3103" s="2" t="str">
        <f>IF(ISNUMBER(A3103),COUNTIF(Calculations!B:B, A3103),"")</f>
        <v/>
      </c>
      <c r="E3103" s="2" t="str">
        <f>IF(ISNUMBER(A3103),COUNTIF(Calculations!A:A, A3103),"")</f>
        <v/>
      </c>
      <c r="F3103" s="12" t="str">
        <f t="shared" si="275"/>
        <v/>
      </c>
      <c r="G3103" s="12" t="str">
        <f t="shared" si="276"/>
        <v/>
      </c>
    </row>
    <row r="3104" spans="1:7" x14ac:dyDescent="0.25">
      <c r="A3104" s="8" t="str">
        <f t="shared" si="272"/>
        <v/>
      </c>
      <c r="B3104" s="2" t="str">
        <f t="shared" si="273"/>
        <v/>
      </c>
      <c r="C3104" s="2" t="str">
        <f t="shared" si="274"/>
        <v/>
      </c>
      <c r="D3104" s="2" t="str">
        <f>IF(ISNUMBER(A3104),COUNTIF(Calculations!B:B, A3104),"")</f>
        <v/>
      </c>
      <c r="E3104" s="2" t="str">
        <f>IF(ISNUMBER(A3104),COUNTIF(Calculations!A:A, A3104),"")</f>
        <v/>
      </c>
      <c r="F3104" s="12" t="str">
        <f t="shared" si="275"/>
        <v/>
      </c>
      <c r="G3104" s="12" t="str">
        <f t="shared" si="276"/>
        <v/>
      </c>
    </row>
    <row r="3105" spans="1:7" x14ac:dyDescent="0.25">
      <c r="A3105" s="8" t="str">
        <f t="shared" si="272"/>
        <v/>
      </c>
      <c r="B3105" s="2" t="str">
        <f t="shared" si="273"/>
        <v/>
      </c>
      <c r="C3105" s="2" t="str">
        <f t="shared" si="274"/>
        <v/>
      </c>
      <c r="D3105" s="2" t="str">
        <f>IF(ISNUMBER(A3105),COUNTIF(Calculations!B:B, A3105),"")</f>
        <v/>
      </c>
      <c r="E3105" s="2" t="str">
        <f>IF(ISNUMBER(A3105),COUNTIF(Calculations!A:A, A3105),"")</f>
        <v/>
      </c>
      <c r="F3105" s="12" t="str">
        <f t="shared" si="275"/>
        <v/>
      </c>
      <c r="G3105" s="12" t="str">
        <f t="shared" si="276"/>
        <v/>
      </c>
    </row>
    <row r="3106" spans="1:7" x14ac:dyDescent="0.25">
      <c r="A3106" s="8" t="str">
        <f t="shared" si="272"/>
        <v/>
      </c>
      <c r="B3106" s="2" t="str">
        <f t="shared" si="273"/>
        <v/>
      </c>
      <c r="C3106" s="2" t="str">
        <f t="shared" si="274"/>
        <v/>
      </c>
      <c r="D3106" s="2" t="str">
        <f>IF(ISNUMBER(A3106),COUNTIF(Calculations!B:B, A3106),"")</f>
        <v/>
      </c>
      <c r="E3106" s="2" t="str">
        <f>IF(ISNUMBER(A3106),COUNTIF(Calculations!A:A, A3106),"")</f>
        <v/>
      </c>
      <c r="F3106" s="12" t="str">
        <f t="shared" si="275"/>
        <v/>
      </c>
      <c r="G3106" s="12" t="str">
        <f t="shared" si="276"/>
        <v/>
      </c>
    </row>
    <row r="3107" spans="1:7" x14ac:dyDescent="0.25">
      <c r="A3107" s="8" t="str">
        <f t="shared" si="272"/>
        <v/>
      </c>
      <c r="B3107" s="2" t="str">
        <f t="shared" si="273"/>
        <v/>
      </c>
      <c r="C3107" s="2" t="str">
        <f t="shared" si="274"/>
        <v/>
      </c>
      <c r="D3107" s="2" t="str">
        <f>IF(ISNUMBER(A3107),COUNTIF(Calculations!B:B, A3107),"")</f>
        <v/>
      </c>
      <c r="E3107" s="2" t="str">
        <f>IF(ISNUMBER(A3107),COUNTIF(Calculations!A:A, A3107),"")</f>
        <v/>
      </c>
      <c r="F3107" s="12" t="str">
        <f t="shared" si="275"/>
        <v/>
      </c>
      <c r="G3107" s="12" t="str">
        <f t="shared" si="276"/>
        <v/>
      </c>
    </row>
    <row r="3108" spans="1:7" x14ac:dyDescent="0.25">
      <c r="A3108" s="8" t="str">
        <f t="shared" ref="A3108:A3171" si="277">IF(ISNUMBER(A3107),IF(A3107+1&lt;=MAX(IndirectStartDates,IndirectCompletedDates),A3107+1,""),"")</f>
        <v/>
      </c>
      <c r="B3108" s="2" t="str">
        <f t="shared" ref="B3108:B3171" si="278">IF(ISNUMBER(A3108),YEAR(A3108)&amp;"-"&amp;TEXT(WEEKNUM(A3108),"00"),"")</f>
        <v/>
      </c>
      <c r="C3108" s="2" t="str">
        <f t="shared" ref="C3108:C3171" si="279">IF(ISNUMBER(A3108),COUNTIFS(IndirectStartDates,"&lt;="&amp;A3108,IndirectCompletedDates,"&gt;"&amp;A3108) + COUNTIFS(IndirectStartDates,"&lt;="&amp;A3108,IndirectCompletedDates,""),"")</f>
        <v/>
      </c>
      <c r="D3108" s="2" t="str">
        <f>IF(ISNUMBER(A3108),COUNTIF(Calculations!B:B, A3108),"")</f>
        <v/>
      </c>
      <c r="E3108" s="2" t="str">
        <f>IF(ISNUMBER(A3108),COUNTIF(Calculations!A:A, A3108),"")</f>
        <v/>
      </c>
      <c r="F3108" s="12" t="str">
        <f t="shared" ref="F3108:F3171" si="280">IF(ISNUMBER(A3108),F3107 + D3108,"")</f>
        <v/>
      </c>
      <c r="G3108" s="12" t="str">
        <f t="shared" ref="G3108:G3171" si="281">IF(ISNUMBER(A3108),G3107 + E3108,"")</f>
        <v/>
      </c>
    </row>
    <row r="3109" spans="1:7" x14ac:dyDescent="0.25">
      <c r="A3109" s="8" t="str">
        <f t="shared" si="277"/>
        <v/>
      </c>
      <c r="B3109" s="2" t="str">
        <f t="shared" si="278"/>
        <v/>
      </c>
      <c r="C3109" s="2" t="str">
        <f t="shared" si="279"/>
        <v/>
      </c>
      <c r="D3109" s="2" t="str">
        <f>IF(ISNUMBER(A3109),COUNTIF(Calculations!B:B, A3109),"")</f>
        <v/>
      </c>
      <c r="E3109" s="2" t="str">
        <f>IF(ISNUMBER(A3109),COUNTIF(Calculations!A:A, A3109),"")</f>
        <v/>
      </c>
      <c r="F3109" s="12" t="str">
        <f t="shared" si="280"/>
        <v/>
      </c>
      <c r="G3109" s="12" t="str">
        <f t="shared" si="281"/>
        <v/>
      </c>
    </row>
    <row r="3110" spans="1:7" x14ac:dyDescent="0.25">
      <c r="A3110" s="8" t="str">
        <f t="shared" si="277"/>
        <v/>
      </c>
      <c r="B3110" s="2" t="str">
        <f t="shared" si="278"/>
        <v/>
      </c>
      <c r="C3110" s="2" t="str">
        <f t="shared" si="279"/>
        <v/>
      </c>
      <c r="D3110" s="2" t="str">
        <f>IF(ISNUMBER(A3110),COUNTIF(Calculations!B:B, A3110),"")</f>
        <v/>
      </c>
      <c r="E3110" s="2" t="str">
        <f>IF(ISNUMBER(A3110),COUNTIF(Calculations!A:A, A3110),"")</f>
        <v/>
      </c>
      <c r="F3110" s="12" t="str">
        <f t="shared" si="280"/>
        <v/>
      </c>
      <c r="G3110" s="12" t="str">
        <f t="shared" si="281"/>
        <v/>
      </c>
    </row>
    <row r="3111" spans="1:7" x14ac:dyDescent="0.25">
      <c r="A3111" s="8" t="str">
        <f t="shared" si="277"/>
        <v/>
      </c>
      <c r="B3111" s="2" t="str">
        <f t="shared" si="278"/>
        <v/>
      </c>
      <c r="C3111" s="2" t="str">
        <f t="shared" si="279"/>
        <v/>
      </c>
      <c r="D3111" s="2" t="str">
        <f>IF(ISNUMBER(A3111),COUNTIF(Calculations!B:B, A3111),"")</f>
        <v/>
      </c>
      <c r="E3111" s="2" t="str">
        <f>IF(ISNUMBER(A3111),COUNTIF(Calculations!A:A, A3111),"")</f>
        <v/>
      </c>
      <c r="F3111" s="12" t="str">
        <f t="shared" si="280"/>
        <v/>
      </c>
      <c r="G3111" s="12" t="str">
        <f t="shared" si="281"/>
        <v/>
      </c>
    </row>
    <row r="3112" spans="1:7" x14ac:dyDescent="0.25">
      <c r="A3112" s="8" t="str">
        <f t="shared" si="277"/>
        <v/>
      </c>
      <c r="B3112" s="2" t="str">
        <f t="shared" si="278"/>
        <v/>
      </c>
      <c r="C3112" s="2" t="str">
        <f t="shared" si="279"/>
        <v/>
      </c>
      <c r="D3112" s="2" t="str">
        <f>IF(ISNUMBER(A3112),COUNTIF(Calculations!B:B, A3112),"")</f>
        <v/>
      </c>
      <c r="E3112" s="2" t="str">
        <f>IF(ISNUMBER(A3112),COUNTIF(Calculations!A:A, A3112),"")</f>
        <v/>
      </c>
      <c r="F3112" s="12" t="str">
        <f t="shared" si="280"/>
        <v/>
      </c>
      <c r="G3112" s="12" t="str">
        <f t="shared" si="281"/>
        <v/>
      </c>
    </row>
    <row r="3113" spans="1:7" x14ac:dyDescent="0.25">
      <c r="A3113" s="8" t="str">
        <f t="shared" si="277"/>
        <v/>
      </c>
      <c r="B3113" s="2" t="str">
        <f t="shared" si="278"/>
        <v/>
      </c>
      <c r="C3113" s="2" t="str">
        <f t="shared" si="279"/>
        <v/>
      </c>
      <c r="D3113" s="2" t="str">
        <f>IF(ISNUMBER(A3113),COUNTIF(Calculations!B:B, A3113),"")</f>
        <v/>
      </c>
      <c r="E3113" s="2" t="str">
        <f>IF(ISNUMBER(A3113),COUNTIF(Calculations!A:A, A3113),"")</f>
        <v/>
      </c>
      <c r="F3113" s="12" t="str">
        <f t="shared" si="280"/>
        <v/>
      </c>
      <c r="G3113" s="12" t="str">
        <f t="shared" si="281"/>
        <v/>
      </c>
    </row>
    <row r="3114" spans="1:7" x14ac:dyDescent="0.25">
      <c r="A3114" s="8" t="str">
        <f t="shared" si="277"/>
        <v/>
      </c>
      <c r="B3114" s="2" t="str">
        <f t="shared" si="278"/>
        <v/>
      </c>
      <c r="C3114" s="2" t="str">
        <f t="shared" si="279"/>
        <v/>
      </c>
      <c r="D3114" s="2" t="str">
        <f>IF(ISNUMBER(A3114),COUNTIF(Calculations!B:B, A3114),"")</f>
        <v/>
      </c>
      <c r="E3114" s="2" t="str">
        <f>IF(ISNUMBER(A3114),COUNTIF(Calculations!A:A, A3114),"")</f>
        <v/>
      </c>
      <c r="F3114" s="12" t="str">
        <f t="shared" si="280"/>
        <v/>
      </c>
      <c r="G3114" s="12" t="str">
        <f t="shared" si="281"/>
        <v/>
      </c>
    </row>
    <row r="3115" spans="1:7" x14ac:dyDescent="0.25">
      <c r="A3115" s="8" t="str">
        <f t="shared" si="277"/>
        <v/>
      </c>
      <c r="B3115" s="2" t="str">
        <f t="shared" si="278"/>
        <v/>
      </c>
      <c r="C3115" s="2" t="str">
        <f t="shared" si="279"/>
        <v/>
      </c>
      <c r="D3115" s="2" t="str">
        <f>IF(ISNUMBER(A3115),COUNTIF(Calculations!B:B, A3115),"")</f>
        <v/>
      </c>
      <c r="E3115" s="2" t="str">
        <f>IF(ISNUMBER(A3115),COUNTIF(Calculations!A:A, A3115),"")</f>
        <v/>
      </c>
      <c r="F3115" s="12" t="str">
        <f t="shared" si="280"/>
        <v/>
      </c>
      <c r="G3115" s="12" t="str">
        <f t="shared" si="281"/>
        <v/>
      </c>
    </row>
    <row r="3116" spans="1:7" x14ac:dyDescent="0.25">
      <c r="A3116" s="8" t="str">
        <f t="shared" si="277"/>
        <v/>
      </c>
      <c r="B3116" s="2" t="str">
        <f t="shared" si="278"/>
        <v/>
      </c>
      <c r="C3116" s="2" t="str">
        <f t="shared" si="279"/>
        <v/>
      </c>
      <c r="D3116" s="2" t="str">
        <f>IF(ISNUMBER(A3116),COUNTIF(Calculations!B:B, A3116),"")</f>
        <v/>
      </c>
      <c r="E3116" s="2" t="str">
        <f>IF(ISNUMBER(A3116),COUNTIF(Calculations!A:A, A3116),"")</f>
        <v/>
      </c>
      <c r="F3116" s="12" t="str">
        <f t="shared" si="280"/>
        <v/>
      </c>
      <c r="G3116" s="12" t="str">
        <f t="shared" si="281"/>
        <v/>
      </c>
    </row>
    <row r="3117" spans="1:7" x14ac:dyDescent="0.25">
      <c r="A3117" s="8" t="str">
        <f t="shared" si="277"/>
        <v/>
      </c>
      <c r="B3117" s="2" t="str">
        <f t="shared" si="278"/>
        <v/>
      </c>
      <c r="C3117" s="2" t="str">
        <f t="shared" si="279"/>
        <v/>
      </c>
      <c r="D3117" s="2" t="str">
        <f>IF(ISNUMBER(A3117),COUNTIF(Calculations!B:B, A3117),"")</f>
        <v/>
      </c>
      <c r="E3117" s="2" t="str">
        <f>IF(ISNUMBER(A3117),COUNTIF(Calculations!A:A, A3117),"")</f>
        <v/>
      </c>
      <c r="F3117" s="12" t="str">
        <f t="shared" si="280"/>
        <v/>
      </c>
      <c r="G3117" s="12" t="str">
        <f t="shared" si="281"/>
        <v/>
      </c>
    </row>
    <row r="3118" spans="1:7" x14ac:dyDescent="0.25">
      <c r="A3118" s="8" t="str">
        <f t="shared" si="277"/>
        <v/>
      </c>
      <c r="B3118" s="2" t="str">
        <f t="shared" si="278"/>
        <v/>
      </c>
      <c r="C3118" s="2" t="str">
        <f t="shared" si="279"/>
        <v/>
      </c>
      <c r="D3118" s="2" t="str">
        <f>IF(ISNUMBER(A3118),COUNTIF(Calculations!B:B, A3118),"")</f>
        <v/>
      </c>
      <c r="E3118" s="2" t="str">
        <f>IF(ISNUMBER(A3118),COUNTIF(Calculations!A:A, A3118),"")</f>
        <v/>
      </c>
      <c r="F3118" s="12" t="str">
        <f t="shared" si="280"/>
        <v/>
      </c>
      <c r="G3118" s="12" t="str">
        <f t="shared" si="281"/>
        <v/>
      </c>
    </row>
    <row r="3119" spans="1:7" x14ac:dyDescent="0.25">
      <c r="A3119" s="8" t="str">
        <f t="shared" si="277"/>
        <v/>
      </c>
      <c r="B3119" s="2" t="str">
        <f t="shared" si="278"/>
        <v/>
      </c>
      <c r="C3119" s="2" t="str">
        <f t="shared" si="279"/>
        <v/>
      </c>
      <c r="D3119" s="2" t="str">
        <f>IF(ISNUMBER(A3119),COUNTIF(Calculations!B:B, A3119),"")</f>
        <v/>
      </c>
      <c r="E3119" s="2" t="str">
        <f>IF(ISNUMBER(A3119),COUNTIF(Calculations!A:A, A3119),"")</f>
        <v/>
      </c>
      <c r="F3119" s="12" t="str">
        <f t="shared" si="280"/>
        <v/>
      </c>
      <c r="G3119" s="12" t="str">
        <f t="shared" si="281"/>
        <v/>
      </c>
    </row>
    <row r="3120" spans="1:7" x14ac:dyDescent="0.25">
      <c r="A3120" s="8" t="str">
        <f t="shared" si="277"/>
        <v/>
      </c>
      <c r="B3120" s="2" t="str">
        <f t="shared" si="278"/>
        <v/>
      </c>
      <c r="C3120" s="2" t="str">
        <f t="shared" si="279"/>
        <v/>
      </c>
      <c r="D3120" s="2" t="str">
        <f>IF(ISNUMBER(A3120),COUNTIF(Calculations!B:B, A3120),"")</f>
        <v/>
      </c>
      <c r="E3120" s="2" t="str">
        <f>IF(ISNUMBER(A3120),COUNTIF(Calculations!A:A, A3120),"")</f>
        <v/>
      </c>
      <c r="F3120" s="12" t="str">
        <f t="shared" si="280"/>
        <v/>
      </c>
      <c r="G3120" s="12" t="str">
        <f t="shared" si="281"/>
        <v/>
      </c>
    </row>
    <row r="3121" spans="1:7" x14ac:dyDescent="0.25">
      <c r="A3121" s="8" t="str">
        <f t="shared" si="277"/>
        <v/>
      </c>
      <c r="B3121" s="2" t="str">
        <f t="shared" si="278"/>
        <v/>
      </c>
      <c r="C3121" s="2" t="str">
        <f t="shared" si="279"/>
        <v/>
      </c>
      <c r="D3121" s="2" t="str">
        <f>IF(ISNUMBER(A3121),COUNTIF(Calculations!B:B, A3121),"")</f>
        <v/>
      </c>
      <c r="E3121" s="2" t="str">
        <f>IF(ISNUMBER(A3121),COUNTIF(Calculations!A:A, A3121),"")</f>
        <v/>
      </c>
      <c r="F3121" s="12" t="str">
        <f t="shared" si="280"/>
        <v/>
      </c>
      <c r="G3121" s="12" t="str">
        <f t="shared" si="281"/>
        <v/>
      </c>
    </row>
    <row r="3122" spans="1:7" x14ac:dyDescent="0.25">
      <c r="A3122" s="8" t="str">
        <f t="shared" si="277"/>
        <v/>
      </c>
      <c r="B3122" s="2" t="str">
        <f t="shared" si="278"/>
        <v/>
      </c>
      <c r="C3122" s="2" t="str">
        <f t="shared" si="279"/>
        <v/>
      </c>
      <c r="D3122" s="2" t="str">
        <f>IF(ISNUMBER(A3122),COUNTIF(Calculations!B:B, A3122),"")</f>
        <v/>
      </c>
      <c r="E3122" s="2" t="str">
        <f>IF(ISNUMBER(A3122),COUNTIF(Calculations!A:A, A3122),"")</f>
        <v/>
      </c>
      <c r="F3122" s="12" t="str">
        <f t="shared" si="280"/>
        <v/>
      </c>
      <c r="G3122" s="12" t="str">
        <f t="shared" si="281"/>
        <v/>
      </c>
    </row>
    <row r="3123" spans="1:7" x14ac:dyDescent="0.25">
      <c r="A3123" s="8" t="str">
        <f t="shared" si="277"/>
        <v/>
      </c>
      <c r="B3123" s="2" t="str">
        <f t="shared" si="278"/>
        <v/>
      </c>
      <c r="C3123" s="2" t="str">
        <f t="shared" si="279"/>
        <v/>
      </c>
      <c r="D3123" s="2" t="str">
        <f>IF(ISNUMBER(A3123),COUNTIF(Calculations!B:B, A3123),"")</f>
        <v/>
      </c>
      <c r="E3123" s="2" t="str">
        <f>IF(ISNUMBER(A3123),COUNTIF(Calculations!A:A, A3123),"")</f>
        <v/>
      </c>
      <c r="F3123" s="12" t="str">
        <f t="shared" si="280"/>
        <v/>
      </c>
      <c r="G3123" s="12" t="str">
        <f t="shared" si="281"/>
        <v/>
      </c>
    </row>
    <row r="3124" spans="1:7" x14ac:dyDescent="0.25">
      <c r="A3124" s="8" t="str">
        <f t="shared" si="277"/>
        <v/>
      </c>
      <c r="B3124" s="2" t="str">
        <f t="shared" si="278"/>
        <v/>
      </c>
      <c r="C3124" s="2" t="str">
        <f t="shared" si="279"/>
        <v/>
      </c>
      <c r="D3124" s="2" t="str">
        <f>IF(ISNUMBER(A3124),COUNTIF(Calculations!B:B, A3124),"")</f>
        <v/>
      </c>
      <c r="E3124" s="2" t="str">
        <f>IF(ISNUMBER(A3124),COUNTIF(Calculations!A:A, A3124),"")</f>
        <v/>
      </c>
      <c r="F3124" s="12" t="str">
        <f t="shared" si="280"/>
        <v/>
      </c>
      <c r="G3124" s="12" t="str">
        <f t="shared" si="281"/>
        <v/>
      </c>
    </row>
    <row r="3125" spans="1:7" x14ac:dyDescent="0.25">
      <c r="A3125" s="8" t="str">
        <f t="shared" si="277"/>
        <v/>
      </c>
      <c r="B3125" s="2" t="str">
        <f t="shared" si="278"/>
        <v/>
      </c>
      <c r="C3125" s="2" t="str">
        <f t="shared" si="279"/>
        <v/>
      </c>
      <c r="D3125" s="2" t="str">
        <f>IF(ISNUMBER(A3125),COUNTIF(Calculations!B:B, A3125),"")</f>
        <v/>
      </c>
      <c r="E3125" s="2" t="str">
        <f>IF(ISNUMBER(A3125),COUNTIF(Calculations!A:A, A3125),"")</f>
        <v/>
      </c>
      <c r="F3125" s="12" t="str">
        <f t="shared" si="280"/>
        <v/>
      </c>
      <c r="G3125" s="12" t="str">
        <f t="shared" si="281"/>
        <v/>
      </c>
    </row>
    <row r="3126" spans="1:7" x14ac:dyDescent="0.25">
      <c r="A3126" s="8" t="str">
        <f t="shared" si="277"/>
        <v/>
      </c>
      <c r="B3126" s="2" t="str">
        <f t="shared" si="278"/>
        <v/>
      </c>
      <c r="C3126" s="2" t="str">
        <f t="shared" si="279"/>
        <v/>
      </c>
      <c r="D3126" s="2" t="str">
        <f>IF(ISNUMBER(A3126),COUNTIF(Calculations!B:B, A3126),"")</f>
        <v/>
      </c>
      <c r="E3126" s="2" t="str">
        <f>IF(ISNUMBER(A3126),COUNTIF(Calculations!A:A, A3126),"")</f>
        <v/>
      </c>
      <c r="F3126" s="12" t="str">
        <f t="shared" si="280"/>
        <v/>
      </c>
      <c r="G3126" s="12" t="str">
        <f t="shared" si="281"/>
        <v/>
      </c>
    </row>
    <row r="3127" spans="1:7" x14ac:dyDescent="0.25">
      <c r="A3127" s="8" t="str">
        <f t="shared" si="277"/>
        <v/>
      </c>
      <c r="B3127" s="2" t="str">
        <f t="shared" si="278"/>
        <v/>
      </c>
      <c r="C3127" s="2" t="str">
        <f t="shared" si="279"/>
        <v/>
      </c>
      <c r="D3127" s="2" t="str">
        <f>IF(ISNUMBER(A3127),COUNTIF(Calculations!B:B, A3127),"")</f>
        <v/>
      </c>
      <c r="E3127" s="2" t="str">
        <f>IF(ISNUMBER(A3127),COUNTIF(Calculations!A:A, A3127),"")</f>
        <v/>
      </c>
      <c r="F3127" s="12" t="str">
        <f t="shared" si="280"/>
        <v/>
      </c>
      <c r="G3127" s="12" t="str">
        <f t="shared" si="281"/>
        <v/>
      </c>
    </row>
    <row r="3128" spans="1:7" x14ac:dyDescent="0.25">
      <c r="A3128" s="8" t="str">
        <f t="shared" si="277"/>
        <v/>
      </c>
      <c r="B3128" s="2" t="str">
        <f t="shared" si="278"/>
        <v/>
      </c>
      <c r="C3128" s="2" t="str">
        <f t="shared" si="279"/>
        <v/>
      </c>
      <c r="D3128" s="2" t="str">
        <f>IF(ISNUMBER(A3128),COUNTIF(Calculations!B:B, A3128),"")</f>
        <v/>
      </c>
      <c r="E3128" s="2" t="str">
        <f>IF(ISNUMBER(A3128),COUNTIF(Calculations!A:A, A3128),"")</f>
        <v/>
      </c>
      <c r="F3128" s="12" t="str">
        <f t="shared" si="280"/>
        <v/>
      </c>
      <c r="G3128" s="12" t="str">
        <f t="shared" si="281"/>
        <v/>
      </c>
    </row>
    <row r="3129" spans="1:7" x14ac:dyDescent="0.25">
      <c r="A3129" s="8" t="str">
        <f t="shared" si="277"/>
        <v/>
      </c>
      <c r="B3129" s="2" t="str">
        <f t="shared" si="278"/>
        <v/>
      </c>
      <c r="C3129" s="2" t="str">
        <f t="shared" si="279"/>
        <v/>
      </c>
      <c r="D3129" s="2" t="str">
        <f>IF(ISNUMBER(A3129),COUNTIF(Calculations!B:B, A3129),"")</f>
        <v/>
      </c>
      <c r="E3129" s="2" t="str">
        <f>IF(ISNUMBER(A3129),COUNTIF(Calculations!A:A, A3129),"")</f>
        <v/>
      </c>
      <c r="F3129" s="12" t="str">
        <f t="shared" si="280"/>
        <v/>
      </c>
      <c r="G3129" s="12" t="str">
        <f t="shared" si="281"/>
        <v/>
      </c>
    </row>
    <row r="3130" spans="1:7" x14ac:dyDescent="0.25">
      <c r="A3130" s="8" t="str">
        <f t="shared" si="277"/>
        <v/>
      </c>
      <c r="B3130" s="2" t="str">
        <f t="shared" si="278"/>
        <v/>
      </c>
      <c r="C3130" s="2" t="str">
        <f t="shared" si="279"/>
        <v/>
      </c>
      <c r="D3130" s="2" t="str">
        <f>IF(ISNUMBER(A3130),COUNTIF(Calculations!B:B, A3130),"")</f>
        <v/>
      </c>
      <c r="E3130" s="2" t="str">
        <f>IF(ISNUMBER(A3130),COUNTIF(Calculations!A:A, A3130),"")</f>
        <v/>
      </c>
      <c r="F3130" s="12" t="str">
        <f t="shared" si="280"/>
        <v/>
      </c>
      <c r="G3130" s="12" t="str">
        <f t="shared" si="281"/>
        <v/>
      </c>
    </row>
    <row r="3131" spans="1:7" x14ac:dyDescent="0.25">
      <c r="A3131" s="8" t="str">
        <f t="shared" si="277"/>
        <v/>
      </c>
      <c r="B3131" s="2" t="str">
        <f t="shared" si="278"/>
        <v/>
      </c>
      <c r="C3131" s="2" t="str">
        <f t="shared" si="279"/>
        <v/>
      </c>
      <c r="D3131" s="2" t="str">
        <f>IF(ISNUMBER(A3131),COUNTIF(Calculations!B:B, A3131),"")</f>
        <v/>
      </c>
      <c r="E3131" s="2" t="str">
        <f>IF(ISNUMBER(A3131),COUNTIF(Calculations!A:A, A3131),"")</f>
        <v/>
      </c>
      <c r="F3131" s="12" t="str">
        <f t="shared" si="280"/>
        <v/>
      </c>
      <c r="G3131" s="12" t="str">
        <f t="shared" si="281"/>
        <v/>
      </c>
    </row>
    <row r="3132" spans="1:7" x14ac:dyDescent="0.25">
      <c r="A3132" s="8" t="str">
        <f t="shared" si="277"/>
        <v/>
      </c>
      <c r="B3132" s="2" t="str">
        <f t="shared" si="278"/>
        <v/>
      </c>
      <c r="C3132" s="2" t="str">
        <f t="shared" si="279"/>
        <v/>
      </c>
      <c r="D3132" s="2" t="str">
        <f>IF(ISNUMBER(A3132),COUNTIF(Calculations!B:B, A3132),"")</f>
        <v/>
      </c>
      <c r="E3132" s="2" t="str">
        <f>IF(ISNUMBER(A3132),COUNTIF(Calculations!A:A, A3132),"")</f>
        <v/>
      </c>
      <c r="F3132" s="12" t="str">
        <f t="shared" si="280"/>
        <v/>
      </c>
      <c r="G3132" s="12" t="str">
        <f t="shared" si="281"/>
        <v/>
      </c>
    </row>
    <row r="3133" spans="1:7" x14ac:dyDescent="0.25">
      <c r="A3133" s="8" t="str">
        <f t="shared" si="277"/>
        <v/>
      </c>
      <c r="B3133" s="2" t="str">
        <f t="shared" si="278"/>
        <v/>
      </c>
      <c r="C3133" s="2" t="str">
        <f t="shared" si="279"/>
        <v/>
      </c>
      <c r="D3133" s="2" t="str">
        <f>IF(ISNUMBER(A3133),COUNTIF(Calculations!B:B, A3133),"")</f>
        <v/>
      </c>
      <c r="E3133" s="2" t="str">
        <f>IF(ISNUMBER(A3133),COUNTIF(Calculations!A:A, A3133),"")</f>
        <v/>
      </c>
      <c r="F3133" s="12" t="str">
        <f t="shared" si="280"/>
        <v/>
      </c>
      <c r="G3133" s="12" t="str">
        <f t="shared" si="281"/>
        <v/>
      </c>
    </row>
    <row r="3134" spans="1:7" x14ac:dyDescent="0.25">
      <c r="A3134" s="8" t="str">
        <f t="shared" si="277"/>
        <v/>
      </c>
      <c r="B3134" s="2" t="str">
        <f t="shared" si="278"/>
        <v/>
      </c>
      <c r="C3134" s="2" t="str">
        <f t="shared" si="279"/>
        <v/>
      </c>
      <c r="D3134" s="2" t="str">
        <f>IF(ISNUMBER(A3134),COUNTIF(Calculations!B:B, A3134),"")</f>
        <v/>
      </c>
      <c r="E3134" s="2" t="str">
        <f>IF(ISNUMBER(A3134),COUNTIF(Calculations!A:A, A3134),"")</f>
        <v/>
      </c>
      <c r="F3134" s="12" t="str">
        <f t="shared" si="280"/>
        <v/>
      </c>
      <c r="G3134" s="12" t="str">
        <f t="shared" si="281"/>
        <v/>
      </c>
    </row>
    <row r="3135" spans="1:7" x14ac:dyDescent="0.25">
      <c r="A3135" s="8" t="str">
        <f t="shared" si="277"/>
        <v/>
      </c>
      <c r="B3135" s="2" t="str">
        <f t="shared" si="278"/>
        <v/>
      </c>
      <c r="C3135" s="2" t="str">
        <f t="shared" si="279"/>
        <v/>
      </c>
      <c r="D3135" s="2" t="str">
        <f>IF(ISNUMBER(A3135),COUNTIF(Calculations!B:B, A3135),"")</f>
        <v/>
      </c>
      <c r="E3135" s="2" t="str">
        <f>IF(ISNUMBER(A3135),COUNTIF(Calculations!A:A, A3135),"")</f>
        <v/>
      </c>
      <c r="F3135" s="12" t="str">
        <f t="shared" si="280"/>
        <v/>
      </c>
      <c r="G3135" s="12" t="str">
        <f t="shared" si="281"/>
        <v/>
      </c>
    </row>
    <row r="3136" spans="1:7" x14ac:dyDescent="0.25">
      <c r="A3136" s="8" t="str">
        <f t="shared" si="277"/>
        <v/>
      </c>
      <c r="B3136" s="2" t="str">
        <f t="shared" si="278"/>
        <v/>
      </c>
      <c r="C3136" s="2" t="str">
        <f t="shared" si="279"/>
        <v/>
      </c>
      <c r="D3136" s="2" t="str">
        <f>IF(ISNUMBER(A3136),COUNTIF(Calculations!B:B, A3136),"")</f>
        <v/>
      </c>
      <c r="E3136" s="2" t="str">
        <f>IF(ISNUMBER(A3136),COUNTIF(Calculations!A:A, A3136),"")</f>
        <v/>
      </c>
      <c r="F3136" s="12" t="str">
        <f t="shared" si="280"/>
        <v/>
      </c>
      <c r="G3136" s="12" t="str">
        <f t="shared" si="281"/>
        <v/>
      </c>
    </row>
    <row r="3137" spans="1:7" x14ac:dyDescent="0.25">
      <c r="A3137" s="8" t="str">
        <f t="shared" si="277"/>
        <v/>
      </c>
      <c r="B3137" s="2" t="str">
        <f t="shared" si="278"/>
        <v/>
      </c>
      <c r="C3137" s="2" t="str">
        <f t="shared" si="279"/>
        <v/>
      </c>
      <c r="D3137" s="2" t="str">
        <f>IF(ISNUMBER(A3137),COUNTIF(Calculations!B:B, A3137),"")</f>
        <v/>
      </c>
      <c r="E3137" s="2" t="str">
        <f>IF(ISNUMBER(A3137),COUNTIF(Calculations!A:A, A3137),"")</f>
        <v/>
      </c>
      <c r="F3137" s="12" t="str">
        <f t="shared" si="280"/>
        <v/>
      </c>
      <c r="G3137" s="12" t="str">
        <f t="shared" si="281"/>
        <v/>
      </c>
    </row>
    <row r="3138" spans="1:7" x14ac:dyDescent="0.25">
      <c r="A3138" s="8" t="str">
        <f t="shared" si="277"/>
        <v/>
      </c>
      <c r="B3138" s="2" t="str">
        <f t="shared" si="278"/>
        <v/>
      </c>
      <c r="C3138" s="2" t="str">
        <f t="shared" si="279"/>
        <v/>
      </c>
      <c r="D3138" s="2" t="str">
        <f>IF(ISNUMBER(A3138),COUNTIF(Calculations!B:B, A3138),"")</f>
        <v/>
      </c>
      <c r="E3138" s="2" t="str">
        <f>IF(ISNUMBER(A3138),COUNTIF(Calculations!A:A, A3138),"")</f>
        <v/>
      </c>
      <c r="F3138" s="12" t="str">
        <f t="shared" si="280"/>
        <v/>
      </c>
      <c r="G3138" s="12" t="str">
        <f t="shared" si="281"/>
        <v/>
      </c>
    </row>
    <row r="3139" spans="1:7" x14ac:dyDescent="0.25">
      <c r="A3139" s="8" t="str">
        <f t="shared" si="277"/>
        <v/>
      </c>
      <c r="B3139" s="2" t="str">
        <f t="shared" si="278"/>
        <v/>
      </c>
      <c r="C3139" s="2" t="str">
        <f t="shared" si="279"/>
        <v/>
      </c>
      <c r="D3139" s="2" t="str">
        <f>IF(ISNUMBER(A3139),COUNTIF(Calculations!B:B, A3139),"")</f>
        <v/>
      </c>
      <c r="E3139" s="2" t="str">
        <f>IF(ISNUMBER(A3139),COUNTIF(Calculations!A:A, A3139),"")</f>
        <v/>
      </c>
      <c r="F3139" s="12" t="str">
        <f t="shared" si="280"/>
        <v/>
      </c>
      <c r="G3139" s="12" t="str">
        <f t="shared" si="281"/>
        <v/>
      </c>
    </row>
    <row r="3140" spans="1:7" x14ac:dyDescent="0.25">
      <c r="A3140" s="8" t="str">
        <f t="shared" si="277"/>
        <v/>
      </c>
      <c r="B3140" s="2" t="str">
        <f t="shared" si="278"/>
        <v/>
      </c>
      <c r="C3140" s="2" t="str">
        <f t="shared" si="279"/>
        <v/>
      </c>
      <c r="D3140" s="2" t="str">
        <f>IF(ISNUMBER(A3140),COUNTIF(Calculations!B:B, A3140),"")</f>
        <v/>
      </c>
      <c r="E3140" s="2" t="str">
        <f>IF(ISNUMBER(A3140),COUNTIF(Calculations!A:A, A3140),"")</f>
        <v/>
      </c>
      <c r="F3140" s="12" t="str">
        <f t="shared" si="280"/>
        <v/>
      </c>
      <c r="G3140" s="12" t="str">
        <f t="shared" si="281"/>
        <v/>
      </c>
    </row>
    <row r="3141" spans="1:7" x14ac:dyDescent="0.25">
      <c r="A3141" s="8" t="str">
        <f t="shared" si="277"/>
        <v/>
      </c>
      <c r="B3141" s="2" t="str">
        <f t="shared" si="278"/>
        <v/>
      </c>
      <c r="C3141" s="2" t="str">
        <f t="shared" si="279"/>
        <v/>
      </c>
      <c r="D3141" s="2" t="str">
        <f>IF(ISNUMBER(A3141),COUNTIF(Calculations!B:B, A3141),"")</f>
        <v/>
      </c>
      <c r="E3141" s="2" t="str">
        <f>IF(ISNUMBER(A3141),COUNTIF(Calculations!A:A, A3141),"")</f>
        <v/>
      </c>
      <c r="F3141" s="12" t="str">
        <f t="shared" si="280"/>
        <v/>
      </c>
      <c r="G3141" s="12" t="str">
        <f t="shared" si="281"/>
        <v/>
      </c>
    </row>
    <row r="3142" spans="1:7" x14ac:dyDescent="0.25">
      <c r="A3142" s="8" t="str">
        <f t="shared" si="277"/>
        <v/>
      </c>
      <c r="B3142" s="2" t="str">
        <f t="shared" si="278"/>
        <v/>
      </c>
      <c r="C3142" s="2" t="str">
        <f t="shared" si="279"/>
        <v/>
      </c>
      <c r="D3142" s="2" t="str">
        <f>IF(ISNUMBER(A3142),COUNTIF(Calculations!B:B, A3142),"")</f>
        <v/>
      </c>
      <c r="E3142" s="2" t="str">
        <f>IF(ISNUMBER(A3142),COUNTIF(Calculations!A:A, A3142),"")</f>
        <v/>
      </c>
      <c r="F3142" s="12" t="str">
        <f t="shared" si="280"/>
        <v/>
      </c>
      <c r="G3142" s="12" t="str">
        <f t="shared" si="281"/>
        <v/>
      </c>
    </row>
    <row r="3143" spans="1:7" x14ac:dyDescent="0.25">
      <c r="A3143" s="8" t="str">
        <f t="shared" si="277"/>
        <v/>
      </c>
      <c r="B3143" s="2" t="str">
        <f t="shared" si="278"/>
        <v/>
      </c>
      <c r="C3143" s="2" t="str">
        <f t="shared" si="279"/>
        <v/>
      </c>
      <c r="D3143" s="2" t="str">
        <f>IF(ISNUMBER(A3143),COUNTIF(Calculations!B:B, A3143),"")</f>
        <v/>
      </c>
      <c r="E3143" s="2" t="str">
        <f>IF(ISNUMBER(A3143),COUNTIF(Calculations!A:A, A3143),"")</f>
        <v/>
      </c>
      <c r="F3143" s="12" t="str">
        <f t="shared" si="280"/>
        <v/>
      </c>
      <c r="G3143" s="12" t="str">
        <f t="shared" si="281"/>
        <v/>
      </c>
    </row>
    <row r="3144" spans="1:7" x14ac:dyDescent="0.25">
      <c r="A3144" s="8" t="str">
        <f t="shared" si="277"/>
        <v/>
      </c>
      <c r="B3144" s="2" t="str">
        <f t="shared" si="278"/>
        <v/>
      </c>
      <c r="C3144" s="2" t="str">
        <f t="shared" si="279"/>
        <v/>
      </c>
      <c r="D3144" s="2" t="str">
        <f>IF(ISNUMBER(A3144),COUNTIF(Calculations!B:B, A3144),"")</f>
        <v/>
      </c>
      <c r="E3144" s="2" t="str">
        <f>IF(ISNUMBER(A3144),COUNTIF(Calculations!A:A, A3144),"")</f>
        <v/>
      </c>
      <c r="F3144" s="12" t="str">
        <f t="shared" si="280"/>
        <v/>
      </c>
      <c r="G3144" s="12" t="str">
        <f t="shared" si="281"/>
        <v/>
      </c>
    </row>
    <row r="3145" spans="1:7" x14ac:dyDescent="0.25">
      <c r="A3145" s="8" t="str">
        <f t="shared" si="277"/>
        <v/>
      </c>
      <c r="B3145" s="2" t="str">
        <f t="shared" si="278"/>
        <v/>
      </c>
      <c r="C3145" s="2" t="str">
        <f t="shared" si="279"/>
        <v/>
      </c>
      <c r="D3145" s="2" t="str">
        <f>IF(ISNUMBER(A3145),COUNTIF(Calculations!B:B, A3145),"")</f>
        <v/>
      </c>
      <c r="E3145" s="2" t="str">
        <f>IF(ISNUMBER(A3145),COUNTIF(Calculations!A:A, A3145),"")</f>
        <v/>
      </c>
      <c r="F3145" s="12" t="str">
        <f t="shared" si="280"/>
        <v/>
      </c>
      <c r="G3145" s="12" t="str">
        <f t="shared" si="281"/>
        <v/>
      </c>
    </row>
    <row r="3146" spans="1:7" x14ac:dyDescent="0.25">
      <c r="A3146" s="8" t="str">
        <f t="shared" si="277"/>
        <v/>
      </c>
      <c r="B3146" s="2" t="str">
        <f t="shared" si="278"/>
        <v/>
      </c>
      <c r="C3146" s="2" t="str">
        <f t="shared" si="279"/>
        <v/>
      </c>
      <c r="D3146" s="2" t="str">
        <f>IF(ISNUMBER(A3146),COUNTIF(Calculations!B:B, A3146),"")</f>
        <v/>
      </c>
      <c r="E3146" s="2" t="str">
        <f>IF(ISNUMBER(A3146),COUNTIF(Calculations!A:A, A3146),"")</f>
        <v/>
      </c>
      <c r="F3146" s="12" t="str">
        <f t="shared" si="280"/>
        <v/>
      </c>
      <c r="G3146" s="12" t="str">
        <f t="shared" si="281"/>
        <v/>
      </c>
    </row>
    <row r="3147" spans="1:7" x14ac:dyDescent="0.25">
      <c r="A3147" s="8" t="str">
        <f t="shared" si="277"/>
        <v/>
      </c>
      <c r="B3147" s="2" t="str">
        <f t="shared" si="278"/>
        <v/>
      </c>
      <c r="C3147" s="2" t="str">
        <f t="shared" si="279"/>
        <v/>
      </c>
      <c r="D3147" s="2" t="str">
        <f>IF(ISNUMBER(A3147),COUNTIF(Calculations!B:B, A3147),"")</f>
        <v/>
      </c>
      <c r="E3147" s="2" t="str">
        <f>IF(ISNUMBER(A3147),COUNTIF(Calculations!A:A, A3147),"")</f>
        <v/>
      </c>
      <c r="F3147" s="12" t="str">
        <f t="shared" si="280"/>
        <v/>
      </c>
      <c r="G3147" s="12" t="str">
        <f t="shared" si="281"/>
        <v/>
      </c>
    </row>
    <row r="3148" spans="1:7" x14ac:dyDescent="0.25">
      <c r="A3148" s="8" t="str">
        <f t="shared" si="277"/>
        <v/>
      </c>
      <c r="B3148" s="2" t="str">
        <f t="shared" si="278"/>
        <v/>
      </c>
      <c r="C3148" s="2" t="str">
        <f t="shared" si="279"/>
        <v/>
      </c>
      <c r="D3148" s="2" t="str">
        <f>IF(ISNUMBER(A3148),COUNTIF(Calculations!B:B, A3148),"")</f>
        <v/>
      </c>
      <c r="E3148" s="2" t="str">
        <f>IF(ISNUMBER(A3148),COUNTIF(Calculations!A:A, A3148),"")</f>
        <v/>
      </c>
      <c r="F3148" s="12" t="str">
        <f t="shared" si="280"/>
        <v/>
      </c>
      <c r="G3148" s="12" t="str">
        <f t="shared" si="281"/>
        <v/>
      </c>
    </row>
    <row r="3149" spans="1:7" x14ac:dyDescent="0.25">
      <c r="A3149" s="8" t="str">
        <f t="shared" si="277"/>
        <v/>
      </c>
      <c r="B3149" s="2" t="str">
        <f t="shared" si="278"/>
        <v/>
      </c>
      <c r="C3149" s="2" t="str">
        <f t="shared" si="279"/>
        <v/>
      </c>
      <c r="D3149" s="2" t="str">
        <f>IF(ISNUMBER(A3149),COUNTIF(Calculations!B:B, A3149),"")</f>
        <v/>
      </c>
      <c r="E3149" s="2" t="str">
        <f>IF(ISNUMBER(A3149),COUNTIF(Calculations!A:A, A3149),"")</f>
        <v/>
      </c>
      <c r="F3149" s="12" t="str">
        <f t="shared" si="280"/>
        <v/>
      </c>
      <c r="G3149" s="12" t="str">
        <f t="shared" si="281"/>
        <v/>
      </c>
    </row>
    <row r="3150" spans="1:7" x14ac:dyDescent="0.25">
      <c r="A3150" s="8" t="str">
        <f t="shared" si="277"/>
        <v/>
      </c>
      <c r="B3150" s="2" t="str">
        <f t="shared" si="278"/>
        <v/>
      </c>
      <c r="C3150" s="2" t="str">
        <f t="shared" si="279"/>
        <v/>
      </c>
      <c r="D3150" s="2" t="str">
        <f>IF(ISNUMBER(A3150),COUNTIF(Calculations!B:B, A3150),"")</f>
        <v/>
      </c>
      <c r="E3150" s="2" t="str">
        <f>IF(ISNUMBER(A3150),COUNTIF(Calculations!A:A, A3150),"")</f>
        <v/>
      </c>
      <c r="F3150" s="12" t="str">
        <f t="shared" si="280"/>
        <v/>
      </c>
      <c r="G3150" s="12" t="str">
        <f t="shared" si="281"/>
        <v/>
      </c>
    </row>
    <row r="3151" spans="1:7" x14ac:dyDescent="0.25">
      <c r="A3151" s="8" t="str">
        <f t="shared" si="277"/>
        <v/>
      </c>
      <c r="B3151" s="2" t="str">
        <f t="shared" si="278"/>
        <v/>
      </c>
      <c r="C3151" s="2" t="str">
        <f t="shared" si="279"/>
        <v/>
      </c>
      <c r="D3151" s="2" t="str">
        <f>IF(ISNUMBER(A3151),COUNTIF(Calculations!B:B, A3151),"")</f>
        <v/>
      </c>
      <c r="E3151" s="2" t="str">
        <f>IF(ISNUMBER(A3151),COUNTIF(Calculations!A:A, A3151),"")</f>
        <v/>
      </c>
      <c r="F3151" s="12" t="str">
        <f t="shared" si="280"/>
        <v/>
      </c>
      <c r="G3151" s="12" t="str">
        <f t="shared" si="281"/>
        <v/>
      </c>
    </row>
    <row r="3152" spans="1:7" x14ac:dyDescent="0.25">
      <c r="A3152" s="8" t="str">
        <f t="shared" si="277"/>
        <v/>
      </c>
      <c r="B3152" s="2" t="str">
        <f t="shared" si="278"/>
        <v/>
      </c>
      <c r="C3152" s="2" t="str">
        <f t="shared" si="279"/>
        <v/>
      </c>
      <c r="D3152" s="2" t="str">
        <f>IF(ISNUMBER(A3152),COUNTIF(Calculations!B:B, A3152),"")</f>
        <v/>
      </c>
      <c r="E3152" s="2" t="str">
        <f>IF(ISNUMBER(A3152),COUNTIF(Calculations!A:A, A3152),"")</f>
        <v/>
      </c>
      <c r="F3152" s="12" t="str">
        <f t="shared" si="280"/>
        <v/>
      </c>
      <c r="G3152" s="12" t="str">
        <f t="shared" si="281"/>
        <v/>
      </c>
    </row>
    <row r="3153" spans="1:7" x14ac:dyDescent="0.25">
      <c r="A3153" s="8" t="str">
        <f t="shared" si="277"/>
        <v/>
      </c>
      <c r="B3153" s="2" t="str">
        <f t="shared" si="278"/>
        <v/>
      </c>
      <c r="C3153" s="2" t="str">
        <f t="shared" si="279"/>
        <v/>
      </c>
      <c r="D3153" s="2" t="str">
        <f>IF(ISNUMBER(A3153),COUNTIF(Calculations!B:B, A3153),"")</f>
        <v/>
      </c>
      <c r="E3153" s="2" t="str">
        <f>IF(ISNUMBER(A3153),COUNTIF(Calculations!A:A, A3153),"")</f>
        <v/>
      </c>
      <c r="F3153" s="12" t="str">
        <f t="shared" si="280"/>
        <v/>
      </c>
      <c r="G3153" s="12" t="str">
        <f t="shared" si="281"/>
        <v/>
      </c>
    </row>
    <row r="3154" spans="1:7" x14ac:dyDescent="0.25">
      <c r="A3154" s="8" t="str">
        <f t="shared" si="277"/>
        <v/>
      </c>
      <c r="B3154" s="2" t="str">
        <f t="shared" si="278"/>
        <v/>
      </c>
      <c r="C3154" s="2" t="str">
        <f t="shared" si="279"/>
        <v/>
      </c>
      <c r="D3154" s="2" t="str">
        <f>IF(ISNUMBER(A3154),COUNTIF(Calculations!B:B, A3154),"")</f>
        <v/>
      </c>
      <c r="E3154" s="2" t="str">
        <f>IF(ISNUMBER(A3154),COUNTIF(Calculations!A:A, A3154),"")</f>
        <v/>
      </c>
      <c r="F3154" s="12" t="str">
        <f t="shared" si="280"/>
        <v/>
      </c>
      <c r="G3154" s="12" t="str">
        <f t="shared" si="281"/>
        <v/>
      </c>
    </row>
    <row r="3155" spans="1:7" x14ac:dyDescent="0.25">
      <c r="A3155" s="8" t="str">
        <f t="shared" si="277"/>
        <v/>
      </c>
      <c r="B3155" s="2" t="str">
        <f t="shared" si="278"/>
        <v/>
      </c>
      <c r="C3155" s="2" t="str">
        <f t="shared" si="279"/>
        <v/>
      </c>
      <c r="D3155" s="2" t="str">
        <f>IF(ISNUMBER(A3155),COUNTIF(Calculations!B:B, A3155),"")</f>
        <v/>
      </c>
      <c r="E3155" s="2" t="str">
        <f>IF(ISNUMBER(A3155),COUNTIF(Calculations!A:A, A3155),"")</f>
        <v/>
      </c>
      <c r="F3155" s="12" t="str">
        <f t="shared" si="280"/>
        <v/>
      </c>
      <c r="G3155" s="12" t="str">
        <f t="shared" si="281"/>
        <v/>
      </c>
    </row>
    <row r="3156" spans="1:7" x14ac:dyDescent="0.25">
      <c r="A3156" s="8" t="str">
        <f t="shared" si="277"/>
        <v/>
      </c>
      <c r="B3156" s="2" t="str">
        <f t="shared" si="278"/>
        <v/>
      </c>
      <c r="C3156" s="2" t="str">
        <f t="shared" si="279"/>
        <v/>
      </c>
      <c r="D3156" s="2" t="str">
        <f>IF(ISNUMBER(A3156),COUNTIF(Calculations!B:B, A3156),"")</f>
        <v/>
      </c>
      <c r="E3156" s="2" t="str">
        <f>IF(ISNUMBER(A3156),COUNTIF(Calculations!A:A, A3156),"")</f>
        <v/>
      </c>
      <c r="F3156" s="12" t="str">
        <f t="shared" si="280"/>
        <v/>
      </c>
      <c r="G3156" s="12" t="str">
        <f t="shared" si="281"/>
        <v/>
      </c>
    </row>
    <row r="3157" spans="1:7" x14ac:dyDescent="0.25">
      <c r="A3157" s="8" t="str">
        <f t="shared" si="277"/>
        <v/>
      </c>
      <c r="B3157" s="2" t="str">
        <f t="shared" si="278"/>
        <v/>
      </c>
      <c r="C3157" s="2" t="str">
        <f t="shared" si="279"/>
        <v/>
      </c>
      <c r="D3157" s="2" t="str">
        <f>IF(ISNUMBER(A3157),COUNTIF(Calculations!B:B, A3157),"")</f>
        <v/>
      </c>
      <c r="E3157" s="2" t="str">
        <f>IF(ISNUMBER(A3157),COUNTIF(Calculations!A:A, A3157),"")</f>
        <v/>
      </c>
      <c r="F3157" s="12" t="str">
        <f t="shared" si="280"/>
        <v/>
      </c>
      <c r="G3157" s="12" t="str">
        <f t="shared" si="281"/>
        <v/>
      </c>
    </row>
    <row r="3158" spans="1:7" x14ac:dyDescent="0.25">
      <c r="A3158" s="8" t="str">
        <f t="shared" si="277"/>
        <v/>
      </c>
      <c r="B3158" s="2" t="str">
        <f t="shared" si="278"/>
        <v/>
      </c>
      <c r="C3158" s="2" t="str">
        <f t="shared" si="279"/>
        <v/>
      </c>
      <c r="D3158" s="2" t="str">
        <f>IF(ISNUMBER(A3158),COUNTIF(Calculations!B:B, A3158),"")</f>
        <v/>
      </c>
      <c r="E3158" s="2" t="str">
        <f>IF(ISNUMBER(A3158),COUNTIF(Calculations!A:A, A3158),"")</f>
        <v/>
      </c>
      <c r="F3158" s="12" t="str">
        <f t="shared" si="280"/>
        <v/>
      </c>
      <c r="G3158" s="12" t="str">
        <f t="shared" si="281"/>
        <v/>
      </c>
    </row>
    <row r="3159" spans="1:7" x14ac:dyDescent="0.25">
      <c r="A3159" s="8" t="str">
        <f t="shared" si="277"/>
        <v/>
      </c>
      <c r="B3159" s="2" t="str">
        <f t="shared" si="278"/>
        <v/>
      </c>
      <c r="C3159" s="2" t="str">
        <f t="shared" si="279"/>
        <v/>
      </c>
      <c r="D3159" s="2" t="str">
        <f>IF(ISNUMBER(A3159),COUNTIF(Calculations!B:B, A3159),"")</f>
        <v/>
      </c>
      <c r="E3159" s="2" t="str">
        <f>IF(ISNUMBER(A3159),COUNTIF(Calculations!A:A, A3159),"")</f>
        <v/>
      </c>
      <c r="F3159" s="12" t="str">
        <f t="shared" si="280"/>
        <v/>
      </c>
      <c r="G3159" s="12" t="str">
        <f t="shared" si="281"/>
        <v/>
      </c>
    </row>
    <row r="3160" spans="1:7" x14ac:dyDescent="0.25">
      <c r="A3160" s="8" t="str">
        <f t="shared" si="277"/>
        <v/>
      </c>
      <c r="B3160" s="2" t="str">
        <f t="shared" si="278"/>
        <v/>
      </c>
      <c r="C3160" s="2" t="str">
        <f t="shared" si="279"/>
        <v/>
      </c>
      <c r="D3160" s="2" t="str">
        <f>IF(ISNUMBER(A3160),COUNTIF(Calculations!B:B, A3160),"")</f>
        <v/>
      </c>
      <c r="E3160" s="2" t="str">
        <f>IF(ISNUMBER(A3160),COUNTIF(Calculations!A:A, A3160),"")</f>
        <v/>
      </c>
      <c r="F3160" s="12" t="str">
        <f t="shared" si="280"/>
        <v/>
      </c>
      <c r="G3160" s="12" t="str">
        <f t="shared" si="281"/>
        <v/>
      </c>
    </row>
    <row r="3161" spans="1:7" x14ac:dyDescent="0.25">
      <c r="A3161" s="8" t="str">
        <f t="shared" si="277"/>
        <v/>
      </c>
      <c r="B3161" s="2" t="str">
        <f t="shared" si="278"/>
        <v/>
      </c>
      <c r="C3161" s="2" t="str">
        <f t="shared" si="279"/>
        <v/>
      </c>
      <c r="D3161" s="2" t="str">
        <f>IF(ISNUMBER(A3161),COUNTIF(Calculations!B:B, A3161),"")</f>
        <v/>
      </c>
      <c r="E3161" s="2" t="str">
        <f>IF(ISNUMBER(A3161),COUNTIF(Calculations!A:A, A3161),"")</f>
        <v/>
      </c>
      <c r="F3161" s="12" t="str">
        <f t="shared" si="280"/>
        <v/>
      </c>
      <c r="G3161" s="12" t="str">
        <f t="shared" si="281"/>
        <v/>
      </c>
    </row>
    <row r="3162" spans="1:7" x14ac:dyDescent="0.25">
      <c r="A3162" s="8" t="str">
        <f t="shared" si="277"/>
        <v/>
      </c>
      <c r="B3162" s="2" t="str">
        <f t="shared" si="278"/>
        <v/>
      </c>
      <c r="C3162" s="2" t="str">
        <f t="shared" si="279"/>
        <v/>
      </c>
      <c r="D3162" s="2" t="str">
        <f>IF(ISNUMBER(A3162),COUNTIF(Calculations!B:B, A3162),"")</f>
        <v/>
      </c>
      <c r="E3162" s="2" t="str">
        <f>IF(ISNUMBER(A3162),COUNTIF(Calculations!A:A, A3162),"")</f>
        <v/>
      </c>
      <c r="F3162" s="12" t="str">
        <f t="shared" si="280"/>
        <v/>
      </c>
      <c r="G3162" s="12" t="str">
        <f t="shared" si="281"/>
        <v/>
      </c>
    </row>
    <row r="3163" spans="1:7" x14ac:dyDescent="0.25">
      <c r="A3163" s="8" t="str">
        <f t="shared" si="277"/>
        <v/>
      </c>
      <c r="B3163" s="2" t="str">
        <f t="shared" si="278"/>
        <v/>
      </c>
      <c r="C3163" s="2" t="str">
        <f t="shared" si="279"/>
        <v/>
      </c>
      <c r="D3163" s="2" t="str">
        <f>IF(ISNUMBER(A3163),COUNTIF(Calculations!B:B, A3163),"")</f>
        <v/>
      </c>
      <c r="E3163" s="2" t="str">
        <f>IF(ISNUMBER(A3163),COUNTIF(Calculations!A:A, A3163),"")</f>
        <v/>
      </c>
      <c r="F3163" s="12" t="str">
        <f t="shared" si="280"/>
        <v/>
      </c>
      <c r="G3163" s="12" t="str">
        <f t="shared" si="281"/>
        <v/>
      </c>
    </row>
    <row r="3164" spans="1:7" x14ac:dyDescent="0.25">
      <c r="A3164" s="8" t="str">
        <f t="shared" si="277"/>
        <v/>
      </c>
      <c r="B3164" s="2" t="str">
        <f t="shared" si="278"/>
        <v/>
      </c>
      <c r="C3164" s="2" t="str">
        <f t="shared" si="279"/>
        <v/>
      </c>
      <c r="D3164" s="2" t="str">
        <f>IF(ISNUMBER(A3164),COUNTIF(Calculations!B:B, A3164),"")</f>
        <v/>
      </c>
      <c r="E3164" s="2" t="str">
        <f>IF(ISNUMBER(A3164),COUNTIF(Calculations!A:A, A3164),"")</f>
        <v/>
      </c>
      <c r="F3164" s="12" t="str">
        <f t="shared" si="280"/>
        <v/>
      </c>
      <c r="G3164" s="12" t="str">
        <f t="shared" si="281"/>
        <v/>
      </c>
    </row>
    <row r="3165" spans="1:7" x14ac:dyDescent="0.25">
      <c r="A3165" s="8" t="str">
        <f t="shared" si="277"/>
        <v/>
      </c>
      <c r="B3165" s="2" t="str">
        <f t="shared" si="278"/>
        <v/>
      </c>
      <c r="C3165" s="2" t="str">
        <f t="shared" si="279"/>
        <v/>
      </c>
      <c r="D3165" s="2" t="str">
        <f>IF(ISNUMBER(A3165),COUNTIF(Calculations!B:B, A3165),"")</f>
        <v/>
      </c>
      <c r="E3165" s="2" t="str">
        <f>IF(ISNUMBER(A3165),COUNTIF(Calculations!A:A, A3165),"")</f>
        <v/>
      </c>
      <c r="F3165" s="12" t="str">
        <f t="shared" si="280"/>
        <v/>
      </c>
      <c r="G3165" s="12" t="str">
        <f t="shared" si="281"/>
        <v/>
      </c>
    </row>
    <row r="3166" spans="1:7" x14ac:dyDescent="0.25">
      <c r="A3166" s="8" t="str">
        <f t="shared" si="277"/>
        <v/>
      </c>
      <c r="B3166" s="2" t="str">
        <f t="shared" si="278"/>
        <v/>
      </c>
      <c r="C3166" s="2" t="str">
        <f t="shared" si="279"/>
        <v/>
      </c>
      <c r="D3166" s="2" t="str">
        <f>IF(ISNUMBER(A3166),COUNTIF(Calculations!B:B, A3166),"")</f>
        <v/>
      </c>
      <c r="E3166" s="2" t="str">
        <f>IF(ISNUMBER(A3166),COUNTIF(Calculations!A:A, A3166),"")</f>
        <v/>
      </c>
      <c r="F3166" s="12" t="str">
        <f t="shared" si="280"/>
        <v/>
      </c>
      <c r="G3166" s="12" t="str">
        <f t="shared" si="281"/>
        <v/>
      </c>
    </row>
    <row r="3167" spans="1:7" x14ac:dyDescent="0.25">
      <c r="A3167" s="8" t="str">
        <f t="shared" si="277"/>
        <v/>
      </c>
      <c r="B3167" s="2" t="str">
        <f t="shared" si="278"/>
        <v/>
      </c>
      <c r="C3167" s="2" t="str">
        <f t="shared" si="279"/>
        <v/>
      </c>
      <c r="D3167" s="2" t="str">
        <f>IF(ISNUMBER(A3167),COUNTIF(Calculations!B:B, A3167),"")</f>
        <v/>
      </c>
      <c r="E3167" s="2" t="str">
        <f>IF(ISNUMBER(A3167),COUNTIF(Calculations!A:A, A3167),"")</f>
        <v/>
      </c>
      <c r="F3167" s="12" t="str">
        <f t="shared" si="280"/>
        <v/>
      </c>
      <c r="G3167" s="12" t="str">
        <f t="shared" si="281"/>
        <v/>
      </c>
    </row>
    <row r="3168" spans="1:7" x14ac:dyDescent="0.25">
      <c r="A3168" s="8" t="str">
        <f t="shared" si="277"/>
        <v/>
      </c>
      <c r="B3168" s="2" t="str">
        <f t="shared" si="278"/>
        <v/>
      </c>
      <c r="C3168" s="2" t="str">
        <f t="shared" si="279"/>
        <v/>
      </c>
      <c r="D3168" s="2" t="str">
        <f>IF(ISNUMBER(A3168),COUNTIF(Calculations!B:B, A3168),"")</f>
        <v/>
      </c>
      <c r="E3168" s="2" t="str">
        <f>IF(ISNUMBER(A3168),COUNTIF(Calculations!A:A, A3168),"")</f>
        <v/>
      </c>
      <c r="F3168" s="12" t="str">
        <f t="shared" si="280"/>
        <v/>
      </c>
      <c r="G3168" s="12" t="str">
        <f t="shared" si="281"/>
        <v/>
      </c>
    </row>
    <row r="3169" spans="1:7" x14ac:dyDescent="0.25">
      <c r="A3169" s="8" t="str">
        <f t="shared" si="277"/>
        <v/>
      </c>
      <c r="B3169" s="2" t="str">
        <f t="shared" si="278"/>
        <v/>
      </c>
      <c r="C3169" s="2" t="str">
        <f t="shared" si="279"/>
        <v/>
      </c>
      <c r="D3169" s="2" t="str">
        <f>IF(ISNUMBER(A3169),COUNTIF(Calculations!B:B, A3169),"")</f>
        <v/>
      </c>
      <c r="E3169" s="2" t="str">
        <f>IF(ISNUMBER(A3169),COUNTIF(Calculations!A:A, A3169),"")</f>
        <v/>
      </c>
      <c r="F3169" s="12" t="str">
        <f t="shared" si="280"/>
        <v/>
      </c>
      <c r="G3169" s="12" t="str">
        <f t="shared" si="281"/>
        <v/>
      </c>
    </row>
    <row r="3170" spans="1:7" x14ac:dyDescent="0.25">
      <c r="A3170" s="8" t="str">
        <f t="shared" si="277"/>
        <v/>
      </c>
      <c r="B3170" s="2" t="str">
        <f t="shared" si="278"/>
        <v/>
      </c>
      <c r="C3170" s="2" t="str">
        <f t="shared" si="279"/>
        <v/>
      </c>
      <c r="D3170" s="2" t="str">
        <f>IF(ISNUMBER(A3170),COUNTIF(Calculations!B:B, A3170),"")</f>
        <v/>
      </c>
      <c r="E3170" s="2" t="str">
        <f>IF(ISNUMBER(A3170),COUNTIF(Calculations!A:A, A3170),"")</f>
        <v/>
      </c>
      <c r="F3170" s="12" t="str">
        <f t="shared" si="280"/>
        <v/>
      </c>
      <c r="G3170" s="12" t="str">
        <f t="shared" si="281"/>
        <v/>
      </c>
    </row>
    <row r="3171" spans="1:7" x14ac:dyDescent="0.25">
      <c r="A3171" s="8" t="str">
        <f t="shared" si="277"/>
        <v/>
      </c>
      <c r="B3171" s="2" t="str">
        <f t="shared" si="278"/>
        <v/>
      </c>
      <c r="C3171" s="2" t="str">
        <f t="shared" si="279"/>
        <v/>
      </c>
      <c r="D3171" s="2" t="str">
        <f>IF(ISNUMBER(A3171),COUNTIF(Calculations!B:B, A3171),"")</f>
        <v/>
      </c>
      <c r="E3171" s="2" t="str">
        <f>IF(ISNUMBER(A3171),COUNTIF(Calculations!A:A, A3171),"")</f>
        <v/>
      </c>
      <c r="F3171" s="12" t="str">
        <f t="shared" si="280"/>
        <v/>
      </c>
      <c r="G3171" s="12" t="str">
        <f t="shared" si="281"/>
        <v/>
      </c>
    </row>
    <row r="3172" spans="1:7" x14ac:dyDescent="0.25">
      <c r="A3172" s="8" t="str">
        <f t="shared" ref="A3172:A3235" si="282">IF(ISNUMBER(A3171),IF(A3171+1&lt;=MAX(IndirectStartDates,IndirectCompletedDates),A3171+1,""),"")</f>
        <v/>
      </c>
      <c r="B3172" s="2" t="str">
        <f t="shared" ref="B3172:B3235" si="283">IF(ISNUMBER(A3172),YEAR(A3172)&amp;"-"&amp;TEXT(WEEKNUM(A3172),"00"),"")</f>
        <v/>
      </c>
      <c r="C3172" s="2" t="str">
        <f t="shared" ref="C3172:C3235" si="284">IF(ISNUMBER(A3172),COUNTIFS(IndirectStartDates,"&lt;="&amp;A3172,IndirectCompletedDates,"&gt;"&amp;A3172) + COUNTIFS(IndirectStartDates,"&lt;="&amp;A3172,IndirectCompletedDates,""),"")</f>
        <v/>
      </c>
      <c r="D3172" s="2" t="str">
        <f>IF(ISNUMBER(A3172),COUNTIF(Calculations!B:B, A3172),"")</f>
        <v/>
      </c>
      <c r="E3172" s="2" t="str">
        <f>IF(ISNUMBER(A3172),COUNTIF(Calculations!A:A, A3172),"")</f>
        <v/>
      </c>
      <c r="F3172" s="12" t="str">
        <f t="shared" ref="F3172:F3235" si="285">IF(ISNUMBER(A3172),F3171 + D3172,"")</f>
        <v/>
      </c>
      <c r="G3172" s="12" t="str">
        <f t="shared" ref="G3172:G3235" si="286">IF(ISNUMBER(A3172),G3171 + E3172,"")</f>
        <v/>
      </c>
    </row>
    <row r="3173" spans="1:7" x14ac:dyDescent="0.25">
      <c r="A3173" s="8" t="str">
        <f t="shared" si="282"/>
        <v/>
      </c>
      <c r="B3173" s="2" t="str">
        <f t="shared" si="283"/>
        <v/>
      </c>
      <c r="C3173" s="2" t="str">
        <f t="shared" si="284"/>
        <v/>
      </c>
      <c r="D3173" s="2" t="str">
        <f>IF(ISNUMBER(A3173),COUNTIF(Calculations!B:B, A3173),"")</f>
        <v/>
      </c>
      <c r="E3173" s="2" t="str">
        <f>IF(ISNUMBER(A3173),COUNTIF(Calculations!A:A, A3173),"")</f>
        <v/>
      </c>
      <c r="F3173" s="12" t="str">
        <f t="shared" si="285"/>
        <v/>
      </c>
      <c r="G3173" s="12" t="str">
        <f t="shared" si="286"/>
        <v/>
      </c>
    </row>
    <row r="3174" spans="1:7" x14ac:dyDescent="0.25">
      <c r="A3174" s="8" t="str">
        <f t="shared" si="282"/>
        <v/>
      </c>
      <c r="B3174" s="2" t="str">
        <f t="shared" si="283"/>
        <v/>
      </c>
      <c r="C3174" s="2" t="str">
        <f t="shared" si="284"/>
        <v/>
      </c>
      <c r="D3174" s="2" t="str">
        <f>IF(ISNUMBER(A3174),COUNTIF(Calculations!B:B, A3174),"")</f>
        <v/>
      </c>
      <c r="E3174" s="2" t="str">
        <f>IF(ISNUMBER(A3174),COUNTIF(Calculations!A:A, A3174),"")</f>
        <v/>
      </c>
      <c r="F3174" s="12" t="str">
        <f t="shared" si="285"/>
        <v/>
      </c>
      <c r="G3174" s="12" t="str">
        <f t="shared" si="286"/>
        <v/>
      </c>
    </row>
    <row r="3175" spans="1:7" x14ac:dyDescent="0.25">
      <c r="A3175" s="8" t="str">
        <f t="shared" si="282"/>
        <v/>
      </c>
      <c r="B3175" s="2" t="str">
        <f t="shared" si="283"/>
        <v/>
      </c>
      <c r="C3175" s="2" t="str">
        <f t="shared" si="284"/>
        <v/>
      </c>
      <c r="D3175" s="2" t="str">
        <f>IF(ISNUMBER(A3175),COUNTIF(Calculations!B:B, A3175),"")</f>
        <v/>
      </c>
      <c r="E3175" s="2" t="str">
        <f>IF(ISNUMBER(A3175),COUNTIF(Calculations!A:A, A3175),"")</f>
        <v/>
      </c>
      <c r="F3175" s="12" t="str">
        <f t="shared" si="285"/>
        <v/>
      </c>
      <c r="G3175" s="12" t="str">
        <f t="shared" si="286"/>
        <v/>
      </c>
    </row>
    <row r="3176" spans="1:7" x14ac:dyDescent="0.25">
      <c r="A3176" s="8" t="str">
        <f t="shared" si="282"/>
        <v/>
      </c>
      <c r="B3176" s="2" t="str">
        <f t="shared" si="283"/>
        <v/>
      </c>
      <c r="C3176" s="2" t="str">
        <f t="shared" si="284"/>
        <v/>
      </c>
      <c r="D3176" s="2" t="str">
        <f>IF(ISNUMBER(A3176),COUNTIF(Calculations!B:B, A3176),"")</f>
        <v/>
      </c>
      <c r="E3176" s="2" t="str">
        <f>IF(ISNUMBER(A3176),COUNTIF(Calculations!A:A, A3176),"")</f>
        <v/>
      </c>
      <c r="F3176" s="12" t="str">
        <f t="shared" si="285"/>
        <v/>
      </c>
      <c r="G3176" s="12" t="str">
        <f t="shared" si="286"/>
        <v/>
      </c>
    </row>
    <row r="3177" spans="1:7" x14ac:dyDescent="0.25">
      <c r="A3177" s="8" t="str">
        <f t="shared" si="282"/>
        <v/>
      </c>
      <c r="B3177" s="2" t="str">
        <f t="shared" si="283"/>
        <v/>
      </c>
      <c r="C3177" s="2" t="str">
        <f t="shared" si="284"/>
        <v/>
      </c>
      <c r="D3177" s="2" t="str">
        <f>IF(ISNUMBER(A3177),COUNTIF(Calculations!B:B, A3177),"")</f>
        <v/>
      </c>
      <c r="E3177" s="2" t="str">
        <f>IF(ISNUMBER(A3177),COUNTIF(Calculations!A:A, A3177),"")</f>
        <v/>
      </c>
      <c r="F3177" s="12" t="str">
        <f t="shared" si="285"/>
        <v/>
      </c>
      <c r="G3177" s="12" t="str">
        <f t="shared" si="286"/>
        <v/>
      </c>
    </row>
    <row r="3178" spans="1:7" x14ac:dyDescent="0.25">
      <c r="A3178" s="8" t="str">
        <f t="shared" si="282"/>
        <v/>
      </c>
      <c r="B3178" s="2" t="str">
        <f t="shared" si="283"/>
        <v/>
      </c>
      <c r="C3178" s="2" t="str">
        <f t="shared" si="284"/>
        <v/>
      </c>
      <c r="D3178" s="2" t="str">
        <f>IF(ISNUMBER(A3178),COUNTIF(Calculations!B:B, A3178),"")</f>
        <v/>
      </c>
      <c r="E3178" s="2" t="str">
        <f>IF(ISNUMBER(A3178),COUNTIF(Calculations!A:A, A3178),"")</f>
        <v/>
      </c>
      <c r="F3178" s="12" t="str">
        <f t="shared" si="285"/>
        <v/>
      </c>
      <c r="G3178" s="12" t="str">
        <f t="shared" si="286"/>
        <v/>
      </c>
    </row>
    <row r="3179" spans="1:7" x14ac:dyDescent="0.25">
      <c r="A3179" s="8" t="str">
        <f t="shared" si="282"/>
        <v/>
      </c>
      <c r="B3179" s="2" t="str">
        <f t="shared" si="283"/>
        <v/>
      </c>
      <c r="C3179" s="2" t="str">
        <f t="shared" si="284"/>
        <v/>
      </c>
      <c r="D3179" s="2" t="str">
        <f>IF(ISNUMBER(A3179),COUNTIF(Calculations!B:B, A3179),"")</f>
        <v/>
      </c>
      <c r="E3179" s="2" t="str">
        <f>IF(ISNUMBER(A3179),COUNTIF(Calculations!A:A, A3179),"")</f>
        <v/>
      </c>
      <c r="F3179" s="12" t="str">
        <f t="shared" si="285"/>
        <v/>
      </c>
      <c r="G3179" s="12" t="str">
        <f t="shared" si="286"/>
        <v/>
      </c>
    </row>
    <row r="3180" spans="1:7" x14ac:dyDescent="0.25">
      <c r="A3180" s="8" t="str">
        <f t="shared" si="282"/>
        <v/>
      </c>
      <c r="B3180" s="2" t="str">
        <f t="shared" si="283"/>
        <v/>
      </c>
      <c r="C3180" s="2" t="str">
        <f t="shared" si="284"/>
        <v/>
      </c>
      <c r="D3180" s="2" t="str">
        <f>IF(ISNUMBER(A3180),COUNTIF(Calculations!B:B, A3180),"")</f>
        <v/>
      </c>
      <c r="E3180" s="2" t="str">
        <f>IF(ISNUMBER(A3180),COUNTIF(Calculations!A:A, A3180),"")</f>
        <v/>
      </c>
      <c r="F3180" s="12" t="str">
        <f t="shared" si="285"/>
        <v/>
      </c>
      <c r="G3180" s="12" t="str">
        <f t="shared" si="286"/>
        <v/>
      </c>
    </row>
    <row r="3181" spans="1:7" x14ac:dyDescent="0.25">
      <c r="A3181" s="8" t="str">
        <f t="shared" si="282"/>
        <v/>
      </c>
      <c r="B3181" s="2" t="str">
        <f t="shared" si="283"/>
        <v/>
      </c>
      <c r="C3181" s="2" t="str">
        <f t="shared" si="284"/>
        <v/>
      </c>
      <c r="D3181" s="2" t="str">
        <f>IF(ISNUMBER(A3181),COUNTIF(Calculations!B:B, A3181),"")</f>
        <v/>
      </c>
      <c r="E3181" s="2" t="str">
        <f>IF(ISNUMBER(A3181),COUNTIF(Calculations!A:A, A3181),"")</f>
        <v/>
      </c>
      <c r="F3181" s="12" t="str">
        <f t="shared" si="285"/>
        <v/>
      </c>
      <c r="G3181" s="12" t="str">
        <f t="shared" si="286"/>
        <v/>
      </c>
    </row>
    <row r="3182" spans="1:7" x14ac:dyDescent="0.25">
      <c r="A3182" s="8" t="str">
        <f t="shared" si="282"/>
        <v/>
      </c>
      <c r="B3182" s="2" t="str">
        <f t="shared" si="283"/>
        <v/>
      </c>
      <c r="C3182" s="2" t="str">
        <f t="shared" si="284"/>
        <v/>
      </c>
      <c r="D3182" s="2" t="str">
        <f>IF(ISNUMBER(A3182),COUNTIF(Calculations!B:B, A3182),"")</f>
        <v/>
      </c>
      <c r="E3182" s="2" t="str">
        <f>IF(ISNUMBER(A3182),COUNTIF(Calculations!A:A, A3182),"")</f>
        <v/>
      </c>
      <c r="F3182" s="12" t="str">
        <f t="shared" si="285"/>
        <v/>
      </c>
      <c r="G3182" s="12" t="str">
        <f t="shared" si="286"/>
        <v/>
      </c>
    </row>
    <row r="3183" spans="1:7" x14ac:dyDescent="0.25">
      <c r="A3183" s="8" t="str">
        <f t="shared" si="282"/>
        <v/>
      </c>
      <c r="B3183" s="2" t="str">
        <f t="shared" si="283"/>
        <v/>
      </c>
      <c r="C3183" s="2" t="str">
        <f t="shared" si="284"/>
        <v/>
      </c>
      <c r="D3183" s="2" t="str">
        <f>IF(ISNUMBER(A3183),COUNTIF(Calculations!B:B, A3183),"")</f>
        <v/>
      </c>
      <c r="E3183" s="2" t="str">
        <f>IF(ISNUMBER(A3183),COUNTIF(Calculations!A:A, A3183),"")</f>
        <v/>
      </c>
      <c r="F3183" s="12" t="str">
        <f t="shared" si="285"/>
        <v/>
      </c>
      <c r="G3183" s="12" t="str">
        <f t="shared" si="286"/>
        <v/>
      </c>
    </row>
    <row r="3184" spans="1:7" x14ac:dyDescent="0.25">
      <c r="A3184" s="8" t="str">
        <f t="shared" si="282"/>
        <v/>
      </c>
      <c r="B3184" s="2" t="str">
        <f t="shared" si="283"/>
        <v/>
      </c>
      <c r="C3184" s="2" t="str">
        <f t="shared" si="284"/>
        <v/>
      </c>
      <c r="D3184" s="2" t="str">
        <f>IF(ISNUMBER(A3184),COUNTIF(Calculations!B:B, A3184),"")</f>
        <v/>
      </c>
      <c r="E3184" s="2" t="str">
        <f>IF(ISNUMBER(A3184),COUNTIF(Calculations!A:A, A3184),"")</f>
        <v/>
      </c>
      <c r="F3184" s="12" t="str">
        <f t="shared" si="285"/>
        <v/>
      </c>
      <c r="G3184" s="12" t="str">
        <f t="shared" si="286"/>
        <v/>
      </c>
    </row>
    <row r="3185" spans="1:7" x14ac:dyDescent="0.25">
      <c r="A3185" s="8" t="str">
        <f t="shared" si="282"/>
        <v/>
      </c>
      <c r="B3185" s="2" t="str">
        <f t="shared" si="283"/>
        <v/>
      </c>
      <c r="C3185" s="2" t="str">
        <f t="shared" si="284"/>
        <v/>
      </c>
      <c r="D3185" s="2" t="str">
        <f>IF(ISNUMBER(A3185),COUNTIF(Calculations!B:B, A3185),"")</f>
        <v/>
      </c>
      <c r="E3185" s="2" t="str">
        <f>IF(ISNUMBER(A3185),COUNTIF(Calculations!A:A, A3185),"")</f>
        <v/>
      </c>
      <c r="F3185" s="12" t="str">
        <f t="shared" si="285"/>
        <v/>
      </c>
      <c r="G3185" s="12" t="str">
        <f t="shared" si="286"/>
        <v/>
      </c>
    </row>
    <row r="3186" spans="1:7" x14ac:dyDescent="0.25">
      <c r="A3186" s="8" t="str">
        <f t="shared" si="282"/>
        <v/>
      </c>
      <c r="B3186" s="2" t="str">
        <f t="shared" si="283"/>
        <v/>
      </c>
      <c r="C3186" s="2" t="str">
        <f t="shared" si="284"/>
        <v/>
      </c>
      <c r="D3186" s="2" t="str">
        <f>IF(ISNUMBER(A3186),COUNTIF(Calculations!B:B, A3186),"")</f>
        <v/>
      </c>
      <c r="E3186" s="2" t="str">
        <f>IF(ISNUMBER(A3186),COUNTIF(Calculations!A:A, A3186),"")</f>
        <v/>
      </c>
      <c r="F3186" s="12" t="str">
        <f t="shared" si="285"/>
        <v/>
      </c>
      <c r="G3186" s="12" t="str">
        <f t="shared" si="286"/>
        <v/>
      </c>
    </row>
    <row r="3187" spans="1:7" x14ac:dyDescent="0.25">
      <c r="A3187" s="8" t="str">
        <f t="shared" si="282"/>
        <v/>
      </c>
      <c r="B3187" s="2" t="str">
        <f t="shared" si="283"/>
        <v/>
      </c>
      <c r="C3187" s="2" t="str">
        <f t="shared" si="284"/>
        <v/>
      </c>
      <c r="D3187" s="2" t="str">
        <f>IF(ISNUMBER(A3187),COUNTIF(Calculations!B:B, A3187),"")</f>
        <v/>
      </c>
      <c r="E3187" s="2" t="str">
        <f>IF(ISNUMBER(A3187),COUNTIF(Calculations!A:A, A3187),"")</f>
        <v/>
      </c>
      <c r="F3187" s="12" t="str">
        <f t="shared" si="285"/>
        <v/>
      </c>
      <c r="G3187" s="12" t="str">
        <f t="shared" si="286"/>
        <v/>
      </c>
    </row>
    <row r="3188" spans="1:7" x14ac:dyDescent="0.25">
      <c r="A3188" s="8" t="str">
        <f t="shared" si="282"/>
        <v/>
      </c>
      <c r="B3188" s="2" t="str">
        <f t="shared" si="283"/>
        <v/>
      </c>
      <c r="C3188" s="2" t="str">
        <f t="shared" si="284"/>
        <v/>
      </c>
      <c r="D3188" s="2" t="str">
        <f>IF(ISNUMBER(A3188),COUNTIF(Calculations!B:B, A3188),"")</f>
        <v/>
      </c>
      <c r="E3188" s="2" t="str">
        <f>IF(ISNUMBER(A3188),COUNTIF(Calculations!A:A, A3188),"")</f>
        <v/>
      </c>
      <c r="F3188" s="12" t="str">
        <f t="shared" si="285"/>
        <v/>
      </c>
      <c r="G3188" s="12" t="str">
        <f t="shared" si="286"/>
        <v/>
      </c>
    </row>
    <row r="3189" spans="1:7" x14ac:dyDescent="0.25">
      <c r="A3189" s="8" t="str">
        <f t="shared" si="282"/>
        <v/>
      </c>
      <c r="B3189" s="2" t="str">
        <f t="shared" si="283"/>
        <v/>
      </c>
      <c r="C3189" s="2" t="str">
        <f t="shared" si="284"/>
        <v/>
      </c>
      <c r="D3189" s="2" t="str">
        <f>IF(ISNUMBER(A3189),COUNTIF(Calculations!B:B, A3189),"")</f>
        <v/>
      </c>
      <c r="E3189" s="2" t="str">
        <f>IF(ISNUMBER(A3189),COUNTIF(Calculations!A:A, A3189),"")</f>
        <v/>
      </c>
      <c r="F3189" s="12" t="str">
        <f t="shared" si="285"/>
        <v/>
      </c>
      <c r="G3189" s="12" t="str">
        <f t="shared" si="286"/>
        <v/>
      </c>
    </row>
    <row r="3190" spans="1:7" x14ac:dyDescent="0.25">
      <c r="A3190" s="8" t="str">
        <f t="shared" si="282"/>
        <v/>
      </c>
      <c r="B3190" s="2" t="str">
        <f t="shared" si="283"/>
        <v/>
      </c>
      <c r="C3190" s="2" t="str">
        <f t="shared" si="284"/>
        <v/>
      </c>
      <c r="D3190" s="2" t="str">
        <f>IF(ISNUMBER(A3190),COUNTIF(Calculations!B:B, A3190),"")</f>
        <v/>
      </c>
      <c r="E3190" s="2" t="str">
        <f>IF(ISNUMBER(A3190),COUNTIF(Calculations!A:A, A3190),"")</f>
        <v/>
      </c>
      <c r="F3190" s="12" t="str">
        <f t="shared" si="285"/>
        <v/>
      </c>
      <c r="G3190" s="12" t="str">
        <f t="shared" si="286"/>
        <v/>
      </c>
    </row>
    <row r="3191" spans="1:7" x14ac:dyDescent="0.25">
      <c r="A3191" s="8" t="str">
        <f t="shared" si="282"/>
        <v/>
      </c>
      <c r="B3191" s="2" t="str">
        <f t="shared" si="283"/>
        <v/>
      </c>
      <c r="C3191" s="2" t="str">
        <f t="shared" si="284"/>
        <v/>
      </c>
      <c r="D3191" s="2" t="str">
        <f>IF(ISNUMBER(A3191),COUNTIF(Calculations!B:B, A3191),"")</f>
        <v/>
      </c>
      <c r="E3191" s="2" t="str">
        <f>IF(ISNUMBER(A3191),COUNTIF(Calculations!A:A, A3191),"")</f>
        <v/>
      </c>
      <c r="F3191" s="12" t="str">
        <f t="shared" si="285"/>
        <v/>
      </c>
      <c r="G3191" s="12" t="str">
        <f t="shared" si="286"/>
        <v/>
      </c>
    </row>
    <row r="3192" spans="1:7" x14ac:dyDescent="0.25">
      <c r="A3192" s="8" t="str">
        <f t="shared" si="282"/>
        <v/>
      </c>
      <c r="B3192" s="2" t="str">
        <f t="shared" si="283"/>
        <v/>
      </c>
      <c r="C3192" s="2" t="str">
        <f t="shared" si="284"/>
        <v/>
      </c>
      <c r="D3192" s="2" t="str">
        <f>IF(ISNUMBER(A3192),COUNTIF(Calculations!B:B, A3192),"")</f>
        <v/>
      </c>
      <c r="E3192" s="2" t="str">
        <f>IF(ISNUMBER(A3192),COUNTIF(Calculations!A:A, A3192),"")</f>
        <v/>
      </c>
      <c r="F3192" s="12" t="str">
        <f t="shared" si="285"/>
        <v/>
      </c>
      <c r="G3192" s="12" t="str">
        <f t="shared" si="286"/>
        <v/>
      </c>
    </row>
    <row r="3193" spans="1:7" x14ac:dyDescent="0.25">
      <c r="A3193" s="8" t="str">
        <f t="shared" si="282"/>
        <v/>
      </c>
      <c r="B3193" s="2" t="str">
        <f t="shared" si="283"/>
        <v/>
      </c>
      <c r="C3193" s="2" t="str">
        <f t="shared" si="284"/>
        <v/>
      </c>
      <c r="D3193" s="2" t="str">
        <f>IF(ISNUMBER(A3193),COUNTIF(Calculations!B:B, A3193),"")</f>
        <v/>
      </c>
      <c r="E3193" s="2" t="str">
        <f>IF(ISNUMBER(A3193),COUNTIF(Calculations!A:A, A3193),"")</f>
        <v/>
      </c>
      <c r="F3193" s="12" t="str">
        <f t="shared" si="285"/>
        <v/>
      </c>
      <c r="G3193" s="12" t="str">
        <f t="shared" si="286"/>
        <v/>
      </c>
    </row>
    <row r="3194" spans="1:7" x14ac:dyDescent="0.25">
      <c r="A3194" s="8" t="str">
        <f t="shared" si="282"/>
        <v/>
      </c>
      <c r="B3194" s="2" t="str">
        <f t="shared" si="283"/>
        <v/>
      </c>
      <c r="C3194" s="2" t="str">
        <f t="shared" si="284"/>
        <v/>
      </c>
      <c r="D3194" s="2" t="str">
        <f>IF(ISNUMBER(A3194),COUNTIF(Calculations!B:B, A3194),"")</f>
        <v/>
      </c>
      <c r="E3194" s="2" t="str">
        <f>IF(ISNUMBER(A3194),COUNTIF(Calculations!A:A, A3194),"")</f>
        <v/>
      </c>
      <c r="F3194" s="12" t="str">
        <f t="shared" si="285"/>
        <v/>
      </c>
      <c r="G3194" s="12" t="str">
        <f t="shared" si="286"/>
        <v/>
      </c>
    </row>
    <row r="3195" spans="1:7" x14ac:dyDescent="0.25">
      <c r="A3195" s="8" t="str">
        <f t="shared" si="282"/>
        <v/>
      </c>
      <c r="B3195" s="2" t="str">
        <f t="shared" si="283"/>
        <v/>
      </c>
      <c r="C3195" s="2" t="str">
        <f t="shared" si="284"/>
        <v/>
      </c>
      <c r="D3195" s="2" t="str">
        <f>IF(ISNUMBER(A3195),COUNTIF(Calculations!B:B, A3195),"")</f>
        <v/>
      </c>
      <c r="E3195" s="2" t="str">
        <f>IF(ISNUMBER(A3195),COUNTIF(Calculations!A:A, A3195),"")</f>
        <v/>
      </c>
      <c r="F3195" s="12" t="str">
        <f t="shared" si="285"/>
        <v/>
      </c>
      <c r="G3195" s="12" t="str">
        <f t="shared" si="286"/>
        <v/>
      </c>
    </row>
    <row r="3196" spans="1:7" x14ac:dyDescent="0.25">
      <c r="A3196" s="8" t="str">
        <f t="shared" si="282"/>
        <v/>
      </c>
      <c r="B3196" s="2" t="str">
        <f t="shared" si="283"/>
        <v/>
      </c>
      <c r="C3196" s="2" t="str">
        <f t="shared" si="284"/>
        <v/>
      </c>
      <c r="D3196" s="2" t="str">
        <f>IF(ISNUMBER(A3196),COUNTIF(Calculations!B:B, A3196),"")</f>
        <v/>
      </c>
      <c r="E3196" s="2" t="str">
        <f>IF(ISNUMBER(A3196),COUNTIF(Calculations!A:A, A3196),"")</f>
        <v/>
      </c>
      <c r="F3196" s="12" t="str">
        <f t="shared" si="285"/>
        <v/>
      </c>
      <c r="G3196" s="12" t="str">
        <f t="shared" si="286"/>
        <v/>
      </c>
    </row>
    <row r="3197" spans="1:7" x14ac:dyDescent="0.25">
      <c r="A3197" s="8" t="str">
        <f t="shared" si="282"/>
        <v/>
      </c>
      <c r="B3197" s="2" t="str">
        <f t="shared" si="283"/>
        <v/>
      </c>
      <c r="C3197" s="2" t="str">
        <f t="shared" si="284"/>
        <v/>
      </c>
      <c r="D3197" s="2" t="str">
        <f>IF(ISNUMBER(A3197),COUNTIF(Calculations!B:B, A3197),"")</f>
        <v/>
      </c>
      <c r="E3197" s="2" t="str">
        <f>IF(ISNUMBER(A3197),COUNTIF(Calculations!A:A, A3197),"")</f>
        <v/>
      </c>
      <c r="F3197" s="12" t="str">
        <f t="shared" si="285"/>
        <v/>
      </c>
      <c r="G3197" s="12" t="str">
        <f t="shared" si="286"/>
        <v/>
      </c>
    </row>
    <row r="3198" spans="1:7" x14ac:dyDescent="0.25">
      <c r="A3198" s="8" t="str">
        <f t="shared" si="282"/>
        <v/>
      </c>
      <c r="B3198" s="2" t="str">
        <f t="shared" si="283"/>
        <v/>
      </c>
      <c r="C3198" s="2" t="str">
        <f t="shared" si="284"/>
        <v/>
      </c>
      <c r="D3198" s="2" t="str">
        <f>IF(ISNUMBER(A3198),COUNTIF(Calculations!B:B, A3198),"")</f>
        <v/>
      </c>
      <c r="E3198" s="2" t="str">
        <f>IF(ISNUMBER(A3198),COUNTIF(Calculations!A:A, A3198),"")</f>
        <v/>
      </c>
      <c r="F3198" s="12" t="str">
        <f t="shared" si="285"/>
        <v/>
      </c>
      <c r="G3198" s="12" t="str">
        <f t="shared" si="286"/>
        <v/>
      </c>
    </row>
    <row r="3199" spans="1:7" x14ac:dyDescent="0.25">
      <c r="A3199" s="8" t="str">
        <f t="shared" si="282"/>
        <v/>
      </c>
      <c r="B3199" s="2" t="str">
        <f t="shared" si="283"/>
        <v/>
      </c>
      <c r="C3199" s="2" t="str">
        <f t="shared" si="284"/>
        <v/>
      </c>
      <c r="D3199" s="2" t="str">
        <f>IF(ISNUMBER(A3199),COUNTIF(Calculations!B:B, A3199),"")</f>
        <v/>
      </c>
      <c r="E3199" s="2" t="str">
        <f>IF(ISNUMBER(A3199),COUNTIF(Calculations!A:A, A3199),"")</f>
        <v/>
      </c>
      <c r="F3199" s="12" t="str">
        <f t="shared" si="285"/>
        <v/>
      </c>
      <c r="G3199" s="12" t="str">
        <f t="shared" si="286"/>
        <v/>
      </c>
    </row>
    <row r="3200" spans="1:7" x14ac:dyDescent="0.25">
      <c r="A3200" s="8" t="str">
        <f t="shared" si="282"/>
        <v/>
      </c>
      <c r="B3200" s="2" t="str">
        <f t="shared" si="283"/>
        <v/>
      </c>
      <c r="C3200" s="2" t="str">
        <f t="shared" si="284"/>
        <v/>
      </c>
      <c r="D3200" s="2" t="str">
        <f>IF(ISNUMBER(A3200),COUNTIF(Calculations!B:B, A3200),"")</f>
        <v/>
      </c>
      <c r="E3200" s="2" t="str">
        <f>IF(ISNUMBER(A3200),COUNTIF(Calculations!A:A, A3200),"")</f>
        <v/>
      </c>
      <c r="F3200" s="12" t="str">
        <f t="shared" si="285"/>
        <v/>
      </c>
      <c r="G3200" s="12" t="str">
        <f t="shared" si="286"/>
        <v/>
      </c>
    </row>
    <row r="3201" spans="1:7" x14ac:dyDescent="0.25">
      <c r="A3201" s="8" t="str">
        <f t="shared" si="282"/>
        <v/>
      </c>
      <c r="B3201" s="2" t="str">
        <f t="shared" si="283"/>
        <v/>
      </c>
      <c r="C3201" s="2" t="str">
        <f t="shared" si="284"/>
        <v/>
      </c>
      <c r="D3201" s="2" t="str">
        <f>IF(ISNUMBER(A3201),COUNTIF(Calculations!B:B, A3201),"")</f>
        <v/>
      </c>
      <c r="E3201" s="2" t="str">
        <f>IF(ISNUMBER(A3201),COUNTIF(Calculations!A:A, A3201),"")</f>
        <v/>
      </c>
      <c r="F3201" s="12" t="str">
        <f t="shared" si="285"/>
        <v/>
      </c>
      <c r="G3201" s="12" t="str">
        <f t="shared" si="286"/>
        <v/>
      </c>
    </row>
    <row r="3202" spans="1:7" x14ac:dyDescent="0.25">
      <c r="A3202" s="8" t="str">
        <f t="shared" si="282"/>
        <v/>
      </c>
      <c r="B3202" s="2" t="str">
        <f t="shared" si="283"/>
        <v/>
      </c>
      <c r="C3202" s="2" t="str">
        <f t="shared" si="284"/>
        <v/>
      </c>
      <c r="D3202" s="2" t="str">
        <f>IF(ISNUMBER(A3202),COUNTIF(Calculations!B:B, A3202),"")</f>
        <v/>
      </c>
      <c r="E3202" s="2" t="str">
        <f>IF(ISNUMBER(A3202),COUNTIF(Calculations!A:A, A3202),"")</f>
        <v/>
      </c>
      <c r="F3202" s="12" t="str">
        <f t="shared" si="285"/>
        <v/>
      </c>
      <c r="G3202" s="12" t="str">
        <f t="shared" si="286"/>
        <v/>
      </c>
    </row>
    <row r="3203" spans="1:7" x14ac:dyDescent="0.25">
      <c r="A3203" s="8" t="str">
        <f t="shared" si="282"/>
        <v/>
      </c>
      <c r="B3203" s="2" t="str">
        <f t="shared" si="283"/>
        <v/>
      </c>
      <c r="C3203" s="2" t="str">
        <f t="shared" si="284"/>
        <v/>
      </c>
      <c r="D3203" s="2" t="str">
        <f>IF(ISNUMBER(A3203),COUNTIF(Calculations!B:B, A3203),"")</f>
        <v/>
      </c>
      <c r="E3203" s="2" t="str">
        <f>IF(ISNUMBER(A3203),COUNTIF(Calculations!A:A, A3203),"")</f>
        <v/>
      </c>
      <c r="F3203" s="12" t="str">
        <f t="shared" si="285"/>
        <v/>
      </c>
      <c r="G3203" s="12" t="str">
        <f t="shared" si="286"/>
        <v/>
      </c>
    </row>
    <row r="3204" spans="1:7" x14ac:dyDescent="0.25">
      <c r="A3204" s="8" t="str">
        <f t="shared" si="282"/>
        <v/>
      </c>
      <c r="B3204" s="2" t="str">
        <f t="shared" si="283"/>
        <v/>
      </c>
      <c r="C3204" s="2" t="str">
        <f t="shared" si="284"/>
        <v/>
      </c>
      <c r="D3204" s="2" t="str">
        <f>IF(ISNUMBER(A3204),COUNTIF(Calculations!B:B, A3204),"")</f>
        <v/>
      </c>
      <c r="E3204" s="2" t="str">
        <f>IF(ISNUMBER(A3204),COUNTIF(Calculations!A:A, A3204),"")</f>
        <v/>
      </c>
      <c r="F3204" s="12" t="str">
        <f t="shared" si="285"/>
        <v/>
      </c>
      <c r="G3204" s="12" t="str">
        <f t="shared" si="286"/>
        <v/>
      </c>
    </row>
    <row r="3205" spans="1:7" x14ac:dyDescent="0.25">
      <c r="A3205" s="8" t="str">
        <f t="shared" si="282"/>
        <v/>
      </c>
      <c r="B3205" s="2" t="str">
        <f t="shared" si="283"/>
        <v/>
      </c>
      <c r="C3205" s="2" t="str">
        <f t="shared" si="284"/>
        <v/>
      </c>
      <c r="D3205" s="2" t="str">
        <f>IF(ISNUMBER(A3205),COUNTIF(Calculations!B:B, A3205),"")</f>
        <v/>
      </c>
      <c r="E3205" s="2" t="str">
        <f>IF(ISNUMBER(A3205),COUNTIF(Calculations!A:A, A3205),"")</f>
        <v/>
      </c>
      <c r="F3205" s="12" t="str">
        <f t="shared" si="285"/>
        <v/>
      </c>
      <c r="G3205" s="12" t="str">
        <f t="shared" si="286"/>
        <v/>
      </c>
    </row>
    <row r="3206" spans="1:7" x14ac:dyDescent="0.25">
      <c r="A3206" s="8" t="str">
        <f t="shared" si="282"/>
        <v/>
      </c>
      <c r="B3206" s="2" t="str">
        <f t="shared" si="283"/>
        <v/>
      </c>
      <c r="C3206" s="2" t="str">
        <f t="shared" si="284"/>
        <v/>
      </c>
      <c r="D3206" s="2" t="str">
        <f>IF(ISNUMBER(A3206),COUNTIF(Calculations!B:B, A3206),"")</f>
        <v/>
      </c>
      <c r="E3206" s="2" t="str">
        <f>IF(ISNUMBER(A3206),COUNTIF(Calculations!A:A, A3206),"")</f>
        <v/>
      </c>
      <c r="F3206" s="12" t="str">
        <f t="shared" si="285"/>
        <v/>
      </c>
      <c r="G3206" s="12" t="str">
        <f t="shared" si="286"/>
        <v/>
      </c>
    </row>
    <row r="3207" spans="1:7" x14ac:dyDescent="0.25">
      <c r="A3207" s="8" t="str">
        <f t="shared" si="282"/>
        <v/>
      </c>
      <c r="B3207" s="2" t="str">
        <f t="shared" si="283"/>
        <v/>
      </c>
      <c r="C3207" s="2" t="str">
        <f t="shared" si="284"/>
        <v/>
      </c>
      <c r="D3207" s="2" t="str">
        <f>IF(ISNUMBER(A3207),COUNTIF(Calculations!B:B, A3207),"")</f>
        <v/>
      </c>
      <c r="E3207" s="2" t="str">
        <f>IF(ISNUMBER(A3207),COUNTIF(Calculations!A:A, A3207),"")</f>
        <v/>
      </c>
      <c r="F3207" s="12" t="str">
        <f t="shared" si="285"/>
        <v/>
      </c>
      <c r="G3207" s="12" t="str">
        <f t="shared" si="286"/>
        <v/>
      </c>
    </row>
    <row r="3208" spans="1:7" x14ac:dyDescent="0.25">
      <c r="A3208" s="8" t="str">
        <f t="shared" si="282"/>
        <v/>
      </c>
      <c r="B3208" s="2" t="str">
        <f t="shared" si="283"/>
        <v/>
      </c>
      <c r="C3208" s="2" t="str">
        <f t="shared" si="284"/>
        <v/>
      </c>
      <c r="D3208" s="2" t="str">
        <f>IF(ISNUMBER(A3208),COUNTIF(Calculations!B:B, A3208),"")</f>
        <v/>
      </c>
      <c r="E3208" s="2" t="str">
        <f>IF(ISNUMBER(A3208),COUNTIF(Calculations!A:A, A3208),"")</f>
        <v/>
      </c>
      <c r="F3208" s="12" t="str">
        <f t="shared" si="285"/>
        <v/>
      </c>
      <c r="G3208" s="12" t="str">
        <f t="shared" si="286"/>
        <v/>
      </c>
    </row>
    <row r="3209" spans="1:7" x14ac:dyDescent="0.25">
      <c r="A3209" s="8" t="str">
        <f t="shared" si="282"/>
        <v/>
      </c>
      <c r="B3209" s="2" t="str">
        <f t="shared" si="283"/>
        <v/>
      </c>
      <c r="C3209" s="2" t="str">
        <f t="shared" si="284"/>
        <v/>
      </c>
      <c r="D3209" s="2" t="str">
        <f>IF(ISNUMBER(A3209),COUNTIF(Calculations!B:B, A3209),"")</f>
        <v/>
      </c>
      <c r="E3209" s="2" t="str">
        <f>IF(ISNUMBER(A3209),COUNTIF(Calculations!A:A, A3209),"")</f>
        <v/>
      </c>
      <c r="F3209" s="12" t="str">
        <f t="shared" si="285"/>
        <v/>
      </c>
      <c r="G3209" s="12" t="str">
        <f t="shared" si="286"/>
        <v/>
      </c>
    </row>
    <row r="3210" spans="1:7" x14ac:dyDescent="0.25">
      <c r="A3210" s="8" t="str">
        <f t="shared" si="282"/>
        <v/>
      </c>
      <c r="B3210" s="2" t="str">
        <f t="shared" si="283"/>
        <v/>
      </c>
      <c r="C3210" s="2" t="str">
        <f t="shared" si="284"/>
        <v/>
      </c>
      <c r="D3210" s="2" t="str">
        <f>IF(ISNUMBER(A3210),COUNTIF(Calculations!B:B, A3210),"")</f>
        <v/>
      </c>
      <c r="E3210" s="2" t="str">
        <f>IF(ISNUMBER(A3210),COUNTIF(Calculations!A:A, A3210),"")</f>
        <v/>
      </c>
      <c r="F3210" s="12" t="str">
        <f t="shared" si="285"/>
        <v/>
      </c>
      <c r="G3210" s="12" t="str">
        <f t="shared" si="286"/>
        <v/>
      </c>
    </row>
    <row r="3211" spans="1:7" x14ac:dyDescent="0.25">
      <c r="A3211" s="8" t="str">
        <f t="shared" si="282"/>
        <v/>
      </c>
      <c r="B3211" s="2" t="str">
        <f t="shared" si="283"/>
        <v/>
      </c>
      <c r="C3211" s="2" t="str">
        <f t="shared" si="284"/>
        <v/>
      </c>
      <c r="D3211" s="2" t="str">
        <f>IF(ISNUMBER(A3211),COUNTIF(Calculations!B:B, A3211),"")</f>
        <v/>
      </c>
      <c r="E3211" s="2" t="str">
        <f>IF(ISNUMBER(A3211),COUNTIF(Calculations!A:A, A3211),"")</f>
        <v/>
      </c>
      <c r="F3211" s="12" t="str">
        <f t="shared" si="285"/>
        <v/>
      </c>
      <c r="G3211" s="12" t="str">
        <f t="shared" si="286"/>
        <v/>
      </c>
    </row>
    <row r="3212" spans="1:7" x14ac:dyDescent="0.25">
      <c r="A3212" s="8" t="str">
        <f t="shared" si="282"/>
        <v/>
      </c>
      <c r="B3212" s="2" t="str">
        <f t="shared" si="283"/>
        <v/>
      </c>
      <c r="C3212" s="2" t="str">
        <f t="shared" si="284"/>
        <v/>
      </c>
      <c r="D3212" s="2" t="str">
        <f>IF(ISNUMBER(A3212),COUNTIF(Calculations!B:B, A3212),"")</f>
        <v/>
      </c>
      <c r="E3212" s="2" t="str">
        <f>IF(ISNUMBER(A3212),COUNTIF(Calculations!A:A, A3212),"")</f>
        <v/>
      </c>
      <c r="F3212" s="12" t="str">
        <f t="shared" si="285"/>
        <v/>
      </c>
      <c r="G3212" s="12" t="str">
        <f t="shared" si="286"/>
        <v/>
      </c>
    </row>
    <row r="3213" spans="1:7" x14ac:dyDescent="0.25">
      <c r="A3213" s="8" t="str">
        <f t="shared" si="282"/>
        <v/>
      </c>
      <c r="B3213" s="2" t="str">
        <f t="shared" si="283"/>
        <v/>
      </c>
      <c r="C3213" s="2" t="str">
        <f t="shared" si="284"/>
        <v/>
      </c>
      <c r="D3213" s="2" t="str">
        <f>IF(ISNUMBER(A3213),COUNTIF(Calculations!B:B, A3213),"")</f>
        <v/>
      </c>
      <c r="E3213" s="2" t="str">
        <f>IF(ISNUMBER(A3213),COUNTIF(Calculations!A:A, A3213),"")</f>
        <v/>
      </c>
      <c r="F3213" s="12" t="str">
        <f t="shared" si="285"/>
        <v/>
      </c>
      <c r="G3213" s="12" t="str">
        <f t="shared" si="286"/>
        <v/>
      </c>
    </row>
    <row r="3214" spans="1:7" x14ac:dyDescent="0.25">
      <c r="A3214" s="8" t="str">
        <f t="shared" si="282"/>
        <v/>
      </c>
      <c r="B3214" s="2" t="str">
        <f t="shared" si="283"/>
        <v/>
      </c>
      <c r="C3214" s="2" t="str">
        <f t="shared" si="284"/>
        <v/>
      </c>
      <c r="D3214" s="2" t="str">
        <f>IF(ISNUMBER(A3214),COUNTIF(Calculations!B:B, A3214),"")</f>
        <v/>
      </c>
      <c r="E3214" s="2" t="str">
        <f>IF(ISNUMBER(A3214),COUNTIF(Calculations!A:A, A3214),"")</f>
        <v/>
      </c>
      <c r="F3214" s="12" t="str">
        <f t="shared" si="285"/>
        <v/>
      </c>
      <c r="G3214" s="12" t="str">
        <f t="shared" si="286"/>
        <v/>
      </c>
    </row>
    <row r="3215" spans="1:7" x14ac:dyDescent="0.25">
      <c r="A3215" s="8" t="str">
        <f t="shared" si="282"/>
        <v/>
      </c>
      <c r="B3215" s="2" t="str">
        <f t="shared" si="283"/>
        <v/>
      </c>
      <c r="C3215" s="2" t="str">
        <f t="shared" si="284"/>
        <v/>
      </c>
      <c r="D3215" s="2" t="str">
        <f>IF(ISNUMBER(A3215),COUNTIF(Calculations!B:B, A3215),"")</f>
        <v/>
      </c>
      <c r="E3215" s="2" t="str">
        <f>IF(ISNUMBER(A3215),COUNTIF(Calculations!A:A, A3215),"")</f>
        <v/>
      </c>
      <c r="F3215" s="12" t="str">
        <f t="shared" si="285"/>
        <v/>
      </c>
      <c r="G3215" s="12" t="str">
        <f t="shared" si="286"/>
        <v/>
      </c>
    </row>
    <row r="3216" spans="1:7" x14ac:dyDescent="0.25">
      <c r="A3216" s="8" t="str">
        <f t="shared" si="282"/>
        <v/>
      </c>
      <c r="B3216" s="2" t="str">
        <f t="shared" si="283"/>
        <v/>
      </c>
      <c r="C3216" s="2" t="str">
        <f t="shared" si="284"/>
        <v/>
      </c>
      <c r="D3216" s="2" t="str">
        <f>IF(ISNUMBER(A3216),COUNTIF(Calculations!B:B, A3216),"")</f>
        <v/>
      </c>
      <c r="E3216" s="2" t="str">
        <f>IF(ISNUMBER(A3216),COUNTIF(Calculations!A:A, A3216),"")</f>
        <v/>
      </c>
      <c r="F3216" s="12" t="str">
        <f t="shared" si="285"/>
        <v/>
      </c>
      <c r="G3216" s="12" t="str">
        <f t="shared" si="286"/>
        <v/>
      </c>
    </row>
    <row r="3217" spans="1:7" x14ac:dyDescent="0.25">
      <c r="A3217" s="8" t="str">
        <f t="shared" si="282"/>
        <v/>
      </c>
      <c r="B3217" s="2" t="str">
        <f t="shared" si="283"/>
        <v/>
      </c>
      <c r="C3217" s="2" t="str">
        <f t="shared" si="284"/>
        <v/>
      </c>
      <c r="D3217" s="2" t="str">
        <f>IF(ISNUMBER(A3217),COUNTIF(Calculations!B:B, A3217),"")</f>
        <v/>
      </c>
      <c r="E3217" s="2" t="str">
        <f>IF(ISNUMBER(A3217),COUNTIF(Calculations!A:A, A3217),"")</f>
        <v/>
      </c>
      <c r="F3217" s="12" t="str">
        <f t="shared" si="285"/>
        <v/>
      </c>
      <c r="G3217" s="12" t="str">
        <f t="shared" si="286"/>
        <v/>
      </c>
    </row>
    <row r="3218" spans="1:7" x14ac:dyDescent="0.25">
      <c r="A3218" s="8" t="str">
        <f t="shared" si="282"/>
        <v/>
      </c>
      <c r="B3218" s="2" t="str">
        <f t="shared" si="283"/>
        <v/>
      </c>
      <c r="C3218" s="2" t="str">
        <f t="shared" si="284"/>
        <v/>
      </c>
      <c r="D3218" s="2" t="str">
        <f>IF(ISNUMBER(A3218),COUNTIF(Calculations!B:B, A3218),"")</f>
        <v/>
      </c>
      <c r="E3218" s="2" t="str">
        <f>IF(ISNUMBER(A3218),COUNTIF(Calculations!A:A, A3218),"")</f>
        <v/>
      </c>
      <c r="F3218" s="12" t="str">
        <f t="shared" si="285"/>
        <v/>
      </c>
      <c r="G3218" s="12" t="str">
        <f t="shared" si="286"/>
        <v/>
      </c>
    </row>
    <row r="3219" spans="1:7" x14ac:dyDescent="0.25">
      <c r="A3219" s="8" t="str">
        <f t="shared" si="282"/>
        <v/>
      </c>
      <c r="B3219" s="2" t="str">
        <f t="shared" si="283"/>
        <v/>
      </c>
      <c r="C3219" s="2" t="str">
        <f t="shared" si="284"/>
        <v/>
      </c>
      <c r="D3219" s="2" t="str">
        <f>IF(ISNUMBER(A3219),COUNTIF(Calculations!B:B, A3219),"")</f>
        <v/>
      </c>
      <c r="E3219" s="2" t="str">
        <f>IF(ISNUMBER(A3219),COUNTIF(Calculations!A:A, A3219),"")</f>
        <v/>
      </c>
      <c r="F3219" s="12" t="str">
        <f t="shared" si="285"/>
        <v/>
      </c>
      <c r="G3219" s="12" t="str">
        <f t="shared" si="286"/>
        <v/>
      </c>
    </row>
    <row r="3220" spans="1:7" x14ac:dyDescent="0.25">
      <c r="A3220" s="8" t="str">
        <f t="shared" si="282"/>
        <v/>
      </c>
      <c r="B3220" s="2" t="str">
        <f t="shared" si="283"/>
        <v/>
      </c>
      <c r="C3220" s="2" t="str">
        <f t="shared" si="284"/>
        <v/>
      </c>
      <c r="D3220" s="2" t="str">
        <f>IF(ISNUMBER(A3220),COUNTIF(Calculations!B:B, A3220),"")</f>
        <v/>
      </c>
      <c r="E3220" s="2" t="str">
        <f>IF(ISNUMBER(A3220),COUNTIF(Calculations!A:A, A3220),"")</f>
        <v/>
      </c>
      <c r="F3220" s="12" t="str">
        <f t="shared" si="285"/>
        <v/>
      </c>
      <c r="G3220" s="12" t="str">
        <f t="shared" si="286"/>
        <v/>
      </c>
    </row>
    <row r="3221" spans="1:7" x14ac:dyDescent="0.25">
      <c r="A3221" s="8" t="str">
        <f t="shared" si="282"/>
        <v/>
      </c>
      <c r="B3221" s="2" t="str">
        <f t="shared" si="283"/>
        <v/>
      </c>
      <c r="C3221" s="2" t="str">
        <f t="shared" si="284"/>
        <v/>
      </c>
      <c r="D3221" s="2" t="str">
        <f>IF(ISNUMBER(A3221),COUNTIF(Calculations!B:B, A3221),"")</f>
        <v/>
      </c>
      <c r="E3221" s="2" t="str">
        <f>IF(ISNUMBER(A3221),COUNTIF(Calculations!A:A, A3221),"")</f>
        <v/>
      </c>
      <c r="F3221" s="12" t="str">
        <f t="shared" si="285"/>
        <v/>
      </c>
      <c r="G3221" s="12" t="str">
        <f t="shared" si="286"/>
        <v/>
      </c>
    </row>
    <row r="3222" spans="1:7" x14ac:dyDescent="0.25">
      <c r="A3222" s="8" t="str">
        <f t="shared" si="282"/>
        <v/>
      </c>
      <c r="B3222" s="2" t="str">
        <f t="shared" si="283"/>
        <v/>
      </c>
      <c r="C3222" s="2" t="str">
        <f t="shared" si="284"/>
        <v/>
      </c>
      <c r="D3222" s="2" t="str">
        <f>IF(ISNUMBER(A3222),COUNTIF(Calculations!B:B, A3222),"")</f>
        <v/>
      </c>
      <c r="E3222" s="2" t="str">
        <f>IF(ISNUMBER(A3222),COUNTIF(Calculations!A:A, A3222),"")</f>
        <v/>
      </c>
      <c r="F3222" s="12" t="str">
        <f t="shared" si="285"/>
        <v/>
      </c>
      <c r="G3222" s="12" t="str">
        <f t="shared" si="286"/>
        <v/>
      </c>
    </row>
    <row r="3223" spans="1:7" x14ac:dyDescent="0.25">
      <c r="A3223" s="8" t="str">
        <f t="shared" si="282"/>
        <v/>
      </c>
      <c r="B3223" s="2" t="str">
        <f t="shared" si="283"/>
        <v/>
      </c>
      <c r="C3223" s="2" t="str">
        <f t="shared" si="284"/>
        <v/>
      </c>
      <c r="D3223" s="2" t="str">
        <f>IF(ISNUMBER(A3223),COUNTIF(Calculations!B:B, A3223),"")</f>
        <v/>
      </c>
      <c r="E3223" s="2" t="str">
        <f>IF(ISNUMBER(A3223),COUNTIF(Calculations!A:A, A3223),"")</f>
        <v/>
      </c>
      <c r="F3223" s="12" t="str">
        <f t="shared" si="285"/>
        <v/>
      </c>
      <c r="G3223" s="12" t="str">
        <f t="shared" si="286"/>
        <v/>
      </c>
    </row>
    <row r="3224" spans="1:7" x14ac:dyDescent="0.25">
      <c r="A3224" s="8" t="str">
        <f t="shared" si="282"/>
        <v/>
      </c>
      <c r="B3224" s="2" t="str">
        <f t="shared" si="283"/>
        <v/>
      </c>
      <c r="C3224" s="2" t="str">
        <f t="shared" si="284"/>
        <v/>
      </c>
      <c r="D3224" s="2" t="str">
        <f>IF(ISNUMBER(A3224),COUNTIF(Calculations!B:B, A3224),"")</f>
        <v/>
      </c>
      <c r="E3224" s="2" t="str">
        <f>IF(ISNUMBER(A3224),COUNTIF(Calculations!A:A, A3224),"")</f>
        <v/>
      </c>
      <c r="F3224" s="12" t="str">
        <f t="shared" si="285"/>
        <v/>
      </c>
      <c r="G3224" s="12" t="str">
        <f t="shared" si="286"/>
        <v/>
      </c>
    </row>
    <row r="3225" spans="1:7" x14ac:dyDescent="0.25">
      <c r="A3225" s="8" t="str">
        <f t="shared" si="282"/>
        <v/>
      </c>
      <c r="B3225" s="2" t="str">
        <f t="shared" si="283"/>
        <v/>
      </c>
      <c r="C3225" s="2" t="str">
        <f t="shared" si="284"/>
        <v/>
      </c>
      <c r="D3225" s="2" t="str">
        <f>IF(ISNUMBER(A3225),COUNTIF(Calculations!B:B, A3225),"")</f>
        <v/>
      </c>
      <c r="E3225" s="2" t="str">
        <f>IF(ISNUMBER(A3225),COUNTIF(Calculations!A:A, A3225),"")</f>
        <v/>
      </c>
      <c r="F3225" s="12" t="str">
        <f t="shared" si="285"/>
        <v/>
      </c>
      <c r="G3225" s="12" t="str">
        <f t="shared" si="286"/>
        <v/>
      </c>
    </row>
    <row r="3226" spans="1:7" x14ac:dyDescent="0.25">
      <c r="A3226" s="8" t="str">
        <f t="shared" si="282"/>
        <v/>
      </c>
      <c r="B3226" s="2" t="str">
        <f t="shared" si="283"/>
        <v/>
      </c>
      <c r="C3226" s="2" t="str">
        <f t="shared" si="284"/>
        <v/>
      </c>
      <c r="D3226" s="2" t="str">
        <f>IF(ISNUMBER(A3226),COUNTIF(Calculations!B:B, A3226),"")</f>
        <v/>
      </c>
      <c r="E3226" s="2" t="str">
        <f>IF(ISNUMBER(A3226),COUNTIF(Calculations!A:A, A3226),"")</f>
        <v/>
      </c>
      <c r="F3226" s="12" t="str">
        <f t="shared" si="285"/>
        <v/>
      </c>
      <c r="G3226" s="12" t="str">
        <f t="shared" si="286"/>
        <v/>
      </c>
    </row>
    <row r="3227" spans="1:7" x14ac:dyDescent="0.25">
      <c r="A3227" s="8" t="str">
        <f t="shared" si="282"/>
        <v/>
      </c>
      <c r="B3227" s="2" t="str">
        <f t="shared" si="283"/>
        <v/>
      </c>
      <c r="C3227" s="2" t="str">
        <f t="shared" si="284"/>
        <v/>
      </c>
      <c r="D3227" s="2" t="str">
        <f>IF(ISNUMBER(A3227),COUNTIF(Calculations!B:B, A3227),"")</f>
        <v/>
      </c>
      <c r="E3227" s="2" t="str">
        <f>IF(ISNUMBER(A3227),COUNTIF(Calculations!A:A, A3227),"")</f>
        <v/>
      </c>
      <c r="F3227" s="12" t="str">
        <f t="shared" si="285"/>
        <v/>
      </c>
      <c r="G3227" s="12" t="str">
        <f t="shared" si="286"/>
        <v/>
      </c>
    </row>
    <row r="3228" spans="1:7" x14ac:dyDescent="0.25">
      <c r="A3228" s="8" t="str">
        <f t="shared" si="282"/>
        <v/>
      </c>
      <c r="B3228" s="2" t="str">
        <f t="shared" si="283"/>
        <v/>
      </c>
      <c r="C3228" s="2" t="str">
        <f t="shared" si="284"/>
        <v/>
      </c>
      <c r="D3228" s="2" t="str">
        <f>IF(ISNUMBER(A3228),COUNTIF(Calculations!B:B, A3228),"")</f>
        <v/>
      </c>
      <c r="E3228" s="2" t="str">
        <f>IF(ISNUMBER(A3228),COUNTIF(Calculations!A:A, A3228),"")</f>
        <v/>
      </c>
      <c r="F3228" s="12" t="str">
        <f t="shared" si="285"/>
        <v/>
      </c>
      <c r="G3228" s="12" t="str">
        <f t="shared" si="286"/>
        <v/>
      </c>
    </row>
    <row r="3229" spans="1:7" x14ac:dyDescent="0.25">
      <c r="A3229" s="8" t="str">
        <f t="shared" si="282"/>
        <v/>
      </c>
      <c r="B3229" s="2" t="str">
        <f t="shared" si="283"/>
        <v/>
      </c>
      <c r="C3229" s="2" t="str">
        <f t="shared" si="284"/>
        <v/>
      </c>
      <c r="D3229" s="2" t="str">
        <f>IF(ISNUMBER(A3229),COUNTIF(Calculations!B:B, A3229),"")</f>
        <v/>
      </c>
      <c r="E3229" s="2" t="str">
        <f>IF(ISNUMBER(A3229),COUNTIF(Calculations!A:A, A3229),"")</f>
        <v/>
      </c>
      <c r="F3229" s="12" t="str">
        <f t="shared" si="285"/>
        <v/>
      </c>
      <c r="G3229" s="12" t="str">
        <f t="shared" si="286"/>
        <v/>
      </c>
    </row>
    <row r="3230" spans="1:7" x14ac:dyDescent="0.25">
      <c r="A3230" s="8" t="str">
        <f t="shared" si="282"/>
        <v/>
      </c>
      <c r="B3230" s="2" t="str">
        <f t="shared" si="283"/>
        <v/>
      </c>
      <c r="C3230" s="2" t="str">
        <f t="shared" si="284"/>
        <v/>
      </c>
      <c r="D3230" s="2" t="str">
        <f>IF(ISNUMBER(A3230),COUNTIF(Calculations!B:B, A3230),"")</f>
        <v/>
      </c>
      <c r="E3230" s="2" t="str">
        <f>IF(ISNUMBER(A3230),COUNTIF(Calculations!A:A, A3230),"")</f>
        <v/>
      </c>
      <c r="F3230" s="12" t="str">
        <f t="shared" si="285"/>
        <v/>
      </c>
      <c r="G3230" s="12" t="str">
        <f t="shared" si="286"/>
        <v/>
      </c>
    </row>
    <row r="3231" spans="1:7" x14ac:dyDescent="0.25">
      <c r="A3231" s="8" t="str">
        <f t="shared" si="282"/>
        <v/>
      </c>
      <c r="B3231" s="2" t="str">
        <f t="shared" si="283"/>
        <v/>
      </c>
      <c r="C3231" s="2" t="str">
        <f t="shared" si="284"/>
        <v/>
      </c>
      <c r="D3231" s="2" t="str">
        <f>IF(ISNUMBER(A3231),COUNTIF(Calculations!B:B, A3231),"")</f>
        <v/>
      </c>
      <c r="E3231" s="2" t="str">
        <f>IF(ISNUMBER(A3231),COUNTIF(Calculations!A:A, A3231),"")</f>
        <v/>
      </c>
      <c r="F3231" s="12" t="str">
        <f t="shared" si="285"/>
        <v/>
      </c>
      <c r="G3231" s="12" t="str">
        <f t="shared" si="286"/>
        <v/>
      </c>
    </row>
    <row r="3232" spans="1:7" x14ac:dyDescent="0.25">
      <c r="A3232" s="8" t="str">
        <f t="shared" si="282"/>
        <v/>
      </c>
      <c r="B3232" s="2" t="str">
        <f t="shared" si="283"/>
        <v/>
      </c>
      <c r="C3232" s="2" t="str">
        <f t="shared" si="284"/>
        <v/>
      </c>
      <c r="D3232" s="2" t="str">
        <f>IF(ISNUMBER(A3232),COUNTIF(Calculations!B:B, A3232),"")</f>
        <v/>
      </c>
      <c r="E3232" s="2" t="str">
        <f>IF(ISNUMBER(A3232),COUNTIF(Calculations!A:A, A3232),"")</f>
        <v/>
      </c>
      <c r="F3232" s="12" t="str">
        <f t="shared" si="285"/>
        <v/>
      </c>
      <c r="G3232" s="12" t="str">
        <f t="shared" si="286"/>
        <v/>
      </c>
    </row>
    <row r="3233" spans="1:7" x14ac:dyDescent="0.25">
      <c r="A3233" s="8" t="str">
        <f t="shared" si="282"/>
        <v/>
      </c>
      <c r="B3233" s="2" t="str">
        <f t="shared" si="283"/>
        <v/>
      </c>
      <c r="C3233" s="2" t="str">
        <f t="shared" si="284"/>
        <v/>
      </c>
      <c r="D3233" s="2" t="str">
        <f>IF(ISNUMBER(A3233),COUNTIF(Calculations!B:B, A3233),"")</f>
        <v/>
      </c>
      <c r="E3233" s="2" t="str">
        <f>IF(ISNUMBER(A3233),COUNTIF(Calculations!A:A, A3233),"")</f>
        <v/>
      </c>
      <c r="F3233" s="12" t="str">
        <f t="shared" si="285"/>
        <v/>
      </c>
      <c r="G3233" s="12" t="str">
        <f t="shared" si="286"/>
        <v/>
      </c>
    </row>
    <row r="3234" spans="1:7" x14ac:dyDescent="0.25">
      <c r="A3234" s="8" t="str">
        <f t="shared" si="282"/>
        <v/>
      </c>
      <c r="B3234" s="2" t="str">
        <f t="shared" si="283"/>
        <v/>
      </c>
      <c r="C3234" s="2" t="str">
        <f t="shared" si="284"/>
        <v/>
      </c>
      <c r="D3234" s="2" t="str">
        <f>IF(ISNUMBER(A3234),COUNTIF(Calculations!B:B, A3234),"")</f>
        <v/>
      </c>
      <c r="E3234" s="2" t="str">
        <f>IF(ISNUMBER(A3234),COUNTIF(Calculations!A:A, A3234),"")</f>
        <v/>
      </c>
      <c r="F3234" s="12" t="str">
        <f t="shared" si="285"/>
        <v/>
      </c>
      <c r="G3234" s="12" t="str">
        <f t="shared" si="286"/>
        <v/>
      </c>
    </row>
    <row r="3235" spans="1:7" x14ac:dyDescent="0.25">
      <c r="A3235" s="8" t="str">
        <f t="shared" si="282"/>
        <v/>
      </c>
      <c r="B3235" s="2" t="str">
        <f t="shared" si="283"/>
        <v/>
      </c>
      <c r="C3235" s="2" t="str">
        <f t="shared" si="284"/>
        <v/>
      </c>
      <c r="D3235" s="2" t="str">
        <f>IF(ISNUMBER(A3235),COUNTIF(Calculations!B:B, A3235),"")</f>
        <v/>
      </c>
      <c r="E3235" s="2" t="str">
        <f>IF(ISNUMBER(A3235),COUNTIF(Calculations!A:A, A3235),"")</f>
        <v/>
      </c>
      <c r="F3235" s="12" t="str">
        <f t="shared" si="285"/>
        <v/>
      </c>
      <c r="G3235" s="12" t="str">
        <f t="shared" si="286"/>
        <v/>
      </c>
    </row>
    <row r="3236" spans="1:7" x14ac:dyDescent="0.25">
      <c r="A3236" s="8" t="str">
        <f t="shared" ref="A3236:A3299" si="287">IF(ISNUMBER(A3235),IF(A3235+1&lt;=MAX(IndirectStartDates,IndirectCompletedDates),A3235+1,""),"")</f>
        <v/>
      </c>
      <c r="B3236" s="2" t="str">
        <f t="shared" ref="B3236:B3299" si="288">IF(ISNUMBER(A3236),YEAR(A3236)&amp;"-"&amp;TEXT(WEEKNUM(A3236),"00"),"")</f>
        <v/>
      </c>
      <c r="C3236" s="2" t="str">
        <f t="shared" ref="C3236:C3299" si="289">IF(ISNUMBER(A3236),COUNTIFS(IndirectStartDates,"&lt;="&amp;A3236,IndirectCompletedDates,"&gt;"&amp;A3236) + COUNTIFS(IndirectStartDates,"&lt;="&amp;A3236,IndirectCompletedDates,""),"")</f>
        <v/>
      </c>
      <c r="D3236" s="2" t="str">
        <f>IF(ISNUMBER(A3236),COUNTIF(Calculations!B:B, A3236),"")</f>
        <v/>
      </c>
      <c r="E3236" s="2" t="str">
        <f>IF(ISNUMBER(A3236),COUNTIF(Calculations!A:A, A3236),"")</f>
        <v/>
      </c>
      <c r="F3236" s="12" t="str">
        <f t="shared" ref="F3236:F3299" si="290">IF(ISNUMBER(A3236),F3235 + D3236,"")</f>
        <v/>
      </c>
      <c r="G3236" s="12" t="str">
        <f t="shared" ref="G3236:G3299" si="291">IF(ISNUMBER(A3236),G3235 + E3236,"")</f>
        <v/>
      </c>
    </row>
    <row r="3237" spans="1:7" x14ac:dyDescent="0.25">
      <c r="A3237" s="8" t="str">
        <f t="shared" si="287"/>
        <v/>
      </c>
      <c r="B3237" s="2" t="str">
        <f t="shared" si="288"/>
        <v/>
      </c>
      <c r="C3237" s="2" t="str">
        <f t="shared" si="289"/>
        <v/>
      </c>
      <c r="D3237" s="2" t="str">
        <f>IF(ISNUMBER(A3237),COUNTIF(Calculations!B:B, A3237),"")</f>
        <v/>
      </c>
      <c r="E3237" s="2" t="str">
        <f>IF(ISNUMBER(A3237),COUNTIF(Calculations!A:A, A3237),"")</f>
        <v/>
      </c>
      <c r="F3237" s="12" t="str">
        <f t="shared" si="290"/>
        <v/>
      </c>
      <c r="G3237" s="12" t="str">
        <f t="shared" si="291"/>
        <v/>
      </c>
    </row>
    <row r="3238" spans="1:7" x14ac:dyDescent="0.25">
      <c r="A3238" s="8" t="str">
        <f t="shared" si="287"/>
        <v/>
      </c>
      <c r="B3238" s="2" t="str">
        <f t="shared" si="288"/>
        <v/>
      </c>
      <c r="C3238" s="2" t="str">
        <f t="shared" si="289"/>
        <v/>
      </c>
      <c r="D3238" s="2" t="str">
        <f>IF(ISNUMBER(A3238),COUNTIF(Calculations!B:B, A3238),"")</f>
        <v/>
      </c>
      <c r="E3238" s="2" t="str">
        <f>IF(ISNUMBER(A3238),COUNTIF(Calculations!A:A, A3238),"")</f>
        <v/>
      </c>
      <c r="F3238" s="12" t="str">
        <f t="shared" si="290"/>
        <v/>
      </c>
      <c r="G3238" s="12" t="str">
        <f t="shared" si="291"/>
        <v/>
      </c>
    </row>
    <row r="3239" spans="1:7" x14ac:dyDescent="0.25">
      <c r="A3239" s="8" t="str">
        <f t="shared" si="287"/>
        <v/>
      </c>
      <c r="B3239" s="2" t="str">
        <f t="shared" si="288"/>
        <v/>
      </c>
      <c r="C3239" s="2" t="str">
        <f t="shared" si="289"/>
        <v/>
      </c>
      <c r="D3239" s="2" t="str">
        <f>IF(ISNUMBER(A3239),COUNTIF(Calculations!B:B, A3239),"")</f>
        <v/>
      </c>
      <c r="E3239" s="2" t="str">
        <f>IF(ISNUMBER(A3239),COUNTIF(Calculations!A:A, A3239),"")</f>
        <v/>
      </c>
      <c r="F3239" s="12" t="str">
        <f t="shared" si="290"/>
        <v/>
      </c>
      <c r="G3239" s="12" t="str">
        <f t="shared" si="291"/>
        <v/>
      </c>
    </row>
    <row r="3240" spans="1:7" x14ac:dyDescent="0.25">
      <c r="A3240" s="8" t="str">
        <f t="shared" si="287"/>
        <v/>
      </c>
      <c r="B3240" s="2" t="str">
        <f t="shared" si="288"/>
        <v/>
      </c>
      <c r="C3240" s="2" t="str">
        <f t="shared" si="289"/>
        <v/>
      </c>
      <c r="D3240" s="2" t="str">
        <f>IF(ISNUMBER(A3240),COUNTIF(Calculations!B:B, A3240),"")</f>
        <v/>
      </c>
      <c r="E3240" s="2" t="str">
        <f>IF(ISNUMBER(A3240),COUNTIF(Calculations!A:A, A3240),"")</f>
        <v/>
      </c>
      <c r="F3240" s="12" t="str">
        <f t="shared" si="290"/>
        <v/>
      </c>
      <c r="G3240" s="12" t="str">
        <f t="shared" si="291"/>
        <v/>
      </c>
    </row>
    <row r="3241" spans="1:7" x14ac:dyDescent="0.25">
      <c r="A3241" s="8" t="str">
        <f t="shared" si="287"/>
        <v/>
      </c>
      <c r="B3241" s="2" t="str">
        <f t="shared" si="288"/>
        <v/>
      </c>
      <c r="C3241" s="2" t="str">
        <f t="shared" si="289"/>
        <v/>
      </c>
      <c r="D3241" s="2" t="str">
        <f>IF(ISNUMBER(A3241),COUNTIF(Calculations!B:B, A3241),"")</f>
        <v/>
      </c>
      <c r="E3241" s="2" t="str">
        <f>IF(ISNUMBER(A3241),COUNTIF(Calculations!A:A, A3241),"")</f>
        <v/>
      </c>
      <c r="F3241" s="12" t="str">
        <f t="shared" si="290"/>
        <v/>
      </c>
      <c r="G3241" s="12" t="str">
        <f t="shared" si="291"/>
        <v/>
      </c>
    </row>
    <row r="3242" spans="1:7" x14ac:dyDescent="0.25">
      <c r="A3242" s="8" t="str">
        <f t="shared" si="287"/>
        <v/>
      </c>
      <c r="B3242" s="2" t="str">
        <f t="shared" si="288"/>
        <v/>
      </c>
      <c r="C3242" s="2" t="str">
        <f t="shared" si="289"/>
        <v/>
      </c>
      <c r="D3242" s="2" t="str">
        <f>IF(ISNUMBER(A3242),COUNTIF(Calculations!B:B, A3242),"")</f>
        <v/>
      </c>
      <c r="E3242" s="2" t="str">
        <f>IF(ISNUMBER(A3242),COUNTIF(Calculations!A:A, A3242),"")</f>
        <v/>
      </c>
      <c r="F3242" s="12" t="str">
        <f t="shared" si="290"/>
        <v/>
      </c>
      <c r="G3242" s="12" t="str">
        <f t="shared" si="291"/>
        <v/>
      </c>
    </row>
    <row r="3243" spans="1:7" x14ac:dyDescent="0.25">
      <c r="A3243" s="8" t="str">
        <f t="shared" si="287"/>
        <v/>
      </c>
      <c r="B3243" s="2" t="str">
        <f t="shared" si="288"/>
        <v/>
      </c>
      <c r="C3243" s="2" t="str">
        <f t="shared" si="289"/>
        <v/>
      </c>
      <c r="D3243" s="2" t="str">
        <f>IF(ISNUMBER(A3243),COUNTIF(Calculations!B:B, A3243),"")</f>
        <v/>
      </c>
      <c r="E3243" s="2" t="str">
        <f>IF(ISNUMBER(A3243),COUNTIF(Calculations!A:A, A3243),"")</f>
        <v/>
      </c>
      <c r="F3243" s="12" t="str">
        <f t="shared" si="290"/>
        <v/>
      </c>
      <c r="G3243" s="12" t="str">
        <f t="shared" si="291"/>
        <v/>
      </c>
    </row>
    <row r="3244" spans="1:7" x14ac:dyDescent="0.25">
      <c r="A3244" s="8" t="str">
        <f t="shared" si="287"/>
        <v/>
      </c>
      <c r="B3244" s="2" t="str">
        <f t="shared" si="288"/>
        <v/>
      </c>
      <c r="C3244" s="2" t="str">
        <f t="shared" si="289"/>
        <v/>
      </c>
      <c r="D3244" s="2" t="str">
        <f>IF(ISNUMBER(A3244),COUNTIF(Calculations!B:B, A3244),"")</f>
        <v/>
      </c>
      <c r="E3244" s="2" t="str">
        <f>IF(ISNUMBER(A3244),COUNTIF(Calculations!A:A, A3244),"")</f>
        <v/>
      </c>
      <c r="F3244" s="12" t="str">
        <f t="shared" si="290"/>
        <v/>
      </c>
      <c r="G3244" s="12" t="str">
        <f t="shared" si="291"/>
        <v/>
      </c>
    </row>
    <row r="3245" spans="1:7" x14ac:dyDescent="0.25">
      <c r="A3245" s="8" t="str">
        <f t="shared" si="287"/>
        <v/>
      </c>
      <c r="B3245" s="2" t="str">
        <f t="shared" si="288"/>
        <v/>
      </c>
      <c r="C3245" s="2" t="str">
        <f t="shared" si="289"/>
        <v/>
      </c>
      <c r="D3245" s="2" t="str">
        <f>IF(ISNUMBER(A3245),COUNTIF(Calculations!B:B, A3245),"")</f>
        <v/>
      </c>
      <c r="E3245" s="2" t="str">
        <f>IF(ISNUMBER(A3245),COUNTIF(Calculations!A:A, A3245),"")</f>
        <v/>
      </c>
      <c r="F3245" s="12" t="str">
        <f t="shared" si="290"/>
        <v/>
      </c>
      <c r="G3245" s="12" t="str">
        <f t="shared" si="291"/>
        <v/>
      </c>
    </row>
    <row r="3246" spans="1:7" x14ac:dyDescent="0.25">
      <c r="A3246" s="8" t="str">
        <f t="shared" si="287"/>
        <v/>
      </c>
      <c r="B3246" s="2" t="str">
        <f t="shared" si="288"/>
        <v/>
      </c>
      <c r="C3246" s="2" t="str">
        <f t="shared" si="289"/>
        <v/>
      </c>
      <c r="D3246" s="2" t="str">
        <f>IF(ISNUMBER(A3246),COUNTIF(Calculations!B:B, A3246),"")</f>
        <v/>
      </c>
      <c r="E3246" s="2" t="str">
        <f>IF(ISNUMBER(A3246),COUNTIF(Calculations!A:A, A3246),"")</f>
        <v/>
      </c>
      <c r="F3246" s="12" t="str">
        <f t="shared" si="290"/>
        <v/>
      </c>
      <c r="G3246" s="12" t="str">
        <f t="shared" si="291"/>
        <v/>
      </c>
    </row>
    <row r="3247" spans="1:7" x14ac:dyDescent="0.25">
      <c r="A3247" s="8" t="str">
        <f t="shared" si="287"/>
        <v/>
      </c>
      <c r="B3247" s="2" t="str">
        <f t="shared" si="288"/>
        <v/>
      </c>
      <c r="C3247" s="2" t="str">
        <f t="shared" si="289"/>
        <v/>
      </c>
      <c r="D3247" s="2" t="str">
        <f>IF(ISNUMBER(A3247),COUNTIF(Calculations!B:B, A3247),"")</f>
        <v/>
      </c>
      <c r="E3247" s="2" t="str">
        <f>IF(ISNUMBER(A3247),COUNTIF(Calculations!A:A, A3247),"")</f>
        <v/>
      </c>
      <c r="F3247" s="12" t="str">
        <f t="shared" si="290"/>
        <v/>
      </c>
      <c r="G3247" s="12" t="str">
        <f t="shared" si="291"/>
        <v/>
      </c>
    </row>
    <row r="3248" spans="1:7" x14ac:dyDescent="0.25">
      <c r="A3248" s="8" t="str">
        <f t="shared" si="287"/>
        <v/>
      </c>
      <c r="B3248" s="2" t="str">
        <f t="shared" si="288"/>
        <v/>
      </c>
      <c r="C3248" s="2" t="str">
        <f t="shared" si="289"/>
        <v/>
      </c>
      <c r="D3248" s="2" t="str">
        <f>IF(ISNUMBER(A3248),COUNTIF(Calculations!B:B, A3248),"")</f>
        <v/>
      </c>
      <c r="E3248" s="2" t="str">
        <f>IF(ISNUMBER(A3248),COUNTIF(Calculations!A:A, A3248),"")</f>
        <v/>
      </c>
      <c r="F3248" s="12" t="str">
        <f t="shared" si="290"/>
        <v/>
      </c>
      <c r="G3248" s="12" t="str">
        <f t="shared" si="291"/>
        <v/>
      </c>
    </row>
    <row r="3249" spans="1:7" x14ac:dyDescent="0.25">
      <c r="A3249" s="8" t="str">
        <f t="shared" si="287"/>
        <v/>
      </c>
      <c r="B3249" s="2" t="str">
        <f t="shared" si="288"/>
        <v/>
      </c>
      <c r="C3249" s="2" t="str">
        <f t="shared" si="289"/>
        <v/>
      </c>
      <c r="D3249" s="2" t="str">
        <f>IF(ISNUMBER(A3249),COUNTIF(Calculations!B:B, A3249),"")</f>
        <v/>
      </c>
      <c r="E3249" s="2" t="str">
        <f>IF(ISNUMBER(A3249),COUNTIF(Calculations!A:A, A3249),"")</f>
        <v/>
      </c>
      <c r="F3249" s="12" t="str">
        <f t="shared" si="290"/>
        <v/>
      </c>
      <c r="G3249" s="12" t="str">
        <f t="shared" si="291"/>
        <v/>
      </c>
    </row>
    <row r="3250" spans="1:7" x14ac:dyDescent="0.25">
      <c r="A3250" s="8" t="str">
        <f t="shared" si="287"/>
        <v/>
      </c>
      <c r="B3250" s="2" t="str">
        <f t="shared" si="288"/>
        <v/>
      </c>
      <c r="C3250" s="2" t="str">
        <f t="shared" si="289"/>
        <v/>
      </c>
      <c r="D3250" s="2" t="str">
        <f>IF(ISNUMBER(A3250),COUNTIF(Calculations!B:B, A3250),"")</f>
        <v/>
      </c>
      <c r="E3250" s="2" t="str">
        <f>IF(ISNUMBER(A3250),COUNTIF(Calculations!A:A, A3250),"")</f>
        <v/>
      </c>
      <c r="F3250" s="12" t="str">
        <f t="shared" si="290"/>
        <v/>
      </c>
      <c r="G3250" s="12" t="str">
        <f t="shared" si="291"/>
        <v/>
      </c>
    </row>
    <row r="3251" spans="1:7" x14ac:dyDescent="0.25">
      <c r="A3251" s="8" t="str">
        <f t="shared" si="287"/>
        <v/>
      </c>
      <c r="B3251" s="2" t="str">
        <f t="shared" si="288"/>
        <v/>
      </c>
      <c r="C3251" s="2" t="str">
        <f t="shared" si="289"/>
        <v/>
      </c>
      <c r="D3251" s="2" t="str">
        <f>IF(ISNUMBER(A3251),COUNTIF(Calculations!B:B, A3251),"")</f>
        <v/>
      </c>
      <c r="E3251" s="2" t="str">
        <f>IF(ISNUMBER(A3251),COUNTIF(Calculations!A:A, A3251),"")</f>
        <v/>
      </c>
      <c r="F3251" s="12" t="str">
        <f t="shared" si="290"/>
        <v/>
      </c>
      <c r="G3251" s="12" t="str">
        <f t="shared" si="291"/>
        <v/>
      </c>
    </row>
    <row r="3252" spans="1:7" x14ac:dyDescent="0.25">
      <c r="A3252" s="8" t="str">
        <f t="shared" si="287"/>
        <v/>
      </c>
      <c r="B3252" s="2" t="str">
        <f t="shared" si="288"/>
        <v/>
      </c>
      <c r="C3252" s="2" t="str">
        <f t="shared" si="289"/>
        <v/>
      </c>
      <c r="D3252" s="2" t="str">
        <f>IF(ISNUMBER(A3252),COUNTIF(Calculations!B:B, A3252),"")</f>
        <v/>
      </c>
      <c r="E3252" s="2" t="str">
        <f>IF(ISNUMBER(A3252),COUNTIF(Calculations!A:A, A3252),"")</f>
        <v/>
      </c>
      <c r="F3252" s="12" t="str">
        <f t="shared" si="290"/>
        <v/>
      </c>
      <c r="G3252" s="12" t="str">
        <f t="shared" si="291"/>
        <v/>
      </c>
    </row>
    <row r="3253" spans="1:7" x14ac:dyDescent="0.25">
      <c r="A3253" s="8" t="str">
        <f t="shared" si="287"/>
        <v/>
      </c>
      <c r="B3253" s="2" t="str">
        <f t="shared" si="288"/>
        <v/>
      </c>
      <c r="C3253" s="2" t="str">
        <f t="shared" si="289"/>
        <v/>
      </c>
      <c r="D3253" s="2" t="str">
        <f>IF(ISNUMBER(A3253),COUNTIF(Calculations!B:B, A3253),"")</f>
        <v/>
      </c>
      <c r="E3253" s="2" t="str">
        <f>IF(ISNUMBER(A3253),COUNTIF(Calculations!A:A, A3253),"")</f>
        <v/>
      </c>
      <c r="F3253" s="12" t="str">
        <f t="shared" si="290"/>
        <v/>
      </c>
      <c r="G3253" s="12" t="str">
        <f t="shared" si="291"/>
        <v/>
      </c>
    </row>
    <row r="3254" spans="1:7" x14ac:dyDescent="0.25">
      <c r="A3254" s="8" t="str">
        <f t="shared" si="287"/>
        <v/>
      </c>
      <c r="B3254" s="2" t="str">
        <f t="shared" si="288"/>
        <v/>
      </c>
      <c r="C3254" s="2" t="str">
        <f t="shared" si="289"/>
        <v/>
      </c>
      <c r="D3254" s="2" t="str">
        <f>IF(ISNUMBER(A3254),COUNTIF(Calculations!B:B, A3254),"")</f>
        <v/>
      </c>
      <c r="E3254" s="2" t="str">
        <f>IF(ISNUMBER(A3254),COUNTIF(Calculations!A:A, A3254),"")</f>
        <v/>
      </c>
      <c r="F3254" s="12" t="str">
        <f t="shared" si="290"/>
        <v/>
      </c>
      <c r="G3254" s="12" t="str">
        <f t="shared" si="291"/>
        <v/>
      </c>
    </row>
    <row r="3255" spans="1:7" x14ac:dyDescent="0.25">
      <c r="A3255" s="8" t="str">
        <f t="shared" si="287"/>
        <v/>
      </c>
      <c r="B3255" s="2" t="str">
        <f t="shared" si="288"/>
        <v/>
      </c>
      <c r="C3255" s="2" t="str">
        <f t="shared" si="289"/>
        <v/>
      </c>
      <c r="D3255" s="2" t="str">
        <f>IF(ISNUMBER(A3255),COUNTIF(Calculations!B:B, A3255),"")</f>
        <v/>
      </c>
      <c r="E3255" s="2" t="str">
        <f>IF(ISNUMBER(A3255),COUNTIF(Calculations!A:A, A3255),"")</f>
        <v/>
      </c>
      <c r="F3255" s="12" t="str">
        <f t="shared" si="290"/>
        <v/>
      </c>
      <c r="G3255" s="12" t="str">
        <f t="shared" si="291"/>
        <v/>
      </c>
    </row>
    <row r="3256" spans="1:7" x14ac:dyDescent="0.25">
      <c r="A3256" s="8" t="str">
        <f t="shared" si="287"/>
        <v/>
      </c>
      <c r="B3256" s="2" t="str">
        <f t="shared" si="288"/>
        <v/>
      </c>
      <c r="C3256" s="2" t="str">
        <f t="shared" si="289"/>
        <v/>
      </c>
      <c r="D3256" s="2" t="str">
        <f>IF(ISNUMBER(A3256),COUNTIF(Calculations!B:B, A3256),"")</f>
        <v/>
      </c>
      <c r="E3256" s="2" t="str">
        <f>IF(ISNUMBER(A3256),COUNTIF(Calculations!A:A, A3256),"")</f>
        <v/>
      </c>
      <c r="F3256" s="12" t="str">
        <f t="shared" si="290"/>
        <v/>
      </c>
      <c r="G3256" s="12" t="str">
        <f t="shared" si="291"/>
        <v/>
      </c>
    </row>
    <row r="3257" spans="1:7" x14ac:dyDescent="0.25">
      <c r="A3257" s="8" t="str">
        <f t="shared" si="287"/>
        <v/>
      </c>
      <c r="B3257" s="2" t="str">
        <f t="shared" si="288"/>
        <v/>
      </c>
      <c r="C3257" s="2" t="str">
        <f t="shared" si="289"/>
        <v/>
      </c>
      <c r="D3257" s="2" t="str">
        <f>IF(ISNUMBER(A3257),COUNTIF(Calculations!B:B, A3257),"")</f>
        <v/>
      </c>
      <c r="E3257" s="2" t="str">
        <f>IF(ISNUMBER(A3257),COUNTIF(Calculations!A:A, A3257),"")</f>
        <v/>
      </c>
      <c r="F3257" s="12" t="str">
        <f t="shared" si="290"/>
        <v/>
      </c>
      <c r="G3257" s="12" t="str">
        <f t="shared" si="291"/>
        <v/>
      </c>
    </row>
    <row r="3258" spans="1:7" x14ac:dyDescent="0.25">
      <c r="A3258" s="8" t="str">
        <f t="shared" si="287"/>
        <v/>
      </c>
      <c r="B3258" s="2" t="str">
        <f t="shared" si="288"/>
        <v/>
      </c>
      <c r="C3258" s="2" t="str">
        <f t="shared" si="289"/>
        <v/>
      </c>
      <c r="D3258" s="2" t="str">
        <f>IF(ISNUMBER(A3258),COUNTIF(Calculations!B:B, A3258),"")</f>
        <v/>
      </c>
      <c r="E3258" s="2" t="str">
        <f>IF(ISNUMBER(A3258),COUNTIF(Calculations!A:A, A3258),"")</f>
        <v/>
      </c>
      <c r="F3258" s="12" t="str">
        <f t="shared" si="290"/>
        <v/>
      </c>
      <c r="G3258" s="12" t="str">
        <f t="shared" si="291"/>
        <v/>
      </c>
    </row>
    <row r="3259" spans="1:7" x14ac:dyDescent="0.25">
      <c r="A3259" s="8" t="str">
        <f t="shared" si="287"/>
        <v/>
      </c>
      <c r="B3259" s="2" t="str">
        <f t="shared" si="288"/>
        <v/>
      </c>
      <c r="C3259" s="2" t="str">
        <f t="shared" si="289"/>
        <v/>
      </c>
      <c r="D3259" s="2" t="str">
        <f>IF(ISNUMBER(A3259),COUNTIF(Calculations!B:B, A3259),"")</f>
        <v/>
      </c>
      <c r="E3259" s="2" t="str">
        <f>IF(ISNUMBER(A3259),COUNTIF(Calculations!A:A, A3259),"")</f>
        <v/>
      </c>
      <c r="F3259" s="12" t="str">
        <f t="shared" si="290"/>
        <v/>
      </c>
      <c r="G3259" s="12" t="str">
        <f t="shared" si="291"/>
        <v/>
      </c>
    </row>
    <row r="3260" spans="1:7" x14ac:dyDescent="0.25">
      <c r="A3260" s="8" t="str">
        <f t="shared" si="287"/>
        <v/>
      </c>
      <c r="B3260" s="2" t="str">
        <f t="shared" si="288"/>
        <v/>
      </c>
      <c r="C3260" s="2" t="str">
        <f t="shared" si="289"/>
        <v/>
      </c>
      <c r="D3260" s="2" t="str">
        <f>IF(ISNUMBER(A3260),COUNTIF(Calculations!B:B, A3260),"")</f>
        <v/>
      </c>
      <c r="E3260" s="2" t="str">
        <f>IF(ISNUMBER(A3260),COUNTIF(Calculations!A:A, A3260),"")</f>
        <v/>
      </c>
      <c r="F3260" s="12" t="str">
        <f t="shared" si="290"/>
        <v/>
      </c>
      <c r="G3260" s="12" t="str">
        <f t="shared" si="291"/>
        <v/>
      </c>
    </row>
    <row r="3261" spans="1:7" x14ac:dyDescent="0.25">
      <c r="A3261" s="8" t="str">
        <f t="shared" si="287"/>
        <v/>
      </c>
      <c r="B3261" s="2" t="str">
        <f t="shared" si="288"/>
        <v/>
      </c>
      <c r="C3261" s="2" t="str">
        <f t="shared" si="289"/>
        <v/>
      </c>
      <c r="D3261" s="2" t="str">
        <f>IF(ISNUMBER(A3261),COUNTIF(Calculations!B:B, A3261),"")</f>
        <v/>
      </c>
      <c r="E3261" s="2" t="str">
        <f>IF(ISNUMBER(A3261),COUNTIF(Calculations!A:A, A3261),"")</f>
        <v/>
      </c>
      <c r="F3261" s="12" t="str">
        <f t="shared" si="290"/>
        <v/>
      </c>
      <c r="G3261" s="12" t="str">
        <f t="shared" si="291"/>
        <v/>
      </c>
    </row>
    <row r="3262" spans="1:7" x14ac:dyDescent="0.25">
      <c r="A3262" s="8" t="str">
        <f t="shared" si="287"/>
        <v/>
      </c>
      <c r="B3262" s="2" t="str">
        <f t="shared" si="288"/>
        <v/>
      </c>
      <c r="C3262" s="2" t="str">
        <f t="shared" si="289"/>
        <v/>
      </c>
      <c r="D3262" s="2" t="str">
        <f>IF(ISNUMBER(A3262),COUNTIF(Calculations!B:B, A3262),"")</f>
        <v/>
      </c>
      <c r="E3262" s="2" t="str">
        <f>IF(ISNUMBER(A3262),COUNTIF(Calculations!A:A, A3262),"")</f>
        <v/>
      </c>
      <c r="F3262" s="12" t="str">
        <f t="shared" si="290"/>
        <v/>
      </c>
      <c r="G3262" s="12" t="str">
        <f t="shared" si="291"/>
        <v/>
      </c>
    </row>
    <row r="3263" spans="1:7" x14ac:dyDescent="0.25">
      <c r="A3263" s="8" t="str">
        <f t="shared" si="287"/>
        <v/>
      </c>
      <c r="B3263" s="2" t="str">
        <f t="shared" si="288"/>
        <v/>
      </c>
      <c r="C3263" s="2" t="str">
        <f t="shared" si="289"/>
        <v/>
      </c>
      <c r="D3263" s="2" t="str">
        <f>IF(ISNUMBER(A3263),COUNTIF(Calculations!B:B, A3263),"")</f>
        <v/>
      </c>
      <c r="E3263" s="2" t="str">
        <f>IF(ISNUMBER(A3263),COUNTIF(Calculations!A:A, A3263),"")</f>
        <v/>
      </c>
      <c r="F3263" s="12" t="str">
        <f t="shared" si="290"/>
        <v/>
      </c>
      <c r="G3263" s="12" t="str">
        <f t="shared" si="291"/>
        <v/>
      </c>
    </row>
    <row r="3264" spans="1:7" x14ac:dyDescent="0.25">
      <c r="A3264" s="8" t="str">
        <f t="shared" si="287"/>
        <v/>
      </c>
      <c r="B3264" s="2" t="str">
        <f t="shared" si="288"/>
        <v/>
      </c>
      <c r="C3264" s="2" t="str">
        <f t="shared" si="289"/>
        <v/>
      </c>
      <c r="D3264" s="2" t="str">
        <f>IF(ISNUMBER(A3264),COUNTIF(Calculations!B:B, A3264),"")</f>
        <v/>
      </c>
      <c r="E3264" s="2" t="str">
        <f>IF(ISNUMBER(A3264),COUNTIF(Calculations!A:A, A3264),"")</f>
        <v/>
      </c>
      <c r="F3264" s="12" t="str">
        <f t="shared" si="290"/>
        <v/>
      </c>
      <c r="G3264" s="12" t="str">
        <f t="shared" si="291"/>
        <v/>
      </c>
    </row>
    <row r="3265" spans="1:7" x14ac:dyDescent="0.25">
      <c r="A3265" s="8" t="str">
        <f t="shared" si="287"/>
        <v/>
      </c>
      <c r="B3265" s="2" t="str">
        <f t="shared" si="288"/>
        <v/>
      </c>
      <c r="C3265" s="2" t="str">
        <f t="shared" si="289"/>
        <v/>
      </c>
      <c r="D3265" s="2" t="str">
        <f>IF(ISNUMBER(A3265),COUNTIF(Calculations!B:B, A3265),"")</f>
        <v/>
      </c>
      <c r="E3265" s="2" t="str">
        <f>IF(ISNUMBER(A3265),COUNTIF(Calculations!A:A, A3265),"")</f>
        <v/>
      </c>
      <c r="F3265" s="12" t="str">
        <f t="shared" si="290"/>
        <v/>
      </c>
      <c r="G3265" s="12" t="str">
        <f t="shared" si="291"/>
        <v/>
      </c>
    </row>
    <row r="3266" spans="1:7" x14ac:dyDescent="0.25">
      <c r="A3266" s="8" t="str">
        <f t="shared" si="287"/>
        <v/>
      </c>
      <c r="B3266" s="2" t="str">
        <f t="shared" si="288"/>
        <v/>
      </c>
      <c r="C3266" s="2" t="str">
        <f t="shared" si="289"/>
        <v/>
      </c>
      <c r="D3266" s="2" t="str">
        <f>IF(ISNUMBER(A3266),COUNTIF(Calculations!B:B, A3266),"")</f>
        <v/>
      </c>
      <c r="E3266" s="2" t="str">
        <f>IF(ISNUMBER(A3266),COUNTIF(Calculations!A:A, A3266),"")</f>
        <v/>
      </c>
      <c r="F3266" s="12" t="str">
        <f t="shared" si="290"/>
        <v/>
      </c>
      <c r="G3266" s="12" t="str">
        <f t="shared" si="291"/>
        <v/>
      </c>
    </row>
    <row r="3267" spans="1:7" x14ac:dyDescent="0.25">
      <c r="A3267" s="8" t="str">
        <f t="shared" si="287"/>
        <v/>
      </c>
      <c r="B3267" s="2" t="str">
        <f t="shared" si="288"/>
        <v/>
      </c>
      <c r="C3267" s="2" t="str">
        <f t="shared" si="289"/>
        <v/>
      </c>
      <c r="D3267" s="2" t="str">
        <f>IF(ISNUMBER(A3267),COUNTIF(Calculations!B:B, A3267),"")</f>
        <v/>
      </c>
      <c r="E3267" s="2" t="str">
        <f>IF(ISNUMBER(A3267),COUNTIF(Calculations!A:A, A3267),"")</f>
        <v/>
      </c>
      <c r="F3267" s="12" t="str">
        <f t="shared" si="290"/>
        <v/>
      </c>
      <c r="G3267" s="12" t="str">
        <f t="shared" si="291"/>
        <v/>
      </c>
    </row>
    <row r="3268" spans="1:7" x14ac:dyDescent="0.25">
      <c r="A3268" s="8" t="str">
        <f t="shared" si="287"/>
        <v/>
      </c>
      <c r="B3268" s="2" t="str">
        <f t="shared" si="288"/>
        <v/>
      </c>
      <c r="C3268" s="2" t="str">
        <f t="shared" si="289"/>
        <v/>
      </c>
      <c r="D3268" s="2" t="str">
        <f>IF(ISNUMBER(A3268),COUNTIF(Calculations!B:B, A3268),"")</f>
        <v/>
      </c>
      <c r="E3268" s="2" t="str">
        <f>IF(ISNUMBER(A3268),COUNTIF(Calculations!A:A, A3268),"")</f>
        <v/>
      </c>
      <c r="F3268" s="12" t="str">
        <f t="shared" si="290"/>
        <v/>
      </c>
      <c r="G3268" s="12" t="str">
        <f t="shared" si="291"/>
        <v/>
      </c>
    </row>
    <row r="3269" spans="1:7" x14ac:dyDescent="0.25">
      <c r="A3269" s="8" t="str">
        <f t="shared" si="287"/>
        <v/>
      </c>
      <c r="B3269" s="2" t="str">
        <f t="shared" si="288"/>
        <v/>
      </c>
      <c r="C3269" s="2" t="str">
        <f t="shared" si="289"/>
        <v/>
      </c>
      <c r="D3269" s="2" t="str">
        <f>IF(ISNUMBER(A3269),COUNTIF(Calculations!B:B, A3269),"")</f>
        <v/>
      </c>
      <c r="E3269" s="2" t="str">
        <f>IF(ISNUMBER(A3269),COUNTIF(Calculations!A:A, A3269),"")</f>
        <v/>
      </c>
      <c r="F3269" s="12" t="str">
        <f t="shared" si="290"/>
        <v/>
      </c>
      <c r="G3269" s="12" t="str">
        <f t="shared" si="291"/>
        <v/>
      </c>
    </row>
    <row r="3270" spans="1:7" x14ac:dyDescent="0.25">
      <c r="A3270" s="8" t="str">
        <f t="shared" si="287"/>
        <v/>
      </c>
      <c r="B3270" s="2" t="str">
        <f t="shared" si="288"/>
        <v/>
      </c>
      <c r="C3270" s="2" t="str">
        <f t="shared" si="289"/>
        <v/>
      </c>
      <c r="D3270" s="2" t="str">
        <f>IF(ISNUMBER(A3270),COUNTIF(Calculations!B:B, A3270),"")</f>
        <v/>
      </c>
      <c r="E3270" s="2" t="str">
        <f>IF(ISNUMBER(A3270),COUNTIF(Calculations!A:A, A3270),"")</f>
        <v/>
      </c>
      <c r="F3270" s="12" t="str">
        <f t="shared" si="290"/>
        <v/>
      </c>
      <c r="G3270" s="12" t="str">
        <f t="shared" si="291"/>
        <v/>
      </c>
    </row>
    <row r="3271" spans="1:7" x14ac:dyDescent="0.25">
      <c r="A3271" s="8" t="str">
        <f t="shared" si="287"/>
        <v/>
      </c>
      <c r="B3271" s="2" t="str">
        <f t="shared" si="288"/>
        <v/>
      </c>
      <c r="C3271" s="2" t="str">
        <f t="shared" si="289"/>
        <v/>
      </c>
      <c r="D3271" s="2" t="str">
        <f>IF(ISNUMBER(A3271),COUNTIF(Calculations!B:B, A3271),"")</f>
        <v/>
      </c>
      <c r="E3271" s="2" t="str">
        <f>IF(ISNUMBER(A3271),COUNTIF(Calculations!A:A, A3271),"")</f>
        <v/>
      </c>
      <c r="F3271" s="12" t="str">
        <f t="shared" si="290"/>
        <v/>
      </c>
      <c r="G3271" s="12" t="str">
        <f t="shared" si="291"/>
        <v/>
      </c>
    </row>
    <row r="3272" spans="1:7" x14ac:dyDescent="0.25">
      <c r="A3272" s="8" t="str">
        <f t="shared" si="287"/>
        <v/>
      </c>
      <c r="B3272" s="2" t="str">
        <f t="shared" si="288"/>
        <v/>
      </c>
      <c r="C3272" s="2" t="str">
        <f t="shared" si="289"/>
        <v/>
      </c>
      <c r="D3272" s="2" t="str">
        <f>IF(ISNUMBER(A3272),COUNTIF(Calculations!B:B, A3272),"")</f>
        <v/>
      </c>
      <c r="E3272" s="2" t="str">
        <f>IF(ISNUMBER(A3272),COUNTIF(Calculations!A:A, A3272),"")</f>
        <v/>
      </c>
      <c r="F3272" s="12" t="str">
        <f t="shared" si="290"/>
        <v/>
      </c>
      <c r="G3272" s="12" t="str">
        <f t="shared" si="291"/>
        <v/>
      </c>
    </row>
    <row r="3273" spans="1:7" x14ac:dyDescent="0.25">
      <c r="A3273" s="8" t="str">
        <f t="shared" si="287"/>
        <v/>
      </c>
      <c r="B3273" s="2" t="str">
        <f t="shared" si="288"/>
        <v/>
      </c>
      <c r="C3273" s="2" t="str">
        <f t="shared" si="289"/>
        <v/>
      </c>
      <c r="D3273" s="2" t="str">
        <f>IF(ISNUMBER(A3273),COUNTIF(Calculations!B:B, A3273),"")</f>
        <v/>
      </c>
      <c r="E3273" s="2" t="str">
        <f>IF(ISNUMBER(A3273),COUNTIF(Calculations!A:A, A3273),"")</f>
        <v/>
      </c>
      <c r="F3273" s="12" t="str">
        <f t="shared" si="290"/>
        <v/>
      </c>
      <c r="G3273" s="12" t="str">
        <f t="shared" si="291"/>
        <v/>
      </c>
    </row>
    <row r="3274" spans="1:7" x14ac:dyDescent="0.25">
      <c r="A3274" s="8" t="str">
        <f t="shared" si="287"/>
        <v/>
      </c>
      <c r="B3274" s="2" t="str">
        <f t="shared" si="288"/>
        <v/>
      </c>
      <c r="C3274" s="2" t="str">
        <f t="shared" si="289"/>
        <v/>
      </c>
      <c r="D3274" s="2" t="str">
        <f>IF(ISNUMBER(A3274),COUNTIF(Calculations!B:B, A3274),"")</f>
        <v/>
      </c>
      <c r="E3274" s="2" t="str">
        <f>IF(ISNUMBER(A3274),COUNTIF(Calculations!A:A, A3274),"")</f>
        <v/>
      </c>
      <c r="F3274" s="12" t="str">
        <f t="shared" si="290"/>
        <v/>
      </c>
      <c r="G3274" s="12" t="str">
        <f t="shared" si="291"/>
        <v/>
      </c>
    </row>
    <row r="3275" spans="1:7" x14ac:dyDescent="0.25">
      <c r="A3275" s="8" t="str">
        <f t="shared" si="287"/>
        <v/>
      </c>
      <c r="B3275" s="2" t="str">
        <f t="shared" si="288"/>
        <v/>
      </c>
      <c r="C3275" s="2" t="str">
        <f t="shared" si="289"/>
        <v/>
      </c>
      <c r="D3275" s="2" t="str">
        <f>IF(ISNUMBER(A3275),COUNTIF(Calculations!B:B, A3275),"")</f>
        <v/>
      </c>
      <c r="E3275" s="2" t="str">
        <f>IF(ISNUMBER(A3275),COUNTIF(Calculations!A:A, A3275),"")</f>
        <v/>
      </c>
      <c r="F3275" s="12" t="str">
        <f t="shared" si="290"/>
        <v/>
      </c>
      <c r="G3275" s="12" t="str">
        <f t="shared" si="291"/>
        <v/>
      </c>
    </row>
    <row r="3276" spans="1:7" x14ac:dyDescent="0.25">
      <c r="A3276" s="8" t="str">
        <f t="shared" si="287"/>
        <v/>
      </c>
      <c r="B3276" s="2" t="str">
        <f t="shared" si="288"/>
        <v/>
      </c>
      <c r="C3276" s="2" t="str">
        <f t="shared" si="289"/>
        <v/>
      </c>
      <c r="D3276" s="2" t="str">
        <f>IF(ISNUMBER(A3276),COUNTIF(Calculations!B:B, A3276),"")</f>
        <v/>
      </c>
      <c r="E3276" s="2" t="str">
        <f>IF(ISNUMBER(A3276),COUNTIF(Calculations!A:A, A3276),"")</f>
        <v/>
      </c>
      <c r="F3276" s="12" t="str">
        <f t="shared" si="290"/>
        <v/>
      </c>
      <c r="G3276" s="12" t="str">
        <f t="shared" si="291"/>
        <v/>
      </c>
    </row>
    <row r="3277" spans="1:7" x14ac:dyDescent="0.25">
      <c r="A3277" s="8" t="str">
        <f t="shared" si="287"/>
        <v/>
      </c>
      <c r="B3277" s="2" t="str">
        <f t="shared" si="288"/>
        <v/>
      </c>
      <c r="C3277" s="2" t="str">
        <f t="shared" si="289"/>
        <v/>
      </c>
      <c r="D3277" s="2" t="str">
        <f>IF(ISNUMBER(A3277),COUNTIF(Calculations!B:B, A3277),"")</f>
        <v/>
      </c>
      <c r="E3277" s="2" t="str">
        <f>IF(ISNUMBER(A3277),COUNTIF(Calculations!A:A, A3277),"")</f>
        <v/>
      </c>
      <c r="F3277" s="12" t="str">
        <f t="shared" si="290"/>
        <v/>
      </c>
      <c r="G3277" s="12" t="str">
        <f t="shared" si="291"/>
        <v/>
      </c>
    </row>
    <row r="3278" spans="1:7" x14ac:dyDescent="0.25">
      <c r="A3278" s="8" t="str">
        <f t="shared" si="287"/>
        <v/>
      </c>
      <c r="B3278" s="2" t="str">
        <f t="shared" si="288"/>
        <v/>
      </c>
      <c r="C3278" s="2" t="str">
        <f t="shared" si="289"/>
        <v/>
      </c>
      <c r="D3278" s="2" t="str">
        <f>IF(ISNUMBER(A3278),COUNTIF(Calculations!B:B, A3278),"")</f>
        <v/>
      </c>
      <c r="E3278" s="2" t="str">
        <f>IF(ISNUMBER(A3278),COUNTIF(Calculations!A:A, A3278),"")</f>
        <v/>
      </c>
      <c r="F3278" s="12" t="str">
        <f t="shared" si="290"/>
        <v/>
      </c>
      <c r="G3278" s="12" t="str">
        <f t="shared" si="291"/>
        <v/>
      </c>
    </row>
    <row r="3279" spans="1:7" x14ac:dyDescent="0.25">
      <c r="A3279" s="8" t="str">
        <f t="shared" si="287"/>
        <v/>
      </c>
      <c r="B3279" s="2" t="str">
        <f t="shared" si="288"/>
        <v/>
      </c>
      <c r="C3279" s="2" t="str">
        <f t="shared" si="289"/>
        <v/>
      </c>
      <c r="D3279" s="2" t="str">
        <f>IF(ISNUMBER(A3279),COUNTIF(Calculations!B:B, A3279),"")</f>
        <v/>
      </c>
      <c r="E3279" s="2" t="str">
        <f>IF(ISNUMBER(A3279),COUNTIF(Calculations!A:A, A3279),"")</f>
        <v/>
      </c>
      <c r="F3279" s="12" t="str">
        <f t="shared" si="290"/>
        <v/>
      </c>
      <c r="G3279" s="12" t="str">
        <f t="shared" si="291"/>
        <v/>
      </c>
    </row>
    <row r="3280" spans="1:7" x14ac:dyDescent="0.25">
      <c r="A3280" s="8" t="str">
        <f t="shared" si="287"/>
        <v/>
      </c>
      <c r="B3280" s="2" t="str">
        <f t="shared" si="288"/>
        <v/>
      </c>
      <c r="C3280" s="2" t="str">
        <f t="shared" si="289"/>
        <v/>
      </c>
      <c r="D3280" s="2" t="str">
        <f>IF(ISNUMBER(A3280),COUNTIF(Calculations!B:B, A3280),"")</f>
        <v/>
      </c>
      <c r="E3280" s="2" t="str">
        <f>IF(ISNUMBER(A3280),COUNTIF(Calculations!A:A, A3280),"")</f>
        <v/>
      </c>
      <c r="F3280" s="12" t="str">
        <f t="shared" si="290"/>
        <v/>
      </c>
      <c r="G3280" s="12" t="str">
        <f t="shared" si="291"/>
        <v/>
      </c>
    </row>
    <row r="3281" spans="1:7" x14ac:dyDescent="0.25">
      <c r="A3281" s="8" t="str">
        <f t="shared" si="287"/>
        <v/>
      </c>
      <c r="B3281" s="2" t="str">
        <f t="shared" si="288"/>
        <v/>
      </c>
      <c r="C3281" s="2" t="str">
        <f t="shared" si="289"/>
        <v/>
      </c>
      <c r="D3281" s="2" t="str">
        <f>IF(ISNUMBER(A3281),COUNTIF(Calculations!B:B, A3281),"")</f>
        <v/>
      </c>
      <c r="E3281" s="2" t="str">
        <f>IF(ISNUMBER(A3281),COUNTIF(Calculations!A:A, A3281),"")</f>
        <v/>
      </c>
      <c r="F3281" s="12" t="str">
        <f t="shared" si="290"/>
        <v/>
      </c>
      <c r="G3281" s="12" t="str">
        <f t="shared" si="291"/>
        <v/>
      </c>
    </row>
    <row r="3282" spans="1:7" x14ac:dyDescent="0.25">
      <c r="A3282" s="8" t="str">
        <f t="shared" si="287"/>
        <v/>
      </c>
      <c r="B3282" s="2" t="str">
        <f t="shared" si="288"/>
        <v/>
      </c>
      <c r="C3282" s="2" t="str">
        <f t="shared" si="289"/>
        <v/>
      </c>
      <c r="D3282" s="2" t="str">
        <f>IF(ISNUMBER(A3282),COUNTIF(Calculations!B:B, A3282),"")</f>
        <v/>
      </c>
      <c r="E3282" s="2" t="str">
        <f>IF(ISNUMBER(A3282),COUNTIF(Calculations!A:A, A3282),"")</f>
        <v/>
      </c>
      <c r="F3282" s="12" t="str">
        <f t="shared" si="290"/>
        <v/>
      </c>
      <c r="G3282" s="12" t="str">
        <f t="shared" si="291"/>
        <v/>
      </c>
    </row>
    <row r="3283" spans="1:7" x14ac:dyDescent="0.25">
      <c r="A3283" s="8" t="str">
        <f t="shared" si="287"/>
        <v/>
      </c>
      <c r="B3283" s="2" t="str">
        <f t="shared" si="288"/>
        <v/>
      </c>
      <c r="C3283" s="2" t="str">
        <f t="shared" si="289"/>
        <v/>
      </c>
      <c r="D3283" s="2" t="str">
        <f>IF(ISNUMBER(A3283),COUNTIF(Calculations!B:B, A3283),"")</f>
        <v/>
      </c>
      <c r="E3283" s="2" t="str">
        <f>IF(ISNUMBER(A3283),COUNTIF(Calculations!A:A, A3283),"")</f>
        <v/>
      </c>
      <c r="F3283" s="12" t="str">
        <f t="shared" si="290"/>
        <v/>
      </c>
      <c r="G3283" s="12" t="str">
        <f t="shared" si="291"/>
        <v/>
      </c>
    </row>
    <row r="3284" spans="1:7" x14ac:dyDescent="0.25">
      <c r="A3284" s="8" t="str">
        <f t="shared" si="287"/>
        <v/>
      </c>
      <c r="B3284" s="2" t="str">
        <f t="shared" si="288"/>
        <v/>
      </c>
      <c r="C3284" s="2" t="str">
        <f t="shared" si="289"/>
        <v/>
      </c>
      <c r="D3284" s="2" t="str">
        <f>IF(ISNUMBER(A3284),COUNTIF(Calculations!B:B, A3284),"")</f>
        <v/>
      </c>
      <c r="E3284" s="2" t="str">
        <f>IF(ISNUMBER(A3284),COUNTIF(Calculations!A:A, A3284),"")</f>
        <v/>
      </c>
      <c r="F3284" s="12" t="str">
        <f t="shared" si="290"/>
        <v/>
      </c>
      <c r="G3284" s="12" t="str">
        <f t="shared" si="291"/>
        <v/>
      </c>
    </row>
    <row r="3285" spans="1:7" x14ac:dyDescent="0.25">
      <c r="A3285" s="8" t="str">
        <f t="shared" si="287"/>
        <v/>
      </c>
      <c r="B3285" s="2" t="str">
        <f t="shared" si="288"/>
        <v/>
      </c>
      <c r="C3285" s="2" t="str">
        <f t="shared" si="289"/>
        <v/>
      </c>
      <c r="D3285" s="2" t="str">
        <f>IF(ISNUMBER(A3285),COUNTIF(Calculations!B:B, A3285),"")</f>
        <v/>
      </c>
      <c r="E3285" s="2" t="str">
        <f>IF(ISNUMBER(A3285),COUNTIF(Calculations!A:A, A3285),"")</f>
        <v/>
      </c>
      <c r="F3285" s="12" t="str">
        <f t="shared" si="290"/>
        <v/>
      </c>
      <c r="G3285" s="12" t="str">
        <f t="shared" si="291"/>
        <v/>
      </c>
    </row>
    <row r="3286" spans="1:7" x14ac:dyDescent="0.25">
      <c r="A3286" s="8" t="str">
        <f t="shared" si="287"/>
        <v/>
      </c>
      <c r="B3286" s="2" t="str">
        <f t="shared" si="288"/>
        <v/>
      </c>
      <c r="C3286" s="2" t="str">
        <f t="shared" si="289"/>
        <v/>
      </c>
      <c r="D3286" s="2" t="str">
        <f>IF(ISNUMBER(A3286),COUNTIF(Calculations!B:B, A3286),"")</f>
        <v/>
      </c>
      <c r="E3286" s="2" t="str">
        <f>IF(ISNUMBER(A3286),COUNTIF(Calculations!A:A, A3286),"")</f>
        <v/>
      </c>
      <c r="F3286" s="12" t="str">
        <f t="shared" si="290"/>
        <v/>
      </c>
      <c r="G3286" s="12" t="str">
        <f t="shared" si="291"/>
        <v/>
      </c>
    </row>
    <row r="3287" spans="1:7" x14ac:dyDescent="0.25">
      <c r="A3287" s="8" t="str">
        <f t="shared" si="287"/>
        <v/>
      </c>
      <c r="B3287" s="2" t="str">
        <f t="shared" si="288"/>
        <v/>
      </c>
      <c r="C3287" s="2" t="str">
        <f t="shared" si="289"/>
        <v/>
      </c>
      <c r="D3287" s="2" t="str">
        <f>IF(ISNUMBER(A3287),COUNTIF(Calculations!B:B, A3287),"")</f>
        <v/>
      </c>
      <c r="E3287" s="2" t="str">
        <f>IF(ISNUMBER(A3287),COUNTIF(Calculations!A:A, A3287),"")</f>
        <v/>
      </c>
      <c r="F3287" s="12" t="str">
        <f t="shared" si="290"/>
        <v/>
      </c>
      <c r="G3287" s="12" t="str">
        <f t="shared" si="291"/>
        <v/>
      </c>
    </row>
    <row r="3288" spans="1:7" x14ac:dyDescent="0.25">
      <c r="A3288" s="8" t="str">
        <f t="shared" si="287"/>
        <v/>
      </c>
      <c r="B3288" s="2" t="str">
        <f t="shared" si="288"/>
        <v/>
      </c>
      <c r="C3288" s="2" t="str">
        <f t="shared" si="289"/>
        <v/>
      </c>
      <c r="D3288" s="2" t="str">
        <f>IF(ISNUMBER(A3288),COUNTIF(Calculations!B:B, A3288),"")</f>
        <v/>
      </c>
      <c r="E3288" s="2" t="str">
        <f>IF(ISNUMBER(A3288),COUNTIF(Calculations!A:A, A3288),"")</f>
        <v/>
      </c>
      <c r="F3288" s="12" t="str">
        <f t="shared" si="290"/>
        <v/>
      </c>
      <c r="G3288" s="12" t="str">
        <f t="shared" si="291"/>
        <v/>
      </c>
    </row>
    <row r="3289" spans="1:7" x14ac:dyDescent="0.25">
      <c r="A3289" s="8" t="str">
        <f t="shared" si="287"/>
        <v/>
      </c>
      <c r="B3289" s="2" t="str">
        <f t="shared" si="288"/>
        <v/>
      </c>
      <c r="C3289" s="2" t="str">
        <f t="shared" si="289"/>
        <v/>
      </c>
      <c r="D3289" s="2" t="str">
        <f>IF(ISNUMBER(A3289),COUNTIF(Calculations!B:B, A3289),"")</f>
        <v/>
      </c>
      <c r="E3289" s="2" t="str">
        <f>IF(ISNUMBER(A3289),COUNTIF(Calculations!A:A, A3289),"")</f>
        <v/>
      </c>
      <c r="F3289" s="12" t="str">
        <f t="shared" si="290"/>
        <v/>
      </c>
      <c r="G3289" s="12" t="str">
        <f t="shared" si="291"/>
        <v/>
      </c>
    </row>
    <row r="3290" spans="1:7" x14ac:dyDescent="0.25">
      <c r="A3290" s="8" t="str">
        <f t="shared" si="287"/>
        <v/>
      </c>
      <c r="B3290" s="2" t="str">
        <f t="shared" si="288"/>
        <v/>
      </c>
      <c r="C3290" s="2" t="str">
        <f t="shared" si="289"/>
        <v/>
      </c>
      <c r="D3290" s="2" t="str">
        <f>IF(ISNUMBER(A3290),COUNTIF(Calculations!B:B, A3290),"")</f>
        <v/>
      </c>
      <c r="E3290" s="2" t="str">
        <f>IF(ISNUMBER(A3290),COUNTIF(Calculations!A:A, A3290),"")</f>
        <v/>
      </c>
      <c r="F3290" s="12" t="str">
        <f t="shared" si="290"/>
        <v/>
      </c>
      <c r="G3290" s="12" t="str">
        <f t="shared" si="291"/>
        <v/>
      </c>
    </row>
    <row r="3291" spans="1:7" x14ac:dyDescent="0.25">
      <c r="A3291" s="8" t="str">
        <f t="shared" si="287"/>
        <v/>
      </c>
      <c r="B3291" s="2" t="str">
        <f t="shared" si="288"/>
        <v/>
      </c>
      <c r="C3291" s="2" t="str">
        <f t="shared" si="289"/>
        <v/>
      </c>
      <c r="D3291" s="2" t="str">
        <f>IF(ISNUMBER(A3291),COUNTIF(Calculations!B:B, A3291),"")</f>
        <v/>
      </c>
      <c r="E3291" s="2" t="str">
        <f>IF(ISNUMBER(A3291),COUNTIF(Calculations!A:A, A3291),"")</f>
        <v/>
      </c>
      <c r="F3291" s="12" t="str">
        <f t="shared" si="290"/>
        <v/>
      </c>
      <c r="G3291" s="12" t="str">
        <f t="shared" si="291"/>
        <v/>
      </c>
    </row>
    <row r="3292" spans="1:7" x14ac:dyDescent="0.25">
      <c r="A3292" s="8" t="str">
        <f t="shared" si="287"/>
        <v/>
      </c>
      <c r="B3292" s="2" t="str">
        <f t="shared" si="288"/>
        <v/>
      </c>
      <c r="C3292" s="2" t="str">
        <f t="shared" si="289"/>
        <v/>
      </c>
      <c r="D3292" s="2" t="str">
        <f>IF(ISNUMBER(A3292),COUNTIF(Calculations!B:B, A3292),"")</f>
        <v/>
      </c>
      <c r="E3292" s="2" t="str">
        <f>IF(ISNUMBER(A3292),COUNTIF(Calculations!A:A, A3292),"")</f>
        <v/>
      </c>
      <c r="F3292" s="12" t="str">
        <f t="shared" si="290"/>
        <v/>
      </c>
      <c r="G3292" s="12" t="str">
        <f t="shared" si="291"/>
        <v/>
      </c>
    </row>
    <row r="3293" spans="1:7" x14ac:dyDescent="0.25">
      <c r="A3293" s="8" t="str">
        <f t="shared" si="287"/>
        <v/>
      </c>
      <c r="B3293" s="2" t="str">
        <f t="shared" si="288"/>
        <v/>
      </c>
      <c r="C3293" s="2" t="str">
        <f t="shared" si="289"/>
        <v/>
      </c>
      <c r="D3293" s="2" t="str">
        <f>IF(ISNUMBER(A3293),COUNTIF(Calculations!B:B, A3293),"")</f>
        <v/>
      </c>
      <c r="E3293" s="2" t="str">
        <f>IF(ISNUMBER(A3293),COUNTIF(Calculations!A:A, A3293),"")</f>
        <v/>
      </c>
      <c r="F3293" s="12" t="str">
        <f t="shared" si="290"/>
        <v/>
      </c>
      <c r="G3293" s="12" t="str">
        <f t="shared" si="291"/>
        <v/>
      </c>
    </row>
    <row r="3294" spans="1:7" x14ac:dyDescent="0.25">
      <c r="A3294" s="8" t="str">
        <f t="shared" si="287"/>
        <v/>
      </c>
      <c r="B3294" s="2" t="str">
        <f t="shared" si="288"/>
        <v/>
      </c>
      <c r="C3294" s="2" t="str">
        <f t="shared" si="289"/>
        <v/>
      </c>
      <c r="D3294" s="2" t="str">
        <f>IF(ISNUMBER(A3294),COUNTIF(Calculations!B:B, A3294),"")</f>
        <v/>
      </c>
      <c r="E3294" s="2" t="str">
        <f>IF(ISNUMBER(A3294),COUNTIF(Calculations!A:A, A3294),"")</f>
        <v/>
      </c>
      <c r="F3294" s="12" t="str">
        <f t="shared" si="290"/>
        <v/>
      </c>
      <c r="G3294" s="12" t="str">
        <f t="shared" si="291"/>
        <v/>
      </c>
    </row>
    <row r="3295" spans="1:7" x14ac:dyDescent="0.25">
      <c r="A3295" s="8" t="str">
        <f t="shared" si="287"/>
        <v/>
      </c>
      <c r="B3295" s="2" t="str">
        <f t="shared" si="288"/>
        <v/>
      </c>
      <c r="C3295" s="2" t="str">
        <f t="shared" si="289"/>
        <v/>
      </c>
      <c r="D3295" s="2" t="str">
        <f>IF(ISNUMBER(A3295),COUNTIF(Calculations!B:B, A3295),"")</f>
        <v/>
      </c>
      <c r="E3295" s="2" t="str">
        <f>IF(ISNUMBER(A3295),COUNTIF(Calculations!A:A, A3295),"")</f>
        <v/>
      </c>
      <c r="F3295" s="12" t="str">
        <f t="shared" si="290"/>
        <v/>
      </c>
      <c r="G3295" s="12" t="str">
        <f t="shared" si="291"/>
        <v/>
      </c>
    </row>
    <row r="3296" spans="1:7" x14ac:dyDescent="0.25">
      <c r="A3296" s="8" t="str">
        <f t="shared" si="287"/>
        <v/>
      </c>
      <c r="B3296" s="2" t="str">
        <f t="shared" si="288"/>
        <v/>
      </c>
      <c r="C3296" s="2" t="str">
        <f t="shared" si="289"/>
        <v/>
      </c>
      <c r="D3296" s="2" t="str">
        <f>IF(ISNUMBER(A3296),COUNTIF(Calculations!B:B, A3296),"")</f>
        <v/>
      </c>
      <c r="E3296" s="2" t="str">
        <f>IF(ISNUMBER(A3296),COUNTIF(Calculations!A:A, A3296),"")</f>
        <v/>
      </c>
      <c r="F3296" s="12" t="str">
        <f t="shared" si="290"/>
        <v/>
      </c>
      <c r="G3296" s="12" t="str">
        <f t="shared" si="291"/>
        <v/>
      </c>
    </row>
    <row r="3297" spans="1:7" x14ac:dyDescent="0.25">
      <c r="A3297" s="8" t="str">
        <f t="shared" si="287"/>
        <v/>
      </c>
      <c r="B3297" s="2" t="str">
        <f t="shared" si="288"/>
        <v/>
      </c>
      <c r="C3297" s="2" t="str">
        <f t="shared" si="289"/>
        <v/>
      </c>
      <c r="D3297" s="2" t="str">
        <f>IF(ISNUMBER(A3297),COUNTIF(Calculations!B:B, A3297),"")</f>
        <v/>
      </c>
      <c r="E3297" s="2" t="str">
        <f>IF(ISNUMBER(A3297),COUNTIF(Calculations!A:A, A3297),"")</f>
        <v/>
      </c>
      <c r="F3297" s="12" t="str">
        <f t="shared" si="290"/>
        <v/>
      </c>
      <c r="G3297" s="12" t="str">
        <f t="shared" si="291"/>
        <v/>
      </c>
    </row>
    <row r="3298" spans="1:7" x14ac:dyDescent="0.25">
      <c r="A3298" s="8" t="str">
        <f t="shared" si="287"/>
        <v/>
      </c>
      <c r="B3298" s="2" t="str">
        <f t="shared" si="288"/>
        <v/>
      </c>
      <c r="C3298" s="2" t="str">
        <f t="shared" si="289"/>
        <v/>
      </c>
      <c r="D3298" s="2" t="str">
        <f>IF(ISNUMBER(A3298),COUNTIF(Calculations!B:B, A3298),"")</f>
        <v/>
      </c>
      <c r="E3298" s="2" t="str">
        <f>IF(ISNUMBER(A3298),COUNTIF(Calculations!A:A, A3298),"")</f>
        <v/>
      </c>
      <c r="F3298" s="12" t="str">
        <f t="shared" si="290"/>
        <v/>
      </c>
      <c r="G3298" s="12" t="str">
        <f t="shared" si="291"/>
        <v/>
      </c>
    </row>
    <row r="3299" spans="1:7" x14ac:dyDescent="0.25">
      <c r="A3299" s="8" t="str">
        <f t="shared" si="287"/>
        <v/>
      </c>
      <c r="B3299" s="2" t="str">
        <f t="shared" si="288"/>
        <v/>
      </c>
      <c r="C3299" s="2" t="str">
        <f t="shared" si="289"/>
        <v/>
      </c>
      <c r="D3299" s="2" t="str">
        <f>IF(ISNUMBER(A3299),COUNTIF(Calculations!B:B, A3299),"")</f>
        <v/>
      </c>
      <c r="E3299" s="2" t="str">
        <f>IF(ISNUMBER(A3299),COUNTIF(Calculations!A:A, A3299),"")</f>
        <v/>
      </c>
      <c r="F3299" s="12" t="str">
        <f t="shared" si="290"/>
        <v/>
      </c>
      <c r="G3299" s="12" t="str">
        <f t="shared" si="291"/>
        <v/>
      </c>
    </row>
    <row r="3300" spans="1:7" x14ac:dyDescent="0.25">
      <c r="A3300" s="8" t="str">
        <f t="shared" ref="A3300:A3363" si="292">IF(ISNUMBER(A3299),IF(A3299+1&lt;=MAX(IndirectStartDates,IndirectCompletedDates),A3299+1,""),"")</f>
        <v/>
      </c>
      <c r="B3300" s="2" t="str">
        <f t="shared" ref="B3300:B3363" si="293">IF(ISNUMBER(A3300),YEAR(A3300)&amp;"-"&amp;TEXT(WEEKNUM(A3300),"00"),"")</f>
        <v/>
      </c>
      <c r="C3300" s="2" t="str">
        <f t="shared" ref="C3300:C3363" si="294">IF(ISNUMBER(A3300),COUNTIFS(IndirectStartDates,"&lt;="&amp;A3300,IndirectCompletedDates,"&gt;"&amp;A3300) + COUNTIFS(IndirectStartDates,"&lt;="&amp;A3300,IndirectCompletedDates,""),"")</f>
        <v/>
      </c>
      <c r="D3300" s="2" t="str">
        <f>IF(ISNUMBER(A3300),COUNTIF(Calculations!B:B, A3300),"")</f>
        <v/>
      </c>
      <c r="E3300" s="2" t="str">
        <f>IF(ISNUMBER(A3300),COUNTIF(Calculations!A:A, A3300),"")</f>
        <v/>
      </c>
      <c r="F3300" s="12" t="str">
        <f t="shared" ref="F3300:F3363" si="295">IF(ISNUMBER(A3300),F3299 + D3300,"")</f>
        <v/>
      </c>
      <c r="G3300" s="12" t="str">
        <f t="shared" ref="G3300:G3363" si="296">IF(ISNUMBER(A3300),G3299 + E3300,"")</f>
        <v/>
      </c>
    </row>
    <row r="3301" spans="1:7" x14ac:dyDescent="0.25">
      <c r="A3301" s="8" t="str">
        <f t="shared" si="292"/>
        <v/>
      </c>
      <c r="B3301" s="2" t="str">
        <f t="shared" si="293"/>
        <v/>
      </c>
      <c r="C3301" s="2" t="str">
        <f t="shared" si="294"/>
        <v/>
      </c>
      <c r="D3301" s="2" t="str">
        <f>IF(ISNUMBER(A3301),COUNTIF(Calculations!B:B, A3301),"")</f>
        <v/>
      </c>
      <c r="E3301" s="2" t="str">
        <f>IF(ISNUMBER(A3301),COUNTIF(Calculations!A:A, A3301),"")</f>
        <v/>
      </c>
      <c r="F3301" s="12" t="str">
        <f t="shared" si="295"/>
        <v/>
      </c>
      <c r="G3301" s="12" t="str">
        <f t="shared" si="296"/>
        <v/>
      </c>
    </row>
    <row r="3302" spans="1:7" x14ac:dyDescent="0.25">
      <c r="A3302" s="8" t="str">
        <f t="shared" si="292"/>
        <v/>
      </c>
      <c r="B3302" s="2" t="str">
        <f t="shared" si="293"/>
        <v/>
      </c>
      <c r="C3302" s="2" t="str">
        <f t="shared" si="294"/>
        <v/>
      </c>
      <c r="D3302" s="2" t="str">
        <f>IF(ISNUMBER(A3302),COUNTIF(Calculations!B:B, A3302),"")</f>
        <v/>
      </c>
      <c r="E3302" s="2" t="str">
        <f>IF(ISNUMBER(A3302),COUNTIF(Calculations!A:A, A3302),"")</f>
        <v/>
      </c>
      <c r="F3302" s="12" t="str">
        <f t="shared" si="295"/>
        <v/>
      </c>
      <c r="G3302" s="12" t="str">
        <f t="shared" si="296"/>
        <v/>
      </c>
    </row>
    <row r="3303" spans="1:7" x14ac:dyDescent="0.25">
      <c r="A3303" s="8" t="str">
        <f t="shared" si="292"/>
        <v/>
      </c>
      <c r="B3303" s="2" t="str">
        <f t="shared" si="293"/>
        <v/>
      </c>
      <c r="C3303" s="2" t="str">
        <f t="shared" si="294"/>
        <v/>
      </c>
      <c r="D3303" s="2" t="str">
        <f>IF(ISNUMBER(A3303),COUNTIF(Calculations!B:B, A3303),"")</f>
        <v/>
      </c>
      <c r="E3303" s="2" t="str">
        <f>IF(ISNUMBER(A3303),COUNTIF(Calculations!A:A, A3303),"")</f>
        <v/>
      </c>
      <c r="F3303" s="12" t="str">
        <f t="shared" si="295"/>
        <v/>
      </c>
      <c r="G3303" s="12" t="str">
        <f t="shared" si="296"/>
        <v/>
      </c>
    </row>
    <row r="3304" spans="1:7" x14ac:dyDescent="0.25">
      <c r="A3304" s="8" t="str">
        <f t="shared" si="292"/>
        <v/>
      </c>
      <c r="B3304" s="2" t="str">
        <f t="shared" si="293"/>
        <v/>
      </c>
      <c r="C3304" s="2" t="str">
        <f t="shared" si="294"/>
        <v/>
      </c>
      <c r="D3304" s="2" t="str">
        <f>IF(ISNUMBER(A3304),COUNTIF(Calculations!B:B, A3304),"")</f>
        <v/>
      </c>
      <c r="E3304" s="2" t="str">
        <f>IF(ISNUMBER(A3304),COUNTIF(Calculations!A:A, A3304),"")</f>
        <v/>
      </c>
      <c r="F3304" s="12" t="str">
        <f t="shared" si="295"/>
        <v/>
      </c>
      <c r="G3304" s="12" t="str">
        <f t="shared" si="296"/>
        <v/>
      </c>
    </row>
    <row r="3305" spans="1:7" x14ac:dyDescent="0.25">
      <c r="A3305" s="8" t="str">
        <f t="shared" si="292"/>
        <v/>
      </c>
      <c r="B3305" s="2" t="str">
        <f t="shared" si="293"/>
        <v/>
      </c>
      <c r="C3305" s="2" t="str">
        <f t="shared" si="294"/>
        <v/>
      </c>
      <c r="D3305" s="2" t="str">
        <f>IF(ISNUMBER(A3305),COUNTIF(Calculations!B:B, A3305),"")</f>
        <v/>
      </c>
      <c r="E3305" s="2" t="str">
        <f>IF(ISNUMBER(A3305),COUNTIF(Calculations!A:A, A3305),"")</f>
        <v/>
      </c>
      <c r="F3305" s="12" t="str">
        <f t="shared" si="295"/>
        <v/>
      </c>
      <c r="G3305" s="12" t="str">
        <f t="shared" si="296"/>
        <v/>
      </c>
    </row>
    <row r="3306" spans="1:7" x14ac:dyDescent="0.25">
      <c r="A3306" s="8" t="str">
        <f t="shared" si="292"/>
        <v/>
      </c>
      <c r="B3306" s="2" t="str">
        <f t="shared" si="293"/>
        <v/>
      </c>
      <c r="C3306" s="2" t="str">
        <f t="shared" si="294"/>
        <v/>
      </c>
      <c r="D3306" s="2" t="str">
        <f>IF(ISNUMBER(A3306),COUNTIF(Calculations!B:B, A3306),"")</f>
        <v/>
      </c>
      <c r="E3306" s="2" t="str">
        <f>IF(ISNUMBER(A3306),COUNTIF(Calculations!A:A, A3306),"")</f>
        <v/>
      </c>
      <c r="F3306" s="12" t="str">
        <f t="shared" si="295"/>
        <v/>
      </c>
      <c r="G3306" s="12" t="str">
        <f t="shared" si="296"/>
        <v/>
      </c>
    </row>
    <row r="3307" spans="1:7" x14ac:dyDescent="0.25">
      <c r="A3307" s="8" t="str">
        <f t="shared" si="292"/>
        <v/>
      </c>
      <c r="B3307" s="2" t="str">
        <f t="shared" si="293"/>
        <v/>
      </c>
      <c r="C3307" s="2" t="str">
        <f t="shared" si="294"/>
        <v/>
      </c>
      <c r="D3307" s="2" t="str">
        <f>IF(ISNUMBER(A3307),COUNTIF(Calculations!B:B, A3307),"")</f>
        <v/>
      </c>
      <c r="E3307" s="2" t="str">
        <f>IF(ISNUMBER(A3307),COUNTIF(Calculations!A:A, A3307),"")</f>
        <v/>
      </c>
      <c r="F3307" s="12" t="str">
        <f t="shared" si="295"/>
        <v/>
      </c>
      <c r="G3307" s="12" t="str">
        <f t="shared" si="296"/>
        <v/>
      </c>
    </row>
    <row r="3308" spans="1:7" x14ac:dyDescent="0.25">
      <c r="A3308" s="8" t="str">
        <f t="shared" si="292"/>
        <v/>
      </c>
      <c r="B3308" s="2" t="str">
        <f t="shared" si="293"/>
        <v/>
      </c>
      <c r="C3308" s="2" t="str">
        <f t="shared" si="294"/>
        <v/>
      </c>
      <c r="D3308" s="2" t="str">
        <f>IF(ISNUMBER(A3308),COUNTIF(Calculations!B:B, A3308),"")</f>
        <v/>
      </c>
      <c r="E3308" s="2" t="str">
        <f>IF(ISNUMBER(A3308),COUNTIF(Calculations!A:A, A3308),"")</f>
        <v/>
      </c>
      <c r="F3308" s="12" t="str">
        <f t="shared" si="295"/>
        <v/>
      </c>
      <c r="G3308" s="12" t="str">
        <f t="shared" si="296"/>
        <v/>
      </c>
    </row>
    <row r="3309" spans="1:7" x14ac:dyDescent="0.25">
      <c r="A3309" s="8" t="str">
        <f t="shared" si="292"/>
        <v/>
      </c>
      <c r="B3309" s="2" t="str">
        <f t="shared" si="293"/>
        <v/>
      </c>
      <c r="C3309" s="2" t="str">
        <f t="shared" si="294"/>
        <v/>
      </c>
      <c r="D3309" s="2" t="str">
        <f>IF(ISNUMBER(A3309),COUNTIF(Calculations!B:B, A3309),"")</f>
        <v/>
      </c>
      <c r="E3309" s="2" t="str">
        <f>IF(ISNUMBER(A3309),COUNTIF(Calculations!A:A, A3309),"")</f>
        <v/>
      </c>
      <c r="F3309" s="12" t="str">
        <f t="shared" si="295"/>
        <v/>
      </c>
      <c r="G3309" s="12" t="str">
        <f t="shared" si="296"/>
        <v/>
      </c>
    </row>
    <row r="3310" spans="1:7" x14ac:dyDescent="0.25">
      <c r="A3310" s="8" t="str">
        <f t="shared" si="292"/>
        <v/>
      </c>
      <c r="B3310" s="2" t="str">
        <f t="shared" si="293"/>
        <v/>
      </c>
      <c r="C3310" s="2" t="str">
        <f t="shared" si="294"/>
        <v/>
      </c>
      <c r="D3310" s="2" t="str">
        <f>IF(ISNUMBER(A3310),COUNTIF(Calculations!B:B, A3310),"")</f>
        <v/>
      </c>
      <c r="E3310" s="2" t="str">
        <f>IF(ISNUMBER(A3310),COUNTIF(Calculations!A:A, A3310),"")</f>
        <v/>
      </c>
      <c r="F3310" s="12" t="str">
        <f t="shared" si="295"/>
        <v/>
      </c>
      <c r="G3310" s="12" t="str">
        <f t="shared" si="296"/>
        <v/>
      </c>
    </row>
    <row r="3311" spans="1:7" x14ac:dyDescent="0.25">
      <c r="A3311" s="8" t="str">
        <f t="shared" si="292"/>
        <v/>
      </c>
      <c r="B3311" s="2" t="str">
        <f t="shared" si="293"/>
        <v/>
      </c>
      <c r="C3311" s="2" t="str">
        <f t="shared" si="294"/>
        <v/>
      </c>
      <c r="D3311" s="2" t="str">
        <f>IF(ISNUMBER(A3311),COUNTIF(Calculations!B:B, A3311),"")</f>
        <v/>
      </c>
      <c r="E3311" s="2" t="str">
        <f>IF(ISNUMBER(A3311),COUNTIF(Calculations!A:A, A3311),"")</f>
        <v/>
      </c>
      <c r="F3311" s="12" t="str">
        <f t="shared" si="295"/>
        <v/>
      </c>
      <c r="G3311" s="12" t="str">
        <f t="shared" si="296"/>
        <v/>
      </c>
    </row>
    <row r="3312" spans="1:7" x14ac:dyDescent="0.25">
      <c r="A3312" s="8" t="str">
        <f t="shared" si="292"/>
        <v/>
      </c>
      <c r="B3312" s="2" t="str">
        <f t="shared" si="293"/>
        <v/>
      </c>
      <c r="C3312" s="2" t="str">
        <f t="shared" si="294"/>
        <v/>
      </c>
      <c r="D3312" s="2" t="str">
        <f>IF(ISNUMBER(A3312),COUNTIF(Calculations!B:B, A3312),"")</f>
        <v/>
      </c>
      <c r="E3312" s="2" t="str">
        <f>IF(ISNUMBER(A3312),COUNTIF(Calculations!A:A, A3312),"")</f>
        <v/>
      </c>
      <c r="F3312" s="12" t="str">
        <f t="shared" si="295"/>
        <v/>
      </c>
      <c r="G3312" s="12" t="str">
        <f t="shared" si="296"/>
        <v/>
      </c>
    </row>
    <row r="3313" spans="1:7" x14ac:dyDescent="0.25">
      <c r="A3313" s="8" t="str">
        <f t="shared" si="292"/>
        <v/>
      </c>
      <c r="B3313" s="2" t="str">
        <f t="shared" si="293"/>
        <v/>
      </c>
      <c r="C3313" s="2" t="str">
        <f t="shared" si="294"/>
        <v/>
      </c>
      <c r="D3313" s="2" t="str">
        <f>IF(ISNUMBER(A3313),COUNTIF(Calculations!B:B, A3313),"")</f>
        <v/>
      </c>
      <c r="E3313" s="2" t="str">
        <f>IF(ISNUMBER(A3313),COUNTIF(Calculations!A:A, A3313),"")</f>
        <v/>
      </c>
      <c r="F3313" s="12" t="str">
        <f t="shared" si="295"/>
        <v/>
      </c>
      <c r="G3313" s="12" t="str">
        <f t="shared" si="296"/>
        <v/>
      </c>
    </row>
    <row r="3314" spans="1:7" x14ac:dyDescent="0.25">
      <c r="A3314" s="8" t="str">
        <f t="shared" si="292"/>
        <v/>
      </c>
      <c r="B3314" s="2" t="str">
        <f t="shared" si="293"/>
        <v/>
      </c>
      <c r="C3314" s="2" t="str">
        <f t="shared" si="294"/>
        <v/>
      </c>
      <c r="D3314" s="2" t="str">
        <f>IF(ISNUMBER(A3314),COUNTIF(Calculations!B:B, A3314),"")</f>
        <v/>
      </c>
      <c r="E3314" s="2" t="str">
        <f>IF(ISNUMBER(A3314),COUNTIF(Calculations!A:A, A3314),"")</f>
        <v/>
      </c>
      <c r="F3314" s="12" t="str">
        <f t="shared" si="295"/>
        <v/>
      </c>
      <c r="G3314" s="12" t="str">
        <f t="shared" si="296"/>
        <v/>
      </c>
    </row>
    <row r="3315" spans="1:7" x14ac:dyDescent="0.25">
      <c r="A3315" s="8" t="str">
        <f t="shared" si="292"/>
        <v/>
      </c>
      <c r="B3315" s="2" t="str">
        <f t="shared" si="293"/>
        <v/>
      </c>
      <c r="C3315" s="2" t="str">
        <f t="shared" si="294"/>
        <v/>
      </c>
      <c r="D3315" s="2" t="str">
        <f>IF(ISNUMBER(A3315),COUNTIF(Calculations!B:B, A3315),"")</f>
        <v/>
      </c>
      <c r="E3315" s="2" t="str">
        <f>IF(ISNUMBER(A3315),COUNTIF(Calculations!A:A, A3315),"")</f>
        <v/>
      </c>
      <c r="F3315" s="12" t="str">
        <f t="shared" si="295"/>
        <v/>
      </c>
      <c r="G3315" s="12" t="str">
        <f t="shared" si="296"/>
        <v/>
      </c>
    </row>
    <row r="3316" spans="1:7" x14ac:dyDescent="0.25">
      <c r="A3316" s="8" t="str">
        <f t="shared" si="292"/>
        <v/>
      </c>
      <c r="B3316" s="2" t="str">
        <f t="shared" si="293"/>
        <v/>
      </c>
      <c r="C3316" s="2" t="str">
        <f t="shared" si="294"/>
        <v/>
      </c>
      <c r="D3316" s="2" t="str">
        <f>IF(ISNUMBER(A3316),COUNTIF(Calculations!B:B, A3316),"")</f>
        <v/>
      </c>
      <c r="E3316" s="2" t="str">
        <f>IF(ISNUMBER(A3316),COUNTIF(Calculations!A:A, A3316),"")</f>
        <v/>
      </c>
      <c r="F3316" s="12" t="str">
        <f t="shared" si="295"/>
        <v/>
      </c>
      <c r="G3316" s="12" t="str">
        <f t="shared" si="296"/>
        <v/>
      </c>
    </row>
    <row r="3317" spans="1:7" x14ac:dyDescent="0.25">
      <c r="A3317" s="8" t="str">
        <f t="shared" si="292"/>
        <v/>
      </c>
      <c r="B3317" s="2" t="str">
        <f t="shared" si="293"/>
        <v/>
      </c>
      <c r="C3317" s="2" t="str">
        <f t="shared" si="294"/>
        <v/>
      </c>
      <c r="D3317" s="2" t="str">
        <f>IF(ISNUMBER(A3317),COUNTIF(Calculations!B:B, A3317),"")</f>
        <v/>
      </c>
      <c r="E3317" s="2" t="str">
        <f>IF(ISNUMBER(A3317),COUNTIF(Calculations!A:A, A3317),"")</f>
        <v/>
      </c>
      <c r="F3317" s="12" t="str">
        <f t="shared" si="295"/>
        <v/>
      </c>
      <c r="G3317" s="12" t="str">
        <f t="shared" si="296"/>
        <v/>
      </c>
    </row>
    <row r="3318" spans="1:7" x14ac:dyDescent="0.25">
      <c r="A3318" s="8" t="str">
        <f t="shared" si="292"/>
        <v/>
      </c>
      <c r="B3318" s="2" t="str">
        <f t="shared" si="293"/>
        <v/>
      </c>
      <c r="C3318" s="2" t="str">
        <f t="shared" si="294"/>
        <v/>
      </c>
      <c r="D3318" s="2" t="str">
        <f>IF(ISNUMBER(A3318),COUNTIF(Calculations!B:B, A3318),"")</f>
        <v/>
      </c>
      <c r="E3318" s="2" t="str">
        <f>IF(ISNUMBER(A3318),COUNTIF(Calculations!A:A, A3318),"")</f>
        <v/>
      </c>
      <c r="F3318" s="12" t="str">
        <f t="shared" si="295"/>
        <v/>
      </c>
      <c r="G3318" s="12" t="str">
        <f t="shared" si="296"/>
        <v/>
      </c>
    </row>
    <row r="3319" spans="1:7" x14ac:dyDescent="0.25">
      <c r="A3319" s="8" t="str">
        <f t="shared" si="292"/>
        <v/>
      </c>
      <c r="B3319" s="2" t="str">
        <f t="shared" si="293"/>
        <v/>
      </c>
      <c r="C3319" s="2" t="str">
        <f t="shared" si="294"/>
        <v/>
      </c>
      <c r="D3319" s="2" t="str">
        <f>IF(ISNUMBER(A3319),COUNTIF(Calculations!B:B, A3319),"")</f>
        <v/>
      </c>
      <c r="E3319" s="2" t="str">
        <f>IF(ISNUMBER(A3319),COUNTIF(Calculations!A:A, A3319),"")</f>
        <v/>
      </c>
      <c r="F3319" s="12" t="str">
        <f t="shared" si="295"/>
        <v/>
      </c>
      <c r="G3319" s="12" t="str">
        <f t="shared" si="296"/>
        <v/>
      </c>
    </row>
    <row r="3320" spans="1:7" x14ac:dyDescent="0.25">
      <c r="A3320" s="8" t="str">
        <f t="shared" si="292"/>
        <v/>
      </c>
      <c r="B3320" s="2" t="str">
        <f t="shared" si="293"/>
        <v/>
      </c>
      <c r="C3320" s="2" t="str">
        <f t="shared" si="294"/>
        <v/>
      </c>
      <c r="D3320" s="2" t="str">
        <f>IF(ISNUMBER(A3320),COUNTIF(Calculations!B:B, A3320),"")</f>
        <v/>
      </c>
      <c r="E3320" s="2" t="str">
        <f>IF(ISNUMBER(A3320),COUNTIF(Calculations!A:A, A3320),"")</f>
        <v/>
      </c>
      <c r="F3320" s="12" t="str">
        <f t="shared" si="295"/>
        <v/>
      </c>
      <c r="G3320" s="12" t="str">
        <f t="shared" si="296"/>
        <v/>
      </c>
    </row>
    <row r="3321" spans="1:7" x14ac:dyDescent="0.25">
      <c r="A3321" s="8" t="str">
        <f t="shared" si="292"/>
        <v/>
      </c>
      <c r="B3321" s="2" t="str">
        <f t="shared" si="293"/>
        <v/>
      </c>
      <c r="C3321" s="2" t="str">
        <f t="shared" si="294"/>
        <v/>
      </c>
      <c r="D3321" s="2" t="str">
        <f>IF(ISNUMBER(A3321),COUNTIF(Calculations!B:B, A3321),"")</f>
        <v/>
      </c>
      <c r="E3321" s="2" t="str">
        <f>IF(ISNUMBER(A3321),COUNTIF(Calculations!A:A, A3321),"")</f>
        <v/>
      </c>
      <c r="F3321" s="12" t="str">
        <f t="shared" si="295"/>
        <v/>
      </c>
      <c r="G3321" s="12" t="str">
        <f t="shared" si="296"/>
        <v/>
      </c>
    </row>
    <row r="3322" spans="1:7" x14ac:dyDescent="0.25">
      <c r="A3322" s="8" t="str">
        <f t="shared" si="292"/>
        <v/>
      </c>
      <c r="B3322" s="2" t="str">
        <f t="shared" si="293"/>
        <v/>
      </c>
      <c r="C3322" s="2" t="str">
        <f t="shared" si="294"/>
        <v/>
      </c>
      <c r="D3322" s="2" t="str">
        <f>IF(ISNUMBER(A3322),COUNTIF(Calculations!B:B, A3322),"")</f>
        <v/>
      </c>
      <c r="E3322" s="2" t="str">
        <f>IF(ISNUMBER(A3322),COUNTIF(Calculations!A:A, A3322),"")</f>
        <v/>
      </c>
      <c r="F3322" s="12" t="str">
        <f t="shared" si="295"/>
        <v/>
      </c>
      <c r="G3322" s="12" t="str">
        <f t="shared" si="296"/>
        <v/>
      </c>
    </row>
    <row r="3323" spans="1:7" x14ac:dyDescent="0.25">
      <c r="A3323" s="8" t="str">
        <f t="shared" si="292"/>
        <v/>
      </c>
      <c r="B3323" s="2" t="str">
        <f t="shared" si="293"/>
        <v/>
      </c>
      <c r="C3323" s="2" t="str">
        <f t="shared" si="294"/>
        <v/>
      </c>
      <c r="D3323" s="2" t="str">
        <f>IF(ISNUMBER(A3323),COUNTIF(Calculations!B:B, A3323),"")</f>
        <v/>
      </c>
      <c r="E3323" s="2" t="str">
        <f>IF(ISNUMBER(A3323),COUNTIF(Calculations!A:A, A3323),"")</f>
        <v/>
      </c>
      <c r="F3323" s="12" t="str">
        <f t="shared" si="295"/>
        <v/>
      </c>
      <c r="G3323" s="12" t="str">
        <f t="shared" si="296"/>
        <v/>
      </c>
    </row>
    <row r="3324" spans="1:7" x14ac:dyDescent="0.25">
      <c r="A3324" s="8" t="str">
        <f t="shared" si="292"/>
        <v/>
      </c>
      <c r="B3324" s="2" t="str">
        <f t="shared" si="293"/>
        <v/>
      </c>
      <c r="C3324" s="2" t="str">
        <f t="shared" si="294"/>
        <v/>
      </c>
      <c r="D3324" s="2" t="str">
        <f>IF(ISNUMBER(A3324),COUNTIF(Calculations!B:B, A3324),"")</f>
        <v/>
      </c>
      <c r="E3324" s="2" t="str">
        <f>IF(ISNUMBER(A3324),COUNTIF(Calculations!A:A, A3324),"")</f>
        <v/>
      </c>
      <c r="F3324" s="12" t="str">
        <f t="shared" si="295"/>
        <v/>
      </c>
      <c r="G3324" s="12" t="str">
        <f t="shared" si="296"/>
        <v/>
      </c>
    </row>
    <row r="3325" spans="1:7" x14ac:dyDescent="0.25">
      <c r="A3325" s="8" t="str">
        <f t="shared" si="292"/>
        <v/>
      </c>
      <c r="B3325" s="2" t="str">
        <f t="shared" si="293"/>
        <v/>
      </c>
      <c r="C3325" s="2" t="str">
        <f t="shared" si="294"/>
        <v/>
      </c>
      <c r="D3325" s="2" t="str">
        <f>IF(ISNUMBER(A3325),COUNTIF(Calculations!B:B, A3325),"")</f>
        <v/>
      </c>
      <c r="E3325" s="2" t="str">
        <f>IF(ISNUMBER(A3325),COUNTIF(Calculations!A:A, A3325),"")</f>
        <v/>
      </c>
      <c r="F3325" s="12" t="str">
        <f t="shared" si="295"/>
        <v/>
      </c>
      <c r="G3325" s="12" t="str">
        <f t="shared" si="296"/>
        <v/>
      </c>
    </row>
    <row r="3326" spans="1:7" x14ac:dyDescent="0.25">
      <c r="A3326" s="8" t="str">
        <f t="shared" si="292"/>
        <v/>
      </c>
      <c r="B3326" s="2" t="str">
        <f t="shared" si="293"/>
        <v/>
      </c>
      <c r="C3326" s="2" t="str">
        <f t="shared" si="294"/>
        <v/>
      </c>
      <c r="D3326" s="2" t="str">
        <f>IF(ISNUMBER(A3326),COUNTIF(Calculations!B:B, A3326),"")</f>
        <v/>
      </c>
      <c r="E3326" s="2" t="str">
        <f>IF(ISNUMBER(A3326),COUNTIF(Calculations!A:A, A3326),"")</f>
        <v/>
      </c>
      <c r="F3326" s="12" t="str">
        <f t="shared" si="295"/>
        <v/>
      </c>
      <c r="G3326" s="12" t="str">
        <f t="shared" si="296"/>
        <v/>
      </c>
    </row>
    <row r="3327" spans="1:7" x14ac:dyDescent="0.25">
      <c r="A3327" s="8" t="str">
        <f t="shared" si="292"/>
        <v/>
      </c>
      <c r="B3327" s="2" t="str">
        <f t="shared" si="293"/>
        <v/>
      </c>
      <c r="C3327" s="2" t="str">
        <f t="shared" si="294"/>
        <v/>
      </c>
      <c r="D3327" s="2" t="str">
        <f>IF(ISNUMBER(A3327),COUNTIF(Calculations!B:B, A3327),"")</f>
        <v/>
      </c>
      <c r="E3327" s="2" t="str">
        <f>IF(ISNUMBER(A3327),COUNTIF(Calculations!A:A, A3327),"")</f>
        <v/>
      </c>
      <c r="F3327" s="12" t="str">
        <f t="shared" si="295"/>
        <v/>
      </c>
      <c r="G3327" s="12" t="str">
        <f t="shared" si="296"/>
        <v/>
      </c>
    </row>
    <row r="3328" spans="1:7" x14ac:dyDescent="0.25">
      <c r="A3328" s="8" t="str">
        <f t="shared" si="292"/>
        <v/>
      </c>
      <c r="B3328" s="2" t="str">
        <f t="shared" si="293"/>
        <v/>
      </c>
      <c r="C3328" s="2" t="str">
        <f t="shared" si="294"/>
        <v/>
      </c>
      <c r="D3328" s="2" t="str">
        <f>IF(ISNUMBER(A3328),COUNTIF(Calculations!B:B, A3328),"")</f>
        <v/>
      </c>
      <c r="E3328" s="2" t="str">
        <f>IF(ISNUMBER(A3328),COUNTIF(Calculations!A:A, A3328),"")</f>
        <v/>
      </c>
      <c r="F3328" s="12" t="str">
        <f t="shared" si="295"/>
        <v/>
      </c>
      <c r="G3328" s="12" t="str">
        <f t="shared" si="296"/>
        <v/>
      </c>
    </row>
    <row r="3329" spans="1:7" x14ac:dyDescent="0.25">
      <c r="A3329" s="8" t="str">
        <f t="shared" si="292"/>
        <v/>
      </c>
      <c r="B3329" s="2" t="str">
        <f t="shared" si="293"/>
        <v/>
      </c>
      <c r="C3329" s="2" t="str">
        <f t="shared" si="294"/>
        <v/>
      </c>
      <c r="D3329" s="2" t="str">
        <f>IF(ISNUMBER(A3329),COUNTIF(Calculations!B:B, A3329),"")</f>
        <v/>
      </c>
      <c r="E3329" s="2" t="str">
        <f>IF(ISNUMBER(A3329),COUNTIF(Calculations!A:A, A3329),"")</f>
        <v/>
      </c>
      <c r="F3329" s="12" t="str">
        <f t="shared" si="295"/>
        <v/>
      </c>
      <c r="G3329" s="12" t="str">
        <f t="shared" si="296"/>
        <v/>
      </c>
    </row>
    <row r="3330" spans="1:7" x14ac:dyDescent="0.25">
      <c r="A3330" s="8" t="str">
        <f t="shared" si="292"/>
        <v/>
      </c>
      <c r="B3330" s="2" t="str">
        <f t="shared" si="293"/>
        <v/>
      </c>
      <c r="C3330" s="2" t="str">
        <f t="shared" si="294"/>
        <v/>
      </c>
      <c r="D3330" s="2" t="str">
        <f>IF(ISNUMBER(A3330),COUNTIF(Calculations!B:B, A3330),"")</f>
        <v/>
      </c>
      <c r="E3330" s="2" t="str">
        <f>IF(ISNUMBER(A3330),COUNTIF(Calculations!A:A, A3330),"")</f>
        <v/>
      </c>
      <c r="F3330" s="12" t="str">
        <f t="shared" si="295"/>
        <v/>
      </c>
      <c r="G3330" s="12" t="str">
        <f t="shared" si="296"/>
        <v/>
      </c>
    </row>
    <row r="3331" spans="1:7" x14ac:dyDescent="0.25">
      <c r="A3331" s="8" t="str">
        <f t="shared" si="292"/>
        <v/>
      </c>
      <c r="B3331" s="2" t="str">
        <f t="shared" si="293"/>
        <v/>
      </c>
      <c r="C3331" s="2" t="str">
        <f t="shared" si="294"/>
        <v/>
      </c>
      <c r="D3331" s="2" t="str">
        <f>IF(ISNUMBER(A3331),COUNTIF(Calculations!B:B, A3331),"")</f>
        <v/>
      </c>
      <c r="E3331" s="2" t="str">
        <f>IF(ISNUMBER(A3331),COUNTIF(Calculations!A:A, A3331),"")</f>
        <v/>
      </c>
      <c r="F3331" s="12" t="str">
        <f t="shared" si="295"/>
        <v/>
      </c>
      <c r="G3331" s="12" t="str">
        <f t="shared" si="296"/>
        <v/>
      </c>
    </row>
    <row r="3332" spans="1:7" x14ac:dyDescent="0.25">
      <c r="A3332" s="8" t="str">
        <f t="shared" si="292"/>
        <v/>
      </c>
      <c r="B3332" s="2" t="str">
        <f t="shared" si="293"/>
        <v/>
      </c>
      <c r="C3332" s="2" t="str">
        <f t="shared" si="294"/>
        <v/>
      </c>
      <c r="D3332" s="2" t="str">
        <f>IF(ISNUMBER(A3332),COUNTIF(Calculations!B:B, A3332),"")</f>
        <v/>
      </c>
      <c r="E3332" s="2" t="str">
        <f>IF(ISNUMBER(A3332),COUNTIF(Calculations!A:A, A3332),"")</f>
        <v/>
      </c>
      <c r="F3332" s="12" t="str">
        <f t="shared" si="295"/>
        <v/>
      </c>
      <c r="G3332" s="12" t="str">
        <f t="shared" si="296"/>
        <v/>
      </c>
    </row>
    <row r="3333" spans="1:7" x14ac:dyDescent="0.25">
      <c r="A3333" s="8" t="str">
        <f t="shared" si="292"/>
        <v/>
      </c>
      <c r="B3333" s="2" t="str">
        <f t="shared" si="293"/>
        <v/>
      </c>
      <c r="C3333" s="2" t="str">
        <f t="shared" si="294"/>
        <v/>
      </c>
      <c r="D3333" s="2" t="str">
        <f>IF(ISNUMBER(A3333),COUNTIF(Calculations!B:B, A3333),"")</f>
        <v/>
      </c>
      <c r="E3333" s="2" t="str">
        <f>IF(ISNUMBER(A3333),COUNTIF(Calculations!A:A, A3333),"")</f>
        <v/>
      </c>
      <c r="F3333" s="12" t="str">
        <f t="shared" si="295"/>
        <v/>
      </c>
      <c r="G3333" s="12" t="str">
        <f t="shared" si="296"/>
        <v/>
      </c>
    </row>
    <row r="3334" spans="1:7" x14ac:dyDescent="0.25">
      <c r="A3334" s="8" t="str">
        <f t="shared" si="292"/>
        <v/>
      </c>
      <c r="B3334" s="2" t="str">
        <f t="shared" si="293"/>
        <v/>
      </c>
      <c r="C3334" s="2" t="str">
        <f t="shared" si="294"/>
        <v/>
      </c>
      <c r="D3334" s="2" t="str">
        <f>IF(ISNUMBER(A3334),COUNTIF(Calculations!B:B, A3334),"")</f>
        <v/>
      </c>
      <c r="E3334" s="2" t="str">
        <f>IF(ISNUMBER(A3334),COUNTIF(Calculations!A:A, A3334),"")</f>
        <v/>
      </c>
      <c r="F3334" s="12" t="str">
        <f t="shared" si="295"/>
        <v/>
      </c>
      <c r="G3334" s="12" t="str">
        <f t="shared" si="296"/>
        <v/>
      </c>
    </row>
    <row r="3335" spans="1:7" x14ac:dyDescent="0.25">
      <c r="A3335" s="8" t="str">
        <f t="shared" si="292"/>
        <v/>
      </c>
      <c r="B3335" s="2" t="str">
        <f t="shared" si="293"/>
        <v/>
      </c>
      <c r="C3335" s="2" t="str">
        <f t="shared" si="294"/>
        <v/>
      </c>
      <c r="D3335" s="2" t="str">
        <f>IF(ISNUMBER(A3335),COUNTIF(Calculations!B:B, A3335),"")</f>
        <v/>
      </c>
      <c r="E3335" s="2" t="str">
        <f>IF(ISNUMBER(A3335),COUNTIF(Calculations!A:A, A3335),"")</f>
        <v/>
      </c>
      <c r="F3335" s="12" t="str">
        <f t="shared" si="295"/>
        <v/>
      </c>
      <c r="G3335" s="12" t="str">
        <f t="shared" si="296"/>
        <v/>
      </c>
    </row>
    <row r="3336" spans="1:7" x14ac:dyDescent="0.25">
      <c r="A3336" s="8" t="str">
        <f t="shared" si="292"/>
        <v/>
      </c>
      <c r="B3336" s="2" t="str">
        <f t="shared" si="293"/>
        <v/>
      </c>
      <c r="C3336" s="2" t="str">
        <f t="shared" si="294"/>
        <v/>
      </c>
      <c r="D3336" s="2" t="str">
        <f>IF(ISNUMBER(A3336),COUNTIF(Calculations!B:B, A3336),"")</f>
        <v/>
      </c>
      <c r="E3336" s="2" t="str">
        <f>IF(ISNUMBER(A3336),COUNTIF(Calculations!A:A, A3336),"")</f>
        <v/>
      </c>
      <c r="F3336" s="12" t="str">
        <f t="shared" si="295"/>
        <v/>
      </c>
      <c r="G3336" s="12" t="str">
        <f t="shared" si="296"/>
        <v/>
      </c>
    </row>
    <row r="3337" spans="1:7" x14ac:dyDescent="0.25">
      <c r="A3337" s="8" t="str">
        <f t="shared" si="292"/>
        <v/>
      </c>
      <c r="B3337" s="2" t="str">
        <f t="shared" si="293"/>
        <v/>
      </c>
      <c r="C3337" s="2" t="str">
        <f t="shared" si="294"/>
        <v/>
      </c>
      <c r="D3337" s="2" t="str">
        <f>IF(ISNUMBER(A3337),COUNTIF(Calculations!B:B, A3337),"")</f>
        <v/>
      </c>
      <c r="E3337" s="2" t="str">
        <f>IF(ISNUMBER(A3337),COUNTIF(Calculations!A:A, A3337),"")</f>
        <v/>
      </c>
      <c r="F3337" s="12" t="str">
        <f t="shared" si="295"/>
        <v/>
      </c>
      <c r="G3337" s="12" t="str">
        <f t="shared" si="296"/>
        <v/>
      </c>
    </row>
    <row r="3338" spans="1:7" x14ac:dyDescent="0.25">
      <c r="A3338" s="8" t="str">
        <f t="shared" si="292"/>
        <v/>
      </c>
      <c r="B3338" s="2" t="str">
        <f t="shared" si="293"/>
        <v/>
      </c>
      <c r="C3338" s="2" t="str">
        <f t="shared" si="294"/>
        <v/>
      </c>
      <c r="D3338" s="2" t="str">
        <f>IF(ISNUMBER(A3338),COUNTIF(Calculations!B:B, A3338),"")</f>
        <v/>
      </c>
      <c r="E3338" s="2" t="str">
        <f>IF(ISNUMBER(A3338),COUNTIF(Calculations!A:A, A3338),"")</f>
        <v/>
      </c>
      <c r="F3338" s="12" t="str">
        <f t="shared" si="295"/>
        <v/>
      </c>
      <c r="G3338" s="12" t="str">
        <f t="shared" si="296"/>
        <v/>
      </c>
    </row>
    <row r="3339" spans="1:7" x14ac:dyDescent="0.25">
      <c r="A3339" s="8" t="str">
        <f t="shared" si="292"/>
        <v/>
      </c>
      <c r="B3339" s="2" t="str">
        <f t="shared" si="293"/>
        <v/>
      </c>
      <c r="C3339" s="2" t="str">
        <f t="shared" si="294"/>
        <v/>
      </c>
      <c r="D3339" s="2" t="str">
        <f>IF(ISNUMBER(A3339),COUNTIF(Calculations!B:B, A3339),"")</f>
        <v/>
      </c>
      <c r="E3339" s="2" t="str">
        <f>IF(ISNUMBER(A3339),COUNTIF(Calculations!A:A, A3339),"")</f>
        <v/>
      </c>
      <c r="F3339" s="12" t="str">
        <f t="shared" si="295"/>
        <v/>
      </c>
      <c r="G3339" s="12" t="str">
        <f t="shared" si="296"/>
        <v/>
      </c>
    </row>
    <row r="3340" spans="1:7" x14ac:dyDescent="0.25">
      <c r="A3340" s="8" t="str">
        <f t="shared" si="292"/>
        <v/>
      </c>
      <c r="B3340" s="2" t="str">
        <f t="shared" si="293"/>
        <v/>
      </c>
      <c r="C3340" s="2" t="str">
        <f t="shared" si="294"/>
        <v/>
      </c>
      <c r="D3340" s="2" t="str">
        <f>IF(ISNUMBER(A3340),COUNTIF(Calculations!B:B, A3340),"")</f>
        <v/>
      </c>
      <c r="E3340" s="2" t="str">
        <f>IF(ISNUMBER(A3340),COUNTIF(Calculations!A:A, A3340),"")</f>
        <v/>
      </c>
      <c r="F3340" s="12" t="str">
        <f t="shared" si="295"/>
        <v/>
      </c>
      <c r="G3340" s="12" t="str">
        <f t="shared" si="296"/>
        <v/>
      </c>
    </row>
    <row r="3341" spans="1:7" x14ac:dyDescent="0.25">
      <c r="A3341" s="8" t="str">
        <f t="shared" si="292"/>
        <v/>
      </c>
      <c r="B3341" s="2" t="str">
        <f t="shared" si="293"/>
        <v/>
      </c>
      <c r="C3341" s="2" t="str">
        <f t="shared" si="294"/>
        <v/>
      </c>
      <c r="D3341" s="2" t="str">
        <f>IF(ISNUMBER(A3341),COUNTIF(Calculations!B:B, A3341),"")</f>
        <v/>
      </c>
      <c r="E3341" s="2" t="str">
        <f>IF(ISNUMBER(A3341),COUNTIF(Calculations!A:A, A3341),"")</f>
        <v/>
      </c>
      <c r="F3341" s="12" t="str">
        <f t="shared" si="295"/>
        <v/>
      </c>
      <c r="G3341" s="12" t="str">
        <f t="shared" si="296"/>
        <v/>
      </c>
    </row>
    <row r="3342" spans="1:7" x14ac:dyDescent="0.25">
      <c r="A3342" s="8" t="str">
        <f t="shared" si="292"/>
        <v/>
      </c>
      <c r="B3342" s="2" t="str">
        <f t="shared" si="293"/>
        <v/>
      </c>
      <c r="C3342" s="2" t="str">
        <f t="shared" si="294"/>
        <v/>
      </c>
      <c r="D3342" s="2" t="str">
        <f>IF(ISNUMBER(A3342),COUNTIF(Calculations!B:B, A3342),"")</f>
        <v/>
      </c>
      <c r="E3342" s="2" t="str">
        <f>IF(ISNUMBER(A3342),COUNTIF(Calculations!A:A, A3342),"")</f>
        <v/>
      </c>
      <c r="F3342" s="12" t="str">
        <f t="shared" si="295"/>
        <v/>
      </c>
      <c r="G3342" s="12" t="str">
        <f t="shared" si="296"/>
        <v/>
      </c>
    </row>
    <row r="3343" spans="1:7" x14ac:dyDescent="0.25">
      <c r="A3343" s="8" t="str">
        <f t="shared" si="292"/>
        <v/>
      </c>
      <c r="B3343" s="2" t="str">
        <f t="shared" si="293"/>
        <v/>
      </c>
      <c r="C3343" s="2" t="str">
        <f t="shared" si="294"/>
        <v/>
      </c>
      <c r="D3343" s="2" t="str">
        <f>IF(ISNUMBER(A3343),COUNTIF(Calculations!B:B, A3343),"")</f>
        <v/>
      </c>
      <c r="E3343" s="2" t="str">
        <f>IF(ISNUMBER(A3343),COUNTIF(Calculations!A:A, A3343),"")</f>
        <v/>
      </c>
      <c r="F3343" s="12" t="str">
        <f t="shared" si="295"/>
        <v/>
      </c>
      <c r="G3343" s="12" t="str">
        <f t="shared" si="296"/>
        <v/>
      </c>
    </row>
    <row r="3344" spans="1:7" x14ac:dyDescent="0.25">
      <c r="A3344" s="8" t="str">
        <f t="shared" si="292"/>
        <v/>
      </c>
      <c r="B3344" s="2" t="str">
        <f t="shared" si="293"/>
        <v/>
      </c>
      <c r="C3344" s="2" t="str">
        <f t="shared" si="294"/>
        <v/>
      </c>
      <c r="D3344" s="2" t="str">
        <f>IF(ISNUMBER(A3344),COUNTIF(Calculations!B:B, A3344),"")</f>
        <v/>
      </c>
      <c r="E3344" s="2" t="str">
        <f>IF(ISNUMBER(A3344),COUNTIF(Calculations!A:A, A3344),"")</f>
        <v/>
      </c>
      <c r="F3344" s="12" t="str">
        <f t="shared" si="295"/>
        <v/>
      </c>
      <c r="G3344" s="12" t="str">
        <f t="shared" si="296"/>
        <v/>
      </c>
    </row>
    <row r="3345" spans="1:7" x14ac:dyDescent="0.25">
      <c r="A3345" s="8" t="str">
        <f t="shared" si="292"/>
        <v/>
      </c>
      <c r="B3345" s="2" t="str">
        <f t="shared" si="293"/>
        <v/>
      </c>
      <c r="C3345" s="2" t="str">
        <f t="shared" si="294"/>
        <v/>
      </c>
      <c r="D3345" s="2" t="str">
        <f>IF(ISNUMBER(A3345),COUNTIF(Calculations!B:B, A3345),"")</f>
        <v/>
      </c>
      <c r="E3345" s="2" t="str">
        <f>IF(ISNUMBER(A3345),COUNTIF(Calculations!A:A, A3345),"")</f>
        <v/>
      </c>
      <c r="F3345" s="12" t="str">
        <f t="shared" si="295"/>
        <v/>
      </c>
      <c r="G3345" s="12" t="str">
        <f t="shared" si="296"/>
        <v/>
      </c>
    </row>
    <row r="3346" spans="1:7" x14ac:dyDescent="0.25">
      <c r="A3346" s="8" t="str">
        <f t="shared" si="292"/>
        <v/>
      </c>
      <c r="B3346" s="2" t="str">
        <f t="shared" si="293"/>
        <v/>
      </c>
      <c r="C3346" s="2" t="str">
        <f t="shared" si="294"/>
        <v/>
      </c>
      <c r="D3346" s="2" t="str">
        <f>IF(ISNUMBER(A3346),COUNTIF(Calculations!B:B, A3346),"")</f>
        <v/>
      </c>
      <c r="E3346" s="2" t="str">
        <f>IF(ISNUMBER(A3346),COUNTIF(Calculations!A:A, A3346),"")</f>
        <v/>
      </c>
      <c r="F3346" s="12" t="str">
        <f t="shared" si="295"/>
        <v/>
      </c>
      <c r="G3346" s="12" t="str">
        <f t="shared" si="296"/>
        <v/>
      </c>
    </row>
    <row r="3347" spans="1:7" x14ac:dyDescent="0.25">
      <c r="A3347" s="8" t="str">
        <f t="shared" si="292"/>
        <v/>
      </c>
      <c r="B3347" s="2" t="str">
        <f t="shared" si="293"/>
        <v/>
      </c>
      <c r="C3347" s="2" t="str">
        <f t="shared" si="294"/>
        <v/>
      </c>
      <c r="D3347" s="2" t="str">
        <f>IF(ISNUMBER(A3347),COUNTIF(Calculations!B:B, A3347),"")</f>
        <v/>
      </c>
      <c r="E3347" s="2" t="str">
        <f>IF(ISNUMBER(A3347),COUNTIF(Calculations!A:A, A3347),"")</f>
        <v/>
      </c>
      <c r="F3347" s="12" t="str">
        <f t="shared" si="295"/>
        <v/>
      </c>
      <c r="G3347" s="12" t="str">
        <f t="shared" si="296"/>
        <v/>
      </c>
    </row>
    <row r="3348" spans="1:7" x14ac:dyDescent="0.25">
      <c r="A3348" s="8" t="str">
        <f t="shared" si="292"/>
        <v/>
      </c>
      <c r="B3348" s="2" t="str">
        <f t="shared" si="293"/>
        <v/>
      </c>
      <c r="C3348" s="2" t="str">
        <f t="shared" si="294"/>
        <v/>
      </c>
      <c r="D3348" s="2" t="str">
        <f>IF(ISNUMBER(A3348),COUNTIF(Calculations!B:B, A3348),"")</f>
        <v/>
      </c>
      <c r="E3348" s="2" t="str">
        <f>IF(ISNUMBER(A3348),COUNTIF(Calculations!A:A, A3348),"")</f>
        <v/>
      </c>
      <c r="F3348" s="12" t="str">
        <f t="shared" si="295"/>
        <v/>
      </c>
      <c r="G3348" s="12" t="str">
        <f t="shared" si="296"/>
        <v/>
      </c>
    </row>
    <row r="3349" spans="1:7" x14ac:dyDescent="0.25">
      <c r="A3349" s="8" t="str">
        <f t="shared" si="292"/>
        <v/>
      </c>
      <c r="B3349" s="2" t="str">
        <f t="shared" si="293"/>
        <v/>
      </c>
      <c r="C3349" s="2" t="str">
        <f t="shared" si="294"/>
        <v/>
      </c>
      <c r="D3349" s="2" t="str">
        <f>IF(ISNUMBER(A3349),COUNTIF(Calculations!B:B, A3349),"")</f>
        <v/>
      </c>
      <c r="E3349" s="2" t="str">
        <f>IF(ISNUMBER(A3349),COUNTIF(Calculations!A:A, A3349),"")</f>
        <v/>
      </c>
      <c r="F3349" s="12" t="str">
        <f t="shared" si="295"/>
        <v/>
      </c>
      <c r="G3349" s="12" t="str">
        <f t="shared" si="296"/>
        <v/>
      </c>
    </row>
    <row r="3350" spans="1:7" x14ac:dyDescent="0.25">
      <c r="A3350" s="8" t="str">
        <f t="shared" si="292"/>
        <v/>
      </c>
      <c r="B3350" s="2" t="str">
        <f t="shared" si="293"/>
        <v/>
      </c>
      <c r="C3350" s="2" t="str">
        <f t="shared" si="294"/>
        <v/>
      </c>
      <c r="D3350" s="2" t="str">
        <f>IF(ISNUMBER(A3350),COUNTIF(Calculations!B:B, A3350),"")</f>
        <v/>
      </c>
      <c r="E3350" s="2" t="str">
        <f>IF(ISNUMBER(A3350),COUNTIF(Calculations!A:A, A3350),"")</f>
        <v/>
      </c>
      <c r="F3350" s="12" t="str">
        <f t="shared" si="295"/>
        <v/>
      </c>
      <c r="G3350" s="12" t="str">
        <f t="shared" si="296"/>
        <v/>
      </c>
    </row>
    <row r="3351" spans="1:7" x14ac:dyDescent="0.25">
      <c r="A3351" s="8" t="str">
        <f t="shared" si="292"/>
        <v/>
      </c>
      <c r="B3351" s="2" t="str">
        <f t="shared" si="293"/>
        <v/>
      </c>
      <c r="C3351" s="2" t="str">
        <f t="shared" si="294"/>
        <v/>
      </c>
      <c r="D3351" s="2" t="str">
        <f>IF(ISNUMBER(A3351),COUNTIF(Calculations!B:B, A3351),"")</f>
        <v/>
      </c>
      <c r="E3351" s="2" t="str">
        <f>IF(ISNUMBER(A3351),COUNTIF(Calculations!A:A, A3351),"")</f>
        <v/>
      </c>
      <c r="F3351" s="12" t="str">
        <f t="shared" si="295"/>
        <v/>
      </c>
      <c r="G3351" s="12" t="str">
        <f t="shared" si="296"/>
        <v/>
      </c>
    </row>
    <row r="3352" spans="1:7" x14ac:dyDescent="0.25">
      <c r="A3352" s="8" t="str">
        <f t="shared" si="292"/>
        <v/>
      </c>
      <c r="B3352" s="2" t="str">
        <f t="shared" si="293"/>
        <v/>
      </c>
      <c r="C3352" s="2" t="str">
        <f t="shared" si="294"/>
        <v/>
      </c>
      <c r="D3352" s="2" t="str">
        <f>IF(ISNUMBER(A3352),COUNTIF(Calculations!B:B, A3352),"")</f>
        <v/>
      </c>
      <c r="E3352" s="2" t="str">
        <f>IF(ISNUMBER(A3352),COUNTIF(Calculations!A:A, A3352),"")</f>
        <v/>
      </c>
      <c r="F3352" s="12" t="str">
        <f t="shared" si="295"/>
        <v/>
      </c>
      <c r="G3352" s="12" t="str">
        <f t="shared" si="296"/>
        <v/>
      </c>
    </row>
    <row r="3353" spans="1:7" x14ac:dyDescent="0.25">
      <c r="A3353" s="8" t="str">
        <f t="shared" si="292"/>
        <v/>
      </c>
      <c r="B3353" s="2" t="str">
        <f t="shared" si="293"/>
        <v/>
      </c>
      <c r="C3353" s="2" t="str">
        <f t="shared" si="294"/>
        <v/>
      </c>
      <c r="D3353" s="2" t="str">
        <f>IF(ISNUMBER(A3353),COUNTIF(Calculations!B:B, A3353),"")</f>
        <v/>
      </c>
      <c r="E3353" s="2" t="str">
        <f>IF(ISNUMBER(A3353),COUNTIF(Calculations!A:A, A3353),"")</f>
        <v/>
      </c>
      <c r="F3353" s="12" t="str">
        <f t="shared" si="295"/>
        <v/>
      </c>
      <c r="G3353" s="12" t="str">
        <f t="shared" si="296"/>
        <v/>
      </c>
    </row>
    <row r="3354" spans="1:7" x14ac:dyDescent="0.25">
      <c r="A3354" s="8" t="str">
        <f t="shared" si="292"/>
        <v/>
      </c>
      <c r="B3354" s="2" t="str">
        <f t="shared" si="293"/>
        <v/>
      </c>
      <c r="C3354" s="2" t="str">
        <f t="shared" si="294"/>
        <v/>
      </c>
      <c r="D3354" s="2" t="str">
        <f>IF(ISNUMBER(A3354),COUNTIF(Calculations!B:B, A3354),"")</f>
        <v/>
      </c>
      <c r="E3354" s="2" t="str">
        <f>IF(ISNUMBER(A3354),COUNTIF(Calculations!A:A, A3354),"")</f>
        <v/>
      </c>
      <c r="F3354" s="12" t="str">
        <f t="shared" si="295"/>
        <v/>
      </c>
      <c r="G3354" s="12" t="str">
        <f t="shared" si="296"/>
        <v/>
      </c>
    </row>
    <row r="3355" spans="1:7" x14ac:dyDescent="0.25">
      <c r="A3355" s="8" t="str">
        <f t="shared" si="292"/>
        <v/>
      </c>
      <c r="B3355" s="2" t="str">
        <f t="shared" si="293"/>
        <v/>
      </c>
      <c r="C3355" s="2" t="str">
        <f t="shared" si="294"/>
        <v/>
      </c>
      <c r="D3355" s="2" t="str">
        <f>IF(ISNUMBER(A3355),COUNTIF(Calculations!B:B, A3355),"")</f>
        <v/>
      </c>
      <c r="E3355" s="2" t="str">
        <f>IF(ISNUMBER(A3355),COUNTIF(Calculations!A:A, A3355),"")</f>
        <v/>
      </c>
      <c r="F3355" s="12" t="str">
        <f t="shared" si="295"/>
        <v/>
      </c>
      <c r="G3355" s="12" t="str">
        <f t="shared" si="296"/>
        <v/>
      </c>
    </row>
    <row r="3356" spans="1:7" x14ac:dyDescent="0.25">
      <c r="A3356" s="8" t="str">
        <f t="shared" si="292"/>
        <v/>
      </c>
      <c r="B3356" s="2" t="str">
        <f t="shared" si="293"/>
        <v/>
      </c>
      <c r="C3356" s="2" t="str">
        <f t="shared" si="294"/>
        <v/>
      </c>
      <c r="D3356" s="2" t="str">
        <f>IF(ISNUMBER(A3356),COUNTIF(Calculations!B:B, A3356),"")</f>
        <v/>
      </c>
      <c r="E3356" s="2" t="str">
        <f>IF(ISNUMBER(A3356),COUNTIF(Calculations!A:A, A3356),"")</f>
        <v/>
      </c>
      <c r="F3356" s="12" t="str">
        <f t="shared" si="295"/>
        <v/>
      </c>
      <c r="G3356" s="12" t="str">
        <f t="shared" si="296"/>
        <v/>
      </c>
    </row>
    <row r="3357" spans="1:7" x14ac:dyDescent="0.25">
      <c r="A3357" s="8" t="str">
        <f t="shared" si="292"/>
        <v/>
      </c>
      <c r="B3357" s="2" t="str">
        <f t="shared" si="293"/>
        <v/>
      </c>
      <c r="C3357" s="2" t="str">
        <f t="shared" si="294"/>
        <v/>
      </c>
      <c r="D3357" s="2" t="str">
        <f>IF(ISNUMBER(A3357),COUNTIF(Calculations!B:B, A3357),"")</f>
        <v/>
      </c>
      <c r="E3357" s="2" t="str">
        <f>IF(ISNUMBER(A3357),COUNTIF(Calculations!A:A, A3357),"")</f>
        <v/>
      </c>
      <c r="F3357" s="12" t="str">
        <f t="shared" si="295"/>
        <v/>
      </c>
      <c r="G3357" s="12" t="str">
        <f t="shared" si="296"/>
        <v/>
      </c>
    </row>
    <row r="3358" spans="1:7" x14ac:dyDescent="0.25">
      <c r="A3358" s="8" t="str">
        <f t="shared" si="292"/>
        <v/>
      </c>
      <c r="B3358" s="2" t="str">
        <f t="shared" si="293"/>
        <v/>
      </c>
      <c r="C3358" s="2" t="str">
        <f t="shared" si="294"/>
        <v/>
      </c>
      <c r="D3358" s="2" t="str">
        <f>IF(ISNUMBER(A3358),COUNTIF(Calculations!B:B, A3358),"")</f>
        <v/>
      </c>
      <c r="E3358" s="2" t="str">
        <f>IF(ISNUMBER(A3358),COUNTIF(Calculations!A:A, A3358),"")</f>
        <v/>
      </c>
      <c r="F3358" s="12" t="str">
        <f t="shared" si="295"/>
        <v/>
      </c>
      <c r="G3358" s="12" t="str">
        <f t="shared" si="296"/>
        <v/>
      </c>
    </row>
    <row r="3359" spans="1:7" x14ac:dyDescent="0.25">
      <c r="A3359" s="8" t="str">
        <f t="shared" si="292"/>
        <v/>
      </c>
      <c r="B3359" s="2" t="str">
        <f t="shared" si="293"/>
        <v/>
      </c>
      <c r="C3359" s="2" t="str">
        <f t="shared" si="294"/>
        <v/>
      </c>
      <c r="D3359" s="2" t="str">
        <f>IF(ISNUMBER(A3359),COUNTIF(Calculations!B:B, A3359),"")</f>
        <v/>
      </c>
      <c r="E3359" s="2" t="str">
        <f>IF(ISNUMBER(A3359),COUNTIF(Calculations!A:A, A3359),"")</f>
        <v/>
      </c>
      <c r="F3359" s="12" t="str">
        <f t="shared" si="295"/>
        <v/>
      </c>
      <c r="G3359" s="12" t="str">
        <f t="shared" si="296"/>
        <v/>
      </c>
    </row>
    <row r="3360" spans="1:7" x14ac:dyDescent="0.25">
      <c r="A3360" s="8" t="str">
        <f t="shared" si="292"/>
        <v/>
      </c>
      <c r="B3360" s="2" t="str">
        <f t="shared" si="293"/>
        <v/>
      </c>
      <c r="C3360" s="2" t="str">
        <f t="shared" si="294"/>
        <v/>
      </c>
      <c r="D3360" s="2" t="str">
        <f>IF(ISNUMBER(A3360),COUNTIF(Calculations!B:B, A3360),"")</f>
        <v/>
      </c>
      <c r="E3360" s="2" t="str">
        <f>IF(ISNUMBER(A3360),COUNTIF(Calculations!A:A, A3360),"")</f>
        <v/>
      </c>
      <c r="F3360" s="12" t="str">
        <f t="shared" si="295"/>
        <v/>
      </c>
      <c r="G3360" s="12" t="str">
        <f t="shared" si="296"/>
        <v/>
      </c>
    </row>
    <row r="3361" spans="1:7" x14ac:dyDescent="0.25">
      <c r="A3361" s="8" t="str">
        <f t="shared" si="292"/>
        <v/>
      </c>
      <c r="B3361" s="2" t="str">
        <f t="shared" si="293"/>
        <v/>
      </c>
      <c r="C3361" s="2" t="str">
        <f t="shared" si="294"/>
        <v/>
      </c>
      <c r="D3361" s="2" t="str">
        <f>IF(ISNUMBER(A3361),COUNTIF(Calculations!B:B, A3361),"")</f>
        <v/>
      </c>
      <c r="E3361" s="2" t="str">
        <f>IF(ISNUMBER(A3361),COUNTIF(Calculations!A:A, A3361),"")</f>
        <v/>
      </c>
      <c r="F3361" s="12" t="str">
        <f t="shared" si="295"/>
        <v/>
      </c>
      <c r="G3361" s="12" t="str">
        <f t="shared" si="296"/>
        <v/>
      </c>
    </row>
    <row r="3362" spans="1:7" x14ac:dyDescent="0.25">
      <c r="A3362" s="8" t="str">
        <f t="shared" si="292"/>
        <v/>
      </c>
      <c r="B3362" s="2" t="str">
        <f t="shared" si="293"/>
        <v/>
      </c>
      <c r="C3362" s="2" t="str">
        <f t="shared" si="294"/>
        <v/>
      </c>
      <c r="D3362" s="2" t="str">
        <f>IF(ISNUMBER(A3362),COUNTIF(Calculations!B:B, A3362),"")</f>
        <v/>
      </c>
      <c r="E3362" s="2" t="str">
        <f>IF(ISNUMBER(A3362),COUNTIF(Calculations!A:A, A3362),"")</f>
        <v/>
      </c>
      <c r="F3362" s="12" t="str">
        <f t="shared" si="295"/>
        <v/>
      </c>
      <c r="G3362" s="12" t="str">
        <f t="shared" si="296"/>
        <v/>
      </c>
    </row>
    <row r="3363" spans="1:7" x14ac:dyDescent="0.25">
      <c r="A3363" s="8" t="str">
        <f t="shared" si="292"/>
        <v/>
      </c>
      <c r="B3363" s="2" t="str">
        <f t="shared" si="293"/>
        <v/>
      </c>
      <c r="C3363" s="2" t="str">
        <f t="shared" si="294"/>
        <v/>
      </c>
      <c r="D3363" s="2" t="str">
        <f>IF(ISNUMBER(A3363),COUNTIF(Calculations!B:B, A3363),"")</f>
        <v/>
      </c>
      <c r="E3363" s="2" t="str">
        <f>IF(ISNUMBER(A3363),COUNTIF(Calculations!A:A, A3363),"")</f>
        <v/>
      </c>
      <c r="F3363" s="12" t="str">
        <f t="shared" si="295"/>
        <v/>
      </c>
      <c r="G3363" s="12" t="str">
        <f t="shared" si="296"/>
        <v/>
      </c>
    </row>
    <row r="3364" spans="1:7" x14ac:dyDescent="0.25">
      <c r="A3364" s="8" t="str">
        <f t="shared" ref="A3364:A3427" si="297">IF(ISNUMBER(A3363),IF(A3363+1&lt;=MAX(IndirectStartDates,IndirectCompletedDates),A3363+1,""),"")</f>
        <v/>
      </c>
      <c r="B3364" s="2" t="str">
        <f t="shared" ref="B3364:B3427" si="298">IF(ISNUMBER(A3364),YEAR(A3364)&amp;"-"&amp;TEXT(WEEKNUM(A3364),"00"),"")</f>
        <v/>
      </c>
      <c r="C3364" s="2" t="str">
        <f t="shared" ref="C3364:C3427" si="299">IF(ISNUMBER(A3364),COUNTIFS(IndirectStartDates,"&lt;="&amp;A3364,IndirectCompletedDates,"&gt;"&amp;A3364) + COUNTIFS(IndirectStartDates,"&lt;="&amp;A3364,IndirectCompletedDates,""),"")</f>
        <v/>
      </c>
      <c r="D3364" s="2" t="str">
        <f>IF(ISNUMBER(A3364),COUNTIF(Calculations!B:B, A3364),"")</f>
        <v/>
      </c>
      <c r="E3364" s="2" t="str">
        <f>IF(ISNUMBER(A3364),COUNTIF(Calculations!A:A, A3364),"")</f>
        <v/>
      </c>
      <c r="F3364" s="12" t="str">
        <f t="shared" ref="F3364:F3427" si="300">IF(ISNUMBER(A3364),F3363 + D3364,"")</f>
        <v/>
      </c>
      <c r="G3364" s="12" t="str">
        <f t="shared" ref="G3364:G3427" si="301">IF(ISNUMBER(A3364),G3363 + E3364,"")</f>
        <v/>
      </c>
    </row>
    <row r="3365" spans="1:7" x14ac:dyDescent="0.25">
      <c r="A3365" s="8" t="str">
        <f t="shared" si="297"/>
        <v/>
      </c>
      <c r="B3365" s="2" t="str">
        <f t="shared" si="298"/>
        <v/>
      </c>
      <c r="C3365" s="2" t="str">
        <f t="shared" si="299"/>
        <v/>
      </c>
      <c r="D3365" s="2" t="str">
        <f>IF(ISNUMBER(A3365),COUNTIF(Calculations!B:B, A3365),"")</f>
        <v/>
      </c>
      <c r="E3365" s="2" t="str">
        <f>IF(ISNUMBER(A3365),COUNTIF(Calculations!A:A, A3365),"")</f>
        <v/>
      </c>
      <c r="F3365" s="12" t="str">
        <f t="shared" si="300"/>
        <v/>
      </c>
      <c r="G3365" s="12" t="str">
        <f t="shared" si="301"/>
        <v/>
      </c>
    </row>
    <row r="3366" spans="1:7" x14ac:dyDescent="0.25">
      <c r="A3366" s="8" t="str">
        <f t="shared" si="297"/>
        <v/>
      </c>
      <c r="B3366" s="2" t="str">
        <f t="shared" si="298"/>
        <v/>
      </c>
      <c r="C3366" s="2" t="str">
        <f t="shared" si="299"/>
        <v/>
      </c>
      <c r="D3366" s="2" t="str">
        <f>IF(ISNUMBER(A3366),COUNTIF(Calculations!B:B, A3366),"")</f>
        <v/>
      </c>
      <c r="E3366" s="2" t="str">
        <f>IF(ISNUMBER(A3366),COUNTIF(Calculations!A:A, A3366),"")</f>
        <v/>
      </c>
      <c r="F3366" s="12" t="str">
        <f t="shared" si="300"/>
        <v/>
      </c>
      <c r="G3366" s="12" t="str">
        <f t="shared" si="301"/>
        <v/>
      </c>
    </row>
    <row r="3367" spans="1:7" x14ac:dyDescent="0.25">
      <c r="A3367" s="8" t="str">
        <f t="shared" si="297"/>
        <v/>
      </c>
      <c r="B3367" s="2" t="str">
        <f t="shared" si="298"/>
        <v/>
      </c>
      <c r="C3367" s="2" t="str">
        <f t="shared" si="299"/>
        <v/>
      </c>
      <c r="D3367" s="2" t="str">
        <f>IF(ISNUMBER(A3367),COUNTIF(Calculations!B:B, A3367),"")</f>
        <v/>
      </c>
      <c r="E3367" s="2" t="str">
        <f>IF(ISNUMBER(A3367),COUNTIF(Calculations!A:A, A3367),"")</f>
        <v/>
      </c>
      <c r="F3367" s="12" t="str">
        <f t="shared" si="300"/>
        <v/>
      </c>
      <c r="G3367" s="12" t="str">
        <f t="shared" si="301"/>
        <v/>
      </c>
    </row>
    <row r="3368" spans="1:7" x14ac:dyDescent="0.25">
      <c r="A3368" s="8" t="str">
        <f t="shared" si="297"/>
        <v/>
      </c>
      <c r="B3368" s="2" t="str">
        <f t="shared" si="298"/>
        <v/>
      </c>
      <c r="C3368" s="2" t="str">
        <f t="shared" si="299"/>
        <v/>
      </c>
      <c r="D3368" s="2" t="str">
        <f>IF(ISNUMBER(A3368),COUNTIF(Calculations!B:B, A3368),"")</f>
        <v/>
      </c>
      <c r="E3368" s="2" t="str">
        <f>IF(ISNUMBER(A3368),COUNTIF(Calculations!A:A, A3368),"")</f>
        <v/>
      </c>
      <c r="F3368" s="12" t="str">
        <f t="shared" si="300"/>
        <v/>
      </c>
      <c r="G3368" s="12" t="str">
        <f t="shared" si="301"/>
        <v/>
      </c>
    </row>
    <row r="3369" spans="1:7" x14ac:dyDescent="0.25">
      <c r="A3369" s="8" t="str">
        <f t="shared" si="297"/>
        <v/>
      </c>
      <c r="B3369" s="2" t="str">
        <f t="shared" si="298"/>
        <v/>
      </c>
      <c r="C3369" s="2" t="str">
        <f t="shared" si="299"/>
        <v/>
      </c>
      <c r="D3369" s="2" t="str">
        <f>IF(ISNUMBER(A3369),COUNTIF(Calculations!B:B, A3369),"")</f>
        <v/>
      </c>
      <c r="E3369" s="2" t="str">
        <f>IF(ISNUMBER(A3369),COUNTIF(Calculations!A:A, A3369),"")</f>
        <v/>
      </c>
      <c r="F3369" s="12" t="str">
        <f t="shared" si="300"/>
        <v/>
      </c>
      <c r="G3369" s="12" t="str">
        <f t="shared" si="301"/>
        <v/>
      </c>
    </row>
    <row r="3370" spans="1:7" x14ac:dyDescent="0.25">
      <c r="A3370" s="8" t="str">
        <f t="shared" si="297"/>
        <v/>
      </c>
      <c r="B3370" s="2" t="str">
        <f t="shared" si="298"/>
        <v/>
      </c>
      <c r="C3370" s="2" t="str">
        <f t="shared" si="299"/>
        <v/>
      </c>
      <c r="D3370" s="2" t="str">
        <f>IF(ISNUMBER(A3370),COUNTIF(Calculations!B:B, A3370),"")</f>
        <v/>
      </c>
      <c r="E3370" s="2" t="str">
        <f>IF(ISNUMBER(A3370),COUNTIF(Calculations!A:A, A3370),"")</f>
        <v/>
      </c>
      <c r="F3370" s="12" t="str">
        <f t="shared" si="300"/>
        <v/>
      </c>
      <c r="G3370" s="12" t="str">
        <f t="shared" si="301"/>
        <v/>
      </c>
    </row>
    <row r="3371" spans="1:7" x14ac:dyDescent="0.25">
      <c r="A3371" s="8" t="str">
        <f t="shared" si="297"/>
        <v/>
      </c>
      <c r="B3371" s="2" t="str">
        <f t="shared" si="298"/>
        <v/>
      </c>
      <c r="C3371" s="2" t="str">
        <f t="shared" si="299"/>
        <v/>
      </c>
      <c r="D3371" s="2" t="str">
        <f>IF(ISNUMBER(A3371),COUNTIF(Calculations!B:B, A3371),"")</f>
        <v/>
      </c>
      <c r="E3371" s="2" t="str">
        <f>IF(ISNUMBER(A3371),COUNTIF(Calculations!A:A, A3371),"")</f>
        <v/>
      </c>
      <c r="F3371" s="12" t="str">
        <f t="shared" si="300"/>
        <v/>
      </c>
      <c r="G3371" s="12" t="str">
        <f t="shared" si="301"/>
        <v/>
      </c>
    </row>
    <row r="3372" spans="1:7" x14ac:dyDescent="0.25">
      <c r="A3372" s="8" t="str">
        <f t="shared" si="297"/>
        <v/>
      </c>
      <c r="B3372" s="2" t="str">
        <f t="shared" si="298"/>
        <v/>
      </c>
      <c r="C3372" s="2" t="str">
        <f t="shared" si="299"/>
        <v/>
      </c>
      <c r="D3372" s="2" t="str">
        <f>IF(ISNUMBER(A3372),COUNTIF(Calculations!B:B, A3372),"")</f>
        <v/>
      </c>
      <c r="E3372" s="2" t="str">
        <f>IF(ISNUMBER(A3372),COUNTIF(Calculations!A:A, A3372),"")</f>
        <v/>
      </c>
      <c r="F3372" s="12" t="str">
        <f t="shared" si="300"/>
        <v/>
      </c>
      <c r="G3372" s="12" t="str">
        <f t="shared" si="301"/>
        <v/>
      </c>
    </row>
    <row r="3373" spans="1:7" x14ac:dyDescent="0.25">
      <c r="A3373" s="8" t="str">
        <f t="shared" si="297"/>
        <v/>
      </c>
      <c r="B3373" s="2" t="str">
        <f t="shared" si="298"/>
        <v/>
      </c>
      <c r="C3373" s="2" t="str">
        <f t="shared" si="299"/>
        <v/>
      </c>
      <c r="D3373" s="2" t="str">
        <f>IF(ISNUMBER(A3373),COUNTIF(Calculations!B:B, A3373),"")</f>
        <v/>
      </c>
      <c r="E3373" s="2" t="str">
        <f>IF(ISNUMBER(A3373),COUNTIF(Calculations!A:A, A3373),"")</f>
        <v/>
      </c>
      <c r="F3373" s="12" t="str">
        <f t="shared" si="300"/>
        <v/>
      </c>
      <c r="G3373" s="12" t="str">
        <f t="shared" si="301"/>
        <v/>
      </c>
    </row>
    <row r="3374" spans="1:7" x14ac:dyDescent="0.25">
      <c r="A3374" s="8" t="str">
        <f t="shared" si="297"/>
        <v/>
      </c>
      <c r="B3374" s="2" t="str">
        <f t="shared" si="298"/>
        <v/>
      </c>
      <c r="C3374" s="2" t="str">
        <f t="shared" si="299"/>
        <v/>
      </c>
      <c r="D3374" s="2" t="str">
        <f>IF(ISNUMBER(A3374),COUNTIF(Calculations!B:B, A3374),"")</f>
        <v/>
      </c>
      <c r="E3374" s="2" t="str">
        <f>IF(ISNUMBER(A3374),COUNTIF(Calculations!A:A, A3374),"")</f>
        <v/>
      </c>
      <c r="F3374" s="12" t="str">
        <f t="shared" si="300"/>
        <v/>
      </c>
      <c r="G3374" s="12" t="str">
        <f t="shared" si="301"/>
        <v/>
      </c>
    </row>
    <row r="3375" spans="1:7" x14ac:dyDescent="0.25">
      <c r="A3375" s="8" t="str">
        <f t="shared" si="297"/>
        <v/>
      </c>
      <c r="B3375" s="2" t="str">
        <f t="shared" si="298"/>
        <v/>
      </c>
      <c r="C3375" s="2" t="str">
        <f t="shared" si="299"/>
        <v/>
      </c>
      <c r="D3375" s="2" t="str">
        <f>IF(ISNUMBER(A3375),COUNTIF(Calculations!B:B, A3375),"")</f>
        <v/>
      </c>
      <c r="E3375" s="2" t="str">
        <f>IF(ISNUMBER(A3375),COUNTIF(Calculations!A:A, A3375),"")</f>
        <v/>
      </c>
      <c r="F3375" s="12" t="str">
        <f t="shared" si="300"/>
        <v/>
      </c>
      <c r="G3375" s="12" t="str">
        <f t="shared" si="301"/>
        <v/>
      </c>
    </row>
    <row r="3376" spans="1:7" x14ac:dyDescent="0.25">
      <c r="A3376" s="8" t="str">
        <f t="shared" si="297"/>
        <v/>
      </c>
      <c r="B3376" s="2" t="str">
        <f t="shared" si="298"/>
        <v/>
      </c>
      <c r="C3376" s="2" t="str">
        <f t="shared" si="299"/>
        <v/>
      </c>
      <c r="D3376" s="2" t="str">
        <f>IF(ISNUMBER(A3376),COUNTIF(Calculations!B:B, A3376),"")</f>
        <v/>
      </c>
      <c r="E3376" s="2" t="str">
        <f>IF(ISNUMBER(A3376),COUNTIF(Calculations!A:A, A3376),"")</f>
        <v/>
      </c>
      <c r="F3376" s="12" t="str">
        <f t="shared" si="300"/>
        <v/>
      </c>
      <c r="G3376" s="12" t="str">
        <f t="shared" si="301"/>
        <v/>
      </c>
    </row>
    <row r="3377" spans="1:7" x14ac:dyDescent="0.25">
      <c r="A3377" s="8" t="str">
        <f t="shared" si="297"/>
        <v/>
      </c>
      <c r="B3377" s="2" t="str">
        <f t="shared" si="298"/>
        <v/>
      </c>
      <c r="C3377" s="2" t="str">
        <f t="shared" si="299"/>
        <v/>
      </c>
      <c r="D3377" s="2" t="str">
        <f>IF(ISNUMBER(A3377),COUNTIF(Calculations!B:B, A3377),"")</f>
        <v/>
      </c>
      <c r="E3377" s="2" t="str">
        <f>IF(ISNUMBER(A3377),COUNTIF(Calculations!A:A, A3377),"")</f>
        <v/>
      </c>
      <c r="F3377" s="12" t="str">
        <f t="shared" si="300"/>
        <v/>
      </c>
      <c r="G3377" s="12" t="str">
        <f t="shared" si="301"/>
        <v/>
      </c>
    </row>
    <row r="3378" spans="1:7" x14ac:dyDescent="0.25">
      <c r="A3378" s="8" t="str">
        <f t="shared" si="297"/>
        <v/>
      </c>
      <c r="B3378" s="2" t="str">
        <f t="shared" si="298"/>
        <v/>
      </c>
      <c r="C3378" s="2" t="str">
        <f t="shared" si="299"/>
        <v/>
      </c>
      <c r="D3378" s="2" t="str">
        <f>IF(ISNUMBER(A3378),COUNTIF(Calculations!B:B, A3378),"")</f>
        <v/>
      </c>
      <c r="E3378" s="2" t="str">
        <f>IF(ISNUMBER(A3378),COUNTIF(Calculations!A:A, A3378),"")</f>
        <v/>
      </c>
      <c r="F3378" s="12" t="str">
        <f t="shared" si="300"/>
        <v/>
      </c>
      <c r="G3378" s="12" t="str">
        <f t="shared" si="301"/>
        <v/>
      </c>
    </row>
    <row r="3379" spans="1:7" x14ac:dyDescent="0.25">
      <c r="A3379" s="8" t="str">
        <f t="shared" si="297"/>
        <v/>
      </c>
      <c r="B3379" s="2" t="str">
        <f t="shared" si="298"/>
        <v/>
      </c>
      <c r="C3379" s="2" t="str">
        <f t="shared" si="299"/>
        <v/>
      </c>
      <c r="D3379" s="2" t="str">
        <f>IF(ISNUMBER(A3379),COUNTIF(Calculations!B:B, A3379),"")</f>
        <v/>
      </c>
      <c r="E3379" s="2" t="str">
        <f>IF(ISNUMBER(A3379),COUNTIF(Calculations!A:A, A3379),"")</f>
        <v/>
      </c>
      <c r="F3379" s="12" t="str">
        <f t="shared" si="300"/>
        <v/>
      </c>
      <c r="G3379" s="12" t="str">
        <f t="shared" si="301"/>
        <v/>
      </c>
    </row>
    <row r="3380" spans="1:7" x14ac:dyDescent="0.25">
      <c r="A3380" s="8" t="str">
        <f t="shared" si="297"/>
        <v/>
      </c>
      <c r="B3380" s="2" t="str">
        <f t="shared" si="298"/>
        <v/>
      </c>
      <c r="C3380" s="2" t="str">
        <f t="shared" si="299"/>
        <v/>
      </c>
      <c r="D3380" s="2" t="str">
        <f>IF(ISNUMBER(A3380),COUNTIF(Calculations!B:B, A3380),"")</f>
        <v/>
      </c>
      <c r="E3380" s="2" t="str">
        <f>IF(ISNUMBER(A3380),COUNTIF(Calculations!A:A, A3380),"")</f>
        <v/>
      </c>
      <c r="F3380" s="12" t="str">
        <f t="shared" si="300"/>
        <v/>
      </c>
      <c r="G3380" s="12" t="str">
        <f t="shared" si="301"/>
        <v/>
      </c>
    </row>
    <row r="3381" spans="1:7" x14ac:dyDescent="0.25">
      <c r="A3381" s="8" t="str">
        <f t="shared" si="297"/>
        <v/>
      </c>
      <c r="B3381" s="2" t="str">
        <f t="shared" si="298"/>
        <v/>
      </c>
      <c r="C3381" s="2" t="str">
        <f t="shared" si="299"/>
        <v/>
      </c>
      <c r="D3381" s="2" t="str">
        <f>IF(ISNUMBER(A3381),COUNTIF(Calculations!B:B, A3381),"")</f>
        <v/>
      </c>
      <c r="E3381" s="2" t="str">
        <f>IF(ISNUMBER(A3381),COUNTIF(Calculations!A:A, A3381),"")</f>
        <v/>
      </c>
      <c r="F3381" s="12" t="str">
        <f t="shared" si="300"/>
        <v/>
      </c>
      <c r="G3381" s="12" t="str">
        <f t="shared" si="301"/>
        <v/>
      </c>
    </row>
    <row r="3382" spans="1:7" x14ac:dyDescent="0.25">
      <c r="A3382" s="8" t="str">
        <f t="shared" si="297"/>
        <v/>
      </c>
      <c r="B3382" s="2" t="str">
        <f t="shared" si="298"/>
        <v/>
      </c>
      <c r="C3382" s="2" t="str">
        <f t="shared" si="299"/>
        <v/>
      </c>
      <c r="D3382" s="2" t="str">
        <f>IF(ISNUMBER(A3382),COUNTIF(Calculations!B:B, A3382),"")</f>
        <v/>
      </c>
      <c r="E3382" s="2" t="str">
        <f>IF(ISNUMBER(A3382),COUNTIF(Calculations!A:A, A3382),"")</f>
        <v/>
      </c>
      <c r="F3382" s="12" t="str">
        <f t="shared" si="300"/>
        <v/>
      </c>
      <c r="G3382" s="12" t="str">
        <f t="shared" si="301"/>
        <v/>
      </c>
    </row>
    <row r="3383" spans="1:7" x14ac:dyDescent="0.25">
      <c r="A3383" s="8" t="str">
        <f t="shared" si="297"/>
        <v/>
      </c>
      <c r="B3383" s="2" t="str">
        <f t="shared" si="298"/>
        <v/>
      </c>
      <c r="C3383" s="2" t="str">
        <f t="shared" si="299"/>
        <v/>
      </c>
      <c r="D3383" s="2" t="str">
        <f>IF(ISNUMBER(A3383),COUNTIF(Calculations!B:B, A3383),"")</f>
        <v/>
      </c>
      <c r="E3383" s="2" t="str">
        <f>IF(ISNUMBER(A3383),COUNTIF(Calculations!A:A, A3383),"")</f>
        <v/>
      </c>
      <c r="F3383" s="12" t="str">
        <f t="shared" si="300"/>
        <v/>
      </c>
      <c r="G3383" s="12" t="str">
        <f t="shared" si="301"/>
        <v/>
      </c>
    </row>
    <row r="3384" spans="1:7" x14ac:dyDescent="0.25">
      <c r="A3384" s="8" t="str">
        <f t="shared" si="297"/>
        <v/>
      </c>
      <c r="B3384" s="2" t="str">
        <f t="shared" si="298"/>
        <v/>
      </c>
      <c r="C3384" s="2" t="str">
        <f t="shared" si="299"/>
        <v/>
      </c>
      <c r="D3384" s="2" t="str">
        <f>IF(ISNUMBER(A3384),COUNTIF(Calculations!B:B, A3384),"")</f>
        <v/>
      </c>
      <c r="E3384" s="2" t="str">
        <f>IF(ISNUMBER(A3384),COUNTIF(Calculations!A:A, A3384),"")</f>
        <v/>
      </c>
      <c r="F3384" s="12" t="str">
        <f t="shared" si="300"/>
        <v/>
      </c>
      <c r="G3384" s="12" t="str">
        <f t="shared" si="301"/>
        <v/>
      </c>
    </row>
    <row r="3385" spans="1:7" x14ac:dyDescent="0.25">
      <c r="A3385" s="8" t="str">
        <f t="shared" si="297"/>
        <v/>
      </c>
      <c r="B3385" s="2" t="str">
        <f t="shared" si="298"/>
        <v/>
      </c>
      <c r="C3385" s="2" t="str">
        <f t="shared" si="299"/>
        <v/>
      </c>
      <c r="D3385" s="2" t="str">
        <f>IF(ISNUMBER(A3385),COUNTIF(Calculations!B:B, A3385),"")</f>
        <v/>
      </c>
      <c r="E3385" s="2" t="str">
        <f>IF(ISNUMBER(A3385),COUNTIF(Calculations!A:A, A3385),"")</f>
        <v/>
      </c>
      <c r="F3385" s="12" t="str">
        <f t="shared" si="300"/>
        <v/>
      </c>
      <c r="G3385" s="12" t="str">
        <f t="shared" si="301"/>
        <v/>
      </c>
    </row>
    <row r="3386" spans="1:7" x14ac:dyDescent="0.25">
      <c r="A3386" s="8" t="str">
        <f t="shared" si="297"/>
        <v/>
      </c>
      <c r="B3386" s="2" t="str">
        <f t="shared" si="298"/>
        <v/>
      </c>
      <c r="C3386" s="2" t="str">
        <f t="shared" si="299"/>
        <v/>
      </c>
      <c r="D3386" s="2" t="str">
        <f>IF(ISNUMBER(A3386),COUNTIF(Calculations!B:B, A3386),"")</f>
        <v/>
      </c>
      <c r="E3386" s="2" t="str">
        <f>IF(ISNUMBER(A3386),COUNTIF(Calculations!A:A, A3386),"")</f>
        <v/>
      </c>
      <c r="F3386" s="12" t="str">
        <f t="shared" si="300"/>
        <v/>
      </c>
      <c r="G3386" s="12" t="str">
        <f t="shared" si="301"/>
        <v/>
      </c>
    </row>
    <row r="3387" spans="1:7" x14ac:dyDescent="0.25">
      <c r="A3387" s="8" t="str">
        <f t="shared" si="297"/>
        <v/>
      </c>
      <c r="B3387" s="2" t="str">
        <f t="shared" si="298"/>
        <v/>
      </c>
      <c r="C3387" s="2" t="str">
        <f t="shared" si="299"/>
        <v/>
      </c>
      <c r="D3387" s="2" t="str">
        <f>IF(ISNUMBER(A3387),COUNTIF(Calculations!B:B, A3387),"")</f>
        <v/>
      </c>
      <c r="E3387" s="2" t="str">
        <f>IF(ISNUMBER(A3387),COUNTIF(Calculations!A:A, A3387),"")</f>
        <v/>
      </c>
      <c r="F3387" s="12" t="str">
        <f t="shared" si="300"/>
        <v/>
      </c>
      <c r="G3387" s="12" t="str">
        <f t="shared" si="301"/>
        <v/>
      </c>
    </row>
    <row r="3388" spans="1:7" x14ac:dyDescent="0.25">
      <c r="A3388" s="8" t="str">
        <f t="shared" si="297"/>
        <v/>
      </c>
      <c r="B3388" s="2" t="str">
        <f t="shared" si="298"/>
        <v/>
      </c>
      <c r="C3388" s="2" t="str">
        <f t="shared" si="299"/>
        <v/>
      </c>
      <c r="D3388" s="2" t="str">
        <f>IF(ISNUMBER(A3388),COUNTIF(Calculations!B:B, A3388),"")</f>
        <v/>
      </c>
      <c r="E3388" s="2" t="str">
        <f>IF(ISNUMBER(A3388),COUNTIF(Calculations!A:A, A3388),"")</f>
        <v/>
      </c>
      <c r="F3388" s="12" t="str">
        <f t="shared" si="300"/>
        <v/>
      </c>
      <c r="G3388" s="12" t="str">
        <f t="shared" si="301"/>
        <v/>
      </c>
    </row>
    <row r="3389" spans="1:7" x14ac:dyDescent="0.25">
      <c r="A3389" s="8" t="str">
        <f t="shared" si="297"/>
        <v/>
      </c>
      <c r="B3389" s="2" t="str">
        <f t="shared" si="298"/>
        <v/>
      </c>
      <c r="C3389" s="2" t="str">
        <f t="shared" si="299"/>
        <v/>
      </c>
      <c r="D3389" s="2" t="str">
        <f>IF(ISNUMBER(A3389),COUNTIF(Calculations!B:B, A3389),"")</f>
        <v/>
      </c>
      <c r="E3389" s="2" t="str">
        <f>IF(ISNUMBER(A3389),COUNTIF(Calculations!A:A, A3389),"")</f>
        <v/>
      </c>
      <c r="F3389" s="12" t="str">
        <f t="shared" si="300"/>
        <v/>
      </c>
      <c r="G3389" s="12" t="str">
        <f t="shared" si="301"/>
        <v/>
      </c>
    </row>
    <row r="3390" spans="1:7" x14ac:dyDescent="0.25">
      <c r="A3390" s="8" t="str">
        <f t="shared" si="297"/>
        <v/>
      </c>
      <c r="B3390" s="2" t="str">
        <f t="shared" si="298"/>
        <v/>
      </c>
      <c r="C3390" s="2" t="str">
        <f t="shared" si="299"/>
        <v/>
      </c>
      <c r="D3390" s="2" t="str">
        <f>IF(ISNUMBER(A3390),COUNTIF(Calculations!B:B, A3390),"")</f>
        <v/>
      </c>
      <c r="E3390" s="2" t="str">
        <f>IF(ISNUMBER(A3390),COUNTIF(Calculations!A:A, A3390),"")</f>
        <v/>
      </c>
      <c r="F3390" s="12" t="str">
        <f t="shared" si="300"/>
        <v/>
      </c>
      <c r="G3390" s="12" t="str">
        <f t="shared" si="301"/>
        <v/>
      </c>
    </row>
    <row r="3391" spans="1:7" x14ac:dyDescent="0.25">
      <c r="A3391" s="8" t="str">
        <f t="shared" si="297"/>
        <v/>
      </c>
      <c r="B3391" s="2" t="str">
        <f t="shared" si="298"/>
        <v/>
      </c>
      <c r="C3391" s="2" t="str">
        <f t="shared" si="299"/>
        <v/>
      </c>
      <c r="D3391" s="2" t="str">
        <f>IF(ISNUMBER(A3391),COUNTIF(Calculations!B:B, A3391),"")</f>
        <v/>
      </c>
      <c r="E3391" s="2" t="str">
        <f>IF(ISNUMBER(A3391),COUNTIF(Calculations!A:A, A3391),"")</f>
        <v/>
      </c>
      <c r="F3391" s="12" t="str">
        <f t="shared" si="300"/>
        <v/>
      </c>
      <c r="G3391" s="12" t="str">
        <f t="shared" si="301"/>
        <v/>
      </c>
    </row>
    <row r="3392" spans="1:7" x14ac:dyDescent="0.25">
      <c r="A3392" s="8" t="str">
        <f t="shared" si="297"/>
        <v/>
      </c>
      <c r="B3392" s="2" t="str">
        <f t="shared" si="298"/>
        <v/>
      </c>
      <c r="C3392" s="2" t="str">
        <f t="shared" si="299"/>
        <v/>
      </c>
      <c r="D3392" s="2" t="str">
        <f>IF(ISNUMBER(A3392),COUNTIF(Calculations!B:B, A3392),"")</f>
        <v/>
      </c>
      <c r="E3392" s="2" t="str">
        <f>IF(ISNUMBER(A3392),COUNTIF(Calculations!A:A, A3392),"")</f>
        <v/>
      </c>
      <c r="F3392" s="12" t="str">
        <f t="shared" si="300"/>
        <v/>
      </c>
      <c r="G3392" s="12" t="str">
        <f t="shared" si="301"/>
        <v/>
      </c>
    </row>
    <row r="3393" spans="1:7" x14ac:dyDescent="0.25">
      <c r="A3393" s="8" t="str">
        <f t="shared" si="297"/>
        <v/>
      </c>
      <c r="B3393" s="2" t="str">
        <f t="shared" si="298"/>
        <v/>
      </c>
      <c r="C3393" s="2" t="str">
        <f t="shared" si="299"/>
        <v/>
      </c>
      <c r="D3393" s="2" t="str">
        <f>IF(ISNUMBER(A3393),COUNTIF(Calculations!B:B, A3393),"")</f>
        <v/>
      </c>
      <c r="E3393" s="2" t="str">
        <f>IF(ISNUMBER(A3393),COUNTIF(Calculations!A:A, A3393),"")</f>
        <v/>
      </c>
      <c r="F3393" s="12" t="str">
        <f t="shared" si="300"/>
        <v/>
      </c>
      <c r="G3393" s="12" t="str">
        <f t="shared" si="301"/>
        <v/>
      </c>
    </row>
    <row r="3394" spans="1:7" x14ac:dyDescent="0.25">
      <c r="A3394" s="8" t="str">
        <f t="shared" si="297"/>
        <v/>
      </c>
      <c r="B3394" s="2" t="str">
        <f t="shared" si="298"/>
        <v/>
      </c>
      <c r="C3394" s="2" t="str">
        <f t="shared" si="299"/>
        <v/>
      </c>
      <c r="D3394" s="2" t="str">
        <f>IF(ISNUMBER(A3394),COUNTIF(Calculations!B:B, A3394),"")</f>
        <v/>
      </c>
      <c r="E3394" s="2" t="str">
        <f>IF(ISNUMBER(A3394),COUNTIF(Calculations!A:A, A3394),"")</f>
        <v/>
      </c>
      <c r="F3394" s="12" t="str">
        <f t="shared" si="300"/>
        <v/>
      </c>
      <c r="G3394" s="12" t="str">
        <f t="shared" si="301"/>
        <v/>
      </c>
    </row>
    <row r="3395" spans="1:7" x14ac:dyDescent="0.25">
      <c r="A3395" s="8" t="str">
        <f t="shared" si="297"/>
        <v/>
      </c>
      <c r="B3395" s="2" t="str">
        <f t="shared" si="298"/>
        <v/>
      </c>
      <c r="C3395" s="2" t="str">
        <f t="shared" si="299"/>
        <v/>
      </c>
      <c r="D3395" s="2" t="str">
        <f>IF(ISNUMBER(A3395),COUNTIF(Calculations!B:B, A3395),"")</f>
        <v/>
      </c>
      <c r="E3395" s="2" t="str">
        <f>IF(ISNUMBER(A3395),COUNTIF(Calculations!A:A, A3395),"")</f>
        <v/>
      </c>
      <c r="F3395" s="12" t="str">
        <f t="shared" si="300"/>
        <v/>
      </c>
      <c r="G3395" s="12" t="str">
        <f t="shared" si="301"/>
        <v/>
      </c>
    </row>
    <row r="3396" spans="1:7" x14ac:dyDescent="0.25">
      <c r="A3396" s="8" t="str">
        <f t="shared" si="297"/>
        <v/>
      </c>
      <c r="B3396" s="2" t="str">
        <f t="shared" si="298"/>
        <v/>
      </c>
      <c r="C3396" s="2" t="str">
        <f t="shared" si="299"/>
        <v/>
      </c>
      <c r="D3396" s="2" t="str">
        <f>IF(ISNUMBER(A3396),COUNTIF(Calculations!B:B, A3396),"")</f>
        <v/>
      </c>
      <c r="E3396" s="2" t="str">
        <f>IF(ISNUMBER(A3396),COUNTIF(Calculations!A:A, A3396),"")</f>
        <v/>
      </c>
      <c r="F3396" s="12" t="str">
        <f t="shared" si="300"/>
        <v/>
      </c>
      <c r="G3396" s="12" t="str">
        <f t="shared" si="301"/>
        <v/>
      </c>
    </row>
    <row r="3397" spans="1:7" x14ac:dyDescent="0.25">
      <c r="A3397" s="8" t="str">
        <f t="shared" si="297"/>
        <v/>
      </c>
      <c r="B3397" s="2" t="str">
        <f t="shared" si="298"/>
        <v/>
      </c>
      <c r="C3397" s="2" t="str">
        <f t="shared" si="299"/>
        <v/>
      </c>
      <c r="D3397" s="2" t="str">
        <f>IF(ISNUMBER(A3397),COUNTIF(Calculations!B:B, A3397),"")</f>
        <v/>
      </c>
      <c r="E3397" s="2" t="str">
        <f>IF(ISNUMBER(A3397),COUNTIF(Calculations!A:A, A3397),"")</f>
        <v/>
      </c>
      <c r="F3397" s="12" t="str">
        <f t="shared" si="300"/>
        <v/>
      </c>
      <c r="G3397" s="12" t="str">
        <f t="shared" si="301"/>
        <v/>
      </c>
    </row>
    <row r="3398" spans="1:7" x14ac:dyDescent="0.25">
      <c r="A3398" s="8" t="str">
        <f t="shared" si="297"/>
        <v/>
      </c>
      <c r="B3398" s="2" t="str">
        <f t="shared" si="298"/>
        <v/>
      </c>
      <c r="C3398" s="2" t="str">
        <f t="shared" si="299"/>
        <v/>
      </c>
      <c r="D3398" s="2" t="str">
        <f>IF(ISNUMBER(A3398),COUNTIF(Calculations!B:B, A3398),"")</f>
        <v/>
      </c>
      <c r="E3398" s="2" t="str">
        <f>IF(ISNUMBER(A3398),COUNTIF(Calculations!A:A, A3398),"")</f>
        <v/>
      </c>
      <c r="F3398" s="12" t="str">
        <f t="shared" si="300"/>
        <v/>
      </c>
      <c r="G3398" s="12" t="str">
        <f t="shared" si="301"/>
        <v/>
      </c>
    </row>
    <row r="3399" spans="1:7" x14ac:dyDescent="0.25">
      <c r="A3399" s="8" t="str">
        <f t="shared" si="297"/>
        <v/>
      </c>
      <c r="B3399" s="2" t="str">
        <f t="shared" si="298"/>
        <v/>
      </c>
      <c r="C3399" s="2" t="str">
        <f t="shared" si="299"/>
        <v/>
      </c>
      <c r="D3399" s="2" t="str">
        <f>IF(ISNUMBER(A3399),COUNTIF(Calculations!B:B, A3399),"")</f>
        <v/>
      </c>
      <c r="E3399" s="2" t="str">
        <f>IF(ISNUMBER(A3399),COUNTIF(Calculations!A:A, A3399),"")</f>
        <v/>
      </c>
      <c r="F3399" s="12" t="str">
        <f t="shared" si="300"/>
        <v/>
      </c>
      <c r="G3399" s="12" t="str">
        <f t="shared" si="301"/>
        <v/>
      </c>
    </row>
    <row r="3400" spans="1:7" x14ac:dyDescent="0.25">
      <c r="A3400" s="8" t="str">
        <f t="shared" si="297"/>
        <v/>
      </c>
      <c r="B3400" s="2" t="str">
        <f t="shared" si="298"/>
        <v/>
      </c>
      <c r="C3400" s="2" t="str">
        <f t="shared" si="299"/>
        <v/>
      </c>
      <c r="D3400" s="2" t="str">
        <f>IF(ISNUMBER(A3400),COUNTIF(Calculations!B:B, A3400),"")</f>
        <v/>
      </c>
      <c r="E3400" s="2" t="str">
        <f>IF(ISNUMBER(A3400),COUNTIF(Calculations!A:A, A3400),"")</f>
        <v/>
      </c>
      <c r="F3400" s="12" t="str">
        <f t="shared" si="300"/>
        <v/>
      </c>
      <c r="G3400" s="12" t="str">
        <f t="shared" si="301"/>
        <v/>
      </c>
    </row>
    <row r="3401" spans="1:7" x14ac:dyDescent="0.25">
      <c r="A3401" s="8" t="str">
        <f t="shared" si="297"/>
        <v/>
      </c>
      <c r="B3401" s="2" t="str">
        <f t="shared" si="298"/>
        <v/>
      </c>
      <c r="C3401" s="2" t="str">
        <f t="shared" si="299"/>
        <v/>
      </c>
      <c r="D3401" s="2" t="str">
        <f>IF(ISNUMBER(A3401),COUNTIF(Calculations!B:B, A3401),"")</f>
        <v/>
      </c>
      <c r="E3401" s="2" t="str">
        <f>IF(ISNUMBER(A3401),COUNTIF(Calculations!A:A, A3401),"")</f>
        <v/>
      </c>
      <c r="F3401" s="12" t="str">
        <f t="shared" si="300"/>
        <v/>
      </c>
      <c r="G3401" s="12" t="str">
        <f t="shared" si="301"/>
        <v/>
      </c>
    </row>
    <row r="3402" spans="1:7" x14ac:dyDescent="0.25">
      <c r="A3402" s="8" t="str">
        <f t="shared" si="297"/>
        <v/>
      </c>
      <c r="B3402" s="2" t="str">
        <f t="shared" si="298"/>
        <v/>
      </c>
      <c r="C3402" s="2" t="str">
        <f t="shared" si="299"/>
        <v/>
      </c>
      <c r="D3402" s="2" t="str">
        <f>IF(ISNUMBER(A3402),COUNTIF(Calculations!B:B, A3402),"")</f>
        <v/>
      </c>
      <c r="E3402" s="2" t="str">
        <f>IF(ISNUMBER(A3402),COUNTIF(Calculations!A:A, A3402),"")</f>
        <v/>
      </c>
      <c r="F3402" s="12" t="str">
        <f t="shared" si="300"/>
        <v/>
      </c>
      <c r="G3402" s="12" t="str">
        <f t="shared" si="301"/>
        <v/>
      </c>
    </row>
    <row r="3403" spans="1:7" x14ac:dyDescent="0.25">
      <c r="A3403" s="8" t="str">
        <f t="shared" si="297"/>
        <v/>
      </c>
      <c r="B3403" s="2" t="str">
        <f t="shared" si="298"/>
        <v/>
      </c>
      <c r="C3403" s="2" t="str">
        <f t="shared" si="299"/>
        <v/>
      </c>
      <c r="D3403" s="2" t="str">
        <f>IF(ISNUMBER(A3403),COUNTIF(Calculations!B:B, A3403),"")</f>
        <v/>
      </c>
      <c r="E3403" s="2" t="str">
        <f>IF(ISNUMBER(A3403),COUNTIF(Calculations!A:A, A3403),"")</f>
        <v/>
      </c>
      <c r="F3403" s="12" t="str">
        <f t="shared" si="300"/>
        <v/>
      </c>
      <c r="G3403" s="12" t="str">
        <f t="shared" si="301"/>
        <v/>
      </c>
    </row>
    <row r="3404" spans="1:7" x14ac:dyDescent="0.25">
      <c r="A3404" s="8" t="str">
        <f t="shared" si="297"/>
        <v/>
      </c>
      <c r="B3404" s="2" t="str">
        <f t="shared" si="298"/>
        <v/>
      </c>
      <c r="C3404" s="2" t="str">
        <f t="shared" si="299"/>
        <v/>
      </c>
      <c r="D3404" s="2" t="str">
        <f>IF(ISNUMBER(A3404),COUNTIF(Calculations!B:B, A3404),"")</f>
        <v/>
      </c>
      <c r="E3404" s="2" t="str">
        <f>IF(ISNUMBER(A3404),COUNTIF(Calculations!A:A, A3404),"")</f>
        <v/>
      </c>
      <c r="F3404" s="12" t="str">
        <f t="shared" si="300"/>
        <v/>
      </c>
      <c r="G3404" s="12" t="str">
        <f t="shared" si="301"/>
        <v/>
      </c>
    </row>
    <row r="3405" spans="1:7" x14ac:dyDescent="0.25">
      <c r="A3405" s="8" t="str">
        <f t="shared" si="297"/>
        <v/>
      </c>
      <c r="B3405" s="2" t="str">
        <f t="shared" si="298"/>
        <v/>
      </c>
      <c r="C3405" s="2" t="str">
        <f t="shared" si="299"/>
        <v/>
      </c>
      <c r="D3405" s="2" t="str">
        <f>IF(ISNUMBER(A3405),COUNTIF(Calculations!B:B, A3405),"")</f>
        <v/>
      </c>
      <c r="E3405" s="2" t="str">
        <f>IF(ISNUMBER(A3405),COUNTIF(Calculations!A:A, A3405),"")</f>
        <v/>
      </c>
      <c r="F3405" s="12" t="str">
        <f t="shared" si="300"/>
        <v/>
      </c>
      <c r="G3405" s="12" t="str">
        <f t="shared" si="301"/>
        <v/>
      </c>
    </row>
    <row r="3406" spans="1:7" x14ac:dyDescent="0.25">
      <c r="A3406" s="8" t="str">
        <f t="shared" si="297"/>
        <v/>
      </c>
      <c r="B3406" s="2" t="str">
        <f t="shared" si="298"/>
        <v/>
      </c>
      <c r="C3406" s="2" t="str">
        <f t="shared" si="299"/>
        <v/>
      </c>
      <c r="D3406" s="2" t="str">
        <f>IF(ISNUMBER(A3406),COUNTIF(Calculations!B:B, A3406),"")</f>
        <v/>
      </c>
      <c r="E3406" s="2" t="str">
        <f>IF(ISNUMBER(A3406),COUNTIF(Calculations!A:A, A3406),"")</f>
        <v/>
      </c>
      <c r="F3406" s="12" t="str">
        <f t="shared" si="300"/>
        <v/>
      </c>
      <c r="G3406" s="12" t="str">
        <f t="shared" si="301"/>
        <v/>
      </c>
    </row>
    <row r="3407" spans="1:7" x14ac:dyDescent="0.25">
      <c r="A3407" s="8" t="str">
        <f t="shared" si="297"/>
        <v/>
      </c>
      <c r="B3407" s="2" t="str">
        <f t="shared" si="298"/>
        <v/>
      </c>
      <c r="C3407" s="2" t="str">
        <f t="shared" si="299"/>
        <v/>
      </c>
      <c r="D3407" s="2" t="str">
        <f>IF(ISNUMBER(A3407),COUNTIF(Calculations!B:B, A3407),"")</f>
        <v/>
      </c>
      <c r="E3407" s="2" t="str">
        <f>IF(ISNUMBER(A3407),COUNTIF(Calculations!A:A, A3407),"")</f>
        <v/>
      </c>
      <c r="F3407" s="12" t="str">
        <f t="shared" si="300"/>
        <v/>
      </c>
      <c r="G3407" s="12" t="str">
        <f t="shared" si="301"/>
        <v/>
      </c>
    </row>
    <row r="3408" spans="1:7" x14ac:dyDescent="0.25">
      <c r="A3408" s="8" t="str">
        <f t="shared" si="297"/>
        <v/>
      </c>
      <c r="B3408" s="2" t="str">
        <f t="shared" si="298"/>
        <v/>
      </c>
      <c r="C3408" s="2" t="str">
        <f t="shared" si="299"/>
        <v/>
      </c>
      <c r="D3408" s="2" t="str">
        <f>IF(ISNUMBER(A3408),COUNTIF(Calculations!B:B, A3408),"")</f>
        <v/>
      </c>
      <c r="E3408" s="2" t="str">
        <f>IF(ISNUMBER(A3408),COUNTIF(Calculations!A:A, A3408),"")</f>
        <v/>
      </c>
      <c r="F3408" s="12" t="str">
        <f t="shared" si="300"/>
        <v/>
      </c>
      <c r="G3408" s="12" t="str">
        <f t="shared" si="301"/>
        <v/>
      </c>
    </row>
    <row r="3409" spans="1:7" x14ac:dyDescent="0.25">
      <c r="A3409" s="8" t="str">
        <f t="shared" si="297"/>
        <v/>
      </c>
      <c r="B3409" s="2" t="str">
        <f t="shared" si="298"/>
        <v/>
      </c>
      <c r="C3409" s="2" t="str">
        <f t="shared" si="299"/>
        <v/>
      </c>
      <c r="D3409" s="2" t="str">
        <f>IF(ISNUMBER(A3409),COUNTIF(Calculations!B:B, A3409),"")</f>
        <v/>
      </c>
      <c r="E3409" s="2" t="str">
        <f>IF(ISNUMBER(A3409),COUNTIF(Calculations!A:A, A3409),"")</f>
        <v/>
      </c>
      <c r="F3409" s="12" t="str">
        <f t="shared" si="300"/>
        <v/>
      </c>
      <c r="G3409" s="12" t="str">
        <f t="shared" si="301"/>
        <v/>
      </c>
    </row>
    <row r="3410" spans="1:7" x14ac:dyDescent="0.25">
      <c r="A3410" s="8" t="str">
        <f t="shared" si="297"/>
        <v/>
      </c>
      <c r="B3410" s="2" t="str">
        <f t="shared" si="298"/>
        <v/>
      </c>
      <c r="C3410" s="2" t="str">
        <f t="shared" si="299"/>
        <v/>
      </c>
      <c r="D3410" s="2" t="str">
        <f>IF(ISNUMBER(A3410),COUNTIF(Calculations!B:B, A3410),"")</f>
        <v/>
      </c>
      <c r="E3410" s="2" t="str">
        <f>IF(ISNUMBER(A3410),COUNTIF(Calculations!A:A, A3410),"")</f>
        <v/>
      </c>
      <c r="F3410" s="12" t="str">
        <f t="shared" si="300"/>
        <v/>
      </c>
      <c r="G3410" s="12" t="str">
        <f t="shared" si="301"/>
        <v/>
      </c>
    </row>
    <row r="3411" spans="1:7" x14ac:dyDescent="0.25">
      <c r="A3411" s="8" t="str">
        <f t="shared" si="297"/>
        <v/>
      </c>
      <c r="B3411" s="2" t="str">
        <f t="shared" si="298"/>
        <v/>
      </c>
      <c r="C3411" s="2" t="str">
        <f t="shared" si="299"/>
        <v/>
      </c>
      <c r="D3411" s="2" t="str">
        <f>IF(ISNUMBER(A3411),COUNTIF(Calculations!B:B, A3411),"")</f>
        <v/>
      </c>
      <c r="E3411" s="2" t="str">
        <f>IF(ISNUMBER(A3411),COUNTIF(Calculations!A:A, A3411),"")</f>
        <v/>
      </c>
      <c r="F3411" s="12" t="str">
        <f t="shared" si="300"/>
        <v/>
      </c>
      <c r="G3411" s="12" t="str">
        <f t="shared" si="301"/>
        <v/>
      </c>
    </row>
    <row r="3412" spans="1:7" x14ac:dyDescent="0.25">
      <c r="A3412" s="8" t="str">
        <f t="shared" si="297"/>
        <v/>
      </c>
      <c r="B3412" s="2" t="str">
        <f t="shared" si="298"/>
        <v/>
      </c>
      <c r="C3412" s="2" t="str">
        <f t="shared" si="299"/>
        <v/>
      </c>
      <c r="D3412" s="2" t="str">
        <f>IF(ISNUMBER(A3412),COUNTIF(Calculations!B:B, A3412),"")</f>
        <v/>
      </c>
      <c r="E3412" s="2" t="str">
        <f>IF(ISNUMBER(A3412),COUNTIF(Calculations!A:A, A3412),"")</f>
        <v/>
      </c>
      <c r="F3412" s="12" t="str">
        <f t="shared" si="300"/>
        <v/>
      </c>
      <c r="G3412" s="12" t="str">
        <f t="shared" si="301"/>
        <v/>
      </c>
    </row>
    <row r="3413" spans="1:7" x14ac:dyDescent="0.25">
      <c r="A3413" s="8" t="str">
        <f t="shared" si="297"/>
        <v/>
      </c>
      <c r="B3413" s="2" t="str">
        <f t="shared" si="298"/>
        <v/>
      </c>
      <c r="C3413" s="2" t="str">
        <f t="shared" si="299"/>
        <v/>
      </c>
      <c r="D3413" s="2" t="str">
        <f>IF(ISNUMBER(A3413),COUNTIF(Calculations!B:B, A3413),"")</f>
        <v/>
      </c>
      <c r="E3413" s="2" t="str">
        <f>IF(ISNUMBER(A3413),COUNTIF(Calculations!A:A, A3413),"")</f>
        <v/>
      </c>
      <c r="F3413" s="12" t="str">
        <f t="shared" si="300"/>
        <v/>
      </c>
      <c r="G3413" s="12" t="str">
        <f t="shared" si="301"/>
        <v/>
      </c>
    </row>
    <row r="3414" spans="1:7" x14ac:dyDescent="0.25">
      <c r="A3414" s="8" t="str">
        <f t="shared" si="297"/>
        <v/>
      </c>
      <c r="B3414" s="2" t="str">
        <f t="shared" si="298"/>
        <v/>
      </c>
      <c r="C3414" s="2" t="str">
        <f t="shared" si="299"/>
        <v/>
      </c>
      <c r="D3414" s="2" t="str">
        <f>IF(ISNUMBER(A3414),COUNTIF(Calculations!B:B, A3414),"")</f>
        <v/>
      </c>
      <c r="E3414" s="2" t="str">
        <f>IF(ISNUMBER(A3414),COUNTIF(Calculations!A:A, A3414),"")</f>
        <v/>
      </c>
      <c r="F3414" s="12" t="str">
        <f t="shared" si="300"/>
        <v/>
      </c>
      <c r="G3414" s="12" t="str">
        <f t="shared" si="301"/>
        <v/>
      </c>
    </row>
    <row r="3415" spans="1:7" x14ac:dyDescent="0.25">
      <c r="A3415" s="8" t="str">
        <f t="shared" si="297"/>
        <v/>
      </c>
      <c r="B3415" s="2" t="str">
        <f t="shared" si="298"/>
        <v/>
      </c>
      <c r="C3415" s="2" t="str">
        <f t="shared" si="299"/>
        <v/>
      </c>
      <c r="D3415" s="2" t="str">
        <f>IF(ISNUMBER(A3415),COUNTIF(Calculations!B:B, A3415),"")</f>
        <v/>
      </c>
      <c r="E3415" s="2" t="str">
        <f>IF(ISNUMBER(A3415),COUNTIF(Calculations!A:A, A3415),"")</f>
        <v/>
      </c>
      <c r="F3415" s="12" t="str">
        <f t="shared" si="300"/>
        <v/>
      </c>
      <c r="G3415" s="12" t="str">
        <f t="shared" si="301"/>
        <v/>
      </c>
    </row>
    <row r="3416" spans="1:7" x14ac:dyDescent="0.25">
      <c r="A3416" s="8" t="str">
        <f t="shared" si="297"/>
        <v/>
      </c>
      <c r="B3416" s="2" t="str">
        <f t="shared" si="298"/>
        <v/>
      </c>
      <c r="C3416" s="2" t="str">
        <f t="shared" si="299"/>
        <v/>
      </c>
      <c r="D3416" s="2" t="str">
        <f>IF(ISNUMBER(A3416),COUNTIF(Calculations!B:B, A3416),"")</f>
        <v/>
      </c>
      <c r="E3416" s="2" t="str">
        <f>IF(ISNUMBER(A3416),COUNTIF(Calculations!A:A, A3416),"")</f>
        <v/>
      </c>
      <c r="F3416" s="12" t="str">
        <f t="shared" si="300"/>
        <v/>
      </c>
      <c r="G3416" s="12" t="str">
        <f t="shared" si="301"/>
        <v/>
      </c>
    </row>
    <row r="3417" spans="1:7" x14ac:dyDescent="0.25">
      <c r="A3417" s="8" t="str">
        <f t="shared" si="297"/>
        <v/>
      </c>
      <c r="B3417" s="2" t="str">
        <f t="shared" si="298"/>
        <v/>
      </c>
      <c r="C3417" s="2" t="str">
        <f t="shared" si="299"/>
        <v/>
      </c>
      <c r="D3417" s="2" t="str">
        <f>IF(ISNUMBER(A3417),COUNTIF(Calculations!B:B, A3417),"")</f>
        <v/>
      </c>
      <c r="E3417" s="2" t="str">
        <f>IF(ISNUMBER(A3417),COUNTIF(Calculations!A:A, A3417),"")</f>
        <v/>
      </c>
      <c r="F3417" s="12" t="str">
        <f t="shared" si="300"/>
        <v/>
      </c>
      <c r="G3417" s="12" t="str">
        <f t="shared" si="301"/>
        <v/>
      </c>
    </row>
    <row r="3418" spans="1:7" x14ac:dyDescent="0.25">
      <c r="A3418" s="8" t="str">
        <f t="shared" si="297"/>
        <v/>
      </c>
      <c r="B3418" s="2" t="str">
        <f t="shared" si="298"/>
        <v/>
      </c>
      <c r="C3418" s="2" t="str">
        <f t="shared" si="299"/>
        <v/>
      </c>
      <c r="D3418" s="2" t="str">
        <f>IF(ISNUMBER(A3418),COUNTIF(Calculations!B:B, A3418),"")</f>
        <v/>
      </c>
      <c r="E3418" s="2" t="str">
        <f>IF(ISNUMBER(A3418),COUNTIF(Calculations!A:A, A3418),"")</f>
        <v/>
      </c>
      <c r="F3418" s="12" t="str">
        <f t="shared" si="300"/>
        <v/>
      </c>
      <c r="G3418" s="12" t="str">
        <f t="shared" si="301"/>
        <v/>
      </c>
    </row>
    <row r="3419" spans="1:7" x14ac:dyDescent="0.25">
      <c r="A3419" s="8" t="str">
        <f t="shared" si="297"/>
        <v/>
      </c>
      <c r="B3419" s="2" t="str">
        <f t="shared" si="298"/>
        <v/>
      </c>
      <c r="C3419" s="2" t="str">
        <f t="shared" si="299"/>
        <v/>
      </c>
      <c r="D3419" s="2" t="str">
        <f>IF(ISNUMBER(A3419),COUNTIF(Calculations!B:B, A3419),"")</f>
        <v/>
      </c>
      <c r="E3419" s="2" t="str">
        <f>IF(ISNUMBER(A3419),COUNTIF(Calculations!A:A, A3419),"")</f>
        <v/>
      </c>
      <c r="F3419" s="12" t="str">
        <f t="shared" si="300"/>
        <v/>
      </c>
      <c r="G3419" s="12" t="str">
        <f t="shared" si="301"/>
        <v/>
      </c>
    </row>
    <row r="3420" spans="1:7" x14ac:dyDescent="0.25">
      <c r="A3420" s="8" t="str">
        <f t="shared" si="297"/>
        <v/>
      </c>
      <c r="B3420" s="2" t="str">
        <f t="shared" si="298"/>
        <v/>
      </c>
      <c r="C3420" s="2" t="str">
        <f t="shared" si="299"/>
        <v/>
      </c>
      <c r="D3420" s="2" t="str">
        <f>IF(ISNUMBER(A3420),COUNTIF(Calculations!B:B, A3420),"")</f>
        <v/>
      </c>
      <c r="E3420" s="2" t="str">
        <f>IF(ISNUMBER(A3420),COUNTIF(Calculations!A:A, A3420),"")</f>
        <v/>
      </c>
      <c r="F3420" s="12" t="str">
        <f t="shared" si="300"/>
        <v/>
      </c>
      <c r="G3420" s="12" t="str">
        <f t="shared" si="301"/>
        <v/>
      </c>
    </row>
    <row r="3421" spans="1:7" x14ac:dyDescent="0.25">
      <c r="A3421" s="8" t="str">
        <f t="shared" si="297"/>
        <v/>
      </c>
      <c r="B3421" s="2" t="str">
        <f t="shared" si="298"/>
        <v/>
      </c>
      <c r="C3421" s="2" t="str">
        <f t="shared" si="299"/>
        <v/>
      </c>
      <c r="D3421" s="2" t="str">
        <f>IF(ISNUMBER(A3421),COUNTIF(Calculations!B:B, A3421),"")</f>
        <v/>
      </c>
      <c r="E3421" s="2" t="str">
        <f>IF(ISNUMBER(A3421),COUNTIF(Calculations!A:A, A3421),"")</f>
        <v/>
      </c>
      <c r="F3421" s="12" t="str">
        <f t="shared" si="300"/>
        <v/>
      </c>
      <c r="G3421" s="12" t="str">
        <f t="shared" si="301"/>
        <v/>
      </c>
    </row>
    <row r="3422" spans="1:7" x14ac:dyDescent="0.25">
      <c r="A3422" s="8" t="str">
        <f t="shared" si="297"/>
        <v/>
      </c>
      <c r="B3422" s="2" t="str">
        <f t="shared" si="298"/>
        <v/>
      </c>
      <c r="C3422" s="2" t="str">
        <f t="shared" si="299"/>
        <v/>
      </c>
      <c r="D3422" s="2" t="str">
        <f>IF(ISNUMBER(A3422),COUNTIF(Calculations!B:B, A3422),"")</f>
        <v/>
      </c>
      <c r="E3422" s="2" t="str">
        <f>IF(ISNUMBER(A3422),COUNTIF(Calculations!A:A, A3422),"")</f>
        <v/>
      </c>
      <c r="F3422" s="12" t="str">
        <f t="shared" si="300"/>
        <v/>
      </c>
      <c r="G3422" s="12" t="str">
        <f t="shared" si="301"/>
        <v/>
      </c>
    </row>
    <row r="3423" spans="1:7" x14ac:dyDescent="0.25">
      <c r="A3423" s="8" t="str">
        <f t="shared" si="297"/>
        <v/>
      </c>
      <c r="B3423" s="2" t="str">
        <f t="shared" si="298"/>
        <v/>
      </c>
      <c r="C3423" s="2" t="str">
        <f t="shared" si="299"/>
        <v/>
      </c>
      <c r="D3423" s="2" t="str">
        <f>IF(ISNUMBER(A3423),COUNTIF(Calculations!B:B, A3423),"")</f>
        <v/>
      </c>
      <c r="E3423" s="2" t="str">
        <f>IF(ISNUMBER(A3423),COUNTIF(Calculations!A:A, A3423),"")</f>
        <v/>
      </c>
      <c r="F3423" s="12" t="str">
        <f t="shared" si="300"/>
        <v/>
      </c>
      <c r="G3423" s="12" t="str">
        <f t="shared" si="301"/>
        <v/>
      </c>
    </row>
    <row r="3424" spans="1:7" x14ac:dyDescent="0.25">
      <c r="A3424" s="8" t="str">
        <f t="shared" si="297"/>
        <v/>
      </c>
      <c r="B3424" s="2" t="str">
        <f t="shared" si="298"/>
        <v/>
      </c>
      <c r="C3424" s="2" t="str">
        <f t="shared" si="299"/>
        <v/>
      </c>
      <c r="D3424" s="2" t="str">
        <f>IF(ISNUMBER(A3424),COUNTIF(Calculations!B:B, A3424),"")</f>
        <v/>
      </c>
      <c r="E3424" s="2" t="str">
        <f>IF(ISNUMBER(A3424),COUNTIF(Calculations!A:A, A3424),"")</f>
        <v/>
      </c>
      <c r="F3424" s="12" t="str">
        <f t="shared" si="300"/>
        <v/>
      </c>
      <c r="G3424" s="12" t="str">
        <f t="shared" si="301"/>
        <v/>
      </c>
    </row>
    <row r="3425" spans="1:7" x14ac:dyDescent="0.25">
      <c r="A3425" s="8" t="str">
        <f t="shared" si="297"/>
        <v/>
      </c>
      <c r="B3425" s="2" t="str">
        <f t="shared" si="298"/>
        <v/>
      </c>
      <c r="C3425" s="2" t="str">
        <f t="shared" si="299"/>
        <v/>
      </c>
      <c r="D3425" s="2" t="str">
        <f>IF(ISNUMBER(A3425),COUNTIF(Calculations!B:B, A3425),"")</f>
        <v/>
      </c>
      <c r="E3425" s="2" t="str">
        <f>IF(ISNUMBER(A3425),COUNTIF(Calculations!A:A, A3425),"")</f>
        <v/>
      </c>
      <c r="F3425" s="12" t="str">
        <f t="shared" si="300"/>
        <v/>
      </c>
      <c r="G3425" s="12" t="str">
        <f t="shared" si="301"/>
        <v/>
      </c>
    </row>
    <row r="3426" spans="1:7" x14ac:dyDescent="0.25">
      <c r="A3426" s="8" t="str">
        <f t="shared" si="297"/>
        <v/>
      </c>
      <c r="B3426" s="2" t="str">
        <f t="shared" si="298"/>
        <v/>
      </c>
      <c r="C3426" s="2" t="str">
        <f t="shared" si="299"/>
        <v/>
      </c>
      <c r="D3426" s="2" t="str">
        <f>IF(ISNUMBER(A3426),COUNTIF(Calculations!B:B, A3426),"")</f>
        <v/>
      </c>
      <c r="E3426" s="2" t="str">
        <f>IF(ISNUMBER(A3426),COUNTIF(Calculations!A:A, A3426),"")</f>
        <v/>
      </c>
      <c r="F3426" s="12" t="str">
        <f t="shared" si="300"/>
        <v/>
      </c>
      <c r="G3426" s="12" t="str">
        <f t="shared" si="301"/>
        <v/>
      </c>
    </row>
    <row r="3427" spans="1:7" x14ac:dyDescent="0.25">
      <c r="A3427" s="8" t="str">
        <f t="shared" si="297"/>
        <v/>
      </c>
      <c r="B3427" s="2" t="str">
        <f t="shared" si="298"/>
        <v/>
      </c>
      <c r="C3427" s="2" t="str">
        <f t="shared" si="299"/>
        <v/>
      </c>
      <c r="D3427" s="2" t="str">
        <f>IF(ISNUMBER(A3427),COUNTIF(Calculations!B:B, A3427),"")</f>
        <v/>
      </c>
      <c r="E3427" s="2" t="str">
        <f>IF(ISNUMBER(A3427),COUNTIF(Calculations!A:A, A3427),"")</f>
        <v/>
      </c>
      <c r="F3427" s="12" t="str">
        <f t="shared" si="300"/>
        <v/>
      </c>
      <c r="G3427" s="12" t="str">
        <f t="shared" si="301"/>
        <v/>
      </c>
    </row>
    <row r="3428" spans="1:7" x14ac:dyDescent="0.25">
      <c r="A3428" s="8" t="str">
        <f t="shared" ref="A3428:A3491" si="302">IF(ISNUMBER(A3427),IF(A3427+1&lt;=MAX(IndirectStartDates,IndirectCompletedDates),A3427+1,""),"")</f>
        <v/>
      </c>
      <c r="B3428" s="2" t="str">
        <f t="shared" ref="B3428:B3491" si="303">IF(ISNUMBER(A3428),YEAR(A3428)&amp;"-"&amp;TEXT(WEEKNUM(A3428),"00"),"")</f>
        <v/>
      </c>
      <c r="C3428" s="2" t="str">
        <f t="shared" ref="C3428:C3491" si="304">IF(ISNUMBER(A3428),COUNTIFS(IndirectStartDates,"&lt;="&amp;A3428,IndirectCompletedDates,"&gt;"&amp;A3428) + COUNTIFS(IndirectStartDates,"&lt;="&amp;A3428,IndirectCompletedDates,""),"")</f>
        <v/>
      </c>
      <c r="D3428" s="2" t="str">
        <f>IF(ISNUMBER(A3428),COUNTIF(Calculations!B:B, A3428),"")</f>
        <v/>
      </c>
      <c r="E3428" s="2" t="str">
        <f>IF(ISNUMBER(A3428),COUNTIF(Calculations!A:A, A3428),"")</f>
        <v/>
      </c>
      <c r="F3428" s="12" t="str">
        <f t="shared" ref="F3428:F3491" si="305">IF(ISNUMBER(A3428),F3427 + D3428,"")</f>
        <v/>
      </c>
      <c r="G3428" s="12" t="str">
        <f t="shared" ref="G3428:G3491" si="306">IF(ISNUMBER(A3428),G3427 + E3428,"")</f>
        <v/>
      </c>
    </row>
    <row r="3429" spans="1:7" x14ac:dyDescent="0.25">
      <c r="A3429" s="8" t="str">
        <f t="shared" si="302"/>
        <v/>
      </c>
      <c r="B3429" s="2" t="str">
        <f t="shared" si="303"/>
        <v/>
      </c>
      <c r="C3429" s="2" t="str">
        <f t="shared" si="304"/>
        <v/>
      </c>
      <c r="D3429" s="2" t="str">
        <f>IF(ISNUMBER(A3429),COUNTIF(Calculations!B:B, A3429),"")</f>
        <v/>
      </c>
      <c r="E3429" s="2" t="str">
        <f>IF(ISNUMBER(A3429),COUNTIF(Calculations!A:A, A3429),"")</f>
        <v/>
      </c>
      <c r="F3429" s="12" t="str">
        <f t="shared" si="305"/>
        <v/>
      </c>
      <c r="G3429" s="12" t="str">
        <f t="shared" si="306"/>
        <v/>
      </c>
    </row>
    <row r="3430" spans="1:7" x14ac:dyDescent="0.25">
      <c r="A3430" s="8" t="str">
        <f t="shared" si="302"/>
        <v/>
      </c>
      <c r="B3430" s="2" t="str">
        <f t="shared" si="303"/>
        <v/>
      </c>
      <c r="C3430" s="2" t="str">
        <f t="shared" si="304"/>
        <v/>
      </c>
      <c r="D3430" s="2" t="str">
        <f>IF(ISNUMBER(A3430),COUNTIF(Calculations!B:B, A3430),"")</f>
        <v/>
      </c>
      <c r="E3430" s="2" t="str">
        <f>IF(ISNUMBER(A3430),COUNTIF(Calculations!A:A, A3430),"")</f>
        <v/>
      </c>
      <c r="F3430" s="12" t="str">
        <f t="shared" si="305"/>
        <v/>
      </c>
      <c r="G3430" s="12" t="str">
        <f t="shared" si="306"/>
        <v/>
      </c>
    </row>
    <row r="3431" spans="1:7" x14ac:dyDescent="0.25">
      <c r="A3431" s="8" t="str">
        <f t="shared" si="302"/>
        <v/>
      </c>
      <c r="B3431" s="2" t="str">
        <f t="shared" si="303"/>
        <v/>
      </c>
      <c r="C3431" s="2" t="str">
        <f t="shared" si="304"/>
        <v/>
      </c>
      <c r="D3431" s="2" t="str">
        <f>IF(ISNUMBER(A3431),COUNTIF(Calculations!B:B, A3431),"")</f>
        <v/>
      </c>
      <c r="E3431" s="2" t="str">
        <f>IF(ISNUMBER(A3431),COUNTIF(Calculations!A:A, A3431),"")</f>
        <v/>
      </c>
      <c r="F3431" s="12" t="str">
        <f t="shared" si="305"/>
        <v/>
      </c>
      <c r="G3431" s="12" t="str">
        <f t="shared" si="306"/>
        <v/>
      </c>
    </row>
    <row r="3432" spans="1:7" x14ac:dyDescent="0.25">
      <c r="A3432" s="8" t="str">
        <f t="shared" si="302"/>
        <v/>
      </c>
      <c r="B3432" s="2" t="str">
        <f t="shared" si="303"/>
        <v/>
      </c>
      <c r="C3432" s="2" t="str">
        <f t="shared" si="304"/>
        <v/>
      </c>
      <c r="D3432" s="2" t="str">
        <f>IF(ISNUMBER(A3432),COUNTIF(Calculations!B:B, A3432),"")</f>
        <v/>
      </c>
      <c r="E3432" s="2" t="str">
        <f>IF(ISNUMBER(A3432),COUNTIF(Calculations!A:A, A3432),"")</f>
        <v/>
      </c>
      <c r="F3432" s="12" t="str">
        <f t="shared" si="305"/>
        <v/>
      </c>
      <c r="G3432" s="12" t="str">
        <f t="shared" si="306"/>
        <v/>
      </c>
    </row>
    <row r="3433" spans="1:7" x14ac:dyDescent="0.25">
      <c r="A3433" s="8" t="str">
        <f t="shared" si="302"/>
        <v/>
      </c>
      <c r="B3433" s="2" t="str">
        <f t="shared" si="303"/>
        <v/>
      </c>
      <c r="C3433" s="2" t="str">
        <f t="shared" si="304"/>
        <v/>
      </c>
      <c r="D3433" s="2" t="str">
        <f>IF(ISNUMBER(A3433),COUNTIF(Calculations!B:B, A3433),"")</f>
        <v/>
      </c>
      <c r="E3433" s="2" t="str">
        <f>IF(ISNUMBER(A3433),COUNTIF(Calculations!A:A, A3433),"")</f>
        <v/>
      </c>
      <c r="F3433" s="12" t="str">
        <f t="shared" si="305"/>
        <v/>
      </c>
      <c r="G3433" s="12" t="str">
        <f t="shared" si="306"/>
        <v/>
      </c>
    </row>
    <row r="3434" spans="1:7" x14ac:dyDescent="0.25">
      <c r="A3434" s="8" t="str">
        <f t="shared" si="302"/>
        <v/>
      </c>
      <c r="B3434" s="2" t="str">
        <f t="shared" si="303"/>
        <v/>
      </c>
      <c r="C3434" s="2" t="str">
        <f t="shared" si="304"/>
        <v/>
      </c>
      <c r="D3434" s="2" t="str">
        <f>IF(ISNUMBER(A3434),COUNTIF(Calculations!B:B, A3434),"")</f>
        <v/>
      </c>
      <c r="E3434" s="2" t="str">
        <f>IF(ISNUMBER(A3434),COUNTIF(Calculations!A:A, A3434),"")</f>
        <v/>
      </c>
      <c r="F3434" s="12" t="str">
        <f t="shared" si="305"/>
        <v/>
      </c>
      <c r="G3434" s="12" t="str">
        <f t="shared" si="306"/>
        <v/>
      </c>
    </row>
    <row r="3435" spans="1:7" x14ac:dyDescent="0.25">
      <c r="A3435" s="8" t="str">
        <f t="shared" si="302"/>
        <v/>
      </c>
      <c r="B3435" s="2" t="str">
        <f t="shared" si="303"/>
        <v/>
      </c>
      <c r="C3435" s="2" t="str">
        <f t="shared" si="304"/>
        <v/>
      </c>
      <c r="D3435" s="2" t="str">
        <f>IF(ISNUMBER(A3435),COUNTIF(Calculations!B:B, A3435),"")</f>
        <v/>
      </c>
      <c r="E3435" s="2" t="str">
        <f>IF(ISNUMBER(A3435),COUNTIF(Calculations!A:A, A3435),"")</f>
        <v/>
      </c>
      <c r="F3435" s="12" t="str">
        <f t="shared" si="305"/>
        <v/>
      </c>
      <c r="G3435" s="12" t="str">
        <f t="shared" si="306"/>
        <v/>
      </c>
    </row>
    <row r="3436" spans="1:7" x14ac:dyDescent="0.25">
      <c r="A3436" s="8" t="str">
        <f t="shared" si="302"/>
        <v/>
      </c>
      <c r="B3436" s="2" t="str">
        <f t="shared" si="303"/>
        <v/>
      </c>
      <c r="C3436" s="2" t="str">
        <f t="shared" si="304"/>
        <v/>
      </c>
      <c r="D3436" s="2" t="str">
        <f>IF(ISNUMBER(A3436),COUNTIF(Calculations!B:B, A3436),"")</f>
        <v/>
      </c>
      <c r="E3436" s="2" t="str">
        <f>IF(ISNUMBER(A3436),COUNTIF(Calculations!A:A, A3436),"")</f>
        <v/>
      </c>
      <c r="F3436" s="12" t="str">
        <f t="shared" si="305"/>
        <v/>
      </c>
      <c r="G3436" s="12" t="str">
        <f t="shared" si="306"/>
        <v/>
      </c>
    </row>
    <row r="3437" spans="1:7" x14ac:dyDescent="0.25">
      <c r="A3437" s="8" t="str">
        <f t="shared" si="302"/>
        <v/>
      </c>
      <c r="B3437" s="2" t="str">
        <f t="shared" si="303"/>
        <v/>
      </c>
      <c r="C3437" s="2" t="str">
        <f t="shared" si="304"/>
        <v/>
      </c>
      <c r="D3437" s="2" t="str">
        <f>IF(ISNUMBER(A3437),COUNTIF(Calculations!B:B, A3437),"")</f>
        <v/>
      </c>
      <c r="E3437" s="2" t="str">
        <f>IF(ISNUMBER(A3437),COUNTIF(Calculations!A:A, A3437),"")</f>
        <v/>
      </c>
      <c r="F3437" s="12" t="str">
        <f t="shared" si="305"/>
        <v/>
      </c>
      <c r="G3437" s="12" t="str">
        <f t="shared" si="306"/>
        <v/>
      </c>
    </row>
    <row r="3438" spans="1:7" x14ac:dyDescent="0.25">
      <c r="A3438" s="8" t="str">
        <f t="shared" si="302"/>
        <v/>
      </c>
      <c r="B3438" s="2" t="str">
        <f t="shared" si="303"/>
        <v/>
      </c>
      <c r="C3438" s="2" t="str">
        <f t="shared" si="304"/>
        <v/>
      </c>
      <c r="D3438" s="2" t="str">
        <f>IF(ISNUMBER(A3438),COUNTIF(Calculations!B:B, A3438),"")</f>
        <v/>
      </c>
      <c r="E3438" s="2" t="str">
        <f>IF(ISNUMBER(A3438),COUNTIF(Calculations!A:A, A3438),"")</f>
        <v/>
      </c>
      <c r="F3438" s="12" t="str">
        <f t="shared" si="305"/>
        <v/>
      </c>
      <c r="G3438" s="12" t="str">
        <f t="shared" si="306"/>
        <v/>
      </c>
    </row>
    <row r="3439" spans="1:7" x14ac:dyDescent="0.25">
      <c r="A3439" s="8" t="str">
        <f t="shared" si="302"/>
        <v/>
      </c>
      <c r="B3439" s="2" t="str">
        <f t="shared" si="303"/>
        <v/>
      </c>
      <c r="C3439" s="2" t="str">
        <f t="shared" si="304"/>
        <v/>
      </c>
      <c r="D3439" s="2" t="str">
        <f>IF(ISNUMBER(A3439),COUNTIF(Calculations!B:B, A3439),"")</f>
        <v/>
      </c>
      <c r="E3439" s="2" t="str">
        <f>IF(ISNUMBER(A3439),COUNTIF(Calculations!A:A, A3439),"")</f>
        <v/>
      </c>
      <c r="F3439" s="12" t="str">
        <f t="shared" si="305"/>
        <v/>
      </c>
      <c r="G3439" s="12" t="str">
        <f t="shared" si="306"/>
        <v/>
      </c>
    </row>
    <row r="3440" spans="1:7" x14ac:dyDescent="0.25">
      <c r="A3440" s="8" t="str">
        <f t="shared" si="302"/>
        <v/>
      </c>
      <c r="B3440" s="2" t="str">
        <f t="shared" si="303"/>
        <v/>
      </c>
      <c r="C3440" s="2" t="str">
        <f t="shared" si="304"/>
        <v/>
      </c>
      <c r="D3440" s="2" t="str">
        <f>IF(ISNUMBER(A3440),COUNTIF(Calculations!B:B, A3440),"")</f>
        <v/>
      </c>
      <c r="E3440" s="2" t="str">
        <f>IF(ISNUMBER(A3440),COUNTIF(Calculations!A:A, A3440),"")</f>
        <v/>
      </c>
      <c r="F3440" s="12" t="str">
        <f t="shared" si="305"/>
        <v/>
      </c>
      <c r="G3440" s="12" t="str">
        <f t="shared" si="306"/>
        <v/>
      </c>
    </row>
    <row r="3441" spans="1:7" x14ac:dyDescent="0.25">
      <c r="A3441" s="8" t="str">
        <f t="shared" si="302"/>
        <v/>
      </c>
      <c r="B3441" s="2" t="str">
        <f t="shared" si="303"/>
        <v/>
      </c>
      <c r="C3441" s="2" t="str">
        <f t="shared" si="304"/>
        <v/>
      </c>
      <c r="D3441" s="2" t="str">
        <f>IF(ISNUMBER(A3441),COUNTIF(Calculations!B:B, A3441),"")</f>
        <v/>
      </c>
      <c r="E3441" s="2" t="str">
        <f>IF(ISNUMBER(A3441),COUNTIF(Calculations!A:A, A3441),"")</f>
        <v/>
      </c>
      <c r="F3441" s="12" t="str">
        <f t="shared" si="305"/>
        <v/>
      </c>
      <c r="G3441" s="12" t="str">
        <f t="shared" si="306"/>
        <v/>
      </c>
    </row>
    <row r="3442" spans="1:7" x14ac:dyDescent="0.25">
      <c r="A3442" s="8" t="str">
        <f t="shared" si="302"/>
        <v/>
      </c>
      <c r="B3442" s="2" t="str">
        <f t="shared" si="303"/>
        <v/>
      </c>
      <c r="C3442" s="2" t="str">
        <f t="shared" si="304"/>
        <v/>
      </c>
      <c r="D3442" s="2" t="str">
        <f>IF(ISNUMBER(A3442),COUNTIF(Calculations!B:B, A3442),"")</f>
        <v/>
      </c>
      <c r="E3442" s="2" t="str">
        <f>IF(ISNUMBER(A3442),COUNTIF(Calculations!A:A, A3442),"")</f>
        <v/>
      </c>
      <c r="F3442" s="12" t="str">
        <f t="shared" si="305"/>
        <v/>
      </c>
      <c r="G3442" s="12" t="str">
        <f t="shared" si="306"/>
        <v/>
      </c>
    </row>
    <row r="3443" spans="1:7" x14ac:dyDescent="0.25">
      <c r="A3443" s="8" t="str">
        <f t="shared" si="302"/>
        <v/>
      </c>
      <c r="B3443" s="2" t="str">
        <f t="shared" si="303"/>
        <v/>
      </c>
      <c r="C3443" s="2" t="str">
        <f t="shared" si="304"/>
        <v/>
      </c>
      <c r="D3443" s="2" t="str">
        <f>IF(ISNUMBER(A3443),COUNTIF(Calculations!B:B, A3443),"")</f>
        <v/>
      </c>
      <c r="E3443" s="2" t="str">
        <f>IF(ISNUMBER(A3443),COUNTIF(Calculations!A:A, A3443),"")</f>
        <v/>
      </c>
      <c r="F3443" s="12" t="str">
        <f t="shared" si="305"/>
        <v/>
      </c>
      <c r="G3443" s="12" t="str">
        <f t="shared" si="306"/>
        <v/>
      </c>
    </row>
    <row r="3444" spans="1:7" x14ac:dyDescent="0.25">
      <c r="A3444" s="8" t="str">
        <f t="shared" si="302"/>
        <v/>
      </c>
      <c r="B3444" s="2" t="str">
        <f t="shared" si="303"/>
        <v/>
      </c>
      <c r="C3444" s="2" t="str">
        <f t="shared" si="304"/>
        <v/>
      </c>
      <c r="D3444" s="2" t="str">
        <f>IF(ISNUMBER(A3444),COUNTIF(Calculations!B:B, A3444),"")</f>
        <v/>
      </c>
      <c r="E3444" s="2" t="str">
        <f>IF(ISNUMBER(A3444),COUNTIF(Calculations!A:A, A3444),"")</f>
        <v/>
      </c>
      <c r="F3444" s="12" t="str">
        <f t="shared" si="305"/>
        <v/>
      </c>
      <c r="G3444" s="12" t="str">
        <f t="shared" si="306"/>
        <v/>
      </c>
    </row>
    <row r="3445" spans="1:7" x14ac:dyDescent="0.25">
      <c r="A3445" s="8" t="str">
        <f t="shared" si="302"/>
        <v/>
      </c>
      <c r="B3445" s="2" t="str">
        <f t="shared" si="303"/>
        <v/>
      </c>
      <c r="C3445" s="2" t="str">
        <f t="shared" si="304"/>
        <v/>
      </c>
      <c r="D3445" s="2" t="str">
        <f>IF(ISNUMBER(A3445),COUNTIF(Calculations!B:B, A3445),"")</f>
        <v/>
      </c>
      <c r="E3445" s="2" t="str">
        <f>IF(ISNUMBER(A3445),COUNTIF(Calculations!A:A, A3445),"")</f>
        <v/>
      </c>
      <c r="F3445" s="12" t="str">
        <f t="shared" si="305"/>
        <v/>
      </c>
      <c r="G3445" s="12" t="str">
        <f t="shared" si="306"/>
        <v/>
      </c>
    </row>
    <row r="3446" spans="1:7" x14ac:dyDescent="0.25">
      <c r="A3446" s="8" t="str">
        <f t="shared" si="302"/>
        <v/>
      </c>
      <c r="B3446" s="2" t="str">
        <f t="shared" si="303"/>
        <v/>
      </c>
      <c r="C3446" s="2" t="str">
        <f t="shared" si="304"/>
        <v/>
      </c>
      <c r="D3446" s="2" t="str">
        <f>IF(ISNUMBER(A3446),COUNTIF(Calculations!B:B, A3446),"")</f>
        <v/>
      </c>
      <c r="E3446" s="2" t="str">
        <f>IF(ISNUMBER(A3446),COUNTIF(Calculations!A:A, A3446),"")</f>
        <v/>
      </c>
      <c r="F3446" s="12" t="str">
        <f t="shared" si="305"/>
        <v/>
      </c>
      <c r="G3446" s="12" t="str">
        <f t="shared" si="306"/>
        <v/>
      </c>
    </row>
    <row r="3447" spans="1:7" x14ac:dyDescent="0.25">
      <c r="A3447" s="8" t="str">
        <f t="shared" si="302"/>
        <v/>
      </c>
      <c r="B3447" s="2" t="str">
        <f t="shared" si="303"/>
        <v/>
      </c>
      <c r="C3447" s="2" t="str">
        <f t="shared" si="304"/>
        <v/>
      </c>
      <c r="D3447" s="2" t="str">
        <f>IF(ISNUMBER(A3447),COUNTIF(Calculations!B:B, A3447),"")</f>
        <v/>
      </c>
      <c r="E3447" s="2" t="str">
        <f>IF(ISNUMBER(A3447),COUNTIF(Calculations!A:A, A3447),"")</f>
        <v/>
      </c>
      <c r="F3447" s="12" t="str">
        <f t="shared" si="305"/>
        <v/>
      </c>
      <c r="G3447" s="12" t="str">
        <f t="shared" si="306"/>
        <v/>
      </c>
    </row>
    <row r="3448" spans="1:7" x14ac:dyDescent="0.25">
      <c r="A3448" s="8" t="str">
        <f t="shared" si="302"/>
        <v/>
      </c>
      <c r="B3448" s="2" t="str">
        <f t="shared" si="303"/>
        <v/>
      </c>
      <c r="C3448" s="2" t="str">
        <f t="shared" si="304"/>
        <v/>
      </c>
      <c r="D3448" s="2" t="str">
        <f>IF(ISNUMBER(A3448),COUNTIF(Calculations!B:B, A3448),"")</f>
        <v/>
      </c>
      <c r="E3448" s="2" t="str">
        <f>IF(ISNUMBER(A3448),COUNTIF(Calculations!A:A, A3448),"")</f>
        <v/>
      </c>
      <c r="F3448" s="12" t="str">
        <f t="shared" si="305"/>
        <v/>
      </c>
      <c r="G3448" s="12" t="str">
        <f t="shared" si="306"/>
        <v/>
      </c>
    </row>
    <row r="3449" spans="1:7" x14ac:dyDescent="0.25">
      <c r="A3449" s="8" t="str">
        <f t="shared" si="302"/>
        <v/>
      </c>
      <c r="B3449" s="2" t="str">
        <f t="shared" si="303"/>
        <v/>
      </c>
      <c r="C3449" s="2" t="str">
        <f t="shared" si="304"/>
        <v/>
      </c>
      <c r="D3449" s="2" t="str">
        <f>IF(ISNUMBER(A3449),COUNTIF(Calculations!B:B, A3449),"")</f>
        <v/>
      </c>
      <c r="E3449" s="2" t="str">
        <f>IF(ISNUMBER(A3449),COUNTIF(Calculations!A:A, A3449),"")</f>
        <v/>
      </c>
      <c r="F3449" s="12" t="str">
        <f t="shared" si="305"/>
        <v/>
      </c>
      <c r="G3449" s="12" t="str">
        <f t="shared" si="306"/>
        <v/>
      </c>
    </row>
    <row r="3450" spans="1:7" x14ac:dyDescent="0.25">
      <c r="A3450" s="8" t="str">
        <f t="shared" si="302"/>
        <v/>
      </c>
      <c r="B3450" s="2" t="str">
        <f t="shared" si="303"/>
        <v/>
      </c>
      <c r="C3450" s="2" t="str">
        <f t="shared" si="304"/>
        <v/>
      </c>
      <c r="D3450" s="2" t="str">
        <f>IF(ISNUMBER(A3450),COUNTIF(Calculations!B:B, A3450),"")</f>
        <v/>
      </c>
      <c r="E3450" s="2" t="str">
        <f>IF(ISNUMBER(A3450),COUNTIF(Calculations!A:A, A3450),"")</f>
        <v/>
      </c>
      <c r="F3450" s="12" t="str">
        <f t="shared" si="305"/>
        <v/>
      </c>
      <c r="G3450" s="12" t="str">
        <f t="shared" si="306"/>
        <v/>
      </c>
    </row>
    <row r="3451" spans="1:7" x14ac:dyDescent="0.25">
      <c r="A3451" s="8" t="str">
        <f t="shared" si="302"/>
        <v/>
      </c>
      <c r="B3451" s="2" t="str">
        <f t="shared" si="303"/>
        <v/>
      </c>
      <c r="C3451" s="2" t="str">
        <f t="shared" si="304"/>
        <v/>
      </c>
      <c r="D3451" s="2" t="str">
        <f>IF(ISNUMBER(A3451),COUNTIF(Calculations!B:B, A3451),"")</f>
        <v/>
      </c>
      <c r="E3451" s="2" t="str">
        <f>IF(ISNUMBER(A3451),COUNTIF(Calculations!A:A, A3451),"")</f>
        <v/>
      </c>
      <c r="F3451" s="12" t="str">
        <f t="shared" si="305"/>
        <v/>
      </c>
      <c r="G3451" s="12" t="str">
        <f t="shared" si="306"/>
        <v/>
      </c>
    </row>
    <row r="3452" spans="1:7" x14ac:dyDescent="0.25">
      <c r="A3452" s="8" t="str">
        <f t="shared" si="302"/>
        <v/>
      </c>
      <c r="B3452" s="2" t="str">
        <f t="shared" si="303"/>
        <v/>
      </c>
      <c r="C3452" s="2" t="str">
        <f t="shared" si="304"/>
        <v/>
      </c>
      <c r="D3452" s="2" t="str">
        <f>IF(ISNUMBER(A3452),COUNTIF(Calculations!B:B, A3452),"")</f>
        <v/>
      </c>
      <c r="E3452" s="2" t="str">
        <f>IF(ISNUMBER(A3452),COUNTIF(Calculations!A:A, A3452),"")</f>
        <v/>
      </c>
      <c r="F3452" s="12" t="str">
        <f t="shared" si="305"/>
        <v/>
      </c>
      <c r="G3452" s="12" t="str">
        <f t="shared" si="306"/>
        <v/>
      </c>
    </row>
    <row r="3453" spans="1:7" x14ac:dyDescent="0.25">
      <c r="A3453" s="8" t="str">
        <f t="shared" si="302"/>
        <v/>
      </c>
      <c r="B3453" s="2" t="str">
        <f t="shared" si="303"/>
        <v/>
      </c>
      <c r="C3453" s="2" t="str">
        <f t="shared" si="304"/>
        <v/>
      </c>
      <c r="D3453" s="2" t="str">
        <f>IF(ISNUMBER(A3453),COUNTIF(Calculations!B:B, A3453),"")</f>
        <v/>
      </c>
      <c r="E3453" s="2" t="str">
        <f>IF(ISNUMBER(A3453),COUNTIF(Calculations!A:A, A3453),"")</f>
        <v/>
      </c>
      <c r="F3453" s="12" t="str">
        <f t="shared" si="305"/>
        <v/>
      </c>
      <c r="G3453" s="12" t="str">
        <f t="shared" si="306"/>
        <v/>
      </c>
    </row>
    <row r="3454" spans="1:7" x14ac:dyDescent="0.25">
      <c r="A3454" s="8" t="str">
        <f t="shared" si="302"/>
        <v/>
      </c>
      <c r="B3454" s="2" t="str">
        <f t="shared" si="303"/>
        <v/>
      </c>
      <c r="C3454" s="2" t="str">
        <f t="shared" si="304"/>
        <v/>
      </c>
      <c r="D3454" s="2" t="str">
        <f>IF(ISNUMBER(A3454),COUNTIF(Calculations!B:B, A3454),"")</f>
        <v/>
      </c>
      <c r="E3454" s="2" t="str">
        <f>IF(ISNUMBER(A3454),COUNTIF(Calculations!A:A, A3454),"")</f>
        <v/>
      </c>
      <c r="F3454" s="12" t="str">
        <f t="shared" si="305"/>
        <v/>
      </c>
      <c r="G3454" s="12" t="str">
        <f t="shared" si="306"/>
        <v/>
      </c>
    </row>
    <row r="3455" spans="1:7" x14ac:dyDescent="0.25">
      <c r="A3455" s="8" t="str">
        <f t="shared" si="302"/>
        <v/>
      </c>
      <c r="B3455" s="2" t="str">
        <f t="shared" si="303"/>
        <v/>
      </c>
      <c r="C3455" s="2" t="str">
        <f t="shared" si="304"/>
        <v/>
      </c>
      <c r="D3455" s="2" t="str">
        <f>IF(ISNUMBER(A3455),COUNTIF(Calculations!B:B, A3455),"")</f>
        <v/>
      </c>
      <c r="E3455" s="2" t="str">
        <f>IF(ISNUMBER(A3455),COUNTIF(Calculations!A:A, A3455),"")</f>
        <v/>
      </c>
      <c r="F3455" s="12" t="str">
        <f t="shared" si="305"/>
        <v/>
      </c>
      <c r="G3455" s="12" t="str">
        <f t="shared" si="306"/>
        <v/>
      </c>
    </row>
    <row r="3456" spans="1:7" x14ac:dyDescent="0.25">
      <c r="A3456" s="8" t="str">
        <f t="shared" si="302"/>
        <v/>
      </c>
      <c r="B3456" s="2" t="str">
        <f t="shared" si="303"/>
        <v/>
      </c>
      <c r="C3456" s="2" t="str">
        <f t="shared" si="304"/>
        <v/>
      </c>
      <c r="D3456" s="2" t="str">
        <f>IF(ISNUMBER(A3456),COUNTIF(Calculations!B:B, A3456),"")</f>
        <v/>
      </c>
      <c r="E3456" s="2" t="str">
        <f>IF(ISNUMBER(A3456),COUNTIF(Calculations!A:A, A3456),"")</f>
        <v/>
      </c>
      <c r="F3456" s="12" t="str">
        <f t="shared" si="305"/>
        <v/>
      </c>
      <c r="G3456" s="12" t="str">
        <f t="shared" si="306"/>
        <v/>
      </c>
    </row>
    <row r="3457" spans="1:7" x14ac:dyDescent="0.25">
      <c r="A3457" s="8" t="str">
        <f t="shared" si="302"/>
        <v/>
      </c>
      <c r="B3457" s="2" t="str">
        <f t="shared" si="303"/>
        <v/>
      </c>
      <c r="C3457" s="2" t="str">
        <f t="shared" si="304"/>
        <v/>
      </c>
      <c r="D3457" s="2" t="str">
        <f>IF(ISNUMBER(A3457),COUNTIF(Calculations!B:B, A3457),"")</f>
        <v/>
      </c>
      <c r="E3457" s="2" t="str">
        <f>IF(ISNUMBER(A3457),COUNTIF(Calculations!A:A, A3457),"")</f>
        <v/>
      </c>
      <c r="F3457" s="12" t="str">
        <f t="shared" si="305"/>
        <v/>
      </c>
      <c r="G3457" s="12" t="str">
        <f t="shared" si="306"/>
        <v/>
      </c>
    </row>
    <row r="3458" spans="1:7" x14ac:dyDescent="0.25">
      <c r="A3458" s="8" t="str">
        <f t="shared" si="302"/>
        <v/>
      </c>
      <c r="B3458" s="2" t="str">
        <f t="shared" si="303"/>
        <v/>
      </c>
      <c r="C3458" s="2" t="str">
        <f t="shared" si="304"/>
        <v/>
      </c>
      <c r="D3458" s="2" t="str">
        <f>IF(ISNUMBER(A3458),COUNTIF(Calculations!B:B, A3458),"")</f>
        <v/>
      </c>
      <c r="E3458" s="2" t="str">
        <f>IF(ISNUMBER(A3458),COUNTIF(Calculations!A:A, A3458),"")</f>
        <v/>
      </c>
      <c r="F3458" s="12" t="str">
        <f t="shared" si="305"/>
        <v/>
      </c>
      <c r="G3458" s="12" t="str">
        <f t="shared" si="306"/>
        <v/>
      </c>
    </row>
    <row r="3459" spans="1:7" x14ac:dyDescent="0.25">
      <c r="A3459" s="8" t="str">
        <f t="shared" si="302"/>
        <v/>
      </c>
      <c r="B3459" s="2" t="str">
        <f t="shared" si="303"/>
        <v/>
      </c>
      <c r="C3459" s="2" t="str">
        <f t="shared" si="304"/>
        <v/>
      </c>
      <c r="D3459" s="2" t="str">
        <f>IF(ISNUMBER(A3459),COUNTIF(Calculations!B:B, A3459),"")</f>
        <v/>
      </c>
      <c r="E3459" s="2" t="str">
        <f>IF(ISNUMBER(A3459),COUNTIF(Calculations!A:A, A3459),"")</f>
        <v/>
      </c>
      <c r="F3459" s="12" t="str">
        <f t="shared" si="305"/>
        <v/>
      </c>
      <c r="G3459" s="12" t="str">
        <f t="shared" si="306"/>
        <v/>
      </c>
    </row>
    <row r="3460" spans="1:7" x14ac:dyDescent="0.25">
      <c r="A3460" s="8" t="str">
        <f t="shared" si="302"/>
        <v/>
      </c>
      <c r="B3460" s="2" t="str">
        <f t="shared" si="303"/>
        <v/>
      </c>
      <c r="C3460" s="2" t="str">
        <f t="shared" si="304"/>
        <v/>
      </c>
      <c r="D3460" s="2" t="str">
        <f>IF(ISNUMBER(A3460),COUNTIF(Calculations!B:B, A3460),"")</f>
        <v/>
      </c>
      <c r="E3460" s="2" t="str">
        <f>IF(ISNUMBER(A3460),COUNTIF(Calculations!A:A, A3460),"")</f>
        <v/>
      </c>
      <c r="F3460" s="12" t="str">
        <f t="shared" si="305"/>
        <v/>
      </c>
      <c r="G3460" s="12" t="str">
        <f t="shared" si="306"/>
        <v/>
      </c>
    </row>
    <row r="3461" spans="1:7" x14ac:dyDescent="0.25">
      <c r="A3461" s="8" t="str">
        <f t="shared" si="302"/>
        <v/>
      </c>
      <c r="B3461" s="2" t="str">
        <f t="shared" si="303"/>
        <v/>
      </c>
      <c r="C3461" s="2" t="str">
        <f t="shared" si="304"/>
        <v/>
      </c>
      <c r="D3461" s="2" t="str">
        <f>IF(ISNUMBER(A3461),COUNTIF(Calculations!B:B, A3461),"")</f>
        <v/>
      </c>
      <c r="E3461" s="2" t="str">
        <f>IF(ISNUMBER(A3461),COUNTIF(Calculations!A:A, A3461),"")</f>
        <v/>
      </c>
      <c r="F3461" s="12" t="str">
        <f t="shared" si="305"/>
        <v/>
      </c>
      <c r="G3461" s="12" t="str">
        <f t="shared" si="306"/>
        <v/>
      </c>
    </row>
    <row r="3462" spans="1:7" x14ac:dyDescent="0.25">
      <c r="A3462" s="8" t="str">
        <f t="shared" si="302"/>
        <v/>
      </c>
      <c r="B3462" s="2" t="str">
        <f t="shared" si="303"/>
        <v/>
      </c>
      <c r="C3462" s="2" t="str">
        <f t="shared" si="304"/>
        <v/>
      </c>
      <c r="D3462" s="2" t="str">
        <f>IF(ISNUMBER(A3462),COUNTIF(Calculations!B:B, A3462),"")</f>
        <v/>
      </c>
      <c r="E3462" s="2" t="str">
        <f>IF(ISNUMBER(A3462),COUNTIF(Calculations!A:A, A3462),"")</f>
        <v/>
      </c>
      <c r="F3462" s="12" t="str">
        <f t="shared" si="305"/>
        <v/>
      </c>
      <c r="G3462" s="12" t="str">
        <f t="shared" si="306"/>
        <v/>
      </c>
    </row>
    <row r="3463" spans="1:7" x14ac:dyDescent="0.25">
      <c r="A3463" s="8" t="str">
        <f t="shared" si="302"/>
        <v/>
      </c>
      <c r="B3463" s="2" t="str">
        <f t="shared" si="303"/>
        <v/>
      </c>
      <c r="C3463" s="2" t="str">
        <f t="shared" si="304"/>
        <v/>
      </c>
      <c r="D3463" s="2" t="str">
        <f>IF(ISNUMBER(A3463),COUNTIF(Calculations!B:B, A3463),"")</f>
        <v/>
      </c>
      <c r="E3463" s="2" t="str">
        <f>IF(ISNUMBER(A3463),COUNTIF(Calculations!A:A, A3463),"")</f>
        <v/>
      </c>
      <c r="F3463" s="12" t="str">
        <f t="shared" si="305"/>
        <v/>
      </c>
      <c r="G3463" s="12" t="str">
        <f t="shared" si="306"/>
        <v/>
      </c>
    </row>
    <row r="3464" spans="1:7" x14ac:dyDescent="0.25">
      <c r="A3464" s="8" t="str">
        <f t="shared" si="302"/>
        <v/>
      </c>
      <c r="B3464" s="2" t="str">
        <f t="shared" si="303"/>
        <v/>
      </c>
      <c r="C3464" s="2" t="str">
        <f t="shared" si="304"/>
        <v/>
      </c>
      <c r="D3464" s="2" t="str">
        <f>IF(ISNUMBER(A3464),COUNTIF(Calculations!B:B, A3464),"")</f>
        <v/>
      </c>
      <c r="E3464" s="2" t="str">
        <f>IF(ISNUMBER(A3464),COUNTIF(Calculations!A:A, A3464),"")</f>
        <v/>
      </c>
      <c r="F3464" s="12" t="str">
        <f t="shared" si="305"/>
        <v/>
      </c>
      <c r="G3464" s="12" t="str">
        <f t="shared" si="306"/>
        <v/>
      </c>
    </row>
    <row r="3465" spans="1:7" x14ac:dyDescent="0.25">
      <c r="A3465" s="8" t="str">
        <f t="shared" si="302"/>
        <v/>
      </c>
      <c r="B3465" s="2" t="str">
        <f t="shared" si="303"/>
        <v/>
      </c>
      <c r="C3465" s="2" t="str">
        <f t="shared" si="304"/>
        <v/>
      </c>
      <c r="D3465" s="2" t="str">
        <f>IF(ISNUMBER(A3465),COUNTIF(Calculations!B:B, A3465),"")</f>
        <v/>
      </c>
      <c r="E3465" s="2" t="str">
        <f>IF(ISNUMBER(A3465),COUNTIF(Calculations!A:A, A3465),"")</f>
        <v/>
      </c>
      <c r="F3465" s="12" t="str">
        <f t="shared" si="305"/>
        <v/>
      </c>
      <c r="G3465" s="12" t="str">
        <f t="shared" si="306"/>
        <v/>
      </c>
    </row>
    <row r="3466" spans="1:7" x14ac:dyDescent="0.25">
      <c r="A3466" s="8" t="str">
        <f t="shared" si="302"/>
        <v/>
      </c>
      <c r="B3466" s="2" t="str">
        <f t="shared" si="303"/>
        <v/>
      </c>
      <c r="C3466" s="2" t="str">
        <f t="shared" si="304"/>
        <v/>
      </c>
      <c r="D3466" s="2" t="str">
        <f>IF(ISNUMBER(A3466),COUNTIF(Calculations!B:B, A3466),"")</f>
        <v/>
      </c>
      <c r="E3466" s="2" t="str">
        <f>IF(ISNUMBER(A3466),COUNTIF(Calculations!A:A, A3466),"")</f>
        <v/>
      </c>
      <c r="F3466" s="12" t="str">
        <f t="shared" si="305"/>
        <v/>
      </c>
      <c r="G3466" s="12" t="str">
        <f t="shared" si="306"/>
        <v/>
      </c>
    </row>
    <row r="3467" spans="1:7" x14ac:dyDescent="0.25">
      <c r="A3467" s="8" t="str">
        <f t="shared" si="302"/>
        <v/>
      </c>
      <c r="B3467" s="2" t="str">
        <f t="shared" si="303"/>
        <v/>
      </c>
      <c r="C3467" s="2" t="str">
        <f t="shared" si="304"/>
        <v/>
      </c>
      <c r="D3467" s="2" t="str">
        <f>IF(ISNUMBER(A3467),COUNTIF(Calculations!B:B, A3467),"")</f>
        <v/>
      </c>
      <c r="E3467" s="2" t="str">
        <f>IF(ISNUMBER(A3467),COUNTIF(Calculations!A:A, A3467),"")</f>
        <v/>
      </c>
      <c r="F3467" s="12" t="str">
        <f t="shared" si="305"/>
        <v/>
      </c>
      <c r="G3467" s="12" t="str">
        <f t="shared" si="306"/>
        <v/>
      </c>
    </row>
    <row r="3468" spans="1:7" x14ac:dyDescent="0.25">
      <c r="A3468" s="8" t="str">
        <f t="shared" si="302"/>
        <v/>
      </c>
      <c r="B3468" s="2" t="str">
        <f t="shared" si="303"/>
        <v/>
      </c>
      <c r="C3468" s="2" t="str">
        <f t="shared" si="304"/>
        <v/>
      </c>
      <c r="D3468" s="2" t="str">
        <f>IF(ISNUMBER(A3468),COUNTIF(Calculations!B:B, A3468),"")</f>
        <v/>
      </c>
      <c r="E3468" s="2" t="str">
        <f>IF(ISNUMBER(A3468),COUNTIF(Calculations!A:A, A3468),"")</f>
        <v/>
      </c>
      <c r="F3468" s="12" t="str">
        <f t="shared" si="305"/>
        <v/>
      </c>
      <c r="G3468" s="12" t="str">
        <f t="shared" si="306"/>
        <v/>
      </c>
    </row>
    <row r="3469" spans="1:7" x14ac:dyDescent="0.25">
      <c r="A3469" s="8" t="str">
        <f t="shared" si="302"/>
        <v/>
      </c>
      <c r="B3469" s="2" t="str">
        <f t="shared" si="303"/>
        <v/>
      </c>
      <c r="C3469" s="2" t="str">
        <f t="shared" si="304"/>
        <v/>
      </c>
      <c r="D3469" s="2" t="str">
        <f>IF(ISNUMBER(A3469),COUNTIF(Calculations!B:B, A3469),"")</f>
        <v/>
      </c>
      <c r="E3469" s="2" t="str">
        <f>IF(ISNUMBER(A3469),COUNTIF(Calculations!A:A, A3469),"")</f>
        <v/>
      </c>
      <c r="F3469" s="12" t="str">
        <f t="shared" si="305"/>
        <v/>
      </c>
      <c r="G3469" s="12" t="str">
        <f t="shared" si="306"/>
        <v/>
      </c>
    </row>
    <row r="3470" spans="1:7" x14ac:dyDescent="0.25">
      <c r="A3470" s="8" t="str">
        <f t="shared" si="302"/>
        <v/>
      </c>
      <c r="B3470" s="2" t="str">
        <f t="shared" si="303"/>
        <v/>
      </c>
      <c r="C3470" s="2" t="str">
        <f t="shared" si="304"/>
        <v/>
      </c>
      <c r="D3470" s="2" t="str">
        <f>IF(ISNUMBER(A3470),COUNTIF(Calculations!B:B, A3470),"")</f>
        <v/>
      </c>
      <c r="E3470" s="2" t="str">
        <f>IF(ISNUMBER(A3470),COUNTIF(Calculations!A:A, A3470),"")</f>
        <v/>
      </c>
      <c r="F3470" s="12" t="str">
        <f t="shared" si="305"/>
        <v/>
      </c>
      <c r="G3470" s="12" t="str">
        <f t="shared" si="306"/>
        <v/>
      </c>
    </row>
    <row r="3471" spans="1:7" x14ac:dyDescent="0.25">
      <c r="A3471" s="8" t="str">
        <f t="shared" si="302"/>
        <v/>
      </c>
      <c r="B3471" s="2" t="str">
        <f t="shared" si="303"/>
        <v/>
      </c>
      <c r="C3471" s="2" t="str">
        <f t="shared" si="304"/>
        <v/>
      </c>
      <c r="D3471" s="2" t="str">
        <f>IF(ISNUMBER(A3471),COUNTIF(Calculations!B:B, A3471),"")</f>
        <v/>
      </c>
      <c r="E3471" s="2" t="str">
        <f>IF(ISNUMBER(A3471),COUNTIF(Calculations!A:A, A3471),"")</f>
        <v/>
      </c>
      <c r="F3471" s="12" t="str">
        <f t="shared" si="305"/>
        <v/>
      </c>
      <c r="G3471" s="12" t="str">
        <f t="shared" si="306"/>
        <v/>
      </c>
    </row>
    <row r="3472" spans="1:7" x14ac:dyDescent="0.25">
      <c r="A3472" s="8" t="str">
        <f t="shared" si="302"/>
        <v/>
      </c>
      <c r="B3472" s="2" t="str">
        <f t="shared" si="303"/>
        <v/>
      </c>
      <c r="C3472" s="2" t="str">
        <f t="shared" si="304"/>
        <v/>
      </c>
      <c r="D3472" s="2" t="str">
        <f>IF(ISNUMBER(A3472),COUNTIF(Calculations!B:B, A3472),"")</f>
        <v/>
      </c>
      <c r="E3472" s="2" t="str">
        <f>IF(ISNUMBER(A3472),COUNTIF(Calculations!A:A, A3472),"")</f>
        <v/>
      </c>
      <c r="F3472" s="12" t="str">
        <f t="shared" si="305"/>
        <v/>
      </c>
      <c r="G3472" s="12" t="str">
        <f t="shared" si="306"/>
        <v/>
      </c>
    </row>
    <row r="3473" spans="1:7" x14ac:dyDescent="0.25">
      <c r="A3473" s="8" t="str">
        <f t="shared" si="302"/>
        <v/>
      </c>
      <c r="B3473" s="2" t="str">
        <f t="shared" si="303"/>
        <v/>
      </c>
      <c r="C3473" s="2" t="str">
        <f t="shared" si="304"/>
        <v/>
      </c>
      <c r="D3473" s="2" t="str">
        <f>IF(ISNUMBER(A3473),COUNTIF(Calculations!B:B, A3473),"")</f>
        <v/>
      </c>
      <c r="E3473" s="2" t="str">
        <f>IF(ISNUMBER(A3473),COUNTIF(Calculations!A:A, A3473),"")</f>
        <v/>
      </c>
      <c r="F3473" s="12" t="str">
        <f t="shared" si="305"/>
        <v/>
      </c>
      <c r="G3473" s="12" t="str">
        <f t="shared" si="306"/>
        <v/>
      </c>
    </row>
    <row r="3474" spans="1:7" x14ac:dyDescent="0.25">
      <c r="A3474" s="8" t="str">
        <f t="shared" si="302"/>
        <v/>
      </c>
      <c r="B3474" s="2" t="str">
        <f t="shared" si="303"/>
        <v/>
      </c>
      <c r="C3474" s="2" t="str">
        <f t="shared" si="304"/>
        <v/>
      </c>
      <c r="D3474" s="2" t="str">
        <f>IF(ISNUMBER(A3474),COUNTIF(Calculations!B:B, A3474),"")</f>
        <v/>
      </c>
      <c r="E3474" s="2" t="str">
        <f>IF(ISNUMBER(A3474),COUNTIF(Calculations!A:A, A3474),"")</f>
        <v/>
      </c>
      <c r="F3474" s="12" t="str">
        <f t="shared" si="305"/>
        <v/>
      </c>
      <c r="G3474" s="12" t="str">
        <f t="shared" si="306"/>
        <v/>
      </c>
    </row>
    <row r="3475" spans="1:7" x14ac:dyDescent="0.25">
      <c r="A3475" s="8" t="str">
        <f t="shared" si="302"/>
        <v/>
      </c>
      <c r="B3475" s="2" t="str">
        <f t="shared" si="303"/>
        <v/>
      </c>
      <c r="C3475" s="2" t="str">
        <f t="shared" si="304"/>
        <v/>
      </c>
      <c r="D3475" s="2" t="str">
        <f>IF(ISNUMBER(A3475),COUNTIF(Calculations!B:B, A3475),"")</f>
        <v/>
      </c>
      <c r="E3475" s="2" t="str">
        <f>IF(ISNUMBER(A3475),COUNTIF(Calculations!A:A, A3475),"")</f>
        <v/>
      </c>
      <c r="F3475" s="12" t="str">
        <f t="shared" si="305"/>
        <v/>
      </c>
      <c r="G3475" s="12" t="str">
        <f t="shared" si="306"/>
        <v/>
      </c>
    </row>
    <row r="3476" spans="1:7" x14ac:dyDescent="0.25">
      <c r="A3476" s="8" t="str">
        <f t="shared" si="302"/>
        <v/>
      </c>
      <c r="B3476" s="2" t="str">
        <f t="shared" si="303"/>
        <v/>
      </c>
      <c r="C3476" s="2" t="str">
        <f t="shared" si="304"/>
        <v/>
      </c>
      <c r="D3476" s="2" t="str">
        <f>IF(ISNUMBER(A3476),COUNTIF(Calculations!B:B, A3476),"")</f>
        <v/>
      </c>
      <c r="E3476" s="2" t="str">
        <f>IF(ISNUMBER(A3476),COUNTIF(Calculations!A:A, A3476),"")</f>
        <v/>
      </c>
      <c r="F3476" s="12" t="str">
        <f t="shared" si="305"/>
        <v/>
      </c>
      <c r="G3476" s="12" t="str">
        <f t="shared" si="306"/>
        <v/>
      </c>
    </row>
    <row r="3477" spans="1:7" x14ac:dyDescent="0.25">
      <c r="A3477" s="8" t="str">
        <f t="shared" si="302"/>
        <v/>
      </c>
      <c r="B3477" s="2" t="str">
        <f t="shared" si="303"/>
        <v/>
      </c>
      <c r="C3477" s="2" t="str">
        <f t="shared" si="304"/>
        <v/>
      </c>
      <c r="D3477" s="2" t="str">
        <f>IF(ISNUMBER(A3477),COUNTIF(Calculations!B:B, A3477),"")</f>
        <v/>
      </c>
      <c r="E3477" s="2" t="str">
        <f>IF(ISNUMBER(A3477),COUNTIF(Calculations!A:A, A3477),"")</f>
        <v/>
      </c>
      <c r="F3477" s="12" t="str">
        <f t="shared" si="305"/>
        <v/>
      </c>
      <c r="G3477" s="12" t="str">
        <f t="shared" si="306"/>
        <v/>
      </c>
    </row>
    <row r="3478" spans="1:7" x14ac:dyDescent="0.25">
      <c r="A3478" s="8" t="str">
        <f t="shared" si="302"/>
        <v/>
      </c>
      <c r="B3478" s="2" t="str">
        <f t="shared" si="303"/>
        <v/>
      </c>
      <c r="C3478" s="2" t="str">
        <f t="shared" si="304"/>
        <v/>
      </c>
      <c r="D3478" s="2" t="str">
        <f>IF(ISNUMBER(A3478),COUNTIF(Calculations!B:B, A3478),"")</f>
        <v/>
      </c>
      <c r="E3478" s="2" t="str">
        <f>IF(ISNUMBER(A3478),COUNTIF(Calculations!A:A, A3478),"")</f>
        <v/>
      </c>
      <c r="F3478" s="12" t="str">
        <f t="shared" si="305"/>
        <v/>
      </c>
      <c r="G3478" s="12" t="str">
        <f t="shared" si="306"/>
        <v/>
      </c>
    </row>
    <row r="3479" spans="1:7" x14ac:dyDescent="0.25">
      <c r="A3479" s="8" t="str">
        <f t="shared" si="302"/>
        <v/>
      </c>
      <c r="B3479" s="2" t="str">
        <f t="shared" si="303"/>
        <v/>
      </c>
      <c r="C3479" s="2" t="str">
        <f t="shared" si="304"/>
        <v/>
      </c>
      <c r="D3479" s="2" t="str">
        <f>IF(ISNUMBER(A3479),COUNTIF(Calculations!B:B, A3479),"")</f>
        <v/>
      </c>
      <c r="E3479" s="2" t="str">
        <f>IF(ISNUMBER(A3479),COUNTIF(Calculations!A:A, A3479),"")</f>
        <v/>
      </c>
      <c r="F3479" s="12" t="str">
        <f t="shared" si="305"/>
        <v/>
      </c>
      <c r="G3479" s="12" t="str">
        <f t="shared" si="306"/>
        <v/>
      </c>
    </row>
    <row r="3480" spans="1:7" x14ac:dyDescent="0.25">
      <c r="A3480" s="8" t="str">
        <f t="shared" si="302"/>
        <v/>
      </c>
      <c r="B3480" s="2" t="str">
        <f t="shared" si="303"/>
        <v/>
      </c>
      <c r="C3480" s="2" t="str">
        <f t="shared" si="304"/>
        <v/>
      </c>
      <c r="D3480" s="2" t="str">
        <f>IF(ISNUMBER(A3480),COUNTIF(Calculations!B:B, A3480),"")</f>
        <v/>
      </c>
      <c r="E3480" s="2" t="str">
        <f>IF(ISNUMBER(A3480),COUNTIF(Calculations!A:A, A3480),"")</f>
        <v/>
      </c>
      <c r="F3480" s="12" t="str">
        <f t="shared" si="305"/>
        <v/>
      </c>
      <c r="G3480" s="12" t="str">
        <f t="shared" si="306"/>
        <v/>
      </c>
    </row>
    <row r="3481" spans="1:7" x14ac:dyDescent="0.25">
      <c r="A3481" s="8" t="str">
        <f t="shared" si="302"/>
        <v/>
      </c>
      <c r="B3481" s="2" t="str">
        <f t="shared" si="303"/>
        <v/>
      </c>
      <c r="C3481" s="2" t="str">
        <f t="shared" si="304"/>
        <v/>
      </c>
      <c r="D3481" s="2" t="str">
        <f>IF(ISNUMBER(A3481),COUNTIF(Calculations!B:B, A3481),"")</f>
        <v/>
      </c>
      <c r="E3481" s="2" t="str">
        <f>IF(ISNUMBER(A3481),COUNTIF(Calculations!A:A, A3481),"")</f>
        <v/>
      </c>
      <c r="F3481" s="12" t="str">
        <f t="shared" si="305"/>
        <v/>
      </c>
      <c r="G3481" s="12" t="str">
        <f t="shared" si="306"/>
        <v/>
      </c>
    </row>
    <row r="3482" spans="1:7" x14ac:dyDescent="0.25">
      <c r="A3482" s="8" t="str">
        <f t="shared" si="302"/>
        <v/>
      </c>
      <c r="B3482" s="2" t="str">
        <f t="shared" si="303"/>
        <v/>
      </c>
      <c r="C3482" s="2" t="str">
        <f t="shared" si="304"/>
        <v/>
      </c>
      <c r="D3482" s="2" t="str">
        <f>IF(ISNUMBER(A3482),COUNTIF(Calculations!B:B, A3482),"")</f>
        <v/>
      </c>
      <c r="E3482" s="2" t="str">
        <f>IF(ISNUMBER(A3482),COUNTIF(Calculations!A:A, A3482),"")</f>
        <v/>
      </c>
      <c r="F3482" s="12" t="str">
        <f t="shared" si="305"/>
        <v/>
      </c>
      <c r="G3482" s="12" t="str">
        <f t="shared" si="306"/>
        <v/>
      </c>
    </row>
    <row r="3483" spans="1:7" x14ac:dyDescent="0.25">
      <c r="A3483" s="8" t="str">
        <f t="shared" si="302"/>
        <v/>
      </c>
      <c r="B3483" s="2" t="str">
        <f t="shared" si="303"/>
        <v/>
      </c>
      <c r="C3483" s="2" t="str">
        <f t="shared" si="304"/>
        <v/>
      </c>
      <c r="D3483" s="2" t="str">
        <f>IF(ISNUMBER(A3483),COUNTIF(Calculations!B:B, A3483),"")</f>
        <v/>
      </c>
      <c r="E3483" s="2" t="str">
        <f>IF(ISNUMBER(A3483),COUNTIF(Calculations!A:A, A3483),"")</f>
        <v/>
      </c>
      <c r="F3483" s="12" t="str">
        <f t="shared" si="305"/>
        <v/>
      </c>
      <c r="G3483" s="12" t="str">
        <f t="shared" si="306"/>
        <v/>
      </c>
    </row>
    <row r="3484" spans="1:7" x14ac:dyDescent="0.25">
      <c r="A3484" s="8" t="str">
        <f t="shared" si="302"/>
        <v/>
      </c>
      <c r="B3484" s="2" t="str">
        <f t="shared" si="303"/>
        <v/>
      </c>
      <c r="C3484" s="2" t="str">
        <f t="shared" si="304"/>
        <v/>
      </c>
      <c r="D3484" s="2" t="str">
        <f>IF(ISNUMBER(A3484),COUNTIF(Calculations!B:B, A3484),"")</f>
        <v/>
      </c>
      <c r="E3484" s="2" t="str">
        <f>IF(ISNUMBER(A3484),COUNTIF(Calculations!A:A, A3484),"")</f>
        <v/>
      </c>
      <c r="F3484" s="12" t="str">
        <f t="shared" si="305"/>
        <v/>
      </c>
      <c r="G3484" s="12" t="str">
        <f t="shared" si="306"/>
        <v/>
      </c>
    </row>
    <row r="3485" spans="1:7" x14ac:dyDescent="0.25">
      <c r="A3485" s="8" t="str">
        <f t="shared" si="302"/>
        <v/>
      </c>
      <c r="B3485" s="2" t="str">
        <f t="shared" si="303"/>
        <v/>
      </c>
      <c r="C3485" s="2" t="str">
        <f t="shared" si="304"/>
        <v/>
      </c>
      <c r="D3485" s="2" t="str">
        <f>IF(ISNUMBER(A3485),COUNTIF(Calculations!B:B, A3485),"")</f>
        <v/>
      </c>
      <c r="E3485" s="2" t="str">
        <f>IF(ISNUMBER(A3485),COUNTIF(Calculations!A:A, A3485),"")</f>
        <v/>
      </c>
      <c r="F3485" s="12" t="str">
        <f t="shared" si="305"/>
        <v/>
      </c>
      <c r="G3485" s="12" t="str">
        <f t="shared" si="306"/>
        <v/>
      </c>
    </row>
    <row r="3486" spans="1:7" x14ac:dyDescent="0.25">
      <c r="A3486" s="8" t="str">
        <f t="shared" si="302"/>
        <v/>
      </c>
      <c r="B3486" s="2" t="str">
        <f t="shared" si="303"/>
        <v/>
      </c>
      <c r="C3486" s="2" t="str">
        <f t="shared" si="304"/>
        <v/>
      </c>
      <c r="D3486" s="2" t="str">
        <f>IF(ISNUMBER(A3486),COUNTIF(Calculations!B:B, A3486),"")</f>
        <v/>
      </c>
      <c r="E3486" s="2" t="str">
        <f>IF(ISNUMBER(A3486),COUNTIF(Calculations!A:A, A3486),"")</f>
        <v/>
      </c>
      <c r="F3486" s="12" t="str">
        <f t="shared" si="305"/>
        <v/>
      </c>
      <c r="G3486" s="12" t="str">
        <f t="shared" si="306"/>
        <v/>
      </c>
    </row>
    <row r="3487" spans="1:7" x14ac:dyDescent="0.25">
      <c r="A3487" s="8" t="str">
        <f t="shared" si="302"/>
        <v/>
      </c>
      <c r="B3487" s="2" t="str">
        <f t="shared" si="303"/>
        <v/>
      </c>
      <c r="C3487" s="2" t="str">
        <f t="shared" si="304"/>
        <v/>
      </c>
      <c r="D3487" s="2" t="str">
        <f>IF(ISNUMBER(A3487),COUNTIF(Calculations!B:B, A3487),"")</f>
        <v/>
      </c>
      <c r="E3487" s="2" t="str">
        <f>IF(ISNUMBER(A3487),COUNTIF(Calculations!A:A, A3487),"")</f>
        <v/>
      </c>
      <c r="F3487" s="12" t="str">
        <f t="shared" si="305"/>
        <v/>
      </c>
      <c r="G3487" s="12" t="str">
        <f t="shared" si="306"/>
        <v/>
      </c>
    </row>
    <row r="3488" spans="1:7" x14ac:dyDescent="0.25">
      <c r="A3488" s="8" t="str">
        <f t="shared" si="302"/>
        <v/>
      </c>
      <c r="B3488" s="2" t="str">
        <f t="shared" si="303"/>
        <v/>
      </c>
      <c r="C3488" s="2" t="str">
        <f t="shared" si="304"/>
        <v/>
      </c>
      <c r="D3488" s="2" t="str">
        <f>IF(ISNUMBER(A3488),COUNTIF(Calculations!B:B, A3488),"")</f>
        <v/>
      </c>
      <c r="E3488" s="2" t="str">
        <f>IF(ISNUMBER(A3488),COUNTIF(Calculations!A:A, A3488),"")</f>
        <v/>
      </c>
      <c r="F3488" s="12" t="str">
        <f t="shared" si="305"/>
        <v/>
      </c>
      <c r="G3488" s="12" t="str">
        <f t="shared" si="306"/>
        <v/>
      </c>
    </row>
    <row r="3489" spans="1:7" x14ac:dyDescent="0.25">
      <c r="A3489" s="8" t="str">
        <f t="shared" si="302"/>
        <v/>
      </c>
      <c r="B3489" s="2" t="str">
        <f t="shared" si="303"/>
        <v/>
      </c>
      <c r="C3489" s="2" t="str">
        <f t="shared" si="304"/>
        <v/>
      </c>
      <c r="D3489" s="2" t="str">
        <f>IF(ISNUMBER(A3489),COUNTIF(Calculations!B:B, A3489),"")</f>
        <v/>
      </c>
      <c r="E3489" s="2" t="str">
        <f>IF(ISNUMBER(A3489),COUNTIF(Calculations!A:A, A3489),"")</f>
        <v/>
      </c>
      <c r="F3489" s="12" t="str">
        <f t="shared" si="305"/>
        <v/>
      </c>
      <c r="G3489" s="12" t="str">
        <f t="shared" si="306"/>
        <v/>
      </c>
    </row>
    <row r="3490" spans="1:7" x14ac:dyDescent="0.25">
      <c r="A3490" s="8" t="str">
        <f t="shared" si="302"/>
        <v/>
      </c>
      <c r="B3490" s="2" t="str">
        <f t="shared" si="303"/>
        <v/>
      </c>
      <c r="C3490" s="2" t="str">
        <f t="shared" si="304"/>
        <v/>
      </c>
      <c r="D3490" s="2" t="str">
        <f>IF(ISNUMBER(A3490),COUNTIF(Calculations!B:B, A3490),"")</f>
        <v/>
      </c>
      <c r="E3490" s="2" t="str">
        <f>IF(ISNUMBER(A3490),COUNTIF(Calculations!A:A, A3490),"")</f>
        <v/>
      </c>
      <c r="F3490" s="12" t="str">
        <f t="shared" si="305"/>
        <v/>
      </c>
      <c r="G3490" s="12" t="str">
        <f t="shared" si="306"/>
        <v/>
      </c>
    </row>
    <row r="3491" spans="1:7" x14ac:dyDescent="0.25">
      <c r="A3491" s="8" t="str">
        <f t="shared" si="302"/>
        <v/>
      </c>
      <c r="B3491" s="2" t="str">
        <f t="shared" si="303"/>
        <v/>
      </c>
      <c r="C3491" s="2" t="str">
        <f t="shared" si="304"/>
        <v/>
      </c>
      <c r="D3491" s="2" t="str">
        <f>IF(ISNUMBER(A3491),COUNTIF(Calculations!B:B, A3491),"")</f>
        <v/>
      </c>
      <c r="E3491" s="2" t="str">
        <f>IF(ISNUMBER(A3491),COUNTIF(Calculations!A:A, A3491),"")</f>
        <v/>
      </c>
      <c r="F3491" s="12" t="str">
        <f t="shared" si="305"/>
        <v/>
      </c>
      <c r="G3491" s="12" t="str">
        <f t="shared" si="306"/>
        <v/>
      </c>
    </row>
    <row r="3492" spans="1:7" x14ac:dyDescent="0.25">
      <c r="A3492" s="8" t="str">
        <f t="shared" ref="A3492:A3555" si="307">IF(ISNUMBER(A3491),IF(A3491+1&lt;=MAX(IndirectStartDates,IndirectCompletedDates),A3491+1,""),"")</f>
        <v/>
      </c>
      <c r="B3492" s="2" t="str">
        <f t="shared" ref="B3492:B3555" si="308">IF(ISNUMBER(A3492),YEAR(A3492)&amp;"-"&amp;TEXT(WEEKNUM(A3492),"00"),"")</f>
        <v/>
      </c>
      <c r="C3492" s="2" t="str">
        <f t="shared" ref="C3492:C3555" si="309">IF(ISNUMBER(A3492),COUNTIFS(IndirectStartDates,"&lt;="&amp;A3492,IndirectCompletedDates,"&gt;"&amp;A3492) + COUNTIFS(IndirectStartDates,"&lt;="&amp;A3492,IndirectCompletedDates,""),"")</f>
        <v/>
      </c>
      <c r="D3492" s="2" t="str">
        <f>IF(ISNUMBER(A3492),COUNTIF(Calculations!B:B, A3492),"")</f>
        <v/>
      </c>
      <c r="E3492" s="2" t="str">
        <f>IF(ISNUMBER(A3492),COUNTIF(Calculations!A:A, A3492),"")</f>
        <v/>
      </c>
      <c r="F3492" s="12" t="str">
        <f t="shared" ref="F3492:F3555" si="310">IF(ISNUMBER(A3492),F3491 + D3492,"")</f>
        <v/>
      </c>
      <c r="G3492" s="12" t="str">
        <f t="shared" ref="G3492:G3555" si="311">IF(ISNUMBER(A3492),G3491 + E3492,"")</f>
        <v/>
      </c>
    </row>
    <row r="3493" spans="1:7" x14ac:dyDescent="0.25">
      <c r="A3493" s="8" t="str">
        <f t="shared" si="307"/>
        <v/>
      </c>
      <c r="B3493" s="2" t="str">
        <f t="shared" si="308"/>
        <v/>
      </c>
      <c r="C3493" s="2" t="str">
        <f t="shared" si="309"/>
        <v/>
      </c>
      <c r="D3493" s="2" t="str">
        <f>IF(ISNUMBER(A3493),COUNTIF(Calculations!B:B, A3493),"")</f>
        <v/>
      </c>
      <c r="E3493" s="2" t="str">
        <f>IF(ISNUMBER(A3493),COUNTIF(Calculations!A:A, A3493),"")</f>
        <v/>
      </c>
      <c r="F3493" s="12" t="str">
        <f t="shared" si="310"/>
        <v/>
      </c>
      <c r="G3493" s="12" t="str">
        <f t="shared" si="311"/>
        <v/>
      </c>
    </row>
    <row r="3494" spans="1:7" x14ac:dyDescent="0.25">
      <c r="A3494" s="8" t="str">
        <f t="shared" si="307"/>
        <v/>
      </c>
      <c r="B3494" s="2" t="str">
        <f t="shared" si="308"/>
        <v/>
      </c>
      <c r="C3494" s="2" t="str">
        <f t="shared" si="309"/>
        <v/>
      </c>
      <c r="D3494" s="2" t="str">
        <f>IF(ISNUMBER(A3494),COUNTIF(Calculations!B:B, A3494),"")</f>
        <v/>
      </c>
      <c r="E3494" s="2" t="str">
        <f>IF(ISNUMBER(A3494),COUNTIF(Calculations!A:A, A3494),"")</f>
        <v/>
      </c>
      <c r="F3494" s="12" t="str">
        <f t="shared" si="310"/>
        <v/>
      </c>
      <c r="G3494" s="12" t="str">
        <f t="shared" si="311"/>
        <v/>
      </c>
    </row>
    <row r="3495" spans="1:7" x14ac:dyDescent="0.25">
      <c r="A3495" s="8" t="str">
        <f t="shared" si="307"/>
        <v/>
      </c>
      <c r="B3495" s="2" t="str">
        <f t="shared" si="308"/>
        <v/>
      </c>
      <c r="C3495" s="2" t="str">
        <f t="shared" si="309"/>
        <v/>
      </c>
      <c r="D3495" s="2" t="str">
        <f>IF(ISNUMBER(A3495),COUNTIF(Calculations!B:B, A3495),"")</f>
        <v/>
      </c>
      <c r="E3495" s="2" t="str">
        <f>IF(ISNUMBER(A3495),COUNTIF(Calculations!A:A, A3495),"")</f>
        <v/>
      </c>
      <c r="F3495" s="12" t="str">
        <f t="shared" si="310"/>
        <v/>
      </c>
      <c r="G3495" s="12" t="str">
        <f t="shared" si="311"/>
        <v/>
      </c>
    </row>
    <row r="3496" spans="1:7" x14ac:dyDescent="0.25">
      <c r="A3496" s="8" t="str">
        <f t="shared" si="307"/>
        <v/>
      </c>
      <c r="B3496" s="2" t="str">
        <f t="shared" si="308"/>
        <v/>
      </c>
      <c r="C3496" s="2" t="str">
        <f t="shared" si="309"/>
        <v/>
      </c>
      <c r="D3496" s="2" t="str">
        <f>IF(ISNUMBER(A3496),COUNTIF(Calculations!B:B, A3496),"")</f>
        <v/>
      </c>
      <c r="E3496" s="2" t="str">
        <f>IF(ISNUMBER(A3496),COUNTIF(Calculations!A:A, A3496),"")</f>
        <v/>
      </c>
      <c r="F3496" s="12" t="str">
        <f t="shared" si="310"/>
        <v/>
      </c>
      <c r="G3496" s="12" t="str">
        <f t="shared" si="311"/>
        <v/>
      </c>
    </row>
    <row r="3497" spans="1:7" x14ac:dyDescent="0.25">
      <c r="A3497" s="8" t="str">
        <f t="shared" si="307"/>
        <v/>
      </c>
      <c r="B3497" s="2" t="str">
        <f t="shared" si="308"/>
        <v/>
      </c>
      <c r="C3497" s="2" t="str">
        <f t="shared" si="309"/>
        <v/>
      </c>
      <c r="D3497" s="2" t="str">
        <f>IF(ISNUMBER(A3497),COUNTIF(Calculations!B:B, A3497),"")</f>
        <v/>
      </c>
      <c r="E3497" s="2" t="str">
        <f>IF(ISNUMBER(A3497),COUNTIF(Calculations!A:A, A3497),"")</f>
        <v/>
      </c>
      <c r="F3497" s="12" t="str">
        <f t="shared" si="310"/>
        <v/>
      </c>
      <c r="G3497" s="12" t="str">
        <f t="shared" si="311"/>
        <v/>
      </c>
    </row>
    <row r="3498" spans="1:7" x14ac:dyDescent="0.25">
      <c r="A3498" s="8" t="str">
        <f t="shared" si="307"/>
        <v/>
      </c>
      <c r="B3498" s="2" t="str">
        <f t="shared" si="308"/>
        <v/>
      </c>
      <c r="C3498" s="2" t="str">
        <f t="shared" si="309"/>
        <v/>
      </c>
      <c r="D3498" s="2" t="str">
        <f>IF(ISNUMBER(A3498),COUNTIF(Calculations!B:B, A3498),"")</f>
        <v/>
      </c>
      <c r="E3498" s="2" t="str">
        <f>IF(ISNUMBER(A3498),COUNTIF(Calculations!A:A, A3498),"")</f>
        <v/>
      </c>
      <c r="F3498" s="12" t="str">
        <f t="shared" si="310"/>
        <v/>
      </c>
      <c r="G3498" s="12" t="str">
        <f t="shared" si="311"/>
        <v/>
      </c>
    </row>
    <row r="3499" spans="1:7" x14ac:dyDescent="0.25">
      <c r="A3499" s="8" t="str">
        <f t="shared" si="307"/>
        <v/>
      </c>
      <c r="B3499" s="2" t="str">
        <f t="shared" si="308"/>
        <v/>
      </c>
      <c r="C3499" s="2" t="str">
        <f t="shared" si="309"/>
        <v/>
      </c>
      <c r="D3499" s="2" t="str">
        <f>IF(ISNUMBER(A3499),COUNTIF(Calculations!B:B, A3499),"")</f>
        <v/>
      </c>
      <c r="E3499" s="2" t="str">
        <f>IF(ISNUMBER(A3499),COUNTIF(Calculations!A:A, A3499),"")</f>
        <v/>
      </c>
      <c r="F3499" s="12" t="str">
        <f t="shared" si="310"/>
        <v/>
      </c>
      <c r="G3499" s="12" t="str">
        <f t="shared" si="311"/>
        <v/>
      </c>
    </row>
    <row r="3500" spans="1:7" x14ac:dyDescent="0.25">
      <c r="A3500" s="8" t="str">
        <f t="shared" si="307"/>
        <v/>
      </c>
      <c r="B3500" s="2" t="str">
        <f t="shared" si="308"/>
        <v/>
      </c>
      <c r="C3500" s="2" t="str">
        <f t="shared" si="309"/>
        <v/>
      </c>
      <c r="D3500" s="2" t="str">
        <f>IF(ISNUMBER(A3500),COUNTIF(Calculations!B:B, A3500),"")</f>
        <v/>
      </c>
      <c r="E3500" s="2" t="str">
        <f>IF(ISNUMBER(A3500),COUNTIF(Calculations!A:A, A3500),"")</f>
        <v/>
      </c>
      <c r="F3500" s="12" t="str">
        <f t="shared" si="310"/>
        <v/>
      </c>
      <c r="G3500" s="12" t="str">
        <f t="shared" si="311"/>
        <v/>
      </c>
    </row>
    <row r="3501" spans="1:7" x14ac:dyDescent="0.25">
      <c r="A3501" s="8" t="str">
        <f t="shared" si="307"/>
        <v/>
      </c>
      <c r="B3501" s="2" t="str">
        <f t="shared" si="308"/>
        <v/>
      </c>
      <c r="C3501" s="2" t="str">
        <f t="shared" si="309"/>
        <v/>
      </c>
      <c r="D3501" s="2" t="str">
        <f>IF(ISNUMBER(A3501),COUNTIF(Calculations!B:B, A3501),"")</f>
        <v/>
      </c>
      <c r="E3501" s="2" t="str">
        <f>IF(ISNUMBER(A3501),COUNTIF(Calculations!A:A, A3501),"")</f>
        <v/>
      </c>
      <c r="F3501" s="12" t="str">
        <f t="shared" si="310"/>
        <v/>
      </c>
      <c r="G3501" s="12" t="str">
        <f t="shared" si="311"/>
        <v/>
      </c>
    </row>
    <row r="3502" spans="1:7" x14ac:dyDescent="0.25">
      <c r="A3502" s="8" t="str">
        <f t="shared" si="307"/>
        <v/>
      </c>
      <c r="B3502" s="2" t="str">
        <f t="shared" si="308"/>
        <v/>
      </c>
      <c r="C3502" s="2" t="str">
        <f t="shared" si="309"/>
        <v/>
      </c>
      <c r="D3502" s="2" t="str">
        <f>IF(ISNUMBER(A3502),COUNTIF(Calculations!B:B, A3502),"")</f>
        <v/>
      </c>
      <c r="E3502" s="2" t="str">
        <f>IF(ISNUMBER(A3502),COUNTIF(Calculations!A:A, A3502),"")</f>
        <v/>
      </c>
      <c r="F3502" s="12" t="str">
        <f t="shared" si="310"/>
        <v/>
      </c>
      <c r="G3502" s="12" t="str">
        <f t="shared" si="311"/>
        <v/>
      </c>
    </row>
    <row r="3503" spans="1:7" x14ac:dyDescent="0.25">
      <c r="A3503" s="8" t="str">
        <f t="shared" si="307"/>
        <v/>
      </c>
      <c r="B3503" s="2" t="str">
        <f t="shared" si="308"/>
        <v/>
      </c>
      <c r="C3503" s="2" t="str">
        <f t="shared" si="309"/>
        <v/>
      </c>
      <c r="D3503" s="2" t="str">
        <f>IF(ISNUMBER(A3503),COUNTIF(Calculations!B:B, A3503),"")</f>
        <v/>
      </c>
      <c r="E3503" s="2" t="str">
        <f>IF(ISNUMBER(A3503),COUNTIF(Calculations!A:A, A3503),"")</f>
        <v/>
      </c>
      <c r="F3503" s="12" t="str">
        <f t="shared" si="310"/>
        <v/>
      </c>
      <c r="G3503" s="12" t="str">
        <f t="shared" si="311"/>
        <v/>
      </c>
    </row>
    <row r="3504" spans="1:7" x14ac:dyDescent="0.25">
      <c r="A3504" s="8" t="str">
        <f t="shared" si="307"/>
        <v/>
      </c>
      <c r="B3504" s="2" t="str">
        <f t="shared" si="308"/>
        <v/>
      </c>
      <c r="C3504" s="2" t="str">
        <f t="shared" si="309"/>
        <v/>
      </c>
      <c r="D3504" s="2" t="str">
        <f>IF(ISNUMBER(A3504),COUNTIF(Calculations!B:B, A3504),"")</f>
        <v/>
      </c>
      <c r="E3504" s="2" t="str">
        <f>IF(ISNUMBER(A3504),COUNTIF(Calculations!A:A, A3504),"")</f>
        <v/>
      </c>
      <c r="F3504" s="12" t="str">
        <f t="shared" si="310"/>
        <v/>
      </c>
      <c r="G3504" s="12" t="str">
        <f t="shared" si="311"/>
        <v/>
      </c>
    </row>
    <row r="3505" spans="1:7" x14ac:dyDescent="0.25">
      <c r="A3505" s="8" t="str">
        <f t="shared" si="307"/>
        <v/>
      </c>
      <c r="B3505" s="2" t="str">
        <f t="shared" si="308"/>
        <v/>
      </c>
      <c r="C3505" s="2" t="str">
        <f t="shared" si="309"/>
        <v/>
      </c>
      <c r="D3505" s="2" t="str">
        <f>IF(ISNUMBER(A3505),COUNTIF(Calculations!B:B, A3505),"")</f>
        <v/>
      </c>
      <c r="E3505" s="2" t="str">
        <f>IF(ISNUMBER(A3505),COUNTIF(Calculations!A:A, A3505),"")</f>
        <v/>
      </c>
      <c r="F3505" s="12" t="str">
        <f t="shared" si="310"/>
        <v/>
      </c>
      <c r="G3505" s="12" t="str">
        <f t="shared" si="311"/>
        <v/>
      </c>
    </row>
    <row r="3506" spans="1:7" x14ac:dyDescent="0.25">
      <c r="A3506" s="8" t="str">
        <f t="shared" si="307"/>
        <v/>
      </c>
      <c r="B3506" s="2" t="str">
        <f t="shared" si="308"/>
        <v/>
      </c>
      <c r="C3506" s="2" t="str">
        <f t="shared" si="309"/>
        <v/>
      </c>
      <c r="D3506" s="2" t="str">
        <f>IF(ISNUMBER(A3506),COUNTIF(Calculations!B:B, A3506),"")</f>
        <v/>
      </c>
      <c r="E3506" s="2" t="str">
        <f>IF(ISNUMBER(A3506),COUNTIF(Calculations!A:A, A3506),"")</f>
        <v/>
      </c>
      <c r="F3506" s="12" t="str">
        <f t="shared" si="310"/>
        <v/>
      </c>
      <c r="G3506" s="12" t="str">
        <f t="shared" si="311"/>
        <v/>
      </c>
    </row>
    <row r="3507" spans="1:7" x14ac:dyDescent="0.25">
      <c r="A3507" s="8" t="str">
        <f t="shared" si="307"/>
        <v/>
      </c>
      <c r="B3507" s="2" t="str">
        <f t="shared" si="308"/>
        <v/>
      </c>
      <c r="C3507" s="2" t="str">
        <f t="shared" si="309"/>
        <v/>
      </c>
      <c r="D3507" s="2" t="str">
        <f>IF(ISNUMBER(A3507),COUNTIF(Calculations!B:B, A3507),"")</f>
        <v/>
      </c>
      <c r="E3507" s="2" t="str">
        <f>IF(ISNUMBER(A3507),COUNTIF(Calculations!A:A, A3507),"")</f>
        <v/>
      </c>
      <c r="F3507" s="12" t="str">
        <f t="shared" si="310"/>
        <v/>
      </c>
      <c r="G3507" s="12" t="str">
        <f t="shared" si="311"/>
        <v/>
      </c>
    </row>
    <row r="3508" spans="1:7" x14ac:dyDescent="0.25">
      <c r="A3508" s="8" t="str">
        <f t="shared" si="307"/>
        <v/>
      </c>
      <c r="B3508" s="2" t="str">
        <f t="shared" si="308"/>
        <v/>
      </c>
      <c r="C3508" s="2" t="str">
        <f t="shared" si="309"/>
        <v/>
      </c>
      <c r="D3508" s="2" t="str">
        <f>IF(ISNUMBER(A3508),COUNTIF(Calculations!B:B, A3508),"")</f>
        <v/>
      </c>
      <c r="E3508" s="2" t="str">
        <f>IF(ISNUMBER(A3508),COUNTIF(Calculations!A:A, A3508),"")</f>
        <v/>
      </c>
      <c r="F3508" s="12" t="str">
        <f t="shared" si="310"/>
        <v/>
      </c>
      <c r="G3508" s="12" t="str">
        <f t="shared" si="311"/>
        <v/>
      </c>
    </row>
    <row r="3509" spans="1:7" x14ac:dyDescent="0.25">
      <c r="A3509" s="8" t="str">
        <f t="shared" si="307"/>
        <v/>
      </c>
      <c r="B3509" s="2" t="str">
        <f t="shared" si="308"/>
        <v/>
      </c>
      <c r="C3509" s="2" t="str">
        <f t="shared" si="309"/>
        <v/>
      </c>
      <c r="D3509" s="2" t="str">
        <f>IF(ISNUMBER(A3509),COUNTIF(Calculations!B:B, A3509),"")</f>
        <v/>
      </c>
      <c r="E3509" s="2" t="str">
        <f>IF(ISNUMBER(A3509),COUNTIF(Calculations!A:A, A3509),"")</f>
        <v/>
      </c>
      <c r="F3509" s="12" t="str">
        <f t="shared" si="310"/>
        <v/>
      </c>
      <c r="G3509" s="12" t="str">
        <f t="shared" si="311"/>
        <v/>
      </c>
    </row>
    <row r="3510" spans="1:7" x14ac:dyDescent="0.25">
      <c r="A3510" s="8" t="str">
        <f t="shared" si="307"/>
        <v/>
      </c>
      <c r="B3510" s="2" t="str">
        <f t="shared" si="308"/>
        <v/>
      </c>
      <c r="C3510" s="2" t="str">
        <f t="shared" si="309"/>
        <v/>
      </c>
      <c r="D3510" s="2" t="str">
        <f>IF(ISNUMBER(A3510),COUNTIF(Calculations!B:B, A3510),"")</f>
        <v/>
      </c>
      <c r="E3510" s="2" t="str">
        <f>IF(ISNUMBER(A3510),COUNTIF(Calculations!A:A, A3510),"")</f>
        <v/>
      </c>
      <c r="F3510" s="12" t="str">
        <f t="shared" si="310"/>
        <v/>
      </c>
      <c r="G3510" s="12" t="str">
        <f t="shared" si="311"/>
        <v/>
      </c>
    </row>
    <row r="3511" spans="1:7" x14ac:dyDescent="0.25">
      <c r="A3511" s="8" t="str">
        <f t="shared" si="307"/>
        <v/>
      </c>
      <c r="B3511" s="2" t="str">
        <f t="shared" si="308"/>
        <v/>
      </c>
      <c r="C3511" s="2" t="str">
        <f t="shared" si="309"/>
        <v/>
      </c>
      <c r="D3511" s="2" t="str">
        <f>IF(ISNUMBER(A3511),COUNTIF(Calculations!B:B, A3511),"")</f>
        <v/>
      </c>
      <c r="E3511" s="2" t="str">
        <f>IF(ISNUMBER(A3511),COUNTIF(Calculations!A:A, A3511),"")</f>
        <v/>
      </c>
      <c r="F3511" s="12" t="str">
        <f t="shared" si="310"/>
        <v/>
      </c>
      <c r="G3511" s="12" t="str">
        <f t="shared" si="311"/>
        <v/>
      </c>
    </row>
    <row r="3512" spans="1:7" x14ac:dyDescent="0.25">
      <c r="A3512" s="8" t="str">
        <f t="shared" si="307"/>
        <v/>
      </c>
      <c r="B3512" s="2" t="str">
        <f t="shared" si="308"/>
        <v/>
      </c>
      <c r="C3512" s="2" t="str">
        <f t="shared" si="309"/>
        <v/>
      </c>
      <c r="D3512" s="2" t="str">
        <f>IF(ISNUMBER(A3512),COUNTIF(Calculations!B:B, A3512),"")</f>
        <v/>
      </c>
      <c r="E3512" s="2" t="str">
        <f>IF(ISNUMBER(A3512),COUNTIF(Calculations!A:A, A3512),"")</f>
        <v/>
      </c>
      <c r="F3512" s="12" t="str">
        <f t="shared" si="310"/>
        <v/>
      </c>
      <c r="G3512" s="12" t="str">
        <f t="shared" si="311"/>
        <v/>
      </c>
    </row>
    <row r="3513" spans="1:7" x14ac:dyDescent="0.25">
      <c r="A3513" s="8" t="str">
        <f t="shared" si="307"/>
        <v/>
      </c>
      <c r="B3513" s="2" t="str">
        <f t="shared" si="308"/>
        <v/>
      </c>
      <c r="C3513" s="2" t="str">
        <f t="shared" si="309"/>
        <v/>
      </c>
      <c r="D3513" s="2" t="str">
        <f>IF(ISNUMBER(A3513),COUNTIF(Calculations!B:B, A3513),"")</f>
        <v/>
      </c>
      <c r="E3513" s="2" t="str">
        <f>IF(ISNUMBER(A3513),COUNTIF(Calculations!A:A, A3513),"")</f>
        <v/>
      </c>
      <c r="F3513" s="12" t="str">
        <f t="shared" si="310"/>
        <v/>
      </c>
      <c r="G3513" s="12" t="str">
        <f t="shared" si="311"/>
        <v/>
      </c>
    </row>
    <row r="3514" spans="1:7" x14ac:dyDescent="0.25">
      <c r="A3514" s="8" t="str">
        <f t="shared" si="307"/>
        <v/>
      </c>
      <c r="B3514" s="2" t="str">
        <f t="shared" si="308"/>
        <v/>
      </c>
      <c r="C3514" s="2" t="str">
        <f t="shared" si="309"/>
        <v/>
      </c>
      <c r="D3514" s="2" t="str">
        <f>IF(ISNUMBER(A3514),COUNTIF(Calculations!B:B, A3514),"")</f>
        <v/>
      </c>
      <c r="E3514" s="2" t="str">
        <f>IF(ISNUMBER(A3514),COUNTIF(Calculations!A:A, A3514),"")</f>
        <v/>
      </c>
      <c r="F3514" s="12" t="str">
        <f t="shared" si="310"/>
        <v/>
      </c>
      <c r="G3514" s="12" t="str">
        <f t="shared" si="311"/>
        <v/>
      </c>
    </row>
    <row r="3515" spans="1:7" x14ac:dyDescent="0.25">
      <c r="A3515" s="8" t="str">
        <f t="shared" si="307"/>
        <v/>
      </c>
      <c r="B3515" s="2" t="str">
        <f t="shared" si="308"/>
        <v/>
      </c>
      <c r="C3515" s="2" t="str">
        <f t="shared" si="309"/>
        <v/>
      </c>
      <c r="D3515" s="2" t="str">
        <f>IF(ISNUMBER(A3515),COUNTIF(Calculations!B:B, A3515),"")</f>
        <v/>
      </c>
      <c r="E3515" s="2" t="str">
        <f>IF(ISNUMBER(A3515),COUNTIF(Calculations!A:A, A3515),"")</f>
        <v/>
      </c>
      <c r="F3515" s="12" t="str">
        <f t="shared" si="310"/>
        <v/>
      </c>
      <c r="G3515" s="12" t="str">
        <f t="shared" si="311"/>
        <v/>
      </c>
    </row>
    <row r="3516" spans="1:7" x14ac:dyDescent="0.25">
      <c r="A3516" s="8" t="str">
        <f t="shared" si="307"/>
        <v/>
      </c>
      <c r="B3516" s="2" t="str">
        <f t="shared" si="308"/>
        <v/>
      </c>
      <c r="C3516" s="2" t="str">
        <f t="shared" si="309"/>
        <v/>
      </c>
      <c r="D3516" s="2" t="str">
        <f>IF(ISNUMBER(A3516),COUNTIF(Calculations!B:B, A3516),"")</f>
        <v/>
      </c>
      <c r="E3516" s="2" t="str">
        <f>IF(ISNUMBER(A3516),COUNTIF(Calculations!A:A, A3516),"")</f>
        <v/>
      </c>
      <c r="F3516" s="12" t="str">
        <f t="shared" si="310"/>
        <v/>
      </c>
      <c r="G3516" s="12" t="str">
        <f t="shared" si="311"/>
        <v/>
      </c>
    </row>
    <row r="3517" spans="1:7" x14ac:dyDescent="0.25">
      <c r="A3517" s="8" t="str">
        <f t="shared" si="307"/>
        <v/>
      </c>
      <c r="B3517" s="2" t="str">
        <f t="shared" si="308"/>
        <v/>
      </c>
      <c r="C3517" s="2" t="str">
        <f t="shared" si="309"/>
        <v/>
      </c>
      <c r="D3517" s="2" t="str">
        <f>IF(ISNUMBER(A3517),COUNTIF(Calculations!B:B, A3517),"")</f>
        <v/>
      </c>
      <c r="E3517" s="2" t="str">
        <f>IF(ISNUMBER(A3517),COUNTIF(Calculations!A:A, A3517),"")</f>
        <v/>
      </c>
      <c r="F3517" s="12" t="str">
        <f t="shared" si="310"/>
        <v/>
      </c>
      <c r="G3517" s="12" t="str">
        <f t="shared" si="311"/>
        <v/>
      </c>
    </row>
    <row r="3518" spans="1:7" x14ac:dyDescent="0.25">
      <c r="A3518" s="8" t="str">
        <f t="shared" si="307"/>
        <v/>
      </c>
      <c r="B3518" s="2" t="str">
        <f t="shared" si="308"/>
        <v/>
      </c>
      <c r="C3518" s="2" t="str">
        <f t="shared" si="309"/>
        <v/>
      </c>
      <c r="D3518" s="2" t="str">
        <f>IF(ISNUMBER(A3518),COUNTIF(Calculations!B:B, A3518),"")</f>
        <v/>
      </c>
      <c r="E3518" s="2" t="str">
        <f>IF(ISNUMBER(A3518),COUNTIF(Calculations!A:A, A3518),"")</f>
        <v/>
      </c>
      <c r="F3518" s="12" t="str">
        <f t="shared" si="310"/>
        <v/>
      </c>
      <c r="G3518" s="12" t="str">
        <f t="shared" si="311"/>
        <v/>
      </c>
    </row>
    <row r="3519" spans="1:7" x14ac:dyDescent="0.25">
      <c r="A3519" s="8" t="str">
        <f t="shared" si="307"/>
        <v/>
      </c>
      <c r="B3519" s="2" t="str">
        <f t="shared" si="308"/>
        <v/>
      </c>
      <c r="C3519" s="2" t="str">
        <f t="shared" si="309"/>
        <v/>
      </c>
      <c r="D3519" s="2" t="str">
        <f>IF(ISNUMBER(A3519),COUNTIF(Calculations!B:B, A3519),"")</f>
        <v/>
      </c>
      <c r="E3519" s="2" t="str">
        <f>IF(ISNUMBER(A3519),COUNTIF(Calculations!A:A, A3519),"")</f>
        <v/>
      </c>
      <c r="F3519" s="12" t="str">
        <f t="shared" si="310"/>
        <v/>
      </c>
      <c r="G3519" s="12" t="str">
        <f t="shared" si="311"/>
        <v/>
      </c>
    </row>
    <row r="3520" spans="1:7" x14ac:dyDescent="0.25">
      <c r="A3520" s="8" t="str">
        <f t="shared" si="307"/>
        <v/>
      </c>
      <c r="B3520" s="2" t="str">
        <f t="shared" si="308"/>
        <v/>
      </c>
      <c r="C3520" s="2" t="str">
        <f t="shared" si="309"/>
        <v/>
      </c>
      <c r="D3520" s="2" t="str">
        <f>IF(ISNUMBER(A3520),COUNTIF(Calculations!B:B, A3520),"")</f>
        <v/>
      </c>
      <c r="E3520" s="2" t="str">
        <f>IF(ISNUMBER(A3520),COUNTIF(Calculations!A:A, A3520),"")</f>
        <v/>
      </c>
      <c r="F3520" s="12" t="str">
        <f t="shared" si="310"/>
        <v/>
      </c>
      <c r="G3520" s="12" t="str">
        <f t="shared" si="311"/>
        <v/>
      </c>
    </row>
    <row r="3521" spans="1:7" x14ac:dyDescent="0.25">
      <c r="A3521" s="8" t="str">
        <f t="shared" si="307"/>
        <v/>
      </c>
      <c r="B3521" s="2" t="str">
        <f t="shared" si="308"/>
        <v/>
      </c>
      <c r="C3521" s="2" t="str">
        <f t="shared" si="309"/>
        <v/>
      </c>
      <c r="D3521" s="2" t="str">
        <f>IF(ISNUMBER(A3521),COUNTIF(Calculations!B:B, A3521),"")</f>
        <v/>
      </c>
      <c r="E3521" s="2" t="str">
        <f>IF(ISNUMBER(A3521),COUNTIF(Calculations!A:A, A3521),"")</f>
        <v/>
      </c>
      <c r="F3521" s="12" t="str">
        <f t="shared" si="310"/>
        <v/>
      </c>
      <c r="G3521" s="12" t="str">
        <f t="shared" si="311"/>
        <v/>
      </c>
    </row>
    <row r="3522" spans="1:7" x14ac:dyDescent="0.25">
      <c r="A3522" s="8" t="str">
        <f t="shared" si="307"/>
        <v/>
      </c>
      <c r="B3522" s="2" t="str">
        <f t="shared" si="308"/>
        <v/>
      </c>
      <c r="C3522" s="2" t="str">
        <f t="shared" si="309"/>
        <v/>
      </c>
      <c r="D3522" s="2" t="str">
        <f>IF(ISNUMBER(A3522),COUNTIF(Calculations!B:B, A3522),"")</f>
        <v/>
      </c>
      <c r="E3522" s="2" t="str">
        <f>IF(ISNUMBER(A3522),COUNTIF(Calculations!A:A, A3522),"")</f>
        <v/>
      </c>
      <c r="F3522" s="12" t="str">
        <f t="shared" si="310"/>
        <v/>
      </c>
      <c r="G3522" s="12" t="str">
        <f t="shared" si="311"/>
        <v/>
      </c>
    </row>
    <row r="3523" spans="1:7" x14ac:dyDescent="0.25">
      <c r="A3523" s="8" t="str">
        <f t="shared" si="307"/>
        <v/>
      </c>
      <c r="B3523" s="2" t="str">
        <f t="shared" si="308"/>
        <v/>
      </c>
      <c r="C3523" s="2" t="str">
        <f t="shared" si="309"/>
        <v/>
      </c>
      <c r="D3523" s="2" t="str">
        <f>IF(ISNUMBER(A3523),COUNTIF(Calculations!B:B, A3523),"")</f>
        <v/>
      </c>
      <c r="E3523" s="2" t="str">
        <f>IF(ISNUMBER(A3523),COUNTIF(Calculations!A:A, A3523),"")</f>
        <v/>
      </c>
      <c r="F3523" s="12" t="str">
        <f t="shared" si="310"/>
        <v/>
      </c>
      <c r="G3523" s="12" t="str">
        <f t="shared" si="311"/>
        <v/>
      </c>
    </row>
    <row r="3524" spans="1:7" x14ac:dyDescent="0.25">
      <c r="A3524" s="8" t="str">
        <f t="shared" si="307"/>
        <v/>
      </c>
      <c r="B3524" s="2" t="str">
        <f t="shared" si="308"/>
        <v/>
      </c>
      <c r="C3524" s="2" t="str">
        <f t="shared" si="309"/>
        <v/>
      </c>
      <c r="D3524" s="2" t="str">
        <f>IF(ISNUMBER(A3524),COUNTIF(Calculations!B:B, A3524),"")</f>
        <v/>
      </c>
      <c r="E3524" s="2" t="str">
        <f>IF(ISNUMBER(A3524),COUNTIF(Calculations!A:A, A3524),"")</f>
        <v/>
      </c>
      <c r="F3524" s="12" t="str">
        <f t="shared" si="310"/>
        <v/>
      </c>
      <c r="G3524" s="12" t="str">
        <f t="shared" si="311"/>
        <v/>
      </c>
    </row>
    <row r="3525" spans="1:7" x14ac:dyDescent="0.25">
      <c r="A3525" s="8" t="str">
        <f t="shared" si="307"/>
        <v/>
      </c>
      <c r="B3525" s="2" t="str">
        <f t="shared" si="308"/>
        <v/>
      </c>
      <c r="C3525" s="2" t="str">
        <f t="shared" si="309"/>
        <v/>
      </c>
      <c r="D3525" s="2" t="str">
        <f>IF(ISNUMBER(A3525),COUNTIF(Calculations!B:B, A3525),"")</f>
        <v/>
      </c>
      <c r="E3525" s="2" t="str">
        <f>IF(ISNUMBER(A3525),COUNTIF(Calculations!A:A, A3525),"")</f>
        <v/>
      </c>
      <c r="F3525" s="12" t="str">
        <f t="shared" si="310"/>
        <v/>
      </c>
      <c r="G3525" s="12" t="str">
        <f t="shared" si="311"/>
        <v/>
      </c>
    </row>
    <row r="3526" spans="1:7" x14ac:dyDescent="0.25">
      <c r="A3526" s="8" t="str">
        <f t="shared" si="307"/>
        <v/>
      </c>
      <c r="B3526" s="2" t="str">
        <f t="shared" si="308"/>
        <v/>
      </c>
      <c r="C3526" s="2" t="str">
        <f t="shared" si="309"/>
        <v/>
      </c>
      <c r="D3526" s="2" t="str">
        <f>IF(ISNUMBER(A3526),COUNTIF(Calculations!B:B, A3526),"")</f>
        <v/>
      </c>
      <c r="E3526" s="2" t="str">
        <f>IF(ISNUMBER(A3526),COUNTIF(Calculations!A:A, A3526),"")</f>
        <v/>
      </c>
      <c r="F3526" s="12" t="str">
        <f t="shared" si="310"/>
        <v/>
      </c>
      <c r="G3526" s="12" t="str">
        <f t="shared" si="311"/>
        <v/>
      </c>
    </row>
    <row r="3527" spans="1:7" x14ac:dyDescent="0.25">
      <c r="A3527" s="8" t="str">
        <f t="shared" si="307"/>
        <v/>
      </c>
      <c r="B3527" s="2" t="str">
        <f t="shared" si="308"/>
        <v/>
      </c>
      <c r="C3527" s="2" t="str">
        <f t="shared" si="309"/>
        <v/>
      </c>
      <c r="D3527" s="2" t="str">
        <f>IF(ISNUMBER(A3527),COUNTIF(Calculations!B:B, A3527),"")</f>
        <v/>
      </c>
      <c r="E3527" s="2" t="str">
        <f>IF(ISNUMBER(A3527),COUNTIF(Calculations!A:A, A3527),"")</f>
        <v/>
      </c>
      <c r="F3527" s="12" t="str">
        <f t="shared" si="310"/>
        <v/>
      </c>
      <c r="G3527" s="12" t="str">
        <f t="shared" si="311"/>
        <v/>
      </c>
    </row>
    <row r="3528" spans="1:7" x14ac:dyDescent="0.25">
      <c r="A3528" s="8" t="str">
        <f t="shared" si="307"/>
        <v/>
      </c>
      <c r="B3528" s="2" t="str">
        <f t="shared" si="308"/>
        <v/>
      </c>
      <c r="C3528" s="2" t="str">
        <f t="shared" si="309"/>
        <v/>
      </c>
      <c r="D3528" s="2" t="str">
        <f>IF(ISNUMBER(A3528),COUNTIF(Calculations!B:B, A3528),"")</f>
        <v/>
      </c>
      <c r="E3528" s="2" t="str">
        <f>IF(ISNUMBER(A3528),COUNTIF(Calculations!A:A, A3528),"")</f>
        <v/>
      </c>
      <c r="F3528" s="12" t="str">
        <f t="shared" si="310"/>
        <v/>
      </c>
      <c r="G3528" s="12" t="str">
        <f t="shared" si="311"/>
        <v/>
      </c>
    </row>
    <row r="3529" spans="1:7" x14ac:dyDescent="0.25">
      <c r="A3529" s="8" t="str">
        <f t="shared" si="307"/>
        <v/>
      </c>
      <c r="B3529" s="2" t="str">
        <f t="shared" si="308"/>
        <v/>
      </c>
      <c r="C3529" s="2" t="str">
        <f t="shared" si="309"/>
        <v/>
      </c>
      <c r="D3529" s="2" t="str">
        <f>IF(ISNUMBER(A3529),COUNTIF(Calculations!B:B, A3529),"")</f>
        <v/>
      </c>
      <c r="E3529" s="2" t="str">
        <f>IF(ISNUMBER(A3529),COUNTIF(Calculations!A:A, A3529),"")</f>
        <v/>
      </c>
      <c r="F3529" s="12" t="str">
        <f t="shared" si="310"/>
        <v/>
      </c>
      <c r="G3529" s="12" t="str">
        <f t="shared" si="311"/>
        <v/>
      </c>
    </row>
    <row r="3530" spans="1:7" x14ac:dyDescent="0.25">
      <c r="A3530" s="8" t="str">
        <f t="shared" si="307"/>
        <v/>
      </c>
      <c r="B3530" s="2" t="str">
        <f t="shared" si="308"/>
        <v/>
      </c>
      <c r="C3530" s="2" t="str">
        <f t="shared" si="309"/>
        <v/>
      </c>
      <c r="D3530" s="2" t="str">
        <f>IF(ISNUMBER(A3530),COUNTIF(Calculations!B:B, A3530),"")</f>
        <v/>
      </c>
      <c r="E3530" s="2" t="str">
        <f>IF(ISNUMBER(A3530),COUNTIF(Calculations!A:A, A3530),"")</f>
        <v/>
      </c>
      <c r="F3530" s="12" t="str">
        <f t="shared" si="310"/>
        <v/>
      </c>
      <c r="G3530" s="12" t="str">
        <f t="shared" si="311"/>
        <v/>
      </c>
    </row>
    <row r="3531" spans="1:7" x14ac:dyDescent="0.25">
      <c r="A3531" s="8" t="str">
        <f t="shared" si="307"/>
        <v/>
      </c>
      <c r="B3531" s="2" t="str">
        <f t="shared" si="308"/>
        <v/>
      </c>
      <c r="C3531" s="2" t="str">
        <f t="shared" si="309"/>
        <v/>
      </c>
      <c r="D3531" s="2" t="str">
        <f>IF(ISNUMBER(A3531),COUNTIF(Calculations!B:B, A3531),"")</f>
        <v/>
      </c>
      <c r="E3531" s="2" t="str">
        <f>IF(ISNUMBER(A3531),COUNTIF(Calculations!A:A, A3531),"")</f>
        <v/>
      </c>
      <c r="F3531" s="12" t="str">
        <f t="shared" si="310"/>
        <v/>
      </c>
      <c r="G3531" s="12" t="str">
        <f t="shared" si="311"/>
        <v/>
      </c>
    </row>
    <row r="3532" spans="1:7" x14ac:dyDescent="0.25">
      <c r="A3532" s="8" t="str">
        <f t="shared" si="307"/>
        <v/>
      </c>
      <c r="B3532" s="2" t="str">
        <f t="shared" si="308"/>
        <v/>
      </c>
      <c r="C3532" s="2" t="str">
        <f t="shared" si="309"/>
        <v/>
      </c>
      <c r="D3532" s="2" t="str">
        <f>IF(ISNUMBER(A3532),COUNTIF(Calculations!B:B, A3532),"")</f>
        <v/>
      </c>
      <c r="E3532" s="2" t="str">
        <f>IF(ISNUMBER(A3532),COUNTIF(Calculations!A:A, A3532),"")</f>
        <v/>
      </c>
      <c r="F3532" s="12" t="str">
        <f t="shared" si="310"/>
        <v/>
      </c>
      <c r="G3532" s="12" t="str">
        <f t="shared" si="311"/>
        <v/>
      </c>
    </row>
    <row r="3533" spans="1:7" x14ac:dyDescent="0.25">
      <c r="A3533" s="8" t="str">
        <f t="shared" si="307"/>
        <v/>
      </c>
      <c r="B3533" s="2" t="str">
        <f t="shared" si="308"/>
        <v/>
      </c>
      <c r="C3533" s="2" t="str">
        <f t="shared" si="309"/>
        <v/>
      </c>
      <c r="D3533" s="2" t="str">
        <f>IF(ISNUMBER(A3533),COUNTIF(Calculations!B:B, A3533),"")</f>
        <v/>
      </c>
      <c r="E3533" s="2" t="str">
        <f>IF(ISNUMBER(A3533),COUNTIF(Calculations!A:A, A3533),"")</f>
        <v/>
      </c>
      <c r="F3533" s="12" t="str">
        <f t="shared" si="310"/>
        <v/>
      </c>
      <c r="G3533" s="12" t="str">
        <f t="shared" si="311"/>
        <v/>
      </c>
    </row>
    <row r="3534" spans="1:7" x14ac:dyDescent="0.25">
      <c r="A3534" s="8" t="str">
        <f t="shared" si="307"/>
        <v/>
      </c>
      <c r="B3534" s="2" t="str">
        <f t="shared" si="308"/>
        <v/>
      </c>
      <c r="C3534" s="2" t="str">
        <f t="shared" si="309"/>
        <v/>
      </c>
      <c r="D3534" s="2" t="str">
        <f>IF(ISNUMBER(A3534),COUNTIF(Calculations!B:B, A3534),"")</f>
        <v/>
      </c>
      <c r="E3534" s="2" t="str">
        <f>IF(ISNUMBER(A3534),COUNTIF(Calculations!A:A, A3534),"")</f>
        <v/>
      </c>
      <c r="F3534" s="12" t="str">
        <f t="shared" si="310"/>
        <v/>
      </c>
      <c r="G3534" s="12" t="str">
        <f t="shared" si="311"/>
        <v/>
      </c>
    </row>
    <row r="3535" spans="1:7" x14ac:dyDescent="0.25">
      <c r="A3535" s="8" t="str">
        <f t="shared" si="307"/>
        <v/>
      </c>
      <c r="B3535" s="2" t="str">
        <f t="shared" si="308"/>
        <v/>
      </c>
      <c r="C3535" s="2" t="str">
        <f t="shared" si="309"/>
        <v/>
      </c>
      <c r="D3535" s="2" t="str">
        <f>IF(ISNUMBER(A3535),COUNTIF(Calculations!B:B, A3535),"")</f>
        <v/>
      </c>
      <c r="E3535" s="2" t="str">
        <f>IF(ISNUMBER(A3535),COUNTIF(Calculations!A:A, A3535),"")</f>
        <v/>
      </c>
      <c r="F3535" s="12" t="str">
        <f t="shared" si="310"/>
        <v/>
      </c>
      <c r="G3535" s="12" t="str">
        <f t="shared" si="311"/>
        <v/>
      </c>
    </row>
    <row r="3536" spans="1:7" x14ac:dyDescent="0.25">
      <c r="A3536" s="8" t="str">
        <f t="shared" si="307"/>
        <v/>
      </c>
      <c r="B3536" s="2" t="str">
        <f t="shared" si="308"/>
        <v/>
      </c>
      <c r="C3536" s="2" t="str">
        <f t="shared" si="309"/>
        <v/>
      </c>
      <c r="D3536" s="2" t="str">
        <f>IF(ISNUMBER(A3536),COUNTIF(Calculations!B:B, A3536),"")</f>
        <v/>
      </c>
      <c r="E3536" s="2" t="str">
        <f>IF(ISNUMBER(A3536),COUNTIF(Calculations!A:A, A3536),"")</f>
        <v/>
      </c>
      <c r="F3536" s="12" t="str">
        <f t="shared" si="310"/>
        <v/>
      </c>
      <c r="G3536" s="12" t="str">
        <f t="shared" si="311"/>
        <v/>
      </c>
    </row>
    <row r="3537" spans="1:7" x14ac:dyDescent="0.25">
      <c r="A3537" s="8" t="str">
        <f t="shared" si="307"/>
        <v/>
      </c>
      <c r="B3537" s="2" t="str">
        <f t="shared" si="308"/>
        <v/>
      </c>
      <c r="C3537" s="2" t="str">
        <f t="shared" si="309"/>
        <v/>
      </c>
      <c r="D3537" s="2" t="str">
        <f>IF(ISNUMBER(A3537),COUNTIF(Calculations!B:B, A3537),"")</f>
        <v/>
      </c>
      <c r="E3537" s="2" t="str">
        <f>IF(ISNUMBER(A3537),COUNTIF(Calculations!A:A, A3537),"")</f>
        <v/>
      </c>
      <c r="F3537" s="12" t="str">
        <f t="shared" si="310"/>
        <v/>
      </c>
      <c r="G3537" s="12" t="str">
        <f t="shared" si="311"/>
        <v/>
      </c>
    </row>
    <row r="3538" spans="1:7" x14ac:dyDescent="0.25">
      <c r="A3538" s="8" t="str">
        <f t="shared" si="307"/>
        <v/>
      </c>
      <c r="B3538" s="2" t="str">
        <f t="shared" si="308"/>
        <v/>
      </c>
      <c r="C3538" s="2" t="str">
        <f t="shared" si="309"/>
        <v/>
      </c>
      <c r="D3538" s="2" t="str">
        <f>IF(ISNUMBER(A3538),COUNTIF(Calculations!B:B, A3538),"")</f>
        <v/>
      </c>
      <c r="E3538" s="2" t="str">
        <f>IF(ISNUMBER(A3538),COUNTIF(Calculations!A:A, A3538),"")</f>
        <v/>
      </c>
      <c r="F3538" s="12" t="str">
        <f t="shared" si="310"/>
        <v/>
      </c>
      <c r="G3538" s="12" t="str">
        <f t="shared" si="311"/>
        <v/>
      </c>
    </row>
    <row r="3539" spans="1:7" x14ac:dyDescent="0.25">
      <c r="A3539" s="8" t="str">
        <f t="shared" si="307"/>
        <v/>
      </c>
      <c r="B3539" s="2" t="str">
        <f t="shared" si="308"/>
        <v/>
      </c>
      <c r="C3539" s="2" t="str">
        <f t="shared" si="309"/>
        <v/>
      </c>
      <c r="D3539" s="2" t="str">
        <f>IF(ISNUMBER(A3539),COUNTIF(Calculations!B:B, A3539),"")</f>
        <v/>
      </c>
      <c r="E3539" s="2" t="str">
        <f>IF(ISNUMBER(A3539),COUNTIF(Calculations!A:A, A3539),"")</f>
        <v/>
      </c>
      <c r="F3539" s="12" t="str">
        <f t="shared" si="310"/>
        <v/>
      </c>
      <c r="G3539" s="12" t="str">
        <f t="shared" si="311"/>
        <v/>
      </c>
    </row>
    <row r="3540" spans="1:7" x14ac:dyDescent="0.25">
      <c r="A3540" s="8" t="str">
        <f t="shared" si="307"/>
        <v/>
      </c>
      <c r="B3540" s="2" t="str">
        <f t="shared" si="308"/>
        <v/>
      </c>
      <c r="C3540" s="2" t="str">
        <f t="shared" si="309"/>
        <v/>
      </c>
      <c r="D3540" s="2" t="str">
        <f>IF(ISNUMBER(A3540),COUNTIF(Calculations!B:B, A3540),"")</f>
        <v/>
      </c>
      <c r="E3540" s="2" t="str">
        <f>IF(ISNUMBER(A3540),COUNTIF(Calculations!A:A, A3540),"")</f>
        <v/>
      </c>
      <c r="F3540" s="12" t="str">
        <f t="shared" si="310"/>
        <v/>
      </c>
      <c r="G3540" s="12" t="str">
        <f t="shared" si="311"/>
        <v/>
      </c>
    </row>
    <row r="3541" spans="1:7" x14ac:dyDescent="0.25">
      <c r="A3541" s="8" t="str">
        <f t="shared" si="307"/>
        <v/>
      </c>
      <c r="B3541" s="2" t="str">
        <f t="shared" si="308"/>
        <v/>
      </c>
      <c r="C3541" s="2" t="str">
        <f t="shared" si="309"/>
        <v/>
      </c>
      <c r="D3541" s="2" t="str">
        <f>IF(ISNUMBER(A3541),COUNTIF(Calculations!B:B, A3541),"")</f>
        <v/>
      </c>
      <c r="E3541" s="2" t="str">
        <f>IF(ISNUMBER(A3541),COUNTIF(Calculations!A:A, A3541),"")</f>
        <v/>
      </c>
      <c r="F3541" s="12" t="str">
        <f t="shared" si="310"/>
        <v/>
      </c>
      <c r="G3541" s="12" t="str">
        <f t="shared" si="311"/>
        <v/>
      </c>
    </row>
    <row r="3542" spans="1:7" x14ac:dyDescent="0.25">
      <c r="A3542" s="8" t="str">
        <f t="shared" si="307"/>
        <v/>
      </c>
      <c r="B3542" s="2" t="str">
        <f t="shared" si="308"/>
        <v/>
      </c>
      <c r="C3542" s="2" t="str">
        <f t="shared" si="309"/>
        <v/>
      </c>
      <c r="D3542" s="2" t="str">
        <f>IF(ISNUMBER(A3542),COUNTIF(Calculations!B:B, A3542),"")</f>
        <v/>
      </c>
      <c r="E3542" s="2" t="str">
        <f>IF(ISNUMBER(A3542),COUNTIF(Calculations!A:A, A3542),"")</f>
        <v/>
      </c>
      <c r="F3542" s="12" t="str">
        <f t="shared" si="310"/>
        <v/>
      </c>
      <c r="G3542" s="12" t="str">
        <f t="shared" si="311"/>
        <v/>
      </c>
    </row>
    <row r="3543" spans="1:7" x14ac:dyDescent="0.25">
      <c r="A3543" s="8" t="str">
        <f t="shared" si="307"/>
        <v/>
      </c>
      <c r="B3543" s="2" t="str">
        <f t="shared" si="308"/>
        <v/>
      </c>
      <c r="C3543" s="2" t="str">
        <f t="shared" si="309"/>
        <v/>
      </c>
      <c r="D3543" s="2" t="str">
        <f>IF(ISNUMBER(A3543),COUNTIF(Calculations!B:B, A3543),"")</f>
        <v/>
      </c>
      <c r="E3543" s="2" t="str">
        <f>IF(ISNUMBER(A3543),COUNTIF(Calculations!A:A, A3543),"")</f>
        <v/>
      </c>
      <c r="F3543" s="12" t="str">
        <f t="shared" si="310"/>
        <v/>
      </c>
      <c r="G3543" s="12" t="str">
        <f t="shared" si="311"/>
        <v/>
      </c>
    </row>
    <row r="3544" spans="1:7" x14ac:dyDescent="0.25">
      <c r="A3544" s="8" t="str">
        <f t="shared" si="307"/>
        <v/>
      </c>
      <c r="B3544" s="2" t="str">
        <f t="shared" si="308"/>
        <v/>
      </c>
      <c r="C3544" s="2" t="str">
        <f t="shared" si="309"/>
        <v/>
      </c>
      <c r="D3544" s="2" t="str">
        <f>IF(ISNUMBER(A3544),COUNTIF(Calculations!B:B, A3544),"")</f>
        <v/>
      </c>
      <c r="E3544" s="2" t="str">
        <f>IF(ISNUMBER(A3544),COUNTIF(Calculations!A:A, A3544),"")</f>
        <v/>
      </c>
      <c r="F3544" s="12" t="str">
        <f t="shared" si="310"/>
        <v/>
      </c>
      <c r="G3544" s="12" t="str">
        <f t="shared" si="311"/>
        <v/>
      </c>
    </row>
    <row r="3545" spans="1:7" x14ac:dyDescent="0.25">
      <c r="A3545" s="8" t="str">
        <f t="shared" si="307"/>
        <v/>
      </c>
      <c r="B3545" s="2" t="str">
        <f t="shared" si="308"/>
        <v/>
      </c>
      <c r="C3545" s="2" t="str">
        <f t="shared" si="309"/>
        <v/>
      </c>
      <c r="D3545" s="2" t="str">
        <f>IF(ISNUMBER(A3545),COUNTIF(Calculations!B:B, A3545),"")</f>
        <v/>
      </c>
      <c r="E3545" s="2" t="str">
        <f>IF(ISNUMBER(A3545),COUNTIF(Calculations!A:A, A3545),"")</f>
        <v/>
      </c>
      <c r="F3545" s="12" t="str">
        <f t="shared" si="310"/>
        <v/>
      </c>
      <c r="G3545" s="12" t="str">
        <f t="shared" si="311"/>
        <v/>
      </c>
    </row>
    <row r="3546" spans="1:7" x14ac:dyDescent="0.25">
      <c r="A3546" s="8" t="str">
        <f t="shared" si="307"/>
        <v/>
      </c>
      <c r="B3546" s="2" t="str">
        <f t="shared" si="308"/>
        <v/>
      </c>
      <c r="C3546" s="2" t="str">
        <f t="shared" si="309"/>
        <v/>
      </c>
      <c r="D3546" s="2" t="str">
        <f>IF(ISNUMBER(A3546),COUNTIF(Calculations!B:B, A3546),"")</f>
        <v/>
      </c>
      <c r="E3546" s="2" t="str">
        <f>IF(ISNUMBER(A3546),COUNTIF(Calculations!A:A, A3546),"")</f>
        <v/>
      </c>
      <c r="F3546" s="12" t="str">
        <f t="shared" si="310"/>
        <v/>
      </c>
      <c r="G3546" s="12" t="str">
        <f t="shared" si="311"/>
        <v/>
      </c>
    </row>
    <row r="3547" spans="1:7" x14ac:dyDescent="0.25">
      <c r="A3547" s="8" t="str">
        <f t="shared" si="307"/>
        <v/>
      </c>
      <c r="B3547" s="2" t="str">
        <f t="shared" si="308"/>
        <v/>
      </c>
      <c r="C3547" s="2" t="str">
        <f t="shared" si="309"/>
        <v/>
      </c>
      <c r="D3547" s="2" t="str">
        <f>IF(ISNUMBER(A3547),COUNTIF(Calculations!B:B, A3547),"")</f>
        <v/>
      </c>
      <c r="E3547" s="2" t="str">
        <f>IF(ISNUMBER(A3547),COUNTIF(Calculations!A:A, A3547),"")</f>
        <v/>
      </c>
      <c r="F3547" s="12" t="str">
        <f t="shared" si="310"/>
        <v/>
      </c>
      <c r="G3547" s="12" t="str">
        <f t="shared" si="311"/>
        <v/>
      </c>
    </row>
    <row r="3548" spans="1:7" x14ac:dyDescent="0.25">
      <c r="A3548" s="8" t="str">
        <f t="shared" si="307"/>
        <v/>
      </c>
      <c r="B3548" s="2" t="str">
        <f t="shared" si="308"/>
        <v/>
      </c>
      <c r="C3548" s="2" t="str">
        <f t="shared" si="309"/>
        <v/>
      </c>
      <c r="D3548" s="2" t="str">
        <f>IF(ISNUMBER(A3548),COUNTIF(Calculations!B:B, A3548),"")</f>
        <v/>
      </c>
      <c r="E3548" s="2" t="str">
        <f>IF(ISNUMBER(A3548),COUNTIF(Calculations!A:A, A3548),"")</f>
        <v/>
      </c>
      <c r="F3548" s="12" t="str">
        <f t="shared" si="310"/>
        <v/>
      </c>
      <c r="G3548" s="12" t="str">
        <f t="shared" si="311"/>
        <v/>
      </c>
    </row>
    <row r="3549" spans="1:7" x14ac:dyDescent="0.25">
      <c r="A3549" s="8" t="str">
        <f t="shared" si="307"/>
        <v/>
      </c>
      <c r="B3549" s="2" t="str">
        <f t="shared" si="308"/>
        <v/>
      </c>
      <c r="C3549" s="2" t="str">
        <f t="shared" si="309"/>
        <v/>
      </c>
      <c r="D3549" s="2" t="str">
        <f>IF(ISNUMBER(A3549),COUNTIF(Calculations!B:B, A3549),"")</f>
        <v/>
      </c>
      <c r="E3549" s="2" t="str">
        <f>IF(ISNUMBER(A3549),COUNTIF(Calculations!A:A, A3549),"")</f>
        <v/>
      </c>
      <c r="F3549" s="12" t="str">
        <f t="shared" si="310"/>
        <v/>
      </c>
      <c r="G3549" s="12" t="str">
        <f t="shared" si="311"/>
        <v/>
      </c>
    </row>
    <row r="3550" spans="1:7" x14ac:dyDescent="0.25">
      <c r="A3550" s="8" t="str">
        <f t="shared" si="307"/>
        <v/>
      </c>
      <c r="B3550" s="2" t="str">
        <f t="shared" si="308"/>
        <v/>
      </c>
      <c r="C3550" s="2" t="str">
        <f t="shared" si="309"/>
        <v/>
      </c>
      <c r="D3550" s="2" t="str">
        <f>IF(ISNUMBER(A3550),COUNTIF(Calculations!B:B, A3550),"")</f>
        <v/>
      </c>
      <c r="E3550" s="2" t="str">
        <f>IF(ISNUMBER(A3550),COUNTIF(Calculations!A:A, A3550),"")</f>
        <v/>
      </c>
      <c r="F3550" s="12" t="str">
        <f t="shared" si="310"/>
        <v/>
      </c>
      <c r="G3550" s="12" t="str">
        <f t="shared" si="311"/>
        <v/>
      </c>
    </row>
    <row r="3551" spans="1:7" x14ac:dyDescent="0.25">
      <c r="A3551" s="8" t="str">
        <f t="shared" si="307"/>
        <v/>
      </c>
      <c r="B3551" s="2" t="str">
        <f t="shared" si="308"/>
        <v/>
      </c>
      <c r="C3551" s="2" t="str">
        <f t="shared" si="309"/>
        <v/>
      </c>
      <c r="D3551" s="2" t="str">
        <f>IF(ISNUMBER(A3551),COUNTIF(Calculations!B:B, A3551),"")</f>
        <v/>
      </c>
      <c r="E3551" s="2" t="str">
        <f>IF(ISNUMBER(A3551),COUNTIF(Calculations!A:A, A3551),"")</f>
        <v/>
      </c>
      <c r="F3551" s="12" t="str">
        <f t="shared" si="310"/>
        <v/>
      </c>
      <c r="G3551" s="12" t="str">
        <f t="shared" si="311"/>
        <v/>
      </c>
    </row>
    <row r="3552" spans="1:7" x14ac:dyDescent="0.25">
      <c r="A3552" s="8" t="str">
        <f t="shared" si="307"/>
        <v/>
      </c>
      <c r="B3552" s="2" t="str">
        <f t="shared" si="308"/>
        <v/>
      </c>
      <c r="C3552" s="2" t="str">
        <f t="shared" si="309"/>
        <v/>
      </c>
      <c r="D3552" s="2" t="str">
        <f>IF(ISNUMBER(A3552),COUNTIF(Calculations!B:B, A3552),"")</f>
        <v/>
      </c>
      <c r="E3552" s="2" t="str">
        <f>IF(ISNUMBER(A3552),COUNTIF(Calculations!A:A, A3552),"")</f>
        <v/>
      </c>
      <c r="F3552" s="12" t="str">
        <f t="shared" si="310"/>
        <v/>
      </c>
      <c r="G3552" s="12" t="str">
        <f t="shared" si="311"/>
        <v/>
      </c>
    </row>
    <row r="3553" spans="1:7" x14ac:dyDescent="0.25">
      <c r="A3553" s="8" t="str">
        <f t="shared" si="307"/>
        <v/>
      </c>
      <c r="B3553" s="2" t="str">
        <f t="shared" si="308"/>
        <v/>
      </c>
      <c r="C3553" s="2" t="str">
        <f t="shared" si="309"/>
        <v/>
      </c>
      <c r="D3553" s="2" t="str">
        <f>IF(ISNUMBER(A3553),COUNTIF(Calculations!B:B, A3553),"")</f>
        <v/>
      </c>
      <c r="E3553" s="2" t="str">
        <f>IF(ISNUMBER(A3553),COUNTIF(Calculations!A:A, A3553),"")</f>
        <v/>
      </c>
      <c r="F3553" s="12" t="str">
        <f t="shared" si="310"/>
        <v/>
      </c>
      <c r="G3553" s="12" t="str">
        <f t="shared" si="311"/>
        <v/>
      </c>
    </row>
    <row r="3554" spans="1:7" x14ac:dyDescent="0.25">
      <c r="A3554" s="8" t="str">
        <f t="shared" si="307"/>
        <v/>
      </c>
      <c r="B3554" s="2" t="str">
        <f t="shared" si="308"/>
        <v/>
      </c>
      <c r="C3554" s="2" t="str">
        <f t="shared" si="309"/>
        <v/>
      </c>
      <c r="D3554" s="2" t="str">
        <f>IF(ISNUMBER(A3554),COUNTIF(Calculations!B:B, A3554),"")</f>
        <v/>
      </c>
      <c r="E3554" s="2" t="str">
        <f>IF(ISNUMBER(A3554),COUNTIF(Calculations!A:A, A3554),"")</f>
        <v/>
      </c>
      <c r="F3554" s="12" t="str">
        <f t="shared" si="310"/>
        <v/>
      </c>
      <c r="G3554" s="12" t="str">
        <f t="shared" si="311"/>
        <v/>
      </c>
    </row>
    <row r="3555" spans="1:7" x14ac:dyDescent="0.25">
      <c r="A3555" s="8" t="str">
        <f t="shared" si="307"/>
        <v/>
      </c>
      <c r="B3555" s="2" t="str">
        <f t="shared" si="308"/>
        <v/>
      </c>
      <c r="C3555" s="2" t="str">
        <f t="shared" si="309"/>
        <v/>
      </c>
      <c r="D3555" s="2" t="str">
        <f>IF(ISNUMBER(A3555),COUNTIF(Calculations!B:B, A3555),"")</f>
        <v/>
      </c>
      <c r="E3555" s="2" t="str">
        <f>IF(ISNUMBER(A3555),COUNTIF(Calculations!A:A, A3555),"")</f>
        <v/>
      </c>
      <c r="F3555" s="12" t="str">
        <f t="shared" si="310"/>
        <v/>
      </c>
      <c r="G3555" s="12" t="str">
        <f t="shared" si="311"/>
        <v/>
      </c>
    </row>
    <row r="3556" spans="1:7" x14ac:dyDescent="0.25">
      <c r="A3556" s="8" t="str">
        <f t="shared" ref="A3556:A3619" si="312">IF(ISNUMBER(A3555),IF(A3555+1&lt;=MAX(IndirectStartDates,IndirectCompletedDates),A3555+1,""),"")</f>
        <v/>
      </c>
      <c r="B3556" s="2" t="str">
        <f t="shared" ref="B3556:B3619" si="313">IF(ISNUMBER(A3556),YEAR(A3556)&amp;"-"&amp;TEXT(WEEKNUM(A3556),"00"),"")</f>
        <v/>
      </c>
      <c r="C3556" s="2" t="str">
        <f t="shared" ref="C3556:C3619" si="314">IF(ISNUMBER(A3556),COUNTIFS(IndirectStartDates,"&lt;="&amp;A3556,IndirectCompletedDates,"&gt;"&amp;A3556) + COUNTIFS(IndirectStartDates,"&lt;="&amp;A3556,IndirectCompletedDates,""),"")</f>
        <v/>
      </c>
      <c r="D3556" s="2" t="str">
        <f>IF(ISNUMBER(A3556),COUNTIF(Calculations!B:B, A3556),"")</f>
        <v/>
      </c>
      <c r="E3556" s="2" t="str">
        <f>IF(ISNUMBER(A3556),COUNTIF(Calculations!A:A, A3556),"")</f>
        <v/>
      </c>
      <c r="F3556" s="12" t="str">
        <f t="shared" ref="F3556:F3619" si="315">IF(ISNUMBER(A3556),F3555 + D3556,"")</f>
        <v/>
      </c>
      <c r="G3556" s="12" t="str">
        <f t="shared" ref="G3556:G3619" si="316">IF(ISNUMBER(A3556),G3555 + E3556,"")</f>
        <v/>
      </c>
    </row>
    <row r="3557" spans="1:7" x14ac:dyDescent="0.25">
      <c r="A3557" s="8" t="str">
        <f t="shared" si="312"/>
        <v/>
      </c>
      <c r="B3557" s="2" t="str">
        <f t="shared" si="313"/>
        <v/>
      </c>
      <c r="C3557" s="2" t="str">
        <f t="shared" si="314"/>
        <v/>
      </c>
      <c r="D3557" s="2" t="str">
        <f>IF(ISNUMBER(A3557),COUNTIF(Calculations!B:B, A3557),"")</f>
        <v/>
      </c>
      <c r="E3557" s="2" t="str">
        <f>IF(ISNUMBER(A3557),COUNTIF(Calculations!A:A, A3557),"")</f>
        <v/>
      </c>
      <c r="F3557" s="12" t="str">
        <f t="shared" si="315"/>
        <v/>
      </c>
      <c r="G3557" s="12" t="str">
        <f t="shared" si="316"/>
        <v/>
      </c>
    </row>
    <row r="3558" spans="1:7" x14ac:dyDescent="0.25">
      <c r="A3558" s="8" t="str">
        <f t="shared" si="312"/>
        <v/>
      </c>
      <c r="B3558" s="2" t="str">
        <f t="shared" si="313"/>
        <v/>
      </c>
      <c r="C3558" s="2" t="str">
        <f t="shared" si="314"/>
        <v/>
      </c>
      <c r="D3558" s="2" t="str">
        <f>IF(ISNUMBER(A3558),COUNTIF(Calculations!B:B, A3558),"")</f>
        <v/>
      </c>
      <c r="E3558" s="2" t="str">
        <f>IF(ISNUMBER(A3558),COUNTIF(Calculations!A:A, A3558),"")</f>
        <v/>
      </c>
      <c r="F3558" s="12" t="str">
        <f t="shared" si="315"/>
        <v/>
      </c>
      <c r="G3558" s="12" t="str">
        <f t="shared" si="316"/>
        <v/>
      </c>
    </row>
    <row r="3559" spans="1:7" x14ac:dyDescent="0.25">
      <c r="A3559" s="8" t="str">
        <f t="shared" si="312"/>
        <v/>
      </c>
      <c r="B3559" s="2" t="str">
        <f t="shared" si="313"/>
        <v/>
      </c>
      <c r="C3559" s="2" t="str">
        <f t="shared" si="314"/>
        <v/>
      </c>
      <c r="D3559" s="2" t="str">
        <f>IF(ISNUMBER(A3559),COUNTIF(Calculations!B:B, A3559),"")</f>
        <v/>
      </c>
      <c r="E3559" s="2" t="str">
        <f>IF(ISNUMBER(A3559),COUNTIF(Calculations!A:A, A3559),"")</f>
        <v/>
      </c>
      <c r="F3559" s="12" t="str">
        <f t="shared" si="315"/>
        <v/>
      </c>
      <c r="G3559" s="12" t="str">
        <f t="shared" si="316"/>
        <v/>
      </c>
    </row>
    <row r="3560" spans="1:7" x14ac:dyDescent="0.25">
      <c r="A3560" s="8" t="str">
        <f t="shared" si="312"/>
        <v/>
      </c>
      <c r="B3560" s="2" t="str">
        <f t="shared" si="313"/>
        <v/>
      </c>
      <c r="C3560" s="2" t="str">
        <f t="shared" si="314"/>
        <v/>
      </c>
      <c r="D3560" s="2" t="str">
        <f>IF(ISNUMBER(A3560),COUNTIF(Calculations!B:B, A3560),"")</f>
        <v/>
      </c>
      <c r="E3560" s="2" t="str">
        <f>IF(ISNUMBER(A3560),COUNTIF(Calculations!A:A, A3560),"")</f>
        <v/>
      </c>
      <c r="F3560" s="12" t="str">
        <f t="shared" si="315"/>
        <v/>
      </c>
      <c r="G3560" s="12" t="str">
        <f t="shared" si="316"/>
        <v/>
      </c>
    </row>
    <row r="3561" spans="1:7" x14ac:dyDescent="0.25">
      <c r="A3561" s="8" t="str">
        <f t="shared" si="312"/>
        <v/>
      </c>
      <c r="B3561" s="2" t="str">
        <f t="shared" si="313"/>
        <v/>
      </c>
      <c r="C3561" s="2" t="str">
        <f t="shared" si="314"/>
        <v/>
      </c>
      <c r="D3561" s="2" t="str">
        <f>IF(ISNUMBER(A3561),COUNTIF(Calculations!B:B, A3561),"")</f>
        <v/>
      </c>
      <c r="E3561" s="2" t="str">
        <f>IF(ISNUMBER(A3561),COUNTIF(Calculations!A:A, A3561),"")</f>
        <v/>
      </c>
      <c r="F3561" s="12" t="str">
        <f t="shared" si="315"/>
        <v/>
      </c>
      <c r="G3561" s="12" t="str">
        <f t="shared" si="316"/>
        <v/>
      </c>
    </row>
    <row r="3562" spans="1:7" x14ac:dyDescent="0.25">
      <c r="A3562" s="8" t="str">
        <f t="shared" si="312"/>
        <v/>
      </c>
      <c r="B3562" s="2" t="str">
        <f t="shared" si="313"/>
        <v/>
      </c>
      <c r="C3562" s="2" t="str">
        <f t="shared" si="314"/>
        <v/>
      </c>
      <c r="D3562" s="2" t="str">
        <f>IF(ISNUMBER(A3562),COUNTIF(Calculations!B:B, A3562),"")</f>
        <v/>
      </c>
      <c r="E3562" s="2" t="str">
        <f>IF(ISNUMBER(A3562),COUNTIF(Calculations!A:A, A3562),"")</f>
        <v/>
      </c>
      <c r="F3562" s="12" t="str">
        <f t="shared" si="315"/>
        <v/>
      </c>
      <c r="G3562" s="12" t="str">
        <f t="shared" si="316"/>
        <v/>
      </c>
    </row>
    <row r="3563" spans="1:7" x14ac:dyDescent="0.25">
      <c r="A3563" s="8" t="str">
        <f t="shared" si="312"/>
        <v/>
      </c>
      <c r="B3563" s="2" t="str">
        <f t="shared" si="313"/>
        <v/>
      </c>
      <c r="C3563" s="2" t="str">
        <f t="shared" si="314"/>
        <v/>
      </c>
      <c r="D3563" s="2" t="str">
        <f>IF(ISNUMBER(A3563),COUNTIF(Calculations!B:B, A3563),"")</f>
        <v/>
      </c>
      <c r="E3563" s="2" t="str">
        <f>IF(ISNUMBER(A3563),COUNTIF(Calculations!A:A, A3563),"")</f>
        <v/>
      </c>
      <c r="F3563" s="12" t="str">
        <f t="shared" si="315"/>
        <v/>
      </c>
      <c r="G3563" s="12" t="str">
        <f t="shared" si="316"/>
        <v/>
      </c>
    </row>
    <row r="3564" spans="1:7" x14ac:dyDescent="0.25">
      <c r="A3564" s="8" t="str">
        <f t="shared" si="312"/>
        <v/>
      </c>
      <c r="B3564" s="2" t="str">
        <f t="shared" si="313"/>
        <v/>
      </c>
      <c r="C3564" s="2" t="str">
        <f t="shared" si="314"/>
        <v/>
      </c>
      <c r="D3564" s="2" t="str">
        <f>IF(ISNUMBER(A3564),COUNTIF(Calculations!B:B, A3564),"")</f>
        <v/>
      </c>
      <c r="E3564" s="2" t="str">
        <f>IF(ISNUMBER(A3564),COUNTIF(Calculations!A:A, A3564),"")</f>
        <v/>
      </c>
      <c r="F3564" s="12" t="str">
        <f t="shared" si="315"/>
        <v/>
      </c>
      <c r="G3564" s="12" t="str">
        <f t="shared" si="316"/>
        <v/>
      </c>
    </row>
    <row r="3565" spans="1:7" x14ac:dyDescent="0.25">
      <c r="A3565" s="8" t="str">
        <f t="shared" si="312"/>
        <v/>
      </c>
      <c r="B3565" s="2" t="str">
        <f t="shared" si="313"/>
        <v/>
      </c>
      <c r="C3565" s="2" t="str">
        <f t="shared" si="314"/>
        <v/>
      </c>
      <c r="D3565" s="2" t="str">
        <f>IF(ISNUMBER(A3565),COUNTIF(Calculations!B:B, A3565),"")</f>
        <v/>
      </c>
      <c r="E3565" s="2" t="str">
        <f>IF(ISNUMBER(A3565),COUNTIF(Calculations!A:A, A3565),"")</f>
        <v/>
      </c>
      <c r="F3565" s="12" t="str">
        <f t="shared" si="315"/>
        <v/>
      </c>
      <c r="G3565" s="12" t="str">
        <f t="shared" si="316"/>
        <v/>
      </c>
    </row>
    <row r="3566" spans="1:7" x14ac:dyDescent="0.25">
      <c r="A3566" s="8" t="str">
        <f t="shared" si="312"/>
        <v/>
      </c>
      <c r="B3566" s="2" t="str">
        <f t="shared" si="313"/>
        <v/>
      </c>
      <c r="C3566" s="2" t="str">
        <f t="shared" si="314"/>
        <v/>
      </c>
      <c r="D3566" s="2" t="str">
        <f>IF(ISNUMBER(A3566),COUNTIF(Calculations!B:B, A3566),"")</f>
        <v/>
      </c>
      <c r="E3566" s="2" t="str">
        <f>IF(ISNUMBER(A3566),COUNTIF(Calculations!A:A, A3566),"")</f>
        <v/>
      </c>
      <c r="F3566" s="12" t="str">
        <f t="shared" si="315"/>
        <v/>
      </c>
      <c r="G3566" s="12" t="str">
        <f t="shared" si="316"/>
        <v/>
      </c>
    </row>
    <row r="3567" spans="1:7" x14ac:dyDescent="0.25">
      <c r="A3567" s="8" t="str">
        <f t="shared" si="312"/>
        <v/>
      </c>
      <c r="B3567" s="2" t="str">
        <f t="shared" si="313"/>
        <v/>
      </c>
      <c r="C3567" s="2" t="str">
        <f t="shared" si="314"/>
        <v/>
      </c>
      <c r="D3567" s="2" t="str">
        <f>IF(ISNUMBER(A3567),COUNTIF(Calculations!B:B, A3567),"")</f>
        <v/>
      </c>
      <c r="E3567" s="2" t="str">
        <f>IF(ISNUMBER(A3567),COUNTIF(Calculations!A:A, A3567),"")</f>
        <v/>
      </c>
      <c r="F3567" s="12" t="str">
        <f t="shared" si="315"/>
        <v/>
      </c>
      <c r="G3567" s="12" t="str">
        <f t="shared" si="316"/>
        <v/>
      </c>
    </row>
    <row r="3568" spans="1:7" x14ac:dyDescent="0.25">
      <c r="A3568" s="8" t="str">
        <f t="shared" si="312"/>
        <v/>
      </c>
      <c r="B3568" s="2" t="str">
        <f t="shared" si="313"/>
        <v/>
      </c>
      <c r="C3568" s="2" t="str">
        <f t="shared" si="314"/>
        <v/>
      </c>
      <c r="D3568" s="2" t="str">
        <f>IF(ISNUMBER(A3568),COUNTIF(Calculations!B:B, A3568),"")</f>
        <v/>
      </c>
      <c r="E3568" s="2" t="str">
        <f>IF(ISNUMBER(A3568),COUNTIF(Calculations!A:A, A3568),"")</f>
        <v/>
      </c>
      <c r="F3568" s="12" t="str">
        <f t="shared" si="315"/>
        <v/>
      </c>
      <c r="G3568" s="12" t="str">
        <f t="shared" si="316"/>
        <v/>
      </c>
    </row>
    <row r="3569" spans="1:7" x14ac:dyDescent="0.25">
      <c r="A3569" s="8" t="str">
        <f t="shared" si="312"/>
        <v/>
      </c>
      <c r="B3569" s="2" t="str">
        <f t="shared" si="313"/>
        <v/>
      </c>
      <c r="C3569" s="2" t="str">
        <f t="shared" si="314"/>
        <v/>
      </c>
      <c r="D3569" s="2" t="str">
        <f>IF(ISNUMBER(A3569),COUNTIF(Calculations!B:B, A3569),"")</f>
        <v/>
      </c>
      <c r="E3569" s="2" t="str">
        <f>IF(ISNUMBER(A3569),COUNTIF(Calculations!A:A, A3569),"")</f>
        <v/>
      </c>
      <c r="F3569" s="12" t="str">
        <f t="shared" si="315"/>
        <v/>
      </c>
      <c r="G3569" s="12" t="str">
        <f t="shared" si="316"/>
        <v/>
      </c>
    </row>
    <row r="3570" spans="1:7" x14ac:dyDescent="0.25">
      <c r="A3570" s="8" t="str">
        <f t="shared" si="312"/>
        <v/>
      </c>
      <c r="B3570" s="2" t="str">
        <f t="shared" si="313"/>
        <v/>
      </c>
      <c r="C3570" s="2" t="str">
        <f t="shared" si="314"/>
        <v/>
      </c>
      <c r="D3570" s="2" t="str">
        <f>IF(ISNUMBER(A3570),COUNTIF(Calculations!B:B, A3570),"")</f>
        <v/>
      </c>
      <c r="E3570" s="2" t="str">
        <f>IF(ISNUMBER(A3570),COUNTIF(Calculations!A:A, A3570),"")</f>
        <v/>
      </c>
      <c r="F3570" s="12" t="str">
        <f t="shared" si="315"/>
        <v/>
      </c>
      <c r="G3570" s="12" t="str">
        <f t="shared" si="316"/>
        <v/>
      </c>
    </row>
    <row r="3571" spans="1:7" x14ac:dyDescent="0.25">
      <c r="A3571" s="8" t="str">
        <f t="shared" si="312"/>
        <v/>
      </c>
      <c r="B3571" s="2" t="str">
        <f t="shared" si="313"/>
        <v/>
      </c>
      <c r="C3571" s="2" t="str">
        <f t="shared" si="314"/>
        <v/>
      </c>
      <c r="D3571" s="2" t="str">
        <f>IF(ISNUMBER(A3571),COUNTIF(Calculations!B:B, A3571),"")</f>
        <v/>
      </c>
      <c r="E3571" s="2" t="str">
        <f>IF(ISNUMBER(A3571),COUNTIF(Calculations!A:A, A3571),"")</f>
        <v/>
      </c>
      <c r="F3571" s="12" t="str">
        <f t="shared" si="315"/>
        <v/>
      </c>
      <c r="G3571" s="12" t="str">
        <f t="shared" si="316"/>
        <v/>
      </c>
    </row>
    <row r="3572" spans="1:7" x14ac:dyDescent="0.25">
      <c r="A3572" s="8" t="str">
        <f t="shared" si="312"/>
        <v/>
      </c>
      <c r="B3572" s="2" t="str">
        <f t="shared" si="313"/>
        <v/>
      </c>
      <c r="C3572" s="2" t="str">
        <f t="shared" si="314"/>
        <v/>
      </c>
      <c r="D3572" s="2" t="str">
        <f>IF(ISNUMBER(A3572),COUNTIF(Calculations!B:B, A3572),"")</f>
        <v/>
      </c>
      <c r="E3572" s="2" t="str">
        <f>IF(ISNUMBER(A3572),COUNTIF(Calculations!A:A, A3572),"")</f>
        <v/>
      </c>
      <c r="F3572" s="12" t="str">
        <f t="shared" si="315"/>
        <v/>
      </c>
      <c r="G3572" s="12" t="str">
        <f t="shared" si="316"/>
        <v/>
      </c>
    </row>
    <row r="3573" spans="1:7" x14ac:dyDescent="0.25">
      <c r="A3573" s="8" t="str">
        <f t="shared" si="312"/>
        <v/>
      </c>
      <c r="B3573" s="2" t="str">
        <f t="shared" si="313"/>
        <v/>
      </c>
      <c r="C3573" s="2" t="str">
        <f t="shared" si="314"/>
        <v/>
      </c>
      <c r="D3573" s="2" t="str">
        <f>IF(ISNUMBER(A3573),COUNTIF(Calculations!B:B, A3573),"")</f>
        <v/>
      </c>
      <c r="E3573" s="2" t="str">
        <f>IF(ISNUMBER(A3573),COUNTIF(Calculations!A:A, A3573),"")</f>
        <v/>
      </c>
      <c r="F3573" s="12" t="str">
        <f t="shared" si="315"/>
        <v/>
      </c>
      <c r="G3573" s="12" t="str">
        <f t="shared" si="316"/>
        <v/>
      </c>
    </row>
    <row r="3574" spans="1:7" x14ac:dyDescent="0.25">
      <c r="A3574" s="8" t="str">
        <f t="shared" si="312"/>
        <v/>
      </c>
      <c r="B3574" s="2" t="str">
        <f t="shared" si="313"/>
        <v/>
      </c>
      <c r="C3574" s="2" t="str">
        <f t="shared" si="314"/>
        <v/>
      </c>
      <c r="D3574" s="2" t="str">
        <f>IF(ISNUMBER(A3574),COUNTIF(Calculations!B:B, A3574),"")</f>
        <v/>
      </c>
      <c r="E3574" s="2" t="str">
        <f>IF(ISNUMBER(A3574),COUNTIF(Calculations!A:A, A3574),"")</f>
        <v/>
      </c>
      <c r="F3574" s="12" t="str">
        <f t="shared" si="315"/>
        <v/>
      </c>
      <c r="G3574" s="12" t="str">
        <f t="shared" si="316"/>
        <v/>
      </c>
    </row>
    <row r="3575" spans="1:7" x14ac:dyDescent="0.25">
      <c r="A3575" s="8" t="str">
        <f t="shared" si="312"/>
        <v/>
      </c>
      <c r="B3575" s="2" t="str">
        <f t="shared" si="313"/>
        <v/>
      </c>
      <c r="C3575" s="2" t="str">
        <f t="shared" si="314"/>
        <v/>
      </c>
      <c r="D3575" s="2" t="str">
        <f>IF(ISNUMBER(A3575),COUNTIF(Calculations!B:B, A3575),"")</f>
        <v/>
      </c>
      <c r="E3575" s="2" t="str">
        <f>IF(ISNUMBER(A3575),COUNTIF(Calculations!A:A, A3575),"")</f>
        <v/>
      </c>
      <c r="F3575" s="12" t="str">
        <f t="shared" si="315"/>
        <v/>
      </c>
      <c r="G3575" s="12" t="str">
        <f t="shared" si="316"/>
        <v/>
      </c>
    </row>
    <row r="3576" spans="1:7" x14ac:dyDescent="0.25">
      <c r="A3576" s="8" t="str">
        <f t="shared" si="312"/>
        <v/>
      </c>
      <c r="B3576" s="2" t="str">
        <f t="shared" si="313"/>
        <v/>
      </c>
      <c r="C3576" s="2" t="str">
        <f t="shared" si="314"/>
        <v/>
      </c>
      <c r="D3576" s="2" t="str">
        <f>IF(ISNUMBER(A3576),COUNTIF(Calculations!B:B, A3576),"")</f>
        <v/>
      </c>
      <c r="E3576" s="2" t="str">
        <f>IF(ISNUMBER(A3576),COUNTIF(Calculations!A:A, A3576),"")</f>
        <v/>
      </c>
      <c r="F3576" s="12" t="str">
        <f t="shared" si="315"/>
        <v/>
      </c>
      <c r="G3576" s="12" t="str">
        <f t="shared" si="316"/>
        <v/>
      </c>
    </row>
    <row r="3577" spans="1:7" x14ac:dyDescent="0.25">
      <c r="A3577" s="8" t="str">
        <f t="shared" si="312"/>
        <v/>
      </c>
      <c r="B3577" s="2" t="str">
        <f t="shared" si="313"/>
        <v/>
      </c>
      <c r="C3577" s="2" t="str">
        <f t="shared" si="314"/>
        <v/>
      </c>
      <c r="D3577" s="2" t="str">
        <f>IF(ISNUMBER(A3577),COUNTIF(Calculations!B:B, A3577),"")</f>
        <v/>
      </c>
      <c r="E3577" s="2" t="str">
        <f>IF(ISNUMBER(A3577),COUNTIF(Calculations!A:A, A3577),"")</f>
        <v/>
      </c>
      <c r="F3577" s="12" t="str">
        <f t="shared" si="315"/>
        <v/>
      </c>
      <c r="G3577" s="12" t="str">
        <f t="shared" si="316"/>
        <v/>
      </c>
    </row>
    <row r="3578" spans="1:7" x14ac:dyDescent="0.25">
      <c r="A3578" s="8" t="str">
        <f t="shared" si="312"/>
        <v/>
      </c>
      <c r="B3578" s="2" t="str">
        <f t="shared" si="313"/>
        <v/>
      </c>
      <c r="C3578" s="2" t="str">
        <f t="shared" si="314"/>
        <v/>
      </c>
      <c r="D3578" s="2" t="str">
        <f>IF(ISNUMBER(A3578),COUNTIF(Calculations!B:B, A3578),"")</f>
        <v/>
      </c>
      <c r="E3578" s="2" t="str">
        <f>IF(ISNUMBER(A3578),COUNTIF(Calculations!A:A, A3578),"")</f>
        <v/>
      </c>
      <c r="F3578" s="12" t="str">
        <f t="shared" si="315"/>
        <v/>
      </c>
      <c r="G3578" s="12" t="str">
        <f t="shared" si="316"/>
        <v/>
      </c>
    </row>
    <row r="3579" spans="1:7" x14ac:dyDescent="0.25">
      <c r="A3579" s="8" t="str">
        <f t="shared" si="312"/>
        <v/>
      </c>
      <c r="B3579" s="2" t="str">
        <f t="shared" si="313"/>
        <v/>
      </c>
      <c r="C3579" s="2" t="str">
        <f t="shared" si="314"/>
        <v/>
      </c>
      <c r="D3579" s="2" t="str">
        <f>IF(ISNUMBER(A3579),COUNTIF(Calculations!B:B, A3579),"")</f>
        <v/>
      </c>
      <c r="E3579" s="2" t="str">
        <f>IF(ISNUMBER(A3579),COUNTIF(Calculations!A:A, A3579),"")</f>
        <v/>
      </c>
      <c r="F3579" s="12" t="str">
        <f t="shared" si="315"/>
        <v/>
      </c>
      <c r="G3579" s="12" t="str">
        <f t="shared" si="316"/>
        <v/>
      </c>
    </row>
    <row r="3580" spans="1:7" x14ac:dyDescent="0.25">
      <c r="A3580" s="8" t="str">
        <f t="shared" si="312"/>
        <v/>
      </c>
      <c r="B3580" s="2" t="str">
        <f t="shared" si="313"/>
        <v/>
      </c>
      <c r="C3580" s="2" t="str">
        <f t="shared" si="314"/>
        <v/>
      </c>
      <c r="D3580" s="2" t="str">
        <f>IF(ISNUMBER(A3580),COUNTIF(Calculations!B:B, A3580),"")</f>
        <v/>
      </c>
      <c r="E3580" s="2" t="str">
        <f>IF(ISNUMBER(A3580),COUNTIF(Calculations!A:A, A3580),"")</f>
        <v/>
      </c>
      <c r="F3580" s="12" t="str">
        <f t="shared" si="315"/>
        <v/>
      </c>
      <c r="G3580" s="12" t="str">
        <f t="shared" si="316"/>
        <v/>
      </c>
    </row>
    <row r="3581" spans="1:7" x14ac:dyDescent="0.25">
      <c r="A3581" s="8" t="str">
        <f t="shared" si="312"/>
        <v/>
      </c>
      <c r="B3581" s="2" t="str">
        <f t="shared" si="313"/>
        <v/>
      </c>
      <c r="C3581" s="2" t="str">
        <f t="shared" si="314"/>
        <v/>
      </c>
      <c r="D3581" s="2" t="str">
        <f>IF(ISNUMBER(A3581),COUNTIF(Calculations!B:B, A3581),"")</f>
        <v/>
      </c>
      <c r="E3581" s="2" t="str">
        <f>IF(ISNUMBER(A3581),COUNTIF(Calculations!A:A, A3581),"")</f>
        <v/>
      </c>
      <c r="F3581" s="12" t="str">
        <f t="shared" si="315"/>
        <v/>
      </c>
      <c r="G3581" s="12" t="str">
        <f t="shared" si="316"/>
        <v/>
      </c>
    </row>
    <row r="3582" spans="1:7" x14ac:dyDescent="0.25">
      <c r="A3582" s="8" t="str">
        <f t="shared" si="312"/>
        <v/>
      </c>
      <c r="B3582" s="2" t="str">
        <f t="shared" si="313"/>
        <v/>
      </c>
      <c r="C3582" s="2" t="str">
        <f t="shared" si="314"/>
        <v/>
      </c>
      <c r="D3582" s="2" t="str">
        <f>IF(ISNUMBER(A3582),COUNTIF(Calculations!B:B, A3582),"")</f>
        <v/>
      </c>
      <c r="E3582" s="2" t="str">
        <f>IF(ISNUMBER(A3582),COUNTIF(Calculations!A:A, A3582),"")</f>
        <v/>
      </c>
      <c r="F3582" s="12" t="str">
        <f t="shared" si="315"/>
        <v/>
      </c>
      <c r="G3582" s="12" t="str">
        <f t="shared" si="316"/>
        <v/>
      </c>
    </row>
    <row r="3583" spans="1:7" x14ac:dyDescent="0.25">
      <c r="A3583" s="8" t="str">
        <f t="shared" si="312"/>
        <v/>
      </c>
      <c r="B3583" s="2" t="str">
        <f t="shared" si="313"/>
        <v/>
      </c>
      <c r="C3583" s="2" t="str">
        <f t="shared" si="314"/>
        <v/>
      </c>
      <c r="D3583" s="2" t="str">
        <f>IF(ISNUMBER(A3583),COUNTIF(Calculations!B:B, A3583),"")</f>
        <v/>
      </c>
      <c r="E3583" s="2" t="str">
        <f>IF(ISNUMBER(A3583),COUNTIF(Calculations!A:A, A3583),"")</f>
        <v/>
      </c>
      <c r="F3583" s="12" t="str">
        <f t="shared" si="315"/>
        <v/>
      </c>
      <c r="G3583" s="12" t="str">
        <f t="shared" si="316"/>
        <v/>
      </c>
    </row>
    <row r="3584" spans="1:7" x14ac:dyDescent="0.25">
      <c r="A3584" s="8" t="str">
        <f t="shared" si="312"/>
        <v/>
      </c>
      <c r="B3584" s="2" t="str">
        <f t="shared" si="313"/>
        <v/>
      </c>
      <c r="C3584" s="2" t="str">
        <f t="shared" si="314"/>
        <v/>
      </c>
      <c r="D3584" s="2" t="str">
        <f>IF(ISNUMBER(A3584),COUNTIF(Calculations!B:B, A3584),"")</f>
        <v/>
      </c>
      <c r="E3584" s="2" t="str">
        <f>IF(ISNUMBER(A3584),COUNTIF(Calculations!A:A, A3584),"")</f>
        <v/>
      </c>
      <c r="F3584" s="12" t="str">
        <f t="shared" si="315"/>
        <v/>
      </c>
      <c r="G3584" s="12" t="str">
        <f t="shared" si="316"/>
        <v/>
      </c>
    </row>
    <row r="3585" spans="1:7" x14ac:dyDescent="0.25">
      <c r="A3585" s="8" t="str">
        <f t="shared" si="312"/>
        <v/>
      </c>
      <c r="B3585" s="2" t="str">
        <f t="shared" si="313"/>
        <v/>
      </c>
      <c r="C3585" s="2" t="str">
        <f t="shared" si="314"/>
        <v/>
      </c>
      <c r="D3585" s="2" t="str">
        <f>IF(ISNUMBER(A3585),COUNTIF(Calculations!B:B, A3585),"")</f>
        <v/>
      </c>
      <c r="E3585" s="2" t="str">
        <f>IF(ISNUMBER(A3585),COUNTIF(Calculations!A:A, A3585),"")</f>
        <v/>
      </c>
      <c r="F3585" s="12" t="str">
        <f t="shared" si="315"/>
        <v/>
      </c>
      <c r="G3585" s="12" t="str">
        <f t="shared" si="316"/>
        <v/>
      </c>
    </row>
    <row r="3586" spans="1:7" x14ac:dyDescent="0.25">
      <c r="A3586" s="8" t="str">
        <f t="shared" si="312"/>
        <v/>
      </c>
      <c r="B3586" s="2" t="str">
        <f t="shared" si="313"/>
        <v/>
      </c>
      <c r="C3586" s="2" t="str">
        <f t="shared" si="314"/>
        <v/>
      </c>
      <c r="D3586" s="2" t="str">
        <f>IF(ISNUMBER(A3586),COUNTIF(Calculations!B:B, A3586),"")</f>
        <v/>
      </c>
      <c r="E3586" s="2" t="str">
        <f>IF(ISNUMBER(A3586),COUNTIF(Calculations!A:A, A3586),"")</f>
        <v/>
      </c>
      <c r="F3586" s="12" t="str">
        <f t="shared" si="315"/>
        <v/>
      </c>
      <c r="G3586" s="12" t="str">
        <f t="shared" si="316"/>
        <v/>
      </c>
    </row>
    <row r="3587" spans="1:7" x14ac:dyDescent="0.25">
      <c r="A3587" s="8" t="str">
        <f t="shared" si="312"/>
        <v/>
      </c>
      <c r="B3587" s="2" t="str">
        <f t="shared" si="313"/>
        <v/>
      </c>
      <c r="C3587" s="2" t="str">
        <f t="shared" si="314"/>
        <v/>
      </c>
      <c r="D3587" s="2" t="str">
        <f>IF(ISNUMBER(A3587),COUNTIF(Calculations!B:B, A3587),"")</f>
        <v/>
      </c>
      <c r="E3587" s="2" t="str">
        <f>IF(ISNUMBER(A3587),COUNTIF(Calculations!A:A, A3587),"")</f>
        <v/>
      </c>
      <c r="F3587" s="12" t="str">
        <f t="shared" si="315"/>
        <v/>
      </c>
      <c r="G3587" s="12" t="str">
        <f t="shared" si="316"/>
        <v/>
      </c>
    </row>
    <row r="3588" spans="1:7" x14ac:dyDescent="0.25">
      <c r="A3588" s="8" t="str">
        <f t="shared" si="312"/>
        <v/>
      </c>
      <c r="B3588" s="2" t="str">
        <f t="shared" si="313"/>
        <v/>
      </c>
      <c r="C3588" s="2" t="str">
        <f t="shared" si="314"/>
        <v/>
      </c>
      <c r="D3588" s="2" t="str">
        <f>IF(ISNUMBER(A3588),COUNTIF(Calculations!B:B, A3588),"")</f>
        <v/>
      </c>
      <c r="E3588" s="2" t="str">
        <f>IF(ISNUMBER(A3588),COUNTIF(Calculations!A:A, A3588),"")</f>
        <v/>
      </c>
      <c r="F3588" s="12" t="str">
        <f t="shared" si="315"/>
        <v/>
      </c>
      <c r="G3588" s="12" t="str">
        <f t="shared" si="316"/>
        <v/>
      </c>
    </row>
    <row r="3589" spans="1:7" x14ac:dyDescent="0.25">
      <c r="A3589" s="8" t="str">
        <f t="shared" si="312"/>
        <v/>
      </c>
      <c r="B3589" s="2" t="str">
        <f t="shared" si="313"/>
        <v/>
      </c>
      <c r="C3589" s="2" t="str">
        <f t="shared" si="314"/>
        <v/>
      </c>
      <c r="D3589" s="2" t="str">
        <f>IF(ISNUMBER(A3589),COUNTIF(Calculations!B:B, A3589),"")</f>
        <v/>
      </c>
      <c r="E3589" s="2" t="str">
        <f>IF(ISNUMBER(A3589),COUNTIF(Calculations!A:A, A3589),"")</f>
        <v/>
      </c>
      <c r="F3589" s="12" t="str">
        <f t="shared" si="315"/>
        <v/>
      </c>
      <c r="G3589" s="12" t="str">
        <f t="shared" si="316"/>
        <v/>
      </c>
    </row>
    <row r="3590" spans="1:7" x14ac:dyDescent="0.25">
      <c r="A3590" s="8" t="str">
        <f t="shared" si="312"/>
        <v/>
      </c>
      <c r="B3590" s="2" t="str">
        <f t="shared" si="313"/>
        <v/>
      </c>
      <c r="C3590" s="2" t="str">
        <f t="shared" si="314"/>
        <v/>
      </c>
      <c r="D3590" s="2" t="str">
        <f>IF(ISNUMBER(A3590),COUNTIF(Calculations!B:B, A3590),"")</f>
        <v/>
      </c>
      <c r="E3590" s="2" t="str">
        <f>IF(ISNUMBER(A3590),COUNTIF(Calculations!A:A, A3590),"")</f>
        <v/>
      </c>
      <c r="F3590" s="12" t="str">
        <f t="shared" si="315"/>
        <v/>
      </c>
      <c r="G3590" s="12" t="str">
        <f t="shared" si="316"/>
        <v/>
      </c>
    </row>
    <row r="3591" spans="1:7" x14ac:dyDescent="0.25">
      <c r="A3591" s="8" t="str">
        <f t="shared" si="312"/>
        <v/>
      </c>
      <c r="B3591" s="2" t="str">
        <f t="shared" si="313"/>
        <v/>
      </c>
      <c r="C3591" s="2" t="str">
        <f t="shared" si="314"/>
        <v/>
      </c>
      <c r="D3591" s="2" t="str">
        <f>IF(ISNUMBER(A3591),COUNTIF(Calculations!B:B, A3591),"")</f>
        <v/>
      </c>
      <c r="E3591" s="2" t="str">
        <f>IF(ISNUMBER(A3591),COUNTIF(Calculations!A:A, A3591),"")</f>
        <v/>
      </c>
      <c r="F3591" s="12" t="str">
        <f t="shared" si="315"/>
        <v/>
      </c>
      <c r="G3591" s="12" t="str">
        <f t="shared" si="316"/>
        <v/>
      </c>
    </row>
    <row r="3592" spans="1:7" x14ac:dyDescent="0.25">
      <c r="A3592" s="8" t="str">
        <f t="shared" si="312"/>
        <v/>
      </c>
      <c r="B3592" s="2" t="str">
        <f t="shared" si="313"/>
        <v/>
      </c>
      <c r="C3592" s="2" t="str">
        <f t="shared" si="314"/>
        <v/>
      </c>
      <c r="D3592" s="2" t="str">
        <f>IF(ISNUMBER(A3592),COUNTIF(Calculations!B:B, A3592),"")</f>
        <v/>
      </c>
      <c r="E3592" s="2" t="str">
        <f>IF(ISNUMBER(A3592),COUNTIF(Calculations!A:A, A3592),"")</f>
        <v/>
      </c>
      <c r="F3592" s="12" t="str">
        <f t="shared" si="315"/>
        <v/>
      </c>
      <c r="G3592" s="12" t="str">
        <f t="shared" si="316"/>
        <v/>
      </c>
    </row>
    <row r="3593" spans="1:7" x14ac:dyDescent="0.25">
      <c r="A3593" s="8" t="str">
        <f t="shared" si="312"/>
        <v/>
      </c>
      <c r="B3593" s="2" t="str">
        <f t="shared" si="313"/>
        <v/>
      </c>
      <c r="C3593" s="2" t="str">
        <f t="shared" si="314"/>
        <v/>
      </c>
      <c r="D3593" s="2" t="str">
        <f>IF(ISNUMBER(A3593),COUNTIF(Calculations!B:B, A3593),"")</f>
        <v/>
      </c>
      <c r="E3593" s="2" t="str">
        <f>IF(ISNUMBER(A3593),COUNTIF(Calculations!A:A, A3593),"")</f>
        <v/>
      </c>
      <c r="F3593" s="12" t="str">
        <f t="shared" si="315"/>
        <v/>
      </c>
      <c r="G3593" s="12" t="str">
        <f t="shared" si="316"/>
        <v/>
      </c>
    </row>
    <row r="3594" spans="1:7" x14ac:dyDescent="0.25">
      <c r="A3594" s="8" t="str">
        <f t="shared" si="312"/>
        <v/>
      </c>
      <c r="B3594" s="2" t="str">
        <f t="shared" si="313"/>
        <v/>
      </c>
      <c r="C3594" s="2" t="str">
        <f t="shared" si="314"/>
        <v/>
      </c>
      <c r="D3594" s="2" t="str">
        <f>IF(ISNUMBER(A3594),COUNTIF(Calculations!B:B, A3594),"")</f>
        <v/>
      </c>
      <c r="E3594" s="2" t="str">
        <f>IF(ISNUMBER(A3594),COUNTIF(Calculations!A:A, A3594),"")</f>
        <v/>
      </c>
      <c r="F3594" s="12" t="str">
        <f t="shared" si="315"/>
        <v/>
      </c>
      <c r="G3594" s="12" t="str">
        <f t="shared" si="316"/>
        <v/>
      </c>
    </row>
    <row r="3595" spans="1:7" x14ac:dyDescent="0.25">
      <c r="A3595" s="8" t="str">
        <f t="shared" si="312"/>
        <v/>
      </c>
      <c r="B3595" s="2" t="str">
        <f t="shared" si="313"/>
        <v/>
      </c>
      <c r="C3595" s="2" t="str">
        <f t="shared" si="314"/>
        <v/>
      </c>
      <c r="D3595" s="2" t="str">
        <f>IF(ISNUMBER(A3595),COUNTIF(Calculations!B:B, A3595),"")</f>
        <v/>
      </c>
      <c r="E3595" s="2" t="str">
        <f>IF(ISNUMBER(A3595),COUNTIF(Calculations!A:A, A3595),"")</f>
        <v/>
      </c>
      <c r="F3595" s="12" t="str">
        <f t="shared" si="315"/>
        <v/>
      </c>
      <c r="G3595" s="12" t="str">
        <f t="shared" si="316"/>
        <v/>
      </c>
    </row>
    <row r="3596" spans="1:7" x14ac:dyDescent="0.25">
      <c r="A3596" s="8" t="str">
        <f t="shared" si="312"/>
        <v/>
      </c>
      <c r="B3596" s="2" t="str">
        <f t="shared" si="313"/>
        <v/>
      </c>
      <c r="C3596" s="2" t="str">
        <f t="shared" si="314"/>
        <v/>
      </c>
      <c r="D3596" s="2" t="str">
        <f>IF(ISNUMBER(A3596),COUNTIF(Calculations!B:B, A3596),"")</f>
        <v/>
      </c>
      <c r="E3596" s="2" t="str">
        <f>IF(ISNUMBER(A3596),COUNTIF(Calculations!A:A, A3596),"")</f>
        <v/>
      </c>
      <c r="F3596" s="12" t="str">
        <f t="shared" si="315"/>
        <v/>
      </c>
      <c r="G3596" s="12" t="str">
        <f t="shared" si="316"/>
        <v/>
      </c>
    </row>
    <row r="3597" spans="1:7" x14ac:dyDescent="0.25">
      <c r="A3597" s="8" t="str">
        <f t="shared" si="312"/>
        <v/>
      </c>
      <c r="B3597" s="2" t="str">
        <f t="shared" si="313"/>
        <v/>
      </c>
      <c r="C3597" s="2" t="str">
        <f t="shared" si="314"/>
        <v/>
      </c>
      <c r="D3597" s="2" t="str">
        <f>IF(ISNUMBER(A3597),COUNTIF(Calculations!B:B, A3597),"")</f>
        <v/>
      </c>
      <c r="E3597" s="2" t="str">
        <f>IF(ISNUMBER(A3597),COUNTIF(Calculations!A:A, A3597),"")</f>
        <v/>
      </c>
      <c r="F3597" s="12" t="str">
        <f t="shared" si="315"/>
        <v/>
      </c>
      <c r="G3597" s="12" t="str">
        <f t="shared" si="316"/>
        <v/>
      </c>
    </row>
    <row r="3598" spans="1:7" x14ac:dyDescent="0.25">
      <c r="A3598" s="8" t="str">
        <f t="shared" si="312"/>
        <v/>
      </c>
      <c r="B3598" s="2" t="str">
        <f t="shared" si="313"/>
        <v/>
      </c>
      <c r="C3598" s="2" t="str">
        <f t="shared" si="314"/>
        <v/>
      </c>
      <c r="D3598" s="2" t="str">
        <f>IF(ISNUMBER(A3598),COUNTIF(Calculations!B:B, A3598),"")</f>
        <v/>
      </c>
      <c r="E3598" s="2" t="str">
        <f>IF(ISNUMBER(A3598),COUNTIF(Calculations!A:A, A3598),"")</f>
        <v/>
      </c>
      <c r="F3598" s="12" t="str">
        <f t="shared" si="315"/>
        <v/>
      </c>
      <c r="G3598" s="12" t="str">
        <f t="shared" si="316"/>
        <v/>
      </c>
    </row>
    <row r="3599" spans="1:7" x14ac:dyDescent="0.25">
      <c r="A3599" s="8" t="str">
        <f t="shared" si="312"/>
        <v/>
      </c>
      <c r="B3599" s="2" t="str">
        <f t="shared" si="313"/>
        <v/>
      </c>
      <c r="C3599" s="2" t="str">
        <f t="shared" si="314"/>
        <v/>
      </c>
      <c r="D3599" s="2" t="str">
        <f>IF(ISNUMBER(A3599),COUNTIF(Calculations!B:B, A3599),"")</f>
        <v/>
      </c>
      <c r="E3599" s="2" t="str">
        <f>IF(ISNUMBER(A3599),COUNTIF(Calculations!A:A, A3599),"")</f>
        <v/>
      </c>
      <c r="F3599" s="12" t="str">
        <f t="shared" si="315"/>
        <v/>
      </c>
      <c r="G3599" s="12" t="str">
        <f t="shared" si="316"/>
        <v/>
      </c>
    </row>
    <row r="3600" spans="1:7" x14ac:dyDescent="0.25">
      <c r="A3600" s="8" t="str">
        <f t="shared" si="312"/>
        <v/>
      </c>
      <c r="B3600" s="2" t="str">
        <f t="shared" si="313"/>
        <v/>
      </c>
      <c r="C3600" s="2" t="str">
        <f t="shared" si="314"/>
        <v/>
      </c>
      <c r="D3600" s="2" t="str">
        <f>IF(ISNUMBER(A3600),COUNTIF(Calculations!B:B, A3600),"")</f>
        <v/>
      </c>
      <c r="E3600" s="2" t="str">
        <f>IF(ISNUMBER(A3600),COUNTIF(Calculations!A:A, A3600),"")</f>
        <v/>
      </c>
      <c r="F3600" s="12" t="str">
        <f t="shared" si="315"/>
        <v/>
      </c>
      <c r="G3600" s="12" t="str">
        <f t="shared" si="316"/>
        <v/>
      </c>
    </row>
    <row r="3601" spans="1:7" x14ac:dyDescent="0.25">
      <c r="A3601" s="8" t="str">
        <f t="shared" si="312"/>
        <v/>
      </c>
      <c r="B3601" s="2" t="str">
        <f t="shared" si="313"/>
        <v/>
      </c>
      <c r="C3601" s="2" t="str">
        <f t="shared" si="314"/>
        <v/>
      </c>
      <c r="D3601" s="2" t="str">
        <f>IF(ISNUMBER(A3601),COUNTIF(Calculations!B:B, A3601),"")</f>
        <v/>
      </c>
      <c r="E3601" s="2" t="str">
        <f>IF(ISNUMBER(A3601),COUNTIF(Calculations!A:A, A3601),"")</f>
        <v/>
      </c>
      <c r="F3601" s="12" t="str">
        <f t="shared" si="315"/>
        <v/>
      </c>
      <c r="G3601" s="12" t="str">
        <f t="shared" si="316"/>
        <v/>
      </c>
    </row>
    <row r="3602" spans="1:7" x14ac:dyDescent="0.25">
      <c r="A3602" s="8" t="str">
        <f t="shared" si="312"/>
        <v/>
      </c>
      <c r="B3602" s="2" t="str">
        <f t="shared" si="313"/>
        <v/>
      </c>
      <c r="C3602" s="2" t="str">
        <f t="shared" si="314"/>
        <v/>
      </c>
      <c r="D3602" s="2" t="str">
        <f>IF(ISNUMBER(A3602),COUNTIF(Calculations!B:B, A3602),"")</f>
        <v/>
      </c>
      <c r="E3602" s="2" t="str">
        <f>IF(ISNUMBER(A3602),COUNTIF(Calculations!A:A, A3602),"")</f>
        <v/>
      </c>
      <c r="F3602" s="12" t="str">
        <f t="shared" si="315"/>
        <v/>
      </c>
      <c r="G3602" s="12" t="str">
        <f t="shared" si="316"/>
        <v/>
      </c>
    </row>
    <row r="3603" spans="1:7" x14ac:dyDescent="0.25">
      <c r="A3603" s="8" t="str">
        <f t="shared" si="312"/>
        <v/>
      </c>
      <c r="B3603" s="2" t="str">
        <f t="shared" si="313"/>
        <v/>
      </c>
      <c r="C3603" s="2" t="str">
        <f t="shared" si="314"/>
        <v/>
      </c>
      <c r="D3603" s="2" t="str">
        <f>IF(ISNUMBER(A3603),COUNTIF(Calculations!B:B, A3603),"")</f>
        <v/>
      </c>
      <c r="E3603" s="2" t="str">
        <f>IF(ISNUMBER(A3603),COUNTIF(Calculations!A:A, A3603),"")</f>
        <v/>
      </c>
      <c r="F3603" s="12" t="str">
        <f t="shared" si="315"/>
        <v/>
      </c>
      <c r="G3603" s="12" t="str">
        <f t="shared" si="316"/>
        <v/>
      </c>
    </row>
    <row r="3604" spans="1:7" x14ac:dyDescent="0.25">
      <c r="A3604" s="8" t="str">
        <f t="shared" si="312"/>
        <v/>
      </c>
      <c r="B3604" s="2" t="str">
        <f t="shared" si="313"/>
        <v/>
      </c>
      <c r="C3604" s="2" t="str">
        <f t="shared" si="314"/>
        <v/>
      </c>
      <c r="D3604" s="2" t="str">
        <f>IF(ISNUMBER(A3604),COUNTIF(Calculations!B:B, A3604),"")</f>
        <v/>
      </c>
      <c r="E3604" s="2" t="str">
        <f>IF(ISNUMBER(A3604),COUNTIF(Calculations!A:A, A3604),"")</f>
        <v/>
      </c>
      <c r="F3604" s="12" t="str">
        <f t="shared" si="315"/>
        <v/>
      </c>
      <c r="G3604" s="12" t="str">
        <f t="shared" si="316"/>
        <v/>
      </c>
    </row>
    <row r="3605" spans="1:7" x14ac:dyDescent="0.25">
      <c r="A3605" s="8" t="str">
        <f t="shared" si="312"/>
        <v/>
      </c>
      <c r="B3605" s="2" t="str">
        <f t="shared" si="313"/>
        <v/>
      </c>
      <c r="C3605" s="2" t="str">
        <f t="shared" si="314"/>
        <v/>
      </c>
      <c r="D3605" s="2" t="str">
        <f>IF(ISNUMBER(A3605),COUNTIF(Calculations!B:B, A3605),"")</f>
        <v/>
      </c>
      <c r="E3605" s="2" t="str">
        <f>IF(ISNUMBER(A3605),COUNTIF(Calculations!A:A, A3605),"")</f>
        <v/>
      </c>
      <c r="F3605" s="12" t="str">
        <f t="shared" si="315"/>
        <v/>
      </c>
      <c r="G3605" s="12" t="str">
        <f t="shared" si="316"/>
        <v/>
      </c>
    </row>
    <row r="3606" spans="1:7" x14ac:dyDescent="0.25">
      <c r="A3606" s="8" t="str">
        <f t="shared" si="312"/>
        <v/>
      </c>
      <c r="B3606" s="2" t="str">
        <f t="shared" si="313"/>
        <v/>
      </c>
      <c r="C3606" s="2" t="str">
        <f t="shared" si="314"/>
        <v/>
      </c>
      <c r="D3606" s="2" t="str">
        <f>IF(ISNUMBER(A3606),COUNTIF(Calculations!B:B, A3606),"")</f>
        <v/>
      </c>
      <c r="E3606" s="2" t="str">
        <f>IF(ISNUMBER(A3606),COUNTIF(Calculations!A:A, A3606),"")</f>
        <v/>
      </c>
      <c r="F3606" s="12" t="str">
        <f t="shared" si="315"/>
        <v/>
      </c>
      <c r="G3606" s="12" t="str">
        <f t="shared" si="316"/>
        <v/>
      </c>
    </row>
    <row r="3607" spans="1:7" x14ac:dyDescent="0.25">
      <c r="A3607" s="8" t="str">
        <f t="shared" si="312"/>
        <v/>
      </c>
      <c r="B3607" s="2" t="str">
        <f t="shared" si="313"/>
        <v/>
      </c>
      <c r="C3607" s="2" t="str">
        <f t="shared" si="314"/>
        <v/>
      </c>
      <c r="D3607" s="2" t="str">
        <f>IF(ISNUMBER(A3607),COUNTIF(Calculations!B:B, A3607),"")</f>
        <v/>
      </c>
      <c r="E3607" s="2" t="str">
        <f>IF(ISNUMBER(A3607),COUNTIF(Calculations!A:A, A3607),"")</f>
        <v/>
      </c>
      <c r="F3607" s="12" t="str">
        <f t="shared" si="315"/>
        <v/>
      </c>
      <c r="G3607" s="12" t="str">
        <f t="shared" si="316"/>
        <v/>
      </c>
    </row>
    <row r="3608" spans="1:7" x14ac:dyDescent="0.25">
      <c r="A3608" s="8" t="str">
        <f t="shared" si="312"/>
        <v/>
      </c>
      <c r="B3608" s="2" t="str">
        <f t="shared" si="313"/>
        <v/>
      </c>
      <c r="C3608" s="2" t="str">
        <f t="shared" si="314"/>
        <v/>
      </c>
      <c r="D3608" s="2" t="str">
        <f>IF(ISNUMBER(A3608),COUNTIF(Calculations!B:B, A3608),"")</f>
        <v/>
      </c>
      <c r="E3608" s="2" t="str">
        <f>IF(ISNUMBER(A3608),COUNTIF(Calculations!A:A, A3608),"")</f>
        <v/>
      </c>
      <c r="F3608" s="12" t="str">
        <f t="shared" si="315"/>
        <v/>
      </c>
      <c r="G3608" s="12" t="str">
        <f t="shared" si="316"/>
        <v/>
      </c>
    </row>
    <row r="3609" spans="1:7" x14ac:dyDescent="0.25">
      <c r="A3609" s="8" t="str">
        <f t="shared" si="312"/>
        <v/>
      </c>
      <c r="B3609" s="2" t="str">
        <f t="shared" si="313"/>
        <v/>
      </c>
      <c r="C3609" s="2" t="str">
        <f t="shared" si="314"/>
        <v/>
      </c>
      <c r="D3609" s="2" t="str">
        <f>IF(ISNUMBER(A3609),COUNTIF(Calculations!B:B, A3609),"")</f>
        <v/>
      </c>
      <c r="E3609" s="2" t="str">
        <f>IF(ISNUMBER(A3609),COUNTIF(Calculations!A:A, A3609),"")</f>
        <v/>
      </c>
      <c r="F3609" s="12" t="str">
        <f t="shared" si="315"/>
        <v/>
      </c>
      <c r="G3609" s="12" t="str">
        <f t="shared" si="316"/>
        <v/>
      </c>
    </row>
    <row r="3610" spans="1:7" x14ac:dyDescent="0.25">
      <c r="A3610" s="8" t="str">
        <f t="shared" si="312"/>
        <v/>
      </c>
      <c r="B3610" s="2" t="str">
        <f t="shared" si="313"/>
        <v/>
      </c>
      <c r="C3610" s="2" t="str">
        <f t="shared" si="314"/>
        <v/>
      </c>
      <c r="D3610" s="2" t="str">
        <f>IF(ISNUMBER(A3610),COUNTIF(Calculations!B:B, A3610),"")</f>
        <v/>
      </c>
      <c r="E3610" s="2" t="str">
        <f>IF(ISNUMBER(A3610),COUNTIF(Calculations!A:A, A3610),"")</f>
        <v/>
      </c>
      <c r="F3610" s="12" t="str">
        <f t="shared" si="315"/>
        <v/>
      </c>
      <c r="G3610" s="12" t="str">
        <f t="shared" si="316"/>
        <v/>
      </c>
    </row>
    <row r="3611" spans="1:7" x14ac:dyDescent="0.25">
      <c r="A3611" s="8" t="str">
        <f t="shared" si="312"/>
        <v/>
      </c>
      <c r="B3611" s="2" t="str">
        <f t="shared" si="313"/>
        <v/>
      </c>
      <c r="C3611" s="2" t="str">
        <f t="shared" si="314"/>
        <v/>
      </c>
      <c r="D3611" s="2" t="str">
        <f>IF(ISNUMBER(A3611),COUNTIF(Calculations!B:B, A3611),"")</f>
        <v/>
      </c>
      <c r="E3611" s="2" t="str">
        <f>IF(ISNUMBER(A3611),COUNTIF(Calculations!A:A, A3611),"")</f>
        <v/>
      </c>
      <c r="F3611" s="12" t="str">
        <f t="shared" si="315"/>
        <v/>
      </c>
      <c r="G3611" s="12" t="str">
        <f t="shared" si="316"/>
        <v/>
      </c>
    </row>
    <row r="3612" spans="1:7" x14ac:dyDescent="0.25">
      <c r="A3612" s="8" t="str">
        <f t="shared" si="312"/>
        <v/>
      </c>
      <c r="B3612" s="2" t="str">
        <f t="shared" si="313"/>
        <v/>
      </c>
      <c r="C3612" s="2" t="str">
        <f t="shared" si="314"/>
        <v/>
      </c>
      <c r="D3612" s="2" t="str">
        <f>IF(ISNUMBER(A3612),COUNTIF(Calculations!B:B, A3612),"")</f>
        <v/>
      </c>
      <c r="E3612" s="2" t="str">
        <f>IF(ISNUMBER(A3612),COUNTIF(Calculations!A:A, A3612),"")</f>
        <v/>
      </c>
      <c r="F3612" s="12" t="str">
        <f t="shared" si="315"/>
        <v/>
      </c>
      <c r="G3612" s="12" t="str">
        <f t="shared" si="316"/>
        <v/>
      </c>
    </row>
    <row r="3613" spans="1:7" x14ac:dyDescent="0.25">
      <c r="A3613" s="8" t="str">
        <f t="shared" si="312"/>
        <v/>
      </c>
      <c r="B3613" s="2" t="str">
        <f t="shared" si="313"/>
        <v/>
      </c>
      <c r="C3613" s="2" t="str">
        <f t="shared" si="314"/>
        <v/>
      </c>
      <c r="D3613" s="2" t="str">
        <f>IF(ISNUMBER(A3613),COUNTIF(Calculations!B:B, A3613),"")</f>
        <v/>
      </c>
      <c r="E3613" s="2" t="str">
        <f>IF(ISNUMBER(A3613),COUNTIF(Calculations!A:A, A3613),"")</f>
        <v/>
      </c>
      <c r="F3613" s="12" t="str">
        <f t="shared" si="315"/>
        <v/>
      </c>
      <c r="G3613" s="12" t="str">
        <f t="shared" si="316"/>
        <v/>
      </c>
    </row>
    <row r="3614" spans="1:7" x14ac:dyDescent="0.25">
      <c r="A3614" s="8" t="str">
        <f t="shared" si="312"/>
        <v/>
      </c>
      <c r="B3614" s="2" t="str">
        <f t="shared" si="313"/>
        <v/>
      </c>
      <c r="C3614" s="2" t="str">
        <f t="shared" si="314"/>
        <v/>
      </c>
      <c r="D3614" s="2" t="str">
        <f>IF(ISNUMBER(A3614),COUNTIF(Calculations!B:B, A3614),"")</f>
        <v/>
      </c>
      <c r="E3614" s="2" t="str">
        <f>IF(ISNUMBER(A3614),COUNTIF(Calculations!A:A, A3614),"")</f>
        <v/>
      </c>
      <c r="F3614" s="12" t="str">
        <f t="shared" si="315"/>
        <v/>
      </c>
      <c r="G3614" s="12" t="str">
        <f t="shared" si="316"/>
        <v/>
      </c>
    </row>
    <row r="3615" spans="1:7" x14ac:dyDescent="0.25">
      <c r="A3615" s="8" t="str">
        <f t="shared" si="312"/>
        <v/>
      </c>
      <c r="B3615" s="2" t="str">
        <f t="shared" si="313"/>
        <v/>
      </c>
      <c r="C3615" s="2" t="str">
        <f t="shared" si="314"/>
        <v/>
      </c>
      <c r="D3615" s="2" t="str">
        <f>IF(ISNUMBER(A3615),COUNTIF(Calculations!B:B, A3615),"")</f>
        <v/>
      </c>
      <c r="E3615" s="2" t="str">
        <f>IF(ISNUMBER(A3615),COUNTIF(Calculations!A:A, A3615),"")</f>
        <v/>
      </c>
      <c r="F3615" s="12" t="str">
        <f t="shared" si="315"/>
        <v/>
      </c>
      <c r="G3615" s="12" t="str">
        <f t="shared" si="316"/>
        <v/>
      </c>
    </row>
    <row r="3616" spans="1:7" x14ac:dyDescent="0.25">
      <c r="A3616" s="8" t="str">
        <f t="shared" si="312"/>
        <v/>
      </c>
      <c r="B3616" s="2" t="str">
        <f t="shared" si="313"/>
        <v/>
      </c>
      <c r="C3616" s="2" t="str">
        <f t="shared" si="314"/>
        <v/>
      </c>
      <c r="D3616" s="2" t="str">
        <f>IF(ISNUMBER(A3616),COUNTIF(Calculations!B:B, A3616),"")</f>
        <v/>
      </c>
      <c r="E3616" s="2" t="str">
        <f>IF(ISNUMBER(A3616),COUNTIF(Calculations!A:A, A3616),"")</f>
        <v/>
      </c>
      <c r="F3616" s="12" t="str">
        <f t="shared" si="315"/>
        <v/>
      </c>
      <c r="G3616" s="12" t="str">
        <f t="shared" si="316"/>
        <v/>
      </c>
    </row>
    <row r="3617" spans="1:7" x14ac:dyDescent="0.25">
      <c r="A3617" s="8" t="str">
        <f t="shared" si="312"/>
        <v/>
      </c>
      <c r="B3617" s="2" t="str">
        <f t="shared" si="313"/>
        <v/>
      </c>
      <c r="C3617" s="2" t="str">
        <f t="shared" si="314"/>
        <v/>
      </c>
      <c r="D3617" s="2" t="str">
        <f>IF(ISNUMBER(A3617),COUNTIF(Calculations!B:B, A3617),"")</f>
        <v/>
      </c>
      <c r="E3617" s="2" t="str">
        <f>IF(ISNUMBER(A3617),COUNTIF(Calculations!A:A, A3617),"")</f>
        <v/>
      </c>
      <c r="F3617" s="12" t="str">
        <f t="shared" si="315"/>
        <v/>
      </c>
      <c r="G3617" s="12" t="str">
        <f t="shared" si="316"/>
        <v/>
      </c>
    </row>
    <row r="3618" spans="1:7" x14ac:dyDescent="0.25">
      <c r="A3618" s="8" t="str">
        <f t="shared" si="312"/>
        <v/>
      </c>
      <c r="B3618" s="2" t="str">
        <f t="shared" si="313"/>
        <v/>
      </c>
      <c r="C3618" s="2" t="str">
        <f t="shared" si="314"/>
        <v/>
      </c>
      <c r="D3618" s="2" t="str">
        <f>IF(ISNUMBER(A3618),COUNTIF(Calculations!B:B, A3618),"")</f>
        <v/>
      </c>
      <c r="E3618" s="2" t="str">
        <f>IF(ISNUMBER(A3618),COUNTIF(Calculations!A:A, A3618),"")</f>
        <v/>
      </c>
      <c r="F3618" s="12" t="str">
        <f t="shared" si="315"/>
        <v/>
      </c>
      <c r="G3618" s="12" t="str">
        <f t="shared" si="316"/>
        <v/>
      </c>
    </row>
    <row r="3619" spans="1:7" x14ac:dyDescent="0.25">
      <c r="A3619" s="8" t="str">
        <f t="shared" si="312"/>
        <v/>
      </c>
      <c r="B3619" s="2" t="str">
        <f t="shared" si="313"/>
        <v/>
      </c>
      <c r="C3619" s="2" t="str">
        <f t="shared" si="314"/>
        <v/>
      </c>
      <c r="D3619" s="2" t="str">
        <f>IF(ISNUMBER(A3619),COUNTIF(Calculations!B:B, A3619),"")</f>
        <v/>
      </c>
      <c r="E3619" s="2" t="str">
        <f>IF(ISNUMBER(A3619),COUNTIF(Calculations!A:A, A3619),"")</f>
        <v/>
      </c>
      <c r="F3619" s="12" t="str">
        <f t="shared" si="315"/>
        <v/>
      </c>
      <c r="G3619" s="12" t="str">
        <f t="shared" si="316"/>
        <v/>
      </c>
    </row>
    <row r="3620" spans="1:7" x14ac:dyDescent="0.25">
      <c r="A3620" s="8" t="str">
        <f t="shared" ref="A3620:A3683" si="317">IF(ISNUMBER(A3619),IF(A3619+1&lt;=MAX(IndirectStartDates,IndirectCompletedDates),A3619+1,""),"")</f>
        <v/>
      </c>
      <c r="B3620" s="2" t="str">
        <f t="shared" ref="B3620:B3683" si="318">IF(ISNUMBER(A3620),YEAR(A3620)&amp;"-"&amp;TEXT(WEEKNUM(A3620),"00"),"")</f>
        <v/>
      </c>
      <c r="C3620" s="2" t="str">
        <f t="shared" ref="C3620:C3683" si="319">IF(ISNUMBER(A3620),COUNTIFS(IndirectStartDates,"&lt;="&amp;A3620,IndirectCompletedDates,"&gt;"&amp;A3620) + COUNTIFS(IndirectStartDates,"&lt;="&amp;A3620,IndirectCompletedDates,""),"")</f>
        <v/>
      </c>
      <c r="D3620" s="2" t="str">
        <f>IF(ISNUMBER(A3620),COUNTIF(Calculations!B:B, A3620),"")</f>
        <v/>
      </c>
      <c r="E3620" s="2" t="str">
        <f>IF(ISNUMBER(A3620),COUNTIF(Calculations!A:A, A3620),"")</f>
        <v/>
      </c>
      <c r="F3620" s="12" t="str">
        <f t="shared" ref="F3620:F3683" si="320">IF(ISNUMBER(A3620),F3619 + D3620,"")</f>
        <v/>
      </c>
      <c r="G3620" s="12" t="str">
        <f t="shared" ref="G3620:G3683" si="321">IF(ISNUMBER(A3620),G3619 + E3620,"")</f>
        <v/>
      </c>
    </row>
    <row r="3621" spans="1:7" x14ac:dyDescent="0.25">
      <c r="A3621" s="8" t="str">
        <f t="shared" si="317"/>
        <v/>
      </c>
      <c r="B3621" s="2" t="str">
        <f t="shared" si="318"/>
        <v/>
      </c>
      <c r="C3621" s="2" t="str">
        <f t="shared" si="319"/>
        <v/>
      </c>
      <c r="D3621" s="2" t="str">
        <f>IF(ISNUMBER(A3621),COUNTIF(Calculations!B:B, A3621),"")</f>
        <v/>
      </c>
      <c r="E3621" s="2" t="str">
        <f>IF(ISNUMBER(A3621),COUNTIF(Calculations!A:A, A3621),"")</f>
        <v/>
      </c>
      <c r="F3621" s="12" t="str">
        <f t="shared" si="320"/>
        <v/>
      </c>
      <c r="G3621" s="12" t="str">
        <f t="shared" si="321"/>
        <v/>
      </c>
    </row>
    <row r="3622" spans="1:7" x14ac:dyDescent="0.25">
      <c r="A3622" s="8" t="str">
        <f t="shared" si="317"/>
        <v/>
      </c>
      <c r="B3622" s="2" t="str">
        <f t="shared" si="318"/>
        <v/>
      </c>
      <c r="C3622" s="2" t="str">
        <f t="shared" si="319"/>
        <v/>
      </c>
      <c r="D3622" s="2" t="str">
        <f>IF(ISNUMBER(A3622),COUNTIF(Calculations!B:B, A3622),"")</f>
        <v/>
      </c>
      <c r="E3622" s="2" t="str">
        <f>IF(ISNUMBER(A3622),COUNTIF(Calculations!A:A, A3622),"")</f>
        <v/>
      </c>
      <c r="F3622" s="12" t="str">
        <f t="shared" si="320"/>
        <v/>
      </c>
      <c r="G3622" s="12" t="str">
        <f t="shared" si="321"/>
        <v/>
      </c>
    </row>
    <row r="3623" spans="1:7" x14ac:dyDescent="0.25">
      <c r="A3623" s="8" t="str">
        <f t="shared" si="317"/>
        <v/>
      </c>
      <c r="B3623" s="2" t="str">
        <f t="shared" si="318"/>
        <v/>
      </c>
      <c r="C3623" s="2" t="str">
        <f t="shared" si="319"/>
        <v/>
      </c>
      <c r="D3623" s="2" t="str">
        <f>IF(ISNUMBER(A3623),COUNTIF(Calculations!B:B, A3623),"")</f>
        <v/>
      </c>
      <c r="E3623" s="2" t="str">
        <f>IF(ISNUMBER(A3623),COUNTIF(Calculations!A:A, A3623),"")</f>
        <v/>
      </c>
      <c r="F3623" s="12" t="str">
        <f t="shared" si="320"/>
        <v/>
      </c>
      <c r="G3623" s="12" t="str">
        <f t="shared" si="321"/>
        <v/>
      </c>
    </row>
    <row r="3624" spans="1:7" x14ac:dyDescent="0.25">
      <c r="A3624" s="8" t="str">
        <f t="shared" si="317"/>
        <v/>
      </c>
      <c r="B3624" s="2" t="str">
        <f t="shared" si="318"/>
        <v/>
      </c>
      <c r="C3624" s="2" t="str">
        <f t="shared" si="319"/>
        <v/>
      </c>
      <c r="D3624" s="2" t="str">
        <f>IF(ISNUMBER(A3624),COUNTIF(Calculations!B:B, A3624),"")</f>
        <v/>
      </c>
      <c r="E3624" s="2" t="str">
        <f>IF(ISNUMBER(A3624),COUNTIF(Calculations!A:A, A3624),"")</f>
        <v/>
      </c>
      <c r="F3624" s="12" t="str">
        <f t="shared" si="320"/>
        <v/>
      </c>
      <c r="G3624" s="12" t="str">
        <f t="shared" si="321"/>
        <v/>
      </c>
    </row>
    <row r="3625" spans="1:7" x14ac:dyDescent="0.25">
      <c r="A3625" s="8" t="str">
        <f t="shared" si="317"/>
        <v/>
      </c>
      <c r="B3625" s="2" t="str">
        <f t="shared" si="318"/>
        <v/>
      </c>
      <c r="C3625" s="2" t="str">
        <f t="shared" si="319"/>
        <v/>
      </c>
      <c r="D3625" s="2" t="str">
        <f>IF(ISNUMBER(A3625),COUNTIF(Calculations!B:B, A3625),"")</f>
        <v/>
      </c>
      <c r="E3625" s="2" t="str">
        <f>IF(ISNUMBER(A3625),COUNTIF(Calculations!A:A, A3625),"")</f>
        <v/>
      </c>
      <c r="F3625" s="12" t="str">
        <f t="shared" si="320"/>
        <v/>
      </c>
      <c r="G3625" s="12" t="str">
        <f t="shared" si="321"/>
        <v/>
      </c>
    </row>
    <row r="3626" spans="1:7" x14ac:dyDescent="0.25">
      <c r="A3626" s="8" t="str">
        <f t="shared" si="317"/>
        <v/>
      </c>
      <c r="B3626" s="2" t="str">
        <f t="shared" si="318"/>
        <v/>
      </c>
      <c r="C3626" s="2" t="str">
        <f t="shared" si="319"/>
        <v/>
      </c>
      <c r="D3626" s="2" t="str">
        <f>IF(ISNUMBER(A3626),COUNTIF(Calculations!B:B, A3626),"")</f>
        <v/>
      </c>
      <c r="E3626" s="2" t="str">
        <f>IF(ISNUMBER(A3626),COUNTIF(Calculations!A:A, A3626),"")</f>
        <v/>
      </c>
      <c r="F3626" s="12" t="str">
        <f t="shared" si="320"/>
        <v/>
      </c>
      <c r="G3626" s="12" t="str">
        <f t="shared" si="321"/>
        <v/>
      </c>
    </row>
    <row r="3627" spans="1:7" x14ac:dyDescent="0.25">
      <c r="A3627" s="8" t="str">
        <f t="shared" si="317"/>
        <v/>
      </c>
      <c r="B3627" s="2" t="str">
        <f t="shared" si="318"/>
        <v/>
      </c>
      <c r="C3627" s="2" t="str">
        <f t="shared" si="319"/>
        <v/>
      </c>
      <c r="D3627" s="2" t="str">
        <f>IF(ISNUMBER(A3627),COUNTIF(Calculations!B:B, A3627),"")</f>
        <v/>
      </c>
      <c r="E3627" s="2" t="str">
        <f>IF(ISNUMBER(A3627),COUNTIF(Calculations!A:A, A3627),"")</f>
        <v/>
      </c>
      <c r="F3627" s="12" t="str">
        <f t="shared" si="320"/>
        <v/>
      </c>
      <c r="G3627" s="12" t="str">
        <f t="shared" si="321"/>
        <v/>
      </c>
    </row>
    <row r="3628" spans="1:7" x14ac:dyDescent="0.25">
      <c r="A3628" s="8" t="str">
        <f t="shared" si="317"/>
        <v/>
      </c>
      <c r="B3628" s="2" t="str">
        <f t="shared" si="318"/>
        <v/>
      </c>
      <c r="C3628" s="2" t="str">
        <f t="shared" si="319"/>
        <v/>
      </c>
      <c r="D3628" s="2" t="str">
        <f>IF(ISNUMBER(A3628),COUNTIF(Calculations!B:B, A3628),"")</f>
        <v/>
      </c>
      <c r="E3628" s="2" t="str">
        <f>IF(ISNUMBER(A3628),COUNTIF(Calculations!A:A, A3628),"")</f>
        <v/>
      </c>
      <c r="F3628" s="12" t="str">
        <f t="shared" si="320"/>
        <v/>
      </c>
      <c r="G3628" s="12" t="str">
        <f t="shared" si="321"/>
        <v/>
      </c>
    </row>
    <row r="3629" spans="1:7" x14ac:dyDescent="0.25">
      <c r="A3629" s="8" t="str">
        <f t="shared" si="317"/>
        <v/>
      </c>
      <c r="B3629" s="2" t="str">
        <f t="shared" si="318"/>
        <v/>
      </c>
      <c r="C3629" s="2" t="str">
        <f t="shared" si="319"/>
        <v/>
      </c>
      <c r="D3629" s="2" t="str">
        <f>IF(ISNUMBER(A3629),COUNTIF(Calculations!B:B, A3629),"")</f>
        <v/>
      </c>
      <c r="E3629" s="2" t="str">
        <f>IF(ISNUMBER(A3629),COUNTIF(Calculations!A:A, A3629),"")</f>
        <v/>
      </c>
      <c r="F3629" s="12" t="str">
        <f t="shared" si="320"/>
        <v/>
      </c>
      <c r="G3629" s="12" t="str">
        <f t="shared" si="321"/>
        <v/>
      </c>
    </row>
    <row r="3630" spans="1:7" x14ac:dyDescent="0.25">
      <c r="A3630" s="8" t="str">
        <f t="shared" si="317"/>
        <v/>
      </c>
      <c r="B3630" s="2" t="str">
        <f t="shared" si="318"/>
        <v/>
      </c>
      <c r="C3630" s="2" t="str">
        <f t="shared" si="319"/>
        <v/>
      </c>
      <c r="D3630" s="2" t="str">
        <f>IF(ISNUMBER(A3630),COUNTIF(Calculations!B:B, A3630),"")</f>
        <v/>
      </c>
      <c r="E3630" s="2" t="str">
        <f>IF(ISNUMBER(A3630),COUNTIF(Calculations!A:A, A3630),"")</f>
        <v/>
      </c>
      <c r="F3630" s="12" t="str">
        <f t="shared" si="320"/>
        <v/>
      </c>
      <c r="G3630" s="12" t="str">
        <f t="shared" si="321"/>
        <v/>
      </c>
    </row>
    <row r="3631" spans="1:7" x14ac:dyDescent="0.25">
      <c r="A3631" s="8" t="str">
        <f t="shared" si="317"/>
        <v/>
      </c>
      <c r="B3631" s="2" t="str">
        <f t="shared" si="318"/>
        <v/>
      </c>
      <c r="C3631" s="2" t="str">
        <f t="shared" si="319"/>
        <v/>
      </c>
      <c r="D3631" s="2" t="str">
        <f>IF(ISNUMBER(A3631),COUNTIF(Calculations!B:B, A3631),"")</f>
        <v/>
      </c>
      <c r="E3631" s="2" t="str">
        <f>IF(ISNUMBER(A3631),COUNTIF(Calculations!A:A, A3631),"")</f>
        <v/>
      </c>
      <c r="F3631" s="12" t="str">
        <f t="shared" si="320"/>
        <v/>
      </c>
      <c r="G3631" s="12" t="str">
        <f t="shared" si="321"/>
        <v/>
      </c>
    </row>
    <row r="3632" spans="1:7" x14ac:dyDescent="0.25">
      <c r="A3632" s="8" t="str">
        <f t="shared" si="317"/>
        <v/>
      </c>
      <c r="B3632" s="2" t="str">
        <f t="shared" si="318"/>
        <v/>
      </c>
      <c r="C3632" s="2" t="str">
        <f t="shared" si="319"/>
        <v/>
      </c>
      <c r="D3632" s="2" t="str">
        <f>IF(ISNUMBER(A3632),COUNTIF(Calculations!B:B, A3632),"")</f>
        <v/>
      </c>
      <c r="E3632" s="2" t="str">
        <f>IF(ISNUMBER(A3632),COUNTIF(Calculations!A:A, A3632),"")</f>
        <v/>
      </c>
      <c r="F3632" s="12" t="str">
        <f t="shared" si="320"/>
        <v/>
      </c>
      <c r="G3632" s="12" t="str">
        <f t="shared" si="321"/>
        <v/>
      </c>
    </row>
    <row r="3633" spans="1:7" x14ac:dyDescent="0.25">
      <c r="A3633" s="8" t="str">
        <f t="shared" si="317"/>
        <v/>
      </c>
      <c r="B3633" s="2" t="str">
        <f t="shared" si="318"/>
        <v/>
      </c>
      <c r="C3633" s="2" t="str">
        <f t="shared" si="319"/>
        <v/>
      </c>
      <c r="D3633" s="2" t="str">
        <f>IF(ISNUMBER(A3633),COUNTIF(Calculations!B:B, A3633),"")</f>
        <v/>
      </c>
      <c r="E3633" s="2" t="str">
        <f>IF(ISNUMBER(A3633),COUNTIF(Calculations!A:A, A3633),"")</f>
        <v/>
      </c>
      <c r="F3633" s="12" t="str">
        <f t="shared" si="320"/>
        <v/>
      </c>
      <c r="G3633" s="12" t="str">
        <f t="shared" si="321"/>
        <v/>
      </c>
    </row>
    <row r="3634" spans="1:7" x14ac:dyDescent="0.25">
      <c r="A3634" s="8" t="str">
        <f t="shared" si="317"/>
        <v/>
      </c>
      <c r="B3634" s="2" t="str">
        <f t="shared" si="318"/>
        <v/>
      </c>
      <c r="C3634" s="2" t="str">
        <f t="shared" si="319"/>
        <v/>
      </c>
      <c r="D3634" s="2" t="str">
        <f>IF(ISNUMBER(A3634),COUNTIF(Calculations!B:B, A3634),"")</f>
        <v/>
      </c>
      <c r="E3634" s="2" t="str">
        <f>IF(ISNUMBER(A3634),COUNTIF(Calculations!A:A, A3634),"")</f>
        <v/>
      </c>
      <c r="F3634" s="12" t="str">
        <f t="shared" si="320"/>
        <v/>
      </c>
      <c r="G3634" s="12" t="str">
        <f t="shared" si="321"/>
        <v/>
      </c>
    </row>
    <row r="3635" spans="1:7" x14ac:dyDescent="0.25">
      <c r="A3635" s="8" t="str">
        <f t="shared" si="317"/>
        <v/>
      </c>
      <c r="B3635" s="2" t="str">
        <f t="shared" si="318"/>
        <v/>
      </c>
      <c r="C3635" s="2" t="str">
        <f t="shared" si="319"/>
        <v/>
      </c>
      <c r="D3635" s="2" t="str">
        <f>IF(ISNUMBER(A3635),COUNTIF(Calculations!B:B, A3635),"")</f>
        <v/>
      </c>
      <c r="E3635" s="2" t="str">
        <f>IF(ISNUMBER(A3635),COUNTIF(Calculations!A:A, A3635),"")</f>
        <v/>
      </c>
      <c r="F3635" s="12" t="str">
        <f t="shared" si="320"/>
        <v/>
      </c>
      <c r="G3635" s="12" t="str">
        <f t="shared" si="321"/>
        <v/>
      </c>
    </row>
    <row r="3636" spans="1:7" x14ac:dyDescent="0.25">
      <c r="A3636" s="8" t="str">
        <f t="shared" si="317"/>
        <v/>
      </c>
      <c r="B3636" s="2" t="str">
        <f t="shared" si="318"/>
        <v/>
      </c>
      <c r="C3636" s="2" t="str">
        <f t="shared" si="319"/>
        <v/>
      </c>
      <c r="D3636" s="2" t="str">
        <f>IF(ISNUMBER(A3636),COUNTIF(Calculations!B:B, A3636),"")</f>
        <v/>
      </c>
      <c r="E3636" s="2" t="str">
        <f>IF(ISNUMBER(A3636),COUNTIF(Calculations!A:A, A3636),"")</f>
        <v/>
      </c>
      <c r="F3636" s="12" t="str">
        <f t="shared" si="320"/>
        <v/>
      </c>
      <c r="G3636" s="12" t="str">
        <f t="shared" si="321"/>
        <v/>
      </c>
    </row>
    <row r="3637" spans="1:7" x14ac:dyDescent="0.25">
      <c r="A3637" s="8" t="str">
        <f t="shared" si="317"/>
        <v/>
      </c>
      <c r="B3637" s="2" t="str">
        <f t="shared" si="318"/>
        <v/>
      </c>
      <c r="C3637" s="2" t="str">
        <f t="shared" si="319"/>
        <v/>
      </c>
      <c r="D3637" s="2" t="str">
        <f>IF(ISNUMBER(A3637),COUNTIF(Calculations!B:B, A3637),"")</f>
        <v/>
      </c>
      <c r="E3637" s="2" t="str">
        <f>IF(ISNUMBER(A3637),COUNTIF(Calculations!A:A, A3637),"")</f>
        <v/>
      </c>
      <c r="F3637" s="12" t="str">
        <f t="shared" si="320"/>
        <v/>
      </c>
      <c r="G3637" s="12" t="str">
        <f t="shared" si="321"/>
        <v/>
      </c>
    </row>
    <row r="3638" spans="1:7" x14ac:dyDescent="0.25">
      <c r="A3638" s="8" t="str">
        <f t="shared" si="317"/>
        <v/>
      </c>
      <c r="B3638" s="2" t="str">
        <f t="shared" si="318"/>
        <v/>
      </c>
      <c r="C3638" s="2" t="str">
        <f t="shared" si="319"/>
        <v/>
      </c>
      <c r="D3638" s="2" t="str">
        <f>IF(ISNUMBER(A3638),COUNTIF(Calculations!B:B, A3638),"")</f>
        <v/>
      </c>
      <c r="E3638" s="2" t="str">
        <f>IF(ISNUMBER(A3638),COUNTIF(Calculations!A:A, A3638),"")</f>
        <v/>
      </c>
      <c r="F3638" s="12" t="str">
        <f t="shared" si="320"/>
        <v/>
      </c>
      <c r="G3638" s="12" t="str">
        <f t="shared" si="321"/>
        <v/>
      </c>
    </row>
    <row r="3639" spans="1:7" x14ac:dyDescent="0.25">
      <c r="A3639" s="8" t="str">
        <f t="shared" si="317"/>
        <v/>
      </c>
      <c r="B3639" s="2" t="str">
        <f t="shared" si="318"/>
        <v/>
      </c>
      <c r="C3639" s="2" t="str">
        <f t="shared" si="319"/>
        <v/>
      </c>
      <c r="D3639" s="2" t="str">
        <f>IF(ISNUMBER(A3639),COUNTIF(Calculations!B:B, A3639),"")</f>
        <v/>
      </c>
      <c r="E3639" s="2" t="str">
        <f>IF(ISNUMBER(A3639),COUNTIF(Calculations!A:A, A3639),"")</f>
        <v/>
      </c>
      <c r="F3639" s="12" t="str">
        <f t="shared" si="320"/>
        <v/>
      </c>
      <c r="G3639" s="12" t="str">
        <f t="shared" si="321"/>
        <v/>
      </c>
    </row>
    <row r="3640" spans="1:7" x14ac:dyDescent="0.25">
      <c r="A3640" s="8" t="str">
        <f t="shared" si="317"/>
        <v/>
      </c>
      <c r="B3640" s="2" t="str">
        <f t="shared" si="318"/>
        <v/>
      </c>
      <c r="C3640" s="2" t="str">
        <f t="shared" si="319"/>
        <v/>
      </c>
      <c r="D3640" s="2" t="str">
        <f>IF(ISNUMBER(A3640),COUNTIF(Calculations!B:B, A3640),"")</f>
        <v/>
      </c>
      <c r="E3640" s="2" t="str">
        <f>IF(ISNUMBER(A3640),COUNTIF(Calculations!A:A, A3640),"")</f>
        <v/>
      </c>
      <c r="F3640" s="12" t="str">
        <f t="shared" si="320"/>
        <v/>
      </c>
      <c r="G3640" s="12" t="str">
        <f t="shared" si="321"/>
        <v/>
      </c>
    </row>
    <row r="3641" spans="1:7" x14ac:dyDescent="0.25">
      <c r="A3641" s="8" t="str">
        <f t="shared" si="317"/>
        <v/>
      </c>
      <c r="B3641" s="2" t="str">
        <f t="shared" si="318"/>
        <v/>
      </c>
      <c r="C3641" s="2" t="str">
        <f t="shared" si="319"/>
        <v/>
      </c>
      <c r="D3641" s="2" t="str">
        <f>IF(ISNUMBER(A3641),COUNTIF(Calculations!B:B, A3641),"")</f>
        <v/>
      </c>
      <c r="E3641" s="2" t="str">
        <f>IF(ISNUMBER(A3641),COUNTIF(Calculations!A:A, A3641),"")</f>
        <v/>
      </c>
      <c r="F3641" s="12" t="str">
        <f t="shared" si="320"/>
        <v/>
      </c>
      <c r="G3641" s="12" t="str">
        <f t="shared" si="321"/>
        <v/>
      </c>
    </row>
    <row r="3642" spans="1:7" x14ac:dyDescent="0.25">
      <c r="A3642" s="8" t="str">
        <f t="shared" si="317"/>
        <v/>
      </c>
      <c r="B3642" s="2" t="str">
        <f t="shared" si="318"/>
        <v/>
      </c>
      <c r="C3642" s="2" t="str">
        <f t="shared" si="319"/>
        <v/>
      </c>
      <c r="D3642" s="2" t="str">
        <f>IF(ISNUMBER(A3642),COUNTIF(Calculations!B:B, A3642),"")</f>
        <v/>
      </c>
      <c r="E3642" s="2" t="str">
        <f>IF(ISNUMBER(A3642),COUNTIF(Calculations!A:A, A3642),"")</f>
        <v/>
      </c>
      <c r="F3642" s="12" t="str">
        <f t="shared" si="320"/>
        <v/>
      </c>
      <c r="G3642" s="12" t="str">
        <f t="shared" si="321"/>
        <v/>
      </c>
    </row>
    <row r="3643" spans="1:7" x14ac:dyDescent="0.25">
      <c r="A3643" s="8" t="str">
        <f t="shared" si="317"/>
        <v/>
      </c>
      <c r="B3643" s="2" t="str">
        <f t="shared" si="318"/>
        <v/>
      </c>
      <c r="C3643" s="2" t="str">
        <f t="shared" si="319"/>
        <v/>
      </c>
      <c r="D3643" s="2" t="str">
        <f>IF(ISNUMBER(A3643),COUNTIF(Calculations!B:B, A3643),"")</f>
        <v/>
      </c>
      <c r="E3643" s="2" t="str">
        <f>IF(ISNUMBER(A3643),COUNTIF(Calculations!A:A, A3643),"")</f>
        <v/>
      </c>
      <c r="F3643" s="12" t="str">
        <f t="shared" si="320"/>
        <v/>
      </c>
      <c r="G3643" s="12" t="str">
        <f t="shared" si="321"/>
        <v/>
      </c>
    </row>
    <row r="3644" spans="1:7" x14ac:dyDescent="0.25">
      <c r="A3644" s="8" t="str">
        <f t="shared" si="317"/>
        <v/>
      </c>
      <c r="B3644" s="2" t="str">
        <f t="shared" si="318"/>
        <v/>
      </c>
      <c r="C3644" s="2" t="str">
        <f t="shared" si="319"/>
        <v/>
      </c>
      <c r="D3644" s="2" t="str">
        <f>IF(ISNUMBER(A3644),COUNTIF(Calculations!B:B, A3644),"")</f>
        <v/>
      </c>
      <c r="E3644" s="2" t="str">
        <f>IF(ISNUMBER(A3644),COUNTIF(Calculations!A:A, A3644),"")</f>
        <v/>
      </c>
      <c r="F3644" s="12" t="str">
        <f t="shared" si="320"/>
        <v/>
      </c>
      <c r="G3644" s="12" t="str">
        <f t="shared" si="321"/>
        <v/>
      </c>
    </row>
    <row r="3645" spans="1:7" x14ac:dyDescent="0.25">
      <c r="A3645" s="8" t="str">
        <f t="shared" si="317"/>
        <v/>
      </c>
      <c r="B3645" s="2" t="str">
        <f t="shared" si="318"/>
        <v/>
      </c>
      <c r="C3645" s="2" t="str">
        <f t="shared" si="319"/>
        <v/>
      </c>
      <c r="D3645" s="2" t="str">
        <f>IF(ISNUMBER(A3645),COUNTIF(Calculations!B:B, A3645),"")</f>
        <v/>
      </c>
      <c r="E3645" s="2" t="str">
        <f>IF(ISNUMBER(A3645),COUNTIF(Calculations!A:A, A3645),"")</f>
        <v/>
      </c>
      <c r="F3645" s="12" t="str">
        <f t="shared" si="320"/>
        <v/>
      </c>
      <c r="G3645" s="12" t="str">
        <f t="shared" si="321"/>
        <v/>
      </c>
    </row>
    <row r="3646" spans="1:7" x14ac:dyDescent="0.25">
      <c r="A3646" s="8" t="str">
        <f t="shared" si="317"/>
        <v/>
      </c>
      <c r="B3646" s="2" t="str">
        <f t="shared" si="318"/>
        <v/>
      </c>
      <c r="C3646" s="2" t="str">
        <f t="shared" si="319"/>
        <v/>
      </c>
      <c r="D3646" s="2" t="str">
        <f>IF(ISNUMBER(A3646),COUNTIF(Calculations!B:B, A3646),"")</f>
        <v/>
      </c>
      <c r="E3646" s="2" t="str">
        <f>IF(ISNUMBER(A3646),COUNTIF(Calculations!A:A, A3646),"")</f>
        <v/>
      </c>
      <c r="F3646" s="12" t="str">
        <f t="shared" si="320"/>
        <v/>
      </c>
      <c r="G3646" s="12" t="str">
        <f t="shared" si="321"/>
        <v/>
      </c>
    </row>
    <row r="3647" spans="1:7" x14ac:dyDescent="0.25">
      <c r="A3647" s="8" t="str">
        <f t="shared" si="317"/>
        <v/>
      </c>
      <c r="B3647" s="2" t="str">
        <f t="shared" si="318"/>
        <v/>
      </c>
      <c r="C3647" s="2" t="str">
        <f t="shared" si="319"/>
        <v/>
      </c>
      <c r="D3647" s="2" t="str">
        <f>IF(ISNUMBER(A3647),COUNTIF(Calculations!B:B, A3647),"")</f>
        <v/>
      </c>
      <c r="E3647" s="2" t="str">
        <f>IF(ISNUMBER(A3647),COUNTIF(Calculations!A:A, A3647),"")</f>
        <v/>
      </c>
      <c r="F3647" s="12" t="str">
        <f t="shared" si="320"/>
        <v/>
      </c>
      <c r="G3647" s="12" t="str">
        <f t="shared" si="321"/>
        <v/>
      </c>
    </row>
    <row r="3648" spans="1:7" x14ac:dyDescent="0.25">
      <c r="A3648" s="8" t="str">
        <f t="shared" si="317"/>
        <v/>
      </c>
      <c r="B3648" s="2" t="str">
        <f t="shared" si="318"/>
        <v/>
      </c>
      <c r="C3648" s="2" t="str">
        <f t="shared" si="319"/>
        <v/>
      </c>
      <c r="D3648" s="2" t="str">
        <f>IF(ISNUMBER(A3648),COUNTIF(Calculations!B:B, A3648),"")</f>
        <v/>
      </c>
      <c r="E3648" s="2" t="str">
        <f>IF(ISNUMBER(A3648),COUNTIF(Calculations!A:A, A3648),"")</f>
        <v/>
      </c>
      <c r="F3648" s="12" t="str">
        <f t="shared" si="320"/>
        <v/>
      </c>
      <c r="G3648" s="12" t="str">
        <f t="shared" si="321"/>
        <v/>
      </c>
    </row>
    <row r="3649" spans="1:7" x14ac:dyDescent="0.25">
      <c r="A3649" s="8" t="str">
        <f t="shared" si="317"/>
        <v/>
      </c>
      <c r="B3649" s="2" t="str">
        <f t="shared" si="318"/>
        <v/>
      </c>
      <c r="C3649" s="2" t="str">
        <f t="shared" si="319"/>
        <v/>
      </c>
      <c r="D3649" s="2" t="str">
        <f>IF(ISNUMBER(A3649),COUNTIF(Calculations!B:B, A3649),"")</f>
        <v/>
      </c>
      <c r="E3649" s="2" t="str">
        <f>IF(ISNUMBER(A3649),COUNTIF(Calculations!A:A, A3649),"")</f>
        <v/>
      </c>
      <c r="F3649" s="12" t="str">
        <f t="shared" si="320"/>
        <v/>
      </c>
      <c r="G3649" s="12" t="str">
        <f t="shared" si="321"/>
        <v/>
      </c>
    </row>
    <row r="3650" spans="1:7" x14ac:dyDescent="0.25">
      <c r="A3650" s="8" t="str">
        <f t="shared" si="317"/>
        <v/>
      </c>
      <c r="B3650" s="2" t="str">
        <f t="shared" si="318"/>
        <v/>
      </c>
      <c r="C3650" s="2" t="str">
        <f t="shared" si="319"/>
        <v/>
      </c>
      <c r="D3650" s="2" t="str">
        <f>IF(ISNUMBER(A3650),COUNTIF(Calculations!B:B, A3650),"")</f>
        <v/>
      </c>
      <c r="E3650" s="2" t="str">
        <f>IF(ISNUMBER(A3650),COUNTIF(Calculations!A:A, A3650),"")</f>
        <v/>
      </c>
      <c r="F3650" s="12" t="str">
        <f t="shared" si="320"/>
        <v/>
      </c>
      <c r="G3650" s="12" t="str">
        <f t="shared" si="321"/>
        <v/>
      </c>
    </row>
    <row r="3651" spans="1:7" x14ac:dyDescent="0.25">
      <c r="A3651" s="8" t="str">
        <f t="shared" si="317"/>
        <v/>
      </c>
      <c r="B3651" s="2" t="str">
        <f t="shared" si="318"/>
        <v/>
      </c>
      <c r="C3651" s="2" t="str">
        <f t="shared" si="319"/>
        <v/>
      </c>
      <c r="D3651" s="2" t="str">
        <f>IF(ISNUMBER(A3651),COUNTIF(Calculations!B:B, A3651),"")</f>
        <v/>
      </c>
      <c r="E3651" s="2" t="str">
        <f>IF(ISNUMBER(A3651),COUNTIF(Calculations!A:A, A3651),"")</f>
        <v/>
      </c>
      <c r="F3651" s="12" t="str">
        <f t="shared" si="320"/>
        <v/>
      </c>
      <c r="G3651" s="12" t="str">
        <f t="shared" si="321"/>
        <v/>
      </c>
    </row>
    <row r="3652" spans="1:7" x14ac:dyDescent="0.25">
      <c r="A3652" s="8" t="str">
        <f t="shared" si="317"/>
        <v/>
      </c>
      <c r="B3652" s="2" t="str">
        <f t="shared" si="318"/>
        <v/>
      </c>
      <c r="C3652" s="2" t="str">
        <f t="shared" si="319"/>
        <v/>
      </c>
      <c r="D3652" s="2" t="str">
        <f>IF(ISNUMBER(A3652),COUNTIF(Calculations!B:B, A3652),"")</f>
        <v/>
      </c>
      <c r="E3652" s="2" t="str">
        <f>IF(ISNUMBER(A3652),COUNTIF(Calculations!A:A, A3652),"")</f>
        <v/>
      </c>
      <c r="F3652" s="12" t="str">
        <f t="shared" si="320"/>
        <v/>
      </c>
      <c r="G3652" s="12" t="str">
        <f t="shared" si="321"/>
        <v/>
      </c>
    </row>
    <row r="3653" spans="1:7" x14ac:dyDescent="0.25">
      <c r="A3653" s="8" t="str">
        <f t="shared" si="317"/>
        <v/>
      </c>
      <c r="B3653" s="2" t="str">
        <f t="shared" si="318"/>
        <v/>
      </c>
      <c r="C3653" s="2" t="str">
        <f t="shared" si="319"/>
        <v/>
      </c>
      <c r="D3653" s="2" t="str">
        <f>IF(ISNUMBER(A3653),COUNTIF(Calculations!B:B, A3653),"")</f>
        <v/>
      </c>
      <c r="E3653" s="2" t="str">
        <f>IF(ISNUMBER(A3653),COUNTIF(Calculations!A:A, A3653),"")</f>
        <v/>
      </c>
      <c r="F3653" s="12" t="str">
        <f t="shared" si="320"/>
        <v/>
      </c>
      <c r="G3653" s="12" t="str">
        <f t="shared" si="321"/>
        <v/>
      </c>
    </row>
    <row r="3654" spans="1:7" x14ac:dyDescent="0.25">
      <c r="A3654" s="8" t="str">
        <f t="shared" si="317"/>
        <v/>
      </c>
      <c r="B3654" s="2" t="str">
        <f t="shared" si="318"/>
        <v/>
      </c>
      <c r="C3654" s="2" t="str">
        <f t="shared" si="319"/>
        <v/>
      </c>
      <c r="D3654" s="2" t="str">
        <f>IF(ISNUMBER(A3654),COUNTIF(Calculations!B:B, A3654),"")</f>
        <v/>
      </c>
      <c r="E3654" s="2" t="str">
        <f>IF(ISNUMBER(A3654),COUNTIF(Calculations!A:A, A3654),"")</f>
        <v/>
      </c>
      <c r="F3654" s="12" t="str">
        <f t="shared" si="320"/>
        <v/>
      </c>
      <c r="G3654" s="12" t="str">
        <f t="shared" si="321"/>
        <v/>
      </c>
    </row>
    <row r="3655" spans="1:7" x14ac:dyDescent="0.25">
      <c r="A3655" s="8" t="str">
        <f t="shared" si="317"/>
        <v/>
      </c>
      <c r="B3655" s="2" t="str">
        <f t="shared" si="318"/>
        <v/>
      </c>
      <c r="C3655" s="2" t="str">
        <f t="shared" si="319"/>
        <v/>
      </c>
      <c r="D3655" s="2" t="str">
        <f>IF(ISNUMBER(A3655),COUNTIF(Calculations!B:B, A3655),"")</f>
        <v/>
      </c>
      <c r="E3655" s="2" t="str">
        <f>IF(ISNUMBER(A3655),COUNTIF(Calculations!A:A, A3655),"")</f>
        <v/>
      </c>
      <c r="F3655" s="12" t="str">
        <f t="shared" si="320"/>
        <v/>
      </c>
      <c r="G3655" s="12" t="str">
        <f t="shared" si="321"/>
        <v/>
      </c>
    </row>
    <row r="3656" spans="1:7" x14ac:dyDescent="0.25">
      <c r="A3656" s="8" t="str">
        <f t="shared" si="317"/>
        <v/>
      </c>
      <c r="B3656" s="2" t="str">
        <f t="shared" si="318"/>
        <v/>
      </c>
      <c r="C3656" s="2" t="str">
        <f t="shared" si="319"/>
        <v/>
      </c>
      <c r="D3656" s="2" t="str">
        <f>IF(ISNUMBER(A3656),COUNTIF(Calculations!B:B, A3656),"")</f>
        <v/>
      </c>
      <c r="E3656" s="2" t="str">
        <f>IF(ISNUMBER(A3656),COUNTIF(Calculations!A:A, A3656),"")</f>
        <v/>
      </c>
      <c r="F3656" s="12" t="str">
        <f t="shared" si="320"/>
        <v/>
      </c>
      <c r="G3656" s="12" t="str">
        <f t="shared" si="321"/>
        <v/>
      </c>
    </row>
    <row r="3657" spans="1:7" x14ac:dyDescent="0.25">
      <c r="A3657" s="8" t="str">
        <f t="shared" si="317"/>
        <v/>
      </c>
      <c r="B3657" s="2" t="str">
        <f t="shared" si="318"/>
        <v/>
      </c>
      <c r="C3657" s="2" t="str">
        <f t="shared" si="319"/>
        <v/>
      </c>
      <c r="D3657" s="2" t="str">
        <f>IF(ISNUMBER(A3657),COUNTIF(Calculations!B:B, A3657),"")</f>
        <v/>
      </c>
      <c r="E3657" s="2" t="str">
        <f>IF(ISNUMBER(A3657),COUNTIF(Calculations!A:A, A3657),"")</f>
        <v/>
      </c>
      <c r="F3657" s="12" t="str">
        <f t="shared" si="320"/>
        <v/>
      </c>
      <c r="G3657" s="12" t="str">
        <f t="shared" si="321"/>
        <v/>
      </c>
    </row>
    <row r="3658" spans="1:7" x14ac:dyDescent="0.25">
      <c r="A3658" s="8" t="str">
        <f t="shared" si="317"/>
        <v/>
      </c>
      <c r="B3658" s="2" t="str">
        <f t="shared" si="318"/>
        <v/>
      </c>
      <c r="C3658" s="2" t="str">
        <f t="shared" si="319"/>
        <v/>
      </c>
      <c r="D3658" s="2" t="str">
        <f>IF(ISNUMBER(A3658),COUNTIF(Calculations!B:B, A3658),"")</f>
        <v/>
      </c>
      <c r="E3658" s="2" t="str">
        <f>IF(ISNUMBER(A3658),COUNTIF(Calculations!A:A, A3658),"")</f>
        <v/>
      </c>
      <c r="F3658" s="12" t="str">
        <f t="shared" si="320"/>
        <v/>
      </c>
      <c r="G3658" s="12" t="str">
        <f t="shared" si="321"/>
        <v/>
      </c>
    </row>
    <row r="3659" spans="1:7" x14ac:dyDescent="0.25">
      <c r="A3659" s="8" t="str">
        <f t="shared" si="317"/>
        <v/>
      </c>
      <c r="B3659" s="2" t="str">
        <f t="shared" si="318"/>
        <v/>
      </c>
      <c r="C3659" s="2" t="str">
        <f t="shared" si="319"/>
        <v/>
      </c>
      <c r="D3659" s="2" t="str">
        <f>IF(ISNUMBER(A3659),COUNTIF(Calculations!B:B, A3659),"")</f>
        <v/>
      </c>
      <c r="E3659" s="2" t="str">
        <f>IF(ISNUMBER(A3659),COUNTIF(Calculations!A:A, A3659),"")</f>
        <v/>
      </c>
      <c r="F3659" s="12" t="str">
        <f t="shared" si="320"/>
        <v/>
      </c>
      <c r="G3659" s="12" t="str">
        <f t="shared" si="321"/>
        <v/>
      </c>
    </row>
    <row r="3660" spans="1:7" x14ac:dyDescent="0.25">
      <c r="A3660" s="8" t="str">
        <f t="shared" si="317"/>
        <v/>
      </c>
      <c r="B3660" s="2" t="str">
        <f t="shared" si="318"/>
        <v/>
      </c>
      <c r="C3660" s="2" t="str">
        <f t="shared" si="319"/>
        <v/>
      </c>
      <c r="D3660" s="2" t="str">
        <f>IF(ISNUMBER(A3660),COUNTIF(Calculations!B:B, A3660),"")</f>
        <v/>
      </c>
      <c r="E3660" s="2" t="str">
        <f>IF(ISNUMBER(A3660),COUNTIF(Calculations!A:A, A3660),"")</f>
        <v/>
      </c>
      <c r="F3660" s="12" t="str">
        <f t="shared" si="320"/>
        <v/>
      </c>
      <c r="G3660" s="12" t="str">
        <f t="shared" si="321"/>
        <v/>
      </c>
    </row>
    <row r="3661" spans="1:7" x14ac:dyDescent="0.25">
      <c r="A3661" s="8" t="str">
        <f t="shared" si="317"/>
        <v/>
      </c>
      <c r="B3661" s="2" t="str">
        <f t="shared" si="318"/>
        <v/>
      </c>
      <c r="C3661" s="2" t="str">
        <f t="shared" si="319"/>
        <v/>
      </c>
      <c r="D3661" s="2" t="str">
        <f>IF(ISNUMBER(A3661),COUNTIF(Calculations!B:B, A3661),"")</f>
        <v/>
      </c>
      <c r="E3661" s="2" t="str">
        <f>IF(ISNUMBER(A3661),COUNTIF(Calculations!A:A, A3661),"")</f>
        <v/>
      </c>
      <c r="F3661" s="12" t="str">
        <f t="shared" si="320"/>
        <v/>
      </c>
      <c r="G3661" s="12" t="str">
        <f t="shared" si="321"/>
        <v/>
      </c>
    </row>
    <row r="3662" spans="1:7" x14ac:dyDescent="0.25">
      <c r="A3662" s="8" t="str">
        <f t="shared" si="317"/>
        <v/>
      </c>
      <c r="B3662" s="2" t="str">
        <f t="shared" si="318"/>
        <v/>
      </c>
      <c r="C3662" s="2" t="str">
        <f t="shared" si="319"/>
        <v/>
      </c>
      <c r="D3662" s="2" t="str">
        <f>IF(ISNUMBER(A3662),COUNTIF(Calculations!B:B, A3662),"")</f>
        <v/>
      </c>
      <c r="E3662" s="2" t="str">
        <f>IF(ISNUMBER(A3662),COUNTIF(Calculations!A:A, A3662),"")</f>
        <v/>
      </c>
      <c r="F3662" s="12" t="str">
        <f t="shared" si="320"/>
        <v/>
      </c>
      <c r="G3662" s="12" t="str">
        <f t="shared" si="321"/>
        <v/>
      </c>
    </row>
    <row r="3663" spans="1:7" x14ac:dyDescent="0.25">
      <c r="A3663" s="8" t="str">
        <f t="shared" si="317"/>
        <v/>
      </c>
      <c r="B3663" s="2" t="str">
        <f t="shared" si="318"/>
        <v/>
      </c>
      <c r="C3663" s="2" t="str">
        <f t="shared" si="319"/>
        <v/>
      </c>
      <c r="D3663" s="2" t="str">
        <f>IF(ISNUMBER(A3663),COUNTIF(Calculations!B:B, A3663),"")</f>
        <v/>
      </c>
      <c r="E3663" s="2" t="str">
        <f>IF(ISNUMBER(A3663),COUNTIF(Calculations!A:A, A3663),"")</f>
        <v/>
      </c>
      <c r="F3663" s="12" t="str">
        <f t="shared" si="320"/>
        <v/>
      </c>
      <c r="G3663" s="12" t="str">
        <f t="shared" si="321"/>
        <v/>
      </c>
    </row>
    <row r="3664" spans="1:7" x14ac:dyDescent="0.25">
      <c r="A3664" s="8" t="str">
        <f t="shared" si="317"/>
        <v/>
      </c>
      <c r="B3664" s="2" t="str">
        <f t="shared" si="318"/>
        <v/>
      </c>
      <c r="C3664" s="2" t="str">
        <f t="shared" si="319"/>
        <v/>
      </c>
      <c r="D3664" s="2" t="str">
        <f>IF(ISNUMBER(A3664),COUNTIF(Calculations!B:B, A3664),"")</f>
        <v/>
      </c>
      <c r="E3664" s="2" t="str">
        <f>IF(ISNUMBER(A3664),COUNTIF(Calculations!A:A, A3664),"")</f>
        <v/>
      </c>
      <c r="F3664" s="12" t="str">
        <f t="shared" si="320"/>
        <v/>
      </c>
      <c r="G3664" s="12" t="str">
        <f t="shared" si="321"/>
        <v/>
      </c>
    </row>
    <row r="3665" spans="1:7" x14ac:dyDescent="0.25">
      <c r="A3665" s="8" t="str">
        <f t="shared" si="317"/>
        <v/>
      </c>
      <c r="B3665" s="2" t="str">
        <f t="shared" si="318"/>
        <v/>
      </c>
      <c r="C3665" s="2" t="str">
        <f t="shared" si="319"/>
        <v/>
      </c>
      <c r="D3665" s="2" t="str">
        <f>IF(ISNUMBER(A3665),COUNTIF(Calculations!B:B, A3665),"")</f>
        <v/>
      </c>
      <c r="E3665" s="2" t="str">
        <f>IF(ISNUMBER(A3665),COUNTIF(Calculations!A:A, A3665),"")</f>
        <v/>
      </c>
      <c r="F3665" s="12" t="str">
        <f t="shared" si="320"/>
        <v/>
      </c>
      <c r="G3665" s="12" t="str">
        <f t="shared" si="321"/>
        <v/>
      </c>
    </row>
    <row r="3666" spans="1:7" x14ac:dyDescent="0.25">
      <c r="A3666" s="8" t="str">
        <f t="shared" si="317"/>
        <v/>
      </c>
      <c r="B3666" s="2" t="str">
        <f t="shared" si="318"/>
        <v/>
      </c>
      <c r="C3666" s="2" t="str">
        <f t="shared" si="319"/>
        <v/>
      </c>
      <c r="D3666" s="2" t="str">
        <f>IF(ISNUMBER(A3666),COUNTIF(Calculations!B:B, A3666),"")</f>
        <v/>
      </c>
      <c r="E3666" s="2" t="str">
        <f>IF(ISNUMBER(A3666),COUNTIF(Calculations!A:A, A3666),"")</f>
        <v/>
      </c>
      <c r="F3666" s="12" t="str">
        <f t="shared" si="320"/>
        <v/>
      </c>
      <c r="G3666" s="12" t="str">
        <f t="shared" si="321"/>
        <v/>
      </c>
    </row>
    <row r="3667" spans="1:7" x14ac:dyDescent="0.25">
      <c r="A3667" s="8" t="str">
        <f t="shared" si="317"/>
        <v/>
      </c>
      <c r="B3667" s="2" t="str">
        <f t="shared" si="318"/>
        <v/>
      </c>
      <c r="C3667" s="2" t="str">
        <f t="shared" si="319"/>
        <v/>
      </c>
      <c r="D3667" s="2" t="str">
        <f>IF(ISNUMBER(A3667),COUNTIF(Calculations!B:B, A3667),"")</f>
        <v/>
      </c>
      <c r="E3667" s="2" t="str">
        <f>IF(ISNUMBER(A3667),COUNTIF(Calculations!A:A, A3667),"")</f>
        <v/>
      </c>
      <c r="F3667" s="12" t="str">
        <f t="shared" si="320"/>
        <v/>
      </c>
      <c r="G3667" s="12" t="str">
        <f t="shared" si="321"/>
        <v/>
      </c>
    </row>
    <row r="3668" spans="1:7" x14ac:dyDescent="0.25">
      <c r="A3668" s="8" t="str">
        <f t="shared" si="317"/>
        <v/>
      </c>
      <c r="B3668" s="2" t="str">
        <f t="shared" si="318"/>
        <v/>
      </c>
      <c r="C3668" s="2" t="str">
        <f t="shared" si="319"/>
        <v/>
      </c>
      <c r="D3668" s="2" t="str">
        <f>IF(ISNUMBER(A3668),COUNTIF(Calculations!B:B, A3668),"")</f>
        <v/>
      </c>
      <c r="E3668" s="2" t="str">
        <f>IF(ISNUMBER(A3668),COUNTIF(Calculations!A:A, A3668),"")</f>
        <v/>
      </c>
      <c r="F3668" s="12" t="str">
        <f t="shared" si="320"/>
        <v/>
      </c>
      <c r="G3668" s="12" t="str">
        <f t="shared" si="321"/>
        <v/>
      </c>
    </row>
    <row r="3669" spans="1:7" x14ac:dyDescent="0.25">
      <c r="A3669" s="8" t="str">
        <f t="shared" si="317"/>
        <v/>
      </c>
      <c r="B3669" s="2" t="str">
        <f t="shared" si="318"/>
        <v/>
      </c>
      <c r="C3669" s="2" t="str">
        <f t="shared" si="319"/>
        <v/>
      </c>
      <c r="D3669" s="2" t="str">
        <f>IF(ISNUMBER(A3669),COUNTIF(Calculations!B:B, A3669),"")</f>
        <v/>
      </c>
      <c r="E3669" s="2" t="str">
        <f>IF(ISNUMBER(A3669),COUNTIF(Calculations!A:A, A3669),"")</f>
        <v/>
      </c>
      <c r="F3669" s="12" t="str">
        <f t="shared" si="320"/>
        <v/>
      </c>
      <c r="G3669" s="12" t="str">
        <f t="shared" si="321"/>
        <v/>
      </c>
    </row>
    <row r="3670" spans="1:7" x14ac:dyDescent="0.25">
      <c r="A3670" s="8" t="str">
        <f t="shared" si="317"/>
        <v/>
      </c>
      <c r="B3670" s="2" t="str">
        <f t="shared" si="318"/>
        <v/>
      </c>
      <c r="C3670" s="2" t="str">
        <f t="shared" si="319"/>
        <v/>
      </c>
      <c r="D3670" s="2" t="str">
        <f>IF(ISNUMBER(A3670),COUNTIF(Calculations!B:B, A3670),"")</f>
        <v/>
      </c>
      <c r="E3670" s="2" t="str">
        <f>IF(ISNUMBER(A3670),COUNTIF(Calculations!A:A, A3670),"")</f>
        <v/>
      </c>
      <c r="F3670" s="12" t="str">
        <f t="shared" si="320"/>
        <v/>
      </c>
      <c r="G3670" s="12" t="str">
        <f t="shared" si="321"/>
        <v/>
      </c>
    </row>
    <row r="3671" spans="1:7" x14ac:dyDescent="0.25">
      <c r="A3671" s="8" t="str">
        <f t="shared" si="317"/>
        <v/>
      </c>
      <c r="B3671" s="2" t="str">
        <f t="shared" si="318"/>
        <v/>
      </c>
      <c r="C3671" s="2" t="str">
        <f t="shared" si="319"/>
        <v/>
      </c>
      <c r="D3671" s="2" t="str">
        <f>IF(ISNUMBER(A3671),COUNTIF(Calculations!B:B, A3671),"")</f>
        <v/>
      </c>
      <c r="E3671" s="2" t="str">
        <f>IF(ISNUMBER(A3671),COUNTIF(Calculations!A:A, A3671),"")</f>
        <v/>
      </c>
      <c r="F3671" s="12" t="str">
        <f t="shared" si="320"/>
        <v/>
      </c>
      <c r="G3671" s="12" t="str">
        <f t="shared" si="321"/>
        <v/>
      </c>
    </row>
    <row r="3672" spans="1:7" x14ac:dyDescent="0.25">
      <c r="A3672" s="8" t="str">
        <f t="shared" si="317"/>
        <v/>
      </c>
      <c r="B3672" s="2" t="str">
        <f t="shared" si="318"/>
        <v/>
      </c>
      <c r="C3672" s="2" t="str">
        <f t="shared" si="319"/>
        <v/>
      </c>
      <c r="D3672" s="2" t="str">
        <f>IF(ISNUMBER(A3672),COUNTIF(Calculations!B:B, A3672),"")</f>
        <v/>
      </c>
      <c r="E3672" s="2" t="str">
        <f>IF(ISNUMBER(A3672),COUNTIF(Calculations!A:A, A3672),"")</f>
        <v/>
      </c>
      <c r="F3672" s="12" t="str">
        <f t="shared" si="320"/>
        <v/>
      </c>
      <c r="G3672" s="12" t="str">
        <f t="shared" si="321"/>
        <v/>
      </c>
    </row>
    <row r="3673" spans="1:7" x14ac:dyDescent="0.25">
      <c r="A3673" s="8" t="str">
        <f t="shared" si="317"/>
        <v/>
      </c>
      <c r="B3673" s="2" t="str">
        <f t="shared" si="318"/>
        <v/>
      </c>
      <c r="C3673" s="2" t="str">
        <f t="shared" si="319"/>
        <v/>
      </c>
      <c r="D3673" s="2" t="str">
        <f>IF(ISNUMBER(A3673),COUNTIF(Calculations!B:B, A3673),"")</f>
        <v/>
      </c>
      <c r="E3673" s="2" t="str">
        <f>IF(ISNUMBER(A3673),COUNTIF(Calculations!A:A, A3673),"")</f>
        <v/>
      </c>
      <c r="F3673" s="12" t="str">
        <f t="shared" si="320"/>
        <v/>
      </c>
      <c r="G3673" s="12" t="str">
        <f t="shared" si="321"/>
        <v/>
      </c>
    </row>
    <row r="3674" spans="1:7" x14ac:dyDescent="0.25">
      <c r="A3674" s="8" t="str">
        <f t="shared" si="317"/>
        <v/>
      </c>
      <c r="B3674" s="2" t="str">
        <f t="shared" si="318"/>
        <v/>
      </c>
      <c r="C3674" s="2" t="str">
        <f t="shared" si="319"/>
        <v/>
      </c>
      <c r="D3674" s="2" t="str">
        <f>IF(ISNUMBER(A3674),COUNTIF(Calculations!B:B, A3674),"")</f>
        <v/>
      </c>
      <c r="E3674" s="2" t="str">
        <f>IF(ISNUMBER(A3674),COUNTIF(Calculations!A:A, A3674),"")</f>
        <v/>
      </c>
      <c r="F3674" s="12" t="str">
        <f t="shared" si="320"/>
        <v/>
      </c>
      <c r="G3674" s="12" t="str">
        <f t="shared" si="321"/>
        <v/>
      </c>
    </row>
    <row r="3675" spans="1:7" x14ac:dyDescent="0.25">
      <c r="A3675" s="8" t="str">
        <f t="shared" si="317"/>
        <v/>
      </c>
      <c r="B3675" s="2" t="str">
        <f t="shared" si="318"/>
        <v/>
      </c>
      <c r="C3675" s="2" t="str">
        <f t="shared" si="319"/>
        <v/>
      </c>
      <c r="D3675" s="2" t="str">
        <f>IF(ISNUMBER(A3675),COUNTIF(Calculations!B:B, A3675),"")</f>
        <v/>
      </c>
      <c r="E3675" s="2" t="str">
        <f>IF(ISNUMBER(A3675),COUNTIF(Calculations!A:A, A3675),"")</f>
        <v/>
      </c>
      <c r="F3675" s="12" t="str">
        <f t="shared" si="320"/>
        <v/>
      </c>
      <c r="G3675" s="12" t="str">
        <f t="shared" si="321"/>
        <v/>
      </c>
    </row>
    <row r="3676" spans="1:7" x14ac:dyDescent="0.25">
      <c r="A3676" s="8" t="str">
        <f t="shared" si="317"/>
        <v/>
      </c>
      <c r="B3676" s="2" t="str">
        <f t="shared" si="318"/>
        <v/>
      </c>
      <c r="C3676" s="2" t="str">
        <f t="shared" si="319"/>
        <v/>
      </c>
      <c r="D3676" s="2" t="str">
        <f>IF(ISNUMBER(A3676),COUNTIF(Calculations!B:B, A3676),"")</f>
        <v/>
      </c>
      <c r="E3676" s="2" t="str">
        <f>IF(ISNUMBER(A3676),COUNTIF(Calculations!A:A, A3676),"")</f>
        <v/>
      </c>
      <c r="F3676" s="12" t="str">
        <f t="shared" si="320"/>
        <v/>
      </c>
      <c r="G3676" s="12" t="str">
        <f t="shared" si="321"/>
        <v/>
      </c>
    </row>
    <row r="3677" spans="1:7" x14ac:dyDescent="0.25">
      <c r="A3677" s="8" t="str">
        <f t="shared" si="317"/>
        <v/>
      </c>
      <c r="B3677" s="2" t="str">
        <f t="shared" si="318"/>
        <v/>
      </c>
      <c r="C3677" s="2" t="str">
        <f t="shared" si="319"/>
        <v/>
      </c>
      <c r="D3677" s="2" t="str">
        <f>IF(ISNUMBER(A3677),COUNTIF(Calculations!B:B, A3677),"")</f>
        <v/>
      </c>
      <c r="E3677" s="2" t="str">
        <f>IF(ISNUMBER(A3677),COUNTIF(Calculations!A:A, A3677),"")</f>
        <v/>
      </c>
      <c r="F3677" s="12" t="str">
        <f t="shared" si="320"/>
        <v/>
      </c>
      <c r="G3677" s="12" t="str">
        <f t="shared" si="321"/>
        <v/>
      </c>
    </row>
    <row r="3678" spans="1:7" x14ac:dyDescent="0.25">
      <c r="A3678" s="8" t="str">
        <f t="shared" si="317"/>
        <v/>
      </c>
      <c r="B3678" s="2" t="str">
        <f t="shared" si="318"/>
        <v/>
      </c>
      <c r="C3678" s="2" t="str">
        <f t="shared" si="319"/>
        <v/>
      </c>
      <c r="D3678" s="2" t="str">
        <f>IF(ISNUMBER(A3678),COUNTIF(Calculations!B:B, A3678),"")</f>
        <v/>
      </c>
      <c r="E3678" s="2" t="str">
        <f>IF(ISNUMBER(A3678),COUNTIF(Calculations!A:A, A3678),"")</f>
        <v/>
      </c>
      <c r="F3678" s="12" t="str">
        <f t="shared" si="320"/>
        <v/>
      </c>
      <c r="G3678" s="12" t="str">
        <f t="shared" si="321"/>
        <v/>
      </c>
    </row>
    <row r="3679" spans="1:7" x14ac:dyDescent="0.25">
      <c r="A3679" s="8" t="str">
        <f t="shared" si="317"/>
        <v/>
      </c>
      <c r="B3679" s="2" t="str">
        <f t="shared" si="318"/>
        <v/>
      </c>
      <c r="C3679" s="2" t="str">
        <f t="shared" si="319"/>
        <v/>
      </c>
      <c r="D3679" s="2" t="str">
        <f>IF(ISNUMBER(A3679),COUNTIF(Calculations!B:B, A3679),"")</f>
        <v/>
      </c>
      <c r="E3679" s="2" t="str">
        <f>IF(ISNUMBER(A3679),COUNTIF(Calculations!A:A, A3679),"")</f>
        <v/>
      </c>
      <c r="F3679" s="12" t="str">
        <f t="shared" si="320"/>
        <v/>
      </c>
      <c r="G3679" s="12" t="str">
        <f t="shared" si="321"/>
        <v/>
      </c>
    </row>
    <row r="3680" spans="1:7" x14ac:dyDescent="0.25">
      <c r="A3680" s="8" t="str">
        <f t="shared" si="317"/>
        <v/>
      </c>
      <c r="B3680" s="2" t="str">
        <f t="shared" si="318"/>
        <v/>
      </c>
      <c r="C3680" s="2" t="str">
        <f t="shared" si="319"/>
        <v/>
      </c>
      <c r="D3680" s="2" t="str">
        <f>IF(ISNUMBER(A3680),COUNTIF(Calculations!B:B, A3680),"")</f>
        <v/>
      </c>
      <c r="E3680" s="2" t="str">
        <f>IF(ISNUMBER(A3680),COUNTIF(Calculations!A:A, A3680),"")</f>
        <v/>
      </c>
      <c r="F3680" s="12" t="str">
        <f t="shared" si="320"/>
        <v/>
      </c>
      <c r="G3680" s="12" t="str">
        <f t="shared" si="321"/>
        <v/>
      </c>
    </row>
    <row r="3681" spans="1:7" x14ac:dyDescent="0.25">
      <c r="A3681" s="8" t="str">
        <f t="shared" si="317"/>
        <v/>
      </c>
      <c r="B3681" s="2" t="str">
        <f t="shared" si="318"/>
        <v/>
      </c>
      <c r="C3681" s="2" t="str">
        <f t="shared" si="319"/>
        <v/>
      </c>
      <c r="D3681" s="2" t="str">
        <f>IF(ISNUMBER(A3681),COUNTIF(Calculations!B:B, A3681),"")</f>
        <v/>
      </c>
      <c r="E3681" s="2" t="str">
        <f>IF(ISNUMBER(A3681),COUNTIF(Calculations!A:A, A3681),"")</f>
        <v/>
      </c>
      <c r="F3681" s="12" t="str">
        <f t="shared" si="320"/>
        <v/>
      </c>
      <c r="G3681" s="12" t="str">
        <f t="shared" si="321"/>
        <v/>
      </c>
    </row>
    <row r="3682" spans="1:7" x14ac:dyDescent="0.25">
      <c r="A3682" s="8" t="str">
        <f t="shared" si="317"/>
        <v/>
      </c>
      <c r="B3682" s="2" t="str">
        <f t="shared" si="318"/>
        <v/>
      </c>
      <c r="C3682" s="2" t="str">
        <f t="shared" si="319"/>
        <v/>
      </c>
      <c r="D3682" s="2" t="str">
        <f>IF(ISNUMBER(A3682),COUNTIF(Calculations!B:B, A3682),"")</f>
        <v/>
      </c>
      <c r="E3682" s="2" t="str">
        <f>IF(ISNUMBER(A3682),COUNTIF(Calculations!A:A, A3682),"")</f>
        <v/>
      </c>
      <c r="F3682" s="12" t="str">
        <f t="shared" si="320"/>
        <v/>
      </c>
      <c r="G3682" s="12" t="str">
        <f t="shared" si="321"/>
        <v/>
      </c>
    </row>
    <row r="3683" spans="1:7" x14ac:dyDescent="0.25">
      <c r="A3683" s="8" t="str">
        <f t="shared" si="317"/>
        <v/>
      </c>
      <c r="B3683" s="2" t="str">
        <f t="shared" si="318"/>
        <v/>
      </c>
      <c r="C3683" s="2" t="str">
        <f t="shared" si="319"/>
        <v/>
      </c>
      <c r="D3683" s="2" t="str">
        <f>IF(ISNUMBER(A3683),COUNTIF(Calculations!B:B, A3683),"")</f>
        <v/>
      </c>
      <c r="E3683" s="2" t="str">
        <f>IF(ISNUMBER(A3683),COUNTIF(Calculations!A:A, A3683),"")</f>
        <v/>
      </c>
      <c r="F3683" s="12" t="str">
        <f t="shared" si="320"/>
        <v/>
      </c>
      <c r="G3683" s="12" t="str">
        <f t="shared" si="321"/>
        <v/>
      </c>
    </row>
    <row r="3684" spans="1:7" x14ac:dyDescent="0.25">
      <c r="A3684" s="8" t="str">
        <f t="shared" ref="A3684:A3747" si="322">IF(ISNUMBER(A3683),IF(A3683+1&lt;=MAX(IndirectStartDates,IndirectCompletedDates),A3683+1,""),"")</f>
        <v/>
      </c>
      <c r="B3684" s="2" t="str">
        <f t="shared" ref="B3684:B3747" si="323">IF(ISNUMBER(A3684),YEAR(A3684)&amp;"-"&amp;TEXT(WEEKNUM(A3684),"00"),"")</f>
        <v/>
      </c>
      <c r="C3684" s="2" t="str">
        <f t="shared" ref="C3684:C3747" si="324">IF(ISNUMBER(A3684),COUNTIFS(IndirectStartDates,"&lt;="&amp;A3684,IndirectCompletedDates,"&gt;"&amp;A3684) + COUNTIFS(IndirectStartDates,"&lt;="&amp;A3684,IndirectCompletedDates,""),"")</f>
        <v/>
      </c>
      <c r="D3684" s="2" t="str">
        <f>IF(ISNUMBER(A3684),COUNTIF(Calculations!B:B, A3684),"")</f>
        <v/>
      </c>
      <c r="E3684" s="2" t="str">
        <f>IF(ISNUMBER(A3684),COUNTIF(Calculations!A:A, A3684),"")</f>
        <v/>
      </c>
      <c r="F3684" s="12" t="str">
        <f t="shared" ref="F3684:F3747" si="325">IF(ISNUMBER(A3684),F3683 + D3684,"")</f>
        <v/>
      </c>
      <c r="G3684" s="12" t="str">
        <f t="shared" ref="G3684:G3747" si="326">IF(ISNUMBER(A3684),G3683 + E3684,"")</f>
        <v/>
      </c>
    </row>
    <row r="3685" spans="1:7" x14ac:dyDescent="0.25">
      <c r="A3685" s="8" t="str">
        <f t="shared" si="322"/>
        <v/>
      </c>
      <c r="B3685" s="2" t="str">
        <f t="shared" si="323"/>
        <v/>
      </c>
      <c r="C3685" s="2" t="str">
        <f t="shared" si="324"/>
        <v/>
      </c>
      <c r="D3685" s="2" t="str">
        <f>IF(ISNUMBER(A3685),COUNTIF(Calculations!B:B, A3685),"")</f>
        <v/>
      </c>
      <c r="E3685" s="2" t="str">
        <f>IF(ISNUMBER(A3685),COUNTIF(Calculations!A:A, A3685),"")</f>
        <v/>
      </c>
      <c r="F3685" s="12" t="str">
        <f t="shared" si="325"/>
        <v/>
      </c>
      <c r="G3685" s="12" t="str">
        <f t="shared" si="326"/>
        <v/>
      </c>
    </row>
    <row r="3686" spans="1:7" x14ac:dyDescent="0.25">
      <c r="A3686" s="8" t="str">
        <f t="shared" si="322"/>
        <v/>
      </c>
      <c r="B3686" s="2" t="str">
        <f t="shared" si="323"/>
        <v/>
      </c>
      <c r="C3686" s="2" t="str">
        <f t="shared" si="324"/>
        <v/>
      </c>
      <c r="D3686" s="2" t="str">
        <f>IF(ISNUMBER(A3686),COUNTIF(Calculations!B:B, A3686),"")</f>
        <v/>
      </c>
      <c r="E3686" s="2" t="str">
        <f>IF(ISNUMBER(A3686),COUNTIF(Calculations!A:A, A3686),"")</f>
        <v/>
      </c>
      <c r="F3686" s="12" t="str">
        <f t="shared" si="325"/>
        <v/>
      </c>
      <c r="G3686" s="12" t="str">
        <f t="shared" si="326"/>
        <v/>
      </c>
    </row>
    <row r="3687" spans="1:7" x14ac:dyDescent="0.25">
      <c r="A3687" s="8" t="str">
        <f t="shared" si="322"/>
        <v/>
      </c>
      <c r="B3687" s="2" t="str">
        <f t="shared" si="323"/>
        <v/>
      </c>
      <c r="C3687" s="2" t="str">
        <f t="shared" si="324"/>
        <v/>
      </c>
      <c r="D3687" s="2" t="str">
        <f>IF(ISNUMBER(A3687),COUNTIF(Calculations!B:B, A3687),"")</f>
        <v/>
      </c>
      <c r="E3687" s="2" t="str">
        <f>IF(ISNUMBER(A3687),COUNTIF(Calculations!A:A, A3687),"")</f>
        <v/>
      </c>
      <c r="F3687" s="12" t="str">
        <f t="shared" si="325"/>
        <v/>
      </c>
      <c r="G3687" s="12" t="str">
        <f t="shared" si="326"/>
        <v/>
      </c>
    </row>
    <row r="3688" spans="1:7" x14ac:dyDescent="0.25">
      <c r="A3688" s="8" t="str">
        <f t="shared" si="322"/>
        <v/>
      </c>
      <c r="B3688" s="2" t="str">
        <f t="shared" si="323"/>
        <v/>
      </c>
      <c r="C3688" s="2" t="str">
        <f t="shared" si="324"/>
        <v/>
      </c>
      <c r="D3688" s="2" t="str">
        <f>IF(ISNUMBER(A3688),COUNTIF(Calculations!B:B, A3688),"")</f>
        <v/>
      </c>
      <c r="E3688" s="2" t="str">
        <f>IF(ISNUMBER(A3688),COUNTIF(Calculations!A:A, A3688),"")</f>
        <v/>
      </c>
      <c r="F3688" s="12" t="str">
        <f t="shared" si="325"/>
        <v/>
      </c>
      <c r="G3688" s="12" t="str">
        <f t="shared" si="326"/>
        <v/>
      </c>
    </row>
    <row r="3689" spans="1:7" x14ac:dyDescent="0.25">
      <c r="A3689" s="8" t="str">
        <f t="shared" si="322"/>
        <v/>
      </c>
      <c r="B3689" s="2" t="str">
        <f t="shared" si="323"/>
        <v/>
      </c>
      <c r="C3689" s="2" t="str">
        <f t="shared" si="324"/>
        <v/>
      </c>
      <c r="D3689" s="2" t="str">
        <f>IF(ISNUMBER(A3689),COUNTIF(Calculations!B:B, A3689),"")</f>
        <v/>
      </c>
      <c r="E3689" s="2" t="str">
        <f>IF(ISNUMBER(A3689),COUNTIF(Calculations!A:A, A3689),"")</f>
        <v/>
      </c>
      <c r="F3689" s="12" t="str">
        <f t="shared" si="325"/>
        <v/>
      </c>
      <c r="G3689" s="12" t="str">
        <f t="shared" si="326"/>
        <v/>
      </c>
    </row>
    <row r="3690" spans="1:7" x14ac:dyDescent="0.25">
      <c r="A3690" s="8" t="str">
        <f t="shared" si="322"/>
        <v/>
      </c>
      <c r="B3690" s="2" t="str">
        <f t="shared" si="323"/>
        <v/>
      </c>
      <c r="C3690" s="2" t="str">
        <f t="shared" si="324"/>
        <v/>
      </c>
      <c r="D3690" s="2" t="str">
        <f>IF(ISNUMBER(A3690),COUNTIF(Calculations!B:B, A3690),"")</f>
        <v/>
      </c>
      <c r="E3690" s="2" t="str">
        <f>IF(ISNUMBER(A3690),COUNTIF(Calculations!A:A, A3690),"")</f>
        <v/>
      </c>
      <c r="F3690" s="12" t="str">
        <f t="shared" si="325"/>
        <v/>
      </c>
      <c r="G3690" s="12" t="str">
        <f t="shared" si="326"/>
        <v/>
      </c>
    </row>
    <row r="3691" spans="1:7" x14ac:dyDescent="0.25">
      <c r="A3691" s="8" t="str">
        <f t="shared" si="322"/>
        <v/>
      </c>
      <c r="B3691" s="2" t="str">
        <f t="shared" si="323"/>
        <v/>
      </c>
      <c r="C3691" s="2" t="str">
        <f t="shared" si="324"/>
        <v/>
      </c>
      <c r="D3691" s="2" t="str">
        <f>IF(ISNUMBER(A3691),COUNTIF(Calculations!B:B, A3691),"")</f>
        <v/>
      </c>
      <c r="E3691" s="2" t="str">
        <f>IF(ISNUMBER(A3691),COUNTIF(Calculations!A:A, A3691),"")</f>
        <v/>
      </c>
      <c r="F3691" s="12" t="str">
        <f t="shared" si="325"/>
        <v/>
      </c>
      <c r="G3691" s="12" t="str">
        <f t="shared" si="326"/>
        <v/>
      </c>
    </row>
    <row r="3692" spans="1:7" x14ac:dyDescent="0.25">
      <c r="A3692" s="8" t="str">
        <f t="shared" si="322"/>
        <v/>
      </c>
      <c r="B3692" s="2" t="str">
        <f t="shared" si="323"/>
        <v/>
      </c>
      <c r="C3692" s="2" t="str">
        <f t="shared" si="324"/>
        <v/>
      </c>
      <c r="D3692" s="2" t="str">
        <f>IF(ISNUMBER(A3692),COUNTIF(Calculations!B:B, A3692),"")</f>
        <v/>
      </c>
      <c r="E3692" s="2" t="str">
        <f>IF(ISNUMBER(A3692),COUNTIF(Calculations!A:A, A3692),"")</f>
        <v/>
      </c>
      <c r="F3692" s="12" t="str">
        <f t="shared" si="325"/>
        <v/>
      </c>
      <c r="G3692" s="12" t="str">
        <f t="shared" si="326"/>
        <v/>
      </c>
    </row>
    <row r="3693" spans="1:7" x14ac:dyDescent="0.25">
      <c r="A3693" s="8" t="str">
        <f t="shared" si="322"/>
        <v/>
      </c>
      <c r="B3693" s="2" t="str">
        <f t="shared" si="323"/>
        <v/>
      </c>
      <c r="C3693" s="2" t="str">
        <f t="shared" si="324"/>
        <v/>
      </c>
      <c r="D3693" s="2" t="str">
        <f>IF(ISNUMBER(A3693),COUNTIF(Calculations!B:B, A3693),"")</f>
        <v/>
      </c>
      <c r="E3693" s="2" t="str">
        <f>IF(ISNUMBER(A3693),COUNTIF(Calculations!A:A, A3693),"")</f>
        <v/>
      </c>
      <c r="F3693" s="12" t="str">
        <f t="shared" si="325"/>
        <v/>
      </c>
      <c r="G3693" s="12" t="str">
        <f t="shared" si="326"/>
        <v/>
      </c>
    </row>
    <row r="3694" spans="1:7" x14ac:dyDescent="0.25">
      <c r="A3694" s="8" t="str">
        <f t="shared" si="322"/>
        <v/>
      </c>
      <c r="B3694" s="2" t="str">
        <f t="shared" si="323"/>
        <v/>
      </c>
      <c r="C3694" s="2" t="str">
        <f t="shared" si="324"/>
        <v/>
      </c>
      <c r="D3694" s="2" t="str">
        <f>IF(ISNUMBER(A3694),COUNTIF(Calculations!B:B, A3694),"")</f>
        <v/>
      </c>
      <c r="E3694" s="2" t="str">
        <f>IF(ISNUMBER(A3694),COUNTIF(Calculations!A:A, A3694),"")</f>
        <v/>
      </c>
      <c r="F3694" s="12" t="str">
        <f t="shared" si="325"/>
        <v/>
      </c>
      <c r="G3694" s="12" t="str">
        <f t="shared" si="326"/>
        <v/>
      </c>
    </row>
    <row r="3695" spans="1:7" x14ac:dyDescent="0.25">
      <c r="A3695" s="8" t="str">
        <f t="shared" si="322"/>
        <v/>
      </c>
      <c r="B3695" s="2" t="str">
        <f t="shared" si="323"/>
        <v/>
      </c>
      <c r="C3695" s="2" t="str">
        <f t="shared" si="324"/>
        <v/>
      </c>
      <c r="D3695" s="2" t="str">
        <f>IF(ISNUMBER(A3695),COUNTIF(Calculations!B:B, A3695),"")</f>
        <v/>
      </c>
      <c r="E3695" s="2" t="str">
        <f>IF(ISNUMBER(A3695),COUNTIF(Calculations!A:A, A3695),"")</f>
        <v/>
      </c>
      <c r="F3695" s="12" t="str">
        <f t="shared" si="325"/>
        <v/>
      </c>
      <c r="G3695" s="12" t="str">
        <f t="shared" si="326"/>
        <v/>
      </c>
    </row>
    <row r="3696" spans="1:7" x14ac:dyDescent="0.25">
      <c r="A3696" s="8" t="str">
        <f t="shared" si="322"/>
        <v/>
      </c>
      <c r="B3696" s="2" t="str">
        <f t="shared" si="323"/>
        <v/>
      </c>
      <c r="C3696" s="2" t="str">
        <f t="shared" si="324"/>
        <v/>
      </c>
      <c r="D3696" s="2" t="str">
        <f>IF(ISNUMBER(A3696),COUNTIF(Calculations!B:B, A3696),"")</f>
        <v/>
      </c>
      <c r="E3696" s="2" t="str">
        <f>IF(ISNUMBER(A3696),COUNTIF(Calculations!A:A, A3696),"")</f>
        <v/>
      </c>
      <c r="F3696" s="12" t="str">
        <f t="shared" si="325"/>
        <v/>
      </c>
      <c r="G3696" s="12" t="str">
        <f t="shared" si="326"/>
        <v/>
      </c>
    </row>
    <row r="3697" spans="1:7" x14ac:dyDescent="0.25">
      <c r="A3697" s="8" t="str">
        <f t="shared" si="322"/>
        <v/>
      </c>
      <c r="B3697" s="2" t="str">
        <f t="shared" si="323"/>
        <v/>
      </c>
      <c r="C3697" s="2" t="str">
        <f t="shared" si="324"/>
        <v/>
      </c>
      <c r="D3697" s="2" t="str">
        <f>IF(ISNUMBER(A3697),COUNTIF(Calculations!B:B, A3697),"")</f>
        <v/>
      </c>
      <c r="E3697" s="2" t="str">
        <f>IF(ISNUMBER(A3697),COUNTIF(Calculations!A:A, A3697),"")</f>
        <v/>
      </c>
      <c r="F3697" s="12" t="str">
        <f t="shared" si="325"/>
        <v/>
      </c>
      <c r="G3697" s="12" t="str">
        <f t="shared" si="326"/>
        <v/>
      </c>
    </row>
    <row r="3698" spans="1:7" x14ac:dyDescent="0.25">
      <c r="A3698" s="8" t="str">
        <f t="shared" si="322"/>
        <v/>
      </c>
      <c r="B3698" s="2" t="str">
        <f t="shared" si="323"/>
        <v/>
      </c>
      <c r="C3698" s="2" t="str">
        <f t="shared" si="324"/>
        <v/>
      </c>
      <c r="D3698" s="2" t="str">
        <f>IF(ISNUMBER(A3698),COUNTIF(Calculations!B:B, A3698),"")</f>
        <v/>
      </c>
      <c r="E3698" s="2" t="str">
        <f>IF(ISNUMBER(A3698),COUNTIF(Calculations!A:A, A3698),"")</f>
        <v/>
      </c>
      <c r="F3698" s="12" t="str">
        <f t="shared" si="325"/>
        <v/>
      </c>
      <c r="G3698" s="12" t="str">
        <f t="shared" si="326"/>
        <v/>
      </c>
    </row>
    <row r="3699" spans="1:7" x14ac:dyDescent="0.25">
      <c r="A3699" s="8" t="str">
        <f t="shared" si="322"/>
        <v/>
      </c>
      <c r="B3699" s="2" t="str">
        <f t="shared" si="323"/>
        <v/>
      </c>
      <c r="C3699" s="2" t="str">
        <f t="shared" si="324"/>
        <v/>
      </c>
      <c r="D3699" s="2" t="str">
        <f>IF(ISNUMBER(A3699),COUNTIF(Calculations!B:B, A3699),"")</f>
        <v/>
      </c>
      <c r="E3699" s="2" t="str">
        <f>IF(ISNUMBER(A3699),COUNTIF(Calculations!A:A, A3699),"")</f>
        <v/>
      </c>
      <c r="F3699" s="12" t="str">
        <f t="shared" si="325"/>
        <v/>
      </c>
      <c r="G3699" s="12" t="str">
        <f t="shared" si="326"/>
        <v/>
      </c>
    </row>
    <row r="3700" spans="1:7" x14ac:dyDescent="0.25">
      <c r="A3700" s="8" t="str">
        <f t="shared" si="322"/>
        <v/>
      </c>
      <c r="B3700" s="2" t="str">
        <f t="shared" si="323"/>
        <v/>
      </c>
      <c r="C3700" s="2" t="str">
        <f t="shared" si="324"/>
        <v/>
      </c>
      <c r="D3700" s="2" t="str">
        <f>IF(ISNUMBER(A3700),COUNTIF(Calculations!B:B, A3700),"")</f>
        <v/>
      </c>
      <c r="E3700" s="2" t="str">
        <f>IF(ISNUMBER(A3700),COUNTIF(Calculations!A:A, A3700),"")</f>
        <v/>
      </c>
      <c r="F3700" s="12" t="str">
        <f t="shared" si="325"/>
        <v/>
      </c>
      <c r="G3700" s="12" t="str">
        <f t="shared" si="326"/>
        <v/>
      </c>
    </row>
    <row r="3701" spans="1:7" x14ac:dyDescent="0.25">
      <c r="A3701" s="8" t="str">
        <f t="shared" si="322"/>
        <v/>
      </c>
      <c r="B3701" s="2" t="str">
        <f t="shared" si="323"/>
        <v/>
      </c>
      <c r="C3701" s="2" t="str">
        <f t="shared" si="324"/>
        <v/>
      </c>
      <c r="D3701" s="2" t="str">
        <f>IF(ISNUMBER(A3701),COUNTIF(Calculations!B:B, A3701),"")</f>
        <v/>
      </c>
      <c r="E3701" s="2" t="str">
        <f>IF(ISNUMBER(A3701),COUNTIF(Calculations!A:A, A3701),"")</f>
        <v/>
      </c>
      <c r="F3701" s="12" t="str">
        <f t="shared" si="325"/>
        <v/>
      </c>
      <c r="G3701" s="12" t="str">
        <f t="shared" si="326"/>
        <v/>
      </c>
    </row>
    <row r="3702" spans="1:7" x14ac:dyDescent="0.25">
      <c r="A3702" s="8" t="str">
        <f t="shared" si="322"/>
        <v/>
      </c>
      <c r="B3702" s="2" t="str">
        <f t="shared" si="323"/>
        <v/>
      </c>
      <c r="C3702" s="2" t="str">
        <f t="shared" si="324"/>
        <v/>
      </c>
      <c r="D3702" s="2" t="str">
        <f>IF(ISNUMBER(A3702),COUNTIF(Calculations!B:B, A3702),"")</f>
        <v/>
      </c>
      <c r="E3702" s="2" t="str">
        <f>IF(ISNUMBER(A3702),COUNTIF(Calculations!A:A, A3702),"")</f>
        <v/>
      </c>
      <c r="F3702" s="12" t="str">
        <f t="shared" si="325"/>
        <v/>
      </c>
      <c r="G3702" s="12" t="str">
        <f t="shared" si="326"/>
        <v/>
      </c>
    </row>
    <row r="3703" spans="1:7" x14ac:dyDescent="0.25">
      <c r="A3703" s="8" t="str">
        <f t="shared" si="322"/>
        <v/>
      </c>
      <c r="B3703" s="2" t="str">
        <f t="shared" si="323"/>
        <v/>
      </c>
      <c r="C3703" s="2" t="str">
        <f t="shared" si="324"/>
        <v/>
      </c>
      <c r="D3703" s="2" t="str">
        <f>IF(ISNUMBER(A3703),COUNTIF(Calculations!B:B, A3703),"")</f>
        <v/>
      </c>
      <c r="E3703" s="2" t="str">
        <f>IF(ISNUMBER(A3703),COUNTIF(Calculations!A:A, A3703),"")</f>
        <v/>
      </c>
      <c r="F3703" s="12" t="str">
        <f t="shared" si="325"/>
        <v/>
      </c>
      <c r="G3703" s="12" t="str">
        <f t="shared" si="326"/>
        <v/>
      </c>
    </row>
    <row r="3704" spans="1:7" x14ac:dyDescent="0.25">
      <c r="A3704" s="8" t="str">
        <f t="shared" si="322"/>
        <v/>
      </c>
      <c r="B3704" s="2" t="str">
        <f t="shared" si="323"/>
        <v/>
      </c>
      <c r="C3704" s="2" t="str">
        <f t="shared" si="324"/>
        <v/>
      </c>
      <c r="D3704" s="2" t="str">
        <f>IF(ISNUMBER(A3704),COUNTIF(Calculations!B:B, A3704),"")</f>
        <v/>
      </c>
      <c r="E3704" s="2" t="str">
        <f>IF(ISNUMBER(A3704),COUNTIF(Calculations!A:A, A3704),"")</f>
        <v/>
      </c>
      <c r="F3704" s="12" t="str">
        <f t="shared" si="325"/>
        <v/>
      </c>
      <c r="G3704" s="12" t="str">
        <f t="shared" si="326"/>
        <v/>
      </c>
    </row>
    <row r="3705" spans="1:7" x14ac:dyDescent="0.25">
      <c r="A3705" s="8" t="str">
        <f t="shared" si="322"/>
        <v/>
      </c>
      <c r="B3705" s="2" t="str">
        <f t="shared" si="323"/>
        <v/>
      </c>
      <c r="C3705" s="2" t="str">
        <f t="shared" si="324"/>
        <v/>
      </c>
      <c r="D3705" s="2" t="str">
        <f>IF(ISNUMBER(A3705),COUNTIF(Calculations!B:B, A3705),"")</f>
        <v/>
      </c>
      <c r="E3705" s="2" t="str">
        <f>IF(ISNUMBER(A3705),COUNTIF(Calculations!A:A, A3705),"")</f>
        <v/>
      </c>
      <c r="F3705" s="12" t="str">
        <f t="shared" si="325"/>
        <v/>
      </c>
      <c r="G3705" s="12" t="str">
        <f t="shared" si="326"/>
        <v/>
      </c>
    </row>
    <row r="3706" spans="1:7" x14ac:dyDescent="0.25">
      <c r="A3706" s="8" t="str">
        <f t="shared" si="322"/>
        <v/>
      </c>
      <c r="B3706" s="2" t="str">
        <f t="shared" si="323"/>
        <v/>
      </c>
      <c r="C3706" s="2" t="str">
        <f t="shared" si="324"/>
        <v/>
      </c>
      <c r="D3706" s="2" t="str">
        <f>IF(ISNUMBER(A3706),COUNTIF(Calculations!B:B, A3706),"")</f>
        <v/>
      </c>
      <c r="E3706" s="2" t="str">
        <f>IF(ISNUMBER(A3706),COUNTIF(Calculations!A:A, A3706),"")</f>
        <v/>
      </c>
      <c r="F3706" s="12" t="str">
        <f t="shared" si="325"/>
        <v/>
      </c>
      <c r="G3706" s="12" t="str">
        <f t="shared" si="326"/>
        <v/>
      </c>
    </row>
    <row r="3707" spans="1:7" x14ac:dyDescent="0.25">
      <c r="A3707" s="8" t="str">
        <f t="shared" si="322"/>
        <v/>
      </c>
      <c r="B3707" s="2" t="str">
        <f t="shared" si="323"/>
        <v/>
      </c>
      <c r="C3707" s="2" t="str">
        <f t="shared" si="324"/>
        <v/>
      </c>
      <c r="D3707" s="2" t="str">
        <f>IF(ISNUMBER(A3707),COUNTIF(Calculations!B:B, A3707),"")</f>
        <v/>
      </c>
      <c r="E3707" s="2" t="str">
        <f>IF(ISNUMBER(A3707),COUNTIF(Calculations!A:A, A3707),"")</f>
        <v/>
      </c>
      <c r="F3707" s="12" t="str">
        <f t="shared" si="325"/>
        <v/>
      </c>
      <c r="G3707" s="12" t="str">
        <f t="shared" si="326"/>
        <v/>
      </c>
    </row>
    <row r="3708" spans="1:7" x14ac:dyDescent="0.25">
      <c r="A3708" s="8" t="str">
        <f t="shared" si="322"/>
        <v/>
      </c>
      <c r="B3708" s="2" t="str">
        <f t="shared" si="323"/>
        <v/>
      </c>
      <c r="C3708" s="2" t="str">
        <f t="shared" si="324"/>
        <v/>
      </c>
      <c r="D3708" s="2" t="str">
        <f>IF(ISNUMBER(A3708),COUNTIF(Calculations!B:B, A3708),"")</f>
        <v/>
      </c>
      <c r="E3708" s="2" t="str">
        <f>IF(ISNUMBER(A3708),COUNTIF(Calculations!A:A, A3708),"")</f>
        <v/>
      </c>
      <c r="F3708" s="12" t="str">
        <f t="shared" si="325"/>
        <v/>
      </c>
      <c r="G3708" s="12" t="str">
        <f t="shared" si="326"/>
        <v/>
      </c>
    </row>
    <row r="3709" spans="1:7" x14ac:dyDescent="0.25">
      <c r="A3709" s="8" t="str">
        <f t="shared" si="322"/>
        <v/>
      </c>
      <c r="B3709" s="2" t="str">
        <f t="shared" si="323"/>
        <v/>
      </c>
      <c r="C3709" s="2" t="str">
        <f t="shared" si="324"/>
        <v/>
      </c>
      <c r="D3709" s="2" t="str">
        <f>IF(ISNUMBER(A3709),COUNTIF(Calculations!B:B, A3709),"")</f>
        <v/>
      </c>
      <c r="E3709" s="2" t="str">
        <f>IF(ISNUMBER(A3709),COUNTIF(Calculations!A:A, A3709),"")</f>
        <v/>
      </c>
      <c r="F3709" s="12" t="str">
        <f t="shared" si="325"/>
        <v/>
      </c>
      <c r="G3709" s="12" t="str">
        <f t="shared" si="326"/>
        <v/>
      </c>
    </row>
    <row r="3710" spans="1:7" x14ac:dyDescent="0.25">
      <c r="A3710" s="8" t="str">
        <f t="shared" si="322"/>
        <v/>
      </c>
      <c r="B3710" s="2" t="str">
        <f t="shared" si="323"/>
        <v/>
      </c>
      <c r="C3710" s="2" t="str">
        <f t="shared" si="324"/>
        <v/>
      </c>
      <c r="D3710" s="2" t="str">
        <f>IF(ISNUMBER(A3710),COUNTIF(Calculations!B:B, A3710),"")</f>
        <v/>
      </c>
      <c r="E3710" s="2" t="str">
        <f>IF(ISNUMBER(A3710),COUNTIF(Calculations!A:A, A3710),"")</f>
        <v/>
      </c>
      <c r="F3710" s="12" t="str">
        <f t="shared" si="325"/>
        <v/>
      </c>
      <c r="G3710" s="12" t="str">
        <f t="shared" si="326"/>
        <v/>
      </c>
    </row>
    <row r="3711" spans="1:7" x14ac:dyDescent="0.25">
      <c r="A3711" s="8" t="str">
        <f t="shared" si="322"/>
        <v/>
      </c>
      <c r="B3711" s="2" t="str">
        <f t="shared" si="323"/>
        <v/>
      </c>
      <c r="C3711" s="2" t="str">
        <f t="shared" si="324"/>
        <v/>
      </c>
      <c r="D3711" s="2" t="str">
        <f>IF(ISNUMBER(A3711),COUNTIF(Calculations!B:B, A3711),"")</f>
        <v/>
      </c>
      <c r="E3711" s="2" t="str">
        <f>IF(ISNUMBER(A3711),COUNTIF(Calculations!A:A, A3711),"")</f>
        <v/>
      </c>
      <c r="F3711" s="12" t="str">
        <f t="shared" si="325"/>
        <v/>
      </c>
      <c r="G3711" s="12" t="str">
        <f t="shared" si="326"/>
        <v/>
      </c>
    </row>
    <row r="3712" spans="1:7" x14ac:dyDescent="0.25">
      <c r="A3712" s="8" t="str">
        <f t="shared" si="322"/>
        <v/>
      </c>
      <c r="B3712" s="2" t="str">
        <f t="shared" si="323"/>
        <v/>
      </c>
      <c r="C3712" s="2" t="str">
        <f t="shared" si="324"/>
        <v/>
      </c>
      <c r="D3712" s="2" t="str">
        <f>IF(ISNUMBER(A3712),COUNTIF(Calculations!B:B, A3712),"")</f>
        <v/>
      </c>
      <c r="E3712" s="2" t="str">
        <f>IF(ISNUMBER(A3712),COUNTIF(Calculations!A:A, A3712),"")</f>
        <v/>
      </c>
      <c r="F3712" s="12" t="str">
        <f t="shared" si="325"/>
        <v/>
      </c>
      <c r="G3712" s="12" t="str">
        <f t="shared" si="326"/>
        <v/>
      </c>
    </row>
    <row r="3713" spans="1:7" x14ac:dyDescent="0.25">
      <c r="A3713" s="8" t="str">
        <f t="shared" si="322"/>
        <v/>
      </c>
      <c r="B3713" s="2" t="str">
        <f t="shared" si="323"/>
        <v/>
      </c>
      <c r="C3713" s="2" t="str">
        <f t="shared" si="324"/>
        <v/>
      </c>
      <c r="D3713" s="2" t="str">
        <f>IF(ISNUMBER(A3713),COUNTIF(Calculations!B:B, A3713),"")</f>
        <v/>
      </c>
      <c r="E3713" s="2" t="str">
        <f>IF(ISNUMBER(A3713),COUNTIF(Calculations!A:A, A3713),"")</f>
        <v/>
      </c>
      <c r="F3713" s="12" t="str">
        <f t="shared" si="325"/>
        <v/>
      </c>
      <c r="G3713" s="12" t="str">
        <f t="shared" si="326"/>
        <v/>
      </c>
    </row>
    <row r="3714" spans="1:7" x14ac:dyDescent="0.25">
      <c r="A3714" s="8" t="str">
        <f t="shared" si="322"/>
        <v/>
      </c>
      <c r="B3714" s="2" t="str">
        <f t="shared" si="323"/>
        <v/>
      </c>
      <c r="C3714" s="2" t="str">
        <f t="shared" si="324"/>
        <v/>
      </c>
      <c r="D3714" s="2" t="str">
        <f>IF(ISNUMBER(A3714),COUNTIF(Calculations!B:B, A3714),"")</f>
        <v/>
      </c>
      <c r="E3714" s="2" t="str">
        <f>IF(ISNUMBER(A3714),COUNTIF(Calculations!A:A, A3714),"")</f>
        <v/>
      </c>
      <c r="F3714" s="12" t="str">
        <f t="shared" si="325"/>
        <v/>
      </c>
      <c r="G3714" s="12" t="str">
        <f t="shared" si="326"/>
        <v/>
      </c>
    </row>
    <row r="3715" spans="1:7" x14ac:dyDescent="0.25">
      <c r="A3715" s="8" t="str">
        <f t="shared" si="322"/>
        <v/>
      </c>
      <c r="B3715" s="2" t="str">
        <f t="shared" si="323"/>
        <v/>
      </c>
      <c r="C3715" s="2" t="str">
        <f t="shared" si="324"/>
        <v/>
      </c>
      <c r="D3715" s="2" t="str">
        <f>IF(ISNUMBER(A3715),COUNTIF(Calculations!B:B, A3715),"")</f>
        <v/>
      </c>
      <c r="E3715" s="2" t="str">
        <f>IF(ISNUMBER(A3715),COUNTIF(Calculations!A:A, A3715),"")</f>
        <v/>
      </c>
      <c r="F3715" s="12" t="str">
        <f t="shared" si="325"/>
        <v/>
      </c>
      <c r="G3715" s="12" t="str">
        <f t="shared" si="326"/>
        <v/>
      </c>
    </row>
    <row r="3716" spans="1:7" x14ac:dyDescent="0.25">
      <c r="A3716" s="8" t="str">
        <f t="shared" si="322"/>
        <v/>
      </c>
      <c r="B3716" s="2" t="str">
        <f t="shared" si="323"/>
        <v/>
      </c>
      <c r="C3716" s="2" t="str">
        <f t="shared" si="324"/>
        <v/>
      </c>
      <c r="D3716" s="2" t="str">
        <f>IF(ISNUMBER(A3716),COUNTIF(Calculations!B:B, A3716),"")</f>
        <v/>
      </c>
      <c r="E3716" s="2" t="str">
        <f>IF(ISNUMBER(A3716),COUNTIF(Calculations!A:A, A3716),"")</f>
        <v/>
      </c>
      <c r="F3716" s="12" t="str">
        <f t="shared" si="325"/>
        <v/>
      </c>
      <c r="G3716" s="12" t="str">
        <f t="shared" si="326"/>
        <v/>
      </c>
    </row>
    <row r="3717" spans="1:7" x14ac:dyDescent="0.25">
      <c r="A3717" s="8" t="str">
        <f t="shared" si="322"/>
        <v/>
      </c>
      <c r="B3717" s="2" t="str">
        <f t="shared" si="323"/>
        <v/>
      </c>
      <c r="C3717" s="2" t="str">
        <f t="shared" si="324"/>
        <v/>
      </c>
      <c r="D3717" s="2" t="str">
        <f>IF(ISNUMBER(A3717),COUNTIF(Calculations!B:B, A3717),"")</f>
        <v/>
      </c>
      <c r="E3717" s="2" t="str">
        <f>IF(ISNUMBER(A3717),COUNTIF(Calculations!A:A, A3717),"")</f>
        <v/>
      </c>
      <c r="F3717" s="12" t="str">
        <f t="shared" si="325"/>
        <v/>
      </c>
      <c r="G3717" s="12" t="str">
        <f t="shared" si="326"/>
        <v/>
      </c>
    </row>
    <row r="3718" spans="1:7" x14ac:dyDescent="0.25">
      <c r="A3718" s="8" t="str">
        <f t="shared" si="322"/>
        <v/>
      </c>
      <c r="B3718" s="2" t="str">
        <f t="shared" si="323"/>
        <v/>
      </c>
      <c r="C3718" s="2" t="str">
        <f t="shared" si="324"/>
        <v/>
      </c>
      <c r="D3718" s="2" t="str">
        <f>IF(ISNUMBER(A3718),COUNTIF(Calculations!B:B, A3718),"")</f>
        <v/>
      </c>
      <c r="E3718" s="2" t="str">
        <f>IF(ISNUMBER(A3718),COUNTIF(Calculations!A:A, A3718),"")</f>
        <v/>
      </c>
      <c r="F3718" s="12" t="str">
        <f t="shared" si="325"/>
        <v/>
      </c>
      <c r="G3718" s="12" t="str">
        <f t="shared" si="326"/>
        <v/>
      </c>
    </row>
    <row r="3719" spans="1:7" x14ac:dyDescent="0.25">
      <c r="A3719" s="8" t="str">
        <f t="shared" si="322"/>
        <v/>
      </c>
      <c r="B3719" s="2" t="str">
        <f t="shared" si="323"/>
        <v/>
      </c>
      <c r="C3719" s="2" t="str">
        <f t="shared" si="324"/>
        <v/>
      </c>
      <c r="D3719" s="2" t="str">
        <f>IF(ISNUMBER(A3719),COUNTIF(Calculations!B:B, A3719),"")</f>
        <v/>
      </c>
      <c r="E3719" s="2" t="str">
        <f>IF(ISNUMBER(A3719),COUNTIF(Calculations!A:A, A3719),"")</f>
        <v/>
      </c>
      <c r="F3719" s="12" t="str">
        <f t="shared" si="325"/>
        <v/>
      </c>
      <c r="G3719" s="12" t="str">
        <f t="shared" si="326"/>
        <v/>
      </c>
    </row>
    <row r="3720" spans="1:7" x14ac:dyDescent="0.25">
      <c r="A3720" s="8" t="str">
        <f t="shared" si="322"/>
        <v/>
      </c>
      <c r="B3720" s="2" t="str">
        <f t="shared" si="323"/>
        <v/>
      </c>
      <c r="C3720" s="2" t="str">
        <f t="shared" si="324"/>
        <v/>
      </c>
      <c r="D3720" s="2" t="str">
        <f>IF(ISNUMBER(A3720),COUNTIF(Calculations!B:B, A3720),"")</f>
        <v/>
      </c>
      <c r="E3720" s="2" t="str">
        <f>IF(ISNUMBER(A3720),COUNTIF(Calculations!A:A, A3720),"")</f>
        <v/>
      </c>
      <c r="F3720" s="12" t="str">
        <f t="shared" si="325"/>
        <v/>
      </c>
      <c r="G3720" s="12" t="str">
        <f t="shared" si="326"/>
        <v/>
      </c>
    </row>
    <row r="3721" spans="1:7" x14ac:dyDescent="0.25">
      <c r="A3721" s="8" t="str">
        <f t="shared" si="322"/>
        <v/>
      </c>
      <c r="B3721" s="2" t="str">
        <f t="shared" si="323"/>
        <v/>
      </c>
      <c r="C3721" s="2" t="str">
        <f t="shared" si="324"/>
        <v/>
      </c>
      <c r="D3721" s="2" t="str">
        <f>IF(ISNUMBER(A3721),COUNTIF(Calculations!B:B, A3721),"")</f>
        <v/>
      </c>
      <c r="E3721" s="2" t="str">
        <f>IF(ISNUMBER(A3721),COUNTIF(Calculations!A:A, A3721),"")</f>
        <v/>
      </c>
      <c r="F3721" s="12" t="str">
        <f t="shared" si="325"/>
        <v/>
      </c>
      <c r="G3721" s="12" t="str">
        <f t="shared" si="326"/>
        <v/>
      </c>
    </row>
    <row r="3722" spans="1:7" x14ac:dyDescent="0.25">
      <c r="A3722" s="8" t="str">
        <f t="shared" si="322"/>
        <v/>
      </c>
      <c r="B3722" s="2" t="str">
        <f t="shared" si="323"/>
        <v/>
      </c>
      <c r="C3722" s="2" t="str">
        <f t="shared" si="324"/>
        <v/>
      </c>
      <c r="D3722" s="2" t="str">
        <f>IF(ISNUMBER(A3722),COUNTIF(Calculations!B:B, A3722),"")</f>
        <v/>
      </c>
      <c r="E3722" s="2" t="str">
        <f>IF(ISNUMBER(A3722),COUNTIF(Calculations!A:A, A3722),"")</f>
        <v/>
      </c>
      <c r="F3722" s="12" t="str">
        <f t="shared" si="325"/>
        <v/>
      </c>
      <c r="G3722" s="12" t="str">
        <f t="shared" si="326"/>
        <v/>
      </c>
    </row>
    <row r="3723" spans="1:7" x14ac:dyDescent="0.25">
      <c r="A3723" s="8" t="str">
        <f t="shared" si="322"/>
        <v/>
      </c>
      <c r="B3723" s="2" t="str">
        <f t="shared" si="323"/>
        <v/>
      </c>
      <c r="C3723" s="2" t="str">
        <f t="shared" si="324"/>
        <v/>
      </c>
      <c r="D3723" s="2" t="str">
        <f>IF(ISNUMBER(A3723),COUNTIF(Calculations!B:B, A3723),"")</f>
        <v/>
      </c>
      <c r="E3723" s="2" t="str">
        <f>IF(ISNUMBER(A3723),COUNTIF(Calculations!A:A, A3723),"")</f>
        <v/>
      </c>
      <c r="F3723" s="12" t="str">
        <f t="shared" si="325"/>
        <v/>
      </c>
      <c r="G3723" s="12" t="str">
        <f t="shared" si="326"/>
        <v/>
      </c>
    </row>
    <row r="3724" spans="1:7" x14ac:dyDescent="0.25">
      <c r="A3724" s="8" t="str">
        <f t="shared" si="322"/>
        <v/>
      </c>
      <c r="B3724" s="2" t="str">
        <f t="shared" si="323"/>
        <v/>
      </c>
      <c r="C3724" s="2" t="str">
        <f t="shared" si="324"/>
        <v/>
      </c>
      <c r="D3724" s="2" t="str">
        <f>IF(ISNUMBER(A3724),COUNTIF(Calculations!B:B, A3724),"")</f>
        <v/>
      </c>
      <c r="E3724" s="2" t="str">
        <f>IF(ISNUMBER(A3724),COUNTIF(Calculations!A:A, A3724),"")</f>
        <v/>
      </c>
      <c r="F3724" s="12" t="str">
        <f t="shared" si="325"/>
        <v/>
      </c>
      <c r="G3724" s="12" t="str">
        <f t="shared" si="326"/>
        <v/>
      </c>
    </row>
    <row r="3725" spans="1:7" x14ac:dyDescent="0.25">
      <c r="A3725" s="8" t="str">
        <f t="shared" si="322"/>
        <v/>
      </c>
      <c r="B3725" s="2" t="str">
        <f t="shared" si="323"/>
        <v/>
      </c>
      <c r="C3725" s="2" t="str">
        <f t="shared" si="324"/>
        <v/>
      </c>
      <c r="D3725" s="2" t="str">
        <f>IF(ISNUMBER(A3725),COUNTIF(Calculations!B:B, A3725),"")</f>
        <v/>
      </c>
      <c r="E3725" s="2" t="str">
        <f>IF(ISNUMBER(A3725),COUNTIF(Calculations!A:A, A3725),"")</f>
        <v/>
      </c>
      <c r="F3725" s="12" t="str">
        <f t="shared" si="325"/>
        <v/>
      </c>
      <c r="G3725" s="12" t="str">
        <f t="shared" si="326"/>
        <v/>
      </c>
    </row>
    <row r="3726" spans="1:7" x14ac:dyDescent="0.25">
      <c r="A3726" s="8" t="str">
        <f t="shared" si="322"/>
        <v/>
      </c>
      <c r="B3726" s="2" t="str">
        <f t="shared" si="323"/>
        <v/>
      </c>
      <c r="C3726" s="2" t="str">
        <f t="shared" si="324"/>
        <v/>
      </c>
      <c r="D3726" s="2" t="str">
        <f>IF(ISNUMBER(A3726),COUNTIF(Calculations!B:B, A3726),"")</f>
        <v/>
      </c>
      <c r="E3726" s="2" t="str">
        <f>IF(ISNUMBER(A3726),COUNTIF(Calculations!A:A, A3726),"")</f>
        <v/>
      </c>
      <c r="F3726" s="12" t="str">
        <f t="shared" si="325"/>
        <v/>
      </c>
      <c r="G3726" s="12" t="str">
        <f t="shared" si="326"/>
        <v/>
      </c>
    </row>
    <row r="3727" spans="1:7" x14ac:dyDescent="0.25">
      <c r="A3727" s="8" t="str">
        <f t="shared" si="322"/>
        <v/>
      </c>
      <c r="B3727" s="2" t="str">
        <f t="shared" si="323"/>
        <v/>
      </c>
      <c r="C3727" s="2" t="str">
        <f t="shared" si="324"/>
        <v/>
      </c>
      <c r="D3727" s="2" t="str">
        <f>IF(ISNUMBER(A3727),COUNTIF(Calculations!B:B, A3727),"")</f>
        <v/>
      </c>
      <c r="E3727" s="2" t="str">
        <f>IF(ISNUMBER(A3727),COUNTIF(Calculations!A:A, A3727),"")</f>
        <v/>
      </c>
      <c r="F3727" s="12" t="str">
        <f t="shared" si="325"/>
        <v/>
      </c>
      <c r="G3727" s="12" t="str">
        <f t="shared" si="326"/>
        <v/>
      </c>
    </row>
    <row r="3728" spans="1:7" x14ac:dyDescent="0.25">
      <c r="A3728" s="8" t="str">
        <f t="shared" si="322"/>
        <v/>
      </c>
      <c r="B3728" s="2" t="str">
        <f t="shared" si="323"/>
        <v/>
      </c>
      <c r="C3728" s="2" t="str">
        <f t="shared" si="324"/>
        <v/>
      </c>
      <c r="D3728" s="2" t="str">
        <f>IF(ISNUMBER(A3728),COUNTIF(Calculations!B:B, A3728),"")</f>
        <v/>
      </c>
      <c r="E3728" s="2" t="str">
        <f>IF(ISNUMBER(A3728),COUNTIF(Calculations!A:A, A3728),"")</f>
        <v/>
      </c>
      <c r="F3728" s="12" t="str">
        <f t="shared" si="325"/>
        <v/>
      </c>
      <c r="G3728" s="12" t="str">
        <f t="shared" si="326"/>
        <v/>
      </c>
    </row>
    <row r="3729" spans="1:7" x14ac:dyDescent="0.25">
      <c r="A3729" s="8" t="str">
        <f t="shared" si="322"/>
        <v/>
      </c>
      <c r="B3729" s="2" t="str">
        <f t="shared" si="323"/>
        <v/>
      </c>
      <c r="C3729" s="2" t="str">
        <f t="shared" si="324"/>
        <v/>
      </c>
      <c r="D3729" s="2" t="str">
        <f>IF(ISNUMBER(A3729),COUNTIF(Calculations!B:B, A3729),"")</f>
        <v/>
      </c>
      <c r="E3729" s="2" t="str">
        <f>IF(ISNUMBER(A3729),COUNTIF(Calculations!A:A, A3729),"")</f>
        <v/>
      </c>
      <c r="F3729" s="12" t="str">
        <f t="shared" si="325"/>
        <v/>
      </c>
      <c r="G3729" s="12" t="str">
        <f t="shared" si="326"/>
        <v/>
      </c>
    </row>
    <row r="3730" spans="1:7" x14ac:dyDescent="0.25">
      <c r="A3730" s="8" t="str">
        <f t="shared" si="322"/>
        <v/>
      </c>
      <c r="B3730" s="2" t="str">
        <f t="shared" si="323"/>
        <v/>
      </c>
      <c r="C3730" s="2" t="str">
        <f t="shared" si="324"/>
        <v/>
      </c>
      <c r="D3730" s="2" t="str">
        <f>IF(ISNUMBER(A3730),COUNTIF(Calculations!B:B, A3730),"")</f>
        <v/>
      </c>
      <c r="E3730" s="2" t="str">
        <f>IF(ISNUMBER(A3730),COUNTIF(Calculations!A:A, A3730),"")</f>
        <v/>
      </c>
      <c r="F3730" s="12" t="str">
        <f t="shared" si="325"/>
        <v/>
      </c>
      <c r="G3730" s="12" t="str">
        <f t="shared" si="326"/>
        <v/>
      </c>
    </row>
    <row r="3731" spans="1:7" x14ac:dyDescent="0.25">
      <c r="A3731" s="8" t="str">
        <f t="shared" si="322"/>
        <v/>
      </c>
      <c r="B3731" s="2" t="str">
        <f t="shared" si="323"/>
        <v/>
      </c>
      <c r="C3731" s="2" t="str">
        <f t="shared" si="324"/>
        <v/>
      </c>
      <c r="D3731" s="2" t="str">
        <f>IF(ISNUMBER(A3731),COUNTIF(Calculations!B:B, A3731),"")</f>
        <v/>
      </c>
      <c r="E3731" s="2" t="str">
        <f>IF(ISNUMBER(A3731),COUNTIF(Calculations!A:A, A3731),"")</f>
        <v/>
      </c>
      <c r="F3731" s="12" t="str">
        <f t="shared" si="325"/>
        <v/>
      </c>
      <c r="G3731" s="12" t="str">
        <f t="shared" si="326"/>
        <v/>
      </c>
    </row>
    <row r="3732" spans="1:7" x14ac:dyDescent="0.25">
      <c r="A3732" s="8" t="str">
        <f t="shared" si="322"/>
        <v/>
      </c>
      <c r="B3732" s="2" t="str">
        <f t="shared" si="323"/>
        <v/>
      </c>
      <c r="C3732" s="2" t="str">
        <f t="shared" si="324"/>
        <v/>
      </c>
      <c r="D3732" s="2" t="str">
        <f>IF(ISNUMBER(A3732),COUNTIF(Calculations!B:B, A3732),"")</f>
        <v/>
      </c>
      <c r="E3732" s="2" t="str">
        <f>IF(ISNUMBER(A3732),COUNTIF(Calculations!A:A, A3732),"")</f>
        <v/>
      </c>
      <c r="F3732" s="12" t="str">
        <f t="shared" si="325"/>
        <v/>
      </c>
      <c r="G3732" s="12" t="str">
        <f t="shared" si="326"/>
        <v/>
      </c>
    </row>
    <row r="3733" spans="1:7" x14ac:dyDescent="0.25">
      <c r="A3733" s="8" t="str">
        <f t="shared" si="322"/>
        <v/>
      </c>
      <c r="B3733" s="2" t="str">
        <f t="shared" si="323"/>
        <v/>
      </c>
      <c r="C3733" s="2" t="str">
        <f t="shared" si="324"/>
        <v/>
      </c>
      <c r="D3733" s="2" t="str">
        <f>IF(ISNUMBER(A3733),COUNTIF(Calculations!B:B, A3733),"")</f>
        <v/>
      </c>
      <c r="E3733" s="2" t="str">
        <f>IF(ISNUMBER(A3733),COUNTIF(Calculations!A:A, A3733),"")</f>
        <v/>
      </c>
      <c r="F3733" s="12" t="str">
        <f t="shared" si="325"/>
        <v/>
      </c>
      <c r="G3733" s="12" t="str">
        <f t="shared" si="326"/>
        <v/>
      </c>
    </row>
    <row r="3734" spans="1:7" x14ac:dyDescent="0.25">
      <c r="A3734" s="8" t="str">
        <f t="shared" si="322"/>
        <v/>
      </c>
      <c r="B3734" s="2" t="str">
        <f t="shared" si="323"/>
        <v/>
      </c>
      <c r="C3734" s="2" t="str">
        <f t="shared" si="324"/>
        <v/>
      </c>
      <c r="D3734" s="2" t="str">
        <f>IF(ISNUMBER(A3734),COUNTIF(Calculations!B:B, A3734),"")</f>
        <v/>
      </c>
      <c r="E3734" s="2" t="str">
        <f>IF(ISNUMBER(A3734),COUNTIF(Calculations!A:A, A3734),"")</f>
        <v/>
      </c>
      <c r="F3734" s="12" t="str">
        <f t="shared" si="325"/>
        <v/>
      </c>
      <c r="G3734" s="12" t="str">
        <f t="shared" si="326"/>
        <v/>
      </c>
    </row>
    <row r="3735" spans="1:7" x14ac:dyDescent="0.25">
      <c r="A3735" s="8" t="str">
        <f t="shared" si="322"/>
        <v/>
      </c>
      <c r="B3735" s="2" t="str">
        <f t="shared" si="323"/>
        <v/>
      </c>
      <c r="C3735" s="2" t="str">
        <f t="shared" si="324"/>
        <v/>
      </c>
      <c r="D3735" s="2" t="str">
        <f>IF(ISNUMBER(A3735),COUNTIF(Calculations!B:B, A3735),"")</f>
        <v/>
      </c>
      <c r="E3735" s="2" t="str">
        <f>IF(ISNUMBER(A3735),COUNTIF(Calculations!A:A, A3735),"")</f>
        <v/>
      </c>
      <c r="F3735" s="12" t="str">
        <f t="shared" si="325"/>
        <v/>
      </c>
      <c r="G3735" s="12" t="str">
        <f t="shared" si="326"/>
        <v/>
      </c>
    </row>
    <row r="3736" spans="1:7" x14ac:dyDescent="0.25">
      <c r="A3736" s="8" t="str">
        <f t="shared" si="322"/>
        <v/>
      </c>
      <c r="B3736" s="2" t="str">
        <f t="shared" si="323"/>
        <v/>
      </c>
      <c r="C3736" s="2" t="str">
        <f t="shared" si="324"/>
        <v/>
      </c>
      <c r="D3736" s="2" t="str">
        <f>IF(ISNUMBER(A3736),COUNTIF(Calculations!B:B, A3736),"")</f>
        <v/>
      </c>
      <c r="E3736" s="2" t="str">
        <f>IF(ISNUMBER(A3736),COUNTIF(Calculations!A:A, A3736),"")</f>
        <v/>
      </c>
      <c r="F3736" s="12" t="str">
        <f t="shared" si="325"/>
        <v/>
      </c>
      <c r="G3736" s="12" t="str">
        <f t="shared" si="326"/>
        <v/>
      </c>
    </row>
    <row r="3737" spans="1:7" x14ac:dyDescent="0.25">
      <c r="A3737" s="8" t="str">
        <f t="shared" si="322"/>
        <v/>
      </c>
      <c r="B3737" s="2" t="str">
        <f t="shared" si="323"/>
        <v/>
      </c>
      <c r="C3737" s="2" t="str">
        <f t="shared" si="324"/>
        <v/>
      </c>
      <c r="D3737" s="2" t="str">
        <f>IF(ISNUMBER(A3737),COUNTIF(Calculations!B:B, A3737),"")</f>
        <v/>
      </c>
      <c r="E3737" s="2" t="str">
        <f>IF(ISNUMBER(A3737),COUNTIF(Calculations!A:A, A3737),"")</f>
        <v/>
      </c>
      <c r="F3737" s="12" t="str">
        <f t="shared" si="325"/>
        <v/>
      </c>
      <c r="G3737" s="12" t="str">
        <f t="shared" si="326"/>
        <v/>
      </c>
    </row>
    <row r="3738" spans="1:7" x14ac:dyDescent="0.25">
      <c r="A3738" s="8" t="str">
        <f t="shared" si="322"/>
        <v/>
      </c>
      <c r="B3738" s="2" t="str">
        <f t="shared" si="323"/>
        <v/>
      </c>
      <c r="C3738" s="2" t="str">
        <f t="shared" si="324"/>
        <v/>
      </c>
      <c r="D3738" s="2" t="str">
        <f>IF(ISNUMBER(A3738),COUNTIF(Calculations!B:B, A3738),"")</f>
        <v/>
      </c>
      <c r="E3738" s="2" t="str">
        <f>IF(ISNUMBER(A3738),COUNTIF(Calculations!A:A, A3738),"")</f>
        <v/>
      </c>
      <c r="F3738" s="12" t="str">
        <f t="shared" si="325"/>
        <v/>
      </c>
      <c r="G3738" s="12" t="str">
        <f t="shared" si="326"/>
        <v/>
      </c>
    </row>
    <row r="3739" spans="1:7" x14ac:dyDescent="0.25">
      <c r="A3739" s="8" t="str">
        <f t="shared" si="322"/>
        <v/>
      </c>
      <c r="B3739" s="2" t="str">
        <f t="shared" si="323"/>
        <v/>
      </c>
      <c r="C3739" s="2" t="str">
        <f t="shared" si="324"/>
        <v/>
      </c>
      <c r="D3739" s="2" t="str">
        <f>IF(ISNUMBER(A3739),COUNTIF(Calculations!B:B, A3739),"")</f>
        <v/>
      </c>
      <c r="E3739" s="2" t="str">
        <f>IF(ISNUMBER(A3739),COUNTIF(Calculations!A:A, A3739),"")</f>
        <v/>
      </c>
      <c r="F3739" s="12" t="str">
        <f t="shared" si="325"/>
        <v/>
      </c>
      <c r="G3739" s="12" t="str">
        <f t="shared" si="326"/>
        <v/>
      </c>
    </row>
    <row r="3740" spans="1:7" x14ac:dyDescent="0.25">
      <c r="A3740" s="8" t="str">
        <f t="shared" si="322"/>
        <v/>
      </c>
      <c r="B3740" s="2" t="str">
        <f t="shared" si="323"/>
        <v/>
      </c>
      <c r="C3740" s="2" t="str">
        <f t="shared" si="324"/>
        <v/>
      </c>
      <c r="D3740" s="2" t="str">
        <f>IF(ISNUMBER(A3740),COUNTIF(Calculations!B:B, A3740),"")</f>
        <v/>
      </c>
      <c r="E3740" s="2" t="str">
        <f>IF(ISNUMBER(A3740),COUNTIF(Calculations!A:A, A3740),"")</f>
        <v/>
      </c>
      <c r="F3740" s="12" t="str">
        <f t="shared" si="325"/>
        <v/>
      </c>
      <c r="G3740" s="12" t="str">
        <f t="shared" si="326"/>
        <v/>
      </c>
    </row>
    <row r="3741" spans="1:7" x14ac:dyDescent="0.25">
      <c r="A3741" s="8" t="str">
        <f t="shared" si="322"/>
        <v/>
      </c>
      <c r="B3741" s="2" t="str">
        <f t="shared" si="323"/>
        <v/>
      </c>
      <c r="C3741" s="2" t="str">
        <f t="shared" si="324"/>
        <v/>
      </c>
      <c r="D3741" s="2" t="str">
        <f>IF(ISNUMBER(A3741),COUNTIF(Calculations!B:B, A3741),"")</f>
        <v/>
      </c>
      <c r="E3741" s="2" t="str">
        <f>IF(ISNUMBER(A3741),COUNTIF(Calculations!A:A, A3741),"")</f>
        <v/>
      </c>
      <c r="F3741" s="12" t="str">
        <f t="shared" si="325"/>
        <v/>
      </c>
      <c r="G3741" s="12" t="str">
        <f t="shared" si="326"/>
        <v/>
      </c>
    </row>
    <row r="3742" spans="1:7" x14ac:dyDescent="0.25">
      <c r="A3742" s="8" t="str">
        <f t="shared" si="322"/>
        <v/>
      </c>
      <c r="B3742" s="2" t="str">
        <f t="shared" si="323"/>
        <v/>
      </c>
      <c r="C3742" s="2" t="str">
        <f t="shared" si="324"/>
        <v/>
      </c>
      <c r="D3742" s="2" t="str">
        <f>IF(ISNUMBER(A3742),COUNTIF(Calculations!B:B, A3742),"")</f>
        <v/>
      </c>
      <c r="E3742" s="2" t="str">
        <f>IF(ISNUMBER(A3742),COUNTIF(Calculations!A:A, A3742),"")</f>
        <v/>
      </c>
      <c r="F3742" s="12" t="str">
        <f t="shared" si="325"/>
        <v/>
      </c>
      <c r="G3742" s="12" t="str">
        <f t="shared" si="326"/>
        <v/>
      </c>
    </row>
    <row r="3743" spans="1:7" x14ac:dyDescent="0.25">
      <c r="A3743" s="8" t="str">
        <f t="shared" si="322"/>
        <v/>
      </c>
      <c r="B3743" s="2" t="str">
        <f t="shared" si="323"/>
        <v/>
      </c>
      <c r="C3743" s="2" t="str">
        <f t="shared" si="324"/>
        <v/>
      </c>
      <c r="D3743" s="2" t="str">
        <f>IF(ISNUMBER(A3743),COUNTIF(Calculations!B:B, A3743),"")</f>
        <v/>
      </c>
      <c r="E3743" s="2" t="str">
        <f>IF(ISNUMBER(A3743),COUNTIF(Calculations!A:A, A3743),"")</f>
        <v/>
      </c>
      <c r="F3743" s="12" t="str">
        <f t="shared" si="325"/>
        <v/>
      </c>
      <c r="G3743" s="12" t="str">
        <f t="shared" si="326"/>
        <v/>
      </c>
    </row>
    <row r="3744" spans="1:7" x14ac:dyDescent="0.25">
      <c r="A3744" s="8" t="str">
        <f t="shared" si="322"/>
        <v/>
      </c>
      <c r="B3744" s="2" t="str">
        <f t="shared" si="323"/>
        <v/>
      </c>
      <c r="C3744" s="2" t="str">
        <f t="shared" si="324"/>
        <v/>
      </c>
      <c r="D3744" s="2" t="str">
        <f>IF(ISNUMBER(A3744),COUNTIF(Calculations!B:B, A3744),"")</f>
        <v/>
      </c>
      <c r="E3744" s="2" t="str">
        <f>IF(ISNUMBER(A3744),COUNTIF(Calculations!A:A, A3744),"")</f>
        <v/>
      </c>
      <c r="F3744" s="12" t="str">
        <f t="shared" si="325"/>
        <v/>
      </c>
      <c r="G3744" s="12" t="str">
        <f t="shared" si="326"/>
        <v/>
      </c>
    </row>
    <row r="3745" spans="1:7" x14ac:dyDescent="0.25">
      <c r="A3745" s="8" t="str">
        <f t="shared" si="322"/>
        <v/>
      </c>
      <c r="B3745" s="2" t="str">
        <f t="shared" si="323"/>
        <v/>
      </c>
      <c r="C3745" s="2" t="str">
        <f t="shared" si="324"/>
        <v/>
      </c>
      <c r="D3745" s="2" t="str">
        <f>IF(ISNUMBER(A3745),COUNTIF(Calculations!B:B, A3745),"")</f>
        <v/>
      </c>
      <c r="E3745" s="2" t="str">
        <f>IF(ISNUMBER(A3745),COUNTIF(Calculations!A:A, A3745),"")</f>
        <v/>
      </c>
      <c r="F3745" s="12" t="str">
        <f t="shared" si="325"/>
        <v/>
      </c>
      <c r="G3745" s="12" t="str">
        <f t="shared" si="326"/>
        <v/>
      </c>
    </row>
    <row r="3746" spans="1:7" x14ac:dyDescent="0.25">
      <c r="A3746" s="8" t="str">
        <f t="shared" si="322"/>
        <v/>
      </c>
      <c r="B3746" s="2" t="str">
        <f t="shared" si="323"/>
        <v/>
      </c>
      <c r="C3746" s="2" t="str">
        <f t="shared" si="324"/>
        <v/>
      </c>
      <c r="D3746" s="2" t="str">
        <f>IF(ISNUMBER(A3746),COUNTIF(Calculations!B:B, A3746),"")</f>
        <v/>
      </c>
      <c r="E3746" s="2" t="str">
        <f>IF(ISNUMBER(A3746),COUNTIF(Calculations!A:A, A3746),"")</f>
        <v/>
      </c>
      <c r="F3746" s="12" t="str">
        <f t="shared" si="325"/>
        <v/>
      </c>
      <c r="G3746" s="12" t="str">
        <f t="shared" si="326"/>
        <v/>
      </c>
    </row>
    <row r="3747" spans="1:7" x14ac:dyDescent="0.25">
      <c r="A3747" s="8" t="str">
        <f t="shared" si="322"/>
        <v/>
      </c>
      <c r="B3747" s="2" t="str">
        <f t="shared" si="323"/>
        <v/>
      </c>
      <c r="C3747" s="2" t="str">
        <f t="shared" si="324"/>
        <v/>
      </c>
      <c r="D3747" s="2" t="str">
        <f>IF(ISNUMBER(A3747),COUNTIF(Calculations!B:B, A3747),"")</f>
        <v/>
      </c>
      <c r="E3747" s="2" t="str">
        <f>IF(ISNUMBER(A3747),COUNTIF(Calculations!A:A, A3747),"")</f>
        <v/>
      </c>
      <c r="F3747" s="12" t="str">
        <f t="shared" si="325"/>
        <v/>
      </c>
      <c r="G3747" s="12" t="str">
        <f t="shared" si="326"/>
        <v/>
      </c>
    </row>
    <row r="3748" spans="1:7" x14ac:dyDescent="0.25">
      <c r="A3748" s="8" t="str">
        <f t="shared" ref="A3748:A3811" si="327">IF(ISNUMBER(A3747),IF(A3747+1&lt;=MAX(IndirectStartDates,IndirectCompletedDates),A3747+1,""),"")</f>
        <v/>
      </c>
      <c r="B3748" s="2" t="str">
        <f t="shared" ref="B3748:B3811" si="328">IF(ISNUMBER(A3748),YEAR(A3748)&amp;"-"&amp;TEXT(WEEKNUM(A3748),"00"),"")</f>
        <v/>
      </c>
      <c r="C3748" s="2" t="str">
        <f t="shared" ref="C3748:C3811" si="329">IF(ISNUMBER(A3748),COUNTIFS(IndirectStartDates,"&lt;="&amp;A3748,IndirectCompletedDates,"&gt;"&amp;A3748) + COUNTIFS(IndirectStartDates,"&lt;="&amp;A3748,IndirectCompletedDates,""),"")</f>
        <v/>
      </c>
      <c r="D3748" s="2" t="str">
        <f>IF(ISNUMBER(A3748),COUNTIF(Calculations!B:B, A3748),"")</f>
        <v/>
      </c>
      <c r="E3748" s="2" t="str">
        <f>IF(ISNUMBER(A3748),COUNTIF(Calculations!A:A, A3748),"")</f>
        <v/>
      </c>
      <c r="F3748" s="12" t="str">
        <f t="shared" ref="F3748:F3811" si="330">IF(ISNUMBER(A3748),F3747 + D3748,"")</f>
        <v/>
      </c>
      <c r="G3748" s="12" t="str">
        <f t="shared" ref="G3748:G3811" si="331">IF(ISNUMBER(A3748),G3747 + E3748,"")</f>
        <v/>
      </c>
    </row>
    <row r="3749" spans="1:7" x14ac:dyDescent="0.25">
      <c r="A3749" s="8" t="str">
        <f t="shared" si="327"/>
        <v/>
      </c>
      <c r="B3749" s="2" t="str">
        <f t="shared" si="328"/>
        <v/>
      </c>
      <c r="C3749" s="2" t="str">
        <f t="shared" si="329"/>
        <v/>
      </c>
      <c r="D3749" s="2" t="str">
        <f>IF(ISNUMBER(A3749),COUNTIF(Calculations!B:B, A3749),"")</f>
        <v/>
      </c>
      <c r="E3749" s="2" t="str">
        <f>IF(ISNUMBER(A3749),COUNTIF(Calculations!A:A, A3749),"")</f>
        <v/>
      </c>
      <c r="F3749" s="12" t="str">
        <f t="shared" si="330"/>
        <v/>
      </c>
      <c r="G3749" s="12" t="str">
        <f t="shared" si="331"/>
        <v/>
      </c>
    </row>
    <row r="3750" spans="1:7" x14ac:dyDescent="0.25">
      <c r="A3750" s="8" t="str">
        <f t="shared" si="327"/>
        <v/>
      </c>
      <c r="B3750" s="2" t="str">
        <f t="shared" si="328"/>
        <v/>
      </c>
      <c r="C3750" s="2" t="str">
        <f t="shared" si="329"/>
        <v/>
      </c>
      <c r="D3750" s="2" t="str">
        <f>IF(ISNUMBER(A3750),COUNTIF(Calculations!B:B, A3750),"")</f>
        <v/>
      </c>
      <c r="E3750" s="2" t="str">
        <f>IF(ISNUMBER(A3750),COUNTIF(Calculations!A:A, A3750),"")</f>
        <v/>
      </c>
      <c r="F3750" s="12" t="str">
        <f t="shared" si="330"/>
        <v/>
      </c>
      <c r="G3750" s="12" t="str">
        <f t="shared" si="331"/>
        <v/>
      </c>
    </row>
    <row r="3751" spans="1:7" x14ac:dyDescent="0.25">
      <c r="A3751" s="8" t="str">
        <f t="shared" si="327"/>
        <v/>
      </c>
      <c r="B3751" s="2" t="str">
        <f t="shared" si="328"/>
        <v/>
      </c>
      <c r="C3751" s="2" t="str">
        <f t="shared" si="329"/>
        <v/>
      </c>
      <c r="D3751" s="2" t="str">
        <f>IF(ISNUMBER(A3751),COUNTIF(Calculations!B:B, A3751),"")</f>
        <v/>
      </c>
      <c r="E3751" s="2" t="str">
        <f>IF(ISNUMBER(A3751),COUNTIF(Calculations!A:A, A3751),"")</f>
        <v/>
      </c>
      <c r="F3751" s="12" t="str">
        <f t="shared" si="330"/>
        <v/>
      </c>
      <c r="G3751" s="12" t="str">
        <f t="shared" si="331"/>
        <v/>
      </c>
    </row>
    <row r="3752" spans="1:7" x14ac:dyDescent="0.25">
      <c r="A3752" s="8" t="str">
        <f t="shared" si="327"/>
        <v/>
      </c>
      <c r="B3752" s="2" t="str">
        <f t="shared" si="328"/>
        <v/>
      </c>
      <c r="C3752" s="2" t="str">
        <f t="shared" si="329"/>
        <v/>
      </c>
      <c r="D3752" s="2" t="str">
        <f>IF(ISNUMBER(A3752),COUNTIF(Calculations!B:B, A3752),"")</f>
        <v/>
      </c>
      <c r="E3752" s="2" t="str">
        <f>IF(ISNUMBER(A3752),COUNTIF(Calculations!A:A, A3752),"")</f>
        <v/>
      </c>
      <c r="F3752" s="12" t="str">
        <f t="shared" si="330"/>
        <v/>
      </c>
      <c r="G3752" s="12" t="str">
        <f t="shared" si="331"/>
        <v/>
      </c>
    </row>
    <row r="3753" spans="1:7" x14ac:dyDescent="0.25">
      <c r="A3753" s="8" t="str">
        <f t="shared" si="327"/>
        <v/>
      </c>
      <c r="B3753" s="2" t="str">
        <f t="shared" si="328"/>
        <v/>
      </c>
      <c r="C3753" s="2" t="str">
        <f t="shared" si="329"/>
        <v/>
      </c>
      <c r="D3753" s="2" t="str">
        <f>IF(ISNUMBER(A3753),COUNTIF(Calculations!B:B, A3753),"")</f>
        <v/>
      </c>
      <c r="E3753" s="2" t="str">
        <f>IF(ISNUMBER(A3753),COUNTIF(Calculations!A:A, A3753),"")</f>
        <v/>
      </c>
      <c r="F3753" s="12" t="str">
        <f t="shared" si="330"/>
        <v/>
      </c>
      <c r="G3753" s="12" t="str">
        <f t="shared" si="331"/>
        <v/>
      </c>
    </row>
    <row r="3754" spans="1:7" x14ac:dyDescent="0.25">
      <c r="A3754" s="8" t="str">
        <f t="shared" si="327"/>
        <v/>
      </c>
      <c r="B3754" s="2" t="str">
        <f t="shared" si="328"/>
        <v/>
      </c>
      <c r="C3754" s="2" t="str">
        <f t="shared" si="329"/>
        <v/>
      </c>
      <c r="D3754" s="2" t="str">
        <f>IF(ISNUMBER(A3754),COUNTIF(Calculations!B:B, A3754),"")</f>
        <v/>
      </c>
      <c r="E3754" s="2" t="str">
        <f>IF(ISNUMBER(A3754),COUNTIF(Calculations!A:A, A3754),"")</f>
        <v/>
      </c>
      <c r="F3754" s="12" t="str">
        <f t="shared" si="330"/>
        <v/>
      </c>
      <c r="G3754" s="12" t="str">
        <f t="shared" si="331"/>
        <v/>
      </c>
    </row>
    <row r="3755" spans="1:7" x14ac:dyDescent="0.25">
      <c r="A3755" s="8" t="str">
        <f t="shared" si="327"/>
        <v/>
      </c>
      <c r="B3755" s="2" t="str">
        <f t="shared" si="328"/>
        <v/>
      </c>
      <c r="C3755" s="2" t="str">
        <f t="shared" si="329"/>
        <v/>
      </c>
      <c r="D3755" s="2" t="str">
        <f>IF(ISNUMBER(A3755),COUNTIF(Calculations!B:B, A3755),"")</f>
        <v/>
      </c>
      <c r="E3755" s="2" t="str">
        <f>IF(ISNUMBER(A3755),COUNTIF(Calculations!A:A, A3755),"")</f>
        <v/>
      </c>
      <c r="F3755" s="12" t="str">
        <f t="shared" si="330"/>
        <v/>
      </c>
      <c r="G3755" s="12" t="str">
        <f t="shared" si="331"/>
        <v/>
      </c>
    </row>
    <row r="3756" spans="1:7" x14ac:dyDescent="0.25">
      <c r="A3756" s="8" t="str">
        <f t="shared" si="327"/>
        <v/>
      </c>
      <c r="B3756" s="2" t="str">
        <f t="shared" si="328"/>
        <v/>
      </c>
      <c r="C3756" s="2" t="str">
        <f t="shared" si="329"/>
        <v/>
      </c>
      <c r="D3756" s="2" t="str">
        <f>IF(ISNUMBER(A3756),COUNTIF(Calculations!B:B, A3756),"")</f>
        <v/>
      </c>
      <c r="E3756" s="2" t="str">
        <f>IF(ISNUMBER(A3756),COUNTIF(Calculations!A:A, A3756),"")</f>
        <v/>
      </c>
      <c r="F3756" s="12" t="str">
        <f t="shared" si="330"/>
        <v/>
      </c>
      <c r="G3756" s="12" t="str">
        <f t="shared" si="331"/>
        <v/>
      </c>
    </row>
    <row r="3757" spans="1:7" x14ac:dyDescent="0.25">
      <c r="A3757" s="8" t="str">
        <f t="shared" si="327"/>
        <v/>
      </c>
      <c r="B3757" s="2" t="str">
        <f t="shared" si="328"/>
        <v/>
      </c>
      <c r="C3757" s="2" t="str">
        <f t="shared" si="329"/>
        <v/>
      </c>
      <c r="D3757" s="2" t="str">
        <f>IF(ISNUMBER(A3757),COUNTIF(Calculations!B:B, A3757),"")</f>
        <v/>
      </c>
      <c r="E3757" s="2" t="str">
        <f>IF(ISNUMBER(A3757),COUNTIF(Calculations!A:A, A3757),"")</f>
        <v/>
      </c>
      <c r="F3757" s="12" t="str">
        <f t="shared" si="330"/>
        <v/>
      </c>
      <c r="G3757" s="12" t="str">
        <f t="shared" si="331"/>
        <v/>
      </c>
    </row>
    <row r="3758" spans="1:7" x14ac:dyDescent="0.25">
      <c r="A3758" s="8" t="str">
        <f t="shared" si="327"/>
        <v/>
      </c>
      <c r="B3758" s="2" t="str">
        <f t="shared" si="328"/>
        <v/>
      </c>
      <c r="C3758" s="2" t="str">
        <f t="shared" si="329"/>
        <v/>
      </c>
      <c r="D3758" s="2" t="str">
        <f>IF(ISNUMBER(A3758),COUNTIF(Calculations!B:B, A3758),"")</f>
        <v/>
      </c>
      <c r="E3758" s="2" t="str">
        <f>IF(ISNUMBER(A3758),COUNTIF(Calculations!A:A, A3758),"")</f>
        <v/>
      </c>
      <c r="F3758" s="12" t="str">
        <f t="shared" si="330"/>
        <v/>
      </c>
      <c r="G3758" s="12" t="str">
        <f t="shared" si="331"/>
        <v/>
      </c>
    </row>
    <row r="3759" spans="1:7" x14ac:dyDescent="0.25">
      <c r="A3759" s="8" t="str">
        <f t="shared" si="327"/>
        <v/>
      </c>
      <c r="B3759" s="2" t="str">
        <f t="shared" si="328"/>
        <v/>
      </c>
      <c r="C3759" s="2" t="str">
        <f t="shared" si="329"/>
        <v/>
      </c>
      <c r="D3759" s="2" t="str">
        <f>IF(ISNUMBER(A3759),COUNTIF(Calculations!B:B, A3759),"")</f>
        <v/>
      </c>
      <c r="E3759" s="2" t="str">
        <f>IF(ISNUMBER(A3759),COUNTIF(Calculations!A:A, A3759),"")</f>
        <v/>
      </c>
      <c r="F3759" s="12" t="str">
        <f t="shared" si="330"/>
        <v/>
      </c>
      <c r="G3759" s="12" t="str">
        <f t="shared" si="331"/>
        <v/>
      </c>
    </row>
    <row r="3760" spans="1:7" x14ac:dyDescent="0.25">
      <c r="A3760" s="8" t="str">
        <f t="shared" si="327"/>
        <v/>
      </c>
      <c r="B3760" s="2" t="str">
        <f t="shared" si="328"/>
        <v/>
      </c>
      <c r="C3760" s="2" t="str">
        <f t="shared" si="329"/>
        <v/>
      </c>
      <c r="D3760" s="2" t="str">
        <f>IF(ISNUMBER(A3760),COUNTIF(Calculations!B:B, A3760),"")</f>
        <v/>
      </c>
      <c r="E3760" s="2" t="str">
        <f>IF(ISNUMBER(A3760),COUNTIF(Calculations!A:A, A3760),"")</f>
        <v/>
      </c>
      <c r="F3760" s="12" t="str">
        <f t="shared" si="330"/>
        <v/>
      </c>
      <c r="G3760" s="12" t="str">
        <f t="shared" si="331"/>
        <v/>
      </c>
    </row>
    <row r="3761" spans="1:7" x14ac:dyDescent="0.25">
      <c r="A3761" s="8" t="str">
        <f t="shared" si="327"/>
        <v/>
      </c>
      <c r="B3761" s="2" t="str">
        <f t="shared" si="328"/>
        <v/>
      </c>
      <c r="C3761" s="2" t="str">
        <f t="shared" si="329"/>
        <v/>
      </c>
      <c r="D3761" s="2" t="str">
        <f>IF(ISNUMBER(A3761),COUNTIF(Calculations!B:B, A3761),"")</f>
        <v/>
      </c>
      <c r="E3761" s="2" t="str">
        <f>IF(ISNUMBER(A3761),COUNTIF(Calculations!A:A, A3761),"")</f>
        <v/>
      </c>
      <c r="F3761" s="12" t="str">
        <f t="shared" si="330"/>
        <v/>
      </c>
      <c r="G3761" s="12" t="str">
        <f t="shared" si="331"/>
        <v/>
      </c>
    </row>
    <row r="3762" spans="1:7" x14ac:dyDescent="0.25">
      <c r="A3762" s="8" t="str">
        <f t="shared" si="327"/>
        <v/>
      </c>
      <c r="B3762" s="2" t="str">
        <f t="shared" si="328"/>
        <v/>
      </c>
      <c r="C3762" s="2" t="str">
        <f t="shared" si="329"/>
        <v/>
      </c>
      <c r="D3762" s="2" t="str">
        <f>IF(ISNUMBER(A3762),COUNTIF(Calculations!B:B, A3762),"")</f>
        <v/>
      </c>
      <c r="E3762" s="2" t="str">
        <f>IF(ISNUMBER(A3762),COUNTIF(Calculations!A:A, A3762),"")</f>
        <v/>
      </c>
      <c r="F3762" s="12" t="str">
        <f t="shared" si="330"/>
        <v/>
      </c>
      <c r="G3762" s="12" t="str">
        <f t="shared" si="331"/>
        <v/>
      </c>
    </row>
    <row r="3763" spans="1:7" x14ac:dyDescent="0.25">
      <c r="A3763" s="8" t="str">
        <f t="shared" si="327"/>
        <v/>
      </c>
      <c r="B3763" s="2" t="str">
        <f t="shared" si="328"/>
        <v/>
      </c>
      <c r="C3763" s="2" t="str">
        <f t="shared" si="329"/>
        <v/>
      </c>
      <c r="D3763" s="2" t="str">
        <f>IF(ISNUMBER(A3763),COUNTIF(Calculations!B:B, A3763),"")</f>
        <v/>
      </c>
      <c r="E3763" s="2" t="str">
        <f>IF(ISNUMBER(A3763),COUNTIF(Calculations!A:A, A3763),"")</f>
        <v/>
      </c>
      <c r="F3763" s="12" t="str">
        <f t="shared" si="330"/>
        <v/>
      </c>
      <c r="G3763" s="12" t="str">
        <f t="shared" si="331"/>
        <v/>
      </c>
    </row>
    <row r="3764" spans="1:7" x14ac:dyDescent="0.25">
      <c r="A3764" s="8" t="str">
        <f t="shared" si="327"/>
        <v/>
      </c>
      <c r="B3764" s="2" t="str">
        <f t="shared" si="328"/>
        <v/>
      </c>
      <c r="C3764" s="2" t="str">
        <f t="shared" si="329"/>
        <v/>
      </c>
      <c r="D3764" s="2" t="str">
        <f>IF(ISNUMBER(A3764),COUNTIF(Calculations!B:B, A3764),"")</f>
        <v/>
      </c>
      <c r="E3764" s="2" t="str">
        <f>IF(ISNUMBER(A3764),COUNTIF(Calculations!A:A, A3764),"")</f>
        <v/>
      </c>
      <c r="F3764" s="12" t="str">
        <f t="shared" si="330"/>
        <v/>
      </c>
      <c r="G3764" s="12" t="str">
        <f t="shared" si="331"/>
        <v/>
      </c>
    </row>
    <row r="3765" spans="1:7" x14ac:dyDescent="0.25">
      <c r="A3765" s="8" t="str">
        <f t="shared" si="327"/>
        <v/>
      </c>
      <c r="B3765" s="2" t="str">
        <f t="shared" si="328"/>
        <v/>
      </c>
      <c r="C3765" s="2" t="str">
        <f t="shared" si="329"/>
        <v/>
      </c>
      <c r="D3765" s="2" t="str">
        <f>IF(ISNUMBER(A3765),COUNTIF(Calculations!B:B, A3765),"")</f>
        <v/>
      </c>
      <c r="E3765" s="2" t="str">
        <f>IF(ISNUMBER(A3765),COUNTIF(Calculations!A:A, A3765),"")</f>
        <v/>
      </c>
      <c r="F3765" s="12" t="str">
        <f t="shared" si="330"/>
        <v/>
      </c>
      <c r="G3765" s="12" t="str">
        <f t="shared" si="331"/>
        <v/>
      </c>
    </row>
    <row r="3766" spans="1:7" x14ac:dyDescent="0.25">
      <c r="A3766" s="8" t="str">
        <f t="shared" si="327"/>
        <v/>
      </c>
      <c r="B3766" s="2" t="str">
        <f t="shared" si="328"/>
        <v/>
      </c>
      <c r="C3766" s="2" t="str">
        <f t="shared" si="329"/>
        <v/>
      </c>
      <c r="D3766" s="2" t="str">
        <f>IF(ISNUMBER(A3766),COUNTIF(Calculations!B:B, A3766),"")</f>
        <v/>
      </c>
      <c r="E3766" s="2" t="str">
        <f>IF(ISNUMBER(A3766),COUNTIF(Calculations!A:A, A3766),"")</f>
        <v/>
      </c>
      <c r="F3766" s="12" t="str">
        <f t="shared" si="330"/>
        <v/>
      </c>
      <c r="G3766" s="12" t="str">
        <f t="shared" si="331"/>
        <v/>
      </c>
    </row>
    <row r="3767" spans="1:7" x14ac:dyDescent="0.25">
      <c r="A3767" s="8" t="str">
        <f t="shared" si="327"/>
        <v/>
      </c>
      <c r="B3767" s="2" t="str">
        <f t="shared" si="328"/>
        <v/>
      </c>
      <c r="C3767" s="2" t="str">
        <f t="shared" si="329"/>
        <v/>
      </c>
      <c r="D3767" s="2" t="str">
        <f>IF(ISNUMBER(A3767),COUNTIF(Calculations!B:B, A3767),"")</f>
        <v/>
      </c>
      <c r="E3767" s="2" t="str">
        <f>IF(ISNUMBER(A3767),COUNTIF(Calculations!A:A, A3767),"")</f>
        <v/>
      </c>
      <c r="F3767" s="12" t="str">
        <f t="shared" si="330"/>
        <v/>
      </c>
      <c r="G3767" s="12" t="str">
        <f t="shared" si="331"/>
        <v/>
      </c>
    </row>
    <row r="3768" spans="1:7" x14ac:dyDescent="0.25">
      <c r="A3768" s="8" t="str">
        <f t="shared" si="327"/>
        <v/>
      </c>
      <c r="B3768" s="2" t="str">
        <f t="shared" si="328"/>
        <v/>
      </c>
      <c r="C3768" s="2" t="str">
        <f t="shared" si="329"/>
        <v/>
      </c>
      <c r="D3768" s="2" t="str">
        <f>IF(ISNUMBER(A3768),COUNTIF(Calculations!B:B, A3768),"")</f>
        <v/>
      </c>
      <c r="E3768" s="2" t="str">
        <f>IF(ISNUMBER(A3768),COUNTIF(Calculations!A:A, A3768),"")</f>
        <v/>
      </c>
      <c r="F3768" s="12" t="str">
        <f t="shared" si="330"/>
        <v/>
      </c>
      <c r="G3768" s="12" t="str">
        <f t="shared" si="331"/>
        <v/>
      </c>
    </row>
    <row r="3769" spans="1:7" x14ac:dyDescent="0.25">
      <c r="A3769" s="8" t="str">
        <f t="shared" si="327"/>
        <v/>
      </c>
      <c r="B3769" s="2" t="str">
        <f t="shared" si="328"/>
        <v/>
      </c>
      <c r="C3769" s="2" t="str">
        <f t="shared" si="329"/>
        <v/>
      </c>
      <c r="D3769" s="2" t="str">
        <f>IF(ISNUMBER(A3769),COUNTIF(Calculations!B:B, A3769),"")</f>
        <v/>
      </c>
      <c r="E3769" s="2" t="str">
        <f>IF(ISNUMBER(A3769),COUNTIF(Calculations!A:A, A3769),"")</f>
        <v/>
      </c>
      <c r="F3769" s="12" t="str">
        <f t="shared" si="330"/>
        <v/>
      </c>
      <c r="G3769" s="12" t="str">
        <f t="shared" si="331"/>
        <v/>
      </c>
    </row>
    <row r="3770" spans="1:7" x14ac:dyDescent="0.25">
      <c r="A3770" s="8" t="str">
        <f t="shared" si="327"/>
        <v/>
      </c>
      <c r="B3770" s="2" t="str">
        <f t="shared" si="328"/>
        <v/>
      </c>
      <c r="C3770" s="2" t="str">
        <f t="shared" si="329"/>
        <v/>
      </c>
      <c r="D3770" s="2" t="str">
        <f>IF(ISNUMBER(A3770),COUNTIF(Calculations!B:B, A3770),"")</f>
        <v/>
      </c>
      <c r="E3770" s="2" t="str">
        <f>IF(ISNUMBER(A3770),COUNTIF(Calculations!A:A, A3770),"")</f>
        <v/>
      </c>
      <c r="F3770" s="12" t="str">
        <f t="shared" si="330"/>
        <v/>
      </c>
      <c r="G3770" s="12" t="str">
        <f t="shared" si="331"/>
        <v/>
      </c>
    </row>
    <row r="3771" spans="1:7" x14ac:dyDescent="0.25">
      <c r="A3771" s="8" t="str">
        <f t="shared" si="327"/>
        <v/>
      </c>
      <c r="B3771" s="2" t="str">
        <f t="shared" si="328"/>
        <v/>
      </c>
      <c r="C3771" s="2" t="str">
        <f t="shared" si="329"/>
        <v/>
      </c>
      <c r="D3771" s="2" t="str">
        <f>IF(ISNUMBER(A3771),COUNTIF(Calculations!B:B, A3771),"")</f>
        <v/>
      </c>
      <c r="E3771" s="2" t="str">
        <f>IF(ISNUMBER(A3771),COUNTIF(Calculations!A:A, A3771),"")</f>
        <v/>
      </c>
      <c r="F3771" s="12" t="str">
        <f t="shared" si="330"/>
        <v/>
      </c>
      <c r="G3771" s="12" t="str">
        <f t="shared" si="331"/>
        <v/>
      </c>
    </row>
    <row r="3772" spans="1:7" x14ac:dyDescent="0.25">
      <c r="A3772" s="8" t="str">
        <f t="shared" si="327"/>
        <v/>
      </c>
      <c r="B3772" s="2" t="str">
        <f t="shared" si="328"/>
        <v/>
      </c>
      <c r="C3772" s="2" t="str">
        <f t="shared" si="329"/>
        <v/>
      </c>
      <c r="D3772" s="2" t="str">
        <f>IF(ISNUMBER(A3772),COUNTIF(Calculations!B:B, A3772),"")</f>
        <v/>
      </c>
      <c r="E3772" s="2" t="str">
        <f>IF(ISNUMBER(A3772),COUNTIF(Calculations!A:A, A3772),"")</f>
        <v/>
      </c>
      <c r="F3772" s="12" t="str">
        <f t="shared" si="330"/>
        <v/>
      </c>
      <c r="G3772" s="12" t="str">
        <f t="shared" si="331"/>
        <v/>
      </c>
    </row>
    <row r="3773" spans="1:7" x14ac:dyDescent="0.25">
      <c r="A3773" s="8" t="str">
        <f t="shared" si="327"/>
        <v/>
      </c>
      <c r="B3773" s="2" t="str">
        <f t="shared" si="328"/>
        <v/>
      </c>
      <c r="C3773" s="2" t="str">
        <f t="shared" si="329"/>
        <v/>
      </c>
      <c r="D3773" s="2" t="str">
        <f>IF(ISNUMBER(A3773),COUNTIF(Calculations!B:B, A3773),"")</f>
        <v/>
      </c>
      <c r="E3773" s="2" t="str">
        <f>IF(ISNUMBER(A3773),COUNTIF(Calculations!A:A, A3773),"")</f>
        <v/>
      </c>
      <c r="F3773" s="12" t="str">
        <f t="shared" si="330"/>
        <v/>
      </c>
      <c r="G3773" s="12" t="str">
        <f t="shared" si="331"/>
        <v/>
      </c>
    </row>
    <row r="3774" spans="1:7" x14ac:dyDescent="0.25">
      <c r="A3774" s="8" t="str">
        <f t="shared" si="327"/>
        <v/>
      </c>
      <c r="B3774" s="2" t="str">
        <f t="shared" si="328"/>
        <v/>
      </c>
      <c r="C3774" s="2" t="str">
        <f t="shared" si="329"/>
        <v/>
      </c>
      <c r="D3774" s="2" t="str">
        <f>IF(ISNUMBER(A3774),COUNTIF(Calculations!B:B, A3774),"")</f>
        <v/>
      </c>
      <c r="E3774" s="2" t="str">
        <f>IF(ISNUMBER(A3774),COUNTIF(Calculations!A:A, A3774),"")</f>
        <v/>
      </c>
      <c r="F3774" s="12" t="str">
        <f t="shared" si="330"/>
        <v/>
      </c>
      <c r="G3774" s="12" t="str">
        <f t="shared" si="331"/>
        <v/>
      </c>
    </row>
    <row r="3775" spans="1:7" x14ac:dyDescent="0.25">
      <c r="A3775" s="8" t="str">
        <f t="shared" si="327"/>
        <v/>
      </c>
      <c r="B3775" s="2" t="str">
        <f t="shared" si="328"/>
        <v/>
      </c>
      <c r="C3775" s="2" t="str">
        <f t="shared" si="329"/>
        <v/>
      </c>
      <c r="D3775" s="2" t="str">
        <f>IF(ISNUMBER(A3775),COUNTIF(Calculations!B:B, A3775),"")</f>
        <v/>
      </c>
      <c r="E3775" s="2" t="str">
        <f>IF(ISNUMBER(A3775),COUNTIF(Calculations!A:A, A3775),"")</f>
        <v/>
      </c>
      <c r="F3775" s="12" t="str">
        <f t="shared" si="330"/>
        <v/>
      </c>
      <c r="G3775" s="12" t="str">
        <f t="shared" si="331"/>
        <v/>
      </c>
    </row>
    <row r="3776" spans="1:7" x14ac:dyDescent="0.25">
      <c r="A3776" s="8" t="str">
        <f t="shared" si="327"/>
        <v/>
      </c>
      <c r="B3776" s="2" t="str">
        <f t="shared" si="328"/>
        <v/>
      </c>
      <c r="C3776" s="2" t="str">
        <f t="shared" si="329"/>
        <v/>
      </c>
      <c r="D3776" s="2" t="str">
        <f>IF(ISNUMBER(A3776),COUNTIF(Calculations!B:B, A3776),"")</f>
        <v/>
      </c>
      <c r="E3776" s="2" t="str">
        <f>IF(ISNUMBER(A3776),COUNTIF(Calculations!A:A, A3776),"")</f>
        <v/>
      </c>
      <c r="F3776" s="12" t="str">
        <f t="shared" si="330"/>
        <v/>
      </c>
      <c r="G3776" s="12" t="str">
        <f t="shared" si="331"/>
        <v/>
      </c>
    </row>
    <row r="3777" spans="1:7" x14ac:dyDescent="0.25">
      <c r="A3777" s="8" t="str">
        <f t="shared" si="327"/>
        <v/>
      </c>
      <c r="B3777" s="2" t="str">
        <f t="shared" si="328"/>
        <v/>
      </c>
      <c r="C3777" s="2" t="str">
        <f t="shared" si="329"/>
        <v/>
      </c>
      <c r="D3777" s="2" t="str">
        <f>IF(ISNUMBER(A3777),COUNTIF(Calculations!B:B, A3777),"")</f>
        <v/>
      </c>
      <c r="E3777" s="2" t="str">
        <f>IF(ISNUMBER(A3777),COUNTIF(Calculations!A:A, A3777),"")</f>
        <v/>
      </c>
      <c r="F3777" s="12" t="str">
        <f t="shared" si="330"/>
        <v/>
      </c>
      <c r="G3777" s="12" t="str">
        <f t="shared" si="331"/>
        <v/>
      </c>
    </row>
    <row r="3778" spans="1:7" x14ac:dyDescent="0.25">
      <c r="A3778" s="8" t="str">
        <f t="shared" si="327"/>
        <v/>
      </c>
      <c r="B3778" s="2" t="str">
        <f t="shared" si="328"/>
        <v/>
      </c>
      <c r="C3778" s="2" t="str">
        <f t="shared" si="329"/>
        <v/>
      </c>
      <c r="D3778" s="2" t="str">
        <f>IF(ISNUMBER(A3778),COUNTIF(Calculations!B:B, A3778),"")</f>
        <v/>
      </c>
      <c r="E3778" s="2" t="str">
        <f>IF(ISNUMBER(A3778),COUNTIF(Calculations!A:A, A3778),"")</f>
        <v/>
      </c>
      <c r="F3778" s="12" t="str">
        <f t="shared" si="330"/>
        <v/>
      </c>
      <c r="G3778" s="12" t="str">
        <f t="shared" si="331"/>
        <v/>
      </c>
    </row>
    <row r="3779" spans="1:7" x14ac:dyDescent="0.25">
      <c r="A3779" s="8" t="str">
        <f t="shared" si="327"/>
        <v/>
      </c>
      <c r="B3779" s="2" t="str">
        <f t="shared" si="328"/>
        <v/>
      </c>
      <c r="C3779" s="2" t="str">
        <f t="shared" si="329"/>
        <v/>
      </c>
      <c r="D3779" s="2" t="str">
        <f>IF(ISNUMBER(A3779),COUNTIF(Calculations!B:B, A3779),"")</f>
        <v/>
      </c>
      <c r="E3779" s="2" t="str">
        <f>IF(ISNUMBER(A3779),COUNTIF(Calculations!A:A, A3779),"")</f>
        <v/>
      </c>
      <c r="F3779" s="12" t="str">
        <f t="shared" si="330"/>
        <v/>
      </c>
      <c r="G3779" s="12" t="str">
        <f t="shared" si="331"/>
        <v/>
      </c>
    </row>
    <row r="3780" spans="1:7" x14ac:dyDescent="0.25">
      <c r="A3780" s="8" t="str">
        <f t="shared" si="327"/>
        <v/>
      </c>
      <c r="B3780" s="2" t="str">
        <f t="shared" si="328"/>
        <v/>
      </c>
      <c r="C3780" s="2" t="str">
        <f t="shared" si="329"/>
        <v/>
      </c>
      <c r="D3780" s="2" t="str">
        <f>IF(ISNUMBER(A3780),COUNTIF(Calculations!B:B, A3780),"")</f>
        <v/>
      </c>
      <c r="E3780" s="2" t="str">
        <f>IF(ISNUMBER(A3780),COUNTIF(Calculations!A:A, A3780),"")</f>
        <v/>
      </c>
      <c r="F3780" s="12" t="str">
        <f t="shared" si="330"/>
        <v/>
      </c>
      <c r="G3780" s="12" t="str">
        <f t="shared" si="331"/>
        <v/>
      </c>
    </row>
    <row r="3781" spans="1:7" x14ac:dyDescent="0.25">
      <c r="A3781" s="8" t="str">
        <f t="shared" si="327"/>
        <v/>
      </c>
      <c r="B3781" s="2" t="str">
        <f t="shared" si="328"/>
        <v/>
      </c>
      <c r="C3781" s="2" t="str">
        <f t="shared" si="329"/>
        <v/>
      </c>
      <c r="D3781" s="2" t="str">
        <f>IF(ISNUMBER(A3781),COUNTIF(Calculations!B:B, A3781),"")</f>
        <v/>
      </c>
      <c r="E3781" s="2" t="str">
        <f>IF(ISNUMBER(A3781),COUNTIF(Calculations!A:A, A3781),"")</f>
        <v/>
      </c>
      <c r="F3781" s="12" t="str">
        <f t="shared" si="330"/>
        <v/>
      </c>
      <c r="G3781" s="12" t="str">
        <f t="shared" si="331"/>
        <v/>
      </c>
    </row>
    <row r="3782" spans="1:7" x14ac:dyDescent="0.25">
      <c r="A3782" s="8" t="str">
        <f t="shared" si="327"/>
        <v/>
      </c>
      <c r="B3782" s="2" t="str">
        <f t="shared" si="328"/>
        <v/>
      </c>
      <c r="C3782" s="2" t="str">
        <f t="shared" si="329"/>
        <v/>
      </c>
      <c r="D3782" s="2" t="str">
        <f>IF(ISNUMBER(A3782),COUNTIF(Calculations!B:B, A3782),"")</f>
        <v/>
      </c>
      <c r="E3782" s="2" t="str">
        <f>IF(ISNUMBER(A3782),COUNTIF(Calculations!A:A, A3782),"")</f>
        <v/>
      </c>
      <c r="F3782" s="12" t="str">
        <f t="shared" si="330"/>
        <v/>
      </c>
      <c r="G3782" s="12" t="str">
        <f t="shared" si="331"/>
        <v/>
      </c>
    </row>
    <row r="3783" spans="1:7" x14ac:dyDescent="0.25">
      <c r="A3783" s="8" t="str">
        <f t="shared" si="327"/>
        <v/>
      </c>
      <c r="B3783" s="2" t="str">
        <f t="shared" si="328"/>
        <v/>
      </c>
      <c r="C3783" s="2" t="str">
        <f t="shared" si="329"/>
        <v/>
      </c>
      <c r="D3783" s="2" t="str">
        <f>IF(ISNUMBER(A3783),COUNTIF(Calculations!B:B, A3783),"")</f>
        <v/>
      </c>
      <c r="E3783" s="2" t="str">
        <f>IF(ISNUMBER(A3783),COUNTIF(Calculations!A:A, A3783),"")</f>
        <v/>
      </c>
      <c r="F3783" s="12" t="str">
        <f t="shared" si="330"/>
        <v/>
      </c>
      <c r="G3783" s="12" t="str">
        <f t="shared" si="331"/>
        <v/>
      </c>
    </row>
    <row r="3784" spans="1:7" x14ac:dyDescent="0.25">
      <c r="A3784" s="8" t="str">
        <f t="shared" si="327"/>
        <v/>
      </c>
      <c r="B3784" s="2" t="str">
        <f t="shared" si="328"/>
        <v/>
      </c>
      <c r="C3784" s="2" t="str">
        <f t="shared" si="329"/>
        <v/>
      </c>
      <c r="D3784" s="2" t="str">
        <f>IF(ISNUMBER(A3784),COUNTIF(Calculations!B:B, A3784),"")</f>
        <v/>
      </c>
      <c r="E3784" s="2" t="str">
        <f>IF(ISNUMBER(A3784),COUNTIF(Calculations!A:A, A3784),"")</f>
        <v/>
      </c>
      <c r="F3784" s="12" t="str">
        <f t="shared" si="330"/>
        <v/>
      </c>
      <c r="G3784" s="12" t="str">
        <f t="shared" si="331"/>
        <v/>
      </c>
    </row>
    <row r="3785" spans="1:7" x14ac:dyDescent="0.25">
      <c r="A3785" s="8" t="str">
        <f t="shared" si="327"/>
        <v/>
      </c>
      <c r="B3785" s="2" t="str">
        <f t="shared" si="328"/>
        <v/>
      </c>
      <c r="C3785" s="2" t="str">
        <f t="shared" si="329"/>
        <v/>
      </c>
      <c r="D3785" s="2" t="str">
        <f>IF(ISNUMBER(A3785),COUNTIF(Calculations!B:B, A3785),"")</f>
        <v/>
      </c>
      <c r="E3785" s="2" t="str">
        <f>IF(ISNUMBER(A3785),COUNTIF(Calculations!A:A, A3785),"")</f>
        <v/>
      </c>
      <c r="F3785" s="12" t="str">
        <f t="shared" si="330"/>
        <v/>
      </c>
      <c r="G3785" s="12" t="str">
        <f t="shared" si="331"/>
        <v/>
      </c>
    </row>
    <row r="3786" spans="1:7" x14ac:dyDescent="0.25">
      <c r="A3786" s="8" t="str">
        <f t="shared" si="327"/>
        <v/>
      </c>
      <c r="B3786" s="2" t="str">
        <f t="shared" si="328"/>
        <v/>
      </c>
      <c r="C3786" s="2" t="str">
        <f t="shared" si="329"/>
        <v/>
      </c>
      <c r="D3786" s="2" t="str">
        <f>IF(ISNUMBER(A3786),COUNTIF(Calculations!B:B, A3786),"")</f>
        <v/>
      </c>
      <c r="E3786" s="2" t="str">
        <f>IF(ISNUMBER(A3786),COUNTIF(Calculations!A:A, A3786),"")</f>
        <v/>
      </c>
      <c r="F3786" s="12" t="str">
        <f t="shared" si="330"/>
        <v/>
      </c>
      <c r="G3786" s="12" t="str">
        <f t="shared" si="331"/>
        <v/>
      </c>
    </row>
    <row r="3787" spans="1:7" x14ac:dyDescent="0.25">
      <c r="A3787" s="8" t="str">
        <f t="shared" si="327"/>
        <v/>
      </c>
      <c r="B3787" s="2" t="str">
        <f t="shared" si="328"/>
        <v/>
      </c>
      <c r="C3787" s="2" t="str">
        <f t="shared" si="329"/>
        <v/>
      </c>
      <c r="D3787" s="2" t="str">
        <f>IF(ISNUMBER(A3787),COUNTIF(Calculations!B:B, A3787),"")</f>
        <v/>
      </c>
      <c r="E3787" s="2" t="str">
        <f>IF(ISNUMBER(A3787),COUNTIF(Calculations!A:A, A3787),"")</f>
        <v/>
      </c>
      <c r="F3787" s="12" t="str">
        <f t="shared" si="330"/>
        <v/>
      </c>
      <c r="G3787" s="12" t="str">
        <f t="shared" si="331"/>
        <v/>
      </c>
    </row>
    <row r="3788" spans="1:7" x14ac:dyDescent="0.25">
      <c r="A3788" s="8" t="str">
        <f t="shared" si="327"/>
        <v/>
      </c>
      <c r="B3788" s="2" t="str">
        <f t="shared" si="328"/>
        <v/>
      </c>
      <c r="C3788" s="2" t="str">
        <f t="shared" si="329"/>
        <v/>
      </c>
      <c r="D3788" s="2" t="str">
        <f>IF(ISNUMBER(A3788),COUNTIF(Calculations!B:B, A3788),"")</f>
        <v/>
      </c>
      <c r="E3788" s="2" t="str">
        <f>IF(ISNUMBER(A3788),COUNTIF(Calculations!A:A, A3788),"")</f>
        <v/>
      </c>
      <c r="F3788" s="12" t="str">
        <f t="shared" si="330"/>
        <v/>
      </c>
      <c r="G3788" s="12" t="str">
        <f t="shared" si="331"/>
        <v/>
      </c>
    </row>
    <row r="3789" spans="1:7" x14ac:dyDescent="0.25">
      <c r="A3789" s="8" t="str">
        <f t="shared" si="327"/>
        <v/>
      </c>
      <c r="B3789" s="2" t="str">
        <f t="shared" si="328"/>
        <v/>
      </c>
      <c r="C3789" s="2" t="str">
        <f t="shared" si="329"/>
        <v/>
      </c>
      <c r="D3789" s="2" t="str">
        <f>IF(ISNUMBER(A3789),COUNTIF(Calculations!B:B, A3789),"")</f>
        <v/>
      </c>
      <c r="E3789" s="2" t="str">
        <f>IF(ISNUMBER(A3789),COUNTIF(Calculations!A:A, A3789),"")</f>
        <v/>
      </c>
      <c r="F3789" s="12" t="str">
        <f t="shared" si="330"/>
        <v/>
      </c>
      <c r="G3789" s="12" t="str">
        <f t="shared" si="331"/>
        <v/>
      </c>
    </row>
    <row r="3790" spans="1:7" x14ac:dyDescent="0.25">
      <c r="A3790" s="8" t="str">
        <f t="shared" si="327"/>
        <v/>
      </c>
      <c r="B3790" s="2" t="str">
        <f t="shared" si="328"/>
        <v/>
      </c>
      <c r="C3790" s="2" t="str">
        <f t="shared" si="329"/>
        <v/>
      </c>
      <c r="D3790" s="2" t="str">
        <f>IF(ISNUMBER(A3790),COUNTIF(Calculations!B:B, A3790),"")</f>
        <v/>
      </c>
      <c r="E3790" s="2" t="str">
        <f>IF(ISNUMBER(A3790),COUNTIF(Calculations!A:A, A3790),"")</f>
        <v/>
      </c>
      <c r="F3790" s="12" t="str">
        <f t="shared" si="330"/>
        <v/>
      </c>
      <c r="G3790" s="12" t="str">
        <f t="shared" si="331"/>
        <v/>
      </c>
    </row>
    <row r="3791" spans="1:7" x14ac:dyDescent="0.25">
      <c r="A3791" s="8" t="str">
        <f t="shared" si="327"/>
        <v/>
      </c>
      <c r="B3791" s="2" t="str">
        <f t="shared" si="328"/>
        <v/>
      </c>
      <c r="C3791" s="2" t="str">
        <f t="shared" si="329"/>
        <v/>
      </c>
      <c r="D3791" s="2" t="str">
        <f>IF(ISNUMBER(A3791),COUNTIF(Calculations!B:B, A3791),"")</f>
        <v/>
      </c>
      <c r="E3791" s="2" t="str">
        <f>IF(ISNUMBER(A3791),COUNTIF(Calculations!A:A, A3791),"")</f>
        <v/>
      </c>
      <c r="F3791" s="12" t="str">
        <f t="shared" si="330"/>
        <v/>
      </c>
      <c r="G3791" s="12" t="str">
        <f t="shared" si="331"/>
        <v/>
      </c>
    </row>
    <row r="3792" spans="1:7" x14ac:dyDescent="0.25">
      <c r="A3792" s="8" t="str">
        <f t="shared" si="327"/>
        <v/>
      </c>
      <c r="B3792" s="2" t="str">
        <f t="shared" si="328"/>
        <v/>
      </c>
      <c r="C3792" s="2" t="str">
        <f t="shared" si="329"/>
        <v/>
      </c>
      <c r="D3792" s="2" t="str">
        <f>IF(ISNUMBER(A3792),COUNTIF(Calculations!B:B, A3792),"")</f>
        <v/>
      </c>
      <c r="E3792" s="2" t="str">
        <f>IF(ISNUMBER(A3792),COUNTIF(Calculations!A:A, A3792),"")</f>
        <v/>
      </c>
      <c r="F3792" s="12" t="str">
        <f t="shared" si="330"/>
        <v/>
      </c>
      <c r="G3792" s="12" t="str">
        <f t="shared" si="331"/>
        <v/>
      </c>
    </row>
    <row r="3793" spans="1:7" x14ac:dyDescent="0.25">
      <c r="A3793" s="8" t="str">
        <f t="shared" si="327"/>
        <v/>
      </c>
      <c r="B3793" s="2" t="str">
        <f t="shared" si="328"/>
        <v/>
      </c>
      <c r="C3793" s="2" t="str">
        <f t="shared" si="329"/>
        <v/>
      </c>
      <c r="D3793" s="2" t="str">
        <f>IF(ISNUMBER(A3793),COUNTIF(Calculations!B:B, A3793),"")</f>
        <v/>
      </c>
      <c r="E3793" s="2" t="str">
        <f>IF(ISNUMBER(A3793),COUNTIF(Calculations!A:A, A3793),"")</f>
        <v/>
      </c>
      <c r="F3793" s="12" t="str">
        <f t="shared" si="330"/>
        <v/>
      </c>
      <c r="G3793" s="12" t="str">
        <f t="shared" si="331"/>
        <v/>
      </c>
    </row>
    <row r="3794" spans="1:7" x14ac:dyDescent="0.25">
      <c r="A3794" s="8" t="str">
        <f t="shared" si="327"/>
        <v/>
      </c>
      <c r="B3794" s="2" t="str">
        <f t="shared" si="328"/>
        <v/>
      </c>
      <c r="C3794" s="2" t="str">
        <f t="shared" si="329"/>
        <v/>
      </c>
      <c r="D3794" s="2" t="str">
        <f>IF(ISNUMBER(A3794),COUNTIF(Calculations!B:B, A3794),"")</f>
        <v/>
      </c>
      <c r="E3794" s="2" t="str">
        <f>IF(ISNUMBER(A3794),COUNTIF(Calculations!A:A, A3794),"")</f>
        <v/>
      </c>
      <c r="F3794" s="12" t="str">
        <f t="shared" si="330"/>
        <v/>
      </c>
      <c r="G3794" s="12" t="str">
        <f t="shared" si="331"/>
        <v/>
      </c>
    </row>
    <row r="3795" spans="1:7" x14ac:dyDescent="0.25">
      <c r="A3795" s="8" t="str">
        <f t="shared" si="327"/>
        <v/>
      </c>
      <c r="B3795" s="2" t="str">
        <f t="shared" si="328"/>
        <v/>
      </c>
      <c r="C3795" s="2" t="str">
        <f t="shared" si="329"/>
        <v/>
      </c>
      <c r="D3795" s="2" t="str">
        <f>IF(ISNUMBER(A3795),COUNTIF(Calculations!B:B, A3795),"")</f>
        <v/>
      </c>
      <c r="E3795" s="2" t="str">
        <f>IF(ISNUMBER(A3795),COUNTIF(Calculations!A:A, A3795),"")</f>
        <v/>
      </c>
      <c r="F3795" s="12" t="str">
        <f t="shared" si="330"/>
        <v/>
      </c>
      <c r="G3795" s="12" t="str">
        <f t="shared" si="331"/>
        <v/>
      </c>
    </row>
    <row r="3796" spans="1:7" x14ac:dyDescent="0.25">
      <c r="A3796" s="8" t="str">
        <f t="shared" si="327"/>
        <v/>
      </c>
      <c r="B3796" s="2" t="str">
        <f t="shared" si="328"/>
        <v/>
      </c>
      <c r="C3796" s="2" t="str">
        <f t="shared" si="329"/>
        <v/>
      </c>
      <c r="D3796" s="2" t="str">
        <f>IF(ISNUMBER(A3796),COUNTIF(Calculations!B:B, A3796),"")</f>
        <v/>
      </c>
      <c r="E3796" s="2" t="str">
        <f>IF(ISNUMBER(A3796),COUNTIF(Calculations!A:A, A3796),"")</f>
        <v/>
      </c>
      <c r="F3796" s="12" t="str">
        <f t="shared" si="330"/>
        <v/>
      </c>
      <c r="G3796" s="12" t="str">
        <f t="shared" si="331"/>
        <v/>
      </c>
    </row>
    <row r="3797" spans="1:7" x14ac:dyDescent="0.25">
      <c r="A3797" s="8" t="str">
        <f t="shared" si="327"/>
        <v/>
      </c>
      <c r="B3797" s="2" t="str">
        <f t="shared" si="328"/>
        <v/>
      </c>
      <c r="C3797" s="2" t="str">
        <f t="shared" si="329"/>
        <v/>
      </c>
      <c r="D3797" s="2" t="str">
        <f>IF(ISNUMBER(A3797),COUNTIF(Calculations!B:B, A3797),"")</f>
        <v/>
      </c>
      <c r="E3797" s="2" t="str">
        <f>IF(ISNUMBER(A3797),COUNTIF(Calculations!A:A, A3797),"")</f>
        <v/>
      </c>
      <c r="F3797" s="12" t="str">
        <f t="shared" si="330"/>
        <v/>
      </c>
      <c r="G3797" s="12" t="str">
        <f t="shared" si="331"/>
        <v/>
      </c>
    </row>
    <row r="3798" spans="1:7" x14ac:dyDescent="0.25">
      <c r="A3798" s="8" t="str">
        <f t="shared" si="327"/>
        <v/>
      </c>
      <c r="B3798" s="2" t="str">
        <f t="shared" si="328"/>
        <v/>
      </c>
      <c r="C3798" s="2" t="str">
        <f t="shared" si="329"/>
        <v/>
      </c>
      <c r="D3798" s="2" t="str">
        <f>IF(ISNUMBER(A3798),COUNTIF(Calculations!B:B, A3798),"")</f>
        <v/>
      </c>
      <c r="E3798" s="2" t="str">
        <f>IF(ISNUMBER(A3798),COUNTIF(Calculations!A:A, A3798),"")</f>
        <v/>
      </c>
      <c r="F3798" s="12" t="str">
        <f t="shared" si="330"/>
        <v/>
      </c>
      <c r="G3798" s="12" t="str">
        <f t="shared" si="331"/>
        <v/>
      </c>
    </row>
    <row r="3799" spans="1:7" x14ac:dyDescent="0.25">
      <c r="A3799" s="8" t="str">
        <f t="shared" si="327"/>
        <v/>
      </c>
      <c r="B3799" s="2" t="str">
        <f t="shared" si="328"/>
        <v/>
      </c>
      <c r="C3799" s="2" t="str">
        <f t="shared" si="329"/>
        <v/>
      </c>
      <c r="D3799" s="2" t="str">
        <f>IF(ISNUMBER(A3799),COUNTIF(Calculations!B:B, A3799),"")</f>
        <v/>
      </c>
      <c r="E3799" s="2" t="str">
        <f>IF(ISNUMBER(A3799),COUNTIF(Calculations!A:A, A3799),"")</f>
        <v/>
      </c>
      <c r="F3799" s="12" t="str">
        <f t="shared" si="330"/>
        <v/>
      </c>
      <c r="G3799" s="12" t="str">
        <f t="shared" si="331"/>
        <v/>
      </c>
    </row>
    <row r="3800" spans="1:7" x14ac:dyDescent="0.25">
      <c r="A3800" s="8" t="str">
        <f t="shared" si="327"/>
        <v/>
      </c>
      <c r="B3800" s="2" t="str">
        <f t="shared" si="328"/>
        <v/>
      </c>
      <c r="C3800" s="2" t="str">
        <f t="shared" si="329"/>
        <v/>
      </c>
      <c r="D3800" s="2" t="str">
        <f>IF(ISNUMBER(A3800),COUNTIF(Calculations!B:B, A3800),"")</f>
        <v/>
      </c>
      <c r="E3800" s="2" t="str">
        <f>IF(ISNUMBER(A3800),COUNTIF(Calculations!A:A, A3800),"")</f>
        <v/>
      </c>
      <c r="F3800" s="12" t="str">
        <f t="shared" si="330"/>
        <v/>
      </c>
      <c r="G3800" s="12" t="str">
        <f t="shared" si="331"/>
        <v/>
      </c>
    </row>
    <row r="3801" spans="1:7" x14ac:dyDescent="0.25">
      <c r="A3801" s="8" t="str">
        <f t="shared" si="327"/>
        <v/>
      </c>
      <c r="B3801" s="2" t="str">
        <f t="shared" si="328"/>
        <v/>
      </c>
      <c r="C3801" s="2" t="str">
        <f t="shared" si="329"/>
        <v/>
      </c>
      <c r="D3801" s="2" t="str">
        <f>IF(ISNUMBER(A3801),COUNTIF(Calculations!B:B, A3801),"")</f>
        <v/>
      </c>
      <c r="E3801" s="2" t="str">
        <f>IF(ISNUMBER(A3801),COUNTIF(Calculations!A:A, A3801),"")</f>
        <v/>
      </c>
      <c r="F3801" s="12" t="str">
        <f t="shared" si="330"/>
        <v/>
      </c>
      <c r="G3801" s="12" t="str">
        <f t="shared" si="331"/>
        <v/>
      </c>
    </row>
    <row r="3802" spans="1:7" x14ac:dyDescent="0.25">
      <c r="A3802" s="8" t="str">
        <f t="shared" si="327"/>
        <v/>
      </c>
      <c r="B3802" s="2" t="str">
        <f t="shared" si="328"/>
        <v/>
      </c>
      <c r="C3802" s="2" t="str">
        <f t="shared" si="329"/>
        <v/>
      </c>
      <c r="D3802" s="2" t="str">
        <f>IF(ISNUMBER(A3802),COUNTIF(Calculations!B:B, A3802),"")</f>
        <v/>
      </c>
      <c r="E3802" s="2" t="str">
        <f>IF(ISNUMBER(A3802),COUNTIF(Calculations!A:A, A3802),"")</f>
        <v/>
      </c>
      <c r="F3802" s="12" t="str">
        <f t="shared" si="330"/>
        <v/>
      </c>
      <c r="G3802" s="12" t="str">
        <f t="shared" si="331"/>
        <v/>
      </c>
    </row>
    <row r="3803" spans="1:7" x14ac:dyDescent="0.25">
      <c r="A3803" s="8" t="str">
        <f t="shared" si="327"/>
        <v/>
      </c>
      <c r="B3803" s="2" t="str">
        <f t="shared" si="328"/>
        <v/>
      </c>
      <c r="C3803" s="2" t="str">
        <f t="shared" si="329"/>
        <v/>
      </c>
      <c r="D3803" s="2" t="str">
        <f>IF(ISNUMBER(A3803),COUNTIF(Calculations!B:B, A3803),"")</f>
        <v/>
      </c>
      <c r="E3803" s="2" t="str">
        <f>IF(ISNUMBER(A3803),COUNTIF(Calculations!A:A, A3803),"")</f>
        <v/>
      </c>
      <c r="F3803" s="12" t="str">
        <f t="shared" si="330"/>
        <v/>
      </c>
      <c r="G3803" s="12" t="str">
        <f t="shared" si="331"/>
        <v/>
      </c>
    </row>
    <row r="3804" spans="1:7" x14ac:dyDescent="0.25">
      <c r="A3804" s="8" t="str">
        <f t="shared" si="327"/>
        <v/>
      </c>
      <c r="B3804" s="2" t="str">
        <f t="shared" si="328"/>
        <v/>
      </c>
      <c r="C3804" s="2" t="str">
        <f t="shared" si="329"/>
        <v/>
      </c>
      <c r="D3804" s="2" t="str">
        <f>IF(ISNUMBER(A3804),COUNTIF(Calculations!B:B, A3804),"")</f>
        <v/>
      </c>
      <c r="E3804" s="2" t="str">
        <f>IF(ISNUMBER(A3804),COUNTIF(Calculations!A:A, A3804),"")</f>
        <v/>
      </c>
      <c r="F3804" s="12" t="str">
        <f t="shared" si="330"/>
        <v/>
      </c>
      <c r="G3804" s="12" t="str">
        <f t="shared" si="331"/>
        <v/>
      </c>
    </row>
    <row r="3805" spans="1:7" x14ac:dyDescent="0.25">
      <c r="A3805" s="8" t="str">
        <f t="shared" si="327"/>
        <v/>
      </c>
      <c r="B3805" s="2" t="str">
        <f t="shared" si="328"/>
        <v/>
      </c>
      <c r="C3805" s="2" t="str">
        <f t="shared" si="329"/>
        <v/>
      </c>
      <c r="D3805" s="2" t="str">
        <f>IF(ISNUMBER(A3805),COUNTIF(Calculations!B:B, A3805),"")</f>
        <v/>
      </c>
      <c r="E3805" s="2" t="str">
        <f>IF(ISNUMBER(A3805),COUNTIF(Calculations!A:A, A3805),"")</f>
        <v/>
      </c>
      <c r="F3805" s="12" t="str">
        <f t="shared" si="330"/>
        <v/>
      </c>
      <c r="G3805" s="12" t="str">
        <f t="shared" si="331"/>
        <v/>
      </c>
    </row>
    <row r="3806" spans="1:7" x14ac:dyDescent="0.25">
      <c r="A3806" s="8" t="str">
        <f t="shared" si="327"/>
        <v/>
      </c>
      <c r="B3806" s="2" t="str">
        <f t="shared" si="328"/>
        <v/>
      </c>
      <c r="C3806" s="2" t="str">
        <f t="shared" si="329"/>
        <v/>
      </c>
      <c r="D3806" s="2" t="str">
        <f>IF(ISNUMBER(A3806),COUNTIF(Calculations!B:B, A3806),"")</f>
        <v/>
      </c>
      <c r="E3806" s="2" t="str">
        <f>IF(ISNUMBER(A3806),COUNTIF(Calculations!A:A, A3806),"")</f>
        <v/>
      </c>
      <c r="F3806" s="12" t="str">
        <f t="shared" si="330"/>
        <v/>
      </c>
      <c r="G3806" s="12" t="str">
        <f t="shared" si="331"/>
        <v/>
      </c>
    </row>
    <row r="3807" spans="1:7" x14ac:dyDescent="0.25">
      <c r="A3807" s="8" t="str">
        <f t="shared" si="327"/>
        <v/>
      </c>
      <c r="B3807" s="2" t="str">
        <f t="shared" si="328"/>
        <v/>
      </c>
      <c r="C3807" s="2" t="str">
        <f t="shared" si="329"/>
        <v/>
      </c>
      <c r="D3807" s="2" t="str">
        <f>IF(ISNUMBER(A3807),COUNTIF(Calculations!B:B, A3807),"")</f>
        <v/>
      </c>
      <c r="E3807" s="2" t="str">
        <f>IF(ISNUMBER(A3807),COUNTIF(Calculations!A:A, A3807),"")</f>
        <v/>
      </c>
      <c r="F3807" s="12" t="str">
        <f t="shared" si="330"/>
        <v/>
      </c>
      <c r="G3807" s="12" t="str">
        <f t="shared" si="331"/>
        <v/>
      </c>
    </row>
    <row r="3808" spans="1:7" x14ac:dyDescent="0.25">
      <c r="A3808" s="8" t="str">
        <f t="shared" si="327"/>
        <v/>
      </c>
      <c r="B3808" s="2" t="str">
        <f t="shared" si="328"/>
        <v/>
      </c>
      <c r="C3808" s="2" t="str">
        <f t="shared" si="329"/>
        <v/>
      </c>
      <c r="D3808" s="2" t="str">
        <f>IF(ISNUMBER(A3808),COUNTIF(Calculations!B:B, A3808),"")</f>
        <v/>
      </c>
      <c r="E3808" s="2" t="str">
        <f>IF(ISNUMBER(A3808),COUNTIF(Calculations!A:A, A3808),"")</f>
        <v/>
      </c>
      <c r="F3808" s="12" t="str">
        <f t="shared" si="330"/>
        <v/>
      </c>
      <c r="G3808" s="12" t="str">
        <f t="shared" si="331"/>
        <v/>
      </c>
    </row>
    <row r="3809" spans="1:7" x14ac:dyDescent="0.25">
      <c r="A3809" s="8" t="str">
        <f t="shared" si="327"/>
        <v/>
      </c>
      <c r="B3809" s="2" t="str">
        <f t="shared" si="328"/>
        <v/>
      </c>
      <c r="C3809" s="2" t="str">
        <f t="shared" si="329"/>
        <v/>
      </c>
      <c r="D3809" s="2" t="str">
        <f>IF(ISNUMBER(A3809),COUNTIF(Calculations!B:B, A3809),"")</f>
        <v/>
      </c>
      <c r="E3809" s="2" t="str">
        <f>IF(ISNUMBER(A3809),COUNTIF(Calculations!A:A, A3809),"")</f>
        <v/>
      </c>
      <c r="F3809" s="12" t="str">
        <f t="shared" si="330"/>
        <v/>
      </c>
      <c r="G3809" s="12" t="str">
        <f t="shared" si="331"/>
        <v/>
      </c>
    </row>
    <row r="3810" spans="1:7" x14ac:dyDescent="0.25">
      <c r="A3810" s="8" t="str">
        <f t="shared" si="327"/>
        <v/>
      </c>
      <c r="B3810" s="2" t="str">
        <f t="shared" si="328"/>
        <v/>
      </c>
      <c r="C3810" s="2" t="str">
        <f t="shared" si="329"/>
        <v/>
      </c>
      <c r="D3810" s="2" t="str">
        <f>IF(ISNUMBER(A3810),COUNTIF(Calculations!B:B, A3810),"")</f>
        <v/>
      </c>
      <c r="E3810" s="2" t="str">
        <f>IF(ISNUMBER(A3810),COUNTIF(Calculations!A:A, A3810),"")</f>
        <v/>
      </c>
      <c r="F3810" s="12" t="str">
        <f t="shared" si="330"/>
        <v/>
      </c>
      <c r="G3810" s="12" t="str">
        <f t="shared" si="331"/>
        <v/>
      </c>
    </row>
    <row r="3811" spans="1:7" x14ac:dyDescent="0.25">
      <c r="A3811" s="8" t="str">
        <f t="shared" si="327"/>
        <v/>
      </c>
      <c r="B3811" s="2" t="str">
        <f t="shared" si="328"/>
        <v/>
      </c>
      <c r="C3811" s="2" t="str">
        <f t="shared" si="329"/>
        <v/>
      </c>
      <c r="D3811" s="2" t="str">
        <f>IF(ISNUMBER(A3811),COUNTIF(Calculations!B:B, A3811),"")</f>
        <v/>
      </c>
      <c r="E3811" s="2" t="str">
        <f>IF(ISNUMBER(A3811),COUNTIF(Calculations!A:A, A3811),"")</f>
        <v/>
      </c>
      <c r="F3811" s="12" t="str">
        <f t="shared" si="330"/>
        <v/>
      </c>
      <c r="G3811" s="12" t="str">
        <f t="shared" si="331"/>
        <v/>
      </c>
    </row>
    <row r="3812" spans="1:7" x14ac:dyDescent="0.25">
      <c r="A3812" s="8" t="str">
        <f t="shared" ref="A3812:A3875" si="332">IF(ISNUMBER(A3811),IF(A3811+1&lt;=MAX(IndirectStartDates,IndirectCompletedDates),A3811+1,""),"")</f>
        <v/>
      </c>
      <c r="B3812" s="2" t="str">
        <f t="shared" ref="B3812:B3875" si="333">IF(ISNUMBER(A3812),YEAR(A3812)&amp;"-"&amp;TEXT(WEEKNUM(A3812),"00"),"")</f>
        <v/>
      </c>
      <c r="C3812" s="2" t="str">
        <f t="shared" ref="C3812:C3875" si="334">IF(ISNUMBER(A3812),COUNTIFS(IndirectStartDates,"&lt;="&amp;A3812,IndirectCompletedDates,"&gt;"&amp;A3812) + COUNTIFS(IndirectStartDates,"&lt;="&amp;A3812,IndirectCompletedDates,""),"")</f>
        <v/>
      </c>
      <c r="D3812" s="2" t="str">
        <f>IF(ISNUMBER(A3812),COUNTIF(Calculations!B:B, A3812),"")</f>
        <v/>
      </c>
      <c r="E3812" s="2" t="str">
        <f>IF(ISNUMBER(A3812),COUNTIF(Calculations!A:A, A3812),"")</f>
        <v/>
      </c>
      <c r="F3812" s="12" t="str">
        <f t="shared" ref="F3812:F3875" si="335">IF(ISNUMBER(A3812),F3811 + D3812,"")</f>
        <v/>
      </c>
      <c r="G3812" s="12" t="str">
        <f t="shared" ref="G3812:G3875" si="336">IF(ISNUMBER(A3812),G3811 + E3812,"")</f>
        <v/>
      </c>
    </row>
    <row r="3813" spans="1:7" x14ac:dyDescent="0.25">
      <c r="A3813" s="8" t="str">
        <f t="shared" si="332"/>
        <v/>
      </c>
      <c r="B3813" s="2" t="str">
        <f t="shared" si="333"/>
        <v/>
      </c>
      <c r="C3813" s="2" t="str">
        <f t="shared" si="334"/>
        <v/>
      </c>
      <c r="D3813" s="2" t="str">
        <f>IF(ISNUMBER(A3813),COUNTIF(Calculations!B:B, A3813),"")</f>
        <v/>
      </c>
      <c r="E3813" s="2" t="str">
        <f>IF(ISNUMBER(A3813),COUNTIF(Calculations!A:A, A3813),"")</f>
        <v/>
      </c>
      <c r="F3813" s="12" t="str">
        <f t="shared" si="335"/>
        <v/>
      </c>
      <c r="G3813" s="12" t="str">
        <f t="shared" si="336"/>
        <v/>
      </c>
    </row>
    <row r="3814" spans="1:7" x14ac:dyDescent="0.25">
      <c r="A3814" s="8" t="str">
        <f t="shared" si="332"/>
        <v/>
      </c>
      <c r="B3814" s="2" t="str">
        <f t="shared" si="333"/>
        <v/>
      </c>
      <c r="C3814" s="2" t="str">
        <f t="shared" si="334"/>
        <v/>
      </c>
      <c r="D3814" s="2" t="str">
        <f>IF(ISNUMBER(A3814),COUNTIF(Calculations!B:B, A3814),"")</f>
        <v/>
      </c>
      <c r="E3814" s="2" t="str">
        <f>IF(ISNUMBER(A3814),COUNTIF(Calculations!A:A, A3814),"")</f>
        <v/>
      </c>
      <c r="F3814" s="12" t="str">
        <f t="shared" si="335"/>
        <v/>
      </c>
      <c r="G3814" s="12" t="str">
        <f t="shared" si="336"/>
        <v/>
      </c>
    </row>
    <row r="3815" spans="1:7" x14ac:dyDescent="0.25">
      <c r="A3815" s="8" t="str">
        <f t="shared" si="332"/>
        <v/>
      </c>
      <c r="B3815" s="2" t="str">
        <f t="shared" si="333"/>
        <v/>
      </c>
      <c r="C3815" s="2" t="str">
        <f t="shared" si="334"/>
        <v/>
      </c>
      <c r="D3815" s="2" t="str">
        <f>IF(ISNUMBER(A3815),COUNTIF(Calculations!B:B, A3815),"")</f>
        <v/>
      </c>
      <c r="E3815" s="2" t="str">
        <f>IF(ISNUMBER(A3815),COUNTIF(Calculations!A:A, A3815),"")</f>
        <v/>
      </c>
      <c r="F3815" s="12" t="str">
        <f t="shared" si="335"/>
        <v/>
      </c>
      <c r="G3815" s="12" t="str">
        <f t="shared" si="336"/>
        <v/>
      </c>
    </row>
    <row r="3816" spans="1:7" x14ac:dyDescent="0.25">
      <c r="A3816" s="8" t="str">
        <f t="shared" si="332"/>
        <v/>
      </c>
      <c r="B3816" s="2" t="str">
        <f t="shared" si="333"/>
        <v/>
      </c>
      <c r="C3816" s="2" t="str">
        <f t="shared" si="334"/>
        <v/>
      </c>
      <c r="D3816" s="2" t="str">
        <f>IF(ISNUMBER(A3816),COUNTIF(Calculations!B:B, A3816),"")</f>
        <v/>
      </c>
      <c r="E3816" s="2" t="str">
        <f>IF(ISNUMBER(A3816),COUNTIF(Calculations!A:A, A3816),"")</f>
        <v/>
      </c>
      <c r="F3816" s="12" t="str">
        <f t="shared" si="335"/>
        <v/>
      </c>
      <c r="G3816" s="12" t="str">
        <f t="shared" si="336"/>
        <v/>
      </c>
    </row>
    <row r="3817" spans="1:7" x14ac:dyDescent="0.25">
      <c r="A3817" s="8" t="str">
        <f t="shared" si="332"/>
        <v/>
      </c>
      <c r="B3817" s="2" t="str">
        <f t="shared" si="333"/>
        <v/>
      </c>
      <c r="C3817" s="2" t="str">
        <f t="shared" si="334"/>
        <v/>
      </c>
      <c r="D3817" s="2" t="str">
        <f>IF(ISNUMBER(A3817),COUNTIF(Calculations!B:B, A3817),"")</f>
        <v/>
      </c>
      <c r="E3817" s="2" t="str">
        <f>IF(ISNUMBER(A3817),COUNTIF(Calculations!A:A, A3817),"")</f>
        <v/>
      </c>
      <c r="F3817" s="12" t="str">
        <f t="shared" si="335"/>
        <v/>
      </c>
      <c r="G3817" s="12" t="str">
        <f t="shared" si="336"/>
        <v/>
      </c>
    </row>
    <row r="3818" spans="1:7" x14ac:dyDescent="0.25">
      <c r="A3818" s="8" t="str">
        <f t="shared" si="332"/>
        <v/>
      </c>
      <c r="B3818" s="2" t="str">
        <f t="shared" si="333"/>
        <v/>
      </c>
      <c r="C3818" s="2" t="str">
        <f t="shared" si="334"/>
        <v/>
      </c>
      <c r="D3818" s="2" t="str">
        <f>IF(ISNUMBER(A3818),COUNTIF(Calculations!B:B, A3818),"")</f>
        <v/>
      </c>
      <c r="E3818" s="2" t="str">
        <f>IF(ISNUMBER(A3818),COUNTIF(Calculations!A:A, A3818),"")</f>
        <v/>
      </c>
      <c r="F3818" s="12" t="str">
        <f t="shared" si="335"/>
        <v/>
      </c>
      <c r="G3818" s="12" t="str">
        <f t="shared" si="336"/>
        <v/>
      </c>
    </row>
    <row r="3819" spans="1:7" x14ac:dyDescent="0.25">
      <c r="A3819" s="8" t="str">
        <f t="shared" si="332"/>
        <v/>
      </c>
      <c r="B3819" s="2" t="str">
        <f t="shared" si="333"/>
        <v/>
      </c>
      <c r="C3819" s="2" t="str">
        <f t="shared" si="334"/>
        <v/>
      </c>
      <c r="D3819" s="2" t="str">
        <f>IF(ISNUMBER(A3819),COUNTIF(Calculations!B:B, A3819),"")</f>
        <v/>
      </c>
      <c r="E3819" s="2" t="str">
        <f>IF(ISNUMBER(A3819),COUNTIF(Calculations!A:A, A3819),"")</f>
        <v/>
      </c>
      <c r="F3819" s="12" t="str">
        <f t="shared" si="335"/>
        <v/>
      </c>
      <c r="G3819" s="12" t="str">
        <f t="shared" si="336"/>
        <v/>
      </c>
    </row>
    <row r="3820" spans="1:7" x14ac:dyDescent="0.25">
      <c r="A3820" s="8" t="str">
        <f t="shared" si="332"/>
        <v/>
      </c>
      <c r="B3820" s="2" t="str">
        <f t="shared" si="333"/>
        <v/>
      </c>
      <c r="C3820" s="2" t="str">
        <f t="shared" si="334"/>
        <v/>
      </c>
      <c r="D3820" s="2" t="str">
        <f>IF(ISNUMBER(A3820),COUNTIF(Calculations!B:B, A3820),"")</f>
        <v/>
      </c>
      <c r="E3820" s="2" t="str">
        <f>IF(ISNUMBER(A3820),COUNTIF(Calculations!A:A, A3820),"")</f>
        <v/>
      </c>
      <c r="F3820" s="12" t="str">
        <f t="shared" si="335"/>
        <v/>
      </c>
      <c r="G3820" s="12" t="str">
        <f t="shared" si="336"/>
        <v/>
      </c>
    </row>
    <row r="3821" spans="1:7" x14ac:dyDescent="0.25">
      <c r="A3821" s="8" t="str">
        <f t="shared" si="332"/>
        <v/>
      </c>
      <c r="B3821" s="2" t="str">
        <f t="shared" si="333"/>
        <v/>
      </c>
      <c r="C3821" s="2" t="str">
        <f t="shared" si="334"/>
        <v/>
      </c>
      <c r="D3821" s="2" t="str">
        <f>IF(ISNUMBER(A3821),COUNTIF(Calculations!B:B, A3821),"")</f>
        <v/>
      </c>
      <c r="E3821" s="2" t="str">
        <f>IF(ISNUMBER(A3821),COUNTIF(Calculations!A:A, A3821),"")</f>
        <v/>
      </c>
      <c r="F3821" s="12" t="str">
        <f t="shared" si="335"/>
        <v/>
      </c>
      <c r="G3821" s="12" t="str">
        <f t="shared" si="336"/>
        <v/>
      </c>
    </row>
    <row r="3822" spans="1:7" x14ac:dyDescent="0.25">
      <c r="A3822" s="8" t="str">
        <f t="shared" si="332"/>
        <v/>
      </c>
      <c r="B3822" s="2" t="str">
        <f t="shared" si="333"/>
        <v/>
      </c>
      <c r="C3822" s="2" t="str">
        <f t="shared" si="334"/>
        <v/>
      </c>
      <c r="D3822" s="2" t="str">
        <f>IF(ISNUMBER(A3822),COUNTIF(Calculations!B:B, A3822),"")</f>
        <v/>
      </c>
      <c r="E3822" s="2" t="str">
        <f>IF(ISNUMBER(A3822),COUNTIF(Calculations!A:A, A3822),"")</f>
        <v/>
      </c>
      <c r="F3822" s="12" t="str">
        <f t="shared" si="335"/>
        <v/>
      </c>
      <c r="G3822" s="12" t="str">
        <f t="shared" si="336"/>
        <v/>
      </c>
    </row>
    <row r="3823" spans="1:7" x14ac:dyDescent="0.25">
      <c r="A3823" s="8" t="str">
        <f t="shared" si="332"/>
        <v/>
      </c>
      <c r="B3823" s="2" t="str">
        <f t="shared" si="333"/>
        <v/>
      </c>
      <c r="C3823" s="2" t="str">
        <f t="shared" si="334"/>
        <v/>
      </c>
      <c r="D3823" s="2" t="str">
        <f>IF(ISNUMBER(A3823),COUNTIF(Calculations!B:B, A3823),"")</f>
        <v/>
      </c>
      <c r="E3823" s="2" t="str">
        <f>IF(ISNUMBER(A3823),COUNTIF(Calculations!A:A, A3823),"")</f>
        <v/>
      </c>
      <c r="F3823" s="12" t="str">
        <f t="shared" si="335"/>
        <v/>
      </c>
      <c r="G3823" s="12" t="str">
        <f t="shared" si="336"/>
        <v/>
      </c>
    </row>
    <row r="3824" spans="1:7" x14ac:dyDescent="0.25">
      <c r="A3824" s="8" t="str">
        <f t="shared" si="332"/>
        <v/>
      </c>
      <c r="B3824" s="2" t="str">
        <f t="shared" si="333"/>
        <v/>
      </c>
      <c r="C3824" s="2" t="str">
        <f t="shared" si="334"/>
        <v/>
      </c>
      <c r="D3824" s="2" t="str">
        <f>IF(ISNUMBER(A3824),COUNTIF(Calculations!B:B, A3824),"")</f>
        <v/>
      </c>
      <c r="E3824" s="2" t="str">
        <f>IF(ISNUMBER(A3824),COUNTIF(Calculations!A:A, A3824),"")</f>
        <v/>
      </c>
      <c r="F3824" s="12" t="str">
        <f t="shared" si="335"/>
        <v/>
      </c>
      <c r="G3824" s="12" t="str">
        <f t="shared" si="336"/>
        <v/>
      </c>
    </row>
    <row r="3825" spans="1:7" x14ac:dyDescent="0.25">
      <c r="A3825" s="8" t="str">
        <f t="shared" si="332"/>
        <v/>
      </c>
      <c r="B3825" s="2" t="str">
        <f t="shared" si="333"/>
        <v/>
      </c>
      <c r="C3825" s="2" t="str">
        <f t="shared" si="334"/>
        <v/>
      </c>
      <c r="D3825" s="2" t="str">
        <f>IF(ISNUMBER(A3825),COUNTIF(Calculations!B:B, A3825),"")</f>
        <v/>
      </c>
      <c r="E3825" s="2" t="str">
        <f>IF(ISNUMBER(A3825),COUNTIF(Calculations!A:A, A3825),"")</f>
        <v/>
      </c>
      <c r="F3825" s="12" t="str">
        <f t="shared" si="335"/>
        <v/>
      </c>
      <c r="G3825" s="12" t="str">
        <f t="shared" si="336"/>
        <v/>
      </c>
    </row>
    <row r="3826" spans="1:7" x14ac:dyDescent="0.25">
      <c r="A3826" s="8" t="str">
        <f t="shared" si="332"/>
        <v/>
      </c>
      <c r="B3826" s="2" t="str">
        <f t="shared" si="333"/>
        <v/>
      </c>
      <c r="C3826" s="2" t="str">
        <f t="shared" si="334"/>
        <v/>
      </c>
      <c r="D3826" s="2" t="str">
        <f>IF(ISNUMBER(A3826),COUNTIF(Calculations!B:B, A3826),"")</f>
        <v/>
      </c>
      <c r="E3826" s="2" t="str">
        <f>IF(ISNUMBER(A3826),COUNTIF(Calculations!A:A, A3826),"")</f>
        <v/>
      </c>
      <c r="F3826" s="12" t="str">
        <f t="shared" si="335"/>
        <v/>
      </c>
      <c r="G3826" s="12" t="str">
        <f t="shared" si="336"/>
        <v/>
      </c>
    </row>
    <row r="3827" spans="1:7" x14ac:dyDescent="0.25">
      <c r="A3827" s="8" t="str">
        <f t="shared" si="332"/>
        <v/>
      </c>
      <c r="B3827" s="2" t="str">
        <f t="shared" si="333"/>
        <v/>
      </c>
      <c r="C3827" s="2" t="str">
        <f t="shared" si="334"/>
        <v/>
      </c>
      <c r="D3827" s="2" t="str">
        <f>IF(ISNUMBER(A3827),COUNTIF(Calculations!B:B, A3827),"")</f>
        <v/>
      </c>
      <c r="E3827" s="2" t="str">
        <f>IF(ISNUMBER(A3827),COUNTIF(Calculations!A:A, A3827),"")</f>
        <v/>
      </c>
      <c r="F3827" s="12" t="str">
        <f t="shared" si="335"/>
        <v/>
      </c>
      <c r="G3827" s="12" t="str">
        <f t="shared" si="336"/>
        <v/>
      </c>
    </row>
    <row r="3828" spans="1:7" x14ac:dyDescent="0.25">
      <c r="A3828" s="8" t="str">
        <f t="shared" si="332"/>
        <v/>
      </c>
      <c r="B3828" s="2" t="str">
        <f t="shared" si="333"/>
        <v/>
      </c>
      <c r="C3828" s="2" t="str">
        <f t="shared" si="334"/>
        <v/>
      </c>
      <c r="D3828" s="2" t="str">
        <f>IF(ISNUMBER(A3828),COUNTIF(Calculations!B:B, A3828),"")</f>
        <v/>
      </c>
      <c r="E3828" s="2" t="str">
        <f>IF(ISNUMBER(A3828),COUNTIF(Calculations!A:A, A3828),"")</f>
        <v/>
      </c>
      <c r="F3828" s="12" t="str">
        <f t="shared" si="335"/>
        <v/>
      </c>
      <c r="G3828" s="12" t="str">
        <f t="shared" si="336"/>
        <v/>
      </c>
    </row>
    <row r="3829" spans="1:7" x14ac:dyDescent="0.25">
      <c r="A3829" s="8" t="str">
        <f t="shared" si="332"/>
        <v/>
      </c>
      <c r="B3829" s="2" t="str">
        <f t="shared" si="333"/>
        <v/>
      </c>
      <c r="C3829" s="2" t="str">
        <f t="shared" si="334"/>
        <v/>
      </c>
      <c r="D3829" s="2" t="str">
        <f>IF(ISNUMBER(A3829),COUNTIF(Calculations!B:B, A3829),"")</f>
        <v/>
      </c>
      <c r="E3829" s="2" t="str">
        <f>IF(ISNUMBER(A3829),COUNTIF(Calculations!A:A, A3829),"")</f>
        <v/>
      </c>
      <c r="F3829" s="12" t="str">
        <f t="shared" si="335"/>
        <v/>
      </c>
      <c r="G3829" s="12" t="str">
        <f t="shared" si="336"/>
        <v/>
      </c>
    </row>
    <row r="3830" spans="1:7" x14ac:dyDescent="0.25">
      <c r="A3830" s="8" t="str">
        <f t="shared" si="332"/>
        <v/>
      </c>
      <c r="B3830" s="2" t="str">
        <f t="shared" si="333"/>
        <v/>
      </c>
      <c r="C3830" s="2" t="str">
        <f t="shared" si="334"/>
        <v/>
      </c>
      <c r="D3830" s="2" t="str">
        <f>IF(ISNUMBER(A3830),COUNTIF(Calculations!B:B, A3830),"")</f>
        <v/>
      </c>
      <c r="E3830" s="2" t="str">
        <f>IF(ISNUMBER(A3830),COUNTIF(Calculations!A:A, A3830),"")</f>
        <v/>
      </c>
      <c r="F3830" s="12" t="str">
        <f t="shared" si="335"/>
        <v/>
      </c>
      <c r="G3830" s="12" t="str">
        <f t="shared" si="336"/>
        <v/>
      </c>
    </row>
    <row r="3831" spans="1:7" x14ac:dyDescent="0.25">
      <c r="A3831" s="8" t="str">
        <f t="shared" si="332"/>
        <v/>
      </c>
      <c r="B3831" s="2" t="str">
        <f t="shared" si="333"/>
        <v/>
      </c>
      <c r="C3831" s="2" t="str">
        <f t="shared" si="334"/>
        <v/>
      </c>
      <c r="D3831" s="2" t="str">
        <f>IF(ISNUMBER(A3831),COUNTIF(Calculations!B:B, A3831),"")</f>
        <v/>
      </c>
      <c r="E3831" s="2" t="str">
        <f>IF(ISNUMBER(A3831),COUNTIF(Calculations!A:A, A3831),"")</f>
        <v/>
      </c>
      <c r="F3831" s="12" t="str">
        <f t="shared" si="335"/>
        <v/>
      </c>
      <c r="G3831" s="12" t="str">
        <f t="shared" si="336"/>
        <v/>
      </c>
    </row>
    <row r="3832" spans="1:7" x14ac:dyDescent="0.25">
      <c r="A3832" s="8" t="str">
        <f t="shared" si="332"/>
        <v/>
      </c>
      <c r="B3832" s="2" t="str">
        <f t="shared" si="333"/>
        <v/>
      </c>
      <c r="C3832" s="2" t="str">
        <f t="shared" si="334"/>
        <v/>
      </c>
      <c r="D3832" s="2" t="str">
        <f>IF(ISNUMBER(A3832),COUNTIF(Calculations!B:B, A3832),"")</f>
        <v/>
      </c>
      <c r="E3832" s="2" t="str">
        <f>IF(ISNUMBER(A3832),COUNTIF(Calculations!A:A, A3832),"")</f>
        <v/>
      </c>
      <c r="F3832" s="12" t="str">
        <f t="shared" si="335"/>
        <v/>
      </c>
      <c r="G3832" s="12" t="str">
        <f t="shared" si="336"/>
        <v/>
      </c>
    </row>
    <row r="3833" spans="1:7" x14ac:dyDescent="0.25">
      <c r="A3833" s="8" t="str">
        <f t="shared" si="332"/>
        <v/>
      </c>
      <c r="B3833" s="2" t="str">
        <f t="shared" si="333"/>
        <v/>
      </c>
      <c r="C3833" s="2" t="str">
        <f t="shared" si="334"/>
        <v/>
      </c>
      <c r="D3833" s="2" t="str">
        <f>IF(ISNUMBER(A3833),COUNTIF(Calculations!B:B, A3833),"")</f>
        <v/>
      </c>
      <c r="E3833" s="2" t="str">
        <f>IF(ISNUMBER(A3833),COUNTIF(Calculations!A:A, A3833),"")</f>
        <v/>
      </c>
      <c r="F3833" s="12" t="str">
        <f t="shared" si="335"/>
        <v/>
      </c>
      <c r="G3833" s="12" t="str">
        <f t="shared" si="336"/>
        <v/>
      </c>
    </row>
    <row r="3834" spans="1:7" x14ac:dyDescent="0.25">
      <c r="A3834" s="8" t="str">
        <f t="shared" si="332"/>
        <v/>
      </c>
      <c r="B3834" s="2" t="str">
        <f t="shared" si="333"/>
        <v/>
      </c>
      <c r="C3834" s="2" t="str">
        <f t="shared" si="334"/>
        <v/>
      </c>
      <c r="D3834" s="2" t="str">
        <f>IF(ISNUMBER(A3834),COUNTIF(Calculations!B:B, A3834),"")</f>
        <v/>
      </c>
      <c r="E3834" s="2" t="str">
        <f>IF(ISNUMBER(A3834),COUNTIF(Calculations!A:A, A3834),"")</f>
        <v/>
      </c>
      <c r="F3834" s="12" t="str">
        <f t="shared" si="335"/>
        <v/>
      </c>
      <c r="G3834" s="12" t="str">
        <f t="shared" si="336"/>
        <v/>
      </c>
    </row>
    <row r="3835" spans="1:7" x14ac:dyDescent="0.25">
      <c r="A3835" s="8" t="str">
        <f t="shared" si="332"/>
        <v/>
      </c>
      <c r="B3835" s="2" t="str">
        <f t="shared" si="333"/>
        <v/>
      </c>
      <c r="C3835" s="2" t="str">
        <f t="shared" si="334"/>
        <v/>
      </c>
      <c r="D3835" s="2" t="str">
        <f>IF(ISNUMBER(A3835),COUNTIF(Calculations!B:B, A3835),"")</f>
        <v/>
      </c>
      <c r="E3835" s="2" t="str">
        <f>IF(ISNUMBER(A3835),COUNTIF(Calculations!A:A, A3835),"")</f>
        <v/>
      </c>
      <c r="F3835" s="12" t="str">
        <f t="shared" si="335"/>
        <v/>
      </c>
      <c r="G3835" s="12" t="str">
        <f t="shared" si="336"/>
        <v/>
      </c>
    </row>
    <row r="3836" spans="1:7" x14ac:dyDescent="0.25">
      <c r="A3836" s="8" t="str">
        <f t="shared" si="332"/>
        <v/>
      </c>
      <c r="B3836" s="2" t="str">
        <f t="shared" si="333"/>
        <v/>
      </c>
      <c r="C3836" s="2" t="str">
        <f t="shared" si="334"/>
        <v/>
      </c>
      <c r="D3836" s="2" t="str">
        <f>IF(ISNUMBER(A3836),COUNTIF(Calculations!B:B, A3836),"")</f>
        <v/>
      </c>
      <c r="E3836" s="2" t="str">
        <f>IF(ISNUMBER(A3836),COUNTIF(Calculations!A:A, A3836),"")</f>
        <v/>
      </c>
      <c r="F3836" s="12" t="str">
        <f t="shared" si="335"/>
        <v/>
      </c>
      <c r="G3836" s="12" t="str">
        <f t="shared" si="336"/>
        <v/>
      </c>
    </row>
    <row r="3837" spans="1:7" x14ac:dyDescent="0.25">
      <c r="A3837" s="8" t="str">
        <f t="shared" si="332"/>
        <v/>
      </c>
      <c r="B3837" s="2" t="str">
        <f t="shared" si="333"/>
        <v/>
      </c>
      <c r="C3837" s="2" t="str">
        <f t="shared" si="334"/>
        <v/>
      </c>
      <c r="D3837" s="2" t="str">
        <f>IF(ISNUMBER(A3837),COUNTIF(Calculations!B:B, A3837),"")</f>
        <v/>
      </c>
      <c r="E3837" s="2" t="str">
        <f>IF(ISNUMBER(A3837),COUNTIF(Calculations!A:A, A3837),"")</f>
        <v/>
      </c>
      <c r="F3837" s="12" t="str">
        <f t="shared" si="335"/>
        <v/>
      </c>
      <c r="G3837" s="12" t="str">
        <f t="shared" si="336"/>
        <v/>
      </c>
    </row>
    <row r="3838" spans="1:7" x14ac:dyDescent="0.25">
      <c r="A3838" s="8" t="str">
        <f t="shared" si="332"/>
        <v/>
      </c>
      <c r="B3838" s="2" t="str">
        <f t="shared" si="333"/>
        <v/>
      </c>
      <c r="C3838" s="2" t="str">
        <f t="shared" si="334"/>
        <v/>
      </c>
      <c r="D3838" s="2" t="str">
        <f>IF(ISNUMBER(A3838),COUNTIF(Calculations!B:B, A3838),"")</f>
        <v/>
      </c>
      <c r="E3838" s="2" t="str">
        <f>IF(ISNUMBER(A3838),COUNTIF(Calculations!A:A, A3838),"")</f>
        <v/>
      </c>
      <c r="F3838" s="12" t="str">
        <f t="shared" si="335"/>
        <v/>
      </c>
      <c r="G3838" s="12" t="str">
        <f t="shared" si="336"/>
        <v/>
      </c>
    </row>
    <row r="3839" spans="1:7" x14ac:dyDescent="0.25">
      <c r="A3839" s="8" t="str">
        <f t="shared" si="332"/>
        <v/>
      </c>
      <c r="B3839" s="2" t="str">
        <f t="shared" si="333"/>
        <v/>
      </c>
      <c r="C3839" s="2" t="str">
        <f t="shared" si="334"/>
        <v/>
      </c>
      <c r="D3839" s="2" t="str">
        <f>IF(ISNUMBER(A3839),COUNTIF(Calculations!B:B, A3839),"")</f>
        <v/>
      </c>
      <c r="E3839" s="2" t="str">
        <f>IF(ISNUMBER(A3839),COUNTIF(Calculations!A:A, A3839),"")</f>
        <v/>
      </c>
      <c r="F3839" s="12" t="str">
        <f t="shared" si="335"/>
        <v/>
      </c>
      <c r="G3839" s="12" t="str">
        <f t="shared" si="336"/>
        <v/>
      </c>
    </row>
    <row r="3840" spans="1:7" x14ac:dyDescent="0.25">
      <c r="A3840" s="8" t="str">
        <f t="shared" si="332"/>
        <v/>
      </c>
      <c r="B3840" s="2" t="str">
        <f t="shared" si="333"/>
        <v/>
      </c>
      <c r="C3840" s="2" t="str">
        <f t="shared" si="334"/>
        <v/>
      </c>
      <c r="D3840" s="2" t="str">
        <f>IF(ISNUMBER(A3840),COUNTIF(Calculations!B:B, A3840),"")</f>
        <v/>
      </c>
      <c r="E3840" s="2" t="str">
        <f>IF(ISNUMBER(A3840),COUNTIF(Calculations!A:A, A3840),"")</f>
        <v/>
      </c>
      <c r="F3840" s="12" t="str">
        <f t="shared" si="335"/>
        <v/>
      </c>
      <c r="G3840" s="12" t="str">
        <f t="shared" si="336"/>
        <v/>
      </c>
    </row>
    <row r="3841" spans="1:7" x14ac:dyDescent="0.25">
      <c r="A3841" s="8" t="str">
        <f t="shared" si="332"/>
        <v/>
      </c>
      <c r="B3841" s="2" t="str">
        <f t="shared" si="333"/>
        <v/>
      </c>
      <c r="C3841" s="2" t="str">
        <f t="shared" si="334"/>
        <v/>
      </c>
      <c r="D3841" s="2" t="str">
        <f>IF(ISNUMBER(A3841),COUNTIF(Calculations!B:B, A3841),"")</f>
        <v/>
      </c>
      <c r="E3841" s="2" t="str">
        <f>IF(ISNUMBER(A3841),COUNTIF(Calculations!A:A, A3841),"")</f>
        <v/>
      </c>
      <c r="F3841" s="12" t="str">
        <f t="shared" si="335"/>
        <v/>
      </c>
      <c r="G3841" s="12" t="str">
        <f t="shared" si="336"/>
        <v/>
      </c>
    </row>
    <row r="3842" spans="1:7" x14ac:dyDescent="0.25">
      <c r="A3842" s="8" t="str">
        <f t="shared" si="332"/>
        <v/>
      </c>
      <c r="B3842" s="2" t="str">
        <f t="shared" si="333"/>
        <v/>
      </c>
      <c r="C3842" s="2" t="str">
        <f t="shared" si="334"/>
        <v/>
      </c>
      <c r="D3842" s="2" t="str">
        <f>IF(ISNUMBER(A3842),COUNTIF(Calculations!B:B, A3842),"")</f>
        <v/>
      </c>
      <c r="E3842" s="2" t="str">
        <f>IF(ISNUMBER(A3842),COUNTIF(Calculations!A:A, A3842),"")</f>
        <v/>
      </c>
      <c r="F3842" s="12" t="str">
        <f t="shared" si="335"/>
        <v/>
      </c>
      <c r="G3842" s="12" t="str">
        <f t="shared" si="336"/>
        <v/>
      </c>
    </row>
    <row r="3843" spans="1:7" x14ac:dyDescent="0.25">
      <c r="A3843" s="8" t="str">
        <f t="shared" si="332"/>
        <v/>
      </c>
      <c r="B3843" s="2" t="str">
        <f t="shared" si="333"/>
        <v/>
      </c>
      <c r="C3843" s="2" t="str">
        <f t="shared" si="334"/>
        <v/>
      </c>
      <c r="D3843" s="2" t="str">
        <f>IF(ISNUMBER(A3843),COUNTIF(Calculations!B:B, A3843),"")</f>
        <v/>
      </c>
      <c r="E3843" s="2" t="str">
        <f>IF(ISNUMBER(A3843),COUNTIF(Calculations!A:A, A3843),"")</f>
        <v/>
      </c>
      <c r="F3843" s="12" t="str">
        <f t="shared" si="335"/>
        <v/>
      </c>
      <c r="G3843" s="12" t="str">
        <f t="shared" si="336"/>
        <v/>
      </c>
    </row>
    <row r="3844" spans="1:7" x14ac:dyDescent="0.25">
      <c r="A3844" s="8" t="str">
        <f t="shared" si="332"/>
        <v/>
      </c>
      <c r="B3844" s="2" t="str">
        <f t="shared" si="333"/>
        <v/>
      </c>
      <c r="C3844" s="2" t="str">
        <f t="shared" si="334"/>
        <v/>
      </c>
      <c r="D3844" s="2" t="str">
        <f>IF(ISNUMBER(A3844),COUNTIF(Calculations!B:B, A3844),"")</f>
        <v/>
      </c>
      <c r="E3844" s="2" t="str">
        <f>IF(ISNUMBER(A3844),COUNTIF(Calculations!A:A, A3844),"")</f>
        <v/>
      </c>
      <c r="F3844" s="12" t="str">
        <f t="shared" si="335"/>
        <v/>
      </c>
      <c r="G3844" s="12" t="str">
        <f t="shared" si="336"/>
        <v/>
      </c>
    </row>
    <row r="3845" spans="1:7" x14ac:dyDescent="0.25">
      <c r="A3845" s="8" t="str">
        <f t="shared" si="332"/>
        <v/>
      </c>
      <c r="B3845" s="2" t="str">
        <f t="shared" si="333"/>
        <v/>
      </c>
      <c r="C3845" s="2" t="str">
        <f t="shared" si="334"/>
        <v/>
      </c>
      <c r="D3845" s="2" t="str">
        <f>IF(ISNUMBER(A3845),COUNTIF(Calculations!B:B, A3845),"")</f>
        <v/>
      </c>
      <c r="E3845" s="2" t="str">
        <f>IF(ISNUMBER(A3845),COUNTIF(Calculations!A:A, A3845),"")</f>
        <v/>
      </c>
      <c r="F3845" s="12" t="str">
        <f t="shared" si="335"/>
        <v/>
      </c>
      <c r="G3845" s="12" t="str">
        <f t="shared" si="336"/>
        <v/>
      </c>
    </row>
    <row r="3846" spans="1:7" x14ac:dyDescent="0.25">
      <c r="A3846" s="8" t="str">
        <f t="shared" si="332"/>
        <v/>
      </c>
      <c r="B3846" s="2" t="str">
        <f t="shared" si="333"/>
        <v/>
      </c>
      <c r="C3846" s="2" t="str">
        <f t="shared" si="334"/>
        <v/>
      </c>
      <c r="D3846" s="2" t="str">
        <f>IF(ISNUMBER(A3846),COUNTIF(Calculations!B:B, A3846),"")</f>
        <v/>
      </c>
      <c r="E3846" s="2" t="str">
        <f>IF(ISNUMBER(A3846),COUNTIF(Calculations!A:A, A3846),"")</f>
        <v/>
      </c>
      <c r="F3846" s="12" t="str">
        <f t="shared" si="335"/>
        <v/>
      </c>
      <c r="G3846" s="12" t="str">
        <f t="shared" si="336"/>
        <v/>
      </c>
    </row>
    <row r="3847" spans="1:7" x14ac:dyDescent="0.25">
      <c r="A3847" s="8" t="str">
        <f t="shared" si="332"/>
        <v/>
      </c>
      <c r="B3847" s="2" t="str">
        <f t="shared" si="333"/>
        <v/>
      </c>
      <c r="C3847" s="2" t="str">
        <f t="shared" si="334"/>
        <v/>
      </c>
      <c r="D3847" s="2" t="str">
        <f>IF(ISNUMBER(A3847),COUNTIF(Calculations!B:B, A3847),"")</f>
        <v/>
      </c>
      <c r="E3847" s="2" t="str">
        <f>IF(ISNUMBER(A3847),COUNTIF(Calculations!A:A, A3847),"")</f>
        <v/>
      </c>
      <c r="F3847" s="12" t="str">
        <f t="shared" si="335"/>
        <v/>
      </c>
      <c r="G3847" s="12" t="str">
        <f t="shared" si="336"/>
        <v/>
      </c>
    </row>
    <row r="3848" spans="1:7" x14ac:dyDescent="0.25">
      <c r="A3848" s="8" t="str">
        <f t="shared" si="332"/>
        <v/>
      </c>
      <c r="B3848" s="2" t="str">
        <f t="shared" si="333"/>
        <v/>
      </c>
      <c r="C3848" s="2" t="str">
        <f t="shared" si="334"/>
        <v/>
      </c>
      <c r="D3848" s="2" t="str">
        <f>IF(ISNUMBER(A3848),COUNTIF(Calculations!B:B, A3848),"")</f>
        <v/>
      </c>
      <c r="E3848" s="2" t="str">
        <f>IF(ISNUMBER(A3848),COUNTIF(Calculations!A:A, A3848),"")</f>
        <v/>
      </c>
      <c r="F3848" s="12" t="str">
        <f t="shared" si="335"/>
        <v/>
      </c>
      <c r="G3848" s="12" t="str">
        <f t="shared" si="336"/>
        <v/>
      </c>
    </row>
    <row r="3849" spans="1:7" x14ac:dyDescent="0.25">
      <c r="A3849" s="8" t="str">
        <f t="shared" si="332"/>
        <v/>
      </c>
      <c r="B3849" s="2" t="str">
        <f t="shared" si="333"/>
        <v/>
      </c>
      <c r="C3849" s="2" t="str">
        <f t="shared" si="334"/>
        <v/>
      </c>
      <c r="D3849" s="2" t="str">
        <f>IF(ISNUMBER(A3849),COUNTIF(Calculations!B:B, A3849),"")</f>
        <v/>
      </c>
      <c r="E3849" s="2" t="str">
        <f>IF(ISNUMBER(A3849),COUNTIF(Calculations!A:A, A3849),"")</f>
        <v/>
      </c>
      <c r="F3849" s="12" t="str">
        <f t="shared" si="335"/>
        <v/>
      </c>
      <c r="G3849" s="12" t="str">
        <f t="shared" si="336"/>
        <v/>
      </c>
    </row>
    <row r="3850" spans="1:7" x14ac:dyDescent="0.25">
      <c r="A3850" s="8" t="str">
        <f t="shared" si="332"/>
        <v/>
      </c>
      <c r="B3850" s="2" t="str">
        <f t="shared" si="333"/>
        <v/>
      </c>
      <c r="C3850" s="2" t="str">
        <f t="shared" si="334"/>
        <v/>
      </c>
      <c r="D3850" s="2" t="str">
        <f>IF(ISNUMBER(A3850),COUNTIF(Calculations!B:B, A3850),"")</f>
        <v/>
      </c>
      <c r="E3850" s="2" t="str">
        <f>IF(ISNUMBER(A3850),COUNTIF(Calculations!A:A, A3850),"")</f>
        <v/>
      </c>
      <c r="F3850" s="12" t="str">
        <f t="shared" si="335"/>
        <v/>
      </c>
      <c r="G3850" s="12" t="str">
        <f t="shared" si="336"/>
        <v/>
      </c>
    </row>
    <row r="3851" spans="1:7" x14ac:dyDescent="0.25">
      <c r="A3851" s="8" t="str">
        <f t="shared" si="332"/>
        <v/>
      </c>
      <c r="B3851" s="2" t="str">
        <f t="shared" si="333"/>
        <v/>
      </c>
      <c r="C3851" s="2" t="str">
        <f t="shared" si="334"/>
        <v/>
      </c>
      <c r="D3851" s="2" t="str">
        <f>IF(ISNUMBER(A3851),COUNTIF(Calculations!B:B, A3851),"")</f>
        <v/>
      </c>
      <c r="E3851" s="2" t="str">
        <f>IF(ISNUMBER(A3851),COUNTIF(Calculations!A:A, A3851),"")</f>
        <v/>
      </c>
      <c r="F3851" s="12" t="str">
        <f t="shared" si="335"/>
        <v/>
      </c>
      <c r="G3851" s="12" t="str">
        <f t="shared" si="336"/>
        <v/>
      </c>
    </row>
    <row r="3852" spans="1:7" x14ac:dyDescent="0.25">
      <c r="A3852" s="8" t="str">
        <f t="shared" si="332"/>
        <v/>
      </c>
      <c r="B3852" s="2" t="str">
        <f t="shared" si="333"/>
        <v/>
      </c>
      <c r="C3852" s="2" t="str">
        <f t="shared" si="334"/>
        <v/>
      </c>
      <c r="D3852" s="2" t="str">
        <f>IF(ISNUMBER(A3852),COUNTIF(Calculations!B:B, A3852),"")</f>
        <v/>
      </c>
      <c r="E3852" s="2" t="str">
        <f>IF(ISNUMBER(A3852),COUNTIF(Calculations!A:A, A3852),"")</f>
        <v/>
      </c>
      <c r="F3852" s="12" t="str">
        <f t="shared" si="335"/>
        <v/>
      </c>
      <c r="G3852" s="12" t="str">
        <f t="shared" si="336"/>
        <v/>
      </c>
    </row>
    <row r="3853" spans="1:7" x14ac:dyDescent="0.25">
      <c r="A3853" s="8" t="str">
        <f t="shared" si="332"/>
        <v/>
      </c>
      <c r="B3853" s="2" t="str">
        <f t="shared" si="333"/>
        <v/>
      </c>
      <c r="C3853" s="2" t="str">
        <f t="shared" si="334"/>
        <v/>
      </c>
      <c r="D3853" s="2" t="str">
        <f>IF(ISNUMBER(A3853),COUNTIF(Calculations!B:B, A3853),"")</f>
        <v/>
      </c>
      <c r="E3853" s="2" t="str">
        <f>IF(ISNUMBER(A3853),COUNTIF(Calculations!A:A, A3853),"")</f>
        <v/>
      </c>
      <c r="F3853" s="12" t="str">
        <f t="shared" si="335"/>
        <v/>
      </c>
      <c r="G3853" s="12" t="str">
        <f t="shared" si="336"/>
        <v/>
      </c>
    </row>
    <row r="3854" spans="1:7" x14ac:dyDescent="0.25">
      <c r="A3854" s="8" t="str">
        <f t="shared" si="332"/>
        <v/>
      </c>
      <c r="B3854" s="2" t="str">
        <f t="shared" si="333"/>
        <v/>
      </c>
      <c r="C3854" s="2" t="str">
        <f t="shared" si="334"/>
        <v/>
      </c>
      <c r="D3854" s="2" t="str">
        <f>IF(ISNUMBER(A3854),COUNTIF(Calculations!B:B, A3854),"")</f>
        <v/>
      </c>
      <c r="E3854" s="2" t="str">
        <f>IF(ISNUMBER(A3854),COUNTIF(Calculations!A:A, A3854),"")</f>
        <v/>
      </c>
      <c r="F3854" s="12" t="str">
        <f t="shared" si="335"/>
        <v/>
      </c>
      <c r="G3854" s="12" t="str">
        <f t="shared" si="336"/>
        <v/>
      </c>
    </row>
    <row r="3855" spans="1:7" x14ac:dyDescent="0.25">
      <c r="A3855" s="8" t="str">
        <f t="shared" si="332"/>
        <v/>
      </c>
      <c r="B3855" s="2" t="str">
        <f t="shared" si="333"/>
        <v/>
      </c>
      <c r="C3855" s="2" t="str">
        <f t="shared" si="334"/>
        <v/>
      </c>
      <c r="D3855" s="2" t="str">
        <f>IF(ISNUMBER(A3855),COUNTIF(Calculations!B:B, A3855),"")</f>
        <v/>
      </c>
      <c r="E3855" s="2" t="str">
        <f>IF(ISNUMBER(A3855),COUNTIF(Calculations!A:A, A3855),"")</f>
        <v/>
      </c>
      <c r="F3855" s="12" t="str">
        <f t="shared" si="335"/>
        <v/>
      </c>
      <c r="G3855" s="12" t="str">
        <f t="shared" si="336"/>
        <v/>
      </c>
    </row>
    <row r="3856" spans="1:7" x14ac:dyDescent="0.25">
      <c r="A3856" s="8" t="str">
        <f t="shared" si="332"/>
        <v/>
      </c>
      <c r="B3856" s="2" t="str">
        <f t="shared" si="333"/>
        <v/>
      </c>
      <c r="C3856" s="2" t="str">
        <f t="shared" si="334"/>
        <v/>
      </c>
      <c r="D3856" s="2" t="str">
        <f>IF(ISNUMBER(A3856),COUNTIF(Calculations!B:B, A3856),"")</f>
        <v/>
      </c>
      <c r="E3856" s="2" t="str">
        <f>IF(ISNUMBER(A3856),COUNTIF(Calculations!A:A, A3856),"")</f>
        <v/>
      </c>
      <c r="F3856" s="12" t="str">
        <f t="shared" si="335"/>
        <v/>
      </c>
      <c r="G3856" s="12" t="str">
        <f t="shared" si="336"/>
        <v/>
      </c>
    </row>
    <row r="3857" spans="1:7" x14ac:dyDescent="0.25">
      <c r="A3857" s="8" t="str">
        <f t="shared" si="332"/>
        <v/>
      </c>
      <c r="B3857" s="2" t="str">
        <f t="shared" si="333"/>
        <v/>
      </c>
      <c r="C3857" s="2" t="str">
        <f t="shared" si="334"/>
        <v/>
      </c>
      <c r="D3857" s="2" t="str">
        <f>IF(ISNUMBER(A3857),COUNTIF(Calculations!B:B, A3857),"")</f>
        <v/>
      </c>
      <c r="E3857" s="2" t="str">
        <f>IF(ISNUMBER(A3857),COUNTIF(Calculations!A:A, A3857),"")</f>
        <v/>
      </c>
      <c r="F3857" s="12" t="str">
        <f t="shared" si="335"/>
        <v/>
      </c>
      <c r="G3857" s="12" t="str">
        <f t="shared" si="336"/>
        <v/>
      </c>
    </row>
    <row r="3858" spans="1:7" x14ac:dyDescent="0.25">
      <c r="A3858" s="8" t="str">
        <f t="shared" si="332"/>
        <v/>
      </c>
      <c r="B3858" s="2" t="str">
        <f t="shared" si="333"/>
        <v/>
      </c>
      <c r="C3858" s="2" t="str">
        <f t="shared" si="334"/>
        <v/>
      </c>
      <c r="D3858" s="2" t="str">
        <f>IF(ISNUMBER(A3858),COUNTIF(Calculations!B:B, A3858),"")</f>
        <v/>
      </c>
      <c r="E3858" s="2" t="str">
        <f>IF(ISNUMBER(A3858),COUNTIF(Calculations!A:A, A3858),"")</f>
        <v/>
      </c>
      <c r="F3858" s="12" t="str">
        <f t="shared" si="335"/>
        <v/>
      </c>
      <c r="G3858" s="12" t="str">
        <f t="shared" si="336"/>
        <v/>
      </c>
    </row>
    <row r="3859" spans="1:7" x14ac:dyDescent="0.25">
      <c r="A3859" s="8" t="str">
        <f t="shared" si="332"/>
        <v/>
      </c>
      <c r="B3859" s="2" t="str">
        <f t="shared" si="333"/>
        <v/>
      </c>
      <c r="C3859" s="2" t="str">
        <f t="shared" si="334"/>
        <v/>
      </c>
      <c r="D3859" s="2" t="str">
        <f>IF(ISNUMBER(A3859),COUNTIF(Calculations!B:B, A3859),"")</f>
        <v/>
      </c>
      <c r="E3859" s="2" t="str">
        <f>IF(ISNUMBER(A3859),COUNTIF(Calculations!A:A, A3859),"")</f>
        <v/>
      </c>
      <c r="F3859" s="12" t="str">
        <f t="shared" si="335"/>
        <v/>
      </c>
      <c r="G3859" s="12" t="str">
        <f t="shared" si="336"/>
        <v/>
      </c>
    </row>
    <row r="3860" spans="1:7" x14ac:dyDescent="0.25">
      <c r="A3860" s="8" t="str">
        <f t="shared" si="332"/>
        <v/>
      </c>
      <c r="B3860" s="2" t="str">
        <f t="shared" si="333"/>
        <v/>
      </c>
      <c r="C3860" s="2" t="str">
        <f t="shared" si="334"/>
        <v/>
      </c>
      <c r="D3860" s="2" t="str">
        <f>IF(ISNUMBER(A3860),COUNTIF(Calculations!B:B, A3860),"")</f>
        <v/>
      </c>
      <c r="E3860" s="2" t="str">
        <f>IF(ISNUMBER(A3860),COUNTIF(Calculations!A:A, A3860),"")</f>
        <v/>
      </c>
      <c r="F3860" s="12" t="str">
        <f t="shared" si="335"/>
        <v/>
      </c>
      <c r="G3860" s="12" t="str">
        <f t="shared" si="336"/>
        <v/>
      </c>
    </row>
    <row r="3861" spans="1:7" x14ac:dyDescent="0.25">
      <c r="A3861" s="8" t="str">
        <f t="shared" si="332"/>
        <v/>
      </c>
      <c r="B3861" s="2" t="str">
        <f t="shared" si="333"/>
        <v/>
      </c>
      <c r="C3861" s="2" t="str">
        <f t="shared" si="334"/>
        <v/>
      </c>
      <c r="D3861" s="2" t="str">
        <f>IF(ISNUMBER(A3861),COUNTIF(Calculations!B:B, A3861),"")</f>
        <v/>
      </c>
      <c r="E3861" s="2" t="str">
        <f>IF(ISNUMBER(A3861),COUNTIF(Calculations!A:A, A3861),"")</f>
        <v/>
      </c>
      <c r="F3861" s="12" t="str">
        <f t="shared" si="335"/>
        <v/>
      </c>
      <c r="G3861" s="12" t="str">
        <f t="shared" si="336"/>
        <v/>
      </c>
    </row>
    <row r="3862" spans="1:7" x14ac:dyDescent="0.25">
      <c r="A3862" s="8" t="str">
        <f t="shared" si="332"/>
        <v/>
      </c>
      <c r="B3862" s="2" t="str">
        <f t="shared" si="333"/>
        <v/>
      </c>
      <c r="C3862" s="2" t="str">
        <f t="shared" si="334"/>
        <v/>
      </c>
      <c r="D3862" s="2" t="str">
        <f>IF(ISNUMBER(A3862),COUNTIF(Calculations!B:B, A3862),"")</f>
        <v/>
      </c>
      <c r="E3862" s="2" t="str">
        <f>IF(ISNUMBER(A3862),COUNTIF(Calculations!A:A, A3862),"")</f>
        <v/>
      </c>
      <c r="F3862" s="12" t="str">
        <f t="shared" si="335"/>
        <v/>
      </c>
      <c r="G3862" s="12" t="str">
        <f t="shared" si="336"/>
        <v/>
      </c>
    </row>
    <row r="3863" spans="1:7" x14ac:dyDescent="0.25">
      <c r="A3863" s="8" t="str">
        <f t="shared" si="332"/>
        <v/>
      </c>
      <c r="B3863" s="2" t="str">
        <f t="shared" si="333"/>
        <v/>
      </c>
      <c r="C3863" s="2" t="str">
        <f t="shared" si="334"/>
        <v/>
      </c>
      <c r="D3863" s="2" t="str">
        <f>IF(ISNUMBER(A3863),COUNTIF(Calculations!B:B, A3863),"")</f>
        <v/>
      </c>
      <c r="E3863" s="2" t="str">
        <f>IF(ISNUMBER(A3863),COUNTIF(Calculations!A:A, A3863),"")</f>
        <v/>
      </c>
      <c r="F3863" s="12" t="str">
        <f t="shared" si="335"/>
        <v/>
      </c>
      <c r="G3863" s="12" t="str">
        <f t="shared" si="336"/>
        <v/>
      </c>
    </row>
    <row r="3864" spans="1:7" x14ac:dyDescent="0.25">
      <c r="A3864" s="8" t="str">
        <f t="shared" si="332"/>
        <v/>
      </c>
      <c r="B3864" s="2" t="str">
        <f t="shared" si="333"/>
        <v/>
      </c>
      <c r="C3864" s="2" t="str">
        <f t="shared" si="334"/>
        <v/>
      </c>
      <c r="D3864" s="2" t="str">
        <f>IF(ISNUMBER(A3864),COUNTIF(Calculations!B:B, A3864),"")</f>
        <v/>
      </c>
      <c r="E3864" s="2" t="str">
        <f>IF(ISNUMBER(A3864),COUNTIF(Calculations!A:A, A3864),"")</f>
        <v/>
      </c>
      <c r="F3864" s="12" t="str">
        <f t="shared" si="335"/>
        <v/>
      </c>
      <c r="G3864" s="12" t="str">
        <f t="shared" si="336"/>
        <v/>
      </c>
    </row>
    <row r="3865" spans="1:7" x14ac:dyDescent="0.25">
      <c r="A3865" s="8" t="str">
        <f t="shared" si="332"/>
        <v/>
      </c>
      <c r="B3865" s="2" t="str">
        <f t="shared" si="333"/>
        <v/>
      </c>
      <c r="C3865" s="2" t="str">
        <f t="shared" si="334"/>
        <v/>
      </c>
      <c r="D3865" s="2" t="str">
        <f>IF(ISNUMBER(A3865),COUNTIF(Calculations!B:B, A3865),"")</f>
        <v/>
      </c>
      <c r="E3865" s="2" t="str">
        <f>IF(ISNUMBER(A3865),COUNTIF(Calculations!A:A, A3865),"")</f>
        <v/>
      </c>
      <c r="F3865" s="12" t="str">
        <f t="shared" si="335"/>
        <v/>
      </c>
      <c r="G3865" s="12" t="str">
        <f t="shared" si="336"/>
        <v/>
      </c>
    </row>
    <row r="3866" spans="1:7" x14ac:dyDescent="0.25">
      <c r="A3866" s="8" t="str">
        <f t="shared" si="332"/>
        <v/>
      </c>
      <c r="B3866" s="2" t="str">
        <f t="shared" si="333"/>
        <v/>
      </c>
      <c r="C3866" s="2" t="str">
        <f t="shared" si="334"/>
        <v/>
      </c>
      <c r="D3866" s="2" t="str">
        <f>IF(ISNUMBER(A3866),COUNTIF(Calculations!B:B, A3866),"")</f>
        <v/>
      </c>
      <c r="E3866" s="2" t="str">
        <f>IF(ISNUMBER(A3866),COUNTIF(Calculations!A:A, A3866),"")</f>
        <v/>
      </c>
      <c r="F3866" s="12" t="str">
        <f t="shared" si="335"/>
        <v/>
      </c>
      <c r="G3866" s="12" t="str">
        <f t="shared" si="336"/>
        <v/>
      </c>
    </row>
    <row r="3867" spans="1:7" x14ac:dyDescent="0.25">
      <c r="A3867" s="8" t="str">
        <f t="shared" si="332"/>
        <v/>
      </c>
      <c r="B3867" s="2" t="str">
        <f t="shared" si="333"/>
        <v/>
      </c>
      <c r="C3867" s="2" t="str">
        <f t="shared" si="334"/>
        <v/>
      </c>
      <c r="D3867" s="2" t="str">
        <f>IF(ISNUMBER(A3867),COUNTIF(Calculations!B:B, A3867),"")</f>
        <v/>
      </c>
      <c r="E3867" s="2" t="str">
        <f>IF(ISNUMBER(A3867),COUNTIF(Calculations!A:A, A3867),"")</f>
        <v/>
      </c>
      <c r="F3867" s="12" t="str">
        <f t="shared" si="335"/>
        <v/>
      </c>
      <c r="G3867" s="12" t="str">
        <f t="shared" si="336"/>
        <v/>
      </c>
    </row>
    <row r="3868" spans="1:7" x14ac:dyDescent="0.25">
      <c r="A3868" s="8" t="str">
        <f t="shared" si="332"/>
        <v/>
      </c>
      <c r="B3868" s="2" t="str">
        <f t="shared" si="333"/>
        <v/>
      </c>
      <c r="C3868" s="2" t="str">
        <f t="shared" si="334"/>
        <v/>
      </c>
      <c r="D3868" s="2" t="str">
        <f>IF(ISNUMBER(A3868),COUNTIF(Calculations!B:B, A3868),"")</f>
        <v/>
      </c>
      <c r="E3868" s="2" t="str">
        <f>IF(ISNUMBER(A3868),COUNTIF(Calculations!A:A, A3868),"")</f>
        <v/>
      </c>
      <c r="F3868" s="12" t="str">
        <f t="shared" si="335"/>
        <v/>
      </c>
      <c r="G3868" s="12" t="str">
        <f t="shared" si="336"/>
        <v/>
      </c>
    </row>
    <row r="3869" spans="1:7" x14ac:dyDescent="0.25">
      <c r="A3869" s="8" t="str">
        <f t="shared" si="332"/>
        <v/>
      </c>
      <c r="B3869" s="2" t="str">
        <f t="shared" si="333"/>
        <v/>
      </c>
      <c r="C3869" s="2" t="str">
        <f t="shared" si="334"/>
        <v/>
      </c>
      <c r="D3869" s="2" t="str">
        <f>IF(ISNUMBER(A3869),COUNTIF(Calculations!B:B, A3869),"")</f>
        <v/>
      </c>
      <c r="E3869" s="2" t="str">
        <f>IF(ISNUMBER(A3869),COUNTIF(Calculations!A:A, A3869),"")</f>
        <v/>
      </c>
      <c r="F3869" s="12" t="str">
        <f t="shared" si="335"/>
        <v/>
      </c>
      <c r="G3869" s="12" t="str">
        <f t="shared" si="336"/>
        <v/>
      </c>
    </row>
    <row r="3870" spans="1:7" x14ac:dyDescent="0.25">
      <c r="A3870" s="8" t="str">
        <f t="shared" si="332"/>
        <v/>
      </c>
      <c r="B3870" s="2" t="str">
        <f t="shared" si="333"/>
        <v/>
      </c>
      <c r="C3870" s="2" t="str">
        <f t="shared" si="334"/>
        <v/>
      </c>
      <c r="D3870" s="2" t="str">
        <f>IF(ISNUMBER(A3870),COUNTIF(Calculations!B:B, A3870),"")</f>
        <v/>
      </c>
      <c r="E3870" s="2" t="str">
        <f>IF(ISNUMBER(A3870),COUNTIF(Calculations!A:A, A3870),"")</f>
        <v/>
      </c>
      <c r="F3870" s="12" t="str">
        <f t="shared" si="335"/>
        <v/>
      </c>
      <c r="G3870" s="12" t="str">
        <f t="shared" si="336"/>
        <v/>
      </c>
    </row>
    <row r="3871" spans="1:7" x14ac:dyDescent="0.25">
      <c r="A3871" s="8" t="str">
        <f t="shared" si="332"/>
        <v/>
      </c>
      <c r="B3871" s="2" t="str">
        <f t="shared" si="333"/>
        <v/>
      </c>
      <c r="C3871" s="2" t="str">
        <f t="shared" si="334"/>
        <v/>
      </c>
      <c r="D3871" s="2" t="str">
        <f>IF(ISNUMBER(A3871),COUNTIF(Calculations!B:B, A3871),"")</f>
        <v/>
      </c>
      <c r="E3871" s="2" t="str">
        <f>IF(ISNUMBER(A3871),COUNTIF(Calculations!A:A, A3871),"")</f>
        <v/>
      </c>
      <c r="F3871" s="12" t="str">
        <f t="shared" si="335"/>
        <v/>
      </c>
      <c r="G3871" s="12" t="str">
        <f t="shared" si="336"/>
        <v/>
      </c>
    </row>
    <row r="3872" spans="1:7" x14ac:dyDescent="0.25">
      <c r="A3872" s="8" t="str">
        <f t="shared" si="332"/>
        <v/>
      </c>
      <c r="B3872" s="2" t="str">
        <f t="shared" si="333"/>
        <v/>
      </c>
      <c r="C3872" s="2" t="str">
        <f t="shared" si="334"/>
        <v/>
      </c>
      <c r="D3872" s="2" t="str">
        <f>IF(ISNUMBER(A3872),COUNTIF(Calculations!B:B, A3872),"")</f>
        <v/>
      </c>
      <c r="E3872" s="2" t="str">
        <f>IF(ISNUMBER(A3872),COUNTIF(Calculations!A:A, A3872),"")</f>
        <v/>
      </c>
      <c r="F3872" s="12" t="str">
        <f t="shared" si="335"/>
        <v/>
      </c>
      <c r="G3872" s="12" t="str">
        <f t="shared" si="336"/>
        <v/>
      </c>
    </row>
    <row r="3873" spans="1:7" x14ac:dyDescent="0.25">
      <c r="A3873" s="8" t="str">
        <f t="shared" si="332"/>
        <v/>
      </c>
      <c r="B3873" s="2" t="str">
        <f t="shared" si="333"/>
        <v/>
      </c>
      <c r="C3873" s="2" t="str">
        <f t="shared" si="334"/>
        <v/>
      </c>
      <c r="D3873" s="2" t="str">
        <f>IF(ISNUMBER(A3873),COUNTIF(Calculations!B:B, A3873),"")</f>
        <v/>
      </c>
      <c r="E3873" s="2" t="str">
        <f>IF(ISNUMBER(A3873),COUNTIF(Calculations!A:A, A3873),"")</f>
        <v/>
      </c>
      <c r="F3873" s="12" t="str">
        <f t="shared" si="335"/>
        <v/>
      </c>
      <c r="G3873" s="12" t="str">
        <f t="shared" si="336"/>
        <v/>
      </c>
    </row>
    <row r="3874" spans="1:7" x14ac:dyDescent="0.25">
      <c r="A3874" s="8" t="str">
        <f t="shared" si="332"/>
        <v/>
      </c>
      <c r="B3874" s="2" t="str">
        <f t="shared" si="333"/>
        <v/>
      </c>
      <c r="C3874" s="2" t="str">
        <f t="shared" si="334"/>
        <v/>
      </c>
      <c r="D3874" s="2" t="str">
        <f>IF(ISNUMBER(A3874),COUNTIF(Calculations!B:B, A3874),"")</f>
        <v/>
      </c>
      <c r="E3874" s="2" t="str">
        <f>IF(ISNUMBER(A3874),COUNTIF(Calculations!A:A, A3874),"")</f>
        <v/>
      </c>
      <c r="F3874" s="12" t="str">
        <f t="shared" si="335"/>
        <v/>
      </c>
      <c r="G3874" s="12" t="str">
        <f t="shared" si="336"/>
        <v/>
      </c>
    </row>
    <row r="3875" spans="1:7" x14ac:dyDescent="0.25">
      <c r="A3875" s="8" t="str">
        <f t="shared" si="332"/>
        <v/>
      </c>
      <c r="B3875" s="2" t="str">
        <f t="shared" si="333"/>
        <v/>
      </c>
      <c r="C3875" s="2" t="str">
        <f t="shared" si="334"/>
        <v/>
      </c>
      <c r="D3875" s="2" t="str">
        <f>IF(ISNUMBER(A3875),COUNTIF(Calculations!B:B, A3875),"")</f>
        <v/>
      </c>
      <c r="E3875" s="2" t="str">
        <f>IF(ISNUMBER(A3875),COUNTIF(Calculations!A:A, A3875),"")</f>
        <v/>
      </c>
      <c r="F3875" s="12" t="str">
        <f t="shared" si="335"/>
        <v/>
      </c>
      <c r="G3875" s="12" t="str">
        <f t="shared" si="336"/>
        <v/>
      </c>
    </row>
    <row r="3876" spans="1:7" x14ac:dyDescent="0.25">
      <c r="A3876" s="8" t="str">
        <f t="shared" ref="A3876:A3939" si="337">IF(ISNUMBER(A3875),IF(A3875+1&lt;=MAX(IndirectStartDates,IndirectCompletedDates),A3875+1,""),"")</f>
        <v/>
      </c>
      <c r="B3876" s="2" t="str">
        <f t="shared" ref="B3876:B3939" si="338">IF(ISNUMBER(A3876),YEAR(A3876)&amp;"-"&amp;TEXT(WEEKNUM(A3876),"00"),"")</f>
        <v/>
      </c>
      <c r="C3876" s="2" t="str">
        <f t="shared" ref="C3876:C3939" si="339">IF(ISNUMBER(A3876),COUNTIFS(IndirectStartDates,"&lt;="&amp;A3876,IndirectCompletedDates,"&gt;"&amp;A3876) + COUNTIFS(IndirectStartDates,"&lt;="&amp;A3876,IndirectCompletedDates,""),"")</f>
        <v/>
      </c>
      <c r="D3876" s="2" t="str">
        <f>IF(ISNUMBER(A3876),COUNTIF(Calculations!B:B, A3876),"")</f>
        <v/>
      </c>
      <c r="E3876" s="2" t="str">
        <f>IF(ISNUMBER(A3876),COUNTIF(Calculations!A:A, A3876),"")</f>
        <v/>
      </c>
      <c r="F3876" s="12" t="str">
        <f t="shared" ref="F3876:F3939" si="340">IF(ISNUMBER(A3876),F3875 + D3876,"")</f>
        <v/>
      </c>
      <c r="G3876" s="12" t="str">
        <f t="shared" ref="G3876:G3939" si="341">IF(ISNUMBER(A3876),G3875 + E3876,"")</f>
        <v/>
      </c>
    </row>
    <row r="3877" spans="1:7" x14ac:dyDescent="0.25">
      <c r="A3877" s="8" t="str">
        <f t="shared" si="337"/>
        <v/>
      </c>
      <c r="B3877" s="2" t="str">
        <f t="shared" si="338"/>
        <v/>
      </c>
      <c r="C3877" s="2" t="str">
        <f t="shared" si="339"/>
        <v/>
      </c>
      <c r="D3877" s="2" t="str">
        <f>IF(ISNUMBER(A3877),COUNTIF(Calculations!B:B, A3877),"")</f>
        <v/>
      </c>
      <c r="E3877" s="2" t="str">
        <f>IF(ISNUMBER(A3877),COUNTIF(Calculations!A:A, A3877),"")</f>
        <v/>
      </c>
      <c r="F3877" s="12" t="str">
        <f t="shared" si="340"/>
        <v/>
      </c>
      <c r="G3877" s="12" t="str">
        <f t="shared" si="341"/>
        <v/>
      </c>
    </row>
    <row r="3878" spans="1:7" x14ac:dyDescent="0.25">
      <c r="A3878" s="8" t="str">
        <f t="shared" si="337"/>
        <v/>
      </c>
      <c r="B3878" s="2" t="str">
        <f t="shared" si="338"/>
        <v/>
      </c>
      <c r="C3878" s="2" t="str">
        <f t="shared" si="339"/>
        <v/>
      </c>
      <c r="D3878" s="2" t="str">
        <f>IF(ISNUMBER(A3878),COUNTIF(Calculations!B:B, A3878),"")</f>
        <v/>
      </c>
      <c r="E3878" s="2" t="str">
        <f>IF(ISNUMBER(A3878),COUNTIF(Calculations!A:A, A3878),"")</f>
        <v/>
      </c>
      <c r="F3878" s="12" t="str">
        <f t="shared" si="340"/>
        <v/>
      </c>
      <c r="G3878" s="12" t="str">
        <f t="shared" si="341"/>
        <v/>
      </c>
    </row>
    <row r="3879" spans="1:7" x14ac:dyDescent="0.25">
      <c r="A3879" s="8" t="str">
        <f t="shared" si="337"/>
        <v/>
      </c>
      <c r="B3879" s="2" t="str">
        <f t="shared" si="338"/>
        <v/>
      </c>
      <c r="C3879" s="2" t="str">
        <f t="shared" si="339"/>
        <v/>
      </c>
      <c r="D3879" s="2" t="str">
        <f>IF(ISNUMBER(A3879),COUNTIF(Calculations!B:B, A3879),"")</f>
        <v/>
      </c>
      <c r="E3879" s="2" t="str">
        <f>IF(ISNUMBER(A3879),COUNTIF(Calculations!A:A, A3879),"")</f>
        <v/>
      </c>
      <c r="F3879" s="12" t="str">
        <f t="shared" si="340"/>
        <v/>
      </c>
      <c r="G3879" s="12" t="str">
        <f t="shared" si="341"/>
        <v/>
      </c>
    </row>
    <row r="3880" spans="1:7" x14ac:dyDescent="0.25">
      <c r="A3880" s="8" t="str">
        <f t="shared" si="337"/>
        <v/>
      </c>
      <c r="B3880" s="2" t="str">
        <f t="shared" si="338"/>
        <v/>
      </c>
      <c r="C3880" s="2" t="str">
        <f t="shared" si="339"/>
        <v/>
      </c>
      <c r="D3880" s="2" t="str">
        <f>IF(ISNUMBER(A3880),COUNTIF(Calculations!B:B, A3880),"")</f>
        <v/>
      </c>
      <c r="E3880" s="2" t="str">
        <f>IF(ISNUMBER(A3880),COUNTIF(Calculations!A:A, A3880),"")</f>
        <v/>
      </c>
      <c r="F3880" s="12" t="str">
        <f t="shared" si="340"/>
        <v/>
      </c>
      <c r="G3880" s="12" t="str">
        <f t="shared" si="341"/>
        <v/>
      </c>
    </row>
    <row r="3881" spans="1:7" x14ac:dyDescent="0.25">
      <c r="A3881" s="8" t="str">
        <f t="shared" si="337"/>
        <v/>
      </c>
      <c r="B3881" s="2" t="str">
        <f t="shared" si="338"/>
        <v/>
      </c>
      <c r="C3881" s="2" t="str">
        <f t="shared" si="339"/>
        <v/>
      </c>
      <c r="D3881" s="2" t="str">
        <f>IF(ISNUMBER(A3881),COUNTIF(Calculations!B:B, A3881),"")</f>
        <v/>
      </c>
      <c r="E3881" s="2" t="str">
        <f>IF(ISNUMBER(A3881),COUNTIF(Calculations!A:A, A3881),"")</f>
        <v/>
      </c>
      <c r="F3881" s="12" t="str">
        <f t="shared" si="340"/>
        <v/>
      </c>
      <c r="G3881" s="12" t="str">
        <f t="shared" si="341"/>
        <v/>
      </c>
    </row>
    <row r="3882" spans="1:7" x14ac:dyDescent="0.25">
      <c r="A3882" s="8" t="str">
        <f t="shared" si="337"/>
        <v/>
      </c>
      <c r="B3882" s="2" t="str">
        <f t="shared" si="338"/>
        <v/>
      </c>
      <c r="C3882" s="2" t="str">
        <f t="shared" si="339"/>
        <v/>
      </c>
      <c r="D3882" s="2" t="str">
        <f>IF(ISNUMBER(A3882),COUNTIF(Calculations!B:B, A3882),"")</f>
        <v/>
      </c>
      <c r="E3882" s="2" t="str">
        <f>IF(ISNUMBER(A3882),COUNTIF(Calculations!A:A, A3882),"")</f>
        <v/>
      </c>
      <c r="F3882" s="12" t="str">
        <f t="shared" si="340"/>
        <v/>
      </c>
      <c r="G3882" s="12" t="str">
        <f t="shared" si="341"/>
        <v/>
      </c>
    </row>
    <row r="3883" spans="1:7" x14ac:dyDescent="0.25">
      <c r="A3883" s="8" t="str">
        <f t="shared" si="337"/>
        <v/>
      </c>
      <c r="B3883" s="2" t="str">
        <f t="shared" si="338"/>
        <v/>
      </c>
      <c r="C3883" s="2" t="str">
        <f t="shared" si="339"/>
        <v/>
      </c>
      <c r="D3883" s="2" t="str">
        <f>IF(ISNUMBER(A3883),COUNTIF(Calculations!B:B, A3883),"")</f>
        <v/>
      </c>
      <c r="E3883" s="2" t="str">
        <f>IF(ISNUMBER(A3883),COUNTIF(Calculations!A:A, A3883),"")</f>
        <v/>
      </c>
      <c r="F3883" s="12" t="str">
        <f t="shared" si="340"/>
        <v/>
      </c>
      <c r="G3883" s="12" t="str">
        <f t="shared" si="341"/>
        <v/>
      </c>
    </row>
    <row r="3884" spans="1:7" x14ac:dyDescent="0.25">
      <c r="A3884" s="8" t="str">
        <f t="shared" si="337"/>
        <v/>
      </c>
      <c r="B3884" s="2" t="str">
        <f t="shared" si="338"/>
        <v/>
      </c>
      <c r="C3884" s="2" t="str">
        <f t="shared" si="339"/>
        <v/>
      </c>
      <c r="D3884" s="2" t="str">
        <f>IF(ISNUMBER(A3884),COUNTIF(Calculations!B:B, A3884),"")</f>
        <v/>
      </c>
      <c r="E3884" s="2" t="str">
        <f>IF(ISNUMBER(A3884),COUNTIF(Calculations!A:A, A3884),"")</f>
        <v/>
      </c>
      <c r="F3884" s="12" t="str">
        <f t="shared" si="340"/>
        <v/>
      </c>
      <c r="G3884" s="12" t="str">
        <f t="shared" si="341"/>
        <v/>
      </c>
    </row>
    <row r="3885" spans="1:7" x14ac:dyDescent="0.25">
      <c r="A3885" s="8" t="str">
        <f t="shared" si="337"/>
        <v/>
      </c>
      <c r="B3885" s="2" t="str">
        <f t="shared" si="338"/>
        <v/>
      </c>
      <c r="C3885" s="2" t="str">
        <f t="shared" si="339"/>
        <v/>
      </c>
      <c r="D3885" s="2" t="str">
        <f>IF(ISNUMBER(A3885),COUNTIF(Calculations!B:B, A3885),"")</f>
        <v/>
      </c>
      <c r="E3885" s="2" t="str">
        <f>IF(ISNUMBER(A3885),COUNTIF(Calculations!A:A, A3885),"")</f>
        <v/>
      </c>
      <c r="F3885" s="12" t="str">
        <f t="shared" si="340"/>
        <v/>
      </c>
      <c r="G3885" s="12" t="str">
        <f t="shared" si="341"/>
        <v/>
      </c>
    </row>
    <row r="3886" spans="1:7" x14ac:dyDescent="0.25">
      <c r="A3886" s="8" t="str">
        <f t="shared" si="337"/>
        <v/>
      </c>
      <c r="B3886" s="2" t="str">
        <f t="shared" si="338"/>
        <v/>
      </c>
      <c r="C3886" s="2" t="str">
        <f t="shared" si="339"/>
        <v/>
      </c>
      <c r="D3886" s="2" t="str">
        <f>IF(ISNUMBER(A3886),COUNTIF(Calculations!B:B, A3886),"")</f>
        <v/>
      </c>
      <c r="E3886" s="2" t="str">
        <f>IF(ISNUMBER(A3886),COUNTIF(Calculations!A:A, A3886),"")</f>
        <v/>
      </c>
      <c r="F3886" s="12" t="str">
        <f t="shared" si="340"/>
        <v/>
      </c>
      <c r="G3886" s="12" t="str">
        <f t="shared" si="341"/>
        <v/>
      </c>
    </row>
    <row r="3887" spans="1:7" x14ac:dyDescent="0.25">
      <c r="A3887" s="8" t="str">
        <f t="shared" si="337"/>
        <v/>
      </c>
      <c r="B3887" s="2" t="str">
        <f t="shared" si="338"/>
        <v/>
      </c>
      <c r="C3887" s="2" t="str">
        <f t="shared" si="339"/>
        <v/>
      </c>
      <c r="D3887" s="2" t="str">
        <f>IF(ISNUMBER(A3887),COUNTIF(Calculations!B:B, A3887),"")</f>
        <v/>
      </c>
      <c r="E3887" s="2" t="str">
        <f>IF(ISNUMBER(A3887),COUNTIF(Calculations!A:A, A3887),"")</f>
        <v/>
      </c>
      <c r="F3887" s="12" t="str">
        <f t="shared" si="340"/>
        <v/>
      </c>
      <c r="G3887" s="12" t="str">
        <f t="shared" si="341"/>
        <v/>
      </c>
    </row>
    <row r="3888" spans="1:7" x14ac:dyDescent="0.25">
      <c r="A3888" s="8" t="str">
        <f t="shared" si="337"/>
        <v/>
      </c>
      <c r="B3888" s="2" t="str">
        <f t="shared" si="338"/>
        <v/>
      </c>
      <c r="C3888" s="2" t="str">
        <f t="shared" si="339"/>
        <v/>
      </c>
      <c r="D3888" s="2" t="str">
        <f>IF(ISNUMBER(A3888),COUNTIF(Calculations!B:B, A3888),"")</f>
        <v/>
      </c>
      <c r="E3888" s="2" t="str">
        <f>IF(ISNUMBER(A3888),COUNTIF(Calculations!A:A, A3888),"")</f>
        <v/>
      </c>
      <c r="F3888" s="12" t="str">
        <f t="shared" si="340"/>
        <v/>
      </c>
      <c r="G3888" s="12" t="str">
        <f t="shared" si="341"/>
        <v/>
      </c>
    </row>
    <row r="3889" spans="1:7" x14ac:dyDescent="0.25">
      <c r="A3889" s="8" t="str">
        <f t="shared" si="337"/>
        <v/>
      </c>
      <c r="B3889" s="2" t="str">
        <f t="shared" si="338"/>
        <v/>
      </c>
      <c r="C3889" s="2" t="str">
        <f t="shared" si="339"/>
        <v/>
      </c>
      <c r="D3889" s="2" t="str">
        <f>IF(ISNUMBER(A3889),COUNTIF(Calculations!B:B, A3889),"")</f>
        <v/>
      </c>
      <c r="E3889" s="2" t="str">
        <f>IF(ISNUMBER(A3889),COUNTIF(Calculations!A:A, A3889),"")</f>
        <v/>
      </c>
      <c r="F3889" s="12" t="str">
        <f t="shared" si="340"/>
        <v/>
      </c>
      <c r="G3889" s="12" t="str">
        <f t="shared" si="341"/>
        <v/>
      </c>
    </row>
    <row r="3890" spans="1:7" x14ac:dyDescent="0.25">
      <c r="A3890" s="8" t="str">
        <f t="shared" si="337"/>
        <v/>
      </c>
      <c r="B3890" s="2" t="str">
        <f t="shared" si="338"/>
        <v/>
      </c>
      <c r="C3890" s="2" t="str">
        <f t="shared" si="339"/>
        <v/>
      </c>
      <c r="D3890" s="2" t="str">
        <f>IF(ISNUMBER(A3890),COUNTIF(Calculations!B:B, A3890),"")</f>
        <v/>
      </c>
      <c r="E3890" s="2" t="str">
        <f>IF(ISNUMBER(A3890),COUNTIF(Calculations!A:A, A3890),"")</f>
        <v/>
      </c>
      <c r="F3890" s="12" t="str">
        <f t="shared" si="340"/>
        <v/>
      </c>
      <c r="G3890" s="12" t="str">
        <f t="shared" si="341"/>
        <v/>
      </c>
    </row>
    <row r="3891" spans="1:7" x14ac:dyDescent="0.25">
      <c r="A3891" s="8" t="str">
        <f t="shared" si="337"/>
        <v/>
      </c>
      <c r="B3891" s="2" t="str">
        <f t="shared" si="338"/>
        <v/>
      </c>
      <c r="C3891" s="2" t="str">
        <f t="shared" si="339"/>
        <v/>
      </c>
      <c r="D3891" s="2" t="str">
        <f>IF(ISNUMBER(A3891),COUNTIF(Calculations!B:B, A3891),"")</f>
        <v/>
      </c>
      <c r="E3891" s="2" t="str">
        <f>IF(ISNUMBER(A3891),COUNTIF(Calculations!A:A, A3891),"")</f>
        <v/>
      </c>
      <c r="F3891" s="12" t="str">
        <f t="shared" si="340"/>
        <v/>
      </c>
      <c r="G3891" s="12" t="str">
        <f t="shared" si="341"/>
        <v/>
      </c>
    </row>
    <row r="3892" spans="1:7" x14ac:dyDescent="0.25">
      <c r="A3892" s="8" t="str">
        <f t="shared" si="337"/>
        <v/>
      </c>
      <c r="B3892" s="2" t="str">
        <f t="shared" si="338"/>
        <v/>
      </c>
      <c r="C3892" s="2" t="str">
        <f t="shared" si="339"/>
        <v/>
      </c>
      <c r="D3892" s="2" t="str">
        <f>IF(ISNUMBER(A3892),COUNTIF(Calculations!B:B, A3892),"")</f>
        <v/>
      </c>
      <c r="E3892" s="2" t="str">
        <f>IF(ISNUMBER(A3892),COUNTIF(Calculations!A:A, A3892),"")</f>
        <v/>
      </c>
      <c r="F3892" s="12" t="str">
        <f t="shared" si="340"/>
        <v/>
      </c>
      <c r="G3892" s="12" t="str">
        <f t="shared" si="341"/>
        <v/>
      </c>
    </row>
    <row r="3893" spans="1:7" x14ac:dyDescent="0.25">
      <c r="A3893" s="8" t="str">
        <f t="shared" si="337"/>
        <v/>
      </c>
      <c r="B3893" s="2" t="str">
        <f t="shared" si="338"/>
        <v/>
      </c>
      <c r="C3893" s="2" t="str">
        <f t="shared" si="339"/>
        <v/>
      </c>
      <c r="D3893" s="2" t="str">
        <f>IF(ISNUMBER(A3893),COUNTIF(Calculations!B:B, A3893),"")</f>
        <v/>
      </c>
      <c r="E3893" s="2" t="str">
        <f>IF(ISNUMBER(A3893),COUNTIF(Calculations!A:A, A3893),"")</f>
        <v/>
      </c>
      <c r="F3893" s="12" t="str">
        <f t="shared" si="340"/>
        <v/>
      </c>
      <c r="G3893" s="12" t="str">
        <f t="shared" si="341"/>
        <v/>
      </c>
    </row>
    <row r="3894" spans="1:7" x14ac:dyDescent="0.25">
      <c r="A3894" s="8" t="str">
        <f t="shared" si="337"/>
        <v/>
      </c>
      <c r="B3894" s="2" t="str">
        <f t="shared" si="338"/>
        <v/>
      </c>
      <c r="C3894" s="2" t="str">
        <f t="shared" si="339"/>
        <v/>
      </c>
      <c r="D3894" s="2" t="str">
        <f>IF(ISNUMBER(A3894),COUNTIF(Calculations!B:B, A3894),"")</f>
        <v/>
      </c>
      <c r="E3894" s="2" t="str">
        <f>IF(ISNUMBER(A3894),COUNTIF(Calculations!A:A, A3894),"")</f>
        <v/>
      </c>
      <c r="F3894" s="12" t="str">
        <f t="shared" si="340"/>
        <v/>
      </c>
      <c r="G3894" s="12" t="str">
        <f t="shared" si="341"/>
        <v/>
      </c>
    </row>
    <row r="3895" spans="1:7" x14ac:dyDescent="0.25">
      <c r="A3895" s="8" t="str">
        <f t="shared" si="337"/>
        <v/>
      </c>
      <c r="B3895" s="2" t="str">
        <f t="shared" si="338"/>
        <v/>
      </c>
      <c r="C3895" s="2" t="str">
        <f t="shared" si="339"/>
        <v/>
      </c>
      <c r="D3895" s="2" t="str">
        <f>IF(ISNUMBER(A3895),COUNTIF(Calculations!B:B, A3895),"")</f>
        <v/>
      </c>
      <c r="E3895" s="2" t="str">
        <f>IF(ISNUMBER(A3895),COUNTIF(Calculations!A:A, A3895),"")</f>
        <v/>
      </c>
      <c r="F3895" s="12" t="str">
        <f t="shared" si="340"/>
        <v/>
      </c>
      <c r="G3895" s="12" t="str">
        <f t="shared" si="341"/>
        <v/>
      </c>
    </row>
    <row r="3896" spans="1:7" x14ac:dyDescent="0.25">
      <c r="A3896" s="8" t="str">
        <f t="shared" si="337"/>
        <v/>
      </c>
      <c r="B3896" s="2" t="str">
        <f t="shared" si="338"/>
        <v/>
      </c>
      <c r="C3896" s="2" t="str">
        <f t="shared" si="339"/>
        <v/>
      </c>
      <c r="D3896" s="2" t="str">
        <f>IF(ISNUMBER(A3896),COUNTIF(Calculations!B:B, A3896),"")</f>
        <v/>
      </c>
      <c r="E3896" s="2" t="str">
        <f>IF(ISNUMBER(A3896),COUNTIF(Calculations!A:A, A3896),"")</f>
        <v/>
      </c>
      <c r="F3896" s="12" t="str">
        <f t="shared" si="340"/>
        <v/>
      </c>
      <c r="G3896" s="12" t="str">
        <f t="shared" si="341"/>
        <v/>
      </c>
    </row>
    <row r="3897" spans="1:7" x14ac:dyDescent="0.25">
      <c r="A3897" s="8" t="str">
        <f t="shared" si="337"/>
        <v/>
      </c>
      <c r="B3897" s="2" t="str">
        <f t="shared" si="338"/>
        <v/>
      </c>
      <c r="C3897" s="2" t="str">
        <f t="shared" si="339"/>
        <v/>
      </c>
      <c r="D3897" s="2" t="str">
        <f>IF(ISNUMBER(A3897),COUNTIF(Calculations!B:B, A3897),"")</f>
        <v/>
      </c>
      <c r="E3897" s="2" t="str">
        <f>IF(ISNUMBER(A3897),COUNTIF(Calculations!A:A, A3897),"")</f>
        <v/>
      </c>
      <c r="F3897" s="12" t="str">
        <f t="shared" si="340"/>
        <v/>
      </c>
      <c r="G3897" s="12" t="str">
        <f t="shared" si="341"/>
        <v/>
      </c>
    </row>
    <row r="3898" spans="1:7" x14ac:dyDescent="0.25">
      <c r="A3898" s="8" t="str">
        <f t="shared" si="337"/>
        <v/>
      </c>
      <c r="B3898" s="2" t="str">
        <f t="shared" si="338"/>
        <v/>
      </c>
      <c r="C3898" s="2" t="str">
        <f t="shared" si="339"/>
        <v/>
      </c>
      <c r="D3898" s="2" t="str">
        <f>IF(ISNUMBER(A3898),COUNTIF(Calculations!B:B, A3898),"")</f>
        <v/>
      </c>
      <c r="E3898" s="2" t="str">
        <f>IF(ISNUMBER(A3898),COUNTIF(Calculations!A:A, A3898),"")</f>
        <v/>
      </c>
      <c r="F3898" s="12" t="str">
        <f t="shared" si="340"/>
        <v/>
      </c>
      <c r="G3898" s="12" t="str">
        <f t="shared" si="341"/>
        <v/>
      </c>
    </row>
    <row r="3899" spans="1:7" x14ac:dyDescent="0.25">
      <c r="A3899" s="8" t="str">
        <f t="shared" si="337"/>
        <v/>
      </c>
      <c r="B3899" s="2" t="str">
        <f t="shared" si="338"/>
        <v/>
      </c>
      <c r="C3899" s="2" t="str">
        <f t="shared" si="339"/>
        <v/>
      </c>
      <c r="D3899" s="2" t="str">
        <f>IF(ISNUMBER(A3899),COUNTIF(Calculations!B:B, A3899),"")</f>
        <v/>
      </c>
      <c r="E3899" s="2" t="str">
        <f>IF(ISNUMBER(A3899),COUNTIF(Calculations!A:A, A3899),"")</f>
        <v/>
      </c>
      <c r="F3899" s="12" t="str">
        <f t="shared" si="340"/>
        <v/>
      </c>
      <c r="G3899" s="12" t="str">
        <f t="shared" si="341"/>
        <v/>
      </c>
    </row>
    <row r="3900" spans="1:7" x14ac:dyDescent="0.25">
      <c r="A3900" s="8" t="str">
        <f t="shared" si="337"/>
        <v/>
      </c>
      <c r="B3900" s="2" t="str">
        <f t="shared" si="338"/>
        <v/>
      </c>
      <c r="C3900" s="2" t="str">
        <f t="shared" si="339"/>
        <v/>
      </c>
      <c r="D3900" s="2" t="str">
        <f>IF(ISNUMBER(A3900),COUNTIF(Calculations!B:B, A3900),"")</f>
        <v/>
      </c>
      <c r="E3900" s="2" t="str">
        <f>IF(ISNUMBER(A3900),COUNTIF(Calculations!A:A, A3900),"")</f>
        <v/>
      </c>
      <c r="F3900" s="12" t="str">
        <f t="shared" si="340"/>
        <v/>
      </c>
      <c r="G3900" s="12" t="str">
        <f t="shared" si="341"/>
        <v/>
      </c>
    </row>
    <row r="3901" spans="1:7" x14ac:dyDescent="0.25">
      <c r="A3901" s="8" t="str">
        <f t="shared" si="337"/>
        <v/>
      </c>
      <c r="B3901" s="2" t="str">
        <f t="shared" si="338"/>
        <v/>
      </c>
      <c r="C3901" s="2" t="str">
        <f t="shared" si="339"/>
        <v/>
      </c>
      <c r="D3901" s="2" t="str">
        <f>IF(ISNUMBER(A3901),COUNTIF(Calculations!B:B, A3901),"")</f>
        <v/>
      </c>
      <c r="E3901" s="2" t="str">
        <f>IF(ISNUMBER(A3901),COUNTIF(Calculations!A:A, A3901),"")</f>
        <v/>
      </c>
      <c r="F3901" s="12" t="str">
        <f t="shared" si="340"/>
        <v/>
      </c>
      <c r="G3901" s="12" t="str">
        <f t="shared" si="341"/>
        <v/>
      </c>
    </row>
    <row r="3902" spans="1:7" x14ac:dyDescent="0.25">
      <c r="A3902" s="8" t="str">
        <f t="shared" si="337"/>
        <v/>
      </c>
      <c r="B3902" s="2" t="str">
        <f t="shared" si="338"/>
        <v/>
      </c>
      <c r="C3902" s="2" t="str">
        <f t="shared" si="339"/>
        <v/>
      </c>
      <c r="D3902" s="2" t="str">
        <f>IF(ISNUMBER(A3902),COUNTIF(Calculations!B:B, A3902),"")</f>
        <v/>
      </c>
      <c r="E3902" s="2" t="str">
        <f>IF(ISNUMBER(A3902),COUNTIF(Calculations!A:A, A3902),"")</f>
        <v/>
      </c>
      <c r="F3902" s="12" t="str">
        <f t="shared" si="340"/>
        <v/>
      </c>
      <c r="G3902" s="12" t="str">
        <f t="shared" si="341"/>
        <v/>
      </c>
    </row>
    <row r="3903" spans="1:7" x14ac:dyDescent="0.25">
      <c r="A3903" s="8" t="str">
        <f t="shared" si="337"/>
        <v/>
      </c>
      <c r="B3903" s="2" t="str">
        <f t="shared" si="338"/>
        <v/>
      </c>
      <c r="C3903" s="2" t="str">
        <f t="shared" si="339"/>
        <v/>
      </c>
      <c r="D3903" s="2" t="str">
        <f>IF(ISNUMBER(A3903),COUNTIF(Calculations!B:B, A3903),"")</f>
        <v/>
      </c>
      <c r="E3903" s="2" t="str">
        <f>IF(ISNUMBER(A3903),COUNTIF(Calculations!A:A, A3903),"")</f>
        <v/>
      </c>
      <c r="F3903" s="12" t="str">
        <f t="shared" si="340"/>
        <v/>
      </c>
      <c r="G3903" s="12" t="str">
        <f t="shared" si="341"/>
        <v/>
      </c>
    </row>
    <row r="3904" spans="1:7" x14ac:dyDescent="0.25">
      <c r="A3904" s="8" t="str">
        <f t="shared" si="337"/>
        <v/>
      </c>
      <c r="B3904" s="2" t="str">
        <f t="shared" si="338"/>
        <v/>
      </c>
      <c r="C3904" s="2" t="str">
        <f t="shared" si="339"/>
        <v/>
      </c>
      <c r="D3904" s="2" t="str">
        <f>IF(ISNUMBER(A3904),COUNTIF(Calculations!B:B, A3904),"")</f>
        <v/>
      </c>
      <c r="E3904" s="2" t="str">
        <f>IF(ISNUMBER(A3904),COUNTIF(Calculations!A:A, A3904),"")</f>
        <v/>
      </c>
      <c r="F3904" s="12" t="str">
        <f t="shared" si="340"/>
        <v/>
      </c>
      <c r="G3904" s="12" t="str">
        <f t="shared" si="341"/>
        <v/>
      </c>
    </row>
    <row r="3905" spans="1:7" x14ac:dyDescent="0.25">
      <c r="A3905" s="8" t="str">
        <f t="shared" si="337"/>
        <v/>
      </c>
      <c r="B3905" s="2" t="str">
        <f t="shared" si="338"/>
        <v/>
      </c>
      <c r="C3905" s="2" t="str">
        <f t="shared" si="339"/>
        <v/>
      </c>
      <c r="D3905" s="2" t="str">
        <f>IF(ISNUMBER(A3905),COUNTIF(Calculations!B:B, A3905),"")</f>
        <v/>
      </c>
      <c r="E3905" s="2" t="str">
        <f>IF(ISNUMBER(A3905),COUNTIF(Calculations!A:A, A3905),"")</f>
        <v/>
      </c>
      <c r="F3905" s="12" t="str">
        <f t="shared" si="340"/>
        <v/>
      </c>
      <c r="G3905" s="12" t="str">
        <f t="shared" si="341"/>
        <v/>
      </c>
    </row>
    <row r="3906" spans="1:7" x14ac:dyDescent="0.25">
      <c r="A3906" s="8" t="str">
        <f t="shared" si="337"/>
        <v/>
      </c>
      <c r="B3906" s="2" t="str">
        <f t="shared" si="338"/>
        <v/>
      </c>
      <c r="C3906" s="2" t="str">
        <f t="shared" si="339"/>
        <v/>
      </c>
      <c r="D3906" s="2" t="str">
        <f>IF(ISNUMBER(A3906),COUNTIF(Calculations!B:B, A3906),"")</f>
        <v/>
      </c>
      <c r="E3906" s="2" t="str">
        <f>IF(ISNUMBER(A3906),COUNTIF(Calculations!A:A, A3906),"")</f>
        <v/>
      </c>
      <c r="F3906" s="12" t="str">
        <f t="shared" si="340"/>
        <v/>
      </c>
      <c r="G3906" s="12" t="str">
        <f t="shared" si="341"/>
        <v/>
      </c>
    </row>
    <row r="3907" spans="1:7" x14ac:dyDescent="0.25">
      <c r="A3907" s="8" t="str">
        <f t="shared" si="337"/>
        <v/>
      </c>
      <c r="B3907" s="2" t="str">
        <f t="shared" si="338"/>
        <v/>
      </c>
      <c r="C3907" s="2" t="str">
        <f t="shared" si="339"/>
        <v/>
      </c>
      <c r="D3907" s="2" t="str">
        <f>IF(ISNUMBER(A3907),COUNTIF(Calculations!B:B, A3907),"")</f>
        <v/>
      </c>
      <c r="E3907" s="2" t="str">
        <f>IF(ISNUMBER(A3907),COUNTIF(Calculations!A:A, A3907),"")</f>
        <v/>
      </c>
      <c r="F3907" s="12" t="str">
        <f t="shared" si="340"/>
        <v/>
      </c>
      <c r="G3907" s="12" t="str">
        <f t="shared" si="341"/>
        <v/>
      </c>
    </row>
    <row r="3908" spans="1:7" x14ac:dyDescent="0.25">
      <c r="A3908" s="8" t="str">
        <f t="shared" si="337"/>
        <v/>
      </c>
      <c r="B3908" s="2" t="str">
        <f t="shared" si="338"/>
        <v/>
      </c>
      <c r="C3908" s="2" t="str">
        <f t="shared" si="339"/>
        <v/>
      </c>
      <c r="D3908" s="2" t="str">
        <f>IF(ISNUMBER(A3908),COUNTIF(Calculations!B:B, A3908),"")</f>
        <v/>
      </c>
      <c r="E3908" s="2" t="str">
        <f>IF(ISNUMBER(A3908),COUNTIF(Calculations!A:A, A3908),"")</f>
        <v/>
      </c>
      <c r="F3908" s="12" t="str">
        <f t="shared" si="340"/>
        <v/>
      </c>
      <c r="G3908" s="12" t="str">
        <f t="shared" si="341"/>
        <v/>
      </c>
    </row>
    <row r="3909" spans="1:7" x14ac:dyDescent="0.25">
      <c r="A3909" s="8" t="str">
        <f t="shared" si="337"/>
        <v/>
      </c>
      <c r="B3909" s="2" t="str">
        <f t="shared" si="338"/>
        <v/>
      </c>
      <c r="C3909" s="2" t="str">
        <f t="shared" si="339"/>
        <v/>
      </c>
      <c r="D3909" s="2" t="str">
        <f>IF(ISNUMBER(A3909),COUNTIF(Calculations!B:B, A3909),"")</f>
        <v/>
      </c>
      <c r="E3909" s="2" t="str">
        <f>IF(ISNUMBER(A3909),COUNTIF(Calculations!A:A, A3909),"")</f>
        <v/>
      </c>
      <c r="F3909" s="12" t="str">
        <f t="shared" si="340"/>
        <v/>
      </c>
      <c r="G3909" s="12" t="str">
        <f t="shared" si="341"/>
        <v/>
      </c>
    </row>
    <row r="3910" spans="1:7" x14ac:dyDescent="0.25">
      <c r="A3910" s="8" t="str">
        <f t="shared" si="337"/>
        <v/>
      </c>
      <c r="B3910" s="2" t="str">
        <f t="shared" si="338"/>
        <v/>
      </c>
      <c r="C3910" s="2" t="str">
        <f t="shared" si="339"/>
        <v/>
      </c>
      <c r="D3910" s="2" t="str">
        <f>IF(ISNUMBER(A3910),COUNTIF(Calculations!B:B, A3910),"")</f>
        <v/>
      </c>
      <c r="E3910" s="2" t="str">
        <f>IF(ISNUMBER(A3910),COUNTIF(Calculations!A:A, A3910),"")</f>
        <v/>
      </c>
      <c r="F3910" s="12" t="str">
        <f t="shared" si="340"/>
        <v/>
      </c>
      <c r="G3910" s="12" t="str">
        <f t="shared" si="341"/>
        <v/>
      </c>
    </row>
    <row r="3911" spans="1:7" x14ac:dyDescent="0.25">
      <c r="A3911" s="8" t="str">
        <f t="shared" si="337"/>
        <v/>
      </c>
      <c r="B3911" s="2" t="str">
        <f t="shared" si="338"/>
        <v/>
      </c>
      <c r="C3911" s="2" t="str">
        <f t="shared" si="339"/>
        <v/>
      </c>
      <c r="D3911" s="2" t="str">
        <f>IF(ISNUMBER(A3911),COUNTIF(Calculations!B:B, A3911),"")</f>
        <v/>
      </c>
      <c r="E3911" s="2" t="str">
        <f>IF(ISNUMBER(A3911),COUNTIF(Calculations!A:A, A3911),"")</f>
        <v/>
      </c>
      <c r="F3911" s="12" t="str">
        <f t="shared" si="340"/>
        <v/>
      </c>
      <c r="G3911" s="12" t="str">
        <f t="shared" si="341"/>
        <v/>
      </c>
    </row>
    <row r="3912" spans="1:7" x14ac:dyDescent="0.25">
      <c r="A3912" s="8" t="str">
        <f t="shared" si="337"/>
        <v/>
      </c>
      <c r="B3912" s="2" t="str">
        <f t="shared" si="338"/>
        <v/>
      </c>
      <c r="C3912" s="2" t="str">
        <f t="shared" si="339"/>
        <v/>
      </c>
      <c r="D3912" s="2" t="str">
        <f>IF(ISNUMBER(A3912),COUNTIF(Calculations!B:B, A3912),"")</f>
        <v/>
      </c>
      <c r="E3912" s="2" t="str">
        <f>IF(ISNUMBER(A3912),COUNTIF(Calculations!A:A, A3912),"")</f>
        <v/>
      </c>
      <c r="F3912" s="12" t="str">
        <f t="shared" si="340"/>
        <v/>
      </c>
      <c r="G3912" s="12" t="str">
        <f t="shared" si="341"/>
        <v/>
      </c>
    </row>
    <row r="3913" spans="1:7" x14ac:dyDescent="0.25">
      <c r="A3913" s="8" t="str">
        <f t="shared" si="337"/>
        <v/>
      </c>
      <c r="B3913" s="2" t="str">
        <f t="shared" si="338"/>
        <v/>
      </c>
      <c r="C3913" s="2" t="str">
        <f t="shared" si="339"/>
        <v/>
      </c>
      <c r="D3913" s="2" t="str">
        <f>IF(ISNUMBER(A3913),COUNTIF(Calculations!B:B, A3913),"")</f>
        <v/>
      </c>
      <c r="E3913" s="2" t="str">
        <f>IF(ISNUMBER(A3913),COUNTIF(Calculations!A:A, A3913),"")</f>
        <v/>
      </c>
      <c r="F3913" s="12" t="str">
        <f t="shared" si="340"/>
        <v/>
      </c>
      <c r="G3913" s="12" t="str">
        <f t="shared" si="341"/>
        <v/>
      </c>
    </row>
    <row r="3914" spans="1:7" x14ac:dyDescent="0.25">
      <c r="A3914" s="8" t="str">
        <f t="shared" si="337"/>
        <v/>
      </c>
      <c r="B3914" s="2" t="str">
        <f t="shared" si="338"/>
        <v/>
      </c>
      <c r="C3914" s="2" t="str">
        <f t="shared" si="339"/>
        <v/>
      </c>
      <c r="D3914" s="2" t="str">
        <f>IF(ISNUMBER(A3914),COUNTIF(Calculations!B:B, A3914),"")</f>
        <v/>
      </c>
      <c r="E3914" s="2" t="str">
        <f>IF(ISNUMBER(A3914),COUNTIF(Calculations!A:A, A3914),"")</f>
        <v/>
      </c>
      <c r="F3914" s="12" t="str">
        <f t="shared" si="340"/>
        <v/>
      </c>
      <c r="G3914" s="12" t="str">
        <f t="shared" si="341"/>
        <v/>
      </c>
    </row>
    <row r="3915" spans="1:7" x14ac:dyDescent="0.25">
      <c r="A3915" s="8" t="str">
        <f t="shared" si="337"/>
        <v/>
      </c>
      <c r="B3915" s="2" t="str">
        <f t="shared" si="338"/>
        <v/>
      </c>
      <c r="C3915" s="2" t="str">
        <f t="shared" si="339"/>
        <v/>
      </c>
      <c r="D3915" s="2" t="str">
        <f>IF(ISNUMBER(A3915),COUNTIF(Calculations!B:B, A3915),"")</f>
        <v/>
      </c>
      <c r="E3915" s="2" t="str">
        <f>IF(ISNUMBER(A3915),COUNTIF(Calculations!A:A, A3915),"")</f>
        <v/>
      </c>
      <c r="F3915" s="12" t="str">
        <f t="shared" si="340"/>
        <v/>
      </c>
      <c r="G3915" s="12" t="str">
        <f t="shared" si="341"/>
        <v/>
      </c>
    </row>
    <row r="3916" spans="1:7" x14ac:dyDescent="0.25">
      <c r="A3916" s="8" t="str">
        <f t="shared" si="337"/>
        <v/>
      </c>
      <c r="B3916" s="2" t="str">
        <f t="shared" si="338"/>
        <v/>
      </c>
      <c r="C3916" s="2" t="str">
        <f t="shared" si="339"/>
        <v/>
      </c>
      <c r="D3916" s="2" t="str">
        <f>IF(ISNUMBER(A3916),COUNTIF(Calculations!B:B, A3916),"")</f>
        <v/>
      </c>
      <c r="E3916" s="2" t="str">
        <f>IF(ISNUMBER(A3916),COUNTIF(Calculations!A:A, A3916),"")</f>
        <v/>
      </c>
      <c r="F3916" s="12" t="str">
        <f t="shared" si="340"/>
        <v/>
      </c>
      <c r="G3916" s="12" t="str">
        <f t="shared" si="341"/>
        <v/>
      </c>
    </row>
    <row r="3917" spans="1:7" x14ac:dyDescent="0.25">
      <c r="A3917" s="8" t="str">
        <f t="shared" si="337"/>
        <v/>
      </c>
      <c r="B3917" s="2" t="str">
        <f t="shared" si="338"/>
        <v/>
      </c>
      <c r="C3917" s="2" t="str">
        <f t="shared" si="339"/>
        <v/>
      </c>
      <c r="D3917" s="2" t="str">
        <f>IF(ISNUMBER(A3917),COUNTIF(Calculations!B:B, A3917),"")</f>
        <v/>
      </c>
      <c r="E3917" s="2" t="str">
        <f>IF(ISNUMBER(A3917),COUNTIF(Calculations!A:A, A3917),"")</f>
        <v/>
      </c>
      <c r="F3917" s="12" t="str">
        <f t="shared" si="340"/>
        <v/>
      </c>
      <c r="G3917" s="12" t="str">
        <f t="shared" si="341"/>
        <v/>
      </c>
    </row>
    <row r="3918" spans="1:7" x14ac:dyDescent="0.25">
      <c r="A3918" s="8" t="str">
        <f t="shared" si="337"/>
        <v/>
      </c>
      <c r="B3918" s="2" t="str">
        <f t="shared" si="338"/>
        <v/>
      </c>
      <c r="C3918" s="2" t="str">
        <f t="shared" si="339"/>
        <v/>
      </c>
      <c r="D3918" s="2" t="str">
        <f>IF(ISNUMBER(A3918),COUNTIF(Calculations!B:B, A3918),"")</f>
        <v/>
      </c>
      <c r="E3918" s="2" t="str">
        <f>IF(ISNUMBER(A3918),COUNTIF(Calculations!A:A, A3918),"")</f>
        <v/>
      </c>
      <c r="F3918" s="12" t="str">
        <f t="shared" si="340"/>
        <v/>
      </c>
      <c r="G3918" s="12" t="str">
        <f t="shared" si="341"/>
        <v/>
      </c>
    </row>
    <row r="3919" spans="1:7" x14ac:dyDescent="0.25">
      <c r="A3919" s="8" t="str">
        <f t="shared" si="337"/>
        <v/>
      </c>
      <c r="B3919" s="2" t="str">
        <f t="shared" si="338"/>
        <v/>
      </c>
      <c r="C3919" s="2" t="str">
        <f t="shared" si="339"/>
        <v/>
      </c>
      <c r="D3919" s="2" t="str">
        <f>IF(ISNUMBER(A3919),COUNTIF(Calculations!B:B, A3919),"")</f>
        <v/>
      </c>
      <c r="E3919" s="2" t="str">
        <f>IF(ISNUMBER(A3919),COUNTIF(Calculations!A:A, A3919),"")</f>
        <v/>
      </c>
      <c r="F3919" s="12" t="str">
        <f t="shared" si="340"/>
        <v/>
      </c>
      <c r="G3919" s="12" t="str">
        <f t="shared" si="341"/>
        <v/>
      </c>
    </row>
    <row r="3920" spans="1:7" x14ac:dyDescent="0.25">
      <c r="A3920" s="8" t="str">
        <f t="shared" si="337"/>
        <v/>
      </c>
      <c r="B3920" s="2" t="str">
        <f t="shared" si="338"/>
        <v/>
      </c>
      <c r="C3920" s="2" t="str">
        <f t="shared" si="339"/>
        <v/>
      </c>
      <c r="D3920" s="2" t="str">
        <f>IF(ISNUMBER(A3920),COUNTIF(Calculations!B:B, A3920),"")</f>
        <v/>
      </c>
      <c r="E3920" s="2" t="str">
        <f>IF(ISNUMBER(A3920),COUNTIF(Calculations!A:A, A3920),"")</f>
        <v/>
      </c>
      <c r="F3920" s="12" t="str">
        <f t="shared" si="340"/>
        <v/>
      </c>
      <c r="G3920" s="12" t="str">
        <f t="shared" si="341"/>
        <v/>
      </c>
    </row>
    <row r="3921" spans="1:7" x14ac:dyDescent="0.25">
      <c r="A3921" s="8" t="str">
        <f t="shared" si="337"/>
        <v/>
      </c>
      <c r="B3921" s="2" t="str">
        <f t="shared" si="338"/>
        <v/>
      </c>
      <c r="C3921" s="2" t="str">
        <f t="shared" si="339"/>
        <v/>
      </c>
      <c r="D3921" s="2" t="str">
        <f>IF(ISNUMBER(A3921),COUNTIF(Calculations!B:B, A3921),"")</f>
        <v/>
      </c>
      <c r="E3921" s="2" t="str">
        <f>IF(ISNUMBER(A3921),COUNTIF(Calculations!A:A, A3921),"")</f>
        <v/>
      </c>
      <c r="F3921" s="12" t="str">
        <f t="shared" si="340"/>
        <v/>
      </c>
      <c r="G3921" s="12" t="str">
        <f t="shared" si="341"/>
        <v/>
      </c>
    </row>
    <row r="3922" spans="1:7" x14ac:dyDescent="0.25">
      <c r="A3922" s="8" t="str">
        <f t="shared" si="337"/>
        <v/>
      </c>
      <c r="B3922" s="2" t="str">
        <f t="shared" si="338"/>
        <v/>
      </c>
      <c r="C3922" s="2" t="str">
        <f t="shared" si="339"/>
        <v/>
      </c>
      <c r="D3922" s="2" t="str">
        <f>IF(ISNUMBER(A3922),COUNTIF(Calculations!B:B, A3922),"")</f>
        <v/>
      </c>
      <c r="E3922" s="2" t="str">
        <f>IF(ISNUMBER(A3922),COUNTIF(Calculations!A:A, A3922),"")</f>
        <v/>
      </c>
      <c r="F3922" s="12" t="str">
        <f t="shared" si="340"/>
        <v/>
      </c>
      <c r="G3922" s="12" t="str">
        <f t="shared" si="341"/>
        <v/>
      </c>
    </row>
    <row r="3923" spans="1:7" x14ac:dyDescent="0.25">
      <c r="A3923" s="8" t="str">
        <f t="shared" si="337"/>
        <v/>
      </c>
      <c r="B3923" s="2" t="str">
        <f t="shared" si="338"/>
        <v/>
      </c>
      <c r="C3923" s="2" t="str">
        <f t="shared" si="339"/>
        <v/>
      </c>
      <c r="D3923" s="2" t="str">
        <f>IF(ISNUMBER(A3923),COUNTIF(Calculations!B:B, A3923),"")</f>
        <v/>
      </c>
      <c r="E3923" s="2" t="str">
        <f>IF(ISNUMBER(A3923),COUNTIF(Calculations!A:A, A3923),"")</f>
        <v/>
      </c>
      <c r="F3923" s="12" t="str">
        <f t="shared" si="340"/>
        <v/>
      </c>
      <c r="G3923" s="12" t="str">
        <f t="shared" si="341"/>
        <v/>
      </c>
    </row>
    <row r="3924" spans="1:7" x14ac:dyDescent="0.25">
      <c r="A3924" s="8" t="str">
        <f t="shared" si="337"/>
        <v/>
      </c>
      <c r="B3924" s="2" t="str">
        <f t="shared" si="338"/>
        <v/>
      </c>
      <c r="C3924" s="2" t="str">
        <f t="shared" si="339"/>
        <v/>
      </c>
      <c r="D3924" s="2" t="str">
        <f>IF(ISNUMBER(A3924),COUNTIF(Calculations!B:B, A3924),"")</f>
        <v/>
      </c>
      <c r="E3924" s="2" t="str">
        <f>IF(ISNUMBER(A3924),COUNTIF(Calculations!A:A, A3924),"")</f>
        <v/>
      </c>
      <c r="F3924" s="12" t="str">
        <f t="shared" si="340"/>
        <v/>
      </c>
      <c r="G3924" s="12" t="str">
        <f t="shared" si="341"/>
        <v/>
      </c>
    </row>
    <row r="3925" spans="1:7" x14ac:dyDescent="0.25">
      <c r="A3925" s="8" t="str">
        <f t="shared" si="337"/>
        <v/>
      </c>
      <c r="B3925" s="2" t="str">
        <f t="shared" si="338"/>
        <v/>
      </c>
      <c r="C3925" s="2" t="str">
        <f t="shared" si="339"/>
        <v/>
      </c>
      <c r="D3925" s="2" t="str">
        <f>IF(ISNUMBER(A3925),COUNTIF(Calculations!B:B, A3925),"")</f>
        <v/>
      </c>
      <c r="E3925" s="2" t="str">
        <f>IF(ISNUMBER(A3925),COUNTIF(Calculations!A:A, A3925),"")</f>
        <v/>
      </c>
      <c r="F3925" s="12" t="str">
        <f t="shared" si="340"/>
        <v/>
      </c>
      <c r="G3925" s="12" t="str">
        <f t="shared" si="341"/>
        <v/>
      </c>
    </row>
    <row r="3926" spans="1:7" x14ac:dyDescent="0.25">
      <c r="A3926" s="8" t="str">
        <f t="shared" si="337"/>
        <v/>
      </c>
      <c r="B3926" s="2" t="str">
        <f t="shared" si="338"/>
        <v/>
      </c>
      <c r="C3926" s="2" t="str">
        <f t="shared" si="339"/>
        <v/>
      </c>
      <c r="D3926" s="2" t="str">
        <f>IF(ISNUMBER(A3926),COUNTIF(Calculations!B:B, A3926),"")</f>
        <v/>
      </c>
      <c r="E3926" s="2" t="str">
        <f>IF(ISNUMBER(A3926),COUNTIF(Calculations!A:A, A3926),"")</f>
        <v/>
      </c>
      <c r="F3926" s="12" t="str">
        <f t="shared" si="340"/>
        <v/>
      </c>
      <c r="G3926" s="12" t="str">
        <f t="shared" si="341"/>
        <v/>
      </c>
    </row>
    <row r="3927" spans="1:7" x14ac:dyDescent="0.25">
      <c r="A3927" s="8" t="str">
        <f t="shared" si="337"/>
        <v/>
      </c>
      <c r="B3927" s="2" t="str">
        <f t="shared" si="338"/>
        <v/>
      </c>
      <c r="C3927" s="2" t="str">
        <f t="shared" si="339"/>
        <v/>
      </c>
      <c r="D3927" s="2" t="str">
        <f>IF(ISNUMBER(A3927),COUNTIF(Calculations!B:B, A3927),"")</f>
        <v/>
      </c>
      <c r="E3927" s="2" t="str">
        <f>IF(ISNUMBER(A3927),COUNTIF(Calculations!A:A, A3927),"")</f>
        <v/>
      </c>
      <c r="F3927" s="12" t="str">
        <f t="shared" si="340"/>
        <v/>
      </c>
      <c r="G3927" s="12" t="str">
        <f t="shared" si="341"/>
        <v/>
      </c>
    </row>
    <row r="3928" spans="1:7" x14ac:dyDescent="0.25">
      <c r="A3928" s="8" t="str">
        <f t="shared" si="337"/>
        <v/>
      </c>
      <c r="B3928" s="2" t="str">
        <f t="shared" si="338"/>
        <v/>
      </c>
      <c r="C3928" s="2" t="str">
        <f t="shared" si="339"/>
        <v/>
      </c>
      <c r="D3928" s="2" t="str">
        <f>IF(ISNUMBER(A3928),COUNTIF(Calculations!B:B, A3928),"")</f>
        <v/>
      </c>
      <c r="E3928" s="2" t="str">
        <f>IF(ISNUMBER(A3928),COUNTIF(Calculations!A:A, A3928),"")</f>
        <v/>
      </c>
      <c r="F3928" s="12" t="str">
        <f t="shared" si="340"/>
        <v/>
      </c>
      <c r="G3928" s="12" t="str">
        <f t="shared" si="341"/>
        <v/>
      </c>
    </row>
    <row r="3929" spans="1:7" x14ac:dyDescent="0.25">
      <c r="A3929" s="8" t="str">
        <f t="shared" si="337"/>
        <v/>
      </c>
      <c r="B3929" s="2" t="str">
        <f t="shared" si="338"/>
        <v/>
      </c>
      <c r="C3929" s="2" t="str">
        <f t="shared" si="339"/>
        <v/>
      </c>
      <c r="D3929" s="2" t="str">
        <f>IF(ISNUMBER(A3929),COUNTIF(Calculations!B:B, A3929),"")</f>
        <v/>
      </c>
      <c r="E3929" s="2" t="str">
        <f>IF(ISNUMBER(A3929),COUNTIF(Calculations!A:A, A3929),"")</f>
        <v/>
      </c>
      <c r="F3929" s="12" t="str">
        <f t="shared" si="340"/>
        <v/>
      </c>
      <c r="G3929" s="12" t="str">
        <f t="shared" si="341"/>
        <v/>
      </c>
    </row>
    <row r="3930" spans="1:7" x14ac:dyDescent="0.25">
      <c r="A3930" s="8" t="str">
        <f t="shared" si="337"/>
        <v/>
      </c>
      <c r="B3930" s="2" t="str">
        <f t="shared" si="338"/>
        <v/>
      </c>
      <c r="C3930" s="2" t="str">
        <f t="shared" si="339"/>
        <v/>
      </c>
      <c r="D3930" s="2" t="str">
        <f>IF(ISNUMBER(A3930),COUNTIF(Calculations!B:B, A3930),"")</f>
        <v/>
      </c>
      <c r="E3930" s="2" t="str">
        <f>IF(ISNUMBER(A3930),COUNTIF(Calculations!A:A, A3930),"")</f>
        <v/>
      </c>
      <c r="F3930" s="12" t="str">
        <f t="shared" si="340"/>
        <v/>
      </c>
      <c r="G3930" s="12" t="str">
        <f t="shared" si="341"/>
        <v/>
      </c>
    </row>
    <row r="3931" spans="1:7" x14ac:dyDescent="0.25">
      <c r="A3931" s="8" t="str">
        <f t="shared" si="337"/>
        <v/>
      </c>
      <c r="B3931" s="2" t="str">
        <f t="shared" si="338"/>
        <v/>
      </c>
      <c r="C3931" s="2" t="str">
        <f t="shared" si="339"/>
        <v/>
      </c>
      <c r="D3931" s="2" t="str">
        <f>IF(ISNUMBER(A3931),COUNTIF(Calculations!B:B, A3931),"")</f>
        <v/>
      </c>
      <c r="E3931" s="2" t="str">
        <f>IF(ISNUMBER(A3931),COUNTIF(Calculations!A:A, A3931),"")</f>
        <v/>
      </c>
      <c r="F3931" s="12" t="str">
        <f t="shared" si="340"/>
        <v/>
      </c>
      <c r="G3931" s="12" t="str">
        <f t="shared" si="341"/>
        <v/>
      </c>
    </row>
    <row r="3932" spans="1:7" x14ac:dyDescent="0.25">
      <c r="A3932" s="8" t="str">
        <f t="shared" si="337"/>
        <v/>
      </c>
      <c r="B3932" s="2" t="str">
        <f t="shared" si="338"/>
        <v/>
      </c>
      <c r="C3932" s="2" t="str">
        <f t="shared" si="339"/>
        <v/>
      </c>
      <c r="D3932" s="2" t="str">
        <f>IF(ISNUMBER(A3932),COUNTIF(Calculations!B:B, A3932),"")</f>
        <v/>
      </c>
      <c r="E3932" s="2" t="str">
        <f>IF(ISNUMBER(A3932),COUNTIF(Calculations!A:A, A3932),"")</f>
        <v/>
      </c>
      <c r="F3932" s="12" t="str">
        <f t="shared" si="340"/>
        <v/>
      </c>
      <c r="G3932" s="12" t="str">
        <f t="shared" si="341"/>
        <v/>
      </c>
    </row>
    <row r="3933" spans="1:7" x14ac:dyDescent="0.25">
      <c r="A3933" s="8" t="str">
        <f t="shared" si="337"/>
        <v/>
      </c>
      <c r="B3933" s="2" t="str">
        <f t="shared" si="338"/>
        <v/>
      </c>
      <c r="C3933" s="2" t="str">
        <f t="shared" si="339"/>
        <v/>
      </c>
      <c r="D3933" s="2" t="str">
        <f>IF(ISNUMBER(A3933),COUNTIF(Calculations!B:B, A3933),"")</f>
        <v/>
      </c>
      <c r="E3933" s="2" t="str">
        <f>IF(ISNUMBER(A3933),COUNTIF(Calculations!A:A, A3933),"")</f>
        <v/>
      </c>
      <c r="F3933" s="12" t="str">
        <f t="shared" si="340"/>
        <v/>
      </c>
      <c r="G3933" s="12" t="str">
        <f t="shared" si="341"/>
        <v/>
      </c>
    </row>
    <row r="3934" spans="1:7" x14ac:dyDescent="0.25">
      <c r="A3934" s="8" t="str">
        <f t="shared" si="337"/>
        <v/>
      </c>
      <c r="B3934" s="2" t="str">
        <f t="shared" si="338"/>
        <v/>
      </c>
      <c r="C3934" s="2" t="str">
        <f t="shared" si="339"/>
        <v/>
      </c>
      <c r="D3934" s="2" t="str">
        <f>IF(ISNUMBER(A3934),COUNTIF(Calculations!B:B, A3934),"")</f>
        <v/>
      </c>
      <c r="E3934" s="2" t="str">
        <f>IF(ISNUMBER(A3934),COUNTIF(Calculations!A:A, A3934),"")</f>
        <v/>
      </c>
      <c r="F3934" s="12" t="str">
        <f t="shared" si="340"/>
        <v/>
      </c>
      <c r="G3934" s="12" t="str">
        <f t="shared" si="341"/>
        <v/>
      </c>
    </row>
    <row r="3935" spans="1:7" x14ac:dyDescent="0.25">
      <c r="A3935" s="8" t="str">
        <f t="shared" si="337"/>
        <v/>
      </c>
      <c r="B3935" s="2" t="str">
        <f t="shared" si="338"/>
        <v/>
      </c>
      <c r="C3935" s="2" t="str">
        <f t="shared" si="339"/>
        <v/>
      </c>
      <c r="D3935" s="2" t="str">
        <f>IF(ISNUMBER(A3935),COUNTIF(Calculations!B:B, A3935),"")</f>
        <v/>
      </c>
      <c r="E3935" s="2" t="str">
        <f>IF(ISNUMBER(A3935),COUNTIF(Calculations!A:A, A3935),"")</f>
        <v/>
      </c>
      <c r="F3935" s="12" t="str">
        <f t="shared" si="340"/>
        <v/>
      </c>
      <c r="G3935" s="12" t="str">
        <f t="shared" si="341"/>
        <v/>
      </c>
    </row>
    <row r="3936" spans="1:7" x14ac:dyDescent="0.25">
      <c r="A3936" s="8" t="str">
        <f t="shared" si="337"/>
        <v/>
      </c>
      <c r="B3936" s="2" t="str">
        <f t="shared" si="338"/>
        <v/>
      </c>
      <c r="C3936" s="2" t="str">
        <f t="shared" si="339"/>
        <v/>
      </c>
      <c r="D3936" s="2" t="str">
        <f>IF(ISNUMBER(A3936),COUNTIF(Calculations!B:B, A3936),"")</f>
        <v/>
      </c>
      <c r="E3936" s="2" t="str">
        <f>IF(ISNUMBER(A3936),COUNTIF(Calculations!A:A, A3936),"")</f>
        <v/>
      </c>
      <c r="F3936" s="12" t="str">
        <f t="shared" si="340"/>
        <v/>
      </c>
      <c r="G3936" s="12" t="str">
        <f t="shared" si="341"/>
        <v/>
      </c>
    </row>
    <row r="3937" spans="1:7" x14ac:dyDescent="0.25">
      <c r="A3937" s="8" t="str">
        <f t="shared" si="337"/>
        <v/>
      </c>
      <c r="B3937" s="2" t="str">
        <f t="shared" si="338"/>
        <v/>
      </c>
      <c r="C3937" s="2" t="str">
        <f t="shared" si="339"/>
        <v/>
      </c>
      <c r="D3937" s="2" t="str">
        <f>IF(ISNUMBER(A3937),COUNTIF(Calculations!B:B, A3937),"")</f>
        <v/>
      </c>
      <c r="E3937" s="2" t="str">
        <f>IF(ISNUMBER(A3937),COUNTIF(Calculations!A:A, A3937),"")</f>
        <v/>
      </c>
      <c r="F3937" s="12" t="str">
        <f t="shared" si="340"/>
        <v/>
      </c>
      <c r="G3937" s="12" t="str">
        <f t="shared" si="341"/>
        <v/>
      </c>
    </row>
    <row r="3938" spans="1:7" x14ac:dyDescent="0.25">
      <c r="A3938" s="8" t="str">
        <f t="shared" si="337"/>
        <v/>
      </c>
      <c r="B3938" s="2" t="str">
        <f t="shared" si="338"/>
        <v/>
      </c>
      <c r="C3938" s="2" t="str">
        <f t="shared" si="339"/>
        <v/>
      </c>
      <c r="D3938" s="2" t="str">
        <f>IF(ISNUMBER(A3938),COUNTIF(Calculations!B:B, A3938),"")</f>
        <v/>
      </c>
      <c r="E3938" s="2" t="str">
        <f>IF(ISNUMBER(A3938),COUNTIF(Calculations!A:A, A3938),"")</f>
        <v/>
      </c>
      <c r="F3938" s="12" t="str">
        <f t="shared" si="340"/>
        <v/>
      </c>
      <c r="G3938" s="12" t="str">
        <f t="shared" si="341"/>
        <v/>
      </c>
    </row>
    <row r="3939" spans="1:7" x14ac:dyDescent="0.25">
      <c r="A3939" s="8" t="str">
        <f t="shared" si="337"/>
        <v/>
      </c>
      <c r="B3939" s="2" t="str">
        <f t="shared" si="338"/>
        <v/>
      </c>
      <c r="C3939" s="2" t="str">
        <f t="shared" si="339"/>
        <v/>
      </c>
      <c r="D3939" s="2" t="str">
        <f>IF(ISNUMBER(A3939),COUNTIF(Calculations!B:B, A3939),"")</f>
        <v/>
      </c>
      <c r="E3939" s="2" t="str">
        <f>IF(ISNUMBER(A3939),COUNTIF(Calculations!A:A, A3939),"")</f>
        <v/>
      </c>
      <c r="F3939" s="12" t="str">
        <f t="shared" si="340"/>
        <v/>
      </c>
      <c r="G3939" s="12" t="str">
        <f t="shared" si="341"/>
        <v/>
      </c>
    </row>
    <row r="3940" spans="1:7" x14ac:dyDescent="0.25">
      <c r="A3940" s="8" t="str">
        <f t="shared" ref="A3940:A4003" si="342">IF(ISNUMBER(A3939),IF(A3939+1&lt;=MAX(IndirectStartDates,IndirectCompletedDates),A3939+1,""),"")</f>
        <v/>
      </c>
      <c r="B3940" s="2" t="str">
        <f t="shared" ref="B3940:B4003" si="343">IF(ISNUMBER(A3940),YEAR(A3940)&amp;"-"&amp;TEXT(WEEKNUM(A3940),"00"),"")</f>
        <v/>
      </c>
      <c r="C3940" s="2" t="str">
        <f t="shared" ref="C3940:C4003" si="344">IF(ISNUMBER(A3940),COUNTIFS(IndirectStartDates,"&lt;="&amp;A3940,IndirectCompletedDates,"&gt;"&amp;A3940) + COUNTIFS(IndirectStartDates,"&lt;="&amp;A3940,IndirectCompletedDates,""),"")</f>
        <v/>
      </c>
      <c r="D3940" s="2" t="str">
        <f>IF(ISNUMBER(A3940),COUNTIF(Calculations!B:B, A3940),"")</f>
        <v/>
      </c>
      <c r="E3940" s="2" t="str">
        <f>IF(ISNUMBER(A3940),COUNTIF(Calculations!A:A, A3940),"")</f>
        <v/>
      </c>
      <c r="F3940" s="12" t="str">
        <f t="shared" ref="F3940:F4003" si="345">IF(ISNUMBER(A3940),F3939 + D3940,"")</f>
        <v/>
      </c>
      <c r="G3940" s="12" t="str">
        <f t="shared" ref="G3940:G4003" si="346">IF(ISNUMBER(A3940),G3939 + E3940,"")</f>
        <v/>
      </c>
    </row>
    <row r="3941" spans="1:7" x14ac:dyDescent="0.25">
      <c r="A3941" s="8" t="str">
        <f t="shared" si="342"/>
        <v/>
      </c>
      <c r="B3941" s="2" t="str">
        <f t="shared" si="343"/>
        <v/>
      </c>
      <c r="C3941" s="2" t="str">
        <f t="shared" si="344"/>
        <v/>
      </c>
      <c r="D3941" s="2" t="str">
        <f>IF(ISNUMBER(A3941),COUNTIF(Calculations!B:B, A3941),"")</f>
        <v/>
      </c>
      <c r="E3941" s="2" t="str">
        <f>IF(ISNUMBER(A3941),COUNTIF(Calculations!A:A, A3941),"")</f>
        <v/>
      </c>
      <c r="F3941" s="12" t="str">
        <f t="shared" si="345"/>
        <v/>
      </c>
      <c r="G3941" s="12" t="str">
        <f t="shared" si="346"/>
        <v/>
      </c>
    </row>
    <row r="3942" spans="1:7" x14ac:dyDescent="0.25">
      <c r="A3942" s="8" t="str">
        <f t="shared" si="342"/>
        <v/>
      </c>
      <c r="B3942" s="2" t="str">
        <f t="shared" si="343"/>
        <v/>
      </c>
      <c r="C3942" s="2" t="str">
        <f t="shared" si="344"/>
        <v/>
      </c>
      <c r="D3942" s="2" t="str">
        <f>IF(ISNUMBER(A3942),COUNTIF(Calculations!B:B, A3942),"")</f>
        <v/>
      </c>
      <c r="E3942" s="2" t="str">
        <f>IF(ISNUMBER(A3942),COUNTIF(Calculations!A:A, A3942),"")</f>
        <v/>
      </c>
      <c r="F3942" s="12" t="str">
        <f t="shared" si="345"/>
        <v/>
      </c>
      <c r="G3942" s="12" t="str">
        <f t="shared" si="346"/>
        <v/>
      </c>
    </row>
    <row r="3943" spans="1:7" x14ac:dyDescent="0.25">
      <c r="A3943" s="8" t="str">
        <f t="shared" si="342"/>
        <v/>
      </c>
      <c r="B3943" s="2" t="str">
        <f t="shared" si="343"/>
        <v/>
      </c>
      <c r="C3943" s="2" t="str">
        <f t="shared" si="344"/>
        <v/>
      </c>
      <c r="D3943" s="2" t="str">
        <f>IF(ISNUMBER(A3943),COUNTIF(Calculations!B:B, A3943),"")</f>
        <v/>
      </c>
      <c r="E3943" s="2" t="str">
        <f>IF(ISNUMBER(A3943),COUNTIF(Calculations!A:A, A3943),"")</f>
        <v/>
      </c>
      <c r="F3943" s="12" t="str">
        <f t="shared" si="345"/>
        <v/>
      </c>
      <c r="G3943" s="12" t="str">
        <f t="shared" si="346"/>
        <v/>
      </c>
    </row>
    <row r="3944" spans="1:7" x14ac:dyDescent="0.25">
      <c r="A3944" s="8" t="str">
        <f t="shared" si="342"/>
        <v/>
      </c>
      <c r="B3944" s="2" t="str">
        <f t="shared" si="343"/>
        <v/>
      </c>
      <c r="C3944" s="2" t="str">
        <f t="shared" si="344"/>
        <v/>
      </c>
      <c r="D3944" s="2" t="str">
        <f>IF(ISNUMBER(A3944),COUNTIF(Calculations!B:B, A3944),"")</f>
        <v/>
      </c>
      <c r="E3944" s="2" t="str">
        <f>IF(ISNUMBER(A3944),COUNTIF(Calculations!A:A, A3944),"")</f>
        <v/>
      </c>
      <c r="F3944" s="12" t="str">
        <f t="shared" si="345"/>
        <v/>
      </c>
      <c r="G3944" s="12" t="str">
        <f t="shared" si="346"/>
        <v/>
      </c>
    </row>
    <row r="3945" spans="1:7" x14ac:dyDescent="0.25">
      <c r="A3945" s="8" t="str">
        <f t="shared" si="342"/>
        <v/>
      </c>
      <c r="B3945" s="2" t="str">
        <f t="shared" si="343"/>
        <v/>
      </c>
      <c r="C3945" s="2" t="str">
        <f t="shared" si="344"/>
        <v/>
      </c>
      <c r="D3945" s="2" t="str">
        <f>IF(ISNUMBER(A3945),COUNTIF(Calculations!B:B, A3945),"")</f>
        <v/>
      </c>
      <c r="E3945" s="2" t="str">
        <f>IF(ISNUMBER(A3945),COUNTIF(Calculations!A:A, A3945),"")</f>
        <v/>
      </c>
      <c r="F3945" s="12" t="str">
        <f t="shared" si="345"/>
        <v/>
      </c>
      <c r="G3945" s="12" t="str">
        <f t="shared" si="346"/>
        <v/>
      </c>
    </row>
    <row r="3946" spans="1:7" x14ac:dyDescent="0.25">
      <c r="A3946" s="8" t="str">
        <f t="shared" si="342"/>
        <v/>
      </c>
      <c r="B3946" s="2" t="str">
        <f t="shared" si="343"/>
        <v/>
      </c>
      <c r="C3946" s="2" t="str">
        <f t="shared" si="344"/>
        <v/>
      </c>
      <c r="D3946" s="2" t="str">
        <f>IF(ISNUMBER(A3946),COUNTIF(Calculations!B:B, A3946),"")</f>
        <v/>
      </c>
      <c r="E3946" s="2" t="str">
        <f>IF(ISNUMBER(A3946),COUNTIF(Calculations!A:A, A3946),"")</f>
        <v/>
      </c>
      <c r="F3946" s="12" t="str">
        <f t="shared" si="345"/>
        <v/>
      </c>
      <c r="G3946" s="12" t="str">
        <f t="shared" si="346"/>
        <v/>
      </c>
    </row>
    <row r="3947" spans="1:7" x14ac:dyDescent="0.25">
      <c r="A3947" s="8" t="str">
        <f t="shared" si="342"/>
        <v/>
      </c>
      <c r="B3947" s="2" t="str">
        <f t="shared" si="343"/>
        <v/>
      </c>
      <c r="C3947" s="2" t="str">
        <f t="shared" si="344"/>
        <v/>
      </c>
      <c r="D3947" s="2" t="str">
        <f>IF(ISNUMBER(A3947),COUNTIF(Calculations!B:B, A3947),"")</f>
        <v/>
      </c>
      <c r="E3947" s="2" t="str">
        <f>IF(ISNUMBER(A3947),COUNTIF(Calculations!A:A, A3947),"")</f>
        <v/>
      </c>
      <c r="F3947" s="12" t="str">
        <f t="shared" si="345"/>
        <v/>
      </c>
      <c r="G3947" s="12" t="str">
        <f t="shared" si="346"/>
        <v/>
      </c>
    </row>
    <row r="3948" spans="1:7" x14ac:dyDescent="0.25">
      <c r="A3948" s="8" t="str">
        <f t="shared" si="342"/>
        <v/>
      </c>
      <c r="B3948" s="2" t="str">
        <f t="shared" si="343"/>
        <v/>
      </c>
      <c r="C3948" s="2" t="str">
        <f t="shared" si="344"/>
        <v/>
      </c>
      <c r="D3948" s="2" t="str">
        <f>IF(ISNUMBER(A3948),COUNTIF(Calculations!B:B, A3948),"")</f>
        <v/>
      </c>
      <c r="E3948" s="2" t="str">
        <f>IF(ISNUMBER(A3948),COUNTIF(Calculations!A:A, A3948),"")</f>
        <v/>
      </c>
      <c r="F3948" s="12" t="str">
        <f t="shared" si="345"/>
        <v/>
      </c>
      <c r="G3948" s="12" t="str">
        <f t="shared" si="346"/>
        <v/>
      </c>
    </row>
    <row r="3949" spans="1:7" x14ac:dyDescent="0.25">
      <c r="A3949" s="8" t="str">
        <f t="shared" si="342"/>
        <v/>
      </c>
      <c r="B3949" s="2" t="str">
        <f t="shared" si="343"/>
        <v/>
      </c>
      <c r="C3949" s="2" t="str">
        <f t="shared" si="344"/>
        <v/>
      </c>
      <c r="D3949" s="2" t="str">
        <f>IF(ISNUMBER(A3949),COUNTIF(Calculations!B:B, A3949),"")</f>
        <v/>
      </c>
      <c r="E3949" s="2" t="str">
        <f>IF(ISNUMBER(A3949),COUNTIF(Calculations!A:A, A3949),"")</f>
        <v/>
      </c>
      <c r="F3949" s="12" t="str">
        <f t="shared" si="345"/>
        <v/>
      </c>
      <c r="G3949" s="12" t="str">
        <f t="shared" si="346"/>
        <v/>
      </c>
    </row>
    <row r="3950" spans="1:7" x14ac:dyDescent="0.25">
      <c r="A3950" s="8" t="str">
        <f t="shared" si="342"/>
        <v/>
      </c>
      <c r="B3950" s="2" t="str">
        <f t="shared" si="343"/>
        <v/>
      </c>
      <c r="C3950" s="2" t="str">
        <f t="shared" si="344"/>
        <v/>
      </c>
      <c r="D3950" s="2" t="str">
        <f>IF(ISNUMBER(A3950),COUNTIF(Calculations!B:B, A3950),"")</f>
        <v/>
      </c>
      <c r="E3950" s="2" t="str">
        <f>IF(ISNUMBER(A3950),COUNTIF(Calculations!A:A, A3950),"")</f>
        <v/>
      </c>
      <c r="F3950" s="12" t="str">
        <f t="shared" si="345"/>
        <v/>
      </c>
      <c r="G3950" s="12" t="str">
        <f t="shared" si="346"/>
        <v/>
      </c>
    </row>
    <row r="3951" spans="1:7" x14ac:dyDescent="0.25">
      <c r="A3951" s="8" t="str">
        <f t="shared" si="342"/>
        <v/>
      </c>
      <c r="B3951" s="2" t="str">
        <f t="shared" si="343"/>
        <v/>
      </c>
      <c r="C3951" s="2" t="str">
        <f t="shared" si="344"/>
        <v/>
      </c>
      <c r="D3951" s="2" t="str">
        <f>IF(ISNUMBER(A3951),COUNTIF(Calculations!B:B, A3951),"")</f>
        <v/>
      </c>
      <c r="E3951" s="2" t="str">
        <f>IF(ISNUMBER(A3951),COUNTIF(Calculations!A:A, A3951),"")</f>
        <v/>
      </c>
      <c r="F3951" s="12" t="str">
        <f t="shared" si="345"/>
        <v/>
      </c>
      <c r="G3951" s="12" t="str">
        <f t="shared" si="346"/>
        <v/>
      </c>
    </row>
    <row r="3952" spans="1:7" x14ac:dyDescent="0.25">
      <c r="A3952" s="8" t="str">
        <f t="shared" si="342"/>
        <v/>
      </c>
      <c r="B3952" s="2" t="str">
        <f t="shared" si="343"/>
        <v/>
      </c>
      <c r="C3952" s="2" t="str">
        <f t="shared" si="344"/>
        <v/>
      </c>
      <c r="D3952" s="2" t="str">
        <f>IF(ISNUMBER(A3952),COUNTIF(Calculations!B:B, A3952),"")</f>
        <v/>
      </c>
      <c r="E3952" s="2" t="str">
        <f>IF(ISNUMBER(A3952),COUNTIF(Calculations!A:A, A3952),"")</f>
        <v/>
      </c>
      <c r="F3952" s="12" t="str">
        <f t="shared" si="345"/>
        <v/>
      </c>
      <c r="G3952" s="12" t="str">
        <f t="shared" si="346"/>
        <v/>
      </c>
    </row>
    <row r="3953" spans="1:7" x14ac:dyDescent="0.25">
      <c r="A3953" s="8" t="str">
        <f t="shared" si="342"/>
        <v/>
      </c>
      <c r="B3953" s="2" t="str">
        <f t="shared" si="343"/>
        <v/>
      </c>
      <c r="C3953" s="2" t="str">
        <f t="shared" si="344"/>
        <v/>
      </c>
      <c r="D3953" s="2" t="str">
        <f>IF(ISNUMBER(A3953),COUNTIF(Calculations!B:B, A3953),"")</f>
        <v/>
      </c>
      <c r="E3953" s="2" t="str">
        <f>IF(ISNUMBER(A3953),COUNTIF(Calculations!A:A, A3953),"")</f>
        <v/>
      </c>
      <c r="F3953" s="12" t="str">
        <f t="shared" si="345"/>
        <v/>
      </c>
      <c r="G3953" s="12" t="str">
        <f t="shared" si="346"/>
        <v/>
      </c>
    </row>
    <row r="3954" spans="1:7" x14ac:dyDescent="0.25">
      <c r="A3954" s="8" t="str">
        <f t="shared" si="342"/>
        <v/>
      </c>
      <c r="B3954" s="2" t="str">
        <f t="shared" si="343"/>
        <v/>
      </c>
      <c r="C3954" s="2" t="str">
        <f t="shared" si="344"/>
        <v/>
      </c>
      <c r="D3954" s="2" t="str">
        <f>IF(ISNUMBER(A3954),COUNTIF(Calculations!B:B, A3954),"")</f>
        <v/>
      </c>
      <c r="E3954" s="2" t="str">
        <f>IF(ISNUMBER(A3954),COUNTIF(Calculations!A:A, A3954),"")</f>
        <v/>
      </c>
      <c r="F3954" s="12" t="str">
        <f t="shared" si="345"/>
        <v/>
      </c>
      <c r="G3954" s="12" t="str">
        <f t="shared" si="346"/>
        <v/>
      </c>
    </row>
    <row r="3955" spans="1:7" x14ac:dyDescent="0.25">
      <c r="A3955" s="8" t="str">
        <f t="shared" si="342"/>
        <v/>
      </c>
      <c r="B3955" s="2" t="str">
        <f t="shared" si="343"/>
        <v/>
      </c>
      <c r="C3955" s="2" t="str">
        <f t="shared" si="344"/>
        <v/>
      </c>
      <c r="D3955" s="2" t="str">
        <f>IF(ISNUMBER(A3955),COUNTIF(Calculations!B:B, A3955),"")</f>
        <v/>
      </c>
      <c r="E3955" s="2" t="str">
        <f>IF(ISNUMBER(A3955),COUNTIF(Calculations!A:A, A3955),"")</f>
        <v/>
      </c>
      <c r="F3955" s="12" t="str">
        <f t="shared" si="345"/>
        <v/>
      </c>
      <c r="G3955" s="12" t="str">
        <f t="shared" si="346"/>
        <v/>
      </c>
    </row>
    <row r="3956" spans="1:7" x14ac:dyDescent="0.25">
      <c r="A3956" s="8" t="str">
        <f t="shared" si="342"/>
        <v/>
      </c>
      <c r="B3956" s="2" t="str">
        <f t="shared" si="343"/>
        <v/>
      </c>
      <c r="C3956" s="2" t="str">
        <f t="shared" si="344"/>
        <v/>
      </c>
      <c r="D3956" s="2" t="str">
        <f>IF(ISNUMBER(A3956),COUNTIF(Calculations!B:B, A3956),"")</f>
        <v/>
      </c>
      <c r="E3956" s="2" t="str">
        <f>IF(ISNUMBER(A3956),COUNTIF(Calculations!A:A, A3956),"")</f>
        <v/>
      </c>
      <c r="F3956" s="12" t="str">
        <f t="shared" si="345"/>
        <v/>
      </c>
      <c r="G3956" s="12" t="str">
        <f t="shared" si="346"/>
        <v/>
      </c>
    </row>
    <row r="3957" spans="1:7" x14ac:dyDescent="0.25">
      <c r="A3957" s="8" t="str">
        <f t="shared" si="342"/>
        <v/>
      </c>
      <c r="B3957" s="2" t="str">
        <f t="shared" si="343"/>
        <v/>
      </c>
      <c r="C3957" s="2" t="str">
        <f t="shared" si="344"/>
        <v/>
      </c>
      <c r="D3957" s="2" t="str">
        <f>IF(ISNUMBER(A3957),COUNTIF(Calculations!B:B, A3957),"")</f>
        <v/>
      </c>
      <c r="E3957" s="2" t="str">
        <f>IF(ISNUMBER(A3957),COUNTIF(Calculations!A:A, A3957),"")</f>
        <v/>
      </c>
      <c r="F3957" s="12" t="str">
        <f t="shared" si="345"/>
        <v/>
      </c>
      <c r="G3957" s="12" t="str">
        <f t="shared" si="346"/>
        <v/>
      </c>
    </row>
    <row r="3958" spans="1:7" x14ac:dyDescent="0.25">
      <c r="A3958" s="8" t="str">
        <f t="shared" si="342"/>
        <v/>
      </c>
      <c r="B3958" s="2" t="str">
        <f t="shared" si="343"/>
        <v/>
      </c>
      <c r="C3958" s="2" t="str">
        <f t="shared" si="344"/>
        <v/>
      </c>
      <c r="D3958" s="2" t="str">
        <f>IF(ISNUMBER(A3958),COUNTIF(Calculations!B:B, A3958),"")</f>
        <v/>
      </c>
      <c r="E3958" s="2" t="str">
        <f>IF(ISNUMBER(A3958),COUNTIF(Calculations!A:A, A3958),"")</f>
        <v/>
      </c>
      <c r="F3958" s="12" t="str">
        <f t="shared" si="345"/>
        <v/>
      </c>
      <c r="G3958" s="12" t="str">
        <f t="shared" si="346"/>
        <v/>
      </c>
    </row>
    <row r="3959" spans="1:7" x14ac:dyDescent="0.25">
      <c r="A3959" s="8" t="str">
        <f t="shared" si="342"/>
        <v/>
      </c>
      <c r="B3959" s="2" t="str">
        <f t="shared" si="343"/>
        <v/>
      </c>
      <c r="C3959" s="2" t="str">
        <f t="shared" si="344"/>
        <v/>
      </c>
      <c r="D3959" s="2" t="str">
        <f>IF(ISNUMBER(A3959),COUNTIF(Calculations!B:B, A3959),"")</f>
        <v/>
      </c>
      <c r="E3959" s="2" t="str">
        <f>IF(ISNUMBER(A3959),COUNTIF(Calculations!A:A, A3959),"")</f>
        <v/>
      </c>
      <c r="F3959" s="12" t="str">
        <f t="shared" si="345"/>
        <v/>
      </c>
      <c r="G3959" s="12" t="str">
        <f t="shared" si="346"/>
        <v/>
      </c>
    </row>
    <row r="3960" spans="1:7" x14ac:dyDescent="0.25">
      <c r="A3960" s="8" t="str">
        <f t="shared" si="342"/>
        <v/>
      </c>
      <c r="B3960" s="2" t="str">
        <f t="shared" si="343"/>
        <v/>
      </c>
      <c r="C3960" s="2" t="str">
        <f t="shared" si="344"/>
        <v/>
      </c>
      <c r="D3960" s="2" t="str">
        <f>IF(ISNUMBER(A3960),COUNTIF(Calculations!B:B, A3960),"")</f>
        <v/>
      </c>
      <c r="E3960" s="2" t="str">
        <f>IF(ISNUMBER(A3960),COUNTIF(Calculations!A:A, A3960),"")</f>
        <v/>
      </c>
      <c r="F3960" s="12" t="str">
        <f t="shared" si="345"/>
        <v/>
      </c>
      <c r="G3960" s="12" t="str">
        <f t="shared" si="346"/>
        <v/>
      </c>
    </row>
    <row r="3961" spans="1:7" x14ac:dyDescent="0.25">
      <c r="A3961" s="8" t="str">
        <f t="shared" si="342"/>
        <v/>
      </c>
      <c r="B3961" s="2" t="str">
        <f t="shared" si="343"/>
        <v/>
      </c>
      <c r="C3961" s="2" t="str">
        <f t="shared" si="344"/>
        <v/>
      </c>
      <c r="D3961" s="2" t="str">
        <f>IF(ISNUMBER(A3961),COUNTIF(Calculations!B:B, A3961),"")</f>
        <v/>
      </c>
      <c r="E3961" s="2" t="str">
        <f>IF(ISNUMBER(A3961),COUNTIF(Calculations!A:A, A3961),"")</f>
        <v/>
      </c>
      <c r="F3961" s="12" t="str">
        <f t="shared" si="345"/>
        <v/>
      </c>
      <c r="G3961" s="12" t="str">
        <f t="shared" si="346"/>
        <v/>
      </c>
    </row>
    <row r="3962" spans="1:7" x14ac:dyDescent="0.25">
      <c r="A3962" s="8" t="str">
        <f t="shared" si="342"/>
        <v/>
      </c>
      <c r="B3962" s="2" t="str">
        <f t="shared" si="343"/>
        <v/>
      </c>
      <c r="C3962" s="2" t="str">
        <f t="shared" si="344"/>
        <v/>
      </c>
      <c r="D3962" s="2" t="str">
        <f>IF(ISNUMBER(A3962),COUNTIF(Calculations!B:B, A3962),"")</f>
        <v/>
      </c>
      <c r="E3962" s="2" t="str">
        <f>IF(ISNUMBER(A3962),COUNTIF(Calculations!A:A, A3962),"")</f>
        <v/>
      </c>
      <c r="F3962" s="12" t="str">
        <f t="shared" si="345"/>
        <v/>
      </c>
      <c r="G3962" s="12" t="str">
        <f t="shared" si="346"/>
        <v/>
      </c>
    </row>
    <row r="3963" spans="1:7" x14ac:dyDescent="0.25">
      <c r="A3963" s="8" t="str">
        <f t="shared" si="342"/>
        <v/>
      </c>
      <c r="B3963" s="2" t="str">
        <f t="shared" si="343"/>
        <v/>
      </c>
      <c r="C3963" s="2" t="str">
        <f t="shared" si="344"/>
        <v/>
      </c>
      <c r="D3963" s="2" t="str">
        <f>IF(ISNUMBER(A3963),COUNTIF(Calculations!B:B, A3963),"")</f>
        <v/>
      </c>
      <c r="E3963" s="2" t="str">
        <f>IF(ISNUMBER(A3963),COUNTIF(Calculations!A:A, A3963),"")</f>
        <v/>
      </c>
      <c r="F3963" s="12" t="str">
        <f t="shared" si="345"/>
        <v/>
      </c>
      <c r="G3963" s="12" t="str">
        <f t="shared" si="346"/>
        <v/>
      </c>
    </row>
    <row r="3964" spans="1:7" x14ac:dyDescent="0.25">
      <c r="A3964" s="8" t="str">
        <f t="shared" si="342"/>
        <v/>
      </c>
      <c r="B3964" s="2" t="str">
        <f t="shared" si="343"/>
        <v/>
      </c>
      <c r="C3964" s="2" t="str">
        <f t="shared" si="344"/>
        <v/>
      </c>
      <c r="D3964" s="2" t="str">
        <f>IF(ISNUMBER(A3964),COUNTIF(Calculations!B:B, A3964),"")</f>
        <v/>
      </c>
      <c r="E3964" s="2" t="str">
        <f>IF(ISNUMBER(A3964),COUNTIF(Calculations!A:A, A3964),"")</f>
        <v/>
      </c>
      <c r="F3964" s="12" t="str">
        <f t="shared" si="345"/>
        <v/>
      </c>
      <c r="G3964" s="12" t="str">
        <f t="shared" si="346"/>
        <v/>
      </c>
    </row>
    <row r="3965" spans="1:7" x14ac:dyDescent="0.25">
      <c r="A3965" s="8" t="str">
        <f t="shared" si="342"/>
        <v/>
      </c>
      <c r="B3965" s="2" t="str">
        <f t="shared" si="343"/>
        <v/>
      </c>
      <c r="C3965" s="2" t="str">
        <f t="shared" si="344"/>
        <v/>
      </c>
      <c r="D3965" s="2" t="str">
        <f>IF(ISNUMBER(A3965),COUNTIF(Calculations!B:B, A3965),"")</f>
        <v/>
      </c>
      <c r="E3965" s="2" t="str">
        <f>IF(ISNUMBER(A3965),COUNTIF(Calculations!A:A, A3965),"")</f>
        <v/>
      </c>
      <c r="F3965" s="12" t="str">
        <f t="shared" si="345"/>
        <v/>
      </c>
      <c r="G3965" s="12" t="str">
        <f t="shared" si="346"/>
        <v/>
      </c>
    </row>
    <row r="3966" spans="1:7" x14ac:dyDescent="0.25">
      <c r="A3966" s="8" t="str">
        <f t="shared" si="342"/>
        <v/>
      </c>
      <c r="B3966" s="2" t="str">
        <f t="shared" si="343"/>
        <v/>
      </c>
      <c r="C3966" s="2" t="str">
        <f t="shared" si="344"/>
        <v/>
      </c>
      <c r="D3966" s="2" t="str">
        <f>IF(ISNUMBER(A3966),COUNTIF(Calculations!B:B, A3966),"")</f>
        <v/>
      </c>
      <c r="E3966" s="2" t="str">
        <f>IF(ISNUMBER(A3966),COUNTIF(Calculations!A:A, A3966),"")</f>
        <v/>
      </c>
      <c r="F3966" s="12" t="str">
        <f t="shared" si="345"/>
        <v/>
      </c>
      <c r="G3966" s="12" t="str">
        <f t="shared" si="346"/>
        <v/>
      </c>
    </row>
    <row r="3967" spans="1:7" x14ac:dyDescent="0.25">
      <c r="A3967" s="8" t="str">
        <f t="shared" si="342"/>
        <v/>
      </c>
      <c r="B3967" s="2" t="str">
        <f t="shared" si="343"/>
        <v/>
      </c>
      <c r="C3967" s="2" t="str">
        <f t="shared" si="344"/>
        <v/>
      </c>
      <c r="D3967" s="2" t="str">
        <f>IF(ISNUMBER(A3967),COUNTIF(Calculations!B:B, A3967),"")</f>
        <v/>
      </c>
      <c r="E3967" s="2" t="str">
        <f>IF(ISNUMBER(A3967),COUNTIF(Calculations!A:A, A3967),"")</f>
        <v/>
      </c>
      <c r="F3967" s="12" t="str">
        <f t="shared" si="345"/>
        <v/>
      </c>
      <c r="G3967" s="12" t="str">
        <f t="shared" si="346"/>
        <v/>
      </c>
    </row>
    <row r="3968" spans="1:7" x14ac:dyDescent="0.25">
      <c r="A3968" s="8" t="str">
        <f t="shared" si="342"/>
        <v/>
      </c>
      <c r="B3968" s="2" t="str">
        <f t="shared" si="343"/>
        <v/>
      </c>
      <c r="C3968" s="2" t="str">
        <f t="shared" si="344"/>
        <v/>
      </c>
      <c r="D3968" s="2" t="str">
        <f>IF(ISNUMBER(A3968),COUNTIF(Calculations!B:B, A3968),"")</f>
        <v/>
      </c>
      <c r="E3968" s="2" t="str">
        <f>IF(ISNUMBER(A3968),COUNTIF(Calculations!A:A, A3968),"")</f>
        <v/>
      </c>
      <c r="F3968" s="12" t="str">
        <f t="shared" si="345"/>
        <v/>
      </c>
      <c r="G3968" s="12" t="str">
        <f t="shared" si="346"/>
        <v/>
      </c>
    </row>
    <row r="3969" spans="1:7" x14ac:dyDescent="0.25">
      <c r="A3969" s="8" t="str">
        <f t="shared" si="342"/>
        <v/>
      </c>
      <c r="B3969" s="2" t="str">
        <f t="shared" si="343"/>
        <v/>
      </c>
      <c r="C3969" s="2" t="str">
        <f t="shared" si="344"/>
        <v/>
      </c>
      <c r="D3969" s="2" t="str">
        <f>IF(ISNUMBER(A3969),COUNTIF(Calculations!B:B, A3969),"")</f>
        <v/>
      </c>
      <c r="E3969" s="2" t="str">
        <f>IF(ISNUMBER(A3969),COUNTIF(Calculations!A:A, A3969),"")</f>
        <v/>
      </c>
      <c r="F3969" s="12" t="str">
        <f t="shared" si="345"/>
        <v/>
      </c>
      <c r="G3969" s="12" t="str">
        <f t="shared" si="346"/>
        <v/>
      </c>
    </row>
    <row r="3970" spans="1:7" x14ac:dyDescent="0.25">
      <c r="A3970" s="8" t="str">
        <f t="shared" si="342"/>
        <v/>
      </c>
      <c r="B3970" s="2" t="str">
        <f t="shared" si="343"/>
        <v/>
      </c>
      <c r="C3970" s="2" t="str">
        <f t="shared" si="344"/>
        <v/>
      </c>
      <c r="D3970" s="2" t="str">
        <f>IF(ISNUMBER(A3970),COUNTIF(Calculations!B:B, A3970),"")</f>
        <v/>
      </c>
      <c r="E3970" s="2" t="str">
        <f>IF(ISNUMBER(A3970),COUNTIF(Calculations!A:A, A3970),"")</f>
        <v/>
      </c>
      <c r="F3970" s="12" t="str">
        <f t="shared" si="345"/>
        <v/>
      </c>
      <c r="G3970" s="12" t="str">
        <f t="shared" si="346"/>
        <v/>
      </c>
    </row>
    <row r="3971" spans="1:7" x14ac:dyDescent="0.25">
      <c r="A3971" s="8" t="str">
        <f t="shared" si="342"/>
        <v/>
      </c>
      <c r="B3971" s="2" t="str">
        <f t="shared" si="343"/>
        <v/>
      </c>
      <c r="C3971" s="2" t="str">
        <f t="shared" si="344"/>
        <v/>
      </c>
      <c r="D3971" s="2" t="str">
        <f>IF(ISNUMBER(A3971),COUNTIF(Calculations!B:B, A3971),"")</f>
        <v/>
      </c>
      <c r="E3971" s="2" t="str">
        <f>IF(ISNUMBER(A3971),COUNTIF(Calculations!A:A, A3971),"")</f>
        <v/>
      </c>
      <c r="F3971" s="12" t="str">
        <f t="shared" si="345"/>
        <v/>
      </c>
      <c r="G3971" s="12" t="str">
        <f t="shared" si="346"/>
        <v/>
      </c>
    </row>
    <row r="3972" spans="1:7" x14ac:dyDescent="0.25">
      <c r="A3972" s="8" t="str">
        <f t="shared" si="342"/>
        <v/>
      </c>
      <c r="B3972" s="2" t="str">
        <f t="shared" si="343"/>
        <v/>
      </c>
      <c r="C3972" s="2" t="str">
        <f t="shared" si="344"/>
        <v/>
      </c>
      <c r="D3972" s="2" t="str">
        <f>IF(ISNUMBER(A3972),COUNTIF(Calculations!B:B, A3972),"")</f>
        <v/>
      </c>
      <c r="E3972" s="2" t="str">
        <f>IF(ISNUMBER(A3972),COUNTIF(Calculations!A:A, A3972),"")</f>
        <v/>
      </c>
      <c r="F3972" s="12" t="str">
        <f t="shared" si="345"/>
        <v/>
      </c>
      <c r="G3972" s="12" t="str">
        <f t="shared" si="346"/>
        <v/>
      </c>
    </row>
    <row r="3973" spans="1:7" x14ac:dyDescent="0.25">
      <c r="A3973" s="8" t="str">
        <f t="shared" si="342"/>
        <v/>
      </c>
      <c r="B3973" s="2" t="str">
        <f t="shared" si="343"/>
        <v/>
      </c>
      <c r="C3973" s="2" t="str">
        <f t="shared" si="344"/>
        <v/>
      </c>
      <c r="D3973" s="2" t="str">
        <f>IF(ISNUMBER(A3973),COUNTIF(Calculations!B:B, A3973),"")</f>
        <v/>
      </c>
      <c r="E3973" s="2" t="str">
        <f>IF(ISNUMBER(A3973),COUNTIF(Calculations!A:A, A3973),"")</f>
        <v/>
      </c>
      <c r="F3973" s="12" t="str">
        <f t="shared" si="345"/>
        <v/>
      </c>
      <c r="G3973" s="12" t="str">
        <f t="shared" si="346"/>
        <v/>
      </c>
    </row>
    <row r="3974" spans="1:7" x14ac:dyDescent="0.25">
      <c r="A3974" s="8" t="str">
        <f t="shared" si="342"/>
        <v/>
      </c>
      <c r="B3974" s="2" t="str">
        <f t="shared" si="343"/>
        <v/>
      </c>
      <c r="C3974" s="2" t="str">
        <f t="shared" si="344"/>
        <v/>
      </c>
      <c r="D3974" s="2" t="str">
        <f>IF(ISNUMBER(A3974),COUNTIF(Calculations!B:B, A3974),"")</f>
        <v/>
      </c>
      <c r="E3974" s="2" t="str">
        <f>IF(ISNUMBER(A3974),COUNTIF(Calculations!A:A, A3974),"")</f>
        <v/>
      </c>
      <c r="F3974" s="12" t="str">
        <f t="shared" si="345"/>
        <v/>
      </c>
      <c r="G3974" s="12" t="str">
        <f t="shared" si="346"/>
        <v/>
      </c>
    </row>
    <row r="3975" spans="1:7" x14ac:dyDescent="0.25">
      <c r="A3975" s="8" t="str">
        <f t="shared" si="342"/>
        <v/>
      </c>
      <c r="B3975" s="2" t="str">
        <f t="shared" si="343"/>
        <v/>
      </c>
      <c r="C3975" s="2" t="str">
        <f t="shared" si="344"/>
        <v/>
      </c>
      <c r="D3975" s="2" t="str">
        <f>IF(ISNUMBER(A3975),COUNTIF(Calculations!B:B, A3975),"")</f>
        <v/>
      </c>
      <c r="E3975" s="2" t="str">
        <f>IF(ISNUMBER(A3975),COUNTIF(Calculations!A:A, A3975),"")</f>
        <v/>
      </c>
      <c r="F3975" s="12" t="str">
        <f t="shared" si="345"/>
        <v/>
      </c>
      <c r="G3975" s="12" t="str">
        <f t="shared" si="346"/>
        <v/>
      </c>
    </row>
    <row r="3976" spans="1:7" x14ac:dyDescent="0.25">
      <c r="A3976" s="8" t="str">
        <f t="shared" si="342"/>
        <v/>
      </c>
      <c r="B3976" s="2" t="str">
        <f t="shared" si="343"/>
        <v/>
      </c>
      <c r="C3976" s="2" t="str">
        <f t="shared" si="344"/>
        <v/>
      </c>
      <c r="D3976" s="2" t="str">
        <f>IF(ISNUMBER(A3976),COUNTIF(Calculations!B:B, A3976),"")</f>
        <v/>
      </c>
      <c r="E3976" s="2" t="str">
        <f>IF(ISNUMBER(A3976),COUNTIF(Calculations!A:A, A3976),"")</f>
        <v/>
      </c>
      <c r="F3976" s="12" t="str">
        <f t="shared" si="345"/>
        <v/>
      </c>
      <c r="G3976" s="12" t="str">
        <f t="shared" si="346"/>
        <v/>
      </c>
    </row>
    <row r="3977" spans="1:7" x14ac:dyDescent="0.25">
      <c r="A3977" s="8" t="str">
        <f t="shared" si="342"/>
        <v/>
      </c>
      <c r="B3977" s="2" t="str">
        <f t="shared" si="343"/>
        <v/>
      </c>
      <c r="C3977" s="2" t="str">
        <f t="shared" si="344"/>
        <v/>
      </c>
      <c r="D3977" s="2" t="str">
        <f>IF(ISNUMBER(A3977),COUNTIF(Calculations!B:B, A3977),"")</f>
        <v/>
      </c>
      <c r="E3977" s="2" t="str">
        <f>IF(ISNUMBER(A3977),COUNTIF(Calculations!A:A, A3977),"")</f>
        <v/>
      </c>
      <c r="F3977" s="12" t="str">
        <f t="shared" si="345"/>
        <v/>
      </c>
      <c r="G3977" s="12" t="str">
        <f t="shared" si="346"/>
        <v/>
      </c>
    </row>
    <row r="3978" spans="1:7" x14ac:dyDescent="0.25">
      <c r="A3978" s="8" t="str">
        <f t="shared" si="342"/>
        <v/>
      </c>
      <c r="B3978" s="2" t="str">
        <f t="shared" si="343"/>
        <v/>
      </c>
      <c r="C3978" s="2" t="str">
        <f t="shared" si="344"/>
        <v/>
      </c>
      <c r="D3978" s="2" t="str">
        <f>IF(ISNUMBER(A3978),COUNTIF(Calculations!B:B, A3978),"")</f>
        <v/>
      </c>
      <c r="E3978" s="2" t="str">
        <f>IF(ISNUMBER(A3978),COUNTIF(Calculations!A:A, A3978),"")</f>
        <v/>
      </c>
      <c r="F3978" s="12" t="str">
        <f t="shared" si="345"/>
        <v/>
      </c>
      <c r="G3978" s="12" t="str">
        <f t="shared" si="346"/>
        <v/>
      </c>
    </row>
    <row r="3979" spans="1:7" x14ac:dyDescent="0.25">
      <c r="A3979" s="8" t="str">
        <f t="shared" si="342"/>
        <v/>
      </c>
      <c r="B3979" s="2" t="str">
        <f t="shared" si="343"/>
        <v/>
      </c>
      <c r="C3979" s="2" t="str">
        <f t="shared" si="344"/>
        <v/>
      </c>
      <c r="D3979" s="2" t="str">
        <f>IF(ISNUMBER(A3979),COUNTIF(Calculations!B:B, A3979),"")</f>
        <v/>
      </c>
      <c r="E3979" s="2" t="str">
        <f>IF(ISNUMBER(A3979),COUNTIF(Calculations!A:A, A3979),"")</f>
        <v/>
      </c>
      <c r="F3979" s="12" t="str">
        <f t="shared" si="345"/>
        <v/>
      </c>
      <c r="G3979" s="12" t="str">
        <f t="shared" si="346"/>
        <v/>
      </c>
    </row>
    <row r="3980" spans="1:7" x14ac:dyDescent="0.25">
      <c r="A3980" s="8" t="str">
        <f t="shared" si="342"/>
        <v/>
      </c>
      <c r="B3980" s="2" t="str">
        <f t="shared" si="343"/>
        <v/>
      </c>
      <c r="C3980" s="2" t="str">
        <f t="shared" si="344"/>
        <v/>
      </c>
      <c r="D3980" s="2" t="str">
        <f>IF(ISNUMBER(A3980),COUNTIF(Calculations!B:B, A3980),"")</f>
        <v/>
      </c>
      <c r="E3980" s="2" t="str">
        <f>IF(ISNUMBER(A3980),COUNTIF(Calculations!A:A, A3980),"")</f>
        <v/>
      </c>
      <c r="F3980" s="12" t="str">
        <f t="shared" si="345"/>
        <v/>
      </c>
      <c r="G3980" s="12" t="str">
        <f t="shared" si="346"/>
        <v/>
      </c>
    </row>
    <row r="3981" spans="1:7" x14ac:dyDescent="0.25">
      <c r="A3981" s="8" t="str">
        <f t="shared" si="342"/>
        <v/>
      </c>
      <c r="B3981" s="2" t="str">
        <f t="shared" si="343"/>
        <v/>
      </c>
      <c r="C3981" s="2" t="str">
        <f t="shared" si="344"/>
        <v/>
      </c>
      <c r="D3981" s="2" t="str">
        <f>IF(ISNUMBER(A3981),COUNTIF(Calculations!B:B, A3981),"")</f>
        <v/>
      </c>
      <c r="E3981" s="2" t="str">
        <f>IF(ISNUMBER(A3981),COUNTIF(Calculations!A:A, A3981),"")</f>
        <v/>
      </c>
      <c r="F3981" s="12" t="str">
        <f t="shared" si="345"/>
        <v/>
      </c>
      <c r="G3981" s="12" t="str">
        <f t="shared" si="346"/>
        <v/>
      </c>
    </row>
    <row r="3982" spans="1:7" x14ac:dyDescent="0.25">
      <c r="A3982" s="8" t="str">
        <f t="shared" si="342"/>
        <v/>
      </c>
      <c r="B3982" s="2" t="str">
        <f t="shared" si="343"/>
        <v/>
      </c>
      <c r="C3982" s="2" t="str">
        <f t="shared" si="344"/>
        <v/>
      </c>
      <c r="D3982" s="2" t="str">
        <f>IF(ISNUMBER(A3982),COUNTIF(Calculations!B:B, A3982),"")</f>
        <v/>
      </c>
      <c r="E3982" s="2" t="str">
        <f>IF(ISNUMBER(A3982),COUNTIF(Calculations!A:A, A3982),"")</f>
        <v/>
      </c>
      <c r="F3982" s="12" t="str">
        <f t="shared" si="345"/>
        <v/>
      </c>
      <c r="G3982" s="12" t="str">
        <f t="shared" si="346"/>
        <v/>
      </c>
    </row>
    <row r="3983" spans="1:7" x14ac:dyDescent="0.25">
      <c r="A3983" s="8" t="str">
        <f t="shared" si="342"/>
        <v/>
      </c>
      <c r="B3983" s="2" t="str">
        <f t="shared" si="343"/>
        <v/>
      </c>
      <c r="C3983" s="2" t="str">
        <f t="shared" si="344"/>
        <v/>
      </c>
      <c r="D3983" s="2" t="str">
        <f>IF(ISNUMBER(A3983),COUNTIF(Calculations!B:B, A3983),"")</f>
        <v/>
      </c>
      <c r="E3983" s="2" t="str">
        <f>IF(ISNUMBER(A3983),COUNTIF(Calculations!A:A, A3983),"")</f>
        <v/>
      </c>
      <c r="F3983" s="12" t="str">
        <f t="shared" si="345"/>
        <v/>
      </c>
      <c r="G3983" s="12" t="str">
        <f t="shared" si="346"/>
        <v/>
      </c>
    </row>
    <row r="3984" spans="1:7" x14ac:dyDescent="0.25">
      <c r="A3984" s="8" t="str">
        <f t="shared" si="342"/>
        <v/>
      </c>
      <c r="B3984" s="2" t="str">
        <f t="shared" si="343"/>
        <v/>
      </c>
      <c r="C3984" s="2" t="str">
        <f t="shared" si="344"/>
        <v/>
      </c>
      <c r="D3984" s="2" t="str">
        <f>IF(ISNUMBER(A3984),COUNTIF(Calculations!B:B, A3984),"")</f>
        <v/>
      </c>
      <c r="E3984" s="2" t="str">
        <f>IF(ISNUMBER(A3984),COUNTIF(Calculations!A:A, A3984),"")</f>
        <v/>
      </c>
      <c r="F3984" s="12" t="str">
        <f t="shared" si="345"/>
        <v/>
      </c>
      <c r="G3984" s="12" t="str">
        <f t="shared" si="346"/>
        <v/>
      </c>
    </row>
    <row r="3985" spans="1:7" x14ac:dyDescent="0.25">
      <c r="A3985" s="8" t="str">
        <f t="shared" si="342"/>
        <v/>
      </c>
      <c r="B3985" s="2" t="str">
        <f t="shared" si="343"/>
        <v/>
      </c>
      <c r="C3985" s="2" t="str">
        <f t="shared" si="344"/>
        <v/>
      </c>
      <c r="D3985" s="2" t="str">
        <f>IF(ISNUMBER(A3985),COUNTIF(Calculations!B:B, A3985),"")</f>
        <v/>
      </c>
      <c r="E3985" s="2" t="str">
        <f>IF(ISNUMBER(A3985),COUNTIF(Calculations!A:A, A3985),"")</f>
        <v/>
      </c>
      <c r="F3985" s="12" t="str">
        <f t="shared" si="345"/>
        <v/>
      </c>
      <c r="G3985" s="12" t="str">
        <f t="shared" si="346"/>
        <v/>
      </c>
    </row>
    <row r="3986" spans="1:7" x14ac:dyDescent="0.25">
      <c r="A3986" s="8" t="str">
        <f t="shared" si="342"/>
        <v/>
      </c>
      <c r="B3986" s="2" t="str">
        <f t="shared" si="343"/>
        <v/>
      </c>
      <c r="C3986" s="2" t="str">
        <f t="shared" si="344"/>
        <v/>
      </c>
      <c r="D3986" s="2" t="str">
        <f>IF(ISNUMBER(A3986),COUNTIF(Calculations!B:B, A3986),"")</f>
        <v/>
      </c>
      <c r="E3986" s="2" t="str">
        <f>IF(ISNUMBER(A3986),COUNTIF(Calculations!A:A, A3986),"")</f>
        <v/>
      </c>
      <c r="F3986" s="12" t="str">
        <f t="shared" si="345"/>
        <v/>
      </c>
      <c r="G3986" s="12" t="str">
        <f t="shared" si="346"/>
        <v/>
      </c>
    </row>
    <row r="3987" spans="1:7" x14ac:dyDescent="0.25">
      <c r="A3987" s="8" t="str">
        <f t="shared" si="342"/>
        <v/>
      </c>
      <c r="B3987" s="2" t="str">
        <f t="shared" si="343"/>
        <v/>
      </c>
      <c r="C3987" s="2" t="str">
        <f t="shared" si="344"/>
        <v/>
      </c>
      <c r="D3987" s="2" t="str">
        <f>IF(ISNUMBER(A3987),COUNTIF(Calculations!B:B, A3987),"")</f>
        <v/>
      </c>
      <c r="E3987" s="2" t="str">
        <f>IF(ISNUMBER(A3987),COUNTIF(Calculations!A:A, A3987),"")</f>
        <v/>
      </c>
      <c r="F3987" s="12" t="str">
        <f t="shared" si="345"/>
        <v/>
      </c>
      <c r="G3987" s="12" t="str">
        <f t="shared" si="346"/>
        <v/>
      </c>
    </row>
    <row r="3988" spans="1:7" x14ac:dyDescent="0.25">
      <c r="A3988" s="8" t="str">
        <f t="shared" si="342"/>
        <v/>
      </c>
      <c r="B3988" s="2" t="str">
        <f t="shared" si="343"/>
        <v/>
      </c>
      <c r="C3988" s="2" t="str">
        <f t="shared" si="344"/>
        <v/>
      </c>
      <c r="D3988" s="2" t="str">
        <f>IF(ISNUMBER(A3988),COUNTIF(Calculations!B:B, A3988),"")</f>
        <v/>
      </c>
      <c r="E3988" s="2" t="str">
        <f>IF(ISNUMBER(A3988),COUNTIF(Calculations!A:A, A3988),"")</f>
        <v/>
      </c>
      <c r="F3988" s="12" t="str">
        <f t="shared" si="345"/>
        <v/>
      </c>
      <c r="G3988" s="12" t="str">
        <f t="shared" si="346"/>
        <v/>
      </c>
    </row>
    <row r="3989" spans="1:7" x14ac:dyDescent="0.25">
      <c r="A3989" s="8" t="str">
        <f t="shared" si="342"/>
        <v/>
      </c>
      <c r="B3989" s="2" t="str">
        <f t="shared" si="343"/>
        <v/>
      </c>
      <c r="C3989" s="2" t="str">
        <f t="shared" si="344"/>
        <v/>
      </c>
      <c r="D3989" s="2" t="str">
        <f>IF(ISNUMBER(A3989),COUNTIF(Calculations!B:B, A3989),"")</f>
        <v/>
      </c>
      <c r="E3989" s="2" t="str">
        <f>IF(ISNUMBER(A3989),COUNTIF(Calculations!A:A, A3989),"")</f>
        <v/>
      </c>
      <c r="F3989" s="12" t="str">
        <f t="shared" si="345"/>
        <v/>
      </c>
      <c r="G3989" s="12" t="str">
        <f t="shared" si="346"/>
        <v/>
      </c>
    </row>
    <row r="3990" spans="1:7" x14ac:dyDescent="0.25">
      <c r="A3990" s="8" t="str">
        <f t="shared" si="342"/>
        <v/>
      </c>
      <c r="B3990" s="2" t="str">
        <f t="shared" si="343"/>
        <v/>
      </c>
      <c r="C3990" s="2" t="str">
        <f t="shared" si="344"/>
        <v/>
      </c>
      <c r="D3990" s="2" t="str">
        <f>IF(ISNUMBER(A3990),COUNTIF(Calculations!B:B, A3990),"")</f>
        <v/>
      </c>
      <c r="E3990" s="2" t="str">
        <f>IF(ISNUMBER(A3990),COUNTIF(Calculations!A:A, A3990),"")</f>
        <v/>
      </c>
      <c r="F3990" s="12" t="str">
        <f t="shared" si="345"/>
        <v/>
      </c>
      <c r="G3990" s="12" t="str">
        <f t="shared" si="346"/>
        <v/>
      </c>
    </row>
    <row r="3991" spans="1:7" x14ac:dyDescent="0.25">
      <c r="A3991" s="8" t="str">
        <f t="shared" si="342"/>
        <v/>
      </c>
      <c r="B3991" s="2" t="str">
        <f t="shared" si="343"/>
        <v/>
      </c>
      <c r="C3991" s="2" t="str">
        <f t="shared" si="344"/>
        <v/>
      </c>
      <c r="D3991" s="2" t="str">
        <f>IF(ISNUMBER(A3991),COUNTIF(Calculations!B:B, A3991),"")</f>
        <v/>
      </c>
      <c r="E3991" s="2" t="str">
        <f>IF(ISNUMBER(A3991),COUNTIF(Calculations!A:A, A3991),"")</f>
        <v/>
      </c>
      <c r="F3991" s="12" t="str">
        <f t="shared" si="345"/>
        <v/>
      </c>
      <c r="G3991" s="12" t="str">
        <f t="shared" si="346"/>
        <v/>
      </c>
    </row>
    <row r="3992" spans="1:7" x14ac:dyDescent="0.25">
      <c r="A3992" s="8" t="str">
        <f t="shared" si="342"/>
        <v/>
      </c>
      <c r="B3992" s="2" t="str">
        <f t="shared" si="343"/>
        <v/>
      </c>
      <c r="C3992" s="2" t="str">
        <f t="shared" si="344"/>
        <v/>
      </c>
      <c r="D3992" s="2" t="str">
        <f>IF(ISNUMBER(A3992),COUNTIF(Calculations!B:B, A3992),"")</f>
        <v/>
      </c>
      <c r="E3992" s="2" t="str">
        <f>IF(ISNUMBER(A3992),COUNTIF(Calculations!A:A, A3992),"")</f>
        <v/>
      </c>
      <c r="F3992" s="12" t="str">
        <f t="shared" si="345"/>
        <v/>
      </c>
      <c r="G3992" s="12" t="str">
        <f t="shared" si="346"/>
        <v/>
      </c>
    </row>
    <row r="3993" spans="1:7" x14ac:dyDescent="0.25">
      <c r="A3993" s="8" t="str">
        <f t="shared" si="342"/>
        <v/>
      </c>
      <c r="B3993" s="2" t="str">
        <f t="shared" si="343"/>
        <v/>
      </c>
      <c r="C3993" s="2" t="str">
        <f t="shared" si="344"/>
        <v/>
      </c>
      <c r="D3993" s="2" t="str">
        <f>IF(ISNUMBER(A3993),COUNTIF(Calculations!B:B, A3993),"")</f>
        <v/>
      </c>
      <c r="E3993" s="2" t="str">
        <f>IF(ISNUMBER(A3993),COUNTIF(Calculations!A:A, A3993),"")</f>
        <v/>
      </c>
      <c r="F3993" s="12" t="str">
        <f t="shared" si="345"/>
        <v/>
      </c>
      <c r="G3993" s="12" t="str">
        <f t="shared" si="346"/>
        <v/>
      </c>
    </row>
    <row r="3994" spans="1:7" x14ac:dyDescent="0.25">
      <c r="A3994" s="8" t="str">
        <f t="shared" si="342"/>
        <v/>
      </c>
      <c r="B3994" s="2" t="str">
        <f t="shared" si="343"/>
        <v/>
      </c>
      <c r="C3994" s="2" t="str">
        <f t="shared" si="344"/>
        <v/>
      </c>
      <c r="D3994" s="2" t="str">
        <f>IF(ISNUMBER(A3994),COUNTIF(Calculations!B:B, A3994),"")</f>
        <v/>
      </c>
      <c r="E3994" s="2" t="str">
        <f>IF(ISNUMBER(A3994),COUNTIF(Calculations!A:A, A3994),"")</f>
        <v/>
      </c>
      <c r="F3994" s="12" t="str">
        <f t="shared" si="345"/>
        <v/>
      </c>
      <c r="G3994" s="12" t="str">
        <f t="shared" si="346"/>
        <v/>
      </c>
    </row>
    <row r="3995" spans="1:7" x14ac:dyDescent="0.25">
      <c r="A3995" s="8" t="str">
        <f t="shared" si="342"/>
        <v/>
      </c>
      <c r="B3995" s="2" t="str">
        <f t="shared" si="343"/>
        <v/>
      </c>
      <c r="C3995" s="2" t="str">
        <f t="shared" si="344"/>
        <v/>
      </c>
      <c r="D3995" s="2" t="str">
        <f>IF(ISNUMBER(A3995),COUNTIF(Calculations!B:B, A3995),"")</f>
        <v/>
      </c>
      <c r="E3995" s="2" t="str">
        <f>IF(ISNUMBER(A3995),COUNTIF(Calculations!A:A, A3995),"")</f>
        <v/>
      </c>
      <c r="F3995" s="12" t="str">
        <f t="shared" si="345"/>
        <v/>
      </c>
      <c r="G3995" s="12" t="str">
        <f t="shared" si="346"/>
        <v/>
      </c>
    </row>
    <row r="3996" spans="1:7" x14ac:dyDescent="0.25">
      <c r="A3996" s="8" t="str">
        <f t="shared" si="342"/>
        <v/>
      </c>
      <c r="B3996" s="2" t="str">
        <f t="shared" si="343"/>
        <v/>
      </c>
      <c r="C3996" s="2" t="str">
        <f t="shared" si="344"/>
        <v/>
      </c>
      <c r="D3996" s="2" t="str">
        <f>IF(ISNUMBER(A3996),COUNTIF(Calculations!B:B, A3996),"")</f>
        <v/>
      </c>
      <c r="E3996" s="2" t="str">
        <f>IF(ISNUMBER(A3996),COUNTIF(Calculations!A:A, A3996),"")</f>
        <v/>
      </c>
      <c r="F3996" s="12" t="str">
        <f t="shared" si="345"/>
        <v/>
      </c>
      <c r="G3996" s="12" t="str">
        <f t="shared" si="346"/>
        <v/>
      </c>
    </row>
    <row r="3997" spans="1:7" x14ac:dyDescent="0.25">
      <c r="A3997" s="8" t="str">
        <f t="shared" si="342"/>
        <v/>
      </c>
      <c r="B3997" s="2" t="str">
        <f t="shared" si="343"/>
        <v/>
      </c>
      <c r="C3997" s="2" t="str">
        <f t="shared" si="344"/>
        <v/>
      </c>
      <c r="D3997" s="2" t="str">
        <f>IF(ISNUMBER(A3997),COUNTIF(Calculations!B:B, A3997),"")</f>
        <v/>
      </c>
      <c r="E3997" s="2" t="str">
        <f>IF(ISNUMBER(A3997),COUNTIF(Calculations!A:A, A3997),"")</f>
        <v/>
      </c>
      <c r="F3997" s="12" t="str">
        <f t="shared" si="345"/>
        <v/>
      </c>
      <c r="G3997" s="12" t="str">
        <f t="shared" si="346"/>
        <v/>
      </c>
    </row>
    <row r="3998" spans="1:7" x14ac:dyDescent="0.25">
      <c r="A3998" s="8" t="str">
        <f t="shared" si="342"/>
        <v/>
      </c>
      <c r="B3998" s="2" t="str">
        <f t="shared" si="343"/>
        <v/>
      </c>
      <c r="C3998" s="2" t="str">
        <f t="shared" si="344"/>
        <v/>
      </c>
      <c r="D3998" s="2" t="str">
        <f>IF(ISNUMBER(A3998),COUNTIF(Calculations!B:B, A3998),"")</f>
        <v/>
      </c>
      <c r="E3998" s="2" t="str">
        <f>IF(ISNUMBER(A3998),COUNTIF(Calculations!A:A, A3998),"")</f>
        <v/>
      </c>
      <c r="F3998" s="12" t="str">
        <f t="shared" si="345"/>
        <v/>
      </c>
      <c r="G3998" s="12" t="str">
        <f t="shared" si="346"/>
        <v/>
      </c>
    </row>
    <row r="3999" spans="1:7" x14ac:dyDescent="0.25">
      <c r="A3999" s="8" t="str">
        <f t="shared" si="342"/>
        <v/>
      </c>
      <c r="B3999" s="2" t="str">
        <f t="shared" si="343"/>
        <v/>
      </c>
      <c r="C3999" s="2" t="str">
        <f t="shared" si="344"/>
        <v/>
      </c>
      <c r="D3999" s="2" t="str">
        <f>IF(ISNUMBER(A3999),COUNTIF(Calculations!B:B, A3999),"")</f>
        <v/>
      </c>
      <c r="E3999" s="2" t="str">
        <f>IF(ISNUMBER(A3999),COUNTIF(Calculations!A:A, A3999),"")</f>
        <v/>
      </c>
      <c r="F3999" s="12" t="str">
        <f t="shared" si="345"/>
        <v/>
      </c>
      <c r="G3999" s="12" t="str">
        <f t="shared" si="346"/>
        <v/>
      </c>
    </row>
    <row r="4000" spans="1:7" x14ac:dyDescent="0.25">
      <c r="A4000" s="8" t="str">
        <f t="shared" si="342"/>
        <v/>
      </c>
      <c r="B4000" s="2" t="str">
        <f t="shared" si="343"/>
        <v/>
      </c>
      <c r="C4000" s="2" t="str">
        <f t="shared" si="344"/>
        <v/>
      </c>
      <c r="D4000" s="2" t="str">
        <f>IF(ISNUMBER(A4000),COUNTIF(Calculations!B:B, A4000),"")</f>
        <v/>
      </c>
      <c r="E4000" s="2" t="str">
        <f>IF(ISNUMBER(A4000),COUNTIF(Calculations!A:A, A4000),"")</f>
        <v/>
      </c>
      <c r="F4000" s="12" t="str">
        <f t="shared" si="345"/>
        <v/>
      </c>
      <c r="G4000" s="12" t="str">
        <f t="shared" si="346"/>
        <v/>
      </c>
    </row>
    <row r="4001" spans="1:7" x14ac:dyDescent="0.25">
      <c r="A4001" s="8" t="str">
        <f t="shared" si="342"/>
        <v/>
      </c>
      <c r="B4001" s="2" t="str">
        <f t="shared" si="343"/>
        <v/>
      </c>
      <c r="C4001" s="2" t="str">
        <f t="shared" si="344"/>
        <v/>
      </c>
      <c r="D4001" s="2" t="str">
        <f>IF(ISNUMBER(A4001),COUNTIF(Calculations!B:B, A4001),"")</f>
        <v/>
      </c>
      <c r="E4001" s="2" t="str">
        <f>IF(ISNUMBER(A4001),COUNTIF(Calculations!A:A, A4001),"")</f>
        <v/>
      </c>
      <c r="F4001" s="12" t="str">
        <f t="shared" si="345"/>
        <v/>
      </c>
      <c r="G4001" s="12" t="str">
        <f t="shared" si="346"/>
        <v/>
      </c>
    </row>
    <row r="4002" spans="1:7" x14ac:dyDescent="0.25">
      <c r="A4002" s="8" t="str">
        <f t="shared" si="342"/>
        <v/>
      </c>
      <c r="B4002" s="2" t="str">
        <f t="shared" si="343"/>
        <v/>
      </c>
      <c r="C4002" s="2" t="str">
        <f t="shared" si="344"/>
        <v/>
      </c>
      <c r="D4002" s="2" t="str">
        <f>IF(ISNUMBER(A4002),COUNTIF(Calculations!B:B, A4002),"")</f>
        <v/>
      </c>
      <c r="E4002" s="2" t="str">
        <f>IF(ISNUMBER(A4002),COUNTIF(Calculations!A:A, A4002),"")</f>
        <v/>
      </c>
      <c r="F4002" s="12" t="str">
        <f t="shared" si="345"/>
        <v/>
      </c>
      <c r="G4002" s="12" t="str">
        <f t="shared" si="346"/>
        <v/>
      </c>
    </row>
    <row r="4003" spans="1:7" x14ac:dyDescent="0.25">
      <c r="A4003" s="8" t="str">
        <f t="shared" si="342"/>
        <v/>
      </c>
      <c r="B4003" s="2" t="str">
        <f t="shared" si="343"/>
        <v/>
      </c>
      <c r="C4003" s="2" t="str">
        <f t="shared" si="344"/>
        <v/>
      </c>
      <c r="D4003" s="2" t="str">
        <f>IF(ISNUMBER(A4003),COUNTIF(Calculations!B:B, A4003),"")</f>
        <v/>
      </c>
      <c r="E4003" s="2" t="str">
        <f>IF(ISNUMBER(A4003),COUNTIF(Calculations!A:A, A4003),"")</f>
        <v/>
      </c>
      <c r="F4003" s="12" t="str">
        <f t="shared" si="345"/>
        <v/>
      </c>
      <c r="G4003" s="12" t="str">
        <f t="shared" si="346"/>
        <v/>
      </c>
    </row>
    <row r="4004" spans="1:7" x14ac:dyDescent="0.25">
      <c r="A4004" s="8" t="str">
        <f t="shared" ref="A4004:A4067" si="347">IF(ISNUMBER(A4003),IF(A4003+1&lt;=MAX(IndirectStartDates,IndirectCompletedDates),A4003+1,""),"")</f>
        <v/>
      </c>
      <c r="B4004" s="2" t="str">
        <f t="shared" ref="B4004:B4067" si="348">IF(ISNUMBER(A4004),YEAR(A4004)&amp;"-"&amp;TEXT(WEEKNUM(A4004),"00"),"")</f>
        <v/>
      </c>
      <c r="C4004" s="2" t="str">
        <f t="shared" ref="C4004:C4067" si="349">IF(ISNUMBER(A4004),COUNTIFS(IndirectStartDates,"&lt;="&amp;A4004,IndirectCompletedDates,"&gt;"&amp;A4004) + COUNTIFS(IndirectStartDates,"&lt;="&amp;A4004,IndirectCompletedDates,""),"")</f>
        <v/>
      </c>
      <c r="D4004" s="2" t="str">
        <f>IF(ISNUMBER(A4004),COUNTIF(Calculations!B:B, A4004),"")</f>
        <v/>
      </c>
      <c r="E4004" s="2" t="str">
        <f>IF(ISNUMBER(A4004),COUNTIF(Calculations!A:A, A4004),"")</f>
        <v/>
      </c>
      <c r="F4004" s="12" t="str">
        <f t="shared" ref="F4004:F4067" si="350">IF(ISNUMBER(A4004),F4003 + D4004,"")</f>
        <v/>
      </c>
      <c r="G4004" s="12" t="str">
        <f t="shared" ref="G4004:G4067" si="351">IF(ISNUMBER(A4004),G4003 + E4004,"")</f>
        <v/>
      </c>
    </row>
    <row r="4005" spans="1:7" x14ac:dyDescent="0.25">
      <c r="A4005" s="8" t="str">
        <f t="shared" si="347"/>
        <v/>
      </c>
      <c r="B4005" s="2" t="str">
        <f t="shared" si="348"/>
        <v/>
      </c>
      <c r="C4005" s="2" t="str">
        <f t="shared" si="349"/>
        <v/>
      </c>
      <c r="D4005" s="2" t="str">
        <f>IF(ISNUMBER(A4005),COUNTIF(Calculations!B:B, A4005),"")</f>
        <v/>
      </c>
      <c r="E4005" s="2" t="str">
        <f>IF(ISNUMBER(A4005),COUNTIF(Calculations!A:A, A4005),"")</f>
        <v/>
      </c>
      <c r="F4005" s="12" t="str">
        <f t="shared" si="350"/>
        <v/>
      </c>
      <c r="G4005" s="12" t="str">
        <f t="shared" si="351"/>
        <v/>
      </c>
    </row>
    <row r="4006" spans="1:7" x14ac:dyDescent="0.25">
      <c r="A4006" s="8" t="str">
        <f t="shared" si="347"/>
        <v/>
      </c>
      <c r="B4006" s="2" t="str">
        <f t="shared" si="348"/>
        <v/>
      </c>
      <c r="C4006" s="2" t="str">
        <f t="shared" si="349"/>
        <v/>
      </c>
      <c r="D4006" s="2" t="str">
        <f>IF(ISNUMBER(A4006),COUNTIF(Calculations!B:B, A4006),"")</f>
        <v/>
      </c>
      <c r="E4006" s="2" t="str">
        <f>IF(ISNUMBER(A4006),COUNTIF(Calculations!A:A, A4006),"")</f>
        <v/>
      </c>
      <c r="F4006" s="12" t="str">
        <f t="shared" si="350"/>
        <v/>
      </c>
      <c r="G4006" s="12" t="str">
        <f t="shared" si="351"/>
        <v/>
      </c>
    </row>
    <row r="4007" spans="1:7" x14ac:dyDescent="0.25">
      <c r="A4007" s="8" t="str">
        <f t="shared" si="347"/>
        <v/>
      </c>
      <c r="B4007" s="2" t="str">
        <f t="shared" si="348"/>
        <v/>
      </c>
      <c r="C4007" s="2" t="str">
        <f t="shared" si="349"/>
        <v/>
      </c>
      <c r="D4007" s="2" t="str">
        <f>IF(ISNUMBER(A4007),COUNTIF(Calculations!B:B, A4007),"")</f>
        <v/>
      </c>
      <c r="E4007" s="2" t="str">
        <f>IF(ISNUMBER(A4007),COUNTIF(Calculations!A:A, A4007),"")</f>
        <v/>
      </c>
      <c r="F4007" s="12" t="str">
        <f t="shared" si="350"/>
        <v/>
      </c>
      <c r="G4007" s="12" t="str">
        <f t="shared" si="351"/>
        <v/>
      </c>
    </row>
    <row r="4008" spans="1:7" x14ac:dyDescent="0.25">
      <c r="A4008" s="8" t="str">
        <f t="shared" si="347"/>
        <v/>
      </c>
      <c r="B4008" s="2" t="str">
        <f t="shared" si="348"/>
        <v/>
      </c>
      <c r="C4008" s="2" t="str">
        <f t="shared" si="349"/>
        <v/>
      </c>
      <c r="D4008" s="2" t="str">
        <f>IF(ISNUMBER(A4008),COUNTIF(Calculations!B:B, A4008),"")</f>
        <v/>
      </c>
      <c r="E4008" s="2" t="str">
        <f>IF(ISNUMBER(A4008),COUNTIF(Calculations!A:A, A4008),"")</f>
        <v/>
      </c>
      <c r="F4008" s="12" t="str">
        <f t="shared" si="350"/>
        <v/>
      </c>
      <c r="G4008" s="12" t="str">
        <f t="shared" si="351"/>
        <v/>
      </c>
    </row>
    <row r="4009" spans="1:7" x14ac:dyDescent="0.25">
      <c r="A4009" s="8" t="str">
        <f t="shared" si="347"/>
        <v/>
      </c>
      <c r="B4009" s="2" t="str">
        <f t="shared" si="348"/>
        <v/>
      </c>
      <c r="C4009" s="2" t="str">
        <f t="shared" si="349"/>
        <v/>
      </c>
      <c r="D4009" s="2" t="str">
        <f>IF(ISNUMBER(A4009),COUNTIF(Calculations!B:B, A4009),"")</f>
        <v/>
      </c>
      <c r="E4009" s="2" t="str">
        <f>IF(ISNUMBER(A4009),COUNTIF(Calculations!A:A, A4009),"")</f>
        <v/>
      </c>
      <c r="F4009" s="12" t="str">
        <f t="shared" si="350"/>
        <v/>
      </c>
      <c r="G4009" s="12" t="str">
        <f t="shared" si="351"/>
        <v/>
      </c>
    </row>
    <row r="4010" spans="1:7" x14ac:dyDescent="0.25">
      <c r="A4010" s="8" t="str">
        <f t="shared" si="347"/>
        <v/>
      </c>
      <c r="B4010" s="2" t="str">
        <f t="shared" si="348"/>
        <v/>
      </c>
      <c r="C4010" s="2" t="str">
        <f t="shared" si="349"/>
        <v/>
      </c>
      <c r="D4010" s="2" t="str">
        <f>IF(ISNUMBER(A4010),COUNTIF(Calculations!B:B, A4010),"")</f>
        <v/>
      </c>
      <c r="E4010" s="2" t="str">
        <f>IF(ISNUMBER(A4010),COUNTIF(Calculations!A:A, A4010),"")</f>
        <v/>
      </c>
      <c r="F4010" s="12" t="str">
        <f t="shared" si="350"/>
        <v/>
      </c>
      <c r="G4010" s="12" t="str">
        <f t="shared" si="351"/>
        <v/>
      </c>
    </row>
    <row r="4011" spans="1:7" x14ac:dyDescent="0.25">
      <c r="A4011" s="8" t="str">
        <f t="shared" si="347"/>
        <v/>
      </c>
      <c r="B4011" s="2" t="str">
        <f t="shared" si="348"/>
        <v/>
      </c>
      <c r="C4011" s="2" t="str">
        <f t="shared" si="349"/>
        <v/>
      </c>
      <c r="D4011" s="2" t="str">
        <f>IF(ISNUMBER(A4011),COUNTIF(Calculations!B:B, A4011),"")</f>
        <v/>
      </c>
      <c r="E4011" s="2" t="str">
        <f>IF(ISNUMBER(A4011),COUNTIF(Calculations!A:A, A4011),"")</f>
        <v/>
      </c>
      <c r="F4011" s="12" t="str">
        <f t="shared" si="350"/>
        <v/>
      </c>
      <c r="G4011" s="12" t="str">
        <f t="shared" si="351"/>
        <v/>
      </c>
    </row>
    <row r="4012" spans="1:7" x14ac:dyDescent="0.25">
      <c r="A4012" s="8" t="str">
        <f t="shared" si="347"/>
        <v/>
      </c>
      <c r="B4012" s="2" t="str">
        <f t="shared" si="348"/>
        <v/>
      </c>
      <c r="C4012" s="2" t="str">
        <f t="shared" si="349"/>
        <v/>
      </c>
      <c r="D4012" s="2" t="str">
        <f>IF(ISNUMBER(A4012),COUNTIF(Calculations!B:B, A4012),"")</f>
        <v/>
      </c>
      <c r="E4012" s="2" t="str">
        <f>IF(ISNUMBER(A4012),COUNTIF(Calculations!A:A, A4012),"")</f>
        <v/>
      </c>
      <c r="F4012" s="12" t="str">
        <f t="shared" si="350"/>
        <v/>
      </c>
      <c r="G4012" s="12" t="str">
        <f t="shared" si="351"/>
        <v/>
      </c>
    </row>
    <row r="4013" spans="1:7" x14ac:dyDescent="0.25">
      <c r="A4013" s="8" t="str">
        <f t="shared" si="347"/>
        <v/>
      </c>
      <c r="B4013" s="2" t="str">
        <f t="shared" si="348"/>
        <v/>
      </c>
      <c r="C4013" s="2" t="str">
        <f t="shared" si="349"/>
        <v/>
      </c>
      <c r="D4013" s="2" t="str">
        <f>IF(ISNUMBER(A4013),COUNTIF(Calculations!B:B, A4013),"")</f>
        <v/>
      </c>
      <c r="E4013" s="2" t="str">
        <f>IF(ISNUMBER(A4013),COUNTIF(Calculations!A:A, A4013),"")</f>
        <v/>
      </c>
      <c r="F4013" s="12" t="str">
        <f t="shared" si="350"/>
        <v/>
      </c>
      <c r="G4013" s="12" t="str">
        <f t="shared" si="351"/>
        <v/>
      </c>
    </row>
    <row r="4014" spans="1:7" x14ac:dyDescent="0.25">
      <c r="A4014" s="8" t="str">
        <f t="shared" si="347"/>
        <v/>
      </c>
      <c r="B4014" s="2" t="str">
        <f t="shared" si="348"/>
        <v/>
      </c>
      <c r="C4014" s="2" t="str">
        <f t="shared" si="349"/>
        <v/>
      </c>
      <c r="D4014" s="2" t="str">
        <f>IF(ISNUMBER(A4014),COUNTIF(Calculations!B:B, A4014),"")</f>
        <v/>
      </c>
      <c r="E4014" s="2" t="str">
        <f>IF(ISNUMBER(A4014),COUNTIF(Calculations!A:A, A4014),"")</f>
        <v/>
      </c>
      <c r="F4014" s="12" t="str">
        <f t="shared" si="350"/>
        <v/>
      </c>
      <c r="G4014" s="12" t="str">
        <f t="shared" si="351"/>
        <v/>
      </c>
    </row>
    <row r="4015" spans="1:7" x14ac:dyDescent="0.25">
      <c r="A4015" s="8" t="str">
        <f t="shared" si="347"/>
        <v/>
      </c>
      <c r="B4015" s="2" t="str">
        <f t="shared" si="348"/>
        <v/>
      </c>
      <c r="C4015" s="2" t="str">
        <f t="shared" si="349"/>
        <v/>
      </c>
      <c r="D4015" s="2" t="str">
        <f>IF(ISNUMBER(A4015),COUNTIF(Calculations!B:B, A4015),"")</f>
        <v/>
      </c>
      <c r="E4015" s="2" t="str">
        <f>IF(ISNUMBER(A4015),COUNTIF(Calculations!A:A, A4015),"")</f>
        <v/>
      </c>
      <c r="F4015" s="12" t="str">
        <f t="shared" si="350"/>
        <v/>
      </c>
      <c r="G4015" s="12" t="str">
        <f t="shared" si="351"/>
        <v/>
      </c>
    </row>
    <row r="4016" spans="1:7" x14ac:dyDescent="0.25">
      <c r="A4016" s="8" t="str">
        <f t="shared" si="347"/>
        <v/>
      </c>
      <c r="B4016" s="2" t="str">
        <f t="shared" si="348"/>
        <v/>
      </c>
      <c r="C4016" s="2" t="str">
        <f t="shared" si="349"/>
        <v/>
      </c>
      <c r="D4016" s="2" t="str">
        <f>IF(ISNUMBER(A4016),COUNTIF(Calculations!B:B, A4016),"")</f>
        <v/>
      </c>
      <c r="E4016" s="2" t="str">
        <f>IF(ISNUMBER(A4016),COUNTIF(Calculations!A:A, A4016),"")</f>
        <v/>
      </c>
      <c r="F4016" s="12" t="str">
        <f t="shared" si="350"/>
        <v/>
      </c>
      <c r="G4016" s="12" t="str">
        <f t="shared" si="351"/>
        <v/>
      </c>
    </row>
    <row r="4017" spans="1:7" x14ac:dyDescent="0.25">
      <c r="A4017" s="8" t="str">
        <f t="shared" si="347"/>
        <v/>
      </c>
      <c r="B4017" s="2" t="str">
        <f t="shared" si="348"/>
        <v/>
      </c>
      <c r="C4017" s="2" t="str">
        <f t="shared" si="349"/>
        <v/>
      </c>
      <c r="D4017" s="2" t="str">
        <f>IF(ISNUMBER(A4017),COUNTIF(Calculations!B:B, A4017),"")</f>
        <v/>
      </c>
      <c r="E4017" s="2" t="str">
        <f>IF(ISNUMBER(A4017),COUNTIF(Calculations!A:A, A4017),"")</f>
        <v/>
      </c>
      <c r="F4017" s="12" t="str">
        <f t="shared" si="350"/>
        <v/>
      </c>
      <c r="G4017" s="12" t="str">
        <f t="shared" si="351"/>
        <v/>
      </c>
    </row>
    <row r="4018" spans="1:7" x14ac:dyDescent="0.25">
      <c r="A4018" s="8" t="str">
        <f t="shared" si="347"/>
        <v/>
      </c>
      <c r="B4018" s="2" t="str">
        <f t="shared" si="348"/>
        <v/>
      </c>
      <c r="C4018" s="2" t="str">
        <f t="shared" si="349"/>
        <v/>
      </c>
      <c r="D4018" s="2" t="str">
        <f>IF(ISNUMBER(A4018),COUNTIF(Calculations!B:B, A4018),"")</f>
        <v/>
      </c>
      <c r="E4018" s="2" t="str">
        <f>IF(ISNUMBER(A4018),COUNTIF(Calculations!A:A, A4018),"")</f>
        <v/>
      </c>
      <c r="F4018" s="12" t="str">
        <f t="shared" si="350"/>
        <v/>
      </c>
      <c r="G4018" s="12" t="str">
        <f t="shared" si="351"/>
        <v/>
      </c>
    </row>
    <row r="4019" spans="1:7" x14ac:dyDescent="0.25">
      <c r="A4019" s="8" t="str">
        <f t="shared" si="347"/>
        <v/>
      </c>
      <c r="B4019" s="2" t="str">
        <f t="shared" si="348"/>
        <v/>
      </c>
      <c r="C4019" s="2" t="str">
        <f t="shared" si="349"/>
        <v/>
      </c>
      <c r="D4019" s="2" t="str">
        <f>IF(ISNUMBER(A4019),COUNTIF(Calculations!B:B, A4019),"")</f>
        <v/>
      </c>
      <c r="E4019" s="2" t="str">
        <f>IF(ISNUMBER(A4019),COUNTIF(Calculations!A:A, A4019),"")</f>
        <v/>
      </c>
      <c r="F4019" s="12" t="str">
        <f t="shared" si="350"/>
        <v/>
      </c>
      <c r="G4019" s="12" t="str">
        <f t="shared" si="351"/>
        <v/>
      </c>
    </row>
    <row r="4020" spans="1:7" x14ac:dyDescent="0.25">
      <c r="A4020" s="8" t="str">
        <f t="shared" si="347"/>
        <v/>
      </c>
      <c r="B4020" s="2" t="str">
        <f t="shared" si="348"/>
        <v/>
      </c>
      <c r="C4020" s="2" t="str">
        <f t="shared" si="349"/>
        <v/>
      </c>
      <c r="D4020" s="2" t="str">
        <f>IF(ISNUMBER(A4020),COUNTIF(Calculations!B:B, A4020),"")</f>
        <v/>
      </c>
      <c r="E4020" s="2" t="str">
        <f>IF(ISNUMBER(A4020),COUNTIF(Calculations!A:A, A4020),"")</f>
        <v/>
      </c>
      <c r="F4020" s="12" t="str">
        <f t="shared" si="350"/>
        <v/>
      </c>
      <c r="G4020" s="12" t="str">
        <f t="shared" si="351"/>
        <v/>
      </c>
    </row>
    <row r="4021" spans="1:7" x14ac:dyDescent="0.25">
      <c r="A4021" s="8" t="str">
        <f t="shared" si="347"/>
        <v/>
      </c>
      <c r="B4021" s="2" t="str">
        <f t="shared" si="348"/>
        <v/>
      </c>
      <c r="C4021" s="2" t="str">
        <f t="shared" si="349"/>
        <v/>
      </c>
      <c r="D4021" s="2" t="str">
        <f>IF(ISNUMBER(A4021),COUNTIF(Calculations!B:B, A4021),"")</f>
        <v/>
      </c>
      <c r="E4021" s="2" t="str">
        <f>IF(ISNUMBER(A4021),COUNTIF(Calculations!A:A, A4021),"")</f>
        <v/>
      </c>
      <c r="F4021" s="12" t="str">
        <f t="shared" si="350"/>
        <v/>
      </c>
      <c r="G4021" s="12" t="str">
        <f t="shared" si="351"/>
        <v/>
      </c>
    </row>
    <row r="4022" spans="1:7" x14ac:dyDescent="0.25">
      <c r="A4022" s="8" t="str">
        <f t="shared" si="347"/>
        <v/>
      </c>
      <c r="B4022" s="2" t="str">
        <f t="shared" si="348"/>
        <v/>
      </c>
      <c r="C4022" s="2" t="str">
        <f t="shared" si="349"/>
        <v/>
      </c>
      <c r="D4022" s="2" t="str">
        <f>IF(ISNUMBER(A4022),COUNTIF(Calculations!B:B, A4022),"")</f>
        <v/>
      </c>
      <c r="E4022" s="2" t="str">
        <f>IF(ISNUMBER(A4022),COUNTIF(Calculations!A:A, A4022),"")</f>
        <v/>
      </c>
      <c r="F4022" s="12" t="str">
        <f t="shared" si="350"/>
        <v/>
      </c>
      <c r="G4022" s="12" t="str">
        <f t="shared" si="351"/>
        <v/>
      </c>
    </row>
    <row r="4023" spans="1:7" x14ac:dyDescent="0.25">
      <c r="A4023" s="8" t="str">
        <f t="shared" si="347"/>
        <v/>
      </c>
      <c r="B4023" s="2" t="str">
        <f t="shared" si="348"/>
        <v/>
      </c>
      <c r="C4023" s="2" t="str">
        <f t="shared" si="349"/>
        <v/>
      </c>
      <c r="D4023" s="2" t="str">
        <f>IF(ISNUMBER(A4023),COUNTIF(Calculations!B:B, A4023),"")</f>
        <v/>
      </c>
      <c r="E4023" s="2" t="str">
        <f>IF(ISNUMBER(A4023),COUNTIF(Calculations!A:A, A4023),"")</f>
        <v/>
      </c>
      <c r="F4023" s="12" t="str">
        <f t="shared" si="350"/>
        <v/>
      </c>
      <c r="G4023" s="12" t="str">
        <f t="shared" si="351"/>
        <v/>
      </c>
    </row>
    <row r="4024" spans="1:7" x14ac:dyDescent="0.25">
      <c r="A4024" s="8" t="str">
        <f t="shared" si="347"/>
        <v/>
      </c>
      <c r="B4024" s="2" t="str">
        <f t="shared" si="348"/>
        <v/>
      </c>
      <c r="C4024" s="2" t="str">
        <f t="shared" si="349"/>
        <v/>
      </c>
      <c r="D4024" s="2" t="str">
        <f>IF(ISNUMBER(A4024),COUNTIF(Calculations!B:B, A4024),"")</f>
        <v/>
      </c>
      <c r="E4024" s="2" t="str">
        <f>IF(ISNUMBER(A4024),COUNTIF(Calculations!A:A, A4024),"")</f>
        <v/>
      </c>
      <c r="F4024" s="12" t="str">
        <f t="shared" si="350"/>
        <v/>
      </c>
      <c r="G4024" s="12" t="str">
        <f t="shared" si="351"/>
        <v/>
      </c>
    </row>
    <row r="4025" spans="1:7" x14ac:dyDescent="0.25">
      <c r="A4025" s="8" t="str">
        <f t="shared" si="347"/>
        <v/>
      </c>
      <c r="B4025" s="2" t="str">
        <f t="shared" si="348"/>
        <v/>
      </c>
      <c r="C4025" s="2" t="str">
        <f t="shared" si="349"/>
        <v/>
      </c>
      <c r="D4025" s="2" t="str">
        <f>IF(ISNUMBER(A4025),COUNTIF(Calculations!B:B, A4025),"")</f>
        <v/>
      </c>
      <c r="E4025" s="2" t="str">
        <f>IF(ISNUMBER(A4025),COUNTIF(Calculations!A:A, A4025),"")</f>
        <v/>
      </c>
      <c r="F4025" s="12" t="str">
        <f t="shared" si="350"/>
        <v/>
      </c>
      <c r="G4025" s="12" t="str">
        <f t="shared" si="351"/>
        <v/>
      </c>
    </row>
    <row r="4026" spans="1:7" x14ac:dyDescent="0.25">
      <c r="A4026" s="8" t="str">
        <f t="shared" si="347"/>
        <v/>
      </c>
      <c r="B4026" s="2" t="str">
        <f t="shared" si="348"/>
        <v/>
      </c>
      <c r="C4026" s="2" t="str">
        <f t="shared" si="349"/>
        <v/>
      </c>
      <c r="D4026" s="2" t="str">
        <f>IF(ISNUMBER(A4026),COUNTIF(Calculations!B:B, A4026),"")</f>
        <v/>
      </c>
      <c r="E4026" s="2" t="str">
        <f>IF(ISNUMBER(A4026),COUNTIF(Calculations!A:A, A4026),"")</f>
        <v/>
      </c>
      <c r="F4026" s="12" t="str">
        <f t="shared" si="350"/>
        <v/>
      </c>
      <c r="G4026" s="12" t="str">
        <f t="shared" si="351"/>
        <v/>
      </c>
    </row>
    <row r="4027" spans="1:7" x14ac:dyDescent="0.25">
      <c r="A4027" s="8" t="str">
        <f t="shared" si="347"/>
        <v/>
      </c>
      <c r="B4027" s="2" t="str">
        <f t="shared" si="348"/>
        <v/>
      </c>
      <c r="C4027" s="2" t="str">
        <f t="shared" si="349"/>
        <v/>
      </c>
      <c r="D4027" s="2" t="str">
        <f>IF(ISNUMBER(A4027),COUNTIF(Calculations!B:B, A4027),"")</f>
        <v/>
      </c>
      <c r="E4027" s="2" t="str">
        <f>IF(ISNUMBER(A4027),COUNTIF(Calculations!A:A, A4027),"")</f>
        <v/>
      </c>
      <c r="F4027" s="12" t="str">
        <f t="shared" si="350"/>
        <v/>
      </c>
      <c r="G4027" s="12" t="str">
        <f t="shared" si="351"/>
        <v/>
      </c>
    </row>
    <row r="4028" spans="1:7" x14ac:dyDescent="0.25">
      <c r="A4028" s="8" t="str">
        <f t="shared" si="347"/>
        <v/>
      </c>
      <c r="B4028" s="2" t="str">
        <f t="shared" si="348"/>
        <v/>
      </c>
      <c r="C4028" s="2" t="str">
        <f t="shared" si="349"/>
        <v/>
      </c>
      <c r="D4028" s="2" t="str">
        <f>IF(ISNUMBER(A4028),COUNTIF(Calculations!B:B, A4028),"")</f>
        <v/>
      </c>
      <c r="E4028" s="2" t="str">
        <f>IF(ISNUMBER(A4028),COUNTIF(Calculations!A:A, A4028),"")</f>
        <v/>
      </c>
      <c r="F4028" s="12" t="str">
        <f t="shared" si="350"/>
        <v/>
      </c>
      <c r="G4028" s="12" t="str">
        <f t="shared" si="351"/>
        <v/>
      </c>
    </row>
    <row r="4029" spans="1:7" x14ac:dyDescent="0.25">
      <c r="A4029" s="8" t="str">
        <f t="shared" si="347"/>
        <v/>
      </c>
      <c r="B4029" s="2" t="str">
        <f t="shared" si="348"/>
        <v/>
      </c>
      <c r="C4029" s="2" t="str">
        <f t="shared" si="349"/>
        <v/>
      </c>
      <c r="D4029" s="2" t="str">
        <f>IF(ISNUMBER(A4029),COUNTIF(Calculations!B:B, A4029),"")</f>
        <v/>
      </c>
      <c r="E4029" s="2" t="str">
        <f>IF(ISNUMBER(A4029),COUNTIF(Calculations!A:A, A4029),"")</f>
        <v/>
      </c>
      <c r="F4029" s="12" t="str">
        <f t="shared" si="350"/>
        <v/>
      </c>
      <c r="G4029" s="12" t="str">
        <f t="shared" si="351"/>
        <v/>
      </c>
    </row>
    <row r="4030" spans="1:7" x14ac:dyDescent="0.25">
      <c r="A4030" s="8" t="str">
        <f t="shared" si="347"/>
        <v/>
      </c>
      <c r="B4030" s="2" t="str">
        <f t="shared" si="348"/>
        <v/>
      </c>
      <c r="C4030" s="2" t="str">
        <f t="shared" si="349"/>
        <v/>
      </c>
      <c r="D4030" s="2" t="str">
        <f>IF(ISNUMBER(A4030),COUNTIF(Calculations!B:B, A4030),"")</f>
        <v/>
      </c>
      <c r="E4030" s="2" t="str">
        <f>IF(ISNUMBER(A4030),COUNTIF(Calculations!A:A, A4030),"")</f>
        <v/>
      </c>
      <c r="F4030" s="12" t="str">
        <f t="shared" si="350"/>
        <v/>
      </c>
      <c r="G4030" s="12" t="str">
        <f t="shared" si="351"/>
        <v/>
      </c>
    </row>
    <row r="4031" spans="1:7" x14ac:dyDescent="0.25">
      <c r="A4031" s="8" t="str">
        <f t="shared" si="347"/>
        <v/>
      </c>
      <c r="B4031" s="2" t="str">
        <f t="shared" si="348"/>
        <v/>
      </c>
      <c r="C4031" s="2" t="str">
        <f t="shared" si="349"/>
        <v/>
      </c>
      <c r="D4031" s="2" t="str">
        <f>IF(ISNUMBER(A4031),COUNTIF(Calculations!B:B, A4031),"")</f>
        <v/>
      </c>
      <c r="E4031" s="2" t="str">
        <f>IF(ISNUMBER(A4031),COUNTIF(Calculations!A:A, A4031),"")</f>
        <v/>
      </c>
      <c r="F4031" s="12" t="str">
        <f t="shared" si="350"/>
        <v/>
      </c>
      <c r="G4031" s="12" t="str">
        <f t="shared" si="351"/>
        <v/>
      </c>
    </row>
    <row r="4032" spans="1:7" x14ac:dyDescent="0.25">
      <c r="A4032" s="8" t="str">
        <f t="shared" si="347"/>
        <v/>
      </c>
      <c r="B4032" s="2" t="str">
        <f t="shared" si="348"/>
        <v/>
      </c>
      <c r="C4032" s="2" t="str">
        <f t="shared" si="349"/>
        <v/>
      </c>
      <c r="D4032" s="2" t="str">
        <f>IF(ISNUMBER(A4032),COUNTIF(Calculations!B:B, A4032),"")</f>
        <v/>
      </c>
      <c r="E4032" s="2" t="str">
        <f>IF(ISNUMBER(A4032),COUNTIF(Calculations!A:A, A4032),"")</f>
        <v/>
      </c>
      <c r="F4032" s="12" t="str">
        <f t="shared" si="350"/>
        <v/>
      </c>
      <c r="G4032" s="12" t="str">
        <f t="shared" si="351"/>
        <v/>
      </c>
    </row>
    <row r="4033" spans="1:7" x14ac:dyDescent="0.25">
      <c r="A4033" s="8" t="str">
        <f t="shared" si="347"/>
        <v/>
      </c>
      <c r="B4033" s="2" t="str">
        <f t="shared" si="348"/>
        <v/>
      </c>
      <c r="C4033" s="2" t="str">
        <f t="shared" si="349"/>
        <v/>
      </c>
      <c r="D4033" s="2" t="str">
        <f>IF(ISNUMBER(A4033),COUNTIF(Calculations!B:B, A4033),"")</f>
        <v/>
      </c>
      <c r="E4033" s="2" t="str">
        <f>IF(ISNUMBER(A4033),COUNTIF(Calculations!A:A, A4033),"")</f>
        <v/>
      </c>
      <c r="F4033" s="12" t="str">
        <f t="shared" si="350"/>
        <v/>
      </c>
      <c r="G4033" s="12" t="str">
        <f t="shared" si="351"/>
        <v/>
      </c>
    </row>
    <row r="4034" spans="1:7" x14ac:dyDescent="0.25">
      <c r="A4034" s="8" t="str">
        <f t="shared" si="347"/>
        <v/>
      </c>
      <c r="B4034" s="2" t="str">
        <f t="shared" si="348"/>
        <v/>
      </c>
      <c r="C4034" s="2" t="str">
        <f t="shared" si="349"/>
        <v/>
      </c>
      <c r="D4034" s="2" t="str">
        <f>IF(ISNUMBER(A4034),COUNTIF(Calculations!B:B, A4034),"")</f>
        <v/>
      </c>
      <c r="E4034" s="2" t="str">
        <f>IF(ISNUMBER(A4034),COUNTIF(Calculations!A:A, A4034),"")</f>
        <v/>
      </c>
      <c r="F4034" s="12" t="str">
        <f t="shared" si="350"/>
        <v/>
      </c>
      <c r="G4034" s="12" t="str">
        <f t="shared" si="351"/>
        <v/>
      </c>
    </row>
    <row r="4035" spans="1:7" x14ac:dyDescent="0.25">
      <c r="A4035" s="8" t="str">
        <f t="shared" si="347"/>
        <v/>
      </c>
      <c r="B4035" s="2" t="str">
        <f t="shared" si="348"/>
        <v/>
      </c>
      <c r="C4035" s="2" t="str">
        <f t="shared" si="349"/>
        <v/>
      </c>
      <c r="D4035" s="2" t="str">
        <f>IF(ISNUMBER(A4035),COUNTIF(Calculations!B:B, A4035),"")</f>
        <v/>
      </c>
      <c r="E4035" s="2" t="str">
        <f>IF(ISNUMBER(A4035),COUNTIF(Calculations!A:A, A4035),"")</f>
        <v/>
      </c>
      <c r="F4035" s="12" t="str">
        <f t="shared" si="350"/>
        <v/>
      </c>
      <c r="G4035" s="12" t="str">
        <f t="shared" si="351"/>
        <v/>
      </c>
    </row>
    <row r="4036" spans="1:7" x14ac:dyDescent="0.25">
      <c r="A4036" s="8" t="str">
        <f t="shared" si="347"/>
        <v/>
      </c>
      <c r="B4036" s="2" t="str">
        <f t="shared" si="348"/>
        <v/>
      </c>
      <c r="C4036" s="2" t="str">
        <f t="shared" si="349"/>
        <v/>
      </c>
      <c r="D4036" s="2" t="str">
        <f>IF(ISNUMBER(A4036),COUNTIF(Calculations!B:B, A4036),"")</f>
        <v/>
      </c>
      <c r="E4036" s="2" t="str">
        <f>IF(ISNUMBER(A4036),COUNTIF(Calculations!A:A, A4036),"")</f>
        <v/>
      </c>
      <c r="F4036" s="12" t="str">
        <f t="shared" si="350"/>
        <v/>
      </c>
      <c r="G4036" s="12" t="str">
        <f t="shared" si="351"/>
        <v/>
      </c>
    </row>
    <row r="4037" spans="1:7" x14ac:dyDescent="0.25">
      <c r="A4037" s="8" t="str">
        <f t="shared" si="347"/>
        <v/>
      </c>
      <c r="B4037" s="2" t="str">
        <f t="shared" si="348"/>
        <v/>
      </c>
      <c r="C4037" s="2" t="str">
        <f t="shared" si="349"/>
        <v/>
      </c>
      <c r="D4037" s="2" t="str">
        <f>IF(ISNUMBER(A4037),COUNTIF(Calculations!B:B, A4037),"")</f>
        <v/>
      </c>
      <c r="E4037" s="2" t="str">
        <f>IF(ISNUMBER(A4037),COUNTIF(Calculations!A:A, A4037),"")</f>
        <v/>
      </c>
      <c r="F4037" s="12" t="str">
        <f t="shared" si="350"/>
        <v/>
      </c>
      <c r="G4037" s="12" t="str">
        <f t="shared" si="351"/>
        <v/>
      </c>
    </row>
    <row r="4038" spans="1:7" x14ac:dyDescent="0.25">
      <c r="A4038" s="8" t="str">
        <f t="shared" si="347"/>
        <v/>
      </c>
      <c r="B4038" s="2" t="str">
        <f t="shared" si="348"/>
        <v/>
      </c>
      <c r="C4038" s="2" t="str">
        <f t="shared" si="349"/>
        <v/>
      </c>
      <c r="D4038" s="2" t="str">
        <f>IF(ISNUMBER(A4038),COUNTIF(Calculations!B:B, A4038),"")</f>
        <v/>
      </c>
      <c r="E4038" s="2" t="str">
        <f>IF(ISNUMBER(A4038),COUNTIF(Calculations!A:A, A4038),"")</f>
        <v/>
      </c>
      <c r="F4038" s="12" t="str">
        <f t="shared" si="350"/>
        <v/>
      </c>
      <c r="G4038" s="12" t="str">
        <f t="shared" si="351"/>
        <v/>
      </c>
    </row>
    <row r="4039" spans="1:7" x14ac:dyDescent="0.25">
      <c r="A4039" s="8" t="str">
        <f t="shared" si="347"/>
        <v/>
      </c>
      <c r="B4039" s="2" t="str">
        <f t="shared" si="348"/>
        <v/>
      </c>
      <c r="C4039" s="2" t="str">
        <f t="shared" si="349"/>
        <v/>
      </c>
      <c r="D4039" s="2" t="str">
        <f>IF(ISNUMBER(A4039),COUNTIF(Calculations!B:B, A4039),"")</f>
        <v/>
      </c>
      <c r="E4039" s="2" t="str">
        <f>IF(ISNUMBER(A4039),COUNTIF(Calculations!A:A, A4039),"")</f>
        <v/>
      </c>
      <c r="F4039" s="12" t="str">
        <f t="shared" si="350"/>
        <v/>
      </c>
      <c r="G4039" s="12" t="str">
        <f t="shared" si="351"/>
        <v/>
      </c>
    </row>
    <row r="4040" spans="1:7" x14ac:dyDescent="0.25">
      <c r="A4040" s="8" t="str">
        <f t="shared" si="347"/>
        <v/>
      </c>
      <c r="B4040" s="2" t="str">
        <f t="shared" si="348"/>
        <v/>
      </c>
      <c r="C4040" s="2" t="str">
        <f t="shared" si="349"/>
        <v/>
      </c>
      <c r="D4040" s="2" t="str">
        <f>IF(ISNUMBER(A4040),COUNTIF(Calculations!B:B, A4040),"")</f>
        <v/>
      </c>
      <c r="E4040" s="2" t="str">
        <f>IF(ISNUMBER(A4040),COUNTIF(Calculations!A:A, A4040),"")</f>
        <v/>
      </c>
      <c r="F4040" s="12" t="str">
        <f t="shared" si="350"/>
        <v/>
      </c>
      <c r="G4040" s="12" t="str">
        <f t="shared" si="351"/>
        <v/>
      </c>
    </row>
    <row r="4041" spans="1:7" x14ac:dyDescent="0.25">
      <c r="A4041" s="8" t="str">
        <f t="shared" si="347"/>
        <v/>
      </c>
      <c r="B4041" s="2" t="str">
        <f t="shared" si="348"/>
        <v/>
      </c>
      <c r="C4041" s="2" t="str">
        <f t="shared" si="349"/>
        <v/>
      </c>
      <c r="D4041" s="2" t="str">
        <f>IF(ISNUMBER(A4041),COUNTIF(Calculations!B:B, A4041),"")</f>
        <v/>
      </c>
      <c r="E4041" s="2" t="str">
        <f>IF(ISNUMBER(A4041),COUNTIF(Calculations!A:A, A4041),"")</f>
        <v/>
      </c>
      <c r="F4041" s="12" t="str">
        <f t="shared" si="350"/>
        <v/>
      </c>
      <c r="G4041" s="12" t="str">
        <f t="shared" si="351"/>
        <v/>
      </c>
    </row>
    <row r="4042" spans="1:7" x14ac:dyDescent="0.25">
      <c r="A4042" s="8" t="str">
        <f t="shared" si="347"/>
        <v/>
      </c>
      <c r="B4042" s="2" t="str">
        <f t="shared" si="348"/>
        <v/>
      </c>
      <c r="C4042" s="2" t="str">
        <f t="shared" si="349"/>
        <v/>
      </c>
      <c r="D4042" s="2" t="str">
        <f>IF(ISNUMBER(A4042),COUNTIF(Calculations!B:B, A4042),"")</f>
        <v/>
      </c>
      <c r="E4042" s="2" t="str">
        <f>IF(ISNUMBER(A4042),COUNTIF(Calculations!A:A, A4042),"")</f>
        <v/>
      </c>
      <c r="F4042" s="12" t="str">
        <f t="shared" si="350"/>
        <v/>
      </c>
      <c r="G4042" s="12" t="str">
        <f t="shared" si="351"/>
        <v/>
      </c>
    </row>
    <row r="4043" spans="1:7" x14ac:dyDescent="0.25">
      <c r="A4043" s="8" t="str">
        <f t="shared" si="347"/>
        <v/>
      </c>
      <c r="B4043" s="2" t="str">
        <f t="shared" si="348"/>
        <v/>
      </c>
      <c r="C4043" s="2" t="str">
        <f t="shared" si="349"/>
        <v/>
      </c>
      <c r="D4043" s="2" t="str">
        <f>IF(ISNUMBER(A4043),COUNTIF(Calculations!B:B, A4043),"")</f>
        <v/>
      </c>
      <c r="E4043" s="2" t="str">
        <f>IF(ISNUMBER(A4043),COUNTIF(Calculations!A:A, A4043),"")</f>
        <v/>
      </c>
      <c r="F4043" s="12" t="str">
        <f t="shared" si="350"/>
        <v/>
      </c>
      <c r="G4043" s="12" t="str">
        <f t="shared" si="351"/>
        <v/>
      </c>
    </row>
    <row r="4044" spans="1:7" x14ac:dyDescent="0.25">
      <c r="A4044" s="8" t="str">
        <f t="shared" si="347"/>
        <v/>
      </c>
      <c r="B4044" s="2" t="str">
        <f t="shared" si="348"/>
        <v/>
      </c>
      <c r="C4044" s="2" t="str">
        <f t="shared" si="349"/>
        <v/>
      </c>
      <c r="D4044" s="2" t="str">
        <f>IF(ISNUMBER(A4044),COUNTIF(Calculations!B:B, A4044),"")</f>
        <v/>
      </c>
      <c r="E4044" s="2" t="str">
        <f>IF(ISNUMBER(A4044),COUNTIF(Calculations!A:A, A4044),"")</f>
        <v/>
      </c>
      <c r="F4044" s="12" t="str">
        <f t="shared" si="350"/>
        <v/>
      </c>
      <c r="G4044" s="12" t="str">
        <f t="shared" si="351"/>
        <v/>
      </c>
    </row>
    <row r="4045" spans="1:7" x14ac:dyDescent="0.25">
      <c r="A4045" s="8" t="str">
        <f t="shared" si="347"/>
        <v/>
      </c>
      <c r="B4045" s="2" t="str">
        <f t="shared" si="348"/>
        <v/>
      </c>
      <c r="C4045" s="2" t="str">
        <f t="shared" si="349"/>
        <v/>
      </c>
      <c r="D4045" s="2" t="str">
        <f>IF(ISNUMBER(A4045),COUNTIF(Calculations!B:B, A4045),"")</f>
        <v/>
      </c>
      <c r="E4045" s="2" t="str">
        <f>IF(ISNUMBER(A4045),COUNTIF(Calculations!A:A, A4045),"")</f>
        <v/>
      </c>
      <c r="F4045" s="12" t="str">
        <f t="shared" si="350"/>
        <v/>
      </c>
      <c r="G4045" s="12" t="str">
        <f t="shared" si="351"/>
        <v/>
      </c>
    </row>
    <row r="4046" spans="1:7" x14ac:dyDescent="0.25">
      <c r="A4046" s="8" t="str">
        <f t="shared" si="347"/>
        <v/>
      </c>
      <c r="B4046" s="2" t="str">
        <f t="shared" si="348"/>
        <v/>
      </c>
      <c r="C4046" s="2" t="str">
        <f t="shared" si="349"/>
        <v/>
      </c>
      <c r="D4046" s="2" t="str">
        <f>IF(ISNUMBER(A4046),COUNTIF(Calculations!B:B, A4046),"")</f>
        <v/>
      </c>
      <c r="E4046" s="2" t="str">
        <f>IF(ISNUMBER(A4046),COUNTIF(Calculations!A:A, A4046),"")</f>
        <v/>
      </c>
      <c r="F4046" s="12" t="str">
        <f t="shared" si="350"/>
        <v/>
      </c>
      <c r="G4046" s="12" t="str">
        <f t="shared" si="351"/>
        <v/>
      </c>
    </row>
    <row r="4047" spans="1:7" x14ac:dyDescent="0.25">
      <c r="A4047" s="8" t="str">
        <f t="shared" si="347"/>
        <v/>
      </c>
      <c r="B4047" s="2" t="str">
        <f t="shared" si="348"/>
        <v/>
      </c>
      <c r="C4047" s="2" t="str">
        <f t="shared" si="349"/>
        <v/>
      </c>
      <c r="D4047" s="2" t="str">
        <f>IF(ISNUMBER(A4047),COUNTIF(Calculations!B:B, A4047),"")</f>
        <v/>
      </c>
      <c r="E4047" s="2" t="str">
        <f>IF(ISNUMBER(A4047),COUNTIF(Calculations!A:A, A4047),"")</f>
        <v/>
      </c>
      <c r="F4047" s="12" t="str">
        <f t="shared" si="350"/>
        <v/>
      </c>
      <c r="G4047" s="12" t="str">
        <f t="shared" si="351"/>
        <v/>
      </c>
    </row>
    <row r="4048" spans="1:7" x14ac:dyDescent="0.25">
      <c r="A4048" s="8" t="str">
        <f t="shared" si="347"/>
        <v/>
      </c>
      <c r="B4048" s="2" t="str">
        <f t="shared" si="348"/>
        <v/>
      </c>
      <c r="C4048" s="2" t="str">
        <f t="shared" si="349"/>
        <v/>
      </c>
      <c r="D4048" s="2" t="str">
        <f>IF(ISNUMBER(A4048),COUNTIF(Calculations!B:B, A4048),"")</f>
        <v/>
      </c>
      <c r="E4048" s="2" t="str">
        <f>IF(ISNUMBER(A4048),COUNTIF(Calculations!A:A, A4048),"")</f>
        <v/>
      </c>
      <c r="F4048" s="12" t="str">
        <f t="shared" si="350"/>
        <v/>
      </c>
      <c r="G4048" s="12" t="str">
        <f t="shared" si="351"/>
        <v/>
      </c>
    </row>
    <row r="4049" spans="1:7" x14ac:dyDescent="0.25">
      <c r="A4049" s="8" t="str">
        <f t="shared" si="347"/>
        <v/>
      </c>
      <c r="B4049" s="2" t="str">
        <f t="shared" si="348"/>
        <v/>
      </c>
      <c r="C4049" s="2" t="str">
        <f t="shared" si="349"/>
        <v/>
      </c>
      <c r="D4049" s="2" t="str">
        <f>IF(ISNUMBER(A4049),COUNTIF(Calculations!B:B, A4049),"")</f>
        <v/>
      </c>
      <c r="E4049" s="2" t="str">
        <f>IF(ISNUMBER(A4049),COUNTIF(Calculations!A:A, A4049),"")</f>
        <v/>
      </c>
      <c r="F4049" s="12" t="str">
        <f t="shared" si="350"/>
        <v/>
      </c>
      <c r="G4049" s="12" t="str">
        <f t="shared" si="351"/>
        <v/>
      </c>
    </row>
    <row r="4050" spans="1:7" x14ac:dyDescent="0.25">
      <c r="A4050" s="8" t="str">
        <f t="shared" si="347"/>
        <v/>
      </c>
      <c r="B4050" s="2" t="str">
        <f t="shared" si="348"/>
        <v/>
      </c>
      <c r="C4050" s="2" t="str">
        <f t="shared" si="349"/>
        <v/>
      </c>
      <c r="D4050" s="2" t="str">
        <f>IF(ISNUMBER(A4050),COUNTIF(Calculations!B:B, A4050),"")</f>
        <v/>
      </c>
      <c r="E4050" s="2" t="str">
        <f>IF(ISNUMBER(A4050),COUNTIF(Calculations!A:A, A4050),"")</f>
        <v/>
      </c>
      <c r="F4050" s="12" t="str">
        <f t="shared" si="350"/>
        <v/>
      </c>
      <c r="G4050" s="12" t="str">
        <f t="shared" si="351"/>
        <v/>
      </c>
    </row>
    <row r="4051" spans="1:7" x14ac:dyDescent="0.25">
      <c r="A4051" s="8" t="str">
        <f t="shared" si="347"/>
        <v/>
      </c>
      <c r="B4051" s="2" t="str">
        <f t="shared" si="348"/>
        <v/>
      </c>
      <c r="C4051" s="2" t="str">
        <f t="shared" si="349"/>
        <v/>
      </c>
      <c r="D4051" s="2" t="str">
        <f>IF(ISNUMBER(A4051),COUNTIF(Calculations!B:B, A4051),"")</f>
        <v/>
      </c>
      <c r="E4051" s="2" t="str">
        <f>IF(ISNUMBER(A4051),COUNTIF(Calculations!A:A, A4051),"")</f>
        <v/>
      </c>
      <c r="F4051" s="12" t="str">
        <f t="shared" si="350"/>
        <v/>
      </c>
      <c r="G4051" s="12" t="str">
        <f t="shared" si="351"/>
        <v/>
      </c>
    </row>
    <row r="4052" spans="1:7" x14ac:dyDescent="0.25">
      <c r="A4052" s="8" t="str">
        <f t="shared" si="347"/>
        <v/>
      </c>
      <c r="B4052" s="2" t="str">
        <f t="shared" si="348"/>
        <v/>
      </c>
      <c r="C4052" s="2" t="str">
        <f t="shared" si="349"/>
        <v/>
      </c>
      <c r="D4052" s="2" t="str">
        <f>IF(ISNUMBER(A4052),COUNTIF(Calculations!B:B, A4052),"")</f>
        <v/>
      </c>
      <c r="E4052" s="2" t="str">
        <f>IF(ISNUMBER(A4052),COUNTIF(Calculations!A:A, A4052),"")</f>
        <v/>
      </c>
      <c r="F4052" s="12" t="str">
        <f t="shared" si="350"/>
        <v/>
      </c>
      <c r="G4052" s="12" t="str">
        <f t="shared" si="351"/>
        <v/>
      </c>
    </row>
    <row r="4053" spans="1:7" x14ac:dyDescent="0.25">
      <c r="A4053" s="8" t="str">
        <f t="shared" si="347"/>
        <v/>
      </c>
      <c r="B4053" s="2" t="str">
        <f t="shared" si="348"/>
        <v/>
      </c>
      <c r="C4053" s="2" t="str">
        <f t="shared" si="349"/>
        <v/>
      </c>
      <c r="D4053" s="2" t="str">
        <f>IF(ISNUMBER(A4053),COUNTIF(Calculations!B:B, A4053),"")</f>
        <v/>
      </c>
      <c r="E4053" s="2" t="str">
        <f>IF(ISNUMBER(A4053),COUNTIF(Calculations!A:A, A4053),"")</f>
        <v/>
      </c>
      <c r="F4053" s="12" t="str">
        <f t="shared" si="350"/>
        <v/>
      </c>
      <c r="G4053" s="12" t="str">
        <f t="shared" si="351"/>
        <v/>
      </c>
    </row>
    <row r="4054" spans="1:7" x14ac:dyDescent="0.25">
      <c r="A4054" s="8" t="str">
        <f t="shared" si="347"/>
        <v/>
      </c>
      <c r="B4054" s="2" t="str">
        <f t="shared" si="348"/>
        <v/>
      </c>
      <c r="C4054" s="2" t="str">
        <f t="shared" si="349"/>
        <v/>
      </c>
      <c r="D4054" s="2" t="str">
        <f>IF(ISNUMBER(A4054),COUNTIF(Calculations!B:B, A4054),"")</f>
        <v/>
      </c>
      <c r="E4054" s="2" t="str">
        <f>IF(ISNUMBER(A4054),COUNTIF(Calculations!A:A, A4054),"")</f>
        <v/>
      </c>
      <c r="F4054" s="12" t="str">
        <f t="shared" si="350"/>
        <v/>
      </c>
      <c r="G4054" s="12" t="str">
        <f t="shared" si="351"/>
        <v/>
      </c>
    </row>
    <row r="4055" spans="1:7" x14ac:dyDescent="0.25">
      <c r="A4055" s="8" t="str">
        <f t="shared" si="347"/>
        <v/>
      </c>
      <c r="B4055" s="2" t="str">
        <f t="shared" si="348"/>
        <v/>
      </c>
      <c r="C4055" s="2" t="str">
        <f t="shared" si="349"/>
        <v/>
      </c>
      <c r="D4055" s="2" t="str">
        <f>IF(ISNUMBER(A4055),COUNTIF(Calculations!B:B, A4055),"")</f>
        <v/>
      </c>
      <c r="E4055" s="2" t="str">
        <f>IF(ISNUMBER(A4055),COUNTIF(Calculations!A:A, A4055),"")</f>
        <v/>
      </c>
      <c r="F4055" s="12" t="str">
        <f t="shared" si="350"/>
        <v/>
      </c>
      <c r="G4055" s="12" t="str">
        <f t="shared" si="351"/>
        <v/>
      </c>
    </row>
    <row r="4056" spans="1:7" x14ac:dyDescent="0.25">
      <c r="A4056" s="8" t="str">
        <f t="shared" si="347"/>
        <v/>
      </c>
      <c r="B4056" s="2" t="str">
        <f t="shared" si="348"/>
        <v/>
      </c>
      <c r="C4056" s="2" t="str">
        <f t="shared" si="349"/>
        <v/>
      </c>
      <c r="D4056" s="2" t="str">
        <f>IF(ISNUMBER(A4056),COUNTIF(Calculations!B:B, A4056),"")</f>
        <v/>
      </c>
      <c r="E4056" s="2" t="str">
        <f>IF(ISNUMBER(A4056),COUNTIF(Calculations!A:A, A4056),"")</f>
        <v/>
      </c>
      <c r="F4056" s="12" t="str">
        <f t="shared" si="350"/>
        <v/>
      </c>
      <c r="G4056" s="12" t="str">
        <f t="shared" si="351"/>
        <v/>
      </c>
    </row>
    <row r="4057" spans="1:7" x14ac:dyDescent="0.25">
      <c r="A4057" s="8" t="str">
        <f t="shared" si="347"/>
        <v/>
      </c>
      <c r="B4057" s="2" t="str">
        <f t="shared" si="348"/>
        <v/>
      </c>
      <c r="C4057" s="2" t="str">
        <f t="shared" si="349"/>
        <v/>
      </c>
      <c r="D4057" s="2" t="str">
        <f>IF(ISNUMBER(A4057),COUNTIF(Calculations!B:B, A4057),"")</f>
        <v/>
      </c>
      <c r="E4057" s="2" t="str">
        <f>IF(ISNUMBER(A4057),COUNTIF(Calculations!A:A, A4057),"")</f>
        <v/>
      </c>
      <c r="F4057" s="12" t="str">
        <f t="shared" si="350"/>
        <v/>
      </c>
      <c r="G4057" s="12" t="str">
        <f t="shared" si="351"/>
        <v/>
      </c>
    </row>
    <row r="4058" spans="1:7" x14ac:dyDescent="0.25">
      <c r="A4058" s="8" t="str">
        <f t="shared" si="347"/>
        <v/>
      </c>
      <c r="B4058" s="2" t="str">
        <f t="shared" si="348"/>
        <v/>
      </c>
      <c r="C4058" s="2" t="str">
        <f t="shared" si="349"/>
        <v/>
      </c>
      <c r="D4058" s="2" t="str">
        <f>IF(ISNUMBER(A4058),COUNTIF(Calculations!B:B, A4058),"")</f>
        <v/>
      </c>
      <c r="E4058" s="2" t="str">
        <f>IF(ISNUMBER(A4058),COUNTIF(Calculations!A:A, A4058),"")</f>
        <v/>
      </c>
      <c r="F4058" s="12" t="str">
        <f t="shared" si="350"/>
        <v/>
      </c>
      <c r="G4058" s="12" t="str">
        <f t="shared" si="351"/>
        <v/>
      </c>
    </row>
    <row r="4059" spans="1:7" x14ac:dyDescent="0.25">
      <c r="A4059" s="8" t="str">
        <f t="shared" si="347"/>
        <v/>
      </c>
      <c r="B4059" s="2" t="str">
        <f t="shared" si="348"/>
        <v/>
      </c>
      <c r="C4059" s="2" t="str">
        <f t="shared" si="349"/>
        <v/>
      </c>
      <c r="D4059" s="2" t="str">
        <f>IF(ISNUMBER(A4059),COUNTIF(Calculations!B:B, A4059),"")</f>
        <v/>
      </c>
      <c r="E4059" s="2" t="str">
        <f>IF(ISNUMBER(A4059),COUNTIF(Calculations!A:A, A4059),"")</f>
        <v/>
      </c>
      <c r="F4059" s="12" t="str">
        <f t="shared" si="350"/>
        <v/>
      </c>
      <c r="G4059" s="12" t="str">
        <f t="shared" si="351"/>
        <v/>
      </c>
    </row>
    <row r="4060" spans="1:7" x14ac:dyDescent="0.25">
      <c r="A4060" s="8" t="str">
        <f t="shared" si="347"/>
        <v/>
      </c>
      <c r="B4060" s="2" t="str">
        <f t="shared" si="348"/>
        <v/>
      </c>
      <c r="C4060" s="2" t="str">
        <f t="shared" si="349"/>
        <v/>
      </c>
      <c r="D4060" s="2" t="str">
        <f>IF(ISNUMBER(A4060),COUNTIF(Calculations!B:B, A4060),"")</f>
        <v/>
      </c>
      <c r="E4060" s="2" t="str">
        <f>IF(ISNUMBER(A4060),COUNTIF(Calculations!A:A, A4060),"")</f>
        <v/>
      </c>
      <c r="F4060" s="12" t="str">
        <f t="shared" si="350"/>
        <v/>
      </c>
      <c r="G4060" s="12" t="str">
        <f t="shared" si="351"/>
        <v/>
      </c>
    </row>
    <row r="4061" spans="1:7" x14ac:dyDescent="0.25">
      <c r="A4061" s="8" t="str">
        <f t="shared" si="347"/>
        <v/>
      </c>
      <c r="B4061" s="2" t="str">
        <f t="shared" si="348"/>
        <v/>
      </c>
      <c r="C4061" s="2" t="str">
        <f t="shared" si="349"/>
        <v/>
      </c>
      <c r="D4061" s="2" t="str">
        <f>IF(ISNUMBER(A4061),COUNTIF(Calculations!B:B, A4061),"")</f>
        <v/>
      </c>
      <c r="E4061" s="2" t="str">
        <f>IF(ISNUMBER(A4061),COUNTIF(Calculations!A:A, A4061),"")</f>
        <v/>
      </c>
      <c r="F4061" s="12" t="str">
        <f t="shared" si="350"/>
        <v/>
      </c>
      <c r="G4061" s="12" t="str">
        <f t="shared" si="351"/>
        <v/>
      </c>
    </row>
    <row r="4062" spans="1:7" x14ac:dyDescent="0.25">
      <c r="A4062" s="8" t="str">
        <f t="shared" si="347"/>
        <v/>
      </c>
      <c r="B4062" s="2" t="str">
        <f t="shared" si="348"/>
        <v/>
      </c>
      <c r="C4062" s="2" t="str">
        <f t="shared" si="349"/>
        <v/>
      </c>
      <c r="D4062" s="2" t="str">
        <f>IF(ISNUMBER(A4062),COUNTIF(Calculations!B:B, A4062),"")</f>
        <v/>
      </c>
      <c r="E4062" s="2" t="str">
        <f>IF(ISNUMBER(A4062),COUNTIF(Calculations!A:A, A4062),"")</f>
        <v/>
      </c>
      <c r="F4062" s="12" t="str">
        <f t="shared" si="350"/>
        <v/>
      </c>
      <c r="G4062" s="12" t="str">
        <f t="shared" si="351"/>
        <v/>
      </c>
    </row>
    <row r="4063" spans="1:7" x14ac:dyDescent="0.25">
      <c r="A4063" s="8" t="str">
        <f t="shared" si="347"/>
        <v/>
      </c>
      <c r="B4063" s="2" t="str">
        <f t="shared" si="348"/>
        <v/>
      </c>
      <c r="C4063" s="2" t="str">
        <f t="shared" si="349"/>
        <v/>
      </c>
      <c r="D4063" s="2" t="str">
        <f>IF(ISNUMBER(A4063),COUNTIF(Calculations!B:B, A4063),"")</f>
        <v/>
      </c>
      <c r="E4063" s="2" t="str">
        <f>IF(ISNUMBER(A4063),COUNTIF(Calculations!A:A, A4063),"")</f>
        <v/>
      </c>
      <c r="F4063" s="12" t="str">
        <f t="shared" si="350"/>
        <v/>
      </c>
      <c r="G4063" s="12" t="str">
        <f t="shared" si="351"/>
        <v/>
      </c>
    </row>
    <row r="4064" spans="1:7" x14ac:dyDescent="0.25">
      <c r="A4064" s="8" t="str">
        <f t="shared" si="347"/>
        <v/>
      </c>
      <c r="B4064" s="2" t="str">
        <f t="shared" si="348"/>
        <v/>
      </c>
      <c r="C4064" s="2" t="str">
        <f t="shared" si="349"/>
        <v/>
      </c>
      <c r="D4064" s="2" t="str">
        <f>IF(ISNUMBER(A4064),COUNTIF(Calculations!B:B, A4064),"")</f>
        <v/>
      </c>
      <c r="E4064" s="2" t="str">
        <f>IF(ISNUMBER(A4064),COUNTIF(Calculations!A:A, A4064),"")</f>
        <v/>
      </c>
      <c r="F4064" s="12" t="str">
        <f t="shared" si="350"/>
        <v/>
      </c>
      <c r="G4064" s="12" t="str">
        <f t="shared" si="351"/>
        <v/>
      </c>
    </row>
    <row r="4065" spans="1:7" x14ac:dyDescent="0.25">
      <c r="A4065" s="8" t="str">
        <f t="shared" si="347"/>
        <v/>
      </c>
      <c r="B4065" s="2" t="str">
        <f t="shared" si="348"/>
        <v/>
      </c>
      <c r="C4065" s="2" t="str">
        <f t="shared" si="349"/>
        <v/>
      </c>
      <c r="D4065" s="2" t="str">
        <f>IF(ISNUMBER(A4065),COUNTIF(Calculations!B:B, A4065),"")</f>
        <v/>
      </c>
      <c r="E4065" s="2" t="str">
        <f>IF(ISNUMBER(A4065),COUNTIF(Calculations!A:A, A4065),"")</f>
        <v/>
      </c>
      <c r="F4065" s="12" t="str">
        <f t="shared" si="350"/>
        <v/>
      </c>
      <c r="G4065" s="12" t="str">
        <f t="shared" si="351"/>
        <v/>
      </c>
    </row>
    <row r="4066" spans="1:7" x14ac:dyDescent="0.25">
      <c r="A4066" s="8" t="str">
        <f t="shared" si="347"/>
        <v/>
      </c>
      <c r="B4066" s="2" t="str">
        <f t="shared" si="348"/>
        <v/>
      </c>
      <c r="C4066" s="2" t="str">
        <f t="shared" si="349"/>
        <v/>
      </c>
      <c r="D4066" s="2" t="str">
        <f>IF(ISNUMBER(A4066),COUNTIF(Calculations!B:B, A4066),"")</f>
        <v/>
      </c>
      <c r="E4066" s="2" t="str">
        <f>IF(ISNUMBER(A4066),COUNTIF(Calculations!A:A, A4066),"")</f>
        <v/>
      </c>
      <c r="F4066" s="12" t="str">
        <f t="shared" si="350"/>
        <v/>
      </c>
      <c r="G4066" s="12" t="str">
        <f t="shared" si="351"/>
        <v/>
      </c>
    </row>
    <row r="4067" spans="1:7" x14ac:dyDescent="0.25">
      <c r="A4067" s="8" t="str">
        <f t="shared" si="347"/>
        <v/>
      </c>
      <c r="B4067" s="2" t="str">
        <f t="shared" si="348"/>
        <v/>
      </c>
      <c r="C4067" s="2" t="str">
        <f t="shared" si="349"/>
        <v/>
      </c>
      <c r="D4067" s="2" t="str">
        <f>IF(ISNUMBER(A4067),COUNTIF(Calculations!B:B, A4067),"")</f>
        <v/>
      </c>
      <c r="E4067" s="2" t="str">
        <f>IF(ISNUMBER(A4067),COUNTIF(Calculations!A:A, A4067),"")</f>
        <v/>
      </c>
      <c r="F4067" s="12" t="str">
        <f t="shared" si="350"/>
        <v/>
      </c>
      <c r="G4067" s="12" t="str">
        <f t="shared" si="351"/>
        <v/>
      </c>
    </row>
    <row r="4068" spans="1:7" x14ac:dyDescent="0.25">
      <c r="A4068" s="8" t="str">
        <f t="shared" ref="A4068:A4131" si="352">IF(ISNUMBER(A4067),IF(A4067+1&lt;=MAX(IndirectStartDates,IndirectCompletedDates),A4067+1,""),"")</f>
        <v/>
      </c>
      <c r="B4068" s="2" t="str">
        <f t="shared" ref="B4068:B4131" si="353">IF(ISNUMBER(A4068),YEAR(A4068)&amp;"-"&amp;TEXT(WEEKNUM(A4068),"00"),"")</f>
        <v/>
      </c>
      <c r="C4068" s="2" t="str">
        <f t="shared" ref="C4068:C4131" si="354">IF(ISNUMBER(A4068),COUNTIFS(IndirectStartDates,"&lt;="&amp;A4068,IndirectCompletedDates,"&gt;"&amp;A4068) + COUNTIFS(IndirectStartDates,"&lt;="&amp;A4068,IndirectCompletedDates,""),"")</f>
        <v/>
      </c>
      <c r="D4068" s="2" t="str">
        <f>IF(ISNUMBER(A4068),COUNTIF(Calculations!B:B, A4068),"")</f>
        <v/>
      </c>
      <c r="E4068" s="2" t="str">
        <f>IF(ISNUMBER(A4068),COUNTIF(Calculations!A:A, A4068),"")</f>
        <v/>
      </c>
      <c r="F4068" s="12" t="str">
        <f t="shared" ref="F4068:F4131" si="355">IF(ISNUMBER(A4068),F4067 + D4068,"")</f>
        <v/>
      </c>
      <c r="G4068" s="12" t="str">
        <f t="shared" ref="G4068:G4131" si="356">IF(ISNUMBER(A4068),G4067 + E4068,"")</f>
        <v/>
      </c>
    </row>
    <row r="4069" spans="1:7" x14ac:dyDescent="0.25">
      <c r="A4069" s="8" t="str">
        <f t="shared" si="352"/>
        <v/>
      </c>
      <c r="B4069" s="2" t="str">
        <f t="shared" si="353"/>
        <v/>
      </c>
      <c r="C4069" s="2" t="str">
        <f t="shared" si="354"/>
        <v/>
      </c>
      <c r="D4069" s="2" t="str">
        <f>IF(ISNUMBER(A4069),COUNTIF(Calculations!B:B, A4069),"")</f>
        <v/>
      </c>
      <c r="E4069" s="2" t="str">
        <f>IF(ISNUMBER(A4069),COUNTIF(Calculations!A:A, A4069),"")</f>
        <v/>
      </c>
      <c r="F4069" s="12" t="str">
        <f t="shared" si="355"/>
        <v/>
      </c>
      <c r="G4069" s="12" t="str">
        <f t="shared" si="356"/>
        <v/>
      </c>
    </row>
    <row r="4070" spans="1:7" x14ac:dyDescent="0.25">
      <c r="A4070" s="8" t="str">
        <f t="shared" si="352"/>
        <v/>
      </c>
      <c r="B4070" s="2" t="str">
        <f t="shared" si="353"/>
        <v/>
      </c>
      <c r="C4070" s="2" t="str">
        <f t="shared" si="354"/>
        <v/>
      </c>
      <c r="D4070" s="2" t="str">
        <f>IF(ISNUMBER(A4070),COUNTIF(Calculations!B:B, A4070),"")</f>
        <v/>
      </c>
      <c r="E4070" s="2" t="str">
        <f>IF(ISNUMBER(A4070),COUNTIF(Calculations!A:A, A4070),"")</f>
        <v/>
      </c>
      <c r="F4070" s="12" t="str">
        <f t="shared" si="355"/>
        <v/>
      </c>
      <c r="G4070" s="12" t="str">
        <f t="shared" si="356"/>
        <v/>
      </c>
    </row>
    <row r="4071" spans="1:7" x14ac:dyDescent="0.25">
      <c r="A4071" s="8" t="str">
        <f t="shared" si="352"/>
        <v/>
      </c>
      <c r="B4071" s="2" t="str">
        <f t="shared" si="353"/>
        <v/>
      </c>
      <c r="C4071" s="2" t="str">
        <f t="shared" si="354"/>
        <v/>
      </c>
      <c r="D4071" s="2" t="str">
        <f>IF(ISNUMBER(A4071),COUNTIF(Calculations!B:B, A4071),"")</f>
        <v/>
      </c>
      <c r="E4071" s="2" t="str">
        <f>IF(ISNUMBER(A4071),COUNTIF(Calculations!A:A, A4071),"")</f>
        <v/>
      </c>
      <c r="F4071" s="12" t="str">
        <f t="shared" si="355"/>
        <v/>
      </c>
      <c r="G4071" s="12" t="str">
        <f t="shared" si="356"/>
        <v/>
      </c>
    </row>
    <row r="4072" spans="1:7" x14ac:dyDescent="0.25">
      <c r="A4072" s="8" t="str">
        <f t="shared" si="352"/>
        <v/>
      </c>
      <c r="B4072" s="2" t="str">
        <f t="shared" si="353"/>
        <v/>
      </c>
      <c r="C4072" s="2" t="str">
        <f t="shared" si="354"/>
        <v/>
      </c>
      <c r="D4072" s="2" t="str">
        <f>IF(ISNUMBER(A4072),COUNTIF(Calculations!B:B, A4072),"")</f>
        <v/>
      </c>
      <c r="E4072" s="2" t="str">
        <f>IF(ISNUMBER(A4072),COUNTIF(Calculations!A:A, A4072),"")</f>
        <v/>
      </c>
      <c r="F4072" s="12" t="str">
        <f t="shared" si="355"/>
        <v/>
      </c>
      <c r="G4072" s="12" t="str">
        <f t="shared" si="356"/>
        <v/>
      </c>
    </row>
    <row r="4073" spans="1:7" x14ac:dyDescent="0.25">
      <c r="A4073" s="8" t="str">
        <f t="shared" si="352"/>
        <v/>
      </c>
      <c r="B4073" s="2" t="str">
        <f t="shared" si="353"/>
        <v/>
      </c>
      <c r="C4073" s="2" t="str">
        <f t="shared" si="354"/>
        <v/>
      </c>
      <c r="D4073" s="2" t="str">
        <f>IF(ISNUMBER(A4073),COUNTIF(Calculations!B:B, A4073),"")</f>
        <v/>
      </c>
      <c r="E4073" s="2" t="str">
        <f>IF(ISNUMBER(A4073),COUNTIF(Calculations!A:A, A4073),"")</f>
        <v/>
      </c>
      <c r="F4073" s="12" t="str">
        <f t="shared" si="355"/>
        <v/>
      </c>
      <c r="G4073" s="12" t="str">
        <f t="shared" si="356"/>
        <v/>
      </c>
    </row>
    <row r="4074" spans="1:7" x14ac:dyDescent="0.25">
      <c r="A4074" s="8" t="str">
        <f t="shared" si="352"/>
        <v/>
      </c>
      <c r="B4074" s="2" t="str">
        <f t="shared" si="353"/>
        <v/>
      </c>
      <c r="C4074" s="2" t="str">
        <f t="shared" si="354"/>
        <v/>
      </c>
      <c r="D4074" s="2" t="str">
        <f>IF(ISNUMBER(A4074),COUNTIF(Calculations!B:B, A4074),"")</f>
        <v/>
      </c>
      <c r="E4074" s="2" t="str">
        <f>IF(ISNUMBER(A4074),COUNTIF(Calculations!A:A, A4074),"")</f>
        <v/>
      </c>
      <c r="F4074" s="12" t="str">
        <f t="shared" si="355"/>
        <v/>
      </c>
      <c r="G4074" s="12" t="str">
        <f t="shared" si="356"/>
        <v/>
      </c>
    </row>
    <row r="4075" spans="1:7" x14ac:dyDescent="0.25">
      <c r="A4075" s="8" t="str">
        <f t="shared" si="352"/>
        <v/>
      </c>
      <c r="B4075" s="2" t="str">
        <f t="shared" si="353"/>
        <v/>
      </c>
      <c r="C4075" s="2" t="str">
        <f t="shared" si="354"/>
        <v/>
      </c>
      <c r="D4075" s="2" t="str">
        <f>IF(ISNUMBER(A4075),COUNTIF(Calculations!B:B, A4075),"")</f>
        <v/>
      </c>
      <c r="E4075" s="2" t="str">
        <f>IF(ISNUMBER(A4075),COUNTIF(Calculations!A:A, A4075),"")</f>
        <v/>
      </c>
      <c r="F4075" s="12" t="str">
        <f t="shared" si="355"/>
        <v/>
      </c>
      <c r="G4075" s="12" t="str">
        <f t="shared" si="356"/>
        <v/>
      </c>
    </row>
    <row r="4076" spans="1:7" x14ac:dyDescent="0.25">
      <c r="A4076" s="8" t="str">
        <f t="shared" si="352"/>
        <v/>
      </c>
      <c r="B4076" s="2" t="str">
        <f t="shared" si="353"/>
        <v/>
      </c>
      <c r="C4076" s="2" t="str">
        <f t="shared" si="354"/>
        <v/>
      </c>
      <c r="D4076" s="2" t="str">
        <f>IF(ISNUMBER(A4076),COUNTIF(Calculations!B:B, A4076),"")</f>
        <v/>
      </c>
      <c r="E4076" s="2" t="str">
        <f>IF(ISNUMBER(A4076),COUNTIF(Calculations!A:A, A4076),"")</f>
        <v/>
      </c>
      <c r="F4076" s="12" t="str">
        <f t="shared" si="355"/>
        <v/>
      </c>
      <c r="G4076" s="12" t="str">
        <f t="shared" si="356"/>
        <v/>
      </c>
    </row>
    <row r="4077" spans="1:7" x14ac:dyDescent="0.25">
      <c r="A4077" s="8" t="str">
        <f t="shared" si="352"/>
        <v/>
      </c>
      <c r="B4077" s="2" t="str">
        <f t="shared" si="353"/>
        <v/>
      </c>
      <c r="C4077" s="2" t="str">
        <f t="shared" si="354"/>
        <v/>
      </c>
      <c r="D4077" s="2" t="str">
        <f>IF(ISNUMBER(A4077),COUNTIF(Calculations!B:B, A4077),"")</f>
        <v/>
      </c>
      <c r="E4077" s="2" t="str">
        <f>IF(ISNUMBER(A4077),COUNTIF(Calculations!A:A, A4077),"")</f>
        <v/>
      </c>
      <c r="F4077" s="12" t="str">
        <f t="shared" si="355"/>
        <v/>
      </c>
      <c r="G4077" s="12" t="str">
        <f t="shared" si="356"/>
        <v/>
      </c>
    </row>
    <row r="4078" spans="1:7" x14ac:dyDescent="0.25">
      <c r="A4078" s="8" t="str">
        <f t="shared" si="352"/>
        <v/>
      </c>
      <c r="B4078" s="2" t="str">
        <f t="shared" si="353"/>
        <v/>
      </c>
      <c r="C4078" s="2" t="str">
        <f t="shared" si="354"/>
        <v/>
      </c>
      <c r="D4078" s="2" t="str">
        <f>IF(ISNUMBER(A4078),COUNTIF(Calculations!B:B, A4078),"")</f>
        <v/>
      </c>
      <c r="E4078" s="2" t="str">
        <f>IF(ISNUMBER(A4078),COUNTIF(Calculations!A:A, A4078),"")</f>
        <v/>
      </c>
      <c r="F4078" s="12" t="str">
        <f t="shared" si="355"/>
        <v/>
      </c>
      <c r="G4078" s="12" t="str">
        <f t="shared" si="356"/>
        <v/>
      </c>
    </row>
    <row r="4079" spans="1:7" x14ac:dyDescent="0.25">
      <c r="A4079" s="8" t="str">
        <f t="shared" si="352"/>
        <v/>
      </c>
      <c r="B4079" s="2" t="str">
        <f t="shared" si="353"/>
        <v/>
      </c>
      <c r="C4079" s="2" t="str">
        <f t="shared" si="354"/>
        <v/>
      </c>
      <c r="D4079" s="2" t="str">
        <f>IF(ISNUMBER(A4079),COUNTIF(Calculations!B:B, A4079),"")</f>
        <v/>
      </c>
      <c r="E4079" s="2" t="str">
        <f>IF(ISNUMBER(A4079),COUNTIF(Calculations!A:A, A4079),"")</f>
        <v/>
      </c>
      <c r="F4079" s="12" t="str">
        <f t="shared" si="355"/>
        <v/>
      </c>
      <c r="G4079" s="12" t="str">
        <f t="shared" si="356"/>
        <v/>
      </c>
    </row>
    <row r="4080" spans="1:7" x14ac:dyDescent="0.25">
      <c r="A4080" s="8" t="str">
        <f t="shared" si="352"/>
        <v/>
      </c>
      <c r="B4080" s="2" t="str">
        <f t="shared" si="353"/>
        <v/>
      </c>
      <c r="C4080" s="2" t="str">
        <f t="shared" si="354"/>
        <v/>
      </c>
      <c r="D4080" s="2" t="str">
        <f>IF(ISNUMBER(A4080),COUNTIF(Calculations!B:B, A4080),"")</f>
        <v/>
      </c>
      <c r="E4080" s="2" t="str">
        <f>IF(ISNUMBER(A4080),COUNTIF(Calculations!A:A, A4080),"")</f>
        <v/>
      </c>
      <c r="F4080" s="12" t="str">
        <f t="shared" si="355"/>
        <v/>
      </c>
      <c r="G4080" s="12" t="str">
        <f t="shared" si="356"/>
        <v/>
      </c>
    </row>
    <row r="4081" spans="1:7" x14ac:dyDescent="0.25">
      <c r="A4081" s="8" t="str">
        <f t="shared" si="352"/>
        <v/>
      </c>
      <c r="B4081" s="2" t="str">
        <f t="shared" si="353"/>
        <v/>
      </c>
      <c r="C4081" s="2" t="str">
        <f t="shared" si="354"/>
        <v/>
      </c>
      <c r="D4081" s="2" t="str">
        <f>IF(ISNUMBER(A4081),COUNTIF(Calculations!B:B, A4081),"")</f>
        <v/>
      </c>
      <c r="E4081" s="2" t="str">
        <f>IF(ISNUMBER(A4081),COUNTIF(Calculations!A:A, A4081),"")</f>
        <v/>
      </c>
      <c r="F4081" s="12" t="str">
        <f t="shared" si="355"/>
        <v/>
      </c>
      <c r="G4081" s="12" t="str">
        <f t="shared" si="356"/>
        <v/>
      </c>
    </row>
    <row r="4082" spans="1:7" x14ac:dyDescent="0.25">
      <c r="A4082" s="8" t="str">
        <f t="shared" si="352"/>
        <v/>
      </c>
      <c r="B4082" s="2" t="str">
        <f t="shared" si="353"/>
        <v/>
      </c>
      <c r="C4082" s="2" t="str">
        <f t="shared" si="354"/>
        <v/>
      </c>
      <c r="D4082" s="2" t="str">
        <f>IF(ISNUMBER(A4082),COUNTIF(Calculations!B:B, A4082),"")</f>
        <v/>
      </c>
      <c r="E4082" s="2" t="str">
        <f>IF(ISNUMBER(A4082),COUNTIF(Calculations!A:A, A4082),"")</f>
        <v/>
      </c>
      <c r="F4082" s="12" t="str">
        <f t="shared" si="355"/>
        <v/>
      </c>
      <c r="G4082" s="12" t="str">
        <f t="shared" si="356"/>
        <v/>
      </c>
    </row>
    <row r="4083" spans="1:7" x14ac:dyDescent="0.25">
      <c r="A4083" s="8" t="str">
        <f t="shared" si="352"/>
        <v/>
      </c>
      <c r="B4083" s="2" t="str">
        <f t="shared" si="353"/>
        <v/>
      </c>
      <c r="C4083" s="2" t="str">
        <f t="shared" si="354"/>
        <v/>
      </c>
      <c r="D4083" s="2" t="str">
        <f>IF(ISNUMBER(A4083),COUNTIF(Calculations!B:B, A4083),"")</f>
        <v/>
      </c>
      <c r="E4083" s="2" t="str">
        <f>IF(ISNUMBER(A4083),COUNTIF(Calculations!A:A, A4083),"")</f>
        <v/>
      </c>
      <c r="F4083" s="12" t="str">
        <f t="shared" si="355"/>
        <v/>
      </c>
      <c r="G4083" s="12" t="str">
        <f t="shared" si="356"/>
        <v/>
      </c>
    </row>
    <row r="4084" spans="1:7" x14ac:dyDescent="0.25">
      <c r="A4084" s="8" t="str">
        <f t="shared" si="352"/>
        <v/>
      </c>
      <c r="B4084" s="2" t="str">
        <f t="shared" si="353"/>
        <v/>
      </c>
      <c r="C4084" s="2" t="str">
        <f t="shared" si="354"/>
        <v/>
      </c>
      <c r="D4084" s="2" t="str">
        <f>IF(ISNUMBER(A4084),COUNTIF(Calculations!B:B, A4084),"")</f>
        <v/>
      </c>
      <c r="E4084" s="2" t="str">
        <f>IF(ISNUMBER(A4084),COUNTIF(Calculations!A:A, A4084),"")</f>
        <v/>
      </c>
      <c r="F4084" s="12" t="str">
        <f t="shared" si="355"/>
        <v/>
      </c>
      <c r="G4084" s="12" t="str">
        <f t="shared" si="356"/>
        <v/>
      </c>
    </row>
    <row r="4085" spans="1:7" x14ac:dyDescent="0.25">
      <c r="A4085" s="8" t="str">
        <f t="shared" si="352"/>
        <v/>
      </c>
      <c r="B4085" s="2" t="str">
        <f t="shared" si="353"/>
        <v/>
      </c>
      <c r="C4085" s="2" t="str">
        <f t="shared" si="354"/>
        <v/>
      </c>
      <c r="D4085" s="2" t="str">
        <f>IF(ISNUMBER(A4085),COUNTIF(Calculations!B:B, A4085),"")</f>
        <v/>
      </c>
      <c r="E4085" s="2" t="str">
        <f>IF(ISNUMBER(A4085),COUNTIF(Calculations!A:A, A4085),"")</f>
        <v/>
      </c>
      <c r="F4085" s="12" t="str">
        <f t="shared" si="355"/>
        <v/>
      </c>
      <c r="G4085" s="12" t="str">
        <f t="shared" si="356"/>
        <v/>
      </c>
    </row>
    <row r="4086" spans="1:7" x14ac:dyDescent="0.25">
      <c r="A4086" s="8" t="str">
        <f t="shared" si="352"/>
        <v/>
      </c>
      <c r="B4086" s="2" t="str">
        <f t="shared" si="353"/>
        <v/>
      </c>
      <c r="C4086" s="2" t="str">
        <f t="shared" si="354"/>
        <v/>
      </c>
      <c r="D4086" s="2" t="str">
        <f>IF(ISNUMBER(A4086),COUNTIF(Calculations!B:B, A4086),"")</f>
        <v/>
      </c>
      <c r="E4086" s="2" t="str">
        <f>IF(ISNUMBER(A4086),COUNTIF(Calculations!A:A, A4086),"")</f>
        <v/>
      </c>
      <c r="F4086" s="12" t="str">
        <f t="shared" si="355"/>
        <v/>
      </c>
      <c r="G4086" s="12" t="str">
        <f t="shared" si="356"/>
        <v/>
      </c>
    </row>
    <row r="4087" spans="1:7" x14ac:dyDescent="0.25">
      <c r="A4087" s="8" t="str">
        <f t="shared" si="352"/>
        <v/>
      </c>
      <c r="B4087" s="2" t="str">
        <f t="shared" si="353"/>
        <v/>
      </c>
      <c r="C4087" s="2" t="str">
        <f t="shared" si="354"/>
        <v/>
      </c>
      <c r="D4087" s="2" t="str">
        <f>IF(ISNUMBER(A4087),COUNTIF(Calculations!B:B, A4087),"")</f>
        <v/>
      </c>
      <c r="E4087" s="2" t="str">
        <f>IF(ISNUMBER(A4087),COUNTIF(Calculations!A:A, A4087),"")</f>
        <v/>
      </c>
      <c r="F4087" s="12" t="str">
        <f t="shared" si="355"/>
        <v/>
      </c>
      <c r="G4087" s="12" t="str">
        <f t="shared" si="356"/>
        <v/>
      </c>
    </row>
    <row r="4088" spans="1:7" x14ac:dyDescent="0.25">
      <c r="A4088" s="8" t="str">
        <f t="shared" si="352"/>
        <v/>
      </c>
      <c r="B4088" s="2" t="str">
        <f t="shared" si="353"/>
        <v/>
      </c>
      <c r="C4088" s="2" t="str">
        <f t="shared" si="354"/>
        <v/>
      </c>
      <c r="D4088" s="2" t="str">
        <f>IF(ISNUMBER(A4088),COUNTIF(Calculations!B:B, A4088),"")</f>
        <v/>
      </c>
      <c r="E4088" s="2" t="str">
        <f>IF(ISNUMBER(A4088),COUNTIF(Calculations!A:A, A4088),"")</f>
        <v/>
      </c>
      <c r="F4088" s="12" t="str">
        <f t="shared" si="355"/>
        <v/>
      </c>
      <c r="G4088" s="12" t="str">
        <f t="shared" si="356"/>
        <v/>
      </c>
    </row>
    <row r="4089" spans="1:7" x14ac:dyDescent="0.25">
      <c r="A4089" s="8" t="str">
        <f t="shared" si="352"/>
        <v/>
      </c>
      <c r="B4089" s="2" t="str">
        <f t="shared" si="353"/>
        <v/>
      </c>
      <c r="C4089" s="2" t="str">
        <f t="shared" si="354"/>
        <v/>
      </c>
      <c r="D4089" s="2" t="str">
        <f>IF(ISNUMBER(A4089),COUNTIF(Calculations!B:B, A4089),"")</f>
        <v/>
      </c>
      <c r="E4089" s="2" t="str">
        <f>IF(ISNUMBER(A4089),COUNTIF(Calculations!A:A, A4089),"")</f>
        <v/>
      </c>
      <c r="F4089" s="12" t="str">
        <f t="shared" si="355"/>
        <v/>
      </c>
      <c r="G4089" s="12" t="str">
        <f t="shared" si="356"/>
        <v/>
      </c>
    </row>
    <row r="4090" spans="1:7" x14ac:dyDescent="0.25">
      <c r="A4090" s="8" t="str">
        <f t="shared" si="352"/>
        <v/>
      </c>
      <c r="B4090" s="2" t="str">
        <f t="shared" si="353"/>
        <v/>
      </c>
      <c r="C4090" s="2" t="str">
        <f t="shared" si="354"/>
        <v/>
      </c>
      <c r="D4090" s="2" t="str">
        <f>IF(ISNUMBER(A4090),COUNTIF(Calculations!B:B, A4090),"")</f>
        <v/>
      </c>
      <c r="E4090" s="2" t="str">
        <f>IF(ISNUMBER(A4090),COUNTIF(Calculations!A:A, A4090),"")</f>
        <v/>
      </c>
      <c r="F4090" s="12" t="str">
        <f t="shared" si="355"/>
        <v/>
      </c>
      <c r="G4090" s="12" t="str">
        <f t="shared" si="356"/>
        <v/>
      </c>
    </row>
    <row r="4091" spans="1:7" x14ac:dyDescent="0.25">
      <c r="A4091" s="8" t="str">
        <f t="shared" si="352"/>
        <v/>
      </c>
      <c r="B4091" s="2" t="str">
        <f t="shared" si="353"/>
        <v/>
      </c>
      <c r="C4091" s="2" t="str">
        <f t="shared" si="354"/>
        <v/>
      </c>
      <c r="D4091" s="2" t="str">
        <f>IF(ISNUMBER(A4091),COUNTIF(Calculations!B:B, A4091),"")</f>
        <v/>
      </c>
      <c r="E4091" s="2" t="str">
        <f>IF(ISNUMBER(A4091),COUNTIF(Calculations!A:A, A4091),"")</f>
        <v/>
      </c>
      <c r="F4091" s="12" t="str">
        <f t="shared" si="355"/>
        <v/>
      </c>
      <c r="G4091" s="12" t="str">
        <f t="shared" si="356"/>
        <v/>
      </c>
    </row>
    <row r="4092" spans="1:7" x14ac:dyDescent="0.25">
      <c r="A4092" s="8" t="str">
        <f t="shared" si="352"/>
        <v/>
      </c>
      <c r="B4092" s="2" t="str">
        <f t="shared" si="353"/>
        <v/>
      </c>
      <c r="C4092" s="2" t="str">
        <f t="shared" si="354"/>
        <v/>
      </c>
      <c r="D4092" s="2" t="str">
        <f>IF(ISNUMBER(A4092),COUNTIF(Calculations!B:B, A4092),"")</f>
        <v/>
      </c>
      <c r="E4092" s="2" t="str">
        <f>IF(ISNUMBER(A4092),COUNTIF(Calculations!A:A, A4092),"")</f>
        <v/>
      </c>
      <c r="F4092" s="12" t="str">
        <f t="shared" si="355"/>
        <v/>
      </c>
      <c r="G4092" s="12" t="str">
        <f t="shared" si="356"/>
        <v/>
      </c>
    </row>
    <row r="4093" spans="1:7" x14ac:dyDescent="0.25">
      <c r="A4093" s="8" t="str">
        <f t="shared" si="352"/>
        <v/>
      </c>
      <c r="B4093" s="2" t="str">
        <f t="shared" si="353"/>
        <v/>
      </c>
      <c r="C4093" s="2" t="str">
        <f t="shared" si="354"/>
        <v/>
      </c>
      <c r="D4093" s="2" t="str">
        <f>IF(ISNUMBER(A4093),COUNTIF(Calculations!B:B, A4093),"")</f>
        <v/>
      </c>
      <c r="E4093" s="2" t="str">
        <f>IF(ISNUMBER(A4093),COUNTIF(Calculations!A:A, A4093),"")</f>
        <v/>
      </c>
      <c r="F4093" s="12" t="str">
        <f t="shared" si="355"/>
        <v/>
      </c>
      <c r="G4093" s="12" t="str">
        <f t="shared" si="356"/>
        <v/>
      </c>
    </row>
    <row r="4094" spans="1:7" x14ac:dyDescent="0.25">
      <c r="A4094" s="8" t="str">
        <f t="shared" si="352"/>
        <v/>
      </c>
      <c r="B4094" s="2" t="str">
        <f t="shared" si="353"/>
        <v/>
      </c>
      <c r="C4094" s="2" t="str">
        <f t="shared" si="354"/>
        <v/>
      </c>
      <c r="D4094" s="2" t="str">
        <f>IF(ISNUMBER(A4094),COUNTIF(Calculations!B:B, A4094),"")</f>
        <v/>
      </c>
      <c r="E4094" s="2" t="str">
        <f>IF(ISNUMBER(A4094),COUNTIF(Calculations!A:A, A4094),"")</f>
        <v/>
      </c>
      <c r="F4094" s="12" t="str">
        <f t="shared" si="355"/>
        <v/>
      </c>
      <c r="G4094" s="12" t="str">
        <f t="shared" si="356"/>
        <v/>
      </c>
    </row>
    <row r="4095" spans="1:7" x14ac:dyDescent="0.25">
      <c r="A4095" s="8" t="str">
        <f t="shared" si="352"/>
        <v/>
      </c>
      <c r="B4095" s="2" t="str">
        <f t="shared" si="353"/>
        <v/>
      </c>
      <c r="C4095" s="2" t="str">
        <f t="shared" si="354"/>
        <v/>
      </c>
      <c r="D4095" s="2" t="str">
        <f>IF(ISNUMBER(A4095),COUNTIF(Calculations!B:B, A4095),"")</f>
        <v/>
      </c>
      <c r="E4095" s="2" t="str">
        <f>IF(ISNUMBER(A4095),COUNTIF(Calculations!A:A, A4095),"")</f>
        <v/>
      </c>
      <c r="F4095" s="12" t="str">
        <f t="shared" si="355"/>
        <v/>
      </c>
      <c r="G4095" s="12" t="str">
        <f t="shared" si="356"/>
        <v/>
      </c>
    </row>
    <row r="4096" spans="1:7" x14ac:dyDescent="0.25">
      <c r="A4096" s="8" t="str">
        <f t="shared" si="352"/>
        <v/>
      </c>
      <c r="B4096" s="2" t="str">
        <f t="shared" si="353"/>
        <v/>
      </c>
      <c r="C4096" s="2" t="str">
        <f t="shared" si="354"/>
        <v/>
      </c>
      <c r="D4096" s="2" t="str">
        <f>IF(ISNUMBER(A4096),COUNTIF(Calculations!B:B, A4096),"")</f>
        <v/>
      </c>
      <c r="E4096" s="2" t="str">
        <f>IF(ISNUMBER(A4096),COUNTIF(Calculations!A:A, A4096),"")</f>
        <v/>
      </c>
      <c r="F4096" s="12" t="str">
        <f t="shared" si="355"/>
        <v/>
      </c>
      <c r="G4096" s="12" t="str">
        <f t="shared" si="356"/>
        <v/>
      </c>
    </row>
    <row r="4097" spans="1:7" x14ac:dyDescent="0.25">
      <c r="A4097" s="8" t="str">
        <f t="shared" si="352"/>
        <v/>
      </c>
      <c r="B4097" s="2" t="str">
        <f t="shared" si="353"/>
        <v/>
      </c>
      <c r="C4097" s="2" t="str">
        <f t="shared" si="354"/>
        <v/>
      </c>
      <c r="D4097" s="2" t="str">
        <f>IF(ISNUMBER(A4097),COUNTIF(Calculations!B:B, A4097),"")</f>
        <v/>
      </c>
      <c r="E4097" s="2" t="str">
        <f>IF(ISNUMBER(A4097),COUNTIF(Calculations!A:A, A4097),"")</f>
        <v/>
      </c>
      <c r="F4097" s="12" t="str">
        <f t="shared" si="355"/>
        <v/>
      </c>
      <c r="G4097" s="12" t="str">
        <f t="shared" si="356"/>
        <v/>
      </c>
    </row>
    <row r="4098" spans="1:7" x14ac:dyDescent="0.25">
      <c r="A4098" s="8" t="str">
        <f t="shared" si="352"/>
        <v/>
      </c>
      <c r="B4098" s="2" t="str">
        <f t="shared" si="353"/>
        <v/>
      </c>
      <c r="C4098" s="2" t="str">
        <f t="shared" si="354"/>
        <v/>
      </c>
      <c r="D4098" s="2" t="str">
        <f>IF(ISNUMBER(A4098),COUNTIF(Calculations!B:B, A4098),"")</f>
        <v/>
      </c>
      <c r="E4098" s="2" t="str">
        <f>IF(ISNUMBER(A4098),COUNTIF(Calculations!A:A, A4098),"")</f>
        <v/>
      </c>
      <c r="F4098" s="12" t="str">
        <f t="shared" si="355"/>
        <v/>
      </c>
      <c r="G4098" s="12" t="str">
        <f t="shared" si="356"/>
        <v/>
      </c>
    </row>
    <row r="4099" spans="1:7" x14ac:dyDescent="0.25">
      <c r="A4099" s="8" t="str">
        <f t="shared" si="352"/>
        <v/>
      </c>
      <c r="B4099" s="2" t="str">
        <f t="shared" si="353"/>
        <v/>
      </c>
      <c r="C4099" s="2" t="str">
        <f t="shared" si="354"/>
        <v/>
      </c>
      <c r="D4099" s="2" t="str">
        <f>IF(ISNUMBER(A4099),COUNTIF(Calculations!B:B, A4099),"")</f>
        <v/>
      </c>
      <c r="E4099" s="2" t="str">
        <f>IF(ISNUMBER(A4099),COUNTIF(Calculations!A:A, A4099),"")</f>
        <v/>
      </c>
      <c r="F4099" s="12" t="str">
        <f t="shared" si="355"/>
        <v/>
      </c>
      <c r="G4099" s="12" t="str">
        <f t="shared" si="356"/>
        <v/>
      </c>
    </row>
    <row r="4100" spans="1:7" x14ac:dyDescent="0.25">
      <c r="A4100" s="8" t="str">
        <f t="shared" si="352"/>
        <v/>
      </c>
      <c r="B4100" s="2" t="str">
        <f t="shared" si="353"/>
        <v/>
      </c>
      <c r="C4100" s="2" t="str">
        <f t="shared" si="354"/>
        <v/>
      </c>
      <c r="D4100" s="2" t="str">
        <f>IF(ISNUMBER(A4100),COUNTIF(Calculations!B:B, A4100),"")</f>
        <v/>
      </c>
      <c r="E4100" s="2" t="str">
        <f>IF(ISNUMBER(A4100),COUNTIF(Calculations!A:A, A4100),"")</f>
        <v/>
      </c>
      <c r="F4100" s="12" t="str">
        <f t="shared" si="355"/>
        <v/>
      </c>
      <c r="G4100" s="12" t="str">
        <f t="shared" si="356"/>
        <v/>
      </c>
    </row>
    <row r="4101" spans="1:7" x14ac:dyDescent="0.25">
      <c r="A4101" s="8" t="str">
        <f t="shared" si="352"/>
        <v/>
      </c>
      <c r="B4101" s="2" t="str">
        <f t="shared" si="353"/>
        <v/>
      </c>
      <c r="C4101" s="2" t="str">
        <f t="shared" si="354"/>
        <v/>
      </c>
      <c r="D4101" s="2" t="str">
        <f>IF(ISNUMBER(A4101),COUNTIF(Calculations!B:B, A4101),"")</f>
        <v/>
      </c>
      <c r="E4101" s="2" t="str">
        <f>IF(ISNUMBER(A4101),COUNTIF(Calculations!A:A, A4101),"")</f>
        <v/>
      </c>
      <c r="F4101" s="12" t="str">
        <f t="shared" si="355"/>
        <v/>
      </c>
      <c r="G4101" s="12" t="str">
        <f t="shared" si="356"/>
        <v/>
      </c>
    </row>
    <row r="4102" spans="1:7" x14ac:dyDescent="0.25">
      <c r="A4102" s="8" t="str">
        <f t="shared" si="352"/>
        <v/>
      </c>
      <c r="B4102" s="2" t="str">
        <f t="shared" si="353"/>
        <v/>
      </c>
      <c r="C4102" s="2" t="str">
        <f t="shared" si="354"/>
        <v/>
      </c>
      <c r="D4102" s="2" t="str">
        <f>IF(ISNUMBER(A4102),COUNTIF(Calculations!B:B, A4102),"")</f>
        <v/>
      </c>
      <c r="E4102" s="2" t="str">
        <f>IF(ISNUMBER(A4102),COUNTIF(Calculations!A:A, A4102),"")</f>
        <v/>
      </c>
      <c r="F4102" s="12" t="str">
        <f t="shared" si="355"/>
        <v/>
      </c>
      <c r="G4102" s="12" t="str">
        <f t="shared" si="356"/>
        <v/>
      </c>
    </row>
    <row r="4103" spans="1:7" x14ac:dyDescent="0.25">
      <c r="A4103" s="8" t="str">
        <f t="shared" si="352"/>
        <v/>
      </c>
      <c r="B4103" s="2" t="str">
        <f t="shared" si="353"/>
        <v/>
      </c>
      <c r="C4103" s="2" t="str">
        <f t="shared" si="354"/>
        <v/>
      </c>
      <c r="D4103" s="2" t="str">
        <f>IF(ISNUMBER(A4103),COUNTIF(Calculations!B:B, A4103),"")</f>
        <v/>
      </c>
      <c r="E4103" s="2" t="str">
        <f>IF(ISNUMBER(A4103),COUNTIF(Calculations!A:A, A4103),"")</f>
        <v/>
      </c>
      <c r="F4103" s="12" t="str">
        <f t="shared" si="355"/>
        <v/>
      </c>
      <c r="G4103" s="12" t="str">
        <f t="shared" si="356"/>
        <v/>
      </c>
    </row>
    <row r="4104" spans="1:7" x14ac:dyDescent="0.25">
      <c r="A4104" s="8" t="str">
        <f t="shared" si="352"/>
        <v/>
      </c>
      <c r="B4104" s="2" t="str">
        <f t="shared" si="353"/>
        <v/>
      </c>
      <c r="C4104" s="2" t="str">
        <f t="shared" si="354"/>
        <v/>
      </c>
      <c r="D4104" s="2" t="str">
        <f>IF(ISNUMBER(A4104),COUNTIF(Calculations!B:B, A4104),"")</f>
        <v/>
      </c>
      <c r="E4104" s="2" t="str">
        <f>IF(ISNUMBER(A4104),COUNTIF(Calculations!A:A, A4104),"")</f>
        <v/>
      </c>
      <c r="F4104" s="12" t="str">
        <f t="shared" si="355"/>
        <v/>
      </c>
      <c r="G4104" s="12" t="str">
        <f t="shared" si="356"/>
        <v/>
      </c>
    </row>
    <row r="4105" spans="1:7" x14ac:dyDescent="0.25">
      <c r="A4105" s="8" t="str">
        <f t="shared" si="352"/>
        <v/>
      </c>
      <c r="B4105" s="2" t="str">
        <f t="shared" si="353"/>
        <v/>
      </c>
      <c r="C4105" s="2" t="str">
        <f t="shared" si="354"/>
        <v/>
      </c>
      <c r="D4105" s="2" t="str">
        <f>IF(ISNUMBER(A4105),COUNTIF(Calculations!B:B, A4105),"")</f>
        <v/>
      </c>
      <c r="E4105" s="2" t="str">
        <f>IF(ISNUMBER(A4105),COUNTIF(Calculations!A:A, A4105),"")</f>
        <v/>
      </c>
      <c r="F4105" s="12" t="str">
        <f t="shared" si="355"/>
        <v/>
      </c>
      <c r="G4105" s="12" t="str">
        <f t="shared" si="356"/>
        <v/>
      </c>
    </row>
    <row r="4106" spans="1:7" x14ac:dyDescent="0.25">
      <c r="A4106" s="8" t="str">
        <f t="shared" si="352"/>
        <v/>
      </c>
      <c r="B4106" s="2" t="str">
        <f t="shared" si="353"/>
        <v/>
      </c>
      <c r="C4106" s="2" t="str">
        <f t="shared" si="354"/>
        <v/>
      </c>
      <c r="D4106" s="2" t="str">
        <f>IF(ISNUMBER(A4106),COUNTIF(Calculations!B:B, A4106),"")</f>
        <v/>
      </c>
      <c r="E4106" s="2" t="str">
        <f>IF(ISNUMBER(A4106),COUNTIF(Calculations!A:A, A4106),"")</f>
        <v/>
      </c>
      <c r="F4106" s="12" t="str">
        <f t="shared" si="355"/>
        <v/>
      </c>
      <c r="G4106" s="12" t="str">
        <f t="shared" si="356"/>
        <v/>
      </c>
    </row>
    <row r="4107" spans="1:7" x14ac:dyDescent="0.25">
      <c r="A4107" s="8" t="str">
        <f t="shared" si="352"/>
        <v/>
      </c>
      <c r="B4107" s="2" t="str">
        <f t="shared" si="353"/>
        <v/>
      </c>
      <c r="C4107" s="2" t="str">
        <f t="shared" si="354"/>
        <v/>
      </c>
      <c r="D4107" s="2" t="str">
        <f>IF(ISNUMBER(A4107),COUNTIF(Calculations!B:B, A4107),"")</f>
        <v/>
      </c>
      <c r="E4107" s="2" t="str">
        <f>IF(ISNUMBER(A4107),COUNTIF(Calculations!A:A, A4107),"")</f>
        <v/>
      </c>
      <c r="F4107" s="12" t="str">
        <f t="shared" si="355"/>
        <v/>
      </c>
      <c r="G4107" s="12" t="str">
        <f t="shared" si="356"/>
        <v/>
      </c>
    </row>
    <row r="4108" spans="1:7" x14ac:dyDescent="0.25">
      <c r="A4108" s="8" t="str">
        <f t="shared" si="352"/>
        <v/>
      </c>
      <c r="B4108" s="2" t="str">
        <f t="shared" si="353"/>
        <v/>
      </c>
      <c r="C4108" s="2" t="str">
        <f t="shared" si="354"/>
        <v/>
      </c>
      <c r="D4108" s="2" t="str">
        <f>IF(ISNUMBER(A4108),COUNTIF(Calculations!B:B, A4108),"")</f>
        <v/>
      </c>
      <c r="E4108" s="2" t="str">
        <f>IF(ISNUMBER(A4108),COUNTIF(Calculations!A:A, A4108),"")</f>
        <v/>
      </c>
      <c r="F4108" s="12" t="str">
        <f t="shared" si="355"/>
        <v/>
      </c>
      <c r="G4108" s="12" t="str">
        <f t="shared" si="356"/>
        <v/>
      </c>
    </row>
    <row r="4109" spans="1:7" x14ac:dyDescent="0.25">
      <c r="A4109" s="8" t="str">
        <f t="shared" si="352"/>
        <v/>
      </c>
      <c r="B4109" s="2" t="str">
        <f t="shared" si="353"/>
        <v/>
      </c>
      <c r="C4109" s="2" t="str">
        <f t="shared" si="354"/>
        <v/>
      </c>
      <c r="D4109" s="2" t="str">
        <f>IF(ISNUMBER(A4109),COUNTIF(Calculations!B:B, A4109),"")</f>
        <v/>
      </c>
      <c r="E4109" s="2" t="str">
        <f>IF(ISNUMBER(A4109),COUNTIF(Calculations!A:A, A4109),"")</f>
        <v/>
      </c>
      <c r="F4109" s="12" t="str">
        <f t="shared" si="355"/>
        <v/>
      </c>
      <c r="G4109" s="12" t="str">
        <f t="shared" si="356"/>
        <v/>
      </c>
    </row>
    <row r="4110" spans="1:7" x14ac:dyDescent="0.25">
      <c r="A4110" s="8" t="str">
        <f t="shared" si="352"/>
        <v/>
      </c>
      <c r="B4110" s="2" t="str">
        <f t="shared" si="353"/>
        <v/>
      </c>
      <c r="C4110" s="2" t="str">
        <f t="shared" si="354"/>
        <v/>
      </c>
      <c r="D4110" s="2" t="str">
        <f>IF(ISNUMBER(A4110),COUNTIF(Calculations!B:B, A4110),"")</f>
        <v/>
      </c>
      <c r="E4110" s="2" t="str">
        <f>IF(ISNUMBER(A4110),COUNTIF(Calculations!A:A, A4110),"")</f>
        <v/>
      </c>
      <c r="F4110" s="12" t="str">
        <f t="shared" si="355"/>
        <v/>
      </c>
      <c r="G4110" s="12" t="str">
        <f t="shared" si="356"/>
        <v/>
      </c>
    </row>
    <row r="4111" spans="1:7" x14ac:dyDescent="0.25">
      <c r="A4111" s="8" t="str">
        <f t="shared" si="352"/>
        <v/>
      </c>
      <c r="B4111" s="2" t="str">
        <f t="shared" si="353"/>
        <v/>
      </c>
      <c r="C4111" s="2" t="str">
        <f t="shared" si="354"/>
        <v/>
      </c>
      <c r="D4111" s="2" t="str">
        <f>IF(ISNUMBER(A4111),COUNTIF(Calculations!B:B, A4111),"")</f>
        <v/>
      </c>
      <c r="E4111" s="2" t="str">
        <f>IF(ISNUMBER(A4111),COUNTIF(Calculations!A:A, A4111),"")</f>
        <v/>
      </c>
      <c r="F4111" s="12" t="str">
        <f t="shared" si="355"/>
        <v/>
      </c>
      <c r="G4111" s="12" t="str">
        <f t="shared" si="356"/>
        <v/>
      </c>
    </row>
    <row r="4112" spans="1:7" x14ac:dyDescent="0.25">
      <c r="A4112" s="8" t="str">
        <f t="shared" si="352"/>
        <v/>
      </c>
      <c r="B4112" s="2" t="str">
        <f t="shared" si="353"/>
        <v/>
      </c>
      <c r="C4112" s="2" t="str">
        <f t="shared" si="354"/>
        <v/>
      </c>
      <c r="D4112" s="2" t="str">
        <f>IF(ISNUMBER(A4112),COUNTIF(Calculations!B:B, A4112),"")</f>
        <v/>
      </c>
      <c r="E4112" s="2" t="str">
        <f>IF(ISNUMBER(A4112),COUNTIF(Calculations!A:A, A4112),"")</f>
        <v/>
      </c>
      <c r="F4112" s="12" t="str">
        <f t="shared" si="355"/>
        <v/>
      </c>
      <c r="G4112" s="12" t="str">
        <f t="shared" si="356"/>
        <v/>
      </c>
    </row>
    <row r="4113" spans="1:7" x14ac:dyDescent="0.25">
      <c r="A4113" s="8" t="str">
        <f t="shared" si="352"/>
        <v/>
      </c>
      <c r="B4113" s="2" t="str">
        <f t="shared" si="353"/>
        <v/>
      </c>
      <c r="C4113" s="2" t="str">
        <f t="shared" si="354"/>
        <v/>
      </c>
      <c r="D4113" s="2" t="str">
        <f>IF(ISNUMBER(A4113),COUNTIF(Calculations!B:B, A4113),"")</f>
        <v/>
      </c>
      <c r="E4113" s="2" t="str">
        <f>IF(ISNUMBER(A4113),COUNTIF(Calculations!A:A, A4113),"")</f>
        <v/>
      </c>
      <c r="F4113" s="12" t="str">
        <f t="shared" si="355"/>
        <v/>
      </c>
      <c r="G4113" s="12" t="str">
        <f t="shared" si="356"/>
        <v/>
      </c>
    </row>
    <row r="4114" spans="1:7" x14ac:dyDescent="0.25">
      <c r="A4114" s="8" t="str">
        <f t="shared" si="352"/>
        <v/>
      </c>
      <c r="B4114" s="2" t="str">
        <f t="shared" si="353"/>
        <v/>
      </c>
      <c r="C4114" s="2" t="str">
        <f t="shared" si="354"/>
        <v/>
      </c>
      <c r="D4114" s="2" t="str">
        <f>IF(ISNUMBER(A4114),COUNTIF(Calculations!B:B, A4114),"")</f>
        <v/>
      </c>
      <c r="E4114" s="2" t="str">
        <f>IF(ISNUMBER(A4114),COUNTIF(Calculations!A:A, A4114),"")</f>
        <v/>
      </c>
      <c r="F4114" s="12" t="str">
        <f t="shared" si="355"/>
        <v/>
      </c>
      <c r="G4114" s="12" t="str">
        <f t="shared" si="356"/>
        <v/>
      </c>
    </row>
    <row r="4115" spans="1:7" x14ac:dyDescent="0.25">
      <c r="A4115" s="8" t="str">
        <f t="shared" si="352"/>
        <v/>
      </c>
      <c r="B4115" s="2" t="str">
        <f t="shared" si="353"/>
        <v/>
      </c>
      <c r="C4115" s="2" t="str">
        <f t="shared" si="354"/>
        <v/>
      </c>
      <c r="D4115" s="2" t="str">
        <f>IF(ISNUMBER(A4115),COUNTIF(Calculations!B:B, A4115),"")</f>
        <v/>
      </c>
      <c r="E4115" s="2" t="str">
        <f>IF(ISNUMBER(A4115),COUNTIF(Calculations!A:A, A4115),"")</f>
        <v/>
      </c>
      <c r="F4115" s="12" t="str">
        <f t="shared" si="355"/>
        <v/>
      </c>
      <c r="G4115" s="12" t="str">
        <f t="shared" si="356"/>
        <v/>
      </c>
    </row>
    <row r="4116" spans="1:7" x14ac:dyDescent="0.25">
      <c r="A4116" s="8" t="str">
        <f t="shared" si="352"/>
        <v/>
      </c>
      <c r="B4116" s="2" t="str">
        <f t="shared" si="353"/>
        <v/>
      </c>
      <c r="C4116" s="2" t="str">
        <f t="shared" si="354"/>
        <v/>
      </c>
      <c r="D4116" s="2" t="str">
        <f>IF(ISNUMBER(A4116),COUNTIF(Calculations!B:B, A4116),"")</f>
        <v/>
      </c>
      <c r="E4116" s="2" t="str">
        <f>IF(ISNUMBER(A4116),COUNTIF(Calculations!A:A, A4116),"")</f>
        <v/>
      </c>
      <c r="F4116" s="12" t="str">
        <f t="shared" si="355"/>
        <v/>
      </c>
      <c r="G4116" s="12" t="str">
        <f t="shared" si="356"/>
        <v/>
      </c>
    </row>
    <row r="4117" spans="1:7" x14ac:dyDescent="0.25">
      <c r="A4117" s="8" t="str">
        <f t="shared" si="352"/>
        <v/>
      </c>
      <c r="B4117" s="2" t="str">
        <f t="shared" si="353"/>
        <v/>
      </c>
      <c r="C4117" s="2" t="str">
        <f t="shared" si="354"/>
        <v/>
      </c>
      <c r="D4117" s="2" t="str">
        <f>IF(ISNUMBER(A4117),COUNTIF(Calculations!B:B, A4117),"")</f>
        <v/>
      </c>
      <c r="E4117" s="2" t="str">
        <f>IF(ISNUMBER(A4117),COUNTIF(Calculations!A:A, A4117),"")</f>
        <v/>
      </c>
      <c r="F4117" s="12" t="str">
        <f t="shared" si="355"/>
        <v/>
      </c>
      <c r="G4117" s="12" t="str">
        <f t="shared" si="356"/>
        <v/>
      </c>
    </row>
    <row r="4118" spans="1:7" x14ac:dyDescent="0.25">
      <c r="A4118" s="8" t="str">
        <f t="shared" si="352"/>
        <v/>
      </c>
      <c r="B4118" s="2" t="str">
        <f t="shared" si="353"/>
        <v/>
      </c>
      <c r="C4118" s="2" t="str">
        <f t="shared" si="354"/>
        <v/>
      </c>
      <c r="D4118" s="2" t="str">
        <f>IF(ISNUMBER(A4118),COUNTIF(Calculations!B:B, A4118),"")</f>
        <v/>
      </c>
      <c r="E4118" s="2" t="str">
        <f>IF(ISNUMBER(A4118),COUNTIF(Calculations!A:A, A4118),"")</f>
        <v/>
      </c>
      <c r="F4118" s="12" t="str">
        <f t="shared" si="355"/>
        <v/>
      </c>
      <c r="G4118" s="12" t="str">
        <f t="shared" si="356"/>
        <v/>
      </c>
    </row>
    <row r="4119" spans="1:7" x14ac:dyDescent="0.25">
      <c r="A4119" s="8" t="str">
        <f t="shared" si="352"/>
        <v/>
      </c>
      <c r="B4119" s="2" t="str">
        <f t="shared" si="353"/>
        <v/>
      </c>
      <c r="C4119" s="2" t="str">
        <f t="shared" si="354"/>
        <v/>
      </c>
      <c r="D4119" s="2" t="str">
        <f>IF(ISNUMBER(A4119),COUNTIF(Calculations!B:B, A4119),"")</f>
        <v/>
      </c>
      <c r="E4119" s="2" t="str">
        <f>IF(ISNUMBER(A4119),COUNTIF(Calculations!A:A, A4119),"")</f>
        <v/>
      </c>
      <c r="F4119" s="12" t="str">
        <f t="shared" si="355"/>
        <v/>
      </c>
      <c r="G4119" s="12" t="str">
        <f t="shared" si="356"/>
        <v/>
      </c>
    </row>
    <row r="4120" spans="1:7" x14ac:dyDescent="0.25">
      <c r="A4120" s="8" t="str">
        <f t="shared" si="352"/>
        <v/>
      </c>
      <c r="B4120" s="2" t="str">
        <f t="shared" si="353"/>
        <v/>
      </c>
      <c r="C4120" s="2" t="str">
        <f t="shared" si="354"/>
        <v/>
      </c>
      <c r="D4120" s="2" t="str">
        <f>IF(ISNUMBER(A4120),COUNTIF(Calculations!B:B, A4120),"")</f>
        <v/>
      </c>
      <c r="E4120" s="2" t="str">
        <f>IF(ISNUMBER(A4120),COUNTIF(Calculations!A:A, A4120),"")</f>
        <v/>
      </c>
      <c r="F4120" s="12" t="str">
        <f t="shared" si="355"/>
        <v/>
      </c>
      <c r="G4120" s="12" t="str">
        <f t="shared" si="356"/>
        <v/>
      </c>
    </row>
    <row r="4121" spans="1:7" x14ac:dyDescent="0.25">
      <c r="A4121" s="8" t="str">
        <f t="shared" si="352"/>
        <v/>
      </c>
      <c r="B4121" s="2" t="str">
        <f t="shared" si="353"/>
        <v/>
      </c>
      <c r="C4121" s="2" t="str">
        <f t="shared" si="354"/>
        <v/>
      </c>
      <c r="D4121" s="2" t="str">
        <f>IF(ISNUMBER(A4121),COUNTIF(Calculations!B:B, A4121),"")</f>
        <v/>
      </c>
      <c r="E4121" s="2" t="str">
        <f>IF(ISNUMBER(A4121),COUNTIF(Calculations!A:A, A4121),"")</f>
        <v/>
      </c>
      <c r="F4121" s="12" t="str">
        <f t="shared" si="355"/>
        <v/>
      </c>
      <c r="G4121" s="12" t="str">
        <f t="shared" si="356"/>
        <v/>
      </c>
    </row>
    <row r="4122" spans="1:7" x14ac:dyDescent="0.25">
      <c r="A4122" s="8" t="str">
        <f t="shared" si="352"/>
        <v/>
      </c>
      <c r="B4122" s="2" t="str">
        <f t="shared" si="353"/>
        <v/>
      </c>
      <c r="C4122" s="2" t="str">
        <f t="shared" si="354"/>
        <v/>
      </c>
      <c r="D4122" s="2" t="str">
        <f>IF(ISNUMBER(A4122),COUNTIF(Calculations!B:B, A4122),"")</f>
        <v/>
      </c>
      <c r="E4122" s="2" t="str">
        <f>IF(ISNUMBER(A4122),COUNTIF(Calculations!A:A, A4122),"")</f>
        <v/>
      </c>
      <c r="F4122" s="12" t="str">
        <f t="shared" si="355"/>
        <v/>
      </c>
      <c r="G4122" s="12" t="str">
        <f t="shared" si="356"/>
        <v/>
      </c>
    </row>
    <row r="4123" spans="1:7" x14ac:dyDescent="0.25">
      <c r="A4123" s="8" t="str">
        <f t="shared" si="352"/>
        <v/>
      </c>
      <c r="B4123" s="2" t="str">
        <f t="shared" si="353"/>
        <v/>
      </c>
      <c r="C4123" s="2" t="str">
        <f t="shared" si="354"/>
        <v/>
      </c>
      <c r="D4123" s="2" t="str">
        <f>IF(ISNUMBER(A4123),COUNTIF(Calculations!B:B, A4123),"")</f>
        <v/>
      </c>
      <c r="E4123" s="2" t="str">
        <f>IF(ISNUMBER(A4123),COUNTIF(Calculations!A:A, A4123),"")</f>
        <v/>
      </c>
      <c r="F4123" s="12" t="str">
        <f t="shared" si="355"/>
        <v/>
      </c>
      <c r="G4123" s="12" t="str">
        <f t="shared" si="356"/>
        <v/>
      </c>
    </row>
    <row r="4124" spans="1:7" x14ac:dyDescent="0.25">
      <c r="A4124" s="8" t="str">
        <f t="shared" si="352"/>
        <v/>
      </c>
      <c r="B4124" s="2" t="str">
        <f t="shared" si="353"/>
        <v/>
      </c>
      <c r="C4124" s="2" t="str">
        <f t="shared" si="354"/>
        <v/>
      </c>
      <c r="D4124" s="2" t="str">
        <f>IF(ISNUMBER(A4124),COUNTIF(Calculations!B:B, A4124),"")</f>
        <v/>
      </c>
      <c r="E4124" s="2" t="str">
        <f>IF(ISNUMBER(A4124),COUNTIF(Calculations!A:A, A4124),"")</f>
        <v/>
      </c>
      <c r="F4124" s="12" t="str">
        <f t="shared" si="355"/>
        <v/>
      </c>
      <c r="G4124" s="12" t="str">
        <f t="shared" si="356"/>
        <v/>
      </c>
    </row>
    <row r="4125" spans="1:7" x14ac:dyDescent="0.25">
      <c r="A4125" s="8" t="str">
        <f t="shared" si="352"/>
        <v/>
      </c>
      <c r="B4125" s="2" t="str">
        <f t="shared" si="353"/>
        <v/>
      </c>
      <c r="C4125" s="2" t="str">
        <f t="shared" si="354"/>
        <v/>
      </c>
      <c r="D4125" s="2" t="str">
        <f>IF(ISNUMBER(A4125),COUNTIF(Calculations!B:B, A4125),"")</f>
        <v/>
      </c>
      <c r="E4125" s="2" t="str">
        <f>IF(ISNUMBER(A4125),COUNTIF(Calculations!A:A, A4125),"")</f>
        <v/>
      </c>
      <c r="F4125" s="12" t="str">
        <f t="shared" si="355"/>
        <v/>
      </c>
      <c r="G4125" s="12" t="str">
        <f t="shared" si="356"/>
        <v/>
      </c>
    </row>
    <row r="4126" spans="1:7" x14ac:dyDescent="0.25">
      <c r="A4126" s="8" t="str">
        <f t="shared" si="352"/>
        <v/>
      </c>
      <c r="B4126" s="2" t="str">
        <f t="shared" si="353"/>
        <v/>
      </c>
      <c r="C4126" s="2" t="str">
        <f t="shared" si="354"/>
        <v/>
      </c>
      <c r="D4126" s="2" t="str">
        <f>IF(ISNUMBER(A4126),COUNTIF(Calculations!B:B, A4126),"")</f>
        <v/>
      </c>
      <c r="E4126" s="2" t="str">
        <f>IF(ISNUMBER(A4126),COUNTIF(Calculations!A:A, A4126),"")</f>
        <v/>
      </c>
      <c r="F4126" s="12" t="str">
        <f t="shared" si="355"/>
        <v/>
      </c>
      <c r="G4126" s="12" t="str">
        <f t="shared" si="356"/>
        <v/>
      </c>
    </row>
    <row r="4127" spans="1:7" x14ac:dyDescent="0.25">
      <c r="A4127" s="8" t="str">
        <f t="shared" si="352"/>
        <v/>
      </c>
      <c r="B4127" s="2" t="str">
        <f t="shared" si="353"/>
        <v/>
      </c>
      <c r="C4127" s="2" t="str">
        <f t="shared" si="354"/>
        <v/>
      </c>
      <c r="D4127" s="2" t="str">
        <f>IF(ISNUMBER(A4127),COUNTIF(Calculations!B:B, A4127),"")</f>
        <v/>
      </c>
      <c r="E4127" s="2" t="str">
        <f>IF(ISNUMBER(A4127),COUNTIF(Calculations!A:A, A4127),"")</f>
        <v/>
      </c>
      <c r="F4127" s="12" t="str">
        <f t="shared" si="355"/>
        <v/>
      </c>
      <c r="G4127" s="12" t="str">
        <f t="shared" si="356"/>
        <v/>
      </c>
    </row>
    <row r="4128" spans="1:7" x14ac:dyDescent="0.25">
      <c r="A4128" s="8" t="str">
        <f t="shared" si="352"/>
        <v/>
      </c>
      <c r="B4128" s="2" t="str">
        <f t="shared" si="353"/>
        <v/>
      </c>
      <c r="C4128" s="2" t="str">
        <f t="shared" si="354"/>
        <v/>
      </c>
      <c r="D4128" s="2" t="str">
        <f>IF(ISNUMBER(A4128),COUNTIF(Calculations!B:B, A4128),"")</f>
        <v/>
      </c>
      <c r="E4128" s="2" t="str">
        <f>IF(ISNUMBER(A4128),COUNTIF(Calculations!A:A, A4128),"")</f>
        <v/>
      </c>
      <c r="F4128" s="12" t="str">
        <f t="shared" si="355"/>
        <v/>
      </c>
      <c r="G4128" s="12" t="str">
        <f t="shared" si="356"/>
        <v/>
      </c>
    </row>
    <row r="4129" spans="1:7" x14ac:dyDescent="0.25">
      <c r="A4129" s="8" t="str">
        <f t="shared" si="352"/>
        <v/>
      </c>
      <c r="B4129" s="2" t="str">
        <f t="shared" si="353"/>
        <v/>
      </c>
      <c r="C4129" s="2" t="str">
        <f t="shared" si="354"/>
        <v/>
      </c>
      <c r="D4129" s="2" t="str">
        <f>IF(ISNUMBER(A4129),COUNTIF(Calculations!B:B, A4129),"")</f>
        <v/>
      </c>
      <c r="E4129" s="2" t="str">
        <f>IF(ISNUMBER(A4129),COUNTIF(Calculations!A:A, A4129),"")</f>
        <v/>
      </c>
      <c r="F4129" s="12" t="str">
        <f t="shared" si="355"/>
        <v/>
      </c>
      <c r="G4129" s="12" t="str">
        <f t="shared" si="356"/>
        <v/>
      </c>
    </row>
    <row r="4130" spans="1:7" x14ac:dyDescent="0.25">
      <c r="A4130" s="8" t="str">
        <f t="shared" si="352"/>
        <v/>
      </c>
      <c r="B4130" s="2" t="str">
        <f t="shared" si="353"/>
        <v/>
      </c>
      <c r="C4130" s="2" t="str">
        <f t="shared" si="354"/>
        <v/>
      </c>
      <c r="D4130" s="2" t="str">
        <f>IF(ISNUMBER(A4130),COUNTIF(Calculations!B:B, A4130),"")</f>
        <v/>
      </c>
      <c r="E4130" s="2" t="str">
        <f>IF(ISNUMBER(A4130),COUNTIF(Calculations!A:A, A4130),"")</f>
        <v/>
      </c>
      <c r="F4130" s="12" t="str">
        <f t="shared" si="355"/>
        <v/>
      </c>
      <c r="G4130" s="12" t="str">
        <f t="shared" si="356"/>
        <v/>
      </c>
    </row>
    <row r="4131" spans="1:7" x14ac:dyDescent="0.25">
      <c r="A4131" s="8" t="str">
        <f t="shared" si="352"/>
        <v/>
      </c>
      <c r="B4131" s="2" t="str">
        <f t="shared" si="353"/>
        <v/>
      </c>
      <c r="C4131" s="2" t="str">
        <f t="shared" si="354"/>
        <v/>
      </c>
      <c r="D4131" s="2" t="str">
        <f>IF(ISNUMBER(A4131),COUNTIF(Calculations!B:B, A4131),"")</f>
        <v/>
      </c>
      <c r="E4131" s="2" t="str">
        <f>IF(ISNUMBER(A4131),COUNTIF(Calculations!A:A, A4131),"")</f>
        <v/>
      </c>
      <c r="F4131" s="12" t="str">
        <f t="shared" si="355"/>
        <v/>
      </c>
      <c r="G4131" s="12" t="str">
        <f t="shared" si="356"/>
        <v/>
      </c>
    </row>
    <row r="4132" spans="1:7" x14ac:dyDescent="0.25">
      <c r="A4132" s="8" t="str">
        <f t="shared" ref="A4132:A4195" si="357">IF(ISNUMBER(A4131),IF(A4131+1&lt;=MAX(IndirectStartDates,IndirectCompletedDates),A4131+1,""),"")</f>
        <v/>
      </c>
      <c r="B4132" s="2" t="str">
        <f t="shared" ref="B4132:B4195" si="358">IF(ISNUMBER(A4132),YEAR(A4132)&amp;"-"&amp;TEXT(WEEKNUM(A4132),"00"),"")</f>
        <v/>
      </c>
      <c r="C4132" s="2" t="str">
        <f t="shared" ref="C4132:C4195" si="359">IF(ISNUMBER(A4132),COUNTIFS(IndirectStartDates,"&lt;="&amp;A4132,IndirectCompletedDates,"&gt;"&amp;A4132) + COUNTIFS(IndirectStartDates,"&lt;="&amp;A4132,IndirectCompletedDates,""),"")</f>
        <v/>
      </c>
      <c r="D4132" s="2" t="str">
        <f>IF(ISNUMBER(A4132),COUNTIF(Calculations!B:B, A4132),"")</f>
        <v/>
      </c>
      <c r="E4132" s="2" t="str">
        <f>IF(ISNUMBER(A4132),COUNTIF(Calculations!A:A, A4132),"")</f>
        <v/>
      </c>
      <c r="F4132" s="12" t="str">
        <f t="shared" ref="F4132:F4195" si="360">IF(ISNUMBER(A4132),F4131 + D4132,"")</f>
        <v/>
      </c>
      <c r="G4132" s="12" t="str">
        <f t="shared" ref="G4132:G4195" si="361">IF(ISNUMBER(A4132),G4131 + E4132,"")</f>
        <v/>
      </c>
    </row>
    <row r="4133" spans="1:7" x14ac:dyDescent="0.25">
      <c r="A4133" s="8" t="str">
        <f t="shared" si="357"/>
        <v/>
      </c>
      <c r="B4133" s="2" t="str">
        <f t="shared" si="358"/>
        <v/>
      </c>
      <c r="C4133" s="2" t="str">
        <f t="shared" si="359"/>
        <v/>
      </c>
      <c r="D4133" s="2" t="str">
        <f>IF(ISNUMBER(A4133),COUNTIF(Calculations!B:B, A4133),"")</f>
        <v/>
      </c>
      <c r="E4133" s="2" t="str">
        <f>IF(ISNUMBER(A4133),COUNTIF(Calculations!A:A, A4133),"")</f>
        <v/>
      </c>
      <c r="F4133" s="12" t="str">
        <f t="shared" si="360"/>
        <v/>
      </c>
      <c r="G4133" s="12" t="str">
        <f t="shared" si="361"/>
        <v/>
      </c>
    </row>
    <row r="4134" spans="1:7" x14ac:dyDescent="0.25">
      <c r="A4134" s="8" t="str">
        <f t="shared" si="357"/>
        <v/>
      </c>
      <c r="B4134" s="2" t="str">
        <f t="shared" si="358"/>
        <v/>
      </c>
      <c r="C4134" s="2" t="str">
        <f t="shared" si="359"/>
        <v/>
      </c>
      <c r="D4134" s="2" t="str">
        <f>IF(ISNUMBER(A4134),COUNTIF(Calculations!B:B, A4134),"")</f>
        <v/>
      </c>
      <c r="E4134" s="2" t="str">
        <f>IF(ISNUMBER(A4134),COUNTIF(Calculations!A:A, A4134),"")</f>
        <v/>
      </c>
      <c r="F4134" s="12" t="str">
        <f t="shared" si="360"/>
        <v/>
      </c>
      <c r="G4134" s="12" t="str">
        <f t="shared" si="361"/>
        <v/>
      </c>
    </row>
    <row r="4135" spans="1:7" x14ac:dyDescent="0.25">
      <c r="A4135" s="8" t="str">
        <f t="shared" si="357"/>
        <v/>
      </c>
      <c r="B4135" s="2" t="str">
        <f t="shared" si="358"/>
        <v/>
      </c>
      <c r="C4135" s="2" t="str">
        <f t="shared" si="359"/>
        <v/>
      </c>
      <c r="D4135" s="2" t="str">
        <f>IF(ISNUMBER(A4135),COUNTIF(Calculations!B:B, A4135),"")</f>
        <v/>
      </c>
      <c r="E4135" s="2" t="str">
        <f>IF(ISNUMBER(A4135),COUNTIF(Calculations!A:A, A4135),"")</f>
        <v/>
      </c>
      <c r="F4135" s="12" t="str">
        <f t="shared" si="360"/>
        <v/>
      </c>
      <c r="G4135" s="12" t="str">
        <f t="shared" si="361"/>
        <v/>
      </c>
    </row>
    <row r="4136" spans="1:7" x14ac:dyDescent="0.25">
      <c r="A4136" s="8" t="str">
        <f t="shared" si="357"/>
        <v/>
      </c>
      <c r="B4136" s="2" t="str">
        <f t="shared" si="358"/>
        <v/>
      </c>
      <c r="C4136" s="2" t="str">
        <f t="shared" si="359"/>
        <v/>
      </c>
      <c r="D4136" s="2" t="str">
        <f>IF(ISNUMBER(A4136),COUNTIF(Calculations!B:B, A4136),"")</f>
        <v/>
      </c>
      <c r="E4136" s="2" t="str">
        <f>IF(ISNUMBER(A4136),COUNTIF(Calculations!A:A, A4136),"")</f>
        <v/>
      </c>
      <c r="F4136" s="12" t="str">
        <f t="shared" si="360"/>
        <v/>
      </c>
      <c r="G4136" s="12" t="str">
        <f t="shared" si="361"/>
        <v/>
      </c>
    </row>
    <row r="4137" spans="1:7" x14ac:dyDescent="0.25">
      <c r="A4137" s="8" t="str">
        <f t="shared" si="357"/>
        <v/>
      </c>
      <c r="B4137" s="2" t="str">
        <f t="shared" si="358"/>
        <v/>
      </c>
      <c r="C4137" s="2" t="str">
        <f t="shared" si="359"/>
        <v/>
      </c>
      <c r="D4137" s="2" t="str">
        <f>IF(ISNUMBER(A4137),COUNTIF(Calculations!B:B, A4137),"")</f>
        <v/>
      </c>
      <c r="E4137" s="2" t="str">
        <f>IF(ISNUMBER(A4137),COUNTIF(Calculations!A:A, A4137),"")</f>
        <v/>
      </c>
      <c r="F4137" s="12" t="str">
        <f t="shared" si="360"/>
        <v/>
      </c>
      <c r="G4137" s="12" t="str">
        <f t="shared" si="361"/>
        <v/>
      </c>
    </row>
    <row r="4138" spans="1:7" x14ac:dyDescent="0.25">
      <c r="A4138" s="8" t="str">
        <f t="shared" si="357"/>
        <v/>
      </c>
      <c r="B4138" s="2" t="str">
        <f t="shared" si="358"/>
        <v/>
      </c>
      <c r="C4138" s="2" t="str">
        <f t="shared" si="359"/>
        <v/>
      </c>
      <c r="D4138" s="2" t="str">
        <f>IF(ISNUMBER(A4138),COUNTIF(Calculations!B:B, A4138),"")</f>
        <v/>
      </c>
      <c r="E4138" s="2" t="str">
        <f>IF(ISNUMBER(A4138),COUNTIF(Calculations!A:A, A4138),"")</f>
        <v/>
      </c>
      <c r="F4138" s="12" t="str">
        <f t="shared" si="360"/>
        <v/>
      </c>
      <c r="G4138" s="12" t="str">
        <f t="shared" si="361"/>
        <v/>
      </c>
    </row>
    <row r="4139" spans="1:7" x14ac:dyDescent="0.25">
      <c r="A4139" s="8" t="str">
        <f t="shared" si="357"/>
        <v/>
      </c>
      <c r="B4139" s="2" t="str">
        <f t="shared" si="358"/>
        <v/>
      </c>
      <c r="C4139" s="2" t="str">
        <f t="shared" si="359"/>
        <v/>
      </c>
      <c r="D4139" s="2" t="str">
        <f>IF(ISNUMBER(A4139),COUNTIF(Calculations!B:B, A4139),"")</f>
        <v/>
      </c>
      <c r="E4139" s="2" t="str">
        <f>IF(ISNUMBER(A4139),COUNTIF(Calculations!A:A, A4139),"")</f>
        <v/>
      </c>
      <c r="F4139" s="12" t="str">
        <f t="shared" si="360"/>
        <v/>
      </c>
      <c r="G4139" s="12" t="str">
        <f t="shared" si="361"/>
        <v/>
      </c>
    </row>
    <row r="4140" spans="1:7" x14ac:dyDescent="0.25">
      <c r="A4140" s="8" t="str">
        <f t="shared" si="357"/>
        <v/>
      </c>
      <c r="B4140" s="2" t="str">
        <f t="shared" si="358"/>
        <v/>
      </c>
      <c r="C4140" s="2" t="str">
        <f t="shared" si="359"/>
        <v/>
      </c>
      <c r="D4140" s="2" t="str">
        <f>IF(ISNUMBER(A4140),COUNTIF(Calculations!B:B, A4140),"")</f>
        <v/>
      </c>
      <c r="E4140" s="2" t="str">
        <f>IF(ISNUMBER(A4140),COUNTIF(Calculations!A:A, A4140),"")</f>
        <v/>
      </c>
      <c r="F4140" s="12" t="str">
        <f t="shared" si="360"/>
        <v/>
      </c>
      <c r="G4140" s="12" t="str">
        <f t="shared" si="361"/>
        <v/>
      </c>
    </row>
    <row r="4141" spans="1:7" x14ac:dyDescent="0.25">
      <c r="A4141" s="8" t="str">
        <f t="shared" si="357"/>
        <v/>
      </c>
      <c r="B4141" s="2" t="str">
        <f t="shared" si="358"/>
        <v/>
      </c>
      <c r="C4141" s="2" t="str">
        <f t="shared" si="359"/>
        <v/>
      </c>
      <c r="D4141" s="2" t="str">
        <f>IF(ISNUMBER(A4141),COUNTIF(Calculations!B:B, A4141),"")</f>
        <v/>
      </c>
      <c r="E4141" s="2" t="str">
        <f>IF(ISNUMBER(A4141),COUNTIF(Calculations!A:A, A4141),"")</f>
        <v/>
      </c>
      <c r="F4141" s="12" t="str">
        <f t="shared" si="360"/>
        <v/>
      </c>
      <c r="G4141" s="12" t="str">
        <f t="shared" si="361"/>
        <v/>
      </c>
    </row>
    <row r="4142" spans="1:7" x14ac:dyDescent="0.25">
      <c r="A4142" s="8" t="str">
        <f t="shared" si="357"/>
        <v/>
      </c>
      <c r="B4142" s="2" t="str">
        <f t="shared" si="358"/>
        <v/>
      </c>
      <c r="C4142" s="2" t="str">
        <f t="shared" si="359"/>
        <v/>
      </c>
      <c r="D4142" s="2" t="str">
        <f>IF(ISNUMBER(A4142),COUNTIF(Calculations!B:B, A4142),"")</f>
        <v/>
      </c>
      <c r="E4142" s="2" t="str">
        <f>IF(ISNUMBER(A4142),COUNTIF(Calculations!A:A, A4142),"")</f>
        <v/>
      </c>
      <c r="F4142" s="12" t="str">
        <f t="shared" si="360"/>
        <v/>
      </c>
      <c r="G4142" s="12" t="str">
        <f t="shared" si="361"/>
        <v/>
      </c>
    </row>
    <row r="4143" spans="1:7" x14ac:dyDescent="0.25">
      <c r="A4143" s="8" t="str">
        <f t="shared" si="357"/>
        <v/>
      </c>
      <c r="B4143" s="2" t="str">
        <f t="shared" si="358"/>
        <v/>
      </c>
      <c r="C4143" s="2" t="str">
        <f t="shared" si="359"/>
        <v/>
      </c>
      <c r="D4143" s="2" t="str">
        <f>IF(ISNUMBER(A4143),COUNTIF(Calculations!B:B, A4143),"")</f>
        <v/>
      </c>
      <c r="E4143" s="2" t="str">
        <f>IF(ISNUMBER(A4143),COUNTIF(Calculations!A:A, A4143),"")</f>
        <v/>
      </c>
      <c r="F4143" s="12" t="str">
        <f t="shared" si="360"/>
        <v/>
      </c>
      <c r="G4143" s="12" t="str">
        <f t="shared" si="361"/>
        <v/>
      </c>
    </row>
    <row r="4144" spans="1:7" x14ac:dyDescent="0.25">
      <c r="A4144" s="8" t="str">
        <f t="shared" si="357"/>
        <v/>
      </c>
      <c r="B4144" s="2" t="str">
        <f t="shared" si="358"/>
        <v/>
      </c>
      <c r="C4144" s="2" t="str">
        <f t="shared" si="359"/>
        <v/>
      </c>
      <c r="D4144" s="2" t="str">
        <f>IF(ISNUMBER(A4144),COUNTIF(Calculations!B:B, A4144),"")</f>
        <v/>
      </c>
      <c r="E4144" s="2" t="str">
        <f>IF(ISNUMBER(A4144),COUNTIF(Calculations!A:A, A4144),"")</f>
        <v/>
      </c>
      <c r="F4144" s="12" t="str">
        <f t="shared" si="360"/>
        <v/>
      </c>
      <c r="G4144" s="12" t="str">
        <f t="shared" si="361"/>
        <v/>
      </c>
    </row>
    <row r="4145" spans="1:7" x14ac:dyDescent="0.25">
      <c r="A4145" s="8" t="str">
        <f t="shared" si="357"/>
        <v/>
      </c>
      <c r="B4145" s="2" t="str">
        <f t="shared" si="358"/>
        <v/>
      </c>
      <c r="C4145" s="2" t="str">
        <f t="shared" si="359"/>
        <v/>
      </c>
      <c r="D4145" s="2" t="str">
        <f>IF(ISNUMBER(A4145),COUNTIF(Calculations!B:B, A4145),"")</f>
        <v/>
      </c>
      <c r="E4145" s="2" t="str">
        <f>IF(ISNUMBER(A4145),COUNTIF(Calculations!A:A, A4145),"")</f>
        <v/>
      </c>
      <c r="F4145" s="12" t="str">
        <f t="shared" si="360"/>
        <v/>
      </c>
      <c r="G4145" s="12" t="str">
        <f t="shared" si="361"/>
        <v/>
      </c>
    </row>
    <row r="4146" spans="1:7" x14ac:dyDescent="0.25">
      <c r="A4146" s="8" t="str">
        <f t="shared" si="357"/>
        <v/>
      </c>
      <c r="B4146" s="2" t="str">
        <f t="shared" si="358"/>
        <v/>
      </c>
      <c r="C4146" s="2" t="str">
        <f t="shared" si="359"/>
        <v/>
      </c>
      <c r="D4146" s="2" t="str">
        <f>IF(ISNUMBER(A4146),COUNTIF(Calculations!B:B, A4146),"")</f>
        <v/>
      </c>
      <c r="E4146" s="2" t="str">
        <f>IF(ISNUMBER(A4146),COUNTIF(Calculations!A:A, A4146),"")</f>
        <v/>
      </c>
      <c r="F4146" s="12" t="str">
        <f t="shared" si="360"/>
        <v/>
      </c>
      <c r="G4146" s="12" t="str">
        <f t="shared" si="361"/>
        <v/>
      </c>
    </row>
    <row r="4147" spans="1:7" x14ac:dyDescent="0.25">
      <c r="A4147" s="8" t="str">
        <f t="shared" si="357"/>
        <v/>
      </c>
      <c r="B4147" s="2" t="str">
        <f t="shared" si="358"/>
        <v/>
      </c>
      <c r="C4147" s="2" t="str">
        <f t="shared" si="359"/>
        <v/>
      </c>
      <c r="D4147" s="2" t="str">
        <f>IF(ISNUMBER(A4147),COUNTIF(Calculations!B:B, A4147),"")</f>
        <v/>
      </c>
      <c r="E4147" s="2" t="str">
        <f>IF(ISNUMBER(A4147),COUNTIF(Calculations!A:A, A4147),"")</f>
        <v/>
      </c>
      <c r="F4147" s="12" t="str">
        <f t="shared" si="360"/>
        <v/>
      </c>
      <c r="G4147" s="12" t="str">
        <f t="shared" si="361"/>
        <v/>
      </c>
    </row>
    <row r="4148" spans="1:7" x14ac:dyDescent="0.25">
      <c r="A4148" s="8" t="str">
        <f t="shared" si="357"/>
        <v/>
      </c>
      <c r="B4148" s="2" t="str">
        <f t="shared" si="358"/>
        <v/>
      </c>
      <c r="C4148" s="2" t="str">
        <f t="shared" si="359"/>
        <v/>
      </c>
      <c r="D4148" s="2" t="str">
        <f>IF(ISNUMBER(A4148),COUNTIF(Calculations!B:B, A4148),"")</f>
        <v/>
      </c>
      <c r="E4148" s="2" t="str">
        <f>IF(ISNUMBER(A4148),COUNTIF(Calculations!A:A, A4148),"")</f>
        <v/>
      </c>
      <c r="F4148" s="12" t="str">
        <f t="shared" si="360"/>
        <v/>
      </c>
      <c r="G4148" s="12" t="str">
        <f t="shared" si="361"/>
        <v/>
      </c>
    </row>
    <row r="4149" spans="1:7" x14ac:dyDescent="0.25">
      <c r="A4149" s="8" t="str">
        <f t="shared" si="357"/>
        <v/>
      </c>
      <c r="B4149" s="2" t="str">
        <f t="shared" si="358"/>
        <v/>
      </c>
      <c r="C4149" s="2" t="str">
        <f t="shared" si="359"/>
        <v/>
      </c>
      <c r="D4149" s="2" t="str">
        <f>IF(ISNUMBER(A4149),COUNTIF(Calculations!B:B, A4149),"")</f>
        <v/>
      </c>
      <c r="E4149" s="2" t="str">
        <f>IF(ISNUMBER(A4149),COUNTIF(Calculations!A:A, A4149),"")</f>
        <v/>
      </c>
      <c r="F4149" s="12" t="str">
        <f t="shared" si="360"/>
        <v/>
      </c>
      <c r="G4149" s="12" t="str">
        <f t="shared" si="361"/>
        <v/>
      </c>
    </row>
    <row r="4150" spans="1:7" x14ac:dyDescent="0.25">
      <c r="A4150" s="8" t="str">
        <f t="shared" si="357"/>
        <v/>
      </c>
      <c r="B4150" s="2" t="str">
        <f t="shared" si="358"/>
        <v/>
      </c>
      <c r="C4150" s="2" t="str">
        <f t="shared" si="359"/>
        <v/>
      </c>
      <c r="D4150" s="2" t="str">
        <f>IF(ISNUMBER(A4150),COUNTIF(Calculations!B:B, A4150),"")</f>
        <v/>
      </c>
      <c r="E4150" s="2" t="str">
        <f>IF(ISNUMBER(A4150),COUNTIF(Calculations!A:A, A4150),"")</f>
        <v/>
      </c>
      <c r="F4150" s="12" t="str">
        <f t="shared" si="360"/>
        <v/>
      </c>
      <c r="G4150" s="12" t="str">
        <f t="shared" si="361"/>
        <v/>
      </c>
    </row>
    <row r="4151" spans="1:7" x14ac:dyDescent="0.25">
      <c r="A4151" s="8" t="str">
        <f t="shared" si="357"/>
        <v/>
      </c>
      <c r="B4151" s="2" t="str">
        <f t="shared" si="358"/>
        <v/>
      </c>
      <c r="C4151" s="2" t="str">
        <f t="shared" si="359"/>
        <v/>
      </c>
      <c r="D4151" s="2" t="str">
        <f>IF(ISNUMBER(A4151),COUNTIF(Calculations!B:B, A4151),"")</f>
        <v/>
      </c>
      <c r="E4151" s="2" t="str">
        <f>IF(ISNUMBER(A4151),COUNTIF(Calculations!A:A, A4151),"")</f>
        <v/>
      </c>
      <c r="F4151" s="12" t="str">
        <f t="shared" si="360"/>
        <v/>
      </c>
      <c r="G4151" s="12" t="str">
        <f t="shared" si="361"/>
        <v/>
      </c>
    </row>
    <row r="4152" spans="1:7" x14ac:dyDescent="0.25">
      <c r="A4152" s="8" t="str">
        <f t="shared" si="357"/>
        <v/>
      </c>
      <c r="B4152" s="2" t="str">
        <f t="shared" si="358"/>
        <v/>
      </c>
      <c r="C4152" s="2" t="str">
        <f t="shared" si="359"/>
        <v/>
      </c>
      <c r="D4152" s="2" t="str">
        <f>IF(ISNUMBER(A4152),COUNTIF(Calculations!B:B, A4152),"")</f>
        <v/>
      </c>
      <c r="E4152" s="2" t="str">
        <f>IF(ISNUMBER(A4152),COUNTIF(Calculations!A:A, A4152),"")</f>
        <v/>
      </c>
      <c r="F4152" s="12" t="str">
        <f t="shared" si="360"/>
        <v/>
      </c>
      <c r="G4152" s="12" t="str">
        <f t="shared" si="361"/>
        <v/>
      </c>
    </row>
    <row r="4153" spans="1:7" x14ac:dyDescent="0.25">
      <c r="A4153" s="8" t="str">
        <f t="shared" si="357"/>
        <v/>
      </c>
      <c r="B4153" s="2" t="str">
        <f t="shared" si="358"/>
        <v/>
      </c>
      <c r="C4153" s="2" t="str">
        <f t="shared" si="359"/>
        <v/>
      </c>
      <c r="D4153" s="2" t="str">
        <f>IF(ISNUMBER(A4153),COUNTIF(Calculations!B:B, A4153),"")</f>
        <v/>
      </c>
      <c r="E4153" s="2" t="str">
        <f>IF(ISNUMBER(A4153),COUNTIF(Calculations!A:A, A4153),"")</f>
        <v/>
      </c>
      <c r="F4153" s="12" t="str">
        <f t="shared" si="360"/>
        <v/>
      </c>
      <c r="G4153" s="12" t="str">
        <f t="shared" si="361"/>
        <v/>
      </c>
    </row>
    <row r="4154" spans="1:7" x14ac:dyDescent="0.25">
      <c r="A4154" s="8" t="str">
        <f t="shared" si="357"/>
        <v/>
      </c>
      <c r="B4154" s="2" t="str">
        <f t="shared" si="358"/>
        <v/>
      </c>
      <c r="C4154" s="2" t="str">
        <f t="shared" si="359"/>
        <v/>
      </c>
      <c r="D4154" s="2" t="str">
        <f>IF(ISNUMBER(A4154),COUNTIF(Calculations!B:B, A4154),"")</f>
        <v/>
      </c>
      <c r="E4154" s="2" t="str">
        <f>IF(ISNUMBER(A4154),COUNTIF(Calculations!A:A, A4154),"")</f>
        <v/>
      </c>
      <c r="F4154" s="12" t="str">
        <f t="shared" si="360"/>
        <v/>
      </c>
      <c r="G4154" s="12" t="str">
        <f t="shared" si="361"/>
        <v/>
      </c>
    </row>
    <row r="4155" spans="1:7" x14ac:dyDescent="0.25">
      <c r="A4155" s="8" t="str">
        <f t="shared" si="357"/>
        <v/>
      </c>
      <c r="B4155" s="2" t="str">
        <f t="shared" si="358"/>
        <v/>
      </c>
      <c r="C4155" s="2" t="str">
        <f t="shared" si="359"/>
        <v/>
      </c>
      <c r="D4155" s="2" t="str">
        <f>IF(ISNUMBER(A4155),COUNTIF(Calculations!B:B, A4155),"")</f>
        <v/>
      </c>
      <c r="E4155" s="2" t="str">
        <f>IF(ISNUMBER(A4155),COUNTIF(Calculations!A:A, A4155),"")</f>
        <v/>
      </c>
      <c r="F4155" s="12" t="str">
        <f t="shared" si="360"/>
        <v/>
      </c>
      <c r="G4155" s="12" t="str">
        <f t="shared" si="361"/>
        <v/>
      </c>
    </row>
    <row r="4156" spans="1:7" x14ac:dyDescent="0.25">
      <c r="A4156" s="8" t="str">
        <f t="shared" si="357"/>
        <v/>
      </c>
      <c r="B4156" s="2" t="str">
        <f t="shared" si="358"/>
        <v/>
      </c>
      <c r="C4156" s="2" t="str">
        <f t="shared" si="359"/>
        <v/>
      </c>
      <c r="D4156" s="2" t="str">
        <f>IF(ISNUMBER(A4156),COUNTIF(Calculations!B:B, A4156),"")</f>
        <v/>
      </c>
      <c r="E4156" s="2" t="str">
        <f>IF(ISNUMBER(A4156),COUNTIF(Calculations!A:A, A4156),"")</f>
        <v/>
      </c>
      <c r="F4156" s="12" t="str">
        <f t="shared" si="360"/>
        <v/>
      </c>
      <c r="G4156" s="12" t="str">
        <f t="shared" si="361"/>
        <v/>
      </c>
    </row>
    <row r="4157" spans="1:7" x14ac:dyDescent="0.25">
      <c r="A4157" s="8" t="str">
        <f t="shared" si="357"/>
        <v/>
      </c>
      <c r="B4157" s="2" t="str">
        <f t="shared" si="358"/>
        <v/>
      </c>
      <c r="C4157" s="2" t="str">
        <f t="shared" si="359"/>
        <v/>
      </c>
      <c r="D4157" s="2" t="str">
        <f>IF(ISNUMBER(A4157),COUNTIF(Calculations!B:B, A4157),"")</f>
        <v/>
      </c>
      <c r="E4157" s="2" t="str">
        <f>IF(ISNUMBER(A4157),COUNTIF(Calculations!A:A, A4157),"")</f>
        <v/>
      </c>
      <c r="F4157" s="12" t="str">
        <f t="shared" si="360"/>
        <v/>
      </c>
      <c r="G4157" s="12" t="str">
        <f t="shared" si="361"/>
        <v/>
      </c>
    </row>
    <row r="4158" spans="1:7" x14ac:dyDescent="0.25">
      <c r="A4158" s="8" t="str">
        <f t="shared" si="357"/>
        <v/>
      </c>
      <c r="B4158" s="2" t="str">
        <f t="shared" si="358"/>
        <v/>
      </c>
      <c r="C4158" s="2" t="str">
        <f t="shared" si="359"/>
        <v/>
      </c>
      <c r="D4158" s="2" t="str">
        <f>IF(ISNUMBER(A4158),COUNTIF(Calculations!B:B, A4158),"")</f>
        <v/>
      </c>
      <c r="E4158" s="2" t="str">
        <f>IF(ISNUMBER(A4158),COUNTIF(Calculations!A:A, A4158),"")</f>
        <v/>
      </c>
      <c r="F4158" s="12" t="str">
        <f t="shared" si="360"/>
        <v/>
      </c>
      <c r="G4158" s="12" t="str">
        <f t="shared" si="361"/>
        <v/>
      </c>
    </row>
    <row r="4159" spans="1:7" x14ac:dyDescent="0.25">
      <c r="A4159" s="8" t="str">
        <f t="shared" si="357"/>
        <v/>
      </c>
      <c r="B4159" s="2" t="str">
        <f t="shared" si="358"/>
        <v/>
      </c>
      <c r="C4159" s="2" t="str">
        <f t="shared" si="359"/>
        <v/>
      </c>
      <c r="D4159" s="2" t="str">
        <f>IF(ISNUMBER(A4159),COUNTIF(Calculations!B:B, A4159),"")</f>
        <v/>
      </c>
      <c r="E4159" s="2" t="str">
        <f>IF(ISNUMBER(A4159),COUNTIF(Calculations!A:A, A4159),"")</f>
        <v/>
      </c>
      <c r="F4159" s="12" t="str">
        <f t="shared" si="360"/>
        <v/>
      </c>
      <c r="G4159" s="12" t="str">
        <f t="shared" si="361"/>
        <v/>
      </c>
    </row>
    <row r="4160" spans="1:7" x14ac:dyDescent="0.25">
      <c r="A4160" s="8" t="str">
        <f t="shared" si="357"/>
        <v/>
      </c>
      <c r="B4160" s="2" t="str">
        <f t="shared" si="358"/>
        <v/>
      </c>
      <c r="C4160" s="2" t="str">
        <f t="shared" si="359"/>
        <v/>
      </c>
      <c r="D4160" s="2" t="str">
        <f>IF(ISNUMBER(A4160),COUNTIF(Calculations!B:B, A4160),"")</f>
        <v/>
      </c>
      <c r="E4160" s="2" t="str">
        <f>IF(ISNUMBER(A4160),COUNTIF(Calculations!A:A, A4160),"")</f>
        <v/>
      </c>
      <c r="F4160" s="12" t="str">
        <f t="shared" si="360"/>
        <v/>
      </c>
      <c r="G4160" s="12" t="str">
        <f t="shared" si="361"/>
        <v/>
      </c>
    </row>
    <row r="4161" spans="1:7" x14ac:dyDescent="0.25">
      <c r="A4161" s="8" t="str">
        <f t="shared" si="357"/>
        <v/>
      </c>
      <c r="B4161" s="2" t="str">
        <f t="shared" si="358"/>
        <v/>
      </c>
      <c r="C4161" s="2" t="str">
        <f t="shared" si="359"/>
        <v/>
      </c>
      <c r="D4161" s="2" t="str">
        <f>IF(ISNUMBER(A4161),COUNTIF(Calculations!B:B, A4161),"")</f>
        <v/>
      </c>
      <c r="E4161" s="2" t="str">
        <f>IF(ISNUMBER(A4161),COUNTIF(Calculations!A:A, A4161),"")</f>
        <v/>
      </c>
      <c r="F4161" s="12" t="str">
        <f t="shared" si="360"/>
        <v/>
      </c>
      <c r="G4161" s="12" t="str">
        <f t="shared" si="361"/>
        <v/>
      </c>
    </row>
    <row r="4162" spans="1:7" x14ac:dyDescent="0.25">
      <c r="A4162" s="8" t="str">
        <f t="shared" si="357"/>
        <v/>
      </c>
      <c r="B4162" s="2" t="str">
        <f t="shared" si="358"/>
        <v/>
      </c>
      <c r="C4162" s="2" t="str">
        <f t="shared" si="359"/>
        <v/>
      </c>
      <c r="D4162" s="2" t="str">
        <f>IF(ISNUMBER(A4162),COUNTIF(Calculations!B:B, A4162),"")</f>
        <v/>
      </c>
      <c r="E4162" s="2" t="str">
        <f>IF(ISNUMBER(A4162),COUNTIF(Calculations!A:A, A4162),"")</f>
        <v/>
      </c>
      <c r="F4162" s="12" t="str">
        <f t="shared" si="360"/>
        <v/>
      </c>
      <c r="G4162" s="12" t="str">
        <f t="shared" si="361"/>
        <v/>
      </c>
    </row>
    <row r="4163" spans="1:7" x14ac:dyDescent="0.25">
      <c r="A4163" s="8" t="str">
        <f t="shared" si="357"/>
        <v/>
      </c>
      <c r="B4163" s="2" t="str">
        <f t="shared" si="358"/>
        <v/>
      </c>
      <c r="C4163" s="2" t="str">
        <f t="shared" si="359"/>
        <v/>
      </c>
      <c r="D4163" s="2" t="str">
        <f>IF(ISNUMBER(A4163),COUNTIF(Calculations!B:B, A4163),"")</f>
        <v/>
      </c>
      <c r="E4163" s="2" t="str">
        <f>IF(ISNUMBER(A4163),COUNTIF(Calculations!A:A, A4163),"")</f>
        <v/>
      </c>
      <c r="F4163" s="12" t="str">
        <f t="shared" si="360"/>
        <v/>
      </c>
      <c r="G4163" s="12" t="str">
        <f t="shared" si="361"/>
        <v/>
      </c>
    </row>
    <row r="4164" spans="1:7" x14ac:dyDescent="0.25">
      <c r="A4164" s="8" t="str">
        <f t="shared" si="357"/>
        <v/>
      </c>
      <c r="B4164" s="2" t="str">
        <f t="shared" si="358"/>
        <v/>
      </c>
      <c r="C4164" s="2" t="str">
        <f t="shared" si="359"/>
        <v/>
      </c>
      <c r="D4164" s="2" t="str">
        <f>IF(ISNUMBER(A4164),COUNTIF(Calculations!B:B, A4164),"")</f>
        <v/>
      </c>
      <c r="E4164" s="2" t="str">
        <f>IF(ISNUMBER(A4164),COUNTIF(Calculations!A:A, A4164),"")</f>
        <v/>
      </c>
      <c r="F4164" s="12" t="str">
        <f t="shared" si="360"/>
        <v/>
      </c>
      <c r="G4164" s="12" t="str">
        <f t="shared" si="361"/>
        <v/>
      </c>
    </row>
    <row r="4165" spans="1:7" x14ac:dyDescent="0.25">
      <c r="A4165" s="8" t="str">
        <f t="shared" si="357"/>
        <v/>
      </c>
      <c r="B4165" s="2" t="str">
        <f t="shared" si="358"/>
        <v/>
      </c>
      <c r="C4165" s="2" t="str">
        <f t="shared" si="359"/>
        <v/>
      </c>
      <c r="D4165" s="2" t="str">
        <f>IF(ISNUMBER(A4165),COUNTIF(Calculations!B:B, A4165),"")</f>
        <v/>
      </c>
      <c r="E4165" s="2" t="str">
        <f>IF(ISNUMBER(A4165),COUNTIF(Calculations!A:A, A4165),"")</f>
        <v/>
      </c>
      <c r="F4165" s="12" t="str">
        <f t="shared" si="360"/>
        <v/>
      </c>
      <c r="G4165" s="12" t="str">
        <f t="shared" si="361"/>
        <v/>
      </c>
    </row>
    <row r="4166" spans="1:7" x14ac:dyDescent="0.25">
      <c r="A4166" s="8" t="str">
        <f t="shared" si="357"/>
        <v/>
      </c>
      <c r="B4166" s="2" t="str">
        <f t="shared" si="358"/>
        <v/>
      </c>
      <c r="C4166" s="2" t="str">
        <f t="shared" si="359"/>
        <v/>
      </c>
      <c r="D4166" s="2" t="str">
        <f>IF(ISNUMBER(A4166),COUNTIF(Calculations!B:B, A4166),"")</f>
        <v/>
      </c>
      <c r="E4166" s="2" t="str">
        <f>IF(ISNUMBER(A4166),COUNTIF(Calculations!A:A, A4166),"")</f>
        <v/>
      </c>
      <c r="F4166" s="12" t="str">
        <f t="shared" si="360"/>
        <v/>
      </c>
      <c r="G4166" s="12" t="str">
        <f t="shared" si="361"/>
        <v/>
      </c>
    </row>
    <row r="4167" spans="1:7" x14ac:dyDescent="0.25">
      <c r="A4167" s="8" t="str">
        <f t="shared" si="357"/>
        <v/>
      </c>
      <c r="B4167" s="2" t="str">
        <f t="shared" si="358"/>
        <v/>
      </c>
      <c r="C4167" s="2" t="str">
        <f t="shared" si="359"/>
        <v/>
      </c>
      <c r="D4167" s="2" t="str">
        <f>IF(ISNUMBER(A4167),COUNTIF(Calculations!B:B, A4167),"")</f>
        <v/>
      </c>
      <c r="E4167" s="2" t="str">
        <f>IF(ISNUMBER(A4167),COUNTIF(Calculations!A:A, A4167),"")</f>
        <v/>
      </c>
      <c r="F4167" s="12" t="str">
        <f t="shared" si="360"/>
        <v/>
      </c>
      <c r="G4167" s="12" t="str">
        <f t="shared" si="361"/>
        <v/>
      </c>
    </row>
    <row r="4168" spans="1:7" x14ac:dyDescent="0.25">
      <c r="A4168" s="8" t="str">
        <f t="shared" si="357"/>
        <v/>
      </c>
      <c r="B4168" s="2" t="str">
        <f t="shared" si="358"/>
        <v/>
      </c>
      <c r="C4168" s="2" t="str">
        <f t="shared" si="359"/>
        <v/>
      </c>
      <c r="D4168" s="2" t="str">
        <f>IF(ISNUMBER(A4168),COUNTIF(Calculations!B:B, A4168),"")</f>
        <v/>
      </c>
      <c r="E4168" s="2" t="str">
        <f>IF(ISNUMBER(A4168),COUNTIF(Calculations!A:A, A4168),"")</f>
        <v/>
      </c>
      <c r="F4168" s="12" t="str">
        <f t="shared" si="360"/>
        <v/>
      </c>
      <c r="G4168" s="12" t="str">
        <f t="shared" si="361"/>
        <v/>
      </c>
    </row>
    <row r="4169" spans="1:7" x14ac:dyDescent="0.25">
      <c r="A4169" s="8" t="str">
        <f t="shared" si="357"/>
        <v/>
      </c>
      <c r="B4169" s="2" t="str">
        <f t="shared" si="358"/>
        <v/>
      </c>
      <c r="C4169" s="2" t="str">
        <f t="shared" si="359"/>
        <v/>
      </c>
      <c r="D4169" s="2" t="str">
        <f>IF(ISNUMBER(A4169),COUNTIF(Calculations!B:B, A4169),"")</f>
        <v/>
      </c>
      <c r="E4169" s="2" t="str">
        <f>IF(ISNUMBER(A4169),COUNTIF(Calculations!A:A, A4169),"")</f>
        <v/>
      </c>
      <c r="F4169" s="12" t="str">
        <f t="shared" si="360"/>
        <v/>
      </c>
      <c r="G4169" s="12" t="str">
        <f t="shared" si="361"/>
        <v/>
      </c>
    </row>
    <row r="4170" spans="1:7" x14ac:dyDescent="0.25">
      <c r="A4170" s="8" t="str">
        <f t="shared" si="357"/>
        <v/>
      </c>
      <c r="B4170" s="2" t="str">
        <f t="shared" si="358"/>
        <v/>
      </c>
      <c r="C4170" s="2" t="str">
        <f t="shared" si="359"/>
        <v/>
      </c>
      <c r="D4170" s="2" t="str">
        <f>IF(ISNUMBER(A4170),COUNTIF(Calculations!B:B, A4170),"")</f>
        <v/>
      </c>
      <c r="E4170" s="2" t="str">
        <f>IF(ISNUMBER(A4170),COUNTIF(Calculations!A:A, A4170),"")</f>
        <v/>
      </c>
      <c r="F4170" s="12" t="str">
        <f t="shared" si="360"/>
        <v/>
      </c>
      <c r="G4170" s="12" t="str">
        <f t="shared" si="361"/>
        <v/>
      </c>
    </row>
    <row r="4171" spans="1:7" x14ac:dyDescent="0.25">
      <c r="A4171" s="8" t="str">
        <f t="shared" si="357"/>
        <v/>
      </c>
      <c r="B4171" s="2" t="str">
        <f t="shared" si="358"/>
        <v/>
      </c>
      <c r="C4171" s="2" t="str">
        <f t="shared" si="359"/>
        <v/>
      </c>
      <c r="D4171" s="2" t="str">
        <f>IF(ISNUMBER(A4171),COUNTIF(Calculations!B:B, A4171),"")</f>
        <v/>
      </c>
      <c r="E4171" s="2" t="str">
        <f>IF(ISNUMBER(A4171),COUNTIF(Calculations!A:A, A4171),"")</f>
        <v/>
      </c>
      <c r="F4171" s="12" t="str">
        <f t="shared" si="360"/>
        <v/>
      </c>
      <c r="G4171" s="12" t="str">
        <f t="shared" si="361"/>
        <v/>
      </c>
    </row>
    <row r="4172" spans="1:7" x14ac:dyDescent="0.25">
      <c r="A4172" s="8" t="str">
        <f t="shared" si="357"/>
        <v/>
      </c>
      <c r="B4172" s="2" t="str">
        <f t="shared" si="358"/>
        <v/>
      </c>
      <c r="C4172" s="2" t="str">
        <f t="shared" si="359"/>
        <v/>
      </c>
      <c r="D4172" s="2" t="str">
        <f>IF(ISNUMBER(A4172),COUNTIF(Calculations!B:B, A4172),"")</f>
        <v/>
      </c>
      <c r="E4172" s="2" t="str">
        <f>IF(ISNUMBER(A4172),COUNTIF(Calculations!A:A, A4172),"")</f>
        <v/>
      </c>
      <c r="F4172" s="12" t="str">
        <f t="shared" si="360"/>
        <v/>
      </c>
      <c r="G4172" s="12" t="str">
        <f t="shared" si="361"/>
        <v/>
      </c>
    </row>
    <row r="4173" spans="1:7" x14ac:dyDescent="0.25">
      <c r="A4173" s="8" t="str">
        <f t="shared" si="357"/>
        <v/>
      </c>
      <c r="B4173" s="2" t="str">
        <f t="shared" si="358"/>
        <v/>
      </c>
      <c r="C4173" s="2" t="str">
        <f t="shared" si="359"/>
        <v/>
      </c>
      <c r="D4173" s="2" t="str">
        <f>IF(ISNUMBER(A4173),COUNTIF(Calculations!B:B, A4173),"")</f>
        <v/>
      </c>
      <c r="E4173" s="2" t="str">
        <f>IF(ISNUMBER(A4173),COUNTIF(Calculations!A:A, A4173),"")</f>
        <v/>
      </c>
      <c r="F4173" s="12" t="str">
        <f t="shared" si="360"/>
        <v/>
      </c>
      <c r="G4173" s="12" t="str">
        <f t="shared" si="361"/>
        <v/>
      </c>
    </row>
    <row r="4174" spans="1:7" x14ac:dyDescent="0.25">
      <c r="A4174" s="8" t="str">
        <f t="shared" si="357"/>
        <v/>
      </c>
      <c r="B4174" s="2" t="str">
        <f t="shared" si="358"/>
        <v/>
      </c>
      <c r="C4174" s="2" t="str">
        <f t="shared" si="359"/>
        <v/>
      </c>
      <c r="D4174" s="2" t="str">
        <f>IF(ISNUMBER(A4174),COUNTIF(Calculations!B:B, A4174),"")</f>
        <v/>
      </c>
      <c r="E4174" s="2" t="str">
        <f>IF(ISNUMBER(A4174),COUNTIF(Calculations!A:A, A4174),"")</f>
        <v/>
      </c>
      <c r="F4174" s="12" t="str">
        <f t="shared" si="360"/>
        <v/>
      </c>
      <c r="G4174" s="12" t="str">
        <f t="shared" si="361"/>
        <v/>
      </c>
    </row>
    <row r="4175" spans="1:7" x14ac:dyDescent="0.25">
      <c r="A4175" s="8" t="str">
        <f t="shared" si="357"/>
        <v/>
      </c>
      <c r="B4175" s="2" t="str">
        <f t="shared" si="358"/>
        <v/>
      </c>
      <c r="C4175" s="2" t="str">
        <f t="shared" si="359"/>
        <v/>
      </c>
      <c r="D4175" s="2" t="str">
        <f>IF(ISNUMBER(A4175),COUNTIF(Calculations!B:B, A4175),"")</f>
        <v/>
      </c>
      <c r="E4175" s="2" t="str">
        <f>IF(ISNUMBER(A4175),COUNTIF(Calculations!A:A, A4175),"")</f>
        <v/>
      </c>
      <c r="F4175" s="12" t="str">
        <f t="shared" si="360"/>
        <v/>
      </c>
      <c r="G4175" s="12" t="str">
        <f t="shared" si="361"/>
        <v/>
      </c>
    </row>
    <row r="4176" spans="1:7" x14ac:dyDescent="0.25">
      <c r="A4176" s="8" t="str">
        <f t="shared" si="357"/>
        <v/>
      </c>
      <c r="B4176" s="2" t="str">
        <f t="shared" si="358"/>
        <v/>
      </c>
      <c r="C4176" s="2" t="str">
        <f t="shared" si="359"/>
        <v/>
      </c>
      <c r="D4176" s="2" t="str">
        <f>IF(ISNUMBER(A4176),COUNTIF(Calculations!B:B, A4176),"")</f>
        <v/>
      </c>
      <c r="E4176" s="2" t="str">
        <f>IF(ISNUMBER(A4176),COUNTIF(Calculations!A:A, A4176),"")</f>
        <v/>
      </c>
      <c r="F4176" s="12" t="str">
        <f t="shared" si="360"/>
        <v/>
      </c>
      <c r="G4176" s="12" t="str">
        <f t="shared" si="361"/>
        <v/>
      </c>
    </row>
    <row r="4177" spans="1:7" x14ac:dyDescent="0.25">
      <c r="A4177" s="8" t="str">
        <f t="shared" si="357"/>
        <v/>
      </c>
      <c r="B4177" s="2" t="str">
        <f t="shared" si="358"/>
        <v/>
      </c>
      <c r="C4177" s="2" t="str">
        <f t="shared" si="359"/>
        <v/>
      </c>
      <c r="D4177" s="2" t="str">
        <f>IF(ISNUMBER(A4177),COUNTIF(Calculations!B:B, A4177),"")</f>
        <v/>
      </c>
      <c r="E4177" s="2" t="str">
        <f>IF(ISNUMBER(A4177),COUNTIF(Calculations!A:A, A4177),"")</f>
        <v/>
      </c>
      <c r="F4177" s="12" t="str">
        <f t="shared" si="360"/>
        <v/>
      </c>
      <c r="G4177" s="12" t="str">
        <f t="shared" si="361"/>
        <v/>
      </c>
    </row>
    <row r="4178" spans="1:7" x14ac:dyDescent="0.25">
      <c r="A4178" s="8" t="str">
        <f t="shared" si="357"/>
        <v/>
      </c>
      <c r="B4178" s="2" t="str">
        <f t="shared" si="358"/>
        <v/>
      </c>
      <c r="C4178" s="2" t="str">
        <f t="shared" si="359"/>
        <v/>
      </c>
      <c r="D4178" s="2" t="str">
        <f>IF(ISNUMBER(A4178),COUNTIF(Calculations!B:B, A4178),"")</f>
        <v/>
      </c>
      <c r="E4178" s="2" t="str">
        <f>IF(ISNUMBER(A4178),COUNTIF(Calculations!A:A, A4178),"")</f>
        <v/>
      </c>
      <c r="F4178" s="12" t="str">
        <f t="shared" si="360"/>
        <v/>
      </c>
      <c r="G4178" s="12" t="str">
        <f t="shared" si="361"/>
        <v/>
      </c>
    </row>
    <row r="4179" spans="1:7" x14ac:dyDescent="0.25">
      <c r="A4179" s="8" t="str">
        <f t="shared" si="357"/>
        <v/>
      </c>
      <c r="B4179" s="2" t="str">
        <f t="shared" si="358"/>
        <v/>
      </c>
      <c r="C4179" s="2" t="str">
        <f t="shared" si="359"/>
        <v/>
      </c>
      <c r="D4179" s="2" t="str">
        <f>IF(ISNUMBER(A4179),COUNTIF(Calculations!B:B, A4179),"")</f>
        <v/>
      </c>
      <c r="E4179" s="2" t="str">
        <f>IF(ISNUMBER(A4179),COUNTIF(Calculations!A:A, A4179),"")</f>
        <v/>
      </c>
      <c r="F4179" s="12" t="str">
        <f t="shared" si="360"/>
        <v/>
      </c>
      <c r="G4179" s="12" t="str">
        <f t="shared" si="361"/>
        <v/>
      </c>
    </row>
    <row r="4180" spans="1:7" x14ac:dyDescent="0.25">
      <c r="A4180" s="8" t="str">
        <f t="shared" si="357"/>
        <v/>
      </c>
      <c r="B4180" s="2" t="str">
        <f t="shared" si="358"/>
        <v/>
      </c>
      <c r="C4180" s="2" t="str">
        <f t="shared" si="359"/>
        <v/>
      </c>
      <c r="D4180" s="2" t="str">
        <f>IF(ISNUMBER(A4180),COUNTIF(Calculations!B:B, A4180),"")</f>
        <v/>
      </c>
      <c r="E4180" s="2" t="str">
        <f>IF(ISNUMBER(A4180),COUNTIF(Calculations!A:A, A4180),"")</f>
        <v/>
      </c>
      <c r="F4180" s="12" t="str">
        <f t="shared" si="360"/>
        <v/>
      </c>
      <c r="G4180" s="12" t="str">
        <f t="shared" si="361"/>
        <v/>
      </c>
    </row>
    <row r="4181" spans="1:7" x14ac:dyDescent="0.25">
      <c r="A4181" s="8" t="str">
        <f t="shared" si="357"/>
        <v/>
      </c>
      <c r="B4181" s="2" t="str">
        <f t="shared" si="358"/>
        <v/>
      </c>
      <c r="C4181" s="2" t="str">
        <f t="shared" si="359"/>
        <v/>
      </c>
      <c r="D4181" s="2" t="str">
        <f>IF(ISNUMBER(A4181),COUNTIF(Calculations!B:B, A4181),"")</f>
        <v/>
      </c>
      <c r="E4181" s="2" t="str">
        <f>IF(ISNUMBER(A4181),COUNTIF(Calculations!A:A, A4181),"")</f>
        <v/>
      </c>
      <c r="F4181" s="12" t="str">
        <f t="shared" si="360"/>
        <v/>
      </c>
      <c r="G4181" s="12" t="str">
        <f t="shared" si="361"/>
        <v/>
      </c>
    </row>
    <row r="4182" spans="1:7" x14ac:dyDescent="0.25">
      <c r="A4182" s="8" t="str">
        <f t="shared" si="357"/>
        <v/>
      </c>
      <c r="B4182" s="2" t="str">
        <f t="shared" si="358"/>
        <v/>
      </c>
      <c r="C4182" s="2" t="str">
        <f t="shared" si="359"/>
        <v/>
      </c>
      <c r="D4182" s="2" t="str">
        <f>IF(ISNUMBER(A4182),COUNTIF(Calculations!B:B, A4182),"")</f>
        <v/>
      </c>
      <c r="E4182" s="2" t="str">
        <f>IF(ISNUMBER(A4182),COUNTIF(Calculations!A:A, A4182),"")</f>
        <v/>
      </c>
      <c r="F4182" s="12" t="str">
        <f t="shared" si="360"/>
        <v/>
      </c>
      <c r="G4182" s="12" t="str">
        <f t="shared" si="361"/>
        <v/>
      </c>
    </row>
    <row r="4183" spans="1:7" x14ac:dyDescent="0.25">
      <c r="A4183" s="8" t="str">
        <f t="shared" si="357"/>
        <v/>
      </c>
      <c r="B4183" s="2" t="str">
        <f t="shared" si="358"/>
        <v/>
      </c>
      <c r="C4183" s="2" t="str">
        <f t="shared" si="359"/>
        <v/>
      </c>
      <c r="D4183" s="2" t="str">
        <f>IF(ISNUMBER(A4183),COUNTIF(Calculations!B:B, A4183),"")</f>
        <v/>
      </c>
      <c r="E4183" s="2" t="str">
        <f>IF(ISNUMBER(A4183),COUNTIF(Calculations!A:A, A4183),"")</f>
        <v/>
      </c>
      <c r="F4183" s="12" t="str">
        <f t="shared" si="360"/>
        <v/>
      </c>
      <c r="G4183" s="12" t="str">
        <f t="shared" si="361"/>
        <v/>
      </c>
    </row>
    <row r="4184" spans="1:7" x14ac:dyDescent="0.25">
      <c r="A4184" s="8" t="str">
        <f t="shared" si="357"/>
        <v/>
      </c>
      <c r="B4184" s="2" t="str">
        <f t="shared" si="358"/>
        <v/>
      </c>
      <c r="C4184" s="2" t="str">
        <f t="shared" si="359"/>
        <v/>
      </c>
      <c r="D4184" s="2" t="str">
        <f>IF(ISNUMBER(A4184),COUNTIF(Calculations!B:B, A4184),"")</f>
        <v/>
      </c>
      <c r="E4184" s="2" t="str">
        <f>IF(ISNUMBER(A4184),COUNTIF(Calculations!A:A, A4184),"")</f>
        <v/>
      </c>
      <c r="F4184" s="12" t="str">
        <f t="shared" si="360"/>
        <v/>
      </c>
      <c r="G4184" s="12" t="str">
        <f t="shared" si="361"/>
        <v/>
      </c>
    </row>
    <row r="4185" spans="1:7" x14ac:dyDescent="0.25">
      <c r="A4185" s="8" t="str">
        <f t="shared" si="357"/>
        <v/>
      </c>
      <c r="B4185" s="2" t="str">
        <f t="shared" si="358"/>
        <v/>
      </c>
      <c r="C4185" s="2" t="str">
        <f t="shared" si="359"/>
        <v/>
      </c>
      <c r="D4185" s="2" t="str">
        <f>IF(ISNUMBER(A4185),COUNTIF(Calculations!B:B, A4185),"")</f>
        <v/>
      </c>
      <c r="E4185" s="2" t="str">
        <f>IF(ISNUMBER(A4185),COUNTIF(Calculations!A:A, A4185),"")</f>
        <v/>
      </c>
      <c r="F4185" s="12" t="str">
        <f t="shared" si="360"/>
        <v/>
      </c>
      <c r="G4185" s="12" t="str">
        <f t="shared" si="361"/>
        <v/>
      </c>
    </row>
    <row r="4186" spans="1:7" x14ac:dyDescent="0.25">
      <c r="A4186" s="8" t="str">
        <f t="shared" si="357"/>
        <v/>
      </c>
      <c r="B4186" s="2" t="str">
        <f t="shared" si="358"/>
        <v/>
      </c>
      <c r="C4186" s="2" t="str">
        <f t="shared" si="359"/>
        <v/>
      </c>
      <c r="D4186" s="2" t="str">
        <f>IF(ISNUMBER(A4186),COUNTIF(Calculations!B:B, A4186),"")</f>
        <v/>
      </c>
      <c r="E4186" s="2" t="str">
        <f>IF(ISNUMBER(A4186),COUNTIF(Calculations!A:A, A4186),"")</f>
        <v/>
      </c>
      <c r="F4186" s="12" t="str">
        <f t="shared" si="360"/>
        <v/>
      </c>
      <c r="G4186" s="12" t="str">
        <f t="shared" si="361"/>
        <v/>
      </c>
    </row>
    <row r="4187" spans="1:7" x14ac:dyDescent="0.25">
      <c r="A4187" s="8" t="str">
        <f t="shared" si="357"/>
        <v/>
      </c>
      <c r="B4187" s="2" t="str">
        <f t="shared" si="358"/>
        <v/>
      </c>
      <c r="C4187" s="2" t="str">
        <f t="shared" si="359"/>
        <v/>
      </c>
      <c r="D4187" s="2" t="str">
        <f>IF(ISNUMBER(A4187),COUNTIF(Calculations!B:B, A4187),"")</f>
        <v/>
      </c>
      <c r="E4187" s="2" t="str">
        <f>IF(ISNUMBER(A4187),COUNTIF(Calculations!A:A, A4187),"")</f>
        <v/>
      </c>
      <c r="F4187" s="12" t="str">
        <f t="shared" si="360"/>
        <v/>
      </c>
      <c r="G4187" s="12" t="str">
        <f t="shared" si="361"/>
        <v/>
      </c>
    </row>
    <row r="4188" spans="1:7" x14ac:dyDescent="0.25">
      <c r="A4188" s="8" t="str">
        <f t="shared" si="357"/>
        <v/>
      </c>
      <c r="B4188" s="2" t="str">
        <f t="shared" si="358"/>
        <v/>
      </c>
      <c r="C4188" s="2" t="str">
        <f t="shared" si="359"/>
        <v/>
      </c>
      <c r="D4188" s="2" t="str">
        <f>IF(ISNUMBER(A4188),COUNTIF(Calculations!B:B, A4188),"")</f>
        <v/>
      </c>
      <c r="E4188" s="2" t="str">
        <f>IF(ISNUMBER(A4188),COUNTIF(Calculations!A:A, A4188),"")</f>
        <v/>
      </c>
      <c r="F4188" s="12" t="str">
        <f t="shared" si="360"/>
        <v/>
      </c>
      <c r="G4188" s="12" t="str">
        <f t="shared" si="361"/>
        <v/>
      </c>
    </row>
    <row r="4189" spans="1:7" x14ac:dyDescent="0.25">
      <c r="A4189" s="8" t="str">
        <f t="shared" si="357"/>
        <v/>
      </c>
      <c r="B4189" s="2" t="str">
        <f t="shared" si="358"/>
        <v/>
      </c>
      <c r="C4189" s="2" t="str">
        <f t="shared" si="359"/>
        <v/>
      </c>
      <c r="D4189" s="2" t="str">
        <f>IF(ISNUMBER(A4189),COUNTIF(Calculations!B:B, A4189),"")</f>
        <v/>
      </c>
      <c r="E4189" s="2" t="str">
        <f>IF(ISNUMBER(A4189),COUNTIF(Calculations!A:A, A4189),"")</f>
        <v/>
      </c>
      <c r="F4189" s="12" t="str">
        <f t="shared" si="360"/>
        <v/>
      </c>
      <c r="G4189" s="12" t="str">
        <f t="shared" si="361"/>
        <v/>
      </c>
    </row>
    <row r="4190" spans="1:7" x14ac:dyDescent="0.25">
      <c r="A4190" s="8" t="str">
        <f t="shared" si="357"/>
        <v/>
      </c>
      <c r="B4190" s="2" t="str">
        <f t="shared" si="358"/>
        <v/>
      </c>
      <c r="C4190" s="2" t="str">
        <f t="shared" si="359"/>
        <v/>
      </c>
      <c r="D4190" s="2" t="str">
        <f>IF(ISNUMBER(A4190),COUNTIF(Calculations!B:B, A4190),"")</f>
        <v/>
      </c>
      <c r="E4190" s="2" t="str">
        <f>IF(ISNUMBER(A4190),COUNTIF(Calculations!A:A, A4190),"")</f>
        <v/>
      </c>
      <c r="F4190" s="12" t="str">
        <f t="shared" si="360"/>
        <v/>
      </c>
      <c r="G4190" s="12" t="str">
        <f t="shared" si="361"/>
        <v/>
      </c>
    </row>
    <row r="4191" spans="1:7" x14ac:dyDescent="0.25">
      <c r="A4191" s="8" t="str">
        <f t="shared" si="357"/>
        <v/>
      </c>
      <c r="B4191" s="2" t="str">
        <f t="shared" si="358"/>
        <v/>
      </c>
      <c r="C4191" s="2" t="str">
        <f t="shared" si="359"/>
        <v/>
      </c>
      <c r="D4191" s="2" t="str">
        <f>IF(ISNUMBER(A4191),COUNTIF(Calculations!B:B, A4191),"")</f>
        <v/>
      </c>
      <c r="E4191" s="2" t="str">
        <f>IF(ISNUMBER(A4191),COUNTIF(Calculations!A:A, A4191),"")</f>
        <v/>
      </c>
      <c r="F4191" s="12" t="str">
        <f t="shared" si="360"/>
        <v/>
      </c>
      <c r="G4191" s="12" t="str">
        <f t="shared" si="361"/>
        <v/>
      </c>
    </row>
    <row r="4192" spans="1:7" x14ac:dyDescent="0.25">
      <c r="A4192" s="8" t="str">
        <f t="shared" si="357"/>
        <v/>
      </c>
      <c r="B4192" s="2" t="str">
        <f t="shared" si="358"/>
        <v/>
      </c>
      <c r="C4192" s="2" t="str">
        <f t="shared" si="359"/>
        <v/>
      </c>
      <c r="D4192" s="2" t="str">
        <f>IF(ISNUMBER(A4192),COUNTIF(Calculations!B:B, A4192),"")</f>
        <v/>
      </c>
      <c r="E4192" s="2" t="str">
        <f>IF(ISNUMBER(A4192),COUNTIF(Calculations!A:A, A4192),"")</f>
        <v/>
      </c>
      <c r="F4192" s="12" t="str">
        <f t="shared" si="360"/>
        <v/>
      </c>
      <c r="G4192" s="12" t="str">
        <f t="shared" si="361"/>
        <v/>
      </c>
    </row>
    <row r="4193" spans="1:7" x14ac:dyDescent="0.25">
      <c r="A4193" s="8" t="str">
        <f t="shared" si="357"/>
        <v/>
      </c>
      <c r="B4193" s="2" t="str">
        <f t="shared" si="358"/>
        <v/>
      </c>
      <c r="C4193" s="2" t="str">
        <f t="shared" si="359"/>
        <v/>
      </c>
      <c r="D4193" s="2" t="str">
        <f>IF(ISNUMBER(A4193),COUNTIF(Calculations!B:B, A4193),"")</f>
        <v/>
      </c>
      <c r="E4193" s="2" t="str">
        <f>IF(ISNUMBER(A4193),COUNTIF(Calculations!A:A, A4193),"")</f>
        <v/>
      </c>
      <c r="F4193" s="12" t="str">
        <f t="shared" si="360"/>
        <v/>
      </c>
      <c r="G4193" s="12" t="str">
        <f t="shared" si="361"/>
        <v/>
      </c>
    </row>
    <row r="4194" spans="1:7" x14ac:dyDescent="0.25">
      <c r="A4194" s="8" t="str">
        <f t="shared" si="357"/>
        <v/>
      </c>
      <c r="B4194" s="2" t="str">
        <f t="shared" si="358"/>
        <v/>
      </c>
      <c r="C4194" s="2" t="str">
        <f t="shared" si="359"/>
        <v/>
      </c>
      <c r="D4194" s="2" t="str">
        <f>IF(ISNUMBER(A4194),COUNTIF(Calculations!B:B, A4194),"")</f>
        <v/>
      </c>
      <c r="E4194" s="2" t="str">
        <f>IF(ISNUMBER(A4194),COUNTIF(Calculations!A:A, A4194),"")</f>
        <v/>
      </c>
      <c r="F4194" s="12" t="str">
        <f t="shared" si="360"/>
        <v/>
      </c>
      <c r="G4194" s="12" t="str">
        <f t="shared" si="361"/>
        <v/>
      </c>
    </row>
    <row r="4195" spans="1:7" x14ac:dyDescent="0.25">
      <c r="A4195" s="8" t="str">
        <f t="shared" si="357"/>
        <v/>
      </c>
      <c r="B4195" s="2" t="str">
        <f t="shared" si="358"/>
        <v/>
      </c>
      <c r="C4195" s="2" t="str">
        <f t="shared" si="359"/>
        <v/>
      </c>
      <c r="D4195" s="2" t="str">
        <f>IF(ISNUMBER(A4195),COUNTIF(Calculations!B:B, A4195),"")</f>
        <v/>
      </c>
      <c r="E4195" s="2" t="str">
        <f>IF(ISNUMBER(A4195),COUNTIF(Calculations!A:A, A4195),"")</f>
        <v/>
      </c>
      <c r="F4195" s="12" t="str">
        <f t="shared" si="360"/>
        <v/>
      </c>
      <c r="G4195" s="12" t="str">
        <f t="shared" si="361"/>
        <v/>
      </c>
    </row>
    <row r="4196" spans="1:7" x14ac:dyDescent="0.25">
      <c r="A4196" s="8" t="str">
        <f t="shared" ref="A4196:A4259" si="362">IF(ISNUMBER(A4195),IF(A4195+1&lt;=MAX(IndirectStartDates,IndirectCompletedDates),A4195+1,""),"")</f>
        <v/>
      </c>
      <c r="B4196" s="2" t="str">
        <f t="shared" ref="B4196:B4259" si="363">IF(ISNUMBER(A4196),YEAR(A4196)&amp;"-"&amp;TEXT(WEEKNUM(A4196),"00"),"")</f>
        <v/>
      </c>
      <c r="C4196" s="2" t="str">
        <f t="shared" ref="C4196:C4259" si="364">IF(ISNUMBER(A4196),COUNTIFS(IndirectStartDates,"&lt;="&amp;A4196,IndirectCompletedDates,"&gt;"&amp;A4196) + COUNTIFS(IndirectStartDates,"&lt;="&amp;A4196,IndirectCompletedDates,""),"")</f>
        <v/>
      </c>
      <c r="D4196" s="2" t="str">
        <f>IF(ISNUMBER(A4196),COUNTIF(Calculations!B:B, A4196),"")</f>
        <v/>
      </c>
      <c r="E4196" s="2" t="str">
        <f>IF(ISNUMBER(A4196),COUNTIF(Calculations!A:A, A4196),"")</f>
        <v/>
      </c>
      <c r="F4196" s="12" t="str">
        <f t="shared" ref="F4196:F4259" si="365">IF(ISNUMBER(A4196),F4195 + D4196,"")</f>
        <v/>
      </c>
      <c r="G4196" s="12" t="str">
        <f t="shared" ref="G4196:G4259" si="366">IF(ISNUMBER(A4196),G4195 + E4196,"")</f>
        <v/>
      </c>
    </row>
    <row r="4197" spans="1:7" x14ac:dyDescent="0.25">
      <c r="A4197" s="8" t="str">
        <f t="shared" si="362"/>
        <v/>
      </c>
      <c r="B4197" s="2" t="str">
        <f t="shared" si="363"/>
        <v/>
      </c>
      <c r="C4197" s="2" t="str">
        <f t="shared" si="364"/>
        <v/>
      </c>
      <c r="D4197" s="2" t="str">
        <f>IF(ISNUMBER(A4197),COUNTIF(Calculations!B:B, A4197),"")</f>
        <v/>
      </c>
      <c r="E4197" s="2" t="str">
        <f>IF(ISNUMBER(A4197),COUNTIF(Calculations!A:A, A4197),"")</f>
        <v/>
      </c>
      <c r="F4197" s="12" t="str">
        <f t="shared" si="365"/>
        <v/>
      </c>
      <c r="G4197" s="12" t="str">
        <f t="shared" si="366"/>
        <v/>
      </c>
    </row>
    <row r="4198" spans="1:7" x14ac:dyDescent="0.25">
      <c r="A4198" s="8" t="str">
        <f t="shared" si="362"/>
        <v/>
      </c>
      <c r="B4198" s="2" t="str">
        <f t="shared" si="363"/>
        <v/>
      </c>
      <c r="C4198" s="2" t="str">
        <f t="shared" si="364"/>
        <v/>
      </c>
      <c r="D4198" s="2" t="str">
        <f>IF(ISNUMBER(A4198),COUNTIF(Calculations!B:B, A4198),"")</f>
        <v/>
      </c>
      <c r="E4198" s="2" t="str">
        <f>IF(ISNUMBER(A4198),COUNTIF(Calculations!A:A, A4198),"")</f>
        <v/>
      </c>
      <c r="F4198" s="12" t="str">
        <f t="shared" si="365"/>
        <v/>
      </c>
      <c r="G4198" s="12" t="str">
        <f t="shared" si="366"/>
        <v/>
      </c>
    </row>
    <row r="4199" spans="1:7" x14ac:dyDescent="0.25">
      <c r="A4199" s="8" t="str">
        <f t="shared" si="362"/>
        <v/>
      </c>
      <c r="B4199" s="2" t="str">
        <f t="shared" si="363"/>
        <v/>
      </c>
      <c r="C4199" s="2" t="str">
        <f t="shared" si="364"/>
        <v/>
      </c>
      <c r="D4199" s="2" t="str">
        <f>IF(ISNUMBER(A4199),COUNTIF(Calculations!B:B, A4199),"")</f>
        <v/>
      </c>
      <c r="E4199" s="2" t="str">
        <f>IF(ISNUMBER(A4199),COUNTIF(Calculations!A:A, A4199),"")</f>
        <v/>
      </c>
      <c r="F4199" s="12" t="str">
        <f t="shared" si="365"/>
        <v/>
      </c>
      <c r="G4199" s="12" t="str">
        <f t="shared" si="366"/>
        <v/>
      </c>
    </row>
    <row r="4200" spans="1:7" x14ac:dyDescent="0.25">
      <c r="A4200" s="8" t="str">
        <f t="shared" si="362"/>
        <v/>
      </c>
      <c r="B4200" s="2" t="str">
        <f t="shared" si="363"/>
        <v/>
      </c>
      <c r="C4200" s="2" t="str">
        <f t="shared" si="364"/>
        <v/>
      </c>
      <c r="D4200" s="2" t="str">
        <f>IF(ISNUMBER(A4200),COUNTIF(Calculations!B:B, A4200),"")</f>
        <v/>
      </c>
      <c r="E4200" s="2" t="str">
        <f>IF(ISNUMBER(A4200),COUNTIF(Calculations!A:A, A4200),"")</f>
        <v/>
      </c>
      <c r="F4200" s="12" t="str">
        <f t="shared" si="365"/>
        <v/>
      </c>
      <c r="G4200" s="12" t="str">
        <f t="shared" si="366"/>
        <v/>
      </c>
    </row>
    <row r="4201" spans="1:7" x14ac:dyDescent="0.25">
      <c r="A4201" s="8" t="str">
        <f t="shared" si="362"/>
        <v/>
      </c>
      <c r="B4201" s="2" t="str">
        <f t="shared" si="363"/>
        <v/>
      </c>
      <c r="C4201" s="2" t="str">
        <f t="shared" si="364"/>
        <v/>
      </c>
      <c r="D4201" s="2" t="str">
        <f>IF(ISNUMBER(A4201),COUNTIF(Calculations!B:B, A4201),"")</f>
        <v/>
      </c>
      <c r="E4201" s="2" t="str">
        <f>IF(ISNUMBER(A4201),COUNTIF(Calculations!A:A, A4201),"")</f>
        <v/>
      </c>
      <c r="F4201" s="12" t="str">
        <f t="shared" si="365"/>
        <v/>
      </c>
      <c r="G4201" s="12" t="str">
        <f t="shared" si="366"/>
        <v/>
      </c>
    </row>
    <row r="4202" spans="1:7" x14ac:dyDescent="0.25">
      <c r="A4202" s="8" t="str">
        <f t="shared" si="362"/>
        <v/>
      </c>
      <c r="B4202" s="2" t="str">
        <f t="shared" si="363"/>
        <v/>
      </c>
      <c r="C4202" s="2" t="str">
        <f t="shared" si="364"/>
        <v/>
      </c>
      <c r="D4202" s="2" t="str">
        <f>IF(ISNUMBER(A4202),COUNTIF(Calculations!B:B, A4202),"")</f>
        <v/>
      </c>
      <c r="E4202" s="2" t="str">
        <f>IF(ISNUMBER(A4202),COUNTIF(Calculations!A:A, A4202),"")</f>
        <v/>
      </c>
      <c r="F4202" s="12" t="str">
        <f t="shared" si="365"/>
        <v/>
      </c>
      <c r="G4202" s="12" t="str">
        <f t="shared" si="366"/>
        <v/>
      </c>
    </row>
    <row r="4203" spans="1:7" x14ac:dyDescent="0.25">
      <c r="A4203" s="8" t="str">
        <f t="shared" si="362"/>
        <v/>
      </c>
      <c r="B4203" s="2" t="str">
        <f t="shared" si="363"/>
        <v/>
      </c>
      <c r="C4203" s="2" t="str">
        <f t="shared" si="364"/>
        <v/>
      </c>
      <c r="D4203" s="2" t="str">
        <f>IF(ISNUMBER(A4203),COUNTIF(Calculations!B:B, A4203),"")</f>
        <v/>
      </c>
      <c r="E4203" s="2" t="str">
        <f>IF(ISNUMBER(A4203),COUNTIF(Calculations!A:A, A4203),"")</f>
        <v/>
      </c>
      <c r="F4203" s="12" t="str">
        <f t="shared" si="365"/>
        <v/>
      </c>
      <c r="G4203" s="12" t="str">
        <f t="shared" si="366"/>
        <v/>
      </c>
    </row>
    <row r="4204" spans="1:7" x14ac:dyDescent="0.25">
      <c r="A4204" s="8" t="str">
        <f t="shared" si="362"/>
        <v/>
      </c>
      <c r="B4204" s="2" t="str">
        <f t="shared" si="363"/>
        <v/>
      </c>
      <c r="C4204" s="2" t="str">
        <f t="shared" si="364"/>
        <v/>
      </c>
      <c r="D4204" s="2" t="str">
        <f>IF(ISNUMBER(A4204),COUNTIF(Calculations!B:B, A4204),"")</f>
        <v/>
      </c>
      <c r="E4204" s="2" t="str">
        <f>IF(ISNUMBER(A4204),COUNTIF(Calculations!A:A, A4204),"")</f>
        <v/>
      </c>
      <c r="F4204" s="12" t="str">
        <f t="shared" si="365"/>
        <v/>
      </c>
      <c r="G4204" s="12" t="str">
        <f t="shared" si="366"/>
        <v/>
      </c>
    </row>
    <row r="4205" spans="1:7" x14ac:dyDescent="0.25">
      <c r="A4205" s="8" t="str">
        <f t="shared" si="362"/>
        <v/>
      </c>
      <c r="B4205" s="2" t="str">
        <f t="shared" si="363"/>
        <v/>
      </c>
      <c r="C4205" s="2" t="str">
        <f t="shared" si="364"/>
        <v/>
      </c>
      <c r="D4205" s="2" t="str">
        <f>IF(ISNUMBER(A4205),COUNTIF(Calculations!B:B, A4205),"")</f>
        <v/>
      </c>
      <c r="E4205" s="2" t="str">
        <f>IF(ISNUMBER(A4205),COUNTIF(Calculations!A:A, A4205),"")</f>
        <v/>
      </c>
      <c r="F4205" s="12" t="str">
        <f t="shared" si="365"/>
        <v/>
      </c>
      <c r="G4205" s="12" t="str">
        <f t="shared" si="366"/>
        <v/>
      </c>
    </row>
    <row r="4206" spans="1:7" x14ac:dyDescent="0.25">
      <c r="A4206" s="8" t="str">
        <f t="shared" si="362"/>
        <v/>
      </c>
      <c r="B4206" s="2" t="str">
        <f t="shared" si="363"/>
        <v/>
      </c>
      <c r="C4206" s="2" t="str">
        <f t="shared" si="364"/>
        <v/>
      </c>
      <c r="D4206" s="2" t="str">
        <f>IF(ISNUMBER(A4206),COUNTIF(Calculations!B:B, A4206),"")</f>
        <v/>
      </c>
      <c r="E4206" s="2" t="str">
        <f>IF(ISNUMBER(A4206),COUNTIF(Calculations!A:A, A4206),"")</f>
        <v/>
      </c>
      <c r="F4206" s="12" t="str">
        <f t="shared" si="365"/>
        <v/>
      </c>
      <c r="G4206" s="12" t="str">
        <f t="shared" si="366"/>
        <v/>
      </c>
    </row>
    <row r="4207" spans="1:7" x14ac:dyDescent="0.25">
      <c r="A4207" s="8" t="str">
        <f t="shared" si="362"/>
        <v/>
      </c>
      <c r="B4207" s="2" t="str">
        <f t="shared" si="363"/>
        <v/>
      </c>
      <c r="C4207" s="2" t="str">
        <f t="shared" si="364"/>
        <v/>
      </c>
      <c r="D4207" s="2" t="str">
        <f>IF(ISNUMBER(A4207),COUNTIF(Calculations!B:B, A4207),"")</f>
        <v/>
      </c>
      <c r="E4207" s="2" t="str">
        <f>IF(ISNUMBER(A4207),COUNTIF(Calculations!A:A, A4207),"")</f>
        <v/>
      </c>
      <c r="F4207" s="12" t="str">
        <f t="shared" si="365"/>
        <v/>
      </c>
      <c r="G4207" s="12" t="str">
        <f t="shared" si="366"/>
        <v/>
      </c>
    </row>
    <row r="4208" spans="1:7" x14ac:dyDescent="0.25">
      <c r="A4208" s="8" t="str">
        <f t="shared" si="362"/>
        <v/>
      </c>
      <c r="B4208" s="2" t="str">
        <f t="shared" si="363"/>
        <v/>
      </c>
      <c r="C4208" s="2" t="str">
        <f t="shared" si="364"/>
        <v/>
      </c>
      <c r="D4208" s="2" t="str">
        <f>IF(ISNUMBER(A4208),COUNTIF(Calculations!B:B, A4208),"")</f>
        <v/>
      </c>
      <c r="E4208" s="2" t="str">
        <f>IF(ISNUMBER(A4208),COUNTIF(Calculations!A:A, A4208),"")</f>
        <v/>
      </c>
      <c r="F4208" s="12" t="str">
        <f t="shared" si="365"/>
        <v/>
      </c>
      <c r="G4208" s="12" t="str">
        <f t="shared" si="366"/>
        <v/>
      </c>
    </row>
    <row r="4209" spans="1:7" x14ac:dyDescent="0.25">
      <c r="A4209" s="8" t="str">
        <f t="shared" si="362"/>
        <v/>
      </c>
      <c r="B4209" s="2" t="str">
        <f t="shared" si="363"/>
        <v/>
      </c>
      <c r="C4209" s="2" t="str">
        <f t="shared" si="364"/>
        <v/>
      </c>
      <c r="D4209" s="2" t="str">
        <f>IF(ISNUMBER(A4209),COUNTIF(Calculations!B:B, A4209),"")</f>
        <v/>
      </c>
      <c r="E4209" s="2" t="str">
        <f>IF(ISNUMBER(A4209),COUNTIF(Calculations!A:A, A4209),"")</f>
        <v/>
      </c>
      <c r="F4209" s="12" t="str">
        <f t="shared" si="365"/>
        <v/>
      </c>
      <c r="G4209" s="12" t="str">
        <f t="shared" si="366"/>
        <v/>
      </c>
    </row>
    <row r="4210" spans="1:7" x14ac:dyDescent="0.25">
      <c r="A4210" s="8" t="str">
        <f t="shared" si="362"/>
        <v/>
      </c>
      <c r="B4210" s="2" t="str">
        <f t="shared" si="363"/>
        <v/>
      </c>
      <c r="C4210" s="2" t="str">
        <f t="shared" si="364"/>
        <v/>
      </c>
      <c r="D4210" s="2" t="str">
        <f>IF(ISNUMBER(A4210),COUNTIF(Calculations!B:B, A4210),"")</f>
        <v/>
      </c>
      <c r="E4210" s="2" t="str">
        <f>IF(ISNUMBER(A4210),COUNTIF(Calculations!A:A, A4210),"")</f>
        <v/>
      </c>
      <c r="F4210" s="12" t="str">
        <f t="shared" si="365"/>
        <v/>
      </c>
      <c r="G4210" s="12" t="str">
        <f t="shared" si="366"/>
        <v/>
      </c>
    </row>
    <row r="4211" spans="1:7" x14ac:dyDescent="0.25">
      <c r="A4211" s="8" t="str">
        <f t="shared" si="362"/>
        <v/>
      </c>
      <c r="B4211" s="2" t="str">
        <f t="shared" si="363"/>
        <v/>
      </c>
      <c r="C4211" s="2" t="str">
        <f t="shared" si="364"/>
        <v/>
      </c>
      <c r="D4211" s="2" t="str">
        <f>IF(ISNUMBER(A4211),COUNTIF(Calculations!B:B, A4211),"")</f>
        <v/>
      </c>
      <c r="E4211" s="2" t="str">
        <f>IF(ISNUMBER(A4211),COUNTIF(Calculations!A:A, A4211),"")</f>
        <v/>
      </c>
      <c r="F4211" s="12" t="str">
        <f t="shared" si="365"/>
        <v/>
      </c>
      <c r="G4211" s="12" t="str">
        <f t="shared" si="366"/>
        <v/>
      </c>
    </row>
    <row r="4212" spans="1:7" x14ac:dyDescent="0.25">
      <c r="A4212" s="8" t="str">
        <f t="shared" si="362"/>
        <v/>
      </c>
      <c r="B4212" s="2" t="str">
        <f t="shared" si="363"/>
        <v/>
      </c>
      <c r="C4212" s="2" t="str">
        <f t="shared" si="364"/>
        <v/>
      </c>
      <c r="D4212" s="2" t="str">
        <f>IF(ISNUMBER(A4212),COUNTIF(Calculations!B:B, A4212),"")</f>
        <v/>
      </c>
      <c r="E4212" s="2" t="str">
        <f>IF(ISNUMBER(A4212),COUNTIF(Calculations!A:A, A4212),"")</f>
        <v/>
      </c>
      <c r="F4212" s="12" t="str">
        <f t="shared" si="365"/>
        <v/>
      </c>
      <c r="G4212" s="12" t="str">
        <f t="shared" si="366"/>
        <v/>
      </c>
    </row>
    <row r="4213" spans="1:7" x14ac:dyDescent="0.25">
      <c r="A4213" s="8" t="str">
        <f t="shared" si="362"/>
        <v/>
      </c>
      <c r="B4213" s="2" t="str">
        <f t="shared" si="363"/>
        <v/>
      </c>
      <c r="C4213" s="2" t="str">
        <f t="shared" si="364"/>
        <v/>
      </c>
      <c r="D4213" s="2" t="str">
        <f>IF(ISNUMBER(A4213),COUNTIF(Calculations!B:B, A4213),"")</f>
        <v/>
      </c>
      <c r="E4213" s="2" t="str">
        <f>IF(ISNUMBER(A4213),COUNTIF(Calculations!A:A, A4213),"")</f>
        <v/>
      </c>
      <c r="F4213" s="12" t="str">
        <f t="shared" si="365"/>
        <v/>
      </c>
      <c r="G4213" s="12" t="str">
        <f t="shared" si="366"/>
        <v/>
      </c>
    </row>
    <row r="4214" spans="1:7" x14ac:dyDescent="0.25">
      <c r="A4214" s="8" t="str">
        <f t="shared" si="362"/>
        <v/>
      </c>
      <c r="B4214" s="2" t="str">
        <f t="shared" si="363"/>
        <v/>
      </c>
      <c r="C4214" s="2" t="str">
        <f t="shared" si="364"/>
        <v/>
      </c>
      <c r="D4214" s="2" t="str">
        <f>IF(ISNUMBER(A4214),COUNTIF(Calculations!B:B, A4214),"")</f>
        <v/>
      </c>
      <c r="E4214" s="2" t="str">
        <f>IF(ISNUMBER(A4214),COUNTIF(Calculations!A:A, A4214),"")</f>
        <v/>
      </c>
      <c r="F4214" s="12" t="str">
        <f t="shared" si="365"/>
        <v/>
      </c>
      <c r="G4214" s="12" t="str">
        <f t="shared" si="366"/>
        <v/>
      </c>
    </row>
    <row r="4215" spans="1:7" x14ac:dyDescent="0.25">
      <c r="A4215" s="8" t="str">
        <f t="shared" si="362"/>
        <v/>
      </c>
      <c r="B4215" s="2" t="str">
        <f t="shared" si="363"/>
        <v/>
      </c>
      <c r="C4215" s="2" t="str">
        <f t="shared" si="364"/>
        <v/>
      </c>
      <c r="D4215" s="2" t="str">
        <f>IF(ISNUMBER(A4215),COUNTIF(Calculations!B:B, A4215),"")</f>
        <v/>
      </c>
      <c r="E4215" s="2" t="str">
        <f>IF(ISNUMBER(A4215),COUNTIF(Calculations!A:A, A4215),"")</f>
        <v/>
      </c>
      <c r="F4215" s="12" t="str">
        <f t="shared" si="365"/>
        <v/>
      </c>
      <c r="G4215" s="12" t="str">
        <f t="shared" si="366"/>
        <v/>
      </c>
    </row>
    <row r="4216" spans="1:7" x14ac:dyDescent="0.25">
      <c r="A4216" s="8" t="str">
        <f t="shared" si="362"/>
        <v/>
      </c>
      <c r="B4216" s="2" t="str">
        <f t="shared" si="363"/>
        <v/>
      </c>
      <c r="C4216" s="2" t="str">
        <f t="shared" si="364"/>
        <v/>
      </c>
      <c r="D4216" s="2" t="str">
        <f>IF(ISNUMBER(A4216),COUNTIF(Calculations!B:B, A4216),"")</f>
        <v/>
      </c>
      <c r="E4216" s="2" t="str">
        <f>IF(ISNUMBER(A4216),COUNTIF(Calculations!A:A, A4216),"")</f>
        <v/>
      </c>
      <c r="F4216" s="12" t="str">
        <f t="shared" si="365"/>
        <v/>
      </c>
      <c r="G4216" s="12" t="str">
        <f t="shared" si="366"/>
        <v/>
      </c>
    </row>
    <row r="4217" spans="1:7" x14ac:dyDescent="0.25">
      <c r="A4217" s="8" t="str">
        <f t="shared" si="362"/>
        <v/>
      </c>
      <c r="B4217" s="2" t="str">
        <f t="shared" si="363"/>
        <v/>
      </c>
      <c r="C4217" s="2" t="str">
        <f t="shared" si="364"/>
        <v/>
      </c>
      <c r="D4217" s="2" t="str">
        <f>IF(ISNUMBER(A4217),COUNTIF(Calculations!B:B, A4217),"")</f>
        <v/>
      </c>
      <c r="E4217" s="2" t="str">
        <f>IF(ISNUMBER(A4217),COUNTIF(Calculations!A:A, A4217),"")</f>
        <v/>
      </c>
      <c r="F4217" s="12" t="str">
        <f t="shared" si="365"/>
        <v/>
      </c>
      <c r="G4217" s="12" t="str">
        <f t="shared" si="366"/>
        <v/>
      </c>
    </row>
    <row r="4218" spans="1:7" x14ac:dyDescent="0.25">
      <c r="A4218" s="8" t="str">
        <f t="shared" si="362"/>
        <v/>
      </c>
      <c r="B4218" s="2" t="str">
        <f t="shared" si="363"/>
        <v/>
      </c>
      <c r="C4218" s="2" t="str">
        <f t="shared" si="364"/>
        <v/>
      </c>
      <c r="D4218" s="2" t="str">
        <f>IF(ISNUMBER(A4218),COUNTIF(Calculations!B:B, A4218),"")</f>
        <v/>
      </c>
      <c r="E4218" s="2" t="str">
        <f>IF(ISNUMBER(A4218),COUNTIF(Calculations!A:A, A4218),"")</f>
        <v/>
      </c>
      <c r="F4218" s="12" t="str">
        <f t="shared" si="365"/>
        <v/>
      </c>
      <c r="G4218" s="12" t="str">
        <f t="shared" si="366"/>
        <v/>
      </c>
    </row>
    <row r="4219" spans="1:7" x14ac:dyDescent="0.25">
      <c r="A4219" s="8" t="str">
        <f t="shared" si="362"/>
        <v/>
      </c>
      <c r="B4219" s="2" t="str">
        <f t="shared" si="363"/>
        <v/>
      </c>
      <c r="C4219" s="2" t="str">
        <f t="shared" si="364"/>
        <v/>
      </c>
      <c r="D4219" s="2" t="str">
        <f>IF(ISNUMBER(A4219),COUNTIF(Calculations!B:B, A4219),"")</f>
        <v/>
      </c>
      <c r="E4219" s="2" t="str">
        <f>IF(ISNUMBER(A4219),COUNTIF(Calculations!A:A, A4219),"")</f>
        <v/>
      </c>
      <c r="F4219" s="12" t="str">
        <f t="shared" si="365"/>
        <v/>
      </c>
      <c r="G4219" s="12" t="str">
        <f t="shared" si="366"/>
        <v/>
      </c>
    </row>
    <row r="4220" spans="1:7" x14ac:dyDescent="0.25">
      <c r="A4220" s="8" t="str">
        <f t="shared" si="362"/>
        <v/>
      </c>
      <c r="B4220" s="2" t="str">
        <f t="shared" si="363"/>
        <v/>
      </c>
      <c r="C4220" s="2" t="str">
        <f t="shared" si="364"/>
        <v/>
      </c>
      <c r="D4220" s="2" t="str">
        <f>IF(ISNUMBER(A4220),COUNTIF(Calculations!B:B, A4220),"")</f>
        <v/>
      </c>
      <c r="E4220" s="2" t="str">
        <f>IF(ISNUMBER(A4220),COUNTIF(Calculations!A:A, A4220),"")</f>
        <v/>
      </c>
      <c r="F4220" s="12" t="str">
        <f t="shared" si="365"/>
        <v/>
      </c>
      <c r="G4220" s="12" t="str">
        <f t="shared" si="366"/>
        <v/>
      </c>
    </row>
    <row r="4221" spans="1:7" x14ac:dyDescent="0.25">
      <c r="A4221" s="8" t="str">
        <f t="shared" si="362"/>
        <v/>
      </c>
      <c r="B4221" s="2" t="str">
        <f t="shared" si="363"/>
        <v/>
      </c>
      <c r="C4221" s="2" t="str">
        <f t="shared" si="364"/>
        <v/>
      </c>
      <c r="D4221" s="2" t="str">
        <f>IF(ISNUMBER(A4221),COUNTIF(Calculations!B:B, A4221),"")</f>
        <v/>
      </c>
      <c r="E4221" s="2" t="str">
        <f>IF(ISNUMBER(A4221),COUNTIF(Calculations!A:A, A4221),"")</f>
        <v/>
      </c>
      <c r="F4221" s="12" t="str">
        <f t="shared" si="365"/>
        <v/>
      </c>
      <c r="G4221" s="12" t="str">
        <f t="shared" si="366"/>
        <v/>
      </c>
    </row>
    <row r="4222" spans="1:7" x14ac:dyDescent="0.25">
      <c r="A4222" s="8" t="str">
        <f t="shared" si="362"/>
        <v/>
      </c>
      <c r="B4222" s="2" t="str">
        <f t="shared" si="363"/>
        <v/>
      </c>
      <c r="C4222" s="2" t="str">
        <f t="shared" si="364"/>
        <v/>
      </c>
      <c r="D4222" s="2" t="str">
        <f>IF(ISNUMBER(A4222),COUNTIF(Calculations!B:B, A4222),"")</f>
        <v/>
      </c>
      <c r="E4222" s="2" t="str">
        <f>IF(ISNUMBER(A4222),COUNTIF(Calculations!A:A, A4222),"")</f>
        <v/>
      </c>
      <c r="F4222" s="12" t="str">
        <f t="shared" si="365"/>
        <v/>
      </c>
      <c r="G4222" s="12" t="str">
        <f t="shared" si="366"/>
        <v/>
      </c>
    </row>
    <row r="4223" spans="1:7" x14ac:dyDescent="0.25">
      <c r="A4223" s="8" t="str">
        <f t="shared" si="362"/>
        <v/>
      </c>
      <c r="B4223" s="2" t="str">
        <f t="shared" si="363"/>
        <v/>
      </c>
      <c r="C4223" s="2" t="str">
        <f t="shared" si="364"/>
        <v/>
      </c>
      <c r="D4223" s="2" t="str">
        <f>IF(ISNUMBER(A4223),COUNTIF(Calculations!B:B, A4223),"")</f>
        <v/>
      </c>
      <c r="E4223" s="2" t="str">
        <f>IF(ISNUMBER(A4223),COUNTIF(Calculations!A:A, A4223),"")</f>
        <v/>
      </c>
      <c r="F4223" s="12" t="str">
        <f t="shared" si="365"/>
        <v/>
      </c>
      <c r="G4223" s="12" t="str">
        <f t="shared" si="366"/>
        <v/>
      </c>
    </row>
    <row r="4224" spans="1:7" x14ac:dyDescent="0.25">
      <c r="A4224" s="8" t="str">
        <f t="shared" si="362"/>
        <v/>
      </c>
      <c r="B4224" s="2" t="str">
        <f t="shared" si="363"/>
        <v/>
      </c>
      <c r="C4224" s="2" t="str">
        <f t="shared" si="364"/>
        <v/>
      </c>
      <c r="D4224" s="2" t="str">
        <f>IF(ISNUMBER(A4224),COUNTIF(Calculations!B:B, A4224),"")</f>
        <v/>
      </c>
      <c r="E4224" s="2" t="str">
        <f>IF(ISNUMBER(A4224),COUNTIF(Calculations!A:A, A4224),"")</f>
        <v/>
      </c>
      <c r="F4224" s="12" t="str">
        <f t="shared" si="365"/>
        <v/>
      </c>
      <c r="G4224" s="12" t="str">
        <f t="shared" si="366"/>
        <v/>
      </c>
    </row>
    <row r="4225" spans="1:7" x14ac:dyDescent="0.25">
      <c r="A4225" s="8" t="str">
        <f t="shared" si="362"/>
        <v/>
      </c>
      <c r="B4225" s="2" t="str">
        <f t="shared" si="363"/>
        <v/>
      </c>
      <c r="C4225" s="2" t="str">
        <f t="shared" si="364"/>
        <v/>
      </c>
      <c r="D4225" s="2" t="str">
        <f>IF(ISNUMBER(A4225),COUNTIF(Calculations!B:B, A4225),"")</f>
        <v/>
      </c>
      <c r="E4225" s="2" t="str">
        <f>IF(ISNUMBER(A4225),COUNTIF(Calculations!A:A, A4225),"")</f>
        <v/>
      </c>
      <c r="F4225" s="12" t="str">
        <f t="shared" si="365"/>
        <v/>
      </c>
      <c r="G4225" s="12" t="str">
        <f t="shared" si="366"/>
        <v/>
      </c>
    </row>
    <row r="4226" spans="1:7" x14ac:dyDescent="0.25">
      <c r="A4226" s="8" t="str">
        <f t="shared" si="362"/>
        <v/>
      </c>
      <c r="B4226" s="2" t="str">
        <f t="shared" si="363"/>
        <v/>
      </c>
      <c r="C4226" s="2" t="str">
        <f t="shared" si="364"/>
        <v/>
      </c>
      <c r="D4226" s="2" t="str">
        <f>IF(ISNUMBER(A4226),COUNTIF(Calculations!B:B, A4226),"")</f>
        <v/>
      </c>
      <c r="E4226" s="2" t="str">
        <f>IF(ISNUMBER(A4226),COUNTIF(Calculations!A:A, A4226),"")</f>
        <v/>
      </c>
      <c r="F4226" s="12" t="str">
        <f t="shared" si="365"/>
        <v/>
      </c>
      <c r="G4226" s="12" t="str">
        <f t="shared" si="366"/>
        <v/>
      </c>
    </row>
    <row r="4227" spans="1:7" x14ac:dyDescent="0.25">
      <c r="A4227" s="8" t="str">
        <f t="shared" si="362"/>
        <v/>
      </c>
      <c r="B4227" s="2" t="str">
        <f t="shared" si="363"/>
        <v/>
      </c>
      <c r="C4227" s="2" t="str">
        <f t="shared" si="364"/>
        <v/>
      </c>
      <c r="D4227" s="2" t="str">
        <f>IF(ISNUMBER(A4227),COUNTIF(Calculations!B:B, A4227),"")</f>
        <v/>
      </c>
      <c r="E4227" s="2" t="str">
        <f>IF(ISNUMBER(A4227),COUNTIF(Calculations!A:A, A4227),"")</f>
        <v/>
      </c>
      <c r="F4227" s="12" t="str">
        <f t="shared" si="365"/>
        <v/>
      </c>
      <c r="G4227" s="12" t="str">
        <f t="shared" si="366"/>
        <v/>
      </c>
    </row>
    <row r="4228" spans="1:7" x14ac:dyDescent="0.25">
      <c r="A4228" s="8" t="str">
        <f t="shared" si="362"/>
        <v/>
      </c>
      <c r="B4228" s="2" t="str">
        <f t="shared" si="363"/>
        <v/>
      </c>
      <c r="C4228" s="2" t="str">
        <f t="shared" si="364"/>
        <v/>
      </c>
      <c r="D4228" s="2" t="str">
        <f>IF(ISNUMBER(A4228),COUNTIF(Calculations!B:B, A4228),"")</f>
        <v/>
      </c>
      <c r="E4228" s="2" t="str">
        <f>IF(ISNUMBER(A4228),COUNTIF(Calculations!A:A, A4228),"")</f>
        <v/>
      </c>
      <c r="F4228" s="12" t="str">
        <f t="shared" si="365"/>
        <v/>
      </c>
      <c r="G4228" s="12" t="str">
        <f t="shared" si="366"/>
        <v/>
      </c>
    </row>
    <row r="4229" spans="1:7" x14ac:dyDescent="0.25">
      <c r="A4229" s="8" t="str">
        <f t="shared" si="362"/>
        <v/>
      </c>
      <c r="B4229" s="2" t="str">
        <f t="shared" si="363"/>
        <v/>
      </c>
      <c r="C4229" s="2" t="str">
        <f t="shared" si="364"/>
        <v/>
      </c>
      <c r="D4229" s="2" t="str">
        <f>IF(ISNUMBER(A4229),COUNTIF(Calculations!B:B, A4229),"")</f>
        <v/>
      </c>
      <c r="E4229" s="2" t="str">
        <f>IF(ISNUMBER(A4229),COUNTIF(Calculations!A:A, A4229),"")</f>
        <v/>
      </c>
      <c r="F4229" s="12" t="str">
        <f t="shared" si="365"/>
        <v/>
      </c>
      <c r="G4229" s="12" t="str">
        <f t="shared" si="366"/>
        <v/>
      </c>
    </row>
    <row r="4230" spans="1:7" x14ac:dyDescent="0.25">
      <c r="A4230" s="8" t="str">
        <f t="shared" si="362"/>
        <v/>
      </c>
      <c r="B4230" s="2" t="str">
        <f t="shared" si="363"/>
        <v/>
      </c>
      <c r="C4230" s="2" t="str">
        <f t="shared" si="364"/>
        <v/>
      </c>
      <c r="D4230" s="2" t="str">
        <f>IF(ISNUMBER(A4230),COUNTIF(Calculations!B:B, A4230),"")</f>
        <v/>
      </c>
      <c r="E4230" s="2" t="str">
        <f>IF(ISNUMBER(A4230),COUNTIF(Calculations!A:A, A4230),"")</f>
        <v/>
      </c>
      <c r="F4230" s="12" t="str">
        <f t="shared" si="365"/>
        <v/>
      </c>
      <c r="G4230" s="12" t="str">
        <f t="shared" si="366"/>
        <v/>
      </c>
    </row>
    <row r="4231" spans="1:7" x14ac:dyDescent="0.25">
      <c r="A4231" s="8" t="str">
        <f t="shared" si="362"/>
        <v/>
      </c>
      <c r="B4231" s="2" t="str">
        <f t="shared" si="363"/>
        <v/>
      </c>
      <c r="C4231" s="2" t="str">
        <f t="shared" si="364"/>
        <v/>
      </c>
      <c r="D4231" s="2" t="str">
        <f>IF(ISNUMBER(A4231),COUNTIF(Calculations!B:B, A4231),"")</f>
        <v/>
      </c>
      <c r="E4231" s="2" t="str">
        <f>IF(ISNUMBER(A4231),COUNTIF(Calculations!A:A, A4231),"")</f>
        <v/>
      </c>
      <c r="F4231" s="12" t="str">
        <f t="shared" si="365"/>
        <v/>
      </c>
      <c r="G4231" s="12" t="str">
        <f t="shared" si="366"/>
        <v/>
      </c>
    </row>
    <row r="4232" spans="1:7" x14ac:dyDescent="0.25">
      <c r="A4232" s="8" t="str">
        <f t="shared" si="362"/>
        <v/>
      </c>
      <c r="B4232" s="2" t="str">
        <f t="shared" si="363"/>
        <v/>
      </c>
      <c r="C4232" s="2" t="str">
        <f t="shared" si="364"/>
        <v/>
      </c>
      <c r="D4232" s="2" t="str">
        <f>IF(ISNUMBER(A4232),COUNTIF(Calculations!B:B, A4232),"")</f>
        <v/>
      </c>
      <c r="E4232" s="2" t="str">
        <f>IF(ISNUMBER(A4232),COUNTIF(Calculations!A:A, A4232),"")</f>
        <v/>
      </c>
      <c r="F4232" s="12" t="str">
        <f t="shared" si="365"/>
        <v/>
      </c>
      <c r="G4232" s="12" t="str">
        <f t="shared" si="366"/>
        <v/>
      </c>
    </row>
    <row r="4233" spans="1:7" x14ac:dyDescent="0.25">
      <c r="A4233" s="8" t="str">
        <f t="shared" si="362"/>
        <v/>
      </c>
      <c r="B4233" s="2" t="str">
        <f t="shared" si="363"/>
        <v/>
      </c>
      <c r="C4233" s="2" t="str">
        <f t="shared" si="364"/>
        <v/>
      </c>
      <c r="D4233" s="2" t="str">
        <f>IF(ISNUMBER(A4233),COUNTIF(Calculations!B:B, A4233),"")</f>
        <v/>
      </c>
      <c r="E4233" s="2" t="str">
        <f>IF(ISNUMBER(A4233),COUNTIF(Calculations!A:A, A4233),"")</f>
        <v/>
      </c>
      <c r="F4233" s="12" t="str">
        <f t="shared" si="365"/>
        <v/>
      </c>
      <c r="G4233" s="12" t="str">
        <f t="shared" si="366"/>
        <v/>
      </c>
    </row>
    <row r="4234" spans="1:7" x14ac:dyDescent="0.25">
      <c r="A4234" s="8" t="str">
        <f t="shared" si="362"/>
        <v/>
      </c>
      <c r="B4234" s="2" t="str">
        <f t="shared" si="363"/>
        <v/>
      </c>
      <c r="C4234" s="2" t="str">
        <f t="shared" si="364"/>
        <v/>
      </c>
      <c r="D4234" s="2" t="str">
        <f>IF(ISNUMBER(A4234),COUNTIF(Calculations!B:B, A4234),"")</f>
        <v/>
      </c>
      <c r="E4234" s="2" t="str">
        <f>IF(ISNUMBER(A4234),COUNTIF(Calculations!A:A, A4234),"")</f>
        <v/>
      </c>
      <c r="F4234" s="12" t="str">
        <f t="shared" si="365"/>
        <v/>
      </c>
      <c r="G4234" s="12" t="str">
        <f t="shared" si="366"/>
        <v/>
      </c>
    </row>
    <row r="4235" spans="1:7" x14ac:dyDescent="0.25">
      <c r="A4235" s="8" t="str">
        <f t="shared" si="362"/>
        <v/>
      </c>
      <c r="B4235" s="2" t="str">
        <f t="shared" si="363"/>
        <v/>
      </c>
      <c r="C4235" s="2" t="str">
        <f t="shared" si="364"/>
        <v/>
      </c>
      <c r="D4235" s="2" t="str">
        <f>IF(ISNUMBER(A4235),COUNTIF(Calculations!B:B, A4235),"")</f>
        <v/>
      </c>
      <c r="E4235" s="2" t="str">
        <f>IF(ISNUMBER(A4235),COUNTIF(Calculations!A:A, A4235),"")</f>
        <v/>
      </c>
      <c r="F4235" s="12" t="str">
        <f t="shared" si="365"/>
        <v/>
      </c>
      <c r="G4235" s="12" t="str">
        <f t="shared" si="366"/>
        <v/>
      </c>
    </row>
    <row r="4236" spans="1:7" x14ac:dyDescent="0.25">
      <c r="A4236" s="8" t="str">
        <f t="shared" si="362"/>
        <v/>
      </c>
      <c r="B4236" s="2" t="str">
        <f t="shared" si="363"/>
        <v/>
      </c>
      <c r="C4236" s="2" t="str">
        <f t="shared" si="364"/>
        <v/>
      </c>
      <c r="D4236" s="2" t="str">
        <f>IF(ISNUMBER(A4236),COUNTIF(Calculations!B:B, A4236),"")</f>
        <v/>
      </c>
      <c r="E4236" s="2" t="str">
        <f>IF(ISNUMBER(A4236),COUNTIF(Calculations!A:A, A4236),"")</f>
        <v/>
      </c>
      <c r="F4236" s="12" t="str">
        <f t="shared" si="365"/>
        <v/>
      </c>
      <c r="G4236" s="12" t="str">
        <f t="shared" si="366"/>
        <v/>
      </c>
    </row>
    <row r="4237" spans="1:7" x14ac:dyDescent="0.25">
      <c r="A4237" s="8" t="str">
        <f t="shared" si="362"/>
        <v/>
      </c>
      <c r="B4237" s="2" t="str">
        <f t="shared" si="363"/>
        <v/>
      </c>
      <c r="C4237" s="2" t="str">
        <f t="shared" si="364"/>
        <v/>
      </c>
      <c r="D4237" s="2" t="str">
        <f>IF(ISNUMBER(A4237),COUNTIF(Calculations!B:B, A4237),"")</f>
        <v/>
      </c>
      <c r="E4237" s="2" t="str">
        <f>IF(ISNUMBER(A4237),COUNTIF(Calculations!A:A, A4237),"")</f>
        <v/>
      </c>
      <c r="F4237" s="12" t="str">
        <f t="shared" si="365"/>
        <v/>
      </c>
      <c r="G4237" s="12" t="str">
        <f t="shared" si="366"/>
        <v/>
      </c>
    </row>
    <row r="4238" spans="1:7" x14ac:dyDescent="0.25">
      <c r="A4238" s="8" t="str">
        <f t="shared" si="362"/>
        <v/>
      </c>
      <c r="B4238" s="2" t="str">
        <f t="shared" si="363"/>
        <v/>
      </c>
      <c r="C4238" s="2" t="str">
        <f t="shared" si="364"/>
        <v/>
      </c>
      <c r="D4238" s="2" t="str">
        <f>IF(ISNUMBER(A4238),COUNTIF(Calculations!B:B, A4238),"")</f>
        <v/>
      </c>
      <c r="E4238" s="2" t="str">
        <f>IF(ISNUMBER(A4238),COUNTIF(Calculations!A:A, A4238),"")</f>
        <v/>
      </c>
      <c r="F4238" s="12" t="str">
        <f t="shared" si="365"/>
        <v/>
      </c>
      <c r="G4238" s="12" t="str">
        <f t="shared" si="366"/>
        <v/>
      </c>
    </row>
    <row r="4239" spans="1:7" x14ac:dyDescent="0.25">
      <c r="A4239" s="8" t="str">
        <f t="shared" si="362"/>
        <v/>
      </c>
      <c r="B4239" s="2" t="str">
        <f t="shared" si="363"/>
        <v/>
      </c>
      <c r="C4239" s="2" t="str">
        <f t="shared" si="364"/>
        <v/>
      </c>
      <c r="D4239" s="2" t="str">
        <f>IF(ISNUMBER(A4239),COUNTIF(Calculations!B:B, A4239),"")</f>
        <v/>
      </c>
      <c r="E4239" s="2" t="str">
        <f>IF(ISNUMBER(A4239),COUNTIF(Calculations!A:A, A4239),"")</f>
        <v/>
      </c>
      <c r="F4239" s="12" t="str">
        <f t="shared" si="365"/>
        <v/>
      </c>
      <c r="G4239" s="12" t="str">
        <f t="shared" si="366"/>
        <v/>
      </c>
    </row>
    <row r="4240" spans="1:7" x14ac:dyDescent="0.25">
      <c r="A4240" s="8" t="str">
        <f t="shared" si="362"/>
        <v/>
      </c>
      <c r="B4240" s="2" t="str">
        <f t="shared" si="363"/>
        <v/>
      </c>
      <c r="C4240" s="2" t="str">
        <f t="shared" si="364"/>
        <v/>
      </c>
      <c r="D4240" s="2" t="str">
        <f>IF(ISNUMBER(A4240),COUNTIF(Calculations!B:B, A4240),"")</f>
        <v/>
      </c>
      <c r="E4240" s="2" t="str">
        <f>IF(ISNUMBER(A4240),COUNTIF(Calculations!A:A, A4240),"")</f>
        <v/>
      </c>
      <c r="F4240" s="12" t="str">
        <f t="shared" si="365"/>
        <v/>
      </c>
      <c r="G4240" s="12" t="str">
        <f t="shared" si="366"/>
        <v/>
      </c>
    </row>
    <row r="4241" spans="1:7" x14ac:dyDescent="0.25">
      <c r="A4241" s="8" t="str">
        <f t="shared" si="362"/>
        <v/>
      </c>
      <c r="B4241" s="2" t="str">
        <f t="shared" si="363"/>
        <v/>
      </c>
      <c r="C4241" s="2" t="str">
        <f t="shared" si="364"/>
        <v/>
      </c>
      <c r="D4241" s="2" t="str">
        <f>IF(ISNUMBER(A4241),COUNTIF(Calculations!B:B, A4241),"")</f>
        <v/>
      </c>
      <c r="E4241" s="2" t="str">
        <f>IF(ISNUMBER(A4241),COUNTIF(Calculations!A:A, A4241),"")</f>
        <v/>
      </c>
      <c r="F4241" s="12" t="str">
        <f t="shared" si="365"/>
        <v/>
      </c>
      <c r="G4241" s="12" t="str">
        <f t="shared" si="366"/>
        <v/>
      </c>
    </row>
    <row r="4242" spans="1:7" x14ac:dyDescent="0.25">
      <c r="A4242" s="8" t="str">
        <f t="shared" si="362"/>
        <v/>
      </c>
      <c r="B4242" s="2" t="str">
        <f t="shared" si="363"/>
        <v/>
      </c>
      <c r="C4242" s="2" t="str">
        <f t="shared" si="364"/>
        <v/>
      </c>
      <c r="D4242" s="2" t="str">
        <f>IF(ISNUMBER(A4242),COUNTIF(Calculations!B:B, A4242),"")</f>
        <v/>
      </c>
      <c r="E4242" s="2" t="str">
        <f>IF(ISNUMBER(A4242),COUNTIF(Calculations!A:A, A4242),"")</f>
        <v/>
      </c>
      <c r="F4242" s="12" t="str">
        <f t="shared" si="365"/>
        <v/>
      </c>
      <c r="G4242" s="12" t="str">
        <f t="shared" si="366"/>
        <v/>
      </c>
    </row>
    <row r="4243" spans="1:7" x14ac:dyDescent="0.25">
      <c r="A4243" s="8" t="str">
        <f t="shared" si="362"/>
        <v/>
      </c>
      <c r="B4243" s="2" t="str">
        <f t="shared" si="363"/>
        <v/>
      </c>
      <c r="C4243" s="2" t="str">
        <f t="shared" si="364"/>
        <v/>
      </c>
      <c r="D4243" s="2" t="str">
        <f>IF(ISNUMBER(A4243),COUNTIF(Calculations!B:B, A4243),"")</f>
        <v/>
      </c>
      <c r="E4243" s="2" t="str">
        <f>IF(ISNUMBER(A4243),COUNTIF(Calculations!A:A, A4243),"")</f>
        <v/>
      </c>
      <c r="F4243" s="12" t="str">
        <f t="shared" si="365"/>
        <v/>
      </c>
      <c r="G4243" s="12" t="str">
        <f t="shared" si="366"/>
        <v/>
      </c>
    </row>
    <row r="4244" spans="1:7" x14ac:dyDescent="0.25">
      <c r="A4244" s="8" t="str">
        <f t="shared" si="362"/>
        <v/>
      </c>
      <c r="B4244" s="2" t="str">
        <f t="shared" si="363"/>
        <v/>
      </c>
      <c r="C4244" s="2" t="str">
        <f t="shared" si="364"/>
        <v/>
      </c>
      <c r="D4244" s="2" t="str">
        <f>IF(ISNUMBER(A4244),COUNTIF(Calculations!B:B, A4244),"")</f>
        <v/>
      </c>
      <c r="E4244" s="2" t="str">
        <f>IF(ISNUMBER(A4244),COUNTIF(Calculations!A:A, A4244),"")</f>
        <v/>
      </c>
      <c r="F4244" s="12" t="str">
        <f t="shared" si="365"/>
        <v/>
      </c>
      <c r="G4244" s="12" t="str">
        <f t="shared" si="366"/>
        <v/>
      </c>
    </row>
    <row r="4245" spans="1:7" x14ac:dyDescent="0.25">
      <c r="A4245" s="8" t="str">
        <f t="shared" si="362"/>
        <v/>
      </c>
      <c r="B4245" s="2" t="str">
        <f t="shared" si="363"/>
        <v/>
      </c>
      <c r="C4245" s="2" t="str">
        <f t="shared" si="364"/>
        <v/>
      </c>
      <c r="D4245" s="2" t="str">
        <f>IF(ISNUMBER(A4245),COUNTIF(Calculations!B:B, A4245),"")</f>
        <v/>
      </c>
      <c r="E4245" s="2" t="str">
        <f>IF(ISNUMBER(A4245),COUNTIF(Calculations!A:A, A4245),"")</f>
        <v/>
      </c>
      <c r="F4245" s="12" t="str">
        <f t="shared" si="365"/>
        <v/>
      </c>
      <c r="G4245" s="12" t="str">
        <f t="shared" si="366"/>
        <v/>
      </c>
    </row>
    <row r="4246" spans="1:7" x14ac:dyDescent="0.25">
      <c r="A4246" s="8" t="str">
        <f t="shared" si="362"/>
        <v/>
      </c>
      <c r="B4246" s="2" t="str">
        <f t="shared" si="363"/>
        <v/>
      </c>
      <c r="C4246" s="2" t="str">
        <f t="shared" si="364"/>
        <v/>
      </c>
      <c r="D4246" s="2" t="str">
        <f>IF(ISNUMBER(A4246),COUNTIF(Calculations!B:B, A4246),"")</f>
        <v/>
      </c>
      <c r="E4246" s="2" t="str">
        <f>IF(ISNUMBER(A4246),COUNTIF(Calculations!A:A, A4246),"")</f>
        <v/>
      </c>
      <c r="F4246" s="12" t="str">
        <f t="shared" si="365"/>
        <v/>
      </c>
      <c r="G4246" s="12" t="str">
        <f t="shared" si="366"/>
        <v/>
      </c>
    </row>
    <row r="4247" spans="1:7" x14ac:dyDescent="0.25">
      <c r="A4247" s="8" t="str">
        <f t="shared" si="362"/>
        <v/>
      </c>
      <c r="B4247" s="2" t="str">
        <f t="shared" si="363"/>
        <v/>
      </c>
      <c r="C4247" s="2" t="str">
        <f t="shared" si="364"/>
        <v/>
      </c>
      <c r="D4247" s="2" t="str">
        <f>IF(ISNUMBER(A4247),COUNTIF(Calculations!B:B, A4247),"")</f>
        <v/>
      </c>
      <c r="E4247" s="2" t="str">
        <f>IF(ISNUMBER(A4247),COUNTIF(Calculations!A:A, A4247),"")</f>
        <v/>
      </c>
      <c r="F4247" s="12" t="str">
        <f t="shared" si="365"/>
        <v/>
      </c>
      <c r="G4247" s="12" t="str">
        <f t="shared" si="366"/>
        <v/>
      </c>
    </row>
    <row r="4248" spans="1:7" x14ac:dyDescent="0.25">
      <c r="A4248" s="8" t="str">
        <f t="shared" si="362"/>
        <v/>
      </c>
      <c r="B4248" s="2" t="str">
        <f t="shared" si="363"/>
        <v/>
      </c>
      <c r="C4248" s="2" t="str">
        <f t="shared" si="364"/>
        <v/>
      </c>
      <c r="D4248" s="2" t="str">
        <f>IF(ISNUMBER(A4248),COUNTIF(Calculations!B:B, A4248),"")</f>
        <v/>
      </c>
      <c r="E4248" s="2" t="str">
        <f>IF(ISNUMBER(A4248),COUNTIF(Calculations!A:A, A4248),"")</f>
        <v/>
      </c>
      <c r="F4248" s="12" t="str">
        <f t="shared" si="365"/>
        <v/>
      </c>
      <c r="G4248" s="12" t="str">
        <f t="shared" si="366"/>
        <v/>
      </c>
    </row>
    <row r="4249" spans="1:7" x14ac:dyDescent="0.25">
      <c r="A4249" s="8" t="str">
        <f t="shared" si="362"/>
        <v/>
      </c>
      <c r="B4249" s="2" t="str">
        <f t="shared" si="363"/>
        <v/>
      </c>
      <c r="C4249" s="2" t="str">
        <f t="shared" si="364"/>
        <v/>
      </c>
      <c r="D4249" s="2" t="str">
        <f>IF(ISNUMBER(A4249),COUNTIF(Calculations!B:B, A4249),"")</f>
        <v/>
      </c>
      <c r="E4249" s="2" t="str">
        <f>IF(ISNUMBER(A4249),COUNTIF(Calculations!A:A, A4249),"")</f>
        <v/>
      </c>
      <c r="F4249" s="12" t="str">
        <f t="shared" si="365"/>
        <v/>
      </c>
      <c r="G4249" s="12" t="str">
        <f t="shared" si="366"/>
        <v/>
      </c>
    </row>
    <row r="4250" spans="1:7" x14ac:dyDescent="0.25">
      <c r="A4250" s="8" t="str">
        <f t="shared" si="362"/>
        <v/>
      </c>
      <c r="B4250" s="2" t="str">
        <f t="shared" si="363"/>
        <v/>
      </c>
      <c r="C4250" s="2" t="str">
        <f t="shared" si="364"/>
        <v/>
      </c>
      <c r="D4250" s="2" t="str">
        <f>IF(ISNUMBER(A4250),COUNTIF(Calculations!B:B, A4250),"")</f>
        <v/>
      </c>
      <c r="E4250" s="2" t="str">
        <f>IF(ISNUMBER(A4250),COUNTIF(Calculations!A:A, A4250),"")</f>
        <v/>
      </c>
      <c r="F4250" s="12" t="str">
        <f t="shared" si="365"/>
        <v/>
      </c>
      <c r="G4250" s="12" t="str">
        <f t="shared" si="366"/>
        <v/>
      </c>
    </row>
    <row r="4251" spans="1:7" x14ac:dyDescent="0.25">
      <c r="A4251" s="8" t="str">
        <f t="shared" si="362"/>
        <v/>
      </c>
      <c r="B4251" s="2" t="str">
        <f t="shared" si="363"/>
        <v/>
      </c>
      <c r="C4251" s="2" t="str">
        <f t="shared" si="364"/>
        <v/>
      </c>
      <c r="D4251" s="2" t="str">
        <f>IF(ISNUMBER(A4251),COUNTIF(Calculations!B:B, A4251),"")</f>
        <v/>
      </c>
      <c r="E4251" s="2" t="str">
        <f>IF(ISNUMBER(A4251),COUNTIF(Calculations!A:A, A4251),"")</f>
        <v/>
      </c>
      <c r="F4251" s="12" t="str">
        <f t="shared" si="365"/>
        <v/>
      </c>
      <c r="G4251" s="12" t="str">
        <f t="shared" si="366"/>
        <v/>
      </c>
    </row>
    <row r="4252" spans="1:7" x14ac:dyDescent="0.25">
      <c r="A4252" s="8" t="str">
        <f t="shared" si="362"/>
        <v/>
      </c>
      <c r="B4252" s="2" t="str">
        <f t="shared" si="363"/>
        <v/>
      </c>
      <c r="C4252" s="2" t="str">
        <f t="shared" si="364"/>
        <v/>
      </c>
      <c r="D4252" s="2" t="str">
        <f>IF(ISNUMBER(A4252),COUNTIF(Calculations!B:B, A4252),"")</f>
        <v/>
      </c>
      <c r="E4252" s="2" t="str">
        <f>IF(ISNUMBER(A4252),COUNTIF(Calculations!A:A, A4252),"")</f>
        <v/>
      </c>
      <c r="F4252" s="12" t="str">
        <f t="shared" si="365"/>
        <v/>
      </c>
      <c r="G4252" s="12" t="str">
        <f t="shared" si="366"/>
        <v/>
      </c>
    </row>
    <row r="4253" spans="1:7" x14ac:dyDescent="0.25">
      <c r="A4253" s="8" t="str">
        <f t="shared" si="362"/>
        <v/>
      </c>
      <c r="B4253" s="2" t="str">
        <f t="shared" si="363"/>
        <v/>
      </c>
      <c r="C4253" s="2" t="str">
        <f t="shared" si="364"/>
        <v/>
      </c>
      <c r="D4253" s="2" t="str">
        <f>IF(ISNUMBER(A4253),COUNTIF(Calculations!B:B, A4253),"")</f>
        <v/>
      </c>
      <c r="E4253" s="2" t="str">
        <f>IF(ISNUMBER(A4253),COUNTIF(Calculations!A:A, A4253),"")</f>
        <v/>
      </c>
      <c r="F4253" s="12" t="str">
        <f t="shared" si="365"/>
        <v/>
      </c>
      <c r="G4253" s="12" t="str">
        <f t="shared" si="366"/>
        <v/>
      </c>
    </row>
    <row r="4254" spans="1:7" x14ac:dyDescent="0.25">
      <c r="A4254" s="8" t="str">
        <f t="shared" si="362"/>
        <v/>
      </c>
      <c r="B4254" s="2" t="str">
        <f t="shared" si="363"/>
        <v/>
      </c>
      <c r="C4254" s="2" t="str">
        <f t="shared" si="364"/>
        <v/>
      </c>
      <c r="D4254" s="2" t="str">
        <f>IF(ISNUMBER(A4254),COUNTIF(Calculations!B:B, A4254),"")</f>
        <v/>
      </c>
      <c r="E4254" s="2" t="str">
        <f>IF(ISNUMBER(A4254),COUNTIF(Calculations!A:A, A4254),"")</f>
        <v/>
      </c>
      <c r="F4254" s="12" t="str">
        <f t="shared" si="365"/>
        <v/>
      </c>
      <c r="G4254" s="12" t="str">
        <f t="shared" si="366"/>
        <v/>
      </c>
    </row>
    <row r="4255" spans="1:7" x14ac:dyDescent="0.25">
      <c r="A4255" s="8" t="str">
        <f t="shared" si="362"/>
        <v/>
      </c>
      <c r="B4255" s="2" t="str">
        <f t="shared" si="363"/>
        <v/>
      </c>
      <c r="C4255" s="2" t="str">
        <f t="shared" si="364"/>
        <v/>
      </c>
      <c r="D4255" s="2" t="str">
        <f>IF(ISNUMBER(A4255),COUNTIF(Calculations!B:B, A4255),"")</f>
        <v/>
      </c>
      <c r="E4255" s="2" t="str">
        <f>IF(ISNUMBER(A4255),COUNTIF(Calculations!A:A, A4255),"")</f>
        <v/>
      </c>
      <c r="F4255" s="12" t="str">
        <f t="shared" si="365"/>
        <v/>
      </c>
      <c r="G4255" s="12" t="str">
        <f t="shared" si="366"/>
        <v/>
      </c>
    </row>
    <row r="4256" spans="1:7" x14ac:dyDescent="0.25">
      <c r="A4256" s="8" t="str">
        <f t="shared" si="362"/>
        <v/>
      </c>
      <c r="B4256" s="2" t="str">
        <f t="shared" si="363"/>
        <v/>
      </c>
      <c r="C4256" s="2" t="str">
        <f t="shared" si="364"/>
        <v/>
      </c>
      <c r="D4256" s="2" t="str">
        <f>IF(ISNUMBER(A4256),COUNTIF(Calculations!B:B, A4256),"")</f>
        <v/>
      </c>
      <c r="E4256" s="2" t="str">
        <f>IF(ISNUMBER(A4256),COUNTIF(Calculations!A:A, A4256),"")</f>
        <v/>
      </c>
      <c r="F4256" s="12" t="str">
        <f t="shared" si="365"/>
        <v/>
      </c>
      <c r="G4256" s="12" t="str">
        <f t="shared" si="366"/>
        <v/>
      </c>
    </row>
    <row r="4257" spans="1:7" x14ac:dyDescent="0.25">
      <c r="A4257" s="8" t="str">
        <f t="shared" si="362"/>
        <v/>
      </c>
      <c r="B4257" s="2" t="str">
        <f t="shared" si="363"/>
        <v/>
      </c>
      <c r="C4257" s="2" t="str">
        <f t="shared" si="364"/>
        <v/>
      </c>
      <c r="D4257" s="2" t="str">
        <f>IF(ISNUMBER(A4257),COUNTIF(Calculations!B:B, A4257),"")</f>
        <v/>
      </c>
      <c r="E4257" s="2" t="str">
        <f>IF(ISNUMBER(A4257),COUNTIF(Calculations!A:A, A4257),"")</f>
        <v/>
      </c>
      <c r="F4257" s="12" t="str">
        <f t="shared" si="365"/>
        <v/>
      </c>
      <c r="G4257" s="12" t="str">
        <f t="shared" si="366"/>
        <v/>
      </c>
    </row>
    <row r="4258" spans="1:7" x14ac:dyDescent="0.25">
      <c r="A4258" s="8" t="str">
        <f t="shared" si="362"/>
        <v/>
      </c>
      <c r="B4258" s="2" t="str">
        <f t="shared" si="363"/>
        <v/>
      </c>
      <c r="C4258" s="2" t="str">
        <f t="shared" si="364"/>
        <v/>
      </c>
      <c r="D4258" s="2" t="str">
        <f>IF(ISNUMBER(A4258),COUNTIF(Calculations!B:B, A4258),"")</f>
        <v/>
      </c>
      <c r="E4258" s="2" t="str">
        <f>IF(ISNUMBER(A4258),COUNTIF(Calculations!A:A, A4258),"")</f>
        <v/>
      </c>
      <c r="F4258" s="12" t="str">
        <f t="shared" si="365"/>
        <v/>
      </c>
      <c r="G4258" s="12" t="str">
        <f t="shared" si="366"/>
        <v/>
      </c>
    </row>
    <row r="4259" spans="1:7" x14ac:dyDescent="0.25">
      <c r="A4259" s="8" t="str">
        <f t="shared" si="362"/>
        <v/>
      </c>
      <c r="B4259" s="2" t="str">
        <f t="shared" si="363"/>
        <v/>
      </c>
      <c r="C4259" s="2" t="str">
        <f t="shared" si="364"/>
        <v/>
      </c>
      <c r="D4259" s="2" t="str">
        <f>IF(ISNUMBER(A4259),COUNTIF(Calculations!B:B, A4259),"")</f>
        <v/>
      </c>
      <c r="E4259" s="2" t="str">
        <f>IF(ISNUMBER(A4259),COUNTIF(Calculations!A:A, A4259),"")</f>
        <v/>
      </c>
      <c r="F4259" s="12" t="str">
        <f t="shared" si="365"/>
        <v/>
      </c>
      <c r="G4259" s="12" t="str">
        <f t="shared" si="366"/>
        <v/>
      </c>
    </row>
    <row r="4260" spans="1:7" x14ac:dyDescent="0.25">
      <c r="A4260" s="8" t="str">
        <f t="shared" ref="A4260:A4323" si="367">IF(ISNUMBER(A4259),IF(A4259+1&lt;=MAX(IndirectStartDates,IndirectCompletedDates),A4259+1,""),"")</f>
        <v/>
      </c>
      <c r="B4260" s="2" t="str">
        <f t="shared" ref="B4260:B4323" si="368">IF(ISNUMBER(A4260),YEAR(A4260)&amp;"-"&amp;TEXT(WEEKNUM(A4260),"00"),"")</f>
        <v/>
      </c>
      <c r="C4260" s="2" t="str">
        <f t="shared" ref="C4260:C4323" si="369">IF(ISNUMBER(A4260),COUNTIFS(IndirectStartDates,"&lt;="&amp;A4260,IndirectCompletedDates,"&gt;"&amp;A4260) + COUNTIFS(IndirectStartDates,"&lt;="&amp;A4260,IndirectCompletedDates,""),"")</f>
        <v/>
      </c>
      <c r="D4260" s="2" t="str">
        <f>IF(ISNUMBER(A4260),COUNTIF(Calculations!B:B, A4260),"")</f>
        <v/>
      </c>
      <c r="E4260" s="2" t="str">
        <f>IF(ISNUMBER(A4260),COUNTIF(Calculations!A:A, A4260),"")</f>
        <v/>
      </c>
      <c r="F4260" s="12" t="str">
        <f t="shared" ref="F4260:F4323" si="370">IF(ISNUMBER(A4260),F4259 + D4260,"")</f>
        <v/>
      </c>
      <c r="G4260" s="12" t="str">
        <f t="shared" ref="G4260:G4323" si="371">IF(ISNUMBER(A4260),G4259 + E4260,"")</f>
        <v/>
      </c>
    </row>
    <row r="4261" spans="1:7" x14ac:dyDescent="0.25">
      <c r="A4261" s="8" t="str">
        <f t="shared" si="367"/>
        <v/>
      </c>
      <c r="B4261" s="2" t="str">
        <f t="shared" si="368"/>
        <v/>
      </c>
      <c r="C4261" s="2" t="str">
        <f t="shared" si="369"/>
        <v/>
      </c>
      <c r="D4261" s="2" t="str">
        <f>IF(ISNUMBER(A4261),COUNTIF(Calculations!B:B, A4261),"")</f>
        <v/>
      </c>
      <c r="E4261" s="2" t="str">
        <f>IF(ISNUMBER(A4261),COUNTIF(Calculations!A:A, A4261),"")</f>
        <v/>
      </c>
      <c r="F4261" s="12" t="str">
        <f t="shared" si="370"/>
        <v/>
      </c>
      <c r="G4261" s="12" t="str">
        <f t="shared" si="371"/>
        <v/>
      </c>
    </row>
    <row r="4262" spans="1:7" x14ac:dyDescent="0.25">
      <c r="A4262" s="8" t="str">
        <f t="shared" si="367"/>
        <v/>
      </c>
      <c r="B4262" s="2" t="str">
        <f t="shared" si="368"/>
        <v/>
      </c>
      <c r="C4262" s="2" t="str">
        <f t="shared" si="369"/>
        <v/>
      </c>
      <c r="D4262" s="2" t="str">
        <f>IF(ISNUMBER(A4262),COUNTIF(Calculations!B:B, A4262),"")</f>
        <v/>
      </c>
      <c r="E4262" s="2" t="str">
        <f>IF(ISNUMBER(A4262),COUNTIF(Calculations!A:A, A4262),"")</f>
        <v/>
      </c>
      <c r="F4262" s="12" t="str">
        <f t="shared" si="370"/>
        <v/>
      </c>
      <c r="G4262" s="12" t="str">
        <f t="shared" si="371"/>
        <v/>
      </c>
    </row>
    <row r="4263" spans="1:7" x14ac:dyDescent="0.25">
      <c r="A4263" s="8" t="str">
        <f t="shared" si="367"/>
        <v/>
      </c>
      <c r="B4263" s="2" t="str">
        <f t="shared" si="368"/>
        <v/>
      </c>
      <c r="C4263" s="2" t="str">
        <f t="shared" si="369"/>
        <v/>
      </c>
      <c r="D4263" s="2" t="str">
        <f>IF(ISNUMBER(A4263),COUNTIF(Calculations!B:B, A4263),"")</f>
        <v/>
      </c>
      <c r="E4263" s="2" t="str">
        <f>IF(ISNUMBER(A4263),COUNTIF(Calculations!A:A, A4263),"")</f>
        <v/>
      </c>
      <c r="F4263" s="12" t="str">
        <f t="shared" si="370"/>
        <v/>
      </c>
      <c r="G4263" s="12" t="str">
        <f t="shared" si="371"/>
        <v/>
      </c>
    </row>
    <row r="4264" spans="1:7" x14ac:dyDescent="0.25">
      <c r="A4264" s="8" t="str">
        <f t="shared" si="367"/>
        <v/>
      </c>
      <c r="B4264" s="2" t="str">
        <f t="shared" si="368"/>
        <v/>
      </c>
      <c r="C4264" s="2" t="str">
        <f t="shared" si="369"/>
        <v/>
      </c>
      <c r="D4264" s="2" t="str">
        <f>IF(ISNUMBER(A4264),COUNTIF(Calculations!B:B, A4264),"")</f>
        <v/>
      </c>
      <c r="E4264" s="2" t="str">
        <f>IF(ISNUMBER(A4264),COUNTIF(Calculations!A:A, A4264),"")</f>
        <v/>
      </c>
      <c r="F4264" s="12" t="str">
        <f t="shared" si="370"/>
        <v/>
      </c>
      <c r="G4264" s="12" t="str">
        <f t="shared" si="371"/>
        <v/>
      </c>
    </row>
    <row r="4265" spans="1:7" x14ac:dyDescent="0.25">
      <c r="A4265" s="8" t="str">
        <f t="shared" si="367"/>
        <v/>
      </c>
      <c r="B4265" s="2" t="str">
        <f t="shared" si="368"/>
        <v/>
      </c>
      <c r="C4265" s="2" t="str">
        <f t="shared" si="369"/>
        <v/>
      </c>
      <c r="D4265" s="2" t="str">
        <f>IF(ISNUMBER(A4265),COUNTIF(Calculations!B:B, A4265),"")</f>
        <v/>
      </c>
      <c r="E4265" s="2" t="str">
        <f>IF(ISNUMBER(A4265),COUNTIF(Calculations!A:A, A4265),"")</f>
        <v/>
      </c>
      <c r="F4265" s="12" t="str">
        <f t="shared" si="370"/>
        <v/>
      </c>
      <c r="G4265" s="12" t="str">
        <f t="shared" si="371"/>
        <v/>
      </c>
    </row>
    <row r="4266" spans="1:7" x14ac:dyDescent="0.25">
      <c r="A4266" s="8" t="str">
        <f t="shared" si="367"/>
        <v/>
      </c>
      <c r="B4266" s="2" t="str">
        <f t="shared" si="368"/>
        <v/>
      </c>
      <c r="C4266" s="2" t="str">
        <f t="shared" si="369"/>
        <v/>
      </c>
      <c r="D4266" s="2" t="str">
        <f>IF(ISNUMBER(A4266),COUNTIF(Calculations!B:B, A4266),"")</f>
        <v/>
      </c>
      <c r="E4266" s="2" t="str">
        <f>IF(ISNUMBER(A4266),COUNTIF(Calculations!A:A, A4266),"")</f>
        <v/>
      </c>
      <c r="F4266" s="12" t="str">
        <f t="shared" si="370"/>
        <v/>
      </c>
      <c r="G4266" s="12" t="str">
        <f t="shared" si="371"/>
        <v/>
      </c>
    </row>
    <row r="4267" spans="1:7" x14ac:dyDescent="0.25">
      <c r="A4267" s="8" t="str">
        <f t="shared" si="367"/>
        <v/>
      </c>
      <c r="B4267" s="2" t="str">
        <f t="shared" si="368"/>
        <v/>
      </c>
      <c r="C4267" s="2" t="str">
        <f t="shared" si="369"/>
        <v/>
      </c>
      <c r="D4267" s="2" t="str">
        <f>IF(ISNUMBER(A4267),COUNTIF(Calculations!B:B, A4267),"")</f>
        <v/>
      </c>
      <c r="E4267" s="2" t="str">
        <f>IF(ISNUMBER(A4267),COUNTIF(Calculations!A:A, A4267),"")</f>
        <v/>
      </c>
      <c r="F4267" s="12" t="str">
        <f t="shared" si="370"/>
        <v/>
      </c>
      <c r="G4267" s="12" t="str">
        <f t="shared" si="371"/>
        <v/>
      </c>
    </row>
    <row r="4268" spans="1:7" x14ac:dyDescent="0.25">
      <c r="A4268" s="8" t="str">
        <f t="shared" si="367"/>
        <v/>
      </c>
      <c r="B4268" s="2" t="str">
        <f t="shared" si="368"/>
        <v/>
      </c>
      <c r="C4268" s="2" t="str">
        <f t="shared" si="369"/>
        <v/>
      </c>
      <c r="D4268" s="2" t="str">
        <f>IF(ISNUMBER(A4268),COUNTIF(Calculations!B:B, A4268),"")</f>
        <v/>
      </c>
      <c r="E4268" s="2" t="str">
        <f>IF(ISNUMBER(A4268),COUNTIF(Calculations!A:A, A4268),"")</f>
        <v/>
      </c>
      <c r="F4268" s="12" t="str">
        <f t="shared" si="370"/>
        <v/>
      </c>
      <c r="G4268" s="12" t="str">
        <f t="shared" si="371"/>
        <v/>
      </c>
    </row>
    <row r="4269" spans="1:7" x14ac:dyDescent="0.25">
      <c r="A4269" s="8" t="str">
        <f t="shared" si="367"/>
        <v/>
      </c>
      <c r="B4269" s="2" t="str">
        <f t="shared" si="368"/>
        <v/>
      </c>
      <c r="C4269" s="2" t="str">
        <f t="shared" si="369"/>
        <v/>
      </c>
      <c r="D4269" s="2" t="str">
        <f>IF(ISNUMBER(A4269),COUNTIF(Calculations!B:B, A4269),"")</f>
        <v/>
      </c>
      <c r="E4269" s="2" t="str">
        <f>IF(ISNUMBER(A4269),COUNTIF(Calculations!A:A, A4269),"")</f>
        <v/>
      </c>
      <c r="F4269" s="12" t="str">
        <f t="shared" si="370"/>
        <v/>
      </c>
      <c r="G4269" s="12" t="str">
        <f t="shared" si="371"/>
        <v/>
      </c>
    </row>
    <row r="4270" spans="1:7" x14ac:dyDescent="0.25">
      <c r="A4270" s="8" t="str">
        <f t="shared" si="367"/>
        <v/>
      </c>
      <c r="B4270" s="2" t="str">
        <f t="shared" si="368"/>
        <v/>
      </c>
      <c r="C4270" s="2" t="str">
        <f t="shared" si="369"/>
        <v/>
      </c>
      <c r="D4270" s="2" t="str">
        <f>IF(ISNUMBER(A4270),COUNTIF(Calculations!B:B, A4270),"")</f>
        <v/>
      </c>
      <c r="E4270" s="2" t="str">
        <f>IF(ISNUMBER(A4270),COUNTIF(Calculations!A:A, A4270),"")</f>
        <v/>
      </c>
      <c r="F4270" s="12" t="str">
        <f t="shared" si="370"/>
        <v/>
      </c>
      <c r="G4270" s="12" t="str">
        <f t="shared" si="371"/>
        <v/>
      </c>
    </row>
    <row r="4271" spans="1:7" x14ac:dyDescent="0.25">
      <c r="A4271" s="8" t="str">
        <f t="shared" si="367"/>
        <v/>
      </c>
      <c r="B4271" s="2" t="str">
        <f t="shared" si="368"/>
        <v/>
      </c>
      <c r="C4271" s="2" t="str">
        <f t="shared" si="369"/>
        <v/>
      </c>
      <c r="D4271" s="2" t="str">
        <f>IF(ISNUMBER(A4271),COUNTIF(Calculations!B:B, A4271),"")</f>
        <v/>
      </c>
      <c r="E4271" s="2" t="str">
        <f>IF(ISNUMBER(A4271),COUNTIF(Calculations!A:A, A4271),"")</f>
        <v/>
      </c>
      <c r="F4271" s="12" t="str">
        <f t="shared" si="370"/>
        <v/>
      </c>
      <c r="G4271" s="12" t="str">
        <f t="shared" si="371"/>
        <v/>
      </c>
    </row>
    <row r="4272" spans="1:7" x14ac:dyDescent="0.25">
      <c r="A4272" s="8" t="str">
        <f t="shared" si="367"/>
        <v/>
      </c>
      <c r="B4272" s="2" t="str">
        <f t="shared" si="368"/>
        <v/>
      </c>
      <c r="C4272" s="2" t="str">
        <f t="shared" si="369"/>
        <v/>
      </c>
      <c r="D4272" s="2" t="str">
        <f>IF(ISNUMBER(A4272),COUNTIF(Calculations!B:B, A4272),"")</f>
        <v/>
      </c>
      <c r="E4272" s="2" t="str">
        <f>IF(ISNUMBER(A4272),COUNTIF(Calculations!A:A, A4272),"")</f>
        <v/>
      </c>
      <c r="F4272" s="12" t="str">
        <f t="shared" si="370"/>
        <v/>
      </c>
      <c r="G4272" s="12" t="str">
        <f t="shared" si="371"/>
        <v/>
      </c>
    </row>
    <row r="4273" spans="1:7" x14ac:dyDescent="0.25">
      <c r="A4273" s="8" t="str">
        <f t="shared" si="367"/>
        <v/>
      </c>
      <c r="B4273" s="2" t="str">
        <f t="shared" si="368"/>
        <v/>
      </c>
      <c r="C4273" s="2" t="str">
        <f t="shared" si="369"/>
        <v/>
      </c>
      <c r="D4273" s="2" t="str">
        <f>IF(ISNUMBER(A4273),COUNTIF(Calculations!B:B, A4273),"")</f>
        <v/>
      </c>
      <c r="E4273" s="2" t="str">
        <f>IF(ISNUMBER(A4273),COUNTIF(Calculations!A:A, A4273),"")</f>
        <v/>
      </c>
      <c r="F4273" s="12" t="str">
        <f t="shared" si="370"/>
        <v/>
      </c>
      <c r="G4273" s="12" t="str">
        <f t="shared" si="371"/>
        <v/>
      </c>
    </row>
    <row r="4274" spans="1:7" x14ac:dyDescent="0.25">
      <c r="A4274" s="8" t="str">
        <f t="shared" si="367"/>
        <v/>
      </c>
      <c r="B4274" s="2" t="str">
        <f t="shared" si="368"/>
        <v/>
      </c>
      <c r="C4274" s="2" t="str">
        <f t="shared" si="369"/>
        <v/>
      </c>
      <c r="D4274" s="2" t="str">
        <f>IF(ISNUMBER(A4274),COUNTIF(Calculations!B:B, A4274),"")</f>
        <v/>
      </c>
      <c r="E4274" s="2" t="str">
        <f>IF(ISNUMBER(A4274),COUNTIF(Calculations!A:A, A4274),"")</f>
        <v/>
      </c>
      <c r="F4274" s="12" t="str">
        <f t="shared" si="370"/>
        <v/>
      </c>
      <c r="G4274" s="12" t="str">
        <f t="shared" si="371"/>
        <v/>
      </c>
    </row>
    <row r="4275" spans="1:7" x14ac:dyDescent="0.25">
      <c r="A4275" s="8" t="str">
        <f t="shared" si="367"/>
        <v/>
      </c>
      <c r="B4275" s="2" t="str">
        <f t="shared" si="368"/>
        <v/>
      </c>
      <c r="C4275" s="2" t="str">
        <f t="shared" si="369"/>
        <v/>
      </c>
      <c r="D4275" s="2" t="str">
        <f>IF(ISNUMBER(A4275),COUNTIF(Calculations!B:B, A4275),"")</f>
        <v/>
      </c>
      <c r="E4275" s="2" t="str">
        <f>IF(ISNUMBER(A4275),COUNTIF(Calculations!A:A, A4275),"")</f>
        <v/>
      </c>
      <c r="F4275" s="12" t="str">
        <f t="shared" si="370"/>
        <v/>
      </c>
      <c r="G4275" s="12" t="str">
        <f t="shared" si="371"/>
        <v/>
      </c>
    </row>
    <row r="4276" spans="1:7" x14ac:dyDescent="0.25">
      <c r="A4276" s="8" t="str">
        <f t="shared" si="367"/>
        <v/>
      </c>
      <c r="B4276" s="2" t="str">
        <f t="shared" si="368"/>
        <v/>
      </c>
      <c r="C4276" s="2" t="str">
        <f t="shared" si="369"/>
        <v/>
      </c>
      <c r="D4276" s="2" t="str">
        <f>IF(ISNUMBER(A4276),COUNTIF(Calculations!B:B, A4276),"")</f>
        <v/>
      </c>
      <c r="E4276" s="2" t="str">
        <f>IF(ISNUMBER(A4276),COUNTIF(Calculations!A:A, A4276),"")</f>
        <v/>
      </c>
      <c r="F4276" s="12" t="str">
        <f t="shared" si="370"/>
        <v/>
      </c>
      <c r="G4276" s="12" t="str">
        <f t="shared" si="371"/>
        <v/>
      </c>
    </row>
    <row r="4277" spans="1:7" x14ac:dyDescent="0.25">
      <c r="A4277" s="8" t="str">
        <f t="shared" si="367"/>
        <v/>
      </c>
      <c r="B4277" s="2" t="str">
        <f t="shared" si="368"/>
        <v/>
      </c>
      <c r="C4277" s="2" t="str">
        <f t="shared" si="369"/>
        <v/>
      </c>
      <c r="D4277" s="2" t="str">
        <f>IF(ISNUMBER(A4277),COUNTIF(Calculations!B:B, A4277),"")</f>
        <v/>
      </c>
      <c r="E4277" s="2" t="str">
        <f>IF(ISNUMBER(A4277),COUNTIF(Calculations!A:A, A4277),"")</f>
        <v/>
      </c>
      <c r="F4277" s="12" t="str">
        <f t="shared" si="370"/>
        <v/>
      </c>
      <c r="G4277" s="12" t="str">
        <f t="shared" si="371"/>
        <v/>
      </c>
    </row>
    <row r="4278" spans="1:7" x14ac:dyDescent="0.25">
      <c r="A4278" s="8" t="str">
        <f t="shared" si="367"/>
        <v/>
      </c>
      <c r="B4278" s="2" t="str">
        <f t="shared" si="368"/>
        <v/>
      </c>
      <c r="C4278" s="2" t="str">
        <f t="shared" si="369"/>
        <v/>
      </c>
      <c r="D4278" s="2" t="str">
        <f>IF(ISNUMBER(A4278),COUNTIF(Calculations!B:B, A4278),"")</f>
        <v/>
      </c>
      <c r="E4278" s="2" t="str">
        <f>IF(ISNUMBER(A4278),COUNTIF(Calculations!A:A, A4278),"")</f>
        <v/>
      </c>
      <c r="F4278" s="12" t="str">
        <f t="shared" si="370"/>
        <v/>
      </c>
      <c r="G4278" s="12" t="str">
        <f t="shared" si="371"/>
        <v/>
      </c>
    </row>
    <row r="4279" spans="1:7" x14ac:dyDescent="0.25">
      <c r="A4279" s="8" t="str">
        <f t="shared" si="367"/>
        <v/>
      </c>
      <c r="B4279" s="2" t="str">
        <f t="shared" si="368"/>
        <v/>
      </c>
      <c r="C4279" s="2" t="str">
        <f t="shared" si="369"/>
        <v/>
      </c>
      <c r="D4279" s="2" t="str">
        <f>IF(ISNUMBER(A4279),COUNTIF(Calculations!B:B, A4279),"")</f>
        <v/>
      </c>
      <c r="E4279" s="2" t="str">
        <f>IF(ISNUMBER(A4279),COUNTIF(Calculations!A:A, A4279),"")</f>
        <v/>
      </c>
      <c r="F4279" s="12" t="str">
        <f t="shared" si="370"/>
        <v/>
      </c>
      <c r="G4279" s="12" t="str">
        <f t="shared" si="371"/>
        <v/>
      </c>
    </row>
    <row r="4280" spans="1:7" x14ac:dyDescent="0.25">
      <c r="A4280" s="8" t="str">
        <f t="shared" si="367"/>
        <v/>
      </c>
      <c r="B4280" s="2" t="str">
        <f t="shared" si="368"/>
        <v/>
      </c>
      <c r="C4280" s="2" t="str">
        <f t="shared" si="369"/>
        <v/>
      </c>
      <c r="D4280" s="2" t="str">
        <f>IF(ISNUMBER(A4280),COUNTIF(Calculations!B:B, A4280),"")</f>
        <v/>
      </c>
      <c r="E4280" s="2" t="str">
        <f>IF(ISNUMBER(A4280),COUNTIF(Calculations!A:A, A4280),"")</f>
        <v/>
      </c>
      <c r="F4280" s="12" t="str">
        <f t="shared" si="370"/>
        <v/>
      </c>
      <c r="G4280" s="12" t="str">
        <f t="shared" si="371"/>
        <v/>
      </c>
    </row>
    <row r="4281" spans="1:7" x14ac:dyDescent="0.25">
      <c r="A4281" s="8" t="str">
        <f t="shared" si="367"/>
        <v/>
      </c>
      <c r="B4281" s="2" t="str">
        <f t="shared" si="368"/>
        <v/>
      </c>
      <c r="C4281" s="2" t="str">
        <f t="shared" si="369"/>
        <v/>
      </c>
      <c r="D4281" s="2" t="str">
        <f>IF(ISNUMBER(A4281),COUNTIF(Calculations!B:B, A4281),"")</f>
        <v/>
      </c>
      <c r="E4281" s="2" t="str">
        <f>IF(ISNUMBER(A4281),COUNTIF(Calculations!A:A, A4281),"")</f>
        <v/>
      </c>
      <c r="F4281" s="12" t="str">
        <f t="shared" si="370"/>
        <v/>
      </c>
      <c r="G4281" s="12" t="str">
        <f t="shared" si="371"/>
        <v/>
      </c>
    </row>
    <row r="4282" spans="1:7" x14ac:dyDescent="0.25">
      <c r="A4282" s="8" t="str">
        <f t="shared" si="367"/>
        <v/>
      </c>
      <c r="B4282" s="2" t="str">
        <f t="shared" si="368"/>
        <v/>
      </c>
      <c r="C4282" s="2" t="str">
        <f t="shared" si="369"/>
        <v/>
      </c>
      <c r="D4282" s="2" t="str">
        <f>IF(ISNUMBER(A4282),COUNTIF(Calculations!B:B, A4282),"")</f>
        <v/>
      </c>
      <c r="E4282" s="2" t="str">
        <f>IF(ISNUMBER(A4282),COUNTIF(Calculations!A:A, A4282),"")</f>
        <v/>
      </c>
      <c r="F4282" s="12" t="str">
        <f t="shared" si="370"/>
        <v/>
      </c>
      <c r="G4282" s="12" t="str">
        <f t="shared" si="371"/>
        <v/>
      </c>
    </row>
    <row r="4283" spans="1:7" x14ac:dyDescent="0.25">
      <c r="A4283" s="8" t="str">
        <f t="shared" si="367"/>
        <v/>
      </c>
      <c r="B4283" s="2" t="str">
        <f t="shared" si="368"/>
        <v/>
      </c>
      <c r="C4283" s="2" t="str">
        <f t="shared" si="369"/>
        <v/>
      </c>
      <c r="D4283" s="2" t="str">
        <f>IF(ISNUMBER(A4283),COUNTIF(Calculations!B:B, A4283),"")</f>
        <v/>
      </c>
      <c r="E4283" s="2" t="str">
        <f>IF(ISNUMBER(A4283),COUNTIF(Calculations!A:A, A4283),"")</f>
        <v/>
      </c>
      <c r="F4283" s="12" t="str">
        <f t="shared" si="370"/>
        <v/>
      </c>
      <c r="G4283" s="12" t="str">
        <f t="shared" si="371"/>
        <v/>
      </c>
    </row>
    <row r="4284" spans="1:7" x14ac:dyDescent="0.25">
      <c r="A4284" s="8" t="str">
        <f t="shared" si="367"/>
        <v/>
      </c>
      <c r="B4284" s="2" t="str">
        <f t="shared" si="368"/>
        <v/>
      </c>
      <c r="C4284" s="2" t="str">
        <f t="shared" si="369"/>
        <v/>
      </c>
      <c r="D4284" s="2" t="str">
        <f>IF(ISNUMBER(A4284),COUNTIF(Calculations!B:B, A4284),"")</f>
        <v/>
      </c>
      <c r="E4284" s="2" t="str">
        <f>IF(ISNUMBER(A4284),COUNTIF(Calculations!A:A, A4284),"")</f>
        <v/>
      </c>
      <c r="F4284" s="12" t="str">
        <f t="shared" si="370"/>
        <v/>
      </c>
      <c r="G4284" s="12" t="str">
        <f t="shared" si="371"/>
        <v/>
      </c>
    </row>
    <row r="4285" spans="1:7" x14ac:dyDescent="0.25">
      <c r="A4285" s="8" t="str">
        <f t="shared" si="367"/>
        <v/>
      </c>
      <c r="B4285" s="2" t="str">
        <f t="shared" si="368"/>
        <v/>
      </c>
      <c r="C4285" s="2" t="str">
        <f t="shared" si="369"/>
        <v/>
      </c>
      <c r="D4285" s="2" t="str">
        <f>IF(ISNUMBER(A4285),COUNTIF(Calculations!B:B, A4285),"")</f>
        <v/>
      </c>
      <c r="E4285" s="2" t="str">
        <f>IF(ISNUMBER(A4285),COUNTIF(Calculations!A:A, A4285),"")</f>
        <v/>
      </c>
      <c r="F4285" s="12" t="str">
        <f t="shared" si="370"/>
        <v/>
      </c>
      <c r="G4285" s="12" t="str">
        <f t="shared" si="371"/>
        <v/>
      </c>
    </row>
    <row r="4286" spans="1:7" x14ac:dyDescent="0.25">
      <c r="A4286" s="8" t="str">
        <f t="shared" si="367"/>
        <v/>
      </c>
      <c r="B4286" s="2" t="str">
        <f t="shared" si="368"/>
        <v/>
      </c>
      <c r="C4286" s="2" t="str">
        <f t="shared" si="369"/>
        <v/>
      </c>
      <c r="D4286" s="2" t="str">
        <f>IF(ISNUMBER(A4286),COUNTIF(Calculations!B:B, A4286),"")</f>
        <v/>
      </c>
      <c r="E4286" s="2" t="str">
        <f>IF(ISNUMBER(A4286),COUNTIF(Calculations!A:A, A4286),"")</f>
        <v/>
      </c>
      <c r="F4286" s="12" t="str">
        <f t="shared" si="370"/>
        <v/>
      </c>
      <c r="G4286" s="12" t="str">
        <f t="shared" si="371"/>
        <v/>
      </c>
    </row>
    <row r="4287" spans="1:7" x14ac:dyDescent="0.25">
      <c r="A4287" s="8" t="str">
        <f t="shared" si="367"/>
        <v/>
      </c>
      <c r="B4287" s="2" t="str">
        <f t="shared" si="368"/>
        <v/>
      </c>
      <c r="C4287" s="2" t="str">
        <f t="shared" si="369"/>
        <v/>
      </c>
      <c r="D4287" s="2" t="str">
        <f>IF(ISNUMBER(A4287),COUNTIF(Calculations!B:B, A4287),"")</f>
        <v/>
      </c>
      <c r="E4287" s="2" t="str">
        <f>IF(ISNUMBER(A4287),COUNTIF(Calculations!A:A, A4287),"")</f>
        <v/>
      </c>
      <c r="F4287" s="12" t="str">
        <f t="shared" si="370"/>
        <v/>
      </c>
      <c r="G4287" s="12" t="str">
        <f t="shared" si="371"/>
        <v/>
      </c>
    </row>
    <row r="4288" spans="1:7" x14ac:dyDescent="0.25">
      <c r="A4288" s="8" t="str">
        <f t="shared" si="367"/>
        <v/>
      </c>
      <c r="B4288" s="2" t="str">
        <f t="shared" si="368"/>
        <v/>
      </c>
      <c r="C4288" s="2" t="str">
        <f t="shared" si="369"/>
        <v/>
      </c>
      <c r="D4288" s="2" t="str">
        <f>IF(ISNUMBER(A4288),COUNTIF(Calculations!B:B, A4288),"")</f>
        <v/>
      </c>
      <c r="E4288" s="2" t="str">
        <f>IF(ISNUMBER(A4288),COUNTIF(Calculations!A:A, A4288),"")</f>
        <v/>
      </c>
      <c r="F4288" s="12" t="str">
        <f t="shared" si="370"/>
        <v/>
      </c>
      <c r="G4288" s="12" t="str">
        <f t="shared" si="371"/>
        <v/>
      </c>
    </row>
    <row r="4289" spans="1:7" x14ac:dyDescent="0.25">
      <c r="A4289" s="8" t="str">
        <f t="shared" si="367"/>
        <v/>
      </c>
      <c r="B4289" s="2" t="str">
        <f t="shared" si="368"/>
        <v/>
      </c>
      <c r="C4289" s="2" t="str">
        <f t="shared" si="369"/>
        <v/>
      </c>
      <c r="D4289" s="2" t="str">
        <f>IF(ISNUMBER(A4289),COUNTIF(Calculations!B:B, A4289),"")</f>
        <v/>
      </c>
      <c r="E4289" s="2" t="str">
        <f>IF(ISNUMBER(A4289),COUNTIF(Calculations!A:A, A4289),"")</f>
        <v/>
      </c>
      <c r="F4289" s="12" t="str">
        <f t="shared" si="370"/>
        <v/>
      </c>
      <c r="G4289" s="12" t="str">
        <f t="shared" si="371"/>
        <v/>
      </c>
    </row>
    <row r="4290" spans="1:7" x14ac:dyDescent="0.25">
      <c r="A4290" s="8" t="str">
        <f t="shared" si="367"/>
        <v/>
      </c>
      <c r="B4290" s="2" t="str">
        <f t="shared" si="368"/>
        <v/>
      </c>
      <c r="C4290" s="2" t="str">
        <f t="shared" si="369"/>
        <v/>
      </c>
      <c r="D4290" s="2" t="str">
        <f>IF(ISNUMBER(A4290),COUNTIF(Calculations!B:B, A4290),"")</f>
        <v/>
      </c>
      <c r="E4290" s="2" t="str">
        <f>IF(ISNUMBER(A4290),COUNTIF(Calculations!A:A, A4290),"")</f>
        <v/>
      </c>
      <c r="F4290" s="12" t="str">
        <f t="shared" si="370"/>
        <v/>
      </c>
      <c r="G4290" s="12" t="str">
        <f t="shared" si="371"/>
        <v/>
      </c>
    </row>
    <row r="4291" spans="1:7" x14ac:dyDescent="0.25">
      <c r="A4291" s="8" t="str">
        <f t="shared" si="367"/>
        <v/>
      </c>
      <c r="B4291" s="2" t="str">
        <f t="shared" si="368"/>
        <v/>
      </c>
      <c r="C4291" s="2" t="str">
        <f t="shared" si="369"/>
        <v/>
      </c>
      <c r="D4291" s="2" t="str">
        <f>IF(ISNUMBER(A4291),COUNTIF(Calculations!B:B, A4291),"")</f>
        <v/>
      </c>
      <c r="E4291" s="2" t="str">
        <f>IF(ISNUMBER(A4291),COUNTIF(Calculations!A:A, A4291),"")</f>
        <v/>
      </c>
      <c r="F4291" s="12" t="str">
        <f t="shared" si="370"/>
        <v/>
      </c>
      <c r="G4291" s="12" t="str">
        <f t="shared" si="371"/>
        <v/>
      </c>
    </row>
    <row r="4292" spans="1:7" x14ac:dyDescent="0.25">
      <c r="A4292" s="8" t="str">
        <f t="shared" si="367"/>
        <v/>
      </c>
      <c r="B4292" s="2" t="str">
        <f t="shared" si="368"/>
        <v/>
      </c>
      <c r="C4292" s="2" t="str">
        <f t="shared" si="369"/>
        <v/>
      </c>
      <c r="D4292" s="2" t="str">
        <f>IF(ISNUMBER(A4292),COUNTIF(Calculations!B:B, A4292),"")</f>
        <v/>
      </c>
      <c r="E4292" s="2" t="str">
        <f>IF(ISNUMBER(A4292),COUNTIF(Calculations!A:A, A4292),"")</f>
        <v/>
      </c>
      <c r="F4292" s="12" t="str">
        <f t="shared" si="370"/>
        <v/>
      </c>
      <c r="G4292" s="12" t="str">
        <f t="shared" si="371"/>
        <v/>
      </c>
    </row>
    <row r="4293" spans="1:7" x14ac:dyDescent="0.25">
      <c r="A4293" s="8" t="str">
        <f t="shared" si="367"/>
        <v/>
      </c>
      <c r="B4293" s="2" t="str">
        <f t="shared" si="368"/>
        <v/>
      </c>
      <c r="C4293" s="2" t="str">
        <f t="shared" si="369"/>
        <v/>
      </c>
      <c r="D4293" s="2" t="str">
        <f>IF(ISNUMBER(A4293),COUNTIF(Calculations!B:B, A4293),"")</f>
        <v/>
      </c>
      <c r="E4293" s="2" t="str">
        <f>IF(ISNUMBER(A4293),COUNTIF(Calculations!A:A, A4293),"")</f>
        <v/>
      </c>
      <c r="F4293" s="12" t="str">
        <f t="shared" si="370"/>
        <v/>
      </c>
      <c r="G4293" s="12" t="str">
        <f t="shared" si="371"/>
        <v/>
      </c>
    </row>
    <row r="4294" spans="1:7" x14ac:dyDescent="0.25">
      <c r="A4294" s="8" t="str">
        <f t="shared" si="367"/>
        <v/>
      </c>
      <c r="B4294" s="2" t="str">
        <f t="shared" si="368"/>
        <v/>
      </c>
      <c r="C4294" s="2" t="str">
        <f t="shared" si="369"/>
        <v/>
      </c>
      <c r="D4294" s="2" t="str">
        <f>IF(ISNUMBER(A4294),COUNTIF(Calculations!B:B, A4294),"")</f>
        <v/>
      </c>
      <c r="E4294" s="2" t="str">
        <f>IF(ISNUMBER(A4294),COUNTIF(Calculations!A:A, A4294),"")</f>
        <v/>
      </c>
      <c r="F4294" s="12" t="str">
        <f t="shared" si="370"/>
        <v/>
      </c>
      <c r="G4294" s="12" t="str">
        <f t="shared" si="371"/>
        <v/>
      </c>
    </row>
    <row r="4295" spans="1:7" x14ac:dyDescent="0.25">
      <c r="A4295" s="8" t="str">
        <f t="shared" si="367"/>
        <v/>
      </c>
      <c r="B4295" s="2" t="str">
        <f t="shared" si="368"/>
        <v/>
      </c>
      <c r="C4295" s="2" t="str">
        <f t="shared" si="369"/>
        <v/>
      </c>
      <c r="D4295" s="2" t="str">
        <f>IF(ISNUMBER(A4295),COUNTIF(Calculations!B:B, A4295),"")</f>
        <v/>
      </c>
      <c r="E4295" s="2" t="str">
        <f>IF(ISNUMBER(A4295),COUNTIF(Calculations!A:A, A4295),"")</f>
        <v/>
      </c>
      <c r="F4295" s="12" t="str">
        <f t="shared" si="370"/>
        <v/>
      </c>
      <c r="G4295" s="12" t="str">
        <f t="shared" si="371"/>
        <v/>
      </c>
    </row>
    <row r="4296" spans="1:7" x14ac:dyDescent="0.25">
      <c r="A4296" s="8" t="str">
        <f t="shared" si="367"/>
        <v/>
      </c>
      <c r="B4296" s="2" t="str">
        <f t="shared" si="368"/>
        <v/>
      </c>
      <c r="C4296" s="2" t="str">
        <f t="shared" si="369"/>
        <v/>
      </c>
      <c r="D4296" s="2" t="str">
        <f>IF(ISNUMBER(A4296),COUNTIF(Calculations!B:B, A4296),"")</f>
        <v/>
      </c>
      <c r="E4296" s="2" t="str">
        <f>IF(ISNUMBER(A4296),COUNTIF(Calculations!A:A, A4296),"")</f>
        <v/>
      </c>
      <c r="F4296" s="12" t="str">
        <f t="shared" si="370"/>
        <v/>
      </c>
      <c r="G4296" s="12" t="str">
        <f t="shared" si="371"/>
        <v/>
      </c>
    </row>
    <row r="4297" spans="1:7" x14ac:dyDescent="0.25">
      <c r="A4297" s="8" t="str">
        <f t="shared" si="367"/>
        <v/>
      </c>
      <c r="B4297" s="2" t="str">
        <f t="shared" si="368"/>
        <v/>
      </c>
      <c r="C4297" s="2" t="str">
        <f t="shared" si="369"/>
        <v/>
      </c>
      <c r="D4297" s="2" t="str">
        <f>IF(ISNUMBER(A4297),COUNTIF(Calculations!B:B, A4297),"")</f>
        <v/>
      </c>
      <c r="E4297" s="2" t="str">
        <f>IF(ISNUMBER(A4297),COUNTIF(Calculations!A:A, A4297),"")</f>
        <v/>
      </c>
      <c r="F4297" s="12" t="str">
        <f t="shared" si="370"/>
        <v/>
      </c>
      <c r="G4297" s="12" t="str">
        <f t="shared" si="371"/>
        <v/>
      </c>
    </row>
    <row r="4298" spans="1:7" x14ac:dyDescent="0.25">
      <c r="A4298" s="8" t="str">
        <f t="shared" si="367"/>
        <v/>
      </c>
      <c r="B4298" s="2" t="str">
        <f t="shared" si="368"/>
        <v/>
      </c>
      <c r="C4298" s="2" t="str">
        <f t="shared" si="369"/>
        <v/>
      </c>
      <c r="D4298" s="2" t="str">
        <f>IF(ISNUMBER(A4298),COUNTIF(Calculations!B:B, A4298),"")</f>
        <v/>
      </c>
      <c r="E4298" s="2" t="str">
        <f>IF(ISNUMBER(A4298),COUNTIF(Calculations!A:A, A4298),"")</f>
        <v/>
      </c>
      <c r="F4298" s="12" t="str">
        <f t="shared" si="370"/>
        <v/>
      </c>
      <c r="G4298" s="12" t="str">
        <f t="shared" si="371"/>
        <v/>
      </c>
    </row>
    <row r="4299" spans="1:7" x14ac:dyDescent="0.25">
      <c r="A4299" s="8" t="str">
        <f t="shared" si="367"/>
        <v/>
      </c>
      <c r="B4299" s="2" t="str">
        <f t="shared" si="368"/>
        <v/>
      </c>
      <c r="C4299" s="2" t="str">
        <f t="shared" si="369"/>
        <v/>
      </c>
      <c r="D4299" s="2" t="str">
        <f>IF(ISNUMBER(A4299),COUNTIF(Calculations!B:B, A4299),"")</f>
        <v/>
      </c>
      <c r="E4299" s="2" t="str">
        <f>IF(ISNUMBER(A4299),COUNTIF(Calculations!A:A, A4299),"")</f>
        <v/>
      </c>
      <c r="F4299" s="12" t="str">
        <f t="shared" si="370"/>
        <v/>
      </c>
      <c r="G4299" s="12" t="str">
        <f t="shared" si="371"/>
        <v/>
      </c>
    </row>
    <row r="4300" spans="1:7" x14ac:dyDescent="0.25">
      <c r="A4300" s="8" t="str">
        <f t="shared" si="367"/>
        <v/>
      </c>
      <c r="B4300" s="2" t="str">
        <f t="shared" si="368"/>
        <v/>
      </c>
      <c r="C4300" s="2" t="str">
        <f t="shared" si="369"/>
        <v/>
      </c>
      <c r="D4300" s="2" t="str">
        <f>IF(ISNUMBER(A4300),COUNTIF(Calculations!B:B, A4300),"")</f>
        <v/>
      </c>
      <c r="E4300" s="2" t="str">
        <f>IF(ISNUMBER(A4300),COUNTIF(Calculations!A:A, A4300),"")</f>
        <v/>
      </c>
      <c r="F4300" s="12" t="str">
        <f t="shared" si="370"/>
        <v/>
      </c>
      <c r="G4300" s="12" t="str">
        <f t="shared" si="371"/>
        <v/>
      </c>
    </row>
    <row r="4301" spans="1:7" x14ac:dyDescent="0.25">
      <c r="A4301" s="8" t="str">
        <f t="shared" si="367"/>
        <v/>
      </c>
      <c r="B4301" s="2" t="str">
        <f t="shared" si="368"/>
        <v/>
      </c>
      <c r="C4301" s="2" t="str">
        <f t="shared" si="369"/>
        <v/>
      </c>
      <c r="D4301" s="2" t="str">
        <f>IF(ISNUMBER(A4301),COUNTIF(Calculations!B:B, A4301),"")</f>
        <v/>
      </c>
      <c r="E4301" s="2" t="str">
        <f>IF(ISNUMBER(A4301),COUNTIF(Calculations!A:A, A4301),"")</f>
        <v/>
      </c>
      <c r="F4301" s="12" t="str">
        <f t="shared" si="370"/>
        <v/>
      </c>
      <c r="G4301" s="12" t="str">
        <f t="shared" si="371"/>
        <v/>
      </c>
    </row>
    <row r="4302" spans="1:7" x14ac:dyDescent="0.25">
      <c r="A4302" s="8" t="str">
        <f t="shared" si="367"/>
        <v/>
      </c>
      <c r="B4302" s="2" t="str">
        <f t="shared" si="368"/>
        <v/>
      </c>
      <c r="C4302" s="2" t="str">
        <f t="shared" si="369"/>
        <v/>
      </c>
      <c r="D4302" s="2" t="str">
        <f>IF(ISNUMBER(A4302),COUNTIF(Calculations!B:B, A4302),"")</f>
        <v/>
      </c>
      <c r="E4302" s="2" t="str">
        <f>IF(ISNUMBER(A4302),COUNTIF(Calculations!A:A, A4302),"")</f>
        <v/>
      </c>
      <c r="F4302" s="12" t="str">
        <f t="shared" si="370"/>
        <v/>
      </c>
      <c r="G4302" s="12" t="str">
        <f t="shared" si="371"/>
        <v/>
      </c>
    </row>
    <row r="4303" spans="1:7" x14ac:dyDescent="0.25">
      <c r="A4303" s="8" t="str">
        <f t="shared" si="367"/>
        <v/>
      </c>
      <c r="B4303" s="2" t="str">
        <f t="shared" si="368"/>
        <v/>
      </c>
      <c r="C4303" s="2" t="str">
        <f t="shared" si="369"/>
        <v/>
      </c>
      <c r="D4303" s="2" t="str">
        <f>IF(ISNUMBER(A4303),COUNTIF(Calculations!B:B, A4303),"")</f>
        <v/>
      </c>
      <c r="E4303" s="2" t="str">
        <f>IF(ISNUMBER(A4303),COUNTIF(Calculations!A:A, A4303),"")</f>
        <v/>
      </c>
      <c r="F4303" s="12" t="str">
        <f t="shared" si="370"/>
        <v/>
      </c>
      <c r="G4303" s="12" t="str">
        <f t="shared" si="371"/>
        <v/>
      </c>
    </row>
    <row r="4304" spans="1:7" x14ac:dyDescent="0.25">
      <c r="A4304" s="8" t="str">
        <f t="shared" si="367"/>
        <v/>
      </c>
      <c r="B4304" s="2" t="str">
        <f t="shared" si="368"/>
        <v/>
      </c>
      <c r="C4304" s="2" t="str">
        <f t="shared" si="369"/>
        <v/>
      </c>
      <c r="D4304" s="2" t="str">
        <f>IF(ISNUMBER(A4304),COUNTIF(Calculations!B:B, A4304),"")</f>
        <v/>
      </c>
      <c r="E4304" s="2" t="str">
        <f>IF(ISNUMBER(A4304),COUNTIF(Calculations!A:A, A4304),"")</f>
        <v/>
      </c>
      <c r="F4304" s="12" t="str">
        <f t="shared" si="370"/>
        <v/>
      </c>
      <c r="G4304" s="12" t="str">
        <f t="shared" si="371"/>
        <v/>
      </c>
    </row>
    <row r="4305" spans="1:7" x14ac:dyDescent="0.25">
      <c r="A4305" s="8" t="str">
        <f t="shared" si="367"/>
        <v/>
      </c>
      <c r="B4305" s="2" t="str">
        <f t="shared" si="368"/>
        <v/>
      </c>
      <c r="C4305" s="2" t="str">
        <f t="shared" si="369"/>
        <v/>
      </c>
      <c r="D4305" s="2" t="str">
        <f>IF(ISNUMBER(A4305),COUNTIF(Calculations!B:B, A4305),"")</f>
        <v/>
      </c>
      <c r="E4305" s="2" t="str">
        <f>IF(ISNUMBER(A4305),COUNTIF(Calculations!A:A, A4305),"")</f>
        <v/>
      </c>
      <c r="F4305" s="12" t="str">
        <f t="shared" si="370"/>
        <v/>
      </c>
      <c r="G4305" s="12" t="str">
        <f t="shared" si="371"/>
        <v/>
      </c>
    </row>
    <row r="4306" spans="1:7" x14ac:dyDescent="0.25">
      <c r="A4306" s="8" t="str">
        <f t="shared" si="367"/>
        <v/>
      </c>
      <c r="B4306" s="2" t="str">
        <f t="shared" si="368"/>
        <v/>
      </c>
      <c r="C4306" s="2" t="str">
        <f t="shared" si="369"/>
        <v/>
      </c>
      <c r="D4306" s="2" t="str">
        <f>IF(ISNUMBER(A4306),COUNTIF(Calculations!B:B, A4306),"")</f>
        <v/>
      </c>
      <c r="E4306" s="2" t="str">
        <f>IF(ISNUMBER(A4306),COUNTIF(Calculations!A:A, A4306),"")</f>
        <v/>
      </c>
      <c r="F4306" s="12" t="str">
        <f t="shared" si="370"/>
        <v/>
      </c>
      <c r="G4306" s="12" t="str">
        <f t="shared" si="371"/>
        <v/>
      </c>
    </row>
    <row r="4307" spans="1:7" x14ac:dyDescent="0.25">
      <c r="A4307" s="8" t="str">
        <f t="shared" si="367"/>
        <v/>
      </c>
      <c r="B4307" s="2" t="str">
        <f t="shared" si="368"/>
        <v/>
      </c>
      <c r="C4307" s="2" t="str">
        <f t="shared" si="369"/>
        <v/>
      </c>
      <c r="D4307" s="2" t="str">
        <f>IF(ISNUMBER(A4307),COUNTIF(Calculations!B:B, A4307),"")</f>
        <v/>
      </c>
      <c r="E4307" s="2" t="str">
        <f>IF(ISNUMBER(A4307),COUNTIF(Calculations!A:A, A4307),"")</f>
        <v/>
      </c>
      <c r="F4307" s="12" t="str">
        <f t="shared" si="370"/>
        <v/>
      </c>
      <c r="G4307" s="12" t="str">
        <f t="shared" si="371"/>
        <v/>
      </c>
    </row>
    <row r="4308" spans="1:7" x14ac:dyDescent="0.25">
      <c r="A4308" s="8" t="str">
        <f t="shared" si="367"/>
        <v/>
      </c>
      <c r="B4308" s="2" t="str">
        <f t="shared" si="368"/>
        <v/>
      </c>
      <c r="C4308" s="2" t="str">
        <f t="shared" si="369"/>
        <v/>
      </c>
      <c r="D4308" s="2" t="str">
        <f>IF(ISNUMBER(A4308),COUNTIF(Calculations!B:B, A4308),"")</f>
        <v/>
      </c>
      <c r="E4308" s="2" t="str">
        <f>IF(ISNUMBER(A4308),COUNTIF(Calculations!A:A, A4308),"")</f>
        <v/>
      </c>
      <c r="F4308" s="12" t="str">
        <f t="shared" si="370"/>
        <v/>
      </c>
      <c r="G4308" s="12" t="str">
        <f t="shared" si="371"/>
        <v/>
      </c>
    </row>
    <row r="4309" spans="1:7" x14ac:dyDescent="0.25">
      <c r="A4309" s="8" t="str">
        <f t="shared" si="367"/>
        <v/>
      </c>
      <c r="B4309" s="2" t="str">
        <f t="shared" si="368"/>
        <v/>
      </c>
      <c r="C4309" s="2" t="str">
        <f t="shared" si="369"/>
        <v/>
      </c>
      <c r="D4309" s="2" t="str">
        <f>IF(ISNUMBER(A4309),COUNTIF(Calculations!B:B, A4309),"")</f>
        <v/>
      </c>
      <c r="E4309" s="2" t="str">
        <f>IF(ISNUMBER(A4309),COUNTIF(Calculations!A:A, A4309),"")</f>
        <v/>
      </c>
      <c r="F4309" s="12" t="str">
        <f t="shared" si="370"/>
        <v/>
      </c>
      <c r="G4309" s="12" t="str">
        <f t="shared" si="371"/>
        <v/>
      </c>
    </row>
    <row r="4310" spans="1:7" x14ac:dyDescent="0.25">
      <c r="A4310" s="8" t="str">
        <f t="shared" si="367"/>
        <v/>
      </c>
      <c r="B4310" s="2" t="str">
        <f t="shared" si="368"/>
        <v/>
      </c>
      <c r="C4310" s="2" t="str">
        <f t="shared" si="369"/>
        <v/>
      </c>
      <c r="D4310" s="2" t="str">
        <f>IF(ISNUMBER(A4310),COUNTIF(Calculations!B:B, A4310),"")</f>
        <v/>
      </c>
      <c r="E4310" s="2" t="str">
        <f>IF(ISNUMBER(A4310),COUNTIF(Calculations!A:A, A4310),"")</f>
        <v/>
      </c>
      <c r="F4310" s="12" t="str">
        <f t="shared" si="370"/>
        <v/>
      </c>
      <c r="G4310" s="12" t="str">
        <f t="shared" si="371"/>
        <v/>
      </c>
    </row>
    <row r="4311" spans="1:7" x14ac:dyDescent="0.25">
      <c r="A4311" s="8" t="str">
        <f t="shared" si="367"/>
        <v/>
      </c>
      <c r="B4311" s="2" t="str">
        <f t="shared" si="368"/>
        <v/>
      </c>
      <c r="C4311" s="2" t="str">
        <f t="shared" si="369"/>
        <v/>
      </c>
      <c r="D4311" s="2" t="str">
        <f>IF(ISNUMBER(A4311),COUNTIF(Calculations!B:B, A4311),"")</f>
        <v/>
      </c>
      <c r="E4311" s="2" t="str">
        <f>IF(ISNUMBER(A4311),COUNTIF(Calculations!A:A, A4311),"")</f>
        <v/>
      </c>
      <c r="F4311" s="12" t="str">
        <f t="shared" si="370"/>
        <v/>
      </c>
      <c r="G4311" s="12" t="str">
        <f t="shared" si="371"/>
        <v/>
      </c>
    </row>
    <row r="4312" spans="1:7" x14ac:dyDescent="0.25">
      <c r="A4312" s="8" t="str">
        <f t="shared" si="367"/>
        <v/>
      </c>
      <c r="B4312" s="2" t="str">
        <f t="shared" si="368"/>
        <v/>
      </c>
      <c r="C4312" s="2" t="str">
        <f t="shared" si="369"/>
        <v/>
      </c>
      <c r="D4312" s="2" t="str">
        <f>IF(ISNUMBER(A4312),COUNTIF(Calculations!B:B, A4312),"")</f>
        <v/>
      </c>
      <c r="E4312" s="2" t="str">
        <f>IF(ISNUMBER(A4312),COUNTIF(Calculations!A:A, A4312),"")</f>
        <v/>
      </c>
      <c r="F4312" s="12" t="str">
        <f t="shared" si="370"/>
        <v/>
      </c>
      <c r="G4312" s="12" t="str">
        <f t="shared" si="371"/>
        <v/>
      </c>
    </row>
    <row r="4313" spans="1:7" x14ac:dyDescent="0.25">
      <c r="A4313" s="8" t="str">
        <f t="shared" si="367"/>
        <v/>
      </c>
      <c r="B4313" s="2" t="str">
        <f t="shared" si="368"/>
        <v/>
      </c>
      <c r="C4313" s="2" t="str">
        <f t="shared" si="369"/>
        <v/>
      </c>
      <c r="D4313" s="2" t="str">
        <f>IF(ISNUMBER(A4313),COUNTIF(Calculations!B:B, A4313),"")</f>
        <v/>
      </c>
      <c r="E4313" s="2" t="str">
        <f>IF(ISNUMBER(A4313),COUNTIF(Calculations!A:A, A4313),"")</f>
        <v/>
      </c>
      <c r="F4313" s="12" t="str">
        <f t="shared" si="370"/>
        <v/>
      </c>
      <c r="G4313" s="12" t="str">
        <f t="shared" si="371"/>
        <v/>
      </c>
    </row>
    <row r="4314" spans="1:7" x14ac:dyDescent="0.25">
      <c r="A4314" s="8" t="str">
        <f t="shared" si="367"/>
        <v/>
      </c>
      <c r="B4314" s="2" t="str">
        <f t="shared" si="368"/>
        <v/>
      </c>
      <c r="C4314" s="2" t="str">
        <f t="shared" si="369"/>
        <v/>
      </c>
      <c r="D4314" s="2" t="str">
        <f>IF(ISNUMBER(A4314),COUNTIF(Calculations!B:B, A4314),"")</f>
        <v/>
      </c>
      <c r="E4314" s="2" t="str">
        <f>IF(ISNUMBER(A4314),COUNTIF(Calculations!A:A, A4314),"")</f>
        <v/>
      </c>
      <c r="F4314" s="12" t="str">
        <f t="shared" si="370"/>
        <v/>
      </c>
      <c r="G4314" s="12" t="str">
        <f t="shared" si="371"/>
        <v/>
      </c>
    </row>
    <row r="4315" spans="1:7" x14ac:dyDescent="0.25">
      <c r="A4315" s="8" t="str">
        <f t="shared" si="367"/>
        <v/>
      </c>
      <c r="B4315" s="2" t="str">
        <f t="shared" si="368"/>
        <v/>
      </c>
      <c r="C4315" s="2" t="str">
        <f t="shared" si="369"/>
        <v/>
      </c>
      <c r="D4315" s="2" t="str">
        <f>IF(ISNUMBER(A4315),COUNTIF(Calculations!B:B, A4315),"")</f>
        <v/>
      </c>
      <c r="E4315" s="2" t="str">
        <f>IF(ISNUMBER(A4315),COUNTIF(Calculations!A:A, A4315),"")</f>
        <v/>
      </c>
      <c r="F4315" s="12" t="str">
        <f t="shared" si="370"/>
        <v/>
      </c>
      <c r="G4315" s="12" t="str">
        <f t="shared" si="371"/>
        <v/>
      </c>
    </row>
    <row r="4316" spans="1:7" x14ac:dyDescent="0.25">
      <c r="A4316" s="8" t="str">
        <f t="shared" si="367"/>
        <v/>
      </c>
      <c r="B4316" s="2" t="str">
        <f t="shared" si="368"/>
        <v/>
      </c>
      <c r="C4316" s="2" t="str">
        <f t="shared" si="369"/>
        <v/>
      </c>
      <c r="D4316" s="2" t="str">
        <f>IF(ISNUMBER(A4316),COUNTIF(Calculations!B:B, A4316),"")</f>
        <v/>
      </c>
      <c r="E4316" s="2" t="str">
        <f>IF(ISNUMBER(A4316),COUNTIF(Calculations!A:A, A4316),"")</f>
        <v/>
      </c>
      <c r="F4316" s="12" t="str">
        <f t="shared" si="370"/>
        <v/>
      </c>
      <c r="G4316" s="12" t="str">
        <f t="shared" si="371"/>
        <v/>
      </c>
    </row>
    <row r="4317" spans="1:7" x14ac:dyDescent="0.25">
      <c r="A4317" s="8" t="str">
        <f t="shared" si="367"/>
        <v/>
      </c>
      <c r="B4317" s="2" t="str">
        <f t="shared" si="368"/>
        <v/>
      </c>
      <c r="C4317" s="2" t="str">
        <f t="shared" si="369"/>
        <v/>
      </c>
      <c r="D4317" s="2" t="str">
        <f>IF(ISNUMBER(A4317),COUNTIF(Calculations!B:B, A4317),"")</f>
        <v/>
      </c>
      <c r="E4317" s="2" t="str">
        <f>IF(ISNUMBER(A4317),COUNTIF(Calculations!A:A, A4317),"")</f>
        <v/>
      </c>
      <c r="F4317" s="12" t="str">
        <f t="shared" si="370"/>
        <v/>
      </c>
      <c r="G4317" s="12" t="str">
        <f t="shared" si="371"/>
        <v/>
      </c>
    </row>
    <row r="4318" spans="1:7" x14ac:dyDescent="0.25">
      <c r="A4318" s="8" t="str">
        <f t="shared" si="367"/>
        <v/>
      </c>
      <c r="B4318" s="2" t="str">
        <f t="shared" si="368"/>
        <v/>
      </c>
      <c r="C4318" s="2" t="str">
        <f t="shared" si="369"/>
        <v/>
      </c>
      <c r="D4318" s="2" t="str">
        <f>IF(ISNUMBER(A4318),COUNTIF(Calculations!B:B, A4318),"")</f>
        <v/>
      </c>
      <c r="E4318" s="2" t="str">
        <f>IF(ISNUMBER(A4318),COUNTIF(Calculations!A:A, A4318),"")</f>
        <v/>
      </c>
      <c r="F4318" s="12" t="str">
        <f t="shared" si="370"/>
        <v/>
      </c>
      <c r="G4318" s="12" t="str">
        <f t="shared" si="371"/>
        <v/>
      </c>
    </row>
    <row r="4319" spans="1:7" x14ac:dyDescent="0.25">
      <c r="A4319" s="8" t="str">
        <f t="shared" si="367"/>
        <v/>
      </c>
      <c r="B4319" s="2" t="str">
        <f t="shared" si="368"/>
        <v/>
      </c>
      <c r="C4319" s="2" t="str">
        <f t="shared" si="369"/>
        <v/>
      </c>
      <c r="D4319" s="2" t="str">
        <f>IF(ISNUMBER(A4319),COUNTIF(Calculations!B:B, A4319),"")</f>
        <v/>
      </c>
      <c r="E4319" s="2" t="str">
        <f>IF(ISNUMBER(A4319),COUNTIF(Calculations!A:A, A4319),"")</f>
        <v/>
      </c>
      <c r="F4319" s="12" t="str">
        <f t="shared" si="370"/>
        <v/>
      </c>
      <c r="G4319" s="12" t="str">
        <f t="shared" si="371"/>
        <v/>
      </c>
    </row>
    <row r="4320" spans="1:7" x14ac:dyDescent="0.25">
      <c r="A4320" s="8" t="str">
        <f t="shared" si="367"/>
        <v/>
      </c>
      <c r="B4320" s="2" t="str">
        <f t="shared" si="368"/>
        <v/>
      </c>
      <c r="C4320" s="2" t="str">
        <f t="shared" si="369"/>
        <v/>
      </c>
      <c r="D4320" s="2" t="str">
        <f>IF(ISNUMBER(A4320),COUNTIF(Calculations!B:B, A4320),"")</f>
        <v/>
      </c>
      <c r="E4320" s="2" t="str">
        <f>IF(ISNUMBER(A4320),COUNTIF(Calculations!A:A, A4320),"")</f>
        <v/>
      </c>
      <c r="F4320" s="12" t="str">
        <f t="shared" si="370"/>
        <v/>
      </c>
      <c r="G4320" s="12" t="str">
        <f t="shared" si="371"/>
        <v/>
      </c>
    </row>
    <row r="4321" spans="1:7" x14ac:dyDescent="0.25">
      <c r="A4321" s="8" t="str">
        <f t="shared" si="367"/>
        <v/>
      </c>
      <c r="B4321" s="2" t="str">
        <f t="shared" si="368"/>
        <v/>
      </c>
      <c r="C4321" s="2" t="str">
        <f t="shared" si="369"/>
        <v/>
      </c>
      <c r="D4321" s="2" t="str">
        <f>IF(ISNUMBER(A4321),COUNTIF(Calculations!B:B, A4321),"")</f>
        <v/>
      </c>
      <c r="E4321" s="2" t="str">
        <f>IF(ISNUMBER(A4321),COUNTIF(Calculations!A:A, A4321),"")</f>
        <v/>
      </c>
      <c r="F4321" s="12" t="str">
        <f t="shared" si="370"/>
        <v/>
      </c>
      <c r="G4321" s="12" t="str">
        <f t="shared" si="371"/>
        <v/>
      </c>
    </row>
    <row r="4322" spans="1:7" x14ac:dyDescent="0.25">
      <c r="A4322" s="8" t="str">
        <f t="shared" si="367"/>
        <v/>
      </c>
      <c r="B4322" s="2" t="str">
        <f t="shared" si="368"/>
        <v/>
      </c>
      <c r="C4322" s="2" t="str">
        <f t="shared" si="369"/>
        <v/>
      </c>
      <c r="D4322" s="2" t="str">
        <f>IF(ISNUMBER(A4322),COUNTIF(Calculations!B:B, A4322),"")</f>
        <v/>
      </c>
      <c r="E4322" s="2" t="str">
        <f>IF(ISNUMBER(A4322),COUNTIF(Calculations!A:A, A4322),"")</f>
        <v/>
      </c>
      <c r="F4322" s="12" t="str">
        <f t="shared" si="370"/>
        <v/>
      </c>
      <c r="G4322" s="12" t="str">
        <f t="shared" si="371"/>
        <v/>
      </c>
    </row>
    <row r="4323" spans="1:7" x14ac:dyDescent="0.25">
      <c r="A4323" s="8" t="str">
        <f t="shared" si="367"/>
        <v/>
      </c>
      <c r="B4323" s="2" t="str">
        <f t="shared" si="368"/>
        <v/>
      </c>
      <c r="C4323" s="2" t="str">
        <f t="shared" si="369"/>
        <v/>
      </c>
      <c r="D4323" s="2" t="str">
        <f>IF(ISNUMBER(A4323),COUNTIF(Calculations!B:B, A4323),"")</f>
        <v/>
      </c>
      <c r="E4323" s="2" t="str">
        <f>IF(ISNUMBER(A4323),COUNTIF(Calculations!A:A, A4323),"")</f>
        <v/>
      </c>
      <c r="F4323" s="12" t="str">
        <f t="shared" si="370"/>
        <v/>
      </c>
      <c r="G4323" s="12" t="str">
        <f t="shared" si="371"/>
        <v/>
      </c>
    </row>
    <row r="4324" spans="1:7" x14ac:dyDescent="0.25">
      <c r="A4324" s="8" t="str">
        <f t="shared" ref="A4324:A4387" si="372">IF(ISNUMBER(A4323),IF(A4323+1&lt;=MAX(IndirectStartDates,IndirectCompletedDates),A4323+1,""),"")</f>
        <v/>
      </c>
      <c r="B4324" s="2" t="str">
        <f t="shared" ref="B4324:B4387" si="373">IF(ISNUMBER(A4324),YEAR(A4324)&amp;"-"&amp;TEXT(WEEKNUM(A4324),"00"),"")</f>
        <v/>
      </c>
      <c r="C4324" s="2" t="str">
        <f t="shared" ref="C4324:C4387" si="374">IF(ISNUMBER(A4324),COUNTIFS(IndirectStartDates,"&lt;="&amp;A4324,IndirectCompletedDates,"&gt;"&amp;A4324) + COUNTIFS(IndirectStartDates,"&lt;="&amp;A4324,IndirectCompletedDates,""),"")</f>
        <v/>
      </c>
      <c r="D4324" s="2" t="str">
        <f>IF(ISNUMBER(A4324),COUNTIF(Calculations!B:B, A4324),"")</f>
        <v/>
      </c>
      <c r="E4324" s="2" t="str">
        <f>IF(ISNUMBER(A4324),COUNTIF(Calculations!A:A, A4324),"")</f>
        <v/>
      </c>
      <c r="F4324" s="12" t="str">
        <f t="shared" ref="F4324:F4387" si="375">IF(ISNUMBER(A4324),F4323 + D4324,"")</f>
        <v/>
      </c>
      <c r="G4324" s="12" t="str">
        <f t="shared" ref="G4324:G4387" si="376">IF(ISNUMBER(A4324),G4323 + E4324,"")</f>
        <v/>
      </c>
    </row>
    <row r="4325" spans="1:7" x14ac:dyDescent="0.25">
      <c r="A4325" s="8" t="str">
        <f t="shared" si="372"/>
        <v/>
      </c>
      <c r="B4325" s="2" t="str">
        <f t="shared" si="373"/>
        <v/>
      </c>
      <c r="C4325" s="2" t="str">
        <f t="shared" si="374"/>
        <v/>
      </c>
      <c r="D4325" s="2" t="str">
        <f>IF(ISNUMBER(A4325),COUNTIF(Calculations!B:B, A4325),"")</f>
        <v/>
      </c>
      <c r="E4325" s="2" t="str">
        <f>IF(ISNUMBER(A4325),COUNTIF(Calculations!A:A, A4325),"")</f>
        <v/>
      </c>
      <c r="F4325" s="12" t="str">
        <f t="shared" si="375"/>
        <v/>
      </c>
      <c r="G4325" s="12" t="str">
        <f t="shared" si="376"/>
        <v/>
      </c>
    </row>
    <row r="4326" spans="1:7" x14ac:dyDescent="0.25">
      <c r="A4326" s="8" t="str">
        <f t="shared" si="372"/>
        <v/>
      </c>
      <c r="B4326" s="2" t="str">
        <f t="shared" si="373"/>
        <v/>
      </c>
      <c r="C4326" s="2" t="str">
        <f t="shared" si="374"/>
        <v/>
      </c>
      <c r="D4326" s="2" t="str">
        <f>IF(ISNUMBER(A4326),COUNTIF(Calculations!B:B, A4326),"")</f>
        <v/>
      </c>
      <c r="E4326" s="2" t="str">
        <f>IF(ISNUMBER(A4326),COUNTIF(Calculations!A:A, A4326),"")</f>
        <v/>
      </c>
      <c r="F4326" s="12" t="str">
        <f t="shared" si="375"/>
        <v/>
      </c>
      <c r="G4326" s="12" t="str">
        <f t="shared" si="376"/>
        <v/>
      </c>
    </row>
    <row r="4327" spans="1:7" x14ac:dyDescent="0.25">
      <c r="A4327" s="8" t="str">
        <f t="shared" si="372"/>
        <v/>
      </c>
      <c r="B4327" s="2" t="str">
        <f t="shared" si="373"/>
        <v/>
      </c>
      <c r="C4327" s="2" t="str">
        <f t="shared" si="374"/>
        <v/>
      </c>
      <c r="D4327" s="2" t="str">
        <f>IF(ISNUMBER(A4327),COUNTIF(Calculations!B:B, A4327),"")</f>
        <v/>
      </c>
      <c r="E4327" s="2" t="str">
        <f>IF(ISNUMBER(A4327),COUNTIF(Calculations!A:A, A4327),"")</f>
        <v/>
      </c>
      <c r="F4327" s="12" t="str">
        <f t="shared" si="375"/>
        <v/>
      </c>
      <c r="G4327" s="12" t="str">
        <f t="shared" si="376"/>
        <v/>
      </c>
    </row>
    <row r="4328" spans="1:7" x14ac:dyDescent="0.25">
      <c r="A4328" s="8" t="str">
        <f t="shared" si="372"/>
        <v/>
      </c>
      <c r="B4328" s="2" t="str">
        <f t="shared" si="373"/>
        <v/>
      </c>
      <c r="C4328" s="2" t="str">
        <f t="shared" si="374"/>
        <v/>
      </c>
      <c r="D4328" s="2" t="str">
        <f>IF(ISNUMBER(A4328),COUNTIF(Calculations!B:B, A4328),"")</f>
        <v/>
      </c>
      <c r="E4328" s="2" t="str">
        <f>IF(ISNUMBER(A4328),COUNTIF(Calculations!A:A, A4328),"")</f>
        <v/>
      </c>
      <c r="F4328" s="12" t="str">
        <f t="shared" si="375"/>
        <v/>
      </c>
      <c r="G4328" s="12" t="str">
        <f t="shared" si="376"/>
        <v/>
      </c>
    </row>
    <row r="4329" spans="1:7" x14ac:dyDescent="0.25">
      <c r="A4329" s="8" t="str">
        <f t="shared" si="372"/>
        <v/>
      </c>
      <c r="B4329" s="2" t="str">
        <f t="shared" si="373"/>
        <v/>
      </c>
      <c r="C4329" s="2" t="str">
        <f t="shared" si="374"/>
        <v/>
      </c>
      <c r="D4329" s="2" t="str">
        <f>IF(ISNUMBER(A4329),COUNTIF(Calculations!B:B, A4329),"")</f>
        <v/>
      </c>
      <c r="E4329" s="2" t="str">
        <f>IF(ISNUMBER(A4329),COUNTIF(Calculations!A:A, A4329),"")</f>
        <v/>
      </c>
      <c r="F4329" s="12" t="str">
        <f t="shared" si="375"/>
        <v/>
      </c>
      <c r="G4329" s="12" t="str">
        <f t="shared" si="376"/>
        <v/>
      </c>
    </row>
    <row r="4330" spans="1:7" x14ac:dyDescent="0.25">
      <c r="A4330" s="8" t="str">
        <f t="shared" si="372"/>
        <v/>
      </c>
      <c r="B4330" s="2" t="str">
        <f t="shared" si="373"/>
        <v/>
      </c>
      <c r="C4330" s="2" t="str">
        <f t="shared" si="374"/>
        <v/>
      </c>
      <c r="D4330" s="2" t="str">
        <f>IF(ISNUMBER(A4330),COUNTIF(Calculations!B:B, A4330),"")</f>
        <v/>
      </c>
      <c r="E4330" s="2" t="str">
        <f>IF(ISNUMBER(A4330),COUNTIF(Calculations!A:A, A4330),"")</f>
        <v/>
      </c>
      <c r="F4330" s="12" t="str">
        <f t="shared" si="375"/>
        <v/>
      </c>
      <c r="G4330" s="12" t="str">
        <f t="shared" si="376"/>
        <v/>
      </c>
    </row>
    <row r="4331" spans="1:7" x14ac:dyDescent="0.25">
      <c r="A4331" s="8" t="str">
        <f t="shared" si="372"/>
        <v/>
      </c>
      <c r="B4331" s="2" t="str">
        <f t="shared" si="373"/>
        <v/>
      </c>
      <c r="C4331" s="2" t="str">
        <f t="shared" si="374"/>
        <v/>
      </c>
      <c r="D4331" s="2" t="str">
        <f>IF(ISNUMBER(A4331),COUNTIF(Calculations!B:B, A4331),"")</f>
        <v/>
      </c>
      <c r="E4331" s="2" t="str">
        <f>IF(ISNUMBER(A4331),COUNTIF(Calculations!A:A, A4331),"")</f>
        <v/>
      </c>
      <c r="F4331" s="12" t="str">
        <f t="shared" si="375"/>
        <v/>
      </c>
      <c r="G4331" s="12" t="str">
        <f t="shared" si="376"/>
        <v/>
      </c>
    </row>
    <row r="4332" spans="1:7" x14ac:dyDescent="0.25">
      <c r="A4332" s="8" t="str">
        <f t="shared" si="372"/>
        <v/>
      </c>
      <c r="B4332" s="2" t="str">
        <f t="shared" si="373"/>
        <v/>
      </c>
      <c r="C4332" s="2" t="str">
        <f t="shared" si="374"/>
        <v/>
      </c>
      <c r="D4332" s="2" t="str">
        <f>IF(ISNUMBER(A4332),COUNTIF(Calculations!B:B, A4332),"")</f>
        <v/>
      </c>
      <c r="E4332" s="2" t="str">
        <f>IF(ISNUMBER(A4332),COUNTIF(Calculations!A:A, A4332),"")</f>
        <v/>
      </c>
      <c r="F4332" s="12" t="str">
        <f t="shared" si="375"/>
        <v/>
      </c>
      <c r="G4332" s="12" t="str">
        <f t="shared" si="376"/>
        <v/>
      </c>
    </row>
    <row r="4333" spans="1:7" x14ac:dyDescent="0.25">
      <c r="A4333" s="8" t="str">
        <f t="shared" si="372"/>
        <v/>
      </c>
      <c r="B4333" s="2" t="str">
        <f t="shared" si="373"/>
        <v/>
      </c>
      <c r="C4333" s="2" t="str">
        <f t="shared" si="374"/>
        <v/>
      </c>
      <c r="D4333" s="2" t="str">
        <f>IF(ISNUMBER(A4333),COUNTIF(Calculations!B:B, A4333),"")</f>
        <v/>
      </c>
      <c r="E4333" s="2" t="str">
        <f>IF(ISNUMBER(A4333),COUNTIF(Calculations!A:A, A4333),"")</f>
        <v/>
      </c>
      <c r="F4333" s="12" t="str">
        <f t="shared" si="375"/>
        <v/>
      </c>
      <c r="G4333" s="12" t="str">
        <f t="shared" si="376"/>
        <v/>
      </c>
    </row>
    <row r="4334" spans="1:7" x14ac:dyDescent="0.25">
      <c r="A4334" s="8" t="str">
        <f t="shared" si="372"/>
        <v/>
      </c>
      <c r="B4334" s="2" t="str">
        <f t="shared" si="373"/>
        <v/>
      </c>
      <c r="C4334" s="2" t="str">
        <f t="shared" si="374"/>
        <v/>
      </c>
      <c r="D4334" s="2" t="str">
        <f>IF(ISNUMBER(A4334),COUNTIF(Calculations!B:B, A4334),"")</f>
        <v/>
      </c>
      <c r="E4334" s="2" t="str">
        <f>IF(ISNUMBER(A4334),COUNTIF(Calculations!A:A, A4334),"")</f>
        <v/>
      </c>
      <c r="F4334" s="12" t="str">
        <f t="shared" si="375"/>
        <v/>
      </c>
      <c r="G4334" s="12" t="str">
        <f t="shared" si="376"/>
        <v/>
      </c>
    </row>
    <row r="4335" spans="1:7" x14ac:dyDescent="0.25">
      <c r="A4335" s="8" t="str">
        <f t="shared" si="372"/>
        <v/>
      </c>
      <c r="B4335" s="2" t="str">
        <f t="shared" si="373"/>
        <v/>
      </c>
      <c r="C4335" s="2" t="str">
        <f t="shared" si="374"/>
        <v/>
      </c>
      <c r="D4335" s="2" t="str">
        <f>IF(ISNUMBER(A4335),COUNTIF(Calculations!B:B, A4335),"")</f>
        <v/>
      </c>
      <c r="E4335" s="2" t="str">
        <f>IF(ISNUMBER(A4335),COUNTIF(Calculations!A:A, A4335),"")</f>
        <v/>
      </c>
      <c r="F4335" s="12" t="str">
        <f t="shared" si="375"/>
        <v/>
      </c>
      <c r="G4335" s="12" t="str">
        <f t="shared" si="376"/>
        <v/>
      </c>
    </row>
    <row r="4336" spans="1:7" x14ac:dyDescent="0.25">
      <c r="A4336" s="8" t="str">
        <f t="shared" si="372"/>
        <v/>
      </c>
      <c r="B4336" s="2" t="str">
        <f t="shared" si="373"/>
        <v/>
      </c>
      <c r="C4336" s="2" t="str">
        <f t="shared" si="374"/>
        <v/>
      </c>
      <c r="D4336" s="2" t="str">
        <f>IF(ISNUMBER(A4336),COUNTIF(Calculations!B:B, A4336),"")</f>
        <v/>
      </c>
      <c r="E4336" s="2" t="str">
        <f>IF(ISNUMBER(A4336),COUNTIF(Calculations!A:A, A4336),"")</f>
        <v/>
      </c>
      <c r="F4336" s="12" t="str">
        <f t="shared" si="375"/>
        <v/>
      </c>
      <c r="G4336" s="12" t="str">
        <f t="shared" si="376"/>
        <v/>
      </c>
    </row>
    <row r="4337" spans="1:7" x14ac:dyDescent="0.25">
      <c r="A4337" s="8" t="str">
        <f t="shared" si="372"/>
        <v/>
      </c>
      <c r="B4337" s="2" t="str">
        <f t="shared" si="373"/>
        <v/>
      </c>
      <c r="C4337" s="2" t="str">
        <f t="shared" si="374"/>
        <v/>
      </c>
      <c r="D4337" s="2" t="str">
        <f>IF(ISNUMBER(A4337),COUNTIF(Calculations!B:B, A4337),"")</f>
        <v/>
      </c>
      <c r="E4337" s="2" t="str">
        <f>IF(ISNUMBER(A4337),COUNTIF(Calculations!A:A, A4337),"")</f>
        <v/>
      </c>
      <c r="F4337" s="12" t="str">
        <f t="shared" si="375"/>
        <v/>
      </c>
      <c r="G4337" s="12" t="str">
        <f t="shared" si="376"/>
        <v/>
      </c>
    </row>
    <row r="4338" spans="1:7" x14ac:dyDescent="0.25">
      <c r="A4338" s="8" t="str">
        <f t="shared" si="372"/>
        <v/>
      </c>
      <c r="B4338" s="2" t="str">
        <f t="shared" si="373"/>
        <v/>
      </c>
      <c r="C4338" s="2" t="str">
        <f t="shared" si="374"/>
        <v/>
      </c>
      <c r="D4338" s="2" t="str">
        <f>IF(ISNUMBER(A4338),COUNTIF(Calculations!B:B, A4338),"")</f>
        <v/>
      </c>
      <c r="E4338" s="2" t="str">
        <f>IF(ISNUMBER(A4338),COUNTIF(Calculations!A:A, A4338),"")</f>
        <v/>
      </c>
      <c r="F4338" s="12" t="str">
        <f t="shared" si="375"/>
        <v/>
      </c>
      <c r="G4338" s="12" t="str">
        <f t="shared" si="376"/>
        <v/>
      </c>
    </row>
    <row r="4339" spans="1:7" x14ac:dyDescent="0.25">
      <c r="A4339" s="8" t="str">
        <f t="shared" si="372"/>
        <v/>
      </c>
      <c r="B4339" s="2" t="str">
        <f t="shared" si="373"/>
        <v/>
      </c>
      <c r="C4339" s="2" t="str">
        <f t="shared" si="374"/>
        <v/>
      </c>
      <c r="D4339" s="2" t="str">
        <f>IF(ISNUMBER(A4339),COUNTIF(Calculations!B:B, A4339),"")</f>
        <v/>
      </c>
      <c r="E4339" s="2" t="str">
        <f>IF(ISNUMBER(A4339),COUNTIF(Calculations!A:A, A4339),"")</f>
        <v/>
      </c>
      <c r="F4339" s="12" t="str">
        <f t="shared" si="375"/>
        <v/>
      </c>
      <c r="G4339" s="12" t="str">
        <f t="shared" si="376"/>
        <v/>
      </c>
    </row>
    <row r="4340" spans="1:7" x14ac:dyDescent="0.25">
      <c r="A4340" s="8" t="str">
        <f t="shared" si="372"/>
        <v/>
      </c>
      <c r="B4340" s="2" t="str">
        <f t="shared" si="373"/>
        <v/>
      </c>
      <c r="C4340" s="2" t="str">
        <f t="shared" si="374"/>
        <v/>
      </c>
      <c r="D4340" s="2" t="str">
        <f>IF(ISNUMBER(A4340),COUNTIF(Calculations!B:B, A4340),"")</f>
        <v/>
      </c>
      <c r="E4340" s="2" t="str">
        <f>IF(ISNUMBER(A4340),COUNTIF(Calculations!A:A, A4340),"")</f>
        <v/>
      </c>
      <c r="F4340" s="12" t="str">
        <f t="shared" si="375"/>
        <v/>
      </c>
      <c r="G4340" s="12" t="str">
        <f t="shared" si="376"/>
        <v/>
      </c>
    </row>
    <row r="4341" spans="1:7" x14ac:dyDescent="0.25">
      <c r="A4341" s="8" t="str">
        <f t="shared" si="372"/>
        <v/>
      </c>
      <c r="B4341" s="2" t="str">
        <f t="shared" si="373"/>
        <v/>
      </c>
      <c r="C4341" s="2" t="str">
        <f t="shared" si="374"/>
        <v/>
      </c>
      <c r="D4341" s="2" t="str">
        <f>IF(ISNUMBER(A4341),COUNTIF(Calculations!B:B, A4341),"")</f>
        <v/>
      </c>
      <c r="E4341" s="2" t="str">
        <f>IF(ISNUMBER(A4341),COUNTIF(Calculations!A:A, A4341),"")</f>
        <v/>
      </c>
      <c r="F4341" s="12" t="str">
        <f t="shared" si="375"/>
        <v/>
      </c>
      <c r="G4341" s="12" t="str">
        <f t="shared" si="376"/>
        <v/>
      </c>
    </row>
    <row r="4342" spans="1:7" x14ac:dyDescent="0.25">
      <c r="A4342" s="8" t="str">
        <f t="shared" si="372"/>
        <v/>
      </c>
      <c r="B4342" s="2" t="str">
        <f t="shared" si="373"/>
        <v/>
      </c>
      <c r="C4342" s="2" t="str">
        <f t="shared" si="374"/>
        <v/>
      </c>
      <c r="D4342" s="2" t="str">
        <f>IF(ISNUMBER(A4342),COUNTIF(Calculations!B:B, A4342),"")</f>
        <v/>
      </c>
      <c r="E4342" s="2" t="str">
        <f>IF(ISNUMBER(A4342),COUNTIF(Calculations!A:A, A4342),"")</f>
        <v/>
      </c>
      <c r="F4342" s="12" t="str">
        <f t="shared" si="375"/>
        <v/>
      </c>
      <c r="G4342" s="12" t="str">
        <f t="shared" si="376"/>
        <v/>
      </c>
    </row>
    <row r="4343" spans="1:7" x14ac:dyDescent="0.25">
      <c r="A4343" s="8" t="str">
        <f t="shared" si="372"/>
        <v/>
      </c>
      <c r="B4343" s="2" t="str">
        <f t="shared" si="373"/>
        <v/>
      </c>
      <c r="C4343" s="2" t="str">
        <f t="shared" si="374"/>
        <v/>
      </c>
      <c r="D4343" s="2" t="str">
        <f>IF(ISNUMBER(A4343),COUNTIF(Calculations!B:B, A4343),"")</f>
        <v/>
      </c>
      <c r="E4343" s="2" t="str">
        <f>IF(ISNUMBER(A4343),COUNTIF(Calculations!A:A, A4343),"")</f>
        <v/>
      </c>
      <c r="F4343" s="12" t="str">
        <f t="shared" si="375"/>
        <v/>
      </c>
      <c r="G4343" s="12" t="str">
        <f t="shared" si="376"/>
        <v/>
      </c>
    </row>
    <row r="4344" spans="1:7" x14ac:dyDescent="0.25">
      <c r="A4344" s="8" t="str">
        <f t="shared" si="372"/>
        <v/>
      </c>
      <c r="B4344" s="2" t="str">
        <f t="shared" si="373"/>
        <v/>
      </c>
      <c r="C4344" s="2" t="str">
        <f t="shared" si="374"/>
        <v/>
      </c>
      <c r="D4344" s="2" t="str">
        <f>IF(ISNUMBER(A4344),COUNTIF(Calculations!B:B, A4344),"")</f>
        <v/>
      </c>
      <c r="E4344" s="2" t="str">
        <f>IF(ISNUMBER(A4344),COUNTIF(Calculations!A:A, A4344),"")</f>
        <v/>
      </c>
      <c r="F4344" s="12" t="str">
        <f t="shared" si="375"/>
        <v/>
      </c>
      <c r="G4344" s="12" t="str">
        <f t="shared" si="376"/>
        <v/>
      </c>
    </row>
    <row r="4345" spans="1:7" x14ac:dyDescent="0.25">
      <c r="A4345" s="8" t="str">
        <f t="shared" si="372"/>
        <v/>
      </c>
      <c r="B4345" s="2" t="str">
        <f t="shared" si="373"/>
        <v/>
      </c>
      <c r="C4345" s="2" t="str">
        <f t="shared" si="374"/>
        <v/>
      </c>
      <c r="D4345" s="2" t="str">
        <f>IF(ISNUMBER(A4345),COUNTIF(Calculations!B:B, A4345),"")</f>
        <v/>
      </c>
      <c r="E4345" s="2" t="str">
        <f>IF(ISNUMBER(A4345),COUNTIF(Calculations!A:A, A4345),"")</f>
        <v/>
      </c>
      <c r="F4345" s="12" t="str">
        <f t="shared" si="375"/>
        <v/>
      </c>
      <c r="G4345" s="12" t="str">
        <f t="shared" si="376"/>
        <v/>
      </c>
    </row>
    <row r="4346" spans="1:7" x14ac:dyDescent="0.25">
      <c r="A4346" s="8" t="str">
        <f t="shared" si="372"/>
        <v/>
      </c>
      <c r="B4346" s="2" t="str">
        <f t="shared" si="373"/>
        <v/>
      </c>
      <c r="C4346" s="2" t="str">
        <f t="shared" si="374"/>
        <v/>
      </c>
      <c r="D4346" s="2" t="str">
        <f>IF(ISNUMBER(A4346),COUNTIF(Calculations!B:B, A4346),"")</f>
        <v/>
      </c>
      <c r="E4346" s="2" t="str">
        <f>IF(ISNUMBER(A4346),COUNTIF(Calculations!A:A, A4346),"")</f>
        <v/>
      </c>
      <c r="F4346" s="12" t="str">
        <f t="shared" si="375"/>
        <v/>
      </c>
      <c r="G4346" s="12" t="str">
        <f t="shared" si="376"/>
        <v/>
      </c>
    </row>
    <row r="4347" spans="1:7" x14ac:dyDescent="0.25">
      <c r="A4347" s="8" t="str">
        <f t="shared" si="372"/>
        <v/>
      </c>
      <c r="B4347" s="2" t="str">
        <f t="shared" si="373"/>
        <v/>
      </c>
      <c r="C4347" s="2" t="str">
        <f t="shared" si="374"/>
        <v/>
      </c>
      <c r="D4347" s="2" t="str">
        <f>IF(ISNUMBER(A4347),COUNTIF(Calculations!B:B, A4347),"")</f>
        <v/>
      </c>
      <c r="E4347" s="2" t="str">
        <f>IF(ISNUMBER(A4347),COUNTIF(Calculations!A:A, A4347),"")</f>
        <v/>
      </c>
      <c r="F4347" s="12" t="str">
        <f t="shared" si="375"/>
        <v/>
      </c>
      <c r="G4347" s="12" t="str">
        <f t="shared" si="376"/>
        <v/>
      </c>
    </row>
    <row r="4348" spans="1:7" x14ac:dyDescent="0.25">
      <c r="A4348" s="8" t="str">
        <f t="shared" si="372"/>
        <v/>
      </c>
      <c r="B4348" s="2" t="str">
        <f t="shared" si="373"/>
        <v/>
      </c>
      <c r="C4348" s="2" t="str">
        <f t="shared" si="374"/>
        <v/>
      </c>
      <c r="D4348" s="2" t="str">
        <f>IF(ISNUMBER(A4348),COUNTIF(Calculations!B:B, A4348),"")</f>
        <v/>
      </c>
      <c r="E4348" s="2" t="str">
        <f>IF(ISNUMBER(A4348),COUNTIF(Calculations!A:A, A4348),"")</f>
        <v/>
      </c>
      <c r="F4348" s="12" t="str">
        <f t="shared" si="375"/>
        <v/>
      </c>
      <c r="G4348" s="12" t="str">
        <f t="shared" si="376"/>
        <v/>
      </c>
    </row>
    <row r="4349" spans="1:7" x14ac:dyDescent="0.25">
      <c r="A4349" s="8" t="str">
        <f t="shared" si="372"/>
        <v/>
      </c>
      <c r="B4349" s="2" t="str">
        <f t="shared" si="373"/>
        <v/>
      </c>
      <c r="C4349" s="2" t="str">
        <f t="shared" si="374"/>
        <v/>
      </c>
      <c r="D4349" s="2" t="str">
        <f>IF(ISNUMBER(A4349),COUNTIF(Calculations!B:B, A4349),"")</f>
        <v/>
      </c>
      <c r="E4349" s="2" t="str">
        <f>IF(ISNUMBER(A4349),COUNTIF(Calculations!A:A, A4349),"")</f>
        <v/>
      </c>
      <c r="F4349" s="12" t="str">
        <f t="shared" si="375"/>
        <v/>
      </c>
      <c r="G4349" s="12" t="str">
        <f t="shared" si="376"/>
        <v/>
      </c>
    </row>
    <row r="4350" spans="1:7" x14ac:dyDescent="0.25">
      <c r="A4350" s="8" t="str">
        <f t="shared" si="372"/>
        <v/>
      </c>
      <c r="B4350" s="2" t="str">
        <f t="shared" si="373"/>
        <v/>
      </c>
      <c r="C4350" s="2" t="str">
        <f t="shared" si="374"/>
        <v/>
      </c>
      <c r="D4350" s="2" t="str">
        <f>IF(ISNUMBER(A4350),COUNTIF(Calculations!B:B, A4350),"")</f>
        <v/>
      </c>
      <c r="E4350" s="2" t="str">
        <f>IF(ISNUMBER(A4350),COUNTIF(Calculations!A:A, A4350),"")</f>
        <v/>
      </c>
      <c r="F4350" s="12" t="str">
        <f t="shared" si="375"/>
        <v/>
      </c>
      <c r="G4350" s="12" t="str">
        <f t="shared" si="376"/>
        <v/>
      </c>
    </row>
    <row r="4351" spans="1:7" x14ac:dyDescent="0.25">
      <c r="A4351" s="8" t="str">
        <f t="shared" si="372"/>
        <v/>
      </c>
      <c r="B4351" s="2" t="str">
        <f t="shared" si="373"/>
        <v/>
      </c>
      <c r="C4351" s="2" t="str">
        <f t="shared" si="374"/>
        <v/>
      </c>
      <c r="D4351" s="2" t="str">
        <f>IF(ISNUMBER(A4351),COUNTIF(Calculations!B:B, A4351),"")</f>
        <v/>
      </c>
      <c r="E4351" s="2" t="str">
        <f>IF(ISNUMBER(A4351),COUNTIF(Calculations!A:A, A4351),"")</f>
        <v/>
      </c>
      <c r="F4351" s="12" t="str">
        <f t="shared" si="375"/>
        <v/>
      </c>
      <c r="G4351" s="12" t="str">
        <f t="shared" si="376"/>
        <v/>
      </c>
    </row>
    <row r="4352" spans="1:7" x14ac:dyDescent="0.25">
      <c r="A4352" s="8" t="str">
        <f t="shared" si="372"/>
        <v/>
      </c>
      <c r="B4352" s="2" t="str">
        <f t="shared" si="373"/>
        <v/>
      </c>
      <c r="C4352" s="2" t="str">
        <f t="shared" si="374"/>
        <v/>
      </c>
      <c r="D4352" s="2" t="str">
        <f>IF(ISNUMBER(A4352),COUNTIF(Calculations!B:B, A4352),"")</f>
        <v/>
      </c>
      <c r="E4352" s="2" t="str">
        <f>IF(ISNUMBER(A4352),COUNTIF(Calculations!A:A, A4352),"")</f>
        <v/>
      </c>
      <c r="F4352" s="12" t="str">
        <f t="shared" si="375"/>
        <v/>
      </c>
      <c r="G4352" s="12" t="str">
        <f t="shared" si="376"/>
        <v/>
      </c>
    </row>
    <row r="4353" spans="1:7" x14ac:dyDescent="0.25">
      <c r="A4353" s="8" t="str">
        <f t="shared" si="372"/>
        <v/>
      </c>
      <c r="B4353" s="2" t="str">
        <f t="shared" si="373"/>
        <v/>
      </c>
      <c r="C4353" s="2" t="str">
        <f t="shared" si="374"/>
        <v/>
      </c>
      <c r="D4353" s="2" t="str">
        <f>IF(ISNUMBER(A4353),COUNTIF(Calculations!B:B, A4353),"")</f>
        <v/>
      </c>
      <c r="E4353" s="2" t="str">
        <f>IF(ISNUMBER(A4353),COUNTIF(Calculations!A:A, A4353),"")</f>
        <v/>
      </c>
      <c r="F4353" s="12" t="str">
        <f t="shared" si="375"/>
        <v/>
      </c>
      <c r="G4353" s="12" t="str">
        <f t="shared" si="376"/>
        <v/>
      </c>
    </row>
    <row r="4354" spans="1:7" x14ac:dyDescent="0.25">
      <c r="A4354" s="8" t="str">
        <f t="shared" si="372"/>
        <v/>
      </c>
      <c r="B4354" s="2" t="str">
        <f t="shared" si="373"/>
        <v/>
      </c>
      <c r="C4354" s="2" t="str">
        <f t="shared" si="374"/>
        <v/>
      </c>
      <c r="D4354" s="2" t="str">
        <f>IF(ISNUMBER(A4354),COUNTIF(Calculations!B:B, A4354),"")</f>
        <v/>
      </c>
      <c r="E4354" s="2" t="str">
        <f>IF(ISNUMBER(A4354),COUNTIF(Calculations!A:A, A4354),"")</f>
        <v/>
      </c>
      <c r="F4354" s="12" t="str">
        <f t="shared" si="375"/>
        <v/>
      </c>
      <c r="G4354" s="12" t="str">
        <f t="shared" si="376"/>
        <v/>
      </c>
    </row>
    <row r="4355" spans="1:7" x14ac:dyDescent="0.25">
      <c r="A4355" s="8" t="str">
        <f t="shared" si="372"/>
        <v/>
      </c>
      <c r="B4355" s="2" t="str">
        <f t="shared" si="373"/>
        <v/>
      </c>
      <c r="C4355" s="2" t="str">
        <f t="shared" si="374"/>
        <v/>
      </c>
      <c r="D4355" s="2" t="str">
        <f>IF(ISNUMBER(A4355),COUNTIF(Calculations!B:B, A4355),"")</f>
        <v/>
      </c>
      <c r="E4355" s="2" t="str">
        <f>IF(ISNUMBER(A4355),COUNTIF(Calculations!A:A, A4355),"")</f>
        <v/>
      </c>
      <c r="F4355" s="12" t="str">
        <f t="shared" si="375"/>
        <v/>
      </c>
      <c r="G4355" s="12" t="str">
        <f t="shared" si="376"/>
        <v/>
      </c>
    </row>
    <row r="4356" spans="1:7" x14ac:dyDescent="0.25">
      <c r="A4356" s="8" t="str">
        <f t="shared" si="372"/>
        <v/>
      </c>
      <c r="B4356" s="2" t="str">
        <f t="shared" si="373"/>
        <v/>
      </c>
      <c r="C4356" s="2" t="str">
        <f t="shared" si="374"/>
        <v/>
      </c>
      <c r="D4356" s="2" t="str">
        <f>IF(ISNUMBER(A4356),COUNTIF(Calculations!B:B, A4356),"")</f>
        <v/>
      </c>
      <c r="E4356" s="2" t="str">
        <f>IF(ISNUMBER(A4356),COUNTIF(Calculations!A:A, A4356),"")</f>
        <v/>
      </c>
      <c r="F4356" s="12" t="str">
        <f t="shared" si="375"/>
        <v/>
      </c>
      <c r="G4356" s="12" t="str">
        <f t="shared" si="376"/>
        <v/>
      </c>
    </row>
    <row r="4357" spans="1:7" x14ac:dyDescent="0.25">
      <c r="A4357" s="8" t="str">
        <f t="shared" si="372"/>
        <v/>
      </c>
      <c r="B4357" s="2" t="str">
        <f t="shared" si="373"/>
        <v/>
      </c>
      <c r="C4357" s="2" t="str">
        <f t="shared" si="374"/>
        <v/>
      </c>
      <c r="D4357" s="2" t="str">
        <f>IF(ISNUMBER(A4357),COUNTIF(Calculations!B:B, A4357),"")</f>
        <v/>
      </c>
      <c r="E4357" s="2" t="str">
        <f>IF(ISNUMBER(A4357),COUNTIF(Calculations!A:A, A4357),"")</f>
        <v/>
      </c>
      <c r="F4357" s="12" t="str">
        <f t="shared" si="375"/>
        <v/>
      </c>
      <c r="G4357" s="12" t="str">
        <f t="shared" si="376"/>
        <v/>
      </c>
    </row>
    <row r="4358" spans="1:7" x14ac:dyDescent="0.25">
      <c r="A4358" s="8" t="str">
        <f t="shared" si="372"/>
        <v/>
      </c>
      <c r="B4358" s="2" t="str">
        <f t="shared" si="373"/>
        <v/>
      </c>
      <c r="C4358" s="2" t="str">
        <f t="shared" si="374"/>
        <v/>
      </c>
      <c r="D4358" s="2" t="str">
        <f>IF(ISNUMBER(A4358),COUNTIF(Calculations!B:B, A4358),"")</f>
        <v/>
      </c>
      <c r="E4358" s="2" t="str">
        <f>IF(ISNUMBER(A4358),COUNTIF(Calculations!A:A, A4358),"")</f>
        <v/>
      </c>
      <c r="F4358" s="12" t="str">
        <f t="shared" si="375"/>
        <v/>
      </c>
      <c r="G4358" s="12" t="str">
        <f t="shared" si="376"/>
        <v/>
      </c>
    </row>
    <row r="4359" spans="1:7" x14ac:dyDescent="0.25">
      <c r="A4359" s="8" t="str">
        <f t="shared" si="372"/>
        <v/>
      </c>
      <c r="B4359" s="2" t="str">
        <f t="shared" si="373"/>
        <v/>
      </c>
      <c r="C4359" s="2" t="str">
        <f t="shared" si="374"/>
        <v/>
      </c>
      <c r="D4359" s="2" t="str">
        <f>IF(ISNUMBER(A4359),COUNTIF(Calculations!B:B, A4359),"")</f>
        <v/>
      </c>
      <c r="E4359" s="2" t="str">
        <f>IF(ISNUMBER(A4359),COUNTIF(Calculations!A:A, A4359),"")</f>
        <v/>
      </c>
      <c r="F4359" s="12" t="str">
        <f t="shared" si="375"/>
        <v/>
      </c>
      <c r="G4359" s="12" t="str">
        <f t="shared" si="376"/>
        <v/>
      </c>
    </row>
    <row r="4360" spans="1:7" x14ac:dyDescent="0.25">
      <c r="A4360" s="8" t="str">
        <f t="shared" si="372"/>
        <v/>
      </c>
      <c r="B4360" s="2" t="str">
        <f t="shared" si="373"/>
        <v/>
      </c>
      <c r="C4360" s="2" t="str">
        <f t="shared" si="374"/>
        <v/>
      </c>
      <c r="D4360" s="2" t="str">
        <f>IF(ISNUMBER(A4360),COUNTIF(Calculations!B:B, A4360),"")</f>
        <v/>
      </c>
      <c r="E4360" s="2" t="str">
        <f>IF(ISNUMBER(A4360),COUNTIF(Calculations!A:A, A4360),"")</f>
        <v/>
      </c>
      <c r="F4360" s="12" t="str">
        <f t="shared" si="375"/>
        <v/>
      </c>
      <c r="G4360" s="12" t="str">
        <f t="shared" si="376"/>
        <v/>
      </c>
    </row>
    <row r="4361" spans="1:7" x14ac:dyDescent="0.25">
      <c r="A4361" s="8" t="str">
        <f t="shared" si="372"/>
        <v/>
      </c>
      <c r="B4361" s="2" t="str">
        <f t="shared" si="373"/>
        <v/>
      </c>
      <c r="C4361" s="2" t="str">
        <f t="shared" si="374"/>
        <v/>
      </c>
      <c r="D4361" s="2" t="str">
        <f>IF(ISNUMBER(A4361),COUNTIF(Calculations!B:B, A4361),"")</f>
        <v/>
      </c>
      <c r="E4361" s="2" t="str">
        <f>IF(ISNUMBER(A4361),COUNTIF(Calculations!A:A, A4361),"")</f>
        <v/>
      </c>
      <c r="F4361" s="12" t="str">
        <f t="shared" si="375"/>
        <v/>
      </c>
      <c r="G4361" s="12" t="str">
        <f t="shared" si="376"/>
        <v/>
      </c>
    </row>
    <row r="4362" spans="1:7" x14ac:dyDescent="0.25">
      <c r="A4362" s="8" t="str">
        <f t="shared" si="372"/>
        <v/>
      </c>
      <c r="B4362" s="2" t="str">
        <f t="shared" si="373"/>
        <v/>
      </c>
      <c r="C4362" s="2" t="str">
        <f t="shared" si="374"/>
        <v/>
      </c>
      <c r="D4362" s="2" t="str">
        <f>IF(ISNUMBER(A4362),COUNTIF(Calculations!B:B, A4362),"")</f>
        <v/>
      </c>
      <c r="E4362" s="2" t="str">
        <f>IF(ISNUMBER(A4362),COUNTIF(Calculations!A:A, A4362),"")</f>
        <v/>
      </c>
      <c r="F4362" s="12" t="str">
        <f t="shared" si="375"/>
        <v/>
      </c>
      <c r="G4362" s="12" t="str">
        <f t="shared" si="376"/>
        <v/>
      </c>
    </row>
    <row r="4363" spans="1:7" x14ac:dyDescent="0.25">
      <c r="A4363" s="8" t="str">
        <f t="shared" si="372"/>
        <v/>
      </c>
      <c r="B4363" s="2" t="str">
        <f t="shared" si="373"/>
        <v/>
      </c>
      <c r="C4363" s="2" t="str">
        <f t="shared" si="374"/>
        <v/>
      </c>
      <c r="D4363" s="2" t="str">
        <f>IF(ISNUMBER(A4363),COUNTIF(Calculations!B:B, A4363),"")</f>
        <v/>
      </c>
      <c r="E4363" s="2" t="str">
        <f>IF(ISNUMBER(A4363),COUNTIF(Calculations!A:A, A4363),"")</f>
        <v/>
      </c>
      <c r="F4363" s="12" t="str">
        <f t="shared" si="375"/>
        <v/>
      </c>
      <c r="G4363" s="12" t="str">
        <f t="shared" si="376"/>
        <v/>
      </c>
    </row>
    <row r="4364" spans="1:7" x14ac:dyDescent="0.25">
      <c r="A4364" s="8" t="str">
        <f t="shared" si="372"/>
        <v/>
      </c>
      <c r="B4364" s="2" t="str">
        <f t="shared" si="373"/>
        <v/>
      </c>
      <c r="C4364" s="2" t="str">
        <f t="shared" si="374"/>
        <v/>
      </c>
      <c r="D4364" s="2" t="str">
        <f>IF(ISNUMBER(A4364),COUNTIF(Calculations!B:B, A4364),"")</f>
        <v/>
      </c>
      <c r="E4364" s="2" t="str">
        <f>IF(ISNUMBER(A4364),COUNTIF(Calculations!A:A, A4364),"")</f>
        <v/>
      </c>
      <c r="F4364" s="12" t="str">
        <f t="shared" si="375"/>
        <v/>
      </c>
      <c r="G4364" s="12" t="str">
        <f t="shared" si="376"/>
        <v/>
      </c>
    </row>
    <row r="4365" spans="1:7" x14ac:dyDescent="0.25">
      <c r="A4365" s="8" t="str">
        <f t="shared" si="372"/>
        <v/>
      </c>
      <c r="B4365" s="2" t="str">
        <f t="shared" si="373"/>
        <v/>
      </c>
      <c r="C4365" s="2" t="str">
        <f t="shared" si="374"/>
        <v/>
      </c>
      <c r="D4365" s="2" t="str">
        <f>IF(ISNUMBER(A4365),COUNTIF(Calculations!B:B, A4365),"")</f>
        <v/>
      </c>
      <c r="E4365" s="2" t="str">
        <f>IF(ISNUMBER(A4365),COUNTIF(Calculations!A:A, A4365),"")</f>
        <v/>
      </c>
      <c r="F4365" s="12" t="str">
        <f t="shared" si="375"/>
        <v/>
      </c>
      <c r="G4365" s="12" t="str">
        <f t="shared" si="376"/>
        <v/>
      </c>
    </row>
    <row r="4366" spans="1:7" x14ac:dyDescent="0.25">
      <c r="A4366" s="8" t="str">
        <f t="shared" si="372"/>
        <v/>
      </c>
      <c r="B4366" s="2" t="str">
        <f t="shared" si="373"/>
        <v/>
      </c>
      <c r="C4366" s="2" t="str">
        <f t="shared" si="374"/>
        <v/>
      </c>
      <c r="D4366" s="2" t="str">
        <f>IF(ISNUMBER(A4366),COUNTIF(Calculations!B:B, A4366),"")</f>
        <v/>
      </c>
      <c r="E4366" s="2" t="str">
        <f>IF(ISNUMBER(A4366),COUNTIF(Calculations!A:A, A4366),"")</f>
        <v/>
      </c>
      <c r="F4366" s="12" t="str">
        <f t="shared" si="375"/>
        <v/>
      </c>
      <c r="G4366" s="12" t="str">
        <f t="shared" si="376"/>
        <v/>
      </c>
    </row>
    <row r="4367" spans="1:7" x14ac:dyDescent="0.25">
      <c r="A4367" s="8" t="str">
        <f t="shared" si="372"/>
        <v/>
      </c>
      <c r="B4367" s="2" t="str">
        <f t="shared" si="373"/>
        <v/>
      </c>
      <c r="C4367" s="2" t="str">
        <f t="shared" si="374"/>
        <v/>
      </c>
      <c r="D4367" s="2" t="str">
        <f>IF(ISNUMBER(A4367),COUNTIF(Calculations!B:B, A4367),"")</f>
        <v/>
      </c>
      <c r="E4367" s="2" t="str">
        <f>IF(ISNUMBER(A4367),COUNTIF(Calculations!A:A, A4367),"")</f>
        <v/>
      </c>
      <c r="F4367" s="12" t="str">
        <f t="shared" si="375"/>
        <v/>
      </c>
      <c r="G4367" s="12" t="str">
        <f t="shared" si="376"/>
        <v/>
      </c>
    </row>
    <row r="4368" spans="1:7" x14ac:dyDescent="0.25">
      <c r="A4368" s="8" t="str">
        <f t="shared" si="372"/>
        <v/>
      </c>
      <c r="B4368" s="2" t="str">
        <f t="shared" si="373"/>
        <v/>
      </c>
      <c r="C4368" s="2" t="str">
        <f t="shared" si="374"/>
        <v/>
      </c>
      <c r="D4368" s="2" t="str">
        <f>IF(ISNUMBER(A4368),COUNTIF(Calculations!B:B, A4368),"")</f>
        <v/>
      </c>
      <c r="E4368" s="2" t="str">
        <f>IF(ISNUMBER(A4368),COUNTIF(Calculations!A:A, A4368),"")</f>
        <v/>
      </c>
      <c r="F4368" s="12" t="str">
        <f t="shared" si="375"/>
        <v/>
      </c>
      <c r="G4368" s="12" t="str">
        <f t="shared" si="376"/>
        <v/>
      </c>
    </row>
    <row r="4369" spans="1:7" x14ac:dyDescent="0.25">
      <c r="A4369" s="8" t="str">
        <f t="shared" si="372"/>
        <v/>
      </c>
      <c r="B4369" s="2" t="str">
        <f t="shared" si="373"/>
        <v/>
      </c>
      <c r="C4369" s="2" t="str">
        <f t="shared" si="374"/>
        <v/>
      </c>
      <c r="D4369" s="2" t="str">
        <f>IF(ISNUMBER(A4369),COUNTIF(Calculations!B:B, A4369),"")</f>
        <v/>
      </c>
      <c r="E4369" s="2" t="str">
        <f>IF(ISNUMBER(A4369),COUNTIF(Calculations!A:A, A4369),"")</f>
        <v/>
      </c>
      <c r="F4369" s="12" t="str">
        <f t="shared" si="375"/>
        <v/>
      </c>
      <c r="G4369" s="12" t="str">
        <f t="shared" si="376"/>
        <v/>
      </c>
    </row>
    <row r="4370" spans="1:7" x14ac:dyDescent="0.25">
      <c r="A4370" s="8" t="str">
        <f t="shared" si="372"/>
        <v/>
      </c>
      <c r="B4370" s="2" t="str">
        <f t="shared" si="373"/>
        <v/>
      </c>
      <c r="C4370" s="2" t="str">
        <f t="shared" si="374"/>
        <v/>
      </c>
      <c r="D4370" s="2" t="str">
        <f>IF(ISNUMBER(A4370),COUNTIF(Calculations!B:B, A4370),"")</f>
        <v/>
      </c>
      <c r="E4370" s="2" t="str">
        <f>IF(ISNUMBER(A4370),COUNTIF(Calculations!A:A, A4370),"")</f>
        <v/>
      </c>
      <c r="F4370" s="12" t="str">
        <f t="shared" si="375"/>
        <v/>
      </c>
      <c r="G4370" s="12" t="str">
        <f t="shared" si="376"/>
        <v/>
      </c>
    </row>
    <row r="4371" spans="1:7" x14ac:dyDescent="0.25">
      <c r="A4371" s="8" t="str">
        <f t="shared" si="372"/>
        <v/>
      </c>
      <c r="B4371" s="2" t="str">
        <f t="shared" si="373"/>
        <v/>
      </c>
      <c r="C4371" s="2" t="str">
        <f t="shared" si="374"/>
        <v/>
      </c>
      <c r="D4371" s="2" t="str">
        <f>IF(ISNUMBER(A4371),COUNTIF(Calculations!B:B, A4371),"")</f>
        <v/>
      </c>
      <c r="E4371" s="2" t="str">
        <f>IF(ISNUMBER(A4371),COUNTIF(Calculations!A:A, A4371),"")</f>
        <v/>
      </c>
      <c r="F4371" s="12" t="str">
        <f t="shared" si="375"/>
        <v/>
      </c>
      <c r="G4371" s="12" t="str">
        <f t="shared" si="376"/>
        <v/>
      </c>
    </row>
    <row r="4372" spans="1:7" x14ac:dyDescent="0.25">
      <c r="A4372" s="8" t="str">
        <f t="shared" si="372"/>
        <v/>
      </c>
      <c r="B4372" s="2" t="str">
        <f t="shared" si="373"/>
        <v/>
      </c>
      <c r="C4372" s="2" t="str">
        <f t="shared" si="374"/>
        <v/>
      </c>
      <c r="D4372" s="2" t="str">
        <f>IF(ISNUMBER(A4372),COUNTIF(Calculations!B:B, A4372),"")</f>
        <v/>
      </c>
      <c r="E4372" s="2" t="str">
        <f>IF(ISNUMBER(A4372),COUNTIF(Calculations!A:A, A4372),"")</f>
        <v/>
      </c>
      <c r="F4372" s="12" t="str">
        <f t="shared" si="375"/>
        <v/>
      </c>
      <c r="G4372" s="12" t="str">
        <f t="shared" si="376"/>
        <v/>
      </c>
    </row>
    <row r="4373" spans="1:7" x14ac:dyDescent="0.25">
      <c r="A4373" s="8" t="str">
        <f t="shared" si="372"/>
        <v/>
      </c>
      <c r="B4373" s="2" t="str">
        <f t="shared" si="373"/>
        <v/>
      </c>
      <c r="C4373" s="2" t="str">
        <f t="shared" si="374"/>
        <v/>
      </c>
      <c r="D4373" s="2" t="str">
        <f>IF(ISNUMBER(A4373),COUNTIF(Calculations!B:B, A4373),"")</f>
        <v/>
      </c>
      <c r="E4373" s="2" t="str">
        <f>IF(ISNUMBER(A4373),COUNTIF(Calculations!A:A, A4373),"")</f>
        <v/>
      </c>
      <c r="F4373" s="12" t="str">
        <f t="shared" si="375"/>
        <v/>
      </c>
      <c r="G4373" s="12" t="str">
        <f t="shared" si="376"/>
        <v/>
      </c>
    </row>
    <row r="4374" spans="1:7" x14ac:dyDescent="0.25">
      <c r="A4374" s="8" t="str">
        <f t="shared" si="372"/>
        <v/>
      </c>
      <c r="B4374" s="2" t="str">
        <f t="shared" si="373"/>
        <v/>
      </c>
      <c r="C4374" s="2" t="str">
        <f t="shared" si="374"/>
        <v/>
      </c>
      <c r="D4374" s="2" t="str">
        <f>IF(ISNUMBER(A4374),COUNTIF(Calculations!B:B, A4374),"")</f>
        <v/>
      </c>
      <c r="E4374" s="2" t="str">
        <f>IF(ISNUMBER(A4374),COUNTIF(Calculations!A:A, A4374),"")</f>
        <v/>
      </c>
      <c r="F4374" s="12" t="str">
        <f t="shared" si="375"/>
        <v/>
      </c>
      <c r="G4374" s="12" t="str">
        <f t="shared" si="376"/>
        <v/>
      </c>
    </row>
    <row r="4375" spans="1:7" x14ac:dyDescent="0.25">
      <c r="A4375" s="8" t="str">
        <f t="shared" si="372"/>
        <v/>
      </c>
      <c r="B4375" s="2" t="str">
        <f t="shared" si="373"/>
        <v/>
      </c>
      <c r="C4375" s="2" t="str">
        <f t="shared" si="374"/>
        <v/>
      </c>
      <c r="D4375" s="2" t="str">
        <f>IF(ISNUMBER(A4375),COUNTIF(Calculations!B:B, A4375),"")</f>
        <v/>
      </c>
      <c r="E4375" s="2" t="str">
        <f>IF(ISNUMBER(A4375),COUNTIF(Calculations!A:A, A4375),"")</f>
        <v/>
      </c>
      <c r="F4375" s="12" t="str">
        <f t="shared" si="375"/>
        <v/>
      </c>
      <c r="G4375" s="12" t="str">
        <f t="shared" si="376"/>
        <v/>
      </c>
    </row>
    <row r="4376" spans="1:7" x14ac:dyDescent="0.25">
      <c r="A4376" s="8" t="str">
        <f t="shared" si="372"/>
        <v/>
      </c>
      <c r="B4376" s="2" t="str">
        <f t="shared" si="373"/>
        <v/>
      </c>
      <c r="C4376" s="2" t="str">
        <f t="shared" si="374"/>
        <v/>
      </c>
      <c r="D4376" s="2" t="str">
        <f>IF(ISNUMBER(A4376),COUNTIF(Calculations!B:B, A4376),"")</f>
        <v/>
      </c>
      <c r="E4376" s="2" t="str">
        <f>IF(ISNUMBER(A4376),COUNTIF(Calculations!A:A, A4376),"")</f>
        <v/>
      </c>
      <c r="F4376" s="12" t="str">
        <f t="shared" si="375"/>
        <v/>
      </c>
      <c r="G4376" s="12" t="str">
        <f t="shared" si="376"/>
        <v/>
      </c>
    </row>
    <row r="4377" spans="1:7" x14ac:dyDescent="0.25">
      <c r="A4377" s="8" t="str">
        <f t="shared" si="372"/>
        <v/>
      </c>
      <c r="B4377" s="2" t="str">
        <f t="shared" si="373"/>
        <v/>
      </c>
      <c r="C4377" s="2" t="str">
        <f t="shared" si="374"/>
        <v/>
      </c>
      <c r="D4377" s="2" t="str">
        <f>IF(ISNUMBER(A4377),COUNTIF(Calculations!B:B, A4377),"")</f>
        <v/>
      </c>
      <c r="E4377" s="2" t="str">
        <f>IF(ISNUMBER(A4377),COUNTIF(Calculations!A:A, A4377),"")</f>
        <v/>
      </c>
      <c r="F4377" s="12" t="str">
        <f t="shared" si="375"/>
        <v/>
      </c>
      <c r="G4377" s="12" t="str">
        <f t="shared" si="376"/>
        <v/>
      </c>
    </row>
    <row r="4378" spans="1:7" x14ac:dyDescent="0.25">
      <c r="A4378" s="8" t="str">
        <f t="shared" si="372"/>
        <v/>
      </c>
      <c r="B4378" s="2" t="str">
        <f t="shared" si="373"/>
        <v/>
      </c>
      <c r="C4378" s="2" t="str">
        <f t="shared" si="374"/>
        <v/>
      </c>
      <c r="D4378" s="2" t="str">
        <f>IF(ISNUMBER(A4378),COUNTIF(Calculations!B:B, A4378),"")</f>
        <v/>
      </c>
      <c r="E4378" s="2" t="str">
        <f>IF(ISNUMBER(A4378),COUNTIF(Calculations!A:A, A4378),"")</f>
        <v/>
      </c>
      <c r="F4378" s="12" t="str">
        <f t="shared" si="375"/>
        <v/>
      </c>
      <c r="G4378" s="12" t="str">
        <f t="shared" si="376"/>
        <v/>
      </c>
    </row>
    <row r="4379" spans="1:7" x14ac:dyDescent="0.25">
      <c r="A4379" s="8" t="str">
        <f t="shared" si="372"/>
        <v/>
      </c>
      <c r="B4379" s="2" t="str">
        <f t="shared" si="373"/>
        <v/>
      </c>
      <c r="C4379" s="2" t="str">
        <f t="shared" si="374"/>
        <v/>
      </c>
      <c r="D4379" s="2" t="str">
        <f>IF(ISNUMBER(A4379),COUNTIF(Calculations!B:B, A4379),"")</f>
        <v/>
      </c>
      <c r="E4379" s="2" t="str">
        <f>IF(ISNUMBER(A4379),COUNTIF(Calculations!A:A, A4379),"")</f>
        <v/>
      </c>
      <c r="F4379" s="12" t="str">
        <f t="shared" si="375"/>
        <v/>
      </c>
      <c r="G4379" s="12" t="str">
        <f t="shared" si="376"/>
        <v/>
      </c>
    </row>
    <row r="4380" spans="1:7" x14ac:dyDescent="0.25">
      <c r="A4380" s="8" t="str">
        <f t="shared" si="372"/>
        <v/>
      </c>
      <c r="B4380" s="2" t="str">
        <f t="shared" si="373"/>
        <v/>
      </c>
      <c r="C4380" s="2" t="str">
        <f t="shared" si="374"/>
        <v/>
      </c>
      <c r="D4380" s="2" t="str">
        <f>IF(ISNUMBER(A4380),COUNTIF(Calculations!B:B, A4380),"")</f>
        <v/>
      </c>
      <c r="E4380" s="2" t="str">
        <f>IF(ISNUMBER(A4380),COUNTIF(Calculations!A:A, A4380),"")</f>
        <v/>
      </c>
      <c r="F4380" s="12" t="str">
        <f t="shared" si="375"/>
        <v/>
      </c>
      <c r="G4380" s="12" t="str">
        <f t="shared" si="376"/>
        <v/>
      </c>
    </row>
    <row r="4381" spans="1:7" x14ac:dyDescent="0.25">
      <c r="A4381" s="8" t="str">
        <f t="shared" si="372"/>
        <v/>
      </c>
      <c r="B4381" s="2" t="str">
        <f t="shared" si="373"/>
        <v/>
      </c>
      <c r="C4381" s="2" t="str">
        <f t="shared" si="374"/>
        <v/>
      </c>
      <c r="D4381" s="2" t="str">
        <f>IF(ISNUMBER(A4381),COUNTIF(Calculations!B:B, A4381),"")</f>
        <v/>
      </c>
      <c r="E4381" s="2" t="str">
        <f>IF(ISNUMBER(A4381),COUNTIF(Calculations!A:A, A4381),"")</f>
        <v/>
      </c>
      <c r="F4381" s="12" t="str">
        <f t="shared" si="375"/>
        <v/>
      </c>
      <c r="G4381" s="12" t="str">
        <f t="shared" si="376"/>
        <v/>
      </c>
    </row>
    <row r="4382" spans="1:7" x14ac:dyDescent="0.25">
      <c r="A4382" s="8" t="str">
        <f t="shared" si="372"/>
        <v/>
      </c>
      <c r="B4382" s="2" t="str">
        <f t="shared" si="373"/>
        <v/>
      </c>
      <c r="C4382" s="2" t="str">
        <f t="shared" si="374"/>
        <v/>
      </c>
      <c r="D4382" s="2" t="str">
        <f>IF(ISNUMBER(A4382),COUNTIF(Calculations!B:B, A4382),"")</f>
        <v/>
      </c>
      <c r="E4382" s="2" t="str">
        <f>IF(ISNUMBER(A4382),COUNTIF(Calculations!A:A, A4382),"")</f>
        <v/>
      </c>
      <c r="F4382" s="12" t="str">
        <f t="shared" si="375"/>
        <v/>
      </c>
      <c r="G4382" s="12" t="str">
        <f t="shared" si="376"/>
        <v/>
      </c>
    </row>
    <row r="4383" spans="1:7" x14ac:dyDescent="0.25">
      <c r="A4383" s="8" t="str">
        <f t="shared" si="372"/>
        <v/>
      </c>
      <c r="B4383" s="2" t="str">
        <f t="shared" si="373"/>
        <v/>
      </c>
      <c r="C4383" s="2" t="str">
        <f t="shared" si="374"/>
        <v/>
      </c>
      <c r="D4383" s="2" t="str">
        <f>IF(ISNUMBER(A4383),COUNTIF(Calculations!B:B, A4383),"")</f>
        <v/>
      </c>
      <c r="E4383" s="2" t="str">
        <f>IF(ISNUMBER(A4383),COUNTIF(Calculations!A:A, A4383),"")</f>
        <v/>
      </c>
      <c r="F4383" s="12" t="str">
        <f t="shared" si="375"/>
        <v/>
      </c>
      <c r="G4383" s="12" t="str">
        <f t="shared" si="376"/>
        <v/>
      </c>
    </row>
    <row r="4384" spans="1:7" x14ac:dyDescent="0.25">
      <c r="A4384" s="8" t="str">
        <f t="shared" si="372"/>
        <v/>
      </c>
      <c r="B4384" s="2" t="str">
        <f t="shared" si="373"/>
        <v/>
      </c>
      <c r="C4384" s="2" t="str">
        <f t="shared" si="374"/>
        <v/>
      </c>
      <c r="D4384" s="2" t="str">
        <f>IF(ISNUMBER(A4384),COUNTIF(Calculations!B:B, A4384),"")</f>
        <v/>
      </c>
      <c r="E4384" s="2" t="str">
        <f>IF(ISNUMBER(A4384),COUNTIF(Calculations!A:A, A4384),"")</f>
        <v/>
      </c>
      <c r="F4384" s="12" t="str">
        <f t="shared" si="375"/>
        <v/>
      </c>
      <c r="G4384" s="12" t="str">
        <f t="shared" si="376"/>
        <v/>
      </c>
    </row>
    <row r="4385" spans="1:7" x14ac:dyDescent="0.25">
      <c r="A4385" s="8" t="str">
        <f t="shared" si="372"/>
        <v/>
      </c>
      <c r="B4385" s="2" t="str">
        <f t="shared" si="373"/>
        <v/>
      </c>
      <c r="C4385" s="2" t="str">
        <f t="shared" si="374"/>
        <v/>
      </c>
      <c r="D4385" s="2" t="str">
        <f>IF(ISNUMBER(A4385),COUNTIF(Calculations!B:B, A4385),"")</f>
        <v/>
      </c>
      <c r="E4385" s="2" t="str">
        <f>IF(ISNUMBER(A4385),COUNTIF(Calculations!A:A, A4385),"")</f>
        <v/>
      </c>
      <c r="F4385" s="12" t="str">
        <f t="shared" si="375"/>
        <v/>
      </c>
      <c r="G4385" s="12" t="str">
        <f t="shared" si="376"/>
        <v/>
      </c>
    </row>
    <row r="4386" spans="1:7" x14ac:dyDescent="0.25">
      <c r="A4386" s="8" t="str">
        <f t="shared" si="372"/>
        <v/>
      </c>
      <c r="B4386" s="2" t="str">
        <f t="shared" si="373"/>
        <v/>
      </c>
      <c r="C4386" s="2" t="str">
        <f t="shared" si="374"/>
        <v/>
      </c>
      <c r="D4386" s="2" t="str">
        <f>IF(ISNUMBER(A4386),COUNTIF(Calculations!B:B, A4386),"")</f>
        <v/>
      </c>
      <c r="E4386" s="2" t="str">
        <f>IF(ISNUMBER(A4386),COUNTIF(Calculations!A:A, A4386),"")</f>
        <v/>
      </c>
      <c r="F4386" s="12" t="str">
        <f t="shared" si="375"/>
        <v/>
      </c>
      <c r="G4386" s="12" t="str">
        <f t="shared" si="376"/>
        <v/>
      </c>
    </row>
    <row r="4387" spans="1:7" x14ac:dyDescent="0.25">
      <c r="A4387" s="8" t="str">
        <f t="shared" si="372"/>
        <v/>
      </c>
      <c r="B4387" s="2" t="str">
        <f t="shared" si="373"/>
        <v/>
      </c>
      <c r="C4387" s="2" t="str">
        <f t="shared" si="374"/>
        <v/>
      </c>
      <c r="D4387" s="2" t="str">
        <f>IF(ISNUMBER(A4387),COUNTIF(Calculations!B:B, A4387),"")</f>
        <v/>
      </c>
      <c r="E4387" s="2" t="str">
        <f>IF(ISNUMBER(A4387),COUNTIF(Calculations!A:A, A4387),"")</f>
        <v/>
      </c>
      <c r="F4387" s="12" t="str">
        <f t="shared" si="375"/>
        <v/>
      </c>
      <c r="G4387" s="12" t="str">
        <f t="shared" si="376"/>
        <v/>
      </c>
    </row>
    <row r="4388" spans="1:7" x14ac:dyDescent="0.25">
      <c r="A4388" s="8" t="str">
        <f t="shared" ref="A4388:A4451" si="377">IF(ISNUMBER(A4387),IF(A4387+1&lt;=MAX(IndirectStartDates,IndirectCompletedDates),A4387+1,""),"")</f>
        <v/>
      </c>
      <c r="B4388" s="2" t="str">
        <f t="shared" ref="B4388:B4451" si="378">IF(ISNUMBER(A4388),YEAR(A4388)&amp;"-"&amp;TEXT(WEEKNUM(A4388),"00"),"")</f>
        <v/>
      </c>
      <c r="C4388" s="2" t="str">
        <f t="shared" ref="C4388:C4451" si="379">IF(ISNUMBER(A4388),COUNTIFS(IndirectStartDates,"&lt;="&amp;A4388,IndirectCompletedDates,"&gt;"&amp;A4388) + COUNTIFS(IndirectStartDates,"&lt;="&amp;A4388,IndirectCompletedDates,""),"")</f>
        <v/>
      </c>
      <c r="D4388" s="2" t="str">
        <f>IF(ISNUMBER(A4388),COUNTIF(Calculations!B:B, A4388),"")</f>
        <v/>
      </c>
      <c r="E4388" s="2" t="str">
        <f>IF(ISNUMBER(A4388),COUNTIF(Calculations!A:A, A4388),"")</f>
        <v/>
      </c>
      <c r="F4388" s="12" t="str">
        <f t="shared" ref="F4388:F4451" si="380">IF(ISNUMBER(A4388),F4387 + D4388,"")</f>
        <v/>
      </c>
      <c r="G4388" s="12" t="str">
        <f t="shared" ref="G4388:G4451" si="381">IF(ISNUMBER(A4388),G4387 + E4388,"")</f>
        <v/>
      </c>
    </row>
    <row r="4389" spans="1:7" x14ac:dyDescent="0.25">
      <c r="A4389" s="8" t="str">
        <f t="shared" si="377"/>
        <v/>
      </c>
      <c r="B4389" s="2" t="str">
        <f t="shared" si="378"/>
        <v/>
      </c>
      <c r="C4389" s="2" t="str">
        <f t="shared" si="379"/>
        <v/>
      </c>
      <c r="D4389" s="2" t="str">
        <f>IF(ISNUMBER(A4389),COUNTIF(Calculations!B:B, A4389),"")</f>
        <v/>
      </c>
      <c r="E4389" s="2" t="str">
        <f>IF(ISNUMBER(A4389),COUNTIF(Calculations!A:A, A4389),"")</f>
        <v/>
      </c>
      <c r="F4389" s="12" t="str">
        <f t="shared" si="380"/>
        <v/>
      </c>
      <c r="G4389" s="12" t="str">
        <f t="shared" si="381"/>
        <v/>
      </c>
    </row>
    <row r="4390" spans="1:7" x14ac:dyDescent="0.25">
      <c r="A4390" s="8" t="str">
        <f t="shared" si="377"/>
        <v/>
      </c>
      <c r="B4390" s="2" t="str">
        <f t="shared" si="378"/>
        <v/>
      </c>
      <c r="C4390" s="2" t="str">
        <f t="shared" si="379"/>
        <v/>
      </c>
      <c r="D4390" s="2" t="str">
        <f>IF(ISNUMBER(A4390),COUNTIF(Calculations!B:B, A4390),"")</f>
        <v/>
      </c>
      <c r="E4390" s="2" t="str">
        <f>IF(ISNUMBER(A4390),COUNTIF(Calculations!A:A, A4390),"")</f>
        <v/>
      </c>
      <c r="F4390" s="12" t="str">
        <f t="shared" si="380"/>
        <v/>
      </c>
      <c r="G4390" s="12" t="str">
        <f t="shared" si="381"/>
        <v/>
      </c>
    </row>
    <row r="4391" spans="1:7" x14ac:dyDescent="0.25">
      <c r="A4391" s="8" t="str">
        <f t="shared" si="377"/>
        <v/>
      </c>
      <c r="B4391" s="2" t="str">
        <f t="shared" si="378"/>
        <v/>
      </c>
      <c r="C4391" s="2" t="str">
        <f t="shared" si="379"/>
        <v/>
      </c>
      <c r="D4391" s="2" t="str">
        <f>IF(ISNUMBER(A4391),COUNTIF(Calculations!B:B, A4391),"")</f>
        <v/>
      </c>
      <c r="E4391" s="2" t="str">
        <f>IF(ISNUMBER(A4391),COUNTIF(Calculations!A:A, A4391),"")</f>
        <v/>
      </c>
      <c r="F4391" s="12" t="str">
        <f t="shared" si="380"/>
        <v/>
      </c>
      <c r="G4391" s="12" t="str">
        <f t="shared" si="381"/>
        <v/>
      </c>
    </row>
    <row r="4392" spans="1:7" x14ac:dyDescent="0.25">
      <c r="A4392" s="8" t="str">
        <f t="shared" si="377"/>
        <v/>
      </c>
      <c r="B4392" s="2" t="str">
        <f t="shared" si="378"/>
        <v/>
      </c>
      <c r="C4392" s="2" t="str">
        <f t="shared" si="379"/>
        <v/>
      </c>
      <c r="D4392" s="2" t="str">
        <f>IF(ISNUMBER(A4392),COUNTIF(Calculations!B:B, A4392),"")</f>
        <v/>
      </c>
      <c r="E4392" s="2" t="str">
        <f>IF(ISNUMBER(A4392),COUNTIF(Calculations!A:A, A4392),"")</f>
        <v/>
      </c>
      <c r="F4392" s="12" t="str">
        <f t="shared" si="380"/>
        <v/>
      </c>
      <c r="G4392" s="12" t="str">
        <f t="shared" si="381"/>
        <v/>
      </c>
    </row>
    <row r="4393" spans="1:7" x14ac:dyDescent="0.25">
      <c r="A4393" s="8" t="str">
        <f t="shared" si="377"/>
        <v/>
      </c>
      <c r="B4393" s="2" t="str">
        <f t="shared" si="378"/>
        <v/>
      </c>
      <c r="C4393" s="2" t="str">
        <f t="shared" si="379"/>
        <v/>
      </c>
      <c r="D4393" s="2" t="str">
        <f>IF(ISNUMBER(A4393),COUNTIF(Calculations!B:B, A4393),"")</f>
        <v/>
      </c>
      <c r="E4393" s="2" t="str">
        <f>IF(ISNUMBER(A4393),COUNTIF(Calculations!A:A, A4393),"")</f>
        <v/>
      </c>
      <c r="F4393" s="12" t="str">
        <f t="shared" si="380"/>
        <v/>
      </c>
      <c r="G4393" s="12" t="str">
        <f t="shared" si="381"/>
        <v/>
      </c>
    </row>
    <row r="4394" spans="1:7" x14ac:dyDescent="0.25">
      <c r="A4394" s="8" t="str">
        <f t="shared" si="377"/>
        <v/>
      </c>
      <c r="B4394" s="2" t="str">
        <f t="shared" si="378"/>
        <v/>
      </c>
      <c r="C4394" s="2" t="str">
        <f t="shared" si="379"/>
        <v/>
      </c>
      <c r="D4394" s="2" t="str">
        <f>IF(ISNUMBER(A4394),COUNTIF(Calculations!B:B, A4394),"")</f>
        <v/>
      </c>
      <c r="E4394" s="2" t="str">
        <f>IF(ISNUMBER(A4394),COUNTIF(Calculations!A:A, A4394),"")</f>
        <v/>
      </c>
      <c r="F4394" s="12" t="str">
        <f t="shared" si="380"/>
        <v/>
      </c>
      <c r="G4394" s="12" t="str">
        <f t="shared" si="381"/>
        <v/>
      </c>
    </row>
    <row r="4395" spans="1:7" x14ac:dyDescent="0.25">
      <c r="A4395" s="8" t="str">
        <f t="shared" si="377"/>
        <v/>
      </c>
      <c r="B4395" s="2" t="str">
        <f t="shared" si="378"/>
        <v/>
      </c>
      <c r="C4395" s="2" t="str">
        <f t="shared" si="379"/>
        <v/>
      </c>
      <c r="D4395" s="2" t="str">
        <f>IF(ISNUMBER(A4395),COUNTIF(Calculations!B:B, A4395),"")</f>
        <v/>
      </c>
      <c r="E4395" s="2" t="str">
        <f>IF(ISNUMBER(A4395),COUNTIF(Calculations!A:A, A4395),"")</f>
        <v/>
      </c>
      <c r="F4395" s="12" t="str">
        <f t="shared" si="380"/>
        <v/>
      </c>
      <c r="G4395" s="12" t="str">
        <f t="shared" si="381"/>
        <v/>
      </c>
    </row>
    <row r="4396" spans="1:7" x14ac:dyDescent="0.25">
      <c r="A4396" s="8" t="str">
        <f t="shared" si="377"/>
        <v/>
      </c>
      <c r="B4396" s="2" t="str">
        <f t="shared" si="378"/>
        <v/>
      </c>
      <c r="C4396" s="2" t="str">
        <f t="shared" si="379"/>
        <v/>
      </c>
      <c r="D4396" s="2" t="str">
        <f>IF(ISNUMBER(A4396),COUNTIF(Calculations!B:B, A4396),"")</f>
        <v/>
      </c>
      <c r="E4396" s="2" t="str">
        <f>IF(ISNUMBER(A4396),COUNTIF(Calculations!A:A, A4396),"")</f>
        <v/>
      </c>
      <c r="F4396" s="12" t="str">
        <f t="shared" si="380"/>
        <v/>
      </c>
      <c r="G4396" s="12" t="str">
        <f t="shared" si="381"/>
        <v/>
      </c>
    </row>
    <row r="4397" spans="1:7" x14ac:dyDescent="0.25">
      <c r="A4397" s="8" t="str">
        <f t="shared" si="377"/>
        <v/>
      </c>
      <c r="B4397" s="2" t="str">
        <f t="shared" si="378"/>
        <v/>
      </c>
      <c r="C4397" s="2" t="str">
        <f t="shared" si="379"/>
        <v/>
      </c>
      <c r="D4397" s="2" t="str">
        <f>IF(ISNUMBER(A4397),COUNTIF(Calculations!B:B, A4397),"")</f>
        <v/>
      </c>
      <c r="E4397" s="2" t="str">
        <f>IF(ISNUMBER(A4397),COUNTIF(Calculations!A:A, A4397),"")</f>
        <v/>
      </c>
      <c r="F4397" s="12" t="str">
        <f t="shared" si="380"/>
        <v/>
      </c>
      <c r="G4397" s="12" t="str">
        <f t="shared" si="381"/>
        <v/>
      </c>
    </row>
    <row r="4398" spans="1:7" x14ac:dyDescent="0.25">
      <c r="A4398" s="8" t="str">
        <f t="shared" si="377"/>
        <v/>
      </c>
      <c r="B4398" s="2" t="str">
        <f t="shared" si="378"/>
        <v/>
      </c>
      <c r="C4398" s="2" t="str">
        <f t="shared" si="379"/>
        <v/>
      </c>
      <c r="D4398" s="2" t="str">
        <f>IF(ISNUMBER(A4398),COUNTIF(Calculations!B:B, A4398),"")</f>
        <v/>
      </c>
      <c r="E4398" s="2" t="str">
        <f>IF(ISNUMBER(A4398),COUNTIF(Calculations!A:A, A4398),"")</f>
        <v/>
      </c>
      <c r="F4398" s="12" t="str">
        <f t="shared" si="380"/>
        <v/>
      </c>
      <c r="G4398" s="12" t="str">
        <f t="shared" si="381"/>
        <v/>
      </c>
    </row>
    <row r="4399" spans="1:7" x14ac:dyDescent="0.25">
      <c r="A4399" s="8" t="str">
        <f t="shared" si="377"/>
        <v/>
      </c>
      <c r="B4399" s="2" t="str">
        <f t="shared" si="378"/>
        <v/>
      </c>
      <c r="C4399" s="2" t="str">
        <f t="shared" si="379"/>
        <v/>
      </c>
      <c r="D4399" s="2" t="str">
        <f>IF(ISNUMBER(A4399),COUNTIF(Calculations!B:B, A4399),"")</f>
        <v/>
      </c>
      <c r="E4399" s="2" t="str">
        <f>IF(ISNUMBER(A4399),COUNTIF(Calculations!A:A, A4399),"")</f>
        <v/>
      </c>
      <c r="F4399" s="12" t="str">
        <f t="shared" si="380"/>
        <v/>
      </c>
      <c r="G4399" s="12" t="str">
        <f t="shared" si="381"/>
        <v/>
      </c>
    </row>
    <row r="4400" spans="1:7" x14ac:dyDescent="0.25">
      <c r="A4400" s="8" t="str">
        <f t="shared" si="377"/>
        <v/>
      </c>
      <c r="B4400" s="2" t="str">
        <f t="shared" si="378"/>
        <v/>
      </c>
      <c r="C4400" s="2" t="str">
        <f t="shared" si="379"/>
        <v/>
      </c>
      <c r="D4400" s="2" t="str">
        <f>IF(ISNUMBER(A4400),COUNTIF(Calculations!B:B, A4400),"")</f>
        <v/>
      </c>
      <c r="E4400" s="2" t="str">
        <f>IF(ISNUMBER(A4400),COUNTIF(Calculations!A:A, A4400),"")</f>
        <v/>
      </c>
      <c r="F4400" s="12" t="str">
        <f t="shared" si="380"/>
        <v/>
      </c>
      <c r="G4400" s="12" t="str">
        <f t="shared" si="381"/>
        <v/>
      </c>
    </row>
    <row r="4401" spans="1:7" x14ac:dyDescent="0.25">
      <c r="A4401" s="8" t="str">
        <f t="shared" si="377"/>
        <v/>
      </c>
      <c r="B4401" s="2" t="str">
        <f t="shared" si="378"/>
        <v/>
      </c>
      <c r="C4401" s="2" t="str">
        <f t="shared" si="379"/>
        <v/>
      </c>
      <c r="D4401" s="2" t="str">
        <f>IF(ISNUMBER(A4401),COUNTIF(Calculations!B:B, A4401),"")</f>
        <v/>
      </c>
      <c r="E4401" s="2" t="str">
        <f>IF(ISNUMBER(A4401),COUNTIF(Calculations!A:A, A4401),"")</f>
        <v/>
      </c>
      <c r="F4401" s="12" t="str">
        <f t="shared" si="380"/>
        <v/>
      </c>
      <c r="G4401" s="12" t="str">
        <f t="shared" si="381"/>
        <v/>
      </c>
    </row>
    <row r="4402" spans="1:7" x14ac:dyDescent="0.25">
      <c r="A4402" s="8" t="str">
        <f t="shared" si="377"/>
        <v/>
      </c>
      <c r="B4402" s="2" t="str">
        <f t="shared" si="378"/>
        <v/>
      </c>
      <c r="C4402" s="2" t="str">
        <f t="shared" si="379"/>
        <v/>
      </c>
      <c r="D4402" s="2" t="str">
        <f>IF(ISNUMBER(A4402),COUNTIF(Calculations!B:B, A4402),"")</f>
        <v/>
      </c>
      <c r="E4402" s="2" t="str">
        <f>IF(ISNUMBER(A4402),COUNTIF(Calculations!A:A, A4402),"")</f>
        <v/>
      </c>
      <c r="F4402" s="12" t="str">
        <f t="shared" si="380"/>
        <v/>
      </c>
      <c r="G4402" s="12" t="str">
        <f t="shared" si="381"/>
        <v/>
      </c>
    </row>
    <row r="4403" spans="1:7" x14ac:dyDescent="0.25">
      <c r="A4403" s="8" t="str">
        <f t="shared" si="377"/>
        <v/>
      </c>
      <c r="B4403" s="2" t="str">
        <f t="shared" si="378"/>
        <v/>
      </c>
      <c r="C4403" s="2" t="str">
        <f t="shared" si="379"/>
        <v/>
      </c>
      <c r="D4403" s="2" t="str">
        <f>IF(ISNUMBER(A4403),COUNTIF(Calculations!B:B, A4403),"")</f>
        <v/>
      </c>
      <c r="E4403" s="2" t="str">
        <f>IF(ISNUMBER(A4403),COUNTIF(Calculations!A:A, A4403),"")</f>
        <v/>
      </c>
      <c r="F4403" s="12" t="str">
        <f t="shared" si="380"/>
        <v/>
      </c>
      <c r="G4403" s="12" t="str">
        <f t="shared" si="381"/>
        <v/>
      </c>
    </row>
    <row r="4404" spans="1:7" x14ac:dyDescent="0.25">
      <c r="A4404" s="8" t="str">
        <f t="shared" si="377"/>
        <v/>
      </c>
      <c r="B4404" s="2" t="str">
        <f t="shared" si="378"/>
        <v/>
      </c>
      <c r="C4404" s="2" t="str">
        <f t="shared" si="379"/>
        <v/>
      </c>
      <c r="D4404" s="2" t="str">
        <f>IF(ISNUMBER(A4404),COUNTIF(Calculations!B:B, A4404),"")</f>
        <v/>
      </c>
      <c r="E4404" s="2" t="str">
        <f>IF(ISNUMBER(A4404),COUNTIF(Calculations!A:A, A4404),"")</f>
        <v/>
      </c>
      <c r="F4404" s="12" t="str">
        <f t="shared" si="380"/>
        <v/>
      </c>
      <c r="G4404" s="12" t="str">
        <f t="shared" si="381"/>
        <v/>
      </c>
    </row>
    <row r="4405" spans="1:7" x14ac:dyDescent="0.25">
      <c r="A4405" s="8" t="str">
        <f t="shared" si="377"/>
        <v/>
      </c>
      <c r="B4405" s="2" t="str">
        <f t="shared" si="378"/>
        <v/>
      </c>
      <c r="C4405" s="2" t="str">
        <f t="shared" si="379"/>
        <v/>
      </c>
      <c r="D4405" s="2" t="str">
        <f>IF(ISNUMBER(A4405),COUNTIF(Calculations!B:B, A4405),"")</f>
        <v/>
      </c>
      <c r="E4405" s="2" t="str">
        <f>IF(ISNUMBER(A4405),COUNTIF(Calculations!A:A, A4405),"")</f>
        <v/>
      </c>
      <c r="F4405" s="12" t="str">
        <f t="shared" si="380"/>
        <v/>
      </c>
      <c r="G4405" s="12" t="str">
        <f t="shared" si="381"/>
        <v/>
      </c>
    </row>
    <row r="4406" spans="1:7" x14ac:dyDescent="0.25">
      <c r="A4406" s="8" t="str">
        <f t="shared" si="377"/>
        <v/>
      </c>
      <c r="B4406" s="2" t="str">
        <f t="shared" si="378"/>
        <v/>
      </c>
      <c r="C4406" s="2" t="str">
        <f t="shared" si="379"/>
        <v/>
      </c>
      <c r="D4406" s="2" t="str">
        <f>IF(ISNUMBER(A4406),COUNTIF(Calculations!B:B, A4406),"")</f>
        <v/>
      </c>
      <c r="E4406" s="2" t="str">
        <f>IF(ISNUMBER(A4406),COUNTIF(Calculations!A:A, A4406),"")</f>
        <v/>
      </c>
      <c r="F4406" s="12" t="str">
        <f t="shared" si="380"/>
        <v/>
      </c>
      <c r="G4406" s="12" t="str">
        <f t="shared" si="381"/>
        <v/>
      </c>
    </row>
    <row r="4407" spans="1:7" x14ac:dyDescent="0.25">
      <c r="A4407" s="8" t="str">
        <f t="shared" si="377"/>
        <v/>
      </c>
      <c r="B4407" s="2" t="str">
        <f t="shared" si="378"/>
        <v/>
      </c>
      <c r="C4407" s="2" t="str">
        <f t="shared" si="379"/>
        <v/>
      </c>
      <c r="D4407" s="2" t="str">
        <f>IF(ISNUMBER(A4407),COUNTIF(Calculations!B:B, A4407),"")</f>
        <v/>
      </c>
      <c r="E4407" s="2" t="str">
        <f>IF(ISNUMBER(A4407),COUNTIF(Calculations!A:A, A4407),"")</f>
        <v/>
      </c>
      <c r="F4407" s="12" t="str">
        <f t="shared" si="380"/>
        <v/>
      </c>
      <c r="G4407" s="12" t="str">
        <f t="shared" si="381"/>
        <v/>
      </c>
    </row>
    <row r="4408" spans="1:7" x14ac:dyDescent="0.25">
      <c r="A4408" s="8" t="str">
        <f t="shared" si="377"/>
        <v/>
      </c>
      <c r="B4408" s="2" t="str">
        <f t="shared" si="378"/>
        <v/>
      </c>
      <c r="C4408" s="2" t="str">
        <f t="shared" si="379"/>
        <v/>
      </c>
      <c r="D4408" s="2" t="str">
        <f>IF(ISNUMBER(A4408),COUNTIF(Calculations!B:B, A4408),"")</f>
        <v/>
      </c>
      <c r="E4408" s="2" t="str">
        <f>IF(ISNUMBER(A4408),COUNTIF(Calculations!A:A, A4408),"")</f>
        <v/>
      </c>
      <c r="F4408" s="12" t="str">
        <f t="shared" si="380"/>
        <v/>
      </c>
      <c r="G4408" s="12" t="str">
        <f t="shared" si="381"/>
        <v/>
      </c>
    </row>
    <row r="4409" spans="1:7" x14ac:dyDescent="0.25">
      <c r="A4409" s="8" t="str">
        <f t="shared" si="377"/>
        <v/>
      </c>
      <c r="B4409" s="2" t="str">
        <f t="shared" si="378"/>
        <v/>
      </c>
      <c r="C4409" s="2" t="str">
        <f t="shared" si="379"/>
        <v/>
      </c>
      <c r="D4409" s="2" t="str">
        <f>IF(ISNUMBER(A4409),COUNTIF(Calculations!B:B, A4409),"")</f>
        <v/>
      </c>
      <c r="E4409" s="2" t="str">
        <f>IF(ISNUMBER(A4409),COUNTIF(Calculations!A:A, A4409),"")</f>
        <v/>
      </c>
      <c r="F4409" s="12" t="str">
        <f t="shared" si="380"/>
        <v/>
      </c>
      <c r="G4409" s="12" t="str">
        <f t="shared" si="381"/>
        <v/>
      </c>
    </row>
    <row r="4410" spans="1:7" x14ac:dyDescent="0.25">
      <c r="A4410" s="8" t="str">
        <f t="shared" si="377"/>
        <v/>
      </c>
      <c r="B4410" s="2" t="str">
        <f t="shared" si="378"/>
        <v/>
      </c>
      <c r="C4410" s="2" t="str">
        <f t="shared" si="379"/>
        <v/>
      </c>
      <c r="D4410" s="2" t="str">
        <f>IF(ISNUMBER(A4410),COUNTIF(Calculations!B:B, A4410),"")</f>
        <v/>
      </c>
      <c r="E4410" s="2" t="str">
        <f>IF(ISNUMBER(A4410),COUNTIF(Calculations!A:A, A4410),"")</f>
        <v/>
      </c>
      <c r="F4410" s="12" t="str">
        <f t="shared" si="380"/>
        <v/>
      </c>
      <c r="G4410" s="12" t="str">
        <f t="shared" si="381"/>
        <v/>
      </c>
    </row>
    <row r="4411" spans="1:7" x14ac:dyDescent="0.25">
      <c r="A4411" s="8" t="str">
        <f t="shared" si="377"/>
        <v/>
      </c>
      <c r="B4411" s="2" t="str">
        <f t="shared" si="378"/>
        <v/>
      </c>
      <c r="C4411" s="2" t="str">
        <f t="shared" si="379"/>
        <v/>
      </c>
      <c r="D4411" s="2" t="str">
        <f>IF(ISNUMBER(A4411),COUNTIF(Calculations!B:B, A4411),"")</f>
        <v/>
      </c>
      <c r="E4411" s="2" t="str">
        <f>IF(ISNUMBER(A4411),COUNTIF(Calculations!A:A, A4411),"")</f>
        <v/>
      </c>
      <c r="F4411" s="12" t="str">
        <f t="shared" si="380"/>
        <v/>
      </c>
      <c r="G4411" s="12" t="str">
        <f t="shared" si="381"/>
        <v/>
      </c>
    </row>
    <row r="4412" spans="1:7" x14ac:dyDescent="0.25">
      <c r="A4412" s="8" t="str">
        <f t="shared" si="377"/>
        <v/>
      </c>
      <c r="B4412" s="2" t="str">
        <f t="shared" si="378"/>
        <v/>
      </c>
      <c r="C4412" s="2" t="str">
        <f t="shared" si="379"/>
        <v/>
      </c>
      <c r="D4412" s="2" t="str">
        <f>IF(ISNUMBER(A4412),COUNTIF(Calculations!B:B, A4412),"")</f>
        <v/>
      </c>
      <c r="E4412" s="2" t="str">
        <f>IF(ISNUMBER(A4412),COUNTIF(Calculations!A:A, A4412),"")</f>
        <v/>
      </c>
      <c r="F4412" s="12" t="str">
        <f t="shared" si="380"/>
        <v/>
      </c>
      <c r="G4412" s="12" t="str">
        <f t="shared" si="381"/>
        <v/>
      </c>
    </row>
    <row r="4413" spans="1:7" x14ac:dyDescent="0.25">
      <c r="A4413" s="8" t="str">
        <f t="shared" si="377"/>
        <v/>
      </c>
      <c r="B4413" s="2" t="str">
        <f t="shared" si="378"/>
        <v/>
      </c>
      <c r="C4413" s="2" t="str">
        <f t="shared" si="379"/>
        <v/>
      </c>
      <c r="D4413" s="2" t="str">
        <f>IF(ISNUMBER(A4413),COUNTIF(Calculations!B:B, A4413),"")</f>
        <v/>
      </c>
      <c r="E4413" s="2" t="str">
        <f>IF(ISNUMBER(A4413),COUNTIF(Calculations!A:A, A4413),"")</f>
        <v/>
      </c>
      <c r="F4413" s="12" t="str">
        <f t="shared" si="380"/>
        <v/>
      </c>
      <c r="G4413" s="12" t="str">
        <f t="shared" si="381"/>
        <v/>
      </c>
    </row>
    <row r="4414" spans="1:7" x14ac:dyDescent="0.25">
      <c r="A4414" s="8" t="str">
        <f t="shared" si="377"/>
        <v/>
      </c>
      <c r="B4414" s="2" t="str">
        <f t="shared" si="378"/>
        <v/>
      </c>
      <c r="C4414" s="2" t="str">
        <f t="shared" si="379"/>
        <v/>
      </c>
      <c r="D4414" s="2" t="str">
        <f>IF(ISNUMBER(A4414),COUNTIF(Calculations!B:B, A4414),"")</f>
        <v/>
      </c>
      <c r="E4414" s="2" t="str">
        <f>IF(ISNUMBER(A4414),COUNTIF(Calculations!A:A, A4414),"")</f>
        <v/>
      </c>
      <c r="F4414" s="12" t="str">
        <f t="shared" si="380"/>
        <v/>
      </c>
      <c r="G4414" s="12" t="str">
        <f t="shared" si="381"/>
        <v/>
      </c>
    </row>
    <row r="4415" spans="1:7" x14ac:dyDescent="0.25">
      <c r="A4415" s="8" t="str">
        <f t="shared" si="377"/>
        <v/>
      </c>
      <c r="B4415" s="2" t="str">
        <f t="shared" si="378"/>
        <v/>
      </c>
      <c r="C4415" s="2" t="str">
        <f t="shared" si="379"/>
        <v/>
      </c>
      <c r="D4415" s="2" t="str">
        <f>IF(ISNUMBER(A4415),COUNTIF(Calculations!B:B, A4415),"")</f>
        <v/>
      </c>
      <c r="E4415" s="2" t="str">
        <f>IF(ISNUMBER(A4415),COUNTIF(Calculations!A:A, A4415),"")</f>
        <v/>
      </c>
      <c r="F4415" s="12" t="str">
        <f t="shared" si="380"/>
        <v/>
      </c>
      <c r="G4415" s="12" t="str">
        <f t="shared" si="381"/>
        <v/>
      </c>
    </row>
    <row r="4416" spans="1:7" x14ac:dyDescent="0.25">
      <c r="A4416" s="8" t="str">
        <f t="shared" si="377"/>
        <v/>
      </c>
      <c r="B4416" s="2" t="str">
        <f t="shared" si="378"/>
        <v/>
      </c>
      <c r="C4416" s="2" t="str">
        <f t="shared" si="379"/>
        <v/>
      </c>
      <c r="D4416" s="2" t="str">
        <f>IF(ISNUMBER(A4416),COUNTIF(Calculations!B:B, A4416),"")</f>
        <v/>
      </c>
      <c r="E4416" s="2" t="str">
        <f>IF(ISNUMBER(A4416),COUNTIF(Calculations!A:A, A4416),"")</f>
        <v/>
      </c>
      <c r="F4416" s="12" t="str">
        <f t="shared" si="380"/>
        <v/>
      </c>
      <c r="G4416" s="12" t="str">
        <f t="shared" si="381"/>
        <v/>
      </c>
    </row>
    <row r="4417" spans="1:7" x14ac:dyDescent="0.25">
      <c r="A4417" s="8" t="str">
        <f t="shared" si="377"/>
        <v/>
      </c>
      <c r="B4417" s="2" t="str">
        <f t="shared" si="378"/>
        <v/>
      </c>
      <c r="C4417" s="2" t="str">
        <f t="shared" si="379"/>
        <v/>
      </c>
      <c r="D4417" s="2" t="str">
        <f>IF(ISNUMBER(A4417),COUNTIF(Calculations!B:B, A4417),"")</f>
        <v/>
      </c>
      <c r="E4417" s="2" t="str">
        <f>IF(ISNUMBER(A4417),COUNTIF(Calculations!A:A, A4417),"")</f>
        <v/>
      </c>
      <c r="F4417" s="12" t="str">
        <f t="shared" si="380"/>
        <v/>
      </c>
      <c r="G4417" s="12" t="str">
        <f t="shared" si="381"/>
        <v/>
      </c>
    </row>
    <row r="4418" spans="1:7" x14ac:dyDescent="0.25">
      <c r="A4418" s="8" t="str">
        <f t="shared" si="377"/>
        <v/>
      </c>
      <c r="B4418" s="2" t="str">
        <f t="shared" si="378"/>
        <v/>
      </c>
      <c r="C4418" s="2" t="str">
        <f t="shared" si="379"/>
        <v/>
      </c>
      <c r="D4418" s="2" t="str">
        <f>IF(ISNUMBER(A4418),COUNTIF(Calculations!B:B, A4418),"")</f>
        <v/>
      </c>
      <c r="E4418" s="2" t="str">
        <f>IF(ISNUMBER(A4418),COUNTIF(Calculations!A:A, A4418),"")</f>
        <v/>
      </c>
      <c r="F4418" s="12" t="str">
        <f t="shared" si="380"/>
        <v/>
      </c>
      <c r="G4418" s="12" t="str">
        <f t="shared" si="381"/>
        <v/>
      </c>
    </row>
    <row r="4419" spans="1:7" x14ac:dyDescent="0.25">
      <c r="A4419" s="8" t="str">
        <f t="shared" si="377"/>
        <v/>
      </c>
      <c r="B4419" s="2" t="str">
        <f t="shared" si="378"/>
        <v/>
      </c>
      <c r="C4419" s="2" t="str">
        <f t="shared" si="379"/>
        <v/>
      </c>
      <c r="D4419" s="2" t="str">
        <f>IF(ISNUMBER(A4419),COUNTIF(Calculations!B:B, A4419),"")</f>
        <v/>
      </c>
      <c r="E4419" s="2" t="str">
        <f>IF(ISNUMBER(A4419),COUNTIF(Calculations!A:A, A4419),"")</f>
        <v/>
      </c>
      <c r="F4419" s="12" t="str">
        <f t="shared" si="380"/>
        <v/>
      </c>
      <c r="G4419" s="12" t="str">
        <f t="shared" si="381"/>
        <v/>
      </c>
    </row>
    <row r="4420" spans="1:7" x14ac:dyDescent="0.25">
      <c r="A4420" s="8" t="str">
        <f t="shared" si="377"/>
        <v/>
      </c>
      <c r="B4420" s="2" t="str">
        <f t="shared" si="378"/>
        <v/>
      </c>
      <c r="C4420" s="2" t="str">
        <f t="shared" si="379"/>
        <v/>
      </c>
      <c r="D4420" s="2" t="str">
        <f>IF(ISNUMBER(A4420),COUNTIF(Calculations!B:B, A4420),"")</f>
        <v/>
      </c>
      <c r="E4420" s="2" t="str">
        <f>IF(ISNUMBER(A4420),COUNTIF(Calculations!A:A, A4420),"")</f>
        <v/>
      </c>
      <c r="F4420" s="12" t="str">
        <f t="shared" si="380"/>
        <v/>
      </c>
      <c r="G4420" s="12" t="str">
        <f t="shared" si="381"/>
        <v/>
      </c>
    </row>
    <row r="4421" spans="1:7" x14ac:dyDescent="0.25">
      <c r="A4421" s="8" t="str">
        <f t="shared" si="377"/>
        <v/>
      </c>
      <c r="B4421" s="2" t="str">
        <f t="shared" si="378"/>
        <v/>
      </c>
      <c r="C4421" s="2" t="str">
        <f t="shared" si="379"/>
        <v/>
      </c>
      <c r="D4421" s="2" t="str">
        <f>IF(ISNUMBER(A4421),COUNTIF(Calculations!B:B, A4421),"")</f>
        <v/>
      </c>
      <c r="E4421" s="2" t="str">
        <f>IF(ISNUMBER(A4421),COUNTIF(Calculations!A:A, A4421),"")</f>
        <v/>
      </c>
      <c r="F4421" s="12" t="str">
        <f t="shared" si="380"/>
        <v/>
      </c>
      <c r="G4421" s="12" t="str">
        <f t="shared" si="381"/>
        <v/>
      </c>
    </row>
    <row r="4422" spans="1:7" x14ac:dyDescent="0.25">
      <c r="A4422" s="8" t="str">
        <f t="shared" si="377"/>
        <v/>
      </c>
      <c r="B4422" s="2" t="str">
        <f t="shared" si="378"/>
        <v/>
      </c>
      <c r="C4422" s="2" t="str">
        <f t="shared" si="379"/>
        <v/>
      </c>
      <c r="D4422" s="2" t="str">
        <f>IF(ISNUMBER(A4422),COUNTIF(Calculations!B:B, A4422),"")</f>
        <v/>
      </c>
      <c r="E4422" s="2" t="str">
        <f>IF(ISNUMBER(A4422),COUNTIF(Calculations!A:A, A4422),"")</f>
        <v/>
      </c>
      <c r="F4422" s="12" t="str">
        <f t="shared" si="380"/>
        <v/>
      </c>
      <c r="G4422" s="12" t="str">
        <f t="shared" si="381"/>
        <v/>
      </c>
    </row>
    <row r="4423" spans="1:7" x14ac:dyDescent="0.25">
      <c r="A4423" s="8" t="str">
        <f t="shared" si="377"/>
        <v/>
      </c>
      <c r="B4423" s="2" t="str">
        <f t="shared" si="378"/>
        <v/>
      </c>
      <c r="C4423" s="2" t="str">
        <f t="shared" si="379"/>
        <v/>
      </c>
      <c r="D4423" s="2" t="str">
        <f>IF(ISNUMBER(A4423),COUNTIF(Calculations!B:B, A4423),"")</f>
        <v/>
      </c>
      <c r="E4423" s="2" t="str">
        <f>IF(ISNUMBER(A4423),COUNTIF(Calculations!A:A, A4423),"")</f>
        <v/>
      </c>
      <c r="F4423" s="12" t="str">
        <f t="shared" si="380"/>
        <v/>
      </c>
      <c r="G4423" s="12" t="str">
        <f t="shared" si="381"/>
        <v/>
      </c>
    </row>
    <row r="4424" spans="1:7" x14ac:dyDescent="0.25">
      <c r="A4424" s="8" t="str">
        <f t="shared" si="377"/>
        <v/>
      </c>
      <c r="B4424" s="2" t="str">
        <f t="shared" si="378"/>
        <v/>
      </c>
      <c r="C4424" s="2" t="str">
        <f t="shared" si="379"/>
        <v/>
      </c>
      <c r="D4424" s="2" t="str">
        <f>IF(ISNUMBER(A4424),COUNTIF(Calculations!B:B, A4424),"")</f>
        <v/>
      </c>
      <c r="E4424" s="2" t="str">
        <f>IF(ISNUMBER(A4424),COUNTIF(Calculations!A:A, A4424),"")</f>
        <v/>
      </c>
      <c r="F4424" s="12" t="str">
        <f t="shared" si="380"/>
        <v/>
      </c>
      <c r="G4424" s="12" t="str">
        <f t="shared" si="381"/>
        <v/>
      </c>
    </row>
    <row r="4425" spans="1:7" x14ac:dyDescent="0.25">
      <c r="A4425" s="8" t="str">
        <f t="shared" si="377"/>
        <v/>
      </c>
      <c r="B4425" s="2" t="str">
        <f t="shared" si="378"/>
        <v/>
      </c>
      <c r="C4425" s="2" t="str">
        <f t="shared" si="379"/>
        <v/>
      </c>
      <c r="D4425" s="2" t="str">
        <f>IF(ISNUMBER(A4425),COUNTIF(Calculations!B:B, A4425),"")</f>
        <v/>
      </c>
      <c r="E4425" s="2" t="str">
        <f>IF(ISNUMBER(A4425),COUNTIF(Calculations!A:A, A4425),"")</f>
        <v/>
      </c>
      <c r="F4425" s="12" t="str">
        <f t="shared" si="380"/>
        <v/>
      </c>
      <c r="G4425" s="12" t="str">
        <f t="shared" si="381"/>
        <v/>
      </c>
    </row>
    <row r="4426" spans="1:7" x14ac:dyDescent="0.25">
      <c r="A4426" s="8" t="str">
        <f t="shared" si="377"/>
        <v/>
      </c>
      <c r="B4426" s="2" t="str">
        <f t="shared" si="378"/>
        <v/>
      </c>
      <c r="C4426" s="2" t="str">
        <f t="shared" si="379"/>
        <v/>
      </c>
      <c r="D4426" s="2" t="str">
        <f>IF(ISNUMBER(A4426),COUNTIF(Calculations!B:B, A4426),"")</f>
        <v/>
      </c>
      <c r="E4426" s="2" t="str">
        <f>IF(ISNUMBER(A4426),COUNTIF(Calculations!A:A, A4426),"")</f>
        <v/>
      </c>
      <c r="F4426" s="12" t="str">
        <f t="shared" si="380"/>
        <v/>
      </c>
      <c r="G4426" s="12" t="str">
        <f t="shared" si="381"/>
        <v/>
      </c>
    </row>
    <row r="4427" spans="1:7" x14ac:dyDescent="0.25">
      <c r="A4427" s="8" t="str">
        <f t="shared" si="377"/>
        <v/>
      </c>
      <c r="B4427" s="2" t="str">
        <f t="shared" si="378"/>
        <v/>
      </c>
      <c r="C4427" s="2" t="str">
        <f t="shared" si="379"/>
        <v/>
      </c>
      <c r="D4427" s="2" t="str">
        <f>IF(ISNUMBER(A4427),COUNTIF(Calculations!B:B, A4427),"")</f>
        <v/>
      </c>
      <c r="E4427" s="2" t="str">
        <f>IF(ISNUMBER(A4427),COUNTIF(Calculations!A:A, A4427),"")</f>
        <v/>
      </c>
      <c r="F4427" s="12" t="str">
        <f t="shared" si="380"/>
        <v/>
      </c>
      <c r="G4427" s="12" t="str">
        <f t="shared" si="381"/>
        <v/>
      </c>
    </row>
    <row r="4428" spans="1:7" x14ac:dyDescent="0.25">
      <c r="A4428" s="8" t="str">
        <f t="shared" si="377"/>
        <v/>
      </c>
      <c r="B4428" s="2" t="str">
        <f t="shared" si="378"/>
        <v/>
      </c>
      <c r="C4428" s="2" t="str">
        <f t="shared" si="379"/>
        <v/>
      </c>
      <c r="D4428" s="2" t="str">
        <f>IF(ISNUMBER(A4428),COUNTIF(Calculations!B:B, A4428),"")</f>
        <v/>
      </c>
      <c r="E4428" s="2" t="str">
        <f>IF(ISNUMBER(A4428),COUNTIF(Calculations!A:A, A4428),"")</f>
        <v/>
      </c>
      <c r="F4428" s="12" t="str">
        <f t="shared" si="380"/>
        <v/>
      </c>
      <c r="G4428" s="12" t="str">
        <f t="shared" si="381"/>
        <v/>
      </c>
    </row>
    <row r="4429" spans="1:7" x14ac:dyDescent="0.25">
      <c r="A4429" s="8" t="str">
        <f t="shared" si="377"/>
        <v/>
      </c>
      <c r="B4429" s="2" t="str">
        <f t="shared" si="378"/>
        <v/>
      </c>
      <c r="C4429" s="2" t="str">
        <f t="shared" si="379"/>
        <v/>
      </c>
      <c r="D4429" s="2" t="str">
        <f>IF(ISNUMBER(A4429),COUNTIF(Calculations!B:B, A4429),"")</f>
        <v/>
      </c>
      <c r="E4429" s="2" t="str">
        <f>IF(ISNUMBER(A4429),COUNTIF(Calculations!A:A, A4429),"")</f>
        <v/>
      </c>
      <c r="F4429" s="12" t="str">
        <f t="shared" si="380"/>
        <v/>
      </c>
      <c r="G4429" s="12" t="str">
        <f t="shared" si="381"/>
        <v/>
      </c>
    </row>
    <row r="4430" spans="1:7" x14ac:dyDescent="0.25">
      <c r="A4430" s="8" t="str">
        <f t="shared" si="377"/>
        <v/>
      </c>
      <c r="B4430" s="2" t="str">
        <f t="shared" si="378"/>
        <v/>
      </c>
      <c r="C4430" s="2" t="str">
        <f t="shared" si="379"/>
        <v/>
      </c>
      <c r="D4430" s="2" t="str">
        <f>IF(ISNUMBER(A4430),COUNTIF(Calculations!B:B, A4430),"")</f>
        <v/>
      </c>
      <c r="E4430" s="2" t="str">
        <f>IF(ISNUMBER(A4430),COUNTIF(Calculations!A:A, A4430),"")</f>
        <v/>
      </c>
      <c r="F4430" s="12" t="str">
        <f t="shared" si="380"/>
        <v/>
      </c>
      <c r="G4430" s="12" t="str">
        <f t="shared" si="381"/>
        <v/>
      </c>
    </row>
    <row r="4431" spans="1:7" x14ac:dyDescent="0.25">
      <c r="A4431" s="8" t="str">
        <f t="shared" si="377"/>
        <v/>
      </c>
      <c r="B4431" s="2" t="str">
        <f t="shared" si="378"/>
        <v/>
      </c>
      <c r="C4431" s="2" t="str">
        <f t="shared" si="379"/>
        <v/>
      </c>
      <c r="D4431" s="2" t="str">
        <f>IF(ISNUMBER(A4431),COUNTIF(Calculations!B:B, A4431),"")</f>
        <v/>
      </c>
      <c r="E4431" s="2" t="str">
        <f>IF(ISNUMBER(A4431),COUNTIF(Calculations!A:A, A4431),"")</f>
        <v/>
      </c>
      <c r="F4431" s="12" t="str">
        <f t="shared" si="380"/>
        <v/>
      </c>
      <c r="G4431" s="12" t="str">
        <f t="shared" si="381"/>
        <v/>
      </c>
    </row>
    <row r="4432" spans="1:7" x14ac:dyDescent="0.25">
      <c r="A4432" s="8" t="str">
        <f t="shared" si="377"/>
        <v/>
      </c>
      <c r="B4432" s="2" t="str">
        <f t="shared" si="378"/>
        <v/>
      </c>
      <c r="C4432" s="2" t="str">
        <f t="shared" si="379"/>
        <v/>
      </c>
      <c r="D4432" s="2" t="str">
        <f>IF(ISNUMBER(A4432),COUNTIF(Calculations!B:B, A4432),"")</f>
        <v/>
      </c>
      <c r="E4432" s="2" t="str">
        <f>IF(ISNUMBER(A4432),COUNTIF(Calculations!A:A, A4432),"")</f>
        <v/>
      </c>
      <c r="F4432" s="12" t="str">
        <f t="shared" si="380"/>
        <v/>
      </c>
      <c r="G4432" s="12" t="str">
        <f t="shared" si="381"/>
        <v/>
      </c>
    </row>
    <row r="4433" spans="1:7" x14ac:dyDescent="0.25">
      <c r="A4433" s="8" t="str">
        <f t="shared" si="377"/>
        <v/>
      </c>
      <c r="B4433" s="2" t="str">
        <f t="shared" si="378"/>
        <v/>
      </c>
      <c r="C4433" s="2" t="str">
        <f t="shared" si="379"/>
        <v/>
      </c>
      <c r="D4433" s="2" t="str">
        <f>IF(ISNUMBER(A4433),COUNTIF(Calculations!B:B, A4433),"")</f>
        <v/>
      </c>
      <c r="E4433" s="2" t="str">
        <f>IF(ISNUMBER(A4433),COUNTIF(Calculations!A:A, A4433),"")</f>
        <v/>
      </c>
      <c r="F4433" s="12" t="str">
        <f t="shared" si="380"/>
        <v/>
      </c>
      <c r="G4433" s="12" t="str">
        <f t="shared" si="381"/>
        <v/>
      </c>
    </row>
    <row r="4434" spans="1:7" x14ac:dyDescent="0.25">
      <c r="A4434" s="8" t="str">
        <f t="shared" si="377"/>
        <v/>
      </c>
      <c r="B4434" s="2" t="str">
        <f t="shared" si="378"/>
        <v/>
      </c>
      <c r="C4434" s="2" t="str">
        <f t="shared" si="379"/>
        <v/>
      </c>
      <c r="D4434" s="2" t="str">
        <f>IF(ISNUMBER(A4434),COUNTIF(Calculations!B:B, A4434),"")</f>
        <v/>
      </c>
      <c r="E4434" s="2" t="str">
        <f>IF(ISNUMBER(A4434),COUNTIF(Calculations!A:A, A4434),"")</f>
        <v/>
      </c>
      <c r="F4434" s="12" t="str">
        <f t="shared" si="380"/>
        <v/>
      </c>
      <c r="G4434" s="12" t="str">
        <f t="shared" si="381"/>
        <v/>
      </c>
    </row>
    <row r="4435" spans="1:7" x14ac:dyDescent="0.25">
      <c r="A4435" s="8" t="str">
        <f t="shared" si="377"/>
        <v/>
      </c>
      <c r="B4435" s="2" t="str">
        <f t="shared" si="378"/>
        <v/>
      </c>
      <c r="C4435" s="2" t="str">
        <f t="shared" si="379"/>
        <v/>
      </c>
      <c r="D4435" s="2" t="str">
        <f>IF(ISNUMBER(A4435),COUNTIF(Calculations!B:B, A4435),"")</f>
        <v/>
      </c>
      <c r="E4435" s="2" t="str">
        <f>IF(ISNUMBER(A4435),COUNTIF(Calculations!A:A, A4435),"")</f>
        <v/>
      </c>
      <c r="F4435" s="12" t="str">
        <f t="shared" si="380"/>
        <v/>
      </c>
      <c r="G4435" s="12" t="str">
        <f t="shared" si="381"/>
        <v/>
      </c>
    </row>
    <row r="4436" spans="1:7" x14ac:dyDescent="0.25">
      <c r="A4436" s="8" t="str">
        <f t="shared" si="377"/>
        <v/>
      </c>
      <c r="B4436" s="2" t="str">
        <f t="shared" si="378"/>
        <v/>
      </c>
      <c r="C4436" s="2" t="str">
        <f t="shared" si="379"/>
        <v/>
      </c>
      <c r="D4436" s="2" t="str">
        <f>IF(ISNUMBER(A4436),COUNTIF(Calculations!B:B, A4436),"")</f>
        <v/>
      </c>
      <c r="E4436" s="2" t="str">
        <f>IF(ISNUMBER(A4436),COUNTIF(Calculations!A:A, A4436),"")</f>
        <v/>
      </c>
      <c r="F4436" s="12" t="str">
        <f t="shared" si="380"/>
        <v/>
      </c>
      <c r="G4436" s="12" t="str">
        <f t="shared" si="381"/>
        <v/>
      </c>
    </row>
    <row r="4437" spans="1:7" x14ac:dyDescent="0.25">
      <c r="A4437" s="8" t="str">
        <f t="shared" si="377"/>
        <v/>
      </c>
      <c r="B4437" s="2" t="str">
        <f t="shared" si="378"/>
        <v/>
      </c>
      <c r="C4437" s="2" t="str">
        <f t="shared" si="379"/>
        <v/>
      </c>
      <c r="D4437" s="2" t="str">
        <f>IF(ISNUMBER(A4437),COUNTIF(Calculations!B:B, A4437),"")</f>
        <v/>
      </c>
      <c r="E4437" s="2" t="str">
        <f>IF(ISNUMBER(A4437),COUNTIF(Calculations!A:A, A4437),"")</f>
        <v/>
      </c>
      <c r="F4437" s="12" t="str">
        <f t="shared" si="380"/>
        <v/>
      </c>
      <c r="G4437" s="12" t="str">
        <f t="shared" si="381"/>
        <v/>
      </c>
    </row>
    <row r="4438" spans="1:7" x14ac:dyDescent="0.25">
      <c r="A4438" s="8" t="str">
        <f t="shared" si="377"/>
        <v/>
      </c>
      <c r="B4438" s="2" t="str">
        <f t="shared" si="378"/>
        <v/>
      </c>
      <c r="C4438" s="2" t="str">
        <f t="shared" si="379"/>
        <v/>
      </c>
      <c r="D4438" s="2" t="str">
        <f>IF(ISNUMBER(A4438),COUNTIF(Calculations!B:B, A4438),"")</f>
        <v/>
      </c>
      <c r="E4438" s="2" t="str">
        <f>IF(ISNUMBER(A4438),COUNTIF(Calculations!A:A, A4438),"")</f>
        <v/>
      </c>
      <c r="F4438" s="12" t="str">
        <f t="shared" si="380"/>
        <v/>
      </c>
      <c r="G4438" s="12" t="str">
        <f t="shared" si="381"/>
        <v/>
      </c>
    </row>
    <row r="4439" spans="1:7" x14ac:dyDescent="0.25">
      <c r="A4439" s="8" t="str">
        <f t="shared" si="377"/>
        <v/>
      </c>
      <c r="B4439" s="2" t="str">
        <f t="shared" si="378"/>
        <v/>
      </c>
      <c r="C4439" s="2" t="str">
        <f t="shared" si="379"/>
        <v/>
      </c>
      <c r="D4439" s="2" t="str">
        <f>IF(ISNUMBER(A4439),COUNTIF(Calculations!B:B, A4439),"")</f>
        <v/>
      </c>
      <c r="E4439" s="2" t="str">
        <f>IF(ISNUMBER(A4439),COUNTIF(Calculations!A:A, A4439),"")</f>
        <v/>
      </c>
      <c r="F4439" s="12" t="str">
        <f t="shared" si="380"/>
        <v/>
      </c>
      <c r="G4439" s="12" t="str">
        <f t="shared" si="381"/>
        <v/>
      </c>
    </row>
    <row r="4440" spans="1:7" x14ac:dyDescent="0.25">
      <c r="A4440" s="8" t="str">
        <f t="shared" si="377"/>
        <v/>
      </c>
      <c r="B4440" s="2" t="str">
        <f t="shared" si="378"/>
        <v/>
      </c>
      <c r="C4440" s="2" t="str">
        <f t="shared" si="379"/>
        <v/>
      </c>
      <c r="D4440" s="2" t="str">
        <f>IF(ISNUMBER(A4440),COUNTIF(Calculations!B:B, A4440),"")</f>
        <v/>
      </c>
      <c r="E4440" s="2" t="str">
        <f>IF(ISNUMBER(A4440),COUNTIF(Calculations!A:A, A4440),"")</f>
        <v/>
      </c>
      <c r="F4440" s="12" t="str">
        <f t="shared" si="380"/>
        <v/>
      </c>
      <c r="G4440" s="12" t="str">
        <f t="shared" si="381"/>
        <v/>
      </c>
    </row>
    <row r="4441" spans="1:7" x14ac:dyDescent="0.25">
      <c r="A4441" s="8" t="str">
        <f t="shared" si="377"/>
        <v/>
      </c>
      <c r="B4441" s="2" t="str">
        <f t="shared" si="378"/>
        <v/>
      </c>
      <c r="C4441" s="2" t="str">
        <f t="shared" si="379"/>
        <v/>
      </c>
      <c r="D4441" s="2" t="str">
        <f>IF(ISNUMBER(A4441),COUNTIF(Calculations!B:B, A4441),"")</f>
        <v/>
      </c>
      <c r="E4441" s="2" t="str">
        <f>IF(ISNUMBER(A4441),COUNTIF(Calculations!A:A, A4441),"")</f>
        <v/>
      </c>
      <c r="F4441" s="12" t="str">
        <f t="shared" si="380"/>
        <v/>
      </c>
      <c r="G4441" s="12" t="str">
        <f t="shared" si="381"/>
        <v/>
      </c>
    </row>
    <row r="4442" spans="1:7" x14ac:dyDescent="0.25">
      <c r="A4442" s="8" t="str">
        <f t="shared" si="377"/>
        <v/>
      </c>
      <c r="B4442" s="2" t="str">
        <f t="shared" si="378"/>
        <v/>
      </c>
      <c r="C4442" s="2" t="str">
        <f t="shared" si="379"/>
        <v/>
      </c>
      <c r="D4442" s="2" t="str">
        <f>IF(ISNUMBER(A4442),COUNTIF(Calculations!B:B, A4442),"")</f>
        <v/>
      </c>
      <c r="E4442" s="2" t="str">
        <f>IF(ISNUMBER(A4442),COUNTIF(Calculations!A:A, A4442),"")</f>
        <v/>
      </c>
      <c r="F4442" s="12" t="str">
        <f t="shared" si="380"/>
        <v/>
      </c>
      <c r="G4442" s="12" t="str">
        <f t="shared" si="381"/>
        <v/>
      </c>
    </row>
    <row r="4443" spans="1:7" x14ac:dyDescent="0.25">
      <c r="A4443" s="8" t="str">
        <f t="shared" si="377"/>
        <v/>
      </c>
      <c r="B4443" s="2" t="str">
        <f t="shared" si="378"/>
        <v/>
      </c>
      <c r="C4443" s="2" t="str">
        <f t="shared" si="379"/>
        <v/>
      </c>
      <c r="D4443" s="2" t="str">
        <f>IF(ISNUMBER(A4443),COUNTIF(Calculations!B:B, A4443),"")</f>
        <v/>
      </c>
      <c r="E4443" s="2" t="str">
        <f>IF(ISNUMBER(A4443),COUNTIF(Calculations!A:A, A4443),"")</f>
        <v/>
      </c>
      <c r="F4443" s="12" t="str">
        <f t="shared" si="380"/>
        <v/>
      </c>
      <c r="G4443" s="12" t="str">
        <f t="shared" si="381"/>
        <v/>
      </c>
    </row>
    <row r="4444" spans="1:7" x14ac:dyDescent="0.25">
      <c r="A4444" s="8" t="str">
        <f t="shared" si="377"/>
        <v/>
      </c>
      <c r="B4444" s="2" t="str">
        <f t="shared" si="378"/>
        <v/>
      </c>
      <c r="C4444" s="2" t="str">
        <f t="shared" si="379"/>
        <v/>
      </c>
      <c r="D4444" s="2" t="str">
        <f>IF(ISNUMBER(A4444),COUNTIF(Calculations!B:B, A4444),"")</f>
        <v/>
      </c>
      <c r="E4444" s="2" t="str">
        <f>IF(ISNUMBER(A4444),COUNTIF(Calculations!A:A, A4444),"")</f>
        <v/>
      </c>
      <c r="F4444" s="12" t="str">
        <f t="shared" si="380"/>
        <v/>
      </c>
      <c r="G4444" s="12" t="str">
        <f t="shared" si="381"/>
        <v/>
      </c>
    </row>
    <row r="4445" spans="1:7" x14ac:dyDescent="0.25">
      <c r="A4445" s="8" t="str">
        <f t="shared" si="377"/>
        <v/>
      </c>
      <c r="B4445" s="2" t="str">
        <f t="shared" si="378"/>
        <v/>
      </c>
      <c r="C4445" s="2" t="str">
        <f t="shared" si="379"/>
        <v/>
      </c>
      <c r="D4445" s="2" t="str">
        <f>IF(ISNUMBER(A4445),COUNTIF(Calculations!B:B, A4445),"")</f>
        <v/>
      </c>
      <c r="E4445" s="2" t="str">
        <f>IF(ISNUMBER(A4445),COUNTIF(Calculations!A:A, A4445),"")</f>
        <v/>
      </c>
      <c r="F4445" s="12" t="str">
        <f t="shared" si="380"/>
        <v/>
      </c>
      <c r="G4445" s="12" t="str">
        <f t="shared" si="381"/>
        <v/>
      </c>
    </row>
    <row r="4446" spans="1:7" x14ac:dyDescent="0.25">
      <c r="A4446" s="8" t="str">
        <f t="shared" si="377"/>
        <v/>
      </c>
      <c r="B4446" s="2" t="str">
        <f t="shared" si="378"/>
        <v/>
      </c>
      <c r="C4446" s="2" t="str">
        <f t="shared" si="379"/>
        <v/>
      </c>
      <c r="D4446" s="2" t="str">
        <f>IF(ISNUMBER(A4446),COUNTIF(Calculations!B:B, A4446),"")</f>
        <v/>
      </c>
      <c r="E4446" s="2" t="str">
        <f>IF(ISNUMBER(A4446),COUNTIF(Calculations!A:A, A4446),"")</f>
        <v/>
      </c>
      <c r="F4446" s="12" t="str">
        <f t="shared" si="380"/>
        <v/>
      </c>
      <c r="G4446" s="12" t="str">
        <f t="shared" si="381"/>
        <v/>
      </c>
    </row>
    <row r="4447" spans="1:7" x14ac:dyDescent="0.25">
      <c r="A4447" s="8" t="str">
        <f t="shared" si="377"/>
        <v/>
      </c>
      <c r="B4447" s="2" t="str">
        <f t="shared" si="378"/>
        <v/>
      </c>
      <c r="C4447" s="2" t="str">
        <f t="shared" si="379"/>
        <v/>
      </c>
      <c r="D4447" s="2" t="str">
        <f>IF(ISNUMBER(A4447),COUNTIF(Calculations!B:B, A4447),"")</f>
        <v/>
      </c>
      <c r="E4447" s="2" t="str">
        <f>IF(ISNUMBER(A4447),COUNTIF(Calculations!A:A, A4447),"")</f>
        <v/>
      </c>
      <c r="F4447" s="12" t="str">
        <f t="shared" si="380"/>
        <v/>
      </c>
      <c r="G4447" s="12" t="str">
        <f t="shared" si="381"/>
        <v/>
      </c>
    </row>
    <row r="4448" spans="1:7" x14ac:dyDescent="0.25">
      <c r="A4448" s="8" t="str">
        <f t="shared" si="377"/>
        <v/>
      </c>
      <c r="B4448" s="2" t="str">
        <f t="shared" si="378"/>
        <v/>
      </c>
      <c r="C4448" s="2" t="str">
        <f t="shared" si="379"/>
        <v/>
      </c>
      <c r="D4448" s="2" t="str">
        <f>IF(ISNUMBER(A4448),COUNTIF(Calculations!B:B, A4448),"")</f>
        <v/>
      </c>
      <c r="E4448" s="2" t="str">
        <f>IF(ISNUMBER(A4448),COUNTIF(Calculations!A:A, A4448),"")</f>
        <v/>
      </c>
      <c r="F4448" s="12" t="str">
        <f t="shared" si="380"/>
        <v/>
      </c>
      <c r="G4448" s="12" t="str">
        <f t="shared" si="381"/>
        <v/>
      </c>
    </row>
    <row r="4449" spans="1:7" x14ac:dyDescent="0.25">
      <c r="A4449" s="8" t="str">
        <f t="shared" si="377"/>
        <v/>
      </c>
      <c r="B4449" s="2" t="str">
        <f t="shared" si="378"/>
        <v/>
      </c>
      <c r="C4449" s="2" t="str">
        <f t="shared" si="379"/>
        <v/>
      </c>
      <c r="D4449" s="2" t="str">
        <f>IF(ISNUMBER(A4449),COUNTIF(Calculations!B:B, A4449),"")</f>
        <v/>
      </c>
      <c r="E4449" s="2" t="str">
        <f>IF(ISNUMBER(A4449),COUNTIF(Calculations!A:A, A4449),"")</f>
        <v/>
      </c>
      <c r="F4449" s="12" t="str">
        <f t="shared" si="380"/>
        <v/>
      </c>
      <c r="G4449" s="12" t="str">
        <f t="shared" si="381"/>
        <v/>
      </c>
    </row>
    <row r="4450" spans="1:7" x14ac:dyDescent="0.25">
      <c r="A4450" s="8" t="str">
        <f t="shared" si="377"/>
        <v/>
      </c>
      <c r="B4450" s="2" t="str">
        <f t="shared" si="378"/>
        <v/>
      </c>
      <c r="C4450" s="2" t="str">
        <f t="shared" si="379"/>
        <v/>
      </c>
      <c r="D4450" s="2" t="str">
        <f>IF(ISNUMBER(A4450),COUNTIF(Calculations!B:B, A4450),"")</f>
        <v/>
      </c>
      <c r="E4450" s="2" t="str">
        <f>IF(ISNUMBER(A4450),COUNTIF(Calculations!A:A, A4450),"")</f>
        <v/>
      </c>
      <c r="F4450" s="12" t="str">
        <f t="shared" si="380"/>
        <v/>
      </c>
      <c r="G4450" s="12" t="str">
        <f t="shared" si="381"/>
        <v/>
      </c>
    </row>
    <row r="4451" spans="1:7" x14ac:dyDescent="0.25">
      <c r="A4451" s="8" t="str">
        <f t="shared" si="377"/>
        <v/>
      </c>
      <c r="B4451" s="2" t="str">
        <f t="shared" si="378"/>
        <v/>
      </c>
      <c r="C4451" s="2" t="str">
        <f t="shared" si="379"/>
        <v/>
      </c>
      <c r="D4451" s="2" t="str">
        <f>IF(ISNUMBER(A4451),COUNTIF(Calculations!B:B, A4451),"")</f>
        <v/>
      </c>
      <c r="E4451" s="2" t="str">
        <f>IF(ISNUMBER(A4451),COUNTIF(Calculations!A:A, A4451),"")</f>
        <v/>
      </c>
      <c r="F4451" s="12" t="str">
        <f t="shared" si="380"/>
        <v/>
      </c>
      <c r="G4451" s="12" t="str">
        <f t="shared" si="381"/>
        <v/>
      </c>
    </row>
    <row r="4452" spans="1:7" x14ac:dyDescent="0.25">
      <c r="A4452" s="8" t="str">
        <f t="shared" ref="A4452:A4515" si="382">IF(ISNUMBER(A4451),IF(A4451+1&lt;=MAX(IndirectStartDates,IndirectCompletedDates),A4451+1,""),"")</f>
        <v/>
      </c>
      <c r="B4452" s="2" t="str">
        <f t="shared" ref="B4452:B4515" si="383">IF(ISNUMBER(A4452),YEAR(A4452)&amp;"-"&amp;TEXT(WEEKNUM(A4452),"00"),"")</f>
        <v/>
      </c>
      <c r="C4452" s="2" t="str">
        <f t="shared" ref="C4452:C4515" si="384">IF(ISNUMBER(A4452),COUNTIFS(IndirectStartDates,"&lt;="&amp;A4452,IndirectCompletedDates,"&gt;"&amp;A4452) + COUNTIFS(IndirectStartDates,"&lt;="&amp;A4452,IndirectCompletedDates,""),"")</f>
        <v/>
      </c>
      <c r="D4452" s="2" t="str">
        <f>IF(ISNUMBER(A4452),COUNTIF(Calculations!B:B, A4452),"")</f>
        <v/>
      </c>
      <c r="E4452" s="2" t="str">
        <f>IF(ISNUMBER(A4452),COUNTIF(Calculations!A:A, A4452),"")</f>
        <v/>
      </c>
      <c r="F4452" s="12" t="str">
        <f t="shared" ref="F4452:F4515" si="385">IF(ISNUMBER(A4452),F4451 + D4452,"")</f>
        <v/>
      </c>
      <c r="G4452" s="12" t="str">
        <f t="shared" ref="G4452:G4515" si="386">IF(ISNUMBER(A4452),G4451 + E4452,"")</f>
        <v/>
      </c>
    </row>
    <row r="4453" spans="1:7" x14ac:dyDescent="0.25">
      <c r="A4453" s="8" t="str">
        <f t="shared" si="382"/>
        <v/>
      </c>
      <c r="B4453" s="2" t="str">
        <f t="shared" si="383"/>
        <v/>
      </c>
      <c r="C4453" s="2" t="str">
        <f t="shared" si="384"/>
        <v/>
      </c>
      <c r="D4453" s="2" t="str">
        <f>IF(ISNUMBER(A4453),COUNTIF(Calculations!B:B, A4453),"")</f>
        <v/>
      </c>
      <c r="E4453" s="2" t="str">
        <f>IF(ISNUMBER(A4453),COUNTIF(Calculations!A:A, A4453),"")</f>
        <v/>
      </c>
      <c r="F4453" s="12" t="str">
        <f t="shared" si="385"/>
        <v/>
      </c>
      <c r="G4453" s="12" t="str">
        <f t="shared" si="386"/>
        <v/>
      </c>
    </row>
    <row r="4454" spans="1:7" x14ac:dyDescent="0.25">
      <c r="A4454" s="8" t="str">
        <f t="shared" si="382"/>
        <v/>
      </c>
      <c r="B4454" s="2" t="str">
        <f t="shared" si="383"/>
        <v/>
      </c>
      <c r="C4454" s="2" t="str">
        <f t="shared" si="384"/>
        <v/>
      </c>
      <c r="D4454" s="2" t="str">
        <f>IF(ISNUMBER(A4454),COUNTIF(Calculations!B:B, A4454),"")</f>
        <v/>
      </c>
      <c r="E4454" s="2" t="str">
        <f>IF(ISNUMBER(A4454),COUNTIF(Calculations!A:A, A4454),"")</f>
        <v/>
      </c>
      <c r="F4454" s="12" t="str">
        <f t="shared" si="385"/>
        <v/>
      </c>
      <c r="G4454" s="12" t="str">
        <f t="shared" si="386"/>
        <v/>
      </c>
    </row>
    <row r="4455" spans="1:7" x14ac:dyDescent="0.25">
      <c r="A4455" s="8" t="str">
        <f t="shared" si="382"/>
        <v/>
      </c>
      <c r="B4455" s="2" t="str">
        <f t="shared" si="383"/>
        <v/>
      </c>
      <c r="C4455" s="2" t="str">
        <f t="shared" si="384"/>
        <v/>
      </c>
      <c r="D4455" s="2" t="str">
        <f>IF(ISNUMBER(A4455),COUNTIF(Calculations!B:B, A4455),"")</f>
        <v/>
      </c>
      <c r="E4455" s="2" t="str">
        <f>IF(ISNUMBER(A4455),COUNTIF(Calculations!A:A, A4455),"")</f>
        <v/>
      </c>
      <c r="F4455" s="12" t="str">
        <f t="shared" si="385"/>
        <v/>
      </c>
      <c r="G4455" s="12" t="str">
        <f t="shared" si="386"/>
        <v/>
      </c>
    </row>
    <row r="4456" spans="1:7" x14ac:dyDescent="0.25">
      <c r="A4456" s="8" t="str">
        <f t="shared" si="382"/>
        <v/>
      </c>
      <c r="B4456" s="2" t="str">
        <f t="shared" si="383"/>
        <v/>
      </c>
      <c r="C4456" s="2" t="str">
        <f t="shared" si="384"/>
        <v/>
      </c>
      <c r="D4456" s="2" t="str">
        <f>IF(ISNUMBER(A4456),COUNTIF(Calculations!B:B, A4456),"")</f>
        <v/>
      </c>
      <c r="E4456" s="2" t="str">
        <f>IF(ISNUMBER(A4456),COUNTIF(Calculations!A:A, A4456),"")</f>
        <v/>
      </c>
      <c r="F4456" s="12" t="str">
        <f t="shared" si="385"/>
        <v/>
      </c>
      <c r="G4456" s="12" t="str">
        <f t="shared" si="386"/>
        <v/>
      </c>
    </row>
    <row r="4457" spans="1:7" x14ac:dyDescent="0.25">
      <c r="A4457" s="8" t="str">
        <f t="shared" si="382"/>
        <v/>
      </c>
      <c r="B4457" s="2" t="str">
        <f t="shared" si="383"/>
        <v/>
      </c>
      <c r="C4457" s="2" t="str">
        <f t="shared" si="384"/>
        <v/>
      </c>
      <c r="D4457" s="2" t="str">
        <f>IF(ISNUMBER(A4457),COUNTIF(Calculations!B:B, A4457),"")</f>
        <v/>
      </c>
      <c r="E4457" s="2" t="str">
        <f>IF(ISNUMBER(A4457),COUNTIF(Calculations!A:A, A4457),"")</f>
        <v/>
      </c>
      <c r="F4457" s="12" t="str">
        <f t="shared" si="385"/>
        <v/>
      </c>
      <c r="G4457" s="12" t="str">
        <f t="shared" si="386"/>
        <v/>
      </c>
    </row>
    <row r="4458" spans="1:7" x14ac:dyDescent="0.25">
      <c r="A4458" s="8" t="str">
        <f t="shared" si="382"/>
        <v/>
      </c>
      <c r="B4458" s="2" t="str">
        <f t="shared" si="383"/>
        <v/>
      </c>
      <c r="C4458" s="2" t="str">
        <f t="shared" si="384"/>
        <v/>
      </c>
      <c r="D4458" s="2" t="str">
        <f>IF(ISNUMBER(A4458),COUNTIF(Calculations!B:B, A4458),"")</f>
        <v/>
      </c>
      <c r="E4458" s="2" t="str">
        <f>IF(ISNUMBER(A4458),COUNTIF(Calculations!A:A, A4458),"")</f>
        <v/>
      </c>
      <c r="F4458" s="12" t="str">
        <f t="shared" si="385"/>
        <v/>
      </c>
      <c r="G4458" s="12" t="str">
        <f t="shared" si="386"/>
        <v/>
      </c>
    </row>
    <row r="4459" spans="1:7" x14ac:dyDescent="0.25">
      <c r="A4459" s="8" t="str">
        <f t="shared" si="382"/>
        <v/>
      </c>
      <c r="B4459" s="2" t="str">
        <f t="shared" si="383"/>
        <v/>
      </c>
      <c r="C4459" s="2" t="str">
        <f t="shared" si="384"/>
        <v/>
      </c>
      <c r="D4459" s="2" t="str">
        <f>IF(ISNUMBER(A4459),COUNTIF(Calculations!B:B, A4459),"")</f>
        <v/>
      </c>
      <c r="E4459" s="2" t="str">
        <f>IF(ISNUMBER(A4459),COUNTIF(Calculations!A:A, A4459),"")</f>
        <v/>
      </c>
      <c r="F4459" s="12" t="str">
        <f t="shared" si="385"/>
        <v/>
      </c>
      <c r="G4459" s="12" t="str">
        <f t="shared" si="386"/>
        <v/>
      </c>
    </row>
    <row r="4460" spans="1:7" x14ac:dyDescent="0.25">
      <c r="A4460" s="8" t="str">
        <f t="shared" si="382"/>
        <v/>
      </c>
      <c r="B4460" s="2" t="str">
        <f t="shared" si="383"/>
        <v/>
      </c>
      <c r="C4460" s="2" t="str">
        <f t="shared" si="384"/>
        <v/>
      </c>
      <c r="D4460" s="2" t="str">
        <f>IF(ISNUMBER(A4460),COUNTIF(Calculations!B:B, A4460),"")</f>
        <v/>
      </c>
      <c r="E4460" s="2" t="str">
        <f>IF(ISNUMBER(A4460),COUNTIF(Calculations!A:A, A4460),"")</f>
        <v/>
      </c>
      <c r="F4460" s="12" t="str">
        <f t="shared" si="385"/>
        <v/>
      </c>
      <c r="G4460" s="12" t="str">
        <f t="shared" si="386"/>
        <v/>
      </c>
    </row>
    <row r="4461" spans="1:7" x14ac:dyDescent="0.25">
      <c r="A4461" s="8" t="str">
        <f t="shared" si="382"/>
        <v/>
      </c>
      <c r="B4461" s="2" t="str">
        <f t="shared" si="383"/>
        <v/>
      </c>
      <c r="C4461" s="2" t="str">
        <f t="shared" si="384"/>
        <v/>
      </c>
      <c r="D4461" s="2" t="str">
        <f>IF(ISNUMBER(A4461),COUNTIF(Calculations!B:B, A4461),"")</f>
        <v/>
      </c>
      <c r="E4461" s="2" t="str">
        <f>IF(ISNUMBER(A4461),COUNTIF(Calculations!A:A, A4461),"")</f>
        <v/>
      </c>
      <c r="F4461" s="12" t="str">
        <f t="shared" si="385"/>
        <v/>
      </c>
      <c r="G4461" s="12" t="str">
        <f t="shared" si="386"/>
        <v/>
      </c>
    </row>
    <row r="4462" spans="1:7" x14ac:dyDescent="0.25">
      <c r="A4462" s="8" t="str">
        <f t="shared" si="382"/>
        <v/>
      </c>
      <c r="B4462" s="2" t="str">
        <f t="shared" si="383"/>
        <v/>
      </c>
      <c r="C4462" s="2" t="str">
        <f t="shared" si="384"/>
        <v/>
      </c>
      <c r="D4462" s="2" t="str">
        <f>IF(ISNUMBER(A4462),COUNTIF(Calculations!B:B, A4462),"")</f>
        <v/>
      </c>
      <c r="E4462" s="2" t="str">
        <f>IF(ISNUMBER(A4462),COUNTIF(Calculations!A:A, A4462),"")</f>
        <v/>
      </c>
      <c r="F4462" s="12" t="str">
        <f t="shared" si="385"/>
        <v/>
      </c>
      <c r="G4462" s="12" t="str">
        <f t="shared" si="386"/>
        <v/>
      </c>
    </row>
    <row r="4463" spans="1:7" x14ac:dyDescent="0.25">
      <c r="A4463" s="8" t="str">
        <f t="shared" si="382"/>
        <v/>
      </c>
      <c r="B4463" s="2" t="str">
        <f t="shared" si="383"/>
        <v/>
      </c>
      <c r="C4463" s="2" t="str">
        <f t="shared" si="384"/>
        <v/>
      </c>
      <c r="D4463" s="2" t="str">
        <f>IF(ISNUMBER(A4463),COUNTIF(Calculations!B:B, A4463),"")</f>
        <v/>
      </c>
      <c r="E4463" s="2" t="str">
        <f>IF(ISNUMBER(A4463),COUNTIF(Calculations!A:A, A4463),"")</f>
        <v/>
      </c>
      <c r="F4463" s="12" t="str">
        <f t="shared" si="385"/>
        <v/>
      </c>
      <c r="G4463" s="12" t="str">
        <f t="shared" si="386"/>
        <v/>
      </c>
    </row>
    <row r="4464" spans="1:7" x14ac:dyDescent="0.25">
      <c r="A4464" s="8" t="str">
        <f t="shared" si="382"/>
        <v/>
      </c>
      <c r="B4464" s="2" t="str">
        <f t="shared" si="383"/>
        <v/>
      </c>
      <c r="C4464" s="2" t="str">
        <f t="shared" si="384"/>
        <v/>
      </c>
      <c r="D4464" s="2" t="str">
        <f>IF(ISNUMBER(A4464),COUNTIF(Calculations!B:B, A4464),"")</f>
        <v/>
      </c>
      <c r="E4464" s="2" t="str">
        <f>IF(ISNUMBER(A4464),COUNTIF(Calculations!A:A, A4464),"")</f>
        <v/>
      </c>
      <c r="F4464" s="12" t="str">
        <f t="shared" si="385"/>
        <v/>
      </c>
      <c r="G4464" s="12" t="str">
        <f t="shared" si="386"/>
        <v/>
      </c>
    </row>
    <row r="4465" spans="1:7" x14ac:dyDescent="0.25">
      <c r="A4465" s="8" t="str">
        <f t="shared" si="382"/>
        <v/>
      </c>
      <c r="B4465" s="2" t="str">
        <f t="shared" si="383"/>
        <v/>
      </c>
      <c r="C4465" s="2" t="str">
        <f t="shared" si="384"/>
        <v/>
      </c>
      <c r="D4465" s="2" t="str">
        <f>IF(ISNUMBER(A4465),COUNTIF(Calculations!B:B, A4465),"")</f>
        <v/>
      </c>
      <c r="E4465" s="2" t="str">
        <f>IF(ISNUMBER(A4465),COUNTIF(Calculations!A:A, A4465),"")</f>
        <v/>
      </c>
      <c r="F4465" s="12" t="str">
        <f t="shared" si="385"/>
        <v/>
      </c>
      <c r="G4465" s="12" t="str">
        <f t="shared" si="386"/>
        <v/>
      </c>
    </row>
    <row r="4466" spans="1:7" x14ac:dyDescent="0.25">
      <c r="A4466" s="8" t="str">
        <f t="shared" si="382"/>
        <v/>
      </c>
      <c r="B4466" s="2" t="str">
        <f t="shared" si="383"/>
        <v/>
      </c>
      <c r="C4466" s="2" t="str">
        <f t="shared" si="384"/>
        <v/>
      </c>
      <c r="D4466" s="2" t="str">
        <f>IF(ISNUMBER(A4466),COUNTIF(Calculations!B:B, A4466),"")</f>
        <v/>
      </c>
      <c r="E4466" s="2" t="str">
        <f>IF(ISNUMBER(A4466),COUNTIF(Calculations!A:A, A4466),"")</f>
        <v/>
      </c>
      <c r="F4466" s="12" t="str">
        <f t="shared" si="385"/>
        <v/>
      </c>
      <c r="G4466" s="12" t="str">
        <f t="shared" si="386"/>
        <v/>
      </c>
    </row>
    <row r="4467" spans="1:7" x14ac:dyDescent="0.25">
      <c r="A4467" s="8" t="str">
        <f t="shared" si="382"/>
        <v/>
      </c>
      <c r="B4467" s="2" t="str">
        <f t="shared" si="383"/>
        <v/>
      </c>
      <c r="C4467" s="2" t="str">
        <f t="shared" si="384"/>
        <v/>
      </c>
      <c r="D4467" s="2" t="str">
        <f>IF(ISNUMBER(A4467),COUNTIF(Calculations!B:B, A4467),"")</f>
        <v/>
      </c>
      <c r="E4467" s="2" t="str">
        <f>IF(ISNUMBER(A4467),COUNTIF(Calculations!A:A, A4467),"")</f>
        <v/>
      </c>
      <c r="F4467" s="12" t="str">
        <f t="shared" si="385"/>
        <v/>
      </c>
      <c r="G4467" s="12" t="str">
        <f t="shared" si="386"/>
        <v/>
      </c>
    </row>
    <row r="4468" spans="1:7" x14ac:dyDescent="0.25">
      <c r="A4468" s="8" t="str">
        <f t="shared" si="382"/>
        <v/>
      </c>
      <c r="B4468" s="2" t="str">
        <f t="shared" si="383"/>
        <v/>
      </c>
      <c r="C4468" s="2" t="str">
        <f t="shared" si="384"/>
        <v/>
      </c>
      <c r="D4468" s="2" t="str">
        <f>IF(ISNUMBER(A4468),COUNTIF(Calculations!B:B, A4468),"")</f>
        <v/>
      </c>
      <c r="E4468" s="2" t="str">
        <f>IF(ISNUMBER(A4468),COUNTIF(Calculations!A:A, A4468),"")</f>
        <v/>
      </c>
      <c r="F4468" s="12" t="str">
        <f t="shared" si="385"/>
        <v/>
      </c>
      <c r="G4468" s="12" t="str">
        <f t="shared" si="386"/>
        <v/>
      </c>
    </row>
    <row r="4469" spans="1:7" x14ac:dyDescent="0.25">
      <c r="A4469" s="8" t="str">
        <f t="shared" si="382"/>
        <v/>
      </c>
      <c r="B4469" s="2" t="str">
        <f t="shared" si="383"/>
        <v/>
      </c>
      <c r="C4469" s="2" t="str">
        <f t="shared" si="384"/>
        <v/>
      </c>
      <c r="D4469" s="2" t="str">
        <f>IF(ISNUMBER(A4469),COUNTIF(Calculations!B:B, A4469),"")</f>
        <v/>
      </c>
      <c r="E4469" s="2" t="str">
        <f>IF(ISNUMBER(A4469),COUNTIF(Calculations!A:A, A4469),"")</f>
        <v/>
      </c>
      <c r="F4469" s="12" t="str">
        <f t="shared" si="385"/>
        <v/>
      </c>
      <c r="G4469" s="12" t="str">
        <f t="shared" si="386"/>
        <v/>
      </c>
    </row>
    <row r="4470" spans="1:7" x14ac:dyDescent="0.25">
      <c r="A4470" s="8" t="str">
        <f t="shared" si="382"/>
        <v/>
      </c>
      <c r="B4470" s="2" t="str">
        <f t="shared" si="383"/>
        <v/>
      </c>
      <c r="C4470" s="2" t="str">
        <f t="shared" si="384"/>
        <v/>
      </c>
      <c r="D4470" s="2" t="str">
        <f>IF(ISNUMBER(A4470),COUNTIF(Calculations!B:B, A4470),"")</f>
        <v/>
      </c>
      <c r="E4470" s="2" t="str">
        <f>IF(ISNUMBER(A4470),COUNTIF(Calculations!A:A, A4470),"")</f>
        <v/>
      </c>
      <c r="F4470" s="12" t="str">
        <f t="shared" si="385"/>
        <v/>
      </c>
      <c r="G4470" s="12" t="str">
        <f t="shared" si="386"/>
        <v/>
      </c>
    </row>
    <row r="4471" spans="1:7" x14ac:dyDescent="0.25">
      <c r="A4471" s="8" t="str">
        <f t="shared" si="382"/>
        <v/>
      </c>
      <c r="B4471" s="2" t="str">
        <f t="shared" si="383"/>
        <v/>
      </c>
      <c r="C4471" s="2" t="str">
        <f t="shared" si="384"/>
        <v/>
      </c>
      <c r="D4471" s="2" t="str">
        <f>IF(ISNUMBER(A4471),COUNTIF(Calculations!B:B, A4471),"")</f>
        <v/>
      </c>
      <c r="E4471" s="2" t="str">
        <f>IF(ISNUMBER(A4471),COUNTIF(Calculations!A:A, A4471),"")</f>
        <v/>
      </c>
      <c r="F4471" s="12" t="str">
        <f t="shared" si="385"/>
        <v/>
      </c>
      <c r="G4471" s="12" t="str">
        <f t="shared" si="386"/>
        <v/>
      </c>
    </row>
    <row r="4472" spans="1:7" x14ac:dyDescent="0.25">
      <c r="A4472" s="8" t="str">
        <f t="shared" si="382"/>
        <v/>
      </c>
      <c r="B4472" s="2" t="str">
        <f t="shared" si="383"/>
        <v/>
      </c>
      <c r="C4472" s="2" t="str">
        <f t="shared" si="384"/>
        <v/>
      </c>
      <c r="D4472" s="2" t="str">
        <f>IF(ISNUMBER(A4472),COUNTIF(Calculations!B:B, A4472),"")</f>
        <v/>
      </c>
      <c r="E4472" s="2" t="str">
        <f>IF(ISNUMBER(A4472),COUNTIF(Calculations!A:A, A4472),"")</f>
        <v/>
      </c>
      <c r="F4472" s="12" t="str">
        <f t="shared" si="385"/>
        <v/>
      </c>
      <c r="G4472" s="12" t="str">
        <f t="shared" si="386"/>
        <v/>
      </c>
    </row>
    <row r="4473" spans="1:7" x14ac:dyDescent="0.25">
      <c r="A4473" s="8" t="str">
        <f t="shared" si="382"/>
        <v/>
      </c>
      <c r="B4473" s="2" t="str">
        <f t="shared" si="383"/>
        <v/>
      </c>
      <c r="C4473" s="2" t="str">
        <f t="shared" si="384"/>
        <v/>
      </c>
      <c r="D4473" s="2" t="str">
        <f>IF(ISNUMBER(A4473),COUNTIF(Calculations!B:B, A4473),"")</f>
        <v/>
      </c>
      <c r="E4473" s="2" t="str">
        <f>IF(ISNUMBER(A4473),COUNTIF(Calculations!A:A, A4473),"")</f>
        <v/>
      </c>
      <c r="F4473" s="12" t="str">
        <f t="shared" si="385"/>
        <v/>
      </c>
      <c r="G4473" s="12" t="str">
        <f t="shared" si="386"/>
        <v/>
      </c>
    </row>
    <row r="4474" spans="1:7" x14ac:dyDescent="0.25">
      <c r="A4474" s="8" t="str">
        <f t="shared" si="382"/>
        <v/>
      </c>
      <c r="B4474" s="2" t="str">
        <f t="shared" si="383"/>
        <v/>
      </c>
      <c r="C4474" s="2" t="str">
        <f t="shared" si="384"/>
        <v/>
      </c>
      <c r="D4474" s="2" t="str">
        <f>IF(ISNUMBER(A4474),COUNTIF(Calculations!B:B, A4474),"")</f>
        <v/>
      </c>
      <c r="E4474" s="2" t="str">
        <f>IF(ISNUMBER(A4474),COUNTIF(Calculations!A:A, A4474),"")</f>
        <v/>
      </c>
      <c r="F4474" s="12" t="str">
        <f t="shared" si="385"/>
        <v/>
      </c>
      <c r="G4474" s="12" t="str">
        <f t="shared" si="386"/>
        <v/>
      </c>
    </row>
    <row r="4475" spans="1:7" x14ac:dyDescent="0.25">
      <c r="A4475" s="8" t="str">
        <f t="shared" si="382"/>
        <v/>
      </c>
      <c r="B4475" s="2" t="str">
        <f t="shared" si="383"/>
        <v/>
      </c>
      <c r="C4475" s="2" t="str">
        <f t="shared" si="384"/>
        <v/>
      </c>
      <c r="D4475" s="2" t="str">
        <f>IF(ISNUMBER(A4475),COUNTIF(Calculations!B:B, A4475),"")</f>
        <v/>
      </c>
      <c r="E4475" s="2" t="str">
        <f>IF(ISNUMBER(A4475),COUNTIF(Calculations!A:A, A4475),"")</f>
        <v/>
      </c>
      <c r="F4475" s="12" t="str">
        <f t="shared" si="385"/>
        <v/>
      </c>
      <c r="G4475" s="12" t="str">
        <f t="shared" si="386"/>
        <v/>
      </c>
    </row>
    <row r="4476" spans="1:7" x14ac:dyDescent="0.25">
      <c r="A4476" s="8" t="str">
        <f t="shared" si="382"/>
        <v/>
      </c>
      <c r="B4476" s="2" t="str">
        <f t="shared" si="383"/>
        <v/>
      </c>
      <c r="C4476" s="2" t="str">
        <f t="shared" si="384"/>
        <v/>
      </c>
      <c r="D4476" s="2" t="str">
        <f>IF(ISNUMBER(A4476),COUNTIF(Calculations!B:B, A4476),"")</f>
        <v/>
      </c>
      <c r="E4476" s="2" t="str">
        <f>IF(ISNUMBER(A4476),COUNTIF(Calculations!A:A, A4476),"")</f>
        <v/>
      </c>
      <c r="F4476" s="12" t="str">
        <f t="shared" si="385"/>
        <v/>
      </c>
      <c r="G4476" s="12" t="str">
        <f t="shared" si="386"/>
        <v/>
      </c>
    </row>
    <row r="4477" spans="1:7" x14ac:dyDescent="0.25">
      <c r="A4477" s="8" t="str">
        <f t="shared" si="382"/>
        <v/>
      </c>
      <c r="B4477" s="2" t="str">
        <f t="shared" si="383"/>
        <v/>
      </c>
      <c r="C4477" s="2" t="str">
        <f t="shared" si="384"/>
        <v/>
      </c>
      <c r="D4477" s="2" t="str">
        <f>IF(ISNUMBER(A4477),COUNTIF(Calculations!B:B, A4477),"")</f>
        <v/>
      </c>
      <c r="E4477" s="2" t="str">
        <f>IF(ISNUMBER(A4477),COUNTIF(Calculations!A:A, A4477),"")</f>
        <v/>
      </c>
      <c r="F4477" s="12" t="str">
        <f t="shared" si="385"/>
        <v/>
      </c>
      <c r="G4477" s="12" t="str">
        <f t="shared" si="386"/>
        <v/>
      </c>
    </row>
    <row r="4478" spans="1:7" x14ac:dyDescent="0.25">
      <c r="A4478" s="8" t="str">
        <f t="shared" si="382"/>
        <v/>
      </c>
      <c r="B4478" s="2" t="str">
        <f t="shared" si="383"/>
        <v/>
      </c>
      <c r="C4478" s="2" t="str">
        <f t="shared" si="384"/>
        <v/>
      </c>
      <c r="D4478" s="2" t="str">
        <f>IF(ISNUMBER(A4478),COUNTIF(Calculations!B:B, A4478),"")</f>
        <v/>
      </c>
      <c r="E4478" s="2" t="str">
        <f>IF(ISNUMBER(A4478),COUNTIF(Calculations!A:A, A4478),"")</f>
        <v/>
      </c>
      <c r="F4478" s="12" t="str">
        <f t="shared" si="385"/>
        <v/>
      </c>
      <c r="G4478" s="12" t="str">
        <f t="shared" si="386"/>
        <v/>
      </c>
    </row>
    <row r="4479" spans="1:7" x14ac:dyDescent="0.25">
      <c r="A4479" s="8" t="str">
        <f t="shared" si="382"/>
        <v/>
      </c>
      <c r="B4479" s="2" t="str">
        <f t="shared" si="383"/>
        <v/>
      </c>
      <c r="C4479" s="2" t="str">
        <f t="shared" si="384"/>
        <v/>
      </c>
      <c r="D4479" s="2" t="str">
        <f>IF(ISNUMBER(A4479),COUNTIF(Calculations!B:B, A4479),"")</f>
        <v/>
      </c>
      <c r="E4479" s="2" t="str">
        <f>IF(ISNUMBER(A4479),COUNTIF(Calculations!A:A, A4479),"")</f>
        <v/>
      </c>
      <c r="F4479" s="12" t="str">
        <f t="shared" si="385"/>
        <v/>
      </c>
      <c r="G4479" s="12" t="str">
        <f t="shared" si="386"/>
        <v/>
      </c>
    </row>
    <row r="4480" spans="1:7" x14ac:dyDescent="0.25">
      <c r="A4480" s="8" t="str">
        <f t="shared" si="382"/>
        <v/>
      </c>
      <c r="B4480" s="2" t="str">
        <f t="shared" si="383"/>
        <v/>
      </c>
      <c r="C4480" s="2" t="str">
        <f t="shared" si="384"/>
        <v/>
      </c>
      <c r="D4480" s="2" t="str">
        <f>IF(ISNUMBER(A4480),COUNTIF(Calculations!B:B, A4480),"")</f>
        <v/>
      </c>
      <c r="E4480" s="2" t="str">
        <f>IF(ISNUMBER(A4480),COUNTIF(Calculations!A:A, A4480),"")</f>
        <v/>
      </c>
      <c r="F4480" s="12" t="str">
        <f t="shared" si="385"/>
        <v/>
      </c>
      <c r="G4480" s="12" t="str">
        <f t="shared" si="386"/>
        <v/>
      </c>
    </row>
    <row r="4481" spans="1:7" x14ac:dyDescent="0.25">
      <c r="A4481" s="8" t="str">
        <f t="shared" si="382"/>
        <v/>
      </c>
      <c r="B4481" s="2" t="str">
        <f t="shared" si="383"/>
        <v/>
      </c>
      <c r="C4481" s="2" t="str">
        <f t="shared" si="384"/>
        <v/>
      </c>
      <c r="D4481" s="2" t="str">
        <f>IF(ISNUMBER(A4481),COUNTIF(Calculations!B:B, A4481),"")</f>
        <v/>
      </c>
      <c r="E4481" s="2" t="str">
        <f>IF(ISNUMBER(A4481),COUNTIF(Calculations!A:A, A4481),"")</f>
        <v/>
      </c>
      <c r="F4481" s="12" t="str">
        <f t="shared" si="385"/>
        <v/>
      </c>
      <c r="G4481" s="12" t="str">
        <f t="shared" si="386"/>
        <v/>
      </c>
    </row>
    <row r="4482" spans="1:7" x14ac:dyDescent="0.25">
      <c r="A4482" s="8" t="str">
        <f t="shared" si="382"/>
        <v/>
      </c>
      <c r="B4482" s="2" t="str">
        <f t="shared" si="383"/>
        <v/>
      </c>
      <c r="C4482" s="2" t="str">
        <f t="shared" si="384"/>
        <v/>
      </c>
      <c r="D4482" s="2" t="str">
        <f>IF(ISNUMBER(A4482),COUNTIF(Calculations!B:B, A4482),"")</f>
        <v/>
      </c>
      <c r="E4482" s="2" t="str">
        <f>IF(ISNUMBER(A4482),COUNTIF(Calculations!A:A, A4482),"")</f>
        <v/>
      </c>
      <c r="F4482" s="12" t="str">
        <f t="shared" si="385"/>
        <v/>
      </c>
      <c r="G4482" s="12" t="str">
        <f t="shared" si="386"/>
        <v/>
      </c>
    </row>
    <row r="4483" spans="1:7" x14ac:dyDescent="0.25">
      <c r="A4483" s="8" t="str">
        <f t="shared" si="382"/>
        <v/>
      </c>
      <c r="B4483" s="2" t="str">
        <f t="shared" si="383"/>
        <v/>
      </c>
      <c r="C4483" s="2" t="str">
        <f t="shared" si="384"/>
        <v/>
      </c>
      <c r="D4483" s="2" t="str">
        <f>IF(ISNUMBER(A4483),COUNTIF(Calculations!B:B, A4483),"")</f>
        <v/>
      </c>
      <c r="E4483" s="2" t="str">
        <f>IF(ISNUMBER(A4483),COUNTIF(Calculations!A:A, A4483),"")</f>
        <v/>
      </c>
      <c r="F4483" s="12" t="str">
        <f t="shared" si="385"/>
        <v/>
      </c>
      <c r="G4483" s="12" t="str">
        <f t="shared" si="386"/>
        <v/>
      </c>
    </row>
    <row r="4484" spans="1:7" x14ac:dyDescent="0.25">
      <c r="A4484" s="8" t="str">
        <f t="shared" si="382"/>
        <v/>
      </c>
      <c r="B4484" s="2" t="str">
        <f t="shared" si="383"/>
        <v/>
      </c>
      <c r="C4484" s="2" t="str">
        <f t="shared" si="384"/>
        <v/>
      </c>
      <c r="D4484" s="2" t="str">
        <f>IF(ISNUMBER(A4484),COUNTIF(Calculations!B:B, A4484),"")</f>
        <v/>
      </c>
      <c r="E4484" s="2" t="str">
        <f>IF(ISNUMBER(A4484),COUNTIF(Calculations!A:A, A4484),"")</f>
        <v/>
      </c>
      <c r="F4484" s="12" t="str">
        <f t="shared" si="385"/>
        <v/>
      </c>
      <c r="G4484" s="12" t="str">
        <f t="shared" si="386"/>
        <v/>
      </c>
    </row>
    <row r="4485" spans="1:7" x14ac:dyDescent="0.25">
      <c r="A4485" s="8" t="str">
        <f t="shared" si="382"/>
        <v/>
      </c>
      <c r="B4485" s="2" t="str">
        <f t="shared" si="383"/>
        <v/>
      </c>
      <c r="C4485" s="2" t="str">
        <f t="shared" si="384"/>
        <v/>
      </c>
      <c r="D4485" s="2" t="str">
        <f>IF(ISNUMBER(A4485),COUNTIF(Calculations!B:B, A4485),"")</f>
        <v/>
      </c>
      <c r="E4485" s="2" t="str">
        <f>IF(ISNUMBER(A4485),COUNTIF(Calculations!A:A, A4485),"")</f>
        <v/>
      </c>
      <c r="F4485" s="12" t="str">
        <f t="shared" si="385"/>
        <v/>
      </c>
      <c r="G4485" s="12" t="str">
        <f t="shared" si="386"/>
        <v/>
      </c>
    </row>
    <row r="4486" spans="1:7" x14ac:dyDescent="0.25">
      <c r="A4486" s="8" t="str">
        <f t="shared" si="382"/>
        <v/>
      </c>
      <c r="B4486" s="2" t="str">
        <f t="shared" si="383"/>
        <v/>
      </c>
      <c r="C4486" s="2" t="str">
        <f t="shared" si="384"/>
        <v/>
      </c>
      <c r="D4486" s="2" t="str">
        <f>IF(ISNUMBER(A4486),COUNTIF(Calculations!B:B, A4486),"")</f>
        <v/>
      </c>
      <c r="E4486" s="2" t="str">
        <f>IF(ISNUMBER(A4486),COUNTIF(Calculations!A:A, A4486),"")</f>
        <v/>
      </c>
      <c r="F4486" s="12" t="str">
        <f t="shared" si="385"/>
        <v/>
      </c>
      <c r="G4486" s="12" t="str">
        <f t="shared" si="386"/>
        <v/>
      </c>
    </row>
    <row r="4487" spans="1:7" x14ac:dyDescent="0.25">
      <c r="A4487" s="8" t="str">
        <f t="shared" si="382"/>
        <v/>
      </c>
      <c r="B4487" s="2" t="str">
        <f t="shared" si="383"/>
        <v/>
      </c>
      <c r="C4487" s="2" t="str">
        <f t="shared" si="384"/>
        <v/>
      </c>
      <c r="D4487" s="2" t="str">
        <f>IF(ISNUMBER(A4487),COUNTIF(Calculations!B:B, A4487),"")</f>
        <v/>
      </c>
      <c r="E4487" s="2" t="str">
        <f>IF(ISNUMBER(A4487),COUNTIF(Calculations!A:A, A4487),"")</f>
        <v/>
      </c>
      <c r="F4487" s="12" t="str">
        <f t="shared" si="385"/>
        <v/>
      </c>
      <c r="G4487" s="12" t="str">
        <f t="shared" si="386"/>
        <v/>
      </c>
    </row>
    <row r="4488" spans="1:7" x14ac:dyDescent="0.25">
      <c r="A4488" s="8" t="str">
        <f t="shared" si="382"/>
        <v/>
      </c>
      <c r="B4488" s="2" t="str">
        <f t="shared" si="383"/>
        <v/>
      </c>
      <c r="C4488" s="2" t="str">
        <f t="shared" si="384"/>
        <v/>
      </c>
      <c r="D4488" s="2" t="str">
        <f>IF(ISNUMBER(A4488),COUNTIF(Calculations!B:B, A4488),"")</f>
        <v/>
      </c>
      <c r="E4488" s="2" t="str">
        <f>IF(ISNUMBER(A4488),COUNTIF(Calculations!A:A, A4488),"")</f>
        <v/>
      </c>
      <c r="F4488" s="12" t="str">
        <f t="shared" si="385"/>
        <v/>
      </c>
      <c r="G4488" s="12" t="str">
        <f t="shared" si="386"/>
        <v/>
      </c>
    </row>
    <row r="4489" spans="1:7" x14ac:dyDescent="0.25">
      <c r="A4489" s="8" t="str">
        <f t="shared" si="382"/>
        <v/>
      </c>
      <c r="B4489" s="2" t="str">
        <f t="shared" si="383"/>
        <v/>
      </c>
      <c r="C4489" s="2" t="str">
        <f t="shared" si="384"/>
        <v/>
      </c>
      <c r="D4489" s="2" t="str">
        <f>IF(ISNUMBER(A4489),COUNTIF(Calculations!B:B, A4489),"")</f>
        <v/>
      </c>
      <c r="E4489" s="2" t="str">
        <f>IF(ISNUMBER(A4489),COUNTIF(Calculations!A:A, A4489),"")</f>
        <v/>
      </c>
      <c r="F4489" s="12" t="str">
        <f t="shared" si="385"/>
        <v/>
      </c>
      <c r="G4489" s="12" t="str">
        <f t="shared" si="386"/>
        <v/>
      </c>
    </row>
    <row r="4490" spans="1:7" x14ac:dyDescent="0.25">
      <c r="A4490" s="8" t="str">
        <f t="shared" si="382"/>
        <v/>
      </c>
      <c r="B4490" s="2" t="str">
        <f t="shared" si="383"/>
        <v/>
      </c>
      <c r="C4490" s="2" t="str">
        <f t="shared" si="384"/>
        <v/>
      </c>
      <c r="D4490" s="2" t="str">
        <f>IF(ISNUMBER(A4490),COUNTIF(Calculations!B:B, A4490),"")</f>
        <v/>
      </c>
      <c r="E4490" s="2" t="str">
        <f>IF(ISNUMBER(A4490),COUNTIF(Calculations!A:A, A4490),"")</f>
        <v/>
      </c>
      <c r="F4490" s="12" t="str">
        <f t="shared" si="385"/>
        <v/>
      </c>
      <c r="G4490" s="12" t="str">
        <f t="shared" si="386"/>
        <v/>
      </c>
    </row>
    <row r="4491" spans="1:7" x14ac:dyDescent="0.25">
      <c r="A4491" s="8" t="str">
        <f t="shared" si="382"/>
        <v/>
      </c>
      <c r="B4491" s="2" t="str">
        <f t="shared" si="383"/>
        <v/>
      </c>
      <c r="C4491" s="2" t="str">
        <f t="shared" si="384"/>
        <v/>
      </c>
      <c r="D4491" s="2" t="str">
        <f>IF(ISNUMBER(A4491),COUNTIF(Calculations!B:B, A4491),"")</f>
        <v/>
      </c>
      <c r="E4491" s="2" t="str">
        <f>IF(ISNUMBER(A4491),COUNTIF(Calculations!A:A, A4491),"")</f>
        <v/>
      </c>
      <c r="F4491" s="12" t="str">
        <f t="shared" si="385"/>
        <v/>
      </c>
      <c r="G4491" s="12" t="str">
        <f t="shared" si="386"/>
        <v/>
      </c>
    </row>
    <row r="4492" spans="1:7" x14ac:dyDescent="0.25">
      <c r="A4492" s="8" t="str">
        <f t="shared" si="382"/>
        <v/>
      </c>
      <c r="B4492" s="2" t="str">
        <f t="shared" si="383"/>
        <v/>
      </c>
      <c r="C4492" s="2" t="str">
        <f t="shared" si="384"/>
        <v/>
      </c>
      <c r="D4492" s="2" t="str">
        <f>IF(ISNUMBER(A4492),COUNTIF(Calculations!B:B, A4492),"")</f>
        <v/>
      </c>
      <c r="E4492" s="2" t="str">
        <f>IF(ISNUMBER(A4492),COUNTIF(Calculations!A:A, A4492),"")</f>
        <v/>
      </c>
      <c r="F4492" s="12" t="str">
        <f t="shared" si="385"/>
        <v/>
      </c>
      <c r="G4492" s="12" t="str">
        <f t="shared" si="386"/>
        <v/>
      </c>
    </row>
    <row r="4493" spans="1:7" x14ac:dyDescent="0.25">
      <c r="A4493" s="8" t="str">
        <f t="shared" si="382"/>
        <v/>
      </c>
      <c r="B4493" s="2" t="str">
        <f t="shared" si="383"/>
        <v/>
      </c>
      <c r="C4493" s="2" t="str">
        <f t="shared" si="384"/>
        <v/>
      </c>
      <c r="D4493" s="2" t="str">
        <f>IF(ISNUMBER(A4493),COUNTIF(Calculations!B:B, A4493),"")</f>
        <v/>
      </c>
      <c r="E4493" s="2" t="str">
        <f>IF(ISNUMBER(A4493),COUNTIF(Calculations!A:A, A4493),"")</f>
        <v/>
      </c>
      <c r="F4493" s="12" t="str">
        <f t="shared" si="385"/>
        <v/>
      </c>
      <c r="G4493" s="12" t="str">
        <f t="shared" si="386"/>
        <v/>
      </c>
    </row>
    <row r="4494" spans="1:7" x14ac:dyDescent="0.25">
      <c r="A4494" s="8" t="str">
        <f t="shared" si="382"/>
        <v/>
      </c>
      <c r="B4494" s="2" t="str">
        <f t="shared" si="383"/>
        <v/>
      </c>
      <c r="C4494" s="2" t="str">
        <f t="shared" si="384"/>
        <v/>
      </c>
      <c r="D4494" s="2" t="str">
        <f>IF(ISNUMBER(A4494),COUNTIF(Calculations!B:B, A4494),"")</f>
        <v/>
      </c>
      <c r="E4494" s="2" t="str">
        <f>IF(ISNUMBER(A4494),COUNTIF(Calculations!A:A, A4494),"")</f>
        <v/>
      </c>
      <c r="F4494" s="12" t="str">
        <f t="shared" si="385"/>
        <v/>
      </c>
      <c r="G4494" s="12" t="str">
        <f t="shared" si="386"/>
        <v/>
      </c>
    </row>
    <row r="4495" spans="1:7" x14ac:dyDescent="0.25">
      <c r="A4495" s="8" t="str">
        <f t="shared" si="382"/>
        <v/>
      </c>
      <c r="B4495" s="2" t="str">
        <f t="shared" si="383"/>
        <v/>
      </c>
      <c r="C4495" s="2" t="str">
        <f t="shared" si="384"/>
        <v/>
      </c>
      <c r="D4495" s="2" t="str">
        <f>IF(ISNUMBER(A4495),COUNTIF(Calculations!B:B, A4495),"")</f>
        <v/>
      </c>
      <c r="E4495" s="2" t="str">
        <f>IF(ISNUMBER(A4495),COUNTIF(Calculations!A:A, A4495),"")</f>
        <v/>
      </c>
      <c r="F4495" s="12" t="str">
        <f t="shared" si="385"/>
        <v/>
      </c>
      <c r="G4495" s="12" t="str">
        <f t="shared" si="386"/>
        <v/>
      </c>
    </row>
    <row r="4496" spans="1:7" x14ac:dyDescent="0.25">
      <c r="A4496" s="8" t="str">
        <f t="shared" si="382"/>
        <v/>
      </c>
      <c r="B4496" s="2" t="str">
        <f t="shared" si="383"/>
        <v/>
      </c>
      <c r="C4496" s="2" t="str">
        <f t="shared" si="384"/>
        <v/>
      </c>
      <c r="D4496" s="2" t="str">
        <f>IF(ISNUMBER(A4496),COUNTIF(Calculations!B:B, A4496),"")</f>
        <v/>
      </c>
      <c r="E4496" s="2" t="str">
        <f>IF(ISNUMBER(A4496),COUNTIF(Calculations!A:A, A4496),"")</f>
        <v/>
      </c>
      <c r="F4496" s="12" t="str">
        <f t="shared" si="385"/>
        <v/>
      </c>
      <c r="G4496" s="12" t="str">
        <f t="shared" si="386"/>
        <v/>
      </c>
    </row>
    <row r="4497" spans="1:7" x14ac:dyDescent="0.25">
      <c r="A4497" s="8" t="str">
        <f t="shared" si="382"/>
        <v/>
      </c>
      <c r="B4497" s="2" t="str">
        <f t="shared" si="383"/>
        <v/>
      </c>
      <c r="C4497" s="2" t="str">
        <f t="shared" si="384"/>
        <v/>
      </c>
      <c r="D4497" s="2" t="str">
        <f>IF(ISNUMBER(A4497),COUNTIF(Calculations!B:B, A4497),"")</f>
        <v/>
      </c>
      <c r="E4497" s="2" t="str">
        <f>IF(ISNUMBER(A4497),COUNTIF(Calculations!A:A, A4497),"")</f>
        <v/>
      </c>
      <c r="F4497" s="12" t="str">
        <f t="shared" si="385"/>
        <v/>
      </c>
      <c r="G4497" s="12" t="str">
        <f t="shared" si="386"/>
        <v/>
      </c>
    </row>
    <row r="4498" spans="1:7" x14ac:dyDescent="0.25">
      <c r="A4498" s="8" t="str">
        <f t="shared" si="382"/>
        <v/>
      </c>
      <c r="B4498" s="2" t="str">
        <f t="shared" si="383"/>
        <v/>
      </c>
      <c r="C4498" s="2" t="str">
        <f t="shared" si="384"/>
        <v/>
      </c>
      <c r="D4498" s="2" t="str">
        <f>IF(ISNUMBER(A4498),COUNTIF(Calculations!B:B, A4498),"")</f>
        <v/>
      </c>
      <c r="E4498" s="2" t="str">
        <f>IF(ISNUMBER(A4498),COUNTIF(Calculations!A:A, A4498),"")</f>
        <v/>
      </c>
      <c r="F4498" s="12" t="str">
        <f t="shared" si="385"/>
        <v/>
      </c>
      <c r="G4498" s="12" t="str">
        <f t="shared" si="386"/>
        <v/>
      </c>
    </row>
    <row r="4499" spans="1:7" x14ac:dyDescent="0.25">
      <c r="A4499" s="8" t="str">
        <f t="shared" si="382"/>
        <v/>
      </c>
      <c r="B4499" s="2" t="str">
        <f t="shared" si="383"/>
        <v/>
      </c>
      <c r="C4499" s="2" t="str">
        <f t="shared" si="384"/>
        <v/>
      </c>
      <c r="D4499" s="2" t="str">
        <f>IF(ISNUMBER(A4499),COUNTIF(Calculations!B:B, A4499),"")</f>
        <v/>
      </c>
      <c r="E4499" s="2" t="str">
        <f>IF(ISNUMBER(A4499),COUNTIF(Calculations!A:A, A4499),"")</f>
        <v/>
      </c>
      <c r="F4499" s="12" t="str">
        <f t="shared" si="385"/>
        <v/>
      </c>
      <c r="G4499" s="12" t="str">
        <f t="shared" si="386"/>
        <v/>
      </c>
    </row>
    <row r="4500" spans="1:7" x14ac:dyDescent="0.25">
      <c r="A4500" s="8" t="str">
        <f t="shared" si="382"/>
        <v/>
      </c>
      <c r="B4500" s="2" t="str">
        <f t="shared" si="383"/>
        <v/>
      </c>
      <c r="C4500" s="2" t="str">
        <f t="shared" si="384"/>
        <v/>
      </c>
      <c r="D4500" s="2" t="str">
        <f>IF(ISNUMBER(A4500),COUNTIF(Calculations!B:B, A4500),"")</f>
        <v/>
      </c>
      <c r="E4500" s="2" t="str">
        <f>IF(ISNUMBER(A4500),COUNTIF(Calculations!A:A, A4500),"")</f>
        <v/>
      </c>
      <c r="F4500" s="12" t="str">
        <f t="shared" si="385"/>
        <v/>
      </c>
      <c r="G4500" s="12" t="str">
        <f t="shared" si="386"/>
        <v/>
      </c>
    </row>
    <row r="4501" spans="1:7" x14ac:dyDescent="0.25">
      <c r="A4501" s="8" t="str">
        <f t="shared" si="382"/>
        <v/>
      </c>
      <c r="B4501" s="2" t="str">
        <f t="shared" si="383"/>
        <v/>
      </c>
      <c r="C4501" s="2" t="str">
        <f t="shared" si="384"/>
        <v/>
      </c>
      <c r="D4501" s="2" t="str">
        <f>IF(ISNUMBER(A4501),COUNTIF(Calculations!B:B, A4501),"")</f>
        <v/>
      </c>
      <c r="E4501" s="2" t="str">
        <f>IF(ISNUMBER(A4501),COUNTIF(Calculations!A:A, A4501),"")</f>
        <v/>
      </c>
      <c r="F4501" s="12" t="str">
        <f t="shared" si="385"/>
        <v/>
      </c>
      <c r="G4501" s="12" t="str">
        <f t="shared" si="386"/>
        <v/>
      </c>
    </row>
    <row r="4502" spans="1:7" x14ac:dyDescent="0.25">
      <c r="A4502" s="8" t="str">
        <f t="shared" si="382"/>
        <v/>
      </c>
      <c r="B4502" s="2" t="str">
        <f t="shared" si="383"/>
        <v/>
      </c>
      <c r="C4502" s="2" t="str">
        <f t="shared" si="384"/>
        <v/>
      </c>
      <c r="D4502" s="2" t="str">
        <f>IF(ISNUMBER(A4502),COUNTIF(Calculations!B:B, A4502),"")</f>
        <v/>
      </c>
      <c r="E4502" s="2" t="str">
        <f>IF(ISNUMBER(A4502),COUNTIF(Calculations!A:A, A4502),"")</f>
        <v/>
      </c>
      <c r="F4502" s="12" t="str">
        <f t="shared" si="385"/>
        <v/>
      </c>
      <c r="G4502" s="12" t="str">
        <f t="shared" si="386"/>
        <v/>
      </c>
    </row>
    <row r="4503" spans="1:7" x14ac:dyDescent="0.25">
      <c r="A4503" s="8" t="str">
        <f t="shared" si="382"/>
        <v/>
      </c>
      <c r="B4503" s="2" t="str">
        <f t="shared" si="383"/>
        <v/>
      </c>
      <c r="C4503" s="2" t="str">
        <f t="shared" si="384"/>
        <v/>
      </c>
      <c r="D4503" s="2" t="str">
        <f>IF(ISNUMBER(A4503),COUNTIF(Calculations!B:B, A4503),"")</f>
        <v/>
      </c>
      <c r="E4503" s="2" t="str">
        <f>IF(ISNUMBER(A4503),COUNTIF(Calculations!A:A, A4503),"")</f>
        <v/>
      </c>
      <c r="F4503" s="12" t="str">
        <f t="shared" si="385"/>
        <v/>
      </c>
      <c r="G4503" s="12" t="str">
        <f t="shared" si="386"/>
        <v/>
      </c>
    </row>
    <row r="4504" spans="1:7" x14ac:dyDescent="0.25">
      <c r="A4504" s="8" t="str">
        <f t="shared" si="382"/>
        <v/>
      </c>
      <c r="B4504" s="2" t="str">
        <f t="shared" si="383"/>
        <v/>
      </c>
      <c r="C4504" s="2" t="str">
        <f t="shared" si="384"/>
        <v/>
      </c>
      <c r="D4504" s="2" t="str">
        <f>IF(ISNUMBER(A4504),COUNTIF(Calculations!B:B, A4504),"")</f>
        <v/>
      </c>
      <c r="E4504" s="2" t="str">
        <f>IF(ISNUMBER(A4504),COUNTIF(Calculations!A:A, A4504),"")</f>
        <v/>
      </c>
      <c r="F4504" s="12" t="str">
        <f t="shared" si="385"/>
        <v/>
      </c>
      <c r="G4504" s="12" t="str">
        <f t="shared" si="386"/>
        <v/>
      </c>
    </row>
    <row r="4505" spans="1:7" x14ac:dyDescent="0.25">
      <c r="A4505" s="8" t="str">
        <f t="shared" si="382"/>
        <v/>
      </c>
      <c r="B4505" s="2" t="str">
        <f t="shared" si="383"/>
        <v/>
      </c>
      <c r="C4505" s="2" t="str">
        <f t="shared" si="384"/>
        <v/>
      </c>
      <c r="D4505" s="2" t="str">
        <f>IF(ISNUMBER(A4505),COUNTIF(Calculations!B:B, A4505),"")</f>
        <v/>
      </c>
      <c r="E4505" s="2" t="str">
        <f>IF(ISNUMBER(A4505),COUNTIF(Calculations!A:A, A4505),"")</f>
        <v/>
      </c>
      <c r="F4505" s="12" t="str">
        <f t="shared" si="385"/>
        <v/>
      </c>
      <c r="G4505" s="12" t="str">
        <f t="shared" si="386"/>
        <v/>
      </c>
    </row>
    <row r="4506" spans="1:7" x14ac:dyDescent="0.25">
      <c r="A4506" s="8" t="str">
        <f t="shared" si="382"/>
        <v/>
      </c>
      <c r="B4506" s="2" t="str">
        <f t="shared" si="383"/>
        <v/>
      </c>
      <c r="C4506" s="2" t="str">
        <f t="shared" si="384"/>
        <v/>
      </c>
      <c r="D4506" s="2" t="str">
        <f>IF(ISNUMBER(A4506),COUNTIF(Calculations!B:B, A4506),"")</f>
        <v/>
      </c>
      <c r="E4506" s="2" t="str">
        <f>IF(ISNUMBER(A4506),COUNTIF(Calculations!A:A, A4506),"")</f>
        <v/>
      </c>
      <c r="F4506" s="12" t="str">
        <f t="shared" si="385"/>
        <v/>
      </c>
      <c r="G4506" s="12" t="str">
        <f t="shared" si="386"/>
        <v/>
      </c>
    </row>
    <row r="4507" spans="1:7" x14ac:dyDescent="0.25">
      <c r="A4507" s="8" t="str">
        <f t="shared" si="382"/>
        <v/>
      </c>
      <c r="B4507" s="2" t="str">
        <f t="shared" si="383"/>
        <v/>
      </c>
      <c r="C4507" s="2" t="str">
        <f t="shared" si="384"/>
        <v/>
      </c>
      <c r="D4507" s="2" t="str">
        <f>IF(ISNUMBER(A4507),COUNTIF(Calculations!B:B, A4507),"")</f>
        <v/>
      </c>
      <c r="E4507" s="2" t="str">
        <f>IF(ISNUMBER(A4507),COUNTIF(Calculations!A:A, A4507),"")</f>
        <v/>
      </c>
      <c r="F4507" s="12" t="str">
        <f t="shared" si="385"/>
        <v/>
      </c>
      <c r="G4507" s="12" t="str">
        <f t="shared" si="386"/>
        <v/>
      </c>
    </row>
    <row r="4508" spans="1:7" x14ac:dyDescent="0.25">
      <c r="A4508" s="8" t="str">
        <f t="shared" si="382"/>
        <v/>
      </c>
      <c r="B4508" s="2" t="str">
        <f t="shared" si="383"/>
        <v/>
      </c>
      <c r="C4508" s="2" t="str">
        <f t="shared" si="384"/>
        <v/>
      </c>
      <c r="D4508" s="2" t="str">
        <f>IF(ISNUMBER(A4508),COUNTIF(Calculations!B:B, A4508),"")</f>
        <v/>
      </c>
      <c r="E4508" s="2" t="str">
        <f>IF(ISNUMBER(A4508),COUNTIF(Calculations!A:A, A4508),"")</f>
        <v/>
      </c>
      <c r="F4508" s="12" t="str">
        <f t="shared" si="385"/>
        <v/>
      </c>
      <c r="G4508" s="12" t="str">
        <f t="shared" si="386"/>
        <v/>
      </c>
    </row>
    <row r="4509" spans="1:7" x14ac:dyDescent="0.25">
      <c r="A4509" s="8" t="str">
        <f t="shared" si="382"/>
        <v/>
      </c>
      <c r="B4509" s="2" t="str">
        <f t="shared" si="383"/>
        <v/>
      </c>
      <c r="C4509" s="2" t="str">
        <f t="shared" si="384"/>
        <v/>
      </c>
      <c r="D4509" s="2" t="str">
        <f>IF(ISNUMBER(A4509),COUNTIF(Calculations!B:B, A4509),"")</f>
        <v/>
      </c>
      <c r="E4509" s="2" t="str">
        <f>IF(ISNUMBER(A4509),COUNTIF(Calculations!A:A, A4509),"")</f>
        <v/>
      </c>
      <c r="F4509" s="12" t="str">
        <f t="shared" si="385"/>
        <v/>
      </c>
      <c r="G4509" s="12" t="str">
        <f t="shared" si="386"/>
        <v/>
      </c>
    </row>
    <row r="4510" spans="1:7" x14ac:dyDescent="0.25">
      <c r="A4510" s="8" t="str">
        <f t="shared" si="382"/>
        <v/>
      </c>
      <c r="B4510" s="2" t="str">
        <f t="shared" si="383"/>
        <v/>
      </c>
      <c r="C4510" s="2" t="str">
        <f t="shared" si="384"/>
        <v/>
      </c>
      <c r="D4510" s="2" t="str">
        <f>IF(ISNUMBER(A4510),COUNTIF(Calculations!B:B, A4510),"")</f>
        <v/>
      </c>
      <c r="E4510" s="2" t="str">
        <f>IF(ISNUMBER(A4510),COUNTIF(Calculations!A:A, A4510),"")</f>
        <v/>
      </c>
      <c r="F4510" s="12" t="str">
        <f t="shared" si="385"/>
        <v/>
      </c>
      <c r="G4510" s="12" t="str">
        <f t="shared" si="386"/>
        <v/>
      </c>
    </row>
    <row r="4511" spans="1:7" x14ac:dyDescent="0.25">
      <c r="A4511" s="8" t="str">
        <f t="shared" si="382"/>
        <v/>
      </c>
      <c r="B4511" s="2" t="str">
        <f t="shared" si="383"/>
        <v/>
      </c>
      <c r="C4511" s="2" t="str">
        <f t="shared" si="384"/>
        <v/>
      </c>
      <c r="D4511" s="2" t="str">
        <f>IF(ISNUMBER(A4511),COUNTIF(Calculations!B:B, A4511),"")</f>
        <v/>
      </c>
      <c r="E4511" s="2" t="str">
        <f>IF(ISNUMBER(A4511),COUNTIF(Calculations!A:A, A4511),"")</f>
        <v/>
      </c>
      <c r="F4511" s="12" t="str">
        <f t="shared" si="385"/>
        <v/>
      </c>
      <c r="G4511" s="12" t="str">
        <f t="shared" si="386"/>
        <v/>
      </c>
    </row>
    <row r="4512" spans="1:7" x14ac:dyDescent="0.25">
      <c r="A4512" s="8" t="str">
        <f t="shared" si="382"/>
        <v/>
      </c>
      <c r="B4512" s="2" t="str">
        <f t="shared" si="383"/>
        <v/>
      </c>
      <c r="C4512" s="2" t="str">
        <f t="shared" si="384"/>
        <v/>
      </c>
      <c r="D4512" s="2" t="str">
        <f>IF(ISNUMBER(A4512),COUNTIF(Calculations!B:B, A4512),"")</f>
        <v/>
      </c>
      <c r="E4512" s="2" t="str">
        <f>IF(ISNUMBER(A4512),COUNTIF(Calculations!A:A, A4512),"")</f>
        <v/>
      </c>
      <c r="F4512" s="12" t="str">
        <f t="shared" si="385"/>
        <v/>
      </c>
      <c r="G4512" s="12" t="str">
        <f t="shared" si="386"/>
        <v/>
      </c>
    </row>
    <row r="4513" spans="1:7" x14ac:dyDescent="0.25">
      <c r="A4513" s="8" t="str">
        <f t="shared" si="382"/>
        <v/>
      </c>
      <c r="B4513" s="2" t="str">
        <f t="shared" si="383"/>
        <v/>
      </c>
      <c r="C4513" s="2" t="str">
        <f t="shared" si="384"/>
        <v/>
      </c>
      <c r="D4513" s="2" t="str">
        <f>IF(ISNUMBER(A4513),COUNTIF(Calculations!B:B, A4513),"")</f>
        <v/>
      </c>
      <c r="E4513" s="2" t="str">
        <f>IF(ISNUMBER(A4513),COUNTIF(Calculations!A:A, A4513),"")</f>
        <v/>
      </c>
      <c r="F4513" s="12" t="str">
        <f t="shared" si="385"/>
        <v/>
      </c>
      <c r="G4513" s="12" t="str">
        <f t="shared" si="386"/>
        <v/>
      </c>
    </row>
    <row r="4514" spans="1:7" x14ac:dyDescent="0.25">
      <c r="A4514" s="8" t="str">
        <f t="shared" si="382"/>
        <v/>
      </c>
      <c r="B4514" s="2" t="str">
        <f t="shared" si="383"/>
        <v/>
      </c>
      <c r="C4514" s="2" t="str">
        <f t="shared" si="384"/>
        <v/>
      </c>
      <c r="D4514" s="2" t="str">
        <f>IF(ISNUMBER(A4514),COUNTIF(Calculations!B:B, A4514),"")</f>
        <v/>
      </c>
      <c r="E4514" s="2" t="str">
        <f>IF(ISNUMBER(A4514),COUNTIF(Calculations!A:A, A4514),"")</f>
        <v/>
      </c>
      <c r="F4514" s="12" t="str">
        <f t="shared" si="385"/>
        <v/>
      </c>
      <c r="G4514" s="12" t="str">
        <f t="shared" si="386"/>
        <v/>
      </c>
    </row>
    <row r="4515" spans="1:7" x14ac:dyDescent="0.25">
      <c r="A4515" s="8" t="str">
        <f t="shared" si="382"/>
        <v/>
      </c>
      <c r="B4515" s="2" t="str">
        <f t="shared" si="383"/>
        <v/>
      </c>
      <c r="C4515" s="2" t="str">
        <f t="shared" si="384"/>
        <v/>
      </c>
      <c r="D4515" s="2" t="str">
        <f>IF(ISNUMBER(A4515),COUNTIF(Calculations!B:B, A4515),"")</f>
        <v/>
      </c>
      <c r="E4515" s="2" t="str">
        <f>IF(ISNUMBER(A4515),COUNTIF(Calculations!A:A, A4515),"")</f>
        <v/>
      </c>
      <c r="F4515" s="12" t="str">
        <f t="shared" si="385"/>
        <v/>
      </c>
      <c r="G4515" s="12" t="str">
        <f t="shared" si="386"/>
        <v/>
      </c>
    </row>
    <row r="4516" spans="1:7" x14ac:dyDescent="0.25">
      <c r="A4516" s="8" t="str">
        <f t="shared" ref="A4516:A4579" si="387">IF(ISNUMBER(A4515),IF(A4515+1&lt;=MAX(IndirectStartDates,IndirectCompletedDates),A4515+1,""),"")</f>
        <v/>
      </c>
      <c r="B4516" s="2" t="str">
        <f t="shared" ref="B4516:B4579" si="388">IF(ISNUMBER(A4516),YEAR(A4516)&amp;"-"&amp;TEXT(WEEKNUM(A4516),"00"),"")</f>
        <v/>
      </c>
      <c r="C4516" s="2" t="str">
        <f t="shared" ref="C4516:C4579" si="389">IF(ISNUMBER(A4516),COUNTIFS(IndirectStartDates,"&lt;="&amp;A4516,IndirectCompletedDates,"&gt;"&amp;A4516) + COUNTIFS(IndirectStartDates,"&lt;="&amp;A4516,IndirectCompletedDates,""),"")</f>
        <v/>
      </c>
      <c r="D4516" s="2" t="str">
        <f>IF(ISNUMBER(A4516),COUNTIF(Calculations!B:B, A4516),"")</f>
        <v/>
      </c>
      <c r="E4516" s="2" t="str">
        <f>IF(ISNUMBER(A4516),COUNTIF(Calculations!A:A, A4516),"")</f>
        <v/>
      </c>
      <c r="F4516" s="12" t="str">
        <f t="shared" ref="F4516:F4579" si="390">IF(ISNUMBER(A4516),F4515 + D4516,"")</f>
        <v/>
      </c>
      <c r="G4516" s="12" t="str">
        <f t="shared" ref="G4516:G4579" si="391">IF(ISNUMBER(A4516),G4515 + E4516,"")</f>
        <v/>
      </c>
    </row>
    <row r="4517" spans="1:7" x14ac:dyDescent="0.25">
      <c r="A4517" s="8" t="str">
        <f t="shared" si="387"/>
        <v/>
      </c>
      <c r="B4517" s="2" t="str">
        <f t="shared" si="388"/>
        <v/>
      </c>
      <c r="C4517" s="2" t="str">
        <f t="shared" si="389"/>
        <v/>
      </c>
      <c r="D4517" s="2" t="str">
        <f>IF(ISNUMBER(A4517),COUNTIF(Calculations!B:B, A4517),"")</f>
        <v/>
      </c>
      <c r="E4517" s="2" t="str">
        <f>IF(ISNUMBER(A4517),COUNTIF(Calculations!A:A, A4517),"")</f>
        <v/>
      </c>
      <c r="F4517" s="12" t="str">
        <f t="shared" si="390"/>
        <v/>
      </c>
      <c r="G4517" s="12" t="str">
        <f t="shared" si="391"/>
        <v/>
      </c>
    </row>
    <row r="4518" spans="1:7" x14ac:dyDescent="0.25">
      <c r="A4518" s="8" t="str">
        <f t="shared" si="387"/>
        <v/>
      </c>
      <c r="B4518" s="2" t="str">
        <f t="shared" si="388"/>
        <v/>
      </c>
      <c r="C4518" s="2" t="str">
        <f t="shared" si="389"/>
        <v/>
      </c>
      <c r="D4518" s="2" t="str">
        <f>IF(ISNUMBER(A4518),COUNTIF(Calculations!B:B, A4518),"")</f>
        <v/>
      </c>
      <c r="E4518" s="2" t="str">
        <f>IF(ISNUMBER(A4518),COUNTIF(Calculations!A:A, A4518),"")</f>
        <v/>
      </c>
      <c r="F4518" s="12" t="str">
        <f t="shared" si="390"/>
        <v/>
      </c>
      <c r="G4518" s="12" t="str">
        <f t="shared" si="391"/>
        <v/>
      </c>
    </row>
    <row r="4519" spans="1:7" x14ac:dyDescent="0.25">
      <c r="A4519" s="8" t="str">
        <f t="shared" si="387"/>
        <v/>
      </c>
      <c r="B4519" s="2" t="str">
        <f t="shared" si="388"/>
        <v/>
      </c>
      <c r="C4519" s="2" t="str">
        <f t="shared" si="389"/>
        <v/>
      </c>
      <c r="D4519" s="2" t="str">
        <f>IF(ISNUMBER(A4519),COUNTIF(Calculations!B:B, A4519),"")</f>
        <v/>
      </c>
      <c r="E4519" s="2" t="str">
        <f>IF(ISNUMBER(A4519),COUNTIF(Calculations!A:A, A4519),"")</f>
        <v/>
      </c>
      <c r="F4519" s="12" t="str">
        <f t="shared" si="390"/>
        <v/>
      </c>
      <c r="G4519" s="12" t="str">
        <f t="shared" si="391"/>
        <v/>
      </c>
    </row>
    <row r="4520" spans="1:7" x14ac:dyDescent="0.25">
      <c r="A4520" s="8" t="str">
        <f t="shared" si="387"/>
        <v/>
      </c>
      <c r="B4520" s="2" t="str">
        <f t="shared" si="388"/>
        <v/>
      </c>
      <c r="C4520" s="2" t="str">
        <f t="shared" si="389"/>
        <v/>
      </c>
      <c r="D4520" s="2" t="str">
        <f>IF(ISNUMBER(A4520),COUNTIF(Calculations!B:B, A4520),"")</f>
        <v/>
      </c>
      <c r="E4520" s="2" t="str">
        <f>IF(ISNUMBER(A4520),COUNTIF(Calculations!A:A, A4520),"")</f>
        <v/>
      </c>
      <c r="F4520" s="12" t="str">
        <f t="shared" si="390"/>
        <v/>
      </c>
      <c r="G4520" s="12" t="str">
        <f t="shared" si="391"/>
        <v/>
      </c>
    </row>
    <row r="4521" spans="1:7" x14ac:dyDescent="0.25">
      <c r="A4521" s="8" t="str">
        <f t="shared" si="387"/>
        <v/>
      </c>
      <c r="B4521" s="2" t="str">
        <f t="shared" si="388"/>
        <v/>
      </c>
      <c r="C4521" s="2" t="str">
        <f t="shared" si="389"/>
        <v/>
      </c>
      <c r="D4521" s="2" t="str">
        <f>IF(ISNUMBER(A4521),COUNTIF(Calculations!B:B, A4521),"")</f>
        <v/>
      </c>
      <c r="E4521" s="2" t="str">
        <f>IF(ISNUMBER(A4521),COUNTIF(Calculations!A:A, A4521),"")</f>
        <v/>
      </c>
      <c r="F4521" s="12" t="str">
        <f t="shared" si="390"/>
        <v/>
      </c>
      <c r="G4521" s="12" t="str">
        <f t="shared" si="391"/>
        <v/>
      </c>
    </row>
    <row r="4522" spans="1:7" x14ac:dyDescent="0.25">
      <c r="A4522" s="8" t="str">
        <f t="shared" si="387"/>
        <v/>
      </c>
      <c r="B4522" s="2" t="str">
        <f t="shared" si="388"/>
        <v/>
      </c>
      <c r="C4522" s="2" t="str">
        <f t="shared" si="389"/>
        <v/>
      </c>
      <c r="D4522" s="2" t="str">
        <f>IF(ISNUMBER(A4522),COUNTIF(Calculations!B:B, A4522),"")</f>
        <v/>
      </c>
      <c r="E4522" s="2" t="str">
        <f>IF(ISNUMBER(A4522),COUNTIF(Calculations!A:A, A4522),"")</f>
        <v/>
      </c>
      <c r="F4522" s="12" t="str">
        <f t="shared" si="390"/>
        <v/>
      </c>
      <c r="G4522" s="12" t="str">
        <f t="shared" si="391"/>
        <v/>
      </c>
    </row>
    <row r="4523" spans="1:7" x14ac:dyDescent="0.25">
      <c r="A4523" s="8" t="str">
        <f t="shared" si="387"/>
        <v/>
      </c>
      <c r="B4523" s="2" t="str">
        <f t="shared" si="388"/>
        <v/>
      </c>
      <c r="C4523" s="2" t="str">
        <f t="shared" si="389"/>
        <v/>
      </c>
      <c r="D4523" s="2" t="str">
        <f>IF(ISNUMBER(A4523),COUNTIF(Calculations!B:B, A4523),"")</f>
        <v/>
      </c>
      <c r="E4523" s="2" t="str">
        <f>IF(ISNUMBER(A4523),COUNTIF(Calculations!A:A, A4523),"")</f>
        <v/>
      </c>
      <c r="F4523" s="12" t="str">
        <f t="shared" si="390"/>
        <v/>
      </c>
      <c r="G4523" s="12" t="str">
        <f t="shared" si="391"/>
        <v/>
      </c>
    </row>
    <row r="4524" spans="1:7" x14ac:dyDescent="0.25">
      <c r="A4524" s="8" t="str">
        <f t="shared" si="387"/>
        <v/>
      </c>
      <c r="B4524" s="2" t="str">
        <f t="shared" si="388"/>
        <v/>
      </c>
      <c r="C4524" s="2" t="str">
        <f t="shared" si="389"/>
        <v/>
      </c>
      <c r="D4524" s="2" t="str">
        <f>IF(ISNUMBER(A4524),COUNTIF(Calculations!B:B, A4524),"")</f>
        <v/>
      </c>
      <c r="E4524" s="2" t="str">
        <f>IF(ISNUMBER(A4524),COUNTIF(Calculations!A:A, A4524),"")</f>
        <v/>
      </c>
      <c r="F4524" s="12" t="str">
        <f t="shared" si="390"/>
        <v/>
      </c>
      <c r="G4524" s="12" t="str">
        <f t="shared" si="391"/>
        <v/>
      </c>
    </row>
    <row r="4525" spans="1:7" x14ac:dyDescent="0.25">
      <c r="A4525" s="8" t="str">
        <f t="shared" si="387"/>
        <v/>
      </c>
      <c r="B4525" s="2" t="str">
        <f t="shared" si="388"/>
        <v/>
      </c>
      <c r="C4525" s="2" t="str">
        <f t="shared" si="389"/>
        <v/>
      </c>
      <c r="D4525" s="2" t="str">
        <f>IF(ISNUMBER(A4525),COUNTIF(Calculations!B:B, A4525),"")</f>
        <v/>
      </c>
      <c r="E4525" s="2" t="str">
        <f>IF(ISNUMBER(A4525),COUNTIF(Calculations!A:A, A4525),"")</f>
        <v/>
      </c>
      <c r="F4525" s="12" t="str">
        <f t="shared" si="390"/>
        <v/>
      </c>
      <c r="G4525" s="12" t="str">
        <f t="shared" si="391"/>
        <v/>
      </c>
    </row>
    <row r="4526" spans="1:7" x14ac:dyDescent="0.25">
      <c r="A4526" s="8" t="str">
        <f t="shared" si="387"/>
        <v/>
      </c>
      <c r="B4526" s="2" t="str">
        <f t="shared" si="388"/>
        <v/>
      </c>
      <c r="C4526" s="2" t="str">
        <f t="shared" si="389"/>
        <v/>
      </c>
      <c r="D4526" s="2" t="str">
        <f>IF(ISNUMBER(A4526),COUNTIF(Calculations!B:B, A4526),"")</f>
        <v/>
      </c>
      <c r="E4526" s="2" t="str">
        <f>IF(ISNUMBER(A4526),COUNTIF(Calculations!A:A, A4526),"")</f>
        <v/>
      </c>
      <c r="F4526" s="12" t="str">
        <f t="shared" si="390"/>
        <v/>
      </c>
      <c r="G4526" s="12" t="str">
        <f t="shared" si="391"/>
        <v/>
      </c>
    </row>
    <row r="4527" spans="1:7" x14ac:dyDescent="0.25">
      <c r="A4527" s="8" t="str">
        <f t="shared" si="387"/>
        <v/>
      </c>
      <c r="B4527" s="2" t="str">
        <f t="shared" si="388"/>
        <v/>
      </c>
      <c r="C4527" s="2" t="str">
        <f t="shared" si="389"/>
        <v/>
      </c>
      <c r="D4527" s="2" t="str">
        <f>IF(ISNUMBER(A4527),COUNTIF(Calculations!B:B, A4527),"")</f>
        <v/>
      </c>
      <c r="E4527" s="2" t="str">
        <f>IF(ISNUMBER(A4527),COUNTIF(Calculations!A:A, A4527),"")</f>
        <v/>
      </c>
      <c r="F4527" s="12" t="str">
        <f t="shared" si="390"/>
        <v/>
      </c>
      <c r="G4527" s="12" t="str">
        <f t="shared" si="391"/>
        <v/>
      </c>
    </row>
    <row r="4528" spans="1:7" x14ac:dyDescent="0.25">
      <c r="A4528" s="8" t="str">
        <f t="shared" si="387"/>
        <v/>
      </c>
      <c r="B4528" s="2" t="str">
        <f t="shared" si="388"/>
        <v/>
      </c>
      <c r="C4528" s="2" t="str">
        <f t="shared" si="389"/>
        <v/>
      </c>
      <c r="D4528" s="2" t="str">
        <f>IF(ISNUMBER(A4528),COUNTIF(Calculations!B:B, A4528),"")</f>
        <v/>
      </c>
      <c r="E4528" s="2" t="str">
        <f>IF(ISNUMBER(A4528),COUNTIF(Calculations!A:A, A4528),"")</f>
        <v/>
      </c>
      <c r="F4528" s="12" t="str">
        <f t="shared" si="390"/>
        <v/>
      </c>
      <c r="G4528" s="12" t="str">
        <f t="shared" si="391"/>
        <v/>
      </c>
    </row>
    <row r="4529" spans="1:7" x14ac:dyDescent="0.25">
      <c r="A4529" s="8" t="str">
        <f t="shared" si="387"/>
        <v/>
      </c>
      <c r="B4529" s="2" t="str">
        <f t="shared" si="388"/>
        <v/>
      </c>
      <c r="C4529" s="2" t="str">
        <f t="shared" si="389"/>
        <v/>
      </c>
      <c r="D4529" s="2" t="str">
        <f>IF(ISNUMBER(A4529),COUNTIF(Calculations!B:B, A4529),"")</f>
        <v/>
      </c>
      <c r="E4529" s="2" t="str">
        <f>IF(ISNUMBER(A4529),COUNTIF(Calculations!A:A, A4529),"")</f>
        <v/>
      </c>
      <c r="F4529" s="12" t="str">
        <f t="shared" si="390"/>
        <v/>
      </c>
      <c r="G4529" s="12" t="str">
        <f t="shared" si="391"/>
        <v/>
      </c>
    </row>
    <row r="4530" spans="1:7" x14ac:dyDescent="0.25">
      <c r="A4530" s="8" t="str">
        <f t="shared" si="387"/>
        <v/>
      </c>
      <c r="B4530" s="2" t="str">
        <f t="shared" si="388"/>
        <v/>
      </c>
      <c r="C4530" s="2" t="str">
        <f t="shared" si="389"/>
        <v/>
      </c>
      <c r="D4530" s="2" t="str">
        <f>IF(ISNUMBER(A4530),COUNTIF(Calculations!B:B, A4530),"")</f>
        <v/>
      </c>
      <c r="E4530" s="2" t="str">
        <f>IF(ISNUMBER(A4530),COUNTIF(Calculations!A:A, A4530),"")</f>
        <v/>
      </c>
      <c r="F4530" s="12" t="str">
        <f t="shared" si="390"/>
        <v/>
      </c>
      <c r="G4530" s="12" t="str">
        <f t="shared" si="391"/>
        <v/>
      </c>
    </row>
    <row r="4531" spans="1:7" x14ac:dyDescent="0.25">
      <c r="A4531" s="8" t="str">
        <f t="shared" si="387"/>
        <v/>
      </c>
      <c r="B4531" s="2" t="str">
        <f t="shared" si="388"/>
        <v/>
      </c>
      <c r="C4531" s="2" t="str">
        <f t="shared" si="389"/>
        <v/>
      </c>
      <c r="D4531" s="2" t="str">
        <f>IF(ISNUMBER(A4531),COUNTIF(Calculations!B:B, A4531),"")</f>
        <v/>
      </c>
      <c r="E4531" s="2" t="str">
        <f>IF(ISNUMBER(A4531),COUNTIF(Calculations!A:A, A4531),"")</f>
        <v/>
      </c>
      <c r="F4531" s="12" t="str">
        <f t="shared" si="390"/>
        <v/>
      </c>
      <c r="G4531" s="12" t="str">
        <f t="shared" si="391"/>
        <v/>
      </c>
    </row>
    <row r="4532" spans="1:7" x14ac:dyDescent="0.25">
      <c r="A4532" s="8" t="str">
        <f t="shared" si="387"/>
        <v/>
      </c>
      <c r="B4532" s="2" t="str">
        <f t="shared" si="388"/>
        <v/>
      </c>
      <c r="C4532" s="2" t="str">
        <f t="shared" si="389"/>
        <v/>
      </c>
      <c r="D4532" s="2" t="str">
        <f>IF(ISNUMBER(A4532),COUNTIF(Calculations!B:B, A4532),"")</f>
        <v/>
      </c>
      <c r="E4532" s="2" t="str">
        <f>IF(ISNUMBER(A4532),COUNTIF(Calculations!A:A, A4532),"")</f>
        <v/>
      </c>
      <c r="F4532" s="12" t="str">
        <f t="shared" si="390"/>
        <v/>
      </c>
      <c r="G4532" s="12" t="str">
        <f t="shared" si="391"/>
        <v/>
      </c>
    </row>
    <row r="4533" spans="1:7" x14ac:dyDescent="0.25">
      <c r="A4533" s="8" t="str">
        <f t="shared" si="387"/>
        <v/>
      </c>
      <c r="B4533" s="2" t="str">
        <f t="shared" si="388"/>
        <v/>
      </c>
      <c r="C4533" s="2" t="str">
        <f t="shared" si="389"/>
        <v/>
      </c>
      <c r="D4533" s="2" t="str">
        <f>IF(ISNUMBER(A4533),COUNTIF(Calculations!B:B, A4533),"")</f>
        <v/>
      </c>
      <c r="E4533" s="2" t="str">
        <f>IF(ISNUMBER(A4533),COUNTIF(Calculations!A:A, A4533),"")</f>
        <v/>
      </c>
      <c r="F4533" s="12" t="str">
        <f t="shared" si="390"/>
        <v/>
      </c>
      <c r="G4533" s="12" t="str">
        <f t="shared" si="391"/>
        <v/>
      </c>
    </row>
    <row r="4534" spans="1:7" x14ac:dyDescent="0.25">
      <c r="A4534" s="8" t="str">
        <f t="shared" si="387"/>
        <v/>
      </c>
      <c r="B4534" s="2" t="str">
        <f t="shared" si="388"/>
        <v/>
      </c>
      <c r="C4534" s="2" t="str">
        <f t="shared" si="389"/>
        <v/>
      </c>
      <c r="D4534" s="2" t="str">
        <f>IF(ISNUMBER(A4534),COUNTIF(Calculations!B:B, A4534),"")</f>
        <v/>
      </c>
      <c r="E4534" s="2" t="str">
        <f>IF(ISNUMBER(A4534),COUNTIF(Calculations!A:A, A4534),"")</f>
        <v/>
      </c>
      <c r="F4534" s="12" t="str">
        <f t="shared" si="390"/>
        <v/>
      </c>
      <c r="G4534" s="12" t="str">
        <f t="shared" si="391"/>
        <v/>
      </c>
    </row>
    <row r="4535" spans="1:7" x14ac:dyDescent="0.25">
      <c r="A4535" s="8" t="str">
        <f t="shared" si="387"/>
        <v/>
      </c>
      <c r="B4535" s="2" t="str">
        <f t="shared" si="388"/>
        <v/>
      </c>
      <c r="C4535" s="2" t="str">
        <f t="shared" si="389"/>
        <v/>
      </c>
      <c r="D4535" s="2" t="str">
        <f>IF(ISNUMBER(A4535),COUNTIF(Calculations!B:B, A4535),"")</f>
        <v/>
      </c>
      <c r="E4535" s="2" t="str">
        <f>IF(ISNUMBER(A4535),COUNTIF(Calculations!A:A, A4535),"")</f>
        <v/>
      </c>
      <c r="F4535" s="12" t="str">
        <f t="shared" si="390"/>
        <v/>
      </c>
      <c r="G4535" s="12" t="str">
        <f t="shared" si="391"/>
        <v/>
      </c>
    </row>
    <row r="4536" spans="1:7" x14ac:dyDescent="0.25">
      <c r="A4536" s="8" t="str">
        <f t="shared" si="387"/>
        <v/>
      </c>
      <c r="B4536" s="2" t="str">
        <f t="shared" si="388"/>
        <v/>
      </c>
      <c r="C4536" s="2" t="str">
        <f t="shared" si="389"/>
        <v/>
      </c>
      <c r="D4536" s="2" t="str">
        <f>IF(ISNUMBER(A4536),COUNTIF(Calculations!B:B, A4536),"")</f>
        <v/>
      </c>
      <c r="E4536" s="2" t="str">
        <f>IF(ISNUMBER(A4536),COUNTIF(Calculations!A:A, A4536),"")</f>
        <v/>
      </c>
      <c r="F4536" s="12" t="str">
        <f t="shared" si="390"/>
        <v/>
      </c>
      <c r="G4536" s="12" t="str">
        <f t="shared" si="391"/>
        <v/>
      </c>
    </row>
    <row r="4537" spans="1:7" x14ac:dyDescent="0.25">
      <c r="A4537" s="8" t="str">
        <f t="shared" si="387"/>
        <v/>
      </c>
      <c r="B4537" s="2" t="str">
        <f t="shared" si="388"/>
        <v/>
      </c>
      <c r="C4537" s="2" t="str">
        <f t="shared" si="389"/>
        <v/>
      </c>
      <c r="D4537" s="2" t="str">
        <f>IF(ISNUMBER(A4537),COUNTIF(Calculations!B:B, A4537),"")</f>
        <v/>
      </c>
      <c r="E4537" s="2" t="str">
        <f>IF(ISNUMBER(A4537),COUNTIF(Calculations!A:A, A4537),"")</f>
        <v/>
      </c>
      <c r="F4537" s="12" t="str">
        <f t="shared" si="390"/>
        <v/>
      </c>
      <c r="G4537" s="12" t="str">
        <f t="shared" si="391"/>
        <v/>
      </c>
    </row>
    <row r="4538" spans="1:7" x14ac:dyDescent="0.25">
      <c r="A4538" s="8" t="str">
        <f t="shared" si="387"/>
        <v/>
      </c>
      <c r="B4538" s="2" t="str">
        <f t="shared" si="388"/>
        <v/>
      </c>
      <c r="C4538" s="2" t="str">
        <f t="shared" si="389"/>
        <v/>
      </c>
      <c r="D4538" s="2" t="str">
        <f>IF(ISNUMBER(A4538),COUNTIF(Calculations!B:B, A4538),"")</f>
        <v/>
      </c>
      <c r="E4538" s="2" t="str">
        <f>IF(ISNUMBER(A4538),COUNTIF(Calculations!A:A, A4538),"")</f>
        <v/>
      </c>
      <c r="F4538" s="12" t="str">
        <f t="shared" si="390"/>
        <v/>
      </c>
      <c r="G4538" s="12" t="str">
        <f t="shared" si="391"/>
        <v/>
      </c>
    </row>
    <row r="4539" spans="1:7" x14ac:dyDescent="0.25">
      <c r="A4539" s="8" t="str">
        <f t="shared" si="387"/>
        <v/>
      </c>
      <c r="B4539" s="2" t="str">
        <f t="shared" si="388"/>
        <v/>
      </c>
      <c r="C4539" s="2" t="str">
        <f t="shared" si="389"/>
        <v/>
      </c>
      <c r="D4539" s="2" t="str">
        <f>IF(ISNUMBER(A4539),COUNTIF(Calculations!B:B, A4539),"")</f>
        <v/>
      </c>
      <c r="E4539" s="2" t="str">
        <f>IF(ISNUMBER(A4539),COUNTIF(Calculations!A:A, A4539),"")</f>
        <v/>
      </c>
      <c r="F4539" s="12" t="str">
        <f t="shared" si="390"/>
        <v/>
      </c>
      <c r="G4539" s="12" t="str">
        <f t="shared" si="391"/>
        <v/>
      </c>
    </row>
    <row r="4540" spans="1:7" x14ac:dyDescent="0.25">
      <c r="A4540" s="8" t="str">
        <f t="shared" si="387"/>
        <v/>
      </c>
      <c r="B4540" s="2" t="str">
        <f t="shared" si="388"/>
        <v/>
      </c>
      <c r="C4540" s="2" t="str">
        <f t="shared" si="389"/>
        <v/>
      </c>
      <c r="D4540" s="2" t="str">
        <f>IF(ISNUMBER(A4540),COUNTIF(Calculations!B:B, A4540),"")</f>
        <v/>
      </c>
      <c r="E4540" s="2" t="str">
        <f>IF(ISNUMBER(A4540),COUNTIF(Calculations!A:A, A4540),"")</f>
        <v/>
      </c>
      <c r="F4540" s="12" t="str">
        <f t="shared" si="390"/>
        <v/>
      </c>
      <c r="G4540" s="12" t="str">
        <f t="shared" si="391"/>
        <v/>
      </c>
    </row>
    <row r="4541" spans="1:7" x14ac:dyDescent="0.25">
      <c r="A4541" s="8" t="str">
        <f t="shared" si="387"/>
        <v/>
      </c>
      <c r="B4541" s="2" t="str">
        <f t="shared" si="388"/>
        <v/>
      </c>
      <c r="C4541" s="2" t="str">
        <f t="shared" si="389"/>
        <v/>
      </c>
      <c r="D4541" s="2" t="str">
        <f>IF(ISNUMBER(A4541),COUNTIF(Calculations!B:B, A4541),"")</f>
        <v/>
      </c>
      <c r="E4541" s="2" t="str">
        <f>IF(ISNUMBER(A4541),COUNTIF(Calculations!A:A, A4541),"")</f>
        <v/>
      </c>
      <c r="F4541" s="12" t="str">
        <f t="shared" si="390"/>
        <v/>
      </c>
      <c r="G4541" s="12" t="str">
        <f t="shared" si="391"/>
        <v/>
      </c>
    </row>
    <row r="4542" spans="1:7" x14ac:dyDescent="0.25">
      <c r="A4542" s="8" t="str">
        <f t="shared" si="387"/>
        <v/>
      </c>
      <c r="B4542" s="2" t="str">
        <f t="shared" si="388"/>
        <v/>
      </c>
      <c r="C4542" s="2" t="str">
        <f t="shared" si="389"/>
        <v/>
      </c>
      <c r="D4542" s="2" t="str">
        <f>IF(ISNUMBER(A4542),COUNTIF(Calculations!B:B, A4542),"")</f>
        <v/>
      </c>
      <c r="E4542" s="2" t="str">
        <f>IF(ISNUMBER(A4542),COUNTIF(Calculations!A:A, A4542),"")</f>
        <v/>
      </c>
      <c r="F4542" s="12" t="str">
        <f t="shared" si="390"/>
        <v/>
      </c>
      <c r="G4542" s="12" t="str">
        <f t="shared" si="391"/>
        <v/>
      </c>
    </row>
    <row r="4543" spans="1:7" x14ac:dyDescent="0.25">
      <c r="A4543" s="8" t="str">
        <f t="shared" si="387"/>
        <v/>
      </c>
      <c r="B4543" s="2" t="str">
        <f t="shared" si="388"/>
        <v/>
      </c>
      <c r="C4543" s="2" t="str">
        <f t="shared" si="389"/>
        <v/>
      </c>
      <c r="D4543" s="2" t="str">
        <f>IF(ISNUMBER(A4543),COUNTIF(Calculations!B:B, A4543),"")</f>
        <v/>
      </c>
      <c r="E4543" s="2" t="str">
        <f>IF(ISNUMBER(A4543),COUNTIF(Calculations!A:A, A4543),"")</f>
        <v/>
      </c>
      <c r="F4543" s="12" t="str">
        <f t="shared" si="390"/>
        <v/>
      </c>
      <c r="G4543" s="12" t="str">
        <f t="shared" si="391"/>
        <v/>
      </c>
    </row>
    <row r="4544" spans="1:7" x14ac:dyDescent="0.25">
      <c r="A4544" s="8" t="str">
        <f t="shared" si="387"/>
        <v/>
      </c>
      <c r="B4544" s="2" t="str">
        <f t="shared" si="388"/>
        <v/>
      </c>
      <c r="C4544" s="2" t="str">
        <f t="shared" si="389"/>
        <v/>
      </c>
      <c r="D4544" s="2" t="str">
        <f>IF(ISNUMBER(A4544),COUNTIF(Calculations!B:B, A4544),"")</f>
        <v/>
      </c>
      <c r="E4544" s="2" t="str">
        <f>IF(ISNUMBER(A4544),COUNTIF(Calculations!A:A, A4544),"")</f>
        <v/>
      </c>
      <c r="F4544" s="12" t="str">
        <f t="shared" si="390"/>
        <v/>
      </c>
      <c r="G4544" s="12" t="str">
        <f t="shared" si="391"/>
        <v/>
      </c>
    </row>
    <row r="4545" spans="1:7" x14ac:dyDescent="0.25">
      <c r="A4545" s="8" t="str">
        <f t="shared" si="387"/>
        <v/>
      </c>
      <c r="B4545" s="2" t="str">
        <f t="shared" si="388"/>
        <v/>
      </c>
      <c r="C4545" s="2" t="str">
        <f t="shared" si="389"/>
        <v/>
      </c>
      <c r="D4545" s="2" t="str">
        <f>IF(ISNUMBER(A4545),COUNTIF(Calculations!B:B, A4545),"")</f>
        <v/>
      </c>
      <c r="E4545" s="2" t="str">
        <f>IF(ISNUMBER(A4545),COUNTIF(Calculations!A:A, A4545),"")</f>
        <v/>
      </c>
      <c r="F4545" s="12" t="str">
        <f t="shared" si="390"/>
        <v/>
      </c>
      <c r="G4545" s="12" t="str">
        <f t="shared" si="391"/>
        <v/>
      </c>
    </row>
    <row r="4546" spans="1:7" x14ac:dyDescent="0.25">
      <c r="A4546" s="8" t="str">
        <f t="shared" si="387"/>
        <v/>
      </c>
      <c r="B4546" s="2" t="str">
        <f t="shared" si="388"/>
        <v/>
      </c>
      <c r="C4546" s="2" t="str">
        <f t="shared" si="389"/>
        <v/>
      </c>
      <c r="D4546" s="2" t="str">
        <f>IF(ISNUMBER(A4546),COUNTIF(Calculations!B:B, A4546),"")</f>
        <v/>
      </c>
      <c r="E4546" s="2" t="str">
        <f>IF(ISNUMBER(A4546),COUNTIF(Calculations!A:A, A4546),"")</f>
        <v/>
      </c>
      <c r="F4546" s="12" t="str">
        <f t="shared" si="390"/>
        <v/>
      </c>
      <c r="G4546" s="12" t="str">
        <f t="shared" si="391"/>
        <v/>
      </c>
    </row>
    <row r="4547" spans="1:7" x14ac:dyDescent="0.25">
      <c r="A4547" s="8" t="str">
        <f t="shared" si="387"/>
        <v/>
      </c>
      <c r="B4547" s="2" t="str">
        <f t="shared" si="388"/>
        <v/>
      </c>
      <c r="C4547" s="2" t="str">
        <f t="shared" si="389"/>
        <v/>
      </c>
      <c r="D4547" s="2" t="str">
        <f>IF(ISNUMBER(A4547),COUNTIF(Calculations!B:B, A4547),"")</f>
        <v/>
      </c>
      <c r="E4547" s="2" t="str">
        <f>IF(ISNUMBER(A4547),COUNTIF(Calculations!A:A, A4547),"")</f>
        <v/>
      </c>
      <c r="F4547" s="12" t="str">
        <f t="shared" si="390"/>
        <v/>
      </c>
      <c r="G4547" s="12" t="str">
        <f t="shared" si="391"/>
        <v/>
      </c>
    </row>
    <row r="4548" spans="1:7" x14ac:dyDescent="0.25">
      <c r="A4548" s="8" t="str">
        <f t="shared" si="387"/>
        <v/>
      </c>
      <c r="B4548" s="2" t="str">
        <f t="shared" si="388"/>
        <v/>
      </c>
      <c r="C4548" s="2" t="str">
        <f t="shared" si="389"/>
        <v/>
      </c>
      <c r="D4548" s="2" t="str">
        <f>IF(ISNUMBER(A4548),COUNTIF(Calculations!B:B, A4548),"")</f>
        <v/>
      </c>
      <c r="E4548" s="2" t="str">
        <f>IF(ISNUMBER(A4548),COUNTIF(Calculations!A:A, A4548),"")</f>
        <v/>
      </c>
      <c r="F4548" s="12" t="str">
        <f t="shared" si="390"/>
        <v/>
      </c>
      <c r="G4548" s="12" t="str">
        <f t="shared" si="391"/>
        <v/>
      </c>
    </row>
    <row r="4549" spans="1:7" x14ac:dyDescent="0.25">
      <c r="A4549" s="8" t="str">
        <f t="shared" si="387"/>
        <v/>
      </c>
      <c r="B4549" s="2" t="str">
        <f t="shared" si="388"/>
        <v/>
      </c>
      <c r="C4549" s="2" t="str">
        <f t="shared" si="389"/>
        <v/>
      </c>
      <c r="D4549" s="2" t="str">
        <f>IF(ISNUMBER(A4549),COUNTIF(Calculations!B:B, A4549),"")</f>
        <v/>
      </c>
      <c r="E4549" s="2" t="str">
        <f>IF(ISNUMBER(A4549),COUNTIF(Calculations!A:A, A4549),"")</f>
        <v/>
      </c>
      <c r="F4549" s="12" t="str">
        <f t="shared" si="390"/>
        <v/>
      </c>
      <c r="G4549" s="12" t="str">
        <f t="shared" si="391"/>
        <v/>
      </c>
    </row>
    <row r="4550" spans="1:7" x14ac:dyDescent="0.25">
      <c r="A4550" s="8" t="str">
        <f t="shared" si="387"/>
        <v/>
      </c>
      <c r="B4550" s="2" t="str">
        <f t="shared" si="388"/>
        <v/>
      </c>
      <c r="C4550" s="2" t="str">
        <f t="shared" si="389"/>
        <v/>
      </c>
      <c r="D4550" s="2" t="str">
        <f>IF(ISNUMBER(A4550),COUNTIF(Calculations!B:B, A4550),"")</f>
        <v/>
      </c>
      <c r="E4550" s="2" t="str">
        <f>IF(ISNUMBER(A4550),COUNTIF(Calculations!A:A, A4550),"")</f>
        <v/>
      </c>
      <c r="F4550" s="12" t="str">
        <f t="shared" si="390"/>
        <v/>
      </c>
      <c r="G4550" s="12" t="str">
        <f t="shared" si="391"/>
        <v/>
      </c>
    </row>
    <row r="4551" spans="1:7" x14ac:dyDescent="0.25">
      <c r="A4551" s="8" t="str">
        <f t="shared" si="387"/>
        <v/>
      </c>
      <c r="B4551" s="2" t="str">
        <f t="shared" si="388"/>
        <v/>
      </c>
      <c r="C4551" s="2" t="str">
        <f t="shared" si="389"/>
        <v/>
      </c>
      <c r="D4551" s="2" t="str">
        <f>IF(ISNUMBER(A4551),COUNTIF(Calculations!B:B, A4551),"")</f>
        <v/>
      </c>
      <c r="E4551" s="2" t="str">
        <f>IF(ISNUMBER(A4551),COUNTIF(Calculations!A:A, A4551),"")</f>
        <v/>
      </c>
      <c r="F4551" s="12" t="str">
        <f t="shared" si="390"/>
        <v/>
      </c>
      <c r="G4551" s="12" t="str">
        <f t="shared" si="391"/>
        <v/>
      </c>
    </row>
    <row r="4552" spans="1:7" x14ac:dyDescent="0.25">
      <c r="A4552" s="8" t="str">
        <f t="shared" si="387"/>
        <v/>
      </c>
      <c r="B4552" s="2" t="str">
        <f t="shared" si="388"/>
        <v/>
      </c>
      <c r="C4552" s="2" t="str">
        <f t="shared" si="389"/>
        <v/>
      </c>
      <c r="D4552" s="2" t="str">
        <f>IF(ISNUMBER(A4552),COUNTIF(Calculations!B:B, A4552),"")</f>
        <v/>
      </c>
      <c r="E4552" s="2" t="str">
        <f>IF(ISNUMBER(A4552),COUNTIF(Calculations!A:A, A4552),"")</f>
        <v/>
      </c>
      <c r="F4552" s="12" t="str">
        <f t="shared" si="390"/>
        <v/>
      </c>
      <c r="G4552" s="12" t="str">
        <f t="shared" si="391"/>
        <v/>
      </c>
    </row>
    <row r="4553" spans="1:7" x14ac:dyDescent="0.25">
      <c r="A4553" s="8" t="str">
        <f t="shared" si="387"/>
        <v/>
      </c>
      <c r="B4553" s="2" t="str">
        <f t="shared" si="388"/>
        <v/>
      </c>
      <c r="C4553" s="2" t="str">
        <f t="shared" si="389"/>
        <v/>
      </c>
      <c r="D4553" s="2" t="str">
        <f>IF(ISNUMBER(A4553),COUNTIF(Calculations!B:B, A4553),"")</f>
        <v/>
      </c>
      <c r="E4553" s="2" t="str">
        <f>IF(ISNUMBER(A4553),COUNTIF(Calculations!A:A, A4553),"")</f>
        <v/>
      </c>
      <c r="F4553" s="12" t="str">
        <f t="shared" si="390"/>
        <v/>
      </c>
      <c r="G4553" s="12" t="str">
        <f t="shared" si="391"/>
        <v/>
      </c>
    </row>
    <row r="4554" spans="1:7" x14ac:dyDescent="0.25">
      <c r="A4554" s="8" t="str">
        <f t="shared" si="387"/>
        <v/>
      </c>
      <c r="B4554" s="2" t="str">
        <f t="shared" si="388"/>
        <v/>
      </c>
      <c r="C4554" s="2" t="str">
        <f t="shared" si="389"/>
        <v/>
      </c>
      <c r="D4554" s="2" t="str">
        <f>IF(ISNUMBER(A4554),COUNTIF(Calculations!B:B, A4554),"")</f>
        <v/>
      </c>
      <c r="E4554" s="2" t="str">
        <f>IF(ISNUMBER(A4554),COUNTIF(Calculations!A:A, A4554),"")</f>
        <v/>
      </c>
      <c r="F4554" s="12" t="str">
        <f t="shared" si="390"/>
        <v/>
      </c>
      <c r="G4554" s="12" t="str">
        <f t="shared" si="391"/>
        <v/>
      </c>
    </row>
    <row r="4555" spans="1:7" x14ac:dyDescent="0.25">
      <c r="A4555" s="8" t="str">
        <f t="shared" si="387"/>
        <v/>
      </c>
      <c r="B4555" s="2" t="str">
        <f t="shared" si="388"/>
        <v/>
      </c>
      <c r="C4555" s="2" t="str">
        <f t="shared" si="389"/>
        <v/>
      </c>
      <c r="D4555" s="2" t="str">
        <f>IF(ISNUMBER(A4555),COUNTIF(Calculations!B:B, A4555),"")</f>
        <v/>
      </c>
      <c r="E4555" s="2" t="str">
        <f>IF(ISNUMBER(A4555),COUNTIF(Calculations!A:A, A4555),"")</f>
        <v/>
      </c>
      <c r="F4555" s="12" t="str">
        <f t="shared" si="390"/>
        <v/>
      </c>
      <c r="G4555" s="12" t="str">
        <f t="shared" si="391"/>
        <v/>
      </c>
    </row>
    <row r="4556" spans="1:7" x14ac:dyDescent="0.25">
      <c r="A4556" s="8" t="str">
        <f t="shared" si="387"/>
        <v/>
      </c>
      <c r="B4556" s="2" t="str">
        <f t="shared" si="388"/>
        <v/>
      </c>
      <c r="C4556" s="2" t="str">
        <f t="shared" si="389"/>
        <v/>
      </c>
      <c r="D4556" s="2" t="str">
        <f>IF(ISNUMBER(A4556),COUNTIF(Calculations!B:B, A4556),"")</f>
        <v/>
      </c>
      <c r="E4556" s="2" t="str">
        <f>IF(ISNUMBER(A4556),COUNTIF(Calculations!A:A, A4556),"")</f>
        <v/>
      </c>
      <c r="F4556" s="12" t="str">
        <f t="shared" si="390"/>
        <v/>
      </c>
      <c r="G4556" s="12" t="str">
        <f t="shared" si="391"/>
        <v/>
      </c>
    </row>
    <row r="4557" spans="1:7" x14ac:dyDescent="0.25">
      <c r="A4557" s="8" t="str">
        <f t="shared" si="387"/>
        <v/>
      </c>
      <c r="B4557" s="2" t="str">
        <f t="shared" si="388"/>
        <v/>
      </c>
      <c r="C4557" s="2" t="str">
        <f t="shared" si="389"/>
        <v/>
      </c>
      <c r="D4557" s="2" t="str">
        <f>IF(ISNUMBER(A4557),COUNTIF(Calculations!B:B, A4557),"")</f>
        <v/>
      </c>
      <c r="E4557" s="2" t="str">
        <f>IF(ISNUMBER(A4557),COUNTIF(Calculations!A:A, A4557),"")</f>
        <v/>
      </c>
      <c r="F4557" s="12" t="str">
        <f t="shared" si="390"/>
        <v/>
      </c>
      <c r="G4557" s="12" t="str">
        <f t="shared" si="391"/>
        <v/>
      </c>
    </row>
    <row r="4558" spans="1:7" x14ac:dyDescent="0.25">
      <c r="A4558" s="8" t="str">
        <f t="shared" si="387"/>
        <v/>
      </c>
      <c r="B4558" s="2" t="str">
        <f t="shared" si="388"/>
        <v/>
      </c>
      <c r="C4558" s="2" t="str">
        <f t="shared" si="389"/>
        <v/>
      </c>
      <c r="D4558" s="2" t="str">
        <f>IF(ISNUMBER(A4558),COUNTIF(Calculations!B:B, A4558),"")</f>
        <v/>
      </c>
      <c r="E4558" s="2" t="str">
        <f>IF(ISNUMBER(A4558),COUNTIF(Calculations!A:A, A4558),"")</f>
        <v/>
      </c>
      <c r="F4558" s="12" t="str">
        <f t="shared" si="390"/>
        <v/>
      </c>
      <c r="G4558" s="12" t="str">
        <f t="shared" si="391"/>
        <v/>
      </c>
    </row>
    <row r="4559" spans="1:7" x14ac:dyDescent="0.25">
      <c r="A4559" s="8" t="str">
        <f t="shared" si="387"/>
        <v/>
      </c>
      <c r="B4559" s="2" t="str">
        <f t="shared" si="388"/>
        <v/>
      </c>
      <c r="C4559" s="2" t="str">
        <f t="shared" si="389"/>
        <v/>
      </c>
      <c r="D4559" s="2" t="str">
        <f>IF(ISNUMBER(A4559),COUNTIF(Calculations!B:B, A4559),"")</f>
        <v/>
      </c>
      <c r="E4559" s="2" t="str">
        <f>IF(ISNUMBER(A4559),COUNTIF(Calculations!A:A, A4559),"")</f>
        <v/>
      </c>
      <c r="F4559" s="12" t="str">
        <f t="shared" si="390"/>
        <v/>
      </c>
      <c r="G4559" s="12" t="str">
        <f t="shared" si="391"/>
        <v/>
      </c>
    </row>
    <row r="4560" spans="1:7" x14ac:dyDescent="0.25">
      <c r="A4560" s="8" t="str">
        <f t="shared" si="387"/>
        <v/>
      </c>
      <c r="B4560" s="2" t="str">
        <f t="shared" si="388"/>
        <v/>
      </c>
      <c r="C4560" s="2" t="str">
        <f t="shared" si="389"/>
        <v/>
      </c>
      <c r="D4560" s="2" t="str">
        <f>IF(ISNUMBER(A4560),COUNTIF(Calculations!B:B, A4560),"")</f>
        <v/>
      </c>
      <c r="E4560" s="2" t="str">
        <f>IF(ISNUMBER(A4560),COUNTIF(Calculations!A:A, A4560),"")</f>
        <v/>
      </c>
      <c r="F4560" s="12" t="str">
        <f t="shared" si="390"/>
        <v/>
      </c>
      <c r="G4560" s="12" t="str">
        <f t="shared" si="391"/>
        <v/>
      </c>
    </row>
    <row r="4561" spans="1:7" x14ac:dyDescent="0.25">
      <c r="A4561" s="8" t="str">
        <f t="shared" si="387"/>
        <v/>
      </c>
      <c r="B4561" s="2" t="str">
        <f t="shared" si="388"/>
        <v/>
      </c>
      <c r="C4561" s="2" t="str">
        <f t="shared" si="389"/>
        <v/>
      </c>
      <c r="D4561" s="2" t="str">
        <f>IF(ISNUMBER(A4561),COUNTIF(Calculations!B:B, A4561),"")</f>
        <v/>
      </c>
      <c r="E4561" s="2" t="str">
        <f>IF(ISNUMBER(A4561),COUNTIF(Calculations!A:A, A4561),"")</f>
        <v/>
      </c>
      <c r="F4561" s="12" t="str">
        <f t="shared" si="390"/>
        <v/>
      </c>
      <c r="G4561" s="12" t="str">
        <f t="shared" si="391"/>
        <v/>
      </c>
    </row>
    <row r="4562" spans="1:7" x14ac:dyDescent="0.25">
      <c r="A4562" s="8" t="str">
        <f t="shared" si="387"/>
        <v/>
      </c>
      <c r="B4562" s="2" t="str">
        <f t="shared" si="388"/>
        <v/>
      </c>
      <c r="C4562" s="2" t="str">
        <f t="shared" si="389"/>
        <v/>
      </c>
      <c r="D4562" s="2" t="str">
        <f>IF(ISNUMBER(A4562),COUNTIF(Calculations!B:B, A4562),"")</f>
        <v/>
      </c>
      <c r="E4562" s="2" t="str">
        <f>IF(ISNUMBER(A4562),COUNTIF(Calculations!A:A, A4562),"")</f>
        <v/>
      </c>
      <c r="F4562" s="12" t="str">
        <f t="shared" si="390"/>
        <v/>
      </c>
      <c r="G4562" s="12" t="str">
        <f t="shared" si="391"/>
        <v/>
      </c>
    </row>
    <row r="4563" spans="1:7" x14ac:dyDescent="0.25">
      <c r="A4563" s="8" t="str">
        <f t="shared" si="387"/>
        <v/>
      </c>
      <c r="B4563" s="2" t="str">
        <f t="shared" si="388"/>
        <v/>
      </c>
      <c r="C4563" s="2" t="str">
        <f t="shared" si="389"/>
        <v/>
      </c>
      <c r="D4563" s="2" t="str">
        <f>IF(ISNUMBER(A4563),COUNTIF(Calculations!B:B, A4563),"")</f>
        <v/>
      </c>
      <c r="E4563" s="2" t="str">
        <f>IF(ISNUMBER(A4563),COUNTIF(Calculations!A:A, A4563),"")</f>
        <v/>
      </c>
      <c r="F4563" s="12" t="str">
        <f t="shared" si="390"/>
        <v/>
      </c>
      <c r="G4563" s="12" t="str">
        <f t="shared" si="391"/>
        <v/>
      </c>
    </row>
    <row r="4564" spans="1:7" x14ac:dyDescent="0.25">
      <c r="A4564" s="8" t="str">
        <f t="shared" si="387"/>
        <v/>
      </c>
      <c r="B4564" s="2" t="str">
        <f t="shared" si="388"/>
        <v/>
      </c>
      <c r="C4564" s="2" t="str">
        <f t="shared" si="389"/>
        <v/>
      </c>
      <c r="D4564" s="2" t="str">
        <f>IF(ISNUMBER(A4564),COUNTIF(Calculations!B:B, A4564),"")</f>
        <v/>
      </c>
      <c r="E4564" s="2" t="str">
        <f>IF(ISNUMBER(A4564),COUNTIF(Calculations!A:A, A4564),"")</f>
        <v/>
      </c>
      <c r="F4564" s="12" t="str">
        <f t="shared" si="390"/>
        <v/>
      </c>
      <c r="G4564" s="12" t="str">
        <f t="shared" si="391"/>
        <v/>
      </c>
    </row>
    <row r="4565" spans="1:7" x14ac:dyDescent="0.25">
      <c r="A4565" s="8" t="str">
        <f t="shared" si="387"/>
        <v/>
      </c>
      <c r="B4565" s="2" t="str">
        <f t="shared" si="388"/>
        <v/>
      </c>
      <c r="C4565" s="2" t="str">
        <f t="shared" si="389"/>
        <v/>
      </c>
      <c r="D4565" s="2" t="str">
        <f>IF(ISNUMBER(A4565),COUNTIF(Calculations!B:B, A4565),"")</f>
        <v/>
      </c>
      <c r="E4565" s="2" t="str">
        <f>IF(ISNUMBER(A4565),COUNTIF(Calculations!A:A, A4565),"")</f>
        <v/>
      </c>
      <c r="F4565" s="12" t="str">
        <f t="shared" si="390"/>
        <v/>
      </c>
      <c r="G4565" s="12" t="str">
        <f t="shared" si="391"/>
        <v/>
      </c>
    </row>
    <row r="4566" spans="1:7" x14ac:dyDescent="0.25">
      <c r="A4566" s="8" t="str">
        <f t="shared" si="387"/>
        <v/>
      </c>
      <c r="B4566" s="2" t="str">
        <f t="shared" si="388"/>
        <v/>
      </c>
      <c r="C4566" s="2" t="str">
        <f t="shared" si="389"/>
        <v/>
      </c>
      <c r="D4566" s="2" t="str">
        <f>IF(ISNUMBER(A4566),COUNTIF(Calculations!B:B, A4566),"")</f>
        <v/>
      </c>
      <c r="E4566" s="2" t="str">
        <f>IF(ISNUMBER(A4566),COUNTIF(Calculations!A:A, A4566),"")</f>
        <v/>
      </c>
      <c r="F4566" s="12" t="str">
        <f t="shared" si="390"/>
        <v/>
      </c>
      <c r="G4566" s="12" t="str">
        <f t="shared" si="391"/>
        <v/>
      </c>
    </row>
    <row r="4567" spans="1:7" x14ac:dyDescent="0.25">
      <c r="A4567" s="8" t="str">
        <f t="shared" si="387"/>
        <v/>
      </c>
      <c r="B4567" s="2" t="str">
        <f t="shared" si="388"/>
        <v/>
      </c>
      <c r="C4567" s="2" t="str">
        <f t="shared" si="389"/>
        <v/>
      </c>
      <c r="D4567" s="2" t="str">
        <f>IF(ISNUMBER(A4567),COUNTIF(Calculations!B:B, A4567),"")</f>
        <v/>
      </c>
      <c r="E4567" s="2" t="str">
        <f>IF(ISNUMBER(A4567),COUNTIF(Calculations!A:A, A4567),"")</f>
        <v/>
      </c>
      <c r="F4567" s="12" t="str">
        <f t="shared" si="390"/>
        <v/>
      </c>
      <c r="G4567" s="12" t="str">
        <f t="shared" si="391"/>
        <v/>
      </c>
    </row>
    <row r="4568" spans="1:7" x14ac:dyDescent="0.25">
      <c r="A4568" s="8" t="str">
        <f t="shared" si="387"/>
        <v/>
      </c>
      <c r="B4568" s="2" t="str">
        <f t="shared" si="388"/>
        <v/>
      </c>
      <c r="C4568" s="2" t="str">
        <f t="shared" si="389"/>
        <v/>
      </c>
      <c r="D4568" s="2" t="str">
        <f>IF(ISNUMBER(A4568),COUNTIF(Calculations!B:B, A4568),"")</f>
        <v/>
      </c>
      <c r="E4568" s="2" t="str">
        <f>IF(ISNUMBER(A4568),COUNTIF(Calculations!A:A, A4568),"")</f>
        <v/>
      </c>
      <c r="F4568" s="12" t="str">
        <f t="shared" si="390"/>
        <v/>
      </c>
      <c r="G4568" s="12" t="str">
        <f t="shared" si="391"/>
        <v/>
      </c>
    </row>
    <row r="4569" spans="1:7" x14ac:dyDescent="0.25">
      <c r="A4569" s="8" t="str">
        <f t="shared" si="387"/>
        <v/>
      </c>
      <c r="B4569" s="2" t="str">
        <f t="shared" si="388"/>
        <v/>
      </c>
      <c r="C4569" s="2" t="str">
        <f t="shared" si="389"/>
        <v/>
      </c>
      <c r="D4569" s="2" t="str">
        <f>IF(ISNUMBER(A4569),COUNTIF(Calculations!B:B, A4569),"")</f>
        <v/>
      </c>
      <c r="E4569" s="2" t="str">
        <f>IF(ISNUMBER(A4569),COUNTIF(Calculations!A:A, A4569),"")</f>
        <v/>
      </c>
      <c r="F4569" s="12" t="str">
        <f t="shared" si="390"/>
        <v/>
      </c>
      <c r="G4569" s="12" t="str">
        <f t="shared" si="391"/>
        <v/>
      </c>
    </row>
    <row r="4570" spans="1:7" x14ac:dyDescent="0.25">
      <c r="A4570" s="8" t="str">
        <f t="shared" si="387"/>
        <v/>
      </c>
      <c r="B4570" s="2" t="str">
        <f t="shared" si="388"/>
        <v/>
      </c>
      <c r="C4570" s="2" t="str">
        <f t="shared" si="389"/>
        <v/>
      </c>
      <c r="D4570" s="2" t="str">
        <f>IF(ISNUMBER(A4570),COUNTIF(Calculations!B:B, A4570),"")</f>
        <v/>
      </c>
      <c r="E4570" s="2" t="str">
        <f>IF(ISNUMBER(A4570),COUNTIF(Calculations!A:A, A4570),"")</f>
        <v/>
      </c>
      <c r="F4570" s="12" t="str">
        <f t="shared" si="390"/>
        <v/>
      </c>
      <c r="G4570" s="12" t="str">
        <f t="shared" si="391"/>
        <v/>
      </c>
    </row>
    <row r="4571" spans="1:7" x14ac:dyDescent="0.25">
      <c r="A4571" s="8" t="str">
        <f t="shared" si="387"/>
        <v/>
      </c>
      <c r="B4571" s="2" t="str">
        <f t="shared" si="388"/>
        <v/>
      </c>
      <c r="C4571" s="2" t="str">
        <f t="shared" si="389"/>
        <v/>
      </c>
      <c r="D4571" s="2" t="str">
        <f>IF(ISNUMBER(A4571),COUNTIF(Calculations!B:B, A4571),"")</f>
        <v/>
      </c>
      <c r="E4571" s="2" t="str">
        <f>IF(ISNUMBER(A4571),COUNTIF(Calculations!A:A, A4571),"")</f>
        <v/>
      </c>
      <c r="F4571" s="12" t="str">
        <f t="shared" si="390"/>
        <v/>
      </c>
      <c r="G4571" s="12" t="str">
        <f t="shared" si="391"/>
        <v/>
      </c>
    </row>
    <row r="4572" spans="1:7" x14ac:dyDescent="0.25">
      <c r="A4572" s="8" t="str">
        <f t="shared" si="387"/>
        <v/>
      </c>
      <c r="B4572" s="2" t="str">
        <f t="shared" si="388"/>
        <v/>
      </c>
      <c r="C4572" s="2" t="str">
        <f t="shared" si="389"/>
        <v/>
      </c>
      <c r="D4572" s="2" t="str">
        <f>IF(ISNUMBER(A4572),COUNTIF(Calculations!B:B, A4572),"")</f>
        <v/>
      </c>
      <c r="E4572" s="2" t="str">
        <f>IF(ISNUMBER(A4572),COUNTIF(Calculations!A:A, A4572),"")</f>
        <v/>
      </c>
      <c r="F4572" s="12" t="str">
        <f t="shared" si="390"/>
        <v/>
      </c>
      <c r="G4572" s="12" t="str">
        <f t="shared" si="391"/>
        <v/>
      </c>
    </row>
    <row r="4573" spans="1:7" x14ac:dyDescent="0.25">
      <c r="A4573" s="8" t="str">
        <f t="shared" si="387"/>
        <v/>
      </c>
      <c r="B4573" s="2" t="str">
        <f t="shared" si="388"/>
        <v/>
      </c>
      <c r="C4573" s="2" t="str">
        <f t="shared" si="389"/>
        <v/>
      </c>
      <c r="D4573" s="2" t="str">
        <f>IF(ISNUMBER(A4573),COUNTIF(Calculations!B:B, A4573),"")</f>
        <v/>
      </c>
      <c r="E4573" s="2" t="str">
        <f>IF(ISNUMBER(A4573),COUNTIF(Calculations!A:A, A4573),"")</f>
        <v/>
      </c>
      <c r="F4573" s="12" t="str">
        <f t="shared" si="390"/>
        <v/>
      </c>
      <c r="G4573" s="12" t="str">
        <f t="shared" si="391"/>
        <v/>
      </c>
    </row>
    <row r="4574" spans="1:7" x14ac:dyDescent="0.25">
      <c r="A4574" s="8" t="str">
        <f t="shared" si="387"/>
        <v/>
      </c>
      <c r="B4574" s="2" t="str">
        <f t="shared" si="388"/>
        <v/>
      </c>
      <c r="C4574" s="2" t="str">
        <f t="shared" si="389"/>
        <v/>
      </c>
      <c r="D4574" s="2" t="str">
        <f>IF(ISNUMBER(A4574),COUNTIF(Calculations!B:B, A4574),"")</f>
        <v/>
      </c>
      <c r="E4574" s="2" t="str">
        <f>IF(ISNUMBER(A4574),COUNTIF(Calculations!A:A, A4574),"")</f>
        <v/>
      </c>
      <c r="F4574" s="12" t="str">
        <f t="shared" si="390"/>
        <v/>
      </c>
      <c r="G4574" s="12" t="str">
        <f t="shared" si="391"/>
        <v/>
      </c>
    </row>
    <row r="4575" spans="1:7" x14ac:dyDescent="0.25">
      <c r="A4575" s="8" t="str">
        <f t="shared" si="387"/>
        <v/>
      </c>
      <c r="B4575" s="2" t="str">
        <f t="shared" si="388"/>
        <v/>
      </c>
      <c r="C4575" s="2" t="str">
        <f t="shared" si="389"/>
        <v/>
      </c>
      <c r="D4575" s="2" t="str">
        <f>IF(ISNUMBER(A4575),COUNTIF(Calculations!B:B, A4575),"")</f>
        <v/>
      </c>
      <c r="E4575" s="2" t="str">
        <f>IF(ISNUMBER(A4575),COUNTIF(Calculations!A:A, A4575),"")</f>
        <v/>
      </c>
      <c r="F4575" s="12" t="str">
        <f t="shared" si="390"/>
        <v/>
      </c>
      <c r="G4575" s="12" t="str">
        <f t="shared" si="391"/>
        <v/>
      </c>
    </row>
    <row r="4576" spans="1:7" x14ac:dyDescent="0.25">
      <c r="A4576" s="8" t="str">
        <f t="shared" si="387"/>
        <v/>
      </c>
      <c r="B4576" s="2" t="str">
        <f t="shared" si="388"/>
        <v/>
      </c>
      <c r="C4576" s="2" t="str">
        <f t="shared" si="389"/>
        <v/>
      </c>
      <c r="D4576" s="2" t="str">
        <f>IF(ISNUMBER(A4576),COUNTIF(Calculations!B:B, A4576),"")</f>
        <v/>
      </c>
      <c r="E4576" s="2" t="str">
        <f>IF(ISNUMBER(A4576),COUNTIF(Calculations!A:A, A4576),"")</f>
        <v/>
      </c>
      <c r="F4576" s="12" t="str">
        <f t="shared" si="390"/>
        <v/>
      </c>
      <c r="G4576" s="12" t="str">
        <f t="shared" si="391"/>
        <v/>
      </c>
    </row>
    <row r="4577" spans="1:7" x14ac:dyDescent="0.25">
      <c r="A4577" s="8" t="str">
        <f t="shared" si="387"/>
        <v/>
      </c>
      <c r="B4577" s="2" t="str">
        <f t="shared" si="388"/>
        <v/>
      </c>
      <c r="C4577" s="2" t="str">
        <f t="shared" si="389"/>
        <v/>
      </c>
      <c r="D4577" s="2" t="str">
        <f>IF(ISNUMBER(A4577),COUNTIF(Calculations!B:B, A4577),"")</f>
        <v/>
      </c>
      <c r="E4577" s="2" t="str">
        <f>IF(ISNUMBER(A4577),COUNTIF(Calculations!A:A, A4577),"")</f>
        <v/>
      </c>
      <c r="F4577" s="12" t="str">
        <f t="shared" si="390"/>
        <v/>
      </c>
      <c r="G4577" s="12" t="str">
        <f t="shared" si="391"/>
        <v/>
      </c>
    </row>
    <row r="4578" spans="1:7" x14ac:dyDescent="0.25">
      <c r="A4578" s="8" t="str">
        <f t="shared" si="387"/>
        <v/>
      </c>
      <c r="B4578" s="2" t="str">
        <f t="shared" si="388"/>
        <v/>
      </c>
      <c r="C4578" s="2" t="str">
        <f t="shared" si="389"/>
        <v/>
      </c>
      <c r="D4578" s="2" t="str">
        <f>IF(ISNUMBER(A4578),COUNTIF(Calculations!B:B, A4578),"")</f>
        <v/>
      </c>
      <c r="E4578" s="2" t="str">
        <f>IF(ISNUMBER(A4578),COUNTIF(Calculations!A:A, A4578),"")</f>
        <v/>
      </c>
      <c r="F4578" s="12" t="str">
        <f t="shared" si="390"/>
        <v/>
      </c>
      <c r="G4578" s="12" t="str">
        <f t="shared" si="391"/>
        <v/>
      </c>
    </row>
    <row r="4579" spans="1:7" x14ac:dyDescent="0.25">
      <c r="A4579" s="8" t="str">
        <f t="shared" si="387"/>
        <v/>
      </c>
      <c r="B4579" s="2" t="str">
        <f t="shared" si="388"/>
        <v/>
      </c>
      <c r="C4579" s="2" t="str">
        <f t="shared" si="389"/>
        <v/>
      </c>
      <c r="D4579" s="2" t="str">
        <f>IF(ISNUMBER(A4579),COUNTIF(Calculations!B:B, A4579),"")</f>
        <v/>
      </c>
      <c r="E4579" s="2" t="str">
        <f>IF(ISNUMBER(A4579),COUNTIF(Calculations!A:A, A4579),"")</f>
        <v/>
      </c>
      <c r="F4579" s="12" t="str">
        <f t="shared" si="390"/>
        <v/>
      </c>
      <c r="G4579" s="12" t="str">
        <f t="shared" si="391"/>
        <v/>
      </c>
    </row>
    <row r="4580" spans="1:7" x14ac:dyDescent="0.25">
      <c r="A4580" s="8" t="str">
        <f t="shared" ref="A4580:A4643" si="392">IF(ISNUMBER(A4579),IF(A4579+1&lt;=MAX(IndirectStartDates,IndirectCompletedDates),A4579+1,""),"")</f>
        <v/>
      </c>
      <c r="B4580" s="2" t="str">
        <f t="shared" ref="B4580:B4643" si="393">IF(ISNUMBER(A4580),YEAR(A4580)&amp;"-"&amp;TEXT(WEEKNUM(A4580),"00"),"")</f>
        <v/>
      </c>
      <c r="C4580" s="2" t="str">
        <f t="shared" ref="C4580:C4643" si="394">IF(ISNUMBER(A4580),COUNTIFS(IndirectStartDates,"&lt;="&amp;A4580,IndirectCompletedDates,"&gt;"&amp;A4580) + COUNTIFS(IndirectStartDates,"&lt;="&amp;A4580,IndirectCompletedDates,""),"")</f>
        <v/>
      </c>
      <c r="D4580" s="2" t="str">
        <f>IF(ISNUMBER(A4580),COUNTIF(Calculations!B:B, A4580),"")</f>
        <v/>
      </c>
      <c r="E4580" s="2" t="str">
        <f>IF(ISNUMBER(A4580),COUNTIF(Calculations!A:A, A4580),"")</f>
        <v/>
      </c>
      <c r="F4580" s="12" t="str">
        <f t="shared" ref="F4580:F4643" si="395">IF(ISNUMBER(A4580),F4579 + D4580,"")</f>
        <v/>
      </c>
      <c r="G4580" s="12" t="str">
        <f t="shared" ref="G4580:G4643" si="396">IF(ISNUMBER(A4580),G4579 + E4580,"")</f>
        <v/>
      </c>
    </row>
    <row r="4581" spans="1:7" x14ac:dyDescent="0.25">
      <c r="A4581" s="8" t="str">
        <f t="shared" si="392"/>
        <v/>
      </c>
      <c r="B4581" s="2" t="str">
        <f t="shared" si="393"/>
        <v/>
      </c>
      <c r="C4581" s="2" t="str">
        <f t="shared" si="394"/>
        <v/>
      </c>
      <c r="D4581" s="2" t="str">
        <f>IF(ISNUMBER(A4581),COUNTIF(Calculations!B:B, A4581),"")</f>
        <v/>
      </c>
      <c r="E4581" s="2" t="str">
        <f>IF(ISNUMBER(A4581),COUNTIF(Calculations!A:A, A4581),"")</f>
        <v/>
      </c>
      <c r="F4581" s="12" t="str">
        <f t="shared" si="395"/>
        <v/>
      </c>
      <c r="G4581" s="12" t="str">
        <f t="shared" si="396"/>
        <v/>
      </c>
    </row>
    <row r="4582" spans="1:7" x14ac:dyDescent="0.25">
      <c r="A4582" s="8" t="str">
        <f t="shared" si="392"/>
        <v/>
      </c>
      <c r="B4582" s="2" t="str">
        <f t="shared" si="393"/>
        <v/>
      </c>
      <c r="C4582" s="2" t="str">
        <f t="shared" si="394"/>
        <v/>
      </c>
      <c r="D4582" s="2" t="str">
        <f>IF(ISNUMBER(A4582),COUNTIF(Calculations!B:B, A4582),"")</f>
        <v/>
      </c>
      <c r="E4582" s="2" t="str">
        <f>IF(ISNUMBER(A4582),COUNTIF(Calculations!A:A, A4582),"")</f>
        <v/>
      </c>
      <c r="F4582" s="12" t="str">
        <f t="shared" si="395"/>
        <v/>
      </c>
      <c r="G4582" s="12" t="str">
        <f t="shared" si="396"/>
        <v/>
      </c>
    </row>
    <row r="4583" spans="1:7" x14ac:dyDescent="0.25">
      <c r="A4583" s="8" t="str">
        <f t="shared" si="392"/>
        <v/>
      </c>
      <c r="B4583" s="2" t="str">
        <f t="shared" si="393"/>
        <v/>
      </c>
      <c r="C4583" s="2" t="str">
        <f t="shared" si="394"/>
        <v/>
      </c>
      <c r="D4583" s="2" t="str">
        <f>IF(ISNUMBER(A4583),COUNTIF(Calculations!B:B, A4583),"")</f>
        <v/>
      </c>
      <c r="E4583" s="2" t="str">
        <f>IF(ISNUMBER(A4583),COUNTIF(Calculations!A:A, A4583),"")</f>
        <v/>
      </c>
      <c r="F4583" s="12" t="str">
        <f t="shared" si="395"/>
        <v/>
      </c>
      <c r="G4583" s="12" t="str">
        <f t="shared" si="396"/>
        <v/>
      </c>
    </row>
    <row r="4584" spans="1:7" x14ac:dyDescent="0.25">
      <c r="A4584" s="8" t="str">
        <f t="shared" si="392"/>
        <v/>
      </c>
      <c r="B4584" s="2" t="str">
        <f t="shared" si="393"/>
        <v/>
      </c>
      <c r="C4584" s="2" t="str">
        <f t="shared" si="394"/>
        <v/>
      </c>
      <c r="D4584" s="2" t="str">
        <f>IF(ISNUMBER(A4584),COUNTIF(Calculations!B:B, A4584),"")</f>
        <v/>
      </c>
      <c r="E4584" s="2" t="str">
        <f>IF(ISNUMBER(A4584),COUNTIF(Calculations!A:A, A4584),"")</f>
        <v/>
      </c>
      <c r="F4584" s="12" t="str">
        <f t="shared" si="395"/>
        <v/>
      </c>
      <c r="G4584" s="12" t="str">
        <f t="shared" si="396"/>
        <v/>
      </c>
    </row>
    <row r="4585" spans="1:7" x14ac:dyDescent="0.25">
      <c r="A4585" s="8" t="str">
        <f t="shared" si="392"/>
        <v/>
      </c>
      <c r="B4585" s="2" t="str">
        <f t="shared" si="393"/>
        <v/>
      </c>
      <c r="C4585" s="2" t="str">
        <f t="shared" si="394"/>
        <v/>
      </c>
      <c r="D4585" s="2" t="str">
        <f>IF(ISNUMBER(A4585),COUNTIF(Calculations!B:B, A4585),"")</f>
        <v/>
      </c>
      <c r="E4585" s="2" t="str">
        <f>IF(ISNUMBER(A4585),COUNTIF(Calculations!A:A, A4585),"")</f>
        <v/>
      </c>
      <c r="F4585" s="12" t="str">
        <f t="shared" si="395"/>
        <v/>
      </c>
      <c r="G4585" s="12" t="str">
        <f t="shared" si="396"/>
        <v/>
      </c>
    </row>
    <row r="4586" spans="1:7" x14ac:dyDescent="0.25">
      <c r="A4586" s="8" t="str">
        <f t="shared" si="392"/>
        <v/>
      </c>
      <c r="B4586" s="2" t="str">
        <f t="shared" si="393"/>
        <v/>
      </c>
      <c r="C4586" s="2" t="str">
        <f t="shared" si="394"/>
        <v/>
      </c>
      <c r="D4586" s="2" t="str">
        <f>IF(ISNUMBER(A4586),COUNTIF(Calculations!B:B, A4586),"")</f>
        <v/>
      </c>
      <c r="E4586" s="2" t="str">
        <f>IF(ISNUMBER(A4586),COUNTIF(Calculations!A:A, A4586),"")</f>
        <v/>
      </c>
      <c r="F4586" s="12" t="str">
        <f t="shared" si="395"/>
        <v/>
      </c>
      <c r="G4586" s="12" t="str">
        <f t="shared" si="396"/>
        <v/>
      </c>
    </row>
    <row r="4587" spans="1:7" x14ac:dyDescent="0.25">
      <c r="A4587" s="8" t="str">
        <f t="shared" si="392"/>
        <v/>
      </c>
      <c r="B4587" s="2" t="str">
        <f t="shared" si="393"/>
        <v/>
      </c>
      <c r="C4587" s="2" t="str">
        <f t="shared" si="394"/>
        <v/>
      </c>
      <c r="D4587" s="2" t="str">
        <f>IF(ISNUMBER(A4587),COUNTIF(Calculations!B:B, A4587),"")</f>
        <v/>
      </c>
      <c r="E4587" s="2" t="str">
        <f>IF(ISNUMBER(A4587),COUNTIF(Calculations!A:A, A4587),"")</f>
        <v/>
      </c>
      <c r="F4587" s="12" t="str">
        <f t="shared" si="395"/>
        <v/>
      </c>
      <c r="G4587" s="12" t="str">
        <f t="shared" si="396"/>
        <v/>
      </c>
    </row>
    <row r="4588" spans="1:7" x14ac:dyDescent="0.25">
      <c r="A4588" s="8" t="str">
        <f t="shared" si="392"/>
        <v/>
      </c>
      <c r="B4588" s="2" t="str">
        <f t="shared" si="393"/>
        <v/>
      </c>
      <c r="C4588" s="2" t="str">
        <f t="shared" si="394"/>
        <v/>
      </c>
      <c r="D4588" s="2" t="str">
        <f>IF(ISNUMBER(A4588),COUNTIF(Calculations!B:B, A4588),"")</f>
        <v/>
      </c>
      <c r="E4588" s="2" t="str">
        <f>IF(ISNUMBER(A4588),COUNTIF(Calculations!A:A, A4588),"")</f>
        <v/>
      </c>
      <c r="F4588" s="12" t="str">
        <f t="shared" si="395"/>
        <v/>
      </c>
      <c r="G4588" s="12" t="str">
        <f t="shared" si="396"/>
        <v/>
      </c>
    </row>
    <row r="4589" spans="1:7" x14ac:dyDescent="0.25">
      <c r="A4589" s="8" t="str">
        <f t="shared" si="392"/>
        <v/>
      </c>
      <c r="B4589" s="2" t="str">
        <f t="shared" si="393"/>
        <v/>
      </c>
      <c r="C4589" s="2" t="str">
        <f t="shared" si="394"/>
        <v/>
      </c>
      <c r="D4589" s="2" t="str">
        <f>IF(ISNUMBER(A4589),COUNTIF(Calculations!B:B, A4589),"")</f>
        <v/>
      </c>
      <c r="E4589" s="2" t="str">
        <f>IF(ISNUMBER(A4589),COUNTIF(Calculations!A:A, A4589),"")</f>
        <v/>
      </c>
      <c r="F4589" s="12" t="str">
        <f t="shared" si="395"/>
        <v/>
      </c>
      <c r="G4589" s="12" t="str">
        <f t="shared" si="396"/>
        <v/>
      </c>
    </row>
    <row r="4590" spans="1:7" x14ac:dyDescent="0.25">
      <c r="A4590" s="8" t="str">
        <f t="shared" si="392"/>
        <v/>
      </c>
      <c r="B4590" s="2" t="str">
        <f t="shared" si="393"/>
        <v/>
      </c>
      <c r="C4590" s="2" t="str">
        <f t="shared" si="394"/>
        <v/>
      </c>
      <c r="D4590" s="2" t="str">
        <f>IF(ISNUMBER(A4590),COUNTIF(Calculations!B:B, A4590),"")</f>
        <v/>
      </c>
      <c r="E4590" s="2" t="str">
        <f>IF(ISNUMBER(A4590),COUNTIF(Calculations!A:A, A4590),"")</f>
        <v/>
      </c>
      <c r="F4590" s="12" t="str">
        <f t="shared" si="395"/>
        <v/>
      </c>
      <c r="G4590" s="12" t="str">
        <f t="shared" si="396"/>
        <v/>
      </c>
    </row>
    <row r="4591" spans="1:7" x14ac:dyDescent="0.25">
      <c r="A4591" s="8" t="str">
        <f t="shared" si="392"/>
        <v/>
      </c>
      <c r="B4591" s="2" t="str">
        <f t="shared" si="393"/>
        <v/>
      </c>
      <c r="C4591" s="2" t="str">
        <f t="shared" si="394"/>
        <v/>
      </c>
      <c r="D4591" s="2" t="str">
        <f>IF(ISNUMBER(A4591),COUNTIF(Calculations!B:B, A4591),"")</f>
        <v/>
      </c>
      <c r="E4591" s="2" t="str">
        <f>IF(ISNUMBER(A4591),COUNTIF(Calculations!A:A, A4591),"")</f>
        <v/>
      </c>
      <c r="F4591" s="12" t="str">
        <f t="shared" si="395"/>
        <v/>
      </c>
      <c r="G4591" s="12" t="str">
        <f t="shared" si="396"/>
        <v/>
      </c>
    </row>
    <row r="4592" spans="1:7" x14ac:dyDescent="0.25">
      <c r="A4592" s="8" t="str">
        <f t="shared" si="392"/>
        <v/>
      </c>
      <c r="B4592" s="2" t="str">
        <f t="shared" si="393"/>
        <v/>
      </c>
      <c r="C4592" s="2" t="str">
        <f t="shared" si="394"/>
        <v/>
      </c>
      <c r="D4592" s="2" t="str">
        <f>IF(ISNUMBER(A4592),COUNTIF(Calculations!B:B, A4592),"")</f>
        <v/>
      </c>
      <c r="E4592" s="2" t="str">
        <f>IF(ISNUMBER(A4592),COUNTIF(Calculations!A:A, A4592),"")</f>
        <v/>
      </c>
      <c r="F4592" s="12" t="str">
        <f t="shared" si="395"/>
        <v/>
      </c>
      <c r="G4592" s="12" t="str">
        <f t="shared" si="396"/>
        <v/>
      </c>
    </row>
    <row r="4593" spans="1:7" x14ac:dyDescent="0.25">
      <c r="A4593" s="8" t="str">
        <f t="shared" si="392"/>
        <v/>
      </c>
      <c r="B4593" s="2" t="str">
        <f t="shared" si="393"/>
        <v/>
      </c>
      <c r="C4593" s="2" t="str">
        <f t="shared" si="394"/>
        <v/>
      </c>
      <c r="D4593" s="2" t="str">
        <f>IF(ISNUMBER(A4593),COUNTIF(Calculations!B:B, A4593),"")</f>
        <v/>
      </c>
      <c r="E4593" s="2" t="str">
        <f>IF(ISNUMBER(A4593),COUNTIF(Calculations!A:A, A4593),"")</f>
        <v/>
      </c>
      <c r="F4593" s="12" t="str">
        <f t="shared" si="395"/>
        <v/>
      </c>
      <c r="G4593" s="12" t="str">
        <f t="shared" si="396"/>
        <v/>
      </c>
    </row>
    <row r="4594" spans="1:7" x14ac:dyDescent="0.25">
      <c r="A4594" s="8" t="str">
        <f t="shared" si="392"/>
        <v/>
      </c>
      <c r="B4594" s="2" t="str">
        <f t="shared" si="393"/>
        <v/>
      </c>
      <c r="C4594" s="2" t="str">
        <f t="shared" si="394"/>
        <v/>
      </c>
      <c r="D4594" s="2" t="str">
        <f>IF(ISNUMBER(A4594),COUNTIF(Calculations!B:B, A4594),"")</f>
        <v/>
      </c>
      <c r="E4594" s="2" t="str">
        <f>IF(ISNUMBER(A4594),COUNTIF(Calculations!A:A, A4594),"")</f>
        <v/>
      </c>
      <c r="F4594" s="12" t="str">
        <f t="shared" si="395"/>
        <v/>
      </c>
      <c r="G4594" s="12" t="str">
        <f t="shared" si="396"/>
        <v/>
      </c>
    </row>
    <row r="4595" spans="1:7" x14ac:dyDescent="0.25">
      <c r="A4595" s="8" t="str">
        <f t="shared" si="392"/>
        <v/>
      </c>
      <c r="B4595" s="2" t="str">
        <f t="shared" si="393"/>
        <v/>
      </c>
      <c r="C4595" s="2" t="str">
        <f t="shared" si="394"/>
        <v/>
      </c>
      <c r="D4595" s="2" t="str">
        <f>IF(ISNUMBER(A4595),COUNTIF(Calculations!B:B, A4595),"")</f>
        <v/>
      </c>
      <c r="E4595" s="2" t="str">
        <f>IF(ISNUMBER(A4595),COUNTIF(Calculations!A:A, A4595),"")</f>
        <v/>
      </c>
      <c r="F4595" s="12" t="str">
        <f t="shared" si="395"/>
        <v/>
      </c>
      <c r="G4595" s="12" t="str">
        <f t="shared" si="396"/>
        <v/>
      </c>
    </row>
    <row r="4596" spans="1:7" x14ac:dyDescent="0.25">
      <c r="A4596" s="8" t="str">
        <f t="shared" si="392"/>
        <v/>
      </c>
      <c r="B4596" s="2" t="str">
        <f t="shared" si="393"/>
        <v/>
      </c>
      <c r="C4596" s="2" t="str">
        <f t="shared" si="394"/>
        <v/>
      </c>
      <c r="D4596" s="2" t="str">
        <f>IF(ISNUMBER(A4596),COUNTIF(Calculations!B:B, A4596),"")</f>
        <v/>
      </c>
      <c r="E4596" s="2" t="str">
        <f>IF(ISNUMBER(A4596),COUNTIF(Calculations!A:A, A4596),"")</f>
        <v/>
      </c>
      <c r="F4596" s="12" t="str">
        <f t="shared" si="395"/>
        <v/>
      </c>
      <c r="G4596" s="12" t="str">
        <f t="shared" si="396"/>
        <v/>
      </c>
    </row>
    <row r="4597" spans="1:7" x14ac:dyDescent="0.25">
      <c r="A4597" s="8" t="str">
        <f t="shared" si="392"/>
        <v/>
      </c>
      <c r="B4597" s="2" t="str">
        <f t="shared" si="393"/>
        <v/>
      </c>
      <c r="C4597" s="2" t="str">
        <f t="shared" si="394"/>
        <v/>
      </c>
      <c r="D4597" s="2" t="str">
        <f>IF(ISNUMBER(A4597),COUNTIF(Calculations!B:B, A4597),"")</f>
        <v/>
      </c>
      <c r="E4597" s="2" t="str">
        <f>IF(ISNUMBER(A4597),COUNTIF(Calculations!A:A, A4597),"")</f>
        <v/>
      </c>
      <c r="F4597" s="12" t="str">
        <f t="shared" si="395"/>
        <v/>
      </c>
      <c r="G4597" s="12" t="str">
        <f t="shared" si="396"/>
        <v/>
      </c>
    </row>
    <row r="4598" spans="1:7" x14ac:dyDescent="0.25">
      <c r="A4598" s="8" t="str">
        <f t="shared" si="392"/>
        <v/>
      </c>
      <c r="B4598" s="2" t="str">
        <f t="shared" si="393"/>
        <v/>
      </c>
      <c r="C4598" s="2" t="str">
        <f t="shared" si="394"/>
        <v/>
      </c>
      <c r="D4598" s="2" t="str">
        <f>IF(ISNUMBER(A4598),COUNTIF(Calculations!B:B, A4598),"")</f>
        <v/>
      </c>
      <c r="E4598" s="2" t="str">
        <f>IF(ISNUMBER(A4598),COUNTIF(Calculations!A:A, A4598),"")</f>
        <v/>
      </c>
      <c r="F4598" s="12" t="str">
        <f t="shared" si="395"/>
        <v/>
      </c>
      <c r="G4598" s="12" t="str">
        <f t="shared" si="396"/>
        <v/>
      </c>
    </row>
    <row r="4599" spans="1:7" x14ac:dyDescent="0.25">
      <c r="A4599" s="8" t="str">
        <f t="shared" si="392"/>
        <v/>
      </c>
      <c r="B4599" s="2" t="str">
        <f t="shared" si="393"/>
        <v/>
      </c>
      <c r="C4599" s="2" t="str">
        <f t="shared" si="394"/>
        <v/>
      </c>
      <c r="D4599" s="2" t="str">
        <f>IF(ISNUMBER(A4599),COUNTIF(Calculations!B:B, A4599),"")</f>
        <v/>
      </c>
      <c r="E4599" s="2" t="str">
        <f>IF(ISNUMBER(A4599),COUNTIF(Calculations!A:A, A4599),"")</f>
        <v/>
      </c>
      <c r="F4599" s="12" t="str">
        <f t="shared" si="395"/>
        <v/>
      </c>
      <c r="G4599" s="12" t="str">
        <f t="shared" si="396"/>
        <v/>
      </c>
    </row>
    <row r="4600" spans="1:7" x14ac:dyDescent="0.25">
      <c r="A4600" s="8" t="str">
        <f t="shared" si="392"/>
        <v/>
      </c>
      <c r="B4600" s="2" t="str">
        <f t="shared" si="393"/>
        <v/>
      </c>
      <c r="C4600" s="2" t="str">
        <f t="shared" si="394"/>
        <v/>
      </c>
      <c r="D4600" s="2" t="str">
        <f>IF(ISNUMBER(A4600),COUNTIF(Calculations!B:B, A4600),"")</f>
        <v/>
      </c>
      <c r="E4600" s="2" t="str">
        <f>IF(ISNUMBER(A4600),COUNTIF(Calculations!A:A, A4600),"")</f>
        <v/>
      </c>
      <c r="F4600" s="12" t="str">
        <f t="shared" si="395"/>
        <v/>
      </c>
      <c r="G4600" s="12" t="str">
        <f t="shared" si="396"/>
        <v/>
      </c>
    </row>
    <row r="4601" spans="1:7" x14ac:dyDescent="0.25">
      <c r="A4601" s="8" t="str">
        <f t="shared" si="392"/>
        <v/>
      </c>
      <c r="B4601" s="2" t="str">
        <f t="shared" si="393"/>
        <v/>
      </c>
      <c r="C4601" s="2" t="str">
        <f t="shared" si="394"/>
        <v/>
      </c>
      <c r="D4601" s="2" t="str">
        <f>IF(ISNUMBER(A4601),COUNTIF(Calculations!B:B, A4601),"")</f>
        <v/>
      </c>
      <c r="E4601" s="2" t="str">
        <f>IF(ISNUMBER(A4601),COUNTIF(Calculations!A:A, A4601),"")</f>
        <v/>
      </c>
      <c r="F4601" s="12" t="str">
        <f t="shared" si="395"/>
        <v/>
      </c>
      <c r="G4601" s="12" t="str">
        <f t="shared" si="396"/>
        <v/>
      </c>
    </row>
    <row r="4602" spans="1:7" x14ac:dyDescent="0.25">
      <c r="A4602" s="8" t="str">
        <f t="shared" si="392"/>
        <v/>
      </c>
      <c r="B4602" s="2" t="str">
        <f t="shared" si="393"/>
        <v/>
      </c>
      <c r="C4602" s="2" t="str">
        <f t="shared" si="394"/>
        <v/>
      </c>
      <c r="D4602" s="2" t="str">
        <f>IF(ISNUMBER(A4602),COUNTIF(Calculations!B:B, A4602),"")</f>
        <v/>
      </c>
      <c r="E4602" s="2" t="str">
        <f>IF(ISNUMBER(A4602),COUNTIF(Calculations!A:A, A4602),"")</f>
        <v/>
      </c>
      <c r="F4602" s="12" t="str">
        <f t="shared" si="395"/>
        <v/>
      </c>
      <c r="G4602" s="12" t="str">
        <f t="shared" si="396"/>
        <v/>
      </c>
    </row>
    <row r="4603" spans="1:7" x14ac:dyDescent="0.25">
      <c r="A4603" s="8" t="str">
        <f t="shared" si="392"/>
        <v/>
      </c>
      <c r="B4603" s="2" t="str">
        <f t="shared" si="393"/>
        <v/>
      </c>
      <c r="C4603" s="2" t="str">
        <f t="shared" si="394"/>
        <v/>
      </c>
      <c r="D4603" s="2" t="str">
        <f>IF(ISNUMBER(A4603),COUNTIF(Calculations!B:B, A4603),"")</f>
        <v/>
      </c>
      <c r="E4603" s="2" t="str">
        <f>IF(ISNUMBER(A4603),COUNTIF(Calculations!A:A, A4603),"")</f>
        <v/>
      </c>
      <c r="F4603" s="12" t="str">
        <f t="shared" si="395"/>
        <v/>
      </c>
      <c r="G4603" s="12" t="str">
        <f t="shared" si="396"/>
        <v/>
      </c>
    </row>
    <row r="4604" spans="1:7" x14ac:dyDescent="0.25">
      <c r="A4604" s="8" t="str">
        <f t="shared" si="392"/>
        <v/>
      </c>
      <c r="B4604" s="2" t="str">
        <f t="shared" si="393"/>
        <v/>
      </c>
      <c r="C4604" s="2" t="str">
        <f t="shared" si="394"/>
        <v/>
      </c>
      <c r="D4604" s="2" t="str">
        <f>IF(ISNUMBER(A4604),COUNTIF(Calculations!B:B, A4604),"")</f>
        <v/>
      </c>
      <c r="E4604" s="2" t="str">
        <f>IF(ISNUMBER(A4604),COUNTIF(Calculations!A:A, A4604),"")</f>
        <v/>
      </c>
      <c r="F4604" s="12" t="str">
        <f t="shared" si="395"/>
        <v/>
      </c>
      <c r="G4604" s="12" t="str">
        <f t="shared" si="396"/>
        <v/>
      </c>
    </row>
    <row r="4605" spans="1:7" x14ac:dyDescent="0.25">
      <c r="A4605" s="8" t="str">
        <f t="shared" si="392"/>
        <v/>
      </c>
      <c r="B4605" s="2" t="str">
        <f t="shared" si="393"/>
        <v/>
      </c>
      <c r="C4605" s="2" t="str">
        <f t="shared" si="394"/>
        <v/>
      </c>
      <c r="D4605" s="2" t="str">
        <f>IF(ISNUMBER(A4605),COUNTIF(Calculations!B:B, A4605),"")</f>
        <v/>
      </c>
      <c r="E4605" s="2" t="str">
        <f>IF(ISNUMBER(A4605),COUNTIF(Calculations!A:A, A4605),"")</f>
        <v/>
      </c>
      <c r="F4605" s="12" t="str">
        <f t="shared" si="395"/>
        <v/>
      </c>
      <c r="G4605" s="12" t="str">
        <f t="shared" si="396"/>
        <v/>
      </c>
    </row>
    <row r="4606" spans="1:7" x14ac:dyDescent="0.25">
      <c r="A4606" s="8" t="str">
        <f t="shared" si="392"/>
        <v/>
      </c>
      <c r="B4606" s="2" t="str">
        <f t="shared" si="393"/>
        <v/>
      </c>
      <c r="C4606" s="2" t="str">
        <f t="shared" si="394"/>
        <v/>
      </c>
      <c r="D4606" s="2" t="str">
        <f>IF(ISNUMBER(A4606),COUNTIF(Calculations!B:B, A4606),"")</f>
        <v/>
      </c>
      <c r="E4606" s="2" t="str">
        <f>IF(ISNUMBER(A4606),COUNTIF(Calculations!A:A, A4606),"")</f>
        <v/>
      </c>
      <c r="F4606" s="12" t="str">
        <f t="shared" si="395"/>
        <v/>
      </c>
      <c r="G4606" s="12" t="str">
        <f t="shared" si="396"/>
        <v/>
      </c>
    </row>
    <row r="4607" spans="1:7" x14ac:dyDescent="0.25">
      <c r="A4607" s="8" t="str">
        <f t="shared" si="392"/>
        <v/>
      </c>
      <c r="B4607" s="2" t="str">
        <f t="shared" si="393"/>
        <v/>
      </c>
      <c r="C4607" s="2" t="str">
        <f t="shared" si="394"/>
        <v/>
      </c>
      <c r="D4607" s="2" t="str">
        <f>IF(ISNUMBER(A4607),COUNTIF(Calculations!B:B, A4607),"")</f>
        <v/>
      </c>
      <c r="E4607" s="2" t="str">
        <f>IF(ISNUMBER(A4607),COUNTIF(Calculations!A:A, A4607),"")</f>
        <v/>
      </c>
      <c r="F4607" s="12" t="str">
        <f t="shared" si="395"/>
        <v/>
      </c>
      <c r="G4607" s="12" t="str">
        <f t="shared" si="396"/>
        <v/>
      </c>
    </row>
    <row r="4608" spans="1:7" x14ac:dyDescent="0.25">
      <c r="A4608" s="8" t="str">
        <f t="shared" si="392"/>
        <v/>
      </c>
      <c r="B4608" s="2" t="str">
        <f t="shared" si="393"/>
        <v/>
      </c>
      <c r="C4608" s="2" t="str">
        <f t="shared" si="394"/>
        <v/>
      </c>
      <c r="D4608" s="2" t="str">
        <f>IF(ISNUMBER(A4608),COUNTIF(Calculations!B:B, A4608),"")</f>
        <v/>
      </c>
      <c r="E4608" s="2" t="str">
        <f>IF(ISNUMBER(A4608),COUNTIF(Calculations!A:A, A4608),"")</f>
        <v/>
      </c>
      <c r="F4608" s="12" t="str">
        <f t="shared" si="395"/>
        <v/>
      </c>
      <c r="G4608" s="12" t="str">
        <f t="shared" si="396"/>
        <v/>
      </c>
    </row>
    <row r="4609" spans="1:7" x14ac:dyDescent="0.25">
      <c r="A4609" s="8" t="str">
        <f t="shared" si="392"/>
        <v/>
      </c>
      <c r="B4609" s="2" t="str">
        <f t="shared" si="393"/>
        <v/>
      </c>
      <c r="C4609" s="2" t="str">
        <f t="shared" si="394"/>
        <v/>
      </c>
      <c r="D4609" s="2" t="str">
        <f>IF(ISNUMBER(A4609),COUNTIF(Calculations!B:B, A4609),"")</f>
        <v/>
      </c>
      <c r="E4609" s="2" t="str">
        <f>IF(ISNUMBER(A4609),COUNTIF(Calculations!A:A, A4609),"")</f>
        <v/>
      </c>
      <c r="F4609" s="12" t="str">
        <f t="shared" si="395"/>
        <v/>
      </c>
      <c r="G4609" s="12" t="str">
        <f t="shared" si="396"/>
        <v/>
      </c>
    </row>
    <row r="4610" spans="1:7" x14ac:dyDescent="0.25">
      <c r="A4610" s="8" t="str">
        <f t="shared" si="392"/>
        <v/>
      </c>
      <c r="B4610" s="2" t="str">
        <f t="shared" si="393"/>
        <v/>
      </c>
      <c r="C4610" s="2" t="str">
        <f t="shared" si="394"/>
        <v/>
      </c>
      <c r="D4610" s="2" t="str">
        <f>IF(ISNUMBER(A4610),COUNTIF(Calculations!B:B, A4610),"")</f>
        <v/>
      </c>
      <c r="E4610" s="2" t="str">
        <f>IF(ISNUMBER(A4610),COUNTIF(Calculations!A:A, A4610),"")</f>
        <v/>
      </c>
      <c r="F4610" s="12" t="str">
        <f t="shared" si="395"/>
        <v/>
      </c>
      <c r="G4610" s="12" t="str">
        <f t="shared" si="396"/>
        <v/>
      </c>
    </row>
    <row r="4611" spans="1:7" x14ac:dyDescent="0.25">
      <c r="A4611" s="8" t="str">
        <f t="shared" si="392"/>
        <v/>
      </c>
      <c r="B4611" s="2" t="str">
        <f t="shared" si="393"/>
        <v/>
      </c>
      <c r="C4611" s="2" t="str">
        <f t="shared" si="394"/>
        <v/>
      </c>
      <c r="D4611" s="2" t="str">
        <f>IF(ISNUMBER(A4611),COUNTIF(Calculations!B:B, A4611),"")</f>
        <v/>
      </c>
      <c r="E4611" s="2" t="str">
        <f>IF(ISNUMBER(A4611),COUNTIF(Calculations!A:A, A4611),"")</f>
        <v/>
      </c>
      <c r="F4611" s="12" t="str">
        <f t="shared" si="395"/>
        <v/>
      </c>
      <c r="G4611" s="12" t="str">
        <f t="shared" si="396"/>
        <v/>
      </c>
    </row>
    <row r="4612" spans="1:7" x14ac:dyDescent="0.25">
      <c r="A4612" s="8" t="str">
        <f t="shared" si="392"/>
        <v/>
      </c>
      <c r="B4612" s="2" t="str">
        <f t="shared" si="393"/>
        <v/>
      </c>
      <c r="C4612" s="2" t="str">
        <f t="shared" si="394"/>
        <v/>
      </c>
      <c r="D4612" s="2" t="str">
        <f>IF(ISNUMBER(A4612),COUNTIF(Calculations!B:B, A4612),"")</f>
        <v/>
      </c>
      <c r="E4612" s="2" t="str">
        <f>IF(ISNUMBER(A4612),COUNTIF(Calculations!A:A, A4612),"")</f>
        <v/>
      </c>
      <c r="F4612" s="12" t="str">
        <f t="shared" si="395"/>
        <v/>
      </c>
      <c r="G4612" s="12" t="str">
        <f t="shared" si="396"/>
        <v/>
      </c>
    </row>
    <row r="4613" spans="1:7" x14ac:dyDescent="0.25">
      <c r="A4613" s="8" t="str">
        <f t="shared" si="392"/>
        <v/>
      </c>
      <c r="B4613" s="2" t="str">
        <f t="shared" si="393"/>
        <v/>
      </c>
      <c r="C4613" s="2" t="str">
        <f t="shared" si="394"/>
        <v/>
      </c>
      <c r="D4613" s="2" t="str">
        <f>IF(ISNUMBER(A4613),COUNTIF(Calculations!B:B, A4613),"")</f>
        <v/>
      </c>
      <c r="E4613" s="2" t="str">
        <f>IF(ISNUMBER(A4613),COUNTIF(Calculations!A:A, A4613),"")</f>
        <v/>
      </c>
      <c r="F4613" s="12" t="str">
        <f t="shared" si="395"/>
        <v/>
      </c>
      <c r="G4613" s="12" t="str">
        <f t="shared" si="396"/>
        <v/>
      </c>
    </row>
    <row r="4614" spans="1:7" x14ac:dyDescent="0.25">
      <c r="A4614" s="8" t="str">
        <f t="shared" si="392"/>
        <v/>
      </c>
      <c r="B4614" s="2" t="str">
        <f t="shared" si="393"/>
        <v/>
      </c>
      <c r="C4614" s="2" t="str">
        <f t="shared" si="394"/>
        <v/>
      </c>
      <c r="D4614" s="2" t="str">
        <f>IF(ISNUMBER(A4614),COUNTIF(Calculations!B:B, A4614),"")</f>
        <v/>
      </c>
      <c r="E4614" s="2" t="str">
        <f>IF(ISNUMBER(A4614),COUNTIF(Calculations!A:A, A4614),"")</f>
        <v/>
      </c>
      <c r="F4614" s="12" t="str">
        <f t="shared" si="395"/>
        <v/>
      </c>
      <c r="G4614" s="12" t="str">
        <f t="shared" si="396"/>
        <v/>
      </c>
    </row>
    <row r="4615" spans="1:7" x14ac:dyDescent="0.25">
      <c r="A4615" s="8" t="str">
        <f t="shared" si="392"/>
        <v/>
      </c>
      <c r="B4615" s="2" t="str">
        <f t="shared" si="393"/>
        <v/>
      </c>
      <c r="C4615" s="2" t="str">
        <f t="shared" si="394"/>
        <v/>
      </c>
      <c r="D4615" s="2" t="str">
        <f>IF(ISNUMBER(A4615),COUNTIF(Calculations!B:B, A4615),"")</f>
        <v/>
      </c>
      <c r="E4615" s="2" t="str">
        <f>IF(ISNUMBER(A4615),COUNTIF(Calculations!A:A, A4615),"")</f>
        <v/>
      </c>
      <c r="F4615" s="12" t="str">
        <f t="shared" si="395"/>
        <v/>
      </c>
      <c r="G4615" s="12" t="str">
        <f t="shared" si="396"/>
        <v/>
      </c>
    </row>
    <row r="4616" spans="1:7" x14ac:dyDescent="0.25">
      <c r="A4616" s="8" t="str">
        <f t="shared" si="392"/>
        <v/>
      </c>
      <c r="B4616" s="2" t="str">
        <f t="shared" si="393"/>
        <v/>
      </c>
      <c r="C4616" s="2" t="str">
        <f t="shared" si="394"/>
        <v/>
      </c>
      <c r="D4616" s="2" t="str">
        <f>IF(ISNUMBER(A4616),COUNTIF(Calculations!B:B, A4616),"")</f>
        <v/>
      </c>
      <c r="E4616" s="2" t="str">
        <f>IF(ISNUMBER(A4616),COUNTIF(Calculations!A:A, A4616),"")</f>
        <v/>
      </c>
      <c r="F4616" s="12" t="str">
        <f t="shared" si="395"/>
        <v/>
      </c>
      <c r="G4616" s="12" t="str">
        <f t="shared" si="396"/>
        <v/>
      </c>
    </row>
    <row r="4617" spans="1:7" x14ac:dyDescent="0.25">
      <c r="A4617" s="8" t="str">
        <f t="shared" si="392"/>
        <v/>
      </c>
      <c r="B4617" s="2" t="str">
        <f t="shared" si="393"/>
        <v/>
      </c>
      <c r="C4617" s="2" t="str">
        <f t="shared" si="394"/>
        <v/>
      </c>
      <c r="D4617" s="2" t="str">
        <f>IF(ISNUMBER(A4617),COUNTIF(Calculations!B:B, A4617),"")</f>
        <v/>
      </c>
      <c r="E4617" s="2" t="str">
        <f>IF(ISNUMBER(A4617),COUNTIF(Calculations!A:A, A4617),"")</f>
        <v/>
      </c>
      <c r="F4617" s="12" t="str">
        <f t="shared" si="395"/>
        <v/>
      </c>
      <c r="G4617" s="12" t="str">
        <f t="shared" si="396"/>
        <v/>
      </c>
    </row>
    <row r="4618" spans="1:7" x14ac:dyDescent="0.25">
      <c r="A4618" s="8" t="str">
        <f t="shared" si="392"/>
        <v/>
      </c>
      <c r="B4618" s="2" t="str">
        <f t="shared" si="393"/>
        <v/>
      </c>
      <c r="C4618" s="2" t="str">
        <f t="shared" si="394"/>
        <v/>
      </c>
      <c r="D4618" s="2" t="str">
        <f>IF(ISNUMBER(A4618),COUNTIF(Calculations!B:B, A4618),"")</f>
        <v/>
      </c>
      <c r="E4618" s="2" t="str">
        <f>IF(ISNUMBER(A4618),COUNTIF(Calculations!A:A, A4618),"")</f>
        <v/>
      </c>
      <c r="F4618" s="12" t="str">
        <f t="shared" si="395"/>
        <v/>
      </c>
      <c r="G4618" s="12" t="str">
        <f t="shared" si="396"/>
        <v/>
      </c>
    </row>
    <row r="4619" spans="1:7" x14ac:dyDescent="0.25">
      <c r="A4619" s="8" t="str">
        <f t="shared" si="392"/>
        <v/>
      </c>
      <c r="B4619" s="2" t="str">
        <f t="shared" si="393"/>
        <v/>
      </c>
      <c r="C4619" s="2" t="str">
        <f t="shared" si="394"/>
        <v/>
      </c>
      <c r="D4619" s="2" t="str">
        <f>IF(ISNUMBER(A4619),COUNTIF(Calculations!B:B, A4619),"")</f>
        <v/>
      </c>
      <c r="E4619" s="2" t="str">
        <f>IF(ISNUMBER(A4619),COUNTIF(Calculations!A:A, A4619),"")</f>
        <v/>
      </c>
      <c r="F4619" s="12" t="str">
        <f t="shared" si="395"/>
        <v/>
      </c>
      <c r="G4619" s="12" t="str">
        <f t="shared" si="396"/>
        <v/>
      </c>
    </row>
    <row r="4620" spans="1:7" x14ac:dyDescent="0.25">
      <c r="A4620" s="8" t="str">
        <f t="shared" si="392"/>
        <v/>
      </c>
      <c r="B4620" s="2" t="str">
        <f t="shared" si="393"/>
        <v/>
      </c>
      <c r="C4620" s="2" t="str">
        <f t="shared" si="394"/>
        <v/>
      </c>
      <c r="D4620" s="2" t="str">
        <f>IF(ISNUMBER(A4620),COUNTIF(Calculations!B:B, A4620),"")</f>
        <v/>
      </c>
      <c r="E4620" s="2" t="str">
        <f>IF(ISNUMBER(A4620),COUNTIF(Calculations!A:A, A4620),"")</f>
        <v/>
      </c>
      <c r="F4620" s="12" t="str">
        <f t="shared" si="395"/>
        <v/>
      </c>
      <c r="G4620" s="12" t="str">
        <f t="shared" si="396"/>
        <v/>
      </c>
    </row>
    <row r="4621" spans="1:7" x14ac:dyDescent="0.25">
      <c r="A4621" s="8" t="str">
        <f t="shared" si="392"/>
        <v/>
      </c>
      <c r="B4621" s="2" t="str">
        <f t="shared" si="393"/>
        <v/>
      </c>
      <c r="C4621" s="2" t="str">
        <f t="shared" si="394"/>
        <v/>
      </c>
      <c r="D4621" s="2" t="str">
        <f>IF(ISNUMBER(A4621),COUNTIF(Calculations!B:B, A4621),"")</f>
        <v/>
      </c>
      <c r="E4621" s="2" t="str">
        <f>IF(ISNUMBER(A4621),COUNTIF(Calculations!A:A, A4621),"")</f>
        <v/>
      </c>
      <c r="F4621" s="12" t="str">
        <f t="shared" si="395"/>
        <v/>
      </c>
      <c r="G4621" s="12" t="str">
        <f t="shared" si="396"/>
        <v/>
      </c>
    </row>
    <row r="4622" spans="1:7" x14ac:dyDescent="0.25">
      <c r="A4622" s="8" t="str">
        <f t="shared" si="392"/>
        <v/>
      </c>
      <c r="B4622" s="2" t="str">
        <f t="shared" si="393"/>
        <v/>
      </c>
      <c r="C4622" s="2" t="str">
        <f t="shared" si="394"/>
        <v/>
      </c>
      <c r="D4622" s="2" t="str">
        <f>IF(ISNUMBER(A4622),COUNTIF(Calculations!B:B, A4622),"")</f>
        <v/>
      </c>
      <c r="E4622" s="2" t="str">
        <f>IF(ISNUMBER(A4622),COUNTIF(Calculations!A:A, A4622),"")</f>
        <v/>
      </c>
      <c r="F4622" s="12" t="str">
        <f t="shared" si="395"/>
        <v/>
      </c>
      <c r="G4622" s="12" t="str">
        <f t="shared" si="396"/>
        <v/>
      </c>
    </row>
    <row r="4623" spans="1:7" x14ac:dyDescent="0.25">
      <c r="A4623" s="8" t="str">
        <f t="shared" si="392"/>
        <v/>
      </c>
      <c r="B4623" s="2" t="str">
        <f t="shared" si="393"/>
        <v/>
      </c>
      <c r="C4623" s="2" t="str">
        <f t="shared" si="394"/>
        <v/>
      </c>
      <c r="D4623" s="2" t="str">
        <f>IF(ISNUMBER(A4623),COUNTIF(Calculations!B:B, A4623),"")</f>
        <v/>
      </c>
      <c r="E4623" s="2" t="str">
        <f>IF(ISNUMBER(A4623),COUNTIF(Calculations!A:A, A4623),"")</f>
        <v/>
      </c>
      <c r="F4623" s="12" t="str">
        <f t="shared" si="395"/>
        <v/>
      </c>
      <c r="G4623" s="12" t="str">
        <f t="shared" si="396"/>
        <v/>
      </c>
    </row>
    <row r="4624" spans="1:7" x14ac:dyDescent="0.25">
      <c r="A4624" s="8" t="str">
        <f t="shared" si="392"/>
        <v/>
      </c>
      <c r="B4624" s="2" t="str">
        <f t="shared" si="393"/>
        <v/>
      </c>
      <c r="C4624" s="2" t="str">
        <f t="shared" si="394"/>
        <v/>
      </c>
      <c r="D4624" s="2" t="str">
        <f>IF(ISNUMBER(A4624),COUNTIF(Calculations!B:B, A4624),"")</f>
        <v/>
      </c>
      <c r="E4624" s="2" t="str">
        <f>IF(ISNUMBER(A4624),COUNTIF(Calculations!A:A, A4624),"")</f>
        <v/>
      </c>
      <c r="F4624" s="12" t="str">
        <f t="shared" si="395"/>
        <v/>
      </c>
      <c r="G4624" s="12" t="str">
        <f t="shared" si="396"/>
        <v/>
      </c>
    </row>
    <row r="4625" spans="1:7" x14ac:dyDescent="0.25">
      <c r="A4625" s="8" t="str">
        <f t="shared" si="392"/>
        <v/>
      </c>
      <c r="B4625" s="2" t="str">
        <f t="shared" si="393"/>
        <v/>
      </c>
      <c r="C4625" s="2" t="str">
        <f t="shared" si="394"/>
        <v/>
      </c>
      <c r="D4625" s="2" t="str">
        <f>IF(ISNUMBER(A4625),COUNTIF(Calculations!B:B, A4625),"")</f>
        <v/>
      </c>
      <c r="E4625" s="2" t="str">
        <f>IF(ISNUMBER(A4625),COUNTIF(Calculations!A:A, A4625),"")</f>
        <v/>
      </c>
      <c r="F4625" s="12" t="str">
        <f t="shared" si="395"/>
        <v/>
      </c>
      <c r="G4625" s="12" t="str">
        <f t="shared" si="396"/>
        <v/>
      </c>
    </row>
    <row r="4626" spans="1:7" x14ac:dyDescent="0.25">
      <c r="A4626" s="8" t="str">
        <f t="shared" si="392"/>
        <v/>
      </c>
      <c r="B4626" s="2" t="str">
        <f t="shared" si="393"/>
        <v/>
      </c>
      <c r="C4626" s="2" t="str">
        <f t="shared" si="394"/>
        <v/>
      </c>
      <c r="D4626" s="2" t="str">
        <f>IF(ISNUMBER(A4626),COUNTIF(Calculations!B:B, A4626),"")</f>
        <v/>
      </c>
      <c r="E4626" s="2" t="str">
        <f>IF(ISNUMBER(A4626),COUNTIF(Calculations!A:A, A4626),"")</f>
        <v/>
      </c>
      <c r="F4626" s="12" t="str">
        <f t="shared" si="395"/>
        <v/>
      </c>
      <c r="G4626" s="12" t="str">
        <f t="shared" si="396"/>
        <v/>
      </c>
    </row>
    <row r="4627" spans="1:7" x14ac:dyDescent="0.25">
      <c r="A4627" s="8" t="str">
        <f t="shared" si="392"/>
        <v/>
      </c>
      <c r="B4627" s="2" t="str">
        <f t="shared" si="393"/>
        <v/>
      </c>
      <c r="C4627" s="2" t="str">
        <f t="shared" si="394"/>
        <v/>
      </c>
      <c r="D4627" s="2" t="str">
        <f>IF(ISNUMBER(A4627),COUNTIF(Calculations!B:B, A4627),"")</f>
        <v/>
      </c>
      <c r="E4627" s="2" t="str">
        <f>IF(ISNUMBER(A4627),COUNTIF(Calculations!A:A, A4627),"")</f>
        <v/>
      </c>
      <c r="F4627" s="12" t="str">
        <f t="shared" si="395"/>
        <v/>
      </c>
      <c r="G4627" s="12" t="str">
        <f t="shared" si="396"/>
        <v/>
      </c>
    </row>
    <row r="4628" spans="1:7" x14ac:dyDescent="0.25">
      <c r="A4628" s="8" t="str">
        <f t="shared" si="392"/>
        <v/>
      </c>
      <c r="B4628" s="2" t="str">
        <f t="shared" si="393"/>
        <v/>
      </c>
      <c r="C4628" s="2" t="str">
        <f t="shared" si="394"/>
        <v/>
      </c>
      <c r="D4628" s="2" t="str">
        <f>IF(ISNUMBER(A4628),COUNTIF(Calculations!B:B, A4628),"")</f>
        <v/>
      </c>
      <c r="E4628" s="2" t="str">
        <f>IF(ISNUMBER(A4628),COUNTIF(Calculations!A:A, A4628),"")</f>
        <v/>
      </c>
      <c r="F4628" s="12" t="str">
        <f t="shared" si="395"/>
        <v/>
      </c>
      <c r="G4628" s="12" t="str">
        <f t="shared" si="396"/>
        <v/>
      </c>
    </row>
    <row r="4629" spans="1:7" x14ac:dyDescent="0.25">
      <c r="A4629" s="8" t="str">
        <f t="shared" si="392"/>
        <v/>
      </c>
      <c r="B4629" s="2" t="str">
        <f t="shared" si="393"/>
        <v/>
      </c>
      <c r="C4629" s="2" t="str">
        <f t="shared" si="394"/>
        <v/>
      </c>
      <c r="D4629" s="2" t="str">
        <f>IF(ISNUMBER(A4629),COUNTIF(Calculations!B:B, A4629),"")</f>
        <v/>
      </c>
      <c r="E4629" s="2" t="str">
        <f>IF(ISNUMBER(A4629),COUNTIF(Calculations!A:A, A4629),"")</f>
        <v/>
      </c>
      <c r="F4629" s="12" t="str">
        <f t="shared" si="395"/>
        <v/>
      </c>
      <c r="G4629" s="12" t="str">
        <f t="shared" si="396"/>
        <v/>
      </c>
    </row>
    <row r="4630" spans="1:7" x14ac:dyDescent="0.25">
      <c r="A4630" s="8" t="str">
        <f t="shared" si="392"/>
        <v/>
      </c>
      <c r="B4630" s="2" t="str">
        <f t="shared" si="393"/>
        <v/>
      </c>
      <c r="C4630" s="2" t="str">
        <f t="shared" si="394"/>
        <v/>
      </c>
      <c r="D4630" s="2" t="str">
        <f>IF(ISNUMBER(A4630),COUNTIF(Calculations!B:B, A4630),"")</f>
        <v/>
      </c>
      <c r="E4630" s="2" t="str">
        <f>IF(ISNUMBER(A4630),COUNTIF(Calculations!A:A, A4630),"")</f>
        <v/>
      </c>
      <c r="F4630" s="12" t="str">
        <f t="shared" si="395"/>
        <v/>
      </c>
      <c r="G4630" s="12" t="str">
        <f t="shared" si="396"/>
        <v/>
      </c>
    </row>
    <row r="4631" spans="1:7" x14ac:dyDescent="0.25">
      <c r="A4631" s="8" t="str">
        <f t="shared" si="392"/>
        <v/>
      </c>
      <c r="B4631" s="2" t="str">
        <f t="shared" si="393"/>
        <v/>
      </c>
      <c r="C4631" s="2" t="str">
        <f t="shared" si="394"/>
        <v/>
      </c>
      <c r="D4631" s="2" t="str">
        <f>IF(ISNUMBER(A4631),COUNTIF(Calculations!B:B, A4631),"")</f>
        <v/>
      </c>
      <c r="E4631" s="2" t="str">
        <f>IF(ISNUMBER(A4631),COUNTIF(Calculations!A:A, A4631),"")</f>
        <v/>
      </c>
      <c r="F4631" s="12" t="str">
        <f t="shared" si="395"/>
        <v/>
      </c>
      <c r="G4631" s="12" t="str">
        <f t="shared" si="396"/>
        <v/>
      </c>
    </row>
    <row r="4632" spans="1:7" x14ac:dyDescent="0.25">
      <c r="A4632" s="8" t="str">
        <f t="shared" si="392"/>
        <v/>
      </c>
      <c r="B4632" s="2" t="str">
        <f t="shared" si="393"/>
        <v/>
      </c>
      <c r="C4632" s="2" t="str">
        <f t="shared" si="394"/>
        <v/>
      </c>
      <c r="D4632" s="2" t="str">
        <f>IF(ISNUMBER(A4632),COUNTIF(Calculations!B:B, A4632),"")</f>
        <v/>
      </c>
      <c r="E4632" s="2" t="str">
        <f>IF(ISNUMBER(A4632),COUNTIF(Calculations!A:A, A4632),"")</f>
        <v/>
      </c>
      <c r="F4632" s="12" t="str">
        <f t="shared" si="395"/>
        <v/>
      </c>
      <c r="G4632" s="12" t="str">
        <f t="shared" si="396"/>
        <v/>
      </c>
    </row>
    <row r="4633" spans="1:7" x14ac:dyDescent="0.25">
      <c r="A4633" s="8" t="str">
        <f t="shared" si="392"/>
        <v/>
      </c>
      <c r="B4633" s="2" t="str">
        <f t="shared" si="393"/>
        <v/>
      </c>
      <c r="C4633" s="2" t="str">
        <f t="shared" si="394"/>
        <v/>
      </c>
      <c r="D4633" s="2" t="str">
        <f>IF(ISNUMBER(A4633),COUNTIF(Calculations!B:B, A4633),"")</f>
        <v/>
      </c>
      <c r="E4633" s="2" t="str">
        <f>IF(ISNUMBER(A4633),COUNTIF(Calculations!A:A, A4633),"")</f>
        <v/>
      </c>
      <c r="F4633" s="12" t="str">
        <f t="shared" si="395"/>
        <v/>
      </c>
      <c r="G4633" s="12" t="str">
        <f t="shared" si="396"/>
        <v/>
      </c>
    </row>
    <row r="4634" spans="1:7" x14ac:dyDescent="0.25">
      <c r="A4634" s="8" t="str">
        <f t="shared" si="392"/>
        <v/>
      </c>
      <c r="B4634" s="2" t="str">
        <f t="shared" si="393"/>
        <v/>
      </c>
      <c r="C4634" s="2" t="str">
        <f t="shared" si="394"/>
        <v/>
      </c>
      <c r="D4634" s="2" t="str">
        <f>IF(ISNUMBER(A4634),COUNTIF(Calculations!B:B, A4634),"")</f>
        <v/>
      </c>
      <c r="E4634" s="2" t="str">
        <f>IF(ISNUMBER(A4634),COUNTIF(Calculations!A:A, A4634),"")</f>
        <v/>
      </c>
      <c r="F4634" s="12" t="str">
        <f t="shared" si="395"/>
        <v/>
      </c>
      <c r="G4634" s="12" t="str">
        <f t="shared" si="396"/>
        <v/>
      </c>
    </row>
    <row r="4635" spans="1:7" x14ac:dyDescent="0.25">
      <c r="A4635" s="8" t="str">
        <f t="shared" si="392"/>
        <v/>
      </c>
      <c r="B4635" s="2" t="str">
        <f t="shared" si="393"/>
        <v/>
      </c>
      <c r="C4635" s="2" t="str">
        <f t="shared" si="394"/>
        <v/>
      </c>
      <c r="D4635" s="2" t="str">
        <f>IF(ISNUMBER(A4635),COUNTIF(Calculations!B:B, A4635),"")</f>
        <v/>
      </c>
      <c r="E4635" s="2" t="str">
        <f>IF(ISNUMBER(A4635),COUNTIF(Calculations!A:A, A4635),"")</f>
        <v/>
      </c>
      <c r="F4635" s="12" t="str">
        <f t="shared" si="395"/>
        <v/>
      </c>
      <c r="G4635" s="12" t="str">
        <f t="shared" si="396"/>
        <v/>
      </c>
    </row>
    <row r="4636" spans="1:7" x14ac:dyDescent="0.25">
      <c r="A4636" s="8" t="str">
        <f t="shared" si="392"/>
        <v/>
      </c>
      <c r="B4636" s="2" t="str">
        <f t="shared" si="393"/>
        <v/>
      </c>
      <c r="C4636" s="2" t="str">
        <f t="shared" si="394"/>
        <v/>
      </c>
      <c r="D4636" s="2" t="str">
        <f>IF(ISNUMBER(A4636),COUNTIF(Calculations!B:B, A4636),"")</f>
        <v/>
      </c>
      <c r="E4636" s="2" t="str">
        <f>IF(ISNUMBER(A4636),COUNTIF(Calculations!A:A, A4636),"")</f>
        <v/>
      </c>
      <c r="F4636" s="12" t="str">
        <f t="shared" si="395"/>
        <v/>
      </c>
      <c r="G4636" s="12" t="str">
        <f t="shared" si="396"/>
        <v/>
      </c>
    </row>
    <row r="4637" spans="1:7" x14ac:dyDescent="0.25">
      <c r="A4637" s="8" t="str">
        <f t="shared" si="392"/>
        <v/>
      </c>
      <c r="B4637" s="2" t="str">
        <f t="shared" si="393"/>
        <v/>
      </c>
      <c r="C4637" s="2" t="str">
        <f t="shared" si="394"/>
        <v/>
      </c>
      <c r="D4637" s="2" t="str">
        <f>IF(ISNUMBER(A4637),COUNTIF(Calculations!B:B, A4637),"")</f>
        <v/>
      </c>
      <c r="E4637" s="2" t="str">
        <f>IF(ISNUMBER(A4637),COUNTIF(Calculations!A:A, A4637),"")</f>
        <v/>
      </c>
      <c r="F4637" s="12" t="str">
        <f t="shared" si="395"/>
        <v/>
      </c>
      <c r="G4637" s="12" t="str">
        <f t="shared" si="396"/>
        <v/>
      </c>
    </row>
    <row r="4638" spans="1:7" x14ac:dyDescent="0.25">
      <c r="A4638" s="8" t="str">
        <f t="shared" si="392"/>
        <v/>
      </c>
      <c r="B4638" s="2" t="str">
        <f t="shared" si="393"/>
        <v/>
      </c>
      <c r="C4638" s="2" t="str">
        <f t="shared" si="394"/>
        <v/>
      </c>
      <c r="D4638" s="2" t="str">
        <f>IF(ISNUMBER(A4638),COUNTIF(Calculations!B:B, A4638),"")</f>
        <v/>
      </c>
      <c r="E4638" s="2" t="str">
        <f>IF(ISNUMBER(A4638),COUNTIF(Calculations!A:A, A4638),"")</f>
        <v/>
      </c>
      <c r="F4638" s="12" t="str">
        <f t="shared" si="395"/>
        <v/>
      </c>
      <c r="G4638" s="12" t="str">
        <f t="shared" si="396"/>
        <v/>
      </c>
    </row>
    <row r="4639" spans="1:7" x14ac:dyDescent="0.25">
      <c r="A4639" s="8" t="str">
        <f t="shared" si="392"/>
        <v/>
      </c>
      <c r="B4639" s="2" t="str">
        <f t="shared" si="393"/>
        <v/>
      </c>
      <c r="C4639" s="2" t="str">
        <f t="shared" si="394"/>
        <v/>
      </c>
      <c r="D4639" s="2" t="str">
        <f>IF(ISNUMBER(A4639),COUNTIF(Calculations!B:B, A4639),"")</f>
        <v/>
      </c>
      <c r="E4639" s="2" t="str">
        <f>IF(ISNUMBER(A4639),COUNTIF(Calculations!A:A, A4639),"")</f>
        <v/>
      </c>
      <c r="F4639" s="12" t="str">
        <f t="shared" si="395"/>
        <v/>
      </c>
      <c r="G4639" s="12" t="str">
        <f t="shared" si="396"/>
        <v/>
      </c>
    </row>
    <row r="4640" spans="1:7" x14ac:dyDescent="0.25">
      <c r="A4640" s="8" t="str">
        <f t="shared" si="392"/>
        <v/>
      </c>
      <c r="B4640" s="2" t="str">
        <f t="shared" si="393"/>
        <v/>
      </c>
      <c r="C4640" s="2" t="str">
        <f t="shared" si="394"/>
        <v/>
      </c>
      <c r="D4640" s="2" t="str">
        <f>IF(ISNUMBER(A4640),COUNTIF(Calculations!B:B, A4640),"")</f>
        <v/>
      </c>
      <c r="E4640" s="2" t="str">
        <f>IF(ISNUMBER(A4640),COUNTIF(Calculations!A:A, A4640),"")</f>
        <v/>
      </c>
      <c r="F4640" s="12" t="str">
        <f t="shared" si="395"/>
        <v/>
      </c>
      <c r="G4640" s="12" t="str">
        <f t="shared" si="396"/>
        <v/>
      </c>
    </row>
    <row r="4641" spans="1:7" x14ac:dyDescent="0.25">
      <c r="A4641" s="8" t="str">
        <f t="shared" si="392"/>
        <v/>
      </c>
      <c r="B4641" s="2" t="str">
        <f t="shared" si="393"/>
        <v/>
      </c>
      <c r="C4641" s="2" t="str">
        <f t="shared" si="394"/>
        <v/>
      </c>
      <c r="D4641" s="2" t="str">
        <f>IF(ISNUMBER(A4641),COUNTIF(Calculations!B:B, A4641),"")</f>
        <v/>
      </c>
      <c r="E4641" s="2" t="str">
        <f>IF(ISNUMBER(A4641),COUNTIF(Calculations!A:A, A4641),"")</f>
        <v/>
      </c>
      <c r="F4641" s="12" t="str">
        <f t="shared" si="395"/>
        <v/>
      </c>
      <c r="G4641" s="12" t="str">
        <f t="shared" si="396"/>
        <v/>
      </c>
    </row>
    <row r="4642" spans="1:7" x14ac:dyDescent="0.25">
      <c r="A4642" s="8" t="str">
        <f t="shared" si="392"/>
        <v/>
      </c>
      <c r="B4642" s="2" t="str">
        <f t="shared" si="393"/>
        <v/>
      </c>
      <c r="C4642" s="2" t="str">
        <f t="shared" si="394"/>
        <v/>
      </c>
      <c r="D4642" s="2" t="str">
        <f>IF(ISNUMBER(A4642),COUNTIF(Calculations!B:B, A4642),"")</f>
        <v/>
      </c>
      <c r="E4642" s="2" t="str">
        <f>IF(ISNUMBER(A4642),COUNTIF(Calculations!A:A, A4642),"")</f>
        <v/>
      </c>
      <c r="F4642" s="12" t="str">
        <f t="shared" si="395"/>
        <v/>
      </c>
      <c r="G4642" s="12" t="str">
        <f t="shared" si="396"/>
        <v/>
      </c>
    </row>
    <row r="4643" spans="1:7" x14ac:dyDescent="0.25">
      <c r="A4643" s="8" t="str">
        <f t="shared" si="392"/>
        <v/>
      </c>
      <c r="B4643" s="2" t="str">
        <f t="shared" si="393"/>
        <v/>
      </c>
      <c r="C4643" s="2" t="str">
        <f t="shared" si="394"/>
        <v/>
      </c>
      <c r="D4643" s="2" t="str">
        <f>IF(ISNUMBER(A4643),COUNTIF(Calculations!B:B, A4643),"")</f>
        <v/>
      </c>
      <c r="E4643" s="2" t="str">
        <f>IF(ISNUMBER(A4643),COUNTIF(Calculations!A:A, A4643),"")</f>
        <v/>
      </c>
      <c r="F4643" s="12" t="str">
        <f t="shared" si="395"/>
        <v/>
      </c>
      <c r="G4643" s="12" t="str">
        <f t="shared" si="396"/>
        <v/>
      </c>
    </row>
    <row r="4644" spans="1:7" x14ac:dyDescent="0.25">
      <c r="A4644" s="8" t="str">
        <f t="shared" ref="A4644:A4707" si="397">IF(ISNUMBER(A4643),IF(A4643+1&lt;=MAX(IndirectStartDates,IndirectCompletedDates),A4643+1,""),"")</f>
        <v/>
      </c>
      <c r="B4644" s="2" t="str">
        <f t="shared" ref="B4644:B4707" si="398">IF(ISNUMBER(A4644),YEAR(A4644)&amp;"-"&amp;TEXT(WEEKNUM(A4644),"00"),"")</f>
        <v/>
      </c>
      <c r="C4644" s="2" t="str">
        <f t="shared" ref="C4644:C4707" si="399">IF(ISNUMBER(A4644),COUNTIFS(IndirectStartDates,"&lt;="&amp;A4644,IndirectCompletedDates,"&gt;"&amp;A4644) + COUNTIFS(IndirectStartDates,"&lt;="&amp;A4644,IndirectCompletedDates,""),"")</f>
        <v/>
      </c>
      <c r="D4644" s="2" t="str">
        <f>IF(ISNUMBER(A4644),COUNTIF(Calculations!B:B, A4644),"")</f>
        <v/>
      </c>
      <c r="E4644" s="2" t="str">
        <f>IF(ISNUMBER(A4644),COUNTIF(Calculations!A:A, A4644),"")</f>
        <v/>
      </c>
      <c r="F4644" s="12" t="str">
        <f t="shared" ref="F4644:F4707" si="400">IF(ISNUMBER(A4644),F4643 + D4644,"")</f>
        <v/>
      </c>
      <c r="G4644" s="12" t="str">
        <f t="shared" ref="G4644:G4707" si="401">IF(ISNUMBER(A4644),G4643 + E4644,"")</f>
        <v/>
      </c>
    </row>
    <row r="4645" spans="1:7" x14ac:dyDescent="0.25">
      <c r="A4645" s="8" t="str">
        <f t="shared" si="397"/>
        <v/>
      </c>
      <c r="B4645" s="2" t="str">
        <f t="shared" si="398"/>
        <v/>
      </c>
      <c r="C4645" s="2" t="str">
        <f t="shared" si="399"/>
        <v/>
      </c>
      <c r="D4645" s="2" t="str">
        <f>IF(ISNUMBER(A4645),COUNTIF(Calculations!B:B, A4645),"")</f>
        <v/>
      </c>
      <c r="E4645" s="2" t="str">
        <f>IF(ISNUMBER(A4645),COUNTIF(Calculations!A:A, A4645),"")</f>
        <v/>
      </c>
      <c r="F4645" s="12" t="str">
        <f t="shared" si="400"/>
        <v/>
      </c>
      <c r="G4645" s="12" t="str">
        <f t="shared" si="401"/>
        <v/>
      </c>
    </row>
    <row r="4646" spans="1:7" x14ac:dyDescent="0.25">
      <c r="A4646" s="8" t="str">
        <f t="shared" si="397"/>
        <v/>
      </c>
      <c r="B4646" s="2" t="str">
        <f t="shared" si="398"/>
        <v/>
      </c>
      <c r="C4646" s="2" t="str">
        <f t="shared" si="399"/>
        <v/>
      </c>
      <c r="D4646" s="2" t="str">
        <f>IF(ISNUMBER(A4646),COUNTIF(Calculations!B:B, A4646),"")</f>
        <v/>
      </c>
      <c r="E4646" s="2" t="str">
        <f>IF(ISNUMBER(A4646),COUNTIF(Calculations!A:A, A4646),"")</f>
        <v/>
      </c>
      <c r="F4646" s="12" t="str">
        <f t="shared" si="400"/>
        <v/>
      </c>
      <c r="G4646" s="12" t="str">
        <f t="shared" si="401"/>
        <v/>
      </c>
    </row>
    <row r="4647" spans="1:7" x14ac:dyDescent="0.25">
      <c r="A4647" s="8" t="str">
        <f t="shared" si="397"/>
        <v/>
      </c>
      <c r="B4647" s="2" t="str">
        <f t="shared" si="398"/>
        <v/>
      </c>
      <c r="C4647" s="2" t="str">
        <f t="shared" si="399"/>
        <v/>
      </c>
      <c r="D4647" s="2" t="str">
        <f>IF(ISNUMBER(A4647),COUNTIF(Calculations!B:B, A4647),"")</f>
        <v/>
      </c>
      <c r="E4647" s="2" t="str">
        <f>IF(ISNUMBER(A4647),COUNTIF(Calculations!A:A, A4647),"")</f>
        <v/>
      </c>
      <c r="F4647" s="12" t="str">
        <f t="shared" si="400"/>
        <v/>
      </c>
      <c r="G4647" s="12" t="str">
        <f t="shared" si="401"/>
        <v/>
      </c>
    </row>
    <row r="4648" spans="1:7" x14ac:dyDescent="0.25">
      <c r="A4648" s="8" t="str">
        <f t="shared" si="397"/>
        <v/>
      </c>
      <c r="B4648" s="2" t="str">
        <f t="shared" si="398"/>
        <v/>
      </c>
      <c r="C4648" s="2" t="str">
        <f t="shared" si="399"/>
        <v/>
      </c>
      <c r="D4648" s="2" t="str">
        <f>IF(ISNUMBER(A4648),COUNTIF(Calculations!B:B, A4648),"")</f>
        <v/>
      </c>
      <c r="E4648" s="2" t="str">
        <f>IF(ISNUMBER(A4648),COUNTIF(Calculations!A:A, A4648),"")</f>
        <v/>
      </c>
      <c r="F4648" s="12" t="str">
        <f t="shared" si="400"/>
        <v/>
      </c>
      <c r="G4648" s="12" t="str">
        <f t="shared" si="401"/>
        <v/>
      </c>
    </row>
    <row r="4649" spans="1:7" x14ac:dyDescent="0.25">
      <c r="A4649" s="8" t="str">
        <f t="shared" si="397"/>
        <v/>
      </c>
      <c r="B4649" s="2" t="str">
        <f t="shared" si="398"/>
        <v/>
      </c>
      <c r="C4649" s="2" t="str">
        <f t="shared" si="399"/>
        <v/>
      </c>
      <c r="D4649" s="2" t="str">
        <f>IF(ISNUMBER(A4649),COUNTIF(Calculations!B:B, A4649),"")</f>
        <v/>
      </c>
      <c r="E4649" s="2" t="str">
        <f>IF(ISNUMBER(A4649),COUNTIF(Calculations!A:A, A4649),"")</f>
        <v/>
      </c>
      <c r="F4649" s="12" t="str">
        <f t="shared" si="400"/>
        <v/>
      </c>
      <c r="G4649" s="12" t="str">
        <f t="shared" si="401"/>
        <v/>
      </c>
    </row>
    <row r="4650" spans="1:7" x14ac:dyDescent="0.25">
      <c r="A4650" s="8" t="str">
        <f t="shared" si="397"/>
        <v/>
      </c>
      <c r="B4650" s="2" t="str">
        <f t="shared" si="398"/>
        <v/>
      </c>
      <c r="C4650" s="2" t="str">
        <f t="shared" si="399"/>
        <v/>
      </c>
      <c r="D4650" s="2" t="str">
        <f>IF(ISNUMBER(A4650),COUNTIF(Calculations!B:B, A4650),"")</f>
        <v/>
      </c>
      <c r="E4650" s="2" t="str">
        <f>IF(ISNUMBER(A4650),COUNTIF(Calculations!A:A, A4650),"")</f>
        <v/>
      </c>
      <c r="F4650" s="12" t="str">
        <f t="shared" si="400"/>
        <v/>
      </c>
      <c r="G4650" s="12" t="str">
        <f t="shared" si="401"/>
        <v/>
      </c>
    </row>
    <row r="4651" spans="1:7" x14ac:dyDescent="0.25">
      <c r="A4651" s="8" t="str">
        <f t="shared" si="397"/>
        <v/>
      </c>
      <c r="B4651" s="2" t="str">
        <f t="shared" si="398"/>
        <v/>
      </c>
      <c r="C4651" s="2" t="str">
        <f t="shared" si="399"/>
        <v/>
      </c>
      <c r="D4651" s="2" t="str">
        <f>IF(ISNUMBER(A4651),COUNTIF(Calculations!B:B, A4651),"")</f>
        <v/>
      </c>
      <c r="E4651" s="2" t="str">
        <f>IF(ISNUMBER(A4651),COUNTIF(Calculations!A:A, A4651),"")</f>
        <v/>
      </c>
      <c r="F4651" s="12" t="str">
        <f t="shared" si="400"/>
        <v/>
      </c>
      <c r="G4651" s="12" t="str">
        <f t="shared" si="401"/>
        <v/>
      </c>
    </row>
    <row r="4652" spans="1:7" x14ac:dyDescent="0.25">
      <c r="A4652" s="8" t="str">
        <f t="shared" si="397"/>
        <v/>
      </c>
      <c r="B4652" s="2" t="str">
        <f t="shared" si="398"/>
        <v/>
      </c>
      <c r="C4652" s="2" t="str">
        <f t="shared" si="399"/>
        <v/>
      </c>
      <c r="D4652" s="2" t="str">
        <f>IF(ISNUMBER(A4652),COUNTIF(Calculations!B:B, A4652),"")</f>
        <v/>
      </c>
      <c r="E4652" s="2" t="str">
        <f>IF(ISNUMBER(A4652),COUNTIF(Calculations!A:A, A4652),"")</f>
        <v/>
      </c>
      <c r="F4652" s="12" t="str">
        <f t="shared" si="400"/>
        <v/>
      </c>
      <c r="G4652" s="12" t="str">
        <f t="shared" si="401"/>
        <v/>
      </c>
    </row>
    <row r="4653" spans="1:7" x14ac:dyDescent="0.25">
      <c r="A4653" s="8" t="str">
        <f t="shared" si="397"/>
        <v/>
      </c>
      <c r="B4653" s="2" t="str">
        <f t="shared" si="398"/>
        <v/>
      </c>
      <c r="C4653" s="2" t="str">
        <f t="shared" si="399"/>
        <v/>
      </c>
      <c r="D4653" s="2" t="str">
        <f>IF(ISNUMBER(A4653),COUNTIF(Calculations!B:B, A4653),"")</f>
        <v/>
      </c>
      <c r="E4653" s="2" t="str">
        <f>IF(ISNUMBER(A4653),COUNTIF(Calculations!A:A, A4653),"")</f>
        <v/>
      </c>
      <c r="F4653" s="12" t="str">
        <f t="shared" si="400"/>
        <v/>
      </c>
      <c r="G4653" s="12" t="str">
        <f t="shared" si="401"/>
        <v/>
      </c>
    </row>
    <row r="4654" spans="1:7" x14ac:dyDescent="0.25">
      <c r="A4654" s="8" t="str">
        <f t="shared" si="397"/>
        <v/>
      </c>
      <c r="B4654" s="2" t="str">
        <f t="shared" si="398"/>
        <v/>
      </c>
      <c r="C4654" s="2" t="str">
        <f t="shared" si="399"/>
        <v/>
      </c>
      <c r="D4654" s="2" t="str">
        <f>IF(ISNUMBER(A4654),COUNTIF(Calculations!B:B, A4654),"")</f>
        <v/>
      </c>
      <c r="E4654" s="2" t="str">
        <f>IF(ISNUMBER(A4654),COUNTIF(Calculations!A:A, A4654),"")</f>
        <v/>
      </c>
      <c r="F4654" s="12" t="str">
        <f t="shared" si="400"/>
        <v/>
      </c>
      <c r="G4654" s="12" t="str">
        <f t="shared" si="401"/>
        <v/>
      </c>
    </row>
    <row r="4655" spans="1:7" x14ac:dyDescent="0.25">
      <c r="A4655" s="8" t="str">
        <f t="shared" si="397"/>
        <v/>
      </c>
      <c r="B4655" s="2" t="str">
        <f t="shared" si="398"/>
        <v/>
      </c>
      <c r="C4655" s="2" t="str">
        <f t="shared" si="399"/>
        <v/>
      </c>
      <c r="D4655" s="2" t="str">
        <f>IF(ISNUMBER(A4655),COUNTIF(Calculations!B:B, A4655),"")</f>
        <v/>
      </c>
      <c r="E4655" s="2" t="str">
        <f>IF(ISNUMBER(A4655),COUNTIF(Calculations!A:A, A4655),"")</f>
        <v/>
      </c>
      <c r="F4655" s="12" t="str">
        <f t="shared" si="400"/>
        <v/>
      </c>
      <c r="G4655" s="12" t="str">
        <f t="shared" si="401"/>
        <v/>
      </c>
    </row>
    <row r="4656" spans="1:7" x14ac:dyDescent="0.25">
      <c r="A4656" s="8" t="str">
        <f t="shared" si="397"/>
        <v/>
      </c>
      <c r="B4656" s="2" t="str">
        <f t="shared" si="398"/>
        <v/>
      </c>
      <c r="C4656" s="2" t="str">
        <f t="shared" si="399"/>
        <v/>
      </c>
      <c r="D4656" s="2" t="str">
        <f>IF(ISNUMBER(A4656),COUNTIF(Calculations!B:B, A4656),"")</f>
        <v/>
      </c>
      <c r="E4656" s="2" t="str">
        <f>IF(ISNUMBER(A4656),COUNTIF(Calculations!A:A, A4656),"")</f>
        <v/>
      </c>
      <c r="F4656" s="12" t="str">
        <f t="shared" si="400"/>
        <v/>
      </c>
      <c r="G4656" s="12" t="str">
        <f t="shared" si="401"/>
        <v/>
      </c>
    </row>
    <row r="4657" spans="1:7" x14ac:dyDescent="0.25">
      <c r="A4657" s="8" t="str">
        <f t="shared" si="397"/>
        <v/>
      </c>
      <c r="B4657" s="2" t="str">
        <f t="shared" si="398"/>
        <v/>
      </c>
      <c r="C4657" s="2" t="str">
        <f t="shared" si="399"/>
        <v/>
      </c>
      <c r="D4657" s="2" t="str">
        <f>IF(ISNUMBER(A4657),COUNTIF(Calculations!B:B, A4657),"")</f>
        <v/>
      </c>
      <c r="E4657" s="2" t="str">
        <f>IF(ISNUMBER(A4657),COUNTIF(Calculations!A:A, A4657),"")</f>
        <v/>
      </c>
      <c r="F4657" s="12" t="str">
        <f t="shared" si="400"/>
        <v/>
      </c>
      <c r="G4657" s="12" t="str">
        <f t="shared" si="401"/>
        <v/>
      </c>
    </row>
    <row r="4658" spans="1:7" x14ac:dyDescent="0.25">
      <c r="A4658" s="8" t="str">
        <f t="shared" si="397"/>
        <v/>
      </c>
      <c r="B4658" s="2" t="str">
        <f t="shared" si="398"/>
        <v/>
      </c>
      <c r="C4658" s="2" t="str">
        <f t="shared" si="399"/>
        <v/>
      </c>
      <c r="D4658" s="2" t="str">
        <f>IF(ISNUMBER(A4658),COUNTIF(Calculations!B:B, A4658),"")</f>
        <v/>
      </c>
      <c r="E4658" s="2" t="str">
        <f>IF(ISNUMBER(A4658),COUNTIF(Calculations!A:A, A4658),"")</f>
        <v/>
      </c>
      <c r="F4658" s="12" t="str">
        <f t="shared" si="400"/>
        <v/>
      </c>
      <c r="G4658" s="12" t="str">
        <f t="shared" si="401"/>
        <v/>
      </c>
    </row>
    <row r="4659" spans="1:7" x14ac:dyDescent="0.25">
      <c r="A4659" s="8" t="str">
        <f t="shared" si="397"/>
        <v/>
      </c>
      <c r="B4659" s="2" t="str">
        <f t="shared" si="398"/>
        <v/>
      </c>
      <c r="C4659" s="2" t="str">
        <f t="shared" si="399"/>
        <v/>
      </c>
      <c r="D4659" s="2" t="str">
        <f>IF(ISNUMBER(A4659),COUNTIF(Calculations!B:B, A4659),"")</f>
        <v/>
      </c>
      <c r="E4659" s="2" t="str">
        <f>IF(ISNUMBER(A4659),COUNTIF(Calculations!A:A, A4659),"")</f>
        <v/>
      </c>
      <c r="F4659" s="12" t="str">
        <f t="shared" si="400"/>
        <v/>
      </c>
      <c r="G4659" s="12" t="str">
        <f t="shared" si="401"/>
        <v/>
      </c>
    </row>
    <row r="4660" spans="1:7" x14ac:dyDescent="0.25">
      <c r="A4660" s="8" t="str">
        <f t="shared" si="397"/>
        <v/>
      </c>
      <c r="B4660" s="2" t="str">
        <f t="shared" si="398"/>
        <v/>
      </c>
      <c r="C4660" s="2" t="str">
        <f t="shared" si="399"/>
        <v/>
      </c>
      <c r="D4660" s="2" t="str">
        <f>IF(ISNUMBER(A4660),COUNTIF(Calculations!B:B, A4660),"")</f>
        <v/>
      </c>
      <c r="E4660" s="2" t="str">
        <f>IF(ISNUMBER(A4660),COUNTIF(Calculations!A:A, A4660),"")</f>
        <v/>
      </c>
      <c r="F4660" s="12" t="str">
        <f t="shared" si="400"/>
        <v/>
      </c>
      <c r="G4660" s="12" t="str">
        <f t="shared" si="401"/>
        <v/>
      </c>
    </row>
    <row r="4661" spans="1:7" x14ac:dyDescent="0.25">
      <c r="A4661" s="8" t="str">
        <f t="shared" si="397"/>
        <v/>
      </c>
      <c r="B4661" s="2" t="str">
        <f t="shared" si="398"/>
        <v/>
      </c>
      <c r="C4661" s="2" t="str">
        <f t="shared" si="399"/>
        <v/>
      </c>
      <c r="D4661" s="2" t="str">
        <f>IF(ISNUMBER(A4661),COUNTIF(Calculations!B:B, A4661),"")</f>
        <v/>
      </c>
      <c r="E4661" s="2" t="str">
        <f>IF(ISNUMBER(A4661),COUNTIF(Calculations!A:A, A4661),"")</f>
        <v/>
      </c>
      <c r="F4661" s="12" t="str">
        <f t="shared" si="400"/>
        <v/>
      </c>
      <c r="G4661" s="12" t="str">
        <f t="shared" si="401"/>
        <v/>
      </c>
    </row>
    <row r="4662" spans="1:7" x14ac:dyDescent="0.25">
      <c r="A4662" s="8" t="str">
        <f t="shared" si="397"/>
        <v/>
      </c>
      <c r="B4662" s="2" t="str">
        <f t="shared" si="398"/>
        <v/>
      </c>
      <c r="C4662" s="2" t="str">
        <f t="shared" si="399"/>
        <v/>
      </c>
      <c r="D4662" s="2" t="str">
        <f>IF(ISNUMBER(A4662),COUNTIF(Calculations!B:B, A4662),"")</f>
        <v/>
      </c>
      <c r="E4662" s="2" t="str">
        <f>IF(ISNUMBER(A4662),COUNTIF(Calculations!A:A, A4662),"")</f>
        <v/>
      </c>
      <c r="F4662" s="12" t="str">
        <f t="shared" si="400"/>
        <v/>
      </c>
      <c r="G4662" s="12" t="str">
        <f t="shared" si="401"/>
        <v/>
      </c>
    </row>
    <row r="4663" spans="1:7" x14ac:dyDescent="0.25">
      <c r="A4663" s="8" t="str">
        <f t="shared" si="397"/>
        <v/>
      </c>
      <c r="B4663" s="2" t="str">
        <f t="shared" si="398"/>
        <v/>
      </c>
      <c r="C4663" s="2" t="str">
        <f t="shared" si="399"/>
        <v/>
      </c>
      <c r="D4663" s="2" t="str">
        <f>IF(ISNUMBER(A4663),COUNTIF(Calculations!B:B, A4663),"")</f>
        <v/>
      </c>
      <c r="E4663" s="2" t="str">
        <f>IF(ISNUMBER(A4663),COUNTIF(Calculations!A:A, A4663),"")</f>
        <v/>
      </c>
      <c r="F4663" s="12" t="str">
        <f t="shared" si="400"/>
        <v/>
      </c>
      <c r="G4663" s="12" t="str">
        <f t="shared" si="401"/>
        <v/>
      </c>
    </row>
    <row r="4664" spans="1:7" x14ac:dyDescent="0.25">
      <c r="A4664" s="8" t="str">
        <f t="shared" si="397"/>
        <v/>
      </c>
      <c r="B4664" s="2" t="str">
        <f t="shared" si="398"/>
        <v/>
      </c>
      <c r="C4664" s="2" t="str">
        <f t="shared" si="399"/>
        <v/>
      </c>
      <c r="D4664" s="2" t="str">
        <f>IF(ISNUMBER(A4664),COUNTIF(Calculations!B:B, A4664),"")</f>
        <v/>
      </c>
      <c r="E4664" s="2" t="str">
        <f>IF(ISNUMBER(A4664),COUNTIF(Calculations!A:A, A4664),"")</f>
        <v/>
      </c>
      <c r="F4664" s="12" t="str">
        <f t="shared" si="400"/>
        <v/>
      </c>
      <c r="G4664" s="12" t="str">
        <f t="shared" si="401"/>
        <v/>
      </c>
    </row>
    <row r="4665" spans="1:7" x14ac:dyDescent="0.25">
      <c r="A4665" s="8" t="str">
        <f t="shared" si="397"/>
        <v/>
      </c>
      <c r="B4665" s="2" t="str">
        <f t="shared" si="398"/>
        <v/>
      </c>
      <c r="C4665" s="2" t="str">
        <f t="shared" si="399"/>
        <v/>
      </c>
      <c r="D4665" s="2" t="str">
        <f>IF(ISNUMBER(A4665),COUNTIF(Calculations!B:B, A4665),"")</f>
        <v/>
      </c>
      <c r="E4665" s="2" t="str">
        <f>IF(ISNUMBER(A4665),COUNTIF(Calculations!A:A, A4665),"")</f>
        <v/>
      </c>
      <c r="F4665" s="12" t="str">
        <f t="shared" si="400"/>
        <v/>
      </c>
      <c r="G4665" s="12" t="str">
        <f t="shared" si="401"/>
        <v/>
      </c>
    </row>
    <row r="4666" spans="1:7" x14ac:dyDescent="0.25">
      <c r="A4666" s="8" t="str">
        <f t="shared" si="397"/>
        <v/>
      </c>
      <c r="B4666" s="2" t="str">
        <f t="shared" si="398"/>
        <v/>
      </c>
      <c r="C4666" s="2" t="str">
        <f t="shared" si="399"/>
        <v/>
      </c>
      <c r="D4666" s="2" t="str">
        <f>IF(ISNUMBER(A4666),COUNTIF(Calculations!B:B, A4666),"")</f>
        <v/>
      </c>
      <c r="E4666" s="2" t="str">
        <f>IF(ISNUMBER(A4666),COUNTIF(Calculations!A:A, A4666),"")</f>
        <v/>
      </c>
      <c r="F4666" s="12" t="str">
        <f t="shared" si="400"/>
        <v/>
      </c>
      <c r="G4666" s="12" t="str">
        <f t="shared" si="401"/>
        <v/>
      </c>
    </row>
    <row r="4667" spans="1:7" x14ac:dyDescent="0.25">
      <c r="A4667" s="8" t="str">
        <f t="shared" si="397"/>
        <v/>
      </c>
      <c r="B4667" s="2" t="str">
        <f t="shared" si="398"/>
        <v/>
      </c>
      <c r="C4667" s="2" t="str">
        <f t="shared" si="399"/>
        <v/>
      </c>
      <c r="D4667" s="2" t="str">
        <f>IF(ISNUMBER(A4667),COUNTIF(Calculations!B:B, A4667),"")</f>
        <v/>
      </c>
      <c r="E4667" s="2" t="str">
        <f>IF(ISNUMBER(A4667),COUNTIF(Calculations!A:A, A4667),"")</f>
        <v/>
      </c>
      <c r="F4667" s="12" t="str">
        <f t="shared" si="400"/>
        <v/>
      </c>
      <c r="G4667" s="12" t="str">
        <f t="shared" si="401"/>
        <v/>
      </c>
    </row>
    <row r="4668" spans="1:7" x14ac:dyDescent="0.25">
      <c r="A4668" s="8" t="str">
        <f t="shared" si="397"/>
        <v/>
      </c>
      <c r="B4668" s="2" t="str">
        <f t="shared" si="398"/>
        <v/>
      </c>
      <c r="C4668" s="2" t="str">
        <f t="shared" si="399"/>
        <v/>
      </c>
      <c r="D4668" s="2" t="str">
        <f>IF(ISNUMBER(A4668),COUNTIF(Calculations!B:B, A4668),"")</f>
        <v/>
      </c>
      <c r="E4668" s="2" t="str">
        <f>IF(ISNUMBER(A4668),COUNTIF(Calculations!A:A, A4668),"")</f>
        <v/>
      </c>
      <c r="F4668" s="12" t="str">
        <f t="shared" si="400"/>
        <v/>
      </c>
      <c r="G4668" s="12" t="str">
        <f t="shared" si="401"/>
        <v/>
      </c>
    </row>
    <row r="4669" spans="1:7" x14ac:dyDescent="0.25">
      <c r="A4669" s="8" t="str">
        <f t="shared" si="397"/>
        <v/>
      </c>
      <c r="B4669" s="2" t="str">
        <f t="shared" si="398"/>
        <v/>
      </c>
      <c r="C4669" s="2" t="str">
        <f t="shared" si="399"/>
        <v/>
      </c>
      <c r="D4669" s="2" t="str">
        <f>IF(ISNUMBER(A4669),COUNTIF(Calculations!B:B, A4669),"")</f>
        <v/>
      </c>
      <c r="E4669" s="2" t="str">
        <f>IF(ISNUMBER(A4669),COUNTIF(Calculations!A:A, A4669),"")</f>
        <v/>
      </c>
      <c r="F4669" s="12" t="str">
        <f t="shared" si="400"/>
        <v/>
      </c>
      <c r="G4669" s="12" t="str">
        <f t="shared" si="401"/>
        <v/>
      </c>
    </row>
    <row r="4670" spans="1:7" x14ac:dyDescent="0.25">
      <c r="A4670" s="8" t="str">
        <f t="shared" si="397"/>
        <v/>
      </c>
      <c r="B4670" s="2" t="str">
        <f t="shared" si="398"/>
        <v/>
      </c>
      <c r="C4670" s="2" t="str">
        <f t="shared" si="399"/>
        <v/>
      </c>
      <c r="D4670" s="2" t="str">
        <f>IF(ISNUMBER(A4670),COUNTIF(Calculations!B:B, A4670),"")</f>
        <v/>
      </c>
      <c r="E4670" s="2" t="str">
        <f>IF(ISNUMBER(A4670),COUNTIF(Calculations!A:A, A4670),"")</f>
        <v/>
      </c>
      <c r="F4670" s="12" t="str">
        <f t="shared" si="400"/>
        <v/>
      </c>
      <c r="G4670" s="12" t="str">
        <f t="shared" si="401"/>
        <v/>
      </c>
    </row>
    <row r="4671" spans="1:7" x14ac:dyDescent="0.25">
      <c r="A4671" s="8" t="str">
        <f t="shared" si="397"/>
        <v/>
      </c>
      <c r="B4671" s="2" t="str">
        <f t="shared" si="398"/>
        <v/>
      </c>
      <c r="C4671" s="2" t="str">
        <f t="shared" si="399"/>
        <v/>
      </c>
      <c r="D4671" s="2" t="str">
        <f>IF(ISNUMBER(A4671),COUNTIF(Calculations!B:B, A4671),"")</f>
        <v/>
      </c>
      <c r="E4671" s="2" t="str">
        <f>IF(ISNUMBER(A4671),COUNTIF(Calculations!A:A, A4671),"")</f>
        <v/>
      </c>
      <c r="F4671" s="12" t="str">
        <f t="shared" si="400"/>
        <v/>
      </c>
      <c r="G4671" s="12" t="str">
        <f t="shared" si="401"/>
        <v/>
      </c>
    </row>
    <row r="4672" spans="1:7" x14ac:dyDescent="0.25">
      <c r="A4672" s="8" t="str">
        <f t="shared" si="397"/>
        <v/>
      </c>
      <c r="B4672" s="2" t="str">
        <f t="shared" si="398"/>
        <v/>
      </c>
      <c r="C4672" s="2" t="str">
        <f t="shared" si="399"/>
        <v/>
      </c>
      <c r="D4672" s="2" t="str">
        <f>IF(ISNUMBER(A4672),COUNTIF(Calculations!B:B, A4672),"")</f>
        <v/>
      </c>
      <c r="E4672" s="2" t="str">
        <f>IF(ISNUMBER(A4672),COUNTIF(Calculations!A:A, A4672),"")</f>
        <v/>
      </c>
      <c r="F4672" s="12" t="str">
        <f t="shared" si="400"/>
        <v/>
      </c>
      <c r="G4672" s="12" t="str">
        <f t="shared" si="401"/>
        <v/>
      </c>
    </row>
    <row r="4673" spans="1:7" x14ac:dyDescent="0.25">
      <c r="A4673" s="8" t="str">
        <f t="shared" si="397"/>
        <v/>
      </c>
      <c r="B4673" s="2" t="str">
        <f t="shared" si="398"/>
        <v/>
      </c>
      <c r="C4673" s="2" t="str">
        <f t="shared" si="399"/>
        <v/>
      </c>
      <c r="D4673" s="2" t="str">
        <f>IF(ISNUMBER(A4673),COUNTIF(Calculations!B:B, A4673),"")</f>
        <v/>
      </c>
      <c r="E4673" s="2" t="str">
        <f>IF(ISNUMBER(A4673),COUNTIF(Calculations!A:A, A4673),"")</f>
        <v/>
      </c>
      <c r="F4673" s="12" t="str">
        <f t="shared" si="400"/>
        <v/>
      </c>
      <c r="G4673" s="12" t="str">
        <f t="shared" si="401"/>
        <v/>
      </c>
    </row>
    <row r="4674" spans="1:7" x14ac:dyDescent="0.25">
      <c r="A4674" s="8" t="str">
        <f t="shared" si="397"/>
        <v/>
      </c>
      <c r="B4674" s="2" t="str">
        <f t="shared" si="398"/>
        <v/>
      </c>
      <c r="C4674" s="2" t="str">
        <f t="shared" si="399"/>
        <v/>
      </c>
      <c r="D4674" s="2" t="str">
        <f>IF(ISNUMBER(A4674),COUNTIF(Calculations!B:B, A4674),"")</f>
        <v/>
      </c>
      <c r="E4674" s="2" t="str">
        <f>IF(ISNUMBER(A4674),COUNTIF(Calculations!A:A, A4674),"")</f>
        <v/>
      </c>
      <c r="F4674" s="12" t="str">
        <f t="shared" si="400"/>
        <v/>
      </c>
      <c r="G4674" s="12" t="str">
        <f t="shared" si="401"/>
        <v/>
      </c>
    </row>
    <row r="4675" spans="1:7" x14ac:dyDescent="0.25">
      <c r="A4675" s="8" t="str">
        <f t="shared" si="397"/>
        <v/>
      </c>
      <c r="B4675" s="2" t="str">
        <f t="shared" si="398"/>
        <v/>
      </c>
      <c r="C4675" s="2" t="str">
        <f t="shared" si="399"/>
        <v/>
      </c>
      <c r="D4675" s="2" t="str">
        <f>IF(ISNUMBER(A4675),COUNTIF(Calculations!B:B, A4675),"")</f>
        <v/>
      </c>
      <c r="E4675" s="2" t="str">
        <f>IF(ISNUMBER(A4675),COUNTIF(Calculations!A:A, A4675),"")</f>
        <v/>
      </c>
      <c r="F4675" s="12" t="str">
        <f t="shared" si="400"/>
        <v/>
      </c>
      <c r="G4675" s="12" t="str">
        <f t="shared" si="401"/>
        <v/>
      </c>
    </row>
    <row r="4676" spans="1:7" x14ac:dyDescent="0.25">
      <c r="A4676" s="8" t="str">
        <f t="shared" si="397"/>
        <v/>
      </c>
      <c r="B4676" s="2" t="str">
        <f t="shared" si="398"/>
        <v/>
      </c>
      <c r="C4676" s="2" t="str">
        <f t="shared" si="399"/>
        <v/>
      </c>
      <c r="D4676" s="2" t="str">
        <f>IF(ISNUMBER(A4676),COUNTIF(Calculations!B:B, A4676),"")</f>
        <v/>
      </c>
      <c r="E4676" s="2" t="str">
        <f>IF(ISNUMBER(A4676),COUNTIF(Calculations!A:A, A4676),"")</f>
        <v/>
      </c>
      <c r="F4676" s="12" t="str">
        <f t="shared" si="400"/>
        <v/>
      </c>
      <c r="G4676" s="12" t="str">
        <f t="shared" si="401"/>
        <v/>
      </c>
    </row>
    <row r="4677" spans="1:7" x14ac:dyDescent="0.25">
      <c r="A4677" s="8" t="str">
        <f t="shared" si="397"/>
        <v/>
      </c>
      <c r="B4677" s="2" t="str">
        <f t="shared" si="398"/>
        <v/>
      </c>
      <c r="C4677" s="2" t="str">
        <f t="shared" si="399"/>
        <v/>
      </c>
      <c r="D4677" s="2" t="str">
        <f>IF(ISNUMBER(A4677),COUNTIF(Calculations!B:B, A4677),"")</f>
        <v/>
      </c>
      <c r="E4677" s="2" t="str">
        <f>IF(ISNUMBER(A4677),COUNTIF(Calculations!A:A, A4677),"")</f>
        <v/>
      </c>
      <c r="F4677" s="12" t="str">
        <f t="shared" si="400"/>
        <v/>
      </c>
      <c r="G4677" s="12" t="str">
        <f t="shared" si="401"/>
        <v/>
      </c>
    </row>
    <row r="4678" spans="1:7" x14ac:dyDescent="0.25">
      <c r="A4678" s="8" t="str">
        <f t="shared" si="397"/>
        <v/>
      </c>
      <c r="B4678" s="2" t="str">
        <f t="shared" si="398"/>
        <v/>
      </c>
      <c r="C4678" s="2" t="str">
        <f t="shared" si="399"/>
        <v/>
      </c>
      <c r="D4678" s="2" t="str">
        <f>IF(ISNUMBER(A4678),COUNTIF(Calculations!B:B, A4678),"")</f>
        <v/>
      </c>
      <c r="E4678" s="2" t="str">
        <f>IF(ISNUMBER(A4678),COUNTIF(Calculations!A:A, A4678),"")</f>
        <v/>
      </c>
      <c r="F4678" s="12" t="str">
        <f t="shared" si="400"/>
        <v/>
      </c>
      <c r="G4678" s="12" t="str">
        <f t="shared" si="401"/>
        <v/>
      </c>
    </row>
    <row r="4679" spans="1:7" x14ac:dyDescent="0.25">
      <c r="A4679" s="8" t="str">
        <f t="shared" si="397"/>
        <v/>
      </c>
      <c r="B4679" s="2" t="str">
        <f t="shared" si="398"/>
        <v/>
      </c>
      <c r="C4679" s="2" t="str">
        <f t="shared" si="399"/>
        <v/>
      </c>
      <c r="D4679" s="2" t="str">
        <f>IF(ISNUMBER(A4679),COUNTIF(Calculations!B:B, A4679),"")</f>
        <v/>
      </c>
      <c r="E4679" s="2" t="str">
        <f>IF(ISNUMBER(A4679),COUNTIF(Calculations!A:A, A4679),"")</f>
        <v/>
      </c>
      <c r="F4679" s="12" t="str">
        <f t="shared" si="400"/>
        <v/>
      </c>
      <c r="G4679" s="12" t="str">
        <f t="shared" si="401"/>
        <v/>
      </c>
    </row>
    <row r="4680" spans="1:7" x14ac:dyDescent="0.25">
      <c r="A4680" s="8" t="str">
        <f t="shared" si="397"/>
        <v/>
      </c>
      <c r="B4680" s="2" t="str">
        <f t="shared" si="398"/>
        <v/>
      </c>
      <c r="C4680" s="2" t="str">
        <f t="shared" si="399"/>
        <v/>
      </c>
      <c r="D4680" s="2" t="str">
        <f>IF(ISNUMBER(A4680),COUNTIF(Calculations!B:B, A4680),"")</f>
        <v/>
      </c>
      <c r="E4680" s="2" t="str">
        <f>IF(ISNUMBER(A4680),COUNTIF(Calculations!A:A, A4680),"")</f>
        <v/>
      </c>
      <c r="F4680" s="12" t="str">
        <f t="shared" si="400"/>
        <v/>
      </c>
      <c r="G4680" s="12" t="str">
        <f t="shared" si="401"/>
        <v/>
      </c>
    </row>
    <row r="4681" spans="1:7" x14ac:dyDescent="0.25">
      <c r="A4681" s="8" t="str">
        <f t="shared" si="397"/>
        <v/>
      </c>
      <c r="B4681" s="2" t="str">
        <f t="shared" si="398"/>
        <v/>
      </c>
      <c r="C4681" s="2" t="str">
        <f t="shared" si="399"/>
        <v/>
      </c>
      <c r="D4681" s="2" t="str">
        <f>IF(ISNUMBER(A4681),COUNTIF(Calculations!B:B, A4681),"")</f>
        <v/>
      </c>
      <c r="E4681" s="2" t="str">
        <f>IF(ISNUMBER(A4681),COUNTIF(Calculations!A:A, A4681),"")</f>
        <v/>
      </c>
      <c r="F4681" s="12" t="str">
        <f t="shared" si="400"/>
        <v/>
      </c>
      <c r="G4681" s="12" t="str">
        <f t="shared" si="401"/>
        <v/>
      </c>
    </row>
    <row r="4682" spans="1:7" x14ac:dyDescent="0.25">
      <c r="A4682" s="8" t="str">
        <f t="shared" si="397"/>
        <v/>
      </c>
      <c r="B4682" s="2" t="str">
        <f t="shared" si="398"/>
        <v/>
      </c>
      <c r="C4682" s="2" t="str">
        <f t="shared" si="399"/>
        <v/>
      </c>
      <c r="D4682" s="2" t="str">
        <f>IF(ISNUMBER(A4682),COUNTIF(Calculations!B:B, A4682),"")</f>
        <v/>
      </c>
      <c r="E4682" s="2" t="str">
        <f>IF(ISNUMBER(A4682),COUNTIF(Calculations!A:A, A4682),"")</f>
        <v/>
      </c>
      <c r="F4682" s="12" t="str">
        <f t="shared" si="400"/>
        <v/>
      </c>
      <c r="G4682" s="12" t="str">
        <f t="shared" si="401"/>
        <v/>
      </c>
    </row>
    <row r="4683" spans="1:7" x14ac:dyDescent="0.25">
      <c r="A4683" s="8" t="str">
        <f t="shared" si="397"/>
        <v/>
      </c>
      <c r="B4683" s="2" t="str">
        <f t="shared" si="398"/>
        <v/>
      </c>
      <c r="C4683" s="2" t="str">
        <f t="shared" si="399"/>
        <v/>
      </c>
      <c r="D4683" s="2" t="str">
        <f>IF(ISNUMBER(A4683),COUNTIF(Calculations!B:B, A4683),"")</f>
        <v/>
      </c>
      <c r="E4683" s="2" t="str">
        <f>IF(ISNUMBER(A4683),COUNTIF(Calculations!A:A, A4683),"")</f>
        <v/>
      </c>
      <c r="F4683" s="12" t="str">
        <f t="shared" si="400"/>
        <v/>
      </c>
      <c r="G4683" s="12" t="str">
        <f t="shared" si="401"/>
        <v/>
      </c>
    </row>
    <row r="4684" spans="1:7" x14ac:dyDescent="0.25">
      <c r="A4684" s="8" t="str">
        <f t="shared" si="397"/>
        <v/>
      </c>
      <c r="B4684" s="2" t="str">
        <f t="shared" si="398"/>
        <v/>
      </c>
      <c r="C4684" s="2" t="str">
        <f t="shared" si="399"/>
        <v/>
      </c>
      <c r="D4684" s="2" t="str">
        <f>IF(ISNUMBER(A4684),COUNTIF(Calculations!B:B, A4684),"")</f>
        <v/>
      </c>
      <c r="E4684" s="2" t="str">
        <f>IF(ISNUMBER(A4684),COUNTIF(Calculations!A:A, A4684),"")</f>
        <v/>
      </c>
      <c r="F4684" s="12" t="str">
        <f t="shared" si="400"/>
        <v/>
      </c>
      <c r="G4684" s="12" t="str">
        <f t="shared" si="401"/>
        <v/>
      </c>
    </row>
    <row r="4685" spans="1:7" x14ac:dyDescent="0.25">
      <c r="A4685" s="8" t="str">
        <f t="shared" si="397"/>
        <v/>
      </c>
      <c r="B4685" s="2" t="str">
        <f t="shared" si="398"/>
        <v/>
      </c>
      <c r="C4685" s="2" t="str">
        <f t="shared" si="399"/>
        <v/>
      </c>
      <c r="D4685" s="2" t="str">
        <f>IF(ISNUMBER(A4685),COUNTIF(Calculations!B:B, A4685),"")</f>
        <v/>
      </c>
      <c r="E4685" s="2" t="str">
        <f>IF(ISNUMBER(A4685),COUNTIF(Calculations!A:A, A4685),"")</f>
        <v/>
      </c>
      <c r="F4685" s="12" t="str">
        <f t="shared" si="400"/>
        <v/>
      </c>
      <c r="G4685" s="12" t="str">
        <f t="shared" si="401"/>
        <v/>
      </c>
    </row>
    <row r="4686" spans="1:7" x14ac:dyDescent="0.25">
      <c r="A4686" s="8" t="str">
        <f t="shared" si="397"/>
        <v/>
      </c>
      <c r="B4686" s="2" t="str">
        <f t="shared" si="398"/>
        <v/>
      </c>
      <c r="C4686" s="2" t="str">
        <f t="shared" si="399"/>
        <v/>
      </c>
      <c r="D4686" s="2" t="str">
        <f>IF(ISNUMBER(A4686),COUNTIF(Calculations!B:B, A4686),"")</f>
        <v/>
      </c>
      <c r="E4686" s="2" t="str">
        <f>IF(ISNUMBER(A4686),COUNTIF(Calculations!A:A, A4686),"")</f>
        <v/>
      </c>
      <c r="F4686" s="12" t="str">
        <f t="shared" si="400"/>
        <v/>
      </c>
      <c r="G4686" s="12" t="str">
        <f t="shared" si="401"/>
        <v/>
      </c>
    </row>
    <row r="4687" spans="1:7" x14ac:dyDescent="0.25">
      <c r="A4687" s="8" t="str">
        <f t="shared" si="397"/>
        <v/>
      </c>
      <c r="B4687" s="2" t="str">
        <f t="shared" si="398"/>
        <v/>
      </c>
      <c r="C4687" s="2" t="str">
        <f t="shared" si="399"/>
        <v/>
      </c>
      <c r="D4687" s="2" t="str">
        <f>IF(ISNUMBER(A4687),COUNTIF(Calculations!B:B, A4687),"")</f>
        <v/>
      </c>
      <c r="E4687" s="2" t="str">
        <f>IF(ISNUMBER(A4687),COUNTIF(Calculations!A:A, A4687),"")</f>
        <v/>
      </c>
      <c r="F4687" s="12" t="str">
        <f t="shared" si="400"/>
        <v/>
      </c>
      <c r="G4687" s="12" t="str">
        <f t="shared" si="401"/>
        <v/>
      </c>
    </row>
    <row r="4688" spans="1:7" x14ac:dyDescent="0.25">
      <c r="A4688" s="8" t="str">
        <f t="shared" si="397"/>
        <v/>
      </c>
      <c r="B4688" s="2" t="str">
        <f t="shared" si="398"/>
        <v/>
      </c>
      <c r="C4688" s="2" t="str">
        <f t="shared" si="399"/>
        <v/>
      </c>
      <c r="D4688" s="2" t="str">
        <f>IF(ISNUMBER(A4688),COUNTIF(Calculations!B:B, A4688),"")</f>
        <v/>
      </c>
      <c r="E4688" s="2" t="str">
        <f>IF(ISNUMBER(A4688),COUNTIF(Calculations!A:A, A4688),"")</f>
        <v/>
      </c>
      <c r="F4688" s="12" t="str">
        <f t="shared" si="400"/>
        <v/>
      </c>
      <c r="G4688" s="12" t="str">
        <f t="shared" si="401"/>
        <v/>
      </c>
    </row>
    <row r="4689" spans="1:7" x14ac:dyDescent="0.25">
      <c r="A4689" s="8" t="str">
        <f t="shared" si="397"/>
        <v/>
      </c>
      <c r="B4689" s="2" t="str">
        <f t="shared" si="398"/>
        <v/>
      </c>
      <c r="C4689" s="2" t="str">
        <f t="shared" si="399"/>
        <v/>
      </c>
      <c r="D4689" s="2" t="str">
        <f>IF(ISNUMBER(A4689),COUNTIF(Calculations!B:B, A4689),"")</f>
        <v/>
      </c>
      <c r="E4689" s="2" t="str">
        <f>IF(ISNUMBER(A4689),COUNTIF(Calculations!A:A, A4689),"")</f>
        <v/>
      </c>
      <c r="F4689" s="12" t="str">
        <f t="shared" si="400"/>
        <v/>
      </c>
      <c r="G4689" s="12" t="str">
        <f t="shared" si="401"/>
        <v/>
      </c>
    </row>
    <row r="4690" spans="1:7" x14ac:dyDescent="0.25">
      <c r="A4690" s="8" t="str">
        <f t="shared" si="397"/>
        <v/>
      </c>
      <c r="B4690" s="2" t="str">
        <f t="shared" si="398"/>
        <v/>
      </c>
      <c r="C4690" s="2" t="str">
        <f t="shared" si="399"/>
        <v/>
      </c>
      <c r="D4690" s="2" t="str">
        <f>IF(ISNUMBER(A4690),COUNTIF(Calculations!B:B, A4690),"")</f>
        <v/>
      </c>
      <c r="E4690" s="2" t="str">
        <f>IF(ISNUMBER(A4690),COUNTIF(Calculations!A:A, A4690),"")</f>
        <v/>
      </c>
      <c r="F4690" s="12" t="str">
        <f t="shared" si="400"/>
        <v/>
      </c>
      <c r="G4690" s="12" t="str">
        <f t="shared" si="401"/>
        <v/>
      </c>
    </row>
    <row r="4691" spans="1:7" x14ac:dyDescent="0.25">
      <c r="A4691" s="8" t="str">
        <f t="shared" si="397"/>
        <v/>
      </c>
      <c r="B4691" s="2" t="str">
        <f t="shared" si="398"/>
        <v/>
      </c>
      <c r="C4691" s="2" t="str">
        <f t="shared" si="399"/>
        <v/>
      </c>
      <c r="D4691" s="2" t="str">
        <f>IF(ISNUMBER(A4691),COUNTIF(Calculations!B:B, A4691),"")</f>
        <v/>
      </c>
      <c r="E4691" s="2" t="str">
        <f>IF(ISNUMBER(A4691),COUNTIF(Calculations!A:A, A4691),"")</f>
        <v/>
      </c>
      <c r="F4691" s="12" t="str">
        <f t="shared" si="400"/>
        <v/>
      </c>
      <c r="G4691" s="12" t="str">
        <f t="shared" si="401"/>
        <v/>
      </c>
    </row>
    <row r="4692" spans="1:7" x14ac:dyDescent="0.25">
      <c r="A4692" s="8" t="str">
        <f t="shared" si="397"/>
        <v/>
      </c>
      <c r="B4692" s="2" t="str">
        <f t="shared" si="398"/>
        <v/>
      </c>
      <c r="C4692" s="2" t="str">
        <f t="shared" si="399"/>
        <v/>
      </c>
      <c r="D4692" s="2" t="str">
        <f>IF(ISNUMBER(A4692),COUNTIF(Calculations!B:B, A4692),"")</f>
        <v/>
      </c>
      <c r="E4692" s="2" t="str">
        <f>IF(ISNUMBER(A4692),COUNTIF(Calculations!A:A, A4692),"")</f>
        <v/>
      </c>
      <c r="F4692" s="12" t="str">
        <f t="shared" si="400"/>
        <v/>
      </c>
      <c r="G4692" s="12" t="str">
        <f t="shared" si="401"/>
        <v/>
      </c>
    </row>
    <row r="4693" spans="1:7" x14ac:dyDescent="0.25">
      <c r="A4693" s="8" t="str">
        <f t="shared" si="397"/>
        <v/>
      </c>
      <c r="B4693" s="2" t="str">
        <f t="shared" si="398"/>
        <v/>
      </c>
      <c r="C4693" s="2" t="str">
        <f t="shared" si="399"/>
        <v/>
      </c>
      <c r="D4693" s="2" t="str">
        <f>IF(ISNUMBER(A4693),COUNTIF(Calculations!B:B, A4693),"")</f>
        <v/>
      </c>
      <c r="E4693" s="2" t="str">
        <f>IF(ISNUMBER(A4693),COUNTIF(Calculations!A:A, A4693),"")</f>
        <v/>
      </c>
      <c r="F4693" s="12" t="str">
        <f t="shared" si="400"/>
        <v/>
      </c>
      <c r="G4693" s="12" t="str">
        <f t="shared" si="401"/>
        <v/>
      </c>
    </row>
    <row r="4694" spans="1:7" x14ac:dyDescent="0.25">
      <c r="A4694" s="8" t="str">
        <f t="shared" si="397"/>
        <v/>
      </c>
      <c r="B4694" s="2" t="str">
        <f t="shared" si="398"/>
        <v/>
      </c>
      <c r="C4694" s="2" t="str">
        <f t="shared" si="399"/>
        <v/>
      </c>
      <c r="D4694" s="2" t="str">
        <f>IF(ISNUMBER(A4694),COUNTIF(Calculations!B:B, A4694),"")</f>
        <v/>
      </c>
      <c r="E4694" s="2" t="str">
        <f>IF(ISNUMBER(A4694),COUNTIF(Calculations!A:A, A4694),"")</f>
        <v/>
      </c>
      <c r="F4694" s="12" t="str">
        <f t="shared" si="400"/>
        <v/>
      </c>
      <c r="G4694" s="12" t="str">
        <f t="shared" si="401"/>
        <v/>
      </c>
    </row>
    <row r="4695" spans="1:7" x14ac:dyDescent="0.25">
      <c r="A4695" s="8" t="str">
        <f t="shared" si="397"/>
        <v/>
      </c>
      <c r="B4695" s="2" t="str">
        <f t="shared" si="398"/>
        <v/>
      </c>
      <c r="C4695" s="2" t="str">
        <f t="shared" si="399"/>
        <v/>
      </c>
      <c r="D4695" s="2" t="str">
        <f>IF(ISNUMBER(A4695),COUNTIF(Calculations!B:B, A4695),"")</f>
        <v/>
      </c>
      <c r="E4695" s="2" t="str">
        <f>IF(ISNUMBER(A4695),COUNTIF(Calculations!A:A, A4695),"")</f>
        <v/>
      </c>
      <c r="F4695" s="12" t="str">
        <f t="shared" si="400"/>
        <v/>
      </c>
      <c r="G4695" s="12" t="str">
        <f t="shared" si="401"/>
        <v/>
      </c>
    </row>
    <row r="4696" spans="1:7" x14ac:dyDescent="0.25">
      <c r="A4696" s="8" t="str">
        <f t="shared" si="397"/>
        <v/>
      </c>
      <c r="B4696" s="2" t="str">
        <f t="shared" si="398"/>
        <v/>
      </c>
      <c r="C4696" s="2" t="str">
        <f t="shared" si="399"/>
        <v/>
      </c>
      <c r="D4696" s="2" t="str">
        <f>IF(ISNUMBER(A4696),COUNTIF(Calculations!B:B, A4696),"")</f>
        <v/>
      </c>
      <c r="E4696" s="2" t="str">
        <f>IF(ISNUMBER(A4696),COUNTIF(Calculations!A:A, A4696),"")</f>
        <v/>
      </c>
      <c r="F4696" s="12" t="str">
        <f t="shared" si="400"/>
        <v/>
      </c>
      <c r="G4696" s="12" t="str">
        <f t="shared" si="401"/>
        <v/>
      </c>
    </row>
    <row r="4697" spans="1:7" x14ac:dyDescent="0.25">
      <c r="A4697" s="8" t="str">
        <f t="shared" si="397"/>
        <v/>
      </c>
      <c r="B4697" s="2" t="str">
        <f t="shared" si="398"/>
        <v/>
      </c>
      <c r="C4697" s="2" t="str">
        <f t="shared" si="399"/>
        <v/>
      </c>
      <c r="D4697" s="2" t="str">
        <f>IF(ISNUMBER(A4697),COUNTIF(Calculations!B:B, A4697),"")</f>
        <v/>
      </c>
      <c r="E4697" s="2" t="str">
        <f>IF(ISNUMBER(A4697),COUNTIF(Calculations!A:A, A4697),"")</f>
        <v/>
      </c>
      <c r="F4697" s="12" t="str">
        <f t="shared" si="400"/>
        <v/>
      </c>
      <c r="G4697" s="12" t="str">
        <f t="shared" si="401"/>
        <v/>
      </c>
    </row>
    <row r="4698" spans="1:7" x14ac:dyDescent="0.25">
      <c r="A4698" s="8" t="str">
        <f t="shared" si="397"/>
        <v/>
      </c>
      <c r="B4698" s="2" t="str">
        <f t="shared" si="398"/>
        <v/>
      </c>
      <c r="C4698" s="2" t="str">
        <f t="shared" si="399"/>
        <v/>
      </c>
      <c r="D4698" s="2" t="str">
        <f>IF(ISNUMBER(A4698),COUNTIF(Calculations!B:B, A4698),"")</f>
        <v/>
      </c>
      <c r="E4698" s="2" t="str">
        <f>IF(ISNUMBER(A4698),COUNTIF(Calculations!A:A, A4698),"")</f>
        <v/>
      </c>
      <c r="F4698" s="12" t="str">
        <f t="shared" si="400"/>
        <v/>
      </c>
      <c r="G4698" s="12" t="str">
        <f t="shared" si="401"/>
        <v/>
      </c>
    </row>
    <row r="4699" spans="1:7" x14ac:dyDescent="0.25">
      <c r="A4699" s="8" t="str">
        <f t="shared" si="397"/>
        <v/>
      </c>
      <c r="B4699" s="2" t="str">
        <f t="shared" si="398"/>
        <v/>
      </c>
      <c r="C4699" s="2" t="str">
        <f t="shared" si="399"/>
        <v/>
      </c>
      <c r="D4699" s="2" t="str">
        <f>IF(ISNUMBER(A4699),COUNTIF(Calculations!B:B, A4699),"")</f>
        <v/>
      </c>
      <c r="E4699" s="2" t="str">
        <f>IF(ISNUMBER(A4699),COUNTIF(Calculations!A:A, A4699),"")</f>
        <v/>
      </c>
      <c r="F4699" s="12" t="str">
        <f t="shared" si="400"/>
        <v/>
      </c>
      <c r="G4699" s="12" t="str">
        <f t="shared" si="401"/>
        <v/>
      </c>
    </row>
    <row r="4700" spans="1:7" x14ac:dyDescent="0.25">
      <c r="A4700" s="8" t="str">
        <f t="shared" si="397"/>
        <v/>
      </c>
      <c r="B4700" s="2" t="str">
        <f t="shared" si="398"/>
        <v/>
      </c>
      <c r="C4700" s="2" t="str">
        <f t="shared" si="399"/>
        <v/>
      </c>
      <c r="D4700" s="2" t="str">
        <f>IF(ISNUMBER(A4700),COUNTIF(Calculations!B:B, A4700),"")</f>
        <v/>
      </c>
      <c r="E4700" s="2" t="str">
        <f>IF(ISNUMBER(A4700),COUNTIF(Calculations!A:A, A4700),"")</f>
        <v/>
      </c>
      <c r="F4700" s="12" t="str">
        <f t="shared" si="400"/>
        <v/>
      </c>
      <c r="G4700" s="12" t="str">
        <f t="shared" si="401"/>
        <v/>
      </c>
    </row>
    <row r="4701" spans="1:7" x14ac:dyDescent="0.25">
      <c r="A4701" s="8" t="str">
        <f t="shared" si="397"/>
        <v/>
      </c>
      <c r="B4701" s="2" t="str">
        <f t="shared" si="398"/>
        <v/>
      </c>
      <c r="C4701" s="2" t="str">
        <f t="shared" si="399"/>
        <v/>
      </c>
      <c r="D4701" s="2" t="str">
        <f>IF(ISNUMBER(A4701),COUNTIF(Calculations!B:B, A4701),"")</f>
        <v/>
      </c>
      <c r="E4701" s="2" t="str">
        <f>IF(ISNUMBER(A4701),COUNTIF(Calculations!A:A, A4701),"")</f>
        <v/>
      </c>
      <c r="F4701" s="12" t="str">
        <f t="shared" si="400"/>
        <v/>
      </c>
      <c r="G4701" s="12" t="str">
        <f t="shared" si="401"/>
        <v/>
      </c>
    </row>
    <row r="4702" spans="1:7" x14ac:dyDescent="0.25">
      <c r="A4702" s="8" t="str">
        <f t="shared" si="397"/>
        <v/>
      </c>
      <c r="B4702" s="2" t="str">
        <f t="shared" si="398"/>
        <v/>
      </c>
      <c r="C4702" s="2" t="str">
        <f t="shared" si="399"/>
        <v/>
      </c>
      <c r="D4702" s="2" t="str">
        <f>IF(ISNUMBER(A4702),COUNTIF(Calculations!B:B, A4702),"")</f>
        <v/>
      </c>
      <c r="E4702" s="2" t="str">
        <f>IF(ISNUMBER(A4702),COUNTIF(Calculations!A:A, A4702),"")</f>
        <v/>
      </c>
      <c r="F4702" s="12" t="str">
        <f t="shared" si="400"/>
        <v/>
      </c>
      <c r="G4702" s="12" t="str">
        <f t="shared" si="401"/>
        <v/>
      </c>
    </row>
    <row r="4703" spans="1:7" x14ac:dyDescent="0.25">
      <c r="A4703" s="8" t="str">
        <f t="shared" si="397"/>
        <v/>
      </c>
      <c r="B4703" s="2" t="str">
        <f t="shared" si="398"/>
        <v/>
      </c>
      <c r="C4703" s="2" t="str">
        <f t="shared" si="399"/>
        <v/>
      </c>
      <c r="D4703" s="2" t="str">
        <f>IF(ISNUMBER(A4703),COUNTIF(Calculations!B:B, A4703),"")</f>
        <v/>
      </c>
      <c r="E4703" s="2" t="str">
        <f>IF(ISNUMBER(A4703),COUNTIF(Calculations!A:A, A4703),"")</f>
        <v/>
      </c>
      <c r="F4703" s="12" t="str">
        <f t="shared" si="400"/>
        <v/>
      </c>
      <c r="G4703" s="12" t="str">
        <f t="shared" si="401"/>
        <v/>
      </c>
    </row>
    <row r="4704" spans="1:7" x14ac:dyDescent="0.25">
      <c r="A4704" s="8" t="str">
        <f t="shared" si="397"/>
        <v/>
      </c>
      <c r="B4704" s="2" t="str">
        <f t="shared" si="398"/>
        <v/>
      </c>
      <c r="C4704" s="2" t="str">
        <f t="shared" si="399"/>
        <v/>
      </c>
      <c r="D4704" s="2" t="str">
        <f>IF(ISNUMBER(A4704),COUNTIF(Calculations!B:B, A4704),"")</f>
        <v/>
      </c>
      <c r="E4704" s="2" t="str">
        <f>IF(ISNUMBER(A4704),COUNTIF(Calculations!A:A, A4704),"")</f>
        <v/>
      </c>
      <c r="F4704" s="12" t="str">
        <f t="shared" si="400"/>
        <v/>
      </c>
      <c r="G4704" s="12" t="str">
        <f t="shared" si="401"/>
        <v/>
      </c>
    </row>
    <row r="4705" spans="1:7" x14ac:dyDescent="0.25">
      <c r="A4705" s="8" t="str">
        <f t="shared" si="397"/>
        <v/>
      </c>
      <c r="B4705" s="2" t="str">
        <f t="shared" si="398"/>
        <v/>
      </c>
      <c r="C4705" s="2" t="str">
        <f t="shared" si="399"/>
        <v/>
      </c>
      <c r="D4705" s="2" t="str">
        <f>IF(ISNUMBER(A4705),COUNTIF(Calculations!B:B, A4705),"")</f>
        <v/>
      </c>
      <c r="E4705" s="2" t="str">
        <f>IF(ISNUMBER(A4705),COUNTIF(Calculations!A:A, A4705),"")</f>
        <v/>
      </c>
      <c r="F4705" s="12" t="str">
        <f t="shared" si="400"/>
        <v/>
      </c>
      <c r="G4705" s="12" t="str">
        <f t="shared" si="401"/>
        <v/>
      </c>
    </row>
    <row r="4706" spans="1:7" x14ac:dyDescent="0.25">
      <c r="A4706" s="8" t="str">
        <f t="shared" si="397"/>
        <v/>
      </c>
      <c r="B4706" s="2" t="str">
        <f t="shared" si="398"/>
        <v/>
      </c>
      <c r="C4706" s="2" t="str">
        <f t="shared" si="399"/>
        <v/>
      </c>
      <c r="D4706" s="2" t="str">
        <f>IF(ISNUMBER(A4706),COUNTIF(Calculations!B:B, A4706),"")</f>
        <v/>
      </c>
      <c r="E4706" s="2" t="str">
        <f>IF(ISNUMBER(A4706),COUNTIF(Calculations!A:A, A4706),"")</f>
        <v/>
      </c>
      <c r="F4706" s="12" t="str">
        <f t="shared" si="400"/>
        <v/>
      </c>
      <c r="G4706" s="12" t="str">
        <f t="shared" si="401"/>
        <v/>
      </c>
    </row>
    <row r="4707" spans="1:7" x14ac:dyDescent="0.25">
      <c r="A4707" s="8" t="str">
        <f t="shared" si="397"/>
        <v/>
      </c>
      <c r="B4707" s="2" t="str">
        <f t="shared" si="398"/>
        <v/>
      </c>
      <c r="C4707" s="2" t="str">
        <f t="shared" si="399"/>
        <v/>
      </c>
      <c r="D4707" s="2" t="str">
        <f>IF(ISNUMBER(A4707),COUNTIF(Calculations!B:B, A4707),"")</f>
        <v/>
      </c>
      <c r="E4707" s="2" t="str">
        <f>IF(ISNUMBER(A4707),COUNTIF(Calculations!A:A, A4707),"")</f>
        <v/>
      </c>
      <c r="F4707" s="12" t="str">
        <f t="shared" si="400"/>
        <v/>
      </c>
      <c r="G4707" s="12" t="str">
        <f t="shared" si="401"/>
        <v/>
      </c>
    </row>
    <row r="4708" spans="1:7" x14ac:dyDescent="0.25">
      <c r="A4708" s="8" t="str">
        <f t="shared" ref="A4708:A4771" si="402">IF(ISNUMBER(A4707),IF(A4707+1&lt;=MAX(IndirectStartDates,IndirectCompletedDates),A4707+1,""),"")</f>
        <v/>
      </c>
      <c r="B4708" s="2" t="str">
        <f t="shared" ref="B4708:B4771" si="403">IF(ISNUMBER(A4708),YEAR(A4708)&amp;"-"&amp;TEXT(WEEKNUM(A4708),"00"),"")</f>
        <v/>
      </c>
      <c r="C4708" s="2" t="str">
        <f t="shared" ref="C4708:C4771" si="404">IF(ISNUMBER(A4708),COUNTIFS(IndirectStartDates,"&lt;="&amp;A4708,IndirectCompletedDates,"&gt;"&amp;A4708) + COUNTIFS(IndirectStartDates,"&lt;="&amp;A4708,IndirectCompletedDates,""),"")</f>
        <v/>
      </c>
      <c r="D4708" s="2" t="str">
        <f>IF(ISNUMBER(A4708),COUNTIF(Calculations!B:B, A4708),"")</f>
        <v/>
      </c>
      <c r="E4708" s="2" t="str">
        <f>IF(ISNUMBER(A4708),COUNTIF(Calculations!A:A, A4708),"")</f>
        <v/>
      </c>
      <c r="F4708" s="12" t="str">
        <f t="shared" ref="F4708:F4771" si="405">IF(ISNUMBER(A4708),F4707 + D4708,"")</f>
        <v/>
      </c>
      <c r="G4708" s="12" t="str">
        <f t="shared" ref="G4708:G4771" si="406">IF(ISNUMBER(A4708),G4707 + E4708,"")</f>
        <v/>
      </c>
    </row>
    <row r="4709" spans="1:7" x14ac:dyDescent="0.25">
      <c r="A4709" s="8" t="str">
        <f t="shared" si="402"/>
        <v/>
      </c>
      <c r="B4709" s="2" t="str">
        <f t="shared" si="403"/>
        <v/>
      </c>
      <c r="C4709" s="2" t="str">
        <f t="shared" si="404"/>
        <v/>
      </c>
      <c r="D4709" s="2" t="str">
        <f>IF(ISNUMBER(A4709),COUNTIF(Calculations!B:B, A4709),"")</f>
        <v/>
      </c>
      <c r="E4709" s="2" t="str">
        <f>IF(ISNUMBER(A4709),COUNTIF(Calculations!A:A, A4709),"")</f>
        <v/>
      </c>
      <c r="F4709" s="12" t="str">
        <f t="shared" si="405"/>
        <v/>
      </c>
      <c r="G4709" s="12" t="str">
        <f t="shared" si="406"/>
        <v/>
      </c>
    </row>
    <row r="4710" spans="1:7" x14ac:dyDescent="0.25">
      <c r="A4710" s="8" t="str">
        <f t="shared" si="402"/>
        <v/>
      </c>
      <c r="B4710" s="2" t="str">
        <f t="shared" si="403"/>
        <v/>
      </c>
      <c r="C4710" s="2" t="str">
        <f t="shared" si="404"/>
        <v/>
      </c>
      <c r="D4710" s="2" t="str">
        <f>IF(ISNUMBER(A4710),COUNTIF(Calculations!B:B, A4710),"")</f>
        <v/>
      </c>
      <c r="E4710" s="2" t="str">
        <f>IF(ISNUMBER(A4710),COUNTIF(Calculations!A:A, A4710),"")</f>
        <v/>
      </c>
      <c r="F4710" s="12" t="str">
        <f t="shared" si="405"/>
        <v/>
      </c>
      <c r="G4710" s="12" t="str">
        <f t="shared" si="406"/>
        <v/>
      </c>
    </row>
    <row r="4711" spans="1:7" x14ac:dyDescent="0.25">
      <c r="A4711" s="8" t="str">
        <f t="shared" si="402"/>
        <v/>
      </c>
      <c r="B4711" s="2" t="str">
        <f t="shared" si="403"/>
        <v/>
      </c>
      <c r="C4711" s="2" t="str">
        <f t="shared" si="404"/>
        <v/>
      </c>
      <c r="D4711" s="2" t="str">
        <f>IF(ISNUMBER(A4711),COUNTIF(Calculations!B:B, A4711),"")</f>
        <v/>
      </c>
      <c r="E4711" s="2" t="str">
        <f>IF(ISNUMBER(A4711),COUNTIF(Calculations!A:A, A4711),"")</f>
        <v/>
      </c>
      <c r="F4711" s="12" t="str">
        <f t="shared" si="405"/>
        <v/>
      </c>
      <c r="G4711" s="12" t="str">
        <f t="shared" si="406"/>
        <v/>
      </c>
    </row>
    <row r="4712" spans="1:7" x14ac:dyDescent="0.25">
      <c r="A4712" s="8" t="str">
        <f t="shared" si="402"/>
        <v/>
      </c>
      <c r="B4712" s="2" t="str">
        <f t="shared" si="403"/>
        <v/>
      </c>
      <c r="C4712" s="2" t="str">
        <f t="shared" si="404"/>
        <v/>
      </c>
      <c r="D4712" s="2" t="str">
        <f>IF(ISNUMBER(A4712),COUNTIF(Calculations!B:B, A4712),"")</f>
        <v/>
      </c>
      <c r="E4712" s="2" t="str">
        <f>IF(ISNUMBER(A4712),COUNTIF(Calculations!A:A, A4712),"")</f>
        <v/>
      </c>
      <c r="F4712" s="12" t="str">
        <f t="shared" si="405"/>
        <v/>
      </c>
      <c r="G4712" s="12" t="str">
        <f t="shared" si="406"/>
        <v/>
      </c>
    </row>
    <row r="4713" spans="1:7" x14ac:dyDescent="0.25">
      <c r="A4713" s="8" t="str">
        <f t="shared" si="402"/>
        <v/>
      </c>
      <c r="B4713" s="2" t="str">
        <f t="shared" si="403"/>
        <v/>
      </c>
      <c r="C4713" s="2" t="str">
        <f t="shared" si="404"/>
        <v/>
      </c>
      <c r="D4713" s="2" t="str">
        <f>IF(ISNUMBER(A4713),COUNTIF(Calculations!B:B, A4713),"")</f>
        <v/>
      </c>
      <c r="E4713" s="2" t="str">
        <f>IF(ISNUMBER(A4713),COUNTIF(Calculations!A:A, A4713),"")</f>
        <v/>
      </c>
      <c r="F4713" s="12" t="str">
        <f t="shared" si="405"/>
        <v/>
      </c>
      <c r="G4713" s="12" t="str">
        <f t="shared" si="406"/>
        <v/>
      </c>
    </row>
    <row r="4714" spans="1:7" x14ac:dyDescent="0.25">
      <c r="A4714" s="8" t="str">
        <f t="shared" si="402"/>
        <v/>
      </c>
      <c r="B4714" s="2" t="str">
        <f t="shared" si="403"/>
        <v/>
      </c>
      <c r="C4714" s="2" t="str">
        <f t="shared" si="404"/>
        <v/>
      </c>
      <c r="D4714" s="2" t="str">
        <f>IF(ISNUMBER(A4714),COUNTIF(Calculations!B:B, A4714),"")</f>
        <v/>
      </c>
      <c r="E4714" s="2" t="str">
        <f>IF(ISNUMBER(A4714),COUNTIF(Calculations!A:A, A4714),"")</f>
        <v/>
      </c>
      <c r="F4714" s="12" t="str">
        <f t="shared" si="405"/>
        <v/>
      </c>
      <c r="G4714" s="12" t="str">
        <f t="shared" si="406"/>
        <v/>
      </c>
    </row>
    <row r="4715" spans="1:7" x14ac:dyDescent="0.25">
      <c r="A4715" s="8" t="str">
        <f t="shared" si="402"/>
        <v/>
      </c>
      <c r="B4715" s="2" t="str">
        <f t="shared" si="403"/>
        <v/>
      </c>
      <c r="C4715" s="2" t="str">
        <f t="shared" si="404"/>
        <v/>
      </c>
      <c r="D4715" s="2" t="str">
        <f>IF(ISNUMBER(A4715),COUNTIF(Calculations!B:B, A4715),"")</f>
        <v/>
      </c>
      <c r="E4715" s="2" t="str">
        <f>IF(ISNUMBER(A4715),COUNTIF(Calculations!A:A, A4715),"")</f>
        <v/>
      </c>
      <c r="F4715" s="12" t="str">
        <f t="shared" si="405"/>
        <v/>
      </c>
      <c r="G4715" s="12" t="str">
        <f t="shared" si="406"/>
        <v/>
      </c>
    </row>
    <row r="4716" spans="1:7" x14ac:dyDescent="0.25">
      <c r="A4716" s="8" t="str">
        <f t="shared" si="402"/>
        <v/>
      </c>
      <c r="B4716" s="2" t="str">
        <f t="shared" si="403"/>
        <v/>
      </c>
      <c r="C4716" s="2" t="str">
        <f t="shared" si="404"/>
        <v/>
      </c>
      <c r="D4716" s="2" t="str">
        <f>IF(ISNUMBER(A4716),COUNTIF(Calculations!B:B, A4716),"")</f>
        <v/>
      </c>
      <c r="E4716" s="2" t="str">
        <f>IF(ISNUMBER(A4716),COUNTIF(Calculations!A:A, A4716),"")</f>
        <v/>
      </c>
      <c r="F4716" s="12" t="str">
        <f t="shared" si="405"/>
        <v/>
      </c>
      <c r="G4716" s="12" t="str">
        <f t="shared" si="406"/>
        <v/>
      </c>
    </row>
    <row r="4717" spans="1:7" x14ac:dyDescent="0.25">
      <c r="A4717" s="8" t="str">
        <f t="shared" si="402"/>
        <v/>
      </c>
      <c r="B4717" s="2" t="str">
        <f t="shared" si="403"/>
        <v/>
      </c>
      <c r="C4717" s="2" t="str">
        <f t="shared" si="404"/>
        <v/>
      </c>
      <c r="D4717" s="2" t="str">
        <f>IF(ISNUMBER(A4717),COUNTIF(Calculations!B:B, A4717),"")</f>
        <v/>
      </c>
      <c r="E4717" s="2" t="str">
        <f>IF(ISNUMBER(A4717),COUNTIF(Calculations!A:A, A4717),"")</f>
        <v/>
      </c>
      <c r="F4717" s="12" t="str">
        <f t="shared" si="405"/>
        <v/>
      </c>
      <c r="G4717" s="12" t="str">
        <f t="shared" si="406"/>
        <v/>
      </c>
    </row>
    <row r="4718" spans="1:7" x14ac:dyDescent="0.25">
      <c r="A4718" s="8" t="str">
        <f t="shared" si="402"/>
        <v/>
      </c>
      <c r="B4718" s="2" t="str">
        <f t="shared" si="403"/>
        <v/>
      </c>
      <c r="C4718" s="2" t="str">
        <f t="shared" si="404"/>
        <v/>
      </c>
      <c r="D4718" s="2" t="str">
        <f>IF(ISNUMBER(A4718),COUNTIF(Calculations!B:B, A4718),"")</f>
        <v/>
      </c>
      <c r="E4718" s="2" t="str">
        <f>IF(ISNUMBER(A4718),COUNTIF(Calculations!A:A, A4718),"")</f>
        <v/>
      </c>
      <c r="F4718" s="12" t="str">
        <f t="shared" si="405"/>
        <v/>
      </c>
      <c r="G4718" s="12" t="str">
        <f t="shared" si="406"/>
        <v/>
      </c>
    </row>
    <row r="4719" spans="1:7" x14ac:dyDescent="0.25">
      <c r="A4719" s="8" t="str">
        <f t="shared" si="402"/>
        <v/>
      </c>
      <c r="B4719" s="2" t="str">
        <f t="shared" si="403"/>
        <v/>
      </c>
      <c r="C4719" s="2" t="str">
        <f t="shared" si="404"/>
        <v/>
      </c>
      <c r="D4719" s="2" t="str">
        <f>IF(ISNUMBER(A4719),COUNTIF(Calculations!B:B, A4719),"")</f>
        <v/>
      </c>
      <c r="E4719" s="2" t="str">
        <f>IF(ISNUMBER(A4719),COUNTIF(Calculations!A:A, A4719),"")</f>
        <v/>
      </c>
      <c r="F4719" s="12" t="str">
        <f t="shared" si="405"/>
        <v/>
      </c>
      <c r="G4719" s="12" t="str">
        <f t="shared" si="406"/>
        <v/>
      </c>
    </row>
    <row r="4720" spans="1:7" x14ac:dyDescent="0.25">
      <c r="A4720" s="8" t="str">
        <f t="shared" si="402"/>
        <v/>
      </c>
      <c r="B4720" s="2" t="str">
        <f t="shared" si="403"/>
        <v/>
      </c>
      <c r="C4720" s="2" t="str">
        <f t="shared" si="404"/>
        <v/>
      </c>
      <c r="D4720" s="2" t="str">
        <f>IF(ISNUMBER(A4720),COUNTIF(Calculations!B:B, A4720),"")</f>
        <v/>
      </c>
      <c r="E4720" s="2" t="str">
        <f>IF(ISNUMBER(A4720),COUNTIF(Calculations!A:A, A4720),"")</f>
        <v/>
      </c>
      <c r="F4720" s="12" t="str">
        <f t="shared" si="405"/>
        <v/>
      </c>
      <c r="G4720" s="12" t="str">
        <f t="shared" si="406"/>
        <v/>
      </c>
    </row>
    <row r="4721" spans="1:7" x14ac:dyDescent="0.25">
      <c r="A4721" s="8" t="str">
        <f t="shared" si="402"/>
        <v/>
      </c>
      <c r="B4721" s="2" t="str">
        <f t="shared" si="403"/>
        <v/>
      </c>
      <c r="C4721" s="2" t="str">
        <f t="shared" si="404"/>
        <v/>
      </c>
      <c r="D4721" s="2" t="str">
        <f>IF(ISNUMBER(A4721),COUNTIF(Calculations!B:B, A4721),"")</f>
        <v/>
      </c>
      <c r="E4721" s="2" t="str">
        <f>IF(ISNUMBER(A4721),COUNTIF(Calculations!A:A, A4721),"")</f>
        <v/>
      </c>
      <c r="F4721" s="12" t="str">
        <f t="shared" si="405"/>
        <v/>
      </c>
      <c r="G4721" s="12" t="str">
        <f t="shared" si="406"/>
        <v/>
      </c>
    </row>
    <row r="4722" spans="1:7" x14ac:dyDescent="0.25">
      <c r="A4722" s="8" t="str">
        <f t="shared" si="402"/>
        <v/>
      </c>
      <c r="B4722" s="2" t="str">
        <f t="shared" si="403"/>
        <v/>
      </c>
      <c r="C4722" s="2" t="str">
        <f t="shared" si="404"/>
        <v/>
      </c>
      <c r="D4722" s="2" t="str">
        <f>IF(ISNUMBER(A4722),COUNTIF(Calculations!B:B, A4722),"")</f>
        <v/>
      </c>
      <c r="E4722" s="2" t="str">
        <f>IF(ISNUMBER(A4722),COUNTIF(Calculations!A:A, A4722),"")</f>
        <v/>
      </c>
      <c r="F4722" s="12" t="str">
        <f t="shared" si="405"/>
        <v/>
      </c>
      <c r="G4722" s="12" t="str">
        <f t="shared" si="406"/>
        <v/>
      </c>
    </row>
    <row r="4723" spans="1:7" x14ac:dyDescent="0.25">
      <c r="A4723" s="8" t="str">
        <f t="shared" si="402"/>
        <v/>
      </c>
      <c r="B4723" s="2" t="str">
        <f t="shared" si="403"/>
        <v/>
      </c>
      <c r="C4723" s="2" t="str">
        <f t="shared" si="404"/>
        <v/>
      </c>
      <c r="D4723" s="2" t="str">
        <f>IF(ISNUMBER(A4723),COUNTIF(Calculations!B:B, A4723),"")</f>
        <v/>
      </c>
      <c r="E4723" s="2" t="str">
        <f>IF(ISNUMBER(A4723),COUNTIF(Calculations!A:A, A4723),"")</f>
        <v/>
      </c>
      <c r="F4723" s="12" t="str">
        <f t="shared" si="405"/>
        <v/>
      </c>
      <c r="G4723" s="12" t="str">
        <f t="shared" si="406"/>
        <v/>
      </c>
    </row>
    <row r="4724" spans="1:7" x14ac:dyDescent="0.25">
      <c r="A4724" s="8" t="str">
        <f t="shared" si="402"/>
        <v/>
      </c>
      <c r="B4724" s="2" t="str">
        <f t="shared" si="403"/>
        <v/>
      </c>
      <c r="C4724" s="2" t="str">
        <f t="shared" si="404"/>
        <v/>
      </c>
      <c r="D4724" s="2" t="str">
        <f>IF(ISNUMBER(A4724),COUNTIF(Calculations!B:B, A4724),"")</f>
        <v/>
      </c>
      <c r="E4724" s="2" t="str">
        <f>IF(ISNUMBER(A4724),COUNTIF(Calculations!A:A, A4724),"")</f>
        <v/>
      </c>
      <c r="F4724" s="12" t="str">
        <f t="shared" si="405"/>
        <v/>
      </c>
      <c r="G4724" s="12" t="str">
        <f t="shared" si="406"/>
        <v/>
      </c>
    </row>
    <row r="4725" spans="1:7" x14ac:dyDescent="0.25">
      <c r="A4725" s="8" t="str">
        <f t="shared" si="402"/>
        <v/>
      </c>
      <c r="B4725" s="2" t="str">
        <f t="shared" si="403"/>
        <v/>
      </c>
      <c r="C4725" s="2" t="str">
        <f t="shared" si="404"/>
        <v/>
      </c>
      <c r="D4725" s="2" t="str">
        <f>IF(ISNUMBER(A4725),COUNTIF(Calculations!B:B, A4725),"")</f>
        <v/>
      </c>
      <c r="E4725" s="2" t="str">
        <f>IF(ISNUMBER(A4725),COUNTIF(Calculations!A:A, A4725),"")</f>
        <v/>
      </c>
      <c r="F4725" s="12" t="str">
        <f t="shared" si="405"/>
        <v/>
      </c>
      <c r="G4725" s="12" t="str">
        <f t="shared" si="406"/>
        <v/>
      </c>
    </row>
    <row r="4726" spans="1:7" x14ac:dyDescent="0.25">
      <c r="A4726" s="8" t="str">
        <f t="shared" si="402"/>
        <v/>
      </c>
      <c r="B4726" s="2" t="str">
        <f t="shared" si="403"/>
        <v/>
      </c>
      <c r="C4726" s="2" t="str">
        <f t="shared" si="404"/>
        <v/>
      </c>
      <c r="D4726" s="2" t="str">
        <f>IF(ISNUMBER(A4726),COUNTIF(Calculations!B:B, A4726),"")</f>
        <v/>
      </c>
      <c r="E4726" s="2" t="str">
        <f>IF(ISNUMBER(A4726),COUNTIF(Calculations!A:A, A4726),"")</f>
        <v/>
      </c>
      <c r="F4726" s="12" t="str">
        <f t="shared" si="405"/>
        <v/>
      </c>
      <c r="G4726" s="12" t="str">
        <f t="shared" si="406"/>
        <v/>
      </c>
    </row>
    <row r="4727" spans="1:7" x14ac:dyDescent="0.25">
      <c r="A4727" s="8" t="str">
        <f t="shared" si="402"/>
        <v/>
      </c>
      <c r="B4727" s="2" t="str">
        <f t="shared" si="403"/>
        <v/>
      </c>
      <c r="C4727" s="2" t="str">
        <f t="shared" si="404"/>
        <v/>
      </c>
      <c r="D4727" s="2" t="str">
        <f>IF(ISNUMBER(A4727),COUNTIF(Calculations!B:B, A4727),"")</f>
        <v/>
      </c>
      <c r="E4727" s="2" t="str">
        <f>IF(ISNUMBER(A4727),COUNTIF(Calculations!A:A, A4727),"")</f>
        <v/>
      </c>
      <c r="F4727" s="12" t="str">
        <f t="shared" si="405"/>
        <v/>
      </c>
      <c r="G4727" s="12" t="str">
        <f t="shared" si="406"/>
        <v/>
      </c>
    </row>
    <row r="4728" spans="1:7" x14ac:dyDescent="0.25">
      <c r="A4728" s="8" t="str">
        <f t="shared" si="402"/>
        <v/>
      </c>
      <c r="B4728" s="2" t="str">
        <f t="shared" si="403"/>
        <v/>
      </c>
      <c r="C4728" s="2" t="str">
        <f t="shared" si="404"/>
        <v/>
      </c>
      <c r="D4728" s="2" t="str">
        <f>IF(ISNUMBER(A4728),COUNTIF(Calculations!B:B, A4728),"")</f>
        <v/>
      </c>
      <c r="E4728" s="2" t="str">
        <f>IF(ISNUMBER(A4728),COUNTIF(Calculations!A:A, A4728),"")</f>
        <v/>
      </c>
      <c r="F4728" s="12" t="str">
        <f t="shared" si="405"/>
        <v/>
      </c>
      <c r="G4728" s="12" t="str">
        <f t="shared" si="406"/>
        <v/>
      </c>
    </row>
    <row r="4729" spans="1:7" x14ac:dyDescent="0.25">
      <c r="A4729" s="8" t="str">
        <f t="shared" si="402"/>
        <v/>
      </c>
      <c r="B4729" s="2" t="str">
        <f t="shared" si="403"/>
        <v/>
      </c>
      <c r="C4729" s="2" t="str">
        <f t="shared" si="404"/>
        <v/>
      </c>
      <c r="D4729" s="2" t="str">
        <f>IF(ISNUMBER(A4729),COUNTIF(Calculations!B:B, A4729),"")</f>
        <v/>
      </c>
      <c r="E4729" s="2" t="str">
        <f>IF(ISNUMBER(A4729),COUNTIF(Calculations!A:A, A4729),"")</f>
        <v/>
      </c>
      <c r="F4729" s="12" t="str">
        <f t="shared" si="405"/>
        <v/>
      </c>
      <c r="G4729" s="12" t="str">
        <f t="shared" si="406"/>
        <v/>
      </c>
    </row>
    <row r="4730" spans="1:7" x14ac:dyDescent="0.25">
      <c r="A4730" s="8" t="str">
        <f t="shared" si="402"/>
        <v/>
      </c>
      <c r="B4730" s="2" t="str">
        <f t="shared" si="403"/>
        <v/>
      </c>
      <c r="C4730" s="2" t="str">
        <f t="shared" si="404"/>
        <v/>
      </c>
      <c r="D4730" s="2" t="str">
        <f>IF(ISNUMBER(A4730),COUNTIF(Calculations!B:B, A4730),"")</f>
        <v/>
      </c>
      <c r="E4730" s="2" t="str">
        <f>IF(ISNUMBER(A4730),COUNTIF(Calculations!A:A, A4730),"")</f>
        <v/>
      </c>
      <c r="F4730" s="12" t="str">
        <f t="shared" si="405"/>
        <v/>
      </c>
      <c r="G4730" s="12" t="str">
        <f t="shared" si="406"/>
        <v/>
      </c>
    </row>
    <row r="4731" spans="1:7" x14ac:dyDescent="0.25">
      <c r="A4731" s="8" t="str">
        <f t="shared" si="402"/>
        <v/>
      </c>
      <c r="B4731" s="2" t="str">
        <f t="shared" si="403"/>
        <v/>
      </c>
      <c r="C4731" s="2" t="str">
        <f t="shared" si="404"/>
        <v/>
      </c>
      <c r="D4731" s="2" t="str">
        <f>IF(ISNUMBER(A4731),COUNTIF(Calculations!B:B, A4731),"")</f>
        <v/>
      </c>
      <c r="E4731" s="2" t="str">
        <f>IF(ISNUMBER(A4731),COUNTIF(Calculations!A:A, A4731),"")</f>
        <v/>
      </c>
      <c r="F4731" s="12" t="str">
        <f t="shared" si="405"/>
        <v/>
      </c>
      <c r="G4731" s="12" t="str">
        <f t="shared" si="406"/>
        <v/>
      </c>
    </row>
    <row r="4732" spans="1:7" x14ac:dyDescent="0.25">
      <c r="A4732" s="8" t="str">
        <f t="shared" si="402"/>
        <v/>
      </c>
      <c r="B4732" s="2" t="str">
        <f t="shared" si="403"/>
        <v/>
      </c>
      <c r="C4732" s="2" t="str">
        <f t="shared" si="404"/>
        <v/>
      </c>
      <c r="D4732" s="2" t="str">
        <f>IF(ISNUMBER(A4732),COUNTIF(Calculations!B:B, A4732),"")</f>
        <v/>
      </c>
      <c r="E4732" s="2" t="str">
        <f>IF(ISNUMBER(A4732),COUNTIF(Calculations!A:A, A4732),"")</f>
        <v/>
      </c>
      <c r="F4732" s="12" t="str">
        <f t="shared" si="405"/>
        <v/>
      </c>
      <c r="G4732" s="12" t="str">
        <f t="shared" si="406"/>
        <v/>
      </c>
    </row>
    <row r="4733" spans="1:7" x14ac:dyDescent="0.25">
      <c r="A4733" s="8" t="str">
        <f t="shared" si="402"/>
        <v/>
      </c>
      <c r="B4733" s="2" t="str">
        <f t="shared" si="403"/>
        <v/>
      </c>
      <c r="C4733" s="2" t="str">
        <f t="shared" si="404"/>
        <v/>
      </c>
      <c r="D4733" s="2" t="str">
        <f>IF(ISNUMBER(A4733),COUNTIF(Calculations!B:B, A4733),"")</f>
        <v/>
      </c>
      <c r="E4733" s="2" t="str">
        <f>IF(ISNUMBER(A4733),COUNTIF(Calculations!A:A, A4733),"")</f>
        <v/>
      </c>
      <c r="F4733" s="12" t="str">
        <f t="shared" si="405"/>
        <v/>
      </c>
      <c r="G4733" s="12" t="str">
        <f t="shared" si="406"/>
        <v/>
      </c>
    </row>
    <row r="4734" spans="1:7" x14ac:dyDescent="0.25">
      <c r="A4734" s="8" t="str">
        <f t="shared" si="402"/>
        <v/>
      </c>
      <c r="B4734" s="2" t="str">
        <f t="shared" si="403"/>
        <v/>
      </c>
      <c r="C4734" s="2" t="str">
        <f t="shared" si="404"/>
        <v/>
      </c>
      <c r="D4734" s="2" t="str">
        <f>IF(ISNUMBER(A4734),COUNTIF(Calculations!B:B, A4734),"")</f>
        <v/>
      </c>
      <c r="E4734" s="2" t="str">
        <f>IF(ISNUMBER(A4734),COUNTIF(Calculations!A:A, A4734),"")</f>
        <v/>
      </c>
      <c r="F4734" s="12" t="str">
        <f t="shared" si="405"/>
        <v/>
      </c>
      <c r="G4734" s="12" t="str">
        <f t="shared" si="406"/>
        <v/>
      </c>
    </row>
    <row r="4735" spans="1:7" x14ac:dyDescent="0.25">
      <c r="A4735" s="8" t="str">
        <f t="shared" si="402"/>
        <v/>
      </c>
      <c r="B4735" s="2" t="str">
        <f t="shared" si="403"/>
        <v/>
      </c>
      <c r="C4735" s="2" t="str">
        <f t="shared" si="404"/>
        <v/>
      </c>
      <c r="D4735" s="2" t="str">
        <f>IF(ISNUMBER(A4735),COUNTIF(Calculations!B:B, A4735),"")</f>
        <v/>
      </c>
      <c r="E4735" s="2" t="str">
        <f>IF(ISNUMBER(A4735),COUNTIF(Calculations!A:A, A4735),"")</f>
        <v/>
      </c>
      <c r="F4735" s="12" t="str">
        <f t="shared" si="405"/>
        <v/>
      </c>
      <c r="G4735" s="12" t="str">
        <f t="shared" si="406"/>
        <v/>
      </c>
    </row>
    <row r="4736" spans="1:7" x14ac:dyDescent="0.25">
      <c r="A4736" s="8" t="str">
        <f t="shared" si="402"/>
        <v/>
      </c>
      <c r="B4736" s="2" t="str">
        <f t="shared" si="403"/>
        <v/>
      </c>
      <c r="C4736" s="2" t="str">
        <f t="shared" si="404"/>
        <v/>
      </c>
      <c r="D4736" s="2" t="str">
        <f>IF(ISNUMBER(A4736),COUNTIF(Calculations!B:B, A4736),"")</f>
        <v/>
      </c>
      <c r="E4736" s="2" t="str">
        <f>IF(ISNUMBER(A4736),COUNTIF(Calculations!A:A, A4736),"")</f>
        <v/>
      </c>
      <c r="F4736" s="12" t="str">
        <f t="shared" si="405"/>
        <v/>
      </c>
      <c r="G4736" s="12" t="str">
        <f t="shared" si="406"/>
        <v/>
      </c>
    </row>
    <row r="4737" spans="1:7" x14ac:dyDescent="0.25">
      <c r="A4737" s="8" t="str">
        <f t="shared" si="402"/>
        <v/>
      </c>
      <c r="B4737" s="2" t="str">
        <f t="shared" si="403"/>
        <v/>
      </c>
      <c r="C4737" s="2" t="str">
        <f t="shared" si="404"/>
        <v/>
      </c>
      <c r="D4737" s="2" t="str">
        <f>IF(ISNUMBER(A4737),COUNTIF(Calculations!B:B, A4737),"")</f>
        <v/>
      </c>
      <c r="E4737" s="2" t="str">
        <f>IF(ISNUMBER(A4737),COUNTIF(Calculations!A:A, A4737),"")</f>
        <v/>
      </c>
      <c r="F4737" s="12" t="str">
        <f t="shared" si="405"/>
        <v/>
      </c>
      <c r="G4737" s="12" t="str">
        <f t="shared" si="406"/>
        <v/>
      </c>
    </row>
    <row r="4738" spans="1:7" x14ac:dyDescent="0.25">
      <c r="A4738" s="8" t="str">
        <f t="shared" si="402"/>
        <v/>
      </c>
      <c r="B4738" s="2" t="str">
        <f t="shared" si="403"/>
        <v/>
      </c>
      <c r="C4738" s="2" t="str">
        <f t="shared" si="404"/>
        <v/>
      </c>
      <c r="D4738" s="2" t="str">
        <f>IF(ISNUMBER(A4738),COUNTIF(Calculations!B:B, A4738),"")</f>
        <v/>
      </c>
      <c r="E4738" s="2" t="str">
        <f>IF(ISNUMBER(A4738),COUNTIF(Calculations!A:A, A4738),"")</f>
        <v/>
      </c>
      <c r="F4738" s="12" t="str">
        <f t="shared" si="405"/>
        <v/>
      </c>
      <c r="G4738" s="12" t="str">
        <f t="shared" si="406"/>
        <v/>
      </c>
    </row>
    <row r="4739" spans="1:7" x14ac:dyDescent="0.25">
      <c r="A4739" s="8" t="str">
        <f t="shared" si="402"/>
        <v/>
      </c>
      <c r="B4739" s="2" t="str">
        <f t="shared" si="403"/>
        <v/>
      </c>
      <c r="C4739" s="2" t="str">
        <f t="shared" si="404"/>
        <v/>
      </c>
      <c r="D4739" s="2" t="str">
        <f>IF(ISNUMBER(A4739),COUNTIF(Calculations!B:B, A4739),"")</f>
        <v/>
      </c>
      <c r="E4739" s="2" t="str">
        <f>IF(ISNUMBER(A4739),COUNTIF(Calculations!A:A, A4739),"")</f>
        <v/>
      </c>
      <c r="F4739" s="12" t="str">
        <f t="shared" si="405"/>
        <v/>
      </c>
      <c r="G4739" s="12" t="str">
        <f t="shared" si="406"/>
        <v/>
      </c>
    </row>
    <row r="4740" spans="1:7" x14ac:dyDescent="0.25">
      <c r="A4740" s="8" t="str">
        <f t="shared" si="402"/>
        <v/>
      </c>
      <c r="B4740" s="2" t="str">
        <f t="shared" si="403"/>
        <v/>
      </c>
      <c r="C4740" s="2" t="str">
        <f t="shared" si="404"/>
        <v/>
      </c>
      <c r="D4740" s="2" t="str">
        <f>IF(ISNUMBER(A4740),COUNTIF(Calculations!B:B, A4740),"")</f>
        <v/>
      </c>
      <c r="E4740" s="2" t="str">
        <f>IF(ISNUMBER(A4740),COUNTIF(Calculations!A:A, A4740),"")</f>
        <v/>
      </c>
      <c r="F4740" s="12" t="str">
        <f t="shared" si="405"/>
        <v/>
      </c>
      <c r="G4740" s="12" t="str">
        <f t="shared" si="406"/>
        <v/>
      </c>
    </row>
    <row r="4741" spans="1:7" x14ac:dyDescent="0.25">
      <c r="A4741" s="8" t="str">
        <f t="shared" si="402"/>
        <v/>
      </c>
      <c r="B4741" s="2" t="str">
        <f t="shared" si="403"/>
        <v/>
      </c>
      <c r="C4741" s="2" t="str">
        <f t="shared" si="404"/>
        <v/>
      </c>
      <c r="D4741" s="2" t="str">
        <f>IF(ISNUMBER(A4741),COUNTIF(Calculations!B:B, A4741),"")</f>
        <v/>
      </c>
      <c r="E4741" s="2" t="str">
        <f>IF(ISNUMBER(A4741),COUNTIF(Calculations!A:A, A4741),"")</f>
        <v/>
      </c>
      <c r="F4741" s="12" t="str">
        <f t="shared" si="405"/>
        <v/>
      </c>
      <c r="G4741" s="12" t="str">
        <f t="shared" si="406"/>
        <v/>
      </c>
    </row>
    <row r="4742" spans="1:7" x14ac:dyDescent="0.25">
      <c r="A4742" s="8" t="str">
        <f t="shared" si="402"/>
        <v/>
      </c>
      <c r="B4742" s="2" t="str">
        <f t="shared" si="403"/>
        <v/>
      </c>
      <c r="C4742" s="2" t="str">
        <f t="shared" si="404"/>
        <v/>
      </c>
      <c r="D4742" s="2" t="str">
        <f>IF(ISNUMBER(A4742),COUNTIF(Calculations!B:B, A4742),"")</f>
        <v/>
      </c>
      <c r="E4742" s="2" t="str">
        <f>IF(ISNUMBER(A4742),COUNTIF(Calculations!A:A, A4742),"")</f>
        <v/>
      </c>
      <c r="F4742" s="12" t="str">
        <f t="shared" si="405"/>
        <v/>
      </c>
      <c r="G4742" s="12" t="str">
        <f t="shared" si="406"/>
        <v/>
      </c>
    </row>
    <row r="4743" spans="1:7" x14ac:dyDescent="0.25">
      <c r="A4743" s="8" t="str">
        <f t="shared" si="402"/>
        <v/>
      </c>
      <c r="B4743" s="2" t="str">
        <f t="shared" si="403"/>
        <v/>
      </c>
      <c r="C4743" s="2" t="str">
        <f t="shared" si="404"/>
        <v/>
      </c>
      <c r="D4743" s="2" t="str">
        <f>IF(ISNUMBER(A4743),COUNTIF(Calculations!B:B, A4743),"")</f>
        <v/>
      </c>
      <c r="E4743" s="2" t="str">
        <f>IF(ISNUMBER(A4743),COUNTIF(Calculations!A:A, A4743),"")</f>
        <v/>
      </c>
      <c r="F4743" s="12" t="str">
        <f t="shared" si="405"/>
        <v/>
      </c>
      <c r="G4743" s="12" t="str">
        <f t="shared" si="406"/>
        <v/>
      </c>
    </row>
    <row r="4744" spans="1:7" x14ac:dyDescent="0.25">
      <c r="A4744" s="8" t="str">
        <f t="shared" si="402"/>
        <v/>
      </c>
      <c r="B4744" s="2" t="str">
        <f t="shared" si="403"/>
        <v/>
      </c>
      <c r="C4744" s="2" t="str">
        <f t="shared" si="404"/>
        <v/>
      </c>
      <c r="D4744" s="2" t="str">
        <f>IF(ISNUMBER(A4744),COUNTIF(Calculations!B:B, A4744),"")</f>
        <v/>
      </c>
      <c r="E4744" s="2" t="str">
        <f>IF(ISNUMBER(A4744),COUNTIF(Calculations!A:A, A4744),"")</f>
        <v/>
      </c>
      <c r="F4744" s="12" t="str">
        <f t="shared" si="405"/>
        <v/>
      </c>
      <c r="G4744" s="12" t="str">
        <f t="shared" si="406"/>
        <v/>
      </c>
    </row>
    <row r="4745" spans="1:7" x14ac:dyDescent="0.25">
      <c r="A4745" s="8" t="str">
        <f t="shared" si="402"/>
        <v/>
      </c>
      <c r="B4745" s="2" t="str">
        <f t="shared" si="403"/>
        <v/>
      </c>
      <c r="C4745" s="2" t="str">
        <f t="shared" si="404"/>
        <v/>
      </c>
      <c r="D4745" s="2" t="str">
        <f>IF(ISNUMBER(A4745),COUNTIF(Calculations!B:B, A4745),"")</f>
        <v/>
      </c>
      <c r="E4745" s="2" t="str">
        <f>IF(ISNUMBER(A4745),COUNTIF(Calculations!A:A, A4745),"")</f>
        <v/>
      </c>
      <c r="F4745" s="12" t="str">
        <f t="shared" si="405"/>
        <v/>
      </c>
      <c r="G4745" s="12" t="str">
        <f t="shared" si="406"/>
        <v/>
      </c>
    </row>
    <row r="4746" spans="1:7" x14ac:dyDescent="0.25">
      <c r="A4746" s="8" t="str">
        <f t="shared" si="402"/>
        <v/>
      </c>
      <c r="B4746" s="2" t="str">
        <f t="shared" si="403"/>
        <v/>
      </c>
      <c r="C4746" s="2" t="str">
        <f t="shared" si="404"/>
        <v/>
      </c>
      <c r="D4746" s="2" t="str">
        <f>IF(ISNUMBER(A4746),COUNTIF(Calculations!B:B, A4746),"")</f>
        <v/>
      </c>
      <c r="E4746" s="2" t="str">
        <f>IF(ISNUMBER(A4746),COUNTIF(Calculations!A:A, A4746),"")</f>
        <v/>
      </c>
      <c r="F4746" s="12" t="str">
        <f t="shared" si="405"/>
        <v/>
      </c>
      <c r="G4746" s="12" t="str">
        <f t="shared" si="406"/>
        <v/>
      </c>
    </row>
    <row r="4747" spans="1:7" x14ac:dyDescent="0.25">
      <c r="A4747" s="8" t="str">
        <f t="shared" si="402"/>
        <v/>
      </c>
      <c r="B4747" s="2" t="str">
        <f t="shared" si="403"/>
        <v/>
      </c>
      <c r="C4747" s="2" t="str">
        <f t="shared" si="404"/>
        <v/>
      </c>
      <c r="D4747" s="2" t="str">
        <f>IF(ISNUMBER(A4747),COUNTIF(Calculations!B:B, A4747),"")</f>
        <v/>
      </c>
      <c r="E4747" s="2" t="str">
        <f>IF(ISNUMBER(A4747),COUNTIF(Calculations!A:A, A4747),"")</f>
        <v/>
      </c>
      <c r="F4747" s="12" t="str">
        <f t="shared" si="405"/>
        <v/>
      </c>
      <c r="G4747" s="12" t="str">
        <f t="shared" si="406"/>
        <v/>
      </c>
    </row>
    <row r="4748" spans="1:7" x14ac:dyDescent="0.25">
      <c r="A4748" s="8" t="str">
        <f t="shared" si="402"/>
        <v/>
      </c>
      <c r="B4748" s="2" t="str">
        <f t="shared" si="403"/>
        <v/>
      </c>
      <c r="C4748" s="2" t="str">
        <f t="shared" si="404"/>
        <v/>
      </c>
      <c r="D4748" s="2" t="str">
        <f>IF(ISNUMBER(A4748),COUNTIF(Calculations!B:B, A4748),"")</f>
        <v/>
      </c>
      <c r="E4748" s="2" t="str">
        <f>IF(ISNUMBER(A4748),COUNTIF(Calculations!A:A, A4748),"")</f>
        <v/>
      </c>
      <c r="F4748" s="12" t="str">
        <f t="shared" si="405"/>
        <v/>
      </c>
      <c r="G4748" s="12" t="str">
        <f t="shared" si="406"/>
        <v/>
      </c>
    </row>
    <row r="4749" spans="1:7" x14ac:dyDescent="0.25">
      <c r="A4749" s="8" t="str">
        <f t="shared" si="402"/>
        <v/>
      </c>
      <c r="B4749" s="2" t="str">
        <f t="shared" si="403"/>
        <v/>
      </c>
      <c r="C4749" s="2" t="str">
        <f t="shared" si="404"/>
        <v/>
      </c>
      <c r="D4749" s="2" t="str">
        <f>IF(ISNUMBER(A4749),COUNTIF(Calculations!B:B, A4749),"")</f>
        <v/>
      </c>
      <c r="E4749" s="2" t="str">
        <f>IF(ISNUMBER(A4749),COUNTIF(Calculations!A:A, A4749),"")</f>
        <v/>
      </c>
      <c r="F4749" s="12" t="str">
        <f t="shared" si="405"/>
        <v/>
      </c>
      <c r="G4749" s="12" t="str">
        <f t="shared" si="406"/>
        <v/>
      </c>
    </row>
    <row r="4750" spans="1:7" x14ac:dyDescent="0.25">
      <c r="A4750" s="8" t="str">
        <f t="shared" si="402"/>
        <v/>
      </c>
      <c r="B4750" s="2" t="str">
        <f t="shared" si="403"/>
        <v/>
      </c>
      <c r="C4750" s="2" t="str">
        <f t="shared" si="404"/>
        <v/>
      </c>
      <c r="D4750" s="2" t="str">
        <f>IF(ISNUMBER(A4750),COUNTIF(Calculations!B:B, A4750),"")</f>
        <v/>
      </c>
      <c r="E4750" s="2" t="str">
        <f>IF(ISNUMBER(A4750),COUNTIF(Calculations!A:A, A4750),"")</f>
        <v/>
      </c>
      <c r="F4750" s="12" t="str">
        <f t="shared" si="405"/>
        <v/>
      </c>
      <c r="G4750" s="12" t="str">
        <f t="shared" si="406"/>
        <v/>
      </c>
    </row>
    <row r="4751" spans="1:7" x14ac:dyDescent="0.25">
      <c r="A4751" s="8" t="str">
        <f t="shared" si="402"/>
        <v/>
      </c>
      <c r="B4751" s="2" t="str">
        <f t="shared" si="403"/>
        <v/>
      </c>
      <c r="C4751" s="2" t="str">
        <f t="shared" si="404"/>
        <v/>
      </c>
      <c r="D4751" s="2" t="str">
        <f>IF(ISNUMBER(A4751),COUNTIF(Calculations!B:B, A4751),"")</f>
        <v/>
      </c>
      <c r="E4751" s="2" t="str">
        <f>IF(ISNUMBER(A4751),COUNTIF(Calculations!A:A, A4751),"")</f>
        <v/>
      </c>
      <c r="F4751" s="12" t="str">
        <f t="shared" si="405"/>
        <v/>
      </c>
      <c r="G4751" s="12" t="str">
        <f t="shared" si="406"/>
        <v/>
      </c>
    </row>
    <row r="4752" spans="1:7" x14ac:dyDescent="0.25">
      <c r="A4752" s="8" t="str">
        <f t="shared" si="402"/>
        <v/>
      </c>
      <c r="B4752" s="2" t="str">
        <f t="shared" si="403"/>
        <v/>
      </c>
      <c r="C4752" s="2" t="str">
        <f t="shared" si="404"/>
        <v/>
      </c>
      <c r="D4752" s="2" t="str">
        <f>IF(ISNUMBER(A4752),COUNTIF(Calculations!B:B, A4752),"")</f>
        <v/>
      </c>
      <c r="E4752" s="2" t="str">
        <f>IF(ISNUMBER(A4752),COUNTIF(Calculations!A:A, A4752),"")</f>
        <v/>
      </c>
      <c r="F4752" s="12" t="str">
        <f t="shared" si="405"/>
        <v/>
      </c>
      <c r="G4752" s="12" t="str">
        <f t="shared" si="406"/>
        <v/>
      </c>
    </row>
    <row r="4753" spans="1:7" x14ac:dyDescent="0.25">
      <c r="A4753" s="8" t="str">
        <f t="shared" si="402"/>
        <v/>
      </c>
      <c r="B4753" s="2" t="str">
        <f t="shared" si="403"/>
        <v/>
      </c>
      <c r="C4753" s="2" t="str">
        <f t="shared" si="404"/>
        <v/>
      </c>
      <c r="D4753" s="2" t="str">
        <f>IF(ISNUMBER(A4753),COUNTIF(Calculations!B:B, A4753),"")</f>
        <v/>
      </c>
      <c r="E4753" s="2" t="str">
        <f>IF(ISNUMBER(A4753),COUNTIF(Calculations!A:A, A4753),"")</f>
        <v/>
      </c>
      <c r="F4753" s="12" t="str">
        <f t="shared" si="405"/>
        <v/>
      </c>
      <c r="G4753" s="12" t="str">
        <f t="shared" si="406"/>
        <v/>
      </c>
    </row>
    <row r="4754" spans="1:7" x14ac:dyDescent="0.25">
      <c r="A4754" s="8" t="str">
        <f t="shared" si="402"/>
        <v/>
      </c>
      <c r="B4754" s="2" t="str">
        <f t="shared" si="403"/>
        <v/>
      </c>
      <c r="C4754" s="2" t="str">
        <f t="shared" si="404"/>
        <v/>
      </c>
      <c r="D4754" s="2" t="str">
        <f>IF(ISNUMBER(A4754),COUNTIF(Calculations!B:B, A4754),"")</f>
        <v/>
      </c>
      <c r="E4754" s="2" t="str">
        <f>IF(ISNUMBER(A4754),COUNTIF(Calculations!A:A, A4754),"")</f>
        <v/>
      </c>
      <c r="F4754" s="12" t="str">
        <f t="shared" si="405"/>
        <v/>
      </c>
      <c r="G4754" s="12" t="str">
        <f t="shared" si="406"/>
        <v/>
      </c>
    </row>
    <row r="4755" spans="1:7" x14ac:dyDescent="0.25">
      <c r="A4755" s="8" t="str">
        <f t="shared" si="402"/>
        <v/>
      </c>
      <c r="B4755" s="2" t="str">
        <f t="shared" si="403"/>
        <v/>
      </c>
      <c r="C4755" s="2" t="str">
        <f t="shared" si="404"/>
        <v/>
      </c>
      <c r="D4755" s="2" t="str">
        <f>IF(ISNUMBER(A4755),COUNTIF(Calculations!B:B, A4755),"")</f>
        <v/>
      </c>
      <c r="E4755" s="2" t="str">
        <f>IF(ISNUMBER(A4755),COUNTIF(Calculations!A:A, A4755),"")</f>
        <v/>
      </c>
      <c r="F4755" s="12" t="str">
        <f t="shared" si="405"/>
        <v/>
      </c>
      <c r="G4755" s="12" t="str">
        <f t="shared" si="406"/>
        <v/>
      </c>
    </row>
    <row r="4756" spans="1:7" x14ac:dyDescent="0.25">
      <c r="A4756" s="8" t="str">
        <f t="shared" si="402"/>
        <v/>
      </c>
      <c r="B4756" s="2" t="str">
        <f t="shared" si="403"/>
        <v/>
      </c>
      <c r="C4756" s="2" t="str">
        <f t="shared" si="404"/>
        <v/>
      </c>
      <c r="D4756" s="2" t="str">
        <f>IF(ISNUMBER(A4756),COUNTIF(Calculations!B:B, A4756),"")</f>
        <v/>
      </c>
      <c r="E4756" s="2" t="str">
        <f>IF(ISNUMBER(A4756),COUNTIF(Calculations!A:A, A4756),"")</f>
        <v/>
      </c>
      <c r="F4756" s="12" t="str">
        <f t="shared" si="405"/>
        <v/>
      </c>
      <c r="G4756" s="12" t="str">
        <f t="shared" si="406"/>
        <v/>
      </c>
    </row>
    <row r="4757" spans="1:7" x14ac:dyDescent="0.25">
      <c r="A4757" s="8" t="str">
        <f t="shared" si="402"/>
        <v/>
      </c>
      <c r="B4757" s="2" t="str">
        <f t="shared" si="403"/>
        <v/>
      </c>
      <c r="C4757" s="2" t="str">
        <f t="shared" si="404"/>
        <v/>
      </c>
      <c r="D4757" s="2" t="str">
        <f>IF(ISNUMBER(A4757),COUNTIF(Calculations!B:B, A4757),"")</f>
        <v/>
      </c>
      <c r="E4757" s="2" t="str">
        <f>IF(ISNUMBER(A4757),COUNTIF(Calculations!A:A, A4757),"")</f>
        <v/>
      </c>
      <c r="F4757" s="12" t="str">
        <f t="shared" si="405"/>
        <v/>
      </c>
      <c r="G4757" s="12" t="str">
        <f t="shared" si="406"/>
        <v/>
      </c>
    </row>
    <row r="4758" spans="1:7" x14ac:dyDescent="0.25">
      <c r="A4758" s="8" t="str">
        <f t="shared" si="402"/>
        <v/>
      </c>
      <c r="B4758" s="2" t="str">
        <f t="shared" si="403"/>
        <v/>
      </c>
      <c r="C4758" s="2" t="str">
        <f t="shared" si="404"/>
        <v/>
      </c>
      <c r="D4758" s="2" t="str">
        <f>IF(ISNUMBER(A4758),COUNTIF(Calculations!B:B, A4758),"")</f>
        <v/>
      </c>
      <c r="E4758" s="2" t="str">
        <f>IF(ISNUMBER(A4758),COUNTIF(Calculations!A:A, A4758),"")</f>
        <v/>
      </c>
      <c r="F4758" s="12" t="str">
        <f t="shared" si="405"/>
        <v/>
      </c>
      <c r="G4758" s="12" t="str">
        <f t="shared" si="406"/>
        <v/>
      </c>
    </row>
    <row r="4759" spans="1:7" x14ac:dyDescent="0.25">
      <c r="A4759" s="8" t="str">
        <f t="shared" si="402"/>
        <v/>
      </c>
      <c r="B4759" s="2" t="str">
        <f t="shared" si="403"/>
        <v/>
      </c>
      <c r="C4759" s="2" t="str">
        <f t="shared" si="404"/>
        <v/>
      </c>
      <c r="D4759" s="2" t="str">
        <f>IF(ISNUMBER(A4759),COUNTIF(Calculations!B:B, A4759),"")</f>
        <v/>
      </c>
      <c r="E4759" s="2" t="str">
        <f>IF(ISNUMBER(A4759),COUNTIF(Calculations!A:A, A4759),"")</f>
        <v/>
      </c>
      <c r="F4759" s="12" t="str">
        <f t="shared" si="405"/>
        <v/>
      </c>
      <c r="G4759" s="12" t="str">
        <f t="shared" si="406"/>
        <v/>
      </c>
    </row>
    <row r="4760" spans="1:7" x14ac:dyDescent="0.25">
      <c r="A4760" s="8" t="str">
        <f t="shared" si="402"/>
        <v/>
      </c>
      <c r="B4760" s="2" t="str">
        <f t="shared" si="403"/>
        <v/>
      </c>
      <c r="C4760" s="2" t="str">
        <f t="shared" si="404"/>
        <v/>
      </c>
      <c r="D4760" s="2" t="str">
        <f>IF(ISNUMBER(A4760),COUNTIF(Calculations!B:B, A4760),"")</f>
        <v/>
      </c>
      <c r="E4760" s="2" t="str">
        <f>IF(ISNUMBER(A4760),COUNTIF(Calculations!A:A, A4760),"")</f>
        <v/>
      </c>
      <c r="F4760" s="12" t="str">
        <f t="shared" si="405"/>
        <v/>
      </c>
      <c r="G4760" s="12" t="str">
        <f t="shared" si="406"/>
        <v/>
      </c>
    </row>
    <row r="4761" spans="1:7" x14ac:dyDescent="0.25">
      <c r="A4761" s="8" t="str">
        <f t="shared" si="402"/>
        <v/>
      </c>
      <c r="B4761" s="2" t="str">
        <f t="shared" si="403"/>
        <v/>
      </c>
      <c r="C4761" s="2" t="str">
        <f t="shared" si="404"/>
        <v/>
      </c>
      <c r="D4761" s="2" t="str">
        <f>IF(ISNUMBER(A4761),COUNTIF(Calculations!B:B, A4761),"")</f>
        <v/>
      </c>
      <c r="E4761" s="2" t="str">
        <f>IF(ISNUMBER(A4761),COUNTIF(Calculations!A:A, A4761),"")</f>
        <v/>
      </c>
      <c r="F4761" s="12" t="str">
        <f t="shared" si="405"/>
        <v/>
      </c>
      <c r="G4761" s="12" t="str">
        <f t="shared" si="406"/>
        <v/>
      </c>
    </row>
    <row r="4762" spans="1:7" x14ac:dyDescent="0.25">
      <c r="A4762" s="8" t="str">
        <f t="shared" si="402"/>
        <v/>
      </c>
      <c r="B4762" s="2" t="str">
        <f t="shared" si="403"/>
        <v/>
      </c>
      <c r="C4762" s="2" t="str">
        <f t="shared" si="404"/>
        <v/>
      </c>
      <c r="D4762" s="2" t="str">
        <f>IF(ISNUMBER(A4762),COUNTIF(Calculations!B:B, A4762),"")</f>
        <v/>
      </c>
      <c r="E4762" s="2" t="str">
        <f>IF(ISNUMBER(A4762),COUNTIF(Calculations!A:A, A4762),"")</f>
        <v/>
      </c>
      <c r="F4762" s="12" t="str">
        <f t="shared" si="405"/>
        <v/>
      </c>
      <c r="G4762" s="12" t="str">
        <f t="shared" si="406"/>
        <v/>
      </c>
    </row>
    <row r="4763" spans="1:7" x14ac:dyDescent="0.25">
      <c r="A4763" s="8" t="str">
        <f t="shared" si="402"/>
        <v/>
      </c>
      <c r="B4763" s="2" t="str">
        <f t="shared" si="403"/>
        <v/>
      </c>
      <c r="C4763" s="2" t="str">
        <f t="shared" si="404"/>
        <v/>
      </c>
      <c r="D4763" s="2" t="str">
        <f>IF(ISNUMBER(A4763),COUNTIF(Calculations!B:B, A4763),"")</f>
        <v/>
      </c>
      <c r="E4763" s="2" t="str">
        <f>IF(ISNUMBER(A4763),COUNTIF(Calculations!A:A, A4763),"")</f>
        <v/>
      </c>
      <c r="F4763" s="12" t="str">
        <f t="shared" si="405"/>
        <v/>
      </c>
      <c r="G4763" s="12" t="str">
        <f t="shared" si="406"/>
        <v/>
      </c>
    </row>
    <row r="4764" spans="1:7" x14ac:dyDescent="0.25">
      <c r="A4764" s="8" t="str">
        <f t="shared" si="402"/>
        <v/>
      </c>
      <c r="B4764" s="2" t="str">
        <f t="shared" si="403"/>
        <v/>
      </c>
      <c r="C4764" s="2" t="str">
        <f t="shared" si="404"/>
        <v/>
      </c>
      <c r="D4764" s="2" t="str">
        <f>IF(ISNUMBER(A4764),COUNTIF(Calculations!B:B, A4764),"")</f>
        <v/>
      </c>
      <c r="E4764" s="2" t="str">
        <f>IF(ISNUMBER(A4764),COUNTIF(Calculations!A:A, A4764),"")</f>
        <v/>
      </c>
      <c r="F4764" s="12" t="str">
        <f t="shared" si="405"/>
        <v/>
      </c>
      <c r="G4764" s="12" t="str">
        <f t="shared" si="406"/>
        <v/>
      </c>
    </row>
    <row r="4765" spans="1:7" x14ac:dyDescent="0.25">
      <c r="A4765" s="8" t="str">
        <f t="shared" si="402"/>
        <v/>
      </c>
      <c r="B4765" s="2" t="str">
        <f t="shared" si="403"/>
        <v/>
      </c>
      <c r="C4765" s="2" t="str">
        <f t="shared" si="404"/>
        <v/>
      </c>
      <c r="D4765" s="2" t="str">
        <f>IF(ISNUMBER(A4765),COUNTIF(Calculations!B:B, A4765),"")</f>
        <v/>
      </c>
      <c r="E4765" s="2" t="str">
        <f>IF(ISNUMBER(A4765),COUNTIF(Calculations!A:A, A4765),"")</f>
        <v/>
      </c>
      <c r="F4765" s="12" t="str">
        <f t="shared" si="405"/>
        <v/>
      </c>
      <c r="G4765" s="12" t="str">
        <f t="shared" si="406"/>
        <v/>
      </c>
    </row>
    <row r="4766" spans="1:7" x14ac:dyDescent="0.25">
      <c r="A4766" s="8" t="str">
        <f t="shared" si="402"/>
        <v/>
      </c>
      <c r="B4766" s="2" t="str">
        <f t="shared" si="403"/>
        <v/>
      </c>
      <c r="C4766" s="2" t="str">
        <f t="shared" si="404"/>
        <v/>
      </c>
      <c r="D4766" s="2" t="str">
        <f>IF(ISNUMBER(A4766),COUNTIF(Calculations!B:B, A4766),"")</f>
        <v/>
      </c>
      <c r="E4766" s="2" t="str">
        <f>IF(ISNUMBER(A4766),COUNTIF(Calculations!A:A, A4766),"")</f>
        <v/>
      </c>
      <c r="F4766" s="12" t="str">
        <f t="shared" si="405"/>
        <v/>
      </c>
      <c r="G4766" s="12" t="str">
        <f t="shared" si="406"/>
        <v/>
      </c>
    </row>
    <row r="4767" spans="1:7" x14ac:dyDescent="0.25">
      <c r="A4767" s="8" t="str">
        <f t="shared" si="402"/>
        <v/>
      </c>
      <c r="B4767" s="2" t="str">
        <f t="shared" si="403"/>
        <v/>
      </c>
      <c r="C4767" s="2" t="str">
        <f t="shared" si="404"/>
        <v/>
      </c>
      <c r="D4767" s="2" t="str">
        <f>IF(ISNUMBER(A4767),COUNTIF(Calculations!B:B, A4767),"")</f>
        <v/>
      </c>
      <c r="E4767" s="2" t="str">
        <f>IF(ISNUMBER(A4767),COUNTIF(Calculations!A:A, A4767),"")</f>
        <v/>
      </c>
      <c r="F4767" s="12" t="str">
        <f t="shared" si="405"/>
        <v/>
      </c>
      <c r="G4767" s="12" t="str">
        <f t="shared" si="406"/>
        <v/>
      </c>
    </row>
    <row r="4768" spans="1:7" x14ac:dyDescent="0.25">
      <c r="A4768" s="8" t="str">
        <f t="shared" si="402"/>
        <v/>
      </c>
      <c r="B4768" s="2" t="str">
        <f t="shared" si="403"/>
        <v/>
      </c>
      <c r="C4768" s="2" t="str">
        <f t="shared" si="404"/>
        <v/>
      </c>
      <c r="D4768" s="2" t="str">
        <f>IF(ISNUMBER(A4768),COUNTIF(Calculations!B:B, A4768),"")</f>
        <v/>
      </c>
      <c r="E4768" s="2" t="str">
        <f>IF(ISNUMBER(A4768),COUNTIF(Calculations!A:A, A4768),"")</f>
        <v/>
      </c>
      <c r="F4768" s="12" t="str">
        <f t="shared" si="405"/>
        <v/>
      </c>
      <c r="G4768" s="12" t="str">
        <f t="shared" si="406"/>
        <v/>
      </c>
    </row>
    <row r="4769" spans="1:7" x14ac:dyDescent="0.25">
      <c r="A4769" s="8" t="str">
        <f t="shared" si="402"/>
        <v/>
      </c>
      <c r="B4769" s="2" t="str">
        <f t="shared" si="403"/>
        <v/>
      </c>
      <c r="C4769" s="2" t="str">
        <f t="shared" si="404"/>
        <v/>
      </c>
      <c r="D4769" s="2" t="str">
        <f>IF(ISNUMBER(A4769),COUNTIF(Calculations!B:B, A4769),"")</f>
        <v/>
      </c>
      <c r="E4769" s="2" t="str">
        <f>IF(ISNUMBER(A4769),COUNTIF(Calculations!A:A, A4769),"")</f>
        <v/>
      </c>
      <c r="F4769" s="12" t="str">
        <f t="shared" si="405"/>
        <v/>
      </c>
      <c r="G4769" s="12" t="str">
        <f t="shared" si="406"/>
        <v/>
      </c>
    </row>
    <row r="4770" spans="1:7" x14ac:dyDescent="0.25">
      <c r="A4770" s="8" t="str">
        <f t="shared" si="402"/>
        <v/>
      </c>
      <c r="B4770" s="2" t="str">
        <f t="shared" si="403"/>
        <v/>
      </c>
      <c r="C4770" s="2" t="str">
        <f t="shared" si="404"/>
        <v/>
      </c>
      <c r="D4770" s="2" t="str">
        <f>IF(ISNUMBER(A4770),COUNTIF(Calculations!B:B, A4770),"")</f>
        <v/>
      </c>
      <c r="E4770" s="2" t="str">
        <f>IF(ISNUMBER(A4770),COUNTIF(Calculations!A:A, A4770),"")</f>
        <v/>
      </c>
      <c r="F4770" s="12" t="str">
        <f t="shared" si="405"/>
        <v/>
      </c>
      <c r="G4770" s="12" t="str">
        <f t="shared" si="406"/>
        <v/>
      </c>
    </row>
    <row r="4771" spans="1:7" x14ac:dyDescent="0.25">
      <c r="A4771" s="8" t="str">
        <f t="shared" si="402"/>
        <v/>
      </c>
      <c r="B4771" s="2" t="str">
        <f t="shared" si="403"/>
        <v/>
      </c>
      <c r="C4771" s="2" t="str">
        <f t="shared" si="404"/>
        <v/>
      </c>
      <c r="D4771" s="2" t="str">
        <f>IF(ISNUMBER(A4771),COUNTIF(Calculations!B:B, A4771),"")</f>
        <v/>
      </c>
      <c r="E4771" s="2" t="str">
        <f>IF(ISNUMBER(A4771),COUNTIF(Calculations!A:A, A4771),"")</f>
        <v/>
      </c>
      <c r="F4771" s="12" t="str">
        <f t="shared" si="405"/>
        <v/>
      </c>
      <c r="G4771" s="12" t="str">
        <f t="shared" si="406"/>
        <v/>
      </c>
    </row>
    <row r="4772" spans="1:7" x14ac:dyDescent="0.25">
      <c r="A4772" s="8" t="str">
        <f t="shared" ref="A4772:A4835" si="407">IF(ISNUMBER(A4771),IF(A4771+1&lt;=MAX(IndirectStartDates,IndirectCompletedDates),A4771+1,""),"")</f>
        <v/>
      </c>
      <c r="B4772" s="2" t="str">
        <f t="shared" ref="B4772:B4835" si="408">IF(ISNUMBER(A4772),YEAR(A4772)&amp;"-"&amp;TEXT(WEEKNUM(A4772),"00"),"")</f>
        <v/>
      </c>
      <c r="C4772" s="2" t="str">
        <f t="shared" ref="C4772:C4835" si="409">IF(ISNUMBER(A4772),COUNTIFS(IndirectStartDates,"&lt;="&amp;A4772,IndirectCompletedDates,"&gt;"&amp;A4772) + COUNTIFS(IndirectStartDates,"&lt;="&amp;A4772,IndirectCompletedDates,""),"")</f>
        <v/>
      </c>
      <c r="D4772" s="2" t="str">
        <f>IF(ISNUMBER(A4772),COUNTIF(Calculations!B:B, A4772),"")</f>
        <v/>
      </c>
      <c r="E4772" s="2" t="str">
        <f>IF(ISNUMBER(A4772),COUNTIF(Calculations!A:A, A4772),"")</f>
        <v/>
      </c>
      <c r="F4772" s="12" t="str">
        <f t="shared" ref="F4772:F4835" si="410">IF(ISNUMBER(A4772),F4771 + D4772,"")</f>
        <v/>
      </c>
      <c r="G4772" s="12" t="str">
        <f t="shared" ref="G4772:G4835" si="411">IF(ISNUMBER(A4772),G4771 + E4772,"")</f>
        <v/>
      </c>
    </row>
    <row r="4773" spans="1:7" x14ac:dyDescent="0.25">
      <c r="A4773" s="8" t="str">
        <f t="shared" si="407"/>
        <v/>
      </c>
      <c r="B4773" s="2" t="str">
        <f t="shared" si="408"/>
        <v/>
      </c>
      <c r="C4773" s="2" t="str">
        <f t="shared" si="409"/>
        <v/>
      </c>
      <c r="D4773" s="2" t="str">
        <f>IF(ISNUMBER(A4773),COUNTIF(Calculations!B:B, A4773),"")</f>
        <v/>
      </c>
      <c r="E4773" s="2" t="str">
        <f>IF(ISNUMBER(A4773),COUNTIF(Calculations!A:A, A4773),"")</f>
        <v/>
      </c>
      <c r="F4773" s="12" t="str">
        <f t="shared" si="410"/>
        <v/>
      </c>
      <c r="G4773" s="12" t="str">
        <f t="shared" si="411"/>
        <v/>
      </c>
    </row>
    <row r="4774" spans="1:7" x14ac:dyDescent="0.25">
      <c r="A4774" s="8" t="str">
        <f t="shared" si="407"/>
        <v/>
      </c>
      <c r="B4774" s="2" t="str">
        <f t="shared" si="408"/>
        <v/>
      </c>
      <c r="C4774" s="2" t="str">
        <f t="shared" si="409"/>
        <v/>
      </c>
      <c r="D4774" s="2" t="str">
        <f>IF(ISNUMBER(A4774),COUNTIF(Calculations!B:B, A4774),"")</f>
        <v/>
      </c>
      <c r="E4774" s="2" t="str">
        <f>IF(ISNUMBER(A4774),COUNTIF(Calculations!A:A, A4774),"")</f>
        <v/>
      </c>
      <c r="F4774" s="12" t="str">
        <f t="shared" si="410"/>
        <v/>
      </c>
      <c r="G4774" s="12" t="str">
        <f t="shared" si="411"/>
        <v/>
      </c>
    </row>
    <row r="4775" spans="1:7" x14ac:dyDescent="0.25">
      <c r="A4775" s="8" t="str">
        <f t="shared" si="407"/>
        <v/>
      </c>
      <c r="B4775" s="2" t="str">
        <f t="shared" si="408"/>
        <v/>
      </c>
      <c r="C4775" s="2" t="str">
        <f t="shared" si="409"/>
        <v/>
      </c>
      <c r="D4775" s="2" t="str">
        <f>IF(ISNUMBER(A4775),COUNTIF(Calculations!B:B, A4775),"")</f>
        <v/>
      </c>
      <c r="E4775" s="2" t="str">
        <f>IF(ISNUMBER(A4775),COUNTIF(Calculations!A:A, A4775),"")</f>
        <v/>
      </c>
      <c r="F4775" s="12" t="str">
        <f t="shared" si="410"/>
        <v/>
      </c>
      <c r="G4775" s="12" t="str">
        <f t="shared" si="411"/>
        <v/>
      </c>
    </row>
    <row r="4776" spans="1:7" x14ac:dyDescent="0.25">
      <c r="A4776" s="8" t="str">
        <f t="shared" si="407"/>
        <v/>
      </c>
      <c r="B4776" s="2" t="str">
        <f t="shared" si="408"/>
        <v/>
      </c>
      <c r="C4776" s="2" t="str">
        <f t="shared" si="409"/>
        <v/>
      </c>
      <c r="D4776" s="2" t="str">
        <f>IF(ISNUMBER(A4776),COUNTIF(Calculations!B:B, A4776),"")</f>
        <v/>
      </c>
      <c r="E4776" s="2" t="str">
        <f>IF(ISNUMBER(A4776),COUNTIF(Calculations!A:A, A4776),"")</f>
        <v/>
      </c>
      <c r="F4776" s="12" t="str">
        <f t="shared" si="410"/>
        <v/>
      </c>
      <c r="G4776" s="12" t="str">
        <f t="shared" si="411"/>
        <v/>
      </c>
    </row>
    <row r="4777" spans="1:7" x14ac:dyDescent="0.25">
      <c r="A4777" s="8" t="str">
        <f t="shared" si="407"/>
        <v/>
      </c>
      <c r="B4777" s="2" t="str">
        <f t="shared" si="408"/>
        <v/>
      </c>
      <c r="C4777" s="2" t="str">
        <f t="shared" si="409"/>
        <v/>
      </c>
      <c r="D4777" s="2" t="str">
        <f>IF(ISNUMBER(A4777),COUNTIF(Calculations!B:B, A4777),"")</f>
        <v/>
      </c>
      <c r="E4777" s="2" t="str">
        <f>IF(ISNUMBER(A4777),COUNTIF(Calculations!A:A, A4777),"")</f>
        <v/>
      </c>
      <c r="F4777" s="12" t="str">
        <f t="shared" si="410"/>
        <v/>
      </c>
      <c r="G4777" s="12" t="str">
        <f t="shared" si="411"/>
        <v/>
      </c>
    </row>
    <row r="4778" spans="1:7" x14ac:dyDescent="0.25">
      <c r="A4778" s="8" t="str">
        <f t="shared" si="407"/>
        <v/>
      </c>
      <c r="B4778" s="2" t="str">
        <f t="shared" si="408"/>
        <v/>
      </c>
      <c r="C4778" s="2" t="str">
        <f t="shared" si="409"/>
        <v/>
      </c>
      <c r="D4778" s="2" t="str">
        <f>IF(ISNUMBER(A4778),COUNTIF(Calculations!B:B, A4778),"")</f>
        <v/>
      </c>
      <c r="E4778" s="2" t="str">
        <f>IF(ISNUMBER(A4778),COUNTIF(Calculations!A:A, A4778),"")</f>
        <v/>
      </c>
      <c r="F4778" s="12" t="str">
        <f t="shared" si="410"/>
        <v/>
      </c>
      <c r="G4778" s="12" t="str">
        <f t="shared" si="411"/>
        <v/>
      </c>
    </row>
    <row r="4779" spans="1:7" x14ac:dyDescent="0.25">
      <c r="A4779" s="8" t="str">
        <f t="shared" si="407"/>
        <v/>
      </c>
      <c r="B4779" s="2" t="str">
        <f t="shared" si="408"/>
        <v/>
      </c>
      <c r="C4779" s="2" t="str">
        <f t="shared" si="409"/>
        <v/>
      </c>
      <c r="D4779" s="2" t="str">
        <f>IF(ISNUMBER(A4779),COUNTIF(Calculations!B:B, A4779),"")</f>
        <v/>
      </c>
      <c r="E4779" s="2" t="str">
        <f>IF(ISNUMBER(A4779),COUNTIF(Calculations!A:A, A4779),"")</f>
        <v/>
      </c>
      <c r="F4779" s="12" t="str">
        <f t="shared" si="410"/>
        <v/>
      </c>
      <c r="G4779" s="12" t="str">
        <f t="shared" si="411"/>
        <v/>
      </c>
    </row>
    <row r="4780" spans="1:7" x14ac:dyDescent="0.25">
      <c r="A4780" s="8" t="str">
        <f t="shared" si="407"/>
        <v/>
      </c>
      <c r="B4780" s="2" t="str">
        <f t="shared" si="408"/>
        <v/>
      </c>
      <c r="C4780" s="2" t="str">
        <f t="shared" si="409"/>
        <v/>
      </c>
      <c r="D4780" s="2" t="str">
        <f>IF(ISNUMBER(A4780),COUNTIF(Calculations!B:B, A4780),"")</f>
        <v/>
      </c>
      <c r="E4780" s="2" t="str">
        <f>IF(ISNUMBER(A4780),COUNTIF(Calculations!A:A, A4780),"")</f>
        <v/>
      </c>
      <c r="F4780" s="12" t="str">
        <f t="shared" si="410"/>
        <v/>
      </c>
      <c r="G4780" s="12" t="str">
        <f t="shared" si="411"/>
        <v/>
      </c>
    </row>
    <row r="4781" spans="1:7" x14ac:dyDescent="0.25">
      <c r="A4781" s="8" t="str">
        <f t="shared" si="407"/>
        <v/>
      </c>
      <c r="B4781" s="2" t="str">
        <f t="shared" si="408"/>
        <v/>
      </c>
      <c r="C4781" s="2" t="str">
        <f t="shared" si="409"/>
        <v/>
      </c>
      <c r="D4781" s="2" t="str">
        <f>IF(ISNUMBER(A4781),COUNTIF(Calculations!B:B, A4781),"")</f>
        <v/>
      </c>
      <c r="E4781" s="2" t="str">
        <f>IF(ISNUMBER(A4781),COUNTIF(Calculations!A:A, A4781),"")</f>
        <v/>
      </c>
      <c r="F4781" s="12" t="str">
        <f t="shared" si="410"/>
        <v/>
      </c>
      <c r="G4781" s="12" t="str">
        <f t="shared" si="411"/>
        <v/>
      </c>
    </row>
    <row r="4782" spans="1:7" x14ac:dyDescent="0.25">
      <c r="A4782" s="8" t="str">
        <f t="shared" si="407"/>
        <v/>
      </c>
      <c r="B4782" s="2" t="str">
        <f t="shared" si="408"/>
        <v/>
      </c>
      <c r="C4782" s="2" t="str">
        <f t="shared" si="409"/>
        <v/>
      </c>
      <c r="D4782" s="2" t="str">
        <f>IF(ISNUMBER(A4782),COUNTIF(Calculations!B:B, A4782),"")</f>
        <v/>
      </c>
      <c r="E4782" s="2" t="str">
        <f>IF(ISNUMBER(A4782),COUNTIF(Calculations!A:A, A4782),"")</f>
        <v/>
      </c>
      <c r="F4782" s="12" t="str">
        <f t="shared" si="410"/>
        <v/>
      </c>
      <c r="G4782" s="12" t="str">
        <f t="shared" si="411"/>
        <v/>
      </c>
    </row>
    <row r="4783" spans="1:7" x14ac:dyDescent="0.25">
      <c r="A4783" s="8" t="str">
        <f t="shared" si="407"/>
        <v/>
      </c>
      <c r="B4783" s="2" t="str">
        <f t="shared" si="408"/>
        <v/>
      </c>
      <c r="C4783" s="2" t="str">
        <f t="shared" si="409"/>
        <v/>
      </c>
      <c r="D4783" s="2" t="str">
        <f>IF(ISNUMBER(A4783),COUNTIF(Calculations!B:B, A4783),"")</f>
        <v/>
      </c>
      <c r="E4783" s="2" t="str">
        <f>IF(ISNUMBER(A4783),COUNTIF(Calculations!A:A, A4783),"")</f>
        <v/>
      </c>
      <c r="F4783" s="12" t="str">
        <f t="shared" si="410"/>
        <v/>
      </c>
      <c r="G4783" s="12" t="str">
        <f t="shared" si="411"/>
        <v/>
      </c>
    </row>
    <row r="4784" spans="1:7" x14ac:dyDescent="0.25">
      <c r="A4784" s="8" t="str">
        <f t="shared" si="407"/>
        <v/>
      </c>
      <c r="B4784" s="2" t="str">
        <f t="shared" si="408"/>
        <v/>
      </c>
      <c r="C4784" s="2" t="str">
        <f t="shared" si="409"/>
        <v/>
      </c>
      <c r="D4784" s="2" t="str">
        <f>IF(ISNUMBER(A4784),COUNTIF(Calculations!B:B, A4784),"")</f>
        <v/>
      </c>
      <c r="E4784" s="2" t="str">
        <f>IF(ISNUMBER(A4784),COUNTIF(Calculations!A:A, A4784),"")</f>
        <v/>
      </c>
      <c r="F4784" s="12" t="str">
        <f t="shared" si="410"/>
        <v/>
      </c>
      <c r="G4784" s="12" t="str">
        <f t="shared" si="411"/>
        <v/>
      </c>
    </row>
    <row r="4785" spans="1:7" x14ac:dyDescent="0.25">
      <c r="A4785" s="8" t="str">
        <f t="shared" si="407"/>
        <v/>
      </c>
      <c r="B4785" s="2" t="str">
        <f t="shared" si="408"/>
        <v/>
      </c>
      <c r="C4785" s="2" t="str">
        <f t="shared" si="409"/>
        <v/>
      </c>
      <c r="D4785" s="2" t="str">
        <f>IF(ISNUMBER(A4785),COUNTIF(Calculations!B:B, A4785),"")</f>
        <v/>
      </c>
      <c r="E4785" s="2" t="str">
        <f>IF(ISNUMBER(A4785),COUNTIF(Calculations!A:A, A4785),"")</f>
        <v/>
      </c>
      <c r="F4785" s="12" t="str">
        <f t="shared" si="410"/>
        <v/>
      </c>
      <c r="G4785" s="12" t="str">
        <f t="shared" si="411"/>
        <v/>
      </c>
    </row>
    <row r="4786" spans="1:7" x14ac:dyDescent="0.25">
      <c r="A4786" s="8" t="str">
        <f t="shared" si="407"/>
        <v/>
      </c>
      <c r="B4786" s="2" t="str">
        <f t="shared" si="408"/>
        <v/>
      </c>
      <c r="C4786" s="2" t="str">
        <f t="shared" si="409"/>
        <v/>
      </c>
      <c r="D4786" s="2" t="str">
        <f>IF(ISNUMBER(A4786),COUNTIF(Calculations!B:B, A4786),"")</f>
        <v/>
      </c>
      <c r="E4786" s="2" t="str">
        <f>IF(ISNUMBER(A4786),COUNTIF(Calculations!A:A, A4786),"")</f>
        <v/>
      </c>
      <c r="F4786" s="12" t="str">
        <f t="shared" si="410"/>
        <v/>
      </c>
      <c r="G4786" s="12" t="str">
        <f t="shared" si="411"/>
        <v/>
      </c>
    </row>
    <row r="4787" spans="1:7" x14ac:dyDescent="0.25">
      <c r="A4787" s="8" t="str">
        <f t="shared" si="407"/>
        <v/>
      </c>
      <c r="B4787" s="2" t="str">
        <f t="shared" si="408"/>
        <v/>
      </c>
      <c r="C4787" s="2" t="str">
        <f t="shared" si="409"/>
        <v/>
      </c>
      <c r="D4787" s="2" t="str">
        <f>IF(ISNUMBER(A4787),COUNTIF(Calculations!B:B, A4787),"")</f>
        <v/>
      </c>
      <c r="E4787" s="2" t="str">
        <f>IF(ISNUMBER(A4787),COUNTIF(Calculations!A:A, A4787),"")</f>
        <v/>
      </c>
      <c r="F4787" s="12" t="str">
        <f t="shared" si="410"/>
        <v/>
      </c>
      <c r="G4787" s="12" t="str">
        <f t="shared" si="411"/>
        <v/>
      </c>
    </row>
    <row r="4788" spans="1:7" x14ac:dyDescent="0.25">
      <c r="A4788" s="8" t="str">
        <f t="shared" si="407"/>
        <v/>
      </c>
      <c r="B4788" s="2" t="str">
        <f t="shared" si="408"/>
        <v/>
      </c>
      <c r="C4788" s="2" t="str">
        <f t="shared" si="409"/>
        <v/>
      </c>
      <c r="D4788" s="2" t="str">
        <f>IF(ISNUMBER(A4788),COUNTIF(Calculations!B:B, A4788),"")</f>
        <v/>
      </c>
      <c r="E4788" s="2" t="str">
        <f>IF(ISNUMBER(A4788),COUNTIF(Calculations!A:A, A4788),"")</f>
        <v/>
      </c>
      <c r="F4788" s="12" t="str">
        <f t="shared" si="410"/>
        <v/>
      </c>
      <c r="G4788" s="12" t="str">
        <f t="shared" si="411"/>
        <v/>
      </c>
    </row>
    <row r="4789" spans="1:7" x14ac:dyDescent="0.25">
      <c r="A4789" s="8" t="str">
        <f t="shared" si="407"/>
        <v/>
      </c>
      <c r="B4789" s="2" t="str">
        <f t="shared" si="408"/>
        <v/>
      </c>
      <c r="C4789" s="2" t="str">
        <f t="shared" si="409"/>
        <v/>
      </c>
      <c r="D4789" s="2" t="str">
        <f>IF(ISNUMBER(A4789),COUNTIF(Calculations!B:B, A4789),"")</f>
        <v/>
      </c>
      <c r="E4789" s="2" t="str">
        <f>IF(ISNUMBER(A4789),COUNTIF(Calculations!A:A, A4789),"")</f>
        <v/>
      </c>
      <c r="F4789" s="12" t="str">
        <f t="shared" si="410"/>
        <v/>
      </c>
      <c r="G4789" s="12" t="str">
        <f t="shared" si="411"/>
        <v/>
      </c>
    </row>
    <row r="4790" spans="1:7" x14ac:dyDescent="0.25">
      <c r="A4790" s="8" t="str">
        <f t="shared" si="407"/>
        <v/>
      </c>
      <c r="B4790" s="2" t="str">
        <f t="shared" si="408"/>
        <v/>
      </c>
      <c r="C4790" s="2" t="str">
        <f t="shared" si="409"/>
        <v/>
      </c>
      <c r="D4790" s="2" t="str">
        <f>IF(ISNUMBER(A4790),COUNTIF(Calculations!B:B, A4790),"")</f>
        <v/>
      </c>
      <c r="E4790" s="2" t="str">
        <f>IF(ISNUMBER(A4790),COUNTIF(Calculations!A:A, A4790),"")</f>
        <v/>
      </c>
      <c r="F4790" s="12" t="str">
        <f t="shared" si="410"/>
        <v/>
      </c>
      <c r="G4790" s="12" t="str">
        <f t="shared" si="411"/>
        <v/>
      </c>
    </row>
    <row r="4791" spans="1:7" x14ac:dyDescent="0.25">
      <c r="A4791" s="8" t="str">
        <f t="shared" si="407"/>
        <v/>
      </c>
      <c r="B4791" s="2" t="str">
        <f t="shared" si="408"/>
        <v/>
      </c>
      <c r="C4791" s="2" t="str">
        <f t="shared" si="409"/>
        <v/>
      </c>
      <c r="D4791" s="2" t="str">
        <f>IF(ISNUMBER(A4791),COUNTIF(Calculations!B:B, A4791),"")</f>
        <v/>
      </c>
      <c r="E4791" s="2" t="str">
        <f>IF(ISNUMBER(A4791),COUNTIF(Calculations!A:A, A4791),"")</f>
        <v/>
      </c>
      <c r="F4791" s="12" t="str">
        <f t="shared" si="410"/>
        <v/>
      </c>
      <c r="G4791" s="12" t="str">
        <f t="shared" si="411"/>
        <v/>
      </c>
    </row>
    <row r="4792" spans="1:7" x14ac:dyDescent="0.25">
      <c r="A4792" s="8" t="str">
        <f t="shared" si="407"/>
        <v/>
      </c>
      <c r="B4792" s="2" t="str">
        <f t="shared" si="408"/>
        <v/>
      </c>
      <c r="C4792" s="2" t="str">
        <f t="shared" si="409"/>
        <v/>
      </c>
      <c r="D4792" s="2" t="str">
        <f>IF(ISNUMBER(A4792),COUNTIF(Calculations!B:B, A4792),"")</f>
        <v/>
      </c>
      <c r="E4792" s="2" t="str">
        <f>IF(ISNUMBER(A4792),COUNTIF(Calculations!A:A, A4792),"")</f>
        <v/>
      </c>
      <c r="F4792" s="12" t="str">
        <f t="shared" si="410"/>
        <v/>
      </c>
      <c r="G4792" s="12" t="str">
        <f t="shared" si="411"/>
        <v/>
      </c>
    </row>
    <row r="4793" spans="1:7" x14ac:dyDescent="0.25">
      <c r="A4793" s="8" t="str">
        <f t="shared" si="407"/>
        <v/>
      </c>
      <c r="B4793" s="2" t="str">
        <f t="shared" si="408"/>
        <v/>
      </c>
      <c r="C4793" s="2" t="str">
        <f t="shared" si="409"/>
        <v/>
      </c>
      <c r="D4793" s="2" t="str">
        <f>IF(ISNUMBER(A4793),COUNTIF(Calculations!B:B, A4793),"")</f>
        <v/>
      </c>
      <c r="E4793" s="2" t="str">
        <f>IF(ISNUMBER(A4793),COUNTIF(Calculations!A:A, A4793),"")</f>
        <v/>
      </c>
      <c r="F4793" s="12" t="str">
        <f t="shared" si="410"/>
        <v/>
      </c>
      <c r="G4793" s="12" t="str">
        <f t="shared" si="411"/>
        <v/>
      </c>
    </row>
    <row r="4794" spans="1:7" x14ac:dyDescent="0.25">
      <c r="A4794" s="8" t="str">
        <f t="shared" si="407"/>
        <v/>
      </c>
      <c r="B4794" s="2" t="str">
        <f t="shared" si="408"/>
        <v/>
      </c>
      <c r="C4794" s="2" t="str">
        <f t="shared" si="409"/>
        <v/>
      </c>
      <c r="D4794" s="2" t="str">
        <f>IF(ISNUMBER(A4794),COUNTIF(Calculations!B:B, A4794),"")</f>
        <v/>
      </c>
      <c r="E4794" s="2" t="str">
        <f>IF(ISNUMBER(A4794),COUNTIF(Calculations!A:A, A4794),"")</f>
        <v/>
      </c>
      <c r="F4794" s="12" t="str">
        <f t="shared" si="410"/>
        <v/>
      </c>
      <c r="G4794" s="12" t="str">
        <f t="shared" si="411"/>
        <v/>
      </c>
    </row>
    <row r="4795" spans="1:7" x14ac:dyDescent="0.25">
      <c r="A4795" s="8" t="str">
        <f t="shared" si="407"/>
        <v/>
      </c>
      <c r="B4795" s="2" t="str">
        <f t="shared" si="408"/>
        <v/>
      </c>
      <c r="C4795" s="2" t="str">
        <f t="shared" si="409"/>
        <v/>
      </c>
      <c r="D4795" s="2" t="str">
        <f>IF(ISNUMBER(A4795),COUNTIF(Calculations!B:B, A4795),"")</f>
        <v/>
      </c>
      <c r="E4795" s="2" t="str">
        <f>IF(ISNUMBER(A4795),COUNTIF(Calculations!A:A, A4795),"")</f>
        <v/>
      </c>
      <c r="F4795" s="12" t="str">
        <f t="shared" si="410"/>
        <v/>
      </c>
      <c r="G4795" s="12" t="str">
        <f t="shared" si="411"/>
        <v/>
      </c>
    </row>
    <row r="4796" spans="1:7" x14ac:dyDescent="0.25">
      <c r="A4796" s="8" t="str">
        <f t="shared" si="407"/>
        <v/>
      </c>
      <c r="B4796" s="2" t="str">
        <f t="shared" si="408"/>
        <v/>
      </c>
      <c r="C4796" s="2" t="str">
        <f t="shared" si="409"/>
        <v/>
      </c>
      <c r="D4796" s="2" t="str">
        <f>IF(ISNUMBER(A4796),COUNTIF(Calculations!B:B, A4796),"")</f>
        <v/>
      </c>
      <c r="E4796" s="2" t="str">
        <f>IF(ISNUMBER(A4796),COUNTIF(Calculations!A:A, A4796),"")</f>
        <v/>
      </c>
      <c r="F4796" s="12" t="str">
        <f t="shared" si="410"/>
        <v/>
      </c>
      <c r="G4796" s="12" t="str">
        <f t="shared" si="411"/>
        <v/>
      </c>
    </row>
    <row r="4797" spans="1:7" x14ac:dyDescent="0.25">
      <c r="A4797" s="8" t="str">
        <f t="shared" si="407"/>
        <v/>
      </c>
      <c r="B4797" s="2" t="str">
        <f t="shared" si="408"/>
        <v/>
      </c>
      <c r="C4797" s="2" t="str">
        <f t="shared" si="409"/>
        <v/>
      </c>
      <c r="D4797" s="2" t="str">
        <f>IF(ISNUMBER(A4797),COUNTIF(Calculations!B:B, A4797),"")</f>
        <v/>
      </c>
      <c r="E4797" s="2" t="str">
        <f>IF(ISNUMBER(A4797),COUNTIF(Calculations!A:A, A4797),"")</f>
        <v/>
      </c>
      <c r="F4797" s="12" t="str">
        <f t="shared" si="410"/>
        <v/>
      </c>
      <c r="G4797" s="12" t="str">
        <f t="shared" si="411"/>
        <v/>
      </c>
    </row>
    <row r="4798" spans="1:7" x14ac:dyDescent="0.25">
      <c r="A4798" s="8" t="str">
        <f t="shared" si="407"/>
        <v/>
      </c>
      <c r="B4798" s="2" t="str">
        <f t="shared" si="408"/>
        <v/>
      </c>
      <c r="C4798" s="2" t="str">
        <f t="shared" si="409"/>
        <v/>
      </c>
      <c r="D4798" s="2" t="str">
        <f>IF(ISNUMBER(A4798),COUNTIF(Calculations!B:B, A4798),"")</f>
        <v/>
      </c>
      <c r="E4798" s="2" t="str">
        <f>IF(ISNUMBER(A4798),COUNTIF(Calculations!A:A, A4798),"")</f>
        <v/>
      </c>
      <c r="F4798" s="12" t="str">
        <f t="shared" si="410"/>
        <v/>
      </c>
      <c r="G4798" s="12" t="str">
        <f t="shared" si="411"/>
        <v/>
      </c>
    </row>
    <row r="4799" spans="1:7" x14ac:dyDescent="0.25">
      <c r="A4799" s="8" t="str">
        <f t="shared" si="407"/>
        <v/>
      </c>
      <c r="B4799" s="2" t="str">
        <f t="shared" si="408"/>
        <v/>
      </c>
      <c r="C4799" s="2" t="str">
        <f t="shared" si="409"/>
        <v/>
      </c>
      <c r="D4799" s="2" t="str">
        <f>IF(ISNUMBER(A4799),COUNTIF(Calculations!B:B, A4799),"")</f>
        <v/>
      </c>
      <c r="E4799" s="2" t="str">
        <f>IF(ISNUMBER(A4799),COUNTIF(Calculations!A:A, A4799),"")</f>
        <v/>
      </c>
      <c r="F4799" s="12" t="str">
        <f t="shared" si="410"/>
        <v/>
      </c>
      <c r="G4799" s="12" t="str">
        <f t="shared" si="411"/>
        <v/>
      </c>
    </row>
    <row r="4800" spans="1:7" x14ac:dyDescent="0.25">
      <c r="A4800" s="8" t="str">
        <f t="shared" si="407"/>
        <v/>
      </c>
      <c r="B4800" s="2" t="str">
        <f t="shared" si="408"/>
        <v/>
      </c>
      <c r="C4800" s="2" t="str">
        <f t="shared" si="409"/>
        <v/>
      </c>
      <c r="D4800" s="2" t="str">
        <f>IF(ISNUMBER(A4800),COUNTIF(Calculations!B:B, A4800),"")</f>
        <v/>
      </c>
      <c r="E4800" s="2" t="str">
        <f>IF(ISNUMBER(A4800),COUNTIF(Calculations!A:A, A4800),"")</f>
        <v/>
      </c>
      <c r="F4800" s="12" t="str">
        <f t="shared" si="410"/>
        <v/>
      </c>
      <c r="G4800" s="12" t="str">
        <f t="shared" si="411"/>
        <v/>
      </c>
    </row>
    <row r="4801" spans="1:7" x14ac:dyDescent="0.25">
      <c r="A4801" s="8" t="str">
        <f t="shared" si="407"/>
        <v/>
      </c>
      <c r="B4801" s="2" t="str">
        <f t="shared" si="408"/>
        <v/>
      </c>
      <c r="C4801" s="2" t="str">
        <f t="shared" si="409"/>
        <v/>
      </c>
      <c r="D4801" s="2" t="str">
        <f>IF(ISNUMBER(A4801),COUNTIF(Calculations!B:B, A4801),"")</f>
        <v/>
      </c>
      <c r="E4801" s="2" t="str">
        <f>IF(ISNUMBER(A4801),COUNTIF(Calculations!A:A, A4801),"")</f>
        <v/>
      </c>
      <c r="F4801" s="12" t="str">
        <f t="shared" si="410"/>
        <v/>
      </c>
      <c r="G4801" s="12" t="str">
        <f t="shared" si="411"/>
        <v/>
      </c>
    </row>
    <row r="4802" spans="1:7" x14ac:dyDescent="0.25">
      <c r="A4802" s="8" t="str">
        <f t="shared" si="407"/>
        <v/>
      </c>
      <c r="B4802" s="2" t="str">
        <f t="shared" si="408"/>
        <v/>
      </c>
      <c r="C4802" s="2" t="str">
        <f t="shared" si="409"/>
        <v/>
      </c>
      <c r="D4802" s="2" t="str">
        <f>IF(ISNUMBER(A4802),COUNTIF(Calculations!B:B, A4802),"")</f>
        <v/>
      </c>
      <c r="E4802" s="2" t="str">
        <f>IF(ISNUMBER(A4802),COUNTIF(Calculations!A:A, A4802),"")</f>
        <v/>
      </c>
      <c r="F4802" s="12" t="str">
        <f t="shared" si="410"/>
        <v/>
      </c>
      <c r="G4802" s="12" t="str">
        <f t="shared" si="411"/>
        <v/>
      </c>
    </row>
    <row r="4803" spans="1:7" x14ac:dyDescent="0.25">
      <c r="A4803" s="8" t="str">
        <f t="shared" si="407"/>
        <v/>
      </c>
      <c r="B4803" s="2" t="str">
        <f t="shared" si="408"/>
        <v/>
      </c>
      <c r="C4803" s="2" t="str">
        <f t="shared" si="409"/>
        <v/>
      </c>
      <c r="D4803" s="2" t="str">
        <f>IF(ISNUMBER(A4803),COUNTIF(Calculations!B:B, A4803),"")</f>
        <v/>
      </c>
      <c r="E4803" s="2" t="str">
        <f>IF(ISNUMBER(A4803),COUNTIF(Calculations!A:A, A4803),"")</f>
        <v/>
      </c>
      <c r="F4803" s="12" t="str">
        <f t="shared" si="410"/>
        <v/>
      </c>
      <c r="G4803" s="12" t="str">
        <f t="shared" si="411"/>
        <v/>
      </c>
    </row>
    <row r="4804" spans="1:7" x14ac:dyDescent="0.25">
      <c r="A4804" s="8" t="str">
        <f t="shared" si="407"/>
        <v/>
      </c>
      <c r="B4804" s="2" t="str">
        <f t="shared" si="408"/>
        <v/>
      </c>
      <c r="C4804" s="2" t="str">
        <f t="shared" si="409"/>
        <v/>
      </c>
      <c r="D4804" s="2" t="str">
        <f>IF(ISNUMBER(A4804),COUNTIF(Calculations!B:B, A4804),"")</f>
        <v/>
      </c>
      <c r="E4804" s="2" t="str">
        <f>IF(ISNUMBER(A4804),COUNTIF(Calculations!A:A, A4804),"")</f>
        <v/>
      </c>
      <c r="F4804" s="12" t="str">
        <f t="shared" si="410"/>
        <v/>
      </c>
      <c r="G4804" s="12" t="str">
        <f t="shared" si="411"/>
        <v/>
      </c>
    </row>
    <row r="4805" spans="1:7" x14ac:dyDescent="0.25">
      <c r="A4805" s="8" t="str">
        <f t="shared" si="407"/>
        <v/>
      </c>
      <c r="B4805" s="2" t="str">
        <f t="shared" si="408"/>
        <v/>
      </c>
      <c r="C4805" s="2" t="str">
        <f t="shared" si="409"/>
        <v/>
      </c>
      <c r="D4805" s="2" t="str">
        <f>IF(ISNUMBER(A4805),COUNTIF(Calculations!B:B, A4805),"")</f>
        <v/>
      </c>
      <c r="E4805" s="2" t="str">
        <f>IF(ISNUMBER(A4805),COUNTIF(Calculations!A:A, A4805),"")</f>
        <v/>
      </c>
      <c r="F4805" s="12" t="str">
        <f t="shared" si="410"/>
        <v/>
      </c>
      <c r="G4805" s="12" t="str">
        <f t="shared" si="411"/>
        <v/>
      </c>
    </row>
    <row r="4806" spans="1:7" x14ac:dyDescent="0.25">
      <c r="A4806" s="8" t="str">
        <f t="shared" si="407"/>
        <v/>
      </c>
      <c r="B4806" s="2" t="str">
        <f t="shared" si="408"/>
        <v/>
      </c>
      <c r="C4806" s="2" t="str">
        <f t="shared" si="409"/>
        <v/>
      </c>
      <c r="D4806" s="2" t="str">
        <f>IF(ISNUMBER(A4806),COUNTIF(Calculations!B:B, A4806),"")</f>
        <v/>
      </c>
      <c r="E4806" s="2" t="str">
        <f>IF(ISNUMBER(A4806),COUNTIF(Calculations!A:A, A4806),"")</f>
        <v/>
      </c>
      <c r="F4806" s="12" t="str">
        <f t="shared" si="410"/>
        <v/>
      </c>
      <c r="G4806" s="12" t="str">
        <f t="shared" si="411"/>
        <v/>
      </c>
    </row>
    <row r="4807" spans="1:7" x14ac:dyDescent="0.25">
      <c r="A4807" s="8" t="str">
        <f t="shared" si="407"/>
        <v/>
      </c>
      <c r="B4807" s="2" t="str">
        <f t="shared" si="408"/>
        <v/>
      </c>
      <c r="C4807" s="2" t="str">
        <f t="shared" si="409"/>
        <v/>
      </c>
      <c r="D4807" s="2" t="str">
        <f>IF(ISNUMBER(A4807),COUNTIF(Calculations!B:B, A4807),"")</f>
        <v/>
      </c>
      <c r="E4807" s="2" t="str">
        <f>IF(ISNUMBER(A4807),COUNTIF(Calculations!A:A, A4807),"")</f>
        <v/>
      </c>
      <c r="F4807" s="12" t="str">
        <f t="shared" si="410"/>
        <v/>
      </c>
      <c r="G4807" s="12" t="str">
        <f t="shared" si="411"/>
        <v/>
      </c>
    </row>
    <row r="4808" spans="1:7" x14ac:dyDescent="0.25">
      <c r="A4808" s="8" t="str">
        <f t="shared" si="407"/>
        <v/>
      </c>
      <c r="B4808" s="2" t="str">
        <f t="shared" si="408"/>
        <v/>
      </c>
      <c r="C4808" s="2" t="str">
        <f t="shared" si="409"/>
        <v/>
      </c>
      <c r="D4808" s="2" t="str">
        <f>IF(ISNUMBER(A4808),COUNTIF(Calculations!B:B, A4808),"")</f>
        <v/>
      </c>
      <c r="E4808" s="2" t="str">
        <f>IF(ISNUMBER(A4808),COUNTIF(Calculations!A:A, A4808),"")</f>
        <v/>
      </c>
      <c r="F4808" s="12" t="str">
        <f t="shared" si="410"/>
        <v/>
      </c>
      <c r="G4808" s="12" t="str">
        <f t="shared" si="411"/>
        <v/>
      </c>
    </row>
    <row r="4809" spans="1:7" x14ac:dyDescent="0.25">
      <c r="A4809" s="8" t="str">
        <f t="shared" si="407"/>
        <v/>
      </c>
      <c r="B4809" s="2" t="str">
        <f t="shared" si="408"/>
        <v/>
      </c>
      <c r="C4809" s="2" t="str">
        <f t="shared" si="409"/>
        <v/>
      </c>
      <c r="D4809" s="2" t="str">
        <f>IF(ISNUMBER(A4809),COUNTIF(Calculations!B:B, A4809),"")</f>
        <v/>
      </c>
      <c r="E4809" s="2" t="str">
        <f>IF(ISNUMBER(A4809),COUNTIF(Calculations!A:A, A4809),"")</f>
        <v/>
      </c>
      <c r="F4809" s="12" t="str">
        <f t="shared" si="410"/>
        <v/>
      </c>
      <c r="G4809" s="12" t="str">
        <f t="shared" si="411"/>
        <v/>
      </c>
    </row>
    <row r="4810" spans="1:7" x14ac:dyDescent="0.25">
      <c r="A4810" s="8" t="str">
        <f t="shared" si="407"/>
        <v/>
      </c>
      <c r="B4810" s="2" t="str">
        <f t="shared" si="408"/>
        <v/>
      </c>
      <c r="C4810" s="2" t="str">
        <f t="shared" si="409"/>
        <v/>
      </c>
      <c r="D4810" s="2" t="str">
        <f>IF(ISNUMBER(A4810),COUNTIF(Calculations!B:B, A4810),"")</f>
        <v/>
      </c>
      <c r="E4810" s="2" t="str">
        <f>IF(ISNUMBER(A4810),COUNTIF(Calculations!A:A, A4810),"")</f>
        <v/>
      </c>
      <c r="F4810" s="12" t="str">
        <f t="shared" si="410"/>
        <v/>
      </c>
      <c r="G4810" s="12" t="str">
        <f t="shared" si="411"/>
        <v/>
      </c>
    </row>
    <row r="4811" spans="1:7" x14ac:dyDescent="0.25">
      <c r="A4811" s="8" t="str">
        <f t="shared" si="407"/>
        <v/>
      </c>
      <c r="B4811" s="2" t="str">
        <f t="shared" si="408"/>
        <v/>
      </c>
      <c r="C4811" s="2" t="str">
        <f t="shared" si="409"/>
        <v/>
      </c>
      <c r="D4811" s="2" t="str">
        <f>IF(ISNUMBER(A4811),COUNTIF(Calculations!B:B, A4811),"")</f>
        <v/>
      </c>
      <c r="E4811" s="2" t="str">
        <f>IF(ISNUMBER(A4811),COUNTIF(Calculations!A:A, A4811),"")</f>
        <v/>
      </c>
      <c r="F4811" s="12" t="str">
        <f t="shared" si="410"/>
        <v/>
      </c>
      <c r="G4811" s="12" t="str">
        <f t="shared" si="411"/>
        <v/>
      </c>
    </row>
    <row r="4812" spans="1:7" x14ac:dyDescent="0.25">
      <c r="A4812" s="8" t="str">
        <f t="shared" si="407"/>
        <v/>
      </c>
      <c r="B4812" s="2" t="str">
        <f t="shared" si="408"/>
        <v/>
      </c>
      <c r="C4812" s="2" t="str">
        <f t="shared" si="409"/>
        <v/>
      </c>
      <c r="D4812" s="2" t="str">
        <f>IF(ISNUMBER(A4812),COUNTIF(Calculations!B:B, A4812),"")</f>
        <v/>
      </c>
      <c r="E4812" s="2" t="str">
        <f>IF(ISNUMBER(A4812),COUNTIF(Calculations!A:A, A4812),"")</f>
        <v/>
      </c>
      <c r="F4812" s="12" t="str">
        <f t="shared" si="410"/>
        <v/>
      </c>
      <c r="G4812" s="12" t="str">
        <f t="shared" si="411"/>
        <v/>
      </c>
    </row>
    <row r="4813" spans="1:7" x14ac:dyDescent="0.25">
      <c r="A4813" s="8" t="str">
        <f t="shared" si="407"/>
        <v/>
      </c>
      <c r="B4813" s="2" t="str">
        <f t="shared" si="408"/>
        <v/>
      </c>
      <c r="C4813" s="2" t="str">
        <f t="shared" si="409"/>
        <v/>
      </c>
      <c r="D4813" s="2" t="str">
        <f>IF(ISNUMBER(A4813),COUNTIF(Calculations!B:B, A4813),"")</f>
        <v/>
      </c>
      <c r="E4813" s="2" t="str">
        <f>IF(ISNUMBER(A4813),COUNTIF(Calculations!A:A, A4813),"")</f>
        <v/>
      </c>
      <c r="F4813" s="12" t="str">
        <f t="shared" si="410"/>
        <v/>
      </c>
      <c r="G4813" s="12" t="str">
        <f t="shared" si="411"/>
        <v/>
      </c>
    </row>
    <row r="4814" spans="1:7" x14ac:dyDescent="0.25">
      <c r="A4814" s="8" t="str">
        <f t="shared" si="407"/>
        <v/>
      </c>
      <c r="B4814" s="2" t="str">
        <f t="shared" si="408"/>
        <v/>
      </c>
      <c r="C4814" s="2" t="str">
        <f t="shared" si="409"/>
        <v/>
      </c>
      <c r="D4814" s="2" t="str">
        <f>IF(ISNUMBER(A4814),COUNTIF(Calculations!B:B, A4814),"")</f>
        <v/>
      </c>
      <c r="E4814" s="2" t="str">
        <f>IF(ISNUMBER(A4814),COUNTIF(Calculations!A:A, A4814),"")</f>
        <v/>
      </c>
      <c r="F4814" s="12" t="str">
        <f t="shared" si="410"/>
        <v/>
      </c>
      <c r="G4814" s="12" t="str">
        <f t="shared" si="411"/>
        <v/>
      </c>
    </row>
    <row r="4815" spans="1:7" x14ac:dyDescent="0.25">
      <c r="A4815" s="8" t="str">
        <f t="shared" si="407"/>
        <v/>
      </c>
      <c r="B4815" s="2" t="str">
        <f t="shared" si="408"/>
        <v/>
      </c>
      <c r="C4815" s="2" t="str">
        <f t="shared" si="409"/>
        <v/>
      </c>
      <c r="D4815" s="2" t="str">
        <f>IF(ISNUMBER(A4815),COUNTIF(Calculations!B:B, A4815),"")</f>
        <v/>
      </c>
      <c r="E4815" s="2" t="str">
        <f>IF(ISNUMBER(A4815),COUNTIF(Calculations!A:A, A4815),"")</f>
        <v/>
      </c>
      <c r="F4815" s="12" t="str">
        <f t="shared" si="410"/>
        <v/>
      </c>
      <c r="G4815" s="12" t="str">
        <f t="shared" si="411"/>
        <v/>
      </c>
    </row>
    <row r="4816" spans="1:7" x14ac:dyDescent="0.25">
      <c r="A4816" s="8" t="str">
        <f t="shared" si="407"/>
        <v/>
      </c>
      <c r="B4816" s="2" t="str">
        <f t="shared" si="408"/>
        <v/>
      </c>
      <c r="C4816" s="2" t="str">
        <f t="shared" si="409"/>
        <v/>
      </c>
      <c r="D4816" s="2" t="str">
        <f>IF(ISNUMBER(A4816),COUNTIF(Calculations!B:B, A4816),"")</f>
        <v/>
      </c>
      <c r="E4816" s="2" t="str">
        <f>IF(ISNUMBER(A4816),COUNTIF(Calculations!A:A, A4816),"")</f>
        <v/>
      </c>
      <c r="F4816" s="12" t="str">
        <f t="shared" si="410"/>
        <v/>
      </c>
      <c r="G4816" s="12" t="str">
        <f t="shared" si="411"/>
        <v/>
      </c>
    </row>
    <row r="4817" spans="1:7" x14ac:dyDescent="0.25">
      <c r="A4817" s="8" t="str">
        <f t="shared" si="407"/>
        <v/>
      </c>
      <c r="B4817" s="2" t="str">
        <f t="shared" si="408"/>
        <v/>
      </c>
      <c r="C4817" s="2" t="str">
        <f t="shared" si="409"/>
        <v/>
      </c>
      <c r="D4817" s="2" t="str">
        <f>IF(ISNUMBER(A4817),COUNTIF(Calculations!B:B, A4817),"")</f>
        <v/>
      </c>
      <c r="E4817" s="2" t="str">
        <f>IF(ISNUMBER(A4817),COUNTIF(Calculations!A:A, A4817),"")</f>
        <v/>
      </c>
      <c r="F4817" s="12" t="str">
        <f t="shared" si="410"/>
        <v/>
      </c>
      <c r="G4817" s="12" t="str">
        <f t="shared" si="411"/>
        <v/>
      </c>
    </row>
    <row r="4818" spans="1:7" x14ac:dyDescent="0.25">
      <c r="A4818" s="8" t="str">
        <f t="shared" si="407"/>
        <v/>
      </c>
      <c r="B4818" s="2" t="str">
        <f t="shared" si="408"/>
        <v/>
      </c>
      <c r="C4818" s="2" t="str">
        <f t="shared" si="409"/>
        <v/>
      </c>
      <c r="D4818" s="2" t="str">
        <f>IF(ISNUMBER(A4818),COUNTIF(Calculations!B:B, A4818),"")</f>
        <v/>
      </c>
      <c r="E4818" s="2" t="str">
        <f>IF(ISNUMBER(A4818),COUNTIF(Calculations!A:A, A4818),"")</f>
        <v/>
      </c>
      <c r="F4818" s="12" t="str">
        <f t="shared" si="410"/>
        <v/>
      </c>
      <c r="G4818" s="12" t="str">
        <f t="shared" si="411"/>
        <v/>
      </c>
    </row>
    <row r="4819" spans="1:7" x14ac:dyDescent="0.25">
      <c r="A4819" s="8" t="str">
        <f t="shared" si="407"/>
        <v/>
      </c>
      <c r="B4819" s="2" t="str">
        <f t="shared" si="408"/>
        <v/>
      </c>
      <c r="C4819" s="2" t="str">
        <f t="shared" si="409"/>
        <v/>
      </c>
      <c r="D4819" s="2" t="str">
        <f>IF(ISNUMBER(A4819),COUNTIF(Calculations!B:B, A4819),"")</f>
        <v/>
      </c>
      <c r="E4819" s="2" t="str">
        <f>IF(ISNUMBER(A4819),COUNTIF(Calculations!A:A, A4819),"")</f>
        <v/>
      </c>
      <c r="F4819" s="12" t="str">
        <f t="shared" si="410"/>
        <v/>
      </c>
      <c r="G4819" s="12" t="str">
        <f t="shared" si="411"/>
        <v/>
      </c>
    </row>
    <row r="4820" spans="1:7" x14ac:dyDescent="0.25">
      <c r="A4820" s="8" t="str">
        <f t="shared" si="407"/>
        <v/>
      </c>
      <c r="B4820" s="2" t="str">
        <f t="shared" si="408"/>
        <v/>
      </c>
      <c r="C4820" s="2" t="str">
        <f t="shared" si="409"/>
        <v/>
      </c>
      <c r="D4820" s="2" t="str">
        <f>IF(ISNUMBER(A4820),COUNTIF(Calculations!B:B, A4820),"")</f>
        <v/>
      </c>
      <c r="E4820" s="2" t="str">
        <f>IF(ISNUMBER(A4820),COUNTIF(Calculations!A:A, A4820),"")</f>
        <v/>
      </c>
      <c r="F4820" s="12" t="str">
        <f t="shared" si="410"/>
        <v/>
      </c>
      <c r="G4820" s="12" t="str">
        <f t="shared" si="411"/>
        <v/>
      </c>
    </row>
    <row r="4821" spans="1:7" x14ac:dyDescent="0.25">
      <c r="A4821" s="8" t="str">
        <f t="shared" si="407"/>
        <v/>
      </c>
      <c r="B4821" s="2" t="str">
        <f t="shared" si="408"/>
        <v/>
      </c>
      <c r="C4821" s="2" t="str">
        <f t="shared" si="409"/>
        <v/>
      </c>
      <c r="D4821" s="2" t="str">
        <f>IF(ISNUMBER(A4821),COUNTIF(Calculations!B:B, A4821),"")</f>
        <v/>
      </c>
      <c r="E4821" s="2" t="str">
        <f>IF(ISNUMBER(A4821),COUNTIF(Calculations!A:A, A4821),"")</f>
        <v/>
      </c>
      <c r="F4821" s="12" t="str">
        <f t="shared" si="410"/>
        <v/>
      </c>
      <c r="G4821" s="12" t="str">
        <f t="shared" si="411"/>
        <v/>
      </c>
    </row>
    <row r="4822" spans="1:7" x14ac:dyDescent="0.25">
      <c r="A4822" s="8" t="str">
        <f t="shared" si="407"/>
        <v/>
      </c>
      <c r="B4822" s="2" t="str">
        <f t="shared" si="408"/>
        <v/>
      </c>
      <c r="C4822" s="2" t="str">
        <f t="shared" si="409"/>
        <v/>
      </c>
      <c r="D4822" s="2" t="str">
        <f>IF(ISNUMBER(A4822),COUNTIF(Calculations!B:B, A4822),"")</f>
        <v/>
      </c>
      <c r="E4822" s="2" t="str">
        <f>IF(ISNUMBER(A4822),COUNTIF(Calculations!A:A, A4822),"")</f>
        <v/>
      </c>
      <c r="F4822" s="12" t="str">
        <f t="shared" si="410"/>
        <v/>
      </c>
      <c r="G4822" s="12" t="str">
        <f t="shared" si="411"/>
        <v/>
      </c>
    </row>
    <row r="4823" spans="1:7" x14ac:dyDescent="0.25">
      <c r="A4823" s="8" t="str">
        <f t="shared" si="407"/>
        <v/>
      </c>
      <c r="B4823" s="2" t="str">
        <f t="shared" si="408"/>
        <v/>
      </c>
      <c r="C4823" s="2" t="str">
        <f t="shared" si="409"/>
        <v/>
      </c>
      <c r="D4823" s="2" t="str">
        <f>IF(ISNUMBER(A4823),COUNTIF(Calculations!B:B, A4823),"")</f>
        <v/>
      </c>
      <c r="E4823" s="2" t="str">
        <f>IF(ISNUMBER(A4823),COUNTIF(Calculations!A:A, A4823),"")</f>
        <v/>
      </c>
      <c r="F4823" s="12" t="str">
        <f t="shared" si="410"/>
        <v/>
      </c>
      <c r="G4823" s="12" t="str">
        <f t="shared" si="411"/>
        <v/>
      </c>
    </row>
    <row r="4824" spans="1:7" x14ac:dyDescent="0.25">
      <c r="A4824" s="8" t="str">
        <f t="shared" si="407"/>
        <v/>
      </c>
      <c r="B4824" s="2" t="str">
        <f t="shared" si="408"/>
        <v/>
      </c>
      <c r="C4824" s="2" t="str">
        <f t="shared" si="409"/>
        <v/>
      </c>
      <c r="D4824" s="2" t="str">
        <f>IF(ISNUMBER(A4824),COUNTIF(Calculations!B:B, A4824),"")</f>
        <v/>
      </c>
      <c r="E4824" s="2" t="str">
        <f>IF(ISNUMBER(A4824),COUNTIF(Calculations!A:A, A4824),"")</f>
        <v/>
      </c>
      <c r="F4824" s="12" t="str">
        <f t="shared" si="410"/>
        <v/>
      </c>
      <c r="G4824" s="12" t="str">
        <f t="shared" si="411"/>
        <v/>
      </c>
    </row>
    <row r="4825" spans="1:7" x14ac:dyDescent="0.25">
      <c r="A4825" s="8" t="str">
        <f t="shared" si="407"/>
        <v/>
      </c>
      <c r="B4825" s="2" t="str">
        <f t="shared" si="408"/>
        <v/>
      </c>
      <c r="C4825" s="2" t="str">
        <f t="shared" si="409"/>
        <v/>
      </c>
      <c r="D4825" s="2" t="str">
        <f>IF(ISNUMBER(A4825),COUNTIF(Calculations!B:B, A4825),"")</f>
        <v/>
      </c>
      <c r="E4825" s="2" t="str">
        <f>IF(ISNUMBER(A4825),COUNTIF(Calculations!A:A, A4825),"")</f>
        <v/>
      </c>
      <c r="F4825" s="12" t="str">
        <f t="shared" si="410"/>
        <v/>
      </c>
      <c r="G4825" s="12" t="str">
        <f t="shared" si="411"/>
        <v/>
      </c>
    </row>
    <row r="4826" spans="1:7" x14ac:dyDescent="0.25">
      <c r="A4826" s="8" t="str">
        <f t="shared" si="407"/>
        <v/>
      </c>
      <c r="B4826" s="2" t="str">
        <f t="shared" si="408"/>
        <v/>
      </c>
      <c r="C4826" s="2" t="str">
        <f t="shared" si="409"/>
        <v/>
      </c>
      <c r="D4826" s="2" t="str">
        <f>IF(ISNUMBER(A4826),COUNTIF(Calculations!B:B, A4826),"")</f>
        <v/>
      </c>
      <c r="E4826" s="2" t="str">
        <f>IF(ISNUMBER(A4826),COUNTIF(Calculations!A:A, A4826),"")</f>
        <v/>
      </c>
      <c r="F4826" s="12" t="str">
        <f t="shared" si="410"/>
        <v/>
      </c>
      <c r="G4826" s="12" t="str">
        <f t="shared" si="411"/>
        <v/>
      </c>
    </row>
    <row r="4827" spans="1:7" x14ac:dyDescent="0.25">
      <c r="A4827" s="8" t="str">
        <f t="shared" si="407"/>
        <v/>
      </c>
      <c r="B4827" s="2" t="str">
        <f t="shared" si="408"/>
        <v/>
      </c>
      <c r="C4827" s="2" t="str">
        <f t="shared" si="409"/>
        <v/>
      </c>
      <c r="D4827" s="2" t="str">
        <f>IF(ISNUMBER(A4827),COUNTIF(Calculations!B:B, A4827),"")</f>
        <v/>
      </c>
      <c r="E4827" s="2" t="str">
        <f>IF(ISNUMBER(A4827),COUNTIF(Calculations!A:A, A4827),"")</f>
        <v/>
      </c>
      <c r="F4827" s="12" t="str">
        <f t="shared" si="410"/>
        <v/>
      </c>
      <c r="G4827" s="12" t="str">
        <f t="shared" si="411"/>
        <v/>
      </c>
    </row>
    <row r="4828" spans="1:7" x14ac:dyDescent="0.25">
      <c r="A4828" s="8" t="str">
        <f t="shared" si="407"/>
        <v/>
      </c>
      <c r="B4828" s="2" t="str">
        <f t="shared" si="408"/>
        <v/>
      </c>
      <c r="C4828" s="2" t="str">
        <f t="shared" si="409"/>
        <v/>
      </c>
      <c r="D4828" s="2" t="str">
        <f>IF(ISNUMBER(A4828),COUNTIF(Calculations!B:B, A4828),"")</f>
        <v/>
      </c>
      <c r="E4828" s="2" t="str">
        <f>IF(ISNUMBER(A4828),COUNTIF(Calculations!A:A, A4828),"")</f>
        <v/>
      </c>
      <c r="F4828" s="12" t="str">
        <f t="shared" si="410"/>
        <v/>
      </c>
      <c r="G4828" s="12" t="str">
        <f t="shared" si="411"/>
        <v/>
      </c>
    </row>
    <row r="4829" spans="1:7" x14ac:dyDescent="0.25">
      <c r="A4829" s="8" t="str">
        <f t="shared" si="407"/>
        <v/>
      </c>
      <c r="B4829" s="2" t="str">
        <f t="shared" si="408"/>
        <v/>
      </c>
      <c r="C4829" s="2" t="str">
        <f t="shared" si="409"/>
        <v/>
      </c>
      <c r="D4829" s="2" t="str">
        <f>IF(ISNUMBER(A4829),COUNTIF(Calculations!B:B, A4829),"")</f>
        <v/>
      </c>
      <c r="E4829" s="2" t="str">
        <f>IF(ISNUMBER(A4829),COUNTIF(Calculations!A:A, A4829),"")</f>
        <v/>
      </c>
      <c r="F4829" s="12" t="str">
        <f t="shared" si="410"/>
        <v/>
      </c>
      <c r="G4829" s="12" t="str">
        <f t="shared" si="411"/>
        <v/>
      </c>
    </row>
    <row r="4830" spans="1:7" x14ac:dyDescent="0.25">
      <c r="A4830" s="8" t="str">
        <f t="shared" si="407"/>
        <v/>
      </c>
      <c r="B4830" s="2" t="str">
        <f t="shared" si="408"/>
        <v/>
      </c>
      <c r="C4830" s="2" t="str">
        <f t="shared" si="409"/>
        <v/>
      </c>
      <c r="D4830" s="2" t="str">
        <f>IF(ISNUMBER(A4830),COUNTIF(Calculations!B:B, A4830),"")</f>
        <v/>
      </c>
      <c r="E4830" s="2" t="str">
        <f>IF(ISNUMBER(A4830),COUNTIF(Calculations!A:A, A4830),"")</f>
        <v/>
      </c>
      <c r="F4830" s="12" t="str">
        <f t="shared" si="410"/>
        <v/>
      </c>
      <c r="G4830" s="12" t="str">
        <f t="shared" si="411"/>
        <v/>
      </c>
    </row>
    <row r="4831" spans="1:7" x14ac:dyDescent="0.25">
      <c r="A4831" s="8" t="str">
        <f t="shared" si="407"/>
        <v/>
      </c>
      <c r="B4831" s="2" t="str">
        <f t="shared" si="408"/>
        <v/>
      </c>
      <c r="C4831" s="2" t="str">
        <f t="shared" si="409"/>
        <v/>
      </c>
      <c r="D4831" s="2" t="str">
        <f>IF(ISNUMBER(A4831),COUNTIF(Calculations!B:B, A4831),"")</f>
        <v/>
      </c>
      <c r="E4831" s="2" t="str">
        <f>IF(ISNUMBER(A4831),COUNTIF(Calculations!A:A, A4831),"")</f>
        <v/>
      </c>
      <c r="F4831" s="12" t="str">
        <f t="shared" si="410"/>
        <v/>
      </c>
      <c r="G4831" s="12" t="str">
        <f t="shared" si="411"/>
        <v/>
      </c>
    </row>
    <row r="4832" spans="1:7" x14ac:dyDescent="0.25">
      <c r="A4832" s="8" t="str">
        <f t="shared" si="407"/>
        <v/>
      </c>
      <c r="B4832" s="2" t="str">
        <f t="shared" si="408"/>
        <v/>
      </c>
      <c r="C4832" s="2" t="str">
        <f t="shared" si="409"/>
        <v/>
      </c>
      <c r="D4832" s="2" t="str">
        <f>IF(ISNUMBER(A4832),COUNTIF(Calculations!B:B, A4832),"")</f>
        <v/>
      </c>
      <c r="E4832" s="2" t="str">
        <f>IF(ISNUMBER(A4832),COUNTIF(Calculations!A:A, A4832),"")</f>
        <v/>
      </c>
      <c r="F4832" s="12" t="str">
        <f t="shared" si="410"/>
        <v/>
      </c>
      <c r="G4832" s="12" t="str">
        <f t="shared" si="411"/>
        <v/>
      </c>
    </row>
    <row r="4833" spans="1:7" x14ac:dyDescent="0.25">
      <c r="A4833" s="8" t="str">
        <f t="shared" si="407"/>
        <v/>
      </c>
      <c r="B4833" s="2" t="str">
        <f t="shared" si="408"/>
        <v/>
      </c>
      <c r="C4833" s="2" t="str">
        <f t="shared" si="409"/>
        <v/>
      </c>
      <c r="D4833" s="2" t="str">
        <f>IF(ISNUMBER(A4833),COUNTIF(Calculations!B:B, A4833),"")</f>
        <v/>
      </c>
      <c r="E4833" s="2" t="str">
        <f>IF(ISNUMBER(A4833),COUNTIF(Calculations!A:A, A4833),"")</f>
        <v/>
      </c>
      <c r="F4833" s="12" t="str">
        <f t="shared" si="410"/>
        <v/>
      </c>
      <c r="G4833" s="12" t="str">
        <f t="shared" si="411"/>
        <v/>
      </c>
    </row>
    <row r="4834" spans="1:7" x14ac:dyDescent="0.25">
      <c r="A4834" s="8" t="str">
        <f t="shared" si="407"/>
        <v/>
      </c>
      <c r="B4834" s="2" t="str">
        <f t="shared" si="408"/>
        <v/>
      </c>
      <c r="C4834" s="2" t="str">
        <f t="shared" si="409"/>
        <v/>
      </c>
      <c r="D4834" s="2" t="str">
        <f>IF(ISNUMBER(A4834),COUNTIF(Calculations!B:B, A4834),"")</f>
        <v/>
      </c>
      <c r="E4834" s="2" t="str">
        <f>IF(ISNUMBER(A4834),COUNTIF(Calculations!A:A, A4834),"")</f>
        <v/>
      </c>
      <c r="F4834" s="12" t="str">
        <f t="shared" si="410"/>
        <v/>
      </c>
      <c r="G4834" s="12" t="str">
        <f t="shared" si="411"/>
        <v/>
      </c>
    </row>
    <row r="4835" spans="1:7" x14ac:dyDescent="0.25">
      <c r="A4835" s="8" t="str">
        <f t="shared" si="407"/>
        <v/>
      </c>
      <c r="B4835" s="2" t="str">
        <f t="shared" si="408"/>
        <v/>
      </c>
      <c r="C4835" s="2" t="str">
        <f t="shared" si="409"/>
        <v/>
      </c>
      <c r="D4835" s="2" t="str">
        <f>IF(ISNUMBER(A4835),COUNTIF(Calculations!B:B, A4835),"")</f>
        <v/>
      </c>
      <c r="E4835" s="2" t="str">
        <f>IF(ISNUMBER(A4835),COUNTIF(Calculations!A:A, A4835),"")</f>
        <v/>
      </c>
      <c r="F4835" s="12" t="str">
        <f t="shared" si="410"/>
        <v/>
      </c>
      <c r="G4835" s="12" t="str">
        <f t="shared" si="411"/>
        <v/>
      </c>
    </row>
    <row r="4836" spans="1:7" x14ac:dyDescent="0.25">
      <c r="A4836" s="8" t="str">
        <f t="shared" ref="A4836:A4899" si="412">IF(ISNUMBER(A4835),IF(A4835+1&lt;=MAX(IndirectStartDates,IndirectCompletedDates),A4835+1,""),"")</f>
        <v/>
      </c>
      <c r="B4836" s="2" t="str">
        <f t="shared" ref="B4836:B4899" si="413">IF(ISNUMBER(A4836),YEAR(A4836)&amp;"-"&amp;TEXT(WEEKNUM(A4836),"00"),"")</f>
        <v/>
      </c>
      <c r="C4836" s="2" t="str">
        <f t="shared" ref="C4836:C4899" si="414">IF(ISNUMBER(A4836),COUNTIFS(IndirectStartDates,"&lt;="&amp;A4836,IndirectCompletedDates,"&gt;"&amp;A4836) + COUNTIFS(IndirectStartDates,"&lt;="&amp;A4836,IndirectCompletedDates,""),"")</f>
        <v/>
      </c>
      <c r="D4836" s="2" t="str">
        <f>IF(ISNUMBER(A4836),COUNTIF(Calculations!B:B, A4836),"")</f>
        <v/>
      </c>
      <c r="E4836" s="2" t="str">
        <f>IF(ISNUMBER(A4836),COUNTIF(Calculations!A:A, A4836),"")</f>
        <v/>
      </c>
      <c r="F4836" s="12" t="str">
        <f t="shared" ref="F4836:F4899" si="415">IF(ISNUMBER(A4836),F4835 + D4836,"")</f>
        <v/>
      </c>
      <c r="G4836" s="12" t="str">
        <f t="shared" ref="G4836:G4899" si="416">IF(ISNUMBER(A4836),G4835 + E4836,"")</f>
        <v/>
      </c>
    </row>
    <row r="4837" spans="1:7" x14ac:dyDescent="0.25">
      <c r="A4837" s="8" t="str">
        <f t="shared" si="412"/>
        <v/>
      </c>
      <c r="B4837" s="2" t="str">
        <f t="shared" si="413"/>
        <v/>
      </c>
      <c r="C4837" s="2" t="str">
        <f t="shared" si="414"/>
        <v/>
      </c>
      <c r="D4837" s="2" t="str">
        <f>IF(ISNUMBER(A4837),COUNTIF(Calculations!B:B, A4837),"")</f>
        <v/>
      </c>
      <c r="E4837" s="2" t="str">
        <f>IF(ISNUMBER(A4837),COUNTIF(Calculations!A:A, A4837),"")</f>
        <v/>
      </c>
      <c r="F4837" s="12" t="str">
        <f t="shared" si="415"/>
        <v/>
      </c>
      <c r="G4837" s="12" t="str">
        <f t="shared" si="416"/>
        <v/>
      </c>
    </row>
    <row r="4838" spans="1:7" x14ac:dyDescent="0.25">
      <c r="A4838" s="8" t="str">
        <f t="shared" si="412"/>
        <v/>
      </c>
      <c r="B4838" s="2" t="str">
        <f t="shared" si="413"/>
        <v/>
      </c>
      <c r="C4838" s="2" t="str">
        <f t="shared" si="414"/>
        <v/>
      </c>
      <c r="D4838" s="2" t="str">
        <f>IF(ISNUMBER(A4838),COUNTIF(Calculations!B:B, A4838),"")</f>
        <v/>
      </c>
      <c r="E4838" s="2" t="str">
        <f>IF(ISNUMBER(A4838),COUNTIF(Calculations!A:A, A4838),"")</f>
        <v/>
      </c>
      <c r="F4838" s="12" t="str">
        <f t="shared" si="415"/>
        <v/>
      </c>
      <c r="G4838" s="12" t="str">
        <f t="shared" si="416"/>
        <v/>
      </c>
    </row>
    <row r="4839" spans="1:7" x14ac:dyDescent="0.25">
      <c r="A4839" s="8" t="str">
        <f t="shared" si="412"/>
        <v/>
      </c>
      <c r="B4839" s="2" t="str">
        <f t="shared" si="413"/>
        <v/>
      </c>
      <c r="C4839" s="2" t="str">
        <f t="shared" si="414"/>
        <v/>
      </c>
      <c r="D4839" s="2" t="str">
        <f>IF(ISNUMBER(A4839),COUNTIF(Calculations!B:B, A4839),"")</f>
        <v/>
      </c>
      <c r="E4839" s="2" t="str">
        <f>IF(ISNUMBER(A4839),COUNTIF(Calculations!A:A, A4839),"")</f>
        <v/>
      </c>
      <c r="F4839" s="12" t="str">
        <f t="shared" si="415"/>
        <v/>
      </c>
      <c r="G4839" s="12" t="str">
        <f t="shared" si="416"/>
        <v/>
      </c>
    </row>
    <row r="4840" spans="1:7" x14ac:dyDescent="0.25">
      <c r="A4840" s="8" t="str">
        <f t="shared" si="412"/>
        <v/>
      </c>
      <c r="B4840" s="2" t="str">
        <f t="shared" si="413"/>
        <v/>
      </c>
      <c r="C4840" s="2" t="str">
        <f t="shared" si="414"/>
        <v/>
      </c>
      <c r="D4840" s="2" t="str">
        <f>IF(ISNUMBER(A4840),COUNTIF(Calculations!B:B, A4840),"")</f>
        <v/>
      </c>
      <c r="E4840" s="2" t="str">
        <f>IF(ISNUMBER(A4840),COUNTIF(Calculations!A:A, A4840),"")</f>
        <v/>
      </c>
      <c r="F4840" s="12" t="str">
        <f t="shared" si="415"/>
        <v/>
      </c>
      <c r="G4840" s="12" t="str">
        <f t="shared" si="416"/>
        <v/>
      </c>
    </row>
    <row r="4841" spans="1:7" x14ac:dyDescent="0.25">
      <c r="A4841" s="8" t="str">
        <f t="shared" si="412"/>
        <v/>
      </c>
      <c r="B4841" s="2" t="str">
        <f t="shared" si="413"/>
        <v/>
      </c>
      <c r="C4841" s="2" t="str">
        <f t="shared" si="414"/>
        <v/>
      </c>
      <c r="D4841" s="2" t="str">
        <f>IF(ISNUMBER(A4841),COUNTIF(Calculations!B:B, A4841),"")</f>
        <v/>
      </c>
      <c r="E4841" s="2" t="str">
        <f>IF(ISNUMBER(A4841),COUNTIF(Calculations!A:A, A4841),"")</f>
        <v/>
      </c>
      <c r="F4841" s="12" t="str">
        <f t="shared" si="415"/>
        <v/>
      </c>
      <c r="G4841" s="12" t="str">
        <f t="shared" si="416"/>
        <v/>
      </c>
    </row>
    <row r="4842" spans="1:7" x14ac:dyDescent="0.25">
      <c r="A4842" s="8" t="str">
        <f t="shared" si="412"/>
        <v/>
      </c>
      <c r="B4842" s="2" t="str">
        <f t="shared" si="413"/>
        <v/>
      </c>
      <c r="C4842" s="2" t="str">
        <f t="shared" si="414"/>
        <v/>
      </c>
      <c r="D4842" s="2" t="str">
        <f>IF(ISNUMBER(A4842),COUNTIF(Calculations!B:B, A4842),"")</f>
        <v/>
      </c>
      <c r="E4842" s="2" t="str">
        <f>IF(ISNUMBER(A4842),COUNTIF(Calculations!A:A, A4842),"")</f>
        <v/>
      </c>
      <c r="F4842" s="12" t="str">
        <f t="shared" si="415"/>
        <v/>
      </c>
      <c r="G4842" s="12" t="str">
        <f t="shared" si="416"/>
        <v/>
      </c>
    </row>
    <row r="4843" spans="1:7" x14ac:dyDescent="0.25">
      <c r="A4843" s="8" t="str">
        <f t="shared" si="412"/>
        <v/>
      </c>
      <c r="B4843" s="2" t="str">
        <f t="shared" si="413"/>
        <v/>
      </c>
      <c r="C4843" s="2" t="str">
        <f t="shared" si="414"/>
        <v/>
      </c>
      <c r="D4843" s="2" t="str">
        <f>IF(ISNUMBER(A4843),COUNTIF(Calculations!B:B, A4843),"")</f>
        <v/>
      </c>
      <c r="E4843" s="2" t="str">
        <f>IF(ISNUMBER(A4843),COUNTIF(Calculations!A:A, A4843),"")</f>
        <v/>
      </c>
      <c r="F4843" s="12" t="str">
        <f t="shared" si="415"/>
        <v/>
      </c>
      <c r="G4843" s="12" t="str">
        <f t="shared" si="416"/>
        <v/>
      </c>
    </row>
    <row r="4844" spans="1:7" x14ac:dyDescent="0.25">
      <c r="A4844" s="8" t="str">
        <f t="shared" si="412"/>
        <v/>
      </c>
      <c r="B4844" s="2" t="str">
        <f t="shared" si="413"/>
        <v/>
      </c>
      <c r="C4844" s="2" t="str">
        <f t="shared" si="414"/>
        <v/>
      </c>
      <c r="D4844" s="2" t="str">
        <f>IF(ISNUMBER(A4844),COUNTIF(Calculations!B:B, A4844),"")</f>
        <v/>
      </c>
      <c r="E4844" s="2" t="str">
        <f>IF(ISNUMBER(A4844),COUNTIF(Calculations!A:A, A4844),"")</f>
        <v/>
      </c>
      <c r="F4844" s="12" t="str">
        <f t="shared" si="415"/>
        <v/>
      </c>
      <c r="G4844" s="12" t="str">
        <f t="shared" si="416"/>
        <v/>
      </c>
    </row>
    <row r="4845" spans="1:7" x14ac:dyDescent="0.25">
      <c r="A4845" s="8" t="str">
        <f t="shared" si="412"/>
        <v/>
      </c>
      <c r="B4845" s="2" t="str">
        <f t="shared" si="413"/>
        <v/>
      </c>
      <c r="C4845" s="2" t="str">
        <f t="shared" si="414"/>
        <v/>
      </c>
      <c r="D4845" s="2" t="str">
        <f>IF(ISNUMBER(A4845),COUNTIF(Calculations!B:B, A4845),"")</f>
        <v/>
      </c>
      <c r="E4845" s="2" t="str">
        <f>IF(ISNUMBER(A4845),COUNTIF(Calculations!A:A, A4845),"")</f>
        <v/>
      </c>
      <c r="F4845" s="12" t="str">
        <f t="shared" si="415"/>
        <v/>
      </c>
      <c r="G4845" s="12" t="str">
        <f t="shared" si="416"/>
        <v/>
      </c>
    </row>
    <row r="4846" spans="1:7" x14ac:dyDescent="0.25">
      <c r="A4846" s="8" t="str">
        <f t="shared" si="412"/>
        <v/>
      </c>
      <c r="B4846" s="2" t="str">
        <f t="shared" si="413"/>
        <v/>
      </c>
      <c r="C4846" s="2" t="str">
        <f t="shared" si="414"/>
        <v/>
      </c>
      <c r="D4846" s="2" t="str">
        <f>IF(ISNUMBER(A4846),COUNTIF(Calculations!B:B, A4846),"")</f>
        <v/>
      </c>
      <c r="E4846" s="2" t="str">
        <f>IF(ISNUMBER(A4846),COUNTIF(Calculations!A:A, A4846),"")</f>
        <v/>
      </c>
      <c r="F4846" s="12" t="str">
        <f t="shared" si="415"/>
        <v/>
      </c>
      <c r="G4846" s="12" t="str">
        <f t="shared" si="416"/>
        <v/>
      </c>
    </row>
    <row r="4847" spans="1:7" x14ac:dyDescent="0.25">
      <c r="A4847" s="8" t="str">
        <f t="shared" si="412"/>
        <v/>
      </c>
      <c r="B4847" s="2" t="str">
        <f t="shared" si="413"/>
        <v/>
      </c>
      <c r="C4847" s="2" t="str">
        <f t="shared" si="414"/>
        <v/>
      </c>
      <c r="D4847" s="2" t="str">
        <f>IF(ISNUMBER(A4847),COUNTIF(Calculations!B:B, A4847),"")</f>
        <v/>
      </c>
      <c r="E4847" s="2" t="str">
        <f>IF(ISNUMBER(A4847),COUNTIF(Calculations!A:A, A4847),"")</f>
        <v/>
      </c>
      <c r="F4847" s="12" t="str">
        <f t="shared" si="415"/>
        <v/>
      </c>
      <c r="G4847" s="12" t="str">
        <f t="shared" si="416"/>
        <v/>
      </c>
    </row>
    <row r="4848" spans="1:7" x14ac:dyDescent="0.25">
      <c r="A4848" s="8" t="str">
        <f t="shared" si="412"/>
        <v/>
      </c>
      <c r="B4848" s="2" t="str">
        <f t="shared" si="413"/>
        <v/>
      </c>
      <c r="C4848" s="2" t="str">
        <f t="shared" si="414"/>
        <v/>
      </c>
      <c r="D4848" s="2" t="str">
        <f>IF(ISNUMBER(A4848),COUNTIF(Calculations!B:B, A4848),"")</f>
        <v/>
      </c>
      <c r="E4848" s="2" t="str">
        <f>IF(ISNUMBER(A4848),COUNTIF(Calculations!A:A, A4848),"")</f>
        <v/>
      </c>
      <c r="F4848" s="12" t="str">
        <f t="shared" si="415"/>
        <v/>
      </c>
      <c r="G4848" s="12" t="str">
        <f t="shared" si="416"/>
        <v/>
      </c>
    </row>
    <row r="4849" spans="1:7" x14ac:dyDescent="0.25">
      <c r="A4849" s="8" t="str">
        <f t="shared" si="412"/>
        <v/>
      </c>
      <c r="B4849" s="2" t="str">
        <f t="shared" si="413"/>
        <v/>
      </c>
      <c r="C4849" s="2" t="str">
        <f t="shared" si="414"/>
        <v/>
      </c>
      <c r="D4849" s="2" t="str">
        <f>IF(ISNUMBER(A4849),COUNTIF(Calculations!B:B, A4849),"")</f>
        <v/>
      </c>
      <c r="E4849" s="2" t="str">
        <f>IF(ISNUMBER(A4849),COUNTIF(Calculations!A:A, A4849),"")</f>
        <v/>
      </c>
      <c r="F4849" s="12" t="str">
        <f t="shared" si="415"/>
        <v/>
      </c>
      <c r="G4849" s="12" t="str">
        <f t="shared" si="416"/>
        <v/>
      </c>
    </row>
    <row r="4850" spans="1:7" x14ac:dyDescent="0.25">
      <c r="A4850" s="8" t="str">
        <f t="shared" si="412"/>
        <v/>
      </c>
      <c r="B4850" s="2" t="str">
        <f t="shared" si="413"/>
        <v/>
      </c>
      <c r="C4850" s="2" t="str">
        <f t="shared" si="414"/>
        <v/>
      </c>
      <c r="D4850" s="2" t="str">
        <f>IF(ISNUMBER(A4850),COUNTIF(Calculations!B:B, A4850),"")</f>
        <v/>
      </c>
      <c r="E4850" s="2" t="str">
        <f>IF(ISNUMBER(A4850),COUNTIF(Calculations!A:A, A4850),"")</f>
        <v/>
      </c>
      <c r="F4850" s="12" t="str">
        <f t="shared" si="415"/>
        <v/>
      </c>
      <c r="G4850" s="12" t="str">
        <f t="shared" si="416"/>
        <v/>
      </c>
    </row>
    <row r="4851" spans="1:7" x14ac:dyDescent="0.25">
      <c r="A4851" s="8" t="str">
        <f t="shared" si="412"/>
        <v/>
      </c>
      <c r="B4851" s="2" t="str">
        <f t="shared" si="413"/>
        <v/>
      </c>
      <c r="C4851" s="2" t="str">
        <f t="shared" si="414"/>
        <v/>
      </c>
      <c r="D4851" s="2" t="str">
        <f>IF(ISNUMBER(A4851),COUNTIF(Calculations!B:B, A4851),"")</f>
        <v/>
      </c>
      <c r="E4851" s="2" t="str">
        <f>IF(ISNUMBER(A4851),COUNTIF(Calculations!A:A, A4851),"")</f>
        <v/>
      </c>
      <c r="F4851" s="12" t="str">
        <f t="shared" si="415"/>
        <v/>
      </c>
      <c r="G4851" s="12" t="str">
        <f t="shared" si="416"/>
        <v/>
      </c>
    </row>
    <row r="4852" spans="1:7" x14ac:dyDescent="0.25">
      <c r="A4852" s="8" t="str">
        <f t="shared" si="412"/>
        <v/>
      </c>
      <c r="B4852" s="2" t="str">
        <f t="shared" si="413"/>
        <v/>
      </c>
      <c r="C4852" s="2" t="str">
        <f t="shared" si="414"/>
        <v/>
      </c>
      <c r="D4852" s="2" t="str">
        <f>IF(ISNUMBER(A4852),COUNTIF(Calculations!B:B, A4852),"")</f>
        <v/>
      </c>
      <c r="E4852" s="2" t="str">
        <f>IF(ISNUMBER(A4852),COUNTIF(Calculations!A:A, A4852),"")</f>
        <v/>
      </c>
      <c r="F4852" s="12" t="str">
        <f t="shared" si="415"/>
        <v/>
      </c>
      <c r="G4852" s="12" t="str">
        <f t="shared" si="416"/>
        <v/>
      </c>
    </row>
    <row r="4853" spans="1:7" x14ac:dyDescent="0.25">
      <c r="A4853" s="8" t="str">
        <f t="shared" si="412"/>
        <v/>
      </c>
      <c r="B4853" s="2" t="str">
        <f t="shared" si="413"/>
        <v/>
      </c>
      <c r="C4853" s="2" t="str">
        <f t="shared" si="414"/>
        <v/>
      </c>
      <c r="D4853" s="2" t="str">
        <f>IF(ISNUMBER(A4853),COUNTIF(Calculations!B:B, A4853),"")</f>
        <v/>
      </c>
      <c r="E4853" s="2" t="str">
        <f>IF(ISNUMBER(A4853),COUNTIF(Calculations!A:A, A4853),"")</f>
        <v/>
      </c>
      <c r="F4853" s="12" t="str">
        <f t="shared" si="415"/>
        <v/>
      </c>
      <c r="G4853" s="12" t="str">
        <f t="shared" si="416"/>
        <v/>
      </c>
    </row>
    <row r="4854" spans="1:7" x14ac:dyDescent="0.25">
      <c r="A4854" s="8" t="str">
        <f t="shared" si="412"/>
        <v/>
      </c>
      <c r="B4854" s="2" t="str">
        <f t="shared" si="413"/>
        <v/>
      </c>
      <c r="C4854" s="2" t="str">
        <f t="shared" si="414"/>
        <v/>
      </c>
      <c r="D4854" s="2" t="str">
        <f>IF(ISNUMBER(A4854),COUNTIF(Calculations!B:B, A4854),"")</f>
        <v/>
      </c>
      <c r="E4854" s="2" t="str">
        <f>IF(ISNUMBER(A4854),COUNTIF(Calculations!A:A, A4854),"")</f>
        <v/>
      </c>
      <c r="F4854" s="12" t="str">
        <f t="shared" si="415"/>
        <v/>
      </c>
      <c r="G4854" s="12" t="str">
        <f t="shared" si="416"/>
        <v/>
      </c>
    </row>
    <row r="4855" spans="1:7" x14ac:dyDescent="0.25">
      <c r="A4855" s="8" t="str">
        <f t="shared" si="412"/>
        <v/>
      </c>
      <c r="B4855" s="2" t="str">
        <f t="shared" si="413"/>
        <v/>
      </c>
      <c r="C4855" s="2" t="str">
        <f t="shared" si="414"/>
        <v/>
      </c>
      <c r="D4855" s="2" t="str">
        <f>IF(ISNUMBER(A4855),COUNTIF(Calculations!B:B, A4855),"")</f>
        <v/>
      </c>
      <c r="E4855" s="2" t="str">
        <f>IF(ISNUMBER(A4855),COUNTIF(Calculations!A:A, A4855),"")</f>
        <v/>
      </c>
      <c r="F4855" s="12" t="str">
        <f t="shared" si="415"/>
        <v/>
      </c>
      <c r="G4855" s="12" t="str">
        <f t="shared" si="416"/>
        <v/>
      </c>
    </row>
    <row r="4856" spans="1:7" x14ac:dyDescent="0.25">
      <c r="A4856" s="8" t="str">
        <f t="shared" si="412"/>
        <v/>
      </c>
      <c r="B4856" s="2" t="str">
        <f t="shared" si="413"/>
        <v/>
      </c>
      <c r="C4856" s="2" t="str">
        <f t="shared" si="414"/>
        <v/>
      </c>
      <c r="D4856" s="2" t="str">
        <f>IF(ISNUMBER(A4856),COUNTIF(Calculations!B:B, A4856),"")</f>
        <v/>
      </c>
      <c r="E4856" s="2" t="str">
        <f>IF(ISNUMBER(A4856),COUNTIF(Calculations!A:A, A4856),"")</f>
        <v/>
      </c>
      <c r="F4856" s="12" t="str">
        <f t="shared" si="415"/>
        <v/>
      </c>
      <c r="G4856" s="12" t="str">
        <f t="shared" si="416"/>
        <v/>
      </c>
    </row>
    <row r="4857" spans="1:7" x14ac:dyDescent="0.25">
      <c r="A4857" s="8" t="str">
        <f t="shared" si="412"/>
        <v/>
      </c>
      <c r="B4857" s="2" t="str">
        <f t="shared" si="413"/>
        <v/>
      </c>
      <c r="C4857" s="2" t="str">
        <f t="shared" si="414"/>
        <v/>
      </c>
      <c r="D4857" s="2" t="str">
        <f>IF(ISNUMBER(A4857),COUNTIF(Calculations!B:B, A4857),"")</f>
        <v/>
      </c>
      <c r="E4857" s="2" t="str">
        <f>IF(ISNUMBER(A4857),COUNTIF(Calculations!A:A, A4857),"")</f>
        <v/>
      </c>
      <c r="F4857" s="12" t="str">
        <f t="shared" si="415"/>
        <v/>
      </c>
      <c r="G4857" s="12" t="str">
        <f t="shared" si="416"/>
        <v/>
      </c>
    </row>
    <row r="4858" spans="1:7" x14ac:dyDescent="0.25">
      <c r="A4858" s="8" t="str">
        <f t="shared" si="412"/>
        <v/>
      </c>
      <c r="B4858" s="2" t="str">
        <f t="shared" si="413"/>
        <v/>
      </c>
      <c r="C4858" s="2" t="str">
        <f t="shared" si="414"/>
        <v/>
      </c>
      <c r="D4858" s="2" t="str">
        <f>IF(ISNUMBER(A4858),COUNTIF(Calculations!B:B, A4858),"")</f>
        <v/>
      </c>
      <c r="E4858" s="2" t="str">
        <f>IF(ISNUMBER(A4858),COUNTIF(Calculations!A:A, A4858),"")</f>
        <v/>
      </c>
      <c r="F4858" s="12" t="str">
        <f t="shared" si="415"/>
        <v/>
      </c>
      <c r="G4858" s="12" t="str">
        <f t="shared" si="416"/>
        <v/>
      </c>
    </row>
    <row r="4859" spans="1:7" x14ac:dyDescent="0.25">
      <c r="A4859" s="8" t="str">
        <f t="shared" si="412"/>
        <v/>
      </c>
      <c r="B4859" s="2" t="str">
        <f t="shared" si="413"/>
        <v/>
      </c>
      <c r="C4859" s="2" t="str">
        <f t="shared" si="414"/>
        <v/>
      </c>
      <c r="D4859" s="2" t="str">
        <f>IF(ISNUMBER(A4859),COUNTIF(Calculations!B:B, A4859),"")</f>
        <v/>
      </c>
      <c r="E4859" s="2" t="str">
        <f>IF(ISNUMBER(A4859),COUNTIF(Calculations!A:A, A4859),"")</f>
        <v/>
      </c>
      <c r="F4859" s="12" t="str">
        <f t="shared" si="415"/>
        <v/>
      </c>
      <c r="G4859" s="12" t="str">
        <f t="shared" si="416"/>
        <v/>
      </c>
    </row>
    <row r="4860" spans="1:7" x14ac:dyDescent="0.25">
      <c r="A4860" s="8" t="str">
        <f t="shared" si="412"/>
        <v/>
      </c>
      <c r="B4860" s="2" t="str">
        <f t="shared" si="413"/>
        <v/>
      </c>
      <c r="C4860" s="2" t="str">
        <f t="shared" si="414"/>
        <v/>
      </c>
      <c r="D4860" s="2" t="str">
        <f>IF(ISNUMBER(A4860),COUNTIF(Calculations!B:B, A4860),"")</f>
        <v/>
      </c>
      <c r="E4860" s="2" t="str">
        <f>IF(ISNUMBER(A4860),COUNTIF(Calculations!A:A, A4860),"")</f>
        <v/>
      </c>
      <c r="F4860" s="12" t="str">
        <f t="shared" si="415"/>
        <v/>
      </c>
      <c r="G4860" s="12" t="str">
        <f t="shared" si="416"/>
        <v/>
      </c>
    </row>
    <row r="4861" spans="1:7" x14ac:dyDescent="0.25">
      <c r="A4861" s="8" t="str">
        <f t="shared" si="412"/>
        <v/>
      </c>
      <c r="B4861" s="2" t="str">
        <f t="shared" si="413"/>
        <v/>
      </c>
      <c r="C4861" s="2" t="str">
        <f t="shared" si="414"/>
        <v/>
      </c>
      <c r="D4861" s="2" t="str">
        <f>IF(ISNUMBER(A4861),COUNTIF(Calculations!B:B, A4861),"")</f>
        <v/>
      </c>
      <c r="E4861" s="2" t="str">
        <f>IF(ISNUMBER(A4861),COUNTIF(Calculations!A:A, A4861),"")</f>
        <v/>
      </c>
      <c r="F4861" s="12" t="str">
        <f t="shared" si="415"/>
        <v/>
      </c>
      <c r="G4861" s="12" t="str">
        <f t="shared" si="416"/>
        <v/>
      </c>
    </row>
    <row r="4862" spans="1:7" x14ac:dyDescent="0.25">
      <c r="A4862" s="8" t="str">
        <f t="shared" si="412"/>
        <v/>
      </c>
      <c r="B4862" s="2" t="str">
        <f t="shared" si="413"/>
        <v/>
      </c>
      <c r="C4862" s="2" t="str">
        <f t="shared" si="414"/>
        <v/>
      </c>
      <c r="D4862" s="2" t="str">
        <f>IF(ISNUMBER(A4862),COUNTIF(Calculations!B:B, A4862),"")</f>
        <v/>
      </c>
      <c r="E4862" s="2" t="str">
        <f>IF(ISNUMBER(A4862),COUNTIF(Calculations!A:A, A4862),"")</f>
        <v/>
      </c>
      <c r="F4862" s="12" t="str">
        <f t="shared" si="415"/>
        <v/>
      </c>
      <c r="G4862" s="12" t="str">
        <f t="shared" si="416"/>
        <v/>
      </c>
    </row>
    <row r="4863" spans="1:7" x14ac:dyDescent="0.25">
      <c r="A4863" s="8" t="str">
        <f t="shared" si="412"/>
        <v/>
      </c>
      <c r="B4863" s="2" t="str">
        <f t="shared" si="413"/>
        <v/>
      </c>
      <c r="C4863" s="2" t="str">
        <f t="shared" si="414"/>
        <v/>
      </c>
      <c r="D4863" s="2" t="str">
        <f>IF(ISNUMBER(A4863),COUNTIF(Calculations!B:B, A4863),"")</f>
        <v/>
      </c>
      <c r="E4863" s="2" t="str">
        <f>IF(ISNUMBER(A4863),COUNTIF(Calculations!A:A, A4863),"")</f>
        <v/>
      </c>
      <c r="F4863" s="12" t="str">
        <f t="shared" si="415"/>
        <v/>
      </c>
      <c r="G4863" s="12" t="str">
        <f t="shared" si="416"/>
        <v/>
      </c>
    </row>
    <row r="4864" spans="1:7" x14ac:dyDescent="0.25">
      <c r="A4864" s="8" t="str">
        <f t="shared" si="412"/>
        <v/>
      </c>
      <c r="B4864" s="2" t="str">
        <f t="shared" si="413"/>
        <v/>
      </c>
      <c r="C4864" s="2" t="str">
        <f t="shared" si="414"/>
        <v/>
      </c>
      <c r="D4864" s="2" t="str">
        <f>IF(ISNUMBER(A4864),COUNTIF(Calculations!B:B, A4864),"")</f>
        <v/>
      </c>
      <c r="E4864" s="2" t="str">
        <f>IF(ISNUMBER(A4864),COUNTIF(Calculations!A:A, A4864),"")</f>
        <v/>
      </c>
      <c r="F4864" s="12" t="str">
        <f t="shared" si="415"/>
        <v/>
      </c>
      <c r="G4864" s="12" t="str">
        <f t="shared" si="416"/>
        <v/>
      </c>
    </row>
    <row r="4865" spans="1:7" x14ac:dyDescent="0.25">
      <c r="A4865" s="8" t="str">
        <f t="shared" si="412"/>
        <v/>
      </c>
      <c r="B4865" s="2" t="str">
        <f t="shared" si="413"/>
        <v/>
      </c>
      <c r="C4865" s="2" t="str">
        <f t="shared" si="414"/>
        <v/>
      </c>
      <c r="D4865" s="2" t="str">
        <f>IF(ISNUMBER(A4865),COUNTIF(Calculations!B:B, A4865),"")</f>
        <v/>
      </c>
      <c r="E4865" s="2" t="str">
        <f>IF(ISNUMBER(A4865),COUNTIF(Calculations!A:A, A4865),"")</f>
        <v/>
      </c>
      <c r="F4865" s="12" t="str">
        <f t="shared" si="415"/>
        <v/>
      </c>
      <c r="G4865" s="12" t="str">
        <f t="shared" si="416"/>
        <v/>
      </c>
    </row>
    <row r="4866" spans="1:7" x14ac:dyDescent="0.25">
      <c r="A4866" s="8" t="str">
        <f t="shared" si="412"/>
        <v/>
      </c>
      <c r="B4866" s="2" t="str">
        <f t="shared" si="413"/>
        <v/>
      </c>
      <c r="C4866" s="2" t="str">
        <f t="shared" si="414"/>
        <v/>
      </c>
      <c r="D4866" s="2" t="str">
        <f>IF(ISNUMBER(A4866),COUNTIF(Calculations!B:B, A4866),"")</f>
        <v/>
      </c>
      <c r="E4866" s="2" t="str">
        <f>IF(ISNUMBER(A4866),COUNTIF(Calculations!A:A, A4866),"")</f>
        <v/>
      </c>
      <c r="F4866" s="12" t="str">
        <f t="shared" si="415"/>
        <v/>
      </c>
      <c r="G4866" s="12" t="str">
        <f t="shared" si="416"/>
        <v/>
      </c>
    </row>
    <row r="4867" spans="1:7" x14ac:dyDescent="0.25">
      <c r="A4867" s="8" t="str">
        <f t="shared" si="412"/>
        <v/>
      </c>
      <c r="B4867" s="2" t="str">
        <f t="shared" si="413"/>
        <v/>
      </c>
      <c r="C4867" s="2" t="str">
        <f t="shared" si="414"/>
        <v/>
      </c>
      <c r="D4867" s="2" t="str">
        <f>IF(ISNUMBER(A4867),COUNTIF(Calculations!B:B, A4867),"")</f>
        <v/>
      </c>
      <c r="E4867" s="2" t="str">
        <f>IF(ISNUMBER(A4867),COUNTIF(Calculations!A:A, A4867),"")</f>
        <v/>
      </c>
      <c r="F4867" s="12" t="str">
        <f t="shared" si="415"/>
        <v/>
      </c>
      <c r="G4867" s="12" t="str">
        <f t="shared" si="416"/>
        <v/>
      </c>
    </row>
    <row r="4868" spans="1:7" x14ac:dyDescent="0.25">
      <c r="A4868" s="8" t="str">
        <f t="shared" si="412"/>
        <v/>
      </c>
      <c r="B4868" s="2" t="str">
        <f t="shared" si="413"/>
        <v/>
      </c>
      <c r="C4868" s="2" t="str">
        <f t="shared" si="414"/>
        <v/>
      </c>
      <c r="D4868" s="2" t="str">
        <f>IF(ISNUMBER(A4868),COUNTIF(Calculations!B:B, A4868),"")</f>
        <v/>
      </c>
      <c r="E4868" s="2" t="str">
        <f>IF(ISNUMBER(A4868),COUNTIF(Calculations!A:A, A4868),"")</f>
        <v/>
      </c>
      <c r="F4868" s="12" t="str">
        <f t="shared" si="415"/>
        <v/>
      </c>
      <c r="G4868" s="12" t="str">
        <f t="shared" si="416"/>
        <v/>
      </c>
    </row>
    <row r="4869" spans="1:7" x14ac:dyDescent="0.25">
      <c r="A4869" s="8" t="str">
        <f t="shared" si="412"/>
        <v/>
      </c>
      <c r="B4869" s="2" t="str">
        <f t="shared" si="413"/>
        <v/>
      </c>
      <c r="C4869" s="2" t="str">
        <f t="shared" si="414"/>
        <v/>
      </c>
      <c r="D4869" s="2" t="str">
        <f>IF(ISNUMBER(A4869),COUNTIF(Calculations!B:B, A4869),"")</f>
        <v/>
      </c>
      <c r="E4869" s="2" t="str">
        <f>IF(ISNUMBER(A4869),COUNTIF(Calculations!A:A, A4869),"")</f>
        <v/>
      </c>
      <c r="F4869" s="12" t="str">
        <f t="shared" si="415"/>
        <v/>
      </c>
      <c r="G4869" s="12" t="str">
        <f t="shared" si="416"/>
        <v/>
      </c>
    </row>
    <row r="4870" spans="1:7" x14ac:dyDescent="0.25">
      <c r="A4870" s="8" t="str">
        <f t="shared" si="412"/>
        <v/>
      </c>
      <c r="B4870" s="2" t="str">
        <f t="shared" si="413"/>
        <v/>
      </c>
      <c r="C4870" s="2" t="str">
        <f t="shared" si="414"/>
        <v/>
      </c>
      <c r="D4870" s="2" t="str">
        <f>IF(ISNUMBER(A4870),COUNTIF(Calculations!B:B, A4870),"")</f>
        <v/>
      </c>
      <c r="E4870" s="2" t="str">
        <f>IF(ISNUMBER(A4870),COUNTIF(Calculations!A:A, A4870),"")</f>
        <v/>
      </c>
      <c r="F4870" s="12" t="str">
        <f t="shared" si="415"/>
        <v/>
      </c>
      <c r="G4870" s="12" t="str">
        <f t="shared" si="416"/>
        <v/>
      </c>
    </row>
    <row r="4871" spans="1:7" x14ac:dyDescent="0.25">
      <c r="A4871" s="8" t="str">
        <f t="shared" si="412"/>
        <v/>
      </c>
      <c r="B4871" s="2" t="str">
        <f t="shared" si="413"/>
        <v/>
      </c>
      <c r="C4871" s="2" t="str">
        <f t="shared" si="414"/>
        <v/>
      </c>
      <c r="D4871" s="2" t="str">
        <f>IF(ISNUMBER(A4871),COUNTIF(Calculations!B:B, A4871),"")</f>
        <v/>
      </c>
      <c r="E4871" s="2" t="str">
        <f>IF(ISNUMBER(A4871),COUNTIF(Calculations!A:A, A4871),"")</f>
        <v/>
      </c>
      <c r="F4871" s="12" t="str">
        <f t="shared" si="415"/>
        <v/>
      </c>
      <c r="G4871" s="12" t="str">
        <f t="shared" si="416"/>
        <v/>
      </c>
    </row>
    <row r="4872" spans="1:7" x14ac:dyDescent="0.25">
      <c r="A4872" s="8" t="str">
        <f t="shared" si="412"/>
        <v/>
      </c>
      <c r="B4872" s="2" t="str">
        <f t="shared" si="413"/>
        <v/>
      </c>
      <c r="C4872" s="2" t="str">
        <f t="shared" si="414"/>
        <v/>
      </c>
      <c r="D4872" s="2" t="str">
        <f>IF(ISNUMBER(A4872),COUNTIF(Calculations!B:B, A4872),"")</f>
        <v/>
      </c>
      <c r="E4872" s="2" t="str">
        <f>IF(ISNUMBER(A4872),COUNTIF(Calculations!A:A, A4872),"")</f>
        <v/>
      </c>
      <c r="F4872" s="12" t="str">
        <f t="shared" si="415"/>
        <v/>
      </c>
      <c r="G4872" s="12" t="str">
        <f t="shared" si="416"/>
        <v/>
      </c>
    </row>
    <row r="4873" spans="1:7" x14ac:dyDescent="0.25">
      <c r="A4873" s="8" t="str">
        <f t="shared" si="412"/>
        <v/>
      </c>
      <c r="B4873" s="2" t="str">
        <f t="shared" si="413"/>
        <v/>
      </c>
      <c r="C4873" s="2" t="str">
        <f t="shared" si="414"/>
        <v/>
      </c>
      <c r="D4873" s="2" t="str">
        <f>IF(ISNUMBER(A4873),COUNTIF(Calculations!B:B, A4873),"")</f>
        <v/>
      </c>
      <c r="E4873" s="2" t="str">
        <f>IF(ISNUMBER(A4873),COUNTIF(Calculations!A:A, A4873),"")</f>
        <v/>
      </c>
      <c r="F4873" s="12" t="str">
        <f t="shared" si="415"/>
        <v/>
      </c>
      <c r="G4873" s="12" t="str">
        <f t="shared" si="416"/>
        <v/>
      </c>
    </row>
    <row r="4874" spans="1:7" x14ac:dyDescent="0.25">
      <c r="A4874" s="8" t="str">
        <f t="shared" si="412"/>
        <v/>
      </c>
      <c r="B4874" s="2" t="str">
        <f t="shared" si="413"/>
        <v/>
      </c>
      <c r="C4874" s="2" t="str">
        <f t="shared" si="414"/>
        <v/>
      </c>
      <c r="D4874" s="2" t="str">
        <f>IF(ISNUMBER(A4874),COUNTIF(Calculations!B:B, A4874),"")</f>
        <v/>
      </c>
      <c r="E4874" s="2" t="str">
        <f>IF(ISNUMBER(A4874),COUNTIF(Calculations!A:A, A4874),"")</f>
        <v/>
      </c>
      <c r="F4874" s="12" t="str">
        <f t="shared" si="415"/>
        <v/>
      </c>
      <c r="G4874" s="12" t="str">
        <f t="shared" si="416"/>
        <v/>
      </c>
    </row>
    <row r="4875" spans="1:7" x14ac:dyDescent="0.25">
      <c r="A4875" s="8" t="str">
        <f t="shared" si="412"/>
        <v/>
      </c>
      <c r="B4875" s="2" t="str">
        <f t="shared" si="413"/>
        <v/>
      </c>
      <c r="C4875" s="2" t="str">
        <f t="shared" si="414"/>
        <v/>
      </c>
      <c r="D4875" s="2" t="str">
        <f>IF(ISNUMBER(A4875),COUNTIF(Calculations!B:B, A4875),"")</f>
        <v/>
      </c>
      <c r="E4875" s="2" t="str">
        <f>IF(ISNUMBER(A4875),COUNTIF(Calculations!A:A, A4875),"")</f>
        <v/>
      </c>
      <c r="F4875" s="12" t="str">
        <f t="shared" si="415"/>
        <v/>
      </c>
      <c r="G4875" s="12" t="str">
        <f t="shared" si="416"/>
        <v/>
      </c>
    </row>
    <row r="4876" spans="1:7" x14ac:dyDescent="0.25">
      <c r="A4876" s="8" t="str">
        <f t="shared" si="412"/>
        <v/>
      </c>
      <c r="B4876" s="2" t="str">
        <f t="shared" si="413"/>
        <v/>
      </c>
      <c r="C4876" s="2" t="str">
        <f t="shared" si="414"/>
        <v/>
      </c>
      <c r="D4876" s="2" t="str">
        <f>IF(ISNUMBER(A4876),COUNTIF(Calculations!B:B, A4876),"")</f>
        <v/>
      </c>
      <c r="E4876" s="2" t="str">
        <f>IF(ISNUMBER(A4876),COUNTIF(Calculations!A:A, A4876),"")</f>
        <v/>
      </c>
      <c r="F4876" s="12" t="str">
        <f t="shared" si="415"/>
        <v/>
      </c>
      <c r="G4876" s="12" t="str">
        <f t="shared" si="416"/>
        <v/>
      </c>
    </row>
    <row r="4877" spans="1:7" x14ac:dyDescent="0.25">
      <c r="A4877" s="8" t="str">
        <f t="shared" si="412"/>
        <v/>
      </c>
      <c r="B4877" s="2" t="str">
        <f t="shared" si="413"/>
        <v/>
      </c>
      <c r="C4877" s="2" t="str">
        <f t="shared" si="414"/>
        <v/>
      </c>
      <c r="D4877" s="2" t="str">
        <f>IF(ISNUMBER(A4877),COUNTIF(Calculations!B:B, A4877),"")</f>
        <v/>
      </c>
      <c r="E4877" s="2" t="str">
        <f>IF(ISNUMBER(A4877),COUNTIF(Calculations!A:A, A4877),"")</f>
        <v/>
      </c>
      <c r="F4877" s="12" t="str">
        <f t="shared" si="415"/>
        <v/>
      </c>
      <c r="G4877" s="12" t="str">
        <f t="shared" si="416"/>
        <v/>
      </c>
    </row>
    <row r="4878" spans="1:7" x14ac:dyDescent="0.25">
      <c r="A4878" s="8" t="str">
        <f t="shared" si="412"/>
        <v/>
      </c>
      <c r="B4878" s="2" t="str">
        <f t="shared" si="413"/>
        <v/>
      </c>
      <c r="C4878" s="2" t="str">
        <f t="shared" si="414"/>
        <v/>
      </c>
      <c r="D4878" s="2" t="str">
        <f>IF(ISNUMBER(A4878),COUNTIF(Calculations!B:B, A4878),"")</f>
        <v/>
      </c>
      <c r="E4878" s="2" t="str">
        <f>IF(ISNUMBER(A4878),COUNTIF(Calculations!A:A, A4878),"")</f>
        <v/>
      </c>
      <c r="F4878" s="12" t="str">
        <f t="shared" si="415"/>
        <v/>
      </c>
      <c r="G4878" s="12" t="str">
        <f t="shared" si="416"/>
        <v/>
      </c>
    </row>
    <row r="4879" spans="1:7" x14ac:dyDescent="0.25">
      <c r="A4879" s="8" t="str">
        <f t="shared" si="412"/>
        <v/>
      </c>
      <c r="B4879" s="2" t="str">
        <f t="shared" si="413"/>
        <v/>
      </c>
      <c r="C4879" s="2" t="str">
        <f t="shared" si="414"/>
        <v/>
      </c>
      <c r="D4879" s="2" t="str">
        <f>IF(ISNUMBER(A4879),COUNTIF(Calculations!B:B, A4879),"")</f>
        <v/>
      </c>
      <c r="E4879" s="2" t="str">
        <f>IF(ISNUMBER(A4879),COUNTIF(Calculations!A:A, A4879),"")</f>
        <v/>
      </c>
      <c r="F4879" s="12" t="str">
        <f t="shared" si="415"/>
        <v/>
      </c>
      <c r="G4879" s="12" t="str">
        <f t="shared" si="416"/>
        <v/>
      </c>
    </row>
    <row r="4880" spans="1:7" x14ac:dyDescent="0.25">
      <c r="A4880" s="8" t="str">
        <f t="shared" si="412"/>
        <v/>
      </c>
      <c r="B4880" s="2" t="str">
        <f t="shared" si="413"/>
        <v/>
      </c>
      <c r="C4880" s="2" t="str">
        <f t="shared" si="414"/>
        <v/>
      </c>
      <c r="D4880" s="2" t="str">
        <f>IF(ISNUMBER(A4880),COUNTIF(Calculations!B:B, A4880),"")</f>
        <v/>
      </c>
      <c r="E4880" s="2" t="str">
        <f>IF(ISNUMBER(A4880),COUNTIF(Calculations!A:A, A4880),"")</f>
        <v/>
      </c>
      <c r="F4880" s="12" t="str">
        <f t="shared" si="415"/>
        <v/>
      </c>
      <c r="G4880" s="12" t="str">
        <f t="shared" si="416"/>
        <v/>
      </c>
    </row>
    <row r="4881" spans="1:7" x14ac:dyDescent="0.25">
      <c r="A4881" s="8" t="str">
        <f t="shared" si="412"/>
        <v/>
      </c>
      <c r="B4881" s="2" t="str">
        <f t="shared" si="413"/>
        <v/>
      </c>
      <c r="C4881" s="2" t="str">
        <f t="shared" si="414"/>
        <v/>
      </c>
      <c r="D4881" s="2" t="str">
        <f>IF(ISNUMBER(A4881),COUNTIF(Calculations!B:B, A4881),"")</f>
        <v/>
      </c>
      <c r="E4881" s="2" t="str">
        <f>IF(ISNUMBER(A4881),COUNTIF(Calculations!A:A, A4881),"")</f>
        <v/>
      </c>
      <c r="F4881" s="12" t="str">
        <f t="shared" si="415"/>
        <v/>
      </c>
      <c r="G4881" s="12" t="str">
        <f t="shared" si="416"/>
        <v/>
      </c>
    </row>
    <row r="4882" spans="1:7" x14ac:dyDescent="0.25">
      <c r="A4882" s="8" t="str">
        <f t="shared" si="412"/>
        <v/>
      </c>
      <c r="B4882" s="2" t="str">
        <f t="shared" si="413"/>
        <v/>
      </c>
      <c r="C4882" s="2" t="str">
        <f t="shared" si="414"/>
        <v/>
      </c>
      <c r="D4882" s="2" t="str">
        <f>IF(ISNUMBER(A4882),COUNTIF(Calculations!B:B, A4882),"")</f>
        <v/>
      </c>
      <c r="E4882" s="2" t="str">
        <f>IF(ISNUMBER(A4882),COUNTIF(Calculations!A:A, A4882),"")</f>
        <v/>
      </c>
      <c r="F4882" s="12" t="str">
        <f t="shared" si="415"/>
        <v/>
      </c>
      <c r="G4882" s="12" t="str">
        <f t="shared" si="416"/>
        <v/>
      </c>
    </row>
    <row r="4883" spans="1:7" x14ac:dyDescent="0.25">
      <c r="A4883" s="8" t="str">
        <f t="shared" si="412"/>
        <v/>
      </c>
      <c r="B4883" s="2" t="str">
        <f t="shared" si="413"/>
        <v/>
      </c>
      <c r="C4883" s="2" t="str">
        <f t="shared" si="414"/>
        <v/>
      </c>
      <c r="D4883" s="2" t="str">
        <f>IF(ISNUMBER(A4883),COUNTIF(Calculations!B:B, A4883),"")</f>
        <v/>
      </c>
      <c r="E4883" s="2" t="str">
        <f>IF(ISNUMBER(A4883),COUNTIF(Calculations!A:A, A4883),"")</f>
        <v/>
      </c>
      <c r="F4883" s="12" t="str">
        <f t="shared" si="415"/>
        <v/>
      </c>
      <c r="G4883" s="12" t="str">
        <f t="shared" si="416"/>
        <v/>
      </c>
    </row>
    <row r="4884" spans="1:7" x14ac:dyDescent="0.25">
      <c r="A4884" s="8" t="str">
        <f t="shared" si="412"/>
        <v/>
      </c>
      <c r="B4884" s="2" t="str">
        <f t="shared" si="413"/>
        <v/>
      </c>
      <c r="C4884" s="2" t="str">
        <f t="shared" si="414"/>
        <v/>
      </c>
      <c r="D4884" s="2" t="str">
        <f>IF(ISNUMBER(A4884),COUNTIF(Calculations!B:B, A4884),"")</f>
        <v/>
      </c>
      <c r="E4884" s="2" t="str">
        <f>IF(ISNUMBER(A4884),COUNTIF(Calculations!A:A, A4884),"")</f>
        <v/>
      </c>
      <c r="F4884" s="12" t="str">
        <f t="shared" si="415"/>
        <v/>
      </c>
      <c r="G4884" s="12" t="str">
        <f t="shared" si="416"/>
        <v/>
      </c>
    </row>
    <row r="4885" spans="1:7" x14ac:dyDescent="0.25">
      <c r="A4885" s="8" t="str">
        <f t="shared" si="412"/>
        <v/>
      </c>
      <c r="B4885" s="2" t="str">
        <f t="shared" si="413"/>
        <v/>
      </c>
      <c r="C4885" s="2" t="str">
        <f t="shared" si="414"/>
        <v/>
      </c>
      <c r="D4885" s="2" t="str">
        <f>IF(ISNUMBER(A4885),COUNTIF(Calculations!B:B, A4885),"")</f>
        <v/>
      </c>
      <c r="E4885" s="2" t="str">
        <f>IF(ISNUMBER(A4885),COUNTIF(Calculations!A:A, A4885),"")</f>
        <v/>
      </c>
      <c r="F4885" s="12" t="str">
        <f t="shared" si="415"/>
        <v/>
      </c>
      <c r="G4885" s="12" t="str">
        <f t="shared" si="416"/>
        <v/>
      </c>
    </row>
    <row r="4886" spans="1:7" x14ac:dyDescent="0.25">
      <c r="A4886" s="8" t="str">
        <f t="shared" si="412"/>
        <v/>
      </c>
      <c r="B4886" s="2" t="str">
        <f t="shared" si="413"/>
        <v/>
      </c>
      <c r="C4886" s="2" t="str">
        <f t="shared" si="414"/>
        <v/>
      </c>
      <c r="D4886" s="2" t="str">
        <f>IF(ISNUMBER(A4886),COUNTIF(Calculations!B:B, A4886),"")</f>
        <v/>
      </c>
      <c r="E4886" s="2" t="str">
        <f>IF(ISNUMBER(A4886),COUNTIF(Calculations!A:A, A4886),"")</f>
        <v/>
      </c>
      <c r="F4886" s="12" t="str">
        <f t="shared" si="415"/>
        <v/>
      </c>
      <c r="G4886" s="12" t="str">
        <f t="shared" si="416"/>
        <v/>
      </c>
    </row>
    <row r="4887" spans="1:7" x14ac:dyDescent="0.25">
      <c r="A4887" s="8" t="str">
        <f t="shared" si="412"/>
        <v/>
      </c>
      <c r="B4887" s="2" t="str">
        <f t="shared" si="413"/>
        <v/>
      </c>
      <c r="C4887" s="2" t="str">
        <f t="shared" si="414"/>
        <v/>
      </c>
      <c r="D4887" s="2" t="str">
        <f>IF(ISNUMBER(A4887),COUNTIF(Calculations!B:B, A4887),"")</f>
        <v/>
      </c>
      <c r="E4887" s="2" t="str">
        <f>IF(ISNUMBER(A4887),COUNTIF(Calculations!A:A, A4887),"")</f>
        <v/>
      </c>
      <c r="F4887" s="12" t="str">
        <f t="shared" si="415"/>
        <v/>
      </c>
      <c r="G4887" s="12" t="str">
        <f t="shared" si="416"/>
        <v/>
      </c>
    </row>
    <row r="4888" spans="1:7" x14ac:dyDescent="0.25">
      <c r="A4888" s="8" t="str">
        <f t="shared" si="412"/>
        <v/>
      </c>
      <c r="B4888" s="2" t="str">
        <f t="shared" si="413"/>
        <v/>
      </c>
      <c r="C4888" s="2" t="str">
        <f t="shared" si="414"/>
        <v/>
      </c>
      <c r="D4888" s="2" t="str">
        <f>IF(ISNUMBER(A4888),COUNTIF(Calculations!B:B, A4888),"")</f>
        <v/>
      </c>
      <c r="E4888" s="2" t="str">
        <f>IF(ISNUMBER(A4888),COUNTIF(Calculations!A:A, A4888),"")</f>
        <v/>
      </c>
      <c r="F4888" s="12" t="str">
        <f t="shared" si="415"/>
        <v/>
      </c>
      <c r="G4888" s="12" t="str">
        <f t="shared" si="416"/>
        <v/>
      </c>
    </row>
    <row r="4889" spans="1:7" x14ac:dyDescent="0.25">
      <c r="A4889" s="8" t="str">
        <f t="shared" si="412"/>
        <v/>
      </c>
      <c r="B4889" s="2" t="str">
        <f t="shared" si="413"/>
        <v/>
      </c>
      <c r="C4889" s="2" t="str">
        <f t="shared" si="414"/>
        <v/>
      </c>
      <c r="D4889" s="2" t="str">
        <f>IF(ISNUMBER(A4889),COUNTIF(Calculations!B:B, A4889),"")</f>
        <v/>
      </c>
      <c r="E4889" s="2" t="str">
        <f>IF(ISNUMBER(A4889),COUNTIF(Calculations!A:A, A4889),"")</f>
        <v/>
      </c>
      <c r="F4889" s="12" t="str">
        <f t="shared" si="415"/>
        <v/>
      </c>
      <c r="G4889" s="12" t="str">
        <f t="shared" si="416"/>
        <v/>
      </c>
    </row>
    <row r="4890" spans="1:7" x14ac:dyDescent="0.25">
      <c r="A4890" s="8" t="str">
        <f t="shared" si="412"/>
        <v/>
      </c>
      <c r="B4890" s="2" t="str">
        <f t="shared" si="413"/>
        <v/>
      </c>
      <c r="C4890" s="2" t="str">
        <f t="shared" si="414"/>
        <v/>
      </c>
      <c r="D4890" s="2" t="str">
        <f>IF(ISNUMBER(A4890),COUNTIF(Calculations!B:B, A4890),"")</f>
        <v/>
      </c>
      <c r="E4890" s="2" t="str">
        <f>IF(ISNUMBER(A4890),COUNTIF(Calculations!A:A, A4890),"")</f>
        <v/>
      </c>
      <c r="F4890" s="12" t="str">
        <f t="shared" si="415"/>
        <v/>
      </c>
      <c r="G4890" s="12" t="str">
        <f t="shared" si="416"/>
        <v/>
      </c>
    </row>
    <row r="4891" spans="1:7" x14ac:dyDescent="0.25">
      <c r="A4891" s="8" t="str">
        <f t="shared" si="412"/>
        <v/>
      </c>
      <c r="B4891" s="2" t="str">
        <f t="shared" si="413"/>
        <v/>
      </c>
      <c r="C4891" s="2" t="str">
        <f t="shared" si="414"/>
        <v/>
      </c>
      <c r="D4891" s="2" t="str">
        <f>IF(ISNUMBER(A4891),COUNTIF(Calculations!B:B, A4891),"")</f>
        <v/>
      </c>
      <c r="E4891" s="2" t="str">
        <f>IF(ISNUMBER(A4891),COUNTIF(Calculations!A:A, A4891),"")</f>
        <v/>
      </c>
      <c r="F4891" s="12" t="str">
        <f t="shared" si="415"/>
        <v/>
      </c>
      <c r="G4891" s="12" t="str">
        <f t="shared" si="416"/>
        <v/>
      </c>
    </row>
    <row r="4892" spans="1:7" x14ac:dyDescent="0.25">
      <c r="A4892" s="8" t="str">
        <f t="shared" si="412"/>
        <v/>
      </c>
      <c r="B4892" s="2" t="str">
        <f t="shared" si="413"/>
        <v/>
      </c>
      <c r="C4892" s="2" t="str">
        <f t="shared" si="414"/>
        <v/>
      </c>
      <c r="D4892" s="2" t="str">
        <f>IF(ISNUMBER(A4892),COUNTIF(Calculations!B:B, A4892),"")</f>
        <v/>
      </c>
      <c r="E4892" s="2" t="str">
        <f>IF(ISNUMBER(A4892),COUNTIF(Calculations!A:A, A4892),"")</f>
        <v/>
      </c>
      <c r="F4892" s="12" t="str">
        <f t="shared" si="415"/>
        <v/>
      </c>
      <c r="G4892" s="12" t="str">
        <f t="shared" si="416"/>
        <v/>
      </c>
    </row>
    <row r="4893" spans="1:7" x14ac:dyDescent="0.25">
      <c r="A4893" s="8" t="str">
        <f t="shared" si="412"/>
        <v/>
      </c>
      <c r="B4893" s="2" t="str">
        <f t="shared" si="413"/>
        <v/>
      </c>
      <c r="C4893" s="2" t="str">
        <f t="shared" si="414"/>
        <v/>
      </c>
      <c r="D4893" s="2" t="str">
        <f>IF(ISNUMBER(A4893),COUNTIF(Calculations!B:B, A4893),"")</f>
        <v/>
      </c>
      <c r="E4893" s="2" t="str">
        <f>IF(ISNUMBER(A4893),COUNTIF(Calculations!A:A, A4893),"")</f>
        <v/>
      </c>
      <c r="F4893" s="12" t="str">
        <f t="shared" si="415"/>
        <v/>
      </c>
      <c r="G4893" s="12" t="str">
        <f t="shared" si="416"/>
        <v/>
      </c>
    </row>
    <row r="4894" spans="1:7" x14ac:dyDescent="0.25">
      <c r="A4894" s="8" t="str">
        <f t="shared" si="412"/>
        <v/>
      </c>
      <c r="B4894" s="2" t="str">
        <f t="shared" si="413"/>
        <v/>
      </c>
      <c r="C4894" s="2" t="str">
        <f t="shared" si="414"/>
        <v/>
      </c>
      <c r="D4894" s="2" t="str">
        <f>IF(ISNUMBER(A4894),COUNTIF(Calculations!B:B, A4894),"")</f>
        <v/>
      </c>
      <c r="E4894" s="2" t="str">
        <f>IF(ISNUMBER(A4894),COUNTIF(Calculations!A:A, A4894),"")</f>
        <v/>
      </c>
      <c r="F4894" s="12" t="str">
        <f t="shared" si="415"/>
        <v/>
      </c>
      <c r="G4894" s="12" t="str">
        <f t="shared" si="416"/>
        <v/>
      </c>
    </row>
    <row r="4895" spans="1:7" x14ac:dyDescent="0.25">
      <c r="A4895" s="8" t="str">
        <f t="shared" si="412"/>
        <v/>
      </c>
      <c r="B4895" s="2" t="str">
        <f t="shared" si="413"/>
        <v/>
      </c>
      <c r="C4895" s="2" t="str">
        <f t="shared" si="414"/>
        <v/>
      </c>
      <c r="D4895" s="2" t="str">
        <f>IF(ISNUMBER(A4895),COUNTIF(Calculations!B:B, A4895),"")</f>
        <v/>
      </c>
      <c r="E4895" s="2" t="str">
        <f>IF(ISNUMBER(A4895),COUNTIF(Calculations!A:A, A4895),"")</f>
        <v/>
      </c>
      <c r="F4895" s="12" t="str">
        <f t="shared" si="415"/>
        <v/>
      </c>
      <c r="G4895" s="12" t="str">
        <f t="shared" si="416"/>
        <v/>
      </c>
    </row>
    <row r="4896" spans="1:7" x14ac:dyDescent="0.25">
      <c r="A4896" s="8" t="str">
        <f t="shared" si="412"/>
        <v/>
      </c>
      <c r="B4896" s="2" t="str">
        <f t="shared" si="413"/>
        <v/>
      </c>
      <c r="C4896" s="2" t="str">
        <f t="shared" si="414"/>
        <v/>
      </c>
      <c r="D4896" s="2" t="str">
        <f>IF(ISNUMBER(A4896),COUNTIF(Calculations!B:B, A4896),"")</f>
        <v/>
      </c>
      <c r="E4896" s="2" t="str">
        <f>IF(ISNUMBER(A4896),COUNTIF(Calculations!A:A, A4896),"")</f>
        <v/>
      </c>
      <c r="F4896" s="12" t="str">
        <f t="shared" si="415"/>
        <v/>
      </c>
      <c r="G4896" s="12" t="str">
        <f t="shared" si="416"/>
        <v/>
      </c>
    </row>
    <row r="4897" spans="1:7" x14ac:dyDescent="0.25">
      <c r="A4897" s="8" t="str">
        <f t="shared" si="412"/>
        <v/>
      </c>
      <c r="B4897" s="2" t="str">
        <f t="shared" si="413"/>
        <v/>
      </c>
      <c r="C4897" s="2" t="str">
        <f t="shared" si="414"/>
        <v/>
      </c>
      <c r="D4897" s="2" t="str">
        <f>IF(ISNUMBER(A4897),COUNTIF(Calculations!B:B, A4897),"")</f>
        <v/>
      </c>
      <c r="E4897" s="2" t="str">
        <f>IF(ISNUMBER(A4897),COUNTIF(Calculations!A:A, A4897),"")</f>
        <v/>
      </c>
      <c r="F4897" s="12" t="str">
        <f t="shared" si="415"/>
        <v/>
      </c>
      <c r="G4897" s="12" t="str">
        <f t="shared" si="416"/>
        <v/>
      </c>
    </row>
    <row r="4898" spans="1:7" x14ac:dyDescent="0.25">
      <c r="A4898" s="8" t="str">
        <f t="shared" si="412"/>
        <v/>
      </c>
      <c r="B4898" s="2" t="str">
        <f t="shared" si="413"/>
        <v/>
      </c>
      <c r="C4898" s="2" t="str">
        <f t="shared" si="414"/>
        <v/>
      </c>
      <c r="D4898" s="2" t="str">
        <f>IF(ISNUMBER(A4898),COUNTIF(Calculations!B:B, A4898),"")</f>
        <v/>
      </c>
      <c r="E4898" s="2" t="str">
        <f>IF(ISNUMBER(A4898),COUNTIF(Calculations!A:A, A4898),"")</f>
        <v/>
      </c>
      <c r="F4898" s="12" t="str">
        <f t="shared" si="415"/>
        <v/>
      </c>
      <c r="G4898" s="12" t="str">
        <f t="shared" si="416"/>
        <v/>
      </c>
    </row>
    <row r="4899" spans="1:7" x14ac:dyDescent="0.25">
      <c r="A4899" s="8" t="str">
        <f t="shared" si="412"/>
        <v/>
      </c>
      <c r="B4899" s="2" t="str">
        <f t="shared" si="413"/>
        <v/>
      </c>
      <c r="C4899" s="2" t="str">
        <f t="shared" si="414"/>
        <v/>
      </c>
      <c r="D4899" s="2" t="str">
        <f>IF(ISNUMBER(A4899),COUNTIF(Calculations!B:B, A4899),"")</f>
        <v/>
      </c>
      <c r="E4899" s="2" t="str">
        <f>IF(ISNUMBER(A4899),COUNTIF(Calculations!A:A, A4899),"")</f>
        <v/>
      </c>
      <c r="F4899" s="12" t="str">
        <f t="shared" si="415"/>
        <v/>
      </c>
      <c r="G4899" s="12" t="str">
        <f t="shared" si="416"/>
        <v/>
      </c>
    </row>
    <row r="4900" spans="1:7" x14ac:dyDescent="0.25">
      <c r="A4900" s="8" t="str">
        <f t="shared" ref="A4900:A4963" si="417">IF(ISNUMBER(A4899),IF(A4899+1&lt;=MAX(IndirectStartDates,IndirectCompletedDates),A4899+1,""),"")</f>
        <v/>
      </c>
      <c r="B4900" s="2" t="str">
        <f t="shared" ref="B4900:B4963" si="418">IF(ISNUMBER(A4900),YEAR(A4900)&amp;"-"&amp;TEXT(WEEKNUM(A4900),"00"),"")</f>
        <v/>
      </c>
      <c r="C4900" s="2" t="str">
        <f t="shared" ref="C4900:C4963" si="419">IF(ISNUMBER(A4900),COUNTIFS(IndirectStartDates,"&lt;="&amp;A4900,IndirectCompletedDates,"&gt;"&amp;A4900) + COUNTIFS(IndirectStartDates,"&lt;="&amp;A4900,IndirectCompletedDates,""),"")</f>
        <v/>
      </c>
      <c r="D4900" s="2" t="str">
        <f>IF(ISNUMBER(A4900),COUNTIF(Calculations!B:B, A4900),"")</f>
        <v/>
      </c>
      <c r="E4900" s="2" t="str">
        <f>IF(ISNUMBER(A4900),COUNTIF(Calculations!A:A, A4900),"")</f>
        <v/>
      </c>
      <c r="F4900" s="12" t="str">
        <f t="shared" ref="F4900:F4963" si="420">IF(ISNUMBER(A4900),F4899 + D4900,"")</f>
        <v/>
      </c>
      <c r="G4900" s="12" t="str">
        <f t="shared" ref="G4900:G4963" si="421">IF(ISNUMBER(A4900),G4899 + E4900,"")</f>
        <v/>
      </c>
    </row>
    <row r="4901" spans="1:7" x14ac:dyDescent="0.25">
      <c r="A4901" s="8" t="str">
        <f t="shared" si="417"/>
        <v/>
      </c>
      <c r="B4901" s="2" t="str">
        <f t="shared" si="418"/>
        <v/>
      </c>
      <c r="C4901" s="2" t="str">
        <f t="shared" si="419"/>
        <v/>
      </c>
      <c r="D4901" s="2" t="str">
        <f>IF(ISNUMBER(A4901),COUNTIF(Calculations!B:B, A4901),"")</f>
        <v/>
      </c>
      <c r="E4901" s="2" t="str">
        <f>IF(ISNUMBER(A4901),COUNTIF(Calculations!A:A, A4901),"")</f>
        <v/>
      </c>
      <c r="F4901" s="12" t="str">
        <f t="shared" si="420"/>
        <v/>
      </c>
      <c r="G4901" s="12" t="str">
        <f t="shared" si="421"/>
        <v/>
      </c>
    </row>
    <row r="4902" spans="1:7" x14ac:dyDescent="0.25">
      <c r="A4902" s="8" t="str">
        <f t="shared" si="417"/>
        <v/>
      </c>
      <c r="B4902" s="2" t="str">
        <f t="shared" si="418"/>
        <v/>
      </c>
      <c r="C4902" s="2" t="str">
        <f t="shared" si="419"/>
        <v/>
      </c>
      <c r="D4902" s="2" t="str">
        <f>IF(ISNUMBER(A4902),COUNTIF(Calculations!B:B, A4902),"")</f>
        <v/>
      </c>
      <c r="E4902" s="2" t="str">
        <f>IF(ISNUMBER(A4902),COUNTIF(Calculations!A:A, A4902),"")</f>
        <v/>
      </c>
      <c r="F4902" s="12" t="str">
        <f t="shared" si="420"/>
        <v/>
      </c>
      <c r="G4902" s="12" t="str">
        <f t="shared" si="421"/>
        <v/>
      </c>
    </row>
    <row r="4903" spans="1:7" x14ac:dyDescent="0.25">
      <c r="A4903" s="8" t="str">
        <f t="shared" si="417"/>
        <v/>
      </c>
      <c r="B4903" s="2" t="str">
        <f t="shared" si="418"/>
        <v/>
      </c>
      <c r="C4903" s="2" t="str">
        <f t="shared" si="419"/>
        <v/>
      </c>
      <c r="D4903" s="2" t="str">
        <f>IF(ISNUMBER(A4903),COUNTIF(Calculations!B:B, A4903),"")</f>
        <v/>
      </c>
      <c r="E4903" s="2" t="str">
        <f>IF(ISNUMBER(A4903),COUNTIF(Calculations!A:A, A4903),"")</f>
        <v/>
      </c>
      <c r="F4903" s="12" t="str">
        <f t="shared" si="420"/>
        <v/>
      </c>
      <c r="G4903" s="12" t="str">
        <f t="shared" si="421"/>
        <v/>
      </c>
    </row>
    <row r="4904" spans="1:7" x14ac:dyDescent="0.25">
      <c r="A4904" s="8" t="str">
        <f t="shared" si="417"/>
        <v/>
      </c>
      <c r="B4904" s="2" t="str">
        <f t="shared" si="418"/>
        <v/>
      </c>
      <c r="C4904" s="2" t="str">
        <f t="shared" si="419"/>
        <v/>
      </c>
      <c r="D4904" s="2" t="str">
        <f>IF(ISNUMBER(A4904),COUNTIF(Calculations!B:B, A4904),"")</f>
        <v/>
      </c>
      <c r="E4904" s="2" t="str">
        <f>IF(ISNUMBER(A4904),COUNTIF(Calculations!A:A, A4904),"")</f>
        <v/>
      </c>
      <c r="F4904" s="12" t="str">
        <f t="shared" si="420"/>
        <v/>
      </c>
      <c r="G4904" s="12" t="str">
        <f t="shared" si="421"/>
        <v/>
      </c>
    </row>
    <row r="4905" spans="1:7" x14ac:dyDescent="0.25">
      <c r="A4905" s="8" t="str">
        <f t="shared" si="417"/>
        <v/>
      </c>
      <c r="B4905" s="2" t="str">
        <f t="shared" si="418"/>
        <v/>
      </c>
      <c r="C4905" s="2" t="str">
        <f t="shared" si="419"/>
        <v/>
      </c>
      <c r="D4905" s="2" t="str">
        <f>IF(ISNUMBER(A4905),COUNTIF(Calculations!B:B, A4905),"")</f>
        <v/>
      </c>
      <c r="E4905" s="2" t="str">
        <f>IF(ISNUMBER(A4905),COUNTIF(Calculations!A:A, A4905),"")</f>
        <v/>
      </c>
      <c r="F4905" s="12" t="str">
        <f t="shared" si="420"/>
        <v/>
      </c>
      <c r="G4905" s="12" t="str">
        <f t="shared" si="421"/>
        <v/>
      </c>
    </row>
    <row r="4906" spans="1:7" x14ac:dyDescent="0.25">
      <c r="A4906" s="8" t="str">
        <f t="shared" si="417"/>
        <v/>
      </c>
      <c r="B4906" s="2" t="str">
        <f t="shared" si="418"/>
        <v/>
      </c>
      <c r="C4906" s="2" t="str">
        <f t="shared" si="419"/>
        <v/>
      </c>
      <c r="D4906" s="2" t="str">
        <f>IF(ISNUMBER(A4906),COUNTIF(Calculations!B:B, A4906),"")</f>
        <v/>
      </c>
      <c r="E4906" s="2" t="str">
        <f>IF(ISNUMBER(A4906),COUNTIF(Calculations!A:A, A4906),"")</f>
        <v/>
      </c>
      <c r="F4906" s="12" t="str">
        <f t="shared" si="420"/>
        <v/>
      </c>
      <c r="G4906" s="12" t="str">
        <f t="shared" si="421"/>
        <v/>
      </c>
    </row>
    <row r="4907" spans="1:7" x14ac:dyDescent="0.25">
      <c r="A4907" s="8" t="str">
        <f t="shared" si="417"/>
        <v/>
      </c>
      <c r="B4907" s="2" t="str">
        <f t="shared" si="418"/>
        <v/>
      </c>
      <c r="C4907" s="2" t="str">
        <f t="shared" si="419"/>
        <v/>
      </c>
      <c r="D4907" s="2" t="str">
        <f>IF(ISNUMBER(A4907),COUNTIF(Calculations!B:B, A4907),"")</f>
        <v/>
      </c>
      <c r="E4907" s="2" t="str">
        <f>IF(ISNUMBER(A4907),COUNTIF(Calculations!A:A, A4907),"")</f>
        <v/>
      </c>
      <c r="F4907" s="12" t="str">
        <f t="shared" si="420"/>
        <v/>
      </c>
      <c r="G4907" s="12" t="str">
        <f t="shared" si="421"/>
        <v/>
      </c>
    </row>
    <row r="4908" spans="1:7" x14ac:dyDescent="0.25">
      <c r="A4908" s="8" t="str">
        <f t="shared" si="417"/>
        <v/>
      </c>
      <c r="B4908" s="2" t="str">
        <f t="shared" si="418"/>
        <v/>
      </c>
      <c r="C4908" s="2" t="str">
        <f t="shared" si="419"/>
        <v/>
      </c>
      <c r="D4908" s="2" t="str">
        <f>IF(ISNUMBER(A4908),COUNTIF(Calculations!B:B, A4908),"")</f>
        <v/>
      </c>
      <c r="E4908" s="2" t="str">
        <f>IF(ISNUMBER(A4908),COUNTIF(Calculations!A:A, A4908),"")</f>
        <v/>
      </c>
      <c r="F4908" s="12" t="str">
        <f t="shared" si="420"/>
        <v/>
      </c>
      <c r="G4908" s="12" t="str">
        <f t="shared" si="421"/>
        <v/>
      </c>
    </row>
    <row r="4909" spans="1:7" x14ac:dyDescent="0.25">
      <c r="A4909" s="8" t="str">
        <f t="shared" si="417"/>
        <v/>
      </c>
      <c r="B4909" s="2" t="str">
        <f t="shared" si="418"/>
        <v/>
      </c>
      <c r="C4909" s="2" t="str">
        <f t="shared" si="419"/>
        <v/>
      </c>
      <c r="D4909" s="2" t="str">
        <f>IF(ISNUMBER(A4909),COUNTIF(Calculations!B:B, A4909),"")</f>
        <v/>
      </c>
      <c r="E4909" s="2" t="str">
        <f>IF(ISNUMBER(A4909),COUNTIF(Calculations!A:A, A4909),"")</f>
        <v/>
      </c>
      <c r="F4909" s="12" t="str">
        <f t="shared" si="420"/>
        <v/>
      </c>
      <c r="G4909" s="12" t="str">
        <f t="shared" si="421"/>
        <v/>
      </c>
    </row>
    <row r="4910" spans="1:7" x14ac:dyDescent="0.25">
      <c r="A4910" s="8" t="str">
        <f t="shared" si="417"/>
        <v/>
      </c>
      <c r="B4910" s="2" t="str">
        <f t="shared" si="418"/>
        <v/>
      </c>
      <c r="C4910" s="2" t="str">
        <f t="shared" si="419"/>
        <v/>
      </c>
      <c r="D4910" s="2" t="str">
        <f>IF(ISNUMBER(A4910),COUNTIF(Calculations!B:B, A4910),"")</f>
        <v/>
      </c>
      <c r="E4910" s="2" t="str">
        <f>IF(ISNUMBER(A4910),COUNTIF(Calculations!A:A, A4910),"")</f>
        <v/>
      </c>
      <c r="F4910" s="12" t="str">
        <f t="shared" si="420"/>
        <v/>
      </c>
      <c r="G4910" s="12" t="str">
        <f t="shared" si="421"/>
        <v/>
      </c>
    </row>
    <row r="4911" spans="1:7" x14ac:dyDescent="0.25">
      <c r="A4911" s="8" t="str">
        <f t="shared" si="417"/>
        <v/>
      </c>
      <c r="B4911" s="2" t="str">
        <f t="shared" si="418"/>
        <v/>
      </c>
      <c r="C4911" s="2" t="str">
        <f t="shared" si="419"/>
        <v/>
      </c>
      <c r="D4911" s="2" t="str">
        <f>IF(ISNUMBER(A4911),COUNTIF(Calculations!B:B, A4911),"")</f>
        <v/>
      </c>
      <c r="E4911" s="2" t="str">
        <f>IF(ISNUMBER(A4911),COUNTIF(Calculations!A:A, A4911),"")</f>
        <v/>
      </c>
      <c r="F4911" s="12" t="str">
        <f t="shared" si="420"/>
        <v/>
      </c>
      <c r="G4911" s="12" t="str">
        <f t="shared" si="421"/>
        <v/>
      </c>
    </row>
    <row r="4912" spans="1:7" x14ac:dyDescent="0.25">
      <c r="A4912" s="8" t="str">
        <f t="shared" si="417"/>
        <v/>
      </c>
      <c r="B4912" s="2" t="str">
        <f t="shared" si="418"/>
        <v/>
      </c>
      <c r="C4912" s="2" t="str">
        <f t="shared" si="419"/>
        <v/>
      </c>
      <c r="D4912" s="2" t="str">
        <f>IF(ISNUMBER(A4912),COUNTIF(Calculations!B:B, A4912),"")</f>
        <v/>
      </c>
      <c r="E4912" s="2" t="str">
        <f>IF(ISNUMBER(A4912),COUNTIF(Calculations!A:A, A4912),"")</f>
        <v/>
      </c>
      <c r="F4912" s="12" t="str">
        <f t="shared" si="420"/>
        <v/>
      </c>
      <c r="G4912" s="12" t="str">
        <f t="shared" si="421"/>
        <v/>
      </c>
    </row>
    <row r="4913" spans="1:7" x14ac:dyDescent="0.25">
      <c r="A4913" s="8" t="str">
        <f t="shared" si="417"/>
        <v/>
      </c>
      <c r="B4913" s="2" t="str">
        <f t="shared" si="418"/>
        <v/>
      </c>
      <c r="C4913" s="2" t="str">
        <f t="shared" si="419"/>
        <v/>
      </c>
      <c r="D4913" s="2" t="str">
        <f>IF(ISNUMBER(A4913),COUNTIF(Calculations!B:B, A4913),"")</f>
        <v/>
      </c>
      <c r="E4913" s="2" t="str">
        <f>IF(ISNUMBER(A4913),COUNTIF(Calculations!A:A, A4913),"")</f>
        <v/>
      </c>
      <c r="F4913" s="12" t="str">
        <f t="shared" si="420"/>
        <v/>
      </c>
      <c r="G4913" s="12" t="str">
        <f t="shared" si="421"/>
        <v/>
      </c>
    </row>
    <row r="4914" spans="1:7" x14ac:dyDescent="0.25">
      <c r="A4914" s="8" t="str">
        <f t="shared" si="417"/>
        <v/>
      </c>
      <c r="B4914" s="2" t="str">
        <f t="shared" si="418"/>
        <v/>
      </c>
      <c r="C4914" s="2" t="str">
        <f t="shared" si="419"/>
        <v/>
      </c>
      <c r="D4914" s="2" t="str">
        <f>IF(ISNUMBER(A4914),COUNTIF(Calculations!B:B, A4914),"")</f>
        <v/>
      </c>
      <c r="E4914" s="2" t="str">
        <f>IF(ISNUMBER(A4914),COUNTIF(Calculations!A:A, A4914),"")</f>
        <v/>
      </c>
      <c r="F4914" s="12" t="str">
        <f t="shared" si="420"/>
        <v/>
      </c>
      <c r="G4914" s="12" t="str">
        <f t="shared" si="421"/>
        <v/>
      </c>
    </row>
    <row r="4915" spans="1:7" x14ac:dyDescent="0.25">
      <c r="A4915" s="8" t="str">
        <f t="shared" si="417"/>
        <v/>
      </c>
      <c r="B4915" s="2" t="str">
        <f t="shared" si="418"/>
        <v/>
      </c>
      <c r="C4915" s="2" t="str">
        <f t="shared" si="419"/>
        <v/>
      </c>
      <c r="D4915" s="2" t="str">
        <f>IF(ISNUMBER(A4915),COUNTIF(Calculations!B:B, A4915),"")</f>
        <v/>
      </c>
      <c r="E4915" s="2" t="str">
        <f>IF(ISNUMBER(A4915),COUNTIF(Calculations!A:A, A4915),"")</f>
        <v/>
      </c>
      <c r="F4915" s="12" t="str">
        <f t="shared" si="420"/>
        <v/>
      </c>
      <c r="G4915" s="12" t="str">
        <f t="shared" si="421"/>
        <v/>
      </c>
    </row>
    <row r="4916" spans="1:7" x14ac:dyDescent="0.25">
      <c r="A4916" s="8" t="str">
        <f t="shared" si="417"/>
        <v/>
      </c>
      <c r="B4916" s="2" t="str">
        <f t="shared" si="418"/>
        <v/>
      </c>
      <c r="C4916" s="2" t="str">
        <f t="shared" si="419"/>
        <v/>
      </c>
      <c r="D4916" s="2" t="str">
        <f>IF(ISNUMBER(A4916),COUNTIF(Calculations!B:B, A4916),"")</f>
        <v/>
      </c>
      <c r="E4916" s="2" t="str">
        <f>IF(ISNUMBER(A4916),COUNTIF(Calculations!A:A, A4916),"")</f>
        <v/>
      </c>
      <c r="F4916" s="12" t="str">
        <f t="shared" si="420"/>
        <v/>
      </c>
      <c r="G4916" s="12" t="str">
        <f t="shared" si="421"/>
        <v/>
      </c>
    </row>
    <row r="4917" spans="1:7" x14ac:dyDescent="0.25">
      <c r="A4917" s="8" t="str">
        <f t="shared" si="417"/>
        <v/>
      </c>
      <c r="B4917" s="2" t="str">
        <f t="shared" si="418"/>
        <v/>
      </c>
      <c r="C4917" s="2" t="str">
        <f t="shared" si="419"/>
        <v/>
      </c>
      <c r="D4917" s="2" t="str">
        <f>IF(ISNUMBER(A4917),COUNTIF(Calculations!B:B, A4917),"")</f>
        <v/>
      </c>
      <c r="E4917" s="2" t="str">
        <f>IF(ISNUMBER(A4917),COUNTIF(Calculations!A:A, A4917),"")</f>
        <v/>
      </c>
      <c r="F4917" s="12" t="str">
        <f t="shared" si="420"/>
        <v/>
      </c>
      <c r="G4917" s="12" t="str">
        <f t="shared" si="421"/>
        <v/>
      </c>
    </row>
    <row r="4918" spans="1:7" x14ac:dyDescent="0.25">
      <c r="A4918" s="8" t="str">
        <f t="shared" si="417"/>
        <v/>
      </c>
      <c r="B4918" s="2" t="str">
        <f t="shared" si="418"/>
        <v/>
      </c>
      <c r="C4918" s="2" t="str">
        <f t="shared" si="419"/>
        <v/>
      </c>
      <c r="D4918" s="2" t="str">
        <f>IF(ISNUMBER(A4918),COUNTIF(Calculations!B:B, A4918),"")</f>
        <v/>
      </c>
      <c r="E4918" s="2" t="str">
        <f>IF(ISNUMBER(A4918),COUNTIF(Calculations!A:A, A4918),"")</f>
        <v/>
      </c>
      <c r="F4918" s="12" t="str">
        <f t="shared" si="420"/>
        <v/>
      </c>
      <c r="G4918" s="12" t="str">
        <f t="shared" si="421"/>
        <v/>
      </c>
    </row>
    <row r="4919" spans="1:7" x14ac:dyDescent="0.25">
      <c r="A4919" s="8" t="str">
        <f t="shared" si="417"/>
        <v/>
      </c>
      <c r="B4919" s="2" t="str">
        <f t="shared" si="418"/>
        <v/>
      </c>
      <c r="C4919" s="2" t="str">
        <f t="shared" si="419"/>
        <v/>
      </c>
      <c r="D4919" s="2" t="str">
        <f>IF(ISNUMBER(A4919),COUNTIF(Calculations!B:B, A4919),"")</f>
        <v/>
      </c>
      <c r="E4919" s="2" t="str">
        <f>IF(ISNUMBER(A4919),COUNTIF(Calculations!A:A, A4919),"")</f>
        <v/>
      </c>
      <c r="F4919" s="12" t="str">
        <f t="shared" si="420"/>
        <v/>
      </c>
      <c r="G4919" s="12" t="str">
        <f t="shared" si="421"/>
        <v/>
      </c>
    </row>
    <row r="4920" spans="1:7" x14ac:dyDescent="0.25">
      <c r="A4920" s="8" t="str">
        <f t="shared" si="417"/>
        <v/>
      </c>
      <c r="B4920" s="2" t="str">
        <f t="shared" si="418"/>
        <v/>
      </c>
      <c r="C4920" s="2" t="str">
        <f t="shared" si="419"/>
        <v/>
      </c>
      <c r="D4920" s="2" t="str">
        <f>IF(ISNUMBER(A4920),COUNTIF(Calculations!B:B, A4920),"")</f>
        <v/>
      </c>
      <c r="E4920" s="2" t="str">
        <f>IF(ISNUMBER(A4920),COUNTIF(Calculations!A:A, A4920),"")</f>
        <v/>
      </c>
      <c r="F4920" s="12" t="str">
        <f t="shared" si="420"/>
        <v/>
      </c>
      <c r="G4920" s="12" t="str">
        <f t="shared" si="421"/>
        <v/>
      </c>
    </row>
    <row r="4921" spans="1:7" x14ac:dyDescent="0.25">
      <c r="A4921" s="8" t="str">
        <f t="shared" si="417"/>
        <v/>
      </c>
      <c r="B4921" s="2" t="str">
        <f t="shared" si="418"/>
        <v/>
      </c>
      <c r="C4921" s="2" t="str">
        <f t="shared" si="419"/>
        <v/>
      </c>
      <c r="D4921" s="2" t="str">
        <f>IF(ISNUMBER(A4921),COUNTIF(Calculations!B:B, A4921),"")</f>
        <v/>
      </c>
      <c r="E4921" s="2" t="str">
        <f>IF(ISNUMBER(A4921),COUNTIF(Calculations!A:A, A4921),"")</f>
        <v/>
      </c>
      <c r="F4921" s="12" t="str">
        <f t="shared" si="420"/>
        <v/>
      </c>
      <c r="G4921" s="12" t="str">
        <f t="shared" si="421"/>
        <v/>
      </c>
    </row>
    <row r="4922" spans="1:7" x14ac:dyDescent="0.25">
      <c r="A4922" s="8" t="str">
        <f t="shared" si="417"/>
        <v/>
      </c>
      <c r="B4922" s="2" t="str">
        <f t="shared" si="418"/>
        <v/>
      </c>
      <c r="C4922" s="2" t="str">
        <f t="shared" si="419"/>
        <v/>
      </c>
      <c r="D4922" s="2" t="str">
        <f>IF(ISNUMBER(A4922),COUNTIF(Calculations!B:B, A4922),"")</f>
        <v/>
      </c>
      <c r="E4922" s="2" t="str">
        <f>IF(ISNUMBER(A4922),COUNTIF(Calculations!A:A, A4922),"")</f>
        <v/>
      </c>
      <c r="F4922" s="12" t="str">
        <f t="shared" si="420"/>
        <v/>
      </c>
      <c r="G4922" s="12" t="str">
        <f t="shared" si="421"/>
        <v/>
      </c>
    </row>
    <row r="4923" spans="1:7" x14ac:dyDescent="0.25">
      <c r="A4923" s="8" t="str">
        <f t="shared" si="417"/>
        <v/>
      </c>
      <c r="B4923" s="2" t="str">
        <f t="shared" si="418"/>
        <v/>
      </c>
      <c r="C4923" s="2" t="str">
        <f t="shared" si="419"/>
        <v/>
      </c>
      <c r="D4923" s="2" t="str">
        <f>IF(ISNUMBER(A4923),COUNTIF(Calculations!B:B, A4923),"")</f>
        <v/>
      </c>
      <c r="E4923" s="2" t="str">
        <f>IF(ISNUMBER(A4923),COUNTIF(Calculations!A:A, A4923),"")</f>
        <v/>
      </c>
      <c r="F4923" s="12" t="str">
        <f t="shared" si="420"/>
        <v/>
      </c>
      <c r="G4923" s="12" t="str">
        <f t="shared" si="421"/>
        <v/>
      </c>
    </row>
    <row r="4924" spans="1:7" x14ac:dyDescent="0.25">
      <c r="A4924" s="8" t="str">
        <f t="shared" si="417"/>
        <v/>
      </c>
      <c r="B4924" s="2" t="str">
        <f t="shared" si="418"/>
        <v/>
      </c>
      <c r="C4924" s="2" t="str">
        <f t="shared" si="419"/>
        <v/>
      </c>
      <c r="D4924" s="2" t="str">
        <f>IF(ISNUMBER(A4924),COUNTIF(Calculations!B:B, A4924),"")</f>
        <v/>
      </c>
      <c r="E4924" s="2" t="str">
        <f>IF(ISNUMBER(A4924),COUNTIF(Calculations!A:A, A4924),"")</f>
        <v/>
      </c>
      <c r="F4924" s="12" t="str">
        <f t="shared" si="420"/>
        <v/>
      </c>
      <c r="G4924" s="12" t="str">
        <f t="shared" si="421"/>
        <v/>
      </c>
    </row>
    <row r="4925" spans="1:7" x14ac:dyDescent="0.25">
      <c r="A4925" s="8" t="str">
        <f t="shared" si="417"/>
        <v/>
      </c>
      <c r="B4925" s="2" t="str">
        <f t="shared" si="418"/>
        <v/>
      </c>
      <c r="C4925" s="2" t="str">
        <f t="shared" si="419"/>
        <v/>
      </c>
      <c r="D4925" s="2" t="str">
        <f>IF(ISNUMBER(A4925),COUNTIF(Calculations!B:B, A4925),"")</f>
        <v/>
      </c>
      <c r="E4925" s="2" t="str">
        <f>IF(ISNUMBER(A4925),COUNTIF(Calculations!A:A, A4925),"")</f>
        <v/>
      </c>
      <c r="F4925" s="12" t="str">
        <f t="shared" si="420"/>
        <v/>
      </c>
      <c r="G4925" s="12" t="str">
        <f t="shared" si="421"/>
        <v/>
      </c>
    </row>
    <row r="4926" spans="1:7" x14ac:dyDescent="0.25">
      <c r="A4926" s="8" t="str">
        <f t="shared" si="417"/>
        <v/>
      </c>
      <c r="B4926" s="2" t="str">
        <f t="shared" si="418"/>
        <v/>
      </c>
      <c r="C4926" s="2" t="str">
        <f t="shared" si="419"/>
        <v/>
      </c>
      <c r="D4926" s="2" t="str">
        <f>IF(ISNUMBER(A4926),COUNTIF(Calculations!B:B, A4926),"")</f>
        <v/>
      </c>
      <c r="E4926" s="2" t="str">
        <f>IF(ISNUMBER(A4926),COUNTIF(Calculations!A:A, A4926),"")</f>
        <v/>
      </c>
      <c r="F4926" s="12" t="str">
        <f t="shared" si="420"/>
        <v/>
      </c>
      <c r="G4926" s="12" t="str">
        <f t="shared" si="421"/>
        <v/>
      </c>
    </row>
    <row r="4927" spans="1:7" x14ac:dyDescent="0.25">
      <c r="A4927" s="8" t="str">
        <f t="shared" si="417"/>
        <v/>
      </c>
      <c r="B4927" s="2" t="str">
        <f t="shared" si="418"/>
        <v/>
      </c>
      <c r="C4927" s="2" t="str">
        <f t="shared" si="419"/>
        <v/>
      </c>
      <c r="D4927" s="2" t="str">
        <f>IF(ISNUMBER(A4927),COUNTIF(Calculations!B:B, A4927),"")</f>
        <v/>
      </c>
      <c r="E4927" s="2" t="str">
        <f>IF(ISNUMBER(A4927),COUNTIF(Calculations!A:A, A4927),"")</f>
        <v/>
      </c>
      <c r="F4927" s="12" t="str">
        <f t="shared" si="420"/>
        <v/>
      </c>
      <c r="G4927" s="12" t="str">
        <f t="shared" si="421"/>
        <v/>
      </c>
    </row>
    <row r="4928" spans="1:7" x14ac:dyDescent="0.25">
      <c r="A4928" s="8" t="str">
        <f t="shared" si="417"/>
        <v/>
      </c>
      <c r="B4928" s="2" t="str">
        <f t="shared" si="418"/>
        <v/>
      </c>
      <c r="C4928" s="2" t="str">
        <f t="shared" si="419"/>
        <v/>
      </c>
      <c r="D4928" s="2" t="str">
        <f>IF(ISNUMBER(A4928),COUNTIF(Calculations!B:B, A4928),"")</f>
        <v/>
      </c>
      <c r="E4928" s="2" t="str">
        <f>IF(ISNUMBER(A4928),COUNTIF(Calculations!A:A, A4928),"")</f>
        <v/>
      </c>
      <c r="F4928" s="12" t="str">
        <f t="shared" si="420"/>
        <v/>
      </c>
      <c r="G4928" s="12" t="str">
        <f t="shared" si="421"/>
        <v/>
      </c>
    </row>
    <row r="4929" spans="1:7" x14ac:dyDescent="0.25">
      <c r="A4929" s="8" t="str">
        <f t="shared" si="417"/>
        <v/>
      </c>
      <c r="B4929" s="2" t="str">
        <f t="shared" si="418"/>
        <v/>
      </c>
      <c r="C4929" s="2" t="str">
        <f t="shared" si="419"/>
        <v/>
      </c>
      <c r="D4929" s="2" t="str">
        <f>IF(ISNUMBER(A4929),COUNTIF(Calculations!B:B, A4929),"")</f>
        <v/>
      </c>
      <c r="E4929" s="2" t="str">
        <f>IF(ISNUMBER(A4929),COUNTIF(Calculations!A:A, A4929),"")</f>
        <v/>
      </c>
      <c r="F4929" s="12" t="str">
        <f t="shared" si="420"/>
        <v/>
      </c>
      <c r="G4929" s="12" t="str">
        <f t="shared" si="421"/>
        <v/>
      </c>
    </row>
    <row r="4930" spans="1:7" x14ac:dyDescent="0.25">
      <c r="A4930" s="8" t="str">
        <f t="shared" si="417"/>
        <v/>
      </c>
      <c r="B4930" s="2" t="str">
        <f t="shared" si="418"/>
        <v/>
      </c>
      <c r="C4930" s="2" t="str">
        <f t="shared" si="419"/>
        <v/>
      </c>
      <c r="D4930" s="2" t="str">
        <f>IF(ISNUMBER(A4930),COUNTIF(Calculations!B:B, A4930),"")</f>
        <v/>
      </c>
      <c r="E4930" s="2" t="str">
        <f>IF(ISNUMBER(A4930),COUNTIF(Calculations!A:A, A4930),"")</f>
        <v/>
      </c>
      <c r="F4930" s="12" t="str">
        <f t="shared" si="420"/>
        <v/>
      </c>
      <c r="G4930" s="12" t="str">
        <f t="shared" si="421"/>
        <v/>
      </c>
    </row>
    <row r="4931" spans="1:7" x14ac:dyDescent="0.25">
      <c r="A4931" s="8" t="str">
        <f t="shared" si="417"/>
        <v/>
      </c>
      <c r="B4931" s="2" t="str">
        <f t="shared" si="418"/>
        <v/>
      </c>
      <c r="C4931" s="2" t="str">
        <f t="shared" si="419"/>
        <v/>
      </c>
      <c r="D4931" s="2" t="str">
        <f>IF(ISNUMBER(A4931),COUNTIF(Calculations!B:B, A4931),"")</f>
        <v/>
      </c>
      <c r="E4931" s="2" t="str">
        <f>IF(ISNUMBER(A4931),COUNTIF(Calculations!A:A, A4931),"")</f>
        <v/>
      </c>
      <c r="F4931" s="12" t="str">
        <f t="shared" si="420"/>
        <v/>
      </c>
      <c r="G4931" s="12" t="str">
        <f t="shared" si="421"/>
        <v/>
      </c>
    </row>
    <row r="4932" spans="1:7" x14ac:dyDescent="0.25">
      <c r="A4932" s="8" t="str">
        <f t="shared" si="417"/>
        <v/>
      </c>
      <c r="B4932" s="2" t="str">
        <f t="shared" si="418"/>
        <v/>
      </c>
      <c r="C4932" s="2" t="str">
        <f t="shared" si="419"/>
        <v/>
      </c>
      <c r="D4932" s="2" t="str">
        <f>IF(ISNUMBER(A4932),COUNTIF(Calculations!B:B, A4932),"")</f>
        <v/>
      </c>
      <c r="E4932" s="2" t="str">
        <f>IF(ISNUMBER(A4932),COUNTIF(Calculations!A:A, A4932),"")</f>
        <v/>
      </c>
      <c r="F4932" s="12" t="str">
        <f t="shared" si="420"/>
        <v/>
      </c>
      <c r="G4932" s="12" t="str">
        <f t="shared" si="421"/>
        <v/>
      </c>
    </row>
    <row r="4933" spans="1:7" x14ac:dyDescent="0.25">
      <c r="A4933" s="8" t="str">
        <f t="shared" si="417"/>
        <v/>
      </c>
      <c r="B4933" s="2" t="str">
        <f t="shared" si="418"/>
        <v/>
      </c>
      <c r="C4933" s="2" t="str">
        <f t="shared" si="419"/>
        <v/>
      </c>
      <c r="D4933" s="2" t="str">
        <f>IF(ISNUMBER(A4933),COUNTIF(Calculations!B:B, A4933),"")</f>
        <v/>
      </c>
      <c r="E4933" s="2" t="str">
        <f>IF(ISNUMBER(A4933),COUNTIF(Calculations!A:A, A4933),"")</f>
        <v/>
      </c>
      <c r="F4933" s="12" t="str">
        <f t="shared" si="420"/>
        <v/>
      </c>
      <c r="G4933" s="12" t="str">
        <f t="shared" si="421"/>
        <v/>
      </c>
    </row>
    <row r="4934" spans="1:7" x14ac:dyDescent="0.25">
      <c r="A4934" s="8" t="str">
        <f t="shared" si="417"/>
        <v/>
      </c>
      <c r="B4934" s="2" t="str">
        <f t="shared" si="418"/>
        <v/>
      </c>
      <c r="C4934" s="2" t="str">
        <f t="shared" si="419"/>
        <v/>
      </c>
      <c r="D4934" s="2" t="str">
        <f>IF(ISNUMBER(A4934),COUNTIF(Calculations!B:B, A4934),"")</f>
        <v/>
      </c>
      <c r="E4934" s="2" t="str">
        <f>IF(ISNUMBER(A4934),COUNTIF(Calculations!A:A, A4934),"")</f>
        <v/>
      </c>
      <c r="F4934" s="12" t="str">
        <f t="shared" si="420"/>
        <v/>
      </c>
      <c r="G4934" s="12" t="str">
        <f t="shared" si="421"/>
        <v/>
      </c>
    </row>
    <row r="4935" spans="1:7" x14ac:dyDescent="0.25">
      <c r="A4935" s="8" t="str">
        <f t="shared" si="417"/>
        <v/>
      </c>
      <c r="B4935" s="2" t="str">
        <f t="shared" si="418"/>
        <v/>
      </c>
      <c r="C4935" s="2" t="str">
        <f t="shared" si="419"/>
        <v/>
      </c>
      <c r="D4935" s="2" t="str">
        <f>IF(ISNUMBER(A4935),COUNTIF(Calculations!B:B, A4935),"")</f>
        <v/>
      </c>
      <c r="E4935" s="2" t="str">
        <f>IF(ISNUMBER(A4935),COUNTIF(Calculations!A:A, A4935),"")</f>
        <v/>
      </c>
      <c r="F4935" s="12" t="str">
        <f t="shared" si="420"/>
        <v/>
      </c>
      <c r="G4935" s="12" t="str">
        <f t="shared" si="421"/>
        <v/>
      </c>
    </row>
    <row r="4936" spans="1:7" x14ac:dyDescent="0.25">
      <c r="A4936" s="8" t="str">
        <f t="shared" si="417"/>
        <v/>
      </c>
      <c r="B4936" s="2" t="str">
        <f t="shared" si="418"/>
        <v/>
      </c>
      <c r="C4936" s="2" t="str">
        <f t="shared" si="419"/>
        <v/>
      </c>
      <c r="D4936" s="2" t="str">
        <f>IF(ISNUMBER(A4936),COUNTIF(Calculations!B:B, A4936),"")</f>
        <v/>
      </c>
      <c r="E4936" s="2" t="str">
        <f>IF(ISNUMBER(A4936),COUNTIF(Calculations!A:A, A4936),"")</f>
        <v/>
      </c>
      <c r="F4936" s="12" t="str">
        <f t="shared" si="420"/>
        <v/>
      </c>
      <c r="G4936" s="12" t="str">
        <f t="shared" si="421"/>
        <v/>
      </c>
    </row>
    <row r="4937" spans="1:7" x14ac:dyDescent="0.25">
      <c r="A4937" s="8" t="str">
        <f t="shared" si="417"/>
        <v/>
      </c>
      <c r="B4937" s="2" t="str">
        <f t="shared" si="418"/>
        <v/>
      </c>
      <c r="C4937" s="2" t="str">
        <f t="shared" si="419"/>
        <v/>
      </c>
      <c r="D4937" s="2" t="str">
        <f>IF(ISNUMBER(A4937),COUNTIF(Calculations!B:B, A4937),"")</f>
        <v/>
      </c>
      <c r="E4937" s="2" t="str">
        <f>IF(ISNUMBER(A4937),COUNTIF(Calculations!A:A, A4937),"")</f>
        <v/>
      </c>
      <c r="F4937" s="12" t="str">
        <f t="shared" si="420"/>
        <v/>
      </c>
      <c r="G4937" s="12" t="str">
        <f t="shared" si="421"/>
        <v/>
      </c>
    </row>
    <row r="4938" spans="1:7" x14ac:dyDescent="0.25">
      <c r="A4938" s="8" t="str">
        <f t="shared" si="417"/>
        <v/>
      </c>
      <c r="B4938" s="2" t="str">
        <f t="shared" si="418"/>
        <v/>
      </c>
      <c r="C4938" s="2" t="str">
        <f t="shared" si="419"/>
        <v/>
      </c>
      <c r="D4938" s="2" t="str">
        <f>IF(ISNUMBER(A4938),COUNTIF(Calculations!B:B, A4938),"")</f>
        <v/>
      </c>
      <c r="E4938" s="2" t="str">
        <f>IF(ISNUMBER(A4938),COUNTIF(Calculations!A:A, A4938),"")</f>
        <v/>
      </c>
      <c r="F4938" s="12" t="str">
        <f t="shared" si="420"/>
        <v/>
      </c>
      <c r="G4938" s="12" t="str">
        <f t="shared" si="421"/>
        <v/>
      </c>
    </row>
    <row r="4939" spans="1:7" x14ac:dyDescent="0.25">
      <c r="A4939" s="8" t="str">
        <f t="shared" si="417"/>
        <v/>
      </c>
      <c r="B4939" s="2" t="str">
        <f t="shared" si="418"/>
        <v/>
      </c>
      <c r="C4939" s="2" t="str">
        <f t="shared" si="419"/>
        <v/>
      </c>
      <c r="D4939" s="2" t="str">
        <f>IF(ISNUMBER(A4939),COUNTIF(Calculations!B:B, A4939),"")</f>
        <v/>
      </c>
      <c r="E4939" s="2" t="str">
        <f>IF(ISNUMBER(A4939),COUNTIF(Calculations!A:A, A4939),"")</f>
        <v/>
      </c>
      <c r="F4939" s="12" t="str">
        <f t="shared" si="420"/>
        <v/>
      </c>
      <c r="G4939" s="12" t="str">
        <f t="shared" si="421"/>
        <v/>
      </c>
    </row>
    <row r="4940" spans="1:7" x14ac:dyDescent="0.25">
      <c r="A4940" s="8" t="str">
        <f t="shared" si="417"/>
        <v/>
      </c>
      <c r="B4940" s="2" t="str">
        <f t="shared" si="418"/>
        <v/>
      </c>
      <c r="C4940" s="2" t="str">
        <f t="shared" si="419"/>
        <v/>
      </c>
      <c r="D4940" s="2" t="str">
        <f>IF(ISNUMBER(A4940),COUNTIF(Calculations!B:B, A4940),"")</f>
        <v/>
      </c>
      <c r="E4940" s="2" t="str">
        <f>IF(ISNUMBER(A4940),COUNTIF(Calculations!A:A, A4940),"")</f>
        <v/>
      </c>
      <c r="F4940" s="12" t="str">
        <f t="shared" si="420"/>
        <v/>
      </c>
      <c r="G4940" s="12" t="str">
        <f t="shared" si="421"/>
        <v/>
      </c>
    </row>
    <row r="4941" spans="1:7" x14ac:dyDescent="0.25">
      <c r="A4941" s="8" t="str">
        <f t="shared" si="417"/>
        <v/>
      </c>
      <c r="B4941" s="2" t="str">
        <f t="shared" si="418"/>
        <v/>
      </c>
      <c r="C4941" s="2" t="str">
        <f t="shared" si="419"/>
        <v/>
      </c>
      <c r="D4941" s="2" t="str">
        <f>IF(ISNUMBER(A4941),COUNTIF(Calculations!B:B, A4941),"")</f>
        <v/>
      </c>
      <c r="E4941" s="2" t="str">
        <f>IF(ISNUMBER(A4941),COUNTIF(Calculations!A:A, A4941),"")</f>
        <v/>
      </c>
      <c r="F4941" s="12" t="str">
        <f t="shared" si="420"/>
        <v/>
      </c>
      <c r="G4941" s="12" t="str">
        <f t="shared" si="421"/>
        <v/>
      </c>
    </row>
    <row r="4942" spans="1:7" x14ac:dyDescent="0.25">
      <c r="A4942" s="8" t="str">
        <f t="shared" si="417"/>
        <v/>
      </c>
      <c r="B4942" s="2" t="str">
        <f t="shared" si="418"/>
        <v/>
      </c>
      <c r="C4942" s="2" t="str">
        <f t="shared" si="419"/>
        <v/>
      </c>
      <c r="D4942" s="2" t="str">
        <f>IF(ISNUMBER(A4942),COUNTIF(Calculations!B:B, A4942),"")</f>
        <v/>
      </c>
      <c r="E4942" s="2" t="str">
        <f>IF(ISNUMBER(A4942),COUNTIF(Calculations!A:A, A4942),"")</f>
        <v/>
      </c>
      <c r="F4942" s="12" t="str">
        <f t="shared" si="420"/>
        <v/>
      </c>
      <c r="G4942" s="12" t="str">
        <f t="shared" si="421"/>
        <v/>
      </c>
    </row>
    <row r="4943" spans="1:7" x14ac:dyDescent="0.25">
      <c r="A4943" s="8" t="str">
        <f t="shared" si="417"/>
        <v/>
      </c>
      <c r="B4943" s="2" t="str">
        <f t="shared" si="418"/>
        <v/>
      </c>
      <c r="C4943" s="2" t="str">
        <f t="shared" si="419"/>
        <v/>
      </c>
      <c r="D4943" s="2" t="str">
        <f>IF(ISNUMBER(A4943),COUNTIF(Calculations!B:B, A4943),"")</f>
        <v/>
      </c>
      <c r="E4943" s="2" t="str">
        <f>IF(ISNUMBER(A4943),COUNTIF(Calculations!A:A, A4943),"")</f>
        <v/>
      </c>
      <c r="F4943" s="12" t="str">
        <f t="shared" si="420"/>
        <v/>
      </c>
      <c r="G4943" s="12" t="str">
        <f t="shared" si="421"/>
        <v/>
      </c>
    </row>
    <row r="4944" spans="1:7" x14ac:dyDescent="0.25">
      <c r="A4944" s="8" t="str">
        <f t="shared" si="417"/>
        <v/>
      </c>
      <c r="B4944" s="2" t="str">
        <f t="shared" si="418"/>
        <v/>
      </c>
      <c r="C4944" s="2" t="str">
        <f t="shared" si="419"/>
        <v/>
      </c>
      <c r="D4944" s="2" t="str">
        <f>IF(ISNUMBER(A4944),COUNTIF(Calculations!B:B, A4944),"")</f>
        <v/>
      </c>
      <c r="E4944" s="2" t="str">
        <f>IF(ISNUMBER(A4944),COUNTIF(Calculations!A:A, A4944),"")</f>
        <v/>
      </c>
      <c r="F4944" s="12" t="str">
        <f t="shared" si="420"/>
        <v/>
      </c>
      <c r="G4944" s="12" t="str">
        <f t="shared" si="421"/>
        <v/>
      </c>
    </row>
    <row r="4945" spans="1:7" x14ac:dyDescent="0.25">
      <c r="A4945" s="8" t="str">
        <f t="shared" si="417"/>
        <v/>
      </c>
      <c r="B4945" s="2" t="str">
        <f t="shared" si="418"/>
        <v/>
      </c>
      <c r="C4945" s="2" t="str">
        <f t="shared" si="419"/>
        <v/>
      </c>
      <c r="D4945" s="2" t="str">
        <f>IF(ISNUMBER(A4945),COUNTIF(Calculations!B:B, A4945),"")</f>
        <v/>
      </c>
      <c r="E4945" s="2" t="str">
        <f>IF(ISNUMBER(A4945),COUNTIF(Calculations!A:A, A4945),"")</f>
        <v/>
      </c>
      <c r="F4945" s="12" t="str">
        <f t="shared" si="420"/>
        <v/>
      </c>
      <c r="G4945" s="12" t="str">
        <f t="shared" si="421"/>
        <v/>
      </c>
    </row>
    <row r="4946" spans="1:7" x14ac:dyDescent="0.25">
      <c r="A4946" s="8" t="str">
        <f t="shared" si="417"/>
        <v/>
      </c>
      <c r="B4946" s="2" t="str">
        <f t="shared" si="418"/>
        <v/>
      </c>
      <c r="C4946" s="2" t="str">
        <f t="shared" si="419"/>
        <v/>
      </c>
      <c r="D4946" s="2" t="str">
        <f>IF(ISNUMBER(A4946),COUNTIF(Calculations!B:B, A4946),"")</f>
        <v/>
      </c>
      <c r="E4946" s="2" t="str">
        <f>IF(ISNUMBER(A4946),COUNTIF(Calculations!A:A, A4946),"")</f>
        <v/>
      </c>
      <c r="F4946" s="12" t="str">
        <f t="shared" si="420"/>
        <v/>
      </c>
      <c r="G4946" s="12" t="str">
        <f t="shared" si="421"/>
        <v/>
      </c>
    </row>
    <row r="4947" spans="1:7" x14ac:dyDescent="0.25">
      <c r="A4947" s="8" t="str">
        <f t="shared" si="417"/>
        <v/>
      </c>
      <c r="B4947" s="2" t="str">
        <f t="shared" si="418"/>
        <v/>
      </c>
      <c r="C4947" s="2" t="str">
        <f t="shared" si="419"/>
        <v/>
      </c>
      <c r="D4947" s="2" t="str">
        <f>IF(ISNUMBER(A4947),COUNTIF(Calculations!B:B, A4947),"")</f>
        <v/>
      </c>
      <c r="E4947" s="2" t="str">
        <f>IF(ISNUMBER(A4947),COUNTIF(Calculations!A:A, A4947),"")</f>
        <v/>
      </c>
      <c r="F4947" s="12" t="str">
        <f t="shared" si="420"/>
        <v/>
      </c>
      <c r="G4947" s="12" t="str">
        <f t="shared" si="421"/>
        <v/>
      </c>
    </row>
    <row r="4948" spans="1:7" x14ac:dyDescent="0.25">
      <c r="A4948" s="8" t="str">
        <f t="shared" si="417"/>
        <v/>
      </c>
      <c r="B4948" s="2" t="str">
        <f t="shared" si="418"/>
        <v/>
      </c>
      <c r="C4948" s="2" t="str">
        <f t="shared" si="419"/>
        <v/>
      </c>
      <c r="D4948" s="2" t="str">
        <f>IF(ISNUMBER(A4948),COUNTIF(Calculations!B:B, A4948),"")</f>
        <v/>
      </c>
      <c r="E4948" s="2" t="str">
        <f>IF(ISNUMBER(A4948),COUNTIF(Calculations!A:A, A4948),"")</f>
        <v/>
      </c>
      <c r="F4948" s="12" t="str">
        <f t="shared" si="420"/>
        <v/>
      </c>
      <c r="G4948" s="12" t="str">
        <f t="shared" si="421"/>
        <v/>
      </c>
    </row>
    <row r="4949" spans="1:7" x14ac:dyDescent="0.25">
      <c r="A4949" s="8" t="str">
        <f t="shared" si="417"/>
        <v/>
      </c>
      <c r="B4949" s="2" t="str">
        <f t="shared" si="418"/>
        <v/>
      </c>
      <c r="C4949" s="2" t="str">
        <f t="shared" si="419"/>
        <v/>
      </c>
      <c r="D4949" s="2" t="str">
        <f>IF(ISNUMBER(A4949),COUNTIF(Calculations!B:B, A4949),"")</f>
        <v/>
      </c>
      <c r="E4949" s="2" t="str">
        <f>IF(ISNUMBER(A4949),COUNTIF(Calculations!A:A, A4949),"")</f>
        <v/>
      </c>
      <c r="F4949" s="12" t="str">
        <f t="shared" si="420"/>
        <v/>
      </c>
      <c r="G4949" s="12" t="str">
        <f t="shared" si="421"/>
        <v/>
      </c>
    </row>
    <row r="4950" spans="1:7" x14ac:dyDescent="0.25">
      <c r="A4950" s="8" t="str">
        <f t="shared" si="417"/>
        <v/>
      </c>
      <c r="B4950" s="2" t="str">
        <f t="shared" si="418"/>
        <v/>
      </c>
      <c r="C4950" s="2" t="str">
        <f t="shared" si="419"/>
        <v/>
      </c>
      <c r="D4950" s="2" t="str">
        <f>IF(ISNUMBER(A4950),COUNTIF(Calculations!B:B, A4950),"")</f>
        <v/>
      </c>
      <c r="E4950" s="2" t="str">
        <f>IF(ISNUMBER(A4950),COUNTIF(Calculations!A:A, A4950),"")</f>
        <v/>
      </c>
      <c r="F4950" s="12" t="str">
        <f t="shared" si="420"/>
        <v/>
      </c>
      <c r="G4950" s="12" t="str">
        <f t="shared" si="421"/>
        <v/>
      </c>
    </row>
    <row r="4951" spans="1:7" x14ac:dyDescent="0.25">
      <c r="A4951" s="8" t="str">
        <f t="shared" si="417"/>
        <v/>
      </c>
      <c r="B4951" s="2" t="str">
        <f t="shared" si="418"/>
        <v/>
      </c>
      <c r="C4951" s="2" t="str">
        <f t="shared" si="419"/>
        <v/>
      </c>
      <c r="D4951" s="2" t="str">
        <f>IF(ISNUMBER(A4951),COUNTIF(Calculations!B:B, A4951),"")</f>
        <v/>
      </c>
      <c r="E4951" s="2" t="str">
        <f>IF(ISNUMBER(A4951),COUNTIF(Calculations!A:A, A4951),"")</f>
        <v/>
      </c>
      <c r="F4951" s="12" t="str">
        <f t="shared" si="420"/>
        <v/>
      </c>
      <c r="G4951" s="12" t="str">
        <f t="shared" si="421"/>
        <v/>
      </c>
    </row>
    <row r="4952" spans="1:7" x14ac:dyDescent="0.25">
      <c r="A4952" s="8" t="str">
        <f t="shared" si="417"/>
        <v/>
      </c>
      <c r="B4952" s="2" t="str">
        <f t="shared" si="418"/>
        <v/>
      </c>
      <c r="C4952" s="2" t="str">
        <f t="shared" si="419"/>
        <v/>
      </c>
      <c r="D4952" s="2" t="str">
        <f>IF(ISNUMBER(A4952),COUNTIF(Calculations!B:B, A4952),"")</f>
        <v/>
      </c>
      <c r="E4952" s="2" t="str">
        <f>IF(ISNUMBER(A4952),COUNTIF(Calculations!A:A, A4952),"")</f>
        <v/>
      </c>
      <c r="F4952" s="12" t="str">
        <f t="shared" si="420"/>
        <v/>
      </c>
      <c r="G4952" s="12" t="str">
        <f t="shared" si="421"/>
        <v/>
      </c>
    </row>
    <row r="4953" spans="1:7" x14ac:dyDescent="0.25">
      <c r="A4953" s="8" t="str">
        <f t="shared" si="417"/>
        <v/>
      </c>
      <c r="B4953" s="2" t="str">
        <f t="shared" si="418"/>
        <v/>
      </c>
      <c r="C4953" s="2" t="str">
        <f t="shared" si="419"/>
        <v/>
      </c>
      <c r="D4953" s="2" t="str">
        <f>IF(ISNUMBER(A4953),COUNTIF(Calculations!B:B, A4953),"")</f>
        <v/>
      </c>
      <c r="E4953" s="2" t="str">
        <f>IF(ISNUMBER(A4953),COUNTIF(Calculations!A:A, A4953),"")</f>
        <v/>
      </c>
      <c r="F4953" s="12" t="str">
        <f t="shared" si="420"/>
        <v/>
      </c>
      <c r="G4953" s="12" t="str">
        <f t="shared" si="421"/>
        <v/>
      </c>
    </row>
    <row r="4954" spans="1:7" x14ac:dyDescent="0.25">
      <c r="A4954" s="8" t="str">
        <f t="shared" si="417"/>
        <v/>
      </c>
      <c r="B4954" s="2" t="str">
        <f t="shared" si="418"/>
        <v/>
      </c>
      <c r="C4954" s="2" t="str">
        <f t="shared" si="419"/>
        <v/>
      </c>
      <c r="D4954" s="2" t="str">
        <f>IF(ISNUMBER(A4954),COUNTIF(Calculations!B:B, A4954),"")</f>
        <v/>
      </c>
      <c r="E4954" s="2" t="str">
        <f>IF(ISNUMBER(A4954),COUNTIF(Calculations!A:A, A4954),"")</f>
        <v/>
      </c>
      <c r="F4954" s="12" t="str">
        <f t="shared" si="420"/>
        <v/>
      </c>
      <c r="G4954" s="12" t="str">
        <f t="shared" si="421"/>
        <v/>
      </c>
    </row>
    <row r="4955" spans="1:7" x14ac:dyDescent="0.25">
      <c r="A4955" s="8" t="str">
        <f t="shared" si="417"/>
        <v/>
      </c>
      <c r="B4955" s="2" t="str">
        <f t="shared" si="418"/>
        <v/>
      </c>
      <c r="C4955" s="2" t="str">
        <f t="shared" si="419"/>
        <v/>
      </c>
      <c r="D4955" s="2" t="str">
        <f>IF(ISNUMBER(A4955),COUNTIF(Calculations!B:B, A4955),"")</f>
        <v/>
      </c>
      <c r="E4955" s="2" t="str">
        <f>IF(ISNUMBER(A4955),COUNTIF(Calculations!A:A, A4955),"")</f>
        <v/>
      </c>
      <c r="F4955" s="12" t="str">
        <f t="shared" si="420"/>
        <v/>
      </c>
      <c r="G4955" s="12" t="str">
        <f t="shared" si="421"/>
        <v/>
      </c>
    </row>
    <row r="4956" spans="1:7" x14ac:dyDescent="0.25">
      <c r="A4956" s="8" t="str">
        <f t="shared" si="417"/>
        <v/>
      </c>
      <c r="B4956" s="2" t="str">
        <f t="shared" si="418"/>
        <v/>
      </c>
      <c r="C4956" s="2" t="str">
        <f t="shared" si="419"/>
        <v/>
      </c>
      <c r="D4956" s="2" t="str">
        <f>IF(ISNUMBER(A4956),COUNTIF(Calculations!B:B, A4956),"")</f>
        <v/>
      </c>
      <c r="E4956" s="2" t="str">
        <f>IF(ISNUMBER(A4956),COUNTIF(Calculations!A:A, A4956),"")</f>
        <v/>
      </c>
      <c r="F4956" s="12" t="str">
        <f t="shared" si="420"/>
        <v/>
      </c>
      <c r="G4956" s="12" t="str">
        <f t="shared" si="421"/>
        <v/>
      </c>
    </row>
    <row r="4957" spans="1:7" x14ac:dyDescent="0.25">
      <c r="A4957" s="8" t="str">
        <f t="shared" si="417"/>
        <v/>
      </c>
      <c r="B4957" s="2" t="str">
        <f t="shared" si="418"/>
        <v/>
      </c>
      <c r="C4957" s="2" t="str">
        <f t="shared" si="419"/>
        <v/>
      </c>
      <c r="D4957" s="2" t="str">
        <f>IF(ISNUMBER(A4957),COUNTIF(Calculations!B:B, A4957),"")</f>
        <v/>
      </c>
      <c r="E4957" s="2" t="str">
        <f>IF(ISNUMBER(A4957),COUNTIF(Calculations!A:A, A4957),"")</f>
        <v/>
      </c>
      <c r="F4957" s="12" t="str">
        <f t="shared" si="420"/>
        <v/>
      </c>
      <c r="G4957" s="12" t="str">
        <f t="shared" si="421"/>
        <v/>
      </c>
    </row>
    <row r="4958" spans="1:7" x14ac:dyDescent="0.25">
      <c r="A4958" s="8" t="str">
        <f t="shared" si="417"/>
        <v/>
      </c>
      <c r="B4958" s="2" t="str">
        <f t="shared" si="418"/>
        <v/>
      </c>
      <c r="C4958" s="2" t="str">
        <f t="shared" si="419"/>
        <v/>
      </c>
      <c r="D4958" s="2" t="str">
        <f>IF(ISNUMBER(A4958),COUNTIF(Calculations!B:B, A4958),"")</f>
        <v/>
      </c>
      <c r="E4958" s="2" t="str">
        <f>IF(ISNUMBER(A4958),COUNTIF(Calculations!A:A, A4958),"")</f>
        <v/>
      </c>
      <c r="F4958" s="12" t="str">
        <f t="shared" si="420"/>
        <v/>
      </c>
      <c r="G4958" s="12" t="str">
        <f t="shared" si="421"/>
        <v/>
      </c>
    </row>
    <row r="4959" spans="1:7" x14ac:dyDescent="0.25">
      <c r="A4959" s="8" t="str">
        <f t="shared" si="417"/>
        <v/>
      </c>
      <c r="B4959" s="2" t="str">
        <f t="shared" si="418"/>
        <v/>
      </c>
      <c r="C4959" s="2" t="str">
        <f t="shared" si="419"/>
        <v/>
      </c>
      <c r="D4959" s="2" t="str">
        <f>IF(ISNUMBER(A4959),COUNTIF(Calculations!B:B, A4959),"")</f>
        <v/>
      </c>
      <c r="E4959" s="2" t="str">
        <f>IF(ISNUMBER(A4959),COUNTIF(Calculations!A:A, A4959),"")</f>
        <v/>
      </c>
      <c r="F4959" s="12" t="str">
        <f t="shared" si="420"/>
        <v/>
      </c>
      <c r="G4959" s="12" t="str">
        <f t="shared" si="421"/>
        <v/>
      </c>
    </row>
    <row r="4960" spans="1:7" x14ac:dyDescent="0.25">
      <c r="A4960" s="8" t="str">
        <f t="shared" si="417"/>
        <v/>
      </c>
      <c r="B4960" s="2" t="str">
        <f t="shared" si="418"/>
        <v/>
      </c>
      <c r="C4960" s="2" t="str">
        <f t="shared" si="419"/>
        <v/>
      </c>
      <c r="D4960" s="2" t="str">
        <f>IF(ISNUMBER(A4960),COUNTIF(Calculations!B:B, A4960),"")</f>
        <v/>
      </c>
      <c r="E4960" s="2" t="str">
        <f>IF(ISNUMBER(A4960),COUNTIF(Calculations!A:A, A4960),"")</f>
        <v/>
      </c>
      <c r="F4960" s="12" t="str">
        <f t="shared" si="420"/>
        <v/>
      </c>
      <c r="G4960" s="12" t="str">
        <f t="shared" si="421"/>
        <v/>
      </c>
    </row>
    <row r="4961" spans="1:7" x14ac:dyDescent="0.25">
      <c r="A4961" s="8" t="str">
        <f t="shared" si="417"/>
        <v/>
      </c>
      <c r="B4961" s="2" t="str">
        <f t="shared" si="418"/>
        <v/>
      </c>
      <c r="C4961" s="2" t="str">
        <f t="shared" si="419"/>
        <v/>
      </c>
      <c r="D4961" s="2" t="str">
        <f>IF(ISNUMBER(A4961),COUNTIF(Calculations!B:B, A4961),"")</f>
        <v/>
      </c>
      <c r="E4961" s="2" t="str">
        <f>IF(ISNUMBER(A4961),COUNTIF(Calculations!A:A, A4961),"")</f>
        <v/>
      </c>
      <c r="F4961" s="12" t="str">
        <f t="shared" si="420"/>
        <v/>
      </c>
      <c r="G4961" s="12" t="str">
        <f t="shared" si="421"/>
        <v/>
      </c>
    </row>
    <row r="4962" spans="1:7" x14ac:dyDescent="0.25">
      <c r="A4962" s="8" t="str">
        <f t="shared" si="417"/>
        <v/>
      </c>
      <c r="B4962" s="2" t="str">
        <f t="shared" si="418"/>
        <v/>
      </c>
      <c r="C4962" s="2" t="str">
        <f t="shared" si="419"/>
        <v/>
      </c>
      <c r="D4962" s="2" t="str">
        <f>IF(ISNUMBER(A4962),COUNTIF(Calculations!B:B, A4962),"")</f>
        <v/>
      </c>
      <c r="E4962" s="2" t="str">
        <f>IF(ISNUMBER(A4962),COUNTIF(Calculations!A:A, A4962),"")</f>
        <v/>
      </c>
      <c r="F4962" s="12" t="str">
        <f t="shared" si="420"/>
        <v/>
      </c>
      <c r="G4962" s="12" t="str">
        <f t="shared" si="421"/>
        <v/>
      </c>
    </row>
    <row r="4963" spans="1:7" x14ac:dyDescent="0.25">
      <c r="A4963" s="8" t="str">
        <f t="shared" si="417"/>
        <v/>
      </c>
      <c r="B4963" s="2" t="str">
        <f t="shared" si="418"/>
        <v/>
      </c>
      <c r="C4963" s="2" t="str">
        <f t="shared" si="419"/>
        <v/>
      </c>
      <c r="D4963" s="2" t="str">
        <f>IF(ISNUMBER(A4963),COUNTIF(Calculations!B:B, A4963),"")</f>
        <v/>
      </c>
      <c r="E4963" s="2" t="str">
        <f>IF(ISNUMBER(A4963),COUNTIF(Calculations!A:A, A4963),"")</f>
        <v/>
      </c>
      <c r="F4963" s="12" t="str">
        <f t="shared" si="420"/>
        <v/>
      </c>
      <c r="G4963" s="12" t="str">
        <f t="shared" si="421"/>
        <v/>
      </c>
    </row>
    <row r="4964" spans="1:7" x14ac:dyDescent="0.25">
      <c r="A4964" s="8" t="str">
        <f t="shared" ref="A4964:A5001" si="422">IF(ISNUMBER(A4963),IF(A4963+1&lt;=MAX(IndirectStartDates,IndirectCompletedDates),A4963+1,""),"")</f>
        <v/>
      </c>
      <c r="B4964" s="2" t="str">
        <f t="shared" ref="B4964:B5001" si="423">IF(ISNUMBER(A4964),YEAR(A4964)&amp;"-"&amp;TEXT(WEEKNUM(A4964),"00"),"")</f>
        <v/>
      </c>
      <c r="C4964" s="2" t="str">
        <f t="shared" ref="C4964:C5001" si="424">IF(ISNUMBER(A4964),COUNTIFS(IndirectStartDates,"&lt;="&amp;A4964,IndirectCompletedDates,"&gt;"&amp;A4964) + COUNTIFS(IndirectStartDates,"&lt;="&amp;A4964,IndirectCompletedDates,""),"")</f>
        <v/>
      </c>
      <c r="D4964" s="2" t="str">
        <f>IF(ISNUMBER(A4964),COUNTIF(Calculations!B:B, A4964),"")</f>
        <v/>
      </c>
      <c r="E4964" s="2" t="str">
        <f>IF(ISNUMBER(A4964),COUNTIF(Calculations!A:A, A4964),"")</f>
        <v/>
      </c>
      <c r="F4964" s="12" t="str">
        <f t="shared" ref="F4964:F5001" si="425">IF(ISNUMBER(A4964),F4963 + D4964,"")</f>
        <v/>
      </c>
      <c r="G4964" s="12" t="str">
        <f t="shared" ref="G4964:G5001" si="426">IF(ISNUMBER(A4964),G4963 + E4964,"")</f>
        <v/>
      </c>
    </row>
    <row r="4965" spans="1:7" x14ac:dyDescent="0.25">
      <c r="A4965" s="8" t="str">
        <f t="shared" si="422"/>
        <v/>
      </c>
      <c r="B4965" s="2" t="str">
        <f t="shared" si="423"/>
        <v/>
      </c>
      <c r="C4965" s="2" t="str">
        <f t="shared" si="424"/>
        <v/>
      </c>
      <c r="D4965" s="2" t="str">
        <f>IF(ISNUMBER(A4965),COUNTIF(Calculations!B:B, A4965),"")</f>
        <v/>
      </c>
      <c r="E4965" s="2" t="str">
        <f>IF(ISNUMBER(A4965),COUNTIF(Calculations!A:A, A4965),"")</f>
        <v/>
      </c>
      <c r="F4965" s="12" t="str">
        <f t="shared" si="425"/>
        <v/>
      </c>
      <c r="G4965" s="12" t="str">
        <f t="shared" si="426"/>
        <v/>
      </c>
    </row>
    <row r="4966" spans="1:7" x14ac:dyDescent="0.25">
      <c r="A4966" s="8" t="str">
        <f t="shared" si="422"/>
        <v/>
      </c>
      <c r="B4966" s="2" t="str">
        <f t="shared" si="423"/>
        <v/>
      </c>
      <c r="C4966" s="2" t="str">
        <f t="shared" si="424"/>
        <v/>
      </c>
      <c r="D4966" s="2" t="str">
        <f>IF(ISNUMBER(A4966),COUNTIF(Calculations!B:B, A4966),"")</f>
        <v/>
      </c>
      <c r="E4966" s="2" t="str">
        <f>IF(ISNUMBER(A4966),COUNTIF(Calculations!A:A, A4966),"")</f>
        <v/>
      </c>
      <c r="F4966" s="12" t="str">
        <f t="shared" si="425"/>
        <v/>
      </c>
      <c r="G4966" s="12" t="str">
        <f t="shared" si="426"/>
        <v/>
      </c>
    </row>
    <row r="4967" spans="1:7" x14ac:dyDescent="0.25">
      <c r="A4967" s="8" t="str">
        <f t="shared" si="422"/>
        <v/>
      </c>
      <c r="B4967" s="2" t="str">
        <f t="shared" si="423"/>
        <v/>
      </c>
      <c r="C4967" s="2" t="str">
        <f t="shared" si="424"/>
        <v/>
      </c>
      <c r="D4967" s="2" t="str">
        <f>IF(ISNUMBER(A4967),COUNTIF(Calculations!B:B, A4967),"")</f>
        <v/>
      </c>
      <c r="E4967" s="2" t="str">
        <f>IF(ISNUMBER(A4967),COUNTIF(Calculations!A:A, A4967),"")</f>
        <v/>
      </c>
      <c r="F4967" s="12" t="str">
        <f t="shared" si="425"/>
        <v/>
      </c>
      <c r="G4967" s="12" t="str">
        <f t="shared" si="426"/>
        <v/>
      </c>
    </row>
    <row r="4968" spans="1:7" x14ac:dyDescent="0.25">
      <c r="A4968" s="8" t="str">
        <f t="shared" si="422"/>
        <v/>
      </c>
      <c r="B4968" s="2" t="str">
        <f t="shared" si="423"/>
        <v/>
      </c>
      <c r="C4968" s="2" t="str">
        <f t="shared" si="424"/>
        <v/>
      </c>
      <c r="D4968" s="2" t="str">
        <f>IF(ISNUMBER(A4968),COUNTIF(Calculations!B:B, A4968),"")</f>
        <v/>
      </c>
      <c r="E4968" s="2" t="str">
        <f>IF(ISNUMBER(A4968),COUNTIF(Calculations!A:A, A4968),"")</f>
        <v/>
      </c>
      <c r="F4968" s="12" t="str">
        <f t="shared" si="425"/>
        <v/>
      </c>
      <c r="G4968" s="12" t="str">
        <f t="shared" si="426"/>
        <v/>
      </c>
    </row>
    <row r="4969" spans="1:7" x14ac:dyDescent="0.25">
      <c r="A4969" s="8" t="str">
        <f t="shared" si="422"/>
        <v/>
      </c>
      <c r="B4969" s="2" t="str">
        <f t="shared" si="423"/>
        <v/>
      </c>
      <c r="C4969" s="2" t="str">
        <f t="shared" si="424"/>
        <v/>
      </c>
      <c r="D4969" s="2" t="str">
        <f>IF(ISNUMBER(A4969),COUNTIF(Calculations!B:B, A4969),"")</f>
        <v/>
      </c>
      <c r="E4969" s="2" t="str">
        <f>IF(ISNUMBER(A4969),COUNTIF(Calculations!A:A, A4969),"")</f>
        <v/>
      </c>
      <c r="F4969" s="12" t="str">
        <f t="shared" si="425"/>
        <v/>
      </c>
      <c r="G4969" s="12" t="str">
        <f t="shared" si="426"/>
        <v/>
      </c>
    </row>
    <row r="4970" spans="1:7" x14ac:dyDescent="0.25">
      <c r="A4970" s="8" t="str">
        <f t="shared" si="422"/>
        <v/>
      </c>
      <c r="B4970" s="2" t="str">
        <f t="shared" si="423"/>
        <v/>
      </c>
      <c r="C4970" s="2" t="str">
        <f t="shared" si="424"/>
        <v/>
      </c>
      <c r="D4970" s="2" t="str">
        <f>IF(ISNUMBER(A4970),COUNTIF(Calculations!B:B, A4970),"")</f>
        <v/>
      </c>
      <c r="E4970" s="2" t="str">
        <f>IF(ISNUMBER(A4970),COUNTIF(Calculations!A:A, A4970),"")</f>
        <v/>
      </c>
      <c r="F4970" s="12" t="str">
        <f t="shared" si="425"/>
        <v/>
      </c>
      <c r="G4970" s="12" t="str">
        <f t="shared" si="426"/>
        <v/>
      </c>
    </row>
    <row r="4971" spans="1:7" x14ac:dyDescent="0.25">
      <c r="A4971" s="8" t="str">
        <f t="shared" si="422"/>
        <v/>
      </c>
      <c r="B4971" s="2" t="str">
        <f t="shared" si="423"/>
        <v/>
      </c>
      <c r="C4971" s="2" t="str">
        <f t="shared" si="424"/>
        <v/>
      </c>
      <c r="D4971" s="2" t="str">
        <f>IF(ISNUMBER(A4971),COUNTIF(Calculations!B:B, A4971),"")</f>
        <v/>
      </c>
      <c r="E4971" s="2" t="str">
        <f>IF(ISNUMBER(A4971),COUNTIF(Calculations!A:A, A4971),"")</f>
        <v/>
      </c>
      <c r="F4971" s="12" t="str">
        <f t="shared" si="425"/>
        <v/>
      </c>
      <c r="G4971" s="12" t="str">
        <f t="shared" si="426"/>
        <v/>
      </c>
    </row>
    <row r="4972" spans="1:7" x14ac:dyDescent="0.25">
      <c r="A4972" s="8" t="str">
        <f t="shared" si="422"/>
        <v/>
      </c>
      <c r="B4972" s="2" t="str">
        <f t="shared" si="423"/>
        <v/>
      </c>
      <c r="C4972" s="2" t="str">
        <f t="shared" si="424"/>
        <v/>
      </c>
      <c r="D4972" s="2" t="str">
        <f>IF(ISNUMBER(A4972),COUNTIF(Calculations!B:B, A4972),"")</f>
        <v/>
      </c>
      <c r="E4972" s="2" t="str">
        <f>IF(ISNUMBER(A4972),COUNTIF(Calculations!A:A, A4972),"")</f>
        <v/>
      </c>
      <c r="F4972" s="12" t="str">
        <f t="shared" si="425"/>
        <v/>
      </c>
      <c r="G4972" s="12" t="str">
        <f t="shared" si="426"/>
        <v/>
      </c>
    </row>
    <row r="4973" spans="1:7" x14ac:dyDescent="0.25">
      <c r="A4973" s="8" t="str">
        <f t="shared" si="422"/>
        <v/>
      </c>
      <c r="B4973" s="2" t="str">
        <f t="shared" si="423"/>
        <v/>
      </c>
      <c r="C4973" s="2" t="str">
        <f t="shared" si="424"/>
        <v/>
      </c>
      <c r="D4973" s="2" t="str">
        <f>IF(ISNUMBER(A4973),COUNTIF(Calculations!B:B, A4973),"")</f>
        <v/>
      </c>
      <c r="E4973" s="2" t="str">
        <f>IF(ISNUMBER(A4973),COUNTIF(Calculations!A:A, A4973),"")</f>
        <v/>
      </c>
      <c r="F4973" s="12" t="str">
        <f t="shared" si="425"/>
        <v/>
      </c>
      <c r="G4973" s="12" t="str">
        <f t="shared" si="426"/>
        <v/>
      </c>
    </row>
    <row r="4974" spans="1:7" x14ac:dyDescent="0.25">
      <c r="A4974" s="8" t="str">
        <f t="shared" si="422"/>
        <v/>
      </c>
      <c r="B4974" s="2" t="str">
        <f t="shared" si="423"/>
        <v/>
      </c>
      <c r="C4974" s="2" t="str">
        <f t="shared" si="424"/>
        <v/>
      </c>
      <c r="D4974" s="2" t="str">
        <f>IF(ISNUMBER(A4974),COUNTIF(Calculations!B:B, A4974),"")</f>
        <v/>
      </c>
      <c r="E4974" s="2" t="str">
        <f>IF(ISNUMBER(A4974),COUNTIF(Calculations!A:A, A4974),"")</f>
        <v/>
      </c>
      <c r="F4974" s="12" t="str">
        <f t="shared" si="425"/>
        <v/>
      </c>
      <c r="G4974" s="12" t="str">
        <f t="shared" si="426"/>
        <v/>
      </c>
    </row>
    <row r="4975" spans="1:7" x14ac:dyDescent="0.25">
      <c r="A4975" s="8" t="str">
        <f t="shared" si="422"/>
        <v/>
      </c>
      <c r="B4975" s="2" t="str">
        <f t="shared" si="423"/>
        <v/>
      </c>
      <c r="C4975" s="2" t="str">
        <f t="shared" si="424"/>
        <v/>
      </c>
      <c r="D4975" s="2" t="str">
        <f>IF(ISNUMBER(A4975),COUNTIF(Calculations!B:B, A4975),"")</f>
        <v/>
      </c>
      <c r="E4975" s="2" t="str">
        <f>IF(ISNUMBER(A4975),COUNTIF(Calculations!A:A, A4975),"")</f>
        <v/>
      </c>
      <c r="F4975" s="12" t="str">
        <f t="shared" si="425"/>
        <v/>
      </c>
      <c r="G4975" s="12" t="str">
        <f t="shared" si="426"/>
        <v/>
      </c>
    </row>
    <row r="4976" spans="1:7" x14ac:dyDescent="0.25">
      <c r="A4976" s="8" t="str">
        <f t="shared" si="422"/>
        <v/>
      </c>
      <c r="B4976" s="2" t="str">
        <f t="shared" si="423"/>
        <v/>
      </c>
      <c r="C4976" s="2" t="str">
        <f t="shared" si="424"/>
        <v/>
      </c>
      <c r="D4976" s="2" t="str">
        <f>IF(ISNUMBER(A4976),COUNTIF(Calculations!B:B, A4976),"")</f>
        <v/>
      </c>
      <c r="E4976" s="2" t="str">
        <f>IF(ISNUMBER(A4976),COUNTIF(Calculations!A:A, A4976),"")</f>
        <v/>
      </c>
      <c r="F4976" s="12" t="str">
        <f t="shared" si="425"/>
        <v/>
      </c>
      <c r="G4976" s="12" t="str">
        <f t="shared" si="426"/>
        <v/>
      </c>
    </row>
    <row r="4977" spans="1:7" x14ac:dyDescent="0.25">
      <c r="A4977" s="8" t="str">
        <f t="shared" si="422"/>
        <v/>
      </c>
      <c r="B4977" s="2" t="str">
        <f t="shared" si="423"/>
        <v/>
      </c>
      <c r="C4977" s="2" t="str">
        <f t="shared" si="424"/>
        <v/>
      </c>
      <c r="D4977" s="2" t="str">
        <f>IF(ISNUMBER(A4977),COUNTIF(Calculations!B:B, A4977),"")</f>
        <v/>
      </c>
      <c r="E4977" s="2" t="str">
        <f>IF(ISNUMBER(A4977),COUNTIF(Calculations!A:A, A4977),"")</f>
        <v/>
      </c>
      <c r="F4977" s="12" t="str">
        <f t="shared" si="425"/>
        <v/>
      </c>
      <c r="G4977" s="12" t="str">
        <f t="shared" si="426"/>
        <v/>
      </c>
    </row>
    <row r="4978" spans="1:7" x14ac:dyDescent="0.25">
      <c r="A4978" s="8" t="str">
        <f t="shared" si="422"/>
        <v/>
      </c>
      <c r="B4978" s="2" t="str">
        <f t="shared" si="423"/>
        <v/>
      </c>
      <c r="C4978" s="2" t="str">
        <f t="shared" si="424"/>
        <v/>
      </c>
      <c r="D4978" s="2" t="str">
        <f>IF(ISNUMBER(A4978),COUNTIF(Calculations!B:B, A4978),"")</f>
        <v/>
      </c>
      <c r="E4978" s="2" t="str">
        <f>IF(ISNUMBER(A4978),COUNTIF(Calculations!A:A, A4978),"")</f>
        <v/>
      </c>
      <c r="F4978" s="12" t="str">
        <f t="shared" si="425"/>
        <v/>
      </c>
      <c r="G4978" s="12" t="str">
        <f t="shared" si="426"/>
        <v/>
      </c>
    </row>
    <row r="4979" spans="1:7" x14ac:dyDescent="0.25">
      <c r="A4979" s="8" t="str">
        <f t="shared" si="422"/>
        <v/>
      </c>
      <c r="B4979" s="2" t="str">
        <f t="shared" si="423"/>
        <v/>
      </c>
      <c r="C4979" s="2" t="str">
        <f t="shared" si="424"/>
        <v/>
      </c>
      <c r="D4979" s="2" t="str">
        <f>IF(ISNUMBER(A4979),COUNTIF(Calculations!B:B, A4979),"")</f>
        <v/>
      </c>
      <c r="E4979" s="2" t="str">
        <f>IF(ISNUMBER(A4979),COUNTIF(Calculations!A:A, A4979),"")</f>
        <v/>
      </c>
      <c r="F4979" s="12" t="str">
        <f t="shared" si="425"/>
        <v/>
      </c>
      <c r="G4979" s="12" t="str">
        <f t="shared" si="426"/>
        <v/>
      </c>
    </row>
    <row r="4980" spans="1:7" x14ac:dyDescent="0.25">
      <c r="A4980" s="8" t="str">
        <f t="shared" si="422"/>
        <v/>
      </c>
      <c r="B4980" s="2" t="str">
        <f t="shared" si="423"/>
        <v/>
      </c>
      <c r="C4980" s="2" t="str">
        <f t="shared" si="424"/>
        <v/>
      </c>
      <c r="D4980" s="2" t="str">
        <f>IF(ISNUMBER(A4980),COUNTIF(Calculations!B:B, A4980),"")</f>
        <v/>
      </c>
      <c r="E4980" s="2" t="str">
        <f>IF(ISNUMBER(A4980),COUNTIF(Calculations!A:A, A4980),"")</f>
        <v/>
      </c>
      <c r="F4980" s="12" t="str">
        <f t="shared" si="425"/>
        <v/>
      </c>
      <c r="G4980" s="12" t="str">
        <f t="shared" si="426"/>
        <v/>
      </c>
    </row>
    <row r="4981" spans="1:7" x14ac:dyDescent="0.25">
      <c r="A4981" s="8" t="str">
        <f t="shared" si="422"/>
        <v/>
      </c>
      <c r="B4981" s="2" t="str">
        <f t="shared" si="423"/>
        <v/>
      </c>
      <c r="C4981" s="2" t="str">
        <f t="shared" si="424"/>
        <v/>
      </c>
      <c r="D4981" s="2" t="str">
        <f>IF(ISNUMBER(A4981),COUNTIF(Calculations!B:B, A4981),"")</f>
        <v/>
      </c>
      <c r="E4981" s="2" t="str">
        <f>IF(ISNUMBER(A4981),COUNTIF(Calculations!A:A, A4981),"")</f>
        <v/>
      </c>
      <c r="F4981" s="12" t="str">
        <f t="shared" si="425"/>
        <v/>
      </c>
      <c r="G4981" s="12" t="str">
        <f t="shared" si="426"/>
        <v/>
      </c>
    </row>
    <row r="4982" spans="1:7" x14ac:dyDescent="0.25">
      <c r="A4982" s="8" t="str">
        <f t="shared" si="422"/>
        <v/>
      </c>
      <c r="B4982" s="2" t="str">
        <f t="shared" si="423"/>
        <v/>
      </c>
      <c r="C4982" s="2" t="str">
        <f t="shared" si="424"/>
        <v/>
      </c>
      <c r="D4982" s="2" t="str">
        <f>IF(ISNUMBER(A4982),COUNTIF(Calculations!B:B, A4982),"")</f>
        <v/>
      </c>
      <c r="E4982" s="2" t="str">
        <f>IF(ISNUMBER(A4982),COUNTIF(Calculations!A:A, A4982),"")</f>
        <v/>
      </c>
      <c r="F4982" s="12" t="str">
        <f t="shared" si="425"/>
        <v/>
      </c>
      <c r="G4982" s="12" t="str">
        <f t="shared" si="426"/>
        <v/>
      </c>
    </row>
    <row r="4983" spans="1:7" x14ac:dyDescent="0.25">
      <c r="A4983" s="8" t="str">
        <f t="shared" si="422"/>
        <v/>
      </c>
      <c r="B4983" s="2" t="str">
        <f t="shared" si="423"/>
        <v/>
      </c>
      <c r="C4983" s="2" t="str">
        <f t="shared" si="424"/>
        <v/>
      </c>
      <c r="D4983" s="2" t="str">
        <f>IF(ISNUMBER(A4983),COUNTIF(Calculations!B:B, A4983),"")</f>
        <v/>
      </c>
      <c r="E4983" s="2" t="str">
        <f>IF(ISNUMBER(A4983),COUNTIF(Calculations!A:A, A4983),"")</f>
        <v/>
      </c>
      <c r="F4983" s="12" t="str">
        <f t="shared" si="425"/>
        <v/>
      </c>
      <c r="G4983" s="12" t="str">
        <f t="shared" si="426"/>
        <v/>
      </c>
    </row>
    <row r="4984" spans="1:7" x14ac:dyDescent="0.25">
      <c r="A4984" s="8" t="str">
        <f t="shared" si="422"/>
        <v/>
      </c>
      <c r="B4984" s="2" t="str">
        <f t="shared" si="423"/>
        <v/>
      </c>
      <c r="C4984" s="2" t="str">
        <f t="shared" si="424"/>
        <v/>
      </c>
      <c r="D4984" s="2" t="str">
        <f>IF(ISNUMBER(A4984),COUNTIF(Calculations!B:B, A4984),"")</f>
        <v/>
      </c>
      <c r="E4984" s="2" t="str">
        <f>IF(ISNUMBER(A4984),COUNTIF(Calculations!A:A, A4984),"")</f>
        <v/>
      </c>
      <c r="F4984" s="12" t="str">
        <f t="shared" si="425"/>
        <v/>
      </c>
      <c r="G4984" s="12" t="str">
        <f t="shared" si="426"/>
        <v/>
      </c>
    </row>
    <row r="4985" spans="1:7" x14ac:dyDescent="0.25">
      <c r="A4985" s="8" t="str">
        <f t="shared" si="422"/>
        <v/>
      </c>
      <c r="B4985" s="2" t="str">
        <f t="shared" si="423"/>
        <v/>
      </c>
      <c r="C4985" s="2" t="str">
        <f t="shared" si="424"/>
        <v/>
      </c>
      <c r="D4985" s="2" t="str">
        <f>IF(ISNUMBER(A4985),COUNTIF(Calculations!B:B, A4985),"")</f>
        <v/>
      </c>
      <c r="E4985" s="2" t="str">
        <f>IF(ISNUMBER(A4985),COUNTIF(Calculations!A:A, A4985),"")</f>
        <v/>
      </c>
      <c r="F4985" s="12" t="str">
        <f t="shared" si="425"/>
        <v/>
      </c>
      <c r="G4985" s="12" t="str">
        <f t="shared" si="426"/>
        <v/>
      </c>
    </row>
    <row r="4986" spans="1:7" x14ac:dyDescent="0.25">
      <c r="A4986" s="8" t="str">
        <f t="shared" si="422"/>
        <v/>
      </c>
      <c r="B4986" s="2" t="str">
        <f t="shared" si="423"/>
        <v/>
      </c>
      <c r="C4986" s="2" t="str">
        <f t="shared" si="424"/>
        <v/>
      </c>
      <c r="D4986" s="2" t="str">
        <f>IF(ISNUMBER(A4986),COUNTIF(Calculations!B:B, A4986),"")</f>
        <v/>
      </c>
      <c r="E4986" s="2" t="str">
        <f>IF(ISNUMBER(A4986),COUNTIF(Calculations!A:A, A4986),"")</f>
        <v/>
      </c>
      <c r="F4986" s="12" t="str">
        <f t="shared" si="425"/>
        <v/>
      </c>
      <c r="G4986" s="12" t="str">
        <f t="shared" si="426"/>
        <v/>
      </c>
    </row>
    <row r="4987" spans="1:7" x14ac:dyDescent="0.25">
      <c r="A4987" s="8" t="str">
        <f t="shared" si="422"/>
        <v/>
      </c>
      <c r="B4987" s="2" t="str">
        <f t="shared" si="423"/>
        <v/>
      </c>
      <c r="C4987" s="2" t="str">
        <f t="shared" si="424"/>
        <v/>
      </c>
      <c r="D4987" s="2" t="str">
        <f>IF(ISNUMBER(A4987),COUNTIF(Calculations!B:B, A4987),"")</f>
        <v/>
      </c>
      <c r="E4987" s="2" t="str">
        <f>IF(ISNUMBER(A4987),COUNTIF(Calculations!A:A, A4987),"")</f>
        <v/>
      </c>
      <c r="F4987" s="12" t="str">
        <f t="shared" si="425"/>
        <v/>
      </c>
      <c r="G4987" s="12" t="str">
        <f t="shared" si="426"/>
        <v/>
      </c>
    </row>
    <row r="4988" spans="1:7" x14ac:dyDescent="0.25">
      <c r="A4988" s="8" t="str">
        <f t="shared" si="422"/>
        <v/>
      </c>
      <c r="B4988" s="2" t="str">
        <f t="shared" si="423"/>
        <v/>
      </c>
      <c r="C4988" s="2" t="str">
        <f t="shared" si="424"/>
        <v/>
      </c>
      <c r="D4988" s="2" t="str">
        <f>IF(ISNUMBER(A4988),COUNTIF(Calculations!B:B, A4988),"")</f>
        <v/>
      </c>
      <c r="E4988" s="2" t="str">
        <f>IF(ISNUMBER(A4988),COUNTIF(Calculations!A:A, A4988),"")</f>
        <v/>
      </c>
      <c r="F4988" s="12" t="str">
        <f t="shared" si="425"/>
        <v/>
      </c>
      <c r="G4988" s="12" t="str">
        <f t="shared" si="426"/>
        <v/>
      </c>
    </row>
    <row r="4989" spans="1:7" x14ac:dyDescent="0.25">
      <c r="A4989" s="8" t="str">
        <f t="shared" si="422"/>
        <v/>
      </c>
      <c r="B4989" s="2" t="str">
        <f t="shared" si="423"/>
        <v/>
      </c>
      <c r="C4989" s="2" t="str">
        <f t="shared" si="424"/>
        <v/>
      </c>
      <c r="D4989" s="2" t="str">
        <f>IF(ISNUMBER(A4989),COUNTIF(Calculations!B:B, A4989),"")</f>
        <v/>
      </c>
      <c r="E4989" s="2" t="str">
        <f>IF(ISNUMBER(A4989),COUNTIF(Calculations!A:A, A4989),"")</f>
        <v/>
      </c>
      <c r="F4989" s="12" t="str">
        <f t="shared" si="425"/>
        <v/>
      </c>
      <c r="G4989" s="12" t="str">
        <f t="shared" si="426"/>
        <v/>
      </c>
    </row>
    <row r="4990" spans="1:7" x14ac:dyDescent="0.25">
      <c r="A4990" s="8" t="str">
        <f t="shared" si="422"/>
        <v/>
      </c>
      <c r="B4990" s="2" t="str">
        <f t="shared" si="423"/>
        <v/>
      </c>
      <c r="C4990" s="2" t="str">
        <f t="shared" si="424"/>
        <v/>
      </c>
      <c r="D4990" s="2" t="str">
        <f>IF(ISNUMBER(A4990),COUNTIF(Calculations!B:B, A4990),"")</f>
        <v/>
      </c>
      <c r="E4990" s="2" t="str">
        <f>IF(ISNUMBER(A4990),COUNTIF(Calculations!A:A, A4990),"")</f>
        <v/>
      </c>
      <c r="F4990" s="12" t="str">
        <f t="shared" si="425"/>
        <v/>
      </c>
      <c r="G4990" s="12" t="str">
        <f t="shared" si="426"/>
        <v/>
      </c>
    </row>
    <row r="4991" spans="1:7" x14ac:dyDescent="0.25">
      <c r="A4991" s="8" t="str">
        <f t="shared" si="422"/>
        <v/>
      </c>
      <c r="B4991" s="2" t="str">
        <f t="shared" si="423"/>
        <v/>
      </c>
      <c r="C4991" s="2" t="str">
        <f t="shared" si="424"/>
        <v/>
      </c>
      <c r="D4991" s="2" t="str">
        <f>IF(ISNUMBER(A4991),COUNTIF(Calculations!B:B, A4991),"")</f>
        <v/>
      </c>
      <c r="E4991" s="2" t="str">
        <f>IF(ISNUMBER(A4991),COUNTIF(Calculations!A:A, A4991),"")</f>
        <v/>
      </c>
      <c r="F4991" s="12" t="str">
        <f t="shared" si="425"/>
        <v/>
      </c>
      <c r="G4991" s="12" t="str">
        <f t="shared" si="426"/>
        <v/>
      </c>
    </row>
    <row r="4992" spans="1:7" x14ac:dyDescent="0.25">
      <c r="A4992" s="8" t="str">
        <f t="shared" si="422"/>
        <v/>
      </c>
      <c r="B4992" s="2" t="str">
        <f t="shared" si="423"/>
        <v/>
      </c>
      <c r="C4992" s="2" t="str">
        <f t="shared" si="424"/>
        <v/>
      </c>
      <c r="D4992" s="2" t="str">
        <f>IF(ISNUMBER(A4992),COUNTIF(Calculations!B:B, A4992),"")</f>
        <v/>
      </c>
      <c r="E4992" s="2" t="str">
        <f>IF(ISNUMBER(A4992),COUNTIF(Calculations!A:A, A4992),"")</f>
        <v/>
      </c>
      <c r="F4992" s="12" t="str">
        <f t="shared" si="425"/>
        <v/>
      </c>
      <c r="G4992" s="12" t="str">
        <f t="shared" si="426"/>
        <v/>
      </c>
    </row>
    <row r="4993" spans="1:7" x14ac:dyDescent="0.25">
      <c r="A4993" s="8" t="str">
        <f t="shared" si="422"/>
        <v/>
      </c>
      <c r="B4993" s="2" t="str">
        <f t="shared" si="423"/>
        <v/>
      </c>
      <c r="C4993" s="2" t="str">
        <f t="shared" si="424"/>
        <v/>
      </c>
      <c r="D4993" s="2" t="str">
        <f>IF(ISNUMBER(A4993),COUNTIF(Calculations!B:B, A4993),"")</f>
        <v/>
      </c>
      <c r="E4993" s="2" t="str">
        <f>IF(ISNUMBER(A4993),COUNTIF(Calculations!A:A, A4993),"")</f>
        <v/>
      </c>
      <c r="F4993" s="12" t="str">
        <f t="shared" si="425"/>
        <v/>
      </c>
      <c r="G4993" s="12" t="str">
        <f t="shared" si="426"/>
        <v/>
      </c>
    </row>
    <row r="4994" spans="1:7" x14ac:dyDescent="0.25">
      <c r="A4994" s="8" t="str">
        <f t="shared" si="422"/>
        <v/>
      </c>
      <c r="B4994" s="2" t="str">
        <f t="shared" si="423"/>
        <v/>
      </c>
      <c r="C4994" s="2" t="str">
        <f t="shared" si="424"/>
        <v/>
      </c>
      <c r="D4994" s="2" t="str">
        <f>IF(ISNUMBER(A4994),COUNTIF(Calculations!B:B, A4994),"")</f>
        <v/>
      </c>
      <c r="E4994" s="2" t="str">
        <f>IF(ISNUMBER(A4994),COUNTIF(Calculations!A:A, A4994),"")</f>
        <v/>
      </c>
      <c r="F4994" s="12" t="str">
        <f t="shared" si="425"/>
        <v/>
      </c>
      <c r="G4994" s="12" t="str">
        <f t="shared" si="426"/>
        <v/>
      </c>
    </row>
    <row r="4995" spans="1:7" x14ac:dyDescent="0.25">
      <c r="A4995" s="8" t="str">
        <f t="shared" si="422"/>
        <v/>
      </c>
      <c r="B4995" s="2" t="str">
        <f t="shared" si="423"/>
        <v/>
      </c>
      <c r="C4995" s="2" t="str">
        <f t="shared" si="424"/>
        <v/>
      </c>
      <c r="D4995" s="2" t="str">
        <f>IF(ISNUMBER(A4995),COUNTIF(Calculations!B:B, A4995),"")</f>
        <v/>
      </c>
      <c r="E4995" s="2" t="str">
        <f>IF(ISNUMBER(A4995),COUNTIF(Calculations!A:A, A4995),"")</f>
        <v/>
      </c>
      <c r="F4995" s="12" t="str">
        <f t="shared" si="425"/>
        <v/>
      </c>
      <c r="G4995" s="12" t="str">
        <f t="shared" si="426"/>
        <v/>
      </c>
    </row>
    <row r="4996" spans="1:7" x14ac:dyDescent="0.25">
      <c r="A4996" s="8" t="str">
        <f t="shared" si="422"/>
        <v/>
      </c>
      <c r="B4996" s="2" t="str">
        <f t="shared" si="423"/>
        <v/>
      </c>
      <c r="C4996" s="2" t="str">
        <f t="shared" si="424"/>
        <v/>
      </c>
      <c r="D4996" s="2" t="str">
        <f>IF(ISNUMBER(A4996),COUNTIF(Calculations!B:B, A4996),"")</f>
        <v/>
      </c>
      <c r="E4996" s="2" t="str">
        <f>IF(ISNUMBER(A4996),COUNTIF(Calculations!A:A, A4996),"")</f>
        <v/>
      </c>
      <c r="F4996" s="12" t="str">
        <f t="shared" si="425"/>
        <v/>
      </c>
      <c r="G4996" s="12" t="str">
        <f t="shared" si="426"/>
        <v/>
      </c>
    </row>
    <row r="4997" spans="1:7" x14ac:dyDescent="0.25">
      <c r="A4997" s="8" t="str">
        <f t="shared" si="422"/>
        <v/>
      </c>
      <c r="B4997" s="2" t="str">
        <f t="shared" si="423"/>
        <v/>
      </c>
      <c r="C4997" s="2" t="str">
        <f t="shared" si="424"/>
        <v/>
      </c>
      <c r="D4997" s="2" t="str">
        <f>IF(ISNUMBER(A4997),COUNTIF(Calculations!B:B, A4997),"")</f>
        <v/>
      </c>
      <c r="E4997" s="2" t="str">
        <f>IF(ISNUMBER(A4997),COUNTIF(Calculations!A:A, A4997),"")</f>
        <v/>
      </c>
      <c r="F4997" s="12" t="str">
        <f t="shared" si="425"/>
        <v/>
      </c>
      <c r="G4997" s="12" t="str">
        <f t="shared" si="426"/>
        <v/>
      </c>
    </row>
    <row r="4998" spans="1:7" x14ac:dyDescent="0.25">
      <c r="A4998" s="8" t="str">
        <f t="shared" si="422"/>
        <v/>
      </c>
      <c r="B4998" s="2" t="str">
        <f t="shared" si="423"/>
        <v/>
      </c>
      <c r="C4998" s="2" t="str">
        <f t="shared" si="424"/>
        <v/>
      </c>
      <c r="D4998" s="2" t="str">
        <f>IF(ISNUMBER(A4998),COUNTIF(Calculations!B:B, A4998),"")</f>
        <v/>
      </c>
      <c r="E4998" s="2" t="str">
        <f>IF(ISNUMBER(A4998),COUNTIF(Calculations!A:A, A4998),"")</f>
        <v/>
      </c>
      <c r="F4998" s="12" t="str">
        <f t="shared" si="425"/>
        <v/>
      </c>
      <c r="G4998" s="12" t="str">
        <f t="shared" si="426"/>
        <v/>
      </c>
    </row>
    <row r="4999" spans="1:7" x14ac:dyDescent="0.25">
      <c r="A4999" s="8" t="str">
        <f t="shared" si="422"/>
        <v/>
      </c>
      <c r="B4999" s="2" t="str">
        <f t="shared" si="423"/>
        <v/>
      </c>
      <c r="C4999" s="2" t="str">
        <f t="shared" si="424"/>
        <v/>
      </c>
      <c r="D4999" s="2" t="str">
        <f>IF(ISNUMBER(A4999),COUNTIF(Calculations!B:B, A4999),"")</f>
        <v/>
      </c>
      <c r="E4999" s="2" t="str">
        <f>IF(ISNUMBER(A4999),COUNTIF(Calculations!A:A, A4999),"")</f>
        <v/>
      </c>
      <c r="F4999" s="12" t="str">
        <f t="shared" si="425"/>
        <v/>
      </c>
      <c r="G4999" s="12" t="str">
        <f t="shared" si="426"/>
        <v/>
      </c>
    </row>
    <row r="5000" spans="1:7" x14ac:dyDescent="0.25">
      <c r="A5000" s="8" t="str">
        <f t="shared" si="422"/>
        <v/>
      </c>
      <c r="B5000" s="2" t="str">
        <f t="shared" si="423"/>
        <v/>
      </c>
      <c r="C5000" s="2" t="str">
        <f t="shared" si="424"/>
        <v/>
      </c>
      <c r="D5000" s="2" t="str">
        <f>IF(ISNUMBER(A5000),COUNTIF(Calculations!B:B, A5000),"")</f>
        <v/>
      </c>
      <c r="E5000" s="2" t="str">
        <f>IF(ISNUMBER(A5000),COUNTIF(Calculations!A:A, A5000),"")</f>
        <v/>
      </c>
      <c r="F5000" s="12" t="str">
        <f t="shared" si="425"/>
        <v/>
      </c>
      <c r="G5000" s="12" t="str">
        <f t="shared" si="426"/>
        <v/>
      </c>
    </row>
    <row r="5001" spans="1:7" x14ac:dyDescent="0.25">
      <c r="A5001" s="8" t="str">
        <f t="shared" si="422"/>
        <v/>
      </c>
      <c r="B5001" s="2" t="str">
        <f t="shared" si="423"/>
        <v/>
      </c>
      <c r="C5001" s="2" t="str">
        <f t="shared" si="424"/>
        <v/>
      </c>
      <c r="D5001" s="2" t="str">
        <f>IF(ISNUMBER(A5001),COUNTIF(Calculations!B:B, A5001),"")</f>
        <v/>
      </c>
      <c r="E5001" s="2" t="str">
        <f>IF(ISNUMBER(A5001),COUNTIF(Calculations!A:A, A5001),"")</f>
        <v/>
      </c>
      <c r="F5001" s="12" t="str">
        <f t="shared" si="425"/>
        <v/>
      </c>
      <c r="G5001" s="12" t="str">
        <f t="shared" si="426"/>
        <v/>
      </c>
    </row>
  </sheetData>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107"/>
  <sheetViews>
    <sheetView showGridLines="0" workbookViewId="0">
      <selection activeCell="B34" sqref="B34"/>
    </sheetView>
  </sheetViews>
  <sheetFormatPr defaultColWidth="8.85546875" defaultRowHeight="15" x14ac:dyDescent="0.25"/>
  <cols>
    <col min="2" max="2" width="10.42578125" bestFit="1" customWidth="1"/>
    <col min="3" max="3" width="15.140625" customWidth="1"/>
    <col min="4" max="4" width="11.28515625" customWidth="1"/>
    <col min="5" max="5" width="30" customWidth="1"/>
    <col min="11" max="11" width="10.7109375" customWidth="1"/>
  </cols>
  <sheetData>
    <row r="2" spans="1:12" x14ac:dyDescent="0.25">
      <c r="A2" s="5" t="s">
        <v>38</v>
      </c>
      <c r="E2" s="5" t="s">
        <v>43</v>
      </c>
      <c r="F2" t="s">
        <v>47</v>
      </c>
      <c r="K2" s="5" t="s">
        <v>56</v>
      </c>
      <c r="L2" t="str">
        <f>"Cycle time Actual vs Estimate Weibull Curve Fit" &amp; CHAR(10) &amp;" Estimated parameters - shape:"&amp;ROUND(F3,2)&amp;" scale:"&amp;ROUND(F4,2)</f>
        <v>Cycle time Actual vs Estimate Weibull Curve Fit
 Estimated parameters - shape:2 scale:16.73</v>
      </c>
    </row>
    <row r="3" spans="1:12" x14ac:dyDescent="0.25">
      <c r="A3" s="11">
        <v>0.3</v>
      </c>
      <c r="B3" s="3">
        <f>PERCENTILE(CycleTimeValues,A3)</f>
        <v>9.9999999999941789</v>
      </c>
      <c r="E3" s="5" t="s">
        <v>41</v>
      </c>
      <c r="F3" s="14">
        <f>(LN(-LN(1-A4))-LN(-LN(1-A3)))/(LN(B4)-LN(B3))</f>
        <v>2.0040657273006119</v>
      </c>
    </row>
    <row r="4" spans="1:12" x14ac:dyDescent="0.25">
      <c r="A4" s="11">
        <v>0.7</v>
      </c>
      <c r="B4" s="3">
        <f>PERCENTILE(CycleTimeValues,A4)</f>
        <v>18.350001388892988</v>
      </c>
      <c r="E4" s="5" t="s">
        <v>42</v>
      </c>
      <c r="F4" s="14">
        <f>B3/(POWER((-LN(1-A3)),(1/F3)))</f>
        <v>16.726671896379489</v>
      </c>
    </row>
    <row r="6" spans="1:12" x14ac:dyDescent="0.25">
      <c r="A6" t="s">
        <v>55</v>
      </c>
      <c r="B6" s="5" t="s">
        <v>39</v>
      </c>
      <c r="C6" s="5" t="s">
        <v>40</v>
      </c>
      <c r="D6" s="18" t="s">
        <v>54</v>
      </c>
      <c r="F6" t="s">
        <v>44</v>
      </c>
      <c r="G6" t="s">
        <v>45</v>
      </c>
      <c r="H6" t="s">
        <v>46</v>
      </c>
    </row>
    <row r="7" spans="1:12" x14ac:dyDescent="0.25">
      <c r="A7" s="7">
        <v>0.05</v>
      </c>
      <c r="B7" s="19">
        <f t="shared" ref="B7:B26" si="0">PERCENTILE(CycleTimeValues,A7)</f>
        <v>2.4999999999505227</v>
      </c>
      <c r="C7" s="14">
        <f>$F$4*POWER(-LN(1-A7),1/$F$3)</f>
        <v>3.7996912621072241</v>
      </c>
      <c r="D7" s="19">
        <f>ROUND(C7,0)</f>
        <v>4</v>
      </c>
      <c r="F7">
        <f>MIN(CycleTimeValues)</f>
        <v>0.99999999994179234</v>
      </c>
      <c r="G7">
        <f>WEIBULL(F7,$F$3,$F$4,FALSE)</f>
        <v>7.0564171931573614E-3</v>
      </c>
      <c r="H7">
        <f>WEIBULL(F7,$F$3,$F$4,TRUE)</f>
        <v>3.5272789557968883E-3</v>
      </c>
    </row>
    <row r="8" spans="1:12" x14ac:dyDescent="0.25">
      <c r="A8" s="7">
        <v>0.1</v>
      </c>
      <c r="B8" s="19">
        <f t="shared" si="0"/>
        <v>3.9999999999592553</v>
      </c>
      <c r="C8" s="14">
        <f t="shared" ref="C8:C25" si="1">$F$4*POWER(-LN(1-A8),1/$F$3)</f>
        <v>5.4417658110328437</v>
      </c>
      <c r="D8" s="19">
        <f t="shared" ref="D8:D26" si="2">ROUND(C8,0)</f>
        <v>5</v>
      </c>
      <c r="F8">
        <f t="shared" ref="F8:F39" si="3">F7+((MAX(CycleTimeValues)-(MIN(CycleTimeValues)))/100)</f>
        <v>1.3850000138313043</v>
      </c>
      <c r="G8">
        <f t="shared" ref="G8:G71" si="4">WEIBULL(F8,$F$3,$F$4,FALSE)</f>
        <v>9.7543004314169478E-3</v>
      </c>
      <c r="H8">
        <f t="shared" ref="H8:H71" si="5">WEIBULL(F8,$F$3,$F$4,TRUE)</f>
        <v>6.7640774047888928E-3</v>
      </c>
    </row>
    <row r="9" spans="1:12" x14ac:dyDescent="0.25">
      <c r="A9" s="7">
        <v>0.15</v>
      </c>
      <c r="B9" s="19">
        <f t="shared" si="0"/>
        <v>5.4999999999679856</v>
      </c>
      <c r="C9" s="14">
        <f t="shared" si="1"/>
        <v>6.7555692421110916</v>
      </c>
      <c r="D9" s="19">
        <f t="shared" si="2"/>
        <v>7</v>
      </c>
      <c r="F9">
        <f t="shared" si="3"/>
        <v>1.7700000277208163</v>
      </c>
      <c r="G9">
        <f t="shared" si="4"/>
        <v>1.2424571574850128E-2</v>
      </c>
      <c r="H9">
        <f t="shared" si="5"/>
        <v>1.1034544268847219E-2</v>
      </c>
    </row>
    <row r="10" spans="1:12" x14ac:dyDescent="0.25">
      <c r="A10" s="7">
        <v>0.2</v>
      </c>
      <c r="B10" s="19">
        <f t="shared" si="0"/>
        <v>6.9999999999767182</v>
      </c>
      <c r="C10" s="14">
        <f t="shared" si="1"/>
        <v>7.9133884481761321</v>
      </c>
      <c r="D10" s="19">
        <f t="shared" si="2"/>
        <v>8</v>
      </c>
      <c r="F10">
        <f t="shared" si="3"/>
        <v>2.1550000416103283</v>
      </c>
      <c r="G10">
        <f t="shared" si="4"/>
        <v>1.5058193969929771E-2</v>
      </c>
      <c r="H10">
        <f t="shared" si="5"/>
        <v>1.6326292790089292E-2</v>
      </c>
    </row>
    <row r="11" spans="1:12" x14ac:dyDescent="0.25">
      <c r="A11" s="7">
        <v>0.25</v>
      </c>
      <c r="B11" s="19">
        <f t="shared" si="0"/>
        <v>8.4999999999854481</v>
      </c>
      <c r="C11" s="14">
        <f t="shared" si="1"/>
        <v>8.9828634900858795</v>
      </c>
      <c r="D11" s="19">
        <f t="shared" si="2"/>
        <v>9</v>
      </c>
      <c r="F11">
        <f t="shared" si="3"/>
        <v>2.5400000554998403</v>
      </c>
      <c r="G11">
        <f t="shared" si="4"/>
        <v>1.764657300107066E-2</v>
      </c>
      <c r="H11">
        <f t="shared" si="5"/>
        <v>2.2623546255490026E-2</v>
      </c>
    </row>
    <row r="12" spans="1:12" x14ac:dyDescent="0.25">
      <c r="A12" s="7">
        <v>0.3</v>
      </c>
      <c r="B12" s="19">
        <f t="shared" si="0"/>
        <v>9.9999999999941789</v>
      </c>
      <c r="C12" s="14">
        <f t="shared" si="1"/>
        <v>9.9999999999941807</v>
      </c>
      <c r="D12" s="19">
        <f t="shared" si="2"/>
        <v>10</v>
      </c>
      <c r="F12">
        <f t="shared" si="3"/>
        <v>2.9250000693893523</v>
      </c>
      <c r="G12">
        <f t="shared" si="4"/>
        <v>2.0181483965554015E-2</v>
      </c>
      <c r="H12">
        <f t="shared" si="5"/>
        <v>2.9907291233903587E-2</v>
      </c>
    </row>
    <row r="13" spans="1:12" x14ac:dyDescent="0.25">
      <c r="A13" s="7">
        <v>0.35</v>
      </c>
      <c r="B13" s="19">
        <f t="shared" si="0"/>
        <v>11.250000069444649</v>
      </c>
      <c r="C13" s="14">
        <f t="shared" si="1"/>
        <v>10.987775339689014</v>
      </c>
      <c r="D13" s="19">
        <f t="shared" si="2"/>
        <v>11</v>
      </c>
      <c r="F13">
        <f t="shared" si="3"/>
        <v>3.3100000832788643</v>
      </c>
      <c r="G13">
        <f t="shared" si="4"/>
        <v>2.2655060304553838E-2</v>
      </c>
      <c r="H13">
        <f t="shared" si="5"/>
        <v>3.8155416616423854E-2</v>
      </c>
    </row>
    <row r="14" spans="1:12" x14ac:dyDescent="0.25">
      <c r="A14" s="7">
        <v>0.4</v>
      </c>
      <c r="B14" s="19">
        <f t="shared" si="0"/>
        <v>12.0000002777786</v>
      </c>
      <c r="C14" s="14">
        <f t="shared" si="1"/>
        <v>11.96304659876755</v>
      </c>
      <c r="D14" s="19">
        <f t="shared" si="2"/>
        <v>12</v>
      </c>
      <c r="F14">
        <f t="shared" si="3"/>
        <v>3.6950000971683763</v>
      </c>
      <c r="G14">
        <f t="shared" si="4"/>
        <v>2.5059804865217358E-2</v>
      </c>
      <c r="H14">
        <f t="shared" si="5"/>
        <v>4.7342853218802071E-2</v>
      </c>
    </row>
    <row r="15" spans="1:12" x14ac:dyDescent="0.25">
      <c r="A15" s="7">
        <v>0.45</v>
      </c>
      <c r="B15" s="19">
        <f t="shared" si="0"/>
        <v>12.750000486112549</v>
      </c>
      <c r="C15" s="14">
        <f t="shared" si="1"/>
        <v>12.939799913390535</v>
      </c>
      <c r="D15" s="19">
        <f t="shared" si="2"/>
        <v>13</v>
      </c>
      <c r="F15">
        <f t="shared" si="3"/>
        <v>4.0800001110578883</v>
      </c>
      <c r="G15">
        <f t="shared" si="4"/>
        <v>2.7388610569850456E-2</v>
      </c>
      <c r="H15">
        <f t="shared" si="5"/>
        <v>5.7441719800043867E-2</v>
      </c>
    </row>
    <row r="16" spans="1:12" x14ac:dyDescent="0.25">
      <c r="A16" s="7">
        <v>0.5</v>
      </c>
      <c r="B16" s="19">
        <f t="shared" si="0"/>
        <v>13.500000694446499</v>
      </c>
      <c r="C16" s="14">
        <f t="shared" si="1"/>
        <v>13.931046133027781</v>
      </c>
      <c r="D16" s="19">
        <f t="shared" si="2"/>
        <v>14</v>
      </c>
      <c r="F16">
        <f t="shared" si="3"/>
        <v>4.4650001249474007</v>
      </c>
      <c r="G16">
        <f t="shared" si="4"/>
        <v>2.9634784591540449E-2</v>
      </c>
      <c r="H16">
        <f t="shared" si="5"/>
        <v>6.8421477840112335E-2</v>
      </c>
    </row>
    <row r="17" spans="1:8" x14ac:dyDescent="0.25">
      <c r="A17" s="7">
        <v>0.55000000000000004</v>
      </c>
      <c r="B17" s="19">
        <f t="shared" si="0"/>
        <v>14.25000090278045</v>
      </c>
      <c r="C17" s="14">
        <f t="shared" si="1"/>
        <v>14.950241782265554</v>
      </c>
      <c r="D17" s="19">
        <f t="shared" si="2"/>
        <v>15</v>
      </c>
      <c r="F17">
        <f t="shared" si="3"/>
        <v>4.8500001388369132</v>
      </c>
      <c r="G17">
        <f t="shared" si="4"/>
        <v>3.1792073131181681E-2</v>
      </c>
      <c r="H17">
        <f t="shared" si="5"/>
        <v>8.0249095807292642E-2</v>
      </c>
    </row>
    <row r="18" spans="1:8" x14ac:dyDescent="0.25">
      <c r="A18" s="7">
        <v>0.6</v>
      </c>
      <c r="B18" s="19">
        <f t="shared" si="0"/>
        <v>15.000001111114397</v>
      </c>
      <c r="C18" s="14">
        <f t="shared" si="1"/>
        <v>16.012704794891579</v>
      </c>
      <c r="D18" s="19">
        <f t="shared" si="2"/>
        <v>16</v>
      </c>
      <c r="F18">
        <f t="shared" si="3"/>
        <v>5.2350001527264256</v>
      </c>
      <c r="G18">
        <f t="shared" si="4"/>
        <v>3.385468521233901E-2</v>
      </c>
      <c r="H18">
        <f t="shared" si="5"/>
        <v>9.2889222813604913E-2</v>
      </c>
    </row>
    <row r="19" spans="1:8" x14ac:dyDescent="0.25">
      <c r="A19" s="7">
        <v>0.65</v>
      </c>
      <c r="B19" s="19">
        <f t="shared" si="0"/>
        <v>15.750001319448348</v>
      </c>
      <c r="C19" s="14">
        <f t="shared" si="1"/>
        <v>17.137441268449802</v>
      </c>
      <c r="D19" s="19">
        <f t="shared" si="2"/>
        <v>17</v>
      </c>
      <c r="F19">
        <f t="shared" si="3"/>
        <v>5.620000166615938</v>
      </c>
      <c r="G19">
        <f t="shared" si="4"/>
        <v>3.5817314557499785E-2</v>
      </c>
      <c r="H19">
        <f t="shared" si="5"/>
        <v>0.10630437108522227</v>
      </c>
    </row>
    <row r="20" spans="1:8" x14ac:dyDescent="0.25">
      <c r="A20" s="7">
        <v>0.7</v>
      </c>
      <c r="B20" s="19">
        <f t="shared" si="0"/>
        <v>18.350001388892988</v>
      </c>
      <c r="C20" s="14">
        <f t="shared" si="1"/>
        <v>18.350001388892991</v>
      </c>
      <c r="D20" s="19">
        <f t="shared" si="2"/>
        <v>18</v>
      </c>
      <c r="F20">
        <f t="shared" si="3"/>
        <v>6.0050001805054505</v>
      </c>
      <c r="G20">
        <f t="shared" si="4"/>
        <v>3.7675158956846803E-2</v>
      </c>
      <c r="H20">
        <f t="shared" si="5"/>
        <v>0.12045510638760422</v>
      </c>
    </row>
    <row r="21" spans="1:8" x14ac:dyDescent="0.25">
      <c r="A21" s="7">
        <v>0.75</v>
      </c>
      <c r="B21" s="19">
        <f t="shared" si="0"/>
        <v>21.875001388892997</v>
      </c>
      <c r="C21" s="14">
        <f t="shared" si="1"/>
        <v>19.687626993014984</v>
      </c>
      <c r="D21" s="19">
        <f t="shared" si="2"/>
        <v>20</v>
      </c>
      <c r="F21">
        <f t="shared" si="3"/>
        <v>6.3900001943949629</v>
      </c>
      <c r="G21">
        <f t="shared" si="4"/>
        <v>3.9423936744512021E-2</v>
      </c>
      <c r="H21">
        <f t="shared" si="5"/>
        <v>0.13530024536075463</v>
      </c>
    </row>
    <row r="22" spans="1:8" x14ac:dyDescent="0.25">
      <c r="A22" s="7">
        <v>0.8</v>
      </c>
      <c r="B22" s="19">
        <f t="shared" si="0"/>
        <v>25.400001388893006</v>
      </c>
      <c r="C22" s="14">
        <f t="shared" si="1"/>
        <v>21.209821214678229</v>
      </c>
      <c r="D22" s="19">
        <f t="shared" si="2"/>
        <v>21</v>
      </c>
      <c r="F22">
        <f t="shared" si="3"/>
        <v>6.7750002082844754</v>
      </c>
      <c r="G22">
        <f t="shared" si="4"/>
        <v>4.1059900127554477E-2</v>
      </c>
      <c r="H22">
        <f t="shared" si="5"/>
        <v>0.15079705859853945</v>
      </c>
    </row>
    <row r="23" spans="1:8" x14ac:dyDescent="0.25">
      <c r="A23" s="7">
        <v>0.85</v>
      </c>
      <c r="B23" s="19">
        <f t="shared" si="0"/>
        <v>28.925001388892994</v>
      </c>
      <c r="C23" s="14">
        <f t="shared" si="1"/>
        <v>23.023685626518134</v>
      </c>
      <c r="D23" s="19">
        <f t="shared" si="2"/>
        <v>23</v>
      </c>
      <c r="F23">
        <f t="shared" si="3"/>
        <v>7.1600002221739878</v>
      </c>
      <c r="G23">
        <f t="shared" si="4"/>
        <v>4.2579845203421868E-2</v>
      </c>
      <c r="H23">
        <f t="shared" si="5"/>
        <v>0.16690147822627394</v>
      </c>
    </row>
    <row r="24" spans="1:8" x14ac:dyDescent="0.25">
      <c r="A24" s="7">
        <v>0.9</v>
      </c>
      <c r="B24" s="19">
        <f t="shared" si="0"/>
        <v>32.450001388893</v>
      </c>
      <c r="C24" s="14">
        <f t="shared" si="1"/>
        <v>25.360041608173336</v>
      </c>
      <c r="D24" s="19">
        <f t="shared" si="2"/>
        <v>25</v>
      </c>
      <c r="F24">
        <f t="shared" si="3"/>
        <v>7.5450002360635002</v>
      </c>
      <c r="G24">
        <f t="shared" si="4"/>
        <v>4.3981118569508967E-2</v>
      </c>
      <c r="H24">
        <f t="shared" si="5"/>
        <v>0.18356830868117244</v>
      </c>
    </row>
    <row r="25" spans="1:8" x14ac:dyDescent="0.25">
      <c r="A25" s="7">
        <v>0.95</v>
      </c>
      <c r="B25" s="19">
        <f t="shared" si="0"/>
        <v>35.975001388892991</v>
      </c>
      <c r="C25" s="14">
        <f t="shared" si="1"/>
        <v>28.91862814847757</v>
      </c>
      <c r="D25" s="19">
        <f t="shared" si="2"/>
        <v>29</v>
      </c>
      <c r="F25">
        <f t="shared" si="3"/>
        <v>7.9300002499530127</v>
      </c>
      <c r="G25">
        <f t="shared" si="4"/>
        <v>4.5261620482651199E-2</v>
      </c>
      <c r="H25">
        <f t="shared" si="5"/>
        <v>0.20075143937392176</v>
      </c>
    </row>
    <row r="26" spans="1:8" x14ac:dyDescent="0.25">
      <c r="A26" s="7">
        <v>1</v>
      </c>
      <c r="B26" s="19">
        <f t="shared" si="0"/>
        <v>39.500001388892997</v>
      </c>
      <c r="C26" s="14">
        <f>B26</f>
        <v>39.500001388892997</v>
      </c>
      <c r="D26" s="19">
        <f t="shared" si="2"/>
        <v>40</v>
      </c>
      <c r="F26">
        <f t="shared" si="3"/>
        <v>8.3150002638425242</v>
      </c>
      <c r="G26">
        <f t="shared" si="4"/>
        <v>4.6419804571899058E-2</v>
      </c>
      <c r="H26">
        <f t="shared" si="5"/>
        <v>0.21840405790239475</v>
      </c>
    </row>
    <row r="27" spans="1:8" x14ac:dyDescent="0.25">
      <c r="F27">
        <f t="shared" si="3"/>
        <v>8.7000002777320358</v>
      </c>
      <c r="G27">
        <f t="shared" si="4"/>
        <v>4.7454674147433408E-2</v>
      </c>
      <c r="H27">
        <f t="shared" si="5"/>
        <v>0.23647886249757982</v>
      </c>
    </row>
    <row r="28" spans="1:8" x14ac:dyDescent="0.25">
      <c r="F28">
        <f t="shared" si="3"/>
        <v>9.0850002916215473</v>
      </c>
      <c r="G28">
        <f t="shared" si="4"/>
        <v>4.8365775183527256E-2</v>
      </c>
      <c r="H28">
        <f t="shared" si="5"/>
        <v>0.25492827240517263</v>
      </c>
    </row>
    <row r="29" spans="1:8" x14ac:dyDescent="0.25">
      <c r="F29">
        <f t="shared" si="3"/>
        <v>9.4700003055110589</v>
      </c>
      <c r="G29">
        <f t="shared" si="4"/>
        <v>4.9153186084878453E-2</v>
      </c>
      <c r="H29">
        <f t="shared" si="5"/>
        <v>0.27370463494242808</v>
      </c>
    </row>
    <row r="30" spans="1:8" x14ac:dyDescent="0.25">
      <c r="F30">
        <f t="shared" si="3"/>
        <v>9.8550003194005704</v>
      </c>
      <c r="G30">
        <f t="shared" si="4"/>
        <v>4.9817504373888238E-2</v>
      </c>
      <c r="H30">
        <f t="shared" si="5"/>
        <v>0.2927604280174973</v>
      </c>
    </row>
    <row r="31" spans="1:8" x14ac:dyDescent="0.25">
      <c r="F31">
        <f t="shared" si="3"/>
        <v>10.240000333290082</v>
      </c>
      <c r="G31">
        <f t="shared" si="4"/>
        <v>5.0359830461770123E-2</v>
      </c>
      <c r="H31">
        <f t="shared" si="5"/>
        <v>0.31204845695639866</v>
      </c>
    </row>
    <row r="32" spans="1:8" x14ac:dyDescent="0.25">
      <c r="B32" t="s">
        <v>57</v>
      </c>
      <c r="F32">
        <f t="shared" si="3"/>
        <v>10.625000347179594</v>
      </c>
      <c r="G32">
        <f t="shared" si="4"/>
        <v>5.0781748688850867E-2</v>
      </c>
      <c r="H32">
        <f t="shared" si="5"/>
        <v>0.33152204454990802</v>
      </c>
    </row>
    <row r="33" spans="6:8" x14ac:dyDescent="0.25">
      <c r="F33">
        <f t="shared" si="3"/>
        <v>11.010000361069105</v>
      </c>
      <c r="G33">
        <f t="shared" si="4"/>
        <v>5.1085305839099912E-2</v>
      </c>
      <c r="H33">
        <f t="shared" si="5"/>
        <v>0.35113521330788677</v>
      </c>
    </row>
    <row r="34" spans="6:8" x14ac:dyDescent="0.25">
      <c r="F34">
        <f t="shared" si="3"/>
        <v>11.395000374958617</v>
      </c>
      <c r="G34">
        <f t="shared" si="4"/>
        <v>5.1272987350803073E-2</v>
      </c>
      <c r="H34">
        <f t="shared" si="5"/>
        <v>0.3708428589908494</v>
      </c>
    </row>
    <row r="35" spans="6:8" x14ac:dyDescent="0.25">
      <c r="F35">
        <f t="shared" si="3"/>
        <v>11.780000388848128</v>
      </c>
      <c r="G35">
        <f t="shared" si="4"/>
        <v>5.1347691459369148E-2</v>
      </c>
      <c r="H35">
        <f t="shared" si="5"/>
        <v>0.39060091457680735</v>
      </c>
    </row>
    <row r="36" spans="6:8" x14ac:dyDescent="0.25">
      <c r="F36">
        <f t="shared" si="3"/>
        <v>12.16500040273764</v>
      </c>
      <c r="G36">
        <f t="shared" si="4"/>
        <v>5.1312701519522774E-2</v>
      </c>
      <c r="H36">
        <f t="shared" si="5"/>
        <v>0.41036650391453972</v>
      </c>
    </row>
    <row r="37" spans="6:8" x14ac:dyDescent="0.25">
      <c r="F37">
        <f t="shared" si="3"/>
        <v>12.550000416627151</v>
      </c>
      <c r="G37">
        <f t="shared" si="4"/>
        <v>5.1171656762602699E-2</v>
      </c>
      <c r="H37">
        <f t="shared" si="5"/>
        <v>0.430098084411354</v>
      </c>
    </row>
    <row r="38" spans="6:8" x14ac:dyDescent="0.25">
      <c r="F38">
        <f t="shared" si="3"/>
        <v>12.935000430516663</v>
      </c>
      <c r="G38">
        <f t="shared" si="4"/>
        <v>5.0928521750378312E-2</v>
      </c>
      <c r="H38">
        <f t="shared" si="5"/>
        <v>0.44975557820303502</v>
      </c>
    </row>
    <row r="39" spans="6:8" x14ac:dyDescent="0.25">
      <c r="F39">
        <f t="shared" si="3"/>
        <v>13.320000444406174</v>
      </c>
      <c r="G39">
        <f t="shared" si="4"/>
        <v>5.0587554789771574E-2</v>
      </c>
      <c r="H39">
        <f t="shared" si="5"/>
        <v>0.46930049135498508</v>
      </c>
    </row>
    <row r="40" spans="6:8" x14ac:dyDescent="0.25">
      <c r="F40">
        <f t="shared" ref="F40:F71" si="6">F39+((MAX(CycleTimeValues)-(MIN(CycleTimeValues)))/100)</f>
        <v>13.705000458295686</v>
      </c>
      <c r="G40">
        <f t="shared" si="4"/>
        <v>5.0153275573197049E-2</v>
      </c>
      <c r="H40">
        <f t="shared" si="5"/>
        <v>0.48869602074549007</v>
      </c>
    </row>
    <row r="41" spans="6:8" x14ac:dyDescent="0.25">
      <c r="F41">
        <f t="shared" si="6"/>
        <v>14.090000472185197</v>
      </c>
      <c r="G41">
        <f t="shared" si="4"/>
        <v>4.9630432307006901E-2</v>
      </c>
      <c r="H41">
        <f t="shared" si="5"/>
        <v>0.50790714838361639</v>
      </c>
    </row>
    <row r="42" spans="6:8" x14ac:dyDescent="0.25">
      <c r="F42">
        <f t="shared" si="6"/>
        <v>14.475000486074709</v>
      </c>
      <c r="G42">
        <f t="shared" si="4"/>
        <v>4.9023968585870402E-2</v>
      </c>
      <c r="H42">
        <f t="shared" si="5"/>
        <v>0.52690072301447732</v>
      </c>
    </row>
    <row r="43" spans="6:8" x14ac:dyDescent="0.25">
      <c r="F43">
        <f t="shared" si="6"/>
        <v>14.860000499964221</v>
      </c>
      <c r="G43">
        <f t="shared" si="4"/>
        <v>4.833899026396931E-2</v>
      </c>
      <c r="H43">
        <f t="shared" si="5"/>
        <v>0.54564552896260632</v>
      </c>
    </row>
    <row r="44" spans="6:8" x14ac:dyDescent="0.25">
      <c r="F44">
        <f t="shared" si="6"/>
        <v>15.245000513853732</v>
      </c>
      <c r="G44">
        <f t="shared" si="4"/>
        <v>4.7580732564809131E-2</v>
      </c>
      <c r="H44">
        <f t="shared" si="5"/>
        <v>0.56411234225908302</v>
      </c>
    </row>
    <row r="45" spans="6:8" x14ac:dyDescent="0.25">
      <c r="F45">
        <f t="shared" si="6"/>
        <v>15.630000527743244</v>
      </c>
      <c r="G45">
        <f t="shared" si="4"/>
        <v>4.6754527660415296E-2</v>
      </c>
      <c r="H45">
        <f t="shared" si="5"/>
        <v>0.58227397418908211</v>
      </c>
    </row>
    <row r="46" spans="6:8" x14ac:dyDescent="0.25">
      <c r="F46">
        <f t="shared" si="6"/>
        <v>16.015000541632755</v>
      </c>
      <c r="G46">
        <f t="shared" si="4"/>
        <v>4.5865772937886629E-2</v>
      </c>
      <c r="H46">
        <f t="shared" si="5"/>
        <v>0.60010530248296012</v>
      </c>
    </row>
    <row r="47" spans="6:8" x14ac:dyDescent="0.25">
      <c r="F47">
        <f t="shared" si="6"/>
        <v>16.400000555522269</v>
      </c>
      <c r="G47">
        <f t="shared" si="4"/>
        <v>4.4919900156929586E-2</v>
      </c>
      <c r="H47">
        <f t="shared" si="5"/>
        <v>0.6175832904551869</v>
      </c>
    </row>
    <row r="48" spans="6:8" x14ac:dyDescent="0.25">
      <c r="F48">
        <f t="shared" si="6"/>
        <v>16.785000569411782</v>
      </c>
      <c r="G48">
        <f t="shared" si="4"/>
        <v>4.3922345686301628E-2</v>
      </c>
      <c r="H48">
        <f t="shared" si="5"/>
        <v>0.63468699447085419</v>
      </c>
    </row>
    <row r="49" spans="6:8" x14ac:dyDescent="0.25">
      <c r="F49">
        <f t="shared" si="6"/>
        <v>17.170000583301295</v>
      </c>
      <c r="G49">
        <f t="shared" si="4"/>
        <v>4.2878521990276731E-2</v>
      </c>
      <c r="H49">
        <f t="shared" si="5"/>
        <v>0.65139756018863304</v>
      </c>
    </row>
    <row r="50" spans="6:8" x14ac:dyDescent="0.25">
      <c r="F50">
        <f t="shared" si="6"/>
        <v>17.555000597190809</v>
      </c>
      <c r="G50">
        <f t="shared" si="4"/>
        <v>4.1793790518529363E-2</v>
      </c>
      <c r="H50">
        <f t="shared" si="5"/>
        <v>0.66769820809154701</v>
      </c>
    </row>
    <row r="51" spans="6:8" x14ac:dyDescent="0.25">
      <c r="F51">
        <f t="shared" si="6"/>
        <v>17.940000611080322</v>
      </c>
      <c r="G51">
        <f t="shared" si="4"/>
        <v>4.0673436134443672E-2</v>
      </c>
      <c r="H51">
        <f t="shared" si="5"/>
        <v>0.68357420887246767</v>
      </c>
    </row>
    <row r="52" spans="6:8" x14ac:dyDescent="0.25">
      <c r="F52">
        <f t="shared" si="6"/>
        <v>18.325000624969835</v>
      </c>
      <c r="G52">
        <f t="shared" si="4"/>
        <v>3.9522643198009411E-2</v>
      </c>
      <c r="H52">
        <f t="shared" si="5"/>
        <v>0.69901284928959462</v>
      </c>
    </row>
    <row r="53" spans="6:8" x14ac:dyDescent="0.25">
      <c r="F53">
        <f t="shared" si="6"/>
        <v>18.710000638859348</v>
      </c>
      <c r="G53">
        <f t="shared" si="4"/>
        <v>3.8346473400387396E-2</v>
      </c>
      <c r="H53">
        <f t="shared" si="5"/>
        <v>0.71400338914823758</v>
      </c>
    </row>
    <row r="54" spans="6:8" x14ac:dyDescent="0.25">
      <c r="F54">
        <f t="shared" si="6"/>
        <v>19.095000652748862</v>
      </c>
      <c r="G54">
        <f t="shared" si="4"/>
        <v>3.7149845428120214E-2</v>
      </c>
      <c r="H54">
        <f t="shared" si="5"/>
        <v>0.72853701009891825</v>
      </c>
    </row>
    <row r="55" spans="6:8" x14ac:dyDescent="0.25">
      <c r="F55">
        <f t="shared" si="6"/>
        <v>19.480000666638375</v>
      </c>
      <c r="G55">
        <f t="shared" si="4"/>
        <v>3.5937516516031963E-2</v>
      </c>
      <c r="H55">
        <f t="shared" si="5"/>
        <v>0.74260675696817025</v>
      </c>
    </row>
    <row r="56" spans="6:8" x14ac:dyDescent="0.25">
      <c r="F56">
        <f t="shared" si="6"/>
        <v>19.865000680527888</v>
      </c>
      <c r="G56">
        <f t="shared" si="4"/>
        <v>3.4714065929292312E-2</v>
      </c>
      <c r="H56">
        <f t="shared" si="5"/>
        <v>0.75620747235756425</v>
      </c>
    </row>
    <row r="57" spans="6:8" x14ac:dyDescent="0.25">
      <c r="F57">
        <f t="shared" si="6"/>
        <v>20.250000694417402</v>
      </c>
      <c r="G57">
        <f t="shared" si="4"/>
        <v>3.3483880397088078E-2</v>
      </c>
      <c r="H57">
        <f t="shared" si="5"/>
        <v>0.76933572525857497</v>
      </c>
    </row>
    <row r="58" spans="6:8" x14ac:dyDescent="0.25">
      <c r="F58">
        <f t="shared" si="6"/>
        <v>20.635000708306915</v>
      </c>
      <c r="G58">
        <f t="shared" si="4"/>
        <v>3.2251141503014127E-2</v>
      </c>
      <c r="H58">
        <f t="shared" si="5"/>
        <v>0.7819897344361848</v>
      </c>
    </row>
    <row r="59" spans="6:8" x14ac:dyDescent="0.25">
      <c r="F59">
        <f t="shared" si="6"/>
        <v>21.020000722196428</v>
      </c>
      <c r="G59">
        <f t="shared" si="4"/>
        <v>3.1019815020806182E-2</v>
      </c>
      <c r="H59">
        <f t="shared" si="5"/>
        <v>0.79416928733288694</v>
      </c>
    </row>
    <row r="60" spans="6:8" x14ac:dyDescent="0.25">
      <c r="F60">
        <f t="shared" si="6"/>
        <v>21.405000736085942</v>
      </c>
      <c r="G60">
        <f t="shared" si="4"/>
        <v>2.9793642168519908E-2</v>
      </c>
      <c r="H60">
        <f t="shared" si="5"/>
        <v>0.8058756552373475</v>
      </c>
    </row>
    <row r="61" spans="6:8" x14ac:dyDescent="0.25">
      <c r="F61">
        <f t="shared" si="6"/>
        <v>21.790000749975455</v>
      </c>
      <c r="G61">
        <f t="shared" si="4"/>
        <v>2.8576132739821927E-2</v>
      </c>
      <c r="H61">
        <f t="shared" si="5"/>
        <v>0.81711150544881661</v>
      </c>
    </row>
    <row r="62" spans="6:8" x14ac:dyDescent="0.25">
      <c r="F62">
        <f t="shared" si="6"/>
        <v>22.175000763864968</v>
      </c>
      <c r="G62">
        <f t="shared" si="4"/>
        <v>2.7370560057792408E-2</v>
      </c>
      <c r="H62">
        <f t="shared" si="5"/>
        <v>0.82788081114987133</v>
      </c>
    </row>
    <row r="63" spans="6:8" x14ac:dyDescent="0.25">
      <c r="F63">
        <f t="shared" si="6"/>
        <v>22.560000777754482</v>
      </c>
      <c r="G63">
        <f t="shared" si="4"/>
        <v>2.6179957684616031E-2</v>
      </c>
      <c r="H63">
        <f t="shared" si="5"/>
        <v>0.83818875967669959</v>
      </c>
    </row>
    <row r="64" spans="6:8" x14ac:dyDescent="0.25">
      <c r="F64">
        <f t="shared" si="6"/>
        <v>22.945000791643995</v>
      </c>
      <c r="G64">
        <f t="shared" si="4"/>
        <v>2.5007117809815516E-2</v>
      </c>
      <c r="H64">
        <f t="shared" si="5"/>
        <v>0.84804165984837354</v>
      </c>
    </row>
    <row r="65" spans="6:8" x14ac:dyDescent="0.25">
      <c r="F65">
        <f t="shared" si="6"/>
        <v>23.330000805533508</v>
      </c>
      <c r="G65">
        <f t="shared" si="4"/>
        <v>2.3854591230295773E-2</v>
      </c>
      <c r="H65">
        <f t="shared" si="5"/>
        <v>0.85744684898493584</v>
      </c>
    </row>
    <row r="66" spans="6:8" x14ac:dyDescent="0.25">
      <c r="F66">
        <f t="shared" si="6"/>
        <v>23.715000819423022</v>
      </c>
      <c r="G66">
        <f t="shared" si="4"/>
        <v>2.2724688827435009E-2</v>
      </c>
      <c r="H66">
        <f t="shared" si="5"/>
        <v>0.86641260020914113</v>
      </c>
    </row>
    <row r="67" spans="6:8" x14ac:dyDescent="0.25">
      <c r="F67">
        <f t="shared" si="6"/>
        <v>24.100000833312535</v>
      </c>
      <c r="G67">
        <f t="shared" si="4"/>
        <v>2.1619484439788304E-2</v>
      </c>
      <c r="H67">
        <f t="shared" si="5"/>
        <v>0.8749480305888786</v>
      </c>
    </row>
    <row r="68" spans="6:8" x14ac:dyDescent="0.25">
      <c r="F68">
        <f t="shared" si="6"/>
        <v>24.485000847202048</v>
      </c>
      <c r="G68">
        <f t="shared" si="4"/>
        <v>2.0540819024642845E-2</v>
      </c>
      <c r="H68">
        <f t="shared" si="5"/>
        <v>0.88306301063718839</v>
      </c>
    </row>
    <row r="69" spans="6:8" x14ac:dyDescent="0.25">
      <c r="F69">
        <f t="shared" si="6"/>
        <v>24.870000861091562</v>
      </c>
      <c r="G69">
        <f t="shared" si="4"/>
        <v>1.9490305997657539E-2</v>
      </c>
      <c r="H69">
        <f t="shared" si="5"/>
        <v>0.89076807564486216</v>
      </c>
    </row>
    <row r="70" spans="6:8" x14ac:dyDescent="0.25">
      <c r="F70">
        <f t="shared" si="6"/>
        <v>25.255000874981075</v>
      </c>
      <c r="G70">
        <f t="shared" si="4"/>
        <v>1.8469337637091882E-2</v>
      </c>
      <c r="H70">
        <f t="shared" si="5"/>
        <v>0.89807433927741054</v>
      </c>
    </row>
    <row r="71" spans="6:8" x14ac:dyDescent="0.25">
      <c r="F71">
        <f t="shared" si="6"/>
        <v>25.640000888870588</v>
      </c>
      <c r="G71">
        <f t="shared" si="4"/>
        <v>1.7479092437627106E-2</v>
      </c>
      <c r="H71">
        <f t="shared" si="5"/>
        <v>0.90499340982415821</v>
      </c>
    </row>
    <row r="72" spans="6:8" x14ac:dyDescent="0.25">
      <c r="F72">
        <f t="shared" ref="F72:F107" si="7">F71+((MAX(CycleTimeValues)-(MIN(CycleTimeValues)))/100)</f>
        <v>26.025000902760102</v>
      </c>
      <c r="G72">
        <f t="shared" ref="G72:G107" si="8">WEIBULL(F72,$F$3,$F$4,FALSE)</f>
        <v>1.6520543298443831E-2</v>
      </c>
      <c r="H72">
        <f t="shared" ref="H72:H107" si="9">WEIBULL(F72,$F$3,$F$4,TRUE)</f>
        <v>0.91153730944284717</v>
      </c>
    </row>
    <row r="73" spans="6:8" x14ac:dyDescent="0.25">
      <c r="F73">
        <f t="shared" si="7"/>
        <v>26.410000916649615</v>
      </c>
      <c r="G73">
        <f t="shared" si="8"/>
        <v>1.5594466430973229E-2</v>
      </c>
      <c r="H73">
        <f t="shared" si="9"/>
        <v>0.91771839669884259</v>
      </c>
    </row>
    <row r="74" spans="6:8" x14ac:dyDescent="0.25">
      <c r="F74">
        <f t="shared" si="7"/>
        <v>26.795000930539128</v>
      </c>
      <c r="G74">
        <f t="shared" si="8"/>
        <v>1.4701450873501823E-2</v>
      </c>
      <c r="H74">
        <f t="shared" si="9"/>
        <v>0.92354929265422259</v>
      </c>
    </row>
    <row r="75" spans="6:8" x14ac:dyDescent="0.25">
      <c r="F75">
        <f t="shared" si="7"/>
        <v>27.180000944428642</v>
      </c>
      <c r="G75">
        <f t="shared" si="8"/>
        <v>1.3841908502499339E-2</v>
      </c>
      <c r="H75">
        <f t="shared" si="9"/>
        <v>0.92904281071909278</v>
      </c>
    </row>
    <row r="76" spans="6:8" x14ac:dyDescent="0.25">
      <c r="F76">
        <f t="shared" si="7"/>
        <v>27.565000958318155</v>
      </c>
      <c r="G76">
        <f t="shared" si="8"/>
        <v>1.3016084434063026E-2</v>
      </c>
      <c r="H76">
        <f t="shared" si="9"/>
        <v>0.93421189043571473</v>
      </c>
    </row>
    <row r="77" spans="6:8" x14ac:dyDescent="0.25">
      <c r="F77">
        <f t="shared" si="7"/>
        <v>27.950000972207668</v>
      </c>
      <c r="G77">
        <f t="shared" si="8"/>
        <v>1.2224067713135564E-2</v>
      </c>
      <c r="H77">
        <f t="shared" si="9"/>
        <v>0.93906953532579596</v>
      </c>
    </row>
    <row r="78" spans="6:8" x14ac:dyDescent="0.25">
      <c r="F78">
        <f t="shared" si="7"/>
        <v>28.335000986097182</v>
      </c>
      <c r="G78">
        <f t="shared" si="8"/>
        <v>1.1465802193064648E-2</v>
      </c>
      <c r="H78">
        <f t="shared" si="9"/>
        <v>0.94362875489281006</v>
      </c>
    </row>
    <row r="79" spans="6:8" x14ac:dyDescent="0.25">
      <c r="F79">
        <f t="shared" si="7"/>
        <v>28.720000999986695</v>
      </c>
      <c r="G79">
        <f t="shared" si="8"/>
        <v>1.0741097513530279E-2</v>
      </c>
      <c r="H79">
        <f t="shared" si="9"/>
        <v>0.94790251083474308</v>
      </c>
    </row>
    <row r="80" spans="6:8" x14ac:dyDescent="0.25">
      <c r="F80">
        <f t="shared" si="7"/>
        <v>29.105001013876208</v>
      </c>
      <c r="G80">
        <f t="shared" si="8"/>
        <v>1.0049640090778546E-2</v>
      </c>
      <c r="H80">
        <f t="shared" si="9"/>
        <v>0.95190366748837185</v>
      </c>
    </row>
    <row r="81" spans="6:8" x14ac:dyDescent="0.25">
      <c r="F81">
        <f t="shared" si="7"/>
        <v>29.490001027765722</v>
      </c>
      <c r="G81">
        <f t="shared" si="8"/>
        <v>9.3910040403725539E-3</v>
      </c>
      <c r="H81">
        <f t="shared" si="9"/>
        <v>0.95564494649424969</v>
      </c>
    </row>
    <row r="82" spans="6:8" x14ac:dyDescent="0.25">
      <c r="F82">
        <f t="shared" si="7"/>
        <v>29.875001041655235</v>
      </c>
      <c r="G82">
        <f t="shared" si="8"/>
        <v>8.7646619592117309E-3</v>
      </c>
      <c r="H82">
        <f t="shared" si="9"/>
        <v>0.95913888564210237</v>
      </c>
    </row>
    <row r="83" spans="6:8" x14ac:dyDescent="0.25">
      <c r="F83">
        <f t="shared" si="7"/>
        <v>30.260001055544748</v>
      </c>
      <c r="G83">
        <f t="shared" si="8"/>
        <v>8.1699955002933321E-3</v>
      </c>
      <c r="H83">
        <f t="shared" si="9"/>
        <v>0.9623978018294308</v>
      </c>
    </row>
    <row r="84" spans="6:8" x14ac:dyDescent="0.25">
      <c r="F84">
        <f t="shared" si="7"/>
        <v>30.645001069434262</v>
      </c>
      <c r="G84">
        <f t="shared" si="8"/>
        <v>7.6063056805109434E-3</v>
      </c>
      <c r="H84">
        <f t="shared" si="9"/>
        <v>0.96543375804181208</v>
      </c>
    </row>
    <row r="85" spans="6:8" x14ac:dyDescent="0.25">
      <c r="F85">
        <f t="shared" si="7"/>
        <v>31.030001083323775</v>
      </c>
      <c r="G85">
        <f t="shared" si="8"/>
        <v>7.0728228686277803E-3</v>
      </c>
      <c r="H85">
        <f t="shared" si="9"/>
        <v>0.96825853424172259</v>
      </c>
    </row>
    <row r="86" spans="6:8" x14ac:dyDescent="0.25">
      <c r="F86">
        <f t="shared" si="7"/>
        <v>31.415001097213288</v>
      </c>
      <c r="G86">
        <f t="shared" si="8"/>
        <v>6.5687164073549948E-3</v>
      </c>
      <c r="H86">
        <f t="shared" si="9"/>
        <v>0.97088360203366753</v>
      </c>
    </row>
    <row r="87" spans="6:8" x14ac:dyDescent="0.25">
      <c r="F87">
        <f t="shared" si="7"/>
        <v>31.800001111102802</v>
      </c>
      <c r="G87">
        <f t="shared" si="8"/>
        <v>6.0931038301420808E-3</v>
      </c>
      <c r="H87">
        <f t="shared" si="9"/>
        <v>0.97332010295694982</v>
      </c>
    </row>
    <row r="88" spans="6:8" x14ac:dyDescent="0.25">
      <c r="F88">
        <f t="shared" si="7"/>
        <v>32.185001124992311</v>
      </c>
      <c r="G88">
        <f t="shared" si="8"/>
        <v>5.6450596397886708E-3</v>
      </c>
      <c r="H88">
        <f t="shared" si="9"/>
        <v>0.97557883024350855</v>
      </c>
    </row>
    <row r="89" spans="6:8" x14ac:dyDescent="0.25">
      <c r="F89">
        <f t="shared" si="7"/>
        <v>32.570001138881821</v>
      </c>
      <c r="G89">
        <f t="shared" si="8"/>
        <v>5.2236236222619617E-3</v>
      </c>
      <c r="H89">
        <f t="shared" si="9"/>
        <v>0.97767021386680475</v>
      </c>
    </row>
    <row r="90" spans="6:8" x14ac:dyDescent="0.25">
      <c r="F90">
        <f t="shared" si="7"/>
        <v>32.955001152771331</v>
      </c>
      <c r="G90">
        <f t="shared" si="8"/>
        <v>4.8278086751069454E-3</v>
      </c>
      <c r="H90">
        <f t="shared" si="9"/>
        <v>0.97960430869865511</v>
      </c>
    </row>
    <row r="91" spans="6:8" x14ac:dyDescent="0.25">
      <c r="F91">
        <f t="shared" si="7"/>
        <v>33.340001166660841</v>
      </c>
      <c r="G91">
        <f t="shared" si="8"/>
        <v>4.4566081355275882E-3</v>
      </c>
      <c r="H91">
        <f t="shared" si="9"/>
        <v>0.98139078558408088</v>
      </c>
    </row>
    <row r="92" spans="6:8" x14ac:dyDescent="0.25">
      <c r="F92">
        <f t="shared" si="7"/>
        <v>33.72500118055035</v>
      </c>
      <c r="G92">
        <f t="shared" si="8"/>
        <v>4.1090025985658233E-3</v>
      </c>
      <c r="H92">
        <f t="shared" si="9"/>
        <v>0.98303892513953683</v>
      </c>
    </row>
    <row r="93" spans="6:8" x14ac:dyDescent="0.25">
      <c r="F93">
        <f t="shared" si="7"/>
        <v>34.11000119443986</v>
      </c>
      <c r="G93">
        <f t="shared" si="8"/>
        <v>3.783966220784603E-3</v>
      </c>
      <c r="H93">
        <f t="shared" si="9"/>
        <v>0.98455761407717068</v>
      </c>
    </row>
    <row r="94" spans="6:8" x14ac:dyDescent="0.25">
      <c r="F94">
        <f t="shared" si="7"/>
        <v>34.49500120832937</v>
      </c>
      <c r="G94">
        <f t="shared" si="8"/>
        <v>3.4804725094532063E-3</v>
      </c>
      <c r="H94">
        <f t="shared" si="9"/>
        <v>0.98595534385688954</v>
      </c>
    </row>
    <row r="95" spans="6:8" x14ac:dyDescent="0.25">
      <c r="F95">
        <f t="shared" si="7"/>
        <v>34.88000122221888</v>
      </c>
      <c r="G95">
        <f t="shared" si="8"/>
        <v>3.1974996014243503E-3</v>
      </c>
      <c r="H95">
        <f t="shared" si="9"/>
        <v>0.98724021146883167</v>
      </c>
    </row>
    <row r="96" spans="6:8" x14ac:dyDescent="0.25">
      <c r="F96">
        <f t="shared" si="7"/>
        <v>35.26500123610839</v>
      </c>
      <c r="G96">
        <f t="shared" si="8"/>
        <v>2.9340350396752221E-3</v>
      </c>
      <c r="H96">
        <f t="shared" si="9"/>
        <v>0.98841992215119301</v>
      </c>
    </row>
    <row r="97" spans="6:8" x14ac:dyDescent="0.25">
      <c r="F97">
        <f t="shared" si="7"/>
        <v>35.650001249997899</v>
      </c>
      <c r="G97">
        <f t="shared" si="8"/>
        <v>2.689080058856673E-3</v>
      </c>
      <c r="H97">
        <f t="shared" si="9"/>
        <v>0.98950179385209358</v>
      </c>
    </row>
    <row r="98" spans="6:8" x14ac:dyDescent="0.25">
      <c r="F98">
        <f t="shared" si="7"/>
        <v>36.035001263887409</v>
      </c>
      <c r="G98">
        <f t="shared" si="8"/>
        <v>2.4616533941592259E-3</v>
      </c>
      <c r="H98">
        <f t="shared" si="9"/>
        <v>0.99049276324911484</v>
      </c>
    </row>
    <row r="99" spans="6:8" x14ac:dyDescent="0.25">
      <c r="F99">
        <f t="shared" si="7"/>
        <v>36.420001277776919</v>
      </c>
      <c r="G99">
        <f t="shared" si="8"/>
        <v>2.2507946303671447E-3</v>
      </c>
      <c r="H99">
        <f t="shared" si="9"/>
        <v>0.99139939314615977</v>
      </c>
    </row>
    <row r="100" spans="6:8" x14ac:dyDescent="0.25">
      <c r="F100">
        <f t="shared" si="7"/>
        <v>36.805001291666429</v>
      </c>
      <c r="G100">
        <f t="shared" si="8"/>
        <v>2.0555671101444924E-3</v>
      </c>
      <c r="H100">
        <f t="shared" si="9"/>
        <v>0.99222788107420801</v>
      </c>
    </row>
    <row r="101" spans="6:8" x14ac:dyDescent="0.25">
      <c r="F101">
        <f t="shared" si="7"/>
        <v>37.190001305555938</v>
      </c>
      <c r="G101">
        <f t="shared" si="8"/>
        <v>1.8750604223931166E-3</v>
      </c>
      <c r="H101">
        <f t="shared" si="9"/>
        <v>0.9929840689302315</v>
      </c>
    </row>
    <row r="102" spans="6:8" x14ac:dyDescent="0.25">
      <c r="F102">
        <f t="shared" si="7"/>
        <v>37.575001319445448</v>
      </c>
      <c r="G102">
        <f t="shared" si="8"/>
        <v>1.7083924929592409E-3</v>
      </c>
      <c r="H102">
        <f t="shared" si="9"/>
        <v>0.99367345349684622</v>
      </c>
    </row>
    <row r="103" spans="6:8" x14ac:dyDescent="0.25">
      <c r="F103">
        <f t="shared" si="7"/>
        <v>37.960001333334958</v>
      </c>
      <c r="G103">
        <f t="shared" si="8"/>
        <v>1.5547113010621889E-3</v>
      </c>
      <c r="H103">
        <f t="shared" si="9"/>
        <v>0.99430119769407277</v>
      </c>
    </row>
    <row r="104" spans="6:8" x14ac:dyDescent="0.25">
      <c r="F104">
        <f t="shared" si="7"/>
        <v>38.345001347224468</v>
      </c>
      <c r="G104">
        <f t="shared" si="8"/>
        <v>1.4131962455968213E-3</v>
      </c>
      <c r="H104">
        <f t="shared" si="9"/>
        <v>0.994872142423739</v>
      </c>
    </row>
    <row r="105" spans="6:8" x14ac:dyDescent="0.25">
      <c r="F105">
        <f t="shared" si="7"/>
        <v>38.730001361113978</v>
      </c>
      <c r="G105">
        <f t="shared" si="8"/>
        <v>1.2830591859438235E-3</v>
      </c>
      <c r="H105">
        <f t="shared" si="9"/>
        <v>0.99539081887645597</v>
      </c>
    </row>
    <row r="106" spans="6:8" x14ac:dyDescent="0.25">
      <c r="F106">
        <f t="shared" si="7"/>
        <v>39.115001375003487</v>
      </c>
      <c r="G106">
        <f t="shared" si="8"/>
        <v>1.1635451821325469E-3</v>
      </c>
      <c r="H106">
        <f t="shared" si="9"/>
        <v>0.99586146118063423</v>
      </c>
    </row>
    <row r="107" spans="6:8" x14ac:dyDescent="0.25">
      <c r="F107">
        <f t="shared" si="7"/>
        <v>39.500001388892997</v>
      </c>
      <c r="G107">
        <f t="shared" si="8"/>
        <v>1.0539329591645033E-3</v>
      </c>
      <c r="H107">
        <f t="shared" si="9"/>
        <v>0.99628801928256938</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001"/>
  <sheetViews>
    <sheetView topLeftCell="E1" workbookViewId="0">
      <selection activeCell="I1" sqref="I1"/>
    </sheetView>
  </sheetViews>
  <sheetFormatPr defaultColWidth="8.85546875" defaultRowHeight="15" x14ac:dyDescent="0.25"/>
  <cols>
    <col min="1" max="1" width="24.7109375" customWidth="1"/>
    <col min="2" max="2" width="21.42578125" customWidth="1"/>
    <col min="3" max="3" width="21.42578125" style="21" customWidth="1"/>
    <col min="4" max="4" width="14.42578125" customWidth="1"/>
    <col min="5" max="6" width="13.85546875" customWidth="1"/>
    <col min="7" max="7" width="22.140625" customWidth="1"/>
    <col min="8" max="8" width="17.42578125" customWidth="1"/>
    <col min="9" max="9" width="18.140625" customWidth="1"/>
    <col min="10" max="10" width="26.5703125" customWidth="1"/>
    <col min="11" max="11" width="21.5703125" customWidth="1"/>
  </cols>
  <sheetData>
    <row r="1" spans="1:13" x14ac:dyDescent="0.25">
      <c r="A1" t="s">
        <v>8</v>
      </c>
      <c r="B1" t="s">
        <v>11</v>
      </c>
      <c r="C1" s="21" t="s">
        <v>58</v>
      </c>
      <c r="D1" t="s">
        <v>27</v>
      </c>
      <c r="E1" t="s">
        <v>79</v>
      </c>
      <c r="F1" t="s">
        <v>80</v>
      </c>
      <c r="G1" t="s">
        <v>81</v>
      </c>
      <c r="H1" t="s">
        <v>82</v>
      </c>
      <c r="I1" t="s">
        <v>91</v>
      </c>
      <c r="J1" t="s">
        <v>92</v>
      </c>
      <c r="K1" s="13" t="s">
        <v>67</v>
      </c>
      <c r="L1" s="13"/>
      <c r="M1" s="13"/>
    </row>
    <row r="2" spans="1:13" x14ac:dyDescent="0.25">
      <c r="A2" s="32">
        <f>IF(AND(TRIM(INDEX(CompletedDateValues,ROW(A2)))&lt;&gt;"",INDEX(CompletedDateValues,ROW(A2))&gt;0),INDEX(CompletedDateValues,ROW(A2)),"")</f>
        <v>42583.541666666664</v>
      </c>
      <c r="B2" s="32">
        <f>IF(AND(TRIM(INDEX(StartDateValues,ROW(A2)))&lt;&gt;"",INDEX(StartDateValues,ROW(A2))&gt;0),INDEX(StartDateValues,ROW(A2)),"")</f>
        <v>42582.416666666664</v>
      </c>
      <c r="C2" s="22" t="str">
        <f t="shared" ref="C2" si="0">IF(AND(TRIM(INDEX(WorkTypeValues,ROW(A2)))&lt;&gt;"",INDEX(WorkTypeValues,ROW(A2))&gt;0),INDEX(WorkTypeValues,ROW(A2)),"")</f>
        <v/>
      </c>
      <c r="D2" s="3">
        <f>IF(A2="", "",YEAR(A2))</f>
        <v>2016</v>
      </c>
      <c r="E2" s="3">
        <f>IF(A2="","",MONTH(A2))</f>
        <v>8</v>
      </c>
      <c r="F2" s="3">
        <f>IF(A2="","",DAY(A2))</f>
        <v>1</v>
      </c>
      <c r="G2" s="3">
        <f>IF(A2="","",IF(HOUR(A2)&lt;StartHour,StartHour,IF(HOUR(A2)&gt;FinishHour,FinishHour,HOUR(A2))))</f>
        <v>13</v>
      </c>
      <c r="H2" s="3" t="str">
        <f>IF(D2="","",D2&amp;"-"&amp;TEXT(E2,"00") &amp;"-"&amp;TEXT(F2,"00") &amp;"-"&amp;TEXT(G2,"00"))</f>
        <v>2016-08-01-13</v>
      </c>
      <c r="I2" s="33">
        <f>IF(OR(A2="",B2=""),NA(),MAX(0,IF(A2-B2=0,SameDayCycleTimeSettingValue,(A2-B2) *24)))</f>
        <v>27</v>
      </c>
      <c r="J2" s="33">
        <f>IF(OR(A2="",B2=""),NA(),MAX(0,IF(A2-B2=0,SameDayCycleTimeSettingValue,((A2-B2) *24)-(INT((A2-B2)) * (24-(FinishHour-StartHour))))))</f>
        <v>11</v>
      </c>
      <c r="K2" s="3" t="e">
        <f ca="1">IF(OR(A2&lt;&gt;"",B2=""),NA(),MAX(0,IF(_xlfn.DAYS(NOW(),B2)=0,SameDayCycleTimeSettingValue,_xlfn.DAYS(NOW(),B2))))</f>
        <v>#N/A</v>
      </c>
    </row>
    <row r="3" spans="1:13" x14ac:dyDescent="0.25">
      <c r="A3" s="32">
        <f>IF(AND(TRIM(INDEX(CompletedDateValues,ROW(A3)))&lt;&gt;"",INDEX(CompletedDateValues,ROW(A3))&gt;0),INDEX(CompletedDateValues,ROW(A3)),"")</f>
        <v>42584.083333333336</v>
      </c>
      <c r="B3" s="32">
        <f>IF(AND(TRIM(INDEX(StartDateValues,ROW(A3)))&lt;&gt;"",INDEX(StartDateValues,ROW(A3))&gt;0),INDEX(StartDateValues,ROW(A3)),"")</f>
        <v>42583.416666608799</v>
      </c>
      <c r="C3" s="22" t="str">
        <f t="shared" ref="C3:C66" si="1">IF(AND(TRIM(INDEX(WorkTypeValues,ROW(A3)))&lt;&gt;"",INDEX(WorkTypeValues,ROW(A3))&gt;0),INDEX(WorkTypeValues,ROW(A3)),"")</f>
        <v>Defect</v>
      </c>
      <c r="D3" s="3">
        <f t="shared" ref="D3:D66" si="2">IF(A3="", "",YEAR(A3))</f>
        <v>2016</v>
      </c>
      <c r="E3" s="3">
        <f t="shared" ref="E3:E66" si="3">IF(A3="","",MONTH(A3))</f>
        <v>8</v>
      </c>
      <c r="F3" s="3">
        <f t="shared" ref="F3:F66" si="4">IF(A3="","",DAY(A3))</f>
        <v>2</v>
      </c>
      <c r="G3" s="3">
        <f>IF(A3="","",IF(HOUR(A3)&lt;StartHour,StartHour,IF(HOUR(A3)&gt;FinishHour,FinishHour,HOUR(A3))))</f>
        <v>9</v>
      </c>
      <c r="H3" s="3" t="str">
        <f t="shared" ref="H3:H66" si="5">IF(D3="","",D3&amp;"-"&amp;TEXT(E3,"00") &amp;"-"&amp;TEXT(F3,"00") &amp;"-"&amp;TEXT(G3,"00"))</f>
        <v>2016-08-02-09</v>
      </c>
      <c r="I3" s="33">
        <f>IF(OR(A3="",B3=""),NA(),MAX(0,IF(A3-B3=0,SameDayCycleTimeSettingValue,(A3-B3) *24)))</f>
        <v>16.000001388892997</v>
      </c>
      <c r="J3" s="33">
        <f>IF(OR(A3="",B3=""),NA(),MAX(0,IF(A3-B3=0,SameDayCycleTimeSettingValue,((A3-B3) *24)-(INT((A3-B3)) * (24-(FinishHour-StartHour))))))</f>
        <v>16.000001388892997</v>
      </c>
      <c r="K3" s="3" t="e">
        <f ca="1">IF(OR(A3&lt;&gt;"",B3=""),NA(),MAX(0,IF(_xlfn.DAYS(NOW(),B3)=0,SameDayCycleTimeSettingValue,_xlfn.DAYS(NOW(),B3))))</f>
        <v>#N/A</v>
      </c>
    </row>
    <row r="4" spans="1:13" x14ac:dyDescent="0.25">
      <c r="A4" s="32">
        <f>IF(AND(TRIM(INDEX(CompletedDateValues,ROW(A4)))&lt;&gt;"",INDEX(CompletedDateValues,ROW(A4))&gt;0),INDEX(CompletedDateValues,ROW(A4)),"")</f>
        <v>42587.395833333336</v>
      </c>
      <c r="B4" s="32">
        <f>IF(AND(TRIM(INDEX(StartDateValues,ROW(A4)))&lt;&gt;"",INDEX(StartDateValues,ROW(A4))&gt;0),INDEX(StartDateValues,ROW(A4)),"")</f>
        <v>42584.416666608799</v>
      </c>
      <c r="C4" s="22" t="str">
        <f t="shared" si="1"/>
        <v/>
      </c>
      <c r="D4" s="3">
        <f t="shared" si="2"/>
        <v>2016</v>
      </c>
      <c r="E4" s="3">
        <f t="shared" si="3"/>
        <v>8</v>
      </c>
      <c r="F4" s="3">
        <f t="shared" si="4"/>
        <v>5</v>
      </c>
      <c r="G4" s="3">
        <f>IF(A4="","",IF(HOUR(A4)&lt;StartHour,StartHour,IF(HOUR(A4)&gt;FinishHour,FinishHour,HOUR(A4))))</f>
        <v>9</v>
      </c>
      <c r="H4" s="3" t="str">
        <f t="shared" si="5"/>
        <v>2016-08-05-09</v>
      </c>
      <c r="I4" s="33">
        <f>IF(OR(A4="",B4=""),NA(),MAX(0,IF(A4-B4=0,SameDayCycleTimeSettingValue,(A4-B4) *24)))</f>
        <v>71.500001388892997</v>
      </c>
      <c r="J4" s="33">
        <f>IF(OR(A4="",B4=""),NA(),MAX(0,IF(A4-B4=0,SameDayCycleTimeSettingValue,((A4-B4) *24)-(INT((A4-B4)) * (24-(FinishHour-StartHour))))))</f>
        <v>39.500001388892997</v>
      </c>
      <c r="K4" s="3" t="e">
        <f ca="1">IF(OR(A4&lt;&gt;"",B4=""),NA(),MAX(0,IF(_xlfn.DAYS(NOW(),B4)=0,SameDayCycleTimeSettingValue,_xlfn.DAYS(NOW(),B4))))</f>
        <v>#N/A</v>
      </c>
    </row>
    <row r="5" spans="1:13" x14ac:dyDescent="0.25">
      <c r="A5" s="32">
        <f>IF(AND(TRIM(INDEX(CompletedDateValues,ROW(A5)))&lt;&gt;"",INDEX(CompletedDateValues,ROW(A5))&gt;0),INDEX(CompletedDateValues,ROW(A5)),"")</f>
        <v>42587.416666666664</v>
      </c>
      <c r="B5" s="32">
        <f>IF(AND(TRIM(INDEX(StartDateValues,ROW(A5)))&lt;&gt;"",INDEX(StartDateValues,ROW(A5))&gt;0),INDEX(StartDateValues,ROW(A5)),"")</f>
        <v>42587.375</v>
      </c>
      <c r="C5" s="22" t="str">
        <f t="shared" si="1"/>
        <v/>
      </c>
      <c r="D5" s="3">
        <f t="shared" si="2"/>
        <v>2016</v>
      </c>
      <c r="E5" s="3">
        <f t="shared" si="3"/>
        <v>8</v>
      </c>
      <c r="F5" s="3">
        <f t="shared" si="4"/>
        <v>5</v>
      </c>
      <c r="G5" s="3">
        <f>IF(A5="","",IF(HOUR(A5)&lt;StartHour,StartHour,IF(HOUR(A5)&gt;FinishHour,FinishHour,HOUR(A5))))</f>
        <v>10</v>
      </c>
      <c r="H5" s="3" t="str">
        <f t="shared" si="5"/>
        <v>2016-08-05-10</v>
      </c>
      <c r="I5" s="33">
        <f>IF(OR(A5="",B5=""),NA(),MAX(0,IF(A5-B5=0,SameDayCycleTimeSettingValue,(A5-B5) *24)))</f>
        <v>0.99999999994179234</v>
      </c>
      <c r="J5" s="33">
        <f>IF(OR(A5="",B5=""),NA(),MAX(0,IF(A5-B5=0,SameDayCycleTimeSettingValue,((A5-B5) *24)-(INT((A5-B5)) * (24-(FinishHour-StartHour))))))</f>
        <v>0.99999999994179234</v>
      </c>
      <c r="K5" s="3" t="e">
        <f ca="1">IF(OR(A5&lt;&gt;"",B5=""),NA(),MAX(0,IF(_xlfn.DAYS(NOW(),B5)=0,SameDayCycleTimeSettingValue,_xlfn.DAYS(NOW(),B5))))</f>
        <v>#N/A</v>
      </c>
    </row>
    <row r="6" spans="1:13" x14ac:dyDescent="0.25">
      <c r="A6" s="32" t="str">
        <f>IF(AND(TRIM(INDEX(CompletedDateValues,ROW(A6)))&lt;&gt;"",INDEX(CompletedDateValues,ROW(A6))&gt;0),INDEX(CompletedDateValues,ROW(A6)),"")</f>
        <v/>
      </c>
      <c r="B6" s="32" t="str">
        <f>IF(AND(TRIM(INDEX(StartDateValues,ROW(A6)))&lt;&gt;"",INDEX(StartDateValues,ROW(A6))&gt;0),INDEX(StartDateValues,ROW(A6)),"")</f>
        <v/>
      </c>
      <c r="C6" s="22" t="str">
        <f t="shared" si="1"/>
        <v/>
      </c>
      <c r="D6" s="3" t="str">
        <f t="shared" si="2"/>
        <v/>
      </c>
      <c r="E6" s="3" t="str">
        <f t="shared" si="3"/>
        <v/>
      </c>
      <c r="F6" s="3" t="str">
        <f t="shared" si="4"/>
        <v/>
      </c>
      <c r="G6" s="3" t="str">
        <f>IF(A6="","",IF(HOUR(A6)&lt;StartHour,StartHour,IF(HOUR(A6)&gt;FinishHour,FinishHour,HOUR(A6))))</f>
        <v/>
      </c>
      <c r="H6" s="3" t="str">
        <f t="shared" si="5"/>
        <v/>
      </c>
      <c r="I6" s="33" t="e">
        <f>IF(OR(A6="",B6=""),NA(),MAX(0,IF(A6-B6=0,SameDayCycleTimeSettingValue,(A6-B6) *24)))</f>
        <v>#N/A</v>
      </c>
      <c r="J6" s="33" t="e">
        <f>IF(OR(A6="",B6=""),NA(),MAX(0,IF(A6-B6=0,SameDayCycleTimeSettingValue,((A6-B6) *24)-(INT((A6-B6)) * (24-(FinishHour-StartHour))))))</f>
        <v>#N/A</v>
      </c>
      <c r="K6" s="3" t="e">
        <f ca="1">IF(OR(A6&lt;&gt;"",B6=""),NA(),MAX(0,IF(_xlfn.DAYS(NOW(),B6)=0,SameDayCycleTimeSettingValue,_xlfn.DAYS(NOW(),B6))))</f>
        <v>#N/A</v>
      </c>
    </row>
    <row r="7" spans="1:13" x14ac:dyDescent="0.25">
      <c r="A7" s="32" t="str">
        <f>IF(AND(TRIM(INDEX(CompletedDateValues,ROW(A7)))&lt;&gt;"",INDEX(CompletedDateValues,ROW(A7))&gt;0),INDEX(CompletedDateValues,ROW(A7)),"")</f>
        <v/>
      </c>
      <c r="B7" s="32" t="str">
        <f>IF(AND(TRIM(INDEX(StartDateValues,ROW(A7)))&lt;&gt;"",INDEX(StartDateValues,ROW(A7))&gt;0),INDEX(StartDateValues,ROW(A7)),"")</f>
        <v/>
      </c>
      <c r="C7" s="22" t="str">
        <f t="shared" si="1"/>
        <v/>
      </c>
      <c r="D7" s="3" t="str">
        <f t="shared" si="2"/>
        <v/>
      </c>
      <c r="E7" s="3" t="str">
        <f t="shared" si="3"/>
        <v/>
      </c>
      <c r="F7" s="3" t="str">
        <f t="shared" si="4"/>
        <v/>
      </c>
      <c r="G7" s="3" t="str">
        <f>IF(A7="","",IF(HOUR(A7)&lt;StartHour,StartHour,IF(HOUR(A7)&gt;FinishHour,FinishHour,HOUR(A7))))</f>
        <v/>
      </c>
      <c r="H7" s="3" t="str">
        <f t="shared" si="5"/>
        <v/>
      </c>
      <c r="I7" s="33" t="e">
        <f>IF(OR(A7="",B7=""),NA(),MAX(0,IF(A7-B7=0,SameDayCycleTimeSettingValue,(A7-B7) *24)))</f>
        <v>#N/A</v>
      </c>
      <c r="J7" s="33" t="e">
        <f>IF(OR(A7="",B7=""),NA(),MAX(0,IF(A7-B7=0,SameDayCycleTimeSettingValue,((A7-B7) *24)-(INT((A7-B7)) * (24-(FinishHour-StartHour))))))</f>
        <v>#N/A</v>
      </c>
      <c r="K7" s="3" t="e">
        <f ca="1">IF(OR(A7&lt;&gt;"",B7=""),NA(),MAX(0,IF(_xlfn.DAYS(NOW(),B7)=0,SameDayCycleTimeSettingValue,_xlfn.DAYS(NOW(),B7))))</f>
        <v>#N/A</v>
      </c>
    </row>
    <row r="8" spans="1:13" x14ac:dyDescent="0.25">
      <c r="A8" s="32" t="str">
        <f>IF(AND(TRIM(INDEX(CompletedDateValues,ROW(A8)))&lt;&gt;"",INDEX(CompletedDateValues,ROW(A8))&gt;0),INDEX(CompletedDateValues,ROW(A8)),"")</f>
        <v/>
      </c>
      <c r="B8" s="32" t="str">
        <f>IF(AND(TRIM(INDEX(StartDateValues,ROW(A8)))&lt;&gt;"",INDEX(StartDateValues,ROW(A8))&gt;0),INDEX(StartDateValues,ROW(A8)),"")</f>
        <v/>
      </c>
      <c r="C8" s="22" t="str">
        <f t="shared" si="1"/>
        <v/>
      </c>
      <c r="D8" s="3" t="str">
        <f t="shared" si="2"/>
        <v/>
      </c>
      <c r="E8" s="3" t="str">
        <f t="shared" si="3"/>
        <v/>
      </c>
      <c r="F8" s="3" t="str">
        <f t="shared" si="4"/>
        <v/>
      </c>
      <c r="G8" s="3" t="str">
        <f>IF(A8="","",IF(HOUR(A8)&lt;StartHour,StartHour,IF(HOUR(A8)&gt;FinishHour,FinishHour,HOUR(A8))))</f>
        <v/>
      </c>
      <c r="H8" s="3" t="str">
        <f t="shared" si="5"/>
        <v/>
      </c>
      <c r="I8" s="33" t="e">
        <f>IF(OR(A8="",B8=""),NA(),MAX(0,IF(A8-B8=0,SameDayCycleTimeSettingValue,(A8-B8) *24)))</f>
        <v>#N/A</v>
      </c>
      <c r="J8" s="33" t="e">
        <f>IF(OR(A8="",B8=""),NA(),MAX(0,IF(A8-B8=0,SameDayCycleTimeSettingValue,((A8-B8) *24)-(INT((A8-B8)) * (24-(FinishHour-StartHour))))))</f>
        <v>#N/A</v>
      </c>
      <c r="K8" s="3" t="e">
        <f ca="1">IF(OR(A8&lt;&gt;"",B8=""),NA(),MAX(0,IF(_xlfn.DAYS(NOW(),B8)=0,SameDayCycleTimeSettingValue,_xlfn.DAYS(NOW(),B8))))</f>
        <v>#N/A</v>
      </c>
    </row>
    <row r="9" spans="1:13" x14ac:dyDescent="0.25">
      <c r="A9" s="32" t="str">
        <f>IF(AND(TRIM(INDEX(CompletedDateValues,ROW(A9)))&lt;&gt;"",INDEX(CompletedDateValues,ROW(A9))&gt;0),INDEX(CompletedDateValues,ROW(A9)),"")</f>
        <v/>
      </c>
      <c r="B9" s="32" t="str">
        <f>IF(AND(TRIM(INDEX(StartDateValues,ROW(A9)))&lt;&gt;"",INDEX(StartDateValues,ROW(A9))&gt;0),INDEX(StartDateValues,ROW(A9)),"")</f>
        <v/>
      </c>
      <c r="C9" s="22" t="str">
        <f t="shared" si="1"/>
        <v/>
      </c>
      <c r="D9" s="3" t="str">
        <f t="shared" si="2"/>
        <v/>
      </c>
      <c r="E9" s="3" t="str">
        <f t="shared" si="3"/>
        <v/>
      </c>
      <c r="F9" s="3" t="str">
        <f t="shared" si="4"/>
        <v/>
      </c>
      <c r="G9" s="3" t="str">
        <f>IF(A9="","",IF(HOUR(A9)&lt;StartHour,StartHour,IF(HOUR(A9)&gt;FinishHour,FinishHour,HOUR(A9))))</f>
        <v/>
      </c>
      <c r="H9" s="3" t="str">
        <f t="shared" si="5"/>
        <v/>
      </c>
      <c r="I9" s="33" t="e">
        <f>IF(OR(A9="",B9=""),NA(),MAX(0,IF(A9-B9=0,SameDayCycleTimeSettingValue,(A9-B9) *24)))</f>
        <v>#N/A</v>
      </c>
      <c r="J9" s="33" t="e">
        <f>IF(OR(A9="",B9=""),NA(),MAX(0,IF(A9-B9=0,SameDayCycleTimeSettingValue,((A9-B9) *24)-(INT((A9-B9)) * (24-(FinishHour-StartHour))))))</f>
        <v>#N/A</v>
      </c>
      <c r="K9" s="3" t="e">
        <f ca="1">IF(OR(A9&lt;&gt;"",B9=""),NA(),MAX(0,IF(_xlfn.DAYS(NOW(),B9)=0,SameDayCycleTimeSettingValue,_xlfn.DAYS(NOW(),B9))))</f>
        <v>#N/A</v>
      </c>
    </row>
    <row r="10" spans="1:13" x14ac:dyDescent="0.25">
      <c r="A10" s="32" t="str">
        <f>IF(AND(TRIM(INDEX(CompletedDateValues,ROW(A10)))&lt;&gt;"",INDEX(CompletedDateValues,ROW(A10))&gt;0),INDEX(CompletedDateValues,ROW(A10)),"")</f>
        <v/>
      </c>
      <c r="B10" s="32" t="str">
        <f>IF(AND(TRIM(INDEX(StartDateValues,ROW(A10)))&lt;&gt;"",INDEX(StartDateValues,ROW(A10))&gt;0),INDEX(StartDateValues,ROW(A10)),"")</f>
        <v/>
      </c>
      <c r="C10" s="22" t="str">
        <f t="shared" si="1"/>
        <v/>
      </c>
      <c r="D10" s="3" t="str">
        <f t="shared" si="2"/>
        <v/>
      </c>
      <c r="E10" s="3" t="str">
        <f t="shared" si="3"/>
        <v/>
      </c>
      <c r="F10" s="3" t="str">
        <f t="shared" si="4"/>
        <v/>
      </c>
      <c r="G10" s="3" t="str">
        <f>IF(A10="","",IF(HOUR(A10)&lt;StartHour,StartHour,IF(HOUR(A10)&gt;FinishHour,FinishHour,HOUR(A10))))</f>
        <v/>
      </c>
      <c r="H10" s="3" t="str">
        <f t="shared" si="5"/>
        <v/>
      </c>
      <c r="I10" s="33" t="e">
        <f>IF(OR(A10="",B10=""),NA(),MAX(0,IF(A10-B10=0,SameDayCycleTimeSettingValue,(A10-B10) *24)))</f>
        <v>#N/A</v>
      </c>
      <c r="J10" s="33" t="e">
        <f>IF(OR(A10="",B10=""),NA(),MAX(0,IF(A10-B10=0,SameDayCycleTimeSettingValue,((A10-B10) *24)-(INT((A10-B10)) * (24-(FinishHour-StartHour))))))</f>
        <v>#N/A</v>
      </c>
      <c r="K10" s="3" t="e">
        <f ca="1">IF(OR(A10&lt;&gt;"",B10=""),NA(),MAX(0,IF(_xlfn.DAYS(NOW(),B10)=0,SameDayCycleTimeSettingValue,_xlfn.DAYS(NOW(),B10))))</f>
        <v>#N/A</v>
      </c>
    </row>
    <row r="11" spans="1:13" x14ac:dyDescent="0.25">
      <c r="A11" s="32" t="str">
        <f>IF(AND(TRIM(INDEX(CompletedDateValues,ROW(A11)))&lt;&gt;"",INDEX(CompletedDateValues,ROW(A11))&gt;0),INDEX(CompletedDateValues,ROW(A11)),"")</f>
        <v/>
      </c>
      <c r="B11" s="32" t="str">
        <f>IF(AND(TRIM(INDEX(StartDateValues,ROW(A11)))&lt;&gt;"",INDEX(StartDateValues,ROW(A11))&gt;0),INDEX(StartDateValues,ROW(A11)),"")</f>
        <v/>
      </c>
      <c r="C11" s="22" t="str">
        <f t="shared" si="1"/>
        <v/>
      </c>
      <c r="D11" s="3" t="str">
        <f t="shared" si="2"/>
        <v/>
      </c>
      <c r="E11" s="3" t="str">
        <f t="shared" si="3"/>
        <v/>
      </c>
      <c r="F11" s="3" t="str">
        <f t="shared" si="4"/>
        <v/>
      </c>
      <c r="G11" s="3" t="str">
        <f>IF(A11="","",IF(HOUR(A11)&lt;StartHour,StartHour,IF(HOUR(A11)&gt;FinishHour,FinishHour,HOUR(A11))))</f>
        <v/>
      </c>
      <c r="H11" s="3" t="str">
        <f t="shared" si="5"/>
        <v/>
      </c>
      <c r="I11" s="33" t="e">
        <f>IF(OR(A11="",B11=""),NA(),MAX(0,IF(A11-B11=0,SameDayCycleTimeSettingValue,(A11-B11) *24)))</f>
        <v>#N/A</v>
      </c>
      <c r="J11" s="33" t="e">
        <f>IF(OR(A11="",B11=""),NA(),MAX(0,IF(A11-B11=0,SameDayCycleTimeSettingValue,((A11-B11) *24)-(INT((A11-B11)) * (24-(FinishHour-StartHour))))))</f>
        <v>#N/A</v>
      </c>
      <c r="K11" s="3" t="e">
        <f ca="1">IF(OR(A11&lt;&gt;"",B11=""),NA(),MAX(0,IF(_xlfn.DAYS(NOW(),B11)=0,SameDayCycleTimeSettingValue,_xlfn.DAYS(NOW(),B11))))</f>
        <v>#N/A</v>
      </c>
    </row>
    <row r="12" spans="1:13" x14ac:dyDescent="0.25">
      <c r="A12" s="32" t="str">
        <f>IF(AND(TRIM(INDEX(CompletedDateValues,ROW(A12)))&lt;&gt;"",INDEX(CompletedDateValues,ROW(A12))&gt;0),INDEX(CompletedDateValues,ROW(A12)),"")</f>
        <v/>
      </c>
      <c r="B12" s="32" t="str">
        <f>IF(AND(TRIM(INDEX(StartDateValues,ROW(A12)))&lt;&gt;"",INDEX(StartDateValues,ROW(A12))&gt;0),INDEX(StartDateValues,ROW(A12)),"")</f>
        <v/>
      </c>
      <c r="C12" s="22" t="str">
        <f t="shared" si="1"/>
        <v/>
      </c>
      <c r="D12" s="3" t="str">
        <f t="shared" si="2"/>
        <v/>
      </c>
      <c r="E12" s="3" t="str">
        <f t="shared" si="3"/>
        <v/>
      </c>
      <c r="F12" s="3" t="str">
        <f t="shared" si="4"/>
        <v/>
      </c>
      <c r="G12" s="3" t="str">
        <f>IF(A12="","",IF(HOUR(A12)&lt;StartHour,StartHour,IF(HOUR(A12)&gt;FinishHour,FinishHour,HOUR(A12))))</f>
        <v/>
      </c>
      <c r="H12" s="3" t="str">
        <f t="shared" si="5"/>
        <v/>
      </c>
      <c r="I12" s="33" t="e">
        <f>IF(OR(A12="",B12=""),NA(),MAX(0,IF(A12-B12=0,SameDayCycleTimeSettingValue,(A12-B12) *24)))</f>
        <v>#N/A</v>
      </c>
      <c r="J12" s="33" t="e">
        <f>IF(OR(A12="",B12=""),NA(),MAX(0,IF(A12-B12=0,SameDayCycleTimeSettingValue,((A12-B12) *24)-(INT((A12-B12)) * (24-(FinishHour-StartHour))))))</f>
        <v>#N/A</v>
      </c>
      <c r="K12" s="3" t="e">
        <f ca="1">IF(OR(A12&lt;&gt;"",B12=""),NA(),MAX(0,IF(_xlfn.DAYS(NOW(),B12)=0,SameDayCycleTimeSettingValue,_xlfn.DAYS(NOW(),B12))))</f>
        <v>#N/A</v>
      </c>
    </row>
    <row r="13" spans="1:13" x14ac:dyDescent="0.25">
      <c r="A13" s="32" t="str">
        <f>IF(AND(TRIM(INDEX(CompletedDateValues,ROW(A13)))&lt;&gt;"",INDEX(CompletedDateValues,ROW(A13))&gt;0),INDEX(CompletedDateValues,ROW(A13)),"")</f>
        <v/>
      </c>
      <c r="B13" s="32" t="str">
        <f>IF(AND(TRIM(INDEX(StartDateValues,ROW(A13)))&lt;&gt;"",INDEX(StartDateValues,ROW(A13))&gt;0),INDEX(StartDateValues,ROW(A13)),"")</f>
        <v/>
      </c>
      <c r="C13" s="22" t="str">
        <f t="shared" si="1"/>
        <v/>
      </c>
      <c r="D13" s="3" t="str">
        <f t="shared" si="2"/>
        <v/>
      </c>
      <c r="E13" s="3" t="str">
        <f t="shared" si="3"/>
        <v/>
      </c>
      <c r="F13" s="3" t="str">
        <f t="shared" si="4"/>
        <v/>
      </c>
      <c r="G13" s="3" t="str">
        <f>IF(A13="","",IF(HOUR(A13)&lt;StartHour,StartHour,IF(HOUR(A13)&gt;FinishHour,FinishHour,HOUR(A13))))</f>
        <v/>
      </c>
      <c r="H13" s="3" t="str">
        <f t="shared" si="5"/>
        <v/>
      </c>
      <c r="I13" s="33" t="e">
        <f>IF(OR(A13="",B13=""),NA(),MAX(0,IF(A13-B13=0,SameDayCycleTimeSettingValue,(A13-B13) *24)))</f>
        <v>#N/A</v>
      </c>
      <c r="J13" s="33" t="e">
        <f>IF(OR(A13="",B13=""),NA(),MAX(0,IF(A13-B13=0,SameDayCycleTimeSettingValue,((A13-B13) *24)-(INT((A13-B13)) * (24-(FinishHour-StartHour))))))</f>
        <v>#N/A</v>
      </c>
      <c r="K13" s="3" t="e">
        <f ca="1">IF(OR(A13&lt;&gt;"",B13=""),NA(),MAX(0,IF(_xlfn.DAYS(NOW(),B13)=0,SameDayCycleTimeSettingValue,_xlfn.DAYS(NOW(),B13))))</f>
        <v>#N/A</v>
      </c>
    </row>
    <row r="14" spans="1:13" x14ac:dyDescent="0.25">
      <c r="A14" s="32" t="str">
        <f>IF(AND(TRIM(INDEX(CompletedDateValues,ROW(A14)))&lt;&gt;"",INDEX(CompletedDateValues,ROW(A14))&gt;0),INDEX(CompletedDateValues,ROW(A14)),"")</f>
        <v/>
      </c>
      <c r="B14" s="32" t="str">
        <f>IF(AND(TRIM(INDEX(StartDateValues,ROW(A14)))&lt;&gt;"",INDEX(StartDateValues,ROW(A14))&gt;0),INDEX(StartDateValues,ROW(A14)),"")</f>
        <v/>
      </c>
      <c r="C14" s="22" t="str">
        <f t="shared" si="1"/>
        <v/>
      </c>
      <c r="D14" s="3" t="str">
        <f t="shared" si="2"/>
        <v/>
      </c>
      <c r="E14" s="3" t="str">
        <f t="shared" si="3"/>
        <v/>
      </c>
      <c r="F14" s="3" t="str">
        <f t="shared" si="4"/>
        <v/>
      </c>
      <c r="G14" s="3" t="str">
        <f>IF(A14="","",IF(HOUR(A14)&lt;StartHour,StartHour,IF(HOUR(A14)&gt;FinishHour,FinishHour,HOUR(A14))))</f>
        <v/>
      </c>
      <c r="H14" s="3" t="str">
        <f t="shared" si="5"/>
        <v/>
      </c>
      <c r="I14" s="33" t="e">
        <f>IF(OR(A14="",B14=""),NA(),MAX(0,IF(A14-B14=0,SameDayCycleTimeSettingValue,(A14-B14) *24)))</f>
        <v>#N/A</v>
      </c>
      <c r="J14" s="33" t="e">
        <f>IF(OR(A14="",B14=""),NA(),MAX(0,IF(A14-B14=0,SameDayCycleTimeSettingValue,((A14-B14) *24)-(INT((A14-B14)) * (24-(FinishHour-StartHour))))))</f>
        <v>#N/A</v>
      </c>
      <c r="K14" s="3" t="e">
        <f ca="1">IF(OR(A14&lt;&gt;"",B14=""),NA(),MAX(0,IF(_xlfn.DAYS(NOW(),B14)=0,SameDayCycleTimeSettingValue,_xlfn.DAYS(NOW(),B14))))</f>
        <v>#N/A</v>
      </c>
    </row>
    <row r="15" spans="1:13" x14ac:dyDescent="0.25">
      <c r="A15" s="32" t="str">
        <f>IF(AND(TRIM(INDEX(CompletedDateValues,ROW(A15)))&lt;&gt;"",INDEX(CompletedDateValues,ROW(A15))&gt;0),INDEX(CompletedDateValues,ROW(A15)),"")</f>
        <v/>
      </c>
      <c r="B15" s="32" t="str">
        <f>IF(AND(TRIM(INDEX(StartDateValues,ROW(A15)))&lt;&gt;"",INDEX(StartDateValues,ROW(A15))&gt;0),INDEX(StartDateValues,ROW(A15)),"")</f>
        <v/>
      </c>
      <c r="C15" s="22" t="str">
        <f t="shared" si="1"/>
        <v/>
      </c>
      <c r="D15" s="3" t="str">
        <f t="shared" si="2"/>
        <v/>
      </c>
      <c r="E15" s="3" t="str">
        <f t="shared" si="3"/>
        <v/>
      </c>
      <c r="F15" s="3" t="str">
        <f t="shared" si="4"/>
        <v/>
      </c>
      <c r="G15" s="3" t="str">
        <f>IF(A15="","",IF(HOUR(A15)&lt;StartHour,StartHour,IF(HOUR(A15)&gt;FinishHour,FinishHour,HOUR(A15))))</f>
        <v/>
      </c>
      <c r="H15" s="3" t="str">
        <f t="shared" si="5"/>
        <v/>
      </c>
      <c r="I15" s="33" t="e">
        <f>IF(OR(A15="",B15=""),NA(),MAX(0,IF(A15-B15=0,SameDayCycleTimeSettingValue,(A15-B15) *24)))</f>
        <v>#N/A</v>
      </c>
      <c r="J15" s="33" t="e">
        <f>IF(OR(A15="",B15=""),NA(),MAX(0,IF(A15-B15=0,SameDayCycleTimeSettingValue,((A15-B15) *24)-(INT((A15-B15)) * (24-(FinishHour-StartHour))))))</f>
        <v>#N/A</v>
      </c>
      <c r="K15" s="3" t="e">
        <f ca="1">IF(OR(A15&lt;&gt;"",B15=""),NA(),MAX(0,IF(_xlfn.DAYS(NOW(),B15)=0,SameDayCycleTimeSettingValue,_xlfn.DAYS(NOW(),B15))))</f>
        <v>#N/A</v>
      </c>
    </row>
    <row r="16" spans="1:13" x14ac:dyDescent="0.25">
      <c r="A16" s="32" t="str">
        <f>IF(AND(TRIM(INDEX(CompletedDateValues,ROW(A16)))&lt;&gt;"",INDEX(CompletedDateValues,ROW(A16))&gt;0),INDEX(CompletedDateValues,ROW(A16)),"")</f>
        <v/>
      </c>
      <c r="B16" s="32" t="str">
        <f>IF(AND(TRIM(INDEX(StartDateValues,ROW(A16)))&lt;&gt;"",INDEX(StartDateValues,ROW(A16))&gt;0),INDEX(StartDateValues,ROW(A16)),"")</f>
        <v/>
      </c>
      <c r="C16" s="22" t="str">
        <f t="shared" si="1"/>
        <v/>
      </c>
      <c r="D16" s="3" t="str">
        <f t="shared" si="2"/>
        <v/>
      </c>
      <c r="E16" s="3" t="str">
        <f t="shared" si="3"/>
        <v/>
      </c>
      <c r="F16" s="3" t="str">
        <f t="shared" si="4"/>
        <v/>
      </c>
      <c r="G16" s="3" t="str">
        <f>IF(A16="","",IF(HOUR(A16)&lt;StartHour,StartHour,IF(HOUR(A16)&gt;FinishHour,FinishHour,HOUR(A16))))</f>
        <v/>
      </c>
      <c r="H16" s="3" t="str">
        <f t="shared" si="5"/>
        <v/>
      </c>
      <c r="I16" s="33" t="e">
        <f>IF(OR(A16="",B16=""),NA(),MAX(0,IF(A16-B16=0,SameDayCycleTimeSettingValue,(A16-B16) *24)))</f>
        <v>#N/A</v>
      </c>
      <c r="J16" s="33" t="e">
        <f>IF(OR(A16="",B16=""),NA(),MAX(0,IF(A16-B16=0,SameDayCycleTimeSettingValue,((A16-B16) *24)-(INT((A16-B16)) * (24-(FinishHour-StartHour))))))</f>
        <v>#N/A</v>
      </c>
      <c r="K16" s="3" t="e">
        <f ca="1">IF(OR(A16&lt;&gt;"",B16=""),NA(),MAX(0,IF(_xlfn.DAYS(NOW(),B16)=0,SameDayCycleTimeSettingValue,_xlfn.DAYS(NOW(),B16))))</f>
        <v>#N/A</v>
      </c>
    </row>
    <row r="17" spans="1:11" x14ac:dyDescent="0.25">
      <c r="A17" s="32" t="str">
        <f>IF(AND(TRIM(INDEX(CompletedDateValues,ROW(A17)))&lt;&gt;"",INDEX(CompletedDateValues,ROW(A17))&gt;0),INDEX(CompletedDateValues,ROW(A17)),"")</f>
        <v/>
      </c>
      <c r="B17" s="32" t="str">
        <f>IF(AND(TRIM(INDEX(StartDateValues,ROW(A17)))&lt;&gt;"",INDEX(StartDateValues,ROW(A17))&gt;0),INDEX(StartDateValues,ROW(A17)),"")</f>
        <v/>
      </c>
      <c r="C17" s="22" t="str">
        <f t="shared" si="1"/>
        <v/>
      </c>
      <c r="D17" s="3" t="str">
        <f t="shared" si="2"/>
        <v/>
      </c>
      <c r="E17" s="3" t="str">
        <f t="shared" si="3"/>
        <v/>
      </c>
      <c r="F17" s="3" t="str">
        <f t="shared" si="4"/>
        <v/>
      </c>
      <c r="G17" s="3" t="str">
        <f>IF(A17="","",IF(HOUR(A17)&lt;StartHour,StartHour,IF(HOUR(A17)&gt;FinishHour,FinishHour,HOUR(A17))))</f>
        <v/>
      </c>
      <c r="H17" s="3" t="str">
        <f t="shared" si="5"/>
        <v/>
      </c>
      <c r="I17" s="33" t="e">
        <f>IF(OR(A17="",B17=""),NA(),MAX(0,IF(A17-B17=0,SameDayCycleTimeSettingValue,(A17-B17) *24)))</f>
        <v>#N/A</v>
      </c>
      <c r="J17" s="33" t="e">
        <f>IF(OR(A17="",B17=""),NA(),MAX(0,IF(A17-B17=0,SameDayCycleTimeSettingValue,((A17-B17) *24)-(INT((A17-B17)) * (24-(FinishHour-StartHour))))))</f>
        <v>#N/A</v>
      </c>
      <c r="K17" s="3" t="e">
        <f ca="1">IF(OR(A17&lt;&gt;"",B17=""),NA(),MAX(0,IF(_xlfn.DAYS(NOW(),B17)=0,SameDayCycleTimeSettingValue,_xlfn.DAYS(NOW(),B17))))</f>
        <v>#N/A</v>
      </c>
    </row>
    <row r="18" spans="1:11" x14ac:dyDescent="0.25">
      <c r="A18" s="32" t="str">
        <f>IF(AND(TRIM(INDEX(CompletedDateValues,ROW(A18)))&lt;&gt;"",INDEX(CompletedDateValues,ROW(A18))&gt;0),INDEX(CompletedDateValues,ROW(A18)),"")</f>
        <v/>
      </c>
      <c r="B18" s="32" t="str">
        <f>IF(AND(TRIM(INDEX(StartDateValues,ROW(A18)))&lt;&gt;"",INDEX(StartDateValues,ROW(A18))&gt;0),INDEX(StartDateValues,ROW(A18)),"")</f>
        <v/>
      </c>
      <c r="C18" s="22" t="str">
        <f t="shared" si="1"/>
        <v/>
      </c>
      <c r="D18" s="3" t="str">
        <f t="shared" si="2"/>
        <v/>
      </c>
      <c r="E18" s="3" t="str">
        <f t="shared" si="3"/>
        <v/>
      </c>
      <c r="F18" s="3" t="str">
        <f t="shared" si="4"/>
        <v/>
      </c>
      <c r="G18" s="3" t="str">
        <f>IF(A18="","",IF(HOUR(A18)&lt;StartHour,StartHour,IF(HOUR(A18)&gt;FinishHour,FinishHour,HOUR(A18))))</f>
        <v/>
      </c>
      <c r="H18" s="3" t="str">
        <f t="shared" si="5"/>
        <v/>
      </c>
      <c r="I18" s="33" t="e">
        <f>IF(OR(A18="",B18=""),NA(),MAX(0,IF(A18-B18=0,SameDayCycleTimeSettingValue,(A18-B18) *24)))</f>
        <v>#N/A</v>
      </c>
      <c r="J18" s="33" t="e">
        <f>IF(OR(A18="",B18=""),NA(),MAX(0,IF(A18-B18=0,SameDayCycleTimeSettingValue,((A18-B18) *24)-(INT((A18-B18)) * (24-(FinishHour-StartHour))))))</f>
        <v>#N/A</v>
      </c>
      <c r="K18" s="3" t="e">
        <f ca="1">IF(OR(A18&lt;&gt;"",B18=""),NA(),MAX(0,IF(_xlfn.DAYS(NOW(),B18)=0,SameDayCycleTimeSettingValue,_xlfn.DAYS(NOW(),B18))))</f>
        <v>#N/A</v>
      </c>
    </row>
    <row r="19" spans="1:11" x14ac:dyDescent="0.25">
      <c r="A19" s="32" t="str">
        <f>IF(AND(TRIM(INDEX(CompletedDateValues,ROW(A19)))&lt;&gt;"",INDEX(CompletedDateValues,ROW(A19))&gt;0),INDEX(CompletedDateValues,ROW(A19)),"")</f>
        <v/>
      </c>
      <c r="B19" s="32" t="str">
        <f>IF(AND(TRIM(INDEX(StartDateValues,ROW(A19)))&lt;&gt;"",INDEX(StartDateValues,ROW(A19))&gt;0),INDEX(StartDateValues,ROW(A19)),"")</f>
        <v/>
      </c>
      <c r="C19" s="22" t="str">
        <f t="shared" si="1"/>
        <v/>
      </c>
      <c r="D19" s="3" t="str">
        <f t="shared" si="2"/>
        <v/>
      </c>
      <c r="E19" s="3" t="str">
        <f t="shared" si="3"/>
        <v/>
      </c>
      <c r="F19" s="3" t="str">
        <f t="shared" si="4"/>
        <v/>
      </c>
      <c r="G19" s="3" t="str">
        <f>IF(A19="","",IF(HOUR(A19)&lt;StartHour,StartHour,IF(HOUR(A19)&gt;FinishHour,FinishHour,HOUR(A19))))</f>
        <v/>
      </c>
      <c r="H19" s="3" t="str">
        <f t="shared" si="5"/>
        <v/>
      </c>
      <c r="I19" s="33" t="e">
        <f>IF(OR(A19="",B19=""),NA(),MAX(0,IF(A19-B19=0,SameDayCycleTimeSettingValue,(A19-B19) *24)))</f>
        <v>#N/A</v>
      </c>
      <c r="J19" s="33" t="e">
        <f>IF(OR(A19="",B19=""),NA(),MAX(0,IF(A19-B19=0,SameDayCycleTimeSettingValue,((A19-B19) *24)-(INT((A19-B19)) * (24-(FinishHour-StartHour))))))</f>
        <v>#N/A</v>
      </c>
      <c r="K19" s="3" t="e">
        <f ca="1">IF(OR(A19&lt;&gt;"",B19=""),NA(),MAX(0,IF(_xlfn.DAYS(NOW(),B19)=0,SameDayCycleTimeSettingValue,_xlfn.DAYS(NOW(),B19))))</f>
        <v>#N/A</v>
      </c>
    </row>
    <row r="20" spans="1:11" x14ac:dyDescent="0.25">
      <c r="A20" s="32" t="str">
        <f>IF(AND(TRIM(INDEX(CompletedDateValues,ROW(A20)))&lt;&gt;"",INDEX(CompletedDateValues,ROW(A20))&gt;0),INDEX(CompletedDateValues,ROW(A20)),"")</f>
        <v/>
      </c>
      <c r="B20" s="32" t="str">
        <f>IF(AND(TRIM(INDEX(StartDateValues,ROW(A20)))&lt;&gt;"",INDEX(StartDateValues,ROW(A20))&gt;0),INDEX(StartDateValues,ROW(A20)),"")</f>
        <v/>
      </c>
      <c r="C20" s="22" t="str">
        <f t="shared" si="1"/>
        <v/>
      </c>
      <c r="D20" s="3" t="str">
        <f t="shared" si="2"/>
        <v/>
      </c>
      <c r="E20" s="3" t="str">
        <f t="shared" si="3"/>
        <v/>
      </c>
      <c r="F20" s="3" t="str">
        <f t="shared" si="4"/>
        <v/>
      </c>
      <c r="G20" s="3" t="str">
        <f>IF(A20="","",IF(HOUR(A20)&lt;StartHour,StartHour,IF(HOUR(A20)&gt;FinishHour,FinishHour,HOUR(A20))))</f>
        <v/>
      </c>
      <c r="H20" s="3" t="str">
        <f t="shared" si="5"/>
        <v/>
      </c>
      <c r="I20" s="33" t="e">
        <f>IF(OR(A20="",B20=""),NA(),MAX(0,IF(A20-B20=0,SameDayCycleTimeSettingValue,(A20-B20) *24)))</f>
        <v>#N/A</v>
      </c>
      <c r="J20" s="33" t="e">
        <f>IF(OR(A20="",B20=""),NA(),MAX(0,IF(A20-B20=0,SameDayCycleTimeSettingValue,((A20-B20) *24)-(INT((A20-B20)) * (24-(FinishHour-StartHour))))))</f>
        <v>#N/A</v>
      </c>
      <c r="K20" s="3" t="e">
        <f ca="1">IF(OR(A20&lt;&gt;"",B20=""),NA(),MAX(0,IF(_xlfn.DAYS(NOW(),B20)=0,SameDayCycleTimeSettingValue,_xlfn.DAYS(NOW(),B20))))</f>
        <v>#N/A</v>
      </c>
    </row>
    <row r="21" spans="1:11" x14ac:dyDescent="0.25">
      <c r="A21" s="32" t="str">
        <f>IF(AND(TRIM(INDEX(CompletedDateValues,ROW(A21)))&lt;&gt;"",INDEX(CompletedDateValues,ROW(A21))&gt;0),INDEX(CompletedDateValues,ROW(A21)),"")</f>
        <v/>
      </c>
      <c r="B21" s="32" t="str">
        <f>IF(AND(TRIM(INDEX(StartDateValues,ROW(A21)))&lt;&gt;"",INDEX(StartDateValues,ROW(A21))&gt;0),INDEX(StartDateValues,ROW(A21)),"")</f>
        <v/>
      </c>
      <c r="C21" s="22" t="str">
        <f t="shared" si="1"/>
        <v/>
      </c>
      <c r="D21" s="3" t="str">
        <f t="shared" si="2"/>
        <v/>
      </c>
      <c r="E21" s="3" t="str">
        <f t="shared" si="3"/>
        <v/>
      </c>
      <c r="F21" s="3" t="str">
        <f t="shared" si="4"/>
        <v/>
      </c>
      <c r="G21" s="3" t="str">
        <f>IF(A21="","",IF(HOUR(A21)&lt;StartHour,StartHour,IF(HOUR(A21)&gt;FinishHour,FinishHour,HOUR(A21))))</f>
        <v/>
      </c>
      <c r="H21" s="3" t="str">
        <f t="shared" si="5"/>
        <v/>
      </c>
      <c r="I21" s="33" t="e">
        <f>IF(OR(A21="",B21=""),NA(),MAX(0,IF(A21-B21=0,SameDayCycleTimeSettingValue,(A21-B21) *24)))</f>
        <v>#N/A</v>
      </c>
      <c r="J21" s="33" t="e">
        <f>IF(OR(A21="",B21=""),NA(),MAX(0,IF(A21-B21=0,SameDayCycleTimeSettingValue,((A21-B21) *24)-(INT((A21-B21)) * (24-(FinishHour-StartHour))))))</f>
        <v>#N/A</v>
      </c>
      <c r="K21" s="3" t="e">
        <f ca="1">IF(OR(A21&lt;&gt;"",B21=""),NA(),MAX(0,IF(_xlfn.DAYS(NOW(),B21)=0,SameDayCycleTimeSettingValue,_xlfn.DAYS(NOW(),B21))))</f>
        <v>#N/A</v>
      </c>
    </row>
    <row r="22" spans="1:11" x14ac:dyDescent="0.25">
      <c r="A22" s="32" t="str">
        <f>IF(AND(TRIM(INDEX(CompletedDateValues,ROW(A22)))&lt;&gt;"",INDEX(CompletedDateValues,ROW(A22))&gt;0),INDEX(CompletedDateValues,ROW(A22)),"")</f>
        <v/>
      </c>
      <c r="B22" s="32" t="str">
        <f>IF(AND(TRIM(INDEX(StartDateValues,ROW(A22)))&lt;&gt;"",INDEX(StartDateValues,ROW(A22))&gt;0),INDEX(StartDateValues,ROW(A22)),"")</f>
        <v/>
      </c>
      <c r="C22" s="22" t="str">
        <f t="shared" si="1"/>
        <v/>
      </c>
      <c r="D22" s="3" t="str">
        <f t="shared" si="2"/>
        <v/>
      </c>
      <c r="E22" s="3" t="str">
        <f t="shared" si="3"/>
        <v/>
      </c>
      <c r="F22" s="3" t="str">
        <f t="shared" si="4"/>
        <v/>
      </c>
      <c r="G22" s="3" t="str">
        <f>IF(A22="","",IF(HOUR(A22)&lt;StartHour,StartHour,IF(HOUR(A22)&gt;FinishHour,FinishHour,HOUR(A22))))</f>
        <v/>
      </c>
      <c r="H22" s="3" t="str">
        <f t="shared" si="5"/>
        <v/>
      </c>
      <c r="I22" s="33" t="e">
        <f>IF(OR(A22="",B22=""),NA(),MAX(0,IF(A22-B22=0,SameDayCycleTimeSettingValue,(A22-B22) *24)))</f>
        <v>#N/A</v>
      </c>
      <c r="J22" s="33" t="e">
        <f>IF(OR(A22="",B22=""),NA(),MAX(0,IF(A22-B22=0,SameDayCycleTimeSettingValue,((A22-B22) *24)-(INT((A22-B22)) * (24-(FinishHour-StartHour))))))</f>
        <v>#N/A</v>
      </c>
      <c r="K22" s="3" t="e">
        <f ca="1">IF(OR(A22&lt;&gt;"",B22=""),NA(),MAX(0,IF(_xlfn.DAYS(NOW(),B22)=0,SameDayCycleTimeSettingValue,_xlfn.DAYS(NOW(),B22))))</f>
        <v>#N/A</v>
      </c>
    </row>
    <row r="23" spans="1:11" x14ac:dyDescent="0.25">
      <c r="A23" s="32" t="str">
        <f>IF(AND(TRIM(INDEX(CompletedDateValues,ROW(A23)))&lt;&gt;"",INDEX(CompletedDateValues,ROW(A23))&gt;0),INDEX(CompletedDateValues,ROW(A23)),"")</f>
        <v/>
      </c>
      <c r="B23" s="32" t="str">
        <f>IF(AND(TRIM(INDEX(StartDateValues,ROW(A23)))&lt;&gt;"",INDEX(StartDateValues,ROW(A23))&gt;0),INDEX(StartDateValues,ROW(A23)),"")</f>
        <v/>
      </c>
      <c r="C23" s="22" t="str">
        <f t="shared" si="1"/>
        <v/>
      </c>
      <c r="D23" s="3" t="str">
        <f t="shared" si="2"/>
        <v/>
      </c>
      <c r="E23" s="3" t="str">
        <f t="shared" si="3"/>
        <v/>
      </c>
      <c r="F23" s="3" t="str">
        <f t="shared" si="4"/>
        <v/>
      </c>
      <c r="G23" s="3" t="str">
        <f>IF(A23="","",IF(HOUR(A23)&lt;StartHour,StartHour,IF(HOUR(A23)&gt;FinishHour,FinishHour,HOUR(A23))))</f>
        <v/>
      </c>
      <c r="H23" s="3" t="str">
        <f t="shared" si="5"/>
        <v/>
      </c>
      <c r="I23" s="33" t="e">
        <f>IF(OR(A23="",B23=""),NA(),MAX(0,IF(A23-B23=0,SameDayCycleTimeSettingValue,(A23-B23) *24)))</f>
        <v>#N/A</v>
      </c>
      <c r="J23" s="33" t="e">
        <f>IF(OR(A23="",B23=""),NA(),MAX(0,IF(A23-B23=0,SameDayCycleTimeSettingValue,((A23-B23) *24)-(INT((A23-B23)) * (24-(FinishHour-StartHour))))))</f>
        <v>#N/A</v>
      </c>
      <c r="K23" s="3" t="e">
        <f ca="1">IF(OR(A23&lt;&gt;"",B23=""),NA(),MAX(0,IF(_xlfn.DAYS(NOW(),B23)=0,SameDayCycleTimeSettingValue,_xlfn.DAYS(NOW(),B23))))</f>
        <v>#N/A</v>
      </c>
    </row>
    <row r="24" spans="1:11" x14ac:dyDescent="0.25">
      <c r="A24" s="32" t="str">
        <f>IF(AND(TRIM(INDEX(CompletedDateValues,ROW(A24)))&lt;&gt;"",INDEX(CompletedDateValues,ROW(A24))&gt;0),INDEX(CompletedDateValues,ROW(A24)),"")</f>
        <v/>
      </c>
      <c r="B24" s="32" t="str">
        <f>IF(AND(TRIM(INDEX(StartDateValues,ROW(A24)))&lt;&gt;"",INDEX(StartDateValues,ROW(A24))&gt;0),INDEX(StartDateValues,ROW(A24)),"")</f>
        <v/>
      </c>
      <c r="C24" s="22" t="str">
        <f t="shared" si="1"/>
        <v/>
      </c>
      <c r="D24" s="3" t="str">
        <f t="shared" si="2"/>
        <v/>
      </c>
      <c r="E24" s="3" t="str">
        <f t="shared" si="3"/>
        <v/>
      </c>
      <c r="F24" s="3" t="str">
        <f t="shared" si="4"/>
        <v/>
      </c>
      <c r="G24" s="3" t="str">
        <f>IF(A24="","",IF(HOUR(A24)&lt;StartHour,StartHour,IF(HOUR(A24)&gt;FinishHour,FinishHour,HOUR(A24))))</f>
        <v/>
      </c>
      <c r="H24" s="3" t="str">
        <f t="shared" si="5"/>
        <v/>
      </c>
      <c r="I24" s="33" t="e">
        <f>IF(OR(A24="",B24=""),NA(),MAX(0,IF(A24-B24=0,SameDayCycleTimeSettingValue,(A24-B24) *24)))</f>
        <v>#N/A</v>
      </c>
      <c r="J24" s="33" t="e">
        <f>IF(OR(A24="",B24=""),NA(),MAX(0,IF(A24-B24=0,SameDayCycleTimeSettingValue,((A24-B24) *24)-(INT((A24-B24)) * (24-(FinishHour-StartHour))))))</f>
        <v>#N/A</v>
      </c>
      <c r="K24" s="3" t="e">
        <f ca="1">IF(OR(A24&lt;&gt;"",B24=""),NA(),MAX(0,IF(_xlfn.DAYS(NOW(),B24)=0,SameDayCycleTimeSettingValue,_xlfn.DAYS(NOW(),B24))))</f>
        <v>#N/A</v>
      </c>
    </row>
    <row r="25" spans="1:11" x14ac:dyDescent="0.25">
      <c r="A25" s="32" t="str">
        <f>IF(AND(TRIM(INDEX(CompletedDateValues,ROW(A25)))&lt;&gt;"",INDEX(CompletedDateValues,ROW(A25))&gt;0),INDEX(CompletedDateValues,ROW(A25)),"")</f>
        <v/>
      </c>
      <c r="B25" s="32" t="str">
        <f>IF(AND(TRIM(INDEX(StartDateValues,ROW(A25)))&lt;&gt;"",INDEX(StartDateValues,ROW(A25))&gt;0),INDEX(StartDateValues,ROW(A25)),"")</f>
        <v/>
      </c>
      <c r="C25" s="22" t="str">
        <f t="shared" si="1"/>
        <v/>
      </c>
      <c r="D25" s="3" t="str">
        <f t="shared" si="2"/>
        <v/>
      </c>
      <c r="E25" s="3" t="str">
        <f t="shared" si="3"/>
        <v/>
      </c>
      <c r="F25" s="3" t="str">
        <f t="shared" si="4"/>
        <v/>
      </c>
      <c r="G25" s="3" t="str">
        <f>IF(A25="","",IF(HOUR(A25)&lt;StartHour,StartHour,IF(HOUR(A25)&gt;FinishHour,FinishHour,HOUR(A25))))</f>
        <v/>
      </c>
      <c r="H25" s="3" t="str">
        <f t="shared" si="5"/>
        <v/>
      </c>
      <c r="I25" s="33" t="e">
        <f>IF(OR(A25="",B25=""),NA(),MAX(0,IF(A25-B25=0,SameDayCycleTimeSettingValue,(A25-B25) *24)))</f>
        <v>#N/A</v>
      </c>
      <c r="J25" s="33" t="e">
        <f>IF(OR(A25="",B25=""),NA(),MAX(0,IF(A25-B25=0,SameDayCycleTimeSettingValue,((A25-B25) *24)-(INT((A25-B25)) * (24-(FinishHour-StartHour))))))</f>
        <v>#N/A</v>
      </c>
      <c r="K25" s="3" t="e">
        <f ca="1">IF(OR(A25&lt;&gt;"",B25=""),NA(),MAX(0,IF(_xlfn.DAYS(NOW(),B25)=0,SameDayCycleTimeSettingValue,_xlfn.DAYS(NOW(),B25))))</f>
        <v>#N/A</v>
      </c>
    </row>
    <row r="26" spans="1:11" x14ac:dyDescent="0.25">
      <c r="A26" s="32" t="str">
        <f>IF(AND(TRIM(INDEX(CompletedDateValues,ROW(A26)))&lt;&gt;"",INDEX(CompletedDateValues,ROW(A26))&gt;0),INDEX(CompletedDateValues,ROW(A26)),"")</f>
        <v/>
      </c>
      <c r="B26" s="32" t="str">
        <f>IF(AND(TRIM(INDEX(StartDateValues,ROW(A26)))&lt;&gt;"",INDEX(StartDateValues,ROW(A26))&gt;0),INDEX(StartDateValues,ROW(A26)),"")</f>
        <v/>
      </c>
      <c r="C26" s="22" t="str">
        <f t="shared" si="1"/>
        <v/>
      </c>
      <c r="D26" s="3" t="str">
        <f t="shared" si="2"/>
        <v/>
      </c>
      <c r="E26" s="3" t="str">
        <f t="shared" si="3"/>
        <v/>
      </c>
      <c r="F26" s="3" t="str">
        <f t="shared" si="4"/>
        <v/>
      </c>
      <c r="G26" s="3" t="str">
        <f>IF(A26="","",IF(HOUR(A26)&lt;StartHour,StartHour,IF(HOUR(A26)&gt;FinishHour,FinishHour,HOUR(A26))))</f>
        <v/>
      </c>
      <c r="H26" s="3" t="str">
        <f t="shared" si="5"/>
        <v/>
      </c>
      <c r="I26" s="33" t="e">
        <f>IF(OR(A26="",B26=""),NA(),MAX(0,IF(A26-B26=0,SameDayCycleTimeSettingValue,(A26-B26) *24)))</f>
        <v>#N/A</v>
      </c>
      <c r="J26" s="33" t="e">
        <f>IF(OR(A26="",B26=""),NA(),MAX(0,IF(A26-B26=0,SameDayCycleTimeSettingValue,((A26-B26) *24)-(INT((A26-B26)) * (24-(FinishHour-StartHour))))))</f>
        <v>#N/A</v>
      </c>
      <c r="K26" s="3" t="e">
        <f ca="1">IF(OR(A26&lt;&gt;"",B26=""),NA(),MAX(0,IF(_xlfn.DAYS(NOW(),B26)=0,SameDayCycleTimeSettingValue,_xlfn.DAYS(NOW(),B26))))</f>
        <v>#N/A</v>
      </c>
    </row>
    <row r="27" spans="1:11" x14ac:dyDescent="0.25">
      <c r="A27" s="32" t="str">
        <f>IF(AND(TRIM(INDEX(CompletedDateValues,ROW(A27)))&lt;&gt;"",INDEX(CompletedDateValues,ROW(A27))&gt;0),INDEX(CompletedDateValues,ROW(A27)),"")</f>
        <v/>
      </c>
      <c r="B27" s="32" t="str">
        <f>IF(AND(TRIM(INDEX(StartDateValues,ROW(A27)))&lt;&gt;"",INDEX(StartDateValues,ROW(A27))&gt;0),INDEX(StartDateValues,ROW(A27)),"")</f>
        <v/>
      </c>
      <c r="C27" s="22" t="str">
        <f t="shared" si="1"/>
        <v/>
      </c>
      <c r="D27" s="3" t="str">
        <f t="shared" si="2"/>
        <v/>
      </c>
      <c r="E27" s="3" t="str">
        <f t="shared" si="3"/>
        <v/>
      </c>
      <c r="F27" s="3" t="str">
        <f t="shared" si="4"/>
        <v/>
      </c>
      <c r="G27" s="3" t="str">
        <f>IF(A27="","",IF(HOUR(A27)&lt;StartHour,StartHour,IF(HOUR(A27)&gt;FinishHour,FinishHour,HOUR(A27))))</f>
        <v/>
      </c>
      <c r="H27" s="3" t="str">
        <f t="shared" si="5"/>
        <v/>
      </c>
      <c r="I27" s="33" t="e">
        <f>IF(OR(A27="",B27=""),NA(),MAX(0,IF(A27-B27=0,SameDayCycleTimeSettingValue,(A27-B27) *24)))</f>
        <v>#N/A</v>
      </c>
      <c r="J27" s="33" t="e">
        <f>IF(OR(A27="",B27=""),NA(),MAX(0,IF(A27-B27=0,SameDayCycleTimeSettingValue,((A27-B27) *24)-(INT((A27-B27)) * (24-(FinishHour-StartHour))))))</f>
        <v>#N/A</v>
      </c>
      <c r="K27" s="3" t="e">
        <f ca="1">IF(OR(A27&lt;&gt;"",B27=""),NA(),MAX(0,IF(_xlfn.DAYS(NOW(),B27)=0,SameDayCycleTimeSettingValue,_xlfn.DAYS(NOW(),B27))))</f>
        <v>#N/A</v>
      </c>
    </row>
    <row r="28" spans="1:11" x14ac:dyDescent="0.25">
      <c r="A28" s="32" t="str">
        <f>IF(AND(TRIM(INDEX(CompletedDateValues,ROW(A28)))&lt;&gt;"",INDEX(CompletedDateValues,ROW(A28))&gt;0),INDEX(CompletedDateValues,ROW(A28)),"")</f>
        <v/>
      </c>
      <c r="B28" s="32" t="str">
        <f>IF(AND(TRIM(INDEX(StartDateValues,ROW(A28)))&lt;&gt;"",INDEX(StartDateValues,ROW(A28))&gt;0),INDEX(StartDateValues,ROW(A28)),"")</f>
        <v/>
      </c>
      <c r="C28" s="22" t="str">
        <f t="shared" si="1"/>
        <v/>
      </c>
      <c r="D28" s="3" t="str">
        <f t="shared" si="2"/>
        <v/>
      </c>
      <c r="E28" s="3" t="str">
        <f t="shared" si="3"/>
        <v/>
      </c>
      <c r="F28" s="3" t="str">
        <f t="shared" si="4"/>
        <v/>
      </c>
      <c r="G28" s="3" t="str">
        <f>IF(A28="","",IF(HOUR(A28)&lt;StartHour,StartHour,IF(HOUR(A28)&gt;FinishHour,FinishHour,HOUR(A28))))</f>
        <v/>
      </c>
      <c r="H28" s="3" t="str">
        <f t="shared" si="5"/>
        <v/>
      </c>
      <c r="I28" s="33" t="e">
        <f>IF(OR(A28="",B28=""),NA(),MAX(0,IF(A28-B28=0,SameDayCycleTimeSettingValue,(A28-B28) *24)))</f>
        <v>#N/A</v>
      </c>
      <c r="J28" s="33" t="e">
        <f>IF(OR(A28="",B28=""),NA(),MAX(0,IF(A28-B28=0,SameDayCycleTimeSettingValue,((A28-B28) *24)-(INT((A28-B28)) * (24-(FinishHour-StartHour))))))</f>
        <v>#N/A</v>
      </c>
      <c r="K28" s="3" t="e">
        <f ca="1">IF(OR(A28&lt;&gt;"",B28=""),NA(),MAX(0,IF(_xlfn.DAYS(NOW(),B28)=0,SameDayCycleTimeSettingValue,_xlfn.DAYS(NOW(),B28))))</f>
        <v>#N/A</v>
      </c>
    </row>
    <row r="29" spans="1:11" x14ac:dyDescent="0.25">
      <c r="A29" s="32" t="str">
        <f>IF(AND(TRIM(INDEX(CompletedDateValues,ROW(A29)))&lt;&gt;"",INDEX(CompletedDateValues,ROW(A29))&gt;0),INDEX(CompletedDateValues,ROW(A29)),"")</f>
        <v/>
      </c>
      <c r="B29" s="32" t="str">
        <f>IF(AND(TRIM(INDEX(StartDateValues,ROW(A29)))&lt;&gt;"",INDEX(StartDateValues,ROW(A29))&gt;0),INDEX(StartDateValues,ROW(A29)),"")</f>
        <v/>
      </c>
      <c r="C29" s="22" t="str">
        <f t="shared" si="1"/>
        <v/>
      </c>
      <c r="D29" s="3" t="str">
        <f t="shared" si="2"/>
        <v/>
      </c>
      <c r="E29" s="3" t="str">
        <f t="shared" si="3"/>
        <v/>
      </c>
      <c r="F29" s="3" t="str">
        <f t="shared" si="4"/>
        <v/>
      </c>
      <c r="G29" s="3" t="str">
        <f>IF(A29="","",IF(HOUR(A29)&lt;StartHour,StartHour,IF(HOUR(A29)&gt;FinishHour,FinishHour,HOUR(A29))))</f>
        <v/>
      </c>
      <c r="H29" s="3" t="str">
        <f t="shared" si="5"/>
        <v/>
      </c>
      <c r="I29" s="33" t="e">
        <f>IF(OR(A29="",B29=""),NA(),MAX(0,IF(A29-B29=0,SameDayCycleTimeSettingValue,(A29-B29) *24)))</f>
        <v>#N/A</v>
      </c>
      <c r="J29" s="33" t="e">
        <f>IF(OR(A29="",B29=""),NA(),MAX(0,IF(A29-B29=0,SameDayCycleTimeSettingValue,((A29-B29) *24)-(INT((A29-B29)) * (24-(FinishHour-StartHour))))))</f>
        <v>#N/A</v>
      </c>
      <c r="K29" s="3" t="e">
        <f ca="1">IF(OR(A29&lt;&gt;"",B29=""),NA(),MAX(0,IF(_xlfn.DAYS(NOW(),B29)=0,SameDayCycleTimeSettingValue,_xlfn.DAYS(NOW(),B29))))</f>
        <v>#N/A</v>
      </c>
    </row>
    <row r="30" spans="1:11" x14ac:dyDescent="0.25">
      <c r="A30" s="32" t="str">
        <f>IF(AND(TRIM(INDEX(CompletedDateValues,ROW(A30)))&lt;&gt;"",INDEX(CompletedDateValues,ROW(A30))&gt;0),INDEX(CompletedDateValues,ROW(A30)),"")</f>
        <v/>
      </c>
      <c r="B30" s="32" t="str">
        <f>IF(AND(TRIM(INDEX(StartDateValues,ROW(A30)))&lt;&gt;"",INDEX(StartDateValues,ROW(A30))&gt;0),INDEX(StartDateValues,ROW(A30)),"")</f>
        <v/>
      </c>
      <c r="C30" s="22" t="str">
        <f t="shared" si="1"/>
        <v/>
      </c>
      <c r="D30" s="3" t="str">
        <f t="shared" si="2"/>
        <v/>
      </c>
      <c r="E30" s="3" t="str">
        <f t="shared" si="3"/>
        <v/>
      </c>
      <c r="F30" s="3" t="str">
        <f t="shared" si="4"/>
        <v/>
      </c>
      <c r="G30" s="3" t="str">
        <f>IF(A30="","",IF(HOUR(A30)&lt;StartHour,StartHour,IF(HOUR(A30)&gt;FinishHour,FinishHour,HOUR(A30))))</f>
        <v/>
      </c>
      <c r="H30" s="3" t="str">
        <f t="shared" si="5"/>
        <v/>
      </c>
      <c r="I30" s="33" t="e">
        <f>IF(OR(A30="",B30=""),NA(),MAX(0,IF(A30-B30=0,SameDayCycleTimeSettingValue,(A30-B30) *24)))</f>
        <v>#N/A</v>
      </c>
      <c r="J30" s="33" t="e">
        <f>IF(OR(A30="",B30=""),NA(),MAX(0,IF(A30-B30=0,SameDayCycleTimeSettingValue,((A30-B30) *24)-(INT((A30-B30)) * (24-(FinishHour-StartHour))))))</f>
        <v>#N/A</v>
      </c>
      <c r="K30" s="3" t="e">
        <f ca="1">IF(OR(A30&lt;&gt;"",B30=""),NA(),MAX(0,IF(_xlfn.DAYS(NOW(),B30)=0,SameDayCycleTimeSettingValue,_xlfn.DAYS(NOW(),B30))))</f>
        <v>#N/A</v>
      </c>
    </row>
    <row r="31" spans="1:11" x14ac:dyDescent="0.25">
      <c r="A31" s="32" t="str">
        <f>IF(AND(TRIM(INDEX(CompletedDateValues,ROW(A31)))&lt;&gt;"",INDEX(CompletedDateValues,ROW(A31))&gt;0),INDEX(CompletedDateValues,ROW(A31)),"")</f>
        <v/>
      </c>
      <c r="B31" s="32" t="str">
        <f>IF(AND(TRIM(INDEX(StartDateValues,ROW(A31)))&lt;&gt;"",INDEX(StartDateValues,ROW(A31))&gt;0),INDEX(StartDateValues,ROW(A31)),"")</f>
        <v/>
      </c>
      <c r="C31" s="22" t="str">
        <f t="shared" si="1"/>
        <v/>
      </c>
      <c r="D31" s="3" t="str">
        <f t="shared" si="2"/>
        <v/>
      </c>
      <c r="E31" s="3" t="str">
        <f t="shared" si="3"/>
        <v/>
      </c>
      <c r="F31" s="3" t="str">
        <f t="shared" si="4"/>
        <v/>
      </c>
      <c r="G31" s="3" t="str">
        <f>IF(A31="","",IF(HOUR(A31)&lt;StartHour,StartHour,IF(HOUR(A31)&gt;FinishHour,FinishHour,HOUR(A31))))</f>
        <v/>
      </c>
      <c r="H31" s="3" t="str">
        <f t="shared" si="5"/>
        <v/>
      </c>
      <c r="I31" s="33" t="e">
        <f>IF(OR(A31="",B31=""),NA(),MAX(0,IF(A31-B31=0,SameDayCycleTimeSettingValue,(A31-B31) *24)))</f>
        <v>#N/A</v>
      </c>
      <c r="J31" s="33" t="e">
        <f>IF(OR(A31="",B31=""),NA(),MAX(0,IF(A31-B31=0,SameDayCycleTimeSettingValue,((A31-B31) *24)-(INT((A31-B31)) * (24-(FinishHour-StartHour))))))</f>
        <v>#N/A</v>
      </c>
      <c r="K31" s="3" t="e">
        <f ca="1">IF(OR(A31&lt;&gt;"",B31=""),NA(),MAX(0,IF(_xlfn.DAYS(NOW(),B31)=0,SameDayCycleTimeSettingValue,_xlfn.DAYS(NOW(),B31))))</f>
        <v>#N/A</v>
      </c>
    </row>
    <row r="32" spans="1:11" x14ac:dyDescent="0.25">
      <c r="A32" s="32" t="str">
        <f>IF(AND(TRIM(INDEX(CompletedDateValues,ROW(A32)))&lt;&gt;"",INDEX(CompletedDateValues,ROW(A32))&gt;0),INDEX(CompletedDateValues,ROW(A32)),"")</f>
        <v/>
      </c>
      <c r="B32" s="32" t="str">
        <f>IF(AND(TRIM(INDEX(StartDateValues,ROW(A32)))&lt;&gt;"",INDEX(StartDateValues,ROW(A32))&gt;0),INDEX(StartDateValues,ROW(A32)),"")</f>
        <v/>
      </c>
      <c r="C32" s="22" t="str">
        <f t="shared" si="1"/>
        <v/>
      </c>
      <c r="D32" s="3" t="str">
        <f t="shared" si="2"/>
        <v/>
      </c>
      <c r="E32" s="3" t="str">
        <f t="shared" si="3"/>
        <v/>
      </c>
      <c r="F32" s="3" t="str">
        <f t="shared" si="4"/>
        <v/>
      </c>
      <c r="G32" s="3" t="str">
        <f>IF(A32="","",IF(HOUR(A32)&lt;StartHour,StartHour,IF(HOUR(A32)&gt;FinishHour,FinishHour,HOUR(A32))))</f>
        <v/>
      </c>
      <c r="H32" s="3" t="str">
        <f t="shared" si="5"/>
        <v/>
      </c>
      <c r="I32" s="33" t="e">
        <f>IF(OR(A32="",B32=""),NA(),MAX(0,IF(A32-B32=0,SameDayCycleTimeSettingValue,(A32-B32) *24)))</f>
        <v>#N/A</v>
      </c>
      <c r="J32" s="33" t="e">
        <f>IF(OR(A32="",B32=""),NA(),MAX(0,IF(A32-B32=0,SameDayCycleTimeSettingValue,((A32-B32) *24)-(INT((A32-B32)) * (24-(FinishHour-StartHour))))))</f>
        <v>#N/A</v>
      </c>
      <c r="K32" s="3" t="e">
        <f ca="1">IF(OR(A32&lt;&gt;"",B32=""),NA(),MAX(0,IF(_xlfn.DAYS(NOW(),B32)=0,SameDayCycleTimeSettingValue,_xlfn.DAYS(NOW(),B32))))</f>
        <v>#N/A</v>
      </c>
    </row>
    <row r="33" spans="1:11" x14ac:dyDescent="0.25">
      <c r="A33" s="32" t="str">
        <f>IF(AND(TRIM(INDEX(CompletedDateValues,ROW(A33)))&lt;&gt;"",INDEX(CompletedDateValues,ROW(A33))&gt;0),INDEX(CompletedDateValues,ROW(A33)),"")</f>
        <v/>
      </c>
      <c r="B33" s="32" t="str">
        <f>IF(AND(TRIM(INDEX(StartDateValues,ROW(A33)))&lt;&gt;"",INDEX(StartDateValues,ROW(A33))&gt;0),INDEX(StartDateValues,ROW(A33)),"")</f>
        <v/>
      </c>
      <c r="C33" s="22" t="str">
        <f t="shared" si="1"/>
        <v/>
      </c>
      <c r="D33" s="3" t="str">
        <f t="shared" si="2"/>
        <v/>
      </c>
      <c r="E33" s="3" t="str">
        <f t="shared" si="3"/>
        <v/>
      </c>
      <c r="F33" s="3" t="str">
        <f t="shared" si="4"/>
        <v/>
      </c>
      <c r="G33" s="3" t="str">
        <f>IF(A33="","",IF(HOUR(A33)&lt;StartHour,StartHour,IF(HOUR(A33)&gt;FinishHour,FinishHour,HOUR(A33))))</f>
        <v/>
      </c>
      <c r="H33" s="3" t="str">
        <f t="shared" si="5"/>
        <v/>
      </c>
      <c r="I33" s="33" t="e">
        <f>IF(OR(A33="",B33=""),NA(),MAX(0,IF(A33-B33=0,SameDayCycleTimeSettingValue,(A33-B33) *24)))</f>
        <v>#N/A</v>
      </c>
      <c r="J33" s="33" t="e">
        <f>IF(OR(A33="",B33=""),NA(),MAX(0,IF(A33-B33=0,SameDayCycleTimeSettingValue,((A33-B33) *24)-(INT((A33-B33)) * (24-(FinishHour-StartHour))))))</f>
        <v>#N/A</v>
      </c>
      <c r="K33" s="3" t="e">
        <f ca="1">IF(OR(A33&lt;&gt;"",B33=""),NA(),MAX(0,IF(_xlfn.DAYS(NOW(),B33)=0,SameDayCycleTimeSettingValue,_xlfn.DAYS(NOW(),B33))))</f>
        <v>#N/A</v>
      </c>
    </row>
    <row r="34" spans="1:11" x14ac:dyDescent="0.25">
      <c r="A34" s="32" t="str">
        <f>IF(AND(TRIM(INDEX(CompletedDateValues,ROW(A34)))&lt;&gt;"",INDEX(CompletedDateValues,ROW(A34))&gt;0),INDEX(CompletedDateValues,ROW(A34)),"")</f>
        <v/>
      </c>
      <c r="B34" s="32" t="str">
        <f>IF(AND(TRIM(INDEX(StartDateValues,ROW(A34)))&lt;&gt;"",INDEX(StartDateValues,ROW(A34))&gt;0),INDEX(StartDateValues,ROW(A34)),"")</f>
        <v/>
      </c>
      <c r="C34" s="22" t="str">
        <f t="shared" si="1"/>
        <v/>
      </c>
      <c r="D34" s="3" t="str">
        <f t="shared" si="2"/>
        <v/>
      </c>
      <c r="E34" s="3" t="str">
        <f t="shared" si="3"/>
        <v/>
      </c>
      <c r="F34" s="3" t="str">
        <f t="shared" si="4"/>
        <v/>
      </c>
      <c r="G34" s="3" t="str">
        <f>IF(A34="","",IF(HOUR(A34)&lt;StartHour,StartHour,IF(HOUR(A34)&gt;FinishHour,FinishHour,HOUR(A34))))</f>
        <v/>
      </c>
      <c r="H34" s="3" t="str">
        <f t="shared" si="5"/>
        <v/>
      </c>
      <c r="I34" s="33" t="e">
        <f>IF(OR(A34="",B34=""),NA(),MAX(0,IF(A34-B34=0,SameDayCycleTimeSettingValue,(A34-B34) *24)))</f>
        <v>#N/A</v>
      </c>
      <c r="J34" s="33" t="e">
        <f>IF(OR(A34="",B34=""),NA(),MAX(0,IF(A34-B34=0,SameDayCycleTimeSettingValue,((A34-B34) *24)-(INT((A34-B34)) * (24-(FinishHour-StartHour))))))</f>
        <v>#N/A</v>
      </c>
      <c r="K34" s="3" t="e">
        <f ca="1">IF(OR(A34&lt;&gt;"",B34=""),NA(),MAX(0,IF(_xlfn.DAYS(NOW(),B34)=0,SameDayCycleTimeSettingValue,_xlfn.DAYS(NOW(),B34))))</f>
        <v>#N/A</v>
      </c>
    </row>
    <row r="35" spans="1:11" x14ac:dyDescent="0.25">
      <c r="A35" s="32" t="str">
        <f>IF(AND(TRIM(INDEX(CompletedDateValues,ROW(A35)))&lt;&gt;"",INDEX(CompletedDateValues,ROW(A35))&gt;0),INDEX(CompletedDateValues,ROW(A35)),"")</f>
        <v/>
      </c>
      <c r="B35" s="32" t="str">
        <f>IF(AND(TRIM(INDEX(StartDateValues,ROW(A35)))&lt;&gt;"",INDEX(StartDateValues,ROW(A35))&gt;0),INDEX(StartDateValues,ROW(A35)),"")</f>
        <v/>
      </c>
      <c r="C35" s="22" t="str">
        <f t="shared" si="1"/>
        <v/>
      </c>
      <c r="D35" s="3" t="str">
        <f t="shared" si="2"/>
        <v/>
      </c>
      <c r="E35" s="3" t="str">
        <f t="shared" si="3"/>
        <v/>
      </c>
      <c r="F35" s="3" t="str">
        <f t="shared" si="4"/>
        <v/>
      </c>
      <c r="G35" s="3" t="str">
        <f>IF(A35="","",IF(HOUR(A35)&lt;StartHour,StartHour,IF(HOUR(A35)&gt;FinishHour,FinishHour,HOUR(A35))))</f>
        <v/>
      </c>
      <c r="H35" s="3" t="str">
        <f t="shared" si="5"/>
        <v/>
      </c>
      <c r="I35" s="33" t="e">
        <f>IF(OR(A35="",B35=""),NA(),MAX(0,IF(A35-B35=0,SameDayCycleTimeSettingValue,(A35-B35) *24)))</f>
        <v>#N/A</v>
      </c>
      <c r="J35" s="33" t="e">
        <f>IF(OR(A35="",B35=""),NA(),MAX(0,IF(A35-B35=0,SameDayCycleTimeSettingValue,((A35-B35) *24)-(INT((A35-B35)) * (24-(FinishHour-StartHour))))))</f>
        <v>#N/A</v>
      </c>
      <c r="K35" s="3" t="e">
        <f ca="1">IF(OR(A35&lt;&gt;"",B35=""),NA(),MAX(0,IF(_xlfn.DAYS(NOW(),B35)=0,SameDayCycleTimeSettingValue,_xlfn.DAYS(NOW(),B35))))</f>
        <v>#N/A</v>
      </c>
    </row>
    <row r="36" spans="1:11" x14ac:dyDescent="0.25">
      <c r="A36" s="32" t="str">
        <f>IF(AND(TRIM(INDEX(CompletedDateValues,ROW(A36)))&lt;&gt;"",INDEX(CompletedDateValues,ROW(A36))&gt;0),INDEX(CompletedDateValues,ROW(A36)),"")</f>
        <v/>
      </c>
      <c r="B36" s="32" t="str">
        <f>IF(AND(TRIM(INDEX(StartDateValues,ROW(A36)))&lt;&gt;"",INDEX(StartDateValues,ROW(A36))&gt;0),INDEX(StartDateValues,ROW(A36)),"")</f>
        <v/>
      </c>
      <c r="C36" s="22" t="str">
        <f t="shared" si="1"/>
        <v/>
      </c>
      <c r="D36" s="3" t="str">
        <f t="shared" si="2"/>
        <v/>
      </c>
      <c r="E36" s="3" t="str">
        <f t="shared" si="3"/>
        <v/>
      </c>
      <c r="F36" s="3" t="str">
        <f t="shared" si="4"/>
        <v/>
      </c>
      <c r="G36" s="3" t="str">
        <f>IF(A36="","",IF(HOUR(A36)&lt;StartHour,StartHour,IF(HOUR(A36)&gt;FinishHour,FinishHour,HOUR(A36))))</f>
        <v/>
      </c>
      <c r="H36" s="3" t="str">
        <f t="shared" si="5"/>
        <v/>
      </c>
      <c r="I36" s="33" t="e">
        <f>IF(OR(A36="",B36=""),NA(),MAX(0,IF(A36-B36=0,SameDayCycleTimeSettingValue,(A36-B36) *24)))</f>
        <v>#N/A</v>
      </c>
      <c r="J36" s="33" t="e">
        <f>IF(OR(A36="",B36=""),NA(),MAX(0,IF(A36-B36=0,SameDayCycleTimeSettingValue,((A36-B36) *24)-(INT((A36-B36)) * (24-(FinishHour-StartHour))))))</f>
        <v>#N/A</v>
      </c>
      <c r="K36" s="3" t="e">
        <f ca="1">IF(OR(A36&lt;&gt;"",B36=""),NA(),MAX(0,IF(_xlfn.DAYS(NOW(),B36)=0,SameDayCycleTimeSettingValue,_xlfn.DAYS(NOW(),B36))))</f>
        <v>#N/A</v>
      </c>
    </row>
    <row r="37" spans="1:11" x14ac:dyDescent="0.25">
      <c r="A37" s="32" t="str">
        <f>IF(AND(TRIM(INDEX(CompletedDateValues,ROW(A37)))&lt;&gt;"",INDEX(CompletedDateValues,ROW(A37))&gt;0),INDEX(CompletedDateValues,ROW(A37)),"")</f>
        <v/>
      </c>
      <c r="B37" s="32" t="str">
        <f>IF(AND(TRIM(INDEX(StartDateValues,ROW(A37)))&lt;&gt;"",INDEX(StartDateValues,ROW(A37))&gt;0),INDEX(StartDateValues,ROW(A37)),"")</f>
        <v/>
      </c>
      <c r="C37" s="22" t="str">
        <f t="shared" si="1"/>
        <v/>
      </c>
      <c r="D37" s="3" t="str">
        <f t="shared" si="2"/>
        <v/>
      </c>
      <c r="E37" s="3" t="str">
        <f t="shared" si="3"/>
        <v/>
      </c>
      <c r="F37" s="3" t="str">
        <f t="shared" si="4"/>
        <v/>
      </c>
      <c r="G37" s="3" t="str">
        <f>IF(A37="","",IF(HOUR(A37)&lt;StartHour,StartHour,IF(HOUR(A37)&gt;FinishHour,FinishHour,HOUR(A37))))</f>
        <v/>
      </c>
      <c r="H37" s="3" t="str">
        <f t="shared" si="5"/>
        <v/>
      </c>
      <c r="I37" s="33" t="e">
        <f>IF(OR(A37="",B37=""),NA(),MAX(0,IF(A37-B37=0,SameDayCycleTimeSettingValue,(A37-B37) *24)))</f>
        <v>#N/A</v>
      </c>
      <c r="J37" s="33" t="e">
        <f>IF(OR(A37="",B37=""),NA(),MAX(0,IF(A37-B37=0,SameDayCycleTimeSettingValue,((A37-B37) *24)-(INT((A37-B37)) * (24-(FinishHour-StartHour))))))</f>
        <v>#N/A</v>
      </c>
      <c r="K37" s="3" t="e">
        <f ca="1">IF(OR(A37&lt;&gt;"",B37=""),NA(),MAX(0,IF(_xlfn.DAYS(NOW(),B37)=0,SameDayCycleTimeSettingValue,_xlfn.DAYS(NOW(),B37))))</f>
        <v>#N/A</v>
      </c>
    </row>
    <row r="38" spans="1:11" x14ac:dyDescent="0.25">
      <c r="A38" s="32" t="str">
        <f>IF(AND(TRIM(INDEX(CompletedDateValues,ROW(A38)))&lt;&gt;"",INDEX(CompletedDateValues,ROW(A38))&gt;0),INDEX(CompletedDateValues,ROW(A38)),"")</f>
        <v/>
      </c>
      <c r="B38" s="32" t="str">
        <f>IF(AND(TRIM(INDEX(StartDateValues,ROW(A38)))&lt;&gt;"",INDEX(StartDateValues,ROW(A38))&gt;0),INDEX(StartDateValues,ROW(A38)),"")</f>
        <v/>
      </c>
      <c r="C38" s="22" t="str">
        <f t="shared" si="1"/>
        <v/>
      </c>
      <c r="D38" s="3" t="str">
        <f t="shared" si="2"/>
        <v/>
      </c>
      <c r="E38" s="3" t="str">
        <f t="shared" si="3"/>
        <v/>
      </c>
      <c r="F38" s="3" t="str">
        <f t="shared" si="4"/>
        <v/>
      </c>
      <c r="G38" s="3" t="str">
        <f>IF(A38="","",IF(HOUR(A38)&lt;StartHour,StartHour,IF(HOUR(A38)&gt;FinishHour,FinishHour,HOUR(A38))))</f>
        <v/>
      </c>
      <c r="H38" s="3" t="str">
        <f t="shared" si="5"/>
        <v/>
      </c>
      <c r="I38" s="33" t="e">
        <f>IF(OR(A38="",B38=""),NA(),MAX(0,IF(A38-B38=0,SameDayCycleTimeSettingValue,(A38-B38) *24)))</f>
        <v>#N/A</v>
      </c>
      <c r="J38" s="33" t="e">
        <f>IF(OR(A38="",B38=""),NA(),MAX(0,IF(A38-B38=0,SameDayCycleTimeSettingValue,((A38-B38) *24)-(INT((A38-B38)) * (24-(FinishHour-StartHour))))))</f>
        <v>#N/A</v>
      </c>
      <c r="K38" s="3" t="e">
        <f ca="1">IF(OR(A38&lt;&gt;"",B38=""),NA(),MAX(0,IF(_xlfn.DAYS(NOW(),B38)=0,SameDayCycleTimeSettingValue,_xlfn.DAYS(NOW(),B38))))</f>
        <v>#N/A</v>
      </c>
    </row>
    <row r="39" spans="1:11" x14ac:dyDescent="0.25">
      <c r="A39" s="32" t="str">
        <f>IF(AND(TRIM(INDEX(CompletedDateValues,ROW(A39)))&lt;&gt;"",INDEX(CompletedDateValues,ROW(A39))&gt;0),INDEX(CompletedDateValues,ROW(A39)),"")</f>
        <v/>
      </c>
      <c r="B39" s="32" t="str">
        <f>IF(AND(TRIM(INDEX(StartDateValues,ROW(A39)))&lt;&gt;"",INDEX(StartDateValues,ROW(A39))&gt;0),INDEX(StartDateValues,ROW(A39)),"")</f>
        <v/>
      </c>
      <c r="C39" s="22" t="str">
        <f t="shared" si="1"/>
        <v/>
      </c>
      <c r="D39" s="3" t="str">
        <f t="shared" si="2"/>
        <v/>
      </c>
      <c r="E39" s="3" t="str">
        <f t="shared" si="3"/>
        <v/>
      </c>
      <c r="F39" s="3" t="str">
        <f t="shared" si="4"/>
        <v/>
      </c>
      <c r="G39" s="3" t="str">
        <f>IF(A39="","",IF(HOUR(A39)&lt;StartHour,StartHour,IF(HOUR(A39)&gt;FinishHour,FinishHour,HOUR(A39))))</f>
        <v/>
      </c>
      <c r="H39" s="3" t="str">
        <f t="shared" si="5"/>
        <v/>
      </c>
      <c r="I39" s="33" t="e">
        <f>IF(OR(A39="",B39=""),NA(),MAX(0,IF(A39-B39=0,SameDayCycleTimeSettingValue,(A39-B39) *24)))</f>
        <v>#N/A</v>
      </c>
      <c r="J39" s="33" t="e">
        <f>IF(OR(A39="",B39=""),NA(),MAX(0,IF(A39-B39=0,SameDayCycleTimeSettingValue,((A39-B39) *24)-(INT((A39-B39)) * (24-(FinishHour-StartHour))))))</f>
        <v>#N/A</v>
      </c>
      <c r="K39" s="3" t="e">
        <f ca="1">IF(OR(A39&lt;&gt;"",B39=""),NA(),MAX(0,IF(_xlfn.DAYS(NOW(),B39)=0,SameDayCycleTimeSettingValue,_xlfn.DAYS(NOW(),B39))))</f>
        <v>#N/A</v>
      </c>
    </row>
    <row r="40" spans="1:11" x14ac:dyDescent="0.25">
      <c r="A40" s="32" t="str">
        <f>IF(AND(TRIM(INDEX(CompletedDateValues,ROW(A40)))&lt;&gt;"",INDEX(CompletedDateValues,ROW(A40))&gt;0),INDEX(CompletedDateValues,ROW(A40)),"")</f>
        <v/>
      </c>
      <c r="B40" s="32" t="str">
        <f>IF(AND(TRIM(INDEX(StartDateValues,ROW(A40)))&lt;&gt;"",INDEX(StartDateValues,ROW(A40))&gt;0),INDEX(StartDateValues,ROW(A40)),"")</f>
        <v/>
      </c>
      <c r="C40" s="22" t="str">
        <f t="shared" si="1"/>
        <v/>
      </c>
      <c r="D40" s="3" t="str">
        <f t="shared" si="2"/>
        <v/>
      </c>
      <c r="E40" s="3" t="str">
        <f t="shared" si="3"/>
        <v/>
      </c>
      <c r="F40" s="3" t="str">
        <f t="shared" si="4"/>
        <v/>
      </c>
      <c r="G40" s="3" t="str">
        <f>IF(A40="","",IF(HOUR(A40)&lt;StartHour,StartHour,IF(HOUR(A40)&gt;FinishHour,FinishHour,HOUR(A40))))</f>
        <v/>
      </c>
      <c r="H40" s="3" t="str">
        <f t="shared" si="5"/>
        <v/>
      </c>
      <c r="I40" s="33" t="e">
        <f>IF(OR(A40="",B40=""),NA(),MAX(0,IF(A40-B40=0,SameDayCycleTimeSettingValue,(A40-B40) *24)))</f>
        <v>#N/A</v>
      </c>
      <c r="J40" s="33" t="e">
        <f>IF(OR(A40="",B40=""),NA(),MAX(0,IF(A40-B40=0,SameDayCycleTimeSettingValue,((A40-B40) *24)-(INT((A40-B40)) * (24-(FinishHour-StartHour))))))</f>
        <v>#N/A</v>
      </c>
      <c r="K40" s="3" t="e">
        <f ca="1">IF(OR(A40&lt;&gt;"",B40=""),NA(),MAX(0,IF(_xlfn.DAYS(NOW(),B40)=0,SameDayCycleTimeSettingValue,_xlfn.DAYS(NOW(),B40))))</f>
        <v>#N/A</v>
      </c>
    </row>
    <row r="41" spans="1:11" x14ac:dyDescent="0.25">
      <c r="A41" s="32" t="str">
        <f>IF(AND(TRIM(INDEX(CompletedDateValues,ROW(A41)))&lt;&gt;"",INDEX(CompletedDateValues,ROW(A41))&gt;0),INDEX(CompletedDateValues,ROW(A41)),"")</f>
        <v/>
      </c>
      <c r="B41" s="32" t="str">
        <f>IF(AND(TRIM(INDEX(StartDateValues,ROW(A41)))&lt;&gt;"",INDEX(StartDateValues,ROW(A41))&gt;0),INDEX(StartDateValues,ROW(A41)),"")</f>
        <v/>
      </c>
      <c r="C41" s="22" t="str">
        <f t="shared" si="1"/>
        <v/>
      </c>
      <c r="D41" s="3" t="str">
        <f t="shared" si="2"/>
        <v/>
      </c>
      <c r="E41" s="3" t="str">
        <f t="shared" si="3"/>
        <v/>
      </c>
      <c r="F41" s="3" t="str">
        <f t="shared" si="4"/>
        <v/>
      </c>
      <c r="G41" s="3" t="str">
        <f>IF(A41="","",IF(HOUR(A41)&lt;StartHour,StartHour,IF(HOUR(A41)&gt;FinishHour,FinishHour,HOUR(A41))))</f>
        <v/>
      </c>
      <c r="H41" s="3" t="str">
        <f t="shared" si="5"/>
        <v/>
      </c>
      <c r="I41" s="33" t="e">
        <f>IF(OR(A41="",B41=""),NA(),MAX(0,IF(A41-B41=0,SameDayCycleTimeSettingValue,(A41-B41) *24)))</f>
        <v>#N/A</v>
      </c>
      <c r="J41" s="33" t="e">
        <f>IF(OR(A41="",B41=""),NA(),MAX(0,IF(A41-B41=0,SameDayCycleTimeSettingValue,((A41-B41) *24)-(INT((A41-B41)) * (24-(FinishHour-StartHour))))))</f>
        <v>#N/A</v>
      </c>
      <c r="K41" s="3" t="e">
        <f ca="1">IF(OR(A41&lt;&gt;"",B41=""),NA(),MAX(0,IF(_xlfn.DAYS(NOW(),B41)=0,SameDayCycleTimeSettingValue,_xlfn.DAYS(NOW(),B41))))</f>
        <v>#N/A</v>
      </c>
    </row>
    <row r="42" spans="1:11" x14ac:dyDescent="0.25">
      <c r="A42" s="32" t="str">
        <f>IF(AND(TRIM(INDEX(CompletedDateValues,ROW(A42)))&lt;&gt;"",INDEX(CompletedDateValues,ROW(A42))&gt;0),INDEX(CompletedDateValues,ROW(A42)),"")</f>
        <v/>
      </c>
      <c r="B42" s="32" t="str">
        <f>IF(AND(TRIM(INDEX(StartDateValues,ROW(A42)))&lt;&gt;"",INDEX(StartDateValues,ROW(A42))&gt;0),INDEX(StartDateValues,ROW(A42)),"")</f>
        <v/>
      </c>
      <c r="C42" s="22" t="str">
        <f t="shared" si="1"/>
        <v/>
      </c>
      <c r="D42" s="3" t="str">
        <f t="shared" si="2"/>
        <v/>
      </c>
      <c r="E42" s="3" t="str">
        <f t="shared" si="3"/>
        <v/>
      </c>
      <c r="F42" s="3" t="str">
        <f t="shared" si="4"/>
        <v/>
      </c>
      <c r="G42" s="3" t="str">
        <f>IF(A42="","",IF(HOUR(A42)&lt;StartHour,StartHour,IF(HOUR(A42)&gt;FinishHour,FinishHour,HOUR(A42))))</f>
        <v/>
      </c>
      <c r="H42" s="3" t="str">
        <f t="shared" si="5"/>
        <v/>
      </c>
      <c r="I42" s="33" t="e">
        <f>IF(OR(A42="",B42=""),NA(),MAX(0,IF(A42-B42=0,SameDayCycleTimeSettingValue,(A42-B42) *24)))</f>
        <v>#N/A</v>
      </c>
      <c r="J42" s="33" t="e">
        <f>IF(OR(A42="",B42=""),NA(),MAX(0,IF(A42-B42=0,SameDayCycleTimeSettingValue,((A42-B42) *24)-(INT((A42-B42)) * (24-(FinishHour-StartHour))))))</f>
        <v>#N/A</v>
      </c>
      <c r="K42" s="3" t="e">
        <f ca="1">IF(OR(A42&lt;&gt;"",B42=""),NA(),MAX(0,IF(_xlfn.DAYS(NOW(),B42)=0,SameDayCycleTimeSettingValue,_xlfn.DAYS(NOW(),B42))))</f>
        <v>#N/A</v>
      </c>
    </row>
    <row r="43" spans="1:11" x14ac:dyDescent="0.25">
      <c r="A43" s="32" t="str">
        <f>IF(AND(TRIM(INDEX(CompletedDateValues,ROW(A43)))&lt;&gt;"",INDEX(CompletedDateValues,ROW(A43))&gt;0),INDEX(CompletedDateValues,ROW(A43)),"")</f>
        <v/>
      </c>
      <c r="B43" s="32" t="str">
        <f>IF(AND(TRIM(INDEX(StartDateValues,ROW(A43)))&lt;&gt;"",INDEX(StartDateValues,ROW(A43))&gt;0),INDEX(StartDateValues,ROW(A43)),"")</f>
        <v/>
      </c>
      <c r="C43" s="22" t="str">
        <f t="shared" si="1"/>
        <v/>
      </c>
      <c r="D43" s="3" t="str">
        <f t="shared" si="2"/>
        <v/>
      </c>
      <c r="E43" s="3" t="str">
        <f t="shared" si="3"/>
        <v/>
      </c>
      <c r="F43" s="3" t="str">
        <f t="shared" si="4"/>
        <v/>
      </c>
      <c r="G43" s="3" t="str">
        <f>IF(A43="","",IF(HOUR(A43)&lt;StartHour,StartHour,IF(HOUR(A43)&gt;FinishHour,FinishHour,HOUR(A43))))</f>
        <v/>
      </c>
      <c r="H43" s="3" t="str">
        <f t="shared" si="5"/>
        <v/>
      </c>
      <c r="I43" s="33" t="e">
        <f>IF(OR(A43="",B43=""),NA(),MAX(0,IF(A43-B43=0,SameDayCycleTimeSettingValue,(A43-B43) *24)))</f>
        <v>#N/A</v>
      </c>
      <c r="J43" s="33" t="e">
        <f>IF(OR(A43="",B43=""),NA(),MAX(0,IF(A43-B43=0,SameDayCycleTimeSettingValue,((A43-B43) *24)-(INT((A43-B43)) * (24-(FinishHour-StartHour))))))</f>
        <v>#N/A</v>
      </c>
      <c r="K43" s="3" t="e">
        <f ca="1">IF(OR(A43&lt;&gt;"",B43=""),NA(),MAX(0,IF(_xlfn.DAYS(NOW(),B43)=0,SameDayCycleTimeSettingValue,_xlfn.DAYS(NOW(),B43))))</f>
        <v>#N/A</v>
      </c>
    </row>
    <row r="44" spans="1:11" x14ac:dyDescent="0.25">
      <c r="A44" s="32" t="str">
        <f>IF(AND(TRIM(INDEX(CompletedDateValues,ROW(A44)))&lt;&gt;"",INDEX(CompletedDateValues,ROW(A44))&gt;0),INDEX(CompletedDateValues,ROW(A44)),"")</f>
        <v/>
      </c>
      <c r="B44" s="32" t="str">
        <f>IF(AND(TRIM(INDEX(StartDateValues,ROW(A44)))&lt;&gt;"",INDEX(StartDateValues,ROW(A44))&gt;0),INDEX(StartDateValues,ROW(A44)),"")</f>
        <v/>
      </c>
      <c r="C44" s="22" t="str">
        <f t="shared" si="1"/>
        <v/>
      </c>
      <c r="D44" s="3" t="str">
        <f t="shared" si="2"/>
        <v/>
      </c>
      <c r="E44" s="3" t="str">
        <f t="shared" si="3"/>
        <v/>
      </c>
      <c r="F44" s="3" t="str">
        <f t="shared" si="4"/>
        <v/>
      </c>
      <c r="G44" s="3" t="str">
        <f>IF(A44="","",IF(HOUR(A44)&lt;StartHour,StartHour,IF(HOUR(A44)&gt;FinishHour,FinishHour,HOUR(A44))))</f>
        <v/>
      </c>
      <c r="H44" s="3" t="str">
        <f t="shared" si="5"/>
        <v/>
      </c>
      <c r="I44" s="33" t="e">
        <f>IF(OR(A44="",B44=""),NA(),MAX(0,IF(A44-B44=0,SameDayCycleTimeSettingValue,(A44-B44) *24)))</f>
        <v>#N/A</v>
      </c>
      <c r="J44" s="33" t="e">
        <f>IF(OR(A44="",B44=""),NA(),MAX(0,IF(A44-B44=0,SameDayCycleTimeSettingValue,((A44-B44) *24)-(INT((A44-B44)) * (24-(FinishHour-StartHour))))))</f>
        <v>#N/A</v>
      </c>
      <c r="K44" s="3" t="e">
        <f ca="1">IF(OR(A44&lt;&gt;"",B44=""),NA(),MAX(0,IF(_xlfn.DAYS(NOW(),B44)=0,SameDayCycleTimeSettingValue,_xlfn.DAYS(NOW(),B44))))</f>
        <v>#N/A</v>
      </c>
    </row>
    <row r="45" spans="1:11" x14ac:dyDescent="0.25">
      <c r="A45" s="32" t="str">
        <f>IF(AND(TRIM(INDEX(CompletedDateValues,ROW(A45)))&lt;&gt;"",INDEX(CompletedDateValues,ROW(A45))&gt;0),INDEX(CompletedDateValues,ROW(A45)),"")</f>
        <v/>
      </c>
      <c r="B45" s="32" t="str">
        <f>IF(AND(TRIM(INDEX(StartDateValues,ROW(A45)))&lt;&gt;"",INDEX(StartDateValues,ROW(A45))&gt;0),INDEX(StartDateValues,ROW(A45)),"")</f>
        <v/>
      </c>
      <c r="C45" s="22" t="str">
        <f t="shared" si="1"/>
        <v/>
      </c>
      <c r="D45" s="3" t="str">
        <f t="shared" si="2"/>
        <v/>
      </c>
      <c r="E45" s="3" t="str">
        <f t="shared" si="3"/>
        <v/>
      </c>
      <c r="F45" s="3" t="str">
        <f t="shared" si="4"/>
        <v/>
      </c>
      <c r="G45" s="3" t="str">
        <f>IF(A45="","",IF(HOUR(A45)&lt;StartHour,StartHour,IF(HOUR(A45)&gt;FinishHour,FinishHour,HOUR(A45))))</f>
        <v/>
      </c>
      <c r="H45" s="3" t="str">
        <f t="shared" si="5"/>
        <v/>
      </c>
      <c r="I45" s="33" t="e">
        <f>IF(OR(A45="",B45=""),NA(),MAX(0,IF(A45-B45=0,SameDayCycleTimeSettingValue,(A45-B45) *24)))</f>
        <v>#N/A</v>
      </c>
      <c r="J45" s="33" t="e">
        <f>IF(OR(A45="",B45=""),NA(),MAX(0,IF(A45-B45=0,SameDayCycleTimeSettingValue,((A45-B45) *24)-(INT((A45-B45)) * (24-(FinishHour-StartHour))))))</f>
        <v>#N/A</v>
      </c>
      <c r="K45" s="3" t="e">
        <f ca="1">IF(OR(A45&lt;&gt;"",B45=""),NA(),MAX(0,IF(_xlfn.DAYS(NOW(),B45)=0,SameDayCycleTimeSettingValue,_xlfn.DAYS(NOW(),B45))))</f>
        <v>#N/A</v>
      </c>
    </row>
    <row r="46" spans="1:11" x14ac:dyDescent="0.25">
      <c r="A46" s="32" t="str">
        <f>IF(AND(TRIM(INDEX(CompletedDateValues,ROW(A46)))&lt;&gt;"",INDEX(CompletedDateValues,ROW(A46))&gt;0),INDEX(CompletedDateValues,ROW(A46)),"")</f>
        <v/>
      </c>
      <c r="B46" s="32" t="str">
        <f>IF(AND(TRIM(INDEX(StartDateValues,ROW(A46)))&lt;&gt;"",INDEX(StartDateValues,ROW(A46))&gt;0),INDEX(StartDateValues,ROW(A46)),"")</f>
        <v/>
      </c>
      <c r="C46" s="22" t="str">
        <f t="shared" si="1"/>
        <v/>
      </c>
      <c r="D46" s="3" t="str">
        <f t="shared" si="2"/>
        <v/>
      </c>
      <c r="E46" s="3" t="str">
        <f t="shared" si="3"/>
        <v/>
      </c>
      <c r="F46" s="3" t="str">
        <f t="shared" si="4"/>
        <v/>
      </c>
      <c r="G46" s="3" t="str">
        <f>IF(A46="","",IF(HOUR(A46)&lt;StartHour,StartHour,IF(HOUR(A46)&gt;FinishHour,FinishHour,HOUR(A46))))</f>
        <v/>
      </c>
      <c r="H46" s="3" t="str">
        <f t="shared" si="5"/>
        <v/>
      </c>
      <c r="I46" s="33" t="e">
        <f>IF(OR(A46="",B46=""),NA(),MAX(0,IF(A46-B46=0,SameDayCycleTimeSettingValue,(A46-B46) *24)))</f>
        <v>#N/A</v>
      </c>
      <c r="J46" s="33" t="e">
        <f>IF(OR(A46="",B46=""),NA(),MAX(0,IF(A46-B46=0,SameDayCycleTimeSettingValue,((A46-B46) *24)-(INT((A46-B46)) * (24-(FinishHour-StartHour))))))</f>
        <v>#N/A</v>
      </c>
      <c r="K46" s="3" t="e">
        <f ca="1">IF(OR(A46&lt;&gt;"",B46=""),NA(),MAX(0,IF(_xlfn.DAYS(NOW(),B46)=0,SameDayCycleTimeSettingValue,_xlfn.DAYS(NOW(),B46))))</f>
        <v>#N/A</v>
      </c>
    </row>
    <row r="47" spans="1:11" x14ac:dyDescent="0.25">
      <c r="A47" s="32" t="str">
        <f>IF(AND(TRIM(INDEX(CompletedDateValues,ROW(A47)))&lt;&gt;"",INDEX(CompletedDateValues,ROW(A47))&gt;0),INDEX(CompletedDateValues,ROW(A47)),"")</f>
        <v/>
      </c>
      <c r="B47" s="32" t="str">
        <f>IF(AND(TRIM(INDEX(StartDateValues,ROW(A47)))&lt;&gt;"",INDEX(StartDateValues,ROW(A47))&gt;0),INDEX(StartDateValues,ROW(A47)),"")</f>
        <v/>
      </c>
      <c r="C47" s="22" t="str">
        <f t="shared" si="1"/>
        <v/>
      </c>
      <c r="D47" s="3" t="str">
        <f t="shared" si="2"/>
        <v/>
      </c>
      <c r="E47" s="3" t="str">
        <f t="shared" si="3"/>
        <v/>
      </c>
      <c r="F47" s="3" t="str">
        <f t="shared" si="4"/>
        <v/>
      </c>
      <c r="G47" s="3" t="str">
        <f>IF(A47="","",IF(HOUR(A47)&lt;StartHour,StartHour,IF(HOUR(A47)&gt;FinishHour,FinishHour,HOUR(A47))))</f>
        <v/>
      </c>
      <c r="H47" s="3" t="str">
        <f t="shared" si="5"/>
        <v/>
      </c>
      <c r="I47" s="33" t="e">
        <f>IF(OR(A47="",B47=""),NA(),MAX(0,IF(A47-B47=0,SameDayCycleTimeSettingValue,(A47-B47) *24)))</f>
        <v>#N/A</v>
      </c>
      <c r="J47" s="33" t="e">
        <f>IF(OR(A47="",B47=""),NA(),MAX(0,IF(A47-B47=0,SameDayCycleTimeSettingValue,((A47-B47) *24)-(INT((A47-B47)) * (24-(FinishHour-StartHour))))))</f>
        <v>#N/A</v>
      </c>
      <c r="K47" s="3" t="e">
        <f ca="1">IF(OR(A47&lt;&gt;"",B47=""),NA(),MAX(0,IF(_xlfn.DAYS(NOW(),B47)=0,SameDayCycleTimeSettingValue,_xlfn.DAYS(NOW(),B47))))</f>
        <v>#N/A</v>
      </c>
    </row>
    <row r="48" spans="1:11" x14ac:dyDescent="0.25">
      <c r="A48" s="32" t="str">
        <f>IF(AND(TRIM(INDEX(CompletedDateValues,ROW(A48)))&lt;&gt;"",INDEX(CompletedDateValues,ROW(A48))&gt;0),INDEX(CompletedDateValues,ROW(A48)),"")</f>
        <v/>
      </c>
      <c r="B48" s="32" t="str">
        <f>IF(AND(TRIM(INDEX(StartDateValues,ROW(A48)))&lt;&gt;"",INDEX(StartDateValues,ROW(A48))&gt;0),INDEX(StartDateValues,ROW(A48)),"")</f>
        <v/>
      </c>
      <c r="C48" s="22" t="str">
        <f t="shared" si="1"/>
        <v/>
      </c>
      <c r="D48" s="3" t="str">
        <f t="shared" si="2"/>
        <v/>
      </c>
      <c r="E48" s="3" t="str">
        <f t="shared" si="3"/>
        <v/>
      </c>
      <c r="F48" s="3" t="str">
        <f t="shared" si="4"/>
        <v/>
      </c>
      <c r="G48" s="3" t="str">
        <f>IF(A48="","",IF(HOUR(A48)&lt;StartHour,StartHour,IF(HOUR(A48)&gt;FinishHour,FinishHour,HOUR(A48))))</f>
        <v/>
      </c>
      <c r="H48" s="3" t="str">
        <f t="shared" si="5"/>
        <v/>
      </c>
      <c r="I48" s="33" t="e">
        <f>IF(OR(A48="",B48=""),NA(),MAX(0,IF(A48-B48=0,SameDayCycleTimeSettingValue,(A48-B48) *24)))</f>
        <v>#N/A</v>
      </c>
      <c r="J48" s="33" t="e">
        <f>IF(OR(A48="",B48=""),NA(),MAX(0,IF(A48-B48=0,SameDayCycleTimeSettingValue,((A48-B48) *24)-(INT((A48-B48)) * (24-(FinishHour-StartHour))))))</f>
        <v>#N/A</v>
      </c>
      <c r="K48" s="3" t="e">
        <f ca="1">IF(OR(A48&lt;&gt;"",B48=""),NA(),MAX(0,IF(_xlfn.DAYS(NOW(),B48)=0,SameDayCycleTimeSettingValue,_xlfn.DAYS(NOW(),B48))))</f>
        <v>#N/A</v>
      </c>
    </row>
    <row r="49" spans="1:11" x14ac:dyDescent="0.25">
      <c r="A49" s="32" t="str">
        <f>IF(AND(TRIM(INDEX(CompletedDateValues,ROW(A49)))&lt;&gt;"",INDEX(CompletedDateValues,ROW(A49))&gt;0),INDEX(CompletedDateValues,ROW(A49)),"")</f>
        <v/>
      </c>
      <c r="B49" s="32" t="str">
        <f>IF(AND(TRIM(INDEX(StartDateValues,ROW(A49)))&lt;&gt;"",INDEX(StartDateValues,ROW(A49))&gt;0),INDEX(StartDateValues,ROW(A49)),"")</f>
        <v/>
      </c>
      <c r="C49" s="22" t="str">
        <f t="shared" si="1"/>
        <v/>
      </c>
      <c r="D49" s="3" t="str">
        <f t="shared" si="2"/>
        <v/>
      </c>
      <c r="E49" s="3" t="str">
        <f t="shared" si="3"/>
        <v/>
      </c>
      <c r="F49" s="3" t="str">
        <f t="shared" si="4"/>
        <v/>
      </c>
      <c r="G49" s="3" t="str">
        <f>IF(A49="","",IF(HOUR(A49)&lt;StartHour,StartHour,IF(HOUR(A49)&gt;FinishHour,FinishHour,HOUR(A49))))</f>
        <v/>
      </c>
      <c r="H49" s="3" t="str">
        <f t="shared" si="5"/>
        <v/>
      </c>
      <c r="I49" s="33" t="e">
        <f>IF(OR(A49="",B49=""),NA(),MAX(0,IF(A49-B49=0,SameDayCycleTimeSettingValue,(A49-B49) *24)))</f>
        <v>#N/A</v>
      </c>
      <c r="J49" s="33" t="e">
        <f>IF(OR(A49="",B49=""),NA(),MAX(0,IF(A49-B49=0,SameDayCycleTimeSettingValue,((A49-B49) *24)-(INT((A49-B49)) * (24-(FinishHour-StartHour))))))</f>
        <v>#N/A</v>
      </c>
      <c r="K49" s="3" t="e">
        <f ca="1">IF(OR(A49&lt;&gt;"",B49=""),NA(),MAX(0,IF(_xlfn.DAYS(NOW(),B49)=0,SameDayCycleTimeSettingValue,_xlfn.DAYS(NOW(),B49))))</f>
        <v>#N/A</v>
      </c>
    </row>
    <row r="50" spans="1:11" x14ac:dyDescent="0.25">
      <c r="A50" s="32" t="str">
        <f>IF(AND(TRIM(INDEX(CompletedDateValues,ROW(A50)))&lt;&gt;"",INDEX(CompletedDateValues,ROW(A50))&gt;0),INDEX(CompletedDateValues,ROW(A50)),"")</f>
        <v/>
      </c>
      <c r="B50" s="32" t="str">
        <f>IF(AND(TRIM(INDEX(StartDateValues,ROW(A50)))&lt;&gt;"",INDEX(StartDateValues,ROW(A50))&gt;0),INDEX(StartDateValues,ROW(A50)),"")</f>
        <v/>
      </c>
      <c r="C50" s="22" t="str">
        <f t="shared" si="1"/>
        <v/>
      </c>
      <c r="D50" s="3" t="str">
        <f t="shared" si="2"/>
        <v/>
      </c>
      <c r="E50" s="3" t="str">
        <f t="shared" si="3"/>
        <v/>
      </c>
      <c r="F50" s="3" t="str">
        <f t="shared" si="4"/>
        <v/>
      </c>
      <c r="G50" s="3" t="str">
        <f>IF(A50="","",IF(HOUR(A50)&lt;StartHour,StartHour,IF(HOUR(A50)&gt;FinishHour,FinishHour,HOUR(A50))))</f>
        <v/>
      </c>
      <c r="H50" s="3" t="str">
        <f t="shared" si="5"/>
        <v/>
      </c>
      <c r="I50" s="33" t="e">
        <f>IF(OR(A50="",B50=""),NA(),MAX(0,IF(A50-B50=0,SameDayCycleTimeSettingValue,(A50-B50) *24)))</f>
        <v>#N/A</v>
      </c>
      <c r="J50" s="33" t="e">
        <f>IF(OR(A50="",B50=""),NA(),MAX(0,IF(A50-B50=0,SameDayCycleTimeSettingValue,((A50-B50) *24)-(INT((A50-B50)) * (24-(FinishHour-StartHour))))))</f>
        <v>#N/A</v>
      </c>
      <c r="K50" s="3" t="e">
        <f ca="1">IF(OR(A50&lt;&gt;"",B50=""),NA(),MAX(0,IF(_xlfn.DAYS(NOW(),B50)=0,SameDayCycleTimeSettingValue,_xlfn.DAYS(NOW(),B50))))</f>
        <v>#N/A</v>
      </c>
    </row>
    <row r="51" spans="1:11" x14ac:dyDescent="0.25">
      <c r="A51" s="32" t="str">
        <f>IF(AND(TRIM(INDEX(CompletedDateValues,ROW(A51)))&lt;&gt;"",INDEX(CompletedDateValues,ROW(A51))&gt;0),INDEX(CompletedDateValues,ROW(A51)),"")</f>
        <v/>
      </c>
      <c r="B51" s="32" t="str">
        <f>IF(AND(TRIM(INDEX(StartDateValues,ROW(A51)))&lt;&gt;"",INDEX(StartDateValues,ROW(A51))&gt;0),INDEX(StartDateValues,ROW(A51)),"")</f>
        <v/>
      </c>
      <c r="C51" s="22" t="str">
        <f t="shared" si="1"/>
        <v/>
      </c>
      <c r="D51" s="3" t="str">
        <f t="shared" si="2"/>
        <v/>
      </c>
      <c r="E51" s="3" t="str">
        <f t="shared" si="3"/>
        <v/>
      </c>
      <c r="F51" s="3" t="str">
        <f t="shared" si="4"/>
        <v/>
      </c>
      <c r="G51" s="3" t="str">
        <f>IF(A51="","",IF(HOUR(A51)&lt;StartHour,StartHour,IF(HOUR(A51)&gt;FinishHour,FinishHour,HOUR(A51))))</f>
        <v/>
      </c>
      <c r="H51" s="3" t="str">
        <f t="shared" si="5"/>
        <v/>
      </c>
      <c r="I51" s="33" t="e">
        <f>IF(OR(A51="",B51=""),NA(),MAX(0,IF(A51-B51=0,SameDayCycleTimeSettingValue,(A51-B51) *24)))</f>
        <v>#N/A</v>
      </c>
      <c r="J51" s="33" t="e">
        <f>IF(OR(A51="",B51=""),NA(),MAX(0,IF(A51-B51=0,SameDayCycleTimeSettingValue,((A51-B51) *24)-(INT((A51-B51)) * (24-(FinishHour-StartHour))))))</f>
        <v>#N/A</v>
      </c>
      <c r="K51" s="3" t="e">
        <f ca="1">IF(OR(A51&lt;&gt;"",B51=""),NA(),MAX(0,IF(_xlfn.DAYS(NOW(),B51)=0,SameDayCycleTimeSettingValue,_xlfn.DAYS(NOW(),B51))))</f>
        <v>#N/A</v>
      </c>
    </row>
    <row r="52" spans="1:11" x14ac:dyDescent="0.25">
      <c r="A52" s="32" t="str">
        <f>IF(AND(TRIM(INDEX(CompletedDateValues,ROW(A52)))&lt;&gt;"",INDEX(CompletedDateValues,ROW(A52))&gt;0),INDEX(CompletedDateValues,ROW(A52)),"")</f>
        <v/>
      </c>
      <c r="B52" s="32" t="str">
        <f>IF(AND(TRIM(INDEX(StartDateValues,ROW(A52)))&lt;&gt;"",INDEX(StartDateValues,ROW(A52))&gt;0),INDEX(StartDateValues,ROW(A52)),"")</f>
        <v/>
      </c>
      <c r="C52" s="22" t="str">
        <f t="shared" si="1"/>
        <v/>
      </c>
      <c r="D52" s="3" t="str">
        <f t="shared" si="2"/>
        <v/>
      </c>
      <c r="E52" s="3" t="str">
        <f t="shared" si="3"/>
        <v/>
      </c>
      <c r="F52" s="3" t="str">
        <f t="shared" si="4"/>
        <v/>
      </c>
      <c r="G52" s="3" t="str">
        <f>IF(A52="","",IF(HOUR(A52)&lt;StartHour,StartHour,IF(HOUR(A52)&gt;FinishHour,FinishHour,HOUR(A52))))</f>
        <v/>
      </c>
      <c r="H52" s="3" t="str">
        <f t="shared" si="5"/>
        <v/>
      </c>
      <c r="I52" s="33" t="e">
        <f>IF(OR(A52="",B52=""),NA(),MAX(0,IF(A52-B52=0,SameDayCycleTimeSettingValue,(A52-B52) *24)))</f>
        <v>#N/A</v>
      </c>
      <c r="J52" s="33" t="e">
        <f>IF(OR(A52="",B52=""),NA(),MAX(0,IF(A52-B52=0,SameDayCycleTimeSettingValue,((A52-B52) *24)-(INT((A52-B52)) * (24-(FinishHour-StartHour))))))</f>
        <v>#N/A</v>
      </c>
      <c r="K52" s="3" t="e">
        <f ca="1">IF(OR(A52&lt;&gt;"",B52=""),NA(),MAX(0,IF(_xlfn.DAYS(NOW(),B52)=0,SameDayCycleTimeSettingValue,_xlfn.DAYS(NOW(),B52))))</f>
        <v>#N/A</v>
      </c>
    </row>
    <row r="53" spans="1:11" x14ac:dyDescent="0.25">
      <c r="A53" s="32" t="str">
        <f>IF(AND(TRIM(INDEX(CompletedDateValues,ROW(A53)))&lt;&gt;"",INDEX(CompletedDateValues,ROW(A53))&gt;0),INDEX(CompletedDateValues,ROW(A53)),"")</f>
        <v/>
      </c>
      <c r="B53" s="32" t="str">
        <f>IF(AND(TRIM(INDEX(StartDateValues,ROW(A53)))&lt;&gt;"",INDEX(StartDateValues,ROW(A53))&gt;0),INDEX(StartDateValues,ROW(A53)),"")</f>
        <v/>
      </c>
      <c r="C53" s="22" t="str">
        <f t="shared" si="1"/>
        <v/>
      </c>
      <c r="D53" s="3" t="str">
        <f t="shared" si="2"/>
        <v/>
      </c>
      <c r="E53" s="3" t="str">
        <f t="shared" si="3"/>
        <v/>
      </c>
      <c r="F53" s="3" t="str">
        <f t="shared" si="4"/>
        <v/>
      </c>
      <c r="G53" s="3" t="str">
        <f>IF(A53="","",IF(HOUR(A53)&lt;StartHour,StartHour,IF(HOUR(A53)&gt;FinishHour,FinishHour,HOUR(A53))))</f>
        <v/>
      </c>
      <c r="H53" s="3" t="str">
        <f t="shared" si="5"/>
        <v/>
      </c>
      <c r="I53" s="33" t="e">
        <f>IF(OR(A53="",B53=""),NA(),MAX(0,IF(A53-B53=0,SameDayCycleTimeSettingValue,(A53-B53) *24)))</f>
        <v>#N/A</v>
      </c>
      <c r="J53" s="33" t="e">
        <f>IF(OR(A53="",B53=""),NA(),MAX(0,IF(A53-B53=0,SameDayCycleTimeSettingValue,((A53-B53) *24)-(INT((A53-B53)) * (24-(FinishHour-StartHour))))))</f>
        <v>#N/A</v>
      </c>
      <c r="K53" s="3" t="e">
        <f ca="1">IF(OR(A53&lt;&gt;"",B53=""),NA(),MAX(0,IF(_xlfn.DAYS(NOW(),B53)=0,SameDayCycleTimeSettingValue,_xlfn.DAYS(NOW(),B53))))</f>
        <v>#N/A</v>
      </c>
    </row>
    <row r="54" spans="1:11" x14ac:dyDescent="0.25">
      <c r="A54" s="32" t="str">
        <f>IF(AND(TRIM(INDEX(CompletedDateValues,ROW(A54)))&lt;&gt;"",INDEX(CompletedDateValues,ROW(A54))&gt;0),INDEX(CompletedDateValues,ROW(A54)),"")</f>
        <v/>
      </c>
      <c r="B54" s="32" t="str">
        <f>IF(AND(TRIM(INDEX(StartDateValues,ROW(A54)))&lt;&gt;"",INDEX(StartDateValues,ROW(A54))&gt;0),INDEX(StartDateValues,ROW(A54)),"")</f>
        <v/>
      </c>
      <c r="C54" s="22" t="str">
        <f t="shared" si="1"/>
        <v/>
      </c>
      <c r="D54" s="3" t="str">
        <f t="shared" si="2"/>
        <v/>
      </c>
      <c r="E54" s="3" t="str">
        <f t="shared" si="3"/>
        <v/>
      </c>
      <c r="F54" s="3" t="str">
        <f t="shared" si="4"/>
        <v/>
      </c>
      <c r="G54" s="3" t="str">
        <f>IF(A54="","",IF(HOUR(A54)&lt;StartHour,StartHour,IF(HOUR(A54)&gt;FinishHour,FinishHour,HOUR(A54))))</f>
        <v/>
      </c>
      <c r="H54" s="3" t="str">
        <f t="shared" si="5"/>
        <v/>
      </c>
      <c r="I54" s="33" t="e">
        <f>IF(OR(A54="",B54=""),NA(),MAX(0,IF(A54-B54=0,SameDayCycleTimeSettingValue,(A54-B54) *24)))</f>
        <v>#N/A</v>
      </c>
      <c r="J54" s="33" t="e">
        <f>IF(OR(A54="",B54=""),NA(),MAX(0,IF(A54-B54=0,SameDayCycleTimeSettingValue,((A54-B54) *24)-(INT((A54-B54)) * (24-(FinishHour-StartHour))))))</f>
        <v>#N/A</v>
      </c>
      <c r="K54" s="3" t="e">
        <f ca="1">IF(OR(A54&lt;&gt;"",B54=""),NA(),MAX(0,IF(_xlfn.DAYS(NOW(),B54)=0,SameDayCycleTimeSettingValue,_xlfn.DAYS(NOW(),B54))))</f>
        <v>#N/A</v>
      </c>
    </row>
    <row r="55" spans="1:11" x14ac:dyDescent="0.25">
      <c r="A55" s="32" t="str">
        <f>IF(AND(TRIM(INDEX(CompletedDateValues,ROW(A55)))&lt;&gt;"",INDEX(CompletedDateValues,ROW(A55))&gt;0),INDEX(CompletedDateValues,ROW(A55)),"")</f>
        <v/>
      </c>
      <c r="B55" s="32" t="str">
        <f>IF(AND(TRIM(INDEX(StartDateValues,ROW(A55)))&lt;&gt;"",INDEX(StartDateValues,ROW(A55))&gt;0),INDEX(StartDateValues,ROW(A55)),"")</f>
        <v/>
      </c>
      <c r="C55" s="22" t="str">
        <f t="shared" si="1"/>
        <v/>
      </c>
      <c r="D55" s="3" t="str">
        <f t="shared" si="2"/>
        <v/>
      </c>
      <c r="E55" s="3" t="str">
        <f t="shared" si="3"/>
        <v/>
      </c>
      <c r="F55" s="3" t="str">
        <f t="shared" si="4"/>
        <v/>
      </c>
      <c r="G55" s="3" t="str">
        <f>IF(A55="","",IF(HOUR(A55)&lt;StartHour,StartHour,IF(HOUR(A55)&gt;FinishHour,FinishHour,HOUR(A55))))</f>
        <v/>
      </c>
      <c r="H55" s="3" t="str">
        <f t="shared" si="5"/>
        <v/>
      </c>
      <c r="I55" s="33" t="e">
        <f>IF(OR(A55="",B55=""),NA(),MAX(0,IF(A55-B55=0,SameDayCycleTimeSettingValue,(A55-B55) *24)))</f>
        <v>#N/A</v>
      </c>
      <c r="J55" s="33" t="e">
        <f>IF(OR(A55="",B55=""),NA(),MAX(0,IF(A55-B55=0,SameDayCycleTimeSettingValue,((A55-B55) *24)-(INT((A55-B55)) * (24-(FinishHour-StartHour))))))</f>
        <v>#N/A</v>
      </c>
      <c r="K55" s="3" t="e">
        <f ca="1">IF(OR(A55&lt;&gt;"",B55=""),NA(),MAX(0,IF(_xlfn.DAYS(NOW(),B55)=0,SameDayCycleTimeSettingValue,_xlfn.DAYS(NOW(),B55))))</f>
        <v>#N/A</v>
      </c>
    </row>
    <row r="56" spans="1:11" x14ac:dyDescent="0.25">
      <c r="A56" s="32" t="str">
        <f>IF(AND(TRIM(INDEX(CompletedDateValues,ROW(A56)))&lt;&gt;"",INDEX(CompletedDateValues,ROW(A56))&gt;0),INDEX(CompletedDateValues,ROW(A56)),"")</f>
        <v/>
      </c>
      <c r="B56" s="32" t="str">
        <f>IF(AND(TRIM(INDEX(StartDateValues,ROW(A56)))&lt;&gt;"",INDEX(StartDateValues,ROW(A56))&gt;0),INDEX(StartDateValues,ROW(A56)),"")</f>
        <v/>
      </c>
      <c r="C56" s="22" t="str">
        <f t="shared" si="1"/>
        <v/>
      </c>
      <c r="D56" s="3" t="str">
        <f t="shared" si="2"/>
        <v/>
      </c>
      <c r="E56" s="3" t="str">
        <f t="shared" si="3"/>
        <v/>
      </c>
      <c r="F56" s="3" t="str">
        <f t="shared" si="4"/>
        <v/>
      </c>
      <c r="G56" s="3" t="str">
        <f>IF(A56="","",IF(HOUR(A56)&lt;StartHour,StartHour,IF(HOUR(A56)&gt;FinishHour,FinishHour,HOUR(A56))))</f>
        <v/>
      </c>
      <c r="H56" s="3" t="str">
        <f t="shared" si="5"/>
        <v/>
      </c>
      <c r="I56" s="33" t="e">
        <f>IF(OR(A56="",B56=""),NA(),MAX(0,IF(A56-B56=0,SameDayCycleTimeSettingValue,(A56-B56) *24)))</f>
        <v>#N/A</v>
      </c>
      <c r="J56" s="33" t="e">
        <f>IF(OR(A56="",B56=""),NA(),MAX(0,IF(A56-B56=0,SameDayCycleTimeSettingValue,((A56-B56) *24)-(INT((A56-B56)) * (24-(FinishHour-StartHour))))))</f>
        <v>#N/A</v>
      </c>
      <c r="K56" s="3" t="e">
        <f ca="1">IF(OR(A56&lt;&gt;"",B56=""),NA(),MAX(0,IF(_xlfn.DAYS(NOW(),B56)=0,SameDayCycleTimeSettingValue,_xlfn.DAYS(NOW(),B56))))</f>
        <v>#N/A</v>
      </c>
    </row>
    <row r="57" spans="1:11" x14ac:dyDescent="0.25">
      <c r="A57" s="32" t="str">
        <f>IF(AND(TRIM(INDEX(CompletedDateValues,ROW(A57)))&lt;&gt;"",INDEX(CompletedDateValues,ROW(A57))&gt;0),INDEX(CompletedDateValues,ROW(A57)),"")</f>
        <v/>
      </c>
      <c r="B57" s="32" t="str">
        <f>IF(AND(TRIM(INDEX(StartDateValues,ROW(A57)))&lt;&gt;"",INDEX(StartDateValues,ROW(A57))&gt;0),INDEX(StartDateValues,ROW(A57)),"")</f>
        <v/>
      </c>
      <c r="C57" s="22" t="str">
        <f t="shared" si="1"/>
        <v/>
      </c>
      <c r="D57" s="3" t="str">
        <f t="shared" si="2"/>
        <v/>
      </c>
      <c r="E57" s="3" t="str">
        <f t="shared" si="3"/>
        <v/>
      </c>
      <c r="F57" s="3" t="str">
        <f t="shared" si="4"/>
        <v/>
      </c>
      <c r="G57" s="3" t="str">
        <f>IF(A57="","",IF(HOUR(A57)&lt;StartHour,StartHour,IF(HOUR(A57)&gt;FinishHour,FinishHour,HOUR(A57))))</f>
        <v/>
      </c>
      <c r="H57" s="3" t="str">
        <f t="shared" si="5"/>
        <v/>
      </c>
      <c r="I57" s="33" t="e">
        <f>IF(OR(A57="",B57=""),NA(),MAX(0,IF(A57-B57=0,SameDayCycleTimeSettingValue,(A57-B57) *24)))</f>
        <v>#N/A</v>
      </c>
      <c r="J57" s="33" t="e">
        <f>IF(OR(A57="",B57=""),NA(),MAX(0,IF(A57-B57=0,SameDayCycleTimeSettingValue,((A57-B57) *24)-(INT((A57-B57)) * (24-(FinishHour-StartHour))))))</f>
        <v>#N/A</v>
      </c>
      <c r="K57" s="3" t="e">
        <f ca="1">IF(OR(A57&lt;&gt;"",B57=""),NA(),MAX(0,IF(_xlfn.DAYS(NOW(),B57)=0,SameDayCycleTimeSettingValue,_xlfn.DAYS(NOW(),B57))))</f>
        <v>#N/A</v>
      </c>
    </row>
    <row r="58" spans="1:11" x14ac:dyDescent="0.25">
      <c r="A58" s="32" t="str">
        <f>IF(AND(TRIM(INDEX(CompletedDateValues,ROW(A58)))&lt;&gt;"",INDEX(CompletedDateValues,ROW(A58))&gt;0),INDEX(CompletedDateValues,ROW(A58)),"")</f>
        <v/>
      </c>
      <c r="B58" s="32" t="str">
        <f>IF(AND(TRIM(INDEX(StartDateValues,ROW(A58)))&lt;&gt;"",INDEX(StartDateValues,ROW(A58))&gt;0),INDEX(StartDateValues,ROW(A58)),"")</f>
        <v/>
      </c>
      <c r="C58" s="22" t="str">
        <f t="shared" si="1"/>
        <v/>
      </c>
      <c r="D58" s="3" t="str">
        <f t="shared" si="2"/>
        <v/>
      </c>
      <c r="E58" s="3" t="str">
        <f t="shared" si="3"/>
        <v/>
      </c>
      <c r="F58" s="3" t="str">
        <f t="shared" si="4"/>
        <v/>
      </c>
      <c r="G58" s="3" t="str">
        <f>IF(A58="","",IF(HOUR(A58)&lt;StartHour,StartHour,IF(HOUR(A58)&gt;FinishHour,FinishHour,HOUR(A58))))</f>
        <v/>
      </c>
      <c r="H58" s="3" t="str">
        <f t="shared" si="5"/>
        <v/>
      </c>
      <c r="I58" s="33" t="e">
        <f>IF(OR(A58="",B58=""),NA(),MAX(0,IF(A58-B58=0,SameDayCycleTimeSettingValue,(A58-B58) *24)))</f>
        <v>#N/A</v>
      </c>
      <c r="J58" s="33" t="e">
        <f>IF(OR(A58="",B58=""),NA(),MAX(0,IF(A58-B58=0,SameDayCycleTimeSettingValue,((A58-B58) *24)-(INT((A58-B58)) * (24-(FinishHour-StartHour))))))</f>
        <v>#N/A</v>
      </c>
      <c r="K58" s="3" t="e">
        <f ca="1">IF(OR(A58&lt;&gt;"",B58=""),NA(),MAX(0,IF(_xlfn.DAYS(NOW(),B58)=0,SameDayCycleTimeSettingValue,_xlfn.DAYS(NOW(),B58))))</f>
        <v>#N/A</v>
      </c>
    </row>
    <row r="59" spans="1:11" x14ac:dyDescent="0.25">
      <c r="A59" s="32" t="str">
        <f>IF(AND(TRIM(INDEX(CompletedDateValues,ROW(A59)))&lt;&gt;"",INDEX(CompletedDateValues,ROW(A59))&gt;0),INDEX(CompletedDateValues,ROW(A59)),"")</f>
        <v/>
      </c>
      <c r="B59" s="32" t="str">
        <f>IF(AND(TRIM(INDEX(StartDateValues,ROW(A59)))&lt;&gt;"",INDEX(StartDateValues,ROW(A59))&gt;0),INDEX(StartDateValues,ROW(A59)),"")</f>
        <v/>
      </c>
      <c r="C59" s="22" t="str">
        <f t="shared" si="1"/>
        <v/>
      </c>
      <c r="D59" s="3" t="str">
        <f t="shared" si="2"/>
        <v/>
      </c>
      <c r="E59" s="3" t="str">
        <f t="shared" si="3"/>
        <v/>
      </c>
      <c r="F59" s="3" t="str">
        <f t="shared" si="4"/>
        <v/>
      </c>
      <c r="G59" s="3" t="str">
        <f>IF(A59="","",IF(HOUR(A59)&lt;StartHour,StartHour,IF(HOUR(A59)&gt;FinishHour,FinishHour,HOUR(A59))))</f>
        <v/>
      </c>
      <c r="H59" s="3" t="str">
        <f t="shared" si="5"/>
        <v/>
      </c>
      <c r="I59" s="33" t="e">
        <f>IF(OR(A59="",B59=""),NA(),MAX(0,IF(A59-B59=0,SameDayCycleTimeSettingValue,(A59-B59) *24)))</f>
        <v>#N/A</v>
      </c>
      <c r="J59" s="33" t="e">
        <f>IF(OR(A59="",B59=""),NA(),MAX(0,IF(A59-B59=0,SameDayCycleTimeSettingValue,((A59-B59) *24)-(INT((A59-B59)) * (24-(FinishHour-StartHour))))))</f>
        <v>#N/A</v>
      </c>
      <c r="K59" s="3" t="e">
        <f ca="1">IF(OR(A59&lt;&gt;"",B59=""),NA(),MAX(0,IF(_xlfn.DAYS(NOW(),B59)=0,SameDayCycleTimeSettingValue,_xlfn.DAYS(NOW(),B59))))</f>
        <v>#N/A</v>
      </c>
    </row>
    <row r="60" spans="1:11" x14ac:dyDescent="0.25">
      <c r="A60" s="32" t="str">
        <f>IF(AND(TRIM(INDEX(CompletedDateValues,ROW(A60)))&lt;&gt;"",INDEX(CompletedDateValues,ROW(A60))&gt;0),INDEX(CompletedDateValues,ROW(A60)),"")</f>
        <v/>
      </c>
      <c r="B60" s="32" t="str">
        <f>IF(AND(TRIM(INDEX(StartDateValues,ROW(A60)))&lt;&gt;"",INDEX(StartDateValues,ROW(A60))&gt;0),INDEX(StartDateValues,ROW(A60)),"")</f>
        <v/>
      </c>
      <c r="C60" s="22" t="str">
        <f t="shared" si="1"/>
        <v/>
      </c>
      <c r="D60" s="3" t="str">
        <f t="shared" si="2"/>
        <v/>
      </c>
      <c r="E60" s="3" t="str">
        <f t="shared" si="3"/>
        <v/>
      </c>
      <c r="F60" s="3" t="str">
        <f t="shared" si="4"/>
        <v/>
      </c>
      <c r="G60" s="3" t="str">
        <f>IF(A60="","",IF(HOUR(A60)&lt;StartHour,StartHour,IF(HOUR(A60)&gt;FinishHour,FinishHour,HOUR(A60))))</f>
        <v/>
      </c>
      <c r="H60" s="3" t="str">
        <f t="shared" si="5"/>
        <v/>
      </c>
      <c r="I60" s="33" t="e">
        <f>IF(OR(A60="",B60=""),NA(),MAX(0,IF(A60-B60=0,SameDayCycleTimeSettingValue,(A60-B60) *24)))</f>
        <v>#N/A</v>
      </c>
      <c r="J60" s="33" t="e">
        <f>IF(OR(A60="",B60=""),NA(),MAX(0,IF(A60-B60=0,SameDayCycleTimeSettingValue,((A60-B60) *24)-(INT((A60-B60)) * (24-(FinishHour-StartHour))))))</f>
        <v>#N/A</v>
      </c>
      <c r="K60" s="3" t="e">
        <f ca="1">IF(OR(A60&lt;&gt;"",B60=""),NA(),MAX(0,IF(_xlfn.DAYS(NOW(),B60)=0,SameDayCycleTimeSettingValue,_xlfn.DAYS(NOW(),B60))))</f>
        <v>#N/A</v>
      </c>
    </row>
    <row r="61" spans="1:11" x14ac:dyDescent="0.25">
      <c r="A61" s="32" t="str">
        <f>IF(AND(TRIM(INDEX(CompletedDateValues,ROW(A61)))&lt;&gt;"",INDEX(CompletedDateValues,ROW(A61))&gt;0),INDEX(CompletedDateValues,ROW(A61)),"")</f>
        <v/>
      </c>
      <c r="B61" s="32" t="str">
        <f>IF(AND(TRIM(INDEX(StartDateValues,ROW(A61)))&lt;&gt;"",INDEX(StartDateValues,ROW(A61))&gt;0),INDEX(StartDateValues,ROW(A61)),"")</f>
        <v/>
      </c>
      <c r="C61" s="22" t="str">
        <f t="shared" si="1"/>
        <v/>
      </c>
      <c r="D61" s="3" t="str">
        <f t="shared" si="2"/>
        <v/>
      </c>
      <c r="E61" s="3" t="str">
        <f t="shared" si="3"/>
        <v/>
      </c>
      <c r="F61" s="3" t="str">
        <f t="shared" si="4"/>
        <v/>
      </c>
      <c r="G61" s="3" t="str">
        <f>IF(A61="","",IF(HOUR(A61)&lt;StartHour,StartHour,IF(HOUR(A61)&gt;FinishHour,FinishHour,HOUR(A61))))</f>
        <v/>
      </c>
      <c r="H61" s="3" t="str">
        <f t="shared" si="5"/>
        <v/>
      </c>
      <c r="I61" s="33" t="e">
        <f>IF(OR(A61="",B61=""),NA(),MAX(0,IF(A61-B61=0,SameDayCycleTimeSettingValue,(A61-B61) *24)))</f>
        <v>#N/A</v>
      </c>
      <c r="J61" s="33" t="e">
        <f>IF(OR(A61="",B61=""),NA(),MAX(0,IF(A61-B61=0,SameDayCycleTimeSettingValue,((A61-B61) *24)-(INT((A61-B61)) * (24-(FinishHour-StartHour))))))</f>
        <v>#N/A</v>
      </c>
      <c r="K61" s="3" t="e">
        <f ca="1">IF(OR(A61&lt;&gt;"",B61=""),NA(),MAX(0,IF(_xlfn.DAYS(NOW(),B61)=0,SameDayCycleTimeSettingValue,_xlfn.DAYS(NOW(),B61))))</f>
        <v>#N/A</v>
      </c>
    </row>
    <row r="62" spans="1:11" x14ac:dyDescent="0.25">
      <c r="A62" s="32" t="str">
        <f>IF(AND(TRIM(INDEX(CompletedDateValues,ROW(A62)))&lt;&gt;"",INDEX(CompletedDateValues,ROW(A62))&gt;0),INDEX(CompletedDateValues,ROW(A62)),"")</f>
        <v/>
      </c>
      <c r="B62" s="32" t="str">
        <f>IF(AND(TRIM(INDEX(StartDateValues,ROW(A62)))&lt;&gt;"",INDEX(StartDateValues,ROW(A62))&gt;0),INDEX(StartDateValues,ROW(A62)),"")</f>
        <v/>
      </c>
      <c r="C62" s="22" t="str">
        <f t="shared" si="1"/>
        <v/>
      </c>
      <c r="D62" s="3" t="str">
        <f t="shared" si="2"/>
        <v/>
      </c>
      <c r="E62" s="3" t="str">
        <f t="shared" si="3"/>
        <v/>
      </c>
      <c r="F62" s="3" t="str">
        <f t="shared" si="4"/>
        <v/>
      </c>
      <c r="G62" s="3" t="str">
        <f>IF(A62="","",IF(HOUR(A62)&lt;StartHour,StartHour,IF(HOUR(A62)&gt;FinishHour,FinishHour,HOUR(A62))))</f>
        <v/>
      </c>
      <c r="H62" s="3" t="str">
        <f t="shared" si="5"/>
        <v/>
      </c>
      <c r="I62" s="33" t="e">
        <f>IF(OR(A62="",B62=""),NA(),MAX(0,IF(A62-B62=0,SameDayCycleTimeSettingValue,(A62-B62) *24)))</f>
        <v>#N/A</v>
      </c>
      <c r="J62" s="33" t="e">
        <f>IF(OR(A62="",B62=""),NA(),MAX(0,IF(A62-B62=0,SameDayCycleTimeSettingValue,((A62-B62) *24)-(INT((A62-B62)) * (24-(FinishHour-StartHour))))))</f>
        <v>#N/A</v>
      </c>
      <c r="K62" s="3" t="e">
        <f ca="1">IF(OR(A62&lt;&gt;"",B62=""),NA(),MAX(0,IF(_xlfn.DAYS(NOW(),B62)=0,SameDayCycleTimeSettingValue,_xlfn.DAYS(NOW(),B62))))</f>
        <v>#N/A</v>
      </c>
    </row>
    <row r="63" spans="1:11" x14ac:dyDescent="0.25">
      <c r="A63" s="32" t="str">
        <f>IF(AND(TRIM(INDEX(CompletedDateValues,ROW(A63)))&lt;&gt;"",INDEX(CompletedDateValues,ROW(A63))&gt;0),INDEX(CompletedDateValues,ROW(A63)),"")</f>
        <v/>
      </c>
      <c r="B63" s="32" t="str">
        <f>IF(AND(TRIM(INDEX(StartDateValues,ROW(A63)))&lt;&gt;"",INDEX(StartDateValues,ROW(A63))&gt;0),INDEX(StartDateValues,ROW(A63)),"")</f>
        <v/>
      </c>
      <c r="C63" s="22" t="str">
        <f t="shared" si="1"/>
        <v/>
      </c>
      <c r="D63" s="3" t="str">
        <f t="shared" si="2"/>
        <v/>
      </c>
      <c r="E63" s="3" t="str">
        <f t="shared" si="3"/>
        <v/>
      </c>
      <c r="F63" s="3" t="str">
        <f t="shared" si="4"/>
        <v/>
      </c>
      <c r="G63" s="3" t="str">
        <f>IF(A63="","",IF(HOUR(A63)&lt;StartHour,StartHour,IF(HOUR(A63)&gt;FinishHour,FinishHour,HOUR(A63))))</f>
        <v/>
      </c>
      <c r="H63" s="3" t="str">
        <f t="shared" si="5"/>
        <v/>
      </c>
      <c r="I63" s="33" t="e">
        <f>IF(OR(A63="",B63=""),NA(),MAX(0,IF(A63-B63=0,SameDayCycleTimeSettingValue,(A63-B63) *24)))</f>
        <v>#N/A</v>
      </c>
      <c r="J63" s="33" t="e">
        <f>IF(OR(A63="",B63=""),NA(),MAX(0,IF(A63-B63=0,SameDayCycleTimeSettingValue,((A63-B63) *24)-(INT((A63-B63)) * (24-(FinishHour-StartHour))))))</f>
        <v>#N/A</v>
      </c>
      <c r="K63" s="3" t="e">
        <f ca="1">IF(OR(A63&lt;&gt;"",B63=""),NA(),MAX(0,IF(_xlfn.DAYS(NOW(),B63)=0,SameDayCycleTimeSettingValue,_xlfn.DAYS(NOW(),B63))))</f>
        <v>#N/A</v>
      </c>
    </row>
    <row r="64" spans="1:11" x14ac:dyDescent="0.25">
      <c r="A64" s="32" t="str">
        <f>IF(AND(TRIM(INDEX(CompletedDateValues,ROW(A64)))&lt;&gt;"",INDEX(CompletedDateValues,ROW(A64))&gt;0),INDEX(CompletedDateValues,ROW(A64)),"")</f>
        <v/>
      </c>
      <c r="B64" s="32" t="str">
        <f>IF(AND(TRIM(INDEX(StartDateValues,ROW(A64)))&lt;&gt;"",INDEX(StartDateValues,ROW(A64))&gt;0),INDEX(StartDateValues,ROW(A64)),"")</f>
        <v/>
      </c>
      <c r="C64" s="22" t="str">
        <f t="shared" si="1"/>
        <v/>
      </c>
      <c r="D64" s="3" t="str">
        <f t="shared" si="2"/>
        <v/>
      </c>
      <c r="E64" s="3" t="str">
        <f t="shared" si="3"/>
        <v/>
      </c>
      <c r="F64" s="3" t="str">
        <f t="shared" si="4"/>
        <v/>
      </c>
      <c r="G64" s="3" t="str">
        <f>IF(A64="","",IF(HOUR(A64)&lt;StartHour,StartHour,IF(HOUR(A64)&gt;FinishHour,FinishHour,HOUR(A64))))</f>
        <v/>
      </c>
      <c r="H64" s="3" t="str">
        <f t="shared" si="5"/>
        <v/>
      </c>
      <c r="I64" s="33" t="e">
        <f>IF(OR(A64="",B64=""),NA(),MAX(0,IF(A64-B64=0,SameDayCycleTimeSettingValue,(A64-B64) *24)))</f>
        <v>#N/A</v>
      </c>
      <c r="J64" s="33" t="e">
        <f>IF(OR(A64="",B64=""),NA(),MAX(0,IF(A64-B64=0,SameDayCycleTimeSettingValue,((A64-B64) *24)-(INT((A64-B64)) * (24-(FinishHour-StartHour))))))</f>
        <v>#N/A</v>
      </c>
      <c r="K64" s="3" t="e">
        <f ca="1">IF(OR(A64&lt;&gt;"",B64=""),NA(),MAX(0,IF(_xlfn.DAYS(NOW(),B64)=0,SameDayCycleTimeSettingValue,_xlfn.DAYS(NOW(),B64))))</f>
        <v>#N/A</v>
      </c>
    </row>
    <row r="65" spans="1:11" x14ac:dyDescent="0.25">
      <c r="A65" s="32" t="str">
        <f>IF(AND(TRIM(INDEX(CompletedDateValues,ROW(A65)))&lt;&gt;"",INDEX(CompletedDateValues,ROW(A65))&gt;0),INDEX(CompletedDateValues,ROW(A65)),"")</f>
        <v/>
      </c>
      <c r="B65" s="32" t="str">
        <f>IF(AND(TRIM(INDEX(StartDateValues,ROW(A65)))&lt;&gt;"",INDEX(StartDateValues,ROW(A65))&gt;0),INDEX(StartDateValues,ROW(A65)),"")</f>
        <v/>
      </c>
      <c r="C65" s="22" t="str">
        <f t="shared" si="1"/>
        <v/>
      </c>
      <c r="D65" s="3" t="str">
        <f t="shared" si="2"/>
        <v/>
      </c>
      <c r="E65" s="3" t="str">
        <f t="shared" si="3"/>
        <v/>
      </c>
      <c r="F65" s="3" t="str">
        <f t="shared" si="4"/>
        <v/>
      </c>
      <c r="G65" s="3" t="str">
        <f>IF(A65="","",IF(HOUR(A65)&lt;StartHour,StartHour,IF(HOUR(A65)&gt;FinishHour,FinishHour,HOUR(A65))))</f>
        <v/>
      </c>
      <c r="H65" s="3" t="str">
        <f t="shared" si="5"/>
        <v/>
      </c>
      <c r="I65" s="33" t="e">
        <f>IF(OR(A65="",B65=""),NA(),MAX(0,IF(A65-B65=0,SameDayCycleTimeSettingValue,(A65-B65) *24)))</f>
        <v>#N/A</v>
      </c>
      <c r="J65" s="33" t="e">
        <f>IF(OR(A65="",B65=""),NA(),MAX(0,IF(A65-B65=0,SameDayCycleTimeSettingValue,((A65-B65) *24)-(INT((A65-B65)) * (24-(FinishHour-StartHour))))))</f>
        <v>#N/A</v>
      </c>
      <c r="K65" s="3" t="e">
        <f ca="1">IF(OR(A65&lt;&gt;"",B65=""),NA(),MAX(0,IF(_xlfn.DAYS(NOW(),B65)=0,SameDayCycleTimeSettingValue,_xlfn.DAYS(NOW(),B65))))</f>
        <v>#N/A</v>
      </c>
    </row>
    <row r="66" spans="1:11" x14ac:dyDescent="0.25">
      <c r="A66" s="32" t="str">
        <f>IF(AND(TRIM(INDEX(CompletedDateValues,ROW(A66)))&lt;&gt;"",INDEX(CompletedDateValues,ROW(A66))&gt;0),INDEX(CompletedDateValues,ROW(A66)),"")</f>
        <v/>
      </c>
      <c r="B66" s="32" t="str">
        <f>IF(AND(TRIM(INDEX(StartDateValues,ROW(A66)))&lt;&gt;"",INDEX(StartDateValues,ROW(A66))&gt;0),INDEX(StartDateValues,ROW(A66)),"")</f>
        <v/>
      </c>
      <c r="C66" s="22" t="str">
        <f t="shared" si="1"/>
        <v/>
      </c>
      <c r="D66" s="3" t="str">
        <f t="shared" si="2"/>
        <v/>
      </c>
      <c r="E66" s="3" t="str">
        <f t="shared" si="3"/>
        <v/>
      </c>
      <c r="F66" s="3" t="str">
        <f t="shared" si="4"/>
        <v/>
      </c>
      <c r="G66" s="3" t="str">
        <f>IF(A66="","",IF(HOUR(A66)&lt;StartHour,StartHour,IF(HOUR(A66)&gt;FinishHour,FinishHour,HOUR(A66))))</f>
        <v/>
      </c>
      <c r="H66" s="3" t="str">
        <f t="shared" si="5"/>
        <v/>
      </c>
      <c r="I66" s="33" t="e">
        <f>IF(OR(A66="",B66=""),NA(),MAX(0,IF(A66-B66=0,SameDayCycleTimeSettingValue,(A66-B66) *24)))</f>
        <v>#N/A</v>
      </c>
      <c r="J66" s="33" t="e">
        <f>IF(OR(A66="",B66=""),NA(),MAX(0,IF(A66-B66=0,SameDayCycleTimeSettingValue,((A66-B66) *24)-(INT((A66-B66)) * (24-(FinishHour-StartHour))))))</f>
        <v>#N/A</v>
      </c>
      <c r="K66" s="3" t="e">
        <f ca="1">IF(OR(A66&lt;&gt;"",B66=""),NA(),MAX(0,IF(_xlfn.DAYS(NOW(),B66)=0,SameDayCycleTimeSettingValue,_xlfn.DAYS(NOW(),B66))))</f>
        <v>#N/A</v>
      </c>
    </row>
    <row r="67" spans="1:11" x14ac:dyDescent="0.25">
      <c r="A67" s="32" t="str">
        <f>IF(AND(TRIM(INDEX(CompletedDateValues,ROW(A67)))&lt;&gt;"",INDEX(CompletedDateValues,ROW(A67))&gt;0),INDEX(CompletedDateValues,ROW(A67)),"")</f>
        <v/>
      </c>
      <c r="B67" s="32" t="str">
        <f>IF(AND(TRIM(INDEX(StartDateValues,ROW(A67)))&lt;&gt;"",INDEX(StartDateValues,ROW(A67))&gt;0),INDEX(StartDateValues,ROW(A67)),"")</f>
        <v/>
      </c>
      <c r="C67" s="22" t="str">
        <f t="shared" ref="C67:C130" si="6">IF(AND(TRIM(INDEX(WorkTypeValues,ROW(A67)))&lt;&gt;"",INDEX(WorkTypeValues,ROW(A67))&gt;0),INDEX(WorkTypeValues,ROW(A67)),"")</f>
        <v/>
      </c>
      <c r="D67" s="3" t="str">
        <f t="shared" ref="D67:D130" si="7">IF(A67="", "",YEAR(A67))</f>
        <v/>
      </c>
      <c r="E67" s="3" t="str">
        <f t="shared" ref="E67:E130" si="8">IF(A67="","",MONTH(A67))</f>
        <v/>
      </c>
      <c r="F67" s="3" t="str">
        <f t="shared" ref="F67:F130" si="9">IF(A67="","",DAY(A67))</f>
        <v/>
      </c>
      <c r="G67" s="3" t="str">
        <f>IF(A67="","",IF(HOUR(A67)&lt;StartHour,StartHour,IF(HOUR(A67)&gt;FinishHour,FinishHour,HOUR(A67))))</f>
        <v/>
      </c>
      <c r="H67" s="3" t="str">
        <f t="shared" ref="H67:H130" si="10">IF(D67="","",D67&amp;"-"&amp;TEXT(E67,"00") &amp;"-"&amp;TEXT(F67,"00") &amp;"-"&amp;TEXT(G67,"00"))</f>
        <v/>
      </c>
      <c r="I67" s="33" t="e">
        <f>IF(OR(A67="",B67=""),NA(),MAX(0,IF(A67-B67=0,SameDayCycleTimeSettingValue,(A67-B67) *24)))</f>
        <v>#N/A</v>
      </c>
      <c r="J67" s="33" t="e">
        <f>IF(OR(A67="",B67=""),NA(),MAX(0,IF(A67-B67=0,SameDayCycleTimeSettingValue,((A67-B67) *24)-(INT((A67-B67)) * (24-(FinishHour-StartHour))))))</f>
        <v>#N/A</v>
      </c>
      <c r="K67" s="3" t="e">
        <f ca="1">IF(OR(A67&lt;&gt;"",B67=""),NA(),MAX(0,IF(_xlfn.DAYS(NOW(),B67)=0,SameDayCycleTimeSettingValue,_xlfn.DAYS(NOW(),B67))))</f>
        <v>#N/A</v>
      </c>
    </row>
    <row r="68" spans="1:11" x14ac:dyDescent="0.25">
      <c r="A68" s="32" t="str">
        <f>IF(AND(TRIM(INDEX(CompletedDateValues,ROW(A68)))&lt;&gt;"",INDEX(CompletedDateValues,ROW(A68))&gt;0),INDEX(CompletedDateValues,ROW(A68)),"")</f>
        <v/>
      </c>
      <c r="B68" s="32" t="str">
        <f>IF(AND(TRIM(INDEX(StartDateValues,ROW(A68)))&lt;&gt;"",INDEX(StartDateValues,ROW(A68))&gt;0),INDEX(StartDateValues,ROW(A68)),"")</f>
        <v/>
      </c>
      <c r="C68" s="22" t="str">
        <f t="shared" si="6"/>
        <v/>
      </c>
      <c r="D68" s="3" t="str">
        <f t="shared" si="7"/>
        <v/>
      </c>
      <c r="E68" s="3" t="str">
        <f t="shared" si="8"/>
        <v/>
      </c>
      <c r="F68" s="3" t="str">
        <f t="shared" si="9"/>
        <v/>
      </c>
      <c r="G68" s="3" t="str">
        <f>IF(A68="","",IF(HOUR(A68)&lt;StartHour,StartHour,IF(HOUR(A68)&gt;FinishHour,FinishHour,HOUR(A68))))</f>
        <v/>
      </c>
      <c r="H68" s="3" t="str">
        <f t="shared" si="10"/>
        <v/>
      </c>
      <c r="I68" s="33" t="e">
        <f>IF(OR(A68="",B68=""),NA(),MAX(0,IF(A68-B68=0,SameDayCycleTimeSettingValue,(A68-B68) *24)))</f>
        <v>#N/A</v>
      </c>
      <c r="J68" s="33" t="e">
        <f>IF(OR(A68="",B68=""),NA(),MAX(0,IF(A68-B68=0,SameDayCycleTimeSettingValue,((A68-B68) *24)-(INT((A68-B68)) * (24-(FinishHour-StartHour))))))</f>
        <v>#N/A</v>
      </c>
      <c r="K68" s="3" t="e">
        <f ca="1">IF(OR(A68&lt;&gt;"",B68=""),NA(),MAX(0,IF(_xlfn.DAYS(NOW(),B68)=0,SameDayCycleTimeSettingValue,_xlfn.DAYS(NOW(),B68))))</f>
        <v>#N/A</v>
      </c>
    </row>
    <row r="69" spans="1:11" x14ac:dyDescent="0.25">
      <c r="A69" s="32" t="str">
        <f>IF(AND(TRIM(INDEX(CompletedDateValues,ROW(A69)))&lt;&gt;"",INDEX(CompletedDateValues,ROW(A69))&gt;0),INDEX(CompletedDateValues,ROW(A69)),"")</f>
        <v/>
      </c>
      <c r="B69" s="32" t="str">
        <f>IF(AND(TRIM(INDEX(StartDateValues,ROW(A69)))&lt;&gt;"",INDEX(StartDateValues,ROW(A69))&gt;0),INDEX(StartDateValues,ROW(A69)),"")</f>
        <v/>
      </c>
      <c r="C69" s="22" t="str">
        <f t="shared" si="6"/>
        <v/>
      </c>
      <c r="D69" s="3" t="str">
        <f t="shared" si="7"/>
        <v/>
      </c>
      <c r="E69" s="3" t="str">
        <f t="shared" si="8"/>
        <v/>
      </c>
      <c r="F69" s="3" t="str">
        <f t="shared" si="9"/>
        <v/>
      </c>
      <c r="G69" s="3" t="str">
        <f>IF(A69="","",IF(HOUR(A69)&lt;StartHour,StartHour,IF(HOUR(A69)&gt;FinishHour,FinishHour,HOUR(A69))))</f>
        <v/>
      </c>
      <c r="H69" s="3" t="str">
        <f t="shared" si="10"/>
        <v/>
      </c>
      <c r="I69" s="33" t="e">
        <f>IF(OR(A69="",B69=""),NA(),MAX(0,IF(A69-B69=0,SameDayCycleTimeSettingValue,(A69-B69) *24)))</f>
        <v>#N/A</v>
      </c>
      <c r="J69" s="33" t="e">
        <f>IF(OR(A69="",B69=""),NA(),MAX(0,IF(A69-B69=0,SameDayCycleTimeSettingValue,((A69-B69) *24)-(INT((A69-B69)) * (24-(FinishHour-StartHour))))))</f>
        <v>#N/A</v>
      </c>
      <c r="K69" s="3" t="e">
        <f ca="1">IF(OR(A69&lt;&gt;"",B69=""),NA(),MAX(0,IF(_xlfn.DAYS(NOW(),B69)=0,SameDayCycleTimeSettingValue,_xlfn.DAYS(NOW(),B69))))</f>
        <v>#N/A</v>
      </c>
    </row>
    <row r="70" spans="1:11" x14ac:dyDescent="0.25">
      <c r="A70" s="32" t="str">
        <f>IF(AND(TRIM(INDEX(CompletedDateValues,ROW(A70)))&lt;&gt;"",INDEX(CompletedDateValues,ROW(A70))&gt;0),INDEX(CompletedDateValues,ROW(A70)),"")</f>
        <v/>
      </c>
      <c r="B70" s="32" t="str">
        <f>IF(AND(TRIM(INDEX(StartDateValues,ROW(A70)))&lt;&gt;"",INDEX(StartDateValues,ROW(A70))&gt;0),INDEX(StartDateValues,ROW(A70)),"")</f>
        <v/>
      </c>
      <c r="C70" s="22" t="str">
        <f t="shared" si="6"/>
        <v/>
      </c>
      <c r="D70" s="3" t="str">
        <f t="shared" si="7"/>
        <v/>
      </c>
      <c r="E70" s="3" t="str">
        <f t="shared" si="8"/>
        <v/>
      </c>
      <c r="F70" s="3" t="str">
        <f t="shared" si="9"/>
        <v/>
      </c>
      <c r="G70" s="3" t="str">
        <f>IF(A70="","",IF(HOUR(A70)&lt;StartHour,StartHour,IF(HOUR(A70)&gt;FinishHour,FinishHour,HOUR(A70))))</f>
        <v/>
      </c>
      <c r="H70" s="3" t="str">
        <f t="shared" si="10"/>
        <v/>
      </c>
      <c r="I70" s="33" t="e">
        <f>IF(OR(A70="",B70=""),NA(),MAX(0,IF(A70-B70=0,SameDayCycleTimeSettingValue,(A70-B70) *24)))</f>
        <v>#N/A</v>
      </c>
      <c r="J70" s="33" t="e">
        <f>IF(OR(A70="",B70=""),NA(),MAX(0,IF(A70-B70=0,SameDayCycleTimeSettingValue,((A70-B70) *24)-(INT((A70-B70)) * (24-(FinishHour-StartHour))))))</f>
        <v>#N/A</v>
      </c>
      <c r="K70" s="3" t="e">
        <f ca="1">IF(OR(A70&lt;&gt;"",B70=""),NA(),MAX(0,IF(_xlfn.DAYS(NOW(),B70)=0,SameDayCycleTimeSettingValue,_xlfn.DAYS(NOW(),B70))))</f>
        <v>#N/A</v>
      </c>
    </row>
    <row r="71" spans="1:11" x14ac:dyDescent="0.25">
      <c r="A71" s="32" t="str">
        <f>IF(AND(TRIM(INDEX(CompletedDateValues,ROW(A71)))&lt;&gt;"",INDEX(CompletedDateValues,ROW(A71))&gt;0),INDEX(CompletedDateValues,ROW(A71)),"")</f>
        <v/>
      </c>
      <c r="B71" s="32" t="str">
        <f>IF(AND(TRIM(INDEX(StartDateValues,ROW(A71)))&lt;&gt;"",INDEX(StartDateValues,ROW(A71))&gt;0),INDEX(StartDateValues,ROW(A71)),"")</f>
        <v/>
      </c>
      <c r="C71" s="22" t="str">
        <f t="shared" si="6"/>
        <v/>
      </c>
      <c r="D71" s="3" t="str">
        <f t="shared" si="7"/>
        <v/>
      </c>
      <c r="E71" s="3" t="str">
        <f t="shared" si="8"/>
        <v/>
      </c>
      <c r="F71" s="3" t="str">
        <f t="shared" si="9"/>
        <v/>
      </c>
      <c r="G71" s="3" t="str">
        <f>IF(A71="","",IF(HOUR(A71)&lt;StartHour,StartHour,IF(HOUR(A71)&gt;FinishHour,FinishHour,HOUR(A71))))</f>
        <v/>
      </c>
      <c r="H71" s="3" t="str">
        <f t="shared" si="10"/>
        <v/>
      </c>
      <c r="I71" s="33" t="e">
        <f>IF(OR(A71="",B71=""),NA(),MAX(0,IF(A71-B71=0,SameDayCycleTimeSettingValue,(A71-B71) *24)))</f>
        <v>#N/A</v>
      </c>
      <c r="J71" s="33" t="e">
        <f>IF(OR(A71="",B71=""),NA(),MAX(0,IF(A71-B71=0,SameDayCycleTimeSettingValue,((A71-B71) *24)-(INT((A71-B71)) * (24-(FinishHour-StartHour))))))</f>
        <v>#N/A</v>
      </c>
      <c r="K71" s="3" t="e">
        <f ca="1">IF(OR(A71&lt;&gt;"",B71=""),NA(),MAX(0,IF(_xlfn.DAYS(NOW(),B71)=0,SameDayCycleTimeSettingValue,_xlfn.DAYS(NOW(),B71))))</f>
        <v>#N/A</v>
      </c>
    </row>
    <row r="72" spans="1:11" x14ac:dyDescent="0.25">
      <c r="A72" s="32" t="str">
        <f>IF(AND(TRIM(INDEX(CompletedDateValues,ROW(A72)))&lt;&gt;"",INDEX(CompletedDateValues,ROW(A72))&gt;0),INDEX(CompletedDateValues,ROW(A72)),"")</f>
        <v/>
      </c>
      <c r="B72" s="32" t="str">
        <f>IF(AND(TRIM(INDEX(StartDateValues,ROW(A72)))&lt;&gt;"",INDEX(StartDateValues,ROW(A72))&gt;0),INDEX(StartDateValues,ROW(A72)),"")</f>
        <v/>
      </c>
      <c r="C72" s="22" t="str">
        <f t="shared" si="6"/>
        <v/>
      </c>
      <c r="D72" s="3" t="str">
        <f t="shared" si="7"/>
        <v/>
      </c>
      <c r="E72" s="3" t="str">
        <f t="shared" si="8"/>
        <v/>
      </c>
      <c r="F72" s="3" t="str">
        <f t="shared" si="9"/>
        <v/>
      </c>
      <c r="G72" s="3" t="str">
        <f>IF(A72="","",IF(HOUR(A72)&lt;StartHour,StartHour,IF(HOUR(A72)&gt;FinishHour,FinishHour,HOUR(A72))))</f>
        <v/>
      </c>
      <c r="H72" s="3" t="str">
        <f t="shared" si="10"/>
        <v/>
      </c>
      <c r="I72" s="33" t="e">
        <f>IF(OR(A72="",B72=""),NA(),MAX(0,IF(A72-B72=0,SameDayCycleTimeSettingValue,(A72-B72) *24)))</f>
        <v>#N/A</v>
      </c>
      <c r="J72" s="33" t="e">
        <f>IF(OR(A72="",B72=""),NA(),MAX(0,IF(A72-B72=0,SameDayCycleTimeSettingValue,((A72-B72) *24)-(INT((A72-B72)) * (24-(FinishHour-StartHour))))))</f>
        <v>#N/A</v>
      </c>
      <c r="K72" s="3" t="e">
        <f ca="1">IF(OR(A72&lt;&gt;"",B72=""),NA(),MAX(0,IF(_xlfn.DAYS(NOW(),B72)=0,SameDayCycleTimeSettingValue,_xlfn.DAYS(NOW(),B72))))</f>
        <v>#N/A</v>
      </c>
    </row>
    <row r="73" spans="1:11" x14ac:dyDescent="0.25">
      <c r="A73" s="32" t="str">
        <f>IF(AND(TRIM(INDEX(CompletedDateValues,ROW(A73)))&lt;&gt;"",INDEX(CompletedDateValues,ROW(A73))&gt;0),INDEX(CompletedDateValues,ROW(A73)),"")</f>
        <v/>
      </c>
      <c r="B73" s="32" t="str">
        <f>IF(AND(TRIM(INDEX(StartDateValues,ROW(A73)))&lt;&gt;"",INDEX(StartDateValues,ROW(A73))&gt;0),INDEX(StartDateValues,ROW(A73)),"")</f>
        <v/>
      </c>
      <c r="C73" s="22" t="str">
        <f t="shared" si="6"/>
        <v/>
      </c>
      <c r="D73" s="3" t="str">
        <f t="shared" si="7"/>
        <v/>
      </c>
      <c r="E73" s="3" t="str">
        <f t="shared" si="8"/>
        <v/>
      </c>
      <c r="F73" s="3" t="str">
        <f t="shared" si="9"/>
        <v/>
      </c>
      <c r="G73" s="3" t="str">
        <f>IF(A73="","",IF(HOUR(A73)&lt;StartHour,StartHour,IF(HOUR(A73)&gt;FinishHour,FinishHour,HOUR(A73))))</f>
        <v/>
      </c>
      <c r="H73" s="3" t="str">
        <f t="shared" si="10"/>
        <v/>
      </c>
      <c r="I73" s="33" t="e">
        <f>IF(OR(A73="",B73=""),NA(),MAX(0,IF(A73-B73=0,SameDayCycleTimeSettingValue,(A73-B73) *24)))</f>
        <v>#N/A</v>
      </c>
      <c r="J73" s="33" t="e">
        <f>IF(OR(A73="",B73=""),NA(),MAX(0,IF(A73-B73=0,SameDayCycleTimeSettingValue,((A73-B73) *24)-(INT((A73-B73)) * (24-(FinishHour-StartHour))))))</f>
        <v>#N/A</v>
      </c>
      <c r="K73" s="3" t="e">
        <f ca="1">IF(OR(A73&lt;&gt;"",B73=""),NA(),MAX(0,IF(_xlfn.DAYS(NOW(),B73)=0,SameDayCycleTimeSettingValue,_xlfn.DAYS(NOW(),B73))))</f>
        <v>#N/A</v>
      </c>
    </row>
    <row r="74" spans="1:11" x14ac:dyDescent="0.25">
      <c r="A74" s="32" t="str">
        <f>IF(AND(TRIM(INDEX(CompletedDateValues,ROW(A74)))&lt;&gt;"",INDEX(CompletedDateValues,ROW(A74))&gt;0),INDEX(CompletedDateValues,ROW(A74)),"")</f>
        <v/>
      </c>
      <c r="B74" s="32" t="str">
        <f>IF(AND(TRIM(INDEX(StartDateValues,ROW(A74)))&lt;&gt;"",INDEX(StartDateValues,ROW(A74))&gt;0),INDEX(StartDateValues,ROW(A74)),"")</f>
        <v/>
      </c>
      <c r="C74" s="22" t="str">
        <f t="shared" si="6"/>
        <v/>
      </c>
      <c r="D74" s="3" t="str">
        <f t="shared" si="7"/>
        <v/>
      </c>
      <c r="E74" s="3" t="str">
        <f t="shared" si="8"/>
        <v/>
      </c>
      <c r="F74" s="3" t="str">
        <f t="shared" si="9"/>
        <v/>
      </c>
      <c r="G74" s="3" t="str">
        <f>IF(A74="","",IF(HOUR(A74)&lt;StartHour,StartHour,IF(HOUR(A74)&gt;FinishHour,FinishHour,HOUR(A74))))</f>
        <v/>
      </c>
      <c r="H74" s="3" t="str">
        <f t="shared" si="10"/>
        <v/>
      </c>
      <c r="I74" s="33" t="e">
        <f>IF(OR(A74="",B74=""),NA(),MAX(0,IF(A74-B74=0,SameDayCycleTimeSettingValue,(A74-B74) *24)))</f>
        <v>#N/A</v>
      </c>
      <c r="J74" s="33" t="e">
        <f>IF(OR(A74="",B74=""),NA(),MAX(0,IF(A74-B74=0,SameDayCycleTimeSettingValue,((A74-B74) *24)-(INT((A74-B74)) * (24-(FinishHour-StartHour))))))</f>
        <v>#N/A</v>
      </c>
      <c r="K74" s="3" t="e">
        <f ca="1">IF(OR(A74&lt;&gt;"",B74=""),NA(),MAX(0,IF(_xlfn.DAYS(NOW(),B74)=0,SameDayCycleTimeSettingValue,_xlfn.DAYS(NOW(),B74))))</f>
        <v>#N/A</v>
      </c>
    </row>
    <row r="75" spans="1:11" x14ac:dyDescent="0.25">
      <c r="A75" s="32" t="str">
        <f>IF(AND(TRIM(INDEX(CompletedDateValues,ROW(A75)))&lt;&gt;"",INDEX(CompletedDateValues,ROW(A75))&gt;0),INDEX(CompletedDateValues,ROW(A75)),"")</f>
        <v/>
      </c>
      <c r="B75" s="32" t="str">
        <f>IF(AND(TRIM(INDEX(StartDateValues,ROW(A75)))&lt;&gt;"",INDEX(StartDateValues,ROW(A75))&gt;0),INDEX(StartDateValues,ROW(A75)),"")</f>
        <v/>
      </c>
      <c r="C75" s="22" t="str">
        <f t="shared" si="6"/>
        <v/>
      </c>
      <c r="D75" s="3" t="str">
        <f t="shared" si="7"/>
        <v/>
      </c>
      <c r="E75" s="3" t="str">
        <f t="shared" si="8"/>
        <v/>
      </c>
      <c r="F75" s="3" t="str">
        <f t="shared" si="9"/>
        <v/>
      </c>
      <c r="G75" s="3" t="str">
        <f>IF(A75="","",IF(HOUR(A75)&lt;StartHour,StartHour,IF(HOUR(A75)&gt;FinishHour,FinishHour,HOUR(A75))))</f>
        <v/>
      </c>
      <c r="H75" s="3" t="str">
        <f t="shared" si="10"/>
        <v/>
      </c>
      <c r="I75" s="33" t="e">
        <f>IF(OR(A75="",B75=""),NA(),MAX(0,IF(A75-B75=0,SameDayCycleTimeSettingValue,(A75-B75) *24)))</f>
        <v>#N/A</v>
      </c>
      <c r="J75" s="33" t="e">
        <f>IF(OR(A75="",B75=""),NA(),MAX(0,IF(A75-B75=0,SameDayCycleTimeSettingValue,((A75-B75) *24)-(INT((A75-B75)) * (24-(FinishHour-StartHour))))))</f>
        <v>#N/A</v>
      </c>
      <c r="K75" s="3" t="e">
        <f ca="1">IF(OR(A75&lt;&gt;"",B75=""),NA(),MAX(0,IF(_xlfn.DAYS(NOW(),B75)=0,SameDayCycleTimeSettingValue,_xlfn.DAYS(NOW(),B75))))</f>
        <v>#N/A</v>
      </c>
    </row>
    <row r="76" spans="1:11" x14ac:dyDescent="0.25">
      <c r="A76" s="32" t="str">
        <f>IF(AND(TRIM(INDEX(CompletedDateValues,ROW(A76)))&lt;&gt;"",INDEX(CompletedDateValues,ROW(A76))&gt;0),INDEX(CompletedDateValues,ROW(A76)),"")</f>
        <v/>
      </c>
      <c r="B76" s="32" t="str">
        <f>IF(AND(TRIM(INDEX(StartDateValues,ROW(A76)))&lt;&gt;"",INDEX(StartDateValues,ROW(A76))&gt;0),INDEX(StartDateValues,ROW(A76)),"")</f>
        <v/>
      </c>
      <c r="C76" s="22" t="str">
        <f t="shared" si="6"/>
        <v/>
      </c>
      <c r="D76" s="3" t="str">
        <f t="shared" si="7"/>
        <v/>
      </c>
      <c r="E76" s="3" t="str">
        <f t="shared" si="8"/>
        <v/>
      </c>
      <c r="F76" s="3" t="str">
        <f t="shared" si="9"/>
        <v/>
      </c>
      <c r="G76" s="3" t="str">
        <f>IF(A76="","",IF(HOUR(A76)&lt;StartHour,StartHour,IF(HOUR(A76)&gt;FinishHour,FinishHour,HOUR(A76))))</f>
        <v/>
      </c>
      <c r="H76" s="3" t="str">
        <f t="shared" si="10"/>
        <v/>
      </c>
      <c r="I76" s="33" t="e">
        <f>IF(OR(A76="",B76=""),NA(),MAX(0,IF(A76-B76=0,SameDayCycleTimeSettingValue,(A76-B76) *24)))</f>
        <v>#N/A</v>
      </c>
      <c r="J76" s="33" t="e">
        <f>IF(OR(A76="",B76=""),NA(),MAX(0,IF(A76-B76=0,SameDayCycleTimeSettingValue,((A76-B76) *24)-(INT((A76-B76)) * (24-(FinishHour-StartHour))))))</f>
        <v>#N/A</v>
      </c>
      <c r="K76" s="3" t="e">
        <f ca="1">IF(OR(A76&lt;&gt;"",B76=""),NA(),MAX(0,IF(_xlfn.DAYS(NOW(),B76)=0,SameDayCycleTimeSettingValue,_xlfn.DAYS(NOW(),B76))))</f>
        <v>#N/A</v>
      </c>
    </row>
    <row r="77" spans="1:11" x14ac:dyDescent="0.25">
      <c r="A77" s="32" t="str">
        <f>IF(AND(TRIM(INDEX(CompletedDateValues,ROW(A77)))&lt;&gt;"",INDEX(CompletedDateValues,ROW(A77))&gt;0),INDEX(CompletedDateValues,ROW(A77)),"")</f>
        <v/>
      </c>
      <c r="B77" s="32" t="str">
        <f>IF(AND(TRIM(INDEX(StartDateValues,ROW(A77)))&lt;&gt;"",INDEX(StartDateValues,ROW(A77))&gt;0),INDEX(StartDateValues,ROW(A77)),"")</f>
        <v/>
      </c>
      <c r="C77" s="22" t="str">
        <f t="shared" si="6"/>
        <v/>
      </c>
      <c r="D77" s="3" t="str">
        <f t="shared" si="7"/>
        <v/>
      </c>
      <c r="E77" s="3" t="str">
        <f t="shared" si="8"/>
        <v/>
      </c>
      <c r="F77" s="3" t="str">
        <f t="shared" si="9"/>
        <v/>
      </c>
      <c r="G77" s="3" t="str">
        <f>IF(A77="","",IF(HOUR(A77)&lt;StartHour,StartHour,IF(HOUR(A77)&gt;FinishHour,FinishHour,HOUR(A77))))</f>
        <v/>
      </c>
      <c r="H77" s="3" t="str">
        <f t="shared" si="10"/>
        <v/>
      </c>
      <c r="I77" s="33" t="e">
        <f>IF(OR(A77="",B77=""),NA(),MAX(0,IF(A77-B77=0,SameDayCycleTimeSettingValue,(A77-B77) *24)))</f>
        <v>#N/A</v>
      </c>
      <c r="J77" s="33" t="e">
        <f>IF(OR(A77="",B77=""),NA(),MAX(0,IF(A77-B77=0,SameDayCycleTimeSettingValue,((A77-B77) *24)-(INT((A77-B77)) * (24-(FinishHour-StartHour))))))</f>
        <v>#N/A</v>
      </c>
      <c r="K77" s="3" t="e">
        <f ca="1">IF(OR(A77&lt;&gt;"",B77=""),NA(),MAX(0,IF(_xlfn.DAYS(NOW(),B77)=0,SameDayCycleTimeSettingValue,_xlfn.DAYS(NOW(),B77))))</f>
        <v>#N/A</v>
      </c>
    </row>
    <row r="78" spans="1:11" x14ac:dyDescent="0.25">
      <c r="A78" s="32" t="str">
        <f>IF(AND(TRIM(INDEX(CompletedDateValues,ROW(A78)))&lt;&gt;"",INDEX(CompletedDateValues,ROW(A78))&gt;0),INDEX(CompletedDateValues,ROW(A78)),"")</f>
        <v/>
      </c>
      <c r="B78" s="32" t="str">
        <f>IF(AND(TRIM(INDEX(StartDateValues,ROW(A78)))&lt;&gt;"",INDEX(StartDateValues,ROW(A78))&gt;0),INDEX(StartDateValues,ROW(A78)),"")</f>
        <v/>
      </c>
      <c r="C78" s="22" t="str">
        <f t="shared" si="6"/>
        <v/>
      </c>
      <c r="D78" s="3" t="str">
        <f t="shared" si="7"/>
        <v/>
      </c>
      <c r="E78" s="3" t="str">
        <f t="shared" si="8"/>
        <v/>
      </c>
      <c r="F78" s="3" t="str">
        <f t="shared" si="9"/>
        <v/>
      </c>
      <c r="G78" s="3" t="str">
        <f>IF(A78="","",IF(HOUR(A78)&lt;StartHour,StartHour,IF(HOUR(A78)&gt;FinishHour,FinishHour,HOUR(A78))))</f>
        <v/>
      </c>
      <c r="H78" s="3" t="str">
        <f t="shared" si="10"/>
        <v/>
      </c>
      <c r="I78" s="33" t="e">
        <f>IF(OR(A78="",B78=""),NA(),MAX(0,IF(A78-B78=0,SameDayCycleTimeSettingValue,(A78-B78) *24)))</f>
        <v>#N/A</v>
      </c>
      <c r="J78" s="33" t="e">
        <f>IF(OR(A78="",B78=""),NA(),MAX(0,IF(A78-B78=0,SameDayCycleTimeSettingValue,((A78-B78) *24)-(INT((A78-B78)) * (24-(FinishHour-StartHour))))))</f>
        <v>#N/A</v>
      </c>
      <c r="K78" s="3" t="e">
        <f ca="1">IF(OR(A78&lt;&gt;"",B78=""),NA(),MAX(0,IF(_xlfn.DAYS(NOW(),B78)=0,SameDayCycleTimeSettingValue,_xlfn.DAYS(NOW(),B78))))</f>
        <v>#N/A</v>
      </c>
    </row>
    <row r="79" spans="1:11" x14ac:dyDescent="0.25">
      <c r="A79" s="32" t="str">
        <f>IF(AND(TRIM(INDEX(CompletedDateValues,ROW(A79)))&lt;&gt;"",INDEX(CompletedDateValues,ROW(A79))&gt;0),INDEX(CompletedDateValues,ROW(A79)),"")</f>
        <v/>
      </c>
      <c r="B79" s="32" t="str">
        <f>IF(AND(TRIM(INDEX(StartDateValues,ROW(A79)))&lt;&gt;"",INDEX(StartDateValues,ROW(A79))&gt;0),INDEX(StartDateValues,ROW(A79)),"")</f>
        <v/>
      </c>
      <c r="C79" s="22" t="str">
        <f t="shared" si="6"/>
        <v/>
      </c>
      <c r="D79" s="3" t="str">
        <f t="shared" si="7"/>
        <v/>
      </c>
      <c r="E79" s="3" t="str">
        <f t="shared" si="8"/>
        <v/>
      </c>
      <c r="F79" s="3" t="str">
        <f t="shared" si="9"/>
        <v/>
      </c>
      <c r="G79" s="3" t="str">
        <f>IF(A79="","",IF(HOUR(A79)&lt;StartHour,StartHour,IF(HOUR(A79)&gt;FinishHour,FinishHour,HOUR(A79))))</f>
        <v/>
      </c>
      <c r="H79" s="3" t="str">
        <f t="shared" si="10"/>
        <v/>
      </c>
      <c r="I79" s="33" t="e">
        <f>IF(OR(A79="",B79=""),NA(),MAX(0,IF(A79-B79=0,SameDayCycleTimeSettingValue,(A79-B79) *24)))</f>
        <v>#N/A</v>
      </c>
      <c r="J79" s="33" t="e">
        <f>IF(OR(A79="",B79=""),NA(),MAX(0,IF(A79-B79=0,SameDayCycleTimeSettingValue,((A79-B79) *24)-(INT((A79-B79)) * (24-(FinishHour-StartHour))))))</f>
        <v>#N/A</v>
      </c>
      <c r="K79" s="3" t="e">
        <f ca="1">IF(OR(A79&lt;&gt;"",B79=""),NA(),MAX(0,IF(_xlfn.DAYS(NOW(),B79)=0,SameDayCycleTimeSettingValue,_xlfn.DAYS(NOW(),B79))))</f>
        <v>#N/A</v>
      </c>
    </row>
    <row r="80" spans="1:11" x14ac:dyDescent="0.25">
      <c r="A80" s="32" t="str">
        <f>IF(AND(TRIM(INDEX(CompletedDateValues,ROW(A80)))&lt;&gt;"",INDEX(CompletedDateValues,ROW(A80))&gt;0),INDEX(CompletedDateValues,ROW(A80)),"")</f>
        <v/>
      </c>
      <c r="B80" s="32" t="str">
        <f>IF(AND(TRIM(INDEX(StartDateValues,ROW(A80)))&lt;&gt;"",INDEX(StartDateValues,ROW(A80))&gt;0),INDEX(StartDateValues,ROW(A80)),"")</f>
        <v/>
      </c>
      <c r="C80" s="22" t="str">
        <f t="shared" si="6"/>
        <v/>
      </c>
      <c r="D80" s="3" t="str">
        <f t="shared" si="7"/>
        <v/>
      </c>
      <c r="E80" s="3" t="str">
        <f t="shared" si="8"/>
        <v/>
      </c>
      <c r="F80" s="3" t="str">
        <f t="shared" si="9"/>
        <v/>
      </c>
      <c r="G80" s="3" t="str">
        <f>IF(A80="","",IF(HOUR(A80)&lt;StartHour,StartHour,IF(HOUR(A80)&gt;FinishHour,FinishHour,HOUR(A80))))</f>
        <v/>
      </c>
      <c r="H80" s="3" t="str">
        <f t="shared" si="10"/>
        <v/>
      </c>
      <c r="I80" s="33" t="e">
        <f>IF(OR(A80="",B80=""),NA(),MAX(0,IF(A80-B80=0,SameDayCycleTimeSettingValue,(A80-B80) *24)))</f>
        <v>#N/A</v>
      </c>
      <c r="J80" s="33" t="e">
        <f>IF(OR(A80="",B80=""),NA(),MAX(0,IF(A80-B80=0,SameDayCycleTimeSettingValue,((A80-B80) *24)-(INT((A80-B80)) * (24-(FinishHour-StartHour))))))</f>
        <v>#N/A</v>
      </c>
      <c r="K80" s="3" t="e">
        <f ca="1">IF(OR(A80&lt;&gt;"",B80=""),NA(),MAX(0,IF(_xlfn.DAYS(NOW(),B80)=0,SameDayCycleTimeSettingValue,_xlfn.DAYS(NOW(),B80))))</f>
        <v>#N/A</v>
      </c>
    </row>
    <row r="81" spans="1:11" x14ac:dyDescent="0.25">
      <c r="A81" s="32" t="str">
        <f>IF(AND(TRIM(INDEX(CompletedDateValues,ROW(A81)))&lt;&gt;"",INDEX(CompletedDateValues,ROW(A81))&gt;0),INDEX(CompletedDateValues,ROW(A81)),"")</f>
        <v/>
      </c>
      <c r="B81" s="32" t="str">
        <f>IF(AND(TRIM(INDEX(StartDateValues,ROW(A81)))&lt;&gt;"",INDEX(StartDateValues,ROW(A81))&gt;0),INDEX(StartDateValues,ROW(A81)),"")</f>
        <v/>
      </c>
      <c r="C81" s="22" t="str">
        <f t="shared" si="6"/>
        <v/>
      </c>
      <c r="D81" s="3" t="str">
        <f t="shared" si="7"/>
        <v/>
      </c>
      <c r="E81" s="3" t="str">
        <f t="shared" si="8"/>
        <v/>
      </c>
      <c r="F81" s="3" t="str">
        <f t="shared" si="9"/>
        <v/>
      </c>
      <c r="G81" s="3" t="str">
        <f>IF(A81="","",IF(HOUR(A81)&lt;StartHour,StartHour,IF(HOUR(A81)&gt;FinishHour,FinishHour,HOUR(A81))))</f>
        <v/>
      </c>
      <c r="H81" s="3" t="str">
        <f t="shared" si="10"/>
        <v/>
      </c>
      <c r="I81" s="33" t="e">
        <f>IF(OR(A81="",B81=""),NA(),MAX(0,IF(A81-B81=0,SameDayCycleTimeSettingValue,(A81-B81) *24)))</f>
        <v>#N/A</v>
      </c>
      <c r="J81" s="33" t="e">
        <f>IF(OR(A81="",B81=""),NA(),MAX(0,IF(A81-B81=0,SameDayCycleTimeSettingValue,((A81-B81) *24)-(INT((A81-B81)) * (24-(FinishHour-StartHour))))))</f>
        <v>#N/A</v>
      </c>
      <c r="K81" s="3" t="e">
        <f ca="1">IF(OR(A81&lt;&gt;"",B81=""),NA(),MAX(0,IF(_xlfn.DAYS(NOW(),B81)=0,SameDayCycleTimeSettingValue,_xlfn.DAYS(NOW(),B81))))</f>
        <v>#N/A</v>
      </c>
    </row>
    <row r="82" spans="1:11" x14ac:dyDescent="0.25">
      <c r="A82" s="32" t="str">
        <f>IF(AND(TRIM(INDEX(CompletedDateValues,ROW(A82)))&lt;&gt;"",INDEX(CompletedDateValues,ROW(A82))&gt;0),INDEX(CompletedDateValues,ROW(A82)),"")</f>
        <v/>
      </c>
      <c r="B82" s="32" t="str">
        <f>IF(AND(TRIM(INDEX(StartDateValues,ROW(A82)))&lt;&gt;"",INDEX(StartDateValues,ROW(A82))&gt;0),INDEX(StartDateValues,ROW(A82)),"")</f>
        <v/>
      </c>
      <c r="C82" s="22" t="str">
        <f t="shared" si="6"/>
        <v/>
      </c>
      <c r="D82" s="3" t="str">
        <f t="shared" si="7"/>
        <v/>
      </c>
      <c r="E82" s="3" t="str">
        <f t="shared" si="8"/>
        <v/>
      </c>
      <c r="F82" s="3" t="str">
        <f t="shared" si="9"/>
        <v/>
      </c>
      <c r="G82" s="3" t="str">
        <f>IF(A82="","",IF(HOUR(A82)&lt;StartHour,StartHour,IF(HOUR(A82)&gt;FinishHour,FinishHour,HOUR(A82))))</f>
        <v/>
      </c>
      <c r="H82" s="3" t="str">
        <f t="shared" si="10"/>
        <v/>
      </c>
      <c r="I82" s="33" t="e">
        <f>IF(OR(A82="",B82=""),NA(),MAX(0,IF(A82-B82=0,SameDayCycleTimeSettingValue,(A82-B82) *24)))</f>
        <v>#N/A</v>
      </c>
      <c r="J82" s="33" t="e">
        <f>IF(OR(A82="",B82=""),NA(),MAX(0,IF(A82-B82=0,SameDayCycleTimeSettingValue,((A82-B82) *24)-(INT((A82-B82)) * (24-(FinishHour-StartHour))))))</f>
        <v>#N/A</v>
      </c>
      <c r="K82" s="3" t="e">
        <f ca="1">IF(OR(A82&lt;&gt;"",B82=""),NA(),MAX(0,IF(_xlfn.DAYS(NOW(),B82)=0,SameDayCycleTimeSettingValue,_xlfn.DAYS(NOW(),B82))))</f>
        <v>#N/A</v>
      </c>
    </row>
    <row r="83" spans="1:11" x14ac:dyDescent="0.25">
      <c r="A83" s="32" t="str">
        <f>IF(AND(TRIM(INDEX(CompletedDateValues,ROW(A83)))&lt;&gt;"",INDEX(CompletedDateValues,ROW(A83))&gt;0),INDEX(CompletedDateValues,ROW(A83)),"")</f>
        <v/>
      </c>
      <c r="B83" s="32" t="str">
        <f>IF(AND(TRIM(INDEX(StartDateValues,ROW(A83)))&lt;&gt;"",INDEX(StartDateValues,ROW(A83))&gt;0),INDEX(StartDateValues,ROW(A83)),"")</f>
        <v/>
      </c>
      <c r="C83" s="22" t="str">
        <f t="shared" si="6"/>
        <v/>
      </c>
      <c r="D83" s="3" t="str">
        <f t="shared" si="7"/>
        <v/>
      </c>
      <c r="E83" s="3" t="str">
        <f t="shared" si="8"/>
        <v/>
      </c>
      <c r="F83" s="3" t="str">
        <f t="shared" si="9"/>
        <v/>
      </c>
      <c r="G83" s="3" t="str">
        <f>IF(A83="","",IF(HOUR(A83)&lt;StartHour,StartHour,IF(HOUR(A83)&gt;FinishHour,FinishHour,HOUR(A83))))</f>
        <v/>
      </c>
      <c r="H83" s="3" t="str">
        <f t="shared" si="10"/>
        <v/>
      </c>
      <c r="I83" s="33" t="e">
        <f>IF(OR(A83="",B83=""),NA(),MAX(0,IF(A83-B83=0,SameDayCycleTimeSettingValue,(A83-B83) *24)))</f>
        <v>#N/A</v>
      </c>
      <c r="J83" s="33" t="e">
        <f>IF(OR(A83="",B83=""),NA(),MAX(0,IF(A83-B83=0,SameDayCycleTimeSettingValue,((A83-B83) *24)-(INT((A83-B83)) * (24-(FinishHour-StartHour))))))</f>
        <v>#N/A</v>
      </c>
      <c r="K83" s="3" t="e">
        <f ca="1">IF(OR(A83&lt;&gt;"",B83=""),NA(),MAX(0,IF(_xlfn.DAYS(NOW(),B83)=0,SameDayCycleTimeSettingValue,_xlfn.DAYS(NOW(),B83))))</f>
        <v>#N/A</v>
      </c>
    </row>
    <row r="84" spans="1:11" x14ac:dyDescent="0.25">
      <c r="A84" s="32" t="str">
        <f>IF(AND(TRIM(INDEX(CompletedDateValues,ROW(A84)))&lt;&gt;"",INDEX(CompletedDateValues,ROW(A84))&gt;0),INDEX(CompletedDateValues,ROW(A84)),"")</f>
        <v/>
      </c>
      <c r="B84" s="32" t="str">
        <f>IF(AND(TRIM(INDEX(StartDateValues,ROW(A84)))&lt;&gt;"",INDEX(StartDateValues,ROW(A84))&gt;0),INDEX(StartDateValues,ROW(A84)),"")</f>
        <v/>
      </c>
      <c r="C84" s="22" t="str">
        <f t="shared" si="6"/>
        <v/>
      </c>
      <c r="D84" s="3" t="str">
        <f t="shared" si="7"/>
        <v/>
      </c>
      <c r="E84" s="3" t="str">
        <f t="shared" si="8"/>
        <v/>
      </c>
      <c r="F84" s="3" t="str">
        <f t="shared" si="9"/>
        <v/>
      </c>
      <c r="G84" s="3" t="str">
        <f>IF(A84="","",IF(HOUR(A84)&lt;StartHour,StartHour,IF(HOUR(A84)&gt;FinishHour,FinishHour,HOUR(A84))))</f>
        <v/>
      </c>
      <c r="H84" s="3" t="str">
        <f t="shared" si="10"/>
        <v/>
      </c>
      <c r="I84" s="33" t="e">
        <f>IF(OR(A84="",B84=""),NA(),MAX(0,IF(A84-B84=0,SameDayCycleTimeSettingValue,(A84-B84) *24)))</f>
        <v>#N/A</v>
      </c>
      <c r="J84" s="33" t="e">
        <f>IF(OR(A84="",B84=""),NA(),MAX(0,IF(A84-B84=0,SameDayCycleTimeSettingValue,((A84-B84) *24)-(INT((A84-B84)) * (24-(FinishHour-StartHour))))))</f>
        <v>#N/A</v>
      </c>
      <c r="K84" s="3" t="e">
        <f ca="1">IF(OR(A84&lt;&gt;"",B84=""),NA(),MAX(0,IF(_xlfn.DAYS(NOW(),B84)=0,SameDayCycleTimeSettingValue,_xlfn.DAYS(NOW(),B84))))</f>
        <v>#N/A</v>
      </c>
    </row>
    <row r="85" spans="1:11" x14ac:dyDescent="0.25">
      <c r="A85" s="32" t="str">
        <f>IF(AND(TRIM(INDEX(CompletedDateValues,ROW(A85)))&lt;&gt;"",INDEX(CompletedDateValues,ROW(A85))&gt;0),INDEX(CompletedDateValues,ROW(A85)),"")</f>
        <v/>
      </c>
      <c r="B85" s="32" t="str">
        <f>IF(AND(TRIM(INDEX(StartDateValues,ROW(A85)))&lt;&gt;"",INDEX(StartDateValues,ROW(A85))&gt;0),INDEX(StartDateValues,ROW(A85)),"")</f>
        <v/>
      </c>
      <c r="C85" s="22" t="str">
        <f t="shared" si="6"/>
        <v/>
      </c>
      <c r="D85" s="3" t="str">
        <f t="shared" si="7"/>
        <v/>
      </c>
      <c r="E85" s="3" t="str">
        <f t="shared" si="8"/>
        <v/>
      </c>
      <c r="F85" s="3" t="str">
        <f t="shared" si="9"/>
        <v/>
      </c>
      <c r="G85" s="3" t="str">
        <f>IF(A85="","",IF(HOUR(A85)&lt;StartHour,StartHour,IF(HOUR(A85)&gt;FinishHour,FinishHour,HOUR(A85))))</f>
        <v/>
      </c>
      <c r="H85" s="3" t="str">
        <f t="shared" si="10"/>
        <v/>
      </c>
      <c r="I85" s="33" t="e">
        <f>IF(OR(A85="",B85=""),NA(),MAX(0,IF(A85-B85=0,SameDayCycleTimeSettingValue,(A85-B85) *24)))</f>
        <v>#N/A</v>
      </c>
      <c r="J85" s="33" t="e">
        <f>IF(OR(A85="",B85=""),NA(),MAX(0,IF(A85-B85=0,SameDayCycleTimeSettingValue,((A85-B85) *24)-(INT((A85-B85)) * (24-(FinishHour-StartHour))))))</f>
        <v>#N/A</v>
      </c>
      <c r="K85" s="3" t="e">
        <f ca="1">IF(OR(A85&lt;&gt;"",B85=""),NA(),MAX(0,IF(_xlfn.DAYS(NOW(),B85)=0,SameDayCycleTimeSettingValue,_xlfn.DAYS(NOW(),B85))))</f>
        <v>#N/A</v>
      </c>
    </row>
    <row r="86" spans="1:11" x14ac:dyDescent="0.25">
      <c r="A86" s="32" t="str">
        <f>IF(AND(TRIM(INDEX(CompletedDateValues,ROW(A86)))&lt;&gt;"",INDEX(CompletedDateValues,ROW(A86))&gt;0),INDEX(CompletedDateValues,ROW(A86)),"")</f>
        <v/>
      </c>
      <c r="B86" s="32" t="str">
        <f>IF(AND(TRIM(INDEX(StartDateValues,ROW(A86)))&lt;&gt;"",INDEX(StartDateValues,ROW(A86))&gt;0),INDEX(StartDateValues,ROW(A86)),"")</f>
        <v/>
      </c>
      <c r="C86" s="22" t="str">
        <f t="shared" si="6"/>
        <v/>
      </c>
      <c r="D86" s="3" t="str">
        <f t="shared" si="7"/>
        <v/>
      </c>
      <c r="E86" s="3" t="str">
        <f t="shared" si="8"/>
        <v/>
      </c>
      <c r="F86" s="3" t="str">
        <f t="shared" si="9"/>
        <v/>
      </c>
      <c r="G86" s="3" t="str">
        <f>IF(A86="","",IF(HOUR(A86)&lt;StartHour,StartHour,IF(HOUR(A86)&gt;FinishHour,FinishHour,HOUR(A86))))</f>
        <v/>
      </c>
      <c r="H86" s="3" t="str">
        <f t="shared" si="10"/>
        <v/>
      </c>
      <c r="I86" s="33" t="e">
        <f>IF(OR(A86="",B86=""),NA(),MAX(0,IF(A86-B86=0,SameDayCycleTimeSettingValue,(A86-B86) *24)))</f>
        <v>#N/A</v>
      </c>
      <c r="J86" s="33" t="e">
        <f>IF(OR(A86="",B86=""),NA(),MAX(0,IF(A86-B86=0,SameDayCycleTimeSettingValue,((A86-B86) *24)-(INT((A86-B86)) * (24-(FinishHour-StartHour))))))</f>
        <v>#N/A</v>
      </c>
      <c r="K86" s="3" t="e">
        <f ca="1">IF(OR(A86&lt;&gt;"",B86=""),NA(),MAX(0,IF(_xlfn.DAYS(NOW(),B86)=0,SameDayCycleTimeSettingValue,_xlfn.DAYS(NOW(),B86))))</f>
        <v>#N/A</v>
      </c>
    </row>
    <row r="87" spans="1:11" x14ac:dyDescent="0.25">
      <c r="A87" s="32" t="str">
        <f>IF(AND(TRIM(INDEX(CompletedDateValues,ROW(A87)))&lt;&gt;"",INDEX(CompletedDateValues,ROW(A87))&gt;0),INDEX(CompletedDateValues,ROW(A87)),"")</f>
        <v/>
      </c>
      <c r="B87" s="32" t="str">
        <f>IF(AND(TRIM(INDEX(StartDateValues,ROW(A87)))&lt;&gt;"",INDEX(StartDateValues,ROW(A87))&gt;0),INDEX(StartDateValues,ROW(A87)),"")</f>
        <v/>
      </c>
      <c r="C87" s="22" t="str">
        <f t="shared" si="6"/>
        <v/>
      </c>
      <c r="D87" s="3" t="str">
        <f t="shared" si="7"/>
        <v/>
      </c>
      <c r="E87" s="3" t="str">
        <f t="shared" si="8"/>
        <v/>
      </c>
      <c r="F87" s="3" t="str">
        <f t="shared" si="9"/>
        <v/>
      </c>
      <c r="G87" s="3" t="str">
        <f>IF(A87="","",IF(HOUR(A87)&lt;StartHour,StartHour,IF(HOUR(A87)&gt;FinishHour,FinishHour,HOUR(A87))))</f>
        <v/>
      </c>
      <c r="H87" s="3" t="str">
        <f t="shared" si="10"/>
        <v/>
      </c>
      <c r="I87" s="33" t="e">
        <f>IF(OR(A87="",B87=""),NA(),MAX(0,IF(A87-B87=0,SameDayCycleTimeSettingValue,(A87-B87) *24)))</f>
        <v>#N/A</v>
      </c>
      <c r="J87" s="33" t="e">
        <f>IF(OR(A87="",B87=""),NA(),MAX(0,IF(A87-B87=0,SameDayCycleTimeSettingValue,((A87-B87) *24)-(INT((A87-B87)) * (24-(FinishHour-StartHour))))))</f>
        <v>#N/A</v>
      </c>
      <c r="K87" s="3" t="e">
        <f ca="1">IF(OR(A87&lt;&gt;"",B87=""),NA(),MAX(0,IF(_xlfn.DAYS(NOW(),B87)=0,SameDayCycleTimeSettingValue,_xlfn.DAYS(NOW(),B87))))</f>
        <v>#N/A</v>
      </c>
    </row>
    <row r="88" spans="1:11" x14ac:dyDescent="0.25">
      <c r="A88" s="32" t="str">
        <f>IF(AND(TRIM(INDEX(CompletedDateValues,ROW(A88)))&lt;&gt;"",INDEX(CompletedDateValues,ROW(A88))&gt;0),INDEX(CompletedDateValues,ROW(A88)),"")</f>
        <v/>
      </c>
      <c r="B88" s="32" t="str">
        <f>IF(AND(TRIM(INDEX(StartDateValues,ROW(A88)))&lt;&gt;"",INDEX(StartDateValues,ROW(A88))&gt;0),INDEX(StartDateValues,ROW(A88)),"")</f>
        <v/>
      </c>
      <c r="C88" s="22" t="str">
        <f t="shared" si="6"/>
        <v/>
      </c>
      <c r="D88" s="3" t="str">
        <f t="shared" si="7"/>
        <v/>
      </c>
      <c r="E88" s="3" t="str">
        <f t="shared" si="8"/>
        <v/>
      </c>
      <c r="F88" s="3" t="str">
        <f t="shared" si="9"/>
        <v/>
      </c>
      <c r="G88" s="3" t="str">
        <f>IF(A88="","",IF(HOUR(A88)&lt;StartHour,StartHour,IF(HOUR(A88)&gt;FinishHour,FinishHour,HOUR(A88))))</f>
        <v/>
      </c>
      <c r="H88" s="3" t="str">
        <f t="shared" si="10"/>
        <v/>
      </c>
      <c r="I88" s="33" t="e">
        <f>IF(OR(A88="",B88=""),NA(),MAX(0,IF(A88-B88=0,SameDayCycleTimeSettingValue,(A88-B88) *24)))</f>
        <v>#N/A</v>
      </c>
      <c r="J88" s="33" t="e">
        <f>IF(OR(A88="",B88=""),NA(),MAX(0,IF(A88-B88=0,SameDayCycleTimeSettingValue,((A88-B88) *24)-(INT((A88-B88)) * (24-(FinishHour-StartHour))))))</f>
        <v>#N/A</v>
      </c>
      <c r="K88" s="3" t="e">
        <f ca="1">IF(OR(A88&lt;&gt;"",B88=""),NA(),MAX(0,IF(_xlfn.DAYS(NOW(),B88)=0,SameDayCycleTimeSettingValue,_xlfn.DAYS(NOW(),B88))))</f>
        <v>#N/A</v>
      </c>
    </row>
    <row r="89" spans="1:11" x14ac:dyDescent="0.25">
      <c r="A89" s="32" t="str">
        <f>IF(AND(TRIM(INDEX(CompletedDateValues,ROW(A89)))&lt;&gt;"",INDEX(CompletedDateValues,ROW(A89))&gt;0),INDEX(CompletedDateValues,ROW(A89)),"")</f>
        <v/>
      </c>
      <c r="B89" s="32" t="str">
        <f>IF(AND(TRIM(INDEX(StartDateValues,ROW(A89)))&lt;&gt;"",INDEX(StartDateValues,ROW(A89))&gt;0),INDEX(StartDateValues,ROW(A89)),"")</f>
        <v/>
      </c>
      <c r="C89" s="22" t="str">
        <f t="shared" si="6"/>
        <v/>
      </c>
      <c r="D89" s="3" t="str">
        <f t="shared" si="7"/>
        <v/>
      </c>
      <c r="E89" s="3" t="str">
        <f t="shared" si="8"/>
        <v/>
      </c>
      <c r="F89" s="3" t="str">
        <f t="shared" si="9"/>
        <v/>
      </c>
      <c r="G89" s="3" t="str">
        <f>IF(A89="","",IF(HOUR(A89)&lt;StartHour,StartHour,IF(HOUR(A89)&gt;FinishHour,FinishHour,HOUR(A89))))</f>
        <v/>
      </c>
      <c r="H89" s="3" t="str">
        <f t="shared" si="10"/>
        <v/>
      </c>
      <c r="I89" s="33" t="e">
        <f>IF(OR(A89="",B89=""),NA(),MAX(0,IF(A89-B89=0,SameDayCycleTimeSettingValue,(A89-B89) *24)))</f>
        <v>#N/A</v>
      </c>
      <c r="J89" s="33" t="e">
        <f>IF(OR(A89="",B89=""),NA(),MAX(0,IF(A89-B89=0,SameDayCycleTimeSettingValue,((A89-B89) *24)-(INT((A89-B89)) * (24-(FinishHour-StartHour))))))</f>
        <v>#N/A</v>
      </c>
      <c r="K89" s="3" t="e">
        <f ca="1">IF(OR(A89&lt;&gt;"",B89=""),NA(),MAX(0,IF(_xlfn.DAYS(NOW(),B89)=0,SameDayCycleTimeSettingValue,_xlfn.DAYS(NOW(),B89))))</f>
        <v>#N/A</v>
      </c>
    </row>
    <row r="90" spans="1:11" x14ac:dyDescent="0.25">
      <c r="A90" s="32" t="str">
        <f>IF(AND(TRIM(INDEX(CompletedDateValues,ROW(A90)))&lt;&gt;"",INDEX(CompletedDateValues,ROW(A90))&gt;0),INDEX(CompletedDateValues,ROW(A90)),"")</f>
        <v/>
      </c>
      <c r="B90" s="32" t="str">
        <f>IF(AND(TRIM(INDEX(StartDateValues,ROW(A90)))&lt;&gt;"",INDEX(StartDateValues,ROW(A90))&gt;0),INDEX(StartDateValues,ROW(A90)),"")</f>
        <v/>
      </c>
      <c r="C90" s="22" t="str">
        <f t="shared" si="6"/>
        <v/>
      </c>
      <c r="D90" s="3" t="str">
        <f t="shared" si="7"/>
        <v/>
      </c>
      <c r="E90" s="3" t="str">
        <f t="shared" si="8"/>
        <v/>
      </c>
      <c r="F90" s="3" t="str">
        <f t="shared" si="9"/>
        <v/>
      </c>
      <c r="G90" s="3" t="str">
        <f>IF(A90="","",IF(HOUR(A90)&lt;StartHour,StartHour,IF(HOUR(A90)&gt;FinishHour,FinishHour,HOUR(A90))))</f>
        <v/>
      </c>
      <c r="H90" s="3" t="str">
        <f t="shared" si="10"/>
        <v/>
      </c>
      <c r="I90" s="33" t="e">
        <f>IF(OR(A90="",B90=""),NA(),MAX(0,IF(A90-B90=0,SameDayCycleTimeSettingValue,(A90-B90) *24)))</f>
        <v>#N/A</v>
      </c>
      <c r="J90" s="33" t="e">
        <f>IF(OR(A90="",B90=""),NA(),MAX(0,IF(A90-B90=0,SameDayCycleTimeSettingValue,((A90-B90) *24)-(INT((A90-B90)) * (24-(FinishHour-StartHour))))))</f>
        <v>#N/A</v>
      </c>
      <c r="K90" s="3" t="e">
        <f ca="1">IF(OR(A90&lt;&gt;"",B90=""),NA(),MAX(0,IF(_xlfn.DAYS(NOW(),B90)=0,SameDayCycleTimeSettingValue,_xlfn.DAYS(NOW(),B90))))</f>
        <v>#N/A</v>
      </c>
    </row>
    <row r="91" spans="1:11" x14ac:dyDescent="0.25">
      <c r="A91" s="32" t="str">
        <f>IF(AND(TRIM(INDEX(CompletedDateValues,ROW(A91)))&lt;&gt;"",INDEX(CompletedDateValues,ROW(A91))&gt;0),INDEX(CompletedDateValues,ROW(A91)),"")</f>
        <v/>
      </c>
      <c r="B91" s="32" t="str">
        <f>IF(AND(TRIM(INDEX(StartDateValues,ROW(A91)))&lt;&gt;"",INDEX(StartDateValues,ROW(A91))&gt;0),INDEX(StartDateValues,ROW(A91)),"")</f>
        <v/>
      </c>
      <c r="C91" s="22" t="str">
        <f t="shared" si="6"/>
        <v/>
      </c>
      <c r="D91" s="3" t="str">
        <f t="shared" si="7"/>
        <v/>
      </c>
      <c r="E91" s="3" t="str">
        <f t="shared" si="8"/>
        <v/>
      </c>
      <c r="F91" s="3" t="str">
        <f t="shared" si="9"/>
        <v/>
      </c>
      <c r="G91" s="3" t="str">
        <f>IF(A91="","",IF(HOUR(A91)&lt;StartHour,StartHour,IF(HOUR(A91)&gt;FinishHour,FinishHour,HOUR(A91))))</f>
        <v/>
      </c>
      <c r="H91" s="3" t="str">
        <f t="shared" si="10"/>
        <v/>
      </c>
      <c r="I91" s="33" t="e">
        <f>IF(OR(A91="",B91=""),NA(),MAX(0,IF(A91-B91=0,SameDayCycleTimeSettingValue,(A91-B91) *24)))</f>
        <v>#N/A</v>
      </c>
      <c r="J91" s="33" t="e">
        <f>IF(OR(A91="",B91=""),NA(),MAX(0,IF(A91-B91=0,SameDayCycleTimeSettingValue,((A91-B91) *24)-(INT((A91-B91)) * (24-(FinishHour-StartHour))))))</f>
        <v>#N/A</v>
      </c>
      <c r="K91" s="3" t="e">
        <f ca="1">IF(OR(A91&lt;&gt;"",B91=""),NA(),MAX(0,IF(_xlfn.DAYS(NOW(),B91)=0,SameDayCycleTimeSettingValue,_xlfn.DAYS(NOW(),B91))))</f>
        <v>#N/A</v>
      </c>
    </row>
    <row r="92" spans="1:11" x14ac:dyDescent="0.25">
      <c r="A92" s="32" t="str">
        <f>IF(AND(TRIM(INDEX(CompletedDateValues,ROW(A92)))&lt;&gt;"",INDEX(CompletedDateValues,ROW(A92))&gt;0),INDEX(CompletedDateValues,ROW(A92)),"")</f>
        <v/>
      </c>
      <c r="B92" s="32" t="str">
        <f>IF(AND(TRIM(INDEX(StartDateValues,ROW(A92)))&lt;&gt;"",INDEX(StartDateValues,ROW(A92))&gt;0),INDEX(StartDateValues,ROW(A92)),"")</f>
        <v/>
      </c>
      <c r="C92" s="22" t="str">
        <f t="shared" si="6"/>
        <v/>
      </c>
      <c r="D92" s="3" t="str">
        <f t="shared" si="7"/>
        <v/>
      </c>
      <c r="E92" s="3" t="str">
        <f t="shared" si="8"/>
        <v/>
      </c>
      <c r="F92" s="3" t="str">
        <f t="shared" si="9"/>
        <v/>
      </c>
      <c r="G92" s="3" t="str">
        <f>IF(A92="","",IF(HOUR(A92)&lt;StartHour,StartHour,IF(HOUR(A92)&gt;FinishHour,FinishHour,HOUR(A92))))</f>
        <v/>
      </c>
      <c r="H92" s="3" t="str">
        <f t="shared" si="10"/>
        <v/>
      </c>
      <c r="I92" s="33" t="e">
        <f>IF(OR(A92="",B92=""),NA(),MAX(0,IF(A92-B92=0,SameDayCycleTimeSettingValue,(A92-B92) *24)))</f>
        <v>#N/A</v>
      </c>
      <c r="J92" s="33" t="e">
        <f>IF(OR(A92="",B92=""),NA(),MAX(0,IF(A92-B92=0,SameDayCycleTimeSettingValue,((A92-B92) *24)-(INT((A92-B92)) * (24-(FinishHour-StartHour))))))</f>
        <v>#N/A</v>
      </c>
      <c r="K92" s="3" t="e">
        <f ca="1">IF(OR(A92&lt;&gt;"",B92=""),NA(),MAX(0,IF(_xlfn.DAYS(NOW(),B92)=0,SameDayCycleTimeSettingValue,_xlfn.DAYS(NOW(),B92))))</f>
        <v>#N/A</v>
      </c>
    </row>
    <row r="93" spans="1:11" x14ac:dyDescent="0.25">
      <c r="A93" s="32" t="str">
        <f>IF(AND(TRIM(INDEX(CompletedDateValues,ROW(A93)))&lt;&gt;"",INDEX(CompletedDateValues,ROW(A93))&gt;0),INDEX(CompletedDateValues,ROW(A93)),"")</f>
        <v/>
      </c>
      <c r="B93" s="32" t="str">
        <f>IF(AND(TRIM(INDEX(StartDateValues,ROW(A93)))&lt;&gt;"",INDEX(StartDateValues,ROW(A93))&gt;0),INDEX(StartDateValues,ROW(A93)),"")</f>
        <v/>
      </c>
      <c r="C93" s="22" t="str">
        <f t="shared" si="6"/>
        <v/>
      </c>
      <c r="D93" s="3" t="str">
        <f t="shared" si="7"/>
        <v/>
      </c>
      <c r="E93" s="3" t="str">
        <f t="shared" si="8"/>
        <v/>
      </c>
      <c r="F93" s="3" t="str">
        <f t="shared" si="9"/>
        <v/>
      </c>
      <c r="G93" s="3" t="str">
        <f>IF(A93="","",IF(HOUR(A93)&lt;StartHour,StartHour,IF(HOUR(A93)&gt;FinishHour,FinishHour,HOUR(A93))))</f>
        <v/>
      </c>
      <c r="H93" s="3" t="str">
        <f t="shared" si="10"/>
        <v/>
      </c>
      <c r="I93" s="33" t="e">
        <f>IF(OR(A93="",B93=""),NA(),MAX(0,IF(A93-B93=0,SameDayCycleTimeSettingValue,(A93-B93) *24)))</f>
        <v>#N/A</v>
      </c>
      <c r="J93" s="33" t="e">
        <f>IF(OR(A93="",B93=""),NA(),MAX(0,IF(A93-B93=0,SameDayCycleTimeSettingValue,((A93-B93) *24)-(INT((A93-B93)) * (24-(FinishHour-StartHour))))))</f>
        <v>#N/A</v>
      </c>
      <c r="K93" s="3" t="e">
        <f ca="1">IF(OR(A93&lt;&gt;"",B93=""),NA(),MAX(0,IF(_xlfn.DAYS(NOW(),B93)=0,SameDayCycleTimeSettingValue,_xlfn.DAYS(NOW(),B93))))</f>
        <v>#N/A</v>
      </c>
    </row>
    <row r="94" spans="1:11" x14ac:dyDescent="0.25">
      <c r="A94" s="32" t="str">
        <f>IF(AND(TRIM(INDEX(CompletedDateValues,ROW(A94)))&lt;&gt;"",INDEX(CompletedDateValues,ROW(A94))&gt;0),INDEX(CompletedDateValues,ROW(A94)),"")</f>
        <v/>
      </c>
      <c r="B94" s="32" t="str">
        <f>IF(AND(TRIM(INDEX(StartDateValues,ROW(A94)))&lt;&gt;"",INDEX(StartDateValues,ROW(A94))&gt;0),INDEX(StartDateValues,ROW(A94)),"")</f>
        <v/>
      </c>
      <c r="C94" s="22" t="str">
        <f t="shared" si="6"/>
        <v/>
      </c>
      <c r="D94" s="3" t="str">
        <f t="shared" si="7"/>
        <v/>
      </c>
      <c r="E94" s="3" t="str">
        <f t="shared" si="8"/>
        <v/>
      </c>
      <c r="F94" s="3" t="str">
        <f t="shared" si="9"/>
        <v/>
      </c>
      <c r="G94" s="3" t="str">
        <f>IF(A94="","",IF(HOUR(A94)&lt;StartHour,StartHour,IF(HOUR(A94)&gt;FinishHour,FinishHour,HOUR(A94))))</f>
        <v/>
      </c>
      <c r="H94" s="3" t="str">
        <f t="shared" si="10"/>
        <v/>
      </c>
      <c r="I94" s="33" t="e">
        <f>IF(OR(A94="",B94=""),NA(),MAX(0,IF(A94-B94=0,SameDayCycleTimeSettingValue,(A94-B94) *24)))</f>
        <v>#N/A</v>
      </c>
      <c r="J94" s="33" t="e">
        <f>IF(OR(A94="",B94=""),NA(),MAX(0,IF(A94-B94=0,SameDayCycleTimeSettingValue,((A94-B94) *24)-(INT((A94-B94)) * (24-(FinishHour-StartHour))))))</f>
        <v>#N/A</v>
      </c>
      <c r="K94" s="3" t="e">
        <f ca="1">IF(OR(A94&lt;&gt;"",B94=""),NA(),MAX(0,IF(_xlfn.DAYS(NOW(),B94)=0,SameDayCycleTimeSettingValue,_xlfn.DAYS(NOW(),B94))))</f>
        <v>#N/A</v>
      </c>
    </row>
    <row r="95" spans="1:11" x14ac:dyDescent="0.25">
      <c r="A95" s="32" t="str">
        <f>IF(AND(TRIM(INDEX(CompletedDateValues,ROW(A95)))&lt;&gt;"",INDEX(CompletedDateValues,ROW(A95))&gt;0),INDEX(CompletedDateValues,ROW(A95)),"")</f>
        <v/>
      </c>
      <c r="B95" s="32" t="str">
        <f>IF(AND(TRIM(INDEX(StartDateValues,ROW(A95)))&lt;&gt;"",INDEX(StartDateValues,ROW(A95))&gt;0),INDEX(StartDateValues,ROW(A95)),"")</f>
        <v/>
      </c>
      <c r="C95" s="22" t="str">
        <f t="shared" si="6"/>
        <v/>
      </c>
      <c r="D95" s="3" t="str">
        <f t="shared" si="7"/>
        <v/>
      </c>
      <c r="E95" s="3" t="str">
        <f t="shared" si="8"/>
        <v/>
      </c>
      <c r="F95" s="3" t="str">
        <f t="shared" si="9"/>
        <v/>
      </c>
      <c r="G95" s="3" t="str">
        <f>IF(A95="","",IF(HOUR(A95)&lt;StartHour,StartHour,IF(HOUR(A95)&gt;FinishHour,FinishHour,HOUR(A95))))</f>
        <v/>
      </c>
      <c r="H95" s="3" t="str">
        <f t="shared" si="10"/>
        <v/>
      </c>
      <c r="I95" s="33" t="e">
        <f>IF(OR(A95="",B95=""),NA(),MAX(0,IF(A95-B95=0,SameDayCycleTimeSettingValue,(A95-B95) *24)))</f>
        <v>#N/A</v>
      </c>
      <c r="J95" s="33" t="e">
        <f>IF(OR(A95="",B95=""),NA(),MAX(0,IF(A95-B95=0,SameDayCycleTimeSettingValue,((A95-B95) *24)-(INT((A95-B95)) * (24-(FinishHour-StartHour))))))</f>
        <v>#N/A</v>
      </c>
      <c r="K95" s="3" t="e">
        <f ca="1">IF(OR(A95&lt;&gt;"",B95=""),NA(),MAX(0,IF(_xlfn.DAYS(NOW(),B95)=0,SameDayCycleTimeSettingValue,_xlfn.DAYS(NOW(),B95))))</f>
        <v>#N/A</v>
      </c>
    </row>
    <row r="96" spans="1:11" x14ac:dyDescent="0.25">
      <c r="A96" s="32" t="str">
        <f>IF(AND(TRIM(INDEX(CompletedDateValues,ROW(A96)))&lt;&gt;"",INDEX(CompletedDateValues,ROW(A96))&gt;0),INDEX(CompletedDateValues,ROW(A96)),"")</f>
        <v/>
      </c>
      <c r="B96" s="32" t="str">
        <f>IF(AND(TRIM(INDEX(StartDateValues,ROW(A96)))&lt;&gt;"",INDEX(StartDateValues,ROW(A96))&gt;0),INDEX(StartDateValues,ROW(A96)),"")</f>
        <v/>
      </c>
      <c r="C96" s="22" t="str">
        <f t="shared" si="6"/>
        <v/>
      </c>
      <c r="D96" s="3" t="str">
        <f t="shared" si="7"/>
        <v/>
      </c>
      <c r="E96" s="3" t="str">
        <f t="shared" si="8"/>
        <v/>
      </c>
      <c r="F96" s="3" t="str">
        <f t="shared" si="9"/>
        <v/>
      </c>
      <c r="G96" s="3" t="str">
        <f>IF(A96="","",IF(HOUR(A96)&lt;StartHour,StartHour,IF(HOUR(A96)&gt;FinishHour,FinishHour,HOUR(A96))))</f>
        <v/>
      </c>
      <c r="H96" s="3" t="str">
        <f t="shared" si="10"/>
        <v/>
      </c>
      <c r="I96" s="33" t="e">
        <f>IF(OR(A96="",B96=""),NA(),MAX(0,IF(A96-B96=0,SameDayCycleTimeSettingValue,(A96-B96) *24)))</f>
        <v>#N/A</v>
      </c>
      <c r="J96" s="33" t="e">
        <f>IF(OR(A96="",B96=""),NA(),MAX(0,IF(A96-B96=0,SameDayCycleTimeSettingValue,((A96-B96) *24)-(INT((A96-B96)) * (24-(FinishHour-StartHour))))))</f>
        <v>#N/A</v>
      </c>
      <c r="K96" s="3" t="e">
        <f ca="1">IF(OR(A96&lt;&gt;"",B96=""),NA(),MAX(0,IF(_xlfn.DAYS(NOW(),B96)=0,SameDayCycleTimeSettingValue,_xlfn.DAYS(NOW(),B96))))</f>
        <v>#N/A</v>
      </c>
    </row>
    <row r="97" spans="1:11" x14ac:dyDescent="0.25">
      <c r="A97" s="32" t="str">
        <f>IF(AND(TRIM(INDEX(CompletedDateValues,ROW(A97)))&lt;&gt;"",INDEX(CompletedDateValues,ROW(A97))&gt;0),INDEX(CompletedDateValues,ROW(A97)),"")</f>
        <v/>
      </c>
      <c r="B97" s="32" t="str">
        <f>IF(AND(TRIM(INDEX(StartDateValues,ROW(A97)))&lt;&gt;"",INDEX(StartDateValues,ROW(A97))&gt;0),INDEX(StartDateValues,ROW(A97)),"")</f>
        <v/>
      </c>
      <c r="C97" s="22" t="str">
        <f t="shared" si="6"/>
        <v/>
      </c>
      <c r="D97" s="3" t="str">
        <f t="shared" si="7"/>
        <v/>
      </c>
      <c r="E97" s="3" t="str">
        <f t="shared" si="8"/>
        <v/>
      </c>
      <c r="F97" s="3" t="str">
        <f t="shared" si="9"/>
        <v/>
      </c>
      <c r="G97" s="3" t="str">
        <f>IF(A97="","",IF(HOUR(A97)&lt;StartHour,StartHour,IF(HOUR(A97)&gt;FinishHour,FinishHour,HOUR(A97))))</f>
        <v/>
      </c>
      <c r="H97" s="3" t="str">
        <f t="shared" si="10"/>
        <v/>
      </c>
      <c r="I97" s="33" t="e">
        <f>IF(OR(A97="",B97=""),NA(),MAX(0,IF(A97-B97=0,SameDayCycleTimeSettingValue,(A97-B97) *24)))</f>
        <v>#N/A</v>
      </c>
      <c r="J97" s="33" t="e">
        <f>IF(OR(A97="",B97=""),NA(),MAX(0,IF(A97-B97=0,SameDayCycleTimeSettingValue,((A97-B97) *24)-(INT((A97-B97)) * (24-(FinishHour-StartHour))))))</f>
        <v>#N/A</v>
      </c>
      <c r="K97" s="3" t="e">
        <f ca="1">IF(OR(A97&lt;&gt;"",B97=""),NA(),MAX(0,IF(_xlfn.DAYS(NOW(),B97)=0,SameDayCycleTimeSettingValue,_xlfn.DAYS(NOW(),B97))))</f>
        <v>#N/A</v>
      </c>
    </row>
    <row r="98" spans="1:11" x14ac:dyDescent="0.25">
      <c r="A98" s="32" t="str">
        <f>IF(AND(TRIM(INDEX(CompletedDateValues,ROW(A98)))&lt;&gt;"",INDEX(CompletedDateValues,ROW(A98))&gt;0),INDEX(CompletedDateValues,ROW(A98)),"")</f>
        <v/>
      </c>
      <c r="B98" s="32" t="str">
        <f>IF(AND(TRIM(INDEX(StartDateValues,ROW(A98)))&lt;&gt;"",INDEX(StartDateValues,ROW(A98))&gt;0),INDEX(StartDateValues,ROW(A98)),"")</f>
        <v/>
      </c>
      <c r="C98" s="22" t="str">
        <f t="shared" si="6"/>
        <v/>
      </c>
      <c r="D98" s="3" t="str">
        <f t="shared" si="7"/>
        <v/>
      </c>
      <c r="E98" s="3" t="str">
        <f t="shared" si="8"/>
        <v/>
      </c>
      <c r="F98" s="3" t="str">
        <f t="shared" si="9"/>
        <v/>
      </c>
      <c r="G98" s="3" t="str">
        <f>IF(A98="","",IF(HOUR(A98)&lt;StartHour,StartHour,IF(HOUR(A98)&gt;FinishHour,FinishHour,HOUR(A98))))</f>
        <v/>
      </c>
      <c r="H98" s="3" t="str">
        <f t="shared" si="10"/>
        <v/>
      </c>
      <c r="I98" s="33" t="e">
        <f>IF(OR(A98="",B98=""),NA(),MAX(0,IF(A98-B98=0,SameDayCycleTimeSettingValue,(A98-B98) *24)))</f>
        <v>#N/A</v>
      </c>
      <c r="J98" s="33" t="e">
        <f>IF(OR(A98="",B98=""),NA(),MAX(0,IF(A98-B98=0,SameDayCycleTimeSettingValue,((A98-B98) *24)-(INT((A98-B98)) * (24-(FinishHour-StartHour))))))</f>
        <v>#N/A</v>
      </c>
      <c r="K98" s="3" t="e">
        <f ca="1">IF(OR(A98&lt;&gt;"",B98=""),NA(),MAX(0,IF(_xlfn.DAYS(NOW(),B98)=0,SameDayCycleTimeSettingValue,_xlfn.DAYS(NOW(),B98))))</f>
        <v>#N/A</v>
      </c>
    </row>
    <row r="99" spans="1:11" x14ac:dyDescent="0.25">
      <c r="A99" s="32" t="str">
        <f>IF(AND(TRIM(INDEX(CompletedDateValues,ROW(A99)))&lt;&gt;"",INDEX(CompletedDateValues,ROW(A99))&gt;0),INDEX(CompletedDateValues,ROW(A99)),"")</f>
        <v/>
      </c>
      <c r="B99" s="32" t="str">
        <f>IF(AND(TRIM(INDEX(StartDateValues,ROW(A99)))&lt;&gt;"",INDEX(StartDateValues,ROW(A99))&gt;0),INDEX(StartDateValues,ROW(A99)),"")</f>
        <v/>
      </c>
      <c r="C99" s="22" t="str">
        <f t="shared" si="6"/>
        <v/>
      </c>
      <c r="D99" s="3" t="str">
        <f t="shared" si="7"/>
        <v/>
      </c>
      <c r="E99" s="3" t="str">
        <f t="shared" si="8"/>
        <v/>
      </c>
      <c r="F99" s="3" t="str">
        <f t="shared" si="9"/>
        <v/>
      </c>
      <c r="G99" s="3" t="str">
        <f>IF(A99="","",IF(HOUR(A99)&lt;StartHour,StartHour,IF(HOUR(A99)&gt;FinishHour,FinishHour,HOUR(A99))))</f>
        <v/>
      </c>
      <c r="H99" s="3" t="str">
        <f t="shared" si="10"/>
        <v/>
      </c>
      <c r="I99" s="33" t="e">
        <f>IF(OR(A99="",B99=""),NA(),MAX(0,IF(A99-B99=0,SameDayCycleTimeSettingValue,(A99-B99) *24)))</f>
        <v>#N/A</v>
      </c>
      <c r="J99" s="33" t="e">
        <f>IF(OR(A99="",B99=""),NA(),MAX(0,IF(A99-B99=0,SameDayCycleTimeSettingValue,((A99-B99) *24)-(INT((A99-B99)) * (24-(FinishHour-StartHour))))))</f>
        <v>#N/A</v>
      </c>
      <c r="K99" s="3" t="e">
        <f ca="1">IF(OR(A99&lt;&gt;"",B99=""),NA(),MAX(0,IF(_xlfn.DAYS(NOW(),B99)=0,SameDayCycleTimeSettingValue,_xlfn.DAYS(NOW(),B99))))</f>
        <v>#N/A</v>
      </c>
    </row>
    <row r="100" spans="1:11" x14ac:dyDescent="0.25">
      <c r="A100" s="32" t="str">
        <f>IF(AND(TRIM(INDEX(CompletedDateValues,ROW(A100)))&lt;&gt;"",INDEX(CompletedDateValues,ROW(A100))&gt;0),INDEX(CompletedDateValues,ROW(A100)),"")</f>
        <v/>
      </c>
      <c r="B100" s="32" t="str">
        <f>IF(AND(TRIM(INDEX(StartDateValues,ROW(A100)))&lt;&gt;"",INDEX(StartDateValues,ROW(A100))&gt;0),INDEX(StartDateValues,ROW(A100)),"")</f>
        <v/>
      </c>
      <c r="C100" s="22" t="str">
        <f t="shared" si="6"/>
        <v/>
      </c>
      <c r="D100" s="3" t="str">
        <f t="shared" si="7"/>
        <v/>
      </c>
      <c r="E100" s="3" t="str">
        <f t="shared" si="8"/>
        <v/>
      </c>
      <c r="F100" s="3" t="str">
        <f t="shared" si="9"/>
        <v/>
      </c>
      <c r="G100" s="3" t="str">
        <f>IF(A100="","",IF(HOUR(A100)&lt;StartHour,StartHour,IF(HOUR(A100)&gt;FinishHour,FinishHour,HOUR(A100))))</f>
        <v/>
      </c>
      <c r="H100" s="3" t="str">
        <f t="shared" si="10"/>
        <v/>
      </c>
      <c r="I100" s="33" t="e">
        <f>IF(OR(A100="",B100=""),NA(),MAX(0,IF(A100-B100=0,SameDayCycleTimeSettingValue,(A100-B100) *24)))</f>
        <v>#N/A</v>
      </c>
      <c r="J100" s="33" t="e">
        <f>IF(OR(A100="",B100=""),NA(),MAX(0,IF(A100-B100=0,SameDayCycleTimeSettingValue,((A100-B100) *24)-(INT((A100-B100)) * (24-(FinishHour-StartHour))))))</f>
        <v>#N/A</v>
      </c>
      <c r="K100" s="3" t="e">
        <f ca="1">IF(OR(A100&lt;&gt;"",B100=""),NA(),MAX(0,IF(_xlfn.DAYS(NOW(),B100)=0,SameDayCycleTimeSettingValue,_xlfn.DAYS(NOW(),B100))))</f>
        <v>#N/A</v>
      </c>
    </row>
    <row r="101" spans="1:11" x14ac:dyDescent="0.25">
      <c r="A101" s="32" t="str">
        <f>IF(AND(TRIM(INDEX(CompletedDateValues,ROW(A101)))&lt;&gt;"",INDEX(CompletedDateValues,ROW(A101))&gt;0),INDEX(CompletedDateValues,ROW(A101)),"")</f>
        <v/>
      </c>
      <c r="B101" s="32" t="str">
        <f>IF(AND(TRIM(INDEX(StartDateValues,ROW(A101)))&lt;&gt;"",INDEX(StartDateValues,ROW(A101))&gt;0),INDEX(StartDateValues,ROW(A101)),"")</f>
        <v/>
      </c>
      <c r="C101" s="22" t="str">
        <f t="shared" si="6"/>
        <v/>
      </c>
      <c r="D101" s="3" t="str">
        <f t="shared" si="7"/>
        <v/>
      </c>
      <c r="E101" s="3" t="str">
        <f t="shared" si="8"/>
        <v/>
      </c>
      <c r="F101" s="3" t="str">
        <f t="shared" si="9"/>
        <v/>
      </c>
      <c r="G101" s="3" t="str">
        <f>IF(A101="","",IF(HOUR(A101)&lt;StartHour,StartHour,IF(HOUR(A101)&gt;FinishHour,FinishHour,HOUR(A101))))</f>
        <v/>
      </c>
      <c r="H101" s="3" t="str">
        <f t="shared" si="10"/>
        <v/>
      </c>
      <c r="I101" s="33" t="e">
        <f>IF(OR(A101="",B101=""),NA(),MAX(0,IF(A101-B101=0,SameDayCycleTimeSettingValue,(A101-B101) *24)))</f>
        <v>#N/A</v>
      </c>
      <c r="J101" s="33" t="e">
        <f>IF(OR(A101="",B101=""),NA(),MAX(0,IF(A101-B101=0,SameDayCycleTimeSettingValue,((A101-B101) *24)-(INT((A101-B101)) * (24-(FinishHour-StartHour))))))</f>
        <v>#N/A</v>
      </c>
      <c r="K101" s="3" t="e">
        <f ca="1">IF(OR(A101&lt;&gt;"",B101=""),NA(),MAX(0,IF(_xlfn.DAYS(NOW(),B101)=0,SameDayCycleTimeSettingValue,_xlfn.DAYS(NOW(),B101))))</f>
        <v>#N/A</v>
      </c>
    </row>
    <row r="102" spans="1:11" x14ac:dyDescent="0.25">
      <c r="A102" s="32" t="str">
        <f>IF(AND(TRIM(INDEX(CompletedDateValues,ROW(A102)))&lt;&gt;"",INDEX(CompletedDateValues,ROW(A102))&gt;0),INDEX(CompletedDateValues,ROW(A102)),"")</f>
        <v/>
      </c>
      <c r="B102" s="32" t="str">
        <f>IF(AND(TRIM(INDEX(StartDateValues,ROW(A102)))&lt;&gt;"",INDEX(StartDateValues,ROW(A102))&gt;0),INDEX(StartDateValues,ROW(A102)),"")</f>
        <v/>
      </c>
      <c r="C102" s="22" t="str">
        <f t="shared" si="6"/>
        <v/>
      </c>
      <c r="D102" s="3" t="str">
        <f t="shared" si="7"/>
        <v/>
      </c>
      <c r="E102" s="3" t="str">
        <f t="shared" si="8"/>
        <v/>
      </c>
      <c r="F102" s="3" t="str">
        <f t="shared" si="9"/>
        <v/>
      </c>
      <c r="G102" s="3" t="str">
        <f>IF(A102="","",IF(HOUR(A102)&lt;StartHour,StartHour,IF(HOUR(A102)&gt;FinishHour,FinishHour,HOUR(A102))))</f>
        <v/>
      </c>
      <c r="H102" s="3" t="str">
        <f t="shared" si="10"/>
        <v/>
      </c>
      <c r="I102" s="33" t="e">
        <f>IF(OR(A102="",B102=""),NA(),MAX(0,IF(A102-B102=0,SameDayCycleTimeSettingValue,(A102-B102) *24)))</f>
        <v>#N/A</v>
      </c>
      <c r="J102" s="33" t="e">
        <f>IF(OR(A102="",B102=""),NA(),MAX(0,IF(A102-B102=0,SameDayCycleTimeSettingValue,((A102-B102) *24)-(INT((A102-B102)) * (24-(FinishHour-StartHour))))))</f>
        <v>#N/A</v>
      </c>
      <c r="K102" s="3" t="e">
        <f ca="1">IF(OR(A102&lt;&gt;"",B102=""),NA(),MAX(0,IF(_xlfn.DAYS(NOW(),B102)=0,SameDayCycleTimeSettingValue,_xlfn.DAYS(NOW(),B102))))</f>
        <v>#N/A</v>
      </c>
    </row>
    <row r="103" spans="1:11" x14ac:dyDescent="0.25">
      <c r="A103" s="32" t="str">
        <f>IF(AND(TRIM(INDEX(CompletedDateValues,ROW(A103)))&lt;&gt;"",INDEX(CompletedDateValues,ROW(A103))&gt;0),INDEX(CompletedDateValues,ROW(A103)),"")</f>
        <v/>
      </c>
      <c r="B103" s="32" t="str">
        <f>IF(AND(TRIM(INDEX(StartDateValues,ROW(A103)))&lt;&gt;"",INDEX(StartDateValues,ROW(A103))&gt;0),INDEX(StartDateValues,ROW(A103)),"")</f>
        <v/>
      </c>
      <c r="C103" s="22" t="str">
        <f t="shared" si="6"/>
        <v/>
      </c>
      <c r="D103" s="3" t="str">
        <f t="shared" si="7"/>
        <v/>
      </c>
      <c r="E103" s="3" t="str">
        <f t="shared" si="8"/>
        <v/>
      </c>
      <c r="F103" s="3" t="str">
        <f t="shared" si="9"/>
        <v/>
      </c>
      <c r="G103" s="3" t="str">
        <f>IF(A103="","",IF(HOUR(A103)&lt;StartHour,StartHour,IF(HOUR(A103)&gt;FinishHour,FinishHour,HOUR(A103))))</f>
        <v/>
      </c>
      <c r="H103" s="3" t="str">
        <f t="shared" si="10"/>
        <v/>
      </c>
      <c r="I103" s="33" t="e">
        <f>IF(OR(A103="",B103=""),NA(),MAX(0,IF(A103-B103=0,SameDayCycleTimeSettingValue,(A103-B103) *24)))</f>
        <v>#N/A</v>
      </c>
      <c r="J103" s="33" t="e">
        <f>IF(OR(A103="",B103=""),NA(),MAX(0,IF(A103-B103=0,SameDayCycleTimeSettingValue,((A103-B103) *24)-(INT((A103-B103)) * (24-(FinishHour-StartHour))))))</f>
        <v>#N/A</v>
      </c>
      <c r="K103" s="3" t="e">
        <f ca="1">IF(OR(A103&lt;&gt;"",B103=""),NA(),MAX(0,IF(_xlfn.DAYS(NOW(),B103)=0,SameDayCycleTimeSettingValue,_xlfn.DAYS(NOW(),B103))))</f>
        <v>#N/A</v>
      </c>
    </row>
    <row r="104" spans="1:11" x14ac:dyDescent="0.25">
      <c r="A104" s="32" t="str">
        <f>IF(AND(TRIM(INDEX(CompletedDateValues,ROW(A104)))&lt;&gt;"",INDEX(CompletedDateValues,ROW(A104))&gt;0),INDEX(CompletedDateValues,ROW(A104)),"")</f>
        <v/>
      </c>
      <c r="B104" s="32" t="str">
        <f>IF(AND(TRIM(INDEX(StartDateValues,ROW(A104)))&lt;&gt;"",INDEX(StartDateValues,ROW(A104))&gt;0),INDEX(StartDateValues,ROW(A104)),"")</f>
        <v/>
      </c>
      <c r="C104" s="22" t="str">
        <f t="shared" si="6"/>
        <v/>
      </c>
      <c r="D104" s="3" t="str">
        <f t="shared" si="7"/>
        <v/>
      </c>
      <c r="E104" s="3" t="str">
        <f t="shared" si="8"/>
        <v/>
      </c>
      <c r="F104" s="3" t="str">
        <f t="shared" si="9"/>
        <v/>
      </c>
      <c r="G104" s="3" t="str">
        <f>IF(A104="","",IF(HOUR(A104)&lt;StartHour,StartHour,IF(HOUR(A104)&gt;FinishHour,FinishHour,HOUR(A104))))</f>
        <v/>
      </c>
      <c r="H104" s="3" t="str">
        <f t="shared" si="10"/>
        <v/>
      </c>
      <c r="I104" s="33" t="e">
        <f>IF(OR(A104="",B104=""),NA(),MAX(0,IF(A104-B104=0,SameDayCycleTimeSettingValue,(A104-B104) *24)))</f>
        <v>#N/A</v>
      </c>
      <c r="J104" s="33" t="e">
        <f>IF(OR(A104="",B104=""),NA(),MAX(0,IF(A104-B104=0,SameDayCycleTimeSettingValue,((A104-B104) *24)-(INT((A104-B104)) * (24-(FinishHour-StartHour))))))</f>
        <v>#N/A</v>
      </c>
      <c r="K104" s="3" t="e">
        <f ca="1">IF(OR(A104&lt;&gt;"",B104=""),NA(),MAX(0,IF(_xlfn.DAYS(NOW(),B104)=0,SameDayCycleTimeSettingValue,_xlfn.DAYS(NOW(),B104))))</f>
        <v>#N/A</v>
      </c>
    </row>
    <row r="105" spans="1:11" x14ac:dyDescent="0.25">
      <c r="A105" s="32" t="str">
        <f>IF(AND(TRIM(INDEX(CompletedDateValues,ROW(A105)))&lt;&gt;"",INDEX(CompletedDateValues,ROW(A105))&gt;0),INDEX(CompletedDateValues,ROW(A105)),"")</f>
        <v/>
      </c>
      <c r="B105" s="32" t="str">
        <f>IF(AND(TRIM(INDEX(StartDateValues,ROW(A105)))&lt;&gt;"",INDEX(StartDateValues,ROW(A105))&gt;0),INDEX(StartDateValues,ROW(A105)),"")</f>
        <v/>
      </c>
      <c r="C105" s="22" t="str">
        <f t="shared" si="6"/>
        <v/>
      </c>
      <c r="D105" s="3" t="str">
        <f t="shared" si="7"/>
        <v/>
      </c>
      <c r="E105" s="3" t="str">
        <f t="shared" si="8"/>
        <v/>
      </c>
      <c r="F105" s="3" t="str">
        <f t="shared" si="9"/>
        <v/>
      </c>
      <c r="G105" s="3" t="str">
        <f>IF(A105="","",IF(HOUR(A105)&lt;StartHour,StartHour,IF(HOUR(A105)&gt;FinishHour,FinishHour,HOUR(A105))))</f>
        <v/>
      </c>
      <c r="H105" s="3" t="str">
        <f t="shared" si="10"/>
        <v/>
      </c>
      <c r="I105" s="33" t="e">
        <f>IF(OR(A105="",B105=""),NA(),MAX(0,IF(A105-B105=0,SameDayCycleTimeSettingValue,(A105-B105) *24)))</f>
        <v>#N/A</v>
      </c>
      <c r="J105" s="33" t="e">
        <f>IF(OR(A105="",B105=""),NA(),MAX(0,IF(A105-B105=0,SameDayCycleTimeSettingValue,((A105-B105) *24)-(INT((A105-B105)) * (24-(FinishHour-StartHour))))))</f>
        <v>#N/A</v>
      </c>
      <c r="K105" s="3" t="e">
        <f ca="1">IF(OR(A105&lt;&gt;"",B105=""),NA(),MAX(0,IF(_xlfn.DAYS(NOW(),B105)=0,SameDayCycleTimeSettingValue,_xlfn.DAYS(NOW(),B105))))</f>
        <v>#N/A</v>
      </c>
    </row>
    <row r="106" spans="1:11" x14ac:dyDescent="0.25">
      <c r="A106" s="32" t="str">
        <f>IF(AND(TRIM(INDEX(CompletedDateValues,ROW(A106)))&lt;&gt;"",INDEX(CompletedDateValues,ROW(A106))&gt;0),INDEX(CompletedDateValues,ROW(A106)),"")</f>
        <v/>
      </c>
      <c r="B106" s="32" t="str">
        <f>IF(AND(TRIM(INDEX(StartDateValues,ROW(A106)))&lt;&gt;"",INDEX(StartDateValues,ROW(A106))&gt;0),INDEX(StartDateValues,ROW(A106)),"")</f>
        <v/>
      </c>
      <c r="C106" s="22" t="str">
        <f t="shared" si="6"/>
        <v/>
      </c>
      <c r="D106" s="3" t="str">
        <f t="shared" si="7"/>
        <v/>
      </c>
      <c r="E106" s="3" t="str">
        <f t="shared" si="8"/>
        <v/>
      </c>
      <c r="F106" s="3" t="str">
        <f t="shared" si="9"/>
        <v/>
      </c>
      <c r="G106" s="3" t="str">
        <f>IF(A106="","",IF(HOUR(A106)&lt;StartHour,StartHour,IF(HOUR(A106)&gt;FinishHour,FinishHour,HOUR(A106))))</f>
        <v/>
      </c>
      <c r="H106" s="3" t="str">
        <f t="shared" si="10"/>
        <v/>
      </c>
      <c r="I106" s="33" t="e">
        <f>IF(OR(A106="",B106=""),NA(),MAX(0,IF(A106-B106=0,SameDayCycleTimeSettingValue,(A106-B106) *24)))</f>
        <v>#N/A</v>
      </c>
      <c r="J106" s="33" t="e">
        <f>IF(OR(A106="",B106=""),NA(),MAX(0,IF(A106-B106=0,SameDayCycleTimeSettingValue,((A106-B106) *24)-(INT((A106-B106)) * (24-(FinishHour-StartHour))))))</f>
        <v>#N/A</v>
      </c>
      <c r="K106" s="3" t="e">
        <f ca="1">IF(OR(A106&lt;&gt;"",B106=""),NA(),MAX(0,IF(_xlfn.DAYS(NOW(),B106)=0,SameDayCycleTimeSettingValue,_xlfn.DAYS(NOW(),B106))))</f>
        <v>#N/A</v>
      </c>
    </row>
    <row r="107" spans="1:11" x14ac:dyDescent="0.25">
      <c r="A107" s="32" t="str">
        <f>IF(AND(TRIM(INDEX(CompletedDateValues,ROW(A107)))&lt;&gt;"",INDEX(CompletedDateValues,ROW(A107))&gt;0),INDEX(CompletedDateValues,ROW(A107)),"")</f>
        <v/>
      </c>
      <c r="B107" s="32" t="str">
        <f>IF(AND(TRIM(INDEX(StartDateValues,ROW(A107)))&lt;&gt;"",INDEX(StartDateValues,ROW(A107))&gt;0),INDEX(StartDateValues,ROW(A107)),"")</f>
        <v/>
      </c>
      <c r="C107" s="22" t="str">
        <f t="shared" si="6"/>
        <v/>
      </c>
      <c r="D107" s="3" t="str">
        <f t="shared" si="7"/>
        <v/>
      </c>
      <c r="E107" s="3" t="str">
        <f t="shared" si="8"/>
        <v/>
      </c>
      <c r="F107" s="3" t="str">
        <f t="shared" si="9"/>
        <v/>
      </c>
      <c r="G107" s="3" t="str">
        <f>IF(A107="","",IF(HOUR(A107)&lt;StartHour,StartHour,IF(HOUR(A107)&gt;FinishHour,FinishHour,HOUR(A107))))</f>
        <v/>
      </c>
      <c r="H107" s="3" t="str">
        <f t="shared" si="10"/>
        <v/>
      </c>
      <c r="I107" s="33" t="e">
        <f>IF(OR(A107="",B107=""),NA(),MAX(0,IF(A107-B107=0,SameDayCycleTimeSettingValue,(A107-B107) *24)))</f>
        <v>#N/A</v>
      </c>
      <c r="J107" s="33" t="e">
        <f>IF(OR(A107="",B107=""),NA(),MAX(0,IF(A107-B107=0,SameDayCycleTimeSettingValue,((A107-B107) *24)-(INT((A107-B107)) * (24-(FinishHour-StartHour))))))</f>
        <v>#N/A</v>
      </c>
      <c r="K107" s="3" t="e">
        <f ca="1">IF(OR(A107&lt;&gt;"",B107=""),NA(),MAX(0,IF(_xlfn.DAYS(NOW(),B107)=0,SameDayCycleTimeSettingValue,_xlfn.DAYS(NOW(),B107))))</f>
        <v>#N/A</v>
      </c>
    </row>
    <row r="108" spans="1:11" x14ac:dyDescent="0.25">
      <c r="A108" s="32" t="str">
        <f>IF(AND(TRIM(INDEX(CompletedDateValues,ROW(A108)))&lt;&gt;"",INDEX(CompletedDateValues,ROW(A108))&gt;0),INDEX(CompletedDateValues,ROW(A108)),"")</f>
        <v/>
      </c>
      <c r="B108" s="32" t="str">
        <f>IF(AND(TRIM(INDEX(StartDateValues,ROW(A108)))&lt;&gt;"",INDEX(StartDateValues,ROW(A108))&gt;0),INDEX(StartDateValues,ROW(A108)),"")</f>
        <v/>
      </c>
      <c r="C108" s="22" t="str">
        <f t="shared" si="6"/>
        <v/>
      </c>
      <c r="D108" s="3" t="str">
        <f t="shared" si="7"/>
        <v/>
      </c>
      <c r="E108" s="3" t="str">
        <f t="shared" si="8"/>
        <v/>
      </c>
      <c r="F108" s="3" t="str">
        <f t="shared" si="9"/>
        <v/>
      </c>
      <c r="G108" s="3" t="str">
        <f>IF(A108="","",IF(HOUR(A108)&lt;StartHour,StartHour,IF(HOUR(A108)&gt;FinishHour,FinishHour,HOUR(A108))))</f>
        <v/>
      </c>
      <c r="H108" s="3" t="str">
        <f t="shared" si="10"/>
        <v/>
      </c>
      <c r="I108" s="33" t="e">
        <f>IF(OR(A108="",B108=""),NA(),MAX(0,IF(A108-B108=0,SameDayCycleTimeSettingValue,(A108-B108) *24)))</f>
        <v>#N/A</v>
      </c>
      <c r="J108" s="33" t="e">
        <f>IF(OR(A108="",B108=""),NA(),MAX(0,IF(A108-B108=0,SameDayCycleTimeSettingValue,((A108-B108) *24)-(INT((A108-B108)) * (24-(FinishHour-StartHour))))))</f>
        <v>#N/A</v>
      </c>
      <c r="K108" s="3" t="e">
        <f ca="1">IF(OR(A108&lt;&gt;"",B108=""),NA(),MAX(0,IF(_xlfn.DAYS(NOW(),B108)=0,SameDayCycleTimeSettingValue,_xlfn.DAYS(NOW(),B108))))</f>
        <v>#N/A</v>
      </c>
    </row>
    <row r="109" spans="1:11" x14ac:dyDescent="0.25">
      <c r="A109" s="32" t="str">
        <f>IF(AND(TRIM(INDEX(CompletedDateValues,ROW(A109)))&lt;&gt;"",INDEX(CompletedDateValues,ROW(A109))&gt;0),INDEX(CompletedDateValues,ROW(A109)),"")</f>
        <v/>
      </c>
      <c r="B109" s="32" t="str">
        <f>IF(AND(TRIM(INDEX(StartDateValues,ROW(A109)))&lt;&gt;"",INDEX(StartDateValues,ROW(A109))&gt;0),INDEX(StartDateValues,ROW(A109)),"")</f>
        <v/>
      </c>
      <c r="C109" s="22" t="str">
        <f t="shared" si="6"/>
        <v/>
      </c>
      <c r="D109" s="3" t="str">
        <f t="shared" si="7"/>
        <v/>
      </c>
      <c r="E109" s="3" t="str">
        <f t="shared" si="8"/>
        <v/>
      </c>
      <c r="F109" s="3" t="str">
        <f t="shared" si="9"/>
        <v/>
      </c>
      <c r="G109" s="3" t="str">
        <f>IF(A109="","",IF(HOUR(A109)&lt;StartHour,StartHour,IF(HOUR(A109)&gt;FinishHour,FinishHour,HOUR(A109))))</f>
        <v/>
      </c>
      <c r="H109" s="3" t="str">
        <f t="shared" si="10"/>
        <v/>
      </c>
      <c r="I109" s="33" t="e">
        <f>IF(OR(A109="",B109=""),NA(),MAX(0,IF(A109-B109=0,SameDayCycleTimeSettingValue,(A109-B109) *24)))</f>
        <v>#N/A</v>
      </c>
      <c r="J109" s="33" t="e">
        <f>IF(OR(A109="",B109=""),NA(),MAX(0,IF(A109-B109=0,SameDayCycleTimeSettingValue,((A109-B109) *24)-(INT((A109-B109)) * (24-(FinishHour-StartHour))))))</f>
        <v>#N/A</v>
      </c>
      <c r="K109" s="3" t="e">
        <f ca="1">IF(OR(A109&lt;&gt;"",B109=""),NA(),MAX(0,IF(_xlfn.DAYS(NOW(),B109)=0,SameDayCycleTimeSettingValue,_xlfn.DAYS(NOW(),B109))))</f>
        <v>#N/A</v>
      </c>
    </row>
    <row r="110" spans="1:11" x14ac:dyDescent="0.25">
      <c r="A110" s="32" t="str">
        <f>IF(AND(TRIM(INDEX(CompletedDateValues,ROW(A110)))&lt;&gt;"",INDEX(CompletedDateValues,ROW(A110))&gt;0),INDEX(CompletedDateValues,ROW(A110)),"")</f>
        <v/>
      </c>
      <c r="B110" s="32" t="str">
        <f>IF(AND(TRIM(INDEX(StartDateValues,ROW(A110)))&lt;&gt;"",INDEX(StartDateValues,ROW(A110))&gt;0),INDEX(StartDateValues,ROW(A110)),"")</f>
        <v/>
      </c>
      <c r="C110" s="22" t="str">
        <f t="shared" si="6"/>
        <v/>
      </c>
      <c r="D110" s="3" t="str">
        <f t="shared" si="7"/>
        <v/>
      </c>
      <c r="E110" s="3" t="str">
        <f t="shared" si="8"/>
        <v/>
      </c>
      <c r="F110" s="3" t="str">
        <f t="shared" si="9"/>
        <v/>
      </c>
      <c r="G110" s="3" t="str">
        <f>IF(A110="","",IF(HOUR(A110)&lt;StartHour,StartHour,IF(HOUR(A110)&gt;FinishHour,FinishHour,HOUR(A110))))</f>
        <v/>
      </c>
      <c r="H110" s="3" t="str">
        <f t="shared" si="10"/>
        <v/>
      </c>
      <c r="I110" s="33" t="e">
        <f>IF(OR(A110="",B110=""),NA(),MAX(0,IF(A110-B110=0,SameDayCycleTimeSettingValue,(A110-B110) *24)))</f>
        <v>#N/A</v>
      </c>
      <c r="J110" s="33" t="e">
        <f>IF(OR(A110="",B110=""),NA(),MAX(0,IF(A110-B110=0,SameDayCycleTimeSettingValue,((A110-B110) *24)-(INT((A110-B110)) * (24-(FinishHour-StartHour))))))</f>
        <v>#N/A</v>
      </c>
      <c r="K110" s="3" t="e">
        <f ca="1">IF(OR(A110&lt;&gt;"",B110=""),NA(),MAX(0,IF(_xlfn.DAYS(NOW(),B110)=0,SameDayCycleTimeSettingValue,_xlfn.DAYS(NOW(),B110))))</f>
        <v>#N/A</v>
      </c>
    </row>
    <row r="111" spans="1:11" x14ac:dyDescent="0.25">
      <c r="A111" s="32" t="str">
        <f>IF(AND(TRIM(INDEX(CompletedDateValues,ROW(A111)))&lt;&gt;"",INDEX(CompletedDateValues,ROW(A111))&gt;0),INDEX(CompletedDateValues,ROW(A111)),"")</f>
        <v/>
      </c>
      <c r="B111" s="32" t="str">
        <f>IF(AND(TRIM(INDEX(StartDateValues,ROW(A111)))&lt;&gt;"",INDEX(StartDateValues,ROW(A111))&gt;0),INDEX(StartDateValues,ROW(A111)),"")</f>
        <v/>
      </c>
      <c r="C111" s="22" t="str">
        <f t="shared" si="6"/>
        <v/>
      </c>
      <c r="D111" s="3" t="str">
        <f t="shared" si="7"/>
        <v/>
      </c>
      <c r="E111" s="3" t="str">
        <f t="shared" si="8"/>
        <v/>
      </c>
      <c r="F111" s="3" t="str">
        <f t="shared" si="9"/>
        <v/>
      </c>
      <c r="G111" s="3" t="str">
        <f>IF(A111="","",IF(HOUR(A111)&lt;StartHour,StartHour,IF(HOUR(A111)&gt;FinishHour,FinishHour,HOUR(A111))))</f>
        <v/>
      </c>
      <c r="H111" s="3" t="str">
        <f t="shared" si="10"/>
        <v/>
      </c>
      <c r="I111" s="33" t="e">
        <f>IF(OR(A111="",B111=""),NA(),MAX(0,IF(A111-B111=0,SameDayCycleTimeSettingValue,(A111-B111) *24)))</f>
        <v>#N/A</v>
      </c>
      <c r="J111" s="33" t="e">
        <f>IF(OR(A111="",B111=""),NA(),MAX(0,IF(A111-B111=0,SameDayCycleTimeSettingValue,((A111-B111) *24)-(INT((A111-B111)) * (24-(FinishHour-StartHour))))))</f>
        <v>#N/A</v>
      </c>
      <c r="K111" s="3" t="e">
        <f ca="1">IF(OR(A111&lt;&gt;"",B111=""),NA(),MAX(0,IF(_xlfn.DAYS(NOW(),B111)=0,SameDayCycleTimeSettingValue,_xlfn.DAYS(NOW(),B111))))</f>
        <v>#N/A</v>
      </c>
    </row>
    <row r="112" spans="1:11" x14ac:dyDescent="0.25">
      <c r="A112" s="32" t="str">
        <f>IF(AND(TRIM(INDEX(CompletedDateValues,ROW(A112)))&lt;&gt;"",INDEX(CompletedDateValues,ROW(A112))&gt;0),INDEX(CompletedDateValues,ROW(A112)),"")</f>
        <v/>
      </c>
      <c r="B112" s="32" t="str">
        <f>IF(AND(TRIM(INDEX(StartDateValues,ROW(A112)))&lt;&gt;"",INDEX(StartDateValues,ROW(A112))&gt;0),INDEX(StartDateValues,ROW(A112)),"")</f>
        <v/>
      </c>
      <c r="C112" s="22" t="str">
        <f t="shared" si="6"/>
        <v/>
      </c>
      <c r="D112" s="3" t="str">
        <f t="shared" si="7"/>
        <v/>
      </c>
      <c r="E112" s="3" t="str">
        <f t="shared" si="8"/>
        <v/>
      </c>
      <c r="F112" s="3" t="str">
        <f t="shared" si="9"/>
        <v/>
      </c>
      <c r="G112" s="3" t="str">
        <f>IF(A112="","",IF(HOUR(A112)&lt;StartHour,StartHour,IF(HOUR(A112)&gt;FinishHour,FinishHour,HOUR(A112))))</f>
        <v/>
      </c>
      <c r="H112" s="3" t="str">
        <f t="shared" si="10"/>
        <v/>
      </c>
      <c r="I112" s="33" t="e">
        <f>IF(OR(A112="",B112=""),NA(),MAX(0,IF(A112-B112=0,SameDayCycleTimeSettingValue,(A112-B112) *24)))</f>
        <v>#N/A</v>
      </c>
      <c r="J112" s="33" t="e">
        <f>IF(OR(A112="",B112=""),NA(),MAX(0,IF(A112-B112=0,SameDayCycleTimeSettingValue,((A112-B112) *24)-(INT((A112-B112)) * (24-(FinishHour-StartHour))))))</f>
        <v>#N/A</v>
      </c>
      <c r="K112" s="3" t="e">
        <f ca="1">IF(OR(A112&lt;&gt;"",B112=""),NA(),MAX(0,IF(_xlfn.DAYS(NOW(),B112)=0,SameDayCycleTimeSettingValue,_xlfn.DAYS(NOW(),B112))))</f>
        <v>#N/A</v>
      </c>
    </row>
    <row r="113" spans="1:11" x14ac:dyDescent="0.25">
      <c r="A113" s="32" t="str">
        <f>IF(AND(TRIM(INDEX(CompletedDateValues,ROW(A113)))&lt;&gt;"",INDEX(CompletedDateValues,ROW(A113))&gt;0),INDEX(CompletedDateValues,ROW(A113)),"")</f>
        <v/>
      </c>
      <c r="B113" s="32" t="str">
        <f>IF(AND(TRIM(INDEX(StartDateValues,ROW(A113)))&lt;&gt;"",INDEX(StartDateValues,ROW(A113))&gt;0),INDEX(StartDateValues,ROW(A113)),"")</f>
        <v/>
      </c>
      <c r="C113" s="22" t="str">
        <f t="shared" si="6"/>
        <v/>
      </c>
      <c r="D113" s="3" t="str">
        <f t="shared" si="7"/>
        <v/>
      </c>
      <c r="E113" s="3" t="str">
        <f t="shared" si="8"/>
        <v/>
      </c>
      <c r="F113" s="3" t="str">
        <f t="shared" si="9"/>
        <v/>
      </c>
      <c r="G113" s="3" t="str">
        <f>IF(A113="","",IF(HOUR(A113)&lt;StartHour,StartHour,IF(HOUR(A113)&gt;FinishHour,FinishHour,HOUR(A113))))</f>
        <v/>
      </c>
      <c r="H113" s="3" t="str">
        <f t="shared" si="10"/>
        <v/>
      </c>
      <c r="I113" s="33" t="e">
        <f>IF(OR(A113="",B113=""),NA(),MAX(0,IF(A113-B113=0,SameDayCycleTimeSettingValue,(A113-B113) *24)))</f>
        <v>#N/A</v>
      </c>
      <c r="J113" s="33" t="e">
        <f>IF(OR(A113="",B113=""),NA(),MAX(0,IF(A113-B113=0,SameDayCycleTimeSettingValue,((A113-B113) *24)-(INT((A113-B113)) * (24-(FinishHour-StartHour))))))</f>
        <v>#N/A</v>
      </c>
      <c r="K113" s="3" t="e">
        <f ca="1">IF(OR(A113&lt;&gt;"",B113=""),NA(),MAX(0,IF(_xlfn.DAYS(NOW(),B113)=0,SameDayCycleTimeSettingValue,_xlfn.DAYS(NOW(),B113))))</f>
        <v>#N/A</v>
      </c>
    </row>
    <row r="114" spans="1:11" x14ac:dyDescent="0.25">
      <c r="A114" s="32" t="str">
        <f>IF(AND(TRIM(INDEX(CompletedDateValues,ROW(A114)))&lt;&gt;"",INDEX(CompletedDateValues,ROW(A114))&gt;0),INDEX(CompletedDateValues,ROW(A114)),"")</f>
        <v/>
      </c>
      <c r="B114" s="32" t="str">
        <f>IF(AND(TRIM(INDEX(StartDateValues,ROW(A114)))&lt;&gt;"",INDEX(StartDateValues,ROW(A114))&gt;0),INDEX(StartDateValues,ROW(A114)),"")</f>
        <v/>
      </c>
      <c r="C114" s="22" t="str">
        <f t="shared" si="6"/>
        <v/>
      </c>
      <c r="D114" s="3" t="str">
        <f t="shared" si="7"/>
        <v/>
      </c>
      <c r="E114" s="3" t="str">
        <f t="shared" si="8"/>
        <v/>
      </c>
      <c r="F114" s="3" t="str">
        <f t="shared" si="9"/>
        <v/>
      </c>
      <c r="G114" s="3" t="str">
        <f>IF(A114="","",IF(HOUR(A114)&lt;StartHour,StartHour,IF(HOUR(A114)&gt;FinishHour,FinishHour,HOUR(A114))))</f>
        <v/>
      </c>
      <c r="H114" s="3" t="str">
        <f t="shared" si="10"/>
        <v/>
      </c>
      <c r="I114" s="33" t="e">
        <f>IF(OR(A114="",B114=""),NA(),MAX(0,IF(A114-B114=0,SameDayCycleTimeSettingValue,(A114-B114) *24)))</f>
        <v>#N/A</v>
      </c>
      <c r="J114" s="33" t="e">
        <f>IF(OR(A114="",B114=""),NA(),MAX(0,IF(A114-B114=0,SameDayCycleTimeSettingValue,((A114-B114) *24)-(INT((A114-B114)) * (24-(FinishHour-StartHour))))))</f>
        <v>#N/A</v>
      </c>
      <c r="K114" s="3" t="e">
        <f ca="1">IF(OR(A114&lt;&gt;"",B114=""),NA(),MAX(0,IF(_xlfn.DAYS(NOW(),B114)=0,SameDayCycleTimeSettingValue,_xlfn.DAYS(NOW(),B114))))</f>
        <v>#N/A</v>
      </c>
    </row>
    <row r="115" spans="1:11" x14ac:dyDescent="0.25">
      <c r="A115" s="32" t="str">
        <f>IF(AND(TRIM(INDEX(CompletedDateValues,ROW(A115)))&lt;&gt;"",INDEX(CompletedDateValues,ROW(A115))&gt;0),INDEX(CompletedDateValues,ROW(A115)),"")</f>
        <v/>
      </c>
      <c r="B115" s="32" t="str">
        <f>IF(AND(TRIM(INDEX(StartDateValues,ROW(A115)))&lt;&gt;"",INDEX(StartDateValues,ROW(A115))&gt;0),INDEX(StartDateValues,ROW(A115)),"")</f>
        <v/>
      </c>
      <c r="C115" s="22" t="str">
        <f t="shared" si="6"/>
        <v/>
      </c>
      <c r="D115" s="3" t="str">
        <f t="shared" si="7"/>
        <v/>
      </c>
      <c r="E115" s="3" t="str">
        <f t="shared" si="8"/>
        <v/>
      </c>
      <c r="F115" s="3" t="str">
        <f t="shared" si="9"/>
        <v/>
      </c>
      <c r="G115" s="3" t="str">
        <f>IF(A115="","",IF(HOUR(A115)&lt;StartHour,StartHour,IF(HOUR(A115)&gt;FinishHour,FinishHour,HOUR(A115))))</f>
        <v/>
      </c>
      <c r="H115" s="3" t="str">
        <f t="shared" si="10"/>
        <v/>
      </c>
      <c r="I115" s="33" t="e">
        <f>IF(OR(A115="",B115=""),NA(),MAX(0,IF(A115-B115=0,SameDayCycleTimeSettingValue,(A115-B115) *24)))</f>
        <v>#N/A</v>
      </c>
      <c r="J115" s="33" t="e">
        <f>IF(OR(A115="",B115=""),NA(),MAX(0,IF(A115-B115=0,SameDayCycleTimeSettingValue,((A115-B115) *24)-(INT((A115-B115)) * (24-(FinishHour-StartHour))))))</f>
        <v>#N/A</v>
      </c>
      <c r="K115" s="3" t="e">
        <f ca="1">IF(OR(A115&lt;&gt;"",B115=""),NA(),MAX(0,IF(_xlfn.DAYS(NOW(),B115)=0,SameDayCycleTimeSettingValue,_xlfn.DAYS(NOW(),B115))))</f>
        <v>#N/A</v>
      </c>
    </row>
    <row r="116" spans="1:11" x14ac:dyDescent="0.25">
      <c r="A116" s="32" t="str">
        <f>IF(AND(TRIM(INDEX(CompletedDateValues,ROW(A116)))&lt;&gt;"",INDEX(CompletedDateValues,ROW(A116))&gt;0),INDEX(CompletedDateValues,ROW(A116)),"")</f>
        <v/>
      </c>
      <c r="B116" s="32" t="str">
        <f>IF(AND(TRIM(INDEX(StartDateValues,ROW(A116)))&lt;&gt;"",INDEX(StartDateValues,ROW(A116))&gt;0),INDEX(StartDateValues,ROW(A116)),"")</f>
        <v/>
      </c>
      <c r="C116" s="22" t="str">
        <f t="shared" si="6"/>
        <v/>
      </c>
      <c r="D116" s="3" t="str">
        <f t="shared" si="7"/>
        <v/>
      </c>
      <c r="E116" s="3" t="str">
        <f t="shared" si="8"/>
        <v/>
      </c>
      <c r="F116" s="3" t="str">
        <f t="shared" si="9"/>
        <v/>
      </c>
      <c r="G116" s="3" t="str">
        <f>IF(A116="","",IF(HOUR(A116)&lt;StartHour,StartHour,IF(HOUR(A116)&gt;FinishHour,FinishHour,HOUR(A116))))</f>
        <v/>
      </c>
      <c r="H116" s="3" t="str">
        <f t="shared" si="10"/>
        <v/>
      </c>
      <c r="I116" s="33" t="e">
        <f>IF(OR(A116="",B116=""),NA(),MAX(0,IF(A116-B116=0,SameDayCycleTimeSettingValue,(A116-B116) *24)))</f>
        <v>#N/A</v>
      </c>
      <c r="J116" s="33" t="e">
        <f>IF(OR(A116="",B116=""),NA(),MAX(0,IF(A116-B116=0,SameDayCycleTimeSettingValue,((A116-B116) *24)-(INT((A116-B116)) * (24-(FinishHour-StartHour))))))</f>
        <v>#N/A</v>
      </c>
      <c r="K116" s="3" t="e">
        <f ca="1">IF(OR(A116&lt;&gt;"",B116=""),NA(),MAX(0,IF(_xlfn.DAYS(NOW(),B116)=0,SameDayCycleTimeSettingValue,_xlfn.DAYS(NOW(),B116))))</f>
        <v>#N/A</v>
      </c>
    </row>
    <row r="117" spans="1:11" x14ac:dyDescent="0.25">
      <c r="A117" s="32" t="str">
        <f>IF(AND(TRIM(INDEX(CompletedDateValues,ROW(A117)))&lt;&gt;"",INDEX(CompletedDateValues,ROW(A117))&gt;0),INDEX(CompletedDateValues,ROW(A117)),"")</f>
        <v/>
      </c>
      <c r="B117" s="32" t="str">
        <f>IF(AND(TRIM(INDEX(StartDateValues,ROW(A117)))&lt;&gt;"",INDEX(StartDateValues,ROW(A117))&gt;0),INDEX(StartDateValues,ROW(A117)),"")</f>
        <v/>
      </c>
      <c r="C117" s="22" t="str">
        <f t="shared" si="6"/>
        <v/>
      </c>
      <c r="D117" s="3" t="str">
        <f t="shared" si="7"/>
        <v/>
      </c>
      <c r="E117" s="3" t="str">
        <f t="shared" si="8"/>
        <v/>
      </c>
      <c r="F117" s="3" t="str">
        <f t="shared" si="9"/>
        <v/>
      </c>
      <c r="G117" s="3" t="str">
        <f>IF(A117="","",IF(HOUR(A117)&lt;StartHour,StartHour,IF(HOUR(A117)&gt;FinishHour,FinishHour,HOUR(A117))))</f>
        <v/>
      </c>
      <c r="H117" s="3" t="str">
        <f t="shared" si="10"/>
        <v/>
      </c>
      <c r="I117" s="33" t="e">
        <f>IF(OR(A117="",B117=""),NA(),MAX(0,IF(A117-B117=0,SameDayCycleTimeSettingValue,(A117-B117) *24)))</f>
        <v>#N/A</v>
      </c>
      <c r="J117" s="33" t="e">
        <f>IF(OR(A117="",B117=""),NA(),MAX(0,IF(A117-B117=0,SameDayCycleTimeSettingValue,((A117-B117) *24)-(INT((A117-B117)) * (24-(FinishHour-StartHour))))))</f>
        <v>#N/A</v>
      </c>
      <c r="K117" s="3" t="e">
        <f ca="1">IF(OR(A117&lt;&gt;"",B117=""),NA(),MAX(0,IF(_xlfn.DAYS(NOW(),B117)=0,SameDayCycleTimeSettingValue,_xlfn.DAYS(NOW(),B117))))</f>
        <v>#N/A</v>
      </c>
    </row>
    <row r="118" spans="1:11" x14ac:dyDescent="0.25">
      <c r="A118" s="32" t="str">
        <f>IF(AND(TRIM(INDEX(CompletedDateValues,ROW(A118)))&lt;&gt;"",INDEX(CompletedDateValues,ROW(A118))&gt;0),INDEX(CompletedDateValues,ROW(A118)),"")</f>
        <v/>
      </c>
      <c r="B118" s="32" t="str">
        <f>IF(AND(TRIM(INDEX(StartDateValues,ROW(A118)))&lt;&gt;"",INDEX(StartDateValues,ROW(A118))&gt;0),INDEX(StartDateValues,ROW(A118)),"")</f>
        <v/>
      </c>
      <c r="C118" s="22" t="str">
        <f t="shared" si="6"/>
        <v/>
      </c>
      <c r="D118" s="3" t="str">
        <f t="shared" si="7"/>
        <v/>
      </c>
      <c r="E118" s="3" t="str">
        <f t="shared" si="8"/>
        <v/>
      </c>
      <c r="F118" s="3" t="str">
        <f t="shared" si="9"/>
        <v/>
      </c>
      <c r="G118" s="3" t="str">
        <f>IF(A118="","",IF(HOUR(A118)&lt;StartHour,StartHour,IF(HOUR(A118)&gt;FinishHour,FinishHour,HOUR(A118))))</f>
        <v/>
      </c>
      <c r="H118" s="3" t="str">
        <f t="shared" si="10"/>
        <v/>
      </c>
      <c r="I118" s="33" t="e">
        <f>IF(OR(A118="",B118=""),NA(),MAX(0,IF(A118-B118=0,SameDayCycleTimeSettingValue,(A118-B118) *24)))</f>
        <v>#N/A</v>
      </c>
      <c r="J118" s="33" t="e">
        <f>IF(OR(A118="",B118=""),NA(),MAX(0,IF(A118-B118=0,SameDayCycleTimeSettingValue,((A118-B118) *24)-(INT((A118-B118)) * (24-(FinishHour-StartHour))))))</f>
        <v>#N/A</v>
      </c>
      <c r="K118" s="3" t="e">
        <f ca="1">IF(OR(A118&lt;&gt;"",B118=""),NA(),MAX(0,IF(_xlfn.DAYS(NOW(),B118)=0,SameDayCycleTimeSettingValue,_xlfn.DAYS(NOW(),B118))))</f>
        <v>#N/A</v>
      </c>
    </row>
    <row r="119" spans="1:11" x14ac:dyDescent="0.25">
      <c r="A119" s="32" t="str">
        <f>IF(AND(TRIM(INDEX(CompletedDateValues,ROW(A119)))&lt;&gt;"",INDEX(CompletedDateValues,ROW(A119))&gt;0),INDEX(CompletedDateValues,ROW(A119)),"")</f>
        <v/>
      </c>
      <c r="B119" s="32" t="str">
        <f>IF(AND(TRIM(INDEX(StartDateValues,ROW(A119)))&lt;&gt;"",INDEX(StartDateValues,ROW(A119))&gt;0),INDEX(StartDateValues,ROW(A119)),"")</f>
        <v/>
      </c>
      <c r="C119" s="22" t="str">
        <f t="shared" si="6"/>
        <v/>
      </c>
      <c r="D119" s="3" t="str">
        <f t="shared" si="7"/>
        <v/>
      </c>
      <c r="E119" s="3" t="str">
        <f t="shared" si="8"/>
        <v/>
      </c>
      <c r="F119" s="3" t="str">
        <f t="shared" si="9"/>
        <v/>
      </c>
      <c r="G119" s="3" t="str">
        <f>IF(A119="","",IF(HOUR(A119)&lt;StartHour,StartHour,IF(HOUR(A119)&gt;FinishHour,FinishHour,HOUR(A119))))</f>
        <v/>
      </c>
      <c r="H119" s="3" t="str">
        <f t="shared" si="10"/>
        <v/>
      </c>
      <c r="I119" s="33" t="e">
        <f>IF(OR(A119="",B119=""),NA(),MAX(0,IF(A119-B119=0,SameDayCycleTimeSettingValue,(A119-B119) *24)))</f>
        <v>#N/A</v>
      </c>
      <c r="J119" s="33" t="e">
        <f>IF(OR(A119="",B119=""),NA(),MAX(0,IF(A119-B119=0,SameDayCycleTimeSettingValue,((A119-B119) *24)-(INT((A119-B119)) * (24-(FinishHour-StartHour))))))</f>
        <v>#N/A</v>
      </c>
      <c r="K119" s="3" t="e">
        <f ca="1">IF(OR(A119&lt;&gt;"",B119=""),NA(),MAX(0,IF(_xlfn.DAYS(NOW(),B119)=0,SameDayCycleTimeSettingValue,_xlfn.DAYS(NOW(),B119))))</f>
        <v>#N/A</v>
      </c>
    </row>
    <row r="120" spans="1:11" x14ac:dyDescent="0.25">
      <c r="A120" s="32" t="str">
        <f>IF(AND(TRIM(INDEX(CompletedDateValues,ROW(A120)))&lt;&gt;"",INDEX(CompletedDateValues,ROW(A120))&gt;0),INDEX(CompletedDateValues,ROW(A120)),"")</f>
        <v/>
      </c>
      <c r="B120" s="32" t="str">
        <f>IF(AND(TRIM(INDEX(StartDateValues,ROW(A120)))&lt;&gt;"",INDEX(StartDateValues,ROW(A120))&gt;0),INDEX(StartDateValues,ROW(A120)),"")</f>
        <v/>
      </c>
      <c r="C120" s="22" t="str">
        <f t="shared" si="6"/>
        <v/>
      </c>
      <c r="D120" s="3" t="str">
        <f t="shared" si="7"/>
        <v/>
      </c>
      <c r="E120" s="3" t="str">
        <f t="shared" si="8"/>
        <v/>
      </c>
      <c r="F120" s="3" t="str">
        <f t="shared" si="9"/>
        <v/>
      </c>
      <c r="G120" s="3" t="str">
        <f>IF(A120="","",IF(HOUR(A120)&lt;StartHour,StartHour,IF(HOUR(A120)&gt;FinishHour,FinishHour,HOUR(A120))))</f>
        <v/>
      </c>
      <c r="H120" s="3" t="str">
        <f t="shared" si="10"/>
        <v/>
      </c>
      <c r="I120" s="33" t="e">
        <f>IF(OR(A120="",B120=""),NA(),MAX(0,IF(A120-B120=0,SameDayCycleTimeSettingValue,(A120-B120) *24)))</f>
        <v>#N/A</v>
      </c>
      <c r="J120" s="33" t="e">
        <f>IF(OR(A120="",B120=""),NA(),MAX(0,IF(A120-B120=0,SameDayCycleTimeSettingValue,((A120-B120) *24)-(INT((A120-B120)) * (24-(FinishHour-StartHour))))))</f>
        <v>#N/A</v>
      </c>
      <c r="K120" s="3" t="e">
        <f ca="1">IF(OR(A120&lt;&gt;"",B120=""),NA(),MAX(0,IF(_xlfn.DAYS(NOW(),B120)=0,SameDayCycleTimeSettingValue,_xlfn.DAYS(NOW(),B120))))</f>
        <v>#N/A</v>
      </c>
    </row>
    <row r="121" spans="1:11" x14ac:dyDescent="0.25">
      <c r="A121" s="32" t="str">
        <f>IF(AND(TRIM(INDEX(CompletedDateValues,ROW(A121)))&lt;&gt;"",INDEX(CompletedDateValues,ROW(A121))&gt;0),INDEX(CompletedDateValues,ROW(A121)),"")</f>
        <v/>
      </c>
      <c r="B121" s="32" t="str">
        <f>IF(AND(TRIM(INDEX(StartDateValues,ROW(A121)))&lt;&gt;"",INDEX(StartDateValues,ROW(A121))&gt;0),INDEX(StartDateValues,ROW(A121)),"")</f>
        <v/>
      </c>
      <c r="C121" s="22" t="str">
        <f t="shared" si="6"/>
        <v/>
      </c>
      <c r="D121" s="3" t="str">
        <f t="shared" si="7"/>
        <v/>
      </c>
      <c r="E121" s="3" t="str">
        <f t="shared" si="8"/>
        <v/>
      </c>
      <c r="F121" s="3" t="str">
        <f t="shared" si="9"/>
        <v/>
      </c>
      <c r="G121" s="3" t="str">
        <f>IF(A121="","",IF(HOUR(A121)&lt;StartHour,StartHour,IF(HOUR(A121)&gt;FinishHour,FinishHour,HOUR(A121))))</f>
        <v/>
      </c>
      <c r="H121" s="3" t="str">
        <f t="shared" si="10"/>
        <v/>
      </c>
      <c r="I121" s="33" t="e">
        <f>IF(OR(A121="",B121=""),NA(),MAX(0,IF(A121-B121=0,SameDayCycleTimeSettingValue,(A121-B121) *24)))</f>
        <v>#N/A</v>
      </c>
      <c r="J121" s="33" t="e">
        <f>IF(OR(A121="",B121=""),NA(),MAX(0,IF(A121-B121=0,SameDayCycleTimeSettingValue,((A121-B121) *24)-(INT((A121-B121)) * (24-(FinishHour-StartHour))))))</f>
        <v>#N/A</v>
      </c>
      <c r="K121" s="3" t="e">
        <f ca="1">IF(OR(A121&lt;&gt;"",B121=""),NA(),MAX(0,IF(_xlfn.DAYS(NOW(),B121)=0,SameDayCycleTimeSettingValue,_xlfn.DAYS(NOW(),B121))))</f>
        <v>#N/A</v>
      </c>
    </row>
    <row r="122" spans="1:11" x14ac:dyDescent="0.25">
      <c r="A122" s="32" t="str">
        <f>IF(AND(TRIM(INDEX(CompletedDateValues,ROW(A122)))&lt;&gt;"",INDEX(CompletedDateValues,ROW(A122))&gt;0),INDEX(CompletedDateValues,ROW(A122)),"")</f>
        <v/>
      </c>
      <c r="B122" s="32" t="str">
        <f>IF(AND(TRIM(INDEX(StartDateValues,ROW(A122)))&lt;&gt;"",INDEX(StartDateValues,ROW(A122))&gt;0),INDEX(StartDateValues,ROW(A122)),"")</f>
        <v/>
      </c>
      <c r="C122" s="22" t="str">
        <f t="shared" si="6"/>
        <v/>
      </c>
      <c r="D122" s="3" t="str">
        <f t="shared" si="7"/>
        <v/>
      </c>
      <c r="E122" s="3" t="str">
        <f t="shared" si="8"/>
        <v/>
      </c>
      <c r="F122" s="3" t="str">
        <f t="shared" si="9"/>
        <v/>
      </c>
      <c r="G122" s="3" t="str">
        <f>IF(A122="","",IF(HOUR(A122)&lt;StartHour,StartHour,IF(HOUR(A122)&gt;FinishHour,FinishHour,HOUR(A122))))</f>
        <v/>
      </c>
      <c r="H122" s="3" t="str">
        <f t="shared" si="10"/>
        <v/>
      </c>
      <c r="I122" s="33" t="e">
        <f>IF(OR(A122="",B122=""),NA(),MAX(0,IF(A122-B122=0,SameDayCycleTimeSettingValue,(A122-B122) *24)))</f>
        <v>#N/A</v>
      </c>
      <c r="J122" s="33" t="e">
        <f>IF(OR(A122="",B122=""),NA(),MAX(0,IF(A122-B122=0,SameDayCycleTimeSettingValue,((A122-B122) *24)-(INT((A122-B122)) * (24-(FinishHour-StartHour))))))</f>
        <v>#N/A</v>
      </c>
      <c r="K122" s="3" t="e">
        <f ca="1">IF(OR(A122&lt;&gt;"",B122=""),NA(),MAX(0,IF(_xlfn.DAYS(NOW(),B122)=0,SameDayCycleTimeSettingValue,_xlfn.DAYS(NOW(),B122))))</f>
        <v>#N/A</v>
      </c>
    </row>
    <row r="123" spans="1:11" x14ac:dyDescent="0.25">
      <c r="A123" s="32" t="str">
        <f>IF(AND(TRIM(INDEX(CompletedDateValues,ROW(A123)))&lt;&gt;"",INDEX(CompletedDateValues,ROW(A123))&gt;0),INDEX(CompletedDateValues,ROW(A123)),"")</f>
        <v/>
      </c>
      <c r="B123" s="32" t="str">
        <f>IF(AND(TRIM(INDEX(StartDateValues,ROW(A123)))&lt;&gt;"",INDEX(StartDateValues,ROW(A123))&gt;0),INDEX(StartDateValues,ROW(A123)),"")</f>
        <v/>
      </c>
      <c r="C123" s="22" t="str">
        <f t="shared" si="6"/>
        <v/>
      </c>
      <c r="D123" s="3" t="str">
        <f t="shared" si="7"/>
        <v/>
      </c>
      <c r="E123" s="3" t="str">
        <f t="shared" si="8"/>
        <v/>
      </c>
      <c r="F123" s="3" t="str">
        <f t="shared" si="9"/>
        <v/>
      </c>
      <c r="G123" s="3" t="str">
        <f>IF(A123="","",IF(HOUR(A123)&lt;StartHour,StartHour,IF(HOUR(A123)&gt;FinishHour,FinishHour,HOUR(A123))))</f>
        <v/>
      </c>
      <c r="H123" s="3" t="str">
        <f t="shared" si="10"/>
        <v/>
      </c>
      <c r="I123" s="33" t="e">
        <f>IF(OR(A123="",B123=""),NA(),MAX(0,IF(A123-B123=0,SameDayCycleTimeSettingValue,(A123-B123) *24)))</f>
        <v>#N/A</v>
      </c>
      <c r="J123" s="33" t="e">
        <f>IF(OR(A123="",B123=""),NA(),MAX(0,IF(A123-B123=0,SameDayCycleTimeSettingValue,((A123-B123) *24)-(INT((A123-B123)) * (24-(FinishHour-StartHour))))))</f>
        <v>#N/A</v>
      </c>
      <c r="K123" s="3" t="e">
        <f ca="1">IF(OR(A123&lt;&gt;"",B123=""),NA(),MAX(0,IF(_xlfn.DAYS(NOW(),B123)=0,SameDayCycleTimeSettingValue,_xlfn.DAYS(NOW(),B123))))</f>
        <v>#N/A</v>
      </c>
    </row>
    <row r="124" spans="1:11" x14ac:dyDescent="0.25">
      <c r="A124" s="32" t="str">
        <f>IF(AND(TRIM(INDEX(CompletedDateValues,ROW(A124)))&lt;&gt;"",INDEX(CompletedDateValues,ROW(A124))&gt;0),INDEX(CompletedDateValues,ROW(A124)),"")</f>
        <v/>
      </c>
      <c r="B124" s="32" t="str">
        <f>IF(AND(TRIM(INDEX(StartDateValues,ROW(A124)))&lt;&gt;"",INDEX(StartDateValues,ROW(A124))&gt;0),INDEX(StartDateValues,ROW(A124)),"")</f>
        <v/>
      </c>
      <c r="C124" s="22" t="str">
        <f t="shared" si="6"/>
        <v/>
      </c>
      <c r="D124" s="3" t="str">
        <f t="shared" si="7"/>
        <v/>
      </c>
      <c r="E124" s="3" t="str">
        <f t="shared" si="8"/>
        <v/>
      </c>
      <c r="F124" s="3" t="str">
        <f t="shared" si="9"/>
        <v/>
      </c>
      <c r="G124" s="3" t="str">
        <f>IF(A124="","",IF(HOUR(A124)&lt;StartHour,StartHour,IF(HOUR(A124)&gt;FinishHour,FinishHour,HOUR(A124))))</f>
        <v/>
      </c>
      <c r="H124" s="3" t="str">
        <f t="shared" si="10"/>
        <v/>
      </c>
      <c r="I124" s="33" t="e">
        <f>IF(OR(A124="",B124=""),NA(),MAX(0,IF(A124-B124=0,SameDayCycleTimeSettingValue,(A124-B124) *24)))</f>
        <v>#N/A</v>
      </c>
      <c r="J124" s="33" t="e">
        <f>IF(OR(A124="",B124=""),NA(),MAX(0,IF(A124-B124=0,SameDayCycleTimeSettingValue,((A124-B124) *24)-(INT((A124-B124)) * (24-(FinishHour-StartHour))))))</f>
        <v>#N/A</v>
      </c>
      <c r="K124" s="3" t="e">
        <f ca="1">IF(OR(A124&lt;&gt;"",B124=""),NA(),MAX(0,IF(_xlfn.DAYS(NOW(),B124)=0,SameDayCycleTimeSettingValue,_xlfn.DAYS(NOW(),B124))))</f>
        <v>#N/A</v>
      </c>
    </row>
    <row r="125" spans="1:11" x14ac:dyDescent="0.25">
      <c r="A125" s="32" t="str">
        <f>IF(AND(TRIM(INDEX(CompletedDateValues,ROW(A125)))&lt;&gt;"",INDEX(CompletedDateValues,ROW(A125))&gt;0),INDEX(CompletedDateValues,ROW(A125)),"")</f>
        <v/>
      </c>
      <c r="B125" s="32" t="str">
        <f>IF(AND(TRIM(INDEX(StartDateValues,ROW(A125)))&lt;&gt;"",INDEX(StartDateValues,ROW(A125))&gt;0),INDEX(StartDateValues,ROW(A125)),"")</f>
        <v/>
      </c>
      <c r="C125" s="22" t="str">
        <f t="shared" si="6"/>
        <v/>
      </c>
      <c r="D125" s="3" t="str">
        <f t="shared" si="7"/>
        <v/>
      </c>
      <c r="E125" s="3" t="str">
        <f t="shared" si="8"/>
        <v/>
      </c>
      <c r="F125" s="3" t="str">
        <f t="shared" si="9"/>
        <v/>
      </c>
      <c r="G125" s="3" t="str">
        <f>IF(A125="","",IF(HOUR(A125)&lt;StartHour,StartHour,IF(HOUR(A125)&gt;FinishHour,FinishHour,HOUR(A125))))</f>
        <v/>
      </c>
      <c r="H125" s="3" t="str">
        <f t="shared" si="10"/>
        <v/>
      </c>
      <c r="I125" s="33" t="e">
        <f>IF(OR(A125="",B125=""),NA(),MAX(0,IF(A125-B125=0,SameDayCycleTimeSettingValue,(A125-B125) *24)))</f>
        <v>#N/A</v>
      </c>
      <c r="J125" s="33" t="e">
        <f>IF(OR(A125="",B125=""),NA(),MAX(0,IF(A125-B125=0,SameDayCycleTimeSettingValue,((A125-B125) *24)-(INT((A125-B125)) * (24-(FinishHour-StartHour))))))</f>
        <v>#N/A</v>
      </c>
      <c r="K125" s="3" t="e">
        <f ca="1">IF(OR(A125&lt;&gt;"",B125=""),NA(),MAX(0,IF(_xlfn.DAYS(NOW(),B125)=0,SameDayCycleTimeSettingValue,_xlfn.DAYS(NOW(),B125))))</f>
        <v>#N/A</v>
      </c>
    </row>
    <row r="126" spans="1:11" x14ac:dyDescent="0.25">
      <c r="A126" s="32" t="str">
        <f>IF(AND(TRIM(INDEX(CompletedDateValues,ROW(A126)))&lt;&gt;"",INDEX(CompletedDateValues,ROW(A126))&gt;0),INDEX(CompletedDateValues,ROW(A126)),"")</f>
        <v/>
      </c>
      <c r="B126" s="32" t="str">
        <f>IF(AND(TRIM(INDEX(StartDateValues,ROW(A126)))&lt;&gt;"",INDEX(StartDateValues,ROW(A126))&gt;0),INDEX(StartDateValues,ROW(A126)),"")</f>
        <v/>
      </c>
      <c r="C126" s="22" t="str">
        <f t="shared" si="6"/>
        <v/>
      </c>
      <c r="D126" s="3" t="str">
        <f t="shared" si="7"/>
        <v/>
      </c>
      <c r="E126" s="3" t="str">
        <f t="shared" si="8"/>
        <v/>
      </c>
      <c r="F126" s="3" t="str">
        <f t="shared" si="9"/>
        <v/>
      </c>
      <c r="G126" s="3" t="str">
        <f>IF(A126="","",IF(HOUR(A126)&lt;StartHour,StartHour,IF(HOUR(A126)&gt;FinishHour,FinishHour,HOUR(A126))))</f>
        <v/>
      </c>
      <c r="H126" s="3" t="str">
        <f t="shared" si="10"/>
        <v/>
      </c>
      <c r="I126" s="33" t="e">
        <f>IF(OR(A126="",B126=""),NA(),MAX(0,IF(A126-B126=0,SameDayCycleTimeSettingValue,(A126-B126) *24)))</f>
        <v>#N/A</v>
      </c>
      <c r="J126" s="33" t="e">
        <f>IF(OR(A126="",B126=""),NA(),MAX(0,IF(A126-B126=0,SameDayCycleTimeSettingValue,((A126-B126) *24)-(INT((A126-B126)) * (24-(FinishHour-StartHour))))))</f>
        <v>#N/A</v>
      </c>
      <c r="K126" s="3" t="e">
        <f ca="1">IF(OR(A126&lt;&gt;"",B126=""),NA(),MAX(0,IF(_xlfn.DAYS(NOW(),B126)=0,SameDayCycleTimeSettingValue,_xlfn.DAYS(NOW(),B126))))</f>
        <v>#N/A</v>
      </c>
    </row>
    <row r="127" spans="1:11" x14ac:dyDescent="0.25">
      <c r="A127" s="32" t="str">
        <f>IF(AND(TRIM(INDEX(CompletedDateValues,ROW(A127)))&lt;&gt;"",INDEX(CompletedDateValues,ROW(A127))&gt;0),INDEX(CompletedDateValues,ROW(A127)),"")</f>
        <v/>
      </c>
      <c r="B127" s="32" t="str">
        <f>IF(AND(TRIM(INDEX(StartDateValues,ROW(A127)))&lt;&gt;"",INDEX(StartDateValues,ROW(A127))&gt;0),INDEX(StartDateValues,ROW(A127)),"")</f>
        <v/>
      </c>
      <c r="C127" s="22" t="str">
        <f t="shared" si="6"/>
        <v/>
      </c>
      <c r="D127" s="3" t="str">
        <f t="shared" si="7"/>
        <v/>
      </c>
      <c r="E127" s="3" t="str">
        <f t="shared" si="8"/>
        <v/>
      </c>
      <c r="F127" s="3" t="str">
        <f t="shared" si="9"/>
        <v/>
      </c>
      <c r="G127" s="3" t="str">
        <f>IF(A127="","",IF(HOUR(A127)&lt;StartHour,StartHour,IF(HOUR(A127)&gt;FinishHour,FinishHour,HOUR(A127))))</f>
        <v/>
      </c>
      <c r="H127" s="3" t="str">
        <f t="shared" si="10"/>
        <v/>
      </c>
      <c r="I127" s="33" t="e">
        <f>IF(OR(A127="",B127=""),NA(),MAX(0,IF(A127-B127=0,SameDayCycleTimeSettingValue,(A127-B127) *24)))</f>
        <v>#N/A</v>
      </c>
      <c r="J127" s="33" t="e">
        <f>IF(OR(A127="",B127=""),NA(),MAX(0,IF(A127-B127=0,SameDayCycleTimeSettingValue,((A127-B127) *24)-(INT((A127-B127)) * (24-(FinishHour-StartHour))))))</f>
        <v>#N/A</v>
      </c>
      <c r="K127" s="3" t="e">
        <f ca="1">IF(OR(A127&lt;&gt;"",B127=""),NA(),MAX(0,IF(_xlfn.DAYS(NOW(),B127)=0,SameDayCycleTimeSettingValue,_xlfn.DAYS(NOW(),B127))))</f>
        <v>#N/A</v>
      </c>
    </row>
    <row r="128" spans="1:11" x14ac:dyDescent="0.25">
      <c r="A128" s="32" t="str">
        <f>IF(AND(TRIM(INDEX(CompletedDateValues,ROW(A128)))&lt;&gt;"",INDEX(CompletedDateValues,ROW(A128))&gt;0),INDEX(CompletedDateValues,ROW(A128)),"")</f>
        <v/>
      </c>
      <c r="B128" s="32" t="str">
        <f>IF(AND(TRIM(INDEX(StartDateValues,ROW(A128)))&lt;&gt;"",INDEX(StartDateValues,ROW(A128))&gt;0),INDEX(StartDateValues,ROW(A128)),"")</f>
        <v/>
      </c>
      <c r="C128" s="22" t="str">
        <f t="shared" si="6"/>
        <v/>
      </c>
      <c r="D128" s="3" t="str">
        <f t="shared" si="7"/>
        <v/>
      </c>
      <c r="E128" s="3" t="str">
        <f t="shared" si="8"/>
        <v/>
      </c>
      <c r="F128" s="3" t="str">
        <f t="shared" si="9"/>
        <v/>
      </c>
      <c r="G128" s="3" t="str">
        <f>IF(A128="","",IF(HOUR(A128)&lt;StartHour,StartHour,IF(HOUR(A128)&gt;FinishHour,FinishHour,HOUR(A128))))</f>
        <v/>
      </c>
      <c r="H128" s="3" t="str">
        <f t="shared" si="10"/>
        <v/>
      </c>
      <c r="I128" s="33" t="e">
        <f>IF(OR(A128="",B128=""),NA(),MAX(0,IF(A128-B128=0,SameDayCycleTimeSettingValue,(A128-B128) *24)))</f>
        <v>#N/A</v>
      </c>
      <c r="J128" s="33" t="e">
        <f>IF(OR(A128="",B128=""),NA(),MAX(0,IF(A128-B128=0,SameDayCycleTimeSettingValue,((A128-B128) *24)-(INT((A128-B128)) * (24-(FinishHour-StartHour))))))</f>
        <v>#N/A</v>
      </c>
      <c r="K128" s="3" t="e">
        <f ca="1">IF(OR(A128&lt;&gt;"",B128=""),NA(),MAX(0,IF(_xlfn.DAYS(NOW(),B128)=0,SameDayCycleTimeSettingValue,_xlfn.DAYS(NOW(),B128))))</f>
        <v>#N/A</v>
      </c>
    </row>
    <row r="129" spans="1:11" x14ac:dyDescent="0.25">
      <c r="A129" s="32" t="str">
        <f>IF(AND(TRIM(INDEX(CompletedDateValues,ROW(A129)))&lt;&gt;"",INDEX(CompletedDateValues,ROW(A129))&gt;0),INDEX(CompletedDateValues,ROW(A129)),"")</f>
        <v/>
      </c>
      <c r="B129" s="32" t="str">
        <f>IF(AND(TRIM(INDEX(StartDateValues,ROW(A129)))&lt;&gt;"",INDEX(StartDateValues,ROW(A129))&gt;0),INDEX(StartDateValues,ROW(A129)),"")</f>
        <v/>
      </c>
      <c r="C129" s="22" t="str">
        <f t="shared" si="6"/>
        <v/>
      </c>
      <c r="D129" s="3" t="str">
        <f t="shared" si="7"/>
        <v/>
      </c>
      <c r="E129" s="3" t="str">
        <f t="shared" si="8"/>
        <v/>
      </c>
      <c r="F129" s="3" t="str">
        <f t="shared" si="9"/>
        <v/>
      </c>
      <c r="G129" s="3" t="str">
        <f>IF(A129="","",IF(HOUR(A129)&lt;StartHour,StartHour,IF(HOUR(A129)&gt;FinishHour,FinishHour,HOUR(A129))))</f>
        <v/>
      </c>
      <c r="H129" s="3" t="str">
        <f t="shared" si="10"/>
        <v/>
      </c>
      <c r="I129" s="33" t="e">
        <f>IF(OR(A129="",B129=""),NA(),MAX(0,IF(A129-B129=0,SameDayCycleTimeSettingValue,(A129-B129) *24)))</f>
        <v>#N/A</v>
      </c>
      <c r="J129" s="33" t="e">
        <f>IF(OR(A129="",B129=""),NA(),MAX(0,IF(A129-B129=0,SameDayCycleTimeSettingValue,((A129-B129) *24)-(INT((A129-B129)) * (24-(FinishHour-StartHour))))))</f>
        <v>#N/A</v>
      </c>
      <c r="K129" s="3" t="e">
        <f ca="1">IF(OR(A129&lt;&gt;"",B129=""),NA(),MAX(0,IF(_xlfn.DAYS(NOW(),B129)=0,SameDayCycleTimeSettingValue,_xlfn.DAYS(NOW(),B129))))</f>
        <v>#N/A</v>
      </c>
    </row>
    <row r="130" spans="1:11" x14ac:dyDescent="0.25">
      <c r="A130" s="32" t="str">
        <f>IF(AND(TRIM(INDEX(CompletedDateValues,ROW(A130)))&lt;&gt;"",INDEX(CompletedDateValues,ROW(A130))&gt;0),INDEX(CompletedDateValues,ROW(A130)),"")</f>
        <v/>
      </c>
      <c r="B130" s="32" t="str">
        <f>IF(AND(TRIM(INDEX(StartDateValues,ROW(A130)))&lt;&gt;"",INDEX(StartDateValues,ROW(A130))&gt;0),INDEX(StartDateValues,ROW(A130)),"")</f>
        <v/>
      </c>
      <c r="C130" s="22" t="str">
        <f t="shared" si="6"/>
        <v/>
      </c>
      <c r="D130" s="3" t="str">
        <f t="shared" si="7"/>
        <v/>
      </c>
      <c r="E130" s="3" t="str">
        <f t="shared" si="8"/>
        <v/>
      </c>
      <c r="F130" s="3" t="str">
        <f t="shared" si="9"/>
        <v/>
      </c>
      <c r="G130" s="3" t="str">
        <f>IF(A130="","",IF(HOUR(A130)&lt;StartHour,StartHour,IF(HOUR(A130)&gt;FinishHour,FinishHour,HOUR(A130))))</f>
        <v/>
      </c>
      <c r="H130" s="3" t="str">
        <f t="shared" si="10"/>
        <v/>
      </c>
      <c r="I130" s="33" t="e">
        <f>IF(OR(A130="",B130=""),NA(),MAX(0,IF(A130-B130=0,SameDayCycleTimeSettingValue,(A130-B130) *24)))</f>
        <v>#N/A</v>
      </c>
      <c r="J130" s="33" t="e">
        <f>IF(OR(A130="",B130=""),NA(),MAX(0,IF(A130-B130=0,SameDayCycleTimeSettingValue,((A130-B130) *24)-(INT((A130-B130)) * (24-(FinishHour-StartHour))))))</f>
        <v>#N/A</v>
      </c>
      <c r="K130" s="3" t="e">
        <f ca="1">IF(OR(A130&lt;&gt;"",B130=""),NA(),MAX(0,IF(_xlfn.DAYS(NOW(),B130)=0,SameDayCycleTimeSettingValue,_xlfn.DAYS(NOW(),B130))))</f>
        <v>#N/A</v>
      </c>
    </row>
    <row r="131" spans="1:11" x14ac:dyDescent="0.25">
      <c r="A131" s="32" t="str">
        <f>IF(AND(TRIM(INDEX(CompletedDateValues,ROW(A131)))&lt;&gt;"",INDEX(CompletedDateValues,ROW(A131))&gt;0),INDEX(CompletedDateValues,ROW(A131)),"")</f>
        <v/>
      </c>
      <c r="B131" s="32" t="str">
        <f>IF(AND(TRIM(INDEX(StartDateValues,ROW(A131)))&lt;&gt;"",INDEX(StartDateValues,ROW(A131))&gt;0),INDEX(StartDateValues,ROW(A131)),"")</f>
        <v/>
      </c>
      <c r="C131" s="22" t="str">
        <f t="shared" ref="C131:C194" si="11">IF(AND(TRIM(INDEX(WorkTypeValues,ROW(A131)))&lt;&gt;"",INDEX(WorkTypeValues,ROW(A131))&gt;0),INDEX(WorkTypeValues,ROW(A131)),"")</f>
        <v/>
      </c>
      <c r="D131" s="3" t="str">
        <f t="shared" ref="D131:D194" si="12">IF(A131="", "",YEAR(A131))</f>
        <v/>
      </c>
      <c r="E131" s="3" t="str">
        <f t="shared" ref="E131:E194" si="13">IF(A131="","",MONTH(A131))</f>
        <v/>
      </c>
      <c r="F131" s="3" t="str">
        <f t="shared" ref="F131:F194" si="14">IF(A131="","",DAY(A131))</f>
        <v/>
      </c>
      <c r="G131" s="3" t="str">
        <f>IF(A131="","",IF(HOUR(A131)&lt;StartHour,StartHour,IF(HOUR(A131)&gt;FinishHour,FinishHour,HOUR(A131))))</f>
        <v/>
      </c>
      <c r="H131" s="3" t="str">
        <f t="shared" ref="H131:H194" si="15">IF(D131="","",D131&amp;"-"&amp;TEXT(E131,"00") &amp;"-"&amp;TEXT(F131,"00") &amp;"-"&amp;TEXT(G131,"00"))</f>
        <v/>
      </c>
      <c r="I131" s="33" t="e">
        <f>IF(OR(A131="",B131=""),NA(),MAX(0,IF(A131-B131=0,SameDayCycleTimeSettingValue,(A131-B131) *24)))</f>
        <v>#N/A</v>
      </c>
      <c r="J131" s="33" t="e">
        <f>IF(OR(A131="",B131=""),NA(),MAX(0,IF(A131-B131=0,SameDayCycleTimeSettingValue,((A131-B131) *24)-(INT((A131-B131)) * (24-(FinishHour-StartHour))))))</f>
        <v>#N/A</v>
      </c>
      <c r="K131" s="3" t="e">
        <f ca="1">IF(OR(A131&lt;&gt;"",B131=""),NA(),MAX(0,IF(_xlfn.DAYS(NOW(),B131)=0,SameDayCycleTimeSettingValue,_xlfn.DAYS(NOW(),B131))))</f>
        <v>#N/A</v>
      </c>
    </row>
    <row r="132" spans="1:11" x14ac:dyDescent="0.25">
      <c r="A132" s="32" t="str">
        <f>IF(AND(TRIM(INDEX(CompletedDateValues,ROW(A132)))&lt;&gt;"",INDEX(CompletedDateValues,ROW(A132))&gt;0),INDEX(CompletedDateValues,ROW(A132)),"")</f>
        <v/>
      </c>
      <c r="B132" s="32" t="str">
        <f>IF(AND(TRIM(INDEX(StartDateValues,ROW(A132)))&lt;&gt;"",INDEX(StartDateValues,ROW(A132))&gt;0),INDEX(StartDateValues,ROW(A132)),"")</f>
        <v/>
      </c>
      <c r="C132" s="22" t="str">
        <f t="shared" si="11"/>
        <v/>
      </c>
      <c r="D132" s="3" t="str">
        <f t="shared" si="12"/>
        <v/>
      </c>
      <c r="E132" s="3" t="str">
        <f t="shared" si="13"/>
        <v/>
      </c>
      <c r="F132" s="3" t="str">
        <f t="shared" si="14"/>
        <v/>
      </c>
      <c r="G132" s="3" t="str">
        <f>IF(A132="","",IF(HOUR(A132)&lt;StartHour,StartHour,IF(HOUR(A132)&gt;FinishHour,FinishHour,HOUR(A132))))</f>
        <v/>
      </c>
      <c r="H132" s="3" t="str">
        <f t="shared" si="15"/>
        <v/>
      </c>
      <c r="I132" s="33" t="e">
        <f>IF(OR(A132="",B132=""),NA(),MAX(0,IF(A132-B132=0,SameDayCycleTimeSettingValue,(A132-B132) *24)))</f>
        <v>#N/A</v>
      </c>
      <c r="J132" s="33" t="e">
        <f>IF(OR(A132="",B132=""),NA(),MAX(0,IF(A132-B132=0,SameDayCycleTimeSettingValue,((A132-B132) *24)-(INT((A132-B132)) * (24-(FinishHour-StartHour))))))</f>
        <v>#N/A</v>
      </c>
      <c r="K132" s="3" t="e">
        <f ca="1">IF(OR(A132&lt;&gt;"",B132=""),NA(),MAX(0,IF(_xlfn.DAYS(NOW(),B132)=0,SameDayCycleTimeSettingValue,_xlfn.DAYS(NOW(),B132))))</f>
        <v>#N/A</v>
      </c>
    </row>
    <row r="133" spans="1:11" x14ac:dyDescent="0.25">
      <c r="A133" s="32" t="str">
        <f>IF(AND(TRIM(INDEX(CompletedDateValues,ROW(A133)))&lt;&gt;"",INDEX(CompletedDateValues,ROW(A133))&gt;0),INDEX(CompletedDateValues,ROW(A133)),"")</f>
        <v/>
      </c>
      <c r="B133" s="32" t="str">
        <f>IF(AND(TRIM(INDEX(StartDateValues,ROW(A133)))&lt;&gt;"",INDEX(StartDateValues,ROW(A133))&gt;0),INDEX(StartDateValues,ROW(A133)),"")</f>
        <v/>
      </c>
      <c r="C133" s="22" t="str">
        <f t="shared" si="11"/>
        <v/>
      </c>
      <c r="D133" s="3" t="str">
        <f t="shared" si="12"/>
        <v/>
      </c>
      <c r="E133" s="3" t="str">
        <f t="shared" si="13"/>
        <v/>
      </c>
      <c r="F133" s="3" t="str">
        <f t="shared" si="14"/>
        <v/>
      </c>
      <c r="G133" s="3" t="str">
        <f>IF(A133="","",IF(HOUR(A133)&lt;StartHour,StartHour,IF(HOUR(A133)&gt;FinishHour,FinishHour,HOUR(A133))))</f>
        <v/>
      </c>
      <c r="H133" s="3" t="str">
        <f t="shared" si="15"/>
        <v/>
      </c>
      <c r="I133" s="33" t="e">
        <f>IF(OR(A133="",B133=""),NA(),MAX(0,IF(A133-B133=0,SameDayCycleTimeSettingValue,(A133-B133) *24)))</f>
        <v>#N/A</v>
      </c>
      <c r="J133" s="33" t="e">
        <f>IF(OR(A133="",B133=""),NA(),MAX(0,IF(A133-B133=0,SameDayCycleTimeSettingValue,((A133-B133) *24)-(INT((A133-B133)) * (24-(FinishHour-StartHour))))))</f>
        <v>#N/A</v>
      </c>
      <c r="K133" s="3" t="e">
        <f ca="1">IF(OR(A133&lt;&gt;"",B133=""),NA(),MAX(0,IF(_xlfn.DAYS(NOW(),B133)=0,SameDayCycleTimeSettingValue,_xlfn.DAYS(NOW(),B133))))</f>
        <v>#N/A</v>
      </c>
    </row>
    <row r="134" spans="1:11" x14ac:dyDescent="0.25">
      <c r="A134" s="32" t="str">
        <f>IF(AND(TRIM(INDEX(CompletedDateValues,ROW(A134)))&lt;&gt;"",INDEX(CompletedDateValues,ROW(A134))&gt;0),INDEX(CompletedDateValues,ROW(A134)),"")</f>
        <v/>
      </c>
      <c r="B134" s="32" t="str">
        <f>IF(AND(TRIM(INDEX(StartDateValues,ROW(A134)))&lt;&gt;"",INDEX(StartDateValues,ROW(A134))&gt;0),INDEX(StartDateValues,ROW(A134)),"")</f>
        <v/>
      </c>
      <c r="C134" s="22" t="str">
        <f t="shared" si="11"/>
        <v/>
      </c>
      <c r="D134" s="3" t="str">
        <f t="shared" si="12"/>
        <v/>
      </c>
      <c r="E134" s="3" t="str">
        <f t="shared" si="13"/>
        <v/>
      </c>
      <c r="F134" s="3" t="str">
        <f t="shared" si="14"/>
        <v/>
      </c>
      <c r="G134" s="3" t="str">
        <f>IF(A134="","",IF(HOUR(A134)&lt;StartHour,StartHour,IF(HOUR(A134)&gt;FinishHour,FinishHour,HOUR(A134))))</f>
        <v/>
      </c>
      <c r="H134" s="3" t="str">
        <f t="shared" si="15"/>
        <v/>
      </c>
      <c r="I134" s="33" t="e">
        <f>IF(OR(A134="",B134=""),NA(),MAX(0,IF(A134-B134=0,SameDayCycleTimeSettingValue,(A134-B134) *24)))</f>
        <v>#N/A</v>
      </c>
      <c r="J134" s="33" t="e">
        <f>IF(OR(A134="",B134=""),NA(),MAX(0,IF(A134-B134=0,SameDayCycleTimeSettingValue,((A134-B134) *24)-(INT((A134-B134)) * (24-(FinishHour-StartHour))))))</f>
        <v>#N/A</v>
      </c>
      <c r="K134" s="3" t="e">
        <f ca="1">IF(OR(A134&lt;&gt;"",B134=""),NA(),MAX(0,IF(_xlfn.DAYS(NOW(),B134)=0,SameDayCycleTimeSettingValue,_xlfn.DAYS(NOW(),B134))))</f>
        <v>#N/A</v>
      </c>
    </row>
    <row r="135" spans="1:11" x14ac:dyDescent="0.25">
      <c r="A135" s="32" t="str">
        <f>IF(AND(TRIM(INDEX(CompletedDateValues,ROW(A135)))&lt;&gt;"",INDEX(CompletedDateValues,ROW(A135))&gt;0),INDEX(CompletedDateValues,ROW(A135)),"")</f>
        <v/>
      </c>
      <c r="B135" s="32" t="str">
        <f>IF(AND(TRIM(INDEX(StartDateValues,ROW(A135)))&lt;&gt;"",INDEX(StartDateValues,ROW(A135))&gt;0),INDEX(StartDateValues,ROW(A135)),"")</f>
        <v/>
      </c>
      <c r="C135" s="22" t="str">
        <f t="shared" si="11"/>
        <v/>
      </c>
      <c r="D135" s="3" t="str">
        <f t="shared" si="12"/>
        <v/>
      </c>
      <c r="E135" s="3" t="str">
        <f t="shared" si="13"/>
        <v/>
      </c>
      <c r="F135" s="3" t="str">
        <f t="shared" si="14"/>
        <v/>
      </c>
      <c r="G135" s="3" t="str">
        <f>IF(A135="","",IF(HOUR(A135)&lt;StartHour,StartHour,IF(HOUR(A135)&gt;FinishHour,FinishHour,HOUR(A135))))</f>
        <v/>
      </c>
      <c r="H135" s="3" t="str">
        <f t="shared" si="15"/>
        <v/>
      </c>
      <c r="I135" s="33" t="e">
        <f>IF(OR(A135="",B135=""),NA(),MAX(0,IF(A135-B135=0,SameDayCycleTimeSettingValue,(A135-B135) *24)))</f>
        <v>#N/A</v>
      </c>
      <c r="J135" s="33" t="e">
        <f>IF(OR(A135="",B135=""),NA(),MAX(0,IF(A135-B135=0,SameDayCycleTimeSettingValue,((A135-B135) *24)-(INT((A135-B135)) * (24-(FinishHour-StartHour))))))</f>
        <v>#N/A</v>
      </c>
      <c r="K135" s="3" t="e">
        <f ca="1">IF(OR(A135&lt;&gt;"",B135=""),NA(),MAX(0,IF(_xlfn.DAYS(NOW(),B135)=0,SameDayCycleTimeSettingValue,_xlfn.DAYS(NOW(),B135))))</f>
        <v>#N/A</v>
      </c>
    </row>
    <row r="136" spans="1:11" x14ac:dyDescent="0.25">
      <c r="A136" s="32" t="str">
        <f>IF(AND(TRIM(INDEX(CompletedDateValues,ROW(A136)))&lt;&gt;"",INDEX(CompletedDateValues,ROW(A136))&gt;0),INDEX(CompletedDateValues,ROW(A136)),"")</f>
        <v/>
      </c>
      <c r="B136" s="32" t="str">
        <f>IF(AND(TRIM(INDEX(StartDateValues,ROW(A136)))&lt;&gt;"",INDEX(StartDateValues,ROW(A136))&gt;0),INDEX(StartDateValues,ROW(A136)),"")</f>
        <v/>
      </c>
      <c r="C136" s="22" t="str">
        <f t="shared" si="11"/>
        <v/>
      </c>
      <c r="D136" s="3" t="str">
        <f t="shared" si="12"/>
        <v/>
      </c>
      <c r="E136" s="3" t="str">
        <f t="shared" si="13"/>
        <v/>
      </c>
      <c r="F136" s="3" t="str">
        <f t="shared" si="14"/>
        <v/>
      </c>
      <c r="G136" s="3" t="str">
        <f>IF(A136="","",IF(HOUR(A136)&lt;StartHour,StartHour,IF(HOUR(A136)&gt;FinishHour,FinishHour,HOUR(A136))))</f>
        <v/>
      </c>
      <c r="H136" s="3" t="str">
        <f t="shared" si="15"/>
        <v/>
      </c>
      <c r="I136" s="33" t="e">
        <f>IF(OR(A136="",B136=""),NA(),MAX(0,IF(A136-B136=0,SameDayCycleTimeSettingValue,(A136-B136) *24)))</f>
        <v>#N/A</v>
      </c>
      <c r="J136" s="33" t="e">
        <f>IF(OR(A136="",B136=""),NA(),MAX(0,IF(A136-B136=0,SameDayCycleTimeSettingValue,((A136-B136) *24)-(INT((A136-B136)) * (24-(FinishHour-StartHour))))))</f>
        <v>#N/A</v>
      </c>
      <c r="K136" s="3" t="e">
        <f ca="1">IF(OR(A136&lt;&gt;"",B136=""),NA(),MAX(0,IF(_xlfn.DAYS(NOW(),B136)=0,SameDayCycleTimeSettingValue,_xlfn.DAYS(NOW(),B136))))</f>
        <v>#N/A</v>
      </c>
    </row>
    <row r="137" spans="1:11" x14ac:dyDescent="0.25">
      <c r="A137" s="32" t="str">
        <f>IF(AND(TRIM(INDEX(CompletedDateValues,ROW(A137)))&lt;&gt;"",INDEX(CompletedDateValues,ROW(A137))&gt;0),INDEX(CompletedDateValues,ROW(A137)),"")</f>
        <v/>
      </c>
      <c r="B137" s="32" t="str">
        <f>IF(AND(TRIM(INDEX(StartDateValues,ROW(A137)))&lt;&gt;"",INDEX(StartDateValues,ROW(A137))&gt;0),INDEX(StartDateValues,ROW(A137)),"")</f>
        <v/>
      </c>
      <c r="C137" s="22" t="str">
        <f t="shared" si="11"/>
        <v/>
      </c>
      <c r="D137" s="3" t="str">
        <f t="shared" si="12"/>
        <v/>
      </c>
      <c r="E137" s="3" t="str">
        <f t="shared" si="13"/>
        <v/>
      </c>
      <c r="F137" s="3" t="str">
        <f t="shared" si="14"/>
        <v/>
      </c>
      <c r="G137" s="3" t="str">
        <f>IF(A137="","",IF(HOUR(A137)&lt;StartHour,StartHour,IF(HOUR(A137)&gt;FinishHour,FinishHour,HOUR(A137))))</f>
        <v/>
      </c>
      <c r="H137" s="3" t="str">
        <f t="shared" si="15"/>
        <v/>
      </c>
      <c r="I137" s="33" t="e">
        <f>IF(OR(A137="",B137=""),NA(),MAX(0,IF(A137-B137=0,SameDayCycleTimeSettingValue,(A137-B137) *24)))</f>
        <v>#N/A</v>
      </c>
      <c r="J137" s="33" t="e">
        <f>IF(OR(A137="",B137=""),NA(),MAX(0,IF(A137-B137=0,SameDayCycleTimeSettingValue,((A137-B137) *24)-(INT((A137-B137)) * (24-(FinishHour-StartHour))))))</f>
        <v>#N/A</v>
      </c>
      <c r="K137" s="3" t="e">
        <f ca="1">IF(OR(A137&lt;&gt;"",B137=""),NA(),MAX(0,IF(_xlfn.DAYS(NOW(),B137)=0,SameDayCycleTimeSettingValue,_xlfn.DAYS(NOW(),B137))))</f>
        <v>#N/A</v>
      </c>
    </row>
    <row r="138" spans="1:11" x14ac:dyDescent="0.25">
      <c r="A138" s="32" t="str">
        <f>IF(AND(TRIM(INDEX(CompletedDateValues,ROW(A138)))&lt;&gt;"",INDEX(CompletedDateValues,ROW(A138))&gt;0),INDEX(CompletedDateValues,ROW(A138)),"")</f>
        <v/>
      </c>
      <c r="B138" s="32" t="str">
        <f>IF(AND(TRIM(INDEX(StartDateValues,ROW(A138)))&lt;&gt;"",INDEX(StartDateValues,ROW(A138))&gt;0),INDEX(StartDateValues,ROW(A138)),"")</f>
        <v/>
      </c>
      <c r="C138" s="22" t="str">
        <f t="shared" si="11"/>
        <v/>
      </c>
      <c r="D138" s="3" t="str">
        <f t="shared" si="12"/>
        <v/>
      </c>
      <c r="E138" s="3" t="str">
        <f t="shared" si="13"/>
        <v/>
      </c>
      <c r="F138" s="3" t="str">
        <f t="shared" si="14"/>
        <v/>
      </c>
      <c r="G138" s="3" t="str">
        <f>IF(A138="","",IF(HOUR(A138)&lt;StartHour,StartHour,IF(HOUR(A138)&gt;FinishHour,FinishHour,HOUR(A138))))</f>
        <v/>
      </c>
      <c r="H138" s="3" t="str">
        <f t="shared" si="15"/>
        <v/>
      </c>
      <c r="I138" s="33" t="e">
        <f>IF(OR(A138="",B138=""),NA(),MAX(0,IF(A138-B138=0,SameDayCycleTimeSettingValue,(A138-B138) *24)))</f>
        <v>#N/A</v>
      </c>
      <c r="J138" s="33" t="e">
        <f>IF(OR(A138="",B138=""),NA(),MAX(0,IF(A138-B138=0,SameDayCycleTimeSettingValue,((A138-B138) *24)-(INT((A138-B138)) * (24-(FinishHour-StartHour))))))</f>
        <v>#N/A</v>
      </c>
      <c r="K138" s="3" t="e">
        <f ca="1">IF(OR(A138&lt;&gt;"",B138=""),NA(),MAX(0,IF(_xlfn.DAYS(NOW(),B138)=0,SameDayCycleTimeSettingValue,_xlfn.DAYS(NOW(),B138))))</f>
        <v>#N/A</v>
      </c>
    </row>
    <row r="139" spans="1:11" x14ac:dyDescent="0.25">
      <c r="A139" s="32" t="str">
        <f>IF(AND(TRIM(INDEX(CompletedDateValues,ROW(A139)))&lt;&gt;"",INDEX(CompletedDateValues,ROW(A139))&gt;0),INDEX(CompletedDateValues,ROW(A139)),"")</f>
        <v/>
      </c>
      <c r="B139" s="32" t="str">
        <f>IF(AND(TRIM(INDEX(StartDateValues,ROW(A139)))&lt;&gt;"",INDEX(StartDateValues,ROW(A139))&gt;0),INDEX(StartDateValues,ROW(A139)),"")</f>
        <v/>
      </c>
      <c r="C139" s="22" t="str">
        <f t="shared" si="11"/>
        <v/>
      </c>
      <c r="D139" s="3" t="str">
        <f t="shared" si="12"/>
        <v/>
      </c>
      <c r="E139" s="3" t="str">
        <f t="shared" si="13"/>
        <v/>
      </c>
      <c r="F139" s="3" t="str">
        <f t="shared" si="14"/>
        <v/>
      </c>
      <c r="G139" s="3" t="str">
        <f>IF(A139="","",IF(HOUR(A139)&lt;StartHour,StartHour,IF(HOUR(A139)&gt;FinishHour,FinishHour,HOUR(A139))))</f>
        <v/>
      </c>
      <c r="H139" s="3" t="str">
        <f t="shared" si="15"/>
        <v/>
      </c>
      <c r="I139" s="33" t="e">
        <f>IF(OR(A139="",B139=""),NA(),MAX(0,IF(A139-B139=0,SameDayCycleTimeSettingValue,(A139-B139) *24)))</f>
        <v>#N/A</v>
      </c>
      <c r="J139" s="33" t="e">
        <f>IF(OR(A139="",B139=""),NA(),MAX(0,IF(A139-B139=0,SameDayCycleTimeSettingValue,((A139-B139) *24)-(INT((A139-B139)) * (24-(FinishHour-StartHour))))))</f>
        <v>#N/A</v>
      </c>
      <c r="K139" s="3" t="e">
        <f ca="1">IF(OR(A139&lt;&gt;"",B139=""),NA(),MAX(0,IF(_xlfn.DAYS(NOW(),B139)=0,SameDayCycleTimeSettingValue,_xlfn.DAYS(NOW(),B139))))</f>
        <v>#N/A</v>
      </c>
    </row>
    <row r="140" spans="1:11" x14ac:dyDescent="0.25">
      <c r="A140" s="32" t="str">
        <f>IF(AND(TRIM(INDEX(CompletedDateValues,ROW(A140)))&lt;&gt;"",INDEX(CompletedDateValues,ROW(A140))&gt;0),INDEX(CompletedDateValues,ROW(A140)),"")</f>
        <v/>
      </c>
      <c r="B140" s="32" t="str">
        <f>IF(AND(TRIM(INDEX(StartDateValues,ROW(A140)))&lt;&gt;"",INDEX(StartDateValues,ROW(A140))&gt;0),INDEX(StartDateValues,ROW(A140)),"")</f>
        <v/>
      </c>
      <c r="C140" s="22" t="str">
        <f t="shared" si="11"/>
        <v/>
      </c>
      <c r="D140" s="3" t="str">
        <f t="shared" si="12"/>
        <v/>
      </c>
      <c r="E140" s="3" t="str">
        <f t="shared" si="13"/>
        <v/>
      </c>
      <c r="F140" s="3" t="str">
        <f t="shared" si="14"/>
        <v/>
      </c>
      <c r="G140" s="3" t="str">
        <f>IF(A140="","",IF(HOUR(A140)&lt;StartHour,StartHour,IF(HOUR(A140)&gt;FinishHour,FinishHour,HOUR(A140))))</f>
        <v/>
      </c>
      <c r="H140" s="3" t="str">
        <f t="shared" si="15"/>
        <v/>
      </c>
      <c r="I140" s="33" t="e">
        <f>IF(OR(A140="",B140=""),NA(),MAX(0,IF(A140-B140=0,SameDayCycleTimeSettingValue,(A140-B140) *24)))</f>
        <v>#N/A</v>
      </c>
      <c r="J140" s="33" t="e">
        <f>IF(OR(A140="",B140=""),NA(),MAX(0,IF(A140-B140=0,SameDayCycleTimeSettingValue,((A140-B140) *24)-(INT((A140-B140)) * (24-(FinishHour-StartHour))))))</f>
        <v>#N/A</v>
      </c>
      <c r="K140" s="3" t="e">
        <f ca="1">IF(OR(A140&lt;&gt;"",B140=""),NA(),MAX(0,IF(_xlfn.DAYS(NOW(),B140)=0,SameDayCycleTimeSettingValue,_xlfn.DAYS(NOW(),B140))))</f>
        <v>#N/A</v>
      </c>
    </row>
    <row r="141" spans="1:11" x14ac:dyDescent="0.25">
      <c r="A141" s="32" t="str">
        <f>IF(AND(TRIM(INDEX(CompletedDateValues,ROW(A141)))&lt;&gt;"",INDEX(CompletedDateValues,ROW(A141))&gt;0),INDEX(CompletedDateValues,ROW(A141)),"")</f>
        <v/>
      </c>
      <c r="B141" s="32" t="str">
        <f>IF(AND(TRIM(INDEX(StartDateValues,ROW(A141)))&lt;&gt;"",INDEX(StartDateValues,ROW(A141))&gt;0),INDEX(StartDateValues,ROW(A141)),"")</f>
        <v/>
      </c>
      <c r="C141" s="22" t="str">
        <f t="shared" si="11"/>
        <v/>
      </c>
      <c r="D141" s="3" t="str">
        <f t="shared" si="12"/>
        <v/>
      </c>
      <c r="E141" s="3" t="str">
        <f t="shared" si="13"/>
        <v/>
      </c>
      <c r="F141" s="3" t="str">
        <f t="shared" si="14"/>
        <v/>
      </c>
      <c r="G141" s="3" t="str">
        <f>IF(A141="","",IF(HOUR(A141)&lt;StartHour,StartHour,IF(HOUR(A141)&gt;FinishHour,FinishHour,HOUR(A141))))</f>
        <v/>
      </c>
      <c r="H141" s="3" t="str">
        <f t="shared" si="15"/>
        <v/>
      </c>
      <c r="I141" s="33" t="e">
        <f>IF(OR(A141="",B141=""),NA(),MAX(0,IF(A141-B141=0,SameDayCycleTimeSettingValue,(A141-B141) *24)))</f>
        <v>#N/A</v>
      </c>
      <c r="J141" s="33" t="e">
        <f>IF(OR(A141="",B141=""),NA(),MAX(0,IF(A141-B141=0,SameDayCycleTimeSettingValue,((A141-B141) *24)-(INT((A141-B141)) * (24-(FinishHour-StartHour))))))</f>
        <v>#N/A</v>
      </c>
      <c r="K141" s="3" t="e">
        <f ca="1">IF(OR(A141&lt;&gt;"",B141=""),NA(),MAX(0,IF(_xlfn.DAYS(NOW(),B141)=0,SameDayCycleTimeSettingValue,_xlfn.DAYS(NOW(),B141))))</f>
        <v>#N/A</v>
      </c>
    </row>
    <row r="142" spans="1:11" x14ac:dyDescent="0.25">
      <c r="A142" s="32" t="str">
        <f>IF(AND(TRIM(INDEX(CompletedDateValues,ROW(A142)))&lt;&gt;"",INDEX(CompletedDateValues,ROW(A142))&gt;0),INDEX(CompletedDateValues,ROW(A142)),"")</f>
        <v/>
      </c>
      <c r="B142" s="32" t="str">
        <f>IF(AND(TRIM(INDEX(StartDateValues,ROW(A142)))&lt;&gt;"",INDEX(StartDateValues,ROW(A142))&gt;0),INDEX(StartDateValues,ROW(A142)),"")</f>
        <v/>
      </c>
      <c r="C142" s="22" t="str">
        <f t="shared" si="11"/>
        <v/>
      </c>
      <c r="D142" s="3" t="str">
        <f t="shared" si="12"/>
        <v/>
      </c>
      <c r="E142" s="3" t="str">
        <f t="shared" si="13"/>
        <v/>
      </c>
      <c r="F142" s="3" t="str">
        <f t="shared" si="14"/>
        <v/>
      </c>
      <c r="G142" s="3" t="str">
        <f>IF(A142="","",IF(HOUR(A142)&lt;StartHour,StartHour,IF(HOUR(A142)&gt;FinishHour,FinishHour,HOUR(A142))))</f>
        <v/>
      </c>
      <c r="H142" s="3" t="str">
        <f t="shared" si="15"/>
        <v/>
      </c>
      <c r="I142" s="33" t="e">
        <f>IF(OR(A142="",B142=""),NA(),MAX(0,IF(A142-B142=0,SameDayCycleTimeSettingValue,(A142-B142) *24)))</f>
        <v>#N/A</v>
      </c>
      <c r="J142" s="33" t="e">
        <f>IF(OR(A142="",B142=""),NA(),MAX(0,IF(A142-B142=0,SameDayCycleTimeSettingValue,((A142-B142) *24)-(INT((A142-B142)) * (24-(FinishHour-StartHour))))))</f>
        <v>#N/A</v>
      </c>
      <c r="K142" s="3" t="e">
        <f ca="1">IF(OR(A142&lt;&gt;"",B142=""),NA(),MAX(0,IF(_xlfn.DAYS(NOW(),B142)=0,SameDayCycleTimeSettingValue,_xlfn.DAYS(NOW(),B142))))</f>
        <v>#N/A</v>
      </c>
    </row>
    <row r="143" spans="1:11" x14ac:dyDescent="0.25">
      <c r="A143" s="32" t="str">
        <f>IF(AND(TRIM(INDEX(CompletedDateValues,ROW(A143)))&lt;&gt;"",INDEX(CompletedDateValues,ROW(A143))&gt;0),INDEX(CompletedDateValues,ROW(A143)),"")</f>
        <v/>
      </c>
      <c r="B143" s="32" t="str">
        <f>IF(AND(TRIM(INDEX(StartDateValues,ROW(A143)))&lt;&gt;"",INDEX(StartDateValues,ROW(A143))&gt;0),INDEX(StartDateValues,ROW(A143)),"")</f>
        <v/>
      </c>
      <c r="C143" s="22" t="str">
        <f t="shared" si="11"/>
        <v/>
      </c>
      <c r="D143" s="3" t="str">
        <f t="shared" si="12"/>
        <v/>
      </c>
      <c r="E143" s="3" t="str">
        <f t="shared" si="13"/>
        <v/>
      </c>
      <c r="F143" s="3" t="str">
        <f t="shared" si="14"/>
        <v/>
      </c>
      <c r="G143" s="3" t="str">
        <f>IF(A143="","",IF(HOUR(A143)&lt;StartHour,StartHour,IF(HOUR(A143)&gt;FinishHour,FinishHour,HOUR(A143))))</f>
        <v/>
      </c>
      <c r="H143" s="3" t="str">
        <f t="shared" si="15"/>
        <v/>
      </c>
      <c r="I143" s="33" t="e">
        <f>IF(OR(A143="",B143=""),NA(),MAX(0,IF(A143-B143=0,SameDayCycleTimeSettingValue,(A143-B143) *24)))</f>
        <v>#N/A</v>
      </c>
      <c r="J143" s="33" t="e">
        <f>IF(OR(A143="",B143=""),NA(),MAX(0,IF(A143-B143=0,SameDayCycleTimeSettingValue,((A143-B143) *24)-(INT((A143-B143)) * (24-(FinishHour-StartHour))))))</f>
        <v>#N/A</v>
      </c>
      <c r="K143" s="3" t="e">
        <f ca="1">IF(OR(A143&lt;&gt;"",B143=""),NA(),MAX(0,IF(_xlfn.DAYS(NOW(),B143)=0,SameDayCycleTimeSettingValue,_xlfn.DAYS(NOW(),B143))))</f>
        <v>#N/A</v>
      </c>
    </row>
    <row r="144" spans="1:11" x14ac:dyDescent="0.25">
      <c r="A144" s="32" t="str">
        <f>IF(AND(TRIM(INDEX(CompletedDateValues,ROW(A144)))&lt;&gt;"",INDEX(CompletedDateValues,ROW(A144))&gt;0),INDEX(CompletedDateValues,ROW(A144)),"")</f>
        <v/>
      </c>
      <c r="B144" s="32" t="str">
        <f>IF(AND(TRIM(INDEX(StartDateValues,ROW(A144)))&lt;&gt;"",INDEX(StartDateValues,ROW(A144))&gt;0),INDEX(StartDateValues,ROW(A144)),"")</f>
        <v/>
      </c>
      <c r="C144" s="22" t="str">
        <f t="shared" si="11"/>
        <v/>
      </c>
      <c r="D144" s="3" t="str">
        <f t="shared" si="12"/>
        <v/>
      </c>
      <c r="E144" s="3" t="str">
        <f t="shared" si="13"/>
        <v/>
      </c>
      <c r="F144" s="3" t="str">
        <f t="shared" si="14"/>
        <v/>
      </c>
      <c r="G144" s="3" t="str">
        <f>IF(A144="","",IF(HOUR(A144)&lt;StartHour,StartHour,IF(HOUR(A144)&gt;FinishHour,FinishHour,HOUR(A144))))</f>
        <v/>
      </c>
      <c r="H144" s="3" t="str">
        <f t="shared" si="15"/>
        <v/>
      </c>
      <c r="I144" s="33" t="e">
        <f>IF(OR(A144="",B144=""),NA(),MAX(0,IF(A144-B144=0,SameDayCycleTimeSettingValue,(A144-B144) *24)))</f>
        <v>#N/A</v>
      </c>
      <c r="J144" s="33" t="e">
        <f>IF(OR(A144="",B144=""),NA(),MAX(0,IF(A144-B144=0,SameDayCycleTimeSettingValue,((A144-B144) *24)-(INT((A144-B144)) * (24-(FinishHour-StartHour))))))</f>
        <v>#N/A</v>
      </c>
      <c r="K144" s="3" t="e">
        <f ca="1">IF(OR(A144&lt;&gt;"",B144=""),NA(),MAX(0,IF(_xlfn.DAYS(NOW(),B144)=0,SameDayCycleTimeSettingValue,_xlfn.DAYS(NOW(),B144))))</f>
        <v>#N/A</v>
      </c>
    </row>
    <row r="145" spans="1:11" x14ac:dyDescent="0.25">
      <c r="A145" s="32" t="str">
        <f>IF(AND(TRIM(INDEX(CompletedDateValues,ROW(A145)))&lt;&gt;"",INDEX(CompletedDateValues,ROW(A145))&gt;0),INDEX(CompletedDateValues,ROW(A145)),"")</f>
        <v/>
      </c>
      <c r="B145" s="32" t="str">
        <f>IF(AND(TRIM(INDEX(StartDateValues,ROW(A145)))&lt;&gt;"",INDEX(StartDateValues,ROW(A145))&gt;0),INDEX(StartDateValues,ROW(A145)),"")</f>
        <v/>
      </c>
      <c r="C145" s="22" t="str">
        <f t="shared" si="11"/>
        <v/>
      </c>
      <c r="D145" s="3" t="str">
        <f t="shared" si="12"/>
        <v/>
      </c>
      <c r="E145" s="3" t="str">
        <f t="shared" si="13"/>
        <v/>
      </c>
      <c r="F145" s="3" t="str">
        <f t="shared" si="14"/>
        <v/>
      </c>
      <c r="G145" s="3" t="str">
        <f>IF(A145="","",IF(HOUR(A145)&lt;StartHour,StartHour,IF(HOUR(A145)&gt;FinishHour,FinishHour,HOUR(A145))))</f>
        <v/>
      </c>
      <c r="H145" s="3" t="str">
        <f t="shared" si="15"/>
        <v/>
      </c>
      <c r="I145" s="33" t="e">
        <f>IF(OR(A145="",B145=""),NA(),MAX(0,IF(A145-B145=0,SameDayCycleTimeSettingValue,(A145-B145) *24)))</f>
        <v>#N/A</v>
      </c>
      <c r="J145" s="33" t="e">
        <f>IF(OR(A145="",B145=""),NA(),MAX(0,IF(A145-B145=0,SameDayCycleTimeSettingValue,((A145-B145) *24)-(INT((A145-B145)) * (24-(FinishHour-StartHour))))))</f>
        <v>#N/A</v>
      </c>
      <c r="K145" s="3" t="e">
        <f ca="1">IF(OR(A145&lt;&gt;"",B145=""),NA(),MAX(0,IF(_xlfn.DAYS(NOW(),B145)=0,SameDayCycleTimeSettingValue,_xlfn.DAYS(NOW(),B145))))</f>
        <v>#N/A</v>
      </c>
    </row>
    <row r="146" spans="1:11" x14ac:dyDescent="0.25">
      <c r="A146" s="32" t="str">
        <f>IF(AND(TRIM(INDEX(CompletedDateValues,ROW(A146)))&lt;&gt;"",INDEX(CompletedDateValues,ROW(A146))&gt;0),INDEX(CompletedDateValues,ROW(A146)),"")</f>
        <v/>
      </c>
      <c r="B146" s="32" t="str">
        <f>IF(AND(TRIM(INDEX(StartDateValues,ROW(A146)))&lt;&gt;"",INDEX(StartDateValues,ROW(A146))&gt;0),INDEX(StartDateValues,ROW(A146)),"")</f>
        <v/>
      </c>
      <c r="C146" s="22" t="str">
        <f t="shared" si="11"/>
        <v/>
      </c>
      <c r="D146" s="3" t="str">
        <f t="shared" si="12"/>
        <v/>
      </c>
      <c r="E146" s="3" t="str">
        <f t="shared" si="13"/>
        <v/>
      </c>
      <c r="F146" s="3" t="str">
        <f t="shared" si="14"/>
        <v/>
      </c>
      <c r="G146" s="3" t="str">
        <f>IF(A146="","",IF(HOUR(A146)&lt;StartHour,StartHour,IF(HOUR(A146)&gt;FinishHour,FinishHour,HOUR(A146))))</f>
        <v/>
      </c>
      <c r="H146" s="3" t="str">
        <f t="shared" si="15"/>
        <v/>
      </c>
      <c r="I146" s="33" t="e">
        <f>IF(OR(A146="",B146=""),NA(),MAX(0,IF(A146-B146=0,SameDayCycleTimeSettingValue,(A146-B146) *24)))</f>
        <v>#N/A</v>
      </c>
      <c r="J146" s="33" t="e">
        <f>IF(OR(A146="",B146=""),NA(),MAX(0,IF(A146-B146=0,SameDayCycleTimeSettingValue,((A146-B146) *24)-(INT((A146-B146)) * (24-(FinishHour-StartHour))))))</f>
        <v>#N/A</v>
      </c>
      <c r="K146" s="3" t="e">
        <f ca="1">IF(OR(A146&lt;&gt;"",B146=""),NA(),MAX(0,IF(_xlfn.DAYS(NOW(),B146)=0,SameDayCycleTimeSettingValue,_xlfn.DAYS(NOW(),B146))))</f>
        <v>#N/A</v>
      </c>
    </row>
    <row r="147" spans="1:11" x14ac:dyDescent="0.25">
      <c r="A147" s="32" t="str">
        <f>IF(AND(TRIM(INDEX(CompletedDateValues,ROW(A147)))&lt;&gt;"",INDEX(CompletedDateValues,ROW(A147))&gt;0),INDEX(CompletedDateValues,ROW(A147)),"")</f>
        <v/>
      </c>
      <c r="B147" s="32" t="str">
        <f>IF(AND(TRIM(INDEX(StartDateValues,ROW(A147)))&lt;&gt;"",INDEX(StartDateValues,ROW(A147))&gt;0),INDEX(StartDateValues,ROW(A147)),"")</f>
        <v/>
      </c>
      <c r="C147" s="22" t="str">
        <f t="shared" si="11"/>
        <v/>
      </c>
      <c r="D147" s="3" t="str">
        <f t="shared" si="12"/>
        <v/>
      </c>
      <c r="E147" s="3" t="str">
        <f t="shared" si="13"/>
        <v/>
      </c>
      <c r="F147" s="3" t="str">
        <f t="shared" si="14"/>
        <v/>
      </c>
      <c r="G147" s="3" t="str">
        <f>IF(A147="","",IF(HOUR(A147)&lt;StartHour,StartHour,IF(HOUR(A147)&gt;FinishHour,FinishHour,HOUR(A147))))</f>
        <v/>
      </c>
      <c r="H147" s="3" t="str">
        <f t="shared" si="15"/>
        <v/>
      </c>
      <c r="I147" s="33" t="e">
        <f>IF(OR(A147="",B147=""),NA(),MAX(0,IF(A147-B147=0,SameDayCycleTimeSettingValue,(A147-B147) *24)))</f>
        <v>#N/A</v>
      </c>
      <c r="J147" s="33" t="e">
        <f>IF(OR(A147="",B147=""),NA(),MAX(0,IF(A147-B147=0,SameDayCycleTimeSettingValue,((A147-B147) *24)-(INT((A147-B147)) * (24-(FinishHour-StartHour))))))</f>
        <v>#N/A</v>
      </c>
      <c r="K147" s="3" t="e">
        <f ca="1">IF(OR(A147&lt;&gt;"",B147=""),NA(),MAX(0,IF(_xlfn.DAYS(NOW(),B147)=0,SameDayCycleTimeSettingValue,_xlfn.DAYS(NOW(),B147))))</f>
        <v>#N/A</v>
      </c>
    </row>
    <row r="148" spans="1:11" x14ac:dyDescent="0.25">
      <c r="A148" s="32" t="str">
        <f>IF(AND(TRIM(INDEX(CompletedDateValues,ROW(A148)))&lt;&gt;"",INDEX(CompletedDateValues,ROW(A148))&gt;0),INDEX(CompletedDateValues,ROW(A148)),"")</f>
        <v/>
      </c>
      <c r="B148" s="32" t="str">
        <f>IF(AND(TRIM(INDEX(StartDateValues,ROW(A148)))&lt;&gt;"",INDEX(StartDateValues,ROW(A148))&gt;0),INDEX(StartDateValues,ROW(A148)),"")</f>
        <v/>
      </c>
      <c r="C148" s="22" t="str">
        <f t="shared" si="11"/>
        <v/>
      </c>
      <c r="D148" s="3" t="str">
        <f t="shared" si="12"/>
        <v/>
      </c>
      <c r="E148" s="3" t="str">
        <f t="shared" si="13"/>
        <v/>
      </c>
      <c r="F148" s="3" t="str">
        <f t="shared" si="14"/>
        <v/>
      </c>
      <c r="G148" s="3" t="str">
        <f>IF(A148="","",IF(HOUR(A148)&lt;StartHour,StartHour,IF(HOUR(A148)&gt;FinishHour,FinishHour,HOUR(A148))))</f>
        <v/>
      </c>
      <c r="H148" s="3" t="str">
        <f t="shared" si="15"/>
        <v/>
      </c>
      <c r="I148" s="33" t="e">
        <f>IF(OR(A148="",B148=""),NA(),MAX(0,IF(A148-B148=0,SameDayCycleTimeSettingValue,(A148-B148) *24)))</f>
        <v>#N/A</v>
      </c>
      <c r="J148" s="33" t="e">
        <f>IF(OR(A148="",B148=""),NA(),MAX(0,IF(A148-B148=0,SameDayCycleTimeSettingValue,((A148-B148) *24)-(INT((A148-B148)) * (24-(FinishHour-StartHour))))))</f>
        <v>#N/A</v>
      </c>
      <c r="K148" s="3" t="e">
        <f ca="1">IF(OR(A148&lt;&gt;"",B148=""),NA(),MAX(0,IF(_xlfn.DAYS(NOW(),B148)=0,SameDayCycleTimeSettingValue,_xlfn.DAYS(NOW(),B148))))</f>
        <v>#N/A</v>
      </c>
    </row>
    <row r="149" spans="1:11" x14ac:dyDescent="0.25">
      <c r="A149" s="32" t="str">
        <f>IF(AND(TRIM(INDEX(CompletedDateValues,ROW(A149)))&lt;&gt;"",INDEX(CompletedDateValues,ROW(A149))&gt;0),INDEX(CompletedDateValues,ROW(A149)),"")</f>
        <v/>
      </c>
      <c r="B149" s="32" t="str">
        <f>IF(AND(TRIM(INDEX(StartDateValues,ROW(A149)))&lt;&gt;"",INDEX(StartDateValues,ROW(A149))&gt;0),INDEX(StartDateValues,ROW(A149)),"")</f>
        <v/>
      </c>
      <c r="C149" s="22" t="str">
        <f t="shared" si="11"/>
        <v/>
      </c>
      <c r="D149" s="3" t="str">
        <f t="shared" si="12"/>
        <v/>
      </c>
      <c r="E149" s="3" t="str">
        <f t="shared" si="13"/>
        <v/>
      </c>
      <c r="F149" s="3" t="str">
        <f t="shared" si="14"/>
        <v/>
      </c>
      <c r="G149" s="3" t="str">
        <f>IF(A149="","",IF(HOUR(A149)&lt;StartHour,StartHour,IF(HOUR(A149)&gt;FinishHour,FinishHour,HOUR(A149))))</f>
        <v/>
      </c>
      <c r="H149" s="3" t="str">
        <f t="shared" si="15"/>
        <v/>
      </c>
      <c r="I149" s="33" t="e">
        <f>IF(OR(A149="",B149=""),NA(),MAX(0,IF(A149-B149=0,SameDayCycleTimeSettingValue,(A149-B149) *24)))</f>
        <v>#N/A</v>
      </c>
      <c r="J149" s="33" t="e">
        <f>IF(OR(A149="",B149=""),NA(),MAX(0,IF(A149-B149=0,SameDayCycleTimeSettingValue,((A149-B149) *24)-(INT((A149-B149)) * (24-(FinishHour-StartHour))))))</f>
        <v>#N/A</v>
      </c>
      <c r="K149" s="3" t="e">
        <f ca="1">IF(OR(A149&lt;&gt;"",B149=""),NA(),MAX(0,IF(_xlfn.DAYS(NOW(),B149)=0,SameDayCycleTimeSettingValue,_xlfn.DAYS(NOW(),B149))))</f>
        <v>#N/A</v>
      </c>
    </row>
    <row r="150" spans="1:11" x14ac:dyDescent="0.25">
      <c r="A150" s="32" t="str">
        <f>IF(AND(TRIM(INDEX(CompletedDateValues,ROW(A150)))&lt;&gt;"",INDEX(CompletedDateValues,ROW(A150))&gt;0),INDEX(CompletedDateValues,ROW(A150)),"")</f>
        <v/>
      </c>
      <c r="B150" s="32" t="str">
        <f>IF(AND(TRIM(INDEX(StartDateValues,ROW(A150)))&lt;&gt;"",INDEX(StartDateValues,ROW(A150))&gt;0),INDEX(StartDateValues,ROW(A150)),"")</f>
        <v/>
      </c>
      <c r="C150" s="22" t="str">
        <f t="shared" si="11"/>
        <v/>
      </c>
      <c r="D150" s="3" t="str">
        <f t="shared" si="12"/>
        <v/>
      </c>
      <c r="E150" s="3" t="str">
        <f t="shared" si="13"/>
        <v/>
      </c>
      <c r="F150" s="3" t="str">
        <f t="shared" si="14"/>
        <v/>
      </c>
      <c r="G150" s="3" t="str">
        <f>IF(A150="","",IF(HOUR(A150)&lt;StartHour,StartHour,IF(HOUR(A150)&gt;FinishHour,FinishHour,HOUR(A150))))</f>
        <v/>
      </c>
      <c r="H150" s="3" t="str">
        <f t="shared" si="15"/>
        <v/>
      </c>
      <c r="I150" s="33" t="e">
        <f>IF(OR(A150="",B150=""),NA(),MAX(0,IF(A150-B150=0,SameDayCycleTimeSettingValue,(A150-B150) *24)))</f>
        <v>#N/A</v>
      </c>
      <c r="J150" s="33" t="e">
        <f>IF(OR(A150="",B150=""),NA(),MAX(0,IF(A150-B150=0,SameDayCycleTimeSettingValue,((A150-B150) *24)-(INT((A150-B150)) * (24-(FinishHour-StartHour))))))</f>
        <v>#N/A</v>
      </c>
      <c r="K150" s="3" t="e">
        <f ca="1">IF(OR(A150&lt;&gt;"",B150=""),NA(),MAX(0,IF(_xlfn.DAYS(NOW(),B150)=0,SameDayCycleTimeSettingValue,_xlfn.DAYS(NOW(),B150))))</f>
        <v>#N/A</v>
      </c>
    </row>
    <row r="151" spans="1:11" x14ac:dyDescent="0.25">
      <c r="A151" s="32" t="str">
        <f>IF(AND(TRIM(INDEX(CompletedDateValues,ROW(A151)))&lt;&gt;"",INDEX(CompletedDateValues,ROW(A151))&gt;0),INDEX(CompletedDateValues,ROW(A151)),"")</f>
        <v/>
      </c>
      <c r="B151" s="32" t="str">
        <f>IF(AND(TRIM(INDEX(StartDateValues,ROW(A151)))&lt;&gt;"",INDEX(StartDateValues,ROW(A151))&gt;0),INDEX(StartDateValues,ROW(A151)),"")</f>
        <v/>
      </c>
      <c r="C151" s="22" t="str">
        <f t="shared" si="11"/>
        <v/>
      </c>
      <c r="D151" s="3" t="str">
        <f t="shared" si="12"/>
        <v/>
      </c>
      <c r="E151" s="3" t="str">
        <f t="shared" si="13"/>
        <v/>
      </c>
      <c r="F151" s="3" t="str">
        <f t="shared" si="14"/>
        <v/>
      </c>
      <c r="G151" s="3" t="str">
        <f>IF(A151="","",IF(HOUR(A151)&lt;StartHour,StartHour,IF(HOUR(A151)&gt;FinishHour,FinishHour,HOUR(A151))))</f>
        <v/>
      </c>
      <c r="H151" s="3" t="str">
        <f t="shared" si="15"/>
        <v/>
      </c>
      <c r="I151" s="33" t="e">
        <f>IF(OR(A151="",B151=""),NA(),MAX(0,IF(A151-B151=0,SameDayCycleTimeSettingValue,(A151-B151) *24)))</f>
        <v>#N/A</v>
      </c>
      <c r="J151" s="33" t="e">
        <f>IF(OR(A151="",B151=""),NA(),MAX(0,IF(A151-B151=0,SameDayCycleTimeSettingValue,((A151-B151) *24)-(INT((A151-B151)) * (24-(FinishHour-StartHour))))))</f>
        <v>#N/A</v>
      </c>
      <c r="K151" s="3" t="e">
        <f ca="1">IF(OR(A151&lt;&gt;"",B151=""),NA(),MAX(0,IF(_xlfn.DAYS(NOW(),B151)=0,SameDayCycleTimeSettingValue,_xlfn.DAYS(NOW(),B151))))</f>
        <v>#N/A</v>
      </c>
    </row>
    <row r="152" spans="1:11" x14ac:dyDescent="0.25">
      <c r="A152" s="32" t="str">
        <f>IF(AND(TRIM(INDEX(CompletedDateValues,ROW(A152)))&lt;&gt;"",INDEX(CompletedDateValues,ROW(A152))&gt;0),INDEX(CompletedDateValues,ROW(A152)),"")</f>
        <v/>
      </c>
      <c r="B152" s="32" t="str">
        <f>IF(AND(TRIM(INDEX(StartDateValues,ROW(A152)))&lt;&gt;"",INDEX(StartDateValues,ROW(A152))&gt;0),INDEX(StartDateValues,ROW(A152)),"")</f>
        <v/>
      </c>
      <c r="C152" s="22" t="str">
        <f t="shared" si="11"/>
        <v/>
      </c>
      <c r="D152" s="3" t="str">
        <f t="shared" si="12"/>
        <v/>
      </c>
      <c r="E152" s="3" t="str">
        <f t="shared" si="13"/>
        <v/>
      </c>
      <c r="F152" s="3" t="str">
        <f t="shared" si="14"/>
        <v/>
      </c>
      <c r="G152" s="3" t="str">
        <f>IF(A152="","",IF(HOUR(A152)&lt;StartHour,StartHour,IF(HOUR(A152)&gt;FinishHour,FinishHour,HOUR(A152))))</f>
        <v/>
      </c>
      <c r="H152" s="3" t="str">
        <f t="shared" si="15"/>
        <v/>
      </c>
      <c r="I152" s="33" t="e">
        <f>IF(OR(A152="",B152=""),NA(),MAX(0,IF(A152-B152=0,SameDayCycleTimeSettingValue,(A152-B152) *24)))</f>
        <v>#N/A</v>
      </c>
      <c r="J152" s="33" t="e">
        <f>IF(OR(A152="",B152=""),NA(),MAX(0,IF(A152-B152=0,SameDayCycleTimeSettingValue,((A152-B152) *24)-(INT((A152-B152)) * (24-(FinishHour-StartHour))))))</f>
        <v>#N/A</v>
      </c>
      <c r="K152" s="3" t="e">
        <f ca="1">IF(OR(A152&lt;&gt;"",B152=""),NA(),MAX(0,IF(_xlfn.DAYS(NOW(),B152)=0,SameDayCycleTimeSettingValue,_xlfn.DAYS(NOW(),B152))))</f>
        <v>#N/A</v>
      </c>
    </row>
    <row r="153" spans="1:11" x14ac:dyDescent="0.25">
      <c r="A153" s="32" t="str">
        <f>IF(AND(TRIM(INDEX(CompletedDateValues,ROW(A153)))&lt;&gt;"",INDEX(CompletedDateValues,ROW(A153))&gt;0),INDEX(CompletedDateValues,ROW(A153)),"")</f>
        <v/>
      </c>
      <c r="B153" s="32" t="str">
        <f>IF(AND(TRIM(INDEX(StartDateValues,ROW(A153)))&lt;&gt;"",INDEX(StartDateValues,ROW(A153))&gt;0),INDEX(StartDateValues,ROW(A153)),"")</f>
        <v/>
      </c>
      <c r="C153" s="22" t="str">
        <f t="shared" si="11"/>
        <v/>
      </c>
      <c r="D153" s="3" t="str">
        <f t="shared" si="12"/>
        <v/>
      </c>
      <c r="E153" s="3" t="str">
        <f t="shared" si="13"/>
        <v/>
      </c>
      <c r="F153" s="3" t="str">
        <f t="shared" si="14"/>
        <v/>
      </c>
      <c r="G153" s="3" t="str">
        <f>IF(A153="","",IF(HOUR(A153)&lt;StartHour,StartHour,IF(HOUR(A153)&gt;FinishHour,FinishHour,HOUR(A153))))</f>
        <v/>
      </c>
      <c r="H153" s="3" t="str">
        <f t="shared" si="15"/>
        <v/>
      </c>
      <c r="I153" s="33" t="e">
        <f>IF(OR(A153="",B153=""),NA(),MAX(0,IF(A153-B153=0,SameDayCycleTimeSettingValue,(A153-B153) *24)))</f>
        <v>#N/A</v>
      </c>
      <c r="J153" s="33" t="e">
        <f>IF(OR(A153="",B153=""),NA(),MAX(0,IF(A153-B153=0,SameDayCycleTimeSettingValue,((A153-B153) *24)-(INT((A153-B153)) * (24-(FinishHour-StartHour))))))</f>
        <v>#N/A</v>
      </c>
      <c r="K153" s="3" t="e">
        <f ca="1">IF(OR(A153&lt;&gt;"",B153=""),NA(),MAX(0,IF(_xlfn.DAYS(NOW(),B153)=0,SameDayCycleTimeSettingValue,_xlfn.DAYS(NOW(),B153))))</f>
        <v>#N/A</v>
      </c>
    </row>
    <row r="154" spans="1:11" x14ac:dyDescent="0.25">
      <c r="A154" s="32" t="str">
        <f>IF(AND(TRIM(INDEX(CompletedDateValues,ROW(A154)))&lt;&gt;"",INDEX(CompletedDateValues,ROW(A154))&gt;0),INDEX(CompletedDateValues,ROW(A154)),"")</f>
        <v/>
      </c>
      <c r="B154" s="32" t="str">
        <f>IF(AND(TRIM(INDEX(StartDateValues,ROW(A154)))&lt;&gt;"",INDEX(StartDateValues,ROW(A154))&gt;0),INDEX(StartDateValues,ROW(A154)),"")</f>
        <v/>
      </c>
      <c r="C154" s="22" t="str">
        <f t="shared" si="11"/>
        <v/>
      </c>
      <c r="D154" s="3" t="str">
        <f t="shared" si="12"/>
        <v/>
      </c>
      <c r="E154" s="3" t="str">
        <f t="shared" si="13"/>
        <v/>
      </c>
      <c r="F154" s="3" t="str">
        <f t="shared" si="14"/>
        <v/>
      </c>
      <c r="G154" s="3" t="str">
        <f>IF(A154="","",IF(HOUR(A154)&lt;StartHour,StartHour,IF(HOUR(A154)&gt;FinishHour,FinishHour,HOUR(A154))))</f>
        <v/>
      </c>
      <c r="H154" s="3" t="str">
        <f t="shared" si="15"/>
        <v/>
      </c>
      <c r="I154" s="33" t="e">
        <f>IF(OR(A154="",B154=""),NA(),MAX(0,IF(A154-B154=0,SameDayCycleTimeSettingValue,(A154-B154) *24)))</f>
        <v>#N/A</v>
      </c>
      <c r="J154" s="33" t="e">
        <f>IF(OR(A154="",B154=""),NA(),MAX(0,IF(A154-B154=0,SameDayCycleTimeSettingValue,((A154-B154) *24)-(INT((A154-B154)) * (24-(FinishHour-StartHour))))))</f>
        <v>#N/A</v>
      </c>
      <c r="K154" s="3" t="e">
        <f ca="1">IF(OR(A154&lt;&gt;"",B154=""),NA(),MAX(0,IF(_xlfn.DAYS(NOW(),B154)=0,SameDayCycleTimeSettingValue,_xlfn.DAYS(NOW(),B154))))</f>
        <v>#N/A</v>
      </c>
    </row>
    <row r="155" spans="1:11" x14ac:dyDescent="0.25">
      <c r="A155" s="32" t="str">
        <f>IF(AND(TRIM(INDEX(CompletedDateValues,ROW(A155)))&lt;&gt;"",INDEX(CompletedDateValues,ROW(A155))&gt;0),INDEX(CompletedDateValues,ROW(A155)),"")</f>
        <v/>
      </c>
      <c r="B155" s="32" t="str">
        <f>IF(AND(TRIM(INDEX(StartDateValues,ROW(A155)))&lt;&gt;"",INDEX(StartDateValues,ROW(A155))&gt;0),INDEX(StartDateValues,ROW(A155)),"")</f>
        <v/>
      </c>
      <c r="C155" s="22" t="str">
        <f t="shared" si="11"/>
        <v/>
      </c>
      <c r="D155" s="3" t="str">
        <f t="shared" si="12"/>
        <v/>
      </c>
      <c r="E155" s="3" t="str">
        <f t="shared" si="13"/>
        <v/>
      </c>
      <c r="F155" s="3" t="str">
        <f t="shared" si="14"/>
        <v/>
      </c>
      <c r="G155" s="3" t="str">
        <f>IF(A155="","",IF(HOUR(A155)&lt;StartHour,StartHour,IF(HOUR(A155)&gt;FinishHour,FinishHour,HOUR(A155))))</f>
        <v/>
      </c>
      <c r="H155" s="3" t="str">
        <f t="shared" si="15"/>
        <v/>
      </c>
      <c r="I155" s="33" t="e">
        <f>IF(OR(A155="",B155=""),NA(),MAX(0,IF(A155-B155=0,SameDayCycleTimeSettingValue,(A155-B155) *24)))</f>
        <v>#N/A</v>
      </c>
      <c r="J155" s="33" t="e">
        <f>IF(OR(A155="",B155=""),NA(),MAX(0,IF(A155-B155=0,SameDayCycleTimeSettingValue,((A155-B155) *24)-(INT((A155-B155)) * (24-(FinishHour-StartHour))))))</f>
        <v>#N/A</v>
      </c>
      <c r="K155" s="3" t="e">
        <f ca="1">IF(OR(A155&lt;&gt;"",B155=""),NA(),MAX(0,IF(_xlfn.DAYS(NOW(),B155)=0,SameDayCycleTimeSettingValue,_xlfn.DAYS(NOW(),B155))))</f>
        <v>#N/A</v>
      </c>
    </row>
    <row r="156" spans="1:11" x14ac:dyDescent="0.25">
      <c r="A156" s="32" t="str">
        <f>IF(AND(TRIM(INDEX(CompletedDateValues,ROW(A156)))&lt;&gt;"",INDEX(CompletedDateValues,ROW(A156))&gt;0),INDEX(CompletedDateValues,ROW(A156)),"")</f>
        <v/>
      </c>
      <c r="B156" s="32" t="str">
        <f>IF(AND(TRIM(INDEX(StartDateValues,ROW(A156)))&lt;&gt;"",INDEX(StartDateValues,ROW(A156))&gt;0),INDEX(StartDateValues,ROW(A156)),"")</f>
        <v/>
      </c>
      <c r="C156" s="22" t="str">
        <f t="shared" si="11"/>
        <v/>
      </c>
      <c r="D156" s="3" t="str">
        <f t="shared" si="12"/>
        <v/>
      </c>
      <c r="E156" s="3" t="str">
        <f t="shared" si="13"/>
        <v/>
      </c>
      <c r="F156" s="3" t="str">
        <f t="shared" si="14"/>
        <v/>
      </c>
      <c r="G156" s="3" t="str">
        <f>IF(A156="","",IF(HOUR(A156)&lt;StartHour,StartHour,IF(HOUR(A156)&gt;FinishHour,FinishHour,HOUR(A156))))</f>
        <v/>
      </c>
      <c r="H156" s="3" t="str">
        <f t="shared" si="15"/>
        <v/>
      </c>
      <c r="I156" s="33" t="e">
        <f>IF(OR(A156="",B156=""),NA(),MAX(0,IF(A156-B156=0,SameDayCycleTimeSettingValue,(A156-B156) *24)))</f>
        <v>#N/A</v>
      </c>
      <c r="J156" s="33" t="e">
        <f>IF(OR(A156="",B156=""),NA(),MAX(0,IF(A156-B156=0,SameDayCycleTimeSettingValue,((A156-B156) *24)-(INT((A156-B156)) * (24-(FinishHour-StartHour))))))</f>
        <v>#N/A</v>
      </c>
      <c r="K156" s="3" t="e">
        <f ca="1">IF(OR(A156&lt;&gt;"",B156=""),NA(),MAX(0,IF(_xlfn.DAYS(NOW(),B156)=0,SameDayCycleTimeSettingValue,_xlfn.DAYS(NOW(),B156))))</f>
        <v>#N/A</v>
      </c>
    </row>
    <row r="157" spans="1:11" x14ac:dyDescent="0.25">
      <c r="A157" s="32" t="str">
        <f>IF(AND(TRIM(INDEX(CompletedDateValues,ROW(A157)))&lt;&gt;"",INDEX(CompletedDateValues,ROW(A157))&gt;0),INDEX(CompletedDateValues,ROW(A157)),"")</f>
        <v/>
      </c>
      <c r="B157" s="32" t="str">
        <f>IF(AND(TRIM(INDEX(StartDateValues,ROW(A157)))&lt;&gt;"",INDEX(StartDateValues,ROW(A157))&gt;0),INDEX(StartDateValues,ROW(A157)),"")</f>
        <v/>
      </c>
      <c r="C157" s="22" t="str">
        <f t="shared" si="11"/>
        <v/>
      </c>
      <c r="D157" s="3" t="str">
        <f t="shared" si="12"/>
        <v/>
      </c>
      <c r="E157" s="3" t="str">
        <f t="shared" si="13"/>
        <v/>
      </c>
      <c r="F157" s="3" t="str">
        <f t="shared" si="14"/>
        <v/>
      </c>
      <c r="G157" s="3" t="str">
        <f>IF(A157="","",IF(HOUR(A157)&lt;StartHour,StartHour,IF(HOUR(A157)&gt;FinishHour,FinishHour,HOUR(A157))))</f>
        <v/>
      </c>
      <c r="H157" s="3" t="str">
        <f t="shared" si="15"/>
        <v/>
      </c>
      <c r="I157" s="33" t="e">
        <f>IF(OR(A157="",B157=""),NA(),MAX(0,IF(A157-B157=0,SameDayCycleTimeSettingValue,(A157-B157) *24)))</f>
        <v>#N/A</v>
      </c>
      <c r="J157" s="33" t="e">
        <f>IF(OR(A157="",B157=""),NA(),MAX(0,IF(A157-B157=0,SameDayCycleTimeSettingValue,((A157-B157) *24)-(INT((A157-B157)) * (24-(FinishHour-StartHour))))))</f>
        <v>#N/A</v>
      </c>
      <c r="K157" s="3" t="e">
        <f ca="1">IF(OR(A157&lt;&gt;"",B157=""),NA(),MAX(0,IF(_xlfn.DAYS(NOW(),B157)=0,SameDayCycleTimeSettingValue,_xlfn.DAYS(NOW(),B157))))</f>
        <v>#N/A</v>
      </c>
    </row>
    <row r="158" spans="1:11" x14ac:dyDescent="0.25">
      <c r="A158" s="32" t="str">
        <f>IF(AND(TRIM(INDEX(CompletedDateValues,ROW(A158)))&lt;&gt;"",INDEX(CompletedDateValues,ROW(A158))&gt;0),INDEX(CompletedDateValues,ROW(A158)),"")</f>
        <v/>
      </c>
      <c r="B158" s="32" t="str">
        <f>IF(AND(TRIM(INDEX(StartDateValues,ROW(A158)))&lt;&gt;"",INDEX(StartDateValues,ROW(A158))&gt;0),INDEX(StartDateValues,ROW(A158)),"")</f>
        <v/>
      </c>
      <c r="C158" s="22" t="str">
        <f t="shared" si="11"/>
        <v/>
      </c>
      <c r="D158" s="3" t="str">
        <f t="shared" si="12"/>
        <v/>
      </c>
      <c r="E158" s="3" t="str">
        <f t="shared" si="13"/>
        <v/>
      </c>
      <c r="F158" s="3" t="str">
        <f t="shared" si="14"/>
        <v/>
      </c>
      <c r="G158" s="3" t="str">
        <f>IF(A158="","",IF(HOUR(A158)&lt;StartHour,StartHour,IF(HOUR(A158)&gt;FinishHour,FinishHour,HOUR(A158))))</f>
        <v/>
      </c>
      <c r="H158" s="3" t="str">
        <f t="shared" si="15"/>
        <v/>
      </c>
      <c r="I158" s="33" t="e">
        <f>IF(OR(A158="",B158=""),NA(),MAX(0,IF(A158-B158=0,SameDayCycleTimeSettingValue,(A158-B158) *24)))</f>
        <v>#N/A</v>
      </c>
      <c r="J158" s="33" t="e">
        <f>IF(OR(A158="",B158=""),NA(),MAX(0,IF(A158-B158=0,SameDayCycleTimeSettingValue,((A158-B158) *24)-(INT((A158-B158)) * (24-(FinishHour-StartHour))))))</f>
        <v>#N/A</v>
      </c>
      <c r="K158" s="3" t="e">
        <f ca="1">IF(OR(A158&lt;&gt;"",B158=""),NA(),MAX(0,IF(_xlfn.DAYS(NOW(),B158)=0,SameDayCycleTimeSettingValue,_xlfn.DAYS(NOW(),B158))))</f>
        <v>#N/A</v>
      </c>
    </row>
    <row r="159" spans="1:11" x14ac:dyDescent="0.25">
      <c r="A159" s="32" t="str">
        <f>IF(AND(TRIM(INDEX(CompletedDateValues,ROW(A159)))&lt;&gt;"",INDEX(CompletedDateValues,ROW(A159))&gt;0),INDEX(CompletedDateValues,ROW(A159)),"")</f>
        <v/>
      </c>
      <c r="B159" s="32" t="str">
        <f>IF(AND(TRIM(INDEX(StartDateValues,ROW(A159)))&lt;&gt;"",INDEX(StartDateValues,ROW(A159))&gt;0),INDEX(StartDateValues,ROW(A159)),"")</f>
        <v/>
      </c>
      <c r="C159" s="22" t="str">
        <f t="shared" si="11"/>
        <v/>
      </c>
      <c r="D159" s="3" t="str">
        <f t="shared" si="12"/>
        <v/>
      </c>
      <c r="E159" s="3" t="str">
        <f t="shared" si="13"/>
        <v/>
      </c>
      <c r="F159" s="3" t="str">
        <f t="shared" si="14"/>
        <v/>
      </c>
      <c r="G159" s="3" t="str">
        <f>IF(A159="","",IF(HOUR(A159)&lt;StartHour,StartHour,IF(HOUR(A159)&gt;FinishHour,FinishHour,HOUR(A159))))</f>
        <v/>
      </c>
      <c r="H159" s="3" t="str">
        <f t="shared" si="15"/>
        <v/>
      </c>
      <c r="I159" s="33" t="e">
        <f>IF(OR(A159="",B159=""),NA(),MAX(0,IF(A159-B159=0,SameDayCycleTimeSettingValue,(A159-B159) *24)))</f>
        <v>#N/A</v>
      </c>
      <c r="J159" s="33" t="e">
        <f>IF(OR(A159="",B159=""),NA(),MAX(0,IF(A159-B159=0,SameDayCycleTimeSettingValue,((A159-B159) *24)-(INT((A159-B159)) * (24-(FinishHour-StartHour))))))</f>
        <v>#N/A</v>
      </c>
      <c r="K159" s="3" t="e">
        <f ca="1">IF(OR(A159&lt;&gt;"",B159=""),NA(),MAX(0,IF(_xlfn.DAYS(NOW(),B159)=0,SameDayCycleTimeSettingValue,_xlfn.DAYS(NOW(),B159))))</f>
        <v>#N/A</v>
      </c>
    </row>
    <row r="160" spans="1:11" x14ac:dyDescent="0.25">
      <c r="A160" s="32" t="str">
        <f>IF(AND(TRIM(INDEX(CompletedDateValues,ROW(A160)))&lt;&gt;"",INDEX(CompletedDateValues,ROW(A160))&gt;0),INDEX(CompletedDateValues,ROW(A160)),"")</f>
        <v/>
      </c>
      <c r="B160" s="32" t="str">
        <f>IF(AND(TRIM(INDEX(StartDateValues,ROW(A160)))&lt;&gt;"",INDEX(StartDateValues,ROW(A160))&gt;0),INDEX(StartDateValues,ROW(A160)),"")</f>
        <v/>
      </c>
      <c r="C160" s="22" t="str">
        <f t="shared" si="11"/>
        <v/>
      </c>
      <c r="D160" s="3" t="str">
        <f t="shared" si="12"/>
        <v/>
      </c>
      <c r="E160" s="3" t="str">
        <f t="shared" si="13"/>
        <v/>
      </c>
      <c r="F160" s="3" t="str">
        <f t="shared" si="14"/>
        <v/>
      </c>
      <c r="G160" s="3" t="str">
        <f>IF(A160="","",IF(HOUR(A160)&lt;StartHour,StartHour,IF(HOUR(A160)&gt;FinishHour,FinishHour,HOUR(A160))))</f>
        <v/>
      </c>
      <c r="H160" s="3" t="str">
        <f t="shared" si="15"/>
        <v/>
      </c>
      <c r="I160" s="33" t="e">
        <f>IF(OR(A160="",B160=""),NA(),MAX(0,IF(A160-B160=0,SameDayCycleTimeSettingValue,(A160-B160) *24)))</f>
        <v>#N/A</v>
      </c>
      <c r="J160" s="33" t="e">
        <f>IF(OR(A160="",B160=""),NA(),MAX(0,IF(A160-B160=0,SameDayCycleTimeSettingValue,((A160-B160) *24)-(INT((A160-B160)) * (24-(FinishHour-StartHour))))))</f>
        <v>#N/A</v>
      </c>
      <c r="K160" s="3" t="e">
        <f ca="1">IF(OR(A160&lt;&gt;"",B160=""),NA(),MAX(0,IF(_xlfn.DAYS(NOW(),B160)=0,SameDayCycleTimeSettingValue,_xlfn.DAYS(NOW(),B160))))</f>
        <v>#N/A</v>
      </c>
    </row>
    <row r="161" spans="1:11" x14ac:dyDescent="0.25">
      <c r="A161" s="32" t="str">
        <f>IF(AND(TRIM(INDEX(CompletedDateValues,ROW(A161)))&lt;&gt;"",INDEX(CompletedDateValues,ROW(A161))&gt;0),INDEX(CompletedDateValues,ROW(A161)),"")</f>
        <v/>
      </c>
      <c r="B161" s="32" t="str">
        <f>IF(AND(TRIM(INDEX(StartDateValues,ROW(A161)))&lt;&gt;"",INDEX(StartDateValues,ROW(A161))&gt;0),INDEX(StartDateValues,ROW(A161)),"")</f>
        <v/>
      </c>
      <c r="C161" s="22" t="str">
        <f t="shared" si="11"/>
        <v/>
      </c>
      <c r="D161" s="3" t="str">
        <f t="shared" si="12"/>
        <v/>
      </c>
      <c r="E161" s="3" t="str">
        <f t="shared" si="13"/>
        <v/>
      </c>
      <c r="F161" s="3" t="str">
        <f t="shared" si="14"/>
        <v/>
      </c>
      <c r="G161" s="3" t="str">
        <f>IF(A161="","",IF(HOUR(A161)&lt;StartHour,StartHour,IF(HOUR(A161)&gt;FinishHour,FinishHour,HOUR(A161))))</f>
        <v/>
      </c>
      <c r="H161" s="3" t="str">
        <f t="shared" si="15"/>
        <v/>
      </c>
      <c r="I161" s="33" t="e">
        <f>IF(OR(A161="",B161=""),NA(),MAX(0,IF(A161-B161=0,SameDayCycleTimeSettingValue,(A161-B161) *24)))</f>
        <v>#N/A</v>
      </c>
      <c r="J161" s="33" t="e">
        <f>IF(OR(A161="",B161=""),NA(),MAX(0,IF(A161-B161=0,SameDayCycleTimeSettingValue,((A161-B161) *24)-(INT((A161-B161)) * (24-(FinishHour-StartHour))))))</f>
        <v>#N/A</v>
      </c>
      <c r="K161" s="3" t="e">
        <f ca="1">IF(OR(A161&lt;&gt;"",B161=""),NA(),MAX(0,IF(_xlfn.DAYS(NOW(),B161)=0,SameDayCycleTimeSettingValue,_xlfn.DAYS(NOW(),B161))))</f>
        <v>#N/A</v>
      </c>
    </row>
    <row r="162" spans="1:11" x14ac:dyDescent="0.25">
      <c r="A162" s="32" t="str">
        <f>IF(AND(TRIM(INDEX(CompletedDateValues,ROW(A162)))&lt;&gt;"",INDEX(CompletedDateValues,ROW(A162))&gt;0),INDEX(CompletedDateValues,ROW(A162)),"")</f>
        <v/>
      </c>
      <c r="B162" s="32" t="str">
        <f>IF(AND(TRIM(INDEX(StartDateValues,ROW(A162)))&lt;&gt;"",INDEX(StartDateValues,ROW(A162))&gt;0),INDEX(StartDateValues,ROW(A162)),"")</f>
        <v/>
      </c>
      <c r="C162" s="22" t="str">
        <f t="shared" si="11"/>
        <v/>
      </c>
      <c r="D162" s="3" t="str">
        <f t="shared" si="12"/>
        <v/>
      </c>
      <c r="E162" s="3" t="str">
        <f t="shared" si="13"/>
        <v/>
      </c>
      <c r="F162" s="3" t="str">
        <f t="shared" si="14"/>
        <v/>
      </c>
      <c r="G162" s="3" t="str">
        <f>IF(A162="","",IF(HOUR(A162)&lt;StartHour,StartHour,IF(HOUR(A162)&gt;FinishHour,FinishHour,HOUR(A162))))</f>
        <v/>
      </c>
      <c r="H162" s="3" t="str">
        <f t="shared" si="15"/>
        <v/>
      </c>
      <c r="I162" s="33" t="e">
        <f>IF(OR(A162="",B162=""),NA(),MAX(0,IF(A162-B162=0,SameDayCycleTimeSettingValue,(A162-B162) *24)))</f>
        <v>#N/A</v>
      </c>
      <c r="J162" s="33" t="e">
        <f>IF(OR(A162="",B162=""),NA(),MAX(0,IF(A162-B162=0,SameDayCycleTimeSettingValue,((A162-B162) *24)-(INT((A162-B162)) * (24-(FinishHour-StartHour))))))</f>
        <v>#N/A</v>
      </c>
      <c r="K162" s="3" t="e">
        <f ca="1">IF(OR(A162&lt;&gt;"",B162=""),NA(),MAX(0,IF(_xlfn.DAYS(NOW(),B162)=0,SameDayCycleTimeSettingValue,_xlfn.DAYS(NOW(),B162))))</f>
        <v>#N/A</v>
      </c>
    </row>
    <row r="163" spans="1:11" x14ac:dyDescent="0.25">
      <c r="A163" s="32" t="str">
        <f>IF(AND(TRIM(INDEX(CompletedDateValues,ROW(A163)))&lt;&gt;"",INDEX(CompletedDateValues,ROW(A163))&gt;0),INDEX(CompletedDateValues,ROW(A163)),"")</f>
        <v/>
      </c>
      <c r="B163" s="32" t="str">
        <f>IF(AND(TRIM(INDEX(StartDateValues,ROW(A163)))&lt;&gt;"",INDEX(StartDateValues,ROW(A163))&gt;0),INDEX(StartDateValues,ROW(A163)),"")</f>
        <v/>
      </c>
      <c r="C163" s="22" t="str">
        <f t="shared" si="11"/>
        <v/>
      </c>
      <c r="D163" s="3" t="str">
        <f t="shared" si="12"/>
        <v/>
      </c>
      <c r="E163" s="3" t="str">
        <f t="shared" si="13"/>
        <v/>
      </c>
      <c r="F163" s="3" t="str">
        <f t="shared" si="14"/>
        <v/>
      </c>
      <c r="G163" s="3" t="str">
        <f>IF(A163="","",IF(HOUR(A163)&lt;StartHour,StartHour,IF(HOUR(A163)&gt;FinishHour,FinishHour,HOUR(A163))))</f>
        <v/>
      </c>
      <c r="H163" s="3" t="str">
        <f t="shared" si="15"/>
        <v/>
      </c>
      <c r="I163" s="33" t="e">
        <f>IF(OR(A163="",B163=""),NA(),MAX(0,IF(A163-B163=0,SameDayCycleTimeSettingValue,(A163-B163) *24)))</f>
        <v>#N/A</v>
      </c>
      <c r="J163" s="33" t="e">
        <f>IF(OR(A163="",B163=""),NA(),MAX(0,IF(A163-B163=0,SameDayCycleTimeSettingValue,((A163-B163) *24)-(INT((A163-B163)) * (24-(FinishHour-StartHour))))))</f>
        <v>#N/A</v>
      </c>
      <c r="K163" s="3" t="e">
        <f ca="1">IF(OR(A163&lt;&gt;"",B163=""),NA(),MAX(0,IF(_xlfn.DAYS(NOW(),B163)=0,SameDayCycleTimeSettingValue,_xlfn.DAYS(NOW(),B163))))</f>
        <v>#N/A</v>
      </c>
    </row>
    <row r="164" spans="1:11" x14ac:dyDescent="0.25">
      <c r="A164" s="32" t="str">
        <f>IF(AND(TRIM(INDEX(CompletedDateValues,ROW(A164)))&lt;&gt;"",INDEX(CompletedDateValues,ROW(A164))&gt;0),INDEX(CompletedDateValues,ROW(A164)),"")</f>
        <v/>
      </c>
      <c r="B164" s="32" t="str">
        <f>IF(AND(TRIM(INDEX(StartDateValues,ROW(A164)))&lt;&gt;"",INDEX(StartDateValues,ROW(A164))&gt;0),INDEX(StartDateValues,ROW(A164)),"")</f>
        <v/>
      </c>
      <c r="C164" s="22" t="str">
        <f t="shared" si="11"/>
        <v/>
      </c>
      <c r="D164" s="3" t="str">
        <f t="shared" si="12"/>
        <v/>
      </c>
      <c r="E164" s="3" t="str">
        <f t="shared" si="13"/>
        <v/>
      </c>
      <c r="F164" s="3" t="str">
        <f t="shared" si="14"/>
        <v/>
      </c>
      <c r="G164" s="3" t="str">
        <f>IF(A164="","",IF(HOUR(A164)&lt;StartHour,StartHour,IF(HOUR(A164)&gt;FinishHour,FinishHour,HOUR(A164))))</f>
        <v/>
      </c>
      <c r="H164" s="3" t="str">
        <f t="shared" si="15"/>
        <v/>
      </c>
      <c r="I164" s="33" t="e">
        <f>IF(OR(A164="",B164=""),NA(),MAX(0,IF(A164-B164=0,SameDayCycleTimeSettingValue,(A164-B164) *24)))</f>
        <v>#N/A</v>
      </c>
      <c r="J164" s="33" t="e">
        <f>IF(OR(A164="",B164=""),NA(),MAX(0,IF(A164-B164=0,SameDayCycleTimeSettingValue,((A164-B164) *24)-(INT((A164-B164)) * (24-(FinishHour-StartHour))))))</f>
        <v>#N/A</v>
      </c>
      <c r="K164" s="3" t="e">
        <f ca="1">IF(OR(A164&lt;&gt;"",B164=""),NA(),MAX(0,IF(_xlfn.DAYS(NOW(),B164)=0,SameDayCycleTimeSettingValue,_xlfn.DAYS(NOW(),B164))))</f>
        <v>#N/A</v>
      </c>
    </row>
    <row r="165" spans="1:11" x14ac:dyDescent="0.25">
      <c r="A165" s="32" t="str">
        <f>IF(AND(TRIM(INDEX(CompletedDateValues,ROW(A165)))&lt;&gt;"",INDEX(CompletedDateValues,ROW(A165))&gt;0),INDEX(CompletedDateValues,ROW(A165)),"")</f>
        <v/>
      </c>
      <c r="B165" s="32" t="str">
        <f>IF(AND(TRIM(INDEX(StartDateValues,ROW(A165)))&lt;&gt;"",INDEX(StartDateValues,ROW(A165))&gt;0),INDEX(StartDateValues,ROW(A165)),"")</f>
        <v/>
      </c>
      <c r="C165" s="22" t="str">
        <f t="shared" si="11"/>
        <v/>
      </c>
      <c r="D165" s="3" t="str">
        <f t="shared" si="12"/>
        <v/>
      </c>
      <c r="E165" s="3" t="str">
        <f t="shared" si="13"/>
        <v/>
      </c>
      <c r="F165" s="3" t="str">
        <f t="shared" si="14"/>
        <v/>
      </c>
      <c r="G165" s="3" t="str">
        <f>IF(A165="","",IF(HOUR(A165)&lt;StartHour,StartHour,IF(HOUR(A165)&gt;FinishHour,FinishHour,HOUR(A165))))</f>
        <v/>
      </c>
      <c r="H165" s="3" t="str">
        <f t="shared" si="15"/>
        <v/>
      </c>
      <c r="I165" s="33" t="e">
        <f>IF(OR(A165="",B165=""),NA(),MAX(0,IF(A165-B165=0,SameDayCycleTimeSettingValue,(A165-B165) *24)))</f>
        <v>#N/A</v>
      </c>
      <c r="J165" s="33" t="e">
        <f>IF(OR(A165="",B165=""),NA(),MAX(0,IF(A165-B165=0,SameDayCycleTimeSettingValue,((A165-B165) *24)-(INT((A165-B165)) * (24-(FinishHour-StartHour))))))</f>
        <v>#N/A</v>
      </c>
      <c r="K165" s="3" t="e">
        <f ca="1">IF(OR(A165&lt;&gt;"",B165=""),NA(),MAX(0,IF(_xlfn.DAYS(NOW(),B165)=0,SameDayCycleTimeSettingValue,_xlfn.DAYS(NOW(),B165))))</f>
        <v>#N/A</v>
      </c>
    </row>
    <row r="166" spans="1:11" x14ac:dyDescent="0.25">
      <c r="A166" s="32" t="str">
        <f>IF(AND(TRIM(INDEX(CompletedDateValues,ROW(A166)))&lt;&gt;"",INDEX(CompletedDateValues,ROW(A166))&gt;0),INDEX(CompletedDateValues,ROW(A166)),"")</f>
        <v/>
      </c>
      <c r="B166" s="32" t="str">
        <f>IF(AND(TRIM(INDEX(StartDateValues,ROW(A166)))&lt;&gt;"",INDEX(StartDateValues,ROW(A166))&gt;0),INDEX(StartDateValues,ROW(A166)),"")</f>
        <v/>
      </c>
      <c r="C166" s="22" t="str">
        <f t="shared" si="11"/>
        <v/>
      </c>
      <c r="D166" s="3" t="str">
        <f t="shared" si="12"/>
        <v/>
      </c>
      <c r="E166" s="3" t="str">
        <f t="shared" si="13"/>
        <v/>
      </c>
      <c r="F166" s="3" t="str">
        <f t="shared" si="14"/>
        <v/>
      </c>
      <c r="G166" s="3" t="str">
        <f>IF(A166="","",IF(HOUR(A166)&lt;StartHour,StartHour,IF(HOUR(A166)&gt;FinishHour,FinishHour,HOUR(A166))))</f>
        <v/>
      </c>
      <c r="H166" s="3" t="str">
        <f t="shared" si="15"/>
        <v/>
      </c>
      <c r="I166" s="33" t="e">
        <f>IF(OR(A166="",B166=""),NA(),MAX(0,IF(A166-B166=0,SameDayCycleTimeSettingValue,(A166-B166) *24)))</f>
        <v>#N/A</v>
      </c>
      <c r="J166" s="33" t="e">
        <f>IF(OR(A166="",B166=""),NA(),MAX(0,IF(A166-B166=0,SameDayCycleTimeSettingValue,((A166-B166) *24)-(INT((A166-B166)) * (24-(FinishHour-StartHour))))))</f>
        <v>#N/A</v>
      </c>
      <c r="K166" s="3" t="e">
        <f ca="1">IF(OR(A166&lt;&gt;"",B166=""),NA(),MAX(0,IF(_xlfn.DAYS(NOW(),B166)=0,SameDayCycleTimeSettingValue,_xlfn.DAYS(NOW(),B166))))</f>
        <v>#N/A</v>
      </c>
    </row>
    <row r="167" spans="1:11" x14ac:dyDescent="0.25">
      <c r="A167" s="32" t="str">
        <f>IF(AND(TRIM(INDEX(CompletedDateValues,ROW(A167)))&lt;&gt;"",INDEX(CompletedDateValues,ROW(A167))&gt;0),INDEX(CompletedDateValues,ROW(A167)),"")</f>
        <v/>
      </c>
      <c r="B167" s="32" t="str">
        <f>IF(AND(TRIM(INDEX(StartDateValues,ROW(A167)))&lt;&gt;"",INDEX(StartDateValues,ROW(A167))&gt;0),INDEX(StartDateValues,ROW(A167)),"")</f>
        <v/>
      </c>
      <c r="C167" s="22" t="str">
        <f t="shared" si="11"/>
        <v/>
      </c>
      <c r="D167" s="3" t="str">
        <f t="shared" si="12"/>
        <v/>
      </c>
      <c r="E167" s="3" t="str">
        <f t="shared" si="13"/>
        <v/>
      </c>
      <c r="F167" s="3" t="str">
        <f t="shared" si="14"/>
        <v/>
      </c>
      <c r="G167" s="3" t="str">
        <f>IF(A167="","",IF(HOUR(A167)&lt;StartHour,StartHour,IF(HOUR(A167)&gt;FinishHour,FinishHour,HOUR(A167))))</f>
        <v/>
      </c>
      <c r="H167" s="3" t="str">
        <f t="shared" si="15"/>
        <v/>
      </c>
      <c r="I167" s="33" t="e">
        <f>IF(OR(A167="",B167=""),NA(),MAX(0,IF(A167-B167=0,SameDayCycleTimeSettingValue,(A167-B167) *24)))</f>
        <v>#N/A</v>
      </c>
      <c r="J167" s="33" t="e">
        <f>IF(OR(A167="",B167=""),NA(),MAX(0,IF(A167-B167=0,SameDayCycleTimeSettingValue,((A167-B167) *24)-(INT((A167-B167)) * (24-(FinishHour-StartHour))))))</f>
        <v>#N/A</v>
      </c>
      <c r="K167" s="3" t="e">
        <f ca="1">IF(OR(A167&lt;&gt;"",B167=""),NA(),MAX(0,IF(_xlfn.DAYS(NOW(),B167)=0,SameDayCycleTimeSettingValue,_xlfn.DAYS(NOW(),B167))))</f>
        <v>#N/A</v>
      </c>
    </row>
    <row r="168" spans="1:11" x14ac:dyDescent="0.25">
      <c r="A168" s="32" t="str">
        <f>IF(AND(TRIM(INDEX(CompletedDateValues,ROW(A168)))&lt;&gt;"",INDEX(CompletedDateValues,ROW(A168))&gt;0),INDEX(CompletedDateValues,ROW(A168)),"")</f>
        <v/>
      </c>
      <c r="B168" s="32" t="str">
        <f>IF(AND(TRIM(INDEX(StartDateValues,ROW(A168)))&lt;&gt;"",INDEX(StartDateValues,ROW(A168))&gt;0),INDEX(StartDateValues,ROW(A168)),"")</f>
        <v/>
      </c>
      <c r="C168" s="22" t="str">
        <f t="shared" si="11"/>
        <v/>
      </c>
      <c r="D168" s="3" t="str">
        <f t="shared" si="12"/>
        <v/>
      </c>
      <c r="E168" s="3" t="str">
        <f t="shared" si="13"/>
        <v/>
      </c>
      <c r="F168" s="3" t="str">
        <f t="shared" si="14"/>
        <v/>
      </c>
      <c r="G168" s="3" t="str">
        <f>IF(A168="","",IF(HOUR(A168)&lt;StartHour,StartHour,IF(HOUR(A168)&gt;FinishHour,FinishHour,HOUR(A168))))</f>
        <v/>
      </c>
      <c r="H168" s="3" t="str">
        <f t="shared" si="15"/>
        <v/>
      </c>
      <c r="I168" s="33" t="e">
        <f>IF(OR(A168="",B168=""),NA(),MAX(0,IF(A168-B168=0,SameDayCycleTimeSettingValue,(A168-B168) *24)))</f>
        <v>#N/A</v>
      </c>
      <c r="J168" s="33" t="e">
        <f>IF(OR(A168="",B168=""),NA(),MAX(0,IF(A168-B168=0,SameDayCycleTimeSettingValue,((A168-B168) *24)-(INT((A168-B168)) * (24-(FinishHour-StartHour))))))</f>
        <v>#N/A</v>
      </c>
      <c r="K168" s="3" t="e">
        <f ca="1">IF(OR(A168&lt;&gt;"",B168=""),NA(),MAX(0,IF(_xlfn.DAYS(NOW(),B168)=0,SameDayCycleTimeSettingValue,_xlfn.DAYS(NOW(),B168))))</f>
        <v>#N/A</v>
      </c>
    </row>
    <row r="169" spans="1:11" x14ac:dyDescent="0.25">
      <c r="A169" s="32" t="str">
        <f>IF(AND(TRIM(INDEX(CompletedDateValues,ROW(A169)))&lt;&gt;"",INDEX(CompletedDateValues,ROW(A169))&gt;0),INDEX(CompletedDateValues,ROW(A169)),"")</f>
        <v/>
      </c>
      <c r="B169" s="32" t="str">
        <f>IF(AND(TRIM(INDEX(StartDateValues,ROW(A169)))&lt;&gt;"",INDEX(StartDateValues,ROW(A169))&gt;0),INDEX(StartDateValues,ROW(A169)),"")</f>
        <v/>
      </c>
      <c r="C169" s="22" t="str">
        <f t="shared" si="11"/>
        <v/>
      </c>
      <c r="D169" s="3" t="str">
        <f t="shared" si="12"/>
        <v/>
      </c>
      <c r="E169" s="3" t="str">
        <f t="shared" si="13"/>
        <v/>
      </c>
      <c r="F169" s="3" t="str">
        <f t="shared" si="14"/>
        <v/>
      </c>
      <c r="G169" s="3" t="str">
        <f>IF(A169="","",IF(HOUR(A169)&lt;StartHour,StartHour,IF(HOUR(A169)&gt;FinishHour,FinishHour,HOUR(A169))))</f>
        <v/>
      </c>
      <c r="H169" s="3" t="str">
        <f t="shared" si="15"/>
        <v/>
      </c>
      <c r="I169" s="33" t="e">
        <f>IF(OR(A169="",B169=""),NA(),MAX(0,IF(A169-B169=0,SameDayCycleTimeSettingValue,(A169-B169) *24)))</f>
        <v>#N/A</v>
      </c>
      <c r="J169" s="33" t="e">
        <f>IF(OR(A169="",B169=""),NA(),MAX(0,IF(A169-B169=0,SameDayCycleTimeSettingValue,((A169-B169) *24)-(INT((A169-B169)) * (24-(FinishHour-StartHour))))))</f>
        <v>#N/A</v>
      </c>
      <c r="K169" s="3" t="e">
        <f ca="1">IF(OR(A169&lt;&gt;"",B169=""),NA(),MAX(0,IF(_xlfn.DAYS(NOW(),B169)=0,SameDayCycleTimeSettingValue,_xlfn.DAYS(NOW(),B169))))</f>
        <v>#N/A</v>
      </c>
    </row>
    <row r="170" spans="1:11" x14ac:dyDescent="0.25">
      <c r="A170" s="32" t="str">
        <f>IF(AND(TRIM(INDEX(CompletedDateValues,ROW(A170)))&lt;&gt;"",INDEX(CompletedDateValues,ROW(A170))&gt;0),INDEX(CompletedDateValues,ROW(A170)),"")</f>
        <v/>
      </c>
      <c r="B170" s="32" t="str">
        <f>IF(AND(TRIM(INDEX(StartDateValues,ROW(A170)))&lt;&gt;"",INDEX(StartDateValues,ROW(A170))&gt;0),INDEX(StartDateValues,ROW(A170)),"")</f>
        <v/>
      </c>
      <c r="C170" s="22" t="str">
        <f t="shared" si="11"/>
        <v/>
      </c>
      <c r="D170" s="3" t="str">
        <f t="shared" si="12"/>
        <v/>
      </c>
      <c r="E170" s="3" t="str">
        <f t="shared" si="13"/>
        <v/>
      </c>
      <c r="F170" s="3" t="str">
        <f t="shared" si="14"/>
        <v/>
      </c>
      <c r="G170" s="3" t="str">
        <f>IF(A170="","",IF(HOUR(A170)&lt;StartHour,StartHour,IF(HOUR(A170)&gt;FinishHour,FinishHour,HOUR(A170))))</f>
        <v/>
      </c>
      <c r="H170" s="3" t="str">
        <f t="shared" si="15"/>
        <v/>
      </c>
      <c r="I170" s="33" t="e">
        <f>IF(OR(A170="",B170=""),NA(),MAX(0,IF(A170-B170=0,SameDayCycleTimeSettingValue,(A170-B170) *24)))</f>
        <v>#N/A</v>
      </c>
      <c r="J170" s="33" t="e">
        <f>IF(OR(A170="",B170=""),NA(),MAX(0,IF(A170-B170=0,SameDayCycleTimeSettingValue,((A170-B170) *24)-(INT((A170-B170)) * (24-(FinishHour-StartHour))))))</f>
        <v>#N/A</v>
      </c>
      <c r="K170" s="3" t="e">
        <f ca="1">IF(OR(A170&lt;&gt;"",B170=""),NA(),MAX(0,IF(_xlfn.DAYS(NOW(),B170)=0,SameDayCycleTimeSettingValue,_xlfn.DAYS(NOW(),B170))))</f>
        <v>#N/A</v>
      </c>
    </row>
    <row r="171" spans="1:11" x14ac:dyDescent="0.25">
      <c r="A171" s="32" t="str">
        <f>IF(AND(TRIM(INDEX(CompletedDateValues,ROW(A171)))&lt;&gt;"",INDEX(CompletedDateValues,ROW(A171))&gt;0),INDEX(CompletedDateValues,ROW(A171)),"")</f>
        <v/>
      </c>
      <c r="B171" s="32" t="str">
        <f>IF(AND(TRIM(INDEX(StartDateValues,ROW(A171)))&lt;&gt;"",INDEX(StartDateValues,ROW(A171))&gt;0),INDEX(StartDateValues,ROW(A171)),"")</f>
        <v/>
      </c>
      <c r="C171" s="22" t="str">
        <f t="shared" si="11"/>
        <v/>
      </c>
      <c r="D171" s="3" t="str">
        <f t="shared" si="12"/>
        <v/>
      </c>
      <c r="E171" s="3" t="str">
        <f t="shared" si="13"/>
        <v/>
      </c>
      <c r="F171" s="3" t="str">
        <f t="shared" si="14"/>
        <v/>
      </c>
      <c r="G171" s="3" t="str">
        <f>IF(A171="","",IF(HOUR(A171)&lt;StartHour,StartHour,IF(HOUR(A171)&gt;FinishHour,FinishHour,HOUR(A171))))</f>
        <v/>
      </c>
      <c r="H171" s="3" t="str">
        <f t="shared" si="15"/>
        <v/>
      </c>
      <c r="I171" s="33" t="e">
        <f>IF(OR(A171="",B171=""),NA(),MAX(0,IF(A171-B171=0,SameDayCycleTimeSettingValue,(A171-B171) *24)))</f>
        <v>#N/A</v>
      </c>
      <c r="J171" s="33" t="e">
        <f>IF(OR(A171="",B171=""),NA(),MAX(0,IF(A171-B171=0,SameDayCycleTimeSettingValue,((A171-B171) *24)-(INT((A171-B171)) * (24-(FinishHour-StartHour))))))</f>
        <v>#N/A</v>
      </c>
      <c r="K171" s="3" t="e">
        <f ca="1">IF(OR(A171&lt;&gt;"",B171=""),NA(),MAX(0,IF(_xlfn.DAYS(NOW(),B171)=0,SameDayCycleTimeSettingValue,_xlfn.DAYS(NOW(),B171))))</f>
        <v>#N/A</v>
      </c>
    </row>
    <row r="172" spans="1:11" x14ac:dyDescent="0.25">
      <c r="A172" s="32" t="str">
        <f>IF(AND(TRIM(INDEX(CompletedDateValues,ROW(A172)))&lt;&gt;"",INDEX(CompletedDateValues,ROW(A172))&gt;0),INDEX(CompletedDateValues,ROW(A172)),"")</f>
        <v/>
      </c>
      <c r="B172" s="32" t="str">
        <f>IF(AND(TRIM(INDEX(StartDateValues,ROW(A172)))&lt;&gt;"",INDEX(StartDateValues,ROW(A172))&gt;0),INDEX(StartDateValues,ROW(A172)),"")</f>
        <v/>
      </c>
      <c r="C172" s="22" t="str">
        <f t="shared" si="11"/>
        <v/>
      </c>
      <c r="D172" s="3" t="str">
        <f t="shared" si="12"/>
        <v/>
      </c>
      <c r="E172" s="3" t="str">
        <f t="shared" si="13"/>
        <v/>
      </c>
      <c r="F172" s="3" t="str">
        <f t="shared" si="14"/>
        <v/>
      </c>
      <c r="G172" s="3" t="str">
        <f>IF(A172="","",IF(HOUR(A172)&lt;StartHour,StartHour,IF(HOUR(A172)&gt;FinishHour,FinishHour,HOUR(A172))))</f>
        <v/>
      </c>
      <c r="H172" s="3" t="str">
        <f t="shared" si="15"/>
        <v/>
      </c>
      <c r="I172" s="33" t="e">
        <f>IF(OR(A172="",B172=""),NA(),MAX(0,IF(A172-B172=0,SameDayCycleTimeSettingValue,(A172-B172) *24)))</f>
        <v>#N/A</v>
      </c>
      <c r="J172" s="33" t="e">
        <f>IF(OR(A172="",B172=""),NA(),MAX(0,IF(A172-B172=0,SameDayCycleTimeSettingValue,((A172-B172) *24)-(INT((A172-B172)) * (24-(FinishHour-StartHour))))))</f>
        <v>#N/A</v>
      </c>
      <c r="K172" s="3" t="e">
        <f ca="1">IF(OR(A172&lt;&gt;"",B172=""),NA(),MAX(0,IF(_xlfn.DAYS(NOW(),B172)=0,SameDayCycleTimeSettingValue,_xlfn.DAYS(NOW(),B172))))</f>
        <v>#N/A</v>
      </c>
    </row>
    <row r="173" spans="1:11" x14ac:dyDescent="0.25">
      <c r="A173" s="32" t="str">
        <f>IF(AND(TRIM(INDEX(CompletedDateValues,ROW(A173)))&lt;&gt;"",INDEX(CompletedDateValues,ROW(A173))&gt;0),INDEX(CompletedDateValues,ROW(A173)),"")</f>
        <v/>
      </c>
      <c r="B173" s="32" t="str">
        <f>IF(AND(TRIM(INDEX(StartDateValues,ROW(A173)))&lt;&gt;"",INDEX(StartDateValues,ROW(A173))&gt;0),INDEX(StartDateValues,ROW(A173)),"")</f>
        <v/>
      </c>
      <c r="C173" s="22" t="str">
        <f t="shared" si="11"/>
        <v/>
      </c>
      <c r="D173" s="3" t="str">
        <f t="shared" si="12"/>
        <v/>
      </c>
      <c r="E173" s="3" t="str">
        <f t="shared" si="13"/>
        <v/>
      </c>
      <c r="F173" s="3" t="str">
        <f t="shared" si="14"/>
        <v/>
      </c>
      <c r="G173" s="3" t="str">
        <f>IF(A173="","",IF(HOUR(A173)&lt;StartHour,StartHour,IF(HOUR(A173)&gt;FinishHour,FinishHour,HOUR(A173))))</f>
        <v/>
      </c>
      <c r="H173" s="3" t="str">
        <f t="shared" si="15"/>
        <v/>
      </c>
      <c r="I173" s="33" t="e">
        <f>IF(OR(A173="",B173=""),NA(),MAX(0,IF(A173-B173=0,SameDayCycleTimeSettingValue,(A173-B173) *24)))</f>
        <v>#N/A</v>
      </c>
      <c r="J173" s="33" t="e">
        <f>IF(OR(A173="",B173=""),NA(),MAX(0,IF(A173-B173=0,SameDayCycleTimeSettingValue,((A173-B173) *24)-(INT((A173-B173)) * (24-(FinishHour-StartHour))))))</f>
        <v>#N/A</v>
      </c>
      <c r="K173" s="3" t="e">
        <f ca="1">IF(OR(A173&lt;&gt;"",B173=""),NA(),MAX(0,IF(_xlfn.DAYS(NOW(),B173)=0,SameDayCycleTimeSettingValue,_xlfn.DAYS(NOW(),B173))))</f>
        <v>#N/A</v>
      </c>
    </row>
    <row r="174" spans="1:11" x14ac:dyDescent="0.25">
      <c r="A174" s="32" t="str">
        <f>IF(AND(TRIM(INDEX(CompletedDateValues,ROW(A174)))&lt;&gt;"",INDEX(CompletedDateValues,ROW(A174))&gt;0),INDEX(CompletedDateValues,ROW(A174)),"")</f>
        <v/>
      </c>
      <c r="B174" s="32" t="str">
        <f>IF(AND(TRIM(INDEX(StartDateValues,ROW(A174)))&lt;&gt;"",INDEX(StartDateValues,ROW(A174))&gt;0),INDEX(StartDateValues,ROW(A174)),"")</f>
        <v/>
      </c>
      <c r="C174" s="22" t="str">
        <f t="shared" si="11"/>
        <v/>
      </c>
      <c r="D174" s="3" t="str">
        <f t="shared" si="12"/>
        <v/>
      </c>
      <c r="E174" s="3" t="str">
        <f t="shared" si="13"/>
        <v/>
      </c>
      <c r="F174" s="3" t="str">
        <f t="shared" si="14"/>
        <v/>
      </c>
      <c r="G174" s="3" t="str">
        <f>IF(A174="","",IF(HOUR(A174)&lt;StartHour,StartHour,IF(HOUR(A174)&gt;FinishHour,FinishHour,HOUR(A174))))</f>
        <v/>
      </c>
      <c r="H174" s="3" t="str">
        <f t="shared" si="15"/>
        <v/>
      </c>
      <c r="I174" s="33" t="e">
        <f>IF(OR(A174="",B174=""),NA(),MAX(0,IF(A174-B174=0,SameDayCycleTimeSettingValue,(A174-B174) *24)))</f>
        <v>#N/A</v>
      </c>
      <c r="J174" s="33" t="e">
        <f>IF(OR(A174="",B174=""),NA(),MAX(0,IF(A174-B174=0,SameDayCycleTimeSettingValue,((A174-B174) *24)-(INT((A174-B174)) * (24-(FinishHour-StartHour))))))</f>
        <v>#N/A</v>
      </c>
      <c r="K174" s="3" t="e">
        <f ca="1">IF(OR(A174&lt;&gt;"",B174=""),NA(),MAX(0,IF(_xlfn.DAYS(NOW(),B174)=0,SameDayCycleTimeSettingValue,_xlfn.DAYS(NOW(),B174))))</f>
        <v>#N/A</v>
      </c>
    </row>
    <row r="175" spans="1:11" x14ac:dyDescent="0.25">
      <c r="A175" s="32" t="str">
        <f>IF(AND(TRIM(INDEX(CompletedDateValues,ROW(A175)))&lt;&gt;"",INDEX(CompletedDateValues,ROW(A175))&gt;0),INDEX(CompletedDateValues,ROW(A175)),"")</f>
        <v/>
      </c>
      <c r="B175" s="32" t="str">
        <f>IF(AND(TRIM(INDEX(StartDateValues,ROW(A175)))&lt;&gt;"",INDEX(StartDateValues,ROW(A175))&gt;0),INDEX(StartDateValues,ROW(A175)),"")</f>
        <v/>
      </c>
      <c r="C175" s="22" t="str">
        <f t="shared" si="11"/>
        <v/>
      </c>
      <c r="D175" s="3" t="str">
        <f t="shared" si="12"/>
        <v/>
      </c>
      <c r="E175" s="3" t="str">
        <f t="shared" si="13"/>
        <v/>
      </c>
      <c r="F175" s="3" t="str">
        <f t="shared" si="14"/>
        <v/>
      </c>
      <c r="G175" s="3" t="str">
        <f>IF(A175="","",IF(HOUR(A175)&lt;StartHour,StartHour,IF(HOUR(A175)&gt;FinishHour,FinishHour,HOUR(A175))))</f>
        <v/>
      </c>
      <c r="H175" s="3" t="str">
        <f t="shared" si="15"/>
        <v/>
      </c>
      <c r="I175" s="33" t="e">
        <f>IF(OR(A175="",B175=""),NA(),MAX(0,IF(A175-B175=0,SameDayCycleTimeSettingValue,(A175-B175) *24)))</f>
        <v>#N/A</v>
      </c>
      <c r="J175" s="33" t="e">
        <f>IF(OR(A175="",B175=""),NA(),MAX(0,IF(A175-B175=0,SameDayCycleTimeSettingValue,((A175-B175) *24)-(INT((A175-B175)) * (24-(FinishHour-StartHour))))))</f>
        <v>#N/A</v>
      </c>
      <c r="K175" s="3" t="e">
        <f ca="1">IF(OR(A175&lt;&gt;"",B175=""),NA(),MAX(0,IF(_xlfn.DAYS(NOW(),B175)=0,SameDayCycleTimeSettingValue,_xlfn.DAYS(NOW(),B175))))</f>
        <v>#N/A</v>
      </c>
    </row>
    <row r="176" spans="1:11" x14ac:dyDescent="0.25">
      <c r="A176" s="32" t="str">
        <f>IF(AND(TRIM(INDEX(CompletedDateValues,ROW(A176)))&lt;&gt;"",INDEX(CompletedDateValues,ROW(A176))&gt;0),INDEX(CompletedDateValues,ROW(A176)),"")</f>
        <v/>
      </c>
      <c r="B176" s="32" t="str">
        <f>IF(AND(TRIM(INDEX(StartDateValues,ROW(A176)))&lt;&gt;"",INDEX(StartDateValues,ROW(A176))&gt;0),INDEX(StartDateValues,ROW(A176)),"")</f>
        <v/>
      </c>
      <c r="C176" s="22" t="str">
        <f t="shared" si="11"/>
        <v/>
      </c>
      <c r="D176" s="3" t="str">
        <f t="shared" si="12"/>
        <v/>
      </c>
      <c r="E176" s="3" t="str">
        <f t="shared" si="13"/>
        <v/>
      </c>
      <c r="F176" s="3" t="str">
        <f t="shared" si="14"/>
        <v/>
      </c>
      <c r="G176" s="3" t="str">
        <f>IF(A176="","",IF(HOUR(A176)&lt;StartHour,StartHour,IF(HOUR(A176)&gt;FinishHour,FinishHour,HOUR(A176))))</f>
        <v/>
      </c>
      <c r="H176" s="3" t="str">
        <f t="shared" si="15"/>
        <v/>
      </c>
      <c r="I176" s="33" t="e">
        <f>IF(OR(A176="",B176=""),NA(),MAX(0,IF(A176-B176=0,SameDayCycleTimeSettingValue,(A176-B176) *24)))</f>
        <v>#N/A</v>
      </c>
      <c r="J176" s="33" t="e">
        <f>IF(OR(A176="",B176=""),NA(),MAX(0,IF(A176-B176=0,SameDayCycleTimeSettingValue,((A176-B176) *24)-(INT((A176-B176)) * (24-(FinishHour-StartHour))))))</f>
        <v>#N/A</v>
      </c>
      <c r="K176" s="3" t="e">
        <f ca="1">IF(OR(A176&lt;&gt;"",B176=""),NA(),MAX(0,IF(_xlfn.DAYS(NOW(),B176)=0,SameDayCycleTimeSettingValue,_xlfn.DAYS(NOW(),B176))))</f>
        <v>#N/A</v>
      </c>
    </row>
    <row r="177" spans="1:11" x14ac:dyDescent="0.25">
      <c r="A177" s="32" t="str">
        <f>IF(AND(TRIM(INDEX(CompletedDateValues,ROW(A177)))&lt;&gt;"",INDEX(CompletedDateValues,ROW(A177))&gt;0),INDEX(CompletedDateValues,ROW(A177)),"")</f>
        <v/>
      </c>
      <c r="B177" s="32" t="str">
        <f>IF(AND(TRIM(INDEX(StartDateValues,ROW(A177)))&lt;&gt;"",INDEX(StartDateValues,ROW(A177))&gt;0),INDEX(StartDateValues,ROW(A177)),"")</f>
        <v/>
      </c>
      <c r="C177" s="22" t="str">
        <f t="shared" si="11"/>
        <v/>
      </c>
      <c r="D177" s="3" t="str">
        <f t="shared" si="12"/>
        <v/>
      </c>
      <c r="E177" s="3" t="str">
        <f t="shared" si="13"/>
        <v/>
      </c>
      <c r="F177" s="3" t="str">
        <f t="shared" si="14"/>
        <v/>
      </c>
      <c r="G177" s="3" t="str">
        <f>IF(A177="","",IF(HOUR(A177)&lt;StartHour,StartHour,IF(HOUR(A177)&gt;FinishHour,FinishHour,HOUR(A177))))</f>
        <v/>
      </c>
      <c r="H177" s="3" t="str">
        <f t="shared" si="15"/>
        <v/>
      </c>
      <c r="I177" s="33" t="e">
        <f>IF(OR(A177="",B177=""),NA(),MAX(0,IF(A177-B177=0,SameDayCycleTimeSettingValue,(A177-B177) *24)))</f>
        <v>#N/A</v>
      </c>
      <c r="J177" s="33" t="e">
        <f>IF(OR(A177="",B177=""),NA(),MAX(0,IF(A177-B177=0,SameDayCycleTimeSettingValue,((A177-B177) *24)-(INT((A177-B177)) * (24-(FinishHour-StartHour))))))</f>
        <v>#N/A</v>
      </c>
      <c r="K177" s="3" t="e">
        <f ca="1">IF(OR(A177&lt;&gt;"",B177=""),NA(),MAX(0,IF(_xlfn.DAYS(NOW(),B177)=0,SameDayCycleTimeSettingValue,_xlfn.DAYS(NOW(),B177))))</f>
        <v>#N/A</v>
      </c>
    </row>
    <row r="178" spans="1:11" x14ac:dyDescent="0.25">
      <c r="A178" s="32" t="str">
        <f>IF(AND(TRIM(INDEX(CompletedDateValues,ROW(A178)))&lt;&gt;"",INDEX(CompletedDateValues,ROW(A178))&gt;0),INDEX(CompletedDateValues,ROW(A178)),"")</f>
        <v/>
      </c>
      <c r="B178" s="32" t="str">
        <f>IF(AND(TRIM(INDEX(StartDateValues,ROW(A178)))&lt;&gt;"",INDEX(StartDateValues,ROW(A178))&gt;0),INDEX(StartDateValues,ROW(A178)),"")</f>
        <v/>
      </c>
      <c r="C178" s="22" t="str">
        <f t="shared" si="11"/>
        <v/>
      </c>
      <c r="D178" s="3" t="str">
        <f t="shared" si="12"/>
        <v/>
      </c>
      <c r="E178" s="3" t="str">
        <f t="shared" si="13"/>
        <v/>
      </c>
      <c r="F178" s="3" t="str">
        <f t="shared" si="14"/>
        <v/>
      </c>
      <c r="G178" s="3" t="str">
        <f>IF(A178="","",IF(HOUR(A178)&lt;StartHour,StartHour,IF(HOUR(A178)&gt;FinishHour,FinishHour,HOUR(A178))))</f>
        <v/>
      </c>
      <c r="H178" s="3" t="str">
        <f t="shared" si="15"/>
        <v/>
      </c>
      <c r="I178" s="33" t="e">
        <f>IF(OR(A178="",B178=""),NA(),MAX(0,IF(A178-B178=0,SameDayCycleTimeSettingValue,(A178-B178) *24)))</f>
        <v>#N/A</v>
      </c>
      <c r="J178" s="33" t="e">
        <f>IF(OR(A178="",B178=""),NA(),MAX(0,IF(A178-B178=0,SameDayCycleTimeSettingValue,((A178-B178) *24)-(INT((A178-B178)) * (24-(FinishHour-StartHour))))))</f>
        <v>#N/A</v>
      </c>
      <c r="K178" s="3" t="e">
        <f ca="1">IF(OR(A178&lt;&gt;"",B178=""),NA(),MAX(0,IF(_xlfn.DAYS(NOW(),B178)=0,SameDayCycleTimeSettingValue,_xlfn.DAYS(NOW(),B178))))</f>
        <v>#N/A</v>
      </c>
    </row>
    <row r="179" spans="1:11" x14ac:dyDescent="0.25">
      <c r="A179" s="32" t="str">
        <f>IF(AND(TRIM(INDEX(CompletedDateValues,ROW(A179)))&lt;&gt;"",INDEX(CompletedDateValues,ROW(A179))&gt;0),INDEX(CompletedDateValues,ROW(A179)),"")</f>
        <v/>
      </c>
      <c r="B179" s="32" t="str">
        <f>IF(AND(TRIM(INDEX(StartDateValues,ROW(A179)))&lt;&gt;"",INDEX(StartDateValues,ROW(A179))&gt;0),INDEX(StartDateValues,ROW(A179)),"")</f>
        <v/>
      </c>
      <c r="C179" s="22" t="str">
        <f t="shared" si="11"/>
        <v/>
      </c>
      <c r="D179" s="3" t="str">
        <f t="shared" si="12"/>
        <v/>
      </c>
      <c r="E179" s="3" t="str">
        <f t="shared" si="13"/>
        <v/>
      </c>
      <c r="F179" s="3" t="str">
        <f t="shared" si="14"/>
        <v/>
      </c>
      <c r="G179" s="3" t="str">
        <f>IF(A179="","",IF(HOUR(A179)&lt;StartHour,StartHour,IF(HOUR(A179)&gt;FinishHour,FinishHour,HOUR(A179))))</f>
        <v/>
      </c>
      <c r="H179" s="3" t="str">
        <f t="shared" si="15"/>
        <v/>
      </c>
      <c r="I179" s="33" t="e">
        <f>IF(OR(A179="",B179=""),NA(),MAX(0,IF(A179-B179=0,SameDayCycleTimeSettingValue,(A179-B179) *24)))</f>
        <v>#N/A</v>
      </c>
      <c r="J179" s="33" t="e">
        <f>IF(OR(A179="",B179=""),NA(),MAX(0,IF(A179-B179=0,SameDayCycleTimeSettingValue,((A179-B179) *24)-(INT((A179-B179)) * (24-(FinishHour-StartHour))))))</f>
        <v>#N/A</v>
      </c>
      <c r="K179" s="3" t="e">
        <f ca="1">IF(OR(A179&lt;&gt;"",B179=""),NA(),MAX(0,IF(_xlfn.DAYS(NOW(),B179)=0,SameDayCycleTimeSettingValue,_xlfn.DAYS(NOW(),B179))))</f>
        <v>#N/A</v>
      </c>
    </row>
    <row r="180" spans="1:11" x14ac:dyDescent="0.25">
      <c r="A180" s="32" t="str">
        <f>IF(AND(TRIM(INDEX(CompletedDateValues,ROW(A180)))&lt;&gt;"",INDEX(CompletedDateValues,ROW(A180))&gt;0),INDEX(CompletedDateValues,ROW(A180)),"")</f>
        <v/>
      </c>
      <c r="B180" s="32" t="str">
        <f>IF(AND(TRIM(INDEX(StartDateValues,ROW(A180)))&lt;&gt;"",INDEX(StartDateValues,ROW(A180))&gt;0),INDEX(StartDateValues,ROW(A180)),"")</f>
        <v/>
      </c>
      <c r="C180" s="22" t="str">
        <f t="shared" si="11"/>
        <v/>
      </c>
      <c r="D180" s="3" t="str">
        <f t="shared" si="12"/>
        <v/>
      </c>
      <c r="E180" s="3" t="str">
        <f t="shared" si="13"/>
        <v/>
      </c>
      <c r="F180" s="3" t="str">
        <f t="shared" si="14"/>
        <v/>
      </c>
      <c r="G180" s="3" t="str">
        <f>IF(A180="","",IF(HOUR(A180)&lt;StartHour,StartHour,IF(HOUR(A180)&gt;FinishHour,FinishHour,HOUR(A180))))</f>
        <v/>
      </c>
      <c r="H180" s="3" t="str">
        <f t="shared" si="15"/>
        <v/>
      </c>
      <c r="I180" s="33" t="e">
        <f>IF(OR(A180="",B180=""),NA(),MAX(0,IF(A180-B180=0,SameDayCycleTimeSettingValue,(A180-B180) *24)))</f>
        <v>#N/A</v>
      </c>
      <c r="J180" s="33" t="e">
        <f>IF(OR(A180="",B180=""),NA(),MAX(0,IF(A180-B180=0,SameDayCycleTimeSettingValue,((A180-B180) *24)-(INT((A180-B180)) * (24-(FinishHour-StartHour))))))</f>
        <v>#N/A</v>
      </c>
      <c r="K180" s="3" t="e">
        <f ca="1">IF(OR(A180&lt;&gt;"",B180=""),NA(),MAX(0,IF(_xlfn.DAYS(NOW(),B180)=0,SameDayCycleTimeSettingValue,_xlfn.DAYS(NOW(),B180))))</f>
        <v>#N/A</v>
      </c>
    </row>
    <row r="181" spans="1:11" x14ac:dyDescent="0.25">
      <c r="A181" s="32" t="str">
        <f>IF(AND(TRIM(INDEX(CompletedDateValues,ROW(A181)))&lt;&gt;"",INDEX(CompletedDateValues,ROW(A181))&gt;0),INDEX(CompletedDateValues,ROW(A181)),"")</f>
        <v/>
      </c>
      <c r="B181" s="32" t="str">
        <f>IF(AND(TRIM(INDEX(StartDateValues,ROW(A181)))&lt;&gt;"",INDEX(StartDateValues,ROW(A181))&gt;0),INDEX(StartDateValues,ROW(A181)),"")</f>
        <v/>
      </c>
      <c r="C181" s="22" t="str">
        <f t="shared" si="11"/>
        <v/>
      </c>
      <c r="D181" s="3" t="str">
        <f t="shared" si="12"/>
        <v/>
      </c>
      <c r="E181" s="3" t="str">
        <f t="shared" si="13"/>
        <v/>
      </c>
      <c r="F181" s="3" t="str">
        <f t="shared" si="14"/>
        <v/>
      </c>
      <c r="G181" s="3" t="str">
        <f>IF(A181="","",IF(HOUR(A181)&lt;StartHour,StartHour,IF(HOUR(A181)&gt;FinishHour,FinishHour,HOUR(A181))))</f>
        <v/>
      </c>
      <c r="H181" s="3" t="str">
        <f t="shared" si="15"/>
        <v/>
      </c>
      <c r="I181" s="33" t="e">
        <f>IF(OR(A181="",B181=""),NA(),MAX(0,IF(A181-B181=0,SameDayCycleTimeSettingValue,(A181-B181) *24)))</f>
        <v>#N/A</v>
      </c>
      <c r="J181" s="33" t="e">
        <f>IF(OR(A181="",B181=""),NA(),MAX(0,IF(A181-B181=0,SameDayCycleTimeSettingValue,((A181-B181) *24)-(INT((A181-B181)) * (24-(FinishHour-StartHour))))))</f>
        <v>#N/A</v>
      </c>
      <c r="K181" s="3" t="e">
        <f ca="1">IF(OR(A181&lt;&gt;"",B181=""),NA(),MAX(0,IF(_xlfn.DAYS(NOW(),B181)=0,SameDayCycleTimeSettingValue,_xlfn.DAYS(NOW(),B181))))</f>
        <v>#N/A</v>
      </c>
    </row>
    <row r="182" spans="1:11" x14ac:dyDescent="0.25">
      <c r="A182" s="32" t="str">
        <f>IF(AND(TRIM(INDEX(CompletedDateValues,ROW(A182)))&lt;&gt;"",INDEX(CompletedDateValues,ROW(A182))&gt;0),INDEX(CompletedDateValues,ROW(A182)),"")</f>
        <v/>
      </c>
      <c r="B182" s="32" t="str">
        <f>IF(AND(TRIM(INDEX(StartDateValues,ROW(A182)))&lt;&gt;"",INDEX(StartDateValues,ROW(A182))&gt;0),INDEX(StartDateValues,ROW(A182)),"")</f>
        <v/>
      </c>
      <c r="C182" s="22" t="str">
        <f t="shared" si="11"/>
        <v/>
      </c>
      <c r="D182" s="3" t="str">
        <f t="shared" si="12"/>
        <v/>
      </c>
      <c r="E182" s="3" t="str">
        <f t="shared" si="13"/>
        <v/>
      </c>
      <c r="F182" s="3" t="str">
        <f t="shared" si="14"/>
        <v/>
      </c>
      <c r="G182" s="3" t="str">
        <f>IF(A182="","",IF(HOUR(A182)&lt;StartHour,StartHour,IF(HOUR(A182)&gt;FinishHour,FinishHour,HOUR(A182))))</f>
        <v/>
      </c>
      <c r="H182" s="3" t="str">
        <f t="shared" si="15"/>
        <v/>
      </c>
      <c r="I182" s="33" t="e">
        <f>IF(OR(A182="",B182=""),NA(),MAX(0,IF(A182-B182=0,SameDayCycleTimeSettingValue,(A182-B182) *24)))</f>
        <v>#N/A</v>
      </c>
      <c r="J182" s="33" t="e">
        <f>IF(OR(A182="",B182=""),NA(),MAX(0,IF(A182-B182=0,SameDayCycleTimeSettingValue,((A182-B182) *24)-(INT((A182-B182)) * (24-(FinishHour-StartHour))))))</f>
        <v>#N/A</v>
      </c>
      <c r="K182" s="3" t="e">
        <f ca="1">IF(OR(A182&lt;&gt;"",B182=""),NA(),MAX(0,IF(_xlfn.DAYS(NOW(),B182)=0,SameDayCycleTimeSettingValue,_xlfn.DAYS(NOW(),B182))))</f>
        <v>#N/A</v>
      </c>
    </row>
    <row r="183" spans="1:11" x14ac:dyDescent="0.25">
      <c r="A183" s="32" t="str">
        <f>IF(AND(TRIM(INDEX(CompletedDateValues,ROW(A183)))&lt;&gt;"",INDEX(CompletedDateValues,ROW(A183))&gt;0),INDEX(CompletedDateValues,ROW(A183)),"")</f>
        <v/>
      </c>
      <c r="B183" s="32" t="str">
        <f>IF(AND(TRIM(INDEX(StartDateValues,ROW(A183)))&lt;&gt;"",INDEX(StartDateValues,ROW(A183))&gt;0),INDEX(StartDateValues,ROW(A183)),"")</f>
        <v/>
      </c>
      <c r="C183" s="22" t="str">
        <f t="shared" si="11"/>
        <v/>
      </c>
      <c r="D183" s="3" t="str">
        <f t="shared" si="12"/>
        <v/>
      </c>
      <c r="E183" s="3" t="str">
        <f t="shared" si="13"/>
        <v/>
      </c>
      <c r="F183" s="3" t="str">
        <f t="shared" si="14"/>
        <v/>
      </c>
      <c r="G183" s="3" t="str">
        <f>IF(A183="","",IF(HOUR(A183)&lt;StartHour,StartHour,IF(HOUR(A183)&gt;FinishHour,FinishHour,HOUR(A183))))</f>
        <v/>
      </c>
      <c r="H183" s="3" t="str">
        <f t="shared" si="15"/>
        <v/>
      </c>
      <c r="I183" s="33" t="e">
        <f>IF(OR(A183="",B183=""),NA(),MAX(0,IF(A183-B183=0,SameDayCycleTimeSettingValue,(A183-B183) *24)))</f>
        <v>#N/A</v>
      </c>
      <c r="J183" s="33" t="e">
        <f>IF(OR(A183="",B183=""),NA(),MAX(0,IF(A183-B183=0,SameDayCycleTimeSettingValue,((A183-B183) *24)-(INT((A183-B183)) * (24-(FinishHour-StartHour))))))</f>
        <v>#N/A</v>
      </c>
      <c r="K183" s="3" t="e">
        <f ca="1">IF(OR(A183&lt;&gt;"",B183=""),NA(),MAX(0,IF(_xlfn.DAYS(NOW(),B183)=0,SameDayCycleTimeSettingValue,_xlfn.DAYS(NOW(),B183))))</f>
        <v>#N/A</v>
      </c>
    </row>
    <row r="184" spans="1:11" x14ac:dyDescent="0.25">
      <c r="A184" s="32" t="str">
        <f>IF(AND(TRIM(INDEX(CompletedDateValues,ROW(A184)))&lt;&gt;"",INDEX(CompletedDateValues,ROW(A184))&gt;0),INDEX(CompletedDateValues,ROW(A184)),"")</f>
        <v/>
      </c>
      <c r="B184" s="32" t="str">
        <f>IF(AND(TRIM(INDEX(StartDateValues,ROW(A184)))&lt;&gt;"",INDEX(StartDateValues,ROW(A184))&gt;0),INDEX(StartDateValues,ROW(A184)),"")</f>
        <v/>
      </c>
      <c r="C184" s="22" t="str">
        <f t="shared" si="11"/>
        <v/>
      </c>
      <c r="D184" s="3" t="str">
        <f t="shared" si="12"/>
        <v/>
      </c>
      <c r="E184" s="3" t="str">
        <f t="shared" si="13"/>
        <v/>
      </c>
      <c r="F184" s="3" t="str">
        <f t="shared" si="14"/>
        <v/>
      </c>
      <c r="G184" s="3" t="str">
        <f>IF(A184="","",IF(HOUR(A184)&lt;StartHour,StartHour,IF(HOUR(A184)&gt;FinishHour,FinishHour,HOUR(A184))))</f>
        <v/>
      </c>
      <c r="H184" s="3" t="str">
        <f t="shared" si="15"/>
        <v/>
      </c>
      <c r="I184" s="33" t="e">
        <f>IF(OR(A184="",B184=""),NA(),MAX(0,IF(A184-B184=0,SameDayCycleTimeSettingValue,(A184-B184) *24)))</f>
        <v>#N/A</v>
      </c>
      <c r="J184" s="33" t="e">
        <f>IF(OR(A184="",B184=""),NA(),MAX(0,IF(A184-B184=0,SameDayCycleTimeSettingValue,((A184-B184) *24)-(INT((A184-B184)) * (24-(FinishHour-StartHour))))))</f>
        <v>#N/A</v>
      </c>
      <c r="K184" s="3" t="e">
        <f ca="1">IF(OR(A184&lt;&gt;"",B184=""),NA(),MAX(0,IF(_xlfn.DAYS(NOW(),B184)=0,SameDayCycleTimeSettingValue,_xlfn.DAYS(NOW(),B184))))</f>
        <v>#N/A</v>
      </c>
    </row>
    <row r="185" spans="1:11" x14ac:dyDescent="0.25">
      <c r="A185" s="32" t="str">
        <f>IF(AND(TRIM(INDEX(CompletedDateValues,ROW(A185)))&lt;&gt;"",INDEX(CompletedDateValues,ROW(A185))&gt;0),INDEX(CompletedDateValues,ROW(A185)),"")</f>
        <v/>
      </c>
      <c r="B185" s="32" t="str">
        <f>IF(AND(TRIM(INDEX(StartDateValues,ROW(A185)))&lt;&gt;"",INDEX(StartDateValues,ROW(A185))&gt;0),INDEX(StartDateValues,ROW(A185)),"")</f>
        <v/>
      </c>
      <c r="C185" s="22" t="str">
        <f t="shared" si="11"/>
        <v/>
      </c>
      <c r="D185" s="3" t="str">
        <f t="shared" si="12"/>
        <v/>
      </c>
      <c r="E185" s="3" t="str">
        <f t="shared" si="13"/>
        <v/>
      </c>
      <c r="F185" s="3" t="str">
        <f t="shared" si="14"/>
        <v/>
      </c>
      <c r="G185" s="3" t="str">
        <f>IF(A185="","",IF(HOUR(A185)&lt;StartHour,StartHour,IF(HOUR(A185)&gt;FinishHour,FinishHour,HOUR(A185))))</f>
        <v/>
      </c>
      <c r="H185" s="3" t="str">
        <f t="shared" si="15"/>
        <v/>
      </c>
      <c r="I185" s="33" t="e">
        <f>IF(OR(A185="",B185=""),NA(),MAX(0,IF(A185-B185=0,SameDayCycleTimeSettingValue,(A185-B185) *24)))</f>
        <v>#N/A</v>
      </c>
      <c r="J185" s="33" t="e">
        <f>IF(OR(A185="",B185=""),NA(),MAX(0,IF(A185-B185=0,SameDayCycleTimeSettingValue,((A185-B185) *24)-(INT((A185-B185)) * (24-(FinishHour-StartHour))))))</f>
        <v>#N/A</v>
      </c>
      <c r="K185" s="3" t="e">
        <f ca="1">IF(OR(A185&lt;&gt;"",B185=""),NA(),MAX(0,IF(_xlfn.DAYS(NOW(),B185)=0,SameDayCycleTimeSettingValue,_xlfn.DAYS(NOW(),B185))))</f>
        <v>#N/A</v>
      </c>
    </row>
    <row r="186" spans="1:11" x14ac:dyDescent="0.25">
      <c r="A186" s="32" t="str">
        <f>IF(AND(TRIM(INDEX(CompletedDateValues,ROW(A186)))&lt;&gt;"",INDEX(CompletedDateValues,ROW(A186))&gt;0),INDEX(CompletedDateValues,ROW(A186)),"")</f>
        <v/>
      </c>
      <c r="B186" s="32" t="str">
        <f>IF(AND(TRIM(INDEX(StartDateValues,ROW(A186)))&lt;&gt;"",INDEX(StartDateValues,ROW(A186))&gt;0),INDEX(StartDateValues,ROW(A186)),"")</f>
        <v/>
      </c>
      <c r="C186" s="22" t="str">
        <f t="shared" si="11"/>
        <v/>
      </c>
      <c r="D186" s="3" t="str">
        <f t="shared" si="12"/>
        <v/>
      </c>
      <c r="E186" s="3" t="str">
        <f t="shared" si="13"/>
        <v/>
      </c>
      <c r="F186" s="3" t="str">
        <f t="shared" si="14"/>
        <v/>
      </c>
      <c r="G186" s="3" t="str">
        <f>IF(A186="","",IF(HOUR(A186)&lt;StartHour,StartHour,IF(HOUR(A186)&gt;FinishHour,FinishHour,HOUR(A186))))</f>
        <v/>
      </c>
      <c r="H186" s="3" t="str">
        <f t="shared" si="15"/>
        <v/>
      </c>
      <c r="I186" s="33" t="e">
        <f>IF(OR(A186="",B186=""),NA(),MAX(0,IF(A186-B186=0,SameDayCycleTimeSettingValue,(A186-B186) *24)))</f>
        <v>#N/A</v>
      </c>
      <c r="J186" s="33" t="e">
        <f>IF(OR(A186="",B186=""),NA(),MAX(0,IF(A186-B186=0,SameDayCycleTimeSettingValue,((A186-B186) *24)-(INT((A186-B186)) * (24-(FinishHour-StartHour))))))</f>
        <v>#N/A</v>
      </c>
      <c r="K186" s="3" t="e">
        <f ca="1">IF(OR(A186&lt;&gt;"",B186=""),NA(),MAX(0,IF(_xlfn.DAYS(NOW(),B186)=0,SameDayCycleTimeSettingValue,_xlfn.DAYS(NOW(),B186))))</f>
        <v>#N/A</v>
      </c>
    </row>
    <row r="187" spans="1:11" x14ac:dyDescent="0.25">
      <c r="A187" s="32" t="str">
        <f>IF(AND(TRIM(INDEX(CompletedDateValues,ROW(A187)))&lt;&gt;"",INDEX(CompletedDateValues,ROW(A187))&gt;0),INDEX(CompletedDateValues,ROW(A187)),"")</f>
        <v/>
      </c>
      <c r="B187" s="32" t="str">
        <f>IF(AND(TRIM(INDEX(StartDateValues,ROW(A187)))&lt;&gt;"",INDEX(StartDateValues,ROW(A187))&gt;0),INDEX(StartDateValues,ROW(A187)),"")</f>
        <v/>
      </c>
      <c r="C187" s="22" t="str">
        <f t="shared" si="11"/>
        <v/>
      </c>
      <c r="D187" s="3" t="str">
        <f t="shared" si="12"/>
        <v/>
      </c>
      <c r="E187" s="3" t="str">
        <f t="shared" si="13"/>
        <v/>
      </c>
      <c r="F187" s="3" t="str">
        <f t="shared" si="14"/>
        <v/>
      </c>
      <c r="G187" s="3" t="str">
        <f>IF(A187="","",IF(HOUR(A187)&lt;StartHour,StartHour,IF(HOUR(A187)&gt;FinishHour,FinishHour,HOUR(A187))))</f>
        <v/>
      </c>
      <c r="H187" s="3" t="str">
        <f t="shared" si="15"/>
        <v/>
      </c>
      <c r="I187" s="33" t="e">
        <f>IF(OR(A187="",B187=""),NA(),MAX(0,IF(A187-B187=0,SameDayCycleTimeSettingValue,(A187-B187) *24)))</f>
        <v>#N/A</v>
      </c>
      <c r="J187" s="33" t="e">
        <f>IF(OR(A187="",B187=""),NA(),MAX(0,IF(A187-B187=0,SameDayCycleTimeSettingValue,((A187-B187) *24)-(INT((A187-B187)) * (24-(FinishHour-StartHour))))))</f>
        <v>#N/A</v>
      </c>
      <c r="K187" s="3" t="e">
        <f ca="1">IF(OR(A187&lt;&gt;"",B187=""),NA(),MAX(0,IF(_xlfn.DAYS(NOW(),B187)=0,SameDayCycleTimeSettingValue,_xlfn.DAYS(NOW(),B187))))</f>
        <v>#N/A</v>
      </c>
    </row>
    <row r="188" spans="1:11" x14ac:dyDescent="0.25">
      <c r="A188" s="32" t="str">
        <f>IF(AND(TRIM(INDEX(CompletedDateValues,ROW(A188)))&lt;&gt;"",INDEX(CompletedDateValues,ROW(A188))&gt;0),INDEX(CompletedDateValues,ROW(A188)),"")</f>
        <v/>
      </c>
      <c r="B188" s="32" t="str">
        <f>IF(AND(TRIM(INDEX(StartDateValues,ROW(A188)))&lt;&gt;"",INDEX(StartDateValues,ROW(A188))&gt;0),INDEX(StartDateValues,ROW(A188)),"")</f>
        <v/>
      </c>
      <c r="C188" s="22" t="str">
        <f t="shared" si="11"/>
        <v/>
      </c>
      <c r="D188" s="3" t="str">
        <f t="shared" si="12"/>
        <v/>
      </c>
      <c r="E188" s="3" t="str">
        <f t="shared" si="13"/>
        <v/>
      </c>
      <c r="F188" s="3" t="str">
        <f t="shared" si="14"/>
        <v/>
      </c>
      <c r="G188" s="3" t="str">
        <f>IF(A188="","",IF(HOUR(A188)&lt;StartHour,StartHour,IF(HOUR(A188)&gt;FinishHour,FinishHour,HOUR(A188))))</f>
        <v/>
      </c>
      <c r="H188" s="3" t="str">
        <f t="shared" si="15"/>
        <v/>
      </c>
      <c r="I188" s="33" t="e">
        <f>IF(OR(A188="",B188=""),NA(),MAX(0,IF(A188-B188=0,SameDayCycleTimeSettingValue,(A188-B188) *24)))</f>
        <v>#N/A</v>
      </c>
      <c r="J188" s="33" t="e">
        <f>IF(OR(A188="",B188=""),NA(),MAX(0,IF(A188-B188=0,SameDayCycleTimeSettingValue,((A188-B188) *24)-(INT((A188-B188)) * (24-(FinishHour-StartHour))))))</f>
        <v>#N/A</v>
      </c>
      <c r="K188" s="3" t="e">
        <f ca="1">IF(OR(A188&lt;&gt;"",B188=""),NA(),MAX(0,IF(_xlfn.DAYS(NOW(),B188)=0,SameDayCycleTimeSettingValue,_xlfn.DAYS(NOW(),B188))))</f>
        <v>#N/A</v>
      </c>
    </row>
    <row r="189" spans="1:11" x14ac:dyDescent="0.25">
      <c r="A189" s="32" t="str">
        <f>IF(AND(TRIM(INDEX(CompletedDateValues,ROW(A189)))&lt;&gt;"",INDEX(CompletedDateValues,ROW(A189))&gt;0),INDEX(CompletedDateValues,ROW(A189)),"")</f>
        <v/>
      </c>
      <c r="B189" s="32" t="str">
        <f>IF(AND(TRIM(INDEX(StartDateValues,ROW(A189)))&lt;&gt;"",INDEX(StartDateValues,ROW(A189))&gt;0),INDEX(StartDateValues,ROW(A189)),"")</f>
        <v/>
      </c>
      <c r="C189" s="22" t="str">
        <f t="shared" si="11"/>
        <v/>
      </c>
      <c r="D189" s="3" t="str">
        <f t="shared" si="12"/>
        <v/>
      </c>
      <c r="E189" s="3" t="str">
        <f t="shared" si="13"/>
        <v/>
      </c>
      <c r="F189" s="3" t="str">
        <f t="shared" si="14"/>
        <v/>
      </c>
      <c r="G189" s="3" t="str">
        <f>IF(A189="","",IF(HOUR(A189)&lt;StartHour,StartHour,IF(HOUR(A189)&gt;FinishHour,FinishHour,HOUR(A189))))</f>
        <v/>
      </c>
      <c r="H189" s="3" t="str">
        <f t="shared" si="15"/>
        <v/>
      </c>
      <c r="I189" s="33" t="e">
        <f>IF(OR(A189="",B189=""),NA(),MAX(0,IF(A189-B189=0,SameDayCycleTimeSettingValue,(A189-B189) *24)))</f>
        <v>#N/A</v>
      </c>
      <c r="J189" s="33" t="e">
        <f>IF(OR(A189="",B189=""),NA(),MAX(0,IF(A189-B189=0,SameDayCycleTimeSettingValue,((A189-B189) *24)-(INT((A189-B189)) * (24-(FinishHour-StartHour))))))</f>
        <v>#N/A</v>
      </c>
      <c r="K189" s="3" t="e">
        <f ca="1">IF(OR(A189&lt;&gt;"",B189=""),NA(),MAX(0,IF(_xlfn.DAYS(NOW(),B189)=0,SameDayCycleTimeSettingValue,_xlfn.DAYS(NOW(),B189))))</f>
        <v>#N/A</v>
      </c>
    </row>
    <row r="190" spans="1:11" x14ac:dyDescent="0.25">
      <c r="A190" s="32" t="str">
        <f>IF(AND(TRIM(INDEX(CompletedDateValues,ROW(A190)))&lt;&gt;"",INDEX(CompletedDateValues,ROW(A190))&gt;0),INDEX(CompletedDateValues,ROW(A190)),"")</f>
        <v/>
      </c>
      <c r="B190" s="32" t="str">
        <f>IF(AND(TRIM(INDEX(StartDateValues,ROW(A190)))&lt;&gt;"",INDEX(StartDateValues,ROW(A190))&gt;0),INDEX(StartDateValues,ROW(A190)),"")</f>
        <v/>
      </c>
      <c r="C190" s="22" t="str">
        <f t="shared" si="11"/>
        <v/>
      </c>
      <c r="D190" s="3" t="str">
        <f t="shared" si="12"/>
        <v/>
      </c>
      <c r="E190" s="3" t="str">
        <f t="shared" si="13"/>
        <v/>
      </c>
      <c r="F190" s="3" t="str">
        <f t="shared" si="14"/>
        <v/>
      </c>
      <c r="G190" s="3" t="str">
        <f>IF(A190="","",IF(HOUR(A190)&lt;StartHour,StartHour,IF(HOUR(A190)&gt;FinishHour,FinishHour,HOUR(A190))))</f>
        <v/>
      </c>
      <c r="H190" s="3" t="str">
        <f t="shared" si="15"/>
        <v/>
      </c>
      <c r="I190" s="33" t="e">
        <f>IF(OR(A190="",B190=""),NA(),MAX(0,IF(A190-B190=0,SameDayCycleTimeSettingValue,(A190-B190) *24)))</f>
        <v>#N/A</v>
      </c>
      <c r="J190" s="33" t="e">
        <f>IF(OR(A190="",B190=""),NA(),MAX(0,IF(A190-B190=0,SameDayCycleTimeSettingValue,((A190-B190) *24)-(INT((A190-B190)) * (24-(FinishHour-StartHour))))))</f>
        <v>#N/A</v>
      </c>
      <c r="K190" s="3" t="e">
        <f ca="1">IF(OR(A190&lt;&gt;"",B190=""),NA(),MAX(0,IF(_xlfn.DAYS(NOW(),B190)=0,SameDayCycleTimeSettingValue,_xlfn.DAYS(NOW(),B190))))</f>
        <v>#N/A</v>
      </c>
    </row>
    <row r="191" spans="1:11" x14ac:dyDescent="0.25">
      <c r="A191" s="32" t="str">
        <f>IF(AND(TRIM(INDEX(CompletedDateValues,ROW(A191)))&lt;&gt;"",INDEX(CompletedDateValues,ROW(A191))&gt;0),INDEX(CompletedDateValues,ROW(A191)),"")</f>
        <v/>
      </c>
      <c r="B191" s="32" t="str">
        <f>IF(AND(TRIM(INDEX(StartDateValues,ROW(A191)))&lt;&gt;"",INDEX(StartDateValues,ROW(A191))&gt;0),INDEX(StartDateValues,ROW(A191)),"")</f>
        <v/>
      </c>
      <c r="C191" s="22" t="str">
        <f t="shared" si="11"/>
        <v/>
      </c>
      <c r="D191" s="3" t="str">
        <f t="shared" si="12"/>
        <v/>
      </c>
      <c r="E191" s="3" t="str">
        <f t="shared" si="13"/>
        <v/>
      </c>
      <c r="F191" s="3" t="str">
        <f t="shared" si="14"/>
        <v/>
      </c>
      <c r="G191" s="3" t="str">
        <f>IF(A191="","",IF(HOUR(A191)&lt;StartHour,StartHour,IF(HOUR(A191)&gt;FinishHour,FinishHour,HOUR(A191))))</f>
        <v/>
      </c>
      <c r="H191" s="3" t="str">
        <f t="shared" si="15"/>
        <v/>
      </c>
      <c r="I191" s="33" t="e">
        <f>IF(OR(A191="",B191=""),NA(),MAX(0,IF(A191-B191=0,SameDayCycleTimeSettingValue,(A191-B191) *24)))</f>
        <v>#N/A</v>
      </c>
      <c r="J191" s="33" t="e">
        <f>IF(OR(A191="",B191=""),NA(),MAX(0,IF(A191-B191=0,SameDayCycleTimeSettingValue,((A191-B191) *24)-(INT((A191-B191)) * (24-(FinishHour-StartHour))))))</f>
        <v>#N/A</v>
      </c>
      <c r="K191" s="3" t="e">
        <f ca="1">IF(OR(A191&lt;&gt;"",B191=""),NA(),MAX(0,IF(_xlfn.DAYS(NOW(),B191)=0,SameDayCycleTimeSettingValue,_xlfn.DAYS(NOW(),B191))))</f>
        <v>#N/A</v>
      </c>
    </row>
    <row r="192" spans="1:11" x14ac:dyDescent="0.25">
      <c r="A192" s="32" t="str">
        <f>IF(AND(TRIM(INDEX(CompletedDateValues,ROW(A192)))&lt;&gt;"",INDEX(CompletedDateValues,ROW(A192))&gt;0),INDEX(CompletedDateValues,ROW(A192)),"")</f>
        <v/>
      </c>
      <c r="B192" s="32" t="str">
        <f>IF(AND(TRIM(INDEX(StartDateValues,ROW(A192)))&lt;&gt;"",INDEX(StartDateValues,ROW(A192))&gt;0),INDEX(StartDateValues,ROW(A192)),"")</f>
        <v/>
      </c>
      <c r="C192" s="22" t="str">
        <f t="shared" si="11"/>
        <v/>
      </c>
      <c r="D192" s="3" t="str">
        <f t="shared" si="12"/>
        <v/>
      </c>
      <c r="E192" s="3" t="str">
        <f t="shared" si="13"/>
        <v/>
      </c>
      <c r="F192" s="3" t="str">
        <f t="shared" si="14"/>
        <v/>
      </c>
      <c r="G192" s="3" t="str">
        <f>IF(A192="","",IF(HOUR(A192)&lt;StartHour,StartHour,IF(HOUR(A192)&gt;FinishHour,FinishHour,HOUR(A192))))</f>
        <v/>
      </c>
      <c r="H192" s="3" t="str">
        <f t="shared" si="15"/>
        <v/>
      </c>
      <c r="I192" s="33" t="e">
        <f>IF(OR(A192="",B192=""),NA(),MAX(0,IF(A192-B192=0,SameDayCycleTimeSettingValue,(A192-B192) *24)))</f>
        <v>#N/A</v>
      </c>
      <c r="J192" s="33" t="e">
        <f>IF(OR(A192="",B192=""),NA(),MAX(0,IF(A192-B192=0,SameDayCycleTimeSettingValue,((A192-B192) *24)-(INT((A192-B192)) * (24-(FinishHour-StartHour))))))</f>
        <v>#N/A</v>
      </c>
      <c r="K192" s="3" t="e">
        <f ca="1">IF(OR(A192&lt;&gt;"",B192=""),NA(),MAX(0,IF(_xlfn.DAYS(NOW(),B192)=0,SameDayCycleTimeSettingValue,_xlfn.DAYS(NOW(),B192))))</f>
        <v>#N/A</v>
      </c>
    </row>
    <row r="193" spans="1:11" x14ac:dyDescent="0.25">
      <c r="A193" s="32" t="str">
        <f>IF(AND(TRIM(INDEX(CompletedDateValues,ROW(A193)))&lt;&gt;"",INDEX(CompletedDateValues,ROW(A193))&gt;0),INDEX(CompletedDateValues,ROW(A193)),"")</f>
        <v/>
      </c>
      <c r="B193" s="32" t="str">
        <f>IF(AND(TRIM(INDEX(StartDateValues,ROW(A193)))&lt;&gt;"",INDEX(StartDateValues,ROW(A193))&gt;0),INDEX(StartDateValues,ROW(A193)),"")</f>
        <v/>
      </c>
      <c r="C193" s="22" t="str">
        <f t="shared" si="11"/>
        <v/>
      </c>
      <c r="D193" s="3" t="str">
        <f t="shared" si="12"/>
        <v/>
      </c>
      <c r="E193" s="3" t="str">
        <f t="shared" si="13"/>
        <v/>
      </c>
      <c r="F193" s="3" t="str">
        <f t="shared" si="14"/>
        <v/>
      </c>
      <c r="G193" s="3" t="str">
        <f>IF(A193="","",IF(HOUR(A193)&lt;StartHour,StartHour,IF(HOUR(A193)&gt;FinishHour,FinishHour,HOUR(A193))))</f>
        <v/>
      </c>
      <c r="H193" s="3" t="str">
        <f t="shared" si="15"/>
        <v/>
      </c>
      <c r="I193" s="33" t="e">
        <f>IF(OR(A193="",B193=""),NA(),MAX(0,IF(A193-B193=0,SameDayCycleTimeSettingValue,(A193-B193) *24)))</f>
        <v>#N/A</v>
      </c>
      <c r="J193" s="33" t="e">
        <f>IF(OR(A193="",B193=""),NA(),MAX(0,IF(A193-B193=0,SameDayCycleTimeSettingValue,((A193-B193) *24)-(INT((A193-B193)) * (24-(FinishHour-StartHour))))))</f>
        <v>#N/A</v>
      </c>
      <c r="K193" s="3" t="e">
        <f ca="1">IF(OR(A193&lt;&gt;"",B193=""),NA(),MAX(0,IF(_xlfn.DAYS(NOW(),B193)=0,SameDayCycleTimeSettingValue,_xlfn.DAYS(NOW(),B193))))</f>
        <v>#N/A</v>
      </c>
    </row>
    <row r="194" spans="1:11" x14ac:dyDescent="0.25">
      <c r="A194" s="32" t="str">
        <f>IF(AND(TRIM(INDEX(CompletedDateValues,ROW(A194)))&lt;&gt;"",INDEX(CompletedDateValues,ROW(A194))&gt;0),INDEX(CompletedDateValues,ROW(A194)),"")</f>
        <v/>
      </c>
      <c r="B194" s="32" t="str">
        <f>IF(AND(TRIM(INDEX(StartDateValues,ROW(A194)))&lt;&gt;"",INDEX(StartDateValues,ROW(A194))&gt;0),INDEX(StartDateValues,ROW(A194)),"")</f>
        <v/>
      </c>
      <c r="C194" s="22" t="str">
        <f t="shared" si="11"/>
        <v/>
      </c>
      <c r="D194" s="3" t="str">
        <f t="shared" si="12"/>
        <v/>
      </c>
      <c r="E194" s="3" t="str">
        <f t="shared" si="13"/>
        <v/>
      </c>
      <c r="F194" s="3" t="str">
        <f t="shared" si="14"/>
        <v/>
      </c>
      <c r="G194" s="3" t="str">
        <f>IF(A194="","",IF(HOUR(A194)&lt;StartHour,StartHour,IF(HOUR(A194)&gt;FinishHour,FinishHour,HOUR(A194))))</f>
        <v/>
      </c>
      <c r="H194" s="3" t="str">
        <f t="shared" si="15"/>
        <v/>
      </c>
      <c r="I194" s="33" t="e">
        <f>IF(OR(A194="",B194=""),NA(),MAX(0,IF(A194-B194=0,SameDayCycleTimeSettingValue,(A194-B194) *24)))</f>
        <v>#N/A</v>
      </c>
      <c r="J194" s="33" t="e">
        <f>IF(OR(A194="",B194=""),NA(),MAX(0,IF(A194-B194=0,SameDayCycleTimeSettingValue,((A194-B194) *24)-(INT((A194-B194)) * (24-(FinishHour-StartHour))))))</f>
        <v>#N/A</v>
      </c>
      <c r="K194" s="3" t="e">
        <f ca="1">IF(OR(A194&lt;&gt;"",B194=""),NA(),MAX(0,IF(_xlfn.DAYS(NOW(),B194)=0,SameDayCycleTimeSettingValue,_xlfn.DAYS(NOW(),B194))))</f>
        <v>#N/A</v>
      </c>
    </row>
    <row r="195" spans="1:11" x14ac:dyDescent="0.25">
      <c r="A195" s="32" t="str">
        <f>IF(AND(TRIM(INDEX(CompletedDateValues,ROW(A195)))&lt;&gt;"",INDEX(CompletedDateValues,ROW(A195))&gt;0),INDEX(CompletedDateValues,ROW(A195)),"")</f>
        <v/>
      </c>
      <c r="B195" s="32" t="str">
        <f>IF(AND(TRIM(INDEX(StartDateValues,ROW(A195)))&lt;&gt;"",INDEX(StartDateValues,ROW(A195))&gt;0),INDEX(StartDateValues,ROW(A195)),"")</f>
        <v/>
      </c>
      <c r="C195" s="22" t="str">
        <f t="shared" ref="C195:C258" si="16">IF(AND(TRIM(INDEX(WorkTypeValues,ROW(A195)))&lt;&gt;"",INDEX(WorkTypeValues,ROW(A195))&gt;0),INDEX(WorkTypeValues,ROW(A195)),"")</f>
        <v/>
      </c>
      <c r="D195" s="3" t="str">
        <f t="shared" ref="D195:D258" si="17">IF(A195="", "",YEAR(A195))</f>
        <v/>
      </c>
      <c r="E195" s="3" t="str">
        <f t="shared" ref="E195:E258" si="18">IF(A195="","",MONTH(A195))</f>
        <v/>
      </c>
      <c r="F195" s="3" t="str">
        <f t="shared" ref="F195:F258" si="19">IF(A195="","",DAY(A195))</f>
        <v/>
      </c>
      <c r="G195" s="3" t="str">
        <f>IF(A195="","",IF(HOUR(A195)&lt;StartHour,StartHour,IF(HOUR(A195)&gt;FinishHour,FinishHour,HOUR(A195))))</f>
        <v/>
      </c>
      <c r="H195" s="3" t="str">
        <f t="shared" ref="H195:H258" si="20">IF(D195="","",D195&amp;"-"&amp;TEXT(E195,"00") &amp;"-"&amp;TEXT(F195,"00") &amp;"-"&amp;TEXT(G195,"00"))</f>
        <v/>
      </c>
      <c r="I195" s="33" t="e">
        <f>IF(OR(A195="",B195=""),NA(),MAX(0,IF(A195-B195=0,SameDayCycleTimeSettingValue,(A195-B195) *24)))</f>
        <v>#N/A</v>
      </c>
      <c r="J195" s="33" t="e">
        <f>IF(OR(A195="",B195=""),NA(),MAX(0,IF(A195-B195=0,SameDayCycleTimeSettingValue,((A195-B195) *24)-(INT((A195-B195)) * (24-(FinishHour-StartHour))))))</f>
        <v>#N/A</v>
      </c>
      <c r="K195" s="3" t="e">
        <f ca="1">IF(OR(A195&lt;&gt;"",B195=""),NA(),MAX(0,IF(_xlfn.DAYS(NOW(),B195)=0,SameDayCycleTimeSettingValue,_xlfn.DAYS(NOW(),B195))))</f>
        <v>#N/A</v>
      </c>
    </row>
    <row r="196" spans="1:11" x14ac:dyDescent="0.25">
      <c r="A196" s="32" t="str">
        <f>IF(AND(TRIM(INDEX(CompletedDateValues,ROW(A196)))&lt;&gt;"",INDEX(CompletedDateValues,ROW(A196))&gt;0),INDEX(CompletedDateValues,ROW(A196)),"")</f>
        <v/>
      </c>
      <c r="B196" s="32" t="str">
        <f>IF(AND(TRIM(INDEX(StartDateValues,ROW(A196)))&lt;&gt;"",INDEX(StartDateValues,ROW(A196))&gt;0),INDEX(StartDateValues,ROW(A196)),"")</f>
        <v/>
      </c>
      <c r="C196" s="22" t="str">
        <f t="shared" si="16"/>
        <v/>
      </c>
      <c r="D196" s="3" t="str">
        <f t="shared" si="17"/>
        <v/>
      </c>
      <c r="E196" s="3" t="str">
        <f t="shared" si="18"/>
        <v/>
      </c>
      <c r="F196" s="3" t="str">
        <f t="shared" si="19"/>
        <v/>
      </c>
      <c r="G196" s="3" t="str">
        <f>IF(A196="","",IF(HOUR(A196)&lt;StartHour,StartHour,IF(HOUR(A196)&gt;FinishHour,FinishHour,HOUR(A196))))</f>
        <v/>
      </c>
      <c r="H196" s="3" t="str">
        <f t="shared" si="20"/>
        <v/>
      </c>
      <c r="I196" s="33" t="e">
        <f>IF(OR(A196="",B196=""),NA(),MAX(0,IF(A196-B196=0,SameDayCycleTimeSettingValue,(A196-B196) *24)))</f>
        <v>#N/A</v>
      </c>
      <c r="J196" s="33" t="e">
        <f>IF(OR(A196="",B196=""),NA(),MAX(0,IF(A196-B196=0,SameDayCycleTimeSettingValue,((A196-B196) *24)-(INT((A196-B196)) * (24-(FinishHour-StartHour))))))</f>
        <v>#N/A</v>
      </c>
      <c r="K196" s="3" t="e">
        <f ca="1">IF(OR(A196&lt;&gt;"",B196=""),NA(),MAX(0,IF(_xlfn.DAYS(NOW(),B196)=0,SameDayCycleTimeSettingValue,_xlfn.DAYS(NOW(),B196))))</f>
        <v>#N/A</v>
      </c>
    </row>
    <row r="197" spans="1:11" x14ac:dyDescent="0.25">
      <c r="A197" s="32" t="str">
        <f>IF(AND(TRIM(INDEX(CompletedDateValues,ROW(A197)))&lt;&gt;"",INDEX(CompletedDateValues,ROW(A197))&gt;0),INDEX(CompletedDateValues,ROW(A197)),"")</f>
        <v/>
      </c>
      <c r="B197" s="32" t="str">
        <f>IF(AND(TRIM(INDEX(StartDateValues,ROW(A197)))&lt;&gt;"",INDEX(StartDateValues,ROW(A197))&gt;0),INDEX(StartDateValues,ROW(A197)),"")</f>
        <v/>
      </c>
      <c r="C197" s="22" t="str">
        <f t="shared" si="16"/>
        <v/>
      </c>
      <c r="D197" s="3" t="str">
        <f t="shared" si="17"/>
        <v/>
      </c>
      <c r="E197" s="3" t="str">
        <f t="shared" si="18"/>
        <v/>
      </c>
      <c r="F197" s="3" t="str">
        <f t="shared" si="19"/>
        <v/>
      </c>
      <c r="G197" s="3" t="str">
        <f>IF(A197="","",IF(HOUR(A197)&lt;StartHour,StartHour,IF(HOUR(A197)&gt;FinishHour,FinishHour,HOUR(A197))))</f>
        <v/>
      </c>
      <c r="H197" s="3" t="str">
        <f t="shared" si="20"/>
        <v/>
      </c>
      <c r="I197" s="33" t="e">
        <f>IF(OR(A197="",B197=""),NA(),MAX(0,IF(A197-B197=0,SameDayCycleTimeSettingValue,(A197-B197) *24)))</f>
        <v>#N/A</v>
      </c>
      <c r="J197" s="33" t="e">
        <f>IF(OR(A197="",B197=""),NA(),MAX(0,IF(A197-B197=0,SameDayCycleTimeSettingValue,((A197-B197) *24)-(INT((A197-B197)) * (24-(FinishHour-StartHour))))))</f>
        <v>#N/A</v>
      </c>
      <c r="K197" s="3" t="e">
        <f ca="1">IF(OR(A197&lt;&gt;"",B197=""),NA(),MAX(0,IF(_xlfn.DAYS(NOW(),B197)=0,SameDayCycleTimeSettingValue,_xlfn.DAYS(NOW(),B197))))</f>
        <v>#N/A</v>
      </c>
    </row>
    <row r="198" spans="1:11" x14ac:dyDescent="0.25">
      <c r="A198" s="32" t="str">
        <f>IF(AND(TRIM(INDEX(CompletedDateValues,ROW(A198)))&lt;&gt;"",INDEX(CompletedDateValues,ROW(A198))&gt;0),INDEX(CompletedDateValues,ROW(A198)),"")</f>
        <v/>
      </c>
      <c r="B198" s="32" t="str">
        <f>IF(AND(TRIM(INDEX(StartDateValues,ROW(A198)))&lt;&gt;"",INDEX(StartDateValues,ROW(A198))&gt;0),INDEX(StartDateValues,ROW(A198)),"")</f>
        <v/>
      </c>
      <c r="C198" s="22" t="str">
        <f t="shared" si="16"/>
        <v/>
      </c>
      <c r="D198" s="3" t="str">
        <f t="shared" si="17"/>
        <v/>
      </c>
      <c r="E198" s="3" t="str">
        <f t="shared" si="18"/>
        <v/>
      </c>
      <c r="F198" s="3" t="str">
        <f t="shared" si="19"/>
        <v/>
      </c>
      <c r="G198" s="3" t="str">
        <f>IF(A198="","",IF(HOUR(A198)&lt;StartHour,StartHour,IF(HOUR(A198)&gt;FinishHour,FinishHour,HOUR(A198))))</f>
        <v/>
      </c>
      <c r="H198" s="3" t="str">
        <f t="shared" si="20"/>
        <v/>
      </c>
      <c r="I198" s="33" t="e">
        <f>IF(OR(A198="",B198=""),NA(),MAX(0,IF(A198-B198=0,SameDayCycleTimeSettingValue,(A198-B198) *24)))</f>
        <v>#N/A</v>
      </c>
      <c r="J198" s="33" t="e">
        <f>IF(OR(A198="",B198=""),NA(),MAX(0,IF(A198-B198=0,SameDayCycleTimeSettingValue,((A198-B198) *24)-(INT((A198-B198)) * (24-(FinishHour-StartHour))))))</f>
        <v>#N/A</v>
      </c>
      <c r="K198" s="3" t="e">
        <f ca="1">IF(OR(A198&lt;&gt;"",B198=""),NA(),MAX(0,IF(_xlfn.DAYS(NOW(),B198)=0,SameDayCycleTimeSettingValue,_xlfn.DAYS(NOW(),B198))))</f>
        <v>#N/A</v>
      </c>
    </row>
    <row r="199" spans="1:11" x14ac:dyDescent="0.25">
      <c r="A199" s="32" t="str">
        <f>IF(AND(TRIM(INDEX(CompletedDateValues,ROW(A199)))&lt;&gt;"",INDEX(CompletedDateValues,ROW(A199))&gt;0),INDEX(CompletedDateValues,ROW(A199)),"")</f>
        <v/>
      </c>
      <c r="B199" s="32" t="str">
        <f>IF(AND(TRIM(INDEX(StartDateValues,ROW(A199)))&lt;&gt;"",INDEX(StartDateValues,ROW(A199))&gt;0),INDEX(StartDateValues,ROW(A199)),"")</f>
        <v/>
      </c>
      <c r="C199" s="22" t="str">
        <f t="shared" si="16"/>
        <v/>
      </c>
      <c r="D199" s="3" t="str">
        <f t="shared" si="17"/>
        <v/>
      </c>
      <c r="E199" s="3" t="str">
        <f t="shared" si="18"/>
        <v/>
      </c>
      <c r="F199" s="3" t="str">
        <f t="shared" si="19"/>
        <v/>
      </c>
      <c r="G199" s="3" t="str">
        <f>IF(A199="","",IF(HOUR(A199)&lt;StartHour,StartHour,IF(HOUR(A199)&gt;FinishHour,FinishHour,HOUR(A199))))</f>
        <v/>
      </c>
      <c r="H199" s="3" t="str">
        <f t="shared" si="20"/>
        <v/>
      </c>
      <c r="I199" s="33" t="e">
        <f>IF(OR(A199="",B199=""),NA(),MAX(0,IF(A199-B199=0,SameDayCycleTimeSettingValue,(A199-B199) *24)))</f>
        <v>#N/A</v>
      </c>
      <c r="J199" s="33" t="e">
        <f>IF(OR(A199="",B199=""),NA(),MAX(0,IF(A199-B199=0,SameDayCycleTimeSettingValue,((A199-B199) *24)-(INT((A199-B199)) * (24-(FinishHour-StartHour))))))</f>
        <v>#N/A</v>
      </c>
      <c r="K199" s="3" t="e">
        <f ca="1">IF(OR(A199&lt;&gt;"",B199=""),NA(),MAX(0,IF(_xlfn.DAYS(NOW(),B199)=0,SameDayCycleTimeSettingValue,_xlfn.DAYS(NOW(),B199))))</f>
        <v>#N/A</v>
      </c>
    </row>
    <row r="200" spans="1:11" x14ac:dyDescent="0.25">
      <c r="A200" s="32" t="str">
        <f>IF(AND(TRIM(INDEX(CompletedDateValues,ROW(A200)))&lt;&gt;"",INDEX(CompletedDateValues,ROW(A200))&gt;0),INDEX(CompletedDateValues,ROW(A200)),"")</f>
        <v/>
      </c>
      <c r="B200" s="32" t="str">
        <f>IF(AND(TRIM(INDEX(StartDateValues,ROW(A200)))&lt;&gt;"",INDEX(StartDateValues,ROW(A200))&gt;0),INDEX(StartDateValues,ROW(A200)),"")</f>
        <v/>
      </c>
      <c r="C200" s="22" t="str">
        <f t="shared" si="16"/>
        <v/>
      </c>
      <c r="D200" s="3" t="str">
        <f t="shared" si="17"/>
        <v/>
      </c>
      <c r="E200" s="3" t="str">
        <f t="shared" si="18"/>
        <v/>
      </c>
      <c r="F200" s="3" t="str">
        <f t="shared" si="19"/>
        <v/>
      </c>
      <c r="G200" s="3" t="str">
        <f>IF(A200="","",IF(HOUR(A200)&lt;StartHour,StartHour,IF(HOUR(A200)&gt;FinishHour,FinishHour,HOUR(A200))))</f>
        <v/>
      </c>
      <c r="H200" s="3" t="str">
        <f t="shared" si="20"/>
        <v/>
      </c>
      <c r="I200" s="33" t="e">
        <f>IF(OR(A200="",B200=""),NA(),MAX(0,IF(A200-B200=0,SameDayCycleTimeSettingValue,(A200-B200) *24)))</f>
        <v>#N/A</v>
      </c>
      <c r="J200" s="33" t="e">
        <f>IF(OR(A200="",B200=""),NA(),MAX(0,IF(A200-B200=0,SameDayCycleTimeSettingValue,((A200-B200) *24)-(INT((A200-B200)) * (24-(FinishHour-StartHour))))))</f>
        <v>#N/A</v>
      </c>
      <c r="K200" s="3" t="e">
        <f ca="1">IF(OR(A200&lt;&gt;"",B200=""),NA(),MAX(0,IF(_xlfn.DAYS(NOW(),B200)=0,SameDayCycleTimeSettingValue,_xlfn.DAYS(NOW(),B200))))</f>
        <v>#N/A</v>
      </c>
    </row>
    <row r="201" spans="1:11" x14ac:dyDescent="0.25">
      <c r="A201" s="32" t="str">
        <f>IF(AND(TRIM(INDEX(CompletedDateValues,ROW(A201)))&lt;&gt;"",INDEX(CompletedDateValues,ROW(A201))&gt;0),INDEX(CompletedDateValues,ROW(A201)),"")</f>
        <v/>
      </c>
      <c r="B201" s="32" t="str">
        <f>IF(AND(TRIM(INDEX(StartDateValues,ROW(A201)))&lt;&gt;"",INDEX(StartDateValues,ROW(A201))&gt;0),INDEX(StartDateValues,ROW(A201)),"")</f>
        <v/>
      </c>
      <c r="C201" s="22" t="str">
        <f t="shared" si="16"/>
        <v/>
      </c>
      <c r="D201" s="3" t="str">
        <f t="shared" si="17"/>
        <v/>
      </c>
      <c r="E201" s="3" t="str">
        <f t="shared" si="18"/>
        <v/>
      </c>
      <c r="F201" s="3" t="str">
        <f t="shared" si="19"/>
        <v/>
      </c>
      <c r="G201" s="3" t="str">
        <f>IF(A201="","",IF(HOUR(A201)&lt;StartHour,StartHour,IF(HOUR(A201)&gt;FinishHour,FinishHour,HOUR(A201))))</f>
        <v/>
      </c>
      <c r="H201" s="3" t="str">
        <f t="shared" si="20"/>
        <v/>
      </c>
      <c r="I201" s="33" t="e">
        <f>IF(OR(A201="",B201=""),NA(),MAX(0,IF(A201-B201=0,SameDayCycleTimeSettingValue,(A201-B201) *24)))</f>
        <v>#N/A</v>
      </c>
      <c r="J201" s="33" t="e">
        <f>IF(OR(A201="",B201=""),NA(),MAX(0,IF(A201-B201=0,SameDayCycleTimeSettingValue,((A201-B201) *24)-(INT((A201-B201)) * (24-(FinishHour-StartHour))))))</f>
        <v>#N/A</v>
      </c>
      <c r="K201" s="3" t="e">
        <f ca="1">IF(OR(A201&lt;&gt;"",B201=""),NA(),MAX(0,IF(_xlfn.DAYS(NOW(),B201)=0,SameDayCycleTimeSettingValue,_xlfn.DAYS(NOW(),B201))))</f>
        <v>#N/A</v>
      </c>
    </row>
    <row r="202" spans="1:11" x14ac:dyDescent="0.25">
      <c r="A202" s="32" t="str">
        <f>IF(AND(TRIM(INDEX(CompletedDateValues,ROW(A202)))&lt;&gt;"",INDEX(CompletedDateValues,ROW(A202))&gt;0),INDEX(CompletedDateValues,ROW(A202)),"")</f>
        <v/>
      </c>
      <c r="B202" s="32" t="str">
        <f>IF(AND(TRIM(INDEX(StartDateValues,ROW(A202)))&lt;&gt;"",INDEX(StartDateValues,ROW(A202))&gt;0),INDEX(StartDateValues,ROW(A202)),"")</f>
        <v/>
      </c>
      <c r="C202" s="22" t="str">
        <f t="shared" si="16"/>
        <v/>
      </c>
      <c r="D202" s="3" t="str">
        <f t="shared" si="17"/>
        <v/>
      </c>
      <c r="E202" s="3" t="str">
        <f t="shared" si="18"/>
        <v/>
      </c>
      <c r="F202" s="3" t="str">
        <f t="shared" si="19"/>
        <v/>
      </c>
      <c r="G202" s="3" t="str">
        <f>IF(A202="","",IF(HOUR(A202)&lt;StartHour,StartHour,IF(HOUR(A202)&gt;FinishHour,FinishHour,HOUR(A202))))</f>
        <v/>
      </c>
      <c r="H202" s="3" t="str">
        <f t="shared" si="20"/>
        <v/>
      </c>
      <c r="I202" s="33" t="e">
        <f>IF(OR(A202="",B202=""),NA(),MAX(0,IF(A202-B202=0,SameDayCycleTimeSettingValue,(A202-B202) *24)))</f>
        <v>#N/A</v>
      </c>
      <c r="J202" s="33" t="e">
        <f>IF(OR(A202="",B202=""),NA(),MAX(0,IF(A202-B202=0,SameDayCycleTimeSettingValue,((A202-B202) *24)-(INT((A202-B202)) * (24-(FinishHour-StartHour))))))</f>
        <v>#N/A</v>
      </c>
      <c r="K202" s="3" t="e">
        <f ca="1">IF(OR(A202&lt;&gt;"",B202=""),NA(),MAX(0,IF(_xlfn.DAYS(NOW(),B202)=0,SameDayCycleTimeSettingValue,_xlfn.DAYS(NOW(),B202))))</f>
        <v>#N/A</v>
      </c>
    </row>
    <row r="203" spans="1:11" x14ac:dyDescent="0.25">
      <c r="A203" s="32" t="str">
        <f>IF(AND(TRIM(INDEX(CompletedDateValues,ROW(A203)))&lt;&gt;"",INDEX(CompletedDateValues,ROW(A203))&gt;0),INDEX(CompletedDateValues,ROW(A203)),"")</f>
        <v/>
      </c>
      <c r="B203" s="32" t="str">
        <f>IF(AND(TRIM(INDEX(StartDateValues,ROW(A203)))&lt;&gt;"",INDEX(StartDateValues,ROW(A203))&gt;0),INDEX(StartDateValues,ROW(A203)),"")</f>
        <v/>
      </c>
      <c r="C203" s="22" t="str">
        <f t="shared" si="16"/>
        <v/>
      </c>
      <c r="D203" s="3" t="str">
        <f t="shared" si="17"/>
        <v/>
      </c>
      <c r="E203" s="3" t="str">
        <f t="shared" si="18"/>
        <v/>
      </c>
      <c r="F203" s="3" t="str">
        <f t="shared" si="19"/>
        <v/>
      </c>
      <c r="G203" s="3" t="str">
        <f>IF(A203="","",IF(HOUR(A203)&lt;StartHour,StartHour,IF(HOUR(A203)&gt;FinishHour,FinishHour,HOUR(A203))))</f>
        <v/>
      </c>
      <c r="H203" s="3" t="str">
        <f t="shared" si="20"/>
        <v/>
      </c>
      <c r="I203" s="33" t="e">
        <f>IF(OR(A203="",B203=""),NA(),MAX(0,IF(A203-B203=0,SameDayCycleTimeSettingValue,(A203-B203) *24)))</f>
        <v>#N/A</v>
      </c>
      <c r="J203" s="33" t="e">
        <f>IF(OR(A203="",B203=""),NA(),MAX(0,IF(A203-B203=0,SameDayCycleTimeSettingValue,((A203-B203) *24)-(INT((A203-B203)) * (24-(FinishHour-StartHour))))))</f>
        <v>#N/A</v>
      </c>
      <c r="K203" s="3" t="e">
        <f ca="1">IF(OR(A203&lt;&gt;"",B203=""),NA(),MAX(0,IF(_xlfn.DAYS(NOW(),B203)=0,SameDayCycleTimeSettingValue,_xlfn.DAYS(NOW(),B203))))</f>
        <v>#N/A</v>
      </c>
    </row>
    <row r="204" spans="1:11" x14ac:dyDescent="0.25">
      <c r="A204" s="32" t="str">
        <f>IF(AND(TRIM(INDEX(CompletedDateValues,ROW(A204)))&lt;&gt;"",INDEX(CompletedDateValues,ROW(A204))&gt;0),INDEX(CompletedDateValues,ROW(A204)),"")</f>
        <v/>
      </c>
      <c r="B204" s="32" t="str">
        <f>IF(AND(TRIM(INDEX(StartDateValues,ROW(A204)))&lt;&gt;"",INDEX(StartDateValues,ROW(A204))&gt;0),INDEX(StartDateValues,ROW(A204)),"")</f>
        <v/>
      </c>
      <c r="C204" s="22" t="str">
        <f t="shared" si="16"/>
        <v/>
      </c>
      <c r="D204" s="3" t="str">
        <f t="shared" si="17"/>
        <v/>
      </c>
      <c r="E204" s="3" t="str">
        <f t="shared" si="18"/>
        <v/>
      </c>
      <c r="F204" s="3" t="str">
        <f t="shared" si="19"/>
        <v/>
      </c>
      <c r="G204" s="3" t="str">
        <f>IF(A204="","",IF(HOUR(A204)&lt;StartHour,StartHour,IF(HOUR(A204)&gt;FinishHour,FinishHour,HOUR(A204))))</f>
        <v/>
      </c>
      <c r="H204" s="3" t="str">
        <f t="shared" si="20"/>
        <v/>
      </c>
      <c r="I204" s="33" t="e">
        <f>IF(OR(A204="",B204=""),NA(),MAX(0,IF(A204-B204=0,SameDayCycleTimeSettingValue,(A204-B204) *24)))</f>
        <v>#N/A</v>
      </c>
      <c r="J204" s="33" t="e">
        <f>IF(OR(A204="",B204=""),NA(),MAX(0,IF(A204-B204=0,SameDayCycleTimeSettingValue,((A204-B204) *24)-(INT((A204-B204)) * (24-(FinishHour-StartHour))))))</f>
        <v>#N/A</v>
      </c>
      <c r="K204" s="3" t="e">
        <f ca="1">IF(OR(A204&lt;&gt;"",B204=""),NA(),MAX(0,IF(_xlfn.DAYS(NOW(),B204)=0,SameDayCycleTimeSettingValue,_xlfn.DAYS(NOW(),B204))))</f>
        <v>#N/A</v>
      </c>
    </row>
    <row r="205" spans="1:11" x14ac:dyDescent="0.25">
      <c r="A205" s="32" t="str">
        <f>IF(AND(TRIM(INDEX(CompletedDateValues,ROW(A205)))&lt;&gt;"",INDEX(CompletedDateValues,ROW(A205))&gt;0),INDEX(CompletedDateValues,ROW(A205)),"")</f>
        <v/>
      </c>
      <c r="B205" s="32" t="str">
        <f>IF(AND(TRIM(INDEX(StartDateValues,ROW(A205)))&lt;&gt;"",INDEX(StartDateValues,ROW(A205))&gt;0),INDEX(StartDateValues,ROW(A205)),"")</f>
        <v/>
      </c>
      <c r="C205" s="22" t="str">
        <f t="shared" si="16"/>
        <v/>
      </c>
      <c r="D205" s="3" t="str">
        <f t="shared" si="17"/>
        <v/>
      </c>
      <c r="E205" s="3" t="str">
        <f t="shared" si="18"/>
        <v/>
      </c>
      <c r="F205" s="3" t="str">
        <f t="shared" si="19"/>
        <v/>
      </c>
      <c r="G205" s="3" t="str">
        <f>IF(A205="","",IF(HOUR(A205)&lt;StartHour,StartHour,IF(HOUR(A205)&gt;FinishHour,FinishHour,HOUR(A205))))</f>
        <v/>
      </c>
      <c r="H205" s="3" t="str">
        <f t="shared" si="20"/>
        <v/>
      </c>
      <c r="I205" s="33" t="e">
        <f>IF(OR(A205="",B205=""),NA(),MAX(0,IF(A205-B205=0,SameDayCycleTimeSettingValue,(A205-B205) *24)))</f>
        <v>#N/A</v>
      </c>
      <c r="J205" s="33" t="e">
        <f>IF(OR(A205="",B205=""),NA(),MAX(0,IF(A205-B205=0,SameDayCycleTimeSettingValue,((A205-B205) *24)-(INT((A205-B205)) * (24-(FinishHour-StartHour))))))</f>
        <v>#N/A</v>
      </c>
      <c r="K205" s="3" t="e">
        <f ca="1">IF(OR(A205&lt;&gt;"",B205=""),NA(),MAX(0,IF(_xlfn.DAYS(NOW(),B205)=0,SameDayCycleTimeSettingValue,_xlfn.DAYS(NOW(),B205))))</f>
        <v>#N/A</v>
      </c>
    </row>
    <row r="206" spans="1:11" x14ac:dyDescent="0.25">
      <c r="A206" s="32" t="str">
        <f>IF(AND(TRIM(INDEX(CompletedDateValues,ROW(A206)))&lt;&gt;"",INDEX(CompletedDateValues,ROW(A206))&gt;0),INDEX(CompletedDateValues,ROW(A206)),"")</f>
        <v/>
      </c>
      <c r="B206" s="32" t="str">
        <f>IF(AND(TRIM(INDEX(StartDateValues,ROW(A206)))&lt;&gt;"",INDEX(StartDateValues,ROW(A206))&gt;0),INDEX(StartDateValues,ROW(A206)),"")</f>
        <v/>
      </c>
      <c r="C206" s="22" t="str">
        <f t="shared" si="16"/>
        <v/>
      </c>
      <c r="D206" s="3" t="str">
        <f t="shared" si="17"/>
        <v/>
      </c>
      <c r="E206" s="3" t="str">
        <f t="shared" si="18"/>
        <v/>
      </c>
      <c r="F206" s="3" t="str">
        <f t="shared" si="19"/>
        <v/>
      </c>
      <c r="G206" s="3" t="str">
        <f>IF(A206="","",IF(HOUR(A206)&lt;StartHour,StartHour,IF(HOUR(A206)&gt;FinishHour,FinishHour,HOUR(A206))))</f>
        <v/>
      </c>
      <c r="H206" s="3" t="str">
        <f t="shared" si="20"/>
        <v/>
      </c>
      <c r="I206" s="33" t="e">
        <f>IF(OR(A206="",B206=""),NA(),MAX(0,IF(A206-B206=0,SameDayCycleTimeSettingValue,(A206-B206) *24)))</f>
        <v>#N/A</v>
      </c>
      <c r="J206" s="33" t="e">
        <f>IF(OR(A206="",B206=""),NA(),MAX(0,IF(A206-B206=0,SameDayCycleTimeSettingValue,((A206-B206) *24)-(INT((A206-B206)) * (24-(FinishHour-StartHour))))))</f>
        <v>#N/A</v>
      </c>
      <c r="K206" s="3" t="e">
        <f ca="1">IF(OR(A206&lt;&gt;"",B206=""),NA(),MAX(0,IF(_xlfn.DAYS(NOW(),B206)=0,SameDayCycleTimeSettingValue,_xlfn.DAYS(NOW(),B206))))</f>
        <v>#N/A</v>
      </c>
    </row>
    <row r="207" spans="1:11" x14ac:dyDescent="0.25">
      <c r="A207" s="32" t="str">
        <f>IF(AND(TRIM(INDEX(CompletedDateValues,ROW(A207)))&lt;&gt;"",INDEX(CompletedDateValues,ROW(A207))&gt;0),INDEX(CompletedDateValues,ROW(A207)),"")</f>
        <v/>
      </c>
      <c r="B207" s="32" t="str">
        <f>IF(AND(TRIM(INDEX(StartDateValues,ROW(A207)))&lt;&gt;"",INDEX(StartDateValues,ROW(A207))&gt;0),INDEX(StartDateValues,ROW(A207)),"")</f>
        <v/>
      </c>
      <c r="C207" s="22" t="str">
        <f t="shared" si="16"/>
        <v/>
      </c>
      <c r="D207" s="3" t="str">
        <f t="shared" si="17"/>
        <v/>
      </c>
      <c r="E207" s="3" t="str">
        <f t="shared" si="18"/>
        <v/>
      </c>
      <c r="F207" s="3" t="str">
        <f t="shared" si="19"/>
        <v/>
      </c>
      <c r="G207" s="3" t="str">
        <f>IF(A207="","",IF(HOUR(A207)&lt;StartHour,StartHour,IF(HOUR(A207)&gt;FinishHour,FinishHour,HOUR(A207))))</f>
        <v/>
      </c>
      <c r="H207" s="3" t="str">
        <f t="shared" si="20"/>
        <v/>
      </c>
      <c r="I207" s="33" t="e">
        <f>IF(OR(A207="",B207=""),NA(),MAX(0,IF(A207-B207=0,SameDayCycleTimeSettingValue,(A207-B207) *24)))</f>
        <v>#N/A</v>
      </c>
      <c r="J207" s="33" t="e">
        <f>IF(OR(A207="",B207=""),NA(),MAX(0,IF(A207-B207=0,SameDayCycleTimeSettingValue,((A207-B207) *24)-(INT((A207-B207)) * (24-(FinishHour-StartHour))))))</f>
        <v>#N/A</v>
      </c>
      <c r="K207" s="3" t="e">
        <f ca="1">IF(OR(A207&lt;&gt;"",B207=""),NA(),MAX(0,IF(_xlfn.DAYS(NOW(),B207)=0,SameDayCycleTimeSettingValue,_xlfn.DAYS(NOW(),B207))))</f>
        <v>#N/A</v>
      </c>
    </row>
    <row r="208" spans="1:11" x14ac:dyDescent="0.25">
      <c r="A208" s="32" t="str">
        <f>IF(AND(TRIM(INDEX(CompletedDateValues,ROW(A208)))&lt;&gt;"",INDEX(CompletedDateValues,ROW(A208))&gt;0),INDEX(CompletedDateValues,ROW(A208)),"")</f>
        <v/>
      </c>
      <c r="B208" s="32" t="str">
        <f>IF(AND(TRIM(INDEX(StartDateValues,ROW(A208)))&lt;&gt;"",INDEX(StartDateValues,ROW(A208))&gt;0),INDEX(StartDateValues,ROW(A208)),"")</f>
        <v/>
      </c>
      <c r="C208" s="22" t="str">
        <f t="shared" si="16"/>
        <v/>
      </c>
      <c r="D208" s="3" t="str">
        <f t="shared" si="17"/>
        <v/>
      </c>
      <c r="E208" s="3" t="str">
        <f t="shared" si="18"/>
        <v/>
      </c>
      <c r="F208" s="3" t="str">
        <f t="shared" si="19"/>
        <v/>
      </c>
      <c r="G208" s="3" t="str">
        <f>IF(A208="","",IF(HOUR(A208)&lt;StartHour,StartHour,IF(HOUR(A208)&gt;FinishHour,FinishHour,HOUR(A208))))</f>
        <v/>
      </c>
      <c r="H208" s="3" t="str">
        <f t="shared" si="20"/>
        <v/>
      </c>
      <c r="I208" s="33" t="e">
        <f>IF(OR(A208="",B208=""),NA(),MAX(0,IF(A208-B208=0,SameDayCycleTimeSettingValue,(A208-B208) *24)))</f>
        <v>#N/A</v>
      </c>
      <c r="J208" s="33" t="e">
        <f>IF(OR(A208="",B208=""),NA(),MAX(0,IF(A208-B208=0,SameDayCycleTimeSettingValue,((A208-B208) *24)-(INT((A208-B208)) * (24-(FinishHour-StartHour))))))</f>
        <v>#N/A</v>
      </c>
      <c r="K208" s="3" t="e">
        <f ca="1">IF(OR(A208&lt;&gt;"",B208=""),NA(),MAX(0,IF(_xlfn.DAYS(NOW(),B208)=0,SameDayCycleTimeSettingValue,_xlfn.DAYS(NOW(),B208))))</f>
        <v>#N/A</v>
      </c>
    </row>
    <row r="209" spans="1:11" x14ac:dyDescent="0.25">
      <c r="A209" s="32" t="str">
        <f>IF(AND(TRIM(INDEX(CompletedDateValues,ROW(A209)))&lt;&gt;"",INDEX(CompletedDateValues,ROW(A209))&gt;0),INDEX(CompletedDateValues,ROW(A209)),"")</f>
        <v/>
      </c>
      <c r="B209" s="32" t="str">
        <f>IF(AND(TRIM(INDEX(StartDateValues,ROW(A209)))&lt;&gt;"",INDEX(StartDateValues,ROW(A209))&gt;0),INDEX(StartDateValues,ROW(A209)),"")</f>
        <v/>
      </c>
      <c r="C209" s="22" t="str">
        <f t="shared" si="16"/>
        <v/>
      </c>
      <c r="D209" s="3" t="str">
        <f t="shared" si="17"/>
        <v/>
      </c>
      <c r="E209" s="3" t="str">
        <f t="shared" si="18"/>
        <v/>
      </c>
      <c r="F209" s="3" t="str">
        <f t="shared" si="19"/>
        <v/>
      </c>
      <c r="G209" s="3" t="str">
        <f>IF(A209="","",IF(HOUR(A209)&lt;StartHour,StartHour,IF(HOUR(A209)&gt;FinishHour,FinishHour,HOUR(A209))))</f>
        <v/>
      </c>
      <c r="H209" s="3" t="str">
        <f t="shared" si="20"/>
        <v/>
      </c>
      <c r="I209" s="33" t="e">
        <f>IF(OR(A209="",B209=""),NA(),MAX(0,IF(A209-B209=0,SameDayCycleTimeSettingValue,(A209-B209) *24)))</f>
        <v>#N/A</v>
      </c>
      <c r="J209" s="33" t="e">
        <f>IF(OR(A209="",B209=""),NA(),MAX(0,IF(A209-B209=0,SameDayCycleTimeSettingValue,((A209-B209) *24)-(INT((A209-B209)) * (24-(FinishHour-StartHour))))))</f>
        <v>#N/A</v>
      </c>
      <c r="K209" s="3" t="e">
        <f ca="1">IF(OR(A209&lt;&gt;"",B209=""),NA(),MAX(0,IF(_xlfn.DAYS(NOW(),B209)=0,SameDayCycleTimeSettingValue,_xlfn.DAYS(NOW(),B209))))</f>
        <v>#N/A</v>
      </c>
    </row>
    <row r="210" spans="1:11" x14ac:dyDescent="0.25">
      <c r="A210" s="32" t="str">
        <f>IF(AND(TRIM(INDEX(CompletedDateValues,ROW(A210)))&lt;&gt;"",INDEX(CompletedDateValues,ROW(A210))&gt;0),INDEX(CompletedDateValues,ROW(A210)),"")</f>
        <v/>
      </c>
      <c r="B210" s="32" t="str">
        <f>IF(AND(TRIM(INDEX(StartDateValues,ROW(A210)))&lt;&gt;"",INDEX(StartDateValues,ROW(A210))&gt;0),INDEX(StartDateValues,ROW(A210)),"")</f>
        <v/>
      </c>
      <c r="C210" s="22" t="str">
        <f t="shared" si="16"/>
        <v/>
      </c>
      <c r="D210" s="3" t="str">
        <f t="shared" si="17"/>
        <v/>
      </c>
      <c r="E210" s="3" t="str">
        <f t="shared" si="18"/>
        <v/>
      </c>
      <c r="F210" s="3" t="str">
        <f t="shared" si="19"/>
        <v/>
      </c>
      <c r="G210" s="3" t="str">
        <f>IF(A210="","",IF(HOUR(A210)&lt;StartHour,StartHour,IF(HOUR(A210)&gt;FinishHour,FinishHour,HOUR(A210))))</f>
        <v/>
      </c>
      <c r="H210" s="3" t="str">
        <f t="shared" si="20"/>
        <v/>
      </c>
      <c r="I210" s="33" t="e">
        <f>IF(OR(A210="",B210=""),NA(),MAX(0,IF(A210-B210=0,SameDayCycleTimeSettingValue,(A210-B210) *24)))</f>
        <v>#N/A</v>
      </c>
      <c r="J210" s="33" t="e">
        <f>IF(OR(A210="",B210=""),NA(),MAX(0,IF(A210-B210=0,SameDayCycleTimeSettingValue,((A210-B210) *24)-(INT((A210-B210)) * (24-(FinishHour-StartHour))))))</f>
        <v>#N/A</v>
      </c>
      <c r="K210" s="3" t="e">
        <f ca="1">IF(OR(A210&lt;&gt;"",B210=""),NA(),MAX(0,IF(_xlfn.DAYS(NOW(),B210)=0,SameDayCycleTimeSettingValue,_xlfn.DAYS(NOW(),B210))))</f>
        <v>#N/A</v>
      </c>
    </row>
    <row r="211" spans="1:11" x14ac:dyDescent="0.25">
      <c r="A211" s="32" t="str">
        <f>IF(AND(TRIM(INDEX(CompletedDateValues,ROW(A211)))&lt;&gt;"",INDEX(CompletedDateValues,ROW(A211))&gt;0),INDEX(CompletedDateValues,ROW(A211)),"")</f>
        <v/>
      </c>
      <c r="B211" s="32" t="str">
        <f>IF(AND(TRIM(INDEX(StartDateValues,ROW(A211)))&lt;&gt;"",INDEX(StartDateValues,ROW(A211))&gt;0),INDEX(StartDateValues,ROW(A211)),"")</f>
        <v/>
      </c>
      <c r="C211" s="22" t="str">
        <f t="shared" si="16"/>
        <v/>
      </c>
      <c r="D211" s="3" t="str">
        <f t="shared" si="17"/>
        <v/>
      </c>
      <c r="E211" s="3" t="str">
        <f t="shared" si="18"/>
        <v/>
      </c>
      <c r="F211" s="3" t="str">
        <f t="shared" si="19"/>
        <v/>
      </c>
      <c r="G211" s="3" t="str">
        <f>IF(A211="","",IF(HOUR(A211)&lt;StartHour,StartHour,IF(HOUR(A211)&gt;FinishHour,FinishHour,HOUR(A211))))</f>
        <v/>
      </c>
      <c r="H211" s="3" t="str">
        <f t="shared" si="20"/>
        <v/>
      </c>
      <c r="I211" s="33" t="e">
        <f>IF(OR(A211="",B211=""),NA(),MAX(0,IF(A211-B211=0,SameDayCycleTimeSettingValue,(A211-B211) *24)))</f>
        <v>#N/A</v>
      </c>
      <c r="J211" s="33" t="e">
        <f>IF(OR(A211="",B211=""),NA(),MAX(0,IF(A211-B211=0,SameDayCycleTimeSettingValue,((A211-B211) *24)-(INT((A211-B211)) * (24-(FinishHour-StartHour))))))</f>
        <v>#N/A</v>
      </c>
      <c r="K211" s="3" t="e">
        <f ca="1">IF(OR(A211&lt;&gt;"",B211=""),NA(),MAX(0,IF(_xlfn.DAYS(NOW(),B211)=0,SameDayCycleTimeSettingValue,_xlfn.DAYS(NOW(),B211))))</f>
        <v>#N/A</v>
      </c>
    </row>
    <row r="212" spans="1:11" x14ac:dyDescent="0.25">
      <c r="A212" s="32" t="str">
        <f>IF(AND(TRIM(INDEX(CompletedDateValues,ROW(A212)))&lt;&gt;"",INDEX(CompletedDateValues,ROW(A212))&gt;0),INDEX(CompletedDateValues,ROW(A212)),"")</f>
        <v/>
      </c>
      <c r="B212" s="32" t="str">
        <f>IF(AND(TRIM(INDEX(StartDateValues,ROW(A212)))&lt;&gt;"",INDEX(StartDateValues,ROW(A212))&gt;0),INDEX(StartDateValues,ROW(A212)),"")</f>
        <v/>
      </c>
      <c r="C212" s="22" t="str">
        <f t="shared" si="16"/>
        <v/>
      </c>
      <c r="D212" s="3" t="str">
        <f t="shared" si="17"/>
        <v/>
      </c>
      <c r="E212" s="3" t="str">
        <f t="shared" si="18"/>
        <v/>
      </c>
      <c r="F212" s="3" t="str">
        <f t="shared" si="19"/>
        <v/>
      </c>
      <c r="G212" s="3" t="str">
        <f>IF(A212="","",IF(HOUR(A212)&lt;StartHour,StartHour,IF(HOUR(A212)&gt;FinishHour,FinishHour,HOUR(A212))))</f>
        <v/>
      </c>
      <c r="H212" s="3" t="str">
        <f t="shared" si="20"/>
        <v/>
      </c>
      <c r="I212" s="33" t="e">
        <f>IF(OR(A212="",B212=""),NA(),MAX(0,IF(A212-B212=0,SameDayCycleTimeSettingValue,(A212-B212) *24)))</f>
        <v>#N/A</v>
      </c>
      <c r="J212" s="33" t="e">
        <f>IF(OR(A212="",B212=""),NA(),MAX(0,IF(A212-B212=0,SameDayCycleTimeSettingValue,((A212-B212) *24)-(INT((A212-B212)) * (24-(FinishHour-StartHour))))))</f>
        <v>#N/A</v>
      </c>
      <c r="K212" s="3" t="e">
        <f ca="1">IF(OR(A212&lt;&gt;"",B212=""),NA(),MAX(0,IF(_xlfn.DAYS(NOW(),B212)=0,SameDayCycleTimeSettingValue,_xlfn.DAYS(NOW(),B212))))</f>
        <v>#N/A</v>
      </c>
    </row>
    <row r="213" spans="1:11" x14ac:dyDescent="0.25">
      <c r="A213" s="32" t="str">
        <f>IF(AND(TRIM(INDEX(CompletedDateValues,ROW(A213)))&lt;&gt;"",INDEX(CompletedDateValues,ROW(A213))&gt;0),INDEX(CompletedDateValues,ROW(A213)),"")</f>
        <v/>
      </c>
      <c r="B213" s="32" t="str">
        <f>IF(AND(TRIM(INDEX(StartDateValues,ROW(A213)))&lt;&gt;"",INDEX(StartDateValues,ROW(A213))&gt;0),INDEX(StartDateValues,ROW(A213)),"")</f>
        <v/>
      </c>
      <c r="C213" s="22" t="str">
        <f t="shared" si="16"/>
        <v/>
      </c>
      <c r="D213" s="3" t="str">
        <f t="shared" si="17"/>
        <v/>
      </c>
      <c r="E213" s="3" t="str">
        <f t="shared" si="18"/>
        <v/>
      </c>
      <c r="F213" s="3" t="str">
        <f t="shared" si="19"/>
        <v/>
      </c>
      <c r="G213" s="3" t="str">
        <f>IF(A213="","",IF(HOUR(A213)&lt;StartHour,StartHour,IF(HOUR(A213)&gt;FinishHour,FinishHour,HOUR(A213))))</f>
        <v/>
      </c>
      <c r="H213" s="3" t="str">
        <f t="shared" si="20"/>
        <v/>
      </c>
      <c r="I213" s="33" t="e">
        <f>IF(OR(A213="",B213=""),NA(),MAX(0,IF(A213-B213=0,SameDayCycleTimeSettingValue,(A213-B213) *24)))</f>
        <v>#N/A</v>
      </c>
      <c r="J213" s="33" t="e">
        <f>IF(OR(A213="",B213=""),NA(),MAX(0,IF(A213-B213=0,SameDayCycleTimeSettingValue,((A213-B213) *24)-(INT((A213-B213)) * (24-(FinishHour-StartHour))))))</f>
        <v>#N/A</v>
      </c>
      <c r="K213" s="3" t="e">
        <f ca="1">IF(OR(A213&lt;&gt;"",B213=""),NA(),MAX(0,IF(_xlfn.DAYS(NOW(),B213)=0,SameDayCycleTimeSettingValue,_xlfn.DAYS(NOW(),B213))))</f>
        <v>#N/A</v>
      </c>
    </row>
    <row r="214" spans="1:11" x14ac:dyDescent="0.25">
      <c r="A214" s="32" t="str">
        <f>IF(AND(TRIM(INDEX(CompletedDateValues,ROW(A214)))&lt;&gt;"",INDEX(CompletedDateValues,ROW(A214))&gt;0),INDEX(CompletedDateValues,ROW(A214)),"")</f>
        <v/>
      </c>
      <c r="B214" s="32" t="str">
        <f>IF(AND(TRIM(INDEX(StartDateValues,ROW(A214)))&lt;&gt;"",INDEX(StartDateValues,ROW(A214))&gt;0),INDEX(StartDateValues,ROW(A214)),"")</f>
        <v/>
      </c>
      <c r="C214" s="22" t="str">
        <f t="shared" si="16"/>
        <v/>
      </c>
      <c r="D214" s="3" t="str">
        <f t="shared" si="17"/>
        <v/>
      </c>
      <c r="E214" s="3" t="str">
        <f t="shared" si="18"/>
        <v/>
      </c>
      <c r="F214" s="3" t="str">
        <f t="shared" si="19"/>
        <v/>
      </c>
      <c r="G214" s="3" t="str">
        <f>IF(A214="","",IF(HOUR(A214)&lt;StartHour,StartHour,IF(HOUR(A214)&gt;FinishHour,FinishHour,HOUR(A214))))</f>
        <v/>
      </c>
      <c r="H214" s="3" t="str">
        <f t="shared" si="20"/>
        <v/>
      </c>
      <c r="I214" s="33" t="e">
        <f>IF(OR(A214="",B214=""),NA(),MAX(0,IF(A214-B214=0,SameDayCycleTimeSettingValue,(A214-B214) *24)))</f>
        <v>#N/A</v>
      </c>
      <c r="J214" s="33" t="e">
        <f>IF(OR(A214="",B214=""),NA(),MAX(0,IF(A214-B214=0,SameDayCycleTimeSettingValue,((A214-B214) *24)-(INT((A214-B214)) * (24-(FinishHour-StartHour))))))</f>
        <v>#N/A</v>
      </c>
      <c r="K214" s="3" t="e">
        <f ca="1">IF(OR(A214&lt;&gt;"",B214=""),NA(),MAX(0,IF(_xlfn.DAYS(NOW(),B214)=0,SameDayCycleTimeSettingValue,_xlfn.DAYS(NOW(),B214))))</f>
        <v>#N/A</v>
      </c>
    </row>
    <row r="215" spans="1:11" x14ac:dyDescent="0.25">
      <c r="A215" s="32" t="str">
        <f>IF(AND(TRIM(INDEX(CompletedDateValues,ROW(A215)))&lt;&gt;"",INDEX(CompletedDateValues,ROW(A215))&gt;0),INDEX(CompletedDateValues,ROW(A215)),"")</f>
        <v/>
      </c>
      <c r="B215" s="32" t="str">
        <f>IF(AND(TRIM(INDEX(StartDateValues,ROW(A215)))&lt;&gt;"",INDEX(StartDateValues,ROW(A215))&gt;0),INDEX(StartDateValues,ROW(A215)),"")</f>
        <v/>
      </c>
      <c r="C215" s="22" t="str">
        <f t="shared" si="16"/>
        <v/>
      </c>
      <c r="D215" s="3" t="str">
        <f t="shared" si="17"/>
        <v/>
      </c>
      <c r="E215" s="3" t="str">
        <f t="shared" si="18"/>
        <v/>
      </c>
      <c r="F215" s="3" t="str">
        <f t="shared" si="19"/>
        <v/>
      </c>
      <c r="G215" s="3" t="str">
        <f>IF(A215="","",IF(HOUR(A215)&lt;StartHour,StartHour,IF(HOUR(A215)&gt;FinishHour,FinishHour,HOUR(A215))))</f>
        <v/>
      </c>
      <c r="H215" s="3" t="str">
        <f t="shared" si="20"/>
        <v/>
      </c>
      <c r="I215" s="33" t="e">
        <f>IF(OR(A215="",B215=""),NA(),MAX(0,IF(A215-B215=0,SameDayCycleTimeSettingValue,(A215-B215) *24)))</f>
        <v>#N/A</v>
      </c>
      <c r="J215" s="33" t="e">
        <f>IF(OR(A215="",B215=""),NA(),MAX(0,IF(A215-B215=0,SameDayCycleTimeSettingValue,((A215-B215) *24)-(INT((A215-B215)) * (24-(FinishHour-StartHour))))))</f>
        <v>#N/A</v>
      </c>
      <c r="K215" s="3" t="e">
        <f ca="1">IF(OR(A215&lt;&gt;"",B215=""),NA(),MAX(0,IF(_xlfn.DAYS(NOW(),B215)=0,SameDayCycleTimeSettingValue,_xlfn.DAYS(NOW(),B215))))</f>
        <v>#N/A</v>
      </c>
    </row>
    <row r="216" spans="1:11" x14ac:dyDescent="0.25">
      <c r="A216" s="32" t="str">
        <f>IF(AND(TRIM(INDEX(CompletedDateValues,ROW(A216)))&lt;&gt;"",INDEX(CompletedDateValues,ROW(A216))&gt;0),INDEX(CompletedDateValues,ROW(A216)),"")</f>
        <v/>
      </c>
      <c r="B216" s="32" t="str">
        <f>IF(AND(TRIM(INDEX(StartDateValues,ROW(A216)))&lt;&gt;"",INDEX(StartDateValues,ROW(A216))&gt;0),INDEX(StartDateValues,ROW(A216)),"")</f>
        <v/>
      </c>
      <c r="C216" s="22" t="str">
        <f t="shared" si="16"/>
        <v/>
      </c>
      <c r="D216" s="3" t="str">
        <f t="shared" si="17"/>
        <v/>
      </c>
      <c r="E216" s="3" t="str">
        <f t="shared" si="18"/>
        <v/>
      </c>
      <c r="F216" s="3" t="str">
        <f t="shared" si="19"/>
        <v/>
      </c>
      <c r="G216" s="3" t="str">
        <f>IF(A216="","",IF(HOUR(A216)&lt;StartHour,StartHour,IF(HOUR(A216)&gt;FinishHour,FinishHour,HOUR(A216))))</f>
        <v/>
      </c>
      <c r="H216" s="3" t="str">
        <f t="shared" si="20"/>
        <v/>
      </c>
      <c r="I216" s="33" t="e">
        <f>IF(OR(A216="",B216=""),NA(),MAX(0,IF(A216-B216=0,SameDayCycleTimeSettingValue,(A216-B216) *24)))</f>
        <v>#N/A</v>
      </c>
      <c r="J216" s="33" t="e">
        <f>IF(OR(A216="",B216=""),NA(),MAX(0,IF(A216-B216=0,SameDayCycleTimeSettingValue,((A216-B216) *24)-(INT((A216-B216)) * (24-(FinishHour-StartHour))))))</f>
        <v>#N/A</v>
      </c>
      <c r="K216" s="3" t="e">
        <f ca="1">IF(OR(A216&lt;&gt;"",B216=""),NA(),MAX(0,IF(_xlfn.DAYS(NOW(),B216)=0,SameDayCycleTimeSettingValue,_xlfn.DAYS(NOW(),B216))))</f>
        <v>#N/A</v>
      </c>
    </row>
    <row r="217" spans="1:11" x14ac:dyDescent="0.25">
      <c r="A217" s="32" t="str">
        <f>IF(AND(TRIM(INDEX(CompletedDateValues,ROW(A217)))&lt;&gt;"",INDEX(CompletedDateValues,ROW(A217))&gt;0),INDEX(CompletedDateValues,ROW(A217)),"")</f>
        <v/>
      </c>
      <c r="B217" s="32" t="str">
        <f>IF(AND(TRIM(INDEX(StartDateValues,ROW(A217)))&lt;&gt;"",INDEX(StartDateValues,ROW(A217))&gt;0),INDEX(StartDateValues,ROW(A217)),"")</f>
        <v/>
      </c>
      <c r="C217" s="22" t="str">
        <f t="shared" si="16"/>
        <v/>
      </c>
      <c r="D217" s="3" t="str">
        <f t="shared" si="17"/>
        <v/>
      </c>
      <c r="E217" s="3" t="str">
        <f t="shared" si="18"/>
        <v/>
      </c>
      <c r="F217" s="3" t="str">
        <f t="shared" si="19"/>
        <v/>
      </c>
      <c r="G217" s="3" t="str">
        <f>IF(A217="","",IF(HOUR(A217)&lt;StartHour,StartHour,IF(HOUR(A217)&gt;FinishHour,FinishHour,HOUR(A217))))</f>
        <v/>
      </c>
      <c r="H217" s="3" t="str">
        <f t="shared" si="20"/>
        <v/>
      </c>
      <c r="I217" s="33" t="e">
        <f>IF(OR(A217="",B217=""),NA(),MAX(0,IF(A217-B217=0,SameDayCycleTimeSettingValue,(A217-B217) *24)))</f>
        <v>#N/A</v>
      </c>
      <c r="J217" s="33" t="e">
        <f>IF(OR(A217="",B217=""),NA(),MAX(0,IF(A217-B217=0,SameDayCycleTimeSettingValue,((A217-B217) *24)-(INT((A217-B217)) * (24-(FinishHour-StartHour))))))</f>
        <v>#N/A</v>
      </c>
      <c r="K217" s="3" t="e">
        <f ca="1">IF(OR(A217&lt;&gt;"",B217=""),NA(),MAX(0,IF(_xlfn.DAYS(NOW(),B217)=0,SameDayCycleTimeSettingValue,_xlfn.DAYS(NOW(),B217))))</f>
        <v>#N/A</v>
      </c>
    </row>
    <row r="218" spans="1:11" x14ac:dyDescent="0.25">
      <c r="A218" s="32" t="str">
        <f>IF(AND(TRIM(INDEX(CompletedDateValues,ROW(A218)))&lt;&gt;"",INDEX(CompletedDateValues,ROW(A218))&gt;0),INDEX(CompletedDateValues,ROW(A218)),"")</f>
        <v/>
      </c>
      <c r="B218" s="32" t="str">
        <f>IF(AND(TRIM(INDEX(StartDateValues,ROW(A218)))&lt;&gt;"",INDEX(StartDateValues,ROW(A218))&gt;0),INDEX(StartDateValues,ROW(A218)),"")</f>
        <v/>
      </c>
      <c r="C218" s="22" t="str">
        <f t="shared" si="16"/>
        <v/>
      </c>
      <c r="D218" s="3" t="str">
        <f t="shared" si="17"/>
        <v/>
      </c>
      <c r="E218" s="3" t="str">
        <f t="shared" si="18"/>
        <v/>
      </c>
      <c r="F218" s="3" t="str">
        <f t="shared" si="19"/>
        <v/>
      </c>
      <c r="G218" s="3" t="str">
        <f>IF(A218="","",IF(HOUR(A218)&lt;StartHour,StartHour,IF(HOUR(A218)&gt;FinishHour,FinishHour,HOUR(A218))))</f>
        <v/>
      </c>
      <c r="H218" s="3" t="str">
        <f t="shared" si="20"/>
        <v/>
      </c>
      <c r="I218" s="33" t="e">
        <f>IF(OR(A218="",B218=""),NA(),MAX(0,IF(A218-B218=0,SameDayCycleTimeSettingValue,(A218-B218) *24)))</f>
        <v>#N/A</v>
      </c>
      <c r="J218" s="33" t="e">
        <f>IF(OR(A218="",B218=""),NA(),MAX(0,IF(A218-B218=0,SameDayCycleTimeSettingValue,((A218-B218) *24)-(INT((A218-B218)) * (24-(FinishHour-StartHour))))))</f>
        <v>#N/A</v>
      </c>
      <c r="K218" s="3" t="e">
        <f ca="1">IF(OR(A218&lt;&gt;"",B218=""),NA(),MAX(0,IF(_xlfn.DAYS(NOW(),B218)=0,SameDayCycleTimeSettingValue,_xlfn.DAYS(NOW(),B218))))</f>
        <v>#N/A</v>
      </c>
    </row>
    <row r="219" spans="1:11" x14ac:dyDescent="0.25">
      <c r="A219" s="32" t="str">
        <f>IF(AND(TRIM(INDEX(CompletedDateValues,ROW(A219)))&lt;&gt;"",INDEX(CompletedDateValues,ROW(A219))&gt;0),INDEX(CompletedDateValues,ROW(A219)),"")</f>
        <v/>
      </c>
      <c r="B219" s="32" t="str">
        <f>IF(AND(TRIM(INDEX(StartDateValues,ROW(A219)))&lt;&gt;"",INDEX(StartDateValues,ROW(A219))&gt;0),INDEX(StartDateValues,ROW(A219)),"")</f>
        <v/>
      </c>
      <c r="C219" s="22" t="str">
        <f t="shared" si="16"/>
        <v/>
      </c>
      <c r="D219" s="3" t="str">
        <f t="shared" si="17"/>
        <v/>
      </c>
      <c r="E219" s="3" t="str">
        <f t="shared" si="18"/>
        <v/>
      </c>
      <c r="F219" s="3" t="str">
        <f t="shared" si="19"/>
        <v/>
      </c>
      <c r="G219" s="3" t="str">
        <f>IF(A219="","",IF(HOUR(A219)&lt;StartHour,StartHour,IF(HOUR(A219)&gt;FinishHour,FinishHour,HOUR(A219))))</f>
        <v/>
      </c>
      <c r="H219" s="3" t="str">
        <f t="shared" si="20"/>
        <v/>
      </c>
      <c r="I219" s="33" t="e">
        <f>IF(OR(A219="",B219=""),NA(),MAX(0,IF(A219-B219=0,SameDayCycleTimeSettingValue,(A219-B219) *24)))</f>
        <v>#N/A</v>
      </c>
      <c r="J219" s="33" t="e">
        <f>IF(OR(A219="",B219=""),NA(),MAX(0,IF(A219-B219=0,SameDayCycleTimeSettingValue,((A219-B219) *24)-(INT((A219-B219)) * (24-(FinishHour-StartHour))))))</f>
        <v>#N/A</v>
      </c>
      <c r="K219" s="3" t="e">
        <f ca="1">IF(OR(A219&lt;&gt;"",B219=""),NA(),MAX(0,IF(_xlfn.DAYS(NOW(),B219)=0,SameDayCycleTimeSettingValue,_xlfn.DAYS(NOW(),B219))))</f>
        <v>#N/A</v>
      </c>
    </row>
    <row r="220" spans="1:11" x14ac:dyDescent="0.25">
      <c r="A220" s="32" t="str">
        <f>IF(AND(TRIM(INDEX(CompletedDateValues,ROW(A220)))&lt;&gt;"",INDEX(CompletedDateValues,ROW(A220))&gt;0),INDEX(CompletedDateValues,ROW(A220)),"")</f>
        <v/>
      </c>
      <c r="B220" s="32" t="str">
        <f>IF(AND(TRIM(INDEX(StartDateValues,ROW(A220)))&lt;&gt;"",INDEX(StartDateValues,ROW(A220))&gt;0),INDEX(StartDateValues,ROW(A220)),"")</f>
        <v/>
      </c>
      <c r="C220" s="22" t="str">
        <f t="shared" si="16"/>
        <v/>
      </c>
      <c r="D220" s="3" t="str">
        <f t="shared" si="17"/>
        <v/>
      </c>
      <c r="E220" s="3" t="str">
        <f t="shared" si="18"/>
        <v/>
      </c>
      <c r="F220" s="3" t="str">
        <f t="shared" si="19"/>
        <v/>
      </c>
      <c r="G220" s="3" t="str">
        <f>IF(A220="","",IF(HOUR(A220)&lt;StartHour,StartHour,IF(HOUR(A220)&gt;FinishHour,FinishHour,HOUR(A220))))</f>
        <v/>
      </c>
      <c r="H220" s="3" t="str">
        <f t="shared" si="20"/>
        <v/>
      </c>
      <c r="I220" s="33" t="e">
        <f>IF(OR(A220="",B220=""),NA(),MAX(0,IF(A220-B220=0,SameDayCycleTimeSettingValue,(A220-B220) *24)))</f>
        <v>#N/A</v>
      </c>
      <c r="J220" s="33" t="e">
        <f>IF(OR(A220="",B220=""),NA(),MAX(0,IF(A220-B220=0,SameDayCycleTimeSettingValue,((A220-B220) *24)-(INT((A220-B220)) * (24-(FinishHour-StartHour))))))</f>
        <v>#N/A</v>
      </c>
      <c r="K220" s="3" t="e">
        <f ca="1">IF(OR(A220&lt;&gt;"",B220=""),NA(),MAX(0,IF(_xlfn.DAYS(NOW(),B220)=0,SameDayCycleTimeSettingValue,_xlfn.DAYS(NOW(),B220))))</f>
        <v>#N/A</v>
      </c>
    </row>
    <row r="221" spans="1:11" x14ac:dyDescent="0.25">
      <c r="A221" s="32" t="str">
        <f>IF(AND(TRIM(INDEX(CompletedDateValues,ROW(A221)))&lt;&gt;"",INDEX(CompletedDateValues,ROW(A221))&gt;0),INDEX(CompletedDateValues,ROW(A221)),"")</f>
        <v/>
      </c>
      <c r="B221" s="32" t="str">
        <f>IF(AND(TRIM(INDEX(StartDateValues,ROW(A221)))&lt;&gt;"",INDEX(StartDateValues,ROW(A221))&gt;0),INDEX(StartDateValues,ROW(A221)),"")</f>
        <v/>
      </c>
      <c r="C221" s="22" t="str">
        <f t="shared" si="16"/>
        <v/>
      </c>
      <c r="D221" s="3" t="str">
        <f t="shared" si="17"/>
        <v/>
      </c>
      <c r="E221" s="3" t="str">
        <f t="shared" si="18"/>
        <v/>
      </c>
      <c r="F221" s="3" t="str">
        <f t="shared" si="19"/>
        <v/>
      </c>
      <c r="G221" s="3" t="str">
        <f>IF(A221="","",IF(HOUR(A221)&lt;StartHour,StartHour,IF(HOUR(A221)&gt;FinishHour,FinishHour,HOUR(A221))))</f>
        <v/>
      </c>
      <c r="H221" s="3" t="str">
        <f t="shared" si="20"/>
        <v/>
      </c>
      <c r="I221" s="33" t="e">
        <f>IF(OR(A221="",B221=""),NA(),MAX(0,IF(A221-B221=0,SameDayCycleTimeSettingValue,(A221-B221) *24)))</f>
        <v>#N/A</v>
      </c>
      <c r="J221" s="33" t="e">
        <f>IF(OR(A221="",B221=""),NA(),MAX(0,IF(A221-B221=0,SameDayCycleTimeSettingValue,((A221-B221) *24)-(INT((A221-B221)) * (24-(FinishHour-StartHour))))))</f>
        <v>#N/A</v>
      </c>
      <c r="K221" s="3" t="e">
        <f ca="1">IF(OR(A221&lt;&gt;"",B221=""),NA(),MAX(0,IF(_xlfn.DAYS(NOW(),B221)=0,SameDayCycleTimeSettingValue,_xlfn.DAYS(NOW(),B221))))</f>
        <v>#N/A</v>
      </c>
    </row>
    <row r="222" spans="1:11" x14ac:dyDescent="0.25">
      <c r="A222" s="32" t="str">
        <f>IF(AND(TRIM(INDEX(CompletedDateValues,ROW(A222)))&lt;&gt;"",INDEX(CompletedDateValues,ROW(A222))&gt;0),INDEX(CompletedDateValues,ROW(A222)),"")</f>
        <v/>
      </c>
      <c r="B222" s="32" t="str">
        <f>IF(AND(TRIM(INDEX(StartDateValues,ROW(A222)))&lt;&gt;"",INDEX(StartDateValues,ROW(A222))&gt;0),INDEX(StartDateValues,ROW(A222)),"")</f>
        <v/>
      </c>
      <c r="C222" s="22" t="str">
        <f t="shared" si="16"/>
        <v/>
      </c>
      <c r="D222" s="3" t="str">
        <f t="shared" si="17"/>
        <v/>
      </c>
      <c r="E222" s="3" t="str">
        <f t="shared" si="18"/>
        <v/>
      </c>
      <c r="F222" s="3" t="str">
        <f t="shared" si="19"/>
        <v/>
      </c>
      <c r="G222" s="3" t="str">
        <f>IF(A222="","",IF(HOUR(A222)&lt;StartHour,StartHour,IF(HOUR(A222)&gt;FinishHour,FinishHour,HOUR(A222))))</f>
        <v/>
      </c>
      <c r="H222" s="3" t="str">
        <f t="shared" si="20"/>
        <v/>
      </c>
      <c r="I222" s="33" t="e">
        <f>IF(OR(A222="",B222=""),NA(),MAX(0,IF(A222-B222=0,SameDayCycleTimeSettingValue,(A222-B222) *24)))</f>
        <v>#N/A</v>
      </c>
      <c r="J222" s="33" t="e">
        <f>IF(OR(A222="",B222=""),NA(),MAX(0,IF(A222-B222=0,SameDayCycleTimeSettingValue,((A222-B222) *24)-(INT((A222-B222)) * (24-(FinishHour-StartHour))))))</f>
        <v>#N/A</v>
      </c>
      <c r="K222" s="3" t="e">
        <f ca="1">IF(OR(A222&lt;&gt;"",B222=""),NA(),MAX(0,IF(_xlfn.DAYS(NOW(),B222)=0,SameDayCycleTimeSettingValue,_xlfn.DAYS(NOW(),B222))))</f>
        <v>#N/A</v>
      </c>
    </row>
    <row r="223" spans="1:11" x14ac:dyDescent="0.25">
      <c r="A223" s="32" t="str">
        <f>IF(AND(TRIM(INDEX(CompletedDateValues,ROW(A223)))&lt;&gt;"",INDEX(CompletedDateValues,ROW(A223))&gt;0),INDEX(CompletedDateValues,ROW(A223)),"")</f>
        <v/>
      </c>
      <c r="B223" s="32" t="str">
        <f>IF(AND(TRIM(INDEX(StartDateValues,ROW(A223)))&lt;&gt;"",INDEX(StartDateValues,ROW(A223))&gt;0),INDEX(StartDateValues,ROW(A223)),"")</f>
        <v/>
      </c>
      <c r="C223" s="22" t="str">
        <f t="shared" si="16"/>
        <v/>
      </c>
      <c r="D223" s="3" t="str">
        <f t="shared" si="17"/>
        <v/>
      </c>
      <c r="E223" s="3" t="str">
        <f t="shared" si="18"/>
        <v/>
      </c>
      <c r="F223" s="3" t="str">
        <f t="shared" si="19"/>
        <v/>
      </c>
      <c r="G223" s="3" t="str">
        <f>IF(A223="","",IF(HOUR(A223)&lt;StartHour,StartHour,IF(HOUR(A223)&gt;FinishHour,FinishHour,HOUR(A223))))</f>
        <v/>
      </c>
      <c r="H223" s="3" t="str">
        <f t="shared" si="20"/>
        <v/>
      </c>
      <c r="I223" s="33" t="e">
        <f>IF(OR(A223="",B223=""),NA(),MAX(0,IF(A223-B223=0,SameDayCycleTimeSettingValue,(A223-B223) *24)))</f>
        <v>#N/A</v>
      </c>
      <c r="J223" s="33" t="e">
        <f>IF(OR(A223="",B223=""),NA(),MAX(0,IF(A223-B223=0,SameDayCycleTimeSettingValue,((A223-B223) *24)-(INT((A223-B223)) * (24-(FinishHour-StartHour))))))</f>
        <v>#N/A</v>
      </c>
      <c r="K223" s="3" t="e">
        <f ca="1">IF(OR(A223&lt;&gt;"",B223=""),NA(),MAX(0,IF(_xlfn.DAYS(NOW(),B223)=0,SameDayCycleTimeSettingValue,_xlfn.DAYS(NOW(),B223))))</f>
        <v>#N/A</v>
      </c>
    </row>
    <row r="224" spans="1:11" x14ac:dyDescent="0.25">
      <c r="A224" s="32" t="str">
        <f>IF(AND(TRIM(INDEX(CompletedDateValues,ROW(A224)))&lt;&gt;"",INDEX(CompletedDateValues,ROW(A224))&gt;0),INDEX(CompletedDateValues,ROW(A224)),"")</f>
        <v/>
      </c>
      <c r="B224" s="32" t="str">
        <f>IF(AND(TRIM(INDEX(StartDateValues,ROW(A224)))&lt;&gt;"",INDEX(StartDateValues,ROW(A224))&gt;0),INDEX(StartDateValues,ROW(A224)),"")</f>
        <v/>
      </c>
      <c r="C224" s="22" t="str">
        <f t="shared" si="16"/>
        <v/>
      </c>
      <c r="D224" s="3" t="str">
        <f t="shared" si="17"/>
        <v/>
      </c>
      <c r="E224" s="3" t="str">
        <f t="shared" si="18"/>
        <v/>
      </c>
      <c r="F224" s="3" t="str">
        <f t="shared" si="19"/>
        <v/>
      </c>
      <c r="G224" s="3" t="str">
        <f>IF(A224="","",IF(HOUR(A224)&lt;StartHour,StartHour,IF(HOUR(A224)&gt;FinishHour,FinishHour,HOUR(A224))))</f>
        <v/>
      </c>
      <c r="H224" s="3" t="str">
        <f t="shared" si="20"/>
        <v/>
      </c>
      <c r="I224" s="33" t="e">
        <f>IF(OR(A224="",B224=""),NA(),MAX(0,IF(A224-B224=0,SameDayCycleTimeSettingValue,(A224-B224) *24)))</f>
        <v>#N/A</v>
      </c>
      <c r="J224" s="33" t="e">
        <f>IF(OR(A224="",B224=""),NA(),MAX(0,IF(A224-B224=0,SameDayCycleTimeSettingValue,((A224-B224) *24)-(INT((A224-B224)) * (24-(FinishHour-StartHour))))))</f>
        <v>#N/A</v>
      </c>
      <c r="K224" s="3" t="e">
        <f ca="1">IF(OR(A224&lt;&gt;"",B224=""),NA(),MAX(0,IF(_xlfn.DAYS(NOW(),B224)=0,SameDayCycleTimeSettingValue,_xlfn.DAYS(NOW(),B224))))</f>
        <v>#N/A</v>
      </c>
    </row>
    <row r="225" spans="1:11" x14ac:dyDescent="0.25">
      <c r="A225" s="32" t="str">
        <f>IF(AND(TRIM(INDEX(CompletedDateValues,ROW(A225)))&lt;&gt;"",INDEX(CompletedDateValues,ROW(A225))&gt;0),INDEX(CompletedDateValues,ROW(A225)),"")</f>
        <v/>
      </c>
      <c r="B225" s="32" t="str">
        <f>IF(AND(TRIM(INDEX(StartDateValues,ROW(A225)))&lt;&gt;"",INDEX(StartDateValues,ROW(A225))&gt;0),INDEX(StartDateValues,ROW(A225)),"")</f>
        <v/>
      </c>
      <c r="C225" s="22" t="str">
        <f t="shared" si="16"/>
        <v/>
      </c>
      <c r="D225" s="3" t="str">
        <f t="shared" si="17"/>
        <v/>
      </c>
      <c r="E225" s="3" t="str">
        <f t="shared" si="18"/>
        <v/>
      </c>
      <c r="F225" s="3" t="str">
        <f t="shared" si="19"/>
        <v/>
      </c>
      <c r="G225" s="3" t="str">
        <f>IF(A225="","",IF(HOUR(A225)&lt;StartHour,StartHour,IF(HOUR(A225)&gt;FinishHour,FinishHour,HOUR(A225))))</f>
        <v/>
      </c>
      <c r="H225" s="3" t="str">
        <f t="shared" si="20"/>
        <v/>
      </c>
      <c r="I225" s="33" t="e">
        <f>IF(OR(A225="",B225=""),NA(),MAX(0,IF(A225-B225=0,SameDayCycleTimeSettingValue,(A225-B225) *24)))</f>
        <v>#N/A</v>
      </c>
      <c r="J225" s="33" t="e">
        <f>IF(OR(A225="",B225=""),NA(),MAX(0,IF(A225-B225=0,SameDayCycleTimeSettingValue,((A225-B225) *24)-(INT((A225-B225)) * (24-(FinishHour-StartHour))))))</f>
        <v>#N/A</v>
      </c>
      <c r="K225" s="3" t="e">
        <f ca="1">IF(OR(A225&lt;&gt;"",B225=""),NA(),MAX(0,IF(_xlfn.DAYS(NOW(),B225)=0,SameDayCycleTimeSettingValue,_xlfn.DAYS(NOW(),B225))))</f>
        <v>#N/A</v>
      </c>
    </row>
    <row r="226" spans="1:11" x14ac:dyDescent="0.25">
      <c r="A226" s="32" t="str">
        <f>IF(AND(TRIM(INDEX(CompletedDateValues,ROW(A226)))&lt;&gt;"",INDEX(CompletedDateValues,ROW(A226))&gt;0),INDEX(CompletedDateValues,ROW(A226)),"")</f>
        <v/>
      </c>
      <c r="B226" s="32" t="str">
        <f>IF(AND(TRIM(INDEX(StartDateValues,ROW(A226)))&lt;&gt;"",INDEX(StartDateValues,ROW(A226))&gt;0),INDEX(StartDateValues,ROW(A226)),"")</f>
        <v/>
      </c>
      <c r="C226" s="22" t="str">
        <f t="shared" si="16"/>
        <v/>
      </c>
      <c r="D226" s="3" t="str">
        <f t="shared" si="17"/>
        <v/>
      </c>
      <c r="E226" s="3" t="str">
        <f t="shared" si="18"/>
        <v/>
      </c>
      <c r="F226" s="3" t="str">
        <f t="shared" si="19"/>
        <v/>
      </c>
      <c r="G226" s="3" t="str">
        <f>IF(A226="","",IF(HOUR(A226)&lt;StartHour,StartHour,IF(HOUR(A226)&gt;FinishHour,FinishHour,HOUR(A226))))</f>
        <v/>
      </c>
      <c r="H226" s="3" t="str">
        <f t="shared" si="20"/>
        <v/>
      </c>
      <c r="I226" s="33" t="e">
        <f>IF(OR(A226="",B226=""),NA(),MAX(0,IF(A226-B226=0,SameDayCycleTimeSettingValue,(A226-B226) *24)))</f>
        <v>#N/A</v>
      </c>
      <c r="J226" s="33" t="e">
        <f>IF(OR(A226="",B226=""),NA(),MAX(0,IF(A226-B226=0,SameDayCycleTimeSettingValue,((A226-B226) *24)-(INT((A226-B226)) * (24-(FinishHour-StartHour))))))</f>
        <v>#N/A</v>
      </c>
      <c r="K226" s="3" t="e">
        <f ca="1">IF(OR(A226&lt;&gt;"",B226=""),NA(),MAX(0,IF(_xlfn.DAYS(NOW(),B226)=0,SameDayCycleTimeSettingValue,_xlfn.DAYS(NOW(),B226))))</f>
        <v>#N/A</v>
      </c>
    </row>
    <row r="227" spans="1:11" x14ac:dyDescent="0.25">
      <c r="A227" s="32" t="str">
        <f>IF(AND(TRIM(INDEX(CompletedDateValues,ROW(A227)))&lt;&gt;"",INDEX(CompletedDateValues,ROW(A227))&gt;0),INDEX(CompletedDateValues,ROW(A227)),"")</f>
        <v/>
      </c>
      <c r="B227" s="32" t="str">
        <f>IF(AND(TRIM(INDEX(StartDateValues,ROW(A227)))&lt;&gt;"",INDEX(StartDateValues,ROW(A227))&gt;0),INDEX(StartDateValues,ROW(A227)),"")</f>
        <v/>
      </c>
      <c r="C227" s="22" t="str">
        <f t="shared" si="16"/>
        <v/>
      </c>
      <c r="D227" s="3" t="str">
        <f t="shared" si="17"/>
        <v/>
      </c>
      <c r="E227" s="3" t="str">
        <f t="shared" si="18"/>
        <v/>
      </c>
      <c r="F227" s="3" t="str">
        <f t="shared" si="19"/>
        <v/>
      </c>
      <c r="G227" s="3" t="str">
        <f>IF(A227="","",IF(HOUR(A227)&lt;StartHour,StartHour,IF(HOUR(A227)&gt;FinishHour,FinishHour,HOUR(A227))))</f>
        <v/>
      </c>
      <c r="H227" s="3" t="str">
        <f t="shared" si="20"/>
        <v/>
      </c>
      <c r="I227" s="33" t="e">
        <f>IF(OR(A227="",B227=""),NA(),MAX(0,IF(A227-B227=0,SameDayCycleTimeSettingValue,(A227-B227) *24)))</f>
        <v>#N/A</v>
      </c>
      <c r="J227" s="33" t="e">
        <f>IF(OR(A227="",B227=""),NA(),MAX(0,IF(A227-B227=0,SameDayCycleTimeSettingValue,((A227-B227) *24)-(INT((A227-B227)) * (24-(FinishHour-StartHour))))))</f>
        <v>#N/A</v>
      </c>
      <c r="K227" s="3" t="e">
        <f ca="1">IF(OR(A227&lt;&gt;"",B227=""),NA(),MAX(0,IF(_xlfn.DAYS(NOW(),B227)=0,SameDayCycleTimeSettingValue,_xlfn.DAYS(NOW(),B227))))</f>
        <v>#N/A</v>
      </c>
    </row>
    <row r="228" spans="1:11" x14ac:dyDescent="0.25">
      <c r="A228" s="32" t="str">
        <f>IF(AND(TRIM(INDEX(CompletedDateValues,ROW(A228)))&lt;&gt;"",INDEX(CompletedDateValues,ROW(A228))&gt;0),INDEX(CompletedDateValues,ROW(A228)),"")</f>
        <v/>
      </c>
      <c r="B228" s="32" t="str">
        <f>IF(AND(TRIM(INDEX(StartDateValues,ROW(A228)))&lt;&gt;"",INDEX(StartDateValues,ROW(A228))&gt;0),INDEX(StartDateValues,ROW(A228)),"")</f>
        <v/>
      </c>
      <c r="C228" s="22" t="str">
        <f t="shared" si="16"/>
        <v/>
      </c>
      <c r="D228" s="3" t="str">
        <f t="shared" si="17"/>
        <v/>
      </c>
      <c r="E228" s="3" t="str">
        <f t="shared" si="18"/>
        <v/>
      </c>
      <c r="F228" s="3" t="str">
        <f t="shared" si="19"/>
        <v/>
      </c>
      <c r="G228" s="3" t="str">
        <f>IF(A228="","",IF(HOUR(A228)&lt;StartHour,StartHour,IF(HOUR(A228)&gt;FinishHour,FinishHour,HOUR(A228))))</f>
        <v/>
      </c>
      <c r="H228" s="3" t="str">
        <f t="shared" si="20"/>
        <v/>
      </c>
      <c r="I228" s="33" t="e">
        <f>IF(OR(A228="",B228=""),NA(),MAX(0,IF(A228-B228=0,SameDayCycleTimeSettingValue,(A228-B228) *24)))</f>
        <v>#N/A</v>
      </c>
      <c r="J228" s="33" t="e">
        <f>IF(OR(A228="",B228=""),NA(),MAX(0,IF(A228-B228=0,SameDayCycleTimeSettingValue,((A228-B228) *24)-(INT((A228-B228)) * (24-(FinishHour-StartHour))))))</f>
        <v>#N/A</v>
      </c>
      <c r="K228" s="3" t="e">
        <f ca="1">IF(OR(A228&lt;&gt;"",B228=""),NA(),MAX(0,IF(_xlfn.DAYS(NOW(),B228)=0,SameDayCycleTimeSettingValue,_xlfn.DAYS(NOW(),B228))))</f>
        <v>#N/A</v>
      </c>
    </row>
    <row r="229" spans="1:11" x14ac:dyDescent="0.25">
      <c r="A229" s="32" t="str">
        <f>IF(AND(TRIM(INDEX(CompletedDateValues,ROW(A229)))&lt;&gt;"",INDEX(CompletedDateValues,ROW(A229))&gt;0),INDEX(CompletedDateValues,ROW(A229)),"")</f>
        <v/>
      </c>
      <c r="B229" s="32" t="str">
        <f>IF(AND(TRIM(INDEX(StartDateValues,ROW(A229)))&lt;&gt;"",INDEX(StartDateValues,ROW(A229))&gt;0),INDEX(StartDateValues,ROW(A229)),"")</f>
        <v/>
      </c>
      <c r="C229" s="22" t="str">
        <f t="shared" si="16"/>
        <v/>
      </c>
      <c r="D229" s="3" t="str">
        <f t="shared" si="17"/>
        <v/>
      </c>
      <c r="E229" s="3" t="str">
        <f t="shared" si="18"/>
        <v/>
      </c>
      <c r="F229" s="3" t="str">
        <f t="shared" si="19"/>
        <v/>
      </c>
      <c r="G229" s="3" t="str">
        <f>IF(A229="","",IF(HOUR(A229)&lt;StartHour,StartHour,IF(HOUR(A229)&gt;FinishHour,FinishHour,HOUR(A229))))</f>
        <v/>
      </c>
      <c r="H229" s="3" t="str">
        <f t="shared" si="20"/>
        <v/>
      </c>
      <c r="I229" s="33" t="e">
        <f>IF(OR(A229="",B229=""),NA(),MAX(0,IF(A229-B229=0,SameDayCycleTimeSettingValue,(A229-B229) *24)))</f>
        <v>#N/A</v>
      </c>
      <c r="J229" s="33" t="e">
        <f>IF(OR(A229="",B229=""),NA(),MAX(0,IF(A229-B229=0,SameDayCycleTimeSettingValue,((A229-B229) *24)-(INT((A229-B229)) * (24-(FinishHour-StartHour))))))</f>
        <v>#N/A</v>
      </c>
      <c r="K229" s="3" t="e">
        <f ca="1">IF(OR(A229&lt;&gt;"",B229=""),NA(),MAX(0,IF(_xlfn.DAYS(NOW(),B229)=0,SameDayCycleTimeSettingValue,_xlfn.DAYS(NOW(),B229))))</f>
        <v>#N/A</v>
      </c>
    </row>
    <row r="230" spans="1:11" x14ac:dyDescent="0.25">
      <c r="A230" s="32" t="str">
        <f>IF(AND(TRIM(INDEX(CompletedDateValues,ROW(A230)))&lt;&gt;"",INDEX(CompletedDateValues,ROW(A230))&gt;0),INDEX(CompletedDateValues,ROW(A230)),"")</f>
        <v/>
      </c>
      <c r="B230" s="32" t="str">
        <f>IF(AND(TRIM(INDEX(StartDateValues,ROW(A230)))&lt;&gt;"",INDEX(StartDateValues,ROW(A230))&gt;0),INDEX(StartDateValues,ROW(A230)),"")</f>
        <v/>
      </c>
      <c r="C230" s="22" t="str">
        <f t="shared" si="16"/>
        <v/>
      </c>
      <c r="D230" s="3" t="str">
        <f t="shared" si="17"/>
        <v/>
      </c>
      <c r="E230" s="3" t="str">
        <f t="shared" si="18"/>
        <v/>
      </c>
      <c r="F230" s="3" t="str">
        <f t="shared" si="19"/>
        <v/>
      </c>
      <c r="G230" s="3" t="str">
        <f>IF(A230="","",IF(HOUR(A230)&lt;StartHour,StartHour,IF(HOUR(A230)&gt;FinishHour,FinishHour,HOUR(A230))))</f>
        <v/>
      </c>
      <c r="H230" s="3" t="str">
        <f t="shared" si="20"/>
        <v/>
      </c>
      <c r="I230" s="33" t="e">
        <f>IF(OR(A230="",B230=""),NA(),MAX(0,IF(A230-B230=0,SameDayCycleTimeSettingValue,(A230-B230) *24)))</f>
        <v>#N/A</v>
      </c>
      <c r="J230" s="33" t="e">
        <f>IF(OR(A230="",B230=""),NA(),MAX(0,IF(A230-B230=0,SameDayCycleTimeSettingValue,((A230-B230) *24)-(INT((A230-B230)) * (24-(FinishHour-StartHour))))))</f>
        <v>#N/A</v>
      </c>
      <c r="K230" s="3" t="e">
        <f ca="1">IF(OR(A230&lt;&gt;"",B230=""),NA(),MAX(0,IF(_xlfn.DAYS(NOW(),B230)=0,SameDayCycleTimeSettingValue,_xlfn.DAYS(NOW(),B230))))</f>
        <v>#N/A</v>
      </c>
    </row>
    <row r="231" spans="1:11" x14ac:dyDescent="0.25">
      <c r="A231" s="32" t="str">
        <f>IF(AND(TRIM(INDEX(CompletedDateValues,ROW(A231)))&lt;&gt;"",INDEX(CompletedDateValues,ROW(A231))&gt;0),INDEX(CompletedDateValues,ROW(A231)),"")</f>
        <v/>
      </c>
      <c r="B231" s="32" t="str">
        <f>IF(AND(TRIM(INDEX(StartDateValues,ROW(A231)))&lt;&gt;"",INDEX(StartDateValues,ROW(A231))&gt;0),INDEX(StartDateValues,ROW(A231)),"")</f>
        <v/>
      </c>
      <c r="C231" s="22" t="str">
        <f t="shared" si="16"/>
        <v/>
      </c>
      <c r="D231" s="3" t="str">
        <f t="shared" si="17"/>
        <v/>
      </c>
      <c r="E231" s="3" t="str">
        <f t="shared" si="18"/>
        <v/>
      </c>
      <c r="F231" s="3" t="str">
        <f t="shared" si="19"/>
        <v/>
      </c>
      <c r="G231" s="3" t="str">
        <f>IF(A231="","",IF(HOUR(A231)&lt;StartHour,StartHour,IF(HOUR(A231)&gt;FinishHour,FinishHour,HOUR(A231))))</f>
        <v/>
      </c>
      <c r="H231" s="3" t="str">
        <f t="shared" si="20"/>
        <v/>
      </c>
      <c r="I231" s="33" t="e">
        <f>IF(OR(A231="",B231=""),NA(),MAX(0,IF(A231-B231=0,SameDayCycleTimeSettingValue,(A231-B231) *24)))</f>
        <v>#N/A</v>
      </c>
      <c r="J231" s="33" t="e">
        <f>IF(OR(A231="",B231=""),NA(),MAX(0,IF(A231-B231=0,SameDayCycleTimeSettingValue,((A231-B231) *24)-(INT((A231-B231)) * (24-(FinishHour-StartHour))))))</f>
        <v>#N/A</v>
      </c>
      <c r="K231" s="3" t="e">
        <f ca="1">IF(OR(A231&lt;&gt;"",B231=""),NA(),MAX(0,IF(_xlfn.DAYS(NOW(),B231)=0,SameDayCycleTimeSettingValue,_xlfn.DAYS(NOW(),B231))))</f>
        <v>#N/A</v>
      </c>
    </row>
    <row r="232" spans="1:11" x14ac:dyDescent="0.25">
      <c r="A232" s="32" t="str">
        <f>IF(AND(TRIM(INDEX(CompletedDateValues,ROW(A232)))&lt;&gt;"",INDEX(CompletedDateValues,ROW(A232))&gt;0),INDEX(CompletedDateValues,ROW(A232)),"")</f>
        <v/>
      </c>
      <c r="B232" s="32" t="str">
        <f>IF(AND(TRIM(INDEX(StartDateValues,ROW(A232)))&lt;&gt;"",INDEX(StartDateValues,ROW(A232))&gt;0),INDEX(StartDateValues,ROW(A232)),"")</f>
        <v/>
      </c>
      <c r="C232" s="22" t="str">
        <f t="shared" si="16"/>
        <v/>
      </c>
      <c r="D232" s="3" t="str">
        <f t="shared" si="17"/>
        <v/>
      </c>
      <c r="E232" s="3" t="str">
        <f t="shared" si="18"/>
        <v/>
      </c>
      <c r="F232" s="3" t="str">
        <f t="shared" si="19"/>
        <v/>
      </c>
      <c r="G232" s="3" t="str">
        <f>IF(A232="","",IF(HOUR(A232)&lt;StartHour,StartHour,IF(HOUR(A232)&gt;FinishHour,FinishHour,HOUR(A232))))</f>
        <v/>
      </c>
      <c r="H232" s="3" t="str">
        <f t="shared" si="20"/>
        <v/>
      </c>
      <c r="I232" s="33" t="e">
        <f>IF(OR(A232="",B232=""),NA(),MAX(0,IF(A232-B232=0,SameDayCycleTimeSettingValue,(A232-B232) *24)))</f>
        <v>#N/A</v>
      </c>
      <c r="J232" s="33" t="e">
        <f>IF(OR(A232="",B232=""),NA(),MAX(0,IF(A232-B232=0,SameDayCycleTimeSettingValue,((A232-B232) *24)-(INT((A232-B232)) * (24-(FinishHour-StartHour))))))</f>
        <v>#N/A</v>
      </c>
      <c r="K232" s="3" t="e">
        <f ca="1">IF(OR(A232&lt;&gt;"",B232=""),NA(),MAX(0,IF(_xlfn.DAYS(NOW(),B232)=0,SameDayCycleTimeSettingValue,_xlfn.DAYS(NOW(),B232))))</f>
        <v>#N/A</v>
      </c>
    </row>
    <row r="233" spans="1:11" x14ac:dyDescent="0.25">
      <c r="A233" s="32" t="str">
        <f>IF(AND(TRIM(INDEX(CompletedDateValues,ROW(A233)))&lt;&gt;"",INDEX(CompletedDateValues,ROW(A233))&gt;0),INDEX(CompletedDateValues,ROW(A233)),"")</f>
        <v/>
      </c>
      <c r="B233" s="32" t="str">
        <f>IF(AND(TRIM(INDEX(StartDateValues,ROW(A233)))&lt;&gt;"",INDEX(StartDateValues,ROW(A233))&gt;0),INDEX(StartDateValues,ROW(A233)),"")</f>
        <v/>
      </c>
      <c r="C233" s="22" t="str">
        <f t="shared" si="16"/>
        <v/>
      </c>
      <c r="D233" s="3" t="str">
        <f t="shared" si="17"/>
        <v/>
      </c>
      <c r="E233" s="3" t="str">
        <f t="shared" si="18"/>
        <v/>
      </c>
      <c r="F233" s="3" t="str">
        <f t="shared" si="19"/>
        <v/>
      </c>
      <c r="G233" s="3" t="str">
        <f>IF(A233="","",IF(HOUR(A233)&lt;StartHour,StartHour,IF(HOUR(A233)&gt;FinishHour,FinishHour,HOUR(A233))))</f>
        <v/>
      </c>
      <c r="H233" s="3" t="str">
        <f t="shared" si="20"/>
        <v/>
      </c>
      <c r="I233" s="33" t="e">
        <f>IF(OR(A233="",B233=""),NA(),MAX(0,IF(A233-B233=0,SameDayCycleTimeSettingValue,(A233-B233) *24)))</f>
        <v>#N/A</v>
      </c>
      <c r="J233" s="33" t="e">
        <f>IF(OR(A233="",B233=""),NA(),MAX(0,IF(A233-B233=0,SameDayCycleTimeSettingValue,((A233-B233) *24)-(INT((A233-B233)) * (24-(FinishHour-StartHour))))))</f>
        <v>#N/A</v>
      </c>
      <c r="K233" s="3" t="e">
        <f ca="1">IF(OR(A233&lt;&gt;"",B233=""),NA(),MAX(0,IF(_xlfn.DAYS(NOW(),B233)=0,SameDayCycleTimeSettingValue,_xlfn.DAYS(NOW(),B233))))</f>
        <v>#N/A</v>
      </c>
    </row>
    <row r="234" spans="1:11" x14ac:dyDescent="0.25">
      <c r="A234" s="32" t="str">
        <f>IF(AND(TRIM(INDEX(CompletedDateValues,ROW(A234)))&lt;&gt;"",INDEX(CompletedDateValues,ROW(A234))&gt;0),INDEX(CompletedDateValues,ROW(A234)),"")</f>
        <v/>
      </c>
      <c r="B234" s="32" t="str">
        <f>IF(AND(TRIM(INDEX(StartDateValues,ROW(A234)))&lt;&gt;"",INDEX(StartDateValues,ROW(A234))&gt;0),INDEX(StartDateValues,ROW(A234)),"")</f>
        <v/>
      </c>
      <c r="C234" s="22" t="str">
        <f t="shared" si="16"/>
        <v/>
      </c>
      <c r="D234" s="3" t="str">
        <f t="shared" si="17"/>
        <v/>
      </c>
      <c r="E234" s="3" t="str">
        <f t="shared" si="18"/>
        <v/>
      </c>
      <c r="F234" s="3" t="str">
        <f t="shared" si="19"/>
        <v/>
      </c>
      <c r="G234" s="3" t="str">
        <f>IF(A234="","",IF(HOUR(A234)&lt;StartHour,StartHour,IF(HOUR(A234)&gt;FinishHour,FinishHour,HOUR(A234))))</f>
        <v/>
      </c>
      <c r="H234" s="3" t="str">
        <f t="shared" si="20"/>
        <v/>
      </c>
      <c r="I234" s="33" t="e">
        <f>IF(OR(A234="",B234=""),NA(),MAX(0,IF(A234-B234=0,SameDayCycleTimeSettingValue,(A234-B234) *24)))</f>
        <v>#N/A</v>
      </c>
      <c r="J234" s="33" t="e">
        <f>IF(OR(A234="",B234=""),NA(),MAX(0,IF(A234-B234=0,SameDayCycleTimeSettingValue,((A234-B234) *24)-(INT((A234-B234)) * (24-(FinishHour-StartHour))))))</f>
        <v>#N/A</v>
      </c>
      <c r="K234" s="3" t="e">
        <f ca="1">IF(OR(A234&lt;&gt;"",B234=""),NA(),MAX(0,IF(_xlfn.DAYS(NOW(),B234)=0,SameDayCycleTimeSettingValue,_xlfn.DAYS(NOW(),B234))))</f>
        <v>#N/A</v>
      </c>
    </row>
    <row r="235" spans="1:11" x14ac:dyDescent="0.25">
      <c r="A235" s="32" t="str">
        <f>IF(AND(TRIM(INDEX(CompletedDateValues,ROW(A235)))&lt;&gt;"",INDEX(CompletedDateValues,ROW(A235))&gt;0),INDEX(CompletedDateValues,ROW(A235)),"")</f>
        <v/>
      </c>
      <c r="B235" s="32" t="str">
        <f>IF(AND(TRIM(INDEX(StartDateValues,ROW(A235)))&lt;&gt;"",INDEX(StartDateValues,ROW(A235))&gt;0),INDEX(StartDateValues,ROW(A235)),"")</f>
        <v/>
      </c>
      <c r="C235" s="22" t="str">
        <f t="shared" si="16"/>
        <v/>
      </c>
      <c r="D235" s="3" t="str">
        <f t="shared" si="17"/>
        <v/>
      </c>
      <c r="E235" s="3" t="str">
        <f t="shared" si="18"/>
        <v/>
      </c>
      <c r="F235" s="3" t="str">
        <f t="shared" si="19"/>
        <v/>
      </c>
      <c r="G235" s="3" t="str">
        <f>IF(A235="","",IF(HOUR(A235)&lt;StartHour,StartHour,IF(HOUR(A235)&gt;FinishHour,FinishHour,HOUR(A235))))</f>
        <v/>
      </c>
      <c r="H235" s="3" t="str">
        <f t="shared" si="20"/>
        <v/>
      </c>
      <c r="I235" s="33" t="e">
        <f>IF(OR(A235="",B235=""),NA(),MAX(0,IF(A235-B235=0,SameDayCycleTimeSettingValue,(A235-B235) *24)))</f>
        <v>#N/A</v>
      </c>
      <c r="J235" s="33" t="e">
        <f>IF(OR(A235="",B235=""),NA(),MAX(0,IF(A235-B235=0,SameDayCycleTimeSettingValue,((A235-B235) *24)-(INT((A235-B235)) * (24-(FinishHour-StartHour))))))</f>
        <v>#N/A</v>
      </c>
      <c r="K235" s="3" t="e">
        <f ca="1">IF(OR(A235&lt;&gt;"",B235=""),NA(),MAX(0,IF(_xlfn.DAYS(NOW(),B235)=0,SameDayCycleTimeSettingValue,_xlfn.DAYS(NOW(),B235))))</f>
        <v>#N/A</v>
      </c>
    </row>
    <row r="236" spans="1:11" x14ac:dyDescent="0.25">
      <c r="A236" s="32" t="str">
        <f>IF(AND(TRIM(INDEX(CompletedDateValues,ROW(A236)))&lt;&gt;"",INDEX(CompletedDateValues,ROW(A236))&gt;0),INDEX(CompletedDateValues,ROW(A236)),"")</f>
        <v/>
      </c>
      <c r="B236" s="32" t="str">
        <f>IF(AND(TRIM(INDEX(StartDateValues,ROW(A236)))&lt;&gt;"",INDEX(StartDateValues,ROW(A236))&gt;0),INDEX(StartDateValues,ROW(A236)),"")</f>
        <v/>
      </c>
      <c r="C236" s="22" t="str">
        <f t="shared" si="16"/>
        <v/>
      </c>
      <c r="D236" s="3" t="str">
        <f t="shared" si="17"/>
        <v/>
      </c>
      <c r="E236" s="3" t="str">
        <f t="shared" si="18"/>
        <v/>
      </c>
      <c r="F236" s="3" t="str">
        <f t="shared" si="19"/>
        <v/>
      </c>
      <c r="G236" s="3" t="str">
        <f>IF(A236="","",IF(HOUR(A236)&lt;StartHour,StartHour,IF(HOUR(A236)&gt;FinishHour,FinishHour,HOUR(A236))))</f>
        <v/>
      </c>
      <c r="H236" s="3" t="str">
        <f t="shared" si="20"/>
        <v/>
      </c>
      <c r="I236" s="33" t="e">
        <f>IF(OR(A236="",B236=""),NA(),MAX(0,IF(A236-B236=0,SameDayCycleTimeSettingValue,(A236-B236) *24)))</f>
        <v>#N/A</v>
      </c>
      <c r="J236" s="33" t="e">
        <f>IF(OR(A236="",B236=""),NA(),MAX(0,IF(A236-B236=0,SameDayCycleTimeSettingValue,((A236-B236) *24)-(INT((A236-B236)) * (24-(FinishHour-StartHour))))))</f>
        <v>#N/A</v>
      </c>
      <c r="K236" s="3" t="e">
        <f ca="1">IF(OR(A236&lt;&gt;"",B236=""),NA(),MAX(0,IF(_xlfn.DAYS(NOW(),B236)=0,SameDayCycleTimeSettingValue,_xlfn.DAYS(NOW(),B236))))</f>
        <v>#N/A</v>
      </c>
    </row>
    <row r="237" spans="1:11" x14ac:dyDescent="0.25">
      <c r="A237" s="32" t="str">
        <f>IF(AND(TRIM(INDEX(CompletedDateValues,ROW(A237)))&lt;&gt;"",INDEX(CompletedDateValues,ROW(A237))&gt;0),INDEX(CompletedDateValues,ROW(A237)),"")</f>
        <v/>
      </c>
      <c r="B237" s="32" t="str">
        <f>IF(AND(TRIM(INDEX(StartDateValues,ROW(A237)))&lt;&gt;"",INDEX(StartDateValues,ROW(A237))&gt;0),INDEX(StartDateValues,ROW(A237)),"")</f>
        <v/>
      </c>
      <c r="C237" s="22" t="str">
        <f t="shared" si="16"/>
        <v/>
      </c>
      <c r="D237" s="3" t="str">
        <f t="shared" si="17"/>
        <v/>
      </c>
      <c r="E237" s="3" t="str">
        <f t="shared" si="18"/>
        <v/>
      </c>
      <c r="F237" s="3" t="str">
        <f t="shared" si="19"/>
        <v/>
      </c>
      <c r="G237" s="3" t="str">
        <f>IF(A237="","",IF(HOUR(A237)&lt;StartHour,StartHour,IF(HOUR(A237)&gt;FinishHour,FinishHour,HOUR(A237))))</f>
        <v/>
      </c>
      <c r="H237" s="3" t="str">
        <f t="shared" si="20"/>
        <v/>
      </c>
      <c r="I237" s="33" t="e">
        <f>IF(OR(A237="",B237=""),NA(),MAX(0,IF(A237-B237=0,SameDayCycleTimeSettingValue,(A237-B237) *24)))</f>
        <v>#N/A</v>
      </c>
      <c r="J237" s="33" t="e">
        <f>IF(OR(A237="",B237=""),NA(),MAX(0,IF(A237-B237=0,SameDayCycleTimeSettingValue,((A237-B237) *24)-(INT((A237-B237)) * (24-(FinishHour-StartHour))))))</f>
        <v>#N/A</v>
      </c>
      <c r="K237" s="3" t="e">
        <f ca="1">IF(OR(A237&lt;&gt;"",B237=""),NA(),MAX(0,IF(_xlfn.DAYS(NOW(),B237)=0,SameDayCycleTimeSettingValue,_xlfn.DAYS(NOW(),B237))))</f>
        <v>#N/A</v>
      </c>
    </row>
    <row r="238" spans="1:11" x14ac:dyDescent="0.25">
      <c r="A238" s="32" t="str">
        <f>IF(AND(TRIM(INDEX(CompletedDateValues,ROW(A238)))&lt;&gt;"",INDEX(CompletedDateValues,ROW(A238))&gt;0),INDEX(CompletedDateValues,ROW(A238)),"")</f>
        <v/>
      </c>
      <c r="B238" s="32" t="str">
        <f>IF(AND(TRIM(INDEX(StartDateValues,ROW(A238)))&lt;&gt;"",INDEX(StartDateValues,ROW(A238))&gt;0),INDEX(StartDateValues,ROW(A238)),"")</f>
        <v/>
      </c>
      <c r="C238" s="22" t="str">
        <f t="shared" si="16"/>
        <v/>
      </c>
      <c r="D238" s="3" t="str">
        <f t="shared" si="17"/>
        <v/>
      </c>
      <c r="E238" s="3" t="str">
        <f t="shared" si="18"/>
        <v/>
      </c>
      <c r="F238" s="3" t="str">
        <f t="shared" si="19"/>
        <v/>
      </c>
      <c r="G238" s="3" t="str">
        <f>IF(A238="","",IF(HOUR(A238)&lt;StartHour,StartHour,IF(HOUR(A238)&gt;FinishHour,FinishHour,HOUR(A238))))</f>
        <v/>
      </c>
      <c r="H238" s="3" t="str">
        <f t="shared" si="20"/>
        <v/>
      </c>
      <c r="I238" s="33" t="e">
        <f>IF(OR(A238="",B238=""),NA(),MAX(0,IF(A238-B238=0,SameDayCycleTimeSettingValue,(A238-B238) *24)))</f>
        <v>#N/A</v>
      </c>
      <c r="J238" s="33" t="e">
        <f>IF(OR(A238="",B238=""),NA(),MAX(0,IF(A238-B238=0,SameDayCycleTimeSettingValue,((A238-B238) *24)-(INT((A238-B238)) * (24-(FinishHour-StartHour))))))</f>
        <v>#N/A</v>
      </c>
      <c r="K238" s="3" t="e">
        <f ca="1">IF(OR(A238&lt;&gt;"",B238=""),NA(),MAX(0,IF(_xlfn.DAYS(NOW(),B238)=0,SameDayCycleTimeSettingValue,_xlfn.DAYS(NOW(),B238))))</f>
        <v>#N/A</v>
      </c>
    </row>
    <row r="239" spans="1:11" x14ac:dyDescent="0.25">
      <c r="A239" s="32" t="str">
        <f>IF(AND(TRIM(INDEX(CompletedDateValues,ROW(A239)))&lt;&gt;"",INDEX(CompletedDateValues,ROW(A239))&gt;0),INDEX(CompletedDateValues,ROW(A239)),"")</f>
        <v/>
      </c>
      <c r="B239" s="32" t="str">
        <f>IF(AND(TRIM(INDEX(StartDateValues,ROW(A239)))&lt;&gt;"",INDEX(StartDateValues,ROW(A239))&gt;0),INDEX(StartDateValues,ROW(A239)),"")</f>
        <v/>
      </c>
      <c r="C239" s="22" t="str">
        <f t="shared" si="16"/>
        <v/>
      </c>
      <c r="D239" s="3" t="str">
        <f t="shared" si="17"/>
        <v/>
      </c>
      <c r="E239" s="3" t="str">
        <f t="shared" si="18"/>
        <v/>
      </c>
      <c r="F239" s="3" t="str">
        <f t="shared" si="19"/>
        <v/>
      </c>
      <c r="G239" s="3" t="str">
        <f>IF(A239="","",IF(HOUR(A239)&lt;StartHour,StartHour,IF(HOUR(A239)&gt;FinishHour,FinishHour,HOUR(A239))))</f>
        <v/>
      </c>
      <c r="H239" s="3" t="str">
        <f t="shared" si="20"/>
        <v/>
      </c>
      <c r="I239" s="33" t="e">
        <f>IF(OR(A239="",B239=""),NA(),MAX(0,IF(A239-B239=0,SameDayCycleTimeSettingValue,(A239-B239) *24)))</f>
        <v>#N/A</v>
      </c>
      <c r="J239" s="33" t="e">
        <f>IF(OR(A239="",B239=""),NA(),MAX(0,IF(A239-B239=0,SameDayCycleTimeSettingValue,((A239-B239) *24)-(INT((A239-B239)) * (24-(FinishHour-StartHour))))))</f>
        <v>#N/A</v>
      </c>
      <c r="K239" s="3" t="e">
        <f ca="1">IF(OR(A239&lt;&gt;"",B239=""),NA(),MAX(0,IF(_xlfn.DAYS(NOW(),B239)=0,SameDayCycleTimeSettingValue,_xlfn.DAYS(NOW(),B239))))</f>
        <v>#N/A</v>
      </c>
    </row>
    <row r="240" spans="1:11" x14ac:dyDescent="0.25">
      <c r="A240" s="32" t="str">
        <f>IF(AND(TRIM(INDEX(CompletedDateValues,ROW(A240)))&lt;&gt;"",INDEX(CompletedDateValues,ROW(A240))&gt;0),INDEX(CompletedDateValues,ROW(A240)),"")</f>
        <v/>
      </c>
      <c r="B240" s="32" t="str">
        <f>IF(AND(TRIM(INDEX(StartDateValues,ROW(A240)))&lt;&gt;"",INDEX(StartDateValues,ROW(A240))&gt;0),INDEX(StartDateValues,ROW(A240)),"")</f>
        <v/>
      </c>
      <c r="C240" s="22" t="str">
        <f t="shared" si="16"/>
        <v/>
      </c>
      <c r="D240" s="3" t="str">
        <f t="shared" si="17"/>
        <v/>
      </c>
      <c r="E240" s="3" t="str">
        <f t="shared" si="18"/>
        <v/>
      </c>
      <c r="F240" s="3" t="str">
        <f t="shared" si="19"/>
        <v/>
      </c>
      <c r="G240" s="3" t="str">
        <f>IF(A240="","",IF(HOUR(A240)&lt;StartHour,StartHour,IF(HOUR(A240)&gt;FinishHour,FinishHour,HOUR(A240))))</f>
        <v/>
      </c>
      <c r="H240" s="3" t="str">
        <f t="shared" si="20"/>
        <v/>
      </c>
      <c r="I240" s="33" t="e">
        <f>IF(OR(A240="",B240=""),NA(),MAX(0,IF(A240-B240=0,SameDayCycleTimeSettingValue,(A240-B240) *24)))</f>
        <v>#N/A</v>
      </c>
      <c r="J240" s="33" t="e">
        <f>IF(OR(A240="",B240=""),NA(),MAX(0,IF(A240-B240=0,SameDayCycleTimeSettingValue,((A240-B240) *24)-(INT((A240-B240)) * (24-(FinishHour-StartHour))))))</f>
        <v>#N/A</v>
      </c>
      <c r="K240" s="3" t="e">
        <f ca="1">IF(OR(A240&lt;&gt;"",B240=""),NA(),MAX(0,IF(_xlfn.DAYS(NOW(),B240)=0,SameDayCycleTimeSettingValue,_xlfn.DAYS(NOW(),B240))))</f>
        <v>#N/A</v>
      </c>
    </row>
    <row r="241" spans="1:11" x14ac:dyDescent="0.25">
      <c r="A241" s="32" t="str">
        <f>IF(AND(TRIM(INDEX(CompletedDateValues,ROW(A241)))&lt;&gt;"",INDEX(CompletedDateValues,ROW(A241))&gt;0),INDEX(CompletedDateValues,ROW(A241)),"")</f>
        <v/>
      </c>
      <c r="B241" s="32" t="str">
        <f>IF(AND(TRIM(INDEX(StartDateValues,ROW(A241)))&lt;&gt;"",INDEX(StartDateValues,ROW(A241))&gt;0),INDEX(StartDateValues,ROW(A241)),"")</f>
        <v/>
      </c>
      <c r="C241" s="22" t="str">
        <f t="shared" si="16"/>
        <v/>
      </c>
      <c r="D241" s="3" t="str">
        <f t="shared" si="17"/>
        <v/>
      </c>
      <c r="E241" s="3" t="str">
        <f t="shared" si="18"/>
        <v/>
      </c>
      <c r="F241" s="3" t="str">
        <f t="shared" si="19"/>
        <v/>
      </c>
      <c r="G241" s="3" t="str">
        <f>IF(A241="","",IF(HOUR(A241)&lt;StartHour,StartHour,IF(HOUR(A241)&gt;FinishHour,FinishHour,HOUR(A241))))</f>
        <v/>
      </c>
      <c r="H241" s="3" t="str">
        <f t="shared" si="20"/>
        <v/>
      </c>
      <c r="I241" s="33" t="e">
        <f>IF(OR(A241="",B241=""),NA(),MAX(0,IF(A241-B241=0,SameDayCycleTimeSettingValue,(A241-B241) *24)))</f>
        <v>#N/A</v>
      </c>
      <c r="J241" s="33" t="e">
        <f>IF(OR(A241="",B241=""),NA(),MAX(0,IF(A241-B241=0,SameDayCycleTimeSettingValue,((A241-B241) *24)-(INT((A241-B241)) * (24-(FinishHour-StartHour))))))</f>
        <v>#N/A</v>
      </c>
      <c r="K241" s="3" t="e">
        <f ca="1">IF(OR(A241&lt;&gt;"",B241=""),NA(),MAX(0,IF(_xlfn.DAYS(NOW(),B241)=0,SameDayCycleTimeSettingValue,_xlfn.DAYS(NOW(),B241))))</f>
        <v>#N/A</v>
      </c>
    </row>
    <row r="242" spans="1:11" x14ac:dyDescent="0.25">
      <c r="A242" s="32" t="str">
        <f>IF(AND(TRIM(INDEX(CompletedDateValues,ROW(A242)))&lt;&gt;"",INDEX(CompletedDateValues,ROW(A242))&gt;0),INDEX(CompletedDateValues,ROW(A242)),"")</f>
        <v/>
      </c>
      <c r="B242" s="32" t="str">
        <f>IF(AND(TRIM(INDEX(StartDateValues,ROW(A242)))&lt;&gt;"",INDEX(StartDateValues,ROW(A242))&gt;0),INDEX(StartDateValues,ROW(A242)),"")</f>
        <v/>
      </c>
      <c r="C242" s="22" t="str">
        <f t="shared" si="16"/>
        <v/>
      </c>
      <c r="D242" s="3" t="str">
        <f t="shared" si="17"/>
        <v/>
      </c>
      <c r="E242" s="3" t="str">
        <f t="shared" si="18"/>
        <v/>
      </c>
      <c r="F242" s="3" t="str">
        <f t="shared" si="19"/>
        <v/>
      </c>
      <c r="G242" s="3" t="str">
        <f>IF(A242="","",IF(HOUR(A242)&lt;StartHour,StartHour,IF(HOUR(A242)&gt;FinishHour,FinishHour,HOUR(A242))))</f>
        <v/>
      </c>
      <c r="H242" s="3" t="str">
        <f t="shared" si="20"/>
        <v/>
      </c>
      <c r="I242" s="33" t="e">
        <f>IF(OR(A242="",B242=""),NA(),MAX(0,IF(A242-B242=0,SameDayCycleTimeSettingValue,(A242-B242) *24)))</f>
        <v>#N/A</v>
      </c>
      <c r="J242" s="33" t="e">
        <f>IF(OR(A242="",B242=""),NA(),MAX(0,IF(A242-B242=0,SameDayCycleTimeSettingValue,((A242-B242) *24)-(INT((A242-B242)) * (24-(FinishHour-StartHour))))))</f>
        <v>#N/A</v>
      </c>
      <c r="K242" s="3" t="e">
        <f ca="1">IF(OR(A242&lt;&gt;"",B242=""),NA(),MAX(0,IF(_xlfn.DAYS(NOW(),B242)=0,SameDayCycleTimeSettingValue,_xlfn.DAYS(NOW(),B242))))</f>
        <v>#N/A</v>
      </c>
    </row>
    <row r="243" spans="1:11" x14ac:dyDescent="0.25">
      <c r="A243" s="32" t="str">
        <f>IF(AND(TRIM(INDEX(CompletedDateValues,ROW(A243)))&lt;&gt;"",INDEX(CompletedDateValues,ROW(A243))&gt;0),INDEX(CompletedDateValues,ROW(A243)),"")</f>
        <v/>
      </c>
      <c r="B243" s="32" t="str">
        <f>IF(AND(TRIM(INDEX(StartDateValues,ROW(A243)))&lt;&gt;"",INDEX(StartDateValues,ROW(A243))&gt;0),INDEX(StartDateValues,ROW(A243)),"")</f>
        <v/>
      </c>
      <c r="C243" s="22" t="str">
        <f t="shared" si="16"/>
        <v/>
      </c>
      <c r="D243" s="3" t="str">
        <f t="shared" si="17"/>
        <v/>
      </c>
      <c r="E243" s="3" t="str">
        <f t="shared" si="18"/>
        <v/>
      </c>
      <c r="F243" s="3" t="str">
        <f t="shared" si="19"/>
        <v/>
      </c>
      <c r="G243" s="3" t="str">
        <f>IF(A243="","",IF(HOUR(A243)&lt;StartHour,StartHour,IF(HOUR(A243)&gt;FinishHour,FinishHour,HOUR(A243))))</f>
        <v/>
      </c>
      <c r="H243" s="3" t="str">
        <f t="shared" si="20"/>
        <v/>
      </c>
      <c r="I243" s="33" t="e">
        <f>IF(OR(A243="",B243=""),NA(),MAX(0,IF(A243-B243=0,SameDayCycleTimeSettingValue,(A243-B243) *24)))</f>
        <v>#N/A</v>
      </c>
      <c r="J243" s="33" t="e">
        <f>IF(OR(A243="",B243=""),NA(),MAX(0,IF(A243-B243=0,SameDayCycleTimeSettingValue,((A243-B243) *24)-(INT((A243-B243)) * (24-(FinishHour-StartHour))))))</f>
        <v>#N/A</v>
      </c>
      <c r="K243" s="3" t="e">
        <f ca="1">IF(OR(A243&lt;&gt;"",B243=""),NA(),MAX(0,IF(_xlfn.DAYS(NOW(),B243)=0,SameDayCycleTimeSettingValue,_xlfn.DAYS(NOW(),B243))))</f>
        <v>#N/A</v>
      </c>
    </row>
    <row r="244" spans="1:11" x14ac:dyDescent="0.25">
      <c r="A244" s="32" t="str">
        <f>IF(AND(TRIM(INDEX(CompletedDateValues,ROW(A244)))&lt;&gt;"",INDEX(CompletedDateValues,ROW(A244))&gt;0),INDEX(CompletedDateValues,ROW(A244)),"")</f>
        <v/>
      </c>
      <c r="B244" s="32" t="str">
        <f>IF(AND(TRIM(INDEX(StartDateValues,ROW(A244)))&lt;&gt;"",INDEX(StartDateValues,ROW(A244))&gt;0),INDEX(StartDateValues,ROW(A244)),"")</f>
        <v/>
      </c>
      <c r="C244" s="22" t="str">
        <f t="shared" si="16"/>
        <v/>
      </c>
      <c r="D244" s="3" t="str">
        <f t="shared" si="17"/>
        <v/>
      </c>
      <c r="E244" s="3" t="str">
        <f t="shared" si="18"/>
        <v/>
      </c>
      <c r="F244" s="3" t="str">
        <f t="shared" si="19"/>
        <v/>
      </c>
      <c r="G244" s="3" t="str">
        <f>IF(A244="","",IF(HOUR(A244)&lt;StartHour,StartHour,IF(HOUR(A244)&gt;FinishHour,FinishHour,HOUR(A244))))</f>
        <v/>
      </c>
      <c r="H244" s="3" t="str">
        <f t="shared" si="20"/>
        <v/>
      </c>
      <c r="I244" s="33" t="e">
        <f>IF(OR(A244="",B244=""),NA(),MAX(0,IF(A244-B244=0,SameDayCycleTimeSettingValue,(A244-B244) *24)))</f>
        <v>#N/A</v>
      </c>
      <c r="J244" s="33" t="e">
        <f>IF(OR(A244="",B244=""),NA(),MAX(0,IF(A244-B244=0,SameDayCycleTimeSettingValue,((A244-B244) *24)-(INT((A244-B244)) * (24-(FinishHour-StartHour))))))</f>
        <v>#N/A</v>
      </c>
      <c r="K244" s="3" t="e">
        <f ca="1">IF(OR(A244&lt;&gt;"",B244=""),NA(),MAX(0,IF(_xlfn.DAYS(NOW(),B244)=0,SameDayCycleTimeSettingValue,_xlfn.DAYS(NOW(),B244))))</f>
        <v>#N/A</v>
      </c>
    </row>
    <row r="245" spans="1:11" x14ac:dyDescent="0.25">
      <c r="A245" s="32" t="str">
        <f>IF(AND(TRIM(INDEX(CompletedDateValues,ROW(A245)))&lt;&gt;"",INDEX(CompletedDateValues,ROW(A245))&gt;0),INDEX(CompletedDateValues,ROW(A245)),"")</f>
        <v/>
      </c>
      <c r="B245" s="32" t="str">
        <f>IF(AND(TRIM(INDEX(StartDateValues,ROW(A245)))&lt;&gt;"",INDEX(StartDateValues,ROW(A245))&gt;0),INDEX(StartDateValues,ROW(A245)),"")</f>
        <v/>
      </c>
      <c r="C245" s="22" t="str">
        <f t="shared" si="16"/>
        <v/>
      </c>
      <c r="D245" s="3" t="str">
        <f t="shared" si="17"/>
        <v/>
      </c>
      <c r="E245" s="3" t="str">
        <f t="shared" si="18"/>
        <v/>
      </c>
      <c r="F245" s="3" t="str">
        <f t="shared" si="19"/>
        <v/>
      </c>
      <c r="G245" s="3" t="str">
        <f>IF(A245="","",IF(HOUR(A245)&lt;StartHour,StartHour,IF(HOUR(A245)&gt;FinishHour,FinishHour,HOUR(A245))))</f>
        <v/>
      </c>
      <c r="H245" s="3" t="str">
        <f t="shared" si="20"/>
        <v/>
      </c>
      <c r="I245" s="33" t="e">
        <f>IF(OR(A245="",B245=""),NA(),MAX(0,IF(A245-B245=0,SameDayCycleTimeSettingValue,(A245-B245) *24)))</f>
        <v>#N/A</v>
      </c>
      <c r="J245" s="33" t="e">
        <f>IF(OR(A245="",B245=""),NA(),MAX(0,IF(A245-B245=0,SameDayCycleTimeSettingValue,((A245-B245) *24)-(INT((A245-B245)) * (24-(FinishHour-StartHour))))))</f>
        <v>#N/A</v>
      </c>
      <c r="K245" s="3" t="e">
        <f ca="1">IF(OR(A245&lt;&gt;"",B245=""),NA(),MAX(0,IF(_xlfn.DAYS(NOW(),B245)=0,SameDayCycleTimeSettingValue,_xlfn.DAYS(NOW(),B245))))</f>
        <v>#N/A</v>
      </c>
    </row>
    <row r="246" spans="1:11" x14ac:dyDescent="0.25">
      <c r="A246" s="32" t="str">
        <f>IF(AND(TRIM(INDEX(CompletedDateValues,ROW(A246)))&lt;&gt;"",INDEX(CompletedDateValues,ROW(A246))&gt;0),INDEX(CompletedDateValues,ROW(A246)),"")</f>
        <v/>
      </c>
      <c r="B246" s="32" t="str">
        <f>IF(AND(TRIM(INDEX(StartDateValues,ROW(A246)))&lt;&gt;"",INDEX(StartDateValues,ROW(A246))&gt;0),INDEX(StartDateValues,ROW(A246)),"")</f>
        <v/>
      </c>
      <c r="C246" s="22" t="str">
        <f t="shared" si="16"/>
        <v/>
      </c>
      <c r="D246" s="3" t="str">
        <f t="shared" si="17"/>
        <v/>
      </c>
      <c r="E246" s="3" t="str">
        <f t="shared" si="18"/>
        <v/>
      </c>
      <c r="F246" s="3" t="str">
        <f t="shared" si="19"/>
        <v/>
      </c>
      <c r="G246" s="3" t="str">
        <f>IF(A246="","",IF(HOUR(A246)&lt;StartHour,StartHour,IF(HOUR(A246)&gt;FinishHour,FinishHour,HOUR(A246))))</f>
        <v/>
      </c>
      <c r="H246" s="3" t="str">
        <f t="shared" si="20"/>
        <v/>
      </c>
      <c r="I246" s="33" t="e">
        <f>IF(OR(A246="",B246=""),NA(),MAX(0,IF(A246-B246=0,SameDayCycleTimeSettingValue,(A246-B246) *24)))</f>
        <v>#N/A</v>
      </c>
      <c r="J246" s="33" t="e">
        <f>IF(OR(A246="",B246=""),NA(),MAX(0,IF(A246-B246=0,SameDayCycleTimeSettingValue,((A246-B246) *24)-(INT((A246-B246)) * (24-(FinishHour-StartHour))))))</f>
        <v>#N/A</v>
      </c>
      <c r="K246" s="3" t="e">
        <f ca="1">IF(OR(A246&lt;&gt;"",B246=""),NA(),MAX(0,IF(_xlfn.DAYS(NOW(),B246)=0,SameDayCycleTimeSettingValue,_xlfn.DAYS(NOW(),B246))))</f>
        <v>#N/A</v>
      </c>
    </row>
    <row r="247" spans="1:11" x14ac:dyDescent="0.25">
      <c r="A247" s="32" t="str">
        <f>IF(AND(TRIM(INDEX(CompletedDateValues,ROW(A247)))&lt;&gt;"",INDEX(CompletedDateValues,ROW(A247))&gt;0),INDEX(CompletedDateValues,ROW(A247)),"")</f>
        <v/>
      </c>
      <c r="B247" s="32" t="str">
        <f>IF(AND(TRIM(INDEX(StartDateValues,ROW(A247)))&lt;&gt;"",INDEX(StartDateValues,ROW(A247))&gt;0),INDEX(StartDateValues,ROW(A247)),"")</f>
        <v/>
      </c>
      <c r="C247" s="22" t="str">
        <f t="shared" si="16"/>
        <v/>
      </c>
      <c r="D247" s="3" t="str">
        <f t="shared" si="17"/>
        <v/>
      </c>
      <c r="E247" s="3" t="str">
        <f t="shared" si="18"/>
        <v/>
      </c>
      <c r="F247" s="3" t="str">
        <f t="shared" si="19"/>
        <v/>
      </c>
      <c r="G247" s="3" t="str">
        <f>IF(A247="","",IF(HOUR(A247)&lt;StartHour,StartHour,IF(HOUR(A247)&gt;FinishHour,FinishHour,HOUR(A247))))</f>
        <v/>
      </c>
      <c r="H247" s="3" t="str">
        <f t="shared" si="20"/>
        <v/>
      </c>
      <c r="I247" s="33" t="e">
        <f>IF(OR(A247="",B247=""),NA(),MAX(0,IF(A247-B247=0,SameDayCycleTimeSettingValue,(A247-B247) *24)))</f>
        <v>#N/A</v>
      </c>
      <c r="J247" s="33" t="e">
        <f>IF(OR(A247="",B247=""),NA(),MAX(0,IF(A247-B247=0,SameDayCycleTimeSettingValue,((A247-B247) *24)-(INT((A247-B247)) * (24-(FinishHour-StartHour))))))</f>
        <v>#N/A</v>
      </c>
      <c r="K247" s="3" t="e">
        <f ca="1">IF(OR(A247&lt;&gt;"",B247=""),NA(),MAX(0,IF(_xlfn.DAYS(NOW(),B247)=0,SameDayCycleTimeSettingValue,_xlfn.DAYS(NOW(),B247))))</f>
        <v>#N/A</v>
      </c>
    </row>
    <row r="248" spans="1:11" x14ac:dyDescent="0.25">
      <c r="A248" s="32" t="str">
        <f>IF(AND(TRIM(INDEX(CompletedDateValues,ROW(A248)))&lt;&gt;"",INDEX(CompletedDateValues,ROW(A248))&gt;0),INDEX(CompletedDateValues,ROW(A248)),"")</f>
        <v/>
      </c>
      <c r="B248" s="32" t="str">
        <f>IF(AND(TRIM(INDEX(StartDateValues,ROW(A248)))&lt;&gt;"",INDEX(StartDateValues,ROW(A248))&gt;0),INDEX(StartDateValues,ROW(A248)),"")</f>
        <v/>
      </c>
      <c r="C248" s="22" t="str">
        <f t="shared" si="16"/>
        <v/>
      </c>
      <c r="D248" s="3" t="str">
        <f t="shared" si="17"/>
        <v/>
      </c>
      <c r="E248" s="3" t="str">
        <f t="shared" si="18"/>
        <v/>
      </c>
      <c r="F248" s="3" t="str">
        <f t="shared" si="19"/>
        <v/>
      </c>
      <c r="G248" s="3" t="str">
        <f>IF(A248="","",IF(HOUR(A248)&lt;StartHour,StartHour,IF(HOUR(A248)&gt;FinishHour,FinishHour,HOUR(A248))))</f>
        <v/>
      </c>
      <c r="H248" s="3" t="str">
        <f t="shared" si="20"/>
        <v/>
      </c>
      <c r="I248" s="33" t="e">
        <f>IF(OR(A248="",B248=""),NA(),MAX(0,IF(A248-B248=0,SameDayCycleTimeSettingValue,(A248-B248) *24)))</f>
        <v>#N/A</v>
      </c>
      <c r="J248" s="33" t="e">
        <f>IF(OR(A248="",B248=""),NA(),MAX(0,IF(A248-B248=0,SameDayCycleTimeSettingValue,((A248-B248) *24)-(INT((A248-B248)) * (24-(FinishHour-StartHour))))))</f>
        <v>#N/A</v>
      </c>
      <c r="K248" s="3" t="e">
        <f ca="1">IF(OR(A248&lt;&gt;"",B248=""),NA(),MAX(0,IF(_xlfn.DAYS(NOW(),B248)=0,SameDayCycleTimeSettingValue,_xlfn.DAYS(NOW(),B248))))</f>
        <v>#N/A</v>
      </c>
    </row>
    <row r="249" spans="1:11" x14ac:dyDescent="0.25">
      <c r="A249" s="32" t="str">
        <f>IF(AND(TRIM(INDEX(CompletedDateValues,ROW(A249)))&lt;&gt;"",INDEX(CompletedDateValues,ROW(A249))&gt;0),INDEX(CompletedDateValues,ROW(A249)),"")</f>
        <v/>
      </c>
      <c r="B249" s="32" t="str">
        <f>IF(AND(TRIM(INDEX(StartDateValues,ROW(A249)))&lt;&gt;"",INDEX(StartDateValues,ROW(A249))&gt;0),INDEX(StartDateValues,ROW(A249)),"")</f>
        <v/>
      </c>
      <c r="C249" s="22" t="str">
        <f t="shared" si="16"/>
        <v/>
      </c>
      <c r="D249" s="3" t="str">
        <f t="shared" si="17"/>
        <v/>
      </c>
      <c r="E249" s="3" t="str">
        <f t="shared" si="18"/>
        <v/>
      </c>
      <c r="F249" s="3" t="str">
        <f t="shared" si="19"/>
        <v/>
      </c>
      <c r="G249" s="3" t="str">
        <f>IF(A249="","",IF(HOUR(A249)&lt;StartHour,StartHour,IF(HOUR(A249)&gt;FinishHour,FinishHour,HOUR(A249))))</f>
        <v/>
      </c>
      <c r="H249" s="3" t="str">
        <f t="shared" si="20"/>
        <v/>
      </c>
      <c r="I249" s="33" t="e">
        <f>IF(OR(A249="",B249=""),NA(),MAX(0,IF(A249-B249=0,SameDayCycleTimeSettingValue,(A249-B249) *24)))</f>
        <v>#N/A</v>
      </c>
      <c r="J249" s="33" t="e">
        <f>IF(OR(A249="",B249=""),NA(),MAX(0,IF(A249-B249=0,SameDayCycleTimeSettingValue,((A249-B249) *24)-(INT((A249-B249)) * (24-(FinishHour-StartHour))))))</f>
        <v>#N/A</v>
      </c>
      <c r="K249" s="3" t="e">
        <f ca="1">IF(OR(A249&lt;&gt;"",B249=""),NA(),MAX(0,IF(_xlfn.DAYS(NOW(),B249)=0,SameDayCycleTimeSettingValue,_xlfn.DAYS(NOW(),B249))))</f>
        <v>#N/A</v>
      </c>
    </row>
    <row r="250" spans="1:11" x14ac:dyDescent="0.25">
      <c r="A250" s="32" t="str">
        <f>IF(AND(TRIM(INDEX(CompletedDateValues,ROW(A250)))&lt;&gt;"",INDEX(CompletedDateValues,ROW(A250))&gt;0),INDEX(CompletedDateValues,ROW(A250)),"")</f>
        <v/>
      </c>
      <c r="B250" s="32" t="str">
        <f>IF(AND(TRIM(INDEX(StartDateValues,ROW(A250)))&lt;&gt;"",INDEX(StartDateValues,ROW(A250))&gt;0),INDEX(StartDateValues,ROW(A250)),"")</f>
        <v/>
      </c>
      <c r="C250" s="22" t="str">
        <f t="shared" si="16"/>
        <v/>
      </c>
      <c r="D250" s="3" t="str">
        <f t="shared" si="17"/>
        <v/>
      </c>
      <c r="E250" s="3" t="str">
        <f t="shared" si="18"/>
        <v/>
      </c>
      <c r="F250" s="3" t="str">
        <f t="shared" si="19"/>
        <v/>
      </c>
      <c r="G250" s="3" t="str">
        <f>IF(A250="","",IF(HOUR(A250)&lt;StartHour,StartHour,IF(HOUR(A250)&gt;FinishHour,FinishHour,HOUR(A250))))</f>
        <v/>
      </c>
      <c r="H250" s="3" t="str">
        <f t="shared" si="20"/>
        <v/>
      </c>
      <c r="I250" s="33" t="e">
        <f>IF(OR(A250="",B250=""),NA(),MAX(0,IF(A250-B250=0,SameDayCycleTimeSettingValue,(A250-B250) *24)))</f>
        <v>#N/A</v>
      </c>
      <c r="J250" s="33" t="e">
        <f>IF(OR(A250="",B250=""),NA(),MAX(0,IF(A250-B250=0,SameDayCycleTimeSettingValue,((A250-B250) *24)-(INT((A250-B250)) * (24-(FinishHour-StartHour))))))</f>
        <v>#N/A</v>
      </c>
      <c r="K250" s="3" t="e">
        <f ca="1">IF(OR(A250&lt;&gt;"",B250=""),NA(),MAX(0,IF(_xlfn.DAYS(NOW(),B250)=0,SameDayCycleTimeSettingValue,_xlfn.DAYS(NOW(),B250))))</f>
        <v>#N/A</v>
      </c>
    </row>
    <row r="251" spans="1:11" x14ac:dyDescent="0.25">
      <c r="A251" s="32" t="str">
        <f>IF(AND(TRIM(INDEX(CompletedDateValues,ROW(A251)))&lt;&gt;"",INDEX(CompletedDateValues,ROW(A251))&gt;0),INDEX(CompletedDateValues,ROW(A251)),"")</f>
        <v/>
      </c>
      <c r="B251" s="32" t="str">
        <f>IF(AND(TRIM(INDEX(StartDateValues,ROW(A251)))&lt;&gt;"",INDEX(StartDateValues,ROW(A251))&gt;0),INDEX(StartDateValues,ROW(A251)),"")</f>
        <v/>
      </c>
      <c r="C251" s="22" t="str">
        <f t="shared" si="16"/>
        <v/>
      </c>
      <c r="D251" s="3" t="str">
        <f t="shared" si="17"/>
        <v/>
      </c>
      <c r="E251" s="3" t="str">
        <f t="shared" si="18"/>
        <v/>
      </c>
      <c r="F251" s="3" t="str">
        <f t="shared" si="19"/>
        <v/>
      </c>
      <c r="G251" s="3" t="str">
        <f>IF(A251="","",IF(HOUR(A251)&lt;StartHour,StartHour,IF(HOUR(A251)&gt;FinishHour,FinishHour,HOUR(A251))))</f>
        <v/>
      </c>
      <c r="H251" s="3" t="str">
        <f t="shared" si="20"/>
        <v/>
      </c>
      <c r="I251" s="33" t="e">
        <f>IF(OR(A251="",B251=""),NA(),MAX(0,IF(A251-B251=0,SameDayCycleTimeSettingValue,(A251-B251) *24)))</f>
        <v>#N/A</v>
      </c>
      <c r="J251" s="33" t="e">
        <f>IF(OR(A251="",B251=""),NA(),MAX(0,IF(A251-B251=0,SameDayCycleTimeSettingValue,((A251-B251) *24)-(INT((A251-B251)) * (24-(FinishHour-StartHour))))))</f>
        <v>#N/A</v>
      </c>
      <c r="K251" s="3" t="e">
        <f ca="1">IF(OR(A251&lt;&gt;"",B251=""),NA(),MAX(0,IF(_xlfn.DAYS(NOW(),B251)=0,SameDayCycleTimeSettingValue,_xlfn.DAYS(NOW(),B251))))</f>
        <v>#N/A</v>
      </c>
    </row>
    <row r="252" spans="1:11" x14ac:dyDescent="0.25">
      <c r="A252" s="32" t="str">
        <f>IF(AND(TRIM(INDEX(CompletedDateValues,ROW(A252)))&lt;&gt;"",INDEX(CompletedDateValues,ROW(A252))&gt;0),INDEX(CompletedDateValues,ROW(A252)),"")</f>
        <v/>
      </c>
      <c r="B252" s="32" t="str">
        <f>IF(AND(TRIM(INDEX(StartDateValues,ROW(A252)))&lt;&gt;"",INDEX(StartDateValues,ROW(A252))&gt;0),INDEX(StartDateValues,ROW(A252)),"")</f>
        <v/>
      </c>
      <c r="C252" s="22" t="str">
        <f t="shared" si="16"/>
        <v/>
      </c>
      <c r="D252" s="3" t="str">
        <f t="shared" si="17"/>
        <v/>
      </c>
      <c r="E252" s="3" t="str">
        <f t="shared" si="18"/>
        <v/>
      </c>
      <c r="F252" s="3" t="str">
        <f t="shared" si="19"/>
        <v/>
      </c>
      <c r="G252" s="3" t="str">
        <f>IF(A252="","",IF(HOUR(A252)&lt;StartHour,StartHour,IF(HOUR(A252)&gt;FinishHour,FinishHour,HOUR(A252))))</f>
        <v/>
      </c>
      <c r="H252" s="3" t="str">
        <f t="shared" si="20"/>
        <v/>
      </c>
      <c r="I252" s="33" t="e">
        <f>IF(OR(A252="",B252=""),NA(),MAX(0,IF(A252-B252=0,SameDayCycleTimeSettingValue,(A252-B252) *24)))</f>
        <v>#N/A</v>
      </c>
      <c r="J252" s="33" t="e">
        <f>IF(OR(A252="",B252=""),NA(),MAX(0,IF(A252-B252=0,SameDayCycleTimeSettingValue,((A252-B252) *24)-(INT((A252-B252)) * (24-(FinishHour-StartHour))))))</f>
        <v>#N/A</v>
      </c>
      <c r="K252" s="3" t="e">
        <f ca="1">IF(OR(A252&lt;&gt;"",B252=""),NA(),MAX(0,IF(_xlfn.DAYS(NOW(),B252)=0,SameDayCycleTimeSettingValue,_xlfn.DAYS(NOW(),B252))))</f>
        <v>#N/A</v>
      </c>
    </row>
    <row r="253" spans="1:11" x14ac:dyDescent="0.25">
      <c r="A253" s="32" t="str">
        <f>IF(AND(TRIM(INDEX(CompletedDateValues,ROW(A253)))&lt;&gt;"",INDEX(CompletedDateValues,ROW(A253))&gt;0),INDEX(CompletedDateValues,ROW(A253)),"")</f>
        <v/>
      </c>
      <c r="B253" s="32" t="str">
        <f>IF(AND(TRIM(INDEX(StartDateValues,ROW(A253)))&lt;&gt;"",INDEX(StartDateValues,ROW(A253))&gt;0),INDEX(StartDateValues,ROW(A253)),"")</f>
        <v/>
      </c>
      <c r="C253" s="22" t="str">
        <f t="shared" si="16"/>
        <v/>
      </c>
      <c r="D253" s="3" t="str">
        <f t="shared" si="17"/>
        <v/>
      </c>
      <c r="E253" s="3" t="str">
        <f t="shared" si="18"/>
        <v/>
      </c>
      <c r="F253" s="3" t="str">
        <f t="shared" si="19"/>
        <v/>
      </c>
      <c r="G253" s="3" t="str">
        <f>IF(A253="","",IF(HOUR(A253)&lt;StartHour,StartHour,IF(HOUR(A253)&gt;FinishHour,FinishHour,HOUR(A253))))</f>
        <v/>
      </c>
      <c r="H253" s="3" t="str">
        <f t="shared" si="20"/>
        <v/>
      </c>
      <c r="I253" s="33" t="e">
        <f>IF(OR(A253="",B253=""),NA(),MAX(0,IF(A253-B253=0,SameDayCycleTimeSettingValue,(A253-B253) *24)))</f>
        <v>#N/A</v>
      </c>
      <c r="J253" s="33" t="e">
        <f>IF(OR(A253="",B253=""),NA(),MAX(0,IF(A253-B253=0,SameDayCycleTimeSettingValue,((A253-B253) *24)-(INT((A253-B253)) * (24-(FinishHour-StartHour))))))</f>
        <v>#N/A</v>
      </c>
      <c r="K253" s="3" t="e">
        <f ca="1">IF(OR(A253&lt;&gt;"",B253=""),NA(),MAX(0,IF(_xlfn.DAYS(NOW(),B253)=0,SameDayCycleTimeSettingValue,_xlfn.DAYS(NOW(),B253))))</f>
        <v>#N/A</v>
      </c>
    </row>
    <row r="254" spans="1:11" x14ac:dyDescent="0.25">
      <c r="A254" s="32" t="str">
        <f>IF(AND(TRIM(INDEX(CompletedDateValues,ROW(A254)))&lt;&gt;"",INDEX(CompletedDateValues,ROW(A254))&gt;0),INDEX(CompletedDateValues,ROW(A254)),"")</f>
        <v/>
      </c>
      <c r="B254" s="32" t="str">
        <f>IF(AND(TRIM(INDEX(StartDateValues,ROW(A254)))&lt;&gt;"",INDEX(StartDateValues,ROW(A254))&gt;0),INDEX(StartDateValues,ROW(A254)),"")</f>
        <v/>
      </c>
      <c r="C254" s="22" t="str">
        <f t="shared" si="16"/>
        <v/>
      </c>
      <c r="D254" s="3" t="str">
        <f t="shared" si="17"/>
        <v/>
      </c>
      <c r="E254" s="3" t="str">
        <f t="shared" si="18"/>
        <v/>
      </c>
      <c r="F254" s="3" t="str">
        <f t="shared" si="19"/>
        <v/>
      </c>
      <c r="G254" s="3" t="str">
        <f>IF(A254="","",IF(HOUR(A254)&lt;StartHour,StartHour,IF(HOUR(A254)&gt;FinishHour,FinishHour,HOUR(A254))))</f>
        <v/>
      </c>
      <c r="H254" s="3" t="str">
        <f t="shared" si="20"/>
        <v/>
      </c>
      <c r="I254" s="33" t="e">
        <f>IF(OR(A254="",B254=""),NA(),MAX(0,IF(A254-B254=0,SameDayCycleTimeSettingValue,(A254-B254) *24)))</f>
        <v>#N/A</v>
      </c>
      <c r="J254" s="33" t="e">
        <f>IF(OR(A254="",B254=""),NA(),MAX(0,IF(A254-B254=0,SameDayCycleTimeSettingValue,((A254-B254) *24)-(INT((A254-B254)) * (24-(FinishHour-StartHour))))))</f>
        <v>#N/A</v>
      </c>
      <c r="K254" s="3" t="e">
        <f ca="1">IF(OR(A254&lt;&gt;"",B254=""),NA(),MAX(0,IF(_xlfn.DAYS(NOW(),B254)=0,SameDayCycleTimeSettingValue,_xlfn.DAYS(NOW(),B254))))</f>
        <v>#N/A</v>
      </c>
    </row>
    <row r="255" spans="1:11" x14ac:dyDescent="0.25">
      <c r="A255" s="32" t="str">
        <f>IF(AND(TRIM(INDEX(CompletedDateValues,ROW(A255)))&lt;&gt;"",INDEX(CompletedDateValues,ROW(A255))&gt;0),INDEX(CompletedDateValues,ROW(A255)),"")</f>
        <v/>
      </c>
      <c r="B255" s="32" t="str">
        <f>IF(AND(TRIM(INDEX(StartDateValues,ROW(A255)))&lt;&gt;"",INDEX(StartDateValues,ROW(A255))&gt;0),INDEX(StartDateValues,ROW(A255)),"")</f>
        <v/>
      </c>
      <c r="C255" s="22" t="str">
        <f t="shared" si="16"/>
        <v/>
      </c>
      <c r="D255" s="3" t="str">
        <f t="shared" si="17"/>
        <v/>
      </c>
      <c r="E255" s="3" t="str">
        <f t="shared" si="18"/>
        <v/>
      </c>
      <c r="F255" s="3" t="str">
        <f t="shared" si="19"/>
        <v/>
      </c>
      <c r="G255" s="3" t="str">
        <f>IF(A255="","",IF(HOUR(A255)&lt;StartHour,StartHour,IF(HOUR(A255)&gt;FinishHour,FinishHour,HOUR(A255))))</f>
        <v/>
      </c>
      <c r="H255" s="3" t="str">
        <f t="shared" si="20"/>
        <v/>
      </c>
      <c r="I255" s="33" t="e">
        <f>IF(OR(A255="",B255=""),NA(),MAX(0,IF(A255-B255=0,SameDayCycleTimeSettingValue,(A255-B255) *24)))</f>
        <v>#N/A</v>
      </c>
      <c r="J255" s="33" t="e">
        <f>IF(OR(A255="",B255=""),NA(),MAX(0,IF(A255-B255=0,SameDayCycleTimeSettingValue,((A255-B255) *24)-(INT((A255-B255)) * (24-(FinishHour-StartHour))))))</f>
        <v>#N/A</v>
      </c>
      <c r="K255" s="3" t="e">
        <f ca="1">IF(OR(A255&lt;&gt;"",B255=""),NA(),MAX(0,IF(_xlfn.DAYS(NOW(),B255)=0,SameDayCycleTimeSettingValue,_xlfn.DAYS(NOW(),B255))))</f>
        <v>#N/A</v>
      </c>
    </row>
    <row r="256" spans="1:11" x14ac:dyDescent="0.25">
      <c r="A256" s="32" t="str">
        <f>IF(AND(TRIM(INDEX(CompletedDateValues,ROW(A256)))&lt;&gt;"",INDEX(CompletedDateValues,ROW(A256))&gt;0),INDEX(CompletedDateValues,ROW(A256)),"")</f>
        <v/>
      </c>
      <c r="B256" s="32" t="str">
        <f>IF(AND(TRIM(INDEX(StartDateValues,ROW(A256)))&lt;&gt;"",INDEX(StartDateValues,ROW(A256))&gt;0),INDEX(StartDateValues,ROW(A256)),"")</f>
        <v/>
      </c>
      <c r="C256" s="22" t="str">
        <f t="shared" si="16"/>
        <v/>
      </c>
      <c r="D256" s="3" t="str">
        <f t="shared" si="17"/>
        <v/>
      </c>
      <c r="E256" s="3" t="str">
        <f t="shared" si="18"/>
        <v/>
      </c>
      <c r="F256" s="3" t="str">
        <f t="shared" si="19"/>
        <v/>
      </c>
      <c r="G256" s="3" t="str">
        <f>IF(A256="","",IF(HOUR(A256)&lt;StartHour,StartHour,IF(HOUR(A256)&gt;FinishHour,FinishHour,HOUR(A256))))</f>
        <v/>
      </c>
      <c r="H256" s="3" t="str">
        <f t="shared" si="20"/>
        <v/>
      </c>
      <c r="I256" s="33" t="e">
        <f>IF(OR(A256="",B256=""),NA(),MAX(0,IF(A256-B256=0,SameDayCycleTimeSettingValue,(A256-B256) *24)))</f>
        <v>#N/A</v>
      </c>
      <c r="J256" s="33" t="e">
        <f>IF(OR(A256="",B256=""),NA(),MAX(0,IF(A256-B256=0,SameDayCycleTimeSettingValue,((A256-B256) *24)-(INT((A256-B256)) * (24-(FinishHour-StartHour))))))</f>
        <v>#N/A</v>
      </c>
      <c r="K256" s="3" t="e">
        <f ca="1">IF(OR(A256&lt;&gt;"",B256=""),NA(),MAX(0,IF(_xlfn.DAYS(NOW(),B256)=0,SameDayCycleTimeSettingValue,_xlfn.DAYS(NOW(),B256))))</f>
        <v>#N/A</v>
      </c>
    </row>
    <row r="257" spans="1:11" x14ac:dyDescent="0.25">
      <c r="A257" s="32" t="str">
        <f>IF(AND(TRIM(INDEX(CompletedDateValues,ROW(A257)))&lt;&gt;"",INDEX(CompletedDateValues,ROW(A257))&gt;0),INDEX(CompletedDateValues,ROW(A257)),"")</f>
        <v/>
      </c>
      <c r="B257" s="32" t="str">
        <f>IF(AND(TRIM(INDEX(StartDateValues,ROW(A257)))&lt;&gt;"",INDEX(StartDateValues,ROW(A257))&gt;0),INDEX(StartDateValues,ROW(A257)),"")</f>
        <v/>
      </c>
      <c r="C257" s="22" t="str">
        <f t="shared" si="16"/>
        <v/>
      </c>
      <c r="D257" s="3" t="str">
        <f t="shared" si="17"/>
        <v/>
      </c>
      <c r="E257" s="3" t="str">
        <f t="shared" si="18"/>
        <v/>
      </c>
      <c r="F257" s="3" t="str">
        <f t="shared" si="19"/>
        <v/>
      </c>
      <c r="G257" s="3" t="str">
        <f>IF(A257="","",IF(HOUR(A257)&lt;StartHour,StartHour,IF(HOUR(A257)&gt;FinishHour,FinishHour,HOUR(A257))))</f>
        <v/>
      </c>
      <c r="H257" s="3" t="str">
        <f t="shared" si="20"/>
        <v/>
      </c>
      <c r="I257" s="33" t="e">
        <f>IF(OR(A257="",B257=""),NA(),MAX(0,IF(A257-B257=0,SameDayCycleTimeSettingValue,(A257-B257) *24)))</f>
        <v>#N/A</v>
      </c>
      <c r="J257" s="33" t="e">
        <f>IF(OR(A257="",B257=""),NA(),MAX(0,IF(A257-B257=0,SameDayCycleTimeSettingValue,((A257-B257) *24)-(INT((A257-B257)) * (24-(FinishHour-StartHour))))))</f>
        <v>#N/A</v>
      </c>
      <c r="K257" s="3" t="e">
        <f ca="1">IF(OR(A257&lt;&gt;"",B257=""),NA(),MAX(0,IF(_xlfn.DAYS(NOW(),B257)=0,SameDayCycleTimeSettingValue,_xlfn.DAYS(NOW(),B257))))</f>
        <v>#N/A</v>
      </c>
    </row>
    <row r="258" spans="1:11" x14ac:dyDescent="0.25">
      <c r="A258" s="32" t="str">
        <f>IF(AND(TRIM(INDEX(CompletedDateValues,ROW(A258)))&lt;&gt;"",INDEX(CompletedDateValues,ROW(A258))&gt;0),INDEX(CompletedDateValues,ROW(A258)),"")</f>
        <v/>
      </c>
      <c r="B258" s="32" t="str">
        <f>IF(AND(TRIM(INDEX(StartDateValues,ROW(A258)))&lt;&gt;"",INDEX(StartDateValues,ROW(A258))&gt;0),INDEX(StartDateValues,ROW(A258)),"")</f>
        <v/>
      </c>
      <c r="C258" s="22" t="str">
        <f t="shared" si="16"/>
        <v/>
      </c>
      <c r="D258" s="3" t="str">
        <f t="shared" si="17"/>
        <v/>
      </c>
      <c r="E258" s="3" t="str">
        <f t="shared" si="18"/>
        <v/>
      </c>
      <c r="F258" s="3" t="str">
        <f t="shared" si="19"/>
        <v/>
      </c>
      <c r="G258" s="3" t="str">
        <f>IF(A258="","",IF(HOUR(A258)&lt;StartHour,StartHour,IF(HOUR(A258)&gt;FinishHour,FinishHour,HOUR(A258))))</f>
        <v/>
      </c>
      <c r="H258" s="3" t="str">
        <f t="shared" si="20"/>
        <v/>
      </c>
      <c r="I258" s="33" t="e">
        <f>IF(OR(A258="",B258=""),NA(),MAX(0,IF(A258-B258=0,SameDayCycleTimeSettingValue,(A258-B258) *24)))</f>
        <v>#N/A</v>
      </c>
      <c r="J258" s="33" t="e">
        <f>IF(OR(A258="",B258=""),NA(),MAX(0,IF(A258-B258=0,SameDayCycleTimeSettingValue,((A258-B258) *24)-(INT((A258-B258)) * (24-(FinishHour-StartHour))))))</f>
        <v>#N/A</v>
      </c>
      <c r="K258" s="3" t="e">
        <f ca="1">IF(OR(A258&lt;&gt;"",B258=""),NA(),MAX(0,IF(_xlfn.DAYS(NOW(),B258)=0,SameDayCycleTimeSettingValue,_xlfn.DAYS(NOW(),B258))))</f>
        <v>#N/A</v>
      </c>
    </row>
    <row r="259" spans="1:11" x14ac:dyDescent="0.25">
      <c r="A259" s="32" t="str">
        <f>IF(AND(TRIM(INDEX(CompletedDateValues,ROW(A259)))&lt;&gt;"",INDEX(CompletedDateValues,ROW(A259))&gt;0),INDEX(CompletedDateValues,ROW(A259)),"")</f>
        <v/>
      </c>
      <c r="B259" s="32" t="str">
        <f>IF(AND(TRIM(INDEX(StartDateValues,ROW(A259)))&lt;&gt;"",INDEX(StartDateValues,ROW(A259))&gt;0),INDEX(StartDateValues,ROW(A259)),"")</f>
        <v/>
      </c>
      <c r="C259" s="22" t="str">
        <f t="shared" ref="C259:C322" si="21">IF(AND(TRIM(INDEX(WorkTypeValues,ROW(A259)))&lt;&gt;"",INDEX(WorkTypeValues,ROW(A259))&gt;0),INDEX(WorkTypeValues,ROW(A259)),"")</f>
        <v/>
      </c>
      <c r="D259" s="3" t="str">
        <f t="shared" ref="D259:D322" si="22">IF(A259="", "",YEAR(A259))</f>
        <v/>
      </c>
      <c r="E259" s="3" t="str">
        <f t="shared" ref="E259:E322" si="23">IF(A259="","",MONTH(A259))</f>
        <v/>
      </c>
      <c r="F259" s="3" t="str">
        <f t="shared" ref="F259:F322" si="24">IF(A259="","",DAY(A259))</f>
        <v/>
      </c>
      <c r="G259" s="3" t="str">
        <f>IF(A259="","",IF(HOUR(A259)&lt;StartHour,StartHour,IF(HOUR(A259)&gt;FinishHour,FinishHour,HOUR(A259))))</f>
        <v/>
      </c>
      <c r="H259" s="3" t="str">
        <f t="shared" ref="H259:H322" si="25">IF(D259="","",D259&amp;"-"&amp;TEXT(E259,"00") &amp;"-"&amp;TEXT(F259,"00") &amp;"-"&amp;TEXT(G259,"00"))</f>
        <v/>
      </c>
      <c r="I259" s="33" t="e">
        <f>IF(OR(A259="",B259=""),NA(),MAX(0,IF(A259-B259=0,SameDayCycleTimeSettingValue,(A259-B259) *24)))</f>
        <v>#N/A</v>
      </c>
      <c r="J259" s="33" t="e">
        <f>IF(OR(A259="",B259=""),NA(),MAX(0,IF(A259-B259=0,SameDayCycleTimeSettingValue,((A259-B259) *24)-(INT((A259-B259)) * (24-(FinishHour-StartHour))))))</f>
        <v>#N/A</v>
      </c>
      <c r="K259" s="3" t="e">
        <f ca="1">IF(OR(A259&lt;&gt;"",B259=""),NA(),MAX(0,IF(_xlfn.DAYS(NOW(),B259)=0,SameDayCycleTimeSettingValue,_xlfn.DAYS(NOW(),B259))))</f>
        <v>#N/A</v>
      </c>
    </row>
    <row r="260" spans="1:11" x14ac:dyDescent="0.25">
      <c r="A260" s="32" t="str">
        <f>IF(AND(TRIM(INDEX(CompletedDateValues,ROW(A260)))&lt;&gt;"",INDEX(CompletedDateValues,ROW(A260))&gt;0),INDEX(CompletedDateValues,ROW(A260)),"")</f>
        <v/>
      </c>
      <c r="B260" s="32" t="str">
        <f>IF(AND(TRIM(INDEX(StartDateValues,ROW(A260)))&lt;&gt;"",INDEX(StartDateValues,ROW(A260))&gt;0),INDEX(StartDateValues,ROW(A260)),"")</f>
        <v/>
      </c>
      <c r="C260" s="22" t="str">
        <f t="shared" si="21"/>
        <v/>
      </c>
      <c r="D260" s="3" t="str">
        <f t="shared" si="22"/>
        <v/>
      </c>
      <c r="E260" s="3" t="str">
        <f t="shared" si="23"/>
        <v/>
      </c>
      <c r="F260" s="3" t="str">
        <f t="shared" si="24"/>
        <v/>
      </c>
      <c r="G260" s="3" t="str">
        <f>IF(A260="","",IF(HOUR(A260)&lt;StartHour,StartHour,IF(HOUR(A260)&gt;FinishHour,FinishHour,HOUR(A260))))</f>
        <v/>
      </c>
      <c r="H260" s="3" t="str">
        <f t="shared" si="25"/>
        <v/>
      </c>
      <c r="I260" s="33" t="e">
        <f>IF(OR(A260="",B260=""),NA(),MAX(0,IF(A260-B260=0,SameDayCycleTimeSettingValue,(A260-B260) *24)))</f>
        <v>#N/A</v>
      </c>
      <c r="J260" s="33" t="e">
        <f>IF(OR(A260="",B260=""),NA(),MAX(0,IF(A260-B260=0,SameDayCycleTimeSettingValue,((A260-B260) *24)-(INT((A260-B260)) * (24-(FinishHour-StartHour))))))</f>
        <v>#N/A</v>
      </c>
      <c r="K260" s="3" t="e">
        <f ca="1">IF(OR(A260&lt;&gt;"",B260=""),NA(),MAX(0,IF(_xlfn.DAYS(NOW(),B260)=0,SameDayCycleTimeSettingValue,_xlfn.DAYS(NOW(),B260))))</f>
        <v>#N/A</v>
      </c>
    </row>
    <row r="261" spans="1:11" x14ac:dyDescent="0.25">
      <c r="A261" s="32" t="str">
        <f>IF(AND(TRIM(INDEX(CompletedDateValues,ROW(A261)))&lt;&gt;"",INDEX(CompletedDateValues,ROW(A261))&gt;0),INDEX(CompletedDateValues,ROW(A261)),"")</f>
        <v/>
      </c>
      <c r="B261" s="32" t="str">
        <f>IF(AND(TRIM(INDEX(StartDateValues,ROW(A261)))&lt;&gt;"",INDEX(StartDateValues,ROW(A261))&gt;0),INDEX(StartDateValues,ROW(A261)),"")</f>
        <v/>
      </c>
      <c r="C261" s="22" t="str">
        <f t="shared" si="21"/>
        <v/>
      </c>
      <c r="D261" s="3" t="str">
        <f t="shared" si="22"/>
        <v/>
      </c>
      <c r="E261" s="3" t="str">
        <f t="shared" si="23"/>
        <v/>
      </c>
      <c r="F261" s="3" t="str">
        <f t="shared" si="24"/>
        <v/>
      </c>
      <c r="G261" s="3" t="str">
        <f>IF(A261="","",IF(HOUR(A261)&lt;StartHour,StartHour,IF(HOUR(A261)&gt;FinishHour,FinishHour,HOUR(A261))))</f>
        <v/>
      </c>
      <c r="H261" s="3" t="str">
        <f t="shared" si="25"/>
        <v/>
      </c>
      <c r="I261" s="33" t="e">
        <f>IF(OR(A261="",B261=""),NA(),MAX(0,IF(A261-B261=0,SameDayCycleTimeSettingValue,(A261-B261) *24)))</f>
        <v>#N/A</v>
      </c>
      <c r="J261" s="33" t="e">
        <f>IF(OR(A261="",B261=""),NA(),MAX(0,IF(A261-B261=0,SameDayCycleTimeSettingValue,((A261-B261) *24)-(INT((A261-B261)) * (24-(FinishHour-StartHour))))))</f>
        <v>#N/A</v>
      </c>
      <c r="K261" s="3" t="e">
        <f ca="1">IF(OR(A261&lt;&gt;"",B261=""),NA(),MAX(0,IF(_xlfn.DAYS(NOW(),B261)=0,SameDayCycleTimeSettingValue,_xlfn.DAYS(NOW(),B261))))</f>
        <v>#N/A</v>
      </c>
    </row>
    <row r="262" spans="1:11" x14ac:dyDescent="0.25">
      <c r="A262" s="32" t="str">
        <f>IF(AND(TRIM(INDEX(CompletedDateValues,ROW(A262)))&lt;&gt;"",INDEX(CompletedDateValues,ROW(A262))&gt;0),INDEX(CompletedDateValues,ROW(A262)),"")</f>
        <v/>
      </c>
      <c r="B262" s="32" t="str">
        <f>IF(AND(TRIM(INDEX(StartDateValues,ROW(A262)))&lt;&gt;"",INDEX(StartDateValues,ROW(A262))&gt;0),INDEX(StartDateValues,ROW(A262)),"")</f>
        <v/>
      </c>
      <c r="C262" s="22" t="str">
        <f t="shared" si="21"/>
        <v/>
      </c>
      <c r="D262" s="3" t="str">
        <f t="shared" si="22"/>
        <v/>
      </c>
      <c r="E262" s="3" t="str">
        <f t="shared" si="23"/>
        <v/>
      </c>
      <c r="F262" s="3" t="str">
        <f t="shared" si="24"/>
        <v/>
      </c>
      <c r="G262" s="3" t="str">
        <f>IF(A262="","",IF(HOUR(A262)&lt;StartHour,StartHour,IF(HOUR(A262)&gt;FinishHour,FinishHour,HOUR(A262))))</f>
        <v/>
      </c>
      <c r="H262" s="3" t="str">
        <f t="shared" si="25"/>
        <v/>
      </c>
      <c r="I262" s="33" t="e">
        <f>IF(OR(A262="",B262=""),NA(),MAX(0,IF(A262-B262=0,SameDayCycleTimeSettingValue,(A262-B262) *24)))</f>
        <v>#N/A</v>
      </c>
      <c r="J262" s="33" t="e">
        <f>IF(OR(A262="",B262=""),NA(),MAX(0,IF(A262-B262=0,SameDayCycleTimeSettingValue,((A262-B262) *24)-(INT((A262-B262)) * (24-(FinishHour-StartHour))))))</f>
        <v>#N/A</v>
      </c>
      <c r="K262" s="3" t="e">
        <f ca="1">IF(OR(A262&lt;&gt;"",B262=""),NA(),MAX(0,IF(_xlfn.DAYS(NOW(),B262)=0,SameDayCycleTimeSettingValue,_xlfn.DAYS(NOW(),B262))))</f>
        <v>#N/A</v>
      </c>
    </row>
    <row r="263" spans="1:11" x14ac:dyDescent="0.25">
      <c r="A263" s="32" t="str">
        <f>IF(AND(TRIM(INDEX(CompletedDateValues,ROW(A263)))&lt;&gt;"",INDEX(CompletedDateValues,ROW(A263))&gt;0),INDEX(CompletedDateValues,ROW(A263)),"")</f>
        <v/>
      </c>
      <c r="B263" s="32" t="str">
        <f>IF(AND(TRIM(INDEX(StartDateValues,ROW(A263)))&lt;&gt;"",INDEX(StartDateValues,ROW(A263))&gt;0),INDEX(StartDateValues,ROW(A263)),"")</f>
        <v/>
      </c>
      <c r="C263" s="22" t="str">
        <f t="shared" si="21"/>
        <v/>
      </c>
      <c r="D263" s="3" t="str">
        <f t="shared" si="22"/>
        <v/>
      </c>
      <c r="E263" s="3" t="str">
        <f t="shared" si="23"/>
        <v/>
      </c>
      <c r="F263" s="3" t="str">
        <f t="shared" si="24"/>
        <v/>
      </c>
      <c r="G263" s="3" t="str">
        <f>IF(A263="","",IF(HOUR(A263)&lt;StartHour,StartHour,IF(HOUR(A263)&gt;FinishHour,FinishHour,HOUR(A263))))</f>
        <v/>
      </c>
      <c r="H263" s="3" t="str">
        <f t="shared" si="25"/>
        <v/>
      </c>
      <c r="I263" s="33" t="e">
        <f>IF(OR(A263="",B263=""),NA(),MAX(0,IF(A263-B263=0,SameDayCycleTimeSettingValue,(A263-B263) *24)))</f>
        <v>#N/A</v>
      </c>
      <c r="J263" s="33" t="e">
        <f>IF(OR(A263="",B263=""),NA(),MAX(0,IF(A263-B263=0,SameDayCycleTimeSettingValue,((A263-B263) *24)-(INT((A263-B263)) * (24-(FinishHour-StartHour))))))</f>
        <v>#N/A</v>
      </c>
      <c r="K263" s="3" t="e">
        <f ca="1">IF(OR(A263&lt;&gt;"",B263=""),NA(),MAX(0,IF(_xlfn.DAYS(NOW(),B263)=0,SameDayCycleTimeSettingValue,_xlfn.DAYS(NOW(),B263))))</f>
        <v>#N/A</v>
      </c>
    </row>
    <row r="264" spans="1:11" x14ac:dyDescent="0.25">
      <c r="A264" s="32" t="str">
        <f>IF(AND(TRIM(INDEX(CompletedDateValues,ROW(A264)))&lt;&gt;"",INDEX(CompletedDateValues,ROW(A264))&gt;0),INDEX(CompletedDateValues,ROW(A264)),"")</f>
        <v/>
      </c>
      <c r="B264" s="32" t="str">
        <f>IF(AND(TRIM(INDEX(StartDateValues,ROW(A264)))&lt;&gt;"",INDEX(StartDateValues,ROW(A264))&gt;0),INDEX(StartDateValues,ROW(A264)),"")</f>
        <v/>
      </c>
      <c r="C264" s="22" t="str">
        <f t="shared" si="21"/>
        <v/>
      </c>
      <c r="D264" s="3" t="str">
        <f t="shared" si="22"/>
        <v/>
      </c>
      <c r="E264" s="3" t="str">
        <f t="shared" si="23"/>
        <v/>
      </c>
      <c r="F264" s="3" t="str">
        <f t="shared" si="24"/>
        <v/>
      </c>
      <c r="G264" s="3" t="str">
        <f>IF(A264="","",IF(HOUR(A264)&lt;StartHour,StartHour,IF(HOUR(A264)&gt;FinishHour,FinishHour,HOUR(A264))))</f>
        <v/>
      </c>
      <c r="H264" s="3" t="str">
        <f t="shared" si="25"/>
        <v/>
      </c>
      <c r="I264" s="33" t="e">
        <f>IF(OR(A264="",B264=""),NA(),MAX(0,IF(A264-B264=0,SameDayCycleTimeSettingValue,(A264-B264) *24)))</f>
        <v>#N/A</v>
      </c>
      <c r="J264" s="33" t="e">
        <f>IF(OR(A264="",B264=""),NA(),MAX(0,IF(A264-B264=0,SameDayCycleTimeSettingValue,((A264-B264) *24)-(INT((A264-B264)) * (24-(FinishHour-StartHour))))))</f>
        <v>#N/A</v>
      </c>
      <c r="K264" s="3" t="e">
        <f ca="1">IF(OR(A264&lt;&gt;"",B264=""),NA(),MAX(0,IF(_xlfn.DAYS(NOW(),B264)=0,SameDayCycleTimeSettingValue,_xlfn.DAYS(NOW(),B264))))</f>
        <v>#N/A</v>
      </c>
    </row>
    <row r="265" spans="1:11" x14ac:dyDescent="0.25">
      <c r="A265" s="32" t="str">
        <f>IF(AND(TRIM(INDEX(CompletedDateValues,ROW(A265)))&lt;&gt;"",INDEX(CompletedDateValues,ROW(A265))&gt;0),INDEX(CompletedDateValues,ROW(A265)),"")</f>
        <v/>
      </c>
      <c r="B265" s="32" t="str">
        <f>IF(AND(TRIM(INDEX(StartDateValues,ROW(A265)))&lt;&gt;"",INDEX(StartDateValues,ROW(A265))&gt;0),INDEX(StartDateValues,ROW(A265)),"")</f>
        <v/>
      </c>
      <c r="C265" s="22" t="str">
        <f t="shared" si="21"/>
        <v/>
      </c>
      <c r="D265" s="3" t="str">
        <f t="shared" si="22"/>
        <v/>
      </c>
      <c r="E265" s="3" t="str">
        <f t="shared" si="23"/>
        <v/>
      </c>
      <c r="F265" s="3" t="str">
        <f t="shared" si="24"/>
        <v/>
      </c>
      <c r="G265" s="3" t="str">
        <f>IF(A265="","",IF(HOUR(A265)&lt;StartHour,StartHour,IF(HOUR(A265)&gt;FinishHour,FinishHour,HOUR(A265))))</f>
        <v/>
      </c>
      <c r="H265" s="3" t="str">
        <f t="shared" si="25"/>
        <v/>
      </c>
      <c r="I265" s="33" t="e">
        <f>IF(OR(A265="",B265=""),NA(),MAX(0,IF(A265-B265=0,SameDayCycleTimeSettingValue,(A265-B265) *24)))</f>
        <v>#N/A</v>
      </c>
      <c r="J265" s="33" t="e">
        <f>IF(OR(A265="",B265=""),NA(),MAX(0,IF(A265-B265=0,SameDayCycleTimeSettingValue,((A265-B265) *24)-(INT((A265-B265)) * (24-(FinishHour-StartHour))))))</f>
        <v>#N/A</v>
      </c>
      <c r="K265" s="3" t="e">
        <f ca="1">IF(OR(A265&lt;&gt;"",B265=""),NA(),MAX(0,IF(_xlfn.DAYS(NOW(),B265)=0,SameDayCycleTimeSettingValue,_xlfn.DAYS(NOW(),B265))))</f>
        <v>#N/A</v>
      </c>
    </row>
    <row r="266" spans="1:11" x14ac:dyDescent="0.25">
      <c r="A266" s="32" t="str">
        <f>IF(AND(TRIM(INDEX(CompletedDateValues,ROW(A266)))&lt;&gt;"",INDEX(CompletedDateValues,ROW(A266))&gt;0),INDEX(CompletedDateValues,ROW(A266)),"")</f>
        <v/>
      </c>
      <c r="B266" s="32" t="str">
        <f>IF(AND(TRIM(INDEX(StartDateValues,ROW(A266)))&lt;&gt;"",INDEX(StartDateValues,ROW(A266))&gt;0),INDEX(StartDateValues,ROW(A266)),"")</f>
        <v/>
      </c>
      <c r="C266" s="22" t="str">
        <f t="shared" si="21"/>
        <v/>
      </c>
      <c r="D266" s="3" t="str">
        <f t="shared" si="22"/>
        <v/>
      </c>
      <c r="E266" s="3" t="str">
        <f t="shared" si="23"/>
        <v/>
      </c>
      <c r="F266" s="3" t="str">
        <f t="shared" si="24"/>
        <v/>
      </c>
      <c r="G266" s="3" t="str">
        <f>IF(A266="","",IF(HOUR(A266)&lt;StartHour,StartHour,IF(HOUR(A266)&gt;FinishHour,FinishHour,HOUR(A266))))</f>
        <v/>
      </c>
      <c r="H266" s="3" t="str">
        <f t="shared" si="25"/>
        <v/>
      </c>
      <c r="I266" s="33" t="e">
        <f>IF(OR(A266="",B266=""),NA(),MAX(0,IF(A266-B266=0,SameDayCycleTimeSettingValue,(A266-B266) *24)))</f>
        <v>#N/A</v>
      </c>
      <c r="J266" s="33" t="e">
        <f>IF(OR(A266="",B266=""),NA(),MAX(0,IF(A266-B266=0,SameDayCycleTimeSettingValue,((A266-B266) *24)-(INT((A266-B266)) * (24-(FinishHour-StartHour))))))</f>
        <v>#N/A</v>
      </c>
      <c r="K266" s="3" t="e">
        <f ca="1">IF(OR(A266&lt;&gt;"",B266=""),NA(),MAX(0,IF(_xlfn.DAYS(NOW(),B266)=0,SameDayCycleTimeSettingValue,_xlfn.DAYS(NOW(),B266))))</f>
        <v>#N/A</v>
      </c>
    </row>
    <row r="267" spans="1:11" x14ac:dyDescent="0.25">
      <c r="A267" s="32" t="str">
        <f>IF(AND(TRIM(INDEX(CompletedDateValues,ROW(A267)))&lt;&gt;"",INDEX(CompletedDateValues,ROW(A267))&gt;0),INDEX(CompletedDateValues,ROW(A267)),"")</f>
        <v/>
      </c>
      <c r="B267" s="32" t="str">
        <f>IF(AND(TRIM(INDEX(StartDateValues,ROW(A267)))&lt;&gt;"",INDEX(StartDateValues,ROW(A267))&gt;0),INDEX(StartDateValues,ROW(A267)),"")</f>
        <v/>
      </c>
      <c r="C267" s="22" t="str">
        <f t="shared" si="21"/>
        <v/>
      </c>
      <c r="D267" s="3" t="str">
        <f t="shared" si="22"/>
        <v/>
      </c>
      <c r="E267" s="3" t="str">
        <f t="shared" si="23"/>
        <v/>
      </c>
      <c r="F267" s="3" t="str">
        <f t="shared" si="24"/>
        <v/>
      </c>
      <c r="G267" s="3" t="str">
        <f>IF(A267="","",IF(HOUR(A267)&lt;StartHour,StartHour,IF(HOUR(A267)&gt;FinishHour,FinishHour,HOUR(A267))))</f>
        <v/>
      </c>
      <c r="H267" s="3" t="str">
        <f t="shared" si="25"/>
        <v/>
      </c>
      <c r="I267" s="33" t="e">
        <f>IF(OR(A267="",B267=""),NA(),MAX(0,IF(A267-B267=0,SameDayCycleTimeSettingValue,(A267-B267) *24)))</f>
        <v>#N/A</v>
      </c>
      <c r="J267" s="33" t="e">
        <f>IF(OR(A267="",B267=""),NA(),MAX(0,IF(A267-B267=0,SameDayCycleTimeSettingValue,((A267-B267) *24)-(INT((A267-B267)) * (24-(FinishHour-StartHour))))))</f>
        <v>#N/A</v>
      </c>
      <c r="K267" s="3" t="e">
        <f ca="1">IF(OR(A267&lt;&gt;"",B267=""),NA(),MAX(0,IF(_xlfn.DAYS(NOW(),B267)=0,SameDayCycleTimeSettingValue,_xlfn.DAYS(NOW(),B267))))</f>
        <v>#N/A</v>
      </c>
    </row>
    <row r="268" spans="1:11" x14ac:dyDescent="0.25">
      <c r="A268" s="32" t="str">
        <f>IF(AND(TRIM(INDEX(CompletedDateValues,ROW(A268)))&lt;&gt;"",INDEX(CompletedDateValues,ROW(A268))&gt;0),INDEX(CompletedDateValues,ROW(A268)),"")</f>
        <v/>
      </c>
      <c r="B268" s="32" t="str">
        <f>IF(AND(TRIM(INDEX(StartDateValues,ROW(A268)))&lt;&gt;"",INDEX(StartDateValues,ROW(A268))&gt;0),INDEX(StartDateValues,ROW(A268)),"")</f>
        <v/>
      </c>
      <c r="C268" s="22" t="str">
        <f t="shared" si="21"/>
        <v/>
      </c>
      <c r="D268" s="3" t="str">
        <f t="shared" si="22"/>
        <v/>
      </c>
      <c r="E268" s="3" t="str">
        <f t="shared" si="23"/>
        <v/>
      </c>
      <c r="F268" s="3" t="str">
        <f t="shared" si="24"/>
        <v/>
      </c>
      <c r="G268" s="3" t="str">
        <f>IF(A268="","",IF(HOUR(A268)&lt;StartHour,StartHour,IF(HOUR(A268)&gt;FinishHour,FinishHour,HOUR(A268))))</f>
        <v/>
      </c>
      <c r="H268" s="3" t="str">
        <f t="shared" si="25"/>
        <v/>
      </c>
      <c r="I268" s="33" t="e">
        <f>IF(OR(A268="",B268=""),NA(),MAX(0,IF(A268-B268=0,SameDayCycleTimeSettingValue,(A268-B268) *24)))</f>
        <v>#N/A</v>
      </c>
      <c r="J268" s="33" t="e">
        <f>IF(OR(A268="",B268=""),NA(),MAX(0,IF(A268-B268=0,SameDayCycleTimeSettingValue,((A268-B268) *24)-(INT((A268-B268)) * (24-(FinishHour-StartHour))))))</f>
        <v>#N/A</v>
      </c>
      <c r="K268" s="3" t="e">
        <f ca="1">IF(OR(A268&lt;&gt;"",B268=""),NA(),MAX(0,IF(_xlfn.DAYS(NOW(),B268)=0,SameDayCycleTimeSettingValue,_xlfn.DAYS(NOW(),B268))))</f>
        <v>#N/A</v>
      </c>
    </row>
    <row r="269" spans="1:11" x14ac:dyDescent="0.25">
      <c r="A269" s="32" t="str">
        <f>IF(AND(TRIM(INDEX(CompletedDateValues,ROW(A269)))&lt;&gt;"",INDEX(CompletedDateValues,ROW(A269))&gt;0),INDEX(CompletedDateValues,ROW(A269)),"")</f>
        <v/>
      </c>
      <c r="B269" s="32" t="str">
        <f>IF(AND(TRIM(INDEX(StartDateValues,ROW(A269)))&lt;&gt;"",INDEX(StartDateValues,ROW(A269))&gt;0),INDEX(StartDateValues,ROW(A269)),"")</f>
        <v/>
      </c>
      <c r="C269" s="22" t="str">
        <f t="shared" si="21"/>
        <v/>
      </c>
      <c r="D269" s="3" t="str">
        <f t="shared" si="22"/>
        <v/>
      </c>
      <c r="E269" s="3" t="str">
        <f t="shared" si="23"/>
        <v/>
      </c>
      <c r="F269" s="3" t="str">
        <f t="shared" si="24"/>
        <v/>
      </c>
      <c r="G269" s="3" t="str">
        <f>IF(A269="","",IF(HOUR(A269)&lt;StartHour,StartHour,IF(HOUR(A269)&gt;FinishHour,FinishHour,HOUR(A269))))</f>
        <v/>
      </c>
      <c r="H269" s="3" t="str">
        <f t="shared" si="25"/>
        <v/>
      </c>
      <c r="I269" s="33" t="e">
        <f>IF(OR(A269="",B269=""),NA(),MAX(0,IF(A269-B269=0,SameDayCycleTimeSettingValue,(A269-B269) *24)))</f>
        <v>#N/A</v>
      </c>
      <c r="J269" s="33" t="e">
        <f>IF(OR(A269="",B269=""),NA(),MAX(0,IF(A269-B269=0,SameDayCycleTimeSettingValue,((A269-B269) *24)-(INT((A269-B269)) * (24-(FinishHour-StartHour))))))</f>
        <v>#N/A</v>
      </c>
      <c r="K269" s="3" t="e">
        <f ca="1">IF(OR(A269&lt;&gt;"",B269=""),NA(),MAX(0,IF(_xlfn.DAYS(NOW(),B269)=0,SameDayCycleTimeSettingValue,_xlfn.DAYS(NOW(),B269))))</f>
        <v>#N/A</v>
      </c>
    </row>
    <row r="270" spans="1:11" x14ac:dyDescent="0.25">
      <c r="A270" s="32" t="str">
        <f>IF(AND(TRIM(INDEX(CompletedDateValues,ROW(A270)))&lt;&gt;"",INDEX(CompletedDateValues,ROW(A270))&gt;0),INDEX(CompletedDateValues,ROW(A270)),"")</f>
        <v/>
      </c>
      <c r="B270" s="32" t="str">
        <f>IF(AND(TRIM(INDEX(StartDateValues,ROW(A270)))&lt;&gt;"",INDEX(StartDateValues,ROW(A270))&gt;0),INDEX(StartDateValues,ROW(A270)),"")</f>
        <v/>
      </c>
      <c r="C270" s="22" t="str">
        <f t="shared" si="21"/>
        <v/>
      </c>
      <c r="D270" s="3" t="str">
        <f t="shared" si="22"/>
        <v/>
      </c>
      <c r="E270" s="3" t="str">
        <f t="shared" si="23"/>
        <v/>
      </c>
      <c r="F270" s="3" t="str">
        <f t="shared" si="24"/>
        <v/>
      </c>
      <c r="G270" s="3" t="str">
        <f>IF(A270="","",IF(HOUR(A270)&lt;StartHour,StartHour,IF(HOUR(A270)&gt;FinishHour,FinishHour,HOUR(A270))))</f>
        <v/>
      </c>
      <c r="H270" s="3" t="str">
        <f t="shared" si="25"/>
        <v/>
      </c>
      <c r="I270" s="33" t="e">
        <f>IF(OR(A270="",B270=""),NA(),MAX(0,IF(A270-B270=0,SameDayCycleTimeSettingValue,(A270-B270) *24)))</f>
        <v>#N/A</v>
      </c>
      <c r="J270" s="33" t="e">
        <f>IF(OR(A270="",B270=""),NA(),MAX(0,IF(A270-B270=0,SameDayCycleTimeSettingValue,((A270-B270) *24)-(INT((A270-B270)) * (24-(FinishHour-StartHour))))))</f>
        <v>#N/A</v>
      </c>
      <c r="K270" s="3" t="e">
        <f ca="1">IF(OR(A270&lt;&gt;"",B270=""),NA(),MAX(0,IF(_xlfn.DAYS(NOW(),B270)=0,SameDayCycleTimeSettingValue,_xlfn.DAYS(NOW(),B270))))</f>
        <v>#N/A</v>
      </c>
    </row>
    <row r="271" spans="1:11" x14ac:dyDescent="0.25">
      <c r="A271" s="32" t="str">
        <f>IF(AND(TRIM(INDEX(CompletedDateValues,ROW(A271)))&lt;&gt;"",INDEX(CompletedDateValues,ROW(A271))&gt;0),INDEX(CompletedDateValues,ROW(A271)),"")</f>
        <v/>
      </c>
      <c r="B271" s="32" t="str">
        <f>IF(AND(TRIM(INDEX(StartDateValues,ROW(A271)))&lt;&gt;"",INDEX(StartDateValues,ROW(A271))&gt;0),INDEX(StartDateValues,ROW(A271)),"")</f>
        <v/>
      </c>
      <c r="C271" s="22" t="str">
        <f t="shared" si="21"/>
        <v/>
      </c>
      <c r="D271" s="3" t="str">
        <f t="shared" si="22"/>
        <v/>
      </c>
      <c r="E271" s="3" t="str">
        <f t="shared" si="23"/>
        <v/>
      </c>
      <c r="F271" s="3" t="str">
        <f t="shared" si="24"/>
        <v/>
      </c>
      <c r="G271" s="3" t="str">
        <f>IF(A271="","",IF(HOUR(A271)&lt;StartHour,StartHour,IF(HOUR(A271)&gt;FinishHour,FinishHour,HOUR(A271))))</f>
        <v/>
      </c>
      <c r="H271" s="3" t="str">
        <f t="shared" si="25"/>
        <v/>
      </c>
      <c r="I271" s="33" t="e">
        <f>IF(OR(A271="",B271=""),NA(),MAX(0,IF(A271-B271=0,SameDayCycleTimeSettingValue,(A271-B271) *24)))</f>
        <v>#N/A</v>
      </c>
      <c r="J271" s="33" t="e">
        <f>IF(OR(A271="",B271=""),NA(),MAX(0,IF(A271-B271=0,SameDayCycleTimeSettingValue,((A271-B271) *24)-(INT((A271-B271)) * (24-(FinishHour-StartHour))))))</f>
        <v>#N/A</v>
      </c>
      <c r="K271" s="3" t="e">
        <f ca="1">IF(OR(A271&lt;&gt;"",B271=""),NA(),MAX(0,IF(_xlfn.DAYS(NOW(),B271)=0,SameDayCycleTimeSettingValue,_xlfn.DAYS(NOW(),B271))))</f>
        <v>#N/A</v>
      </c>
    </row>
    <row r="272" spans="1:11" x14ac:dyDescent="0.25">
      <c r="A272" s="32" t="str">
        <f>IF(AND(TRIM(INDEX(CompletedDateValues,ROW(A272)))&lt;&gt;"",INDEX(CompletedDateValues,ROW(A272))&gt;0),INDEX(CompletedDateValues,ROW(A272)),"")</f>
        <v/>
      </c>
      <c r="B272" s="32" t="str">
        <f>IF(AND(TRIM(INDEX(StartDateValues,ROW(A272)))&lt;&gt;"",INDEX(StartDateValues,ROW(A272))&gt;0),INDEX(StartDateValues,ROW(A272)),"")</f>
        <v/>
      </c>
      <c r="C272" s="22" t="str">
        <f t="shared" si="21"/>
        <v/>
      </c>
      <c r="D272" s="3" t="str">
        <f t="shared" si="22"/>
        <v/>
      </c>
      <c r="E272" s="3" t="str">
        <f t="shared" si="23"/>
        <v/>
      </c>
      <c r="F272" s="3" t="str">
        <f t="shared" si="24"/>
        <v/>
      </c>
      <c r="G272" s="3" t="str">
        <f>IF(A272="","",IF(HOUR(A272)&lt;StartHour,StartHour,IF(HOUR(A272)&gt;FinishHour,FinishHour,HOUR(A272))))</f>
        <v/>
      </c>
      <c r="H272" s="3" t="str">
        <f t="shared" si="25"/>
        <v/>
      </c>
      <c r="I272" s="33" t="e">
        <f>IF(OR(A272="",B272=""),NA(),MAX(0,IF(A272-B272=0,SameDayCycleTimeSettingValue,(A272-B272) *24)))</f>
        <v>#N/A</v>
      </c>
      <c r="J272" s="33" t="e">
        <f>IF(OR(A272="",B272=""),NA(),MAX(0,IF(A272-B272=0,SameDayCycleTimeSettingValue,((A272-B272) *24)-(INT((A272-B272)) * (24-(FinishHour-StartHour))))))</f>
        <v>#N/A</v>
      </c>
      <c r="K272" s="3" t="e">
        <f ca="1">IF(OR(A272&lt;&gt;"",B272=""),NA(),MAX(0,IF(_xlfn.DAYS(NOW(),B272)=0,SameDayCycleTimeSettingValue,_xlfn.DAYS(NOW(),B272))))</f>
        <v>#N/A</v>
      </c>
    </row>
    <row r="273" spans="1:11" x14ac:dyDescent="0.25">
      <c r="A273" s="32" t="str">
        <f>IF(AND(TRIM(INDEX(CompletedDateValues,ROW(A273)))&lt;&gt;"",INDEX(CompletedDateValues,ROW(A273))&gt;0),INDEX(CompletedDateValues,ROW(A273)),"")</f>
        <v/>
      </c>
      <c r="B273" s="32" t="str">
        <f>IF(AND(TRIM(INDEX(StartDateValues,ROW(A273)))&lt;&gt;"",INDEX(StartDateValues,ROW(A273))&gt;0),INDEX(StartDateValues,ROW(A273)),"")</f>
        <v/>
      </c>
      <c r="C273" s="22" t="str">
        <f t="shared" si="21"/>
        <v/>
      </c>
      <c r="D273" s="3" t="str">
        <f t="shared" si="22"/>
        <v/>
      </c>
      <c r="E273" s="3" t="str">
        <f t="shared" si="23"/>
        <v/>
      </c>
      <c r="F273" s="3" t="str">
        <f t="shared" si="24"/>
        <v/>
      </c>
      <c r="G273" s="3" t="str">
        <f>IF(A273="","",IF(HOUR(A273)&lt;StartHour,StartHour,IF(HOUR(A273)&gt;FinishHour,FinishHour,HOUR(A273))))</f>
        <v/>
      </c>
      <c r="H273" s="3" t="str">
        <f t="shared" si="25"/>
        <v/>
      </c>
      <c r="I273" s="33" t="e">
        <f>IF(OR(A273="",B273=""),NA(),MAX(0,IF(A273-B273=0,SameDayCycleTimeSettingValue,(A273-B273) *24)))</f>
        <v>#N/A</v>
      </c>
      <c r="J273" s="33" t="e">
        <f>IF(OR(A273="",B273=""),NA(),MAX(0,IF(A273-B273=0,SameDayCycleTimeSettingValue,((A273-B273) *24)-(INT((A273-B273)) * (24-(FinishHour-StartHour))))))</f>
        <v>#N/A</v>
      </c>
      <c r="K273" s="3" t="e">
        <f ca="1">IF(OR(A273&lt;&gt;"",B273=""),NA(),MAX(0,IF(_xlfn.DAYS(NOW(),B273)=0,SameDayCycleTimeSettingValue,_xlfn.DAYS(NOW(),B273))))</f>
        <v>#N/A</v>
      </c>
    </row>
    <row r="274" spans="1:11" x14ac:dyDescent="0.25">
      <c r="A274" s="32" t="str">
        <f>IF(AND(TRIM(INDEX(CompletedDateValues,ROW(A274)))&lt;&gt;"",INDEX(CompletedDateValues,ROW(A274))&gt;0),INDEX(CompletedDateValues,ROW(A274)),"")</f>
        <v/>
      </c>
      <c r="B274" s="32" t="str">
        <f>IF(AND(TRIM(INDEX(StartDateValues,ROW(A274)))&lt;&gt;"",INDEX(StartDateValues,ROW(A274))&gt;0),INDEX(StartDateValues,ROW(A274)),"")</f>
        <v/>
      </c>
      <c r="C274" s="22" t="str">
        <f t="shared" si="21"/>
        <v/>
      </c>
      <c r="D274" s="3" t="str">
        <f t="shared" si="22"/>
        <v/>
      </c>
      <c r="E274" s="3" t="str">
        <f t="shared" si="23"/>
        <v/>
      </c>
      <c r="F274" s="3" t="str">
        <f t="shared" si="24"/>
        <v/>
      </c>
      <c r="G274" s="3" t="str">
        <f>IF(A274="","",IF(HOUR(A274)&lt;StartHour,StartHour,IF(HOUR(A274)&gt;FinishHour,FinishHour,HOUR(A274))))</f>
        <v/>
      </c>
      <c r="H274" s="3" t="str">
        <f t="shared" si="25"/>
        <v/>
      </c>
      <c r="I274" s="33" t="e">
        <f>IF(OR(A274="",B274=""),NA(),MAX(0,IF(A274-B274=0,SameDayCycleTimeSettingValue,(A274-B274) *24)))</f>
        <v>#N/A</v>
      </c>
      <c r="J274" s="33" t="e">
        <f>IF(OR(A274="",B274=""),NA(),MAX(0,IF(A274-B274=0,SameDayCycleTimeSettingValue,((A274-B274) *24)-(INT((A274-B274)) * (24-(FinishHour-StartHour))))))</f>
        <v>#N/A</v>
      </c>
      <c r="K274" s="3" t="e">
        <f ca="1">IF(OR(A274&lt;&gt;"",B274=""),NA(),MAX(0,IF(_xlfn.DAYS(NOW(),B274)=0,SameDayCycleTimeSettingValue,_xlfn.DAYS(NOW(),B274))))</f>
        <v>#N/A</v>
      </c>
    </row>
    <row r="275" spans="1:11" x14ac:dyDescent="0.25">
      <c r="A275" s="32" t="str">
        <f>IF(AND(TRIM(INDEX(CompletedDateValues,ROW(A275)))&lt;&gt;"",INDEX(CompletedDateValues,ROW(A275))&gt;0),INDEX(CompletedDateValues,ROW(A275)),"")</f>
        <v/>
      </c>
      <c r="B275" s="32" t="str">
        <f>IF(AND(TRIM(INDEX(StartDateValues,ROW(A275)))&lt;&gt;"",INDEX(StartDateValues,ROW(A275))&gt;0),INDEX(StartDateValues,ROW(A275)),"")</f>
        <v/>
      </c>
      <c r="C275" s="22" t="str">
        <f t="shared" si="21"/>
        <v/>
      </c>
      <c r="D275" s="3" t="str">
        <f t="shared" si="22"/>
        <v/>
      </c>
      <c r="E275" s="3" t="str">
        <f t="shared" si="23"/>
        <v/>
      </c>
      <c r="F275" s="3" t="str">
        <f t="shared" si="24"/>
        <v/>
      </c>
      <c r="G275" s="3" t="str">
        <f>IF(A275="","",IF(HOUR(A275)&lt;StartHour,StartHour,IF(HOUR(A275)&gt;FinishHour,FinishHour,HOUR(A275))))</f>
        <v/>
      </c>
      <c r="H275" s="3" t="str">
        <f t="shared" si="25"/>
        <v/>
      </c>
      <c r="I275" s="33" t="e">
        <f>IF(OR(A275="",B275=""),NA(),MAX(0,IF(A275-B275=0,SameDayCycleTimeSettingValue,(A275-B275) *24)))</f>
        <v>#N/A</v>
      </c>
      <c r="J275" s="33" t="e">
        <f>IF(OR(A275="",B275=""),NA(),MAX(0,IF(A275-B275=0,SameDayCycleTimeSettingValue,((A275-B275) *24)-(INT((A275-B275)) * (24-(FinishHour-StartHour))))))</f>
        <v>#N/A</v>
      </c>
      <c r="K275" s="3" t="e">
        <f ca="1">IF(OR(A275&lt;&gt;"",B275=""),NA(),MAX(0,IF(_xlfn.DAYS(NOW(),B275)=0,SameDayCycleTimeSettingValue,_xlfn.DAYS(NOW(),B275))))</f>
        <v>#N/A</v>
      </c>
    </row>
    <row r="276" spans="1:11" x14ac:dyDescent="0.25">
      <c r="A276" s="32" t="str">
        <f>IF(AND(TRIM(INDEX(CompletedDateValues,ROW(A276)))&lt;&gt;"",INDEX(CompletedDateValues,ROW(A276))&gt;0),INDEX(CompletedDateValues,ROW(A276)),"")</f>
        <v/>
      </c>
      <c r="B276" s="32" t="str">
        <f>IF(AND(TRIM(INDEX(StartDateValues,ROW(A276)))&lt;&gt;"",INDEX(StartDateValues,ROW(A276))&gt;0),INDEX(StartDateValues,ROW(A276)),"")</f>
        <v/>
      </c>
      <c r="C276" s="22" t="str">
        <f t="shared" si="21"/>
        <v/>
      </c>
      <c r="D276" s="3" t="str">
        <f t="shared" si="22"/>
        <v/>
      </c>
      <c r="E276" s="3" t="str">
        <f t="shared" si="23"/>
        <v/>
      </c>
      <c r="F276" s="3" t="str">
        <f t="shared" si="24"/>
        <v/>
      </c>
      <c r="G276" s="3" t="str">
        <f>IF(A276="","",IF(HOUR(A276)&lt;StartHour,StartHour,IF(HOUR(A276)&gt;FinishHour,FinishHour,HOUR(A276))))</f>
        <v/>
      </c>
      <c r="H276" s="3" t="str">
        <f t="shared" si="25"/>
        <v/>
      </c>
      <c r="I276" s="33" t="e">
        <f>IF(OR(A276="",B276=""),NA(),MAX(0,IF(A276-B276=0,SameDayCycleTimeSettingValue,(A276-B276) *24)))</f>
        <v>#N/A</v>
      </c>
      <c r="J276" s="33" t="e">
        <f>IF(OR(A276="",B276=""),NA(),MAX(0,IF(A276-B276=0,SameDayCycleTimeSettingValue,((A276-B276) *24)-(INT((A276-B276)) * (24-(FinishHour-StartHour))))))</f>
        <v>#N/A</v>
      </c>
      <c r="K276" s="3" t="e">
        <f ca="1">IF(OR(A276&lt;&gt;"",B276=""),NA(),MAX(0,IF(_xlfn.DAYS(NOW(),B276)=0,SameDayCycleTimeSettingValue,_xlfn.DAYS(NOW(),B276))))</f>
        <v>#N/A</v>
      </c>
    </row>
    <row r="277" spans="1:11" x14ac:dyDescent="0.25">
      <c r="A277" s="32" t="str">
        <f>IF(AND(TRIM(INDEX(CompletedDateValues,ROW(A277)))&lt;&gt;"",INDEX(CompletedDateValues,ROW(A277))&gt;0),INDEX(CompletedDateValues,ROW(A277)),"")</f>
        <v/>
      </c>
      <c r="B277" s="32" t="str">
        <f>IF(AND(TRIM(INDEX(StartDateValues,ROW(A277)))&lt;&gt;"",INDEX(StartDateValues,ROW(A277))&gt;0),INDEX(StartDateValues,ROW(A277)),"")</f>
        <v/>
      </c>
      <c r="C277" s="22" t="str">
        <f t="shared" si="21"/>
        <v/>
      </c>
      <c r="D277" s="3" t="str">
        <f t="shared" si="22"/>
        <v/>
      </c>
      <c r="E277" s="3" t="str">
        <f t="shared" si="23"/>
        <v/>
      </c>
      <c r="F277" s="3" t="str">
        <f t="shared" si="24"/>
        <v/>
      </c>
      <c r="G277" s="3" t="str">
        <f>IF(A277="","",IF(HOUR(A277)&lt;StartHour,StartHour,IF(HOUR(A277)&gt;FinishHour,FinishHour,HOUR(A277))))</f>
        <v/>
      </c>
      <c r="H277" s="3" t="str">
        <f t="shared" si="25"/>
        <v/>
      </c>
      <c r="I277" s="33" t="e">
        <f>IF(OR(A277="",B277=""),NA(),MAX(0,IF(A277-B277=0,SameDayCycleTimeSettingValue,(A277-B277) *24)))</f>
        <v>#N/A</v>
      </c>
      <c r="J277" s="33" t="e">
        <f>IF(OR(A277="",B277=""),NA(),MAX(0,IF(A277-B277=0,SameDayCycleTimeSettingValue,((A277-B277) *24)-(INT((A277-B277)) * (24-(FinishHour-StartHour))))))</f>
        <v>#N/A</v>
      </c>
      <c r="K277" s="3" t="e">
        <f ca="1">IF(OR(A277&lt;&gt;"",B277=""),NA(),MAX(0,IF(_xlfn.DAYS(NOW(),B277)=0,SameDayCycleTimeSettingValue,_xlfn.DAYS(NOW(),B277))))</f>
        <v>#N/A</v>
      </c>
    </row>
    <row r="278" spans="1:11" x14ac:dyDescent="0.25">
      <c r="A278" s="32" t="str">
        <f>IF(AND(TRIM(INDEX(CompletedDateValues,ROW(A278)))&lt;&gt;"",INDEX(CompletedDateValues,ROW(A278))&gt;0),INDEX(CompletedDateValues,ROW(A278)),"")</f>
        <v/>
      </c>
      <c r="B278" s="32" t="str">
        <f>IF(AND(TRIM(INDEX(StartDateValues,ROW(A278)))&lt;&gt;"",INDEX(StartDateValues,ROW(A278))&gt;0),INDEX(StartDateValues,ROW(A278)),"")</f>
        <v/>
      </c>
      <c r="C278" s="22" t="str">
        <f t="shared" si="21"/>
        <v/>
      </c>
      <c r="D278" s="3" t="str">
        <f t="shared" si="22"/>
        <v/>
      </c>
      <c r="E278" s="3" t="str">
        <f t="shared" si="23"/>
        <v/>
      </c>
      <c r="F278" s="3" t="str">
        <f t="shared" si="24"/>
        <v/>
      </c>
      <c r="G278" s="3" t="str">
        <f>IF(A278="","",IF(HOUR(A278)&lt;StartHour,StartHour,IF(HOUR(A278)&gt;FinishHour,FinishHour,HOUR(A278))))</f>
        <v/>
      </c>
      <c r="H278" s="3" t="str">
        <f t="shared" si="25"/>
        <v/>
      </c>
      <c r="I278" s="33" t="e">
        <f>IF(OR(A278="",B278=""),NA(),MAX(0,IF(A278-B278=0,SameDayCycleTimeSettingValue,(A278-B278) *24)))</f>
        <v>#N/A</v>
      </c>
      <c r="J278" s="33" t="e">
        <f>IF(OR(A278="",B278=""),NA(),MAX(0,IF(A278-B278=0,SameDayCycleTimeSettingValue,((A278-B278) *24)-(INT((A278-B278)) * (24-(FinishHour-StartHour))))))</f>
        <v>#N/A</v>
      </c>
      <c r="K278" s="3" t="e">
        <f ca="1">IF(OR(A278&lt;&gt;"",B278=""),NA(),MAX(0,IF(_xlfn.DAYS(NOW(),B278)=0,SameDayCycleTimeSettingValue,_xlfn.DAYS(NOW(),B278))))</f>
        <v>#N/A</v>
      </c>
    </row>
    <row r="279" spans="1:11" x14ac:dyDescent="0.25">
      <c r="A279" s="32" t="str">
        <f>IF(AND(TRIM(INDEX(CompletedDateValues,ROW(A279)))&lt;&gt;"",INDEX(CompletedDateValues,ROW(A279))&gt;0),INDEX(CompletedDateValues,ROW(A279)),"")</f>
        <v/>
      </c>
      <c r="B279" s="32" t="str">
        <f>IF(AND(TRIM(INDEX(StartDateValues,ROW(A279)))&lt;&gt;"",INDEX(StartDateValues,ROW(A279))&gt;0),INDEX(StartDateValues,ROW(A279)),"")</f>
        <v/>
      </c>
      <c r="C279" s="22" t="str">
        <f t="shared" si="21"/>
        <v/>
      </c>
      <c r="D279" s="3" t="str">
        <f t="shared" si="22"/>
        <v/>
      </c>
      <c r="E279" s="3" t="str">
        <f t="shared" si="23"/>
        <v/>
      </c>
      <c r="F279" s="3" t="str">
        <f t="shared" si="24"/>
        <v/>
      </c>
      <c r="G279" s="3" t="str">
        <f>IF(A279="","",IF(HOUR(A279)&lt;StartHour,StartHour,IF(HOUR(A279)&gt;FinishHour,FinishHour,HOUR(A279))))</f>
        <v/>
      </c>
      <c r="H279" s="3" t="str">
        <f t="shared" si="25"/>
        <v/>
      </c>
      <c r="I279" s="33" t="e">
        <f>IF(OR(A279="",B279=""),NA(),MAX(0,IF(A279-B279=0,SameDayCycleTimeSettingValue,(A279-B279) *24)))</f>
        <v>#N/A</v>
      </c>
      <c r="J279" s="33" t="e">
        <f>IF(OR(A279="",B279=""),NA(),MAX(0,IF(A279-B279=0,SameDayCycleTimeSettingValue,((A279-B279) *24)-(INT((A279-B279)) * (24-(FinishHour-StartHour))))))</f>
        <v>#N/A</v>
      </c>
      <c r="K279" s="3" t="e">
        <f ca="1">IF(OR(A279&lt;&gt;"",B279=""),NA(),MAX(0,IF(_xlfn.DAYS(NOW(),B279)=0,SameDayCycleTimeSettingValue,_xlfn.DAYS(NOW(),B279))))</f>
        <v>#N/A</v>
      </c>
    </row>
    <row r="280" spans="1:11" x14ac:dyDescent="0.25">
      <c r="A280" s="32" t="str">
        <f>IF(AND(TRIM(INDEX(CompletedDateValues,ROW(A280)))&lt;&gt;"",INDEX(CompletedDateValues,ROW(A280))&gt;0),INDEX(CompletedDateValues,ROW(A280)),"")</f>
        <v/>
      </c>
      <c r="B280" s="32" t="str">
        <f>IF(AND(TRIM(INDEX(StartDateValues,ROW(A280)))&lt;&gt;"",INDEX(StartDateValues,ROW(A280))&gt;0),INDEX(StartDateValues,ROW(A280)),"")</f>
        <v/>
      </c>
      <c r="C280" s="22" t="str">
        <f t="shared" si="21"/>
        <v/>
      </c>
      <c r="D280" s="3" t="str">
        <f t="shared" si="22"/>
        <v/>
      </c>
      <c r="E280" s="3" t="str">
        <f t="shared" si="23"/>
        <v/>
      </c>
      <c r="F280" s="3" t="str">
        <f t="shared" si="24"/>
        <v/>
      </c>
      <c r="G280" s="3" t="str">
        <f>IF(A280="","",IF(HOUR(A280)&lt;StartHour,StartHour,IF(HOUR(A280)&gt;FinishHour,FinishHour,HOUR(A280))))</f>
        <v/>
      </c>
      <c r="H280" s="3" t="str">
        <f t="shared" si="25"/>
        <v/>
      </c>
      <c r="I280" s="33" t="e">
        <f>IF(OR(A280="",B280=""),NA(),MAX(0,IF(A280-B280=0,SameDayCycleTimeSettingValue,(A280-B280) *24)))</f>
        <v>#N/A</v>
      </c>
      <c r="J280" s="33" t="e">
        <f>IF(OR(A280="",B280=""),NA(),MAX(0,IF(A280-B280=0,SameDayCycleTimeSettingValue,((A280-B280) *24)-(INT((A280-B280)) * (24-(FinishHour-StartHour))))))</f>
        <v>#N/A</v>
      </c>
      <c r="K280" s="3" t="e">
        <f ca="1">IF(OR(A280&lt;&gt;"",B280=""),NA(),MAX(0,IF(_xlfn.DAYS(NOW(),B280)=0,SameDayCycleTimeSettingValue,_xlfn.DAYS(NOW(),B280))))</f>
        <v>#N/A</v>
      </c>
    </row>
    <row r="281" spans="1:11" x14ac:dyDescent="0.25">
      <c r="A281" s="32" t="str">
        <f>IF(AND(TRIM(INDEX(CompletedDateValues,ROW(A281)))&lt;&gt;"",INDEX(CompletedDateValues,ROW(A281))&gt;0),INDEX(CompletedDateValues,ROW(A281)),"")</f>
        <v/>
      </c>
      <c r="B281" s="32" t="str">
        <f>IF(AND(TRIM(INDEX(StartDateValues,ROW(A281)))&lt;&gt;"",INDEX(StartDateValues,ROW(A281))&gt;0),INDEX(StartDateValues,ROW(A281)),"")</f>
        <v/>
      </c>
      <c r="C281" s="22" t="str">
        <f t="shared" si="21"/>
        <v/>
      </c>
      <c r="D281" s="3" t="str">
        <f t="shared" si="22"/>
        <v/>
      </c>
      <c r="E281" s="3" t="str">
        <f t="shared" si="23"/>
        <v/>
      </c>
      <c r="F281" s="3" t="str">
        <f t="shared" si="24"/>
        <v/>
      </c>
      <c r="G281" s="3" t="str">
        <f>IF(A281="","",IF(HOUR(A281)&lt;StartHour,StartHour,IF(HOUR(A281)&gt;FinishHour,FinishHour,HOUR(A281))))</f>
        <v/>
      </c>
      <c r="H281" s="3" t="str">
        <f t="shared" si="25"/>
        <v/>
      </c>
      <c r="I281" s="33" t="e">
        <f>IF(OR(A281="",B281=""),NA(),MAX(0,IF(A281-B281=0,SameDayCycleTimeSettingValue,(A281-B281) *24)))</f>
        <v>#N/A</v>
      </c>
      <c r="J281" s="33" t="e">
        <f>IF(OR(A281="",B281=""),NA(),MAX(0,IF(A281-B281=0,SameDayCycleTimeSettingValue,((A281-B281) *24)-(INT((A281-B281)) * (24-(FinishHour-StartHour))))))</f>
        <v>#N/A</v>
      </c>
      <c r="K281" s="3" t="e">
        <f ca="1">IF(OR(A281&lt;&gt;"",B281=""),NA(),MAX(0,IF(_xlfn.DAYS(NOW(),B281)=0,SameDayCycleTimeSettingValue,_xlfn.DAYS(NOW(),B281))))</f>
        <v>#N/A</v>
      </c>
    </row>
    <row r="282" spans="1:11" x14ac:dyDescent="0.25">
      <c r="A282" s="32" t="str">
        <f>IF(AND(TRIM(INDEX(CompletedDateValues,ROW(A282)))&lt;&gt;"",INDEX(CompletedDateValues,ROW(A282))&gt;0),INDEX(CompletedDateValues,ROW(A282)),"")</f>
        <v/>
      </c>
      <c r="B282" s="32" t="str">
        <f>IF(AND(TRIM(INDEX(StartDateValues,ROW(A282)))&lt;&gt;"",INDEX(StartDateValues,ROW(A282))&gt;0),INDEX(StartDateValues,ROW(A282)),"")</f>
        <v/>
      </c>
      <c r="C282" s="22" t="str">
        <f t="shared" si="21"/>
        <v/>
      </c>
      <c r="D282" s="3" t="str">
        <f t="shared" si="22"/>
        <v/>
      </c>
      <c r="E282" s="3" t="str">
        <f t="shared" si="23"/>
        <v/>
      </c>
      <c r="F282" s="3" t="str">
        <f t="shared" si="24"/>
        <v/>
      </c>
      <c r="G282" s="3" t="str">
        <f>IF(A282="","",IF(HOUR(A282)&lt;StartHour,StartHour,IF(HOUR(A282)&gt;FinishHour,FinishHour,HOUR(A282))))</f>
        <v/>
      </c>
      <c r="H282" s="3" t="str">
        <f t="shared" si="25"/>
        <v/>
      </c>
      <c r="I282" s="33" t="e">
        <f>IF(OR(A282="",B282=""),NA(),MAX(0,IF(A282-B282=0,SameDayCycleTimeSettingValue,(A282-B282) *24)))</f>
        <v>#N/A</v>
      </c>
      <c r="J282" s="33" t="e">
        <f>IF(OR(A282="",B282=""),NA(),MAX(0,IF(A282-B282=0,SameDayCycleTimeSettingValue,((A282-B282) *24)-(INT((A282-B282)) * (24-(FinishHour-StartHour))))))</f>
        <v>#N/A</v>
      </c>
      <c r="K282" s="3" t="e">
        <f ca="1">IF(OR(A282&lt;&gt;"",B282=""),NA(),MAX(0,IF(_xlfn.DAYS(NOW(),B282)=0,SameDayCycleTimeSettingValue,_xlfn.DAYS(NOW(),B282))))</f>
        <v>#N/A</v>
      </c>
    </row>
    <row r="283" spans="1:11" x14ac:dyDescent="0.25">
      <c r="A283" s="32" t="str">
        <f>IF(AND(TRIM(INDEX(CompletedDateValues,ROW(A283)))&lt;&gt;"",INDEX(CompletedDateValues,ROW(A283))&gt;0),INDEX(CompletedDateValues,ROW(A283)),"")</f>
        <v/>
      </c>
      <c r="B283" s="32" t="str">
        <f>IF(AND(TRIM(INDEX(StartDateValues,ROW(A283)))&lt;&gt;"",INDEX(StartDateValues,ROW(A283))&gt;0),INDEX(StartDateValues,ROW(A283)),"")</f>
        <v/>
      </c>
      <c r="C283" s="22" t="str">
        <f t="shared" si="21"/>
        <v/>
      </c>
      <c r="D283" s="3" t="str">
        <f t="shared" si="22"/>
        <v/>
      </c>
      <c r="E283" s="3" t="str">
        <f t="shared" si="23"/>
        <v/>
      </c>
      <c r="F283" s="3" t="str">
        <f t="shared" si="24"/>
        <v/>
      </c>
      <c r="G283" s="3" t="str">
        <f>IF(A283="","",IF(HOUR(A283)&lt;StartHour,StartHour,IF(HOUR(A283)&gt;FinishHour,FinishHour,HOUR(A283))))</f>
        <v/>
      </c>
      <c r="H283" s="3" t="str">
        <f t="shared" si="25"/>
        <v/>
      </c>
      <c r="I283" s="33" t="e">
        <f>IF(OR(A283="",B283=""),NA(),MAX(0,IF(A283-B283=0,SameDayCycleTimeSettingValue,(A283-B283) *24)))</f>
        <v>#N/A</v>
      </c>
      <c r="J283" s="33" t="e">
        <f>IF(OR(A283="",B283=""),NA(),MAX(0,IF(A283-B283=0,SameDayCycleTimeSettingValue,((A283-B283) *24)-(INT((A283-B283)) * (24-(FinishHour-StartHour))))))</f>
        <v>#N/A</v>
      </c>
      <c r="K283" s="3" t="e">
        <f ca="1">IF(OR(A283&lt;&gt;"",B283=""),NA(),MAX(0,IF(_xlfn.DAYS(NOW(),B283)=0,SameDayCycleTimeSettingValue,_xlfn.DAYS(NOW(),B283))))</f>
        <v>#N/A</v>
      </c>
    </row>
    <row r="284" spans="1:11" x14ac:dyDescent="0.25">
      <c r="A284" s="32" t="str">
        <f>IF(AND(TRIM(INDEX(CompletedDateValues,ROW(A284)))&lt;&gt;"",INDEX(CompletedDateValues,ROW(A284))&gt;0),INDEX(CompletedDateValues,ROW(A284)),"")</f>
        <v/>
      </c>
      <c r="B284" s="32" t="str">
        <f>IF(AND(TRIM(INDEX(StartDateValues,ROW(A284)))&lt;&gt;"",INDEX(StartDateValues,ROW(A284))&gt;0),INDEX(StartDateValues,ROW(A284)),"")</f>
        <v/>
      </c>
      <c r="C284" s="22" t="str">
        <f t="shared" si="21"/>
        <v/>
      </c>
      <c r="D284" s="3" t="str">
        <f t="shared" si="22"/>
        <v/>
      </c>
      <c r="E284" s="3" t="str">
        <f t="shared" si="23"/>
        <v/>
      </c>
      <c r="F284" s="3" t="str">
        <f t="shared" si="24"/>
        <v/>
      </c>
      <c r="G284" s="3" t="str">
        <f>IF(A284="","",IF(HOUR(A284)&lt;StartHour,StartHour,IF(HOUR(A284)&gt;FinishHour,FinishHour,HOUR(A284))))</f>
        <v/>
      </c>
      <c r="H284" s="3" t="str">
        <f t="shared" si="25"/>
        <v/>
      </c>
      <c r="I284" s="33" t="e">
        <f>IF(OR(A284="",B284=""),NA(),MAX(0,IF(A284-B284=0,SameDayCycleTimeSettingValue,(A284-B284) *24)))</f>
        <v>#N/A</v>
      </c>
      <c r="J284" s="33" t="e">
        <f>IF(OR(A284="",B284=""),NA(),MAX(0,IF(A284-B284=0,SameDayCycleTimeSettingValue,((A284-B284) *24)-(INT((A284-B284)) * (24-(FinishHour-StartHour))))))</f>
        <v>#N/A</v>
      </c>
      <c r="K284" s="3" t="e">
        <f ca="1">IF(OR(A284&lt;&gt;"",B284=""),NA(),MAX(0,IF(_xlfn.DAYS(NOW(),B284)=0,SameDayCycleTimeSettingValue,_xlfn.DAYS(NOW(),B284))))</f>
        <v>#N/A</v>
      </c>
    </row>
    <row r="285" spans="1:11" x14ac:dyDescent="0.25">
      <c r="A285" s="32" t="str">
        <f>IF(AND(TRIM(INDEX(CompletedDateValues,ROW(A285)))&lt;&gt;"",INDEX(CompletedDateValues,ROW(A285))&gt;0),INDEX(CompletedDateValues,ROW(A285)),"")</f>
        <v/>
      </c>
      <c r="B285" s="32" t="str">
        <f>IF(AND(TRIM(INDEX(StartDateValues,ROW(A285)))&lt;&gt;"",INDEX(StartDateValues,ROW(A285))&gt;0),INDEX(StartDateValues,ROW(A285)),"")</f>
        <v/>
      </c>
      <c r="C285" s="22" t="str">
        <f t="shared" si="21"/>
        <v/>
      </c>
      <c r="D285" s="3" t="str">
        <f t="shared" si="22"/>
        <v/>
      </c>
      <c r="E285" s="3" t="str">
        <f t="shared" si="23"/>
        <v/>
      </c>
      <c r="F285" s="3" t="str">
        <f t="shared" si="24"/>
        <v/>
      </c>
      <c r="G285" s="3" t="str">
        <f>IF(A285="","",IF(HOUR(A285)&lt;StartHour,StartHour,IF(HOUR(A285)&gt;FinishHour,FinishHour,HOUR(A285))))</f>
        <v/>
      </c>
      <c r="H285" s="3" t="str">
        <f t="shared" si="25"/>
        <v/>
      </c>
      <c r="I285" s="33" t="e">
        <f>IF(OR(A285="",B285=""),NA(),MAX(0,IF(A285-B285=0,SameDayCycleTimeSettingValue,(A285-B285) *24)))</f>
        <v>#N/A</v>
      </c>
      <c r="J285" s="33" t="e">
        <f>IF(OR(A285="",B285=""),NA(),MAX(0,IF(A285-B285=0,SameDayCycleTimeSettingValue,((A285-B285) *24)-(INT((A285-B285)) * (24-(FinishHour-StartHour))))))</f>
        <v>#N/A</v>
      </c>
      <c r="K285" s="3" t="e">
        <f ca="1">IF(OR(A285&lt;&gt;"",B285=""),NA(),MAX(0,IF(_xlfn.DAYS(NOW(),B285)=0,SameDayCycleTimeSettingValue,_xlfn.DAYS(NOW(),B285))))</f>
        <v>#N/A</v>
      </c>
    </row>
    <row r="286" spans="1:11" x14ac:dyDescent="0.25">
      <c r="A286" s="32" t="str">
        <f>IF(AND(TRIM(INDEX(CompletedDateValues,ROW(A286)))&lt;&gt;"",INDEX(CompletedDateValues,ROW(A286))&gt;0),INDEX(CompletedDateValues,ROW(A286)),"")</f>
        <v/>
      </c>
      <c r="B286" s="32" t="str">
        <f>IF(AND(TRIM(INDEX(StartDateValues,ROW(A286)))&lt;&gt;"",INDEX(StartDateValues,ROW(A286))&gt;0),INDEX(StartDateValues,ROW(A286)),"")</f>
        <v/>
      </c>
      <c r="C286" s="22" t="str">
        <f t="shared" si="21"/>
        <v/>
      </c>
      <c r="D286" s="3" t="str">
        <f t="shared" si="22"/>
        <v/>
      </c>
      <c r="E286" s="3" t="str">
        <f t="shared" si="23"/>
        <v/>
      </c>
      <c r="F286" s="3" t="str">
        <f t="shared" si="24"/>
        <v/>
      </c>
      <c r="G286" s="3" t="str">
        <f>IF(A286="","",IF(HOUR(A286)&lt;StartHour,StartHour,IF(HOUR(A286)&gt;FinishHour,FinishHour,HOUR(A286))))</f>
        <v/>
      </c>
      <c r="H286" s="3" t="str">
        <f t="shared" si="25"/>
        <v/>
      </c>
      <c r="I286" s="33" t="e">
        <f>IF(OR(A286="",B286=""),NA(),MAX(0,IF(A286-B286=0,SameDayCycleTimeSettingValue,(A286-B286) *24)))</f>
        <v>#N/A</v>
      </c>
      <c r="J286" s="33" t="e">
        <f>IF(OR(A286="",B286=""),NA(),MAX(0,IF(A286-B286=0,SameDayCycleTimeSettingValue,((A286-B286) *24)-(INT((A286-B286)) * (24-(FinishHour-StartHour))))))</f>
        <v>#N/A</v>
      </c>
      <c r="K286" s="3" t="e">
        <f ca="1">IF(OR(A286&lt;&gt;"",B286=""),NA(),MAX(0,IF(_xlfn.DAYS(NOW(),B286)=0,SameDayCycleTimeSettingValue,_xlfn.DAYS(NOW(),B286))))</f>
        <v>#N/A</v>
      </c>
    </row>
    <row r="287" spans="1:11" x14ac:dyDescent="0.25">
      <c r="A287" s="32" t="str">
        <f>IF(AND(TRIM(INDEX(CompletedDateValues,ROW(A287)))&lt;&gt;"",INDEX(CompletedDateValues,ROW(A287))&gt;0),INDEX(CompletedDateValues,ROW(A287)),"")</f>
        <v/>
      </c>
      <c r="B287" s="32" t="str">
        <f>IF(AND(TRIM(INDEX(StartDateValues,ROW(A287)))&lt;&gt;"",INDEX(StartDateValues,ROW(A287))&gt;0),INDEX(StartDateValues,ROW(A287)),"")</f>
        <v/>
      </c>
      <c r="C287" s="22" t="str">
        <f t="shared" si="21"/>
        <v/>
      </c>
      <c r="D287" s="3" t="str">
        <f t="shared" si="22"/>
        <v/>
      </c>
      <c r="E287" s="3" t="str">
        <f t="shared" si="23"/>
        <v/>
      </c>
      <c r="F287" s="3" t="str">
        <f t="shared" si="24"/>
        <v/>
      </c>
      <c r="G287" s="3" t="str">
        <f>IF(A287="","",IF(HOUR(A287)&lt;StartHour,StartHour,IF(HOUR(A287)&gt;FinishHour,FinishHour,HOUR(A287))))</f>
        <v/>
      </c>
      <c r="H287" s="3" t="str">
        <f t="shared" si="25"/>
        <v/>
      </c>
      <c r="I287" s="33" t="e">
        <f>IF(OR(A287="",B287=""),NA(),MAX(0,IF(A287-B287=0,SameDayCycleTimeSettingValue,(A287-B287) *24)))</f>
        <v>#N/A</v>
      </c>
      <c r="J287" s="33" t="e">
        <f>IF(OR(A287="",B287=""),NA(),MAX(0,IF(A287-B287=0,SameDayCycleTimeSettingValue,((A287-B287) *24)-(INT((A287-B287)) * (24-(FinishHour-StartHour))))))</f>
        <v>#N/A</v>
      </c>
      <c r="K287" s="3" t="e">
        <f ca="1">IF(OR(A287&lt;&gt;"",B287=""),NA(),MAX(0,IF(_xlfn.DAYS(NOW(),B287)=0,SameDayCycleTimeSettingValue,_xlfn.DAYS(NOW(),B287))))</f>
        <v>#N/A</v>
      </c>
    </row>
    <row r="288" spans="1:11" x14ac:dyDescent="0.25">
      <c r="A288" s="32" t="str">
        <f>IF(AND(TRIM(INDEX(CompletedDateValues,ROW(A288)))&lt;&gt;"",INDEX(CompletedDateValues,ROW(A288))&gt;0),INDEX(CompletedDateValues,ROW(A288)),"")</f>
        <v/>
      </c>
      <c r="B288" s="32" t="str">
        <f>IF(AND(TRIM(INDEX(StartDateValues,ROW(A288)))&lt;&gt;"",INDEX(StartDateValues,ROW(A288))&gt;0),INDEX(StartDateValues,ROW(A288)),"")</f>
        <v/>
      </c>
      <c r="C288" s="22" t="str">
        <f t="shared" si="21"/>
        <v/>
      </c>
      <c r="D288" s="3" t="str">
        <f t="shared" si="22"/>
        <v/>
      </c>
      <c r="E288" s="3" t="str">
        <f t="shared" si="23"/>
        <v/>
      </c>
      <c r="F288" s="3" t="str">
        <f t="shared" si="24"/>
        <v/>
      </c>
      <c r="G288" s="3" t="str">
        <f>IF(A288="","",IF(HOUR(A288)&lt;StartHour,StartHour,IF(HOUR(A288)&gt;FinishHour,FinishHour,HOUR(A288))))</f>
        <v/>
      </c>
      <c r="H288" s="3" t="str">
        <f t="shared" si="25"/>
        <v/>
      </c>
      <c r="I288" s="33" t="e">
        <f>IF(OR(A288="",B288=""),NA(),MAX(0,IF(A288-B288=0,SameDayCycleTimeSettingValue,(A288-B288) *24)))</f>
        <v>#N/A</v>
      </c>
      <c r="J288" s="33" t="e">
        <f>IF(OR(A288="",B288=""),NA(),MAX(0,IF(A288-B288=0,SameDayCycleTimeSettingValue,((A288-B288) *24)-(INT((A288-B288)) * (24-(FinishHour-StartHour))))))</f>
        <v>#N/A</v>
      </c>
      <c r="K288" s="3" t="e">
        <f ca="1">IF(OR(A288&lt;&gt;"",B288=""),NA(),MAX(0,IF(_xlfn.DAYS(NOW(),B288)=0,SameDayCycleTimeSettingValue,_xlfn.DAYS(NOW(),B288))))</f>
        <v>#N/A</v>
      </c>
    </row>
    <row r="289" spans="1:11" x14ac:dyDescent="0.25">
      <c r="A289" s="32" t="str">
        <f>IF(AND(TRIM(INDEX(CompletedDateValues,ROW(A289)))&lt;&gt;"",INDEX(CompletedDateValues,ROW(A289))&gt;0),INDEX(CompletedDateValues,ROW(A289)),"")</f>
        <v/>
      </c>
      <c r="B289" s="32" t="str">
        <f>IF(AND(TRIM(INDEX(StartDateValues,ROW(A289)))&lt;&gt;"",INDEX(StartDateValues,ROW(A289))&gt;0),INDEX(StartDateValues,ROW(A289)),"")</f>
        <v/>
      </c>
      <c r="C289" s="22" t="str">
        <f t="shared" si="21"/>
        <v/>
      </c>
      <c r="D289" s="3" t="str">
        <f t="shared" si="22"/>
        <v/>
      </c>
      <c r="E289" s="3" t="str">
        <f t="shared" si="23"/>
        <v/>
      </c>
      <c r="F289" s="3" t="str">
        <f t="shared" si="24"/>
        <v/>
      </c>
      <c r="G289" s="3" t="str">
        <f>IF(A289="","",IF(HOUR(A289)&lt;StartHour,StartHour,IF(HOUR(A289)&gt;FinishHour,FinishHour,HOUR(A289))))</f>
        <v/>
      </c>
      <c r="H289" s="3" t="str">
        <f t="shared" si="25"/>
        <v/>
      </c>
      <c r="I289" s="33" t="e">
        <f>IF(OR(A289="",B289=""),NA(),MAX(0,IF(A289-B289=0,SameDayCycleTimeSettingValue,(A289-B289) *24)))</f>
        <v>#N/A</v>
      </c>
      <c r="J289" s="33" t="e">
        <f>IF(OR(A289="",B289=""),NA(),MAX(0,IF(A289-B289=0,SameDayCycleTimeSettingValue,((A289-B289) *24)-(INT((A289-B289)) * (24-(FinishHour-StartHour))))))</f>
        <v>#N/A</v>
      </c>
      <c r="K289" s="3" t="e">
        <f ca="1">IF(OR(A289&lt;&gt;"",B289=""),NA(),MAX(0,IF(_xlfn.DAYS(NOW(),B289)=0,SameDayCycleTimeSettingValue,_xlfn.DAYS(NOW(),B289))))</f>
        <v>#N/A</v>
      </c>
    </row>
    <row r="290" spans="1:11" x14ac:dyDescent="0.25">
      <c r="A290" s="32" t="str">
        <f>IF(AND(TRIM(INDEX(CompletedDateValues,ROW(A290)))&lt;&gt;"",INDEX(CompletedDateValues,ROW(A290))&gt;0),INDEX(CompletedDateValues,ROW(A290)),"")</f>
        <v/>
      </c>
      <c r="B290" s="32" t="str">
        <f>IF(AND(TRIM(INDEX(StartDateValues,ROW(A290)))&lt;&gt;"",INDEX(StartDateValues,ROW(A290))&gt;0),INDEX(StartDateValues,ROW(A290)),"")</f>
        <v/>
      </c>
      <c r="C290" s="22" t="str">
        <f t="shared" si="21"/>
        <v/>
      </c>
      <c r="D290" s="3" t="str">
        <f t="shared" si="22"/>
        <v/>
      </c>
      <c r="E290" s="3" t="str">
        <f t="shared" si="23"/>
        <v/>
      </c>
      <c r="F290" s="3" t="str">
        <f t="shared" si="24"/>
        <v/>
      </c>
      <c r="G290" s="3" t="str">
        <f>IF(A290="","",IF(HOUR(A290)&lt;StartHour,StartHour,IF(HOUR(A290)&gt;FinishHour,FinishHour,HOUR(A290))))</f>
        <v/>
      </c>
      <c r="H290" s="3" t="str">
        <f t="shared" si="25"/>
        <v/>
      </c>
      <c r="I290" s="33" t="e">
        <f>IF(OR(A290="",B290=""),NA(),MAX(0,IF(A290-B290=0,SameDayCycleTimeSettingValue,(A290-B290) *24)))</f>
        <v>#N/A</v>
      </c>
      <c r="J290" s="33" t="e">
        <f>IF(OR(A290="",B290=""),NA(),MAX(0,IF(A290-B290=0,SameDayCycleTimeSettingValue,((A290-B290) *24)-(INT((A290-B290)) * (24-(FinishHour-StartHour))))))</f>
        <v>#N/A</v>
      </c>
      <c r="K290" s="3" t="e">
        <f ca="1">IF(OR(A290&lt;&gt;"",B290=""),NA(),MAX(0,IF(_xlfn.DAYS(NOW(),B290)=0,SameDayCycleTimeSettingValue,_xlfn.DAYS(NOW(),B290))))</f>
        <v>#N/A</v>
      </c>
    </row>
    <row r="291" spans="1:11" x14ac:dyDescent="0.25">
      <c r="A291" s="32" t="str">
        <f>IF(AND(TRIM(INDEX(CompletedDateValues,ROW(A291)))&lt;&gt;"",INDEX(CompletedDateValues,ROW(A291))&gt;0),INDEX(CompletedDateValues,ROW(A291)),"")</f>
        <v/>
      </c>
      <c r="B291" s="32" t="str">
        <f>IF(AND(TRIM(INDEX(StartDateValues,ROW(A291)))&lt;&gt;"",INDEX(StartDateValues,ROW(A291))&gt;0),INDEX(StartDateValues,ROW(A291)),"")</f>
        <v/>
      </c>
      <c r="C291" s="22" t="str">
        <f t="shared" si="21"/>
        <v/>
      </c>
      <c r="D291" s="3" t="str">
        <f t="shared" si="22"/>
        <v/>
      </c>
      <c r="E291" s="3" t="str">
        <f t="shared" si="23"/>
        <v/>
      </c>
      <c r="F291" s="3" t="str">
        <f t="shared" si="24"/>
        <v/>
      </c>
      <c r="G291" s="3" t="str">
        <f>IF(A291="","",IF(HOUR(A291)&lt;StartHour,StartHour,IF(HOUR(A291)&gt;FinishHour,FinishHour,HOUR(A291))))</f>
        <v/>
      </c>
      <c r="H291" s="3" t="str">
        <f t="shared" si="25"/>
        <v/>
      </c>
      <c r="I291" s="33" t="e">
        <f>IF(OR(A291="",B291=""),NA(),MAX(0,IF(A291-B291=0,SameDayCycleTimeSettingValue,(A291-B291) *24)))</f>
        <v>#N/A</v>
      </c>
      <c r="J291" s="33" t="e">
        <f>IF(OR(A291="",B291=""),NA(),MAX(0,IF(A291-B291=0,SameDayCycleTimeSettingValue,((A291-B291) *24)-(INT((A291-B291)) * (24-(FinishHour-StartHour))))))</f>
        <v>#N/A</v>
      </c>
      <c r="K291" s="3" t="e">
        <f ca="1">IF(OR(A291&lt;&gt;"",B291=""),NA(),MAX(0,IF(_xlfn.DAYS(NOW(),B291)=0,SameDayCycleTimeSettingValue,_xlfn.DAYS(NOW(),B291))))</f>
        <v>#N/A</v>
      </c>
    </row>
    <row r="292" spans="1:11" x14ac:dyDescent="0.25">
      <c r="A292" s="32" t="str">
        <f>IF(AND(TRIM(INDEX(CompletedDateValues,ROW(A292)))&lt;&gt;"",INDEX(CompletedDateValues,ROW(A292))&gt;0),INDEX(CompletedDateValues,ROW(A292)),"")</f>
        <v/>
      </c>
      <c r="B292" s="32" t="str">
        <f>IF(AND(TRIM(INDEX(StartDateValues,ROW(A292)))&lt;&gt;"",INDEX(StartDateValues,ROW(A292))&gt;0),INDEX(StartDateValues,ROW(A292)),"")</f>
        <v/>
      </c>
      <c r="C292" s="22" t="str">
        <f t="shared" si="21"/>
        <v/>
      </c>
      <c r="D292" s="3" t="str">
        <f t="shared" si="22"/>
        <v/>
      </c>
      <c r="E292" s="3" t="str">
        <f t="shared" si="23"/>
        <v/>
      </c>
      <c r="F292" s="3" t="str">
        <f t="shared" si="24"/>
        <v/>
      </c>
      <c r="G292" s="3" t="str">
        <f>IF(A292="","",IF(HOUR(A292)&lt;StartHour,StartHour,IF(HOUR(A292)&gt;FinishHour,FinishHour,HOUR(A292))))</f>
        <v/>
      </c>
      <c r="H292" s="3" t="str">
        <f t="shared" si="25"/>
        <v/>
      </c>
      <c r="I292" s="33" t="e">
        <f>IF(OR(A292="",B292=""),NA(),MAX(0,IF(A292-B292=0,SameDayCycleTimeSettingValue,(A292-B292) *24)))</f>
        <v>#N/A</v>
      </c>
      <c r="J292" s="33" t="e">
        <f>IF(OR(A292="",B292=""),NA(),MAX(0,IF(A292-B292=0,SameDayCycleTimeSettingValue,((A292-B292) *24)-(INT((A292-B292)) * (24-(FinishHour-StartHour))))))</f>
        <v>#N/A</v>
      </c>
      <c r="K292" s="3" t="e">
        <f ca="1">IF(OR(A292&lt;&gt;"",B292=""),NA(),MAX(0,IF(_xlfn.DAYS(NOW(),B292)=0,SameDayCycleTimeSettingValue,_xlfn.DAYS(NOW(),B292))))</f>
        <v>#N/A</v>
      </c>
    </row>
    <row r="293" spans="1:11" x14ac:dyDescent="0.25">
      <c r="A293" s="32" t="str">
        <f>IF(AND(TRIM(INDEX(CompletedDateValues,ROW(A293)))&lt;&gt;"",INDEX(CompletedDateValues,ROW(A293))&gt;0),INDEX(CompletedDateValues,ROW(A293)),"")</f>
        <v/>
      </c>
      <c r="B293" s="32" t="str">
        <f>IF(AND(TRIM(INDEX(StartDateValues,ROW(A293)))&lt;&gt;"",INDEX(StartDateValues,ROW(A293))&gt;0),INDEX(StartDateValues,ROW(A293)),"")</f>
        <v/>
      </c>
      <c r="C293" s="22" t="str">
        <f t="shared" si="21"/>
        <v/>
      </c>
      <c r="D293" s="3" t="str">
        <f t="shared" si="22"/>
        <v/>
      </c>
      <c r="E293" s="3" t="str">
        <f t="shared" si="23"/>
        <v/>
      </c>
      <c r="F293" s="3" t="str">
        <f t="shared" si="24"/>
        <v/>
      </c>
      <c r="G293" s="3" t="str">
        <f>IF(A293="","",IF(HOUR(A293)&lt;StartHour,StartHour,IF(HOUR(A293)&gt;FinishHour,FinishHour,HOUR(A293))))</f>
        <v/>
      </c>
      <c r="H293" s="3" t="str">
        <f t="shared" si="25"/>
        <v/>
      </c>
      <c r="I293" s="33" t="e">
        <f>IF(OR(A293="",B293=""),NA(),MAX(0,IF(A293-B293=0,SameDayCycleTimeSettingValue,(A293-B293) *24)))</f>
        <v>#N/A</v>
      </c>
      <c r="J293" s="33" t="e">
        <f>IF(OR(A293="",B293=""),NA(),MAX(0,IF(A293-B293=0,SameDayCycleTimeSettingValue,((A293-B293) *24)-(INT((A293-B293)) * (24-(FinishHour-StartHour))))))</f>
        <v>#N/A</v>
      </c>
      <c r="K293" s="3" t="e">
        <f ca="1">IF(OR(A293&lt;&gt;"",B293=""),NA(),MAX(0,IF(_xlfn.DAYS(NOW(),B293)=0,SameDayCycleTimeSettingValue,_xlfn.DAYS(NOW(),B293))))</f>
        <v>#N/A</v>
      </c>
    </row>
    <row r="294" spans="1:11" x14ac:dyDescent="0.25">
      <c r="A294" s="32" t="str">
        <f>IF(AND(TRIM(INDEX(CompletedDateValues,ROW(A294)))&lt;&gt;"",INDEX(CompletedDateValues,ROW(A294))&gt;0),INDEX(CompletedDateValues,ROW(A294)),"")</f>
        <v/>
      </c>
      <c r="B294" s="32" t="str">
        <f>IF(AND(TRIM(INDEX(StartDateValues,ROW(A294)))&lt;&gt;"",INDEX(StartDateValues,ROW(A294))&gt;0),INDEX(StartDateValues,ROW(A294)),"")</f>
        <v/>
      </c>
      <c r="C294" s="22" t="str">
        <f t="shared" si="21"/>
        <v/>
      </c>
      <c r="D294" s="3" t="str">
        <f t="shared" si="22"/>
        <v/>
      </c>
      <c r="E294" s="3" t="str">
        <f t="shared" si="23"/>
        <v/>
      </c>
      <c r="F294" s="3" t="str">
        <f t="shared" si="24"/>
        <v/>
      </c>
      <c r="G294" s="3" t="str">
        <f>IF(A294="","",IF(HOUR(A294)&lt;StartHour,StartHour,IF(HOUR(A294)&gt;FinishHour,FinishHour,HOUR(A294))))</f>
        <v/>
      </c>
      <c r="H294" s="3" t="str">
        <f t="shared" si="25"/>
        <v/>
      </c>
      <c r="I294" s="33" t="e">
        <f>IF(OR(A294="",B294=""),NA(),MAX(0,IF(A294-B294=0,SameDayCycleTimeSettingValue,(A294-B294) *24)))</f>
        <v>#N/A</v>
      </c>
      <c r="J294" s="33" t="e">
        <f>IF(OR(A294="",B294=""),NA(),MAX(0,IF(A294-B294=0,SameDayCycleTimeSettingValue,((A294-B294) *24)-(INT((A294-B294)) * (24-(FinishHour-StartHour))))))</f>
        <v>#N/A</v>
      </c>
      <c r="K294" s="3" t="e">
        <f ca="1">IF(OR(A294&lt;&gt;"",B294=""),NA(),MAX(0,IF(_xlfn.DAYS(NOW(),B294)=0,SameDayCycleTimeSettingValue,_xlfn.DAYS(NOW(),B294))))</f>
        <v>#N/A</v>
      </c>
    </row>
    <row r="295" spans="1:11" x14ac:dyDescent="0.25">
      <c r="A295" s="32" t="str">
        <f>IF(AND(TRIM(INDEX(CompletedDateValues,ROW(A295)))&lt;&gt;"",INDEX(CompletedDateValues,ROW(A295))&gt;0),INDEX(CompletedDateValues,ROW(A295)),"")</f>
        <v/>
      </c>
      <c r="B295" s="32" t="str">
        <f>IF(AND(TRIM(INDEX(StartDateValues,ROW(A295)))&lt;&gt;"",INDEX(StartDateValues,ROW(A295))&gt;0),INDEX(StartDateValues,ROW(A295)),"")</f>
        <v/>
      </c>
      <c r="C295" s="22" t="str">
        <f t="shared" si="21"/>
        <v/>
      </c>
      <c r="D295" s="3" t="str">
        <f t="shared" si="22"/>
        <v/>
      </c>
      <c r="E295" s="3" t="str">
        <f t="shared" si="23"/>
        <v/>
      </c>
      <c r="F295" s="3" t="str">
        <f t="shared" si="24"/>
        <v/>
      </c>
      <c r="G295" s="3" t="str">
        <f>IF(A295="","",IF(HOUR(A295)&lt;StartHour,StartHour,IF(HOUR(A295)&gt;FinishHour,FinishHour,HOUR(A295))))</f>
        <v/>
      </c>
      <c r="H295" s="3" t="str">
        <f t="shared" si="25"/>
        <v/>
      </c>
      <c r="I295" s="33" t="e">
        <f>IF(OR(A295="",B295=""),NA(),MAX(0,IF(A295-B295=0,SameDayCycleTimeSettingValue,(A295-B295) *24)))</f>
        <v>#N/A</v>
      </c>
      <c r="J295" s="33" t="e">
        <f>IF(OR(A295="",B295=""),NA(),MAX(0,IF(A295-B295=0,SameDayCycleTimeSettingValue,((A295-B295) *24)-(INT((A295-B295)) * (24-(FinishHour-StartHour))))))</f>
        <v>#N/A</v>
      </c>
      <c r="K295" s="3" t="e">
        <f ca="1">IF(OR(A295&lt;&gt;"",B295=""),NA(),MAX(0,IF(_xlfn.DAYS(NOW(),B295)=0,SameDayCycleTimeSettingValue,_xlfn.DAYS(NOW(),B295))))</f>
        <v>#N/A</v>
      </c>
    </row>
    <row r="296" spans="1:11" x14ac:dyDescent="0.25">
      <c r="A296" s="32" t="str">
        <f>IF(AND(TRIM(INDEX(CompletedDateValues,ROW(A296)))&lt;&gt;"",INDEX(CompletedDateValues,ROW(A296))&gt;0),INDEX(CompletedDateValues,ROW(A296)),"")</f>
        <v/>
      </c>
      <c r="B296" s="32" t="str">
        <f>IF(AND(TRIM(INDEX(StartDateValues,ROW(A296)))&lt;&gt;"",INDEX(StartDateValues,ROW(A296))&gt;0),INDEX(StartDateValues,ROW(A296)),"")</f>
        <v/>
      </c>
      <c r="C296" s="22" t="str">
        <f t="shared" si="21"/>
        <v/>
      </c>
      <c r="D296" s="3" t="str">
        <f t="shared" si="22"/>
        <v/>
      </c>
      <c r="E296" s="3" t="str">
        <f t="shared" si="23"/>
        <v/>
      </c>
      <c r="F296" s="3" t="str">
        <f t="shared" si="24"/>
        <v/>
      </c>
      <c r="G296" s="3" t="str">
        <f>IF(A296="","",IF(HOUR(A296)&lt;StartHour,StartHour,IF(HOUR(A296)&gt;FinishHour,FinishHour,HOUR(A296))))</f>
        <v/>
      </c>
      <c r="H296" s="3" t="str">
        <f t="shared" si="25"/>
        <v/>
      </c>
      <c r="I296" s="33" t="e">
        <f>IF(OR(A296="",B296=""),NA(),MAX(0,IF(A296-B296=0,SameDayCycleTimeSettingValue,(A296-B296) *24)))</f>
        <v>#N/A</v>
      </c>
      <c r="J296" s="33" t="e">
        <f>IF(OR(A296="",B296=""),NA(),MAX(0,IF(A296-B296=0,SameDayCycleTimeSettingValue,((A296-B296) *24)-(INT((A296-B296)) * (24-(FinishHour-StartHour))))))</f>
        <v>#N/A</v>
      </c>
      <c r="K296" s="3" t="e">
        <f ca="1">IF(OR(A296&lt;&gt;"",B296=""),NA(),MAX(0,IF(_xlfn.DAYS(NOW(),B296)=0,SameDayCycleTimeSettingValue,_xlfn.DAYS(NOW(),B296))))</f>
        <v>#N/A</v>
      </c>
    </row>
    <row r="297" spans="1:11" x14ac:dyDescent="0.25">
      <c r="A297" s="32" t="str">
        <f>IF(AND(TRIM(INDEX(CompletedDateValues,ROW(A297)))&lt;&gt;"",INDEX(CompletedDateValues,ROW(A297))&gt;0),INDEX(CompletedDateValues,ROW(A297)),"")</f>
        <v/>
      </c>
      <c r="B297" s="32" t="str">
        <f>IF(AND(TRIM(INDEX(StartDateValues,ROW(A297)))&lt;&gt;"",INDEX(StartDateValues,ROW(A297))&gt;0),INDEX(StartDateValues,ROW(A297)),"")</f>
        <v/>
      </c>
      <c r="C297" s="22" t="str">
        <f t="shared" si="21"/>
        <v/>
      </c>
      <c r="D297" s="3" t="str">
        <f t="shared" si="22"/>
        <v/>
      </c>
      <c r="E297" s="3" t="str">
        <f t="shared" si="23"/>
        <v/>
      </c>
      <c r="F297" s="3" t="str">
        <f t="shared" si="24"/>
        <v/>
      </c>
      <c r="G297" s="3" t="str">
        <f>IF(A297="","",IF(HOUR(A297)&lt;StartHour,StartHour,IF(HOUR(A297)&gt;FinishHour,FinishHour,HOUR(A297))))</f>
        <v/>
      </c>
      <c r="H297" s="3" t="str">
        <f t="shared" si="25"/>
        <v/>
      </c>
      <c r="I297" s="33" t="e">
        <f>IF(OR(A297="",B297=""),NA(),MAX(0,IF(A297-B297=0,SameDayCycleTimeSettingValue,(A297-B297) *24)))</f>
        <v>#N/A</v>
      </c>
      <c r="J297" s="33" t="e">
        <f>IF(OR(A297="",B297=""),NA(),MAX(0,IF(A297-B297=0,SameDayCycleTimeSettingValue,((A297-B297) *24)-(INT((A297-B297)) * (24-(FinishHour-StartHour))))))</f>
        <v>#N/A</v>
      </c>
      <c r="K297" s="3" t="e">
        <f ca="1">IF(OR(A297&lt;&gt;"",B297=""),NA(),MAX(0,IF(_xlfn.DAYS(NOW(),B297)=0,SameDayCycleTimeSettingValue,_xlfn.DAYS(NOW(),B297))))</f>
        <v>#N/A</v>
      </c>
    </row>
    <row r="298" spans="1:11" x14ac:dyDescent="0.25">
      <c r="A298" s="32" t="str">
        <f>IF(AND(TRIM(INDEX(CompletedDateValues,ROW(A298)))&lt;&gt;"",INDEX(CompletedDateValues,ROW(A298))&gt;0),INDEX(CompletedDateValues,ROW(A298)),"")</f>
        <v/>
      </c>
      <c r="B298" s="32" t="str">
        <f>IF(AND(TRIM(INDEX(StartDateValues,ROW(A298)))&lt;&gt;"",INDEX(StartDateValues,ROW(A298))&gt;0),INDEX(StartDateValues,ROW(A298)),"")</f>
        <v/>
      </c>
      <c r="C298" s="22" t="str">
        <f t="shared" si="21"/>
        <v/>
      </c>
      <c r="D298" s="3" t="str">
        <f t="shared" si="22"/>
        <v/>
      </c>
      <c r="E298" s="3" t="str">
        <f t="shared" si="23"/>
        <v/>
      </c>
      <c r="F298" s="3" t="str">
        <f t="shared" si="24"/>
        <v/>
      </c>
      <c r="G298" s="3" t="str">
        <f>IF(A298="","",IF(HOUR(A298)&lt;StartHour,StartHour,IF(HOUR(A298)&gt;FinishHour,FinishHour,HOUR(A298))))</f>
        <v/>
      </c>
      <c r="H298" s="3" t="str">
        <f t="shared" si="25"/>
        <v/>
      </c>
      <c r="I298" s="33" t="e">
        <f>IF(OR(A298="",B298=""),NA(),MAX(0,IF(A298-B298=0,SameDayCycleTimeSettingValue,(A298-B298) *24)))</f>
        <v>#N/A</v>
      </c>
      <c r="J298" s="33" t="e">
        <f>IF(OR(A298="",B298=""),NA(),MAX(0,IF(A298-B298=0,SameDayCycleTimeSettingValue,((A298-B298) *24)-(INT((A298-B298)) * (24-(FinishHour-StartHour))))))</f>
        <v>#N/A</v>
      </c>
      <c r="K298" s="3" t="e">
        <f ca="1">IF(OR(A298&lt;&gt;"",B298=""),NA(),MAX(0,IF(_xlfn.DAYS(NOW(),B298)=0,SameDayCycleTimeSettingValue,_xlfn.DAYS(NOW(),B298))))</f>
        <v>#N/A</v>
      </c>
    </row>
    <row r="299" spans="1:11" x14ac:dyDescent="0.25">
      <c r="A299" s="32" t="str">
        <f>IF(AND(TRIM(INDEX(CompletedDateValues,ROW(A299)))&lt;&gt;"",INDEX(CompletedDateValues,ROW(A299))&gt;0),INDEX(CompletedDateValues,ROW(A299)),"")</f>
        <v/>
      </c>
      <c r="B299" s="32" t="str">
        <f>IF(AND(TRIM(INDEX(StartDateValues,ROW(A299)))&lt;&gt;"",INDEX(StartDateValues,ROW(A299))&gt;0),INDEX(StartDateValues,ROW(A299)),"")</f>
        <v/>
      </c>
      <c r="C299" s="22" t="str">
        <f t="shared" si="21"/>
        <v/>
      </c>
      <c r="D299" s="3" t="str">
        <f t="shared" si="22"/>
        <v/>
      </c>
      <c r="E299" s="3" t="str">
        <f t="shared" si="23"/>
        <v/>
      </c>
      <c r="F299" s="3" t="str">
        <f t="shared" si="24"/>
        <v/>
      </c>
      <c r="G299" s="3" t="str">
        <f>IF(A299="","",IF(HOUR(A299)&lt;StartHour,StartHour,IF(HOUR(A299)&gt;FinishHour,FinishHour,HOUR(A299))))</f>
        <v/>
      </c>
      <c r="H299" s="3" t="str">
        <f t="shared" si="25"/>
        <v/>
      </c>
      <c r="I299" s="33" t="e">
        <f>IF(OR(A299="",B299=""),NA(),MAX(0,IF(A299-B299=0,SameDayCycleTimeSettingValue,(A299-B299) *24)))</f>
        <v>#N/A</v>
      </c>
      <c r="J299" s="33" t="e">
        <f>IF(OR(A299="",B299=""),NA(),MAX(0,IF(A299-B299=0,SameDayCycleTimeSettingValue,((A299-B299) *24)-(INT((A299-B299)) * (24-(FinishHour-StartHour))))))</f>
        <v>#N/A</v>
      </c>
      <c r="K299" s="3" t="e">
        <f ca="1">IF(OR(A299&lt;&gt;"",B299=""),NA(),MAX(0,IF(_xlfn.DAYS(NOW(),B299)=0,SameDayCycleTimeSettingValue,_xlfn.DAYS(NOW(),B299))))</f>
        <v>#N/A</v>
      </c>
    </row>
    <row r="300" spans="1:11" x14ac:dyDescent="0.25">
      <c r="A300" s="32" t="str">
        <f>IF(AND(TRIM(INDEX(CompletedDateValues,ROW(A300)))&lt;&gt;"",INDEX(CompletedDateValues,ROW(A300))&gt;0),INDEX(CompletedDateValues,ROW(A300)),"")</f>
        <v/>
      </c>
      <c r="B300" s="32" t="str">
        <f>IF(AND(TRIM(INDEX(StartDateValues,ROW(A300)))&lt;&gt;"",INDEX(StartDateValues,ROW(A300))&gt;0),INDEX(StartDateValues,ROW(A300)),"")</f>
        <v/>
      </c>
      <c r="C300" s="22" t="str">
        <f t="shared" si="21"/>
        <v/>
      </c>
      <c r="D300" s="3" t="str">
        <f t="shared" si="22"/>
        <v/>
      </c>
      <c r="E300" s="3" t="str">
        <f t="shared" si="23"/>
        <v/>
      </c>
      <c r="F300" s="3" t="str">
        <f t="shared" si="24"/>
        <v/>
      </c>
      <c r="G300" s="3" t="str">
        <f>IF(A300="","",IF(HOUR(A300)&lt;StartHour,StartHour,IF(HOUR(A300)&gt;FinishHour,FinishHour,HOUR(A300))))</f>
        <v/>
      </c>
      <c r="H300" s="3" t="str">
        <f t="shared" si="25"/>
        <v/>
      </c>
      <c r="I300" s="33" t="e">
        <f>IF(OR(A300="",B300=""),NA(),MAX(0,IF(A300-B300=0,SameDayCycleTimeSettingValue,(A300-B300) *24)))</f>
        <v>#N/A</v>
      </c>
      <c r="J300" s="33" t="e">
        <f>IF(OR(A300="",B300=""),NA(),MAX(0,IF(A300-B300=0,SameDayCycleTimeSettingValue,((A300-B300) *24)-(INT((A300-B300)) * (24-(FinishHour-StartHour))))))</f>
        <v>#N/A</v>
      </c>
      <c r="K300" s="3" t="e">
        <f ca="1">IF(OR(A300&lt;&gt;"",B300=""),NA(),MAX(0,IF(_xlfn.DAYS(NOW(),B300)=0,SameDayCycleTimeSettingValue,_xlfn.DAYS(NOW(),B300))))</f>
        <v>#N/A</v>
      </c>
    </row>
    <row r="301" spans="1:11" x14ac:dyDescent="0.25">
      <c r="A301" s="32" t="str">
        <f>IF(AND(TRIM(INDEX(CompletedDateValues,ROW(A301)))&lt;&gt;"",INDEX(CompletedDateValues,ROW(A301))&gt;0),INDEX(CompletedDateValues,ROW(A301)),"")</f>
        <v/>
      </c>
      <c r="B301" s="32" t="str">
        <f>IF(AND(TRIM(INDEX(StartDateValues,ROW(A301)))&lt;&gt;"",INDEX(StartDateValues,ROW(A301))&gt;0),INDEX(StartDateValues,ROW(A301)),"")</f>
        <v/>
      </c>
      <c r="C301" s="22" t="str">
        <f t="shared" si="21"/>
        <v/>
      </c>
      <c r="D301" s="3" t="str">
        <f t="shared" si="22"/>
        <v/>
      </c>
      <c r="E301" s="3" t="str">
        <f t="shared" si="23"/>
        <v/>
      </c>
      <c r="F301" s="3" t="str">
        <f t="shared" si="24"/>
        <v/>
      </c>
      <c r="G301" s="3" t="str">
        <f>IF(A301="","",IF(HOUR(A301)&lt;StartHour,StartHour,IF(HOUR(A301)&gt;FinishHour,FinishHour,HOUR(A301))))</f>
        <v/>
      </c>
      <c r="H301" s="3" t="str">
        <f t="shared" si="25"/>
        <v/>
      </c>
      <c r="I301" s="33" t="e">
        <f>IF(OR(A301="",B301=""),NA(),MAX(0,IF(A301-B301=0,SameDayCycleTimeSettingValue,(A301-B301) *24)))</f>
        <v>#N/A</v>
      </c>
      <c r="J301" s="33" t="e">
        <f>IF(OR(A301="",B301=""),NA(),MAX(0,IF(A301-B301=0,SameDayCycleTimeSettingValue,((A301-B301) *24)-(INT((A301-B301)) * (24-(FinishHour-StartHour))))))</f>
        <v>#N/A</v>
      </c>
      <c r="K301" s="3" t="e">
        <f ca="1">IF(OR(A301&lt;&gt;"",B301=""),NA(),MAX(0,IF(_xlfn.DAYS(NOW(),B301)=0,SameDayCycleTimeSettingValue,_xlfn.DAYS(NOW(),B301))))</f>
        <v>#N/A</v>
      </c>
    </row>
    <row r="302" spans="1:11" x14ac:dyDescent="0.25">
      <c r="A302" s="32" t="str">
        <f>IF(AND(TRIM(INDEX(CompletedDateValues,ROW(A302)))&lt;&gt;"",INDEX(CompletedDateValues,ROW(A302))&gt;0),INDEX(CompletedDateValues,ROW(A302)),"")</f>
        <v/>
      </c>
      <c r="B302" s="32" t="str">
        <f>IF(AND(TRIM(INDEX(StartDateValues,ROW(A302)))&lt;&gt;"",INDEX(StartDateValues,ROW(A302))&gt;0),INDEX(StartDateValues,ROW(A302)),"")</f>
        <v/>
      </c>
      <c r="C302" s="22" t="str">
        <f t="shared" si="21"/>
        <v/>
      </c>
      <c r="D302" s="3" t="str">
        <f t="shared" si="22"/>
        <v/>
      </c>
      <c r="E302" s="3" t="str">
        <f t="shared" si="23"/>
        <v/>
      </c>
      <c r="F302" s="3" t="str">
        <f t="shared" si="24"/>
        <v/>
      </c>
      <c r="G302" s="3" t="str">
        <f>IF(A302="","",IF(HOUR(A302)&lt;StartHour,StartHour,IF(HOUR(A302)&gt;FinishHour,FinishHour,HOUR(A302))))</f>
        <v/>
      </c>
      <c r="H302" s="3" t="str">
        <f t="shared" si="25"/>
        <v/>
      </c>
      <c r="I302" s="33" t="e">
        <f>IF(OR(A302="",B302=""),NA(),MAX(0,IF(A302-B302=0,SameDayCycleTimeSettingValue,(A302-B302) *24)))</f>
        <v>#N/A</v>
      </c>
      <c r="J302" s="33" t="e">
        <f>IF(OR(A302="",B302=""),NA(),MAX(0,IF(A302-B302=0,SameDayCycleTimeSettingValue,((A302-B302) *24)-(INT((A302-B302)) * (24-(FinishHour-StartHour))))))</f>
        <v>#N/A</v>
      </c>
      <c r="K302" s="3" t="e">
        <f ca="1">IF(OR(A302&lt;&gt;"",B302=""),NA(),MAX(0,IF(_xlfn.DAYS(NOW(),B302)=0,SameDayCycleTimeSettingValue,_xlfn.DAYS(NOW(),B302))))</f>
        <v>#N/A</v>
      </c>
    </row>
    <row r="303" spans="1:11" x14ac:dyDescent="0.25">
      <c r="A303" s="32" t="str">
        <f>IF(AND(TRIM(INDEX(CompletedDateValues,ROW(A303)))&lt;&gt;"",INDEX(CompletedDateValues,ROW(A303))&gt;0),INDEX(CompletedDateValues,ROW(A303)),"")</f>
        <v/>
      </c>
      <c r="B303" s="32" t="str">
        <f>IF(AND(TRIM(INDEX(StartDateValues,ROW(A303)))&lt;&gt;"",INDEX(StartDateValues,ROW(A303))&gt;0),INDEX(StartDateValues,ROW(A303)),"")</f>
        <v/>
      </c>
      <c r="C303" s="22" t="str">
        <f t="shared" si="21"/>
        <v/>
      </c>
      <c r="D303" s="3" t="str">
        <f t="shared" si="22"/>
        <v/>
      </c>
      <c r="E303" s="3" t="str">
        <f t="shared" si="23"/>
        <v/>
      </c>
      <c r="F303" s="3" t="str">
        <f t="shared" si="24"/>
        <v/>
      </c>
      <c r="G303" s="3" t="str">
        <f>IF(A303="","",IF(HOUR(A303)&lt;StartHour,StartHour,IF(HOUR(A303)&gt;FinishHour,FinishHour,HOUR(A303))))</f>
        <v/>
      </c>
      <c r="H303" s="3" t="str">
        <f t="shared" si="25"/>
        <v/>
      </c>
      <c r="I303" s="33" t="e">
        <f>IF(OR(A303="",B303=""),NA(),MAX(0,IF(A303-B303=0,SameDayCycleTimeSettingValue,(A303-B303) *24)))</f>
        <v>#N/A</v>
      </c>
      <c r="J303" s="33" t="e">
        <f>IF(OR(A303="",B303=""),NA(),MAX(0,IF(A303-B303=0,SameDayCycleTimeSettingValue,((A303-B303) *24)-(INT((A303-B303)) * (24-(FinishHour-StartHour))))))</f>
        <v>#N/A</v>
      </c>
      <c r="K303" s="3" t="e">
        <f ca="1">IF(OR(A303&lt;&gt;"",B303=""),NA(),MAX(0,IF(_xlfn.DAYS(NOW(),B303)=0,SameDayCycleTimeSettingValue,_xlfn.DAYS(NOW(),B303))))</f>
        <v>#N/A</v>
      </c>
    </row>
    <row r="304" spans="1:11" x14ac:dyDescent="0.25">
      <c r="A304" s="32" t="str">
        <f>IF(AND(TRIM(INDEX(CompletedDateValues,ROW(A304)))&lt;&gt;"",INDEX(CompletedDateValues,ROW(A304))&gt;0),INDEX(CompletedDateValues,ROW(A304)),"")</f>
        <v/>
      </c>
      <c r="B304" s="32" t="str">
        <f>IF(AND(TRIM(INDEX(StartDateValues,ROW(A304)))&lt;&gt;"",INDEX(StartDateValues,ROW(A304))&gt;0),INDEX(StartDateValues,ROW(A304)),"")</f>
        <v/>
      </c>
      <c r="C304" s="22" t="str">
        <f t="shared" si="21"/>
        <v/>
      </c>
      <c r="D304" s="3" t="str">
        <f t="shared" si="22"/>
        <v/>
      </c>
      <c r="E304" s="3" t="str">
        <f t="shared" si="23"/>
        <v/>
      </c>
      <c r="F304" s="3" t="str">
        <f t="shared" si="24"/>
        <v/>
      </c>
      <c r="G304" s="3" t="str">
        <f>IF(A304="","",IF(HOUR(A304)&lt;StartHour,StartHour,IF(HOUR(A304)&gt;FinishHour,FinishHour,HOUR(A304))))</f>
        <v/>
      </c>
      <c r="H304" s="3" t="str">
        <f t="shared" si="25"/>
        <v/>
      </c>
      <c r="I304" s="33" t="e">
        <f>IF(OR(A304="",B304=""),NA(),MAX(0,IF(A304-B304=0,SameDayCycleTimeSettingValue,(A304-B304) *24)))</f>
        <v>#N/A</v>
      </c>
      <c r="J304" s="33" t="e">
        <f>IF(OR(A304="",B304=""),NA(),MAX(0,IF(A304-B304=0,SameDayCycleTimeSettingValue,((A304-B304) *24)-(INT((A304-B304)) * (24-(FinishHour-StartHour))))))</f>
        <v>#N/A</v>
      </c>
      <c r="K304" s="3" t="e">
        <f ca="1">IF(OR(A304&lt;&gt;"",B304=""),NA(),MAX(0,IF(_xlfn.DAYS(NOW(),B304)=0,SameDayCycleTimeSettingValue,_xlfn.DAYS(NOW(),B304))))</f>
        <v>#N/A</v>
      </c>
    </row>
    <row r="305" spans="1:11" x14ac:dyDescent="0.25">
      <c r="A305" s="32" t="str">
        <f>IF(AND(TRIM(INDEX(CompletedDateValues,ROW(A305)))&lt;&gt;"",INDEX(CompletedDateValues,ROW(A305))&gt;0),INDEX(CompletedDateValues,ROW(A305)),"")</f>
        <v/>
      </c>
      <c r="B305" s="32" t="str">
        <f>IF(AND(TRIM(INDEX(StartDateValues,ROW(A305)))&lt;&gt;"",INDEX(StartDateValues,ROW(A305))&gt;0),INDEX(StartDateValues,ROW(A305)),"")</f>
        <v/>
      </c>
      <c r="C305" s="22" t="str">
        <f t="shared" si="21"/>
        <v/>
      </c>
      <c r="D305" s="3" t="str">
        <f t="shared" si="22"/>
        <v/>
      </c>
      <c r="E305" s="3" t="str">
        <f t="shared" si="23"/>
        <v/>
      </c>
      <c r="F305" s="3" t="str">
        <f t="shared" si="24"/>
        <v/>
      </c>
      <c r="G305" s="3" t="str">
        <f>IF(A305="","",IF(HOUR(A305)&lt;StartHour,StartHour,IF(HOUR(A305)&gt;FinishHour,FinishHour,HOUR(A305))))</f>
        <v/>
      </c>
      <c r="H305" s="3" t="str">
        <f t="shared" si="25"/>
        <v/>
      </c>
      <c r="I305" s="33" t="e">
        <f>IF(OR(A305="",B305=""),NA(),MAX(0,IF(A305-B305=0,SameDayCycleTimeSettingValue,(A305-B305) *24)))</f>
        <v>#N/A</v>
      </c>
      <c r="J305" s="33" t="e">
        <f>IF(OR(A305="",B305=""),NA(),MAX(0,IF(A305-B305=0,SameDayCycleTimeSettingValue,((A305-B305) *24)-(INT((A305-B305)) * (24-(FinishHour-StartHour))))))</f>
        <v>#N/A</v>
      </c>
      <c r="K305" s="3" t="e">
        <f ca="1">IF(OR(A305&lt;&gt;"",B305=""),NA(),MAX(0,IF(_xlfn.DAYS(NOW(),B305)=0,SameDayCycleTimeSettingValue,_xlfn.DAYS(NOW(),B305))))</f>
        <v>#N/A</v>
      </c>
    </row>
    <row r="306" spans="1:11" x14ac:dyDescent="0.25">
      <c r="A306" s="32" t="str">
        <f>IF(AND(TRIM(INDEX(CompletedDateValues,ROW(A306)))&lt;&gt;"",INDEX(CompletedDateValues,ROW(A306))&gt;0),INDEX(CompletedDateValues,ROW(A306)),"")</f>
        <v/>
      </c>
      <c r="B306" s="32" t="str">
        <f>IF(AND(TRIM(INDEX(StartDateValues,ROW(A306)))&lt;&gt;"",INDEX(StartDateValues,ROW(A306))&gt;0),INDEX(StartDateValues,ROW(A306)),"")</f>
        <v/>
      </c>
      <c r="C306" s="22" t="str">
        <f t="shared" si="21"/>
        <v/>
      </c>
      <c r="D306" s="3" t="str">
        <f t="shared" si="22"/>
        <v/>
      </c>
      <c r="E306" s="3" t="str">
        <f t="shared" si="23"/>
        <v/>
      </c>
      <c r="F306" s="3" t="str">
        <f t="shared" si="24"/>
        <v/>
      </c>
      <c r="G306" s="3" t="str">
        <f>IF(A306="","",IF(HOUR(A306)&lt;StartHour,StartHour,IF(HOUR(A306)&gt;FinishHour,FinishHour,HOUR(A306))))</f>
        <v/>
      </c>
      <c r="H306" s="3" t="str">
        <f t="shared" si="25"/>
        <v/>
      </c>
      <c r="I306" s="33" t="e">
        <f>IF(OR(A306="",B306=""),NA(),MAX(0,IF(A306-B306=0,SameDayCycleTimeSettingValue,(A306-B306) *24)))</f>
        <v>#N/A</v>
      </c>
      <c r="J306" s="33" t="e">
        <f>IF(OR(A306="",B306=""),NA(),MAX(0,IF(A306-B306=0,SameDayCycleTimeSettingValue,((A306-B306) *24)-(INT((A306-B306)) * (24-(FinishHour-StartHour))))))</f>
        <v>#N/A</v>
      </c>
      <c r="K306" s="3" t="e">
        <f ca="1">IF(OR(A306&lt;&gt;"",B306=""),NA(),MAX(0,IF(_xlfn.DAYS(NOW(),B306)=0,SameDayCycleTimeSettingValue,_xlfn.DAYS(NOW(),B306))))</f>
        <v>#N/A</v>
      </c>
    </row>
    <row r="307" spans="1:11" x14ac:dyDescent="0.25">
      <c r="A307" s="32" t="str">
        <f>IF(AND(TRIM(INDEX(CompletedDateValues,ROW(A307)))&lt;&gt;"",INDEX(CompletedDateValues,ROW(A307))&gt;0),INDEX(CompletedDateValues,ROW(A307)),"")</f>
        <v/>
      </c>
      <c r="B307" s="32" t="str">
        <f>IF(AND(TRIM(INDEX(StartDateValues,ROW(A307)))&lt;&gt;"",INDEX(StartDateValues,ROW(A307))&gt;0),INDEX(StartDateValues,ROW(A307)),"")</f>
        <v/>
      </c>
      <c r="C307" s="22" t="str">
        <f t="shared" si="21"/>
        <v/>
      </c>
      <c r="D307" s="3" t="str">
        <f t="shared" si="22"/>
        <v/>
      </c>
      <c r="E307" s="3" t="str">
        <f t="shared" si="23"/>
        <v/>
      </c>
      <c r="F307" s="3" t="str">
        <f t="shared" si="24"/>
        <v/>
      </c>
      <c r="G307" s="3" t="str">
        <f>IF(A307="","",IF(HOUR(A307)&lt;StartHour,StartHour,IF(HOUR(A307)&gt;FinishHour,FinishHour,HOUR(A307))))</f>
        <v/>
      </c>
      <c r="H307" s="3" t="str">
        <f t="shared" si="25"/>
        <v/>
      </c>
      <c r="I307" s="33" t="e">
        <f>IF(OR(A307="",B307=""),NA(),MAX(0,IF(A307-B307=0,SameDayCycleTimeSettingValue,(A307-B307) *24)))</f>
        <v>#N/A</v>
      </c>
      <c r="J307" s="33" t="e">
        <f>IF(OR(A307="",B307=""),NA(),MAX(0,IF(A307-B307=0,SameDayCycleTimeSettingValue,((A307-B307) *24)-(INT((A307-B307)) * (24-(FinishHour-StartHour))))))</f>
        <v>#N/A</v>
      </c>
      <c r="K307" s="3" t="e">
        <f ca="1">IF(OR(A307&lt;&gt;"",B307=""),NA(),MAX(0,IF(_xlfn.DAYS(NOW(),B307)=0,SameDayCycleTimeSettingValue,_xlfn.DAYS(NOW(),B307))))</f>
        <v>#N/A</v>
      </c>
    </row>
    <row r="308" spans="1:11" x14ac:dyDescent="0.25">
      <c r="A308" s="32" t="str">
        <f>IF(AND(TRIM(INDEX(CompletedDateValues,ROW(A308)))&lt;&gt;"",INDEX(CompletedDateValues,ROW(A308))&gt;0),INDEX(CompletedDateValues,ROW(A308)),"")</f>
        <v/>
      </c>
      <c r="B308" s="32" t="str">
        <f>IF(AND(TRIM(INDEX(StartDateValues,ROW(A308)))&lt;&gt;"",INDEX(StartDateValues,ROW(A308))&gt;0),INDEX(StartDateValues,ROW(A308)),"")</f>
        <v/>
      </c>
      <c r="C308" s="22" t="str">
        <f t="shared" si="21"/>
        <v/>
      </c>
      <c r="D308" s="3" t="str">
        <f t="shared" si="22"/>
        <v/>
      </c>
      <c r="E308" s="3" t="str">
        <f t="shared" si="23"/>
        <v/>
      </c>
      <c r="F308" s="3" t="str">
        <f t="shared" si="24"/>
        <v/>
      </c>
      <c r="G308" s="3" t="str">
        <f>IF(A308="","",IF(HOUR(A308)&lt;StartHour,StartHour,IF(HOUR(A308)&gt;FinishHour,FinishHour,HOUR(A308))))</f>
        <v/>
      </c>
      <c r="H308" s="3" t="str">
        <f t="shared" si="25"/>
        <v/>
      </c>
      <c r="I308" s="33" t="e">
        <f>IF(OR(A308="",B308=""),NA(),MAX(0,IF(A308-B308=0,SameDayCycleTimeSettingValue,(A308-B308) *24)))</f>
        <v>#N/A</v>
      </c>
      <c r="J308" s="33" t="e">
        <f>IF(OR(A308="",B308=""),NA(),MAX(0,IF(A308-B308=0,SameDayCycleTimeSettingValue,((A308-B308) *24)-(INT((A308-B308)) * (24-(FinishHour-StartHour))))))</f>
        <v>#N/A</v>
      </c>
      <c r="K308" s="3" t="e">
        <f ca="1">IF(OR(A308&lt;&gt;"",B308=""),NA(),MAX(0,IF(_xlfn.DAYS(NOW(),B308)=0,SameDayCycleTimeSettingValue,_xlfn.DAYS(NOW(),B308))))</f>
        <v>#N/A</v>
      </c>
    </row>
    <row r="309" spans="1:11" x14ac:dyDescent="0.25">
      <c r="A309" s="32" t="str">
        <f>IF(AND(TRIM(INDEX(CompletedDateValues,ROW(A309)))&lt;&gt;"",INDEX(CompletedDateValues,ROW(A309))&gt;0),INDEX(CompletedDateValues,ROW(A309)),"")</f>
        <v/>
      </c>
      <c r="B309" s="32" t="str">
        <f>IF(AND(TRIM(INDEX(StartDateValues,ROW(A309)))&lt;&gt;"",INDEX(StartDateValues,ROW(A309))&gt;0),INDEX(StartDateValues,ROW(A309)),"")</f>
        <v/>
      </c>
      <c r="C309" s="22" t="str">
        <f t="shared" si="21"/>
        <v/>
      </c>
      <c r="D309" s="3" t="str">
        <f t="shared" si="22"/>
        <v/>
      </c>
      <c r="E309" s="3" t="str">
        <f t="shared" si="23"/>
        <v/>
      </c>
      <c r="F309" s="3" t="str">
        <f t="shared" si="24"/>
        <v/>
      </c>
      <c r="G309" s="3" t="str">
        <f>IF(A309="","",IF(HOUR(A309)&lt;StartHour,StartHour,IF(HOUR(A309)&gt;FinishHour,FinishHour,HOUR(A309))))</f>
        <v/>
      </c>
      <c r="H309" s="3" t="str">
        <f t="shared" si="25"/>
        <v/>
      </c>
      <c r="I309" s="33" t="e">
        <f>IF(OR(A309="",B309=""),NA(),MAX(0,IF(A309-B309=0,SameDayCycleTimeSettingValue,(A309-B309) *24)))</f>
        <v>#N/A</v>
      </c>
      <c r="J309" s="33" t="e">
        <f>IF(OR(A309="",B309=""),NA(),MAX(0,IF(A309-B309=0,SameDayCycleTimeSettingValue,((A309-B309) *24)-(INT((A309-B309)) * (24-(FinishHour-StartHour))))))</f>
        <v>#N/A</v>
      </c>
      <c r="K309" s="3" t="e">
        <f ca="1">IF(OR(A309&lt;&gt;"",B309=""),NA(),MAX(0,IF(_xlfn.DAYS(NOW(),B309)=0,SameDayCycleTimeSettingValue,_xlfn.DAYS(NOW(),B309))))</f>
        <v>#N/A</v>
      </c>
    </row>
    <row r="310" spans="1:11" x14ac:dyDescent="0.25">
      <c r="A310" s="32" t="str">
        <f>IF(AND(TRIM(INDEX(CompletedDateValues,ROW(A310)))&lt;&gt;"",INDEX(CompletedDateValues,ROW(A310))&gt;0),INDEX(CompletedDateValues,ROW(A310)),"")</f>
        <v/>
      </c>
      <c r="B310" s="32" t="str">
        <f>IF(AND(TRIM(INDEX(StartDateValues,ROW(A310)))&lt;&gt;"",INDEX(StartDateValues,ROW(A310))&gt;0),INDEX(StartDateValues,ROW(A310)),"")</f>
        <v/>
      </c>
      <c r="C310" s="22" t="str">
        <f t="shared" si="21"/>
        <v/>
      </c>
      <c r="D310" s="3" t="str">
        <f t="shared" si="22"/>
        <v/>
      </c>
      <c r="E310" s="3" t="str">
        <f t="shared" si="23"/>
        <v/>
      </c>
      <c r="F310" s="3" t="str">
        <f t="shared" si="24"/>
        <v/>
      </c>
      <c r="G310" s="3" t="str">
        <f>IF(A310="","",IF(HOUR(A310)&lt;StartHour,StartHour,IF(HOUR(A310)&gt;FinishHour,FinishHour,HOUR(A310))))</f>
        <v/>
      </c>
      <c r="H310" s="3" t="str">
        <f t="shared" si="25"/>
        <v/>
      </c>
      <c r="I310" s="33" t="e">
        <f>IF(OR(A310="",B310=""),NA(),MAX(0,IF(A310-B310=0,SameDayCycleTimeSettingValue,(A310-B310) *24)))</f>
        <v>#N/A</v>
      </c>
      <c r="J310" s="33" t="e">
        <f>IF(OR(A310="",B310=""),NA(),MAX(0,IF(A310-B310=0,SameDayCycleTimeSettingValue,((A310-B310) *24)-(INT((A310-B310)) * (24-(FinishHour-StartHour))))))</f>
        <v>#N/A</v>
      </c>
      <c r="K310" s="3" t="e">
        <f ca="1">IF(OR(A310&lt;&gt;"",B310=""),NA(),MAX(0,IF(_xlfn.DAYS(NOW(),B310)=0,SameDayCycleTimeSettingValue,_xlfn.DAYS(NOW(),B310))))</f>
        <v>#N/A</v>
      </c>
    </row>
    <row r="311" spans="1:11" x14ac:dyDescent="0.25">
      <c r="A311" s="32" t="str">
        <f>IF(AND(TRIM(INDEX(CompletedDateValues,ROW(A311)))&lt;&gt;"",INDEX(CompletedDateValues,ROW(A311))&gt;0),INDEX(CompletedDateValues,ROW(A311)),"")</f>
        <v/>
      </c>
      <c r="B311" s="32" t="str">
        <f>IF(AND(TRIM(INDEX(StartDateValues,ROW(A311)))&lt;&gt;"",INDEX(StartDateValues,ROW(A311))&gt;0),INDEX(StartDateValues,ROW(A311)),"")</f>
        <v/>
      </c>
      <c r="C311" s="22" t="str">
        <f t="shared" si="21"/>
        <v/>
      </c>
      <c r="D311" s="3" t="str">
        <f t="shared" si="22"/>
        <v/>
      </c>
      <c r="E311" s="3" t="str">
        <f t="shared" si="23"/>
        <v/>
      </c>
      <c r="F311" s="3" t="str">
        <f t="shared" si="24"/>
        <v/>
      </c>
      <c r="G311" s="3" t="str">
        <f>IF(A311="","",IF(HOUR(A311)&lt;StartHour,StartHour,IF(HOUR(A311)&gt;FinishHour,FinishHour,HOUR(A311))))</f>
        <v/>
      </c>
      <c r="H311" s="3" t="str">
        <f t="shared" si="25"/>
        <v/>
      </c>
      <c r="I311" s="33" t="e">
        <f>IF(OR(A311="",B311=""),NA(),MAX(0,IF(A311-B311=0,SameDayCycleTimeSettingValue,(A311-B311) *24)))</f>
        <v>#N/A</v>
      </c>
      <c r="J311" s="33" t="e">
        <f>IF(OR(A311="",B311=""),NA(),MAX(0,IF(A311-B311=0,SameDayCycleTimeSettingValue,((A311-B311) *24)-(INT((A311-B311)) * (24-(FinishHour-StartHour))))))</f>
        <v>#N/A</v>
      </c>
      <c r="K311" s="3" t="e">
        <f ca="1">IF(OR(A311&lt;&gt;"",B311=""),NA(),MAX(0,IF(_xlfn.DAYS(NOW(),B311)=0,SameDayCycleTimeSettingValue,_xlfn.DAYS(NOW(),B311))))</f>
        <v>#N/A</v>
      </c>
    </row>
    <row r="312" spans="1:11" x14ac:dyDescent="0.25">
      <c r="A312" s="32" t="str">
        <f>IF(AND(TRIM(INDEX(CompletedDateValues,ROW(A312)))&lt;&gt;"",INDEX(CompletedDateValues,ROW(A312))&gt;0),INDEX(CompletedDateValues,ROW(A312)),"")</f>
        <v/>
      </c>
      <c r="B312" s="32" t="str">
        <f>IF(AND(TRIM(INDEX(StartDateValues,ROW(A312)))&lt;&gt;"",INDEX(StartDateValues,ROW(A312))&gt;0),INDEX(StartDateValues,ROW(A312)),"")</f>
        <v/>
      </c>
      <c r="C312" s="22" t="str">
        <f t="shared" si="21"/>
        <v/>
      </c>
      <c r="D312" s="3" t="str">
        <f t="shared" si="22"/>
        <v/>
      </c>
      <c r="E312" s="3" t="str">
        <f t="shared" si="23"/>
        <v/>
      </c>
      <c r="F312" s="3" t="str">
        <f t="shared" si="24"/>
        <v/>
      </c>
      <c r="G312" s="3" t="str">
        <f>IF(A312="","",IF(HOUR(A312)&lt;StartHour,StartHour,IF(HOUR(A312)&gt;FinishHour,FinishHour,HOUR(A312))))</f>
        <v/>
      </c>
      <c r="H312" s="3" t="str">
        <f t="shared" si="25"/>
        <v/>
      </c>
      <c r="I312" s="33" t="e">
        <f>IF(OR(A312="",B312=""),NA(),MAX(0,IF(A312-B312=0,SameDayCycleTimeSettingValue,(A312-B312) *24)))</f>
        <v>#N/A</v>
      </c>
      <c r="J312" s="33" t="e">
        <f>IF(OR(A312="",B312=""),NA(),MAX(0,IF(A312-B312=0,SameDayCycleTimeSettingValue,((A312-B312) *24)-(INT((A312-B312)) * (24-(FinishHour-StartHour))))))</f>
        <v>#N/A</v>
      </c>
      <c r="K312" s="3" t="e">
        <f ca="1">IF(OR(A312&lt;&gt;"",B312=""),NA(),MAX(0,IF(_xlfn.DAYS(NOW(),B312)=0,SameDayCycleTimeSettingValue,_xlfn.DAYS(NOW(),B312))))</f>
        <v>#N/A</v>
      </c>
    </row>
    <row r="313" spans="1:11" x14ac:dyDescent="0.25">
      <c r="A313" s="32" t="str">
        <f>IF(AND(TRIM(INDEX(CompletedDateValues,ROW(A313)))&lt;&gt;"",INDEX(CompletedDateValues,ROW(A313))&gt;0),INDEX(CompletedDateValues,ROW(A313)),"")</f>
        <v/>
      </c>
      <c r="B313" s="32" t="str">
        <f>IF(AND(TRIM(INDEX(StartDateValues,ROW(A313)))&lt;&gt;"",INDEX(StartDateValues,ROW(A313))&gt;0),INDEX(StartDateValues,ROW(A313)),"")</f>
        <v/>
      </c>
      <c r="C313" s="22" t="str">
        <f t="shared" si="21"/>
        <v/>
      </c>
      <c r="D313" s="3" t="str">
        <f t="shared" si="22"/>
        <v/>
      </c>
      <c r="E313" s="3" t="str">
        <f t="shared" si="23"/>
        <v/>
      </c>
      <c r="F313" s="3" t="str">
        <f t="shared" si="24"/>
        <v/>
      </c>
      <c r="G313" s="3" t="str">
        <f>IF(A313="","",IF(HOUR(A313)&lt;StartHour,StartHour,IF(HOUR(A313)&gt;FinishHour,FinishHour,HOUR(A313))))</f>
        <v/>
      </c>
      <c r="H313" s="3" t="str">
        <f t="shared" si="25"/>
        <v/>
      </c>
      <c r="I313" s="33" t="e">
        <f>IF(OR(A313="",B313=""),NA(),MAX(0,IF(A313-B313=0,SameDayCycleTimeSettingValue,(A313-B313) *24)))</f>
        <v>#N/A</v>
      </c>
      <c r="J313" s="33" t="e">
        <f>IF(OR(A313="",B313=""),NA(),MAX(0,IF(A313-B313=0,SameDayCycleTimeSettingValue,((A313-B313) *24)-(INT((A313-B313)) * (24-(FinishHour-StartHour))))))</f>
        <v>#N/A</v>
      </c>
      <c r="K313" s="3" t="e">
        <f ca="1">IF(OR(A313&lt;&gt;"",B313=""),NA(),MAX(0,IF(_xlfn.DAYS(NOW(),B313)=0,SameDayCycleTimeSettingValue,_xlfn.DAYS(NOW(),B313))))</f>
        <v>#N/A</v>
      </c>
    </row>
    <row r="314" spans="1:11" x14ac:dyDescent="0.25">
      <c r="A314" s="32" t="str">
        <f>IF(AND(TRIM(INDEX(CompletedDateValues,ROW(A314)))&lt;&gt;"",INDEX(CompletedDateValues,ROW(A314))&gt;0),INDEX(CompletedDateValues,ROW(A314)),"")</f>
        <v/>
      </c>
      <c r="B314" s="32" t="str">
        <f>IF(AND(TRIM(INDEX(StartDateValues,ROW(A314)))&lt;&gt;"",INDEX(StartDateValues,ROW(A314))&gt;0),INDEX(StartDateValues,ROW(A314)),"")</f>
        <v/>
      </c>
      <c r="C314" s="22" t="str">
        <f t="shared" si="21"/>
        <v/>
      </c>
      <c r="D314" s="3" t="str">
        <f t="shared" si="22"/>
        <v/>
      </c>
      <c r="E314" s="3" t="str">
        <f t="shared" si="23"/>
        <v/>
      </c>
      <c r="F314" s="3" t="str">
        <f t="shared" si="24"/>
        <v/>
      </c>
      <c r="G314" s="3" t="str">
        <f>IF(A314="","",IF(HOUR(A314)&lt;StartHour,StartHour,IF(HOUR(A314)&gt;FinishHour,FinishHour,HOUR(A314))))</f>
        <v/>
      </c>
      <c r="H314" s="3" t="str">
        <f t="shared" si="25"/>
        <v/>
      </c>
      <c r="I314" s="33" t="e">
        <f>IF(OR(A314="",B314=""),NA(),MAX(0,IF(A314-B314=0,SameDayCycleTimeSettingValue,(A314-B314) *24)))</f>
        <v>#N/A</v>
      </c>
      <c r="J314" s="33" t="e">
        <f>IF(OR(A314="",B314=""),NA(),MAX(0,IF(A314-B314=0,SameDayCycleTimeSettingValue,((A314-B314) *24)-(INT((A314-B314)) * (24-(FinishHour-StartHour))))))</f>
        <v>#N/A</v>
      </c>
      <c r="K314" s="3" t="e">
        <f ca="1">IF(OR(A314&lt;&gt;"",B314=""),NA(),MAX(0,IF(_xlfn.DAYS(NOW(),B314)=0,SameDayCycleTimeSettingValue,_xlfn.DAYS(NOW(),B314))))</f>
        <v>#N/A</v>
      </c>
    </row>
    <row r="315" spans="1:11" x14ac:dyDescent="0.25">
      <c r="A315" s="32" t="str">
        <f>IF(AND(TRIM(INDEX(CompletedDateValues,ROW(A315)))&lt;&gt;"",INDEX(CompletedDateValues,ROW(A315))&gt;0),INDEX(CompletedDateValues,ROW(A315)),"")</f>
        <v/>
      </c>
      <c r="B315" s="32" t="str">
        <f>IF(AND(TRIM(INDEX(StartDateValues,ROW(A315)))&lt;&gt;"",INDEX(StartDateValues,ROW(A315))&gt;0),INDEX(StartDateValues,ROW(A315)),"")</f>
        <v/>
      </c>
      <c r="C315" s="22" t="str">
        <f t="shared" si="21"/>
        <v/>
      </c>
      <c r="D315" s="3" t="str">
        <f t="shared" si="22"/>
        <v/>
      </c>
      <c r="E315" s="3" t="str">
        <f t="shared" si="23"/>
        <v/>
      </c>
      <c r="F315" s="3" t="str">
        <f t="shared" si="24"/>
        <v/>
      </c>
      <c r="G315" s="3" t="str">
        <f>IF(A315="","",IF(HOUR(A315)&lt;StartHour,StartHour,IF(HOUR(A315)&gt;FinishHour,FinishHour,HOUR(A315))))</f>
        <v/>
      </c>
      <c r="H315" s="3" t="str">
        <f t="shared" si="25"/>
        <v/>
      </c>
      <c r="I315" s="33" t="e">
        <f>IF(OR(A315="",B315=""),NA(),MAX(0,IF(A315-B315=0,SameDayCycleTimeSettingValue,(A315-B315) *24)))</f>
        <v>#N/A</v>
      </c>
      <c r="J315" s="33" t="e">
        <f>IF(OR(A315="",B315=""),NA(),MAX(0,IF(A315-B315=0,SameDayCycleTimeSettingValue,((A315-B315) *24)-(INT((A315-B315)) * (24-(FinishHour-StartHour))))))</f>
        <v>#N/A</v>
      </c>
      <c r="K315" s="3" t="e">
        <f ca="1">IF(OR(A315&lt;&gt;"",B315=""),NA(),MAX(0,IF(_xlfn.DAYS(NOW(),B315)=0,SameDayCycleTimeSettingValue,_xlfn.DAYS(NOW(),B315))))</f>
        <v>#N/A</v>
      </c>
    </row>
    <row r="316" spans="1:11" x14ac:dyDescent="0.25">
      <c r="A316" s="32" t="str">
        <f>IF(AND(TRIM(INDEX(CompletedDateValues,ROW(A316)))&lt;&gt;"",INDEX(CompletedDateValues,ROW(A316))&gt;0),INDEX(CompletedDateValues,ROW(A316)),"")</f>
        <v/>
      </c>
      <c r="B316" s="32" t="str">
        <f>IF(AND(TRIM(INDEX(StartDateValues,ROW(A316)))&lt;&gt;"",INDEX(StartDateValues,ROW(A316))&gt;0),INDEX(StartDateValues,ROW(A316)),"")</f>
        <v/>
      </c>
      <c r="C316" s="22" t="str">
        <f t="shared" si="21"/>
        <v/>
      </c>
      <c r="D316" s="3" t="str">
        <f t="shared" si="22"/>
        <v/>
      </c>
      <c r="E316" s="3" t="str">
        <f t="shared" si="23"/>
        <v/>
      </c>
      <c r="F316" s="3" t="str">
        <f t="shared" si="24"/>
        <v/>
      </c>
      <c r="G316" s="3" t="str">
        <f>IF(A316="","",IF(HOUR(A316)&lt;StartHour,StartHour,IF(HOUR(A316)&gt;FinishHour,FinishHour,HOUR(A316))))</f>
        <v/>
      </c>
      <c r="H316" s="3" t="str">
        <f t="shared" si="25"/>
        <v/>
      </c>
      <c r="I316" s="33" t="e">
        <f>IF(OR(A316="",B316=""),NA(),MAX(0,IF(A316-B316=0,SameDayCycleTimeSettingValue,(A316-B316) *24)))</f>
        <v>#N/A</v>
      </c>
      <c r="J316" s="33" t="e">
        <f>IF(OR(A316="",B316=""),NA(),MAX(0,IF(A316-B316=0,SameDayCycleTimeSettingValue,((A316-B316) *24)-(INT((A316-B316)) * (24-(FinishHour-StartHour))))))</f>
        <v>#N/A</v>
      </c>
      <c r="K316" s="3" t="e">
        <f ca="1">IF(OR(A316&lt;&gt;"",B316=""),NA(),MAX(0,IF(_xlfn.DAYS(NOW(),B316)=0,SameDayCycleTimeSettingValue,_xlfn.DAYS(NOW(),B316))))</f>
        <v>#N/A</v>
      </c>
    </row>
    <row r="317" spans="1:11" x14ac:dyDescent="0.25">
      <c r="A317" s="32" t="str">
        <f>IF(AND(TRIM(INDEX(CompletedDateValues,ROW(A317)))&lt;&gt;"",INDEX(CompletedDateValues,ROW(A317))&gt;0),INDEX(CompletedDateValues,ROW(A317)),"")</f>
        <v/>
      </c>
      <c r="B317" s="32" t="str">
        <f>IF(AND(TRIM(INDEX(StartDateValues,ROW(A317)))&lt;&gt;"",INDEX(StartDateValues,ROW(A317))&gt;0),INDEX(StartDateValues,ROW(A317)),"")</f>
        <v/>
      </c>
      <c r="C317" s="22" t="str">
        <f t="shared" si="21"/>
        <v/>
      </c>
      <c r="D317" s="3" t="str">
        <f t="shared" si="22"/>
        <v/>
      </c>
      <c r="E317" s="3" t="str">
        <f t="shared" si="23"/>
        <v/>
      </c>
      <c r="F317" s="3" t="str">
        <f t="shared" si="24"/>
        <v/>
      </c>
      <c r="G317" s="3" t="str">
        <f>IF(A317="","",IF(HOUR(A317)&lt;StartHour,StartHour,IF(HOUR(A317)&gt;FinishHour,FinishHour,HOUR(A317))))</f>
        <v/>
      </c>
      <c r="H317" s="3" t="str">
        <f t="shared" si="25"/>
        <v/>
      </c>
      <c r="I317" s="33" t="e">
        <f>IF(OR(A317="",B317=""),NA(),MAX(0,IF(A317-B317=0,SameDayCycleTimeSettingValue,(A317-B317) *24)))</f>
        <v>#N/A</v>
      </c>
      <c r="J317" s="33" t="e">
        <f>IF(OR(A317="",B317=""),NA(),MAX(0,IF(A317-B317=0,SameDayCycleTimeSettingValue,((A317-B317) *24)-(INT((A317-B317)) * (24-(FinishHour-StartHour))))))</f>
        <v>#N/A</v>
      </c>
      <c r="K317" s="3" t="e">
        <f ca="1">IF(OR(A317&lt;&gt;"",B317=""),NA(),MAX(0,IF(_xlfn.DAYS(NOW(),B317)=0,SameDayCycleTimeSettingValue,_xlfn.DAYS(NOW(),B317))))</f>
        <v>#N/A</v>
      </c>
    </row>
    <row r="318" spans="1:11" x14ac:dyDescent="0.25">
      <c r="A318" s="32" t="str">
        <f>IF(AND(TRIM(INDEX(CompletedDateValues,ROW(A318)))&lt;&gt;"",INDEX(CompletedDateValues,ROW(A318))&gt;0),INDEX(CompletedDateValues,ROW(A318)),"")</f>
        <v/>
      </c>
      <c r="B318" s="32" t="str">
        <f>IF(AND(TRIM(INDEX(StartDateValues,ROW(A318)))&lt;&gt;"",INDEX(StartDateValues,ROW(A318))&gt;0),INDEX(StartDateValues,ROW(A318)),"")</f>
        <v/>
      </c>
      <c r="C318" s="22" t="str">
        <f t="shared" si="21"/>
        <v/>
      </c>
      <c r="D318" s="3" t="str">
        <f t="shared" si="22"/>
        <v/>
      </c>
      <c r="E318" s="3" t="str">
        <f t="shared" si="23"/>
        <v/>
      </c>
      <c r="F318" s="3" t="str">
        <f t="shared" si="24"/>
        <v/>
      </c>
      <c r="G318" s="3" t="str">
        <f>IF(A318="","",IF(HOUR(A318)&lt;StartHour,StartHour,IF(HOUR(A318)&gt;FinishHour,FinishHour,HOUR(A318))))</f>
        <v/>
      </c>
      <c r="H318" s="3" t="str">
        <f t="shared" si="25"/>
        <v/>
      </c>
      <c r="I318" s="33" t="e">
        <f>IF(OR(A318="",B318=""),NA(),MAX(0,IF(A318-B318=0,SameDayCycleTimeSettingValue,(A318-B318) *24)))</f>
        <v>#N/A</v>
      </c>
      <c r="J318" s="33" t="e">
        <f>IF(OR(A318="",B318=""),NA(),MAX(0,IF(A318-B318=0,SameDayCycleTimeSettingValue,((A318-B318) *24)-(INT((A318-B318)) * (24-(FinishHour-StartHour))))))</f>
        <v>#N/A</v>
      </c>
      <c r="K318" s="3" t="e">
        <f ca="1">IF(OR(A318&lt;&gt;"",B318=""),NA(),MAX(0,IF(_xlfn.DAYS(NOW(),B318)=0,SameDayCycleTimeSettingValue,_xlfn.DAYS(NOW(),B318))))</f>
        <v>#N/A</v>
      </c>
    </row>
    <row r="319" spans="1:11" x14ac:dyDescent="0.25">
      <c r="A319" s="32" t="str">
        <f>IF(AND(TRIM(INDEX(CompletedDateValues,ROW(A319)))&lt;&gt;"",INDEX(CompletedDateValues,ROW(A319))&gt;0),INDEX(CompletedDateValues,ROW(A319)),"")</f>
        <v/>
      </c>
      <c r="B319" s="32" t="str">
        <f>IF(AND(TRIM(INDEX(StartDateValues,ROW(A319)))&lt;&gt;"",INDEX(StartDateValues,ROW(A319))&gt;0),INDEX(StartDateValues,ROW(A319)),"")</f>
        <v/>
      </c>
      <c r="C319" s="22" t="str">
        <f t="shared" si="21"/>
        <v/>
      </c>
      <c r="D319" s="3" t="str">
        <f t="shared" si="22"/>
        <v/>
      </c>
      <c r="E319" s="3" t="str">
        <f t="shared" si="23"/>
        <v/>
      </c>
      <c r="F319" s="3" t="str">
        <f t="shared" si="24"/>
        <v/>
      </c>
      <c r="G319" s="3" t="str">
        <f>IF(A319="","",IF(HOUR(A319)&lt;StartHour,StartHour,IF(HOUR(A319)&gt;FinishHour,FinishHour,HOUR(A319))))</f>
        <v/>
      </c>
      <c r="H319" s="3" t="str">
        <f t="shared" si="25"/>
        <v/>
      </c>
      <c r="I319" s="33" t="e">
        <f>IF(OR(A319="",B319=""),NA(),MAX(0,IF(A319-B319=0,SameDayCycleTimeSettingValue,(A319-B319) *24)))</f>
        <v>#N/A</v>
      </c>
      <c r="J319" s="33" t="e">
        <f>IF(OR(A319="",B319=""),NA(),MAX(0,IF(A319-B319=0,SameDayCycleTimeSettingValue,((A319-B319) *24)-(INT((A319-B319)) * (24-(FinishHour-StartHour))))))</f>
        <v>#N/A</v>
      </c>
      <c r="K319" s="3" t="e">
        <f ca="1">IF(OR(A319&lt;&gt;"",B319=""),NA(),MAX(0,IF(_xlfn.DAYS(NOW(),B319)=0,SameDayCycleTimeSettingValue,_xlfn.DAYS(NOW(),B319))))</f>
        <v>#N/A</v>
      </c>
    </row>
    <row r="320" spans="1:11" x14ac:dyDescent="0.25">
      <c r="A320" s="32" t="str">
        <f>IF(AND(TRIM(INDEX(CompletedDateValues,ROW(A320)))&lt;&gt;"",INDEX(CompletedDateValues,ROW(A320))&gt;0),INDEX(CompletedDateValues,ROW(A320)),"")</f>
        <v/>
      </c>
      <c r="B320" s="32" t="str">
        <f>IF(AND(TRIM(INDEX(StartDateValues,ROW(A320)))&lt;&gt;"",INDEX(StartDateValues,ROW(A320))&gt;0),INDEX(StartDateValues,ROW(A320)),"")</f>
        <v/>
      </c>
      <c r="C320" s="22" t="str">
        <f t="shared" si="21"/>
        <v/>
      </c>
      <c r="D320" s="3" t="str">
        <f t="shared" si="22"/>
        <v/>
      </c>
      <c r="E320" s="3" t="str">
        <f t="shared" si="23"/>
        <v/>
      </c>
      <c r="F320" s="3" t="str">
        <f t="shared" si="24"/>
        <v/>
      </c>
      <c r="G320" s="3" t="str">
        <f>IF(A320="","",IF(HOUR(A320)&lt;StartHour,StartHour,IF(HOUR(A320)&gt;FinishHour,FinishHour,HOUR(A320))))</f>
        <v/>
      </c>
      <c r="H320" s="3" t="str">
        <f t="shared" si="25"/>
        <v/>
      </c>
      <c r="I320" s="33" t="e">
        <f>IF(OR(A320="",B320=""),NA(),MAX(0,IF(A320-B320=0,SameDayCycleTimeSettingValue,(A320-B320) *24)))</f>
        <v>#N/A</v>
      </c>
      <c r="J320" s="33" t="e">
        <f>IF(OR(A320="",B320=""),NA(),MAX(0,IF(A320-B320=0,SameDayCycleTimeSettingValue,((A320-B320) *24)-(INT((A320-B320)) * (24-(FinishHour-StartHour))))))</f>
        <v>#N/A</v>
      </c>
      <c r="K320" s="3" t="e">
        <f ca="1">IF(OR(A320&lt;&gt;"",B320=""),NA(),MAX(0,IF(_xlfn.DAYS(NOW(),B320)=0,SameDayCycleTimeSettingValue,_xlfn.DAYS(NOW(),B320))))</f>
        <v>#N/A</v>
      </c>
    </row>
    <row r="321" spans="1:11" x14ac:dyDescent="0.25">
      <c r="A321" s="32" t="str">
        <f>IF(AND(TRIM(INDEX(CompletedDateValues,ROW(A321)))&lt;&gt;"",INDEX(CompletedDateValues,ROW(A321))&gt;0),INDEX(CompletedDateValues,ROW(A321)),"")</f>
        <v/>
      </c>
      <c r="B321" s="32" t="str">
        <f>IF(AND(TRIM(INDEX(StartDateValues,ROW(A321)))&lt;&gt;"",INDEX(StartDateValues,ROW(A321))&gt;0),INDEX(StartDateValues,ROW(A321)),"")</f>
        <v/>
      </c>
      <c r="C321" s="22" t="str">
        <f t="shared" si="21"/>
        <v/>
      </c>
      <c r="D321" s="3" t="str">
        <f t="shared" si="22"/>
        <v/>
      </c>
      <c r="E321" s="3" t="str">
        <f t="shared" si="23"/>
        <v/>
      </c>
      <c r="F321" s="3" t="str">
        <f t="shared" si="24"/>
        <v/>
      </c>
      <c r="G321" s="3" t="str">
        <f>IF(A321="","",IF(HOUR(A321)&lt;StartHour,StartHour,IF(HOUR(A321)&gt;FinishHour,FinishHour,HOUR(A321))))</f>
        <v/>
      </c>
      <c r="H321" s="3" t="str">
        <f t="shared" si="25"/>
        <v/>
      </c>
      <c r="I321" s="33" t="e">
        <f>IF(OR(A321="",B321=""),NA(),MAX(0,IF(A321-B321=0,SameDayCycleTimeSettingValue,(A321-B321) *24)))</f>
        <v>#N/A</v>
      </c>
      <c r="J321" s="33" t="e">
        <f>IF(OR(A321="",B321=""),NA(),MAX(0,IF(A321-B321=0,SameDayCycleTimeSettingValue,((A321-B321) *24)-(INT((A321-B321)) * (24-(FinishHour-StartHour))))))</f>
        <v>#N/A</v>
      </c>
      <c r="K321" s="3" t="e">
        <f ca="1">IF(OR(A321&lt;&gt;"",B321=""),NA(),MAX(0,IF(_xlfn.DAYS(NOW(),B321)=0,SameDayCycleTimeSettingValue,_xlfn.DAYS(NOW(),B321))))</f>
        <v>#N/A</v>
      </c>
    </row>
    <row r="322" spans="1:11" x14ac:dyDescent="0.25">
      <c r="A322" s="32" t="str">
        <f>IF(AND(TRIM(INDEX(CompletedDateValues,ROW(A322)))&lt;&gt;"",INDEX(CompletedDateValues,ROW(A322))&gt;0),INDEX(CompletedDateValues,ROW(A322)),"")</f>
        <v/>
      </c>
      <c r="B322" s="32" t="str">
        <f>IF(AND(TRIM(INDEX(StartDateValues,ROW(A322)))&lt;&gt;"",INDEX(StartDateValues,ROW(A322))&gt;0),INDEX(StartDateValues,ROW(A322)),"")</f>
        <v/>
      </c>
      <c r="C322" s="22" t="str">
        <f t="shared" si="21"/>
        <v/>
      </c>
      <c r="D322" s="3" t="str">
        <f t="shared" si="22"/>
        <v/>
      </c>
      <c r="E322" s="3" t="str">
        <f t="shared" si="23"/>
        <v/>
      </c>
      <c r="F322" s="3" t="str">
        <f t="shared" si="24"/>
        <v/>
      </c>
      <c r="G322" s="3" t="str">
        <f>IF(A322="","",IF(HOUR(A322)&lt;StartHour,StartHour,IF(HOUR(A322)&gt;FinishHour,FinishHour,HOUR(A322))))</f>
        <v/>
      </c>
      <c r="H322" s="3" t="str">
        <f t="shared" si="25"/>
        <v/>
      </c>
      <c r="I322" s="33" t="e">
        <f>IF(OR(A322="",B322=""),NA(),MAX(0,IF(A322-B322=0,SameDayCycleTimeSettingValue,(A322-B322) *24)))</f>
        <v>#N/A</v>
      </c>
      <c r="J322" s="33" t="e">
        <f>IF(OR(A322="",B322=""),NA(),MAX(0,IF(A322-B322=0,SameDayCycleTimeSettingValue,((A322-B322) *24)-(INT((A322-B322)) * (24-(FinishHour-StartHour))))))</f>
        <v>#N/A</v>
      </c>
      <c r="K322" s="3" t="e">
        <f ca="1">IF(OR(A322&lt;&gt;"",B322=""),NA(),MAX(0,IF(_xlfn.DAYS(NOW(),B322)=0,SameDayCycleTimeSettingValue,_xlfn.DAYS(NOW(),B322))))</f>
        <v>#N/A</v>
      </c>
    </row>
    <row r="323" spans="1:11" x14ac:dyDescent="0.25">
      <c r="A323" s="32" t="str">
        <f>IF(AND(TRIM(INDEX(CompletedDateValues,ROW(A323)))&lt;&gt;"",INDEX(CompletedDateValues,ROW(A323))&gt;0),INDEX(CompletedDateValues,ROW(A323)),"")</f>
        <v/>
      </c>
      <c r="B323" s="32" t="str">
        <f>IF(AND(TRIM(INDEX(StartDateValues,ROW(A323)))&lt;&gt;"",INDEX(StartDateValues,ROW(A323))&gt;0),INDEX(StartDateValues,ROW(A323)),"")</f>
        <v/>
      </c>
      <c r="C323" s="22" t="str">
        <f t="shared" ref="C323:C386" si="26">IF(AND(TRIM(INDEX(WorkTypeValues,ROW(A323)))&lt;&gt;"",INDEX(WorkTypeValues,ROW(A323))&gt;0),INDEX(WorkTypeValues,ROW(A323)),"")</f>
        <v/>
      </c>
      <c r="D323" s="3" t="str">
        <f t="shared" ref="D323:D386" si="27">IF(A323="", "",YEAR(A323))</f>
        <v/>
      </c>
      <c r="E323" s="3" t="str">
        <f t="shared" ref="E323:E386" si="28">IF(A323="","",MONTH(A323))</f>
        <v/>
      </c>
      <c r="F323" s="3" t="str">
        <f t="shared" ref="F323:F386" si="29">IF(A323="","",DAY(A323))</f>
        <v/>
      </c>
      <c r="G323" s="3" t="str">
        <f>IF(A323="","",IF(HOUR(A323)&lt;StartHour,StartHour,IF(HOUR(A323)&gt;FinishHour,FinishHour,HOUR(A323))))</f>
        <v/>
      </c>
      <c r="H323" s="3" t="str">
        <f t="shared" ref="H323:H386" si="30">IF(D323="","",D323&amp;"-"&amp;TEXT(E323,"00") &amp;"-"&amp;TEXT(F323,"00") &amp;"-"&amp;TEXT(G323,"00"))</f>
        <v/>
      </c>
      <c r="I323" s="33" t="e">
        <f>IF(OR(A323="",B323=""),NA(),MAX(0,IF(A323-B323=0,SameDayCycleTimeSettingValue,(A323-B323) *24)))</f>
        <v>#N/A</v>
      </c>
      <c r="J323" s="33" t="e">
        <f>IF(OR(A323="",B323=""),NA(),MAX(0,IF(A323-B323=0,SameDayCycleTimeSettingValue,((A323-B323) *24)-(INT((A323-B323)) * (24-(FinishHour-StartHour))))))</f>
        <v>#N/A</v>
      </c>
      <c r="K323" s="3" t="e">
        <f ca="1">IF(OR(A323&lt;&gt;"",B323=""),NA(),MAX(0,IF(_xlfn.DAYS(NOW(),B323)=0,SameDayCycleTimeSettingValue,_xlfn.DAYS(NOW(),B323))))</f>
        <v>#N/A</v>
      </c>
    </row>
    <row r="324" spans="1:11" x14ac:dyDescent="0.25">
      <c r="A324" s="32" t="str">
        <f>IF(AND(TRIM(INDEX(CompletedDateValues,ROW(A324)))&lt;&gt;"",INDEX(CompletedDateValues,ROW(A324))&gt;0),INDEX(CompletedDateValues,ROW(A324)),"")</f>
        <v/>
      </c>
      <c r="B324" s="32" t="str">
        <f>IF(AND(TRIM(INDEX(StartDateValues,ROW(A324)))&lt;&gt;"",INDEX(StartDateValues,ROW(A324))&gt;0),INDEX(StartDateValues,ROW(A324)),"")</f>
        <v/>
      </c>
      <c r="C324" s="22" t="str">
        <f t="shared" si="26"/>
        <v/>
      </c>
      <c r="D324" s="3" t="str">
        <f t="shared" si="27"/>
        <v/>
      </c>
      <c r="E324" s="3" t="str">
        <f t="shared" si="28"/>
        <v/>
      </c>
      <c r="F324" s="3" t="str">
        <f t="shared" si="29"/>
        <v/>
      </c>
      <c r="G324" s="3" t="str">
        <f>IF(A324="","",IF(HOUR(A324)&lt;StartHour,StartHour,IF(HOUR(A324)&gt;FinishHour,FinishHour,HOUR(A324))))</f>
        <v/>
      </c>
      <c r="H324" s="3" t="str">
        <f t="shared" si="30"/>
        <v/>
      </c>
      <c r="I324" s="33" t="e">
        <f>IF(OR(A324="",B324=""),NA(),MAX(0,IF(A324-B324=0,SameDayCycleTimeSettingValue,(A324-B324) *24)))</f>
        <v>#N/A</v>
      </c>
      <c r="J324" s="33" t="e">
        <f>IF(OR(A324="",B324=""),NA(),MAX(0,IF(A324-B324=0,SameDayCycleTimeSettingValue,((A324-B324) *24)-(INT((A324-B324)) * (24-(FinishHour-StartHour))))))</f>
        <v>#N/A</v>
      </c>
      <c r="K324" s="3" t="e">
        <f ca="1">IF(OR(A324&lt;&gt;"",B324=""),NA(),MAX(0,IF(_xlfn.DAYS(NOW(),B324)=0,SameDayCycleTimeSettingValue,_xlfn.DAYS(NOW(),B324))))</f>
        <v>#N/A</v>
      </c>
    </row>
    <row r="325" spans="1:11" x14ac:dyDescent="0.25">
      <c r="A325" s="32" t="str">
        <f>IF(AND(TRIM(INDEX(CompletedDateValues,ROW(A325)))&lt;&gt;"",INDEX(CompletedDateValues,ROW(A325))&gt;0),INDEX(CompletedDateValues,ROW(A325)),"")</f>
        <v/>
      </c>
      <c r="B325" s="32" t="str">
        <f>IF(AND(TRIM(INDEX(StartDateValues,ROW(A325)))&lt;&gt;"",INDEX(StartDateValues,ROW(A325))&gt;0),INDEX(StartDateValues,ROW(A325)),"")</f>
        <v/>
      </c>
      <c r="C325" s="22" t="str">
        <f t="shared" si="26"/>
        <v/>
      </c>
      <c r="D325" s="3" t="str">
        <f t="shared" si="27"/>
        <v/>
      </c>
      <c r="E325" s="3" t="str">
        <f t="shared" si="28"/>
        <v/>
      </c>
      <c r="F325" s="3" t="str">
        <f t="shared" si="29"/>
        <v/>
      </c>
      <c r="G325" s="3" t="str">
        <f>IF(A325="","",IF(HOUR(A325)&lt;StartHour,StartHour,IF(HOUR(A325)&gt;FinishHour,FinishHour,HOUR(A325))))</f>
        <v/>
      </c>
      <c r="H325" s="3" t="str">
        <f t="shared" si="30"/>
        <v/>
      </c>
      <c r="I325" s="33" t="e">
        <f>IF(OR(A325="",B325=""),NA(),MAX(0,IF(A325-B325=0,SameDayCycleTimeSettingValue,(A325-B325) *24)))</f>
        <v>#N/A</v>
      </c>
      <c r="J325" s="33" t="e">
        <f>IF(OR(A325="",B325=""),NA(),MAX(0,IF(A325-B325=0,SameDayCycleTimeSettingValue,((A325-B325) *24)-(INT((A325-B325)) * (24-(FinishHour-StartHour))))))</f>
        <v>#N/A</v>
      </c>
      <c r="K325" s="3" t="e">
        <f ca="1">IF(OR(A325&lt;&gt;"",B325=""),NA(),MAX(0,IF(_xlfn.DAYS(NOW(),B325)=0,SameDayCycleTimeSettingValue,_xlfn.DAYS(NOW(),B325))))</f>
        <v>#N/A</v>
      </c>
    </row>
    <row r="326" spans="1:11" x14ac:dyDescent="0.25">
      <c r="A326" s="32" t="str">
        <f>IF(AND(TRIM(INDEX(CompletedDateValues,ROW(A326)))&lt;&gt;"",INDEX(CompletedDateValues,ROW(A326))&gt;0),INDEX(CompletedDateValues,ROW(A326)),"")</f>
        <v/>
      </c>
      <c r="B326" s="32" t="str">
        <f>IF(AND(TRIM(INDEX(StartDateValues,ROW(A326)))&lt;&gt;"",INDEX(StartDateValues,ROW(A326))&gt;0),INDEX(StartDateValues,ROW(A326)),"")</f>
        <v/>
      </c>
      <c r="C326" s="22" t="str">
        <f t="shared" si="26"/>
        <v/>
      </c>
      <c r="D326" s="3" t="str">
        <f t="shared" si="27"/>
        <v/>
      </c>
      <c r="E326" s="3" t="str">
        <f t="shared" si="28"/>
        <v/>
      </c>
      <c r="F326" s="3" t="str">
        <f t="shared" si="29"/>
        <v/>
      </c>
      <c r="G326" s="3" t="str">
        <f>IF(A326="","",IF(HOUR(A326)&lt;StartHour,StartHour,IF(HOUR(A326)&gt;FinishHour,FinishHour,HOUR(A326))))</f>
        <v/>
      </c>
      <c r="H326" s="3" t="str">
        <f t="shared" si="30"/>
        <v/>
      </c>
      <c r="I326" s="33" t="e">
        <f>IF(OR(A326="",B326=""),NA(),MAX(0,IF(A326-B326=0,SameDayCycleTimeSettingValue,(A326-B326) *24)))</f>
        <v>#N/A</v>
      </c>
      <c r="J326" s="33" t="e">
        <f>IF(OR(A326="",B326=""),NA(),MAX(0,IF(A326-B326=0,SameDayCycleTimeSettingValue,((A326-B326) *24)-(INT((A326-B326)) * (24-(FinishHour-StartHour))))))</f>
        <v>#N/A</v>
      </c>
      <c r="K326" s="3" t="e">
        <f ca="1">IF(OR(A326&lt;&gt;"",B326=""),NA(),MAX(0,IF(_xlfn.DAYS(NOW(),B326)=0,SameDayCycleTimeSettingValue,_xlfn.DAYS(NOW(),B326))))</f>
        <v>#N/A</v>
      </c>
    </row>
    <row r="327" spans="1:11" x14ac:dyDescent="0.25">
      <c r="A327" s="32" t="str">
        <f>IF(AND(TRIM(INDEX(CompletedDateValues,ROW(A327)))&lt;&gt;"",INDEX(CompletedDateValues,ROW(A327))&gt;0),INDEX(CompletedDateValues,ROW(A327)),"")</f>
        <v/>
      </c>
      <c r="B327" s="32" t="str">
        <f>IF(AND(TRIM(INDEX(StartDateValues,ROW(A327)))&lt;&gt;"",INDEX(StartDateValues,ROW(A327))&gt;0),INDEX(StartDateValues,ROW(A327)),"")</f>
        <v/>
      </c>
      <c r="C327" s="22" t="str">
        <f t="shared" si="26"/>
        <v/>
      </c>
      <c r="D327" s="3" t="str">
        <f t="shared" si="27"/>
        <v/>
      </c>
      <c r="E327" s="3" t="str">
        <f t="shared" si="28"/>
        <v/>
      </c>
      <c r="F327" s="3" t="str">
        <f t="shared" si="29"/>
        <v/>
      </c>
      <c r="G327" s="3" t="str">
        <f>IF(A327="","",IF(HOUR(A327)&lt;StartHour,StartHour,IF(HOUR(A327)&gt;FinishHour,FinishHour,HOUR(A327))))</f>
        <v/>
      </c>
      <c r="H327" s="3" t="str">
        <f t="shared" si="30"/>
        <v/>
      </c>
      <c r="I327" s="33" t="e">
        <f>IF(OR(A327="",B327=""),NA(),MAX(0,IF(A327-B327=0,SameDayCycleTimeSettingValue,(A327-B327) *24)))</f>
        <v>#N/A</v>
      </c>
      <c r="J327" s="33" t="e">
        <f>IF(OR(A327="",B327=""),NA(),MAX(0,IF(A327-B327=0,SameDayCycleTimeSettingValue,((A327-B327) *24)-(INT((A327-B327)) * (24-(FinishHour-StartHour))))))</f>
        <v>#N/A</v>
      </c>
      <c r="K327" s="3" t="e">
        <f ca="1">IF(OR(A327&lt;&gt;"",B327=""),NA(),MAX(0,IF(_xlfn.DAYS(NOW(),B327)=0,SameDayCycleTimeSettingValue,_xlfn.DAYS(NOW(),B327))))</f>
        <v>#N/A</v>
      </c>
    </row>
    <row r="328" spans="1:11" x14ac:dyDescent="0.25">
      <c r="A328" s="32" t="str">
        <f>IF(AND(TRIM(INDEX(CompletedDateValues,ROW(A328)))&lt;&gt;"",INDEX(CompletedDateValues,ROW(A328))&gt;0),INDEX(CompletedDateValues,ROW(A328)),"")</f>
        <v/>
      </c>
      <c r="B328" s="32" t="str">
        <f>IF(AND(TRIM(INDEX(StartDateValues,ROW(A328)))&lt;&gt;"",INDEX(StartDateValues,ROW(A328))&gt;0),INDEX(StartDateValues,ROW(A328)),"")</f>
        <v/>
      </c>
      <c r="C328" s="22" t="str">
        <f t="shared" si="26"/>
        <v/>
      </c>
      <c r="D328" s="3" t="str">
        <f t="shared" si="27"/>
        <v/>
      </c>
      <c r="E328" s="3" t="str">
        <f t="shared" si="28"/>
        <v/>
      </c>
      <c r="F328" s="3" t="str">
        <f t="shared" si="29"/>
        <v/>
      </c>
      <c r="G328" s="3" t="str">
        <f>IF(A328="","",IF(HOUR(A328)&lt;StartHour,StartHour,IF(HOUR(A328)&gt;FinishHour,FinishHour,HOUR(A328))))</f>
        <v/>
      </c>
      <c r="H328" s="3" t="str">
        <f t="shared" si="30"/>
        <v/>
      </c>
      <c r="I328" s="33" t="e">
        <f>IF(OR(A328="",B328=""),NA(),MAX(0,IF(A328-B328=0,SameDayCycleTimeSettingValue,(A328-B328) *24)))</f>
        <v>#N/A</v>
      </c>
      <c r="J328" s="33" t="e">
        <f>IF(OR(A328="",B328=""),NA(),MAX(0,IF(A328-B328=0,SameDayCycleTimeSettingValue,((A328-B328) *24)-(INT((A328-B328)) * (24-(FinishHour-StartHour))))))</f>
        <v>#N/A</v>
      </c>
      <c r="K328" s="3" t="e">
        <f ca="1">IF(OR(A328&lt;&gt;"",B328=""),NA(),MAX(0,IF(_xlfn.DAYS(NOW(),B328)=0,SameDayCycleTimeSettingValue,_xlfn.DAYS(NOW(),B328))))</f>
        <v>#N/A</v>
      </c>
    </row>
    <row r="329" spans="1:11" x14ac:dyDescent="0.25">
      <c r="A329" s="32" t="str">
        <f>IF(AND(TRIM(INDEX(CompletedDateValues,ROW(A329)))&lt;&gt;"",INDEX(CompletedDateValues,ROW(A329))&gt;0),INDEX(CompletedDateValues,ROW(A329)),"")</f>
        <v/>
      </c>
      <c r="B329" s="32" t="str">
        <f>IF(AND(TRIM(INDEX(StartDateValues,ROW(A329)))&lt;&gt;"",INDEX(StartDateValues,ROW(A329))&gt;0),INDEX(StartDateValues,ROW(A329)),"")</f>
        <v/>
      </c>
      <c r="C329" s="22" t="str">
        <f t="shared" si="26"/>
        <v/>
      </c>
      <c r="D329" s="3" t="str">
        <f t="shared" si="27"/>
        <v/>
      </c>
      <c r="E329" s="3" t="str">
        <f t="shared" si="28"/>
        <v/>
      </c>
      <c r="F329" s="3" t="str">
        <f t="shared" si="29"/>
        <v/>
      </c>
      <c r="G329" s="3" t="str">
        <f>IF(A329="","",IF(HOUR(A329)&lt;StartHour,StartHour,IF(HOUR(A329)&gt;FinishHour,FinishHour,HOUR(A329))))</f>
        <v/>
      </c>
      <c r="H329" s="3" t="str">
        <f t="shared" si="30"/>
        <v/>
      </c>
      <c r="I329" s="33" t="e">
        <f>IF(OR(A329="",B329=""),NA(),MAX(0,IF(A329-B329=0,SameDayCycleTimeSettingValue,(A329-B329) *24)))</f>
        <v>#N/A</v>
      </c>
      <c r="J329" s="33" t="e">
        <f>IF(OR(A329="",B329=""),NA(),MAX(0,IF(A329-B329=0,SameDayCycleTimeSettingValue,((A329-B329) *24)-(INT((A329-B329)) * (24-(FinishHour-StartHour))))))</f>
        <v>#N/A</v>
      </c>
      <c r="K329" s="3" t="e">
        <f ca="1">IF(OR(A329&lt;&gt;"",B329=""),NA(),MAX(0,IF(_xlfn.DAYS(NOW(),B329)=0,SameDayCycleTimeSettingValue,_xlfn.DAYS(NOW(),B329))))</f>
        <v>#N/A</v>
      </c>
    </row>
    <row r="330" spans="1:11" x14ac:dyDescent="0.25">
      <c r="A330" s="32" t="str">
        <f>IF(AND(TRIM(INDEX(CompletedDateValues,ROW(A330)))&lt;&gt;"",INDEX(CompletedDateValues,ROW(A330))&gt;0),INDEX(CompletedDateValues,ROW(A330)),"")</f>
        <v/>
      </c>
      <c r="B330" s="32" t="str">
        <f>IF(AND(TRIM(INDEX(StartDateValues,ROW(A330)))&lt;&gt;"",INDEX(StartDateValues,ROW(A330))&gt;0),INDEX(StartDateValues,ROW(A330)),"")</f>
        <v/>
      </c>
      <c r="C330" s="22" t="str">
        <f t="shared" si="26"/>
        <v/>
      </c>
      <c r="D330" s="3" t="str">
        <f t="shared" si="27"/>
        <v/>
      </c>
      <c r="E330" s="3" t="str">
        <f t="shared" si="28"/>
        <v/>
      </c>
      <c r="F330" s="3" t="str">
        <f t="shared" si="29"/>
        <v/>
      </c>
      <c r="G330" s="3" t="str">
        <f>IF(A330="","",IF(HOUR(A330)&lt;StartHour,StartHour,IF(HOUR(A330)&gt;FinishHour,FinishHour,HOUR(A330))))</f>
        <v/>
      </c>
      <c r="H330" s="3" t="str">
        <f t="shared" si="30"/>
        <v/>
      </c>
      <c r="I330" s="33" t="e">
        <f>IF(OR(A330="",B330=""),NA(),MAX(0,IF(A330-B330=0,SameDayCycleTimeSettingValue,(A330-B330) *24)))</f>
        <v>#N/A</v>
      </c>
      <c r="J330" s="33" t="e">
        <f>IF(OR(A330="",B330=""),NA(),MAX(0,IF(A330-B330=0,SameDayCycleTimeSettingValue,((A330-B330) *24)-(INT((A330-B330)) * (24-(FinishHour-StartHour))))))</f>
        <v>#N/A</v>
      </c>
      <c r="K330" s="3" t="e">
        <f ca="1">IF(OR(A330&lt;&gt;"",B330=""),NA(),MAX(0,IF(_xlfn.DAYS(NOW(),B330)=0,SameDayCycleTimeSettingValue,_xlfn.DAYS(NOW(),B330))))</f>
        <v>#N/A</v>
      </c>
    </row>
    <row r="331" spans="1:11" x14ac:dyDescent="0.25">
      <c r="A331" s="32" t="str">
        <f>IF(AND(TRIM(INDEX(CompletedDateValues,ROW(A331)))&lt;&gt;"",INDEX(CompletedDateValues,ROW(A331))&gt;0),INDEX(CompletedDateValues,ROW(A331)),"")</f>
        <v/>
      </c>
      <c r="B331" s="32" t="str">
        <f>IF(AND(TRIM(INDEX(StartDateValues,ROW(A331)))&lt;&gt;"",INDEX(StartDateValues,ROW(A331))&gt;0),INDEX(StartDateValues,ROW(A331)),"")</f>
        <v/>
      </c>
      <c r="C331" s="22" t="str">
        <f t="shared" si="26"/>
        <v/>
      </c>
      <c r="D331" s="3" t="str">
        <f t="shared" si="27"/>
        <v/>
      </c>
      <c r="E331" s="3" t="str">
        <f t="shared" si="28"/>
        <v/>
      </c>
      <c r="F331" s="3" t="str">
        <f t="shared" si="29"/>
        <v/>
      </c>
      <c r="G331" s="3" t="str">
        <f>IF(A331="","",IF(HOUR(A331)&lt;StartHour,StartHour,IF(HOUR(A331)&gt;FinishHour,FinishHour,HOUR(A331))))</f>
        <v/>
      </c>
      <c r="H331" s="3" t="str">
        <f t="shared" si="30"/>
        <v/>
      </c>
      <c r="I331" s="33" t="e">
        <f>IF(OR(A331="",B331=""),NA(),MAX(0,IF(A331-B331=0,SameDayCycleTimeSettingValue,(A331-B331) *24)))</f>
        <v>#N/A</v>
      </c>
      <c r="J331" s="33" t="e">
        <f>IF(OR(A331="",B331=""),NA(),MAX(0,IF(A331-B331=0,SameDayCycleTimeSettingValue,((A331-B331) *24)-(INT((A331-B331)) * (24-(FinishHour-StartHour))))))</f>
        <v>#N/A</v>
      </c>
      <c r="K331" s="3" t="e">
        <f ca="1">IF(OR(A331&lt;&gt;"",B331=""),NA(),MAX(0,IF(_xlfn.DAYS(NOW(),B331)=0,SameDayCycleTimeSettingValue,_xlfn.DAYS(NOW(),B331))))</f>
        <v>#N/A</v>
      </c>
    </row>
    <row r="332" spans="1:11" x14ac:dyDescent="0.25">
      <c r="A332" s="32" t="str">
        <f>IF(AND(TRIM(INDEX(CompletedDateValues,ROW(A332)))&lt;&gt;"",INDEX(CompletedDateValues,ROW(A332))&gt;0),INDEX(CompletedDateValues,ROW(A332)),"")</f>
        <v/>
      </c>
      <c r="B332" s="32" t="str">
        <f>IF(AND(TRIM(INDEX(StartDateValues,ROW(A332)))&lt;&gt;"",INDEX(StartDateValues,ROW(A332))&gt;0),INDEX(StartDateValues,ROW(A332)),"")</f>
        <v/>
      </c>
      <c r="C332" s="22" t="str">
        <f t="shared" si="26"/>
        <v/>
      </c>
      <c r="D332" s="3" t="str">
        <f t="shared" si="27"/>
        <v/>
      </c>
      <c r="E332" s="3" t="str">
        <f t="shared" si="28"/>
        <v/>
      </c>
      <c r="F332" s="3" t="str">
        <f t="shared" si="29"/>
        <v/>
      </c>
      <c r="G332" s="3" t="str">
        <f>IF(A332="","",IF(HOUR(A332)&lt;StartHour,StartHour,IF(HOUR(A332)&gt;FinishHour,FinishHour,HOUR(A332))))</f>
        <v/>
      </c>
      <c r="H332" s="3" t="str">
        <f t="shared" si="30"/>
        <v/>
      </c>
      <c r="I332" s="33" t="e">
        <f>IF(OR(A332="",B332=""),NA(),MAX(0,IF(A332-B332=0,SameDayCycleTimeSettingValue,(A332-B332) *24)))</f>
        <v>#N/A</v>
      </c>
      <c r="J332" s="33" t="e">
        <f>IF(OR(A332="",B332=""),NA(),MAX(0,IF(A332-B332=0,SameDayCycleTimeSettingValue,((A332-B332) *24)-(INT((A332-B332)) * (24-(FinishHour-StartHour))))))</f>
        <v>#N/A</v>
      </c>
      <c r="K332" s="3" t="e">
        <f ca="1">IF(OR(A332&lt;&gt;"",B332=""),NA(),MAX(0,IF(_xlfn.DAYS(NOW(),B332)=0,SameDayCycleTimeSettingValue,_xlfn.DAYS(NOW(),B332))))</f>
        <v>#N/A</v>
      </c>
    </row>
    <row r="333" spans="1:11" x14ac:dyDescent="0.25">
      <c r="A333" s="32" t="str">
        <f>IF(AND(TRIM(INDEX(CompletedDateValues,ROW(A333)))&lt;&gt;"",INDEX(CompletedDateValues,ROW(A333))&gt;0),INDEX(CompletedDateValues,ROW(A333)),"")</f>
        <v/>
      </c>
      <c r="B333" s="32" t="str">
        <f>IF(AND(TRIM(INDEX(StartDateValues,ROW(A333)))&lt;&gt;"",INDEX(StartDateValues,ROW(A333))&gt;0),INDEX(StartDateValues,ROW(A333)),"")</f>
        <v/>
      </c>
      <c r="C333" s="22" t="str">
        <f t="shared" si="26"/>
        <v/>
      </c>
      <c r="D333" s="3" t="str">
        <f t="shared" si="27"/>
        <v/>
      </c>
      <c r="E333" s="3" t="str">
        <f t="shared" si="28"/>
        <v/>
      </c>
      <c r="F333" s="3" t="str">
        <f t="shared" si="29"/>
        <v/>
      </c>
      <c r="G333" s="3" t="str">
        <f>IF(A333="","",IF(HOUR(A333)&lt;StartHour,StartHour,IF(HOUR(A333)&gt;FinishHour,FinishHour,HOUR(A333))))</f>
        <v/>
      </c>
      <c r="H333" s="3" t="str">
        <f t="shared" si="30"/>
        <v/>
      </c>
      <c r="I333" s="33" t="e">
        <f>IF(OR(A333="",B333=""),NA(),MAX(0,IF(A333-B333=0,SameDayCycleTimeSettingValue,(A333-B333) *24)))</f>
        <v>#N/A</v>
      </c>
      <c r="J333" s="33" t="e">
        <f>IF(OR(A333="",B333=""),NA(),MAX(0,IF(A333-B333=0,SameDayCycleTimeSettingValue,((A333-B333) *24)-(INT((A333-B333)) * (24-(FinishHour-StartHour))))))</f>
        <v>#N/A</v>
      </c>
      <c r="K333" s="3" t="e">
        <f ca="1">IF(OR(A333&lt;&gt;"",B333=""),NA(),MAX(0,IF(_xlfn.DAYS(NOW(),B333)=0,SameDayCycleTimeSettingValue,_xlfn.DAYS(NOW(),B333))))</f>
        <v>#N/A</v>
      </c>
    </row>
    <row r="334" spans="1:11" x14ac:dyDescent="0.25">
      <c r="A334" s="32" t="str">
        <f>IF(AND(TRIM(INDEX(CompletedDateValues,ROW(A334)))&lt;&gt;"",INDEX(CompletedDateValues,ROW(A334))&gt;0),INDEX(CompletedDateValues,ROW(A334)),"")</f>
        <v/>
      </c>
      <c r="B334" s="32" t="str">
        <f>IF(AND(TRIM(INDEX(StartDateValues,ROW(A334)))&lt;&gt;"",INDEX(StartDateValues,ROW(A334))&gt;0),INDEX(StartDateValues,ROW(A334)),"")</f>
        <v/>
      </c>
      <c r="C334" s="22" t="str">
        <f t="shared" si="26"/>
        <v/>
      </c>
      <c r="D334" s="3" t="str">
        <f t="shared" si="27"/>
        <v/>
      </c>
      <c r="E334" s="3" t="str">
        <f t="shared" si="28"/>
        <v/>
      </c>
      <c r="F334" s="3" t="str">
        <f t="shared" si="29"/>
        <v/>
      </c>
      <c r="G334" s="3" t="str">
        <f>IF(A334="","",IF(HOUR(A334)&lt;StartHour,StartHour,IF(HOUR(A334)&gt;FinishHour,FinishHour,HOUR(A334))))</f>
        <v/>
      </c>
      <c r="H334" s="3" t="str">
        <f t="shared" si="30"/>
        <v/>
      </c>
      <c r="I334" s="33" t="e">
        <f>IF(OR(A334="",B334=""),NA(),MAX(0,IF(A334-B334=0,SameDayCycleTimeSettingValue,(A334-B334) *24)))</f>
        <v>#N/A</v>
      </c>
      <c r="J334" s="33" t="e">
        <f>IF(OR(A334="",B334=""),NA(),MAX(0,IF(A334-B334=0,SameDayCycleTimeSettingValue,((A334-B334) *24)-(INT((A334-B334)) * (24-(FinishHour-StartHour))))))</f>
        <v>#N/A</v>
      </c>
      <c r="K334" s="3" t="e">
        <f ca="1">IF(OR(A334&lt;&gt;"",B334=""),NA(),MAX(0,IF(_xlfn.DAYS(NOW(),B334)=0,SameDayCycleTimeSettingValue,_xlfn.DAYS(NOW(),B334))))</f>
        <v>#N/A</v>
      </c>
    </row>
    <row r="335" spans="1:11" x14ac:dyDescent="0.25">
      <c r="A335" s="32" t="str">
        <f>IF(AND(TRIM(INDEX(CompletedDateValues,ROW(A335)))&lt;&gt;"",INDEX(CompletedDateValues,ROW(A335))&gt;0),INDEX(CompletedDateValues,ROW(A335)),"")</f>
        <v/>
      </c>
      <c r="B335" s="32" t="str">
        <f>IF(AND(TRIM(INDEX(StartDateValues,ROW(A335)))&lt;&gt;"",INDEX(StartDateValues,ROW(A335))&gt;0),INDEX(StartDateValues,ROW(A335)),"")</f>
        <v/>
      </c>
      <c r="C335" s="22" t="str">
        <f t="shared" si="26"/>
        <v/>
      </c>
      <c r="D335" s="3" t="str">
        <f t="shared" si="27"/>
        <v/>
      </c>
      <c r="E335" s="3" t="str">
        <f t="shared" si="28"/>
        <v/>
      </c>
      <c r="F335" s="3" t="str">
        <f t="shared" si="29"/>
        <v/>
      </c>
      <c r="G335" s="3" t="str">
        <f>IF(A335="","",IF(HOUR(A335)&lt;StartHour,StartHour,IF(HOUR(A335)&gt;FinishHour,FinishHour,HOUR(A335))))</f>
        <v/>
      </c>
      <c r="H335" s="3" t="str">
        <f t="shared" si="30"/>
        <v/>
      </c>
      <c r="I335" s="33" t="e">
        <f>IF(OR(A335="",B335=""),NA(),MAX(0,IF(A335-B335=0,SameDayCycleTimeSettingValue,(A335-B335) *24)))</f>
        <v>#N/A</v>
      </c>
      <c r="J335" s="33" t="e">
        <f>IF(OR(A335="",B335=""),NA(),MAX(0,IF(A335-B335=0,SameDayCycleTimeSettingValue,((A335-B335) *24)-(INT((A335-B335)) * (24-(FinishHour-StartHour))))))</f>
        <v>#N/A</v>
      </c>
      <c r="K335" s="3" t="e">
        <f ca="1">IF(OR(A335&lt;&gt;"",B335=""),NA(),MAX(0,IF(_xlfn.DAYS(NOW(),B335)=0,SameDayCycleTimeSettingValue,_xlfn.DAYS(NOW(),B335))))</f>
        <v>#N/A</v>
      </c>
    </row>
    <row r="336" spans="1:11" x14ac:dyDescent="0.25">
      <c r="A336" s="32" t="str">
        <f>IF(AND(TRIM(INDEX(CompletedDateValues,ROW(A336)))&lt;&gt;"",INDEX(CompletedDateValues,ROW(A336))&gt;0),INDEX(CompletedDateValues,ROW(A336)),"")</f>
        <v/>
      </c>
      <c r="B336" s="32" t="str">
        <f>IF(AND(TRIM(INDEX(StartDateValues,ROW(A336)))&lt;&gt;"",INDEX(StartDateValues,ROW(A336))&gt;0),INDEX(StartDateValues,ROW(A336)),"")</f>
        <v/>
      </c>
      <c r="C336" s="22" t="str">
        <f t="shared" si="26"/>
        <v/>
      </c>
      <c r="D336" s="3" t="str">
        <f t="shared" si="27"/>
        <v/>
      </c>
      <c r="E336" s="3" t="str">
        <f t="shared" si="28"/>
        <v/>
      </c>
      <c r="F336" s="3" t="str">
        <f t="shared" si="29"/>
        <v/>
      </c>
      <c r="G336" s="3" t="str">
        <f>IF(A336="","",IF(HOUR(A336)&lt;StartHour,StartHour,IF(HOUR(A336)&gt;FinishHour,FinishHour,HOUR(A336))))</f>
        <v/>
      </c>
      <c r="H336" s="3" t="str">
        <f t="shared" si="30"/>
        <v/>
      </c>
      <c r="I336" s="33" t="e">
        <f>IF(OR(A336="",B336=""),NA(),MAX(0,IF(A336-B336=0,SameDayCycleTimeSettingValue,(A336-B336) *24)))</f>
        <v>#N/A</v>
      </c>
      <c r="J336" s="33" t="e">
        <f>IF(OR(A336="",B336=""),NA(),MAX(0,IF(A336-B336=0,SameDayCycleTimeSettingValue,((A336-B336) *24)-(INT((A336-B336)) * (24-(FinishHour-StartHour))))))</f>
        <v>#N/A</v>
      </c>
      <c r="K336" s="3" t="e">
        <f ca="1">IF(OR(A336&lt;&gt;"",B336=""),NA(),MAX(0,IF(_xlfn.DAYS(NOW(),B336)=0,SameDayCycleTimeSettingValue,_xlfn.DAYS(NOW(),B336))))</f>
        <v>#N/A</v>
      </c>
    </row>
    <row r="337" spans="1:11" x14ac:dyDescent="0.25">
      <c r="A337" s="32" t="str">
        <f>IF(AND(TRIM(INDEX(CompletedDateValues,ROW(A337)))&lt;&gt;"",INDEX(CompletedDateValues,ROW(A337))&gt;0),INDEX(CompletedDateValues,ROW(A337)),"")</f>
        <v/>
      </c>
      <c r="B337" s="32" t="str">
        <f>IF(AND(TRIM(INDEX(StartDateValues,ROW(A337)))&lt;&gt;"",INDEX(StartDateValues,ROW(A337))&gt;0),INDEX(StartDateValues,ROW(A337)),"")</f>
        <v/>
      </c>
      <c r="C337" s="22" t="str">
        <f t="shared" si="26"/>
        <v/>
      </c>
      <c r="D337" s="3" t="str">
        <f t="shared" si="27"/>
        <v/>
      </c>
      <c r="E337" s="3" t="str">
        <f t="shared" si="28"/>
        <v/>
      </c>
      <c r="F337" s="3" t="str">
        <f t="shared" si="29"/>
        <v/>
      </c>
      <c r="G337" s="3" t="str">
        <f>IF(A337="","",IF(HOUR(A337)&lt;StartHour,StartHour,IF(HOUR(A337)&gt;FinishHour,FinishHour,HOUR(A337))))</f>
        <v/>
      </c>
      <c r="H337" s="3" t="str">
        <f t="shared" si="30"/>
        <v/>
      </c>
      <c r="I337" s="33" t="e">
        <f>IF(OR(A337="",B337=""),NA(),MAX(0,IF(A337-B337=0,SameDayCycleTimeSettingValue,(A337-B337) *24)))</f>
        <v>#N/A</v>
      </c>
      <c r="J337" s="33" t="e">
        <f>IF(OR(A337="",B337=""),NA(),MAX(0,IF(A337-B337=0,SameDayCycleTimeSettingValue,((A337-B337) *24)-(INT((A337-B337)) * (24-(FinishHour-StartHour))))))</f>
        <v>#N/A</v>
      </c>
      <c r="K337" s="3" t="e">
        <f ca="1">IF(OR(A337&lt;&gt;"",B337=""),NA(),MAX(0,IF(_xlfn.DAYS(NOW(),B337)=0,SameDayCycleTimeSettingValue,_xlfn.DAYS(NOW(),B337))))</f>
        <v>#N/A</v>
      </c>
    </row>
    <row r="338" spans="1:11" x14ac:dyDescent="0.25">
      <c r="A338" s="32" t="str">
        <f>IF(AND(TRIM(INDEX(CompletedDateValues,ROW(A338)))&lt;&gt;"",INDEX(CompletedDateValues,ROW(A338))&gt;0),INDEX(CompletedDateValues,ROW(A338)),"")</f>
        <v/>
      </c>
      <c r="B338" s="32" t="str">
        <f>IF(AND(TRIM(INDEX(StartDateValues,ROW(A338)))&lt;&gt;"",INDEX(StartDateValues,ROW(A338))&gt;0),INDEX(StartDateValues,ROW(A338)),"")</f>
        <v/>
      </c>
      <c r="C338" s="22" t="str">
        <f t="shared" si="26"/>
        <v/>
      </c>
      <c r="D338" s="3" t="str">
        <f t="shared" si="27"/>
        <v/>
      </c>
      <c r="E338" s="3" t="str">
        <f t="shared" si="28"/>
        <v/>
      </c>
      <c r="F338" s="3" t="str">
        <f t="shared" si="29"/>
        <v/>
      </c>
      <c r="G338" s="3" t="str">
        <f>IF(A338="","",IF(HOUR(A338)&lt;StartHour,StartHour,IF(HOUR(A338)&gt;FinishHour,FinishHour,HOUR(A338))))</f>
        <v/>
      </c>
      <c r="H338" s="3" t="str">
        <f t="shared" si="30"/>
        <v/>
      </c>
      <c r="I338" s="33" t="e">
        <f>IF(OR(A338="",B338=""),NA(),MAX(0,IF(A338-B338=0,SameDayCycleTimeSettingValue,(A338-B338) *24)))</f>
        <v>#N/A</v>
      </c>
      <c r="J338" s="33" t="e">
        <f>IF(OR(A338="",B338=""),NA(),MAX(0,IF(A338-B338=0,SameDayCycleTimeSettingValue,((A338-B338) *24)-(INT((A338-B338)) * (24-(FinishHour-StartHour))))))</f>
        <v>#N/A</v>
      </c>
      <c r="K338" s="3" t="e">
        <f ca="1">IF(OR(A338&lt;&gt;"",B338=""),NA(),MAX(0,IF(_xlfn.DAYS(NOW(),B338)=0,SameDayCycleTimeSettingValue,_xlfn.DAYS(NOW(),B338))))</f>
        <v>#N/A</v>
      </c>
    </row>
    <row r="339" spans="1:11" x14ac:dyDescent="0.25">
      <c r="A339" s="32" t="str">
        <f>IF(AND(TRIM(INDEX(CompletedDateValues,ROW(A339)))&lt;&gt;"",INDEX(CompletedDateValues,ROW(A339))&gt;0),INDEX(CompletedDateValues,ROW(A339)),"")</f>
        <v/>
      </c>
      <c r="B339" s="32" t="str">
        <f>IF(AND(TRIM(INDEX(StartDateValues,ROW(A339)))&lt;&gt;"",INDEX(StartDateValues,ROW(A339))&gt;0),INDEX(StartDateValues,ROW(A339)),"")</f>
        <v/>
      </c>
      <c r="C339" s="22" t="str">
        <f t="shared" si="26"/>
        <v/>
      </c>
      <c r="D339" s="3" t="str">
        <f t="shared" si="27"/>
        <v/>
      </c>
      <c r="E339" s="3" t="str">
        <f t="shared" si="28"/>
        <v/>
      </c>
      <c r="F339" s="3" t="str">
        <f t="shared" si="29"/>
        <v/>
      </c>
      <c r="G339" s="3" t="str">
        <f>IF(A339="","",IF(HOUR(A339)&lt;StartHour,StartHour,IF(HOUR(A339)&gt;FinishHour,FinishHour,HOUR(A339))))</f>
        <v/>
      </c>
      <c r="H339" s="3" t="str">
        <f t="shared" si="30"/>
        <v/>
      </c>
      <c r="I339" s="33" t="e">
        <f>IF(OR(A339="",B339=""),NA(),MAX(0,IF(A339-B339=0,SameDayCycleTimeSettingValue,(A339-B339) *24)))</f>
        <v>#N/A</v>
      </c>
      <c r="J339" s="33" t="e">
        <f>IF(OR(A339="",B339=""),NA(),MAX(0,IF(A339-B339=0,SameDayCycleTimeSettingValue,((A339-B339) *24)-(INT((A339-B339)) * (24-(FinishHour-StartHour))))))</f>
        <v>#N/A</v>
      </c>
      <c r="K339" s="3" t="e">
        <f ca="1">IF(OR(A339&lt;&gt;"",B339=""),NA(),MAX(0,IF(_xlfn.DAYS(NOW(),B339)=0,SameDayCycleTimeSettingValue,_xlfn.DAYS(NOW(),B339))))</f>
        <v>#N/A</v>
      </c>
    </row>
    <row r="340" spans="1:11" x14ac:dyDescent="0.25">
      <c r="A340" s="32" t="str">
        <f>IF(AND(TRIM(INDEX(CompletedDateValues,ROW(A340)))&lt;&gt;"",INDEX(CompletedDateValues,ROW(A340))&gt;0),INDEX(CompletedDateValues,ROW(A340)),"")</f>
        <v/>
      </c>
      <c r="B340" s="32" t="str">
        <f>IF(AND(TRIM(INDEX(StartDateValues,ROW(A340)))&lt;&gt;"",INDEX(StartDateValues,ROW(A340))&gt;0),INDEX(StartDateValues,ROW(A340)),"")</f>
        <v/>
      </c>
      <c r="C340" s="22" t="str">
        <f t="shared" si="26"/>
        <v/>
      </c>
      <c r="D340" s="3" t="str">
        <f t="shared" si="27"/>
        <v/>
      </c>
      <c r="E340" s="3" t="str">
        <f t="shared" si="28"/>
        <v/>
      </c>
      <c r="F340" s="3" t="str">
        <f t="shared" si="29"/>
        <v/>
      </c>
      <c r="G340" s="3" t="str">
        <f>IF(A340="","",IF(HOUR(A340)&lt;StartHour,StartHour,IF(HOUR(A340)&gt;FinishHour,FinishHour,HOUR(A340))))</f>
        <v/>
      </c>
      <c r="H340" s="3" t="str">
        <f t="shared" si="30"/>
        <v/>
      </c>
      <c r="I340" s="33" t="e">
        <f>IF(OR(A340="",B340=""),NA(),MAX(0,IF(A340-B340=0,SameDayCycleTimeSettingValue,(A340-B340) *24)))</f>
        <v>#N/A</v>
      </c>
      <c r="J340" s="33" t="e">
        <f>IF(OR(A340="",B340=""),NA(),MAX(0,IF(A340-B340=0,SameDayCycleTimeSettingValue,((A340-B340) *24)-(INT((A340-B340)) * (24-(FinishHour-StartHour))))))</f>
        <v>#N/A</v>
      </c>
      <c r="K340" s="3" t="e">
        <f ca="1">IF(OR(A340&lt;&gt;"",B340=""),NA(),MAX(0,IF(_xlfn.DAYS(NOW(),B340)=0,SameDayCycleTimeSettingValue,_xlfn.DAYS(NOW(),B340))))</f>
        <v>#N/A</v>
      </c>
    </row>
    <row r="341" spans="1:11" x14ac:dyDescent="0.25">
      <c r="A341" s="32" t="str">
        <f>IF(AND(TRIM(INDEX(CompletedDateValues,ROW(A341)))&lt;&gt;"",INDEX(CompletedDateValues,ROW(A341))&gt;0),INDEX(CompletedDateValues,ROW(A341)),"")</f>
        <v/>
      </c>
      <c r="B341" s="32" t="str">
        <f>IF(AND(TRIM(INDEX(StartDateValues,ROW(A341)))&lt;&gt;"",INDEX(StartDateValues,ROW(A341))&gt;0),INDEX(StartDateValues,ROW(A341)),"")</f>
        <v/>
      </c>
      <c r="C341" s="22" t="str">
        <f t="shared" si="26"/>
        <v/>
      </c>
      <c r="D341" s="3" t="str">
        <f t="shared" si="27"/>
        <v/>
      </c>
      <c r="E341" s="3" t="str">
        <f t="shared" si="28"/>
        <v/>
      </c>
      <c r="F341" s="3" t="str">
        <f t="shared" si="29"/>
        <v/>
      </c>
      <c r="G341" s="3" t="str">
        <f>IF(A341="","",IF(HOUR(A341)&lt;StartHour,StartHour,IF(HOUR(A341)&gt;FinishHour,FinishHour,HOUR(A341))))</f>
        <v/>
      </c>
      <c r="H341" s="3" t="str">
        <f t="shared" si="30"/>
        <v/>
      </c>
      <c r="I341" s="33" t="e">
        <f>IF(OR(A341="",B341=""),NA(),MAX(0,IF(A341-B341=0,SameDayCycleTimeSettingValue,(A341-B341) *24)))</f>
        <v>#N/A</v>
      </c>
      <c r="J341" s="33" t="e">
        <f>IF(OR(A341="",B341=""),NA(),MAX(0,IF(A341-B341=0,SameDayCycleTimeSettingValue,((A341-B341) *24)-(INT((A341-B341)) * (24-(FinishHour-StartHour))))))</f>
        <v>#N/A</v>
      </c>
      <c r="K341" s="3" t="e">
        <f ca="1">IF(OR(A341&lt;&gt;"",B341=""),NA(),MAX(0,IF(_xlfn.DAYS(NOW(),B341)=0,SameDayCycleTimeSettingValue,_xlfn.DAYS(NOW(),B341))))</f>
        <v>#N/A</v>
      </c>
    </row>
    <row r="342" spans="1:11" x14ac:dyDescent="0.25">
      <c r="A342" s="32" t="str">
        <f>IF(AND(TRIM(INDEX(CompletedDateValues,ROW(A342)))&lt;&gt;"",INDEX(CompletedDateValues,ROW(A342))&gt;0),INDEX(CompletedDateValues,ROW(A342)),"")</f>
        <v/>
      </c>
      <c r="B342" s="32" t="str">
        <f>IF(AND(TRIM(INDEX(StartDateValues,ROW(A342)))&lt;&gt;"",INDEX(StartDateValues,ROW(A342))&gt;0),INDEX(StartDateValues,ROW(A342)),"")</f>
        <v/>
      </c>
      <c r="C342" s="22" t="str">
        <f t="shared" si="26"/>
        <v/>
      </c>
      <c r="D342" s="3" t="str">
        <f t="shared" si="27"/>
        <v/>
      </c>
      <c r="E342" s="3" t="str">
        <f t="shared" si="28"/>
        <v/>
      </c>
      <c r="F342" s="3" t="str">
        <f t="shared" si="29"/>
        <v/>
      </c>
      <c r="G342" s="3" t="str">
        <f>IF(A342="","",IF(HOUR(A342)&lt;StartHour,StartHour,IF(HOUR(A342)&gt;FinishHour,FinishHour,HOUR(A342))))</f>
        <v/>
      </c>
      <c r="H342" s="3" t="str">
        <f t="shared" si="30"/>
        <v/>
      </c>
      <c r="I342" s="33" t="e">
        <f>IF(OR(A342="",B342=""),NA(),MAX(0,IF(A342-B342=0,SameDayCycleTimeSettingValue,(A342-B342) *24)))</f>
        <v>#N/A</v>
      </c>
      <c r="J342" s="33" t="e">
        <f>IF(OR(A342="",B342=""),NA(),MAX(0,IF(A342-B342=0,SameDayCycleTimeSettingValue,((A342-B342) *24)-(INT((A342-B342)) * (24-(FinishHour-StartHour))))))</f>
        <v>#N/A</v>
      </c>
      <c r="K342" s="3" t="e">
        <f ca="1">IF(OR(A342&lt;&gt;"",B342=""),NA(),MAX(0,IF(_xlfn.DAYS(NOW(),B342)=0,SameDayCycleTimeSettingValue,_xlfn.DAYS(NOW(),B342))))</f>
        <v>#N/A</v>
      </c>
    </row>
    <row r="343" spans="1:11" x14ac:dyDescent="0.25">
      <c r="A343" s="32" t="str">
        <f>IF(AND(TRIM(INDEX(CompletedDateValues,ROW(A343)))&lt;&gt;"",INDEX(CompletedDateValues,ROW(A343))&gt;0),INDEX(CompletedDateValues,ROW(A343)),"")</f>
        <v/>
      </c>
      <c r="B343" s="32" t="str">
        <f>IF(AND(TRIM(INDEX(StartDateValues,ROW(A343)))&lt;&gt;"",INDEX(StartDateValues,ROW(A343))&gt;0),INDEX(StartDateValues,ROW(A343)),"")</f>
        <v/>
      </c>
      <c r="C343" s="22" t="str">
        <f t="shared" si="26"/>
        <v/>
      </c>
      <c r="D343" s="3" t="str">
        <f t="shared" si="27"/>
        <v/>
      </c>
      <c r="E343" s="3" t="str">
        <f t="shared" si="28"/>
        <v/>
      </c>
      <c r="F343" s="3" t="str">
        <f t="shared" si="29"/>
        <v/>
      </c>
      <c r="G343" s="3" t="str">
        <f>IF(A343="","",IF(HOUR(A343)&lt;StartHour,StartHour,IF(HOUR(A343)&gt;FinishHour,FinishHour,HOUR(A343))))</f>
        <v/>
      </c>
      <c r="H343" s="3" t="str">
        <f t="shared" si="30"/>
        <v/>
      </c>
      <c r="I343" s="33" t="e">
        <f>IF(OR(A343="",B343=""),NA(),MAX(0,IF(A343-B343=0,SameDayCycleTimeSettingValue,(A343-B343) *24)))</f>
        <v>#N/A</v>
      </c>
      <c r="J343" s="33" t="e">
        <f>IF(OR(A343="",B343=""),NA(),MAX(0,IF(A343-B343=0,SameDayCycleTimeSettingValue,((A343-B343) *24)-(INT((A343-B343)) * (24-(FinishHour-StartHour))))))</f>
        <v>#N/A</v>
      </c>
      <c r="K343" s="3" t="e">
        <f ca="1">IF(OR(A343&lt;&gt;"",B343=""),NA(),MAX(0,IF(_xlfn.DAYS(NOW(),B343)=0,SameDayCycleTimeSettingValue,_xlfn.DAYS(NOW(),B343))))</f>
        <v>#N/A</v>
      </c>
    </row>
    <row r="344" spans="1:11" x14ac:dyDescent="0.25">
      <c r="A344" s="32" t="str">
        <f>IF(AND(TRIM(INDEX(CompletedDateValues,ROW(A344)))&lt;&gt;"",INDEX(CompletedDateValues,ROW(A344))&gt;0),INDEX(CompletedDateValues,ROW(A344)),"")</f>
        <v/>
      </c>
      <c r="B344" s="32" t="str">
        <f>IF(AND(TRIM(INDEX(StartDateValues,ROW(A344)))&lt;&gt;"",INDEX(StartDateValues,ROW(A344))&gt;0),INDEX(StartDateValues,ROW(A344)),"")</f>
        <v/>
      </c>
      <c r="C344" s="22" t="str">
        <f t="shared" si="26"/>
        <v/>
      </c>
      <c r="D344" s="3" t="str">
        <f t="shared" si="27"/>
        <v/>
      </c>
      <c r="E344" s="3" t="str">
        <f t="shared" si="28"/>
        <v/>
      </c>
      <c r="F344" s="3" t="str">
        <f t="shared" si="29"/>
        <v/>
      </c>
      <c r="G344" s="3" t="str">
        <f>IF(A344="","",IF(HOUR(A344)&lt;StartHour,StartHour,IF(HOUR(A344)&gt;FinishHour,FinishHour,HOUR(A344))))</f>
        <v/>
      </c>
      <c r="H344" s="3" t="str">
        <f t="shared" si="30"/>
        <v/>
      </c>
      <c r="I344" s="33" t="e">
        <f>IF(OR(A344="",B344=""),NA(),MAX(0,IF(A344-B344=0,SameDayCycleTimeSettingValue,(A344-B344) *24)))</f>
        <v>#N/A</v>
      </c>
      <c r="J344" s="33" t="e">
        <f>IF(OR(A344="",B344=""),NA(),MAX(0,IF(A344-B344=0,SameDayCycleTimeSettingValue,((A344-B344) *24)-(INT((A344-B344)) * (24-(FinishHour-StartHour))))))</f>
        <v>#N/A</v>
      </c>
      <c r="K344" s="3" t="e">
        <f ca="1">IF(OR(A344&lt;&gt;"",B344=""),NA(),MAX(0,IF(_xlfn.DAYS(NOW(),B344)=0,SameDayCycleTimeSettingValue,_xlfn.DAYS(NOW(),B344))))</f>
        <v>#N/A</v>
      </c>
    </row>
    <row r="345" spans="1:11" x14ac:dyDescent="0.25">
      <c r="A345" s="32" t="str">
        <f>IF(AND(TRIM(INDEX(CompletedDateValues,ROW(A345)))&lt;&gt;"",INDEX(CompletedDateValues,ROW(A345))&gt;0),INDEX(CompletedDateValues,ROW(A345)),"")</f>
        <v/>
      </c>
      <c r="B345" s="32" t="str">
        <f>IF(AND(TRIM(INDEX(StartDateValues,ROW(A345)))&lt;&gt;"",INDEX(StartDateValues,ROW(A345))&gt;0),INDEX(StartDateValues,ROW(A345)),"")</f>
        <v/>
      </c>
      <c r="C345" s="22" t="str">
        <f t="shared" si="26"/>
        <v/>
      </c>
      <c r="D345" s="3" t="str">
        <f t="shared" si="27"/>
        <v/>
      </c>
      <c r="E345" s="3" t="str">
        <f t="shared" si="28"/>
        <v/>
      </c>
      <c r="F345" s="3" t="str">
        <f t="shared" si="29"/>
        <v/>
      </c>
      <c r="G345" s="3" t="str">
        <f>IF(A345="","",IF(HOUR(A345)&lt;StartHour,StartHour,IF(HOUR(A345)&gt;FinishHour,FinishHour,HOUR(A345))))</f>
        <v/>
      </c>
      <c r="H345" s="3" t="str">
        <f t="shared" si="30"/>
        <v/>
      </c>
      <c r="I345" s="33" t="e">
        <f>IF(OR(A345="",B345=""),NA(),MAX(0,IF(A345-B345=0,SameDayCycleTimeSettingValue,(A345-B345) *24)))</f>
        <v>#N/A</v>
      </c>
      <c r="J345" s="33" t="e">
        <f>IF(OR(A345="",B345=""),NA(),MAX(0,IF(A345-B345=0,SameDayCycleTimeSettingValue,((A345-B345) *24)-(INT((A345-B345)) * (24-(FinishHour-StartHour))))))</f>
        <v>#N/A</v>
      </c>
      <c r="K345" s="3" t="e">
        <f ca="1">IF(OR(A345&lt;&gt;"",B345=""),NA(),MAX(0,IF(_xlfn.DAYS(NOW(),B345)=0,SameDayCycleTimeSettingValue,_xlfn.DAYS(NOW(),B345))))</f>
        <v>#N/A</v>
      </c>
    </row>
    <row r="346" spans="1:11" x14ac:dyDescent="0.25">
      <c r="A346" s="32" t="str">
        <f>IF(AND(TRIM(INDEX(CompletedDateValues,ROW(A346)))&lt;&gt;"",INDEX(CompletedDateValues,ROW(A346))&gt;0),INDEX(CompletedDateValues,ROW(A346)),"")</f>
        <v/>
      </c>
      <c r="B346" s="32" t="str">
        <f>IF(AND(TRIM(INDEX(StartDateValues,ROW(A346)))&lt;&gt;"",INDEX(StartDateValues,ROW(A346))&gt;0),INDEX(StartDateValues,ROW(A346)),"")</f>
        <v/>
      </c>
      <c r="C346" s="22" t="str">
        <f t="shared" si="26"/>
        <v/>
      </c>
      <c r="D346" s="3" t="str">
        <f t="shared" si="27"/>
        <v/>
      </c>
      <c r="E346" s="3" t="str">
        <f t="shared" si="28"/>
        <v/>
      </c>
      <c r="F346" s="3" t="str">
        <f t="shared" si="29"/>
        <v/>
      </c>
      <c r="G346" s="3" t="str">
        <f>IF(A346="","",IF(HOUR(A346)&lt;StartHour,StartHour,IF(HOUR(A346)&gt;FinishHour,FinishHour,HOUR(A346))))</f>
        <v/>
      </c>
      <c r="H346" s="3" t="str">
        <f t="shared" si="30"/>
        <v/>
      </c>
      <c r="I346" s="33" t="e">
        <f>IF(OR(A346="",B346=""),NA(),MAX(0,IF(A346-B346=0,SameDayCycleTimeSettingValue,(A346-B346) *24)))</f>
        <v>#N/A</v>
      </c>
      <c r="J346" s="33" t="e">
        <f>IF(OR(A346="",B346=""),NA(),MAX(0,IF(A346-B346=0,SameDayCycleTimeSettingValue,((A346-B346) *24)-(INT((A346-B346)) * (24-(FinishHour-StartHour))))))</f>
        <v>#N/A</v>
      </c>
      <c r="K346" s="3" t="e">
        <f ca="1">IF(OR(A346&lt;&gt;"",B346=""),NA(),MAX(0,IF(_xlfn.DAYS(NOW(),B346)=0,SameDayCycleTimeSettingValue,_xlfn.DAYS(NOW(),B346))))</f>
        <v>#N/A</v>
      </c>
    </row>
    <row r="347" spans="1:11" x14ac:dyDescent="0.25">
      <c r="A347" s="32" t="str">
        <f>IF(AND(TRIM(INDEX(CompletedDateValues,ROW(A347)))&lt;&gt;"",INDEX(CompletedDateValues,ROW(A347))&gt;0),INDEX(CompletedDateValues,ROW(A347)),"")</f>
        <v/>
      </c>
      <c r="B347" s="32" t="str">
        <f>IF(AND(TRIM(INDEX(StartDateValues,ROW(A347)))&lt;&gt;"",INDEX(StartDateValues,ROW(A347))&gt;0),INDEX(StartDateValues,ROW(A347)),"")</f>
        <v/>
      </c>
      <c r="C347" s="22" t="str">
        <f t="shared" si="26"/>
        <v/>
      </c>
      <c r="D347" s="3" t="str">
        <f t="shared" si="27"/>
        <v/>
      </c>
      <c r="E347" s="3" t="str">
        <f t="shared" si="28"/>
        <v/>
      </c>
      <c r="F347" s="3" t="str">
        <f t="shared" si="29"/>
        <v/>
      </c>
      <c r="G347" s="3" t="str">
        <f>IF(A347="","",IF(HOUR(A347)&lt;StartHour,StartHour,IF(HOUR(A347)&gt;FinishHour,FinishHour,HOUR(A347))))</f>
        <v/>
      </c>
      <c r="H347" s="3" t="str">
        <f t="shared" si="30"/>
        <v/>
      </c>
      <c r="I347" s="33" t="e">
        <f>IF(OR(A347="",B347=""),NA(),MAX(0,IF(A347-B347=0,SameDayCycleTimeSettingValue,(A347-B347) *24)))</f>
        <v>#N/A</v>
      </c>
      <c r="J347" s="33" t="e">
        <f>IF(OR(A347="",B347=""),NA(),MAX(0,IF(A347-B347=0,SameDayCycleTimeSettingValue,((A347-B347) *24)-(INT((A347-B347)) * (24-(FinishHour-StartHour))))))</f>
        <v>#N/A</v>
      </c>
      <c r="K347" s="3" t="e">
        <f ca="1">IF(OR(A347&lt;&gt;"",B347=""),NA(),MAX(0,IF(_xlfn.DAYS(NOW(),B347)=0,SameDayCycleTimeSettingValue,_xlfn.DAYS(NOW(),B347))))</f>
        <v>#N/A</v>
      </c>
    </row>
    <row r="348" spans="1:11" x14ac:dyDescent="0.25">
      <c r="A348" s="32" t="str">
        <f>IF(AND(TRIM(INDEX(CompletedDateValues,ROW(A348)))&lt;&gt;"",INDEX(CompletedDateValues,ROW(A348))&gt;0),INDEX(CompletedDateValues,ROW(A348)),"")</f>
        <v/>
      </c>
      <c r="B348" s="32" t="str">
        <f>IF(AND(TRIM(INDEX(StartDateValues,ROW(A348)))&lt;&gt;"",INDEX(StartDateValues,ROW(A348))&gt;0),INDEX(StartDateValues,ROW(A348)),"")</f>
        <v/>
      </c>
      <c r="C348" s="22" t="str">
        <f t="shared" si="26"/>
        <v/>
      </c>
      <c r="D348" s="3" t="str">
        <f t="shared" si="27"/>
        <v/>
      </c>
      <c r="E348" s="3" t="str">
        <f t="shared" si="28"/>
        <v/>
      </c>
      <c r="F348" s="3" t="str">
        <f t="shared" si="29"/>
        <v/>
      </c>
      <c r="G348" s="3" t="str">
        <f>IF(A348="","",IF(HOUR(A348)&lt;StartHour,StartHour,IF(HOUR(A348)&gt;FinishHour,FinishHour,HOUR(A348))))</f>
        <v/>
      </c>
      <c r="H348" s="3" t="str">
        <f t="shared" si="30"/>
        <v/>
      </c>
      <c r="I348" s="33" t="e">
        <f>IF(OR(A348="",B348=""),NA(),MAX(0,IF(A348-B348=0,SameDayCycleTimeSettingValue,(A348-B348) *24)))</f>
        <v>#N/A</v>
      </c>
      <c r="J348" s="33" t="e">
        <f>IF(OR(A348="",B348=""),NA(),MAX(0,IF(A348-B348=0,SameDayCycleTimeSettingValue,((A348-B348) *24)-(INT((A348-B348)) * (24-(FinishHour-StartHour))))))</f>
        <v>#N/A</v>
      </c>
      <c r="K348" s="3" t="e">
        <f ca="1">IF(OR(A348&lt;&gt;"",B348=""),NA(),MAX(0,IF(_xlfn.DAYS(NOW(),B348)=0,SameDayCycleTimeSettingValue,_xlfn.DAYS(NOW(),B348))))</f>
        <v>#N/A</v>
      </c>
    </row>
    <row r="349" spans="1:11" x14ac:dyDescent="0.25">
      <c r="A349" s="32" t="str">
        <f>IF(AND(TRIM(INDEX(CompletedDateValues,ROW(A349)))&lt;&gt;"",INDEX(CompletedDateValues,ROW(A349))&gt;0),INDEX(CompletedDateValues,ROW(A349)),"")</f>
        <v/>
      </c>
      <c r="B349" s="32" t="str">
        <f>IF(AND(TRIM(INDEX(StartDateValues,ROW(A349)))&lt;&gt;"",INDEX(StartDateValues,ROW(A349))&gt;0),INDEX(StartDateValues,ROW(A349)),"")</f>
        <v/>
      </c>
      <c r="C349" s="22" t="str">
        <f t="shared" si="26"/>
        <v/>
      </c>
      <c r="D349" s="3" t="str">
        <f t="shared" si="27"/>
        <v/>
      </c>
      <c r="E349" s="3" t="str">
        <f t="shared" si="28"/>
        <v/>
      </c>
      <c r="F349" s="3" t="str">
        <f t="shared" si="29"/>
        <v/>
      </c>
      <c r="G349" s="3" t="str">
        <f>IF(A349="","",IF(HOUR(A349)&lt;StartHour,StartHour,IF(HOUR(A349)&gt;FinishHour,FinishHour,HOUR(A349))))</f>
        <v/>
      </c>
      <c r="H349" s="3" t="str">
        <f t="shared" si="30"/>
        <v/>
      </c>
      <c r="I349" s="33" t="e">
        <f>IF(OR(A349="",B349=""),NA(),MAX(0,IF(A349-B349=0,SameDayCycleTimeSettingValue,(A349-B349) *24)))</f>
        <v>#N/A</v>
      </c>
      <c r="J349" s="33" t="e">
        <f>IF(OR(A349="",B349=""),NA(),MAX(0,IF(A349-B349=0,SameDayCycleTimeSettingValue,((A349-B349) *24)-(INT((A349-B349)) * (24-(FinishHour-StartHour))))))</f>
        <v>#N/A</v>
      </c>
      <c r="K349" s="3" t="e">
        <f ca="1">IF(OR(A349&lt;&gt;"",B349=""),NA(),MAX(0,IF(_xlfn.DAYS(NOW(),B349)=0,SameDayCycleTimeSettingValue,_xlfn.DAYS(NOW(),B349))))</f>
        <v>#N/A</v>
      </c>
    </row>
    <row r="350" spans="1:11" x14ac:dyDescent="0.25">
      <c r="A350" s="32" t="str">
        <f>IF(AND(TRIM(INDEX(CompletedDateValues,ROW(A350)))&lt;&gt;"",INDEX(CompletedDateValues,ROW(A350))&gt;0),INDEX(CompletedDateValues,ROW(A350)),"")</f>
        <v/>
      </c>
      <c r="B350" s="32" t="str">
        <f>IF(AND(TRIM(INDEX(StartDateValues,ROW(A350)))&lt;&gt;"",INDEX(StartDateValues,ROW(A350))&gt;0),INDEX(StartDateValues,ROW(A350)),"")</f>
        <v/>
      </c>
      <c r="C350" s="22" t="str">
        <f t="shared" si="26"/>
        <v/>
      </c>
      <c r="D350" s="3" t="str">
        <f t="shared" si="27"/>
        <v/>
      </c>
      <c r="E350" s="3" t="str">
        <f t="shared" si="28"/>
        <v/>
      </c>
      <c r="F350" s="3" t="str">
        <f t="shared" si="29"/>
        <v/>
      </c>
      <c r="G350" s="3" t="str">
        <f>IF(A350="","",IF(HOUR(A350)&lt;StartHour,StartHour,IF(HOUR(A350)&gt;FinishHour,FinishHour,HOUR(A350))))</f>
        <v/>
      </c>
      <c r="H350" s="3" t="str">
        <f t="shared" si="30"/>
        <v/>
      </c>
      <c r="I350" s="33" t="e">
        <f>IF(OR(A350="",B350=""),NA(),MAX(0,IF(A350-B350=0,SameDayCycleTimeSettingValue,(A350-B350) *24)))</f>
        <v>#N/A</v>
      </c>
      <c r="J350" s="33" t="e">
        <f>IF(OR(A350="",B350=""),NA(),MAX(0,IF(A350-B350=0,SameDayCycleTimeSettingValue,((A350-B350) *24)-(INT((A350-B350)) * (24-(FinishHour-StartHour))))))</f>
        <v>#N/A</v>
      </c>
      <c r="K350" s="3" t="e">
        <f ca="1">IF(OR(A350&lt;&gt;"",B350=""),NA(),MAX(0,IF(_xlfn.DAYS(NOW(),B350)=0,SameDayCycleTimeSettingValue,_xlfn.DAYS(NOW(),B350))))</f>
        <v>#N/A</v>
      </c>
    </row>
    <row r="351" spans="1:11" x14ac:dyDescent="0.25">
      <c r="A351" s="32" t="str">
        <f>IF(AND(TRIM(INDEX(CompletedDateValues,ROW(A351)))&lt;&gt;"",INDEX(CompletedDateValues,ROW(A351))&gt;0),INDEX(CompletedDateValues,ROW(A351)),"")</f>
        <v/>
      </c>
      <c r="B351" s="32" t="str">
        <f>IF(AND(TRIM(INDEX(StartDateValues,ROW(A351)))&lt;&gt;"",INDEX(StartDateValues,ROW(A351))&gt;0),INDEX(StartDateValues,ROW(A351)),"")</f>
        <v/>
      </c>
      <c r="C351" s="22" t="str">
        <f t="shared" si="26"/>
        <v/>
      </c>
      <c r="D351" s="3" t="str">
        <f t="shared" si="27"/>
        <v/>
      </c>
      <c r="E351" s="3" t="str">
        <f t="shared" si="28"/>
        <v/>
      </c>
      <c r="F351" s="3" t="str">
        <f t="shared" si="29"/>
        <v/>
      </c>
      <c r="G351" s="3" t="str">
        <f>IF(A351="","",IF(HOUR(A351)&lt;StartHour,StartHour,IF(HOUR(A351)&gt;FinishHour,FinishHour,HOUR(A351))))</f>
        <v/>
      </c>
      <c r="H351" s="3" t="str">
        <f t="shared" si="30"/>
        <v/>
      </c>
      <c r="I351" s="33" t="e">
        <f>IF(OR(A351="",B351=""),NA(),MAX(0,IF(A351-B351=0,SameDayCycleTimeSettingValue,(A351-B351) *24)))</f>
        <v>#N/A</v>
      </c>
      <c r="J351" s="33" t="e">
        <f>IF(OR(A351="",B351=""),NA(),MAX(0,IF(A351-B351=0,SameDayCycleTimeSettingValue,((A351-B351) *24)-(INT((A351-B351)) * (24-(FinishHour-StartHour))))))</f>
        <v>#N/A</v>
      </c>
      <c r="K351" s="3" t="e">
        <f ca="1">IF(OR(A351&lt;&gt;"",B351=""),NA(),MAX(0,IF(_xlfn.DAYS(NOW(),B351)=0,SameDayCycleTimeSettingValue,_xlfn.DAYS(NOW(),B351))))</f>
        <v>#N/A</v>
      </c>
    </row>
    <row r="352" spans="1:11" x14ac:dyDescent="0.25">
      <c r="A352" s="32" t="str">
        <f>IF(AND(TRIM(INDEX(CompletedDateValues,ROW(A352)))&lt;&gt;"",INDEX(CompletedDateValues,ROW(A352))&gt;0),INDEX(CompletedDateValues,ROW(A352)),"")</f>
        <v/>
      </c>
      <c r="B352" s="32" t="str">
        <f>IF(AND(TRIM(INDEX(StartDateValues,ROW(A352)))&lt;&gt;"",INDEX(StartDateValues,ROW(A352))&gt;0),INDEX(StartDateValues,ROW(A352)),"")</f>
        <v/>
      </c>
      <c r="C352" s="22" t="str">
        <f t="shared" si="26"/>
        <v/>
      </c>
      <c r="D352" s="3" t="str">
        <f t="shared" si="27"/>
        <v/>
      </c>
      <c r="E352" s="3" t="str">
        <f t="shared" si="28"/>
        <v/>
      </c>
      <c r="F352" s="3" t="str">
        <f t="shared" si="29"/>
        <v/>
      </c>
      <c r="G352" s="3" t="str">
        <f>IF(A352="","",IF(HOUR(A352)&lt;StartHour,StartHour,IF(HOUR(A352)&gt;FinishHour,FinishHour,HOUR(A352))))</f>
        <v/>
      </c>
      <c r="H352" s="3" t="str">
        <f t="shared" si="30"/>
        <v/>
      </c>
      <c r="I352" s="33" t="e">
        <f>IF(OR(A352="",B352=""),NA(),MAX(0,IF(A352-B352=0,SameDayCycleTimeSettingValue,(A352-B352) *24)))</f>
        <v>#N/A</v>
      </c>
      <c r="J352" s="33" t="e">
        <f>IF(OR(A352="",B352=""),NA(),MAX(0,IF(A352-B352=0,SameDayCycleTimeSettingValue,((A352-B352) *24)-(INT((A352-B352)) * (24-(FinishHour-StartHour))))))</f>
        <v>#N/A</v>
      </c>
      <c r="K352" s="3" t="e">
        <f ca="1">IF(OR(A352&lt;&gt;"",B352=""),NA(),MAX(0,IF(_xlfn.DAYS(NOW(),B352)=0,SameDayCycleTimeSettingValue,_xlfn.DAYS(NOW(),B352))))</f>
        <v>#N/A</v>
      </c>
    </row>
    <row r="353" spans="1:11" x14ac:dyDescent="0.25">
      <c r="A353" s="32" t="str">
        <f>IF(AND(TRIM(INDEX(CompletedDateValues,ROW(A353)))&lt;&gt;"",INDEX(CompletedDateValues,ROW(A353))&gt;0),INDEX(CompletedDateValues,ROW(A353)),"")</f>
        <v/>
      </c>
      <c r="B353" s="32" t="str">
        <f>IF(AND(TRIM(INDEX(StartDateValues,ROW(A353)))&lt;&gt;"",INDEX(StartDateValues,ROW(A353))&gt;0),INDEX(StartDateValues,ROW(A353)),"")</f>
        <v/>
      </c>
      <c r="C353" s="22" t="str">
        <f t="shared" si="26"/>
        <v/>
      </c>
      <c r="D353" s="3" t="str">
        <f t="shared" si="27"/>
        <v/>
      </c>
      <c r="E353" s="3" t="str">
        <f t="shared" si="28"/>
        <v/>
      </c>
      <c r="F353" s="3" t="str">
        <f t="shared" si="29"/>
        <v/>
      </c>
      <c r="G353" s="3" t="str">
        <f>IF(A353="","",IF(HOUR(A353)&lt;StartHour,StartHour,IF(HOUR(A353)&gt;FinishHour,FinishHour,HOUR(A353))))</f>
        <v/>
      </c>
      <c r="H353" s="3" t="str">
        <f t="shared" si="30"/>
        <v/>
      </c>
      <c r="I353" s="33" t="e">
        <f>IF(OR(A353="",B353=""),NA(),MAX(0,IF(A353-B353=0,SameDayCycleTimeSettingValue,(A353-B353) *24)))</f>
        <v>#N/A</v>
      </c>
      <c r="J353" s="33" t="e">
        <f>IF(OR(A353="",B353=""),NA(),MAX(0,IF(A353-B353=0,SameDayCycleTimeSettingValue,((A353-B353) *24)-(INT((A353-B353)) * (24-(FinishHour-StartHour))))))</f>
        <v>#N/A</v>
      </c>
      <c r="K353" s="3" t="e">
        <f ca="1">IF(OR(A353&lt;&gt;"",B353=""),NA(),MAX(0,IF(_xlfn.DAYS(NOW(),B353)=0,SameDayCycleTimeSettingValue,_xlfn.DAYS(NOW(),B353))))</f>
        <v>#N/A</v>
      </c>
    </row>
    <row r="354" spans="1:11" x14ac:dyDescent="0.25">
      <c r="A354" s="32" t="str">
        <f>IF(AND(TRIM(INDEX(CompletedDateValues,ROW(A354)))&lt;&gt;"",INDEX(CompletedDateValues,ROW(A354))&gt;0),INDEX(CompletedDateValues,ROW(A354)),"")</f>
        <v/>
      </c>
      <c r="B354" s="32" t="str">
        <f>IF(AND(TRIM(INDEX(StartDateValues,ROW(A354)))&lt;&gt;"",INDEX(StartDateValues,ROW(A354))&gt;0),INDEX(StartDateValues,ROW(A354)),"")</f>
        <v/>
      </c>
      <c r="C354" s="22" t="str">
        <f t="shared" si="26"/>
        <v/>
      </c>
      <c r="D354" s="3" t="str">
        <f t="shared" si="27"/>
        <v/>
      </c>
      <c r="E354" s="3" t="str">
        <f t="shared" si="28"/>
        <v/>
      </c>
      <c r="F354" s="3" t="str">
        <f t="shared" si="29"/>
        <v/>
      </c>
      <c r="G354" s="3" t="str">
        <f>IF(A354="","",IF(HOUR(A354)&lt;StartHour,StartHour,IF(HOUR(A354)&gt;FinishHour,FinishHour,HOUR(A354))))</f>
        <v/>
      </c>
      <c r="H354" s="3" t="str">
        <f t="shared" si="30"/>
        <v/>
      </c>
      <c r="I354" s="33" t="e">
        <f>IF(OR(A354="",B354=""),NA(),MAX(0,IF(A354-B354=0,SameDayCycleTimeSettingValue,(A354-B354) *24)))</f>
        <v>#N/A</v>
      </c>
      <c r="J354" s="33" t="e">
        <f>IF(OR(A354="",B354=""),NA(),MAX(0,IF(A354-B354=0,SameDayCycleTimeSettingValue,((A354-B354) *24)-(INT((A354-B354)) * (24-(FinishHour-StartHour))))))</f>
        <v>#N/A</v>
      </c>
      <c r="K354" s="3" t="e">
        <f ca="1">IF(OR(A354&lt;&gt;"",B354=""),NA(),MAX(0,IF(_xlfn.DAYS(NOW(),B354)=0,SameDayCycleTimeSettingValue,_xlfn.DAYS(NOW(),B354))))</f>
        <v>#N/A</v>
      </c>
    </row>
    <row r="355" spans="1:11" x14ac:dyDescent="0.25">
      <c r="A355" s="32" t="str">
        <f>IF(AND(TRIM(INDEX(CompletedDateValues,ROW(A355)))&lt;&gt;"",INDEX(CompletedDateValues,ROW(A355))&gt;0),INDEX(CompletedDateValues,ROW(A355)),"")</f>
        <v/>
      </c>
      <c r="B355" s="32" t="str">
        <f>IF(AND(TRIM(INDEX(StartDateValues,ROW(A355)))&lt;&gt;"",INDEX(StartDateValues,ROW(A355))&gt;0),INDEX(StartDateValues,ROW(A355)),"")</f>
        <v/>
      </c>
      <c r="C355" s="22" t="str">
        <f t="shared" si="26"/>
        <v/>
      </c>
      <c r="D355" s="3" t="str">
        <f t="shared" si="27"/>
        <v/>
      </c>
      <c r="E355" s="3" t="str">
        <f t="shared" si="28"/>
        <v/>
      </c>
      <c r="F355" s="3" t="str">
        <f t="shared" si="29"/>
        <v/>
      </c>
      <c r="G355" s="3" t="str">
        <f>IF(A355="","",IF(HOUR(A355)&lt;StartHour,StartHour,IF(HOUR(A355)&gt;FinishHour,FinishHour,HOUR(A355))))</f>
        <v/>
      </c>
      <c r="H355" s="3" t="str">
        <f t="shared" si="30"/>
        <v/>
      </c>
      <c r="I355" s="33" t="e">
        <f>IF(OR(A355="",B355=""),NA(),MAX(0,IF(A355-B355=0,SameDayCycleTimeSettingValue,(A355-B355) *24)))</f>
        <v>#N/A</v>
      </c>
      <c r="J355" s="33" t="e">
        <f>IF(OR(A355="",B355=""),NA(),MAX(0,IF(A355-B355=0,SameDayCycleTimeSettingValue,((A355-B355) *24)-(INT((A355-B355)) * (24-(FinishHour-StartHour))))))</f>
        <v>#N/A</v>
      </c>
      <c r="K355" s="3" t="e">
        <f ca="1">IF(OR(A355&lt;&gt;"",B355=""),NA(),MAX(0,IF(_xlfn.DAYS(NOW(),B355)=0,SameDayCycleTimeSettingValue,_xlfn.DAYS(NOW(),B355))))</f>
        <v>#N/A</v>
      </c>
    </row>
    <row r="356" spans="1:11" x14ac:dyDescent="0.25">
      <c r="A356" s="32" t="str">
        <f>IF(AND(TRIM(INDEX(CompletedDateValues,ROW(A356)))&lt;&gt;"",INDEX(CompletedDateValues,ROW(A356))&gt;0),INDEX(CompletedDateValues,ROW(A356)),"")</f>
        <v/>
      </c>
      <c r="B356" s="32" t="str">
        <f>IF(AND(TRIM(INDEX(StartDateValues,ROW(A356)))&lt;&gt;"",INDEX(StartDateValues,ROW(A356))&gt;0),INDEX(StartDateValues,ROW(A356)),"")</f>
        <v/>
      </c>
      <c r="C356" s="22" t="str">
        <f t="shared" si="26"/>
        <v/>
      </c>
      <c r="D356" s="3" t="str">
        <f t="shared" si="27"/>
        <v/>
      </c>
      <c r="E356" s="3" t="str">
        <f t="shared" si="28"/>
        <v/>
      </c>
      <c r="F356" s="3" t="str">
        <f t="shared" si="29"/>
        <v/>
      </c>
      <c r="G356" s="3" t="str">
        <f>IF(A356="","",IF(HOUR(A356)&lt;StartHour,StartHour,IF(HOUR(A356)&gt;FinishHour,FinishHour,HOUR(A356))))</f>
        <v/>
      </c>
      <c r="H356" s="3" t="str">
        <f t="shared" si="30"/>
        <v/>
      </c>
      <c r="I356" s="33" t="e">
        <f>IF(OR(A356="",B356=""),NA(),MAX(0,IF(A356-B356=0,SameDayCycleTimeSettingValue,(A356-B356) *24)))</f>
        <v>#N/A</v>
      </c>
      <c r="J356" s="33" t="e">
        <f>IF(OR(A356="",B356=""),NA(),MAX(0,IF(A356-B356=0,SameDayCycleTimeSettingValue,((A356-B356) *24)-(INT((A356-B356)) * (24-(FinishHour-StartHour))))))</f>
        <v>#N/A</v>
      </c>
      <c r="K356" s="3" t="e">
        <f ca="1">IF(OR(A356&lt;&gt;"",B356=""),NA(),MAX(0,IF(_xlfn.DAYS(NOW(),B356)=0,SameDayCycleTimeSettingValue,_xlfn.DAYS(NOW(),B356))))</f>
        <v>#N/A</v>
      </c>
    </row>
    <row r="357" spans="1:11" x14ac:dyDescent="0.25">
      <c r="A357" s="32" t="str">
        <f>IF(AND(TRIM(INDEX(CompletedDateValues,ROW(A357)))&lt;&gt;"",INDEX(CompletedDateValues,ROW(A357))&gt;0),INDEX(CompletedDateValues,ROW(A357)),"")</f>
        <v/>
      </c>
      <c r="B357" s="32" t="str">
        <f>IF(AND(TRIM(INDEX(StartDateValues,ROW(A357)))&lt;&gt;"",INDEX(StartDateValues,ROW(A357))&gt;0),INDEX(StartDateValues,ROW(A357)),"")</f>
        <v/>
      </c>
      <c r="C357" s="22" t="str">
        <f t="shared" si="26"/>
        <v/>
      </c>
      <c r="D357" s="3" t="str">
        <f t="shared" si="27"/>
        <v/>
      </c>
      <c r="E357" s="3" t="str">
        <f t="shared" si="28"/>
        <v/>
      </c>
      <c r="F357" s="3" t="str">
        <f t="shared" si="29"/>
        <v/>
      </c>
      <c r="G357" s="3" t="str">
        <f>IF(A357="","",IF(HOUR(A357)&lt;StartHour,StartHour,IF(HOUR(A357)&gt;FinishHour,FinishHour,HOUR(A357))))</f>
        <v/>
      </c>
      <c r="H357" s="3" t="str">
        <f t="shared" si="30"/>
        <v/>
      </c>
      <c r="I357" s="33" t="e">
        <f>IF(OR(A357="",B357=""),NA(),MAX(0,IF(A357-B357=0,SameDayCycleTimeSettingValue,(A357-B357) *24)))</f>
        <v>#N/A</v>
      </c>
      <c r="J357" s="33" t="e">
        <f>IF(OR(A357="",B357=""),NA(),MAX(0,IF(A357-B357=0,SameDayCycleTimeSettingValue,((A357-B357) *24)-(INT((A357-B357)) * (24-(FinishHour-StartHour))))))</f>
        <v>#N/A</v>
      </c>
      <c r="K357" s="3" t="e">
        <f ca="1">IF(OR(A357&lt;&gt;"",B357=""),NA(),MAX(0,IF(_xlfn.DAYS(NOW(),B357)=0,SameDayCycleTimeSettingValue,_xlfn.DAYS(NOW(),B357))))</f>
        <v>#N/A</v>
      </c>
    </row>
    <row r="358" spans="1:11" x14ac:dyDescent="0.25">
      <c r="A358" s="32" t="str">
        <f>IF(AND(TRIM(INDEX(CompletedDateValues,ROW(A358)))&lt;&gt;"",INDEX(CompletedDateValues,ROW(A358))&gt;0),INDEX(CompletedDateValues,ROW(A358)),"")</f>
        <v/>
      </c>
      <c r="B358" s="32" t="str">
        <f>IF(AND(TRIM(INDEX(StartDateValues,ROW(A358)))&lt;&gt;"",INDEX(StartDateValues,ROW(A358))&gt;0),INDEX(StartDateValues,ROW(A358)),"")</f>
        <v/>
      </c>
      <c r="C358" s="22" t="str">
        <f t="shared" si="26"/>
        <v/>
      </c>
      <c r="D358" s="3" t="str">
        <f t="shared" si="27"/>
        <v/>
      </c>
      <c r="E358" s="3" t="str">
        <f t="shared" si="28"/>
        <v/>
      </c>
      <c r="F358" s="3" t="str">
        <f t="shared" si="29"/>
        <v/>
      </c>
      <c r="G358" s="3" t="str">
        <f>IF(A358="","",IF(HOUR(A358)&lt;StartHour,StartHour,IF(HOUR(A358)&gt;FinishHour,FinishHour,HOUR(A358))))</f>
        <v/>
      </c>
      <c r="H358" s="3" t="str">
        <f t="shared" si="30"/>
        <v/>
      </c>
      <c r="I358" s="33" t="e">
        <f>IF(OR(A358="",B358=""),NA(),MAX(0,IF(A358-B358=0,SameDayCycleTimeSettingValue,(A358-B358) *24)))</f>
        <v>#N/A</v>
      </c>
      <c r="J358" s="33" t="e">
        <f>IF(OR(A358="",B358=""),NA(),MAX(0,IF(A358-B358=0,SameDayCycleTimeSettingValue,((A358-B358) *24)-(INT((A358-B358)) * (24-(FinishHour-StartHour))))))</f>
        <v>#N/A</v>
      </c>
      <c r="K358" s="3" t="e">
        <f ca="1">IF(OR(A358&lt;&gt;"",B358=""),NA(),MAX(0,IF(_xlfn.DAYS(NOW(),B358)=0,SameDayCycleTimeSettingValue,_xlfn.DAYS(NOW(),B358))))</f>
        <v>#N/A</v>
      </c>
    </row>
    <row r="359" spans="1:11" x14ac:dyDescent="0.25">
      <c r="A359" s="32" t="str">
        <f>IF(AND(TRIM(INDEX(CompletedDateValues,ROW(A359)))&lt;&gt;"",INDEX(CompletedDateValues,ROW(A359))&gt;0),INDEX(CompletedDateValues,ROW(A359)),"")</f>
        <v/>
      </c>
      <c r="B359" s="32" t="str">
        <f>IF(AND(TRIM(INDEX(StartDateValues,ROW(A359)))&lt;&gt;"",INDEX(StartDateValues,ROW(A359))&gt;0),INDEX(StartDateValues,ROW(A359)),"")</f>
        <v/>
      </c>
      <c r="C359" s="22" t="str">
        <f t="shared" si="26"/>
        <v/>
      </c>
      <c r="D359" s="3" t="str">
        <f t="shared" si="27"/>
        <v/>
      </c>
      <c r="E359" s="3" t="str">
        <f t="shared" si="28"/>
        <v/>
      </c>
      <c r="F359" s="3" t="str">
        <f t="shared" si="29"/>
        <v/>
      </c>
      <c r="G359" s="3" t="str">
        <f>IF(A359="","",IF(HOUR(A359)&lt;StartHour,StartHour,IF(HOUR(A359)&gt;FinishHour,FinishHour,HOUR(A359))))</f>
        <v/>
      </c>
      <c r="H359" s="3" t="str">
        <f t="shared" si="30"/>
        <v/>
      </c>
      <c r="I359" s="33" t="e">
        <f>IF(OR(A359="",B359=""),NA(),MAX(0,IF(A359-B359=0,SameDayCycleTimeSettingValue,(A359-B359) *24)))</f>
        <v>#N/A</v>
      </c>
      <c r="J359" s="33" t="e">
        <f>IF(OR(A359="",B359=""),NA(),MAX(0,IF(A359-B359=0,SameDayCycleTimeSettingValue,((A359-B359) *24)-(INT((A359-B359)) * (24-(FinishHour-StartHour))))))</f>
        <v>#N/A</v>
      </c>
      <c r="K359" s="3" t="e">
        <f ca="1">IF(OR(A359&lt;&gt;"",B359=""),NA(),MAX(0,IF(_xlfn.DAYS(NOW(),B359)=0,SameDayCycleTimeSettingValue,_xlfn.DAYS(NOW(),B359))))</f>
        <v>#N/A</v>
      </c>
    </row>
    <row r="360" spans="1:11" x14ac:dyDescent="0.25">
      <c r="A360" s="32" t="str">
        <f>IF(AND(TRIM(INDEX(CompletedDateValues,ROW(A360)))&lt;&gt;"",INDEX(CompletedDateValues,ROW(A360))&gt;0),INDEX(CompletedDateValues,ROW(A360)),"")</f>
        <v/>
      </c>
      <c r="B360" s="32" t="str">
        <f>IF(AND(TRIM(INDEX(StartDateValues,ROW(A360)))&lt;&gt;"",INDEX(StartDateValues,ROW(A360))&gt;0),INDEX(StartDateValues,ROW(A360)),"")</f>
        <v/>
      </c>
      <c r="C360" s="22" t="str">
        <f t="shared" si="26"/>
        <v/>
      </c>
      <c r="D360" s="3" t="str">
        <f t="shared" si="27"/>
        <v/>
      </c>
      <c r="E360" s="3" t="str">
        <f t="shared" si="28"/>
        <v/>
      </c>
      <c r="F360" s="3" t="str">
        <f t="shared" si="29"/>
        <v/>
      </c>
      <c r="G360" s="3" t="str">
        <f>IF(A360="","",IF(HOUR(A360)&lt;StartHour,StartHour,IF(HOUR(A360)&gt;FinishHour,FinishHour,HOUR(A360))))</f>
        <v/>
      </c>
      <c r="H360" s="3" t="str">
        <f t="shared" si="30"/>
        <v/>
      </c>
      <c r="I360" s="33" t="e">
        <f>IF(OR(A360="",B360=""),NA(),MAX(0,IF(A360-B360=0,SameDayCycleTimeSettingValue,(A360-B360) *24)))</f>
        <v>#N/A</v>
      </c>
      <c r="J360" s="33" t="e">
        <f>IF(OR(A360="",B360=""),NA(),MAX(0,IF(A360-B360=0,SameDayCycleTimeSettingValue,((A360-B360) *24)-(INT((A360-B360)) * (24-(FinishHour-StartHour))))))</f>
        <v>#N/A</v>
      </c>
      <c r="K360" s="3" t="e">
        <f ca="1">IF(OR(A360&lt;&gt;"",B360=""),NA(),MAX(0,IF(_xlfn.DAYS(NOW(),B360)=0,SameDayCycleTimeSettingValue,_xlfn.DAYS(NOW(),B360))))</f>
        <v>#N/A</v>
      </c>
    </row>
    <row r="361" spans="1:11" x14ac:dyDescent="0.25">
      <c r="A361" s="32" t="str">
        <f>IF(AND(TRIM(INDEX(CompletedDateValues,ROW(A361)))&lt;&gt;"",INDEX(CompletedDateValues,ROW(A361))&gt;0),INDEX(CompletedDateValues,ROW(A361)),"")</f>
        <v/>
      </c>
      <c r="B361" s="32" t="str">
        <f>IF(AND(TRIM(INDEX(StartDateValues,ROW(A361)))&lt;&gt;"",INDEX(StartDateValues,ROW(A361))&gt;0),INDEX(StartDateValues,ROW(A361)),"")</f>
        <v/>
      </c>
      <c r="C361" s="22" t="str">
        <f t="shared" si="26"/>
        <v/>
      </c>
      <c r="D361" s="3" t="str">
        <f t="shared" si="27"/>
        <v/>
      </c>
      <c r="E361" s="3" t="str">
        <f t="shared" si="28"/>
        <v/>
      </c>
      <c r="F361" s="3" t="str">
        <f t="shared" si="29"/>
        <v/>
      </c>
      <c r="G361" s="3" t="str">
        <f>IF(A361="","",IF(HOUR(A361)&lt;StartHour,StartHour,IF(HOUR(A361)&gt;FinishHour,FinishHour,HOUR(A361))))</f>
        <v/>
      </c>
      <c r="H361" s="3" t="str">
        <f t="shared" si="30"/>
        <v/>
      </c>
      <c r="I361" s="33" t="e">
        <f>IF(OR(A361="",B361=""),NA(),MAX(0,IF(A361-B361=0,SameDayCycleTimeSettingValue,(A361-B361) *24)))</f>
        <v>#N/A</v>
      </c>
      <c r="J361" s="33" t="e">
        <f>IF(OR(A361="",B361=""),NA(),MAX(0,IF(A361-B361=0,SameDayCycleTimeSettingValue,((A361-B361) *24)-(INT((A361-B361)) * (24-(FinishHour-StartHour))))))</f>
        <v>#N/A</v>
      </c>
      <c r="K361" s="3" t="e">
        <f ca="1">IF(OR(A361&lt;&gt;"",B361=""),NA(),MAX(0,IF(_xlfn.DAYS(NOW(),B361)=0,SameDayCycleTimeSettingValue,_xlfn.DAYS(NOW(),B361))))</f>
        <v>#N/A</v>
      </c>
    </row>
    <row r="362" spans="1:11" x14ac:dyDescent="0.25">
      <c r="A362" s="32" t="str">
        <f>IF(AND(TRIM(INDEX(CompletedDateValues,ROW(A362)))&lt;&gt;"",INDEX(CompletedDateValues,ROW(A362))&gt;0),INDEX(CompletedDateValues,ROW(A362)),"")</f>
        <v/>
      </c>
      <c r="B362" s="32" t="str">
        <f>IF(AND(TRIM(INDEX(StartDateValues,ROW(A362)))&lt;&gt;"",INDEX(StartDateValues,ROW(A362))&gt;0),INDEX(StartDateValues,ROW(A362)),"")</f>
        <v/>
      </c>
      <c r="C362" s="22" t="str">
        <f t="shared" si="26"/>
        <v/>
      </c>
      <c r="D362" s="3" t="str">
        <f t="shared" si="27"/>
        <v/>
      </c>
      <c r="E362" s="3" t="str">
        <f t="shared" si="28"/>
        <v/>
      </c>
      <c r="F362" s="3" t="str">
        <f t="shared" si="29"/>
        <v/>
      </c>
      <c r="G362" s="3" t="str">
        <f>IF(A362="","",IF(HOUR(A362)&lt;StartHour,StartHour,IF(HOUR(A362)&gt;FinishHour,FinishHour,HOUR(A362))))</f>
        <v/>
      </c>
      <c r="H362" s="3" t="str">
        <f t="shared" si="30"/>
        <v/>
      </c>
      <c r="I362" s="33" t="e">
        <f>IF(OR(A362="",B362=""),NA(),MAX(0,IF(A362-B362=0,SameDayCycleTimeSettingValue,(A362-B362) *24)))</f>
        <v>#N/A</v>
      </c>
      <c r="J362" s="33" t="e">
        <f>IF(OR(A362="",B362=""),NA(),MAX(0,IF(A362-B362=0,SameDayCycleTimeSettingValue,((A362-B362) *24)-(INT((A362-B362)) * (24-(FinishHour-StartHour))))))</f>
        <v>#N/A</v>
      </c>
      <c r="K362" s="3" t="e">
        <f ca="1">IF(OR(A362&lt;&gt;"",B362=""),NA(),MAX(0,IF(_xlfn.DAYS(NOW(),B362)=0,SameDayCycleTimeSettingValue,_xlfn.DAYS(NOW(),B362))))</f>
        <v>#N/A</v>
      </c>
    </row>
    <row r="363" spans="1:11" x14ac:dyDescent="0.25">
      <c r="A363" s="32" t="str">
        <f>IF(AND(TRIM(INDEX(CompletedDateValues,ROW(A363)))&lt;&gt;"",INDEX(CompletedDateValues,ROW(A363))&gt;0),INDEX(CompletedDateValues,ROW(A363)),"")</f>
        <v/>
      </c>
      <c r="B363" s="32" t="str">
        <f>IF(AND(TRIM(INDEX(StartDateValues,ROW(A363)))&lt;&gt;"",INDEX(StartDateValues,ROW(A363))&gt;0),INDEX(StartDateValues,ROW(A363)),"")</f>
        <v/>
      </c>
      <c r="C363" s="22" t="str">
        <f t="shared" si="26"/>
        <v/>
      </c>
      <c r="D363" s="3" t="str">
        <f t="shared" si="27"/>
        <v/>
      </c>
      <c r="E363" s="3" t="str">
        <f t="shared" si="28"/>
        <v/>
      </c>
      <c r="F363" s="3" t="str">
        <f t="shared" si="29"/>
        <v/>
      </c>
      <c r="G363" s="3" t="str">
        <f>IF(A363="","",IF(HOUR(A363)&lt;StartHour,StartHour,IF(HOUR(A363)&gt;FinishHour,FinishHour,HOUR(A363))))</f>
        <v/>
      </c>
      <c r="H363" s="3" t="str">
        <f t="shared" si="30"/>
        <v/>
      </c>
      <c r="I363" s="33" t="e">
        <f>IF(OR(A363="",B363=""),NA(),MAX(0,IF(A363-B363=0,SameDayCycleTimeSettingValue,(A363-B363) *24)))</f>
        <v>#N/A</v>
      </c>
      <c r="J363" s="33" t="e">
        <f>IF(OR(A363="",B363=""),NA(),MAX(0,IF(A363-B363=0,SameDayCycleTimeSettingValue,((A363-B363) *24)-(INT((A363-B363)) * (24-(FinishHour-StartHour))))))</f>
        <v>#N/A</v>
      </c>
      <c r="K363" s="3" t="e">
        <f ca="1">IF(OR(A363&lt;&gt;"",B363=""),NA(),MAX(0,IF(_xlfn.DAYS(NOW(),B363)=0,SameDayCycleTimeSettingValue,_xlfn.DAYS(NOW(),B363))))</f>
        <v>#N/A</v>
      </c>
    </row>
    <row r="364" spans="1:11" x14ac:dyDescent="0.25">
      <c r="A364" s="32" t="str">
        <f>IF(AND(TRIM(INDEX(CompletedDateValues,ROW(A364)))&lt;&gt;"",INDEX(CompletedDateValues,ROW(A364))&gt;0),INDEX(CompletedDateValues,ROW(A364)),"")</f>
        <v/>
      </c>
      <c r="B364" s="32" t="str">
        <f>IF(AND(TRIM(INDEX(StartDateValues,ROW(A364)))&lt;&gt;"",INDEX(StartDateValues,ROW(A364))&gt;0),INDEX(StartDateValues,ROW(A364)),"")</f>
        <v/>
      </c>
      <c r="C364" s="22" t="str">
        <f t="shared" si="26"/>
        <v/>
      </c>
      <c r="D364" s="3" t="str">
        <f t="shared" si="27"/>
        <v/>
      </c>
      <c r="E364" s="3" t="str">
        <f t="shared" si="28"/>
        <v/>
      </c>
      <c r="F364" s="3" t="str">
        <f t="shared" si="29"/>
        <v/>
      </c>
      <c r="G364" s="3" t="str">
        <f>IF(A364="","",IF(HOUR(A364)&lt;StartHour,StartHour,IF(HOUR(A364)&gt;FinishHour,FinishHour,HOUR(A364))))</f>
        <v/>
      </c>
      <c r="H364" s="3" t="str">
        <f t="shared" si="30"/>
        <v/>
      </c>
      <c r="I364" s="33" t="e">
        <f>IF(OR(A364="",B364=""),NA(),MAX(0,IF(A364-B364=0,SameDayCycleTimeSettingValue,(A364-B364) *24)))</f>
        <v>#N/A</v>
      </c>
      <c r="J364" s="33" t="e">
        <f>IF(OR(A364="",B364=""),NA(),MAX(0,IF(A364-B364=0,SameDayCycleTimeSettingValue,((A364-B364) *24)-(INT((A364-B364)) * (24-(FinishHour-StartHour))))))</f>
        <v>#N/A</v>
      </c>
      <c r="K364" s="3" t="e">
        <f ca="1">IF(OR(A364&lt;&gt;"",B364=""),NA(),MAX(0,IF(_xlfn.DAYS(NOW(),B364)=0,SameDayCycleTimeSettingValue,_xlfn.DAYS(NOW(),B364))))</f>
        <v>#N/A</v>
      </c>
    </row>
    <row r="365" spans="1:11" x14ac:dyDescent="0.25">
      <c r="A365" s="32" t="str">
        <f>IF(AND(TRIM(INDEX(CompletedDateValues,ROW(A365)))&lt;&gt;"",INDEX(CompletedDateValues,ROW(A365))&gt;0),INDEX(CompletedDateValues,ROW(A365)),"")</f>
        <v/>
      </c>
      <c r="B365" s="32" t="str">
        <f>IF(AND(TRIM(INDEX(StartDateValues,ROW(A365)))&lt;&gt;"",INDEX(StartDateValues,ROW(A365))&gt;0),INDEX(StartDateValues,ROW(A365)),"")</f>
        <v/>
      </c>
      <c r="C365" s="22" t="str">
        <f t="shared" si="26"/>
        <v/>
      </c>
      <c r="D365" s="3" t="str">
        <f t="shared" si="27"/>
        <v/>
      </c>
      <c r="E365" s="3" t="str">
        <f t="shared" si="28"/>
        <v/>
      </c>
      <c r="F365" s="3" t="str">
        <f t="shared" si="29"/>
        <v/>
      </c>
      <c r="G365" s="3" t="str">
        <f>IF(A365="","",IF(HOUR(A365)&lt;StartHour,StartHour,IF(HOUR(A365)&gt;FinishHour,FinishHour,HOUR(A365))))</f>
        <v/>
      </c>
      <c r="H365" s="3" t="str">
        <f t="shared" si="30"/>
        <v/>
      </c>
      <c r="I365" s="33" t="e">
        <f>IF(OR(A365="",B365=""),NA(),MAX(0,IF(A365-B365=0,SameDayCycleTimeSettingValue,(A365-B365) *24)))</f>
        <v>#N/A</v>
      </c>
      <c r="J365" s="33" t="e">
        <f>IF(OR(A365="",B365=""),NA(),MAX(0,IF(A365-B365=0,SameDayCycleTimeSettingValue,((A365-B365) *24)-(INT((A365-B365)) * (24-(FinishHour-StartHour))))))</f>
        <v>#N/A</v>
      </c>
      <c r="K365" s="3" t="e">
        <f ca="1">IF(OR(A365&lt;&gt;"",B365=""),NA(),MAX(0,IF(_xlfn.DAYS(NOW(),B365)=0,SameDayCycleTimeSettingValue,_xlfn.DAYS(NOW(),B365))))</f>
        <v>#N/A</v>
      </c>
    </row>
    <row r="366" spans="1:11" x14ac:dyDescent="0.25">
      <c r="A366" s="32" t="str">
        <f>IF(AND(TRIM(INDEX(CompletedDateValues,ROW(A366)))&lt;&gt;"",INDEX(CompletedDateValues,ROW(A366))&gt;0),INDEX(CompletedDateValues,ROW(A366)),"")</f>
        <v/>
      </c>
      <c r="B366" s="32" t="str">
        <f>IF(AND(TRIM(INDEX(StartDateValues,ROW(A366)))&lt;&gt;"",INDEX(StartDateValues,ROW(A366))&gt;0),INDEX(StartDateValues,ROW(A366)),"")</f>
        <v/>
      </c>
      <c r="C366" s="22" t="str">
        <f t="shared" si="26"/>
        <v/>
      </c>
      <c r="D366" s="3" t="str">
        <f t="shared" si="27"/>
        <v/>
      </c>
      <c r="E366" s="3" t="str">
        <f t="shared" si="28"/>
        <v/>
      </c>
      <c r="F366" s="3" t="str">
        <f t="shared" si="29"/>
        <v/>
      </c>
      <c r="G366" s="3" t="str">
        <f>IF(A366="","",IF(HOUR(A366)&lt;StartHour,StartHour,IF(HOUR(A366)&gt;FinishHour,FinishHour,HOUR(A366))))</f>
        <v/>
      </c>
      <c r="H366" s="3" t="str">
        <f t="shared" si="30"/>
        <v/>
      </c>
      <c r="I366" s="33" t="e">
        <f>IF(OR(A366="",B366=""),NA(),MAX(0,IF(A366-B366=0,SameDayCycleTimeSettingValue,(A366-B366) *24)))</f>
        <v>#N/A</v>
      </c>
      <c r="J366" s="33" t="e">
        <f>IF(OR(A366="",B366=""),NA(),MAX(0,IF(A366-B366=0,SameDayCycleTimeSettingValue,((A366-B366) *24)-(INT((A366-B366)) * (24-(FinishHour-StartHour))))))</f>
        <v>#N/A</v>
      </c>
      <c r="K366" s="3" t="e">
        <f ca="1">IF(OR(A366&lt;&gt;"",B366=""),NA(),MAX(0,IF(_xlfn.DAYS(NOW(),B366)=0,SameDayCycleTimeSettingValue,_xlfn.DAYS(NOW(),B366))))</f>
        <v>#N/A</v>
      </c>
    </row>
    <row r="367" spans="1:11" x14ac:dyDescent="0.25">
      <c r="A367" s="32" t="str">
        <f>IF(AND(TRIM(INDEX(CompletedDateValues,ROW(A367)))&lt;&gt;"",INDEX(CompletedDateValues,ROW(A367))&gt;0),INDEX(CompletedDateValues,ROW(A367)),"")</f>
        <v/>
      </c>
      <c r="B367" s="32" t="str">
        <f>IF(AND(TRIM(INDEX(StartDateValues,ROW(A367)))&lt;&gt;"",INDEX(StartDateValues,ROW(A367))&gt;0),INDEX(StartDateValues,ROW(A367)),"")</f>
        <v/>
      </c>
      <c r="C367" s="22" t="str">
        <f t="shared" si="26"/>
        <v/>
      </c>
      <c r="D367" s="3" t="str">
        <f t="shared" si="27"/>
        <v/>
      </c>
      <c r="E367" s="3" t="str">
        <f t="shared" si="28"/>
        <v/>
      </c>
      <c r="F367" s="3" t="str">
        <f t="shared" si="29"/>
        <v/>
      </c>
      <c r="G367" s="3" t="str">
        <f>IF(A367="","",IF(HOUR(A367)&lt;StartHour,StartHour,IF(HOUR(A367)&gt;FinishHour,FinishHour,HOUR(A367))))</f>
        <v/>
      </c>
      <c r="H367" s="3" t="str">
        <f t="shared" si="30"/>
        <v/>
      </c>
      <c r="I367" s="33" t="e">
        <f>IF(OR(A367="",B367=""),NA(),MAX(0,IF(A367-B367=0,SameDayCycleTimeSettingValue,(A367-B367) *24)))</f>
        <v>#N/A</v>
      </c>
      <c r="J367" s="33" t="e">
        <f>IF(OR(A367="",B367=""),NA(),MAX(0,IF(A367-B367=0,SameDayCycleTimeSettingValue,((A367-B367) *24)-(INT((A367-B367)) * (24-(FinishHour-StartHour))))))</f>
        <v>#N/A</v>
      </c>
      <c r="K367" s="3" t="e">
        <f ca="1">IF(OR(A367&lt;&gt;"",B367=""),NA(),MAX(0,IF(_xlfn.DAYS(NOW(),B367)=0,SameDayCycleTimeSettingValue,_xlfn.DAYS(NOW(),B367))))</f>
        <v>#N/A</v>
      </c>
    </row>
    <row r="368" spans="1:11" x14ac:dyDescent="0.25">
      <c r="A368" s="32" t="str">
        <f>IF(AND(TRIM(INDEX(CompletedDateValues,ROW(A368)))&lt;&gt;"",INDEX(CompletedDateValues,ROW(A368))&gt;0),INDEX(CompletedDateValues,ROW(A368)),"")</f>
        <v/>
      </c>
      <c r="B368" s="32" t="str">
        <f>IF(AND(TRIM(INDEX(StartDateValues,ROW(A368)))&lt;&gt;"",INDEX(StartDateValues,ROW(A368))&gt;0),INDEX(StartDateValues,ROW(A368)),"")</f>
        <v/>
      </c>
      <c r="C368" s="22" t="str">
        <f t="shared" si="26"/>
        <v/>
      </c>
      <c r="D368" s="3" t="str">
        <f t="shared" si="27"/>
        <v/>
      </c>
      <c r="E368" s="3" t="str">
        <f t="shared" si="28"/>
        <v/>
      </c>
      <c r="F368" s="3" t="str">
        <f t="shared" si="29"/>
        <v/>
      </c>
      <c r="G368" s="3" t="str">
        <f>IF(A368="","",IF(HOUR(A368)&lt;StartHour,StartHour,IF(HOUR(A368)&gt;FinishHour,FinishHour,HOUR(A368))))</f>
        <v/>
      </c>
      <c r="H368" s="3" t="str">
        <f t="shared" si="30"/>
        <v/>
      </c>
      <c r="I368" s="33" t="e">
        <f>IF(OR(A368="",B368=""),NA(),MAX(0,IF(A368-B368=0,SameDayCycleTimeSettingValue,(A368-B368) *24)))</f>
        <v>#N/A</v>
      </c>
      <c r="J368" s="33" t="e">
        <f>IF(OR(A368="",B368=""),NA(),MAX(0,IF(A368-B368=0,SameDayCycleTimeSettingValue,((A368-B368) *24)-(INT((A368-B368)) * (24-(FinishHour-StartHour))))))</f>
        <v>#N/A</v>
      </c>
      <c r="K368" s="3" t="e">
        <f ca="1">IF(OR(A368&lt;&gt;"",B368=""),NA(),MAX(0,IF(_xlfn.DAYS(NOW(),B368)=0,SameDayCycleTimeSettingValue,_xlfn.DAYS(NOW(),B368))))</f>
        <v>#N/A</v>
      </c>
    </row>
    <row r="369" spans="1:11" x14ac:dyDescent="0.25">
      <c r="A369" s="32" t="str">
        <f>IF(AND(TRIM(INDEX(CompletedDateValues,ROW(A369)))&lt;&gt;"",INDEX(CompletedDateValues,ROW(A369))&gt;0),INDEX(CompletedDateValues,ROW(A369)),"")</f>
        <v/>
      </c>
      <c r="B369" s="32" t="str">
        <f>IF(AND(TRIM(INDEX(StartDateValues,ROW(A369)))&lt;&gt;"",INDEX(StartDateValues,ROW(A369))&gt;0),INDEX(StartDateValues,ROW(A369)),"")</f>
        <v/>
      </c>
      <c r="C369" s="22" t="str">
        <f t="shared" si="26"/>
        <v/>
      </c>
      <c r="D369" s="3" t="str">
        <f t="shared" si="27"/>
        <v/>
      </c>
      <c r="E369" s="3" t="str">
        <f t="shared" si="28"/>
        <v/>
      </c>
      <c r="F369" s="3" t="str">
        <f t="shared" si="29"/>
        <v/>
      </c>
      <c r="G369" s="3" t="str">
        <f>IF(A369="","",IF(HOUR(A369)&lt;StartHour,StartHour,IF(HOUR(A369)&gt;FinishHour,FinishHour,HOUR(A369))))</f>
        <v/>
      </c>
      <c r="H369" s="3" t="str">
        <f t="shared" si="30"/>
        <v/>
      </c>
      <c r="I369" s="33" t="e">
        <f>IF(OR(A369="",B369=""),NA(),MAX(0,IF(A369-B369=0,SameDayCycleTimeSettingValue,(A369-B369) *24)))</f>
        <v>#N/A</v>
      </c>
      <c r="J369" s="33" t="e">
        <f>IF(OR(A369="",B369=""),NA(),MAX(0,IF(A369-B369=0,SameDayCycleTimeSettingValue,((A369-B369) *24)-(INT((A369-B369)) * (24-(FinishHour-StartHour))))))</f>
        <v>#N/A</v>
      </c>
      <c r="K369" s="3" t="e">
        <f ca="1">IF(OR(A369&lt;&gt;"",B369=""),NA(),MAX(0,IF(_xlfn.DAYS(NOW(),B369)=0,SameDayCycleTimeSettingValue,_xlfn.DAYS(NOW(),B369))))</f>
        <v>#N/A</v>
      </c>
    </row>
    <row r="370" spans="1:11" x14ac:dyDescent="0.25">
      <c r="A370" s="32" t="str">
        <f>IF(AND(TRIM(INDEX(CompletedDateValues,ROW(A370)))&lt;&gt;"",INDEX(CompletedDateValues,ROW(A370))&gt;0),INDEX(CompletedDateValues,ROW(A370)),"")</f>
        <v/>
      </c>
      <c r="B370" s="32" t="str">
        <f>IF(AND(TRIM(INDEX(StartDateValues,ROW(A370)))&lt;&gt;"",INDEX(StartDateValues,ROW(A370))&gt;0),INDEX(StartDateValues,ROW(A370)),"")</f>
        <v/>
      </c>
      <c r="C370" s="22" t="str">
        <f t="shared" si="26"/>
        <v/>
      </c>
      <c r="D370" s="3" t="str">
        <f t="shared" si="27"/>
        <v/>
      </c>
      <c r="E370" s="3" t="str">
        <f t="shared" si="28"/>
        <v/>
      </c>
      <c r="F370" s="3" t="str">
        <f t="shared" si="29"/>
        <v/>
      </c>
      <c r="G370" s="3" t="str">
        <f>IF(A370="","",IF(HOUR(A370)&lt;StartHour,StartHour,IF(HOUR(A370)&gt;FinishHour,FinishHour,HOUR(A370))))</f>
        <v/>
      </c>
      <c r="H370" s="3" t="str">
        <f t="shared" si="30"/>
        <v/>
      </c>
      <c r="I370" s="33" t="e">
        <f>IF(OR(A370="",B370=""),NA(),MAX(0,IF(A370-B370=0,SameDayCycleTimeSettingValue,(A370-B370) *24)))</f>
        <v>#N/A</v>
      </c>
      <c r="J370" s="33" t="e">
        <f>IF(OR(A370="",B370=""),NA(),MAX(0,IF(A370-B370=0,SameDayCycleTimeSettingValue,((A370-B370) *24)-(INT((A370-B370)) * (24-(FinishHour-StartHour))))))</f>
        <v>#N/A</v>
      </c>
      <c r="K370" s="3" t="e">
        <f ca="1">IF(OR(A370&lt;&gt;"",B370=""),NA(),MAX(0,IF(_xlfn.DAYS(NOW(),B370)=0,SameDayCycleTimeSettingValue,_xlfn.DAYS(NOW(),B370))))</f>
        <v>#N/A</v>
      </c>
    </row>
    <row r="371" spans="1:11" x14ac:dyDescent="0.25">
      <c r="A371" s="32" t="str">
        <f>IF(AND(TRIM(INDEX(CompletedDateValues,ROW(A371)))&lt;&gt;"",INDEX(CompletedDateValues,ROW(A371))&gt;0),INDEX(CompletedDateValues,ROW(A371)),"")</f>
        <v/>
      </c>
      <c r="B371" s="32" t="str">
        <f>IF(AND(TRIM(INDEX(StartDateValues,ROW(A371)))&lt;&gt;"",INDEX(StartDateValues,ROW(A371))&gt;0),INDEX(StartDateValues,ROW(A371)),"")</f>
        <v/>
      </c>
      <c r="C371" s="22" t="str">
        <f t="shared" si="26"/>
        <v/>
      </c>
      <c r="D371" s="3" t="str">
        <f t="shared" si="27"/>
        <v/>
      </c>
      <c r="E371" s="3" t="str">
        <f t="shared" si="28"/>
        <v/>
      </c>
      <c r="F371" s="3" t="str">
        <f t="shared" si="29"/>
        <v/>
      </c>
      <c r="G371" s="3" t="str">
        <f>IF(A371="","",IF(HOUR(A371)&lt;StartHour,StartHour,IF(HOUR(A371)&gt;FinishHour,FinishHour,HOUR(A371))))</f>
        <v/>
      </c>
      <c r="H371" s="3" t="str">
        <f t="shared" si="30"/>
        <v/>
      </c>
      <c r="I371" s="33" t="e">
        <f>IF(OR(A371="",B371=""),NA(),MAX(0,IF(A371-B371=0,SameDayCycleTimeSettingValue,(A371-B371) *24)))</f>
        <v>#N/A</v>
      </c>
      <c r="J371" s="33" t="e">
        <f>IF(OR(A371="",B371=""),NA(),MAX(0,IF(A371-B371=0,SameDayCycleTimeSettingValue,((A371-B371) *24)-(INT((A371-B371)) * (24-(FinishHour-StartHour))))))</f>
        <v>#N/A</v>
      </c>
      <c r="K371" s="3" t="e">
        <f ca="1">IF(OR(A371&lt;&gt;"",B371=""),NA(),MAX(0,IF(_xlfn.DAYS(NOW(),B371)=0,SameDayCycleTimeSettingValue,_xlfn.DAYS(NOW(),B371))))</f>
        <v>#N/A</v>
      </c>
    </row>
    <row r="372" spans="1:11" x14ac:dyDescent="0.25">
      <c r="A372" s="32" t="str">
        <f>IF(AND(TRIM(INDEX(CompletedDateValues,ROW(A372)))&lt;&gt;"",INDEX(CompletedDateValues,ROW(A372))&gt;0),INDEX(CompletedDateValues,ROW(A372)),"")</f>
        <v/>
      </c>
      <c r="B372" s="32" t="str">
        <f>IF(AND(TRIM(INDEX(StartDateValues,ROW(A372)))&lt;&gt;"",INDEX(StartDateValues,ROW(A372))&gt;0),INDEX(StartDateValues,ROW(A372)),"")</f>
        <v/>
      </c>
      <c r="C372" s="22" t="str">
        <f t="shared" si="26"/>
        <v/>
      </c>
      <c r="D372" s="3" t="str">
        <f t="shared" si="27"/>
        <v/>
      </c>
      <c r="E372" s="3" t="str">
        <f t="shared" si="28"/>
        <v/>
      </c>
      <c r="F372" s="3" t="str">
        <f t="shared" si="29"/>
        <v/>
      </c>
      <c r="G372" s="3" t="str">
        <f>IF(A372="","",IF(HOUR(A372)&lt;StartHour,StartHour,IF(HOUR(A372)&gt;FinishHour,FinishHour,HOUR(A372))))</f>
        <v/>
      </c>
      <c r="H372" s="3" t="str">
        <f t="shared" si="30"/>
        <v/>
      </c>
      <c r="I372" s="33" t="e">
        <f>IF(OR(A372="",B372=""),NA(),MAX(0,IF(A372-B372=0,SameDayCycleTimeSettingValue,(A372-B372) *24)))</f>
        <v>#N/A</v>
      </c>
      <c r="J372" s="33" t="e">
        <f>IF(OR(A372="",B372=""),NA(),MAX(0,IF(A372-B372=0,SameDayCycleTimeSettingValue,((A372-B372) *24)-(INT((A372-B372)) * (24-(FinishHour-StartHour))))))</f>
        <v>#N/A</v>
      </c>
      <c r="K372" s="3" t="e">
        <f ca="1">IF(OR(A372&lt;&gt;"",B372=""),NA(),MAX(0,IF(_xlfn.DAYS(NOW(),B372)=0,SameDayCycleTimeSettingValue,_xlfn.DAYS(NOW(),B372))))</f>
        <v>#N/A</v>
      </c>
    </row>
    <row r="373" spans="1:11" x14ac:dyDescent="0.25">
      <c r="A373" s="32" t="str">
        <f>IF(AND(TRIM(INDEX(CompletedDateValues,ROW(A373)))&lt;&gt;"",INDEX(CompletedDateValues,ROW(A373))&gt;0),INDEX(CompletedDateValues,ROW(A373)),"")</f>
        <v/>
      </c>
      <c r="B373" s="32" t="str">
        <f>IF(AND(TRIM(INDEX(StartDateValues,ROW(A373)))&lt;&gt;"",INDEX(StartDateValues,ROW(A373))&gt;0),INDEX(StartDateValues,ROW(A373)),"")</f>
        <v/>
      </c>
      <c r="C373" s="22" t="str">
        <f t="shared" si="26"/>
        <v/>
      </c>
      <c r="D373" s="3" t="str">
        <f t="shared" si="27"/>
        <v/>
      </c>
      <c r="E373" s="3" t="str">
        <f t="shared" si="28"/>
        <v/>
      </c>
      <c r="F373" s="3" t="str">
        <f t="shared" si="29"/>
        <v/>
      </c>
      <c r="G373" s="3" t="str">
        <f>IF(A373="","",IF(HOUR(A373)&lt;StartHour,StartHour,IF(HOUR(A373)&gt;FinishHour,FinishHour,HOUR(A373))))</f>
        <v/>
      </c>
      <c r="H373" s="3" t="str">
        <f t="shared" si="30"/>
        <v/>
      </c>
      <c r="I373" s="33" t="e">
        <f>IF(OR(A373="",B373=""),NA(),MAX(0,IF(A373-B373=0,SameDayCycleTimeSettingValue,(A373-B373) *24)))</f>
        <v>#N/A</v>
      </c>
      <c r="J373" s="33" t="e">
        <f>IF(OR(A373="",B373=""),NA(),MAX(0,IF(A373-B373=0,SameDayCycleTimeSettingValue,((A373-B373) *24)-(INT((A373-B373)) * (24-(FinishHour-StartHour))))))</f>
        <v>#N/A</v>
      </c>
      <c r="K373" s="3" t="e">
        <f ca="1">IF(OR(A373&lt;&gt;"",B373=""),NA(),MAX(0,IF(_xlfn.DAYS(NOW(),B373)=0,SameDayCycleTimeSettingValue,_xlfn.DAYS(NOW(),B373))))</f>
        <v>#N/A</v>
      </c>
    </row>
    <row r="374" spans="1:11" x14ac:dyDescent="0.25">
      <c r="A374" s="32" t="str">
        <f>IF(AND(TRIM(INDEX(CompletedDateValues,ROW(A374)))&lt;&gt;"",INDEX(CompletedDateValues,ROW(A374))&gt;0),INDEX(CompletedDateValues,ROW(A374)),"")</f>
        <v/>
      </c>
      <c r="B374" s="32" t="str">
        <f>IF(AND(TRIM(INDEX(StartDateValues,ROW(A374)))&lt;&gt;"",INDEX(StartDateValues,ROW(A374))&gt;0),INDEX(StartDateValues,ROW(A374)),"")</f>
        <v/>
      </c>
      <c r="C374" s="22" t="str">
        <f t="shared" si="26"/>
        <v/>
      </c>
      <c r="D374" s="3" t="str">
        <f t="shared" si="27"/>
        <v/>
      </c>
      <c r="E374" s="3" t="str">
        <f t="shared" si="28"/>
        <v/>
      </c>
      <c r="F374" s="3" t="str">
        <f t="shared" si="29"/>
        <v/>
      </c>
      <c r="G374" s="3" t="str">
        <f>IF(A374="","",IF(HOUR(A374)&lt;StartHour,StartHour,IF(HOUR(A374)&gt;FinishHour,FinishHour,HOUR(A374))))</f>
        <v/>
      </c>
      <c r="H374" s="3" t="str">
        <f t="shared" si="30"/>
        <v/>
      </c>
      <c r="I374" s="33" t="e">
        <f>IF(OR(A374="",B374=""),NA(),MAX(0,IF(A374-B374=0,SameDayCycleTimeSettingValue,(A374-B374) *24)))</f>
        <v>#N/A</v>
      </c>
      <c r="J374" s="33" t="e">
        <f>IF(OR(A374="",B374=""),NA(),MAX(0,IF(A374-B374=0,SameDayCycleTimeSettingValue,((A374-B374) *24)-(INT((A374-B374)) * (24-(FinishHour-StartHour))))))</f>
        <v>#N/A</v>
      </c>
      <c r="K374" s="3" t="e">
        <f ca="1">IF(OR(A374&lt;&gt;"",B374=""),NA(),MAX(0,IF(_xlfn.DAYS(NOW(),B374)=0,SameDayCycleTimeSettingValue,_xlfn.DAYS(NOW(),B374))))</f>
        <v>#N/A</v>
      </c>
    </row>
    <row r="375" spans="1:11" x14ac:dyDescent="0.25">
      <c r="A375" s="32" t="str">
        <f>IF(AND(TRIM(INDEX(CompletedDateValues,ROW(A375)))&lt;&gt;"",INDEX(CompletedDateValues,ROW(A375))&gt;0),INDEX(CompletedDateValues,ROW(A375)),"")</f>
        <v/>
      </c>
      <c r="B375" s="32" t="str">
        <f>IF(AND(TRIM(INDEX(StartDateValues,ROW(A375)))&lt;&gt;"",INDEX(StartDateValues,ROW(A375))&gt;0),INDEX(StartDateValues,ROW(A375)),"")</f>
        <v/>
      </c>
      <c r="C375" s="22" t="str">
        <f t="shared" si="26"/>
        <v/>
      </c>
      <c r="D375" s="3" t="str">
        <f t="shared" si="27"/>
        <v/>
      </c>
      <c r="E375" s="3" t="str">
        <f t="shared" si="28"/>
        <v/>
      </c>
      <c r="F375" s="3" t="str">
        <f t="shared" si="29"/>
        <v/>
      </c>
      <c r="G375" s="3" t="str">
        <f>IF(A375="","",IF(HOUR(A375)&lt;StartHour,StartHour,IF(HOUR(A375)&gt;FinishHour,FinishHour,HOUR(A375))))</f>
        <v/>
      </c>
      <c r="H375" s="3" t="str">
        <f t="shared" si="30"/>
        <v/>
      </c>
      <c r="I375" s="33" t="e">
        <f>IF(OR(A375="",B375=""),NA(),MAX(0,IF(A375-B375=0,SameDayCycleTimeSettingValue,(A375-B375) *24)))</f>
        <v>#N/A</v>
      </c>
      <c r="J375" s="33" t="e">
        <f>IF(OR(A375="",B375=""),NA(),MAX(0,IF(A375-B375=0,SameDayCycleTimeSettingValue,((A375-B375) *24)-(INT((A375-B375)) * (24-(FinishHour-StartHour))))))</f>
        <v>#N/A</v>
      </c>
      <c r="K375" s="3" t="e">
        <f ca="1">IF(OR(A375&lt;&gt;"",B375=""),NA(),MAX(0,IF(_xlfn.DAYS(NOW(),B375)=0,SameDayCycleTimeSettingValue,_xlfn.DAYS(NOW(),B375))))</f>
        <v>#N/A</v>
      </c>
    </row>
    <row r="376" spans="1:11" x14ac:dyDescent="0.25">
      <c r="A376" s="32" t="str">
        <f>IF(AND(TRIM(INDEX(CompletedDateValues,ROW(A376)))&lt;&gt;"",INDEX(CompletedDateValues,ROW(A376))&gt;0),INDEX(CompletedDateValues,ROW(A376)),"")</f>
        <v/>
      </c>
      <c r="B376" s="32" t="str">
        <f>IF(AND(TRIM(INDEX(StartDateValues,ROW(A376)))&lt;&gt;"",INDEX(StartDateValues,ROW(A376))&gt;0),INDEX(StartDateValues,ROW(A376)),"")</f>
        <v/>
      </c>
      <c r="C376" s="22" t="str">
        <f t="shared" si="26"/>
        <v/>
      </c>
      <c r="D376" s="3" t="str">
        <f t="shared" si="27"/>
        <v/>
      </c>
      <c r="E376" s="3" t="str">
        <f t="shared" si="28"/>
        <v/>
      </c>
      <c r="F376" s="3" t="str">
        <f t="shared" si="29"/>
        <v/>
      </c>
      <c r="G376" s="3" t="str">
        <f>IF(A376="","",IF(HOUR(A376)&lt;StartHour,StartHour,IF(HOUR(A376)&gt;FinishHour,FinishHour,HOUR(A376))))</f>
        <v/>
      </c>
      <c r="H376" s="3" t="str">
        <f t="shared" si="30"/>
        <v/>
      </c>
      <c r="I376" s="33" t="e">
        <f>IF(OR(A376="",B376=""),NA(),MAX(0,IF(A376-B376=0,SameDayCycleTimeSettingValue,(A376-B376) *24)))</f>
        <v>#N/A</v>
      </c>
      <c r="J376" s="33" t="e">
        <f>IF(OR(A376="",B376=""),NA(),MAX(0,IF(A376-B376=0,SameDayCycleTimeSettingValue,((A376-B376) *24)-(INT((A376-B376)) * (24-(FinishHour-StartHour))))))</f>
        <v>#N/A</v>
      </c>
      <c r="K376" s="3" t="e">
        <f ca="1">IF(OR(A376&lt;&gt;"",B376=""),NA(),MAX(0,IF(_xlfn.DAYS(NOW(),B376)=0,SameDayCycleTimeSettingValue,_xlfn.DAYS(NOW(),B376))))</f>
        <v>#N/A</v>
      </c>
    </row>
    <row r="377" spans="1:11" x14ac:dyDescent="0.25">
      <c r="A377" s="32" t="str">
        <f>IF(AND(TRIM(INDEX(CompletedDateValues,ROW(A377)))&lt;&gt;"",INDEX(CompletedDateValues,ROW(A377))&gt;0),INDEX(CompletedDateValues,ROW(A377)),"")</f>
        <v/>
      </c>
      <c r="B377" s="32" t="str">
        <f>IF(AND(TRIM(INDEX(StartDateValues,ROW(A377)))&lt;&gt;"",INDEX(StartDateValues,ROW(A377))&gt;0),INDEX(StartDateValues,ROW(A377)),"")</f>
        <v/>
      </c>
      <c r="C377" s="22" t="str">
        <f t="shared" si="26"/>
        <v/>
      </c>
      <c r="D377" s="3" t="str">
        <f t="shared" si="27"/>
        <v/>
      </c>
      <c r="E377" s="3" t="str">
        <f t="shared" si="28"/>
        <v/>
      </c>
      <c r="F377" s="3" t="str">
        <f t="shared" si="29"/>
        <v/>
      </c>
      <c r="G377" s="3" t="str">
        <f>IF(A377="","",IF(HOUR(A377)&lt;StartHour,StartHour,IF(HOUR(A377)&gt;FinishHour,FinishHour,HOUR(A377))))</f>
        <v/>
      </c>
      <c r="H377" s="3" t="str">
        <f t="shared" si="30"/>
        <v/>
      </c>
      <c r="I377" s="33" t="e">
        <f>IF(OR(A377="",B377=""),NA(),MAX(0,IF(A377-B377=0,SameDayCycleTimeSettingValue,(A377-B377) *24)))</f>
        <v>#N/A</v>
      </c>
      <c r="J377" s="33" t="e">
        <f>IF(OR(A377="",B377=""),NA(),MAX(0,IF(A377-B377=0,SameDayCycleTimeSettingValue,((A377-B377) *24)-(INT((A377-B377)) * (24-(FinishHour-StartHour))))))</f>
        <v>#N/A</v>
      </c>
      <c r="K377" s="3" t="e">
        <f ca="1">IF(OR(A377&lt;&gt;"",B377=""),NA(),MAX(0,IF(_xlfn.DAYS(NOW(),B377)=0,SameDayCycleTimeSettingValue,_xlfn.DAYS(NOW(),B377))))</f>
        <v>#N/A</v>
      </c>
    </row>
    <row r="378" spans="1:11" x14ac:dyDescent="0.25">
      <c r="A378" s="32" t="str">
        <f>IF(AND(TRIM(INDEX(CompletedDateValues,ROW(A378)))&lt;&gt;"",INDEX(CompletedDateValues,ROW(A378))&gt;0),INDEX(CompletedDateValues,ROW(A378)),"")</f>
        <v/>
      </c>
      <c r="B378" s="32" t="str">
        <f>IF(AND(TRIM(INDEX(StartDateValues,ROW(A378)))&lt;&gt;"",INDEX(StartDateValues,ROW(A378))&gt;0),INDEX(StartDateValues,ROW(A378)),"")</f>
        <v/>
      </c>
      <c r="C378" s="22" t="str">
        <f t="shared" si="26"/>
        <v/>
      </c>
      <c r="D378" s="3" t="str">
        <f t="shared" si="27"/>
        <v/>
      </c>
      <c r="E378" s="3" t="str">
        <f t="shared" si="28"/>
        <v/>
      </c>
      <c r="F378" s="3" t="str">
        <f t="shared" si="29"/>
        <v/>
      </c>
      <c r="G378" s="3" t="str">
        <f>IF(A378="","",IF(HOUR(A378)&lt;StartHour,StartHour,IF(HOUR(A378)&gt;FinishHour,FinishHour,HOUR(A378))))</f>
        <v/>
      </c>
      <c r="H378" s="3" t="str">
        <f t="shared" si="30"/>
        <v/>
      </c>
      <c r="I378" s="33" t="e">
        <f>IF(OR(A378="",B378=""),NA(),MAX(0,IF(A378-B378=0,SameDayCycleTimeSettingValue,(A378-B378) *24)))</f>
        <v>#N/A</v>
      </c>
      <c r="J378" s="33" t="e">
        <f>IF(OR(A378="",B378=""),NA(),MAX(0,IF(A378-B378=0,SameDayCycleTimeSettingValue,((A378-B378) *24)-(INT((A378-B378)) * (24-(FinishHour-StartHour))))))</f>
        <v>#N/A</v>
      </c>
      <c r="K378" s="3" t="e">
        <f ca="1">IF(OR(A378&lt;&gt;"",B378=""),NA(),MAX(0,IF(_xlfn.DAYS(NOW(),B378)=0,SameDayCycleTimeSettingValue,_xlfn.DAYS(NOW(),B378))))</f>
        <v>#N/A</v>
      </c>
    </row>
    <row r="379" spans="1:11" x14ac:dyDescent="0.25">
      <c r="A379" s="32" t="str">
        <f>IF(AND(TRIM(INDEX(CompletedDateValues,ROW(A379)))&lt;&gt;"",INDEX(CompletedDateValues,ROW(A379))&gt;0),INDEX(CompletedDateValues,ROW(A379)),"")</f>
        <v/>
      </c>
      <c r="B379" s="32" t="str">
        <f>IF(AND(TRIM(INDEX(StartDateValues,ROW(A379)))&lt;&gt;"",INDEX(StartDateValues,ROW(A379))&gt;0),INDEX(StartDateValues,ROW(A379)),"")</f>
        <v/>
      </c>
      <c r="C379" s="22" t="str">
        <f t="shared" si="26"/>
        <v/>
      </c>
      <c r="D379" s="3" t="str">
        <f t="shared" si="27"/>
        <v/>
      </c>
      <c r="E379" s="3" t="str">
        <f t="shared" si="28"/>
        <v/>
      </c>
      <c r="F379" s="3" t="str">
        <f t="shared" si="29"/>
        <v/>
      </c>
      <c r="G379" s="3" t="str">
        <f>IF(A379="","",IF(HOUR(A379)&lt;StartHour,StartHour,IF(HOUR(A379)&gt;FinishHour,FinishHour,HOUR(A379))))</f>
        <v/>
      </c>
      <c r="H379" s="3" t="str">
        <f t="shared" si="30"/>
        <v/>
      </c>
      <c r="I379" s="33" t="e">
        <f>IF(OR(A379="",B379=""),NA(),MAX(0,IF(A379-B379=0,SameDayCycleTimeSettingValue,(A379-B379) *24)))</f>
        <v>#N/A</v>
      </c>
      <c r="J379" s="33" t="e">
        <f>IF(OR(A379="",B379=""),NA(),MAX(0,IF(A379-B379=0,SameDayCycleTimeSettingValue,((A379-B379) *24)-(INT((A379-B379)) * (24-(FinishHour-StartHour))))))</f>
        <v>#N/A</v>
      </c>
      <c r="K379" s="3" t="e">
        <f ca="1">IF(OR(A379&lt;&gt;"",B379=""),NA(),MAX(0,IF(_xlfn.DAYS(NOW(),B379)=0,SameDayCycleTimeSettingValue,_xlfn.DAYS(NOW(),B379))))</f>
        <v>#N/A</v>
      </c>
    </row>
    <row r="380" spans="1:11" x14ac:dyDescent="0.25">
      <c r="A380" s="32" t="str">
        <f>IF(AND(TRIM(INDEX(CompletedDateValues,ROW(A380)))&lt;&gt;"",INDEX(CompletedDateValues,ROW(A380))&gt;0),INDEX(CompletedDateValues,ROW(A380)),"")</f>
        <v/>
      </c>
      <c r="B380" s="32" t="str">
        <f>IF(AND(TRIM(INDEX(StartDateValues,ROW(A380)))&lt;&gt;"",INDEX(StartDateValues,ROW(A380))&gt;0),INDEX(StartDateValues,ROW(A380)),"")</f>
        <v/>
      </c>
      <c r="C380" s="22" t="str">
        <f t="shared" si="26"/>
        <v/>
      </c>
      <c r="D380" s="3" t="str">
        <f t="shared" si="27"/>
        <v/>
      </c>
      <c r="E380" s="3" t="str">
        <f t="shared" si="28"/>
        <v/>
      </c>
      <c r="F380" s="3" t="str">
        <f t="shared" si="29"/>
        <v/>
      </c>
      <c r="G380" s="3" t="str">
        <f>IF(A380="","",IF(HOUR(A380)&lt;StartHour,StartHour,IF(HOUR(A380)&gt;FinishHour,FinishHour,HOUR(A380))))</f>
        <v/>
      </c>
      <c r="H380" s="3" t="str">
        <f t="shared" si="30"/>
        <v/>
      </c>
      <c r="I380" s="33" t="e">
        <f>IF(OR(A380="",B380=""),NA(),MAX(0,IF(A380-B380=0,SameDayCycleTimeSettingValue,(A380-B380) *24)))</f>
        <v>#N/A</v>
      </c>
      <c r="J380" s="33" t="e">
        <f>IF(OR(A380="",B380=""),NA(),MAX(0,IF(A380-B380=0,SameDayCycleTimeSettingValue,((A380-B380) *24)-(INT((A380-B380)) * (24-(FinishHour-StartHour))))))</f>
        <v>#N/A</v>
      </c>
      <c r="K380" s="3" t="e">
        <f ca="1">IF(OR(A380&lt;&gt;"",B380=""),NA(),MAX(0,IF(_xlfn.DAYS(NOW(),B380)=0,SameDayCycleTimeSettingValue,_xlfn.DAYS(NOW(),B380))))</f>
        <v>#N/A</v>
      </c>
    </row>
    <row r="381" spans="1:11" x14ac:dyDescent="0.25">
      <c r="A381" s="32" t="str">
        <f>IF(AND(TRIM(INDEX(CompletedDateValues,ROW(A381)))&lt;&gt;"",INDEX(CompletedDateValues,ROW(A381))&gt;0),INDEX(CompletedDateValues,ROW(A381)),"")</f>
        <v/>
      </c>
      <c r="B381" s="32" t="str">
        <f>IF(AND(TRIM(INDEX(StartDateValues,ROW(A381)))&lt;&gt;"",INDEX(StartDateValues,ROW(A381))&gt;0),INDEX(StartDateValues,ROW(A381)),"")</f>
        <v/>
      </c>
      <c r="C381" s="22" t="str">
        <f t="shared" si="26"/>
        <v/>
      </c>
      <c r="D381" s="3" t="str">
        <f t="shared" si="27"/>
        <v/>
      </c>
      <c r="E381" s="3" t="str">
        <f t="shared" si="28"/>
        <v/>
      </c>
      <c r="F381" s="3" t="str">
        <f t="shared" si="29"/>
        <v/>
      </c>
      <c r="G381" s="3" t="str">
        <f>IF(A381="","",IF(HOUR(A381)&lt;StartHour,StartHour,IF(HOUR(A381)&gt;FinishHour,FinishHour,HOUR(A381))))</f>
        <v/>
      </c>
      <c r="H381" s="3" t="str">
        <f t="shared" si="30"/>
        <v/>
      </c>
      <c r="I381" s="33" t="e">
        <f>IF(OR(A381="",B381=""),NA(),MAX(0,IF(A381-B381=0,SameDayCycleTimeSettingValue,(A381-B381) *24)))</f>
        <v>#N/A</v>
      </c>
      <c r="J381" s="33" t="e">
        <f>IF(OR(A381="",B381=""),NA(),MAX(0,IF(A381-B381=0,SameDayCycleTimeSettingValue,((A381-B381) *24)-(INT((A381-B381)) * (24-(FinishHour-StartHour))))))</f>
        <v>#N/A</v>
      </c>
      <c r="K381" s="3" t="e">
        <f ca="1">IF(OR(A381&lt;&gt;"",B381=""),NA(),MAX(0,IF(_xlfn.DAYS(NOW(),B381)=0,SameDayCycleTimeSettingValue,_xlfn.DAYS(NOW(),B381))))</f>
        <v>#N/A</v>
      </c>
    </row>
    <row r="382" spans="1:11" x14ac:dyDescent="0.25">
      <c r="A382" s="32" t="str">
        <f>IF(AND(TRIM(INDEX(CompletedDateValues,ROW(A382)))&lt;&gt;"",INDEX(CompletedDateValues,ROW(A382))&gt;0),INDEX(CompletedDateValues,ROW(A382)),"")</f>
        <v/>
      </c>
      <c r="B382" s="32" t="str">
        <f>IF(AND(TRIM(INDEX(StartDateValues,ROW(A382)))&lt;&gt;"",INDEX(StartDateValues,ROW(A382))&gt;0),INDEX(StartDateValues,ROW(A382)),"")</f>
        <v/>
      </c>
      <c r="C382" s="22" t="str">
        <f t="shared" si="26"/>
        <v/>
      </c>
      <c r="D382" s="3" t="str">
        <f t="shared" si="27"/>
        <v/>
      </c>
      <c r="E382" s="3" t="str">
        <f t="shared" si="28"/>
        <v/>
      </c>
      <c r="F382" s="3" t="str">
        <f t="shared" si="29"/>
        <v/>
      </c>
      <c r="G382" s="3" t="str">
        <f>IF(A382="","",IF(HOUR(A382)&lt;StartHour,StartHour,IF(HOUR(A382)&gt;FinishHour,FinishHour,HOUR(A382))))</f>
        <v/>
      </c>
      <c r="H382" s="3" t="str">
        <f t="shared" si="30"/>
        <v/>
      </c>
      <c r="I382" s="33" t="e">
        <f>IF(OR(A382="",B382=""),NA(),MAX(0,IF(A382-B382=0,SameDayCycleTimeSettingValue,(A382-B382) *24)))</f>
        <v>#N/A</v>
      </c>
      <c r="J382" s="33" t="e">
        <f>IF(OR(A382="",B382=""),NA(),MAX(0,IF(A382-B382=0,SameDayCycleTimeSettingValue,((A382-B382) *24)-(INT((A382-B382)) * (24-(FinishHour-StartHour))))))</f>
        <v>#N/A</v>
      </c>
      <c r="K382" s="3" t="e">
        <f ca="1">IF(OR(A382&lt;&gt;"",B382=""),NA(),MAX(0,IF(_xlfn.DAYS(NOW(),B382)=0,SameDayCycleTimeSettingValue,_xlfn.DAYS(NOW(),B382))))</f>
        <v>#N/A</v>
      </c>
    </row>
    <row r="383" spans="1:11" x14ac:dyDescent="0.25">
      <c r="A383" s="32" t="str">
        <f>IF(AND(TRIM(INDEX(CompletedDateValues,ROW(A383)))&lt;&gt;"",INDEX(CompletedDateValues,ROW(A383))&gt;0),INDEX(CompletedDateValues,ROW(A383)),"")</f>
        <v/>
      </c>
      <c r="B383" s="32" t="str">
        <f>IF(AND(TRIM(INDEX(StartDateValues,ROW(A383)))&lt;&gt;"",INDEX(StartDateValues,ROW(A383))&gt;0),INDEX(StartDateValues,ROW(A383)),"")</f>
        <v/>
      </c>
      <c r="C383" s="22" t="str">
        <f t="shared" si="26"/>
        <v/>
      </c>
      <c r="D383" s="3" t="str">
        <f t="shared" si="27"/>
        <v/>
      </c>
      <c r="E383" s="3" t="str">
        <f t="shared" si="28"/>
        <v/>
      </c>
      <c r="F383" s="3" t="str">
        <f t="shared" si="29"/>
        <v/>
      </c>
      <c r="G383" s="3" t="str">
        <f>IF(A383="","",IF(HOUR(A383)&lt;StartHour,StartHour,IF(HOUR(A383)&gt;FinishHour,FinishHour,HOUR(A383))))</f>
        <v/>
      </c>
      <c r="H383" s="3" t="str">
        <f t="shared" si="30"/>
        <v/>
      </c>
      <c r="I383" s="33" t="e">
        <f>IF(OR(A383="",B383=""),NA(),MAX(0,IF(A383-B383=0,SameDayCycleTimeSettingValue,(A383-B383) *24)))</f>
        <v>#N/A</v>
      </c>
      <c r="J383" s="33" t="e">
        <f>IF(OR(A383="",B383=""),NA(),MAX(0,IF(A383-B383=0,SameDayCycleTimeSettingValue,((A383-B383) *24)-(INT((A383-B383)) * (24-(FinishHour-StartHour))))))</f>
        <v>#N/A</v>
      </c>
      <c r="K383" s="3" t="e">
        <f ca="1">IF(OR(A383&lt;&gt;"",B383=""),NA(),MAX(0,IF(_xlfn.DAYS(NOW(),B383)=0,SameDayCycleTimeSettingValue,_xlfn.DAYS(NOW(),B383))))</f>
        <v>#N/A</v>
      </c>
    </row>
    <row r="384" spans="1:11" x14ac:dyDescent="0.25">
      <c r="A384" s="32" t="str">
        <f>IF(AND(TRIM(INDEX(CompletedDateValues,ROW(A384)))&lt;&gt;"",INDEX(CompletedDateValues,ROW(A384))&gt;0),INDEX(CompletedDateValues,ROW(A384)),"")</f>
        <v/>
      </c>
      <c r="B384" s="32" t="str">
        <f>IF(AND(TRIM(INDEX(StartDateValues,ROW(A384)))&lt;&gt;"",INDEX(StartDateValues,ROW(A384))&gt;0),INDEX(StartDateValues,ROW(A384)),"")</f>
        <v/>
      </c>
      <c r="C384" s="22" t="str">
        <f t="shared" si="26"/>
        <v/>
      </c>
      <c r="D384" s="3" t="str">
        <f t="shared" si="27"/>
        <v/>
      </c>
      <c r="E384" s="3" t="str">
        <f t="shared" si="28"/>
        <v/>
      </c>
      <c r="F384" s="3" t="str">
        <f t="shared" si="29"/>
        <v/>
      </c>
      <c r="G384" s="3" t="str">
        <f>IF(A384="","",IF(HOUR(A384)&lt;StartHour,StartHour,IF(HOUR(A384)&gt;FinishHour,FinishHour,HOUR(A384))))</f>
        <v/>
      </c>
      <c r="H384" s="3" t="str">
        <f t="shared" si="30"/>
        <v/>
      </c>
      <c r="I384" s="33" t="e">
        <f>IF(OR(A384="",B384=""),NA(),MAX(0,IF(A384-B384=0,SameDayCycleTimeSettingValue,(A384-B384) *24)))</f>
        <v>#N/A</v>
      </c>
      <c r="J384" s="33" t="e">
        <f>IF(OR(A384="",B384=""),NA(),MAX(0,IF(A384-B384=0,SameDayCycleTimeSettingValue,((A384-B384) *24)-(INT((A384-B384)) * (24-(FinishHour-StartHour))))))</f>
        <v>#N/A</v>
      </c>
      <c r="K384" s="3" t="e">
        <f ca="1">IF(OR(A384&lt;&gt;"",B384=""),NA(),MAX(0,IF(_xlfn.DAYS(NOW(),B384)=0,SameDayCycleTimeSettingValue,_xlfn.DAYS(NOW(),B384))))</f>
        <v>#N/A</v>
      </c>
    </row>
    <row r="385" spans="1:11" x14ac:dyDescent="0.25">
      <c r="A385" s="32" t="str">
        <f>IF(AND(TRIM(INDEX(CompletedDateValues,ROW(A385)))&lt;&gt;"",INDEX(CompletedDateValues,ROW(A385))&gt;0),INDEX(CompletedDateValues,ROW(A385)),"")</f>
        <v/>
      </c>
      <c r="B385" s="32" t="str">
        <f>IF(AND(TRIM(INDEX(StartDateValues,ROW(A385)))&lt;&gt;"",INDEX(StartDateValues,ROW(A385))&gt;0),INDEX(StartDateValues,ROW(A385)),"")</f>
        <v/>
      </c>
      <c r="C385" s="22" t="str">
        <f t="shared" si="26"/>
        <v/>
      </c>
      <c r="D385" s="3" t="str">
        <f t="shared" si="27"/>
        <v/>
      </c>
      <c r="E385" s="3" t="str">
        <f t="shared" si="28"/>
        <v/>
      </c>
      <c r="F385" s="3" t="str">
        <f t="shared" si="29"/>
        <v/>
      </c>
      <c r="G385" s="3" t="str">
        <f>IF(A385="","",IF(HOUR(A385)&lt;StartHour,StartHour,IF(HOUR(A385)&gt;FinishHour,FinishHour,HOUR(A385))))</f>
        <v/>
      </c>
      <c r="H385" s="3" t="str">
        <f t="shared" si="30"/>
        <v/>
      </c>
      <c r="I385" s="33" t="e">
        <f>IF(OR(A385="",B385=""),NA(),MAX(0,IF(A385-B385=0,SameDayCycleTimeSettingValue,(A385-B385) *24)))</f>
        <v>#N/A</v>
      </c>
      <c r="J385" s="33" t="e">
        <f>IF(OR(A385="",B385=""),NA(),MAX(0,IF(A385-B385=0,SameDayCycleTimeSettingValue,((A385-B385) *24)-(INT((A385-B385)) * (24-(FinishHour-StartHour))))))</f>
        <v>#N/A</v>
      </c>
      <c r="K385" s="3" t="e">
        <f ca="1">IF(OR(A385&lt;&gt;"",B385=""),NA(),MAX(0,IF(_xlfn.DAYS(NOW(),B385)=0,SameDayCycleTimeSettingValue,_xlfn.DAYS(NOW(),B385))))</f>
        <v>#N/A</v>
      </c>
    </row>
    <row r="386" spans="1:11" x14ac:dyDescent="0.25">
      <c r="A386" s="32" t="str">
        <f>IF(AND(TRIM(INDEX(CompletedDateValues,ROW(A386)))&lt;&gt;"",INDEX(CompletedDateValues,ROW(A386))&gt;0),INDEX(CompletedDateValues,ROW(A386)),"")</f>
        <v/>
      </c>
      <c r="B386" s="32" t="str">
        <f>IF(AND(TRIM(INDEX(StartDateValues,ROW(A386)))&lt;&gt;"",INDEX(StartDateValues,ROW(A386))&gt;0),INDEX(StartDateValues,ROW(A386)),"")</f>
        <v/>
      </c>
      <c r="C386" s="22" t="str">
        <f t="shared" si="26"/>
        <v/>
      </c>
      <c r="D386" s="3" t="str">
        <f t="shared" si="27"/>
        <v/>
      </c>
      <c r="E386" s="3" t="str">
        <f t="shared" si="28"/>
        <v/>
      </c>
      <c r="F386" s="3" t="str">
        <f t="shared" si="29"/>
        <v/>
      </c>
      <c r="G386" s="3" t="str">
        <f>IF(A386="","",IF(HOUR(A386)&lt;StartHour,StartHour,IF(HOUR(A386)&gt;FinishHour,FinishHour,HOUR(A386))))</f>
        <v/>
      </c>
      <c r="H386" s="3" t="str">
        <f t="shared" si="30"/>
        <v/>
      </c>
      <c r="I386" s="33" t="e">
        <f>IF(OR(A386="",B386=""),NA(),MAX(0,IF(A386-B386=0,SameDayCycleTimeSettingValue,(A386-B386) *24)))</f>
        <v>#N/A</v>
      </c>
      <c r="J386" s="33" t="e">
        <f>IF(OR(A386="",B386=""),NA(),MAX(0,IF(A386-B386=0,SameDayCycleTimeSettingValue,((A386-B386) *24)-(INT((A386-B386)) * (24-(FinishHour-StartHour))))))</f>
        <v>#N/A</v>
      </c>
      <c r="K386" s="3" t="e">
        <f ca="1">IF(OR(A386&lt;&gt;"",B386=""),NA(),MAX(0,IF(_xlfn.DAYS(NOW(),B386)=0,SameDayCycleTimeSettingValue,_xlfn.DAYS(NOW(),B386))))</f>
        <v>#N/A</v>
      </c>
    </row>
    <row r="387" spans="1:11" x14ac:dyDescent="0.25">
      <c r="A387" s="32" t="str">
        <f>IF(AND(TRIM(INDEX(CompletedDateValues,ROW(A387)))&lt;&gt;"",INDEX(CompletedDateValues,ROW(A387))&gt;0),INDEX(CompletedDateValues,ROW(A387)),"")</f>
        <v/>
      </c>
      <c r="B387" s="32" t="str">
        <f>IF(AND(TRIM(INDEX(StartDateValues,ROW(A387)))&lt;&gt;"",INDEX(StartDateValues,ROW(A387))&gt;0),INDEX(StartDateValues,ROW(A387)),"")</f>
        <v/>
      </c>
      <c r="C387" s="22" t="str">
        <f t="shared" ref="C387:C450" si="31">IF(AND(TRIM(INDEX(WorkTypeValues,ROW(A387)))&lt;&gt;"",INDEX(WorkTypeValues,ROW(A387))&gt;0),INDEX(WorkTypeValues,ROW(A387)),"")</f>
        <v/>
      </c>
      <c r="D387" s="3" t="str">
        <f t="shared" ref="D387:D450" si="32">IF(A387="", "",YEAR(A387))</f>
        <v/>
      </c>
      <c r="E387" s="3" t="str">
        <f t="shared" ref="E387:E450" si="33">IF(A387="","",MONTH(A387))</f>
        <v/>
      </c>
      <c r="F387" s="3" t="str">
        <f t="shared" ref="F387:F450" si="34">IF(A387="","",DAY(A387))</f>
        <v/>
      </c>
      <c r="G387" s="3" t="str">
        <f>IF(A387="","",IF(HOUR(A387)&lt;StartHour,StartHour,IF(HOUR(A387)&gt;FinishHour,FinishHour,HOUR(A387))))</f>
        <v/>
      </c>
      <c r="H387" s="3" t="str">
        <f t="shared" ref="H387:H450" si="35">IF(D387="","",D387&amp;"-"&amp;TEXT(E387,"00") &amp;"-"&amp;TEXT(F387,"00") &amp;"-"&amp;TEXT(G387,"00"))</f>
        <v/>
      </c>
      <c r="I387" s="33" t="e">
        <f>IF(OR(A387="",B387=""),NA(),MAX(0,IF(A387-B387=0,SameDayCycleTimeSettingValue,(A387-B387) *24)))</f>
        <v>#N/A</v>
      </c>
      <c r="J387" s="33" t="e">
        <f>IF(OR(A387="",B387=""),NA(),MAX(0,IF(A387-B387=0,SameDayCycleTimeSettingValue,((A387-B387) *24)-(INT((A387-B387)) * (24-(FinishHour-StartHour))))))</f>
        <v>#N/A</v>
      </c>
      <c r="K387" s="3" t="e">
        <f ca="1">IF(OR(A387&lt;&gt;"",B387=""),NA(),MAX(0,IF(_xlfn.DAYS(NOW(),B387)=0,SameDayCycleTimeSettingValue,_xlfn.DAYS(NOW(),B387))))</f>
        <v>#N/A</v>
      </c>
    </row>
    <row r="388" spans="1:11" x14ac:dyDescent="0.25">
      <c r="A388" s="32" t="str">
        <f>IF(AND(TRIM(INDEX(CompletedDateValues,ROW(A388)))&lt;&gt;"",INDEX(CompletedDateValues,ROW(A388))&gt;0),INDEX(CompletedDateValues,ROW(A388)),"")</f>
        <v/>
      </c>
      <c r="B388" s="32" t="str">
        <f>IF(AND(TRIM(INDEX(StartDateValues,ROW(A388)))&lt;&gt;"",INDEX(StartDateValues,ROW(A388))&gt;0),INDEX(StartDateValues,ROW(A388)),"")</f>
        <v/>
      </c>
      <c r="C388" s="22" t="str">
        <f t="shared" si="31"/>
        <v/>
      </c>
      <c r="D388" s="3" t="str">
        <f t="shared" si="32"/>
        <v/>
      </c>
      <c r="E388" s="3" t="str">
        <f t="shared" si="33"/>
        <v/>
      </c>
      <c r="F388" s="3" t="str">
        <f t="shared" si="34"/>
        <v/>
      </c>
      <c r="G388" s="3" t="str">
        <f>IF(A388="","",IF(HOUR(A388)&lt;StartHour,StartHour,IF(HOUR(A388)&gt;FinishHour,FinishHour,HOUR(A388))))</f>
        <v/>
      </c>
      <c r="H388" s="3" t="str">
        <f t="shared" si="35"/>
        <v/>
      </c>
      <c r="I388" s="33" t="e">
        <f>IF(OR(A388="",B388=""),NA(),MAX(0,IF(A388-B388=0,SameDayCycleTimeSettingValue,(A388-B388) *24)))</f>
        <v>#N/A</v>
      </c>
      <c r="J388" s="33" t="e">
        <f>IF(OR(A388="",B388=""),NA(),MAX(0,IF(A388-B388=0,SameDayCycleTimeSettingValue,((A388-B388) *24)-(INT((A388-B388)) * (24-(FinishHour-StartHour))))))</f>
        <v>#N/A</v>
      </c>
      <c r="K388" s="3" t="e">
        <f ca="1">IF(OR(A388&lt;&gt;"",B388=""),NA(),MAX(0,IF(_xlfn.DAYS(NOW(),B388)=0,SameDayCycleTimeSettingValue,_xlfn.DAYS(NOW(),B388))))</f>
        <v>#N/A</v>
      </c>
    </row>
    <row r="389" spans="1:11" x14ac:dyDescent="0.25">
      <c r="A389" s="32" t="str">
        <f>IF(AND(TRIM(INDEX(CompletedDateValues,ROW(A389)))&lt;&gt;"",INDEX(CompletedDateValues,ROW(A389))&gt;0),INDEX(CompletedDateValues,ROW(A389)),"")</f>
        <v/>
      </c>
      <c r="B389" s="32" t="str">
        <f>IF(AND(TRIM(INDEX(StartDateValues,ROW(A389)))&lt;&gt;"",INDEX(StartDateValues,ROW(A389))&gt;0),INDEX(StartDateValues,ROW(A389)),"")</f>
        <v/>
      </c>
      <c r="C389" s="22" t="str">
        <f t="shared" si="31"/>
        <v/>
      </c>
      <c r="D389" s="3" t="str">
        <f t="shared" si="32"/>
        <v/>
      </c>
      <c r="E389" s="3" t="str">
        <f t="shared" si="33"/>
        <v/>
      </c>
      <c r="F389" s="3" t="str">
        <f t="shared" si="34"/>
        <v/>
      </c>
      <c r="G389" s="3" t="str">
        <f>IF(A389="","",IF(HOUR(A389)&lt;StartHour,StartHour,IF(HOUR(A389)&gt;FinishHour,FinishHour,HOUR(A389))))</f>
        <v/>
      </c>
      <c r="H389" s="3" t="str">
        <f t="shared" si="35"/>
        <v/>
      </c>
      <c r="I389" s="33" t="e">
        <f>IF(OR(A389="",B389=""),NA(),MAX(0,IF(A389-B389=0,SameDayCycleTimeSettingValue,(A389-B389) *24)))</f>
        <v>#N/A</v>
      </c>
      <c r="J389" s="33" t="e">
        <f>IF(OR(A389="",B389=""),NA(),MAX(0,IF(A389-B389=0,SameDayCycleTimeSettingValue,((A389-B389) *24)-(INT((A389-B389)) * (24-(FinishHour-StartHour))))))</f>
        <v>#N/A</v>
      </c>
      <c r="K389" s="3" t="e">
        <f ca="1">IF(OR(A389&lt;&gt;"",B389=""),NA(),MAX(0,IF(_xlfn.DAYS(NOW(),B389)=0,SameDayCycleTimeSettingValue,_xlfn.DAYS(NOW(),B389))))</f>
        <v>#N/A</v>
      </c>
    </row>
    <row r="390" spans="1:11" x14ac:dyDescent="0.25">
      <c r="A390" s="32" t="str">
        <f>IF(AND(TRIM(INDEX(CompletedDateValues,ROW(A390)))&lt;&gt;"",INDEX(CompletedDateValues,ROW(A390))&gt;0),INDEX(CompletedDateValues,ROW(A390)),"")</f>
        <v/>
      </c>
      <c r="B390" s="32" t="str">
        <f>IF(AND(TRIM(INDEX(StartDateValues,ROW(A390)))&lt;&gt;"",INDEX(StartDateValues,ROW(A390))&gt;0),INDEX(StartDateValues,ROW(A390)),"")</f>
        <v/>
      </c>
      <c r="C390" s="22" t="str">
        <f t="shared" si="31"/>
        <v/>
      </c>
      <c r="D390" s="3" t="str">
        <f t="shared" si="32"/>
        <v/>
      </c>
      <c r="E390" s="3" t="str">
        <f t="shared" si="33"/>
        <v/>
      </c>
      <c r="F390" s="3" t="str">
        <f t="shared" si="34"/>
        <v/>
      </c>
      <c r="G390" s="3" t="str">
        <f>IF(A390="","",IF(HOUR(A390)&lt;StartHour,StartHour,IF(HOUR(A390)&gt;FinishHour,FinishHour,HOUR(A390))))</f>
        <v/>
      </c>
      <c r="H390" s="3" t="str">
        <f t="shared" si="35"/>
        <v/>
      </c>
      <c r="I390" s="33" t="e">
        <f>IF(OR(A390="",B390=""),NA(),MAX(0,IF(A390-B390=0,SameDayCycleTimeSettingValue,(A390-B390) *24)))</f>
        <v>#N/A</v>
      </c>
      <c r="J390" s="33" t="e">
        <f>IF(OR(A390="",B390=""),NA(),MAX(0,IF(A390-B390=0,SameDayCycleTimeSettingValue,((A390-B390) *24)-(INT((A390-B390)) * (24-(FinishHour-StartHour))))))</f>
        <v>#N/A</v>
      </c>
      <c r="K390" s="3" t="e">
        <f ca="1">IF(OR(A390&lt;&gt;"",B390=""),NA(),MAX(0,IF(_xlfn.DAYS(NOW(),B390)=0,SameDayCycleTimeSettingValue,_xlfn.DAYS(NOW(),B390))))</f>
        <v>#N/A</v>
      </c>
    </row>
    <row r="391" spans="1:11" x14ac:dyDescent="0.25">
      <c r="A391" s="32" t="str">
        <f>IF(AND(TRIM(INDEX(CompletedDateValues,ROW(A391)))&lt;&gt;"",INDEX(CompletedDateValues,ROW(A391))&gt;0),INDEX(CompletedDateValues,ROW(A391)),"")</f>
        <v/>
      </c>
      <c r="B391" s="32" t="str">
        <f>IF(AND(TRIM(INDEX(StartDateValues,ROW(A391)))&lt;&gt;"",INDEX(StartDateValues,ROW(A391))&gt;0),INDEX(StartDateValues,ROW(A391)),"")</f>
        <v/>
      </c>
      <c r="C391" s="22" t="str">
        <f t="shared" si="31"/>
        <v/>
      </c>
      <c r="D391" s="3" t="str">
        <f t="shared" si="32"/>
        <v/>
      </c>
      <c r="E391" s="3" t="str">
        <f t="shared" si="33"/>
        <v/>
      </c>
      <c r="F391" s="3" t="str">
        <f t="shared" si="34"/>
        <v/>
      </c>
      <c r="G391" s="3" t="str">
        <f>IF(A391="","",IF(HOUR(A391)&lt;StartHour,StartHour,IF(HOUR(A391)&gt;FinishHour,FinishHour,HOUR(A391))))</f>
        <v/>
      </c>
      <c r="H391" s="3" t="str">
        <f t="shared" si="35"/>
        <v/>
      </c>
      <c r="I391" s="33" t="e">
        <f>IF(OR(A391="",B391=""),NA(),MAX(0,IF(A391-B391=0,SameDayCycleTimeSettingValue,(A391-B391) *24)))</f>
        <v>#N/A</v>
      </c>
      <c r="J391" s="33" t="e">
        <f>IF(OR(A391="",B391=""),NA(),MAX(0,IF(A391-B391=0,SameDayCycleTimeSettingValue,((A391-B391) *24)-(INT((A391-B391)) * (24-(FinishHour-StartHour))))))</f>
        <v>#N/A</v>
      </c>
      <c r="K391" s="3" t="e">
        <f ca="1">IF(OR(A391&lt;&gt;"",B391=""),NA(),MAX(0,IF(_xlfn.DAYS(NOW(),B391)=0,SameDayCycleTimeSettingValue,_xlfn.DAYS(NOW(),B391))))</f>
        <v>#N/A</v>
      </c>
    </row>
    <row r="392" spans="1:11" x14ac:dyDescent="0.25">
      <c r="A392" s="32" t="str">
        <f>IF(AND(TRIM(INDEX(CompletedDateValues,ROW(A392)))&lt;&gt;"",INDEX(CompletedDateValues,ROW(A392))&gt;0),INDEX(CompletedDateValues,ROW(A392)),"")</f>
        <v/>
      </c>
      <c r="B392" s="32" t="str">
        <f>IF(AND(TRIM(INDEX(StartDateValues,ROW(A392)))&lt;&gt;"",INDEX(StartDateValues,ROW(A392))&gt;0),INDEX(StartDateValues,ROW(A392)),"")</f>
        <v/>
      </c>
      <c r="C392" s="22" t="str">
        <f t="shared" si="31"/>
        <v/>
      </c>
      <c r="D392" s="3" t="str">
        <f t="shared" si="32"/>
        <v/>
      </c>
      <c r="E392" s="3" t="str">
        <f t="shared" si="33"/>
        <v/>
      </c>
      <c r="F392" s="3" t="str">
        <f t="shared" si="34"/>
        <v/>
      </c>
      <c r="G392" s="3" t="str">
        <f>IF(A392="","",IF(HOUR(A392)&lt;StartHour,StartHour,IF(HOUR(A392)&gt;FinishHour,FinishHour,HOUR(A392))))</f>
        <v/>
      </c>
      <c r="H392" s="3" t="str">
        <f t="shared" si="35"/>
        <v/>
      </c>
      <c r="I392" s="33" t="e">
        <f>IF(OR(A392="",B392=""),NA(),MAX(0,IF(A392-B392=0,SameDayCycleTimeSettingValue,(A392-B392) *24)))</f>
        <v>#N/A</v>
      </c>
      <c r="J392" s="33" t="e">
        <f>IF(OR(A392="",B392=""),NA(),MAX(0,IF(A392-B392=0,SameDayCycleTimeSettingValue,((A392-B392) *24)-(INT((A392-B392)) * (24-(FinishHour-StartHour))))))</f>
        <v>#N/A</v>
      </c>
      <c r="K392" s="3" t="e">
        <f ca="1">IF(OR(A392&lt;&gt;"",B392=""),NA(),MAX(0,IF(_xlfn.DAYS(NOW(),B392)=0,SameDayCycleTimeSettingValue,_xlfn.DAYS(NOW(),B392))))</f>
        <v>#N/A</v>
      </c>
    </row>
    <row r="393" spans="1:11" x14ac:dyDescent="0.25">
      <c r="A393" s="32" t="str">
        <f>IF(AND(TRIM(INDEX(CompletedDateValues,ROW(A393)))&lt;&gt;"",INDEX(CompletedDateValues,ROW(A393))&gt;0),INDEX(CompletedDateValues,ROW(A393)),"")</f>
        <v/>
      </c>
      <c r="B393" s="32" t="str">
        <f>IF(AND(TRIM(INDEX(StartDateValues,ROW(A393)))&lt;&gt;"",INDEX(StartDateValues,ROW(A393))&gt;0),INDEX(StartDateValues,ROW(A393)),"")</f>
        <v/>
      </c>
      <c r="C393" s="22" t="str">
        <f t="shared" si="31"/>
        <v/>
      </c>
      <c r="D393" s="3" t="str">
        <f t="shared" si="32"/>
        <v/>
      </c>
      <c r="E393" s="3" t="str">
        <f t="shared" si="33"/>
        <v/>
      </c>
      <c r="F393" s="3" t="str">
        <f t="shared" si="34"/>
        <v/>
      </c>
      <c r="G393" s="3" t="str">
        <f>IF(A393="","",IF(HOUR(A393)&lt;StartHour,StartHour,IF(HOUR(A393)&gt;FinishHour,FinishHour,HOUR(A393))))</f>
        <v/>
      </c>
      <c r="H393" s="3" t="str">
        <f t="shared" si="35"/>
        <v/>
      </c>
      <c r="I393" s="33" t="e">
        <f>IF(OR(A393="",B393=""),NA(),MAX(0,IF(A393-B393=0,SameDayCycleTimeSettingValue,(A393-B393) *24)))</f>
        <v>#N/A</v>
      </c>
      <c r="J393" s="33" t="e">
        <f>IF(OR(A393="",B393=""),NA(),MAX(0,IF(A393-B393=0,SameDayCycleTimeSettingValue,((A393-B393) *24)-(INT((A393-B393)) * (24-(FinishHour-StartHour))))))</f>
        <v>#N/A</v>
      </c>
      <c r="K393" s="3" t="e">
        <f ca="1">IF(OR(A393&lt;&gt;"",B393=""),NA(),MAX(0,IF(_xlfn.DAYS(NOW(),B393)=0,SameDayCycleTimeSettingValue,_xlfn.DAYS(NOW(),B393))))</f>
        <v>#N/A</v>
      </c>
    </row>
    <row r="394" spans="1:11" x14ac:dyDescent="0.25">
      <c r="A394" s="32" t="str">
        <f>IF(AND(TRIM(INDEX(CompletedDateValues,ROW(A394)))&lt;&gt;"",INDEX(CompletedDateValues,ROW(A394))&gt;0),INDEX(CompletedDateValues,ROW(A394)),"")</f>
        <v/>
      </c>
      <c r="B394" s="32" t="str">
        <f>IF(AND(TRIM(INDEX(StartDateValues,ROW(A394)))&lt;&gt;"",INDEX(StartDateValues,ROW(A394))&gt;0),INDEX(StartDateValues,ROW(A394)),"")</f>
        <v/>
      </c>
      <c r="C394" s="22" t="str">
        <f t="shared" si="31"/>
        <v/>
      </c>
      <c r="D394" s="3" t="str">
        <f t="shared" si="32"/>
        <v/>
      </c>
      <c r="E394" s="3" t="str">
        <f t="shared" si="33"/>
        <v/>
      </c>
      <c r="F394" s="3" t="str">
        <f t="shared" si="34"/>
        <v/>
      </c>
      <c r="G394" s="3" t="str">
        <f>IF(A394="","",IF(HOUR(A394)&lt;StartHour,StartHour,IF(HOUR(A394)&gt;FinishHour,FinishHour,HOUR(A394))))</f>
        <v/>
      </c>
      <c r="H394" s="3" t="str">
        <f t="shared" si="35"/>
        <v/>
      </c>
      <c r="I394" s="33" t="e">
        <f>IF(OR(A394="",B394=""),NA(),MAX(0,IF(A394-B394=0,SameDayCycleTimeSettingValue,(A394-B394) *24)))</f>
        <v>#N/A</v>
      </c>
      <c r="J394" s="33" t="e">
        <f>IF(OR(A394="",B394=""),NA(),MAX(0,IF(A394-B394=0,SameDayCycleTimeSettingValue,((A394-B394) *24)-(INT((A394-B394)) * (24-(FinishHour-StartHour))))))</f>
        <v>#N/A</v>
      </c>
      <c r="K394" s="3" t="e">
        <f ca="1">IF(OR(A394&lt;&gt;"",B394=""),NA(),MAX(0,IF(_xlfn.DAYS(NOW(),B394)=0,SameDayCycleTimeSettingValue,_xlfn.DAYS(NOW(),B394))))</f>
        <v>#N/A</v>
      </c>
    </row>
    <row r="395" spans="1:11" x14ac:dyDescent="0.25">
      <c r="A395" s="32" t="str">
        <f>IF(AND(TRIM(INDEX(CompletedDateValues,ROW(A395)))&lt;&gt;"",INDEX(CompletedDateValues,ROW(A395))&gt;0),INDEX(CompletedDateValues,ROW(A395)),"")</f>
        <v/>
      </c>
      <c r="B395" s="32" t="str">
        <f>IF(AND(TRIM(INDEX(StartDateValues,ROW(A395)))&lt;&gt;"",INDEX(StartDateValues,ROW(A395))&gt;0),INDEX(StartDateValues,ROW(A395)),"")</f>
        <v/>
      </c>
      <c r="C395" s="22" t="str">
        <f t="shared" si="31"/>
        <v/>
      </c>
      <c r="D395" s="3" t="str">
        <f t="shared" si="32"/>
        <v/>
      </c>
      <c r="E395" s="3" t="str">
        <f t="shared" si="33"/>
        <v/>
      </c>
      <c r="F395" s="3" t="str">
        <f t="shared" si="34"/>
        <v/>
      </c>
      <c r="G395" s="3" t="str">
        <f>IF(A395="","",IF(HOUR(A395)&lt;StartHour,StartHour,IF(HOUR(A395)&gt;FinishHour,FinishHour,HOUR(A395))))</f>
        <v/>
      </c>
      <c r="H395" s="3" t="str">
        <f t="shared" si="35"/>
        <v/>
      </c>
      <c r="I395" s="33" t="e">
        <f>IF(OR(A395="",B395=""),NA(),MAX(0,IF(A395-B395=0,SameDayCycleTimeSettingValue,(A395-B395) *24)))</f>
        <v>#N/A</v>
      </c>
      <c r="J395" s="33" t="e">
        <f>IF(OR(A395="",B395=""),NA(),MAX(0,IF(A395-B395=0,SameDayCycleTimeSettingValue,((A395-B395) *24)-(INT((A395-B395)) * (24-(FinishHour-StartHour))))))</f>
        <v>#N/A</v>
      </c>
      <c r="K395" s="3" t="e">
        <f ca="1">IF(OR(A395&lt;&gt;"",B395=""),NA(),MAX(0,IF(_xlfn.DAYS(NOW(),B395)=0,SameDayCycleTimeSettingValue,_xlfn.DAYS(NOW(),B395))))</f>
        <v>#N/A</v>
      </c>
    </row>
    <row r="396" spans="1:11" x14ac:dyDescent="0.25">
      <c r="A396" s="32" t="str">
        <f>IF(AND(TRIM(INDEX(CompletedDateValues,ROW(A396)))&lt;&gt;"",INDEX(CompletedDateValues,ROW(A396))&gt;0),INDEX(CompletedDateValues,ROW(A396)),"")</f>
        <v/>
      </c>
      <c r="B396" s="32" t="str">
        <f>IF(AND(TRIM(INDEX(StartDateValues,ROW(A396)))&lt;&gt;"",INDEX(StartDateValues,ROW(A396))&gt;0),INDEX(StartDateValues,ROW(A396)),"")</f>
        <v/>
      </c>
      <c r="C396" s="22" t="str">
        <f t="shared" si="31"/>
        <v/>
      </c>
      <c r="D396" s="3" t="str">
        <f t="shared" si="32"/>
        <v/>
      </c>
      <c r="E396" s="3" t="str">
        <f t="shared" si="33"/>
        <v/>
      </c>
      <c r="F396" s="3" t="str">
        <f t="shared" si="34"/>
        <v/>
      </c>
      <c r="G396" s="3" t="str">
        <f>IF(A396="","",IF(HOUR(A396)&lt;StartHour,StartHour,IF(HOUR(A396)&gt;FinishHour,FinishHour,HOUR(A396))))</f>
        <v/>
      </c>
      <c r="H396" s="3" t="str">
        <f t="shared" si="35"/>
        <v/>
      </c>
      <c r="I396" s="33" t="e">
        <f>IF(OR(A396="",B396=""),NA(),MAX(0,IF(A396-B396=0,SameDayCycleTimeSettingValue,(A396-B396) *24)))</f>
        <v>#N/A</v>
      </c>
      <c r="J396" s="33" t="e">
        <f>IF(OR(A396="",B396=""),NA(),MAX(0,IF(A396-B396=0,SameDayCycleTimeSettingValue,((A396-B396) *24)-(INT((A396-B396)) * (24-(FinishHour-StartHour))))))</f>
        <v>#N/A</v>
      </c>
      <c r="K396" s="3" t="e">
        <f ca="1">IF(OR(A396&lt;&gt;"",B396=""),NA(),MAX(0,IF(_xlfn.DAYS(NOW(),B396)=0,SameDayCycleTimeSettingValue,_xlfn.DAYS(NOW(),B396))))</f>
        <v>#N/A</v>
      </c>
    </row>
    <row r="397" spans="1:11" x14ac:dyDescent="0.25">
      <c r="A397" s="32" t="str">
        <f>IF(AND(TRIM(INDEX(CompletedDateValues,ROW(A397)))&lt;&gt;"",INDEX(CompletedDateValues,ROW(A397))&gt;0),INDEX(CompletedDateValues,ROW(A397)),"")</f>
        <v/>
      </c>
      <c r="B397" s="32" t="str">
        <f>IF(AND(TRIM(INDEX(StartDateValues,ROW(A397)))&lt;&gt;"",INDEX(StartDateValues,ROW(A397))&gt;0),INDEX(StartDateValues,ROW(A397)),"")</f>
        <v/>
      </c>
      <c r="C397" s="22" t="str">
        <f t="shared" si="31"/>
        <v/>
      </c>
      <c r="D397" s="3" t="str">
        <f t="shared" si="32"/>
        <v/>
      </c>
      <c r="E397" s="3" t="str">
        <f t="shared" si="33"/>
        <v/>
      </c>
      <c r="F397" s="3" t="str">
        <f t="shared" si="34"/>
        <v/>
      </c>
      <c r="G397" s="3" t="str">
        <f>IF(A397="","",IF(HOUR(A397)&lt;StartHour,StartHour,IF(HOUR(A397)&gt;FinishHour,FinishHour,HOUR(A397))))</f>
        <v/>
      </c>
      <c r="H397" s="3" t="str">
        <f t="shared" si="35"/>
        <v/>
      </c>
      <c r="I397" s="33" t="e">
        <f>IF(OR(A397="",B397=""),NA(),MAX(0,IF(A397-B397=0,SameDayCycleTimeSettingValue,(A397-B397) *24)))</f>
        <v>#N/A</v>
      </c>
      <c r="J397" s="33" t="e">
        <f>IF(OR(A397="",B397=""),NA(),MAX(0,IF(A397-B397=0,SameDayCycleTimeSettingValue,((A397-B397) *24)-(INT((A397-B397)) * (24-(FinishHour-StartHour))))))</f>
        <v>#N/A</v>
      </c>
      <c r="K397" s="3" t="e">
        <f ca="1">IF(OR(A397&lt;&gt;"",B397=""),NA(),MAX(0,IF(_xlfn.DAYS(NOW(),B397)=0,SameDayCycleTimeSettingValue,_xlfn.DAYS(NOW(),B397))))</f>
        <v>#N/A</v>
      </c>
    </row>
    <row r="398" spans="1:11" x14ac:dyDescent="0.25">
      <c r="A398" s="32" t="str">
        <f>IF(AND(TRIM(INDEX(CompletedDateValues,ROW(A398)))&lt;&gt;"",INDEX(CompletedDateValues,ROW(A398))&gt;0),INDEX(CompletedDateValues,ROW(A398)),"")</f>
        <v/>
      </c>
      <c r="B398" s="32" t="str">
        <f>IF(AND(TRIM(INDEX(StartDateValues,ROW(A398)))&lt;&gt;"",INDEX(StartDateValues,ROW(A398))&gt;0),INDEX(StartDateValues,ROW(A398)),"")</f>
        <v/>
      </c>
      <c r="C398" s="22" t="str">
        <f t="shared" si="31"/>
        <v/>
      </c>
      <c r="D398" s="3" t="str">
        <f t="shared" si="32"/>
        <v/>
      </c>
      <c r="E398" s="3" t="str">
        <f t="shared" si="33"/>
        <v/>
      </c>
      <c r="F398" s="3" t="str">
        <f t="shared" si="34"/>
        <v/>
      </c>
      <c r="G398" s="3" t="str">
        <f>IF(A398="","",IF(HOUR(A398)&lt;StartHour,StartHour,IF(HOUR(A398)&gt;FinishHour,FinishHour,HOUR(A398))))</f>
        <v/>
      </c>
      <c r="H398" s="3" t="str">
        <f t="shared" si="35"/>
        <v/>
      </c>
      <c r="I398" s="33" t="e">
        <f>IF(OR(A398="",B398=""),NA(),MAX(0,IF(A398-B398=0,SameDayCycleTimeSettingValue,(A398-B398) *24)))</f>
        <v>#N/A</v>
      </c>
      <c r="J398" s="33" t="e">
        <f>IF(OR(A398="",B398=""),NA(),MAX(0,IF(A398-B398=0,SameDayCycleTimeSettingValue,((A398-B398) *24)-(INT((A398-B398)) * (24-(FinishHour-StartHour))))))</f>
        <v>#N/A</v>
      </c>
      <c r="K398" s="3" t="e">
        <f ca="1">IF(OR(A398&lt;&gt;"",B398=""),NA(),MAX(0,IF(_xlfn.DAYS(NOW(),B398)=0,SameDayCycleTimeSettingValue,_xlfn.DAYS(NOW(),B398))))</f>
        <v>#N/A</v>
      </c>
    </row>
    <row r="399" spans="1:11" x14ac:dyDescent="0.25">
      <c r="A399" s="32" t="str">
        <f>IF(AND(TRIM(INDEX(CompletedDateValues,ROW(A399)))&lt;&gt;"",INDEX(CompletedDateValues,ROW(A399))&gt;0),INDEX(CompletedDateValues,ROW(A399)),"")</f>
        <v/>
      </c>
      <c r="B399" s="32" t="str">
        <f>IF(AND(TRIM(INDEX(StartDateValues,ROW(A399)))&lt;&gt;"",INDEX(StartDateValues,ROW(A399))&gt;0),INDEX(StartDateValues,ROW(A399)),"")</f>
        <v/>
      </c>
      <c r="C399" s="22" t="str">
        <f t="shared" si="31"/>
        <v/>
      </c>
      <c r="D399" s="3" t="str">
        <f t="shared" si="32"/>
        <v/>
      </c>
      <c r="E399" s="3" t="str">
        <f t="shared" si="33"/>
        <v/>
      </c>
      <c r="F399" s="3" t="str">
        <f t="shared" si="34"/>
        <v/>
      </c>
      <c r="G399" s="3" t="str">
        <f>IF(A399="","",IF(HOUR(A399)&lt;StartHour,StartHour,IF(HOUR(A399)&gt;FinishHour,FinishHour,HOUR(A399))))</f>
        <v/>
      </c>
      <c r="H399" s="3" t="str">
        <f t="shared" si="35"/>
        <v/>
      </c>
      <c r="I399" s="33" t="e">
        <f>IF(OR(A399="",B399=""),NA(),MAX(0,IF(A399-B399=0,SameDayCycleTimeSettingValue,(A399-B399) *24)))</f>
        <v>#N/A</v>
      </c>
      <c r="J399" s="33" t="e">
        <f>IF(OR(A399="",B399=""),NA(),MAX(0,IF(A399-B399=0,SameDayCycleTimeSettingValue,((A399-B399) *24)-(INT((A399-B399)) * (24-(FinishHour-StartHour))))))</f>
        <v>#N/A</v>
      </c>
      <c r="K399" s="3" t="e">
        <f ca="1">IF(OR(A399&lt;&gt;"",B399=""),NA(),MAX(0,IF(_xlfn.DAYS(NOW(),B399)=0,SameDayCycleTimeSettingValue,_xlfn.DAYS(NOW(),B399))))</f>
        <v>#N/A</v>
      </c>
    </row>
    <row r="400" spans="1:11" x14ac:dyDescent="0.25">
      <c r="A400" s="32" t="str">
        <f>IF(AND(TRIM(INDEX(CompletedDateValues,ROW(A400)))&lt;&gt;"",INDEX(CompletedDateValues,ROW(A400))&gt;0),INDEX(CompletedDateValues,ROW(A400)),"")</f>
        <v/>
      </c>
      <c r="B400" s="32" t="str">
        <f>IF(AND(TRIM(INDEX(StartDateValues,ROW(A400)))&lt;&gt;"",INDEX(StartDateValues,ROW(A400))&gt;0),INDEX(StartDateValues,ROW(A400)),"")</f>
        <v/>
      </c>
      <c r="C400" s="22" t="str">
        <f t="shared" si="31"/>
        <v/>
      </c>
      <c r="D400" s="3" t="str">
        <f t="shared" si="32"/>
        <v/>
      </c>
      <c r="E400" s="3" t="str">
        <f t="shared" si="33"/>
        <v/>
      </c>
      <c r="F400" s="3" t="str">
        <f t="shared" si="34"/>
        <v/>
      </c>
      <c r="G400" s="3" t="str">
        <f>IF(A400="","",IF(HOUR(A400)&lt;StartHour,StartHour,IF(HOUR(A400)&gt;FinishHour,FinishHour,HOUR(A400))))</f>
        <v/>
      </c>
      <c r="H400" s="3" t="str">
        <f t="shared" si="35"/>
        <v/>
      </c>
      <c r="I400" s="33" t="e">
        <f>IF(OR(A400="",B400=""),NA(),MAX(0,IF(A400-B400=0,SameDayCycleTimeSettingValue,(A400-B400) *24)))</f>
        <v>#N/A</v>
      </c>
      <c r="J400" s="33" t="e">
        <f>IF(OR(A400="",B400=""),NA(),MAX(0,IF(A400-B400=0,SameDayCycleTimeSettingValue,((A400-B400) *24)-(INT((A400-B400)) * (24-(FinishHour-StartHour))))))</f>
        <v>#N/A</v>
      </c>
      <c r="K400" s="3" t="e">
        <f ca="1">IF(OR(A400&lt;&gt;"",B400=""),NA(),MAX(0,IF(_xlfn.DAYS(NOW(),B400)=0,SameDayCycleTimeSettingValue,_xlfn.DAYS(NOW(),B400))))</f>
        <v>#N/A</v>
      </c>
    </row>
    <row r="401" spans="1:11" x14ac:dyDescent="0.25">
      <c r="A401" s="32" t="str">
        <f>IF(AND(TRIM(INDEX(CompletedDateValues,ROW(A401)))&lt;&gt;"",INDEX(CompletedDateValues,ROW(A401))&gt;0),INDEX(CompletedDateValues,ROW(A401)),"")</f>
        <v/>
      </c>
      <c r="B401" s="32" t="str">
        <f>IF(AND(TRIM(INDEX(StartDateValues,ROW(A401)))&lt;&gt;"",INDEX(StartDateValues,ROW(A401))&gt;0),INDEX(StartDateValues,ROW(A401)),"")</f>
        <v/>
      </c>
      <c r="C401" s="22" t="str">
        <f t="shared" si="31"/>
        <v/>
      </c>
      <c r="D401" s="3" t="str">
        <f t="shared" si="32"/>
        <v/>
      </c>
      <c r="E401" s="3" t="str">
        <f t="shared" si="33"/>
        <v/>
      </c>
      <c r="F401" s="3" t="str">
        <f t="shared" si="34"/>
        <v/>
      </c>
      <c r="G401" s="3" t="str">
        <f>IF(A401="","",IF(HOUR(A401)&lt;StartHour,StartHour,IF(HOUR(A401)&gt;FinishHour,FinishHour,HOUR(A401))))</f>
        <v/>
      </c>
      <c r="H401" s="3" t="str">
        <f t="shared" si="35"/>
        <v/>
      </c>
      <c r="I401" s="33" t="e">
        <f>IF(OR(A401="",B401=""),NA(),MAX(0,IF(A401-B401=0,SameDayCycleTimeSettingValue,(A401-B401) *24)))</f>
        <v>#N/A</v>
      </c>
      <c r="J401" s="33" t="e">
        <f>IF(OR(A401="",B401=""),NA(),MAX(0,IF(A401-B401=0,SameDayCycleTimeSettingValue,((A401-B401) *24)-(INT((A401-B401)) * (24-(FinishHour-StartHour))))))</f>
        <v>#N/A</v>
      </c>
      <c r="K401" s="3" t="e">
        <f ca="1">IF(OR(A401&lt;&gt;"",B401=""),NA(),MAX(0,IF(_xlfn.DAYS(NOW(),B401)=0,SameDayCycleTimeSettingValue,_xlfn.DAYS(NOW(),B401))))</f>
        <v>#N/A</v>
      </c>
    </row>
    <row r="402" spans="1:11" x14ac:dyDescent="0.25">
      <c r="A402" s="32" t="str">
        <f>IF(AND(TRIM(INDEX(CompletedDateValues,ROW(A402)))&lt;&gt;"",INDEX(CompletedDateValues,ROW(A402))&gt;0),INDEX(CompletedDateValues,ROW(A402)),"")</f>
        <v/>
      </c>
      <c r="B402" s="32" t="str">
        <f>IF(AND(TRIM(INDEX(StartDateValues,ROW(A402)))&lt;&gt;"",INDEX(StartDateValues,ROW(A402))&gt;0),INDEX(StartDateValues,ROW(A402)),"")</f>
        <v/>
      </c>
      <c r="C402" s="22" t="str">
        <f t="shared" si="31"/>
        <v/>
      </c>
      <c r="D402" s="3" t="str">
        <f t="shared" si="32"/>
        <v/>
      </c>
      <c r="E402" s="3" t="str">
        <f t="shared" si="33"/>
        <v/>
      </c>
      <c r="F402" s="3" t="str">
        <f t="shared" si="34"/>
        <v/>
      </c>
      <c r="G402" s="3" t="str">
        <f>IF(A402="","",IF(HOUR(A402)&lt;StartHour,StartHour,IF(HOUR(A402)&gt;FinishHour,FinishHour,HOUR(A402))))</f>
        <v/>
      </c>
      <c r="H402" s="3" t="str">
        <f t="shared" si="35"/>
        <v/>
      </c>
      <c r="I402" s="33" t="e">
        <f>IF(OR(A402="",B402=""),NA(),MAX(0,IF(A402-B402=0,SameDayCycleTimeSettingValue,(A402-B402) *24)))</f>
        <v>#N/A</v>
      </c>
      <c r="J402" s="33" t="e">
        <f>IF(OR(A402="",B402=""),NA(),MAX(0,IF(A402-B402=0,SameDayCycleTimeSettingValue,((A402-B402) *24)-(INT((A402-B402)) * (24-(FinishHour-StartHour))))))</f>
        <v>#N/A</v>
      </c>
      <c r="K402" s="3" t="e">
        <f ca="1">IF(OR(A402&lt;&gt;"",B402=""),NA(),MAX(0,IF(_xlfn.DAYS(NOW(),B402)=0,SameDayCycleTimeSettingValue,_xlfn.DAYS(NOW(),B402))))</f>
        <v>#N/A</v>
      </c>
    </row>
    <row r="403" spans="1:11" x14ac:dyDescent="0.25">
      <c r="A403" s="32" t="str">
        <f>IF(AND(TRIM(INDEX(CompletedDateValues,ROW(A403)))&lt;&gt;"",INDEX(CompletedDateValues,ROW(A403))&gt;0),INDEX(CompletedDateValues,ROW(A403)),"")</f>
        <v/>
      </c>
      <c r="B403" s="32" t="str">
        <f>IF(AND(TRIM(INDEX(StartDateValues,ROW(A403)))&lt;&gt;"",INDEX(StartDateValues,ROW(A403))&gt;0),INDEX(StartDateValues,ROW(A403)),"")</f>
        <v/>
      </c>
      <c r="C403" s="22" t="str">
        <f t="shared" si="31"/>
        <v/>
      </c>
      <c r="D403" s="3" t="str">
        <f t="shared" si="32"/>
        <v/>
      </c>
      <c r="E403" s="3" t="str">
        <f t="shared" si="33"/>
        <v/>
      </c>
      <c r="F403" s="3" t="str">
        <f t="shared" si="34"/>
        <v/>
      </c>
      <c r="G403" s="3" t="str">
        <f>IF(A403="","",IF(HOUR(A403)&lt;StartHour,StartHour,IF(HOUR(A403)&gt;FinishHour,FinishHour,HOUR(A403))))</f>
        <v/>
      </c>
      <c r="H403" s="3" t="str">
        <f t="shared" si="35"/>
        <v/>
      </c>
      <c r="I403" s="33" t="e">
        <f>IF(OR(A403="",B403=""),NA(),MAX(0,IF(A403-B403=0,SameDayCycleTimeSettingValue,(A403-B403) *24)))</f>
        <v>#N/A</v>
      </c>
      <c r="J403" s="33" t="e">
        <f>IF(OR(A403="",B403=""),NA(),MAX(0,IF(A403-B403=0,SameDayCycleTimeSettingValue,((A403-B403) *24)-(INT((A403-B403)) * (24-(FinishHour-StartHour))))))</f>
        <v>#N/A</v>
      </c>
      <c r="K403" s="3" t="e">
        <f ca="1">IF(OR(A403&lt;&gt;"",B403=""),NA(),MAX(0,IF(_xlfn.DAYS(NOW(),B403)=0,SameDayCycleTimeSettingValue,_xlfn.DAYS(NOW(),B403))))</f>
        <v>#N/A</v>
      </c>
    </row>
    <row r="404" spans="1:11" x14ac:dyDescent="0.25">
      <c r="A404" s="32" t="str">
        <f>IF(AND(TRIM(INDEX(CompletedDateValues,ROW(A404)))&lt;&gt;"",INDEX(CompletedDateValues,ROW(A404))&gt;0),INDEX(CompletedDateValues,ROW(A404)),"")</f>
        <v/>
      </c>
      <c r="B404" s="32" t="str">
        <f>IF(AND(TRIM(INDEX(StartDateValues,ROW(A404)))&lt;&gt;"",INDEX(StartDateValues,ROW(A404))&gt;0),INDEX(StartDateValues,ROW(A404)),"")</f>
        <v/>
      </c>
      <c r="C404" s="22" t="str">
        <f t="shared" si="31"/>
        <v/>
      </c>
      <c r="D404" s="3" t="str">
        <f t="shared" si="32"/>
        <v/>
      </c>
      <c r="E404" s="3" t="str">
        <f t="shared" si="33"/>
        <v/>
      </c>
      <c r="F404" s="3" t="str">
        <f t="shared" si="34"/>
        <v/>
      </c>
      <c r="G404" s="3" t="str">
        <f>IF(A404="","",IF(HOUR(A404)&lt;StartHour,StartHour,IF(HOUR(A404)&gt;FinishHour,FinishHour,HOUR(A404))))</f>
        <v/>
      </c>
      <c r="H404" s="3" t="str">
        <f t="shared" si="35"/>
        <v/>
      </c>
      <c r="I404" s="33" t="e">
        <f>IF(OR(A404="",B404=""),NA(),MAX(0,IF(A404-B404=0,SameDayCycleTimeSettingValue,(A404-B404) *24)))</f>
        <v>#N/A</v>
      </c>
      <c r="J404" s="33" t="e">
        <f>IF(OR(A404="",B404=""),NA(),MAX(0,IF(A404-B404=0,SameDayCycleTimeSettingValue,((A404-B404) *24)-(INT((A404-B404)) * (24-(FinishHour-StartHour))))))</f>
        <v>#N/A</v>
      </c>
      <c r="K404" s="3" t="e">
        <f ca="1">IF(OR(A404&lt;&gt;"",B404=""),NA(),MAX(0,IF(_xlfn.DAYS(NOW(),B404)=0,SameDayCycleTimeSettingValue,_xlfn.DAYS(NOW(),B404))))</f>
        <v>#N/A</v>
      </c>
    </row>
    <row r="405" spans="1:11" x14ac:dyDescent="0.25">
      <c r="A405" s="32" t="str">
        <f>IF(AND(TRIM(INDEX(CompletedDateValues,ROW(A405)))&lt;&gt;"",INDEX(CompletedDateValues,ROW(A405))&gt;0),INDEX(CompletedDateValues,ROW(A405)),"")</f>
        <v/>
      </c>
      <c r="B405" s="32" t="str">
        <f>IF(AND(TRIM(INDEX(StartDateValues,ROW(A405)))&lt;&gt;"",INDEX(StartDateValues,ROW(A405))&gt;0),INDEX(StartDateValues,ROW(A405)),"")</f>
        <v/>
      </c>
      <c r="C405" s="22" t="str">
        <f t="shared" si="31"/>
        <v/>
      </c>
      <c r="D405" s="3" t="str">
        <f t="shared" si="32"/>
        <v/>
      </c>
      <c r="E405" s="3" t="str">
        <f t="shared" si="33"/>
        <v/>
      </c>
      <c r="F405" s="3" t="str">
        <f t="shared" si="34"/>
        <v/>
      </c>
      <c r="G405" s="3" t="str">
        <f>IF(A405="","",IF(HOUR(A405)&lt;StartHour,StartHour,IF(HOUR(A405)&gt;FinishHour,FinishHour,HOUR(A405))))</f>
        <v/>
      </c>
      <c r="H405" s="3" t="str">
        <f t="shared" si="35"/>
        <v/>
      </c>
      <c r="I405" s="33" t="e">
        <f>IF(OR(A405="",B405=""),NA(),MAX(0,IF(A405-B405=0,SameDayCycleTimeSettingValue,(A405-B405) *24)))</f>
        <v>#N/A</v>
      </c>
      <c r="J405" s="33" t="e">
        <f>IF(OR(A405="",B405=""),NA(),MAX(0,IF(A405-B405=0,SameDayCycleTimeSettingValue,((A405-B405) *24)-(INT((A405-B405)) * (24-(FinishHour-StartHour))))))</f>
        <v>#N/A</v>
      </c>
      <c r="K405" s="3" t="e">
        <f ca="1">IF(OR(A405&lt;&gt;"",B405=""),NA(),MAX(0,IF(_xlfn.DAYS(NOW(),B405)=0,SameDayCycleTimeSettingValue,_xlfn.DAYS(NOW(),B405))))</f>
        <v>#N/A</v>
      </c>
    </row>
    <row r="406" spans="1:11" x14ac:dyDescent="0.25">
      <c r="A406" s="32" t="str">
        <f>IF(AND(TRIM(INDEX(CompletedDateValues,ROW(A406)))&lt;&gt;"",INDEX(CompletedDateValues,ROW(A406))&gt;0),INDEX(CompletedDateValues,ROW(A406)),"")</f>
        <v/>
      </c>
      <c r="B406" s="32" t="str">
        <f>IF(AND(TRIM(INDEX(StartDateValues,ROW(A406)))&lt;&gt;"",INDEX(StartDateValues,ROW(A406))&gt;0),INDEX(StartDateValues,ROW(A406)),"")</f>
        <v/>
      </c>
      <c r="C406" s="22" t="str">
        <f t="shared" si="31"/>
        <v/>
      </c>
      <c r="D406" s="3" t="str">
        <f t="shared" si="32"/>
        <v/>
      </c>
      <c r="E406" s="3" t="str">
        <f t="shared" si="33"/>
        <v/>
      </c>
      <c r="F406" s="3" t="str">
        <f t="shared" si="34"/>
        <v/>
      </c>
      <c r="G406" s="3" t="str">
        <f>IF(A406="","",IF(HOUR(A406)&lt;StartHour,StartHour,IF(HOUR(A406)&gt;FinishHour,FinishHour,HOUR(A406))))</f>
        <v/>
      </c>
      <c r="H406" s="3" t="str">
        <f t="shared" si="35"/>
        <v/>
      </c>
      <c r="I406" s="33" t="e">
        <f>IF(OR(A406="",B406=""),NA(),MAX(0,IF(A406-B406=0,SameDayCycleTimeSettingValue,(A406-B406) *24)))</f>
        <v>#N/A</v>
      </c>
      <c r="J406" s="33" t="e">
        <f>IF(OR(A406="",B406=""),NA(),MAX(0,IF(A406-B406=0,SameDayCycleTimeSettingValue,((A406-B406) *24)-(INT((A406-B406)) * (24-(FinishHour-StartHour))))))</f>
        <v>#N/A</v>
      </c>
      <c r="K406" s="3" t="e">
        <f ca="1">IF(OR(A406&lt;&gt;"",B406=""),NA(),MAX(0,IF(_xlfn.DAYS(NOW(),B406)=0,SameDayCycleTimeSettingValue,_xlfn.DAYS(NOW(),B406))))</f>
        <v>#N/A</v>
      </c>
    </row>
    <row r="407" spans="1:11" x14ac:dyDescent="0.25">
      <c r="A407" s="32" t="str">
        <f>IF(AND(TRIM(INDEX(CompletedDateValues,ROW(A407)))&lt;&gt;"",INDEX(CompletedDateValues,ROW(A407))&gt;0),INDEX(CompletedDateValues,ROW(A407)),"")</f>
        <v/>
      </c>
      <c r="B407" s="32" t="str">
        <f>IF(AND(TRIM(INDEX(StartDateValues,ROW(A407)))&lt;&gt;"",INDEX(StartDateValues,ROW(A407))&gt;0),INDEX(StartDateValues,ROW(A407)),"")</f>
        <v/>
      </c>
      <c r="C407" s="22" t="str">
        <f t="shared" si="31"/>
        <v/>
      </c>
      <c r="D407" s="3" t="str">
        <f t="shared" si="32"/>
        <v/>
      </c>
      <c r="E407" s="3" t="str">
        <f t="shared" si="33"/>
        <v/>
      </c>
      <c r="F407" s="3" t="str">
        <f t="shared" si="34"/>
        <v/>
      </c>
      <c r="G407" s="3" t="str">
        <f>IF(A407="","",IF(HOUR(A407)&lt;StartHour,StartHour,IF(HOUR(A407)&gt;FinishHour,FinishHour,HOUR(A407))))</f>
        <v/>
      </c>
      <c r="H407" s="3" t="str">
        <f t="shared" si="35"/>
        <v/>
      </c>
      <c r="I407" s="33" t="e">
        <f>IF(OR(A407="",B407=""),NA(),MAX(0,IF(A407-B407=0,SameDayCycleTimeSettingValue,(A407-B407) *24)))</f>
        <v>#N/A</v>
      </c>
      <c r="J407" s="33" t="e">
        <f>IF(OR(A407="",B407=""),NA(),MAX(0,IF(A407-B407=0,SameDayCycleTimeSettingValue,((A407-B407) *24)-(INT((A407-B407)) * (24-(FinishHour-StartHour))))))</f>
        <v>#N/A</v>
      </c>
      <c r="K407" s="3" t="e">
        <f ca="1">IF(OR(A407&lt;&gt;"",B407=""),NA(),MAX(0,IF(_xlfn.DAYS(NOW(),B407)=0,SameDayCycleTimeSettingValue,_xlfn.DAYS(NOW(),B407))))</f>
        <v>#N/A</v>
      </c>
    </row>
    <row r="408" spans="1:11" x14ac:dyDescent="0.25">
      <c r="A408" s="32" t="str">
        <f>IF(AND(TRIM(INDEX(CompletedDateValues,ROW(A408)))&lt;&gt;"",INDEX(CompletedDateValues,ROW(A408))&gt;0),INDEX(CompletedDateValues,ROW(A408)),"")</f>
        <v/>
      </c>
      <c r="B408" s="32" t="str">
        <f>IF(AND(TRIM(INDEX(StartDateValues,ROW(A408)))&lt;&gt;"",INDEX(StartDateValues,ROW(A408))&gt;0),INDEX(StartDateValues,ROW(A408)),"")</f>
        <v/>
      </c>
      <c r="C408" s="22" t="str">
        <f t="shared" si="31"/>
        <v/>
      </c>
      <c r="D408" s="3" t="str">
        <f t="shared" si="32"/>
        <v/>
      </c>
      <c r="E408" s="3" t="str">
        <f t="shared" si="33"/>
        <v/>
      </c>
      <c r="F408" s="3" t="str">
        <f t="shared" si="34"/>
        <v/>
      </c>
      <c r="G408" s="3" t="str">
        <f>IF(A408="","",IF(HOUR(A408)&lt;StartHour,StartHour,IF(HOUR(A408)&gt;FinishHour,FinishHour,HOUR(A408))))</f>
        <v/>
      </c>
      <c r="H408" s="3" t="str">
        <f t="shared" si="35"/>
        <v/>
      </c>
      <c r="I408" s="33" t="e">
        <f>IF(OR(A408="",B408=""),NA(),MAX(0,IF(A408-B408=0,SameDayCycleTimeSettingValue,(A408-B408) *24)))</f>
        <v>#N/A</v>
      </c>
      <c r="J408" s="33" t="e">
        <f>IF(OR(A408="",B408=""),NA(),MAX(0,IF(A408-B408=0,SameDayCycleTimeSettingValue,((A408-B408) *24)-(INT((A408-B408)) * (24-(FinishHour-StartHour))))))</f>
        <v>#N/A</v>
      </c>
      <c r="K408" s="3" t="e">
        <f ca="1">IF(OR(A408&lt;&gt;"",B408=""),NA(),MAX(0,IF(_xlfn.DAYS(NOW(),B408)=0,SameDayCycleTimeSettingValue,_xlfn.DAYS(NOW(),B408))))</f>
        <v>#N/A</v>
      </c>
    </row>
    <row r="409" spans="1:11" x14ac:dyDescent="0.25">
      <c r="A409" s="32" t="str">
        <f>IF(AND(TRIM(INDEX(CompletedDateValues,ROW(A409)))&lt;&gt;"",INDEX(CompletedDateValues,ROW(A409))&gt;0),INDEX(CompletedDateValues,ROW(A409)),"")</f>
        <v/>
      </c>
      <c r="B409" s="32" t="str">
        <f>IF(AND(TRIM(INDEX(StartDateValues,ROW(A409)))&lt;&gt;"",INDEX(StartDateValues,ROW(A409))&gt;0),INDEX(StartDateValues,ROW(A409)),"")</f>
        <v/>
      </c>
      <c r="C409" s="22" t="str">
        <f t="shared" si="31"/>
        <v/>
      </c>
      <c r="D409" s="3" t="str">
        <f t="shared" si="32"/>
        <v/>
      </c>
      <c r="E409" s="3" t="str">
        <f t="shared" si="33"/>
        <v/>
      </c>
      <c r="F409" s="3" t="str">
        <f t="shared" si="34"/>
        <v/>
      </c>
      <c r="G409" s="3" t="str">
        <f>IF(A409="","",IF(HOUR(A409)&lt;StartHour,StartHour,IF(HOUR(A409)&gt;FinishHour,FinishHour,HOUR(A409))))</f>
        <v/>
      </c>
      <c r="H409" s="3" t="str">
        <f t="shared" si="35"/>
        <v/>
      </c>
      <c r="I409" s="33" t="e">
        <f>IF(OR(A409="",B409=""),NA(),MAX(0,IF(A409-B409=0,SameDayCycleTimeSettingValue,(A409-B409) *24)))</f>
        <v>#N/A</v>
      </c>
      <c r="J409" s="33" t="e">
        <f>IF(OR(A409="",B409=""),NA(),MAX(0,IF(A409-B409=0,SameDayCycleTimeSettingValue,((A409-B409) *24)-(INT((A409-B409)) * (24-(FinishHour-StartHour))))))</f>
        <v>#N/A</v>
      </c>
      <c r="K409" s="3" t="e">
        <f ca="1">IF(OR(A409&lt;&gt;"",B409=""),NA(),MAX(0,IF(_xlfn.DAYS(NOW(),B409)=0,SameDayCycleTimeSettingValue,_xlfn.DAYS(NOW(),B409))))</f>
        <v>#N/A</v>
      </c>
    </row>
    <row r="410" spans="1:11" x14ac:dyDescent="0.25">
      <c r="A410" s="32" t="str">
        <f>IF(AND(TRIM(INDEX(CompletedDateValues,ROW(A410)))&lt;&gt;"",INDEX(CompletedDateValues,ROW(A410))&gt;0),INDEX(CompletedDateValues,ROW(A410)),"")</f>
        <v/>
      </c>
      <c r="B410" s="32" t="str">
        <f>IF(AND(TRIM(INDEX(StartDateValues,ROW(A410)))&lt;&gt;"",INDEX(StartDateValues,ROW(A410))&gt;0),INDEX(StartDateValues,ROW(A410)),"")</f>
        <v/>
      </c>
      <c r="C410" s="22" t="str">
        <f t="shared" si="31"/>
        <v/>
      </c>
      <c r="D410" s="3" t="str">
        <f t="shared" si="32"/>
        <v/>
      </c>
      <c r="E410" s="3" t="str">
        <f t="shared" si="33"/>
        <v/>
      </c>
      <c r="F410" s="3" t="str">
        <f t="shared" si="34"/>
        <v/>
      </c>
      <c r="G410" s="3" t="str">
        <f>IF(A410="","",IF(HOUR(A410)&lt;StartHour,StartHour,IF(HOUR(A410)&gt;FinishHour,FinishHour,HOUR(A410))))</f>
        <v/>
      </c>
      <c r="H410" s="3" t="str">
        <f t="shared" si="35"/>
        <v/>
      </c>
      <c r="I410" s="33" t="e">
        <f>IF(OR(A410="",B410=""),NA(),MAX(0,IF(A410-B410=0,SameDayCycleTimeSettingValue,(A410-B410) *24)))</f>
        <v>#N/A</v>
      </c>
      <c r="J410" s="33" t="e">
        <f>IF(OR(A410="",B410=""),NA(),MAX(0,IF(A410-B410=0,SameDayCycleTimeSettingValue,((A410-B410) *24)-(INT((A410-B410)) * (24-(FinishHour-StartHour))))))</f>
        <v>#N/A</v>
      </c>
      <c r="K410" s="3" t="e">
        <f ca="1">IF(OR(A410&lt;&gt;"",B410=""),NA(),MAX(0,IF(_xlfn.DAYS(NOW(),B410)=0,SameDayCycleTimeSettingValue,_xlfn.DAYS(NOW(),B410))))</f>
        <v>#N/A</v>
      </c>
    </row>
    <row r="411" spans="1:11" x14ac:dyDescent="0.25">
      <c r="A411" s="32" t="str">
        <f>IF(AND(TRIM(INDEX(CompletedDateValues,ROW(A411)))&lt;&gt;"",INDEX(CompletedDateValues,ROW(A411))&gt;0),INDEX(CompletedDateValues,ROW(A411)),"")</f>
        <v/>
      </c>
      <c r="B411" s="32" t="str">
        <f>IF(AND(TRIM(INDEX(StartDateValues,ROW(A411)))&lt;&gt;"",INDEX(StartDateValues,ROW(A411))&gt;0),INDEX(StartDateValues,ROW(A411)),"")</f>
        <v/>
      </c>
      <c r="C411" s="22" t="str">
        <f t="shared" si="31"/>
        <v/>
      </c>
      <c r="D411" s="3" t="str">
        <f t="shared" si="32"/>
        <v/>
      </c>
      <c r="E411" s="3" t="str">
        <f t="shared" si="33"/>
        <v/>
      </c>
      <c r="F411" s="3" t="str">
        <f t="shared" si="34"/>
        <v/>
      </c>
      <c r="G411" s="3" t="str">
        <f>IF(A411="","",IF(HOUR(A411)&lt;StartHour,StartHour,IF(HOUR(A411)&gt;FinishHour,FinishHour,HOUR(A411))))</f>
        <v/>
      </c>
      <c r="H411" s="3" t="str">
        <f t="shared" si="35"/>
        <v/>
      </c>
      <c r="I411" s="33" t="e">
        <f>IF(OR(A411="",B411=""),NA(),MAX(0,IF(A411-B411=0,SameDayCycleTimeSettingValue,(A411-B411) *24)))</f>
        <v>#N/A</v>
      </c>
      <c r="J411" s="33" t="e">
        <f>IF(OR(A411="",B411=""),NA(),MAX(0,IF(A411-B411=0,SameDayCycleTimeSettingValue,((A411-B411) *24)-(INT((A411-B411)) * (24-(FinishHour-StartHour))))))</f>
        <v>#N/A</v>
      </c>
      <c r="K411" s="3" t="e">
        <f ca="1">IF(OR(A411&lt;&gt;"",B411=""),NA(),MAX(0,IF(_xlfn.DAYS(NOW(),B411)=0,SameDayCycleTimeSettingValue,_xlfn.DAYS(NOW(),B411))))</f>
        <v>#N/A</v>
      </c>
    </row>
    <row r="412" spans="1:11" x14ac:dyDescent="0.25">
      <c r="A412" s="32" t="str">
        <f>IF(AND(TRIM(INDEX(CompletedDateValues,ROW(A412)))&lt;&gt;"",INDEX(CompletedDateValues,ROW(A412))&gt;0),INDEX(CompletedDateValues,ROW(A412)),"")</f>
        <v/>
      </c>
      <c r="B412" s="32" t="str">
        <f>IF(AND(TRIM(INDEX(StartDateValues,ROW(A412)))&lt;&gt;"",INDEX(StartDateValues,ROW(A412))&gt;0),INDEX(StartDateValues,ROW(A412)),"")</f>
        <v/>
      </c>
      <c r="C412" s="22" t="str">
        <f t="shared" si="31"/>
        <v/>
      </c>
      <c r="D412" s="3" t="str">
        <f t="shared" si="32"/>
        <v/>
      </c>
      <c r="E412" s="3" t="str">
        <f t="shared" si="33"/>
        <v/>
      </c>
      <c r="F412" s="3" t="str">
        <f t="shared" si="34"/>
        <v/>
      </c>
      <c r="G412" s="3" t="str">
        <f>IF(A412="","",IF(HOUR(A412)&lt;StartHour,StartHour,IF(HOUR(A412)&gt;FinishHour,FinishHour,HOUR(A412))))</f>
        <v/>
      </c>
      <c r="H412" s="3" t="str">
        <f t="shared" si="35"/>
        <v/>
      </c>
      <c r="I412" s="33" t="e">
        <f>IF(OR(A412="",B412=""),NA(),MAX(0,IF(A412-B412=0,SameDayCycleTimeSettingValue,(A412-B412) *24)))</f>
        <v>#N/A</v>
      </c>
      <c r="J412" s="33" t="e">
        <f>IF(OR(A412="",B412=""),NA(),MAX(0,IF(A412-B412=0,SameDayCycleTimeSettingValue,((A412-B412) *24)-(INT((A412-B412)) * (24-(FinishHour-StartHour))))))</f>
        <v>#N/A</v>
      </c>
      <c r="K412" s="3" t="e">
        <f ca="1">IF(OR(A412&lt;&gt;"",B412=""),NA(),MAX(0,IF(_xlfn.DAYS(NOW(),B412)=0,SameDayCycleTimeSettingValue,_xlfn.DAYS(NOW(),B412))))</f>
        <v>#N/A</v>
      </c>
    </row>
    <row r="413" spans="1:11" x14ac:dyDescent="0.25">
      <c r="A413" s="32" t="str">
        <f>IF(AND(TRIM(INDEX(CompletedDateValues,ROW(A413)))&lt;&gt;"",INDEX(CompletedDateValues,ROW(A413))&gt;0),INDEX(CompletedDateValues,ROW(A413)),"")</f>
        <v/>
      </c>
      <c r="B413" s="32" t="str">
        <f>IF(AND(TRIM(INDEX(StartDateValues,ROW(A413)))&lt;&gt;"",INDEX(StartDateValues,ROW(A413))&gt;0),INDEX(StartDateValues,ROW(A413)),"")</f>
        <v/>
      </c>
      <c r="C413" s="22" t="str">
        <f t="shared" si="31"/>
        <v/>
      </c>
      <c r="D413" s="3" t="str">
        <f t="shared" si="32"/>
        <v/>
      </c>
      <c r="E413" s="3" t="str">
        <f t="shared" si="33"/>
        <v/>
      </c>
      <c r="F413" s="3" t="str">
        <f t="shared" si="34"/>
        <v/>
      </c>
      <c r="G413" s="3" t="str">
        <f>IF(A413="","",IF(HOUR(A413)&lt;StartHour,StartHour,IF(HOUR(A413)&gt;FinishHour,FinishHour,HOUR(A413))))</f>
        <v/>
      </c>
      <c r="H413" s="3" t="str">
        <f t="shared" si="35"/>
        <v/>
      </c>
      <c r="I413" s="33" t="e">
        <f>IF(OR(A413="",B413=""),NA(),MAX(0,IF(A413-B413=0,SameDayCycleTimeSettingValue,(A413-B413) *24)))</f>
        <v>#N/A</v>
      </c>
      <c r="J413" s="33" t="e">
        <f>IF(OR(A413="",B413=""),NA(),MAX(0,IF(A413-B413=0,SameDayCycleTimeSettingValue,((A413-B413) *24)-(INT((A413-B413)) * (24-(FinishHour-StartHour))))))</f>
        <v>#N/A</v>
      </c>
      <c r="K413" s="3" t="e">
        <f ca="1">IF(OR(A413&lt;&gt;"",B413=""),NA(),MAX(0,IF(_xlfn.DAYS(NOW(),B413)=0,SameDayCycleTimeSettingValue,_xlfn.DAYS(NOW(),B413))))</f>
        <v>#N/A</v>
      </c>
    </row>
    <row r="414" spans="1:11" x14ac:dyDescent="0.25">
      <c r="A414" s="32" t="str">
        <f>IF(AND(TRIM(INDEX(CompletedDateValues,ROW(A414)))&lt;&gt;"",INDEX(CompletedDateValues,ROW(A414))&gt;0),INDEX(CompletedDateValues,ROW(A414)),"")</f>
        <v/>
      </c>
      <c r="B414" s="32" t="str">
        <f>IF(AND(TRIM(INDEX(StartDateValues,ROW(A414)))&lt;&gt;"",INDEX(StartDateValues,ROW(A414))&gt;0),INDEX(StartDateValues,ROW(A414)),"")</f>
        <v/>
      </c>
      <c r="C414" s="22" t="str">
        <f t="shared" si="31"/>
        <v/>
      </c>
      <c r="D414" s="3" t="str">
        <f t="shared" si="32"/>
        <v/>
      </c>
      <c r="E414" s="3" t="str">
        <f t="shared" si="33"/>
        <v/>
      </c>
      <c r="F414" s="3" t="str">
        <f t="shared" si="34"/>
        <v/>
      </c>
      <c r="G414" s="3" t="str">
        <f>IF(A414="","",IF(HOUR(A414)&lt;StartHour,StartHour,IF(HOUR(A414)&gt;FinishHour,FinishHour,HOUR(A414))))</f>
        <v/>
      </c>
      <c r="H414" s="3" t="str">
        <f t="shared" si="35"/>
        <v/>
      </c>
      <c r="I414" s="33" t="e">
        <f>IF(OR(A414="",B414=""),NA(),MAX(0,IF(A414-B414=0,SameDayCycleTimeSettingValue,(A414-B414) *24)))</f>
        <v>#N/A</v>
      </c>
      <c r="J414" s="33" t="e">
        <f>IF(OR(A414="",B414=""),NA(),MAX(0,IF(A414-B414=0,SameDayCycleTimeSettingValue,((A414-B414) *24)-(INT((A414-B414)) * (24-(FinishHour-StartHour))))))</f>
        <v>#N/A</v>
      </c>
      <c r="K414" s="3" t="e">
        <f ca="1">IF(OR(A414&lt;&gt;"",B414=""),NA(),MAX(0,IF(_xlfn.DAYS(NOW(),B414)=0,SameDayCycleTimeSettingValue,_xlfn.DAYS(NOW(),B414))))</f>
        <v>#N/A</v>
      </c>
    </row>
    <row r="415" spans="1:11" x14ac:dyDescent="0.25">
      <c r="A415" s="32" t="str">
        <f>IF(AND(TRIM(INDEX(CompletedDateValues,ROW(A415)))&lt;&gt;"",INDEX(CompletedDateValues,ROW(A415))&gt;0),INDEX(CompletedDateValues,ROW(A415)),"")</f>
        <v/>
      </c>
      <c r="B415" s="32" t="str">
        <f>IF(AND(TRIM(INDEX(StartDateValues,ROW(A415)))&lt;&gt;"",INDEX(StartDateValues,ROW(A415))&gt;0),INDEX(StartDateValues,ROW(A415)),"")</f>
        <v/>
      </c>
      <c r="C415" s="22" t="str">
        <f t="shared" si="31"/>
        <v/>
      </c>
      <c r="D415" s="3" t="str">
        <f t="shared" si="32"/>
        <v/>
      </c>
      <c r="E415" s="3" t="str">
        <f t="shared" si="33"/>
        <v/>
      </c>
      <c r="F415" s="3" t="str">
        <f t="shared" si="34"/>
        <v/>
      </c>
      <c r="G415" s="3" t="str">
        <f>IF(A415="","",IF(HOUR(A415)&lt;StartHour,StartHour,IF(HOUR(A415)&gt;FinishHour,FinishHour,HOUR(A415))))</f>
        <v/>
      </c>
      <c r="H415" s="3" t="str">
        <f t="shared" si="35"/>
        <v/>
      </c>
      <c r="I415" s="33" t="e">
        <f>IF(OR(A415="",B415=""),NA(),MAX(0,IF(A415-B415=0,SameDayCycleTimeSettingValue,(A415-B415) *24)))</f>
        <v>#N/A</v>
      </c>
      <c r="J415" s="33" t="e">
        <f>IF(OR(A415="",B415=""),NA(),MAX(0,IF(A415-B415=0,SameDayCycleTimeSettingValue,((A415-B415) *24)-(INT((A415-B415)) * (24-(FinishHour-StartHour))))))</f>
        <v>#N/A</v>
      </c>
      <c r="K415" s="3" t="e">
        <f ca="1">IF(OR(A415&lt;&gt;"",B415=""),NA(),MAX(0,IF(_xlfn.DAYS(NOW(),B415)=0,SameDayCycleTimeSettingValue,_xlfn.DAYS(NOW(),B415))))</f>
        <v>#N/A</v>
      </c>
    </row>
    <row r="416" spans="1:11" x14ac:dyDescent="0.25">
      <c r="A416" s="32" t="str">
        <f>IF(AND(TRIM(INDEX(CompletedDateValues,ROW(A416)))&lt;&gt;"",INDEX(CompletedDateValues,ROW(A416))&gt;0),INDEX(CompletedDateValues,ROW(A416)),"")</f>
        <v/>
      </c>
      <c r="B416" s="32" t="str">
        <f>IF(AND(TRIM(INDEX(StartDateValues,ROW(A416)))&lt;&gt;"",INDEX(StartDateValues,ROW(A416))&gt;0),INDEX(StartDateValues,ROW(A416)),"")</f>
        <v/>
      </c>
      <c r="C416" s="22" t="str">
        <f t="shared" si="31"/>
        <v/>
      </c>
      <c r="D416" s="3" t="str">
        <f t="shared" si="32"/>
        <v/>
      </c>
      <c r="E416" s="3" t="str">
        <f t="shared" si="33"/>
        <v/>
      </c>
      <c r="F416" s="3" t="str">
        <f t="shared" si="34"/>
        <v/>
      </c>
      <c r="G416" s="3" t="str">
        <f>IF(A416="","",IF(HOUR(A416)&lt;StartHour,StartHour,IF(HOUR(A416)&gt;FinishHour,FinishHour,HOUR(A416))))</f>
        <v/>
      </c>
      <c r="H416" s="3" t="str">
        <f t="shared" si="35"/>
        <v/>
      </c>
      <c r="I416" s="33" t="e">
        <f>IF(OR(A416="",B416=""),NA(),MAX(0,IF(A416-B416=0,SameDayCycleTimeSettingValue,(A416-B416) *24)))</f>
        <v>#N/A</v>
      </c>
      <c r="J416" s="33" t="e">
        <f>IF(OR(A416="",B416=""),NA(),MAX(0,IF(A416-B416=0,SameDayCycleTimeSettingValue,((A416-B416) *24)-(INT((A416-B416)) * (24-(FinishHour-StartHour))))))</f>
        <v>#N/A</v>
      </c>
      <c r="K416" s="3" t="e">
        <f ca="1">IF(OR(A416&lt;&gt;"",B416=""),NA(),MAX(0,IF(_xlfn.DAYS(NOW(),B416)=0,SameDayCycleTimeSettingValue,_xlfn.DAYS(NOW(),B416))))</f>
        <v>#N/A</v>
      </c>
    </row>
    <row r="417" spans="1:11" x14ac:dyDescent="0.25">
      <c r="A417" s="32" t="str">
        <f>IF(AND(TRIM(INDEX(CompletedDateValues,ROW(A417)))&lt;&gt;"",INDEX(CompletedDateValues,ROW(A417))&gt;0),INDEX(CompletedDateValues,ROW(A417)),"")</f>
        <v/>
      </c>
      <c r="B417" s="32" t="str">
        <f>IF(AND(TRIM(INDEX(StartDateValues,ROW(A417)))&lt;&gt;"",INDEX(StartDateValues,ROW(A417))&gt;0),INDEX(StartDateValues,ROW(A417)),"")</f>
        <v/>
      </c>
      <c r="C417" s="22" t="str">
        <f t="shared" si="31"/>
        <v/>
      </c>
      <c r="D417" s="3" t="str">
        <f t="shared" si="32"/>
        <v/>
      </c>
      <c r="E417" s="3" t="str">
        <f t="shared" si="33"/>
        <v/>
      </c>
      <c r="F417" s="3" t="str">
        <f t="shared" si="34"/>
        <v/>
      </c>
      <c r="G417" s="3" t="str">
        <f>IF(A417="","",IF(HOUR(A417)&lt;StartHour,StartHour,IF(HOUR(A417)&gt;FinishHour,FinishHour,HOUR(A417))))</f>
        <v/>
      </c>
      <c r="H417" s="3" t="str">
        <f t="shared" si="35"/>
        <v/>
      </c>
      <c r="I417" s="33" t="e">
        <f>IF(OR(A417="",B417=""),NA(),MAX(0,IF(A417-B417=0,SameDayCycleTimeSettingValue,(A417-B417) *24)))</f>
        <v>#N/A</v>
      </c>
      <c r="J417" s="33" t="e">
        <f>IF(OR(A417="",B417=""),NA(),MAX(0,IF(A417-B417=0,SameDayCycleTimeSettingValue,((A417-B417) *24)-(INT((A417-B417)) * (24-(FinishHour-StartHour))))))</f>
        <v>#N/A</v>
      </c>
      <c r="K417" s="3" t="e">
        <f ca="1">IF(OR(A417&lt;&gt;"",B417=""),NA(),MAX(0,IF(_xlfn.DAYS(NOW(),B417)=0,SameDayCycleTimeSettingValue,_xlfn.DAYS(NOW(),B417))))</f>
        <v>#N/A</v>
      </c>
    </row>
    <row r="418" spans="1:11" x14ac:dyDescent="0.25">
      <c r="A418" s="32" t="str">
        <f>IF(AND(TRIM(INDEX(CompletedDateValues,ROW(A418)))&lt;&gt;"",INDEX(CompletedDateValues,ROW(A418))&gt;0),INDEX(CompletedDateValues,ROW(A418)),"")</f>
        <v/>
      </c>
      <c r="B418" s="32" t="str">
        <f>IF(AND(TRIM(INDEX(StartDateValues,ROW(A418)))&lt;&gt;"",INDEX(StartDateValues,ROW(A418))&gt;0),INDEX(StartDateValues,ROW(A418)),"")</f>
        <v/>
      </c>
      <c r="C418" s="22" t="str">
        <f t="shared" si="31"/>
        <v/>
      </c>
      <c r="D418" s="3" t="str">
        <f t="shared" si="32"/>
        <v/>
      </c>
      <c r="E418" s="3" t="str">
        <f t="shared" si="33"/>
        <v/>
      </c>
      <c r="F418" s="3" t="str">
        <f t="shared" si="34"/>
        <v/>
      </c>
      <c r="G418" s="3" t="str">
        <f>IF(A418="","",IF(HOUR(A418)&lt;StartHour,StartHour,IF(HOUR(A418)&gt;FinishHour,FinishHour,HOUR(A418))))</f>
        <v/>
      </c>
      <c r="H418" s="3" t="str">
        <f t="shared" si="35"/>
        <v/>
      </c>
      <c r="I418" s="33" t="e">
        <f>IF(OR(A418="",B418=""),NA(),MAX(0,IF(A418-B418=0,SameDayCycleTimeSettingValue,(A418-B418) *24)))</f>
        <v>#N/A</v>
      </c>
      <c r="J418" s="33" t="e">
        <f>IF(OR(A418="",B418=""),NA(),MAX(0,IF(A418-B418=0,SameDayCycleTimeSettingValue,((A418-B418) *24)-(INT((A418-B418)) * (24-(FinishHour-StartHour))))))</f>
        <v>#N/A</v>
      </c>
      <c r="K418" s="3" t="e">
        <f ca="1">IF(OR(A418&lt;&gt;"",B418=""),NA(),MAX(0,IF(_xlfn.DAYS(NOW(),B418)=0,SameDayCycleTimeSettingValue,_xlfn.DAYS(NOW(),B418))))</f>
        <v>#N/A</v>
      </c>
    </row>
    <row r="419" spans="1:11" x14ac:dyDescent="0.25">
      <c r="A419" s="32" t="str">
        <f>IF(AND(TRIM(INDEX(CompletedDateValues,ROW(A419)))&lt;&gt;"",INDEX(CompletedDateValues,ROW(A419))&gt;0),INDEX(CompletedDateValues,ROW(A419)),"")</f>
        <v/>
      </c>
      <c r="B419" s="32" t="str">
        <f>IF(AND(TRIM(INDEX(StartDateValues,ROW(A419)))&lt;&gt;"",INDEX(StartDateValues,ROW(A419))&gt;0),INDEX(StartDateValues,ROW(A419)),"")</f>
        <v/>
      </c>
      <c r="C419" s="22" t="str">
        <f t="shared" si="31"/>
        <v/>
      </c>
      <c r="D419" s="3" t="str">
        <f t="shared" si="32"/>
        <v/>
      </c>
      <c r="E419" s="3" t="str">
        <f t="shared" si="33"/>
        <v/>
      </c>
      <c r="F419" s="3" t="str">
        <f t="shared" si="34"/>
        <v/>
      </c>
      <c r="G419" s="3" t="str">
        <f>IF(A419="","",IF(HOUR(A419)&lt;StartHour,StartHour,IF(HOUR(A419)&gt;FinishHour,FinishHour,HOUR(A419))))</f>
        <v/>
      </c>
      <c r="H419" s="3" t="str">
        <f t="shared" si="35"/>
        <v/>
      </c>
      <c r="I419" s="33" t="e">
        <f>IF(OR(A419="",B419=""),NA(),MAX(0,IF(A419-B419=0,SameDayCycleTimeSettingValue,(A419-B419) *24)))</f>
        <v>#N/A</v>
      </c>
      <c r="J419" s="33" t="e">
        <f>IF(OR(A419="",B419=""),NA(),MAX(0,IF(A419-B419=0,SameDayCycleTimeSettingValue,((A419-B419) *24)-(INT((A419-B419)) * (24-(FinishHour-StartHour))))))</f>
        <v>#N/A</v>
      </c>
      <c r="K419" s="3" t="e">
        <f ca="1">IF(OR(A419&lt;&gt;"",B419=""),NA(),MAX(0,IF(_xlfn.DAYS(NOW(),B419)=0,SameDayCycleTimeSettingValue,_xlfn.DAYS(NOW(),B419))))</f>
        <v>#N/A</v>
      </c>
    </row>
    <row r="420" spans="1:11" x14ac:dyDescent="0.25">
      <c r="A420" s="32" t="str">
        <f>IF(AND(TRIM(INDEX(CompletedDateValues,ROW(A420)))&lt;&gt;"",INDEX(CompletedDateValues,ROW(A420))&gt;0),INDEX(CompletedDateValues,ROW(A420)),"")</f>
        <v/>
      </c>
      <c r="B420" s="32" t="str">
        <f>IF(AND(TRIM(INDEX(StartDateValues,ROW(A420)))&lt;&gt;"",INDEX(StartDateValues,ROW(A420))&gt;0),INDEX(StartDateValues,ROW(A420)),"")</f>
        <v/>
      </c>
      <c r="C420" s="22" t="str">
        <f t="shared" si="31"/>
        <v/>
      </c>
      <c r="D420" s="3" t="str">
        <f t="shared" si="32"/>
        <v/>
      </c>
      <c r="E420" s="3" t="str">
        <f t="shared" si="33"/>
        <v/>
      </c>
      <c r="F420" s="3" t="str">
        <f t="shared" si="34"/>
        <v/>
      </c>
      <c r="G420" s="3" t="str">
        <f>IF(A420="","",IF(HOUR(A420)&lt;StartHour,StartHour,IF(HOUR(A420)&gt;FinishHour,FinishHour,HOUR(A420))))</f>
        <v/>
      </c>
      <c r="H420" s="3" t="str">
        <f t="shared" si="35"/>
        <v/>
      </c>
      <c r="I420" s="33" t="e">
        <f>IF(OR(A420="",B420=""),NA(),MAX(0,IF(A420-B420=0,SameDayCycleTimeSettingValue,(A420-B420) *24)))</f>
        <v>#N/A</v>
      </c>
      <c r="J420" s="33" t="e">
        <f>IF(OR(A420="",B420=""),NA(),MAX(0,IF(A420-B420=0,SameDayCycleTimeSettingValue,((A420-B420) *24)-(INT((A420-B420)) * (24-(FinishHour-StartHour))))))</f>
        <v>#N/A</v>
      </c>
      <c r="K420" s="3" t="e">
        <f ca="1">IF(OR(A420&lt;&gt;"",B420=""),NA(),MAX(0,IF(_xlfn.DAYS(NOW(),B420)=0,SameDayCycleTimeSettingValue,_xlfn.DAYS(NOW(),B420))))</f>
        <v>#N/A</v>
      </c>
    </row>
    <row r="421" spans="1:11" x14ac:dyDescent="0.25">
      <c r="A421" s="32" t="str">
        <f>IF(AND(TRIM(INDEX(CompletedDateValues,ROW(A421)))&lt;&gt;"",INDEX(CompletedDateValues,ROW(A421))&gt;0),INDEX(CompletedDateValues,ROW(A421)),"")</f>
        <v/>
      </c>
      <c r="B421" s="32" t="str">
        <f>IF(AND(TRIM(INDEX(StartDateValues,ROW(A421)))&lt;&gt;"",INDEX(StartDateValues,ROW(A421))&gt;0),INDEX(StartDateValues,ROW(A421)),"")</f>
        <v/>
      </c>
      <c r="C421" s="22" t="str">
        <f t="shared" si="31"/>
        <v/>
      </c>
      <c r="D421" s="3" t="str">
        <f t="shared" si="32"/>
        <v/>
      </c>
      <c r="E421" s="3" t="str">
        <f t="shared" si="33"/>
        <v/>
      </c>
      <c r="F421" s="3" t="str">
        <f t="shared" si="34"/>
        <v/>
      </c>
      <c r="G421" s="3" t="str">
        <f>IF(A421="","",IF(HOUR(A421)&lt;StartHour,StartHour,IF(HOUR(A421)&gt;FinishHour,FinishHour,HOUR(A421))))</f>
        <v/>
      </c>
      <c r="H421" s="3" t="str">
        <f t="shared" si="35"/>
        <v/>
      </c>
      <c r="I421" s="33" t="e">
        <f>IF(OR(A421="",B421=""),NA(),MAX(0,IF(A421-B421=0,SameDayCycleTimeSettingValue,(A421-B421) *24)))</f>
        <v>#N/A</v>
      </c>
      <c r="J421" s="33" t="e">
        <f>IF(OR(A421="",B421=""),NA(),MAX(0,IF(A421-B421=0,SameDayCycleTimeSettingValue,((A421-B421) *24)-(INT((A421-B421)) * (24-(FinishHour-StartHour))))))</f>
        <v>#N/A</v>
      </c>
      <c r="K421" s="3" t="e">
        <f ca="1">IF(OR(A421&lt;&gt;"",B421=""),NA(),MAX(0,IF(_xlfn.DAYS(NOW(),B421)=0,SameDayCycleTimeSettingValue,_xlfn.DAYS(NOW(),B421))))</f>
        <v>#N/A</v>
      </c>
    </row>
    <row r="422" spans="1:11" x14ac:dyDescent="0.25">
      <c r="A422" s="32" t="str">
        <f>IF(AND(TRIM(INDEX(CompletedDateValues,ROW(A422)))&lt;&gt;"",INDEX(CompletedDateValues,ROW(A422))&gt;0),INDEX(CompletedDateValues,ROW(A422)),"")</f>
        <v/>
      </c>
      <c r="B422" s="32" t="str">
        <f>IF(AND(TRIM(INDEX(StartDateValues,ROW(A422)))&lt;&gt;"",INDEX(StartDateValues,ROW(A422))&gt;0),INDEX(StartDateValues,ROW(A422)),"")</f>
        <v/>
      </c>
      <c r="C422" s="22" t="str">
        <f t="shared" si="31"/>
        <v/>
      </c>
      <c r="D422" s="3" t="str">
        <f t="shared" si="32"/>
        <v/>
      </c>
      <c r="E422" s="3" t="str">
        <f t="shared" si="33"/>
        <v/>
      </c>
      <c r="F422" s="3" t="str">
        <f t="shared" si="34"/>
        <v/>
      </c>
      <c r="G422" s="3" t="str">
        <f>IF(A422="","",IF(HOUR(A422)&lt;StartHour,StartHour,IF(HOUR(A422)&gt;FinishHour,FinishHour,HOUR(A422))))</f>
        <v/>
      </c>
      <c r="H422" s="3" t="str">
        <f t="shared" si="35"/>
        <v/>
      </c>
      <c r="I422" s="33" t="e">
        <f>IF(OR(A422="",B422=""),NA(),MAX(0,IF(A422-B422=0,SameDayCycleTimeSettingValue,(A422-B422) *24)))</f>
        <v>#N/A</v>
      </c>
      <c r="J422" s="33" t="e">
        <f>IF(OR(A422="",B422=""),NA(),MAX(0,IF(A422-B422=0,SameDayCycleTimeSettingValue,((A422-B422) *24)-(INT((A422-B422)) * (24-(FinishHour-StartHour))))))</f>
        <v>#N/A</v>
      </c>
      <c r="K422" s="3" t="e">
        <f ca="1">IF(OR(A422&lt;&gt;"",B422=""),NA(),MAX(0,IF(_xlfn.DAYS(NOW(),B422)=0,SameDayCycleTimeSettingValue,_xlfn.DAYS(NOW(),B422))))</f>
        <v>#N/A</v>
      </c>
    </row>
    <row r="423" spans="1:11" x14ac:dyDescent="0.25">
      <c r="A423" s="32" t="str">
        <f>IF(AND(TRIM(INDEX(CompletedDateValues,ROW(A423)))&lt;&gt;"",INDEX(CompletedDateValues,ROW(A423))&gt;0),INDEX(CompletedDateValues,ROW(A423)),"")</f>
        <v/>
      </c>
      <c r="B423" s="32" t="str">
        <f>IF(AND(TRIM(INDEX(StartDateValues,ROW(A423)))&lt;&gt;"",INDEX(StartDateValues,ROW(A423))&gt;0),INDEX(StartDateValues,ROW(A423)),"")</f>
        <v/>
      </c>
      <c r="C423" s="22" t="str">
        <f t="shared" si="31"/>
        <v/>
      </c>
      <c r="D423" s="3" t="str">
        <f t="shared" si="32"/>
        <v/>
      </c>
      <c r="E423" s="3" t="str">
        <f t="shared" si="33"/>
        <v/>
      </c>
      <c r="F423" s="3" t="str">
        <f t="shared" si="34"/>
        <v/>
      </c>
      <c r="G423" s="3" t="str">
        <f>IF(A423="","",IF(HOUR(A423)&lt;StartHour,StartHour,IF(HOUR(A423)&gt;FinishHour,FinishHour,HOUR(A423))))</f>
        <v/>
      </c>
      <c r="H423" s="3" t="str">
        <f t="shared" si="35"/>
        <v/>
      </c>
      <c r="I423" s="33" t="e">
        <f>IF(OR(A423="",B423=""),NA(),MAX(0,IF(A423-B423=0,SameDayCycleTimeSettingValue,(A423-B423) *24)))</f>
        <v>#N/A</v>
      </c>
      <c r="J423" s="33" t="e">
        <f>IF(OR(A423="",B423=""),NA(),MAX(0,IF(A423-B423=0,SameDayCycleTimeSettingValue,((A423-B423) *24)-(INT((A423-B423)) * (24-(FinishHour-StartHour))))))</f>
        <v>#N/A</v>
      </c>
      <c r="K423" s="3" t="e">
        <f ca="1">IF(OR(A423&lt;&gt;"",B423=""),NA(),MAX(0,IF(_xlfn.DAYS(NOW(),B423)=0,SameDayCycleTimeSettingValue,_xlfn.DAYS(NOW(),B423))))</f>
        <v>#N/A</v>
      </c>
    </row>
    <row r="424" spans="1:11" x14ac:dyDescent="0.25">
      <c r="A424" s="32" t="str">
        <f>IF(AND(TRIM(INDEX(CompletedDateValues,ROW(A424)))&lt;&gt;"",INDEX(CompletedDateValues,ROW(A424))&gt;0),INDEX(CompletedDateValues,ROW(A424)),"")</f>
        <v/>
      </c>
      <c r="B424" s="32" t="str">
        <f>IF(AND(TRIM(INDEX(StartDateValues,ROW(A424)))&lt;&gt;"",INDEX(StartDateValues,ROW(A424))&gt;0),INDEX(StartDateValues,ROW(A424)),"")</f>
        <v/>
      </c>
      <c r="C424" s="22" t="str">
        <f t="shared" si="31"/>
        <v/>
      </c>
      <c r="D424" s="3" t="str">
        <f t="shared" si="32"/>
        <v/>
      </c>
      <c r="E424" s="3" t="str">
        <f t="shared" si="33"/>
        <v/>
      </c>
      <c r="F424" s="3" t="str">
        <f t="shared" si="34"/>
        <v/>
      </c>
      <c r="G424" s="3" t="str">
        <f>IF(A424="","",IF(HOUR(A424)&lt;StartHour,StartHour,IF(HOUR(A424)&gt;FinishHour,FinishHour,HOUR(A424))))</f>
        <v/>
      </c>
      <c r="H424" s="3" t="str">
        <f t="shared" si="35"/>
        <v/>
      </c>
      <c r="I424" s="33" t="e">
        <f>IF(OR(A424="",B424=""),NA(),MAX(0,IF(A424-B424=0,SameDayCycleTimeSettingValue,(A424-B424) *24)))</f>
        <v>#N/A</v>
      </c>
      <c r="J424" s="33" t="e">
        <f>IF(OR(A424="",B424=""),NA(),MAX(0,IF(A424-B424=0,SameDayCycleTimeSettingValue,((A424-B424) *24)-(INT((A424-B424)) * (24-(FinishHour-StartHour))))))</f>
        <v>#N/A</v>
      </c>
      <c r="K424" s="3" t="e">
        <f ca="1">IF(OR(A424&lt;&gt;"",B424=""),NA(),MAX(0,IF(_xlfn.DAYS(NOW(),B424)=0,SameDayCycleTimeSettingValue,_xlfn.DAYS(NOW(),B424))))</f>
        <v>#N/A</v>
      </c>
    </row>
    <row r="425" spans="1:11" x14ac:dyDescent="0.25">
      <c r="A425" s="32" t="str">
        <f>IF(AND(TRIM(INDEX(CompletedDateValues,ROW(A425)))&lt;&gt;"",INDEX(CompletedDateValues,ROW(A425))&gt;0),INDEX(CompletedDateValues,ROW(A425)),"")</f>
        <v/>
      </c>
      <c r="B425" s="32" t="str">
        <f>IF(AND(TRIM(INDEX(StartDateValues,ROW(A425)))&lt;&gt;"",INDEX(StartDateValues,ROW(A425))&gt;0),INDEX(StartDateValues,ROW(A425)),"")</f>
        <v/>
      </c>
      <c r="C425" s="22" t="str">
        <f t="shared" si="31"/>
        <v/>
      </c>
      <c r="D425" s="3" t="str">
        <f t="shared" si="32"/>
        <v/>
      </c>
      <c r="E425" s="3" t="str">
        <f t="shared" si="33"/>
        <v/>
      </c>
      <c r="F425" s="3" t="str">
        <f t="shared" si="34"/>
        <v/>
      </c>
      <c r="G425" s="3" t="str">
        <f>IF(A425="","",IF(HOUR(A425)&lt;StartHour,StartHour,IF(HOUR(A425)&gt;FinishHour,FinishHour,HOUR(A425))))</f>
        <v/>
      </c>
      <c r="H425" s="3" t="str">
        <f t="shared" si="35"/>
        <v/>
      </c>
      <c r="I425" s="33" t="e">
        <f>IF(OR(A425="",B425=""),NA(),MAX(0,IF(A425-B425=0,SameDayCycleTimeSettingValue,(A425-B425) *24)))</f>
        <v>#N/A</v>
      </c>
      <c r="J425" s="33" t="e">
        <f>IF(OR(A425="",B425=""),NA(),MAX(0,IF(A425-B425=0,SameDayCycleTimeSettingValue,((A425-B425) *24)-(INT((A425-B425)) * (24-(FinishHour-StartHour))))))</f>
        <v>#N/A</v>
      </c>
      <c r="K425" s="3" t="e">
        <f ca="1">IF(OR(A425&lt;&gt;"",B425=""),NA(),MAX(0,IF(_xlfn.DAYS(NOW(),B425)=0,SameDayCycleTimeSettingValue,_xlfn.DAYS(NOW(),B425))))</f>
        <v>#N/A</v>
      </c>
    </row>
    <row r="426" spans="1:11" x14ac:dyDescent="0.25">
      <c r="A426" s="32" t="str">
        <f>IF(AND(TRIM(INDEX(CompletedDateValues,ROW(A426)))&lt;&gt;"",INDEX(CompletedDateValues,ROW(A426))&gt;0),INDEX(CompletedDateValues,ROW(A426)),"")</f>
        <v/>
      </c>
      <c r="B426" s="32" t="str">
        <f>IF(AND(TRIM(INDEX(StartDateValues,ROW(A426)))&lt;&gt;"",INDEX(StartDateValues,ROW(A426))&gt;0),INDEX(StartDateValues,ROW(A426)),"")</f>
        <v/>
      </c>
      <c r="C426" s="22" t="str">
        <f t="shared" si="31"/>
        <v/>
      </c>
      <c r="D426" s="3" t="str">
        <f t="shared" si="32"/>
        <v/>
      </c>
      <c r="E426" s="3" t="str">
        <f t="shared" si="33"/>
        <v/>
      </c>
      <c r="F426" s="3" t="str">
        <f t="shared" si="34"/>
        <v/>
      </c>
      <c r="G426" s="3" t="str">
        <f>IF(A426="","",IF(HOUR(A426)&lt;StartHour,StartHour,IF(HOUR(A426)&gt;FinishHour,FinishHour,HOUR(A426))))</f>
        <v/>
      </c>
      <c r="H426" s="3" t="str">
        <f t="shared" si="35"/>
        <v/>
      </c>
      <c r="I426" s="33" t="e">
        <f>IF(OR(A426="",B426=""),NA(),MAX(0,IF(A426-B426=0,SameDayCycleTimeSettingValue,(A426-B426) *24)))</f>
        <v>#N/A</v>
      </c>
      <c r="J426" s="33" t="e">
        <f>IF(OR(A426="",B426=""),NA(),MAX(0,IF(A426-B426=0,SameDayCycleTimeSettingValue,((A426-B426) *24)-(INT((A426-B426)) * (24-(FinishHour-StartHour))))))</f>
        <v>#N/A</v>
      </c>
      <c r="K426" s="3" t="e">
        <f ca="1">IF(OR(A426&lt;&gt;"",B426=""),NA(),MAX(0,IF(_xlfn.DAYS(NOW(),B426)=0,SameDayCycleTimeSettingValue,_xlfn.DAYS(NOW(),B426))))</f>
        <v>#N/A</v>
      </c>
    </row>
    <row r="427" spans="1:11" x14ac:dyDescent="0.25">
      <c r="A427" s="32" t="str">
        <f>IF(AND(TRIM(INDEX(CompletedDateValues,ROW(A427)))&lt;&gt;"",INDEX(CompletedDateValues,ROW(A427))&gt;0),INDEX(CompletedDateValues,ROW(A427)),"")</f>
        <v/>
      </c>
      <c r="B427" s="32" t="str">
        <f>IF(AND(TRIM(INDEX(StartDateValues,ROW(A427)))&lt;&gt;"",INDEX(StartDateValues,ROW(A427))&gt;0),INDEX(StartDateValues,ROW(A427)),"")</f>
        <v/>
      </c>
      <c r="C427" s="22" t="str">
        <f t="shared" si="31"/>
        <v/>
      </c>
      <c r="D427" s="3" t="str">
        <f t="shared" si="32"/>
        <v/>
      </c>
      <c r="E427" s="3" t="str">
        <f t="shared" si="33"/>
        <v/>
      </c>
      <c r="F427" s="3" t="str">
        <f t="shared" si="34"/>
        <v/>
      </c>
      <c r="G427" s="3" t="str">
        <f>IF(A427="","",IF(HOUR(A427)&lt;StartHour,StartHour,IF(HOUR(A427)&gt;FinishHour,FinishHour,HOUR(A427))))</f>
        <v/>
      </c>
      <c r="H427" s="3" t="str">
        <f t="shared" si="35"/>
        <v/>
      </c>
      <c r="I427" s="33" t="e">
        <f>IF(OR(A427="",B427=""),NA(),MAX(0,IF(A427-B427=0,SameDayCycleTimeSettingValue,(A427-B427) *24)))</f>
        <v>#N/A</v>
      </c>
      <c r="J427" s="33" t="e">
        <f>IF(OR(A427="",B427=""),NA(),MAX(0,IF(A427-B427=0,SameDayCycleTimeSettingValue,((A427-B427) *24)-(INT((A427-B427)) * (24-(FinishHour-StartHour))))))</f>
        <v>#N/A</v>
      </c>
      <c r="K427" s="3" t="e">
        <f ca="1">IF(OR(A427&lt;&gt;"",B427=""),NA(),MAX(0,IF(_xlfn.DAYS(NOW(),B427)=0,SameDayCycleTimeSettingValue,_xlfn.DAYS(NOW(),B427))))</f>
        <v>#N/A</v>
      </c>
    </row>
    <row r="428" spans="1:11" x14ac:dyDescent="0.25">
      <c r="A428" s="32" t="str">
        <f>IF(AND(TRIM(INDEX(CompletedDateValues,ROW(A428)))&lt;&gt;"",INDEX(CompletedDateValues,ROW(A428))&gt;0),INDEX(CompletedDateValues,ROW(A428)),"")</f>
        <v/>
      </c>
      <c r="B428" s="32" t="str">
        <f>IF(AND(TRIM(INDEX(StartDateValues,ROW(A428)))&lt;&gt;"",INDEX(StartDateValues,ROW(A428))&gt;0),INDEX(StartDateValues,ROW(A428)),"")</f>
        <v/>
      </c>
      <c r="C428" s="22" t="str">
        <f t="shared" si="31"/>
        <v/>
      </c>
      <c r="D428" s="3" t="str">
        <f t="shared" si="32"/>
        <v/>
      </c>
      <c r="E428" s="3" t="str">
        <f t="shared" si="33"/>
        <v/>
      </c>
      <c r="F428" s="3" t="str">
        <f t="shared" si="34"/>
        <v/>
      </c>
      <c r="G428" s="3" t="str">
        <f>IF(A428="","",IF(HOUR(A428)&lt;StartHour,StartHour,IF(HOUR(A428)&gt;FinishHour,FinishHour,HOUR(A428))))</f>
        <v/>
      </c>
      <c r="H428" s="3" t="str">
        <f t="shared" si="35"/>
        <v/>
      </c>
      <c r="I428" s="33" t="e">
        <f>IF(OR(A428="",B428=""),NA(),MAX(0,IF(A428-B428=0,SameDayCycleTimeSettingValue,(A428-B428) *24)))</f>
        <v>#N/A</v>
      </c>
      <c r="J428" s="33" t="e">
        <f>IF(OR(A428="",B428=""),NA(),MAX(0,IF(A428-B428=0,SameDayCycleTimeSettingValue,((A428-B428) *24)-(INT((A428-B428)) * (24-(FinishHour-StartHour))))))</f>
        <v>#N/A</v>
      </c>
      <c r="K428" s="3" t="e">
        <f ca="1">IF(OR(A428&lt;&gt;"",B428=""),NA(),MAX(0,IF(_xlfn.DAYS(NOW(),B428)=0,SameDayCycleTimeSettingValue,_xlfn.DAYS(NOW(),B428))))</f>
        <v>#N/A</v>
      </c>
    </row>
    <row r="429" spans="1:11" x14ac:dyDescent="0.25">
      <c r="A429" s="32" t="str">
        <f>IF(AND(TRIM(INDEX(CompletedDateValues,ROW(A429)))&lt;&gt;"",INDEX(CompletedDateValues,ROW(A429))&gt;0),INDEX(CompletedDateValues,ROW(A429)),"")</f>
        <v/>
      </c>
      <c r="B429" s="32" t="str">
        <f>IF(AND(TRIM(INDEX(StartDateValues,ROW(A429)))&lt;&gt;"",INDEX(StartDateValues,ROW(A429))&gt;0),INDEX(StartDateValues,ROW(A429)),"")</f>
        <v/>
      </c>
      <c r="C429" s="22" t="str">
        <f t="shared" si="31"/>
        <v/>
      </c>
      <c r="D429" s="3" t="str">
        <f t="shared" si="32"/>
        <v/>
      </c>
      <c r="E429" s="3" t="str">
        <f t="shared" si="33"/>
        <v/>
      </c>
      <c r="F429" s="3" t="str">
        <f t="shared" si="34"/>
        <v/>
      </c>
      <c r="G429" s="3" t="str">
        <f>IF(A429="","",IF(HOUR(A429)&lt;StartHour,StartHour,IF(HOUR(A429)&gt;FinishHour,FinishHour,HOUR(A429))))</f>
        <v/>
      </c>
      <c r="H429" s="3" t="str">
        <f t="shared" si="35"/>
        <v/>
      </c>
      <c r="I429" s="33" t="e">
        <f>IF(OR(A429="",B429=""),NA(),MAX(0,IF(A429-B429=0,SameDayCycleTimeSettingValue,(A429-B429) *24)))</f>
        <v>#N/A</v>
      </c>
      <c r="J429" s="33" t="e">
        <f>IF(OR(A429="",B429=""),NA(),MAX(0,IF(A429-B429=0,SameDayCycleTimeSettingValue,((A429-B429) *24)-(INT((A429-B429)) * (24-(FinishHour-StartHour))))))</f>
        <v>#N/A</v>
      </c>
      <c r="K429" s="3" t="e">
        <f ca="1">IF(OR(A429&lt;&gt;"",B429=""),NA(),MAX(0,IF(_xlfn.DAYS(NOW(),B429)=0,SameDayCycleTimeSettingValue,_xlfn.DAYS(NOW(),B429))))</f>
        <v>#N/A</v>
      </c>
    </row>
    <row r="430" spans="1:11" x14ac:dyDescent="0.25">
      <c r="A430" s="32" t="str">
        <f>IF(AND(TRIM(INDEX(CompletedDateValues,ROW(A430)))&lt;&gt;"",INDEX(CompletedDateValues,ROW(A430))&gt;0),INDEX(CompletedDateValues,ROW(A430)),"")</f>
        <v/>
      </c>
      <c r="B430" s="32" t="str">
        <f>IF(AND(TRIM(INDEX(StartDateValues,ROW(A430)))&lt;&gt;"",INDEX(StartDateValues,ROW(A430))&gt;0),INDEX(StartDateValues,ROW(A430)),"")</f>
        <v/>
      </c>
      <c r="C430" s="22" t="str">
        <f t="shared" si="31"/>
        <v/>
      </c>
      <c r="D430" s="3" t="str">
        <f t="shared" si="32"/>
        <v/>
      </c>
      <c r="E430" s="3" t="str">
        <f t="shared" si="33"/>
        <v/>
      </c>
      <c r="F430" s="3" t="str">
        <f t="shared" si="34"/>
        <v/>
      </c>
      <c r="G430" s="3" t="str">
        <f>IF(A430="","",IF(HOUR(A430)&lt;StartHour,StartHour,IF(HOUR(A430)&gt;FinishHour,FinishHour,HOUR(A430))))</f>
        <v/>
      </c>
      <c r="H430" s="3" t="str">
        <f t="shared" si="35"/>
        <v/>
      </c>
      <c r="I430" s="33" t="e">
        <f>IF(OR(A430="",B430=""),NA(),MAX(0,IF(A430-B430=0,SameDayCycleTimeSettingValue,(A430-B430) *24)))</f>
        <v>#N/A</v>
      </c>
      <c r="J430" s="33" t="e">
        <f>IF(OR(A430="",B430=""),NA(),MAX(0,IF(A430-B430=0,SameDayCycleTimeSettingValue,((A430-B430) *24)-(INT((A430-B430)) * (24-(FinishHour-StartHour))))))</f>
        <v>#N/A</v>
      </c>
      <c r="K430" s="3" t="e">
        <f ca="1">IF(OR(A430&lt;&gt;"",B430=""),NA(),MAX(0,IF(_xlfn.DAYS(NOW(),B430)=0,SameDayCycleTimeSettingValue,_xlfn.DAYS(NOW(),B430))))</f>
        <v>#N/A</v>
      </c>
    </row>
    <row r="431" spans="1:11" x14ac:dyDescent="0.25">
      <c r="A431" s="32" t="str">
        <f>IF(AND(TRIM(INDEX(CompletedDateValues,ROW(A431)))&lt;&gt;"",INDEX(CompletedDateValues,ROW(A431))&gt;0),INDEX(CompletedDateValues,ROW(A431)),"")</f>
        <v/>
      </c>
      <c r="B431" s="32" t="str">
        <f>IF(AND(TRIM(INDEX(StartDateValues,ROW(A431)))&lt;&gt;"",INDEX(StartDateValues,ROW(A431))&gt;0),INDEX(StartDateValues,ROW(A431)),"")</f>
        <v/>
      </c>
      <c r="C431" s="22" t="str">
        <f t="shared" si="31"/>
        <v/>
      </c>
      <c r="D431" s="3" t="str">
        <f t="shared" si="32"/>
        <v/>
      </c>
      <c r="E431" s="3" t="str">
        <f t="shared" si="33"/>
        <v/>
      </c>
      <c r="F431" s="3" t="str">
        <f t="shared" si="34"/>
        <v/>
      </c>
      <c r="G431" s="3" t="str">
        <f>IF(A431="","",IF(HOUR(A431)&lt;StartHour,StartHour,IF(HOUR(A431)&gt;FinishHour,FinishHour,HOUR(A431))))</f>
        <v/>
      </c>
      <c r="H431" s="3" t="str">
        <f t="shared" si="35"/>
        <v/>
      </c>
      <c r="I431" s="33" t="e">
        <f>IF(OR(A431="",B431=""),NA(),MAX(0,IF(A431-B431=0,SameDayCycleTimeSettingValue,(A431-B431) *24)))</f>
        <v>#N/A</v>
      </c>
      <c r="J431" s="33" t="e">
        <f>IF(OR(A431="",B431=""),NA(),MAX(0,IF(A431-B431=0,SameDayCycleTimeSettingValue,((A431-B431) *24)-(INT((A431-B431)) * (24-(FinishHour-StartHour))))))</f>
        <v>#N/A</v>
      </c>
      <c r="K431" s="3" t="e">
        <f ca="1">IF(OR(A431&lt;&gt;"",B431=""),NA(),MAX(0,IF(_xlfn.DAYS(NOW(),B431)=0,SameDayCycleTimeSettingValue,_xlfn.DAYS(NOW(),B431))))</f>
        <v>#N/A</v>
      </c>
    </row>
    <row r="432" spans="1:11" x14ac:dyDescent="0.25">
      <c r="A432" s="32" t="str">
        <f>IF(AND(TRIM(INDEX(CompletedDateValues,ROW(A432)))&lt;&gt;"",INDEX(CompletedDateValues,ROW(A432))&gt;0),INDEX(CompletedDateValues,ROW(A432)),"")</f>
        <v/>
      </c>
      <c r="B432" s="32" t="str">
        <f>IF(AND(TRIM(INDEX(StartDateValues,ROW(A432)))&lt;&gt;"",INDEX(StartDateValues,ROW(A432))&gt;0),INDEX(StartDateValues,ROW(A432)),"")</f>
        <v/>
      </c>
      <c r="C432" s="22" t="str">
        <f t="shared" si="31"/>
        <v/>
      </c>
      <c r="D432" s="3" t="str">
        <f t="shared" si="32"/>
        <v/>
      </c>
      <c r="E432" s="3" t="str">
        <f t="shared" si="33"/>
        <v/>
      </c>
      <c r="F432" s="3" t="str">
        <f t="shared" si="34"/>
        <v/>
      </c>
      <c r="G432" s="3" t="str">
        <f>IF(A432="","",IF(HOUR(A432)&lt;StartHour,StartHour,IF(HOUR(A432)&gt;FinishHour,FinishHour,HOUR(A432))))</f>
        <v/>
      </c>
      <c r="H432" s="3" t="str">
        <f t="shared" si="35"/>
        <v/>
      </c>
      <c r="I432" s="33" t="e">
        <f>IF(OR(A432="",B432=""),NA(),MAX(0,IF(A432-B432=0,SameDayCycleTimeSettingValue,(A432-B432) *24)))</f>
        <v>#N/A</v>
      </c>
      <c r="J432" s="33" t="e">
        <f>IF(OR(A432="",B432=""),NA(),MAX(0,IF(A432-B432=0,SameDayCycleTimeSettingValue,((A432-B432) *24)-(INT((A432-B432)) * (24-(FinishHour-StartHour))))))</f>
        <v>#N/A</v>
      </c>
      <c r="K432" s="3" t="e">
        <f ca="1">IF(OR(A432&lt;&gt;"",B432=""),NA(),MAX(0,IF(_xlfn.DAYS(NOW(),B432)=0,SameDayCycleTimeSettingValue,_xlfn.DAYS(NOW(),B432))))</f>
        <v>#N/A</v>
      </c>
    </row>
    <row r="433" spans="1:11" x14ac:dyDescent="0.25">
      <c r="A433" s="32" t="str">
        <f>IF(AND(TRIM(INDEX(CompletedDateValues,ROW(A433)))&lt;&gt;"",INDEX(CompletedDateValues,ROW(A433))&gt;0),INDEX(CompletedDateValues,ROW(A433)),"")</f>
        <v/>
      </c>
      <c r="B433" s="32" t="str">
        <f>IF(AND(TRIM(INDEX(StartDateValues,ROW(A433)))&lt;&gt;"",INDEX(StartDateValues,ROW(A433))&gt;0),INDEX(StartDateValues,ROW(A433)),"")</f>
        <v/>
      </c>
      <c r="C433" s="22" t="str">
        <f t="shared" si="31"/>
        <v/>
      </c>
      <c r="D433" s="3" t="str">
        <f t="shared" si="32"/>
        <v/>
      </c>
      <c r="E433" s="3" t="str">
        <f t="shared" si="33"/>
        <v/>
      </c>
      <c r="F433" s="3" t="str">
        <f t="shared" si="34"/>
        <v/>
      </c>
      <c r="G433" s="3" t="str">
        <f>IF(A433="","",IF(HOUR(A433)&lt;StartHour,StartHour,IF(HOUR(A433)&gt;FinishHour,FinishHour,HOUR(A433))))</f>
        <v/>
      </c>
      <c r="H433" s="3" t="str">
        <f t="shared" si="35"/>
        <v/>
      </c>
      <c r="I433" s="33" t="e">
        <f>IF(OR(A433="",B433=""),NA(),MAX(0,IF(A433-B433=0,SameDayCycleTimeSettingValue,(A433-B433) *24)))</f>
        <v>#N/A</v>
      </c>
      <c r="J433" s="33" t="e">
        <f>IF(OR(A433="",B433=""),NA(),MAX(0,IF(A433-B433=0,SameDayCycleTimeSettingValue,((A433-B433) *24)-(INT((A433-B433)) * (24-(FinishHour-StartHour))))))</f>
        <v>#N/A</v>
      </c>
      <c r="K433" s="3" t="e">
        <f ca="1">IF(OR(A433&lt;&gt;"",B433=""),NA(),MAX(0,IF(_xlfn.DAYS(NOW(),B433)=0,SameDayCycleTimeSettingValue,_xlfn.DAYS(NOW(),B433))))</f>
        <v>#N/A</v>
      </c>
    </row>
    <row r="434" spans="1:11" x14ac:dyDescent="0.25">
      <c r="A434" s="32" t="str">
        <f>IF(AND(TRIM(INDEX(CompletedDateValues,ROW(A434)))&lt;&gt;"",INDEX(CompletedDateValues,ROW(A434))&gt;0),INDEX(CompletedDateValues,ROW(A434)),"")</f>
        <v/>
      </c>
      <c r="B434" s="32" t="str">
        <f>IF(AND(TRIM(INDEX(StartDateValues,ROW(A434)))&lt;&gt;"",INDEX(StartDateValues,ROW(A434))&gt;0),INDEX(StartDateValues,ROW(A434)),"")</f>
        <v/>
      </c>
      <c r="C434" s="22" t="str">
        <f t="shared" si="31"/>
        <v/>
      </c>
      <c r="D434" s="3" t="str">
        <f t="shared" si="32"/>
        <v/>
      </c>
      <c r="E434" s="3" t="str">
        <f t="shared" si="33"/>
        <v/>
      </c>
      <c r="F434" s="3" t="str">
        <f t="shared" si="34"/>
        <v/>
      </c>
      <c r="G434" s="3" t="str">
        <f>IF(A434="","",IF(HOUR(A434)&lt;StartHour,StartHour,IF(HOUR(A434)&gt;FinishHour,FinishHour,HOUR(A434))))</f>
        <v/>
      </c>
      <c r="H434" s="3" t="str">
        <f t="shared" si="35"/>
        <v/>
      </c>
      <c r="I434" s="33" t="e">
        <f>IF(OR(A434="",B434=""),NA(),MAX(0,IF(A434-B434=0,SameDayCycleTimeSettingValue,(A434-B434) *24)))</f>
        <v>#N/A</v>
      </c>
      <c r="J434" s="33" t="e">
        <f>IF(OR(A434="",B434=""),NA(),MAX(0,IF(A434-B434=0,SameDayCycleTimeSettingValue,((A434-B434) *24)-(INT((A434-B434)) * (24-(FinishHour-StartHour))))))</f>
        <v>#N/A</v>
      </c>
      <c r="K434" s="3" t="e">
        <f ca="1">IF(OR(A434&lt;&gt;"",B434=""),NA(),MAX(0,IF(_xlfn.DAYS(NOW(),B434)=0,SameDayCycleTimeSettingValue,_xlfn.DAYS(NOW(),B434))))</f>
        <v>#N/A</v>
      </c>
    </row>
    <row r="435" spans="1:11" x14ac:dyDescent="0.25">
      <c r="A435" s="32" t="str">
        <f>IF(AND(TRIM(INDEX(CompletedDateValues,ROW(A435)))&lt;&gt;"",INDEX(CompletedDateValues,ROW(A435))&gt;0),INDEX(CompletedDateValues,ROW(A435)),"")</f>
        <v/>
      </c>
      <c r="B435" s="32" t="str">
        <f>IF(AND(TRIM(INDEX(StartDateValues,ROW(A435)))&lt;&gt;"",INDEX(StartDateValues,ROW(A435))&gt;0),INDEX(StartDateValues,ROW(A435)),"")</f>
        <v/>
      </c>
      <c r="C435" s="22" t="str">
        <f t="shared" si="31"/>
        <v/>
      </c>
      <c r="D435" s="3" t="str">
        <f t="shared" si="32"/>
        <v/>
      </c>
      <c r="E435" s="3" t="str">
        <f t="shared" si="33"/>
        <v/>
      </c>
      <c r="F435" s="3" t="str">
        <f t="shared" si="34"/>
        <v/>
      </c>
      <c r="G435" s="3" t="str">
        <f>IF(A435="","",IF(HOUR(A435)&lt;StartHour,StartHour,IF(HOUR(A435)&gt;FinishHour,FinishHour,HOUR(A435))))</f>
        <v/>
      </c>
      <c r="H435" s="3" t="str">
        <f t="shared" si="35"/>
        <v/>
      </c>
      <c r="I435" s="33" t="e">
        <f>IF(OR(A435="",B435=""),NA(),MAX(0,IF(A435-B435=0,SameDayCycleTimeSettingValue,(A435-B435) *24)))</f>
        <v>#N/A</v>
      </c>
      <c r="J435" s="33" t="e">
        <f>IF(OR(A435="",B435=""),NA(),MAX(0,IF(A435-B435=0,SameDayCycleTimeSettingValue,((A435-B435) *24)-(INT((A435-B435)) * (24-(FinishHour-StartHour))))))</f>
        <v>#N/A</v>
      </c>
      <c r="K435" s="3" t="e">
        <f ca="1">IF(OR(A435&lt;&gt;"",B435=""),NA(),MAX(0,IF(_xlfn.DAYS(NOW(),B435)=0,SameDayCycleTimeSettingValue,_xlfn.DAYS(NOW(),B435))))</f>
        <v>#N/A</v>
      </c>
    </row>
    <row r="436" spans="1:11" x14ac:dyDescent="0.25">
      <c r="A436" s="32" t="str">
        <f>IF(AND(TRIM(INDEX(CompletedDateValues,ROW(A436)))&lt;&gt;"",INDEX(CompletedDateValues,ROW(A436))&gt;0),INDEX(CompletedDateValues,ROW(A436)),"")</f>
        <v/>
      </c>
      <c r="B436" s="32" t="str">
        <f>IF(AND(TRIM(INDEX(StartDateValues,ROW(A436)))&lt;&gt;"",INDEX(StartDateValues,ROW(A436))&gt;0),INDEX(StartDateValues,ROW(A436)),"")</f>
        <v/>
      </c>
      <c r="C436" s="22" t="str">
        <f t="shared" si="31"/>
        <v/>
      </c>
      <c r="D436" s="3" t="str">
        <f t="shared" si="32"/>
        <v/>
      </c>
      <c r="E436" s="3" t="str">
        <f t="shared" si="33"/>
        <v/>
      </c>
      <c r="F436" s="3" t="str">
        <f t="shared" si="34"/>
        <v/>
      </c>
      <c r="G436" s="3" t="str">
        <f>IF(A436="","",IF(HOUR(A436)&lt;StartHour,StartHour,IF(HOUR(A436)&gt;FinishHour,FinishHour,HOUR(A436))))</f>
        <v/>
      </c>
      <c r="H436" s="3" t="str">
        <f t="shared" si="35"/>
        <v/>
      </c>
      <c r="I436" s="33" t="e">
        <f>IF(OR(A436="",B436=""),NA(),MAX(0,IF(A436-B436=0,SameDayCycleTimeSettingValue,(A436-B436) *24)))</f>
        <v>#N/A</v>
      </c>
      <c r="J436" s="33" t="e">
        <f>IF(OR(A436="",B436=""),NA(),MAX(0,IF(A436-B436=0,SameDayCycleTimeSettingValue,((A436-B436) *24)-(INT((A436-B436)) * (24-(FinishHour-StartHour))))))</f>
        <v>#N/A</v>
      </c>
      <c r="K436" s="3" t="e">
        <f ca="1">IF(OR(A436&lt;&gt;"",B436=""),NA(),MAX(0,IF(_xlfn.DAYS(NOW(),B436)=0,SameDayCycleTimeSettingValue,_xlfn.DAYS(NOW(),B436))))</f>
        <v>#N/A</v>
      </c>
    </row>
    <row r="437" spans="1:11" x14ac:dyDescent="0.25">
      <c r="A437" s="32" t="str">
        <f>IF(AND(TRIM(INDEX(CompletedDateValues,ROW(A437)))&lt;&gt;"",INDEX(CompletedDateValues,ROW(A437))&gt;0),INDEX(CompletedDateValues,ROW(A437)),"")</f>
        <v/>
      </c>
      <c r="B437" s="32" t="str">
        <f>IF(AND(TRIM(INDEX(StartDateValues,ROW(A437)))&lt;&gt;"",INDEX(StartDateValues,ROW(A437))&gt;0),INDEX(StartDateValues,ROW(A437)),"")</f>
        <v/>
      </c>
      <c r="C437" s="22" t="str">
        <f t="shared" si="31"/>
        <v/>
      </c>
      <c r="D437" s="3" t="str">
        <f t="shared" si="32"/>
        <v/>
      </c>
      <c r="E437" s="3" t="str">
        <f t="shared" si="33"/>
        <v/>
      </c>
      <c r="F437" s="3" t="str">
        <f t="shared" si="34"/>
        <v/>
      </c>
      <c r="G437" s="3" t="str">
        <f>IF(A437="","",IF(HOUR(A437)&lt;StartHour,StartHour,IF(HOUR(A437)&gt;FinishHour,FinishHour,HOUR(A437))))</f>
        <v/>
      </c>
      <c r="H437" s="3" t="str">
        <f t="shared" si="35"/>
        <v/>
      </c>
      <c r="I437" s="33" t="e">
        <f>IF(OR(A437="",B437=""),NA(),MAX(0,IF(A437-B437=0,SameDayCycleTimeSettingValue,(A437-B437) *24)))</f>
        <v>#N/A</v>
      </c>
      <c r="J437" s="33" t="e">
        <f>IF(OR(A437="",B437=""),NA(),MAX(0,IF(A437-B437=0,SameDayCycleTimeSettingValue,((A437-B437) *24)-(INT((A437-B437)) * (24-(FinishHour-StartHour))))))</f>
        <v>#N/A</v>
      </c>
      <c r="K437" s="3" t="e">
        <f ca="1">IF(OR(A437&lt;&gt;"",B437=""),NA(),MAX(0,IF(_xlfn.DAYS(NOW(),B437)=0,SameDayCycleTimeSettingValue,_xlfn.DAYS(NOW(),B437))))</f>
        <v>#N/A</v>
      </c>
    </row>
    <row r="438" spans="1:11" x14ac:dyDescent="0.25">
      <c r="A438" s="32" t="str">
        <f>IF(AND(TRIM(INDEX(CompletedDateValues,ROW(A438)))&lt;&gt;"",INDEX(CompletedDateValues,ROW(A438))&gt;0),INDEX(CompletedDateValues,ROW(A438)),"")</f>
        <v/>
      </c>
      <c r="B438" s="32" t="str">
        <f>IF(AND(TRIM(INDEX(StartDateValues,ROW(A438)))&lt;&gt;"",INDEX(StartDateValues,ROW(A438))&gt;0),INDEX(StartDateValues,ROW(A438)),"")</f>
        <v/>
      </c>
      <c r="C438" s="22" t="str">
        <f t="shared" si="31"/>
        <v/>
      </c>
      <c r="D438" s="3" t="str">
        <f t="shared" si="32"/>
        <v/>
      </c>
      <c r="E438" s="3" t="str">
        <f t="shared" si="33"/>
        <v/>
      </c>
      <c r="F438" s="3" t="str">
        <f t="shared" si="34"/>
        <v/>
      </c>
      <c r="G438" s="3" t="str">
        <f>IF(A438="","",IF(HOUR(A438)&lt;StartHour,StartHour,IF(HOUR(A438)&gt;FinishHour,FinishHour,HOUR(A438))))</f>
        <v/>
      </c>
      <c r="H438" s="3" t="str">
        <f t="shared" si="35"/>
        <v/>
      </c>
      <c r="I438" s="33" t="e">
        <f>IF(OR(A438="",B438=""),NA(),MAX(0,IF(A438-B438=0,SameDayCycleTimeSettingValue,(A438-B438) *24)))</f>
        <v>#N/A</v>
      </c>
      <c r="J438" s="33" t="e">
        <f>IF(OR(A438="",B438=""),NA(),MAX(0,IF(A438-B438=0,SameDayCycleTimeSettingValue,((A438-B438) *24)-(INT((A438-B438)) * (24-(FinishHour-StartHour))))))</f>
        <v>#N/A</v>
      </c>
      <c r="K438" s="3" t="e">
        <f ca="1">IF(OR(A438&lt;&gt;"",B438=""),NA(),MAX(0,IF(_xlfn.DAYS(NOW(),B438)=0,SameDayCycleTimeSettingValue,_xlfn.DAYS(NOW(),B438))))</f>
        <v>#N/A</v>
      </c>
    </row>
    <row r="439" spans="1:11" x14ac:dyDescent="0.25">
      <c r="A439" s="32" t="str">
        <f>IF(AND(TRIM(INDEX(CompletedDateValues,ROW(A439)))&lt;&gt;"",INDEX(CompletedDateValues,ROW(A439))&gt;0),INDEX(CompletedDateValues,ROW(A439)),"")</f>
        <v/>
      </c>
      <c r="B439" s="32" t="str">
        <f>IF(AND(TRIM(INDEX(StartDateValues,ROW(A439)))&lt;&gt;"",INDEX(StartDateValues,ROW(A439))&gt;0),INDEX(StartDateValues,ROW(A439)),"")</f>
        <v/>
      </c>
      <c r="C439" s="22" t="str">
        <f t="shared" si="31"/>
        <v/>
      </c>
      <c r="D439" s="3" t="str">
        <f t="shared" si="32"/>
        <v/>
      </c>
      <c r="E439" s="3" t="str">
        <f t="shared" si="33"/>
        <v/>
      </c>
      <c r="F439" s="3" t="str">
        <f t="shared" si="34"/>
        <v/>
      </c>
      <c r="G439" s="3" t="str">
        <f>IF(A439="","",IF(HOUR(A439)&lt;StartHour,StartHour,IF(HOUR(A439)&gt;FinishHour,FinishHour,HOUR(A439))))</f>
        <v/>
      </c>
      <c r="H439" s="3" t="str">
        <f t="shared" si="35"/>
        <v/>
      </c>
      <c r="I439" s="33" t="e">
        <f>IF(OR(A439="",B439=""),NA(),MAX(0,IF(A439-B439=0,SameDayCycleTimeSettingValue,(A439-B439) *24)))</f>
        <v>#N/A</v>
      </c>
      <c r="J439" s="33" t="e">
        <f>IF(OR(A439="",B439=""),NA(),MAX(0,IF(A439-B439=0,SameDayCycleTimeSettingValue,((A439-B439) *24)-(INT((A439-B439)) * (24-(FinishHour-StartHour))))))</f>
        <v>#N/A</v>
      </c>
      <c r="K439" s="3" t="e">
        <f ca="1">IF(OR(A439&lt;&gt;"",B439=""),NA(),MAX(0,IF(_xlfn.DAYS(NOW(),B439)=0,SameDayCycleTimeSettingValue,_xlfn.DAYS(NOW(),B439))))</f>
        <v>#N/A</v>
      </c>
    </row>
    <row r="440" spans="1:11" x14ac:dyDescent="0.25">
      <c r="A440" s="32" t="str">
        <f>IF(AND(TRIM(INDEX(CompletedDateValues,ROW(A440)))&lt;&gt;"",INDEX(CompletedDateValues,ROW(A440))&gt;0),INDEX(CompletedDateValues,ROW(A440)),"")</f>
        <v/>
      </c>
      <c r="B440" s="32" t="str">
        <f>IF(AND(TRIM(INDEX(StartDateValues,ROW(A440)))&lt;&gt;"",INDEX(StartDateValues,ROW(A440))&gt;0),INDEX(StartDateValues,ROW(A440)),"")</f>
        <v/>
      </c>
      <c r="C440" s="22" t="str">
        <f t="shared" si="31"/>
        <v/>
      </c>
      <c r="D440" s="3" t="str">
        <f t="shared" si="32"/>
        <v/>
      </c>
      <c r="E440" s="3" t="str">
        <f t="shared" si="33"/>
        <v/>
      </c>
      <c r="F440" s="3" t="str">
        <f t="shared" si="34"/>
        <v/>
      </c>
      <c r="G440" s="3" t="str">
        <f>IF(A440="","",IF(HOUR(A440)&lt;StartHour,StartHour,IF(HOUR(A440)&gt;FinishHour,FinishHour,HOUR(A440))))</f>
        <v/>
      </c>
      <c r="H440" s="3" t="str">
        <f t="shared" si="35"/>
        <v/>
      </c>
      <c r="I440" s="33" t="e">
        <f>IF(OR(A440="",B440=""),NA(),MAX(0,IF(A440-B440=0,SameDayCycleTimeSettingValue,(A440-B440) *24)))</f>
        <v>#N/A</v>
      </c>
      <c r="J440" s="33" t="e">
        <f>IF(OR(A440="",B440=""),NA(),MAX(0,IF(A440-B440=0,SameDayCycleTimeSettingValue,((A440-B440) *24)-(INT((A440-B440)) * (24-(FinishHour-StartHour))))))</f>
        <v>#N/A</v>
      </c>
      <c r="K440" s="3" t="e">
        <f ca="1">IF(OR(A440&lt;&gt;"",B440=""),NA(),MAX(0,IF(_xlfn.DAYS(NOW(),B440)=0,SameDayCycleTimeSettingValue,_xlfn.DAYS(NOW(),B440))))</f>
        <v>#N/A</v>
      </c>
    </row>
    <row r="441" spans="1:11" x14ac:dyDescent="0.25">
      <c r="A441" s="32" t="str">
        <f>IF(AND(TRIM(INDEX(CompletedDateValues,ROW(A441)))&lt;&gt;"",INDEX(CompletedDateValues,ROW(A441))&gt;0),INDEX(CompletedDateValues,ROW(A441)),"")</f>
        <v/>
      </c>
      <c r="B441" s="32" t="str">
        <f>IF(AND(TRIM(INDEX(StartDateValues,ROW(A441)))&lt;&gt;"",INDEX(StartDateValues,ROW(A441))&gt;0),INDEX(StartDateValues,ROW(A441)),"")</f>
        <v/>
      </c>
      <c r="C441" s="22" t="str">
        <f t="shared" si="31"/>
        <v/>
      </c>
      <c r="D441" s="3" t="str">
        <f t="shared" si="32"/>
        <v/>
      </c>
      <c r="E441" s="3" t="str">
        <f t="shared" si="33"/>
        <v/>
      </c>
      <c r="F441" s="3" t="str">
        <f t="shared" si="34"/>
        <v/>
      </c>
      <c r="G441" s="3" t="str">
        <f>IF(A441="","",IF(HOUR(A441)&lt;StartHour,StartHour,IF(HOUR(A441)&gt;FinishHour,FinishHour,HOUR(A441))))</f>
        <v/>
      </c>
      <c r="H441" s="3" t="str">
        <f t="shared" si="35"/>
        <v/>
      </c>
      <c r="I441" s="33" t="e">
        <f>IF(OR(A441="",B441=""),NA(),MAX(0,IF(A441-B441=0,SameDayCycleTimeSettingValue,(A441-B441) *24)))</f>
        <v>#N/A</v>
      </c>
      <c r="J441" s="33" t="e">
        <f>IF(OR(A441="",B441=""),NA(),MAX(0,IF(A441-B441=0,SameDayCycleTimeSettingValue,((A441-B441) *24)-(INT((A441-B441)) * (24-(FinishHour-StartHour))))))</f>
        <v>#N/A</v>
      </c>
      <c r="K441" s="3" t="e">
        <f ca="1">IF(OR(A441&lt;&gt;"",B441=""),NA(),MAX(0,IF(_xlfn.DAYS(NOW(),B441)=0,SameDayCycleTimeSettingValue,_xlfn.DAYS(NOW(),B441))))</f>
        <v>#N/A</v>
      </c>
    </row>
    <row r="442" spans="1:11" x14ac:dyDescent="0.25">
      <c r="A442" s="32" t="str">
        <f>IF(AND(TRIM(INDEX(CompletedDateValues,ROW(A442)))&lt;&gt;"",INDEX(CompletedDateValues,ROW(A442))&gt;0),INDEX(CompletedDateValues,ROW(A442)),"")</f>
        <v/>
      </c>
      <c r="B442" s="32" t="str">
        <f>IF(AND(TRIM(INDEX(StartDateValues,ROW(A442)))&lt;&gt;"",INDEX(StartDateValues,ROW(A442))&gt;0),INDEX(StartDateValues,ROW(A442)),"")</f>
        <v/>
      </c>
      <c r="C442" s="22" t="str">
        <f t="shared" si="31"/>
        <v/>
      </c>
      <c r="D442" s="3" t="str">
        <f t="shared" si="32"/>
        <v/>
      </c>
      <c r="E442" s="3" t="str">
        <f t="shared" si="33"/>
        <v/>
      </c>
      <c r="F442" s="3" t="str">
        <f t="shared" si="34"/>
        <v/>
      </c>
      <c r="G442" s="3" t="str">
        <f>IF(A442="","",IF(HOUR(A442)&lt;StartHour,StartHour,IF(HOUR(A442)&gt;FinishHour,FinishHour,HOUR(A442))))</f>
        <v/>
      </c>
      <c r="H442" s="3" t="str">
        <f t="shared" si="35"/>
        <v/>
      </c>
      <c r="I442" s="33" t="e">
        <f>IF(OR(A442="",B442=""),NA(),MAX(0,IF(A442-B442=0,SameDayCycleTimeSettingValue,(A442-B442) *24)))</f>
        <v>#N/A</v>
      </c>
      <c r="J442" s="33" t="e">
        <f>IF(OR(A442="",B442=""),NA(),MAX(0,IF(A442-B442=0,SameDayCycleTimeSettingValue,((A442-B442) *24)-(INT((A442-B442)) * (24-(FinishHour-StartHour))))))</f>
        <v>#N/A</v>
      </c>
      <c r="K442" s="3" t="e">
        <f ca="1">IF(OR(A442&lt;&gt;"",B442=""),NA(),MAX(0,IF(_xlfn.DAYS(NOW(),B442)=0,SameDayCycleTimeSettingValue,_xlfn.DAYS(NOW(),B442))))</f>
        <v>#N/A</v>
      </c>
    </row>
    <row r="443" spans="1:11" x14ac:dyDescent="0.25">
      <c r="A443" s="32" t="str">
        <f>IF(AND(TRIM(INDEX(CompletedDateValues,ROW(A443)))&lt;&gt;"",INDEX(CompletedDateValues,ROW(A443))&gt;0),INDEX(CompletedDateValues,ROW(A443)),"")</f>
        <v/>
      </c>
      <c r="B443" s="32" t="str">
        <f>IF(AND(TRIM(INDEX(StartDateValues,ROW(A443)))&lt;&gt;"",INDEX(StartDateValues,ROW(A443))&gt;0),INDEX(StartDateValues,ROW(A443)),"")</f>
        <v/>
      </c>
      <c r="C443" s="22" t="str">
        <f t="shared" si="31"/>
        <v/>
      </c>
      <c r="D443" s="3" t="str">
        <f t="shared" si="32"/>
        <v/>
      </c>
      <c r="E443" s="3" t="str">
        <f t="shared" si="33"/>
        <v/>
      </c>
      <c r="F443" s="3" t="str">
        <f t="shared" si="34"/>
        <v/>
      </c>
      <c r="G443" s="3" t="str">
        <f>IF(A443="","",IF(HOUR(A443)&lt;StartHour,StartHour,IF(HOUR(A443)&gt;FinishHour,FinishHour,HOUR(A443))))</f>
        <v/>
      </c>
      <c r="H443" s="3" t="str">
        <f t="shared" si="35"/>
        <v/>
      </c>
      <c r="I443" s="33" t="e">
        <f>IF(OR(A443="",B443=""),NA(),MAX(0,IF(A443-B443=0,SameDayCycleTimeSettingValue,(A443-B443) *24)))</f>
        <v>#N/A</v>
      </c>
      <c r="J443" s="33" t="e">
        <f>IF(OR(A443="",B443=""),NA(),MAX(0,IF(A443-B443=0,SameDayCycleTimeSettingValue,((A443-B443) *24)-(INT((A443-B443)) * (24-(FinishHour-StartHour))))))</f>
        <v>#N/A</v>
      </c>
      <c r="K443" s="3" t="e">
        <f ca="1">IF(OR(A443&lt;&gt;"",B443=""),NA(),MAX(0,IF(_xlfn.DAYS(NOW(),B443)=0,SameDayCycleTimeSettingValue,_xlfn.DAYS(NOW(),B443))))</f>
        <v>#N/A</v>
      </c>
    </row>
    <row r="444" spans="1:11" x14ac:dyDescent="0.25">
      <c r="A444" s="32" t="str">
        <f>IF(AND(TRIM(INDEX(CompletedDateValues,ROW(A444)))&lt;&gt;"",INDEX(CompletedDateValues,ROW(A444))&gt;0),INDEX(CompletedDateValues,ROW(A444)),"")</f>
        <v/>
      </c>
      <c r="B444" s="32" t="str">
        <f>IF(AND(TRIM(INDEX(StartDateValues,ROW(A444)))&lt;&gt;"",INDEX(StartDateValues,ROW(A444))&gt;0),INDEX(StartDateValues,ROW(A444)),"")</f>
        <v/>
      </c>
      <c r="C444" s="22" t="str">
        <f t="shared" si="31"/>
        <v/>
      </c>
      <c r="D444" s="3" t="str">
        <f t="shared" si="32"/>
        <v/>
      </c>
      <c r="E444" s="3" t="str">
        <f t="shared" si="33"/>
        <v/>
      </c>
      <c r="F444" s="3" t="str">
        <f t="shared" si="34"/>
        <v/>
      </c>
      <c r="G444" s="3" t="str">
        <f>IF(A444="","",IF(HOUR(A444)&lt;StartHour,StartHour,IF(HOUR(A444)&gt;FinishHour,FinishHour,HOUR(A444))))</f>
        <v/>
      </c>
      <c r="H444" s="3" t="str">
        <f t="shared" si="35"/>
        <v/>
      </c>
      <c r="I444" s="33" t="e">
        <f>IF(OR(A444="",B444=""),NA(),MAX(0,IF(A444-B444=0,SameDayCycleTimeSettingValue,(A444-B444) *24)))</f>
        <v>#N/A</v>
      </c>
      <c r="J444" s="33" t="e">
        <f>IF(OR(A444="",B444=""),NA(),MAX(0,IF(A444-B444=0,SameDayCycleTimeSettingValue,((A444-B444) *24)-(INT((A444-B444)) * (24-(FinishHour-StartHour))))))</f>
        <v>#N/A</v>
      </c>
      <c r="K444" s="3" t="e">
        <f ca="1">IF(OR(A444&lt;&gt;"",B444=""),NA(),MAX(0,IF(_xlfn.DAYS(NOW(),B444)=0,SameDayCycleTimeSettingValue,_xlfn.DAYS(NOW(),B444))))</f>
        <v>#N/A</v>
      </c>
    </row>
    <row r="445" spans="1:11" x14ac:dyDescent="0.25">
      <c r="A445" s="32" t="str">
        <f>IF(AND(TRIM(INDEX(CompletedDateValues,ROW(A445)))&lt;&gt;"",INDEX(CompletedDateValues,ROW(A445))&gt;0),INDEX(CompletedDateValues,ROW(A445)),"")</f>
        <v/>
      </c>
      <c r="B445" s="32" t="str">
        <f>IF(AND(TRIM(INDEX(StartDateValues,ROW(A445)))&lt;&gt;"",INDEX(StartDateValues,ROW(A445))&gt;0),INDEX(StartDateValues,ROW(A445)),"")</f>
        <v/>
      </c>
      <c r="C445" s="22" t="str">
        <f t="shared" si="31"/>
        <v/>
      </c>
      <c r="D445" s="3" t="str">
        <f t="shared" si="32"/>
        <v/>
      </c>
      <c r="E445" s="3" t="str">
        <f t="shared" si="33"/>
        <v/>
      </c>
      <c r="F445" s="3" t="str">
        <f t="shared" si="34"/>
        <v/>
      </c>
      <c r="G445" s="3" t="str">
        <f>IF(A445="","",IF(HOUR(A445)&lt;StartHour,StartHour,IF(HOUR(A445)&gt;FinishHour,FinishHour,HOUR(A445))))</f>
        <v/>
      </c>
      <c r="H445" s="3" t="str">
        <f t="shared" si="35"/>
        <v/>
      </c>
      <c r="I445" s="33" t="e">
        <f>IF(OR(A445="",B445=""),NA(),MAX(0,IF(A445-B445=0,SameDayCycleTimeSettingValue,(A445-B445) *24)))</f>
        <v>#N/A</v>
      </c>
      <c r="J445" s="33" t="e">
        <f>IF(OR(A445="",B445=""),NA(),MAX(0,IF(A445-B445=0,SameDayCycleTimeSettingValue,((A445-B445) *24)-(INT((A445-B445)) * (24-(FinishHour-StartHour))))))</f>
        <v>#N/A</v>
      </c>
      <c r="K445" s="3" t="e">
        <f ca="1">IF(OR(A445&lt;&gt;"",B445=""),NA(),MAX(0,IF(_xlfn.DAYS(NOW(),B445)=0,SameDayCycleTimeSettingValue,_xlfn.DAYS(NOW(),B445))))</f>
        <v>#N/A</v>
      </c>
    </row>
    <row r="446" spans="1:11" x14ac:dyDescent="0.25">
      <c r="A446" s="32" t="str">
        <f>IF(AND(TRIM(INDEX(CompletedDateValues,ROW(A446)))&lt;&gt;"",INDEX(CompletedDateValues,ROW(A446))&gt;0),INDEX(CompletedDateValues,ROW(A446)),"")</f>
        <v/>
      </c>
      <c r="B446" s="32" t="str">
        <f>IF(AND(TRIM(INDEX(StartDateValues,ROW(A446)))&lt;&gt;"",INDEX(StartDateValues,ROW(A446))&gt;0),INDEX(StartDateValues,ROW(A446)),"")</f>
        <v/>
      </c>
      <c r="C446" s="22" t="str">
        <f t="shared" si="31"/>
        <v/>
      </c>
      <c r="D446" s="3" t="str">
        <f t="shared" si="32"/>
        <v/>
      </c>
      <c r="E446" s="3" t="str">
        <f t="shared" si="33"/>
        <v/>
      </c>
      <c r="F446" s="3" t="str">
        <f t="shared" si="34"/>
        <v/>
      </c>
      <c r="G446" s="3" t="str">
        <f>IF(A446="","",IF(HOUR(A446)&lt;StartHour,StartHour,IF(HOUR(A446)&gt;FinishHour,FinishHour,HOUR(A446))))</f>
        <v/>
      </c>
      <c r="H446" s="3" t="str">
        <f t="shared" si="35"/>
        <v/>
      </c>
      <c r="I446" s="33" t="e">
        <f>IF(OR(A446="",B446=""),NA(),MAX(0,IF(A446-B446=0,SameDayCycleTimeSettingValue,(A446-B446) *24)))</f>
        <v>#N/A</v>
      </c>
      <c r="J446" s="33" t="e">
        <f>IF(OR(A446="",B446=""),NA(),MAX(0,IF(A446-B446=0,SameDayCycleTimeSettingValue,((A446-B446) *24)-(INT((A446-B446)) * (24-(FinishHour-StartHour))))))</f>
        <v>#N/A</v>
      </c>
      <c r="K446" s="3" t="e">
        <f ca="1">IF(OR(A446&lt;&gt;"",B446=""),NA(),MAX(0,IF(_xlfn.DAYS(NOW(),B446)=0,SameDayCycleTimeSettingValue,_xlfn.DAYS(NOW(),B446))))</f>
        <v>#N/A</v>
      </c>
    </row>
    <row r="447" spans="1:11" x14ac:dyDescent="0.25">
      <c r="A447" s="32" t="str">
        <f>IF(AND(TRIM(INDEX(CompletedDateValues,ROW(A447)))&lt;&gt;"",INDEX(CompletedDateValues,ROW(A447))&gt;0),INDEX(CompletedDateValues,ROW(A447)),"")</f>
        <v/>
      </c>
      <c r="B447" s="32" t="str">
        <f>IF(AND(TRIM(INDEX(StartDateValues,ROW(A447)))&lt;&gt;"",INDEX(StartDateValues,ROW(A447))&gt;0),INDEX(StartDateValues,ROW(A447)),"")</f>
        <v/>
      </c>
      <c r="C447" s="22" t="str">
        <f t="shared" si="31"/>
        <v/>
      </c>
      <c r="D447" s="3" t="str">
        <f t="shared" si="32"/>
        <v/>
      </c>
      <c r="E447" s="3" t="str">
        <f t="shared" si="33"/>
        <v/>
      </c>
      <c r="F447" s="3" t="str">
        <f t="shared" si="34"/>
        <v/>
      </c>
      <c r="G447" s="3" t="str">
        <f>IF(A447="","",IF(HOUR(A447)&lt;StartHour,StartHour,IF(HOUR(A447)&gt;FinishHour,FinishHour,HOUR(A447))))</f>
        <v/>
      </c>
      <c r="H447" s="3" t="str">
        <f t="shared" si="35"/>
        <v/>
      </c>
      <c r="I447" s="33" t="e">
        <f>IF(OR(A447="",B447=""),NA(),MAX(0,IF(A447-B447=0,SameDayCycleTimeSettingValue,(A447-B447) *24)))</f>
        <v>#N/A</v>
      </c>
      <c r="J447" s="33" t="e">
        <f>IF(OR(A447="",B447=""),NA(),MAX(0,IF(A447-B447=0,SameDayCycleTimeSettingValue,((A447-B447) *24)-(INT((A447-B447)) * (24-(FinishHour-StartHour))))))</f>
        <v>#N/A</v>
      </c>
      <c r="K447" s="3" t="e">
        <f ca="1">IF(OR(A447&lt;&gt;"",B447=""),NA(),MAX(0,IF(_xlfn.DAYS(NOW(),B447)=0,SameDayCycleTimeSettingValue,_xlfn.DAYS(NOW(),B447))))</f>
        <v>#N/A</v>
      </c>
    </row>
    <row r="448" spans="1:11" x14ac:dyDescent="0.25">
      <c r="A448" s="32" t="str">
        <f>IF(AND(TRIM(INDEX(CompletedDateValues,ROW(A448)))&lt;&gt;"",INDEX(CompletedDateValues,ROW(A448))&gt;0),INDEX(CompletedDateValues,ROW(A448)),"")</f>
        <v/>
      </c>
      <c r="B448" s="32" t="str">
        <f>IF(AND(TRIM(INDEX(StartDateValues,ROW(A448)))&lt;&gt;"",INDEX(StartDateValues,ROW(A448))&gt;0),INDEX(StartDateValues,ROW(A448)),"")</f>
        <v/>
      </c>
      <c r="C448" s="22" t="str">
        <f t="shared" si="31"/>
        <v/>
      </c>
      <c r="D448" s="3" t="str">
        <f t="shared" si="32"/>
        <v/>
      </c>
      <c r="E448" s="3" t="str">
        <f t="shared" si="33"/>
        <v/>
      </c>
      <c r="F448" s="3" t="str">
        <f t="shared" si="34"/>
        <v/>
      </c>
      <c r="G448" s="3" t="str">
        <f>IF(A448="","",IF(HOUR(A448)&lt;StartHour,StartHour,IF(HOUR(A448)&gt;FinishHour,FinishHour,HOUR(A448))))</f>
        <v/>
      </c>
      <c r="H448" s="3" t="str">
        <f t="shared" si="35"/>
        <v/>
      </c>
      <c r="I448" s="33" t="e">
        <f>IF(OR(A448="",B448=""),NA(),MAX(0,IF(A448-B448=0,SameDayCycleTimeSettingValue,(A448-B448) *24)))</f>
        <v>#N/A</v>
      </c>
      <c r="J448" s="33" t="e">
        <f>IF(OR(A448="",B448=""),NA(),MAX(0,IF(A448-B448=0,SameDayCycleTimeSettingValue,((A448-B448) *24)-(INT((A448-B448)) * (24-(FinishHour-StartHour))))))</f>
        <v>#N/A</v>
      </c>
      <c r="K448" s="3" t="e">
        <f ca="1">IF(OR(A448&lt;&gt;"",B448=""),NA(),MAX(0,IF(_xlfn.DAYS(NOW(),B448)=0,SameDayCycleTimeSettingValue,_xlfn.DAYS(NOW(),B448))))</f>
        <v>#N/A</v>
      </c>
    </row>
    <row r="449" spans="1:11" x14ac:dyDescent="0.25">
      <c r="A449" s="32" t="str">
        <f>IF(AND(TRIM(INDEX(CompletedDateValues,ROW(A449)))&lt;&gt;"",INDEX(CompletedDateValues,ROW(A449))&gt;0),INDEX(CompletedDateValues,ROW(A449)),"")</f>
        <v/>
      </c>
      <c r="B449" s="32" t="str">
        <f>IF(AND(TRIM(INDEX(StartDateValues,ROW(A449)))&lt;&gt;"",INDEX(StartDateValues,ROW(A449))&gt;0),INDEX(StartDateValues,ROW(A449)),"")</f>
        <v/>
      </c>
      <c r="C449" s="22" t="str">
        <f t="shared" si="31"/>
        <v/>
      </c>
      <c r="D449" s="3" t="str">
        <f t="shared" si="32"/>
        <v/>
      </c>
      <c r="E449" s="3" t="str">
        <f t="shared" si="33"/>
        <v/>
      </c>
      <c r="F449" s="3" t="str">
        <f t="shared" si="34"/>
        <v/>
      </c>
      <c r="G449" s="3" t="str">
        <f>IF(A449="","",IF(HOUR(A449)&lt;StartHour,StartHour,IF(HOUR(A449)&gt;FinishHour,FinishHour,HOUR(A449))))</f>
        <v/>
      </c>
      <c r="H449" s="3" t="str">
        <f t="shared" si="35"/>
        <v/>
      </c>
      <c r="I449" s="33" t="e">
        <f>IF(OR(A449="",B449=""),NA(),MAX(0,IF(A449-B449=0,SameDayCycleTimeSettingValue,(A449-B449) *24)))</f>
        <v>#N/A</v>
      </c>
      <c r="J449" s="33" t="e">
        <f>IF(OR(A449="",B449=""),NA(),MAX(0,IF(A449-B449=0,SameDayCycleTimeSettingValue,((A449-B449) *24)-(INT((A449-B449)) * (24-(FinishHour-StartHour))))))</f>
        <v>#N/A</v>
      </c>
      <c r="K449" s="3" t="e">
        <f ca="1">IF(OR(A449&lt;&gt;"",B449=""),NA(),MAX(0,IF(_xlfn.DAYS(NOW(),B449)=0,SameDayCycleTimeSettingValue,_xlfn.DAYS(NOW(),B449))))</f>
        <v>#N/A</v>
      </c>
    </row>
    <row r="450" spans="1:11" x14ac:dyDescent="0.25">
      <c r="A450" s="32" t="str">
        <f>IF(AND(TRIM(INDEX(CompletedDateValues,ROW(A450)))&lt;&gt;"",INDEX(CompletedDateValues,ROW(A450))&gt;0),INDEX(CompletedDateValues,ROW(A450)),"")</f>
        <v/>
      </c>
      <c r="B450" s="32" t="str">
        <f>IF(AND(TRIM(INDEX(StartDateValues,ROW(A450)))&lt;&gt;"",INDEX(StartDateValues,ROW(A450))&gt;0),INDEX(StartDateValues,ROW(A450)),"")</f>
        <v/>
      </c>
      <c r="C450" s="22" t="str">
        <f t="shared" si="31"/>
        <v/>
      </c>
      <c r="D450" s="3" t="str">
        <f t="shared" si="32"/>
        <v/>
      </c>
      <c r="E450" s="3" t="str">
        <f t="shared" si="33"/>
        <v/>
      </c>
      <c r="F450" s="3" t="str">
        <f t="shared" si="34"/>
        <v/>
      </c>
      <c r="G450" s="3" t="str">
        <f>IF(A450="","",IF(HOUR(A450)&lt;StartHour,StartHour,IF(HOUR(A450)&gt;FinishHour,FinishHour,HOUR(A450))))</f>
        <v/>
      </c>
      <c r="H450" s="3" t="str">
        <f t="shared" si="35"/>
        <v/>
      </c>
      <c r="I450" s="33" t="e">
        <f>IF(OR(A450="",B450=""),NA(),MAX(0,IF(A450-B450=0,SameDayCycleTimeSettingValue,(A450-B450) *24)))</f>
        <v>#N/A</v>
      </c>
      <c r="J450" s="33" t="e">
        <f>IF(OR(A450="",B450=""),NA(),MAX(0,IF(A450-B450=0,SameDayCycleTimeSettingValue,((A450-B450) *24)-(INT((A450-B450)) * (24-(FinishHour-StartHour))))))</f>
        <v>#N/A</v>
      </c>
      <c r="K450" s="3" t="e">
        <f ca="1">IF(OR(A450&lt;&gt;"",B450=""),NA(),MAX(0,IF(_xlfn.DAYS(NOW(),B450)=0,SameDayCycleTimeSettingValue,_xlfn.DAYS(NOW(),B450))))</f>
        <v>#N/A</v>
      </c>
    </row>
    <row r="451" spans="1:11" x14ac:dyDescent="0.25">
      <c r="A451" s="32" t="str">
        <f>IF(AND(TRIM(INDEX(CompletedDateValues,ROW(A451)))&lt;&gt;"",INDEX(CompletedDateValues,ROW(A451))&gt;0),INDEX(CompletedDateValues,ROW(A451)),"")</f>
        <v/>
      </c>
      <c r="B451" s="32" t="str">
        <f>IF(AND(TRIM(INDEX(StartDateValues,ROW(A451)))&lt;&gt;"",INDEX(StartDateValues,ROW(A451))&gt;0),INDEX(StartDateValues,ROW(A451)),"")</f>
        <v/>
      </c>
      <c r="C451" s="22" t="str">
        <f t="shared" ref="C451:C514" si="36">IF(AND(TRIM(INDEX(WorkTypeValues,ROW(A451)))&lt;&gt;"",INDEX(WorkTypeValues,ROW(A451))&gt;0),INDEX(WorkTypeValues,ROW(A451)),"")</f>
        <v/>
      </c>
      <c r="D451" s="3" t="str">
        <f t="shared" ref="D451:D514" si="37">IF(A451="", "",YEAR(A451))</f>
        <v/>
      </c>
      <c r="E451" s="3" t="str">
        <f t="shared" ref="E451:E514" si="38">IF(A451="","",MONTH(A451))</f>
        <v/>
      </c>
      <c r="F451" s="3" t="str">
        <f t="shared" ref="F451:F514" si="39">IF(A451="","",DAY(A451))</f>
        <v/>
      </c>
      <c r="G451" s="3" t="str">
        <f>IF(A451="","",IF(HOUR(A451)&lt;StartHour,StartHour,IF(HOUR(A451)&gt;FinishHour,FinishHour,HOUR(A451))))</f>
        <v/>
      </c>
      <c r="H451" s="3" t="str">
        <f t="shared" ref="H451:H514" si="40">IF(D451="","",D451&amp;"-"&amp;TEXT(E451,"00") &amp;"-"&amp;TEXT(F451,"00") &amp;"-"&amp;TEXT(G451,"00"))</f>
        <v/>
      </c>
      <c r="I451" s="33" t="e">
        <f>IF(OR(A451="",B451=""),NA(),MAX(0,IF(A451-B451=0,SameDayCycleTimeSettingValue,(A451-B451) *24)))</f>
        <v>#N/A</v>
      </c>
      <c r="J451" s="33" t="e">
        <f>IF(OR(A451="",B451=""),NA(),MAX(0,IF(A451-B451=0,SameDayCycleTimeSettingValue,((A451-B451) *24)-(INT((A451-B451)) * (24-(FinishHour-StartHour))))))</f>
        <v>#N/A</v>
      </c>
      <c r="K451" s="3" t="e">
        <f ca="1">IF(OR(A451&lt;&gt;"",B451=""),NA(),MAX(0,IF(_xlfn.DAYS(NOW(),B451)=0,SameDayCycleTimeSettingValue,_xlfn.DAYS(NOW(),B451))))</f>
        <v>#N/A</v>
      </c>
    </row>
    <row r="452" spans="1:11" x14ac:dyDescent="0.25">
      <c r="A452" s="32" t="str">
        <f>IF(AND(TRIM(INDEX(CompletedDateValues,ROW(A452)))&lt;&gt;"",INDEX(CompletedDateValues,ROW(A452))&gt;0),INDEX(CompletedDateValues,ROW(A452)),"")</f>
        <v/>
      </c>
      <c r="B452" s="32" t="str">
        <f>IF(AND(TRIM(INDEX(StartDateValues,ROW(A452)))&lt;&gt;"",INDEX(StartDateValues,ROW(A452))&gt;0),INDEX(StartDateValues,ROW(A452)),"")</f>
        <v/>
      </c>
      <c r="C452" s="22" t="str">
        <f t="shared" si="36"/>
        <v/>
      </c>
      <c r="D452" s="3" t="str">
        <f t="shared" si="37"/>
        <v/>
      </c>
      <c r="E452" s="3" t="str">
        <f t="shared" si="38"/>
        <v/>
      </c>
      <c r="F452" s="3" t="str">
        <f t="shared" si="39"/>
        <v/>
      </c>
      <c r="G452" s="3" t="str">
        <f>IF(A452="","",IF(HOUR(A452)&lt;StartHour,StartHour,IF(HOUR(A452)&gt;FinishHour,FinishHour,HOUR(A452))))</f>
        <v/>
      </c>
      <c r="H452" s="3" t="str">
        <f t="shared" si="40"/>
        <v/>
      </c>
      <c r="I452" s="33" t="e">
        <f>IF(OR(A452="",B452=""),NA(),MAX(0,IF(A452-B452=0,SameDayCycleTimeSettingValue,(A452-B452) *24)))</f>
        <v>#N/A</v>
      </c>
      <c r="J452" s="33" t="e">
        <f>IF(OR(A452="",B452=""),NA(),MAX(0,IF(A452-B452=0,SameDayCycleTimeSettingValue,((A452-B452) *24)-(INT((A452-B452)) * (24-(FinishHour-StartHour))))))</f>
        <v>#N/A</v>
      </c>
      <c r="K452" s="3" t="e">
        <f ca="1">IF(OR(A452&lt;&gt;"",B452=""),NA(),MAX(0,IF(_xlfn.DAYS(NOW(),B452)=0,SameDayCycleTimeSettingValue,_xlfn.DAYS(NOW(),B452))))</f>
        <v>#N/A</v>
      </c>
    </row>
    <row r="453" spans="1:11" x14ac:dyDescent="0.25">
      <c r="A453" s="32" t="str">
        <f>IF(AND(TRIM(INDEX(CompletedDateValues,ROW(A453)))&lt;&gt;"",INDEX(CompletedDateValues,ROW(A453))&gt;0),INDEX(CompletedDateValues,ROW(A453)),"")</f>
        <v/>
      </c>
      <c r="B453" s="32" t="str">
        <f>IF(AND(TRIM(INDEX(StartDateValues,ROW(A453)))&lt;&gt;"",INDEX(StartDateValues,ROW(A453))&gt;0),INDEX(StartDateValues,ROW(A453)),"")</f>
        <v/>
      </c>
      <c r="C453" s="22" t="str">
        <f t="shared" si="36"/>
        <v/>
      </c>
      <c r="D453" s="3" t="str">
        <f t="shared" si="37"/>
        <v/>
      </c>
      <c r="E453" s="3" t="str">
        <f t="shared" si="38"/>
        <v/>
      </c>
      <c r="F453" s="3" t="str">
        <f t="shared" si="39"/>
        <v/>
      </c>
      <c r="G453" s="3" t="str">
        <f>IF(A453="","",IF(HOUR(A453)&lt;StartHour,StartHour,IF(HOUR(A453)&gt;FinishHour,FinishHour,HOUR(A453))))</f>
        <v/>
      </c>
      <c r="H453" s="3" t="str">
        <f t="shared" si="40"/>
        <v/>
      </c>
      <c r="I453" s="33" t="e">
        <f>IF(OR(A453="",B453=""),NA(),MAX(0,IF(A453-B453=0,SameDayCycleTimeSettingValue,(A453-B453) *24)))</f>
        <v>#N/A</v>
      </c>
      <c r="J453" s="33" t="e">
        <f>IF(OR(A453="",B453=""),NA(),MAX(0,IF(A453-B453=0,SameDayCycleTimeSettingValue,((A453-B453) *24)-(INT((A453-B453)) * (24-(FinishHour-StartHour))))))</f>
        <v>#N/A</v>
      </c>
      <c r="K453" s="3" t="e">
        <f ca="1">IF(OR(A453&lt;&gt;"",B453=""),NA(),MAX(0,IF(_xlfn.DAYS(NOW(),B453)=0,SameDayCycleTimeSettingValue,_xlfn.DAYS(NOW(),B453))))</f>
        <v>#N/A</v>
      </c>
    </row>
    <row r="454" spans="1:11" x14ac:dyDescent="0.25">
      <c r="A454" s="32" t="str">
        <f>IF(AND(TRIM(INDEX(CompletedDateValues,ROW(A454)))&lt;&gt;"",INDEX(CompletedDateValues,ROW(A454))&gt;0),INDEX(CompletedDateValues,ROW(A454)),"")</f>
        <v/>
      </c>
      <c r="B454" s="32" t="str">
        <f>IF(AND(TRIM(INDEX(StartDateValues,ROW(A454)))&lt;&gt;"",INDEX(StartDateValues,ROW(A454))&gt;0),INDEX(StartDateValues,ROW(A454)),"")</f>
        <v/>
      </c>
      <c r="C454" s="22" t="str">
        <f t="shared" si="36"/>
        <v/>
      </c>
      <c r="D454" s="3" t="str">
        <f t="shared" si="37"/>
        <v/>
      </c>
      <c r="E454" s="3" t="str">
        <f t="shared" si="38"/>
        <v/>
      </c>
      <c r="F454" s="3" t="str">
        <f t="shared" si="39"/>
        <v/>
      </c>
      <c r="G454" s="3" t="str">
        <f>IF(A454="","",IF(HOUR(A454)&lt;StartHour,StartHour,IF(HOUR(A454)&gt;FinishHour,FinishHour,HOUR(A454))))</f>
        <v/>
      </c>
      <c r="H454" s="3" t="str">
        <f t="shared" si="40"/>
        <v/>
      </c>
      <c r="I454" s="33" t="e">
        <f>IF(OR(A454="",B454=""),NA(),MAX(0,IF(A454-B454=0,SameDayCycleTimeSettingValue,(A454-B454) *24)))</f>
        <v>#N/A</v>
      </c>
      <c r="J454" s="33" t="e">
        <f>IF(OR(A454="",B454=""),NA(),MAX(0,IF(A454-B454=0,SameDayCycleTimeSettingValue,((A454-B454) *24)-(INT((A454-B454)) * (24-(FinishHour-StartHour))))))</f>
        <v>#N/A</v>
      </c>
      <c r="K454" s="3" t="e">
        <f ca="1">IF(OR(A454&lt;&gt;"",B454=""),NA(),MAX(0,IF(_xlfn.DAYS(NOW(),B454)=0,SameDayCycleTimeSettingValue,_xlfn.DAYS(NOW(),B454))))</f>
        <v>#N/A</v>
      </c>
    </row>
    <row r="455" spans="1:11" x14ac:dyDescent="0.25">
      <c r="A455" s="32" t="str">
        <f>IF(AND(TRIM(INDEX(CompletedDateValues,ROW(A455)))&lt;&gt;"",INDEX(CompletedDateValues,ROW(A455))&gt;0),INDEX(CompletedDateValues,ROW(A455)),"")</f>
        <v/>
      </c>
      <c r="B455" s="32" t="str">
        <f>IF(AND(TRIM(INDEX(StartDateValues,ROW(A455)))&lt;&gt;"",INDEX(StartDateValues,ROW(A455))&gt;0),INDEX(StartDateValues,ROW(A455)),"")</f>
        <v/>
      </c>
      <c r="C455" s="22" t="str">
        <f t="shared" si="36"/>
        <v/>
      </c>
      <c r="D455" s="3" t="str">
        <f t="shared" si="37"/>
        <v/>
      </c>
      <c r="E455" s="3" t="str">
        <f t="shared" si="38"/>
        <v/>
      </c>
      <c r="F455" s="3" t="str">
        <f t="shared" si="39"/>
        <v/>
      </c>
      <c r="G455" s="3" t="str">
        <f>IF(A455="","",IF(HOUR(A455)&lt;StartHour,StartHour,IF(HOUR(A455)&gt;FinishHour,FinishHour,HOUR(A455))))</f>
        <v/>
      </c>
      <c r="H455" s="3" t="str">
        <f t="shared" si="40"/>
        <v/>
      </c>
      <c r="I455" s="33" t="e">
        <f>IF(OR(A455="",B455=""),NA(),MAX(0,IF(A455-B455=0,SameDayCycleTimeSettingValue,(A455-B455) *24)))</f>
        <v>#N/A</v>
      </c>
      <c r="J455" s="33" t="e">
        <f>IF(OR(A455="",B455=""),NA(),MAX(0,IF(A455-B455=0,SameDayCycleTimeSettingValue,((A455-B455) *24)-(INT((A455-B455)) * (24-(FinishHour-StartHour))))))</f>
        <v>#N/A</v>
      </c>
      <c r="K455" s="3" t="e">
        <f ca="1">IF(OR(A455&lt;&gt;"",B455=""),NA(),MAX(0,IF(_xlfn.DAYS(NOW(),B455)=0,SameDayCycleTimeSettingValue,_xlfn.DAYS(NOW(),B455))))</f>
        <v>#N/A</v>
      </c>
    </row>
    <row r="456" spans="1:11" x14ac:dyDescent="0.25">
      <c r="A456" s="32" t="str">
        <f>IF(AND(TRIM(INDEX(CompletedDateValues,ROW(A456)))&lt;&gt;"",INDEX(CompletedDateValues,ROW(A456))&gt;0),INDEX(CompletedDateValues,ROW(A456)),"")</f>
        <v/>
      </c>
      <c r="B456" s="32" t="str">
        <f>IF(AND(TRIM(INDEX(StartDateValues,ROW(A456)))&lt;&gt;"",INDEX(StartDateValues,ROW(A456))&gt;0),INDEX(StartDateValues,ROW(A456)),"")</f>
        <v/>
      </c>
      <c r="C456" s="22" t="str">
        <f t="shared" si="36"/>
        <v/>
      </c>
      <c r="D456" s="3" t="str">
        <f t="shared" si="37"/>
        <v/>
      </c>
      <c r="E456" s="3" t="str">
        <f t="shared" si="38"/>
        <v/>
      </c>
      <c r="F456" s="3" t="str">
        <f t="shared" si="39"/>
        <v/>
      </c>
      <c r="G456" s="3" t="str">
        <f>IF(A456="","",IF(HOUR(A456)&lt;StartHour,StartHour,IF(HOUR(A456)&gt;FinishHour,FinishHour,HOUR(A456))))</f>
        <v/>
      </c>
      <c r="H456" s="3" t="str">
        <f t="shared" si="40"/>
        <v/>
      </c>
      <c r="I456" s="33" t="e">
        <f>IF(OR(A456="",B456=""),NA(),MAX(0,IF(A456-B456=0,SameDayCycleTimeSettingValue,(A456-B456) *24)))</f>
        <v>#N/A</v>
      </c>
      <c r="J456" s="33" t="e">
        <f>IF(OR(A456="",B456=""),NA(),MAX(0,IF(A456-B456=0,SameDayCycleTimeSettingValue,((A456-B456) *24)-(INT((A456-B456)) * (24-(FinishHour-StartHour))))))</f>
        <v>#N/A</v>
      </c>
      <c r="K456" s="3" t="e">
        <f ca="1">IF(OR(A456&lt;&gt;"",B456=""),NA(),MAX(0,IF(_xlfn.DAYS(NOW(),B456)=0,SameDayCycleTimeSettingValue,_xlfn.DAYS(NOW(),B456))))</f>
        <v>#N/A</v>
      </c>
    </row>
    <row r="457" spans="1:11" x14ac:dyDescent="0.25">
      <c r="A457" s="32" t="str">
        <f>IF(AND(TRIM(INDEX(CompletedDateValues,ROW(A457)))&lt;&gt;"",INDEX(CompletedDateValues,ROW(A457))&gt;0),INDEX(CompletedDateValues,ROW(A457)),"")</f>
        <v/>
      </c>
      <c r="B457" s="32" t="str">
        <f>IF(AND(TRIM(INDEX(StartDateValues,ROW(A457)))&lt;&gt;"",INDEX(StartDateValues,ROW(A457))&gt;0),INDEX(StartDateValues,ROW(A457)),"")</f>
        <v/>
      </c>
      <c r="C457" s="22" t="str">
        <f t="shared" si="36"/>
        <v/>
      </c>
      <c r="D457" s="3" t="str">
        <f t="shared" si="37"/>
        <v/>
      </c>
      <c r="E457" s="3" t="str">
        <f t="shared" si="38"/>
        <v/>
      </c>
      <c r="F457" s="3" t="str">
        <f t="shared" si="39"/>
        <v/>
      </c>
      <c r="G457" s="3" t="str">
        <f>IF(A457="","",IF(HOUR(A457)&lt;StartHour,StartHour,IF(HOUR(A457)&gt;FinishHour,FinishHour,HOUR(A457))))</f>
        <v/>
      </c>
      <c r="H457" s="3" t="str">
        <f t="shared" si="40"/>
        <v/>
      </c>
      <c r="I457" s="33" t="e">
        <f>IF(OR(A457="",B457=""),NA(),MAX(0,IF(A457-B457=0,SameDayCycleTimeSettingValue,(A457-B457) *24)))</f>
        <v>#N/A</v>
      </c>
      <c r="J457" s="33" t="e">
        <f>IF(OR(A457="",B457=""),NA(),MAX(0,IF(A457-B457=0,SameDayCycleTimeSettingValue,((A457-B457) *24)-(INT((A457-B457)) * (24-(FinishHour-StartHour))))))</f>
        <v>#N/A</v>
      </c>
      <c r="K457" s="3" t="e">
        <f ca="1">IF(OR(A457&lt;&gt;"",B457=""),NA(),MAX(0,IF(_xlfn.DAYS(NOW(),B457)=0,SameDayCycleTimeSettingValue,_xlfn.DAYS(NOW(),B457))))</f>
        <v>#N/A</v>
      </c>
    </row>
    <row r="458" spans="1:11" x14ac:dyDescent="0.25">
      <c r="A458" s="32" t="str">
        <f>IF(AND(TRIM(INDEX(CompletedDateValues,ROW(A458)))&lt;&gt;"",INDEX(CompletedDateValues,ROW(A458))&gt;0),INDEX(CompletedDateValues,ROW(A458)),"")</f>
        <v/>
      </c>
      <c r="B458" s="32" t="str">
        <f>IF(AND(TRIM(INDEX(StartDateValues,ROW(A458)))&lt;&gt;"",INDEX(StartDateValues,ROW(A458))&gt;0),INDEX(StartDateValues,ROW(A458)),"")</f>
        <v/>
      </c>
      <c r="C458" s="22" t="str">
        <f t="shared" si="36"/>
        <v/>
      </c>
      <c r="D458" s="3" t="str">
        <f t="shared" si="37"/>
        <v/>
      </c>
      <c r="E458" s="3" t="str">
        <f t="shared" si="38"/>
        <v/>
      </c>
      <c r="F458" s="3" t="str">
        <f t="shared" si="39"/>
        <v/>
      </c>
      <c r="G458" s="3" t="str">
        <f>IF(A458="","",IF(HOUR(A458)&lt;StartHour,StartHour,IF(HOUR(A458)&gt;FinishHour,FinishHour,HOUR(A458))))</f>
        <v/>
      </c>
      <c r="H458" s="3" t="str">
        <f t="shared" si="40"/>
        <v/>
      </c>
      <c r="I458" s="33" t="e">
        <f>IF(OR(A458="",B458=""),NA(),MAX(0,IF(A458-B458=0,SameDayCycleTimeSettingValue,(A458-B458) *24)))</f>
        <v>#N/A</v>
      </c>
      <c r="J458" s="33" t="e">
        <f>IF(OR(A458="",B458=""),NA(),MAX(0,IF(A458-B458=0,SameDayCycleTimeSettingValue,((A458-B458) *24)-(INT((A458-B458)) * (24-(FinishHour-StartHour))))))</f>
        <v>#N/A</v>
      </c>
      <c r="K458" s="3" t="e">
        <f ca="1">IF(OR(A458&lt;&gt;"",B458=""),NA(),MAX(0,IF(_xlfn.DAYS(NOW(),B458)=0,SameDayCycleTimeSettingValue,_xlfn.DAYS(NOW(),B458))))</f>
        <v>#N/A</v>
      </c>
    </row>
    <row r="459" spans="1:11" x14ac:dyDescent="0.25">
      <c r="A459" s="32" t="str">
        <f>IF(AND(TRIM(INDEX(CompletedDateValues,ROW(A459)))&lt;&gt;"",INDEX(CompletedDateValues,ROW(A459))&gt;0),INDEX(CompletedDateValues,ROW(A459)),"")</f>
        <v/>
      </c>
      <c r="B459" s="32" t="str">
        <f>IF(AND(TRIM(INDEX(StartDateValues,ROW(A459)))&lt;&gt;"",INDEX(StartDateValues,ROW(A459))&gt;0),INDEX(StartDateValues,ROW(A459)),"")</f>
        <v/>
      </c>
      <c r="C459" s="22" t="str">
        <f t="shared" si="36"/>
        <v/>
      </c>
      <c r="D459" s="3" t="str">
        <f t="shared" si="37"/>
        <v/>
      </c>
      <c r="E459" s="3" t="str">
        <f t="shared" si="38"/>
        <v/>
      </c>
      <c r="F459" s="3" t="str">
        <f t="shared" si="39"/>
        <v/>
      </c>
      <c r="G459" s="3" t="str">
        <f>IF(A459="","",IF(HOUR(A459)&lt;StartHour,StartHour,IF(HOUR(A459)&gt;FinishHour,FinishHour,HOUR(A459))))</f>
        <v/>
      </c>
      <c r="H459" s="3" t="str">
        <f t="shared" si="40"/>
        <v/>
      </c>
      <c r="I459" s="33" t="e">
        <f>IF(OR(A459="",B459=""),NA(),MAX(0,IF(A459-B459=0,SameDayCycleTimeSettingValue,(A459-B459) *24)))</f>
        <v>#N/A</v>
      </c>
      <c r="J459" s="33" t="e">
        <f>IF(OR(A459="",B459=""),NA(),MAX(0,IF(A459-B459=0,SameDayCycleTimeSettingValue,((A459-B459) *24)-(INT((A459-B459)) * (24-(FinishHour-StartHour))))))</f>
        <v>#N/A</v>
      </c>
      <c r="K459" s="3" t="e">
        <f ca="1">IF(OR(A459&lt;&gt;"",B459=""),NA(),MAX(0,IF(_xlfn.DAYS(NOW(),B459)=0,SameDayCycleTimeSettingValue,_xlfn.DAYS(NOW(),B459))))</f>
        <v>#N/A</v>
      </c>
    </row>
    <row r="460" spans="1:11" x14ac:dyDescent="0.25">
      <c r="A460" s="32" t="str">
        <f>IF(AND(TRIM(INDEX(CompletedDateValues,ROW(A460)))&lt;&gt;"",INDEX(CompletedDateValues,ROW(A460))&gt;0),INDEX(CompletedDateValues,ROW(A460)),"")</f>
        <v/>
      </c>
      <c r="B460" s="32" t="str">
        <f>IF(AND(TRIM(INDEX(StartDateValues,ROW(A460)))&lt;&gt;"",INDEX(StartDateValues,ROW(A460))&gt;0),INDEX(StartDateValues,ROW(A460)),"")</f>
        <v/>
      </c>
      <c r="C460" s="22" t="str">
        <f t="shared" si="36"/>
        <v/>
      </c>
      <c r="D460" s="3" t="str">
        <f t="shared" si="37"/>
        <v/>
      </c>
      <c r="E460" s="3" t="str">
        <f t="shared" si="38"/>
        <v/>
      </c>
      <c r="F460" s="3" t="str">
        <f t="shared" si="39"/>
        <v/>
      </c>
      <c r="G460" s="3" t="str">
        <f>IF(A460="","",IF(HOUR(A460)&lt;StartHour,StartHour,IF(HOUR(A460)&gt;FinishHour,FinishHour,HOUR(A460))))</f>
        <v/>
      </c>
      <c r="H460" s="3" t="str">
        <f t="shared" si="40"/>
        <v/>
      </c>
      <c r="I460" s="33" t="e">
        <f>IF(OR(A460="",B460=""),NA(),MAX(0,IF(A460-B460=0,SameDayCycleTimeSettingValue,(A460-B460) *24)))</f>
        <v>#N/A</v>
      </c>
      <c r="J460" s="33" t="e">
        <f>IF(OR(A460="",B460=""),NA(),MAX(0,IF(A460-B460=0,SameDayCycleTimeSettingValue,((A460-B460) *24)-(INT((A460-B460)) * (24-(FinishHour-StartHour))))))</f>
        <v>#N/A</v>
      </c>
      <c r="K460" s="3" t="e">
        <f ca="1">IF(OR(A460&lt;&gt;"",B460=""),NA(),MAX(0,IF(_xlfn.DAYS(NOW(),B460)=0,SameDayCycleTimeSettingValue,_xlfn.DAYS(NOW(),B460))))</f>
        <v>#N/A</v>
      </c>
    </row>
    <row r="461" spans="1:11" x14ac:dyDescent="0.25">
      <c r="A461" s="32" t="str">
        <f>IF(AND(TRIM(INDEX(CompletedDateValues,ROW(A461)))&lt;&gt;"",INDEX(CompletedDateValues,ROW(A461))&gt;0),INDEX(CompletedDateValues,ROW(A461)),"")</f>
        <v/>
      </c>
      <c r="B461" s="32" t="str">
        <f>IF(AND(TRIM(INDEX(StartDateValues,ROW(A461)))&lt;&gt;"",INDEX(StartDateValues,ROW(A461))&gt;0),INDEX(StartDateValues,ROW(A461)),"")</f>
        <v/>
      </c>
      <c r="C461" s="22" t="str">
        <f t="shared" si="36"/>
        <v/>
      </c>
      <c r="D461" s="3" t="str">
        <f t="shared" si="37"/>
        <v/>
      </c>
      <c r="E461" s="3" t="str">
        <f t="shared" si="38"/>
        <v/>
      </c>
      <c r="F461" s="3" t="str">
        <f t="shared" si="39"/>
        <v/>
      </c>
      <c r="G461" s="3" t="str">
        <f>IF(A461="","",IF(HOUR(A461)&lt;StartHour,StartHour,IF(HOUR(A461)&gt;FinishHour,FinishHour,HOUR(A461))))</f>
        <v/>
      </c>
      <c r="H461" s="3" t="str">
        <f t="shared" si="40"/>
        <v/>
      </c>
      <c r="I461" s="33" t="e">
        <f>IF(OR(A461="",B461=""),NA(),MAX(0,IF(A461-B461=0,SameDayCycleTimeSettingValue,(A461-B461) *24)))</f>
        <v>#N/A</v>
      </c>
      <c r="J461" s="33" t="e">
        <f>IF(OR(A461="",B461=""),NA(),MAX(0,IF(A461-B461=0,SameDayCycleTimeSettingValue,((A461-B461) *24)-(INT((A461-B461)) * (24-(FinishHour-StartHour))))))</f>
        <v>#N/A</v>
      </c>
      <c r="K461" s="3" t="e">
        <f ca="1">IF(OR(A461&lt;&gt;"",B461=""),NA(),MAX(0,IF(_xlfn.DAYS(NOW(),B461)=0,SameDayCycleTimeSettingValue,_xlfn.DAYS(NOW(),B461))))</f>
        <v>#N/A</v>
      </c>
    </row>
    <row r="462" spans="1:11" x14ac:dyDescent="0.25">
      <c r="A462" s="32" t="str">
        <f>IF(AND(TRIM(INDEX(CompletedDateValues,ROW(A462)))&lt;&gt;"",INDEX(CompletedDateValues,ROW(A462))&gt;0),INDEX(CompletedDateValues,ROW(A462)),"")</f>
        <v/>
      </c>
      <c r="B462" s="32" t="str">
        <f>IF(AND(TRIM(INDEX(StartDateValues,ROW(A462)))&lt;&gt;"",INDEX(StartDateValues,ROW(A462))&gt;0),INDEX(StartDateValues,ROW(A462)),"")</f>
        <v/>
      </c>
      <c r="C462" s="22" t="str">
        <f t="shared" si="36"/>
        <v/>
      </c>
      <c r="D462" s="3" t="str">
        <f t="shared" si="37"/>
        <v/>
      </c>
      <c r="E462" s="3" t="str">
        <f t="shared" si="38"/>
        <v/>
      </c>
      <c r="F462" s="3" t="str">
        <f t="shared" si="39"/>
        <v/>
      </c>
      <c r="G462" s="3" t="str">
        <f>IF(A462="","",IF(HOUR(A462)&lt;StartHour,StartHour,IF(HOUR(A462)&gt;FinishHour,FinishHour,HOUR(A462))))</f>
        <v/>
      </c>
      <c r="H462" s="3" t="str">
        <f t="shared" si="40"/>
        <v/>
      </c>
      <c r="I462" s="33" t="e">
        <f>IF(OR(A462="",B462=""),NA(),MAX(0,IF(A462-B462=0,SameDayCycleTimeSettingValue,(A462-B462) *24)))</f>
        <v>#N/A</v>
      </c>
      <c r="J462" s="33" t="e">
        <f>IF(OR(A462="",B462=""),NA(),MAX(0,IF(A462-B462=0,SameDayCycleTimeSettingValue,((A462-B462) *24)-(INT((A462-B462)) * (24-(FinishHour-StartHour))))))</f>
        <v>#N/A</v>
      </c>
      <c r="K462" s="3" t="e">
        <f ca="1">IF(OR(A462&lt;&gt;"",B462=""),NA(),MAX(0,IF(_xlfn.DAYS(NOW(),B462)=0,SameDayCycleTimeSettingValue,_xlfn.DAYS(NOW(),B462))))</f>
        <v>#N/A</v>
      </c>
    </row>
    <row r="463" spans="1:11" x14ac:dyDescent="0.25">
      <c r="A463" s="32" t="str">
        <f>IF(AND(TRIM(INDEX(CompletedDateValues,ROW(A463)))&lt;&gt;"",INDEX(CompletedDateValues,ROW(A463))&gt;0),INDEX(CompletedDateValues,ROW(A463)),"")</f>
        <v/>
      </c>
      <c r="B463" s="32" t="str">
        <f>IF(AND(TRIM(INDEX(StartDateValues,ROW(A463)))&lt;&gt;"",INDEX(StartDateValues,ROW(A463))&gt;0),INDEX(StartDateValues,ROW(A463)),"")</f>
        <v/>
      </c>
      <c r="C463" s="22" t="str">
        <f t="shared" si="36"/>
        <v/>
      </c>
      <c r="D463" s="3" t="str">
        <f t="shared" si="37"/>
        <v/>
      </c>
      <c r="E463" s="3" t="str">
        <f t="shared" si="38"/>
        <v/>
      </c>
      <c r="F463" s="3" t="str">
        <f t="shared" si="39"/>
        <v/>
      </c>
      <c r="G463" s="3" t="str">
        <f>IF(A463="","",IF(HOUR(A463)&lt;StartHour,StartHour,IF(HOUR(A463)&gt;FinishHour,FinishHour,HOUR(A463))))</f>
        <v/>
      </c>
      <c r="H463" s="3" t="str">
        <f t="shared" si="40"/>
        <v/>
      </c>
      <c r="I463" s="33" t="e">
        <f>IF(OR(A463="",B463=""),NA(),MAX(0,IF(A463-B463=0,SameDayCycleTimeSettingValue,(A463-B463) *24)))</f>
        <v>#N/A</v>
      </c>
      <c r="J463" s="33" t="e">
        <f>IF(OR(A463="",B463=""),NA(),MAX(0,IF(A463-B463=0,SameDayCycleTimeSettingValue,((A463-B463) *24)-(INT((A463-B463)) * (24-(FinishHour-StartHour))))))</f>
        <v>#N/A</v>
      </c>
      <c r="K463" s="3" t="e">
        <f ca="1">IF(OR(A463&lt;&gt;"",B463=""),NA(),MAX(0,IF(_xlfn.DAYS(NOW(),B463)=0,SameDayCycleTimeSettingValue,_xlfn.DAYS(NOW(),B463))))</f>
        <v>#N/A</v>
      </c>
    </row>
    <row r="464" spans="1:11" x14ac:dyDescent="0.25">
      <c r="A464" s="32" t="str">
        <f>IF(AND(TRIM(INDEX(CompletedDateValues,ROW(A464)))&lt;&gt;"",INDEX(CompletedDateValues,ROW(A464))&gt;0),INDEX(CompletedDateValues,ROW(A464)),"")</f>
        <v/>
      </c>
      <c r="B464" s="32" t="str">
        <f>IF(AND(TRIM(INDEX(StartDateValues,ROW(A464)))&lt;&gt;"",INDEX(StartDateValues,ROW(A464))&gt;0),INDEX(StartDateValues,ROW(A464)),"")</f>
        <v/>
      </c>
      <c r="C464" s="22" t="str">
        <f t="shared" si="36"/>
        <v/>
      </c>
      <c r="D464" s="3" t="str">
        <f t="shared" si="37"/>
        <v/>
      </c>
      <c r="E464" s="3" t="str">
        <f t="shared" si="38"/>
        <v/>
      </c>
      <c r="F464" s="3" t="str">
        <f t="shared" si="39"/>
        <v/>
      </c>
      <c r="G464" s="3" t="str">
        <f>IF(A464="","",IF(HOUR(A464)&lt;StartHour,StartHour,IF(HOUR(A464)&gt;FinishHour,FinishHour,HOUR(A464))))</f>
        <v/>
      </c>
      <c r="H464" s="3" t="str">
        <f t="shared" si="40"/>
        <v/>
      </c>
      <c r="I464" s="33" t="e">
        <f>IF(OR(A464="",B464=""),NA(),MAX(0,IF(A464-B464=0,SameDayCycleTimeSettingValue,(A464-B464) *24)))</f>
        <v>#N/A</v>
      </c>
      <c r="J464" s="33" t="e">
        <f>IF(OR(A464="",B464=""),NA(),MAX(0,IF(A464-B464=0,SameDayCycleTimeSettingValue,((A464-B464) *24)-(INT((A464-B464)) * (24-(FinishHour-StartHour))))))</f>
        <v>#N/A</v>
      </c>
      <c r="K464" s="3" t="e">
        <f ca="1">IF(OR(A464&lt;&gt;"",B464=""),NA(),MAX(0,IF(_xlfn.DAYS(NOW(),B464)=0,SameDayCycleTimeSettingValue,_xlfn.DAYS(NOW(),B464))))</f>
        <v>#N/A</v>
      </c>
    </row>
    <row r="465" spans="1:11" x14ac:dyDescent="0.25">
      <c r="A465" s="32" t="str">
        <f>IF(AND(TRIM(INDEX(CompletedDateValues,ROW(A465)))&lt;&gt;"",INDEX(CompletedDateValues,ROW(A465))&gt;0),INDEX(CompletedDateValues,ROW(A465)),"")</f>
        <v/>
      </c>
      <c r="B465" s="32" t="str">
        <f>IF(AND(TRIM(INDEX(StartDateValues,ROW(A465)))&lt;&gt;"",INDEX(StartDateValues,ROW(A465))&gt;0),INDEX(StartDateValues,ROW(A465)),"")</f>
        <v/>
      </c>
      <c r="C465" s="22" t="str">
        <f t="shared" si="36"/>
        <v/>
      </c>
      <c r="D465" s="3" t="str">
        <f t="shared" si="37"/>
        <v/>
      </c>
      <c r="E465" s="3" t="str">
        <f t="shared" si="38"/>
        <v/>
      </c>
      <c r="F465" s="3" t="str">
        <f t="shared" si="39"/>
        <v/>
      </c>
      <c r="G465" s="3" t="str">
        <f>IF(A465="","",IF(HOUR(A465)&lt;StartHour,StartHour,IF(HOUR(A465)&gt;FinishHour,FinishHour,HOUR(A465))))</f>
        <v/>
      </c>
      <c r="H465" s="3" t="str">
        <f t="shared" si="40"/>
        <v/>
      </c>
      <c r="I465" s="33" t="e">
        <f>IF(OR(A465="",B465=""),NA(),MAX(0,IF(A465-B465=0,SameDayCycleTimeSettingValue,(A465-B465) *24)))</f>
        <v>#N/A</v>
      </c>
      <c r="J465" s="33" t="e">
        <f>IF(OR(A465="",B465=""),NA(),MAX(0,IF(A465-B465=0,SameDayCycleTimeSettingValue,((A465-B465) *24)-(INT((A465-B465)) * (24-(FinishHour-StartHour))))))</f>
        <v>#N/A</v>
      </c>
      <c r="K465" s="3" t="e">
        <f ca="1">IF(OR(A465&lt;&gt;"",B465=""),NA(),MAX(0,IF(_xlfn.DAYS(NOW(),B465)=0,SameDayCycleTimeSettingValue,_xlfn.DAYS(NOW(),B465))))</f>
        <v>#N/A</v>
      </c>
    </row>
    <row r="466" spans="1:11" x14ac:dyDescent="0.25">
      <c r="A466" s="32" t="str">
        <f>IF(AND(TRIM(INDEX(CompletedDateValues,ROW(A466)))&lt;&gt;"",INDEX(CompletedDateValues,ROW(A466))&gt;0),INDEX(CompletedDateValues,ROW(A466)),"")</f>
        <v/>
      </c>
      <c r="B466" s="32" t="str">
        <f>IF(AND(TRIM(INDEX(StartDateValues,ROW(A466)))&lt;&gt;"",INDEX(StartDateValues,ROW(A466))&gt;0),INDEX(StartDateValues,ROW(A466)),"")</f>
        <v/>
      </c>
      <c r="C466" s="22" t="str">
        <f t="shared" si="36"/>
        <v/>
      </c>
      <c r="D466" s="3" t="str">
        <f t="shared" si="37"/>
        <v/>
      </c>
      <c r="E466" s="3" t="str">
        <f t="shared" si="38"/>
        <v/>
      </c>
      <c r="F466" s="3" t="str">
        <f t="shared" si="39"/>
        <v/>
      </c>
      <c r="G466" s="3" t="str">
        <f>IF(A466="","",IF(HOUR(A466)&lt;StartHour,StartHour,IF(HOUR(A466)&gt;FinishHour,FinishHour,HOUR(A466))))</f>
        <v/>
      </c>
      <c r="H466" s="3" t="str">
        <f t="shared" si="40"/>
        <v/>
      </c>
      <c r="I466" s="33" t="e">
        <f>IF(OR(A466="",B466=""),NA(),MAX(0,IF(A466-B466=0,SameDayCycleTimeSettingValue,(A466-B466) *24)))</f>
        <v>#N/A</v>
      </c>
      <c r="J466" s="33" t="e">
        <f>IF(OR(A466="",B466=""),NA(),MAX(0,IF(A466-B466=0,SameDayCycleTimeSettingValue,((A466-B466) *24)-(INT((A466-B466)) * (24-(FinishHour-StartHour))))))</f>
        <v>#N/A</v>
      </c>
      <c r="K466" s="3" t="e">
        <f ca="1">IF(OR(A466&lt;&gt;"",B466=""),NA(),MAX(0,IF(_xlfn.DAYS(NOW(),B466)=0,SameDayCycleTimeSettingValue,_xlfn.DAYS(NOW(),B466))))</f>
        <v>#N/A</v>
      </c>
    </row>
    <row r="467" spans="1:11" x14ac:dyDescent="0.25">
      <c r="A467" s="32" t="str">
        <f>IF(AND(TRIM(INDEX(CompletedDateValues,ROW(A467)))&lt;&gt;"",INDEX(CompletedDateValues,ROW(A467))&gt;0),INDEX(CompletedDateValues,ROW(A467)),"")</f>
        <v/>
      </c>
      <c r="B467" s="32" t="str">
        <f>IF(AND(TRIM(INDEX(StartDateValues,ROW(A467)))&lt;&gt;"",INDEX(StartDateValues,ROW(A467))&gt;0),INDEX(StartDateValues,ROW(A467)),"")</f>
        <v/>
      </c>
      <c r="C467" s="22" t="str">
        <f t="shared" si="36"/>
        <v/>
      </c>
      <c r="D467" s="3" t="str">
        <f t="shared" si="37"/>
        <v/>
      </c>
      <c r="E467" s="3" t="str">
        <f t="shared" si="38"/>
        <v/>
      </c>
      <c r="F467" s="3" t="str">
        <f t="shared" si="39"/>
        <v/>
      </c>
      <c r="G467" s="3" t="str">
        <f>IF(A467="","",IF(HOUR(A467)&lt;StartHour,StartHour,IF(HOUR(A467)&gt;FinishHour,FinishHour,HOUR(A467))))</f>
        <v/>
      </c>
      <c r="H467" s="3" t="str">
        <f t="shared" si="40"/>
        <v/>
      </c>
      <c r="I467" s="33" t="e">
        <f>IF(OR(A467="",B467=""),NA(),MAX(0,IF(A467-B467=0,SameDayCycleTimeSettingValue,(A467-B467) *24)))</f>
        <v>#N/A</v>
      </c>
      <c r="J467" s="33" t="e">
        <f>IF(OR(A467="",B467=""),NA(),MAX(0,IF(A467-B467=0,SameDayCycleTimeSettingValue,((A467-B467) *24)-(INT((A467-B467)) * (24-(FinishHour-StartHour))))))</f>
        <v>#N/A</v>
      </c>
      <c r="K467" s="3" t="e">
        <f ca="1">IF(OR(A467&lt;&gt;"",B467=""),NA(),MAX(0,IF(_xlfn.DAYS(NOW(),B467)=0,SameDayCycleTimeSettingValue,_xlfn.DAYS(NOW(),B467))))</f>
        <v>#N/A</v>
      </c>
    </row>
    <row r="468" spans="1:11" x14ac:dyDescent="0.25">
      <c r="A468" s="32" t="str">
        <f>IF(AND(TRIM(INDEX(CompletedDateValues,ROW(A468)))&lt;&gt;"",INDEX(CompletedDateValues,ROW(A468))&gt;0),INDEX(CompletedDateValues,ROW(A468)),"")</f>
        <v/>
      </c>
      <c r="B468" s="32" t="str">
        <f>IF(AND(TRIM(INDEX(StartDateValues,ROW(A468)))&lt;&gt;"",INDEX(StartDateValues,ROW(A468))&gt;0),INDEX(StartDateValues,ROW(A468)),"")</f>
        <v/>
      </c>
      <c r="C468" s="22" t="str">
        <f t="shared" si="36"/>
        <v/>
      </c>
      <c r="D468" s="3" t="str">
        <f t="shared" si="37"/>
        <v/>
      </c>
      <c r="E468" s="3" t="str">
        <f t="shared" si="38"/>
        <v/>
      </c>
      <c r="F468" s="3" t="str">
        <f t="shared" si="39"/>
        <v/>
      </c>
      <c r="G468" s="3" t="str">
        <f>IF(A468="","",IF(HOUR(A468)&lt;StartHour,StartHour,IF(HOUR(A468)&gt;FinishHour,FinishHour,HOUR(A468))))</f>
        <v/>
      </c>
      <c r="H468" s="3" t="str">
        <f t="shared" si="40"/>
        <v/>
      </c>
      <c r="I468" s="33" t="e">
        <f>IF(OR(A468="",B468=""),NA(),MAX(0,IF(A468-B468=0,SameDayCycleTimeSettingValue,(A468-B468) *24)))</f>
        <v>#N/A</v>
      </c>
      <c r="J468" s="33" t="e">
        <f>IF(OR(A468="",B468=""),NA(),MAX(0,IF(A468-B468=0,SameDayCycleTimeSettingValue,((A468-B468) *24)-(INT((A468-B468)) * (24-(FinishHour-StartHour))))))</f>
        <v>#N/A</v>
      </c>
      <c r="K468" s="3" t="e">
        <f ca="1">IF(OR(A468&lt;&gt;"",B468=""),NA(),MAX(0,IF(_xlfn.DAYS(NOW(),B468)=0,SameDayCycleTimeSettingValue,_xlfn.DAYS(NOW(),B468))))</f>
        <v>#N/A</v>
      </c>
    </row>
    <row r="469" spans="1:11" x14ac:dyDescent="0.25">
      <c r="A469" s="32" t="str">
        <f>IF(AND(TRIM(INDEX(CompletedDateValues,ROW(A469)))&lt;&gt;"",INDEX(CompletedDateValues,ROW(A469))&gt;0),INDEX(CompletedDateValues,ROW(A469)),"")</f>
        <v/>
      </c>
      <c r="B469" s="32" t="str">
        <f>IF(AND(TRIM(INDEX(StartDateValues,ROW(A469)))&lt;&gt;"",INDEX(StartDateValues,ROW(A469))&gt;0),INDEX(StartDateValues,ROW(A469)),"")</f>
        <v/>
      </c>
      <c r="C469" s="22" t="str">
        <f t="shared" si="36"/>
        <v/>
      </c>
      <c r="D469" s="3" t="str">
        <f t="shared" si="37"/>
        <v/>
      </c>
      <c r="E469" s="3" t="str">
        <f t="shared" si="38"/>
        <v/>
      </c>
      <c r="F469" s="3" t="str">
        <f t="shared" si="39"/>
        <v/>
      </c>
      <c r="G469" s="3" t="str">
        <f>IF(A469="","",IF(HOUR(A469)&lt;StartHour,StartHour,IF(HOUR(A469)&gt;FinishHour,FinishHour,HOUR(A469))))</f>
        <v/>
      </c>
      <c r="H469" s="3" t="str">
        <f t="shared" si="40"/>
        <v/>
      </c>
      <c r="I469" s="33" t="e">
        <f>IF(OR(A469="",B469=""),NA(),MAX(0,IF(A469-B469=0,SameDayCycleTimeSettingValue,(A469-B469) *24)))</f>
        <v>#N/A</v>
      </c>
      <c r="J469" s="33" t="e">
        <f>IF(OR(A469="",B469=""),NA(),MAX(0,IF(A469-B469=0,SameDayCycleTimeSettingValue,((A469-B469) *24)-(INT((A469-B469)) * (24-(FinishHour-StartHour))))))</f>
        <v>#N/A</v>
      </c>
      <c r="K469" s="3" t="e">
        <f ca="1">IF(OR(A469&lt;&gt;"",B469=""),NA(),MAX(0,IF(_xlfn.DAYS(NOW(),B469)=0,SameDayCycleTimeSettingValue,_xlfn.DAYS(NOW(),B469))))</f>
        <v>#N/A</v>
      </c>
    </row>
    <row r="470" spans="1:11" x14ac:dyDescent="0.25">
      <c r="A470" s="32" t="str">
        <f>IF(AND(TRIM(INDEX(CompletedDateValues,ROW(A470)))&lt;&gt;"",INDEX(CompletedDateValues,ROW(A470))&gt;0),INDEX(CompletedDateValues,ROW(A470)),"")</f>
        <v/>
      </c>
      <c r="B470" s="32" t="str">
        <f>IF(AND(TRIM(INDEX(StartDateValues,ROW(A470)))&lt;&gt;"",INDEX(StartDateValues,ROW(A470))&gt;0),INDEX(StartDateValues,ROW(A470)),"")</f>
        <v/>
      </c>
      <c r="C470" s="22" t="str">
        <f t="shared" si="36"/>
        <v/>
      </c>
      <c r="D470" s="3" t="str">
        <f t="shared" si="37"/>
        <v/>
      </c>
      <c r="E470" s="3" t="str">
        <f t="shared" si="38"/>
        <v/>
      </c>
      <c r="F470" s="3" t="str">
        <f t="shared" si="39"/>
        <v/>
      </c>
      <c r="G470" s="3" t="str">
        <f>IF(A470="","",IF(HOUR(A470)&lt;StartHour,StartHour,IF(HOUR(A470)&gt;FinishHour,FinishHour,HOUR(A470))))</f>
        <v/>
      </c>
      <c r="H470" s="3" t="str">
        <f t="shared" si="40"/>
        <v/>
      </c>
      <c r="I470" s="33" t="e">
        <f>IF(OR(A470="",B470=""),NA(),MAX(0,IF(A470-B470=0,SameDayCycleTimeSettingValue,(A470-B470) *24)))</f>
        <v>#N/A</v>
      </c>
      <c r="J470" s="33" t="e">
        <f>IF(OR(A470="",B470=""),NA(),MAX(0,IF(A470-B470=0,SameDayCycleTimeSettingValue,((A470-B470) *24)-(INT((A470-B470)) * (24-(FinishHour-StartHour))))))</f>
        <v>#N/A</v>
      </c>
      <c r="K470" s="3" t="e">
        <f ca="1">IF(OR(A470&lt;&gt;"",B470=""),NA(),MAX(0,IF(_xlfn.DAYS(NOW(),B470)=0,SameDayCycleTimeSettingValue,_xlfn.DAYS(NOW(),B470))))</f>
        <v>#N/A</v>
      </c>
    </row>
    <row r="471" spans="1:11" x14ac:dyDescent="0.25">
      <c r="A471" s="32" t="str">
        <f>IF(AND(TRIM(INDEX(CompletedDateValues,ROW(A471)))&lt;&gt;"",INDEX(CompletedDateValues,ROW(A471))&gt;0),INDEX(CompletedDateValues,ROW(A471)),"")</f>
        <v/>
      </c>
      <c r="B471" s="32" t="str">
        <f>IF(AND(TRIM(INDEX(StartDateValues,ROW(A471)))&lt;&gt;"",INDEX(StartDateValues,ROW(A471))&gt;0),INDEX(StartDateValues,ROW(A471)),"")</f>
        <v/>
      </c>
      <c r="C471" s="22" t="str">
        <f t="shared" si="36"/>
        <v/>
      </c>
      <c r="D471" s="3" t="str">
        <f t="shared" si="37"/>
        <v/>
      </c>
      <c r="E471" s="3" t="str">
        <f t="shared" si="38"/>
        <v/>
      </c>
      <c r="F471" s="3" t="str">
        <f t="shared" si="39"/>
        <v/>
      </c>
      <c r="G471" s="3" t="str">
        <f>IF(A471="","",IF(HOUR(A471)&lt;StartHour,StartHour,IF(HOUR(A471)&gt;FinishHour,FinishHour,HOUR(A471))))</f>
        <v/>
      </c>
      <c r="H471" s="3" t="str">
        <f t="shared" si="40"/>
        <v/>
      </c>
      <c r="I471" s="33" t="e">
        <f>IF(OR(A471="",B471=""),NA(),MAX(0,IF(A471-B471=0,SameDayCycleTimeSettingValue,(A471-B471) *24)))</f>
        <v>#N/A</v>
      </c>
      <c r="J471" s="33" t="e">
        <f>IF(OR(A471="",B471=""),NA(),MAX(0,IF(A471-B471=0,SameDayCycleTimeSettingValue,((A471-B471) *24)-(INT((A471-B471)) * (24-(FinishHour-StartHour))))))</f>
        <v>#N/A</v>
      </c>
      <c r="K471" s="3" t="e">
        <f ca="1">IF(OR(A471&lt;&gt;"",B471=""),NA(),MAX(0,IF(_xlfn.DAYS(NOW(),B471)=0,SameDayCycleTimeSettingValue,_xlfn.DAYS(NOW(),B471))))</f>
        <v>#N/A</v>
      </c>
    </row>
    <row r="472" spans="1:11" x14ac:dyDescent="0.25">
      <c r="A472" s="32" t="str">
        <f>IF(AND(TRIM(INDEX(CompletedDateValues,ROW(A472)))&lt;&gt;"",INDEX(CompletedDateValues,ROW(A472))&gt;0),INDEX(CompletedDateValues,ROW(A472)),"")</f>
        <v/>
      </c>
      <c r="B472" s="32" t="str">
        <f>IF(AND(TRIM(INDEX(StartDateValues,ROW(A472)))&lt;&gt;"",INDEX(StartDateValues,ROW(A472))&gt;0),INDEX(StartDateValues,ROW(A472)),"")</f>
        <v/>
      </c>
      <c r="C472" s="22" t="str">
        <f t="shared" si="36"/>
        <v/>
      </c>
      <c r="D472" s="3" t="str">
        <f t="shared" si="37"/>
        <v/>
      </c>
      <c r="E472" s="3" t="str">
        <f t="shared" si="38"/>
        <v/>
      </c>
      <c r="F472" s="3" t="str">
        <f t="shared" si="39"/>
        <v/>
      </c>
      <c r="G472" s="3" t="str">
        <f>IF(A472="","",IF(HOUR(A472)&lt;StartHour,StartHour,IF(HOUR(A472)&gt;FinishHour,FinishHour,HOUR(A472))))</f>
        <v/>
      </c>
      <c r="H472" s="3" t="str">
        <f t="shared" si="40"/>
        <v/>
      </c>
      <c r="I472" s="33" t="e">
        <f>IF(OR(A472="",B472=""),NA(),MAX(0,IF(A472-B472=0,SameDayCycleTimeSettingValue,(A472-B472) *24)))</f>
        <v>#N/A</v>
      </c>
      <c r="J472" s="33" t="e">
        <f>IF(OR(A472="",B472=""),NA(),MAX(0,IF(A472-B472=0,SameDayCycleTimeSettingValue,((A472-B472) *24)-(INT((A472-B472)) * (24-(FinishHour-StartHour))))))</f>
        <v>#N/A</v>
      </c>
      <c r="K472" s="3" t="e">
        <f ca="1">IF(OR(A472&lt;&gt;"",B472=""),NA(),MAX(0,IF(_xlfn.DAYS(NOW(),B472)=0,SameDayCycleTimeSettingValue,_xlfn.DAYS(NOW(),B472))))</f>
        <v>#N/A</v>
      </c>
    </row>
    <row r="473" spans="1:11" x14ac:dyDescent="0.25">
      <c r="A473" s="32" t="str">
        <f>IF(AND(TRIM(INDEX(CompletedDateValues,ROW(A473)))&lt;&gt;"",INDEX(CompletedDateValues,ROW(A473))&gt;0),INDEX(CompletedDateValues,ROW(A473)),"")</f>
        <v/>
      </c>
      <c r="B473" s="32" t="str">
        <f>IF(AND(TRIM(INDEX(StartDateValues,ROW(A473)))&lt;&gt;"",INDEX(StartDateValues,ROW(A473))&gt;0),INDEX(StartDateValues,ROW(A473)),"")</f>
        <v/>
      </c>
      <c r="C473" s="22" t="str">
        <f t="shared" si="36"/>
        <v/>
      </c>
      <c r="D473" s="3" t="str">
        <f t="shared" si="37"/>
        <v/>
      </c>
      <c r="E473" s="3" t="str">
        <f t="shared" si="38"/>
        <v/>
      </c>
      <c r="F473" s="3" t="str">
        <f t="shared" si="39"/>
        <v/>
      </c>
      <c r="G473" s="3" t="str">
        <f>IF(A473="","",IF(HOUR(A473)&lt;StartHour,StartHour,IF(HOUR(A473)&gt;FinishHour,FinishHour,HOUR(A473))))</f>
        <v/>
      </c>
      <c r="H473" s="3" t="str">
        <f t="shared" si="40"/>
        <v/>
      </c>
      <c r="I473" s="33" t="e">
        <f>IF(OR(A473="",B473=""),NA(),MAX(0,IF(A473-B473=0,SameDayCycleTimeSettingValue,(A473-B473) *24)))</f>
        <v>#N/A</v>
      </c>
      <c r="J473" s="33" t="e">
        <f>IF(OR(A473="",B473=""),NA(),MAX(0,IF(A473-B473=0,SameDayCycleTimeSettingValue,((A473-B473) *24)-(INT((A473-B473)) * (24-(FinishHour-StartHour))))))</f>
        <v>#N/A</v>
      </c>
      <c r="K473" s="3" t="e">
        <f ca="1">IF(OR(A473&lt;&gt;"",B473=""),NA(),MAX(0,IF(_xlfn.DAYS(NOW(),B473)=0,SameDayCycleTimeSettingValue,_xlfn.DAYS(NOW(),B473))))</f>
        <v>#N/A</v>
      </c>
    </row>
    <row r="474" spans="1:11" x14ac:dyDescent="0.25">
      <c r="A474" s="32" t="str">
        <f>IF(AND(TRIM(INDEX(CompletedDateValues,ROW(A474)))&lt;&gt;"",INDEX(CompletedDateValues,ROW(A474))&gt;0),INDEX(CompletedDateValues,ROW(A474)),"")</f>
        <v/>
      </c>
      <c r="B474" s="32" t="str">
        <f>IF(AND(TRIM(INDEX(StartDateValues,ROW(A474)))&lt;&gt;"",INDEX(StartDateValues,ROW(A474))&gt;0),INDEX(StartDateValues,ROW(A474)),"")</f>
        <v/>
      </c>
      <c r="C474" s="22" t="str">
        <f t="shared" si="36"/>
        <v/>
      </c>
      <c r="D474" s="3" t="str">
        <f t="shared" si="37"/>
        <v/>
      </c>
      <c r="E474" s="3" t="str">
        <f t="shared" si="38"/>
        <v/>
      </c>
      <c r="F474" s="3" t="str">
        <f t="shared" si="39"/>
        <v/>
      </c>
      <c r="G474" s="3" t="str">
        <f>IF(A474="","",IF(HOUR(A474)&lt;StartHour,StartHour,IF(HOUR(A474)&gt;FinishHour,FinishHour,HOUR(A474))))</f>
        <v/>
      </c>
      <c r="H474" s="3" t="str">
        <f t="shared" si="40"/>
        <v/>
      </c>
      <c r="I474" s="33" t="e">
        <f>IF(OR(A474="",B474=""),NA(),MAX(0,IF(A474-B474=0,SameDayCycleTimeSettingValue,(A474-B474) *24)))</f>
        <v>#N/A</v>
      </c>
      <c r="J474" s="33" t="e">
        <f>IF(OR(A474="",B474=""),NA(),MAX(0,IF(A474-B474=0,SameDayCycleTimeSettingValue,((A474-B474) *24)-(INT((A474-B474)) * (24-(FinishHour-StartHour))))))</f>
        <v>#N/A</v>
      </c>
      <c r="K474" s="3" t="e">
        <f ca="1">IF(OR(A474&lt;&gt;"",B474=""),NA(),MAX(0,IF(_xlfn.DAYS(NOW(),B474)=0,SameDayCycleTimeSettingValue,_xlfn.DAYS(NOW(),B474))))</f>
        <v>#N/A</v>
      </c>
    </row>
    <row r="475" spans="1:11" x14ac:dyDescent="0.25">
      <c r="A475" s="32" t="str">
        <f>IF(AND(TRIM(INDEX(CompletedDateValues,ROW(A475)))&lt;&gt;"",INDEX(CompletedDateValues,ROW(A475))&gt;0),INDEX(CompletedDateValues,ROW(A475)),"")</f>
        <v/>
      </c>
      <c r="B475" s="32" t="str">
        <f>IF(AND(TRIM(INDEX(StartDateValues,ROW(A475)))&lt;&gt;"",INDEX(StartDateValues,ROW(A475))&gt;0),INDEX(StartDateValues,ROW(A475)),"")</f>
        <v/>
      </c>
      <c r="C475" s="22" t="str">
        <f t="shared" si="36"/>
        <v/>
      </c>
      <c r="D475" s="3" t="str">
        <f t="shared" si="37"/>
        <v/>
      </c>
      <c r="E475" s="3" t="str">
        <f t="shared" si="38"/>
        <v/>
      </c>
      <c r="F475" s="3" t="str">
        <f t="shared" si="39"/>
        <v/>
      </c>
      <c r="G475" s="3" t="str">
        <f>IF(A475="","",IF(HOUR(A475)&lt;StartHour,StartHour,IF(HOUR(A475)&gt;FinishHour,FinishHour,HOUR(A475))))</f>
        <v/>
      </c>
      <c r="H475" s="3" t="str">
        <f t="shared" si="40"/>
        <v/>
      </c>
      <c r="I475" s="33" t="e">
        <f>IF(OR(A475="",B475=""),NA(),MAX(0,IF(A475-B475=0,SameDayCycleTimeSettingValue,(A475-B475) *24)))</f>
        <v>#N/A</v>
      </c>
      <c r="J475" s="33" t="e">
        <f>IF(OR(A475="",B475=""),NA(),MAX(0,IF(A475-B475=0,SameDayCycleTimeSettingValue,((A475-B475) *24)-(INT((A475-B475)) * (24-(FinishHour-StartHour))))))</f>
        <v>#N/A</v>
      </c>
      <c r="K475" s="3" t="e">
        <f ca="1">IF(OR(A475&lt;&gt;"",B475=""),NA(),MAX(0,IF(_xlfn.DAYS(NOW(),B475)=0,SameDayCycleTimeSettingValue,_xlfn.DAYS(NOW(),B475))))</f>
        <v>#N/A</v>
      </c>
    </row>
    <row r="476" spans="1:11" x14ac:dyDescent="0.25">
      <c r="A476" s="32" t="str">
        <f>IF(AND(TRIM(INDEX(CompletedDateValues,ROW(A476)))&lt;&gt;"",INDEX(CompletedDateValues,ROW(A476))&gt;0),INDEX(CompletedDateValues,ROW(A476)),"")</f>
        <v/>
      </c>
      <c r="B476" s="32" t="str">
        <f>IF(AND(TRIM(INDEX(StartDateValues,ROW(A476)))&lt;&gt;"",INDEX(StartDateValues,ROW(A476))&gt;0),INDEX(StartDateValues,ROW(A476)),"")</f>
        <v/>
      </c>
      <c r="C476" s="22" t="str">
        <f t="shared" si="36"/>
        <v/>
      </c>
      <c r="D476" s="3" t="str">
        <f t="shared" si="37"/>
        <v/>
      </c>
      <c r="E476" s="3" t="str">
        <f t="shared" si="38"/>
        <v/>
      </c>
      <c r="F476" s="3" t="str">
        <f t="shared" si="39"/>
        <v/>
      </c>
      <c r="G476" s="3" t="str">
        <f>IF(A476="","",IF(HOUR(A476)&lt;StartHour,StartHour,IF(HOUR(A476)&gt;FinishHour,FinishHour,HOUR(A476))))</f>
        <v/>
      </c>
      <c r="H476" s="3" t="str">
        <f t="shared" si="40"/>
        <v/>
      </c>
      <c r="I476" s="33" t="e">
        <f>IF(OR(A476="",B476=""),NA(),MAX(0,IF(A476-B476=0,SameDayCycleTimeSettingValue,(A476-B476) *24)))</f>
        <v>#N/A</v>
      </c>
      <c r="J476" s="33" t="e">
        <f>IF(OR(A476="",B476=""),NA(),MAX(0,IF(A476-B476=0,SameDayCycleTimeSettingValue,((A476-B476) *24)-(INT((A476-B476)) * (24-(FinishHour-StartHour))))))</f>
        <v>#N/A</v>
      </c>
      <c r="K476" s="3" t="e">
        <f ca="1">IF(OR(A476&lt;&gt;"",B476=""),NA(),MAX(0,IF(_xlfn.DAYS(NOW(),B476)=0,SameDayCycleTimeSettingValue,_xlfn.DAYS(NOW(),B476))))</f>
        <v>#N/A</v>
      </c>
    </row>
    <row r="477" spans="1:11" x14ac:dyDescent="0.25">
      <c r="A477" s="32" t="str">
        <f>IF(AND(TRIM(INDEX(CompletedDateValues,ROW(A477)))&lt;&gt;"",INDEX(CompletedDateValues,ROW(A477))&gt;0),INDEX(CompletedDateValues,ROW(A477)),"")</f>
        <v/>
      </c>
      <c r="B477" s="32" t="str">
        <f>IF(AND(TRIM(INDEX(StartDateValues,ROW(A477)))&lt;&gt;"",INDEX(StartDateValues,ROW(A477))&gt;0),INDEX(StartDateValues,ROW(A477)),"")</f>
        <v/>
      </c>
      <c r="C477" s="22" t="str">
        <f t="shared" si="36"/>
        <v/>
      </c>
      <c r="D477" s="3" t="str">
        <f t="shared" si="37"/>
        <v/>
      </c>
      <c r="E477" s="3" t="str">
        <f t="shared" si="38"/>
        <v/>
      </c>
      <c r="F477" s="3" t="str">
        <f t="shared" si="39"/>
        <v/>
      </c>
      <c r="G477" s="3" t="str">
        <f>IF(A477="","",IF(HOUR(A477)&lt;StartHour,StartHour,IF(HOUR(A477)&gt;FinishHour,FinishHour,HOUR(A477))))</f>
        <v/>
      </c>
      <c r="H477" s="3" t="str">
        <f t="shared" si="40"/>
        <v/>
      </c>
      <c r="I477" s="33" t="e">
        <f>IF(OR(A477="",B477=""),NA(),MAX(0,IF(A477-B477=0,SameDayCycleTimeSettingValue,(A477-B477) *24)))</f>
        <v>#N/A</v>
      </c>
      <c r="J477" s="33" t="e">
        <f>IF(OR(A477="",B477=""),NA(),MAX(0,IF(A477-B477=0,SameDayCycleTimeSettingValue,((A477-B477) *24)-(INT((A477-B477)) * (24-(FinishHour-StartHour))))))</f>
        <v>#N/A</v>
      </c>
      <c r="K477" s="3" t="e">
        <f ca="1">IF(OR(A477&lt;&gt;"",B477=""),NA(),MAX(0,IF(_xlfn.DAYS(NOW(),B477)=0,SameDayCycleTimeSettingValue,_xlfn.DAYS(NOW(),B477))))</f>
        <v>#N/A</v>
      </c>
    </row>
    <row r="478" spans="1:11" x14ac:dyDescent="0.25">
      <c r="A478" s="32" t="str">
        <f>IF(AND(TRIM(INDEX(CompletedDateValues,ROW(A478)))&lt;&gt;"",INDEX(CompletedDateValues,ROW(A478))&gt;0),INDEX(CompletedDateValues,ROW(A478)),"")</f>
        <v/>
      </c>
      <c r="B478" s="32" t="str">
        <f>IF(AND(TRIM(INDEX(StartDateValues,ROW(A478)))&lt;&gt;"",INDEX(StartDateValues,ROW(A478))&gt;0),INDEX(StartDateValues,ROW(A478)),"")</f>
        <v/>
      </c>
      <c r="C478" s="22" t="str">
        <f t="shared" si="36"/>
        <v/>
      </c>
      <c r="D478" s="3" t="str">
        <f t="shared" si="37"/>
        <v/>
      </c>
      <c r="E478" s="3" t="str">
        <f t="shared" si="38"/>
        <v/>
      </c>
      <c r="F478" s="3" t="str">
        <f t="shared" si="39"/>
        <v/>
      </c>
      <c r="G478" s="3" t="str">
        <f>IF(A478="","",IF(HOUR(A478)&lt;StartHour,StartHour,IF(HOUR(A478)&gt;FinishHour,FinishHour,HOUR(A478))))</f>
        <v/>
      </c>
      <c r="H478" s="3" t="str">
        <f t="shared" si="40"/>
        <v/>
      </c>
      <c r="I478" s="33" t="e">
        <f>IF(OR(A478="",B478=""),NA(),MAX(0,IF(A478-B478=0,SameDayCycleTimeSettingValue,(A478-B478) *24)))</f>
        <v>#N/A</v>
      </c>
      <c r="J478" s="33" t="e">
        <f>IF(OR(A478="",B478=""),NA(),MAX(0,IF(A478-B478=0,SameDayCycleTimeSettingValue,((A478-B478) *24)-(INT((A478-B478)) * (24-(FinishHour-StartHour))))))</f>
        <v>#N/A</v>
      </c>
      <c r="K478" s="3" t="e">
        <f ca="1">IF(OR(A478&lt;&gt;"",B478=""),NA(),MAX(0,IF(_xlfn.DAYS(NOW(),B478)=0,SameDayCycleTimeSettingValue,_xlfn.DAYS(NOW(),B478))))</f>
        <v>#N/A</v>
      </c>
    </row>
    <row r="479" spans="1:11" x14ac:dyDescent="0.25">
      <c r="A479" s="32" t="str">
        <f>IF(AND(TRIM(INDEX(CompletedDateValues,ROW(A479)))&lt;&gt;"",INDEX(CompletedDateValues,ROW(A479))&gt;0),INDEX(CompletedDateValues,ROW(A479)),"")</f>
        <v/>
      </c>
      <c r="B479" s="32" t="str">
        <f>IF(AND(TRIM(INDEX(StartDateValues,ROW(A479)))&lt;&gt;"",INDEX(StartDateValues,ROW(A479))&gt;0),INDEX(StartDateValues,ROW(A479)),"")</f>
        <v/>
      </c>
      <c r="C479" s="22" t="str">
        <f t="shared" si="36"/>
        <v/>
      </c>
      <c r="D479" s="3" t="str">
        <f t="shared" si="37"/>
        <v/>
      </c>
      <c r="E479" s="3" t="str">
        <f t="shared" si="38"/>
        <v/>
      </c>
      <c r="F479" s="3" t="str">
        <f t="shared" si="39"/>
        <v/>
      </c>
      <c r="G479" s="3" t="str">
        <f>IF(A479="","",IF(HOUR(A479)&lt;StartHour,StartHour,IF(HOUR(A479)&gt;FinishHour,FinishHour,HOUR(A479))))</f>
        <v/>
      </c>
      <c r="H479" s="3" t="str">
        <f t="shared" si="40"/>
        <v/>
      </c>
      <c r="I479" s="33" t="e">
        <f>IF(OR(A479="",B479=""),NA(),MAX(0,IF(A479-B479=0,SameDayCycleTimeSettingValue,(A479-B479) *24)))</f>
        <v>#N/A</v>
      </c>
      <c r="J479" s="33" t="e">
        <f>IF(OR(A479="",B479=""),NA(),MAX(0,IF(A479-B479=0,SameDayCycleTimeSettingValue,((A479-B479) *24)-(INT((A479-B479)) * (24-(FinishHour-StartHour))))))</f>
        <v>#N/A</v>
      </c>
      <c r="K479" s="3" t="e">
        <f ca="1">IF(OR(A479&lt;&gt;"",B479=""),NA(),MAX(0,IF(_xlfn.DAYS(NOW(),B479)=0,SameDayCycleTimeSettingValue,_xlfn.DAYS(NOW(),B479))))</f>
        <v>#N/A</v>
      </c>
    </row>
    <row r="480" spans="1:11" x14ac:dyDescent="0.25">
      <c r="A480" s="32" t="str">
        <f>IF(AND(TRIM(INDEX(CompletedDateValues,ROW(A480)))&lt;&gt;"",INDEX(CompletedDateValues,ROW(A480))&gt;0),INDEX(CompletedDateValues,ROW(A480)),"")</f>
        <v/>
      </c>
      <c r="B480" s="32" t="str">
        <f>IF(AND(TRIM(INDEX(StartDateValues,ROW(A480)))&lt;&gt;"",INDEX(StartDateValues,ROW(A480))&gt;0),INDEX(StartDateValues,ROW(A480)),"")</f>
        <v/>
      </c>
      <c r="C480" s="22" t="str">
        <f t="shared" si="36"/>
        <v/>
      </c>
      <c r="D480" s="3" t="str">
        <f t="shared" si="37"/>
        <v/>
      </c>
      <c r="E480" s="3" t="str">
        <f t="shared" si="38"/>
        <v/>
      </c>
      <c r="F480" s="3" t="str">
        <f t="shared" si="39"/>
        <v/>
      </c>
      <c r="G480" s="3" t="str">
        <f>IF(A480="","",IF(HOUR(A480)&lt;StartHour,StartHour,IF(HOUR(A480)&gt;FinishHour,FinishHour,HOUR(A480))))</f>
        <v/>
      </c>
      <c r="H480" s="3" t="str">
        <f t="shared" si="40"/>
        <v/>
      </c>
      <c r="I480" s="33" t="e">
        <f>IF(OR(A480="",B480=""),NA(),MAX(0,IF(A480-B480=0,SameDayCycleTimeSettingValue,(A480-B480) *24)))</f>
        <v>#N/A</v>
      </c>
      <c r="J480" s="33" t="e">
        <f>IF(OR(A480="",B480=""),NA(),MAX(0,IF(A480-B480=0,SameDayCycleTimeSettingValue,((A480-B480) *24)-(INT((A480-B480)) * (24-(FinishHour-StartHour))))))</f>
        <v>#N/A</v>
      </c>
      <c r="K480" s="3" t="e">
        <f ca="1">IF(OR(A480&lt;&gt;"",B480=""),NA(),MAX(0,IF(_xlfn.DAYS(NOW(),B480)=0,SameDayCycleTimeSettingValue,_xlfn.DAYS(NOW(),B480))))</f>
        <v>#N/A</v>
      </c>
    </row>
    <row r="481" spans="1:11" x14ac:dyDescent="0.25">
      <c r="A481" s="32" t="str">
        <f>IF(AND(TRIM(INDEX(CompletedDateValues,ROW(A481)))&lt;&gt;"",INDEX(CompletedDateValues,ROW(A481))&gt;0),INDEX(CompletedDateValues,ROW(A481)),"")</f>
        <v/>
      </c>
      <c r="B481" s="32" t="str">
        <f>IF(AND(TRIM(INDEX(StartDateValues,ROW(A481)))&lt;&gt;"",INDEX(StartDateValues,ROW(A481))&gt;0),INDEX(StartDateValues,ROW(A481)),"")</f>
        <v/>
      </c>
      <c r="C481" s="22" t="str">
        <f t="shared" si="36"/>
        <v/>
      </c>
      <c r="D481" s="3" t="str">
        <f t="shared" si="37"/>
        <v/>
      </c>
      <c r="E481" s="3" t="str">
        <f t="shared" si="38"/>
        <v/>
      </c>
      <c r="F481" s="3" t="str">
        <f t="shared" si="39"/>
        <v/>
      </c>
      <c r="G481" s="3" t="str">
        <f>IF(A481="","",IF(HOUR(A481)&lt;StartHour,StartHour,IF(HOUR(A481)&gt;FinishHour,FinishHour,HOUR(A481))))</f>
        <v/>
      </c>
      <c r="H481" s="3" t="str">
        <f t="shared" si="40"/>
        <v/>
      </c>
      <c r="I481" s="33" t="e">
        <f>IF(OR(A481="",B481=""),NA(),MAX(0,IF(A481-B481=0,SameDayCycleTimeSettingValue,(A481-B481) *24)))</f>
        <v>#N/A</v>
      </c>
      <c r="J481" s="33" t="e">
        <f>IF(OR(A481="",B481=""),NA(),MAX(0,IF(A481-B481=0,SameDayCycleTimeSettingValue,((A481-B481) *24)-(INT((A481-B481)) * (24-(FinishHour-StartHour))))))</f>
        <v>#N/A</v>
      </c>
      <c r="K481" s="3" t="e">
        <f ca="1">IF(OR(A481&lt;&gt;"",B481=""),NA(),MAX(0,IF(_xlfn.DAYS(NOW(),B481)=0,SameDayCycleTimeSettingValue,_xlfn.DAYS(NOW(),B481))))</f>
        <v>#N/A</v>
      </c>
    </row>
    <row r="482" spans="1:11" x14ac:dyDescent="0.25">
      <c r="A482" s="32" t="str">
        <f>IF(AND(TRIM(INDEX(CompletedDateValues,ROW(A482)))&lt;&gt;"",INDEX(CompletedDateValues,ROW(A482))&gt;0),INDEX(CompletedDateValues,ROW(A482)),"")</f>
        <v/>
      </c>
      <c r="B482" s="32" t="str">
        <f>IF(AND(TRIM(INDEX(StartDateValues,ROW(A482)))&lt;&gt;"",INDEX(StartDateValues,ROW(A482))&gt;0),INDEX(StartDateValues,ROW(A482)),"")</f>
        <v/>
      </c>
      <c r="C482" s="22" t="str">
        <f t="shared" si="36"/>
        <v/>
      </c>
      <c r="D482" s="3" t="str">
        <f t="shared" si="37"/>
        <v/>
      </c>
      <c r="E482" s="3" t="str">
        <f t="shared" si="38"/>
        <v/>
      </c>
      <c r="F482" s="3" t="str">
        <f t="shared" si="39"/>
        <v/>
      </c>
      <c r="G482" s="3" t="str">
        <f>IF(A482="","",IF(HOUR(A482)&lt;StartHour,StartHour,IF(HOUR(A482)&gt;FinishHour,FinishHour,HOUR(A482))))</f>
        <v/>
      </c>
      <c r="H482" s="3" t="str">
        <f t="shared" si="40"/>
        <v/>
      </c>
      <c r="I482" s="33" t="e">
        <f>IF(OR(A482="",B482=""),NA(),MAX(0,IF(A482-B482=0,SameDayCycleTimeSettingValue,(A482-B482) *24)))</f>
        <v>#N/A</v>
      </c>
      <c r="J482" s="33" t="e">
        <f>IF(OR(A482="",B482=""),NA(),MAX(0,IF(A482-B482=0,SameDayCycleTimeSettingValue,((A482-B482) *24)-(INT((A482-B482)) * (24-(FinishHour-StartHour))))))</f>
        <v>#N/A</v>
      </c>
      <c r="K482" s="3" t="e">
        <f ca="1">IF(OR(A482&lt;&gt;"",B482=""),NA(),MAX(0,IF(_xlfn.DAYS(NOW(),B482)=0,SameDayCycleTimeSettingValue,_xlfn.DAYS(NOW(),B482))))</f>
        <v>#N/A</v>
      </c>
    </row>
    <row r="483" spans="1:11" x14ac:dyDescent="0.25">
      <c r="A483" s="32" t="str">
        <f>IF(AND(TRIM(INDEX(CompletedDateValues,ROW(A483)))&lt;&gt;"",INDEX(CompletedDateValues,ROW(A483))&gt;0),INDEX(CompletedDateValues,ROW(A483)),"")</f>
        <v/>
      </c>
      <c r="B483" s="32" t="str">
        <f>IF(AND(TRIM(INDEX(StartDateValues,ROW(A483)))&lt;&gt;"",INDEX(StartDateValues,ROW(A483))&gt;0),INDEX(StartDateValues,ROW(A483)),"")</f>
        <v/>
      </c>
      <c r="C483" s="22" t="str">
        <f t="shared" si="36"/>
        <v/>
      </c>
      <c r="D483" s="3" t="str">
        <f t="shared" si="37"/>
        <v/>
      </c>
      <c r="E483" s="3" t="str">
        <f t="shared" si="38"/>
        <v/>
      </c>
      <c r="F483" s="3" t="str">
        <f t="shared" si="39"/>
        <v/>
      </c>
      <c r="G483" s="3" t="str">
        <f>IF(A483="","",IF(HOUR(A483)&lt;StartHour,StartHour,IF(HOUR(A483)&gt;FinishHour,FinishHour,HOUR(A483))))</f>
        <v/>
      </c>
      <c r="H483" s="3" t="str">
        <f t="shared" si="40"/>
        <v/>
      </c>
      <c r="I483" s="33" t="e">
        <f>IF(OR(A483="",B483=""),NA(),MAX(0,IF(A483-B483=0,SameDayCycleTimeSettingValue,(A483-B483) *24)))</f>
        <v>#N/A</v>
      </c>
      <c r="J483" s="33" t="e">
        <f>IF(OR(A483="",B483=""),NA(),MAX(0,IF(A483-B483=0,SameDayCycleTimeSettingValue,((A483-B483) *24)-(INT((A483-B483)) * (24-(FinishHour-StartHour))))))</f>
        <v>#N/A</v>
      </c>
      <c r="K483" s="3" t="e">
        <f ca="1">IF(OR(A483&lt;&gt;"",B483=""),NA(),MAX(0,IF(_xlfn.DAYS(NOW(),B483)=0,SameDayCycleTimeSettingValue,_xlfn.DAYS(NOW(),B483))))</f>
        <v>#N/A</v>
      </c>
    </row>
    <row r="484" spans="1:11" x14ac:dyDescent="0.25">
      <c r="A484" s="32" t="str">
        <f>IF(AND(TRIM(INDEX(CompletedDateValues,ROW(A484)))&lt;&gt;"",INDEX(CompletedDateValues,ROW(A484))&gt;0),INDEX(CompletedDateValues,ROW(A484)),"")</f>
        <v/>
      </c>
      <c r="B484" s="32" t="str">
        <f>IF(AND(TRIM(INDEX(StartDateValues,ROW(A484)))&lt;&gt;"",INDEX(StartDateValues,ROW(A484))&gt;0),INDEX(StartDateValues,ROW(A484)),"")</f>
        <v/>
      </c>
      <c r="C484" s="22" t="str">
        <f t="shared" si="36"/>
        <v/>
      </c>
      <c r="D484" s="3" t="str">
        <f t="shared" si="37"/>
        <v/>
      </c>
      <c r="E484" s="3" t="str">
        <f t="shared" si="38"/>
        <v/>
      </c>
      <c r="F484" s="3" t="str">
        <f t="shared" si="39"/>
        <v/>
      </c>
      <c r="G484" s="3" t="str">
        <f>IF(A484="","",IF(HOUR(A484)&lt;StartHour,StartHour,IF(HOUR(A484)&gt;FinishHour,FinishHour,HOUR(A484))))</f>
        <v/>
      </c>
      <c r="H484" s="3" t="str">
        <f t="shared" si="40"/>
        <v/>
      </c>
      <c r="I484" s="33" t="e">
        <f>IF(OR(A484="",B484=""),NA(),MAX(0,IF(A484-B484=0,SameDayCycleTimeSettingValue,(A484-B484) *24)))</f>
        <v>#N/A</v>
      </c>
      <c r="J484" s="33" t="e">
        <f>IF(OR(A484="",B484=""),NA(),MAX(0,IF(A484-B484=0,SameDayCycleTimeSettingValue,((A484-B484) *24)-(INT((A484-B484)) * (24-(FinishHour-StartHour))))))</f>
        <v>#N/A</v>
      </c>
      <c r="K484" s="3" t="e">
        <f ca="1">IF(OR(A484&lt;&gt;"",B484=""),NA(),MAX(0,IF(_xlfn.DAYS(NOW(),B484)=0,SameDayCycleTimeSettingValue,_xlfn.DAYS(NOW(),B484))))</f>
        <v>#N/A</v>
      </c>
    </row>
    <row r="485" spans="1:11" x14ac:dyDescent="0.25">
      <c r="A485" s="32" t="str">
        <f>IF(AND(TRIM(INDEX(CompletedDateValues,ROW(A485)))&lt;&gt;"",INDEX(CompletedDateValues,ROW(A485))&gt;0),INDEX(CompletedDateValues,ROW(A485)),"")</f>
        <v/>
      </c>
      <c r="B485" s="32" t="str">
        <f>IF(AND(TRIM(INDEX(StartDateValues,ROW(A485)))&lt;&gt;"",INDEX(StartDateValues,ROW(A485))&gt;0),INDEX(StartDateValues,ROW(A485)),"")</f>
        <v/>
      </c>
      <c r="C485" s="22" t="str">
        <f t="shared" si="36"/>
        <v/>
      </c>
      <c r="D485" s="3" t="str">
        <f t="shared" si="37"/>
        <v/>
      </c>
      <c r="E485" s="3" t="str">
        <f t="shared" si="38"/>
        <v/>
      </c>
      <c r="F485" s="3" t="str">
        <f t="shared" si="39"/>
        <v/>
      </c>
      <c r="G485" s="3" t="str">
        <f>IF(A485="","",IF(HOUR(A485)&lt;StartHour,StartHour,IF(HOUR(A485)&gt;FinishHour,FinishHour,HOUR(A485))))</f>
        <v/>
      </c>
      <c r="H485" s="3" t="str">
        <f t="shared" si="40"/>
        <v/>
      </c>
      <c r="I485" s="33" t="e">
        <f>IF(OR(A485="",B485=""),NA(),MAX(0,IF(A485-B485=0,SameDayCycleTimeSettingValue,(A485-B485) *24)))</f>
        <v>#N/A</v>
      </c>
      <c r="J485" s="33" t="e">
        <f>IF(OR(A485="",B485=""),NA(),MAX(0,IF(A485-B485=0,SameDayCycleTimeSettingValue,((A485-B485) *24)-(INT((A485-B485)) * (24-(FinishHour-StartHour))))))</f>
        <v>#N/A</v>
      </c>
      <c r="K485" s="3" t="e">
        <f ca="1">IF(OR(A485&lt;&gt;"",B485=""),NA(),MAX(0,IF(_xlfn.DAYS(NOW(),B485)=0,SameDayCycleTimeSettingValue,_xlfn.DAYS(NOW(),B485))))</f>
        <v>#N/A</v>
      </c>
    </row>
    <row r="486" spans="1:11" x14ac:dyDescent="0.25">
      <c r="A486" s="32" t="str">
        <f>IF(AND(TRIM(INDEX(CompletedDateValues,ROW(A486)))&lt;&gt;"",INDEX(CompletedDateValues,ROW(A486))&gt;0),INDEX(CompletedDateValues,ROW(A486)),"")</f>
        <v/>
      </c>
      <c r="B486" s="32" t="str">
        <f>IF(AND(TRIM(INDEX(StartDateValues,ROW(A486)))&lt;&gt;"",INDEX(StartDateValues,ROW(A486))&gt;0),INDEX(StartDateValues,ROW(A486)),"")</f>
        <v/>
      </c>
      <c r="C486" s="22" t="str">
        <f t="shared" si="36"/>
        <v/>
      </c>
      <c r="D486" s="3" t="str">
        <f t="shared" si="37"/>
        <v/>
      </c>
      <c r="E486" s="3" t="str">
        <f t="shared" si="38"/>
        <v/>
      </c>
      <c r="F486" s="3" t="str">
        <f t="shared" si="39"/>
        <v/>
      </c>
      <c r="G486" s="3" t="str">
        <f>IF(A486="","",IF(HOUR(A486)&lt;StartHour,StartHour,IF(HOUR(A486)&gt;FinishHour,FinishHour,HOUR(A486))))</f>
        <v/>
      </c>
      <c r="H486" s="3" t="str">
        <f t="shared" si="40"/>
        <v/>
      </c>
      <c r="I486" s="33" t="e">
        <f>IF(OR(A486="",B486=""),NA(),MAX(0,IF(A486-B486=0,SameDayCycleTimeSettingValue,(A486-B486) *24)))</f>
        <v>#N/A</v>
      </c>
      <c r="J486" s="33" t="e">
        <f>IF(OR(A486="",B486=""),NA(),MAX(0,IF(A486-B486=0,SameDayCycleTimeSettingValue,((A486-B486) *24)-(INT((A486-B486)) * (24-(FinishHour-StartHour))))))</f>
        <v>#N/A</v>
      </c>
      <c r="K486" s="3" t="e">
        <f ca="1">IF(OR(A486&lt;&gt;"",B486=""),NA(),MAX(0,IF(_xlfn.DAYS(NOW(),B486)=0,SameDayCycleTimeSettingValue,_xlfn.DAYS(NOW(),B486))))</f>
        <v>#N/A</v>
      </c>
    </row>
    <row r="487" spans="1:11" x14ac:dyDescent="0.25">
      <c r="A487" s="32" t="str">
        <f>IF(AND(TRIM(INDEX(CompletedDateValues,ROW(A487)))&lt;&gt;"",INDEX(CompletedDateValues,ROW(A487))&gt;0),INDEX(CompletedDateValues,ROW(A487)),"")</f>
        <v/>
      </c>
      <c r="B487" s="32" t="str">
        <f>IF(AND(TRIM(INDEX(StartDateValues,ROW(A487)))&lt;&gt;"",INDEX(StartDateValues,ROW(A487))&gt;0),INDEX(StartDateValues,ROW(A487)),"")</f>
        <v/>
      </c>
      <c r="C487" s="22" t="str">
        <f t="shared" si="36"/>
        <v/>
      </c>
      <c r="D487" s="3" t="str">
        <f t="shared" si="37"/>
        <v/>
      </c>
      <c r="E487" s="3" t="str">
        <f t="shared" si="38"/>
        <v/>
      </c>
      <c r="F487" s="3" t="str">
        <f t="shared" si="39"/>
        <v/>
      </c>
      <c r="G487" s="3" t="str">
        <f>IF(A487="","",IF(HOUR(A487)&lt;StartHour,StartHour,IF(HOUR(A487)&gt;FinishHour,FinishHour,HOUR(A487))))</f>
        <v/>
      </c>
      <c r="H487" s="3" t="str">
        <f t="shared" si="40"/>
        <v/>
      </c>
      <c r="I487" s="33" t="e">
        <f>IF(OR(A487="",B487=""),NA(),MAX(0,IF(A487-B487=0,SameDayCycleTimeSettingValue,(A487-B487) *24)))</f>
        <v>#N/A</v>
      </c>
      <c r="J487" s="33" t="e">
        <f>IF(OR(A487="",B487=""),NA(),MAX(0,IF(A487-B487=0,SameDayCycleTimeSettingValue,((A487-B487) *24)-(INT((A487-B487)) * (24-(FinishHour-StartHour))))))</f>
        <v>#N/A</v>
      </c>
      <c r="K487" s="3" t="e">
        <f ca="1">IF(OR(A487&lt;&gt;"",B487=""),NA(),MAX(0,IF(_xlfn.DAYS(NOW(),B487)=0,SameDayCycleTimeSettingValue,_xlfn.DAYS(NOW(),B487))))</f>
        <v>#N/A</v>
      </c>
    </row>
    <row r="488" spans="1:11" x14ac:dyDescent="0.25">
      <c r="A488" s="32" t="str">
        <f>IF(AND(TRIM(INDEX(CompletedDateValues,ROW(A488)))&lt;&gt;"",INDEX(CompletedDateValues,ROW(A488))&gt;0),INDEX(CompletedDateValues,ROW(A488)),"")</f>
        <v/>
      </c>
      <c r="B488" s="32" t="str">
        <f>IF(AND(TRIM(INDEX(StartDateValues,ROW(A488)))&lt;&gt;"",INDEX(StartDateValues,ROW(A488))&gt;0),INDEX(StartDateValues,ROW(A488)),"")</f>
        <v/>
      </c>
      <c r="C488" s="22" t="str">
        <f t="shared" si="36"/>
        <v/>
      </c>
      <c r="D488" s="3" t="str">
        <f t="shared" si="37"/>
        <v/>
      </c>
      <c r="E488" s="3" t="str">
        <f t="shared" si="38"/>
        <v/>
      </c>
      <c r="F488" s="3" t="str">
        <f t="shared" si="39"/>
        <v/>
      </c>
      <c r="G488" s="3" t="str">
        <f>IF(A488="","",IF(HOUR(A488)&lt;StartHour,StartHour,IF(HOUR(A488)&gt;FinishHour,FinishHour,HOUR(A488))))</f>
        <v/>
      </c>
      <c r="H488" s="3" t="str">
        <f t="shared" si="40"/>
        <v/>
      </c>
      <c r="I488" s="33" t="e">
        <f>IF(OR(A488="",B488=""),NA(),MAX(0,IF(A488-B488=0,SameDayCycleTimeSettingValue,(A488-B488) *24)))</f>
        <v>#N/A</v>
      </c>
      <c r="J488" s="33" t="e">
        <f>IF(OR(A488="",B488=""),NA(),MAX(0,IF(A488-B488=0,SameDayCycleTimeSettingValue,((A488-B488) *24)-(INT((A488-B488)) * (24-(FinishHour-StartHour))))))</f>
        <v>#N/A</v>
      </c>
      <c r="K488" s="3" t="e">
        <f ca="1">IF(OR(A488&lt;&gt;"",B488=""),NA(),MAX(0,IF(_xlfn.DAYS(NOW(),B488)=0,SameDayCycleTimeSettingValue,_xlfn.DAYS(NOW(),B488))))</f>
        <v>#N/A</v>
      </c>
    </row>
    <row r="489" spans="1:11" x14ac:dyDescent="0.25">
      <c r="A489" s="32" t="str">
        <f>IF(AND(TRIM(INDEX(CompletedDateValues,ROW(A489)))&lt;&gt;"",INDEX(CompletedDateValues,ROW(A489))&gt;0),INDEX(CompletedDateValues,ROW(A489)),"")</f>
        <v/>
      </c>
      <c r="B489" s="32" t="str">
        <f>IF(AND(TRIM(INDEX(StartDateValues,ROW(A489)))&lt;&gt;"",INDEX(StartDateValues,ROW(A489))&gt;0),INDEX(StartDateValues,ROW(A489)),"")</f>
        <v/>
      </c>
      <c r="C489" s="22" t="str">
        <f t="shared" si="36"/>
        <v/>
      </c>
      <c r="D489" s="3" t="str">
        <f t="shared" si="37"/>
        <v/>
      </c>
      <c r="E489" s="3" t="str">
        <f t="shared" si="38"/>
        <v/>
      </c>
      <c r="F489" s="3" t="str">
        <f t="shared" si="39"/>
        <v/>
      </c>
      <c r="G489" s="3" t="str">
        <f>IF(A489="","",IF(HOUR(A489)&lt;StartHour,StartHour,IF(HOUR(A489)&gt;FinishHour,FinishHour,HOUR(A489))))</f>
        <v/>
      </c>
      <c r="H489" s="3" t="str">
        <f t="shared" si="40"/>
        <v/>
      </c>
      <c r="I489" s="33" t="e">
        <f>IF(OR(A489="",B489=""),NA(),MAX(0,IF(A489-B489=0,SameDayCycleTimeSettingValue,(A489-B489) *24)))</f>
        <v>#N/A</v>
      </c>
      <c r="J489" s="33" t="e">
        <f>IF(OR(A489="",B489=""),NA(),MAX(0,IF(A489-B489=0,SameDayCycleTimeSettingValue,((A489-B489) *24)-(INT((A489-B489)) * (24-(FinishHour-StartHour))))))</f>
        <v>#N/A</v>
      </c>
      <c r="K489" s="3" t="e">
        <f ca="1">IF(OR(A489&lt;&gt;"",B489=""),NA(),MAX(0,IF(_xlfn.DAYS(NOW(),B489)=0,SameDayCycleTimeSettingValue,_xlfn.DAYS(NOW(),B489))))</f>
        <v>#N/A</v>
      </c>
    </row>
    <row r="490" spans="1:11" x14ac:dyDescent="0.25">
      <c r="A490" s="32" t="str">
        <f>IF(AND(TRIM(INDEX(CompletedDateValues,ROW(A490)))&lt;&gt;"",INDEX(CompletedDateValues,ROW(A490))&gt;0),INDEX(CompletedDateValues,ROW(A490)),"")</f>
        <v/>
      </c>
      <c r="B490" s="32" t="str">
        <f>IF(AND(TRIM(INDEX(StartDateValues,ROW(A490)))&lt;&gt;"",INDEX(StartDateValues,ROW(A490))&gt;0),INDEX(StartDateValues,ROW(A490)),"")</f>
        <v/>
      </c>
      <c r="C490" s="22" t="str">
        <f t="shared" si="36"/>
        <v/>
      </c>
      <c r="D490" s="3" t="str">
        <f t="shared" si="37"/>
        <v/>
      </c>
      <c r="E490" s="3" t="str">
        <f t="shared" si="38"/>
        <v/>
      </c>
      <c r="F490" s="3" t="str">
        <f t="shared" si="39"/>
        <v/>
      </c>
      <c r="G490" s="3" t="str">
        <f>IF(A490="","",IF(HOUR(A490)&lt;StartHour,StartHour,IF(HOUR(A490)&gt;FinishHour,FinishHour,HOUR(A490))))</f>
        <v/>
      </c>
      <c r="H490" s="3" t="str">
        <f t="shared" si="40"/>
        <v/>
      </c>
      <c r="I490" s="33" t="e">
        <f>IF(OR(A490="",B490=""),NA(),MAX(0,IF(A490-B490=0,SameDayCycleTimeSettingValue,(A490-B490) *24)))</f>
        <v>#N/A</v>
      </c>
      <c r="J490" s="33" t="e">
        <f>IF(OR(A490="",B490=""),NA(),MAX(0,IF(A490-B490=0,SameDayCycleTimeSettingValue,((A490-B490) *24)-(INT((A490-B490)) * (24-(FinishHour-StartHour))))))</f>
        <v>#N/A</v>
      </c>
      <c r="K490" s="3" t="e">
        <f ca="1">IF(OR(A490&lt;&gt;"",B490=""),NA(),MAX(0,IF(_xlfn.DAYS(NOW(),B490)=0,SameDayCycleTimeSettingValue,_xlfn.DAYS(NOW(),B490))))</f>
        <v>#N/A</v>
      </c>
    </row>
    <row r="491" spans="1:11" x14ac:dyDescent="0.25">
      <c r="A491" s="32" t="str">
        <f>IF(AND(TRIM(INDEX(CompletedDateValues,ROW(A491)))&lt;&gt;"",INDEX(CompletedDateValues,ROW(A491))&gt;0),INDEX(CompletedDateValues,ROW(A491)),"")</f>
        <v/>
      </c>
      <c r="B491" s="32" t="str">
        <f>IF(AND(TRIM(INDEX(StartDateValues,ROW(A491)))&lt;&gt;"",INDEX(StartDateValues,ROW(A491))&gt;0),INDEX(StartDateValues,ROW(A491)),"")</f>
        <v/>
      </c>
      <c r="C491" s="22" t="str">
        <f t="shared" si="36"/>
        <v/>
      </c>
      <c r="D491" s="3" t="str">
        <f t="shared" si="37"/>
        <v/>
      </c>
      <c r="E491" s="3" t="str">
        <f t="shared" si="38"/>
        <v/>
      </c>
      <c r="F491" s="3" t="str">
        <f t="shared" si="39"/>
        <v/>
      </c>
      <c r="G491" s="3" t="str">
        <f>IF(A491="","",IF(HOUR(A491)&lt;StartHour,StartHour,IF(HOUR(A491)&gt;FinishHour,FinishHour,HOUR(A491))))</f>
        <v/>
      </c>
      <c r="H491" s="3" t="str">
        <f t="shared" si="40"/>
        <v/>
      </c>
      <c r="I491" s="33" t="e">
        <f>IF(OR(A491="",B491=""),NA(),MAX(0,IF(A491-B491=0,SameDayCycleTimeSettingValue,(A491-B491) *24)))</f>
        <v>#N/A</v>
      </c>
      <c r="J491" s="33" t="e">
        <f>IF(OR(A491="",B491=""),NA(),MAX(0,IF(A491-B491=0,SameDayCycleTimeSettingValue,((A491-B491) *24)-(INT((A491-B491)) * (24-(FinishHour-StartHour))))))</f>
        <v>#N/A</v>
      </c>
      <c r="K491" s="3" t="e">
        <f ca="1">IF(OR(A491&lt;&gt;"",B491=""),NA(),MAX(0,IF(_xlfn.DAYS(NOW(),B491)=0,SameDayCycleTimeSettingValue,_xlfn.DAYS(NOW(),B491))))</f>
        <v>#N/A</v>
      </c>
    </row>
    <row r="492" spans="1:11" x14ac:dyDescent="0.25">
      <c r="A492" s="32" t="str">
        <f>IF(AND(TRIM(INDEX(CompletedDateValues,ROW(A492)))&lt;&gt;"",INDEX(CompletedDateValues,ROW(A492))&gt;0),INDEX(CompletedDateValues,ROW(A492)),"")</f>
        <v/>
      </c>
      <c r="B492" s="32" t="str">
        <f>IF(AND(TRIM(INDEX(StartDateValues,ROW(A492)))&lt;&gt;"",INDEX(StartDateValues,ROW(A492))&gt;0),INDEX(StartDateValues,ROW(A492)),"")</f>
        <v/>
      </c>
      <c r="C492" s="22" t="str">
        <f t="shared" si="36"/>
        <v/>
      </c>
      <c r="D492" s="3" t="str">
        <f t="shared" si="37"/>
        <v/>
      </c>
      <c r="E492" s="3" t="str">
        <f t="shared" si="38"/>
        <v/>
      </c>
      <c r="F492" s="3" t="str">
        <f t="shared" si="39"/>
        <v/>
      </c>
      <c r="G492" s="3" t="str">
        <f>IF(A492="","",IF(HOUR(A492)&lt;StartHour,StartHour,IF(HOUR(A492)&gt;FinishHour,FinishHour,HOUR(A492))))</f>
        <v/>
      </c>
      <c r="H492" s="3" t="str">
        <f t="shared" si="40"/>
        <v/>
      </c>
      <c r="I492" s="33" t="e">
        <f>IF(OR(A492="",B492=""),NA(),MAX(0,IF(A492-B492=0,SameDayCycleTimeSettingValue,(A492-B492) *24)))</f>
        <v>#N/A</v>
      </c>
      <c r="J492" s="33" t="e">
        <f>IF(OR(A492="",B492=""),NA(),MAX(0,IF(A492-B492=0,SameDayCycleTimeSettingValue,((A492-B492) *24)-(INT((A492-B492)) * (24-(FinishHour-StartHour))))))</f>
        <v>#N/A</v>
      </c>
      <c r="K492" s="3" t="e">
        <f ca="1">IF(OR(A492&lt;&gt;"",B492=""),NA(),MAX(0,IF(_xlfn.DAYS(NOW(),B492)=0,SameDayCycleTimeSettingValue,_xlfn.DAYS(NOW(),B492))))</f>
        <v>#N/A</v>
      </c>
    </row>
    <row r="493" spans="1:11" x14ac:dyDescent="0.25">
      <c r="A493" s="32" t="str">
        <f>IF(AND(TRIM(INDEX(CompletedDateValues,ROW(A493)))&lt;&gt;"",INDEX(CompletedDateValues,ROW(A493))&gt;0),INDEX(CompletedDateValues,ROW(A493)),"")</f>
        <v/>
      </c>
      <c r="B493" s="32" t="str">
        <f>IF(AND(TRIM(INDEX(StartDateValues,ROW(A493)))&lt;&gt;"",INDEX(StartDateValues,ROW(A493))&gt;0),INDEX(StartDateValues,ROW(A493)),"")</f>
        <v/>
      </c>
      <c r="C493" s="22" t="str">
        <f t="shared" si="36"/>
        <v/>
      </c>
      <c r="D493" s="3" t="str">
        <f t="shared" si="37"/>
        <v/>
      </c>
      <c r="E493" s="3" t="str">
        <f t="shared" si="38"/>
        <v/>
      </c>
      <c r="F493" s="3" t="str">
        <f t="shared" si="39"/>
        <v/>
      </c>
      <c r="G493" s="3" t="str">
        <f>IF(A493="","",IF(HOUR(A493)&lt;StartHour,StartHour,IF(HOUR(A493)&gt;FinishHour,FinishHour,HOUR(A493))))</f>
        <v/>
      </c>
      <c r="H493" s="3" t="str">
        <f t="shared" si="40"/>
        <v/>
      </c>
      <c r="I493" s="33" t="e">
        <f>IF(OR(A493="",B493=""),NA(),MAX(0,IF(A493-B493=0,SameDayCycleTimeSettingValue,(A493-B493) *24)))</f>
        <v>#N/A</v>
      </c>
      <c r="J493" s="33" t="e">
        <f>IF(OR(A493="",B493=""),NA(),MAX(0,IF(A493-B493=0,SameDayCycleTimeSettingValue,((A493-B493) *24)-(INT((A493-B493)) * (24-(FinishHour-StartHour))))))</f>
        <v>#N/A</v>
      </c>
      <c r="K493" s="3" t="e">
        <f ca="1">IF(OR(A493&lt;&gt;"",B493=""),NA(),MAX(0,IF(_xlfn.DAYS(NOW(),B493)=0,SameDayCycleTimeSettingValue,_xlfn.DAYS(NOW(),B493))))</f>
        <v>#N/A</v>
      </c>
    </row>
    <row r="494" spans="1:11" x14ac:dyDescent="0.25">
      <c r="A494" s="32" t="str">
        <f>IF(AND(TRIM(INDEX(CompletedDateValues,ROW(A494)))&lt;&gt;"",INDEX(CompletedDateValues,ROW(A494))&gt;0),INDEX(CompletedDateValues,ROW(A494)),"")</f>
        <v/>
      </c>
      <c r="B494" s="32" t="str">
        <f>IF(AND(TRIM(INDEX(StartDateValues,ROW(A494)))&lt;&gt;"",INDEX(StartDateValues,ROW(A494))&gt;0),INDEX(StartDateValues,ROW(A494)),"")</f>
        <v/>
      </c>
      <c r="C494" s="22" t="str">
        <f t="shared" si="36"/>
        <v/>
      </c>
      <c r="D494" s="3" t="str">
        <f t="shared" si="37"/>
        <v/>
      </c>
      <c r="E494" s="3" t="str">
        <f t="shared" si="38"/>
        <v/>
      </c>
      <c r="F494" s="3" t="str">
        <f t="shared" si="39"/>
        <v/>
      </c>
      <c r="G494" s="3" t="str">
        <f>IF(A494="","",IF(HOUR(A494)&lt;StartHour,StartHour,IF(HOUR(A494)&gt;FinishHour,FinishHour,HOUR(A494))))</f>
        <v/>
      </c>
      <c r="H494" s="3" t="str">
        <f t="shared" si="40"/>
        <v/>
      </c>
      <c r="I494" s="33" t="e">
        <f>IF(OR(A494="",B494=""),NA(),MAX(0,IF(A494-B494=0,SameDayCycleTimeSettingValue,(A494-B494) *24)))</f>
        <v>#N/A</v>
      </c>
      <c r="J494" s="33" t="e">
        <f>IF(OR(A494="",B494=""),NA(),MAX(0,IF(A494-B494=0,SameDayCycleTimeSettingValue,((A494-B494) *24)-(INT((A494-B494)) * (24-(FinishHour-StartHour))))))</f>
        <v>#N/A</v>
      </c>
      <c r="K494" s="3" t="e">
        <f ca="1">IF(OR(A494&lt;&gt;"",B494=""),NA(),MAX(0,IF(_xlfn.DAYS(NOW(),B494)=0,SameDayCycleTimeSettingValue,_xlfn.DAYS(NOW(),B494))))</f>
        <v>#N/A</v>
      </c>
    </row>
    <row r="495" spans="1:11" x14ac:dyDescent="0.25">
      <c r="A495" s="32" t="str">
        <f>IF(AND(TRIM(INDEX(CompletedDateValues,ROW(A495)))&lt;&gt;"",INDEX(CompletedDateValues,ROW(A495))&gt;0),INDEX(CompletedDateValues,ROW(A495)),"")</f>
        <v/>
      </c>
      <c r="B495" s="32" t="str">
        <f>IF(AND(TRIM(INDEX(StartDateValues,ROW(A495)))&lt;&gt;"",INDEX(StartDateValues,ROW(A495))&gt;0),INDEX(StartDateValues,ROW(A495)),"")</f>
        <v/>
      </c>
      <c r="C495" s="22" t="str">
        <f t="shared" si="36"/>
        <v/>
      </c>
      <c r="D495" s="3" t="str">
        <f t="shared" si="37"/>
        <v/>
      </c>
      <c r="E495" s="3" t="str">
        <f t="shared" si="38"/>
        <v/>
      </c>
      <c r="F495" s="3" t="str">
        <f t="shared" si="39"/>
        <v/>
      </c>
      <c r="G495" s="3" t="str">
        <f>IF(A495="","",IF(HOUR(A495)&lt;StartHour,StartHour,IF(HOUR(A495)&gt;FinishHour,FinishHour,HOUR(A495))))</f>
        <v/>
      </c>
      <c r="H495" s="3" t="str">
        <f t="shared" si="40"/>
        <v/>
      </c>
      <c r="I495" s="33" t="e">
        <f>IF(OR(A495="",B495=""),NA(),MAX(0,IF(A495-B495=0,SameDayCycleTimeSettingValue,(A495-B495) *24)))</f>
        <v>#N/A</v>
      </c>
      <c r="J495" s="33" t="e">
        <f>IF(OR(A495="",B495=""),NA(),MAX(0,IF(A495-B495=0,SameDayCycleTimeSettingValue,((A495-B495) *24)-(INT((A495-B495)) * (24-(FinishHour-StartHour))))))</f>
        <v>#N/A</v>
      </c>
      <c r="K495" s="3" t="e">
        <f ca="1">IF(OR(A495&lt;&gt;"",B495=""),NA(),MAX(0,IF(_xlfn.DAYS(NOW(),B495)=0,SameDayCycleTimeSettingValue,_xlfn.DAYS(NOW(),B495))))</f>
        <v>#N/A</v>
      </c>
    </row>
    <row r="496" spans="1:11" x14ac:dyDescent="0.25">
      <c r="A496" s="32" t="str">
        <f>IF(AND(TRIM(INDEX(CompletedDateValues,ROW(A496)))&lt;&gt;"",INDEX(CompletedDateValues,ROW(A496))&gt;0),INDEX(CompletedDateValues,ROW(A496)),"")</f>
        <v/>
      </c>
      <c r="B496" s="32" t="str">
        <f>IF(AND(TRIM(INDEX(StartDateValues,ROW(A496)))&lt;&gt;"",INDEX(StartDateValues,ROW(A496))&gt;0),INDEX(StartDateValues,ROW(A496)),"")</f>
        <v/>
      </c>
      <c r="C496" s="22" t="str">
        <f t="shared" si="36"/>
        <v/>
      </c>
      <c r="D496" s="3" t="str">
        <f t="shared" si="37"/>
        <v/>
      </c>
      <c r="E496" s="3" t="str">
        <f t="shared" si="38"/>
        <v/>
      </c>
      <c r="F496" s="3" t="str">
        <f t="shared" si="39"/>
        <v/>
      </c>
      <c r="G496" s="3" t="str">
        <f>IF(A496="","",IF(HOUR(A496)&lt;StartHour,StartHour,IF(HOUR(A496)&gt;FinishHour,FinishHour,HOUR(A496))))</f>
        <v/>
      </c>
      <c r="H496" s="3" t="str">
        <f t="shared" si="40"/>
        <v/>
      </c>
      <c r="I496" s="33" t="e">
        <f>IF(OR(A496="",B496=""),NA(),MAX(0,IF(A496-B496=0,SameDayCycleTimeSettingValue,(A496-B496) *24)))</f>
        <v>#N/A</v>
      </c>
      <c r="J496" s="33" t="e">
        <f>IF(OR(A496="",B496=""),NA(),MAX(0,IF(A496-B496=0,SameDayCycleTimeSettingValue,((A496-B496) *24)-(INT((A496-B496)) * (24-(FinishHour-StartHour))))))</f>
        <v>#N/A</v>
      </c>
      <c r="K496" s="3" t="e">
        <f ca="1">IF(OR(A496&lt;&gt;"",B496=""),NA(),MAX(0,IF(_xlfn.DAYS(NOW(),B496)=0,SameDayCycleTimeSettingValue,_xlfn.DAYS(NOW(),B496))))</f>
        <v>#N/A</v>
      </c>
    </row>
    <row r="497" spans="1:11" x14ac:dyDescent="0.25">
      <c r="A497" s="32" t="str">
        <f>IF(AND(TRIM(INDEX(CompletedDateValues,ROW(A497)))&lt;&gt;"",INDEX(CompletedDateValues,ROW(A497))&gt;0),INDEX(CompletedDateValues,ROW(A497)),"")</f>
        <v/>
      </c>
      <c r="B497" s="32" t="str">
        <f>IF(AND(TRIM(INDEX(StartDateValues,ROW(A497)))&lt;&gt;"",INDEX(StartDateValues,ROW(A497))&gt;0),INDEX(StartDateValues,ROW(A497)),"")</f>
        <v/>
      </c>
      <c r="C497" s="22" t="str">
        <f t="shared" si="36"/>
        <v/>
      </c>
      <c r="D497" s="3" t="str">
        <f t="shared" si="37"/>
        <v/>
      </c>
      <c r="E497" s="3" t="str">
        <f t="shared" si="38"/>
        <v/>
      </c>
      <c r="F497" s="3" t="str">
        <f t="shared" si="39"/>
        <v/>
      </c>
      <c r="G497" s="3" t="str">
        <f>IF(A497="","",IF(HOUR(A497)&lt;StartHour,StartHour,IF(HOUR(A497)&gt;FinishHour,FinishHour,HOUR(A497))))</f>
        <v/>
      </c>
      <c r="H497" s="3" t="str">
        <f t="shared" si="40"/>
        <v/>
      </c>
      <c r="I497" s="33" t="e">
        <f>IF(OR(A497="",B497=""),NA(),MAX(0,IF(A497-B497=0,SameDayCycleTimeSettingValue,(A497-B497) *24)))</f>
        <v>#N/A</v>
      </c>
      <c r="J497" s="33" t="e">
        <f>IF(OR(A497="",B497=""),NA(),MAX(0,IF(A497-B497=0,SameDayCycleTimeSettingValue,((A497-B497) *24)-(INT((A497-B497)) * (24-(FinishHour-StartHour))))))</f>
        <v>#N/A</v>
      </c>
      <c r="K497" s="3" t="e">
        <f ca="1">IF(OR(A497&lt;&gt;"",B497=""),NA(),MAX(0,IF(_xlfn.DAYS(NOW(),B497)=0,SameDayCycleTimeSettingValue,_xlfn.DAYS(NOW(),B497))))</f>
        <v>#N/A</v>
      </c>
    </row>
    <row r="498" spans="1:11" x14ac:dyDescent="0.25">
      <c r="A498" s="32" t="str">
        <f>IF(AND(TRIM(INDEX(CompletedDateValues,ROW(A498)))&lt;&gt;"",INDEX(CompletedDateValues,ROW(A498))&gt;0),INDEX(CompletedDateValues,ROW(A498)),"")</f>
        <v/>
      </c>
      <c r="B498" s="32" t="str">
        <f>IF(AND(TRIM(INDEX(StartDateValues,ROW(A498)))&lt;&gt;"",INDEX(StartDateValues,ROW(A498))&gt;0),INDEX(StartDateValues,ROW(A498)),"")</f>
        <v/>
      </c>
      <c r="C498" s="22" t="str">
        <f t="shared" si="36"/>
        <v/>
      </c>
      <c r="D498" s="3" t="str">
        <f t="shared" si="37"/>
        <v/>
      </c>
      <c r="E498" s="3" t="str">
        <f t="shared" si="38"/>
        <v/>
      </c>
      <c r="F498" s="3" t="str">
        <f t="shared" si="39"/>
        <v/>
      </c>
      <c r="G498" s="3" t="str">
        <f>IF(A498="","",IF(HOUR(A498)&lt;StartHour,StartHour,IF(HOUR(A498)&gt;FinishHour,FinishHour,HOUR(A498))))</f>
        <v/>
      </c>
      <c r="H498" s="3" t="str">
        <f t="shared" si="40"/>
        <v/>
      </c>
      <c r="I498" s="33" t="e">
        <f>IF(OR(A498="",B498=""),NA(),MAX(0,IF(A498-B498=0,SameDayCycleTimeSettingValue,(A498-B498) *24)))</f>
        <v>#N/A</v>
      </c>
      <c r="J498" s="33" t="e">
        <f>IF(OR(A498="",B498=""),NA(),MAX(0,IF(A498-B498=0,SameDayCycleTimeSettingValue,((A498-B498) *24)-(INT((A498-B498)) * (24-(FinishHour-StartHour))))))</f>
        <v>#N/A</v>
      </c>
      <c r="K498" s="3" t="e">
        <f ca="1">IF(OR(A498&lt;&gt;"",B498=""),NA(),MAX(0,IF(_xlfn.DAYS(NOW(),B498)=0,SameDayCycleTimeSettingValue,_xlfn.DAYS(NOW(),B498))))</f>
        <v>#N/A</v>
      </c>
    </row>
    <row r="499" spans="1:11" x14ac:dyDescent="0.25">
      <c r="A499" s="32" t="str">
        <f>IF(AND(TRIM(INDEX(CompletedDateValues,ROW(A499)))&lt;&gt;"",INDEX(CompletedDateValues,ROW(A499))&gt;0),INDEX(CompletedDateValues,ROW(A499)),"")</f>
        <v/>
      </c>
      <c r="B499" s="32" t="str">
        <f>IF(AND(TRIM(INDEX(StartDateValues,ROW(A499)))&lt;&gt;"",INDEX(StartDateValues,ROW(A499))&gt;0),INDEX(StartDateValues,ROW(A499)),"")</f>
        <v/>
      </c>
      <c r="C499" s="22" t="str">
        <f t="shared" si="36"/>
        <v/>
      </c>
      <c r="D499" s="3" t="str">
        <f t="shared" si="37"/>
        <v/>
      </c>
      <c r="E499" s="3" t="str">
        <f t="shared" si="38"/>
        <v/>
      </c>
      <c r="F499" s="3" t="str">
        <f t="shared" si="39"/>
        <v/>
      </c>
      <c r="G499" s="3" t="str">
        <f>IF(A499="","",IF(HOUR(A499)&lt;StartHour,StartHour,IF(HOUR(A499)&gt;FinishHour,FinishHour,HOUR(A499))))</f>
        <v/>
      </c>
      <c r="H499" s="3" t="str">
        <f t="shared" si="40"/>
        <v/>
      </c>
      <c r="I499" s="33" t="e">
        <f>IF(OR(A499="",B499=""),NA(),MAX(0,IF(A499-B499=0,SameDayCycleTimeSettingValue,(A499-B499) *24)))</f>
        <v>#N/A</v>
      </c>
      <c r="J499" s="33" t="e">
        <f>IF(OR(A499="",B499=""),NA(),MAX(0,IF(A499-B499=0,SameDayCycleTimeSettingValue,((A499-B499) *24)-(INT((A499-B499)) * (24-(FinishHour-StartHour))))))</f>
        <v>#N/A</v>
      </c>
      <c r="K499" s="3" t="e">
        <f ca="1">IF(OR(A499&lt;&gt;"",B499=""),NA(),MAX(0,IF(_xlfn.DAYS(NOW(),B499)=0,SameDayCycleTimeSettingValue,_xlfn.DAYS(NOW(),B499))))</f>
        <v>#N/A</v>
      </c>
    </row>
    <row r="500" spans="1:11" x14ac:dyDescent="0.25">
      <c r="A500" s="32" t="str">
        <f>IF(AND(TRIM(INDEX(CompletedDateValues,ROW(A500)))&lt;&gt;"",INDEX(CompletedDateValues,ROW(A500))&gt;0),INDEX(CompletedDateValues,ROW(A500)),"")</f>
        <v/>
      </c>
      <c r="B500" s="32" t="str">
        <f>IF(AND(TRIM(INDEX(StartDateValues,ROW(A500)))&lt;&gt;"",INDEX(StartDateValues,ROW(A500))&gt;0),INDEX(StartDateValues,ROW(A500)),"")</f>
        <v/>
      </c>
      <c r="C500" s="22" t="str">
        <f t="shared" si="36"/>
        <v/>
      </c>
      <c r="D500" s="3" t="str">
        <f t="shared" si="37"/>
        <v/>
      </c>
      <c r="E500" s="3" t="str">
        <f t="shared" si="38"/>
        <v/>
      </c>
      <c r="F500" s="3" t="str">
        <f t="shared" si="39"/>
        <v/>
      </c>
      <c r="G500" s="3" t="str">
        <f>IF(A500="","",IF(HOUR(A500)&lt;StartHour,StartHour,IF(HOUR(A500)&gt;FinishHour,FinishHour,HOUR(A500))))</f>
        <v/>
      </c>
      <c r="H500" s="3" t="str">
        <f t="shared" si="40"/>
        <v/>
      </c>
      <c r="I500" s="33" t="e">
        <f>IF(OR(A500="",B500=""),NA(),MAX(0,IF(A500-B500=0,SameDayCycleTimeSettingValue,(A500-B500) *24)))</f>
        <v>#N/A</v>
      </c>
      <c r="J500" s="33" t="e">
        <f>IF(OR(A500="",B500=""),NA(),MAX(0,IF(A500-B500=0,SameDayCycleTimeSettingValue,((A500-B500) *24)-(INT((A500-B500)) * (24-(FinishHour-StartHour))))))</f>
        <v>#N/A</v>
      </c>
      <c r="K500" s="3" t="e">
        <f ca="1">IF(OR(A500&lt;&gt;"",B500=""),NA(),MAX(0,IF(_xlfn.DAYS(NOW(),B500)=0,SameDayCycleTimeSettingValue,_xlfn.DAYS(NOW(),B500))))</f>
        <v>#N/A</v>
      </c>
    </row>
    <row r="501" spans="1:11" x14ac:dyDescent="0.25">
      <c r="A501" s="32" t="str">
        <f>IF(AND(TRIM(INDEX(CompletedDateValues,ROW(A501)))&lt;&gt;"",INDEX(CompletedDateValues,ROW(A501))&gt;0),INDEX(CompletedDateValues,ROW(A501)),"")</f>
        <v/>
      </c>
      <c r="B501" s="32" t="str">
        <f>IF(AND(TRIM(INDEX(StartDateValues,ROW(A501)))&lt;&gt;"",INDEX(StartDateValues,ROW(A501))&gt;0),INDEX(StartDateValues,ROW(A501)),"")</f>
        <v/>
      </c>
      <c r="C501" s="22" t="str">
        <f t="shared" si="36"/>
        <v/>
      </c>
      <c r="D501" s="3" t="str">
        <f t="shared" si="37"/>
        <v/>
      </c>
      <c r="E501" s="3" t="str">
        <f t="shared" si="38"/>
        <v/>
      </c>
      <c r="F501" s="3" t="str">
        <f t="shared" si="39"/>
        <v/>
      </c>
      <c r="G501" s="3" t="str">
        <f>IF(A501="","",IF(HOUR(A501)&lt;StartHour,StartHour,IF(HOUR(A501)&gt;FinishHour,FinishHour,HOUR(A501))))</f>
        <v/>
      </c>
      <c r="H501" s="3" t="str">
        <f t="shared" si="40"/>
        <v/>
      </c>
      <c r="I501" s="33" t="e">
        <f>IF(OR(A501="",B501=""),NA(),MAX(0,IF(A501-B501=0,SameDayCycleTimeSettingValue,(A501-B501) *24)))</f>
        <v>#N/A</v>
      </c>
      <c r="J501" s="33" t="e">
        <f>IF(OR(A501="",B501=""),NA(),MAX(0,IF(A501-B501=0,SameDayCycleTimeSettingValue,((A501-B501) *24)-(INT((A501-B501)) * (24-(FinishHour-StartHour))))))</f>
        <v>#N/A</v>
      </c>
      <c r="K501" s="3" t="e">
        <f ca="1">IF(OR(A501&lt;&gt;"",B501=""),NA(),MAX(0,IF(_xlfn.DAYS(NOW(),B501)=0,SameDayCycleTimeSettingValue,_xlfn.DAYS(NOW(),B501))))</f>
        <v>#N/A</v>
      </c>
    </row>
    <row r="502" spans="1:11" x14ac:dyDescent="0.25">
      <c r="A502" s="32" t="str">
        <f>IF(AND(TRIM(INDEX(CompletedDateValues,ROW(A502)))&lt;&gt;"",INDEX(CompletedDateValues,ROW(A502))&gt;0),INDEX(CompletedDateValues,ROW(A502)),"")</f>
        <v/>
      </c>
      <c r="B502" s="32" t="str">
        <f>IF(AND(TRIM(INDEX(StartDateValues,ROW(A502)))&lt;&gt;"",INDEX(StartDateValues,ROW(A502))&gt;0),INDEX(StartDateValues,ROW(A502)),"")</f>
        <v/>
      </c>
      <c r="C502" s="22" t="str">
        <f t="shared" si="36"/>
        <v/>
      </c>
      <c r="D502" s="3" t="str">
        <f t="shared" si="37"/>
        <v/>
      </c>
      <c r="E502" s="3" t="str">
        <f t="shared" si="38"/>
        <v/>
      </c>
      <c r="F502" s="3" t="str">
        <f t="shared" si="39"/>
        <v/>
      </c>
      <c r="G502" s="3" t="str">
        <f>IF(A502="","",IF(HOUR(A502)&lt;StartHour,StartHour,IF(HOUR(A502)&gt;FinishHour,FinishHour,HOUR(A502))))</f>
        <v/>
      </c>
      <c r="H502" s="3" t="str">
        <f t="shared" si="40"/>
        <v/>
      </c>
      <c r="I502" s="33" t="e">
        <f>IF(OR(A502="",B502=""),NA(),MAX(0,IF(A502-B502=0,SameDayCycleTimeSettingValue,(A502-B502) *24)))</f>
        <v>#N/A</v>
      </c>
      <c r="J502" s="33" t="e">
        <f>IF(OR(A502="",B502=""),NA(),MAX(0,IF(A502-B502=0,SameDayCycleTimeSettingValue,((A502-B502) *24)-(INT((A502-B502)) * (24-(FinishHour-StartHour))))))</f>
        <v>#N/A</v>
      </c>
      <c r="K502" s="3" t="e">
        <f ca="1">IF(OR(A502&lt;&gt;"",B502=""),NA(),MAX(0,IF(_xlfn.DAYS(NOW(),B502)=0,SameDayCycleTimeSettingValue,_xlfn.DAYS(NOW(),B502))))</f>
        <v>#N/A</v>
      </c>
    </row>
    <row r="503" spans="1:11" x14ac:dyDescent="0.25">
      <c r="A503" s="32" t="str">
        <f>IF(AND(TRIM(INDEX(CompletedDateValues,ROW(A503)))&lt;&gt;"",INDEX(CompletedDateValues,ROW(A503))&gt;0),INDEX(CompletedDateValues,ROW(A503)),"")</f>
        <v/>
      </c>
      <c r="B503" s="32" t="str">
        <f>IF(AND(TRIM(INDEX(StartDateValues,ROW(A503)))&lt;&gt;"",INDEX(StartDateValues,ROW(A503))&gt;0),INDEX(StartDateValues,ROW(A503)),"")</f>
        <v/>
      </c>
      <c r="C503" s="22" t="str">
        <f t="shared" si="36"/>
        <v/>
      </c>
      <c r="D503" s="3" t="str">
        <f t="shared" si="37"/>
        <v/>
      </c>
      <c r="E503" s="3" t="str">
        <f t="shared" si="38"/>
        <v/>
      </c>
      <c r="F503" s="3" t="str">
        <f t="shared" si="39"/>
        <v/>
      </c>
      <c r="G503" s="3" t="str">
        <f>IF(A503="","",IF(HOUR(A503)&lt;StartHour,StartHour,IF(HOUR(A503)&gt;FinishHour,FinishHour,HOUR(A503))))</f>
        <v/>
      </c>
      <c r="H503" s="3" t="str">
        <f t="shared" si="40"/>
        <v/>
      </c>
      <c r="I503" s="33" t="e">
        <f>IF(OR(A503="",B503=""),NA(),MAX(0,IF(A503-B503=0,SameDayCycleTimeSettingValue,(A503-B503) *24)))</f>
        <v>#N/A</v>
      </c>
      <c r="J503" s="33" t="e">
        <f>IF(OR(A503="",B503=""),NA(),MAX(0,IF(A503-B503=0,SameDayCycleTimeSettingValue,((A503-B503) *24)-(INT((A503-B503)) * (24-(FinishHour-StartHour))))))</f>
        <v>#N/A</v>
      </c>
      <c r="K503" s="3" t="e">
        <f ca="1">IF(OR(A503&lt;&gt;"",B503=""),NA(),MAX(0,IF(_xlfn.DAYS(NOW(),B503)=0,SameDayCycleTimeSettingValue,_xlfn.DAYS(NOW(),B503))))</f>
        <v>#N/A</v>
      </c>
    </row>
    <row r="504" spans="1:11" x14ac:dyDescent="0.25">
      <c r="A504" s="32" t="str">
        <f>IF(AND(TRIM(INDEX(CompletedDateValues,ROW(A504)))&lt;&gt;"",INDEX(CompletedDateValues,ROW(A504))&gt;0),INDEX(CompletedDateValues,ROW(A504)),"")</f>
        <v/>
      </c>
      <c r="B504" s="32" t="str">
        <f>IF(AND(TRIM(INDEX(StartDateValues,ROW(A504)))&lt;&gt;"",INDEX(StartDateValues,ROW(A504))&gt;0),INDEX(StartDateValues,ROW(A504)),"")</f>
        <v/>
      </c>
      <c r="C504" s="22" t="str">
        <f t="shared" si="36"/>
        <v/>
      </c>
      <c r="D504" s="3" t="str">
        <f t="shared" si="37"/>
        <v/>
      </c>
      <c r="E504" s="3" t="str">
        <f t="shared" si="38"/>
        <v/>
      </c>
      <c r="F504" s="3" t="str">
        <f t="shared" si="39"/>
        <v/>
      </c>
      <c r="G504" s="3" t="str">
        <f>IF(A504="","",IF(HOUR(A504)&lt;StartHour,StartHour,IF(HOUR(A504)&gt;FinishHour,FinishHour,HOUR(A504))))</f>
        <v/>
      </c>
      <c r="H504" s="3" t="str">
        <f t="shared" si="40"/>
        <v/>
      </c>
      <c r="I504" s="33" t="e">
        <f>IF(OR(A504="",B504=""),NA(),MAX(0,IF(A504-B504=0,SameDayCycleTimeSettingValue,(A504-B504) *24)))</f>
        <v>#N/A</v>
      </c>
      <c r="J504" s="33" t="e">
        <f>IF(OR(A504="",B504=""),NA(),MAX(0,IF(A504-B504=0,SameDayCycleTimeSettingValue,((A504-B504) *24)-(INT((A504-B504)) * (24-(FinishHour-StartHour))))))</f>
        <v>#N/A</v>
      </c>
      <c r="K504" s="3" t="e">
        <f ca="1">IF(OR(A504&lt;&gt;"",B504=""),NA(),MAX(0,IF(_xlfn.DAYS(NOW(),B504)=0,SameDayCycleTimeSettingValue,_xlfn.DAYS(NOW(),B504))))</f>
        <v>#N/A</v>
      </c>
    </row>
    <row r="505" spans="1:11" x14ac:dyDescent="0.25">
      <c r="A505" s="32" t="str">
        <f>IF(AND(TRIM(INDEX(CompletedDateValues,ROW(A505)))&lt;&gt;"",INDEX(CompletedDateValues,ROW(A505))&gt;0),INDEX(CompletedDateValues,ROW(A505)),"")</f>
        <v/>
      </c>
      <c r="B505" s="32" t="str">
        <f>IF(AND(TRIM(INDEX(StartDateValues,ROW(A505)))&lt;&gt;"",INDEX(StartDateValues,ROW(A505))&gt;0),INDEX(StartDateValues,ROW(A505)),"")</f>
        <v/>
      </c>
      <c r="C505" s="22" t="str">
        <f t="shared" si="36"/>
        <v/>
      </c>
      <c r="D505" s="3" t="str">
        <f t="shared" si="37"/>
        <v/>
      </c>
      <c r="E505" s="3" t="str">
        <f t="shared" si="38"/>
        <v/>
      </c>
      <c r="F505" s="3" t="str">
        <f t="shared" si="39"/>
        <v/>
      </c>
      <c r="G505" s="3" t="str">
        <f>IF(A505="","",IF(HOUR(A505)&lt;StartHour,StartHour,IF(HOUR(A505)&gt;FinishHour,FinishHour,HOUR(A505))))</f>
        <v/>
      </c>
      <c r="H505" s="3" t="str">
        <f t="shared" si="40"/>
        <v/>
      </c>
      <c r="I505" s="33" t="e">
        <f>IF(OR(A505="",B505=""),NA(),MAX(0,IF(A505-B505=0,SameDayCycleTimeSettingValue,(A505-B505) *24)))</f>
        <v>#N/A</v>
      </c>
      <c r="J505" s="33" t="e">
        <f>IF(OR(A505="",B505=""),NA(),MAX(0,IF(A505-B505=0,SameDayCycleTimeSettingValue,((A505-B505) *24)-(INT((A505-B505)) * (24-(FinishHour-StartHour))))))</f>
        <v>#N/A</v>
      </c>
      <c r="K505" s="3" t="e">
        <f ca="1">IF(OR(A505&lt;&gt;"",B505=""),NA(),MAX(0,IF(_xlfn.DAYS(NOW(),B505)=0,SameDayCycleTimeSettingValue,_xlfn.DAYS(NOW(),B505))))</f>
        <v>#N/A</v>
      </c>
    </row>
    <row r="506" spans="1:11" x14ac:dyDescent="0.25">
      <c r="A506" s="32" t="str">
        <f>IF(AND(TRIM(INDEX(CompletedDateValues,ROW(A506)))&lt;&gt;"",INDEX(CompletedDateValues,ROW(A506))&gt;0),INDEX(CompletedDateValues,ROW(A506)),"")</f>
        <v/>
      </c>
      <c r="B506" s="32" t="str">
        <f>IF(AND(TRIM(INDEX(StartDateValues,ROW(A506)))&lt;&gt;"",INDEX(StartDateValues,ROW(A506))&gt;0),INDEX(StartDateValues,ROW(A506)),"")</f>
        <v/>
      </c>
      <c r="C506" s="22" t="str">
        <f t="shared" si="36"/>
        <v/>
      </c>
      <c r="D506" s="3" t="str">
        <f t="shared" si="37"/>
        <v/>
      </c>
      <c r="E506" s="3" t="str">
        <f t="shared" si="38"/>
        <v/>
      </c>
      <c r="F506" s="3" t="str">
        <f t="shared" si="39"/>
        <v/>
      </c>
      <c r="G506" s="3" t="str">
        <f>IF(A506="","",IF(HOUR(A506)&lt;StartHour,StartHour,IF(HOUR(A506)&gt;FinishHour,FinishHour,HOUR(A506))))</f>
        <v/>
      </c>
      <c r="H506" s="3" t="str">
        <f t="shared" si="40"/>
        <v/>
      </c>
      <c r="I506" s="33" t="e">
        <f>IF(OR(A506="",B506=""),NA(),MAX(0,IF(A506-B506=0,SameDayCycleTimeSettingValue,(A506-B506) *24)))</f>
        <v>#N/A</v>
      </c>
      <c r="J506" s="33" t="e">
        <f>IF(OR(A506="",B506=""),NA(),MAX(0,IF(A506-B506=0,SameDayCycleTimeSettingValue,((A506-B506) *24)-(INT((A506-B506)) * (24-(FinishHour-StartHour))))))</f>
        <v>#N/A</v>
      </c>
      <c r="K506" s="3" t="e">
        <f ca="1">IF(OR(A506&lt;&gt;"",B506=""),NA(),MAX(0,IF(_xlfn.DAYS(NOW(),B506)=0,SameDayCycleTimeSettingValue,_xlfn.DAYS(NOW(),B506))))</f>
        <v>#N/A</v>
      </c>
    </row>
    <row r="507" spans="1:11" x14ac:dyDescent="0.25">
      <c r="A507" s="32" t="str">
        <f>IF(AND(TRIM(INDEX(CompletedDateValues,ROW(A507)))&lt;&gt;"",INDEX(CompletedDateValues,ROW(A507))&gt;0),INDEX(CompletedDateValues,ROW(A507)),"")</f>
        <v/>
      </c>
      <c r="B507" s="32" t="str">
        <f>IF(AND(TRIM(INDEX(StartDateValues,ROW(A507)))&lt;&gt;"",INDEX(StartDateValues,ROW(A507))&gt;0),INDEX(StartDateValues,ROW(A507)),"")</f>
        <v/>
      </c>
      <c r="C507" s="22" t="str">
        <f t="shared" si="36"/>
        <v/>
      </c>
      <c r="D507" s="3" t="str">
        <f t="shared" si="37"/>
        <v/>
      </c>
      <c r="E507" s="3" t="str">
        <f t="shared" si="38"/>
        <v/>
      </c>
      <c r="F507" s="3" t="str">
        <f t="shared" si="39"/>
        <v/>
      </c>
      <c r="G507" s="3" t="str">
        <f>IF(A507="","",IF(HOUR(A507)&lt;StartHour,StartHour,IF(HOUR(A507)&gt;FinishHour,FinishHour,HOUR(A507))))</f>
        <v/>
      </c>
      <c r="H507" s="3" t="str">
        <f t="shared" si="40"/>
        <v/>
      </c>
      <c r="I507" s="33" t="e">
        <f>IF(OR(A507="",B507=""),NA(),MAX(0,IF(A507-B507=0,SameDayCycleTimeSettingValue,(A507-B507) *24)))</f>
        <v>#N/A</v>
      </c>
      <c r="J507" s="33" t="e">
        <f>IF(OR(A507="",B507=""),NA(),MAX(0,IF(A507-B507=0,SameDayCycleTimeSettingValue,((A507-B507) *24)-(INT((A507-B507)) * (24-(FinishHour-StartHour))))))</f>
        <v>#N/A</v>
      </c>
      <c r="K507" s="3" t="e">
        <f ca="1">IF(OR(A507&lt;&gt;"",B507=""),NA(),MAX(0,IF(_xlfn.DAYS(NOW(),B507)=0,SameDayCycleTimeSettingValue,_xlfn.DAYS(NOW(),B507))))</f>
        <v>#N/A</v>
      </c>
    </row>
    <row r="508" spans="1:11" x14ac:dyDescent="0.25">
      <c r="A508" s="32" t="str">
        <f>IF(AND(TRIM(INDEX(CompletedDateValues,ROW(A508)))&lt;&gt;"",INDEX(CompletedDateValues,ROW(A508))&gt;0),INDEX(CompletedDateValues,ROW(A508)),"")</f>
        <v/>
      </c>
      <c r="B508" s="32" t="str">
        <f>IF(AND(TRIM(INDEX(StartDateValues,ROW(A508)))&lt;&gt;"",INDEX(StartDateValues,ROW(A508))&gt;0),INDEX(StartDateValues,ROW(A508)),"")</f>
        <v/>
      </c>
      <c r="C508" s="22" t="str">
        <f t="shared" si="36"/>
        <v/>
      </c>
      <c r="D508" s="3" t="str">
        <f t="shared" si="37"/>
        <v/>
      </c>
      <c r="E508" s="3" t="str">
        <f t="shared" si="38"/>
        <v/>
      </c>
      <c r="F508" s="3" t="str">
        <f t="shared" si="39"/>
        <v/>
      </c>
      <c r="G508" s="3" t="str">
        <f>IF(A508="","",IF(HOUR(A508)&lt;StartHour,StartHour,IF(HOUR(A508)&gt;FinishHour,FinishHour,HOUR(A508))))</f>
        <v/>
      </c>
      <c r="H508" s="3" t="str">
        <f t="shared" si="40"/>
        <v/>
      </c>
      <c r="I508" s="33" t="e">
        <f>IF(OR(A508="",B508=""),NA(),MAX(0,IF(A508-B508=0,SameDayCycleTimeSettingValue,(A508-B508) *24)))</f>
        <v>#N/A</v>
      </c>
      <c r="J508" s="33" t="e">
        <f>IF(OR(A508="",B508=""),NA(),MAX(0,IF(A508-B508=0,SameDayCycleTimeSettingValue,((A508-B508) *24)-(INT((A508-B508)) * (24-(FinishHour-StartHour))))))</f>
        <v>#N/A</v>
      </c>
      <c r="K508" s="3" t="e">
        <f ca="1">IF(OR(A508&lt;&gt;"",B508=""),NA(),MAX(0,IF(_xlfn.DAYS(NOW(),B508)=0,SameDayCycleTimeSettingValue,_xlfn.DAYS(NOW(),B508))))</f>
        <v>#N/A</v>
      </c>
    </row>
    <row r="509" spans="1:11" x14ac:dyDescent="0.25">
      <c r="A509" s="32" t="str">
        <f>IF(AND(TRIM(INDEX(CompletedDateValues,ROW(A509)))&lt;&gt;"",INDEX(CompletedDateValues,ROW(A509))&gt;0),INDEX(CompletedDateValues,ROW(A509)),"")</f>
        <v/>
      </c>
      <c r="B509" s="32" t="str">
        <f>IF(AND(TRIM(INDEX(StartDateValues,ROW(A509)))&lt;&gt;"",INDEX(StartDateValues,ROW(A509))&gt;0),INDEX(StartDateValues,ROW(A509)),"")</f>
        <v/>
      </c>
      <c r="C509" s="22" t="str">
        <f t="shared" si="36"/>
        <v/>
      </c>
      <c r="D509" s="3" t="str">
        <f t="shared" si="37"/>
        <v/>
      </c>
      <c r="E509" s="3" t="str">
        <f t="shared" si="38"/>
        <v/>
      </c>
      <c r="F509" s="3" t="str">
        <f t="shared" si="39"/>
        <v/>
      </c>
      <c r="G509" s="3" t="str">
        <f>IF(A509="","",IF(HOUR(A509)&lt;StartHour,StartHour,IF(HOUR(A509)&gt;FinishHour,FinishHour,HOUR(A509))))</f>
        <v/>
      </c>
      <c r="H509" s="3" t="str">
        <f t="shared" si="40"/>
        <v/>
      </c>
      <c r="I509" s="33" t="e">
        <f>IF(OR(A509="",B509=""),NA(),MAX(0,IF(A509-B509=0,SameDayCycleTimeSettingValue,(A509-B509) *24)))</f>
        <v>#N/A</v>
      </c>
      <c r="J509" s="33" t="e">
        <f>IF(OR(A509="",B509=""),NA(),MAX(0,IF(A509-B509=0,SameDayCycleTimeSettingValue,((A509-B509) *24)-(INT((A509-B509)) * (24-(FinishHour-StartHour))))))</f>
        <v>#N/A</v>
      </c>
      <c r="K509" s="3" t="e">
        <f ca="1">IF(OR(A509&lt;&gt;"",B509=""),NA(),MAX(0,IF(_xlfn.DAYS(NOW(),B509)=0,SameDayCycleTimeSettingValue,_xlfn.DAYS(NOW(),B509))))</f>
        <v>#N/A</v>
      </c>
    </row>
    <row r="510" spans="1:11" x14ac:dyDescent="0.25">
      <c r="A510" s="32" t="str">
        <f>IF(AND(TRIM(INDEX(CompletedDateValues,ROW(A510)))&lt;&gt;"",INDEX(CompletedDateValues,ROW(A510))&gt;0),INDEX(CompletedDateValues,ROW(A510)),"")</f>
        <v/>
      </c>
      <c r="B510" s="32" t="str">
        <f>IF(AND(TRIM(INDEX(StartDateValues,ROW(A510)))&lt;&gt;"",INDEX(StartDateValues,ROW(A510))&gt;0),INDEX(StartDateValues,ROW(A510)),"")</f>
        <v/>
      </c>
      <c r="C510" s="22" t="str">
        <f t="shared" si="36"/>
        <v/>
      </c>
      <c r="D510" s="3" t="str">
        <f t="shared" si="37"/>
        <v/>
      </c>
      <c r="E510" s="3" t="str">
        <f t="shared" si="38"/>
        <v/>
      </c>
      <c r="F510" s="3" t="str">
        <f t="shared" si="39"/>
        <v/>
      </c>
      <c r="G510" s="3" t="str">
        <f>IF(A510="","",IF(HOUR(A510)&lt;StartHour,StartHour,IF(HOUR(A510)&gt;FinishHour,FinishHour,HOUR(A510))))</f>
        <v/>
      </c>
      <c r="H510" s="3" t="str">
        <f t="shared" si="40"/>
        <v/>
      </c>
      <c r="I510" s="33" t="e">
        <f>IF(OR(A510="",B510=""),NA(),MAX(0,IF(A510-B510=0,SameDayCycleTimeSettingValue,(A510-B510) *24)))</f>
        <v>#N/A</v>
      </c>
      <c r="J510" s="33" t="e">
        <f>IF(OR(A510="",B510=""),NA(),MAX(0,IF(A510-B510=0,SameDayCycleTimeSettingValue,((A510-B510) *24)-(INT((A510-B510)) * (24-(FinishHour-StartHour))))))</f>
        <v>#N/A</v>
      </c>
      <c r="K510" s="3" t="e">
        <f ca="1">IF(OR(A510&lt;&gt;"",B510=""),NA(),MAX(0,IF(_xlfn.DAYS(NOW(),B510)=0,SameDayCycleTimeSettingValue,_xlfn.DAYS(NOW(),B510))))</f>
        <v>#N/A</v>
      </c>
    </row>
    <row r="511" spans="1:11" x14ac:dyDescent="0.25">
      <c r="A511" s="32" t="str">
        <f>IF(AND(TRIM(INDEX(CompletedDateValues,ROW(A511)))&lt;&gt;"",INDEX(CompletedDateValues,ROW(A511))&gt;0),INDEX(CompletedDateValues,ROW(A511)),"")</f>
        <v/>
      </c>
      <c r="B511" s="32" t="str">
        <f>IF(AND(TRIM(INDEX(StartDateValues,ROW(A511)))&lt;&gt;"",INDEX(StartDateValues,ROW(A511))&gt;0),INDEX(StartDateValues,ROW(A511)),"")</f>
        <v/>
      </c>
      <c r="C511" s="22" t="str">
        <f t="shared" si="36"/>
        <v/>
      </c>
      <c r="D511" s="3" t="str">
        <f t="shared" si="37"/>
        <v/>
      </c>
      <c r="E511" s="3" t="str">
        <f t="shared" si="38"/>
        <v/>
      </c>
      <c r="F511" s="3" t="str">
        <f t="shared" si="39"/>
        <v/>
      </c>
      <c r="G511" s="3" t="str">
        <f>IF(A511="","",IF(HOUR(A511)&lt;StartHour,StartHour,IF(HOUR(A511)&gt;FinishHour,FinishHour,HOUR(A511))))</f>
        <v/>
      </c>
      <c r="H511" s="3" t="str">
        <f t="shared" si="40"/>
        <v/>
      </c>
      <c r="I511" s="33" t="e">
        <f>IF(OR(A511="",B511=""),NA(),MAX(0,IF(A511-B511=0,SameDayCycleTimeSettingValue,(A511-B511) *24)))</f>
        <v>#N/A</v>
      </c>
      <c r="J511" s="33" t="e">
        <f>IF(OR(A511="",B511=""),NA(),MAX(0,IF(A511-B511=0,SameDayCycleTimeSettingValue,((A511-B511) *24)-(INT((A511-B511)) * (24-(FinishHour-StartHour))))))</f>
        <v>#N/A</v>
      </c>
      <c r="K511" s="3" t="e">
        <f ca="1">IF(OR(A511&lt;&gt;"",B511=""),NA(),MAX(0,IF(_xlfn.DAYS(NOW(),B511)=0,SameDayCycleTimeSettingValue,_xlfn.DAYS(NOW(),B511))))</f>
        <v>#N/A</v>
      </c>
    </row>
    <row r="512" spans="1:11" x14ac:dyDescent="0.25">
      <c r="A512" s="32" t="str">
        <f>IF(AND(TRIM(INDEX(CompletedDateValues,ROW(A512)))&lt;&gt;"",INDEX(CompletedDateValues,ROW(A512))&gt;0),INDEX(CompletedDateValues,ROW(A512)),"")</f>
        <v/>
      </c>
      <c r="B512" s="32" t="str">
        <f>IF(AND(TRIM(INDEX(StartDateValues,ROW(A512)))&lt;&gt;"",INDEX(StartDateValues,ROW(A512))&gt;0),INDEX(StartDateValues,ROW(A512)),"")</f>
        <v/>
      </c>
      <c r="C512" s="22" t="str">
        <f t="shared" si="36"/>
        <v/>
      </c>
      <c r="D512" s="3" t="str">
        <f t="shared" si="37"/>
        <v/>
      </c>
      <c r="E512" s="3" t="str">
        <f t="shared" si="38"/>
        <v/>
      </c>
      <c r="F512" s="3" t="str">
        <f t="shared" si="39"/>
        <v/>
      </c>
      <c r="G512" s="3" t="str">
        <f>IF(A512="","",IF(HOUR(A512)&lt;StartHour,StartHour,IF(HOUR(A512)&gt;FinishHour,FinishHour,HOUR(A512))))</f>
        <v/>
      </c>
      <c r="H512" s="3" t="str">
        <f t="shared" si="40"/>
        <v/>
      </c>
      <c r="I512" s="33" t="e">
        <f>IF(OR(A512="",B512=""),NA(),MAX(0,IF(A512-B512=0,SameDayCycleTimeSettingValue,(A512-B512) *24)))</f>
        <v>#N/A</v>
      </c>
      <c r="J512" s="33" t="e">
        <f>IF(OR(A512="",B512=""),NA(),MAX(0,IF(A512-B512=0,SameDayCycleTimeSettingValue,((A512-B512) *24)-(INT((A512-B512)) * (24-(FinishHour-StartHour))))))</f>
        <v>#N/A</v>
      </c>
      <c r="K512" s="3" t="e">
        <f ca="1">IF(OR(A512&lt;&gt;"",B512=""),NA(),MAX(0,IF(_xlfn.DAYS(NOW(),B512)=0,SameDayCycleTimeSettingValue,_xlfn.DAYS(NOW(),B512))))</f>
        <v>#N/A</v>
      </c>
    </row>
    <row r="513" spans="1:11" x14ac:dyDescent="0.25">
      <c r="A513" s="32" t="str">
        <f>IF(AND(TRIM(INDEX(CompletedDateValues,ROW(A513)))&lt;&gt;"",INDEX(CompletedDateValues,ROW(A513))&gt;0),INDEX(CompletedDateValues,ROW(A513)),"")</f>
        <v/>
      </c>
      <c r="B513" s="32" t="str">
        <f>IF(AND(TRIM(INDEX(StartDateValues,ROW(A513)))&lt;&gt;"",INDEX(StartDateValues,ROW(A513))&gt;0),INDEX(StartDateValues,ROW(A513)),"")</f>
        <v/>
      </c>
      <c r="C513" s="22" t="str">
        <f t="shared" si="36"/>
        <v/>
      </c>
      <c r="D513" s="3" t="str">
        <f t="shared" si="37"/>
        <v/>
      </c>
      <c r="E513" s="3" t="str">
        <f t="shared" si="38"/>
        <v/>
      </c>
      <c r="F513" s="3" t="str">
        <f t="shared" si="39"/>
        <v/>
      </c>
      <c r="G513" s="3" t="str">
        <f>IF(A513="","",IF(HOUR(A513)&lt;StartHour,StartHour,IF(HOUR(A513)&gt;FinishHour,FinishHour,HOUR(A513))))</f>
        <v/>
      </c>
      <c r="H513" s="3" t="str">
        <f t="shared" si="40"/>
        <v/>
      </c>
      <c r="I513" s="33" t="e">
        <f>IF(OR(A513="",B513=""),NA(),MAX(0,IF(A513-B513=0,SameDayCycleTimeSettingValue,(A513-B513) *24)))</f>
        <v>#N/A</v>
      </c>
      <c r="J513" s="33" t="e">
        <f>IF(OR(A513="",B513=""),NA(),MAX(0,IF(A513-B513=0,SameDayCycleTimeSettingValue,((A513-B513) *24)-(INT((A513-B513)) * (24-(FinishHour-StartHour))))))</f>
        <v>#N/A</v>
      </c>
      <c r="K513" s="3" t="e">
        <f ca="1">IF(OR(A513&lt;&gt;"",B513=""),NA(),MAX(0,IF(_xlfn.DAYS(NOW(),B513)=0,SameDayCycleTimeSettingValue,_xlfn.DAYS(NOW(),B513))))</f>
        <v>#N/A</v>
      </c>
    </row>
    <row r="514" spans="1:11" x14ac:dyDescent="0.25">
      <c r="A514" s="32" t="str">
        <f>IF(AND(TRIM(INDEX(CompletedDateValues,ROW(A514)))&lt;&gt;"",INDEX(CompletedDateValues,ROW(A514))&gt;0),INDEX(CompletedDateValues,ROW(A514)),"")</f>
        <v/>
      </c>
      <c r="B514" s="32" t="str">
        <f>IF(AND(TRIM(INDEX(StartDateValues,ROW(A514)))&lt;&gt;"",INDEX(StartDateValues,ROW(A514))&gt;0),INDEX(StartDateValues,ROW(A514)),"")</f>
        <v/>
      </c>
      <c r="C514" s="22" t="str">
        <f t="shared" si="36"/>
        <v/>
      </c>
      <c r="D514" s="3" t="str">
        <f t="shared" si="37"/>
        <v/>
      </c>
      <c r="E514" s="3" t="str">
        <f t="shared" si="38"/>
        <v/>
      </c>
      <c r="F514" s="3" t="str">
        <f t="shared" si="39"/>
        <v/>
      </c>
      <c r="G514" s="3" t="str">
        <f>IF(A514="","",IF(HOUR(A514)&lt;StartHour,StartHour,IF(HOUR(A514)&gt;FinishHour,FinishHour,HOUR(A514))))</f>
        <v/>
      </c>
      <c r="H514" s="3" t="str">
        <f t="shared" si="40"/>
        <v/>
      </c>
      <c r="I514" s="33" t="e">
        <f>IF(OR(A514="",B514=""),NA(),MAX(0,IF(A514-B514=0,SameDayCycleTimeSettingValue,(A514-B514) *24)))</f>
        <v>#N/A</v>
      </c>
      <c r="J514" s="33" t="e">
        <f>IF(OR(A514="",B514=""),NA(),MAX(0,IF(A514-B514=0,SameDayCycleTimeSettingValue,((A514-B514) *24)-(INT((A514-B514)) * (24-(FinishHour-StartHour))))))</f>
        <v>#N/A</v>
      </c>
      <c r="K514" s="3" t="e">
        <f ca="1">IF(OR(A514&lt;&gt;"",B514=""),NA(),MAX(0,IF(_xlfn.DAYS(NOW(),B514)=0,SameDayCycleTimeSettingValue,_xlfn.DAYS(NOW(),B514))))</f>
        <v>#N/A</v>
      </c>
    </row>
    <row r="515" spans="1:11" x14ac:dyDescent="0.25">
      <c r="A515" s="32" t="str">
        <f>IF(AND(TRIM(INDEX(CompletedDateValues,ROW(A515)))&lt;&gt;"",INDEX(CompletedDateValues,ROW(A515))&gt;0),INDEX(CompletedDateValues,ROW(A515)),"")</f>
        <v/>
      </c>
      <c r="B515" s="32" t="str">
        <f>IF(AND(TRIM(INDEX(StartDateValues,ROW(A515)))&lt;&gt;"",INDEX(StartDateValues,ROW(A515))&gt;0),INDEX(StartDateValues,ROW(A515)),"")</f>
        <v/>
      </c>
      <c r="C515" s="22" t="str">
        <f t="shared" ref="C515:C578" si="41">IF(AND(TRIM(INDEX(WorkTypeValues,ROW(A515)))&lt;&gt;"",INDEX(WorkTypeValues,ROW(A515))&gt;0),INDEX(WorkTypeValues,ROW(A515)),"")</f>
        <v/>
      </c>
      <c r="D515" s="3" t="str">
        <f t="shared" ref="D515:D578" si="42">IF(A515="", "",YEAR(A515))</f>
        <v/>
      </c>
      <c r="E515" s="3" t="str">
        <f t="shared" ref="E515:E578" si="43">IF(A515="","",MONTH(A515))</f>
        <v/>
      </c>
      <c r="F515" s="3" t="str">
        <f t="shared" ref="F515:F578" si="44">IF(A515="","",DAY(A515))</f>
        <v/>
      </c>
      <c r="G515" s="3" t="str">
        <f>IF(A515="","",IF(HOUR(A515)&lt;StartHour,StartHour,IF(HOUR(A515)&gt;FinishHour,FinishHour,HOUR(A515))))</f>
        <v/>
      </c>
      <c r="H515" s="3" t="str">
        <f t="shared" ref="H515:H578" si="45">IF(D515="","",D515&amp;"-"&amp;TEXT(E515,"00") &amp;"-"&amp;TEXT(F515,"00") &amp;"-"&amp;TEXT(G515,"00"))</f>
        <v/>
      </c>
      <c r="I515" s="33" t="e">
        <f>IF(OR(A515="",B515=""),NA(),MAX(0,IF(A515-B515=0,SameDayCycleTimeSettingValue,(A515-B515) *24)))</f>
        <v>#N/A</v>
      </c>
      <c r="J515" s="33" t="e">
        <f>IF(OR(A515="",B515=""),NA(),MAX(0,IF(A515-B515=0,SameDayCycleTimeSettingValue,((A515-B515) *24)-(INT((A515-B515)) * (24-(FinishHour-StartHour))))))</f>
        <v>#N/A</v>
      </c>
      <c r="K515" s="3" t="e">
        <f ca="1">IF(OR(A515&lt;&gt;"",B515=""),NA(),MAX(0,IF(_xlfn.DAYS(NOW(),B515)=0,SameDayCycleTimeSettingValue,_xlfn.DAYS(NOW(),B515))))</f>
        <v>#N/A</v>
      </c>
    </row>
    <row r="516" spans="1:11" x14ac:dyDescent="0.25">
      <c r="A516" s="32" t="str">
        <f>IF(AND(TRIM(INDEX(CompletedDateValues,ROW(A516)))&lt;&gt;"",INDEX(CompletedDateValues,ROW(A516))&gt;0),INDEX(CompletedDateValues,ROW(A516)),"")</f>
        <v/>
      </c>
      <c r="B516" s="32" t="str">
        <f>IF(AND(TRIM(INDEX(StartDateValues,ROW(A516)))&lt;&gt;"",INDEX(StartDateValues,ROW(A516))&gt;0),INDEX(StartDateValues,ROW(A516)),"")</f>
        <v/>
      </c>
      <c r="C516" s="22" t="str">
        <f t="shared" si="41"/>
        <v/>
      </c>
      <c r="D516" s="3" t="str">
        <f t="shared" si="42"/>
        <v/>
      </c>
      <c r="E516" s="3" t="str">
        <f t="shared" si="43"/>
        <v/>
      </c>
      <c r="F516" s="3" t="str">
        <f t="shared" si="44"/>
        <v/>
      </c>
      <c r="G516" s="3" t="str">
        <f>IF(A516="","",IF(HOUR(A516)&lt;StartHour,StartHour,IF(HOUR(A516)&gt;FinishHour,FinishHour,HOUR(A516))))</f>
        <v/>
      </c>
      <c r="H516" s="3" t="str">
        <f t="shared" si="45"/>
        <v/>
      </c>
      <c r="I516" s="33" t="e">
        <f>IF(OR(A516="",B516=""),NA(),MAX(0,IF(A516-B516=0,SameDayCycleTimeSettingValue,(A516-B516) *24)))</f>
        <v>#N/A</v>
      </c>
      <c r="J516" s="33" t="e">
        <f>IF(OR(A516="",B516=""),NA(),MAX(0,IF(A516-B516=0,SameDayCycleTimeSettingValue,((A516-B516) *24)-(INT((A516-B516)) * (24-(FinishHour-StartHour))))))</f>
        <v>#N/A</v>
      </c>
      <c r="K516" s="3" t="e">
        <f ca="1">IF(OR(A516&lt;&gt;"",B516=""),NA(),MAX(0,IF(_xlfn.DAYS(NOW(),B516)=0,SameDayCycleTimeSettingValue,_xlfn.DAYS(NOW(),B516))))</f>
        <v>#N/A</v>
      </c>
    </row>
    <row r="517" spans="1:11" x14ac:dyDescent="0.25">
      <c r="A517" s="32" t="str">
        <f>IF(AND(TRIM(INDEX(CompletedDateValues,ROW(A517)))&lt;&gt;"",INDEX(CompletedDateValues,ROW(A517))&gt;0),INDEX(CompletedDateValues,ROW(A517)),"")</f>
        <v/>
      </c>
      <c r="B517" s="32" t="str">
        <f>IF(AND(TRIM(INDEX(StartDateValues,ROW(A517)))&lt;&gt;"",INDEX(StartDateValues,ROW(A517))&gt;0),INDEX(StartDateValues,ROW(A517)),"")</f>
        <v/>
      </c>
      <c r="C517" s="22" t="str">
        <f t="shared" si="41"/>
        <v/>
      </c>
      <c r="D517" s="3" t="str">
        <f t="shared" si="42"/>
        <v/>
      </c>
      <c r="E517" s="3" t="str">
        <f t="shared" si="43"/>
        <v/>
      </c>
      <c r="F517" s="3" t="str">
        <f t="shared" si="44"/>
        <v/>
      </c>
      <c r="G517" s="3" t="str">
        <f>IF(A517="","",IF(HOUR(A517)&lt;StartHour,StartHour,IF(HOUR(A517)&gt;FinishHour,FinishHour,HOUR(A517))))</f>
        <v/>
      </c>
      <c r="H517" s="3" t="str">
        <f t="shared" si="45"/>
        <v/>
      </c>
      <c r="I517" s="33" t="e">
        <f>IF(OR(A517="",B517=""),NA(),MAX(0,IF(A517-B517=0,SameDayCycleTimeSettingValue,(A517-B517) *24)))</f>
        <v>#N/A</v>
      </c>
      <c r="J517" s="33" t="e">
        <f>IF(OR(A517="",B517=""),NA(),MAX(0,IF(A517-B517=0,SameDayCycleTimeSettingValue,((A517-B517) *24)-(INT((A517-B517)) * (24-(FinishHour-StartHour))))))</f>
        <v>#N/A</v>
      </c>
      <c r="K517" s="3" t="e">
        <f ca="1">IF(OR(A517&lt;&gt;"",B517=""),NA(),MAX(0,IF(_xlfn.DAYS(NOW(),B517)=0,SameDayCycleTimeSettingValue,_xlfn.DAYS(NOW(),B517))))</f>
        <v>#N/A</v>
      </c>
    </row>
    <row r="518" spans="1:11" x14ac:dyDescent="0.25">
      <c r="A518" s="32" t="str">
        <f>IF(AND(TRIM(INDEX(CompletedDateValues,ROW(A518)))&lt;&gt;"",INDEX(CompletedDateValues,ROW(A518))&gt;0),INDEX(CompletedDateValues,ROW(A518)),"")</f>
        <v/>
      </c>
      <c r="B518" s="32" t="str">
        <f>IF(AND(TRIM(INDEX(StartDateValues,ROW(A518)))&lt;&gt;"",INDEX(StartDateValues,ROW(A518))&gt;0),INDEX(StartDateValues,ROW(A518)),"")</f>
        <v/>
      </c>
      <c r="C518" s="22" t="str">
        <f t="shared" si="41"/>
        <v/>
      </c>
      <c r="D518" s="3" t="str">
        <f t="shared" si="42"/>
        <v/>
      </c>
      <c r="E518" s="3" t="str">
        <f t="shared" si="43"/>
        <v/>
      </c>
      <c r="F518" s="3" t="str">
        <f t="shared" si="44"/>
        <v/>
      </c>
      <c r="G518" s="3" t="str">
        <f>IF(A518="","",IF(HOUR(A518)&lt;StartHour,StartHour,IF(HOUR(A518)&gt;FinishHour,FinishHour,HOUR(A518))))</f>
        <v/>
      </c>
      <c r="H518" s="3" t="str">
        <f t="shared" si="45"/>
        <v/>
      </c>
      <c r="I518" s="33" t="e">
        <f>IF(OR(A518="",B518=""),NA(),MAX(0,IF(A518-B518=0,SameDayCycleTimeSettingValue,(A518-B518) *24)))</f>
        <v>#N/A</v>
      </c>
      <c r="J518" s="33" t="e">
        <f>IF(OR(A518="",B518=""),NA(),MAX(0,IF(A518-B518=0,SameDayCycleTimeSettingValue,((A518-B518) *24)-(INT((A518-B518)) * (24-(FinishHour-StartHour))))))</f>
        <v>#N/A</v>
      </c>
      <c r="K518" s="3" t="e">
        <f ca="1">IF(OR(A518&lt;&gt;"",B518=""),NA(),MAX(0,IF(_xlfn.DAYS(NOW(),B518)=0,SameDayCycleTimeSettingValue,_xlfn.DAYS(NOW(),B518))))</f>
        <v>#N/A</v>
      </c>
    </row>
    <row r="519" spans="1:11" x14ac:dyDescent="0.25">
      <c r="A519" s="32" t="str">
        <f>IF(AND(TRIM(INDEX(CompletedDateValues,ROW(A519)))&lt;&gt;"",INDEX(CompletedDateValues,ROW(A519))&gt;0),INDEX(CompletedDateValues,ROW(A519)),"")</f>
        <v/>
      </c>
      <c r="B519" s="32" t="str">
        <f>IF(AND(TRIM(INDEX(StartDateValues,ROW(A519)))&lt;&gt;"",INDEX(StartDateValues,ROW(A519))&gt;0),INDEX(StartDateValues,ROW(A519)),"")</f>
        <v/>
      </c>
      <c r="C519" s="22" t="str">
        <f t="shared" si="41"/>
        <v/>
      </c>
      <c r="D519" s="3" t="str">
        <f t="shared" si="42"/>
        <v/>
      </c>
      <c r="E519" s="3" t="str">
        <f t="shared" si="43"/>
        <v/>
      </c>
      <c r="F519" s="3" t="str">
        <f t="shared" si="44"/>
        <v/>
      </c>
      <c r="G519" s="3" t="str">
        <f>IF(A519="","",IF(HOUR(A519)&lt;StartHour,StartHour,IF(HOUR(A519)&gt;FinishHour,FinishHour,HOUR(A519))))</f>
        <v/>
      </c>
      <c r="H519" s="3" t="str">
        <f t="shared" si="45"/>
        <v/>
      </c>
      <c r="I519" s="33" t="e">
        <f>IF(OR(A519="",B519=""),NA(),MAX(0,IF(A519-B519=0,SameDayCycleTimeSettingValue,(A519-B519) *24)))</f>
        <v>#N/A</v>
      </c>
      <c r="J519" s="33" t="e">
        <f>IF(OR(A519="",B519=""),NA(),MAX(0,IF(A519-B519=0,SameDayCycleTimeSettingValue,((A519-B519) *24)-(INT((A519-B519)) * (24-(FinishHour-StartHour))))))</f>
        <v>#N/A</v>
      </c>
      <c r="K519" s="3" t="e">
        <f ca="1">IF(OR(A519&lt;&gt;"",B519=""),NA(),MAX(0,IF(_xlfn.DAYS(NOW(),B519)=0,SameDayCycleTimeSettingValue,_xlfn.DAYS(NOW(),B519))))</f>
        <v>#N/A</v>
      </c>
    </row>
    <row r="520" spans="1:11" x14ac:dyDescent="0.25">
      <c r="A520" s="32" t="str">
        <f>IF(AND(TRIM(INDEX(CompletedDateValues,ROW(A520)))&lt;&gt;"",INDEX(CompletedDateValues,ROW(A520))&gt;0),INDEX(CompletedDateValues,ROW(A520)),"")</f>
        <v/>
      </c>
      <c r="B520" s="32" t="str">
        <f>IF(AND(TRIM(INDEX(StartDateValues,ROW(A520)))&lt;&gt;"",INDEX(StartDateValues,ROW(A520))&gt;0),INDEX(StartDateValues,ROW(A520)),"")</f>
        <v/>
      </c>
      <c r="C520" s="22" t="str">
        <f t="shared" si="41"/>
        <v/>
      </c>
      <c r="D520" s="3" t="str">
        <f t="shared" si="42"/>
        <v/>
      </c>
      <c r="E520" s="3" t="str">
        <f t="shared" si="43"/>
        <v/>
      </c>
      <c r="F520" s="3" t="str">
        <f t="shared" si="44"/>
        <v/>
      </c>
      <c r="G520" s="3" t="str">
        <f>IF(A520="","",IF(HOUR(A520)&lt;StartHour,StartHour,IF(HOUR(A520)&gt;FinishHour,FinishHour,HOUR(A520))))</f>
        <v/>
      </c>
      <c r="H520" s="3" t="str">
        <f t="shared" si="45"/>
        <v/>
      </c>
      <c r="I520" s="33" t="e">
        <f>IF(OR(A520="",B520=""),NA(),MAX(0,IF(A520-B520=0,SameDayCycleTimeSettingValue,(A520-B520) *24)))</f>
        <v>#N/A</v>
      </c>
      <c r="J520" s="33" t="e">
        <f>IF(OR(A520="",B520=""),NA(),MAX(0,IF(A520-B520=0,SameDayCycleTimeSettingValue,((A520-B520) *24)-(INT((A520-B520)) * (24-(FinishHour-StartHour))))))</f>
        <v>#N/A</v>
      </c>
      <c r="K520" s="3" t="e">
        <f ca="1">IF(OR(A520&lt;&gt;"",B520=""),NA(),MAX(0,IF(_xlfn.DAYS(NOW(),B520)=0,SameDayCycleTimeSettingValue,_xlfn.DAYS(NOW(),B520))))</f>
        <v>#N/A</v>
      </c>
    </row>
    <row r="521" spans="1:11" x14ac:dyDescent="0.25">
      <c r="A521" s="32" t="str">
        <f>IF(AND(TRIM(INDEX(CompletedDateValues,ROW(A521)))&lt;&gt;"",INDEX(CompletedDateValues,ROW(A521))&gt;0),INDEX(CompletedDateValues,ROW(A521)),"")</f>
        <v/>
      </c>
      <c r="B521" s="32" t="str">
        <f>IF(AND(TRIM(INDEX(StartDateValues,ROW(A521)))&lt;&gt;"",INDEX(StartDateValues,ROW(A521))&gt;0),INDEX(StartDateValues,ROW(A521)),"")</f>
        <v/>
      </c>
      <c r="C521" s="22" t="str">
        <f t="shared" si="41"/>
        <v/>
      </c>
      <c r="D521" s="3" t="str">
        <f t="shared" si="42"/>
        <v/>
      </c>
      <c r="E521" s="3" t="str">
        <f t="shared" si="43"/>
        <v/>
      </c>
      <c r="F521" s="3" t="str">
        <f t="shared" si="44"/>
        <v/>
      </c>
      <c r="G521" s="3" t="str">
        <f>IF(A521="","",IF(HOUR(A521)&lt;StartHour,StartHour,IF(HOUR(A521)&gt;FinishHour,FinishHour,HOUR(A521))))</f>
        <v/>
      </c>
      <c r="H521" s="3" t="str">
        <f t="shared" si="45"/>
        <v/>
      </c>
      <c r="I521" s="33" t="e">
        <f>IF(OR(A521="",B521=""),NA(),MAX(0,IF(A521-B521=0,SameDayCycleTimeSettingValue,(A521-B521) *24)))</f>
        <v>#N/A</v>
      </c>
      <c r="J521" s="33" t="e">
        <f>IF(OR(A521="",B521=""),NA(),MAX(0,IF(A521-B521=0,SameDayCycleTimeSettingValue,((A521-B521) *24)-(INT((A521-B521)) * (24-(FinishHour-StartHour))))))</f>
        <v>#N/A</v>
      </c>
      <c r="K521" s="3" t="e">
        <f ca="1">IF(OR(A521&lt;&gt;"",B521=""),NA(),MAX(0,IF(_xlfn.DAYS(NOW(),B521)=0,SameDayCycleTimeSettingValue,_xlfn.DAYS(NOW(),B521))))</f>
        <v>#N/A</v>
      </c>
    </row>
    <row r="522" spans="1:11" x14ac:dyDescent="0.25">
      <c r="A522" s="32" t="str">
        <f>IF(AND(TRIM(INDEX(CompletedDateValues,ROW(A522)))&lt;&gt;"",INDEX(CompletedDateValues,ROW(A522))&gt;0),INDEX(CompletedDateValues,ROW(A522)),"")</f>
        <v/>
      </c>
      <c r="B522" s="32" t="str">
        <f>IF(AND(TRIM(INDEX(StartDateValues,ROW(A522)))&lt;&gt;"",INDEX(StartDateValues,ROW(A522))&gt;0),INDEX(StartDateValues,ROW(A522)),"")</f>
        <v/>
      </c>
      <c r="C522" s="22" t="str">
        <f t="shared" si="41"/>
        <v/>
      </c>
      <c r="D522" s="3" t="str">
        <f t="shared" si="42"/>
        <v/>
      </c>
      <c r="E522" s="3" t="str">
        <f t="shared" si="43"/>
        <v/>
      </c>
      <c r="F522" s="3" t="str">
        <f t="shared" si="44"/>
        <v/>
      </c>
      <c r="G522" s="3" t="str">
        <f>IF(A522="","",IF(HOUR(A522)&lt;StartHour,StartHour,IF(HOUR(A522)&gt;FinishHour,FinishHour,HOUR(A522))))</f>
        <v/>
      </c>
      <c r="H522" s="3" t="str">
        <f t="shared" si="45"/>
        <v/>
      </c>
      <c r="I522" s="33" t="e">
        <f>IF(OR(A522="",B522=""),NA(),MAX(0,IF(A522-B522=0,SameDayCycleTimeSettingValue,(A522-B522) *24)))</f>
        <v>#N/A</v>
      </c>
      <c r="J522" s="33" t="e">
        <f>IF(OR(A522="",B522=""),NA(),MAX(0,IF(A522-B522=0,SameDayCycleTimeSettingValue,((A522-B522) *24)-(INT((A522-B522)) * (24-(FinishHour-StartHour))))))</f>
        <v>#N/A</v>
      </c>
      <c r="K522" s="3" t="e">
        <f ca="1">IF(OR(A522&lt;&gt;"",B522=""),NA(),MAX(0,IF(_xlfn.DAYS(NOW(),B522)=0,SameDayCycleTimeSettingValue,_xlfn.DAYS(NOW(),B522))))</f>
        <v>#N/A</v>
      </c>
    </row>
    <row r="523" spans="1:11" x14ac:dyDescent="0.25">
      <c r="A523" s="32" t="str">
        <f>IF(AND(TRIM(INDEX(CompletedDateValues,ROW(A523)))&lt;&gt;"",INDEX(CompletedDateValues,ROW(A523))&gt;0),INDEX(CompletedDateValues,ROW(A523)),"")</f>
        <v/>
      </c>
      <c r="B523" s="32" t="str">
        <f>IF(AND(TRIM(INDEX(StartDateValues,ROW(A523)))&lt;&gt;"",INDEX(StartDateValues,ROW(A523))&gt;0),INDEX(StartDateValues,ROW(A523)),"")</f>
        <v/>
      </c>
      <c r="C523" s="22" t="str">
        <f t="shared" si="41"/>
        <v/>
      </c>
      <c r="D523" s="3" t="str">
        <f t="shared" si="42"/>
        <v/>
      </c>
      <c r="E523" s="3" t="str">
        <f t="shared" si="43"/>
        <v/>
      </c>
      <c r="F523" s="3" t="str">
        <f t="shared" si="44"/>
        <v/>
      </c>
      <c r="G523" s="3" t="str">
        <f>IF(A523="","",IF(HOUR(A523)&lt;StartHour,StartHour,IF(HOUR(A523)&gt;FinishHour,FinishHour,HOUR(A523))))</f>
        <v/>
      </c>
      <c r="H523" s="3" t="str">
        <f t="shared" si="45"/>
        <v/>
      </c>
      <c r="I523" s="33" t="e">
        <f>IF(OR(A523="",B523=""),NA(),MAX(0,IF(A523-B523=0,SameDayCycleTimeSettingValue,(A523-B523) *24)))</f>
        <v>#N/A</v>
      </c>
      <c r="J523" s="33" t="e">
        <f>IF(OR(A523="",B523=""),NA(),MAX(0,IF(A523-B523=0,SameDayCycleTimeSettingValue,((A523-B523) *24)-(INT((A523-B523)) * (24-(FinishHour-StartHour))))))</f>
        <v>#N/A</v>
      </c>
      <c r="K523" s="3" t="e">
        <f ca="1">IF(OR(A523&lt;&gt;"",B523=""),NA(),MAX(0,IF(_xlfn.DAYS(NOW(),B523)=0,SameDayCycleTimeSettingValue,_xlfn.DAYS(NOW(),B523))))</f>
        <v>#N/A</v>
      </c>
    </row>
    <row r="524" spans="1:11" x14ac:dyDescent="0.25">
      <c r="A524" s="32" t="str">
        <f>IF(AND(TRIM(INDEX(CompletedDateValues,ROW(A524)))&lt;&gt;"",INDEX(CompletedDateValues,ROW(A524))&gt;0),INDEX(CompletedDateValues,ROW(A524)),"")</f>
        <v/>
      </c>
      <c r="B524" s="32" t="str">
        <f>IF(AND(TRIM(INDEX(StartDateValues,ROW(A524)))&lt;&gt;"",INDEX(StartDateValues,ROW(A524))&gt;0),INDEX(StartDateValues,ROW(A524)),"")</f>
        <v/>
      </c>
      <c r="C524" s="22" t="str">
        <f t="shared" si="41"/>
        <v/>
      </c>
      <c r="D524" s="3" t="str">
        <f t="shared" si="42"/>
        <v/>
      </c>
      <c r="E524" s="3" t="str">
        <f t="shared" si="43"/>
        <v/>
      </c>
      <c r="F524" s="3" t="str">
        <f t="shared" si="44"/>
        <v/>
      </c>
      <c r="G524" s="3" t="str">
        <f>IF(A524="","",IF(HOUR(A524)&lt;StartHour,StartHour,IF(HOUR(A524)&gt;FinishHour,FinishHour,HOUR(A524))))</f>
        <v/>
      </c>
      <c r="H524" s="3" t="str">
        <f t="shared" si="45"/>
        <v/>
      </c>
      <c r="I524" s="33" t="e">
        <f>IF(OR(A524="",B524=""),NA(),MAX(0,IF(A524-B524=0,SameDayCycleTimeSettingValue,(A524-B524) *24)))</f>
        <v>#N/A</v>
      </c>
      <c r="J524" s="33" t="e">
        <f>IF(OR(A524="",B524=""),NA(),MAX(0,IF(A524-B524=0,SameDayCycleTimeSettingValue,((A524-B524) *24)-(INT((A524-B524)) * (24-(FinishHour-StartHour))))))</f>
        <v>#N/A</v>
      </c>
      <c r="K524" s="3" t="e">
        <f ca="1">IF(OR(A524&lt;&gt;"",B524=""),NA(),MAX(0,IF(_xlfn.DAYS(NOW(),B524)=0,SameDayCycleTimeSettingValue,_xlfn.DAYS(NOW(),B524))))</f>
        <v>#N/A</v>
      </c>
    </row>
    <row r="525" spans="1:11" x14ac:dyDescent="0.25">
      <c r="A525" s="32" t="str">
        <f>IF(AND(TRIM(INDEX(CompletedDateValues,ROW(A525)))&lt;&gt;"",INDEX(CompletedDateValues,ROW(A525))&gt;0),INDEX(CompletedDateValues,ROW(A525)),"")</f>
        <v/>
      </c>
      <c r="B525" s="32" t="str">
        <f>IF(AND(TRIM(INDEX(StartDateValues,ROW(A525)))&lt;&gt;"",INDEX(StartDateValues,ROW(A525))&gt;0),INDEX(StartDateValues,ROW(A525)),"")</f>
        <v/>
      </c>
      <c r="C525" s="22" t="str">
        <f t="shared" si="41"/>
        <v/>
      </c>
      <c r="D525" s="3" t="str">
        <f t="shared" si="42"/>
        <v/>
      </c>
      <c r="E525" s="3" t="str">
        <f t="shared" si="43"/>
        <v/>
      </c>
      <c r="F525" s="3" t="str">
        <f t="shared" si="44"/>
        <v/>
      </c>
      <c r="G525" s="3" t="str">
        <f>IF(A525="","",IF(HOUR(A525)&lt;StartHour,StartHour,IF(HOUR(A525)&gt;FinishHour,FinishHour,HOUR(A525))))</f>
        <v/>
      </c>
      <c r="H525" s="3" t="str">
        <f t="shared" si="45"/>
        <v/>
      </c>
      <c r="I525" s="33" t="e">
        <f>IF(OR(A525="",B525=""),NA(),MAX(0,IF(A525-B525=0,SameDayCycleTimeSettingValue,(A525-B525) *24)))</f>
        <v>#N/A</v>
      </c>
      <c r="J525" s="33" t="e">
        <f>IF(OR(A525="",B525=""),NA(),MAX(0,IF(A525-B525=0,SameDayCycleTimeSettingValue,((A525-B525) *24)-(INT((A525-B525)) * (24-(FinishHour-StartHour))))))</f>
        <v>#N/A</v>
      </c>
      <c r="K525" s="3" t="e">
        <f ca="1">IF(OR(A525&lt;&gt;"",B525=""),NA(),MAX(0,IF(_xlfn.DAYS(NOW(),B525)=0,SameDayCycleTimeSettingValue,_xlfn.DAYS(NOW(),B525))))</f>
        <v>#N/A</v>
      </c>
    </row>
    <row r="526" spans="1:11" x14ac:dyDescent="0.25">
      <c r="A526" s="32" t="str">
        <f>IF(AND(TRIM(INDEX(CompletedDateValues,ROW(A526)))&lt;&gt;"",INDEX(CompletedDateValues,ROW(A526))&gt;0),INDEX(CompletedDateValues,ROW(A526)),"")</f>
        <v/>
      </c>
      <c r="B526" s="32" t="str">
        <f>IF(AND(TRIM(INDEX(StartDateValues,ROW(A526)))&lt;&gt;"",INDEX(StartDateValues,ROW(A526))&gt;0),INDEX(StartDateValues,ROW(A526)),"")</f>
        <v/>
      </c>
      <c r="C526" s="22" t="str">
        <f t="shared" si="41"/>
        <v/>
      </c>
      <c r="D526" s="3" t="str">
        <f t="shared" si="42"/>
        <v/>
      </c>
      <c r="E526" s="3" t="str">
        <f t="shared" si="43"/>
        <v/>
      </c>
      <c r="F526" s="3" t="str">
        <f t="shared" si="44"/>
        <v/>
      </c>
      <c r="G526" s="3" t="str">
        <f>IF(A526="","",IF(HOUR(A526)&lt;StartHour,StartHour,IF(HOUR(A526)&gt;FinishHour,FinishHour,HOUR(A526))))</f>
        <v/>
      </c>
      <c r="H526" s="3" t="str">
        <f t="shared" si="45"/>
        <v/>
      </c>
      <c r="I526" s="33" t="e">
        <f>IF(OR(A526="",B526=""),NA(),MAX(0,IF(A526-B526=0,SameDayCycleTimeSettingValue,(A526-B526) *24)))</f>
        <v>#N/A</v>
      </c>
      <c r="J526" s="33" t="e">
        <f>IF(OR(A526="",B526=""),NA(),MAX(0,IF(A526-B526=0,SameDayCycleTimeSettingValue,((A526-B526) *24)-(INT((A526-B526)) * (24-(FinishHour-StartHour))))))</f>
        <v>#N/A</v>
      </c>
      <c r="K526" s="3" t="e">
        <f ca="1">IF(OR(A526&lt;&gt;"",B526=""),NA(),MAX(0,IF(_xlfn.DAYS(NOW(),B526)=0,SameDayCycleTimeSettingValue,_xlfn.DAYS(NOW(),B526))))</f>
        <v>#N/A</v>
      </c>
    </row>
    <row r="527" spans="1:11" x14ac:dyDescent="0.25">
      <c r="A527" s="32" t="str">
        <f>IF(AND(TRIM(INDEX(CompletedDateValues,ROW(A527)))&lt;&gt;"",INDEX(CompletedDateValues,ROW(A527))&gt;0),INDEX(CompletedDateValues,ROW(A527)),"")</f>
        <v/>
      </c>
      <c r="B527" s="32" t="str">
        <f>IF(AND(TRIM(INDEX(StartDateValues,ROW(A527)))&lt;&gt;"",INDEX(StartDateValues,ROW(A527))&gt;0),INDEX(StartDateValues,ROW(A527)),"")</f>
        <v/>
      </c>
      <c r="C527" s="22" t="str">
        <f t="shared" si="41"/>
        <v/>
      </c>
      <c r="D527" s="3" t="str">
        <f t="shared" si="42"/>
        <v/>
      </c>
      <c r="E527" s="3" t="str">
        <f t="shared" si="43"/>
        <v/>
      </c>
      <c r="F527" s="3" t="str">
        <f t="shared" si="44"/>
        <v/>
      </c>
      <c r="G527" s="3" t="str">
        <f>IF(A527="","",IF(HOUR(A527)&lt;StartHour,StartHour,IF(HOUR(A527)&gt;FinishHour,FinishHour,HOUR(A527))))</f>
        <v/>
      </c>
      <c r="H527" s="3" t="str">
        <f t="shared" si="45"/>
        <v/>
      </c>
      <c r="I527" s="33" t="e">
        <f>IF(OR(A527="",B527=""),NA(),MAX(0,IF(A527-B527=0,SameDayCycleTimeSettingValue,(A527-B527) *24)))</f>
        <v>#N/A</v>
      </c>
      <c r="J527" s="33" t="e">
        <f>IF(OR(A527="",B527=""),NA(),MAX(0,IF(A527-B527=0,SameDayCycleTimeSettingValue,((A527-B527) *24)-(INT((A527-B527)) * (24-(FinishHour-StartHour))))))</f>
        <v>#N/A</v>
      </c>
      <c r="K527" s="3" t="e">
        <f ca="1">IF(OR(A527&lt;&gt;"",B527=""),NA(),MAX(0,IF(_xlfn.DAYS(NOW(),B527)=0,SameDayCycleTimeSettingValue,_xlfn.DAYS(NOW(),B527))))</f>
        <v>#N/A</v>
      </c>
    </row>
    <row r="528" spans="1:11" x14ac:dyDescent="0.25">
      <c r="A528" s="32" t="str">
        <f>IF(AND(TRIM(INDEX(CompletedDateValues,ROW(A528)))&lt;&gt;"",INDEX(CompletedDateValues,ROW(A528))&gt;0),INDEX(CompletedDateValues,ROW(A528)),"")</f>
        <v/>
      </c>
      <c r="B528" s="32" t="str">
        <f>IF(AND(TRIM(INDEX(StartDateValues,ROW(A528)))&lt;&gt;"",INDEX(StartDateValues,ROW(A528))&gt;0),INDEX(StartDateValues,ROW(A528)),"")</f>
        <v/>
      </c>
      <c r="C528" s="22" t="str">
        <f t="shared" si="41"/>
        <v/>
      </c>
      <c r="D528" s="3" t="str">
        <f t="shared" si="42"/>
        <v/>
      </c>
      <c r="E528" s="3" t="str">
        <f t="shared" si="43"/>
        <v/>
      </c>
      <c r="F528" s="3" t="str">
        <f t="shared" si="44"/>
        <v/>
      </c>
      <c r="G528" s="3" t="str">
        <f>IF(A528="","",IF(HOUR(A528)&lt;StartHour,StartHour,IF(HOUR(A528)&gt;FinishHour,FinishHour,HOUR(A528))))</f>
        <v/>
      </c>
      <c r="H528" s="3" t="str">
        <f t="shared" si="45"/>
        <v/>
      </c>
      <c r="I528" s="33" t="e">
        <f>IF(OR(A528="",B528=""),NA(),MAX(0,IF(A528-B528=0,SameDayCycleTimeSettingValue,(A528-B528) *24)))</f>
        <v>#N/A</v>
      </c>
      <c r="J528" s="33" t="e">
        <f>IF(OR(A528="",B528=""),NA(),MAX(0,IF(A528-B528=0,SameDayCycleTimeSettingValue,((A528-B528) *24)-(INT((A528-B528)) * (24-(FinishHour-StartHour))))))</f>
        <v>#N/A</v>
      </c>
      <c r="K528" s="3" t="e">
        <f ca="1">IF(OR(A528&lt;&gt;"",B528=""),NA(),MAX(0,IF(_xlfn.DAYS(NOW(),B528)=0,SameDayCycleTimeSettingValue,_xlfn.DAYS(NOW(),B528))))</f>
        <v>#N/A</v>
      </c>
    </row>
    <row r="529" spans="1:11" x14ac:dyDescent="0.25">
      <c r="A529" s="32" t="str">
        <f>IF(AND(TRIM(INDEX(CompletedDateValues,ROW(A529)))&lt;&gt;"",INDEX(CompletedDateValues,ROW(A529))&gt;0),INDEX(CompletedDateValues,ROW(A529)),"")</f>
        <v/>
      </c>
      <c r="B529" s="32" t="str">
        <f>IF(AND(TRIM(INDEX(StartDateValues,ROW(A529)))&lt;&gt;"",INDEX(StartDateValues,ROW(A529))&gt;0),INDEX(StartDateValues,ROW(A529)),"")</f>
        <v/>
      </c>
      <c r="C529" s="22" t="str">
        <f t="shared" si="41"/>
        <v/>
      </c>
      <c r="D529" s="3" t="str">
        <f t="shared" si="42"/>
        <v/>
      </c>
      <c r="E529" s="3" t="str">
        <f t="shared" si="43"/>
        <v/>
      </c>
      <c r="F529" s="3" t="str">
        <f t="shared" si="44"/>
        <v/>
      </c>
      <c r="G529" s="3" t="str">
        <f>IF(A529="","",IF(HOUR(A529)&lt;StartHour,StartHour,IF(HOUR(A529)&gt;FinishHour,FinishHour,HOUR(A529))))</f>
        <v/>
      </c>
      <c r="H529" s="3" t="str">
        <f t="shared" si="45"/>
        <v/>
      </c>
      <c r="I529" s="33" t="e">
        <f>IF(OR(A529="",B529=""),NA(),MAX(0,IF(A529-B529=0,SameDayCycleTimeSettingValue,(A529-B529) *24)))</f>
        <v>#N/A</v>
      </c>
      <c r="J529" s="33" t="e">
        <f>IF(OR(A529="",B529=""),NA(),MAX(0,IF(A529-B529=0,SameDayCycleTimeSettingValue,((A529-B529) *24)-(INT((A529-B529)) * (24-(FinishHour-StartHour))))))</f>
        <v>#N/A</v>
      </c>
      <c r="K529" s="3" t="e">
        <f ca="1">IF(OR(A529&lt;&gt;"",B529=""),NA(),MAX(0,IF(_xlfn.DAYS(NOW(),B529)=0,SameDayCycleTimeSettingValue,_xlfn.DAYS(NOW(),B529))))</f>
        <v>#N/A</v>
      </c>
    </row>
    <row r="530" spans="1:11" x14ac:dyDescent="0.25">
      <c r="A530" s="32" t="str">
        <f>IF(AND(TRIM(INDEX(CompletedDateValues,ROW(A530)))&lt;&gt;"",INDEX(CompletedDateValues,ROW(A530))&gt;0),INDEX(CompletedDateValues,ROW(A530)),"")</f>
        <v/>
      </c>
      <c r="B530" s="32" t="str">
        <f>IF(AND(TRIM(INDEX(StartDateValues,ROW(A530)))&lt;&gt;"",INDEX(StartDateValues,ROW(A530))&gt;0),INDEX(StartDateValues,ROW(A530)),"")</f>
        <v/>
      </c>
      <c r="C530" s="22" t="str">
        <f t="shared" si="41"/>
        <v/>
      </c>
      <c r="D530" s="3" t="str">
        <f t="shared" si="42"/>
        <v/>
      </c>
      <c r="E530" s="3" t="str">
        <f t="shared" si="43"/>
        <v/>
      </c>
      <c r="F530" s="3" t="str">
        <f t="shared" si="44"/>
        <v/>
      </c>
      <c r="G530" s="3" t="str">
        <f>IF(A530="","",IF(HOUR(A530)&lt;StartHour,StartHour,IF(HOUR(A530)&gt;FinishHour,FinishHour,HOUR(A530))))</f>
        <v/>
      </c>
      <c r="H530" s="3" t="str">
        <f t="shared" si="45"/>
        <v/>
      </c>
      <c r="I530" s="33" t="e">
        <f>IF(OR(A530="",B530=""),NA(),MAX(0,IF(A530-B530=0,SameDayCycleTimeSettingValue,(A530-B530) *24)))</f>
        <v>#N/A</v>
      </c>
      <c r="J530" s="33" t="e">
        <f>IF(OR(A530="",B530=""),NA(),MAX(0,IF(A530-B530=0,SameDayCycleTimeSettingValue,((A530-B530) *24)-(INT((A530-B530)) * (24-(FinishHour-StartHour))))))</f>
        <v>#N/A</v>
      </c>
      <c r="K530" s="3" t="e">
        <f ca="1">IF(OR(A530&lt;&gt;"",B530=""),NA(),MAX(0,IF(_xlfn.DAYS(NOW(),B530)=0,SameDayCycleTimeSettingValue,_xlfn.DAYS(NOW(),B530))))</f>
        <v>#N/A</v>
      </c>
    </row>
    <row r="531" spans="1:11" x14ac:dyDescent="0.25">
      <c r="A531" s="32" t="str">
        <f>IF(AND(TRIM(INDEX(CompletedDateValues,ROW(A531)))&lt;&gt;"",INDEX(CompletedDateValues,ROW(A531))&gt;0),INDEX(CompletedDateValues,ROW(A531)),"")</f>
        <v/>
      </c>
      <c r="B531" s="32" t="str">
        <f>IF(AND(TRIM(INDEX(StartDateValues,ROW(A531)))&lt;&gt;"",INDEX(StartDateValues,ROW(A531))&gt;0),INDEX(StartDateValues,ROW(A531)),"")</f>
        <v/>
      </c>
      <c r="C531" s="22" t="str">
        <f t="shared" si="41"/>
        <v/>
      </c>
      <c r="D531" s="3" t="str">
        <f t="shared" si="42"/>
        <v/>
      </c>
      <c r="E531" s="3" t="str">
        <f t="shared" si="43"/>
        <v/>
      </c>
      <c r="F531" s="3" t="str">
        <f t="shared" si="44"/>
        <v/>
      </c>
      <c r="G531" s="3" t="str">
        <f>IF(A531="","",IF(HOUR(A531)&lt;StartHour,StartHour,IF(HOUR(A531)&gt;FinishHour,FinishHour,HOUR(A531))))</f>
        <v/>
      </c>
      <c r="H531" s="3" t="str">
        <f t="shared" si="45"/>
        <v/>
      </c>
      <c r="I531" s="33" t="e">
        <f>IF(OR(A531="",B531=""),NA(),MAX(0,IF(A531-B531=0,SameDayCycleTimeSettingValue,(A531-B531) *24)))</f>
        <v>#N/A</v>
      </c>
      <c r="J531" s="33" t="e">
        <f>IF(OR(A531="",B531=""),NA(),MAX(0,IF(A531-B531=0,SameDayCycleTimeSettingValue,((A531-B531) *24)-(INT((A531-B531)) * (24-(FinishHour-StartHour))))))</f>
        <v>#N/A</v>
      </c>
      <c r="K531" s="3" t="e">
        <f ca="1">IF(OR(A531&lt;&gt;"",B531=""),NA(),MAX(0,IF(_xlfn.DAYS(NOW(),B531)=0,SameDayCycleTimeSettingValue,_xlfn.DAYS(NOW(),B531))))</f>
        <v>#N/A</v>
      </c>
    </row>
    <row r="532" spans="1:11" x14ac:dyDescent="0.25">
      <c r="A532" s="32" t="str">
        <f>IF(AND(TRIM(INDEX(CompletedDateValues,ROW(A532)))&lt;&gt;"",INDEX(CompletedDateValues,ROW(A532))&gt;0),INDEX(CompletedDateValues,ROW(A532)),"")</f>
        <v/>
      </c>
      <c r="B532" s="32" t="str">
        <f>IF(AND(TRIM(INDEX(StartDateValues,ROW(A532)))&lt;&gt;"",INDEX(StartDateValues,ROW(A532))&gt;0),INDEX(StartDateValues,ROW(A532)),"")</f>
        <v/>
      </c>
      <c r="C532" s="22" t="str">
        <f t="shared" si="41"/>
        <v/>
      </c>
      <c r="D532" s="3" t="str">
        <f t="shared" si="42"/>
        <v/>
      </c>
      <c r="E532" s="3" t="str">
        <f t="shared" si="43"/>
        <v/>
      </c>
      <c r="F532" s="3" t="str">
        <f t="shared" si="44"/>
        <v/>
      </c>
      <c r="G532" s="3" t="str">
        <f>IF(A532="","",IF(HOUR(A532)&lt;StartHour,StartHour,IF(HOUR(A532)&gt;FinishHour,FinishHour,HOUR(A532))))</f>
        <v/>
      </c>
      <c r="H532" s="3" t="str">
        <f t="shared" si="45"/>
        <v/>
      </c>
      <c r="I532" s="33" t="e">
        <f>IF(OR(A532="",B532=""),NA(),MAX(0,IF(A532-B532=0,SameDayCycleTimeSettingValue,(A532-B532) *24)))</f>
        <v>#N/A</v>
      </c>
      <c r="J532" s="33" t="e">
        <f>IF(OR(A532="",B532=""),NA(),MAX(0,IF(A532-B532=0,SameDayCycleTimeSettingValue,((A532-B532) *24)-(INT((A532-B532)) * (24-(FinishHour-StartHour))))))</f>
        <v>#N/A</v>
      </c>
      <c r="K532" s="3" t="e">
        <f ca="1">IF(OR(A532&lt;&gt;"",B532=""),NA(),MAX(0,IF(_xlfn.DAYS(NOW(),B532)=0,SameDayCycleTimeSettingValue,_xlfn.DAYS(NOW(),B532))))</f>
        <v>#N/A</v>
      </c>
    </row>
    <row r="533" spans="1:11" x14ac:dyDescent="0.25">
      <c r="A533" s="32" t="str">
        <f>IF(AND(TRIM(INDEX(CompletedDateValues,ROW(A533)))&lt;&gt;"",INDEX(CompletedDateValues,ROW(A533))&gt;0),INDEX(CompletedDateValues,ROW(A533)),"")</f>
        <v/>
      </c>
      <c r="B533" s="32" t="str">
        <f>IF(AND(TRIM(INDEX(StartDateValues,ROW(A533)))&lt;&gt;"",INDEX(StartDateValues,ROW(A533))&gt;0),INDEX(StartDateValues,ROW(A533)),"")</f>
        <v/>
      </c>
      <c r="C533" s="22" t="str">
        <f t="shared" si="41"/>
        <v/>
      </c>
      <c r="D533" s="3" t="str">
        <f t="shared" si="42"/>
        <v/>
      </c>
      <c r="E533" s="3" t="str">
        <f t="shared" si="43"/>
        <v/>
      </c>
      <c r="F533" s="3" t="str">
        <f t="shared" si="44"/>
        <v/>
      </c>
      <c r="G533" s="3" t="str">
        <f>IF(A533="","",IF(HOUR(A533)&lt;StartHour,StartHour,IF(HOUR(A533)&gt;FinishHour,FinishHour,HOUR(A533))))</f>
        <v/>
      </c>
      <c r="H533" s="3" t="str">
        <f t="shared" si="45"/>
        <v/>
      </c>
      <c r="I533" s="33" t="e">
        <f>IF(OR(A533="",B533=""),NA(),MAX(0,IF(A533-B533=0,SameDayCycleTimeSettingValue,(A533-B533) *24)))</f>
        <v>#N/A</v>
      </c>
      <c r="J533" s="33" t="e">
        <f>IF(OR(A533="",B533=""),NA(),MAX(0,IF(A533-B533=0,SameDayCycleTimeSettingValue,((A533-B533) *24)-(INT((A533-B533)) * (24-(FinishHour-StartHour))))))</f>
        <v>#N/A</v>
      </c>
      <c r="K533" s="3" t="e">
        <f ca="1">IF(OR(A533&lt;&gt;"",B533=""),NA(),MAX(0,IF(_xlfn.DAYS(NOW(),B533)=0,SameDayCycleTimeSettingValue,_xlfn.DAYS(NOW(),B533))))</f>
        <v>#N/A</v>
      </c>
    </row>
    <row r="534" spans="1:11" x14ac:dyDescent="0.25">
      <c r="A534" s="32" t="str">
        <f>IF(AND(TRIM(INDEX(CompletedDateValues,ROW(A534)))&lt;&gt;"",INDEX(CompletedDateValues,ROW(A534))&gt;0),INDEX(CompletedDateValues,ROW(A534)),"")</f>
        <v/>
      </c>
      <c r="B534" s="32" t="str">
        <f>IF(AND(TRIM(INDEX(StartDateValues,ROW(A534)))&lt;&gt;"",INDEX(StartDateValues,ROW(A534))&gt;0),INDEX(StartDateValues,ROW(A534)),"")</f>
        <v/>
      </c>
      <c r="C534" s="22" t="str">
        <f t="shared" si="41"/>
        <v/>
      </c>
      <c r="D534" s="3" t="str">
        <f t="shared" si="42"/>
        <v/>
      </c>
      <c r="E534" s="3" t="str">
        <f t="shared" si="43"/>
        <v/>
      </c>
      <c r="F534" s="3" t="str">
        <f t="shared" si="44"/>
        <v/>
      </c>
      <c r="G534" s="3" t="str">
        <f>IF(A534="","",IF(HOUR(A534)&lt;StartHour,StartHour,IF(HOUR(A534)&gt;FinishHour,FinishHour,HOUR(A534))))</f>
        <v/>
      </c>
      <c r="H534" s="3" t="str">
        <f t="shared" si="45"/>
        <v/>
      </c>
      <c r="I534" s="33" t="e">
        <f>IF(OR(A534="",B534=""),NA(),MAX(0,IF(A534-B534=0,SameDayCycleTimeSettingValue,(A534-B534) *24)))</f>
        <v>#N/A</v>
      </c>
      <c r="J534" s="33" t="e">
        <f>IF(OR(A534="",B534=""),NA(),MAX(0,IF(A534-B534=0,SameDayCycleTimeSettingValue,((A534-B534) *24)-(INT((A534-B534)) * (24-(FinishHour-StartHour))))))</f>
        <v>#N/A</v>
      </c>
      <c r="K534" s="3" t="e">
        <f ca="1">IF(OR(A534&lt;&gt;"",B534=""),NA(),MAX(0,IF(_xlfn.DAYS(NOW(),B534)=0,SameDayCycleTimeSettingValue,_xlfn.DAYS(NOW(),B534))))</f>
        <v>#N/A</v>
      </c>
    </row>
    <row r="535" spans="1:11" x14ac:dyDescent="0.25">
      <c r="A535" s="32" t="str">
        <f>IF(AND(TRIM(INDEX(CompletedDateValues,ROW(A535)))&lt;&gt;"",INDEX(CompletedDateValues,ROW(A535))&gt;0),INDEX(CompletedDateValues,ROW(A535)),"")</f>
        <v/>
      </c>
      <c r="B535" s="32" t="str">
        <f>IF(AND(TRIM(INDEX(StartDateValues,ROW(A535)))&lt;&gt;"",INDEX(StartDateValues,ROW(A535))&gt;0),INDEX(StartDateValues,ROW(A535)),"")</f>
        <v/>
      </c>
      <c r="C535" s="22" t="str">
        <f t="shared" si="41"/>
        <v/>
      </c>
      <c r="D535" s="3" t="str">
        <f t="shared" si="42"/>
        <v/>
      </c>
      <c r="E535" s="3" t="str">
        <f t="shared" si="43"/>
        <v/>
      </c>
      <c r="F535" s="3" t="str">
        <f t="shared" si="44"/>
        <v/>
      </c>
      <c r="G535" s="3" t="str">
        <f>IF(A535="","",IF(HOUR(A535)&lt;StartHour,StartHour,IF(HOUR(A535)&gt;FinishHour,FinishHour,HOUR(A535))))</f>
        <v/>
      </c>
      <c r="H535" s="3" t="str">
        <f t="shared" si="45"/>
        <v/>
      </c>
      <c r="I535" s="33" t="e">
        <f>IF(OR(A535="",B535=""),NA(),MAX(0,IF(A535-B535=0,SameDayCycleTimeSettingValue,(A535-B535) *24)))</f>
        <v>#N/A</v>
      </c>
      <c r="J535" s="33" t="e">
        <f>IF(OR(A535="",B535=""),NA(),MAX(0,IF(A535-B535=0,SameDayCycleTimeSettingValue,((A535-B535) *24)-(INT((A535-B535)) * (24-(FinishHour-StartHour))))))</f>
        <v>#N/A</v>
      </c>
      <c r="K535" s="3" t="e">
        <f ca="1">IF(OR(A535&lt;&gt;"",B535=""),NA(),MAX(0,IF(_xlfn.DAYS(NOW(),B535)=0,SameDayCycleTimeSettingValue,_xlfn.DAYS(NOW(),B535))))</f>
        <v>#N/A</v>
      </c>
    </row>
    <row r="536" spans="1:11" x14ac:dyDescent="0.25">
      <c r="A536" s="32" t="str">
        <f>IF(AND(TRIM(INDEX(CompletedDateValues,ROW(A536)))&lt;&gt;"",INDEX(CompletedDateValues,ROW(A536))&gt;0),INDEX(CompletedDateValues,ROW(A536)),"")</f>
        <v/>
      </c>
      <c r="B536" s="32" t="str">
        <f>IF(AND(TRIM(INDEX(StartDateValues,ROW(A536)))&lt;&gt;"",INDEX(StartDateValues,ROW(A536))&gt;0),INDEX(StartDateValues,ROW(A536)),"")</f>
        <v/>
      </c>
      <c r="C536" s="22" t="str">
        <f t="shared" si="41"/>
        <v/>
      </c>
      <c r="D536" s="3" t="str">
        <f t="shared" si="42"/>
        <v/>
      </c>
      <c r="E536" s="3" t="str">
        <f t="shared" si="43"/>
        <v/>
      </c>
      <c r="F536" s="3" t="str">
        <f t="shared" si="44"/>
        <v/>
      </c>
      <c r="G536" s="3" t="str">
        <f>IF(A536="","",IF(HOUR(A536)&lt;StartHour,StartHour,IF(HOUR(A536)&gt;FinishHour,FinishHour,HOUR(A536))))</f>
        <v/>
      </c>
      <c r="H536" s="3" t="str">
        <f t="shared" si="45"/>
        <v/>
      </c>
      <c r="I536" s="33" t="e">
        <f>IF(OR(A536="",B536=""),NA(),MAX(0,IF(A536-B536=0,SameDayCycleTimeSettingValue,(A536-B536) *24)))</f>
        <v>#N/A</v>
      </c>
      <c r="J536" s="33" t="e">
        <f>IF(OR(A536="",B536=""),NA(),MAX(0,IF(A536-B536=0,SameDayCycleTimeSettingValue,((A536-B536) *24)-(INT((A536-B536)) * (24-(FinishHour-StartHour))))))</f>
        <v>#N/A</v>
      </c>
      <c r="K536" s="3" t="e">
        <f ca="1">IF(OR(A536&lt;&gt;"",B536=""),NA(),MAX(0,IF(_xlfn.DAYS(NOW(),B536)=0,SameDayCycleTimeSettingValue,_xlfn.DAYS(NOW(),B536))))</f>
        <v>#N/A</v>
      </c>
    </row>
    <row r="537" spans="1:11" x14ac:dyDescent="0.25">
      <c r="A537" s="32" t="str">
        <f>IF(AND(TRIM(INDEX(CompletedDateValues,ROW(A537)))&lt;&gt;"",INDEX(CompletedDateValues,ROW(A537))&gt;0),INDEX(CompletedDateValues,ROW(A537)),"")</f>
        <v/>
      </c>
      <c r="B537" s="32" t="str">
        <f>IF(AND(TRIM(INDEX(StartDateValues,ROW(A537)))&lt;&gt;"",INDEX(StartDateValues,ROW(A537))&gt;0),INDEX(StartDateValues,ROW(A537)),"")</f>
        <v/>
      </c>
      <c r="C537" s="22" t="str">
        <f t="shared" si="41"/>
        <v/>
      </c>
      <c r="D537" s="3" t="str">
        <f t="shared" si="42"/>
        <v/>
      </c>
      <c r="E537" s="3" t="str">
        <f t="shared" si="43"/>
        <v/>
      </c>
      <c r="F537" s="3" t="str">
        <f t="shared" si="44"/>
        <v/>
      </c>
      <c r="G537" s="3" t="str">
        <f>IF(A537="","",IF(HOUR(A537)&lt;StartHour,StartHour,IF(HOUR(A537)&gt;FinishHour,FinishHour,HOUR(A537))))</f>
        <v/>
      </c>
      <c r="H537" s="3" t="str">
        <f t="shared" si="45"/>
        <v/>
      </c>
      <c r="I537" s="33" t="e">
        <f>IF(OR(A537="",B537=""),NA(),MAX(0,IF(A537-B537=0,SameDayCycleTimeSettingValue,(A537-B537) *24)))</f>
        <v>#N/A</v>
      </c>
      <c r="J537" s="33" t="e">
        <f>IF(OR(A537="",B537=""),NA(),MAX(0,IF(A537-B537=0,SameDayCycleTimeSettingValue,((A537-B537) *24)-(INT((A537-B537)) * (24-(FinishHour-StartHour))))))</f>
        <v>#N/A</v>
      </c>
      <c r="K537" s="3" t="e">
        <f ca="1">IF(OR(A537&lt;&gt;"",B537=""),NA(),MAX(0,IF(_xlfn.DAYS(NOW(),B537)=0,SameDayCycleTimeSettingValue,_xlfn.DAYS(NOW(),B537))))</f>
        <v>#N/A</v>
      </c>
    </row>
    <row r="538" spans="1:11" x14ac:dyDescent="0.25">
      <c r="A538" s="32" t="str">
        <f>IF(AND(TRIM(INDEX(CompletedDateValues,ROW(A538)))&lt;&gt;"",INDEX(CompletedDateValues,ROW(A538))&gt;0),INDEX(CompletedDateValues,ROW(A538)),"")</f>
        <v/>
      </c>
      <c r="B538" s="32" t="str">
        <f>IF(AND(TRIM(INDEX(StartDateValues,ROW(A538)))&lt;&gt;"",INDEX(StartDateValues,ROW(A538))&gt;0),INDEX(StartDateValues,ROW(A538)),"")</f>
        <v/>
      </c>
      <c r="C538" s="22" t="str">
        <f t="shared" si="41"/>
        <v/>
      </c>
      <c r="D538" s="3" t="str">
        <f t="shared" si="42"/>
        <v/>
      </c>
      <c r="E538" s="3" t="str">
        <f t="shared" si="43"/>
        <v/>
      </c>
      <c r="F538" s="3" t="str">
        <f t="shared" si="44"/>
        <v/>
      </c>
      <c r="G538" s="3" t="str">
        <f>IF(A538="","",IF(HOUR(A538)&lt;StartHour,StartHour,IF(HOUR(A538)&gt;FinishHour,FinishHour,HOUR(A538))))</f>
        <v/>
      </c>
      <c r="H538" s="3" t="str">
        <f t="shared" si="45"/>
        <v/>
      </c>
      <c r="I538" s="33" t="e">
        <f>IF(OR(A538="",B538=""),NA(),MAX(0,IF(A538-B538=0,SameDayCycleTimeSettingValue,(A538-B538) *24)))</f>
        <v>#N/A</v>
      </c>
      <c r="J538" s="33" t="e">
        <f>IF(OR(A538="",B538=""),NA(),MAX(0,IF(A538-B538=0,SameDayCycleTimeSettingValue,((A538-B538) *24)-(INT((A538-B538)) * (24-(FinishHour-StartHour))))))</f>
        <v>#N/A</v>
      </c>
      <c r="K538" s="3" t="e">
        <f ca="1">IF(OR(A538&lt;&gt;"",B538=""),NA(),MAX(0,IF(_xlfn.DAYS(NOW(),B538)=0,SameDayCycleTimeSettingValue,_xlfn.DAYS(NOW(),B538))))</f>
        <v>#N/A</v>
      </c>
    </row>
    <row r="539" spans="1:11" x14ac:dyDescent="0.25">
      <c r="A539" s="32" t="str">
        <f>IF(AND(TRIM(INDEX(CompletedDateValues,ROW(A539)))&lt;&gt;"",INDEX(CompletedDateValues,ROW(A539))&gt;0),INDEX(CompletedDateValues,ROW(A539)),"")</f>
        <v/>
      </c>
      <c r="B539" s="32" t="str">
        <f>IF(AND(TRIM(INDEX(StartDateValues,ROW(A539)))&lt;&gt;"",INDEX(StartDateValues,ROW(A539))&gt;0),INDEX(StartDateValues,ROW(A539)),"")</f>
        <v/>
      </c>
      <c r="C539" s="22" t="str">
        <f t="shared" si="41"/>
        <v/>
      </c>
      <c r="D539" s="3" t="str">
        <f t="shared" si="42"/>
        <v/>
      </c>
      <c r="E539" s="3" t="str">
        <f t="shared" si="43"/>
        <v/>
      </c>
      <c r="F539" s="3" t="str">
        <f t="shared" si="44"/>
        <v/>
      </c>
      <c r="G539" s="3" t="str">
        <f>IF(A539="","",IF(HOUR(A539)&lt;StartHour,StartHour,IF(HOUR(A539)&gt;FinishHour,FinishHour,HOUR(A539))))</f>
        <v/>
      </c>
      <c r="H539" s="3" t="str">
        <f t="shared" si="45"/>
        <v/>
      </c>
      <c r="I539" s="33" t="e">
        <f>IF(OR(A539="",B539=""),NA(),MAX(0,IF(A539-B539=0,SameDayCycleTimeSettingValue,(A539-B539) *24)))</f>
        <v>#N/A</v>
      </c>
      <c r="J539" s="33" t="e">
        <f>IF(OR(A539="",B539=""),NA(),MAX(0,IF(A539-B539=0,SameDayCycleTimeSettingValue,((A539-B539) *24)-(INT((A539-B539)) * (24-(FinishHour-StartHour))))))</f>
        <v>#N/A</v>
      </c>
      <c r="K539" s="3" t="e">
        <f ca="1">IF(OR(A539&lt;&gt;"",B539=""),NA(),MAX(0,IF(_xlfn.DAYS(NOW(),B539)=0,SameDayCycleTimeSettingValue,_xlfn.DAYS(NOW(),B539))))</f>
        <v>#N/A</v>
      </c>
    </row>
    <row r="540" spans="1:11" x14ac:dyDescent="0.25">
      <c r="A540" s="32" t="str">
        <f>IF(AND(TRIM(INDEX(CompletedDateValues,ROW(A540)))&lt;&gt;"",INDEX(CompletedDateValues,ROW(A540))&gt;0),INDEX(CompletedDateValues,ROW(A540)),"")</f>
        <v/>
      </c>
      <c r="B540" s="32" t="str">
        <f>IF(AND(TRIM(INDEX(StartDateValues,ROW(A540)))&lt;&gt;"",INDEX(StartDateValues,ROW(A540))&gt;0),INDEX(StartDateValues,ROW(A540)),"")</f>
        <v/>
      </c>
      <c r="C540" s="22" t="str">
        <f t="shared" si="41"/>
        <v/>
      </c>
      <c r="D540" s="3" t="str">
        <f t="shared" si="42"/>
        <v/>
      </c>
      <c r="E540" s="3" t="str">
        <f t="shared" si="43"/>
        <v/>
      </c>
      <c r="F540" s="3" t="str">
        <f t="shared" si="44"/>
        <v/>
      </c>
      <c r="G540" s="3" t="str">
        <f>IF(A540="","",IF(HOUR(A540)&lt;StartHour,StartHour,IF(HOUR(A540)&gt;FinishHour,FinishHour,HOUR(A540))))</f>
        <v/>
      </c>
      <c r="H540" s="3" t="str">
        <f t="shared" si="45"/>
        <v/>
      </c>
      <c r="I540" s="33" t="e">
        <f>IF(OR(A540="",B540=""),NA(),MAX(0,IF(A540-B540=0,SameDayCycleTimeSettingValue,(A540-B540) *24)))</f>
        <v>#N/A</v>
      </c>
      <c r="J540" s="33" t="e">
        <f>IF(OR(A540="",B540=""),NA(),MAX(0,IF(A540-B540=0,SameDayCycleTimeSettingValue,((A540-B540) *24)-(INT((A540-B540)) * (24-(FinishHour-StartHour))))))</f>
        <v>#N/A</v>
      </c>
      <c r="K540" s="3" t="e">
        <f ca="1">IF(OR(A540&lt;&gt;"",B540=""),NA(),MAX(0,IF(_xlfn.DAYS(NOW(),B540)=0,SameDayCycleTimeSettingValue,_xlfn.DAYS(NOW(),B540))))</f>
        <v>#N/A</v>
      </c>
    </row>
    <row r="541" spans="1:11" x14ac:dyDescent="0.25">
      <c r="A541" s="32" t="str">
        <f>IF(AND(TRIM(INDEX(CompletedDateValues,ROW(A541)))&lt;&gt;"",INDEX(CompletedDateValues,ROW(A541))&gt;0),INDEX(CompletedDateValues,ROW(A541)),"")</f>
        <v/>
      </c>
      <c r="B541" s="32" t="str">
        <f>IF(AND(TRIM(INDEX(StartDateValues,ROW(A541)))&lt;&gt;"",INDEX(StartDateValues,ROW(A541))&gt;0),INDEX(StartDateValues,ROW(A541)),"")</f>
        <v/>
      </c>
      <c r="C541" s="22" t="str">
        <f t="shared" si="41"/>
        <v/>
      </c>
      <c r="D541" s="3" t="str">
        <f t="shared" si="42"/>
        <v/>
      </c>
      <c r="E541" s="3" t="str">
        <f t="shared" si="43"/>
        <v/>
      </c>
      <c r="F541" s="3" t="str">
        <f t="shared" si="44"/>
        <v/>
      </c>
      <c r="G541" s="3" t="str">
        <f>IF(A541="","",IF(HOUR(A541)&lt;StartHour,StartHour,IF(HOUR(A541)&gt;FinishHour,FinishHour,HOUR(A541))))</f>
        <v/>
      </c>
      <c r="H541" s="3" t="str">
        <f t="shared" si="45"/>
        <v/>
      </c>
      <c r="I541" s="33" t="e">
        <f>IF(OR(A541="",B541=""),NA(),MAX(0,IF(A541-B541=0,SameDayCycleTimeSettingValue,(A541-B541) *24)))</f>
        <v>#N/A</v>
      </c>
      <c r="J541" s="33" t="e">
        <f>IF(OR(A541="",B541=""),NA(),MAX(0,IF(A541-B541=0,SameDayCycleTimeSettingValue,((A541-B541) *24)-(INT((A541-B541)) * (24-(FinishHour-StartHour))))))</f>
        <v>#N/A</v>
      </c>
      <c r="K541" s="3" t="e">
        <f ca="1">IF(OR(A541&lt;&gt;"",B541=""),NA(),MAX(0,IF(_xlfn.DAYS(NOW(),B541)=0,SameDayCycleTimeSettingValue,_xlfn.DAYS(NOW(),B541))))</f>
        <v>#N/A</v>
      </c>
    </row>
    <row r="542" spans="1:11" x14ac:dyDescent="0.25">
      <c r="A542" s="32" t="str">
        <f>IF(AND(TRIM(INDEX(CompletedDateValues,ROW(A542)))&lt;&gt;"",INDEX(CompletedDateValues,ROW(A542))&gt;0),INDEX(CompletedDateValues,ROW(A542)),"")</f>
        <v/>
      </c>
      <c r="B542" s="32" t="str">
        <f>IF(AND(TRIM(INDEX(StartDateValues,ROW(A542)))&lt;&gt;"",INDEX(StartDateValues,ROW(A542))&gt;0),INDEX(StartDateValues,ROW(A542)),"")</f>
        <v/>
      </c>
      <c r="C542" s="22" t="str">
        <f t="shared" si="41"/>
        <v/>
      </c>
      <c r="D542" s="3" t="str">
        <f t="shared" si="42"/>
        <v/>
      </c>
      <c r="E542" s="3" t="str">
        <f t="shared" si="43"/>
        <v/>
      </c>
      <c r="F542" s="3" t="str">
        <f t="shared" si="44"/>
        <v/>
      </c>
      <c r="G542" s="3" t="str">
        <f>IF(A542="","",IF(HOUR(A542)&lt;StartHour,StartHour,IF(HOUR(A542)&gt;FinishHour,FinishHour,HOUR(A542))))</f>
        <v/>
      </c>
      <c r="H542" s="3" t="str">
        <f t="shared" si="45"/>
        <v/>
      </c>
      <c r="I542" s="33" t="e">
        <f>IF(OR(A542="",B542=""),NA(),MAX(0,IF(A542-B542=0,SameDayCycleTimeSettingValue,(A542-B542) *24)))</f>
        <v>#N/A</v>
      </c>
      <c r="J542" s="33" t="e">
        <f>IF(OR(A542="",B542=""),NA(),MAX(0,IF(A542-B542=0,SameDayCycleTimeSettingValue,((A542-B542) *24)-(INT((A542-B542)) * (24-(FinishHour-StartHour))))))</f>
        <v>#N/A</v>
      </c>
      <c r="K542" s="3" t="e">
        <f ca="1">IF(OR(A542&lt;&gt;"",B542=""),NA(),MAX(0,IF(_xlfn.DAYS(NOW(),B542)=0,SameDayCycleTimeSettingValue,_xlfn.DAYS(NOW(),B542))))</f>
        <v>#N/A</v>
      </c>
    </row>
    <row r="543" spans="1:11" x14ac:dyDescent="0.25">
      <c r="A543" s="32" t="str">
        <f>IF(AND(TRIM(INDEX(CompletedDateValues,ROW(A543)))&lt;&gt;"",INDEX(CompletedDateValues,ROW(A543))&gt;0),INDEX(CompletedDateValues,ROW(A543)),"")</f>
        <v/>
      </c>
      <c r="B543" s="32" t="str">
        <f>IF(AND(TRIM(INDEX(StartDateValues,ROW(A543)))&lt;&gt;"",INDEX(StartDateValues,ROW(A543))&gt;0),INDEX(StartDateValues,ROW(A543)),"")</f>
        <v/>
      </c>
      <c r="C543" s="22" t="str">
        <f t="shared" si="41"/>
        <v/>
      </c>
      <c r="D543" s="3" t="str">
        <f t="shared" si="42"/>
        <v/>
      </c>
      <c r="E543" s="3" t="str">
        <f t="shared" si="43"/>
        <v/>
      </c>
      <c r="F543" s="3" t="str">
        <f t="shared" si="44"/>
        <v/>
      </c>
      <c r="G543" s="3" t="str">
        <f>IF(A543="","",IF(HOUR(A543)&lt;StartHour,StartHour,IF(HOUR(A543)&gt;FinishHour,FinishHour,HOUR(A543))))</f>
        <v/>
      </c>
      <c r="H543" s="3" t="str">
        <f t="shared" si="45"/>
        <v/>
      </c>
      <c r="I543" s="33" t="e">
        <f>IF(OR(A543="",B543=""),NA(),MAX(0,IF(A543-B543=0,SameDayCycleTimeSettingValue,(A543-B543) *24)))</f>
        <v>#N/A</v>
      </c>
      <c r="J543" s="33" t="e">
        <f>IF(OR(A543="",B543=""),NA(),MAX(0,IF(A543-B543=0,SameDayCycleTimeSettingValue,((A543-B543) *24)-(INT((A543-B543)) * (24-(FinishHour-StartHour))))))</f>
        <v>#N/A</v>
      </c>
      <c r="K543" s="3" t="e">
        <f ca="1">IF(OR(A543&lt;&gt;"",B543=""),NA(),MAX(0,IF(_xlfn.DAYS(NOW(),B543)=0,SameDayCycleTimeSettingValue,_xlfn.DAYS(NOW(),B543))))</f>
        <v>#N/A</v>
      </c>
    </row>
    <row r="544" spans="1:11" x14ac:dyDescent="0.25">
      <c r="A544" s="32" t="str">
        <f>IF(AND(TRIM(INDEX(CompletedDateValues,ROW(A544)))&lt;&gt;"",INDEX(CompletedDateValues,ROW(A544))&gt;0),INDEX(CompletedDateValues,ROW(A544)),"")</f>
        <v/>
      </c>
      <c r="B544" s="32" t="str">
        <f>IF(AND(TRIM(INDEX(StartDateValues,ROW(A544)))&lt;&gt;"",INDEX(StartDateValues,ROW(A544))&gt;0),INDEX(StartDateValues,ROW(A544)),"")</f>
        <v/>
      </c>
      <c r="C544" s="22" t="str">
        <f t="shared" si="41"/>
        <v/>
      </c>
      <c r="D544" s="3" t="str">
        <f t="shared" si="42"/>
        <v/>
      </c>
      <c r="E544" s="3" t="str">
        <f t="shared" si="43"/>
        <v/>
      </c>
      <c r="F544" s="3" t="str">
        <f t="shared" si="44"/>
        <v/>
      </c>
      <c r="G544" s="3" t="str">
        <f>IF(A544="","",IF(HOUR(A544)&lt;StartHour,StartHour,IF(HOUR(A544)&gt;FinishHour,FinishHour,HOUR(A544))))</f>
        <v/>
      </c>
      <c r="H544" s="3" t="str">
        <f t="shared" si="45"/>
        <v/>
      </c>
      <c r="I544" s="33" t="e">
        <f>IF(OR(A544="",B544=""),NA(),MAX(0,IF(A544-B544=0,SameDayCycleTimeSettingValue,(A544-B544) *24)))</f>
        <v>#N/A</v>
      </c>
      <c r="J544" s="33" t="e">
        <f>IF(OR(A544="",B544=""),NA(),MAX(0,IF(A544-B544=0,SameDayCycleTimeSettingValue,((A544-B544) *24)-(INT((A544-B544)) * (24-(FinishHour-StartHour))))))</f>
        <v>#N/A</v>
      </c>
      <c r="K544" s="3" t="e">
        <f ca="1">IF(OR(A544&lt;&gt;"",B544=""),NA(),MAX(0,IF(_xlfn.DAYS(NOW(),B544)=0,SameDayCycleTimeSettingValue,_xlfn.DAYS(NOW(),B544))))</f>
        <v>#N/A</v>
      </c>
    </row>
    <row r="545" spans="1:11" x14ac:dyDescent="0.25">
      <c r="A545" s="32" t="str">
        <f>IF(AND(TRIM(INDEX(CompletedDateValues,ROW(A545)))&lt;&gt;"",INDEX(CompletedDateValues,ROW(A545))&gt;0),INDEX(CompletedDateValues,ROW(A545)),"")</f>
        <v/>
      </c>
      <c r="B545" s="32" t="str">
        <f>IF(AND(TRIM(INDEX(StartDateValues,ROW(A545)))&lt;&gt;"",INDEX(StartDateValues,ROW(A545))&gt;0),INDEX(StartDateValues,ROW(A545)),"")</f>
        <v/>
      </c>
      <c r="C545" s="22" t="str">
        <f t="shared" si="41"/>
        <v/>
      </c>
      <c r="D545" s="3" t="str">
        <f t="shared" si="42"/>
        <v/>
      </c>
      <c r="E545" s="3" t="str">
        <f t="shared" si="43"/>
        <v/>
      </c>
      <c r="F545" s="3" t="str">
        <f t="shared" si="44"/>
        <v/>
      </c>
      <c r="G545" s="3" t="str">
        <f>IF(A545="","",IF(HOUR(A545)&lt;StartHour,StartHour,IF(HOUR(A545)&gt;FinishHour,FinishHour,HOUR(A545))))</f>
        <v/>
      </c>
      <c r="H545" s="3" t="str">
        <f t="shared" si="45"/>
        <v/>
      </c>
      <c r="I545" s="33" t="e">
        <f>IF(OR(A545="",B545=""),NA(),MAX(0,IF(A545-B545=0,SameDayCycleTimeSettingValue,(A545-B545) *24)))</f>
        <v>#N/A</v>
      </c>
      <c r="J545" s="33" t="e">
        <f>IF(OR(A545="",B545=""),NA(),MAX(0,IF(A545-B545=0,SameDayCycleTimeSettingValue,((A545-B545) *24)-(INT((A545-B545)) * (24-(FinishHour-StartHour))))))</f>
        <v>#N/A</v>
      </c>
      <c r="K545" s="3" t="e">
        <f ca="1">IF(OR(A545&lt;&gt;"",B545=""),NA(),MAX(0,IF(_xlfn.DAYS(NOW(),B545)=0,SameDayCycleTimeSettingValue,_xlfn.DAYS(NOW(),B545))))</f>
        <v>#N/A</v>
      </c>
    </row>
    <row r="546" spans="1:11" x14ac:dyDescent="0.25">
      <c r="A546" s="32" t="str">
        <f>IF(AND(TRIM(INDEX(CompletedDateValues,ROW(A546)))&lt;&gt;"",INDEX(CompletedDateValues,ROW(A546))&gt;0),INDEX(CompletedDateValues,ROW(A546)),"")</f>
        <v/>
      </c>
      <c r="B546" s="32" t="str">
        <f>IF(AND(TRIM(INDEX(StartDateValues,ROW(A546)))&lt;&gt;"",INDEX(StartDateValues,ROW(A546))&gt;0),INDEX(StartDateValues,ROW(A546)),"")</f>
        <v/>
      </c>
      <c r="C546" s="22" t="str">
        <f t="shared" si="41"/>
        <v/>
      </c>
      <c r="D546" s="3" t="str">
        <f t="shared" si="42"/>
        <v/>
      </c>
      <c r="E546" s="3" t="str">
        <f t="shared" si="43"/>
        <v/>
      </c>
      <c r="F546" s="3" t="str">
        <f t="shared" si="44"/>
        <v/>
      </c>
      <c r="G546" s="3" t="str">
        <f>IF(A546="","",IF(HOUR(A546)&lt;StartHour,StartHour,IF(HOUR(A546)&gt;FinishHour,FinishHour,HOUR(A546))))</f>
        <v/>
      </c>
      <c r="H546" s="3" t="str">
        <f t="shared" si="45"/>
        <v/>
      </c>
      <c r="I546" s="33" t="e">
        <f>IF(OR(A546="",B546=""),NA(),MAX(0,IF(A546-B546=0,SameDayCycleTimeSettingValue,(A546-B546) *24)))</f>
        <v>#N/A</v>
      </c>
      <c r="J546" s="33" t="e">
        <f>IF(OR(A546="",B546=""),NA(),MAX(0,IF(A546-B546=0,SameDayCycleTimeSettingValue,((A546-B546) *24)-(INT((A546-B546)) * (24-(FinishHour-StartHour))))))</f>
        <v>#N/A</v>
      </c>
      <c r="K546" s="3" t="e">
        <f ca="1">IF(OR(A546&lt;&gt;"",B546=""),NA(),MAX(0,IF(_xlfn.DAYS(NOW(),B546)=0,SameDayCycleTimeSettingValue,_xlfn.DAYS(NOW(),B546))))</f>
        <v>#N/A</v>
      </c>
    </row>
    <row r="547" spans="1:11" x14ac:dyDescent="0.25">
      <c r="A547" s="32" t="str">
        <f>IF(AND(TRIM(INDEX(CompletedDateValues,ROW(A547)))&lt;&gt;"",INDEX(CompletedDateValues,ROW(A547))&gt;0),INDEX(CompletedDateValues,ROW(A547)),"")</f>
        <v/>
      </c>
      <c r="B547" s="32" t="str">
        <f>IF(AND(TRIM(INDEX(StartDateValues,ROW(A547)))&lt;&gt;"",INDEX(StartDateValues,ROW(A547))&gt;0),INDEX(StartDateValues,ROW(A547)),"")</f>
        <v/>
      </c>
      <c r="C547" s="22" t="str">
        <f t="shared" si="41"/>
        <v/>
      </c>
      <c r="D547" s="3" t="str">
        <f t="shared" si="42"/>
        <v/>
      </c>
      <c r="E547" s="3" t="str">
        <f t="shared" si="43"/>
        <v/>
      </c>
      <c r="F547" s="3" t="str">
        <f t="shared" si="44"/>
        <v/>
      </c>
      <c r="G547" s="3" t="str">
        <f>IF(A547="","",IF(HOUR(A547)&lt;StartHour,StartHour,IF(HOUR(A547)&gt;FinishHour,FinishHour,HOUR(A547))))</f>
        <v/>
      </c>
      <c r="H547" s="3" t="str">
        <f t="shared" si="45"/>
        <v/>
      </c>
      <c r="I547" s="33" t="e">
        <f>IF(OR(A547="",B547=""),NA(),MAX(0,IF(A547-B547=0,SameDayCycleTimeSettingValue,(A547-B547) *24)))</f>
        <v>#N/A</v>
      </c>
      <c r="J547" s="33" t="e">
        <f>IF(OR(A547="",B547=""),NA(),MAX(0,IF(A547-B547=0,SameDayCycleTimeSettingValue,((A547-B547) *24)-(INT((A547-B547)) * (24-(FinishHour-StartHour))))))</f>
        <v>#N/A</v>
      </c>
      <c r="K547" s="3" t="e">
        <f ca="1">IF(OR(A547&lt;&gt;"",B547=""),NA(),MAX(0,IF(_xlfn.DAYS(NOW(),B547)=0,SameDayCycleTimeSettingValue,_xlfn.DAYS(NOW(),B547))))</f>
        <v>#N/A</v>
      </c>
    </row>
    <row r="548" spans="1:11" x14ac:dyDescent="0.25">
      <c r="A548" s="32" t="str">
        <f>IF(AND(TRIM(INDEX(CompletedDateValues,ROW(A548)))&lt;&gt;"",INDEX(CompletedDateValues,ROW(A548))&gt;0),INDEX(CompletedDateValues,ROW(A548)),"")</f>
        <v/>
      </c>
      <c r="B548" s="32" t="str">
        <f>IF(AND(TRIM(INDEX(StartDateValues,ROW(A548)))&lt;&gt;"",INDEX(StartDateValues,ROW(A548))&gt;0),INDEX(StartDateValues,ROW(A548)),"")</f>
        <v/>
      </c>
      <c r="C548" s="22" t="str">
        <f t="shared" si="41"/>
        <v/>
      </c>
      <c r="D548" s="3" t="str">
        <f t="shared" si="42"/>
        <v/>
      </c>
      <c r="E548" s="3" t="str">
        <f t="shared" si="43"/>
        <v/>
      </c>
      <c r="F548" s="3" t="str">
        <f t="shared" si="44"/>
        <v/>
      </c>
      <c r="G548" s="3" t="str">
        <f>IF(A548="","",IF(HOUR(A548)&lt;StartHour,StartHour,IF(HOUR(A548)&gt;FinishHour,FinishHour,HOUR(A548))))</f>
        <v/>
      </c>
      <c r="H548" s="3" t="str">
        <f t="shared" si="45"/>
        <v/>
      </c>
      <c r="I548" s="33" t="e">
        <f>IF(OR(A548="",B548=""),NA(),MAX(0,IF(A548-B548=0,SameDayCycleTimeSettingValue,(A548-B548) *24)))</f>
        <v>#N/A</v>
      </c>
      <c r="J548" s="33" t="e">
        <f>IF(OR(A548="",B548=""),NA(),MAX(0,IF(A548-B548=0,SameDayCycleTimeSettingValue,((A548-B548) *24)-(INT((A548-B548)) * (24-(FinishHour-StartHour))))))</f>
        <v>#N/A</v>
      </c>
      <c r="K548" s="3" t="e">
        <f ca="1">IF(OR(A548&lt;&gt;"",B548=""),NA(),MAX(0,IF(_xlfn.DAYS(NOW(),B548)=0,SameDayCycleTimeSettingValue,_xlfn.DAYS(NOW(),B548))))</f>
        <v>#N/A</v>
      </c>
    </row>
    <row r="549" spans="1:11" x14ac:dyDescent="0.25">
      <c r="A549" s="32" t="str">
        <f>IF(AND(TRIM(INDEX(CompletedDateValues,ROW(A549)))&lt;&gt;"",INDEX(CompletedDateValues,ROW(A549))&gt;0),INDEX(CompletedDateValues,ROW(A549)),"")</f>
        <v/>
      </c>
      <c r="B549" s="32" t="str">
        <f>IF(AND(TRIM(INDEX(StartDateValues,ROW(A549)))&lt;&gt;"",INDEX(StartDateValues,ROW(A549))&gt;0),INDEX(StartDateValues,ROW(A549)),"")</f>
        <v/>
      </c>
      <c r="C549" s="22" t="str">
        <f t="shared" si="41"/>
        <v/>
      </c>
      <c r="D549" s="3" t="str">
        <f t="shared" si="42"/>
        <v/>
      </c>
      <c r="E549" s="3" t="str">
        <f t="shared" si="43"/>
        <v/>
      </c>
      <c r="F549" s="3" t="str">
        <f t="shared" si="44"/>
        <v/>
      </c>
      <c r="G549" s="3" t="str">
        <f>IF(A549="","",IF(HOUR(A549)&lt;StartHour,StartHour,IF(HOUR(A549)&gt;FinishHour,FinishHour,HOUR(A549))))</f>
        <v/>
      </c>
      <c r="H549" s="3" t="str">
        <f t="shared" si="45"/>
        <v/>
      </c>
      <c r="I549" s="33" t="e">
        <f>IF(OR(A549="",B549=""),NA(),MAX(0,IF(A549-B549=0,SameDayCycleTimeSettingValue,(A549-B549) *24)))</f>
        <v>#N/A</v>
      </c>
      <c r="J549" s="33" t="e">
        <f>IF(OR(A549="",B549=""),NA(),MAX(0,IF(A549-B549=0,SameDayCycleTimeSettingValue,((A549-B549) *24)-(INT((A549-B549)) * (24-(FinishHour-StartHour))))))</f>
        <v>#N/A</v>
      </c>
      <c r="K549" s="3" t="e">
        <f ca="1">IF(OR(A549&lt;&gt;"",B549=""),NA(),MAX(0,IF(_xlfn.DAYS(NOW(),B549)=0,SameDayCycleTimeSettingValue,_xlfn.DAYS(NOW(),B549))))</f>
        <v>#N/A</v>
      </c>
    </row>
    <row r="550" spans="1:11" x14ac:dyDescent="0.25">
      <c r="A550" s="32" t="str">
        <f>IF(AND(TRIM(INDEX(CompletedDateValues,ROW(A550)))&lt;&gt;"",INDEX(CompletedDateValues,ROW(A550))&gt;0),INDEX(CompletedDateValues,ROW(A550)),"")</f>
        <v/>
      </c>
      <c r="B550" s="32" t="str">
        <f>IF(AND(TRIM(INDEX(StartDateValues,ROW(A550)))&lt;&gt;"",INDEX(StartDateValues,ROW(A550))&gt;0),INDEX(StartDateValues,ROW(A550)),"")</f>
        <v/>
      </c>
      <c r="C550" s="22" t="str">
        <f t="shared" si="41"/>
        <v/>
      </c>
      <c r="D550" s="3" t="str">
        <f t="shared" si="42"/>
        <v/>
      </c>
      <c r="E550" s="3" t="str">
        <f t="shared" si="43"/>
        <v/>
      </c>
      <c r="F550" s="3" t="str">
        <f t="shared" si="44"/>
        <v/>
      </c>
      <c r="G550" s="3" t="str">
        <f>IF(A550="","",IF(HOUR(A550)&lt;StartHour,StartHour,IF(HOUR(A550)&gt;FinishHour,FinishHour,HOUR(A550))))</f>
        <v/>
      </c>
      <c r="H550" s="3" t="str">
        <f t="shared" si="45"/>
        <v/>
      </c>
      <c r="I550" s="33" t="e">
        <f>IF(OR(A550="",B550=""),NA(),MAX(0,IF(A550-B550=0,SameDayCycleTimeSettingValue,(A550-B550) *24)))</f>
        <v>#N/A</v>
      </c>
      <c r="J550" s="33" t="e">
        <f>IF(OR(A550="",B550=""),NA(),MAX(0,IF(A550-B550=0,SameDayCycleTimeSettingValue,((A550-B550) *24)-(INT((A550-B550)) * (24-(FinishHour-StartHour))))))</f>
        <v>#N/A</v>
      </c>
      <c r="K550" s="3" t="e">
        <f ca="1">IF(OR(A550&lt;&gt;"",B550=""),NA(),MAX(0,IF(_xlfn.DAYS(NOW(),B550)=0,SameDayCycleTimeSettingValue,_xlfn.DAYS(NOW(),B550))))</f>
        <v>#N/A</v>
      </c>
    </row>
    <row r="551" spans="1:11" x14ac:dyDescent="0.25">
      <c r="A551" s="32" t="str">
        <f>IF(AND(TRIM(INDEX(CompletedDateValues,ROW(A551)))&lt;&gt;"",INDEX(CompletedDateValues,ROW(A551))&gt;0),INDEX(CompletedDateValues,ROW(A551)),"")</f>
        <v/>
      </c>
      <c r="B551" s="32" t="str">
        <f>IF(AND(TRIM(INDEX(StartDateValues,ROW(A551)))&lt;&gt;"",INDEX(StartDateValues,ROW(A551))&gt;0),INDEX(StartDateValues,ROW(A551)),"")</f>
        <v/>
      </c>
      <c r="C551" s="22" t="str">
        <f t="shared" si="41"/>
        <v/>
      </c>
      <c r="D551" s="3" t="str">
        <f t="shared" si="42"/>
        <v/>
      </c>
      <c r="E551" s="3" t="str">
        <f t="shared" si="43"/>
        <v/>
      </c>
      <c r="F551" s="3" t="str">
        <f t="shared" si="44"/>
        <v/>
      </c>
      <c r="G551" s="3" t="str">
        <f>IF(A551="","",IF(HOUR(A551)&lt;StartHour,StartHour,IF(HOUR(A551)&gt;FinishHour,FinishHour,HOUR(A551))))</f>
        <v/>
      </c>
      <c r="H551" s="3" t="str">
        <f t="shared" si="45"/>
        <v/>
      </c>
      <c r="I551" s="33" t="e">
        <f>IF(OR(A551="",B551=""),NA(),MAX(0,IF(A551-B551=0,SameDayCycleTimeSettingValue,(A551-B551) *24)))</f>
        <v>#N/A</v>
      </c>
      <c r="J551" s="33" t="e">
        <f>IF(OR(A551="",B551=""),NA(),MAX(0,IF(A551-B551=0,SameDayCycleTimeSettingValue,((A551-B551) *24)-(INT((A551-B551)) * (24-(FinishHour-StartHour))))))</f>
        <v>#N/A</v>
      </c>
      <c r="K551" s="3" t="e">
        <f ca="1">IF(OR(A551&lt;&gt;"",B551=""),NA(),MAX(0,IF(_xlfn.DAYS(NOW(),B551)=0,SameDayCycleTimeSettingValue,_xlfn.DAYS(NOW(),B551))))</f>
        <v>#N/A</v>
      </c>
    </row>
    <row r="552" spans="1:11" x14ac:dyDescent="0.25">
      <c r="A552" s="32" t="str">
        <f>IF(AND(TRIM(INDEX(CompletedDateValues,ROW(A552)))&lt;&gt;"",INDEX(CompletedDateValues,ROW(A552))&gt;0),INDEX(CompletedDateValues,ROW(A552)),"")</f>
        <v/>
      </c>
      <c r="B552" s="32" t="str">
        <f>IF(AND(TRIM(INDEX(StartDateValues,ROW(A552)))&lt;&gt;"",INDEX(StartDateValues,ROW(A552))&gt;0),INDEX(StartDateValues,ROW(A552)),"")</f>
        <v/>
      </c>
      <c r="C552" s="22" t="str">
        <f t="shared" si="41"/>
        <v/>
      </c>
      <c r="D552" s="3" t="str">
        <f t="shared" si="42"/>
        <v/>
      </c>
      <c r="E552" s="3" t="str">
        <f t="shared" si="43"/>
        <v/>
      </c>
      <c r="F552" s="3" t="str">
        <f t="shared" si="44"/>
        <v/>
      </c>
      <c r="G552" s="3" t="str">
        <f>IF(A552="","",IF(HOUR(A552)&lt;StartHour,StartHour,IF(HOUR(A552)&gt;FinishHour,FinishHour,HOUR(A552))))</f>
        <v/>
      </c>
      <c r="H552" s="3" t="str">
        <f t="shared" si="45"/>
        <v/>
      </c>
      <c r="I552" s="33" t="e">
        <f>IF(OR(A552="",B552=""),NA(),MAX(0,IF(A552-B552=0,SameDayCycleTimeSettingValue,(A552-B552) *24)))</f>
        <v>#N/A</v>
      </c>
      <c r="J552" s="33" t="e">
        <f>IF(OR(A552="",B552=""),NA(),MAX(0,IF(A552-B552=0,SameDayCycleTimeSettingValue,((A552-B552) *24)-(INT((A552-B552)) * (24-(FinishHour-StartHour))))))</f>
        <v>#N/A</v>
      </c>
      <c r="K552" s="3" t="e">
        <f ca="1">IF(OR(A552&lt;&gt;"",B552=""),NA(),MAX(0,IF(_xlfn.DAYS(NOW(),B552)=0,SameDayCycleTimeSettingValue,_xlfn.DAYS(NOW(),B552))))</f>
        <v>#N/A</v>
      </c>
    </row>
    <row r="553" spans="1:11" x14ac:dyDescent="0.25">
      <c r="A553" s="32" t="str">
        <f>IF(AND(TRIM(INDEX(CompletedDateValues,ROW(A553)))&lt;&gt;"",INDEX(CompletedDateValues,ROW(A553))&gt;0),INDEX(CompletedDateValues,ROW(A553)),"")</f>
        <v/>
      </c>
      <c r="B553" s="32" t="str">
        <f>IF(AND(TRIM(INDEX(StartDateValues,ROW(A553)))&lt;&gt;"",INDEX(StartDateValues,ROW(A553))&gt;0),INDEX(StartDateValues,ROW(A553)),"")</f>
        <v/>
      </c>
      <c r="C553" s="22" t="str">
        <f t="shared" si="41"/>
        <v/>
      </c>
      <c r="D553" s="3" t="str">
        <f t="shared" si="42"/>
        <v/>
      </c>
      <c r="E553" s="3" t="str">
        <f t="shared" si="43"/>
        <v/>
      </c>
      <c r="F553" s="3" t="str">
        <f t="shared" si="44"/>
        <v/>
      </c>
      <c r="G553" s="3" t="str">
        <f>IF(A553="","",IF(HOUR(A553)&lt;StartHour,StartHour,IF(HOUR(A553)&gt;FinishHour,FinishHour,HOUR(A553))))</f>
        <v/>
      </c>
      <c r="H553" s="3" t="str">
        <f t="shared" si="45"/>
        <v/>
      </c>
      <c r="I553" s="33" t="e">
        <f>IF(OR(A553="",B553=""),NA(),MAX(0,IF(A553-B553=0,SameDayCycleTimeSettingValue,(A553-B553) *24)))</f>
        <v>#N/A</v>
      </c>
      <c r="J553" s="33" t="e">
        <f>IF(OR(A553="",B553=""),NA(),MAX(0,IF(A553-B553=0,SameDayCycleTimeSettingValue,((A553-B553) *24)-(INT((A553-B553)) * (24-(FinishHour-StartHour))))))</f>
        <v>#N/A</v>
      </c>
      <c r="K553" s="3" t="e">
        <f ca="1">IF(OR(A553&lt;&gt;"",B553=""),NA(),MAX(0,IF(_xlfn.DAYS(NOW(),B553)=0,SameDayCycleTimeSettingValue,_xlfn.DAYS(NOW(),B553))))</f>
        <v>#N/A</v>
      </c>
    </row>
    <row r="554" spans="1:11" x14ac:dyDescent="0.25">
      <c r="A554" s="32" t="str">
        <f>IF(AND(TRIM(INDEX(CompletedDateValues,ROW(A554)))&lt;&gt;"",INDEX(CompletedDateValues,ROW(A554))&gt;0),INDEX(CompletedDateValues,ROW(A554)),"")</f>
        <v/>
      </c>
      <c r="B554" s="32" t="str">
        <f>IF(AND(TRIM(INDEX(StartDateValues,ROW(A554)))&lt;&gt;"",INDEX(StartDateValues,ROW(A554))&gt;0),INDEX(StartDateValues,ROW(A554)),"")</f>
        <v/>
      </c>
      <c r="C554" s="22" t="str">
        <f t="shared" si="41"/>
        <v/>
      </c>
      <c r="D554" s="3" t="str">
        <f t="shared" si="42"/>
        <v/>
      </c>
      <c r="E554" s="3" t="str">
        <f t="shared" si="43"/>
        <v/>
      </c>
      <c r="F554" s="3" t="str">
        <f t="shared" si="44"/>
        <v/>
      </c>
      <c r="G554" s="3" t="str">
        <f>IF(A554="","",IF(HOUR(A554)&lt;StartHour,StartHour,IF(HOUR(A554)&gt;FinishHour,FinishHour,HOUR(A554))))</f>
        <v/>
      </c>
      <c r="H554" s="3" t="str">
        <f t="shared" si="45"/>
        <v/>
      </c>
      <c r="I554" s="33" t="e">
        <f>IF(OR(A554="",B554=""),NA(),MAX(0,IF(A554-B554=0,SameDayCycleTimeSettingValue,(A554-B554) *24)))</f>
        <v>#N/A</v>
      </c>
      <c r="J554" s="33" t="e">
        <f>IF(OR(A554="",B554=""),NA(),MAX(0,IF(A554-B554=0,SameDayCycleTimeSettingValue,((A554-B554) *24)-(INT((A554-B554)) * (24-(FinishHour-StartHour))))))</f>
        <v>#N/A</v>
      </c>
      <c r="K554" s="3" t="e">
        <f ca="1">IF(OR(A554&lt;&gt;"",B554=""),NA(),MAX(0,IF(_xlfn.DAYS(NOW(),B554)=0,SameDayCycleTimeSettingValue,_xlfn.DAYS(NOW(),B554))))</f>
        <v>#N/A</v>
      </c>
    </row>
    <row r="555" spans="1:11" x14ac:dyDescent="0.25">
      <c r="A555" s="32" t="str">
        <f>IF(AND(TRIM(INDEX(CompletedDateValues,ROW(A555)))&lt;&gt;"",INDEX(CompletedDateValues,ROW(A555))&gt;0),INDEX(CompletedDateValues,ROW(A555)),"")</f>
        <v/>
      </c>
      <c r="B555" s="32" t="str">
        <f>IF(AND(TRIM(INDEX(StartDateValues,ROW(A555)))&lt;&gt;"",INDEX(StartDateValues,ROW(A555))&gt;0),INDEX(StartDateValues,ROW(A555)),"")</f>
        <v/>
      </c>
      <c r="C555" s="22" t="str">
        <f t="shared" si="41"/>
        <v/>
      </c>
      <c r="D555" s="3" t="str">
        <f t="shared" si="42"/>
        <v/>
      </c>
      <c r="E555" s="3" t="str">
        <f t="shared" si="43"/>
        <v/>
      </c>
      <c r="F555" s="3" t="str">
        <f t="shared" si="44"/>
        <v/>
      </c>
      <c r="G555" s="3" t="str">
        <f>IF(A555="","",IF(HOUR(A555)&lt;StartHour,StartHour,IF(HOUR(A555)&gt;FinishHour,FinishHour,HOUR(A555))))</f>
        <v/>
      </c>
      <c r="H555" s="3" t="str">
        <f t="shared" si="45"/>
        <v/>
      </c>
      <c r="I555" s="33" t="e">
        <f>IF(OR(A555="",B555=""),NA(),MAX(0,IF(A555-B555=0,SameDayCycleTimeSettingValue,(A555-B555) *24)))</f>
        <v>#N/A</v>
      </c>
      <c r="J555" s="33" t="e">
        <f>IF(OR(A555="",B555=""),NA(),MAX(0,IF(A555-B555=0,SameDayCycleTimeSettingValue,((A555-B555) *24)-(INT((A555-B555)) * (24-(FinishHour-StartHour))))))</f>
        <v>#N/A</v>
      </c>
      <c r="K555" s="3" t="e">
        <f ca="1">IF(OR(A555&lt;&gt;"",B555=""),NA(),MAX(0,IF(_xlfn.DAYS(NOW(),B555)=0,SameDayCycleTimeSettingValue,_xlfn.DAYS(NOW(),B555))))</f>
        <v>#N/A</v>
      </c>
    </row>
    <row r="556" spans="1:11" x14ac:dyDescent="0.25">
      <c r="A556" s="32" t="str">
        <f>IF(AND(TRIM(INDEX(CompletedDateValues,ROW(A556)))&lt;&gt;"",INDEX(CompletedDateValues,ROW(A556))&gt;0),INDEX(CompletedDateValues,ROW(A556)),"")</f>
        <v/>
      </c>
      <c r="B556" s="32" t="str">
        <f>IF(AND(TRIM(INDEX(StartDateValues,ROW(A556)))&lt;&gt;"",INDEX(StartDateValues,ROW(A556))&gt;0),INDEX(StartDateValues,ROW(A556)),"")</f>
        <v/>
      </c>
      <c r="C556" s="22" t="str">
        <f t="shared" si="41"/>
        <v/>
      </c>
      <c r="D556" s="3" t="str">
        <f t="shared" si="42"/>
        <v/>
      </c>
      <c r="E556" s="3" t="str">
        <f t="shared" si="43"/>
        <v/>
      </c>
      <c r="F556" s="3" t="str">
        <f t="shared" si="44"/>
        <v/>
      </c>
      <c r="G556" s="3" t="str">
        <f>IF(A556="","",IF(HOUR(A556)&lt;StartHour,StartHour,IF(HOUR(A556)&gt;FinishHour,FinishHour,HOUR(A556))))</f>
        <v/>
      </c>
      <c r="H556" s="3" t="str">
        <f t="shared" si="45"/>
        <v/>
      </c>
      <c r="I556" s="33" t="e">
        <f>IF(OR(A556="",B556=""),NA(),MAX(0,IF(A556-B556=0,SameDayCycleTimeSettingValue,(A556-B556) *24)))</f>
        <v>#N/A</v>
      </c>
      <c r="J556" s="33" t="e">
        <f>IF(OR(A556="",B556=""),NA(),MAX(0,IF(A556-B556=0,SameDayCycleTimeSettingValue,((A556-B556) *24)-(INT((A556-B556)) * (24-(FinishHour-StartHour))))))</f>
        <v>#N/A</v>
      </c>
      <c r="K556" s="3" t="e">
        <f ca="1">IF(OR(A556&lt;&gt;"",B556=""),NA(),MAX(0,IF(_xlfn.DAYS(NOW(),B556)=0,SameDayCycleTimeSettingValue,_xlfn.DAYS(NOW(),B556))))</f>
        <v>#N/A</v>
      </c>
    </row>
    <row r="557" spans="1:11" x14ac:dyDescent="0.25">
      <c r="A557" s="32" t="str">
        <f>IF(AND(TRIM(INDEX(CompletedDateValues,ROW(A557)))&lt;&gt;"",INDEX(CompletedDateValues,ROW(A557))&gt;0),INDEX(CompletedDateValues,ROW(A557)),"")</f>
        <v/>
      </c>
      <c r="B557" s="32" t="str">
        <f>IF(AND(TRIM(INDEX(StartDateValues,ROW(A557)))&lt;&gt;"",INDEX(StartDateValues,ROW(A557))&gt;0),INDEX(StartDateValues,ROW(A557)),"")</f>
        <v/>
      </c>
      <c r="C557" s="22" t="str">
        <f t="shared" si="41"/>
        <v/>
      </c>
      <c r="D557" s="3" t="str">
        <f t="shared" si="42"/>
        <v/>
      </c>
      <c r="E557" s="3" t="str">
        <f t="shared" si="43"/>
        <v/>
      </c>
      <c r="F557" s="3" t="str">
        <f t="shared" si="44"/>
        <v/>
      </c>
      <c r="G557" s="3" t="str">
        <f>IF(A557="","",IF(HOUR(A557)&lt;StartHour,StartHour,IF(HOUR(A557)&gt;FinishHour,FinishHour,HOUR(A557))))</f>
        <v/>
      </c>
      <c r="H557" s="3" t="str">
        <f t="shared" si="45"/>
        <v/>
      </c>
      <c r="I557" s="33" t="e">
        <f>IF(OR(A557="",B557=""),NA(),MAX(0,IF(A557-B557=0,SameDayCycleTimeSettingValue,(A557-B557) *24)))</f>
        <v>#N/A</v>
      </c>
      <c r="J557" s="33" t="e">
        <f>IF(OR(A557="",B557=""),NA(),MAX(0,IF(A557-B557=0,SameDayCycleTimeSettingValue,((A557-B557) *24)-(INT((A557-B557)) * (24-(FinishHour-StartHour))))))</f>
        <v>#N/A</v>
      </c>
      <c r="K557" s="3" t="e">
        <f ca="1">IF(OR(A557&lt;&gt;"",B557=""),NA(),MAX(0,IF(_xlfn.DAYS(NOW(),B557)=0,SameDayCycleTimeSettingValue,_xlfn.DAYS(NOW(),B557))))</f>
        <v>#N/A</v>
      </c>
    </row>
    <row r="558" spans="1:11" x14ac:dyDescent="0.25">
      <c r="A558" s="32" t="str">
        <f>IF(AND(TRIM(INDEX(CompletedDateValues,ROW(A558)))&lt;&gt;"",INDEX(CompletedDateValues,ROW(A558))&gt;0),INDEX(CompletedDateValues,ROW(A558)),"")</f>
        <v/>
      </c>
      <c r="B558" s="32" t="str">
        <f>IF(AND(TRIM(INDEX(StartDateValues,ROW(A558)))&lt;&gt;"",INDEX(StartDateValues,ROW(A558))&gt;0),INDEX(StartDateValues,ROW(A558)),"")</f>
        <v/>
      </c>
      <c r="C558" s="22" t="str">
        <f t="shared" si="41"/>
        <v/>
      </c>
      <c r="D558" s="3" t="str">
        <f t="shared" si="42"/>
        <v/>
      </c>
      <c r="E558" s="3" t="str">
        <f t="shared" si="43"/>
        <v/>
      </c>
      <c r="F558" s="3" t="str">
        <f t="shared" si="44"/>
        <v/>
      </c>
      <c r="G558" s="3" t="str">
        <f>IF(A558="","",IF(HOUR(A558)&lt;StartHour,StartHour,IF(HOUR(A558)&gt;FinishHour,FinishHour,HOUR(A558))))</f>
        <v/>
      </c>
      <c r="H558" s="3" t="str">
        <f t="shared" si="45"/>
        <v/>
      </c>
      <c r="I558" s="33" t="e">
        <f>IF(OR(A558="",B558=""),NA(),MAX(0,IF(A558-B558=0,SameDayCycleTimeSettingValue,(A558-B558) *24)))</f>
        <v>#N/A</v>
      </c>
      <c r="J558" s="33" t="e">
        <f>IF(OR(A558="",B558=""),NA(),MAX(0,IF(A558-B558=0,SameDayCycleTimeSettingValue,((A558-B558) *24)-(INT((A558-B558)) * (24-(FinishHour-StartHour))))))</f>
        <v>#N/A</v>
      </c>
      <c r="K558" s="3" t="e">
        <f ca="1">IF(OR(A558&lt;&gt;"",B558=""),NA(),MAX(0,IF(_xlfn.DAYS(NOW(),B558)=0,SameDayCycleTimeSettingValue,_xlfn.DAYS(NOW(),B558))))</f>
        <v>#N/A</v>
      </c>
    </row>
    <row r="559" spans="1:11" x14ac:dyDescent="0.25">
      <c r="A559" s="32" t="str">
        <f>IF(AND(TRIM(INDEX(CompletedDateValues,ROW(A559)))&lt;&gt;"",INDEX(CompletedDateValues,ROW(A559))&gt;0),INDEX(CompletedDateValues,ROW(A559)),"")</f>
        <v/>
      </c>
      <c r="B559" s="32" t="str">
        <f>IF(AND(TRIM(INDEX(StartDateValues,ROW(A559)))&lt;&gt;"",INDEX(StartDateValues,ROW(A559))&gt;0),INDEX(StartDateValues,ROW(A559)),"")</f>
        <v/>
      </c>
      <c r="C559" s="22" t="str">
        <f t="shared" si="41"/>
        <v/>
      </c>
      <c r="D559" s="3" t="str">
        <f t="shared" si="42"/>
        <v/>
      </c>
      <c r="E559" s="3" t="str">
        <f t="shared" si="43"/>
        <v/>
      </c>
      <c r="F559" s="3" t="str">
        <f t="shared" si="44"/>
        <v/>
      </c>
      <c r="G559" s="3" t="str">
        <f>IF(A559="","",IF(HOUR(A559)&lt;StartHour,StartHour,IF(HOUR(A559)&gt;FinishHour,FinishHour,HOUR(A559))))</f>
        <v/>
      </c>
      <c r="H559" s="3" t="str">
        <f t="shared" si="45"/>
        <v/>
      </c>
      <c r="I559" s="33" t="e">
        <f>IF(OR(A559="",B559=""),NA(),MAX(0,IF(A559-B559=0,SameDayCycleTimeSettingValue,(A559-B559) *24)))</f>
        <v>#N/A</v>
      </c>
      <c r="J559" s="33" t="e">
        <f>IF(OR(A559="",B559=""),NA(),MAX(0,IF(A559-B559=0,SameDayCycleTimeSettingValue,((A559-B559) *24)-(INT((A559-B559)) * (24-(FinishHour-StartHour))))))</f>
        <v>#N/A</v>
      </c>
      <c r="K559" s="3" t="e">
        <f ca="1">IF(OR(A559&lt;&gt;"",B559=""),NA(),MAX(0,IF(_xlfn.DAYS(NOW(),B559)=0,SameDayCycleTimeSettingValue,_xlfn.DAYS(NOW(),B559))))</f>
        <v>#N/A</v>
      </c>
    </row>
    <row r="560" spans="1:11" x14ac:dyDescent="0.25">
      <c r="A560" s="32" t="str">
        <f>IF(AND(TRIM(INDEX(CompletedDateValues,ROW(A560)))&lt;&gt;"",INDEX(CompletedDateValues,ROW(A560))&gt;0),INDEX(CompletedDateValues,ROW(A560)),"")</f>
        <v/>
      </c>
      <c r="B560" s="32" t="str">
        <f>IF(AND(TRIM(INDEX(StartDateValues,ROW(A560)))&lt;&gt;"",INDEX(StartDateValues,ROW(A560))&gt;0),INDEX(StartDateValues,ROW(A560)),"")</f>
        <v/>
      </c>
      <c r="C560" s="22" t="str">
        <f t="shared" si="41"/>
        <v/>
      </c>
      <c r="D560" s="3" t="str">
        <f t="shared" si="42"/>
        <v/>
      </c>
      <c r="E560" s="3" t="str">
        <f t="shared" si="43"/>
        <v/>
      </c>
      <c r="F560" s="3" t="str">
        <f t="shared" si="44"/>
        <v/>
      </c>
      <c r="G560" s="3" t="str">
        <f>IF(A560="","",IF(HOUR(A560)&lt;StartHour,StartHour,IF(HOUR(A560)&gt;FinishHour,FinishHour,HOUR(A560))))</f>
        <v/>
      </c>
      <c r="H560" s="3" t="str">
        <f t="shared" si="45"/>
        <v/>
      </c>
      <c r="I560" s="33" t="e">
        <f>IF(OR(A560="",B560=""),NA(),MAX(0,IF(A560-B560=0,SameDayCycleTimeSettingValue,(A560-B560) *24)))</f>
        <v>#N/A</v>
      </c>
      <c r="J560" s="33" t="e">
        <f>IF(OR(A560="",B560=""),NA(),MAX(0,IF(A560-B560=0,SameDayCycleTimeSettingValue,((A560-B560) *24)-(INT((A560-B560)) * (24-(FinishHour-StartHour))))))</f>
        <v>#N/A</v>
      </c>
      <c r="K560" s="3" t="e">
        <f ca="1">IF(OR(A560&lt;&gt;"",B560=""),NA(),MAX(0,IF(_xlfn.DAYS(NOW(),B560)=0,SameDayCycleTimeSettingValue,_xlfn.DAYS(NOW(),B560))))</f>
        <v>#N/A</v>
      </c>
    </row>
    <row r="561" spans="1:11" x14ac:dyDescent="0.25">
      <c r="A561" s="32" t="str">
        <f>IF(AND(TRIM(INDEX(CompletedDateValues,ROW(A561)))&lt;&gt;"",INDEX(CompletedDateValues,ROW(A561))&gt;0),INDEX(CompletedDateValues,ROW(A561)),"")</f>
        <v/>
      </c>
      <c r="B561" s="32" t="str">
        <f>IF(AND(TRIM(INDEX(StartDateValues,ROW(A561)))&lt;&gt;"",INDEX(StartDateValues,ROW(A561))&gt;0),INDEX(StartDateValues,ROW(A561)),"")</f>
        <v/>
      </c>
      <c r="C561" s="22" t="str">
        <f t="shared" si="41"/>
        <v/>
      </c>
      <c r="D561" s="3" t="str">
        <f t="shared" si="42"/>
        <v/>
      </c>
      <c r="E561" s="3" t="str">
        <f t="shared" si="43"/>
        <v/>
      </c>
      <c r="F561" s="3" t="str">
        <f t="shared" si="44"/>
        <v/>
      </c>
      <c r="G561" s="3" t="str">
        <f>IF(A561="","",IF(HOUR(A561)&lt;StartHour,StartHour,IF(HOUR(A561)&gt;FinishHour,FinishHour,HOUR(A561))))</f>
        <v/>
      </c>
      <c r="H561" s="3" t="str">
        <f t="shared" si="45"/>
        <v/>
      </c>
      <c r="I561" s="33" t="e">
        <f>IF(OR(A561="",B561=""),NA(),MAX(0,IF(A561-B561=0,SameDayCycleTimeSettingValue,(A561-B561) *24)))</f>
        <v>#N/A</v>
      </c>
      <c r="J561" s="33" t="e">
        <f>IF(OR(A561="",B561=""),NA(),MAX(0,IF(A561-B561=0,SameDayCycleTimeSettingValue,((A561-B561) *24)-(INT((A561-B561)) * (24-(FinishHour-StartHour))))))</f>
        <v>#N/A</v>
      </c>
      <c r="K561" s="3" t="e">
        <f ca="1">IF(OR(A561&lt;&gt;"",B561=""),NA(),MAX(0,IF(_xlfn.DAYS(NOW(),B561)=0,SameDayCycleTimeSettingValue,_xlfn.DAYS(NOW(),B561))))</f>
        <v>#N/A</v>
      </c>
    </row>
    <row r="562" spans="1:11" x14ac:dyDescent="0.25">
      <c r="A562" s="32" t="str">
        <f>IF(AND(TRIM(INDEX(CompletedDateValues,ROW(A562)))&lt;&gt;"",INDEX(CompletedDateValues,ROW(A562))&gt;0),INDEX(CompletedDateValues,ROW(A562)),"")</f>
        <v/>
      </c>
      <c r="B562" s="32" t="str">
        <f>IF(AND(TRIM(INDEX(StartDateValues,ROW(A562)))&lt;&gt;"",INDEX(StartDateValues,ROW(A562))&gt;0),INDEX(StartDateValues,ROW(A562)),"")</f>
        <v/>
      </c>
      <c r="C562" s="22" t="str">
        <f t="shared" si="41"/>
        <v/>
      </c>
      <c r="D562" s="3" t="str">
        <f t="shared" si="42"/>
        <v/>
      </c>
      <c r="E562" s="3" t="str">
        <f t="shared" si="43"/>
        <v/>
      </c>
      <c r="F562" s="3" t="str">
        <f t="shared" si="44"/>
        <v/>
      </c>
      <c r="G562" s="3" t="str">
        <f>IF(A562="","",IF(HOUR(A562)&lt;StartHour,StartHour,IF(HOUR(A562)&gt;FinishHour,FinishHour,HOUR(A562))))</f>
        <v/>
      </c>
      <c r="H562" s="3" t="str">
        <f t="shared" si="45"/>
        <v/>
      </c>
      <c r="I562" s="33" t="e">
        <f>IF(OR(A562="",B562=""),NA(),MAX(0,IF(A562-B562=0,SameDayCycleTimeSettingValue,(A562-B562) *24)))</f>
        <v>#N/A</v>
      </c>
      <c r="J562" s="33" t="e">
        <f>IF(OR(A562="",B562=""),NA(),MAX(0,IF(A562-B562=0,SameDayCycleTimeSettingValue,((A562-B562) *24)-(INT((A562-B562)) * (24-(FinishHour-StartHour))))))</f>
        <v>#N/A</v>
      </c>
      <c r="K562" s="3" t="e">
        <f ca="1">IF(OR(A562&lt;&gt;"",B562=""),NA(),MAX(0,IF(_xlfn.DAYS(NOW(),B562)=0,SameDayCycleTimeSettingValue,_xlfn.DAYS(NOW(),B562))))</f>
        <v>#N/A</v>
      </c>
    </row>
    <row r="563" spans="1:11" x14ac:dyDescent="0.25">
      <c r="A563" s="32" t="str">
        <f>IF(AND(TRIM(INDEX(CompletedDateValues,ROW(A563)))&lt;&gt;"",INDEX(CompletedDateValues,ROW(A563))&gt;0),INDEX(CompletedDateValues,ROW(A563)),"")</f>
        <v/>
      </c>
      <c r="B563" s="32" t="str">
        <f>IF(AND(TRIM(INDEX(StartDateValues,ROW(A563)))&lt;&gt;"",INDEX(StartDateValues,ROW(A563))&gt;0),INDEX(StartDateValues,ROW(A563)),"")</f>
        <v/>
      </c>
      <c r="C563" s="22" t="str">
        <f t="shared" si="41"/>
        <v/>
      </c>
      <c r="D563" s="3" t="str">
        <f t="shared" si="42"/>
        <v/>
      </c>
      <c r="E563" s="3" t="str">
        <f t="shared" si="43"/>
        <v/>
      </c>
      <c r="F563" s="3" t="str">
        <f t="shared" si="44"/>
        <v/>
      </c>
      <c r="G563" s="3" t="str">
        <f>IF(A563="","",IF(HOUR(A563)&lt;StartHour,StartHour,IF(HOUR(A563)&gt;FinishHour,FinishHour,HOUR(A563))))</f>
        <v/>
      </c>
      <c r="H563" s="3" t="str">
        <f t="shared" si="45"/>
        <v/>
      </c>
      <c r="I563" s="33" t="e">
        <f>IF(OR(A563="",B563=""),NA(),MAX(0,IF(A563-B563=0,SameDayCycleTimeSettingValue,(A563-B563) *24)))</f>
        <v>#N/A</v>
      </c>
      <c r="J563" s="33" t="e">
        <f>IF(OR(A563="",B563=""),NA(),MAX(0,IF(A563-B563=0,SameDayCycleTimeSettingValue,((A563-B563) *24)-(INT((A563-B563)) * (24-(FinishHour-StartHour))))))</f>
        <v>#N/A</v>
      </c>
      <c r="K563" s="3" t="e">
        <f ca="1">IF(OR(A563&lt;&gt;"",B563=""),NA(),MAX(0,IF(_xlfn.DAYS(NOW(),B563)=0,SameDayCycleTimeSettingValue,_xlfn.DAYS(NOW(),B563))))</f>
        <v>#N/A</v>
      </c>
    </row>
    <row r="564" spans="1:11" x14ac:dyDescent="0.25">
      <c r="A564" s="32" t="str">
        <f>IF(AND(TRIM(INDEX(CompletedDateValues,ROW(A564)))&lt;&gt;"",INDEX(CompletedDateValues,ROW(A564))&gt;0),INDEX(CompletedDateValues,ROW(A564)),"")</f>
        <v/>
      </c>
      <c r="B564" s="32" t="str">
        <f>IF(AND(TRIM(INDEX(StartDateValues,ROW(A564)))&lt;&gt;"",INDEX(StartDateValues,ROW(A564))&gt;0),INDEX(StartDateValues,ROW(A564)),"")</f>
        <v/>
      </c>
      <c r="C564" s="22" t="str">
        <f t="shared" si="41"/>
        <v/>
      </c>
      <c r="D564" s="3" t="str">
        <f t="shared" si="42"/>
        <v/>
      </c>
      <c r="E564" s="3" t="str">
        <f t="shared" si="43"/>
        <v/>
      </c>
      <c r="F564" s="3" t="str">
        <f t="shared" si="44"/>
        <v/>
      </c>
      <c r="G564" s="3" t="str">
        <f>IF(A564="","",IF(HOUR(A564)&lt;StartHour,StartHour,IF(HOUR(A564)&gt;FinishHour,FinishHour,HOUR(A564))))</f>
        <v/>
      </c>
      <c r="H564" s="3" t="str">
        <f t="shared" si="45"/>
        <v/>
      </c>
      <c r="I564" s="33" t="e">
        <f>IF(OR(A564="",B564=""),NA(),MAX(0,IF(A564-B564=0,SameDayCycleTimeSettingValue,(A564-B564) *24)))</f>
        <v>#N/A</v>
      </c>
      <c r="J564" s="33" t="e">
        <f>IF(OR(A564="",B564=""),NA(),MAX(0,IF(A564-B564=0,SameDayCycleTimeSettingValue,((A564-B564) *24)-(INT((A564-B564)) * (24-(FinishHour-StartHour))))))</f>
        <v>#N/A</v>
      </c>
      <c r="K564" s="3" t="e">
        <f ca="1">IF(OR(A564&lt;&gt;"",B564=""),NA(),MAX(0,IF(_xlfn.DAYS(NOW(),B564)=0,SameDayCycleTimeSettingValue,_xlfn.DAYS(NOW(),B564))))</f>
        <v>#N/A</v>
      </c>
    </row>
    <row r="565" spans="1:11" x14ac:dyDescent="0.25">
      <c r="A565" s="32" t="str">
        <f>IF(AND(TRIM(INDEX(CompletedDateValues,ROW(A565)))&lt;&gt;"",INDEX(CompletedDateValues,ROW(A565))&gt;0),INDEX(CompletedDateValues,ROW(A565)),"")</f>
        <v/>
      </c>
      <c r="B565" s="32" t="str">
        <f>IF(AND(TRIM(INDEX(StartDateValues,ROW(A565)))&lt;&gt;"",INDEX(StartDateValues,ROW(A565))&gt;0),INDEX(StartDateValues,ROW(A565)),"")</f>
        <v/>
      </c>
      <c r="C565" s="22" t="str">
        <f t="shared" si="41"/>
        <v/>
      </c>
      <c r="D565" s="3" t="str">
        <f t="shared" si="42"/>
        <v/>
      </c>
      <c r="E565" s="3" t="str">
        <f t="shared" si="43"/>
        <v/>
      </c>
      <c r="F565" s="3" t="str">
        <f t="shared" si="44"/>
        <v/>
      </c>
      <c r="G565" s="3" t="str">
        <f>IF(A565="","",IF(HOUR(A565)&lt;StartHour,StartHour,IF(HOUR(A565)&gt;FinishHour,FinishHour,HOUR(A565))))</f>
        <v/>
      </c>
      <c r="H565" s="3" t="str">
        <f t="shared" si="45"/>
        <v/>
      </c>
      <c r="I565" s="33" t="e">
        <f>IF(OR(A565="",B565=""),NA(),MAX(0,IF(A565-B565=0,SameDayCycleTimeSettingValue,(A565-B565) *24)))</f>
        <v>#N/A</v>
      </c>
      <c r="J565" s="33" t="e">
        <f>IF(OR(A565="",B565=""),NA(),MAX(0,IF(A565-B565=0,SameDayCycleTimeSettingValue,((A565-B565) *24)-(INT((A565-B565)) * (24-(FinishHour-StartHour))))))</f>
        <v>#N/A</v>
      </c>
      <c r="K565" s="3" t="e">
        <f ca="1">IF(OR(A565&lt;&gt;"",B565=""),NA(),MAX(0,IF(_xlfn.DAYS(NOW(),B565)=0,SameDayCycleTimeSettingValue,_xlfn.DAYS(NOW(),B565))))</f>
        <v>#N/A</v>
      </c>
    </row>
    <row r="566" spans="1:11" x14ac:dyDescent="0.25">
      <c r="A566" s="32" t="str">
        <f>IF(AND(TRIM(INDEX(CompletedDateValues,ROW(A566)))&lt;&gt;"",INDEX(CompletedDateValues,ROW(A566))&gt;0),INDEX(CompletedDateValues,ROW(A566)),"")</f>
        <v/>
      </c>
      <c r="B566" s="32" t="str">
        <f>IF(AND(TRIM(INDEX(StartDateValues,ROW(A566)))&lt;&gt;"",INDEX(StartDateValues,ROW(A566))&gt;0),INDEX(StartDateValues,ROW(A566)),"")</f>
        <v/>
      </c>
      <c r="C566" s="22" t="str">
        <f t="shared" si="41"/>
        <v/>
      </c>
      <c r="D566" s="3" t="str">
        <f t="shared" si="42"/>
        <v/>
      </c>
      <c r="E566" s="3" t="str">
        <f t="shared" si="43"/>
        <v/>
      </c>
      <c r="F566" s="3" t="str">
        <f t="shared" si="44"/>
        <v/>
      </c>
      <c r="G566" s="3" t="str">
        <f>IF(A566="","",IF(HOUR(A566)&lt;StartHour,StartHour,IF(HOUR(A566)&gt;FinishHour,FinishHour,HOUR(A566))))</f>
        <v/>
      </c>
      <c r="H566" s="3" t="str">
        <f t="shared" si="45"/>
        <v/>
      </c>
      <c r="I566" s="33" t="e">
        <f>IF(OR(A566="",B566=""),NA(),MAX(0,IF(A566-B566=0,SameDayCycleTimeSettingValue,(A566-B566) *24)))</f>
        <v>#N/A</v>
      </c>
      <c r="J566" s="33" t="e">
        <f>IF(OR(A566="",B566=""),NA(),MAX(0,IF(A566-B566=0,SameDayCycleTimeSettingValue,((A566-B566) *24)-(INT((A566-B566)) * (24-(FinishHour-StartHour))))))</f>
        <v>#N/A</v>
      </c>
      <c r="K566" s="3" t="e">
        <f ca="1">IF(OR(A566&lt;&gt;"",B566=""),NA(),MAX(0,IF(_xlfn.DAYS(NOW(),B566)=0,SameDayCycleTimeSettingValue,_xlfn.DAYS(NOW(),B566))))</f>
        <v>#N/A</v>
      </c>
    </row>
    <row r="567" spans="1:11" x14ac:dyDescent="0.25">
      <c r="A567" s="32" t="str">
        <f>IF(AND(TRIM(INDEX(CompletedDateValues,ROW(A567)))&lt;&gt;"",INDEX(CompletedDateValues,ROW(A567))&gt;0),INDEX(CompletedDateValues,ROW(A567)),"")</f>
        <v/>
      </c>
      <c r="B567" s="32" t="str">
        <f>IF(AND(TRIM(INDEX(StartDateValues,ROW(A567)))&lt;&gt;"",INDEX(StartDateValues,ROW(A567))&gt;0),INDEX(StartDateValues,ROW(A567)),"")</f>
        <v/>
      </c>
      <c r="C567" s="22" t="str">
        <f t="shared" si="41"/>
        <v/>
      </c>
      <c r="D567" s="3" t="str">
        <f t="shared" si="42"/>
        <v/>
      </c>
      <c r="E567" s="3" t="str">
        <f t="shared" si="43"/>
        <v/>
      </c>
      <c r="F567" s="3" t="str">
        <f t="shared" si="44"/>
        <v/>
      </c>
      <c r="G567" s="3" t="str">
        <f>IF(A567="","",IF(HOUR(A567)&lt;StartHour,StartHour,IF(HOUR(A567)&gt;FinishHour,FinishHour,HOUR(A567))))</f>
        <v/>
      </c>
      <c r="H567" s="3" t="str">
        <f t="shared" si="45"/>
        <v/>
      </c>
      <c r="I567" s="33" t="e">
        <f>IF(OR(A567="",B567=""),NA(),MAX(0,IF(A567-B567=0,SameDayCycleTimeSettingValue,(A567-B567) *24)))</f>
        <v>#N/A</v>
      </c>
      <c r="J567" s="33" t="e">
        <f>IF(OR(A567="",B567=""),NA(),MAX(0,IF(A567-B567=0,SameDayCycleTimeSettingValue,((A567-B567) *24)-(INT((A567-B567)) * (24-(FinishHour-StartHour))))))</f>
        <v>#N/A</v>
      </c>
      <c r="K567" s="3" t="e">
        <f ca="1">IF(OR(A567&lt;&gt;"",B567=""),NA(),MAX(0,IF(_xlfn.DAYS(NOW(),B567)=0,SameDayCycleTimeSettingValue,_xlfn.DAYS(NOW(),B567))))</f>
        <v>#N/A</v>
      </c>
    </row>
    <row r="568" spans="1:11" x14ac:dyDescent="0.25">
      <c r="A568" s="32" t="str">
        <f>IF(AND(TRIM(INDEX(CompletedDateValues,ROW(A568)))&lt;&gt;"",INDEX(CompletedDateValues,ROW(A568))&gt;0),INDEX(CompletedDateValues,ROW(A568)),"")</f>
        <v/>
      </c>
      <c r="B568" s="32" t="str">
        <f>IF(AND(TRIM(INDEX(StartDateValues,ROW(A568)))&lt;&gt;"",INDEX(StartDateValues,ROW(A568))&gt;0),INDEX(StartDateValues,ROW(A568)),"")</f>
        <v/>
      </c>
      <c r="C568" s="22" t="str">
        <f t="shared" si="41"/>
        <v/>
      </c>
      <c r="D568" s="3" t="str">
        <f t="shared" si="42"/>
        <v/>
      </c>
      <c r="E568" s="3" t="str">
        <f t="shared" si="43"/>
        <v/>
      </c>
      <c r="F568" s="3" t="str">
        <f t="shared" si="44"/>
        <v/>
      </c>
      <c r="G568" s="3" t="str">
        <f>IF(A568="","",IF(HOUR(A568)&lt;StartHour,StartHour,IF(HOUR(A568)&gt;FinishHour,FinishHour,HOUR(A568))))</f>
        <v/>
      </c>
      <c r="H568" s="3" t="str">
        <f t="shared" si="45"/>
        <v/>
      </c>
      <c r="I568" s="33" t="e">
        <f>IF(OR(A568="",B568=""),NA(),MAX(0,IF(A568-B568=0,SameDayCycleTimeSettingValue,(A568-B568) *24)))</f>
        <v>#N/A</v>
      </c>
      <c r="J568" s="33" t="e">
        <f>IF(OR(A568="",B568=""),NA(),MAX(0,IF(A568-B568=0,SameDayCycleTimeSettingValue,((A568-B568) *24)-(INT((A568-B568)) * (24-(FinishHour-StartHour))))))</f>
        <v>#N/A</v>
      </c>
      <c r="K568" s="3" t="e">
        <f ca="1">IF(OR(A568&lt;&gt;"",B568=""),NA(),MAX(0,IF(_xlfn.DAYS(NOW(),B568)=0,SameDayCycleTimeSettingValue,_xlfn.DAYS(NOW(),B568))))</f>
        <v>#N/A</v>
      </c>
    </row>
    <row r="569" spans="1:11" x14ac:dyDescent="0.25">
      <c r="A569" s="32" t="str">
        <f>IF(AND(TRIM(INDEX(CompletedDateValues,ROW(A569)))&lt;&gt;"",INDEX(CompletedDateValues,ROW(A569))&gt;0),INDEX(CompletedDateValues,ROW(A569)),"")</f>
        <v/>
      </c>
      <c r="B569" s="32" t="str">
        <f>IF(AND(TRIM(INDEX(StartDateValues,ROW(A569)))&lt;&gt;"",INDEX(StartDateValues,ROW(A569))&gt;0),INDEX(StartDateValues,ROW(A569)),"")</f>
        <v/>
      </c>
      <c r="C569" s="22" t="str">
        <f t="shared" si="41"/>
        <v/>
      </c>
      <c r="D569" s="3" t="str">
        <f t="shared" si="42"/>
        <v/>
      </c>
      <c r="E569" s="3" t="str">
        <f t="shared" si="43"/>
        <v/>
      </c>
      <c r="F569" s="3" t="str">
        <f t="shared" si="44"/>
        <v/>
      </c>
      <c r="G569" s="3" t="str">
        <f>IF(A569="","",IF(HOUR(A569)&lt;StartHour,StartHour,IF(HOUR(A569)&gt;FinishHour,FinishHour,HOUR(A569))))</f>
        <v/>
      </c>
      <c r="H569" s="3" t="str">
        <f t="shared" si="45"/>
        <v/>
      </c>
      <c r="I569" s="33" t="e">
        <f>IF(OR(A569="",B569=""),NA(),MAX(0,IF(A569-B569=0,SameDayCycleTimeSettingValue,(A569-B569) *24)))</f>
        <v>#N/A</v>
      </c>
      <c r="J569" s="33" t="e">
        <f>IF(OR(A569="",B569=""),NA(),MAX(0,IF(A569-B569=0,SameDayCycleTimeSettingValue,((A569-B569) *24)-(INT((A569-B569)) * (24-(FinishHour-StartHour))))))</f>
        <v>#N/A</v>
      </c>
      <c r="K569" s="3" t="e">
        <f ca="1">IF(OR(A569&lt;&gt;"",B569=""),NA(),MAX(0,IF(_xlfn.DAYS(NOW(),B569)=0,SameDayCycleTimeSettingValue,_xlfn.DAYS(NOW(),B569))))</f>
        <v>#N/A</v>
      </c>
    </row>
    <row r="570" spans="1:11" x14ac:dyDescent="0.25">
      <c r="A570" s="32" t="str">
        <f>IF(AND(TRIM(INDEX(CompletedDateValues,ROW(A570)))&lt;&gt;"",INDEX(CompletedDateValues,ROW(A570))&gt;0),INDEX(CompletedDateValues,ROW(A570)),"")</f>
        <v/>
      </c>
      <c r="B570" s="32" t="str">
        <f>IF(AND(TRIM(INDEX(StartDateValues,ROW(A570)))&lt;&gt;"",INDEX(StartDateValues,ROW(A570))&gt;0),INDEX(StartDateValues,ROW(A570)),"")</f>
        <v/>
      </c>
      <c r="C570" s="22" t="str">
        <f t="shared" si="41"/>
        <v/>
      </c>
      <c r="D570" s="3" t="str">
        <f t="shared" si="42"/>
        <v/>
      </c>
      <c r="E570" s="3" t="str">
        <f t="shared" si="43"/>
        <v/>
      </c>
      <c r="F570" s="3" t="str">
        <f t="shared" si="44"/>
        <v/>
      </c>
      <c r="G570" s="3" t="str">
        <f>IF(A570="","",IF(HOUR(A570)&lt;StartHour,StartHour,IF(HOUR(A570)&gt;FinishHour,FinishHour,HOUR(A570))))</f>
        <v/>
      </c>
      <c r="H570" s="3" t="str">
        <f t="shared" si="45"/>
        <v/>
      </c>
      <c r="I570" s="33" t="e">
        <f>IF(OR(A570="",B570=""),NA(),MAX(0,IF(A570-B570=0,SameDayCycleTimeSettingValue,(A570-B570) *24)))</f>
        <v>#N/A</v>
      </c>
      <c r="J570" s="33" t="e">
        <f>IF(OR(A570="",B570=""),NA(),MAX(0,IF(A570-B570=0,SameDayCycleTimeSettingValue,((A570-B570) *24)-(INT((A570-B570)) * (24-(FinishHour-StartHour))))))</f>
        <v>#N/A</v>
      </c>
      <c r="K570" s="3" t="e">
        <f ca="1">IF(OR(A570&lt;&gt;"",B570=""),NA(),MAX(0,IF(_xlfn.DAYS(NOW(),B570)=0,SameDayCycleTimeSettingValue,_xlfn.DAYS(NOW(),B570))))</f>
        <v>#N/A</v>
      </c>
    </row>
    <row r="571" spans="1:11" x14ac:dyDescent="0.25">
      <c r="A571" s="32" t="str">
        <f>IF(AND(TRIM(INDEX(CompletedDateValues,ROW(A571)))&lt;&gt;"",INDEX(CompletedDateValues,ROW(A571))&gt;0),INDEX(CompletedDateValues,ROW(A571)),"")</f>
        <v/>
      </c>
      <c r="B571" s="32" t="str">
        <f>IF(AND(TRIM(INDEX(StartDateValues,ROW(A571)))&lt;&gt;"",INDEX(StartDateValues,ROW(A571))&gt;0),INDEX(StartDateValues,ROW(A571)),"")</f>
        <v/>
      </c>
      <c r="C571" s="22" t="str">
        <f t="shared" si="41"/>
        <v/>
      </c>
      <c r="D571" s="3" t="str">
        <f t="shared" si="42"/>
        <v/>
      </c>
      <c r="E571" s="3" t="str">
        <f t="shared" si="43"/>
        <v/>
      </c>
      <c r="F571" s="3" t="str">
        <f t="shared" si="44"/>
        <v/>
      </c>
      <c r="G571" s="3" t="str">
        <f>IF(A571="","",IF(HOUR(A571)&lt;StartHour,StartHour,IF(HOUR(A571)&gt;FinishHour,FinishHour,HOUR(A571))))</f>
        <v/>
      </c>
      <c r="H571" s="3" t="str">
        <f t="shared" si="45"/>
        <v/>
      </c>
      <c r="I571" s="33" t="e">
        <f>IF(OR(A571="",B571=""),NA(),MAX(0,IF(A571-B571=0,SameDayCycleTimeSettingValue,(A571-B571) *24)))</f>
        <v>#N/A</v>
      </c>
      <c r="J571" s="33" t="e">
        <f>IF(OR(A571="",B571=""),NA(),MAX(0,IF(A571-B571=0,SameDayCycleTimeSettingValue,((A571-B571) *24)-(INT((A571-B571)) * (24-(FinishHour-StartHour))))))</f>
        <v>#N/A</v>
      </c>
      <c r="K571" s="3" t="e">
        <f ca="1">IF(OR(A571&lt;&gt;"",B571=""),NA(),MAX(0,IF(_xlfn.DAYS(NOW(),B571)=0,SameDayCycleTimeSettingValue,_xlfn.DAYS(NOW(),B571))))</f>
        <v>#N/A</v>
      </c>
    </row>
    <row r="572" spans="1:11" x14ac:dyDescent="0.25">
      <c r="A572" s="32" t="str">
        <f>IF(AND(TRIM(INDEX(CompletedDateValues,ROW(A572)))&lt;&gt;"",INDEX(CompletedDateValues,ROW(A572))&gt;0),INDEX(CompletedDateValues,ROW(A572)),"")</f>
        <v/>
      </c>
      <c r="B572" s="32" t="str">
        <f>IF(AND(TRIM(INDEX(StartDateValues,ROW(A572)))&lt;&gt;"",INDEX(StartDateValues,ROW(A572))&gt;0),INDEX(StartDateValues,ROW(A572)),"")</f>
        <v/>
      </c>
      <c r="C572" s="22" t="str">
        <f t="shared" si="41"/>
        <v/>
      </c>
      <c r="D572" s="3" t="str">
        <f t="shared" si="42"/>
        <v/>
      </c>
      <c r="E572" s="3" t="str">
        <f t="shared" si="43"/>
        <v/>
      </c>
      <c r="F572" s="3" t="str">
        <f t="shared" si="44"/>
        <v/>
      </c>
      <c r="G572" s="3" t="str">
        <f>IF(A572="","",IF(HOUR(A572)&lt;StartHour,StartHour,IF(HOUR(A572)&gt;FinishHour,FinishHour,HOUR(A572))))</f>
        <v/>
      </c>
      <c r="H572" s="3" t="str">
        <f t="shared" si="45"/>
        <v/>
      </c>
      <c r="I572" s="33" t="e">
        <f>IF(OR(A572="",B572=""),NA(),MAX(0,IF(A572-B572=0,SameDayCycleTimeSettingValue,(A572-B572) *24)))</f>
        <v>#N/A</v>
      </c>
      <c r="J572" s="33" t="e">
        <f>IF(OR(A572="",B572=""),NA(),MAX(0,IF(A572-B572=0,SameDayCycleTimeSettingValue,((A572-B572) *24)-(INT((A572-B572)) * (24-(FinishHour-StartHour))))))</f>
        <v>#N/A</v>
      </c>
      <c r="K572" s="3" t="e">
        <f ca="1">IF(OR(A572&lt;&gt;"",B572=""),NA(),MAX(0,IF(_xlfn.DAYS(NOW(),B572)=0,SameDayCycleTimeSettingValue,_xlfn.DAYS(NOW(),B572))))</f>
        <v>#N/A</v>
      </c>
    </row>
    <row r="573" spans="1:11" x14ac:dyDescent="0.25">
      <c r="A573" s="32" t="str">
        <f>IF(AND(TRIM(INDEX(CompletedDateValues,ROW(A573)))&lt;&gt;"",INDEX(CompletedDateValues,ROW(A573))&gt;0),INDEX(CompletedDateValues,ROW(A573)),"")</f>
        <v/>
      </c>
      <c r="B573" s="32" t="str">
        <f>IF(AND(TRIM(INDEX(StartDateValues,ROW(A573)))&lt;&gt;"",INDEX(StartDateValues,ROW(A573))&gt;0),INDEX(StartDateValues,ROW(A573)),"")</f>
        <v/>
      </c>
      <c r="C573" s="22" t="str">
        <f t="shared" si="41"/>
        <v/>
      </c>
      <c r="D573" s="3" t="str">
        <f t="shared" si="42"/>
        <v/>
      </c>
      <c r="E573" s="3" t="str">
        <f t="shared" si="43"/>
        <v/>
      </c>
      <c r="F573" s="3" t="str">
        <f t="shared" si="44"/>
        <v/>
      </c>
      <c r="G573" s="3" t="str">
        <f>IF(A573="","",IF(HOUR(A573)&lt;StartHour,StartHour,IF(HOUR(A573)&gt;FinishHour,FinishHour,HOUR(A573))))</f>
        <v/>
      </c>
      <c r="H573" s="3" t="str">
        <f t="shared" si="45"/>
        <v/>
      </c>
      <c r="I573" s="33" t="e">
        <f>IF(OR(A573="",B573=""),NA(),MAX(0,IF(A573-B573=0,SameDayCycleTimeSettingValue,(A573-B573) *24)))</f>
        <v>#N/A</v>
      </c>
      <c r="J573" s="33" t="e">
        <f>IF(OR(A573="",B573=""),NA(),MAX(0,IF(A573-B573=0,SameDayCycleTimeSettingValue,((A573-B573) *24)-(INT((A573-B573)) * (24-(FinishHour-StartHour))))))</f>
        <v>#N/A</v>
      </c>
      <c r="K573" s="3" t="e">
        <f ca="1">IF(OR(A573&lt;&gt;"",B573=""),NA(),MAX(0,IF(_xlfn.DAYS(NOW(),B573)=0,SameDayCycleTimeSettingValue,_xlfn.DAYS(NOW(),B573))))</f>
        <v>#N/A</v>
      </c>
    </row>
    <row r="574" spans="1:11" x14ac:dyDescent="0.25">
      <c r="A574" s="32" t="str">
        <f>IF(AND(TRIM(INDEX(CompletedDateValues,ROW(A574)))&lt;&gt;"",INDEX(CompletedDateValues,ROW(A574))&gt;0),INDEX(CompletedDateValues,ROW(A574)),"")</f>
        <v/>
      </c>
      <c r="B574" s="32" t="str">
        <f>IF(AND(TRIM(INDEX(StartDateValues,ROW(A574)))&lt;&gt;"",INDEX(StartDateValues,ROW(A574))&gt;0),INDEX(StartDateValues,ROW(A574)),"")</f>
        <v/>
      </c>
      <c r="C574" s="22" t="str">
        <f t="shared" si="41"/>
        <v/>
      </c>
      <c r="D574" s="3" t="str">
        <f t="shared" si="42"/>
        <v/>
      </c>
      <c r="E574" s="3" t="str">
        <f t="shared" si="43"/>
        <v/>
      </c>
      <c r="F574" s="3" t="str">
        <f t="shared" si="44"/>
        <v/>
      </c>
      <c r="G574" s="3" t="str">
        <f>IF(A574="","",IF(HOUR(A574)&lt;StartHour,StartHour,IF(HOUR(A574)&gt;FinishHour,FinishHour,HOUR(A574))))</f>
        <v/>
      </c>
      <c r="H574" s="3" t="str">
        <f t="shared" si="45"/>
        <v/>
      </c>
      <c r="I574" s="33" t="e">
        <f>IF(OR(A574="",B574=""),NA(),MAX(0,IF(A574-B574=0,SameDayCycleTimeSettingValue,(A574-B574) *24)))</f>
        <v>#N/A</v>
      </c>
      <c r="J574" s="33" t="e">
        <f>IF(OR(A574="",B574=""),NA(),MAX(0,IF(A574-B574=0,SameDayCycleTimeSettingValue,((A574-B574) *24)-(INT((A574-B574)) * (24-(FinishHour-StartHour))))))</f>
        <v>#N/A</v>
      </c>
      <c r="K574" s="3" t="e">
        <f ca="1">IF(OR(A574&lt;&gt;"",B574=""),NA(),MAX(0,IF(_xlfn.DAYS(NOW(),B574)=0,SameDayCycleTimeSettingValue,_xlfn.DAYS(NOW(),B574))))</f>
        <v>#N/A</v>
      </c>
    </row>
    <row r="575" spans="1:11" x14ac:dyDescent="0.25">
      <c r="A575" s="32" t="str">
        <f>IF(AND(TRIM(INDEX(CompletedDateValues,ROW(A575)))&lt;&gt;"",INDEX(CompletedDateValues,ROW(A575))&gt;0),INDEX(CompletedDateValues,ROW(A575)),"")</f>
        <v/>
      </c>
      <c r="B575" s="32" t="str">
        <f>IF(AND(TRIM(INDEX(StartDateValues,ROW(A575)))&lt;&gt;"",INDEX(StartDateValues,ROW(A575))&gt;0),INDEX(StartDateValues,ROW(A575)),"")</f>
        <v/>
      </c>
      <c r="C575" s="22" t="str">
        <f t="shared" si="41"/>
        <v/>
      </c>
      <c r="D575" s="3" t="str">
        <f t="shared" si="42"/>
        <v/>
      </c>
      <c r="E575" s="3" t="str">
        <f t="shared" si="43"/>
        <v/>
      </c>
      <c r="F575" s="3" t="str">
        <f t="shared" si="44"/>
        <v/>
      </c>
      <c r="G575" s="3" t="str">
        <f>IF(A575="","",IF(HOUR(A575)&lt;StartHour,StartHour,IF(HOUR(A575)&gt;FinishHour,FinishHour,HOUR(A575))))</f>
        <v/>
      </c>
      <c r="H575" s="3" t="str">
        <f t="shared" si="45"/>
        <v/>
      </c>
      <c r="I575" s="33" t="e">
        <f>IF(OR(A575="",B575=""),NA(),MAX(0,IF(A575-B575=0,SameDayCycleTimeSettingValue,(A575-B575) *24)))</f>
        <v>#N/A</v>
      </c>
      <c r="J575" s="33" t="e">
        <f>IF(OR(A575="",B575=""),NA(),MAX(0,IF(A575-B575=0,SameDayCycleTimeSettingValue,((A575-B575) *24)-(INT((A575-B575)) * (24-(FinishHour-StartHour))))))</f>
        <v>#N/A</v>
      </c>
      <c r="K575" s="3" t="e">
        <f ca="1">IF(OR(A575&lt;&gt;"",B575=""),NA(),MAX(0,IF(_xlfn.DAYS(NOW(),B575)=0,SameDayCycleTimeSettingValue,_xlfn.DAYS(NOW(),B575))))</f>
        <v>#N/A</v>
      </c>
    </row>
    <row r="576" spans="1:11" x14ac:dyDescent="0.25">
      <c r="A576" s="32" t="str">
        <f>IF(AND(TRIM(INDEX(CompletedDateValues,ROW(A576)))&lt;&gt;"",INDEX(CompletedDateValues,ROW(A576))&gt;0),INDEX(CompletedDateValues,ROW(A576)),"")</f>
        <v/>
      </c>
      <c r="B576" s="32" t="str">
        <f>IF(AND(TRIM(INDEX(StartDateValues,ROW(A576)))&lt;&gt;"",INDEX(StartDateValues,ROW(A576))&gt;0),INDEX(StartDateValues,ROW(A576)),"")</f>
        <v/>
      </c>
      <c r="C576" s="22" t="str">
        <f t="shared" si="41"/>
        <v/>
      </c>
      <c r="D576" s="3" t="str">
        <f t="shared" si="42"/>
        <v/>
      </c>
      <c r="E576" s="3" t="str">
        <f t="shared" si="43"/>
        <v/>
      </c>
      <c r="F576" s="3" t="str">
        <f t="shared" si="44"/>
        <v/>
      </c>
      <c r="G576" s="3" t="str">
        <f>IF(A576="","",IF(HOUR(A576)&lt;StartHour,StartHour,IF(HOUR(A576)&gt;FinishHour,FinishHour,HOUR(A576))))</f>
        <v/>
      </c>
      <c r="H576" s="3" t="str">
        <f t="shared" si="45"/>
        <v/>
      </c>
      <c r="I576" s="33" t="e">
        <f>IF(OR(A576="",B576=""),NA(),MAX(0,IF(A576-B576=0,SameDayCycleTimeSettingValue,(A576-B576) *24)))</f>
        <v>#N/A</v>
      </c>
      <c r="J576" s="33" t="e">
        <f>IF(OR(A576="",B576=""),NA(),MAX(0,IF(A576-B576=0,SameDayCycleTimeSettingValue,((A576-B576) *24)-(INT((A576-B576)) * (24-(FinishHour-StartHour))))))</f>
        <v>#N/A</v>
      </c>
      <c r="K576" s="3" t="e">
        <f ca="1">IF(OR(A576&lt;&gt;"",B576=""),NA(),MAX(0,IF(_xlfn.DAYS(NOW(),B576)=0,SameDayCycleTimeSettingValue,_xlfn.DAYS(NOW(),B576))))</f>
        <v>#N/A</v>
      </c>
    </row>
    <row r="577" spans="1:11" x14ac:dyDescent="0.25">
      <c r="A577" s="32" t="str">
        <f>IF(AND(TRIM(INDEX(CompletedDateValues,ROW(A577)))&lt;&gt;"",INDEX(CompletedDateValues,ROW(A577))&gt;0),INDEX(CompletedDateValues,ROW(A577)),"")</f>
        <v/>
      </c>
      <c r="B577" s="32" t="str">
        <f>IF(AND(TRIM(INDEX(StartDateValues,ROW(A577)))&lt;&gt;"",INDEX(StartDateValues,ROW(A577))&gt;0),INDEX(StartDateValues,ROW(A577)),"")</f>
        <v/>
      </c>
      <c r="C577" s="22" t="str">
        <f t="shared" si="41"/>
        <v/>
      </c>
      <c r="D577" s="3" t="str">
        <f t="shared" si="42"/>
        <v/>
      </c>
      <c r="E577" s="3" t="str">
        <f t="shared" si="43"/>
        <v/>
      </c>
      <c r="F577" s="3" t="str">
        <f t="shared" si="44"/>
        <v/>
      </c>
      <c r="G577" s="3" t="str">
        <f>IF(A577="","",IF(HOUR(A577)&lt;StartHour,StartHour,IF(HOUR(A577)&gt;FinishHour,FinishHour,HOUR(A577))))</f>
        <v/>
      </c>
      <c r="H577" s="3" t="str">
        <f t="shared" si="45"/>
        <v/>
      </c>
      <c r="I577" s="33" t="e">
        <f>IF(OR(A577="",B577=""),NA(),MAX(0,IF(A577-B577=0,SameDayCycleTimeSettingValue,(A577-B577) *24)))</f>
        <v>#N/A</v>
      </c>
      <c r="J577" s="33" t="e">
        <f>IF(OR(A577="",B577=""),NA(),MAX(0,IF(A577-B577=0,SameDayCycleTimeSettingValue,((A577-B577) *24)-(INT((A577-B577)) * (24-(FinishHour-StartHour))))))</f>
        <v>#N/A</v>
      </c>
      <c r="K577" s="3" t="e">
        <f ca="1">IF(OR(A577&lt;&gt;"",B577=""),NA(),MAX(0,IF(_xlfn.DAYS(NOW(),B577)=0,SameDayCycleTimeSettingValue,_xlfn.DAYS(NOW(),B577))))</f>
        <v>#N/A</v>
      </c>
    </row>
    <row r="578" spans="1:11" x14ac:dyDescent="0.25">
      <c r="A578" s="32" t="str">
        <f>IF(AND(TRIM(INDEX(CompletedDateValues,ROW(A578)))&lt;&gt;"",INDEX(CompletedDateValues,ROW(A578))&gt;0),INDEX(CompletedDateValues,ROW(A578)),"")</f>
        <v/>
      </c>
      <c r="B578" s="32" t="str">
        <f>IF(AND(TRIM(INDEX(StartDateValues,ROW(A578)))&lt;&gt;"",INDEX(StartDateValues,ROW(A578))&gt;0),INDEX(StartDateValues,ROW(A578)),"")</f>
        <v/>
      </c>
      <c r="C578" s="22" t="str">
        <f t="shared" si="41"/>
        <v/>
      </c>
      <c r="D578" s="3" t="str">
        <f t="shared" si="42"/>
        <v/>
      </c>
      <c r="E578" s="3" t="str">
        <f t="shared" si="43"/>
        <v/>
      </c>
      <c r="F578" s="3" t="str">
        <f t="shared" si="44"/>
        <v/>
      </c>
      <c r="G578" s="3" t="str">
        <f>IF(A578="","",IF(HOUR(A578)&lt;StartHour,StartHour,IF(HOUR(A578)&gt;FinishHour,FinishHour,HOUR(A578))))</f>
        <v/>
      </c>
      <c r="H578" s="3" t="str">
        <f t="shared" si="45"/>
        <v/>
      </c>
      <c r="I578" s="33" t="e">
        <f>IF(OR(A578="",B578=""),NA(),MAX(0,IF(A578-B578=0,SameDayCycleTimeSettingValue,(A578-B578) *24)))</f>
        <v>#N/A</v>
      </c>
      <c r="J578" s="33" t="e">
        <f>IF(OR(A578="",B578=""),NA(),MAX(0,IF(A578-B578=0,SameDayCycleTimeSettingValue,((A578-B578) *24)-(INT((A578-B578)) * (24-(FinishHour-StartHour))))))</f>
        <v>#N/A</v>
      </c>
      <c r="K578" s="3" t="e">
        <f ca="1">IF(OR(A578&lt;&gt;"",B578=""),NA(),MAX(0,IF(_xlfn.DAYS(NOW(),B578)=0,SameDayCycleTimeSettingValue,_xlfn.DAYS(NOW(),B578))))</f>
        <v>#N/A</v>
      </c>
    </row>
    <row r="579" spans="1:11" x14ac:dyDescent="0.25">
      <c r="A579" s="32" t="str">
        <f>IF(AND(TRIM(INDEX(CompletedDateValues,ROW(A579)))&lt;&gt;"",INDEX(CompletedDateValues,ROW(A579))&gt;0),INDEX(CompletedDateValues,ROW(A579)),"")</f>
        <v/>
      </c>
      <c r="B579" s="32" t="str">
        <f>IF(AND(TRIM(INDEX(StartDateValues,ROW(A579)))&lt;&gt;"",INDEX(StartDateValues,ROW(A579))&gt;0),INDEX(StartDateValues,ROW(A579)),"")</f>
        <v/>
      </c>
      <c r="C579" s="22" t="str">
        <f t="shared" ref="C579:C642" si="46">IF(AND(TRIM(INDEX(WorkTypeValues,ROW(A579)))&lt;&gt;"",INDEX(WorkTypeValues,ROW(A579))&gt;0),INDEX(WorkTypeValues,ROW(A579)),"")</f>
        <v/>
      </c>
      <c r="D579" s="3" t="str">
        <f t="shared" ref="D579:D642" si="47">IF(A579="", "",YEAR(A579))</f>
        <v/>
      </c>
      <c r="E579" s="3" t="str">
        <f t="shared" ref="E579:E642" si="48">IF(A579="","",MONTH(A579))</f>
        <v/>
      </c>
      <c r="F579" s="3" t="str">
        <f t="shared" ref="F579:F642" si="49">IF(A579="","",DAY(A579))</f>
        <v/>
      </c>
      <c r="G579" s="3" t="str">
        <f>IF(A579="","",IF(HOUR(A579)&lt;StartHour,StartHour,IF(HOUR(A579)&gt;FinishHour,FinishHour,HOUR(A579))))</f>
        <v/>
      </c>
      <c r="H579" s="3" t="str">
        <f t="shared" ref="H579:H642" si="50">IF(D579="","",D579&amp;"-"&amp;TEXT(E579,"00") &amp;"-"&amp;TEXT(F579,"00") &amp;"-"&amp;TEXT(G579,"00"))</f>
        <v/>
      </c>
      <c r="I579" s="33" t="e">
        <f>IF(OR(A579="",B579=""),NA(),MAX(0,IF(A579-B579=0,SameDayCycleTimeSettingValue,(A579-B579) *24)))</f>
        <v>#N/A</v>
      </c>
      <c r="J579" s="33" t="e">
        <f>IF(OR(A579="",B579=""),NA(),MAX(0,IF(A579-B579=0,SameDayCycleTimeSettingValue,((A579-B579) *24)-(INT((A579-B579)) * (24-(FinishHour-StartHour))))))</f>
        <v>#N/A</v>
      </c>
      <c r="K579" s="3" t="e">
        <f ca="1">IF(OR(A579&lt;&gt;"",B579=""),NA(),MAX(0,IF(_xlfn.DAYS(NOW(),B579)=0,SameDayCycleTimeSettingValue,_xlfn.DAYS(NOW(),B579))))</f>
        <v>#N/A</v>
      </c>
    </row>
    <row r="580" spans="1:11" x14ac:dyDescent="0.25">
      <c r="A580" s="32" t="str">
        <f>IF(AND(TRIM(INDEX(CompletedDateValues,ROW(A580)))&lt;&gt;"",INDEX(CompletedDateValues,ROW(A580))&gt;0),INDEX(CompletedDateValues,ROW(A580)),"")</f>
        <v/>
      </c>
      <c r="B580" s="32" t="str">
        <f>IF(AND(TRIM(INDEX(StartDateValues,ROW(A580)))&lt;&gt;"",INDEX(StartDateValues,ROW(A580))&gt;0),INDEX(StartDateValues,ROW(A580)),"")</f>
        <v/>
      </c>
      <c r="C580" s="22" t="str">
        <f t="shared" si="46"/>
        <v/>
      </c>
      <c r="D580" s="3" t="str">
        <f t="shared" si="47"/>
        <v/>
      </c>
      <c r="E580" s="3" t="str">
        <f t="shared" si="48"/>
        <v/>
      </c>
      <c r="F580" s="3" t="str">
        <f t="shared" si="49"/>
        <v/>
      </c>
      <c r="G580" s="3" t="str">
        <f>IF(A580="","",IF(HOUR(A580)&lt;StartHour,StartHour,IF(HOUR(A580)&gt;FinishHour,FinishHour,HOUR(A580))))</f>
        <v/>
      </c>
      <c r="H580" s="3" t="str">
        <f t="shared" si="50"/>
        <v/>
      </c>
      <c r="I580" s="33" t="e">
        <f>IF(OR(A580="",B580=""),NA(),MAX(0,IF(A580-B580=0,SameDayCycleTimeSettingValue,(A580-B580) *24)))</f>
        <v>#N/A</v>
      </c>
      <c r="J580" s="33" t="e">
        <f>IF(OR(A580="",B580=""),NA(),MAX(0,IF(A580-B580=0,SameDayCycleTimeSettingValue,((A580-B580) *24)-(INT((A580-B580)) * (24-(FinishHour-StartHour))))))</f>
        <v>#N/A</v>
      </c>
      <c r="K580" s="3" t="e">
        <f ca="1">IF(OR(A580&lt;&gt;"",B580=""),NA(),MAX(0,IF(_xlfn.DAYS(NOW(),B580)=0,SameDayCycleTimeSettingValue,_xlfn.DAYS(NOW(),B580))))</f>
        <v>#N/A</v>
      </c>
    </row>
    <row r="581" spans="1:11" x14ac:dyDescent="0.25">
      <c r="A581" s="32" t="str">
        <f>IF(AND(TRIM(INDEX(CompletedDateValues,ROW(A581)))&lt;&gt;"",INDEX(CompletedDateValues,ROW(A581))&gt;0),INDEX(CompletedDateValues,ROW(A581)),"")</f>
        <v/>
      </c>
      <c r="B581" s="32" t="str">
        <f>IF(AND(TRIM(INDEX(StartDateValues,ROW(A581)))&lt;&gt;"",INDEX(StartDateValues,ROW(A581))&gt;0),INDEX(StartDateValues,ROW(A581)),"")</f>
        <v/>
      </c>
      <c r="C581" s="22" t="str">
        <f t="shared" si="46"/>
        <v/>
      </c>
      <c r="D581" s="3" t="str">
        <f t="shared" si="47"/>
        <v/>
      </c>
      <c r="E581" s="3" t="str">
        <f t="shared" si="48"/>
        <v/>
      </c>
      <c r="F581" s="3" t="str">
        <f t="shared" si="49"/>
        <v/>
      </c>
      <c r="G581" s="3" t="str">
        <f>IF(A581="","",IF(HOUR(A581)&lt;StartHour,StartHour,IF(HOUR(A581)&gt;FinishHour,FinishHour,HOUR(A581))))</f>
        <v/>
      </c>
      <c r="H581" s="3" t="str">
        <f t="shared" si="50"/>
        <v/>
      </c>
      <c r="I581" s="33" t="e">
        <f>IF(OR(A581="",B581=""),NA(),MAX(0,IF(A581-B581=0,SameDayCycleTimeSettingValue,(A581-B581) *24)))</f>
        <v>#N/A</v>
      </c>
      <c r="J581" s="33" t="e">
        <f>IF(OR(A581="",B581=""),NA(),MAX(0,IF(A581-B581=0,SameDayCycleTimeSettingValue,((A581-B581) *24)-(INT((A581-B581)) * (24-(FinishHour-StartHour))))))</f>
        <v>#N/A</v>
      </c>
      <c r="K581" s="3" t="e">
        <f ca="1">IF(OR(A581&lt;&gt;"",B581=""),NA(),MAX(0,IF(_xlfn.DAYS(NOW(),B581)=0,SameDayCycleTimeSettingValue,_xlfn.DAYS(NOW(),B581))))</f>
        <v>#N/A</v>
      </c>
    </row>
    <row r="582" spans="1:11" x14ac:dyDescent="0.25">
      <c r="A582" s="32" t="str">
        <f>IF(AND(TRIM(INDEX(CompletedDateValues,ROW(A582)))&lt;&gt;"",INDEX(CompletedDateValues,ROW(A582))&gt;0),INDEX(CompletedDateValues,ROW(A582)),"")</f>
        <v/>
      </c>
      <c r="B582" s="32" t="str">
        <f>IF(AND(TRIM(INDEX(StartDateValues,ROW(A582)))&lt;&gt;"",INDEX(StartDateValues,ROW(A582))&gt;0),INDEX(StartDateValues,ROW(A582)),"")</f>
        <v/>
      </c>
      <c r="C582" s="22" t="str">
        <f t="shared" si="46"/>
        <v/>
      </c>
      <c r="D582" s="3" t="str">
        <f t="shared" si="47"/>
        <v/>
      </c>
      <c r="E582" s="3" t="str">
        <f t="shared" si="48"/>
        <v/>
      </c>
      <c r="F582" s="3" t="str">
        <f t="shared" si="49"/>
        <v/>
      </c>
      <c r="G582" s="3" t="str">
        <f>IF(A582="","",IF(HOUR(A582)&lt;StartHour,StartHour,IF(HOUR(A582)&gt;FinishHour,FinishHour,HOUR(A582))))</f>
        <v/>
      </c>
      <c r="H582" s="3" t="str">
        <f t="shared" si="50"/>
        <v/>
      </c>
      <c r="I582" s="33" t="e">
        <f>IF(OR(A582="",B582=""),NA(),MAX(0,IF(A582-B582=0,SameDayCycleTimeSettingValue,(A582-B582) *24)))</f>
        <v>#N/A</v>
      </c>
      <c r="J582" s="33" t="e">
        <f>IF(OR(A582="",B582=""),NA(),MAX(0,IF(A582-B582=0,SameDayCycleTimeSettingValue,((A582-B582) *24)-(INT((A582-B582)) * (24-(FinishHour-StartHour))))))</f>
        <v>#N/A</v>
      </c>
      <c r="K582" s="3" t="e">
        <f ca="1">IF(OR(A582&lt;&gt;"",B582=""),NA(),MAX(0,IF(_xlfn.DAYS(NOW(),B582)=0,SameDayCycleTimeSettingValue,_xlfn.DAYS(NOW(),B582))))</f>
        <v>#N/A</v>
      </c>
    </row>
    <row r="583" spans="1:11" x14ac:dyDescent="0.25">
      <c r="A583" s="32" t="str">
        <f>IF(AND(TRIM(INDEX(CompletedDateValues,ROW(A583)))&lt;&gt;"",INDEX(CompletedDateValues,ROW(A583))&gt;0),INDEX(CompletedDateValues,ROW(A583)),"")</f>
        <v/>
      </c>
      <c r="B583" s="32" t="str">
        <f>IF(AND(TRIM(INDEX(StartDateValues,ROW(A583)))&lt;&gt;"",INDEX(StartDateValues,ROW(A583))&gt;0),INDEX(StartDateValues,ROW(A583)),"")</f>
        <v/>
      </c>
      <c r="C583" s="22" t="str">
        <f t="shared" si="46"/>
        <v/>
      </c>
      <c r="D583" s="3" t="str">
        <f t="shared" si="47"/>
        <v/>
      </c>
      <c r="E583" s="3" t="str">
        <f t="shared" si="48"/>
        <v/>
      </c>
      <c r="F583" s="3" t="str">
        <f t="shared" si="49"/>
        <v/>
      </c>
      <c r="G583" s="3" t="str">
        <f>IF(A583="","",IF(HOUR(A583)&lt;StartHour,StartHour,IF(HOUR(A583)&gt;FinishHour,FinishHour,HOUR(A583))))</f>
        <v/>
      </c>
      <c r="H583" s="3" t="str">
        <f t="shared" si="50"/>
        <v/>
      </c>
      <c r="I583" s="33" t="e">
        <f>IF(OR(A583="",B583=""),NA(),MAX(0,IF(A583-B583=0,SameDayCycleTimeSettingValue,(A583-B583) *24)))</f>
        <v>#N/A</v>
      </c>
      <c r="J583" s="33" t="e">
        <f>IF(OR(A583="",B583=""),NA(),MAX(0,IF(A583-B583=0,SameDayCycleTimeSettingValue,((A583-B583) *24)-(INT((A583-B583)) * (24-(FinishHour-StartHour))))))</f>
        <v>#N/A</v>
      </c>
      <c r="K583" s="3" t="e">
        <f ca="1">IF(OR(A583&lt;&gt;"",B583=""),NA(),MAX(0,IF(_xlfn.DAYS(NOW(),B583)=0,SameDayCycleTimeSettingValue,_xlfn.DAYS(NOW(),B583))))</f>
        <v>#N/A</v>
      </c>
    </row>
    <row r="584" spans="1:11" x14ac:dyDescent="0.25">
      <c r="A584" s="32" t="str">
        <f>IF(AND(TRIM(INDEX(CompletedDateValues,ROW(A584)))&lt;&gt;"",INDEX(CompletedDateValues,ROW(A584))&gt;0),INDEX(CompletedDateValues,ROW(A584)),"")</f>
        <v/>
      </c>
      <c r="B584" s="32" t="str">
        <f>IF(AND(TRIM(INDEX(StartDateValues,ROW(A584)))&lt;&gt;"",INDEX(StartDateValues,ROW(A584))&gt;0),INDEX(StartDateValues,ROW(A584)),"")</f>
        <v/>
      </c>
      <c r="C584" s="22" t="str">
        <f t="shared" si="46"/>
        <v/>
      </c>
      <c r="D584" s="3" t="str">
        <f t="shared" si="47"/>
        <v/>
      </c>
      <c r="E584" s="3" t="str">
        <f t="shared" si="48"/>
        <v/>
      </c>
      <c r="F584" s="3" t="str">
        <f t="shared" si="49"/>
        <v/>
      </c>
      <c r="G584" s="3" t="str">
        <f>IF(A584="","",IF(HOUR(A584)&lt;StartHour,StartHour,IF(HOUR(A584)&gt;FinishHour,FinishHour,HOUR(A584))))</f>
        <v/>
      </c>
      <c r="H584" s="3" t="str">
        <f t="shared" si="50"/>
        <v/>
      </c>
      <c r="I584" s="33" t="e">
        <f>IF(OR(A584="",B584=""),NA(),MAX(0,IF(A584-B584=0,SameDayCycleTimeSettingValue,(A584-B584) *24)))</f>
        <v>#N/A</v>
      </c>
      <c r="J584" s="33" t="e">
        <f>IF(OR(A584="",B584=""),NA(),MAX(0,IF(A584-B584=0,SameDayCycleTimeSettingValue,((A584-B584) *24)-(INT((A584-B584)) * (24-(FinishHour-StartHour))))))</f>
        <v>#N/A</v>
      </c>
      <c r="K584" s="3" t="e">
        <f ca="1">IF(OR(A584&lt;&gt;"",B584=""),NA(),MAX(0,IF(_xlfn.DAYS(NOW(),B584)=0,SameDayCycleTimeSettingValue,_xlfn.DAYS(NOW(),B584))))</f>
        <v>#N/A</v>
      </c>
    </row>
    <row r="585" spans="1:11" x14ac:dyDescent="0.25">
      <c r="A585" s="32" t="str">
        <f>IF(AND(TRIM(INDEX(CompletedDateValues,ROW(A585)))&lt;&gt;"",INDEX(CompletedDateValues,ROW(A585))&gt;0),INDEX(CompletedDateValues,ROW(A585)),"")</f>
        <v/>
      </c>
      <c r="B585" s="32" t="str">
        <f>IF(AND(TRIM(INDEX(StartDateValues,ROW(A585)))&lt;&gt;"",INDEX(StartDateValues,ROW(A585))&gt;0),INDEX(StartDateValues,ROW(A585)),"")</f>
        <v/>
      </c>
      <c r="C585" s="22" t="str">
        <f t="shared" si="46"/>
        <v/>
      </c>
      <c r="D585" s="3" t="str">
        <f t="shared" si="47"/>
        <v/>
      </c>
      <c r="E585" s="3" t="str">
        <f t="shared" si="48"/>
        <v/>
      </c>
      <c r="F585" s="3" t="str">
        <f t="shared" si="49"/>
        <v/>
      </c>
      <c r="G585" s="3" t="str">
        <f>IF(A585="","",IF(HOUR(A585)&lt;StartHour,StartHour,IF(HOUR(A585)&gt;FinishHour,FinishHour,HOUR(A585))))</f>
        <v/>
      </c>
      <c r="H585" s="3" t="str">
        <f t="shared" si="50"/>
        <v/>
      </c>
      <c r="I585" s="33" t="e">
        <f>IF(OR(A585="",B585=""),NA(),MAX(0,IF(A585-B585=0,SameDayCycleTimeSettingValue,(A585-B585) *24)))</f>
        <v>#N/A</v>
      </c>
      <c r="J585" s="33" t="e">
        <f>IF(OR(A585="",B585=""),NA(),MAX(0,IF(A585-B585=0,SameDayCycleTimeSettingValue,((A585-B585) *24)-(INT((A585-B585)) * (24-(FinishHour-StartHour))))))</f>
        <v>#N/A</v>
      </c>
      <c r="K585" s="3" t="e">
        <f ca="1">IF(OR(A585&lt;&gt;"",B585=""),NA(),MAX(0,IF(_xlfn.DAYS(NOW(),B585)=0,SameDayCycleTimeSettingValue,_xlfn.DAYS(NOW(),B585))))</f>
        <v>#N/A</v>
      </c>
    </row>
    <row r="586" spans="1:11" x14ac:dyDescent="0.25">
      <c r="A586" s="32" t="str">
        <f>IF(AND(TRIM(INDEX(CompletedDateValues,ROW(A586)))&lt;&gt;"",INDEX(CompletedDateValues,ROW(A586))&gt;0),INDEX(CompletedDateValues,ROW(A586)),"")</f>
        <v/>
      </c>
      <c r="B586" s="32" t="str">
        <f>IF(AND(TRIM(INDEX(StartDateValues,ROW(A586)))&lt;&gt;"",INDEX(StartDateValues,ROW(A586))&gt;0),INDEX(StartDateValues,ROW(A586)),"")</f>
        <v/>
      </c>
      <c r="C586" s="22" t="str">
        <f t="shared" si="46"/>
        <v/>
      </c>
      <c r="D586" s="3" t="str">
        <f t="shared" si="47"/>
        <v/>
      </c>
      <c r="E586" s="3" t="str">
        <f t="shared" si="48"/>
        <v/>
      </c>
      <c r="F586" s="3" t="str">
        <f t="shared" si="49"/>
        <v/>
      </c>
      <c r="G586" s="3" t="str">
        <f>IF(A586="","",IF(HOUR(A586)&lt;StartHour,StartHour,IF(HOUR(A586)&gt;FinishHour,FinishHour,HOUR(A586))))</f>
        <v/>
      </c>
      <c r="H586" s="3" t="str">
        <f t="shared" si="50"/>
        <v/>
      </c>
      <c r="I586" s="33" t="e">
        <f>IF(OR(A586="",B586=""),NA(),MAX(0,IF(A586-B586=0,SameDayCycleTimeSettingValue,(A586-B586) *24)))</f>
        <v>#N/A</v>
      </c>
      <c r="J586" s="33" t="e">
        <f>IF(OR(A586="",B586=""),NA(),MAX(0,IF(A586-B586=0,SameDayCycleTimeSettingValue,((A586-B586) *24)-(INT((A586-B586)) * (24-(FinishHour-StartHour))))))</f>
        <v>#N/A</v>
      </c>
      <c r="K586" s="3" t="e">
        <f ca="1">IF(OR(A586&lt;&gt;"",B586=""),NA(),MAX(0,IF(_xlfn.DAYS(NOW(),B586)=0,SameDayCycleTimeSettingValue,_xlfn.DAYS(NOW(),B586))))</f>
        <v>#N/A</v>
      </c>
    </row>
    <row r="587" spans="1:11" x14ac:dyDescent="0.25">
      <c r="A587" s="32" t="str">
        <f>IF(AND(TRIM(INDEX(CompletedDateValues,ROW(A587)))&lt;&gt;"",INDEX(CompletedDateValues,ROW(A587))&gt;0),INDEX(CompletedDateValues,ROW(A587)),"")</f>
        <v/>
      </c>
      <c r="B587" s="32" t="str">
        <f>IF(AND(TRIM(INDEX(StartDateValues,ROW(A587)))&lt;&gt;"",INDEX(StartDateValues,ROW(A587))&gt;0),INDEX(StartDateValues,ROW(A587)),"")</f>
        <v/>
      </c>
      <c r="C587" s="22" t="str">
        <f t="shared" si="46"/>
        <v/>
      </c>
      <c r="D587" s="3" t="str">
        <f t="shared" si="47"/>
        <v/>
      </c>
      <c r="E587" s="3" t="str">
        <f t="shared" si="48"/>
        <v/>
      </c>
      <c r="F587" s="3" t="str">
        <f t="shared" si="49"/>
        <v/>
      </c>
      <c r="G587" s="3" t="str">
        <f>IF(A587="","",IF(HOUR(A587)&lt;StartHour,StartHour,IF(HOUR(A587)&gt;FinishHour,FinishHour,HOUR(A587))))</f>
        <v/>
      </c>
      <c r="H587" s="3" t="str">
        <f t="shared" si="50"/>
        <v/>
      </c>
      <c r="I587" s="33" t="e">
        <f>IF(OR(A587="",B587=""),NA(),MAX(0,IF(A587-B587=0,SameDayCycleTimeSettingValue,(A587-B587) *24)))</f>
        <v>#N/A</v>
      </c>
      <c r="J587" s="33" t="e">
        <f>IF(OR(A587="",B587=""),NA(),MAX(0,IF(A587-B587=0,SameDayCycleTimeSettingValue,((A587-B587) *24)-(INT((A587-B587)) * (24-(FinishHour-StartHour))))))</f>
        <v>#N/A</v>
      </c>
      <c r="K587" s="3" t="e">
        <f ca="1">IF(OR(A587&lt;&gt;"",B587=""),NA(),MAX(0,IF(_xlfn.DAYS(NOW(),B587)=0,SameDayCycleTimeSettingValue,_xlfn.DAYS(NOW(),B587))))</f>
        <v>#N/A</v>
      </c>
    </row>
    <row r="588" spans="1:11" x14ac:dyDescent="0.25">
      <c r="A588" s="32" t="str">
        <f>IF(AND(TRIM(INDEX(CompletedDateValues,ROW(A588)))&lt;&gt;"",INDEX(CompletedDateValues,ROW(A588))&gt;0),INDEX(CompletedDateValues,ROW(A588)),"")</f>
        <v/>
      </c>
      <c r="B588" s="32" t="str">
        <f>IF(AND(TRIM(INDEX(StartDateValues,ROW(A588)))&lt;&gt;"",INDEX(StartDateValues,ROW(A588))&gt;0),INDEX(StartDateValues,ROW(A588)),"")</f>
        <v/>
      </c>
      <c r="C588" s="22" t="str">
        <f t="shared" si="46"/>
        <v/>
      </c>
      <c r="D588" s="3" t="str">
        <f t="shared" si="47"/>
        <v/>
      </c>
      <c r="E588" s="3" t="str">
        <f t="shared" si="48"/>
        <v/>
      </c>
      <c r="F588" s="3" t="str">
        <f t="shared" si="49"/>
        <v/>
      </c>
      <c r="G588" s="3" t="str">
        <f>IF(A588="","",IF(HOUR(A588)&lt;StartHour,StartHour,IF(HOUR(A588)&gt;FinishHour,FinishHour,HOUR(A588))))</f>
        <v/>
      </c>
      <c r="H588" s="3" t="str">
        <f t="shared" si="50"/>
        <v/>
      </c>
      <c r="I588" s="33" t="e">
        <f>IF(OR(A588="",B588=""),NA(),MAX(0,IF(A588-B588=0,SameDayCycleTimeSettingValue,(A588-B588) *24)))</f>
        <v>#N/A</v>
      </c>
      <c r="J588" s="33" t="e">
        <f>IF(OR(A588="",B588=""),NA(),MAX(0,IF(A588-B588=0,SameDayCycleTimeSettingValue,((A588-B588) *24)-(INT((A588-B588)) * (24-(FinishHour-StartHour))))))</f>
        <v>#N/A</v>
      </c>
      <c r="K588" s="3" t="e">
        <f ca="1">IF(OR(A588&lt;&gt;"",B588=""),NA(),MAX(0,IF(_xlfn.DAYS(NOW(),B588)=0,SameDayCycleTimeSettingValue,_xlfn.DAYS(NOW(),B588))))</f>
        <v>#N/A</v>
      </c>
    </row>
    <row r="589" spans="1:11" x14ac:dyDescent="0.25">
      <c r="A589" s="32" t="str">
        <f>IF(AND(TRIM(INDEX(CompletedDateValues,ROW(A589)))&lt;&gt;"",INDEX(CompletedDateValues,ROW(A589))&gt;0),INDEX(CompletedDateValues,ROW(A589)),"")</f>
        <v/>
      </c>
      <c r="B589" s="32" t="str">
        <f>IF(AND(TRIM(INDEX(StartDateValues,ROW(A589)))&lt;&gt;"",INDEX(StartDateValues,ROW(A589))&gt;0),INDEX(StartDateValues,ROW(A589)),"")</f>
        <v/>
      </c>
      <c r="C589" s="22" t="str">
        <f t="shared" si="46"/>
        <v/>
      </c>
      <c r="D589" s="3" t="str">
        <f t="shared" si="47"/>
        <v/>
      </c>
      <c r="E589" s="3" t="str">
        <f t="shared" si="48"/>
        <v/>
      </c>
      <c r="F589" s="3" t="str">
        <f t="shared" si="49"/>
        <v/>
      </c>
      <c r="G589" s="3" t="str">
        <f>IF(A589="","",IF(HOUR(A589)&lt;StartHour,StartHour,IF(HOUR(A589)&gt;FinishHour,FinishHour,HOUR(A589))))</f>
        <v/>
      </c>
      <c r="H589" s="3" t="str">
        <f t="shared" si="50"/>
        <v/>
      </c>
      <c r="I589" s="33" t="e">
        <f>IF(OR(A589="",B589=""),NA(),MAX(0,IF(A589-B589=0,SameDayCycleTimeSettingValue,(A589-B589) *24)))</f>
        <v>#N/A</v>
      </c>
      <c r="J589" s="33" t="e">
        <f>IF(OR(A589="",B589=""),NA(),MAX(0,IF(A589-B589=0,SameDayCycleTimeSettingValue,((A589-B589) *24)-(INT((A589-B589)) * (24-(FinishHour-StartHour))))))</f>
        <v>#N/A</v>
      </c>
      <c r="K589" s="3" t="e">
        <f ca="1">IF(OR(A589&lt;&gt;"",B589=""),NA(),MAX(0,IF(_xlfn.DAYS(NOW(),B589)=0,SameDayCycleTimeSettingValue,_xlfn.DAYS(NOW(),B589))))</f>
        <v>#N/A</v>
      </c>
    </row>
    <row r="590" spans="1:11" x14ac:dyDescent="0.25">
      <c r="A590" s="32" t="str">
        <f>IF(AND(TRIM(INDEX(CompletedDateValues,ROW(A590)))&lt;&gt;"",INDEX(CompletedDateValues,ROW(A590))&gt;0),INDEX(CompletedDateValues,ROW(A590)),"")</f>
        <v/>
      </c>
      <c r="B590" s="32" t="str">
        <f>IF(AND(TRIM(INDEX(StartDateValues,ROW(A590)))&lt;&gt;"",INDEX(StartDateValues,ROW(A590))&gt;0),INDEX(StartDateValues,ROW(A590)),"")</f>
        <v/>
      </c>
      <c r="C590" s="22" t="str">
        <f t="shared" si="46"/>
        <v/>
      </c>
      <c r="D590" s="3" t="str">
        <f t="shared" si="47"/>
        <v/>
      </c>
      <c r="E590" s="3" t="str">
        <f t="shared" si="48"/>
        <v/>
      </c>
      <c r="F590" s="3" t="str">
        <f t="shared" si="49"/>
        <v/>
      </c>
      <c r="G590" s="3" t="str">
        <f>IF(A590="","",IF(HOUR(A590)&lt;StartHour,StartHour,IF(HOUR(A590)&gt;FinishHour,FinishHour,HOUR(A590))))</f>
        <v/>
      </c>
      <c r="H590" s="3" t="str">
        <f t="shared" si="50"/>
        <v/>
      </c>
      <c r="I590" s="33" t="e">
        <f>IF(OR(A590="",B590=""),NA(),MAX(0,IF(A590-B590=0,SameDayCycleTimeSettingValue,(A590-B590) *24)))</f>
        <v>#N/A</v>
      </c>
      <c r="J590" s="33" t="e">
        <f>IF(OR(A590="",B590=""),NA(),MAX(0,IF(A590-B590=0,SameDayCycleTimeSettingValue,((A590-B590) *24)-(INT((A590-B590)) * (24-(FinishHour-StartHour))))))</f>
        <v>#N/A</v>
      </c>
      <c r="K590" s="3" t="e">
        <f ca="1">IF(OR(A590&lt;&gt;"",B590=""),NA(),MAX(0,IF(_xlfn.DAYS(NOW(),B590)=0,SameDayCycleTimeSettingValue,_xlfn.DAYS(NOW(),B590))))</f>
        <v>#N/A</v>
      </c>
    </row>
    <row r="591" spans="1:11" x14ac:dyDescent="0.25">
      <c r="A591" s="32" t="str">
        <f>IF(AND(TRIM(INDEX(CompletedDateValues,ROW(A591)))&lt;&gt;"",INDEX(CompletedDateValues,ROW(A591))&gt;0),INDEX(CompletedDateValues,ROW(A591)),"")</f>
        <v/>
      </c>
      <c r="B591" s="32" t="str">
        <f>IF(AND(TRIM(INDEX(StartDateValues,ROW(A591)))&lt;&gt;"",INDEX(StartDateValues,ROW(A591))&gt;0),INDEX(StartDateValues,ROW(A591)),"")</f>
        <v/>
      </c>
      <c r="C591" s="22" t="str">
        <f t="shared" si="46"/>
        <v/>
      </c>
      <c r="D591" s="3" t="str">
        <f t="shared" si="47"/>
        <v/>
      </c>
      <c r="E591" s="3" t="str">
        <f t="shared" si="48"/>
        <v/>
      </c>
      <c r="F591" s="3" t="str">
        <f t="shared" si="49"/>
        <v/>
      </c>
      <c r="G591" s="3" t="str">
        <f>IF(A591="","",IF(HOUR(A591)&lt;StartHour,StartHour,IF(HOUR(A591)&gt;FinishHour,FinishHour,HOUR(A591))))</f>
        <v/>
      </c>
      <c r="H591" s="3" t="str">
        <f t="shared" si="50"/>
        <v/>
      </c>
      <c r="I591" s="33" t="e">
        <f>IF(OR(A591="",B591=""),NA(),MAX(0,IF(A591-B591=0,SameDayCycleTimeSettingValue,(A591-B591) *24)))</f>
        <v>#N/A</v>
      </c>
      <c r="J591" s="33" t="e">
        <f>IF(OR(A591="",B591=""),NA(),MAX(0,IF(A591-B591=0,SameDayCycleTimeSettingValue,((A591-B591) *24)-(INT((A591-B591)) * (24-(FinishHour-StartHour))))))</f>
        <v>#N/A</v>
      </c>
      <c r="K591" s="3" t="e">
        <f ca="1">IF(OR(A591&lt;&gt;"",B591=""),NA(),MAX(0,IF(_xlfn.DAYS(NOW(),B591)=0,SameDayCycleTimeSettingValue,_xlfn.DAYS(NOW(),B591))))</f>
        <v>#N/A</v>
      </c>
    </row>
    <row r="592" spans="1:11" x14ac:dyDescent="0.25">
      <c r="A592" s="32" t="str">
        <f>IF(AND(TRIM(INDEX(CompletedDateValues,ROW(A592)))&lt;&gt;"",INDEX(CompletedDateValues,ROW(A592))&gt;0),INDEX(CompletedDateValues,ROW(A592)),"")</f>
        <v/>
      </c>
      <c r="B592" s="32" t="str">
        <f>IF(AND(TRIM(INDEX(StartDateValues,ROW(A592)))&lt;&gt;"",INDEX(StartDateValues,ROW(A592))&gt;0),INDEX(StartDateValues,ROW(A592)),"")</f>
        <v/>
      </c>
      <c r="C592" s="22" t="str">
        <f t="shared" si="46"/>
        <v/>
      </c>
      <c r="D592" s="3" t="str">
        <f t="shared" si="47"/>
        <v/>
      </c>
      <c r="E592" s="3" t="str">
        <f t="shared" si="48"/>
        <v/>
      </c>
      <c r="F592" s="3" t="str">
        <f t="shared" si="49"/>
        <v/>
      </c>
      <c r="G592" s="3" t="str">
        <f>IF(A592="","",IF(HOUR(A592)&lt;StartHour,StartHour,IF(HOUR(A592)&gt;FinishHour,FinishHour,HOUR(A592))))</f>
        <v/>
      </c>
      <c r="H592" s="3" t="str">
        <f t="shared" si="50"/>
        <v/>
      </c>
      <c r="I592" s="33" t="e">
        <f>IF(OR(A592="",B592=""),NA(),MAX(0,IF(A592-B592=0,SameDayCycleTimeSettingValue,(A592-B592) *24)))</f>
        <v>#N/A</v>
      </c>
      <c r="J592" s="33" t="e">
        <f>IF(OR(A592="",B592=""),NA(),MAX(0,IF(A592-B592=0,SameDayCycleTimeSettingValue,((A592-B592) *24)-(INT((A592-B592)) * (24-(FinishHour-StartHour))))))</f>
        <v>#N/A</v>
      </c>
      <c r="K592" s="3" t="e">
        <f ca="1">IF(OR(A592&lt;&gt;"",B592=""),NA(),MAX(0,IF(_xlfn.DAYS(NOW(),B592)=0,SameDayCycleTimeSettingValue,_xlfn.DAYS(NOW(),B592))))</f>
        <v>#N/A</v>
      </c>
    </row>
    <row r="593" spans="1:11" x14ac:dyDescent="0.25">
      <c r="A593" s="32" t="str">
        <f>IF(AND(TRIM(INDEX(CompletedDateValues,ROW(A593)))&lt;&gt;"",INDEX(CompletedDateValues,ROW(A593))&gt;0),INDEX(CompletedDateValues,ROW(A593)),"")</f>
        <v/>
      </c>
      <c r="B593" s="32" t="str">
        <f>IF(AND(TRIM(INDEX(StartDateValues,ROW(A593)))&lt;&gt;"",INDEX(StartDateValues,ROW(A593))&gt;0),INDEX(StartDateValues,ROW(A593)),"")</f>
        <v/>
      </c>
      <c r="C593" s="22" t="str">
        <f t="shared" si="46"/>
        <v/>
      </c>
      <c r="D593" s="3" t="str">
        <f t="shared" si="47"/>
        <v/>
      </c>
      <c r="E593" s="3" t="str">
        <f t="shared" si="48"/>
        <v/>
      </c>
      <c r="F593" s="3" t="str">
        <f t="shared" si="49"/>
        <v/>
      </c>
      <c r="G593" s="3" t="str">
        <f>IF(A593="","",IF(HOUR(A593)&lt;StartHour,StartHour,IF(HOUR(A593)&gt;FinishHour,FinishHour,HOUR(A593))))</f>
        <v/>
      </c>
      <c r="H593" s="3" t="str">
        <f t="shared" si="50"/>
        <v/>
      </c>
      <c r="I593" s="33" t="e">
        <f>IF(OR(A593="",B593=""),NA(),MAX(0,IF(A593-B593=0,SameDayCycleTimeSettingValue,(A593-B593) *24)))</f>
        <v>#N/A</v>
      </c>
      <c r="J593" s="33" t="e">
        <f>IF(OR(A593="",B593=""),NA(),MAX(0,IF(A593-B593=0,SameDayCycleTimeSettingValue,((A593-B593) *24)-(INT((A593-B593)) * (24-(FinishHour-StartHour))))))</f>
        <v>#N/A</v>
      </c>
      <c r="K593" s="3" t="e">
        <f ca="1">IF(OR(A593&lt;&gt;"",B593=""),NA(),MAX(0,IF(_xlfn.DAYS(NOW(),B593)=0,SameDayCycleTimeSettingValue,_xlfn.DAYS(NOW(),B593))))</f>
        <v>#N/A</v>
      </c>
    </row>
    <row r="594" spans="1:11" x14ac:dyDescent="0.25">
      <c r="A594" s="32" t="str">
        <f>IF(AND(TRIM(INDEX(CompletedDateValues,ROW(A594)))&lt;&gt;"",INDEX(CompletedDateValues,ROW(A594))&gt;0),INDEX(CompletedDateValues,ROW(A594)),"")</f>
        <v/>
      </c>
      <c r="B594" s="32" t="str">
        <f>IF(AND(TRIM(INDEX(StartDateValues,ROW(A594)))&lt;&gt;"",INDEX(StartDateValues,ROW(A594))&gt;0),INDEX(StartDateValues,ROW(A594)),"")</f>
        <v/>
      </c>
      <c r="C594" s="22" t="str">
        <f t="shared" si="46"/>
        <v/>
      </c>
      <c r="D594" s="3" t="str">
        <f t="shared" si="47"/>
        <v/>
      </c>
      <c r="E594" s="3" t="str">
        <f t="shared" si="48"/>
        <v/>
      </c>
      <c r="F594" s="3" t="str">
        <f t="shared" si="49"/>
        <v/>
      </c>
      <c r="G594" s="3" t="str">
        <f>IF(A594="","",IF(HOUR(A594)&lt;StartHour,StartHour,IF(HOUR(A594)&gt;FinishHour,FinishHour,HOUR(A594))))</f>
        <v/>
      </c>
      <c r="H594" s="3" t="str">
        <f t="shared" si="50"/>
        <v/>
      </c>
      <c r="I594" s="33" t="e">
        <f>IF(OR(A594="",B594=""),NA(),MAX(0,IF(A594-B594=0,SameDayCycleTimeSettingValue,(A594-B594) *24)))</f>
        <v>#N/A</v>
      </c>
      <c r="J594" s="33" t="e">
        <f>IF(OR(A594="",B594=""),NA(),MAX(0,IF(A594-B594=0,SameDayCycleTimeSettingValue,((A594-B594) *24)-(INT((A594-B594)) * (24-(FinishHour-StartHour))))))</f>
        <v>#N/A</v>
      </c>
      <c r="K594" s="3" t="e">
        <f ca="1">IF(OR(A594&lt;&gt;"",B594=""),NA(),MAX(0,IF(_xlfn.DAYS(NOW(),B594)=0,SameDayCycleTimeSettingValue,_xlfn.DAYS(NOW(),B594))))</f>
        <v>#N/A</v>
      </c>
    </row>
    <row r="595" spans="1:11" x14ac:dyDescent="0.25">
      <c r="A595" s="32" t="str">
        <f>IF(AND(TRIM(INDEX(CompletedDateValues,ROW(A595)))&lt;&gt;"",INDEX(CompletedDateValues,ROW(A595))&gt;0),INDEX(CompletedDateValues,ROW(A595)),"")</f>
        <v/>
      </c>
      <c r="B595" s="32" t="str">
        <f>IF(AND(TRIM(INDEX(StartDateValues,ROW(A595)))&lt;&gt;"",INDEX(StartDateValues,ROW(A595))&gt;0),INDEX(StartDateValues,ROW(A595)),"")</f>
        <v/>
      </c>
      <c r="C595" s="22" t="str">
        <f t="shared" si="46"/>
        <v/>
      </c>
      <c r="D595" s="3" t="str">
        <f t="shared" si="47"/>
        <v/>
      </c>
      <c r="E595" s="3" t="str">
        <f t="shared" si="48"/>
        <v/>
      </c>
      <c r="F595" s="3" t="str">
        <f t="shared" si="49"/>
        <v/>
      </c>
      <c r="G595" s="3" t="str">
        <f>IF(A595="","",IF(HOUR(A595)&lt;StartHour,StartHour,IF(HOUR(A595)&gt;FinishHour,FinishHour,HOUR(A595))))</f>
        <v/>
      </c>
      <c r="H595" s="3" t="str">
        <f t="shared" si="50"/>
        <v/>
      </c>
      <c r="I595" s="33" t="e">
        <f>IF(OR(A595="",B595=""),NA(),MAX(0,IF(A595-B595=0,SameDayCycleTimeSettingValue,(A595-B595) *24)))</f>
        <v>#N/A</v>
      </c>
      <c r="J595" s="33" t="e">
        <f>IF(OR(A595="",B595=""),NA(),MAX(0,IF(A595-B595=0,SameDayCycleTimeSettingValue,((A595-B595) *24)-(INT((A595-B595)) * (24-(FinishHour-StartHour))))))</f>
        <v>#N/A</v>
      </c>
      <c r="K595" s="3" t="e">
        <f ca="1">IF(OR(A595&lt;&gt;"",B595=""),NA(),MAX(0,IF(_xlfn.DAYS(NOW(),B595)=0,SameDayCycleTimeSettingValue,_xlfn.DAYS(NOW(),B595))))</f>
        <v>#N/A</v>
      </c>
    </row>
    <row r="596" spans="1:11" x14ac:dyDescent="0.25">
      <c r="A596" s="32" t="str">
        <f>IF(AND(TRIM(INDEX(CompletedDateValues,ROW(A596)))&lt;&gt;"",INDEX(CompletedDateValues,ROW(A596))&gt;0),INDEX(CompletedDateValues,ROW(A596)),"")</f>
        <v/>
      </c>
      <c r="B596" s="32" t="str">
        <f>IF(AND(TRIM(INDEX(StartDateValues,ROW(A596)))&lt;&gt;"",INDEX(StartDateValues,ROW(A596))&gt;0),INDEX(StartDateValues,ROW(A596)),"")</f>
        <v/>
      </c>
      <c r="C596" s="22" t="str">
        <f t="shared" si="46"/>
        <v/>
      </c>
      <c r="D596" s="3" t="str">
        <f t="shared" si="47"/>
        <v/>
      </c>
      <c r="E596" s="3" t="str">
        <f t="shared" si="48"/>
        <v/>
      </c>
      <c r="F596" s="3" t="str">
        <f t="shared" si="49"/>
        <v/>
      </c>
      <c r="G596" s="3" t="str">
        <f>IF(A596="","",IF(HOUR(A596)&lt;StartHour,StartHour,IF(HOUR(A596)&gt;FinishHour,FinishHour,HOUR(A596))))</f>
        <v/>
      </c>
      <c r="H596" s="3" t="str">
        <f t="shared" si="50"/>
        <v/>
      </c>
      <c r="I596" s="33" t="e">
        <f>IF(OR(A596="",B596=""),NA(),MAX(0,IF(A596-B596=0,SameDayCycleTimeSettingValue,(A596-B596) *24)))</f>
        <v>#N/A</v>
      </c>
      <c r="J596" s="33" t="e">
        <f>IF(OR(A596="",B596=""),NA(),MAX(0,IF(A596-B596=0,SameDayCycleTimeSettingValue,((A596-B596) *24)-(INT((A596-B596)) * (24-(FinishHour-StartHour))))))</f>
        <v>#N/A</v>
      </c>
      <c r="K596" s="3" t="e">
        <f ca="1">IF(OR(A596&lt;&gt;"",B596=""),NA(),MAX(0,IF(_xlfn.DAYS(NOW(),B596)=0,SameDayCycleTimeSettingValue,_xlfn.DAYS(NOW(),B596))))</f>
        <v>#N/A</v>
      </c>
    </row>
    <row r="597" spans="1:11" x14ac:dyDescent="0.25">
      <c r="A597" s="32" t="str">
        <f>IF(AND(TRIM(INDEX(CompletedDateValues,ROW(A597)))&lt;&gt;"",INDEX(CompletedDateValues,ROW(A597))&gt;0),INDEX(CompletedDateValues,ROW(A597)),"")</f>
        <v/>
      </c>
      <c r="B597" s="32" t="str">
        <f>IF(AND(TRIM(INDEX(StartDateValues,ROW(A597)))&lt;&gt;"",INDEX(StartDateValues,ROW(A597))&gt;0),INDEX(StartDateValues,ROW(A597)),"")</f>
        <v/>
      </c>
      <c r="C597" s="22" t="str">
        <f t="shared" si="46"/>
        <v/>
      </c>
      <c r="D597" s="3" t="str">
        <f t="shared" si="47"/>
        <v/>
      </c>
      <c r="E597" s="3" t="str">
        <f t="shared" si="48"/>
        <v/>
      </c>
      <c r="F597" s="3" t="str">
        <f t="shared" si="49"/>
        <v/>
      </c>
      <c r="G597" s="3" t="str">
        <f>IF(A597="","",IF(HOUR(A597)&lt;StartHour,StartHour,IF(HOUR(A597)&gt;FinishHour,FinishHour,HOUR(A597))))</f>
        <v/>
      </c>
      <c r="H597" s="3" t="str">
        <f t="shared" si="50"/>
        <v/>
      </c>
      <c r="I597" s="33" t="e">
        <f>IF(OR(A597="",B597=""),NA(),MAX(0,IF(A597-B597=0,SameDayCycleTimeSettingValue,(A597-B597) *24)))</f>
        <v>#N/A</v>
      </c>
      <c r="J597" s="33" t="e">
        <f>IF(OR(A597="",B597=""),NA(),MAX(0,IF(A597-B597=0,SameDayCycleTimeSettingValue,((A597-B597) *24)-(INT((A597-B597)) * (24-(FinishHour-StartHour))))))</f>
        <v>#N/A</v>
      </c>
      <c r="K597" s="3" t="e">
        <f ca="1">IF(OR(A597&lt;&gt;"",B597=""),NA(),MAX(0,IF(_xlfn.DAYS(NOW(),B597)=0,SameDayCycleTimeSettingValue,_xlfn.DAYS(NOW(),B597))))</f>
        <v>#N/A</v>
      </c>
    </row>
    <row r="598" spans="1:11" x14ac:dyDescent="0.25">
      <c r="A598" s="32" t="str">
        <f>IF(AND(TRIM(INDEX(CompletedDateValues,ROW(A598)))&lt;&gt;"",INDEX(CompletedDateValues,ROW(A598))&gt;0),INDEX(CompletedDateValues,ROW(A598)),"")</f>
        <v/>
      </c>
      <c r="B598" s="32" t="str">
        <f>IF(AND(TRIM(INDEX(StartDateValues,ROW(A598)))&lt;&gt;"",INDEX(StartDateValues,ROW(A598))&gt;0),INDEX(StartDateValues,ROW(A598)),"")</f>
        <v/>
      </c>
      <c r="C598" s="22" t="str">
        <f t="shared" si="46"/>
        <v/>
      </c>
      <c r="D598" s="3" t="str">
        <f t="shared" si="47"/>
        <v/>
      </c>
      <c r="E598" s="3" t="str">
        <f t="shared" si="48"/>
        <v/>
      </c>
      <c r="F598" s="3" t="str">
        <f t="shared" si="49"/>
        <v/>
      </c>
      <c r="G598" s="3" t="str">
        <f>IF(A598="","",IF(HOUR(A598)&lt;StartHour,StartHour,IF(HOUR(A598)&gt;FinishHour,FinishHour,HOUR(A598))))</f>
        <v/>
      </c>
      <c r="H598" s="3" t="str">
        <f t="shared" si="50"/>
        <v/>
      </c>
      <c r="I598" s="33" t="e">
        <f>IF(OR(A598="",B598=""),NA(),MAX(0,IF(A598-B598=0,SameDayCycleTimeSettingValue,(A598-B598) *24)))</f>
        <v>#N/A</v>
      </c>
      <c r="J598" s="33" t="e">
        <f>IF(OR(A598="",B598=""),NA(),MAX(0,IF(A598-B598=0,SameDayCycleTimeSettingValue,((A598-B598) *24)-(INT((A598-B598)) * (24-(FinishHour-StartHour))))))</f>
        <v>#N/A</v>
      </c>
      <c r="K598" s="3" t="e">
        <f ca="1">IF(OR(A598&lt;&gt;"",B598=""),NA(),MAX(0,IF(_xlfn.DAYS(NOW(),B598)=0,SameDayCycleTimeSettingValue,_xlfn.DAYS(NOW(),B598))))</f>
        <v>#N/A</v>
      </c>
    </row>
    <row r="599" spans="1:11" x14ac:dyDescent="0.25">
      <c r="A599" s="32" t="str">
        <f>IF(AND(TRIM(INDEX(CompletedDateValues,ROW(A599)))&lt;&gt;"",INDEX(CompletedDateValues,ROW(A599))&gt;0),INDEX(CompletedDateValues,ROW(A599)),"")</f>
        <v/>
      </c>
      <c r="B599" s="32" t="str">
        <f>IF(AND(TRIM(INDEX(StartDateValues,ROW(A599)))&lt;&gt;"",INDEX(StartDateValues,ROW(A599))&gt;0),INDEX(StartDateValues,ROW(A599)),"")</f>
        <v/>
      </c>
      <c r="C599" s="22" t="str">
        <f t="shared" si="46"/>
        <v/>
      </c>
      <c r="D599" s="3" t="str">
        <f t="shared" si="47"/>
        <v/>
      </c>
      <c r="E599" s="3" t="str">
        <f t="shared" si="48"/>
        <v/>
      </c>
      <c r="F599" s="3" t="str">
        <f t="shared" si="49"/>
        <v/>
      </c>
      <c r="G599" s="3" t="str">
        <f>IF(A599="","",IF(HOUR(A599)&lt;StartHour,StartHour,IF(HOUR(A599)&gt;FinishHour,FinishHour,HOUR(A599))))</f>
        <v/>
      </c>
      <c r="H599" s="3" t="str">
        <f t="shared" si="50"/>
        <v/>
      </c>
      <c r="I599" s="33" t="e">
        <f>IF(OR(A599="",B599=""),NA(),MAX(0,IF(A599-B599=0,SameDayCycleTimeSettingValue,(A599-B599) *24)))</f>
        <v>#N/A</v>
      </c>
      <c r="J599" s="33" t="e">
        <f>IF(OR(A599="",B599=""),NA(),MAX(0,IF(A599-B599=0,SameDayCycleTimeSettingValue,((A599-B599) *24)-(INT((A599-B599)) * (24-(FinishHour-StartHour))))))</f>
        <v>#N/A</v>
      </c>
      <c r="K599" s="3" t="e">
        <f ca="1">IF(OR(A599&lt;&gt;"",B599=""),NA(),MAX(0,IF(_xlfn.DAYS(NOW(),B599)=0,SameDayCycleTimeSettingValue,_xlfn.DAYS(NOW(),B599))))</f>
        <v>#N/A</v>
      </c>
    </row>
    <row r="600" spans="1:11" x14ac:dyDescent="0.25">
      <c r="A600" s="32" t="str">
        <f>IF(AND(TRIM(INDEX(CompletedDateValues,ROW(A600)))&lt;&gt;"",INDEX(CompletedDateValues,ROW(A600))&gt;0),INDEX(CompletedDateValues,ROW(A600)),"")</f>
        <v/>
      </c>
      <c r="B600" s="32" t="str">
        <f>IF(AND(TRIM(INDEX(StartDateValues,ROW(A600)))&lt;&gt;"",INDEX(StartDateValues,ROW(A600))&gt;0),INDEX(StartDateValues,ROW(A600)),"")</f>
        <v/>
      </c>
      <c r="C600" s="22" t="str">
        <f t="shared" si="46"/>
        <v/>
      </c>
      <c r="D600" s="3" t="str">
        <f t="shared" si="47"/>
        <v/>
      </c>
      <c r="E600" s="3" t="str">
        <f t="shared" si="48"/>
        <v/>
      </c>
      <c r="F600" s="3" t="str">
        <f t="shared" si="49"/>
        <v/>
      </c>
      <c r="G600" s="3" t="str">
        <f>IF(A600="","",IF(HOUR(A600)&lt;StartHour,StartHour,IF(HOUR(A600)&gt;FinishHour,FinishHour,HOUR(A600))))</f>
        <v/>
      </c>
      <c r="H600" s="3" t="str">
        <f t="shared" si="50"/>
        <v/>
      </c>
      <c r="I600" s="33" t="e">
        <f>IF(OR(A600="",B600=""),NA(),MAX(0,IF(A600-B600=0,SameDayCycleTimeSettingValue,(A600-B600) *24)))</f>
        <v>#N/A</v>
      </c>
      <c r="J600" s="33" t="e">
        <f>IF(OR(A600="",B600=""),NA(),MAX(0,IF(A600-B600=0,SameDayCycleTimeSettingValue,((A600-B600) *24)-(INT((A600-B600)) * (24-(FinishHour-StartHour))))))</f>
        <v>#N/A</v>
      </c>
      <c r="K600" s="3" t="e">
        <f ca="1">IF(OR(A600&lt;&gt;"",B600=""),NA(),MAX(0,IF(_xlfn.DAYS(NOW(),B600)=0,SameDayCycleTimeSettingValue,_xlfn.DAYS(NOW(),B600))))</f>
        <v>#N/A</v>
      </c>
    </row>
    <row r="601" spans="1:11" x14ac:dyDescent="0.25">
      <c r="A601" s="32" t="str">
        <f>IF(AND(TRIM(INDEX(CompletedDateValues,ROW(A601)))&lt;&gt;"",INDEX(CompletedDateValues,ROW(A601))&gt;0),INDEX(CompletedDateValues,ROW(A601)),"")</f>
        <v/>
      </c>
      <c r="B601" s="32" t="str">
        <f>IF(AND(TRIM(INDEX(StartDateValues,ROW(A601)))&lt;&gt;"",INDEX(StartDateValues,ROW(A601))&gt;0),INDEX(StartDateValues,ROW(A601)),"")</f>
        <v/>
      </c>
      <c r="C601" s="22" t="str">
        <f t="shared" si="46"/>
        <v/>
      </c>
      <c r="D601" s="3" t="str">
        <f t="shared" si="47"/>
        <v/>
      </c>
      <c r="E601" s="3" t="str">
        <f t="shared" si="48"/>
        <v/>
      </c>
      <c r="F601" s="3" t="str">
        <f t="shared" si="49"/>
        <v/>
      </c>
      <c r="G601" s="3" t="str">
        <f>IF(A601="","",IF(HOUR(A601)&lt;StartHour,StartHour,IF(HOUR(A601)&gt;FinishHour,FinishHour,HOUR(A601))))</f>
        <v/>
      </c>
      <c r="H601" s="3" t="str">
        <f t="shared" si="50"/>
        <v/>
      </c>
      <c r="I601" s="33" t="e">
        <f>IF(OR(A601="",B601=""),NA(),MAX(0,IF(A601-B601=0,SameDayCycleTimeSettingValue,(A601-B601) *24)))</f>
        <v>#N/A</v>
      </c>
      <c r="J601" s="33" t="e">
        <f>IF(OR(A601="",B601=""),NA(),MAX(0,IF(A601-B601=0,SameDayCycleTimeSettingValue,((A601-B601) *24)-(INT((A601-B601)) * (24-(FinishHour-StartHour))))))</f>
        <v>#N/A</v>
      </c>
      <c r="K601" s="3" t="e">
        <f ca="1">IF(OR(A601&lt;&gt;"",B601=""),NA(),MAX(0,IF(_xlfn.DAYS(NOW(),B601)=0,SameDayCycleTimeSettingValue,_xlfn.DAYS(NOW(),B601))))</f>
        <v>#N/A</v>
      </c>
    </row>
    <row r="602" spans="1:11" x14ac:dyDescent="0.25">
      <c r="A602" s="32" t="str">
        <f>IF(AND(TRIM(INDEX(CompletedDateValues,ROW(A602)))&lt;&gt;"",INDEX(CompletedDateValues,ROW(A602))&gt;0),INDEX(CompletedDateValues,ROW(A602)),"")</f>
        <v/>
      </c>
      <c r="B602" s="32" t="str">
        <f>IF(AND(TRIM(INDEX(StartDateValues,ROW(A602)))&lt;&gt;"",INDEX(StartDateValues,ROW(A602))&gt;0),INDEX(StartDateValues,ROW(A602)),"")</f>
        <v/>
      </c>
      <c r="C602" s="22" t="str">
        <f t="shared" si="46"/>
        <v/>
      </c>
      <c r="D602" s="3" t="str">
        <f t="shared" si="47"/>
        <v/>
      </c>
      <c r="E602" s="3" t="str">
        <f t="shared" si="48"/>
        <v/>
      </c>
      <c r="F602" s="3" t="str">
        <f t="shared" si="49"/>
        <v/>
      </c>
      <c r="G602" s="3" t="str">
        <f>IF(A602="","",IF(HOUR(A602)&lt;StartHour,StartHour,IF(HOUR(A602)&gt;FinishHour,FinishHour,HOUR(A602))))</f>
        <v/>
      </c>
      <c r="H602" s="3" t="str">
        <f t="shared" si="50"/>
        <v/>
      </c>
      <c r="I602" s="33" t="e">
        <f>IF(OR(A602="",B602=""),NA(),MAX(0,IF(A602-B602=0,SameDayCycleTimeSettingValue,(A602-B602) *24)))</f>
        <v>#N/A</v>
      </c>
      <c r="J602" s="33" t="e">
        <f>IF(OR(A602="",B602=""),NA(),MAX(0,IF(A602-B602=0,SameDayCycleTimeSettingValue,((A602-B602) *24)-(INT((A602-B602)) * (24-(FinishHour-StartHour))))))</f>
        <v>#N/A</v>
      </c>
      <c r="K602" s="3" t="e">
        <f ca="1">IF(OR(A602&lt;&gt;"",B602=""),NA(),MAX(0,IF(_xlfn.DAYS(NOW(),B602)=0,SameDayCycleTimeSettingValue,_xlfn.DAYS(NOW(),B602))))</f>
        <v>#N/A</v>
      </c>
    </row>
    <row r="603" spans="1:11" x14ac:dyDescent="0.25">
      <c r="A603" s="32" t="str">
        <f>IF(AND(TRIM(INDEX(CompletedDateValues,ROW(A603)))&lt;&gt;"",INDEX(CompletedDateValues,ROW(A603))&gt;0),INDEX(CompletedDateValues,ROW(A603)),"")</f>
        <v/>
      </c>
      <c r="B603" s="32" t="str">
        <f>IF(AND(TRIM(INDEX(StartDateValues,ROW(A603)))&lt;&gt;"",INDEX(StartDateValues,ROW(A603))&gt;0),INDEX(StartDateValues,ROW(A603)),"")</f>
        <v/>
      </c>
      <c r="C603" s="22" t="str">
        <f t="shared" si="46"/>
        <v/>
      </c>
      <c r="D603" s="3" t="str">
        <f t="shared" si="47"/>
        <v/>
      </c>
      <c r="E603" s="3" t="str">
        <f t="shared" si="48"/>
        <v/>
      </c>
      <c r="F603" s="3" t="str">
        <f t="shared" si="49"/>
        <v/>
      </c>
      <c r="G603" s="3" t="str">
        <f>IF(A603="","",IF(HOUR(A603)&lt;StartHour,StartHour,IF(HOUR(A603)&gt;FinishHour,FinishHour,HOUR(A603))))</f>
        <v/>
      </c>
      <c r="H603" s="3" t="str">
        <f t="shared" si="50"/>
        <v/>
      </c>
      <c r="I603" s="33" t="e">
        <f>IF(OR(A603="",B603=""),NA(),MAX(0,IF(A603-B603=0,SameDayCycleTimeSettingValue,(A603-B603) *24)))</f>
        <v>#N/A</v>
      </c>
      <c r="J603" s="33" t="e">
        <f>IF(OR(A603="",B603=""),NA(),MAX(0,IF(A603-B603=0,SameDayCycleTimeSettingValue,((A603-B603) *24)-(INT((A603-B603)) * (24-(FinishHour-StartHour))))))</f>
        <v>#N/A</v>
      </c>
      <c r="K603" s="3" t="e">
        <f ca="1">IF(OR(A603&lt;&gt;"",B603=""),NA(),MAX(0,IF(_xlfn.DAYS(NOW(),B603)=0,SameDayCycleTimeSettingValue,_xlfn.DAYS(NOW(),B603))))</f>
        <v>#N/A</v>
      </c>
    </row>
    <row r="604" spans="1:11" x14ac:dyDescent="0.25">
      <c r="A604" s="32" t="str">
        <f>IF(AND(TRIM(INDEX(CompletedDateValues,ROW(A604)))&lt;&gt;"",INDEX(CompletedDateValues,ROW(A604))&gt;0),INDEX(CompletedDateValues,ROW(A604)),"")</f>
        <v/>
      </c>
      <c r="B604" s="32" t="str">
        <f>IF(AND(TRIM(INDEX(StartDateValues,ROW(A604)))&lt;&gt;"",INDEX(StartDateValues,ROW(A604))&gt;0),INDEX(StartDateValues,ROW(A604)),"")</f>
        <v/>
      </c>
      <c r="C604" s="22" t="str">
        <f t="shared" si="46"/>
        <v/>
      </c>
      <c r="D604" s="3" t="str">
        <f t="shared" si="47"/>
        <v/>
      </c>
      <c r="E604" s="3" t="str">
        <f t="shared" si="48"/>
        <v/>
      </c>
      <c r="F604" s="3" t="str">
        <f t="shared" si="49"/>
        <v/>
      </c>
      <c r="G604" s="3" t="str">
        <f>IF(A604="","",IF(HOUR(A604)&lt;StartHour,StartHour,IF(HOUR(A604)&gt;FinishHour,FinishHour,HOUR(A604))))</f>
        <v/>
      </c>
      <c r="H604" s="3" t="str">
        <f t="shared" si="50"/>
        <v/>
      </c>
      <c r="I604" s="33" t="e">
        <f>IF(OR(A604="",B604=""),NA(),MAX(0,IF(A604-B604=0,SameDayCycleTimeSettingValue,(A604-B604) *24)))</f>
        <v>#N/A</v>
      </c>
      <c r="J604" s="33" t="e">
        <f>IF(OR(A604="",B604=""),NA(),MAX(0,IF(A604-B604=0,SameDayCycleTimeSettingValue,((A604-B604) *24)-(INT((A604-B604)) * (24-(FinishHour-StartHour))))))</f>
        <v>#N/A</v>
      </c>
      <c r="K604" s="3" t="e">
        <f ca="1">IF(OR(A604&lt;&gt;"",B604=""),NA(),MAX(0,IF(_xlfn.DAYS(NOW(),B604)=0,SameDayCycleTimeSettingValue,_xlfn.DAYS(NOW(),B604))))</f>
        <v>#N/A</v>
      </c>
    </row>
    <row r="605" spans="1:11" x14ac:dyDescent="0.25">
      <c r="A605" s="32" t="str">
        <f>IF(AND(TRIM(INDEX(CompletedDateValues,ROW(A605)))&lt;&gt;"",INDEX(CompletedDateValues,ROW(A605))&gt;0),INDEX(CompletedDateValues,ROW(A605)),"")</f>
        <v/>
      </c>
      <c r="B605" s="32" t="str">
        <f>IF(AND(TRIM(INDEX(StartDateValues,ROW(A605)))&lt;&gt;"",INDEX(StartDateValues,ROW(A605))&gt;0),INDEX(StartDateValues,ROW(A605)),"")</f>
        <v/>
      </c>
      <c r="C605" s="22" t="str">
        <f t="shared" si="46"/>
        <v/>
      </c>
      <c r="D605" s="3" t="str">
        <f t="shared" si="47"/>
        <v/>
      </c>
      <c r="E605" s="3" t="str">
        <f t="shared" si="48"/>
        <v/>
      </c>
      <c r="F605" s="3" t="str">
        <f t="shared" si="49"/>
        <v/>
      </c>
      <c r="G605" s="3" t="str">
        <f>IF(A605="","",IF(HOUR(A605)&lt;StartHour,StartHour,IF(HOUR(A605)&gt;FinishHour,FinishHour,HOUR(A605))))</f>
        <v/>
      </c>
      <c r="H605" s="3" t="str">
        <f t="shared" si="50"/>
        <v/>
      </c>
      <c r="I605" s="33" t="e">
        <f>IF(OR(A605="",B605=""),NA(),MAX(0,IF(A605-B605=0,SameDayCycleTimeSettingValue,(A605-B605) *24)))</f>
        <v>#N/A</v>
      </c>
      <c r="J605" s="33" t="e">
        <f>IF(OR(A605="",B605=""),NA(),MAX(0,IF(A605-B605=0,SameDayCycleTimeSettingValue,((A605-B605) *24)-(INT((A605-B605)) * (24-(FinishHour-StartHour))))))</f>
        <v>#N/A</v>
      </c>
      <c r="K605" s="3" t="e">
        <f ca="1">IF(OR(A605&lt;&gt;"",B605=""),NA(),MAX(0,IF(_xlfn.DAYS(NOW(),B605)=0,SameDayCycleTimeSettingValue,_xlfn.DAYS(NOW(),B605))))</f>
        <v>#N/A</v>
      </c>
    </row>
    <row r="606" spans="1:11" x14ac:dyDescent="0.25">
      <c r="A606" s="32" t="str">
        <f>IF(AND(TRIM(INDEX(CompletedDateValues,ROW(A606)))&lt;&gt;"",INDEX(CompletedDateValues,ROW(A606))&gt;0),INDEX(CompletedDateValues,ROW(A606)),"")</f>
        <v/>
      </c>
      <c r="B606" s="32" t="str">
        <f>IF(AND(TRIM(INDEX(StartDateValues,ROW(A606)))&lt;&gt;"",INDEX(StartDateValues,ROW(A606))&gt;0),INDEX(StartDateValues,ROW(A606)),"")</f>
        <v/>
      </c>
      <c r="C606" s="22" t="str">
        <f t="shared" si="46"/>
        <v/>
      </c>
      <c r="D606" s="3" t="str">
        <f t="shared" si="47"/>
        <v/>
      </c>
      <c r="E606" s="3" t="str">
        <f t="shared" si="48"/>
        <v/>
      </c>
      <c r="F606" s="3" t="str">
        <f t="shared" si="49"/>
        <v/>
      </c>
      <c r="G606" s="3" t="str">
        <f>IF(A606="","",IF(HOUR(A606)&lt;StartHour,StartHour,IF(HOUR(A606)&gt;FinishHour,FinishHour,HOUR(A606))))</f>
        <v/>
      </c>
      <c r="H606" s="3" t="str">
        <f t="shared" si="50"/>
        <v/>
      </c>
      <c r="I606" s="33" t="e">
        <f>IF(OR(A606="",B606=""),NA(),MAX(0,IF(A606-B606=0,SameDayCycleTimeSettingValue,(A606-B606) *24)))</f>
        <v>#N/A</v>
      </c>
      <c r="J606" s="33" t="e">
        <f>IF(OR(A606="",B606=""),NA(),MAX(0,IF(A606-B606=0,SameDayCycleTimeSettingValue,((A606-B606) *24)-(INT((A606-B606)) * (24-(FinishHour-StartHour))))))</f>
        <v>#N/A</v>
      </c>
      <c r="K606" s="3" t="e">
        <f ca="1">IF(OR(A606&lt;&gt;"",B606=""),NA(),MAX(0,IF(_xlfn.DAYS(NOW(),B606)=0,SameDayCycleTimeSettingValue,_xlfn.DAYS(NOW(),B606))))</f>
        <v>#N/A</v>
      </c>
    </row>
    <row r="607" spans="1:11" x14ac:dyDescent="0.25">
      <c r="A607" s="32" t="str">
        <f>IF(AND(TRIM(INDEX(CompletedDateValues,ROW(A607)))&lt;&gt;"",INDEX(CompletedDateValues,ROW(A607))&gt;0),INDEX(CompletedDateValues,ROW(A607)),"")</f>
        <v/>
      </c>
      <c r="B607" s="32" t="str">
        <f>IF(AND(TRIM(INDEX(StartDateValues,ROW(A607)))&lt;&gt;"",INDEX(StartDateValues,ROW(A607))&gt;0),INDEX(StartDateValues,ROW(A607)),"")</f>
        <v/>
      </c>
      <c r="C607" s="22" t="str">
        <f t="shared" si="46"/>
        <v/>
      </c>
      <c r="D607" s="3" t="str">
        <f t="shared" si="47"/>
        <v/>
      </c>
      <c r="E607" s="3" t="str">
        <f t="shared" si="48"/>
        <v/>
      </c>
      <c r="F607" s="3" t="str">
        <f t="shared" si="49"/>
        <v/>
      </c>
      <c r="G607" s="3" t="str">
        <f>IF(A607="","",IF(HOUR(A607)&lt;StartHour,StartHour,IF(HOUR(A607)&gt;FinishHour,FinishHour,HOUR(A607))))</f>
        <v/>
      </c>
      <c r="H607" s="3" t="str">
        <f t="shared" si="50"/>
        <v/>
      </c>
      <c r="I607" s="33" t="e">
        <f>IF(OR(A607="",B607=""),NA(),MAX(0,IF(A607-B607=0,SameDayCycleTimeSettingValue,(A607-B607) *24)))</f>
        <v>#N/A</v>
      </c>
      <c r="J607" s="33" t="e">
        <f>IF(OR(A607="",B607=""),NA(),MAX(0,IF(A607-B607=0,SameDayCycleTimeSettingValue,((A607-B607) *24)-(INT((A607-B607)) * (24-(FinishHour-StartHour))))))</f>
        <v>#N/A</v>
      </c>
      <c r="K607" s="3" t="e">
        <f ca="1">IF(OR(A607&lt;&gt;"",B607=""),NA(),MAX(0,IF(_xlfn.DAYS(NOW(),B607)=0,SameDayCycleTimeSettingValue,_xlfn.DAYS(NOW(),B607))))</f>
        <v>#N/A</v>
      </c>
    </row>
    <row r="608" spans="1:11" x14ac:dyDescent="0.25">
      <c r="A608" s="32" t="str">
        <f>IF(AND(TRIM(INDEX(CompletedDateValues,ROW(A608)))&lt;&gt;"",INDEX(CompletedDateValues,ROW(A608))&gt;0),INDEX(CompletedDateValues,ROW(A608)),"")</f>
        <v/>
      </c>
      <c r="B608" s="32" t="str">
        <f>IF(AND(TRIM(INDEX(StartDateValues,ROW(A608)))&lt;&gt;"",INDEX(StartDateValues,ROW(A608))&gt;0),INDEX(StartDateValues,ROW(A608)),"")</f>
        <v/>
      </c>
      <c r="C608" s="22" t="str">
        <f t="shared" si="46"/>
        <v/>
      </c>
      <c r="D608" s="3" t="str">
        <f t="shared" si="47"/>
        <v/>
      </c>
      <c r="E608" s="3" t="str">
        <f t="shared" si="48"/>
        <v/>
      </c>
      <c r="F608" s="3" t="str">
        <f t="shared" si="49"/>
        <v/>
      </c>
      <c r="G608" s="3" t="str">
        <f>IF(A608="","",IF(HOUR(A608)&lt;StartHour,StartHour,IF(HOUR(A608)&gt;FinishHour,FinishHour,HOUR(A608))))</f>
        <v/>
      </c>
      <c r="H608" s="3" t="str">
        <f t="shared" si="50"/>
        <v/>
      </c>
      <c r="I608" s="33" t="e">
        <f>IF(OR(A608="",B608=""),NA(),MAX(0,IF(A608-B608=0,SameDayCycleTimeSettingValue,(A608-B608) *24)))</f>
        <v>#N/A</v>
      </c>
      <c r="J608" s="33" t="e">
        <f>IF(OR(A608="",B608=""),NA(),MAX(0,IF(A608-B608=0,SameDayCycleTimeSettingValue,((A608-B608) *24)-(INT((A608-B608)) * (24-(FinishHour-StartHour))))))</f>
        <v>#N/A</v>
      </c>
      <c r="K608" s="3" t="e">
        <f ca="1">IF(OR(A608&lt;&gt;"",B608=""),NA(),MAX(0,IF(_xlfn.DAYS(NOW(),B608)=0,SameDayCycleTimeSettingValue,_xlfn.DAYS(NOW(),B608))))</f>
        <v>#N/A</v>
      </c>
    </row>
    <row r="609" spans="1:11" x14ac:dyDescent="0.25">
      <c r="A609" s="32" t="str">
        <f>IF(AND(TRIM(INDEX(CompletedDateValues,ROW(A609)))&lt;&gt;"",INDEX(CompletedDateValues,ROW(A609))&gt;0),INDEX(CompletedDateValues,ROW(A609)),"")</f>
        <v/>
      </c>
      <c r="B609" s="32" t="str">
        <f>IF(AND(TRIM(INDEX(StartDateValues,ROW(A609)))&lt;&gt;"",INDEX(StartDateValues,ROW(A609))&gt;0),INDEX(StartDateValues,ROW(A609)),"")</f>
        <v/>
      </c>
      <c r="C609" s="22" t="str">
        <f t="shared" si="46"/>
        <v/>
      </c>
      <c r="D609" s="3" t="str">
        <f t="shared" si="47"/>
        <v/>
      </c>
      <c r="E609" s="3" t="str">
        <f t="shared" si="48"/>
        <v/>
      </c>
      <c r="F609" s="3" t="str">
        <f t="shared" si="49"/>
        <v/>
      </c>
      <c r="G609" s="3" t="str">
        <f>IF(A609="","",IF(HOUR(A609)&lt;StartHour,StartHour,IF(HOUR(A609)&gt;FinishHour,FinishHour,HOUR(A609))))</f>
        <v/>
      </c>
      <c r="H609" s="3" t="str">
        <f t="shared" si="50"/>
        <v/>
      </c>
      <c r="I609" s="33" t="e">
        <f>IF(OR(A609="",B609=""),NA(),MAX(0,IF(A609-B609=0,SameDayCycleTimeSettingValue,(A609-B609) *24)))</f>
        <v>#N/A</v>
      </c>
      <c r="J609" s="33" t="e">
        <f>IF(OR(A609="",B609=""),NA(),MAX(0,IF(A609-B609=0,SameDayCycleTimeSettingValue,((A609-B609) *24)-(INT((A609-B609)) * (24-(FinishHour-StartHour))))))</f>
        <v>#N/A</v>
      </c>
      <c r="K609" s="3" t="e">
        <f ca="1">IF(OR(A609&lt;&gt;"",B609=""),NA(),MAX(0,IF(_xlfn.DAYS(NOW(),B609)=0,SameDayCycleTimeSettingValue,_xlfn.DAYS(NOW(),B609))))</f>
        <v>#N/A</v>
      </c>
    </row>
    <row r="610" spans="1:11" x14ac:dyDescent="0.25">
      <c r="A610" s="32" t="str">
        <f>IF(AND(TRIM(INDEX(CompletedDateValues,ROW(A610)))&lt;&gt;"",INDEX(CompletedDateValues,ROW(A610))&gt;0),INDEX(CompletedDateValues,ROW(A610)),"")</f>
        <v/>
      </c>
      <c r="B610" s="32" t="str">
        <f>IF(AND(TRIM(INDEX(StartDateValues,ROW(A610)))&lt;&gt;"",INDEX(StartDateValues,ROW(A610))&gt;0),INDEX(StartDateValues,ROW(A610)),"")</f>
        <v/>
      </c>
      <c r="C610" s="22" t="str">
        <f t="shared" si="46"/>
        <v/>
      </c>
      <c r="D610" s="3" t="str">
        <f t="shared" si="47"/>
        <v/>
      </c>
      <c r="E610" s="3" t="str">
        <f t="shared" si="48"/>
        <v/>
      </c>
      <c r="F610" s="3" t="str">
        <f t="shared" si="49"/>
        <v/>
      </c>
      <c r="G610" s="3" t="str">
        <f>IF(A610="","",IF(HOUR(A610)&lt;StartHour,StartHour,IF(HOUR(A610)&gt;FinishHour,FinishHour,HOUR(A610))))</f>
        <v/>
      </c>
      <c r="H610" s="3" t="str">
        <f t="shared" si="50"/>
        <v/>
      </c>
      <c r="I610" s="33" t="e">
        <f>IF(OR(A610="",B610=""),NA(),MAX(0,IF(A610-B610=0,SameDayCycleTimeSettingValue,(A610-B610) *24)))</f>
        <v>#N/A</v>
      </c>
      <c r="J610" s="33" t="e">
        <f>IF(OR(A610="",B610=""),NA(),MAX(0,IF(A610-B610=0,SameDayCycleTimeSettingValue,((A610-B610) *24)-(INT((A610-B610)) * (24-(FinishHour-StartHour))))))</f>
        <v>#N/A</v>
      </c>
      <c r="K610" s="3" t="e">
        <f ca="1">IF(OR(A610&lt;&gt;"",B610=""),NA(),MAX(0,IF(_xlfn.DAYS(NOW(),B610)=0,SameDayCycleTimeSettingValue,_xlfn.DAYS(NOW(),B610))))</f>
        <v>#N/A</v>
      </c>
    </row>
    <row r="611" spans="1:11" x14ac:dyDescent="0.25">
      <c r="A611" s="32" t="str">
        <f>IF(AND(TRIM(INDEX(CompletedDateValues,ROW(A611)))&lt;&gt;"",INDEX(CompletedDateValues,ROW(A611))&gt;0),INDEX(CompletedDateValues,ROW(A611)),"")</f>
        <v/>
      </c>
      <c r="B611" s="32" t="str">
        <f>IF(AND(TRIM(INDEX(StartDateValues,ROW(A611)))&lt;&gt;"",INDEX(StartDateValues,ROW(A611))&gt;0),INDEX(StartDateValues,ROW(A611)),"")</f>
        <v/>
      </c>
      <c r="C611" s="22" t="str">
        <f t="shared" si="46"/>
        <v/>
      </c>
      <c r="D611" s="3" t="str">
        <f t="shared" si="47"/>
        <v/>
      </c>
      <c r="E611" s="3" t="str">
        <f t="shared" si="48"/>
        <v/>
      </c>
      <c r="F611" s="3" t="str">
        <f t="shared" si="49"/>
        <v/>
      </c>
      <c r="G611" s="3" t="str">
        <f>IF(A611="","",IF(HOUR(A611)&lt;StartHour,StartHour,IF(HOUR(A611)&gt;FinishHour,FinishHour,HOUR(A611))))</f>
        <v/>
      </c>
      <c r="H611" s="3" t="str">
        <f t="shared" si="50"/>
        <v/>
      </c>
      <c r="I611" s="33" t="e">
        <f>IF(OR(A611="",B611=""),NA(),MAX(0,IF(A611-B611=0,SameDayCycleTimeSettingValue,(A611-B611) *24)))</f>
        <v>#N/A</v>
      </c>
      <c r="J611" s="33" t="e">
        <f>IF(OR(A611="",B611=""),NA(),MAX(0,IF(A611-B611=0,SameDayCycleTimeSettingValue,((A611-B611) *24)-(INT((A611-B611)) * (24-(FinishHour-StartHour))))))</f>
        <v>#N/A</v>
      </c>
      <c r="K611" s="3" t="e">
        <f ca="1">IF(OR(A611&lt;&gt;"",B611=""),NA(),MAX(0,IF(_xlfn.DAYS(NOW(),B611)=0,SameDayCycleTimeSettingValue,_xlfn.DAYS(NOW(),B611))))</f>
        <v>#N/A</v>
      </c>
    </row>
    <row r="612" spans="1:11" x14ac:dyDescent="0.25">
      <c r="A612" s="32" t="str">
        <f>IF(AND(TRIM(INDEX(CompletedDateValues,ROW(A612)))&lt;&gt;"",INDEX(CompletedDateValues,ROW(A612))&gt;0),INDEX(CompletedDateValues,ROW(A612)),"")</f>
        <v/>
      </c>
      <c r="B612" s="32" t="str">
        <f>IF(AND(TRIM(INDEX(StartDateValues,ROW(A612)))&lt;&gt;"",INDEX(StartDateValues,ROW(A612))&gt;0),INDEX(StartDateValues,ROW(A612)),"")</f>
        <v/>
      </c>
      <c r="C612" s="22" t="str">
        <f t="shared" si="46"/>
        <v/>
      </c>
      <c r="D612" s="3" t="str">
        <f t="shared" si="47"/>
        <v/>
      </c>
      <c r="E612" s="3" t="str">
        <f t="shared" si="48"/>
        <v/>
      </c>
      <c r="F612" s="3" t="str">
        <f t="shared" si="49"/>
        <v/>
      </c>
      <c r="G612" s="3" t="str">
        <f>IF(A612="","",IF(HOUR(A612)&lt;StartHour,StartHour,IF(HOUR(A612)&gt;FinishHour,FinishHour,HOUR(A612))))</f>
        <v/>
      </c>
      <c r="H612" s="3" t="str">
        <f t="shared" si="50"/>
        <v/>
      </c>
      <c r="I612" s="33" t="e">
        <f>IF(OR(A612="",B612=""),NA(),MAX(0,IF(A612-B612=0,SameDayCycleTimeSettingValue,(A612-B612) *24)))</f>
        <v>#N/A</v>
      </c>
      <c r="J612" s="33" t="e">
        <f>IF(OR(A612="",B612=""),NA(),MAX(0,IF(A612-B612=0,SameDayCycleTimeSettingValue,((A612-B612) *24)-(INT((A612-B612)) * (24-(FinishHour-StartHour))))))</f>
        <v>#N/A</v>
      </c>
      <c r="K612" s="3" t="e">
        <f ca="1">IF(OR(A612&lt;&gt;"",B612=""),NA(),MAX(0,IF(_xlfn.DAYS(NOW(),B612)=0,SameDayCycleTimeSettingValue,_xlfn.DAYS(NOW(),B612))))</f>
        <v>#N/A</v>
      </c>
    </row>
    <row r="613" spans="1:11" x14ac:dyDescent="0.25">
      <c r="A613" s="32" t="str">
        <f>IF(AND(TRIM(INDEX(CompletedDateValues,ROW(A613)))&lt;&gt;"",INDEX(CompletedDateValues,ROW(A613))&gt;0),INDEX(CompletedDateValues,ROW(A613)),"")</f>
        <v/>
      </c>
      <c r="B613" s="32" t="str">
        <f>IF(AND(TRIM(INDEX(StartDateValues,ROW(A613)))&lt;&gt;"",INDEX(StartDateValues,ROW(A613))&gt;0),INDEX(StartDateValues,ROW(A613)),"")</f>
        <v/>
      </c>
      <c r="C613" s="22" t="str">
        <f t="shared" si="46"/>
        <v/>
      </c>
      <c r="D613" s="3" t="str">
        <f t="shared" si="47"/>
        <v/>
      </c>
      <c r="E613" s="3" t="str">
        <f t="shared" si="48"/>
        <v/>
      </c>
      <c r="F613" s="3" t="str">
        <f t="shared" si="49"/>
        <v/>
      </c>
      <c r="G613" s="3" t="str">
        <f>IF(A613="","",IF(HOUR(A613)&lt;StartHour,StartHour,IF(HOUR(A613)&gt;FinishHour,FinishHour,HOUR(A613))))</f>
        <v/>
      </c>
      <c r="H613" s="3" t="str">
        <f t="shared" si="50"/>
        <v/>
      </c>
      <c r="I613" s="33" t="e">
        <f>IF(OR(A613="",B613=""),NA(),MAX(0,IF(A613-B613=0,SameDayCycleTimeSettingValue,(A613-B613) *24)))</f>
        <v>#N/A</v>
      </c>
      <c r="J613" s="33" t="e">
        <f>IF(OR(A613="",B613=""),NA(),MAX(0,IF(A613-B613=0,SameDayCycleTimeSettingValue,((A613-B613) *24)-(INT((A613-B613)) * (24-(FinishHour-StartHour))))))</f>
        <v>#N/A</v>
      </c>
      <c r="K613" s="3" t="e">
        <f ca="1">IF(OR(A613&lt;&gt;"",B613=""),NA(),MAX(0,IF(_xlfn.DAYS(NOW(),B613)=0,SameDayCycleTimeSettingValue,_xlfn.DAYS(NOW(),B613))))</f>
        <v>#N/A</v>
      </c>
    </row>
    <row r="614" spans="1:11" x14ac:dyDescent="0.25">
      <c r="A614" s="32" t="str">
        <f>IF(AND(TRIM(INDEX(CompletedDateValues,ROW(A614)))&lt;&gt;"",INDEX(CompletedDateValues,ROW(A614))&gt;0),INDEX(CompletedDateValues,ROW(A614)),"")</f>
        <v/>
      </c>
      <c r="B614" s="32" t="str">
        <f>IF(AND(TRIM(INDEX(StartDateValues,ROW(A614)))&lt;&gt;"",INDEX(StartDateValues,ROW(A614))&gt;0),INDEX(StartDateValues,ROW(A614)),"")</f>
        <v/>
      </c>
      <c r="C614" s="22" t="str">
        <f t="shared" si="46"/>
        <v/>
      </c>
      <c r="D614" s="3" t="str">
        <f t="shared" si="47"/>
        <v/>
      </c>
      <c r="E614" s="3" t="str">
        <f t="shared" si="48"/>
        <v/>
      </c>
      <c r="F614" s="3" t="str">
        <f t="shared" si="49"/>
        <v/>
      </c>
      <c r="G614" s="3" t="str">
        <f>IF(A614="","",IF(HOUR(A614)&lt;StartHour,StartHour,IF(HOUR(A614)&gt;FinishHour,FinishHour,HOUR(A614))))</f>
        <v/>
      </c>
      <c r="H614" s="3" t="str">
        <f t="shared" si="50"/>
        <v/>
      </c>
      <c r="I614" s="33" t="e">
        <f>IF(OR(A614="",B614=""),NA(),MAX(0,IF(A614-B614=0,SameDayCycleTimeSettingValue,(A614-B614) *24)))</f>
        <v>#N/A</v>
      </c>
      <c r="J614" s="33" t="e">
        <f>IF(OR(A614="",B614=""),NA(),MAX(0,IF(A614-B614=0,SameDayCycleTimeSettingValue,((A614-B614) *24)-(INT((A614-B614)) * (24-(FinishHour-StartHour))))))</f>
        <v>#N/A</v>
      </c>
      <c r="K614" s="3" t="e">
        <f ca="1">IF(OR(A614&lt;&gt;"",B614=""),NA(),MAX(0,IF(_xlfn.DAYS(NOW(),B614)=0,SameDayCycleTimeSettingValue,_xlfn.DAYS(NOW(),B614))))</f>
        <v>#N/A</v>
      </c>
    </row>
    <row r="615" spans="1:11" x14ac:dyDescent="0.25">
      <c r="A615" s="32" t="str">
        <f>IF(AND(TRIM(INDEX(CompletedDateValues,ROW(A615)))&lt;&gt;"",INDEX(CompletedDateValues,ROW(A615))&gt;0),INDEX(CompletedDateValues,ROW(A615)),"")</f>
        <v/>
      </c>
      <c r="B615" s="32" t="str">
        <f>IF(AND(TRIM(INDEX(StartDateValues,ROW(A615)))&lt;&gt;"",INDEX(StartDateValues,ROW(A615))&gt;0),INDEX(StartDateValues,ROW(A615)),"")</f>
        <v/>
      </c>
      <c r="C615" s="22" t="str">
        <f t="shared" si="46"/>
        <v/>
      </c>
      <c r="D615" s="3" t="str">
        <f t="shared" si="47"/>
        <v/>
      </c>
      <c r="E615" s="3" t="str">
        <f t="shared" si="48"/>
        <v/>
      </c>
      <c r="F615" s="3" t="str">
        <f t="shared" si="49"/>
        <v/>
      </c>
      <c r="G615" s="3" t="str">
        <f>IF(A615="","",IF(HOUR(A615)&lt;StartHour,StartHour,IF(HOUR(A615)&gt;FinishHour,FinishHour,HOUR(A615))))</f>
        <v/>
      </c>
      <c r="H615" s="3" t="str">
        <f t="shared" si="50"/>
        <v/>
      </c>
      <c r="I615" s="33" t="e">
        <f>IF(OR(A615="",B615=""),NA(),MAX(0,IF(A615-B615=0,SameDayCycleTimeSettingValue,(A615-B615) *24)))</f>
        <v>#N/A</v>
      </c>
      <c r="J615" s="33" t="e">
        <f>IF(OR(A615="",B615=""),NA(),MAX(0,IF(A615-B615=0,SameDayCycleTimeSettingValue,((A615-B615) *24)-(INT((A615-B615)) * (24-(FinishHour-StartHour))))))</f>
        <v>#N/A</v>
      </c>
      <c r="K615" s="3" t="e">
        <f ca="1">IF(OR(A615&lt;&gt;"",B615=""),NA(),MAX(0,IF(_xlfn.DAYS(NOW(),B615)=0,SameDayCycleTimeSettingValue,_xlfn.DAYS(NOW(),B615))))</f>
        <v>#N/A</v>
      </c>
    </row>
    <row r="616" spans="1:11" x14ac:dyDescent="0.25">
      <c r="A616" s="32" t="str">
        <f>IF(AND(TRIM(INDEX(CompletedDateValues,ROW(A616)))&lt;&gt;"",INDEX(CompletedDateValues,ROW(A616))&gt;0),INDEX(CompletedDateValues,ROW(A616)),"")</f>
        <v/>
      </c>
      <c r="B616" s="32" t="str">
        <f>IF(AND(TRIM(INDEX(StartDateValues,ROW(A616)))&lt;&gt;"",INDEX(StartDateValues,ROW(A616))&gt;0),INDEX(StartDateValues,ROW(A616)),"")</f>
        <v/>
      </c>
      <c r="C616" s="22" t="str">
        <f t="shared" si="46"/>
        <v/>
      </c>
      <c r="D616" s="3" t="str">
        <f t="shared" si="47"/>
        <v/>
      </c>
      <c r="E616" s="3" t="str">
        <f t="shared" si="48"/>
        <v/>
      </c>
      <c r="F616" s="3" t="str">
        <f t="shared" si="49"/>
        <v/>
      </c>
      <c r="G616" s="3" t="str">
        <f>IF(A616="","",IF(HOUR(A616)&lt;StartHour,StartHour,IF(HOUR(A616)&gt;FinishHour,FinishHour,HOUR(A616))))</f>
        <v/>
      </c>
      <c r="H616" s="3" t="str">
        <f t="shared" si="50"/>
        <v/>
      </c>
      <c r="I616" s="33" t="e">
        <f>IF(OR(A616="",B616=""),NA(),MAX(0,IF(A616-B616=0,SameDayCycleTimeSettingValue,(A616-B616) *24)))</f>
        <v>#N/A</v>
      </c>
      <c r="J616" s="33" t="e">
        <f>IF(OR(A616="",B616=""),NA(),MAX(0,IF(A616-B616=0,SameDayCycleTimeSettingValue,((A616-B616) *24)-(INT((A616-B616)) * (24-(FinishHour-StartHour))))))</f>
        <v>#N/A</v>
      </c>
      <c r="K616" s="3" t="e">
        <f ca="1">IF(OR(A616&lt;&gt;"",B616=""),NA(),MAX(0,IF(_xlfn.DAYS(NOW(),B616)=0,SameDayCycleTimeSettingValue,_xlfn.DAYS(NOW(),B616))))</f>
        <v>#N/A</v>
      </c>
    </row>
    <row r="617" spans="1:11" x14ac:dyDescent="0.25">
      <c r="A617" s="32" t="str">
        <f>IF(AND(TRIM(INDEX(CompletedDateValues,ROW(A617)))&lt;&gt;"",INDEX(CompletedDateValues,ROW(A617))&gt;0),INDEX(CompletedDateValues,ROW(A617)),"")</f>
        <v/>
      </c>
      <c r="B617" s="32" t="str">
        <f>IF(AND(TRIM(INDEX(StartDateValues,ROW(A617)))&lt;&gt;"",INDEX(StartDateValues,ROW(A617))&gt;0),INDEX(StartDateValues,ROW(A617)),"")</f>
        <v/>
      </c>
      <c r="C617" s="22" t="str">
        <f t="shared" si="46"/>
        <v/>
      </c>
      <c r="D617" s="3" t="str">
        <f t="shared" si="47"/>
        <v/>
      </c>
      <c r="E617" s="3" t="str">
        <f t="shared" si="48"/>
        <v/>
      </c>
      <c r="F617" s="3" t="str">
        <f t="shared" si="49"/>
        <v/>
      </c>
      <c r="G617" s="3" t="str">
        <f>IF(A617="","",IF(HOUR(A617)&lt;StartHour,StartHour,IF(HOUR(A617)&gt;FinishHour,FinishHour,HOUR(A617))))</f>
        <v/>
      </c>
      <c r="H617" s="3" t="str">
        <f t="shared" si="50"/>
        <v/>
      </c>
      <c r="I617" s="33" t="e">
        <f>IF(OR(A617="",B617=""),NA(),MAX(0,IF(A617-B617=0,SameDayCycleTimeSettingValue,(A617-B617) *24)))</f>
        <v>#N/A</v>
      </c>
      <c r="J617" s="33" t="e">
        <f>IF(OR(A617="",B617=""),NA(),MAX(0,IF(A617-B617=0,SameDayCycleTimeSettingValue,((A617-B617) *24)-(INT((A617-B617)) * (24-(FinishHour-StartHour))))))</f>
        <v>#N/A</v>
      </c>
      <c r="K617" s="3" t="e">
        <f ca="1">IF(OR(A617&lt;&gt;"",B617=""),NA(),MAX(0,IF(_xlfn.DAYS(NOW(),B617)=0,SameDayCycleTimeSettingValue,_xlfn.DAYS(NOW(),B617))))</f>
        <v>#N/A</v>
      </c>
    </row>
    <row r="618" spans="1:11" x14ac:dyDescent="0.25">
      <c r="A618" s="32" t="str">
        <f>IF(AND(TRIM(INDEX(CompletedDateValues,ROW(A618)))&lt;&gt;"",INDEX(CompletedDateValues,ROW(A618))&gt;0),INDEX(CompletedDateValues,ROW(A618)),"")</f>
        <v/>
      </c>
      <c r="B618" s="32" t="str">
        <f>IF(AND(TRIM(INDEX(StartDateValues,ROW(A618)))&lt;&gt;"",INDEX(StartDateValues,ROW(A618))&gt;0),INDEX(StartDateValues,ROW(A618)),"")</f>
        <v/>
      </c>
      <c r="C618" s="22" t="str">
        <f t="shared" si="46"/>
        <v/>
      </c>
      <c r="D618" s="3" t="str">
        <f t="shared" si="47"/>
        <v/>
      </c>
      <c r="E618" s="3" t="str">
        <f t="shared" si="48"/>
        <v/>
      </c>
      <c r="F618" s="3" t="str">
        <f t="shared" si="49"/>
        <v/>
      </c>
      <c r="G618" s="3" t="str">
        <f>IF(A618="","",IF(HOUR(A618)&lt;StartHour,StartHour,IF(HOUR(A618)&gt;FinishHour,FinishHour,HOUR(A618))))</f>
        <v/>
      </c>
      <c r="H618" s="3" t="str">
        <f t="shared" si="50"/>
        <v/>
      </c>
      <c r="I618" s="33" t="e">
        <f>IF(OR(A618="",B618=""),NA(),MAX(0,IF(A618-B618=0,SameDayCycleTimeSettingValue,(A618-B618) *24)))</f>
        <v>#N/A</v>
      </c>
      <c r="J618" s="33" t="e">
        <f>IF(OR(A618="",B618=""),NA(),MAX(0,IF(A618-B618=0,SameDayCycleTimeSettingValue,((A618-B618) *24)-(INT((A618-B618)) * (24-(FinishHour-StartHour))))))</f>
        <v>#N/A</v>
      </c>
      <c r="K618" s="3" t="e">
        <f ca="1">IF(OR(A618&lt;&gt;"",B618=""),NA(),MAX(0,IF(_xlfn.DAYS(NOW(),B618)=0,SameDayCycleTimeSettingValue,_xlfn.DAYS(NOW(),B618))))</f>
        <v>#N/A</v>
      </c>
    </row>
    <row r="619" spans="1:11" x14ac:dyDescent="0.25">
      <c r="A619" s="32" t="str">
        <f>IF(AND(TRIM(INDEX(CompletedDateValues,ROW(A619)))&lt;&gt;"",INDEX(CompletedDateValues,ROW(A619))&gt;0),INDEX(CompletedDateValues,ROW(A619)),"")</f>
        <v/>
      </c>
      <c r="B619" s="32" t="str">
        <f>IF(AND(TRIM(INDEX(StartDateValues,ROW(A619)))&lt;&gt;"",INDEX(StartDateValues,ROW(A619))&gt;0),INDEX(StartDateValues,ROW(A619)),"")</f>
        <v/>
      </c>
      <c r="C619" s="22" t="str">
        <f t="shared" si="46"/>
        <v/>
      </c>
      <c r="D619" s="3" t="str">
        <f t="shared" si="47"/>
        <v/>
      </c>
      <c r="E619" s="3" t="str">
        <f t="shared" si="48"/>
        <v/>
      </c>
      <c r="F619" s="3" t="str">
        <f t="shared" si="49"/>
        <v/>
      </c>
      <c r="G619" s="3" t="str">
        <f>IF(A619="","",IF(HOUR(A619)&lt;StartHour,StartHour,IF(HOUR(A619)&gt;FinishHour,FinishHour,HOUR(A619))))</f>
        <v/>
      </c>
      <c r="H619" s="3" t="str">
        <f t="shared" si="50"/>
        <v/>
      </c>
      <c r="I619" s="33" t="e">
        <f>IF(OR(A619="",B619=""),NA(),MAX(0,IF(A619-B619=0,SameDayCycleTimeSettingValue,(A619-B619) *24)))</f>
        <v>#N/A</v>
      </c>
      <c r="J619" s="33" t="e">
        <f>IF(OR(A619="",B619=""),NA(),MAX(0,IF(A619-B619=0,SameDayCycleTimeSettingValue,((A619-B619) *24)-(INT((A619-B619)) * (24-(FinishHour-StartHour))))))</f>
        <v>#N/A</v>
      </c>
      <c r="K619" s="3" t="e">
        <f ca="1">IF(OR(A619&lt;&gt;"",B619=""),NA(),MAX(0,IF(_xlfn.DAYS(NOW(),B619)=0,SameDayCycleTimeSettingValue,_xlfn.DAYS(NOW(),B619))))</f>
        <v>#N/A</v>
      </c>
    </row>
    <row r="620" spans="1:11" x14ac:dyDescent="0.25">
      <c r="A620" s="32" t="str">
        <f>IF(AND(TRIM(INDEX(CompletedDateValues,ROW(A620)))&lt;&gt;"",INDEX(CompletedDateValues,ROW(A620))&gt;0),INDEX(CompletedDateValues,ROW(A620)),"")</f>
        <v/>
      </c>
      <c r="B620" s="32" t="str">
        <f>IF(AND(TRIM(INDEX(StartDateValues,ROW(A620)))&lt;&gt;"",INDEX(StartDateValues,ROW(A620))&gt;0),INDEX(StartDateValues,ROW(A620)),"")</f>
        <v/>
      </c>
      <c r="C620" s="22" t="str">
        <f t="shared" si="46"/>
        <v/>
      </c>
      <c r="D620" s="3" t="str">
        <f t="shared" si="47"/>
        <v/>
      </c>
      <c r="E620" s="3" t="str">
        <f t="shared" si="48"/>
        <v/>
      </c>
      <c r="F620" s="3" t="str">
        <f t="shared" si="49"/>
        <v/>
      </c>
      <c r="G620" s="3" t="str">
        <f>IF(A620="","",IF(HOUR(A620)&lt;StartHour,StartHour,IF(HOUR(A620)&gt;FinishHour,FinishHour,HOUR(A620))))</f>
        <v/>
      </c>
      <c r="H620" s="3" t="str">
        <f t="shared" si="50"/>
        <v/>
      </c>
      <c r="I620" s="33" t="e">
        <f>IF(OR(A620="",B620=""),NA(),MAX(0,IF(A620-B620=0,SameDayCycleTimeSettingValue,(A620-B620) *24)))</f>
        <v>#N/A</v>
      </c>
      <c r="J620" s="33" t="e">
        <f>IF(OR(A620="",B620=""),NA(),MAX(0,IF(A620-B620=0,SameDayCycleTimeSettingValue,((A620-B620) *24)-(INT((A620-B620)) * (24-(FinishHour-StartHour))))))</f>
        <v>#N/A</v>
      </c>
      <c r="K620" s="3" t="e">
        <f ca="1">IF(OR(A620&lt;&gt;"",B620=""),NA(),MAX(0,IF(_xlfn.DAYS(NOW(),B620)=0,SameDayCycleTimeSettingValue,_xlfn.DAYS(NOW(),B620))))</f>
        <v>#N/A</v>
      </c>
    </row>
    <row r="621" spans="1:11" x14ac:dyDescent="0.25">
      <c r="A621" s="32" t="str">
        <f>IF(AND(TRIM(INDEX(CompletedDateValues,ROW(A621)))&lt;&gt;"",INDEX(CompletedDateValues,ROW(A621))&gt;0),INDEX(CompletedDateValues,ROW(A621)),"")</f>
        <v/>
      </c>
      <c r="B621" s="32" t="str">
        <f>IF(AND(TRIM(INDEX(StartDateValues,ROW(A621)))&lt;&gt;"",INDEX(StartDateValues,ROW(A621))&gt;0),INDEX(StartDateValues,ROW(A621)),"")</f>
        <v/>
      </c>
      <c r="C621" s="22" t="str">
        <f t="shared" si="46"/>
        <v/>
      </c>
      <c r="D621" s="3" t="str">
        <f t="shared" si="47"/>
        <v/>
      </c>
      <c r="E621" s="3" t="str">
        <f t="shared" si="48"/>
        <v/>
      </c>
      <c r="F621" s="3" t="str">
        <f t="shared" si="49"/>
        <v/>
      </c>
      <c r="G621" s="3" t="str">
        <f>IF(A621="","",IF(HOUR(A621)&lt;StartHour,StartHour,IF(HOUR(A621)&gt;FinishHour,FinishHour,HOUR(A621))))</f>
        <v/>
      </c>
      <c r="H621" s="3" t="str">
        <f t="shared" si="50"/>
        <v/>
      </c>
      <c r="I621" s="33" t="e">
        <f>IF(OR(A621="",B621=""),NA(),MAX(0,IF(A621-B621=0,SameDayCycleTimeSettingValue,(A621-B621) *24)))</f>
        <v>#N/A</v>
      </c>
      <c r="J621" s="33" t="e">
        <f>IF(OR(A621="",B621=""),NA(),MAX(0,IF(A621-B621=0,SameDayCycleTimeSettingValue,((A621-B621) *24)-(INT((A621-B621)) * (24-(FinishHour-StartHour))))))</f>
        <v>#N/A</v>
      </c>
      <c r="K621" s="3" t="e">
        <f ca="1">IF(OR(A621&lt;&gt;"",B621=""),NA(),MAX(0,IF(_xlfn.DAYS(NOW(),B621)=0,SameDayCycleTimeSettingValue,_xlfn.DAYS(NOW(),B621))))</f>
        <v>#N/A</v>
      </c>
    </row>
    <row r="622" spans="1:11" x14ac:dyDescent="0.25">
      <c r="A622" s="32" t="str">
        <f>IF(AND(TRIM(INDEX(CompletedDateValues,ROW(A622)))&lt;&gt;"",INDEX(CompletedDateValues,ROW(A622))&gt;0),INDEX(CompletedDateValues,ROW(A622)),"")</f>
        <v/>
      </c>
      <c r="B622" s="32" t="str">
        <f>IF(AND(TRIM(INDEX(StartDateValues,ROW(A622)))&lt;&gt;"",INDEX(StartDateValues,ROW(A622))&gt;0),INDEX(StartDateValues,ROW(A622)),"")</f>
        <v/>
      </c>
      <c r="C622" s="22" t="str">
        <f t="shared" si="46"/>
        <v/>
      </c>
      <c r="D622" s="3" t="str">
        <f t="shared" si="47"/>
        <v/>
      </c>
      <c r="E622" s="3" t="str">
        <f t="shared" si="48"/>
        <v/>
      </c>
      <c r="F622" s="3" t="str">
        <f t="shared" si="49"/>
        <v/>
      </c>
      <c r="G622" s="3" t="str">
        <f>IF(A622="","",IF(HOUR(A622)&lt;StartHour,StartHour,IF(HOUR(A622)&gt;FinishHour,FinishHour,HOUR(A622))))</f>
        <v/>
      </c>
      <c r="H622" s="3" t="str">
        <f t="shared" si="50"/>
        <v/>
      </c>
      <c r="I622" s="33" t="e">
        <f>IF(OR(A622="",B622=""),NA(),MAX(0,IF(A622-B622=0,SameDayCycleTimeSettingValue,(A622-B622) *24)))</f>
        <v>#N/A</v>
      </c>
      <c r="J622" s="33" t="e">
        <f>IF(OR(A622="",B622=""),NA(),MAX(0,IF(A622-B622=0,SameDayCycleTimeSettingValue,((A622-B622) *24)-(INT((A622-B622)) * (24-(FinishHour-StartHour))))))</f>
        <v>#N/A</v>
      </c>
      <c r="K622" s="3" t="e">
        <f ca="1">IF(OR(A622&lt;&gt;"",B622=""),NA(),MAX(0,IF(_xlfn.DAYS(NOW(),B622)=0,SameDayCycleTimeSettingValue,_xlfn.DAYS(NOW(),B622))))</f>
        <v>#N/A</v>
      </c>
    </row>
    <row r="623" spans="1:11" x14ac:dyDescent="0.25">
      <c r="A623" s="32" t="str">
        <f>IF(AND(TRIM(INDEX(CompletedDateValues,ROW(A623)))&lt;&gt;"",INDEX(CompletedDateValues,ROW(A623))&gt;0),INDEX(CompletedDateValues,ROW(A623)),"")</f>
        <v/>
      </c>
      <c r="B623" s="32" t="str">
        <f>IF(AND(TRIM(INDEX(StartDateValues,ROW(A623)))&lt;&gt;"",INDEX(StartDateValues,ROW(A623))&gt;0),INDEX(StartDateValues,ROW(A623)),"")</f>
        <v/>
      </c>
      <c r="C623" s="22" t="str">
        <f t="shared" si="46"/>
        <v/>
      </c>
      <c r="D623" s="3" t="str">
        <f t="shared" si="47"/>
        <v/>
      </c>
      <c r="E623" s="3" t="str">
        <f t="shared" si="48"/>
        <v/>
      </c>
      <c r="F623" s="3" t="str">
        <f t="shared" si="49"/>
        <v/>
      </c>
      <c r="G623" s="3" t="str">
        <f>IF(A623="","",IF(HOUR(A623)&lt;StartHour,StartHour,IF(HOUR(A623)&gt;FinishHour,FinishHour,HOUR(A623))))</f>
        <v/>
      </c>
      <c r="H623" s="3" t="str">
        <f t="shared" si="50"/>
        <v/>
      </c>
      <c r="I623" s="33" t="e">
        <f>IF(OR(A623="",B623=""),NA(),MAX(0,IF(A623-B623=0,SameDayCycleTimeSettingValue,(A623-B623) *24)))</f>
        <v>#N/A</v>
      </c>
      <c r="J623" s="33" t="e">
        <f>IF(OR(A623="",B623=""),NA(),MAX(0,IF(A623-B623=0,SameDayCycleTimeSettingValue,((A623-B623) *24)-(INT((A623-B623)) * (24-(FinishHour-StartHour))))))</f>
        <v>#N/A</v>
      </c>
      <c r="K623" s="3" t="e">
        <f ca="1">IF(OR(A623&lt;&gt;"",B623=""),NA(),MAX(0,IF(_xlfn.DAYS(NOW(),B623)=0,SameDayCycleTimeSettingValue,_xlfn.DAYS(NOW(),B623))))</f>
        <v>#N/A</v>
      </c>
    </row>
    <row r="624" spans="1:11" x14ac:dyDescent="0.25">
      <c r="A624" s="32" t="str">
        <f>IF(AND(TRIM(INDEX(CompletedDateValues,ROW(A624)))&lt;&gt;"",INDEX(CompletedDateValues,ROW(A624))&gt;0),INDEX(CompletedDateValues,ROW(A624)),"")</f>
        <v/>
      </c>
      <c r="B624" s="32" t="str">
        <f>IF(AND(TRIM(INDEX(StartDateValues,ROW(A624)))&lt;&gt;"",INDEX(StartDateValues,ROW(A624))&gt;0),INDEX(StartDateValues,ROW(A624)),"")</f>
        <v/>
      </c>
      <c r="C624" s="22" t="str">
        <f t="shared" si="46"/>
        <v/>
      </c>
      <c r="D624" s="3" t="str">
        <f t="shared" si="47"/>
        <v/>
      </c>
      <c r="E624" s="3" t="str">
        <f t="shared" si="48"/>
        <v/>
      </c>
      <c r="F624" s="3" t="str">
        <f t="shared" si="49"/>
        <v/>
      </c>
      <c r="G624" s="3" t="str">
        <f>IF(A624="","",IF(HOUR(A624)&lt;StartHour,StartHour,IF(HOUR(A624)&gt;FinishHour,FinishHour,HOUR(A624))))</f>
        <v/>
      </c>
      <c r="H624" s="3" t="str">
        <f t="shared" si="50"/>
        <v/>
      </c>
      <c r="I624" s="33" t="e">
        <f>IF(OR(A624="",B624=""),NA(),MAX(0,IF(A624-B624=0,SameDayCycleTimeSettingValue,(A624-B624) *24)))</f>
        <v>#N/A</v>
      </c>
      <c r="J624" s="33" t="e">
        <f>IF(OR(A624="",B624=""),NA(),MAX(0,IF(A624-B624=0,SameDayCycleTimeSettingValue,((A624-B624) *24)-(INT((A624-B624)) * (24-(FinishHour-StartHour))))))</f>
        <v>#N/A</v>
      </c>
      <c r="K624" s="3" t="e">
        <f ca="1">IF(OR(A624&lt;&gt;"",B624=""),NA(),MAX(0,IF(_xlfn.DAYS(NOW(),B624)=0,SameDayCycleTimeSettingValue,_xlfn.DAYS(NOW(),B624))))</f>
        <v>#N/A</v>
      </c>
    </row>
    <row r="625" spans="1:11" x14ac:dyDescent="0.25">
      <c r="A625" s="32" t="str">
        <f>IF(AND(TRIM(INDEX(CompletedDateValues,ROW(A625)))&lt;&gt;"",INDEX(CompletedDateValues,ROW(A625))&gt;0),INDEX(CompletedDateValues,ROW(A625)),"")</f>
        <v/>
      </c>
      <c r="B625" s="32" t="str">
        <f>IF(AND(TRIM(INDEX(StartDateValues,ROW(A625)))&lt;&gt;"",INDEX(StartDateValues,ROW(A625))&gt;0),INDEX(StartDateValues,ROW(A625)),"")</f>
        <v/>
      </c>
      <c r="C625" s="22" t="str">
        <f t="shared" si="46"/>
        <v/>
      </c>
      <c r="D625" s="3" t="str">
        <f t="shared" si="47"/>
        <v/>
      </c>
      <c r="E625" s="3" t="str">
        <f t="shared" si="48"/>
        <v/>
      </c>
      <c r="F625" s="3" t="str">
        <f t="shared" si="49"/>
        <v/>
      </c>
      <c r="G625" s="3" t="str">
        <f>IF(A625="","",IF(HOUR(A625)&lt;StartHour,StartHour,IF(HOUR(A625)&gt;FinishHour,FinishHour,HOUR(A625))))</f>
        <v/>
      </c>
      <c r="H625" s="3" t="str">
        <f t="shared" si="50"/>
        <v/>
      </c>
      <c r="I625" s="33" t="e">
        <f>IF(OR(A625="",B625=""),NA(),MAX(0,IF(A625-B625=0,SameDayCycleTimeSettingValue,(A625-B625) *24)))</f>
        <v>#N/A</v>
      </c>
      <c r="J625" s="33" t="e">
        <f>IF(OR(A625="",B625=""),NA(),MAX(0,IF(A625-B625=0,SameDayCycleTimeSettingValue,((A625-B625) *24)-(INT((A625-B625)) * (24-(FinishHour-StartHour))))))</f>
        <v>#N/A</v>
      </c>
      <c r="K625" s="3" t="e">
        <f ca="1">IF(OR(A625&lt;&gt;"",B625=""),NA(),MAX(0,IF(_xlfn.DAYS(NOW(),B625)=0,SameDayCycleTimeSettingValue,_xlfn.DAYS(NOW(),B625))))</f>
        <v>#N/A</v>
      </c>
    </row>
    <row r="626" spans="1:11" x14ac:dyDescent="0.25">
      <c r="A626" s="32" t="str">
        <f>IF(AND(TRIM(INDEX(CompletedDateValues,ROW(A626)))&lt;&gt;"",INDEX(CompletedDateValues,ROW(A626))&gt;0),INDEX(CompletedDateValues,ROW(A626)),"")</f>
        <v/>
      </c>
      <c r="B626" s="32" t="str">
        <f>IF(AND(TRIM(INDEX(StartDateValues,ROW(A626)))&lt;&gt;"",INDEX(StartDateValues,ROW(A626))&gt;0),INDEX(StartDateValues,ROW(A626)),"")</f>
        <v/>
      </c>
      <c r="C626" s="22" t="str">
        <f t="shared" si="46"/>
        <v/>
      </c>
      <c r="D626" s="3" t="str">
        <f t="shared" si="47"/>
        <v/>
      </c>
      <c r="E626" s="3" t="str">
        <f t="shared" si="48"/>
        <v/>
      </c>
      <c r="F626" s="3" t="str">
        <f t="shared" si="49"/>
        <v/>
      </c>
      <c r="G626" s="3" t="str">
        <f>IF(A626="","",IF(HOUR(A626)&lt;StartHour,StartHour,IF(HOUR(A626)&gt;FinishHour,FinishHour,HOUR(A626))))</f>
        <v/>
      </c>
      <c r="H626" s="3" t="str">
        <f t="shared" si="50"/>
        <v/>
      </c>
      <c r="I626" s="33" t="e">
        <f>IF(OR(A626="",B626=""),NA(),MAX(0,IF(A626-B626=0,SameDayCycleTimeSettingValue,(A626-B626) *24)))</f>
        <v>#N/A</v>
      </c>
      <c r="J626" s="33" t="e">
        <f>IF(OR(A626="",B626=""),NA(),MAX(0,IF(A626-B626=0,SameDayCycleTimeSettingValue,((A626-B626) *24)-(INT((A626-B626)) * (24-(FinishHour-StartHour))))))</f>
        <v>#N/A</v>
      </c>
      <c r="K626" s="3" t="e">
        <f ca="1">IF(OR(A626&lt;&gt;"",B626=""),NA(),MAX(0,IF(_xlfn.DAYS(NOW(),B626)=0,SameDayCycleTimeSettingValue,_xlfn.DAYS(NOW(),B626))))</f>
        <v>#N/A</v>
      </c>
    </row>
    <row r="627" spans="1:11" x14ac:dyDescent="0.25">
      <c r="A627" s="32" t="str">
        <f>IF(AND(TRIM(INDEX(CompletedDateValues,ROW(A627)))&lt;&gt;"",INDEX(CompletedDateValues,ROW(A627))&gt;0),INDEX(CompletedDateValues,ROW(A627)),"")</f>
        <v/>
      </c>
      <c r="B627" s="32" t="str">
        <f>IF(AND(TRIM(INDEX(StartDateValues,ROW(A627)))&lt;&gt;"",INDEX(StartDateValues,ROW(A627))&gt;0),INDEX(StartDateValues,ROW(A627)),"")</f>
        <v/>
      </c>
      <c r="C627" s="22" t="str">
        <f t="shared" si="46"/>
        <v/>
      </c>
      <c r="D627" s="3" t="str">
        <f t="shared" si="47"/>
        <v/>
      </c>
      <c r="E627" s="3" t="str">
        <f t="shared" si="48"/>
        <v/>
      </c>
      <c r="F627" s="3" t="str">
        <f t="shared" si="49"/>
        <v/>
      </c>
      <c r="G627" s="3" t="str">
        <f>IF(A627="","",IF(HOUR(A627)&lt;StartHour,StartHour,IF(HOUR(A627)&gt;FinishHour,FinishHour,HOUR(A627))))</f>
        <v/>
      </c>
      <c r="H627" s="3" t="str">
        <f t="shared" si="50"/>
        <v/>
      </c>
      <c r="I627" s="33" t="e">
        <f>IF(OR(A627="",B627=""),NA(),MAX(0,IF(A627-B627=0,SameDayCycleTimeSettingValue,(A627-B627) *24)))</f>
        <v>#N/A</v>
      </c>
      <c r="J627" s="33" t="e">
        <f>IF(OR(A627="",B627=""),NA(),MAX(0,IF(A627-B627=0,SameDayCycleTimeSettingValue,((A627-B627) *24)-(INT((A627-B627)) * (24-(FinishHour-StartHour))))))</f>
        <v>#N/A</v>
      </c>
      <c r="K627" s="3" t="e">
        <f ca="1">IF(OR(A627&lt;&gt;"",B627=""),NA(),MAX(0,IF(_xlfn.DAYS(NOW(),B627)=0,SameDayCycleTimeSettingValue,_xlfn.DAYS(NOW(),B627))))</f>
        <v>#N/A</v>
      </c>
    </row>
    <row r="628" spans="1:11" x14ac:dyDescent="0.25">
      <c r="A628" s="32" t="str">
        <f>IF(AND(TRIM(INDEX(CompletedDateValues,ROW(A628)))&lt;&gt;"",INDEX(CompletedDateValues,ROW(A628))&gt;0),INDEX(CompletedDateValues,ROW(A628)),"")</f>
        <v/>
      </c>
      <c r="B628" s="32" t="str">
        <f>IF(AND(TRIM(INDEX(StartDateValues,ROW(A628)))&lt;&gt;"",INDEX(StartDateValues,ROW(A628))&gt;0),INDEX(StartDateValues,ROW(A628)),"")</f>
        <v/>
      </c>
      <c r="C628" s="22" t="str">
        <f t="shared" si="46"/>
        <v/>
      </c>
      <c r="D628" s="3" t="str">
        <f t="shared" si="47"/>
        <v/>
      </c>
      <c r="E628" s="3" t="str">
        <f t="shared" si="48"/>
        <v/>
      </c>
      <c r="F628" s="3" t="str">
        <f t="shared" si="49"/>
        <v/>
      </c>
      <c r="G628" s="3" t="str">
        <f>IF(A628="","",IF(HOUR(A628)&lt;StartHour,StartHour,IF(HOUR(A628)&gt;FinishHour,FinishHour,HOUR(A628))))</f>
        <v/>
      </c>
      <c r="H628" s="3" t="str">
        <f t="shared" si="50"/>
        <v/>
      </c>
      <c r="I628" s="33" t="e">
        <f>IF(OR(A628="",B628=""),NA(),MAX(0,IF(A628-B628=0,SameDayCycleTimeSettingValue,(A628-B628) *24)))</f>
        <v>#N/A</v>
      </c>
      <c r="J628" s="33" t="e">
        <f>IF(OR(A628="",B628=""),NA(),MAX(0,IF(A628-B628=0,SameDayCycleTimeSettingValue,((A628-B628) *24)-(INT((A628-B628)) * (24-(FinishHour-StartHour))))))</f>
        <v>#N/A</v>
      </c>
      <c r="K628" s="3" t="e">
        <f ca="1">IF(OR(A628&lt;&gt;"",B628=""),NA(),MAX(0,IF(_xlfn.DAYS(NOW(),B628)=0,SameDayCycleTimeSettingValue,_xlfn.DAYS(NOW(),B628))))</f>
        <v>#N/A</v>
      </c>
    </row>
    <row r="629" spans="1:11" x14ac:dyDescent="0.25">
      <c r="A629" s="32" t="str">
        <f>IF(AND(TRIM(INDEX(CompletedDateValues,ROW(A629)))&lt;&gt;"",INDEX(CompletedDateValues,ROW(A629))&gt;0),INDEX(CompletedDateValues,ROW(A629)),"")</f>
        <v/>
      </c>
      <c r="B629" s="32" t="str">
        <f>IF(AND(TRIM(INDEX(StartDateValues,ROW(A629)))&lt;&gt;"",INDEX(StartDateValues,ROW(A629))&gt;0),INDEX(StartDateValues,ROW(A629)),"")</f>
        <v/>
      </c>
      <c r="C629" s="22" t="str">
        <f t="shared" si="46"/>
        <v/>
      </c>
      <c r="D629" s="3" t="str">
        <f t="shared" si="47"/>
        <v/>
      </c>
      <c r="E629" s="3" t="str">
        <f t="shared" si="48"/>
        <v/>
      </c>
      <c r="F629" s="3" t="str">
        <f t="shared" si="49"/>
        <v/>
      </c>
      <c r="G629" s="3" t="str">
        <f>IF(A629="","",IF(HOUR(A629)&lt;StartHour,StartHour,IF(HOUR(A629)&gt;FinishHour,FinishHour,HOUR(A629))))</f>
        <v/>
      </c>
      <c r="H629" s="3" t="str">
        <f t="shared" si="50"/>
        <v/>
      </c>
      <c r="I629" s="33" t="e">
        <f>IF(OR(A629="",B629=""),NA(),MAX(0,IF(A629-B629=0,SameDayCycleTimeSettingValue,(A629-B629) *24)))</f>
        <v>#N/A</v>
      </c>
      <c r="J629" s="33" t="e">
        <f>IF(OR(A629="",B629=""),NA(),MAX(0,IF(A629-B629=0,SameDayCycleTimeSettingValue,((A629-B629) *24)-(INT((A629-B629)) * (24-(FinishHour-StartHour))))))</f>
        <v>#N/A</v>
      </c>
      <c r="K629" s="3" t="e">
        <f ca="1">IF(OR(A629&lt;&gt;"",B629=""),NA(),MAX(0,IF(_xlfn.DAYS(NOW(),B629)=0,SameDayCycleTimeSettingValue,_xlfn.DAYS(NOW(),B629))))</f>
        <v>#N/A</v>
      </c>
    </row>
    <row r="630" spans="1:11" x14ac:dyDescent="0.25">
      <c r="A630" s="32" t="str">
        <f>IF(AND(TRIM(INDEX(CompletedDateValues,ROW(A630)))&lt;&gt;"",INDEX(CompletedDateValues,ROW(A630))&gt;0),INDEX(CompletedDateValues,ROW(A630)),"")</f>
        <v/>
      </c>
      <c r="B630" s="32" t="str">
        <f>IF(AND(TRIM(INDEX(StartDateValues,ROW(A630)))&lt;&gt;"",INDEX(StartDateValues,ROW(A630))&gt;0),INDEX(StartDateValues,ROW(A630)),"")</f>
        <v/>
      </c>
      <c r="C630" s="22" t="str">
        <f t="shared" si="46"/>
        <v/>
      </c>
      <c r="D630" s="3" t="str">
        <f t="shared" si="47"/>
        <v/>
      </c>
      <c r="E630" s="3" t="str">
        <f t="shared" si="48"/>
        <v/>
      </c>
      <c r="F630" s="3" t="str">
        <f t="shared" si="49"/>
        <v/>
      </c>
      <c r="G630" s="3" t="str">
        <f>IF(A630="","",IF(HOUR(A630)&lt;StartHour,StartHour,IF(HOUR(A630)&gt;FinishHour,FinishHour,HOUR(A630))))</f>
        <v/>
      </c>
      <c r="H630" s="3" t="str">
        <f t="shared" si="50"/>
        <v/>
      </c>
      <c r="I630" s="33" t="e">
        <f>IF(OR(A630="",B630=""),NA(),MAX(0,IF(A630-B630=0,SameDayCycleTimeSettingValue,(A630-B630) *24)))</f>
        <v>#N/A</v>
      </c>
      <c r="J630" s="33" t="e">
        <f>IF(OR(A630="",B630=""),NA(),MAX(0,IF(A630-B630=0,SameDayCycleTimeSettingValue,((A630-B630) *24)-(INT((A630-B630)) * (24-(FinishHour-StartHour))))))</f>
        <v>#N/A</v>
      </c>
      <c r="K630" s="3" t="e">
        <f ca="1">IF(OR(A630&lt;&gt;"",B630=""),NA(),MAX(0,IF(_xlfn.DAYS(NOW(),B630)=0,SameDayCycleTimeSettingValue,_xlfn.DAYS(NOW(),B630))))</f>
        <v>#N/A</v>
      </c>
    </row>
    <row r="631" spans="1:11" x14ac:dyDescent="0.25">
      <c r="A631" s="32" t="str">
        <f>IF(AND(TRIM(INDEX(CompletedDateValues,ROW(A631)))&lt;&gt;"",INDEX(CompletedDateValues,ROW(A631))&gt;0),INDEX(CompletedDateValues,ROW(A631)),"")</f>
        <v/>
      </c>
      <c r="B631" s="32" t="str">
        <f>IF(AND(TRIM(INDEX(StartDateValues,ROW(A631)))&lt;&gt;"",INDEX(StartDateValues,ROW(A631))&gt;0),INDEX(StartDateValues,ROW(A631)),"")</f>
        <v/>
      </c>
      <c r="C631" s="22" t="str">
        <f t="shared" si="46"/>
        <v/>
      </c>
      <c r="D631" s="3" t="str">
        <f t="shared" si="47"/>
        <v/>
      </c>
      <c r="E631" s="3" t="str">
        <f t="shared" si="48"/>
        <v/>
      </c>
      <c r="F631" s="3" t="str">
        <f t="shared" si="49"/>
        <v/>
      </c>
      <c r="G631" s="3" t="str">
        <f>IF(A631="","",IF(HOUR(A631)&lt;StartHour,StartHour,IF(HOUR(A631)&gt;FinishHour,FinishHour,HOUR(A631))))</f>
        <v/>
      </c>
      <c r="H631" s="3" t="str">
        <f t="shared" si="50"/>
        <v/>
      </c>
      <c r="I631" s="33" t="e">
        <f>IF(OR(A631="",B631=""),NA(),MAX(0,IF(A631-B631=0,SameDayCycleTimeSettingValue,(A631-B631) *24)))</f>
        <v>#N/A</v>
      </c>
      <c r="J631" s="33" t="e">
        <f>IF(OR(A631="",B631=""),NA(),MAX(0,IF(A631-B631=0,SameDayCycleTimeSettingValue,((A631-B631) *24)-(INT((A631-B631)) * (24-(FinishHour-StartHour))))))</f>
        <v>#N/A</v>
      </c>
      <c r="K631" s="3" t="e">
        <f ca="1">IF(OR(A631&lt;&gt;"",B631=""),NA(),MAX(0,IF(_xlfn.DAYS(NOW(),B631)=0,SameDayCycleTimeSettingValue,_xlfn.DAYS(NOW(),B631))))</f>
        <v>#N/A</v>
      </c>
    </row>
    <row r="632" spans="1:11" x14ac:dyDescent="0.25">
      <c r="A632" s="32" t="str">
        <f>IF(AND(TRIM(INDEX(CompletedDateValues,ROW(A632)))&lt;&gt;"",INDEX(CompletedDateValues,ROW(A632))&gt;0),INDEX(CompletedDateValues,ROW(A632)),"")</f>
        <v/>
      </c>
      <c r="B632" s="32" t="str">
        <f>IF(AND(TRIM(INDEX(StartDateValues,ROW(A632)))&lt;&gt;"",INDEX(StartDateValues,ROW(A632))&gt;0),INDEX(StartDateValues,ROW(A632)),"")</f>
        <v/>
      </c>
      <c r="C632" s="22" t="str">
        <f t="shared" si="46"/>
        <v/>
      </c>
      <c r="D632" s="3" t="str">
        <f t="shared" si="47"/>
        <v/>
      </c>
      <c r="E632" s="3" t="str">
        <f t="shared" si="48"/>
        <v/>
      </c>
      <c r="F632" s="3" t="str">
        <f t="shared" si="49"/>
        <v/>
      </c>
      <c r="G632" s="3" t="str">
        <f>IF(A632="","",IF(HOUR(A632)&lt;StartHour,StartHour,IF(HOUR(A632)&gt;FinishHour,FinishHour,HOUR(A632))))</f>
        <v/>
      </c>
      <c r="H632" s="3" t="str">
        <f t="shared" si="50"/>
        <v/>
      </c>
      <c r="I632" s="33" t="e">
        <f>IF(OR(A632="",B632=""),NA(),MAX(0,IF(A632-B632=0,SameDayCycleTimeSettingValue,(A632-B632) *24)))</f>
        <v>#N/A</v>
      </c>
      <c r="J632" s="33" t="e">
        <f>IF(OR(A632="",B632=""),NA(),MAX(0,IF(A632-B632=0,SameDayCycleTimeSettingValue,((A632-B632) *24)-(INT((A632-B632)) * (24-(FinishHour-StartHour))))))</f>
        <v>#N/A</v>
      </c>
      <c r="K632" s="3" t="e">
        <f ca="1">IF(OR(A632&lt;&gt;"",B632=""),NA(),MAX(0,IF(_xlfn.DAYS(NOW(),B632)=0,SameDayCycleTimeSettingValue,_xlfn.DAYS(NOW(),B632))))</f>
        <v>#N/A</v>
      </c>
    </row>
    <row r="633" spans="1:11" x14ac:dyDescent="0.25">
      <c r="A633" s="32" t="str">
        <f>IF(AND(TRIM(INDEX(CompletedDateValues,ROW(A633)))&lt;&gt;"",INDEX(CompletedDateValues,ROW(A633))&gt;0),INDEX(CompletedDateValues,ROW(A633)),"")</f>
        <v/>
      </c>
      <c r="B633" s="32" t="str">
        <f>IF(AND(TRIM(INDEX(StartDateValues,ROW(A633)))&lt;&gt;"",INDEX(StartDateValues,ROW(A633))&gt;0),INDEX(StartDateValues,ROW(A633)),"")</f>
        <v/>
      </c>
      <c r="C633" s="22" t="str">
        <f t="shared" si="46"/>
        <v/>
      </c>
      <c r="D633" s="3" t="str">
        <f t="shared" si="47"/>
        <v/>
      </c>
      <c r="E633" s="3" t="str">
        <f t="shared" si="48"/>
        <v/>
      </c>
      <c r="F633" s="3" t="str">
        <f t="shared" si="49"/>
        <v/>
      </c>
      <c r="G633" s="3" t="str">
        <f>IF(A633="","",IF(HOUR(A633)&lt;StartHour,StartHour,IF(HOUR(A633)&gt;FinishHour,FinishHour,HOUR(A633))))</f>
        <v/>
      </c>
      <c r="H633" s="3" t="str">
        <f t="shared" si="50"/>
        <v/>
      </c>
      <c r="I633" s="33" t="e">
        <f>IF(OR(A633="",B633=""),NA(),MAX(0,IF(A633-B633=0,SameDayCycleTimeSettingValue,(A633-B633) *24)))</f>
        <v>#N/A</v>
      </c>
      <c r="J633" s="33" t="e">
        <f>IF(OR(A633="",B633=""),NA(),MAX(0,IF(A633-B633=0,SameDayCycleTimeSettingValue,((A633-B633) *24)-(INT((A633-B633)) * (24-(FinishHour-StartHour))))))</f>
        <v>#N/A</v>
      </c>
      <c r="K633" s="3" t="e">
        <f ca="1">IF(OR(A633&lt;&gt;"",B633=""),NA(),MAX(0,IF(_xlfn.DAYS(NOW(),B633)=0,SameDayCycleTimeSettingValue,_xlfn.DAYS(NOW(),B633))))</f>
        <v>#N/A</v>
      </c>
    </row>
    <row r="634" spans="1:11" x14ac:dyDescent="0.25">
      <c r="A634" s="32" t="str">
        <f>IF(AND(TRIM(INDEX(CompletedDateValues,ROW(A634)))&lt;&gt;"",INDEX(CompletedDateValues,ROW(A634))&gt;0),INDEX(CompletedDateValues,ROW(A634)),"")</f>
        <v/>
      </c>
      <c r="B634" s="32" t="str">
        <f>IF(AND(TRIM(INDEX(StartDateValues,ROW(A634)))&lt;&gt;"",INDEX(StartDateValues,ROW(A634))&gt;0),INDEX(StartDateValues,ROW(A634)),"")</f>
        <v/>
      </c>
      <c r="C634" s="22" t="str">
        <f t="shared" si="46"/>
        <v/>
      </c>
      <c r="D634" s="3" t="str">
        <f t="shared" si="47"/>
        <v/>
      </c>
      <c r="E634" s="3" t="str">
        <f t="shared" si="48"/>
        <v/>
      </c>
      <c r="F634" s="3" t="str">
        <f t="shared" si="49"/>
        <v/>
      </c>
      <c r="G634" s="3" t="str">
        <f>IF(A634="","",IF(HOUR(A634)&lt;StartHour,StartHour,IF(HOUR(A634)&gt;FinishHour,FinishHour,HOUR(A634))))</f>
        <v/>
      </c>
      <c r="H634" s="3" t="str">
        <f t="shared" si="50"/>
        <v/>
      </c>
      <c r="I634" s="33" t="e">
        <f>IF(OR(A634="",B634=""),NA(),MAX(0,IF(A634-B634=0,SameDayCycleTimeSettingValue,(A634-B634) *24)))</f>
        <v>#N/A</v>
      </c>
      <c r="J634" s="33" t="e">
        <f>IF(OR(A634="",B634=""),NA(),MAX(0,IF(A634-B634=0,SameDayCycleTimeSettingValue,((A634-B634) *24)-(INT((A634-B634)) * (24-(FinishHour-StartHour))))))</f>
        <v>#N/A</v>
      </c>
      <c r="K634" s="3" t="e">
        <f ca="1">IF(OR(A634&lt;&gt;"",B634=""),NA(),MAX(0,IF(_xlfn.DAYS(NOW(),B634)=0,SameDayCycleTimeSettingValue,_xlfn.DAYS(NOW(),B634))))</f>
        <v>#N/A</v>
      </c>
    </row>
    <row r="635" spans="1:11" x14ac:dyDescent="0.25">
      <c r="A635" s="32" t="str">
        <f>IF(AND(TRIM(INDEX(CompletedDateValues,ROW(A635)))&lt;&gt;"",INDEX(CompletedDateValues,ROW(A635))&gt;0),INDEX(CompletedDateValues,ROW(A635)),"")</f>
        <v/>
      </c>
      <c r="B635" s="32" t="str">
        <f>IF(AND(TRIM(INDEX(StartDateValues,ROW(A635)))&lt;&gt;"",INDEX(StartDateValues,ROW(A635))&gt;0),INDEX(StartDateValues,ROW(A635)),"")</f>
        <v/>
      </c>
      <c r="C635" s="22" t="str">
        <f t="shared" si="46"/>
        <v/>
      </c>
      <c r="D635" s="3" t="str">
        <f t="shared" si="47"/>
        <v/>
      </c>
      <c r="E635" s="3" t="str">
        <f t="shared" si="48"/>
        <v/>
      </c>
      <c r="F635" s="3" t="str">
        <f t="shared" si="49"/>
        <v/>
      </c>
      <c r="G635" s="3" t="str">
        <f>IF(A635="","",IF(HOUR(A635)&lt;StartHour,StartHour,IF(HOUR(A635)&gt;FinishHour,FinishHour,HOUR(A635))))</f>
        <v/>
      </c>
      <c r="H635" s="3" t="str">
        <f t="shared" si="50"/>
        <v/>
      </c>
      <c r="I635" s="33" t="e">
        <f>IF(OR(A635="",B635=""),NA(),MAX(0,IF(A635-B635=0,SameDayCycleTimeSettingValue,(A635-B635) *24)))</f>
        <v>#N/A</v>
      </c>
      <c r="J635" s="33" t="e">
        <f>IF(OR(A635="",B635=""),NA(),MAX(0,IF(A635-B635=0,SameDayCycleTimeSettingValue,((A635-B635) *24)-(INT((A635-B635)) * (24-(FinishHour-StartHour))))))</f>
        <v>#N/A</v>
      </c>
      <c r="K635" s="3" t="e">
        <f ca="1">IF(OR(A635&lt;&gt;"",B635=""),NA(),MAX(0,IF(_xlfn.DAYS(NOW(),B635)=0,SameDayCycleTimeSettingValue,_xlfn.DAYS(NOW(),B635))))</f>
        <v>#N/A</v>
      </c>
    </row>
    <row r="636" spans="1:11" x14ac:dyDescent="0.25">
      <c r="A636" s="32" t="str">
        <f>IF(AND(TRIM(INDEX(CompletedDateValues,ROW(A636)))&lt;&gt;"",INDEX(CompletedDateValues,ROW(A636))&gt;0),INDEX(CompletedDateValues,ROW(A636)),"")</f>
        <v/>
      </c>
      <c r="B636" s="32" t="str">
        <f>IF(AND(TRIM(INDEX(StartDateValues,ROW(A636)))&lt;&gt;"",INDEX(StartDateValues,ROW(A636))&gt;0),INDEX(StartDateValues,ROW(A636)),"")</f>
        <v/>
      </c>
      <c r="C636" s="22" t="str">
        <f t="shared" si="46"/>
        <v/>
      </c>
      <c r="D636" s="3" t="str">
        <f t="shared" si="47"/>
        <v/>
      </c>
      <c r="E636" s="3" t="str">
        <f t="shared" si="48"/>
        <v/>
      </c>
      <c r="F636" s="3" t="str">
        <f t="shared" si="49"/>
        <v/>
      </c>
      <c r="G636" s="3" t="str">
        <f>IF(A636="","",IF(HOUR(A636)&lt;StartHour,StartHour,IF(HOUR(A636)&gt;FinishHour,FinishHour,HOUR(A636))))</f>
        <v/>
      </c>
      <c r="H636" s="3" t="str">
        <f t="shared" si="50"/>
        <v/>
      </c>
      <c r="I636" s="33" t="e">
        <f>IF(OR(A636="",B636=""),NA(),MAX(0,IF(A636-B636=0,SameDayCycleTimeSettingValue,(A636-B636) *24)))</f>
        <v>#N/A</v>
      </c>
      <c r="J636" s="33" t="e">
        <f>IF(OR(A636="",B636=""),NA(),MAX(0,IF(A636-B636=0,SameDayCycleTimeSettingValue,((A636-B636) *24)-(INT((A636-B636)) * (24-(FinishHour-StartHour))))))</f>
        <v>#N/A</v>
      </c>
      <c r="K636" s="3" t="e">
        <f ca="1">IF(OR(A636&lt;&gt;"",B636=""),NA(),MAX(0,IF(_xlfn.DAYS(NOW(),B636)=0,SameDayCycleTimeSettingValue,_xlfn.DAYS(NOW(),B636))))</f>
        <v>#N/A</v>
      </c>
    </row>
    <row r="637" spans="1:11" x14ac:dyDescent="0.25">
      <c r="A637" s="32" t="str">
        <f>IF(AND(TRIM(INDEX(CompletedDateValues,ROW(A637)))&lt;&gt;"",INDEX(CompletedDateValues,ROW(A637))&gt;0),INDEX(CompletedDateValues,ROW(A637)),"")</f>
        <v/>
      </c>
      <c r="B637" s="32" t="str">
        <f>IF(AND(TRIM(INDEX(StartDateValues,ROW(A637)))&lt;&gt;"",INDEX(StartDateValues,ROW(A637))&gt;0),INDEX(StartDateValues,ROW(A637)),"")</f>
        <v/>
      </c>
      <c r="C637" s="22" t="str">
        <f t="shared" si="46"/>
        <v/>
      </c>
      <c r="D637" s="3" t="str">
        <f t="shared" si="47"/>
        <v/>
      </c>
      <c r="E637" s="3" t="str">
        <f t="shared" si="48"/>
        <v/>
      </c>
      <c r="F637" s="3" t="str">
        <f t="shared" si="49"/>
        <v/>
      </c>
      <c r="G637" s="3" t="str">
        <f>IF(A637="","",IF(HOUR(A637)&lt;StartHour,StartHour,IF(HOUR(A637)&gt;FinishHour,FinishHour,HOUR(A637))))</f>
        <v/>
      </c>
      <c r="H637" s="3" t="str">
        <f t="shared" si="50"/>
        <v/>
      </c>
      <c r="I637" s="33" t="e">
        <f>IF(OR(A637="",B637=""),NA(),MAX(0,IF(A637-B637=0,SameDayCycleTimeSettingValue,(A637-B637) *24)))</f>
        <v>#N/A</v>
      </c>
      <c r="J637" s="33" t="e">
        <f>IF(OR(A637="",B637=""),NA(),MAX(0,IF(A637-B637=0,SameDayCycleTimeSettingValue,((A637-B637) *24)-(INT((A637-B637)) * (24-(FinishHour-StartHour))))))</f>
        <v>#N/A</v>
      </c>
      <c r="K637" s="3" t="e">
        <f ca="1">IF(OR(A637&lt;&gt;"",B637=""),NA(),MAX(0,IF(_xlfn.DAYS(NOW(),B637)=0,SameDayCycleTimeSettingValue,_xlfn.DAYS(NOW(),B637))))</f>
        <v>#N/A</v>
      </c>
    </row>
    <row r="638" spans="1:11" x14ac:dyDescent="0.25">
      <c r="A638" s="32" t="str">
        <f>IF(AND(TRIM(INDEX(CompletedDateValues,ROW(A638)))&lt;&gt;"",INDEX(CompletedDateValues,ROW(A638))&gt;0),INDEX(CompletedDateValues,ROW(A638)),"")</f>
        <v/>
      </c>
      <c r="B638" s="32" t="str">
        <f>IF(AND(TRIM(INDEX(StartDateValues,ROW(A638)))&lt;&gt;"",INDEX(StartDateValues,ROW(A638))&gt;0),INDEX(StartDateValues,ROW(A638)),"")</f>
        <v/>
      </c>
      <c r="C638" s="22" t="str">
        <f t="shared" si="46"/>
        <v/>
      </c>
      <c r="D638" s="3" t="str">
        <f t="shared" si="47"/>
        <v/>
      </c>
      <c r="E638" s="3" t="str">
        <f t="shared" si="48"/>
        <v/>
      </c>
      <c r="F638" s="3" t="str">
        <f t="shared" si="49"/>
        <v/>
      </c>
      <c r="G638" s="3" t="str">
        <f>IF(A638="","",IF(HOUR(A638)&lt;StartHour,StartHour,IF(HOUR(A638)&gt;FinishHour,FinishHour,HOUR(A638))))</f>
        <v/>
      </c>
      <c r="H638" s="3" t="str">
        <f t="shared" si="50"/>
        <v/>
      </c>
      <c r="I638" s="33" t="e">
        <f>IF(OR(A638="",B638=""),NA(),MAX(0,IF(A638-B638=0,SameDayCycleTimeSettingValue,(A638-B638) *24)))</f>
        <v>#N/A</v>
      </c>
      <c r="J638" s="33" t="e">
        <f>IF(OR(A638="",B638=""),NA(),MAX(0,IF(A638-B638=0,SameDayCycleTimeSettingValue,((A638-B638) *24)-(INT((A638-B638)) * (24-(FinishHour-StartHour))))))</f>
        <v>#N/A</v>
      </c>
      <c r="K638" s="3" t="e">
        <f ca="1">IF(OR(A638&lt;&gt;"",B638=""),NA(),MAX(0,IF(_xlfn.DAYS(NOW(),B638)=0,SameDayCycleTimeSettingValue,_xlfn.DAYS(NOW(),B638))))</f>
        <v>#N/A</v>
      </c>
    </row>
    <row r="639" spans="1:11" x14ac:dyDescent="0.25">
      <c r="A639" s="32" t="str">
        <f>IF(AND(TRIM(INDEX(CompletedDateValues,ROW(A639)))&lt;&gt;"",INDEX(CompletedDateValues,ROW(A639))&gt;0),INDEX(CompletedDateValues,ROW(A639)),"")</f>
        <v/>
      </c>
      <c r="B639" s="32" t="str">
        <f>IF(AND(TRIM(INDEX(StartDateValues,ROW(A639)))&lt;&gt;"",INDEX(StartDateValues,ROW(A639))&gt;0),INDEX(StartDateValues,ROW(A639)),"")</f>
        <v/>
      </c>
      <c r="C639" s="22" t="str">
        <f t="shared" si="46"/>
        <v/>
      </c>
      <c r="D639" s="3" t="str">
        <f t="shared" si="47"/>
        <v/>
      </c>
      <c r="E639" s="3" t="str">
        <f t="shared" si="48"/>
        <v/>
      </c>
      <c r="F639" s="3" t="str">
        <f t="shared" si="49"/>
        <v/>
      </c>
      <c r="G639" s="3" t="str">
        <f>IF(A639="","",IF(HOUR(A639)&lt;StartHour,StartHour,IF(HOUR(A639)&gt;FinishHour,FinishHour,HOUR(A639))))</f>
        <v/>
      </c>
      <c r="H639" s="3" t="str">
        <f t="shared" si="50"/>
        <v/>
      </c>
      <c r="I639" s="33" t="e">
        <f>IF(OR(A639="",B639=""),NA(),MAX(0,IF(A639-B639=0,SameDayCycleTimeSettingValue,(A639-B639) *24)))</f>
        <v>#N/A</v>
      </c>
      <c r="J639" s="33" t="e">
        <f>IF(OR(A639="",B639=""),NA(),MAX(0,IF(A639-B639=0,SameDayCycleTimeSettingValue,((A639-B639) *24)-(INT((A639-B639)) * (24-(FinishHour-StartHour))))))</f>
        <v>#N/A</v>
      </c>
      <c r="K639" s="3" t="e">
        <f ca="1">IF(OR(A639&lt;&gt;"",B639=""),NA(),MAX(0,IF(_xlfn.DAYS(NOW(),B639)=0,SameDayCycleTimeSettingValue,_xlfn.DAYS(NOW(),B639))))</f>
        <v>#N/A</v>
      </c>
    </row>
    <row r="640" spans="1:11" x14ac:dyDescent="0.25">
      <c r="A640" s="32" t="str">
        <f>IF(AND(TRIM(INDEX(CompletedDateValues,ROW(A640)))&lt;&gt;"",INDEX(CompletedDateValues,ROW(A640))&gt;0),INDEX(CompletedDateValues,ROW(A640)),"")</f>
        <v/>
      </c>
      <c r="B640" s="32" t="str">
        <f>IF(AND(TRIM(INDEX(StartDateValues,ROW(A640)))&lt;&gt;"",INDEX(StartDateValues,ROW(A640))&gt;0),INDEX(StartDateValues,ROW(A640)),"")</f>
        <v/>
      </c>
      <c r="C640" s="22" t="str">
        <f t="shared" si="46"/>
        <v/>
      </c>
      <c r="D640" s="3" t="str">
        <f t="shared" si="47"/>
        <v/>
      </c>
      <c r="E640" s="3" t="str">
        <f t="shared" si="48"/>
        <v/>
      </c>
      <c r="F640" s="3" t="str">
        <f t="shared" si="49"/>
        <v/>
      </c>
      <c r="G640" s="3" t="str">
        <f>IF(A640="","",IF(HOUR(A640)&lt;StartHour,StartHour,IF(HOUR(A640)&gt;FinishHour,FinishHour,HOUR(A640))))</f>
        <v/>
      </c>
      <c r="H640" s="3" t="str">
        <f t="shared" si="50"/>
        <v/>
      </c>
      <c r="I640" s="33" t="e">
        <f>IF(OR(A640="",B640=""),NA(),MAX(0,IF(A640-B640=0,SameDayCycleTimeSettingValue,(A640-B640) *24)))</f>
        <v>#N/A</v>
      </c>
      <c r="J640" s="33" t="e">
        <f>IF(OR(A640="",B640=""),NA(),MAX(0,IF(A640-B640=0,SameDayCycleTimeSettingValue,((A640-B640) *24)-(INT((A640-B640)) * (24-(FinishHour-StartHour))))))</f>
        <v>#N/A</v>
      </c>
      <c r="K640" s="3" t="e">
        <f ca="1">IF(OR(A640&lt;&gt;"",B640=""),NA(),MAX(0,IF(_xlfn.DAYS(NOW(),B640)=0,SameDayCycleTimeSettingValue,_xlfn.DAYS(NOW(),B640))))</f>
        <v>#N/A</v>
      </c>
    </row>
    <row r="641" spans="1:11" x14ac:dyDescent="0.25">
      <c r="A641" s="32" t="str">
        <f>IF(AND(TRIM(INDEX(CompletedDateValues,ROW(A641)))&lt;&gt;"",INDEX(CompletedDateValues,ROW(A641))&gt;0),INDEX(CompletedDateValues,ROW(A641)),"")</f>
        <v/>
      </c>
      <c r="B641" s="32" t="str">
        <f>IF(AND(TRIM(INDEX(StartDateValues,ROW(A641)))&lt;&gt;"",INDEX(StartDateValues,ROW(A641))&gt;0),INDEX(StartDateValues,ROW(A641)),"")</f>
        <v/>
      </c>
      <c r="C641" s="22" t="str">
        <f t="shared" si="46"/>
        <v/>
      </c>
      <c r="D641" s="3" t="str">
        <f t="shared" si="47"/>
        <v/>
      </c>
      <c r="E641" s="3" t="str">
        <f t="shared" si="48"/>
        <v/>
      </c>
      <c r="F641" s="3" t="str">
        <f t="shared" si="49"/>
        <v/>
      </c>
      <c r="G641" s="3" t="str">
        <f>IF(A641="","",IF(HOUR(A641)&lt;StartHour,StartHour,IF(HOUR(A641)&gt;FinishHour,FinishHour,HOUR(A641))))</f>
        <v/>
      </c>
      <c r="H641" s="3" t="str">
        <f t="shared" si="50"/>
        <v/>
      </c>
      <c r="I641" s="33" t="e">
        <f>IF(OR(A641="",B641=""),NA(),MAX(0,IF(A641-B641=0,SameDayCycleTimeSettingValue,(A641-B641) *24)))</f>
        <v>#N/A</v>
      </c>
      <c r="J641" s="33" t="e">
        <f>IF(OR(A641="",B641=""),NA(),MAX(0,IF(A641-B641=0,SameDayCycleTimeSettingValue,((A641-B641) *24)-(INT((A641-B641)) * (24-(FinishHour-StartHour))))))</f>
        <v>#N/A</v>
      </c>
      <c r="K641" s="3" t="e">
        <f ca="1">IF(OR(A641&lt;&gt;"",B641=""),NA(),MAX(0,IF(_xlfn.DAYS(NOW(),B641)=0,SameDayCycleTimeSettingValue,_xlfn.DAYS(NOW(),B641))))</f>
        <v>#N/A</v>
      </c>
    </row>
    <row r="642" spans="1:11" x14ac:dyDescent="0.25">
      <c r="A642" s="32" t="str">
        <f>IF(AND(TRIM(INDEX(CompletedDateValues,ROW(A642)))&lt;&gt;"",INDEX(CompletedDateValues,ROW(A642))&gt;0),INDEX(CompletedDateValues,ROW(A642)),"")</f>
        <v/>
      </c>
      <c r="B642" s="32" t="str">
        <f>IF(AND(TRIM(INDEX(StartDateValues,ROW(A642)))&lt;&gt;"",INDEX(StartDateValues,ROW(A642))&gt;0),INDEX(StartDateValues,ROW(A642)),"")</f>
        <v/>
      </c>
      <c r="C642" s="22" t="str">
        <f t="shared" si="46"/>
        <v/>
      </c>
      <c r="D642" s="3" t="str">
        <f t="shared" si="47"/>
        <v/>
      </c>
      <c r="E642" s="3" t="str">
        <f t="shared" si="48"/>
        <v/>
      </c>
      <c r="F642" s="3" t="str">
        <f t="shared" si="49"/>
        <v/>
      </c>
      <c r="G642" s="3" t="str">
        <f>IF(A642="","",IF(HOUR(A642)&lt;StartHour,StartHour,IF(HOUR(A642)&gt;FinishHour,FinishHour,HOUR(A642))))</f>
        <v/>
      </c>
      <c r="H642" s="3" t="str">
        <f t="shared" si="50"/>
        <v/>
      </c>
      <c r="I642" s="33" t="e">
        <f>IF(OR(A642="",B642=""),NA(),MAX(0,IF(A642-B642=0,SameDayCycleTimeSettingValue,(A642-B642) *24)))</f>
        <v>#N/A</v>
      </c>
      <c r="J642" s="33" t="e">
        <f>IF(OR(A642="",B642=""),NA(),MAX(0,IF(A642-B642=0,SameDayCycleTimeSettingValue,((A642-B642) *24)-(INT((A642-B642)) * (24-(FinishHour-StartHour))))))</f>
        <v>#N/A</v>
      </c>
      <c r="K642" s="3" t="e">
        <f ca="1">IF(OR(A642&lt;&gt;"",B642=""),NA(),MAX(0,IF(_xlfn.DAYS(NOW(),B642)=0,SameDayCycleTimeSettingValue,_xlfn.DAYS(NOW(),B642))))</f>
        <v>#N/A</v>
      </c>
    </row>
    <row r="643" spans="1:11" x14ac:dyDescent="0.25">
      <c r="A643" s="32" t="str">
        <f>IF(AND(TRIM(INDEX(CompletedDateValues,ROW(A643)))&lt;&gt;"",INDEX(CompletedDateValues,ROW(A643))&gt;0),INDEX(CompletedDateValues,ROW(A643)),"")</f>
        <v/>
      </c>
      <c r="B643" s="32" t="str">
        <f>IF(AND(TRIM(INDEX(StartDateValues,ROW(A643)))&lt;&gt;"",INDEX(StartDateValues,ROW(A643))&gt;0),INDEX(StartDateValues,ROW(A643)),"")</f>
        <v/>
      </c>
      <c r="C643" s="22" t="str">
        <f t="shared" ref="C643:C706" si="51">IF(AND(TRIM(INDEX(WorkTypeValues,ROW(A643)))&lt;&gt;"",INDEX(WorkTypeValues,ROW(A643))&gt;0),INDEX(WorkTypeValues,ROW(A643)),"")</f>
        <v/>
      </c>
      <c r="D643" s="3" t="str">
        <f t="shared" ref="D643:D706" si="52">IF(A643="", "",YEAR(A643))</f>
        <v/>
      </c>
      <c r="E643" s="3" t="str">
        <f t="shared" ref="E643:E706" si="53">IF(A643="","",MONTH(A643))</f>
        <v/>
      </c>
      <c r="F643" s="3" t="str">
        <f t="shared" ref="F643:F706" si="54">IF(A643="","",DAY(A643))</f>
        <v/>
      </c>
      <c r="G643" s="3" t="str">
        <f>IF(A643="","",IF(HOUR(A643)&lt;StartHour,StartHour,IF(HOUR(A643)&gt;FinishHour,FinishHour,HOUR(A643))))</f>
        <v/>
      </c>
      <c r="H643" s="3" t="str">
        <f t="shared" ref="H643:H706" si="55">IF(D643="","",D643&amp;"-"&amp;TEXT(E643,"00") &amp;"-"&amp;TEXT(F643,"00") &amp;"-"&amp;TEXT(G643,"00"))</f>
        <v/>
      </c>
      <c r="I643" s="33" t="e">
        <f>IF(OR(A643="",B643=""),NA(),MAX(0,IF(A643-B643=0,SameDayCycleTimeSettingValue,(A643-B643) *24)))</f>
        <v>#N/A</v>
      </c>
      <c r="J643" s="33" t="e">
        <f>IF(OR(A643="",B643=""),NA(),MAX(0,IF(A643-B643=0,SameDayCycleTimeSettingValue,((A643-B643) *24)-(INT((A643-B643)) * (24-(FinishHour-StartHour))))))</f>
        <v>#N/A</v>
      </c>
      <c r="K643" s="3" t="e">
        <f ca="1">IF(OR(A643&lt;&gt;"",B643=""),NA(),MAX(0,IF(_xlfn.DAYS(NOW(),B643)=0,SameDayCycleTimeSettingValue,_xlfn.DAYS(NOW(),B643))))</f>
        <v>#N/A</v>
      </c>
    </row>
    <row r="644" spans="1:11" x14ac:dyDescent="0.25">
      <c r="A644" s="32" t="str">
        <f>IF(AND(TRIM(INDEX(CompletedDateValues,ROW(A644)))&lt;&gt;"",INDEX(CompletedDateValues,ROW(A644))&gt;0),INDEX(CompletedDateValues,ROW(A644)),"")</f>
        <v/>
      </c>
      <c r="B644" s="32" t="str">
        <f>IF(AND(TRIM(INDEX(StartDateValues,ROW(A644)))&lt;&gt;"",INDEX(StartDateValues,ROW(A644))&gt;0),INDEX(StartDateValues,ROW(A644)),"")</f>
        <v/>
      </c>
      <c r="C644" s="22" t="str">
        <f t="shared" si="51"/>
        <v/>
      </c>
      <c r="D644" s="3" t="str">
        <f t="shared" si="52"/>
        <v/>
      </c>
      <c r="E644" s="3" t="str">
        <f t="shared" si="53"/>
        <v/>
      </c>
      <c r="F644" s="3" t="str">
        <f t="shared" si="54"/>
        <v/>
      </c>
      <c r="G644" s="3" t="str">
        <f>IF(A644="","",IF(HOUR(A644)&lt;StartHour,StartHour,IF(HOUR(A644)&gt;FinishHour,FinishHour,HOUR(A644))))</f>
        <v/>
      </c>
      <c r="H644" s="3" t="str">
        <f t="shared" si="55"/>
        <v/>
      </c>
      <c r="I644" s="33" t="e">
        <f>IF(OR(A644="",B644=""),NA(),MAX(0,IF(A644-B644=0,SameDayCycleTimeSettingValue,(A644-B644) *24)))</f>
        <v>#N/A</v>
      </c>
      <c r="J644" s="33" t="e">
        <f>IF(OR(A644="",B644=""),NA(),MAX(0,IF(A644-B644=0,SameDayCycleTimeSettingValue,((A644-B644) *24)-(INT((A644-B644)) * (24-(FinishHour-StartHour))))))</f>
        <v>#N/A</v>
      </c>
      <c r="K644" s="3" t="e">
        <f ca="1">IF(OR(A644&lt;&gt;"",B644=""),NA(),MAX(0,IF(_xlfn.DAYS(NOW(),B644)=0,SameDayCycleTimeSettingValue,_xlfn.DAYS(NOW(),B644))))</f>
        <v>#N/A</v>
      </c>
    </row>
    <row r="645" spans="1:11" x14ac:dyDescent="0.25">
      <c r="A645" s="32" t="str">
        <f>IF(AND(TRIM(INDEX(CompletedDateValues,ROW(A645)))&lt;&gt;"",INDEX(CompletedDateValues,ROW(A645))&gt;0),INDEX(CompletedDateValues,ROW(A645)),"")</f>
        <v/>
      </c>
      <c r="B645" s="32" t="str">
        <f>IF(AND(TRIM(INDEX(StartDateValues,ROW(A645)))&lt;&gt;"",INDEX(StartDateValues,ROW(A645))&gt;0),INDEX(StartDateValues,ROW(A645)),"")</f>
        <v/>
      </c>
      <c r="C645" s="22" t="str">
        <f t="shared" si="51"/>
        <v/>
      </c>
      <c r="D645" s="3" t="str">
        <f t="shared" si="52"/>
        <v/>
      </c>
      <c r="E645" s="3" t="str">
        <f t="shared" si="53"/>
        <v/>
      </c>
      <c r="F645" s="3" t="str">
        <f t="shared" si="54"/>
        <v/>
      </c>
      <c r="G645" s="3" t="str">
        <f>IF(A645="","",IF(HOUR(A645)&lt;StartHour,StartHour,IF(HOUR(A645)&gt;FinishHour,FinishHour,HOUR(A645))))</f>
        <v/>
      </c>
      <c r="H645" s="3" t="str">
        <f t="shared" si="55"/>
        <v/>
      </c>
      <c r="I645" s="33" t="e">
        <f>IF(OR(A645="",B645=""),NA(),MAX(0,IF(A645-B645=0,SameDayCycleTimeSettingValue,(A645-B645) *24)))</f>
        <v>#N/A</v>
      </c>
      <c r="J645" s="33" t="e">
        <f>IF(OR(A645="",B645=""),NA(),MAX(0,IF(A645-B645=0,SameDayCycleTimeSettingValue,((A645-B645) *24)-(INT((A645-B645)) * (24-(FinishHour-StartHour))))))</f>
        <v>#N/A</v>
      </c>
      <c r="K645" s="3" t="e">
        <f ca="1">IF(OR(A645&lt;&gt;"",B645=""),NA(),MAX(0,IF(_xlfn.DAYS(NOW(),B645)=0,SameDayCycleTimeSettingValue,_xlfn.DAYS(NOW(),B645))))</f>
        <v>#N/A</v>
      </c>
    </row>
    <row r="646" spans="1:11" x14ac:dyDescent="0.25">
      <c r="A646" s="32" t="str">
        <f>IF(AND(TRIM(INDEX(CompletedDateValues,ROW(A646)))&lt;&gt;"",INDEX(CompletedDateValues,ROW(A646))&gt;0),INDEX(CompletedDateValues,ROW(A646)),"")</f>
        <v/>
      </c>
      <c r="B646" s="32" t="str">
        <f>IF(AND(TRIM(INDEX(StartDateValues,ROW(A646)))&lt;&gt;"",INDEX(StartDateValues,ROW(A646))&gt;0),INDEX(StartDateValues,ROW(A646)),"")</f>
        <v/>
      </c>
      <c r="C646" s="22" t="str">
        <f t="shared" si="51"/>
        <v/>
      </c>
      <c r="D646" s="3" t="str">
        <f t="shared" si="52"/>
        <v/>
      </c>
      <c r="E646" s="3" t="str">
        <f t="shared" si="53"/>
        <v/>
      </c>
      <c r="F646" s="3" t="str">
        <f t="shared" si="54"/>
        <v/>
      </c>
      <c r="G646" s="3" t="str">
        <f>IF(A646="","",IF(HOUR(A646)&lt;StartHour,StartHour,IF(HOUR(A646)&gt;FinishHour,FinishHour,HOUR(A646))))</f>
        <v/>
      </c>
      <c r="H646" s="3" t="str">
        <f t="shared" si="55"/>
        <v/>
      </c>
      <c r="I646" s="33" t="e">
        <f>IF(OR(A646="",B646=""),NA(),MAX(0,IF(A646-B646=0,SameDayCycleTimeSettingValue,(A646-B646) *24)))</f>
        <v>#N/A</v>
      </c>
      <c r="J646" s="33" t="e">
        <f>IF(OR(A646="",B646=""),NA(),MAX(0,IF(A646-B646=0,SameDayCycleTimeSettingValue,((A646-B646) *24)-(INT((A646-B646)) * (24-(FinishHour-StartHour))))))</f>
        <v>#N/A</v>
      </c>
      <c r="K646" s="3" t="e">
        <f ca="1">IF(OR(A646&lt;&gt;"",B646=""),NA(),MAX(0,IF(_xlfn.DAYS(NOW(),B646)=0,SameDayCycleTimeSettingValue,_xlfn.DAYS(NOW(),B646))))</f>
        <v>#N/A</v>
      </c>
    </row>
    <row r="647" spans="1:11" x14ac:dyDescent="0.25">
      <c r="A647" s="32" t="str">
        <f>IF(AND(TRIM(INDEX(CompletedDateValues,ROW(A647)))&lt;&gt;"",INDEX(CompletedDateValues,ROW(A647))&gt;0),INDEX(CompletedDateValues,ROW(A647)),"")</f>
        <v/>
      </c>
      <c r="B647" s="32" t="str">
        <f>IF(AND(TRIM(INDEX(StartDateValues,ROW(A647)))&lt;&gt;"",INDEX(StartDateValues,ROW(A647))&gt;0),INDEX(StartDateValues,ROW(A647)),"")</f>
        <v/>
      </c>
      <c r="C647" s="22" t="str">
        <f t="shared" si="51"/>
        <v/>
      </c>
      <c r="D647" s="3" t="str">
        <f t="shared" si="52"/>
        <v/>
      </c>
      <c r="E647" s="3" t="str">
        <f t="shared" si="53"/>
        <v/>
      </c>
      <c r="F647" s="3" t="str">
        <f t="shared" si="54"/>
        <v/>
      </c>
      <c r="G647" s="3" t="str">
        <f>IF(A647="","",IF(HOUR(A647)&lt;StartHour,StartHour,IF(HOUR(A647)&gt;FinishHour,FinishHour,HOUR(A647))))</f>
        <v/>
      </c>
      <c r="H647" s="3" t="str">
        <f t="shared" si="55"/>
        <v/>
      </c>
      <c r="I647" s="33" t="e">
        <f>IF(OR(A647="",B647=""),NA(),MAX(0,IF(A647-B647=0,SameDayCycleTimeSettingValue,(A647-B647) *24)))</f>
        <v>#N/A</v>
      </c>
      <c r="J647" s="33" t="e">
        <f>IF(OR(A647="",B647=""),NA(),MAX(0,IF(A647-B647=0,SameDayCycleTimeSettingValue,((A647-B647) *24)-(INT((A647-B647)) * (24-(FinishHour-StartHour))))))</f>
        <v>#N/A</v>
      </c>
      <c r="K647" s="3" t="e">
        <f ca="1">IF(OR(A647&lt;&gt;"",B647=""),NA(),MAX(0,IF(_xlfn.DAYS(NOW(),B647)=0,SameDayCycleTimeSettingValue,_xlfn.DAYS(NOW(),B647))))</f>
        <v>#N/A</v>
      </c>
    </row>
    <row r="648" spans="1:11" x14ac:dyDescent="0.25">
      <c r="A648" s="32" t="str">
        <f>IF(AND(TRIM(INDEX(CompletedDateValues,ROW(A648)))&lt;&gt;"",INDEX(CompletedDateValues,ROW(A648))&gt;0),INDEX(CompletedDateValues,ROW(A648)),"")</f>
        <v/>
      </c>
      <c r="B648" s="32" t="str">
        <f>IF(AND(TRIM(INDEX(StartDateValues,ROW(A648)))&lt;&gt;"",INDEX(StartDateValues,ROW(A648))&gt;0),INDEX(StartDateValues,ROW(A648)),"")</f>
        <v/>
      </c>
      <c r="C648" s="22" t="str">
        <f t="shared" si="51"/>
        <v/>
      </c>
      <c r="D648" s="3" t="str">
        <f t="shared" si="52"/>
        <v/>
      </c>
      <c r="E648" s="3" t="str">
        <f t="shared" si="53"/>
        <v/>
      </c>
      <c r="F648" s="3" t="str">
        <f t="shared" si="54"/>
        <v/>
      </c>
      <c r="G648" s="3" t="str">
        <f>IF(A648="","",IF(HOUR(A648)&lt;StartHour,StartHour,IF(HOUR(A648)&gt;FinishHour,FinishHour,HOUR(A648))))</f>
        <v/>
      </c>
      <c r="H648" s="3" t="str">
        <f t="shared" si="55"/>
        <v/>
      </c>
      <c r="I648" s="33" t="e">
        <f>IF(OR(A648="",B648=""),NA(),MAX(0,IF(A648-B648=0,SameDayCycleTimeSettingValue,(A648-B648) *24)))</f>
        <v>#N/A</v>
      </c>
      <c r="J648" s="33" t="e">
        <f>IF(OR(A648="",B648=""),NA(),MAX(0,IF(A648-B648=0,SameDayCycleTimeSettingValue,((A648-B648) *24)-(INT((A648-B648)) * (24-(FinishHour-StartHour))))))</f>
        <v>#N/A</v>
      </c>
      <c r="K648" s="3" t="e">
        <f ca="1">IF(OR(A648&lt;&gt;"",B648=""),NA(),MAX(0,IF(_xlfn.DAYS(NOW(),B648)=0,SameDayCycleTimeSettingValue,_xlfn.DAYS(NOW(),B648))))</f>
        <v>#N/A</v>
      </c>
    </row>
    <row r="649" spans="1:11" x14ac:dyDescent="0.25">
      <c r="A649" s="32" t="str">
        <f>IF(AND(TRIM(INDEX(CompletedDateValues,ROW(A649)))&lt;&gt;"",INDEX(CompletedDateValues,ROW(A649))&gt;0),INDEX(CompletedDateValues,ROW(A649)),"")</f>
        <v/>
      </c>
      <c r="B649" s="32" t="str">
        <f>IF(AND(TRIM(INDEX(StartDateValues,ROW(A649)))&lt;&gt;"",INDEX(StartDateValues,ROW(A649))&gt;0),INDEX(StartDateValues,ROW(A649)),"")</f>
        <v/>
      </c>
      <c r="C649" s="22" t="str">
        <f t="shared" si="51"/>
        <v/>
      </c>
      <c r="D649" s="3" t="str">
        <f t="shared" si="52"/>
        <v/>
      </c>
      <c r="E649" s="3" t="str">
        <f t="shared" si="53"/>
        <v/>
      </c>
      <c r="F649" s="3" t="str">
        <f t="shared" si="54"/>
        <v/>
      </c>
      <c r="G649" s="3" t="str">
        <f>IF(A649="","",IF(HOUR(A649)&lt;StartHour,StartHour,IF(HOUR(A649)&gt;FinishHour,FinishHour,HOUR(A649))))</f>
        <v/>
      </c>
      <c r="H649" s="3" t="str">
        <f t="shared" si="55"/>
        <v/>
      </c>
      <c r="I649" s="33" t="e">
        <f>IF(OR(A649="",B649=""),NA(),MAX(0,IF(A649-B649=0,SameDayCycleTimeSettingValue,(A649-B649) *24)))</f>
        <v>#N/A</v>
      </c>
      <c r="J649" s="33" t="e">
        <f>IF(OR(A649="",B649=""),NA(),MAX(0,IF(A649-B649=0,SameDayCycleTimeSettingValue,((A649-B649) *24)-(INT((A649-B649)) * (24-(FinishHour-StartHour))))))</f>
        <v>#N/A</v>
      </c>
      <c r="K649" s="3" t="e">
        <f ca="1">IF(OR(A649&lt;&gt;"",B649=""),NA(),MAX(0,IF(_xlfn.DAYS(NOW(),B649)=0,SameDayCycleTimeSettingValue,_xlfn.DAYS(NOW(),B649))))</f>
        <v>#N/A</v>
      </c>
    </row>
    <row r="650" spans="1:11" x14ac:dyDescent="0.25">
      <c r="A650" s="32" t="str">
        <f>IF(AND(TRIM(INDEX(CompletedDateValues,ROW(A650)))&lt;&gt;"",INDEX(CompletedDateValues,ROW(A650))&gt;0),INDEX(CompletedDateValues,ROW(A650)),"")</f>
        <v/>
      </c>
      <c r="B650" s="32" t="str">
        <f>IF(AND(TRIM(INDEX(StartDateValues,ROW(A650)))&lt;&gt;"",INDEX(StartDateValues,ROW(A650))&gt;0),INDEX(StartDateValues,ROW(A650)),"")</f>
        <v/>
      </c>
      <c r="C650" s="22" t="str">
        <f t="shared" si="51"/>
        <v/>
      </c>
      <c r="D650" s="3" t="str">
        <f t="shared" si="52"/>
        <v/>
      </c>
      <c r="E650" s="3" t="str">
        <f t="shared" si="53"/>
        <v/>
      </c>
      <c r="F650" s="3" t="str">
        <f t="shared" si="54"/>
        <v/>
      </c>
      <c r="G650" s="3" t="str">
        <f>IF(A650="","",IF(HOUR(A650)&lt;StartHour,StartHour,IF(HOUR(A650)&gt;FinishHour,FinishHour,HOUR(A650))))</f>
        <v/>
      </c>
      <c r="H650" s="3" t="str">
        <f t="shared" si="55"/>
        <v/>
      </c>
      <c r="I650" s="33" t="e">
        <f>IF(OR(A650="",B650=""),NA(),MAX(0,IF(A650-B650=0,SameDayCycleTimeSettingValue,(A650-B650) *24)))</f>
        <v>#N/A</v>
      </c>
      <c r="J650" s="33" t="e">
        <f>IF(OR(A650="",B650=""),NA(),MAX(0,IF(A650-B650=0,SameDayCycleTimeSettingValue,((A650-B650) *24)-(INT((A650-B650)) * (24-(FinishHour-StartHour))))))</f>
        <v>#N/A</v>
      </c>
      <c r="K650" s="3" t="e">
        <f ca="1">IF(OR(A650&lt;&gt;"",B650=""),NA(),MAX(0,IF(_xlfn.DAYS(NOW(),B650)=0,SameDayCycleTimeSettingValue,_xlfn.DAYS(NOW(),B650))))</f>
        <v>#N/A</v>
      </c>
    </row>
    <row r="651" spans="1:11" x14ac:dyDescent="0.25">
      <c r="A651" s="32" t="str">
        <f>IF(AND(TRIM(INDEX(CompletedDateValues,ROW(A651)))&lt;&gt;"",INDEX(CompletedDateValues,ROW(A651))&gt;0),INDEX(CompletedDateValues,ROW(A651)),"")</f>
        <v/>
      </c>
      <c r="B651" s="32" t="str">
        <f>IF(AND(TRIM(INDEX(StartDateValues,ROW(A651)))&lt;&gt;"",INDEX(StartDateValues,ROW(A651))&gt;0),INDEX(StartDateValues,ROW(A651)),"")</f>
        <v/>
      </c>
      <c r="C651" s="22" t="str">
        <f t="shared" si="51"/>
        <v/>
      </c>
      <c r="D651" s="3" t="str">
        <f t="shared" si="52"/>
        <v/>
      </c>
      <c r="E651" s="3" t="str">
        <f t="shared" si="53"/>
        <v/>
      </c>
      <c r="F651" s="3" t="str">
        <f t="shared" si="54"/>
        <v/>
      </c>
      <c r="G651" s="3" t="str">
        <f>IF(A651="","",IF(HOUR(A651)&lt;StartHour,StartHour,IF(HOUR(A651)&gt;FinishHour,FinishHour,HOUR(A651))))</f>
        <v/>
      </c>
      <c r="H651" s="3" t="str">
        <f t="shared" si="55"/>
        <v/>
      </c>
      <c r="I651" s="33" t="e">
        <f>IF(OR(A651="",B651=""),NA(),MAX(0,IF(A651-B651=0,SameDayCycleTimeSettingValue,(A651-B651) *24)))</f>
        <v>#N/A</v>
      </c>
      <c r="J651" s="33" t="e">
        <f>IF(OR(A651="",B651=""),NA(),MAX(0,IF(A651-B651=0,SameDayCycleTimeSettingValue,((A651-B651) *24)-(INT((A651-B651)) * (24-(FinishHour-StartHour))))))</f>
        <v>#N/A</v>
      </c>
      <c r="K651" s="3" t="e">
        <f ca="1">IF(OR(A651&lt;&gt;"",B651=""),NA(),MAX(0,IF(_xlfn.DAYS(NOW(),B651)=0,SameDayCycleTimeSettingValue,_xlfn.DAYS(NOW(),B651))))</f>
        <v>#N/A</v>
      </c>
    </row>
    <row r="652" spans="1:11" x14ac:dyDescent="0.25">
      <c r="A652" s="32" t="str">
        <f>IF(AND(TRIM(INDEX(CompletedDateValues,ROW(A652)))&lt;&gt;"",INDEX(CompletedDateValues,ROW(A652))&gt;0),INDEX(CompletedDateValues,ROW(A652)),"")</f>
        <v/>
      </c>
      <c r="B652" s="32" t="str">
        <f>IF(AND(TRIM(INDEX(StartDateValues,ROW(A652)))&lt;&gt;"",INDEX(StartDateValues,ROW(A652))&gt;0),INDEX(StartDateValues,ROW(A652)),"")</f>
        <v/>
      </c>
      <c r="C652" s="22" t="str">
        <f t="shared" si="51"/>
        <v/>
      </c>
      <c r="D652" s="3" t="str">
        <f t="shared" si="52"/>
        <v/>
      </c>
      <c r="E652" s="3" t="str">
        <f t="shared" si="53"/>
        <v/>
      </c>
      <c r="F652" s="3" t="str">
        <f t="shared" si="54"/>
        <v/>
      </c>
      <c r="G652" s="3" t="str">
        <f>IF(A652="","",IF(HOUR(A652)&lt;StartHour,StartHour,IF(HOUR(A652)&gt;FinishHour,FinishHour,HOUR(A652))))</f>
        <v/>
      </c>
      <c r="H652" s="3" t="str">
        <f t="shared" si="55"/>
        <v/>
      </c>
      <c r="I652" s="33" t="e">
        <f>IF(OR(A652="",B652=""),NA(),MAX(0,IF(A652-B652=0,SameDayCycleTimeSettingValue,(A652-B652) *24)))</f>
        <v>#N/A</v>
      </c>
      <c r="J652" s="33" t="e">
        <f>IF(OR(A652="",B652=""),NA(),MAX(0,IF(A652-B652=0,SameDayCycleTimeSettingValue,((A652-B652) *24)-(INT((A652-B652)) * (24-(FinishHour-StartHour))))))</f>
        <v>#N/A</v>
      </c>
      <c r="K652" s="3" t="e">
        <f ca="1">IF(OR(A652&lt;&gt;"",B652=""),NA(),MAX(0,IF(_xlfn.DAYS(NOW(),B652)=0,SameDayCycleTimeSettingValue,_xlfn.DAYS(NOW(),B652))))</f>
        <v>#N/A</v>
      </c>
    </row>
    <row r="653" spans="1:11" x14ac:dyDescent="0.25">
      <c r="A653" s="32" t="str">
        <f>IF(AND(TRIM(INDEX(CompletedDateValues,ROW(A653)))&lt;&gt;"",INDEX(CompletedDateValues,ROW(A653))&gt;0),INDEX(CompletedDateValues,ROW(A653)),"")</f>
        <v/>
      </c>
      <c r="B653" s="32" t="str">
        <f>IF(AND(TRIM(INDEX(StartDateValues,ROW(A653)))&lt;&gt;"",INDEX(StartDateValues,ROW(A653))&gt;0),INDEX(StartDateValues,ROW(A653)),"")</f>
        <v/>
      </c>
      <c r="C653" s="22" t="str">
        <f t="shared" si="51"/>
        <v/>
      </c>
      <c r="D653" s="3" t="str">
        <f t="shared" si="52"/>
        <v/>
      </c>
      <c r="E653" s="3" t="str">
        <f t="shared" si="53"/>
        <v/>
      </c>
      <c r="F653" s="3" t="str">
        <f t="shared" si="54"/>
        <v/>
      </c>
      <c r="G653" s="3" t="str">
        <f>IF(A653="","",IF(HOUR(A653)&lt;StartHour,StartHour,IF(HOUR(A653)&gt;FinishHour,FinishHour,HOUR(A653))))</f>
        <v/>
      </c>
      <c r="H653" s="3" t="str">
        <f t="shared" si="55"/>
        <v/>
      </c>
      <c r="I653" s="33" t="e">
        <f>IF(OR(A653="",B653=""),NA(),MAX(0,IF(A653-B653=0,SameDayCycleTimeSettingValue,(A653-B653) *24)))</f>
        <v>#N/A</v>
      </c>
      <c r="J653" s="33" t="e">
        <f>IF(OR(A653="",B653=""),NA(),MAX(0,IF(A653-B653=0,SameDayCycleTimeSettingValue,((A653-B653) *24)-(INT((A653-B653)) * (24-(FinishHour-StartHour))))))</f>
        <v>#N/A</v>
      </c>
      <c r="K653" s="3" t="e">
        <f ca="1">IF(OR(A653&lt;&gt;"",B653=""),NA(),MAX(0,IF(_xlfn.DAYS(NOW(),B653)=0,SameDayCycleTimeSettingValue,_xlfn.DAYS(NOW(),B653))))</f>
        <v>#N/A</v>
      </c>
    </row>
    <row r="654" spans="1:11" x14ac:dyDescent="0.25">
      <c r="A654" s="32" t="str">
        <f>IF(AND(TRIM(INDEX(CompletedDateValues,ROW(A654)))&lt;&gt;"",INDEX(CompletedDateValues,ROW(A654))&gt;0),INDEX(CompletedDateValues,ROW(A654)),"")</f>
        <v/>
      </c>
      <c r="B654" s="32" t="str">
        <f>IF(AND(TRIM(INDEX(StartDateValues,ROW(A654)))&lt;&gt;"",INDEX(StartDateValues,ROW(A654))&gt;0),INDEX(StartDateValues,ROW(A654)),"")</f>
        <v/>
      </c>
      <c r="C654" s="22" t="str">
        <f t="shared" si="51"/>
        <v/>
      </c>
      <c r="D654" s="3" t="str">
        <f t="shared" si="52"/>
        <v/>
      </c>
      <c r="E654" s="3" t="str">
        <f t="shared" si="53"/>
        <v/>
      </c>
      <c r="F654" s="3" t="str">
        <f t="shared" si="54"/>
        <v/>
      </c>
      <c r="G654" s="3" t="str">
        <f>IF(A654="","",IF(HOUR(A654)&lt;StartHour,StartHour,IF(HOUR(A654)&gt;FinishHour,FinishHour,HOUR(A654))))</f>
        <v/>
      </c>
      <c r="H654" s="3" t="str">
        <f t="shared" si="55"/>
        <v/>
      </c>
      <c r="I654" s="33" t="e">
        <f>IF(OR(A654="",B654=""),NA(),MAX(0,IF(A654-B654=0,SameDayCycleTimeSettingValue,(A654-B654) *24)))</f>
        <v>#N/A</v>
      </c>
      <c r="J654" s="33" t="e">
        <f>IF(OR(A654="",B654=""),NA(),MAX(0,IF(A654-B654=0,SameDayCycleTimeSettingValue,((A654-B654) *24)-(INT((A654-B654)) * (24-(FinishHour-StartHour))))))</f>
        <v>#N/A</v>
      </c>
      <c r="K654" s="3" t="e">
        <f ca="1">IF(OR(A654&lt;&gt;"",B654=""),NA(),MAX(0,IF(_xlfn.DAYS(NOW(),B654)=0,SameDayCycleTimeSettingValue,_xlfn.DAYS(NOW(),B654))))</f>
        <v>#N/A</v>
      </c>
    </row>
    <row r="655" spans="1:11" x14ac:dyDescent="0.25">
      <c r="A655" s="32" t="str">
        <f>IF(AND(TRIM(INDEX(CompletedDateValues,ROW(A655)))&lt;&gt;"",INDEX(CompletedDateValues,ROW(A655))&gt;0),INDEX(CompletedDateValues,ROW(A655)),"")</f>
        <v/>
      </c>
      <c r="B655" s="32" t="str">
        <f>IF(AND(TRIM(INDEX(StartDateValues,ROW(A655)))&lt;&gt;"",INDEX(StartDateValues,ROW(A655))&gt;0),INDEX(StartDateValues,ROW(A655)),"")</f>
        <v/>
      </c>
      <c r="C655" s="22" t="str">
        <f t="shared" si="51"/>
        <v/>
      </c>
      <c r="D655" s="3" t="str">
        <f t="shared" si="52"/>
        <v/>
      </c>
      <c r="E655" s="3" t="str">
        <f t="shared" si="53"/>
        <v/>
      </c>
      <c r="F655" s="3" t="str">
        <f t="shared" si="54"/>
        <v/>
      </c>
      <c r="G655" s="3" t="str">
        <f>IF(A655="","",IF(HOUR(A655)&lt;StartHour,StartHour,IF(HOUR(A655)&gt;FinishHour,FinishHour,HOUR(A655))))</f>
        <v/>
      </c>
      <c r="H655" s="3" t="str">
        <f t="shared" si="55"/>
        <v/>
      </c>
      <c r="I655" s="33" t="e">
        <f>IF(OR(A655="",B655=""),NA(),MAX(0,IF(A655-B655=0,SameDayCycleTimeSettingValue,(A655-B655) *24)))</f>
        <v>#N/A</v>
      </c>
      <c r="J655" s="33" t="e">
        <f>IF(OR(A655="",B655=""),NA(),MAX(0,IF(A655-B655=0,SameDayCycleTimeSettingValue,((A655-B655) *24)-(INT((A655-B655)) * (24-(FinishHour-StartHour))))))</f>
        <v>#N/A</v>
      </c>
      <c r="K655" s="3" t="e">
        <f ca="1">IF(OR(A655&lt;&gt;"",B655=""),NA(),MAX(0,IF(_xlfn.DAYS(NOW(),B655)=0,SameDayCycleTimeSettingValue,_xlfn.DAYS(NOW(),B655))))</f>
        <v>#N/A</v>
      </c>
    </row>
    <row r="656" spans="1:11" x14ac:dyDescent="0.25">
      <c r="A656" s="32" t="str">
        <f>IF(AND(TRIM(INDEX(CompletedDateValues,ROW(A656)))&lt;&gt;"",INDEX(CompletedDateValues,ROW(A656))&gt;0),INDEX(CompletedDateValues,ROW(A656)),"")</f>
        <v/>
      </c>
      <c r="B656" s="32" t="str">
        <f>IF(AND(TRIM(INDEX(StartDateValues,ROW(A656)))&lt;&gt;"",INDEX(StartDateValues,ROW(A656))&gt;0),INDEX(StartDateValues,ROW(A656)),"")</f>
        <v/>
      </c>
      <c r="C656" s="22" t="str">
        <f t="shared" si="51"/>
        <v/>
      </c>
      <c r="D656" s="3" t="str">
        <f t="shared" si="52"/>
        <v/>
      </c>
      <c r="E656" s="3" t="str">
        <f t="shared" si="53"/>
        <v/>
      </c>
      <c r="F656" s="3" t="str">
        <f t="shared" si="54"/>
        <v/>
      </c>
      <c r="G656" s="3" t="str">
        <f>IF(A656="","",IF(HOUR(A656)&lt;StartHour,StartHour,IF(HOUR(A656)&gt;FinishHour,FinishHour,HOUR(A656))))</f>
        <v/>
      </c>
      <c r="H656" s="3" t="str">
        <f t="shared" si="55"/>
        <v/>
      </c>
      <c r="I656" s="33" t="e">
        <f>IF(OR(A656="",B656=""),NA(),MAX(0,IF(A656-B656=0,SameDayCycleTimeSettingValue,(A656-B656) *24)))</f>
        <v>#N/A</v>
      </c>
      <c r="J656" s="33" t="e">
        <f>IF(OR(A656="",B656=""),NA(),MAX(0,IF(A656-B656=0,SameDayCycleTimeSettingValue,((A656-B656) *24)-(INT((A656-B656)) * (24-(FinishHour-StartHour))))))</f>
        <v>#N/A</v>
      </c>
      <c r="K656" s="3" t="e">
        <f ca="1">IF(OR(A656&lt;&gt;"",B656=""),NA(),MAX(0,IF(_xlfn.DAYS(NOW(),B656)=0,SameDayCycleTimeSettingValue,_xlfn.DAYS(NOW(),B656))))</f>
        <v>#N/A</v>
      </c>
    </row>
    <row r="657" spans="1:11" x14ac:dyDescent="0.25">
      <c r="A657" s="32" t="str">
        <f>IF(AND(TRIM(INDEX(CompletedDateValues,ROW(A657)))&lt;&gt;"",INDEX(CompletedDateValues,ROW(A657))&gt;0),INDEX(CompletedDateValues,ROW(A657)),"")</f>
        <v/>
      </c>
      <c r="B657" s="32" t="str">
        <f>IF(AND(TRIM(INDEX(StartDateValues,ROW(A657)))&lt;&gt;"",INDEX(StartDateValues,ROW(A657))&gt;0),INDEX(StartDateValues,ROW(A657)),"")</f>
        <v/>
      </c>
      <c r="C657" s="22" t="str">
        <f t="shared" si="51"/>
        <v/>
      </c>
      <c r="D657" s="3" t="str">
        <f t="shared" si="52"/>
        <v/>
      </c>
      <c r="E657" s="3" t="str">
        <f t="shared" si="53"/>
        <v/>
      </c>
      <c r="F657" s="3" t="str">
        <f t="shared" si="54"/>
        <v/>
      </c>
      <c r="G657" s="3" t="str">
        <f>IF(A657="","",IF(HOUR(A657)&lt;StartHour,StartHour,IF(HOUR(A657)&gt;FinishHour,FinishHour,HOUR(A657))))</f>
        <v/>
      </c>
      <c r="H657" s="3" t="str">
        <f t="shared" si="55"/>
        <v/>
      </c>
      <c r="I657" s="33" t="e">
        <f>IF(OR(A657="",B657=""),NA(),MAX(0,IF(A657-B657=0,SameDayCycleTimeSettingValue,(A657-B657) *24)))</f>
        <v>#N/A</v>
      </c>
      <c r="J657" s="33" t="e">
        <f>IF(OR(A657="",B657=""),NA(),MAX(0,IF(A657-B657=0,SameDayCycleTimeSettingValue,((A657-B657) *24)-(INT((A657-B657)) * (24-(FinishHour-StartHour))))))</f>
        <v>#N/A</v>
      </c>
      <c r="K657" s="3" t="e">
        <f ca="1">IF(OR(A657&lt;&gt;"",B657=""),NA(),MAX(0,IF(_xlfn.DAYS(NOW(),B657)=0,SameDayCycleTimeSettingValue,_xlfn.DAYS(NOW(),B657))))</f>
        <v>#N/A</v>
      </c>
    </row>
    <row r="658" spans="1:11" x14ac:dyDescent="0.25">
      <c r="A658" s="32" t="str">
        <f>IF(AND(TRIM(INDEX(CompletedDateValues,ROW(A658)))&lt;&gt;"",INDEX(CompletedDateValues,ROW(A658))&gt;0),INDEX(CompletedDateValues,ROW(A658)),"")</f>
        <v/>
      </c>
      <c r="B658" s="32" t="str">
        <f>IF(AND(TRIM(INDEX(StartDateValues,ROW(A658)))&lt;&gt;"",INDEX(StartDateValues,ROW(A658))&gt;0),INDEX(StartDateValues,ROW(A658)),"")</f>
        <v/>
      </c>
      <c r="C658" s="22" t="str">
        <f t="shared" si="51"/>
        <v/>
      </c>
      <c r="D658" s="3" t="str">
        <f t="shared" si="52"/>
        <v/>
      </c>
      <c r="E658" s="3" t="str">
        <f t="shared" si="53"/>
        <v/>
      </c>
      <c r="F658" s="3" t="str">
        <f t="shared" si="54"/>
        <v/>
      </c>
      <c r="G658" s="3" t="str">
        <f>IF(A658="","",IF(HOUR(A658)&lt;StartHour,StartHour,IF(HOUR(A658)&gt;FinishHour,FinishHour,HOUR(A658))))</f>
        <v/>
      </c>
      <c r="H658" s="3" t="str">
        <f t="shared" si="55"/>
        <v/>
      </c>
      <c r="I658" s="33" t="e">
        <f>IF(OR(A658="",B658=""),NA(),MAX(0,IF(A658-B658=0,SameDayCycleTimeSettingValue,(A658-B658) *24)))</f>
        <v>#N/A</v>
      </c>
      <c r="J658" s="33" t="e">
        <f>IF(OR(A658="",B658=""),NA(),MAX(0,IF(A658-B658=0,SameDayCycleTimeSettingValue,((A658-B658) *24)-(INT((A658-B658)) * (24-(FinishHour-StartHour))))))</f>
        <v>#N/A</v>
      </c>
      <c r="K658" s="3" t="e">
        <f ca="1">IF(OR(A658&lt;&gt;"",B658=""),NA(),MAX(0,IF(_xlfn.DAYS(NOW(),B658)=0,SameDayCycleTimeSettingValue,_xlfn.DAYS(NOW(),B658))))</f>
        <v>#N/A</v>
      </c>
    </row>
    <row r="659" spans="1:11" x14ac:dyDescent="0.25">
      <c r="A659" s="32" t="str">
        <f>IF(AND(TRIM(INDEX(CompletedDateValues,ROW(A659)))&lt;&gt;"",INDEX(CompletedDateValues,ROW(A659))&gt;0),INDEX(CompletedDateValues,ROW(A659)),"")</f>
        <v/>
      </c>
      <c r="B659" s="32" t="str">
        <f>IF(AND(TRIM(INDEX(StartDateValues,ROW(A659)))&lt;&gt;"",INDEX(StartDateValues,ROW(A659))&gt;0),INDEX(StartDateValues,ROW(A659)),"")</f>
        <v/>
      </c>
      <c r="C659" s="22" t="str">
        <f t="shared" si="51"/>
        <v/>
      </c>
      <c r="D659" s="3" t="str">
        <f t="shared" si="52"/>
        <v/>
      </c>
      <c r="E659" s="3" t="str">
        <f t="shared" si="53"/>
        <v/>
      </c>
      <c r="F659" s="3" t="str">
        <f t="shared" si="54"/>
        <v/>
      </c>
      <c r="G659" s="3" t="str">
        <f>IF(A659="","",IF(HOUR(A659)&lt;StartHour,StartHour,IF(HOUR(A659)&gt;FinishHour,FinishHour,HOUR(A659))))</f>
        <v/>
      </c>
      <c r="H659" s="3" t="str">
        <f t="shared" si="55"/>
        <v/>
      </c>
      <c r="I659" s="33" t="e">
        <f>IF(OR(A659="",B659=""),NA(),MAX(0,IF(A659-B659=0,SameDayCycleTimeSettingValue,(A659-B659) *24)))</f>
        <v>#N/A</v>
      </c>
      <c r="J659" s="33" t="e">
        <f>IF(OR(A659="",B659=""),NA(),MAX(0,IF(A659-B659=0,SameDayCycleTimeSettingValue,((A659-B659) *24)-(INT((A659-B659)) * (24-(FinishHour-StartHour))))))</f>
        <v>#N/A</v>
      </c>
      <c r="K659" s="3" t="e">
        <f ca="1">IF(OR(A659&lt;&gt;"",B659=""),NA(),MAX(0,IF(_xlfn.DAYS(NOW(),B659)=0,SameDayCycleTimeSettingValue,_xlfn.DAYS(NOW(),B659))))</f>
        <v>#N/A</v>
      </c>
    </row>
    <row r="660" spans="1:11" x14ac:dyDescent="0.25">
      <c r="A660" s="32" t="str">
        <f>IF(AND(TRIM(INDEX(CompletedDateValues,ROW(A660)))&lt;&gt;"",INDEX(CompletedDateValues,ROW(A660))&gt;0),INDEX(CompletedDateValues,ROW(A660)),"")</f>
        <v/>
      </c>
      <c r="B660" s="32" t="str">
        <f>IF(AND(TRIM(INDEX(StartDateValues,ROW(A660)))&lt;&gt;"",INDEX(StartDateValues,ROW(A660))&gt;0),INDEX(StartDateValues,ROW(A660)),"")</f>
        <v/>
      </c>
      <c r="C660" s="22" t="str">
        <f t="shared" si="51"/>
        <v/>
      </c>
      <c r="D660" s="3" t="str">
        <f t="shared" si="52"/>
        <v/>
      </c>
      <c r="E660" s="3" t="str">
        <f t="shared" si="53"/>
        <v/>
      </c>
      <c r="F660" s="3" t="str">
        <f t="shared" si="54"/>
        <v/>
      </c>
      <c r="G660" s="3" t="str">
        <f>IF(A660="","",IF(HOUR(A660)&lt;StartHour,StartHour,IF(HOUR(A660)&gt;FinishHour,FinishHour,HOUR(A660))))</f>
        <v/>
      </c>
      <c r="H660" s="3" t="str">
        <f t="shared" si="55"/>
        <v/>
      </c>
      <c r="I660" s="33" t="e">
        <f>IF(OR(A660="",B660=""),NA(),MAX(0,IF(A660-B660=0,SameDayCycleTimeSettingValue,(A660-B660) *24)))</f>
        <v>#N/A</v>
      </c>
      <c r="J660" s="33" t="e">
        <f>IF(OR(A660="",B660=""),NA(),MAX(0,IF(A660-B660=0,SameDayCycleTimeSettingValue,((A660-B660) *24)-(INT((A660-B660)) * (24-(FinishHour-StartHour))))))</f>
        <v>#N/A</v>
      </c>
      <c r="K660" s="3" t="e">
        <f ca="1">IF(OR(A660&lt;&gt;"",B660=""),NA(),MAX(0,IF(_xlfn.DAYS(NOW(),B660)=0,SameDayCycleTimeSettingValue,_xlfn.DAYS(NOW(),B660))))</f>
        <v>#N/A</v>
      </c>
    </row>
    <row r="661" spans="1:11" x14ac:dyDescent="0.25">
      <c r="A661" s="32" t="str">
        <f>IF(AND(TRIM(INDEX(CompletedDateValues,ROW(A661)))&lt;&gt;"",INDEX(CompletedDateValues,ROW(A661))&gt;0),INDEX(CompletedDateValues,ROW(A661)),"")</f>
        <v/>
      </c>
      <c r="B661" s="32" t="str">
        <f>IF(AND(TRIM(INDEX(StartDateValues,ROW(A661)))&lt;&gt;"",INDEX(StartDateValues,ROW(A661))&gt;0),INDEX(StartDateValues,ROW(A661)),"")</f>
        <v/>
      </c>
      <c r="C661" s="22" t="str">
        <f t="shared" si="51"/>
        <v/>
      </c>
      <c r="D661" s="3" t="str">
        <f t="shared" si="52"/>
        <v/>
      </c>
      <c r="E661" s="3" t="str">
        <f t="shared" si="53"/>
        <v/>
      </c>
      <c r="F661" s="3" t="str">
        <f t="shared" si="54"/>
        <v/>
      </c>
      <c r="G661" s="3" t="str">
        <f>IF(A661="","",IF(HOUR(A661)&lt;StartHour,StartHour,IF(HOUR(A661)&gt;FinishHour,FinishHour,HOUR(A661))))</f>
        <v/>
      </c>
      <c r="H661" s="3" t="str">
        <f t="shared" si="55"/>
        <v/>
      </c>
      <c r="I661" s="33" t="e">
        <f>IF(OR(A661="",B661=""),NA(),MAX(0,IF(A661-B661=0,SameDayCycleTimeSettingValue,(A661-B661) *24)))</f>
        <v>#N/A</v>
      </c>
      <c r="J661" s="33" t="e">
        <f>IF(OR(A661="",B661=""),NA(),MAX(0,IF(A661-B661=0,SameDayCycleTimeSettingValue,((A661-B661) *24)-(INT((A661-B661)) * (24-(FinishHour-StartHour))))))</f>
        <v>#N/A</v>
      </c>
      <c r="K661" s="3" t="e">
        <f ca="1">IF(OR(A661&lt;&gt;"",B661=""),NA(),MAX(0,IF(_xlfn.DAYS(NOW(),B661)=0,SameDayCycleTimeSettingValue,_xlfn.DAYS(NOW(),B661))))</f>
        <v>#N/A</v>
      </c>
    </row>
    <row r="662" spans="1:11" x14ac:dyDescent="0.25">
      <c r="A662" s="32" t="str">
        <f>IF(AND(TRIM(INDEX(CompletedDateValues,ROW(A662)))&lt;&gt;"",INDEX(CompletedDateValues,ROW(A662))&gt;0),INDEX(CompletedDateValues,ROW(A662)),"")</f>
        <v/>
      </c>
      <c r="B662" s="32" t="str">
        <f>IF(AND(TRIM(INDEX(StartDateValues,ROW(A662)))&lt;&gt;"",INDEX(StartDateValues,ROW(A662))&gt;0),INDEX(StartDateValues,ROW(A662)),"")</f>
        <v/>
      </c>
      <c r="C662" s="22" t="str">
        <f t="shared" si="51"/>
        <v/>
      </c>
      <c r="D662" s="3" t="str">
        <f t="shared" si="52"/>
        <v/>
      </c>
      <c r="E662" s="3" t="str">
        <f t="shared" si="53"/>
        <v/>
      </c>
      <c r="F662" s="3" t="str">
        <f t="shared" si="54"/>
        <v/>
      </c>
      <c r="G662" s="3" t="str">
        <f>IF(A662="","",IF(HOUR(A662)&lt;StartHour,StartHour,IF(HOUR(A662)&gt;FinishHour,FinishHour,HOUR(A662))))</f>
        <v/>
      </c>
      <c r="H662" s="3" t="str">
        <f t="shared" si="55"/>
        <v/>
      </c>
      <c r="I662" s="33" t="e">
        <f>IF(OR(A662="",B662=""),NA(),MAX(0,IF(A662-B662=0,SameDayCycleTimeSettingValue,(A662-B662) *24)))</f>
        <v>#N/A</v>
      </c>
      <c r="J662" s="33" t="e">
        <f>IF(OR(A662="",B662=""),NA(),MAX(0,IF(A662-B662=0,SameDayCycleTimeSettingValue,((A662-B662) *24)-(INT((A662-B662)) * (24-(FinishHour-StartHour))))))</f>
        <v>#N/A</v>
      </c>
      <c r="K662" s="3" t="e">
        <f ca="1">IF(OR(A662&lt;&gt;"",B662=""),NA(),MAX(0,IF(_xlfn.DAYS(NOW(),B662)=0,SameDayCycleTimeSettingValue,_xlfn.DAYS(NOW(),B662))))</f>
        <v>#N/A</v>
      </c>
    </row>
    <row r="663" spans="1:11" x14ac:dyDescent="0.25">
      <c r="A663" s="32" t="str">
        <f>IF(AND(TRIM(INDEX(CompletedDateValues,ROW(A663)))&lt;&gt;"",INDEX(CompletedDateValues,ROW(A663))&gt;0),INDEX(CompletedDateValues,ROW(A663)),"")</f>
        <v/>
      </c>
      <c r="B663" s="32" t="str">
        <f>IF(AND(TRIM(INDEX(StartDateValues,ROW(A663)))&lt;&gt;"",INDEX(StartDateValues,ROW(A663))&gt;0),INDEX(StartDateValues,ROW(A663)),"")</f>
        <v/>
      </c>
      <c r="C663" s="22" t="str">
        <f t="shared" si="51"/>
        <v/>
      </c>
      <c r="D663" s="3" t="str">
        <f t="shared" si="52"/>
        <v/>
      </c>
      <c r="E663" s="3" t="str">
        <f t="shared" si="53"/>
        <v/>
      </c>
      <c r="F663" s="3" t="str">
        <f t="shared" si="54"/>
        <v/>
      </c>
      <c r="G663" s="3" t="str">
        <f>IF(A663="","",IF(HOUR(A663)&lt;StartHour,StartHour,IF(HOUR(A663)&gt;FinishHour,FinishHour,HOUR(A663))))</f>
        <v/>
      </c>
      <c r="H663" s="3" t="str">
        <f t="shared" si="55"/>
        <v/>
      </c>
      <c r="I663" s="33" t="e">
        <f>IF(OR(A663="",B663=""),NA(),MAX(0,IF(A663-B663=0,SameDayCycleTimeSettingValue,(A663-B663) *24)))</f>
        <v>#N/A</v>
      </c>
      <c r="J663" s="33" t="e">
        <f>IF(OR(A663="",B663=""),NA(),MAX(0,IF(A663-B663=0,SameDayCycleTimeSettingValue,((A663-B663) *24)-(INT((A663-B663)) * (24-(FinishHour-StartHour))))))</f>
        <v>#N/A</v>
      </c>
      <c r="K663" s="3" t="e">
        <f ca="1">IF(OR(A663&lt;&gt;"",B663=""),NA(),MAX(0,IF(_xlfn.DAYS(NOW(),B663)=0,SameDayCycleTimeSettingValue,_xlfn.DAYS(NOW(),B663))))</f>
        <v>#N/A</v>
      </c>
    </row>
    <row r="664" spans="1:11" x14ac:dyDescent="0.25">
      <c r="A664" s="32" t="str">
        <f>IF(AND(TRIM(INDEX(CompletedDateValues,ROW(A664)))&lt;&gt;"",INDEX(CompletedDateValues,ROW(A664))&gt;0),INDEX(CompletedDateValues,ROW(A664)),"")</f>
        <v/>
      </c>
      <c r="B664" s="32" t="str">
        <f>IF(AND(TRIM(INDEX(StartDateValues,ROW(A664)))&lt;&gt;"",INDEX(StartDateValues,ROW(A664))&gt;0),INDEX(StartDateValues,ROW(A664)),"")</f>
        <v/>
      </c>
      <c r="C664" s="22" t="str">
        <f t="shared" si="51"/>
        <v/>
      </c>
      <c r="D664" s="3" t="str">
        <f t="shared" si="52"/>
        <v/>
      </c>
      <c r="E664" s="3" t="str">
        <f t="shared" si="53"/>
        <v/>
      </c>
      <c r="F664" s="3" t="str">
        <f t="shared" si="54"/>
        <v/>
      </c>
      <c r="G664" s="3" t="str">
        <f>IF(A664="","",IF(HOUR(A664)&lt;StartHour,StartHour,IF(HOUR(A664)&gt;FinishHour,FinishHour,HOUR(A664))))</f>
        <v/>
      </c>
      <c r="H664" s="3" t="str">
        <f t="shared" si="55"/>
        <v/>
      </c>
      <c r="I664" s="33" t="e">
        <f>IF(OR(A664="",B664=""),NA(),MAX(0,IF(A664-B664=0,SameDayCycleTimeSettingValue,(A664-B664) *24)))</f>
        <v>#N/A</v>
      </c>
      <c r="J664" s="33" t="e">
        <f>IF(OR(A664="",B664=""),NA(),MAX(0,IF(A664-B664=0,SameDayCycleTimeSettingValue,((A664-B664) *24)-(INT((A664-B664)) * (24-(FinishHour-StartHour))))))</f>
        <v>#N/A</v>
      </c>
      <c r="K664" s="3" t="e">
        <f ca="1">IF(OR(A664&lt;&gt;"",B664=""),NA(),MAX(0,IF(_xlfn.DAYS(NOW(),B664)=0,SameDayCycleTimeSettingValue,_xlfn.DAYS(NOW(),B664))))</f>
        <v>#N/A</v>
      </c>
    </row>
    <row r="665" spans="1:11" x14ac:dyDescent="0.25">
      <c r="A665" s="32" t="str">
        <f>IF(AND(TRIM(INDEX(CompletedDateValues,ROW(A665)))&lt;&gt;"",INDEX(CompletedDateValues,ROW(A665))&gt;0),INDEX(CompletedDateValues,ROW(A665)),"")</f>
        <v/>
      </c>
      <c r="B665" s="32" t="str">
        <f>IF(AND(TRIM(INDEX(StartDateValues,ROW(A665)))&lt;&gt;"",INDEX(StartDateValues,ROW(A665))&gt;0),INDEX(StartDateValues,ROW(A665)),"")</f>
        <v/>
      </c>
      <c r="C665" s="22" t="str">
        <f t="shared" si="51"/>
        <v/>
      </c>
      <c r="D665" s="3" t="str">
        <f t="shared" si="52"/>
        <v/>
      </c>
      <c r="E665" s="3" t="str">
        <f t="shared" si="53"/>
        <v/>
      </c>
      <c r="F665" s="3" t="str">
        <f t="shared" si="54"/>
        <v/>
      </c>
      <c r="G665" s="3" t="str">
        <f>IF(A665="","",IF(HOUR(A665)&lt;StartHour,StartHour,IF(HOUR(A665)&gt;FinishHour,FinishHour,HOUR(A665))))</f>
        <v/>
      </c>
      <c r="H665" s="3" t="str">
        <f t="shared" si="55"/>
        <v/>
      </c>
      <c r="I665" s="33" t="e">
        <f>IF(OR(A665="",B665=""),NA(),MAX(0,IF(A665-B665=0,SameDayCycleTimeSettingValue,(A665-B665) *24)))</f>
        <v>#N/A</v>
      </c>
      <c r="J665" s="33" t="e">
        <f>IF(OR(A665="",B665=""),NA(),MAX(0,IF(A665-B665=0,SameDayCycleTimeSettingValue,((A665-B665) *24)-(INT((A665-B665)) * (24-(FinishHour-StartHour))))))</f>
        <v>#N/A</v>
      </c>
      <c r="K665" s="3" t="e">
        <f ca="1">IF(OR(A665&lt;&gt;"",B665=""),NA(),MAX(0,IF(_xlfn.DAYS(NOW(),B665)=0,SameDayCycleTimeSettingValue,_xlfn.DAYS(NOW(),B665))))</f>
        <v>#N/A</v>
      </c>
    </row>
    <row r="666" spans="1:11" x14ac:dyDescent="0.25">
      <c r="A666" s="32" t="str">
        <f>IF(AND(TRIM(INDEX(CompletedDateValues,ROW(A666)))&lt;&gt;"",INDEX(CompletedDateValues,ROW(A666))&gt;0),INDEX(CompletedDateValues,ROW(A666)),"")</f>
        <v/>
      </c>
      <c r="B666" s="32" t="str">
        <f>IF(AND(TRIM(INDEX(StartDateValues,ROW(A666)))&lt;&gt;"",INDEX(StartDateValues,ROW(A666))&gt;0),INDEX(StartDateValues,ROW(A666)),"")</f>
        <v/>
      </c>
      <c r="C666" s="22" t="str">
        <f t="shared" si="51"/>
        <v/>
      </c>
      <c r="D666" s="3" t="str">
        <f t="shared" si="52"/>
        <v/>
      </c>
      <c r="E666" s="3" t="str">
        <f t="shared" si="53"/>
        <v/>
      </c>
      <c r="F666" s="3" t="str">
        <f t="shared" si="54"/>
        <v/>
      </c>
      <c r="G666" s="3" t="str">
        <f>IF(A666="","",IF(HOUR(A666)&lt;StartHour,StartHour,IF(HOUR(A666)&gt;FinishHour,FinishHour,HOUR(A666))))</f>
        <v/>
      </c>
      <c r="H666" s="3" t="str">
        <f t="shared" si="55"/>
        <v/>
      </c>
      <c r="I666" s="33" t="e">
        <f>IF(OR(A666="",B666=""),NA(),MAX(0,IF(A666-B666=0,SameDayCycleTimeSettingValue,(A666-B666) *24)))</f>
        <v>#N/A</v>
      </c>
      <c r="J666" s="33" t="e">
        <f>IF(OR(A666="",B666=""),NA(),MAX(0,IF(A666-B666=0,SameDayCycleTimeSettingValue,((A666-B666) *24)-(INT((A666-B666)) * (24-(FinishHour-StartHour))))))</f>
        <v>#N/A</v>
      </c>
      <c r="K666" s="3" t="e">
        <f ca="1">IF(OR(A666&lt;&gt;"",B666=""),NA(),MAX(0,IF(_xlfn.DAYS(NOW(),B666)=0,SameDayCycleTimeSettingValue,_xlfn.DAYS(NOW(),B666))))</f>
        <v>#N/A</v>
      </c>
    </row>
    <row r="667" spans="1:11" x14ac:dyDescent="0.25">
      <c r="A667" s="32" t="str">
        <f>IF(AND(TRIM(INDEX(CompletedDateValues,ROW(A667)))&lt;&gt;"",INDEX(CompletedDateValues,ROW(A667))&gt;0),INDEX(CompletedDateValues,ROW(A667)),"")</f>
        <v/>
      </c>
      <c r="B667" s="32" t="str">
        <f>IF(AND(TRIM(INDEX(StartDateValues,ROW(A667)))&lt;&gt;"",INDEX(StartDateValues,ROW(A667))&gt;0),INDEX(StartDateValues,ROW(A667)),"")</f>
        <v/>
      </c>
      <c r="C667" s="22" t="str">
        <f t="shared" si="51"/>
        <v/>
      </c>
      <c r="D667" s="3" t="str">
        <f t="shared" si="52"/>
        <v/>
      </c>
      <c r="E667" s="3" t="str">
        <f t="shared" si="53"/>
        <v/>
      </c>
      <c r="F667" s="3" t="str">
        <f t="shared" si="54"/>
        <v/>
      </c>
      <c r="G667" s="3" t="str">
        <f>IF(A667="","",IF(HOUR(A667)&lt;StartHour,StartHour,IF(HOUR(A667)&gt;FinishHour,FinishHour,HOUR(A667))))</f>
        <v/>
      </c>
      <c r="H667" s="3" t="str">
        <f t="shared" si="55"/>
        <v/>
      </c>
      <c r="I667" s="33" t="e">
        <f>IF(OR(A667="",B667=""),NA(),MAX(0,IF(A667-B667=0,SameDayCycleTimeSettingValue,(A667-B667) *24)))</f>
        <v>#N/A</v>
      </c>
      <c r="J667" s="33" t="e">
        <f>IF(OR(A667="",B667=""),NA(),MAX(0,IF(A667-B667=0,SameDayCycleTimeSettingValue,((A667-B667) *24)-(INT((A667-B667)) * (24-(FinishHour-StartHour))))))</f>
        <v>#N/A</v>
      </c>
      <c r="K667" s="3" t="e">
        <f ca="1">IF(OR(A667&lt;&gt;"",B667=""),NA(),MAX(0,IF(_xlfn.DAYS(NOW(),B667)=0,SameDayCycleTimeSettingValue,_xlfn.DAYS(NOW(),B667))))</f>
        <v>#N/A</v>
      </c>
    </row>
    <row r="668" spans="1:11" x14ac:dyDescent="0.25">
      <c r="A668" s="32" t="str">
        <f>IF(AND(TRIM(INDEX(CompletedDateValues,ROW(A668)))&lt;&gt;"",INDEX(CompletedDateValues,ROW(A668))&gt;0),INDEX(CompletedDateValues,ROW(A668)),"")</f>
        <v/>
      </c>
      <c r="B668" s="32" t="str">
        <f>IF(AND(TRIM(INDEX(StartDateValues,ROW(A668)))&lt;&gt;"",INDEX(StartDateValues,ROW(A668))&gt;0),INDEX(StartDateValues,ROW(A668)),"")</f>
        <v/>
      </c>
      <c r="C668" s="22" t="str">
        <f t="shared" si="51"/>
        <v/>
      </c>
      <c r="D668" s="3" t="str">
        <f t="shared" si="52"/>
        <v/>
      </c>
      <c r="E668" s="3" t="str">
        <f t="shared" si="53"/>
        <v/>
      </c>
      <c r="F668" s="3" t="str">
        <f t="shared" si="54"/>
        <v/>
      </c>
      <c r="G668" s="3" t="str">
        <f>IF(A668="","",IF(HOUR(A668)&lt;StartHour,StartHour,IF(HOUR(A668)&gt;FinishHour,FinishHour,HOUR(A668))))</f>
        <v/>
      </c>
      <c r="H668" s="3" t="str">
        <f t="shared" si="55"/>
        <v/>
      </c>
      <c r="I668" s="33" t="e">
        <f>IF(OR(A668="",B668=""),NA(),MAX(0,IF(A668-B668=0,SameDayCycleTimeSettingValue,(A668-B668) *24)))</f>
        <v>#N/A</v>
      </c>
      <c r="J668" s="33" t="e">
        <f>IF(OR(A668="",B668=""),NA(),MAX(0,IF(A668-B668=0,SameDayCycleTimeSettingValue,((A668-B668) *24)-(INT((A668-B668)) * (24-(FinishHour-StartHour))))))</f>
        <v>#N/A</v>
      </c>
      <c r="K668" s="3" t="e">
        <f ca="1">IF(OR(A668&lt;&gt;"",B668=""),NA(),MAX(0,IF(_xlfn.DAYS(NOW(),B668)=0,SameDayCycleTimeSettingValue,_xlfn.DAYS(NOW(),B668))))</f>
        <v>#N/A</v>
      </c>
    </row>
    <row r="669" spans="1:11" x14ac:dyDescent="0.25">
      <c r="A669" s="32" t="str">
        <f>IF(AND(TRIM(INDEX(CompletedDateValues,ROW(A669)))&lt;&gt;"",INDEX(CompletedDateValues,ROW(A669))&gt;0),INDEX(CompletedDateValues,ROW(A669)),"")</f>
        <v/>
      </c>
      <c r="B669" s="32" t="str">
        <f>IF(AND(TRIM(INDEX(StartDateValues,ROW(A669)))&lt;&gt;"",INDEX(StartDateValues,ROW(A669))&gt;0),INDEX(StartDateValues,ROW(A669)),"")</f>
        <v/>
      </c>
      <c r="C669" s="22" t="str">
        <f t="shared" si="51"/>
        <v/>
      </c>
      <c r="D669" s="3" t="str">
        <f t="shared" si="52"/>
        <v/>
      </c>
      <c r="E669" s="3" t="str">
        <f t="shared" si="53"/>
        <v/>
      </c>
      <c r="F669" s="3" t="str">
        <f t="shared" si="54"/>
        <v/>
      </c>
      <c r="G669" s="3" t="str">
        <f>IF(A669="","",IF(HOUR(A669)&lt;StartHour,StartHour,IF(HOUR(A669)&gt;FinishHour,FinishHour,HOUR(A669))))</f>
        <v/>
      </c>
      <c r="H669" s="3" t="str">
        <f t="shared" si="55"/>
        <v/>
      </c>
      <c r="I669" s="33" t="e">
        <f>IF(OR(A669="",B669=""),NA(),MAX(0,IF(A669-B669=0,SameDayCycleTimeSettingValue,(A669-B669) *24)))</f>
        <v>#N/A</v>
      </c>
      <c r="J669" s="33" t="e">
        <f>IF(OR(A669="",B669=""),NA(),MAX(0,IF(A669-B669=0,SameDayCycleTimeSettingValue,((A669-B669) *24)-(INT((A669-B669)) * (24-(FinishHour-StartHour))))))</f>
        <v>#N/A</v>
      </c>
      <c r="K669" s="3" t="e">
        <f ca="1">IF(OR(A669&lt;&gt;"",B669=""),NA(),MAX(0,IF(_xlfn.DAYS(NOW(),B669)=0,SameDayCycleTimeSettingValue,_xlfn.DAYS(NOW(),B669))))</f>
        <v>#N/A</v>
      </c>
    </row>
    <row r="670" spans="1:11" x14ac:dyDescent="0.25">
      <c r="A670" s="32" t="str">
        <f>IF(AND(TRIM(INDEX(CompletedDateValues,ROW(A670)))&lt;&gt;"",INDEX(CompletedDateValues,ROW(A670))&gt;0),INDEX(CompletedDateValues,ROW(A670)),"")</f>
        <v/>
      </c>
      <c r="B670" s="32" t="str">
        <f>IF(AND(TRIM(INDEX(StartDateValues,ROW(A670)))&lt;&gt;"",INDEX(StartDateValues,ROW(A670))&gt;0),INDEX(StartDateValues,ROW(A670)),"")</f>
        <v/>
      </c>
      <c r="C670" s="22" t="str">
        <f t="shared" si="51"/>
        <v/>
      </c>
      <c r="D670" s="3" t="str">
        <f t="shared" si="52"/>
        <v/>
      </c>
      <c r="E670" s="3" t="str">
        <f t="shared" si="53"/>
        <v/>
      </c>
      <c r="F670" s="3" t="str">
        <f t="shared" si="54"/>
        <v/>
      </c>
      <c r="G670" s="3" t="str">
        <f>IF(A670="","",IF(HOUR(A670)&lt;StartHour,StartHour,IF(HOUR(A670)&gt;FinishHour,FinishHour,HOUR(A670))))</f>
        <v/>
      </c>
      <c r="H670" s="3" t="str">
        <f t="shared" si="55"/>
        <v/>
      </c>
      <c r="I670" s="33" t="e">
        <f>IF(OR(A670="",B670=""),NA(),MAX(0,IF(A670-B670=0,SameDayCycleTimeSettingValue,(A670-B670) *24)))</f>
        <v>#N/A</v>
      </c>
      <c r="J670" s="33" t="e">
        <f>IF(OR(A670="",B670=""),NA(),MAX(0,IF(A670-B670=0,SameDayCycleTimeSettingValue,((A670-B670) *24)-(INT((A670-B670)) * (24-(FinishHour-StartHour))))))</f>
        <v>#N/A</v>
      </c>
      <c r="K670" s="3" t="e">
        <f ca="1">IF(OR(A670&lt;&gt;"",B670=""),NA(),MAX(0,IF(_xlfn.DAYS(NOW(),B670)=0,SameDayCycleTimeSettingValue,_xlfn.DAYS(NOW(),B670))))</f>
        <v>#N/A</v>
      </c>
    </row>
    <row r="671" spans="1:11" x14ac:dyDescent="0.25">
      <c r="A671" s="32" t="str">
        <f>IF(AND(TRIM(INDEX(CompletedDateValues,ROW(A671)))&lt;&gt;"",INDEX(CompletedDateValues,ROW(A671))&gt;0),INDEX(CompletedDateValues,ROW(A671)),"")</f>
        <v/>
      </c>
      <c r="B671" s="32" t="str">
        <f>IF(AND(TRIM(INDEX(StartDateValues,ROW(A671)))&lt;&gt;"",INDEX(StartDateValues,ROW(A671))&gt;0),INDEX(StartDateValues,ROW(A671)),"")</f>
        <v/>
      </c>
      <c r="C671" s="22" t="str">
        <f t="shared" si="51"/>
        <v/>
      </c>
      <c r="D671" s="3" t="str">
        <f t="shared" si="52"/>
        <v/>
      </c>
      <c r="E671" s="3" t="str">
        <f t="shared" si="53"/>
        <v/>
      </c>
      <c r="F671" s="3" t="str">
        <f t="shared" si="54"/>
        <v/>
      </c>
      <c r="G671" s="3" t="str">
        <f>IF(A671="","",IF(HOUR(A671)&lt;StartHour,StartHour,IF(HOUR(A671)&gt;FinishHour,FinishHour,HOUR(A671))))</f>
        <v/>
      </c>
      <c r="H671" s="3" t="str">
        <f t="shared" si="55"/>
        <v/>
      </c>
      <c r="I671" s="33" t="e">
        <f>IF(OR(A671="",B671=""),NA(),MAX(0,IF(A671-B671=0,SameDayCycleTimeSettingValue,(A671-B671) *24)))</f>
        <v>#N/A</v>
      </c>
      <c r="J671" s="33" t="e">
        <f>IF(OR(A671="",B671=""),NA(),MAX(0,IF(A671-B671=0,SameDayCycleTimeSettingValue,((A671-B671) *24)-(INT((A671-B671)) * (24-(FinishHour-StartHour))))))</f>
        <v>#N/A</v>
      </c>
      <c r="K671" s="3" t="e">
        <f ca="1">IF(OR(A671&lt;&gt;"",B671=""),NA(),MAX(0,IF(_xlfn.DAYS(NOW(),B671)=0,SameDayCycleTimeSettingValue,_xlfn.DAYS(NOW(),B671))))</f>
        <v>#N/A</v>
      </c>
    </row>
    <row r="672" spans="1:11" x14ac:dyDescent="0.25">
      <c r="A672" s="32" t="str">
        <f>IF(AND(TRIM(INDEX(CompletedDateValues,ROW(A672)))&lt;&gt;"",INDEX(CompletedDateValues,ROW(A672))&gt;0),INDEX(CompletedDateValues,ROW(A672)),"")</f>
        <v/>
      </c>
      <c r="B672" s="32" t="str">
        <f>IF(AND(TRIM(INDEX(StartDateValues,ROW(A672)))&lt;&gt;"",INDEX(StartDateValues,ROW(A672))&gt;0),INDEX(StartDateValues,ROW(A672)),"")</f>
        <v/>
      </c>
      <c r="C672" s="22" t="str">
        <f t="shared" si="51"/>
        <v/>
      </c>
      <c r="D672" s="3" t="str">
        <f t="shared" si="52"/>
        <v/>
      </c>
      <c r="E672" s="3" t="str">
        <f t="shared" si="53"/>
        <v/>
      </c>
      <c r="F672" s="3" t="str">
        <f t="shared" si="54"/>
        <v/>
      </c>
      <c r="G672" s="3" t="str">
        <f>IF(A672="","",IF(HOUR(A672)&lt;StartHour,StartHour,IF(HOUR(A672)&gt;FinishHour,FinishHour,HOUR(A672))))</f>
        <v/>
      </c>
      <c r="H672" s="3" t="str">
        <f t="shared" si="55"/>
        <v/>
      </c>
      <c r="I672" s="33" t="e">
        <f>IF(OR(A672="",B672=""),NA(),MAX(0,IF(A672-B672=0,SameDayCycleTimeSettingValue,(A672-B672) *24)))</f>
        <v>#N/A</v>
      </c>
      <c r="J672" s="33" t="e">
        <f>IF(OR(A672="",B672=""),NA(),MAX(0,IF(A672-B672=0,SameDayCycleTimeSettingValue,((A672-B672) *24)-(INT((A672-B672)) * (24-(FinishHour-StartHour))))))</f>
        <v>#N/A</v>
      </c>
      <c r="K672" s="3" t="e">
        <f ca="1">IF(OR(A672&lt;&gt;"",B672=""),NA(),MAX(0,IF(_xlfn.DAYS(NOW(),B672)=0,SameDayCycleTimeSettingValue,_xlfn.DAYS(NOW(),B672))))</f>
        <v>#N/A</v>
      </c>
    </row>
    <row r="673" spans="1:11" x14ac:dyDescent="0.25">
      <c r="A673" s="32" t="str">
        <f>IF(AND(TRIM(INDEX(CompletedDateValues,ROW(A673)))&lt;&gt;"",INDEX(CompletedDateValues,ROW(A673))&gt;0),INDEX(CompletedDateValues,ROW(A673)),"")</f>
        <v/>
      </c>
      <c r="B673" s="32" t="str">
        <f>IF(AND(TRIM(INDEX(StartDateValues,ROW(A673)))&lt;&gt;"",INDEX(StartDateValues,ROW(A673))&gt;0),INDEX(StartDateValues,ROW(A673)),"")</f>
        <v/>
      </c>
      <c r="C673" s="22" t="str">
        <f t="shared" si="51"/>
        <v/>
      </c>
      <c r="D673" s="3" t="str">
        <f t="shared" si="52"/>
        <v/>
      </c>
      <c r="E673" s="3" t="str">
        <f t="shared" si="53"/>
        <v/>
      </c>
      <c r="F673" s="3" t="str">
        <f t="shared" si="54"/>
        <v/>
      </c>
      <c r="G673" s="3" t="str">
        <f>IF(A673="","",IF(HOUR(A673)&lt;StartHour,StartHour,IF(HOUR(A673)&gt;FinishHour,FinishHour,HOUR(A673))))</f>
        <v/>
      </c>
      <c r="H673" s="3" t="str">
        <f t="shared" si="55"/>
        <v/>
      </c>
      <c r="I673" s="33" t="e">
        <f>IF(OR(A673="",B673=""),NA(),MAX(0,IF(A673-B673=0,SameDayCycleTimeSettingValue,(A673-B673) *24)))</f>
        <v>#N/A</v>
      </c>
      <c r="J673" s="33" t="e">
        <f>IF(OR(A673="",B673=""),NA(),MAX(0,IF(A673-B673=0,SameDayCycleTimeSettingValue,((A673-B673) *24)-(INT((A673-B673)) * (24-(FinishHour-StartHour))))))</f>
        <v>#N/A</v>
      </c>
      <c r="K673" s="3" t="e">
        <f ca="1">IF(OR(A673&lt;&gt;"",B673=""),NA(),MAX(0,IF(_xlfn.DAYS(NOW(),B673)=0,SameDayCycleTimeSettingValue,_xlfn.DAYS(NOW(),B673))))</f>
        <v>#N/A</v>
      </c>
    </row>
    <row r="674" spans="1:11" x14ac:dyDescent="0.25">
      <c r="A674" s="32" t="str">
        <f>IF(AND(TRIM(INDEX(CompletedDateValues,ROW(A674)))&lt;&gt;"",INDEX(CompletedDateValues,ROW(A674))&gt;0),INDEX(CompletedDateValues,ROW(A674)),"")</f>
        <v/>
      </c>
      <c r="B674" s="32" t="str">
        <f>IF(AND(TRIM(INDEX(StartDateValues,ROW(A674)))&lt;&gt;"",INDEX(StartDateValues,ROW(A674))&gt;0),INDEX(StartDateValues,ROW(A674)),"")</f>
        <v/>
      </c>
      <c r="C674" s="22" t="str">
        <f t="shared" si="51"/>
        <v/>
      </c>
      <c r="D674" s="3" t="str">
        <f t="shared" si="52"/>
        <v/>
      </c>
      <c r="E674" s="3" t="str">
        <f t="shared" si="53"/>
        <v/>
      </c>
      <c r="F674" s="3" t="str">
        <f t="shared" si="54"/>
        <v/>
      </c>
      <c r="G674" s="3" t="str">
        <f>IF(A674="","",IF(HOUR(A674)&lt;StartHour,StartHour,IF(HOUR(A674)&gt;FinishHour,FinishHour,HOUR(A674))))</f>
        <v/>
      </c>
      <c r="H674" s="3" t="str">
        <f t="shared" si="55"/>
        <v/>
      </c>
      <c r="I674" s="33" t="e">
        <f>IF(OR(A674="",B674=""),NA(),MAX(0,IF(A674-B674=0,SameDayCycleTimeSettingValue,(A674-B674) *24)))</f>
        <v>#N/A</v>
      </c>
      <c r="J674" s="33" t="e">
        <f>IF(OR(A674="",B674=""),NA(),MAX(0,IF(A674-B674=0,SameDayCycleTimeSettingValue,((A674-B674) *24)-(INT((A674-B674)) * (24-(FinishHour-StartHour))))))</f>
        <v>#N/A</v>
      </c>
      <c r="K674" s="3" t="e">
        <f ca="1">IF(OR(A674&lt;&gt;"",B674=""),NA(),MAX(0,IF(_xlfn.DAYS(NOW(),B674)=0,SameDayCycleTimeSettingValue,_xlfn.DAYS(NOW(),B674))))</f>
        <v>#N/A</v>
      </c>
    </row>
    <row r="675" spans="1:11" x14ac:dyDescent="0.25">
      <c r="A675" s="32" t="str">
        <f>IF(AND(TRIM(INDEX(CompletedDateValues,ROW(A675)))&lt;&gt;"",INDEX(CompletedDateValues,ROW(A675))&gt;0),INDEX(CompletedDateValues,ROW(A675)),"")</f>
        <v/>
      </c>
      <c r="B675" s="32" t="str">
        <f>IF(AND(TRIM(INDEX(StartDateValues,ROW(A675)))&lt;&gt;"",INDEX(StartDateValues,ROW(A675))&gt;0),INDEX(StartDateValues,ROW(A675)),"")</f>
        <v/>
      </c>
      <c r="C675" s="22" t="str">
        <f t="shared" si="51"/>
        <v/>
      </c>
      <c r="D675" s="3" t="str">
        <f t="shared" si="52"/>
        <v/>
      </c>
      <c r="E675" s="3" t="str">
        <f t="shared" si="53"/>
        <v/>
      </c>
      <c r="F675" s="3" t="str">
        <f t="shared" si="54"/>
        <v/>
      </c>
      <c r="G675" s="3" t="str">
        <f>IF(A675="","",IF(HOUR(A675)&lt;StartHour,StartHour,IF(HOUR(A675)&gt;FinishHour,FinishHour,HOUR(A675))))</f>
        <v/>
      </c>
      <c r="H675" s="3" t="str">
        <f t="shared" si="55"/>
        <v/>
      </c>
      <c r="I675" s="33" t="e">
        <f>IF(OR(A675="",B675=""),NA(),MAX(0,IF(A675-B675=0,SameDayCycleTimeSettingValue,(A675-B675) *24)))</f>
        <v>#N/A</v>
      </c>
      <c r="J675" s="33" t="e">
        <f>IF(OR(A675="",B675=""),NA(),MAX(0,IF(A675-B675=0,SameDayCycleTimeSettingValue,((A675-B675) *24)-(INT((A675-B675)) * (24-(FinishHour-StartHour))))))</f>
        <v>#N/A</v>
      </c>
      <c r="K675" s="3" t="e">
        <f ca="1">IF(OR(A675&lt;&gt;"",B675=""),NA(),MAX(0,IF(_xlfn.DAYS(NOW(),B675)=0,SameDayCycleTimeSettingValue,_xlfn.DAYS(NOW(),B675))))</f>
        <v>#N/A</v>
      </c>
    </row>
    <row r="676" spans="1:11" x14ac:dyDescent="0.25">
      <c r="A676" s="32" t="str">
        <f>IF(AND(TRIM(INDEX(CompletedDateValues,ROW(A676)))&lt;&gt;"",INDEX(CompletedDateValues,ROW(A676))&gt;0),INDEX(CompletedDateValues,ROW(A676)),"")</f>
        <v/>
      </c>
      <c r="B676" s="32" t="str">
        <f>IF(AND(TRIM(INDEX(StartDateValues,ROW(A676)))&lt;&gt;"",INDEX(StartDateValues,ROW(A676))&gt;0),INDEX(StartDateValues,ROW(A676)),"")</f>
        <v/>
      </c>
      <c r="C676" s="22" t="str">
        <f t="shared" si="51"/>
        <v/>
      </c>
      <c r="D676" s="3" t="str">
        <f t="shared" si="52"/>
        <v/>
      </c>
      <c r="E676" s="3" t="str">
        <f t="shared" si="53"/>
        <v/>
      </c>
      <c r="F676" s="3" t="str">
        <f t="shared" si="54"/>
        <v/>
      </c>
      <c r="G676" s="3" t="str">
        <f>IF(A676="","",IF(HOUR(A676)&lt;StartHour,StartHour,IF(HOUR(A676)&gt;FinishHour,FinishHour,HOUR(A676))))</f>
        <v/>
      </c>
      <c r="H676" s="3" t="str">
        <f t="shared" si="55"/>
        <v/>
      </c>
      <c r="I676" s="33" t="e">
        <f>IF(OR(A676="",B676=""),NA(),MAX(0,IF(A676-B676=0,SameDayCycleTimeSettingValue,(A676-B676) *24)))</f>
        <v>#N/A</v>
      </c>
      <c r="J676" s="33" t="e">
        <f>IF(OR(A676="",B676=""),NA(),MAX(0,IF(A676-B676=0,SameDayCycleTimeSettingValue,((A676-B676) *24)-(INT((A676-B676)) * (24-(FinishHour-StartHour))))))</f>
        <v>#N/A</v>
      </c>
      <c r="K676" s="3" t="e">
        <f ca="1">IF(OR(A676&lt;&gt;"",B676=""),NA(),MAX(0,IF(_xlfn.DAYS(NOW(),B676)=0,SameDayCycleTimeSettingValue,_xlfn.DAYS(NOW(),B676))))</f>
        <v>#N/A</v>
      </c>
    </row>
    <row r="677" spans="1:11" x14ac:dyDescent="0.25">
      <c r="A677" s="32" t="str">
        <f>IF(AND(TRIM(INDEX(CompletedDateValues,ROW(A677)))&lt;&gt;"",INDEX(CompletedDateValues,ROW(A677))&gt;0),INDEX(CompletedDateValues,ROW(A677)),"")</f>
        <v/>
      </c>
      <c r="B677" s="32" t="str">
        <f>IF(AND(TRIM(INDEX(StartDateValues,ROW(A677)))&lt;&gt;"",INDEX(StartDateValues,ROW(A677))&gt;0),INDEX(StartDateValues,ROW(A677)),"")</f>
        <v/>
      </c>
      <c r="C677" s="22" t="str">
        <f t="shared" si="51"/>
        <v/>
      </c>
      <c r="D677" s="3" t="str">
        <f t="shared" si="52"/>
        <v/>
      </c>
      <c r="E677" s="3" t="str">
        <f t="shared" si="53"/>
        <v/>
      </c>
      <c r="F677" s="3" t="str">
        <f t="shared" si="54"/>
        <v/>
      </c>
      <c r="G677" s="3" t="str">
        <f>IF(A677="","",IF(HOUR(A677)&lt;StartHour,StartHour,IF(HOUR(A677)&gt;FinishHour,FinishHour,HOUR(A677))))</f>
        <v/>
      </c>
      <c r="H677" s="3" t="str">
        <f t="shared" si="55"/>
        <v/>
      </c>
      <c r="I677" s="33" t="e">
        <f>IF(OR(A677="",B677=""),NA(),MAX(0,IF(A677-B677=0,SameDayCycleTimeSettingValue,(A677-B677) *24)))</f>
        <v>#N/A</v>
      </c>
      <c r="J677" s="33" t="e">
        <f>IF(OR(A677="",B677=""),NA(),MAX(0,IF(A677-B677=0,SameDayCycleTimeSettingValue,((A677-B677) *24)-(INT((A677-B677)) * (24-(FinishHour-StartHour))))))</f>
        <v>#N/A</v>
      </c>
      <c r="K677" s="3" t="e">
        <f ca="1">IF(OR(A677&lt;&gt;"",B677=""),NA(),MAX(0,IF(_xlfn.DAYS(NOW(),B677)=0,SameDayCycleTimeSettingValue,_xlfn.DAYS(NOW(),B677))))</f>
        <v>#N/A</v>
      </c>
    </row>
    <row r="678" spans="1:11" x14ac:dyDescent="0.25">
      <c r="A678" s="32" t="str">
        <f>IF(AND(TRIM(INDEX(CompletedDateValues,ROW(A678)))&lt;&gt;"",INDEX(CompletedDateValues,ROW(A678))&gt;0),INDEX(CompletedDateValues,ROW(A678)),"")</f>
        <v/>
      </c>
      <c r="B678" s="32" t="str">
        <f>IF(AND(TRIM(INDEX(StartDateValues,ROW(A678)))&lt;&gt;"",INDEX(StartDateValues,ROW(A678))&gt;0),INDEX(StartDateValues,ROW(A678)),"")</f>
        <v/>
      </c>
      <c r="C678" s="22" t="str">
        <f t="shared" si="51"/>
        <v/>
      </c>
      <c r="D678" s="3" t="str">
        <f t="shared" si="52"/>
        <v/>
      </c>
      <c r="E678" s="3" t="str">
        <f t="shared" si="53"/>
        <v/>
      </c>
      <c r="F678" s="3" t="str">
        <f t="shared" si="54"/>
        <v/>
      </c>
      <c r="G678" s="3" t="str">
        <f>IF(A678="","",IF(HOUR(A678)&lt;StartHour,StartHour,IF(HOUR(A678)&gt;FinishHour,FinishHour,HOUR(A678))))</f>
        <v/>
      </c>
      <c r="H678" s="3" t="str">
        <f t="shared" si="55"/>
        <v/>
      </c>
      <c r="I678" s="33" t="e">
        <f>IF(OR(A678="",B678=""),NA(),MAX(0,IF(A678-B678=0,SameDayCycleTimeSettingValue,(A678-B678) *24)))</f>
        <v>#N/A</v>
      </c>
      <c r="J678" s="33" t="e">
        <f>IF(OR(A678="",B678=""),NA(),MAX(0,IF(A678-B678=0,SameDayCycleTimeSettingValue,((A678-B678) *24)-(INT((A678-B678)) * (24-(FinishHour-StartHour))))))</f>
        <v>#N/A</v>
      </c>
      <c r="K678" s="3" t="e">
        <f ca="1">IF(OR(A678&lt;&gt;"",B678=""),NA(),MAX(0,IF(_xlfn.DAYS(NOW(),B678)=0,SameDayCycleTimeSettingValue,_xlfn.DAYS(NOW(),B678))))</f>
        <v>#N/A</v>
      </c>
    </row>
    <row r="679" spans="1:11" x14ac:dyDescent="0.25">
      <c r="A679" s="32" t="str">
        <f>IF(AND(TRIM(INDEX(CompletedDateValues,ROW(A679)))&lt;&gt;"",INDEX(CompletedDateValues,ROW(A679))&gt;0),INDEX(CompletedDateValues,ROW(A679)),"")</f>
        <v/>
      </c>
      <c r="B679" s="32" t="str">
        <f>IF(AND(TRIM(INDEX(StartDateValues,ROW(A679)))&lt;&gt;"",INDEX(StartDateValues,ROW(A679))&gt;0),INDEX(StartDateValues,ROW(A679)),"")</f>
        <v/>
      </c>
      <c r="C679" s="22" t="str">
        <f t="shared" si="51"/>
        <v/>
      </c>
      <c r="D679" s="3" t="str">
        <f t="shared" si="52"/>
        <v/>
      </c>
      <c r="E679" s="3" t="str">
        <f t="shared" si="53"/>
        <v/>
      </c>
      <c r="F679" s="3" t="str">
        <f t="shared" si="54"/>
        <v/>
      </c>
      <c r="G679" s="3" t="str">
        <f>IF(A679="","",IF(HOUR(A679)&lt;StartHour,StartHour,IF(HOUR(A679)&gt;FinishHour,FinishHour,HOUR(A679))))</f>
        <v/>
      </c>
      <c r="H679" s="3" t="str">
        <f t="shared" si="55"/>
        <v/>
      </c>
      <c r="I679" s="33" t="e">
        <f>IF(OR(A679="",B679=""),NA(),MAX(0,IF(A679-B679=0,SameDayCycleTimeSettingValue,(A679-B679) *24)))</f>
        <v>#N/A</v>
      </c>
      <c r="J679" s="33" t="e">
        <f>IF(OR(A679="",B679=""),NA(),MAX(0,IF(A679-B679=0,SameDayCycleTimeSettingValue,((A679-B679) *24)-(INT((A679-B679)) * (24-(FinishHour-StartHour))))))</f>
        <v>#N/A</v>
      </c>
      <c r="K679" s="3" t="e">
        <f ca="1">IF(OR(A679&lt;&gt;"",B679=""),NA(),MAX(0,IF(_xlfn.DAYS(NOW(),B679)=0,SameDayCycleTimeSettingValue,_xlfn.DAYS(NOW(),B679))))</f>
        <v>#N/A</v>
      </c>
    </row>
    <row r="680" spans="1:11" x14ac:dyDescent="0.25">
      <c r="A680" s="32" t="str">
        <f>IF(AND(TRIM(INDEX(CompletedDateValues,ROW(A680)))&lt;&gt;"",INDEX(CompletedDateValues,ROW(A680))&gt;0),INDEX(CompletedDateValues,ROW(A680)),"")</f>
        <v/>
      </c>
      <c r="B680" s="32" t="str">
        <f>IF(AND(TRIM(INDEX(StartDateValues,ROW(A680)))&lt;&gt;"",INDEX(StartDateValues,ROW(A680))&gt;0),INDEX(StartDateValues,ROW(A680)),"")</f>
        <v/>
      </c>
      <c r="C680" s="22" t="str">
        <f t="shared" si="51"/>
        <v/>
      </c>
      <c r="D680" s="3" t="str">
        <f t="shared" si="52"/>
        <v/>
      </c>
      <c r="E680" s="3" t="str">
        <f t="shared" si="53"/>
        <v/>
      </c>
      <c r="F680" s="3" t="str">
        <f t="shared" si="54"/>
        <v/>
      </c>
      <c r="G680" s="3" t="str">
        <f>IF(A680="","",IF(HOUR(A680)&lt;StartHour,StartHour,IF(HOUR(A680)&gt;FinishHour,FinishHour,HOUR(A680))))</f>
        <v/>
      </c>
      <c r="H680" s="3" t="str">
        <f t="shared" si="55"/>
        <v/>
      </c>
      <c r="I680" s="33" t="e">
        <f>IF(OR(A680="",B680=""),NA(),MAX(0,IF(A680-B680=0,SameDayCycleTimeSettingValue,(A680-B680) *24)))</f>
        <v>#N/A</v>
      </c>
      <c r="J680" s="33" t="e">
        <f>IF(OR(A680="",B680=""),NA(),MAX(0,IF(A680-B680=0,SameDayCycleTimeSettingValue,((A680-B680) *24)-(INT((A680-B680)) * (24-(FinishHour-StartHour))))))</f>
        <v>#N/A</v>
      </c>
      <c r="K680" s="3" t="e">
        <f ca="1">IF(OR(A680&lt;&gt;"",B680=""),NA(),MAX(0,IF(_xlfn.DAYS(NOW(),B680)=0,SameDayCycleTimeSettingValue,_xlfn.DAYS(NOW(),B680))))</f>
        <v>#N/A</v>
      </c>
    </row>
    <row r="681" spans="1:11" x14ac:dyDescent="0.25">
      <c r="A681" s="32" t="str">
        <f>IF(AND(TRIM(INDEX(CompletedDateValues,ROW(A681)))&lt;&gt;"",INDEX(CompletedDateValues,ROW(A681))&gt;0),INDEX(CompletedDateValues,ROW(A681)),"")</f>
        <v/>
      </c>
      <c r="B681" s="32" t="str">
        <f>IF(AND(TRIM(INDEX(StartDateValues,ROW(A681)))&lt;&gt;"",INDEX(StartDateValues,ROW(A681))&gt;0),INDEX(StartDateValues,ROW(A681)),"")</f>
        <v/>
      </c>
      <c r="C681" s="22" t="str">
        <f t="shared" si="51"/>
        <v/>
      </c>
      <c r="D681" s="3" t="str">
        <f t="shared" si="52"/>
        <v/>
      </c>
      <c r="E681" s="3" t="str">
        <f t="shared" si="53"/>
        <v/>
      </c>
      <c r="F681" s="3" t="str">
        <f t="shared" si="54"/>
        <v/>
      </c>
      <c r="G681" s="3" t="str">
        <f>IF(A681="","",IF(HOUR(A681)&lt;StartHour,StartHour,IF(HOUR(A681)&gt;FinishHour,FinishHour,HOUR(A681))))</f>
        <v/>
      </c>
      <c r="H681" s="3" t="str">
        <f t="shared" si="55"/>
        <v/>
      </c>
      <c r="I681" s="33" t="e">
        <f>IF(OR(A681="",B681=""),NA(),MAX(0,IF(A681-B681=0,SameDayCycleTimeSettingValue,(A681-B681) *24)))</f>
        <v>#N/A</v>
      </c>
      <c r="J681" s="33" t="e">
        <f>IF(OR(A681="",B681=""),NA(),MAX(0,IF(A681-B681=0,SameDayCycleTimeSettingValue,((A681-B681) *24)-(INT((A681-B681)) * (24-(FinishHour-StartHour))))))</f>
        <v>#N/A</v>
      </c>
      <c r="K681" s="3" t="e">
        <f ca="1">IF(OR(A681&lt;&gt;"",B681=""),NA(),MAX(0,IF(_xlfn.DAYS(NOW(),B681)=0,SameDayCycleTimeSettingValue,_xlfn.DAYS(NOW(),B681))))</f>
        <v>#N/A</v>
      </c>
    </row>
    <row r="682" spans="1:11" x14ac:dyDescent="0.25">
      <c r="A682" s="32" t="str">
        <f>IF(AND(TRIM(INDEX(CompletedDateValues,ROW(A682)))&lt;&gt;"",INDEX(CompletedDateValues,ROW(A682))&gt;0),INDEX(CompletedDateValues,ROW(A682)),"")</f>
        <v/>
      </c>
      <c r="B682" s="32" t="str">
        <f>IF(AND(TRIM(INDEX(StartDateValues,ROW(A682)))&lt;&gt;"",INDEX(StartDateValues,ROW(A682))&gt;0),INDEX(StartDateValues,ROW(A682)),"")</f>
        <v/>
      </c>
      <c r="C682" s="22" t="str">
        <f t="shared" si="51"/>
        <v/>
      </c>
      <c r="D682" s="3" t="str">
        <f t="shared" si="52"/>
        <v/>
      </c>
      <c r="E682" s="3" t="str">
        <f t="shared" si="53"/>
        <v/>
      </c>
      <c r="F682" s="3" t="str">
        <f t="shared" si="54"/>
        <v/>
      </c>
      <c r="G682" s="3" t="str">
        <f>IF(A682="","",IF(HOUR(A682)&lt;StartHour,StartHour,IF(HOUR(A682)&gt;FinishHour,FinishHour,HOUR(A682))))</f>
        <v/>
      </c>
      <c r="H682" s="3" t="str">
        <f t="shared" si="55"/>
        <v/>
      </c>
      <c r="I682" s="33" t="e">
        <f>IF(OR(A682="",B682=""),NA(),MAX(0,IF(A682-B682=0,SameDayCycleTimeSettingValue,(A682-B682) *24)))</f>
        <v>#N/A</v>
      </c>
      <c r="J682" s="33" t="e">
        <f>IF(OR(A682="",B682=""),NA(),MAX(0,IF(A682-B682=0,SameDayCycleTimeSettingValue,((A682-B682) *24)-(INT((A682-B682)) * (24-(FinishHour-StartHour))))))</f>
        <v>#N/A</v>
      </c>
      <c r="K682" s="3" t="e">
        <f ca="1">IF(OR(A682&lt;&gt;"",B682=""),NA(),MAX(0,IF(_xlfn.DAYS(NOW(),B682)=0,SameDayCycleTimeSettingValue,_xlfn.DAYS(NOW(),B682))))</f>
        <v>#N/A</v>
      </c>
    </row>
    <row r="683" spans="1:11" x14ac:dyDescent="0.25">
      <c r="A683" s="32" t="str">
        <f>IF(AND(TRIM(INDEX(CompletedDateValues,ROW(A683)))&lt;&gt;"",INDEX(CompletedDateValues,ROW(A683))&gt;0),INDEX(CompletedDateValues,ROW(A683)),"")</f>
        <v/>
      </c>
      <c r="B683" s="32" t="str">
        <f>IF(AND(TRIM(INDEX(StartDateValues,ROW(A683)))&lt;&gt;"",INDEX(StartDateValues,ROW(A683))&gt;0),INDEX(StartDateValues,ROW(A683)),"")</f>
        <v/>
      </c>
      <c r="C683" s="22" t="str">
        <f t="shared" si="51"/>
        <v/>
      </c>
      <c r="D683" s="3" t="str">
        <f t="shared" si="52"/>
        <v/>
      </c>
      <c r="E683" s="3" t="str">
        <f t="shared" si="53"/>
        <v/>
      </c>
      <c r="F683" s="3" t="str">
        <f t="shared" si="54"/>
        <v/>
      </c>
      <c r="G683" s="3" t="str">
        <f>IF(A683="","",IF(HOUR(A683)&lt;StartHour,StartHour,IF(HOUR(A683)&gt;FinishHour,FinishHour,HOUR(A683))))</f>
        <v/>
      </c>
      <c r="H683" s="3" t="str">
        <f t="shared" si="55"/>
        <v/>
      </c>
      <c r="I683" s="33" t="e">
        <f>IF(OR(A683="",B683=""),NA(),MAX(0,IF(A683-B683=0,SameDayCycleTimeSettingValue,(A683-B683) *24)))</f>
        <v>#N/A</v>
      </c>
      <c r="J683" s="33" t="e">
        <f>IF(OR(A683="",B683=""),NA(),MAX(0,IF(A683-B683=0,SameDayCycleTimeSettingValue,((A683-B683) *24)-(INT((A683-B683)) * (24-(FinishHour-StartHour))))))</f>
        <v>#N/A</v>
      </c>
      <c r="K683" s="3" t="e">
        <f ca="1">IF(OR(A683&lt;&gt;"",B683=""),NA(),MAX(0,IF(_xlfn.DAYS(NOW(),B683)=0,SameDayCycleTimeSettingValue,_xlfn.DAYS(NOW(),B683))))</f>
        <v>#N/A</v>
      </c>
    </row>
    <row r="684" spans="1:11" x14ac:dyDescent="0.25">
      <c r="A684" s="32" t="str">
        <f>IF(AND(TRIM(INDEX(CompletedDateValues,ROW(A684)))&lt;&gt;"",INDEX(CompletedDateValues,ROW(A684))&gt;0),INDEX(CompletedDateValues,ROW(A684)),"")</f>
        <v/>
      </c>
      <c r="B684" s="32" t="str">
        <f>IF(AND(TRIM(INDEX(StartDateValues,ROW(A684)))&lt;&gt;"",INDEX(StartDateValues,ROW(A684))&gt;0),INDEX(StartDateValues,ROW(A684)),"")</f>
        <v/>
      </c>
      <c r="C684" s="22" t="str">
        <f t="shared" si="51"/>
        <v/>
      </c>
      <c r="D684" s="3" t="str">
        <f t="shared" si="52"/>
        <v/>
      </c>
      <c r="E684" s="3" t="str">
        <f t="shared" si="53"/>
        <v/>
      </c>
      <c r="F684" s="3" t="str">
        <f t="shared" si="54"/>
        <v/>
      </c>
      <c r="G684" s="3" t="str">
        <f>IF(A684="","",IF(HOUR(A684)&lt;StartHour,StartHour,IF(HOUR(A684)&gt;FinishHour,FinishHour,HOUR(A684))))</f>
        <v/>
      </c>
      <c r="H684" s="3" t="str">
        <f t="shared" si="55"/>
        <v/>
      </c>
      <c r="I684" s="33" t="e">
        <f>IF(OR(A684="",B684=""),NA(),MAX(0,IF(A684-B684=0,SameDayCycleTimeSettingValue,(A684-B684) *24)))</f>
        <v>#N/A</v>
      </c>
      <c r="J684" s="33" t="e">
        <f>IF(OR(A684="",B684=""),NA(),MAX(0,IF(A684-B684=0,SameDayCycleTimeSettingValue,((A684-B684) *24)-(INT((A684-B684)) * (24-(FinishHour-StartHour))))))</f>
        <v>#N/A</v>
      </c>
      <c r="K684" s="3" t="e">
        <f ca="1">IF(OR(A684&lt;&gt;"",B684=""),NA(),MAX(0,IF(_xlfn.DAYS(NOW(),B684)=0,SameDayCycleTimeSettingValue,_xlfn.DAYS(NOW(),B684))))</f>
        <v>#N/A</v>
      </c>
    </row>
    <row r="685" spans="1:11" x14ac:dyDescent="0.25">
      <c r="A685" s="32" t="str">
        <f>IF(AND(TRIM(INDEX(CompletedDateValues,ROW(A685)))&lt;&gt;"",INDEX(CompletedDateValues,ROW(A685))&gt;0),INDEX(CompletedDateValues,ROW(A685)),"")</f>
        <v/>
      </c>
      <c r="B685" s="32" t="str">
        <f>IF(AND(TRIM(INDEX(StartDateValues,ROW(A685)))&lt;&gt;"",INDEX(StartDateValues,ROW(A685))&gt;0),INDEX(StartDateValues,ROW(A685)),"")</f>
        <v/>
      </c>
      <c r="C685" s="22" t="str">
        <f t="shared" si="51"/>
        <v/>
      </c>
      <c r="D685" s="3" t="str">
        <f t="shared" si="52"/>
        <v/>
      </c>
      <c r="E685" s="3" t="str">
        <f t="shared" si="53"/>
        <v/>
      </c>
      <c r="F685" s="3" t="str">
        <f t="shared" si="54"/>
        <v/>
      </c>
      <c r="G685" s="3" t="str">
        <f>IF(A685="","",IF(HOUR(A685)&lt;StartHour,StartHour,IF(HOUR(A685)&gt;FinishHour,FinishHour,HOUR(A685))))</f>
        <v/>
      </c>
      <c r="H685" s="3" t="str">
        <f t="shared" si="55"/>
        <v/>
      </c>
      <c r="I685" s="33" t="e">
        <f>IF(OR(A685="",B685=""),NA(),MAX(0,IF(A685-B685=0,SameDayCycleTimeSettingValue,(A685-B685) *24)))</f>
        <v>#N/A</v>
      </c>
      <c r="J685" s="33" t="e">
        <f>IF(OR(A685="",B685=""),NA(),MAX(0,IF(A685-B685=0,SameDayCycleTimeSettingValue,((A685-B685) *24)-(INT((A685-B685)) * (24-(FinishHour-StartHour))))))</f>
        <v>#N/A</v>
      </c>
      <c r="K685" s="3" t="e">
        <f ca="1">IF(OR(A685&lt;&gt;"",B685=""),NA(),MAX(0,IF(_xlfn.DAYS(NOW(),B685)=0,SameDayCycleTimeSettingValue,_xlfn.DAYS(NOW(),B685))))</f>
        <v>#N/A</v>
      </c>
    </row>
    <row r="686" spans="1:11" x14ac:dyDescent="0.25">
      <c r="A686" s="32" t="str">
        <f>IF(AND(TRIM(INDEX(CompletedDateValues,ROW(A686)))&lt;&gt;"",INDEX(CompletedDateValues,ROW(A686))&gt;0),INDEX(CompletedDateValues,ROW(A686)),"")</f>
        <v/>
      </c>
      <c r="B686" s="32" t="str">
        <f>IF(AND(TRIM(INDEX(StartDateValues,ROW(A686)))&lt;&gt;"",INDEX(StartDateValues,ROW(A686))&gt;0),INDEX(StartDateValues,ROW(A686)),"")</f>
        <v/>
      </c>
      <c r="C686" s="22" t="str">
        <f t="shared" si="51"/>
        <v/>
      </c>
      <c r="D686" s="3" t="str">
        <f t="shared" si="52"/>
        <v/>
      </c>
      <c r="E686" s="3" t="str">
        <f t="shared" si="53"/>
        <v/>
      </c>
      <c r="F686" s="3" t="str">
        <f t="shared" si="54"/>
        <v/>
      </c>
      <c r="G686" s="3" t="str">
        <f>IF(A686="","",IF(HOUR(A686)&lt;StartHour,StartHour,IF(HOUR(A686)&gt;FinishHour,FinishHour,HOUR(A686))))</f>
        <v/>
      </c>
      <c r="H686" s="3" t="str">
        <f t="shared" si="55"/>
        <v/>
      </c>
      <c r="I686" s="33" t="e">
        <f>IF(OR(A686="",B686=""),NA(),MAX(0,IF(A686-B686=0,SameDayCycleTimeSettingValue,(A686-B686) *24)))</f>
        <v>#N/A</v>
      </c>
      <c r="J686" s="33" t="e">
        <f>IF(OR(A686="",B686=""),NA(),MAX(0,IF(A686-B686=0,SameDayCycleTimeSettingValue,((A686-B686) *24)-(INT((A686-B686)) * (24-(FinishHour-StartHour))))))</f>
        <v>#N/A</v>
      </c>
      <c r="K686" s="3" t="e">
        <f ca="1">IF(OR(A686&lt;&gt;"",B686=""),NA(),MAX(0,IF(_xlfn.DAYS(NOW(),B686)=0,SameDayCycleTimeSettingValue,_xlfn.DAYS(NOW(),B686))))</f>
        <v>#N/A</v>
      </c>
    </row>
    <row r="687" spans="1:11" x14ac:dyDescent="0.25">
      <c r="A687" s="32" t="str">
        <f>IF(AND(TRIM(INDEX(CompletedDateValues,ROW(A687)))&lt;&gt;"",INDEX(CompletedDateValues,ROW(A687))&gt;0),INDEX(CompletedDateValues,ROW(A687)),"")</f>
        <v/>
      </c>
      <c r="B687" s="32" t="str">
        <f>IF(AND(TRIM(INDEX(StartDateValues,ROW(A687)))&lt;&gt;"",INDEX(StartDateValues,ROW(A687))&gt;0),INDEX(StartDateValues,ROW(A687)),"")</f>
        <v/>
      </c>
      <c r="C687" s="22" t="str">
        <f t="shared" si="51"/>
        <v/>
      </c>
      <c r="D687" s="3" t="str">
        <f t="shared" si="52"/>
        <v/>
      </c>
      <c r="E687" s="3" t="str">
        <f t="shared" si="53"/>
        <v/>
      </c>
      <c r="F687" s="3" t="str">
        <f t="shared" si="54"/>
        <v/>
      </c>
      <c r="G687" s="3" t="str">
        <f>IF(A687="","",IF(HOUR(A687)&lt;StartHour,StartHour,IF(HOUR(A687)&gt;FinishHour,FinishHour,HOUR(A687))))</f>
        <v/>
      </c>
      <c r="H687" s="3" t="str">
        <f t="shared" si="55"/>
        <v/>
      </c>
      <c r="I687" s="33" t="e">
        <f>IF(OR(A687="",B687=""),NA(),MAX(0,IF(A687-B687=0,SameDayCycleTimeSettingValue,(A687-B687) *24)))</f>
        <v>#N/A</v>
      </c>
      <c r="J687" s="33" t="e">
        <f>IF(OR(A687="",B687=""),NA(),MAX(0,IF(A687-B687=0,SameDayCycleTimeSettingValue,((A687-B687) *24)-(INT((A687-B687)) * (24-(FinishHour-StartHour))))))</f>
        <v>#N/A</v>
      </c>
      <c r="K687" s="3" t="e">
        <f ca="1">IF(OR(A687&lt;&gt;"",B687=""),NA(),MAX(0,IF(_xlfn.DAYS(NOW(),B687)=0,SameDayCycleTimeSettingValue,_xlfn.DAYS(NOW(),B687))))</f>
        <v>#N/A</v>
      </c>
    </row>
    <row r="688" spans="1:11" x14ac:dyDescent="0.25">
      <c r="A688" s="32" t="str">
        <f>IF(AND(TRIM(INDEX(CompletedDateValues,ROW(A688)))&lt;&gt;"",INDEX(CompletedDateValues,ROW(A688))&gt;0),INDEX(CompletedDateValues,ROW(A688)),"")</f>
        <v/>
      </c>
      <c r="B688" s="32" t="str">
        <f>IF(AND(TRIM(INDEX(StartDateValues,ROW(A688)))&lt;&gt;"",INDEX(StartDateValues,ROW(A688))&gt;0),INDEX(StartDateValues,ROW(A688)),"")</f>
        <v/>
      </c>
      <c r="C688" s="22" t="str">
        <f t="shared" si="51"/>
        <v/>
      </c>
      <c r="D688" s="3" t="str">
        <f t="shared" si="52"/>
        <v/>
      </c>
      <c r="E688" s="3" t="str">
        <f t="shared" si="53"/>
        <v/>
      </c>
      <c r="F688" s="3" t="str">
        <f t="shared" si="54"/>
        <v/>
      </c>
      <c r="G688" s="3" t="str">
        <f>IF(A688="","",IF(HOUR(A688)&lt;StartHour,StartHour,IF(HOUR(A688)&gt;FinishHour,FinishHour,HOUR(A688))))</f>
        <v/>
      </c>
      <c r="H688" s="3" t="str">
        <f t="shared" si="55"/>
        <v/>
      </c>
      <c r="I688" s="33" t="e">
        <f>IF(OR(A688="",B688=""),NA(),MAX(0,IF(A688-B688=0,SameDayCycleTimeSettingValue,(A688-B688) *24)))</f>
        <v>#N/A</v>
      </c>
      <c r="J688" s="33" t="e">
        <f>IF(OR(A688="",B688=""),NA(),MAX(0,IF(A688-B688=0,SameDayCycleTimeSettingValue,((A688-B688) *24)-(INT((A688-B688)) * (24-(FinishHour-StartHour))))))</f>
        <v>#N/A</v>
      </c>
      <c r="K688" s="3" t="e">
        <f ca="1">IF(OR(A688&lt;&gt;"",B688=""),NA(),MAX(0,IF(_xlfn.DAYS(NOW(),B688)=0,SameDayCycleTimeSettingValue,_xlfn.DAYS(NOW(),B688))))</f>
        <v>#N/A</v>
      </c>
    </row>
    <row r="689" spans="1:11" x14ac:dyDescent="0.25">
      <c r="A689" s="32" t="str">
        <f>IF(AND(TRIM(INDEX(CompletedDateValues,ROW(A689)))&lt;&gt;"",INDEX(CompletedDateValues,ROW(A689))&gt;0),INDEX(CompletedDateValues,ROW(A689)),"")</f>
        <v/>
      </c>
      <c r="B689" s="32" t="str">
        <f>IF(AND(TRIM(INDEX(StartDateValues,ROW(A689)))&lt;&gt;"",INDEX(StartDateValues,ROW(A689))&gt;0),INDEX(StartDateValues,ROW(A689)),"")</f>
        <v/>
      </c>
      <c r="C689" s="22" t="str">
        <f t="shared" si="51"/>
        <v/>
      </c>
      <c r="D689" s="3" t="str">
        <f t="shared" si="52"/>
        <v/>
      </c>
      <c r="E689" s="3" t="str">
        <f t="shared" si="53"/>
        <v/>
      </c>
      <c r="F689" s="3" t="str">
        <f t="shared" si="54"/>
        <v/>
      </c>
      <c r="G689" s="3" t="str">
        <f>IF(A689="","",IF(HOUR(A689)&lt;StartHour,StartHour,IF(HOUR(A689)&gt;FinishHour,FinishHour,HOUR(A689))))</f>
        <v/>
      </c>
      <c r="H689" s="3" t="str">
        <f t="shared" si="55"/>
        <v/>
      </c>
      <c r="I689" s="33" t="e">
        <f>IF(OR(A689="",B689=""),NA(),MAX(0,IF(A689-B689=0,SameDayCycleTimeSettingValue,(A689-B689) *24)))</f>
        <v>#N/A</v>
      </c>
      <c r="J689" s="33" t="e">
        <f>IF(OR(A689="",B689=""),NA(),MAX(0,IF(A689-B689=0,SameDayCycleTimeSettingValue,((A689-B689) *24)-(INT((A689-B689)) * (24-(FinishHour-StartHour))))))</f>
        <v>#N/A</v>
      </c>
      <c r="K689" s="3" t="e">
        <f ca="1">IF(OR(A689&lt;&gt;"",B689=""),NA(),MAX(0,IF(_xlfn.DAYS(NOW(),B689)=0,SameDayCycleTimeSettingValue,_xlfn.DAYS(NOW(),B689))))</f>
        <v>#N/A</v>
      </c>
    </row>
    <row r="690" spans="1:11" x14ac:dyDescent="0.25">
      <c r="A690" s="32" t="str">
        <f>IF(AND(TRIM(INDEX(CompletedDateValues,ROW(A690)))&lt;&gt;"",INDEX(CompletedDateValues,ROW(A690))&gt;0),INDEX(CompletedDateValues,ROW(A690)),"")</f>
        <v/>
      </c>
      <c r="B690" s="32" t="str">
        <f>IF(AND(TRIM(INDEX(StartDateValues,ROW(A690)))&lt;&gt;"",INDEX(StartDateValues,ROW(A690))&gt;0),INDEX(StartDateValues,ROW(A690)),"")</f>
        <v/>
      </c>
      <c r="C690" s="22" t="str">
        <f t="shared" si="51"/>
        <v/>
      </c>
      <c r="D690" s="3" t="str">
        <f t="shared" si="52"/>
        <v/>
      </c>
      <c r="E690" s="3" t="str">
        <f t="shared" si="53"/>
        <v/>
      </c>
      <c r="F690" s="3" t="str">
        <f t="shared" si="54"/>
        <v/>
      </c>
      <c r="G690" s="3" t="str">
        <f>IF(A690="","",IF(HOUR(A690)&lt;StartHour,StartHour,IF(HOUR(A690)&gt;FinishHour,FinishHour,HOUR(A690))))</f>
        <v/>
      </c>
      <c r="H690" s="3" t="str">
        <f t="shared" si="55"/>
        <v/>
      </c>
      <c r="I690" s="33" t="e">
        <f>IF(OR(A690="",B690=""),NA(),MAX(0,IF(A690-B690=0,SameDayCycleTimeSettingValue,(A690-B690) *24)))</f>
        <v>#N/A</v>
      </c>
      <c r="J690" s="33" t="e">
        <f>IF(OR(A690="",B690=""),NA(),MAX(0,IF(A690-B690=0,SameDayCycleTimeSettingValue,((A690-B690) *24)-(INT((A690-B690)) * (24-(FinishHour-StartHour))))))</f>
        <v>#N/A</v>
      </c>
      <c r="K690" s="3" t="e">
        <f ca="1">IF(OR(A690&lt;&gt;"",B690=""),NA(),MAX(0,IF(_xlfn.DAYS(NOW(),B690)=0,SameDayCycleTimeSettingValue,_xlfn.DAYS(NOW(),B690))))</f>
        <v>#N/A</v>
      </c>
    </row>
    <row r="691" spans="1:11" x14ac:dyDescent="0.25">
      <c r="A691" s="32" t="str">
        <f>IF(AND(TRIM(INDEX(CompletedDateValues,ROW(A691)))&lt;&gt;"",INDEX(CompletedDateValues,ROW(A691))&gt;0),INDEX(CompletedDateValues,ROW(A691)),"")</f>
        <v/>
      </c>
      <c r="B691" s="32" t="str">
        <f>IF(AND(TRIM(INDEX(StartDateValues,ROW(A691)))&lt;&gt;"",INDEX(StartDateValues,ROW(A691))&gt;0),INDEX(StartDateValues,ROW(A691)),"")</f>
        <v/>
      </c>
      <c r="C691" s="22" t="str">
        <f t="shared" si="51"/>
        <v/>
      </c>
      <c r="D691" s="3" t="str">
        <f t="shared" si="52"/>
        <v/>
      </c>
      <c r="E691" s="3" t="str">
        <f t="shared" si="53"/>
        <v/>
      </c>
      <c r="F691" s="3" t="str">
        <f t="shared" si="54"/>
        <v/>
      </c>
      <c r="G691" s="3" t="str">
        <f>IF(A691="","",IF(HOUR(A691)&lt;StartHour,StartHour,IF(HOUR(A691)&gt;FinishHour,FinishHour,HOUR(A691))))</f>
        <v/>
      </c>
      <c r="H691" s="3" t="str">
        <f t="shared" si="55"/>
        <v/>
      </c>
      <c r="I691" s="33" t="e">
        <f>IF(OR(A691="",B691=""),NA(),MAX(0,IF(A691-B691=0,SameDayCycleTimeSettingValue,(A691-B691) *24)))</f>
        <v>#N/A</v>
      </c>
      <c r="J691" s="33" t="e">
        <f>IF(OR(A691="",B691=""),NA(),MAX(0,IF(A691-B691=0,SameDayCycleTimeSettingValue,((A691-B691) *24)-(INT((A691-B691)) * (24-(FinishHour-StartHour))))))</f>
        <v>#N/A</v>
      </c>
      <c r="K691" s="3" t="e">
        <f ca="1">IF(OR(A691&lt;&gt;"",B691=""),NA(),MAX(0,IF(_xlfn.DAYS(NOW(),B691)=0,SameDayCycleTimeSettingValue,_xlfn.DAYS(NOW(),B691))))</f>
        <v>#N/A</v>
      </c>
    </row>
    <row r="692" spans="1:11" x14ac:dyDescent="0.25">
      <c r="A692" s="32" t="str">
        <f>IF(AND(TRIM(INDEX(CompletedDateValues,ROW(A692)))&lt;&gt;"",INDEX(CompletedDateValues,ROW(A692))&gt;0),INDEX(CompletedDateValues,ROW(A692)),"")</f>
        <v/>
      </c>
      <c r="B692" s="32" t="str">
        <f>IF(AND(TRIM(INDEX(StartDateValues,ROW(A692)))&lt;&gt;"",INDEX(StartDateValues,ROW(A692))&gt;0),INDEX(StartDateValues,ROW(A692)),"")</f>
        <v/>
      </c>
      <c r="C692" s="22" t="str">
        <f t="shared" si="51"/>
        <v/>
      </c>
      <c r="D692" s="3" t="str">
        <f t="shared" si="52"/>
        <v/>
      </c>
      <c r="E692" s="3" t="str">
        <f t="shared" si="53"/>
        <v/>
      </c>
      <c r="F692" s="3" t="str">
        <f t="shared" si="54"/>
        <v/>
      </c>
      <c r="G692" s="3" t="str">
        <f>IF(A692="","",IF(HOUR(A692)&lt;StartHour,StartHour,IF(HOUR(A692)&gt;FinishHour,FinishHour,HOUR(A692))))</f>
        <v/>
      </c>
      <c r="H692" s="3" t="str">
        <f t="shared" si="55"/>
        <v/>
      </c>
      <c r="I692" s="33" t="e">
        <f>IF(OR(A692="",B692=""),NA(),MAX(0,IF(A692-B692=0,SameDayCycleTimeSettingValue,(A692-B692) *24)))</f>
        <v>#N/A</v>
      </c>
      <c r="J692" s="33" t="e">
        <f>IF(OR(A692="",B692=""),NA(),MAX(0,IF(A692-B692=0,SameDayCycleTimeSettingValue,((A692-B692) *24)-(INT((A692-B692)) * (24-(FinishHour-StartHour))))))</f>
        <v>#N/A</v>
      </c>
      <c r="K692" s="3" t="e">
        <f ca="1">IF(OR(A692&lt;&gt;"",B692=""),NA(),MAX(0,IF(_xlfn.DAYS(NOW(),B692)=0,SameDayCycleTimeSettingValue,_xlfn.DAYS(NOW(),B692))))</f>
        <v>#N/A</v>
      </c>
    </row>
    <row r="693" spans="1:11" x14ac:dyDescent="0.25">
      <c r="A693" s="32" t="str">
        <f>IF(AND(TRIM(INDEX(CompletedDateValues,ROW(A693)))&lt;&gt;"",INDEX(CompletedDateValues,ROW(A693))&gt;0),INDEX(CompletedDateValues,ROW(A693)),"")</f>
        <v/>
      </c>
      <c r="B693" s="32" t="str">
        <f>IF(AND(TRIM(INDEX(StartDateValues,ROW(A693)))&lt;&gt;"",INDEX(StartDateValues,ROW(A693))&gt;0),INDEX(StartDateValues,ROW(A693)),"")</f>
        <v/>
      </c>
      <c r="C693" s="22" t="str">
        <f t="shared" si="51"/>
        <v/>
      </c>
      <c r="D693" s="3" t="str">
        <f t="shared" si="52"/>
        <v/>
      </c>
      <c r="E693" s="3" t="str">
        <f t="shared" si="53"/>
        <v/>
      </c>
      <c r="F693" s="3" t="str">
        <f t="shared" si="54"/>
        <v/>
      </c>
      <c r="G693" s="3" t="str">
        <f>IF(A693="","",IF(HOUR(A693)&lt;StartHour,StartHour,IF(HOUR(A693)&gt;FinishHour,FinishHour,HOUR(A693))))</f>
        <v/>
      </c>
      <c r="H693" s="3" t="str">
        <f t="shared" si="55"/>
        <v/>
      </c>
      <c r="I693" s="33" t="e">
        <f>IF(OR(A693="",B693=""),NA(),MAX(0,IF(A693-B693=0,SameDayCycleTimeSettingValue,(A693-B693) *24)))</f>
        <v>#N/A</v>
      </c>
      <c r="J693" s="33" t="e">
        <f>IF(OR(A693="",B693=""),NA(),MAX(0,IF(A693-B693=0,SameDayCycleTimeSettingValue,((A693-B693) *24)-(INT((A693-B693)) * (24-(FinishHour-StartHour))))))</f>
        <v>#N/A</v>
      </c>
      <c r="K693" s="3" t="e">
        <f ca="1">IF(OR(A693&lt;&gt;"",B693=""),NA(),MAX(0,IF(_xlfn.DAYS(NOW(),B693)=0,SameDayCycleTimeSettingValue,_xlfn.DAYS(NOW(),B693))))</f>
        <v>#N/A</v>
      </c>
    </row>
    <row r="694" spans="1:11" x14ac:dyDescent="0.25">
      <c r="A694" s="32" t="str">
        <f>IF(AND(TRIM(INDEX(CompletedDateValues,ROW(A694)))&lt;&gt;"",INDEX(CompletedDateValues,ROW(A694))&gt;0),INDEX(CompletedDateValues,ROW(A694)),"")</f>
        <v/>
      </c>
      <c r="B694" s="32" t="str">
        <f>IF(AND(TRIM(INDEX(StartDateValues,ROW(A694)))&lt;&gt;"",INDEX(StartDateValues,ROW(A694))&gt;0),INDEX(StartDateValues,ROW(A694)),"")</f>
        <v/>
      </c>
      <c r="C694" s="22" t="str">
        <f t="shared" si="51"/>
        <v/>
      </c>
      <c r="D694" s="3" t="str">
        <f t="shared" si="52"/>
        <v/>
      </c>
      <c r="E694" s="3" t="str">
        <f t="shared" si="53"/>
        <v/>
      </c>
      <c r="F694" s="3" t="str">
        <f t="shared" si="54"/>
        <v/>
      </c>
      <c r="G694" s="3" t="str">
        <f>IF(A694="","",IF(HOUR(A694)&lt;StartHour,StartHour,IF(HOUR(A694)&gt;FinishHour,FinishHour,HOUR(A694))))</f>
        <v/>
      </c>
      <c r="H694" s="3" t="str">
        <f t="shared" si="55"/>
        <v/>
      </c>
      <c r="I694" s="33" t="e">
        <f>IF(OR(A694="",B694=""),NA(),MAX(0,IF(A694-B694=0,SameDayCycleTimeSettingValue,(A694-B694) *24)))</f>
        <v>#N/A</v>
      </c>
      <c r="J694" s="33" t="e">
        <f>IF(OR(A694="",B694=""),NA(),MAX(0,IF(A694-B694=0,SameDayCycleTimeSettingValue,((A694-B694) *24)-(INT((A694-B694)) * (24-(FinishHour-StartHour))))))</f>
        <v>#N/A</v>
      </c>
      <c r="K694" s="3" t="e">
        <f ca="1">IF(OR(A694&lt;&gt;"",B694=""),NA(),MAX(0,IF(_xlfn.DAYS(NOW(),B694)=0,SameDayCycleTimeSettingValue,_xlfn.DAYS(NOW(),B694))))</f>
        <v>#N/A</v>
      </c>
    </row>
    <row r="695" spans="1:11" x14ac:dyDescent="0.25">
      <c r="A695" s="32" t="str">
        <f>IF(AND(TRIM(INDEX(CompletedDateValues,ROW(A695)))&lt;&gt;"",INDEX(CompletedDateValues,ROW(A695))&gt;0),INDEX(CompletedDateValues,ROW(A695)),"")</f>
        <v/>
      </c>
      <c r="B695" s="32" t="str">
        <f>IF(AND(TRIM(INDEX(StartDateValues,ROW(A695)))&lt;&gt;"",INDEX(StartDateValues,ROW(A695))&gt;0),INDEX(StartDateValues,ROW(A695)),"")</f>
        <v/>
      </c>
      <c r="C695" s="22" t="str">
        <f t="shared" si="51"/>
        <v/>
      </c>
      <c r="D695" s="3" t="str">
        <f t="shared" si="52"/>
        <v/>
      </c>
      <c r="E695" s="3" t="str">
        <f t="shared" si="53"/>
        <v/>
      </c>
      <c r="F695" s="3" t="str">
        <f t="shared" si="54"/>
        <v/>
      </c>
      <c r="G695" s="3" t="str">
        <f>IF(A695="","",IF(HOUR(A695)&lt;StartHour,StartHour,IF(HOUR(A695)&gt;FinishHour,FinishHour,HOUR(A695))))</f>
        <v/>
      </c>
      <c r="H695" s="3" t="str">
        <f t="shared" si="55"/>
        <v/>
      </c>
      <c r="I695" s="33" t="e">
        <f>IF(OR(A695="",B695=""),NA(),MAX(0,IF(A695-B695=0,SameDayCycleTimeSettingValue,(A695-B695) *24)))</f>
        <v>#N/A</v>
      </c>
      <c r="J695" s="33" t="e">
        <f>IF(OR(A695="",B695=""),NA(),MAX(0,IF(A695-B695=0,SameDayCycleTimeSettingValue,((A695-B695) *24)-(INT((A695-B695)) * (24-(FinishHour-StartHour))))))</f>
        <v>#N/A</v>
      </c>
      <c r="K695" s="3" t="e">
        <f ca="1">IF(OR(A695&lt;&gt;"",B695=""),NA(),MAX(0,IF(_xlfn.DAYS(NOW(),B695)=0,SameDayCycleTimeSettingValue,_xlfn.DAYS(NOW(),B695))))</f>
        <v>#N/A</v>
      </c>
    </row>
    <row r="696" spans="1:11" x14ac:dyDescent="0.25">
      <c r="A696" s="32" t="str">
        <f>IF(AND(TRIM(INDEX(CompletedDateValues,ROW(A696)))&lt;&gt;"",INDEX(CompletedDateValues,ROW(A696))&gt;0),INDEX(CompletedDateValues,ROW(A696)),"")</f>
        <v/>
      </c>
      <c r="B696" s="32" t="str">
        <f>IF(AND(TRIM(INDEX(StartDateValues,ROW(A696)))&lt;&gt;"",INDEX(StartDateValues,ROW(A696))&gt;0),INDEX(StartDateValues,ROW(A696)),"")</f>
        <v/>
      </c>
      <c r="C696" s="22" t="str">
        <f t="shared" si="51"/>
        <v/>
      </c>
      <c r="D696" s="3" t="str">
        <f t="shared" si="52"/>
        <v/>
      </c>
      <c r="E696" s="3" t="str">
        <f t="shared" si="53"/>
        <v/>
      </c>
      <c r="F696" s="3" t="str">
        <f t="shared" si="54"/>
        <v/>
      </c>
      <c r="G696" s="3" t="str">
        <f>IF(A696="","",IF(HOUR(A696)&lt;StartHour,StartHour,IF(HOUR(A696)&gt;FinishHour,FinishHour,HOUR(A696))))</f>
        <v/>
      </c>
      <c r="H696" s="3" t="str">
        <f t="shared" si="55"/>
        <v/>
      </c>
      <c r="I696" s="33" t="e">
        <f>IF(OR(A696="",B696=""),NA(),MAX(0,IF(A696-B696=0,SameDayCycleTimeSettingValue,(A696-B696) *24)))</f>
        <v>#N/A</v>
      </c>
      <c r="J696" s="33" t="e">
        <f>IF(OR(A696="",B696=""),NA(),MAX(0,IF(A696-B696=0,SameDayCycleTimeSettingValue,((A696-B696) *24)-(INT((A696-B696)) * (24-(FinishHour-StartHour))))))</f>
        <v>#N/A</v>
      </c>
      <c r="K696" s="3" t="e">
        <f ca="1">IF(OR(A696&lt;&gt;"",B696=""),NA(),MAX(0,IF(_xlfn.DAYS(NOW(),B696)=0,SameDayCycleTimeSettingValue,_xlfn.DAYS(NOW(),B696))))</f>
        <v>#N/A</v>
      </c>
    </row>
    <row r="697" spans="1:11" x14ac:dyDescent="0.25">
      <c r="A697" s="32" t="str">
        <f>IF(AND(TRIM(INDEX(CompletedDateValues,ROW(A697)))&lt;&gt;"",INDEX(CompletedDateValues,ROW(A697))&gt;0),INDEX(CompletedDateValues,ROW(A697)),"")</f>
        <v/>
      </c>
      <c r="B697" s="32" t="str">
        <f>IF(AND(TRIM(INDEX(StartDateValues,ROW(A697)))&lt;&gt;"",INDEX(StartDateValues,ROW(A697))&gt;0),INDEX(StartDateValues,ROW(A697)),"")</f>
        <v/>
      </c>
      <c r="C697" s="22" t="str">
        <f t="shared" si="51"/>
        <v/>
      </c>
      <c r="D697" s="3" t="str">
        <f t="shared" si="52"/>
        <v/>
      </c>
      <c r="E697" s="3" t="str">
        <f t="shared" si="53"/>
        <v/>
      </c>
      <c r="F697" s="3" t="str">
        <f t="shared" si="54"/>
        <v/>
      </c>
      <c r="G697" s="3" t="str">
        <f>IF(A697="","",IF(HOUR(A697)&lt;StartHour,StartHour,IF(HOUR(A697)&gt;FinishHour,FinishHour,HOUR(A697))))</f>
        <v/>
      </c>
      <c r="H697" s="3" t="str">
        <f t="shared" si="55"/>
        <v/>
      </c>
      <c r="I697" s="33" t="e">
        <f>IF(OR(A697="",B697=""),NA(),MAX(0,IF(A697-B697=0,SameDayCycleTimeSettingValue,(A697-B697) *24)))</f>
        <v>#N/A</v>
      </c>
      <c r="J697" s="33" t="e">
        <f>IF(OR(A697="",B697=""),NA(),MAX(0,IF(A697-B697=0,SameDayCycleTimeSettingValue,((A697-B697) *24)-(INT((A697-B697)) * (24-(FinishHour-StartHour))))))</f>
        <v>#N/A</v>
      </c>
      <c r="K697" s="3" t="e">
        <f ca="1">IF(OR(A697&lt;&gt;"",B697=""),NA(),MAX(0,IF(_xlfn.DAYS(NOW(),B697)=0,SameDayCycleTimeSettingValue,_xlfn.DAYS(NOW(),B697))))</f>
        <v>#N/A</v>
      </c>
    </row>
    <row r="698" spans="1:11" x14ac:dyDescent="0.25">
      <c r="A698" s="32" t="str">
        <f>IF(AND(TRIM(INDEX(CompletedDateValues,ROW(A698)))&lt;&gt;"",INDEX(CompletedDateValues,ROW(A698))&gt;0),INDEX(CompletedDateValues,ROW(A698)),"")</f>
        <v/>
      </c>
      <c r="B698" s="32" t="str">
        <f>IF(AND(TRIM(INDEX(StartDateValues,ROW(A698)))&lt;&gt;"",INDEX(StartDateValues,ROW(A698))&gt;0),INDEX(StartDateValues,ROW(A698)),"")</f>
        <v/>
      </c>
      <c r="C698" s="22" t="str">
        <f t="shared" si="51"/>
        <v/>
      </c>
      <c r="D698" s="3" t="str">
        <f t="shared" si="52"/>
        <v/>
      </c>
      <c r="E698" s="3" t="str">
        <f t="shared" si="53"/>
        <v/>
      </c>
      <c r="F698" s="3" t="str">
        <f t="shared" si="54"/>
        <v/>
      </c>
      <c r="G698" s="3" t="str">
        <f>IF(A698="","",IF(HOUR(A698)&lt;StartHour,StartHour,IF(HOUR(A698)&gt;FinishHour,FinishHour,HOUR(A698))))</f>
        <v/>
      </c>
      <c r="H698" s="3" t="str">
        <f t="shared" si="55"/>
        <v/>
      </c>
      <c r="I698" s="33" t="e">
        <f>IF(OR(A698="",B698=""),NA(),MAX(0,IF(A698-B698=0,SameDayCycleTimeSettingValue,(A698-B698) *24)))</f>
        <v>#N/A</v>
      </c>
      <c r="J698" s="33" t="e">
        <f>IF(OR(A698="",B698=""),NA(),MAX(0,IF(A698-B698=0,SameDayCycleTimeSettingValue,((A698-B698) *24)-(INT((A698-B698)) * (24-(FinishHour-StartHour))))))</f>
        <v>#N/A</v>
      </c>
      <c r="K698" s="3" t="e">
        <f ca="1">IF(OR(A698&lt;&gt;"",B698=""),NA(),MAX(0,IF(_xlfn.DAYS(NOW(),B698)=0,SameDayCycleTimeSettingValue,_xlfn.DAYS(NOW(),B698))))</f>
        <v>#N/A</v>
      </c>
    </row>
    <row r="699" spans="1:11" x14ac:dyDescent="0.25">
      <c r="A699" s="32" t="str">
        <f>IF(AND(TRIM(INDEX(CompletedDateValues,ROW(A699)))&lt;&gt;"",INDEX(CompletedDateValues,ROW(A699))&gt;0),INDEX(CompletedDateValues,ROW(A699)),"")</f>
        <v/>
      </c>
      <c r="B699" s="32" t="str">
        <f>IF(AND(TRIM(INDEX(StartDateValues,ROW(A699)))&lt;&gt;"",INDEX(StartDateValues,ROW(A699))&gt;0),INDEX(StartDateValues,ROW(A699)),"")</f>
        <v/>
      </c>
      <c r="C699" s="22" t="str">
        <f t="shared" si="51"/>
        <v/>
      </c>
      <c r="D699" s="3" t="str">
        <f t="shared" si="52"/>
        <v/>
      </c>
      <c r="E699" s="3" t="str">
        <f t="shared" si="53"/>
        <v/>
      </c>
      <c r="F699" s="3" t="str">
        <f t="shared" si="54"/>
        <v/>
      </c>
      <c r="G699" s="3" t="str">
        <f>IF(A699="","",IF(HOUR(A699)&lt;StartHour,StartHour,IF(HOUR(A699)&gt;FinishHour,FinishHour,HOUR(A699))))</f>
        <v/>
      </c>
      <c r="H699" s="3" t="str">
        <f t="shared" si="55"/>
        <v/>
      </c>
      <c r="I699" s="33" t="e">
        <f>IF(OR(A699="",B699=""),NA(),MAX(0,IF(A699-B699=0,SameDayCycleTimeSettingValue,(A699-B699) *24)))</f>
        <v>#N/A</v>
      </c>
      <c r="J699" s="33" t="e">
        <f>IF(OR(A699="",B699=""),NA(),MAX(0,IF(A699-B699=0,SameDayCycleTimeSettingValue,((A699-B699) *24)-(INT((A699-B699)) * (24-(FinishHour-StartHour))))))</f>
        <v>#N/A</v>
      </c>
      <c r="K699" s="3" t="e">
        <f ca="1">IF(OR(A699&lt;&gt;"",B699=""),NA(),MAX(0,IF(_xlfn.DAYS(NOW(),B699)=0,SameDayCycleTimeSettingValue,_xlfn.DAYS(NOW(),B699))))</f>
        <v>#N/A</v>
      </c>
    </row>
    <row r="700" spans="1:11" x14ac:dyDescent="0.25">
      <c r="A700" s="32" t="str">
        <f>IF(AND(TRIM(INDEX(CompletedDateValues,ROW(A700)))&lt;&gt;"",INDEX(CompletedDateValues,ROW(A700))&gt;0),INDEX(CompletedDateValues,ROW(A700)),"")</f>
        <v/>
      </c>
      <c r="B700" s="32" t="str">
        <f>IF(AND(TRIM(INDEX(StartDateValues,ROW(A700)))&lt;&gt;"",INDEX(StartDateValues,ROW(A700))&gt;0),INDEX(StartDateValues,ROW(A700)),"")</f>
        <v/>
      </c>
      <c r="C700" s="22" t="str">
        <f t="shared" si="51"/>
        <v/>
      </c>
      <c r="D700" s="3" t="str">
        <f t="shared" si="52"/>
        <v/>
      </c>
      <c r="E700" s="3" t="str">
        <f t="shared" si="53"/>
        <v/>
      </c>
      <c r="F700" s="3" t="str">
        <f t="shared" si="54"/>
        <v/>
      </c>
      <c r="G700" s="3" t="str">
        <f>IF(A700="","",IF(HOUR(A700)&lt;StartHour,StartHour,IF(HOUR(A700)&gt;FinishHour,FinishHour,HOUR(A700))))</f>
        <v/>
      </c>
      <c r="H700" s="3" t="str">
        <f t="shared" si="55"/>
        <v/>
      </c>
      <c r="I700" s="33" t="e">
        <f>IF(OR(A700="",B700=""),NA(),MAX(0,IF(A700-B700=0,SameDayCycleTimeSettingValue,(A700-B700) *24)))</f>
        <v>#N/A</v>
      </c>
      <c r="J700" s="33" t="e">
        <f>IF(OR(A700="",B700=""),NA(),MAX(0,IF(A700-B700=0,SameDayCycleTimeSettingValue,((A700-B700) *24)-(INT((A700-B700)) * (24-(FinishHour-StartHour))))))</f>
        <v>#N/A</v>
      </c>
      <c r="K700" s="3" t="e">
        <f ca="1">IF(OR(A700&lt;&gt;"",B700=""),NA(),MAX(0,IF(_xlfn.DAYS(NOW(),B700)=0,SameDayCycleTimeSettingValue,_xlfn.DAYS(NOW(),B700))))</f>
        <v>#N/A</v>
      </c>
    </row>
    <row r="701" spans="1:11" x14ac:dyDescent="0.25">
      <c r="A701" s="32" t="str">
        <f>IF(AND(TRIM(INDEX(CompletedDateValues,ROW(A701)))&lt;&gt;"",INDEX(CompletedDateValues,ROW(A701))&gt;0),INDEX(CompletedDateValues,ROW(A701)),"")</f>
        <v/>
      </c>
      <c r="B701" s="32" t="str">
        <f>IF(AND(TRIM(INDEX(StartDateValues,ROW(A701)))&lt;&gt;"",INDEX(StartDateValues,ROW(A701))&gt;0),INDEX(StartDateValues,ROW(A701)),"")</f>
        <v/>
      </c>
      <c r="C701" s="22" t="str">
        <f t="shared" si="51"/>
        <v/>
      </c>
      <c r="D701" s="3" t="str">
        <f t="shared" si="52"/>
        <v/>
      </c>
      <c r="E701" s="3" t="str">
        <f t="shared" si="53"/>
        <v/>
      </c>
      <c r="F701" s="3" t="str">
        <f t="shared" si="54"/>
        <v/>
      </c>
      <c r="G701" s="3" t="str">
        <f>IF(A701="","",IF(HOUR(A701)&lt;StartHour,StartHour,IF(HOUR(A701)&gt;FinishHour,FinishHour,HOUR(A701))))</f>
        <v/>
      </c>
      <c r="H701" s="3" t="str">
        <f t="shared" si="55"/>
        <v/>
      </c>
      <c r="I701" s="33" t="e">
        <f>IF(OR(A701="",B701=""),NA(),MAX(0,IF(A701-B701=0,SameDayCycleTimeSettingValue,(A701-B701) *24)))</f>
        <v>#N/A</v>
      </c>
      <c r="J701" s="33" t="e">
        <f>IF(OR(A701="",B701=""),NA(),MAX(0,IF(A701-B701=0,SameDayCycleTimeSettingValue,((A701-B701) *24)-(INT((A701-B701)) * (24-(FinishHour-StartHour))))))</f>
        <v>#N/A</v>
      </c>
      <c r="K701" s="3" t="e">
        <f ca="1">IF(OR(A701&lt;&gt;"",B701=""),NA(),MAX(0,IF(_xlfn.DAYS(NOW(),B701)=0,SameDayCycleTimeSettingValue,_xlfn.DAYS(NOW(),B701))))</f>
        <v>#N/A</v>
      </c>
    </row>
    <row r="702" spans="1:11" x14ac:dyDescent="0.25">
      <c r="A702" s="32" t="str">
        <f>IF(AND(TRIM(INDEX(CompletedDateValues,ROW(A702)))&lt;&gt;"",INDEX(CompletedDateValues,ROW(A702))&gt;0),INDEX(CompletedDateValues,ROW(A702)),"")</f>
        <v/>
      </c>
      <c r="B702" s="32" t="str">
        <f>IF(AND(TRIM(INDEX(StartDateValues,ROW(A702)))&lt;&gt;"",INDEX(StartDateValues,ROW(A702))&gt;0),INDEX(StartDateValues,ROW(A702)),"")</f>
        <v/>
      </c>
      <c r="C702" s="22" t="str">
        <f t="shared" si="51"/>
        <v/>
      </c>
      <c r="D702" s="3" t="str">
        <f t="shared" si="52"/>
        <v/>
      </c>
      <c r="E702" s="3" t="str">
        <f t="shared" si="53"/>
        <v/>
      </c>
      <c r="F702" s="3" t="str">
        <f t="shared" si="54"/>
        <v/>
      </c>
      <c r="G702" s="3" t="str">
        <f>IF(A702="","",IF(HOUR(A702)&lt;StartHour,StartHour,IF(HOUR(A702)&gt;FinishHour,FinishHour,HOUR(A702))))</f>
        <v/>
      </c>
      <c r="H702" s="3" t="str">
        <f t="shared" si="55"/>
        <v/>
      </c>
      <c r="I702" s="33" t="e">
        <f>IF(OR(A702="",B702=""),NA(),MAX(0,IF(A702-B702=0,SameDayCycleTimeSettingValue,(A702-B702) *24)))</f>
        <v>#N/A</v>
      </c>
      <c r="J702" s="33" t="e">
        <f>IF(OR(A702="",B702=""),NA(),MAX(0,IF(A702-B702=0,SameDayCycleTimeSettingValue,((A702-B702) *24)-(INT((A702-B702)) * (24-(FinishHour-StartHour))))))</f>
        <v>#N/A</v>
      </c>
      <c r="K702" s="3" t="e">
        <f ca="1">IF(OR(A702&lt;&gt;"",B702=""),NA(),MAX(0,IF(_xlfn.DAYS(NOW(),B702)=0,SameDayCycleTimeSettingValue,_xlfn.DAYS(NOW(),B702))))</f>
        <v>#N/A</v>
      </c>
    </row>
    <row r="703" spans="1:11" x14ac:dyDescent="0.25">
      <c r="A703" s="32" t="str">
        <f>IF(AND(TRIM(INDEX(CompletedDateValues,ROW(A703)))&lt;&gt;"",INDEX(CompletedDateValues,ROW(A703))&gt;0),INDEX(CompletedDateValues,ROW(A703)),"")</f>
        <v/>
      </c>
      <c r="B703" s="32" t="str">
        <f>IF(AND(TRIM(INDEX(StartDateValues,ROW(A703)))&lt;&gt;"",INDEX(StartDateValues,ROW(A703))&gt;0),INDEX(StartDateValues,ROW(A703)),"")</f>
        <v/>
      </c>
      <c r="C703" s="22" t="str">
        <f t="shared" si="51"/>
        <v/>
      </c>
      <c r="D703" s="3" t="str">
        <f t="shared" si="52"/>
        <v/>
      </c>
      <c r="E703" s="3" t="str">
        <f t="shared" si="53"/>
        <v/>
      </c>
      <c r="F703" s="3" t="str">
        <f t="shared" si="54"/>
        <v/>
      </c>
      <c r="G703" s="3" t="str">
        <f>IF(A703="","",IF(HOUR(A703)&lt;StartHour,StartHour,IF(HOUR(A703)&gt;FinishHour,FinishHour,HOUR(A703))))</f>
        <v/>
      </c>
      <c r="H703" s="3" t="str">
        <f t="shared" si="55"/>
        <v/>
      </c>
      <c r="I703" s="33" t="e">
        <f>IF(OR(A703="",B703=""),NA(),MAX(0,IF(A703-B703=0,SameDayCycleTimeSettingValue,(A703-B703) *24)))</f>
        <v>#N/A</v>
      </c>
      <c r="J703" s="33" t="e">
        <f>IF(OR(A703="",B703=""),NA(),MAX(0,IF(A703-B703=0,SameDayCycleTimeSettingValue,((A703-B703) *24)-(INT((A703-B703)) * (24-(FinishHour-StartHour))))))</f>
        <v>#N/A</v>
      </c>
      <c r="K703" s="3" t="e">
        <f ca="1">IF(OR(A703&lt;&gt;"",B703=""),NA(),MAX(0,IF(_xlfn.DAYS(NOW(),B703)=0,SameDayCycleTimeSettingValue,_xlfn.DAYS(NOW(),B703))))</f>
        <v>#N/A</v>
      </c>
    </row>
    <row r="704" spans="1:11" x14ac:dyDescent="0.25">
      <c r="A704" s="32" t="str">
        <f>IF(AND(TRIM(INDEX(CompletedDateValues,ROW(A704)))&lt;&gt;"",INDEX(CompletedDateValues,ROW(A704))&gt;0),INDEX(CompletedDateValues,ROW(A704)),"")</f>
        <v/>
      </c>
      <c r="B704" s="32" t="str">
        <f>IF(AND(TRIM(INDEX(StartDateValues,ROW(A704)))&lt;&gt;"",INDEX(StartDateValues,ROW(A704))&gt;0),INDEX(StartDateValues,ROW(A704)),"")</f>
        <v/>
      </c>
      <c r="C704" s="22" t="str">
        <f t="shared" si="51"/>
        <v/>
      </c>
      <c r="D704" s="3" t="str">
        <f t="shared" si="52"/>
        <v/>
      </c>
      <c r="E704" s="3" t="str">
        <f t="shared" si="53"/>
        <v/>
      </c>
      <c r="F704" s="3" t="str">
        <f t="shared" si="54"/>
        <v/>
      </c>
      <c r="G704" s="3" t="str">
        <f>IF(A704="","",IF(HOUR(A704)&lt;StartHour,StartHour,IF(HOUR(A704)&gt;FinishHour,FinishHour,HOUR(A704))))</f>
        <v/>
      </c>
      <c r="H704" s="3" t="str">
        <f t="shared" si="55"/>
        <v/>
      </c>
      <c r="I704" s="33" t="e">
        <f>IF(OR(A704="",B704=""),NA(),MAX(0,IF(A704-B704=0,SameDayCycleTimeSettingValue,(A704-B704) *24)))</f>
        <v>#N/A</v>
      </c>
      <c r="J704" s="33" t="e">
        <f>IF(OR(A704="",B704=""),NA(),MAX(0,IF(A704-B704=0,SameDayCycleTimeSettingValue,((A704-B704) *24)-(INT((A704-B704)) * (24-(FinishHour-StartHour))))))</f>
        <v>#N/A</v>
      </c>
      <c r="K704" s="3" t="e">
        <f ca="1">IF(OR(A704&lt;&gt;"",B704=""),NA(),MAX(0,IF(_xlfn.DAYS(NOW(),B704)=0,SameDayCycleTimeSettingValue,_xlfn.DAYS(NOW(),B704))))</f>
        <v>#N/A</v>
      </c>
    </row>
    <row r="705" spans="1:11" x14ac:dyDescent="0.25">
      <c r="A705" s="32" t="str">
        <f>IF(AND(TRIM(INDEX(CompletedDateValues,ROW(A705)))&lt;&gt;"",INDEX(CompletedDateValues,ROW(A705))&gt;0),INDEX(CompletedDateValues,ROW(A705)),"")</f>
        <v/>
      </c>
      <c r="B705" s="32" t="str">
        <f>IF(AND(TRIM(INDEX(StartDateValues,ROW(A705)))&lt;&gt;"",INDEX(StartDateValues,ROW(A705))&gt;0),INDEX(StartDateValues,ROW(A705)),"")</f>
        <v/>
      </c>
      <c r="C705" s="22" t="str">
        <f t="shared" si="51"/>
        <v/>
      </c>
      <c r="D705" s="3" t="str">
        <f t="shared" si="52"/>
        <v/>
      </c>
      <c r="E705" s="3" t="str">
        <f t="shared" si="53"/>
        <v/>
      </c>
      <c r="F705" s="3" t="str">
        <f t="shared" si="54"/>
        <v/>
      </c>
      <c r="G705" s="3" t="str">
        <f>IF(A705="","",IF(HOUR(A705)&lt;StartHour,StartHour,IF(HOUR(A705)&gt;FinishHour,FinishHour,HOUR(A705))))</f>
        <v/>
      </c>
      <c r="H705" s="3" t="str">
        <f t="shared" si="55"/>
        <v/>
      </c>
      <c r="I705" s="33" t="e">
        <f>IF(OR(A705="",B705=""),NA(),MAX(0,IF(A705-B705=0,SameDayCycleTimeSettingValue,(A705-B705) *24)))</f>
        <v>#N/A</v>
      </c>
      <c r="J705" s="33" t="e">
        <f>IF(OR(A705="",B705=""),NA(),MAX(0,IF(A705-B705=0,SameDayCycleTimeSettingValue,((A705-B705) *24)-(INT((A705-B705)) * (24-(FinishHour-StartHour))))))</f>
        <v>#N/A</v>
      </c>
      <c r="K705" s="3" t="e">
        <f ca="1">IF(OR(A705&lt;&gt;"",B705=""),NA(),MAX(0,IF(_xlfn.DAYS(NOW(),B705)=0,SameDayCycleTimeSettingValue,_xlfn.DAYS(NOW(),B705))))</f>
        <v>#N/A</v>
      </c>
    </row>
    <row r="706" spans="1:11" x14ac:dyDescent="0.25">
      <c r="A706" s="32" t="str">
        <f>IF(AND(TRIM(INDEX(CompletedDateValues,ROW(A706)))&lt;&gt;"",INDEX(CompletedDateValues,ROW(A706))&gt;0),INDEX(CompletedDateValues,ROW(A706)),"")</f>
        <v/>
      </c>
      <c r="B706" s="32" t="str">
        <f>IF(AND(TRIM(INDEX(StartDateValues,ROW(A706)))&lt;&gt;"",INDEX(StartDateValues,ROW(A706))&gt;0),INDEX(StartDateValues,ROW(A706)),"")</f>
        <v/>
      </c>
      <c r="C706" s="22" t="str">
        <f t="shared" si="51"/>
        <v/>
      </c>
      <c r="D706" s="3" t="str">
        <f t="shared" si="52"/>
        <v/>
      </c>
      <c r="E706" s="3" t="str">
        <f t="shared" si="53"/>
        <v/>
      </c>
      <c r="F706" s="3" t="str">
        <f t="shared" si="54"/>
        <v/>
      </c>
      <c r="G706" s="3" t="str">
        <f>IF(A706="","",IF(HOUR(A706)&lt;StartHour,StartHour,IF(HOUR(A706)&gt;FinishHour,FinishHour,HOUR(A706))))</f>
        <v/>
      </c>
      <c r="H706" s="3" t="str">
        <f t="shared" si="55"/>
        <v/>
      </c>
      <c r="I706" s="33" t="e">
        <f>IF(OR(A706="",B706=""),NA(),MAX(0,IF(A706-B706=0,SameDayCycleTimeSettingValue,(A706-B706) *24)))</f>
        <v>#N/A</v>
      </c>
      <c r="J706" s="33" t="e">
        <f>IF(OR(A706="",B706=""),NA(),MAX(0,IF(A706-B706=0,SameDayCycleTimeSettingValue,((A706-B706) *24)-(INT((A706-B706)) * (24-(FinishHour-StartHour))))))</f>
        <v>#N/A</v>
      </c>
      <c r="K706" s="3" t="e">
        <f ca="1">IF(OR(A706&lt;&gt;"",B706=""),NA(),MAX(0,IF(_xlfn.DAYS(NOW(),B706)=0,SameDayCycleTimeSettingValue,_xlfn.DAYS(NOW(),B706))))</f>
        <v>#N/A</v>
      </c>
    </row>
    <row r="707" spans="1:11" x14ac:dyDescent="0.25">
      <c r="A707" s="32" t="str">
        <f>IF(AND(TRIM(INDEX(CompletedDateValues,ROW(A707)))&lt;&gt;"",INDEX(CompletedDateValues,ROW(A707))&gt;0),INDEX(CompletedDateValues,ROW(A707)),"")</f>
        <v/>
      </c>
      <c r="B707" s="32" t="str">
        <f>IF(AND(TRIM(INDEX(StartDateValues,ROW(A707)))&lt;&gt;"",INDEX(StartDateValues,ROW(A707))&gt;0),INDEX(StartDateValues,ROW(A707)),"")</f>
        <v/>
      </c>
      <c r="C707" s="22" t="str">
        <f t="shared" ref="C707:C770" si="56">IF(AND(TRIM(INDEX(WorkTypeValues,ROW(A707)))&lt;&gt;"",INDEX(WorkTypeValues,ROW(A707))&gt;0),INDEX(WorkTypeValues,ROW(A707)),"")</f>
        <v/>
      </c>
      <c r="D707" s="3" t="str">
        <f t="shared" ref="D707:D770" si="57">IF(A707="", "",YEAR(A707))</f>
        <v/>
      </c>
      <c r="E707" s="3" t="str">
        <f t="shared" ref="E707:E770" si="58">IF(A707="","",MONTH(A707))</f>
        <v/>
      </c>
      <c r="F707" s="3" t="str">
        <f t="shared" ref="F707:F770" si="59">IF(A707="","",DAY(A707))</f>
        <v/>
      </c>
      <c r="G707" s="3" t="str">
        <f>IF(A707="","",IF(HOUR(A707)&lt;StartHour,StartHour,IF(HOUR(A707)&gt;FinishHour,FinishHour,HOUR(A707))))</f>
        <v/>
      </c>
      <c r="H707" s="3" t="str">
        <f t="shared" ref="H707:H770" si="60">IF(D707="","",D707&amp;"-"&amp;TEXT(E707,"00") &amp;"-"&amp;TEXT(F707,"00") &amp;"-"&amp;TEXT(G707,"00"))</f>
        <v/>
      </c>
      <c r="I707" s="33" t="e">
        <f>IF(OR(A707="",B707=""),NA(),MAX(0,IF(A707-B707=0,SameDayCycleTimeSettingValue,(A707-B707) *24)))</f>
        <v>#N/A</v>
      </c>
      <c r="J707" s="33" t="e">
        <f>IF(OR(A707="",B707=""),NA(),MAX(0,IF(A707-B707=0,SameDayCycleTimeSettingValue,((A707-B707) *24)-(INT((A707-B707)) * (24-(FinishHour-StartHour))))))</f>
        <v>#N/A</v>
      </c>
      <c r="K707" s="3" t="e">
        <f ca="1">IF(OR(A707&lt;&gt;"",B707=""),NA(),MAX(0,IF(_xlfn.DAYS(NOW(),B707)=0,SameDayCycleTimeSettingValue,_xlfn.DAYS(NOW(),B707))))</f>
        <v>#N/A</v>
      </c>
    </row>
    <row r="708" spans="1:11" x14ac:dyDescent="0.25">
      <c r="A708" s="32" t="str">
        <f>IF(AND(TRIM(INDEX(CompletedDateValues,ROW(A708)))&lt;&gt;"",INDEX(CompletedDateValues,ROW(A708))&gt;0),INDEX(CompletedDateValues,ROW(A708)),"")</f>
        <v/>
      </c>
      <c r="B708" s="32" t="str">
        <f>IF(AND(TRIM(INDEX(StartDateValues,ROW(A708)))&lt;&gt;"",INDEX(StartDateValues,ROW(A708))&gt;0),INDEX(StartDateValues,ROW(A708)),"")</f>
        <v/>
      </c>
      <c r="C708" s="22" t="str">
        <f t="shared" si="56"/>
        <v/>
      </c>
      <c r="D708" s="3" t="str">
        <f t="shared" si="57"/>
        <v/>
      </c>
      <c r="E708" s="3" t="str">
        <f t="shared" si="58"/>
        <v/>
      </c>
      <c r="F708" s="3" t="str">
        <f t="shared" si="59"/>
        <v/>
      </c>
      <c r="G708" s="3" t="str">
        <f>IF(A708="","",IF(HOUR(A708)&lt;StartHour,StartHour,IF(HOUR(A708)&gt;FinishHour,FinishHour,HOUR(A708))))</f>
        <v/>
      </c>
      <c r="H708" s="3" t="str">
        <f t="shared" si="60"/>
        <v/>
      </c>
      <c r="I708" s="33" t="e">
        <f>IF(OR(A708="",B708=""),NA(),MAX(0,IF(A708-B708=0,SameDayCycleTimeSettingValue,(A708-B708) *24)))</f>
        <v>#N/A</v>
      </c>
      <c r="J708" s="33" t="e">
        <f>IF(OR(A708="",B708=""),NA(),MAX(0,IF(A708-B708=0,SameDayCycleTimeSettingValue,((A708-B708) *24)-(INT((A708-B708)) * (24-(FinishHour-StartHour))))))</f>
        <v>#N/A</v>
      </c>
      <c r="K708" s="3" t="e">
        <f ca="1">IF(OR(A708&lt;&gt;"",B708=""),NA(),MAX(0,IF(_xlfn.DAYS(NOW(),B708)=0,SameDayCycleTimeSettingValue,_xlfn.DAYS(NOW(),B708))))</f>
        <v>#N/A</v>
      </c>
    </row>
    <row r="709" spans="1:11" x14ac:dyDescent="0.25">
      <c r="A709" s="32" t="str">
        <f>IF(AND(TRIM(INDEX(CompletedDateValues,ROW(A709)))&lt;&gt;"",INDEX(CompletedDateValues,ROW(A709))&gt;0),INDEX(CompletedDateValues,ROW(A709)),"")</f>
        <v/>
      </c>
      <c r="B709" s="32" t="str">
        <f>IF(AND(TRIM(INDEX(StartDateValues,ROW(A709)))&lt;&gt;"",INDEX(StartDateValues,ROW(A709))&gt;0),INDEX(StartDateValues,ROW(A709)),"")</f>
        <v/>
      </c>
      <c r="C709" s="22" t="str">
        <f t="shared" si="56"/>
        <v/>
      </c>
      <c r="D709" s="3" t="str">
        <f t="shared" si="57"/>
        <v/>
      </c>
      <c r="E709" s="3" t="str">
        <f t="shared" si="58"/>
        <v/>
      </c>
      <c r="F709" s="3" t="str">
        <f t="shared" si="59"/>
        <v/>
      </c>
      <c r="G709" s="3" t="str">
        <f>IF(A709="","",IF(HOUR(A709)&lt;StartHour,StartHour,IF(HOUR(A709)&gt;FinishHour,FinishHour,HOUR(A709))))</f>
        <v/>
      </c>
      <c r="H709" s="3" t="str">
        <f t="shared" si="60"/>
        <v/>
      </c>
      <c r="I709" s="33" t="e">
        <f>IF(OR(A709="",B709=""),NA(),MAX(0,IF(A709-B709=0,SameDayCycleTimeSettingValue,(A709-B709) *24)))</f>
        <v>#N/A</v>
      </c>
      <c r="J709" s="33" t="e">
        <f>IF(OR(A709="",B709=""),NA(),MAX(0,IF(A709-B709=0,SameDayCycleTimeSettingValue,((A709-B709) *24)-(INT((A709-B709)) * (24-(FinishHour-StartHour))))))</f>
        <v>#N/A</v>
      </c>
      <c r="K709" s="3" t="e">
        <f ca="1">IF(OR(A709&lt;&gt;"",B709=""),NA(),MAX(0,IF(_xlfn.DAYS(NOW(),B709)=0,SameDayCycleTimeSettingValue,_xlfn.DAYS(NOW(),B709))))</f>
        <v>#N/A</v>
      </c>
    </row>
    <row r="710" spans="1:11" x14ac:dyDescent="0.25">
      <c r="A710" s="32" t="str">
        <f>IF(AND(TRIM(INDEX(CompletedDateValues,ROW(A710)))&lt;&gt;"",INDEX(CompletedDateValues,ROW(A710))&gt;0),INDEX(CompletedDateValues,ROW(A710)),"")</f>
        <v/>
      </c>
      <c r="B710" s="32" t="str">
        <f>IF(AND(TRIM(INDEX(StartDateValues,ROW(A710)))&lt;&gt;"",INDEX(StartDateValues,ROW(A710))&gt;0),INDEX(StartDateValues,ROW(A710)),"")</f>
        <v/>
      </c>
      <c r="C710" s="22" t="str">
        <f t="shared" si="56"/>
        <v/>
      </c>
      <c r="D710" s="3" t="str">
        <f t="shared" si="57"/>
        <v/>
      </c>
      <c r="E710" s="3" t="str">
        <f t="shared" si="58"/>
        <v/>
      </c>
      <c r="F710" s="3" t="str">
        <f t="shared" si="59"/>
        <v/>
      </c>
      <c r="G710" s="3" t="str">
        <f>IF(A710="","",IF(HOUR(A710)&lt;StartHour,StartHour,IF(HOUR(A710)&gt;FinishHour,FinishHour,HOUR(A710))))</f>
        <v/>
      </c>
      <c r="H710" s="3" t="str">
        <f t="shared" si="60"/>
        <v/>
      </c>
      <c r="I710" s="33" t="e">
        <f>IF(OR(A710="",B710=""),NA(),MAX(0,IF(A710-B710=0,SameDayCycleTimeSettingValue,(A710-B710) *24)))</f>
        <v>#N/A</v>
      </c>
      <c r="J710" s="33" t="e">
        <f>IF(OR(A710="",B710=""),NA(),MAX(0,IF(A710-B710=0,SameDayCycleTimeSettingValue,((A710-B710) *24)-(INT((A710-B710)) * (24-(FinishHour-StartHour))))))</f>
        <v>#N/A</v>
      </c>
      <c r="K710" s="3" t="e">
        <f ca="1">IF(OR(A710&lt;&gt;"",B710=""),NA(),MAX(0,IF(_xlfn.DAYS(NOW(),B710)=0,SameDayCycleTimeSettingValue,_xlfn.DAYS(NOW(),B710))))</f>
        <v>#N/A</v>
      </c>
    </row>
    <row r="711" spans="1:11" x14ac:dyDescent="0.25">
      <c r="A711" s="32" t="str">
        <f>IF(AND(TRIM(INDEX(CompletedDateValues,ROW(A711)))&lt;&gt;"",INDEX(CompletedDateValues,ROW(A711))&gt;0),INDEX(CompletedDateValues,ROW(A711)),"")</f>
        <v/>
      </c>
      <c r="B711" s="32" t="str">
        <f>IF(AND(TRIM(INDEX(StartDateValues,ROW(A711)))&lt;&gt;"",INDEX(StartDateValues,ROW(A711))&gt;0),INDEX(StartDateValues,ROW(A711)),"")</f>
        <v/>
      </c>
      <c r="C711" s="22" t="str">
        <f t="shared" si="56"/>
        <v/>
      </c>
      <c r="D711" s="3" t="str">
        <f t="shared" si="57"/>
        <v/>
      </c>
      <c r="E711" s="3" t="str">
        <f t="shared" si="58"/>
        <v/>
      </c>
      <c r="F711" s="3" t="str">
        <f t="shared" si="59"/>
        <v/>
      </c>
      <c r="G711" s="3" t="str">
        <f>IF(A711="","",IF(HOUR(A711)&lt;StartHour,StartHour,IF(HOUR(A711)&gt;FinishHour,FinishHour,HOUR(A711))))</f>
        <v/>
      </c>
      <c r="H711" s="3" t="str">
        <f t="shared" si="60"/>
        <v/>
      </c>
      <c r="I711" s="33" t="e">
        <f>IF(OR(A711="",B711=""),NA(),MAX(0,IF(A711-B711=0,SameDayCycleTimeSettingValue,(A711-B711) *24)))</f>
        <v>#N/A</v>
      </c>
      <c r="J711" s="33" t="e">
        <f>IF(OR(A711="",B711=""),NA(),MAX(0,IF(A711-B711=0,SameDayCycleTimeSettingValue,((A711-B711) *24)-(INT((A711-B711)) * (24-(FinishHour-StartHour))))))</f>
        <v>#N/A</v>
      </c>
      <c r="K711" s="3" t="e">
        <f ca="1">IF(OR(A711&lt;&gt;"",B711=""),NA(),MAX(0,IF(_xlfn.DAYS(NOW(),B711)=0,SameDayCycleTimeSettingValue,_xlfn.DAYS(NOW(),B711))))</f>
        <v>#N/A</v>
      </c>
    </row>
    <row r="712" spans="1:11" x14ac:dyDescent="0.25">
      <c r="A712" s="32" t="str">
        <f>IF(AND(TRIM(INDEX(CompletedDateValues,ROW(A712)))&lt;&gt;"",INDEX(CompletedDateValues,ROW(A712))&gt;0),INDEX(CompletedDateValues,ROW(A712)),"")</f>
        <v/>
      </c>
      <c r="B712" s="32" t="str">
        <f>IF(AND(TRIM(INDEX(StartDateValues,ROW(A712)))&lt;&gt;"",INDEX(StartDateValues,ROW(A712))&gt;0),INDEX(StartDateValues,ROW(A712)),"")</f>
        <v/>
      </c>
      <c r="C712" s="22" t="str">
        <f t="shared" si="56"/>
        <v/>
      </c>
      <c r="D712" s="3" t="str">
        <f t="shared" si="57"/>
        <v/>
      </c>
      <c r="E712" s="3" t="str">
        <f t="shared" si="58"/>
        <v/>
      </c>
      <c r="F712" s="3" t="str">
        <f t="shared" si="59"/>
        <v/>
      </c>
      <c r="G712" s="3" t="str">
        <f>IF(A712="","",IF(HOUR(A712)&lt;StartHour,StartHour,IF(HOUR(A712)&gt;FinishHour,FinishHour,HOUR(A712))))</f>
        <v/>
      </c>
      <c r="H712" s="3" t="str">
        <f t="shared" si="60"/>
        <v/>
      </c>
      <c r="I712" s="33" t="e">
        <f>IF(OR(A712="",B712=""),NA(),MAX(0,IF(A712-B712=0,SameDayCycleTimeSettingValue,(A712-B712) *24)))</f>
        <v>#N/A</v>
      </c>
      <c r="J712" s="33" t="e">
        <f>IF(OR(A712="",B712=""),NA(),MAX(0,IF(A712-B712=0,SameDayCycleTimeSettingValue,((A712-B712) *24)-(INT((A712-B712)) * (24-(FinishHour-StartHour))))))</f>
        <v>#N/A</v>
      </c>
      <c r="K712" s="3" t="e">
        <f ca="1">IF(OR(A712&lt;&gt;"",B712=""),NA(),MAX(0,IF(_xlfn.DAYS(NOW(),B712)=0,SameDayCycleTimeSettingValue,_xlfn.DAYS(NOW(),B712))))</f>
        <v>#N/A</v>
      </c>
    </row>
    <row r="713" spans="1:11" x14ac:dyDescent="0.25">
      <c r="A713" s="32" t="str">
        <f>IF(AND(TRIM(INDEX(CompletedDateValues,ROW(A713)))&lt;&gt;"",INDEX(CompletedDateValues,ROW(A713))&gt;0),INDEX(CompletedDateValues,ROW(A713)),"")</f>
        <v/>
      </c>
      <c r="B713" s="32" t="str">
        <f>IF(AND(TRIM(INDEX(StartDateValues,ROW(A713)))&lt;&gt;"",INDEX(StartDateValues,ROW(A713))&gt;0),INDEX(StartDateValues,ROW(A713)),"")</f>
        <v/>
      </c>
      <c r="C713" s="22" t="str">
        <f t="shared" si="56"/>
        <v/>
      </c>
      <c r="D713" s="3" t="str">
        <f t="shared" si="57"/>
        <v/>
      </c>
      <c r="E713" s="3" t="str">
        <f t="shared" si="58"/>
        <v/>
      </c>
      <c r="F713" s="3" t="str">
        <f t="shared" si="59"/>
        <v/>
      </c>
      <c r="G713" s="3" t="str">
        <f>IF(A713="","",IF(HOUR(A713)&lt;StartHour,StartHour,IF(HOUR(A713)&gt;FinishHour,FinishHour,HOUR(A713))))</f>
        <v/>
      </c>
      <c r="H713" s="3" t="str">
        <f t="shared" si="60"/>
        <v/>
      </c>
      <c r="I713" s="33" t="e">
        <f>IF(OR(A713="",B713=""),NA(),MAX(0,IF(A713-B713=0,SameDayCycleTimeSettingValue,(A713-B713) *24)))</f>
        <v>#N/A</v>
      </c>
      <c r="J713" s="33" t="e">
        <f>IF(OR(A713="",B713=""),NA(),MAX(0,IF(A713-B713=0,SameDayCycleTimeSettingValue,((A713-B713) *24)-(INT((A713-B713)) * (24-(FinishHour-StartHour))))))</f>
        <v>#N/A</v>
      </c>
      <c r="K713" s="3" t="e">
        <f ca="1">IF(OR(A713&lt;&gt;"",B713=""),NA(),MAX(0,IF(_xlfn.DAYS(NOW(),B713)=0,SameDayCycleTimeSettingValue,_xlfn.DAYS(NOW(),B713))))</f>
        <v>#N/A</v>
      </c>
    </row>
    <row r="714" spans="1:11" x14ac:dyDescent="0.25">
      <c r="A714" s="32" t="str">
        <f>IF(AND(TRIM(INDEX(CompletedDateValues,ROW(A714)))&lt;&gt;"",INDEX(CompletedDateValues,ROW(A714))&gt;0),INDEX(CompletedDateValues,ROW(A714)),"")</f>
        <v/>
      </c>
      <c r="B714" s="32" t="str">
        <f>IF(AND(TRIM(INDEX(StartDateValues,ROW(A714)))&lt;&gt;"",INDEX(StartDateValues,ROW(A714))&gt;0),INDEX(StartDateValues,ROW(A714)),"")</f>
        <v/>
      </c>
      <c r="C714" s="22" t="str">
        <f t="shared" si="56"/>
        <v/>
      </c>
      <c r="D714" s="3" t="str">
        <f t="shared" si="57"/>
        <v/>
      </c>
      <c r="E714" s="3" t="str">
        <f t="shared" si="58"/>
        <v/>
      </c>
      <c r="F714" s="3" t="str">
        <f t="shared" si="59"/>
        <v/>
      </c>
      <c r="G714" s="3" t="str">
        <f>IF(A714="","",IF(HOUR(A714)&lt;StartHour,StartHour,IF(HOUR(A714)&gt;FinishHour,FinishHour,HOUR(A714))))</f>
        <v/>
      </c>
      <c r="H714" s="3" t="str">
        <f t="shared" si="60"/>
        <v/>
      </c>
      <c r="I714" s="33" t="e">
        <f>IF(OR(A714="",B714=""),NA(),MAX(0,IF(A714-B714=0,SameDayCycleTimeSettingValue,(A714-B714) *24)))</f>
        <v>#N/A</v>
      </c>
      <c r="J714" s="33" t="e">
        <f>IF(OR(A714="",B714=""),NA(),MAX(0,IF(A714-B714=0,SameDayCycleTimeSettingValue,((A714-B714) *24)-(INT((A714-B714)) * (24-(FinishHour-StartHour))))))</f>
        <v>#N/A</v>
      </c>
      <c r="K714" s="3" t="e">
        <f ca="1">IF(OR(A714&lt;&gt;"",B714=""),NA(),MAX(0,IF(_xlfn.DAYS(NOW(),B714)=0,SameDayCycleTimeSettingValue,_xlfn.DAYS(NOW(),B714))))</f>
        <v>#N/A</v>
      </c>
    </row>
    <row r="715" spans="1:11" x14ac:dyDescent="0.25">
      <c r="A715" s="32" t="str">
        <f>IF(AND(TRIM(INDEX(CompletedDateValues,ROW(A715)))&lt;&gt;"",INDEX(CompletedDateValues,ROW(A715))&gt;0),INDEX(CompletedDateValues,ROW(A715)),"")</f>
        <v/>
      </c>
      <c r="B715" s="32" t="str">
        <f>IF(AND(TRIM(INDEX(StartDateValues,ROW(A715)))&lt;&gt;"",INDEX(StartDateValues,ROW(A715))&gt;0),INDEX(StartDateValues,ROW(A715)),"")</f>
        <v/>
      </c>
      <c r="C715" s="22" t="str">
        <f t="shared" si="56"/>
        <v/>
      </c>
      <c r="D715" s="3" t="str">
        <f t="shared" si="57"/>
        <v/>
      </c>
      <c r="E715" s="3" t="str">
        <f t="shared" si="58"/>
        <v/>
      </c>
      <c r="F715" s="3" t="str">
        <f t="shared" si="59"/>
        <v/>
      </c>
      <c r="G715" s="3" t="str">
        <f>IF(A715="","",IF(HOUR(A715)&lt;StartHour,StartHour,IF(HOUR(A715)&gt;FinishHour,FinishHour,HOUR(A715))))</f>
        <v/>
      </c>
      <c r="H715" s="3" t="str">
        <f t="shared" si="60"/>
        <v/>
      </c>
      <c r="I715" s="33" t="e">
        <f>IF(OR(A715="",B715=""),NA(),MAX(0,IF(A715-B715=0,SameDayCycleTimeSettingValue,(A715-B715) *24)))</f>
        <v>#N/A</v>
      </c>
      <c r="J715" s="33" t="e">
        <f>IF(OR(A715="",B715=""),NA(),MAX(0,IF(A715-B715=0,SameDayCycleTimeSettingValue,((A715-B715) *24)-(INT((A715-B715)) * (24-(FinishHour-StartHour))))))</f>
        <v>#N/A</v>
      </c>
      <c r="K715" s="3" t="e">
        <f ca="1">IF(OR(A715&lt;&gt;"",B715=""),NA(),MAX(0,IF(_xlfn.DAYS(NOW(),B715)=0,SameDayCycleTimeSettingValue,_xlfn.DAYS(NOW(),B715))))</f>
        <v>#N/A</v>
      </c>
    </row>
    <row r="716" spans="1:11" x14ac:dyDescent="0.25">
      <c r="A716" s="32" t="str">
        <f>IF(AND(TRIM(INDEX(CompletedDateValues,ROW(A716)))&lt;&gt;"",INDEX(CompletedDateValues,ROW(A716))&gt;0),INDEX(CompletedDateValues,ROW(A716)),"")</f>
        <v/>
      </c>
      <c r="B716" s="32" t="str">
        <f>IF(AND(TRIM(INDEX(StartDateValues,ROW(A716)))&lt;&gt;"",INDEX(StartDateValues,ROW(A716))&gt;0),INDEX(StartDateValues,ROW(A716)),"")</f>
        <v/>
      </c>
      <c r="C716" s="22" t="str">
        <f t="shared" si="56"/>
        <v/>
      </c>
      <c r="D716" s="3" t="str">
        <f t="shared" si="57"/>
        <v/>
      </c>
      <c r="E716" s="3" t="str">
        <f t="shared" si="58"/>
        <v/>
      </c>
      <c r="F716" s="3" t="str">
        <f t="shared" si="59"/>
        <v/>
      </c>
      <c r="G716" s="3" t="str">
        <f>IF(A716="","",IF(HOUR(A716)&lt;StartHour,StartHour,IF(HOUR(A716)&gt;FinishHour,FinishHour,HOUR(A716))))</f>
        <v/>
      </c>
      <c r="H716" s="3" t="str">
        <f t="shared" si="60"/>
        <v/>
      </c>
      <c r="I716" s="33" t="e">
        <f>IF(OR(A716="",B716=""),NA(),MAX(0,IF(A716-B716=0,SameDayCycleTimeSettingValue,(A716-B716) *24)))</f>
        <v>#N/A</v>
      </c>
      <c r="J716" s="33" t="e">
        <f>IF(OR(A716="",B716=""),NA(),MAX(0,IF(A716-B716=0,SameDayCycleTimeSettingValue,((A716-B716) *24)-(INT((A716-B716)) * (24-(FinishHour-StartHour))))))</f>
        <v>#N/A</v>
      </c>
      <c r="K716" s="3" t="e">
        <f ca="1">IF(OR(A716&lt;&gt;"",B716=""),NA(),MAX(0,IF(_xlfn.DAYS(NOW(),B716)=0,SameDayCycleTimeSettingValue,_xlfn.DAYS(NOW(),B716))))</f>
        <v>#N/A</v>
      </c>
    </row>
    <row r="717" spans="1:11" x14ac:dyDescent="0.25">
      <c r="A717" s="32" t="str">
        <f>IF(AND(TRIM(INDEX(CompletedDateValues,ROW(A717)))&lt;&gt;"",INDEX(CompletedDateValues,ROW(A717))&gt;0),INDEX(CompletedDateValues,ROW(A717)),"")</f>
        <v/>
      </c>
      <c r="B717" s="32" t="str">
        <f>IF(AND(TRIM(INDEX(StartDateValues,ROW(A717)))&lt;&gt;"",INDEX(StartDateValues,ROW(A717))&gt;0),INDEX(StartDateValues,ROW(A717)),"")</f>
        <v/>
      </c>
      <c r="C717" s="22" t="str">
        <f t="shared" si="56"/>
        <v/>
      </c>
      <c r="D717" s="3" t="str">
        <f t="shared" si="57"/>
        <v/>
      </c>
      <c r="E717" s="3" t="str">
        <f t="shared" si="58"/>
        <v/>
      </c>
      <c r="F717" s="3" t="str">
        <f t="shared" si="59"/>
        <v/>
      </c>
      <c r="G717" s="3" t="str">
        <f>IF(A717="","",IF(HOUR(A717)&lt;StartHour,StartHour,IF(HOUR(A717)&gt;FinishHour,FinishHour,HOUR(A717))))</f>
        <v/>
      </c>
      <c r="H717" s="3" t="str">
        <f t="shared" si="60"/>
        <v/>
      </c>
      <c r="I717" s="33" t="e">
        <f>IF(OR(A717="",B717=""),NA(),MAX(0,IF(A717-B717=0,SameDayCycleTimeSettingValue,(A717-B717) *24)))</f>
        <v>#N/A</v>
      </c>
      <c r="J717" s="33" t="e">
        <f>IF(OR(A717="",B717=""),NA(),MAX(0,IF(A717-B717=0,SameDayCycleTimeSettingValue,((A717-B717) *24)-(INT((A717-B717)) * (24-(FinishHour-StartHour))))))</f>
        <v>#N/A</v>
      </c>
      <c r="K717" s="3" t="e">
        <f ca="1">IF(OR(A717&lt;&gt;"",B717=""),NA(),MAX(0,IF(_xlfn.DAYS(NOW(),B717)=0,SameDayCycleTimeSettingValue,_xlfn.DAYS(NOW(),B717))))</f>
        <v>#N/A</v>
      </c>
    </row>
    <row r="718" spans="1:11" x14ac:dyDescent="0.25">
      <c r="A718" s="32" t="str">
        <f>IF(AND(TRIM(INDEX(CompletedDateValues,ROW(A718)))&lt;&gt;"",INDEX(CompletedDateValues,ROW(A718))&gt;0),INDEX(CompletedDateValues,ROW(A718)),"")</f>
        <v/>
      </c>
      <c r="B718" s="32" t="str">
        <f>IF(AND(TRIM(INDEX(StartDateValues,ROW(A718)))&lt;&gt;"",INDEX(StartDateValues,ROW(A718))&gt;0),INDEX(StartDateValues,ROW(A718)),"")</f>
        <v/>
      </c>
      <c r="C718" s="22" t="str">
        <f t="shared" si="56"/>
        <v/>
      </c>
      <c r="D718" s="3" t="str">
        <f t="shared" si="57"/>
        <v/>
      </c>
      <c r="E718" s="3" t="str">
        <f t="shared" si="58"/>
        <v/>
      </c>
      <c r="F718" s="3" t="str">
        <f t="shared" si="59"/>
        <v/>
      </c>
      <c r="G718" s="3" t="str">
        <f>IF(A718="","",IF(HOUR(A718)&lt;StartHour,StartHour,IF(HOUR(A718)&gt;FinishHour,FinishHour,HOUR(A718))))</f>
        <v/>
      </c>
      <c r="H718" s="3" t="str">
        <f t="shared" si="60"/>
        <v/>
      </c>
      <c r="I718" s="33" t="e">
        <f>IF(OR(A718="",B718=""),NA(),MAX(0,IF(A718-B718=0,SameDayCycleTimeSettingValue,(A718-B718) *24)))</f>
        <v>#N/A</v>
      </c>
      <c r="J718" s="33" t="e">
        <f>IF(OR(A718="",B718=""),NA(),MAX(0,IF(A718-B718=0,SameDayCycleTimeSettingValue,((A718-B718) *24)-(INT((A718-B718)) * (24-(FinishHour-StartHour))))))</f>
        <v>#N/A</v>
      </c>
      <c r="K718" s="3" t="e">
        <f ca="1">IF(OR(A718&lt;&gt;"",B718=""),NA(),MAX(0,IF(_xlfn.DAYS(NOW(),B718)=0,SameDayCycleTimeSettingValue,_xlfn.DAYS(NOW(),B718))))</f>
        <v>#N/A</v>
      </c>
    </row>
    <row r="719" spans="1:11" x14ac:dyDescent="0.25">
      <c r="A719" s="32" t="str">
        <f>IF(AND(TRIM(INDEX(CompletedDateValues,ROW(A719)))&lt;&gt;"",INDEX(CompletedDateValues,ROW(A719))&gt;0),INDEX(CompletedDateValues,ROW(A719)),"")</f>
        <v/>
      </c>
      <c r="B719" s="32" t="str">
        <f>IF(AND(TRIM(INDEX(StartDateValues,ROW(A719)))&lt;&gt;"",INDEX(StartDateValues,ROW(A719))&gt;0),INDEX(StartDateValues,ROW(A719)),"")</f>
        <v/>
      </c>
      <c r="C719" s="22" t="str">
        <f t="shared" si="56"/>
        <v/>
      </c>
      <c r="D719" s="3" t="str">
        <f t="shared" si="57"/>
        <v/>
      </c>
      <c r="E719" s="3" t="str">
        <f t="shared" si="58"/>
        <v/>
      </c>
      <c r="F719" s="3" t="str">
        <f t="shared" si="59"/>
        <v/>
      </c>
      <c r="G719" s="3" t="str">
        <f>IF(A719="","",IF(HOUR(A719)&lt;StartHour,StartHour,IF(HOUR(A719)&gt;FinishHour,FinishHour,HOUR(A719))))</f>
        <v/>
      </c>
      <c r="H719" s="3" t="str">
        <f t="shared" si="60"/>
        <v/>
      </c>
      <c r="I719" s="33" t="e">
        <f>IF(OR(A719="",B719=""),NA(),MAX(0,IF(A719-B719=0,SameDayCycleTimeSettingValue,(A719-B719) *24)))</f>
        <v>#N/A</v>
      </c>
      <c r="J719" s="33" t="e">
        <f>IF(OR(A719="",B719=""),NA(),MAX(0,IF(A719-B719=0,SameDayCycleTimeSettingValue,((A719-B719) *24)-(INT((A719-B719)) * (24-(FinishHour-StartHour))))))</f>
        <v>#N/A</v>
      </c>
      <c r="K719" s="3" t="e">
        <f ca="1">IF(OR(A719&lt;&gt;"",B719=""),NA(),MAX(0,IF(_xlfn.DAYS(NOW(),B719)=0,SameDayCycleTimeSettingValue,_xlfn.DAYS(NOW(),B719))))</f>
        <v>#N/A</v>
      </c>
    </row>
    <row r="720" spans="1:11" x14ac:dyDescent="0.25">
      <c r="A720" s="32" t="str">
        <f>IF(AND(TRIM(INDEX(CompletedDateValues,ROW(A720)))&lt;&gt;"",INDEX(CompletedDateValues,ROW(A720))&gt;0),INDEX(CompletedDateValues,ROW(A720)),"")</f>
        <v/>
      </c>
      <c r="B720" s="32" t="str">
        <f>IF(AND(TRIM(INDEX(StartDateValues,ROW(A720)))&lt;&gt;"",INDEX(StartDateValues,ROW(A720))&gt;0),INDEX(StartDateValues,ROW(A720)),"")</f>
        <v/>
      </c>
      <c r="C720" s="22" t="str">
        <f t="shared" si="56"/>
        <v/>
      </c>
      <c r="D720" s="3" t="str">
        <f t="shared" si="57"/>
        <v/>
      </c>
      <c r="E720" s="3" t="str">
        <f t="shared" si="58"/>
        <v/>
      </c>
      <c r="F720" s="3" t="str">
        <f t="shared" si="59"/>
        <v/>
      </c>
      <c r="G720" s="3" t="str">
        <f>IF(A720="","",IF(HOUR(A720)&lt;StartHour,StartHour,IF(HOUR(A720)&gt;FinishHour,FinishHour,HOUR(A720))))</f>
        <v/>
      </c>
      <c r="H720" s="3" t="str">
        <f t="shared" si="60"/>
        <v/>
      </c>
      <c r="I720" s="33" t="e">
        <f>IF(OR(A720="",B720=""),NA(),MAX(0,IF(A720-B720=0,SameDayCycleTimeSettingValue,(A720-B720) *24)))</f>
        <v>#N/A</v>
      </c>
      <c r="J720" s="33" t="e">
        <f>IF(OR(A720="",B720=""),NA(),MAX(0,IF(A720-B720=0,SameDayCycleTimeSettingValue,((A720-B720) *24)-(INT((A720-B720)) * (24-(FinishHour-StartHour))))))</f>
        <v>#N/A</v>
      </c>
      <c r="K720" s="3" t="e">
        <f ca="1">IF(OR(A720&lt;&gt;"",B720=""),NA(),MAX(0,IF(_xlfn.DAYS(NOW(),B720)=0,SameDayCycleTimeSettingValue,_xlfn.DAYS(NOW(),B720))))</f>
        <v>#N/A</v>
      </c>
    </row>
    <row r="721" spans="1:11" x14ac:dyDescent="0.25">
      <c r="A721" s="32" t="str">
        <f>IF(AND(TRIM(INDEX(CompletedDateValues,ROW(A721)))&lt;&gt;"",INDEX(CompletedDateValues,ROW(A721))&gt;0),INDEX(CompletedDateValues,ROW(A721)),"")</f>
        <v/>
      </c>
      <c r="B721" s="32" t="str">
        <f>IF(AND(TRIM(INDEX(StartDateValues,ROW(A721)))&lt;&gt;"",INDEX(StartDateValues,ROW(A721))&gt;0),INDEX(StartDateValues,ROW(A721)),"")</f>
        <v/>
      </c>
      <c r="C721" s="22" t="str">
        <f t="shared" si="56"/>
        <v/>
      </c>
      <c r="D721" s="3" t="str">
        <f t="shared" si="57"/>
        <v/>
      </c>
      <c r="E721" s="3" t="str">
        <f t="shared" si="58"/>
        <v/>
      </c>
      <c r="F721" s="3" t="str">
        <f t="shared" si="59"/>
        <v/>
      </c>
      <c r="G721" s="3" t="str">
        <f>IF(A721="","",IF(HOUR(A721)&lt;StartHour,StartHour,IF(HOUR(A721)&gt;FinishHour,FinishHour,HOUR(A721))))</f>
        <v/>
      </c>
      <c r="H721" s="3" t="str">
        <f t="shared" si="60"/>
        <v/>
      </c>
      <c r="I721" s="33" t="e">
        <f>IF(OR(A721="",B721=""),NA(),MAX(0,IF(A721-B721=0,SameDayCycleTimeSettingValue,(A721-B721) *24)))</f>
        <v>#N/A</v>
      </c>
      <c r="J721" s="33" t="e">
        <f>IF(OR(A721="",B721=""),NA(),MAX(0,IF(A721-B721=0,SameDayCycleTimeSettingValue,((A721-B721) *24)-(INT((A721-B721)) * (24-(FinishHour-StartHour))))))</f>
        <v>#N/A</v>
      </c>
      <c r="K721" s="3" t="e">
        <f ca="1">IF(OR(A721&lt;&gt;"",B721=""),NA(),MAX(0,IF(_xlfn.DAYS(NOW(),B721)=0,SameDayCycleTimeSettingValue,_xlfn.DAYS(NOW(),B721))))</f>
        <v>#N/A</v>
      </c>
    </row>
    <row r="722" spans="1:11" x14ac:dyDescent="0.25">
      <c r="A722" s="32" t="str">
        <f>IF(AND(TRIM(INDEX(CompletedDateValues,ROW(A722)))&lt;&gt;"",INDEX(CompletedDateValues,ROW(A722))&gt;0),INDEX(CompletedDateValues,ROW(A722)),"")</f>
        <v/>
      </c>
      <c r="B722" s="32" t="str">
        <f>IF(AND(TRIM(INDEX(StartDateValues,ROW(A722)))&lt;&gt;"",INDEX(StartDateValues,ROW(A722))&gt;0),INDEX(StartDateValues,ROW(A722)),"")</f>
        <v/>
      </c>
      <c r="C722" s="22" t="str">
        <f t="shared" si="56"/>
        <v/>
      </c>
      <c r="D722" s="3" t="str">
        <f t="shared" si="57"/>
        <v/>
      </c>
      <c r="E722" s="3" t="str">
        <f t="shared" si="58"/>
        <v/>
      </c>
      <c r="F722" s="3" t="str">
        <f t="shared" si="59"/>
        <v/>
      </c>
      <c r="G722" s="3" t="str">
        <f>IF(A722="","",IF(HOUR(A722)&lt;StartHour,StartHour,IF(HOUR(A722)&gt;FinishHour,FinishHour,HOUR(A722))))</f>
        <v/>
      </c>
      <c r="H722" s="3" t="str">
        <f t="shared" si="60"/>
        <v/>
      </c>
      <c r="I722" s="33" t="e">
        <f>IF(OR(A722="",B722=""),NA(),MAX(0,IF(A722-B722=0,SameDayCycleTimeSettingValue,(A722-B722) *24)))</f>
        <v>#N/A</v>
      </c>
      <c r="J722" s="33" t="e">
        <f>IF(OR(A722="",B722=""),NA(),MAX(0,IF(A722-B722=0,SameDayCycleTimeSettingValue,((A722-B722) *24)-(INT((A722-B722)) * (24-(FinishHour-StartHour))))))</f>
        <v>#N/A</v>
      </c>
      <c r="K722" s="3" t="e">
        <f ca="1">IF(OR(A722&lt;&gt;"",B722=""),NA(),MAX(0,IF(_xlfn.DAYS(NOW(),B722)=0,SameDayCycleTimeSettingValue,_xlfn.DAYS(NOW(),B722))))</f>
        <v>#N/A</v>
      </c>
    </row>
    <row r="723" spans="1:11" x14ac:dyDescent="0.25">
      <c r="A723" s="32" t="str">
        <f>IF(AND(TRIM(INDEX(CompletedDateValues,ROW(A723)))&lt;&gt;"",INDEX(CompletedDateValues,ROW(A723))&gt;0),INDEX(CompletedDateValues,ROW(A723)),"")</f>
        <v/>
      </c>
      <c r="B723" s="32" t="str">
        <f>IF(AND(TRIM(INDEX(StartDateValues,ROW(A723)))&lt;&gt;"",INDEX(StartDateValues,ROW(A723))&gt;0),INDEX(StartDateValues,ROW(A723)),"")</f>
        <v/>
      </c>
      <c r="C723" s="22" t="str">
        <f t="shared" si="56"/>
        <v/>
      </c>
      <c r="D723" s="3" t="str">
        <f t="shared" si="57"/>
        <v/>
      </c>
      <c r="E723" s="3" t="str">
        <f t="shared" si="58"/>
        <v/>
      </c>
      <c r="F723" s="3" t="str">
        <f t="shared" si="59"/>
        <v/>
      </c>
      <c r="G723" s="3" t="str">
        <f>IF(A723="","",IF(HOUR(A723)&lt;StartHour,StartHour,IF(HOUR(A723)&gt;FinishHour,FinishHour,HOUR(A723))))</f>
        <v/>
      </c>
      <c r="H723" s="3" t="str">
        <f t="shared" si="60"/>
        <v/>
      </c>
      <c r="I723" s="33" t="e">
        <f>IF(OR(A723="",B723=""),NA(),MAX(0,IF(A723-B723=0,SameDayCycleTimeSettingValue,(A723-B723) *24)))</f>
        <v>#N/A</v>
      </c>
      <c r="J723" s="33" t="e">
        <f>IF(OR(A723="",B723=""),NA(),MAX(0,IF(A723-B723=0,SameDayCycleTimeSettingValue,((A723-B723) *24)-(INT((A723-B723)) * (24-(FinishHour-StartHour))))))</f>
        <v>#N/A</v>
      </c>
      <c r="K723" s="3" t="e">
        <f ca="1">IF(OR(A723&lt;&gt;"",B723=""),NA(),MAX(0,IF(_xlfn.DAYS(NOW(),B723)=0,SameDayCycleTimeSettingValue,_xlfn.DAYS(NOW(),B723))))</f>
        <v>#N/A</v>
      </c>
    </row>
    <row r="724" spans="1:11" x14ac:dyDescent="0.25">
      <c r="A724" s="32" t="str">
        <f>IF(AND(TRIM(INDEX(CompletedDateValues,ROW(A724)))&lt;&gt;"",INDEX(CompletedDateValues,ROW(A724))&gt;0),INDEX(CompletedDateValues,ROW(A724)),"")</f>
        <v/>
      </c>
      <c r="B724" s="32" t="str">
        <f>IF(AND(TRIM(INDEX(StartDateValues,ROW(A724)))&lt;&gt;"",INDEX(StartDateValues,ROW(A724))&gt;0),INDEX(StartDateValues,ROW(A724)),"")</f>
        <v/>
      </c>
      <c r="C724" s="22" t="str">
        <f t="shared" si="56"/>
        <v/>
      </c>
      <c r="D724" s="3" t="str">
        <f t="shared" si="57"/>
        <v/>
      </c>
      <c r="E724" s="3" t="str">
        <f t="shared" si="58"/>
        <v/>
      </c>
      <c r="F724" s="3" t="str">
        <f t="shared" si="59"/>
        <v/>
      </c>
      <c r="G724" s="3" t="str">
        <f>IF(A724="","",IF(HOUR(A724)&lt;StartHour,StartHour,IF(HOUR(A724)&gt;FinishHour,FinishHour,HOUR(A724))))</f>
        <v/>
      </c>
      <c r="H724" s="3" t="str">
        <f t="shared" si="60"/>
        <v/>
      </c>
      <c r="I724" s="33" t="e">
        <f>IF(OR(A724="",B724=""),NA(),MAX(0,IF(A724-B724=0,SameDayCycleTimeSettingValue,(A724-B724) *24)))</f>
        <v>#N/A</v>
      </c>
      <c r="J724" s="33" t="e">
        <f>IF(OR(A724="",B724=""),NA(),MAX(0,IF(A724-B724=0,SameDayCycleTimeSettingValue,((A724-B724) *24)-(INT((A724-B724)) * (24-(FinishHour-StartHour))))))</f>
        <v>#N/A</v>
      </c>
      <c r="K724" s="3" t="e">
        <f ca="1">IF(OR(A724&lt;&gt;"",B724=""),NA(),MAX(0,IF(_xlfn.DAYS(NOW(),B724)=0,SameDayCycleTimeSettingValue,_xlfn.DAYS(NOW(),B724))))</f>
        <v>#N/A</v>
      </c>
    </row>
    <row r="725" spans="1:11" x14ac:dyDescent="0.25">
      <c r="A725" s="32" t="str">
        <f>IF(AND(TRIM(INDEX(CompletedDateValues,ROW(A725)))&lt;&gt;"",INDEX(CompletedDateValues,ROW(A725))&gt;0),INDEX(CompletedDateValues,ROW(A725)),"")</f>
        <v/>
      </c>
      <c r="B725" s="32" t="str">
        <f>IF(AND(TRIM(INDEX(StartDateValues,ROW(A725)))&lt;&gt;"",INDEX(StartDateValues,ROW(A725))&gt;0),INDEX(StartDateValues,ROW(A725)),"")</f>
        <v/>
      </c>
      <c r="C725" s="22" t="str">
        <f t="shared" si="56"/>
        <v/>
      </c>
      <c r="D725" s="3" t="str">
        <f t="shared" si="57"/>
        <v/>
      </c>
      <c r="E725" s="3" t="str">
        <f t="shared" si="58"/>
        <v/>
      </c>
      <c r="F725" s="3" t="str">
        <f t="shared" si="59"/>
        <v/>
      </c>
      <c r="G725" s="3" t="str">
        <f>IF(A725="","",IF(HOUR(A725)&lt;StartHour,StartHour,IF(HOUR(A725)&gt;FinishHour,FinishHour,HOUR(A725))))</f>
        <v/>
      </c>
      <c r="H725" s="3" t="str">
        <f t="shared" si="60"/>
        <v/>
      </c>
      <c r="I725" s="33" t="e">
        <f>IF(OR(A725="",B725=""),NA(),MAX(0,IF(A725-B725=0,SameDayCycleTimeSettingValue,(A725-B725) *24)))</f>
        <v>#N/A</v>
      </c>
      <c r="J725" s="33" t="e">
        <f>IF(OR(A725="",B725=""),NA(),MAX(0,IF(A725-B725=0,SameDayCycleTimeSettingValue,((A725-B725) *24)-(INT((A725-B725)) * (24-(FinishHour-StartHour))))))</f>
        <v>#N/A</v>
      </c>
      <c r="K725" s="3" t="e">
        <f ca="1">IF(OR(A725&lt;&gt;"",B725=""),NA(),MAX(0,IF(_xlfn.DAYS(NOW(),B725)=0,SameDayCycleTimeSettingValue,_xlfn.DAYS(NOW(),B725))))</f>
        <v>#N/A</v>
      </c>
    </row>
    <row r="726" spans="1:11" x14ac:dyDescent="0.25">
      <c r="A726" s="32" t="str">
        <f>IF(AND(TRIM(INDEX(CompletedDateValues,ROW(A726)))&lt;&gt;"",INDEX(CompletedDateValues,ROW(A726))&gt;0),INDEX(CompletedDateValues,ROW(A726)),"")</f>
        <v/>
      </c>
      <c r="B726" s="32" t="str">
        <f>IF(AND(TRIM(INDEX(StartDateValues,ROW(A726)))&lt;&gt;"",INDEX(StartDateValues,ROW(A726))&gt;0),INDEX(StartDateValues,ROW(A726)),"")</f>
        <v/>
      </c>
      <c r="C726" s="22" t="str">
        <f t="shared" si="56"/>
        <v/>
      </c>
      <c r="D726" s="3" t="str">
        <f t="shared" si="57"/>
        <v/>
      </c>
      <c r="E726" s="3" t="str">
        <f t="shared" si="58"/>
        <v/>
      </c>
      <c r="F726" s="3" t="str">
        <f t="shared" si="59"/>
        <v/>
      </c>
      <c r="G726" s="3" t="str">
        <f>IF(A726="","",IF(HOUR(A726)&lt;StartHour,StartHour,IF(HOUR(A726)&gt;FinishHour,FinishHour,HOUR(A726))))</f>
        <v/>
      </c>
      <c r="H726" s="3" t="str">
        <f t="shared" si="60"/>
        <v/>
      </c>
      <c r="I726" s="33" t="e">
        <f>IF(OR(A726="",B726=""),NA(),MAX(0,IF(A726-B726=0,SameDayCycleTimeSettingValue,(A726-B726) *24)))</f>
        <v>#N/A</v>
      </c>
      <c r="J726" s="33" t="e">
        <f>IF(OR(A726="",B726=""),NA(),MAX(0,IF(A726-B726=0,SameDayCycleTimeSettingValue,((A726-B726) *24)-(INT((A726-B726)) * (24-(FinishHour-StartHour))))))</f>
        <v>#N/A</v>
      </c>
      <c r="K726" s="3" t="e">
        <f ca="1">IF(OR(A726&lt;&gt;"",B726=""),NA(),MAX(0,IF(_xlfn.DAYS(NOW(),B726)=0,SameDayCycleTimeSettingValue,_xlfn.DAYS(NOW(),B726))))</f>
        <v>#N/A</v>
      </c>
    </row>
    <row r="727" spans="1:11" x14ac:dyDescent="0.25">
      <c r="A727" s="32" t="str">
        <f>IF(AND(TRIM(INDEX(CompletedDateValues,ROW(A727)))&lt;&gt;"",INDEX(CompletedDateValues,ROW(A727))&gt;0),INDEX(CompletedDateValues,ROW(A727)),"")</f>
        <v/>
      </c>
      <c r="B727" s="32" t="str">
        <f>IF(AND(TRIM(INDEX(StartDateValues,ROW(A727)))&lt;&gt;"",INDEX(StartDateValues,ROW(A727))&gt;0),INDEX(StartDateValues,ROW(A727)),"")</f>
        <v/>
      </c>
      <c r="C727" s="22" t="str">
        <f t="shared" si="56"/>
        <v/>
      </c>
      <c r="D727" s="3" t="str">
        <f t="shared" si="57"/>
        <v/>
      </c>
      <c r="E727" s="3" t="str">
        <f t="shared" si="58"/>
        <v/>
      </c>
      <c r="F727" s="3" t="str">
        <f t="shared" si="59"/>
        <v/>
      </c>
      <c r="G727" s="3" t="str">
        <f>IF(A727="","",IF(HOUR(A727)&lt;StartHour,StartHour,IF(HOUR(A727)&gt;FinishHour,FinishHour,HOUR(A727))))</f>
        <v/>
      </c>
      <c r="H727" s="3" t="str">
        <f t="shared" si="60"/>
        <v/>
      </c>
      <c r="I727" s="33" t="e">
        <f>IF(OR(A727="",B727=""),NA(),MAX(0,IF(A727-B727=0,SameDayCycleTimeSettingValue,(A727-B727) *24)))</f>
        <v>#N/A</v>
      </c>
      <c r="J727" s="33" t="e">
        <f>IF(OR(A727="",B727=""),NA(),MAX(0,IF(A727-B727=0,SameDayCycleTimeSettingValue,((A727-B727) *24)-(INT((A727-B727)) * (24-(FinishHour-StartHour))))))</f>
        <v>#N/A</v>
      </c>
      <c r="K727" s="3" t="e">
        <f ca="1">IF(OR(A727&lt;&gt;"",B727=""),NA(),MAX(0,IF(_xlfn.DAYS(NOW(),B727)=0,SameDayCycleTimeSettingValue,_xlfn.DAYS(NOW(),B727))))</f>
        <v>#N/A</v>
      </c>
    </row>
    <row r="728" spans="1:11" x14ac:dyDescent="0.25">
      <c r="A728" s="32" t="str">
        <f>IF(AND(TRIM(INDEX(CompletedDateValues,ROW(A728)))&lt;&gt;"",INDEX(CompletedDateValues,ROW(A728))&gt;0),INDEX(CompletedDateValues,ROW(A728)),"")</f>
        <v/>
      </c>
      <c r="B728" s="32" t="str">
        <f>IF(AND(TRIM(INDEX(StartDateValues,ROW(A728)))&lt;&gt;"",INDEX(StartDateValues,ROW(A728))&gt;0),INDEX(StartDateValues,ROW(A728)),"")</f>
        <v/>
      </c>
      <c r="C728" s="22" t="str">
        <f t="shared" si="56"/>
        <v/>
      </c>
      <c r="D728" s="3" t="str">
        <f t="shared" si="57"/>
        <v/>
      </c>
      <c r="E728" s="3" t="str">
        <f t="shared" si="58"/>
        <v/>
      </c>
      <c r="F728" s="3" t="str">
        <f t="shared" si="59"/>
        <v/>
      </c>
      <c r="G728" s="3" t="str">
        <f>IF(A728="","",IF(HOUR(A728)&lt;StartHour,StartHour,IF(HOUR(A728)&gt;FinishHour,FinishHour,HOUR(A728))))</f>
        <v/>
      </c>
      <c r="H728" s="3" t="str">
        <f t="shared" si="60"/>
        <v/>
      </c>
      <c r="I728" s="33" t="e">
        <f>IF(OR(A728="",B728=""),NA(),MAX(0,IF(A728-B728=0,SameDayCycleTimeSettingValue,(A728-B728) *24)))</f>
        <v>#N/A</v>
      </c>
      <c r="J728" s="33" t="e">
        <f>IF(OR(A728="",B728=""),NA(),MAX(0,IF(A728-B728=0,SameDayCycleTimeSettingValue,((A728-B728) *24)-(INT((A728-B728)) * (24-(FinishHour-StartHour))))))</f>
        <v>#N/A</v>
      </c>
      <c r="K728" s="3" t="e">
        <f ca="1">IF(OR(A728&lt;&gt;"",B728=""),NA(),MAX(0,IF(_xlfn.DAYS(NOW(),B728)=0,SameDayCycleTimeSettingValue,_xlfn.DAYS(NOW(),B728))))</f>
        <v>#N/A</v>
      </c>
    </row>
    <row r="729" spans="1:11" x14ac:dyDescent="0.25">
      <c r="A729" s="32" t="str">
        <f>IF(AND(TRIM(INDEX(CompletedDateValues,ROW(A729)))&lt;&gt;"",INDEX(CompletedDateValues,ROW(A729))&gt;0),INDEX(CompletedDateValues,ROW(A729)),"")</f>
        <v/>
      </c>
      <c r="B729" s="32" t="str">
        <f>IF(AND(TRIM(INDEX(StartDateValues,ROW(A729)))&lt;&gt;"",INDEX(StartDateValues,ROW(A729))&gt;0),INDEX(StartDateValues,ROW(A729)),"")</f>
        <v/>
      </c>
      <c r="C729" s="22" t="str">
        <f t="shared" si="56"/>
        <v/>
      </c>
      <c r="D729" s="3" t="str">
        <f t="shared" si="57"/>
        <v/>
      </c>
      <c r="E729" s="3" t="str">
        <f t="shared" si="58"/>
        <v/>
      </c>
      <c r="F729" s="3" t="str">
        <f t="shared" si="59"/>
        <v/>
      </c>
      <c r="G729" s="3" t="str">
        <f>IF(A729="","",IF(HOUR(A729)&lt;StartHour,StartHour,IF(HOUR(A729)&gt;FinishHour,FinishHour,HOUR(A729))))</f>
        <v/>
      </c>
      <c r="H729" s="3" t="str">
        <f t="shared" si="60"/>
        <v/>
      </c>
      <c r="I729" s="33" t="e">
        <f>IF(OR(A729="",B729=""),NA(),MAX(0,IF(A729-B729=0,SameDayCycleTimeSettingValue,(A729-B729) *24)))</f>
        <v>#N/A</v>
      </c>
      <c r="J729" s="33" t="e">
        <f>IF(OR(A729="",B729=""),NA(),MAX(0,IF(A729-B729=0,SameDayCycleTimeSettingValue,((A729-B729) *24)-(INT((A729-B729)) * (24-(FinishHour-StartHour))))))</f>
        <v>#N/A</v>
      </c>
      <c r="K729" s="3" t="e">
        <f ca="1">IF(OR(A729&lt;&gt;"",B729=""),NA(),MAX(0,IF(_xlfn.DAYS(NOW(),B729)=0,SameDayCycleTimeSettingValue,_xlfn.DAYS(NOW(),B729))))</f>
        <v>#N/A</v>
      </c>
    </row>
    <row r="730" spans="1:11" x14ac:dyDescent="0.25">
      <c r="A730" s="32" t="str">
        <f>IF(AND(TRIM(INDEX(CompletedDateValues,ROW(A730)))&lt;&gt;"",INDEX(CompletedDateValues,ROW(A730))&gt;0),INDEX(CompletedDateValues,ROW(A730)),"")</f>
        <v/>
      </c>
      <c r="B730" s="32" t="str">
        <f>IF(AND(TRIM(INDEX(StartDateValues,ROW(A730)))&lt;&gt;"",INDEX(StartDateValues,ROW(A730))&gt;0),INDEX(StartDateValues,ROW(A730)),"")</f>
        <v/>
      </c>
      <c r="C730" s="22" t="str">
        <f t="shared" si="56"/>
        <v/>
      </c>
      <c r="D730" s="3" t="str">
        <f t="shared" si="57"/>
        <v/>
      </c>
      <c r="E730" s="3" t="str">
        <f t="shared" si="58"/>
        <v/>
      </c>
      <c r="F730" s="3" t="str">
        <f t="shared" si="59"/>
        <v/>
      </c>
      <c r="G730" s="3" t="str">
        <f>IF(A730="","",IF(HOUR(A730)&lt;StartHour,StartHour,IF(HOUR(A730)&gt;FinishHour,FinishHour,HOUR(A730))))</f>
        <v/>
      </c>
      <c r="H730" s="3" t="str">
        <f t="shared" si="60"/>
        <v/>
      </c>
      <c r="I730" s="33" t="e">
        <f>IF(OR(A730="",B730=""),NA(),MAX(0,IF(A730-B730=0,SameDayCycleTimeSettingValue,(A730-B730) *24)))</f>
        <v>#N/A</v>
      </c>
      <c r="J730" s="33" t="e">
        <f>IF(OR(A730="",B730=""),NA(),MAX(0,IF(A730-B730=0,SameDayCycleTimeSettingValue,((A730-B730) *24)-(INT((A730-B730)) * (24-(FinishHour-StartHour))))))</f>
        <v>#N/A</v>
      </c>
      <c r="K730" s="3" t="e">
        <f ca="1">IF(OR(A730&lt;&gt;"",B730=""),NA(),MAX(0,IF(_xlfn.DAYS(NOW(),B730)=0,SameDayCycleTimeSettingValue,_xlfn.DAYS(NOW(),B730))))</f>
        <v>#N/A</v>
      </c>
    </row>
    <row r="731" spans="1:11" x14ac:dyDescent="0.25">
      <c r="A731" s="32" t="str">
        <f>IF(AND(TRIM(INDEX(CompletedDateValues,ROW(A731)))&lt;&gt;"",INDEX(CompletedDateValues,ROW(A731))&gt;0),INDEX(CompletedDateValues,ROW(A731)),"")</f>
        <v/>
      </c>
      <c r="B731" s="32" t="str">
        <f>IF(AND(TRIM(INDEX(StartDateValues,ROW(A731)))&lt;&gt;"",INDEX(StartDateValues,ROW(A731))&gt;0),INDEX(StartDateValues,ROW(A731)),"")</f>
        <v/>
      </c>
      <c r="C731" s="22" t="str">
        <f t="shared" si="56"/>
        <v/>
      </c>
      <c r="D731" s="3" t="str">
        <f t="shared" si="57"/>
        <v/>
      </c>
      <c r="E731" s="3" t="str">
        <f t="shared" si="58"/>
        <v/>
      </c>
      <c r="F731" s="3" t="str">
        <f t="shared" si="59"/>
        <v/>
      </c>
      <c r="G731" s="3" t="str">
        <f>IF(A731="","",IF(HOUR(A731)&lt;StartHour,StartHour,IF(HOUR(A731)&gt;FinishHour,FinishHour,HOUR(A731))))</f>
        <v/>
      </c>
      <c r="H731" s="3" t="str">
        <f t="shared" si="60"/>
        <v/>
      </c>
      <c r="I731" s="33" t="e">
        <f>IF(OR(A731="",B731=""),NA(),MAX(0,IF(A731-B731=0,SameDayCycleTimeSettingValue,(A731-B731) *24)))</f>
        <v>#N/A</v>
      </c>
      <c r="J731" s="33" t="e">
        <f>IF(OR(A731="",B731=""),NA(),MAX(0,IF(A731-B731=0,SameDayCycleTimeSettingValue,((A731-B731) *24)-(INT((A731-B731)) * (24-(FinishHour-StartHour))))))</f>
        <v>#N/A</v>
      </c>
      <c r="K731" s="3" t="e">
        <f ca="1">IF(OR(A731&lt;&gt;"",B731=""),NA(),MAX(0,IF(_xlfn.DAYS(NOW(),B731)=0,SameDayCycleTimeSettingValue,_xlfn.DAYS(NOW(),B731))))</f>
        <v>#N/A</v>
      </c>
    </row>
    <row r="732" spans="1:11" x14ac:dyDescent="0.25">
      <c r="A732" s="32" t="str">
        <f>IF(AND(TRIM(INDEX(CompletedDateValues,ROW(A732)))&lt;&gt;"",INDEX(CompletedDateValues,ROW(A732))&gt;0),INDEX(CompletedDateValues,ROW(A732)),"")</f>
        <v/>
      </c>
      <c r="B732" s="32" t="str">
        <f>IF(AND(TRIM(INDEX(StartDateValues,ROW(A732)))&lt;&gt;"",INDEX(StartDateValues,ROW(A732))&gt;0),INDEX(StartDateValues,ROW(A732)),"")</f>
        <v/>
      </c>
      <c r="C732" s="22" t="str">
        <f t="shared" si="56"/>
        <v/>
      </c>
      <c r="D732" s="3" t="str">
        <f t="shared" si="57"/>
        <v/>
      </c>
      <c r="E732" s="3" t="str">
        <f t="shared" si="58"/>
        <v/>
      </c>
      <c r="F732" s="3" t="str">
        <f t="shared" si="59"/>
        <v/>
      </c>
      <c r="G732" s="3" t="str">
        <f>IF(A732="","",IF(HOUR(A732)&lt;StartHour,StartHour,IF(HOUR(A732)&gt;FinishHour,FinishHour,HOUR(A732))))</f>
        <v/>
      </c>
      <c r="H732" s="3" t="str">
        <f t="shared" si="60"/>
        <v/>
      </c>
      <c r="I732" s="33" t="e">
        <f>IF(OR(A732="",B732=""),NA(),MAX(0,IF(A732-B732=0,SameDayCycleTimeSettingValue,(A732-B732) *24)))</f>
        <v>#N/A</v>
      </c>
      <c r="J732" s="33" t="e">
        <f>IF(OR(A732="",B732=""),NA(),MAX(0,IF(A732-B732=0,SameDayCycleTimeSettingValue,((A732-B732) *24)-(INT((A732-B732)) * (24-(FinishHour-StartHour))))))</f>
        <v>#N/A</v>
      </c>
      <c r="K732" s="3" t="e">
        <f ca="1">IF(OR(A732&lt;&gt;"",B732=""),NA(),MAX(0,IF(_xlfn.DAYS(NOW(),B732)=0,SameDayCycleTimeSettingValue,_xlfn.DAYS(NOW(),B732))))</f>
        <v>#N/A</v>
      </c>
    </row>
    <row r="733" spans="1:11" x14ac:dyDescent="0.25">
      <c r="A733" s="32" t="str">
        <f>IF(AND(TRIM(INDEX(CompletedDateValues,ROW(A733)))&lt;&gt;"",INDEX(CompletedDateValues,ROW(A733))&gt;0),INDEX(CompletedDateValues,ROW(A733)),"")</f>
        <v/>
      </c>
      <c r="B733" s="32" t="str">
        <f>IF(AND(TRIM(INDEX(StartDateValues,ROW(A733)))&lt;&gt;"",INDEX(StartDateValues,ROW(A733))&gt;0),INDEX(StartDateValues,ROW(A733)),"")</f>
        <v/>
      </c>
      <c r="C733" s="22" t="str">
        <f t="shared" si="56"/>
        <v/>
      </c>
      <c r="D733" s="3" t="str">
        <f t="shared" si="57"/>
        <v/>
      </c>
      <c r="E733" s="3" t="str">
        <f t="shared" si="58"/>
        <v/>
      </c>
      <c r="F733" s="3" t="str">
        <f t="shared" si="59"/>
        <v/>
      </c>
      <c r="G733" s="3" t="str">
        <f>IF(A733="","",IF(HOUR(A733)&lt;StartHour,StartHour,IF(HOUR(A733)&gt;FinishHour,FinishHour,HOUR(A733))))</f>
        <v/>
      </c>
      <c r="H733" s="3" t="str">
        <f t="shared" si="60"/>
        <v/>
      </c>
      <c r="I733" s="33" t="e">
        <f>IF(OR(A733="",B733=""),NA(),MAX(0,IF(A733-B733=0,SameDayCycleTimeSettingValue,(A733-B733) *24)))</f>
        <v>#N/A</v>
      </c>
      <c r="J733" s="33" t="e">
        <f>IF(OR(A733="",B733=""),NA(),MAX(0,IF(A733-B733=0,SameDayCycleTimeSettingValue,((A733-B733) *24)-(INT((A733-B733)) * (24-(FinishHour-StartHour))))))</f>
        <v>#N/A</v>
      </c>
      <c r="K733" s="3" t="e">
        <f ca="1">IF(OR(A733&lt;&gt;"",B733=""),NA(),MAX(0,IF(_xlfn.DAYS(NOW(),B733)=0,SameDayCycleTimeSettingValue,_xlfn.DAYS(NOW(),B733))))</f>
        <v>#N/A</v>
      </c>
    </row>
    <row r="734" spans="1:11" x14ac:dyDescent="0.25">
      <c r="A734" s="32" t="str">
        <f>IF(AND(TRIM(INDEX(CompletedDateValues,ROW(A734)))&lt;&gt;"",INDEX(CompletedDateValues,ROW(A734))&gt;0),INDEX(CompletedDateValues,ROW(A734)),"")</f>
        <v/>
      </c>
      <c r="B734" s="32" t="str">
        <f>IF(AND(TRIM(INDEX(StartDateValues,ROW(A734)))&lt;&gt;"",INDEX(StartDateValues,ROW(A734))&gt;0),INDEX(StartDateValues,ROW(A734)),"")</f>
        <v/>
      </c>
      <c r="C734" s="22" t="str">
        <f t="shared" si="56"/>
        <v/>
      </c>
      <c r="D734" s="3" t="str">
        <f t="shared" si="57"/>
        <v/>
      </c>
      <c r="E734" s="3" t="str">
        <f t="shared" si="58"/>
        <v/>
      </c>
      <c r="F734" s="3" t="str">
        <f t="shared" si="59"/>
        <v/>
      </c>
      <c r="G734" s="3" t="str">
        <f>IF(A734="","",IF(HOUR(A734)&lt;StartHour,StartHour,IF(HOUR(A734)&gt;FinishHour,FinishHour,HOUR(A734))))</f>
        <v/>
      </c>
      <c r="H734" s="3" t="str">
        <f t="shared" si="60"/>
        <v/>
      </c>
      <c r="I734" s="33" t="e">
        <f>IF(OR(A734="",B734=""),NA(),MAX(0,IF(A734-B734=0,SameDayCycleTimeSettingValue,(A734-B734) *24)))</f>
        <v>#N/A</v>
      </c>
      <c r="J734" s="33" t="e">
        <f>IF(OR(A734="",B734=""),NA(),MAX(0,IF(A734-B734=0,SameDayCycleTimeSettingValue,((A734-B734) *24)-(INT((A734-B734)) * (24-(FinishHour-StartHour))))))</f>
        <v>#N/A</v>
      </c>
      <c r="K734" s="3" t="e">
        <f ca="1">IF(OR(A734&lt;&gt;"",B734=""),NA(),MAX(0,IF(_xlfn.DAYS(NOW(),B734)=0,SameDayCycleTimeSettingValue,_xlfn.DAYS(NOW(),B734))))</f>
        <v>#N/A</v>
      </c>
    </row>
    <row r="735" spans="1:11" x14ac:dyDescent="0.25">
      <c r="A735" s="32" t="str">
        <f>IF(AND(TRIM(INDEX(CompletedDateValues,ROW(A735)))&lt;&gt;"",INDEX(CompletedDateValues,ROW(A735))&gt;0),INDEX(CompletedDateValues,ROW(A735)),"")</f>
        <v/>
      </c>
      <c r="B735" s="32" t="str">
        <f>IF(AND(TRIM(INDEX(StartDateValues,ROW(A735)))&lt;&gt;"",INDEX(StartDateValues,ROW(A735))&gt;0),INDEX(StartDateValues,ROW(A735)),"")</f>
        <v/>
      </c>
      <c r="C735" s="22" t="str">
        <f t="shared" si="56"/>
        <v/>
      </c>
      <c r="D735" s="3" t="str">
        <f t="shared" si="57"/>
        <v/>
      </c>
      <c r="E735" s="3" t="str">
        <f t="shared" si="58"/>
        <v/>
      </c>
      <c r="F735" s="3" t="str">
        <f t="shared" si="59"/>
        <v/>
      </c>
      <c r="G735" s="3" t="str">
        <f>IF(A735="","",IF(HOUR(A735)&lt;StartHour,StartHour,IF(HOUR(A735)&gt;FinishHour,FinishHour,HOUR(A735))))</f>
        <v/>
      </c>
      <c r="H735" s="3" t="str">
        <f t="shared" si="60"/>
        <v/>
      </c>
      <c r="I735" s="33" t="e">
        <f>IF(OR(A735="",B735=""),NA(),MAX(0,IF(A735-B735=0,SameDayCycleTimeSettingValue,(A735-B735) *24)))</f>
        <v>#N/A</v>
      </c>
      <c r="J735" s="33" t="e">
        <f>IF(OR(A735="",B735=""),NA(),MAX(0,IF(A735-B735=0,SameDayCycleTimeSettingValue,((A735-B735) *24)-(INT((A735-B735)) * (24-(FinishHour-StartHour))))))</f>
        <v>#N/A</v>
      </c>
      <c r="K735" s="3" t="e">
        <f ca="1">IF(OR(A735&lt;&gt;"",B735=""),NA(),MAX(0,IF(_xlfn.DAYS(NOW(),B735)=0,SameDayCycleTimeSettingValue,_xlfn.DAYS(NOW(),B735))))</f>
        <v>#N/A</v>
      </c>
    </row>
    <row r="736" spans="1:11" x14ac:dyDescent="0.25">
      <c r="A736" s="32" t="str">
        <f>IF(AND(TRIM(INDEX(CompletedDateValues,ROW(A736)))&lt;&gt;"",INDEX(CompletedDateValues,ROW(A736))&gt;0),INDEX(CompletedDateValues,ROW(A736)),"")</f>
        <v/>
      </c>
      <c r="B736" s="32" t="str">
        <f>IF(AND(TRIM(INDEX(StartDateValues,ROW(A736)))&lt;&gt;"",INDEX(StartDateValues,ROW(A736))&gt;0),INDEX(StartDateValues,ROW(A736)),"")</f>
        <v/>
      </c>
      <c r="C736" s="22" t="str">
        <f t="shared" si="56"/>
        <v/>
      </c>
      <c r="D736" s="3" t="str">
        <f t="shared" si="57"/>
        <v/>
      </c>
      <c r="E736" s="3" t="str">
        <f t="shared" si="58"/>
        <v/>
      </c>
      <c r="F736" s="3" t="str">
        <f t="shared" si="59"/>
        <v/>
      </c>
      <c r="G736" s="3" t="str">
        <f>IF(A736="","",IF(HOUR(A736)&lt;StartHour,StartHour,IF(HOUR(A736)&gt;FinishHour,FinishHour,HOUR(A736))))</f>
        <v/>
      </c>
      <c r="H736" s="3" t="str">
        <f t="shared" si="60"/>
        <v/>
      </c>
      <c r="I736" s="33" t="e">
        <f>IF(OR(A736="",B736=""),NA(),MAX(0,IF(A736-B736=0,SameDayCycleTimeSettingValue,(A736-B736) *24)))</f>
        <v>#N/A</v>
      </c>
      <c r="J736" s="33" t="e">
        <f>IF(OR(A736="",B736=""),NA(),MAX(0,IF(A736-B736=0,SameDayCycleTimeSettingValue,((A736-B736) *24)-(INT((A736-B736)) * (24-(FinishHour-StartHour))))))</f>
        <v>#N/A</v>
      </c>
      <c r="K736" s="3" t="e">
        <f ca="1">IF(OR(A736&lt;&gt;"",B736=""),NA(),MAX(0,IF(_xlfn.DAYS(NOW(),B736)=0,SameDayCycleTimeSettingValue,_xlfn.DAYS(NOW(),B736))))</f>
        <v>#N/A</v>
      </c>
    </row>
    <row r="737" spans="1:11" x14ac:dyDescent="0.25">
      <c r="A737" s="32" t="str">
        <f>IF(AND(TRIM(INDEX(CompletedDateValues,ROW(A737)))&lt;&gt;"",INDEX(CompletedDateValues,ROW(A737))&gt;0),INDEX(CompletedDateValues,ROW(A737)),"")</f>
        <v/>
      </c>
      <c r="B737" s="32" t="str">
        <f>IF(AND(TRIM(INDEX(StartDateValues,ROW(A737)))&lt;&gt;"",INDEX(StartDateValues,ROW(A737))&gt;0),INDEX(StartDateValues,ROW(A737)),"")</f>
        <v/>
      </c>
      <c r="C737" s="22" t="str">
        <f t="shared" si="56"/>
        <v/>
      </c>
      <c r="D737" s="3" t="str">
        <f t="shared" si="57"/>
        <v/>
      </c>
      <c r="E737" s="3" t="str">
        <f t="shared" si="58"/>
        <v/>
      </c>
      <c r="F737" s="3" t="str">
        <f t="shared" si="59"/>
        <v/>
      </c>
      <c r="G737" s="3" t="str">
        <f>IF(A737="","",IF(HOUR(A737)&lt;StartHour,StartHour,IF(HOUR(A737)&gt;FinishHour,FinishHour,HOUR(A737))))</f>
        <v/>
      </c>
      <c r="H737" s="3" t="str">
        <f t="shared" si="60"/>
        <v/>
      </c>
      <c r="I737" s="33" t="e">
        <f>IF(OR(A737="",B737=""),NA(),MAX(0,IF(A737-B737=0,SameDayCycleTimeSettingValue,(A737-B737) *24)))</f>
        <v>#N/A</v>
      </c>
      <c r="J737" s="33" t="e">
        <f>IF(OR(A737="",B737=""),NA(),MAX(0,IF(A737-B737=0,SameDayCycleTimeSettingValue,((A737-B737) *24)-(INT((A737-B737)) * (24-(FinishHour-StartHour))))))</f>
        <v>#N/A</v>
      </c>
      <c r="K737" s="3" t="e">
        <f ca="1">IF(OR(A737&lt;&gt;"",B737=""),NA(),MAX(0,IF(_xlfn.DAYS(NOW(),B737)=0,SameDayCycleTimeSettingValue,_xlfn.DAYS(NOW(),B737))))</f>
        <v>#N/A</v>
      </c>
    </row>
    <row r="738" spans="1:11" x14ac:dyDescent="0.25">
      <c r="A738" s="32" t="str">
        <f>IF(AND(TRIM(INDEX(CompletedDateValues,ROW(A738)))&lt;&gt;"",INDEX(CompletedDateValues,ROW(A738))&gt;0),INDEX(CompletedDateValues,ROW(A738)),"")</f>
        <v/>
      </c>
      <c r="B738" s="32" t="str">
        <f>IF(AND(TRIM(INDEX(StartDateValues,ROW(A738)))&lt;&gt;"",INDEX(StartDateValues,ROW(A738))&gt;0),INDEX(StartDateValues,ROW(A738)),"")</f>
        <v/>
      </c>
      <c r="C738" s="22" t="str">
        <f t="shared" si="56"/>
        <v/>
      </c>
      <c r="D738" s="3" t="str">
        <f t="shared" si="57"/>
        <v/>
      </c>
      <c r="E738" s="3" t="str">
        <f t="shared" si="58"/>
        <v/>
      </c>
      <c r="F738" s="3" t="str">
        <f t="shared" si="59"/>
        <v/>
      </c>
      <c r="G738" s="3" t="str">
        <f>IF(A738="","",IF(HOUR(A738)&lt;StartHour,StartHour,IF(HOUR(A738)&gt;FinishHour,FinishHour,HOUR(A738))))</f>
        <v/>
      </c>
      <c r="H738" s="3" t="str">
        <f t="shared" si="60"/>
        <v/>
      </c>
      <c r="I738" s="33" t="e">
        <f>IF(OR(A738="",B738=""),NA(),MAX(0,IF(A738-B738=0,SameDayCycleTimeSettingValue,(A738-B738) *24)))</f>
        <v>#N/A</v>
      </c>
      <c r="J738" s="33" t="e">
        <f>IF(OR(A738="",B738=""),NA(),MAX(0,IF(A738-B738=0,SameDayCycleTimeSettingValue,((A738-B738) *24)-(INT((A738-B738)) * (24-(FinishHour-StartHour))))))</f>
        <v>#N/A</v>
      </c>
      <c r="K738" s="3" t="e">
        <f ca="1">IF(OR(A738&lt;&gt;"",B738=""),NA(),MAX(0,IF(_xlfn.DAYS(NOW(),B738)=0,SameDayCycleTimeSettingValue,_xlfn.DAYS(NOW(),B738))))</f>
        <v>#N/A</v>
      </c>
    </row>
    <row r="739" spans="1:11" x14ac:dyDescent="0.25">
      <c r="A739" s="32" t="str">
        <f>IF(AND(TRIM(INDEX(CompletedDateValues,ROW(A739)))&lt;&gt;"",INDEX(CompletedDateValues,ROW(A739))&gt;0),INDEX(CompletedDateValues,ROW(A739)),"")</f>
        <v/>
      </c>
      <c r="B739" s="32" t="str">
        <f>IF(AND(TRIM(INDEX(StartDateValues,ROW(A739)))&lt;&gt;"",INDEX(StartDateValues,ROW(A739))&gt;0),INDEX(StartDateValues,ROW(A739)),"")</f>
        <v/>
      </c>
      <c r="C739" s="22" t="str">
        <f t="shared" si="56"/>
        <v/>
      </c>
      <c r="D739" s="3" t="str">
        <f t="shared" si="57"/>
        <v/>
      </c>
      <c r="E739" s="3" t="str">
        <f t="shared" si="58"/>
        <v/>
      </c>
      <c r="F739" s="3" t="str">
        <f t="shared" si="59"/>
        <v/>
      </c>
      <c r="G739" s="3" t="str">
        <f>IF(A739="","",IF(HOUR(A739)&lt;StartHour,StartHour,IF(HOUR(A739)&gt;FinishHour,FinishHour,HOUR(A739))))</f>
        <v/>
      </c>
      <c r="H739" s="3" t="str">
        <f t="shared" si="60"/>
        <v/>
      </c>
      <c r="I739" s="33" t="e">
        <f>IF(OR(A739="",B739=""),NA(),MAX(0,IF(A739-B739=0,SameDayCycleTimeSettingValue,(A739-B739) *24)))</f>
        <v>#N/A</v>
      </c>
      <c r="J739" s="33" t="e">
        <f>IF(OR(A739="",B739=""),NA(),MAX(0,IF(A739-B739=0,SameDayCycleTimeSettingValue,((A739-B739) *24)-(INT((A739-B739)) * (24-(FinishHour-StartHour))))))</f>
        <v>#N/A</v>
      </c>
      <c r="K739" s="3" t="e">
        <f ca="1">IF(OR(A739&lt;&gt;"",B739=""),NA(),MAX(0,IF(_xlfn.DAYS(NOW(),B739)=0,SameDayCycleTimeSettingValue,_xlfn.DAYS(NOW(),B739))))</f>
        <v>#N/A</v>
      </c>
    </row>
    <row r="740" spans="1:11" x14ac:dyDescent="0.25">
      <c r="A740" s="32" t="str">
        <f>IF(AND(TRIM(INDEX(CompletedDateValues,ROW(A740)))&lt;&gt;"",INDEX(CompletedDateValues,ROW(A740))&gt;0),INDEX(CompletedDateValues,ROW(A740)),"")</f>
        <v/>
      </c>
      <c r="B740" s="32" t="str">
        <f>IF(AND(TRIM(INDEX(StartDateValues,ROW(A740)))&lt;&gt;"",INDEX(StartDateValues,ROW(A740))&gt;0),INDEX(StartDateValues,ROW(A740)),"")</f>
        <v/>
      </c>
      <c r="C740" s="22" t="str">
        <f t="shared" si="56"/>
        <v/>
      </c>
      <c r="D740" s="3" t="str">
        <f t="shared" si="57"/>
        <v/>
      </c>
      <c r="E740" s="3" t="str">
        <f t="shared" si="58"/>
        <v/>
      </c>
      <c r="F740" s="3" t="str">
        <f t="shared" si="59"/>
        <v/>
      </c>
      <c r="G740" s="3" t="str">
        <f>IF(A740="","",IF(HOUR(A740)&lt;StartHour,StartHour,IF(HOUR(A740)&gt;FinishHour,FinishHour,HOUR(A740))))</f>
        <v/>
      </c>
      <c r="H740" s="3" t="str">
        <f t="shared" si="60"/>
        <v/>
      </c>
      <c r="I740" s="33" t="e">
        <f>IF(OR(A740="",B740=""),NA(),MAX(0,IF(A740-B740=0,SameDayCycleTimeSettingValue,(A740-B740) *24)))</f>
        <v>#N/A</v>
      </c>
      <c r="J740" s="33" t="e">
        <f>IF(OR(A740="",B740=""),NA(),MAX(0,IF(A740-B740=0,SameDayCycleTimeSettingValue,((A740-B740) *24)-(INT((A740-B740)) * (24-(FinishHour-StartHour))))))</f>
        <v>#N/A</v>
      </c>
      <c r="K740" s="3" t="e">
        <f ca="1">IF(OR(A740&lt;&gt;"",B740=""),NA(),MAX(0,IF(_xlfn.DAYS(NOW(),B740)=0,SameDayCycleTimeSettingValue,_xlfn.DAYS(NOW(),B740))))</f>
        <v>#N/A</v>
      </c>
    </row>
    <row r="741" spans="1:11" x14ac:dyDescent="0.25">
      <c r="A741" s="32" t="str">
        <f>IF(AND(TRIM(INDEX(CompletedDateValues,ROW(A741)))&lt;&gt;"",INDEX(CompletedDateValues,ROW(A741))&gt;0),INDEX(CompletedDateValues,ROW(A741)),"")</f>
        <v/>
      </c>
      <c r="B741" s="32" t="str">
        <f>IF(AND(TRIM(INDEX(StartDateValues,ROW(A741)))&lt;&gt;"",INDEX(StartDateValues,ROW(A741))&gt;0),INDEX(StartDateValues,ROW(A741)),"")</f>
        <v/>
      </c>
      <c r="C741" s="22" t="str">
        <f t="shared" si="56"/>
        <v/>
      </c>
      <c r="D741" s="3" t="str">
        <f t="shared" si="57"/>
        <v/>
      </c>
      <c r="E741" s="3" t="str">
        <f t="shared" si="58"/>
        <v/>
      </c>
      <c r="F741" s="3" t="str">
        <f t="shared" si="59"/>
        <v/>
      </c>
      <c r="G741" s="3" t="str">
        <f>IF(A741="","",IF(HOUR(A741)&lt;StartHour,StartHour,IF(HOUR(A741)&gt;FinishHour,FinishHour,HOUR(A741))))</f>
        <v/>
      </c>
      <c r="H741" s="3" t="str">
        <f t="shared" si="60"/>
        <v/>
      </c>
      <c r="I741" s="33" t="e">
        <f>IF(OR(A741="",B741=""),NA(),MAX(0,IF(A741-B741=0,SameDayCycleTimeSettingValue,(A741-B741) *24)))</f>
        <v>#N/A</v>
      </c>
      <c r="J741" s="33" t="e">
        <f>IF(OR(A741="",B741=""),NA(),MAX(0,IF(A741-B741=0,SameDayCycleTimeSettingValue,((A741-B741) *24)-(INT((A741-B741)) * (24-(FinishHour-StartHour))))))</f>
        <v>#N/A</v>
      </c>
      <c r="K741" s="3" t="e">
        <f ca="1">IF(OR(A741&lt;&gt;"",B741=""),NA(),MAX(0,IF(_xlfn.DAYS(NOW(),B741)=0,SameDayCycleTimeSettingValue,_xlfn.DAYS(NOW(),B741))))</f>
        <v>#N/A</v>
      </c>
    </row>
    <row r="742" spans="1:11" x14ac:dyDescent="0.25">
      <c r="A742" s="32" t="str">
        <f>IF(AND(TRIM(INDEX(CompletedDateValues,ROW(A742)))&lt;&gt;"",INDEX(CompletedDateValues,ROW(A742))&gt;0),INDEX(CompletedDateValues,ROW(A742)),"")</f>
        <v/>
      </c>
      <c r="B742" s="32" t="str">
        <f>IF(AND(TRIM(INDEX(StartDateValues,ROW(A742)))&lt;&gt;"",INDEX(StartDateValues,ROW(A742))&gt;0),INDEX(StartDateValues,ROW(A742)),"")</f>
        <v/>
      </c>
      <c r="C742" s="22" t="str">
        <f t="shared" si="56"/>
        <v/>
      </c>
      <c r="D742" s="3" t="str">
        <f t="shared" si="57"/>
        <v/>
      </c>
      <c r="E742" s="3" t="str">
        <f t="shared" si="58"/>
        <v/>
      </c>
      <c r="F742" s="3" t="str">
        <f t="shared" si="59"/>
        <v/>
      </c>
      <c r="G742" s="3" t="str">
        <f>IF(A742="","",IF(HOUR(A742)&lt;StartHour,StartHour,IF(HOUR(A742)&gt;FinishHour,FinishHour,HOUR(A742))))</f>
        <v/>
      </c>
      <c r="H742" s="3" t="str">
        <f t="shared" si="60"/>
        <v/>
      </c>
      <c r="I742" s="33" t="e">
        <f>IF(OR(A742="",B742=""),NA(),MAX(0,IF(A742-B742=0,SameDayCycleTimeSettingValue,(A742-B742) *24)))</f>
        <v>#N/A</v>
      </c>
      <c r="J742" s="33" t="e">
        <f>IF(OR(A742="",B742=""),NA(),MAX(0,IF(A742-B742=0,SameDayCycleTimeSettingValue,((A742-B742) *24)-(INT((A742-B742)) * (24-(FinishHour-StartHour))))))</f>
        <v>#N/A</v>
      </c>
      <c r="K742" s="3" t="e">
        <f ca="1">IF(OR(A742&lt;&gt;"",B742=""),NA(),MAX(0,IF(_xlfn.DAYS(NOW(),B742)=0,SameDayCycleTimeSettingValue,_xlfn.DAYS(NOW(),B742))))</f>
        <v>#N/A</v>
      </c>
    </row>
    <row r="743" spans="1:11" x14ac:dyDescent="0.25">
      <c r="A743" s="32" t="str">
        <f>IF(AND(TRIM(INDEX(CompletedDateValues,ROW(A743)))&lt;&gt;"",INDEX(CompletedDateValues,ROW(A743))&gt;0),INDEX(CompletedDateValues,ROW(A743)),"")</f>
        <v/>
      </c>
      <c r="B743" s="32" t="str">
        <f>IF(AND(TRIM(INDEX(StartDateValues,ROW(A743)))&lt;&gt;"",INDEX(StartDateValues,ROW(A743))&gt;0),INDEX(StartDateValues,ROW(A743)),"")</f>
        <v/>
      </c>
      <c r="C743" s="22" t="str">
        <f t="shared" si="56"/>
        <v/>
      </c>
      <c r="D743" s="3" t="str">
        <f t="shared" si="57"/>
        <v/>
      </c>
      <c r="E743" s="3" t="str">
        <f t="shared" si="58"/>
        <v/>
      </c>
      <c r="F743" s="3" t="str">
        <f t="shared" si="59"/>
        <v/>
      </c>
      <c r="G743" s="3" t="str">
        <f>IF(A743="","",IF(HOUR(A743)&lt;StartHour,StartHour,IF(HOUR(A743)&gt;FinishHour,FinishHour,HOUR(A743))))</f>
        <v/>
      </c>
      <c r="H743" s="3" t="str">
        <f t="shared" si="60"/>
        <v/>
      </c>
      <c r="I743" s="33" t="e">
        <f>IF(OR(A743="",B743=""),NA(),MAX(0,IF(A743-B743=0,SameDayCycleTimeSettingValue,(A743-B743) *24)))</f>
        <v>#N/A</v>
      </c>
      <c r="J743" s="33" t="e">
        <f>IF(OR(A743="",B743=""),NA(),MAX(0,IF(A743-B743=0,SameDayCycleTimeSettingValue,((A743-B743) *24)-(INT((A743-B743)) * (24-(FinishHour-StartHour))))))</f>
        <v>#N/A</v>
      </c>
      <c r="K743" s="3" t="e">
        <f ca="1">IF(OR(A743&lt;&gt;"",B743=""),NA(),MAX(0,IF(_xlfn.DAYS(NOW(),B743)=0,SameDayCycleTimeSettingValue,_xlfn.DAYS(NOW(),B743))))</f>
        <v>#N/A</v>
      </c>
    </row>
    <row r="744" spans="1:11" x14ac:dyDescent="0.25">
      <c r="A744" s="32" t="str">
        <f>IF(AND(TRIM(INDEX(CompletedDateValues,ROW(A744)))&lt;&gt;"",INDEX(CompletedDateValues,ROW(A744))&gt;0),INDEX(CompletedDateValues,ROW(A744)),"")</f>
        <v/>
      </c>
      <c r="B744" s="32" t="str">
        <f>IF(AND(TRIM(INDEX(StartDateValues,ROW(A744)))&lt;&gt;"",INDEX(StartDateValues,ROW(A744))&gt;0),INDEX(StartDateValues,ROW(A744)),"")</f>
        <v/>
      </c>
      <c r="C744" s="22" t="str">
        <f t="shared" si="56"/>
        <v/>
      </c>
      <c r="D744" s="3" t="str">
        <f t="shared" si="57"/>
        <v/>
      </c>
      <c r="E744" s="3" t="str">
        <f t="shared" si="58"/>
        <v/>
      </c>
      <c r="F744" s="3" t="str">
        <f t="shared" si="59"/>
        <v/>
      </c>
      <c r="G744" s="3" t="str">
        <f>IF(A744="","",IF(HOUR(A744)&lt;StartHour,StartHour,IF(HOUR(A744)&gt;FinishHour,FinishHour,HOUR(A744))))</f>
        <v/>
      </c>
      <c r="H744" s="3" t="str">
        <f t="shared" si="60"/>
        <v/>
      </c>
      <c r="I744" s="33" t="e">
        <f>IF(OR(A744="",B744=""),NA(),MAX(0,IF(A744-B744=0,SameDayCycleTimeSettingValue,(A744-B744) *24)))</f>
        <v>#N/A</v>
      </c>
      <c r="J744" s="33" t="e">
        <f>IF(OR(A744="",B744=""),NA(),MAX(0,IF(A744-B744=0,SameDayCycleTimeSettingValue,((A744-B744) *24)-(INT((A744-B744)) * (24-(FinishHour-StartHour))))))</f>
        <v>#N/A</v>
      </c>
      <c r="K744" s="3" t="e">
        <f ca="1">IF(OR(A744&lt;&gt;"",B744=""),NA(),MAX(0,IF(_xlfn.DAYS(NOW(),B744)=0,SameDayCycleTimeSettingValue,_xlfn.DAYS(NOW(),B744))))</f>
        <v>#N/A</v>
      </c>
    </row>
    <row r="745" spans="1:11" x14ac:dyDescent="0.25">
      <c r="A745" s="32" t="str">
        <f>IF(AND(TRIM(INDEX(CompletedDateValues,ROW(A745)))&lt;&gt;"",INDEX(CompletedDateValues,ROW(A745))&gt;0),INDEX(CompletedDateValues,ROW(A745)),"")</f>
        <v/>
      </c>
      <c r="B745" s="32" t="str">
        <f>IF(AND(TRIM(INDEX(StartDateValues,ROW(A745)))&lt;&gt;"",INDEX(StartDateValues,ROW(A745))&gt;0),INDEX(StartDateValues,ROW(A745)),"")</f>
        <v/>
      </c>
      <c r="C745" s="22" t="str">
        <f t="shared" si="56"/>
        <v/>
      </c>
      <c r="D745" s="3" t="str">
        <f t="shared" si="57"/>
        <v/>
      </c>
      <c r="E745" s="3" t="str">
        <f t="shared" si="58"/>
        <v/>
      </c>
      <c r="F745" s="3" t="str">
        <f t="shared" si="59"/>
        <v/>
      </c>
      <c r="G745" s="3" t="str">
        <f>IF(A745="","",IF(HOUR(A745)&lt;StartHour,StartHour,IF(HOUR(A745)&gt;FinishHour,FinishHour,HOUR(A745))))</f>
        <v/>
      </c>
      <c r="H745" s="3" t="str">
        <f t="shared" si="60"/>
        <v/>
      </c>
      <c r="I745" s="33" t="e">
        <f>IF(OR(A745="",B745=""),NA(),MAX(0,IF(A745-B745=0,SameDayCycleTimeSettingValue,(A745-B745) *24)))</f>
        <v>#N/A</v>
      </c>
      <c r="J745" s="33" t="e">
        <f>IF(OR(A745="",B745=""),NA(),MAX(0,IF(A745-B745=0,SameDayCycleTimeSettingValue,((A745-B745) *24)-(INT((A745-B745)) * (24-(FinishHour-StartHour))))))</f>
        <v>#N/A</v>
      </c>
      <c r="K745" s="3" t="e">
        <f ca="1">IF(OR(A745&lt;&gt;"",B745=""),NA(),MAX(0,IF(_xlfn.DAYS(NOW(),B745)=0,SameDayCycleTimeSettingValue,_xlfn.DAYS(NOW(),B745))))</f>
        <v>#N/A</v>
      </c>
    </row>
    <row r="746" spans="1:11" x14ac:dyDescent="0.25">
      <c r="A746" s="32" t="str">
        <f>IF(AND(TRIM(INDEX(CompletedDateValues,ROW(A746)))&lt;&gt;"",INDEX(CompletedDateValues,ROW(A746))&gt;0),INDEX(CompletedDateValues,ROW(A746)),"")</f>
        <v/>
      </c>
      <c r="B746" s="32" t="str">
        <f>IF(AND(TRIM(INDEX(StartDateValues,ROW(A746)))&lt;&gt;"",INDEX(StartDateValues,ROW(A746))&gt;0),INDEX(StartDateValues,ROW(A746)),"")</f>
        <v/>
      </c>
      <c r="C746" s="22" t="str">
        <f t="shared" si="56"/>
        <v/>
      </c>
      <c r="D746" s="3" t="str">
        <f t="shared" si="57"/>
        <v/>
      </c>
      <c r="E746" s="3" t="str">
        <f t="shared" si="58"/>
        <v/>
      </c>
      <c r="F746" s="3" t="str">
        <f t="shared" si="59"/>
        <v/>
      </c>
      <c r="G746" s="3" t="str">
        <f>IF(A746="","",IF(HOUR(A746)&lt;StartHour,StartHour,IF(HOUR(A746)&gt;FinishHour,FinishHour,HOUR(A746))))</f>
        <v/>
      </c>
      <c r="H746" s="3" t="str">
        <f t="shared" si="60"/>
        <v/>
      </c>
      <c r="I746" s="33" t="e">
        <f>IF(OR(A746="",B746=""),NA(),MAX(0,IF(A746-B746=0,SameDayCycleTimeSettingValue,(A746-B746) *24)))</f>
        <v>#N/A</v>
      </c>
      <c r="J746" s="33" t="e">
        <f>IF(OR(A746="",B746=""),NA(),MAX(0,IF(A746-B746=0,SameDayCycleTimeSettingValue,((A746-B746) *24)-(INT((A746-B746)) * (24-(FinishHour-StartHour))))))</f>
        <v>#N/A</v>
      </c>
      <c r="K746" s="3" t="e">
        <f ca="1">IF(OR(A746&lt;&gt;"",B746=""),NA(),MAX(0,IF(_xlfn.DAYS(NOW(),B746)=0,SameDayCycleTimeSettingValue,_xlfn.DAYS(NOW(),B746))))</f>
        <v>#N/A</v>
      </c>
    </row>
    <row r="747" spans="1:11" x14ac:dyDescent="0.25">
      <c r="A747" s="32" t="str">
        <f>IF(AND(TRIM(INDEX(CompletedDateValues,ROW(A747)))&lt;&gt;"",INDEX(CompletedDateValues,ROW(A747))&gt;0),INDEX(CompletedDateValues,ROW(A747)),"")</f>
        <v/>
      </c>
      <c r="B747" s="32" t="str">
        <f>IF(AND(TRIM(INDEX(StartDateValues,ROW(A747)))&lt;&gt;"",INDEX(StartDateValues,ROW(A747))&gt;0),INDEX(StartDateValues,ROW(A747)),"")</f>
        <v/>
      </c>
      <c r="C747" s="22" t="str">
        <f t="shared" si="56"/>
        <v/>
      </c>
      <c r="D747" s="3" t="str">
        <f t="shared" si="57"/>
        <v/>
      </c>
      <c r="E747" s="3" t="str">
        <f t="shared" si="58"/>
        <v/>
      </c>
      <c r="F747" s="3" t="str">
        <f t="shared" si="59"/>
        <v/>
      </c>
      <c r="G747" s="3" t="str">
        <f>IF(A747="","",IF(HOUR(A747)&lt;StartHour,StartHour,IF(HOUR(A747)&gt;FinishHour,FinishHour,HOUR(A747))))</f>
        <v/>
      </c>
      <c r="H747" s="3" t="str">
        <f t="shared" si="60"/>
        <v/>
      </c>
      <c r="I747" s="33" t="e">
        <f>IF(OR(A747="",B747=""),NA(),MAX(0,IF(A747-B747=0,SameDayCycleTimeSettingValue,(A747-B747) *24)))</f>
        <v>#N/A</v>
      </c>
      <c r="J747" s="33" t="e">
        <f>IF(OR(A747="",B747=""),NA(),MAX(0,IF(A747-B747=0,SameDayCycleTimeSettingValue,((A747-B747) *24)-(INT((A747-B747)) * (24-(FinishHour-StartHour))))))</f>
        <v>#N/A</v>
      </c>
      <c r="K747" s="3" t="e">
        <f ca="1">IF(OR(A747&lt;&gt;"",B747=""),NA(),MAX(0,IF(_xlfn.DAYS(NOW(),B747)=0,SameDayCycleTimeSettingValue,_xlfn.DAYS(NOW(),B747))))</f>
        <v>#N/A</v>
      </c>
    </row>
    <row r="748" spans="1:11" x14ac:dyDescent="0.25">
      <c r="A748" s="32" t="str">
        <f>IF(AND(TRIM(INDEX(CompletedDateValues,ROW(A748)))&lt;&gt;"",INDEX(CompletedDateValues,ROW(A748))&gt;0),INDEX(CompletedDateValues,ROW(A748)),"")</f>
        <v/>
      </c>
      <c r="B748" s="32" t="str">
        <f>IF(AND(TRIM(INDEX(StartDateValues,ROW(A748)))&lt;&gt;"",INDEX(StartDateValues,ROW(A748))&gt;0),INDEX(StartDateValues,ROW(A748)),"")</f>
        <v/>
      </c>
      <c r="C748" s="22" t="str">
        <f t="shared" si="56"/>
        <v/>
      </c>
      <c r="D748" s="3" t="str">
        <f t="shared" si="57"/>
        <v/>
      </c>
      <c r="E748" s="3" t="str">
        <f t="shared" si="58"/>
        <v/>
      </c>
      <c r="F748" s="3" t="str">
        <f t="shared" si="59"/>
        <v/>
      </c>
      <c r="G748" s="3" t="str">
        <f>IF(A748="","",IF(HOUR(A748)&lt;StartHour,StartHour,IF(HOUR(A748)&gt;FinishHour,FinishHour,HOUR(A748))))</f>
        <v/>
      </c>
      <c r="H748" s="3" t="str">
        <f t="shared" si="60"/>
        <v/>
      </c>
      <c r="I748" s="33" t="e">
        <f>IF(OR(A748="",B748=""),NA(),MAX(0,IF(A748-B748=0,SameDayCycleTimeSettingValue,(A748-B748) *24)))</f>
        <v>#N/A</v>
      </c>
      <c r="J748" s="33" t="e">
        <f>IF(OR(A748="",B748=""),NA(),MAX(0,IF(A748-B748=0,SameDayCycleTimeSettingValue,((A748-B748) *24)-(INT((A748-B748)) * (24-(FinishHour-StartHour))))))</f>
        <v>#N/A</v>
      </c>
      <c r="K748" s="3" t="e">
        <f ca="1">IF(OR(A748&lt;&gt;"",B748=""),NA(),MAX(0,IF(_xlfn.DAYS(NOW(),B748)=0,SameDayCycleTimeSettingValue,_xlfn.DAYS(NOW(),B748))))</f>
        <v>#N/A</v>
      </c>
    </row>
    <row r="749" spans="1:11" x14ac:dyDescent="0.25">
      <c r="A749" s="32" t="str">
        <f>IF(AND(TRIM(INDEX(CompletedDateValues,ROW(A749)))&lt;&gt;"",INDEX(CompletedDateValues,ROW(A749))&gt;0),INDEX(CompletedDateValues,ROW(A749)),"")</f>
        <v/>
      </c>
      <c r="B749" s="32" t="str">
        <f>IF(AND(TRIM(INDEX(StartDateValues,ROW(A749)))&lt;&gt;"",INDEX(StartDateValues,ROW(A749))&gt;0),INDEX(StartDateValues,ROW(A749)),"")</f>
        <v/>
      </c>
      <c r="C749" s="22" t="str">
        <f t="shared" si="56"/>
        <v/>
      </c>
      <c r="D749" s="3" t="str">
        <f t="shared" si="57"/>
        <v/>
      </c>
      <c r="E749" s="3" t="str">
        <f t="shared" si="58"/>
        <v/>
      </c>
      <c r="F749" s="3" t="str">
        <f t="shared" si="59"/>
        <v/>
      </c>
      <c r="G749" s="3" t="str">
        <f>IF(A749="","",IF(HOUR(A749)&lt;StartHour,StartHour,IF(HOUR(A749)&gt;FinishHour,FinishHour,HOUR(A749))))</f>
        <v/>
      </c>
      <c r="H749" s="3" t="str">
        <f t="shared" si="60"/>
        <v/>
      </c>
      <c r="I749" s="33" t="e">
        <f>IF(OR(A749="",B749=""),NA(),MAX(0,IF(A749-B749=0,SameDayCycleTimeSettingValue,(A749-B749) *24)))</f>
        <v>#N/A</v>
      </c>
      <c r="J749" s="33" t="e">
        <f>IF(OR(A749="",B749=""),NA(),MAX(0,IF(A749-B749=0,SameDayCycleTimeSettingValue,((A749-B749) *24)-(INT((A749-B749)) * (24-(FinishHour-StartHour))))))</f>
        <v>#N/A</v>
      </c>
      <c r="K749" s="3" t="e">
        <f ca="1">IF(OR(A749&lt;&gt;"",B749=""),NA(),MAX(0,IF(_xlfn.DAYS(NOW(),B749)=0,SameDayCycleTimeSettingValue,_xlfn.DAYS(NOW(),B749))))</f>
        <v>#N/A</v>
      </c>
    </row>
    <row r="750" spans="1:11" x14ac:dyDescent="0.25">
      <c r="A750" s="32" t="str">
        <f>IF(AND(TRIM(INDEX(CompletedDateValues,ROW(A750)))&lt;&gt;"",INDEX(CompletedDateValues,ROW(A750))&gt;0),INDEX(CompletedDateValues,ROW(A750)),"")</f>
        <v/>
      </c>
      <c r="B750" s="32" t="str">
        <f>IF(AND(TRIM(INDEX(StartDateValues,ROW(A750)))&lt;&gt;"",INDEX(StartDateValues,ROW(A750))&gt;0),INDEX(StartDateValues,ROW(A750)),"")</f>
        <v/>
      </c>
      <c r="C750" s="22" t="str">
        <f t="shared" si="56"/>
        <v/>
      </c>
      <c r="D750" s="3" t="str">
        <f t="shared" si="57"/>
        <v/>
      </c>
      <c r="E750" s="3" t="str">
        <f t="shared" si="58"/>
        <v/>
      </c>
      <c r="F750" s="3" t="str">
        <f t="shared" si="59"/>
        <v/>
      </c>
      <c r="G750" s="3" t="str">
        <f>IF(A750="","",IF(HOUR(A750)&lt;StartHour,StartHour,IF(HOUR(A750)&gt;FinishHour,FinishHour,HOUR(A750))))</f>
        <v/>
      </c>
      <c r="H750" s="3" t="str">
        <f t="shared" si="60"/>
        <v/>
      </c>
      <c r="I750" s="33" t="e">
        <f>IF(OR(A750="",B750=""),NA(),MAX(0,IF(A750-B750=0,SameDayCycleTimeSettingValue,(A750-B750) *24)))</f>
        <v>#N/A</v>
      </c>
      <c r="J750" s="33" t="e">
        <f>IF(OR(A750="",B750=""),NA(),MAX(0,IF(A750-B750=0,SameDayCycleTimeSettingValue,((A750-B750) *24)-(INT((A750-B750)) * (24-(FinishHour-StartHour))))))</f>
        <v>#N/A</v>
      </c>
      <c r="K750" s="3" t="e">
        <f ca="1">IF(OR(A750&lt;&gt;"",B750=""),NA(),MAX(0,IF(_xlfn.DAYS(NOW(),B750)=0,SameDayCycleTimeSettingValue,_xlfn.DAYS(NOW(),B750))))</f>
        <v>#N/A</v>
      </c>
    </row>
    <row r="751" spans="1:11" x14ac:dyDescent="0.25">
      <c r="A751" s="32" t="str">
        <f>IF(AND(TRIM(INDEX(CompletedDateValues,ROW(A751)))&lt;&gt;"",INDEX(CompletedDateValues,ROW(A751))&gt;0),INDEX(CompletedDateValues,ROW(A751)),"")</f>
        <v/>
      </c>
      <c r="B751" s="32" t="str">
        <f>IF(AND(TRIM(INDEX(StartDateValues,ROW(A751)))&lt;&gt;"",INDEX(StartDateValues,ROW(A751))&gt;0),INDEX(StartDateValues,ROW(A751)),"")</f>
        <v/>
      </c>
      <c r="C751" s="22" t="str">
        <f t="shared" si="56"/>
        <v/>
      </c>
      <c r="D751" s="3" t="str">
        <f t="shared" si="57"/>
        <v/>
      </c>
      <c r="E751" s="3" t="str">
        <f t="shared" si="58"/>
        <v/>
      </c>
      <c r="F751" s="3" t="str">
        <f t="shared" si="59"/>
        <v/>
      </c>
      <c r="G751" s="3" t="str">
        <f>IF(A751="","",IF(HOUR(A751)&lt;StartHour,StartHour,IF(HOUR(A751)&gt;FinishHour,FinishHour,HOUR(A751))))</f>
        <v/>
      </c>
      <c r="H751" s="3" t="str">
        <f t="shared" si="60"/>
        <v/>
      </c>
      <c r="I751" s="33" t="e">
        <f>IF(OR(A751="",B751=""),NA(),MAX(0,IF(A751-B751=0,SameDayCycleTimeSettingValue,(A751-B751) *24)))</f>
        <v>#N/A</v>
      </c>
      <c r="J751" s="33" t="e">
        <f>IF(OR(A751="",B751=""),NA(),MAX(0,IF(A751-B751=0,SameDayCycleTimeSettingValue,((A751-B751) *24)-(INT((A751-B751)) * (24-(FinishHour-StartHour))))))</f>
        <v>#N/A</v>
      </c>
      <c r="K751" s="3" t="e">
        <f ca="1">IF(OR(A751&lt;&gt;"",B751=""),NA(),MAX(0,IF(_xlfn.DAYS(NOW(),B751)=0,SameDayCycleTimeSettingValue,_xlfn.DAYS(NOW(),B751))))</f>
        <v>#N/A</v>
      </c>
    </row>
    <row r="752" spans="1:11" x14ac:dyDescent="0.25">
      <c r="A752" s="32" t="str">
        <f>IF(AND(TRIM(INDEX(CompletedDateValues,ROW(A752)))&lt;&gt;"",INDEX(CompletedDateValues,ROW(A752))&gt;0),INDEX(CompletedDateValues,ROW(A752)),"")</f>
        <v/>
      </c>
      <c r="B752" s="32" t="str">
        <f>IF(AND(TRIM(INDEX(StartDateValues,ROW(A752)))&lt;&gt;"",INDEX(StartDateValues,ROW(A752))&gt;0),INDEX(StartDateValues,ROW(A752)),"")</f>
        <v/>
      </c>
      <c r="C752" s="22" t="str">
        <f t="shared" si="56"/>
        <v/>
      </c>
      <c r="D752" s="3" t="str">
        <f t="shared" si="57"/>
        <v/>
      </c>
      <c r="E752" s="3" t="str">
        <f t="shared" si="58"/>
        <v/>
      </c>
      <c r="F752" s="3" t="str">
        <f t="shared" si="59"/>
        <v/>
      </c>
      <c r="G752" s="3" t="str">
        <f>IF(A752="","",IF(HOUR(A752)&lt;StartHour,StartHour,IF(HOUR(A752)&gt;FinishHour,FinishHour,HOUR(A752))))</f>
        <v/>
      </c>
      <c r="H752" s="3" t="str">
        <f t="shared" si="60"/>
        <v/>
      </c>
      <c r="I752" s="33" t="e">
        <f>IF(OR(A752="",B752=""),NA(),MAX(0,IF(A752-B752=0,SameDayCycleTimeSettingValue,(A752-B752) *24)))</f>
        <v>#N/A</v>
      </c>
      <c r="J752" s="33" t="e">
        <f>IF(OR(A752="",B752=""),NA(),MAX(0,IF(A752-B752=0,SameDayCycleTimeSettingValue,((A752-B752) *24)-(INT((A752-B752)) * (24-(FinishHour-StartHour))))))</f>
        <v>#N/A</v>
      </c>
      <c r="K752" s="3" t="e">
        <f ca="1">IF(OR(A752&lt;&gt;"",B752=""),NA(),MAX(0,IF(_xlfn.DAYS(NOW(),B752)=0,SameDayCycleTimeSettingValue,_xlfn.DAYS(NOW(),B752))))</f>
        <v>#N/A</v>
      </c>
    </row>
    <row r="753" spans="1:11" x14ac:dyDescent="0.25">
      <c r="A753" s="32" t="str">
        <f>IF(AND(TRIM(INDEX(CompletedDateValues,ROW(A753)))&lt;&gt;"",INDEX(CompletedDateValues,ROW(A753))&gt;0),INDEX(CompletedDateValues,ROW(A753)),"")</f>
        <v/>
      </c>
      <c r="B753" s="32" t="str">
        <f>IF(AND(TRIM(INDEX(StartDateValues,ROW(A753)))&lt;&gt;"",INDEX(StartDateValues,ROW(A753))&gt;0),INDEX(StartDateValues,ROW(A753)),"")</f>
        <v/>
      </c>
      <c r="C753" s="22" t="str">
        <f t="shared" si="56"/>
        <v/>
      </c>
      <c r="D753" s="3" t="str">
        <f t="shared" si="57"/>
        <v/>
      </c>
      <c r="E753" s="3" t="str">
        <f t="shared" si="58"/>
        <v/>
      </c>
      <c r="F753" s="3" t="str">
        <f t="shared" si="59"/>
        <v/>
      </c>
      <c r="G753" s="3" t="str">
        <f>IF(A753="","",IF(HOUR(A753)&lt;StartHour,StartHour,IF(HOUR(A753)&gt;FinishHour,FinishHour,HOUR(A753))))</f>
        <v/>
      </c>
      <c r="H753" s="3" t="str">
        <f t="shared" si="60"/>
        <v/>
      </c>
      <c r="I753" s="33" t="e">
        <f>IF(OR(A753="",B753=""),NA(),MAX(0,IF(A753-B753=0,SameDayCycleTimeSettingValue,(A753-B753) *24)))</f>
        <v>#N/A</v>
      </c>
      <c r="J753" s="33" t="e">
        <f>IF(OR(A753="",B753=""),NA(),MAX(0,IF(A753-B753=0,SameDayCycleTimeSettingValue,((A753-B753) *24)-(INT((A753-B753)) * (24-(FinishHour-StartHour))))))</f>
        <v>#N/A</v>
      </c>
      <c r="K753" s="3" t="e">
        <f ca="1">IF(OR(A753&lt;&gt;"",B753=""),NA(),MAX(0,IF(_xlfn.DAYS(NOW(),B753)=0,SameDayCycleTimeSettingValue,_xlfn.DAYS(NOW(),B753))))</f>
        <v>#N/A</v>
      </c>
    </row>
    <row r="754" spans="1:11" x14ac:dyDescent="0.25">
      <c r="A754" s="32" t="str">
        <f>IF(AND(TRIM(INDEX(CompletedDateValues,ROW(A754)))&lt;&gt;"",INDEX(CompletedDateValues,ROW(A754))&gt;0),INDEX(CompletedDateValues,ROW(A754)),"")</f>
        <v/>
      </c>
      <c r="B754" s="32" t="str">
        <f>IF(AND(TRIM(INDEX(StartDateValues,ROW(A754)))&lt;&gt;"",INDEX(StartDateValues,ROW(A754))&gt;0),INDEX(StartDateValues,ROW(A754)),"")</f>
        <v/>
      </c>
      <c r="C754" s="22" t="str">
        <f t="shared" si="56"/>
        <v/>
      </c>
      <c r="D754" s="3" t="str">
        <f t="shared" si="57"/>
        <v/>
      </c>
      <c r="E754" s="3" t="str">
        <f t="shared" si="58"/>
        <v/>
      </c>
      <c r="F754" s="3" t="str">
        <f t="shared" si="59"/>
        <v/>
      </c>
      <c r="G754" s="3" t="str">
        <f>IF(A754="","",IF(HOUR(A754)&lt;StartHour,StartHour,IF(HOUR(A754)&gt;FinishHour,FinishHour,HOUR(A754))))</f>
        <v/>
      </c>
      <c r="H754" s="3" t="str">
        <f t="shared" si="60"/>
        <v/>
      </c>
      <c r="I754" s="33" t="e">
        <f>IF(OR(A754="",B754=""),NA(),MAX(0,IF(A754-B754=0,SameDayCycleTimeSettingValue,(A754-B754) *24)))</f>
        <v>#N/A</v>
      </c>
      <c r="J754" s="33" t="e">
        <f>IF(OR(A754="",B754=""),NA(),MAX(0,IF(A754-B754=0,SameDayCycleTimeSettingValue,((A754-B754) *24)-(INT((A754-B754)) * (24-(FinishHour-StartHour))))))</f>
        <v>#N/A</v>
      </c>
      <c r="K754" s="3" t="e">
        <f ca="1">IF(OR(A754&lt;&gt;"",B754=""),NA(),MAX(0,IF(_xlfn.DAYS(NOW(),B754)=0,SameDayCycleTimeSettingValue,_xlfn.DAYS(NOW(),B754))))</f>
        <v>#N/A</v>
      </c>
    </row>
    <row r="755" spans="1:11" x14ac:dyDescent="0.25">
      <c r="A755" s="32" t="str">
        <f>IF(AND(TRIM(INDEX(CompletedDateValues,ROW(A755)))&lt;&gt;"",INDEX(CompletedDateValues,ROW(A755))&gt;0),INDEX(CompletedDateValues,ROW(A755)),"")</f>
        <v/>
      </c>
      <c r="B755" s="32" t="str">
        <f>IF(AND(TRIM(INDEX(StartDateValues,ROW(A755)))&lt;&gt;"",INDEX(StartDateValues,ROW(A755))&gt;0),INDEX(StartDateValues,ROW(A755)),"")</f>
        <v/>
      </c>
      <c r="C755" s="22" t="str">
        <f t="shared" si="56"/>
        <v/>
      </c>
      <c r="D755" s="3" t="str">
        <f t="shared" si="57"/>
        <v/>
      </c>
      <c r="E755" s="3" t="str">
        <f t="shared" si="58"/>
        <v/>
      </c>
      <c r="F755" s="3" t="str">
        <f t="shared" si="59"/>
        <v/>
      </c>
      <c r="G755" s="3" t="str">
        <f>IF(A755="","",IF(HOUR(A755)&lt;StartHour,StartHour,IF(HOUR(A755)&gt;FinishHour,FinishHour,HOUR(A755))))</f>
        <v/>
      </c>
      <c r="H755" s="3" t="str">
        <f t="shared" si="60"/>
        <v/>
      </c>
      <c r="I755" s="33" t="e">
        <f>IF(OR(A755="",B755=""),NA(),MAX(0,IF(A755-B755=0,SameDayCycleTimeSettingValue,(A755-B755) *24)))</f>
        <v>#N/A</v>
      </c>
      <c r="J755" s="33" t="e">
        <f>IF(OR(A755="",B755=""),NA(),MAX(0,IF(A755-B755=0,SameDayCycleTimeSettingValue,((A755-B755) *24)-(INT((A755-B755)) * (24-(FinishHour-StartHour))))))</f>
        <v>#N/A</v>
      </c>
      <c r="K755" s="3" t="e">
        <f ca="1">IF(OR(A755&lt;&gt;"",B755=""),NA(),MAX(0,IF(_xlfn.DAYS(NOW(),B755)=0,SameDayCycleTimeSettingValue,_xlfn.DAYS(NOW(),B755))))</f>
        <v>#N/A</v>
      </c>
    </row>
    <row r="756" spans="1:11" x14ac:dyDescent="0.25">
      <c r="A756" s="32" t="str">
        <f>IF(AND(TRIM(INDEX(CompletedDateValues,ROW(A756)))&lt;&gt;"",INDEX(CompletedDateValues,ROW(A756))&gt;0),INDEX(CompletedDateValues,ROW(A756)),"")</f>
        <v/>
      </c>
      <c r="B756" s="32" t="str">
        <f>IF(AND(TRIM(INDEX(StartDateValues,ROW(A756)))&lt;&gt;"",INDEX(StartDateValues,ROW(A756))&gt;0),INDEX(StartDateValues,ROW(A756)),"")</f>
        <v/>
      </c>
      <c r="C756" s="22" t="str">
        <f t="shared" si="56"/>
        <v/>
      </c>
      <c r="D756" s="3" t="str">
        <f t="shared" si="57"/>
        <v/>
      </c>
      <c r="E756" s="3" t="str">
        <f t="shared" si="58"/>
        <v/>
      </c>
      <c r="F756" s="3" t="str">
        <f t="shared" si="59"/>
        <v/>
      </c>
      <c r="G756" s="3" t="str">
        <f>IF(A756="","",IF(HOUR(A756)&lt;StartHour,StartHour,IF(HOUR(A756)&gt;FinishHour,FinishHour,HOUR(A756))))</f>
        <v/>
      </c>
      <c r="H756" s="3" t="str">
        <f t="shared" si="60"/>
        <v/>
      </c>
      <c r="I756" s="33" t="e">
        <f>IF(OR(A756="",B756=""),NA(),MAX(0,IF(A756-B756=0,SameDayCycleTimeSettingValue,(A756-B756) *24)))</f>
        <v>#N/A</v>
      </c>
      <c r="J756" s="33" t="e">
        <f>IF(OR(A756="",B756=""),NA(),MAX(0,IF(A756-B756=0,SameDayCycleTimeSettingValue,((A756-B756) *24)-(INT((A756-B756)) * (24-(FinishHour-StartHour))))))</f>
        <v>#N/A</v>
      </c>
      <c r="K756" s="3" t="e">
        <f ca="1">IF(OR(A756&lt;&gt;"",B756=""),NA(),MAX(0,IF(_xlfn.DAYS(NOW(),B756)=0,SameDayCycleTimeSettingValue,_xlfn.DAYS(NOW(),B756))))</f>
        <v>#N/A</v>
      </c>
    </row>
    <row r="757" spans="1:11" x14ac:dyDescent="0.25">
      <c r="A757" s="32" t="str">
        <f>IF(AND(TRIM(INDEX(CompletedDateValues,ROW(A757)))&lt;&gt;"",INDEX(CompletedDateValues,ROW(A757))&gt;0),INDEX(CompletedDateValues,ROW(A757)),"")</f>
        <v/>
      </c>
      <c r="B757" s="32" t="str">
        <f>IF(AND(TRIM(INDEX(StartDateValues,ROW(A757)))&lt;&gt;"",INDEX(StartDateValues,ROW(A757))&gt;0),INDEX(StartDateValues,ROW(A757)),"")</f>
        <v/>
      </c>
      <c r="C757" s="22" t="str">
        <f t="shared" si="56"/>
        <v/>
      </c>
      <c r="D757" s="3" t="str">
        <f t="shared" si="57"/>
        <v/>
      </c>
      <c r="E757" s="3" t="str">
        <f t="shared" si="58"/>
        <v/>
      </c>
      <c r="F757" s="3" t="str">
        <f t="shared" si="59"/>
        <v/>
      </c>
      <c r="G757" s="3" t="str">
        <f>IF(A757="","",IF(HOUR(A757)&lt;StartHour,StartHour,IF(HOUR(A757)&gt;FinishHour,FinishHour,HOUR(A757))))</f>
        <v/>
      </c>
      <c r="H757" s="3" t="str">
        <f t="shared" si="60"/>
        <v/>
      </c>
      <c r="I757" s="33" t="e">
        <f>IF(OR(A757="",B757=""),NA(),MAX(0,IF(A757-B757=0,SameDayCycleTimeSettingValue,(A757-B757) *24)))</f>
        <v>#N/A</v>
      </c>
      <c r="J757" s="33" t="e">
        <f>IF(OR(A757="",B757=""),NA(),MAX(0,IF(A757-B757=0,SameDayCycleTimeSettingValue,((A757-B757) *24)-(INT((A757-B757)) * (24-(FinishHour-StartHour))))))</f>
        <v>#N/A</v>
      </c>
      <c r="K757" s="3" t="e">
        <f ca="1">IF(OR(A757&lt;&gt;"",B757=""),NA(),MAX(0,IF(_xlfn.DAYS(NOW(),B757)=0,SameDayCycleTimeSettingValue,_xlfn.DAYS(NOW(),B757))))</f>
        <v>#N/A</v>
      </c>
    </row>
    <row r="758" spans="1:11" x14ac:dyDescent="0.25">
      <c r="A758" s="32" t="str">
        <f>IF(AND(TRIM(INDEX(CompletedDateValues,ROW(A758)))&lt;&gt;"",INDEX(CompletedDateValues,ROW(A758))&gt;0),INDEX(CompletedDateValues,ROW(A758)),"")</f>
        <v/>
      </c>
      <c r="B758" s="32" t="str">
        <f>IF(AND(TRIM(INDEX(StartDateValues,ROW(A758)))&lt;&gt;"",INDEX(StartDateValues,ROW(A758))&gt;0),INDEX(StartDateValues,ROW(A758)),"")</f>
        <v/>
      </c>
      <c r="C758" s="22" t="str">
        <f t="shared" si="56"/>
        <v/>
      </c>
      <c r="D758" s="3" t="str">
        <f t="shared" si="57"/>
        <v/>
      </c>
      <c r="E758" s="3" t="str">
        <f t="shared" si="58"/>
        <v/>
      </c>
      <c r="F758" s="3" t="str">
        <f t="shared" si="59"/>
        <v/>
      </c>
      <c r="G758" s="3" t="str">
        <f>IF(A758="","",IF(HOUR(A758)&lt;StartHour,StartHour,IF(HOUR(A758)&gt;FinishHour,FinishHour,HOUR(A758))))</f>
        <v/>
      </c>
      <c r="H758" s="3" t="str">
        <f t="shared" si="60"/>
        <v/>
      </c>
      <c r="I758" s="33" t="e">
        <f>IF(OR(A758="",B758=""),NA(),MAX(0,IF(A758-B758=0,SameDayCycleTimeSettingValue,(A758-B758) *24)))</f>
        <v>#N/A</v>
      </c>
      <c r="J758" s="33" t="e">
        <f>IF(OR(A758="",B758=""),NA(),MAX(0,IF(A758-B758=0,SameDayCycleTimeSettingValue,((A758-B758) *24)-(INT((A758-B758)) * (24-(FinishHour-StartHour))))))</f>
        <v>#N/A</v>
      </c>
      <c r="K758" s="3" t="e">
        <f ca="1">IF(OR(A758&lt;&gt;"",B758=""),NA(),MAX(0,IF(_xlfn.DAYS(NOW(),B758)=0,SameDayCycleTimeSettingValue,_xlfn.DAYS(NOW(),B758))))</f>
        <v>#N/A</v>
      </c>
    </row>
    <row r="759" spans="1:11" x14ac:dyDescent="0.25">
      <c r="A759" s="32" t="str">
        <f>IF(AND(TRIM(INDEX(CompletedDateValues,ROW(A759)))&lt;&gt;"",INDEX(CompletedDateValues,ROW(A759))&gt;0),INDEX(CompletedDateValues,ROW(A759)),"")</f>
        <v/>
      </c>
      <c r="B759" s="32" t="str">
        <f>IF(AND(TRIM(INDEX(StartDateValues,ROW(A759)))&lt;&gt;"",INDEX(StartDateValues,ROW(A759))&gt;0),INDEX(StartDateValues,ROW(A759)),"")</f>
        <v/>
      </c>
      <c r="C759" s="22" t="str">
        <f t="shared" si="56"/>
        <v/>
      </c>
      <c r="D759" s="3" t="str">
        <f t="shared" si="57"/>
        <v/>
      </c>
      <c r="E759" s="3" t="str">
        <f t="shared" si="58"/>
        <v/>
      </c>
      <c r="F759" s="3" t="str">
        <f t="shared" si="59"/>
        <v/>
      </c>
      <c r="G759" s="3" t="str">
        <f>IF(A759="","",IF(HOUR(A759)&lt;StartHour,StartHour,IF(HOUR(A759)&gt;FinishHour,FinishHour,HOUR(A759))))</f>
        <v/>
      </c>
      <c r="H759" s="3" t="str">
        <f t="shared" si="60"/>
        <v/>
      </c>
      <c r="I759" s="33" t="e">
        <f>IF(OR(A759="",B759=""),NA(),MAX(0,IF(A759-B759=0,SameDayCycleTimeSettingValue,(A759-B759) *24)))</f>
        <v>#N/A</v>
      </c>
      <c r="J759" s="33" t="e">
        <f>IF(OR(A759="",B759=""),NA(),MAX(0,IF(A759-B759=0,SameDayCycleTimeSettingValue,((A759-B759) *24)-(INT((A759-B759)) * (24-(FinishHour-StartHour))))))</f>
        <v>#N/A</v>
      </c>
      <c r="K759" s="3" t="e">
        <f ca="1">IF(OR(A759&lt;&gt;"",B759=""),NA(),MAX(0,IF(_xlfn.DAYS(NOW(),B759)=0,SameDayCycleTimeSettingValue,_xlfn.DAYS(NOW(),B759))))</f>
        <v>#N/A</v>
      </c>
    </row>
    <row r="760" spans="1:11" x14ac:dyDescent="0.25">
      <c r="A760" s="32" t="str">
        <f>IF(AND(TRIM(INDEX(CompletedDateValues,ROW(A760)))&lt;&gt;"",INDEX(CompletedDateValues,ROW(A760))&gt;0),INDEX(CompletedDateValues,ROW(A760)),"")</f>
        <v/>
      </c>
      <c r="B760" s="32" t="str">
        <f>IF(AND(TRIM(INDEX(StartDateValues,ROW(A760)))&lt;&gt;"",INDEX(StartDateValues,ROW(A760))&gt;0),INDEX(StartDateValues,ROW(A760)),"")</f>
        <v/>
      </c>
      <c r="C760" s="22" t="str">
        <f t="shared" si="56"/>
        <v/>
      </c>
      <c r="D760" s="3" t="str">
        <f t="shared" si="57"/>
        <v/>
      </c>
      <c r="E760" s="3" t="str">
        <f t="shared" si="58"/>
        <v/>
      </c>
      <c r="F760" s="3" t="str">
        <f t="shared" si="59"/>
        <v/>
      </c>
      <c r="G760" s="3" t="str">
        <f>IF(A760="","",IF(HOUR(A760)&lt;StartHour,StartHour,IF(HOUR(A760)&gt;FinishHour,FinishHour,HOUR(A760))))</f>
        <v/>
      </c>
      <c r="H760" s="3" t="str">
        <f t="shared" si="60"/>
        <v/>
      </c>
      <c r="I760" s="33" t="e">
        <f>IF(OR(A760="",B760=""),NA(),MAX(0,IF(A760-B760=0,SameDayCycleTimeSettingValue,(A760-B760) *24)))</f>
        <v>#N/A</v>
      </c>
      <c r="J760" s="33" t="e">
        <f>IF(OR(A760="",B760=""),NA(),MAX(0,IF(A760-B760=0,SameDayCycleTimeSettingValue,((A760-B760) *24)-(INT((A760-B760)) * (24-(FinishHour-StartHour))))))</f>
        <v>#N/A</v>
      </c>
      <c r="K760" s="3" t="e">
        <f ca="1">IF(OR(A760&lt;&gt;"",B760=""),NA(),MAX(0,IF(_xlfn.DAYS(NOW(),B760)=0,SameDayCycleTimeSettingValue,_xlfn.DAYS(NOW(),B760))))</f>
        <v>#N/A</v>
      </c>
    </row>
    <row r="761" spans="1:11" x14ac:dyDescent="0.25">
      <c r="A761" s="32" t="str">
        <f>IF(AND(TRIM(INDEX(CompletedDateValues,ROW(A761)))&lt;&gt;"",INDEX(CompletedDateValues,ROW(A761))&gt;0),INDEX(CompletedDateValues,ROW(A761)),"")</f>
        <v/>
      </c>
      <c r="B761" s="32" t="str">
        <f>IF(AND(TRIM(INDEX(StartDateValues,ROW(A761)))&lt;&gt;"",INDEX(StartDateValues,ROW(A761))&gt;0),INDEX(StartDateValues,ROW(A761)),"")</f>
        <v/>
      </c>
      <c r="C761" s="22" t="str">
        <f t="shared" si="56"/>
        <v/>
      </c>
      <c r="D761" s="3" t="str">
        <f t="shared" si="57"/>
        <v/>
      </c>
      <c r="E761" s="3" t="str">
        <f t="shared" si="58"/>
        <v/>
      </c>
      <c r="F761" s="3" t="str">
        <f t="shared" si="59"/>
        <v/>
      </c>
      <c r="G761" s="3" t="str">
        <f>IF(A761="","",IF(HOUR(A761)&lt;StartHour,StartHour,IF(HOUR(A761)&gt;FinishHour,FinishHour,HOUR(A761))))</f>
        <v/>
      </c>
      <c r="H761" s="3" t="str">
        <f t="shared" si="60"/>
        <v/>
      </c>
      <c r="I761" s="33" t="e">
        <f>IF(OR(A761="",B761=""),NA(),MAX(0,IF(A761-B761=0,SameDayCycleTimeSettingValue,(A761-B761) *24)))</f>
        <v>#N/A</v>
      </c>
      <c r="J761" s="33" t="e">
        <f>IF(OR(A761="",B761=""),NA(),MAX(0,IF(A761-B761=0,SameDayCycleTimeSettingValue,((A761-B761) *24)-(INT((A761-B761)) * (24-(FinishHour-StartHour))))))</f>
        <v>#N/A</v>
      </c>
      <c r="K761" s="3" t="e">
        <f ca="1">IF(OR(A761&lt;&gt;"",B761=""),NA(),MAX(0,IF(_xlfn.DAYS(NOW(),B761)=0,SameDayCycleTimeSettingValue,_xlfn.DAYS(NOW(),B761))))</f>
        <v>#N/A</v>
      </c>
    </row>
    <row r="762" spans="1:11" x14ac:dyDescent="0.25">
      <c r="A762" s="32" t="str">
        <f>IF(AND(TRIM(INDEX(CompletedDateValues,ROW(A762)))&lt;&gt;"",INDEX(CompletedDateValues,ROW(A762))&gt;0),INDEX(CompletedDateValues,ROW(A762)),"")</f>
        <v/>
      </c>
      <c r="B762" s="32" t="str">
        <f>IF(AND(TRIM(INDEX(StartDateValues,ROW(A762)))&lt;&gt;"",INDEX(StartDateValues,ROW(A762))&gt;0),INDEX(StartDateValues,ROW(A762)),"")</f>
        <v/>
      </c>
      <c r="C762" s="22" t="str">
        <f t="shared" si="56"/>
        <v/>
      </c>
      <c r="D762" s="3" t="str">
        <f t="shared" si="57"/>
        <v/>
      </c>
      <c r="E762" s="3" t="str">
        <f t="shared" si="58"/>
        <v/>
      </c>
      <c r="F762" s="3" t="str">
        <f t="shared" si="59"/>
        <v/>
      </c>
      <c r="G762" s="3" t="str">
        <f>IF(A762="","",IF(HOUR(A762)&lt;StartHour,StartHour,IF(HOUR(A762)&gt;FinishHour,FinishHour,HOUR(A762))))</f>
        <v/>
      </c>
      <c r="H762" s="3" t="str">
        <f t="shared" si="60"/>
        <v/>
      </c>
      <c r="I762" s="33" t="e">
        <f>IF(OR(A762="",B762=""),NA(),MAX(0,IF(A762-B762=0,SameDayCycleTimeSettingValue,(A762-B762) *24)))</f>
        <v>#N/A</v>
      </c>
      <c r="J762" s="33" t="e">
        <f>IF(OR(A762="",B762=""),NA(),MAX(0,IF(A762-B762=0,SameDayCycleTimeSettingValue,((A762-B762) *24)-(INT((A762-B762)) * (24-(FinishHour-StartHour))))))</f>
        <v>#N/A</v>
      </c>
      <c r="K762" s="3" t="e">
        <f ca="1">IF(OR(A762&lt;&gt;"",B762=""),NA(),MAX(0,IF(_xlfn.DAYS(NOW(),B762)=0,SameDayCycleTimeSettingValue,_xlfn.DAYS(NOW(),B762))))</f>
        <v>#N/A</v>
      </c>
    </row>
    <row r="763" spans="1:11" x14ac:dyDescent="0.25">
      <c r="A763" s="32" t="str">
        <f>IF(AND(TRIM(INDEX(CompletedDateValues,ROW(A763)))&lt;&gt;"",INDEX(CompletedDateValues,ROW(A763))&gt;0),INDEX(CompletedDateValues,ROW(A763)),"")</f>
        <v/>
      </c>
      <c r="B763" s="32" t="str">
        <f>IF(AND(TRIM(INDEX(StartDateValues,ROW(A763)))&lt;&gt;"",INDEX(StartDateValues,ROW(A763))&gt;0),INDEX(StartDateValues,ROW(A763)),"")</f>
        <v/>
      </c>
      <c r="C763" s="22" t="str">
        <f t="shared" si="56"/>
        <v/>
      </c>
      <c r="D763" s="3" t="str">
        <f t="shared" si="57"/>
        <v/>
      </c>
      <c r="E763" s="3" t="str">
        <f t="shared" si="58"/>
        <v/>
      </c>
      <c r="F763" s="3" t="str">
        <f t="shared" si="59"/>
        <v/>
      </c>
      <c r="G763" s="3" t="str">
        <f>IF(A763="","",IF(HOUR(A763)&lt;StartHour,StartHour,IF(HOUR(A763)&gt;FinishHour,FinishHour,HOUR(A763))))</f>
        <v/>
      </c>
      <c r="H763" s="3" t="str">
        <f t="shared" si="60"/>
        <v/>
      </c>
      <c r="I763" s="33" t="e">
        <f>IF(OR(A763="",B763=""),NA(),MAX(0,IF(A763-B763=0,SameDayCycleTimeSettingValue,(A763-B763) *24)))</f>
        <v>#N/A</v>
      </c>
      <c r="J763" s="33" t="e">
        <f>IF(OR(A763="",B763=""),NA(),MAX(0,IF(A763-B763=0,SameDayCycleTimeSettingValue,((A763-B763) *24)-(INT((A763-B763)) * (24-(FinishHour-StartHour))))))</f>
        <v>#N/A</v>
      </c>
      <c r="K763" s="3" t="e">
        <f ca="1">IF(OR(A763&lt;&gt;"",B763=""),NA(),MAX(0,IF(_xlfn.DAYS(NOW(),B763)=0,SameDayCycleTimeSettingValue,_xlfn.DAYS(NOW(),B763))))</f>
        <v>#N/A</v>
      </c>
    </row>
    <row r="764" spans="1:11" x14ac:dyDescent="0.25">
      <c r="A764" s="32" t="str">
        <f>IF(AND(TRIM(INDEX(CompletedDateValues,ROW(A764)))&lt;&gt;"",INDEX(CompletedDateValues,ROW(A764))&gt;0),INDEX(CompletedDateValues,ROW(A764)),"")</f>
        <v/>
      </c>
      <c r="B764" s="32" t="str">
        <f>IF(AND(TRIM(INDEX(StartDateValues,ROW(A764)))&lt;&gt;"",INDEX(StartDateValues,ROW(A764))&gt;0),INDEX(StartDateValues,ROW(A764)),"")</f>
        <v/>
      </c>
      <c r="C764" s="22" t="str">
        <f t="shared" si="56"/>
        <v/>
      </c>
      <c r="D764" s="3" t="str">
        <f t="shared" si="57"/>
        <v/>
      </c>
      <c r="E764" s="3" t="str">
        <f t="shared" si="58"/>
        <v/>
      </c>
      <c r="F764" s="3" t="str">
        <f t="shared" si="59"/>
        <v/>
      </c>
      <c r="G764" s="3" t="str">
        <f>IF(A764="","",IF(HOUR(A764)&lt;StartHour,StartHour,IF(HOUR(A764)&gt;FinishHour,FinishHour,HOUR(A764))))</f>
        <v/>
      </c>
      <c r="H764" s="3" t="str">
        <f t="shared" si="60"/>
        <v/>
      </c>
      <c r="I764" s="33" t="e">
        <f>IF(OR(A764="",B764=""),NA(),MAX(0,IF(A764-B764=0,SameDayCycleTimeSettingValue,(A764-B764) *24)))</f>
        <v>#N/A</v>
      </c>
      <c r="J764" s="33" t="e">
        <f>IF(OR(A764="",B764=""),NA(),MAX(0,IF(A764-B764=0,SameDayCycleTimeSettingValue,((A764-B764) *24)-(INT((A764-B764)) * (24-(FinishHour-StartHour))))))</f>
        <v>#N/A</v>
      </c>
      <c r="K764" s="3" t="e">
        <f ca="1">IF(OR(A764&lt;&gt;"",B764=""),NA(),MAX(0,IF(_xlfn.DAYS(NOW(),B764)=0,SameDayCycleTimeSettingValue,_xlfn.DAYS(NOW(),B764))))</f>
        <v>#N/A</v>
      </c>
    </row>
    <row r="765" spans="1:11" x14ac:dyDescent="0.25">
      <c r="A765" s="32" t="str">
        <f>IF(AND(TRIM(INDEX(CompletedDateValues,ROW(A765)))&lt;&gt;"",INDEX(CompletedDateValues,ROW(A765))&gt;0),INDEX(CompletedDateValues,ROW(A765)),"")</f>
        <v/>
      </c>
      <c r="B765" s="32" t="str">
        <f>IF(AND(TRIM(INDEX(StartDateValues,ROW(A765)))&lt;&gt;"",INDEX(StartDateValues,ROW(A765))&gt;0),INDEX(StartDateValues,ROW(A765)),"")</f>
        <v/>
      </c>
      <c r="C765" s="22" t="str">
        <f t="shared" si="56"/>
        <v/>
      </c>
      <c r="D765" s="3" t="str">
        <f t="shared" si="57"/>
        <v/>
      </c>
      <c r="E765" s="3" t="str">
        <f t="shared" si="58"/>
        <v/>
      </c>
      <c r="F765" s="3" t="str">
        <f t="shared" si="59"/>
        <v/>
      </c>
      <c r="G765" s="3" t="str">
        <f>IF(A765="","",IF(HOUR(A765)&lt;StartHour,StartHour,IF(HOUR(A765)&gt;FinishHour,FinishHour,HOUR(A765))))</f>
        <v/>
      </c>
      <c r="H765" s="3" t="str">
        <f t="shared" si="60"/>
        <v/>
      </c>
      <c r="I765" s="33" t="e">
        <f>IF(OR(A765="",B765=""),NA(),MAX(0,IF(A765-B765=0,SameDayCycleTimeSettingValue,(A765-B765) *24)))</f>
        <v>#N/A</v>
      </c>
      <c r="J765" s="33" t="e">
        <f>IF(OR(A765="",B765=""),NA(),MAX(0,IF(A765-B765=0,SameDayCycleTimeSettingValue,((A765-B765) *24)-(INT((A765-B765)) * (24-(FinishHour-StartHour))))))</f>
        <v>#N/A</v>
      </c>
      <c r="K765" s="3" t="e">
        <f ca="1">IF(OR(A765&lt;&gt;"",B765=""),NA(),MAX(0,IF(_xlfn.DAYS(NOW(),B765)=0,SameDayCycleTimeSettingValue,_xlfn.DAYS(NOW(),B765))))</f>
        <v>#N/A</v>
      </c>
    </row>
    <row r="766" spans="1:11" x14ac:dyDescent="0.25">
      <c r="A766" s="32" t="str">
        <f>IF(AND(TRIM(INDEX(CompletedDateValues,ROW(A766)))&lt;&gt;"",INDEX(CompletedDateValues,ROW(A766))&gt;0),INDEX(CompletedDateValues,ROW(A766)),"")</f>
        <v/>
      </c>
      <c r="B766" s="32" t="str">
        <f>IF(AND(TRIM(INDEX(StartDateValues,ROW(A766)))&lt;&gt;"",INDEX(StartDateValues,ROW(A766))&gt;0),INDEX(StartDateValues,ROW(A766)),"")</f>
        <v/>
      </c>
      <c r="C766" s="22" t="str">
        <f t="shared" si="56"/>
        <v/>
      </c>
      <c r="D766" s="3" t="str">
        <f t="shared" si="57"/>
        <v/>
      </c>
      <c r="E766" s="3" t="str">
        <f t="shared" si="58"/>
        <v/>
      </c>
      <c r="F766" s="3" t="str">
        <f t="shared" si="59"/>
        <v/>
      </c>
      <c r="G766" s="3" t="str">
        <f>IF(A766="","",IF(HOUR(A766)&lt;StartHour,StartHour,IF(HOUR(A766)&gt;FinishHour,FinishHour,HOUR(A766))))</f>
        <v/>
      </c>
      <c r="H766" s="3" t="str">
        <f t="shared" si="60"/>
        <v/>
      </c>
      <c r="I766" s="33" t="e">
        <f>IF(OR(A766="",B766=""),NA(),MAX(0,IF(A766-B766=0,SameDayCycleTimeSettingValue,(A766-B766) *24)))</f>
        <v>#N/A</v>
      </c>
      <c r="J766" s="33" t="e">
        <f>IF(OR(A766="",B766=""),NA(),MAX(0,IF(A766-B766=0,SameDayCycleTimeSettingValue,((A766-B766) *24)-(INT((A766-B766)) * (24-(FinishHour-StartHour))))))</f>
        <v>#N/A</v>
      </c>
      <c r="K766" s="3" t="e">
        <f ca="1">IF(OR(A766&lt;&gt;"",B766=""),NA(),MAX(0,IF(_xlfn.DAYS(NOW(),B766)=0,SameDayCycleTimeSettingValue,_xlfn.DAYS(NOW(),B766))))</f>
        <v>#N/A</v>
      </c>
    </row>
    <row r="767" spans="1:11" x14ac:dyDescent="0.25">
      <c r="A767" s="32" t="str">
        <f>IF(AND(TRIM(INDEX(CompletedDateValues,ROW(A767)))&lt;&gt;"",INDEX(CompletedDateValues,ROW(A767))&gt;0),INDEX(CompletedDateValues,ROW(A767)),"")</f>
        <v/>
      </c>
      <c r="B767" s="32" t="str">
        <f>IF(AND(TRIM(INDEX(StartDateValues,ROW(A767)))&lt;&gt;"",INDEX(StartDateValues,ROW(A767))&gt;0),INDEX(StartDateValues,ROW(A767)),"")</f>
        <v/>
      </c>
      <c r="C767" s="22" t="str">
        <f t="shared" si="56"/>
        <v/>
      </c>
      <c r="D767" s="3" t="str">
        <f t="shared" si="57"/>
        <v/>
      </c>
      <c r="E767" s="3" t="str">
        <f t="shared" si="58"/>
        <v/>
      </c>
      <c r="F767" s="3" t="str">
        <f t="shared" si="59"/>
        <v/>
      </c>
      <c r="G767" s="3" t="str">
        <f>IF(A767="","",IF(HOUR(A767)&lt;StartHour,StartHour,IF(HOUR(A767)&gt;FinishHour,FinishHour,HOUR(A767))))</f>
        <v/>
      </c>
      <c r="H767" s="3" t="str">
        <f t="shared" si="60"/>
        <v/>
      </c>
      <c r="I767" s="33" t="e">
        <f>IF(OR(A767="",B767=""),NA(),MAX(0,IF(A767-B767=0,SameDayCycleTimeSettingValue,(A767-B767) *24)))</f>
        <v>#N/A</v>
      </c>
      <c r="J767" s="33" t="e">
        <f>IF(OR(A767="",B767=""),NA(),MAX(0,IF(A767-B767=0,SameDayCycleTimeSettingValue,((A767-B767) *24)-(INT((A767-B767)) * (24-(FinishHour-StartHour))))))</f>
        <v>#N/A</v>
      </c>
      <c r="K767" s="3" t="e">
        <f ca="1">IF(OR(A767&lt;&gt;"",B767=""),NA(),MAX(0,IF(_xlfn.DAYS(NOW(),B767)=0,SameDayCycleTimeSettingValue,_xlfn.DAYS(NOW(),B767))))</f>
        <v>#N/A</v>
      </c>
    </row>
    <row r="768" spans="1:11" x14ac:dyDescent="0.25">
      <c r="A768" s="32" t="str">
        <f>IF(AND(TRIM(INDEX(CompletedDateValues,ROW(A768)))&lt;&gt;"",INDEX(CompletedDateValues,ROW(A768))&gt;0),INDEX(CompletedDateValues,ROW(A768)),"")</f>
        <v/>
      </c>
      <c r="B768" s="32" t="str">
        <f>IF(AND(TRIM(INDEX(StartDateValues,ROW(A768)))&lt;&gt;"",INDEX(StartDateValues,ROW(A768))&gt;0),INDEX(StartDateValues,ROW(A768)),"")</f>
        <v/>
      </c>
      <c r="C768" s="22" t="str">
        <f t="shared" si="56"/>
        <v/>
      </c>
      <c r="D768" s="3" t="str">
        <f t="shared" si="57"/>
        <v/>
      </c>
      <c r="E768" s="3" t="str">
        <f t="shared" si="58"/>
        <v/>
      </c>
      <c r="F768" s="3" t="str">
        <f t="shared" si="59"/>
        <v/>
      </c>
      <c r="G768" s="3" t="str">
        <f>IF(A768="","",IF(HOUR(A768)&lt;StartHour,StartHour,IF(HOUR(A768)&gt;FinishHour,FinishHour,HOUR(A768))))</f>
        <v/>
      </c>
      <c r="H768" s="3" t="str">
        <f t="shared" si="60"/>
        <v/>
      </c>
      <c r="I768" s="33" t="e">
        <f>IF(OR(A768="",B768=""),NA(),MAX(0,IF(A768-B768=0,SameDayCycleTimeSettingValue,(A768-B768) *24)))</f>
        <v>#N/A</v>
      </c>
      <c r="J768" s="33" t="e">
        <f>IF(OR(A768="",B768=""),NA(),MAX(0,IF(A768-B768=0,SameDayCycleTimeSettingValue,((A768-B768) *24)-(INT((A768-B768)) * (24-(FinishHour-StartHour))))))</f>
        <v>#N/A</v>
      </c>
      <c r="K768" s="3" t="e">
        <f ca="1">IF(OR(A768&lt;&gt;"",B768=""),NA(),MAX(0,IF(_xlfn.DAYS(NOW(),B768)=0,SameDayCycleTimeSettingValue,_xlfn.DAYS(NOW(),B768))))</f>
        <v>#N/A</v>
      </c>
    </row>
    <row r="769" spans="1:11" x14ac:dyDescent="0.25">
      <c r="A769" s="32" t="str">
        <f>IF(AND(TRIM(INDEX(CompletedDateValues,ROW(A769)))&lt;&gt;"",INDEX(CompletedDateValues,ROW(A769))&gt;0),INDEX(CompletedDateValues,ROW(A769)),"")</f>
        <v/>
      </c>
      <c r="B769" s="32" t="str">
        <f>IF(AND(TRIM(INDEX(StartDateValues,ROW(A769)))&lt;&gt;"",INDEX(StartDateValues,ROW(A769))&gt;0),INDEX(StartDateValues,ROW(A769)),"")</f>
        <v/>
      </c>
      <c r="C769" s="22" t="str">
        <f t="shared" si="56"/>
        <v/>
      </c>
      <c r="D769" s="3" t="str">
        <f t="shared" si="57"/>
        <v/>
      </c>
      <c r="E769" s="3" t="str">
        <f t="shared" si="58"/>
        <v/>
      </c>
      <c r="F769" s="3" t="str">
        <f t="shared" si="59"/>
        <v/>
      </c>
      <c r="G769" s="3" t="str">
        <f>IF(A769="","",IF(HOUR(A769)&lt;StartHour,StartHour,IF(HOUR(A769)&gt;FinishHour,FinishHour,HOUR(A769))))</f>
        <v/>
      </c>
      <c r="H769" s="3" t="str">
        <f t="shared" si="60"/>
        <v/>
      </c>
      <c r="I769" s="33" t="e">
        <f>IF(OR(A769="",B769=""),NA(),MAX(0,IF(A769-B769=0,SameDayCycleTimeSettingValue,(A769-B769) *24)))</f>
        <v>#N/A</v>
      </c>
      <c r="J769" s="33" t="e">
        <f>IF(OR(A769="",B769=""),NA(),MAX(0,IF(A769-B769=0,SameDayCycleTimeSettingValue,((A769-B769) *24)-(INT((A769-B769)) * (24-(FinishHour-StartHour))))))</f>
        <v>#N/A</v>
      </c>
      <c r="K769" s="3" t="e">
        <f ca="1">IF(OR(A769&lt;&gt;"",B769=""),NA(),MAX(0,IF(_xlfn.DAYS(NOW(),B769)=0,SameDayCycleTimeSettingValue,_xlfn.DAYS(NOW(),B769))))</f>
        <v>#N/A</v>
      </c>
    </row>
    <row r="770" spans="1:11" x14ac:dyDescent="0.25">
      <c r="A770" s="32" t="str">
        <f>IF(AND(TRIM(INDEX(CompletedDateValues,ROW(A770)))&lt;&gt;"",INDEX(CompletedDateValues,ROW(A770))&gt;0),INDEX(CompletedDateValues,ROW(A770)),"")</f>
        <v/>
      </c>
      <c r="B770" s="32" t="str">
        <f>IF(AND(TRIM(INDEX(StartDateValues,ROW(A770)))&lt;&gt;"",INDEX(StartDateValues,ROW(A770))&gt;0),INDEX(StartDateValues,ROW(A770)),"")</f>
        <v/>
      </c>
      <c r="C770" s="22" t="str">
        <f t="shared" si="56"/>
        <v/>
      </c>
      <c r="D770" s="3" t="str">
        <f t="shared" si="57"/>
        <v/>
      </c>
      <c r="E770" s="3" t="str">
        <f t="shared" si="58"/>
        <v/>
      </c>
      <c r="F770" s="3" t="str">
        <f t="shared" si="59"/>
        <v/>
      </c>
      <c r="G770" s="3" t="str">
        <f>IF(A770="","",IF(HOUR(A770)&lt;StartHour,StartHour,IF(HOUR(A770)&gt;FinishHour,FinishHour,HOUR(A770))))</f>
        <v/>
      </c>
      <c r="H770" s="3" t="str">
        <f t="shared" si="60"/>
        <v/>
      </c>
      <c r="I770" s="33" t="e">
        <f>IF(OR(A770="",B770=""),NA(),MAX(0,IF(A770-B770=0,SameDayCycleTimeSettingValue,(A770-B770) *24)))</f>
        <v>#N/A</v>
      </c>
      <c r="J770" s="33" t="e">
        <f>IF(OR(A770="",B770=""),NA(),MAX(0,IF(A770-B770=0,SameDayCycleTimeSettingValue,((A770-B770) *24)-(INT((A770-B770)) * (24-(FinishHour-StartHour))))))</f>
        <v>#N/A</v>
      </c>
      <c r="K770" s="3" t="e">
        <f ca="1">IF(OR(A770&lt;&gt;"",B770=""),NA(),MAX(0,IF(_xlfn.DAYS(NOW(),B770)=0,SameDayCycleTimeSettingValue,_xlfn.DAYS(NOW(),B770))))</f>
        <v>#N/A</v>
      </c>
    </row>
    <row r="771" spans="1:11" x14ac:dyDescent="0.25">
      <c r="A771" s="32" t="str">
        <f>IF(AND(TRIM(INDEX(CompletedDateValues,ROW(A771)))&lt;&gt;"",INDEX(CompletedDateValues,ROW(A771))&gt;0),INDEX(CompletedDateValues,ROW(A771)),"")</f>
        <v/>
      </c>
      <c r="B771" s="32" t="str">
        <f>IF(AND(TRIM(INDEX(StartDateValues,ROW(A771)))&lt;&gt;"",INDEX(StartDateValues,ROW(A771))&gt;0),INDEX(StartDateValues,ROW(A771)),"")</f>
        <v/>
      </c>
      <c r="C771" s="22" t="str">
        <f t="shared" ref="C771:C834" si="61">IF(AND(TRIM(INDEX(WorkTypeValues,ROW(A771)))&lt;&gt;"",INDEX(WorkTypeValues,ROW(A771))&gt;0),INDEX(WorkTypeValues,ROW(A771)),"")</f>
        <v/>
      </c>
      <c r="D771" s="3" t="str">
        <f t="shared" ref="D771:D834" si="62">IF(A771="", "",YEAR(A771))</f>
        <v/>
      </c>
      <c r="E771" s="3" t="str">
        <f t="shared" ref="E771:E834" si="63">IF(A771="","",MONTH(A771))</f>
        <v/>
      </c>
      <c r="F771" s="3" t="str">
        <f t="shared" ref="F771:F834" si="64">IF(A771="","",DAY(A771))</f>
        <v/>
      </c>
      <c r="G771" s="3" t="str">
        <f>IF(A771="","",IF(HOUR(A771)&lt;StartHour,StartHour,IF(HOUR(A771)&gt;FinishHour,FinishHour,HOUR(A771))))</f>
        <v/>
      </c>
      <c r="H771" s="3" t="str">
        <f t="shared" ref="H771:H834" si="65">IF(D771="","",D771&amp;"-"&amp;TEXT(E771,"00") &amp;"-"&amp;TEXT(F771,"00") &amp;"-"&amp;TEXT(G771,"00"))</f>
        <v/>
      </c>
      <c r="I771" s="33" t="e">
        <f>IF(OR(A771="",B771=""),NA(),MAX(0,IF(A771-B771=0,SameDayCycleTimeSettingValue,(A771-B771) *24)))</f>
        <v>#N/A</v>
      </c>
      <c r="J771" s="33" t="e">
        <f>IF(OR(A771="",B771=""),NA(),MAX(0,IF(A771-B771=0,SameDayCycleTimeSettingValue,((A771-B771) *24)-(INT((A771-B771)) * (24-(FinishHour-StartHour))))))</f>
        <v>#N/A</v>
      </c>
      <c r="K771" s="3" t="e">
        <f ca="1">IF(OR(A771&lt;&gt;"",B771=""),NA(),MAX(0,IF(_xlfn.DAYS(NOW(),B771)=0,SameDayCycleTimeSettingValue,_xlfn.DAYS(NOW(),B771))))</f>
        <v>#N/A</v>
      </c>
    </row>
    <row r="772" spans="1:11" x14ac:dyDescent="0.25">
      <c r="A772" s="32" t="str">
        <f>IF(AND(TRIM(INDEX(CompletedDateValues,ROW(A772)))&lt;&gt;"",INDEX(CompletedDateValues,ROW(A772))&gt;0),INDEX(CompletedDateValues,ROW(A772)),"")</f>
        <v/>
      </c>
      <c r="B772" s="32" t="str">
        <f>IF(AND(TRIM(INDEX(StartDateValues,ROW(A772)))&lt;&gt;"",INDEX(StartDateValues,ROW(A772))&gt;0),INDEX(StartDateValues,ROW(A772)),"")</f>
        <v/>
      </c>
      <c r="C772" s="22" t="str">
        <f t="shared" si="61"/>
        <v/>
      </c>
      <c r="D772" s="3" t="str">
        <f t="shared" si="62"/>
        <v/>
      </c>
      <c r="E772" s="3" t="str">
        <f t="shared" si="63"/>
        <v/>
      </c>
      <c r="F772" s="3" t="str">
        <f t="shared" si="64"/>
        <v/>
      </c>
      <c r="G772" s="3" t="str">
        <f>IF(A772="","",IF(HOUR(A772)&lt;StartHour,StartHour,IF(HOUR(A772)&gt;FinishHour,FinishHour,HOUR(A772))))</f>
        <v/>
      </c>
      <c r="H772" s="3" t="str">
        <f t="shared" si="65"/>
        <v/>
      </c>
      <c r="I772" s="33" t="e">
        <f>IF(OR(A772="",B772=""),NA(),MAX(0,IF(A772-B772=0,SameDayCycleTimeSettingValue,(A772-B772) *24)))</f>
        <v>#N/A</v>
      </c>
      <c r="J772" s="33" t="e">
        <f>IF(OR(A772="",B772=""),NA(),MAX(0,IF(A772-B772=0,SameDayCycleTimeSettingValue,((A772-B772) *24)-(INT((A772-B772)) * (24-(FinishHour-StartHour))))))</f>
        <v>#N/A</v>
      </c>
      <c r="K772" s="3" t="e">
        <f ca="1">IF(OR(A772&lt;&gt;"",B772=""),NA(),MAX(0,IF(_xlfn.DAYS(NOW(),B772)=0,SameDayCycleTimeSettingValue,_xlfn.DAYS(NOW(),B772))))</f>
        <v>#N/A</v>
      </c>
    </row>
    <row r="773" spans="1:11" x14ac:dyDescent="0.25">
      <c r="A773" s="32" t="str">
        <f>IF(AND(TRIM(INDEX(CompletedDateValues,ROW(A773)))&lt;&gt;"",INDEX(CompletedDateValues,ROW(A773))&gt;0),INDEX(CompletedDateValues,ROW(A773)),"")</f>
        <v/>
      </c>
      <c r="B773" s="32" t="str">
        <f>IF(AND(TRIM(INDEX(StartDateValues,ROW(A773)))&lt;&gt;"",INDEX(StartDateValues,ROW(A773))&gt;0),INDEX(StartDateValues,ROW(A773)),"")</f>
        <v/>
      </c>
      <c r="C773" s="22" t="str">
        <f t="shared" si="61"/>
        <v/>
      </c>
      <c r="D773" s="3" t="str">
        <f t="shared" si="62"/>
        <v/>
      </c>
      <c r="E773" s="3" t="str">
        <f t="shared" si="63"/>
        <v/>
      </c>
      <c r="F773" s="3" t="str">
        <f t="shared" si="64"/>
        <v/>
      </c>
      <c r="G773" s="3" t="str">
        <f>IF(A773="","",IF(HOUR(A773)&lt;StartHour,StartHour,IF(HOUR(A773)&gt;FinishHour,FinishHour,HOUR(A773))))</f>
        <v/>
      </c>
      <c r="H773" s="3" t="str">
        <f t="shared" si="65"/>
        <v/>
      </c>
      <c r="I773" s="33" t="e">
        <f>IF(OR(A773="",B773=""),NA(),MAX(0,IF(A773-B773=0,SameDayCycleTimeSettingValue,(A773-B773) *24)))</f>
        <v>#N/A</v>
      </c>
      <c r="J773" s="33" t="e">
        <f>IF(OR(A773="",B773=""),NA(),MAX(0,IF(A773-B773=0,SameDayCycleTimeSettingValue,((A773-B773) *24)-(INT((A773-B773)) * (24-(FinishHour-StartHour))))))</f>
        <v>#N/A</v>
      </c>
      <c r="K773" s="3" t="e">
        <f ca="1">IF(OR(A773&lt;&gt;"",B773=""),NA(),MAX(0,IF(_xlfn.DAYS(NOW(),B773)=0,SameDayCycleTimeSettingValue,_xlfn.DAYS(NOW(),B773))))</f>
        <v>#N/A</v>
      </c>
    </row>
    <row r="774" spans="1:11" x14ac:dyDescent="0.25">
      <c r="A774" s="32" t="str">
        <f>IF(AND(TRIM(INDEX(CompletedDateValues,ROW(A774)))&lt;&gt;"",INDEX(CompletedDateValues,ROW(A774))&gt;0),INDEX(CompletedDateValues,ROW(A774)),"")</f>
        <v/>
      </c>
      <c r="B774" s="32" t="str">
        <f>IF(AND(TRIM(INDEX(StartDateValues,ROW(A774)))&lt;&gt;"",INDEX(StartDateValues,ROW(A774))&gt;0),INDEX(StartDateValues,ROW(A774)),"")</f>
        <v/>
      </c>
      <c r="C774" s="22" t="str">
        <f t="shared" si="61"/>
        <v/>
      </c>
      <c r="D774" s="3" t="str">
        <f t="shared" si="62"/>
        <v/>
      </c>
      <c r="E774" s="3" t="str">
        <f t="shared" si="63"/>
        <v/>
      </c>
      <c r="F774" s="3" t="str">
        <f t="shared" si="64"/>
        <v/>
      </c>
      <c r="G774" s="3" t="str">
        <f>IF(A774="","",IF(HOUR(A774)&lt;StartHour,StartHour,IF(HOUR(A774)&gt;FinishHour,FinishHour,HOUR(A774))))</f>
        <v/>
      </c>
      <c r="H774" s="3" t="str">
        <f t="shared" si="65"/>
        <v/>
      </c>
      <c r="I774" s="33" t="e">
        <f>IF(OR(A774="",B774=""),NA(),MAX(0,IF(A774-B774=0,SameDayCycleTimeSettingValue,(A774-B774) *24)))</f>
        <v>#N/A</v>
      </c>
      <c r="J774" s="33" t="e">
        <f>IF(OR(A774="",B774=""),NA(),MAX(0,IF(A774-B774=0,SameDayCycleTimeSettingValue,((A774-B774) *24)-(INT((A774-B774)) * (24-(FinishHour-StartHour))))))</f>
        <v>#N/A</v>
      </c>
      <c r="K774" s="3" t="e">
        <f ca="1">IF(OR(A774&lt;&gt;"",B774=""),NA(),MAX(0,IF(_xlfn.DAYS(NOW(),B774)=0,SameDayCycleTimeSettingValue,_xlfn.DAYS(NOW(),B774))))</f>
        <v>#N/A</v>
      </c>
    </row>
    <row r="775" spans="1:11" x14ac:dyDescent="0.25">
      <c r="A775" s="32" t="str">
        <f>IF(AND(TRIM(INDEX(CompletedDateValues,ROW(A775)))&lt;&gt;"",INDEX(CompletedDateValues,ROW(A775))&gt;0),INDEX(CompletedDateValues,ROW(A775)),"")</f>
        <v/>
      </c>
      <c r="B775" s="32" t="str">
        <f>IF(AND(TRIM(INDEX(StartDateValues,ROW(A775)))&lt;&gt;"",INDEX(StartDateValues,ROW(A775))&gt;0),INDEX(StartDateValues,ROW(A775)),"")</f>
        <v/>
      </c>
      <c r="C775" s="22" t="str">
        <f t="shared" si="61"/>
        <v/>
      </c>
      <c r="D775" s="3" t="str">
        <f t="shared" si="62"/>
        <v/>
      </c>
      <c r="E775" s="3" t="str">
        <f t="shared" si="63"/>
        <v/>
      </c>
      <c r="F775" s="3" t="str">
        <f t="shared" si="64"/>
        <v/>
      </c>
      <c r="G775" s="3" t="str">
        <f>IF(A775="","",IF(HOUR(A775)&lt;StartHour,StartHour,IF(HOUR(A775)&gt;FinishHour,FinishHour,HOUR(A775))))</f>
        <v/>
      </c>
      <c r="H775" s="3" t="str">
        <f t="shared" si="65"/>
        <v/>
      </c>
      <c r="I775" s="33" t="e">
        <f>IF(OR(A775="",B775=""),NA(),MAX(0,IF(A775-B775=0,SameDayCycleTimeSettingValue,(A775-B775) *24)))</f>
        <v>#N/A</v>
      </c>
      <c r="J775" s="33" t="e">
        <f>IF(OR(A775="",B775=""),NA(),MAX(0,IF(A775-B775=0,SameDayCycleTimeSettingValue,((A775-B775) *24)-(INT((A775-B775)) * (24-(FinishHour-StartHour))))))</f>
        <v>#N/A</v>
      </c>
      <c r="K775" s="3" t="e">
        <f ca="1">IF(OR(A775&lt;&gt;"",B775=""),NA(),MAX(0,IF(_xlfn.DAYS(NOW(),B775)=0,SameDayCycleTimeSettingValue,_xlfn.DAYS(NOW(),B775))))</f>
        <v>#N/A</v>
      </c>
    </row>
    <row r="776" spans="1:11" x14ac:dyDescent="0.25">
      <c r="A776" s="32" t="str">
        <f>IF(AND(TRIM(INDEX(CompletedDateValues,ROW(A776)))&lt;&gt;"",INDEX(CompletedDateValues,ROW(A776))&gt;0),INDEX(CompletedDateValues,ROW(A776)),"")</f>
        <v/>
      </c>
      <c r="B776" s="32" t="str">
        <f>IF(AND(TRIM(INDEX(StartDateValues,ROW(A776)))&lt;&gt;"",INDEX(StartDateValues,ROW(A776))&gt;0),INDEX(StartDateValues,ROW(A776)),"")</f>
        <v/>
      </c>
      <c r="C776" s="22" t="str">
        <f t="shared" si="61"/>
        <v/>
      </c>
      <c r="D776" s="3" t="str">
        <f t="shared" si="62"/>
        <v/>
      </c>
      <c r="E776" s="3" t="str">
        <f t="shared" si="63"/>
        <v/>
      </c>
      <c r="F776" s="3" t="str">
        <f t="shared" si="64"/>
        <v/>
      </c>
      <c r="G776" s="3" t="str">
        <f>IF(A776="","",IF(HOUR(A776)&lt;StartHour,StartHour,IF(HOUR(A776)&gt;FinishHour,FinishHour,HOUR(A776))))</f>
        <v/>
      </c>
      <c r="H776" s="3" t="str">
        <f t="shared" si="65"/>
        <v/>
      </c>
      <c r="I776" s="33" t="e">
        <f>IF(OR(A776="",B776=""),NA(),MAX(0,IF(A776-B776=0,SameDayCycleTimeSettingValue,(A776-B776) *24)))</f>
        <v>#N/A</v>
      </c>
      <c r="J776" s="33" t="e">
        <f>IF(OR(A776="",B776=""),NA(),MAX(0,IF(A776-B776=0,SameDayCycleTimeSettingValue,((A776-B776) *24)-(INT((A776-B776)) * (24-(FinishHour-StartHour))))))</f>
        <v>#N/A</v>
      </c>
      <c r="K776" s="3" t="e">
        <f ca="1">IF(OR(A776&lt;&gt;"",B776=""),NA(),MAX(0,IF(_xlfn.DAYS(NOW(),B776)=0,SameDayCycleTimeSettingValue,_xlfn.DAYS(NOW(),B776))))</f>
        <v>#N/A</v>
      </c>
    </row>
    <row r="777" spans="1:11" x14ac:dyDescent="0.25">
      <c r="A777" s="32" t="str">
        <f>IF(AND(TRIM(INDEX(CompletedDateValues,ROW(A777)))&lt;&gt;"",INDEX(CompletedDateValues,ROW(A777))&gt;0),INDEX(CompletedDateValues,ROW(A777)),"")</f>
        <v/>
      </c>
      <c r="B777" s="32" t="str">
        <f>IF(AND(TRIM(INDEX(StartDateValues,ROW(A777)))&lt;&gt;"",INDEX(StartDateValues,ROW(A777))&gt;0),INDEX(StartDateValues,ROW(A777)),"")</f>
        <v/>
      </c>
      <c r="C777" s="22" t="str">
        <f t="shared" si="61"/>
        <v/>
      </c>
      <c r="D777" s="3" t="str">
        <f t="shared" si="62"/>
        <v/>
      </c>
      <c r="E777" s="3" t="str">
        <f t="shared" si="63"/>
        <v/>
      </c>
      <c r="F777" s="3" t="str">
        <f t="shared" si="64"/>
        <v/>
      </c>
      <c r="G777" s="3" t="str">
        <f>IF(A777="","",IF(HOUR(A777)&lt;StartHour,StartHour,IF(HOUR(A777)&gt;FinishHour,FinishHour,HOUR(A777))))</f>
        <v/>
      </c>
      <c r="H777" s="3" t="str">
        <f t="shared" si="65"/>
        <v/>
      </c>
      <c r="I777" s="33" t="e">
        <f>IF(OR(A777="",B777=""),NA(),MAX(0,IF(A777-B777=0,SameDayCycleTimeSettingValue,(A777-B777) *24)))</f>
        <v>#N/A</v>
      </c>
      <c r="J777" s="33" t="e">
        <f>IF(OR(A777="",B777=""),NA(),MAX(0,IF(A777-B777=0,SameDayCycleTimeSettingValue,((A777-B777) *24)-(INT((A777-B777)) * (24-(FinishHour-StartHour))))))</f>
        <v>#N/A</v>
      </c>
      <c r="K777" s="3" t="e">
        <f ca="1">IF(OR(A777&lt;&gt;"",B777=""),NA(),MAX(0,IF(_xlfn.DAYS(NOW(),B777)=0,SameDayCycleTimeSettingValue,_xlfn.DAYS(NOW(),B777))))</f>
        <v>#N/A</v>
      </c>
    </row>
    <row r="778" spans="1:11" x14ac:dyDescent="0.25">
      <c r="A778" s="32" t="str">
        <f>IF(AND(TRIM(INDEX(CompletedDateValues,ROW(A778)))&lt;&gt;"",INDEX(CompletedDateValues,ROW(A778))&gt;0),INDEX(CompletedDateValues,ROW(A778)),"")</f>
        <v/>
      </c>
      <c r="B778" s="32" t="str">
        <f>IF(AND(TRIM(INDEX(StartDateValues,ROW(A778)))&lt;&gt;"",INDEX(StartDateValues,ROW(A778))&gt;0),INDEX(StartDateValues,ROW(A778)),"")</f>
        <v/>
      </c>
      <c r="C778" s="22" t="str">
        <f t="shared" si="61"/>
        <v/>
      </c>
      <c r="D778" s="3" t="str">
        <f t="shared" si="62"/>
        <v/>
      </c>
      <c r="E778" s="3" t="str">
        <f t="shared" si="63"/>
        <v/>
      </c>
      <c r="F778" s="3" t="str">
        <f t="shared" si="64"/>
        <v/>
      </c>
      <c r="G778" s="3" t="str">
        <f>IF(A778="","",IF(HOUR(A778)&lt;StartHour,StartHour,IF(HOUR(A778)&gt;FinishHour,FinishHour,HOUR(A778))))</f>
        <v/>
      </c>
      <c r="H778" s="3" t="str">
        <f t="shared" si="65"/>
        <v/>
      </c>
      <c r="I778" s="33" t="e">
        <f>IF(OR(A778="",B778=""),NA(),MAX(0,IF(A778-B778=0,SameDayCycleTimeSettingValue,(A778-B778) *24)))</f>
        <v>#N/A</v>
      </c>
      <c r="J778" s="33" t="e">
        <f>IF(OR(A778="",B778=""),NA(),MAX(0,IF(A778-B778=0,SameDayCycleTimeSettingValue,((A778-B778) *24)-(INT((A778-B778)) * (24-(FinishHour-StartHour))))))</f>
        <v>#N/A</v>
      </c>
      <c r="K778" s="3" t="e">
        <f ca="1">IF(OR(A778&lt;&gt;"",B778=""),NA(),MAX(0,IF(_xlfn.DAYS(NOW(),B778)=0,SameDayCycleTimeSettingValue,_xlfn.DAYS(NOW(),B778))))</f>
        <v>#N/A</v>
      </c>
    </row>
    <row r="779" spans="1:11" x14ac:dyDescent="0.25">
      <c r="A779" s="32" t="str">
        <f>IF(AND(TRIM(INDEX(CompletedDateValues,ROW(A779)))&lt;&gt;"",INDEX(CompletedDateValues,ROW(A779))&gt;0),INDEX(CompletedDateValues,ROW(A779)),"")</f>
        <v/>
      </c>
      <c r="B779" s="32" t="str">
        <f>IF(AND(TRIM(INDEX(StartDateValues,ROW(A779)))&lt;&gt;"",INDEX(StartDateValues,ROW(A779))&gt;0),INDEX(StartDateValues,ROW(A779)),"")</f>
        <v/>
      </c>
      <c r="C779" s="22" t="str">
        <f t="shared" si="61"/>
        <v/>
      </c>
      <c r="D779" s="3" t="str">
        <f t="shared" si="62"/>
        <v/>
      </c>
      <c r="E779" s="3" t="str">
        <f t="shared" si="63"/>
        <v/>
      </c>
      <c r="F779" s="3" t="str">
        <f t="shared" si="64"/>
        <v/>
      </c>
      <c r="G779" s="3" t="str">
        <f>IF(A779="","",IF(HOUR(A779)&lt;StartHour,StartHour,IF(HOUR(A779)&gt;FinishHour,FinishHour,HOUR(A779))))</f>
        <v/>
      </c>
      <c r="H779" s="3" t="str">
        <f t="shared" si="65"/>
        <v/>
      </c>
      <c r="I779" s="33" t="e">
        <f>IF(OR(A779="",B779=""),NA(),MAX(0,IF(A779-B779=0,SameDayCycleTimeSettingValue,(A779-B779) *24)))</f>
        <v>#N/A</v>
      </c>
      <c r="J779" s="33" t="e">
        <f>IF(OR(A779="",B779=""),NA(),MAX(0,IF(A779-B779=0,SameDayCycleTimeSettingValue,((A779-B779) *24)-(INT((A779-B779)) * (24-(FinishHour-StartHour))))))</f>
        <v>#N/A</v>
      </c>
      <c r="K779" s="3" t="e">
        <f ca="1">IF(OR(A779&lt;&gt;"",B779=""),NA(),MAX(0,IF(_xlfn.DAYS(NOW(),B779)=0,SameDayCycleTimeSettingValue,_xlfn.DAYS(NOW(),B779))))</f>
        <v>#N/A</v>
      </c>
    </row>
    <row r="780" spans="1:11" x14ac:dyDescent="0.25">
      <c r="A780" s="32" t="str">
        <f>IF(AND(TRIM(INDEX(CompletedDateValues,ROW(A780)))&lt;&gt;"",INDEX(CompletedDateValues,ROW(A780))&gt;0),INDEX(CompletedDateValues,ROW(A780)),"")</f>
        <v/>
      </c>
      <c r="B780" s="32" t="str">
        <f>IF(AND(TRIM(INDEX(StartDateValues,ROW(A780)))&lt;&gt;"",INDEX(StartDateValues,ROW(A780))&gt;0),INDEX(StartDateValues,ROW(A780)),"")</f>
        <v/>
      </c>
      <c r="C780" s="22" t="str">
        <f t="shared" si="61"/>
        <v/>
      </c>
      <c r="D780" s="3" t="str">
        <f t="shared" si="62"/>
        <v/>
      </c>
      <c r="E780" s="3" t="str">
        <f t="shared" si="63"/>
        <v/>
      </c>
      <c r="F780" s="3" t="str">
        <f t="shared" si="64"/>
        <v/>
      </c>
      <c r="G780" s="3" t="str">
        <f>IF(A780="","",IF(HOUR(A780)&lt;StartHour,StartHour,IF(HOUR(A780)&gt;FinishHour,FinishHour,HOUR(A780))))</f>
        <v/>
      </c>
      <c r="H780" s="3" t="str">
        <f t="shared" si="65"/>
        <v/>
      </c>
      <c r="I780" s="33" t="e">
        <f>IF(OR(A780="",B780=""),NA(),MAX(0,IF(A780-B780=0,SameDayCycleTimeSettingValue,(A780-B780) *24)))</f>
        <v>#N/A</v>
      </c>
      <c r="J780" s="33" t="e">
        <f>IF(OR(A780="",B780=""),NA(),MAX(0,IF(A780-B780=0,SameDayCycleTimeSettingValue,((A780-B780) *24)-(INT((A780-B780)) * (24-(FinishHour-StartHour))))))</f>
        <v>#N/A</v>
      </c>
      <c r="K780" s="3" t="e">
        <f ca="1">IF(OR(A780&lt;&gt;"",B780=""),NA(),MAX(0,IF(_xlfn.DAYS(NOW(),B780)=0,SameDayCycleTimeSettingValue,_xlfn.DAYS(NOW(),B780))))</f>
        <v>#N/A</v>
      </c>
    </row>
    <row r="781" spans="1:11" x14ac:dyDescent="0.25">
      <c r="A781" s="32" t="str">
        <f>IF(AND(TRIM(INDEX(CompletedDateValues,ROW(A781)))&lt;&gt;"",INDEX(CompletedDateValues,ROW(A781))&gt;0),INDEX(CompletedDateValues,ROW(A781)),"")</f>
        <v/>
      </c>
      <c r="B781" s="32" t="str">
        <f>IF(AND(TRIM(INDEX(StartDateValues,ROW(A781)))&lt;&gt;"",INDEX(StartDateValues,ROW(A781))&gt;0),INDEX(StartDateValues,ROW(A781)),"")</f>
        <v/>
      </c>
      <c r="C781" s="22" t="str">
        <f t="shared" si="61"/>
        <v/>
      </c>
      <c r="D781" s="3" t="str">
        <f t="shared" si="62"/>
        <v/>
      </c>
      <c r="E781" s="3" t="str">
        <f t="shared" si="63"/>
        <v/>
      </c>
      <c r="F781" s="3" t="str">
        <f t="shared" si="64"/>
        <v/>
      </c>
      <c r="G781" s="3" t="str">
        <f>IF(A781="","",IF(HOUR(A781)&lt;StartHour,StartHour,IF(HOUR(A781)&gt;FinishHour,FinishHour,HOUR(A781))))</f>
        <v/>
      </c>
      <c r="H781" s="3" t="str">
        <f t="shared" si="65"/>
        <v/>
      </c>
      <c r="I781" s="33" t="e">
        <f>IF(OR(A781="",B781=""),NA(),MAX(0,IF(A781-B781=0,SameDayCycleTimeSettingValue,(A781-B781) *24)))</f>
        <v>#N/A</v>
      </c>
      <c r="J781" s="33" t="e">
        <f>IF(OR(A781="",B781=""),NA(),MAX(0,IF(A781-B781=0,SameDayCycleTimeSettingValue,((A781-B781) *24)-(INT((A781-B781)) * (24-(FinishHour-StartHour))))))</f>
        <v>#N/A</v>
      </c>
      <c r="K781" s="3" t="e">
        <f ca="1">IF(OR(A781&lt;&gt;"",B781=""),NA(),MAX(0,IF(_xlfn.DAYS(NOW(),B781)=0,SameDayCycleTimeSettingValue,_xlfn.DAYS(NOW(),B781))))</f>
        <v>#N/A</v>
      </c>
    </row>
    <row r="782" spans="1:11" x14ac:dyDescent="0.25">
      <c r="A782" s="32" t="str">
        <f>IF(AND(TRIM(INDEX(CompletedDateValues,ROW(A782)))&lt;&gt;"",INDEX(CompletedDateValues,ROW(A782))&gt;0),INDEX(CompletedDateValues,ROW(A782)),"")</f>
        <v/>
      </c>
      <c r="B782" s="32" t="str">
        <f>IF(AND(TRIM(INDEX(StartDateValues,ROW(A782)))&lt;&gt;"",INDEX(StartDateValues,ROW(A782))&gt;0),INDEX(StartDateValues,ROW(A782)),"")</f>
        <v/>
      </c>
      <c r="C782" s="22" t="str">
        <f t="shared" si="61"/>
        <v/>
      </c>
      <c r="D782" s="3" t="str">
        <f t="shared" si="62"/>
        <v/>
      </c>
      <c r="E782" s="3" t="str">
        <f t="shared" si="63"/>
        <v/>
      </c>
      <c r="F782" s="3" t="str">
        <f t="shared" si="64"/>
        <v/>
      </c>
      <c r="G782" s="3" t="str">
        <f>IF(A782="","",IF(HOUR(A782)&lt;StartHour,StartHour,IF(HOUR(A782)&gt;FinishHour,FinishHour,HOUR(A782))))</f>
        <v/>
      </c>
      <c r="H782" s="3" t="str">
        <f t="shared" si="65"/>
        <v/>
      </c>
      <c r="I782" s="33" t="e">
        <f>IF(OR(A782="",B782=""),NA(),MAX(0,IF(A782-B782=0,SameDayCycleTimeSettingValue,(A782-B782) *24)))</f>
        <v>#N/A</v>
      </c>
      <c r="J782" s="33" t="e">
        <f>IF(OR(A782="",B782=""),NA(),MAX(0,IF(A782-B782=0,SameDayCycleTimeSettingValue,((A782-B782) *24)-(INT((A782-B782)) * (24-(FinishHour-StartHour))))))</f>
        <v>#N/A</v>
      </c>
      <c r="K782" s="3" t="e">
        <f ca="1">IF(OR(A782&lt;&gt;"",B782=""),NA(),MAX(0,IF(_xlfn.DAYS(NOW(),B782)=0,SameDayCycleTimeSettingValue,_xlfn.DAYS(NOW(),B782))))</f>
        <v>#N/A</v>
      </c>
    </row>
    <row r="783" spans="1:11" x14ac:dyDescent="0.25">
      <c r="A783" s="32" t="str">
        <f>IF(AND(TRIM(INDEX(CompletedDateValues,ROW(A783)))&lt;&gt;"",INDEX(CompletedDateValues,ROW(A783))&gt;0),INDEX(CompletedDateValues,ROW(A783)),"")</f>
        <v/>
      </c>
      <c r="B783" s="32" t="str">
        <f>IF(AND(TRIM(INDEX(StartDateValues,ROW(A783)))&lt;&gt;"",INDEX(StartDateValues,ROW(A783))&gt;0),INDEX(StartDateValues,ROW(A783)),"")</f>
        <v/>
      </c>
      <c r="C783" s="22" t="str">
        <f t="shared" si="61"/>
        <v/>
      </c>
      <c r="D783" s="3" t="str">
        <f t="shared" si="62"/>
        <v/>
      </c>
      <c r="E783" s="3" t="str">
        <f t="shared" si="63"/>
        <v/>
      </c>
      <c r="F783" s="3" t="str">
        <f t="shared" si="64"/>
        <v/>
      </c>
      <c r="G783" s="3" t="str">
        <f>IF(A783="","",IF(HOUR(A783)&lt;StartHour,StartHour,IF(HOUR(A783)&gt;FinishHour,FinishHour,HOUR(A783))))</f>
        <v/>
      </c>
      <c r="H783" s="3" t="str">
        <f t="shared" si="65"/>
        <v/>
      </c>
      <c r="I783" s="33" t="e">
        <f>IF(OR(A783="",B783=""),NA(),MAX(0,IF(A783-B783=0,SameDayCycleTimeSettingValue,(A783-B783) *24)))</f>
        <v>#N/A</v>
      </c>
      <c r="J783" s="33" t="e">
        <f>IF(OR(A783="",B783=""),NA(),MAX(0,IF(A783-B783=0,SameDayCycleTimeSettingValue,((A783-B783) *24)-(INT((A783-B783)) * (24-(FinishHour-StartHour))))))</f>
        <v>#N/A</v>
      </c>
      <c r="K783" s="3" t="e">
        <f ca="1">IF(OR(A783&lt;&gt;"",B783=""),NA(),MAX(0,IF(_xlfn.DAYS(NOW(),B783)=0,SameDayCycleTimeSettingValue,_xlfn.DAYS(NOW(),B783))))</f>
        <v>#N/A</v>
      </c>
    </row>
    <row r="784" spans="1:11" x14ac:dyDescent="0.25">
      <c r="A784" s="32" t="str">
        <f>IF(AND(TRIM(INDEX(CompletedDateValues,ROW(A784)))&lt;&gt;"",INDEX(CompletedDateValues,ROW(A784))&gt;0),INDEX(CompletedDateValues,ROW(A784)),"")</f>
        <v/>
      </c>
      <c r="B784" s="32" t="str">
        <f>IF(AND(TRIM(INDEX(StartDateValues,ROW(A784)))&lt;&gt;"",INDEX(StartDateValues,ROW(A784))&gt;0),INDEX(StartDateValues,ROW(A784)),"")</f>
        <v/>
      </c>
      <c r="C784" s="22" t="str">
        <f t="shared" si="61"/>
        <v/>
      </c>
      <c r="D784" s="3" t="str">
        <f t="shared" si="62"/>
        <v/>
      </c>
      <c r="E784" s="3" t="str">
        <f t="shared" si="63"/>
        <v/>
      </c>
      <c r="F784" s="3" t="str">
        <f t="shared" si="64"/>
        <v/>
      </c>
      <c r="G784" s="3" t="str">
        <f>IF(A784="","",IF(HOUR(A784)&lt;StartHour,StartHour,IF(HOUR(A784)&gt;FinishHour,FinishHour,HOUR(A784))))</f>
        <v/>
      </c>
      <c r="H784" s="3" t="str">
        <f t="shared" si="65"/>
        <v/>
      </c>
      <c r="I784" s="33" t="e">
        <f>IF(OR(A784="",B784=""),NA(),MAX(0,IF(A784-B784=0,SameDayCycleTimeSettingValue,(A784-B784) *24)))</f>
        <v>#N/A</v>
      </c>
      <c r="J784" s="33" t="e">
        <f>IF(OR(A784="",B784=""),NA(),MAX(0,IF(A784-B784=0,SameDayCycleTimeSettingValue,((A784-B784) *24)-(INT((A784-B784)) * (24-(FinishHour-StartHour))))))</f>
        <v>#N/A</v>
      </c>
      <c r="K784" s="3" t="e">
        <f ca="1">IF(OR(A784&lt;&gt;"",B784=""),NA(),MAX(0,IF(_xlfn.DAYS(NOW(),B784)=0,SameDayCycleTimeSettingValue,_xlfn.DAYS(NOW(),B784))))</f>
        <v>#N/A</v>
      </c>
    </row>
    <row r="785" spans="1:11" x14ac:dyDescent="0.25">
      <c r="A785" s="32" t="str">
        <f>IF(AND(TRIM(INDEX(CompletedDateValues,ROW(A785)))&lt;&gt;"",INDEX(CompletedDateValues,ROW(A785))&gt;0),INDEX(CompletedDateValues,ROW(A785)),"")</f>
        <v/>
      </c>
      <c r="B785" s="32" t="str">
        <f>IF(AND(TRIM(INDEX(StartDateValues,ROW(A785)))&lt;&gt;"",INDEX(StartDateValues,ROW(A785))&gt;0),INDEX(StartDateValues,ROW(A785)),"")</f>
        <v/>
      </c>
      <c r="C785" s="22" t="str">
        <f t="shared" si="61"/>
        <v/>
      </c>
      <c r="D785" s="3" t="str">
        <f t="shared" si="62"/>
        <v/>
      </c>
      <c r="E785" s="3" t="str">
        <f t="shared" si="63"/>
        <v/>
      </c>
      <c r="F785" s="3" t="str">
        <f t="shared" si="64"/>
        <v/>
      </c>
      <c r="G785" s="3" t="str">
        <f>IF(A785="","",IF(HOUR(A785)&lt;StartHour,StartHour,IF(HOUR(A785)&gt;FinishHour,FinishHour,HOUR(A785))))</f>
        <v/>
      </c>
      <c r="H785" s="3" t="str">
        <f t="shared" si="65"/>
        <v/>
      </c>
      <c r="I785" s="33" t="e">
        <f>IF(OR(A785="",B785=""),NA(),MAX(0,IF(A785-B785=0,SameDayCycleTimeSettingValue,(A785-B785) *24)))</f>
        <v>#N/A</v>
      </c>
      <c r="J785" s="33" t="e">
        <f>IF(OR(A785="",B785=""),NA(),MAX(0,IF(A785-B785=0,SameDayCycleTimeSettingValue,((A785-B785) *24)-(INT((A785-B785)) * (24-(FinishHour-StartHour))))))</f>
        <v>#N/A</v>
      </c>
      <c r="K785" s="3" t="e">
        <f ca="1">IF(OR(A785&lt;&gt;"",B785=""),NA(),MAX(0,IF(_xlfn.DAYS(NOW(),B785)=0,SameDayCycleTimeSettingValue,_xlfn.DAYS(NOW(),B785))))</f>
        <v>#N/A</v>
      </c>
    </row>
    <row r="786" spans="1:11" x14ac:dyDescent="0.25">
      <c r="A786" s="32" t="str">
        <f>IF(AND(TRIM(INDEX(CompletedDateValues,ROW(A786)))&lt;&gt;"",INDEX(CompletedDateValues,ROW(A786))&gt;0),INDEX(CompletedDateValues,ROW(A786)),"")</f>
        <v/>
      </c>
      <c r="B786" s="32" t="str">
        <f>IF(AND(TRIM(INDEX(StartDateValues,ROW(A786)))&lt;&gt;"",INDEX(StartDateValues,ROW(A786))&gt;0),INDEX(StartDateValues,ROW(A786)),"")</f>
        <v/>
      </c>
      <c r="C786" s="22" t="str">
        <f t="shared" si="61"/>
        <v/>
      </c>
      <c r="D786" s="3" t="str">
        <f t="shared" si="62"/>
        <v/>
      </c>
      <c r="E786" s="3" t="str">
        <f t="shared" si="63"/>
        <v/>
      </c>
      <c r="F786" s="3" t="str">
        <f t="shared" si="64"/>
        <v/>
      </c>
      <c r="G786" s="3" t="str">
        <f>IF(A786="","",IF(HOUR(A786)&lt;StartHour,StartHour,IF(HOUR(A786)&gt;FinishHour,FinishHour,HOUR(A786))))</f>
        <v/>
      </c>
      <c r="H786" s="3" t="str">
        <f t="shared" si="65"/>
        <v/>
      </c>
      <c r="I786" s="33" t="e">
        <f>IF(OR(A786="",B786=""),NA(),MAX(0,IF(A786-B786=0,SameDayCycleTimeSettingValue,(A786-B786) *24)))</f>
        <v>#N/A</v>
      </c>
      <c r="J786" s="33" t="e">
        <f>IF(OR(A786="",B786=""),NA(),MAX(0,IF(A786-B786=0,SameDayCycleTimeSettingValue,((A786-B786) *24)-(INT((A786-B786)) * (24-(FinishHour-StartHour))))))</f>
        <v>#N/A</v>
      </c>
      <c r="K786" s="3" t="e">
        <f ca="1">IF(OR(A786&lt;&gt;"",B786=""),NA(),MAX(0,IF(_xlfn.DAYS(NOW(),B786)=0,SameDayCycleTimeSettingValue,_xlfn.DAYS(NOW(),B786))))</f>
        <v>#N/A</v>
      </c>
    </row>
    <row r="787" spans="1:11" x14ac:dyDescent="0.25">
      <c r="A787" s="32" t="str">
        <f>IF(AND(TRIM(INDEX(CompletedDateValues,ROW(A787)))&lt;&gt;"",INDEX(CompletedDateValues,ROW(A787))&gt;0),INDEX(CompletedDateValues,ROW(A787)),"")</f>
        <v/>
      </c>
      <c r="B787" s="32" t="str">
        <f>IF(AND(TRIM(INDEX(StartDateValues,ROW(A787)))&lt;&gt;"",INDEX(StartDateValues,ROW(A787))&gt;0),INDEX(StartDateValues,ROW(A787)),"")</f>
        <v/>
      </c>
      <c r="C787" s="22" t="str">
        <f t="shared" si="61"/>
        <v/>
      </c>
      <c r="D787" s="3" t="str">
        <f t="shared" si="62"/>
        <v/>
      </c>
      <c r="E787" s="3" t="str">
        <f t="shared" si="63"/>
        <v/>
      </c>
      <c r="F787" s="3" t="str">
        <f t="shared" si="64"/>
        <v/>
      </c>
      <c r="G787" s="3" t="str">
        <f>IF(A787="","",IF(HOUR(A787)&lt;StartHour,StartHour,IF(HOUR(A787)&gt;FinishHour,FinishHour,HOUR(A787))))</f>
        <v/>
      </c>
      <c r="H787" s="3" t="str">
        <f t="shared" si="65"/>
        <v/>
      </c>
      <c r="I787" s="33" t="e">
        <f>IF(OR(A787="",B787=""),NA(),MAX(0,IF(A787-B787=0,SameDayCycleTimeSettingValue,(A787-B787) *24)))</f>
        <v>#N/A</v>
      </c>
      <c r="J787" s="33" t="e">
        <f>IF(OR(A787="",B787=""),NA(),MAX(0,IF(A787-B787=0,SameDayCycleTimeSettingValue,((A787-B787) *24)-(INT((A787-B787)) * (24-(FinishHour-StartHour))))))</f>
        <v>#N/A</v>
      </c>
      <c r="K787" s="3" t="e">
        <f ca="1">IF(OR(A787&lt;&gt;"",B787=""),NA(),MAX(0,IF(_xlfn.DAYS(NOW(),B787)=0,SameDayCycleTimeSettingValue,_xlfn.DAYS(NOW(),B787))))</f>
        <v>#N/A</v>
      </c>
    </row>
    <row r="788" spans="1:11" x14ac:dyDescent="0.25">
      <c r="A788" s="32" t="str">
        <f>IF(AND(TRIM(INDEX(CompletedDateValues,ROW(A788)))&lt;&gt;"",INDEX(CompletedDateValues,ROW(A788))&gt;0),INDEX(CompletedDateValues,ROW(A788)),"")</f>
        <v/>
      </c>
      <c r="B788" s="32" t="str">
        <f>IF(AND(TRIM(INDEX(StartDateValues,ROW(A788)))&lt;&gt;"",INDEX(StartDateValues,ROW(A788))&gt;0),INDEX(StartDateValues,ROW(A788)),"")</f>
        <v/>
      </c>
      <c r="C788" s="22" t="str">
        <f t="shared" si="61"/>
        <v/>
      </c>
      <c r="D788" s="3" t="str">
        <f t="shared" si="62"/>
        <v/>
      </c>
      <c r="E788" s="3" t="str">
        <f t="shared" si="63"/>
        <v/>
      </c>
      <c r="F788" s="3" t="str">
        <f t="shared" si="64"/>
        <v/>
      </c>
      <c r="G788" s="3" t="str">
        <f>IF(A788="","",IF(HOUR(A788)&lt;StartHour,StartHour,IF(HOUR(A788)&gt;FinishHour,FinishHour,HOUR(A788))))</f>
        <v/>
      </c>
      <c r="H788" s="3" t="str">
        <f t="shared" si="65"/>
        <v/>
      </c>
      <c r="I788" s="33" t="e">
        <f>IF(OR(A788="",B788=""),NA(),MAX(0,IF(A788-B788=0,SameDayCycleTimeSettingValue,(A788-B788) *24)))</f>
        <v>#N/A</v>
      </c>
      <c r="J788" s="33" t="e">
        <f>IF(OR(A788="",B788=""),NA(),MAX(0,IF(A788-B788=0,SameDayCycleTimeSettingValue,((A788-B788) *24)-(INT((A788-B788)) * (24-(FinishHour-StartHour))))))</f>
        <v>#N/A</v>
      </c>
      <c r="K788" s="3" t="e">
        <f ca="1">IF(OR(A788&lt;&gt;"",B788=""),NA(),MAX(0,IF(_xlfn.DAYS(NOW(),B788)=0,SameDayCycleTimeSettingValue,_xlfn.DAYS(NOW(),B788))))</f>
        <v>#N/A</v>
      </c>
    </row>
    <row r="789" spans="1:11" x14ac:dyDescent="0.25">
      <c r="A789" s="32" t="str">
        <f>IF(AND(TRIM(INDEX(CompletedDateValues,ROW(A789)))&lt;&gt;"",INDEX(CompletedDateValues,ROW(A789))&gt;0),INDEX(CompletedDateValues,ROW(A789)),"")</f>
        <v/>
      </c>
      <c r="B789" s="32" t="str">
        <f>IF(AND(TRIM(INDEX(StartDateValues,ROW(A789)))&lt;&gt;"",INDEX(StartDateValues,ROW(A789))&gt;0),INDEX(StartDateValues,ROW(A789)),"")</f>
        <v/>
      </c>
      <c r="C789" s="22" t="str">
        <f t="shared" si="61"/>
        <v/>
      </c>
      <c r="D789" s="3" t="str">
        <f t="shared" si="62"/>
        <v/>
      </c>
      <c r="E789" s="3" t="str">
        <f t="shared" si="63"/>
        <v/>
      </c>
      <c r="F789" s="3" t="str">
        <f t="shared" si="64"/>
        <v/>
      </c>
      <c r="G789" s="3" t="str">
        <f>IF(A789="","",IF(HOUR(A789)&lt;StartHour,StartHour,IF(HOUR(A789)&gt;FinishHour,FinishHour,HOUR(A789))))</f>
        <v/>
      </c>
      <c r="H789" s="3" t="str">
        <f t="shared" si="65"/>
        <v/>
      </c>
      <c r="I789" s="33" t="e">
        <f>IF(OR(A789="",B789=""),NA(),MAX(0,IF(A789-B789=0,SameDayCycleTimeSettingValue,(A789-B789) *24)))</f>
        <v>#N/A</v>
      </c>
      <c r="J789" s="33" t="e">
        <f>IF(OR(A789="",B789=""),NA(),MAX(0,IF(A789-B789=0,SameDayCycleTimeSettingValue,((A789-B789) *24)-(INT((A789-B789)) * (24-(FinishHour-StartHour))))))</f>
        <v>#N/A</v>
      </c>
      <c r="K789" s="3" t="e">
        <f ca="1">IF(OR(A789&lt;&gt;"",B789=""),NA(),MAX(0,IF(_xlfn.DAYS(NOW(),B789)=0,SameDayCycleTimeSettingValue,_xlfn.DAYS(NOW(),B789))))</f>
        <v>#N/A</v>
      </c>
    </row>
    <row r="790" spans="1:11" x14ac:dyDescent="0.25">
      <c r="A790" s="32" t="str">
        <f>IF(AND(TRIM(INDEX(CompletedDateValues,ROW(A790)))&lt;&gt;"",INDEX(CompletedDateValues,ROW(A790))&gt;0),INDEX(CompletedDateValues,ROW(A790)),"")</f>
        <v/>
      </c>
      <c r="B790" s="32" t="str">
        <f>IF(AND(TRIM(INDEX(StartDateValues,ROW(A790)))&lt;&gt;"",INDEX(StartDateValues,ROW(A790))&gt;0),INDEX(StartDateValues,ROW(A790)),"")</f>
        <v/>
      </c>
      <c r="C790" s="22" t="str">
        <f t="shared" si="61"/>
        <v/>
      </c>
      <c r="D790" s="3" t="str">
        <f t="shared" si="62"/>
        <v/>
      </c>
      <c r="E790" s="3" t="str">
        <f t="shared" si="63"/>
        <v/>
      </c>
      <c r="F790" s="3" t="str">
        <f t="shared" si="64"/>
        <v/>
      </c>
      <c r="G790" s="3" t="str">
        <f>IF(A790="","",IF(HOUR(A790)&lt;StartHour,StartHour,IF(HOUR(A790)&gt;FinishHour,FinishHour,HOUR(A790))))</f>
        <v/>
      </c>
      <c r="H790" s="3" t="str">
        <f t="shared" si="65"/>
        <v/>
      </c>
      <c r="I790" s="33" t="e">
        <f>IF(OR(A790="",B790=""),NA(),MAX(0,IF(A790-B790=0,SameDayCycleTimeSettingValue,(A790-B790) *24)))</f>
        <v>#N/A</v>
      </c>
      <c r="J790" s="33" t="e">
        <f>IF(OR(A790="",B790=""),NA(),MAX(0,IF(A790-B790=0,SameDayCycleTimeSettingValue,((A790-B790) *24)-(INT((A790-B790)) * (24-(FinishHour-StartHour))))))</f>
        <v>#N/A</v>
      </c>
      <c r="K790" s="3" t="e">
        <f ca="1">IF(OR(A790&lt;&gt;"",B790=""),NA(),MAX(0,IF(_xlfn.DAYS(NOW(),B790)=0,SameDayCycleTimeSettingValue,_xlfn.DAYS(NOW(),B790))))</f>
        <v>#N/A</v>
      </c>
    </row>
    <row r="791" spans="1:11" x14ac:dyDescent="0.25">
      <c r="A791" s="32" t="str">
        <f>IF(AND(TRIM(INDEX(CompletedDateValues,ROW(A791)))&lt;&gt;"",INDEX(CompletedDateValues,ROW(A791))&gt;0),INDEX(CompletedDateValues,ROW(A791)),"")</f>
        <v/>
      </c>
      <c r="B791" s="32" t="str">
        <f>IF(AND(TRIM(INDEX(StartDateValues,ROW(A791)))&lt;&gt;"",INDEX(StartDateValues,ROW(A791))&gt;0),INDEX(StartDateValues,ROW(A791)),"")</f>
        <v/>
      </c>
      <c r="C791" s="22" t="str">
        <f t="shared" si="61"/>
        <v/>
      </c>
      <c r="D791" s="3" t="str">
        <f t="shared" si="62"/>
        <v/>
      </c>
      <c r="E791" s="3" t="str">
        <f t="shared" si="63"/>
        <v/>
      </c>
      <c r="F791" s="3" t="str">
        <f t="shared" si="64"/>
        <v/>
      </c>
      <c r="G791" s="3" t="str">
        <f>IF(A791="","",IF(HOUR(A791)&lt;StartHour,StartHour,IF(HOUR(A791)&gt;FinishHour,FinishHour,HOUR(A791))))</f>
        <v/>
      </c>
      <c r="H791" s="3" t="str">
        <f t="shared" si="65"/>
        <v/>
      </c>
      <c r="I791" s="33" t="e">
        <f>IF(OR(A791="",B791=""),NA(),MAX(0,IF(A791-B791=0,SameDayCycleTimeSettingValue,(A791-B791) *24)))</f>
        <v>#N/A</v>
      </c>
      <c r="J791" s="33" t="e">
        <f>IF(OR(A791="",B791=""),NA(),MAX(0,IF(A791-B791=0,SameDayCycleTimeSettingValue,((A791-B791) *24)-(INT((A791-B791)) * (24-(FinishHour-StartHour))))))</f>
        <v>#N/A</v>
      </c>
      <c r="K791" s="3" t="e">
        <f ca="1">IF(OR(A791&lt;&gt;"",B791=""),NA(),MAX(0,IF(_xlfn.DAYS(NOW(),B791)=0,SameDayCycleTimeSettingValue,_xlfn.DAYS(NOW(),B791))))</f>
        <v>#N/A</v>
      </c>
    </row>
    <row r="792" spans="1:11" x14ac:dyDescent="0.25">
      <c r="A792" s="32" t="str">
        <f>IF(AND(TRIM(INDEX(CompletedDateValues,ROW(A792)))&lt;&gt;"",INDEX(CompletedDateValues,ROW(A792))&gt;0),INDEX(CompletedDateValues,ROW(A792)),"")</f>
        <v/>
      </c>
      <c r="B792" s="32" t="str">
        <f>IF(AND(TRIM(INDEX(StartDateValues,ROW(A792)))&lt;&gt;"",INDEX(StartDateValues,ROW(A792))&gt;0),INDEX(StartDateValues,ROW(A792)),"")</f>
        <v/>
      </c>
      <c r="C792" s="22" t="str">
        <f t="shared" si="61"/>
        <v/>
      </c>
      <c r="D792" s="3" t="str">
        <f t="shared" si="62"/>
        <v/>
      </c>
      <c r="E792" s="3" t="str">
        <f t="shared" si="63"/>
        <v/>
      </c>
      <c r="F792" s="3" t="str">
        <f t="shared" si="64"/>
        <v/>
      </c>
      <c r="G792" s="3" t="str">
        <f>IF(A792="","",IF(HOUR(A792)&lt;StartHour,StartHour,IF(HOUR(A792)&gt;FinishHour,FinishHour,HOUR(A792))))</f>
        <v/>
      </c>
      <c r="H792" s="3" t="str">
        <f t="shared" si="65"/>
        <v/>
      </c>
      <c r="I792" s="33" t="e">
        <f>IF(OR(A792="",B792=""),NA(),MAX(0,IF(A792-B792=0,SameDayCycleTimeSettingValue,(A792-B792) *24)))</f>
        <v>#N/A</v>
      </c>
      <c r="J792" s="33" t="e">
        <f>IF(OR(A792="",B792=""),NA(),MAX(0,IF(A792-B792=0,SameDayCycleTimeSettingValue,((A792-B792) *24)-(INT((A792-B792)) * (24-(FinishHour-StartHour))))))</f>
        <v>#N/A</v>
      </c>
      <c r="K792" s="3" t="e">
        <f ca="1">IF(OR(A792&lt;&gt;"",B792=""),NA(),MAX(0,IF(_xlfn.DAYS(NOW(),B792)=0,SameDayCycleTimeSettingValue,_xlfn.DAYS(NOW(),B792))))</f>
        <v>#N/A</v>
      </c>
    </row>
    <row r="793" spans="1:11" x14ac:dyDescent="0.25">
      <c r="A793" s="32" t="str">
        <f>IF(AND(TRIM(INDEX(CompletedDateValues,ROW(A793)))&lt;&gt;"",INDEX(CompletedDateValues,ROW(A793))&gt;0),INDEX(CompletedDateValues,ROW(A793)),"")</f>
        <v/>
      </c>
      <c r="B793" s="32" t="str">
        <f>IF(AND(TRIM(INDEX(StartDateValues,ROW(A793)))&lt;&gt;"",INDEX(StartDateValues,ROW(A793))&gt;0),INDEX(StartDateValues,ROW(A793)),"")</f>
        <v/>
      </c>
      <c r="C793" s="22" t="str">
        <f t="shared" si="61"/>
        <v/>
      </c>
      <c r="D793" s="3" t="str">
        <f t="shared" si="62"/>
        <v/>
      </c>
      <c r="E793" s="3" t="str">
        <f t="shared" si="63"/>
        <v/>
      </c>
      <c r="F793" s="3" t="str">
        <f t="shared" si="64"/>
        <v/>
      </c>
      <c r="G793" s="3" t="str">
        <f>IF(A793="","",IF(HOUR(A793)&lt;StartHour,StartHour,IF(HOUR(A793)&gt;FinishHour,FinishHour,HOUR(A793))))</f>
        <v/>
      </c>
      <c r="H793" s="3" t="str">
        <f t="shared" si="65"/>
        <v/>
      </c>
      <c r="I793" s="33" t="e">
        <f>IF(OR(A793="",B793=""),NA(),MAX(0,IF(A793-B793=0,SameDayCycleTimeSettingValue,(A793-B793) *24)))</f>
        <v>#N/A</v>
      </c>
      <c r="J793" s="33" t="e">
        <f>IF(OR(A793="",B793=""),NA(),MAX(0,IF(A793-B793=0,SameDayCycleTimeSettingValue,((A793-B793) *24)-(INT((A793-B793)) * (24-(FinishHour-StartHour))))))</f>
        <v>#N/A</v>
      </c>
      <c r="K793" s="3" t="e">
        <f ca="1">IF(OR(A793&lt;&gt;"",B793=""),NA(),MAX(0,IF(_xlfn.DAYS(NOW(),B793)=0,SameDayCycleTimeSettingValue,_xlfn.DAYS(NOW(),B793))))</f>
        <v>#N/A</v>
      </c>
    </row>
    <row r="794" spans="1:11" x14ac:dyDescent="0.25">
      <c r="A794" s="32" t="str">
        <f>IF(AND(TRIM(INDEX(CompletedDateValues,ROW(A794)))&lt;&gt;"",INDEX(CompletedDateValues,ROW(A794))&gt;0),INDEX(CompletedDateValues,ROW(A794)),"")</f>
        <v/>
      </c>
      <c r="B794" s="32" t="str">
        <f>IF(AND(TRIM(INDEX(StartDateValues,ROW(A794)))&lt;&gt;"",INDEX(StartDateValues,ROW(A794))&gt;0),INDEX(StartDateValues,ROW(A794)),"")</f>
        <v/>
      </c>
      <c r="C794" s="22" t="str">
        <f t="shared" si="61"/>
        <v/>
      </c>
      <c r="D794" s="3" t="str">
        <f t="shared" si="62"/>
        <v/>
      </c>
      <c r="E794" s="3" t="str">
        <f t="shared" si="63"/>
        <v/>
      </c>
      <c r="F794" s="3" t="str">
        <f t="shared" si="64"/>
        <v/>
      </c>
      <c r="G794" s="3" t="str">
        <f>IF(A794="","",IF(HOUR(A794)&lt;StartHour,StartHour,IF(HOUR(A794)&gt;FinishHour,FinishHour,HOUR(A794))))</f>
        <v/>
      </c>
      <c r="H794" s="3" t="str">
        <f t="shared" si="65"/>
        <v/>
      </c>
      <c r="I794" s="33" t="e">
        <f>IF(OR(A794="",B794=""),NA(),MAX(0,IF(A794-B794=0,SameDayCycleTimeSettingValue,(A794-B794) *24)))</f>
        <v>#N/A</v>
      </c>
      <c r="J794" s="33" t="e">
        <f>IF(OR(A794="",B794=""),NA(),MAX(0,IF(A794-B794=0,SameDayCycleTimeSettingValue,((A794-B794) *24)-(INT((A794-B794)) * (24-(FinishHour-StartHour))))))</f>
        <v>#N/A</v>
      </c>
      <c r="K794" s="3" t="e">
        <f ca="1">IF(OR(A794&lt;&gt;"",B794=""),NA(),MAX(0,IF(_xlfn.DAYS(NOW(),B794)=0,SameDayCycleTimeSettingValue,_xlfn.DAYS(NOW(),B794))))</f>
        <v>#N/A</v>
      </c>
    </row>
    <row r="795" spans="1:11" x14ac:dyDescent="0.25">
      <c r="A795" s="32" t="str">
        <f>IF(AND(TRIM(INDEX(CompletedDateValues,ROW(A795)))&lt;&gt;"",INDEX(CompletedDateValues,ROW(A795))&gt;0),INDEX(CompletedDateValues,ROW(A795)),"")</f>
        <v/>
      </c>
      <c r="B795" s="32" t="str">
        <f>IF(AND(TRIM(INDEX(StartDateValues,ROW(A795)))&lt;&gt;"",INDEX(StartDateValues,ROW(A795))&gt;0),INDEX(StartDateValues,ROW(A795)),"")</f>
        <v/>
      </c>
      <c r="C795" s="22" t="str">
        <f t="shared" si="61"/>
        <v/>
      </c>
      <c r="D795" s="3" t="str">
        <f t="shared" si="62"/>
        <v/>
      </c>
      <c r="E795" s="3" t="str">
        <f t="shared" si="63"/>
        <v/>
      </c>
      <c r="F795" s="3" t="str">
        <f t="shared" si="64"/>
        <v/>
      </c>
      <c r="G795" s="3" t="str">
        <f>IF(A795="","",IF(HOUR(A795)&lt;StartHour,StartHour,IF(HOUR(A795)&gt;FinishHour,FinishHour,HOUR(A795))))</f>
        <v/>
      </c>
      <c r="H795" s="3" t="str">
        <f t="shared" si="65"/>
        <v/>
      </c>
      <c r="I795" s="33" t="e">
        <f>IF(OR(A795="",B795=""),NA(),MAX(0,IF(A795-B795=0,SameDayCycleTimeSettingValue,(A795-B795) *24)))</f>
        <v>#N/A</v>
      </c>
      <c r="J795" s="33" t="e">
        <f>IF(OR(A795="",B795=""),NA(),MAX(0,IF(A795-B795=0,SameDayCycleTimeSettingValue,((A795-B795) *24)-(INT((A795-B795)) * (24-(FinishHour-StartHour))))))</f>
        <v>#N/A</v>
      </c>
      <c r="K795" s="3" t="e">
        <f ca="1">IF(OR(A795&lt;&gt;"",B795=""),NA(),MAX(0,IF(_xlfn.DAYS(NOW(),B795)=0,SameDayCycleTimeSettingValue,_xlfn.DAYS(NOW(),B795))))</f>
        <v>#N/A</v>
      </c>
    </row>
    <row r="796" spans="1:11" x14ac:dyDescent="0.25">
      <c r="A796" s="32" t="str">
        <f>IF(AND(TRIM(INDEX(CompletedDateValues,ROW(A796)))&lt;&gt;"",INDEX(CompletedDateValues,ROW(A796))&gt;0),INDEX(CompletedDateValues,ROW(A796)),"")</f>
        <v/>
      </c>
      <c r="B796" s="32" t="str">
        <f>IF(AND(TRIM(INDEX(StartDateValues,ROW(A796)))&lt;&gt;"",INDEX(StartDateValues,ROW(A796))&gt;0),INDEX(StartDateValues,ROW(A796)),"")</f>
        <v/>
      </c>
      <c r="C796" s="22" t="str">
        <f t="shared" si="61"/>
        <v/>
      </c>
      <c r="D796" s="3" t="str">
        <f t="shared" si="62"/>
        <v/>
      </c>
      <c r="E796" s="3" t="str">
        <f t="shared" si="63"/>
        <v/>
      </c>
      <c r="F796" s="3" t="str">
        <f t="shared" si="64"/>
        <v/>
      </c>
      <c r="G796" s="3" t="str">
        <f>IF(A796="","",IF(HOUR(A796)&lt;StartHour,StartHour,IF(HOUR(A796)&gt;FinishHour,FinishHour,HOUR(A796))))</f>
        <v/>
      </c>
      <c r="H796" s="3" t="str">
        <f t="shared" si="65"/>
        <v/>
      </c>
      <c r="I796" s="33" t="e">
        <f>IF(OR(A796="",B796=""),NA(),MAX(0,IF(A796-B796=0,SameDayCycleTimeSettingValue,(A796-B796) *24)))</f>
        <v>#N/A</v>
      </c>
      <c r="J796" s="33" t="e">
        <f>IF(OR(A796="",B796=""),NA(),MAX(0,IF(A796-B796=0,SameDayCycleTimeSettingValue,((A796-B796) *24)-(INT((A796-B796)) * (24-(FinishHour-StartHour))))))</f>
        <v>#N/A</v>
      </c>
      <c r="K796" s="3" t="e">
        <f ca="1">IF(OR(A796&lt;&gt;"",B796=""),NA(),MAX(0,IF(_xlfn.DAYS(NOW(),B796)=0,SameDayCycleTimeSettingValue,_xlfn.DAYS(NOW(),B796))))</f>
        <v>#N/A</v>
      </c>
    </row>
    <row r="797" spans="1:11" x14ac:dyDescent="0.25">
      <c r="A797" s="32" t="str">
        <f>IF(AND(TRIM(INDEX(CompletedDateValues,ROW(A797)))&lt;&gt;"",INDEX(CompletedDateValues,ROW(A797))&gt;0),INDEX(CompletedDateValues,ROW(A797)),"")</f>
        <v/>
      </c>
      <c r="B797" s="32" t="str">
        <f>IF(AND(TRIM(INDEX(StartDateValues,ROW(A797)))&lt;&gt;"",INDEX(StartDateValues,ROW(A797))&gt;0),INDEX(StartDateValues,ROW(A797)),"")</f>
        <v/>
      </c>
      <c r="C797" s="22" t="str">
        <f t="shared" si="61"/>
        <v/>
      </c>
      <c r="D797" s="3" t="str">
        <f t="shared" si="62"/>
        <v/>
      </c>
      <c r="E797" s="3" t="str">
        <f t="shared" si="63"/>
        <v/>
      </c>
      <c r="F797" s="3" t="str">
        <f t="shared" si="64"/>
        <v/>
      </c>
      <c r="G797" s="3" t="str">
        <f>IF(A797="","",IF(HOUR(A797)&lt;StartHour,StartHour,IF(HOUR(A797)&gt;FinishHour,FinishHour,HOUR(A797))))</f>
        <v/>
      </c>
      <c r="H797" s="3" t="str">
        <f t="shared" si="65"/>
        <v/>
      </c>
      <c r="I797" s="33" t="e">
        <f>IF(OR(A797="",B797=""),NA(),MAX(0,IF(A797-B797=0,SameDayCycleTimeSettingValue,(A797-B797) *24)))</f>
        <v>#N/A</v>
      </c>
      <c r="J797" s="33" t="e">
        <f>IF(OR(A797="",B797=""),NA(),MAX(0,IF(A797-B797=0,SameDayCycleTimeSettingValue,((A797-B797) *24)-(INT((A797-B797)) * (24-(FinishHour-StartHour))))))</f>
        <v>#N/A</v>
      </c>
      <c r="K797" s="3" t="e">
        <f ca="1">IF(OR(A797&lt;&gt;"",B797=""),NA(),MAX(0,IF(_xlfn.DAYS(NOW(),B797)=0,SameDayCycleTimeSettingValue,_xlfn.DAYS(NOW(),B797))))</f>
        <v>#N/A</v>
      </c>
    </row>
    <row r="798" spans="1:11" x14ac:dyDescent="0.25">
      <c r="A798" s="32" t="str">
        <f>IF(AND(TRIM(INDEX(CompletedDateValues,ROW(A798)))&lt;&gt;"",INDEX(CompletedDateValues,ROW(A798))&gt;0),INDEX(CompletedDateValues,ROW(A798)),"")</f>
        <v/>
      </c>
      <c r="B798" s="32" t="str">
        <f>IF(AND(TRIM(INDEX(StartDateValues,ROW(A798)))&lt;&gt;"",INDEX(StartDateValues,ROW(A798))&gt;0),INDEX(StartDateValues,ROW(A798)),"")</f>
        <v/>
      </c>
      <c r="C798" s="22" t="str">
        <f t="shared" si="61"/>
        <v/>
      </c>
      <c r="D798" s="3" t="str">
        <f t="shared" si="62"/>
        <v/>
      </c>
      <c r="E798" s="3" t="str">
        <f t="shared" si="63"/>
        <v/>
      </c>
      <c r="F798" s="3" t="str">
        <f t="shared" si="64"/>
        <v/>
      </c>
      <c r="G798" s="3" t="str">
        <f>IF(A798="","",IF(HOUR(A798)&lt;StartHour,StartHour,IF(HOUR(A798)&gt;FinishHour,FinishHour,HOUR(A798))))</f>
        <v/>
      </c>
      <c r="H798" s="3" t="str">
        <f t="shared" si="65"/>
        <v/>
      </c>
      <c r="I798" s="33" t="e">
        <f>IF(OR(A798="",B798=""),NA(),MAX(0,IF(A798-B798=0,SameDayCycleTimeSettingValue,(A798-B798) *24)))</f>
        <v>#N/A</v>
      </c>
      <c r="J798" s="33" t="e">
        <f>IF(OR(A798="",B798=""),NA(),MAX(0,IF(A798-B798=0,SameDayCycleTimeSettingValue,((A798-B798) *24)-(INT((A798-B798)) * (24-(FinishHour-StartHour))))))</f>
        <v>#N/A</v>
      </c>
      <c r="K798" s="3" t="e">
        <f ca="1">IF(OR(A798&lt;&gt;"",B798=""),NA(),MAX(0,IF(_xlfn.DAYS(NOW(),B798)=0,SameDayCycleTimeSettingValue,_xlfn.DAYS(NOW(),B798))))</f>
        <v>#N/A</v>
      </c>
    </row>
    <row r="799" spans="1:11" x14ac:dyDescent="0.25">
      <c r="A799" s="32" t="str">
        <f>IF(AND(TRIM(INDEX(CompletedDateValues,ROW(A799)))&lt;&gt;"",INDEX(CompletedDateValues,ROW(A799))&gt;0),INDEX(CompletedDateValues,ROW(A799)),"")</f>
        <v/>
      </c>
      <c r="B799" s="32" t="str">
        <f>IF(AND(TRIM(INDEX(StartDateValues,ROW(A799)))&lt;&gt;"",INDEX(StartDateValues,ROW(A799))&gt;0),INDEX(StartDateValues,ROW(A799)),"")</f>
        <v/>
      </c>
      <c r="C799" s="22" t="str">
        <f t="shared" si="61"/>
        <v/>
      </c>
      <c r="D799" s="3" t="str">
        <f t="shared" si="62"/>
        <v/>
      </c>
      <c r="E799" s="3" t="str">
        <f t="shared" si="63"/>
        <v/>
      </c>
      <c r="F799" s="3" t="str">
        <f t="shared" si="64"/>
        <v/>
      </c>
      <c r="G799" s="3" t="str">
        <f>IF(A799="","",IF(HOUR(A799)&lt;StartHour,StartHour,IF(HOUR(A799)&gt;FinishHour,FinishHour,HOUR(A799))))</f>
        <v/>
      </c>
      <c r="H799" s="3" t="str">
        <f t="shared" si="65"/>
        <v/>
      </c>
      <c r="I799" s="33" t="e">
        <f>IF(OR(A799="",B799=""),NA(),MAX(0,IF(A799-B799=0,SameDayCycleTimeSettingValue,(A799-B799) *24)))</f>
        <v>#N/A</v>
      </c>
      <c r="J799" s="33" t="e">
        <f>IF(OR(A799="",B799=""),NA(),MAX(0,IF(A799-B799=0,SameDayCycleTimeSettingValue,((A799-B799) *24)-(INT((A799-B799)) * (24-(FinishHour-StartHour))))))</f>
        <v>#N/A</v>
      </c>
      <c r="K799" s="3" t="e">
        <f ca="1">IF(OR(A799&lt;&gt;"",B799=""),NA(),MAX(0,IF(_xlfn.DAYS(NOW(),B799)=0,SameDayCycleTimeSettingValue,_xlfn.DAYS(NOW(),B799))))</f>
        <v>#N/A</v>
      </c>
    </row>
    <row r="800" spans="1:11" x14ac:dyDescent="0.25">
      <c r="A800" s="32" t="str">
        <f>IF(AND(TRIM(INDEX(CompletedDateValues,ROW(A800)))&lt;&gt;"",INDEX(CompletedDateValues,ROW(A800))&gt;0),INDEX(CompletedDateValues,ROW(A800)),"")</f>
        <v/>
      </c>
      <c r="B800" s="32" t="str">
        <f>IF(AND(TRIM(INDEX(StartDateValues,ROW(A800)))&lt;&gt;"",INDEX(StartDateValues,ROW(A800))&gt;0),INDEX(StartDateValues,ROW(A800)),"")</f>
        <v/>
      </c>
      <c r="C800" s="22" t="str">
        <f t="shared" si="61"/>
        <v/>
      </c>
      <c r="D800" s="3" t="str">
        <f t="shared" si="62"/>
        <v/>
      </c>
      <c r="E800" s="3" t="str">
        <f t="shared" si="63"/>
        <v/>
      </c>
      <c r="F800" s="3" t="str">
        <f t="shared" si="64"/>
        <v/>
      </c>
      <c r="G800" s="3" t="str">
        <f>IF(A800="","",IF(HOUR(A800)&lt;StartHour,StartHour,IF(HOUR(A800)&gt;FinishHour,FinishHour,HOUR(A800))))</f>
        <v/>
      </c>
      <c r="H800" s="3" t="str">
        <f t="shared" si="65"/>
        <v/>
      </c>
      <c r="I800" s="33" t="e">
        <f>IF(OR(A800="",B800=""),NA(),MAX(0,IF(A800-B800=0,SameDayCycleTimeSettingValue,(A800-B800) *24)))</f>
        <v>#N/A</v>
      </c>
      <c r="J800" s="33" t="e">
        <f>IF(OR(A800="",B800=""),NA(),MAX(0,IF(A800-B800=0,SameDayCycleTimeSettingValue,((A800-B800) *24)-(INT((A800-B800)) * (24-(FinishHour-StartHour))))))</f>
        <v>#N/A</v>
      </c>
      <c r="K800" s="3" t="e">
        <f ca="1">IF(OR(A800&lt;&gt;"",B800=""),NA(),MAX(0,IF(_xlfn.DAYS(NOW(),B800)=0,SameDayCycleTimeSettingValue,_xlfn.DAYS(NOW(),B800))))</f>
        <v>#N/A</v>
      </c>
    </row>
    <row r="801" spans="1:11" x14ac:dyDescent="0.25">
      <c r="A801" s="32" t="str">
        <f>IF(AND(TRIM(INDEX(CompletedDateValues,ROW(A801)))&lt;&gt;"",INDEX(CompletedDateValues,ROW(A801))&gt;0),INDEX(CompletedDateValues,ROW(A801)),"")</f>
        <v/>
      </c>
      <c r="B801" s="32" t="str">
        <f>IF(AND(TRIM(INDEX(StartDateValues,ROW(A801)))&lt;&gt;"",INDEX(StartDateValues,ROW(A801))&gt;0),INDEX(StartDateValues,ROW(A801)),"")</f>
        <v/>
      </c>
      <c r="C801" s="22" t="str">
        <f t="shared" si="61"/>
        <v/>
      </c>
      <c r="D801" s="3" t="str">
        <f t="shared" si="62"/>
        <v/>
      </c>
      <c r="E801" s="3" t="str">
        <f t="shared" si="63"/>
        <v/>
      </c>
      <c r="F801" s="3" t="str">
        <f t="shared" si="64"/>
        <v/>
      </c>
      <c r="G801" s="3" t="str">
        <f>IF(A801="","",IF(HOUR(A801)&lt;StartHour,StartHour,IF(HOUR(A801)&gt;FinishHour,FinishHour,HOUR(A801))))</f>
        <v/>
      </c>
      <c r="H801" s="3" t="str">
        <f t="shared" si="65"/>
        <v/>
      </c>
      <c r="I801" s="33" t="e">
        <f>IF(OR(A801="",B801=""),NA(),MAX(0,IF(A801-B801=0,SameDayCycleTimeSettingValue,(A801-B801) *24)))</f>
        <v>#N/A</v>
      </c>
      <c r="J801" s="33" t="e">
        <f>IF(OR(A801="",B801=""),NA(),MAX(0,IF(A801-B801=0,SameDayCycleTimeSettingValue,((A801-B801) *24)-(INT((A801-B801)) * (24-(FinishHour-StartHour))))))</f>
        <v>#N/A</v>
      </c>
      <c r="K801" s="3" t="e">
        <f ca="1">IF(OR(A801&lt;&gt;"",B801=""),NA(),MAX(0,IF(_xlfn.DAYS(NOW(),B801)=0,SameDayCycleTimeSettingValue,_xlfn.DAYS(NOW(),B801))))</f>
        <v>#N/A</v>
      </c>
    </row>
    <row r="802" spans="1:11" x14ac:dyDescent="0.25">
      <c r="A802" s="32" t="str">
        <f>IF(AND(TRIM(INDEX(CompletedDateValues,ROW(A802)))&lt;&gt;"",INDEX(CompletedDateValues,ROW(A802))&gt;0),INDEX(CompletedDateValues,ROW(A802)),"")</f>
        <v/>
      </c>
      <c r="B802" s="32" t="str">
        <f>IF(AND(TRIM(INDEX(StartDateValues,ROW(A802)))&lt;&gt;"",INDEX(StartDateValues,ROW(A802))&gt;0),INDEX(StartDateValues,ROW(A802)),"")</f>
        <v/>
      </c>
      <c r="C802" s="22" t="str">
        <f t="shared" si="61"/>
        <v/>
      </c>
      <c r="D802" s="3" t="str">
        <f t="shared" si="62"/>
        <v/>
      </c>
      <c r="E802" s="3" t="str">
        <f t="shared" si="63"/>
        <v/>
      </c>
      <c r="F802" s="3" t="str">
        <f t="shared" si="64"/>
        <v/>
      </c>
      <c r="G802" s="3" t="str">
        <f>IF(A802="","",IF(HOUR(A802)&lt;StartHour,StartHour,IF(HOUR(A802)&gt;FinishHour,FinishHour,HOUR(A802))))</f>
        <v/>
      </c>
      <c r="H802" s="3" t="str">
        <f t="shared" si="65"/>
        <v/>
      </c>
      <c r="I802" s="33" t="e">
        <f>IF(OR(A802="",B802=""),NA(),MAX(0,IF(A802-B802=0,SameDayCycleTimeSettingValue,(A802-B802) *24)))</f>
        <v>#N/A</v>
      </c>
      <c r="J802" s="33" t="e">
        <f>IF(OR(A802="",B802=""),NA(),MAX(0,IF(A802-B802=0,SameDayCycleTimeSettingValue,((A802-B802) *24)-(INT((A802-B802)) * (24-(FinishHour-StartHour))))))</f>
        <v>#N/A</v>
      </c>
      <c r="K802" s="3" t="e">
        <f ca="1">IF(OR(A802&lt;&gt;"",B802=""),NA(),MAX(0,IF(_xlfn.DAYS(NOW(),B802)=0,SameDayCycleTimeSettingValue,_xlfn.DAYS(NOW(),B802))))</f>
        <v>#N/A</v>
      </c>
    </row>
    <row r="803" spans="1:11" x14ac:dyDescent="0.25">
      <c r="A803" s="32" t="str">
        <f>IF(AND(TRIM(INDEX(CompletedDateValues,ROW(A803)))&lt;&gt;"",INDEX(CompletedDateValues,ROW(A803))&gt;0),INDEX(CompletedDateValues,ROW(A803)),"")</f>
        <v/>
      </c>
      <c r="B803" s="32" t="str">
        <f>IF(AND(TRIM(INDEX(StartDateValues,ROW(A803)))&lt;&gt;"",INDEX(StartDateValues,ROW(A803))&gt;0),INDEX(StartDateValues,ROW(A803)),"")</f>
        <v/>
      </c>
      <c r="C803" s="22" t="str">
        <f t="shared" si="61"/>
        <v/>
      </c>
      <c r="D803" s="3" t="str">
        <f t="shared" si="62"/>
        <v/>
      </c>
      <c r="E803" s="3" t="str">
        <f t="shared" si="63"/>
        <v/>
      </c>
      <c r="F803" s="3" t="str">
        <f t="shared" si="64"/>
        <v/>
      </c>
      <c r="G803" s="3" t="str">
        <f>IF(A803="","",IF(HOUR(A803)&lt;StartHour,StartHour,IF(HOUR(A803)&gt;FinishHour,FinishHour,HOUR(A803))))</f>
        <v/>
      </c>
      <c r="H803" s="3" t="str">
        <f t="shared" si="65"/>
        <v/>
      </c>
      <c r="I803" s="33" t="e">
        <f>IF(OR(A803="",B803=""),NA(),MAX(0,IF(A803-B803=0,SameDayCycleTimeSettingValue,(A803-B803) *24)))</f>
        <v>#N/A</v>
      </c>
      <c r="J803" s="33" t="e">
        <f>IF(OR(A803="",B803=""),NA(),MAX(0,IF(A803-B803=0,SameDayCycleTimeSettingValue,((A803-B803) *24)-(INT((A803-B803)) * (24-(FinishHour-StartHour))))))</f>
        <v>#N/A</v>
      </c>
      <c r="K803" s="3" t="e">
        <f ca="1">IF(OR(A803&lt;&gt;"",B803=""),NA(),MAX(0,IF(_xlfn.DAYS(NOW(),B803)=0,SameDayCycleTimeSettingValue,_xlfn.DAYS(NOW(),B803))))</f>
        <v>#N/A</v>
      </c>
    </row>
    <row r="804" spans="1:11" x14ac:dyDescent="0.25">
      <c r="A804" s="32" t="str">
        <f>IF(AND(TRIM(INDEX(CompletedDateValues,ROW(A804)))&lt;&gt;"",INDEX(CompletedDateValues,ROW(A804))&gt;0),INDEX(CompletedDateValues,ROW(A804)),"")</f>
        <v/>
      </c>
      <c r="B804" s="32" t="str">
        <f>IF(AND(TRIM(INDEX(StartDateValues,ROW(A804)))&lt;&gt;"",INDEX(StartDateValues,ROW(A804))&gt;0),INDEX(StartDateValues,ROW(A804)),"")</f>
        <v/>
      </c>
      <c r="C804" s="22" t="str">
        <f t="shared" si="61"/>
        <v/>
      </c>
      <c r="D804" s="3" t="str">
        <f t="shared" si="62"/>
        <v/>
      </c>
      <c r="E804" s="3" t="str">
        <f t="shared" si="63"/>
        <v/>
      </c>
      <c r="F804" s="3" t="str">
        <f t="shared" si="64"/>
        <v/>
      </c>
      <c r="G804" s="3" t="str">
        <f>IF(A804="","",IF(HOUR(A804)&lt;StartHour,StartHour,IF(HOUR(A804)&gt;FinishHour,FinishHour,HOUR(A804))))</f>
        <v/>
      </c>
      <c r="H804" s="3" t="str">
        <f t="shared" si="65"/>
        <v/>
      </c>
      <c r="I804" s="33" t="e">
        <f>IF(OR(A804="",B804=""),NA(),MAX(0,IF(A804-B804=0,SameDayCycleTimeSettingValue,(A804-B804) *24)))</f>
        <v>#N/A</v>
      </c>
      <c r="J804" s="33" t="e">
        <f>IF(OR(A804="",B804=""),NA(),MAX(0,IF(A804-B804=0,SameDayCycleTimeSettingValue,((A804-B804) *24)-(INT((A804-B804)) * (24-(FinishHour-StartHour))))))</f>
        <v>#N/A</v>
      </c>
      <c r="K804" s="3" t="e">
        <f ca="1">IF(OR(A804&lt;&gt;"",B804=""),NA(),MAX(0,IF(_xlfn.DAYS(NOW(),B804)=0,SameDayCycleTimeSettingValue,_xlfn.DAYS(NOW(),B804))))</f>
        <v>#N/A</v>
      </c>
    </row>
    <row r="805" spans="1:11" x14ac:dyDescent="0.25">
      <c r="A805" s="32" t="str">
        <f>IF(AND(TRIM(INDEX(CompletedDateValues,ROW(A805)))&lt;&gt;"",INDEX(CompletedDateValues,ROW(A805))&gt;0),INDEX(CompletedDateValues,ROW(A805)),"")</f>
        <v/>
      </c>
      <c r="B805" s="32" t="str">
        <f>IF(AND(TRIM(INDEX(StartDateValues,ROW(A805)))&lt;&gt;"",INDEX(StartDateValues,ROW(A805))&gt;0),INDEX(StartDateValues,ROW(A805)),"")</f>
        <v/>
      </c>
      <c r="C805" s="22" t="str">
        <f t="shared" si="61"/>
        <v/>
      </c>
      <c r="D805" s="3" t="str">
        <f t="shared" si="62"/>
        <v/>
      </c>
      <c r="E805" s="3" t="str">
        <f t="shared" si="63"/>
        <v/>
      </c>
      <c r="F805" s="3" t="str">
        <f t="shared" si="64"/>
        <v/>
      </c>
      <c r="G805" s="3" t="str">
        <f>IF(A805="","",IF(HOUR(A805)&lt;StartHour,StartHour,IF(HOUR(A805)&gt;FinishHour,FinishHour,HOUR(A805))))</f>
        <v/>
      </c>
      <c r="H805" s="3" t="str">
        <f t="shared" si="65"/>
        <v/>
      </c>
      <c r="I805" s="33" t="e">
        <f>IF(OR(A805="",B805=""),NA(),MAX(0,IF(A805-B805=0,SameDayCycleTimeSettingValue,(A805-B805) *24)))</f>
        <v>#N/A</v>
      </c>
      <c r="J805" s="33" t="e">
        <f>IF(OR(A805="",B805=""),NA(),MAX(0,IF(A805-B805=0,SameDayCycleTimeSettingValue,((A805-B805) *24)-(INT((A805-B805)) * (24-(FinishHour-StartHour))))))</f>
        <v>#N/A</v>
      </c>
      <c r="K805" s="3" t="e">
        <f ca="1">IF(OR(A805&lt;&gt;"",B805=""),NA(),MAX(0,IF(_xlfn.DAYS(NOW(),B805)=0,SameDayCycleTimeSettingValue,_xlfn.DAYS(NOW(),B805))))</f>
        <v>#N/A</v>
      </c>
    </row>
    <row r="806" spans="1:11" x14ac:dyDescent="0.25">
      <c r="A806" s="32" t="str">
        <f>IF(AND(TRIM(INDEX(CompletedDateValues,ROW(A806)))&lt;&gt;"",INDEX(CompletedDateValues,ROW(A806))&gt;0),INDEX(CompletedDateValues,ROW(A806)),"")</f>
        <v/>
      </c>
      <c r="B806" s="32" t="str">
        <f>IF(AND(TRIM(INDEX(StartDateValues,ROW(A806)))&lt;&gt;"",INDEX(StartDateValues,ROW(A806))&gt;0),INDEX(StartDateValues,ROW(A806)),"")</f>
        <v/>
      </c>
      <c r="C806" s="22" t="str">
        <f t="shared" si="61"/>
        <v/>
      </c>
      <c r="D806" s="3" t="str">
        <f t="shared" si="62"/>
        <v/>
      </c>
      <c r="E806" s="3" t="str">
        <f t="shared" si="63"/>
        <v/>
      </c>
      <c r="F806" s="3" t="str">
        <f t="shared" si="64"/>
        <v/>
      </c>
      <c r="G806" s="3" t="str">
        <f>IF(A806="","",IF(HOUR(A806)&lt;StartHour,StartHour,IF(HOUR(A806)&gt;FinishHour,FinishHour,HOUR(A806))))</f>
        <v/>
      </c>
      <c r="H806" s="3" t="str">
        <f t="shared" si="65"/>
        <v/>
      </c>
      <c r="I806" s="33" t="e">
        <f>IF(OR(A806="",B806=""),NA(),MAX(0,IF(A806-B806=0,SameDayCycleTimeSettingValue,(A806-B806) *24)))</f>
        <v>#N/A</v>
      </c>
      <c r="J806" s="33" t="e">
        <f>IF(OR(A806="",B806=""),NA(),MAX(0,IF(A806-B806=0,SameDayCycleTimeSettingValue,((A806-B806) *24)-(INT((A806-B806)) * (24-(FinishHour-StartHour))))))</f>
        <v>#N/A</v>
      </c>
      <c r="K806" s="3" t="e">
        <f ca="1">IF(OR(A806&lt;&gt;"",B806=""),NA(),MAX(0,IF(_xlfn.DAYS(NOW(),B806)=0,SameDayCycleTimeSettingValue,_xlfn.DAYS(NOW(),B806))))</f>
        <v>#N/A</v>
      </c>
    </row>
    <row r="807" spans="1:11" x14ac:dyDescent="0.25">
      <c r="A807" s="32" t="str">
        <f>IF(AND(TRIM(INDEX(CompletedDateValues,ROW(A807)))&lt;&gt;"",INDEX(CompletedDateValues,ROW(A807))&gt;0),INDEX(CompletedDateValues,ROW(A807)),"")</f>
        <v/>
      </c>
      <c r="B807" s="32" t="str">
        <f>IF(AND(TRIM(INDEX(StartDateValues,ROW(A807)))&lt;&gt;"",INDEX(StartDateValues,ROW(A807))&gt;0),INDEX(StartDateValues,ROW(A807)),"")</f>
        <v/>
      </c>
      <c r="C807" s="22" t="str">
        <f t="shared" si="61"/>
        <v/>
      </c>
      <c r="D807" s="3" t="str">
        <f t="shared" si="62"/>
        <v/>
      </c>
      <c r="E807" s="3" t="str">
        <f t="shared" si="63"/>
        <v/>
      </c>
      <c r="F807" s="3" t="str">
        <f t="shared" si="64"/>
        <v/>
      </c>
      <c r="G807" s="3" t="str">
        <f>IF(A807="","",IF(HOUR(A807)&lt;StartHour,StartHour,IF(HOUR(A807)&gt;FinishHour,FinishHour,HOUR(A807))))</f>
        <v/>
      </c>
      <c r="H807" s="3" t="str">
        <f t="shared" si="65"/>
        <v/>
      </c>
      <c r="I807" s="33" t="e">
        <f>IF(OR(A807="",B807=""),NA(),MAX(0,IF(A807-B807=0,SameDayCycleTimeSettingValue,(A807-B807) *24)))</f>
        <v>#N/A</v>
      </c>
      <c r="J807" s="33" t="e">
        <f>IF(OR(A807="",B807=""),NA(),MAX(0,IF(A807-B807=0,SameDayCycleTimeSettingValue,((A807-B807) *24)-(INT((A807-B807)) * (24-(FinishHour-StartHour))))))</f>
        <v>#N/A</v>
      </c>
      <c r="K807" s="3" t="e">
        <f ca="1">IF(OR(A807&lt;&gt;"",B807=""),NA(),MAX(0,IF(_xlfn.DAYS(NOW(),B807)=0,SameDayCycleTimeSettingValue,_xlfn.DAYS(NOW(),B807))))</f>
        <v>#N/A</v>
      </c>
    </row>
    <row r="808" spans="1:11" x14ac:dyDescent="0.25">
      <c r="A808" s="32" t="str">
        <f>IF(AND(TRIM(INDEX(CompletedDateValues,ROW(A808)))&lt;&gt;"",INDEX(CompletedDateValues,ROW(A808))&gt;0),INDEX(CompletedDateValues,ROW(A808)),"")</f>
        <v/>
      </c>
      <c r="B808" s="32" t="str">
        <f>IF(AND(TRIM(INDEX(StartDateValues,ROW(A808)))&lt;&gt;"",INDEX(StartDateValues,ROW(A808))&gt;0),INDEX(StartDateValues,ROW(A808)),"")</f>
        <v/>
      </c>
      <c r="C808" s="22" t="str">
        <f t="shared" si="61"/>
        <v/>
      </c>
      <c r="D808" s="3" t="str">
        <f t="shared" si="62"/>
        <v/>
      </c>
      <c r="E808" s="3" t="str">
        <f t="shared" si="63"/>
        <v/>
      </c>
      <c r="F808" s="3" t="str">
        <f t="shared" si="64"/>
        <v/>
      </c>
      <c r="G808" s="3" t="str">
        <f>IF(A808="","",IF(HOUR(A808)&lt;StartHour,StartHour,IF(HOUR(A808)&gt;FinishHour,FinishHour,HOUR(A808))))</f>
        <v/>
      </c>
      <c r="H808" s="3" t="str">
        <f t="shared" si="65"/>
        <v/>
      </c>
      <c r="I808" s="33" t="e">
        <f>IF(OR(A808="",B808=""),NA(),MAX(0,IF(A808-B808=0,SameDayCycleTimeSettingValue,(A808-B808) *24)))</f>
        <v>#N/A</v>
      </c>
      <c r="J808" s="33" t="e">
        <f>IF(OR(A808="",B808=""),NA(),MAX(0,IF(A808-B808=0,SameDayCycleTimeSettingValue,((A808-B808) *24)-(INT((A808-B808)) * (24-(FinishHour-StartHour))))))</f>
        <v>#N/A</v>
      </c>
      <c r="K808" s="3" t="e">
        <f ca="1">IF(OR(A808&lt;&gt;"",B808=""),NA(),MAX(0,IF(_xlfn.DAYS(NOW(),B808)=0,SameDayCycleTimeSettingValue,_xlfn.DAYS(NOW(),B808))))</f>
        <v>#N/A</v>
      </c>
    </row>
    <row r="809" spans="1:11" x14ac:dyDescent="0.25">
      <c r="A809" s="32" t="str">
        <f>IF(AND(TRIM(INDEX(CompletedDateValues,ROW(A809)))&lt;&gt;"",INDEX(CompletedDateValues,ROW(A809))&gt;0),INDEX(CompletedDateValues,ROW(A809)),"")</f>
        <v/>
      </c>
      <c r="B809" s="32" t="str">
        <f>IF(AND(TRIM(INDEX(StartDateValues,ROW(A809)))&lt;&gt;"",INDEX(StartDateValues,ROW(A809))&gt;0),INDEX(StartDateValues,ROW(A809)),"")</f>
        <v/>
      </c>
      <c r="C809" s="22" t="str">
        <f t="shared" si="61"/>
        <v/>
      </c>
      <c r="D809" s="3" t="str">
        <f t="shared" si="62"/>
        <v/>
      </c>
      <c r="E809" s="3" t="str">
        <f t="shared" si="63"/>
        <v/>
      </c>
      <c r="F809" s="3" t="str">
        <f t="shared" si="64"/>
        <v/>
      </c>
      <c r="G809" s="3" t="str">
        <f>IF(A809="","",IF(HOUR(A809)&lt;StartHour,StartHour,IF(HOUR(A809)&gt;FinishHour,FinishHour,HOUR(A809))))</f>
        <v/>
      </c>
      <c r="H809" s="3" t="str">
        <f t="shared" si="65"/>
        <v/>
      </c>
      <c r="I809" s="33" t="e">
        <f>IF(OR(A809="",B809=""),NA(),MAX(0,IF(A809-B809=0,SameDayCycleTimeSettingValue,(A809-B809) *24)))</f>
        <v>#N/A</v>
      </c>
      <c r="J809" s="33" t="e">
        <f>IF(OR(A809="",B809=""),NA(),MAX(0,IF(A809-B809=0,SameDayCycleTimeSettingValue,((A809-B809) *24)-(INT((A809-B809)) * (24-(FinishHour-StartHour))))))</f>
        <v>#N/A</v>
      </c>
      <c r="K809" s="3" t="e">
        <f ca="1">IF(OR(A809&lt;&gt;"",B809=""),NA(),MAX(0,IF(_xlfn.DAYS(NOW(),B809)=0,SameDayCycleTimeSettingValue,_xlfn.DAYS(NOW(),B809))))</f>
        <v>#N/A</v>
      </c>
    </row>
    <row r="810" spans="1:11" x14ac:dyDescent="0.25">
      <c r="A810" s="32" t="str">
        <f>IF(AND(TRIM(INDEX(CompletedDateValues,ROW(A810)))&lt;&gt;"",INDEX(CompletedDateValues,ROW(A810))&gt;0),INDEX(CompletedDateValues,ROW(A810)),"")</f>
        <v/>
      </c>
      <c r="B810" s="32" t="str">
        <f>IF(AND(TRIM(INDEX(StartDateValues,ROW(A810)))&lt;&gt;"",INDEX(StartDateValues,ROW(A810))&gt;0),INDEX(StartDateValues,ROW(A810)),"")</f>
        <v/>
      </c>
      <c r="C810" s="22" t="str">
        <f t="shared" si="61"/>
        <v/>
      </c>
      <c r="D810" s="3" t="str">
        <f t="shared" si="62"/>
        <v/>
      </c>
      <c r="E810" s="3" t="str">
        <f t="shared" si="63"/>
        <v/>
      </c>
      <c r="F810" s="3" t="str">
        <f t="shared" si="64"/>
        <v/>
      </c>
      <c r="G810" s="3" t="str">
        <f>IF(A810="","",IF(HOUR(A810)&lt;StartHour,StartHour,IF(HOUR(A810)&gt;FinishHour,FinishHour,HOUR(A810))))</f>
        <v/>
      </c>
      <c r="H810" s="3" t="str">
        <f t="shared" si="65"/>
        <v/>
      </c>
      <c r="I810" s="33" t="e">
        <f>IF(OR(A810="",B810=""),NA(),MAX(0,IF(A810-B810=0,SameDayCycleTimeSettingValue,(A810-B810) *24)))</f>
        <v>#N/A</v>
      </c>
      <c r="J810" s="33" t="e">
        <f>IF(OR(A810="",B810=""),NA(),MAX(0,IF(A810-B810=0,SameDayCycleTimeSettingValue,((A810-B810) *24)-(INT((A810-B810)) * (24-(FinishHour-StartHour))))))</f>
        <v>#N/A</v>
      </c>
      <c r="K810" s="3" t="e">
        <f ca="1">IF(OR(A810&lt;&gt;"",B810=""),NA(),MAX(0,IF(_xlfn.DAYS(NOW(),B810)=0,SameDayCycleTimeSettingValue,_xlfn.DAYS(NOW(),B810))))</f>
        <v>#N/A</v>
      </c>
    </row>
    <row r="811" spans="1:11" x14ac:dyDescent="0.25">
      <c r="A811" s="32" t="str">
        <f>IF(AND(TRIM(INDEX(CompletedDateValues,ROW(A811)))&lt;&gt;"",INDEX(CompletedDateValues,ROW(A811))&gt;0),INDEX(CompletedDateValues,ROW(A811)),"")</f>
        <v/>
      </c>
      <c r="B811" s="32" t="str">
        <f>IF(AND(TRIM(INDEX(StartDateValues,ROW(A811)))&lt;&gt;"",INDEX(StartDateValues,ROW(A811))&gt;0),INDEX(StartDateValues,ROW(A811)),"")</f>
        <v/>
      </c>
      <c r="C811" s="22" t="str">
        <f t="shared" si="61"/>
        <v/>
      </c>
      <c r="D811" s="3" t="str">
        <f t="shared" si="62"/>
        <v/>
      </c>
      <c r="E811" s="3" t="str">
        <f t="shared" si="63"/>
        <v/>
      </c>
      <c r="F811" s="3" t="str">
        <f t="shared" si="64"/>
        <v/>
      </c>
      <c r="G811" s="3" t="str">
        <f>IF(A811="","",IF(HOUR(A811)&lt;StartHour,StartHour,IF(HOUR(A811)&gt;FinishHour,FinishHour,HOUR(A811))))</f>
        <v/>
      </c>
      <c r="H811" s="3" t="str">
        <f t="shared" si="65"/>
        <v/>
      </c>
      <c r="I811" s="33" t="e">
        <f>IF(OR(A811="",B811=""),NA(),MAX(0,IF(A811-B811=0,SameDayCycleTimeSettingValue,(A811-B811) *24)))</f>
        <v>#N/A</v>
      </c>
      <c r="J811" s="33" t="e">
        <f>IF(OR(A811="",B811=""),NA(),MAX(0,IF(A811-B811=0,SameDayCycleTimeSettingValue,((A811-B811) *24)-(INT((A811-B811)) * (24-(FinishHour-StartHour))))))</f>
        <v>#N/A</v>
      </c>
      <c r="K811" s="3" t="e">
        <f ca="1">IF(OR(A811&lt;&gt;"",B811=""),NA(),MAX(0,IF(_xlfn.DAYS(NOW(),B811)=0,SameDayCycleTimeSettingValue,_xlfn.DAYS(NOW(),B811))))</f>
        <v>#N/A</v>
      </c>
    </row>
    <row r="812" spans="1:11" x14ac:dyDescent="0.25">
      <c r="A812" s="32" t="str">
        <f>IF(AND(TRIM(INDEX(CompletedDateValues,ROW(A812)))&lt;&gt;"",INDEX(CompletedDateValues,ROW(A812))&gt;0),INDEX(CompletedDateValues,ROW(A812)),"")</f>
        <v/>
      </c>
      <c r="B812" s="32" t="str">
        <f>IF(AND(TRIM(INDEX(StartDateValues,ROW(A812)))&lt;&gt;"",INDEX(StartDateValues,ROW(A812))&gt;0),INDEX(StartDateValues,ROW(A812)),"")</f>
        <v/>
      </c>
      <c r="C812" s="22" t="str">
        <f t="shared" si="61"/>
        <v/>
      </c>
      <c r="D812" s="3" t="str">
        <f t="shared" si="62"/>
        <v/>
      </c>
      <c r="E812" s="3" t="str">
        <f t="shared" si="63"/>
        <v/>
      </c>
      <c r="F812" s="3" t="str">
        <f t="shared" si="64"/>
        <v/>
      </c>
      <c r="G812" s="3" t="str">
        <f>IF(A812="","",IF(HOUR(A812)&lt;StartHour,StartHour,IF(HOUR(A812)&gt;FinishHour,FinishHour,HOUR(A812))))</f>
        <v/>
      </c>
      <c r="H812" s="3" t="str">
        <f t="shared" si="65"/>
        <v/>
      </c>
      <c r="I812" s="33" t="e">
        <f>IF(OR(A812="",B812=""),NA(),MAX(0,IF(A812-B812=0,SameDayCycleTimeSettingValue,(A812-B812) *24)))</f>
        <v>#N/A</v>
      </c>
      <c r="J812" s="33" t="e">
        <f>IF(OR(A812="",B812=""),NA(),MAX(0,IF(A812-B812=0,SameDayCycleTimeSettingValue,((A812-B812) *24)-(INT((A812-B812)) * (24-(FinishHour-StartHour))))))</f>
        <v>#N/A</v>
      </c>
      <c r="K812" s="3" t="e">
        <f ca="1">IF(OR(A812&lt;&gt;"",B812=""),NA(),MAX(0,IF(_xlfn.DAYS(NOW(),B812)=0,SameDayCycleTimeSettingValue,_xlfn.DAYS(NOW(),B812))))</f>
        <v>#N/A</v>
      </c>
    </row>
    <row r="813" spans="1:11" x14ac:dyDescent="0.25">
      <c r="A813" s="32" t="str">
        <f>IF(AND(TRIM(INDEX(CompletedDateValues,ROW(A813)))&lt;&gt;"",INDEX(CompletedDateValues,ROW(A813))&gt;0),INDEX(CompletedDateValues,ROW(A813)),"")</f>
        <v/>
      </c>
      <c r="B813" s="32" t="str">
        <f>IF(AND(TRIM(INDEX(StartDateValues,ROW(A813)))&lt;&gt;"",INDEX(StartDateValues,ROW(A813))&gt;0),INDEX(StartDateValues,ROW(A813)),"")</f>
        <v/>
      </c>
      <c r="C813" s="22" t="str">
        <f t="shared" si="61"/>
        <v/>
      </c>
      <c r="D813" s="3" t="str">
        <f t="shared" si="62"/>
        <v/>
      </c>
      <c r="E813" s="3" t="str">
        <f t="shared" si="63"/>
        <v/>
      </c>
      <c r="F813" s="3" t="str">
        <f t="shared" si="64"/>
        <v/>
      </c>
      <c r="G813" s="3" t="str">
        <f>IF(A813="","",IF(HOUR(A813)&lt;StartHour,StartHour,IF(HOUR(A813)&gt;FinishHour,FinishHour,HOUR(A813))))</f>
        <v/>
      </c>
      <c r="H813" s="3" t="str">
        <f t="shared" si="65"/>
        <v/>
      </c>
      <c r="I813" s="33" t="e">
        <f>IF(OR(A813="",B813=""),NA(),MAX(0,IF(A813-B813=0,SameDayCycleTimeSettingValue,(A813-B813) *24)))</f>
        <v>#N/A</v>
      </c>
      <c r="J813" s="33" t="e">
        <f>IF(OR(A813="",B813=""),NA(),MAX(0,IF(A813-B813=0,SameDayCycleTimeSettingValue,((A813-B813) *24)-(INT((A813-B813)) * (24-(FinishHour-StartHour))))))</f>
        <v>#N/A</v>
      </c>
      <c r="K813" s="3" t="e">
        <f ca="1">IF(OR(A813&lt;&gt;"",B813=""),NA(),MAX(0,IF(_xlfn.DAYS(NOW(),B813)=0,SameDayCycleTimeSettingValue,_xlfn.DAYS(NOW(),B813))))</f>
        <v>#N/A</v>
      </c>
    </row>
    <row r="814" spans="1:11" x14ac:dyDescent="0.25">
      <c r="A814" s="32" t="str">
        <f>IF(AND(TRIM(INDEX(CompletedDateValues,ROW(A814)))&lt;&gt;"",INDEX(CompletedDateValues,ROW(A814))&gt;0),INDEX(CompletedDateValues,ROW(A814)),"")</f>
        <v/>
      </c>
      <c r="B814" s="32" t="str">
        <f>IF(AND(TRIM(INDEX(StartDateValues,ROW(A814)))&lt;&gt;"",INDEX(StartDateValues,ROW(A814))&gt;0),INDEX(StartDateValues,ROW(A814)),"")</f>
        <v/>
      </c>
      <c r="C814" s="22" t="str">
        <f t="shared" si="61"/>
        <v/>
      </c>
      <c r="D814" s="3" t="str">
        <f t="shared" si="62"/>
        <v/>
      </c>
      <c r="E814" s="3" t="str">
        <f t="shared" si="63"/>
        <v/>
      </c>
      <c r="F814" s="3" t="str">
        <f t="shared" si="64"/>
        <v/>
      </c>
      <c r="G814" s="3" t="str">
        <f>IF(A814="","",IF(HOUR(A814)&lt;StartHour,StartHour,IF(HOUR(A814)&gt;FinishHour,FinishHour,HOUR(A814))))</f>
        <v/>
      </c>
      <c r="H814" s="3" t="str">
        <f t="shared" si="65"/>
        <v/>
      </c>
      <c r="I814" s="33" t="e">
        <f>IF(OR(A814="",B814=""),NA(),MAX(0,IF(A814-B814=0,SameDayCycleTimeSettingValue,(A814-B814) *24)))</f>
        <v>#N/A</v>
      </c>
      <c r="J814" s="33" t="e">
        <f>IF(OR(A814="",B814=""),NA(),MAX(0,IF(A814-B814=0,SameDayCycleTimeSettingValue,((A814-B814) *24)-(INT((A814-B814)) * (24-(FinishHour-StartHour))))))</f>
        <v>#N/A</v>
      </c>
      <c r="K814" s="3" t="e">
        <f ca="1">IF(OR(A814&lt;&gt;"",B814=""),NA(),MAX(0,IF(_xlfn.DAYS(NOW(),B814)=0,SameDayCycleTimeSettingValue,_xlfn.DAYS(NOW(),B814))))</f>
        <v>#N/A</v>
      </c>
    </row>
    <row r="815" spans="1:11" x14ac:dyDescent="0.25">
      <c r="A815" s="32" t="str">
        <f>IF(AND(TRIM(INDEX(CompletedDateValues,ROW(A815)))&lt;&gt;"",INDEX(CompletedDateValues,ROW(A815))&gt;0),INDEX(CompletedDateValues,ROW(A815)),"")</f>
        <v/>
      </c>
      <c r="B815" s="32" t="str">
        <f>IF(AND(TRIM(INDEX(StartDateValues,ROW(A815)))&lt;&gt;"",INDEX(StartDateValues,ROW(A815))&gt;0),INDEX(StartDateValues,ROW(A815)),"")</f>
        <v/>
      </c>
      <c r="C815" s="22" t="str">
        <f t="shared" si="61"/>
        <v/>
      </c>
      <c r="D815" s="3" t="str">
        <f t="shared" si="62"/>
        <v/>
      </c>
      <c r="E815" s="3" t="str">
        <f t="shared" si="63"/>
        <v/>
      </c>
      <c r="F815" s="3" t="str">
        <f t="shared" si="64"/>
        <v/>
      </c>
      <c r="G815" s="3" t="str">
        <f>IF(A815="","",IF(HOUR(A815)&lt;StartHour,StartHour,IF(HOUR(A815)&gt;FinishHour,FinishHour,HOUR(A815))))</f>
        <v/>
      </c>
      <c r="H815" s="3" t="str">
        <f t="shared" si="65"/>
        <v/>
      </c>
      <c r="I815" s="33" t="e">
        <f>IF(OR(A815="",B815=""),NA(),MAX(0,IF(A815-B815=0,SameDayCycleTimeSettingValue,(A815-B815) *24)))</f>
        <v>#N/A</v>
      </c>
      <c r="J815" s="33" t="e">
        <f>IF(OR(A815="",B815=""),NA(),MAX(0,IF(A815-B815=0,SameDayCycleTimeSettingValue,((A815-B815) *24)-(INT((A815-B815)) * (24-(FinishHour-StartHour))))))</f>
        <v>#N/A</v>
      </c>
      <c r="K815" s="3" t="e">
        <f ca="1">IF(OR(A815&lt;&gt;"",B815=""),NA(),MAX(0,IF(_xlfn.DAYS(NOW(),B815)=0,SameDayCycleTimeSettingValue,_xlfn.DAYS(NOW(),B815))))</f>
        <v>#N/A</v>
      </c>
    </row>
    <row r="816" spans="1:11" x14ac:dyDescent="0.25">
      <c r="A816" s="32" t="str">
        <f>IF(AND(TRIM(INDEX(CompletedDateValues,ROW(A816)))&lt;&gt;"",INDEX(CompletedDateValues,ROW(A816))&gt;0),INDEX(CompletedDateValues,ROW(A816)),"")</f>
        <v/>
      </c>
      <c r="B816" s="32" t="str">
        <f>IF(AND(TRIM(INDEX(StartDateValues,ROW(A816)))&lt;&gt;"",INDEX(StartDateValues,ROW(A816))&gt;0),INDEX(StartDateValues,ROW(A816)),"")</f>
        <v/>
      </c>
      <c r="C816" s="22" t="str">
        <f t="shared" si="61"/>
        <v/>
      </c>
      <c r="D816" s="3" t="str">
        <f t="shared" si="62"/>
        <v/>
      </c>
      <c r="E816" s="3" t="str">
        <f t="shared" si="63"/>
        <v/>
      </c>
      <c r="F816" s="3" t="str">
        <f t="shared" si="64"/>
        <v/>
      </c>
      <c r="G816" s="3" t="str">
        <f>IF(A816="","",IF(HOUR(A816)&lt;StartHour,StartHour,IF(HOUR(A816)&gt;FinishHour,FinishHour,HOUR(A816))))</f>
        <v/>
      </c>
      <c r="H816" s="3" t="str">
        <f t="shared" si="65"/>
        <v/>
      </c>
      <c r="I816" s="33" t="e">
        <f>IF(OR(A816="",B816=""),NA(),MAX(0,IF(A816-B816=0,SameDayCycleTimeSettingValue,(A816-B816) *24)))</f>
        <v>#N/A</v>
      </c>
      <c r="J816" s="33" t="e">
        <f>IF(OR(A816="",B816=""),NA(),MAX(0,IF(A816-B816=0,SameDayCycleTimeSettingValue,((A816-B816) *24)-(INT((A816-B816)) * (24-(FinishHour-StartHour))))))</f>
        <v>#N/A</v>
      </c>
      <c r="K816" s="3" t="e">
        <f ca="1">IF(OR(A816&lt;&gt;"",B816=""),NA(),MAX(0,IF(_xlfn.DAYS(NOW(),B816)=0,SameDayCycleTimeSettingValue,_xlfn.DAYS(NOW(),B816))))</f>
        <v>#N/A</v>
      </c>
    </row>
    <row r="817" spans="1:11" x14ac:dyDescent="0.25">
      <c r="A817" s="32" t="str">
        <f>IF(AND(TRIM(INDEX(CompletedDateValues,ROW(A817)))&lt;&gt;"",INDEX(CompletedDateValues,ROW(A817))&gt;0),INDEX(CompletedDateValues,ROW(A817)),"")</f>
        <v/>
      </c>
      <c r="B817" s="32" t="str">
        <f>IF(AND(TRIM(INDEX(StartDateValues,ROW(A817)))&lt;&gt;"",INDEX(StartDateValues,ROW(A817))&gt;0),INDEX(StartDateValues,ROW(A817)),"")</f>
        <v/>
      </c>
      <c r="C817" s="22" t="str">
        <f t="shared" si="61"/>
        <v/>
      </c>
      <c r="D817" s="3" t="str">
        <f t="shared" si="62"/>
        <v/>
      </c>
      <c r="E817" s="3" t="str">
        <f t="shared" si="63"/>
        <v/>
      </c>
      <c r="F817" s="3" t="str">
        <f t="shared" si="64"/>
        <v/>
      </c>
      <c r="G817" s="3" t="str">
        <f>IF(A817="","",IF(HOUR(A817)&lt;StartHour,StartHour,IF(HOUR(A817)&gt;FinishHour,FinishHour,HOUR(A817))))</f>
        <v/>
      </c>
      <c r="H817" s="3" t="str">
        <f t="shared" si="65"/>
        <v/>
      </c>
      <c r="I817" s="33" t="e">
        <f>IF(OR(A817="",B817=""),NA(),MAX(0,IF(A817-B817=0,SameDayCycleTimeSettingValue,(A817-B817) *24)))</f>
        <v>#N/A</v>
      </c>
      <c r="J817" s="33" t="e">
        <f>IF(OR(A817="",B817=""),NA(),MAX(0,IF(A817-B817=0,SameDayCycleTimeSettingValue,((A817-B817) *24)-(INT((A817-B817)) * (24-(FinishHour-StartHour))))))</f>
        <v>#N/A</v>
      </c>
      <c r="K817" s="3" t="e">
        <f ca="1">IF(OR(A817&lt;&gt;"",B817=""),NA(),MAX(0,IF(_xlfn.DAYS(NOW(),B817)=0,SameDayCycleTimeSettingValue,_xlfn.DAYS(NOW(),B817))))</f>
        <v>#N/A</v>
      </c>
    </row>
    <row r="818" spans="1:11" x14ac:dyDescent="0.25">
      <c r="A818" s="32" t="str">
        <f>IF(AND(TRIM(INDEX(CompletedDateValues,ROW(A818)))&lt;&gt;"",INDEX(CompletedDateValues,ROW(A818))&gt;0),INDEX(CompletedDateValues,ROW(A818)),"")</f>
        <v/>
      </c>
      <c r="B818" s="32" t="str">
        <f>IF(AND(TRIM(INDEX(StartDateValues,ROW(A818)))&lt;&gt;"",INDEX(StartDateValues,ROW(A818))&gt;0),INDEX(StartDateValues,ROW(A818)),"")</f>
        <v/>
      </c>
      <c r="C818" s="22" t="str">
        <f t="shared" si="61"/>
        <v/>
      </c>
      <c r="D818" s="3" t="str">
        <f t="shared" si="62"/>
        <v/>
      </c>
      <c r="E818" s="3" t="str">
        <f t="shared" si="63"/>
        <v/>
      </c>
      <c r="F818" s="3" t="str">
        <f t="shared" si="64"/>
        <v/>
      </c>
      <c r="G818" s="3" t="str">
        <f>IF(A818="","",IF(HOUR(A818)&lt;StartHour,StartHour,IF(HOUR(A818)&gt;FinishHour,FinishHour,HOUR(A818))))</f>
        <v/>
      </c>
      <c r="H818" s="3" t="str">
        <f t="shared" si="65"/>
        <v/>
      </c>
      <c r="I818" s="33" t="e">
        <f>IF(OR(A818="",B818=""),NA(),MAX(0,IF(A818-B818=0,SameDayCycleTimeSettingValue,(A818-B818) *24)))</f>
        <v>#N/A</v>
      </c>
      <c r="J818" s="33" t="e">
        <f>IF(OR(A818="",B818=""),NA(),MAX(0,IF(A818-B818=0,SameDayCycleTimeSettingValue,((A818-B818) *24)-(INT((A818-B818)) * (24-(FinishHour-StartHour))))))</f>
        <v>#N/A</v>
      </c>
      <c r="K818" s="3" t="e">
        <f ca="1">IF(OR(A818&lt;&gt;"",B818=""),NA(),MAX(0,IF(_xlfn.DAYS(NOW(),B818)=0,SameDayCycleTimeSettingValue,_xlfn.DAYS(NOW(),B818))))</f>
        <v>#N/A</v>
      </c>
    </row>
    <row r="819" spans="1:11" x14ac:dyDescent="0.25">
      <c r="A819" s="32" t="str">
        <f>IF(AND(TRIM(INDEX(CompletedDateValues,ROW(A819)))&lt;&gt;"",INDEX(CompletedDateValues,ROW(A819))&gt;0),INDEX(CompletedDateValues,ROW(A819)),"")</f>
        <v/>
      </c>
      <c r="B819" s="32" t="str">
        <f>IF(AND(TRIM(INDEX(StartDateValues,ROW(A819)))&lt;&gt;"",INDEX(StartDateValues,ROW(A819))&gt;0),INDEX(StartDateValues,ROW(A819)),"")</f>
        <v/>
      </c>
      <c r="C819" s="22" t="str">
        <f t="shared" si="61"/>
        <v/>
      </c>
      <c r="D819" s="3" t="str">
        <f t="shared" si="62"/>
        <v/>
      </c>
      <c r="E819" s="3" t="str">
        <f t="shared" si="63"/>
        <v/>
      </c>
      <c r="F819" s="3" t="str">
        <f t="shared" si="64"/>
        <v/>
      </c>
      <c r="G819" s="3" t="str">
        <f>IF(A819="","",IF(HOUR(A819)&lt;StartHour,StartHour,IF(HOUR(A819)&gt;FinishHour,FinishHour,HOUR(A819))))</f>
        <v/>
      </c>
      <c r="H819" s="3" t="str">
        <f t="shared" si="65"/>
        <v/>
      </c>
      <c r="I819" s="33" t="e">
        <f>IF(OR(A819="",B819=""),NA(),MAX(0,IF(A819-B819=0,SameDayCycleTimeSettingValue,(A819-B819) *24)))</f>
        <v>#N/A</v>
      </c>
      <c r="J819" s="33" t="e">
        <f>IF(OR(A819="",B819=""),NA(),MAX(0,IF(A819-B819=0,SameDayCycleTimeSettingValue,((A819-B819) *24)-(INT((A819-B819)) * (24-(FinishHour-StartHour))))))</f>
        <v>#N/A</v>
      </c>
      <c r="K819" s="3" t="e">
        <f ca="1">IF(OR(A819&lt;&gt;"",B819=""),NA(),MAX(0,IF(_xlfn.DAYS(NOW(),B819)=0,SameDayCycleTimeSettingValue,_xlfn.DAYS(NOW(),B819))))</f>
        <v>#N/A</v>
      </c>
    </row>
    <row r="820" spans="1:11" x14ac:dyDescent="0.25">
      <c r="A820" s="32" t="str">
        <f>IF(AND(TRIM(INDEX(CompletedDateValues,ROW(A820)))&lt;&gt;"",INDEX(CompletedDateValues,ROW(A820))&gt;0),INDEX(CompletedDateValues,ROW(A820)),"")</f>
        <v/>
      </c>
      <c r="B820" s="32" t="str">
        <f>IF(AND(TRIM(INDEX(StartDateValues,ROW(A820)))&lt;&gt;"",INDEX(StartDateValues,ROW(A820))&gt;0),INDEX(StartDateValues,ROW(A820)),"")</f>
        <v/>
      </c>
      <c r="C820" s="22" t="str">
        <f t="shared" si="61"/>
        <v/>
      </c>
      <c r="D820" s="3" t="str">
        <f t="shared" si="62"/>
        <v/>
      </c>
      <c r="E820" s="3" t="str">
        <f t="shared" si="63"/>
        <v/>
      </c>
      <c r="F820" s="3" t="str">
        <f t="shared" si="64"/>
        <v/>
      </c>
      <c r="G820" s="3" t="str">
        <f>IF(A820="","",IF(HOUR(A820)&lt;StartHour,StartHour,IF(HOUR(A820)&gt;FinishHour,FinishHour,HOUR(A820))))</f>
        <v/>
      </c>
      <c r="H820" s="3" t="str">
        <f t="shared" si="65"/>
        <v/>
      </c>
      <c r="I820" s="33" t="e">
        <f>IF(OR(A820="",B820=""),NA(),MAX(0,IF(A820-B820=0,SameDayCycleTimeSettingValue,(A820-B820) *24)))</f>
        <v>#N/A</v>
      </c>
      <c r="J820" s="33" t="e">
        <f>IF(OR(A820="",B820=""),NA(),MAX(0,IF(A820-B820=0,SameDayCycleTimeSettingValue,((A820-B820) *24)-(INT((A820-B820)) * (24-(FinishHour-StartHour))))))</f>
        <v>#N/A</v>
      </c>
      <c r="K820" s="3" t="e">
        <f ca="1">IF(OR(A820&lt;&gt;"",B820=""),NA(),MAX(0,IF(_xlfn.DAYS(NOW(),B820)=0,SameDayCycleTimeSettingValue,_xlfn.DAYS(NOW(),B820))))</f>
        <v>#N/A</v>
      </c>
    </row>
    <row r="821" spans="1:11" x14ac:dyDescent="0.25">
      <c r="A821" s="32" t="str">
        <f>IF(AND(TRIM(INDEX(CompletedDateValues,ROW(A821)))&lt;&gt;"",INDEX(CompletedDateValues,ROW(A821))&gt;0),INDEX(CompletedDateValues,ROW(A821)),"")</f>
        <v/>
      </c>
      <c r="B821" s="32" t="str">
        <f>IF(AND(TRIM(INDEX(StartDateValues,ROW(A821)))&lt;&gt;"",INDEX(StartDateValues,ROW(A821))&gt;0),INDEX(StartDateValues,ROW(A821)),"")</f>
        <v/>
      </c>
      <c r="C821" s="22" t="str">
        <f t="shared" si="61"/>
        <v/>
      </c>
      <c r="D821" s="3" t="str">
        <f t="shared" si="62"/>
        <v/>
      </c>
      <c r="E821" s="3" t="str">
        <f t="shared" si="63"/>
        <v/>
      </c>
      <c r="F821" s="3" t="str">
        <f t="shared" si="64"/>
        <v/>
      </c>
      <c r="G821" s="3" t="str">
        <f>IF(A821="","",IF(HOUR(A821)&lt;StartHour,StartHour,IF(HOUR(A821)&gt;FinishHour,FinishHour,HOUR(A821))))</f>
        <v/>
      </c>
      <c r="H821" s="3" t="str">
        <f t="shared" si="65"/>
        <v/>
      </c>
      <c r="I821" s="33" t="e">
        <f>IF(OR(A821="",B821=""),NA(),MAX(0,IF(A821-B821=0,SameDayCycleTimeSettingValue,(A821-B821) *24)))</f>
        <v>#N/A</v>
      </c>
      <c r="J821" s="33" t="e">
        <f>IF(OR(A821="",B821=""),NA(),MAX(0,IF(A821-B821=0,SameDayCycleTimeSettingValue,((A821-B821) *24)-(INT((A821-B821)) * (24-(FinishHour-StartHour))))))</f>
        <v>#N/A</v>
      </c>
      <c r="K821" s="3" t="e">
        <f ca="1">IF(OR(A821&lt;&gt;"",B821=""),NA(),MAX(0,IF(_xlfn.DAYS(NOW(),B821)=0,SameDayCycleTimeSettingValue,_xlfn.DAYS(NOW(),B821))))</f>
        <v>#N/A</v>
      </c>
    </row>
    <row r="822" spans="1:11" x14ac:dyDescent="0.25">
      <c r="A822" s="32" t="str">
        <f>IF(AND(TRIM(INDEX(CompletedDateValues,ROW(A822)))&lt;&gt;"",INDEX(CompletedDateValues,ROW(A822))&gt;0),INDEX(CompletedDateValues,ROW(A822)),"")</f>
        <v/>
      </c>
      <c r="B822" s="32" t="str">
        <f>IF(AND(TRIM(INDEX(StartDateValues,ROW(A822)))&lt;&gt;"",INDEX(StartDateValues,ROW(A822))&gt;0),INDEX(StartDateValues,ROW(A822)),"")</f>
        <v/>
      </c>
      <c r="C822" s="22" t="str">
        <f t="shared" si="61"/>
        <v/>
      </c>
      <c r="D822" s="3" t="str">
        <f t="shared" si="62"/>
        <v/>
      </c>
      <c r="E822" s="3" t="str">
        <f t="shared" si="63"/>
        <v/>
      </c>
      <c r="F822" s="3" t="str">
        <f t="shared" si="64"/>
        <v/>
      </c>
      <c r="G822" s="3" t="str">
        <f>IF(A822="","",IF(HOUR(A822)&lt;StartHour,StartHour,IF(HOUR(A822)&gt;FinishHour,FinishHour,HOUR(A822))))</f>
        <v/>
      </c>
      <c r="H822" s="3" t="str">
        <f t="shared" si="65"/>
        <v/>
      </c>
      <c r="I822" s="33" t="e">
        <f>IF(OR(A822="",B822=""),NA(),MAX(0,IF(A822-B822=0,SameDayCycleTimeSettingValue,(A822-B822) *24)))</f>
        <v>#N/A</v>
      </c>
      <c r="J822" s="33" t="e">
        <f>IF(OR(A822="",B822=""),NA(),MAX(0,IF(A822-B822=0,SameDayCycleTimeSettingValue,((A822-B822) *24)-(INT((A822-B822)) * (24-(FinishHour-StartHour))))))</f>
        <v>#N/A</v>
      </c>
      <c r="K822" s="3" t="e">
        <f ca="1">IF(OR(A822&lt;&gt;"",B822=""),NA(),MAX(0,IF(_xlfn.DAYS(NOW(),B822)=0,SameDayCycleTimeSettingValue,_xlfn.DAYS(NOW(),B822))))</f>
        <v>#N/A</v>
      </c>
    </row>
    <row r="823" spans="1:11" x14ac:dyDescent="0.25">
      <c r="A823" s="32" t="str">
        <f>IF(AND(TRIM(INDEX(CompletedDateValues,ROW(A823)))&lt;&gt;"",INDEX(CompletedDateValues,ROW(A823))&gt;0),INDEX(CompletedDateValues,ROW(A823)),"")</f>
        <v/>
      </c>
      <c r="B823" s="32" t="str">
        <f>IF(AND(TRIM(INDEX(StartDateValues,ROW(A823)))&lt;&gt;"",INDEX(StartDateValues,ROW(A823))&gt;0),INDEX(StartDateValues,ROW(A823)),"")</f>
        <v/>
      </c>
      <c r="C823" s="22" t="str">
        <f t="shared" si="61"/>
        <v/>
      </c>
      <c r="D823" s="3" t="str">
        <f t="shared" si="62"/>
        <v/>
      </c>
      <c r="E823" s="3" t="str">
        <f t="shared" si="63"/>
        <v/>
      </c>
      <c r="F823" s="3" t="str">
        <f t="shared" si="64"/>
        <v/>
      </c>
      <c r="G823" s="3" t="str">
        <f>IF(A823="","",IF(HOUR(A823)&lt;StartHour,StartHour,IF(HOUR(A823)&gt;FinishHour,FinishHour,HOUR(A823))))</f>
        <v/>
      </c>
      <c r="H823" s="3" t="str">
        <f t="shared" si="65"/>
        <v/>
      </c>
      <c r="I823" s="33" t="e">
        <f>IF(OR(A823="",B823=""),NA(),MAX(0,IF(A823-B823=0,SameDayCycleTimeSettingValue,(A823-B823) *24)))</f>
        <v>#N/A</v>
      </c>
      <c r="J823" s="33" t="e">
        <f>IF(OR(A823="",B823=""),NA(),MAX(0,IF(A823-B823=0,SameDayCycleTimeSettingValue,((A823-B823) *24)-(INT((A823-B823)) * (24-(FinishHour-StartHour))))))</f>
        <v>#N/A</v>
      </c>
      <c r="K823" s="3" t="e">
        <f ca="1">IF(OR(A823&lt;&gt;"",B823=""),NA(),MAX(0,IF(_xlfn.DAYS(NOW(),B823)=0,SameDayCycleTimeSettingValue,_xlfn.DAYS(NOW(),B823))))</f>
        <v>#N/A</v>
      </c>
    </row>
    <row r="824" spans="1:11" x14ac:dyDescent="0.25">
      <c r="A824" s="32" t="str">
        <f>IF(AND(TRIM(INDEX(CompletedDateValues,ROW(A824)))&lt;&gt;"",INDEX(CompletedDateValues,ROW(A824))&gt;0),INDEX(CompletedDateValues,ROW(A824)),"")</f>
        <v/>
      </c>
      <c r="B824" s="32" t="str">
        <f>IF(AND(TRIM(INDEX(StartDateValues,ROW(A824)))&lt;&gt;"",INDEX(StartDateValues,ROW(A824))&gt;0),INDEX(StartDateValues,ROW(A824)),"")</f>
        <v/>
      </c>
      <c r="C824" s="22" t="str">
        <f t="shared" si="61"/>
        <v/>
      </c>
      <c r="D824" s="3" t="str">
        <f t="shared" si="62"/>
        <v/>
      </c>
      <c r="E824" s="3" t="str">
        <f t="shared" si="63"/>
        <v/>
      </c>
      <c r="F824" s="3" t="str">
        <f t="shared" si="64"/>
        <v/>
      </c>
      <c r="G824" s="3" t="str">
        <f>IF(A824="","",IF(HOUR(A824)&lt;StartHour,StartHour,IF(HOUR(A824)&gt;FinishHour,FinishHour,HOUR(A824))))</f>
        <v/>
      </c>
      <c r="H824" s="3" t="str">
        <f t="shared" si="65"/>
        <v/>
      </c>
      <c r="I824" s="33" t="e">
        <f>IF(OR(A824="",B824=""),NA(),MAX(0,IF(A824-B824=0,SameDayCycleTimeSettingValue,(A824-B824) *24)))</f>
        <v>#N/A</v>
      </c>
      <c r="J824" s="33" t="e">
        <f>IF(OR(A824="",B824=""),NA(),MAX(0,IF(A824-B824=0,SameDayCycleTimeSettingValue,((A824-B824) *24)-(INT((A824-B824)) * (24-(FinishHour-StartHour))))))</f>
        <v>#N/A</v>
      </c>
      <c r="K824" s="3" t="e">
        <f ca="1">IF(OR(A824&lt;&gt;"",B824=""),NA(),MAX(0,IF(_xlfn.DAYS(NOW(),B824)=0,SameDayCycleTimeSettingValue,_xlfn.DAYS(NOW(),B824))))</f>
        <v>#N/A</v>
      </c>
    </row>
    <row r="825" spans="1:11" x14ac:dyDescent="0.25">
      <c r="A825" s="32" t="str">
        <f>IF(AND(TRIM(INDEX(CompletedDateValues,ROW(A825)))&lt;&gt;"",INDEX(CompletedDateValues,ROW(A825))&gt;0),INDEX(CompletedDateValues,ROW(A825)),"")</f>
        <v/>
      </c>
      <c r="B825" s="32" t="str">
        <f>IF(AND(TRIM(INDEX(StartDateValues,ROW(A825)))&lt;&gt;"",INDEX(StartDateValues,ROW(A825))&gt;0),INDEX(StartDateValues,ROW(A825)),"")</f>
        <v/>
      </c>
      <c r="C825" s="22" t="str">
        <f t="shared" si="61"/>
        <v/>
      </c>
      <c r="D825" s="3" t="str">
        <f t="shared" si="62"/>
        <v/>
      </c>
      <c r="E825" s="3" t="str">
        <f t="shared" si="63"/>
        <v/>
      </c>
      <c r="F825" s="3" t="str">
        <f t="shared" si="64"/>
        <v/>
      </c>
      <c r="G825" s="3" t="str">
        <f>IF(A825="","",IF(HOUR(A825)&lt;StartHour,StartHour,IF(HOUR(A825)&gt;FinishHour,FinishHour,HOUR(A825))))</f>
        <v/>
      </c>
      <c r="H825" s="3" t="str">
        <f t="shared" si="65"/>
        <v/>
      </c>
      <c r="I825" s="33" t="e">
        <f>IF(OR(A825="",B825=""),NA(),MAX(0,IF(A825-B825=0,SameDayCycleTimeSettingValue,(A825-B825) *24)))</f>
        <v>#N/A</v>
      </c>
      <c r="J825" s="33" t="e">
        <f>IF(OR(A825="",B825=""),NA(),MAX(0,IF(A825-B825=0,SameDayCycleTimeSettingValue,((A825-B825) *24)-(INT((A825-B825)) * (24-(FinishHour-StartHour))))))</f>
        <v>#N/A</v>
      </c>
      <c r="K825" s="3" t="e">
        <f ca="1">IF(OR(A825&lt;&gt;"",B825=""),NA(),MAX(0,IF(_xlfn.DAYS(NOW(),B825)=0,SameDayCycleTimeSettingValue,_xlfn.DAYS(NOW(),B825))))</f>
        <v>#N/A</v>
      </c>
    </row>
    <row r="826" spans="1:11" x14ac:dyDescent="0.25">
      <c r="A826" s="32" t="str">
        <f>IF(AND(TRIM(INDEX(CompletedDateValues,ROW(A826)))&lt;&gt;"",INDEX(CompletedDateValues,ROW(A826))&gt;0),INDEX(CompletedDateValues,ROW(A826)),"")</f>
        <v/>
      </c>
      <c r="B826" s="32" t="str">
        <f>IF(AND(TRIM(INDEX(StartDateValues,ROW(A826)))&lt;&gt;"",INDEX(StartDateValues,ROW(A826))&gt;0),INDEX(StartDateValues,ROW(A826)),"")</f>
        <v/>
      </c>
      <c r="C826" s="22" t="str">
        <f t="shared" si="61"/>
        <v/>
      </c>
      <c r="D826" s="3" t="str">
        <f t="shared" si="62"/>
        <v/>
      </c>
      <c r="E826" s="3" t="str">
        <f t="shared" si="63"/>
        <v/>
      </c>
      <c r="F826" s="3" t="str">
        <f t="shared" si="64"/>
        <v/>
      </c>
      <c r="G826" s="3" t="str">
        <f>IF(A826="","",IF(HOUR(A826)&lt;StartHour,StartHour,IF(HOUR(A826)&gt;FinishHour,FinishHour,HOUR(A826))))</f>
        <v/>
      </c>
      <c r="H826" s="3" t="str">
        <f t="shared" si="65"/>
        <v/>
      </c>
      <c r="I826" s="33" t="e">
        <f>IF(OR(A826="",B826=""),NA(),MAX(0,IF(A826-B826=0,SameDayCycleTimeSettingValue,(A826-B826) *24)))</f>
        <v>#N/A</v>
      </c>
      <c r="J826" s="33" t="e">
        <f>IF(OR(A826="",B826=""),NA(),MAX(0,IF(A826-B826=0,SameDayCycleTimeSettingValue,((A826-B826) *24)-(INT((A826-B826)) * (24-(FinishHour-StartHour))))))</f>
        <v>#N/A</v>
      </c>
      <c r="K826" s="3" t="e">
        <f ca="1">IF(OR(A826&lt;&gt;"",B826=""),NA(),MAX(0,IF(_xlfn.DAYS(NOW(),B826)=0,SameDayCycleTimeSettingValue,_xlfn.DAYS(NOW(),B826))))</f>
        <v>#N/A</v>
      </c>
    </row>
    <row r="827" spans="1:11" x14ac:dyDescent="0.25">
      <c r="A827" s="32" t="str">
        <f>IF(AND(TRIM(INDEX(CompletedDateValues,ROW(A827)))&lt;&gt;"",INDEX(CompletedDateValues,ROW(A827))&gt;0),INDEX(CompletedDateValues,ROW(A827)),"")</f>
        <v/>
      </c>
      <c r="B827" s="32" t="str">
        <f>IF(AND(TRIM(INDEX(StartDateValues,ROW(A827)))&lt;&gt;"",INDEX(StartDateValues,ROW(A827))&gt;0),INDEX(StartDateValues,ROW(A827)),"")</f>
        <v/>
      </c>
      <c r="C827" s="22" t="str">
        <f t="shared" si="61"/>
        <v/>
      </c>
      <c r="D827" s="3" t="str">
        <f t="shared" si="62"/>
        <v/>
      </c>
      <c r="E827" s="3" t="str">
        <f t="shared" si="63"/>
        <v/>
      </c>
      <c r="F827" s="3" t="str">
        <f t="shared" si="64"/>
        <v/>
      </c>
      <c r="G827" s="3" t="str">
        <f>IF(A827="","",IF(HOUR(A827)&lt;StartHour,StartHour,IF(HOUR(A827)&gt;FinishHour,FinishHour,HOUR(A827))))</f>
        <v/>
      </c>
      <c r="H827" s="3" t="str">
        <f t="shared" si="65"/>
        <v/>
      </c>
      <c r="I827" s="33" t="e">
        <f>IF(OR(A827="",B827=""),NA(),MAX(0,IF(A827-B827=0,SameDayCycleTimeSettingValue,(A827-B827) *24)))</f>
        <v>#N/A</v>
      </c>
      <c r="J827" s="33" t="e">
        <f>IF(OR(A827="",B827=""),NA(),MAX(0,IF(A827-B827=0,SameDayCycleTimeSettingValue,((A827-B827) *24)-(INT((A827-B827)) * (24-(FinishHour-StartHour))))))</f>
        <v>#N/A</v>
      </c>
      <c r="K827" s="3" t="e">
        <f ca="1">IF(OR(A827&lt;&gt;"",B827=""),NA(),MAX(0,IF(_xlfn.DAYS(NOW(),B827)=0,SameDayCycleTimeSettingValue,_xlfn.DAYS(NOW(),B827))))</f>
        <v>#N/A</v>
      </c>
    </row>
    <row r="828" spans="1:11" x14ac:dyDescent="0.25">
      <c r="A828" s="32" t="str">
        <f>IF(AND(TRIM(INDEX(CompletedDateValues,ROW(A828)))&lt;&gt;"",INDEX(CompletedDateValues,ROW(A828))&gt;0),INDEX(CompletedDateValues,ROW(A828)),"")</f>
        <v/>
      </c>
      <c r="B828" s="32" t="str">
        <f>IF(AND(TRIM(INDEX(StartDateValues,ROW(A828)))&lt;&gt;"",INDEX(StartDateValues,ROW(A828))&gt;0),INDEX(StartDateValues,ROW(A828)),"")</f>
        <v/>
      </c>
      <c r="C828" s="22" t="str">
        <f t="shared" si="61"/>
        <v/>
      </c>
      <c r="D828" s="3" t="str">
        <f t="shared" si="62"/>
        <v/>
      </c>
      <c r="E828" s="3" t="str">
        <f t="shared" si="63"/>
        <v/>
      </c>
      <c r="F828" s="3" t="str">
        <f t="shared" si="64"/>
        <v/>
      </c>
      <c r="G828" s="3" t="str">
        <f>IF(A828="","",IF(HOUR(A828)&lt;StartHour,StartHour,IF(HOUR(A828)&gt;FinishHour,FinishHour,HOUR(A828))))</f>
        <v/>
      </c>
      <c r="H828" s="3" t="str">
        <f t="shared" si="65"/>
        <v/>
      </c>
      <c r="I828" s="33" t="e">
        <f>IF(OR(A828="",B828=""),NA(),MAX(0,IF(A828-B828=0,SameDayCycleTimeSettingValue,(A828-B828) *24)))</f>
        <v>#N/A</v>
      </c>
      <c r="J828" s="33" t="e">
        <f>IF(OR(A828="",B828=""),NA(),MAX(0,IF(A828-B828=0,SameDayCycleTimeSettingValue,((A828-B828) *24)-(INT((A828-B828)) * (24-(FinishHour-StartHour))))))</f>
        <v>#N/A</v>
      </c>
      <c r="K828" s="3" t="e">
        <f ca="1">IF(OR(A828&lt;&gt;"",B828=""),NA(),MAX(0,IF(_xlfn.DAYS(NOW(),B828)=0,SameDayCycleTimeSettingValue,_xlfn.DAYS(NOW(),B828))))</f>
        <v>#N/A</v>
      </c>
    </row>
    <row r="829" spans="1:11" x14ac:dyDescent="0.25">
      <c r="A829" s="32" t="str">
        <f>IF(AND(TRIM(INDEX(CompletedDateValues,ROW(A829)))&lt;&gt;"",INDEX(CompletedDateValues,ROW(A829))&gt;0),INDEX(CompletedDateValues,ROW(A829)),"")</f>
        <v/>
      </c>
      <c r="B829" s="32" t="str">
        <f>IF(AND(TRIM(INDEX(StartDateValues,ROW(A829)))&lt;&gt;"",INDEX(StartDateValues,ROW(A829))&gt;0),INDEX(StartDateValues,ROW(A829)),"")</f>
        <v/>
      </c>
      <c r="C829" s="22" t="str">
        <f t="shared" si="61"/>
        <v/>
      </c>
      <c r="D829" s="3" t="str">
        <f t="shared" si="62"/>
        <v/>
      </c>
      <c r="E829" s="3" t="str">
        <f t="shared" si="63"/>
        <v/>
      </c>
      <c r="F829" s="3" t="str">
        <f t="shared" si="64"/>
        <v/>
      </c>
      <c r="G829" s="3" t="str">
        <f>IF(A829="","",IF(HOUR(A829)&lt;StartHour,StartHour,IF(HOUR(A829)&gt;FinishHour,FinishHour,HOUR(A829))))</f>
        <v/>
      </c>
      <c r="H829" s="3" t="str">
        <f t="shared" si="65"/>
        <v/>
      </c>
      <c r="I829" s="33" t="e">
        <f>IF(OR(A829="",B829=""),NA(),MAX(0,IF(A829-B829=0,SameDayCycleTimeSettingValue,(A829-B829) *24)))</f>
        <v>#N/A</v>
      </c>
      <c r="J829" s="33" t="e">
        <f>IF(OR(A829="",B829=""),NA(),MAX(0,IF(A829-B829=0,SameDayCycleTimeSettingValue,((A829-B829) *24)-(INT((A829-B829)) * (24-(FinishHour-StartHour))))))</f>
        <v>#N/A</v>
      </c>
      <c r="K829" s="3" t="e">
        <f ca="1">IF(OR(A829&lt;&gt;"",B829=""),NA(),MAX(0,IF(_xlfn.DAYS(NOW(),B829)=0,SameDayCycleTimeSettingValue,_xlfn.DAYS(NOW(),B829))))</f>
        <v>#N/A</v>
      </c>
    </row>
    <row r="830" spans="1:11" x14ac:dyDescent="0.25">
      <c r="A830" s="32" t="str">
        <f>IF(AND(TRIM(INDEX(CompletedDateValues,ROW(A830)))&lt;&gt;"",INDEX(CompletedDateValues,ROW(A830))&gt;0),INDEX(CompletedDateValues,ROW(A830)),"")</f>
        <v/>
      </c>
      <c r="B830" s="32" t="str">
        <f>IF(AND(TRIM(INDEX(StartDateValues,ROW(A830)))&lt;&gt;"",INDEX(StartDateValues,ROW(A830))&gt;0),INDEX(StartDateValues,ROW(A830)),"")</f>
        <v/>
      </c>
      <c r="C830" s="22" t="str">
        <f t="shared" si="61"/>
        <v/>
      </c>
      <c r="D830" s="3" t="str">
        <f t="shared" si="62"/>
        <v/>
      </c>
      <c r="E830" s="3" t="str">
        <f t="shared" si="63"/>
        <v/>
      </c>
      <c r="F830" s="3" t="str">
        <f t="shared" si="64"/>
        <v/>
      </c>
      <c r="G830" s="3" t="str">
        <f>IF(A830="","",IF(HOUR(A830)&lt;StartHour,StartHour,IF(HOUR(A830)&gt;FinishHour,FinishHour,HOUR(A830))))</f>
        <v/>
      </c>
      <c r="H830" s="3" t="str">
        <f t="shared" si="65"/>
        <v/>
      </c>
      <c r="I830" s="33" t="e">
        <f>IF(OR(A830="",B830=""),NA(),MAX(0,IF(A830-B830=0,SameDayCycleTimeSettingValue,(A830-B830) *24)))</f>
        <v>#N/A</v>
      </c>
      <c r="J830" s="33" t="e">
        <f>IF(OR(A830="",B830=""),NA(),MAX(0,IF(A830-B830=0,SameDayCycleTimeSettingValue,((A830-B830) *24)-(INT((A830-B830)) * (24-(FinishHour-StartHour))))))</f>
        <v>#N/A</v>
      </c>
      <c r="K830" s="3" t="e">
        <f ca="1">IF(OR(A830&lt;&gt;"",B830=""),NA(),MAX(0,IF(_xlfn.DAYS(NOW(),B830)=0,SameDayCycleTimeSettingValue,_xlfn.DAYS(NOW(),B830))))</f>
        <v>#N/A</v>
      </c>
    </row>
    <row r="831" spans="1:11" x14ac:dyDescent="0.25">
      <c r="A831" s="32" t="str">
        <f>IF(AND(TRIM(INDEX(CompletedDateValues,ROW(A831)))&lt;&gt;"",INDEX(CompletedDateValues,ROW(A831))&gt;0),INDEX(CompletedDateValues,ROW(A831)),"")</f>
        <v/>
      </c>
      <c r="B831" s="32" t="str">
        <f>IF(AND(TRIM(INDEX(StartDateValues,ROW(A831)))&lt;&gt;"",INDEX(StartDateValues,ROW(A831))&gt;0),INDEX(StartDateValues,ROW(A831)),"")</f>
        <v/>
      </c>
      <c r="C831" s="22" t="str">
        <f t="shared" si="61"/>
        <v/>
      </c>
      <c r="D831" s="3" t="str">
        <f t="shared" si="62"/>
        <v/>
      </c>
      <c r="E831" s="3" t="str">
        <f t="shared" si="63"/>
        <v/>
      </c>
      <c r="F831" s="3" t="str">
        <f t="shared" si="64"/>
        <v/>
      </c>
      <c r="G831" s="3" t="str">
        <f>IF(A831="","",IF(HOUR(A831)&lt;StartHour,StartHour,IF(HOUR(A831)&gt;FinishHour,FinishHour,HOUR(A831))))</f>
        <v/>
      </c>
      <c r="H831" s="3" t="str">
        <f t="shared" si="65"/>
        <v/>
      </c>
      <c r="I831" s="33" t="e">
        <f>IF(OR(A831="",B831=""),NA(),MAX(0,IF(A831-B831=0,SameDayCycleTimeSettingValue,(A831-B831) *24)))</f>
        <v>#N/A</v>
      </c>
      <c r="J831" s="33" t="e">
        <f>IF(OR(A831="",B831=""),NA(),MAX(0,IF(A831-B831=0,SameDayCycleTimeSettingValue,((A831-B831) *24)-(INT((A831-B831)) * (24-(FinishHour-StartHour))))))</f>
        <v>#N/A</v>
      </c>
      <c r="K831" s="3" t="e">
        <f ca="1">IF(OR(A831&lt;&gt;"",B831=""),NA(),MAX(0,IF(_xlfn.DAYS(NOW(),B831)=0,SameDayCycleTimeSettingValue,_xlfn.DAYS(NOW(),B831))))</f>
        <v>#N/A</v>
      </c>
    </row>
    <row r="832" spans="1:11" x14ac:dyDescent="0.25">
      <c r="A832" s="32" t="str">
        <f>IF(AND(TRIM(INDEX(CompletedDateValues,ROW(A832)))&lt;&gt;"",INDEX(CompletedDateValues,ROW(A832))&gt;0),INDEX(CompletedDateValues,ROW(A832)),"")</f>
        <v/>
      </c>
      <c r="B832" s="32" t="str">
        <f>IF(AND(TRIM(INDEX(StartDateValues,ROW(A832)))&lt;&gt;"",INDEX(StartDateValues,ROW(A832))&gt;0),INDEX(StartDateValues,ROW(A832)),"")</f>
        <v/>
      </c>
      <c r="C832" s="22" t="str">
        <f t="shared" si="61"/>
        <v/>
      </c>
      <c r="D832" s="3" t="str">
        <f t="shared" si="62"/>
        <v/>
      </c>
      <c r="E832" s="3" t="str">
        <f t="shared" si="63"/>
        <v/>
      </c>
      <c r="F832" s="3" t="str">
        <f t="shared" si="64"/>
        <v/>
      </c>
      <c r="G832" s="3" t="str">
        <f>IF(A832="","",IF(HOUR(A832)&lt;StartHour,StartHour,IF(HOUR(A832)&gt;FinishHour,FinishHour,HOUR(A832))))</f>
        <v/>
      </c>
      <c r="H832" s="3" t="str">
        <f t="shared" si="65"/>
        <v/>
      </c>
      <c r="I832" s="33" t="e">
        <f>IF(OR(A832="",B832=""),NA(),MAX(0,IF(A832-B832=0,SameDayCycleTimeSettingValue,(A832-B832) *24)))</f>
        <v>#N/A</v>
      </c>
      <c r="J832" s="33" t="e">
        <f>IF(OR(A832="",B832=""),NA(),MAX(0,IF(A832-B832=0,SameDayCycleTimeSettingValue,((A832-B832) *24)-(INT((A832-B832)) * (24-(FinishHour-StartHour))))))</f>
        <v>#N/A</v>
      </c>
      <c r="K832" s="3" t="e">
        <f ca="1">IF(OR(A832&lt;&gt;"",B832=""),NA(),MAX(0,IF(_xlfn.DAYS(NOW(),B832)=0,SameDayCycleTimeSettingValue,_xlfn.DAYS(NOW(),B832))))</f>
        <v>#N/A</v>
      </c>
    </row>
    <row r="833" spans="1:11" x14ac:dyDescent="0.25">
      <c r="A833" s="32" t="str">
        <f>IF(AND(TRIM(INDEX(CompletedDateValues,ROW(A833)))&lt;&gt;"",INDEX(CompletedDateValues,ROW(A833))&gt;0),INDEX(CompletedDateValues,ROW(A833)),"")</f>
        <v/>
      </c>
      <c r="B833" s="32" t="str">
        <f>IF(AND(TRIM(INDEX(StartDateValues,ROW(A833)))&lt;&gt;"",INDEX(StartDateValues,ROW(A833))&gt;0),INDEX(StartDateValues,ROW(A833)),"")</f>
        <v/>
      </c>
      <c r="C833" s="22" t="str">
        <f t="shared" si="61"/>
        <v/>
      </c>
      <c r="D833" s="3" t="str">
        <f t="shared" si="62"/>
        <v/>
      </c>
      <c r="E833" s="3" t="str">
        <f t="shared" si="63"/>
        <v/>
      </c>
      <c r="F833" s="3" t="str">
        <f t="shared" si="64"/>
        <v/>
      </c>
      <c r="G833" s="3" t="str">
        <f>IF(A833="","",IF(HOUR(A833)&lt;StartHour,StartHour,IF(HOUR(A833)&gt;FinishHour,FinishHour,HOUR(A833))))</f>
        <v/>
      </c>
      <c r="H833" s="3" t="str">
        <f t="shared" si="65"/>
        <v/>
      </c>
      <c r="I833" s="33" t="e">
        <f>IF(OR(A833="",B833=""),NA(),MAX(0,IF(A833-B833=0,SameDayCycleTimeSettingValue,(A833-B833) *24)))</f>
        <v>#N/A</v>
      </c>
      <c r="J833" s="33" t="e">
        <f>IF(OR(A833="",B833=""),NA(),MAX(0,IF(A833-B833=0,SameDayCycleTimeSettingValue,((A833-B833) *24)-(INT((A833-B833)) * (24-(FinishHour-StartHour))))))</f>
        <v>#N/A</v>
      </c>
      <c r="K833" s="3" t="e">
        <f ca="1">IF(OR(A833&lt;&gt;"",B833=""),NA(),MAX(0,IF(_xlfn.DAYS(NOW(),B833)=0,SameDayCycleTimeSettingValue,_xlfn.DAYS(NOW(),B833))))</f>
        <v>#N/A</v>
      </c>
    </row>
    <row r="834" spans="1:11" x14ac:dyDescent="0.25">
      <c r="A834" s="32" t="str">
        <f>IF(AND(TRIM(INDEX(CompletedDateValues,ROW(A834)))&lt;&gt;"",INDEX(CompletedDateValues,ROW(A834))&gt;0),INDEX(CompletedDateValues,ROW(A834)),"")</f>
        <v/>
      </c>
      <c r="B834" s="32" t="str">
        <f>IF(AND(TRIM(INDEX(StartDateValues,ROW(A834)))&lt;&gt;"",INDEX(StartDateValues,ROW(A834))&gt;0),INDEX(StartDateValues,ROW(A834)),"")</f>
        <v/>
      </c>
      <c r="C834" s="22" t="str">
        <f t="shared" si="61"/>
        <v/>
      </c>
      <c r="D834" s="3" t="str">
        <f t="shared" si="62"/>
        <v/>
      </c>
      <c r="E834" s="3" t="str">
        <f t="shared" si="63"/>
        <v/>
      </c>
      <c r="F834" s="3" t="str">
        <f t="shared" si="64"/>
        <v/>
      </c>
      <c r="G834" s="3" t="str">
        <f>IF(A834="","",IF(HOUR(A834)&lt;StartHour,StartHour,IF(HOUR(A834)&gt;FinishHour,FinishHour,HOUR(A834))))</f>
        <v/>
      </c>
      <c r="H834" s="3" t="str">
        <f t="shared" si="65"/>
        <v/>
      </c>
      <c r="I834" s="33" t="e">
        <f>IF(OR(A834="",B834=""),NA(),MAX(0,IF(A834-B834=0,SameDayCycleTimeSettingValue,(A834-B834) *24)))</f>
        <v>#N/A</v>
      </c>
      <c r="J834" s="33" t="e">
        <f>IF(OR(A834="",B834=""),NA(),MAX(0,IF(A834-B834=0,SameDayCycleTimeSettingValue,((A834-B834) *24)-(INT((A834-B834)) * (24-(FinishHour-StartHour))))))</f>
        <v>#N/A</v>
      </c>
      <c r="K834" s="3" t="e">
        <f ca="1">IF(OR(A834&lt;&gt;"",B834=""),NA(),MAX(0,IF(_xlfn.DAYS(NOW(),B834)=0,SameDayCycleTimeSettingValue,_xlfn.DAYS(NOW(),B834))))</f>
        <v>#N/A</v>
      </c>
    </row>
    <row r="835" spans="1:11" x14ac:dyDescent="0.25">
      <c r="A835" s="32" t="str">
        <f>IF(AND(TRIM(INDEX(CompletedDateValues,ROW(A835)))&lt;&gt;"",INDEX(CompletedDateValues,ROW(A835))&gt;0),INDEX(CompletedDateValues,ROW(A835)),"")</f>
        <v/>
      </c>
      <c r="B835" s="32" t="str">
        <f>IF(AND(TRIM(INDEX(StartDateValues,ROW(A835)))&lt;&gt;"",INDEX(StartDateValues,ROW(A835))&gt;0),INDEX(StartDateValues,ROW(A835)),"")</f>
        <v/>
      </c>
      <c r="C835" s="22" t="str">
        <f t="shared" ref="C835:C898" si="66">IF(AND(TRIM(INDEX(WorkTypeValues,ROW(A835)))&lt;&gt;"",INDEX(WorkTypeValues,ROW(A835))&gt;0),INDEX(WorkTypeValues,ROW(A835)),"")</f>
        <v/>
      </c>
      <c r="D835" s="3" t="str">
        <f t="shared" ref="D835:D898" si="67">IF(A835="", "",YEAR(A835))</f>
        <v/>
      </c>
      <c r="E835" s="3" t="str">
        <f t="shared" ref="E835:E898" si="68">IF(A835="","",MONTH(A835))</f>
        <v/>
      </c>
      <c r="F835" s="3" t="str">
        <f t="shared" ref="F835:F898" si="69">IF(A835="","",DAY(A835))</f>
        <v/>
      </c>
      <c r="G835" s="3" t="str">
        <f>IF(A835="","",IF(HOUR(A835)&lt;StartHour,StartHour,IF(HOUR(A835)&gt;FinishHour,FinishHour,HOUR(A835))))</f>
        <v/>
      </c>
      <c r="H835" s="3" t="str">
        <f t="shared" ref="H835:H898" si="70">IF(D835="","",D835&amp;"-"&amp;TEXT(E835,"00") &amp;"-"&amp;TEXT(F835,"00") &amp;"-"&amp;TEXT(G835,"00"))</f>
        <v/>
      </c>
      <c r="I835" s="33" t="e">
        <f>IF(OR(A835="",B835=""),NA(),MAX(0,IF(A835-B835=0,SameDayCycleTimeSettingValue,(A835-B835) *24)))</f>
        <v>#N/A</v>
      </c>
      <c r="J835" s="33" t="e">
        <f>IF(OR(A835="",B835=""),NA(),MAX(0,IF(A835-B835=0,SameDayCycleTimeSettingValue,((A835-B835) *24)-(INT((A835-B835)) * (24-(FinishHour-StartHour))))))</f>
        <v>#N/A</v>
      </c>
      <c r="K835" s="3" t="e">
        <f ca="1">IF(OR(A835&lt;&gt;"",B835=""),NA(),MAX(0,IF(_xlfn.DAYS(NOW(),B835)=0,SameDayCycleTimeSettingValue,_xlfn.DAYS(NOW(),B835))))</f>
        <v>#N/A</v>
      </c>
    </row>
    <row r="836" spans="1:11" x14ac:dyDescent="0.25">
      <c r="A836" s="32" t="str">
        <f>IF(AND(TRIM(INDEX(CompletedDateValues,ROW(A836)))&lt;&gt;"",INDEX(CompletedDateValues,ROW(A836))&gt;0),INDEX(CompletedDateValues,ROW(A836)),"")</f>
        <v/>
      </c>
      <c r="B836" s="32" t="str">
        <f>IF(AND(TRIM(INDEX(StartDateValues,ROW(A836)))&lt;&gt;"",INDEX(StartDateValues,ROW(A836))&gt;0),INDEX(StartDateValues,ROW(A836)),"")</f>
        <v/>
      </c>
      <c r="C836" s="22" t="str">
        <f t="shared" si="66"/>
        <v/>
      </c>
      <c r="D836" s="3" t="str">
        <f t="shared" si="67"/>
        <v/>
      </c>
      <c r="E836" s="3" t="str">
        <f t="shared" si="68"/>
        <v/>
      </c>
      <c r="F836" s="3" t="str">
        <f t="shared" si="69"/>
        <v/>
      </c>
      <c r="G836" s="3" t="str">
        <f>IF(A836="","",IF(HOUR(A836)&lt;StartHour,StartHour,IF(HOUR(A836)&gt;FinishHour,FinishHour,HOUR(A836))))</f>
        <v/>
      </c>
      <c r="H836" s="3" t="str">
        <f t="shared" si="70"/>
        <v/>
      </c>
      <c r="I836" s="33" t="e">
        <f>IF(OR(A836="",B836=""),NA(),MAX(0,IF(A836-B836=0,SameDayCycleTimeSettingValue,(A836-B836) *24)))</f>
        <v>#N/A</v>
      </c>
      <c r="J836" s="33" t="e">
        <f>IF(OR(A836="",B836=""),NA(),MAX(0,IF(A836-B836=0,SameDayCycleTimeSettingValue,((A836-B836) *24)-(INT((A836-B836)) * (24-(FinishHour-StartHour))))))</f>
        <v>#N/A</v>
      </c>
      <c r="K836" s="3" t="e">
        <f ca="1">IF(OR(A836&lt;&gt;"",B836=""),NA(),MAX(0,IF(_xlfn.DAYS(NOW(),B836)=0,SameDayCycleTimeSettingValue,_xlfn.DAYS(NOW(),B836))))</f>
        <v>#N/A</v>
      </c>
    </row>
    <row r="837" spans="1:11" x14ac:dyDescent="0.25">
      <c r="A837" s="32" t="str">
        <f>IF(AND(TRIM(INDEX(CompletedDateValues,ROW(A837)))&lt;&gt;"",INDEX(CompletedDateValues,ROW(A837))&gt;0),INDEX(CompletedDateValues,ROW(A837)),"")</f>
        <v/>
      </c>
      <c r="B837" s="32" t="str">
        <f>IF(AND(TRIM(INDEX(StartDateValues,ROW(A837)))&lt;&gt;"",INDEX(StartDateValues,ROW(A837))&gt;0),INDEX(StartDateValues,ROW(A837)),"")</f>
        <v/>
      </c>
      <c r="C837" s="22" t="str">
        <f t="shared" si="66"/>
        <v/>
      </c>
      <c r="D837" s="3" t="str">
        <f t="shared" si="67"/>
        <v/>
      </c>
      <c r="E837" s="3" t="str">
        <f t="shared" si="68"/>
        <v/>
      </c>
      <c r="F837" s="3" t="str">
        <f t="shared" si="69"/>
        <v/>
      </c>
      <c r="G837" s="3" t="str">
        <f>IF(A837="","",IF(HOUR(A837)&lt;StartHour,StartHour,IF(HOUR(A837)&gt;FinishHour,FinishHour,HOUR(A837))))</f>
        <v/>
      </c>
      <c r="H837" s="3" t="str">
        <f t="shared" si="70"/>
        <v/>
      </c>
      <c r="I837" s="33" t="e">
        <f>IF(OR(A837="",B837=""),NA(),MAX(0,IF(A837-B837=0,SameDayCycleTimeSettingValue,(A837-B837) *24)))</f>
        <v>#N/A</v>
      </c>
      <c r="J837" s="33" t="e">
        <f>IF(OR(A837="",B837=""),NA(),MAX(0,IF(A837-B837=0,SameDayCycleTimeSettingValue,((A837-B837) *24)-(INT((A837-B837)) * (24-(FinishHour-StartHour))))))</f>
        <v>#N/A</v>
      </c>
      <c r="K837" s="3" t="e">
        <f ca="1">IF(OR(A837&lt;&gt;"",B837=""),NA(),MAX(0,IF(_xlfn.DAYS(NOW(),B837)=0,SameDayCycleTimeSettingValue,_xlfn.DAYS(NOW(),B837))))</f>
        <v>#N/A</v>
      </c>
    </row>
    <row r="838" spans="1:11" x14ac:dyDescent="0.25">
      <c r="A838" s="32" t="str">
        <f>IF(AND(TRIM(INDEX(CompletedDateValues,ROW(A838)))&lt;&gt;"",INDEX(CompletedDateValues,ROW(A838))&gt;0),INDEX(CompletedDateValues,ROW(A838)),"")</f>
        <v/>
      </c>
      <c r="B838" s="32" t="str">
        <f>IF(AND(TRIM(INDEX(StartDateValues,ROW(A838)))&lt;&gt;"",INDEX(StartDateValues,ROW(A838))&gt;0),INDEX(StartDateValues,ROW(A838)),"")</f>
        <v/>
      </c>
      <c r="C838" s="22" t="str">
        <f t="shared" si="66"/>
        <v/>
      </c>
      <c r="D838" s="3" t="str">
        <f t="shared" si="67"/>
        <v/>
      </c>
      <c r="E838" s="3" t="str">
        <f t="shared" si="68"/>
        <v/>
      </c>
      <c r="F838" s="3" t="str">
        <f t="shared" si="69"/>
        <v/>
      </c>
      <c r="G838" s="3" t="str">
        <f>IF(A838="","",IF(HOUR(A838)&lt;StartHour,StartHour,IF(HOUR(A838)&gt;FinishHour,FinishHour,HOUR(A838))))</f>
        <v/>
      </c>
      <c r="H838" s="3" t="str">
        <f t="shared" si="70"/>
        <v/>
      </c>
      <c r="I838" s="33" t="e">
        <f>IF(OR(A838="",B838=""),NA(),MAX(0,IF(A838-B838=0,SameDayCycleTimeSettingValue,(A838-B838) *24)))</f>
        <v>#N/A</v>
      </c>
      <c r="J838" s="33" t="e">
        <f>IF(OR(A838="",B838=""),NA(),MAX(0,IF(A838-B838=0,SameDayCycleTimeSettingValue,((A838-B838) *24)-(INT((A838-B838)) * (24-(FinishHour-StartHour))))))</f>
        <v>#N/A</v>
      </c>
      <c r="K838" s="3" t="e">
        <f ca="1">IF(OR(A838&lt;&gt;"",B838=""),NA(),MAX(0,IF(_xlfn.DAYS(NOW(),B838)=0,SameDayCycleTimeSettingValue,_xlfn.DAYS(NOW(),B838))))</f>
        <v>#N/A</v>
      </c>
    </row>
    <row r="839" spans="1:11" x14ac:dyDescent="0.25">
      <c r="A839" s="32" t="str">
        <f>IF(AND(TRIM(INDEX(CompletedDateValues,ROW(A839)))&lt;&gt;"",INDEX(CompletedDateValues,ROW(A839))&gt;0),INDEX(CompletedDateValues,ROW(A839)),"")</f>
        <v/>
      </c>
      <c r="B839" s="32" t="str">
        <f>IF(AND(TRIM(INDEX(StartDateValues,ROW(A839)))&lt;&gt;"",INDEX(StartDateValues,ROW(A839))&gt;0),INDEX(StartDateValues,ROW(A839)),"")</f>
        <v/>
      </c>
      <c r="C839" s="22" t="str">
        <f t="shared" si="66"/>
        <v/>
      </c>
      <c r="D839" s="3" t="str">
        <f t="shared" si="67"/>
        <v/>
      </c>
      <c r="E839" s="3" t="str">
        <f t="shared" si="68"/>
        <v/>
      </c>
      <c r="F839" s="3" t="str">
        <f t="shared" si="69"/>
        <v/>
      </c>
      <c r="G839" s="3" t="str">
        <f>IF(A839="","",IF(HOUR(A839)&lt;StartHour,StartHour,IF(HOUR(A839)&gt;FinishHour,FinishHour,HOUR(A839))))</f>
        <v/>
      </c>
      <c r="H839" s="3" t="str">
        <f t="shared" si="70"/>
        <v/>
      </c>
      <c r="I839" s="33" t="e">
        <f>IF(OR(A839="",B839=""),NA(),MAX(0,IF(A839-B839=0,SameDayCycleTimeSettingValue,(A839-B839) *24)))</f>
        <v>#N/A</v>
      </c>
      <c r="J839" s="33" t="e">
        <f>IF(OR(A839="",B839=""),NA(),MAX(0,IF(A839-B839=0,SameDayCycleTimeSettingValue,((A839-B839) *24)-(INT((A839-B839)) * (24-(FinishHour-StartHour))))))</f>
        <v>#N/A</v>
      </c>
      <c r="K839" s="3" t="e">
        <f ca="1">IF(OR(A839&lt;&gt;"",B839=""),NA(),MAX(0,IF(_xlfn.DAYS(NOW(),B839)=0,SameDayCycleTimeSettingValue,_xlfn.DAYS(NOW(),B839))))</f>
        <v>#N/A</v>
      </c>
    </row>
    <row r="840" spans="1:11" x14ac:dyDescent="0.25">
      <c r="A840" s="32" t="str">
        <f>IF(AND(TRIM(INDEX(CompletedDateValues,ROW(A840)))&lt;&gt;"",INDEX(CompletedDateValues,ROW(A840))&gt;0),INDEX(CompletedDateValues,ROW(A840)),"")</f>
        <v/>
      </c>
      <c r="B840" s="32" t="str">
        <f>IF(AND(TRIM(INDEX(StartDateValues,ROW(A840)))&lt;&gt;"",INDEX(StartDateValues,ROW(A840))&gt;0),INDEX(StartDateValues,ROW(A840)),"")</f>
        <v/>
      </c>
      <c r="C840" s="22" t="str">
        <f t="shared" si="66"/>
        <v/>
      </c>
      <c r="D840" s="3" t="str">
        <f t="shared" si="67"/>
        <v/>
      </c>
      <c r="E840" s="3" t="str">
        <f t="shared" si="68"/>
        <v/>
      </c>
      <c r="F840" s="3" t="str">
        <f t="shared" si="69"/>
        <v/>
      </c>
      <c r="G840" s="3" t="str">
        <f>IF(A840="","",IF(HOUR(A840)&lt;StartHour,StartHour,IF(HOUR(A840)&gt;FinishHour,FinishHour,HOUR(A840))))</f>
        <v/>
      </c>
      <c r="H840" s="3" t="str">
        <f t="shared" si="70"/>
        <v/>
      </c>
      <c r="I840" s="33" t="e">
        <f>IF(OR(A840="",B840=""),NA(),MAX(0,IF(A840-B840=0,SameDayCycleTimeSettingValue,(A840-B840) *24)))</f>
        <v>#N/A</v>
      </c>
      <c r="J840" s="33" t="e">
        <f>IF(OR(A840="",B840=""),NA(),MAX(0,IF(A840-B840=0,SameDayCycleTimeSettingValue,((A840-B840) *24)-(INT((A840-B840)) * (24-(FinishHour-StartHour))))))</f>
        <v>#N/A</v>
      </c>
      <c r="K840" s="3" t="e">
        <f ca="1">IF(OR(A840&lt;&gt;"",B840=""),NA(),MAX(0,IF(_xlfn.DAYS(NOW(),B840)=0,SameDayCycleTimeSettingValue,_xlfn.DAYS(NOW(),B840))))</f>
        <v>#N/A</v>
      </c>
    </row>
    <row r="841" spans="1:11" x14ac:dyDescent="0.25">
      <c r="A841" s="32" t="str">
        <f>IF(AND(TRIM(INDEX(CompletedDateValues,ROW(A841)))&lt;&gt;"",INDEX(CompletedDateValues,ROW(A841))&gt;0),INDEX(CompletedDateValues,ROW(A841)),"")</f>
        <v/>
      </c>
      <c r="B841" s="32" t="str">
        <f>IF(AND(TRIM(INDEX(StartDateValues,ROW(A841)))&lt;&gt;"",INDEX(StartDateValues,ROW(A841))&gt;0),INDEX(StartDateValues,ROW(A841)),"")</f>
        <v/>
      </c>
      <c r="C841" s="22" t="str">
        <f t="shared" si="66"/>
        <v/>
      </c>
      <c r="D841" s="3" t="str">
        <f t="shared" si="67"/>
        <v/>
      </c>
      <c r="E841" s="3" t="str">
        <f t="shared" si="68"/>
        <v/>
      </c>
      <c r="F841" s="3" t="str">
        <f t="shared" si="69"/>
        <v/>
      </c>
      <c r="G841" s="3" t="str">
        <f>IF(A841="","",IF(HOUR(A841)&lt;StartHour,StartHour,IF(HOUR(A841)&gt;FinishHour,FinishHour,HOUR(A841))))</f>
        <v/>
      </c>
      <c r="H841" s="3" t="str">
        <f t="shared" si="70"/>
        <v/>
      </c>
      <c r="I841" s="33" t="e">
        <f>IF(OR(A841="",B841=""),NA(),MAX(0,IF(A841-B841=0,SameDayCycleTimeSettingValue,(A841-B841) *24)))</f>
        <v>#N/A</v>
      </c>
      <c r="J841" s="33" t="e">
        <f>IF(OR(A841="",B841=""),NA(),MAX(0,IF(A841-B841=0,SameDayCycleTimeSettingValue,((A841-B841) *24)-(INT((A841-B841)) * (24-(FinishHour-StartHour))))))</f>
        <v>#N/A</v>
      </c>
      <c r="K841" s="3" t="e">
        <f ca="1">IF(OR(A841&lt;&gt;"",B841=""),NA(),MAX(0,IF(_xlfn.DAYS(NOW(),B841)=0,SameDayCycleTimeSettingValue,_xlfn.DAYS(NOW(),B841))))</f>
        <v>#N/A</v>
      </c>
    </row>
    <row r="842" spans="1:11" x14ac:dyDescent="0.25">
      <c r="A842" s="32" t="str">
        <f>IF(AND(TRIM(INDEX(CompletedDateValues,ROW(A842)))&lt;&gt;"",INDEX(CompletedDateValues,ROW(A842))&gt;0),INDEX(CompletedDateValues,ROW(A842)),"")</f>
        <v/>
      </c>
      <c r="B842" s="32" t="str">
        <f>IF(AND(TRIM(INDEX(StartDateValues,ROW(A842)))&lt;&gt;"",INDEX(StartDateValues,ROW(A842))&gt;0),INDEX(StartDateValues,ROW(A842)),"")</f>
        <v/>
      </c>
      <c r="C842" s="22" t="str">
        <f t="shared" si="66"/>
        <v/>
      </c>
      <c r="D842" s="3" t="str">
        <f t="shared" si="67"/>
        <v/>
      </c>
      <c r="E842" s="3" t="str">
        <f t="shared" si="68"/>
        <v/>
      </c>
      <c r="F842" s="3" t="str">
        <f t="shared" si="69"/>
        <v/>
      </c>
      <c r="G842" s="3" t="str">
        <f>IF(A842="","",IF(HOUR(A842)&lt;StartHour,StartHour,IF(HOUR(A842)&gt;FinishHour,FinishHour,HOUR(A842))))</f>
        <v/>
      </c>
      <c r="H842" s="3" t="str">
        <f t="shared" si="70"/>
        <v/>
      </c>
      <c r="I842" s="33" t="e">
        <f>IF(OR(A842="",B842=""),NA(),MAX(0,IF(A842-B842=0,SameDayCycleTimeSettingValue,(A842-B842) *24)))</f>
        <v>#N/A</v>
      </c>
      <c r="J842" s="33" t="e">
        <f>IF(OR(A842="",B842=""),NA(),MAX(0,IF(A842-B842=0,SameDayCycleTimeSettingValue,((A842-B842) *24)-(INT((A842-B842)) * (24-(FinishHour-StartHour))))))</f>
        <v>#N/A</v>
      </c>
      <c r="K842" s="3" t="e">
        <f ca="1">IF(OR(A842&lt;&gt;"",B842=""),NA(),MAX(0,IF(_xlfn.DAYS(NOW(),B842)=0,SameDayCycleTimeSettingValue,_xlfn.DAYS(NOW(),B842))))</f>
        <v>#N/A</v>
      </c>
    </row>
    <row r="843" spans="1:11" x14ac:dyDescent="0.25">
      <c r="A843" s="32" t="str">
        <f>IF(AND(TRIM(INDEX(CompletedDateValues,ROW(A843)))&lt;&gt;"",INDEX(CompletedDateValues,ROW(A843))&gt;0),INDEX(CompletedDateValues,ROW(A843)),"")</f>
        <v/>
      </c>
      <c r="B843" s="32" t="str">
        <f>IF(AND(TRIM(INDEX(StartDateValues,ROW(A843)))&lt;&gt;"",INDEX(StartDateValues,ROW(A843))&gt;0),INDEX(StartDateValues,ROW(A843)),"")</f>
        <v/>
      </c>
      <c r="C843" s="22" t="str">
        <f t="shared" si="66"/>
        <v/>
      </c>
      <c r="D843" s="3" t="str">
        <f t="shared" si="67"/>
        <v/>
      </c>
      <c r="E843" s="3" t="str">
        <f t="shared" si="68"/>
        <v/>
      </c>
      <c r="F843" s="3" t="str">
        <f t="shared" si="69"/>
        <v/>
      </c>
      <c r="G843" s="3" t="str">
        <f>IF(A843="","",IF(HOUR(A843)&lt;StartHour,StartHour,IF(HOUR(A843)&gt;FinishHour,FinishHour,HOUR(A843))))</f>
        <v/>
      </c>
      <c r="H843" s="3" t="str">
        <f t="shared" si="70"/>
        <v/>
      </c>
      <c r="I843" s="33" t="e">
        <f>IF(OR(A843="",B843=""),NA(),MAX(0,IF(A843-B843=0,SameDayCycleTimeSettingValue,(A843-B843) *24)))</f>
        <v>#N/A</v>
      </c>
      <c r="J843" s="33" t="e">
        <f>IF(OR(A843="",B843=""),NA(),MAX(0,IF(A843-B843=0,SameDayCycleTimeSettingValue,((A843-B843) *24)-(INT((A843-B843)) * (24-(FinishHour-StartHour))))))</f>
        <v>#N/A</v>
      </c>
      <c r="K843" s="3" t="e">
        <f ca="1">IF(OR(A843&lt;&gt;"",B843=""),NA(),MAX(0,IF(_xlfn.DAYS(NOW(),B843)=0,SameDayCycleTimeSettingValue,_xlfn.DAYS(NOW(),B843))))</f>
        <v>#N/A</v>
      </c>
    </row>
    <row r="844" spans="1:11" x14ac:dyDescent="0.25">
      <c r="A844" s="32" t="str">
        <f>IF(AND(TRIM(INDEX(CompletedDateValues,ROW(A844)))&lt;&gt;"",INDEX(CompletedDateValues,ROW(A844))&gt;0),INDEX(CompletedDateValues,ROW(A844)),"")</f>
        <v/>
      </c>
      <c r="B844" s="32" t="str">
        <f>IF(AND(TRIM(INDEX(StartDateValues,ROW(A844)))&lt;&gt;"",INDEX(StartDateValues,ROW(A844))&gt;0),INDEX(StartDateValues,ROW(A844)),"")</f>
        <v/>
      </c>
      <c r="C844" s="22" t="str">
        <f t="shared" si="66"/>
        <v/>
      </c>
      <c r="D844" s="3" t="str">
        <f t="shared" si="67"/>
        <v/>
      </c>
      <c r="E844" s="3" t="str">
        <f t="shared" si="68"/>
        <v/>
      </c>
      <c r="F844" s="3" t="str">
        <f t="shared" si="69"/>
        <v/>
      </c>
      <c r="G844" s="3" t="str">
        <f>IF(A844="","",IF(HOUR(A844)&lt;StartHour,StartHour,IF(HOUR(A844)&gt;FinishHour,FinishHour,HOUR(A844))))</f>
        <v/>
      </c>
      <c r="H844" s="3" t="str">
        <f t="shared" si="70"/>
        <v/>
      </c>
      <c r="I844" s="33" t="e">
        <f>IF(OR(A844="",B844=""),NA(),MAX(0,IF(A844-B844=0,SameDayCycleTimeSettingValue,(A844-B844) *24)))</f>
        <v>#N/A</v>
      </c>
      <c r="J844" s="33" t="e">
        <f>IF(OR(A844="",B844=""),NA(),MAX(0,IF(A844-B844=0,SameDayCycleTimeSettingValue,((A844-B844) *24)-(INT((A844-B844)) * (24-(FinishHour-StartHour))))))</f>
        <v>#N/A</v>
      </c>
      <c r="K844" s="3" t="e">
        <f ca="1">IF(OR(A844&lt;&gt;"",B844=""),NA(),MAX(0,IF(_xlfn.DAYS(NOW(),B844)=0,SameDayCycleTimeSettingValue,_xlfn.DAYS(NOW(),B844))))</f>
        <v>#N/A</v>
      </c>
    </row>
    <row r="845" spans="1:11" x14ac:dyDescent="0.25">
      <c r="A845" s="32" t="str">
        <f>IF(AND(TRIM(INDEX(CompletedDateValues,ROW(A845)))&lt;&gt;"",INDEX(CompletedDateValues,ROW(A845))&gt;0),INDEX(CompletedDateValues,ROW(A845)),"")</f>
        <v/>
      </c>
      <c r="B845" s="32" t="str">
        <f>IF(AND(TRIM(INDEX(StartDateValues,ROW(A845)))&lt;&gt;"",INDEX(StartDateValues,ROW(A845))&gt;0),INDEX(StartDateValues,ROW(A845)),"")</f>
        <v/>
      </c>
      <c r="C845" s="22" t="str">
        <f t="shared" si="66"/>
        <v/>
      </c>
      <c r="D845" s="3" t="str">
        <f t="shared" si="67"/>
        <v/>
      </c>
      <c r="E845" s="3" t="str">
        <f t="shared" si="68"/>
        <v/>
      </c>
      <c r="F845" s="3" t="str">
        <f t="shared" si="69"/>
        <v/>
      </c>
      <c r="G845" s="3" t="str">
        <f>IF(A845="","",IF(HOUR(A845)&lt;StartHour,StartHour,IF(HOUR(A845)&gt;FinishHour,FinishHour,HOUR(A845))))</f>
        <v/>
      </c>
      <c r="H845" s="3" t="str">
        <f t="shared" si="70"/>
        <v/>
      </c>
      <c r="I845" s="33" t="e">
        <f>IF(OR(A845="",B845=""),NA(),MAX(0,IF(A845-B845=0,SameDayCycleTimeSettingValue,(A845-B845) *24)))</f>
        <v>#N/A</v>
      </c>
      <c r="J845" s="33" t="e">
        <f>IF(OR(A845="",B845=""),NA(),MAX(0,IF(A845-B845=0,SameDayCycleTimeSettingValue,((A845-B845) *24)-(INT((A845-B845)) * (24-(FinishHour-StartHour))))))</f>
        <v>#N/A</v>
      </c>
      <c r="K845" s="3" t="e">
        <f ca="1">IF(OR(A845&lt;&gt;"",B845=""),NA(),MAX(0,IF(_xlfn.DAYS(NOW(),B845)=0,SameDayCycleTimeSettingValue,_xlfn.DAYS(NOW(),B845))))</f>
        <v>#N/A</v>
      </c>
    </row>
    <row r="846" spans="1:11" x14ac:dyDescent="0.25">
      <c r="A846" s="32" t="str">
        <f>IF(AND(TRIM(INDEX(CompletedDateValues,ROW(A846)))&lt;&gt;"",INDEX(CompletedDateValues,ROW(A846))&gt;0),INDEX(CompletedDateValues,ROW(A846)),"")</f>
        <v/>
      </c>
      <c r="B846" s="32" t="str">
        <f>IF(AND(TRIM(INDEX(StartDateValues,ROW(A846)))&lt;&gt;"",INDEX(StartDateValues,ROW(A846))&gt;0),INDEX(StartDateValues,ROW(A846)),"")</f>
        <v/>
      </c>
      <c r="C846" s="22" t="str">
        <f t="shared" si="66"/>
        <v/>
      </c>
      <c r="D846" s="3" t="str">
        <f t="shared" si="67"/>
        <v/>
      </c>
      <c r="E846" s="3" t="str">
        <f t="shared" si="68"/>
        <v/>
      </c>
      <c r="F846" s="3" t="str">
        <f t="shared" si="69"/>
        <v/>
      </c>
      <c r="G846" s="3" t="str">
        <f>IF(A846="","",IF(HOUR(A846)&lt;StartHour,StartHour,IF(HOUR(A846)&gt;FinishHour,FinishHour,HOUR(A846))))</f>
        <v/>
      </c>
      <c r="H846" s="3" t="str">
        <f t="shared" si="70"/>
        <v/>
      </c>
      <c r="I846" s="33" t="e">
        <f>IF(OR(A846="",B846=""),NA(),MAX(0,IF(A846-B846=0,SameDayCycleTimeSettingValue,(A846-B846) *24)))</f>
        <v>#N/A</v>
      </c>
      <c r="J846" s="33" t="e">
        <f>IF(OR(A846="",B846=""),NA(),MAX(0,IF(A846-B846=0,SameDayCycleTimeSettingValue,((A846-B846) *24)-(INT((A846-B846)) * (24-(FinishHour-StartHour))))))</f>
        <v>#N/A</v>
      </c>
      <c r="K846" s="3" t="e">
        <f ca="1">IF(OR(A846&lt;&gt;"",B846=""),NA(),MAX(0,IF(_xlfn.DAYS(NOW(),B846)=0,SameDayCycleTimeSettingValue,_xlfn.DAYS(NOW(),B846))))</f>
        <v>#N/A</v>
      </c>
    </row>
    <row r="847" spans="1:11" x14ac:dyDescent="0.25">
      <c r="A847" s="32" t="str">
        <f>IF(AND(TRIM(INDEX(CompletedDateValues,ROW(A847)))&lt;&gt;"",INDEX(CompletedDateValues,ROW(A847))&gt;0),INDEX(CompletedDateValues,ROW(A847)),"")</f>
        <v/>
      </c>
      <c r="B847" s="32" t="str">
        <f>IF(AND(TRIM(INDEX(StartDateValues,ROW(A847)))&lt;&gt;"",INDEX(StartDateValues,ROW(A847))&gt;0),INDEX(StartDateValues,ROW(A847)),"")</f>
        <v/>
      </c>
      <c r="C847" s="22" t="str">
        <f t="shared" si="66"/>
        <v/>
      </c>
      <c r="D847" s="3" t="str">
        <f t="shared" si="67"/>
        <v/>
      </c>
      <c r="E847" s="3" t="str">
        <f t="shared" si="68"/>
        <v/>
      </c>
      <c r="F847" s="3" t="str">
        <f t="shared" si="69"/>
        <v/>
      </c>
      <c r="G847" s="3" t="str">
        <f>IF(A847="","",IF(HOUR(A847)&lt;StartHour,StartHour,IF(HOUR(A847)&gt;FinishHour,FinishHour,HOUR(A847))))</f>
        <v/>
      </c>
      <c r="H847" s="3" t="str">
        <f t="shared" si="70"/>
        <v/>
      </c>
      <c r="I847" s="33" t="e">
        <f>IF(OR(A847="",B847=""),NA(),MAX(0,IF(A847-B847=0,SameDayCycleTimeSettingValue,(A847-B847) *24)))</f>
        <v>#N/A</v>
      </c>
      <c r="J847" s="33" t="e">
        <f>IF(OR(A847="",B847=""),NA(),MAX(0,IF(A847-B847=0,SameDayCycleTimeSettingValue,((A847-B847) *24)-(INT((A847-B847)) * (24-(FinishHour-StartHour))))))</f>
        <v>#N/A</v>
      </c>
      <c r="K847" s="3" t="e">
        <f ca="1">IF(OR(A847&lt;&gt;"",B847=""),NA(),MAX(0,IF(_xlfn.DAYS(NOW(),B847)=0,SameDayCycleTimeSettingValue,_xlfn.DAYS(NOW(),B847))))</f>
        <v>#N/A</v>
      </c>
    </row>
    <row r="848" spans="1:11" x14ac:dyDescent="0.25">
      <c r="A848" s="32" t="str">
        <f>IF(AND(TRIM(INDEX(CompletedDateValues,ROW(A848)))&lt;&gt;"",INDEX(CompletedDateValues,ROW(A848))&gt;0),INDEX(CompletedDateValues,ROW(A848)),"")</f>
        <v/>
      </c>
      <c r="B848" s="32" t="str">
        <f>IF(AND(TRIM(INDEX(StartDateValues,ROW(A848)))&lt;&gt;"",INDEX(StartDateValues,ROW(A848))&gt;0),INDEX(StartDateValues,ROW(A848)),"")</f>
        <v/>
      </c>
      <c r="C848" s="22" t="str">
        <f t="shared" si="66"/>
        <v/>
      </c>
      <c r="D848" s="3" t="str">
        <f t="shared" si="67"/>
        <v/>
      </c>
      <c r="E848" s="3" t="str">
        <f t="shared" si="68"/>
        <v/>
      </c>
      <c r="F848" s="3" t="str">
        <f t="shared" si="69"/>
        <v/>
      </c>
      <c r="G848" s="3" t="str">
        <f>IF(A848="","",IF(HOUR(A848)&lt;StartHour,StartHour,IF(HOUR(A848)&gt;FinishHour,FinishHour,HOUR(A848))))</f>
        <v/>
      </c>
      <c r="H848" s="3" t="str">
        <f t="shared" si="70"/>
        <v/>
      </c>
      <c r="I848" s="33" t="e">
        <f>IF(OR(A848="",B848=""),NA(),MAX(0,IF(A848-B848=0,SameDayCycleTimeSettingValue,(A848-B848) *24)))</f>
        <v>#N/A</v>
      </c>
      <c r="J848" s="33" t="e">
        <f>IF(OR(A848="",B848=""),NA(),MAX(0,IF(A848-B848=0,SameDayCycleTimeSettingValue,((A848-B848) *24)-(INT((A848-B848)) * (24-(FinishHour-StartHour))))))</f>
        <v>#N/A</v>
      </c>
      <c r="K848" s="3" t="e">
        <f ca="1">IF(OR(A848&lt;&gt;"",B848=""),NA(),MAX(0,IF(_xlfn.DAYS(NOW(),B848)=0,SameDayCycleTimeSettingValue,_xlfn.DAYS(NOW(),B848))))</f>
        <v>#N/A</v>
      </c>
    </row>
    <row r="849" spans="1:11" x14ac:dyDescent="0.25">
      <c r="A849" s="32" t="str">
        <f>IF(AND(TRIM(INDEX(CompletedDateValues,ROW(A849)))&lt;&gt;"",INDEX(CompletedDateValues,ROW(A849))&gt;0),INDEX(CompletedDateValues,ROW(A849)),"")</f>
        <v/>
      </c>
      <c r="B849" s="32" t="str">
        <f>IF(AND(TRIM(INDEX(StartDateValues,ROW(A849)))&lt;&gt;"",INDEX(StartDateValues,ROW(A849))&gt;0),INDEX(StartDateValues,ROW(A849)),"")</f>
        <v/>
      </c>
      <c r="C849" s="22" t="str">
        <f t="shared" si="66"/>
        <v/>
      </c>
      <c r="D849" s="3" t="str">
        <f t="shared" si="67"/>
        <v/>
      </c>
      <c r="E849" s="3" t="str">
        <f t="shared" si="68"/>
        <v/>
      </c>
      <c r="F849" s="3" t="str">
        <f t="shared" si="69"/>
        <v/>
      </c>
      <c r="G849" s="3" t="str">
        <f>IF(A849="","",IF(HOUR(A849)&lt;StartHour,StartHour,IF(HOUR(A849)&gt;FinishHour,FinishHour,HOUR(A849))))</f>
        <v/>
      </c>
      <c r="H849" s="3" t="str">
        <f t="shared" si="70"/>
        <v/>
      </c>
      <c r="I849" s="33" t="e">
        <f>IF(OR(A849="",B849=""),NA(),MAX(0,IF(A849-B849=0,SameDayCycleTimeSettingValue,(A849-B849) *24)))</f>
        <v>#N/A</v>
      </c>
      <c r="J849" s="33" t="e">
        <f>IF(OR(A849="",B849=""),NA(),MAX(0,IF(A849-B849=0,SameDayCycleTimeSettingValue,((A849-B849) *24)-(INT((A849-B849)) * (24-(FinishHour-StartHour))))))</f>
        <v>#N/A</v>
      </c>
      <c r="K849" s="3" t="e">
        <f ca="1">IF(OR(A849&lt;&gt;"",B849=""),NA(),MAX(0,IF(_xlfn.DAYS(NOW(),B849)=0,SameDayCycleTimeSettingValue,_xlfn.DAYS(NOW(),B849))))</f>
        <v>#N/A</v>
      </c>
    </row>
    <row r="850" spans="1:11" x14ac:dyDescent="0.25">
      <c r="A850" s="32" t="str">
        <f>IF(AND(TRIM(INDEX(CompletedDateValues,ROW(A850)))&lt;&gt;"",INDEX(CompletedDateValues,ROW(A850))&gt;0),INDEX(CompletedDateValues,ROW(A850)),"")</f>
        <v/>
      </c>
      <c r="B850" s="32" t="str">
        <f>IF(AND(TRIM(INDEX(StartDateValues,ROW(A850)))&lt;&gt;"",INDEX(StartDateValues,ROW(A850))&gt;0),INDEX(StartDateValues,ROW(A850)),"")</f>
        <v/>
      </c>
      <c r="C850" s="22" t="str">
        <f t="shared" si="66"/>
        <v/>
      </c>
      <c r="D850" s="3" t="str">
        <f t="shared" si="67"/>
        <v/>
      </c>
      <c r="E850" s="3" t="str">
        <f t="shared" si="68"/>
        <v/>
      </c>
      <c r="F850" s="3" t="str">
        <f t="shared" si="69"/>
        <v/>
      </c>
      <c r="G850" s="3" t="str">
        <f>IF(A850="","",IF(HOUR(A850)&lt;StartHour,StartHour,IF(HOUR(A850)&gt;FinishHour,FinishHour,HOUR(A850))))</f>
        <v/>
      </c>
      <c r="H850" s="3" t="str">
        <f t="shared" si="70"/>
        <v/>
      </c>
      <c r="I850" s="33" t="e">
        <f>IF(OR(A850="",B850=""),NA(),MAX(0,IF(A850-B850=0,SameDayCycleTimeSettingValue,(A850-B850) *24)))</f>
        <v>#N/A</v>
      </c>
      <c r="J850" s="33" t="e">
        <f>IF(OR(A850="",B850=""),NA(),MAX(0,IF(A850-B850=0,SameDayCycleTimeSettingValue,((A850-B850) *24)-(INT((A850-B850)) * (24-(FinishHour-StartHour))))))</f>
        <v>#N/A</v>
      </c>
      <c r="K850" s="3" t="e">
        <f ca="1">IF(OR(A850&lt;&gt;"",B850=""),NA(),MAX(0,IF(_xlfn.DAYS(NOW(),B850)=0,SameDayCycleTimeSettingValue,_xlfn.DAYS(NOW(),B850))))</f>
        <v>#N/A</v>
      </c>
    </row>
    <row r="851" spans="1:11" x14ac:dyDescent="0.25">
      <c r="A851" s="32" t="str">
        <f>IF(AND(TRIM(INDEX(CompletedDateValues,ROW(A851)))&lt;&gt;"",INDEX(CompletedDateValues,ROW(A851))&gt;0),INDEX(CompletedDateValues,ROW(A851)),"")</f>
        <v/>
      </c>
      <c r="B851" s="32" t="str">
        <f>IF(AND(TRIM(INDEX(StartDateValues,ROW(A851)))&lt;&gt;"",INDEX(StartDateValues,ROW(A851))&gt;0),INDEX(StartDateValues,ROW(A851)),"")</f>
        <v/>
      </c>
      <c r="C851" s="22" t="str">
        <f t="shared" si="66"/>
        <v/>
      </c>
      <c r="D851" s="3" t="str">
        <f t="shared" si="67"/>
        <v/>
      </c>
      <c r="E851" s="3" t="str">
        <f t="shared" si="68"/>
        <v/>
      </c>
      <c r="F851" s="3" t="str">
        <f t="shared" si="69"/>
        <v/>
      </c>
      <c r="G851" s="3" t="str">
        <f>IF(A851="","",IF(HOUR(A851)&lt;StartHour,StartHour,IF(HOUR(A851)&gt;FinishHour,FinishHour,HOUR(A851))))</f>
        <v/>
      </c>
      <c r="H851" s="3" t="str">
        <f t="shared" si="70"/>
        <v/>
      </c>
      <c r="I851" s="33" t="e">
        <f>IF(OR(A851="",B851=""),NA(),MAX(0,IF(A851-B851=0,SameDayCycleTimeSettingValue,(A851-B851) *24)))</f>
        <v>#N/A</v>
      </c>
      <c r="J851" s="33" t="e">
        <f>IF(OR(A851="",B851=""),NA(),MAX(0,IF(A851-B851=0,SameDayCycleTimeSettingValue,((A851-B851) *24)-(INT((A851-B851)) * (24-(FinishHour-StartHour))))))</f>
        <v>#N/A</v>
      </c>
      <c r="K851" s="3" t="e">
        <f ca="1">IF(OR(A851&lt;&gt;"",B851=""),NA(),MAX(0,IF(_xlfn.DAYS(NOW(),B851)=0,SameDayCycleTimeSettingValue,_xlfn.DAYS(NOW(),B851))))</f>
        <v>#N/A</v>
      </c>
    </row>
    <row r="852" spans="1:11" x14ac:dyDescent="0.25">
      <c r="A852" s="32" t="str">
        <f>IF(AND(TRIM(INDEX(CompletedDateValues,ROW(A852)))&lt;&gt;"",INDEX(CompletedDateValues,ROW(A852))&gt;0),INDEX(CompletedDateValues,ROW(A852)),"")</f>
        <v/>
      </c>
      <c r="B852" s="32" t="str">
        <f>IF(AND(TRIM(INDEX(StartDateValues,ROW(A852)))&lt;&gt;"",INDEX(StartDateValues,ROW(A852))&gt;0),INDEX(StartDateValues,ROW(A852)),"")</f>
        <v/>
      </c>
      <c r="C852" s="22" t="str">
        <f t="shared" si="66"/>
        <v/>
      </c>
      <c r="D852" s="3" t="str">
        <f t="shared" si="67"/>
        <v/>
      </c>
      <c r="E852" s="3" t="str">
        <f t="shared" si="68"/>
        <v/>
      </c>
      <c r="F852" s="3" t="str">
        <f t="shared" si="69"/>
        <v/>
      </c>
      <c r="G852" s="3" t="str">
        <f>IF(A852="","",IF(HOUR(A852)&lt;StartHour,StartHour,IF(HOUR(A852)&gt;FinishHour,FinishHour,HOUR(A852))))</f>
        <v/>
      </c>
      <c r="H852" s="3" t="str">
        <f t="shared" si="70"/>
        <v/>
      </c>
      <c r="I852" s="33" t="e">
        <f>IF(OR(A852="",B852=""),NA(),MAX(0,IF(A852-B852=0,SameDayCycleTimeSettingValue,(A852-B852) *24)))</f>
        <v>#N/A</v>
      </c>
      <c r="J852" s="33" t="e">
        <f>IF(OR(A852="",B852=""),NA(),MAX(0,IF(A852-B852=0,SameDayCycleTimeSettingValue,((A852-B852) *24)-(INT((A852-B852)) * (24-(FinishHour-StartHour))))))</f>
        <v>#N/A</v>
      </c>
      <c r="K852" s="3" t="e">
        <f ca="1">IF(OR(A852&lt;&gt;"",B852=""),NA(),MAX(0,IF(_xlfn.DAYS(NOW(),B852)=0,SameDayCycleTimeSettingValue,_xlfn.DAYS(NOW(),B852))))</f>
        <v>#N/A</v>
      </c>
    </row>
    <row r="853" spans="1:11" x14ac:dyDescent="0.25">
      <c r="A853" s="32" t="str">
        <f>IF(AND(TRIM(INDEX(CompletedDateValues,ROW(A853)))&lt;&gt;"",INDEX(CompletedDateValues,ROW(A853))&gt;0),INDEX(CompletedDateValues,ROW(A853)),"")</f>
        <v/>
      </c>
      <c r="B853" s="32" t="str">
        <f>IF(AND(TRIM(INDEX(StartDateValues,ROW(A853)))&lt;&gt;"",INDEX(StartDateValues,ROW(A853))&gt;0),INDEX(StartDateValues,ROW(A853)),"")</f>
        <v/>
      </c>
      <c r="C853" s="22" t="str">
        <f t="shared" si="66"/>
        <v/>
      </c>
      <c r="D853" s="3" t="str">
        <f t="shared" si="67"/>
        <v/>
      </c>
      <c r="E853" s="3" t="str">
        <f t="shared" si="68"/>
        <v/>
      </c>
      <c r="F853" s="3" t="str">
        <f t="shared" si="69"/>
        <v/>
      </c>
      <c r="G853" s="3" t="str">
        <f>IF(A853="","",IF(HOUR(A853)&lt;StartHour,StartHour,IF(HOUR(A853)&gt;FinishHour,FinishHour,HOUR(A853))))</f>
        <v/>
      </c>
      <c r="H853" s="3" t="str">
        <f t="shared" si="70"/>
        <v/>
      </c>
      <c r="I853" s="33" t="e">
        <f>IF(OR(A853="",B853=""),NA(),MAX(0,IF(A853-B853=0,SameDayCycleTimeSettingValue,(A853-B853) *24)))</f>
        <v>#N/A</v>
      </c>
      <c r="J853" s="33" t="e">
        <f>IF(OR(A853="",B853=""),NA(),MAX(0,IF(A853-B853=0,SameDayCycleTimeSettingValue,((A853-B853) *24)-(INT((A853-B853)) * (24-(FinishHour-StartHour))))))</f>
        <v>#N/A</v>
      </c>
      <c r="K853" s="3" t="e">
        <f ca="1">IF(OR(A853&lt;&gt;"",B853=""),NA(),MAX(0,IF(_xlfn.DAYS(NOW(),B853)=0,SameDayCycleTimeSettingValue,_xlfn.DAYS(NOW(),B853))))</f>
        <v>#N/A</v>
      </c>
    </row>
    <row r="854" spans="1:11" x14ac:dyDescent="0.25">
      <c r="A854" s="32" t="str">
        <f>IF(AND(TRIM(INDEX(CompletedDateValues,ROW(A854)))&lt;&gt;"",INDEX(CompletedDateValues,ROW(A854))&gt;0),INDEX(CompletedDateValues,ROW(A854)),"")</f>
        <v/>
      </c>
      <c r="B854" s="32" t="str">
        <f>IF(AND(TRIM(INDEX(StartDateValues,ROW(A854)))&lt;&gt;"",INDEX(StartDateValues,ROW(A854))&gt;0),INDEX(StartDateValues,ROW(A854)),"")</f>
        <v/>
      </c>
      <c r="C854" s="22" t="str">
        <f t="shared" si="66"/>
        <v/>
      </c>
      <c r="D854" s="3" t="str">
        <f t="shared" si="67"/>
        <v/>
      </c>
      <c r="E854" s="3" t="str">
        <f t="shared" si="68"/>
        <v/>
      </c>
      <c r="F854" s="3" t="str">
        <f t="shared" si="69"/>
        <v/>
      </c>
      <c r="G854" s="3" t="str">
        <f>IF(A854="","",IF(HOUR(A854)&lt;StartHour,StartHour,IF(HOUR(A854)&gt;FinishHour,FinishHour,HOUR(A854))))</f>
        <v/>
      </c>
      <c r="H854" s="3" t="str">
        <f t="shared" si="70"/>
        <v/>
      </c>
      <c r="I854" s="33" t="e">
        <f>IF(OR(A854="",B854=""),NA(),MAX(0,IF(A854-B854=0,SameDayCycleTimeSettingValue,(A854-B854) *24)))</f>
        <v>#N/A</v>
      </c>
      <c r="J854" s="33" t="e">
        <f>IF(OR(A854="",B854=""),NA(),MAX(0,IF(A854-B854=0,SameDayCycleTimeSettingValue,((A854-B854) *24)-(INT((A854-B854)) * (24-(FinishHour-StartHour))))))</f>
        <v>#N/A</v>
      </c>
      <c r="K854" s="3" t="e">
        <f ca="1">IF(OR(A854&lt;&gt;"",B854=""),NA(),MAX(0,IF(_xlfn.DAYS(NOW(),B854)=0,SameDayCycleTimeSettingValue,_xlfn.DAYS(NOW(),B854))))</f>
        <v>#N/A</v>
      </c>
    </row>
    <row r="855" spans="1:11" x14ac:dyDescent="0.25">
      <c r="A855" s="32" t="str">
        <f>IF(AND(TRIM(INDEX(CompletedDateValues,ROW(A855)))&lt;&gt;"",INDEX(CompletedDateValues,ROW(A855))&gt;0),INDEX(CompletedDateValues,ROW(A855)),"")</f>
        <v/>
      </c>
      <c r="B855" s="32" t="str">
        <f>IF(AND(TRIM(INDEX(StartDateValues,ROW(A855)))&lt;&gt;"",INDEX(StartDateValues,ROW(A855))&gt;0),INDEX(StartDateValues,ROW(A855)),"")</f>
        <v/>
      </c>
      <c r="C855" s="22" t="str">
        <f t="shared" si="66"/>
        <v/>
      </c>
      <c r="D855" s="3" t="str">
        <f t="shared" si="67"/>
        <v/>
      </c>
      <c r="E855" s="3" t="str">
        <f t="shared" si="68"/>
        <v/>
      </c>
      <c r="F855" s="3" t="str">
        <f t="shared" si="69"/>
        <v/>
      </c>
      <c r="G855" s="3" t="str">
        <f>IF(A855="","",IF(HOUR(A855)&lt;StartHour,StartHour,IF(HOUR(A855)&gt;FinishHour,FinishHour,HOUR(A855))))</f>
        <v/>
      </c>
      <c r="H855" s="3" t="str">
        <f t="shared" si="70"/>
        <v/>
      </c>
      <c r="I855" s="33" t="e">
        <f>IF(OR(A855="",B855=""),NA(),MAX(0,IF(A855-B855=0,SameDayCycleTimeSettingValue,(A855-B855) *24)))</f>
        <v>#N/A</v>
      </c>
      <c r="J855" s="33" t="e">
        <f>IF(OR(A855="",B855=""),NA(),MAX(0,IF(A855-B855=0,SameDayCycleTimeSettingValue,((A855-B855) *24)-(INT((A855-B855)) * (24-(FinishHour-StartHour))))))</f>
        <v>#N/A</v>
      </c>
      <c r="K855" s="3" t="e">
        <f ca="1">IF(OR(A855&lt;&gt;"",B855=""),NA(),MAX(0,IF(_xlfn.DAYS(NOW(),B855)=0,SameDayCycleTimeSettingValue,_xlfn.DAYS(NOW(),B855))))</f>
        <v>#N/A</v>
      </c>
    </row>
    <row r="856" spans="1:11" x14ac:dyDescent="0.25">
      <c r="A856" s="32" t="str">
        <f>IF(AND(TRIM(INDEX(CompletedDateValues,ROW(A856)))&lt;&gt;"",INDEX(CompletedDateValues,ROW(A856))&gt;0),INDEX(CompletedDateValues,ROW(A856)),"")</f>
        <v/>
      </c>
      <c r="B856" s="32" t="str">
        <f>IF(AND(TRIM(INDEX(StartDateValues,ROW(A856)))&lt;&gt;"",INDEX(StartDateValues,ROW(A856))&gt;0),INDEX(StartDateValues,ROW(A856)),"")</f>
        <v/>
      </c>
      <c r="C856" s="22" t="str">
        <f t="shared" si="66"/>
        <v/>
      </c>
      <c r="D856" s="3" t="str">
        <f t="shared" si="67"/>
        <v/>
      </c>
      <c r="E856" s="3" t="str">
        <f t="shared" si="68"/>
        <v/>
      </c>
      <c r="F856" s="3" t="str">
        <f t="shared" si="69"/>
        <v/>
      </c>
      <c r="G856" s="3" t="str">
        <f>IF(A856="","",IF(HOUR(A856)&lt;StartHour,StartHour,IF(HOUR(A856)&gt;FinishHour,FinishHour,HOUR(A856))))</f>
        <v/>
      </c>
      <c r="H856" s="3" t="str">
        <f t="shared" si="70"/>
        <v/>
      </c>
      <c r="I856" s="33" t="e">
        <f>IF(OR(A856="",B856=""),NA(),MAX(0,IF(A856-B856=0,SameDayCycleTimeSettingValue,(A856-B856) *24)))</f>
        <v>#N/A</v>
      </c>
      <c r="J856" s="33" t="e">
        <f>IF(OR(A856="",B856=""),NA(),MAX(0,IF(A856-B856=0,SameDayCycleTimeSettingValue,((A856-B856) *24)-(INT((A856-B856)) * (24-(FinishHour-StartHour))))))</f>
        <v>#N/A</v>
      </c>
      <c r="K856" s="3" t="e">
        <f ca="1">IF(OR(A856&lt;&gt;"",B856=""),NA(),MAX(0,IF(_xlfn.DAYS(NOW(),B856)=0,SameDayCycleTimeSettingValue,_xlfn.DAYS(NOW(),B856))))</f>
        <v>#N/A</v>
      </c>
    </row>
    <row r="857" spans="1:11" x14ac:dyDescent="0.25">
      <c r="A857" s="32" t="str">
        <f>IF(AND(TRIM(INDEX(CompletedDateValues,ROW(A857)))&lt;&gt;"",INDEX(CompletedDateValues,ROW(A857))&gt;0),INDEX(CompletedDateValues,ROW(A857)),"")</f>
        <v/>
      </c>
      <c r="B857" s="32" t="str">
        <f>IF(AND(TRIM(INDEX(StartDateValues,ROW(A857)))&lt;&gt;"",INDEX(StartDateValues,ROW(A857))&gt;0),INDEX(StartDateValues,ROW(A857)),"")</f>
        <v/>
      </c>
      <c r="C857" s="22" t="str">
        <f t="shared" si="66"/>
        <v/>
      </c>
      <c r="D857" s="3" t="str">
        <f t="shared" si="67"/>
        <v/>
      </c>
      <c r="E857" s="3" t="str">
        <f t="shared" si="68"/>
        <v/>
      </c>
      <c r="F857" s="3" t="str">
        <f t="shared" si="69"/>
        <v/>
      </c>
      <c r="G857" s="3" t="str">
        <f>IF(A857="","",IF(HOUR(A857)&lt;StartHour,StartHour,IF(HOUR(A857)&gt;FinishHour,FinishHour,HOUR(A857))))</f>
        <v/>
      </c>
      <c r="H857" s="3" t="str">
        <f t="shared" si="70"/>
        <v/>
      </c>
      <c r="I857" s="33" t="e">
        <f>IF(OR(A857="",B857=""),NA(),MAX(0,IF(A857-B857=0,SameDayCycleTimeSettingValue,(A857-B857) *24)))</f>
        <v>#N/A</v>
      </c>
      <c r="J857" s="33" t="e">
        <f>IF(OR(A857="",B857=""),NA(),MAX(0,IF(A857-B857=0,SameDayCycleTimeSettingValue,((A857-B857) *24)-(INT((A857-B857)) * (24-(FinishHour-StartHour))))))</f>
        <v>#N/A</v>
      </c>
      <c r="K857" s="3" t="e">
        <f ca="1">IF(OR(A857&lt;&gt;"",B857=""),NA(),MAX(0,IF(_xlfn.DAYS(NOW(),B857)=0,SameDayCycleTimeSettingValue,_xlfn.DAYS(NOW(),B857))))</f>
        <v>#N/A</v>
      </c>
    </row>
    <row r="858" spans="1:11" x14ac:dyDescent="0.25">
      <c r="A858" s="32" t="str">
        <f>IF(AND(TRIM(INDEX(CompletedDateValues,ROW(A858)))&lt;&gt;"",INDEX(CompletedDateValues,ROW(A858))&gt;0),INDEX(CompletedDateValues,ROW(A858)),"")</f>
        <v/>
      </c>
      <c r="B858" s="32" t="str">
        <f>IF(AND(TRIM(INDEX(StartDateValues,ROW(A858)))&lt;&gt;"",INDEX(StartDateValues,ROW(A858))&gt;0),INDEX(StartDateValues,ROW(A858)),"")</f>
        <v/>
      </c>
      <c r="C858" s="22" t="str">
        <f t="shared" si="66"/>
        <v/>
      </c>
      <c r="D858" s="3" t="str">
        <f t="shared" si="67"/>
        <v/>
      </c>
      <c r="E858" s="3" t="str">
        <f t="shared" si="68"/>
        <v/>
      </c>
      <c r="F858" s="3" t="str">
        <f t="shared" si="69"/>
        <v/>
      </c>
      <c r="G858" s="3" t="str">
        <f>IF(A858="","",IF(HOUR(A858)&lt;StartHour,StartHour,IF(HOUR(A858)&gt;FinishHour,FinishHour,HOUR(A858))))</f>
        <v/>
      </c>
      <c r="H858" s="3" t="str">
        <f t="shared" si="70"/>
        <v/>
      </c>
      <c r="I858" s="33" t="e">
        <f>IF(OR(A858="",B858=""),NA(),MAX(0,IF(A858-B858=0,SameDayCycleTimeSettingValue,(A858-B858) *24)))</f>
        <v>#N/A</v>
      </c>
      <c r="J858" s="33" t="e">
        <f>IF(OR(A858="",B858=""),NA(),MAX(0,IF(A858-B858=0,SameDayCycleTimeSettingValue,((A858-B858) *24)-(INT((A858-B858)) * (24-(FinishHour-StartHour))))))</f>
        <v>#N/A</v>
      </c>
      <c r="K858" s="3" t="e">
        <f ca="1">IF(OR(A858&lt;&gt;"",B858=""),NA(),MAX(0,IF(_xlfn.DAYS(NOW(),B858)=0,SameDayCycleTimeSettingValue,_xlfn.DAYS(NOW(),B858))))</f>
        <v>#N/A</v>
      </c>
    </row>
    <row r="859" spans="1:11" x14ac:dyDescent="0.25">
      <c r="A859" s="32" t="str">
        <f>IF(AND(TRIM(INDEX(CompletedDateValues,ROW(A859)))&lt;&gt;"",INDEX(CompletedDateValues,ROW(A859))&gt;0),INDEX(CompletedDateValues,ROW(A859)),"")</f>
        <v/>
      </c>
      <c r="B859" s="32" t="str">
        <f>IF(AND(TRIM(INDEX(StartDateValues,ROW(A859)))&lt;&gt;"",INDEX(StartDateValues,ROW(A859))&gt;0),INDEX(StartDateValues,ROW(A859)),"")</f>
        <v/>
      </c>
      <c r="C859" s="22" t="str">
        <f t="shared" si="66"/>
        <v/>
      </c>
      <c r="D859" s="3" t="str">
        <f t="shared" si="67"/>
        <v/>
      </c>
      <c r="E859" s="3" t="str">
        <f t="shared" si="68"/>
        <v/>
      </c>
      <c r="F859" s="3" t="str">
        <f t="shared" si="69"/>
        <v/>
      </c>
      <c r="G859" s="3" t="str">
        <f>IF(A859="","",IF(HOUR(A859)&lt;StartHour,StartHour,IF(HOUR(A859)&gt;FinishHour,FinishHour,HOUR(A859))))</f>
        <v/>
      </c>
      <c r="H859" s="3" t="str">
        <f t="shared" si="70"/>
        <v/>
      </c>
      <c r="I859" s="33" t="e">
        <f>IF(OR(A859="",B859=""),NA(),MAX(0,IF(A859-B859=0,SameDayCycleTimeSettingValue,(A859-B859) *24)))</f>
        <v>#N/A</v>
      </c>
      <c r="J859" s="33" t="e">
        <f>IF(OR(A859="",B859=""),NA(),MAX(0,IF(A859-B859=0,SameDayCycleTimeSettingValue,((A859-B859) *24)-(INT((A859-B859)) * (24-(FinishHour-StartHour))))))</f>
        <v>#N/A</v>
      </c>
      <c r="K859" s="3" t="e">
        <f ca="1">IF(OR(A859&lt;&gt;"",B859=""),NA(),MAX(0,IF(_xlfn.DAYS(NOW(),B859)=0,SameDayCycleTimeSettingValue,_xlfn.DAYS(NOW(),B859))))</f>
        <v>#N/A</v>
      </c>
    </row>
    <row r="860" spans="1:11" x14ac:dyDescent="0.25">
      <c r="A860" s="32" t="str">
        <f>IF(AND(TRIM(INDEX(CompletedDateValues,ROW(A860)))&lt;&gt;"",INDEX(CompletedDateValues,ROW(A860))&gt;0),INDEX(CompletedDateValues,ROW(A860)),"")</f>
        <v/>
      </c>
      <c r="B860" s="32" t="str">
        <f>IF(AND(TRIM(INDEX(StartDateValues,ROW(A860)))&lt;&gt;"",INDEX(StartDateValues,ROW(A860))&gt;0),INDEX(StartDateValues,ROW(A860)),"")</f>
        <v/>
      </c>
      <c r="C860" s="22" t="str">
        <f t="shared" si="66"/>
        <v/>
      </c>
      <c r="D860" s="3" t="str">
        <f t="shared" si="67"/>
        <v/>
      </c>
      <c r="E860" s="3" t="str">
        <f t="shared" si="68"/>
        <v/>
      </c>
      <c r="F860" s="3" t="str">
        <f t="shared" si="69"/>
        <v/>
      </c>
      <c r="G860" s="3" t="str">
        <f>IF(A860="","",IF(HOUR(A860)&lt;StartHour,StartHour,IF(HOUR(A860)&gt;FinishHour,FinishHour,HOUR(A860))))</f>
        <v/>
      </c>
      <c r="H860" s="3" t="str">
        <f t="shared" si="70"/>
        <v/>
      </c>
      <c r="I860" s="33" t="e">
        <f>IF(OR(A860="",B860=""),NA(),MAX(0,IF(A860-B860=0,SameDayCycleTimeSettingValue,(A860-B860) *24)))</f>
        <v>#N/A</v>
      </c>
      <c r="J860" s="33" t="e">
        <f>IF(OR(A860="",B860=""),NA(),MAX(0,IF(A860-B860=0,SameDayCycleTimeSettingValue,((A860-B860) *24)-(INT((A860-B860)) * (24-(FinishHour-StartHour))))))</f>
        <v>#N/A</v>
      </c>
      <c r="K860" s="3" t="e">
        <f ca="1">IF(OR(A860&lt;&gt;"",B860=""),NA(),MAX(0,IF(_xlfn.DAYS(NOW(),B860)=0,SameDayCycleTimeSettingValue,_xlfn.DAYS(NOW(),B860))))</f>
        <v>#N/A</v>
      </c>
    </row>
    <row r="861" spans="1:11" x14ac:dyDescent="0.25">
      <c r="A861" s="32" t="str">
        <f>IF(AND(TRIM(INDEX(CompletedDateValues,ROW(A861)))&lt;&gt;"",INDEX(CompletedDateValues,ROW(A861))&gt;0),INDEX(CompletedDateValues,ROW(A861)),"")</f>
        <v/>
      </c>
      <c r="B861" s="32" t="str">
        <f>IF(AND(TRIM(INDEX(StartDateValues,ROW(A861)))&lt;&gt;"",INDEX(StartDateValues,ROW(A861))&gt;0),INDEX(StartDateValues,ROW(A861)),"")</f>
        <v/>
      </c>
      <c r="C861" s="22" t="str">
        <f t="shared" si="66"/>
        <v/>
      </c>
      <c r="D861" s="3" t="str">
        <f t="shared" si="67"/>
        <v/>
      </c>
      <c r="E861" s="3" t="str">
        <f t="shared" si="68"/>
        <v/>
      </c>
      <c r="F861" s="3" t="str">
        <f t="shared" si="69"/>
        <v/>
      </c>
      <c r="G861" s="3" t="str">
        <f>IF(A861="","",IF(HOUR(A861)&lt;StartHour,StartHour,IF(HOUR(A861)&gt;FinishHour,FinishHour,HOUR(A861))))</f>
        <v/>
      </c>
      <c r="H861" s="3" t="str">
        <f t="shared" si="70"/>
        <v/>
      </c>
      <c r="I861" s="33" t="e">
        <f>IF(OR(A861="",B861=""),NA(),MAX(0,IF(A861-B861=0,SameDayCycleTimeSettingValue,(A861-B861) *24)))</f>
        <v>#N/A</v>
      </c>
      <c r="J861" s="33" t="e">
        <f>IF(OR(A861="",B861=""),NA(),MAX(0,IF(A861-B861=0,SameDayCycleTimeSettingValue,((A861-B861) *24)-(INT((A861-B861)) * (24-(FinishHour-StartHour))))))</f>
        <v>#N/A</v>
      </c>
      <c r="K861" s="3" t="e">
        <f ca="1">IF(OR(A861&lt;&gt;"",B861=""),NA(),MAX(0,IF(_xlfn.DAYS(NOW(),B861)=0,SameDayCycleTimeSettingValue,_xlfn.DAYS(NOW(),B861))))</f>
        <v>#N/A</v>
      </c>
    </row>
    <row r="862" spans="1:11" x14ac:dyDescent="0.25">
      <c r="A862" s="32" t="str">
        <f>IF(AND(TRIM(INDEX(CompletedDateValues,ROW(A862)))&lt;&gt;"",INDEX(CompletedDateValues,ROW(A862))&gt;0),INDEX(CompletedDateValues,ROW(A862)),"")</f>
        <v/>
      </c>
      <c r="B862" s="32" t="str">
        <f>IF(AND(TRIM(INDEX(StartDateValues,ROW(A862)))&lt;&gt;"",INDEX(StartDateValues,ROW(A862))&gt;0),INDEX(StartDateValues,ROW(A862)),"")</f>
        <v/>
      </c>
      <c r="C862" s="22" t="str">
        <f t="shared" si="66"/>
        <v/>
      </c>
      <c r="D862" s="3" t="str">
        <f t="shared" si="67"/>
        <v/>
      </c>
      <c r="E862" s="3" t="str">
        <f t="shared" si="68"/>
        <v/>
      </c>
      <c r="F862" s="3" t="str">
        <f t="shared" si="69"/>
        <v/>
      </c>
      <c r="G862" s="3" t="str">
        <f>IF(A862="","",IF(HOUR(A862)&lt;StartHour,StartHour,IF(HOUR(A862)&gt;FinishHour,FinishHour,HOUR(A862))))</f>
        <v/>
      </c>
      <c r="H862" s="3" t="str">
        <f t="shared" si="70"/>
        <v/>
      </c>
      <c r="I862" s="33" t="e">
        <f>IF(OR(A862="",B862=""),NA(),MAX(0,IF(A862-B862=0,SameDayCycleTimeSettingValue,(A862-B862) *24)))</f>
        <v>#N/A</v>
      </c>
      <c r="J862" s="33" t="e">
        <f>IF(OR(A862="",B862=""),NA(),MAX(0,IF(A862-B862=0,SameDayCycleTimeSettingValue,((A862-B862) *24)-(INT((A862-B862)) * (24-(FinishHour-StartHour))))))</f>
        <v>#N/A</v>
      </c>
      <c r="K862" s="3" t="e">
        <f ca="1">IF(OR(A862&lt;&gt;"",B862=""),NA(),MAX(0,IF(_xlfn.DAYS(NOW(),B862)=0,SameDayCycleTimeSettingValue,_xlfn.DAYS(NOW(),B862))))</f>
        <v>#N/A</v>
      </c>
    </row>
    <row r="863" spans="1:11" x14ac:dyDescent="0.25">
      <c r="A863" s="32" t="str">
        <f>IF(AND(TRIM(INDEX(CompletedDateValues,ROW(A863)))&lt;&gt;"",INDEX(CompletedDateValues,ROW(A863))&gt;0),INDEX(CompletedDateValues,ROW(A863)),"")</f>
        <v/>
      </c>
      <c r="B863" s="32" t="str">
        <f>IF(AND(TRIM(INDEX(StartDateValues,ROW(A863)))&lt;&gt;"",INDEX(StartDateValues,ROW(A863))&gt;0),INDEX(StartDateValues,ROW(A863)),"")</f>
        <v/>
      </c>
      <c r="C863" s="22" t="str">
        <f t="shared" si="66"/>
        <v/>
      </c>
      <c r="D863" s="3" t="str">
        <f t="shared" si="67"/>
        <v/>
      </c>
      <c r="E863" s="3" t="str">
        <f t="shared" si="68"/>
        <v/>
      </c>
      <c r="F863" s="3" t="str">
        <f t="shared" si="69"/>
        <v/>
      </c>
      <c r="G863" s="3" t="str">
        <f>IF(A863="","",IF(HOUR(A863)&lt;StartHour,StartHour,IF(HOUR(A863)&gt;FinishHour,FinishHour,HOUR(A863))))</f>
        <v/>
      </c>
      <c r="H863" s="3" t="str">
        <f t="shared" si="70"/>
        <v/>
      </c>
      <c r="I863" s="33" t="e">
        <f>IF(OR(A863="",B863=""),NA(),MAX(0,IF(A863-B863=0,SameDayCycleTimeSettingValue,(A863-B863) *24)))</f>
        <v>#N/A</v>
      </c>
      <c r="J863" s="33" t="e">
        <f>IF(OR(A863="",B863=""),NA(),MAX(0,IF(A863-B863=0,SameDayCycleTimeSettingValue,((A863-B863) *24)-(INT((A863-B863)) * (24-(FinishHour-StartHour))))))</f>
        <v>#N/A</v>
      </c>
      <c r="K863" s="3" t="e">
        <f ca="1">IF(OR(A863&lt;&gt;"",B863=""),NA(),MAX(0,IF(_xlfn.DAYS(NOW(),B863)=0,SameDayCycleTimeSettingValue,_xlfn.DAYS(NOW(),B863))))</f>
        <v>#N/A</v>
      </c>
    </row>
    <row r="864" spans="1:11" x14ac:dyDescent="0.25">
      <c r="A864" s="32" t="str">
        <f>IF(AND(TRIM(INDEX(CompletedDateValues,ROW(A864)))&lt;&gt;"",INDEX(CompletedDateValues,ROW(A864))&gt;0),INDEX(CompletedDateValues,ROW(A864)),"")</f>
        <v/>
      </c>
      <c r="B864" s="32" t="str">
        <f>IF(AND(TRIM(INDEX(StartDateValues,ROW(A864)))&lt;&gt;"",INDEX(StartDateValues,ROW(A864))&gt;0),INDEX(StartDateValues,ROW(A864)),"")</f>
        <v/>
      </c>
      <c r="C864" s="22" t="str">
        <f t="shared" si="66"/>
        <v/>
      </c>
      <c r="D864" s="3" t="str">
        <f t="shared" si="67"/>
        <v/>
      </c>
      <c r="E864" s="3" t="str">
        <f t="shared" si="68"/>
        <v/>
      </c>
      <c r="F864" s="3" t="str">
        <f t="shared" si="69"/>
        <v/>
      </c>
      <c r="G864" s="3" t="str">
        <f>IF(A864="","",IF(HOUR(A864)&lt;StartHour,StartHour,IF(HOUR(A864)&gt;FinishHour,FinishHour,HOUR(A864))))</f>
        <v/>
      </c>
      <c r="H864" s="3" t="str">
        <f t="shared" si="70"/>
        <v/>
      </c>
      <c r="I864" s="33" t="e">
        <f>IF(OR(A864="",B864=""),NA(),MAX(0,IF(A864-B864=0,SameDayCycleTimeSettingValue,(A864-B864) *24)))</f>
        <v>#N/A</v>
      </c>
      <c r="J864" s="33" t="e">
        <f>IF(OR(A864="",B864=""),NA(),MAX(0,IF(A864-B864=0,SameDayCycleTimeSettingValue,((A864-B864) *24)-(INT((A864-B864)) * (24-(FinishHour-StartHour))))))</f>
        <v>#N/A</v>
      </c>
      <c r="K864" s="3" t="e">
        <f ca="1">IF(OR(A864&lt;&gt;"",B864=""),NA(),MAX(0,IF(_xlfn.DAYS(NOW(),B864)=0,SameDayCycleTimeSettingValue,_xlfn.DAYS(NOW(),B864))))</f>
        <v>#N/A</v>
      </c>
    </row>
    <row r="865" spans="1:11" x14ac:dyDescent="0.25">
      <c r="A865" s="32" t="str">
        <f>IF(AND(TRIM(INDEX(CompletedDateValues,ROW(A865)))&lt;&gt;"",INDEX(CompletedDateValues,ROW(A865))&gt;0),INDEX(CompletedDateValues,ROW(A865)),"")</f>
        <v/>
      </c>
      <c r="B865" s="32" t="str">
        <f>IF(AND(TRIM(INDEX(StartDateValues,ROW(A865)))&lt;&gt;"",INDEX(StartDateValues,ROW(A865))&gt;0),INDEX(StartDateValues,ROW(A865)),"")</f>
        <v/>
      </c>
      <c r="C865" s="22" t="str">
        <f t="shared" si="66"/>
        <v/>
      </c>
      <c r="D865" s="3" t="str">
        <f t="shared" si="67"/>
        <v/>
      </c>
      <c r="E865" s="3" t="str">
        <f t="shared" si="68"/>
        <v/>
      </c>
      <c r="F865" s="3" t="str">
        <f t="shared" si="69"/>
        <v/>
      </c>
      <c r="G865" s="3" t="str">
        <f>IF(A865="","",IF(HOUR(A865)&lt;StartHour,StartHour,IF(HOUR(A865)&gt;FinishHour,FinishHour,HOUR(A865))))</f>
        <v/>
      </c>
      <c r="H865" s="3" t="str">
        <f t="shared" si="70"/>
        <v/>
      </c>
      <c r="I865" s="33" t="e">
        <f>IF(OR(A865="",B865=""),NA(),MAX(0,IF(A865-B865=0,SameDayCycleTimeSettingValue,(A865-B865) *24)))</f>
        <v>#N/A</v>
      </c>
      <c r="J865" s="33" t="e">
        <f>IF(OR(A865="",B865=""),NA(),MAX(0,IF(A865-B865=0,SameDayCycleTimeSettingValue,((A865-B865) *24)-(INT((A865-B865)) * (24-(FinishHour-StartHour))))))</f>
        <v>#N/A</v>
      </c>
      <c r="K865" s="3" t="e">
        <f ca="1">IF(OR(A865&lt;&gt;"",B865=""),NA(),MAX(0,IF(_xlfn.DAYS(NOW(),B865)=0,SameDayCycleTimeSettingValue,_xlfn.DAYS(NOW(),B865))))</f>
        <v>#N/A</v>
      </c>
    </row>
    <row r="866" spans="1:11" x14ac:dyDescent="0.25">
      <c r="A866" s="32" t="str">
        <f>IF(AND(TRIM(INDEX(CompletedDateValues,ROW(A866)))&lt;&gt;"",INDEX(CompletedDateValues,ROW(A866))&gt;0),INDEX(CompletedDateValues,ROW(A866)),"")</f>
        <v/>
      </c>
      <c r="B866" s="32" t="str">
        <f>IF(AND(TRIM(INDEX(StartDateValues,ROW(A866)))&lt;&gt;"",INDEX(StartDateValues,ROW(A866))&gt;0),INDEX(StartDateValues,ROW(A866)),"")</f>
        <v/>
      </c>
      <c r="C866" s="22" t="str">
        <f t="shared" si="66"/>
        <v/>
      </c>
      <c r="D866" s="3" t="str">
        <f t="shared" si="67"/>
        <v/>
      </c>
      <c r="E866" s="3" t="str">
        <f t="shared" si="68"/>
        <v/>
      </c>
      <c r="F866" s="3" t="str">
        <f t="shared" si="69"/>
        <v/>
      </c>
      <c r="G866" s="3" t="str">
        <f>IF(A866="","",IF(HOUR(A866)&lt;StartHour,StartHour,IF(HOUR(A866)&gt;FinishHour,FinishHour,HOUR(A866))))</f>
        <v/>
      </c>
      <c r="H866" s="3" t="str">
        <f t="shared" si="70"/>
        <v/>
      </c>
      <c r="I866" s="33" t="e">
        <f>IF(OR(A866="",B866=""),NA(),MAX(0,IF(A866-B866=0,SameDayCycleTimeSettingValue,(A866-B866) *24)))</f>
        <v>#N/A</v>
      </c>
      <c r="J866" s="33" t="e">
        <f>IF(OR(A866="",B866=""),NA(),MAX(0,IF(A866-B866=0,SameDayCycleTimeSettingValue,((A866-B866) *24)-(INT((A866-B866)) * (24-(FinishHour-StartHour))))))</f>
        <v>#N/A</v>
      </c>
      <c r="K866" s="3" t="e">
        <f ca="1">IF(OR(A866&lt;&gt;"",B866=""),NA(),MAX(0,IF(_xlfn.DAYS(NOW(),B866)=0,SameDayCycleTimeSettingValue,_xlfn.DAYS(NOW(),B866))))</f>
        <v>#N/A</v>
      </c>
    </row>
    <row r="867" spans="1:11" x14ac:dyDescent="0.25">
      <c r="A867" s="32" t="str">
        <f>IF(AND(TRIM(INDEX(CompletedDateValues,ROW(A867)))&lt;&gt;"",INDEX(CompletedDateValues,ROW(A867))&gt;0),INDEX(CompletedDateValues,ROW(A867)),"")</f>
        <v/>
      </c>
      <c r="B867" s="32" t="str">
        <f>IF(AND(TRIM(INDEX(StartDateValues,ROW(A867)))&lt;&gt;"",INDEX(StartDateValues,ROW(A867))&gt;0),INDEX(StartDateValues,ROW(A867)),"")</f>
        <v/>
      </c>
      <c r="C867" s="22" t="str">
        <f t="shared" si="66"/>
        <v/>
      </c>
      <c r="D867" s="3" t="str">
        <f t="shared" si="67"/>
        <v/>
      </c>
      <c r="E867" s="3" t="str">
        <f t="shared" si="68"/>
        <v/>
      </c>
      <c r="F867" s="3" t="str">
        <f t="shared" si="69"/>
        <v/>
      </c>
      <c r="G867" s="3" t="str">
        <f>IF(A867="","",IF(HOUR(A867)&lt;StartHour,StartHour,IF(HOUR(A867)&gt;FinishHour,FinishHour,HOUR(A867))))</f>
        <v/>
      </c>
      <c r="H867" s="3" t="str">
        <f t="shared" si="70"/>
        <v/>
      </c>
      <c r="I867" s="33" t="e">
        <f>IF(OR(A867="",B867=""),NA(),MAX(0,IF(A867-B867=0,SameDayCycleTimeSettingValue,(A867-B867) *24)))</f>
        <v>#N/A</v>
      </c>
      <c r="J867" s="33" t="e">
        <f>IF(OR(A867="",B867=""),NA(),MAX(0,IF(A867-B867=0,SameDayCycleTimeSettingValue,((A867-B867) *24)-(INT((A867-B867)) * (24-(FinishHour-StartHour))))))</f>
        <v>#N/A</v>
      </c>
      <c r="K867" s="3" t="e">
        <f ca="1">IF(OR(A867&lt;&gt;"",B867=""),NA(),MAX(0,IF(_xlfn.DAYS(NOW(),B867)=0,SameDayCycleTimeSettingValue,_xlfn.DAYS(NOW(),B867))))</f>
        <v>#N/A</v>
      </c>
    </row>
    <row r="868" spans="1:11" x14ac:dyDescent="0.25">
      <c r="A868" s="32" t="str">
        <f>IF(AND(TRIM(INDEX(CompletedDateValues,ROW(A868)))&lt;&gt;"",INDEX(CompletedDateValues,ROW(A868))&gt;0),INDEX(CompletedDateValues,ROW(A868)),"")</f>
        <v/>
      </c>
      <c r="B868" s="32" t="str">
        <f>IF(AND(TRIM(INDEX(StartDateValues,ROW(A868)))&lt;&gt;"",INDEX(StartDateValues,ROW(A868))&gt;0),INDEX(StartDateValues,ROW(A868)),"")</f>
        <v/>
      </c>
      <c r="C868" s="22" t="str">
        <f t="shared" si="66"/>
        <v/>
      </c>
      <c r="D868" s="3" t="str">
        <f t="shared" si="67"/>
        <v/>
      </c>
      <c r="E868" s="3" t="str">
        <f t="shared" si="68"/>
        <v/>
      </c>
      <c r="F868" s="3" t="str">
        <f t="shared" si="69"/>
        <v/>
      </c>
      <c r="G868" s="3" t="str">
        <f>IF(A868="","",IF(HOUR(A868)&lt;StartHour,StartHour,IF(HOUR(A868)&gt;FinishHour,FinishHour,HOUR(A868))))</f>
        <v/>
      </c>
      <c r="H868" s="3" t="str">
        <f t="shared" si="70"/>
        <v/>
      </c>
      <c r="I868" s="33" t="e">
        <f>IF(OR(A868="",B868=""),NA(),MAX(0,IF(A868-B868=0,SameDayCycleTimeSettingValue,(A868-B868) *24)))</f>
        <v>#N/A</v>
      </c>
      <c r="J868" s="33" t="e">
        <f>IF(OR(A868="",B868=""),NA(),MAX(0,IF(A868-B868=0,SameDayCycleTimeSettingValue,((A868-B868) *24)-(INT((A868-B868)) * (24-(FinishHour-StartHour))))))</f>
        <v>#N/A</v>
      </c>
      <c r="K868" s="3" t="e">
        <f ca="1">IF(OR(A868&lt;&gt;"",B868=""),NA(),MAX(0,IF(_xlfn.DAYS(NOW(),B868)=0,SameDayCycleTimeSettingValue,_xlfn.DAYS(NOW(),B868))))</f>
        <v>#N/A</v>
      </c>
    </row>
    <row r="869" spans="1:11" x14ac:dyDescent="0.25">
      <c r="A869" s="32" t="str">
        <f>IF(AND(TRIM(INDEX(CompletedDateValues,ROW(A869)))&lt;&gt;"",INDEX(CompletedDateValues,ROW(A869))&gt;0),INDEX(CompletedDateValues,ROW(A869)),"")</f>
        <v/>
      </c>
      <c r="B869" s="32" t="str">
        <f>IF(AND(TRIM(INDEX(StartDateValues,ROW(A869)))&lt;&gt;"",INDEX(StartDateValues,ROW(A869))&gt;0),INDEX(StartDateValues,ROW(A869)),"")</f>
        <v/>
      </c>
      <c r="C869" s="22" t="str">
        <f t="shared" si="66"/>
        <v/>
      </c>
      <c r="D869" s="3" t="str">
        <f t="shared" si="67"/>
        <v/>
      </c>
      <c r="E869" s="3" t="str">
        <f t="shared" si="68"/>
        <v/>
      </c>
      <c r="F869" s="3" t="str">
        <f t="shared" si="69"/>
        <v/>
      </c>
      <c r="G869" s="3" t="str">
        <f>IF(A869="","",IF(HOUR(A869)&lt;StartHour,StartHour,IF(HOUR(A869)&gt;FinishHour,FinishHour,HOUR(A869))))</f>
        <v/>
      </c>
      <c r="H869" s="3" t="str">
        <f t="shared" si="70"/>
        <v/>
      </c>
      <c r="I869" s="33" t="e">
        <f>IF(OR(A869="",B869=""),NA(),MAX(0,IF(A869-B869=0,SameDayCycleTimeSettingValue,(A869-B869) *24)))</f>
        <v>#N/A</v>
      </c>
      <c r="J869" s="33" t="e">
        <f>IF(OR(A869="",B869=""),NA(),MAX(0,IF(A869-B869=0,SameDayCycleTimeSettingValue,((A869-B869) *24)-(INT((A869-B869)) * (24-(FinishHour-StartHour))))))</f>
        <v>#N/A</v>
      </c>
      <c r="K869" s="3" t="e">
        <f ca="1">IF(OR(A869&lt;&gt;"",B869=""),NA(),MAX(0,IF(_xlfn.DAYS(NOW(),B869)=0,SameDayCycleTimeSettingValue,_xlfn.DAYS(NOW(),B869))))</f>
        <v>#N/A</v>
      </c>
    </row>
    <row r="870" spans="1:11" x14ac:dyDescent="0.25">
      <c r="A870" s="32" t="str">
        <f>IF(AND(TRIM(INDEX(CompletedDateValues,ROW(A870)))&lt;&gt;"",INDEX(CompletedDateValues,ROW(A870))&gt;0),INDEX(CompletedDateValues,ROW(A870)),"")</f>
        <v/>
      </c>
      <c r="B870" s="32" t="str">
        <f>IF(AND(TRIM(INDEX(StartDateValues,ROW(A870)))&lt;&gt;"",INDEX(StartDateValues,ROW(A870))&gt;0),INDEX(StartDateValues,ROW(A870)),"")</f>
        <v/>
      </c>
      <c r="C870" s="22" t="str">
        <f t="shared" si="66"/>
        <v/>
      </c>
      <c r="D870" s="3" t="str">
        <f t="shared" si="67"/>
        <v/>
      </c>
      <c r="E870" s="3" t="str">
        <f t="shared" si="68"/>
        <v/>
      </c>
      <c r="F870" s="3" t="str">
        <f t="shared" si="69"/>
        <v/>
      </c>
      <c r="G870" s="3" t="str">
        <f>IF(A870="","",IF(HOUR(A870)&lt;StartHour,StartHour,IF(HOUR(A870)&gt;FinishHour,FinishHour,HOUR(A870))))</f>
        <v/>
      </c>
      <c r="H870" s="3" t="str">
        <f t="shared" si="70"/>
        <v/>
      </c>
      <c r="I870" s="33" t="e">
        <f>IF(OR(A870="",B870=""),NA(),MAX(0,IF(A870-B870=0,SameDayCycleTimeSettingValue,(A870-B870) *24)))</f>
        <v>#N/A</v>
      </c>
      <c r="J870" s="33" t="e">
        <f>IF(OR(A870="",B870=""),NA(),MAX(0,IF(A870-B870=0,SameDayCycleTimeSettingValue,((A870-B870) *24)-(INT((A870-B870)) * (24-(FinishHour-StartHour))))))</f>
        <v>#N/A</v>
      </c>
      <c r="K870" s="3" t="e">
        <f ca="1">IF(OR(A870&lt;&gt;"",B870=""),NA(),MAX(0,IF(_xlfn.DAYS(NOW(),B870)=0,SameDayCycleTimeSettingValue,_xlfn.DAYS(NOW(),B870))))</f>
        <v>#N/A</v>
      </c>
    </row>
    <row r="871" spans="1:11" x14ac:dyDescent="0.25">
      <c r="A871" s="32" t="str">
        <f>IF(AND(TRIM(INDEX(CompletedDateValues,ROW(A871)))&lt;&gt;"",INDEX(CompletedDateValues,ROW(A871))&gt;0),INDEX(CompletedDateValues,ROW(A871)),"")</f>
        <v/>
      </c>
      <c r="B871" s="32" t="str">
        <f>IF(AND(TRIM(INDEX(StartDateValues,ROW(A871)))&lt;&gt;"",INDEX(StartDateValues,ROW(A871))&gt;0),INDEX(StartDateValues,ROW(A871)),"")</f>
        <v/>
      </c>
      <c r="C871" s="22" t="str">
        <f t="shared" si="66"/>
        <v/>
      </c>
      <c r="D871" s="3" t="str">
        <f t="shared" si="67"/>
        <v/>
      </c>
      <c r="E871" s="3" t="str">
        <f t="shared" si="68"/>
        <v/>
      </c>
      <c r="F871" s="3" t="str">
        <f t="shared" si="69"/>
        <v/>
      </c>
      <c r="G871" s="3" t="str">
        <f>IF(A871="","",IF(HOUR(A871)&lt;StartHour,StartHour,IF(HOUR(A871)&gt;FinishHour,FinishHour,HOUR(A871))))</f>
        <v/>
      </c>
      <c r="H871" s="3" t="str">
        <f t="shared" si="70"/>
        <v/>
      </c>
      <c r="I871" s="33" t="e">
        <f>IF(OR(A871="",B871=""),NA(),MAX(0,IF(A871-B871=0,SameDayCycleTimeSettingValue,(A871-B871) *24)))</f>
        <v>#N/A</v>
      </c>
      <c r="J871" s="33" t="e">
        <f>IF(OR(A871="",B871=""),NA(),MAX(0,IF(A871-B871=0,SameDayCycleTimeSettingValue,((A871-B871) *24)-(INT((A871-B871)) * (24-(FinishHour-StartHour))))))</f>
        <v>#N/A</v>
      </c>
      <c r="K871" s="3" t="e">
        <f ca="1">IF(OR(A871&lt;&gt;"",B871=""),NA(),MAX(0,IF(_xlfn.DAYS(NOW(),B871)=0,SameDayCycleTimeSettingValue,_xlfn.DAYS(NOW(),B871))))</f>
        <v>#N/A</v>
      </c>
    </row>
    <row r="872" spans="1:11" x14ac:dyDescent="0.25">
      <c r="A872" s="32" t="str">
        <f>IF(AND(TRIM(INDEX(CompletedDateValues,ROW(A872)))&lt;&gt;"",INDEX(CompletedDateValues,ROW(A872))&gt;0),INDEX(CompletedDateValues,ROW(A872)),"")</f>
        <v/>
      </c>
      <c r="B872" s="32" t="str">
        <f>IF(AND(TRIM(INDEX(StartDateValues,ROW(A872)))&lt;&gt;"",INDEX(StartDateValues,ROW(A872))&gt;0),INDEX(StartDateValues,ROW(A872)),"")</f>
        <v/>
      </c>
      <c r="C872" s="22" t="str">
        <f t="shared" si="66"/>
        <v/>
      </c>
      <c r="D872" s="3" t="str">
        <f t="shared" si="67"/>
        <v/>
      </c>
      <c r="E872" s="3" t="str">
        <f t="shared" si="68"/>
        <v/>
      </c>
      <c r="F872" s="3" t="str">
        <f t="shared" si="69"/>
        <v/>
      </c>
      <c r="G872" s="3" t="str">
        <f>IF(A872="","",IF(HOUR(A872)&lt;StartHour,StartHour,IF(HOUR(A872)&gt;FinishHour,FinishHour,HOUR(A872))))</f>
        <v/>
      </c>
      <c r="H872" s="3" t="str">
        <f t="shared" si="70"/>
        <v/>
      </c>
      <c r="I872" s="33" t="e">
        <f>IF(OR(A872="",B872=""),NA(),MAX(0,IF(A872-B872=0,SameDayCycleTimeSettingValue,(A872-B872) *24)))</f>
        <v>#N/A</v>
      </c>
      <c r="J872" s="33" t="e">
        <f>IF(OR(A872="",B872=""),NA(),MAX(0,IF(A872-B872=0,SameDayCycleTimeSettingValue,((A872-B872) *24)-(INT((A872-B872)) * (24-(FinishHour-StartHour))))))</f>
        <v>#N/A</v>
      </c>
      <c r="K872" s="3" t="e">
        <f ca="1">IF(OR(A872&lt;&gt;"",B872=""),NA(),MAX(0,IF(_xlfn.DAYS(NOW(),B872)=0,SameDayCycleTimeSettingValue,_xlfn.DAYS(NOW(),B872))))</f>
        <v>#N/A</v>
      </c>
    </row>
    <row r="873" spans="1:11" x14ac:dyDescent="0.25">
      <c r="A873" s="32" t="str">
        <f>IF(AND(TRIM(INDEX(CompletedDateValues,ROW(A873)))&lt;&gt;"",INDEX(CompletedDateValues,ROW(A873))&gt;0),INDEX(CompletedDateValues,ROW(A873)),"")</f>
        <v/>
      </c>
      <c r="B873" s="32" t="str">
        <f>IF(AND(TRIM(INDEX(StartDateValues,ROW(A873)))&lt;&gt;"",INDEX(StartDateValues,ROW(A873))&gt;0),INDEX(StartDateValues,ROW(A873)),"")</f>
        <v/>
      </c>
      <c r="C873" s="22" t="str">
        <f t="shared" si="66"/>
        <v/>
      </c>
      <c r="D873" s="3" t="str">
        <f t="shared" si="67"/>
        <v/>
      </c>
      <c r="E873" s="3" t="str">
        <f t="shared" si="68"/>
        <v/>
      </c>
      <c r="F873" s="3" t="str">
        <f t="shared" si="69"/>
        <v/>
      </c>
      <c r="G873" s="3" t="str">
        <f>IF(A873="","",IF(HOUR(A873)&lt;StartHour,StartHour,IF(HOUR(A873)&gt;FinishHour,FinishHour,HOUR(A873))))</f>
        <v/>
      </c>
      <c r="H873" s="3" t="str">
        <f t="shared" si="70"/>
        <v/>
      </c>
      <c r="I873" s="33" t="e">
        <f>IF(OR(A873="",B873=""),NA(),MAX(0,IF(A873-B873=0,SameDayCycleTimeSettingValue,(A873-B873) *24)))</f>
        <v>#N/A</v>
      </c>
      <c r="J873" s="33" t="e">
        <f>IF(OR(A873="",B873=""),NA(),MAX(0,IF(A873-B873=0,SameDayCycleTimeSettingValue,((A873-B873) *24)-(INT((A873-B873)) * (24-(FinishHour-StartHour))))))</f>
        <v>#N/A</v>
      </c>
      <c r="K873" s="3" t="e">
        <f ca="1">IF(OR(A873&lt;&gt;"",B873=""),NA(),MAX(0,IF(_xlfn.DAYS(NOW(),B873)=0,SameDayCycleTimeSettingValue,_xlfn.DAYS(NOW(),B873))))</f>
        <v>#N/A</v>
      </c>
    </row>
    <row r="874" spans="1:11" x14ac:dyDescent="0.25">
      <c r="A874" s="32" t="str">
        <f>IF(AND(TRIM(INDEX(CompletedDateValues,ROW(A874)))&lt;&gt;"",INDEX(CompletedDateValues,ROW(A874))&gt;0),INDEX(CompletedDateValues,ROW(A874)),"")</f>
        <v/>
      </c>
      <c r="B874" s="32" t="str">
        <f>IF(AND(TRIM(INDEX(StartDateValues,ROW(A874)))&lt;&gt;"",INDEX(StartDateValues,ROW(A874))&gt;0),INDEX(StartDateValues,ROW(A874)),"")</f>
        <v/>
      </c>
      <c r="C874" s="22" t="str">
        <f t="shared" si="66"/>
        <v/>
      </c>
      <c r="D874" s="3" t="str">
        <f t="shared" si="67"/>
        <v/>
      </c>
      <c r="E874" s="3" t="str">
        <f t="shared" si="68"/>
        <v/>
      </c>
      <c r="F874" s="3" t="str">
        <f t="shared" si="69"/>
        <v/>
      </c>
      <c r="G874" s="3" t="str">
        <f>IF(A874="","",IF(HOUR(A874)&lt;StartHour,StartHour,IF(HOUR(A874)&gt;FinishHour,FinishHour,HOUR(A874))))</f>
        <v/>
      </c>
      <c r="H874" s="3" t="str">
        <f t="shared" si="70"/>
        <v/>
      </c>
      <c r="I874" s="33" t="e">
        <f>IF(OR(A874="",B874=""),NA(),MAX(0,IF(A874-B874=0,SameDayCycleTimeSettingValue,(A874-B874) *24)))</f>
        <v>#N/A</v>
      </c>
      <c r="J874" s="33" t="e">
        <f>IF(OR(A874="",B874=""),NA(),MAX(0,IF(A874-B874=0,SameDayCycleTimeSettingValue,((A874-B874) *24)-(INT((A874-B874)) * (24-(FinishHour-StartHour))))))</f>
        <v>#N/A</v>
      </c>
      <c r="K874" s="3" t="e">
        <f ca="1">IF(OR(A874&lt;&gt;"",B874=""),NA(),MAX(0,IF(_xlfn.DAYS(NOW(),B874)=0,SameDayCycleTimeSettingValue,_xlfn.DAYS(NOW(),B874))))</f>
        <v>#N/A</v>
      </c>
    </row>
    <row r="875" spans="1:11" x14ac:dyDescent="0.25">
      <c r="A875" s="32" t="str">
        <f>IF(AND(TRIM(INDEX(CompletedDateValues,ROW(A875)))&lt;&gt;"",INDEX(CompletedDateValues,ROW(A875))&gt;0),INDEX(CompletedDateValues,ROW(A875)),"")</f>
        <v/>
      </c>
      <c r="B875" s="32" t="str">
        <f>IF(AND(TRIM(INDEX(StartDateValues,ROW(A875)))&lt;&gt;"",INDEX(StartDateValues,ROW(A875))&gt;0),INDEX(StartDateValues,ROW(A875)),"")</f>
        <v/>
      </c>
      <c r="C875" s="22" t="str">
        <f t="shared" si="66"/>
        <v/>
      </c>
      <c r="D875" s="3" t="str">
        <f t="shared" si="67"/>
        <v/>
      </c>
      <c r="E875" s="3" t="str">
        <f t="shared" si="68"/>
        <v/>
      </c>
      <c r="F875" s="3" t="str">
        <f t="shared" si="69"/>
        <v/>
      </c>
      <c r="G875" s="3" t="str">
        <f>IF(A875="","",IF(HOUR(A875)&lt;StartHour,StartHour,IF(HOUR(A875)&gt;FinishHour,FinishHour,HOUR(A875))))</f>
        <v/>
      </c>
      <c r="H875" s="3" t="str">
        <f t="shared" si="70"/>
        <v/>
      </c>
      <c r="I875" s="33" t="e">
        <f>IF(OR(A875="",B875=""),NA(),MAX(0,IF(A875-B875=0,SameDayCycleTimeSettingValue,(A875-B875) *24)))</f>
        <v>#N/A</v>
      </c>
      <c r="J875" s="33" t="e">
        <f>IF(OR(A875="",B875=""),NA(),MAX(0,IF(A875-B875=0,SameDayCycleTimeSettingValue,((A875-B875) *24)-(INT((A875-B875)) * (24-(FinishHour-StartHour))))))</f>
        <v>#N/A</v>
      </c>
      <c r="K875" s="3" t="e">
        <f ca="1">IF(OR(A875&lt;&gt;"",B875=""),NA(),MAX(0,IF(_xlfn.DAYS(NOW(),B875)=0,SameDayCycleTimeSettingValue,_xlfn.DAYS(NOW(),B875))))</f>
        <v>#N/A</v>
      </c>
    </row>
    <row r="876" spans="1:11" x14ac:dyDescent="0.25">
      <c r="A876" s="32" t="str">
        <f>IF(AND(TRIM(INDEX(CompletedDateValues,ROW(A876)))&lt;&gt;"",INDEX(CompletedDateValues,ROW(A876))&gt;0),INDEX(CompletedDateValues,ROW(A876)),"")</f>
        <v/>
      </c>
      <c r="B876" s="32" t="str">
        <f>IF(AND(TRIM(INDEX(StartDateValues,ROW(A876)))&lt;&gt;"",INDEX(StartDateValues,ROW(A876))&gt;0),INDEX(StartDateValues,ROW(A876)),"")</f>
        <v/>
      </c>
      <c r="C876" s="22" t="str">
        <f t="shared" si="66"/>
        <v/>
      </c>
      <c r="D876" s="3" t="str">
        <f t="shared" si="67"/>
        <v/>
      </c>
      <c r="E876" s="3" t="str">
        <f t="shared" si="68"/>
        <v/>
      </c>
      <c r="F876" s="3" t="str">
        <f t="shared" si="69"/>
        <v/>
      </c>
      <c r="G876" s="3" t="str">
        <f>IF(A876="","",IF(HOUR(A876)&lt;StartHour,StartHour,IF(HOUR(A876)&gt;FinishHour,FinishHour,HOUR(A876))))</f>
        <v/>
      </c>
      <c r="H876" s="3" t="str">
        <f t="shared" si="70"/>
        <v/>
      </c>
      <c r="I876" s="33" t="e">
        <f>IF(OR(A876="",B876=""),NA(),MAX(0,IF(A876-B876=0,SameDayCycleTimeSettingValue,(A876-B876) *24)))</f>
        <v>#N/A</v>
      </c>
      <c r="J876" s="33" t="e">
        <f>IF(OR(A876="",B876=""),NA(),MAX(0,IF(A876-B876=0,SameDayCycleTimeSettingValue,((A876-B876) *24)-(INT((A876-B876)) * (24-(FinishHour-StartHour))))))</f>
        <v>#N/A</v>
      </c>
      <c r="K876" s="3" t="e">
        <f ca="1">IF(OR(A876&lt;&gt;"",B876=""),NA(),MAX(0,IF(_xlfn.DAYS(NOW(),B876)=0,SameDayCycleTimeSettingValue,_xlfn.DAYS(NOW(),B876))))</f>
        <v>#N/A</v>
      </c>
    </row>
    <row r="877" spans="1:11" x14ac:dyDescent="0.25">
      <c r="A877" s="32" t="str">
        <f>IF(AND(TRIM(INDEX(CompletedDateValues,ROW(A877)))&lt;&gt;"",INDEX(CompletedDateValues,ROW(A877))&gt;0),INDEX(CompletedDateValues,ROW(A877)),"")</f>
        <v/>
      </c>
      <c r="B877" s="32" t="str">
        <f>IF(AND(TRIM(INDEX(StartDateValues,ROW(A877)))&lt;&gt;"",INDEX(StartDateValues,ROW(A877))&gt;0),INDEX(StartDateValues,ROW(A877)),"")</f>
        <v/>
      </c>
      <c r="C877" s="22" t="str">
        <f t="shared" si="66"/>
        <v/>
      </c>
      <c r="D877" s="3" t="str">
        <f t="shared" si="67"/>
        <v/>
      </c>
      <c r="E877" s="3" t="str">
        <f t="shared" si="68"/>
        <v/>
      </c>
      <c r="F877" s="3" t="str">
        <f t="shared" si="69"/>
        <v/>
      </c>
      <c r="G877" s="3" t="str">
        <f>IF(A877="","",IF(HOUR(A877)&lt;StartHour,StartHour,IF(HOUR(A877)&gt;FinishHour,FinishHour,HOUR(A877))))</f>
        <v/>
      </c>
      <c r="H877" s="3" t="str">
        <f t="shared" si="70"/>
        <v/>
      </c>
      <c r="I877" s="33" t="e">
        <f>IF(OR(A877="",B877=""),NA(),MAX(0,IF(A877-B877=0,SameDayCycleTimeSettingValue,(A877-B877) *24)))</f>
        <v>#N/A</v>
      </c>
      <c r="J877" s="33" t="e">
        <f>IF(OR(A877="",B877=""),NA(),MAX(0,IF(A877-B877=0,SameDayCycleTimeSettingValue,((A877-B877) *24)-(INT((A877-B877)) * (24-(FinishHour-StartHour))))))</f>
        <v>#N/A</v>
      </c>
      <c r="K877" s="3" t="e">
        <f ca="1">IF(OR(A877&lt;&gt;"",B877=""),NA(),MAX(0,IF(_xlfn.DAYS(NOW(),B877)=0,SameDayCycleTimeSettingValue,_xlfn.DAYS(NOW(),B877))))</f>
        <v>#N/A</v>
      </c>
    </row>
    <row r="878" spans="1:11" x14ac:dyDescent="0.25">
      <c r="A878" s="32" t="str">
        <f>IF(AND(TRIM(INDEX(CompletedDateValues,ROW(A878)))&lt;&gt;"",INDEX(CompletedDateValues,ROW(A878))&gt;0),INDEX(CompletedDateValues,ROW(A878)),"")</f>
        <v/>
      </c>
      <c r="B878" s="32" t="str">
        <f>IF(AND(TRIM(INDEX(StartDateValues,ROW(A878)))&lt;&gt;"",INDEX(StartDateValues,ROW(A878))&gt;0),INDEX(StartDateValues,ROW(A878)),"")</f>
        <v/>
      </c>
      <c r="C878" s="22" t="str">
        <f t="shared" si="66"/>
        <v/>
      </c>
      <c r="D878" s="3" t="str">
        <f t="shared" si="67"/>
        <v/>
      </c>
      <c r="E878" s="3" t="str">
        <f t="shared" si="68"/>
        <v/>
      </c>
      <c r="F878" s="3" t="str">
        <f t="shared" si="69"/>
        <v/>
      </c>
      <c r="G878" s="3" t="str">
        <f>IF(A878="","",IF(HOUR(A878)&lt;StartHour,StartHour,IF(HOUR(A878)&gt;FinishHour,FinishHour,HOUR(A878))))</f>
        <v/>
      </c>
      <c r="H878" s="3" t="str">
        <f t="shared" si="70"/>
        <v/>
      </c>
      <c r="I878" s="33" t="e">
        <f>IF(OR(A878="",B878=""),NA(),MAX(0,IF(A878-B878=0,SameDayCycleTimeSettingValue,(A878-B878) *24)))</f>
        <v>#N/A</v>
      </c>
      <c r="J878" s="33" t="e">
        <f>IF(OR(A878="",B878=""),NA(),MAX(0,IF(A878-B878=0,SameDayCycleTimeSettingValue,((A878-B878) *24)-(INT((A878-B878)) * (24-(FinishHour-StartHour))))))</f>
        <v>#N/A</v>
      </c>
      <c r="K878" s="3" t="e">
        <f ca="1">IF(OR(A878&lt;&gt;"",B878=""),NA(),MAX(0,IF(_xlfn.DAYS(NOW(),B878)=0,SameDayCycleTimeSettingValue,_xlfn.DAYS(NOW(),B878))))</f>
        <v>#N/A</v>
      </c>
    </row>
    <row r="879" spans="1:11" x14ac:dyDescent="0.25">
      <c r="A879" s="32" t="str">
        <f>IF(AND(TRIM(INDEX(CompletedDateValues,ROW(A879)))&lt;&gt;"",INDEX(CompletedDateValues,ROW(A879))&gt;0),INDEX(CompletedDateValues,ROW(A879)),"")</f>
        <v/>
      </c>
      <c r="B879" s="32" t="str">
        <f>IF(AND(TRIM(INDEX(StartDateValues,ROW(A879)))&lt;&gt;"",INDEX(StartDateValues,ROW(A879))&gt;0),INDEX(StartDateValues,ROW(A879)),"")</f>
        <v/>
      </c>
      <c r="C879" s="22" t="str">
        <f t="shared" si="66"/>
        <v/>
      </c>
      <c r="D879" s="3" t="str">
        <f t="shared" si="67"/>
        <v/>
      </c>
      <c r="E879" s="3" t="str">
        <f t="shared" si="68"/>
        <v/>
      </c>
      <c r="F879" s="3" t="str">
        <f t="shared" si="69"/>
        <v/>
      </c>
      <c r="G879" s="3" t="str">
        <f>IF(A879="","",IF(HOUR(A879)&lt;StartHour,StartHour,IF(HOUR(A879)&gt;FinishHour,FinishHour,HOUR(A879))))</f>
        <v/>
      </c>
      <c r="H879" s="3" t="str">
        <f t="shared" si="70"/>
        <v/>
      </c>
      <c r="I879" s="33" t="e">
        <f>IF(OR(A879="",B879=""),NA(),MAX(0,IF(A879-B879=0,SameDayCycleTimeSettingValue,(A879-B879) *24)))</f>
        <v>#N/A</v>
      </c>
      <c r="J879" s="33" t="e">
        <f>IF(OR(A879="",B879=""),NA(),MAX(0,IF(A879-B879=0,SameDayCycleTimeSettingValue,((A879-B879) *24)-(INT((A879-B879)) * (24-(FinishHour-StartHour))))))</f>
        <v>#N/A</v>
      </c>
      <c r="K879" s="3" t="e">
        <f ca="1">IF(OR(A879&lt;&gt;"",B879=""),NA(),MAX(0,IF(_xlfn.DAYS(NOW(),B879)=0,SameDayCycleTimeSettingValue,_xlfn.DAYS(NOW(),B879))))</f>
        <v>#N/A</v>
      </c>
    </row>
    <row r="880" spans="1:11" x14ac:dyDescent="0.25">
      <c r="A880" s="32" t="str">
        <f>IF(AND(TRIM(INDEX(CompletedDateValues,ROW(A880)))&lt;&gt;"",INDEX(CompletedDateValues,ROW(A880))&gt;0),INDEX(CompletedDateValues,ROW(A880)),"")</f>
        <v/>
      </c>
      <c r="B880" s="32" t="str">
        <f>IF(AND(TRIM(INDEX(StartDateValues,ROW(A880)))&lt;&gt;"",INDEX(StartDateValues,ROW(A880))&gt;0),INDEX(StartDateValues,ROW(A880)),"")</f>
        <v/>
      </c>
      <c r="C880" s="22" t="str">
        <f t="shared" si="66"/>
        <v/>
      </c>
      <c r="D880" s="3" t="str">
        <f t="shared" si="67"/>
        <v/>
      </c>
      <c r="E880" s="3" t="str">
        <f t="shared" si="68"/>
        <v/>
      </c>
      <c r="F880" s="3" t="str">
        <f t="shared" si="69"/>
        <v/>
      </c>
      <c r="G880" s="3" t="str">
        <f>IF(A880="","",IF(HOUR(A880)&lt;StartHour,StartHour,IF(HOUR(A880)&gt;FinishHour,FinishHour,HOUR(A880))))</f>
        <v/>
      </c>
      <c r="H880" s="3" t="str">
        <f t="shared" si="70"/>
        <v/>
      </c>
      <c r="I880" s="33" t="e">
        <f>IF(OR(A880="",B880=""),NA(),MAX(0,IF(A880-B880=0,SameDayCycleTimeSettingValue,(A880-B880) *24)))</f>
        <v>#N/A</v>
      </c>
      <c r="J880" s="33" t="e">
        <f>IF(OR(A880="",B880=""),NA(),MAX(0,IF(A880-B880=0,SameDayCycleTimeSettingValue,((A880-B880) *24)-(INT((A880-B880)) * (24-(FinishHour-StartHour))))))</f>
        <v>#N/A</v>
      </c>
      <c r="K880" s="3" t="e">
        <f ca="1">IF(OR(A880&lt;&gt;"",B880=""),NA(),MAX(0,IF(_xlfn.DAYS(NOW(),B880)=0,SameDayCycleTimeSettingValue,_xlfn.DAYS(NOW(),B880))))</f>
        <v>#N/A</v>
      </c>
    </row>
    <row r="881" spans="1:11" x14ac:dyDescent="0.25">
      <c r="A881" s="32" t="str">
        <f>IF(AND(TRIM(INDEX(CompletedDateValues,ROW(A881)))&lt;&gt;"",INDEX(CompletedDateValues,ROW(A881))&gt;0),INDEX(CompletedDateValues,ROW(A881)),"")</f>
        <v/>
      </c>
      <c r="B881" s="32" t="str">
        <f>IF(AND(TRIM(INDEX(StartDateValues,ROW(A881)))&lt;&gt;"",INDEX(StartDateValues,ROW(A881))&gt;0),INDEX(StartDateValues,ROW(A881)),"")</f>
        <v/>
      </c>
      <c r="C881" s="22" t="str">
        <f t="shared" si="66"/>
        <v/>
      </c>
      <c r="D881" s="3" t="str">
        <f t="shared" si="67"/>
        <v/>
      </c>
      <c r="E881" s="3" t="str">
        <f t="shared" si="68"/>
        <v/>
      </c>
      <c r="F881" s="3" t="str">
        <f t="shared" si="69"/>
        <v/>
      </c>
      <c r="G881" s="3" t="str">
        <f>IF(A881="","",IF(HOUR(A881)&lt;StartHour,StartHour,IF(HOUR(A881)&gt;FinishHour,FinishHour,HOUR(A881))))</f>
        <v/>
      </c>
      <c r="H881" s="3" t="str">
        <f t="shared" si="70"/>
        <v/>
      </c>
      <c r="I881" s="33" t="e">
        <f>IF(OR(A881="",B881=""),NA(),MAX(0,IF(A881-B881=0,SameDayCycleTimeSettingValue,(A881-B881) *24)))</f>
        <v>#N/A</v>
      </c>
      <c r="J881" s="33" t="e">
        <f>IF(OR(A881="",B881=""),NA(),MAX(0,IF(A881-B881=0,SameDayCycleTimeSettingValue,((A881-B881) *24)-(INT((A881-B881)) * (24-(FinishHour-StartHour))))))</f>
        <v>#N/A</v>
      </c>
      <c r="K881" s="3" t="e">
        <f ca="1">IF(OR(A881&lt;&gt;"",B881=""),NA(),MAX(0,IF(_xlfn.DAYS(NOW(),B881)=0,SameDayCycleTimeSettingValue,_xlfn.DAYS(NOW(),B881))))</f>
        <v>#N/A</v>
      </c>
    </row>
    <row r="882" spans="1:11" x14ac:dyDescent="0.25">
      <c r="A882" s="32" t="str">
        <f>IF(AND(TRIM(INDEX(CompletedDateValues,ROW(A882)))&lt;&gt;"",INDEX(CompletedDateValues,ROW(A882))&gt;0),INDEX(CompletedDateValues,ROW(A882)),"")</f>
        <v/>
      </c>
      <c r="B882" s="32" t="str">
        <f>IF(AND(TRIM(INDEX(StartDateValues,ROW(A882)))&lt;&gt;"",INDEX(StartDateValues,ROW(A882))&gt;0),INDEX(StartDateValues,ROW(A882)),"")</f>
        <v/>
      </c>
      <c r="C882" s="22" t="str">
        <f t="shared" si="66"/>
        <v/>
      </c>
      <c r="D882" s="3" t="str">
        <f t="shared" si="67"/>
        <v/>
      </c>
      <c r="E882" s="3" t="str">
        <f t="shared" si="68"/>
        <v/>
      </c>
      <c r="F882" s="3" t="str">
        <f t="shared" si="69"/>
        <v/>
      </c>
      <c r="G882" s="3" t="str">
        <f>IF(A882="","",IF(HOUR(A882)&lt;StartHour,StartHour,IF(HOUR(A882)&gt;FinishHour,FinishHour,HOUR(A882))))</f>
        <v/>
      </c>
      <c r="H882" s="3" t="str">
        <f t="shared" si="70"/>
        <v/>
      </c>
      <c r="I882" s="33" t="e">
        <f>IF(OR(A882="",B882=""),NA(),MAX(0,IF(A882-B882=0,SameDayCycleTimeSettingValue,(A882-B882) *24)))</f>
        <v>#N/A</v>
      </c>
      <c r="J882" s="33" t="e">
        <f>IF(OR(A882="",B882=""),NA(),MAX(0,IF(A882-B882=0,SameDayCycleTimeSettingValue,((A882-B882) *24)-(INT((A882-B882)) * (24-(FinishHour-StartHour))))))</f>
        <v>#N/A</v>
      </c>
      <c r="K882" s="3" t="e">
        <f ca="1">IF(OR(A882&lt;&gt;"",B882=""),NA(),MAX(0,IF(_xlfn.DAYS(NOW(),B882)=0,SameDayCycleTimeSettingValue,_xlfn.DAYS(NOW(),B882))))</f>
        <v>#N/A</v>
      </c>
    </row>
    <row r="883" spans="1:11" x14ac:dyDescent="0.25">
      <c r="A883" s="32" t="str">
        <f>IF(AND(TRIM(INDEX(CompletedDateValues,ROW(A883)))&lt;&gt;"",INDEX(CompletedDateValues,ROW(A883))&gt;0),INDEX(CompletedDateValues,ROW(A883)),"")</f>
        <v/>
      </c>
      <c r="B883" s="32" t="str">
        <f>IF(AND(TRIM(INDEX(StartDateValues,ROW(A883)))&lt;&gt;"",INDEX(StartDateValues,ROW(A883))&gt;0),INDEX(StartDateValues,ROW(A883)),"")</f>
        <v/>
      </c>
      <c r="C883" s="22" t="str">
        <f t="shared" si="66"/>
        <v/>
      </c>
      <c r="D883" s="3" t="str">
        <f t="shared" si="67"/>
        <v/>
      </c>
      <c r="E883" s="3" t="str">
        <f t="shared" si="68"/>
        <v/>
      </c>
      <c r="F883" s="3" t="str">
        <f t="shared" si="69"/>
        <v/>
      </c>
      <c r="G883" s="3" t="str">
        <f>IF(A883="","",IF(HOUR(A883)&lt;StartHour,StartHour,IF(HOUR(A883)&gt;FinishHour,FinishHour,HOUR(A883))))</f>
        <v/>
      </c>
      <c r="H883" s="3" t="str">
        <f t="shared" si="70"/>
        <v/>
      </c>
      <c r="I883" s="33" t="e">
        <f>IF(OR(A883="",B883=""),NA(),MAX(0,IF(A883-B883=0,SameDayCycleTimeSettingValue,(A883-B883) *24)))</f>
        <v>#N/A</v>
      </c>
      <c r="J883" s="33" t="e">
        <f>IF(OR(A883="",B883=""),NA(),MAX(0,IF(A883-B883=0,SameDayCycleTimeSettingValue,((A883-B883) *24)-(INT((A883-B883)) * (24-(FinishHour-StartHour))))))</f>
        <v>#N/A</v>
      </c>
      <c r="K883" s="3" t="e">
        <f ca="1">IF(OR(A883&lt;&gt;"",B883=""),NA(),MAX(0,IF(_xlfn.DAYS(NOW(),B883)=0,SameDayCycleTimeSettingValue,_xlfn.DAYS(NOW(),B883))))</f>
        <v>#N/A</v>
      </c>
    </row>
    <row r="884" spans="1:11" x14ac:dyDescent="0.25">
      <c r="A884" s="32" t="str">
        <f>IF(AND(TRIM(INDEX(CompletedDateValues,ROW(A884)))&lt;&gt;"",INDEX(CompletedDateValues,ROW(A884))&gt;0),INDEX(CompletedDateValues,ROW(A884)),"")</f>
        <v/>
      </c>
      <c r="B884" s="32" t="str">
        <f>IF(AND(TRIM(INDEX(StartDateValues,ROW(A884)))&lt;&gt;"",INDEX(StartDateValues,ROW(A884))&gt;0),INDEX(StartDateValues,ROW(A884)),"")</f>
        <v/>
      </c>
      <c r="C884" s="22" t="str">
        <f t="shared" si="66"/>
        <v/>
      </c>
      <c r="D884" s="3" t="str">
        <f t="shared" si="67"/>
        <v/>
      </c>
      <c r="E884" s="3" t="str">
        <f t="shared" si="68"/>
        <v/>
      </c>
      <c r="F884" s="3" t="str">
        <f t="shared" si="69"/>
        <v/>
      </c>
      <c r="G884" s="3" t="str">
        <f>IF(A884="","",IF(HOUR(A884)&lt;StartHour,StartHour,IF(HOUR(A884)&gt;FinishHour,FinishHour,HOUR(A884))))</f>
        <v/>
      </c>
      <c r="H884" s="3" t="str">
        <f t="shared" si="70"/>
        <v/>
      </c>
      <c r="I884" s="33" t="e">
        <f>IF(OR(A884="",B884=""),NA(),MAX(0,IF(A884-B884=0,SameDayCycleTimeSettingValue,(A884-B884) *24)))</f>
        <v>#N/A</v>
      </c>
      <c r="J884" s="33" t="e">
        <f>IF(OR(A884="",B884=""),NA(),MAX(0,IF(A884-B884=0,SameDayCycleTimeSettingValue,((A884-B884) *24)-(INT((A884-B884)) * (24-(FinishHour-StartHour))))))</f>
        <v>#N/A</v>
      </c>
      <c r="K884" s="3" t="e">
        <f ca="1">IF(OR(A884&lt;&gt;"",B884=""),NA(),MAX(0,IF(_xlfn.DAYS(NOW(),B884)=0,SameDayCycleTimeSettingValue,_xlfn.DAYS(NOW(),B884))))</f>
        <v>#N/A</v>
      </c>
    </row>
    <row r="885" spans="1:11" x14ac:dyDescent="0.25">
      <c r="A885" s="32" t="str">
        <f>IF(AND(TRIM(INDEX(CompletedDateValues,ROW(A885)))&lt;&gt;"",INDEX(CompletedDateValues,ROW(A885))&gt;0),INDEX(CompletedDateValues,ROW(A885)),"")</f>
        <v/>
      </c>
      <c r="B885" s="32" t="str">
        <f>IF(AND(TRIM(INDEX(StartDateValues,ROW(A885)))&lt;&gt;"",INDEX(StartDateValues,ROW(A885))&gt;0),INDEX(StartDateValues,ROW(A885)),"")</f>
        <v/>
      </c>
      <c r="C885" s="22" t="str">
        <f t="shared" si="66"/>
        <v/>
      </c>
      <c r="D885" s="3" t="str">
        <f t="shared" si="67"/>
        <v/>
      </c>
      <c r="E885" s="3" t="str">
        <f t="shared" si="68"/>
        <v/>
      </c>
      <c r="F885" s="3" t="str">
        <f t="shared" si="69"/>
        <v/>
      </c>
      <c r="G885" s="3" t="str">
        <f>IF(A885="","",IF(HOUR(A885)&lt;StartHour,StartHour,IF(HOUR(A885)&gt;FinishHour,FinishHour,HOUR(A885))))</f>
        <v/>
      </c>
      <c r="H885" s="3" t="str">
        <f t="shared" si="70"/>
        <v/>
      </c>
      <c r="I885" s="33" t="e">
        <f>IF(OR(A885="",B885=""),NA(),MAX(0,IF(A885-B885=0,SameDayCycleTimeSettingValue,(A885-B885) *24)))</f>
        <v>#N/A</v>
      </c>
      <c r="J885" s="33" t="e">
        <f>IF(OR(A885="",B885=""),NA(),MAX(0,IF(A885-B885=0,SameDayCycleTimeSettingValue,((A885-B885) *24)-(INT((A885-B885)) * (24-(FinishHour-StartHour))))))</f>
        <v>#N/A</v>
      </c>
      <c r="K885" s="3" t="e">
        <f ca="1">IF(OR(A885&lt;&gt;"",B885=""),NA(),MAX(0,IF(_xlfn.DAYS(NOW(),B885)=0,SameDayCycleTimeSettingValue,_xlfn.DAYS(NOW(),B885))))</f>
        <v>#N/A</v>
      </c>
    </row>
    <row r="886" spans="1:11" x14ac:dyDescent="0.25">
      <c r="A886" s="32" t="str">
        <f>IF(AND(TRIM(INDEX(CompletedDateValues,ROW(A886)))&lt;&gt;"",INDEX(CompletedDateValues,ROW(A886))&gt;0),INDEX(CompletedDateValues,ROW(A886)),"")</f>
        <v/>
      </c>
      <c r="B886" s="32" t="str">
        <f>IF(AND(TRIM(INDEX(StartDateValues,ROW(A886)))&lt;&gt;"",INDEX(StartDateValues,ROW(A886))&gt;0),INDEX(StartDateValues,ROW(A886)),"")</f>
        <v/>
      </c>
      <c r="C886" s="22" t="str">
        <f t="shared" si="66"/>
        <v/>
      </c>
      <c r="D886" s="3" t="str">
        <f t="shared" si="67"/>
        <v/>
      </c>
      <c r="E886" s="3" t="str">
        <f t="shared" si="68"/>
        <v/>
      </c>
      <c r="F886" s="3" t="str">
        <f t="shared" si="69"/>
        <v/>
      </c>
      <c r="G886" s="3" t="str">
        <f>IF(A886="","",IF(HOUR(A886)&lt;StartHour,StartHour,IF(HOUR(A886)&gt;FinishHour,FinishHour,HOUR(A886))))</f>
        <v/>
      </c>
      <c r="H886" s="3" t="str">
        <f t="shared" si="70"/>
        <v/>
      </c>
      <c r="I886" s="33" t="e">
        <f>IF(OR(A886="",B886=""),NA(),MAX(0,IF(A886-B886=0,SameDayCycleTimeSettingValue,(A886-B886) *24)))</f>
        <v>#N/A</v>
      </c>
      <c r="J886" s="33" t="e">
        <f>IF(OR(A886="",B886=""),NA(),MAX(0,IF(A886-B886=0,SameDayCycleTimeSettingValue,((A886-B886) *24)-(INT((A886-B886)) * (24-(FinishHour-StartHour))))))</f>
        <v>#N/A</v>
      </c>
      <c r="K886" s="3" t="e">
        <f ca="1">IF(OR(A886&lt;&gt;"",B886=""),NA(),MAX(0,IF(_xlfn.DAYS(NOW(),B886)=0,SameDayCycleTimeSettingValue,_xlfn.DAYS(NOW(),B886))))</f>
        <v>#N/A</v>
      </c>
    </row>
    <row r="887" spans="1:11" x14ac:dyDescent="0.25">
      <c r="A887" s="32" t="str">
        <f>IF(AND(TRIM(INDEX(CompletedDateValues,ROW(A887)))&lt;&gt;"",INDEX(CompletedDateValues,ROW(A887))&gt;0),INDEX(CompletedDateValues,ROW(A887)),"")</f>
        <v/>
      </c>
      <c r="B887" s="32" t="str">
        <f>IF(AND(TRIM(INDEX(StartDateValues,ROW(A887)))&lt;&gt;"",INDEX(StartDateValues,ROW(A887))&gt;0),INDEX(StartDateValues,ROW(A887)),"")</f>
        <v/>
      </c>
      <c r="C887" s="22" t="str">
        <f t="shared" si="66"/>
        <v/>
      </c>
      <c r="D887" s="3" t="str">
        <f t="shared" si="67"/>
        <v/>
      </c>
      <c r="E887" s="3" t="str">
        <f t="shared" si="68"/>
        <v/>
      </c>
      <c r="F887" s="3" t="str">
        <f t="shared" si="69"/>
        <v/>
      </c>
      <c r="G887" s="3" t="str">
        <f>IF(A887="","",IF(HOUR(A887)&lt;StartHour,StartHour,IF(HOUR(A887)&gt;FinishHour,FinishHour,HOUR(A887))))</f>
        <v/>
      </c>
      <c r="H887" s="3" t="str">
        <f t="shared" si="70"/>
        <v/>
      </c>
      <c r="I887" s="33" t="e">
        <f>IF(OR(A887="",B887=""),NA(),MAX(0,IF(A887-B887=0,SameDayCycleTimeSettingValue,(A887-B887) *24)))</f>
        <v>#N/A</v>
      </c>
      <c r="J887" s="33" t="e">
        <f>IF(OR(A887="",B887=""),NA(),MAX(0,IF(A887-B887=0,SameDayCycleTimeSettingValue,((A887-B887) *24)-(INT((A887-B887)) * (24-(FinishHour-StartHour))))))</f>
        <v>#N/A</v>
      </c>
      <c r="K887" s="3" t="e">
        <f ca="1">IF(OR(A887&lt;&gt;"",B887=""),NA(),MAX(0,IF(_xlfn.DAYS(NOW(),B887)=0,SameDayCycleTimeSettingValue,_xlfn.DAYS(NOW(),B887))))</f>
        <v>#N/A</v>
      </c>
    </row>
    <row r="888" spans="1:11" x14ac:dyDescent="0.25">
      <c r="A888" s="32" t="str">
        <f>IF(AND(TRIM(INDEX(CompletedDateValues,ROW(A888)))&lt;&gt;"",INDEX(CompletedDateValues,ROW(A888))&gt;0),INDEX(CompletedDateValues,ROW(A888)),"")</f>
        <v/>
      </c>
      <c r="B888" s="32" t="str">
        <f>IF(AND(TRIM(INDEX(StartDateValues,ROW(A888)))&lt;&gt;"",INDEX(StartDateValues,ROW(A888))&gt;0),INDEX(StartDateValues,ROW(A888)),"")</f>
        <v/>
      </c>
      <c r="C888" s="22" t="str">
        <f t="shared" si="66"/>
        <v/>
      </c>
      <c r="D888" s="3" t="str">
        <f t="shared" si="67"/>
        <v/>
      </c>
      <c r="E888" s="3" t="str">
        <f t="shared" si="68"/>
        <v/>
      </c>
      <c r="F888" s="3" t="str">
        <f t="shared" si="69"/>
        <v/>
      </c>
      <c r="G888" s="3" t="str">
        <f>IF(A888="","",IF(HOUR(A888)&lt;StartHour,StartHour,IF(HOUR(A888)&gt;FinishHour,FinishHour,HOUR(A888))))</f>
        <v/>
      </c>
      <c r="H888" s="3" t="str">
        <f t="shared" si="70"/>
        <v/>
      </c>
      <c r="I888" s="33" t="e">
        <f>IF(OR(A888="",B888=""),NA(),MAX(0,IF(A888-B888=0,SameDayCycleTimeSettingValue,(A888-B888) *24)))</f>
        <v>#N/A</v>
      </c>
      <c r="J888" s="33" t="e">
        <f>IF(OR(A888="",B888=""),NA(),MAX(0,IF(A888-B888=0,SameDayCycleTimeSettingValue,((A888-B888) *24)-(INT((A888-B888)) * (24-(FinishHour-StartHour))))))</f>
        <v>#N/A</v>
      </c>
      <c r="K888" s="3" t="e">
        <f ca="1">IF(OR(A888&lt;&gt;"",B888=""),NA(),MAX(0,IF(_xlfn.DAYS(NOW(),B888)=0,SameDayCycleTimeSettingValue,_xlfn.DAYS(NOW(),B888))))</f>
        <v>#N/A</v>
      </c>
    </row>
    <row r="889" spans="1:11" x14ac:dyDescent="0.25">
      <c r="A889" s="32" t="str">
        <f>IF(AND(TRIM(INDEX(CompletedDateValues,ROW(A889)))&lt;&gt;"",INDEX(CompletedDateValues,ROW(A889))&gt;0),INDEX(CompletedDateValues,ROW(A889)),"")</f>
        <v/>
      </c>
      <c r="B889" s="32" t="str">
        <f>IF(AND(TRIM(INDEX(StartDateValues,ROW(A889)))&lt;&gt;"",INDEX(StartDateValues,ROW(A889))&gt;0),INDEX(StartDateValues,ROW(A889)),"")</f>
        <v/>
      </c>
      <c r="C889" s="22" t="str">
        <f t="shared" si="66"/>
        <v/>
      </c>
      <c r="D889" s="3" t="str">
        <f t="shared" si="67"/>
        <v/>
      </c>
      <c r="E889" s="3" t="str">
        <f t="shared" si="68"/>
        <v/>
      </c>
      <c r="F889" s="3" t="str">
        <f t="shared" si="69"/>
        <v/>
      </c>
      <c r="G889" s="3" t="str">
        <f>IF(A889="","",IF(HOUR(A889)&lt;StartHour,StartHour,IF(HOUR(A889)&gt;FinishHour,FinishHour,HOUR(A889))))</f>
        <v/>
      </c>
      <c r="H889" s="3" t="str">
        <f t="shared" si="70"/>
        <v/>
      </c>
      <c r="I889" s="33" t="e">
        <f>IF(OR(A889="",B889=""),NA(),MAX(0,IF(A889-B889=0,SameDayCycleTimeSettingValue,(A889-B889) *24)))</f>
        <v>#N/A</v>
      </c>
      <c r="J889" s="33" t="e">
        <f>IF(OR(A889="",B889=""),NA(),MAX(0,IF(A889-B889=0,SameDayCycleTimeSettingValue,((A889-B889) *24)-(INT((A889-B889)) * (24-(FinishHour-StartHour))))))</f>
        <v>#N/A</v>
      </c>
      <c r="K889" s="3" t="e">
        <f ca="1">IF(OR(A889&lt;&gt;"",B889=""),NA(),MAX(0,IF(_xlfn.DAYS(NOW(),B889)=0,SameDayCycleTimeSettingValue,_xlfn.DAYS(NOW(),B889))))</f>
        <v>#N/A</v>
      </c>
    </row>
    <row r="890" spans="1:11" x14ac:dyDescent="0.25">
      <c r="A890" s="32" t="str">
        <f>IF(AND(TRIM(INDEX(CompletedDateValues,ROW(A890)))&lt;&gt;"",INDEX(CompletedDateValues,ROW(A890))&gt;0),INDEX(CompletedDateValues,ROW(A890)),"")</f>
        <v/>
      </c>
      <c r="B890" s="32" t="str">
        <f>IF(AND(TRIM(INDEX(StartDateValues,ROW(A890)))&lt;&gt;"",INDEX(StartDateValues,ROW(A890))&gt;0),INDEX(StartDateValues,ROW(A890)),"")</f>
        <v/>
      </c>
      <c r="C890" s="22" t="str">
        <f t="shared" si="66"/>
        <v/>
      </c>
      <c r="D890" s="3" t="str">
        <f t="shared" si="67"/>
        <v/>
      </c>
      <c r="E890" s="3" t="str">
        <f t="shared" si="68"/>
        <v/>
      </c>
      <c r="F890" s="3" t="str">
        <f t="shared" si="69"/>
        <v/>
      </c>
      <c r="G890" s="3" t="str">
        <f>IF(A890="","",IF(HOUR(A890)&lt;StartHour,StartHour,IF(HOUR(A890)&gt;FinishHour,FinishHour,HOUR(A890))))</f>
        <v/>
      </c>
      <c r="H890" s="3" t="str">
        <f t="shared" si="70"/>
        <v/>
      </c>
      <c r="I890" s="33" t="e">
        <f>IF(OR(A890="",B890=""),NA(),MAX(0,IF(A890-B890=0,SameDayCycleTimeSettingValue,(A890-B890) *24)))</f>
        <v>#N/A</v>
      </c>
      <c r="J890" s="33" t="e">
        <f>IF(OR(A890="",B890=""),NA(),MAX(0,IF(A890-B890=0,SameDayCycleTimeSettingValue,((A890-B890) *24)-(INT((A890-B890)) * (24-(FinishHour-StartHour))))))</f>
        <v>#N/A</v>
      </c>
      <c r="K890" s="3" t="e">
        <f ca="1">IF(OR(A890&lt;&gt;"",B890=""),NA(),MAX(0,IF(_xlfn.DAYS(NOW(),B890)=0,SameDayCycleTimeSettingValue,_xlfn.DAYS(NOW(),B890))))</f>
        <v>#N/A</v>
      </c>
    </row>
    <row r="891" spans="1:11" x14ac:dyDescent="0.25">
      <c r="A891" s="32" t="str">
        <f>IF(AND(TRIM(INDEX(CompletedDateValues,ROW(A891)))&lt;&gt;"",INDEX(CompletedDateValues,ROW(A891))&gt;0),INDEX(CompletedDateValues,ROW(A891)),"")</f>
        <v/>
      </c>
      <c r="B891" s="32" t="str">
        <f>IF(AND(TRIM(INDEX(StartDateValues,ROW(A891)))&lt;&gt;"",INDEX(StartDateValues,ROW(A891))&gt;0),INDEX(StartDateValues,ROW(A891)),"")</f>
        <v/>
      </c>
      <c r="C891" s="22" t="str">
        <f t="shared" si="66"/>
        <v/>
      </c>
      <c r="D891" s="3" t="str">
        <f t="shared" si="67"/>
        <v/>
      </c>
      <c r="E891" s="3" t="str">
        <f t="shared" si="68"/>
        <v/>
      </c>
      <c r="F891" s="3" t="str">
        <f t="shared" si="69"/>
        <v/>
      </c>
      <c r="G891" s="3" t="str">
        <f>IF(A891="","",IF(HOUR(A891)&lt;StartHour,StartHour,IF(HOUR(A891)&gt;FinishHour,FinishHour,HOUR(A891))))</f>
        <v/>
      </c>
      <c r="H891" s="3" t="str">
        <f t="shared" si="70"/>
        <v/>
      </c>
      <c r="I891" s="33" t="e">
        <f>IF(OR(A891="",B891=""),NA(),MAX(0,IF(A891-B891=0,SameDayCycleTimeSettingValue,(A891-B891) *24)))</f>
        <v>#N/A</v>
      </c>
      <c r="J891" s="33" t="e">
        <f>IF(OR(A891="",B891=""),NA(),MAX(0,IF(A891-B891=0,SameDayCycleTimeSettingValue,((A891-B891) *24)-(INT((A891-B891)) * (24-(FinishHour-StartHour))))))</f>
        <v>#N/A</v>
      </c>
      <c r="K891" s="3" t="e">
        <f ca="1">IF(OR(A891&lt;&gt;"",B891=""),NA(),MAX(0,IF(_xlfn.DAYS(NOW(),B891)=0,SameDayCycleTimeSettingValue,_xlfn.DAYS(NOW(),B891))))</f>
        <v>#N/A</v>
      </c>
    </row>
    <row r="892" spans="1:11" x14ac:dyDescent="0.25">
      <c r="A892" s="32" t="str">
        <f>IF(AND(TRIM(INDEX(CompletedDateValues,ROW(A892)))&lt;&gt;"",INDEX(CompletedDateValues,ROW(A892))&gt;0),INDEX(CompletedDateValues,ROW(A892)),"")</f>
        <v/>
      </c>
      <c r="B892" s="32" t="str">
        <f>IF(AND(TRIM(INDEX(StartDateValues,ROW(A892)))&lt;&gt;"",INDEX(StartDateValues,ROW(A892))&gt;0),INDEX(StartDateValues,ROW(A892)),"")</f>
        <v/>
      </c>
      <c r="C892" s="22" t="str">
        <f t="shared" si="66"/>
        <v/>
      </c>
      <c r="D892" s="3" t="str">
        <f t="shared" si="67"/>
        <v/>
      </c>
      <c r="E892" s="3" t="str">
        <f t="shared" si="68"/>
        <v/>
      </c>
      <c r="F892" s="3" t="str">
        <f t="shared" si="69"/>
        <v/>
      </c>
      <c r="G892" s="3" t="str">
        <f>IF(A892="","",IF(HOUR(A892)&lt;StartHour,StartHour,IF(HOUR(A892)&gt;FinishHour,FinishHour,HOUR(A892))))</f>
        <v/>
      </c>
      <c r="H892" s="3" t="str">
        <f t="shared" si="70"/>
        <v/>
      </c>
      <c r="I892" s="33" t="e">
        <f>IF(OR(A892="",B892=""),NA(),MAX(0,IF(A892-B892=0,SameDayCycleTimeSettingValue,(A892-B892) *24)))</f>
        <v>#N/A</v>
      </c>
      <c r="J892" s="33" t="e">
        <f>IF(OR(A892="",B892=""),NA(),MAX(0,IF(A892-B892=0,SameDayCycleTimeSettingValue,((A892-B892) *24)-(INT((A892-B892)) * (24-(FinishHour-StartHour))))))</f>
        <v>#N/A</v>
      </c>
      <c r="K892" s="3" t="e">
        <f ca="1">IF(OR(A892&lt;&gt;"",B892=""),NA(),MAX(0,IF(_xlfn.DAYS(NOW(),B892)=0,SameDayCycleTimeSettingValue,_xlfn.DAYS(NOW(),B892))))</f>
        <v>#N/A</v>
      </c>
    </row>
    <row r="893" spans="1:11" x14ac:dyDescent="0.25">
      <c r="A893" s="32" t="str">
        <f>IF(AND(TRIM(INDEX(CompletedDateValues,ROW(A893)))&lt;&gt;"",INDEX(CompletedDateValues,ROW(A893))&gt;0),INDEX(CompletedDateValues,ROW(A893)),"")</f>
        <v/>
      </c>
      <c r="B893" s="32" t="str">
        <f>IF(AND(TRIM(INDEX(StartDateValues,ROW(A893)))&lt;&gt;"",INDEX(StartDateValues,ROW(A893))&gt;0),INDEX(StartDateValues,ROW(A893)),"")</f>
        <v/>
      </c>
      <c r="C893" s="22" t="str">
        <f t="shared" si="66"/>
        <v/>
      </c>
      <c r="D893" s="3" t="str">
        <f t="shared" si="67"/>
        <v/>
      </c>
      <c r="E893" s="3" t="str">
        <f t="shared" si="68"/>
        <v/>
      </c>
      <c r="F893" s="3" t="str">
        <f t="shared" si="69"/>
        <v/>
      </c>
      <c r="G893" s="3" t="str">
        <f>IF(A893="","",IF(HOUR(A893)&lt;StartHour,StartHour,IF(HOUR(A893)&gt;FinishHour,FinishHour,HOUR(A893))))</f>
        <v/>
      </c>
      <c r="H893" s="3" t="str">
        <f t="shared" si="70"/>
        <v/>
      </c>
      <c r="I893" s="33" t="e">
        <f>IF(OR(A893="",B893=""),NA(),MAX(0,IF(A893-B893=0,SameDayCycleTimeSettingValue,(A893-B893) *24)))</f>
        <v>#N/A</v>
      </c>
      <c r="J893" s="33" t="e">
        <f>IF(OR(A893="",B893=""),NA(),MAX(0,IF(A893-B893=0,SameDayCycleTimeSettingValue,((A893-B893) *24)-(INT((A893-B893)) * (24-(FinishHour-StartHour))))))</f>
        <v>#N/A</v>
      </c>
      <c r="K893" s="3" t="e">
        <f ca="1">IF(OR(A893&lt;&gt;"",B893=""),NA(),MAX(0,IF(_xlfn.DAYS(NOW(),B893)=0,SameDayCycleTimeSettingValue,_xlfn.DAYS(NOW(),B893))))</f>
        <v>#N/A</v>
      </c>
    </row>
    <row r="894" spans="1:11" x14ac:dyDescent="0.25">
      <c r="A894" s="32" t="str">
        <f>IF(AND(TRIM(INDEX(CompletedDateValues,ROW(A894)))&lt;&gt;"",INDEX(CompletedDateValues,ROW(A894))&gt;0),INDEX(CompletedDateValues,ROW(A894)),"")</f>
        <v/>
      </c>
      <c r="B894" s="32" t="str">
        <f>IF(AND(TRIM(INDEX(StartDateValues,ROW(A894)))&lt;&gt;"",INDEX(StartDateValues,ROW(A894))&gt;0),INDEX(StartDateValues,ROW(A894)),"")</f>
        <v/>
      </c>
      <c r="C894" s="22" t="str">
        <f t="shared" si="66"/>
        <v/>
      </c>
      <c r="D894" s="3" t="str">
        <f t="shared" si="67"/>
        <v/>
      </c>
      <c r="E894" s="3" t="str">
        <f t="shared" si="68"/>
        <v/>
      </c>
      <c r="F894" s="3" t="str">
        <f t="shared" si="69"/>
        <v/>
      </c>
      <c r="G894" s="3" t="str">
        <f>IF(A894="","",IF(HOUR(A894)&lt;StartHour,StartHour,IF(HOUR(A894)&gt;FinishHour,FinishHour,HOUR(A894))))</f>
        <v/>
      </c>
      <c r="H894" s="3" t="str">
        <f t="shared" si="70"/>
        <v/>
      </c>
      <c r="I894" s="33" t="e">
        <f>IF(OR(A894="",B894=""),NA(),MAX(0,IF(A894-B894=0,SameDayCycleTimeSettingValue,(A894-B894) *24)))</f>
        <v>#N/A</v>
      </c>
      <c r="J894" s="33" t="e">
        <f>IF(OR(A894="",B894=""),NA(),MAX(0,IF(A894-B894=0,SameDayCycleTimeSettingValue,((A894-B894) *24)-(INT((A894-B894)) * (24-(FinishHour-StartHour))))))</f>
        <v>#N/A</v>
      </c>
      <c r="K894" s="3" t="e">
        <f ca="1">IF(OR(A894&lt;&gt;"",B894=""),NA(),MAX(0,IF(_xlfn.DAYS(NOW(),B894)=0,SameDayCycleTimeSettingValue,_xlfn.DAYS(NOW(),B894))))</f>
        <v>#N/A</v>
      </c>
    </row>
    <row r="895" spans="1:11" x14ac:dyDescent="0.25">
      <c r="A895" s="32" t="str">
        <f>IF(AND(TRIM(INDEX(CompletedDateValues,ROW(A895)))&lt;&gt;"",INDEX(CompletedDateValues,ROW(A895))&gt;0),INDEX(CompletedDateValues,ROW(A895)),"")</f>
        <v/>
      </c>
      <c r="B895" s="32" t="str">
        <f>IF(AND(TRIM(INDEX(StartDateValues,ROW(A895)))&lt;&gt;"",INDEX(StartDateValues,ROW(A895))&gt;0),INDEX(StartDateValues,ROW(A895)),"")</f>
        <v/>
      </c>
      <c r="C895" s="22" t="str">
        <f t="shared" si="66"/>
        <v/>
      </c>
      <c r="D895" s="3" t="str">
        <f t="shared" si="67"/>
        <v/>
      </c>
      <c r="E895" s="3" t="str">
        <f t="shared" si="68"/>
        <v/>
      </c>
      <c r="F895" s="3" t="str">
        <f t="shared" si="69"/>
        <v/>
      </c>
      <c r="G895" s="3" t="str">
        <f>IF(A895="","",IF(HOUR(A895)&lt;StartHour,StartHour,IF(HOUR(A895)&gt;FinishHour,FinishHour,HOUR(A895))))</f>
        <v/>
      </c>
      <c r="H895" s="3" t="str">
        <f t="shared" si="70"/>
        <v/>
      </c>
      <c r="I895" s="33" t="e">
        <f>IF(OR(A895="",B895=""),NA(),MAX(0,IF(A895-B895=0,SameDayCycleTimeSettingValue,(A895-B895) *24)))</f>
        <v>#N/A</v>
      </c>
      <c r="J895" s="33" t="e">
        <f>IF(OR(A895="",B895=""),NA(),MAX(0,IF(A895-B895=0,SameDayCycleTimeSettingValue,((A895-B895) *24)-(INT((A895-B895)) * (24-(FinishHour-StartHour))))))</f>
        <v>#N/A</v>
      </c>
      <c r="K895" s="3" t="e">
        <f ca="1">IF(OR(A895&lt;&gt;"",B895=""),NA(),MAX(0,IF(_xlfn.DAYS(NOW(),B895)=0,SameDayCycleTimeSettingValue,_xlfn.DAYS(NOW(),B895))))</f>
        <v>#N/A</v>
      </c>
    </row>
    <row r="896" spans="1:11" x14ac:dyDescent="0.25">
      <c r="A896" s="32" t="str">
        <f>IF(AND(TRIM(INDEX(CompletedDateValues,ROW(A896)))&lt;&gt;"",INDEX(CompletedDateValues,ROW(A896))&gt;0),INDEX(CompletedDateValues,ROW(A896)),"")</f>
        <v/>
      </c>
      <c r="B896" s="32" t="str">
        <f>IF(AND(TRIM(INDEX(StartDateValues,ROW(A896)))&lt;&gt;"",INDEX(StartDateValues,ROW(A896))&gt;0),INDEX(StartDateValues,ROW(A896)),"")</f>
        <v/>
      </c>
      <c r="C896" s="22" t="str">
        <f t="shared" si="66"/>
        <v/>
      </c>
      <c r="D896" s="3" t="str">
        <f t="shared" si="67"/>
        <v/>
      </c>
      <c r="E896" s="3" t="str">
        <f t="shared" si="68"/>
        <v/>
      </c>
      <c r="F896" s="3" t="str">
        <f t="shared" si="69"/>
        <v/>
      </c>
      <c r="G896" s="3" t="str">
        <f>IF(A896="","",IF(HOUR(A896)&lt;StartHour,StartHour,IF(HOUR(A896)&gt;FinishHour,FinishHour,HOUR(A896))))</f>
        <v/>
      </c>
      <c r="H896" s="3" t="str">
        <f t="shared" si="70"/>
        <v/>
      </c>
      <c r="I896" s="33" t="e">
        <f>IF(OR(A896="",B896=""),NA(),MAX(0,IF(A896-B896=0,SameDayCycleTimeSettingValue,(A896-B896) *24)))</f>
        <v>#N/A</v>
      </c>
      <c r="J896" s="33" t="e">
        <f>IF(OR(A896="",B896=""),NA(),MAX(0,IF(A896-B896=0,SameDayCycleTimeSettingValue,((A896-B896) *24)-(INT((A896-B896)) * (24-(FinishHour-StartHour))))))</f>
        <v>#N/A</v>
      </c>
      <c r="K896" s="3" t="e">
        <f ca="1">IF(OR(A896&lt;&gt;"",B896=""),NA(),MAX(0,IF(_xlfn.DAYS(NOW(),B896)=0,SameDayCycleTimeSettingValue,_xlfn.DAYS(NOW(),B896))))</f>
        <v>#N/A</v>
      </c>
    </row>
    <row r="897" spans="1:11" x14ac:dyDescent="0.25">
      <c r="A897" s="32" t="str">
        <f>IF(AND(TRIM(INDEX(CompletedDateValues,ROW(A897)))&lt;&gt;"",INDEX(CompletedDateValues,ROW(A897))&gt;0),INDEX(CompletedDateValues,ROW(A897)),"")</f>
        <v/>
      </c>
      <c r="B897" s="32" t="str">
        <f>IF(AND(TRIM(INDEX(StartDateValues,ROW(A897)))&lt;&gt;"",INDEX(StartDateValues,ROW(A897))&gt;0),INDEX(StartDateValues,ROW(A897)),"")</f>
        <v/>
      </c>
      <c r="C897" s="22" t="str">
        <f t="shared" si="66"/>
        <v/>
      </c>
      <c r="D897" s="3" t="str">
        <f t="shared" si="67"/>
        <v/>
      </c>
      <c r="E897" s="3" t="str">
        <f t="shared" si="68"/>
        <v/>
      </c>
      <c r="F897" s="3" t="str">
        <f t="shared" si="69"/>
        <v/>
      </c>
      <c r="G897" s="3" t="str">
        <f>IF(A897="","",IF(HOUR(A897)&lt;StartHour,StartHour,IF(HOUR(A897)&gt;FinishHour,FinishHour,HOUR(A897))))</f>
        <v/>
      </c>
      <c r="H897" s="3" t="str">
        <f t="shared" si="70"/>
        <v/>
      </c>
      <c r="I897" s="33" t="e">
        <f>IF(OR(A897="",B897=""),NA(),MAX(0,IF(A897-B897=0,SameDayCycleTimeSettingValue,(A897-B897) *24)))</f>
        <v>#N/A</v>
      </c>
      <c r="J897" s="33" t="e">
        <f>IF(OR(A897="",B897=""),NA(),MAX(0,IF(A897-B897=0,SameDayCycleTimeSettingValue,((A897-B897) *24)-(INT((A897-B897)) * (24-(FinishHour-StartHour))))))</f>
        <v>#N/A</v>
      </c>
      <c r="K897" s="3" t="e">
        <f ca="1">IF(OR(A897&lt;&gt;"",B897=""),NA(),MAX(0,IF(_xlfn.DAYS(NOW(),B897)=0,SameDayCycleTimeSettingValue,_xlfn.DAYS(NOW(),B897))))</f>
        <v>#N/A</v>
      </c>
    </row>
    <row r="898" spans="1:11" x14ac:dyDescent="0.25">
      <c r="A898" s="32" t="str">
        <f>IF(AND(TRIM(INDEX(CompletedDateValues,ROW(A898)))&lt;&gt;"",INDEX(CompletedDateValues,ROW(A898))&gt;0),INDEX(CompletedDateValues,ROW(A898)),"")</f>
        <v/>
      </c>
      <c r="B898" s="32" t="str">
        <f>IF(AND(TRIM(INDEX(StartDateValues,ROW(A898)))&lt;&gt;"",INDEX(StartDateValues,ROW(A898))&gt;0),INDEX(StartDateValues,ROW(A898)),"")</f>
        <v/>
      </c>
      <c r="C898" s="22" t="str">
        <f t="shared" si="66"/>
        <v/>
      </c>
      <c r="D898" s="3" t="str">
        <f t="shared" si="67"/>
        <v/>
      </c>
      <c r="E898" s="3" t="str">
        <f t="shared" si="68"/>
        <v/>
      </c>
      <c r="F898" s="3" t="str">
        <f t="shared" si="69"/>
        <v/>
      </c>
      <c r="G898" s="3" t="str">
        <f>IF(A898="","",IF(HOUR(A898)&lt;StartHour,StartHour,IF(HOUR(A898)&gt;FinishHour,FinishHour,HOUR(A898))))</f>
        <v/>
      </c>
      <c r="H898" s="3" t="str">
        <f t="shared" si="70"/>
        <v/>
      </c>
      <c r="I898" s="33" t="e">
        <f>IF(OR(A898="",B898=""),NA(),MAX(0,IF(A898-B898=0,SameDayCycleTimeSettingValue,(A898-B898) *24)))</f>
        <v>#N/A</v>
      </c>
      <c r="J898" s="33" t="e">
        <f>IF(OR(A898="",B898=""),NA(),MAX(0,IF(A898-B898=0,SameDayCycleTimeSettingValue,((A898-B898) *24)-(INT((A898-B898)) * (24-(FinishHour-StartHour))))))</f>
        <v>#N/A</v>
      </c>
      <c r="K898" s="3" t="e">
        <f ca="1">IF(OR(A898&lt;&gt;"",B898=""),NA(),MAX(0,IF(_xlfn.DAYS(NOW(),B898)=0,SameDayCycleTimeSettingValue,_xlfn.DAYS(NOW(),B898))))</f>
        <v>#N/A</v>
      </c>
    </row>
    <row r="899" spans="1:11" x14ac:dyDescent="0.25">
      <c r="A899" s="32" t="str">
        <f>IF(AND(TRIM(INDEX(CompletedDateValues,ROW(A899)))&lt;&gt;"",INDEX(CompletedDateValues,ROW(A899))&gt;0),INDEX(CompletedDateValues,ROW(A899)),"")</f>
        <v/>
      </c>
      <c r="B899" s="32" t="str">
        <f>IF(AND(TRIM(INDEX(StartDateValues,ROW(A899)))&lt;&gt;"",INDEX(StartDateValues,ROW(A899))&gt;0),INDEX(StartDateValues,ROW(A899)),"")</f>
        <v/>
      </c>
      <c r="C899" s="22" t="str">
        <f t="shared" ref="C899:C962" si="71">IF(AND(TRIM(INDEX(WorkTypeValues,ROW(A899)))&lt;&gt;"",INDEX(WorkTypeValues,ROW(A899))&gt;0),INDEX(WorkTypeValues,ROW(A899)),"")</f>
        <v/>
      </c>
      <c r="D899" s="3" t="str">
        <f t="shared" ref="D899:D962" si="72">IF(A899="", "",YEAR(A899))</f>
        <v/>
      </c>
      <c r="E899" s="3" t="str">
        <f t="shared" ref="E899:E962" si="73">IF(A899="","",MONTH(A899))</f>
        <v/>
      </c>
      <c r="F899" s="3" t="str">
        <f t="shared" ref="F899:F962" si="74">IF(A899="","",DAY(A899))</f>
        <v/>
      </c>
      <c r="G899" s="3" t="str">
        <f>IF(A899="","",IF(HOUR(A899)&lt;StartHour,StartHour,IF(HOUR(A899)&gt;FinishHour,FinishHour,HOUR(A899))))</f>
        <v/>
      </c>
      <c r="H899" s="3" t="str">
        <f t="shared" ref="H899:H962" si="75">IF(D899="","",D899&amp;"-"&amp;TEXT(E899,"00") &amp;"-"&amp;TEXT(F899,"00") &amp;"-"&amp;TEXT(G899,"00"))</f>
        <v/>
      </c>
      <c r="I899" s="33" t="e">
        <f>IF(OR(A899="",B899=""),NA(),MAX(0,IF(A899-B899=0,SameDayCycleTimeSettingValue,(A899-B899) *24)))</f>
        <v>#N/A</v>
      </c>
      <c r="J899" s="33" t="e">
        <f>IF(OR(A899="",B899=""),NA(),MAX(0,IF(A899-B899=0,SameDayCycleTimeSettingValue,((A899-B899) *24)-(INT((A899-B899)) * (24-(FinishHour-StartHour))))))</f>
        <v>#N/A</v>
      </c>
      <c r="K899" s="3" t="e">
        <f ca="1">IF(OR(A899&lt;&gt;"",B899=""),NA(),MAX(0,IF(_xlfn.DAYS(NOW(),B899)=0,SameDayCycleTimeSettingValue,_xlfn.DAYS(NOW(),B899))))</f>
        <v>#N/A</v>
      </c>
    </row>
    <row r="900" spans="1:11" x14ac:dyDescent="0.25">
      <c r="A900" s="32" t="str">
        <f>IF(AND(TRIM(INDEX(CompletedDateValues,ROW(A900)))&lt;&gt;"",INDEX(CompletedDateValues,ROW(A900))&gt;0),INDEX(CompletedDateValues,ROW(A900)),"")</f>
        <v/>
      </c>
      <c r="B900" s="32" t="str">
        <f>IF(AND(TRIM(INDEX(StartDateValues,ROW(A900)))&lt;&gt;"",INDEX(StartDateValues,ROW(A900))&gt;0),INDEX(StartDateValues,ROW(A900)),"")</f>
        <v/>
      </c>
      <c r="C900" s="22" t="str">
        <f t="shared" si="71"/>
        <v/>
      </c>
      <c r="D900" s="3" t="str">
        <f t="shared" si="72"/>
        <v/>
      </c>
      <c r="E900" s="3" t="str">
        <f t="shared" si="73"/>
        <v/>
      </c>
      <c r="F900" s="3" t="str">
        <f t="shared" si="74"/>
        <v/>
      </c>
      <c r="G900" s="3" t="str">
        <f>IF(A900="","",IF(HOUR(A900)&lt;StartHour,StartHour,IF(HOUR(A900)&gt;FinishHour,FinishHour,HOUR(A900))))</f>
        <v/>
      </c>
      <c r="H900" s="3" t="str">
        <f t="shared" si="75"/>
        <v/>
      </c>
      <c r="I900" s="33" t="e">
        <f>IF(OR(A900="",B900=""),NA(),MAX(0,IF(A900-B900=0,SameDayCycleTimeSettingValue,(A900-B900) *24)))</f>
        <v>#N/A</v>
      </c>
      <c r="J900" s="33" t="e">
        <f>IF(OR(A900="",B900=""),NA(),MAX(0,IF(A900-B900=0,SameDayCycleTimeSettingValue,((A900-B900) *24)-(INT((A900-B900)) * (24-(FinishHour-StartHour))))))</f>
        <v>#N/A</v>
      </c>
      <c r="K900" s="3" t="e">
        <f ca="1">IF(OR(A900&lt;&gt;"",B900=""),NA(),MAX(0,IF(_xlfn.DAYS(NOW(),B900)=0,SameDayCycleTimeSettingValue,_xlfn.DAYS(NOW(),B900))))</f>
        <v>#N/A</v>
      </c>
    </row>
    <row r="901" spans="1:11" x14ac:dyDescent="0.25">
      <c r="A901" s="32" t="str">
        <f>IF(AND(TRIM(INDEX(CompletedDateValues,ROW(A901)))&lt;&gt;"",INDEX(CompletedDateValues,ROW(A901))&gt;0),INDEX(CompletedDateValues,ROW(A901)),"")</f>
        <v/>
      </c>
      <c r="B901" s="32" t="str">
        <f>IF(AND(TRIM(INDEX(StartDateValues,ROW(A901)))&lt;&gt;"",INDEX(StartDateValues,ROW(A901))&gt;0),INDEX(StartDateValues,ROW(A901)),"")</f>
        <v/>
      </c>
      <c r="C901" s="22" t="str">
        <f t="shared" si="71"/>
        <v/>
      </c>
      <c r="D901" s="3" t="str">
        <f t="shared" si="72"/>
        <v/>
      </c>
      <c r="E901" s="3" t="str">
        <f t="shared" si="73"/>
        <v/>
      </c>
      <c r="F901" s="3" t="str">
        <f t="shared" si="74"/>
        <v/>
      </c>
      <c r="G901" s="3" t="str">
        <f>IF(A901="","",IF(HOUR(A901)&lt;StartHour,StartHour,IF(HOUR(A901)&gt;FinishHour,FinishHour,HOUR(A901))))</f>
        <v/>
      </c>
      <c r="H901" s="3" t="str">
        <f t="shared" si="75"/>
        <v/>
      </c>
      <c r="I901" s="33" t="e">
        <f>IF(OR(A901="",B901=""),NA(),MAX(0,IF(A901-B901=0,SameDayCycleTimeSettingValue,(A901-B901) *24)))</f>
        <v>#N/A</v>
      </c>
      <c r="J901" s="33" t="e">
        <f>IF(OR(A901="",B901=""),NA(),MAX(0,IF(A901-B901=0,SameDayCycleTimeSettingValue,((A901-B901) *24)-(INT((A901-B901)) * (24-(FinishHour-StartHour))))))</f>
        <v>#N/A</v>
      </c>
      <c r="K901" s="3" t="e">
        <f ca="1">IF(OR(A901&lt;&gt;"",B901=""),NA(),MAX(0,IF(_xlfn.DAYS(NOW(),B901)=0,SameDayCycleTimeSettingValue,_xlfn.DAYS(NOW(),B901))))</f>
        <v>#N/A</v>
      </c>
    </row>
    <row r="902" spans="1:11" x14ac:dyDescent="0.25">
      <c r="A902" s="32" t="str">
        <f>IF(AND(TRIM(INDEX(CompletedDateValues,ROW(A902)))&lt;&gt;"",INDEX(CompletedDateValues,ROW(A902))&gt;0),INDEX(CompletedDateValues,ROW(A902)),"")</f>
        <v/>
      </c>
      <c r="B902" s="32" t="str">
        <f>IF(AND(TRIM(INDEX(StartDateValues,ROW(A902)))&lt;&gt;"",INDEX(StartDateValues,ROW(A902))&gt;0),INDEX(StartDateValues,ROW(A902)),"")</f>
        <v/>
      </c>
      <c r="C902" s="22" t="str">
        <f t="shared" si="71"/>
        <v/>
      </c>
      <c r="D902" s="3" t="str">
        <f t="shared" si="72"/>
        <v/>
      </c>
      <c r="E902" s="3" t="str">
        <f t="shared" si="73"/>
        <v/>
      </c>
      <c r="F902" s="3" t="str">
        <f t="shared" si="74"/>
        <v/>
      </c>
      <c r="G902" s="3" t="str">
        <f>IF(A902="","",IF(HOUR(A902)&lt;StartHour,StartHour,IF(HOUR(A902)&gt;FinishHour,FinishHour,HOUR(A902))))</f>
        <v/>
      </c>
      <c r="H902" s="3" t="str">
        <f t="shared" si="75"/>
        <v/>
      </c>
      <c r="I902" s="33" t="e">
        <f>IF(OR(A902="",B902=""),NA(),MAX(0,IF(A902-B902=0,SameDayCycleTimeSettingValue,(A902-B902) *24)))</f>
        <v>#N/A</v>
      </c>
      <c r="J902" s="33" t="e">
        <f>IF(OR(A902="",B902=""),NA(),MAX(0,IF(A902-B902=0,SameDayCycleTimeSettingValue,((A902-B902) *24)-(INT((A902-B902)) * (24-(FinishHour-StartHour))))))</f>
        <v>#N/A</v>
      </c>
      <c r="K902" s="3" t="e">
        <f ca="1">IF(OR(A902&lt;&gt;"",B902=""),NA(),MAX(0,IF(_xlfn.DAYS(NOW(),B902)=0,SameDayCycleTimeSettingValue,_xlfn.DAYS(NOW(),B902))))</f>
        <v>#N/A</v>
      </c>
    </row>
    <row r="903" spans="1:11" x14ac:dyDescent="0.25">
      <c r="A903" s="32" t="str">
        <f>IF(AND(TRIM(INDEX(CompletedDateValues,ROW(A903)))&lt;&gt;"",INDEX(CompletedDateValues,ROW(A903))&gt;0),INDEX(CompletedDateValues,ROW(A903)),"")</f>
        <v/>
      </c>
      <c r="B903" s="32" t="str">
        <f>IF(AND(TRIM(INDEX(StartDateValues,ROW(A903)))&lt;&gt;"",INDEX(StartDateValues,ROW(A903))&gt;0),INDEX(StartDateValues,ROW(A903)),"")</f>
        <v/>
      </c>
      <c r="C903" s="22" t="str">
        <f t="shared" si="71"/>
        <v/>
      </c>
      <c r="D903" s="3" t="str">
        <f t="shared" si="72"/>
        <v/>
      </c>
      <c r="E903" s="3" t="str">
        <f t="shared" si="73"/>
        <v/>
      </c>
      <c r="F903" s="3" t="str">
        <f t="shared" si="74"/>
        <v/>
      </c>
      <c r="G903" s="3" t="str">
        <f>IF(A903="","",IF(HOUR(A903)&lt;StartHour,StartHour,IF(HOUR(A903)&gt;FinishHour,FinishHour,HOUR(A903))))</f>
        <v/>
      </c>
      <c r="H903" s="3" t="str">
        <f t="shared" si="75"/>
        <v/>
      </c>
      <c r="I903" s="33" t="e">
        <f>IF(OR(A903="",B903=""),NA(),MAX(0,IF(A903-B903=0,SameDayCycleTimeSettingValue,(A903-B903) *24)))</f>
        <v>#N/A</v>
      </c>
      <c r="J903" s="33" t="e">
        <f>IF(OR(A903="",B903=""),NA(),MAX(0,IF(A903-B903=0,SameDayCycleTimeSettingValue,((A903-B903) *24)-(INT((A903-B903)) * (24-(FinishHour-StartHour))))))</f>
        <v>#N/A</v>
      </c>
      <c r="K903" s="3" t="e">
        <f ca="1">IF(OR(A903&lt;&gt;"",B903=""),NA(),MAX(0,IF(_xlfn.DAYS(NOW(),B903)=0,SameDayCycleTimeSettingValue,_xlfn.DAYS(NOW(),B903))))</f>
        <v>#N/A</v>
      </c>
    </row>
    <row r="904" spans="1:11" x14ac:dyDescent="0.25">
      <c r="A904" s="32" t="str">
        <f>IF(AND(TRIM(INDEX(CompletedDateValues,ROW(A904)))&lt;&gt;"",INDEX(CompletedDateValues,ROW(A904))&gt;0),INDEX(CompletedDateValues,ROW(A904)),"")</f>
        <v/>
      </c>
      <c r="B904" s="32" t="str">
        <f>IF(AND(TRIM(INDEX(StartDateValues,ROW(A904)))&lt;&gt;"",INDEX(StartDateValues,ROW(A904))&gt;0),INDEX(StartDateValues,ROW(A904)),"")</f>
        <v/>
      </c>
      <c r="C904" s="22" t="str">
        <f t="shared" si="71"/>
        <v/>
      </c>
      <c r="D904" s="3" t="str">
        <f t="shared" si="72"/>
        <v/>
      </c>
      <c r="E904" s="3" t="str">
        <f t="shared" si="73"/>
        <v/>
      </c>
      <c r="F904" s="3" t="str">
        <f t="shared" si="74"/>
        <v/>
      </c>
      <c r="G904" s="3" t="str">
        <f>IF(A904="","",IF(HOUR(A904)&lt;StartHour,StartHour,IF(HOUR(A904)&gt;FinishHour,FinishHour,HOUR(A904))))</f>
        <v/>
      </c>
      <c r="H904" s="3" t="str">
        <f t="shared" si="75"/>
        <v/>
      </c>
      <c r="I904" s="33" t="e">
        <f>IF(OR(A904="",B904=""),NA(),MAX(0,IF(A904-B904=0,SameDayCycleTimeSettingValue,(A904-B904) *24)))</f>
        <v>#N/A</v>
      </c>
      <c r="J904" s="33" t="e">
        <f>IF(OR(A904="",B904=""),NA(),MAX(0,IF(A904-B904=0,SameDayCycleTimeSettingValue,((A904-B904) *24)-(INT((A904-B904)) * (24-(FinishHour-StartHour))))))</f>
        <v>#N/A</v>
      </c>
      <c r="K904" s="3" t="e">
        <f ca="1">IF(OR(A904&lt;&gt;"",B904=""),NA(),MAX(0,IF(_xlfn.DAYS(NOW(),B904)=0,SameDayCycleTimeSettingValue,_xlfn.DAYS(NOW(),B904))))</f>
        <v>#N/A</v>
      </c>
    </row>
    <row r="905" spans="1:11" x14ac:dyDescent="0.25">
      <c r="A905" s="32" t="str">
        <f>IF(AND(TRIM(INDEX(CompletedDateValues,ROW(A905)))&lt;&gt;"",INDEX(CompletedDateValues,ROW(A905))&gt;0),INDEX(CompletedDateValues,ROW(A905)),"")</f>
        <v/>
      </c>
      <c r="B905" s="32" t="str">
        <f>IF(AND(TRIM(INDEX(StartDateValues,ROW(A905)))&lt;&gt;"",INDEX(StartDateValues,ROW(A905))&gt;0),INDEX(StartDateValues,ROW(A905)),"")</f>
        <v/>
      </c>
      <c r="C905" s="22" t="str">
        <f t="shared" si="71"/>
        <v/>
      </c>
      <c r="D905" s="3" t="str">
        <f t="shared" si="72"/>
        <v/>
      </c>
      <c r="E905" s="3" t="str">
        <f t="shared" si="73"/>
        <v/>
      </c>
      <c r="F905" s="3" t="str">
        <f t="shared" si="74"/>
        <v/>
      </c>
      <c r="G905" s="3" t="str">
        <f>IF(A905="","",IF(HOUR(A905)&lt;StartHour,StartHour,IF(HOUR(A905)&gt;FinishHour,FinishHour,HOUR(A905))))</f>
        <v/>
      </c>
      <c r="H905" s="3" t="str">
        <f t="shared" si="75"/>
        <v/>
      </c>
      <c r="I905" s="33" t="e">
        <f>IF(OR(A905="",B905=""),NA(),MAX(0,IF(A905-B905=0,SameDayCycleTimeSettingValue,(A905-B905) *24)))</f>
        <v>#N/A</v>
      </c>
      <c r="J905" s="33" t="e">
        <f>IF(OR(A905="",B905=""),NA(),MAX(0,IF(A905-B905=0,SameDayCycleTimeSettingValue,((A905-B905) *24)-(INT((A905-B905)) * (24-(FinishHour-StartHour))))))</f>
        <v>#N/A</v>
      </c>
      <c r="K905" s="3" t="e">
        <f ca="1">IF(OR(A905&lt;&gt;"",B905=""),NA(),MAX(0,IF(_xlfn.DAYS(NOW(),B905)=0,SameDayCycleTimeSettingValue,_xlfn.DAYS(NOW(),B905))))</f>
        <v>#N/A</v>
      </c>
    </row>
    <row r="906" spans="1:11" x14ac:dyDescent="0.25">
      <c r="A906" s="32" t="str">
        <f>IF(AND(TRIM(INDEX(CompletedDateValues,ROW(A906)))&lt;&gt;"",INDEX(CompletedDateValues,ROW(A906))&gt;0),INDEX(CompletedDateValues,ROW(A906)),"")</f>
        <v/>
      </c>
      <c r="B906" s="32" t="str">
        <f>IF(AND(TRIM(INDEX(StartDateValues,ROW(A906)))&lt;&gt;"",INDEX(StartDateValues,ROW(A906))&gt;0),INDEX(StartDateValues,ROW(A906)),"")</f>
        <v/>
      </c>
      <c r="C906" s="22" t="str">
        <f t="shared" si="71"/>
        <v/>
      </c>
      <c r="D906" s="3" t="str">
        <f t="shared" si="72"/>
        <v/>
      </c>
      <c r="E906" s="3" t="str">
        <f t="shared" si="73"/>
        <v/>
      </c>
      <c r="F906" s="3" t="str">
        <f t="shared" si="74"/>
        <v/>
      </c>
      <c r="G906" s="3" t="str">
        <f>IF(A906="","",IF(HOUR(A906)&lt;StartHour,StartHour,IF(HOUR(A906)&gt;FinishHour,FinishHour,HOUR(A906))))</f>
        <v/>
      </c>
      <c r="H906" s="3" t="str">
        <f t="shared" si="75"/>
        <v/>
      </c>
      <c r="I906" s="33" t="e">
        <f>IF(OR(A906="",B906=""),NA(),MAX(0,IF(A906-B906=0,SameDayCycleTimeSettingValue,(A906-B906) *24)))</f>
        <v>#N/A</v>
      </c>
      <c r="J906" s="33" t="e">
        <f>IF(OR(A906="",B906=""),NA(),MAX(0,IF(A906-B906=0,SameDayCycleTimeSettingValue,((A906-B906) *24)-(INT((A906-B906)) * (24-(FinishHour-StartHour))))))</f>
        <v>#N/A</v>
      </c>
      <c r="K906" s="3" t="e">
        <f ca="1">IF(OR(A906&lt;&gt;"",B906=""),NA(),MAX(0,IF(_xlfn.DAYS(NOW(),B906)=0,SameDayCycleTimeSettingValue,_xlfn.DAYS(NOW(),B906))))</f>
        <v>#N/A</v>
      </c>
    </row>
    <row r="907" spans="1:11" x14ac:dyDescent="0.25">
      <c r="A907" s="32" t="str">
        <f>IF(AND(TRIM(INDEX(CompletedDateValues,ROW(A907)))&lt;&gt;"",INDEX(CompletedDateValues,ROW(A907))&gt;0),INDEX(CompletedDateValues,ROW(A907)),"")</f>
        <v/>
      </c>
      <c r="B907" s="32" t="str">
        <f>IF(AND(TRIM(INDEX(StartDateValues,ROW(A907)))&lt;&gt;"",INDEX(StartDateValues,ROW(A907))&gt;0),INDEX(StartDateValues,ROW(A907)),"")</f>
        <v/>
      </c>
      <c r="C907" s="22" t="str">
        <f t="shared" si="71"/>
        <v/>
      </c>
      <c r="D907" s="3" t="str">
        <f t="shared" si="72"/>
        <v/>
      </c>
      <c r="E907" s="3" t="str">
        <f t="shared" si="73"/>
        <v/>
      </c>
      <c r="F907" s="3" t="str">
        <f t="shared" si="74"/>
        <v/>
      </c>
      <c r="G907" s="3" t="str">
        <f>IF(A907="","",IF(HOUR(A907)&lt;StartHour,StartHour,IF(HOUR(A907)&gt;FinishHour,FinishHour,HOUR(A907))))</f>
        <v/>
      </c>
      <c r="H907" s="3" t="str">
        <f t="shared" si="75"/>
        <v/>
      </c>
      <c r="I907" s="33" t="e">
        <f>IF(OR(A907="",B907=""),NA(),MAX(0,IF(A907-B907=0,SameDayCycleTimeSettingValue,(A907-B907) *24)))</f>
        <v>#N/A</v>
      </c>
      <c r="J907" s="33" t="e">
        <f>IF(OR(A907="",B907=""),NA(),MAX(0,IF(A907-B907=0,SameDayCycleTimeSettingValue,((A907-B907) *24)-(INT((A907-B907)) * (24-(FinishHour-StartHour))))))</f>
        <v>#N/A</v>
      </c>
      <c r="K907" s="3" t="e">
        <f ca="1">IF(OR(A907&lt;&gt;"",B907=""),NA(),MAX(0,IF(_xlfn.DAYS(NOW(),B907)=0,SameDayCycleTimeSettingValue,_xlfn.DAYS(NOW(),B907))))</f>
        <v>#N/A</v>
      </c>
    </row>
    <row r="908" spans="1:11" x14ac:dyDescent="0.25">
      <c r="A908" s="32" t="str">
        <f>IF(AND(TRIM(INDEX(CompletedDateValues,ROW(A908)))&lt;&gt;"",INDEX(CompletedDateValues,ROW(A908))&gt;0),INDEX(CompletedDateValues,ROW(A908)),"")</f>
        <v/>
      </c>
      <c r="B908" s="32" t="str">
        <f>IF(AND(TRIM(INDEX(StartDateValues,ROW(A908)))&lt;&gt;"",INDEX(StartDateValues,ROW(A908))&gt;0),INDEX(StartDateValues,ROW(A908)),"")</f>
        <v/>
      </c>
      <c r="C908" s="22" t="str">
        <f t="shared" si="71"/>
        <v/>
      </c>
      <c r="D908" s="3" t="str">
        <f t="shared" si="72"/>
        <v/>
      </c>
      <c r="E908" s="3" t="str">
        <f t="shared" si="73"/>
        <v/>
      </c>
      <c r="F908" s="3" t="str">
        <f t="shared" si="74"/>
        <v/>
      </c>
      <c r="G908" s="3" t="str">
        <f>IF(A908="","",IF(HOUR(A908)&lt;StartHour,StartHour,IF(HOUR(A908)&gt;FinishHour,FinishHour,HOUR(A908))))</f>
        <v/>
      </c>
      <c r="H908" s="3" t="str">
        <f t="shared" si="75"/>
        <v/>
      </c>
      <c r="I908" s="33" t="e">
        <f>IF(OR(A908="",B908=""),NA(),MAX(0,IF(A908-B908=0,SameDayCycleTimeSettingValue,(A908-B908) *24)))</f>
        <v>#N/A</v>
      </c>
      <c r="J908" s="33" t="e">
        <f>IF(OR(A908="",B908=""),NA(),MAX(0,IF(A908-B908=0,SameDayCycleTimeSettingValue,((A908-B908) *24)-(INT((A908-B908)) * (24-(FinishHour-StartHour))))))</f>
        <v>#N/A</v>
      </c>
      <c r="K908" s="3" t="e">
        <f ca="1">IF(OR(A908&lt;&gt;"",B908=""),NA(),MAX(0,IF(_xlfn.DAYS(NOW(),B908)=0,SameDayCycleTimeSettingValue,_xlfn.DAYS(NOW(),B908))))</f>
        <v>#N/A</v>
      </c>
    </row>
    <row r="909" spans="1:11" x14ac:dyDescent="0.25">
      <c r="A909" s="32" t="str">
        <f>IF(AND(TRIM(INDEX(CompletedDateValues,ROW(A909)))&lt;&gt;"",INDEX(CompletedDateValues,ROW(A909))&gt;0),INDEX(CompletedDateValues,ROW(A909)),"")</f>
        <v/>
      </c>
      <c r="B909" s="32" t="str">
        <f>IF(AND(TRIM(INDEX(StartDateValues,ROW(A909)))&lt;&gt;"",INDEX(StartDateValues,ROW(A909))&gt;0),INDEX(StartDateValues,ROW(A909)),"")</f>
        <v/>
      </c>
      <c r="C909" s="22" t="str">
        <f t="shared" si="71"/>
        <v/>
      </c>
      <c r="D909" s="3" t="str">
        <f t="shared" si="72"/>
        <v/>
      </c>
      <c r="E909" s="3" t="str">
        <f t="shared" si="73"/>
        <v/>
      </c>
      <c r="F909" s="3" t="str">
        <f t="shared" si="74"/>
        <v/>
      </c>
      <c r="G909" s="3" t="str">
        <f>IF(A909="","",IF(HOUR(A909)&lt;StartHour,StartHour,IF(HOUR(A909)&gt;FinishHour,FinishHour,HOUR(A909))))</f>
        <v/>
      </c>
      <c r="H909" s="3" t="str">
        <f t="shared" si="75"/>
        <v/>
      </c>
      <c r="I909" s="33" t="e">
        <f>IF(OR(A909="",B909=""),NA(),MAX(0,IF(A909-B909=0,SameDayCycleTimeSettingValue,(A909-B909) *24)))</f>
        <v>#N/A</v>
      </c>
      <c r="J909" s="33" t="e">
        <f>IF(OR(A909="",B909=""),NA(),MAX(0,IF(A909-B909=0,SameDayCycleTimeSettingValue,((A909-B909) *24)-(INT((A909-B909)) * (24-(FinishHour-StartHour))))))</f>
        <v>#N/A</v>
      </c>
      <c r="K909" s="3" t="e">
        <f ca="1">IF(OR(A909&lt;&gt;"",B909=""),NA(),MAX(0,IF(_xlfn.DAYS(NOW(),B909)=0,SameDayCycleTimeSettingValue,_xlfn.DAYS(NOW(),B909))))</f>
        <v>#N/A</v>
      </c>
    </row>
    <row r="910" spans="1:11" x14ac:dyDescent="0.25">
      <c r="A910" s="32" t="str">
        <f>IF(AND(TRIM(INDEX(CompletedDateValues,ROW(A910)))&lt;&gt;"",INDEX(CompletedDateValues,ROW(A910))&gt;0),INDEX(CompletedDateValues,ROW(A910)),"")</f>
        <v/>
      </c>
      <c r="B910" s="32" t="str">
        <f>IF(AND(TRIM(INDEX(StartDateValues,ROW(A910)))&lt;&gt;"",INDEX(StartDateValues,ROW(A910))&gt;0),INDEX(StartDateValues,ROW(A910)),"")</f>
        <v/>
      </c>
      <c r="C910" s="22" t="str">
        <f t="shared" si="71"/>
        <v/>
      </c>
      <c r="D910" s="3" t="str">
        <f t="shared" si="72"/>
        <v/>
      </c>
      <c r="E910" s="3" t="str">
        <f t="shared" si="73"/>
        <v/>
      </c>
      <c r="F910" s="3" t="str">
        <f t="shared" si="74"/>
        <v/>
      </c>
      <c r="G910" s="3" t="str">
        <f>IF(A910="","",IF(HOUR(A910)&lt;StartHour,StartHour,IF(HOUR(A910)&gt;FinishHour,FinishHour,HOUR(A910))))</f>
        <v/>
      </c>
      <c r="H910" s="3" t="str">
        <f t="shared" si="75"/>
        <v/>
      </c>
      <c r="I910" s="33" t="e">
        <f>IF(OR(A910="",B910=""),NA(),MAX(0,IF(A910-B910=0,SameDayCycleTimeSettingValue,(A910-B910) *24)))</f>
        <v>#N/A</v>
      </c>
      <c r="J910" s="33" t="e">
        <f>IF(OR(A910="",B910=""),NA(),MAX(0,IF(A910-B910=0,SameDayCycleTimeSettingValue,((A910-B910) *24)-(INT((A910-B910)) * (24-(FinishHour-StartHour))))))</f>
        <v>#N/A</v>
      </c>
      <c r="K910" s="3" t="e">
        <f ca="1">IF(OR(A910&lt;&gt;"",B910=""),NA(),MAX(0,IF(_xlfn.DAYS(NOW(),B910)=0,SameDayCycleTimeSettingValue,_xlfn.DAYS(NOW(),B910))))</f>
        <v>#N/A</v>
      </c>
    </row>
    <row r="911" spans="1:11" x14ac:dyDescent="0.25">
      <c r="A911" s="32" t="str">
        <f>IF(AND(TRIM(INDEX(CompletedDateValues,ROW(A911)))&lt;&gt;"",INDEX(CompletedDateValues,ROW(A911))&gt;0),INDEX(CompletedDateValues,ROW(A911)),"")</f>
        <v/>
      </c>
      <c r="B911" s="32" t="str">
        <f>IF(AND(TRIM(INDEX(StartDateValues,ROW(A911)))&lt;&gt;"",INDEX(StartDateValues,ROW(A911))&gt;0),INDEX(StartDateValues,ROW(A911)),"")</f>
        <v/>
      </c>
      <c r="C911" s="22" t="str">
        <f t="shared" si="71"/>
        <v/>
      </c>
      <c r="D911" s="3" t="str">
        <f t="shared" si="72"/>
        <v/>
      </c>
      <c r="E911" s="3" t="str">
        <f t="shared" si="73"/>
        <v/>
      </c>
      <c r="F911" s="3" t="str">
        <f t="shared" si="74"/>
        <v/>
      </c>
      <c r="G911" s="3" t="str">
        <f>IF(A911="","",IF(HOUR(A911)&lt;StartHour,StartHour,IF(HOUR(A911)&gt;FinishHour,FinishHour,HOUR(A911))))</f>
        <v/>
      </c>
      <c r="H911" s="3" t="str">
        <f t="shared" si="75"/>
        <v/>
      </c>
      <c r="I911" s="33" t="e">
        <f>IF(OR(A911="",B911=""),NA(),MAX(0,IF(A911-B911=0,SameDayCycleTimeSettingValue,(A911-B911) *24)))</f>
        <v>#N/A</v>
      </c>
      <c r="J911" s="33" t="e">
        <f>IF(OR(A911="",B911=""),NA(),MAX(0,IF(A911-B911=0,SameDayCycleTimeSettingValue,((A911-B911) *24)-(INT((A911-B911)) * (24-(FinishHour-StartHour))))))</f>
        <v>#N/A</v>
      </c>
      <c r="K911" s="3" t="e">
        <f ca="1">IF(OR(A911&lt;&gt;"",B911=""),NA(),MAX(0,IF(_xlfn.DAYS(NOW(),B911)=0,SameDayCycleTimeSettingValue,_xlfn.DAYS(NOW(),B911))))</f>
        <v>#N/A</v>
      </c>
    </row>
    <row r="912" spans="1:11" x14ac:dyDescent="0.25">
      <c r="A912" s="32" t="str">
        <f>IF(AND(TRIM(INDEX(CompletedDateValues,ROW(A912)))&lt;&gt;"",INDEX(CompletedDateValues,ROW(A912))&gt;0),INDEX(CompletedDateValues,ROW(A912)),"")</f>
        <v/>
      </c>
      <c r="B912" s="32" t="str">
        <f>IF(AND(TRIM(INDEX(StartDateValues,ROW(A912)))&lt;&gt;"",INDEX(StartDateValues,ROW(A912))&gt;0),INDEX(StartDateValues,ROW(A912)),"")</f>
        <v/>
      </c>
      <c r="C912" s="22" t="str">
        <f t="shared" si="71"/>
        <v/>
      </c>
      <c r="D912" s="3" t="str">
        <f t="shared" si="72"/>
        <v/>
      </c>
      <c r="E912" s="3" t="str">
        <f t="shared" si="73"/>
        <v/>
      </c>
      <c r="F912" s="3" t="str">
        <f t="shared" si="74"/>
        <v/>
      </c>
      <c r="G912" s="3" t="str">
        <f>IF(A912="","",IF(HOUR(A912)&lt;StartHour,StartHour,IF(HOUR(A912)&gt;FinishHour,FinishHour,HOUR(A912))))</f>
        <v/>
      </c>
      <c r="H912" s="3" t="str">
        <f t="shared" si="75"/>
        <v/>
      </c>
      <c r="I912" s="33" t="e">
        <f>IF(OR(A912="",B912=""),NA(),MAX(0,IF(A912-B912=0,SameDayCycleTimeSettingValue,(A912-B912) *24)))</f>
        <v>#N/A</v>
      </c>
      <c r="J912" s="33" t="e">
        <f>IF(OR(A912="",B912=""),NA(),MAX(0,IF(A912-B912=0,SameDayCycleTimeSettingValue,((A912-B912) *24)-(INT((A912-B912)) * (24-(FinishHour-StartHour))))))</f>
        <v>#N/A</v>
      </c>
      <c r="K912" s="3" t="e">
        <f ca="1">IF(OR(A912&lt;&gt;"",B912=""),NA(),MAX(0,IF(_xlfn.DAYS(NOW(),B912)=0,SameDayCycleTimeSettingValue,_xlfn.DAYS(NOW(),B912))))</f>
        <v>#N/A</v>
      </c>
    </row>
    <row r="913" spans="1:11" x14ac:dyDescent="0.25">
      <c r="A913" s="32" t="str">
        <f>IF(AND(TRIM(INDEX(CompletedDateValues,ROW(A913)))&lt;&gt;"",INDEX(CompletedDateValues,ROW(A913))&gt;0),INDEX(CompletedDateValues,ROW(A913)),"")</f>
        <v/>
      </c>
      <c r="B913" s="32" t="str">
        <f>IF(AND(TRIM(INDEX(StartDateValues,ROW(A913)))&lt;&gt;"",INDEX(StartDateValues,ROW(A913))&gt;0),INDEX(StartDateValues,ROW(A913)),"")</f>
        <v/>
      </c>
      <c r="C913" s="22" t="str">
        <f t="shared" si="71"/>
        <v/>
      </c>
      <c r="D913" s="3" t="str">
        <f t="shared" si="72"/>
        <v/>
      </c>
      <c r="E913" s="3" t="str">
        <f t="shared" si="73"/>
        <v/>
      </c>
      <c r="F913" s="3" t="str">
        <f t="shared" si="74"/>
        <v/>
      </c>
      <c r="G913" s="3" t="str">
        <f>IF(A913="","",IF(HOUR(A913)&lt;StartHour,StartHour,IF(HOUR(A913)&gt;FinishHour,FinishHour,HOUR(A913))))</f>
        <v/>
      </c>
      <c r="H913" s="3" t="str">
        <f t="shared" si="75"/>
        <v/>
      </c>
      <c r="I913" s="33" t="e">
        <f>IF(OR(A913="",B913=""),NA(),MAX(0,IF(A913-B913=0,SameDayCycleTimeSettingValue,(A913-B913) *24)))</f>
        <v>#N/A</v>
      </c>
      <c r="J913" s="33" t="e">
        <f>IF(OR(A913="",B913=""),NA(),MAX(0,IF(A913-B913=0,SameDayCycleTimeSettingValue,((A913-B913) *24)-(INT((A913-B913)) * (24-(FinishHour-StartHour))))))</f>
        <v>#N/A</v>
      </c>
      <c r="K913" s="3" t="e">
        <f ca="1">IF(OR(A913&lt;&gt;"",B913=""),NA(),MAX(0,IF(_xlfn.DAYS(NOW(),B913)=0,SameDayCycleTimeSettingValue,_xlfn.DAYS(NOW(),B913))))</f>
        <v>#N/A</v>
      </c>
    </row>
    <row r="914" spans="1:11" x14ac:dyDescent="0.25">
      <c r="A914" s="32" t="str">
        <f>IF(AND(TRIM(INDEX(CompletedDateValues,ROW(A914)))&lt;&gt;"",INDEX(CompletedDateValues,ROW(A914))&gt;0),INDEX(CompletedDateValues,ROW(A914)),"")</f>
        <v/>
      </c>
      <c r="B914" s="32" t="str">
        <f>IF(AND(TRIM(INDEX(StartDateValues,ROW(A914)))&lt;&gt;"",INDEX(StartDateValues,ROW(A914))&gt;0),INDEX(StartDateValues,ROW(A914)),"")</f>
        <v/>
      </c>
      <c r="C914" s="22" t="str">
        <f t="shared" si="71"/>
        <v/>
      </c>
      <c r="D914" s="3" t="str">
        <f t="shared" si="72"/>
        <v/>
      </c>
      <c r="E914" s="3" t="str">
        <f t="shared" si="73"/>
        <v/>
      </c>
      <c r="F914" s="3" t="str">
        <f t="shared" si="74"/>
        <v/>
      </c>
      <c r="G914" s="3" t="str">
        <f>IF(A914="","",IF(HOUR(A914)&lt;StartHour,StartHour,IF(HOUR(A914)&gt;FinishHour,FinishHour,HOUR(A914))))</f>
        <v/>
      </c>
      <c r="H914" s="3" t="str">
        <f t="shared" si="75"/>
        <v/>
      </c>
      <c r="I914" s="33" t="e">
        <f>IF(OR(A914="",B914=""),NA(),MAX(0,IF(A914-B914=0,SameDayCycleTimeSettingValue,(A914-B914) *24)))</f>
        <v>#N/A</v>
      </c>
      <c r="J914" s="33" t="e">
        <f>IF(OR(A914="",B914=""),NA(),MAX(0,IF(A914-B914=0,SameDayCycleTimeSettingValue,((A914-B914) *24)-(INT((A914-B914)) * (24-(FinishHour-StartHour))))))</f>
        <v>#N/A</v>
      </c>
      <c r="K914" s="3" t="e">
        <f ca="1">IF(OR(A914&lt;&gt;"",B914=""),NA(),MAX(0,IF(_xlfn.DAYS(NOW(),B914)=0,SameDayCycleTimeSettingValue,_xlfn.DAYS(NOW(),B914))))</f>
        <v>#N/A</v>
      </c>
    </row>
    <row r="915" spans="1:11" x14ac:dyDescent="0.25">
      <c r="A915" s="32" t="str">
        <f>IF(AND(TRIM(INDEX(CompletedDateValues,ROW(A915)))&lt;&gt;"",INDEX(CompletedDateValues,ROW(A915))&gt;0),INDEX(CompletedDateValues,ROW(A915)),"")</f>
        <v/>
      </c>
      <c r="B915" s="32" t="str">
        <f>IF(AND(TRIM(INDEX(StartDateValues,ROW(A915)))&lt;&gt;"",INDEX(StartDateValues,ROW(A915))&gt;0),INDEX(StartDateValues,ROW(A915)),"")</f>
        <v/>
      </c>
      <c r="C915" s="22" t="str">
        <f t="shared" si="71"/>
        <v/>
      </c>
      <c r="D915" s="3" t="str">
        <f t="shared" si="72"/>
        <v/>
      </c>
      <c r="E915" s="3" t="str">
        <f t="shared" si="73"/>
        <v/>
      </c>
      <c r="F915" s="3" t="str">
        <f t="shared" si="74"/>
        <v/>
      </c>
      <c r="G915" s="3" t="str">
        <f>IF(A915="","",IF(HOUR(A915)&lt;StartHour,StartHour,IF(HOUR(A915)&gt;FinishHour,FinishHour,HOUR(A915))))</f>
        <v/>
      </c>
      <c r="H915" s="3" t="str">
        <f t="shared" si="75"/>
        <v/>
      </c>
      <c r="I915" s="33" t="e">
        <f>IF(OR(A915="",B915=""),NA(),MAX(0,IF(A915-B915=0,SameDayCycleTimeSettingValue,(A915-B915) *24)))</f>
        <v>#N/A</v>
      </c>
      <c r="J915" s="33" t="e">
        <f>IF(OR(A915="",B915=""),NA(),MAX(0,IF(A915-B915=0,SameDayCycleTimeSettingValue,((A915-B915) *24)-(INT((A915-B915)) * (24-(FinishHour-StartHour))))))</f>
        <v>#N/A</v>
      </c>
      <c r="K915" s="3" t="e">
        <f ca="1">IF(OR(A915&lt;&gt;"",B915=""),NA(),MAX(0,IF(_xlfn.DAYS(NOW(),B915)=0,SameDayCycleTimeSettingValue,_xlfn.DAYS(NOW(),B915))))</f>
        <v>#N/A</v>
      </c>
    </row>
    <row r="916" spans="1:11" x14ac:dyDescent="0.25">
      <c r="A916" s="32" t="str">
        <f>IF(AND(TRIM(INDEX(CompletedDateValues,ROW(A916)))&lt;&gt;"",INDEX(CompletedDateValues,ROW(A916))&gt;0),INDEX(CompletedDateValues,ROW(A916)),"")</f>
        <v/>
      </c>
      <c r="B916" s="32" t="str">
        <f>IF(AND(TRIM(INDEX(StartDateValues,ROW(A916)))&lt;&gt;"",INDEX(StartDateValues,ROW(A916))&gt;0),INDEX(StartDateValues,ROW(A916)),"")</f>
        <v/>
      </c>
      <c r="C916" s="22" t="str">
        <f t="shared" si="71"/>
        <v/>
      </c>
      <c r="D916" s="3" t="str">
        <f t="shared" si="72"/>
        <v/>
      </c>
      <c r="E916" s="3" t="str">
        <f t="shared" si="73"/>
        <v/>
      </c>
      <c r="F916" s="3" t="str">
        <f t="shared" si="74"/>
        <v/>
      </c>
      <c r="G916" s="3" t="str">
        <f>IF(A916="","",IF(HOUR(A916)&lt;StartHour,StartHour,IF(HOUR(A916)&gt;FinishHour,FinishHour,HOUR(A916))))</f>
        <v/>
      </c>
      <c r="H916" s="3" t="str">
        <f t="shared" si="75"/>
        <v/>
      </c>
      <c r="I916" s="33" t="e">
        <f>IF(OR(A916="",B916=""),NA(),MAX(0,IF(A916-B916=0,SameDayCycleTimeSettingValue,(A916-B916) *24)))</f>
        <v>#N/A</v>
      </c>
      <c r="J916" s="33" t="e">
        <f>IF(OR(A916="",B916=""),NA(),MAX(0,IF(A916-B916=0,SameDayCycleTimeSettingValue,((A916-B916) *24)-(INT((A916-B916)) * (24-(FinishHour-StartHour))))))</f>
        <v>#N/A</v>
      </c>
      <c r="K916" s="3" t="e">
        <f ca="1">IF(OR(A916&lt;&gt;"",B916=""),NA(),MAX(0,IF(_xlfn.DAYS(NOW(),B916)=0,SameDayCycleTimeSettingValue,_xlfn.DAYS(NOW(),B916))))</f>
        <v>#N/A</v>
      </c>
    </row>
    <row r="917" spans="1:11" x14ac:dyDescent="0.25">
      <c r="A917" s="32" t="str">
        <f>IF(AND(TRIM(INDEX(CompletedDateValues,ROW(A917)))&lt;&gt;"",INDEX(CompletedDateValues,ROW(A917))&gt;0),INDEX(CompletedDateValues,ROW(A917)),"")</f>
        <v/>
      </c>
      <c r="B917" s="32" t="str">
        <f>IF(AND(TRIM(INDEX(StartDateValues,ROW(A917)))&lt;&gt;"",INDEX(StartDateValues,ROW(A917))&gt;0),INDEX(StartDateValues,ROW(A917)),"")</f>
        <v/>
      </c>
      <c r="C917" s="22" t="str">
        <f t="shared" si="71"/>
        <v/>
      </c>
      <c r="D917" s="3" t="str">
        <f t="shared" si="72"/>
        <v/>
      </c>
      <c r="E917" s="3" t="str">
        <f t="shared" si="73"/>
        <v/>
      </c>
      <c r="F917" s="3" t="str">
        <f t="shared" si="74"/>
        <v/>
      </c>
      <c r="G917" s="3" t="str">
        <f>IF(A917="","",IF(HOUR(A917)&lt;StartHour,StartHour,IF(HOUR(A917)&gt;FinishHour,FinishHour,HOUR(A917))))</f>
        <v/>
      </c>
      <c r="H917" s="3" t="str">
        <f t="shared" si="75"/>
        <v/>
      </c>
      <c r="I917" s="33" t="e">
        <f>IF(OR(A917="",B917=""),NA(),MAX(0,IF(A917-B917=0,SameDayCycleTimeSettingValue,(A917-B917) *24)))</f>
        <v>#N/A</v>
      </c>
      <c r="J917" s="33" t="e">
        <f>IF(OR(A917="",B917=""),NA(),MAX(0,IF(A917-B917=0,SameDayCycleTimeSettingValue,((A917-B917) *24)-(INT((A917-B917)) * (24-(FinishHour-StartHour))))))</f>
        <v>#N/A</v>
      </c>
      <c r="K917" s="3" t="e">
        <f ca="1">IF(OR(A917&lt;&gt;"",B917=""),NA(),MAX(0,IF(_xlfn.DAYS(NOW(),B917)=0,SameDayCycleTimeSettingValue,_xlfn.DAYS(NOW(),B917))))</f>
        <v>#N/A</v>
      </c>
    </row>
    <row r="918" spans="1:11" x14ac:dyDescent="0.25">
      <c r="A918" s="32" t="str">
        <f>IF(AND(TRIM(INDEX(CompletedDateValues,ROW(A918)))&lt;&gt;"",INDEX(CompletedDateValues,ROW(A918))&gt;0),INDEX(CompletedDateValues,ROW(A918)),"")</f>
        <v/>
      </c>
      <c r="B918" s="32" t="str">
        <f>IF(AND(TRIM(INDEX(StartDateValues,ROW(A918)))&lt;&gt;"",INDEX(StartDateValues,ROW(A918))&gt;0),INDEX(StartDateValues,ROW(A918)),"")</f>
        <v/>
      </c>
      <c r="C918" s="22" t="str">
        <f t="shared" si="71"/>
        <v/>
      </c>
      <c r="D918" s="3" t="str">
        <f t="shared" si="72"/>
        <v/>
      </c>
      <c r="E918" s="3" t="str">
        <f t="shared" si="73"/>
        <v/>
      </c>
      <c r="F918" s="3" t="str">
        <f t="shared" si="74"/>
        <v/>
      </c>
      <c r="G918" s="3" t="str">
        <f>IF(A918="","",IF(HOUR(A918)&lt;StartHour,StartHour,IF(HOUR(A918)&gt;FinishHour,FinishHour,HOUR(A918))))</f>
        <v/>
      </c>
      <c r="H918" s="3" t="str">
        <f t="shared" si="75"/>
        <v/>
      </c>
      <c r="I918" s="33" t="e">
        <f>IF(OR(A918="",B918=""),NA(),MAX(0,IF(A918-B918=0,SameDayCycleTimeSettingValue,(A918-B918) *24)))</f>
        <v>#N/A</v>
      </c>
      <c r="J918" s="33" t="e">
        <f>IF(OR(A918="",B918=""),NA(),MAX(0,IF(A918-B918=0,SameDayCycleTimeSettingValue,((A918-B918) *24)-(INT((A918-B918)) * (24-(FinishHour-StartHour))))))</f>
        <v>#N/A</v>
      </c>
      <c r="K918" s="3" t="e">
        <f ca="1">IF(OR(A918&lt;&gt;"",B918=""),NA(),MAX(0,IF(_xlfn.DAYS(NOW(),B918)=0,SameDayCycleTimeSettingValue,_xlfn.DAYS(NOW(),B918))))</f>
        <v>#N/A</v>
      </c>
    </row>
    <row r="919" spans="1:11" x14ac:dyDescent="0.25">
      <c r="A919" s="32" t="str">
        <f>IF(AND(TRIM(INDEX(CompletedDateValues,ROW(A919)))&lt;&gt;"",INDEX(CompletedDateValues,ROW(A919))&gt;0),INDEX(CompletedDateValues,ROW(A919)),"")</f>
        <v/>
      </c>
      <c r="B919" s="32" t="str">
        <f>IF(AND(TRIM(INDEX(StartDateValues,ROW(A919)))&lt;&gt;"",INDEX(StartDateValues,ROW(A919))&gt;0),INDEX(StartDateValues,ROW(A919)),"")</f>
        <v/>
      </c>
      <c r="C919" s="22" t="str">
        <f t="shared" si="71"/>
        <v/>
      </c>
      <c r="D919" s="3" t="str">
        <f t="shared" si="72"/>
        <v/>
      </c>
      <c r="E919" s="3" t="str">
        <f t="shared" si="73"/>
        <v/>
      </c>
      <c r="F919" s="3" t="str">
        <f t="shared" si="74"/>
        <v/>
      </c>
      <c r="G919" s="3" t="str">
        <f>IF(A919="","",IF(HOUR(A919)&lt;StartHour,StartHour,IF(HOUR(A919)&gt;FinishHour,FinishHour,HOUR(A919))))</f>
        <v/>
      </c>
      <c r="H919" s="3" t="str">
        <f t="shared" si="75"/>
        <v/>
      </c>
      <c r="I919" s="33" t="e">
        <f>IF(OR(A919="",B919=""),NA(),MAX(0,IF(A919-B919=0,SameDayCycleTimeSettingValue,(A919-B919) *24)))</f>
        <v>#N/A</v>
      </c>
      <c r="J919" s="33" t="e">
        <f>IF(OR(A919="",B919=""),NA(),MAX(0,IF(A919-B919=0,SameDayCycleTimeSettingValue,((A919-B919) *24)-(INT((A919-B919)) * (24-(FinishHour-StartHour))))))</f>
        <v>#N/A</v>
      </c>
      <c r="K919" s="3" t="e">
        <f ca="1">IF(OR(A919&lt;&gt;"",B919=""),NA(),MAX(0,IF(_xlfn.DAYS(NOW(),B919)=0,SameDayCycleTimeSettingValue,_xlfn.DAYS(NOW(),B919))))</f>
        <v>#N/A</v>
      </c>
    </row>
    <row r="920" spans="1:11" x14ac:dyDescent="0.25">
      <c r="A920" s="32" t="str">
        <f>IF(AND(TRIM(INDEX(CompletedDateValues,ROW(A920)))&lt;&gt;"",INDEX(CompletedDateValues,ROW(A920))&gt;0),INDEX(CompletedDateValues,ROW(A920)),"")</f>
        <v/>
      </c>
      <c r="B920" s="32" t="str">
        <f>IF(AND(TRIM(INDEX(StartDateValues,ROW(A920)))&lt;&gt;"",INDEX(StartDateValues,ROW(A920))&gt;0),INDEX(StartDateValues,ROW(A920)),"")</f>
        <v/>
      </c>
      <c r="C920" s="22" t="str">
        <f t="shared" si="71"/>
        <v/>
      </c>
      <c r="D920" s="3" t="str">
        <f t="shared" si="72"/>
        <v/>
      </c>
      <c r="E920" s="3" t="str">
        <f t="shared" si="73"/>
        <v/>
      </c>
      <c r="F920" s="3" t="str">
        <f t="shared" si="74"/>
        <v/>
      </c>
      <c r="G920" s="3" t="str">
        <f>IF(A920="","",IF(HOUR(A920)&lt;StartHour,StartHour,IF(HOUR(A920)&gt;FinishHour,FinishHour,HOUR(A920))))</f>
        <v/>
      </c>
      <c r="H920" s="3" t="str">
        <f t="shared" si="75"/>
        <v/>
      </c>
      <c r="I920" s="33" t="e">
        <f>IF(OR(A920="",B920=""),NA(),MAX(0,IF(A920-B920=0,SameDayCycleTimeSettingValue,(A920-B920) *24)))</f>
        <v>#N/A</v>
      </c>
      <c r="J920" s="33" t="e">
        <f>IF(OR(A920="",B920=""),NA(),MAX(0,IF(A920-B920=0,SameDayCycleTimeSettingValue,((A920-B920) *24)-(INT((A920-B920)) * (24-(FinishHour-StartHour))))))</f>
        <v>#N/A</v>
      </c>
      <c r="K920" s="3" t="e">
        <f ca="1">IF(OR(A920&lt;&gt;"",B920=""),NA(),MAX(0,IF(_xlfn.DAYS(NOW(),B920)=0,SameDayCycleTimeSettingValue,_xlfn.DAYS(NOW(),B920))))</f>
        <v>#N/A</v>
      </c>
    </row>
    <row r="921" spans="1:11" x14ac:dyDescent="0.25">
      <c r="A921" s="32" t="str">
        <f>IF(AND(TRIM(INDEX(CompletedDateValues,ROW(A921)))&lt;&gt;"",INDEX(CompletedDateValues,ROW(A921))&gt;0),INDEX(CompletedDateValues,ROW(A921)),"")</f>
        <v/>
      </c>
      <c r="B921" s="32" t="str">
        <f>IF(AND(TRIM(INDEX(StartDateValues,ROW(A921)))&lt;&gt;"",INDEX(StartDateValues,ROW(A921))&gt;0),INDEX(StartDateValues,ROW(A921)),"")</f>
        <v/>
      </c>
      <c r="C921" s="22" t="str">
        <f t="shared" si="71"/>
        <v/>
      </c>
      <c r="D921" s="3" t="str">
        <f t="shared" si="72"/>
        <v/>
      </c>
      <c r="E921" s="3" t="str">
        <f t="shared" si="73"/>
        <v/>
      </c>
      <c r="F921" s="3" t="str">
        <f t="shared" si="74"/>
        <v/>
      </c>
      <c r="G921" s="3" t="str">
        <f>IF(A921="","",IF(HOUR(A921)&lt;StartHour,StartHour,IF(HOUR(A921)&gt;FinishHour,FinishHour,HOUR(A921))))</f>
        <v/>
      </c>
      <c r="H921" s="3" t="str">
        <f t="shared" si="75"/>
        <v/>
      </c>
      <c r="I921" s="33" t="e">
        <f>IF(OR(A921="",B921=""),NA(),MAX(0,IF(A921-B921=0,SameDayCycleTimeSettingValue,(A921-B921) *24)))</f>
        <v>#N/A</v>
      </c>
      <c r="J921" s="33" t="e">
        <f>IF(OR(A921="",B921=""),NA(),MAX(0,IF(A921-B921=0,SameDayCycleTimeSettingValue,((A921-B921) *24)-(INT((A921-B921)) * (24-(FinishHour-StartHour))))))</f>
        <v>#N/A</v>
      </c>
      <c r="K921" s="3" t="e">
        <f ca="1">IF(OR(A921&lt;&gt;"",B921=""),NA(),MAX(0,IF(_xlfn.DAYS(NOW(),B921)=0,SameDayCycleTimeSettingValue,_xlfn.DAYS(NOW(),B921))))</f>
        <v>#N/A</v>
      </c>
    </row>
    <row r="922" spans="1:11" x14ac:dyDescent="0.25">
      <c r="A922" s="32" t="str">
        <f>IF(AND(TRIM(INDEX(CompletedDateValues,ROW(A922)))&lt;&gt;"",INDEX(CompletedDateValues,ROW(A922))&gt;0),INDEX(CompletedDateValues,ROW(A922)),"")</f>
        <v/>
      </c>
      <c r="B922" s="32" t="str">
        <f>IF(AND(TRIM(INDEX(StartDateValues,ROW(A922)))&lt;&gt;"",INDEX(StartDateValues,ROW(A922))&gt;0),INDEX(StartDateValues,ROW(A922)),"")</f>
        <v/>
      </c>
      <c r="C922" s="22" t="str">
        <f t="shared" si="71"/>
        <v/>
      </c>
      <c r="D922" s="3" t="str">
        <f t="shared" si="72"/>
        <v/>
      </c>
      <c r="E922" s="3" t="str">
        <f t="shared" si="73"/>
        <v/>
      </c>
      <c r="F922" s="3" t="str">
        <f t="shared" si="74"/>
        <v/>
      </c>
      <c r="G922" s="3" t="str">
        <f>IF(A922="","",IF(HOUR(A922)&lt;StartHour,StartHour,IF(HOUR(A922)&gt;FinishHour,FinishHour,HOUR(A922))))</f>
        <v/>
      </c>
      <c r="H922" s="3" t="str">
        <f t="shared" si="75"/>
        <v/>
      </c>
      <c r="I922" s="33" t="e">
        <f>IF(OR(A922="",B922=""),NA(),MAX(0,IF(A922-B922=0,SameDayCycleTimeSettingValue,(A922-B922) *24)))</f>
        <v>#N/A</v>
      </c>
      <c r="J922" s="33" t="e">
        <f>IF(OR(A922="",B922=""),NA(),MAX(0,IF(A922-B922=0,SameDayCycleTimeSettingValue,((A922-B922) *24)-(INT((A922-B922)) * (24-(FinishHour-StartHour))))))</f>
        <v>#N/A</v>
      </c>
      <c r="K922" s="3" t="e">
        <f ca="1">IF(OR(A922&lt;&gt;"",B922=""),NA(),MAX(0,IF(_xlfn.DAYS(NOW(),B922)=0,SameDayCycleTimeSettingValue,_xlfn.DAYS(NOW(),B922))))</f>
        <v>#N/A</v>
      </c>
    </row>
    <row r="923" spans="1:11" x14ac:dyDescent="0.25">
      <c r="A923" s="32" t="str">
        <f>IF(AND(TRIM(INDEX(CompletedDateValues,ROW(A923)))&lt;&gt;"",INDEX(CompletedDateValues,ROW(A923))&gt;0),INDEX(CompletedDateValues,ROW(A923)),"")</f>
        <v/>
      </c>
      <c r="B923" s="32" t="str">
        <f>IF(AND(TRIM(INDEX(StartDateValues,ROW(A923)))&lt;&gt;"",INDEX(StartDateValues,ROW(A923))&gt;0),INDEX(StartDateValues,ROW(A923)),"")</f>
        <v/>
      </c>
      <c r="C923" s="22" t="str">
        <f t="shared" si="71"/>
        <v/>
      </c>
      <c r="D923" s="3" t="str">
        <f t="shared" si="72"/>
        <v/>
      </c>
      <c r="E923" s="3" t="str">
        <f t="shared" si="73"/>
        <v/>
      </c>
      <c r="F923" s="3" t="str">
        <f t="shared" si="74"/>
        <v/>
      </c>
      <c r="G923" s="3" t="str">
        <f>IF(A923="","",IF(HOUR(A923)&lt;StartHour,StartHour,IF(HOUR(A923)&gt;FinishHour,FinishHour,HOUR(A923))))</f>
        <v/>
      </c>
      <c r="H923" s="3" t="str">
        <f t="shared" si="75"/>
        <v/>
      </c>
      <c r="I923" s="33" t="e">
        <f>IF(OR(A923="",B923=""),NA(),MAX(0,IF(A923-B923=0,SameDayCycleTimeSettingValue,(A923-B923) *24)))</f>
        <v>#N/A</v>
      </c>
      <c r="J923" s="33" t="e">
        <f>IF(OR(A923="",B923=""),NA(),MAX(0,IF(A923-B923=0,SameDayCycleTimeSettingValue,((A923-B923) *24)-(INT((A923-B923)) * (24-(FinishHour-StartHour))))))</f>
        <v>#N/A</v>
      </c>
      <c r="K923" s="3" t="e">
        <f ca="1">IF(OR(A923&lt;&gt;"",B923=""),NA(),MAX(0,IF(_xlfn.DAYS(NOW(),B923)=0,SameDayCycleTimeSettingValue,_xlfn.DAYS(NOW(),B923))))</f>
        <v>#N/A</v>
      </c>
    </row>
    <row r="924" spans="1:11" x14ac:dyDescent="0.25">
      <c r="A924" s="32" t="str">
        <f>IF(AND(TRIM(INDEX(CompletedDateValues,ROW(A924)))&lt;&gt;"",INDEX(CompletedDateValues,ROW(A924))&gt;0),INDEX(CompletedDateValues,ROW(A924)),"")</f>
        <v/>
      </c>
      <c r="B924" s="32" t="str">
        <f>IF(AND(TRIM(INDEX(StartDateValues,ROW(A924)))&lt;&gt;"",INDEX(StartDateValues,ROW(A924))&gt;0),INDEX(StartDateValues,ROW(A924)),"")</f>
        <v/>
      </c>
      <c r="C924" s="22" t="str">
        <f t="shared" si="71"/>
        <v/>
      </c>
      <c r="D924" s="3" t="str">
        <f t="shared" si="72"/>
        <v/>
      </c>
      <c r="E924" s="3" t="str">
        <f t="shared" si="73"/>
        <v/>
      </c>
      <c r="F924" s="3" t="str">
        <f t="shared" si="74"/>
        <v/>
      </c>
      <c r="G924" s="3" t="str">
        <f>IF(A924="","",IF(HOUR(A924)&lt;StartHour,StartHour,IF(HOUR(A924)&gt;FinishHour,FinishHour,HOUR(A924))))</f>
        <v/>
      </c>
      <c r="H924" s="3" t="str">
        <f t="shared" si="75"/>
        <v/>
      </c>
      <c r="I924" s="33" t="e">
        <f>IF(OR(A924="",B924=""),NA(),MAX(0,IF(A924-B924=0,SameDayCycleTimeSettingValue,(A924-B924) *24)))</f>
        <v>#N/A</v>
      </c>
      <c r="J924" s="33" t="e">
        <f>IF(OR(A924="",B924=""),NA(),MAX(0,IF(A924-B924=0,SameDayCycleTimeSettingValue,((A924-B924) *24)-(INT((A924-B924)) * (24-(FinishHour-StartHour))))))</f>
        <v>#N/A</v>
      </c>
      <c r="K924" s="3" t="e">
        <f ca="1">IF(OR(A924&lt;&gt;"",B924=""),NA(),MAX(0,IF(_xlfn.DAYS(NOW(),B924)=0,SameDayCycleTimeSettingValue,_xlfn.DAYS(NOW(),B924))))</f>
        <v>#N/A</v>
      </c>
    </row>
    <row r="925" spans="1:11" x14ac:dyDescent="0.25">
      <c r="A925" s="32" t="str">
        <f>IF(AND(TRIM(INDEX(CompletedDateValues,ROW(A925)))&lt;&gt;"",INDEX(CompletedDateValues,ROW(A925))&gt;0),INDEX(CompletedDateValues,ROW(A925)),"")</f>
        <v/>
      </c>
      <c r="B925" s="32" t="str">
        <f>IF(AND(TRIM(INDEX(StartDateValues,ROW(A925)))&lt;&gt;"",INDEX(StartDateValues,ROW(A925))&gt;0),INDEX(StartDateValues,ROW(A925)),"")</f>
        <v/>
      </c>
      <c r="C925" s="22" t="str">
        <f t="shared" si="71"/>
        <v/>
      </c>
      <c r="D925" s="3" t="str">
        <f t="shared" si="72"/>
        <v/>
      </c>
      <c r="E925" s="3" t="str">
        <f t="shared" si="73"/>
        <v/>
      </c>
      <c r="F925" s="3" t="str">
        <f t="shared" si="74"/>
        <v/>
      </c>
      <c r="G925" s="3" t="str">
        <f>IF(A925="","",IF(HOUR(A925)&lt;StartHour,StartHour,IF(HOUR(A925)&gt;FinishHour,FinishHour,HOUR(A925))))</f>
        <v/>
      </c>
      <c r="H925" s="3" t="str">
        <f t="shared" si="75"/>
        <v/>
      </c>
      <c r="I925" s="33" t="e">
        <f>IF(OR(A925="",B925=""),NA(),MAX(0,IF(A925-B925=0,SameDayCycleTimeSettingValue,(A925-B925) *24)))</f>
        <v>#N/A</v>
      </c>
      <c r="J925" s="33" t="e">
        <f>IF(OR(A925="",B925=""),NA(),MAX(0,IF(A925-B925=0,SameDayCycleTimeSettingValue,((A925-B925) *24)-(INT((A925-B925)) * (24-(FinishHour-StartHour))))))</f>
        <v>#N/A</v>
      </c>
      <c r="K925" s="3" t="e">
        <f ca="1">IF(OR(A925&lt;&gt;"",B925=""),NA(),MAX(0,IF(_xlfn.DAYS(NOW(),B925)=0,SameDayCycleTimeSettingValue,_xlfn.DAYS(NOW(),B925))))</f>
        <v>#N/A</v>
      </c>
    </row>
    <row r="926" spans="1:11" x14ac:dyDescent="0.25">
      <c r="A926" s="32" t="str">
        <f>IF(AND(TRIM(INDEX(CompletedDateValues,ROW(A926)))&lt;&gt;"",INDEX(CompletedDateValues,ROW(A926))&gt;0),INDEX(CompletedDateValues,ROW(A926)),"")</f>
        <v/>
      </c>
      <c r="B926" s="32" t="str">
        <f>IF(AND(TRIM(INDEX(StartDateValues,ROW(A926)))&lt;&gt;"",INDEX(StartDateValues,ROW(A926))&gt;0),INDEX(StartDateValues,ROW(A926)),"")</f>
        <v/>
      </c>
      <c r="C926" s="22" t="str">
        <f t="shared" si="71"/>
        <v/>
      </c>
      <c r="D926" s="3" t="str">
        <f t="shared" si="72"/>
        <v/>
      </c>
      <c r="E926" s="3" t="str">
        <f t="shared" si="73"/>
        <v/>
      </c>
      <c r="F926" s="3" t="str">
        <f t="shared" si="74"/>
        <v/>
      </c>
      <c r="G926" s="3" t="str">
        <f>IF(A926="","",IF(HOUR(A926)&lt;StartHour,StartHour,IF(HOUR(A926)&gt;FinishHour,FinishHour,HOUR(A926))))</f>
        <v/>
      </c>
      <c r="H926" s="3" t="str">
        <f t="shared" si="75"/>
        <v/>
      </c>
      <c r="I926" s="33" t="e">
        <f>IF(OR(A926="",B926=""),NA(),MAX(0,IF(A926-B926=0,SameDayCycleTimeSettingValue,(A926-B926) *24)))</f>
        <v>#N/A</v>
      </c>
      <c r="J926" s="33" t="e">
        <f>IF(OR(A926="",B926=""),NA(),MAX(0,IF(A926-B926=0,SameDayCycleTimeSettingValue,((A926-B926) *24)-(INT((A926-B926)) * (24-(FinishHour-StartHour))))))</f>
        <v>#N/A</v>
      </c>
      <c r="K926" s="3" t="e">
        <f ca="1">IF(OR(A926&lt;&gt;"",B926=""),NA(),MAX(0,IF(_xlfn.DAYS(NOW(),B926)=0,SameDayCycleTimeSettingValue,_xlfn.DAYS(NOW(),B926))))</f>
        <v>#N/A</v>
      </c>
    </row>
    <row r="927" spans="1:11" x14ac:dyDescent="0.25">
      <c r="A927" s="32" t="str">
        <f>IF(AND(TRIM(INDEX(CompletedDateValues,ROW(A927)))&lt;&gt;"",INDEX(CompletedDateValues,ROW(A927))&gt;0),INDEX(CompletedDateValues,ROW(A927)),"")</f>
        <v/>
      </c>
      <c r="B927" s="32" t="str">
        <f>IF(AND(TRIM(INDEX(StartDateValues,ROW(A927)))&lt;&gt;"",INDEX(StartDateValues,ROW(A927))&gt;0),INDEX(StartDateValues,ROW(A927)),"")</f>
        <v/>
      </c>
      <c r="C927" s="22" t="str">
        <f t="shared" si="71"/>
        <v/>
      </c>
      <c r="D927" s="3" t="str">
        <f t="shared" si="72"/>
        <v/>
      </c>
      <c r="E927" s="3" t="str">
        <f t="shared" si="73"/>
        <v/>
      </c>
      <c r="F927" s="3" t="str">
        <f t="shared" si="74"/>
        <v/>
      </c>
      <c r="G927" s="3" t="str">
        <f>IF(A927="","",IF(HOUR(A927)&lt;StartHour,StartHour,IF(HOUR(A927)&gt;FinishHour,FinishHour,HOUR(A927))))</f>
        <v/>
      </c>
      <c r="H927" s="3" t="str">
        <f t="shared" si="75"/>
        <v/>
      </c>
      <c r="I927" s="33" t="e">
        <f>IF(OR(A927="",B927=""),NA(),MAX(0,IF(A927-B927=0,SameDayCycleTimeSettingValue,(A927-B927) *24)))</f>
        <v>#N/A</v>
      </c>
      <c r="J927" s="33" t="e">
        <f>IF(OR(A927="",B927=""),NA(),MAX(0,IF(A927-B927=0,SameDayCycleTimeSettingValue,((A927-B927) *24)-(INT((A927-B927)) * (24-(FinishHour-StartHour))))))</f>
        <v>#N/A</v>
      </c>
      <c r="K927" s="3" t="e">
        <f ca="1">IF(OR(A927&lt;&gt;"",B927=""),NA(),MAX(0,IF(_xlfn.DAYS(NOW(),B927)=0,SameDayCycleTimeSettingValue,_xlfn.DAYS(NOW(),B927))))</f>
        <v>#N/A</v>
      </c>
    </row>
    <row r="928" spans="1:11" x14ac:dyDescent="0.25">
      <c r="A928" s="32" t="str">
        <f>IF(AND(TRIM(INDEX(CompletedDateValues,ROW(A928)))&lt;&gt;"",INDEX(CompletedDateValues,ROW(A928))&gt;0),INDEX(CompletedDateValues,ROW(A928)),"")</f>
        <v/>
      </c>
      <c r="B928" s="32" t="str">
        <f>IF(AND(TRIM(INDEX(StartDateValues,ROW(A928)))&lt;&gt;"",INDEX(StartDateValues,ROW(A928))&gt;0),INDEX(StartDateValues,ROW(A928)),"")</f>
        <v/>
      </c>
      <c r="C928" s="22" t="str">
        <f t="shared" si="71"/>
        <v/>
      </c>
      <c r="D928" s="3" t="str">
        <f t="shared" si="72"/>
        <v/>
      </c>
      <c r="E928" s="3" t="str">
        <f t="shared" si="73"/>
        <v/>
      </c>
      <c r="F928" s="3" t="str">
        <f t="shared" si="74"/>
        <v/>
      </c>
      <c r="G928" s="3" t="str">
        <f>IF(A928="","",IF(HOUR(A928)&lt;StartHour,StartHour,IF(HOUR(A928)&gt;FinishHour,FinishHour,HOUR(A928))))</f>
        <v/>
      </c>
      <c r="H928" s="3" t="str">
        <f t="shared" si="75"/>
        <v/>
      </c>
      <c r="I928" s="33" t="e">
        <f>IF(OR(A928="",B928=""),NA(),MAX(0,IF(A928-B928=0,SameDayCycleTimeSettingValue,(A928-B928) *24)))</f>
        <v>#N/A</v>
      </c>
      <c r="J928" s="33" t="e">
        <f>IF(OR(A928="",B928=""),NA(),MAX(0,IF(A928-B928=0,SameDayCycleTimeSettingValue,((A928-B928) *24)-(INT((A928-B928)) * (24-(FinishHour-StartHour))))))</f>
        <v>#N/A</v>
      </c>
      <c r="K928" s="3" t="e">
        <f ca="1">IF(OR(A928&lt;&gt;"",B928=""),NA(),MAX(0,IF(_xlfn.DAYS(NOW(),B928)=0,SameDayCycleTimeSettingValue,_xlfn.DAYS(NOW(),B928))))</f>
        <v>#N/A</v>
      </c>
    </row>
    <row r="929" spans="1:11" x14ac:dyDescent="0.25">
      <c r="A929" s="32" t="str">
        <f>IF(AND(TRIM(INDEX(CompletedDateValues,ROW(A929)))&lt;&gt;"",INDEX(CompletedDateValues,ROW(A929))&gt;0),INDEX(CompletedDateValues,ROW(A929)),"")</f>
        <v/>
      </c>
      <c r="B929" s="32" t="str">
        <f>IF(AND(TRIM(INDEX(StartDateValues,ROW(A929)))&lt;&gt;"",INDEX(StartDateValues,ROW(A929))&gt;0),INDEX(StartDateValues,ROW(A929)),"")</f>
        <v/>
      </c>
      <c r="C929" s="22" t="str">
        <f t="shared" si="71"/>
        <v/>
      </c>
      <c r="D929" s="3" t="str">
        <f t="shared" si="72"/>
        <v/>
      </c>
      <c r="E929" s="3" t="str">
        <f t="shared" si="73"/>
        <v/>
      </c>
      <c r="F929" s="3" t="str">
        <f t="shared" si="74"/>
        <v/>
      </c>
      <c r="G929" s="3" t="str">
        <f>IF(A929="","",IF(HOUR(A929)&lt;StartHour,StartHour,IF(HOUR(A929)&gt;FinishHour,FinishHour,HOUR(A929))))</f>
        <v/>
      </c>
      <c r="H929" s="3" t="str">
        <f t="shared" si="75"/>
        <v/>
      </c>
      <c r="I929" s="33" t="e">
        <f>IF(OR(A929="",B929=""),NA(),MAX(0,IF(A929-B929=0,SameDayCycleTimeSettingValue,(A929-B929) *24)))</f>
        <v>#N/A</v>
      </c>
      <c r="J929" s="33" t="e">
        <f>IF(OR(A929="",B929=""),NA(),MAX(0,IF(A929-B929=0,SameDayCycleTimeSettingValue,((A929-B929) *24)-(INT((A929-B929)) * (24-(FinishHour-StartHour))))))</f>
        <v>#N/A</v>
      </c>
      <c r="K929" s="3" t="e">
        <f ca="1">IF(OR(A929&lt;&gt;"",B929=""),NA(),MAX(0,IF(_xlfn.DAYS(NOW(),B929)=0,SameDayCycleTimeSettingValue,_xlfn.DAYS(NOW(),B929))))</f>
        <v>#N/A</v>
      </c>
    </row>
    <row r="930" spans="1:11" x14ac:dyDescent="0.25">
      <c r="A930" s="32" t="str">
        <f>IF(AND(TRIM(INDEX(CompletedDateValues,ROW(A930)))&lt;&gt;"",INDEX(CompletedDateValues,ROW(A930))&gt;0),INDEX(CompletedDateValues,ROW(A930)),"")</f>
        <v/>
      </c>
      <c r="B930" s="32" t="str">
        <f>IF(AND(TRIM(INDEX(StartDateValues,ROW(A930)))&lt;&gt;"",INDEX(StartDateValues,ROW(A930))&gt;0),INDEX(StartDateValues,ROW(A930)),"")</f>
        <v/>
      </c>
      <c r="C930" s="22" t="str">
        <f t="shared" si="71"/>
        <v/>
      </c>
      <c r="D930" s="3" t="str">
        <f t="shared" si="72"/>
        <v/>
      </c>
      <c r="E930" s="3" t="str">
        <f t="shared" si="73"/>
        <v/>
      </c>
      <c r="F930" s="3" t="str">
        <f t="shared" si="74"/>
        <v/>
      </c>
      <c r="G930" s="3" t="str">
        <f>IF(A930="","",IF(HOUR(A930)&lt;StartHour,StartHour,IF(HOUR(A930)&gt;FinishHour,FinishHour,HOUR(A930))))</f>
        <v/>
      </c>
      <c r="H930" s="3" t="str">
        <f t="shared" si="75"/>
        <v/>
      </c>
      <c r="I930" s="33" t="e">
        <f>IF(OR(A930="",B930=""),NA(),MAX(0,IF(A930-B930=0,SameDayCycleTimeSettingValue,(A930-B930) *24)))</f>
        <v>#N/A</v>
      </c>
      <c r="J930" s="33" t="e">
        <f>IF(OR(A930="",B930=""),NA(),MAX(0,IF(A930-B930=0,SameDayCycleTimeSettingValue,((A930-B930) *24)-(INT((A930-B930)) * (24-(FinishHour-StartHour))))))</f>
        <v>#N/A</v>
      </c>
      <c r="K930" s="3" t="e">
        <f ca="1">IF(OR(A930&lt;&gt;"",B930=""),NA(),MAX(0,IF(_xlfn.DAYS(NOW(),B930)=0,SameDayCycleTimeSettingValue,_xlfn.DAYS(NOW(),B930))))</f>
        <v>#N/A</v>
      </c>
    </row>
    <row r="931" spans="1:11" x14ac:dyDescent="0.25">
      <c r="A931" s="32" t="str">
        <f>IF(AND(TRIM(INDEX(CompletedDateValues,ROW(A931)))&lt;&gt;"",INDEX(CompletedDateValues,ROW(A931))&gt;0),INDEX(CompletedDateValues,ROW(A931)),"")</f>
        <v/>
      </c>
      <c r="B931" s="32" t="str">
        <f>IF(AND(TRIM(INDEX(StartDateValues,ROW(A931)))&lt;&gt;"",INDEX(StartDateValues,ROW(A931))&gt;0),INDEX(StartDateValues,ROW(A931)),"")</f>
        <v/>
      </c>
      <c r="C931" s="22" t="str">
        <f t="shared" si="71"/>
        <v/>
      </c>
      <c r="D931" s="3" t="str">
        <f t="shared" si="72"/>
        <v/>
      </c>
      <c r="E931" s="3" t="str">
        <f t="shared" si="73"/>
        <v/>
      </c>
      <c r="F931" s="3" t="str">
        <f t="shared" si="74"/>
        <v/>
      </c>
      <c r="G931" s="3" t="str">
        <f>IF(A931="","",IF(HOUR(A931)&lt;StartHour,StartHour,IF(HOUR(A931)&gt;FinishHour,FinishHour,HOUR(A931))))</f>
        <v/>
      </c>
      <c r="H931" s="3" t="str">
        <f t="shared" si="75"/>
        <v/>
      </c>
      <c r="I931" s="33" t="e">
        <f>IF(OR(A931="",B931=""),NA(),MAX(0,IF(A931-B931=0,SameDayCycleTimeSettingValue,(A931-B931) *24)))</f>
        <v>#N/A</v>
      </c>
      <c r="J931" s="33" t="e">
        <f>IF(OR(A931="",B931=""),NA(),MAX(0,IF(A931-B931=0,SameDayCycleTimeSettingValue,((A931-B931) *24)-(INT((A931-B931)) * (24-(FinishHour-StartHour))))))</f>
        <v>#N/A</v>
      </c>
      <c r="K931" s="3" t="e">
        <f ca="1">IF(OR(A931&lt;&gt;"",B931=""),NA(),MAX(0,IF(_xlfn.DAYS(NOW(),B931)=0,SameDayCycleTimeSettingValue,_xlfn.DAYS(NOW(),B931))))</f>
        <v>#N/A</v>
      </c>
    </row>
    <row r="932" spans="1:11" x14ac:dyDescent="0.25">
      <c r="A932" s="32" t="str">
        <f>IF(AND(TRIM(INDEX(CompletedDateValues,ROW(A932)))&lt;&gt;"",INDEX(CompletedDateValues,ROW(A932))&gt;0),INDEX(CompletedDateValues,ROW(A932)),"")</f>
        <v/>
      </c>
      <c r="B932" s="32" t="str">
        <f>IF(AND(TRIM(INDEX(StartDateValues,ROW(A932)))&lt;&gt;"",INDEX(StartDateValues,ROW(A932))&gt;0),INDEX(StartDateValues,ROW(A932)),"")</f>
        <v/>
      </c>
      <c r="C932" s="22" t="str">
        <f t="shared" si="71"/>
        <v/>
      </c>
      <c r="D932" s="3" t="str">
        <f t="shared" si="72"/>
        <v/>
      </c>
      <c r="E932" s="3" t="str">
        <f t="shared" si="73"/>
        <v/>
      </c>
      <c r="F932" s="3" t="str">
        <f t="shared" si="74"/>
        <v/>
      </c>
      <c r="G932" s="3" t="str">
        <f>IF(A932="","",IF(HOUR(A932)&lt;StartHour,StartHour,IF(HOUR(A932)&gt;FinishHour,FinishHour,HOUR(A932))))</f>
        <v/>
      </c>
      <c r="H932" s="3" t="str">
        <f t="shared" si="75"/>
        <v/>
      </c>
      <c r="I932" s="33" t="e">
        <f>IF(OR(A932="",B932=""),NA(),MAX(0,IF(A932-B932=0,SameDayCycleTimeSettingValue,(A932-B932) *24)))</f>
        <v>#N/A</v>
      </c>
      <c r="J932" s="33" t="e">
        <f>IF(OR(A932="",B932=""),NA(),MAX(0,IF(A932-B932=0,SameDayCycleTimeSettingValue,((A932-B932) *24)-(INT((A932-B932)) * (24-(FinishHour-StartHour))))))</f>
        <v>#N/A</v>
      </c>
      <c r="K932" s="3" t="e">
        <f ca="1">IF(OR(A932&lt;&gt;"",B932=""),NA(),MAX(0,IF(_xlfn.DAYS(NOW(),B932)=0,SameDayCycleTimeSettingValue,_xlfn.DAYS(NOW(),B932))))</f>
        <v>#N/A</v>
      </c>
    </row>
    <row r="933" spans="1:11" x14ac:dyDescent="0.25">
      <c r="A933" s="32" t="str">
        <f>IF(AND(TRIM(INDEX(CompletedDateValues,ROW(A933)))&lt;&gt;"",INDEX(CompletedDateValues,ROW(A933))&gt;0),INDEX(CompletedDateValues,ROW(A933)),"")</f>
        <v/>
      </c>
      <c r="B933" s="32" t="str">
        <f>IF(AND(TRIM(INDEX(StartDateValues,ROW(A933)))&lt;&gt;"",INDEX(StartDateValues,ROW(A933))&gt;0),INDEX(StartDateValues,ROW(A933)),"")</f>
        <v/>
      </c>
      <c r="C933" s="22" t="str">
        <f t="shared" si="71"/>
        <v/>
      </c>
      <c r="D933" s="3" t="str">
        <f t="shared" si="72"/>
        <v/>
      </c>
      <c r="E933" s="3" t="str">
        <f t="shared" si="73"/>
        <v/>
      </c>
      <c r="F933" s="3" t="str">
        <f t="shared" si="74"/>
        <v/>
      </c>
      <c r="G933" s="3" t="str">
        <f>IF(A933="","",IF(HOUR(A933)&lt;StartHour,StartHour,IF(HOUR(A933)&gt;FinishHour,FinishHour,HOUR(A933))))</f>
        <v/>
      </c>
      <c r="H933" s="3" t="str">
        <f t="shared" si="75"/>
        <v/>
      </c>
      <c r="I933" s="33" t="e">
        <f>IF(OR(A933="",B933=""),NA(),MAX(0,IF(A933-B933=0,SameDayCycleTimeSettingValue,(A933-B933) *24)))</f>
        <v>#N/A</v>
      </c>
      <c r="J933" s="33" t="e">
        <f>IF(OR(A933="",B933=""),NA(),MAX(0,IF(A933-B933=0,SameDayCycleTimeSettingValue,((A933-B933) *24)-(INT((A933-B933)) * (24-(FinishHour-StartHour))))))</f>
        <v>#N/A</v>
      </c>
      <c r="K933" s="3" t="e">
        <f ca="1">IF(OR(A933&lt;&gt;"",B933=""),NA(),MAX(0,IF(_xlfn.DAYS(NOW(),B933)=0,SameDayCycleTimeSettingValue,_xlfn.DAYS(NOW(),B933))))</f>
        <v>#N/A</v>
      </c>
    </row>
    <row r="934" spans="1:11" x14ac:dyDescent="0.25">
      <c r="A934" s="32" t="str">
        <f>IF(AND(TRIM(INDEX(CompletedDateValues,ROW(A934)))&lt;&gt;"",INDEX(CompletedDateValues,ROW(A934))&gt;0),INDEX(CompletedDateValues,ROW(A934)),"")</f>
        <v/>
      </c>
      <c r="B934" s="32" t="str">
        <f>IF(AND(TRIM(INDEX(StartDateValues,ROW(A934)))&lt;&gt;"",INDEX(StartDateValues,ROW(A934))&gt;0),INDEX(StartDateValues,ROW(A934)),"")</f>
        <v/>
      </c>
      <c r="C934" s="22" t="str">
        <f t="shared" si="71"/>
        <v/>
      </c>
      <c r="D934" s="3" t="str">
        <f t="shared" si="72"/>
        <v/>
      </c>
      <c r="E934" s="3" t="str">
        <f t="shared" si="73"/>
        <v/>
      </c>
      <c r="F934" s="3" t="str">
        <f t="shared" si="74"/>
        <v/>
      </c>
      <c r="G934" s="3" t="str">
        <f>IF(A934="","",IF(HOUR(A934)&lt;StartHour,StartHour,IF(HOUR(A934)&gt;FinishHour,FinishHour,HOUR(A934))))</f>
        <v/>
      </c>
      <c r="H934" s="3" t="str">
        <f t="shared" si="75"/>
        <v/>
      </c>
      <c r="I934" s="33" t="e">
        <f>IF(OR(A934="",B934=""),NA(),MAX(0,IF(A934-B934=0,SameDayCycleTimeSettingValue,(A934-B934) *24)))</f>
        <v>#N/A</v>
      </c>
      <c r="J934" s="33" t="e">
        <f>IF(OR(A934="",B934=""),NA(),MAX(0,IF(A934-B934=0,SameDayCycleTimeSettingValue,((A934-B934) *24)-(INT((A934-B934)) * (24-(FinishHour-StartHour))))))</f>
        <v>#N/A</v>
      </c>
      <c r="K934" s="3" t="e">
        <f ca="1">IF(OR(A934&lt;&gt;"",B934=""),NA(),MAX(0,IF(_xlfn.DAYS(NOW(),B934)=0,SameDayCycleTimeSettingValue,_xlfn.DAYS(NOW(),B934))))</f>
        <v>#N/A</v>
      </c>
    </row>
    <row r="935" spans="1:11" x14ac:dyDescent="0.25">
      <c r="A935" s="32" t="str">
        <f>IF(AND(TRIM(INDEX(CompletedDateValues,ROW(A935)))&lt;&gt;"",INDEX(CompletedDateValues,ROW(A935))&gt;0),INDEX(CompletedDateValues,ROW(A935)),"")</f>
        <v/>
      </c>
      <c r="B935" s="32" t="str">
        <f>IF(AND(TRIM(INDEX(StartDateValues,ROW(A935)))&lt;&gt;"",INDEX(StartDateValues,ROW(A935))&gt;0),INDEX(StartDateValues,ROW(A935)),"")</f>
        <v/>
      </c>
      <c r="C935" s="22" t="str">
        <f t="shared" si="71"/>
        <v/>
      </c>
      <c r="D935" s="3" t="str">
        <f t="shared" si="72"/>
        <v/>
      </c>
      <c r="E935" s="3" t="str">
        <f t="shared" si="73"/>
        <v/>
      </c>
      <c r="F935" s="3" t="str">
        <f t="shared" si="74"/>
        <v/>
      </c>
      <c r="G935" s="3" t="str">
        <f>IF(A935="","",IF(HOUR(A935)&lt;StartHour,StartHour,IF(HOUR(A935)&gt;FinishHour,FinishHour,HOUR(A935))))</f>
        <v/>
      </c>
      <c r="H935" s="3" t="str">
        <f t="shared" si="75"/>
        <v/>
      </c>
      <c r="I935" s="33" t="e">
        <f>IF(OR(A935="",B935=""),NA(),MAX(0,IF(A935-B935=0,SameDayCycleTimeSettingValue,(A935-B935) *24)))</f>
        <v>#N/A</v>
      </c>
      <c r="J935" s="33" t="e">
        <f>IF(OR(A935="",B935=""),NA(),MAX(0,IF(A935-B935=0,SameDayCycleTimeSettingValue,((A935-B935) *24)-(INT((A935-B935)) * (24-(FinishHour-StartHour))))))</f>
        <v>#N/A</v>
      </c>
      <c r="K935" s="3" t="e">
        <f ca="1">IF(OR(A935&lt;&gt;"",B935=""),NA(),MAX(0,IF(_xlfn.DAYS(NOW(),B935)=0,SameDayCycleTimeSettingValue,_xlfn.DAYS(NOW(),B935))))</f>
        <v>#N/A</v>
      </c>
    </row>
    <row r="936" spans="1:11" x14ac:dyDescent="0.25">
      <c r="A936" s="32" t="str">
        <f>IF(AND(TRIM(INDEX(CompletedDateValues,ROW(A936)))&lt;&gt;"",INDEX(CompletedDateValues,ROW(A936))&gt;0),INDEX(CompletedDateValues,ROW(A936)),"")</f>
        <v/>
      </c>
      <c r="B936" s="32" t="str">
        <f>IF(AND(TRIM(INDEX(StartDateValues,ROW(A936)))&lt;&gt;"",INDEX(StartDateValues,ROW(A936))&gt;0),INDEX(StartDateValues,ROW(A936)),"")</f>
        <v/>
      </c>
      <c r="C936" s="22" t="str">
        <f t="shared" si="71"/>
        <v/>
      </c>
      <c r="D936" s="3" t="str">
        <f t="shared" si="72"/>
        <v/>
      </c>
      <c r="E936" s="3" t="str">
        <f t="shared" si="73"/>
        <v/>
      </c>
      <c r="F936" s="3" t="str">
        <f t="shared" si="74"/>
        <v/>
      </c>
      <c r="G936" s="3" t="str">
        <f>IF(A936="","",IF(HOUR(A936)&lt;StartHour,StartHour,IF(HOUR(A936)&gt;FinishHour,FinishHour,HOUR(A936))))</f>
        <v/>
      </c>
      <c r="H936" s="3" t="str">
        <f t="shared" si="75"/>
        <v/>
      </c>
      <c r="I936" s="33" t="e">
        <f>IF(OR(A936="",B936=""),NA(),MAX(0,IF(A936-B936=0,SameDayCycleTimeSettingValue,(A936-B936) *24)))</f>
        <v>#N/A</v>
      </c>
      <c r="J936" s="33" t="e">
        <f>IF(OR(A936="",B936=""),NA(),MAX(0,IF(A936-B936=0,SameDayCycleTimeSettingValue,((A936-B936) *24)-(INT((A936-B936)) * (24-(FinishHour-StartHour))))))</f>
        <v>#N/A</v>
      </c>
      <c r="K936" s="3" t="e">
        <f ca="1">IF(OR(A936&lt;&gt;"",B936=""),NA(),MAX(0,IF(_xlfn.DAYS(NOW(),B936)=0,SameDayCycleTimeSettingValue,_xlfn.DAYS(NOW(),B936))))</f>
        <v>#N/A</v>
      </c>
    </row>
    <row r="937" spans="1:11" x14ac:dyDescent="0.25">
      <c r="A937" s="32" t="str">
        <f>IF(AND(TRIM(INDEX(CompletedDateValues,ROW(A937)))&lt;&gt;"",INDEX(CompletedDateValues,ROW(A937))&gt;0),INDEX(CompletedDateValues,ROW(A937)),"")</f>
        <v/>
      </c>
      <c r="B937" s="32" t="str">
        <f>IF(AND(TRIM(INDEX(StartDateValues,ROW(A937)))&lt;&gt;"",INDEX(StartDateValues,ROW(A937))&gt;0),INDEX(StartDateValues,ROW(A937)),"")</f>
        <v/>
      </c>
      <c r="C937" s="22" t="str">
        <f t="shared" si="71"/>
        <v/>
      </c>
      <c r="D937" s="3" t="str">
        <f t="shared" si="72"/>
        <v/>
      </c>
      <c r="E937" s="3" t="str">
        <f t="shared" si="73"/>
        <v/>
      </c>
      <c r="F937" s="3" t="str">
        <f t="shared" si="74"/>
        <v/>
      </c>
      <c r="G937" s="3" t="str">
        <f>IF(A937="","",IF(HOUR(A937)&lt;StartHour,StartHour,IF(HOUR(A937)&gt;FinishHour,FinishHour,HOUR(A937))))</f>
        <v/>
      </c>
      <c r="H937" s="3" t="str">
        <f t="shared" si="75"/>
        <v/>
      </c>
      <c r="I937" s="33" t="e">
        <f>IF(OR(A937="",B937=""),NA(),MAX(0,IF(A937-B937=0,SameDayCycleTimeSettingValue,(A937-B937) *24)))</f>
        <v>#N/A</v>
      </c>
      <c r="J937" s="33" t="e">
        <f>IF(OR(A937="",B937=""),NA(),MAX(0,IF(A937-B937=0,SameDayCycleTimeSettingValue,((A937-B937) *24)-(INT((A937-B937)) * (24-(FinishHour-StartHour))))))</f>
        <v>#N/A</v>
      </c>
      <c r="K937" s="3" t="e">
        <f ca="1">IF(OR(A937&lt;&gt;"",B937=""),NA(),MAX(0,IF(_xlfn.DAYS(NOW(),B937)=0,SameDayCycleTimeSettingValue,_xlfn.DAYS(NOW(),B937))))</f>
        <v>#N/A</v>
      </c>
    </row>
    <row r="938" spans="1:11" x14ac:dyDescent="0.25">
      <c r="A938" s="32" t="str">
        <f>IF(AND(TRIM(INDEX(CompletedDateValues,ROW(A938)))&lt;&gt;"",INDEX(CompletedDateValues,ROW(A938))&gt;0),INDEX(CompletedDateValues,ROW(A938)),"")</f>
        <v/>
      </c>
      <c r="B938" s="32" t="str">
        <f>IF(AND(TRIM(INDEX(StartDateValues,ROW(A938)))&lt;&gt;"",INDEX(StartDateValues,ROW(A938))&gt;0),INDEX(StartDateValues,ROW(A938)),"")</f>
        <v/>
      </c>
      <c r="C938" s="22" t="str">
        <f t="shared" si="71"/>
        <v/>
      </c>
      <c r="D938" s="3" t="str">
        <f t="shared" si="72"/>
        <v/>
      </c>
      <c r="E938" s="3" t="str">
        <f t="shared" si="73"/>
        <v/>
      </c>
      <c r="F938" s="3" t="str">
        <f t="shared" si="74"/>
        <v/>
      </c>
      <c r="G938" s="3" t="str">
        <f>IF(A938="","",IF(HOUR(A938)&lt;StartHour,StartHour,IF(HOUR(A938)&gt;FinishHour,FinishHour,HOUR(A938))))</f>
        <v/>
      </c>
      <c r="H938" s="3" t="str">
        <f t="shared" si="75"/>
        <v/>
      </c>
      <c r="I938" s="33" t="e">
        <f>IF(OR(A938="",B938=""),NA(),MAX(0,IF(A938-B938=0,SameDayCycleTimeSettingValue,(A938-B938) *24)))</f>
        <v>#N/A</v>
      </c>
      <c r="J938" s="33" t="e">
        <f>IF(OR(A938="",B938=""),NA(),MAX(0,IF(A938-B938=0,SameDayCycleTimeSettingValue,((A938-B938) *24)-(INT((A938-B938)) * (24-(FinishHour-StartHour))))))</f>
        <v>#N/A</v>
      </c>
      <c r="K938" s="3" t="e">
        <f ca="1">IF(OR(A938&lt;&gt;"",B938=""),NA(),MAX(0,IF(_xlfn.DAYS(NOW(),B938)=0,SameDayCycleTimeSettingValue,_xlfn.DAYS(NOW(),B938))))</f>
        <v>#N/A</v>
      </c>
    </row>
    <row r="939" spans="1:11" x14ac:dyDescent="0.25">
      <c r="A939" s="32" t="str">
        <f>IF(AND(TRIM(INDEX(CompletedDateValues,ROW(A939)))&lt;&gt;"",INDEX(CompletedDateValues,ROW(A939))&gt;0),INDEX(CompletedDateValues,ROW(A939)),"")</f>
        <v/>
      </c>
      <c r="B939" s="32" t="str">
        <f>IF(AND(TRIM(INDEX(StartDateValues,ROW(A939)))&lt;&gt;"",INDEX(StartDateValues,ROW(A939))&gt;0),INDEX(StartDateValues,ROW(A939)),"")</f>
        <v/>
      </c>
      <c r="C939" s="22" t="str">
        <f t="shared" si="71"/>
        <v/>
      </c>
      <c r="D939" s="3" t="str">
        <f t="shared" si="72"/>
        <v/>
      </c>
      <c r="E939" s="3" t="str">
        <f t="shared" si="73"/>
        <v/>
      </c>
      <c r="F939" s="3" t="str">
        <f t="shared" si="74"/>
        <v/>
      </c>
      <c r="G939" s="3" t="str">
        <f>IF(A939="","",IF(HOUR(A939)&lt;StartHour,StartHour,IF(HOUR(A939)&gt;FinishHour,FinishHour,HOUR(A939))))</f>
        <v/>
      </c>
      <c r="H939" s="3" t="str">
        <f t="shared" si="75"/>
        <v/>
      </c>
      <c r="I939" s="33" t="e">
        <f>IF(OR(A939="",B939=""),NA(),MAX(0,IF(A939-B939=0,SameDayCycleTimeSettingValue,(A939-B939) *24)))</f>
        <v>#N/A</v>
      </c>
      <c r="J939" s="33" t="e">
        <f>IF(OR(A939="",B939=""),NA(),MAX(0,IF(A939-B939=0,SameDayCycleTimeSettingValue,((A939-B939) *24)-(INT((A939-B939)) * (24-(FinishHour-StartHour))))))</f>
        <v>#N/A</v>
      </c>
      <c r="K939" s="3" t="e">
        <f ca="1">IF(OR(A939&lt;&gt;"",B939=""),NA(),MAX(0,IF(_xlfn.DAYS(NOW(),B939)=0,SameDayCycleTimeSettingValue,_xlfn.DAYS(NOW(),B939))))</f>
        <v>#N/A</v>
      </c>
    </row>
    <row r="940" spans="1:11" x14ac:dyDescent="0.25">
      <c r="A940" s="32" t="str">
        <f>IF(AND(TRIM(INDEX(CompletedDateValues,ROW(A940)))&lt;&gt;"",INDEX(CompletedDateValues,ROW(A940))&gt;0),INDEX(CompletedDateValues,ROW(A940)),"")</f>
        <v/>
      </c>
      <c r="B940" s="32" t="str">
        <f>IF(AND(TRIM(INDEX(StartDateValues,ROW(A940)))&lt;&gt;"",INDEX(StartDateValues,ROW(A940))&gt;0),INDEX(StartDateValues,ROW(A940)),"")</f>
        <v/>
      </c>
      <c r="C940" s="22" t="str">
        <f t="shared" si="71"/>
        <v/>
      </c>
      <c r="D940" s="3" t="str">
        <f t="shared" si="72"/>
        <v/>
      </c>
      <c r="E940" s="3" t="str">
        <f t="shared" si="73"/>
        <v/>
      </c>
      <c r="F940" s="3" t="str">
        <f t="shared" si="74"/>
        <v/>
      </c>
      <c r="G940" s="3" t="str">
        <f>IF(A940="","",IF(HOUR(A940)&lt;StartHour,StartHour,IF(HOUR(A940)&gt;FinishHour,FinishHour,HOUR(A940))))</f>
        <v/>
      </c>
      <c r="H940" s="3" t="str">
        <f t="shared" si="75"/>
        <v/>
      </c>
      <c r="I940" s="33" t="e">
        <f>IF(OR(A940="",B940=""),NA(),MAX(0,IF(A940-B940=0,SameDayCycleTimeSettingValue,(A940-B940) *24)))</f>
        <v>#N/A</v>
      </c>
      <c r="J940" s="33" t="e">
        <f>IF(OR(A940="",B940=""),NA(),MAX(0,IF(A940-B940=0,SameDayCycleTimeSettingValue,((A940-B940) *24)-(INT((A940-B940)) * (24-(FinishHour-StartHour))))))</f>
        <v>#N/A</v>
      </c>
      <c r="K940" s="3" t="e">
        <f ca="1">IF(OR(A940&lt;&gt;"",B940=""),NA(),MAX(0,IF(_xlfn.DAYS(NOW(),B940)=0,SameDayCycleTimeSettingValue,_xlfn.DAYS(NOW(),B940))))</f>
        <v>#N/A</v>
      </c>
    </row>
    <row r="941" spans="1:11" x14ac:dyDescent="0.25">
      <c r="A941" s="32" t="str">
        <f>IF(AND(TRIM(INDEX(CompletedDateValues,ROW(A941)))&lt;&gt;"",INDEX(CompletedDateValues,ROW(A941))&gt;0),INDEX(CompletedDateValues,ROW(A941)),"")</f>
        <v/>
      </c>
      <c r="B941" s="32" t="str">
        <f>IF(AND(TRIM(INDEX(StartDateValues,ROW(A941)))&lt;&gt;"",INDEX(StartDateValues,ROW(A941))&gt;0),INDEX(StartDateValues,ROW(A941)),"")</f>
        <v/>
      </c>
      <c r="C941" s="22" t="str">
        <f t="shared" si="71"/>
        <v/>
      </c>
      <c r="D941" s="3" t="str">
        <f t="shared" si="72"/>
        <v/>
      </c>
      <c r="E941" s="3" t="str">
        <f t="shared" si="73"/>
        <v/>
      </c>
      <c r="F941" s="3" t="str">
        <f t="shared" si="74"/>
        <v/>
      </c>
      <c r="G941" s="3" t="str">
        <f>IF(A941="","",IF(HOUR(A941)&lt;StartHour,StartHour,IF(HOUR(A941)&gt;FinishHour,FinishHour,HOUR(A941))))</f>
        <v/>
      </c>
      <c r="H941" s="3" t="str">
        <f t="shared" si="75"/>
        <v/>
      </c>
      <c r="I941" s="33" t="e">
        <f>IF(OR(A941="",B941=""),NA(),MAX(0,IF(A941-B941=0,SameDayCycleTimeSettingValue,(A941-B941) *24)))</f>
        <v>#N/A</v>
      </c>
      <c r="J941" s="33" t="e">
        <f>IF(OR(A941="",B941=""),NA(),MAX(0,IF(A941-B941=0,SameDayCycleTimeSettingValue,((A941-B941) *24)-(INT((A941-B941)) * (24-(FinishHour-StartHour))))))</f>
        <v>#N/A</v>
      </c>
      <c r="K941" s="3" t="e">
        <f ca="1">IF(OR(A941&lt;&gt;"",B941=""),NA(),MAX(0,IF(_xlfn.DAYS(NOW(),B941)=0,SameDayCycleTimeSettingValue,_xlfn.DAYS(NOW(),B941))))</f>
        <v>#N/A</v>
      </c>
    </row>
    <row r="942" spans="1:11" x14ac:dyDescent="0.25">
      <c r="A942" s="32" t="str">
        <f>IF(AND(TRIM(INDEX(CompletedDateValues,ROW(A942)))&lt;&gt;"",INDEX(CompletedDateValues,ROW(A942))&gt;0),INDEX(CompletedDateValues,ROW(A942)),"")</f>
        <v/>
      </c>
      <c r="B942" s="32" t="str">
        <f>IF(AND(TRIM(INDEX(StartDateValues,ROW(A942)))&lt;&gt;"",INDEX(StartDateValues,ROW(A942))&gt;0),INDEX(StartDateValues,ROW(A942)),"")</f>
        <v/>
      </c>
      <c r="C942" s="22" t="str">
        <f t="shared" si="71"/>
        <v/>
      </c>
      <c r="D942" s="3" t="str">
        <f t="shared" si="72"/>
        <v/>
      </c>
      <c r="E942" s="3" t="str">
        <f t="shared" si="73"/>
        <v/>
      </c>
      <c r="F942" s="3" t="str">
        <f t="shared" si="74"/>
        <v/>
      </c>
      <c r="G942" s="3" t="str">
        <f>IF(A942="","",IF(HOUR(A942)&lt;StartHour,StartHour,IF(HOUR(A942)&gt;FinishHour,FinishHour,HOUR(A942))))</f>
        <v/>
      </c>
      <c r="H942" s="3" t="str">
        <f t="shared" si="75"/>
        <v/>
      </c>
      <c r="I942" s="33" t="e">
        <f>IF(OR(A942="",B942=""),NA(),MAX(0,IF(A942-B942=0,SameDayCycleTimeSettingValue,(A942-B942) *24)))</f>
        <v>#N/A</v>
      </c>
      <c r="J942" s="33" t="e">
        <f>IF(OR(A942="",B942=""),NA(),MAX(0,IF(A942-B942=0,SameDayCycleTimeSettingValue,((A942-B942) *24)-(INT((A942-B942)) * (24-(FinishHour-StartHour))))))</f>
        <v>#N/A</v>
      </c>
      <c r="K942" s="3" t="e">
        <f ca="1">IF(OR(A942&lt;&gt;"",B942=""),NA(),MAX(0,IF(_xlfn.DAYS(NOW(),B942)=0,SameDayCycleTimeSettingValue,_xlfn.DAYS(NOW(),B942))))</f>
        <v>#N/A</v>
      </c>
    </row>
    <row r="943" spans="1:11" x14ac:dyDescent="0.25">
      <c r="A943" s="32" t="str">
        <f>IF(AND(TRIM(INDEX(CompletedDateValues,ROW(A943)))&lt;&gt;"",INDEX(CompletedDateValues,ROW(A943))&gt;0),INDEX(CompletedDateValues,ROW(A943)),"")</f>
        <v/>
      </c>
      <c r="B943" s="32" t="str">
        <f>IF(AND(TRIM(INDEX(StartDateValues,ROW(A943)))&lt;&gt;"",INDEX(StartDateValues,ROW(A943))&gt;0),INDEX(StartDateValues,ROW(A943)),"")</f>
        <v/>
      </c>
      <c r="C943" s="22" t="str">
        <f t="shared" si="71"/>
        <v/>
      </c>
      <c r="D943" s="3" t="str">
        <f t="shared" si="72"/>
        <v/>
      </c>
      <c r="E943" s="3" t="str">
        <f t="shared" si="73"/>
        <v/>
      </c>
      <c r="F943" s="3" t="str">
        <f t="shared" si="74"/>
        <v/>
      </c>
      <c r="G943" s="3" t="str">
        <f>IF(A943="","",IF(HOUR(A943)&lt;StartHour,StartHour,IF(HOUR(A943)&gt;FinishHour,FinishHour,HOUR(A943))))</f>
        <v/>
      </c>
      <c r="H943" s="3" t="str">
        <f t="shared" si="75"/>
        <v/>
      </c>
      <c r="I943" s="33" t="e">
        <f>IF(OR(A943="",B943=""),NA(),MAX(0,IF(A943-B943=0,SameDayCycleTimeSettingValue,(A943-B943) *24)))</f>
        <v>#N/A</v>
      </c>
      <c r="J943" s="33" t="e">
        <f>IF(OR(A943="",B943=""),NA(),MAX(0,IF(A943-B943=0,SameDayCycleTimeSettingValue,((A943-B943) *24)-(INT((A943-B943)) * (24-(FinishHour-StartHour))))))</f>
        <v>#N/A</v>
      </c>
      <c r="K943" s="3" t="e">
        <f ca="1">IF(OR(A943&lt;&gt;"",B943=""),NA(),MAX(0,IF(_xlfn.DAYS(NOW(),B943)=0,SameDayCycleTimeSettingValue,_xlfn.DAYS(NOW(),B943))))</f>
        <v>#N/A</v>
      </c>
    </row>
    <row r="944" spans="1:11" x14ac:dyDescent="0.25">
      <c r="A944" s="32" t="str">
        <f>IF(AND(TRIM(INDEX(CompletedDateValues,ROW(A944)))&lt;&gt;"",INDEX(CompletedDateValues,ROW(A944))&gt;0),INDEX(CompletedDateValues,ROW(A944)),"")</f>
        <v/>
      </c>
      <c r="B944" s="32" t="str">
        <f>IF(AND(TRIM(INDEX(StartDateValues,ROW(A944)))&lt;&gt;"",INDEX(StartDateValues,ROW(A944))&gt;0),INDEX(StartDateValues,ROW(A944)),"")</f>
        <v/>
      </c>
      <c r="C944" s="22" t="str">
        <f t="shared" si="71"/>
        <v/>
      </c>
      <c r="D944" s="3" t="str">
        <f t="shared" si="72"/>
        <v/>
      </c>
      <c r="E944" s="3" t="str">
        <f t="shared" si="73"/>
        <v/>
      </c>
      <c r="F944" s="3" t="str">
        <f t="shared" si="74"/>
        <v/>
      </c>
      <c r="G944" s="3" t="str">
        <f>IF(A944="","",IF(HOUR(A944)&lt;StartHour,StartHour,IF(HOUR(A944)&gt;FinishHour,FinishHour,HOUR(A944))))</f>
        <v/>
      </c>
      <c r="H944" s="3" t="str">
        <f t="shared" si="75"/>
        <v/>
      </c>
      <c r="I944" s="33" t="e">
        <f>IF(OR(A944="",B944=""),NA(),MAX(0,IF(A944-B944=0,SameDayCycleTimeSettingValue,(A944-B944) *24)))</f>
        <v>#N/A</v>
      </c>
      <c r="J944" s="33" t="e">
        <f>IF(OR(A944="",B944=""),NA(),MAX(0,IF(A944-B944=0,SameDayCycleTimeSettingValue,((A944-B944) *24)-(INT((A944-B944)) * (24-(FinishHour-StartHour))))))</f>
        <v>#N/A</v>
      </c>
      <c r="K944" s="3" t="e">
        <f ca="1">IF(OR(A944&lt;&gt;"",B944=""),NA(),MAX(0,IF(_xlfn.DAYS(NOW(),B944)=0,SameDayCycleTimeSettingValue,_xlfn.DAYS(NOW(),B944))))</f>
        <v>#N/A</v>
      </c>
    </row>
    <row r="945" spans="1:11" x14ac:dyDescent="0.25">
      <c r="A945" s="32" t="str">
        <f>IF(AND(TRIM(INDEX(CompletedDateValues,ROW(A945)))&lt;&gt;"",INDEX(CompletedDateValues,ROW(A945))&gt;0),INDEX(CompletedDateValues,ROW(A945)),"")</f>
        <v/>
      </c>
      <c r="B945" s="32" t="str">
        <f>IF(AND(TRIM(INDEX(StartDateValues,ROW(A945)))&lt;&gt;"",INDEX(StartDateValues,ROW(A945))&gt;0),INDEX(StartDateValues,ROW(A945)),"")</f>
        <v/>
      </c>
      <c r="C945" s="22" t="str">
        <f t="shared" si="71"/>
        <v/>
      </c>
      <c r="D945" s="3" t="str">
        <f t="shared" si="72"/>
        <v/>
      </c>
      <c r="E945" s="3" t="str">
        <f t="shared" si="73"/>
        <v/>
      </c>
      <c r="F945" s="3" t="str">
        <f t="shared" si="74"/>
        <v/>
      </c>
      <c r="G945" s="3" t="str">
        <f>IF(A945="","",IF(HOUR(A945)&lt;StartHour,StartHour,IF(HOUR(A945)&gt;FinishHour,FinishHour,HOUR(A945))))</f>
        <v/>
      </c>
      <c r="H945" s="3" t="str">
        <f t="shared" si="75"/>
        <v/>
      </c>
      <c r="I945" s="33" t="e">
        <f>IF(OR(A945="",B945=""),NA(),MAX(0,IF(A945-B945=0,SameDayCycleTimeSettingValue,(A945-B945) *24)))</f>
        <v>#N/A</v>
      </c>
      <c r="J945" s="33" t="e">
        <f>IF(OR(A945="",B945=""),NA(),MAX(0,IF(A945-B945=0,SameDayCycleTimeSettingValue,((A945-B945) *24)-(INT((A945-B945)) * (24-(FinishHour-StartHour))))))</f>
        <v>#N/A</v>
      </c>
      <c r="K945" s="3" t="e">
        <f ca="1">IF(OR(A945&lt;&gt;"",B945=""),NA(),MAX(0,IF(_xlfn.DAYS(NOW(),B945)=0,SameDayCycleTimeSettingValue,_xlfn.DAYS(NOW(),B945))))</f>
        <v>#N/A</v>
      </c>
    </row>
    <row r="946" spans="1:11" x14ac:dyDescent="0.25">
      <c r="A946" s="32" t="str">
        <f>IF(AND(TRIM(INDEX(CompletedDateValues,ROW(A946)))&lt;&gt;"",INDEX(CompletedDateValues,ROW(A946))&gt;0),INDEX(CompletedDateValues,ROW(A946)),"")</f>
        <v/>
      </c>
      <c r="B946" s="32" t="str">
        <f>IF(AND(TRIM(INDEX(StartDateValues,ROW(A946)))&lt;&gt;"",INDEX(StartDateValues,ROW(A946))&gt;0),INDEX(StartDateValues,ROW(A946)),"")</f>
        <v/>
      </c>
      <c r="C946" s="22" t="str">
        <f t="shared" si="71"/>
        <v/>
      </c>
      <c r="D946" s="3" t="str">
        <f t="shared" si="72"/>
        <v/>
      </c>
      <c r="E946" s="3" t="str">
        <f t="shared" si="73"/>
        <v/>
      </c>
      <c r="F946" s="3" t="str">
        <f t="shared" si="74"/>
        <v/>
      </c>
      <c r="G946" s="3" t="str">
        <f>IF(A946="","",IF(HOUR(A946)&lt;StartHour,StartHour,IF(HOUR(A946)&gt;FinishHour,FinishHour,HOUR(A946))))</f>
        <v/>
      </c>
      <c r="H946" s="3" t="str">
        <f t="shared" si="75"/>
        <v/>
      </c>
      <c r="I946" s="33" t="e">
        <f>IF(OR(A946="",B946=""),NA(),MAX(0,IF(A946-B946=0,SameDayCycleTimeSettingValue,(A946-B946) *24)))</f>
        <v>#N/A</v>
      </c>
      <c r="J946" s="33" t="e">
        <f>IF(OR(A946="",B946=""),NA(),MAX(0,IF(A946-B946=0,SameDayCycleTimeSettingValue,((A946-B946) *24)-(INT((A946-B946)) * (24-(FinishHour-StartHour))))))</f>
        <v>#N/A</v>
      </c>
      <c r="K946" s="3" t="e">
        <f ca="1">IF(OR(A946&lt;&gt;"",B946=""),NA(),MAX(0,IF(_xlfn.DAYS(NOW(),B946)=0,SameDayCycleTimeSettingValue,_xlfn.DAYS(NOW(),B946))))</f>
        <v>#N/A</v>
      </c>
    </row>
    <row r="947" spans="1:11" x14ac:dyDescent="0.25">
      <c r="A947" s="32" t="str">
        <f>IF(AND(TRIM(INDEX(CompletedDateValues,ROW(A947)))&lt;&gt;"",INDEX(CompletedDateValues,ROW(A947))&gt;0),INDEX(CompletedDateValues,ROW(A947)),"")</f>
        <v/>
      </c>
      <c r="B947" s="32" t="str">
        <f>IF(AND(TRIM(INDEX(StartDateValues,ROW(A947)))&lt;&gt;"",INDEX(StartDateValues,ROW(A947))&gt;0),INDEX(StartDateValues,ROW(A947)),"")</f>
        <v/>
      </c>
      <c r="C947" s="22" t="str">
        <f t="shared" si="71"/>
        <v/>
      </c>
      <c r="D947" s="3" t="str">
        <f t="shared" si="72"/>
        <v/>
      </c>
      <c r="E947" s="3" t="str">
        <f t="shared" si="73"/>
        <v/>
      </c>
      <c r="F947" s="3" t="str">
        <f t="shared" si="74"/>
        <v/>
      </c>
      <c r="G947" s="3" t="str">
        <f>IF(A947="","",IF(HOUR(A947)&lt;StartHour,StartHour,IF(HOUR(A947)&gt;FinishHour,FinishHour,HOUR(A947))))</f>
        <v/>
      </c>
      <c r="H947" s="3" t="str">
        <f t="shared" si="75"/>
        <v/>
      </c>
      <c r="I947" s="33" t="e">
        <f>IF(OR(A947="",B947=""),NA(),MAX(0,IF(A947-B947=0,SameDayCycleTimeSettingValue,(A947-B947) *24)))</f>
        <v>#N/A</v>
      </c>
      <c r="J947" s="33" t="e">
        <f>IF(OR(A947="",B947=""),NA(),MAX(0,IF(A947-B947=0,SameDayCycleTimeSettingValue,((A947-B947) *24)-(INT((A947-B947)) * (24-(FinishHour-StartHour))))))</f>
        <v>#N/A</v>
      </c>
      <c r="K947" s="3" t="e">
        <f ca="1">IF(OR(A947&lt;&gt;"",B947=""),NA(),MAX(0,IF(_xlfn.DAYS(NOW(),B947)=0,SameDayCycleTimeSettingValue,_xlfn.DAYS(NOW(),B947))))</f>
        <v>#N/A</v>
      </c>
    </row>
    <row r="948" spans="1:11" x14ac:dyDescent="0.25">
      <c r="A948" s="32" t="str">
        <f>IF(AND(TRIM(INDEX(CompletedDateValues,ROW(A948)))&lt;&gt;"",INDEX(CompletedDateValues,ROW(A948))&gt;0),INDEX(CompletedDateValues,ROW(A948)),"")</f>
        <v/>
      </c>
      <c r="B948" s="32" t="str">
        <f>IF(AND(TRIM(INDEX(StartDateValues,ROW(A948)))&lt;&gt;"",INDEX(StartDateValues,ROW(A948))&gt;0),INDEX(StartDateValues,ROW(A948)),"")</f>
        <v/>
      </c>
      <c r="C948" s="22" t="str">
        <f t="shared" si="71"/>
        <v/>
      </c>
      <c r="D948" s="3" t="str">
        <f t="shared" si="72"/>
        <v/>
      </c>
      <c r="E948" s="3" t="str">
        <f t="shared" si="73"/>
        <v/>
      </c>
      <c r="F948" s="3" t="str">
        <f t="shared" si="74"/>
        <v/>
      </c>
      <c r="G948" s="3" t="str">
        <f>IF(A948="","",IF(HOUR(A948)&lt;StartHour,StartHour,IF(HOUR(A948)&gt;FinishHour,FinishHour,HOUR(A948))))</f>
        <v/>
      </c>
      <c r="H948" s="3" t="str">
        <f t="shared" si="75"/>
        <v/>
      </c>
      <c r="I948" s="33" t="e">
        <f>IF(OR(A948="",B948=""),NA(),MAX(0,IF(A948-B948=0,SameDayCycleTimeSettingValue,(A948-B948) *24)))</f>
        <v>#N/A</v>
      </c>
      <c r="J948" s="33" t="e">
        <f>IF(OR(A948="",B948=""),NA(),MAX(0,IF(A948-B948=0,SameDayCycleTimeSettingValue,((A948-B948) *24)-(INT((A948-B948)) * (24-(FinishHour-StartHour))))))</f>
        <v>#N/A</v>
      </c>
      <c r="K948" s="3" t="e">
        <f ca="1">IF(OR(A948&lt;&gt;"",B948=""),NA(),MAX(0,IF(_xlfn.DAYS(NOW(),B948)=0,SameDayCycleTimeSettingValue,_xlfn.DAYS(NOW(),B948))))</f>
        <v>#N/A</v>
      </c>
    </row>
    <row r="949" spans="1:11" x14ac:dyDescent="0.25">
      <c r="A949" s="32" t="str">
        <f>IF(AND(TRIM(INDEX(CompletedDateValues,ROW(A949)))&lt;&gt;"",INDEX(CompletedDateValues,ROW(A949))&gt;0),INDEX(CompletedDateValues,ROW(A949)),"")</f>
        <v/>
      </c>
      <c r="B949" s="32" t="str">
        <f>IF(AND(TRIM(INDEX(StartDateValues,ROW(A949)))&lt;&gt;"",INDEX(StartDateValues,ROW(A949))&gt;0),INDEX(StartDateValues,ROW(A949)),"")</f>
        <v/>
      </c>
      <c r="C949" s="22" t="str">
        <f t="shared" si="71"/>
        <v/>
      </c>
      <c r="D949" s="3" t="str">
        <f t="shared" si="72"/>
        <v/>
      </c>
      <c r="E949" s="3" t="str">
        <f t="shared" si="73"/>
        <v/>
      </c>
      <c r="F949" s="3" t="str">
        <f t="shared" si="74"/>
        <v/>
      </c>
      <c r="G949" s="3" t="str">
        <f>IF(A949="","",IF(HOUR(A949)&lt;StartHour,StartHour,IF(HOUR(A949)&gt;FinishHour,FinishHour,HOUR(A949))))</f>
        <v/>
      </c>
      <c r="H949" s="3" t="str">
        <f t="shared" si="75"/>
        <v/>
      </c>
      <c r="I949" s="33" t="e">
        <f>IF(OR(A949="",B949=""),NA(),MAX(0,IF(A949-B949=0,SameDayCycleTimeSettingValue,(A949-B949) *24)))</f>
        <v>#N/A</v>
      </c>
      <c r="J949" s="33" t="e">
        <f>IF(OR(A949="",B949=""),NA(),MAX(0,IF(A949-B949=0,SameDayCycleTimeSettingValue,((A949-B949) *24)-(INT((A949-B949)) * (24-(FinishHour-StartHour))))))</f>
        <v>#N/A</v>
      </c>
      <c r="K949" s="3" t="e">
        <f ca="1">IF(OR(A949&lt;&gt;"",B949=""),NA(),MAX(0,IF(_xlfn.DAYS(NOW(),B949)=0,SameDayCycleTimeSettingValue,_xlfn.DAYS(NOW(),B949))))</f>
        <v>#N/A</v>
      </c>
    </row>
    <row r="950" spans="1:11" x14ac:dyDescent="0.25">
      <c r="A950" s="32" t="str">
        <f>IF(AND(TRIM(INDEX(CompletedDateValues,ROW(A950)))&lt;&gt;"",INDEX(CompletedDateValues,ROW(A950))&gt;0),INDEX(CompletedDateValues,ROW(A950)),"")</f>
        <v/>
      </c>
      <c r="B950" s="32" t="str">
        <f>IF(AND(TRIM(INDEX(StartDateValues,ROW(A950)))&lt;&gt;"",INDEX(StartDateValues,ROW(A950))&gt;0),INDEX(StartDateValues,ROW(A950)),"")</f>
        <v/>
      </c>
      <c r="C950" s="22" t="str">
        <f t="shared" si="71"/>
        <v/>
      </c>
      <c r="D950" s="3" t="str">
        <f t="shared" si="72"/>
        <v/>
      </c>
      <c r="E950" s="3" t="str">
        <f t="shared" si="73"/>
        <v/>
      </c>
      <c r="F950" s="3" t="str">
        <f t="shared" si="74"/>
        <v/>
      </c>
      <c r="G950" s="3" t="str">
        <f>IF(A950="","",IF(HOUR(A950)&lt;StartHour,StartHour,IF(HOUR(A950)&gt;FinishHour,FinishHour,HOUR(A950))))</f>
        <v/>
      </c>
      <c r="H950" s="3" t="str">
        <f t="shared" si="75"/>
        <v/>
      </c>
      <c r="I950" s="33" t="e">
        <f>IF(OR(A950="",B950=""),NA(),MAX(0,IF(A950-B950=0,SameDayCycleTimeSettingValue,(A950-B950) *24)))</f>
        <v>#N/A</v>
      </c>
      <c r="J950" s="33" t="e">
        <f>IF(OR(A950="",B950=""),NA(),MAX(0,IF(A950-B950=0,SameDayCycleTimeSettingValue,((A950-B950) *24)-(INT((A950-B950)) * (24-(FinishHour-StartHour))))))</f>
        <v>#N/A</v>
      </c>
      <c r="K950" s="3" t="e">
        <f ca="1">IF(OR(A950&lt;&gt;"",B950=""),NA(),MAX(0,IF(_xlfn.DAYS(NOW(),B950)=0,SameDayCycleTimeSettingValue,_xlfn.DAYS(NOW(),B950))))</f>
        <v>#N/A</v>
      </c>
    </row>
    <row r="951" spans="1:11" x14ac:dyDescent="0.25">
      <c r="A951" s="32" t="str">
        <f>IF(AND(TRIM(INDEX(CompletedDateValues,ROW(A951)))&lt;&gt;"",INDEX(CompletedDateValues,ROW(A951))&gt;0),INDEX(CompletedDateValues,ROW(A951)),"")</f>
        <v/>
      </c>
      <c r="B951" s="32" t="str">
        <f>IF(AND(TRIM(INDEX(StartDateValues,ROW(A951)))&lt;&gt;"",INDEX(StartDateValues,ROW(A951))&gt;0),INDEX(StartDateValues,ROW(A951)),"")</f>
        <v/>
      </c>
      <c r="C951" s="22" t="str">
        <f t="shared" si="71"/>
        <v/>
      </c>
      <c r="D951" s="3" t="str">
        <f t="shared" si="72"/>
        <v/>
      </c>
      <c r="E951" s="3" t="str">
        <f t="shared" si="73"/>
        <v/>
      </c>
      <c r="F951" s="3" t="str">
        <f t="shared" si="74"/>
        <v/>
      </c>
      <c r="G951" s="3" t="str">
        <f>IF(A951="","",IF(HOUR(A951)&lt;StartHour,StartHour,IF(HOUR(A951)&gt;FinishHour,FinishHour,HOUR(A951))))</f>
        <v/>
      </c>
      <c r="H951" s="3" t="str">
        <f t="shared" si="75"/>
        <v/>
      </c>
      <c r="I951" s="33" t="e">
        <f>IF(OR(A951="",B951=""),NA(),MAX(0,IF(A951-B951=0,SameDayCycleTimeSettingValue,(A951-B951) *24)))</f>
        <v>#N/A</v>
      </c>
      <c r="J951" s="33" t="e">
        <f>IF(OR(A951="",B951=""),NA(),MAX(0,IF(A951-B951=0,SameDayCycleTimeSettingValue,((A951-B951) *24)-(INT((A951-B951)) * (24-(FinishHour-StartHour))))))</f>
        <v>#N/A</v>
      </c>
      <c r="K951" s="3" t="e">
        <f ca="1">IF(OR(A951&lt;&gt;"",B951=""),NA(),MAX(0,IF(_xlfn.DAYS(NOW(),B951)=0,SameDayCycleTimeSettingValue,_xlfn.DAYS(NOW(),B951))))</f>
        <v>#N/A</v>
      </c>
    </row>
    <row r="952" spans="1:11" x14ac:dyDescent="0.25">
      <c r="A952" s="32" t="str">
        <f>IF(AND(TRIM(INDEX(CompletedDateValues,ROW(A952)))&lt;&gt;"",INDEX(CompletedDateValues,ROW(A952))&gt;0),INDEX(CompletedDateValues,ROW(A952)),"")</f>
        <v/>
      </c>
      <c r="B952" s="32" t="str">
        <f>IF(AND(TRIM(INDEX(StartDateValues,ROW(A952)))&lt;&gt;"",INDEX(StartDateValues,ROW(A952))&gt;0),INDEX(StartDateValues,ROW(A952)),"")</f>
        <v/>
      </c>
      <c r="C952" s="22" t="str">
        <f t="shared" si="71"/>
        <v/>
      </c>
      <c r="D952" s="3" t="str">
        <f t="shared" si="72"/>
        <v/>
      </c>
      <c r="E952" s="3" t="str">
        <f t="shared" si="73"/>
        <v/>
      </c>
      <c r="F952" s="3" t="str">
        <f t="shared" si="74"/>
        <v/>
      </c>
      <c r="G952" s="3" t="str">
        <f>IF(A952="","",IF(HOUR(A952)&lt;StartHour,StartHour,IF(HOUR(A952)&gt;FinishHour,FinishHour,HOUR(A952))))</f>
        <v/>
      </c>
      <c r="H952" s="3" t="str">
        <f t="shared" si="75"/>
        <v/>
      </c>
      <c r="I952" s="33" t="e">
        <f>IF(OR(A952="",B952=""),NA(),MAX(0,IF(A952-B952=0,SameDayCycleTimeSettingValue,(A952-B952) *24)))</f>
        <v>#N/A</v>
      </c>
      <c r="J952" s="33" t="e">
        <f>IF(OR(A952="",B952=""),NA(),MAX(0,IF(A952-B952=0,SameDayCycleTimeSettingValue,((A952-B952) *24)-(INT((A952-B952)) * (24-(FinishHour-StartHour))))))</f>
        <v>#N/A</v>
      </c>
      <c r="K952" s="3" t="e">
        <f ca="1">IF(OR(A952&lt;&gt;"",B952=""),NA(),MAX(0,IF(_xlfn.DAYS(NOW(),B952)=0,SameDayCycleTimeSettingValue,_xlfn.DAYS(NOW(),B952))))</f>
        <v>#N/A</v>
      </c>
    </row>
    <row r="953" spans="1:11" x14ac:dyDescent="0.25">
      <c r="A953" s="32" t="str">
        <f>IF(AND(TRIM(INDEX(CompletedDateValues,ROW(A953)))&lt;&gt;"",INDEX(CompletedDateValues,ROW(A953))&gt;0),INDEX(CompletedDateValues,ROW(A953)),"")</f>
        <v/>
      </c>
      <c r="B953" s="32" t="str">
        <f>IF(AND(TRIM(INDEX(StartDateValues,ROW(A953)))&lt;&gt;"",INDEX(StartDateValues,ROW(A953))&gt;0),INDEX(StartDateValues,ROW(A953)),"")</f>
        <v/>
      </c>
      <c r="C953" s="22" t="str">
        <f t="shared" si="71"/>
        <v/>
      </c>
      <c r="D953" s="3" t="str">
        <f t="shared" si="72"/>
        <v/>
      </c>
      <c r="E953" s="3" t="str">
        <f t="shared" si="73"/>
        <v/>
      </c>
      <c r="F953" s="3" t="str">
        <f t="shared" si="74"/>
        <v/>
      </c>
      <c r="G953" s="3" t="str">
        <f>IF(A953="","",IF(HOUR(A953)&lt;StartHour,StartHour,IF(HOUR(A953)&gt;FinishHour,FinishHour,HOUR(A953))))</f>
        <v/>
      </c>
      <c r="H953" s="3" t="str">
        <f t="shared" si="75"/>
        <v/>
      </c>
      <c r="I953" s="33" t="e">
        <f>IF(OR(A953="",B953=""),NA(),MAX(0,IF(A953-B953=0,SameDayCycleTimeSettingValue,(A953-B953) *24)))</f>
        <v>#N/A</v>
      </c>
      <c r="J953" s="33" t="e">
        <f>IF(OR(A953="",B953=""),NA(),MAX(0,IF(A953-B953=0,SameDayCycleTimeSettingValue,((A953-B953) *24)-(INT((A953-B953)) * (24-(FinishHour-StartHour))))))</f>
        <v>#N/A</v>
      </c>
      <c r="K953" s="3" t="e">
        <f ca="1">IF(OR(A953&lt;&gt;"",B953=""),NA(),MAX(0,IF(_xlfn.DAYS(NOW(),B953)=0,SameDayCycleTimeSettingValue,_xlfn.DAYS(NOW(),B953))))</f>
        <v>#N/A</v>
      </c>
    </row>
    <row r="954" spans="1:11" x14ac:dyDescent="0.25">
      <c r="A954" s="32" t="str">
        <f>IF(AND(TRIM(INDEX(CompletedDateValues,ROW(A954)))&lt;&gt;"",INDEX(CompletedDateValues,ROW(A954))&gt;0),INDEX(CompletedDateValues,ROW(A954)),"")</f>
        <v/>
      </c>
      <c r="B954" s="32" t="str">
        <f>IF(AND(TRIM(INDEX(StartDateValues,ROW(A954)))&lt;&gt;"",INDEX(StartDateValues,ROW(A954))&gt;0),INDEX(StartDateValues,ROW(A954)),"")</f>
        <v/>
      </c>
      <c r="C954" s="22" t="str">
        <f t="shared" si="71"/>
        <v/>
      </c>
      <c r="D954" s="3" t="str">
        <f t="shared" si="72"/>
        <v/>
      </c>
      <c r="E954" s="3" t="str">
        <f t="shared" si="73"/>
        <v/>
      </c>
      <c r="F954" s="3" t="str">
        <f t="shared" si="74"/>
        <v/>
      </c>
      <c r="G954" s="3" t="str">
        <f>IF(A954="","",IF(HOUR(A954)&lt;StartHour,StartHour,IF(HOUR(A954)&gt;FinishHour,FinishHour,HOUR(A954))))</f>
        <v/>
      </c>
      <c r="H954" s="3" t="str">
        <f t="shared" si="75"/>
        <v/>
      </c>
      <c r="I954" s="33" t="e">
        <f>IF(OR(A954="",B954=""),NA(),MAX(0,IF(A954-B954=0,SameDayCycleTimeSettingValue,(A954-B954) *24)))</f>
        <v>#N/A</v>
      </c>
      <c r="J954" s="33" t="e">
        <f>IF(OR(A954="",B954=""),NA(),MAX(0,IF(A954-B954=0,SameDayCycleTimeSettingValue,((A954-B954) *24)-(INT((A954-B954)) * (24-(FinishHour-StartHour))))))</f>
        <v>#N/A</v>
      </c>
      <c r="K954" s="3" t="e">
        <f ca="1">IF(OR(A954&lt;&gt;"",B954=""),NA(),MAX(0,IF(_xlfn.DAYS(NOW(),B954)=0,SameDayCycleTimeSettingValue,_xlfn.DAYS(NOW(),B954))))</f>
        <v>#N/A</v>
      </c>
    </row>
    <row r="955" spans="1:11" x14ac:dyDescent="0.25">
      <c r="A955" s="32" t="str">
        <f>IF(AND(TRIM(INDEX(CompletedDateValues,ROW(A955)))&lt;&gt;"",INDEX(CompletedDateValues,ROW(A955))&gt;0),INDEX(CompletedDateValues,ROW(A955)),"")</f>
        <v/>
      </c>
      <c r="B955" s="32" t="str">
        <f>IF(AND(TRIM(INDEX(StartDateValues,ROW(A955)))&lt;&gt;"",INDEX(StartDateValues,ROW(A955))&gt;0),INDEX(StartDateValues,ROW(A955)),"")</f>
        <v/>
      </c>
      <c r="C955" s="22" t="str">
        <f t="shared" si="71"/>
        <v/>
      </c>
      <c r="D955" s="3" t="str">
        <f t="shared" si="72"/>
        <v/>
      </c>
      <c r="E955" s="3" t="str">
        <f t="shared" si="73"/>
        <v/>
      </c>
      <c r="F955" s="3" t="str">
        <f t="shared" si="74"/>
        <v/>
      </c>
      <c r="G955" s="3" t="str">
        <f>IF(A955="","",IF(HOUR(A955)&lt;StartHour,StartHour,IF(HOUR(A955)&gt;FinishHour,FinishHour,HOUR(A955))))</f>
        <v/>
      </c>
      <c r="H955" s="3" t="str">
        <f t="shared" si="75"/>
        <v/>
      </c>
      <c r="I955" s="33" t="e">
        <f>IF(OR(A955="",B955=""),NA(),MAX(0,IF(A955-B955=0,SameDayCycleTimeSettingValue,(A955-B955) *24)))</f>
        <v>#N/A</v>
      </c>
      <c r="J955" s="33" t="e">
        <f>IF(OR(A955="",B955=""),NA(),MAX(0,IF(A955-B955=0,SameDayCycleTimeSettingValue,((A955-B955) *24)-(INT((A955-B955)) * (24-(FinishHour-StartHour))))))</f>
        <v>#N/A</v>
      </c>
      <c r="K955" s="3" t="e">
        <f ca="1">IF(OR(A955&lt;&gt;"",B955=""),NA(),MAX(0,IF(_xlfn.DAYS(NOW(),B955)=0,SameDayCycleTimeSettingValue,_xlfn.DAYS(NOW(),B955))))</f>
        <v>#N/A</v>
      </c>
    </row>
    <row r="956" spans="1:11" x14ac:dyDescent="0.25">
      <c r="A956" s="32" t="str">
        <f>IF(AND(TRIM(INDEX(CompletedDateValues,ROW(A956)))&lt;&gt;"",INDEX(CompletedDateValues,ROW(A956))&gt;0),INDEX(CompletedDateValues,ROW(A956)),"")</f>
        <v/>
      </c>
      <c r="B956" s="32" t="str">
        <f>IF(AND(TRIM(INDEX(StartDateValues,ROW(A956)))&lt;&gt;"",INDEX(StartDateValues,ROW(A956))&gt;0),INDEX(StartDateValues,ROW(A956)),"")</f>
        <v/>
      </c>
      <c r="C956" s="22" t="str">
        <f t="shared" si="71"/>
        <v/>
      </c>
      <c r="D956" s="3" t="str">
        <f t="shared" si="72"/>
        <v/>
      </c>
      <c r="E956" s="3" t="str">
        <f t="shared" si="73"/>
        <v/>
      </c>
      <c r="F956" s="3" t="str">
        <f t="shared" si="74"/>
        <v/>
      </c>
      <c r="G956" s="3" t="str">
        <f>IF(A956="","",IF(HOUR(A956)&lt;StartHour,StartHour,IF(HOUR(A956)&gt;FinishHour,FinishHour,HOUR(A956))))</f>
        <v/>
      </c>
      <c r="H956" s="3" t="str">
        <f t="shared" si="75"/>
        <v/>
      </c>
      <c r="I956" s="33" t="e">
        <f>IF(OR(A956="",B956=""),NA(),MAX(0,IF(A956-B956=0,SameDayCycleTimeSettingValue,(A956-B956) *24)))</f>
        <v>#N/A</v>
      </c>
      <c r="J956" s="33" t="e">
        <f>IF(OR(A956="",B956=""),NA(),MAX(0,IF(A956-B956=0,SameDayCycleTimeSettingValue,((A956-B956) *24)-(INT((A956-B956)) * (24-(FinishHour-StartHour))))))</f>
        <v>#N/A</v>
      </c>
      <c r="K956" s="3" t="e">
        <f ca="1">IF(OR(A956&lt;&gt;"",B956=""),NA(),MAX(0,IF(_xlfn.DAYS(NOW(),B956)=0,SameDayCycleTimeSettingValue,_xlfn.DAYS(NOW(),B956))))</f>
        <v>#N/A</v>
      </c>
    </row>
    <row r="957" spans="1:11" x14ac:dyDescent="0.25">
      <c r="A957" s="32" t="str">
        <f>IF(AND(TRIM(INDEX(CompletedDateValues,ROW(A957)))&lt;&gt;"",INDEX(CompletedDateValues,ROW(A957))&gt;0),INDEX(CompletedDateValues,ROW(A957)),"")</f>
        <v/>
      </c>
      <c r="B957" s="32" t="str">
        <f>IF(AND(TRIM(INDEX(StartDateValues,ROW(A957)))&lt;&gt;"",INDEX(StartDateValues,ROW(A957))&gt;0),INDEX(StartDateValues,ROW(A957)),"")</f>
        <v/>
      </c>
      <c r="C957" s="22" t="str">
        <f t="shared" si="71"/>
        <v/>
      </c>
      <c r="D957" s="3" t="str">
        <f t="shared" si="72"/>
        <v/>
      </c>
      <c r="E957" s="3" t="str">
        <f t="shared" si="73"/>
        <v/>
      </c>
      <c r="F957" s="3" t="str">
        <f t="shared" si="74"/>
        <v/>
      </c>
      <c r="G957" s="3" t="str">
        <f>IF(A957="","",IF(HOUR(A957)&lt;StartHour,StartHour,IF(HOUR(A957)&gt;FinishHour,FinishHour,HOUR(A957))))</f>
        <v/>
      </c>
      <c r="H957" s="3" t="str">
        <f t="shared" si="75"/>
        <v/>
      </c>
      <c r="I957" s="33" t="e">
        <f>IF(OR(A957="",B957=""),NA(),MAX(0,IF(A957-B957=0,SameDayCycleTimeSettingValue,(A957-B957) *24)))</f>
        <v>#N/A</v>
      </c>
      <c r="J957" s="33" t="e">
        <f>IF(OR(A957="",B957=""),NA(),MAX(0,IF(A957-B957=0,SameDayCycleTimeSettingValue,((A957-B957) *24)-(INT((A957-B957)) * (24-(FinishHour-StartHour))))))</f>
        <v>#N/A</v>
      </c>
      <c r="K957" s="3" t="e">
        <f ca="1">IF(OR(A957&lt;&gt;"",B957=""),NA(),MAX(0,IF(_xlfn.DAYS(NOW(),B957)=0,SameDayCycleTimeSettingValue,_xlfn.DAYS(NOW(),B957))))</f>
        <v>#N/A</v>
      </c>
    </row>
    <row r="958" spans="1:11" x14ac:dyDescent="0.25">
      <c r="A958" s="32" t="str">
        <f>IF(AND(TRIM(INDEX(CompletedDateValues,ROW(A958)))&lt;&gt;"",INDEX(CompletedDateValues,ROW(A958))&gt;0),INDEX(CompletedDateValues,ROW(A958)),"")</f>
        <v/>
      </c>
      <c r="B958" s="32" t="str">
        <f>IF(AND(TRIM(INDEX(StartDateValues,ROW(A958)))&lt;&gt;"",INDEX(StartDateValues,ROW(A958))&gt;0),INDEX(StartDateValues,ROW(A958)),"")</f>
        <v/>
      </c>
      <c r="C958" s="22" t="str">
        <f t="shared" si="71"/>
        <v/>
      </c>
      <c r="D958" s="3" t="str">
        <f t="shared" si="72"/>
        <v/>
      </c>
      <c r="E958" s="3" t="str">
        <f t="shared" si="73"/>
        <v/>
      </c>
      <c r="F958" s="3" t="str">
        <f t="shared" si="74"/>
        <v/>
      </c>
      <c r="G958" s="3" t="str">
        <f>IF(A958="","",IF(HOUR(A958)&lt;StartHour,StartHour,IF(HOUR(A958)&gt;FinishHour,FinishHour,HOUR(A958))))</f>
        <v/>
      </c>
      <c r="H958" s="3" t="str">
        <f t="shared" si="75"/>
        <v/>
      </c>
      <c r="I958" s="33" t="e">
        <f>IF(OR(A958="",B958=""),NA(),MAX(0,IF(A958-B958=0,SameDayCycleTimeSettingValue,(A958-B958) *24)))</f>
        <v>#N/A</v>
      </c>
      <c r="J958" s="33" t="e">
        <f>IF(OR(A958="",B958=""),NA(),MAX(0,IF(A958-B958=0,SameDayCycleTimeSettingValue,((A958-B958) *24)-(INT((A958-B958)) * (24-(FinishHour-StartHour))))))</f>
        <v>#N/A</v>
      </c>
      <c r="K958" s="3" t="e">
        <f ca="1">IF(OR(A958&lt;&gt;"",B958=""),NA(),MAX(0,IF(_xlfn.DAYS(NOW(),B958)=0,SameDayCycleTimeSettingValue,_xlfn.DAYS(NOW(),B958))))</f>
        <v>#N/A</v>
      </c>
    </row>
    <row r="959" spans="1:11" x14ac:dyDescent="0.25">
      <c r="A959" s="32" t="str">
        <f>IF(AND(TRIM(INDEX(CompletedDateValues,ROW(A959)))&lt;&gt;"",INDEX(CompletedDateValues,ROW(A959))&gt;0),INDEX(CompletedDateValues,ROW(A959)),"")</f>
        <v/>
      </c>
      <c r="B959" s="32" t="str">
        <f>IF(AND(TRIM(INDEX(StartDateValues,ROW(A959)))&lt;&gt;"",INDEX(StartDateValues,ROW(A959))&gt;0),INDEX(StartDateValues,ROW(A959)),"")</f>
        <v/>
      </c>
      <c r="C959" s="22" t="str">
        <f t="shared" si="71"/>
        <v/>
      </c>
      <c r="D959" s="3" t="str">
        <f t="shared" si="72"/>
        <v/>
      </c>
      <c r="E959" s="3" t="str">
        <f t="shared" si="73"/>
        <v/>
      </c>
      <c r="F959" s="3" t="str">
        <f t="shared" si="74"/>
        <v/>
      </c>
      <c r="G959" s="3" t="str">
        <f>IF(A959="","",IF(HOUR(A959)&lt;StartHour,StartHour,IF(HOUR(A959)&gt;FinishHour,FinishHour,HOUR(A959))))</f>
        <v/>
      </c>
      <c r="H959" s="3" t="str">
        <f t="shared" si="75"/>
        <v/>
      </c>
      <c r="I959" s="33" t="e">
        <f>IF(OR(A959="",B959=""),NA(),MAX(0,IF(A959-B959=0,SameDayCycleTimeSettingValue,(A959-B959) *24)))</f>
        <v>#N/A</v>
      </c>
      <c r="J959" s="33" t="e">
        <f>IF(OR(A959="",B959=""),NA(),MAX(0,IF(A959-B959=0,SameDayCycleTimeSettingValue,((A959-B959) *24)-(INT((A959-B959)) * (24-(FinishHour-StartHour))))))</f>
        <v>#N/A</v>
      </c>
      <c r="K959" s="3" t="e">
        <f ca="1">IF(OR(A959&lt;&gt;"",B959=""),NA(),MAX(0,IF(_xlfn.DAYS(NOW(),B959)=0,SameDayCycleTimeSettingValue,_xlfn.DAYS(NOW(),B959))))</f>
        <v>#N/A</v>
      </c>
    </row>
    <row r="960" spans="1:11" x14ac:dyDescent="0.25">
      <c r="A960" s="32" t="str">
        <f>IF(AND(TRIM(INDEX(CompletedDateValues,ROW(A960)))&lt;&gt;"",INDEX(CompletedDateValues,ROW(A960))&gt;0),INDEX(CompletedDateValues,ROW(A960)),"")</f>
        <v/>
      </c>
      <c r="B960" s="32" t="str">
        <f>IF(AND(TRIM(INDEX(StartDateValues,ROW(A960)))&lt;&gt;"",INDEX(StartDateValues,ROW(A960))&gt;0),INDEX(StartDateValues,ROW(A960)),"")</f>
        <v/>
      </c>
      <c r="C960" s="22" t="str">
        <f t="shared" si="71"/>
        <v/>
      </c>
      <c r="D960" s="3" t="str">
        <f t="shared" si="72"/>
        <v/>
      </c>
      <c r="E960" s="3" t="str">
        <f t="shared" si="73"/>
        <v/>
      </c>
      <c r="F960" s="3" t="str">
        <f t="shared" si="74"/>
        <v/>
      </c>
      <c r="G960" s="3" t="str">
        <f>IF(A960="","",IF(HOUR(A960)&lt;StartHour,StartHour,IF(HOUR(A960)&gt;FinishHour,FinishHour,HOUR(A960))))</f>
        <v/>
      </c>
      <c r="H960" s="3" t="str">
        <f t="shared" si="75"/>
        <v/>
      </c>
      <c r="I960" s="33" t="e">
        <f>IF(OR(A960="",B960=""),NA(),MAX(0,IF(A960-B960=0,SameDayCycleTimeSettingValue,(A960-B960) *24)))</f>
        <v>#N/A</v>
      </c>
      <c r="J960" s="33" t="e">
        <f>IF(OR(A960="",B960=""),NA(),MAX(0,IF(A960-B960=0,SameDayCycleTimeSettingValue,((A960-B960) *24)-(INT((A960-B960)) * (24-(FinishHour-StartHour))))))</f>
        <v>#N/A</v>
      </c>
      <c r="K960" s="3" t="e">
        <f ca="1">IF(OR(A960&lt;&gt;"",B960=""),NA(),MAX(0,IF(_xlfn.DAYS(NOW(),B960)=0,SameDayCycleTimeSettingValue,_xlfn.DAYS(NOW(),B960))))</f>
        <v>#N/A</v>
      </c>
    </row>
    <row r="961" spans="1:11" x14ac:dyDescent="0.25">
      <c r="A961" s="32" t="str">
        <f>IF(AND(TRIM(INDEX(CompletedDateValues,ROW(A961)))&lt;&gt;"",INDEX(CompletedDateValues,ROW(A961))&gt;0),INDEX(CompletedDateValues,ROW(A961)),"")</f>
        <v/>
      </c>
      <c r="B961" s="32" t="str">
        <f>IF(AND(TRIM(INDEX(StartDateValues,ROW(A961)))&lt;&gt;"",INDEX(StartDateValues,ROW(A961))&gt;0),INDEX(StartDateValues,ROW(A961)),"")</f>
        <v/>
      </c>
      <c r="C961" s="22" t="str">
        <f t="shared" si="71"/>
        <v/>
      </c>
      <c r="D961" s="3" t="str">
        <f t="shared" si="72"/>
        <v/>
      </c>
      <c r="E961" s="3" t="str">
        <f t="shared" si="73"/>
        <v/>
      </c>
      <c r="F961" s="3" t="str">
        <f t="shared" si="74"/>
        <v/>
      </c>
      <c r="G961" s="3" t="str">
        <f>IF(A961="","",IF(HOUR(A961)&lt;StartHour,StartHour,IF(HOUR(A961)&gt;FinishHour,FinishHour,HOUR(A961))))</f>
        <v/>
      </c>
      <c r="H961" s="3" t="str">
        <f t="shared" si="75"/>
        <v/>
      </c>
      <c r="I961" s="33" t="e">
        <f>IF(OR(A961="",B961=""),NA(),MAX(0,IF(A961-B961=0,SameDayCycleTimeSettingValue,(A961-B961) *24)))</f>
        <v>#N/A</v>
      </c>
      <c r="J961" s="33" t="e">
        <f>IF(OR(A961="",B961=""),NA(),MAX(0,IF(A961-B961=0,SameDayCycleTimeSettingValue,((A961-B961) *24)-(INT((A961-B961)) * (24-(FinishHour-StartHour))))))</f>
        <v>#N/A</v>
      </c>
      <c r="K961" s="3" t="e">
        <f ca="1">IF(OR(A961&lt;&gt;"",B961=""),NA(),MAX(0,IF(_xlfn.DAYS(NOW(),B961)=0,SameDayCycleTimeSettingValue,_xlfn.DAYS(NOW(),B961))))</f>
        <v>#N/A</v>
      </c>
    </row>
    <row r="962" spans="1:11" x14ac:dyDescent="0.25">
      <c r="A962" s="32" t="str">
        <f>IF(AND(TRIM(INDEX(CompletedDateValues,ROW(A962)))&lt;&gt;"",INDEX(CompletedDateValues,ROW(A962))&gt;0),INDEX(CompletedDateValues,ROW(A962)),"")</f>
        <v/>
      </c>
      <c r="B962" s="32" t="str">
        <f>IF(AND(TRIM(INDEX(StartDateValues,ROW(A962)))&lt;&gt;"",INDEX(StartDateValues,ROW(A962))&gt;0),INDEX(StartDateValues,ROW(A962)),"")</f>
        <v/>
      </c>
      <c r="C962" s="22" t="str">
        <f t="shared" si="71"/>
        <v/>
      </c>
      <c r="D962" s="3" t="str">
        <f t="shared" si="72"/>
        <v/>
      </c>
      <c r="E962" s="3" t="str">
        <f t="shared" si="73"/>
        <v/>
      </c>
      <c r="F962" s="3" t="str">
        <f t="shared" si="74"/>
        <v/>
      </c>
      <c r="G962" s="3" t="str">
        <f>IF(A962="","",IF(HOUR(A962)&lt;StartHour,StartHour,IF(HOUR(A962)&gt;FinishHour,FinishHour,HOUR(A962))))</f>
        <v/>
      </c>
      <c r="H962" s="3" t="str">
        <f t="shared" si="75"/>
        <v/>
      </c>
      <c r="I962" s="33" t="e">
        <f>IF(OR(A962="",B962=""),NA(),MAX(0,IF(A962-B962=0,SameDayCycleTimeSettingValue,(A962-B962) *24)))</f>
        <v>#N/A</v>
      </c>
      <c r="J962" s="33" t="e">
        <f>IF(OR(A962="",B962=""),NA(),MAX(0,IF(A962-B962=0,SameDayCycleTimeSettingValue,((A962-B962) *24)-(INT((A962-B962)) * (24-(FinishHour-StartHour))))))</f>
        <v>#N/A</v>
      </c>
      <c r="K962" s="3" t="e">
        <f ca="1">IF(OR(A962&lt;&gt;"",B962=""),NA(),MAX(0,IF(_xlfn.DAYS(NOW(),B962)=0,SameDayCycleTimeSettingValue,_xlfn.DAYS(NOW(),B962))))</f>
        <v>#N/A</v>
      </c>
    </row>
    <row r="963" spans="1:11" x14ac:dyDescent="0.25">
      <c r="A963" s="32" t="str">
        <f>IF(AND(TRIM(INDEX(CompletedDateValues,ROW(A963)))&lt;&gt;"",INDEX(CompletedDateValues,ROW(A963))&gt;0),INDEX(CompletedDateValues,ROW(A963)),"")</f>
        <v/>
      </c>
      <c r="B963" s="32" t="str">
        <f>IF(AND(TRIM(INDEX(StartDateValues,ROW(A963)))&lt;&gt;"",INDEX(StartDateValues,ROW(A963))&gt;0),INDEX(StartDateValues,ROW(A963)),"")</f>
        <v/>
      </c>
      <c r="C963" s="22" t="str">
        <f t="shared" ref="C963:C1026" si="76">IF(AND(TRIM(INDEX(WorkTypeValues,ROW(A963)))&lt;&gt;"",INDEX(WorkTypeValues,ROW(A963))&gt;0),INDEX(WorkTypeValues,ROW(A963)),"")</f>
        <v/>
      </c>
      <c r="D963" s="3" t="str">
        <f t="shared" ref="D963:D1026" si="77">IF(A963="", "",YEAR(A963))</f>
        <v/>
      </c>
      <c r="E963" s="3" t="str">
        <f t="shared" ref="E963:E1026" si="78">IF(A963="","",MONTH(A963))</f>
        <v/>
      </c>
      <c r="F963" s="3" t="str">
        <f t="shared" ref="F963:F1026" si="79">IF(A963="","",DAY(A963))</f>
        <v/>
      </c>
      <c r="G963" s="3" t="str">
        <f>IF(A963="","",IF(HOUR(A963)&lt;StartHour,StartHour,IF(HOUR(A963)&gt;FinishHour,FinishHour,HOUR(A963))))</f>
        <v/>
      </c>
      <c r="H963" s="3" t="str">
        <f t="shared" ref="H963:H1026" si="80">IF(D963="","",D963&amp;"-"&amp;TEXT(E963,"00") &amp;"-"&amp;TEXT(F963,"00") &amp;"-"&amp;TEXT(G963,"00"))</f>
        <v/>
      </c>
      <c r="I963" s="33" t="e">
        <f>IF(OR(A963="",B963=""),NA(),MAX(0,IF(A963-B963=0,SameDayCycleTimeSettingValue,(A963-B963) *24)))</f>
        <v>#N/A</v>
      </c>
      <c r="J963" s="33" t="e">
        <f>IF(OR(A963="",B963=""),NA(),MAX(0,IF(A963-B963=0,SameDayCycleTimeSettingValue,((A963-B963) *24)-(INT((A963-B963)) * (24-(FinishHour-StartHour))))))</f>
        <v>#N/A</v>
      </c>
      <c r="K963" s="3" t="e">
        <f ca="1">IF(OR(A963&lt;&gt;"",B963=""),NA(),MAX(0,IF(_xlfn.DAYS(NOW(),B963)=0,SameDayCycleTimeSettingValue,_xlfn.DAYS(NOW(),B963))))</f>
        <v>#N/A</v>
      </c>
    </row>
    <row r="964" spans="1:11" x14ac:dyDescent="0.25">
      <c r="A964" s="32" t="str">
        <f>IF(AND(TRIM(INDEX(CompletedDateValues,ROW(A964)))&lt;&gt;"",INDEX(CompletedDateValues,ROW(A964))&gt;0),INDEX(CompletedDateValues,ROW(A964)),"")</f>
        <v/>
      </c>
      <c r="B964" s="32" t="str">
        <f>IF(AND(TRIM(INDEX(StartDateValues,ROW(A964)))&lt;&gt;"",INDEX(StartDateValues,ROW(A964))&gt;0),INDEX(StartDateValues,ROW(A964)),"")</f>
        <v/>
      </c>
      <c r="C964" s="22" t="str">
        <f t="shared" si="76"/>
        <v/>
      </c>
      <c r="D964" s="3" t="str">
        <f t="shared" si="77"/>
        <v/>
      </c>
      <c r="E964" s="3" t="str">
        <f t="shared" si="78"/>
        <v/>
      </c>
      <c r="F964" s="3" t="str">
        <f t="shared" si="79"/>
        <v/>
      </c>
      <c r="G964" s="3" t="str">
        <f>IF(A964="","",IF(HOUR(A964)&lt;StartHour,StartHour,IF(HOUR(A964)&gt;FinishHour,FinishHour,HOUR(A964))))</f>
        <v/>
      </c>
      <c r="H964" s="3" t="str">
        <f t="shared" si="80"/>
        <v/>
      </c>
      <c r="I964" s="33" t="e">
        <f>IF(OR(A964="",B964=""),NA(),MAX(0,IF(A964-B964=0,SameDayCycleTimeSettingValue,(A964-B964) *24)))</f>
        <v>#N/A</v>
      </c>
      <c r="J964" s="33" t="e">
        <f>IF(OR(A964="",B964=""),NA(),MAX(0,IF(A964-B964=0,SameDayCycleTimeSettingValue,((A964-B964) *24)-(INT((A964-B964)) * (24-(FinishHour-StartHour))))))</f>
        <v>#N/A</v>
      </c>
      <c r="K964" s="3" t="e">
        <f ca="1">IF(OR(A964&lt;&gt;"",B964=""),NA(),MAX(0,IF(_xlfn.DAYS(NOW(),B964)=0,SameDayCycleTimeSettingValue,_xlfn.DAYS(NOW(),B964))))</f>
        <v>#N/A</v>
      </c>
    </row>
    <row r="965" spans="1:11" x14ac:dyDescent="0.25">
      <c r="A965" s="32" t="str">
        <f>IF(AND(TRIM(INDEX(CompletedDateValues,ROW(A965)))&lt;&gt;"",INDEX(CompletedDateValues,ROW(A965))&gt;0),INDEX(CompletedDateValues,ROW(A965)),"")</f>
        <v/>
      </c>
      <c r="B965" s="32" t="str">
        <f>IF(AND(TRIM(INDEX(StartDateValues,ROW(A965)))&lt;&gt;"",INDEX(StartDateValues,ROW(A965))&gt;0),INDEX(StartDateValues,ROW(A965)),"")</f>
        <v/>
      </c>
      <c r="C965" s="22" t="str">
        <f t="shared" si="76"/>
        <v/>
      </c>
      <c r="D965" s="3" t="str">
        <f t="shared" si="77"/>
        <v/>
      </c>
      <c r="E965" s="3" t="str">
        <f t="shared" si="78"/>
        <v/>
      </c>
      <c r="F965" s="3" t="str">
        <f t="shared" si="79"/>
        <v/>
      </c>
      <c r="G965" s="3" t="str">
        <f>IF(A965="","",IF(HOUR(A965)&lt;StartHour,StartHour,IF(HOUR(A965)&gt;FinishHour,FinishHour,HOUR(A965))))</f>
        <v/>
      </c>
      <c r="H965" s="3" t="str">
        <f t="shared" si="80"/>
        <v/>
      </c>
      <c r="I965" s="33" t="e">
        <f>IF(OR(A965="",B965=""),NA(),MAX(0,IF(A965-B965=0,SameDayCycleTimeSettingValue,(A965-B965) *24)))</f>
        <v>#N/A</v>
      </c>
      <c r="J965" s="33" t="e">
        <f>IF(OR(A965="",B965=""),NA(),MAX(0,IF(A965-B965=0,SameDayCycleTimeSettingValue,((A965-B965) *24)-(INT((A965-B965)) * (24-(FinishHour-StartHour))))))</f>
        <v>#N/A</v>
      </c>
      <c r="K965" s="3" t="e">
        <f ca="1">IF(OR(A965&lt;&gt;"",B965=""),NA(),MAX(0,IF(_xlfn.DAYS(NOW(),B965)=0,SameDayCycleTimeSettingValue,_xlfn.DAYS(NOW(),B965))))</f>
        <v>#N/A</v>
      </c>
    </row>
    <row r="966" spans="1:11" x14ac:dyDescent="0.25">
      <c r="A966" s="32" t="str">
        <f>IF(AND(TRIM(INDEX(CompletedDateValues,ROW(A966)))&lt;&gt;"",INDEX(CompletedDateValues,ROW(A966))&gt;0),INDEX(CompletedDateValues,ROW(A966)),"")</f>
        <v/>
      </c>
      <c r="B966" s="32" t="str">
        <f>IF(AND(TRIM(INDEX(StartDateValues,ROW(A966)))&lt;&gt;"",INDEX(StartDateValues,ROW(A966))&gt;0),INDEX(StartDateValues,ROW(A966)),"")</f>
        <v/>
      </c>
      <c r="C966" s="22" t="str">
        <f t="shared" si="76"/>
        <v/>
      </c>
      <c r="D966" s="3" t="str">
        <f t="shared" si="77"/>
        <v/>
      </c>
      <c r="E966" s="3" t="str">
        <f t="shared" si="78"/>
        <v/>
      </c>
      <c r="F966" s="3" t="str">
        <f t="shared" si="79"/>
        <v/>
      </c>
      <c r="G966" s="3" t="str">
        <f>IF(A966="","",IF(HOUR(A966)&lt;StartHour,StartHour,IF(HOUR(A966)&gt;FinishHour,FinishHour,HOUR(A966))))</f>
        <v/>
      </c>
      <c r="H966" s="3" t="str">
        <f t="shared" si="80"/>
        <v/>
      </c>
      <c r="I966" s="33" t="e">
        <f>IF(OR(A966="",B966=""),NA(),MAX(0,IF(A966-B966=0,SameDayCycleTimeSettingValue,(A966-B966) *24)))</f>
        <v>#N/A</v>
      </c>
      <c r="J966" s="33" t="e">
        <f>IF(OR(A966="",B966=""),NA(),MAX(0,IF(A966-B966=0,SameDayCycleTimeSettingValue,((A966-B966) *24)-(INT((A966-B966)) * (24-(FinishHour-StartHour))))))</f>
        <v>#N/A</v>
      </c>
      <c r="K966" s="3" t="e">
        <f ca="1">IF(OR(A966&lt;&gt;"",B966=""),NA(),MAX(0,IF(_xlfn.DAYS(NOW(),B966)=0,SameDayCycleTimeSettingValue,_xlfn.DAYS(NOW(),B966))))</f>
        <v>#N/A</v>
      </c>
    </row>
    <row r="967" spans="1:11" x14ac:dyDescent="0.25">
      <c r="A967" s="32" t="str">
        <f>IF(AND(TRIM(INDEX(CompletedDateValues,ROW(A967)))&lt;&gt;"",INDEX(CompletedDateValues,ROW(A967))&gt;0),INDEX(CompletedDateValues,ROW(A967)),"")</f>
        <v/>
      </c>
      <c r="B967" s="32" t="str">
        <f>IF(AND(TRIM(INDEX(StartDateValues,ROW(A967)))&lt;&gt;"",INDEX(StartDateValues,ROW(A967))&gt;0),INDEX(StartDateValues,ROW(A967)),"")</f>
        <v/>
      </c>
      <c r="C967" s="22" t="str">
        <f t="shared" si="76"/>
        <v/>
      </c>
      <c r="D967" s="3" t="str">
        <f t="shared" si="77"/>
        <v/>
      </c>
      <c r="E967" s="3" t="str">
        <f t="shared" si="78"/>
        <v/>
      </c>
      <c r="F967" s="3" t="str">
        <f t="shared" si="79"/>
        <v/>
      </c>
      <c r="G967" s="3" t="str">
        <f>IF(A967="","",IF(HOUR(A967)&lt;StartHour,StartHour,IF(HOUR(A967)&gt;FinishHour,FinishHour,HOUR(A967))))</f>
        <v/>
      </c>
      <c r="H967" s="3" t="str">
        <f t="shared" si="80"/>
        <v/>
      </c>
      <c r="I967" s="33" t="e">
        <f>IF(OR(A967="",B967=""),NA(),MAX(0,IF(A967-B967=0,SameDayCycleTimeSettingValue,(A967-B967) *24)))</f>
        <v>#N/A</v>
      </c>
      <c r="J967" s="33" t="e">
        <f>IF(OR(A967="",B967=""),NA(),MAX(0,IF(A967-B967=0,SameDayCycleTimeSettingValue,((A967-B967) *24)-(INT((A967-B967)) * (24-(FinishHour-StartHour))))))</f>
        <v>#N/A</v>
      </c>
      <c r="K967" s="3" t="e">
        <f ca="1">IF(OR(A967&lt;&gt;"",B967=""),NA(),MAX(0,IF(_xlfn.DAYS(NOW(),B967)=0,SameDayCycleTimeSettingValue,_xlfn.DAYS(NOW(),B967))))</f>
        <v>#N/A</v>
      </c>
    </row>
    <row r="968" spans="1:11" x14ac:dyDescent="0.25">
      <c r="A968" s="32" t="str">
        <f>IF(AND(TRIM(INDEX(CompletedDateValues,ROW(A968)))&lt;&gt;"",INDEX(CompletedDateValues,ROW(A968))&gt;0),INDEX(CompletedDateValues,ROW(A968)),"")</f>
        <v/>
      </c>
      <c r="B968" s="32" t="str">
        <f>IF(AND(TRIM(INDEX(StartDateValues,ROW(A968)))&lt;&gt;"",INDEX(StartDateValues,ROW(A968))&gt;0),INDEX(StartDateValues,ROW(A968)),"")</f>
        <v/>
      </c>
      <c r="C968" s="22" t="str">
        <f t="shared" si="76"/>
        <v/>
      </c>
      <c r="D968" s="3" t="str">
        <f t="shared" si="77"/>
        <v/>
      </c>
      <c r="E968" s="3" t="str">
        <f t="shared" si="78"/>
        <v/>
      </c>
      <c r="F968" s="3" t="str">
        <f t="shared" si="79"/>
        <v/>
      </c>
      <c r="G968" s="3" t="str">
        <f>IF(A968="","",IF(HOUR(A968)&lt;StartHour,StartHour,IF(HOUR(A968)&gt;FinishHour,FinishHour,HOUR(A968))))</f>
        <v/>
      </c>
      <c r="H968" s="3" t="str">
        <f t="shared" si="80"/>
        <v/>
      </c>
      <c r="I968" s="33" t="e">
        <f>IF(OR(A968="",B968=""),NA(),MAX(0,IF(A968-B968=0,SameDayCycleTimeSettingValue,(A968-B968) *24)))</f>
        <v>#N/A</v>
      </c>
      <c r="J968" s="33" t="e">
        <f>IF(OR(A968="",B968=""),NA(),MAX(0,IF(A968-B968=0,SameDayCycleTimeSettingValue,((A968-B968) *24)-(INT((A968-B968)) * (24-(FinishHour-StartHour))))))</f>
        <v>#N/A</v>
      </c>
      <c r="K968" s="3" t="e">
        <f ca="1">IF(OR(A968&lt;&gt;"",B968=""),NA(),MAX(0,IF(_xlfn.DAYS(NOW(),B968)=0,SameDayCycleTimeSettingValue,_xlfn.DAYS(NOW(),B968))))</f>
        <v>#N/A</v>
      </c>
    </row>
    <row r="969" spans="1:11" x14ac:dyDescent="0.25">
      <c r="A969" s="32" t="str">
        <f>IF(AND(TRIM(INDEX(CompletedDateValues,ROW(A969)))&lt;&gt;"",INDEX(CompletedDateValues,ROW(A969))&gt;0),INDEX(CompletedDateValues,ROW(A969)),"")</f>
        <v/>
      </c>
      <c r="B969" s="32" t="str">
        <f>IF(AND(TRIM(INDEX(StartDateValues,ROW(A969)))&lt;&gt;"",INDEX(StartDateValues,ROW(A969))&gt;0),INDEX(StartDateValues,ROW(A969)),"")</f>
        <v/>
      </c>
      <c r="C969" s="22" t="str">
        <f t="shared" si="76"/>
        <v/>
      </c>
      <c r="D969" s="3" t="str">
        <f t="shared" si="77"/>
        <v/>
      </c>
      <c r="E969" s="3" t="str">
        <f t="shared" si="78"/>
        <v/>
      </c>
      <c r="F969" s="3" t="str">
        <f t="shared" si="79"/>
        <v/>
      </c>
      <c r="G969" s="3" t="str">
        <f>IF(A969="","",IF(HOUR(A969)&lt;StartHour,StartHour,IF(HOUR(A969)&gt;FinishHour,FinishHour,HOUR(A969))))</f>
        <v/>
      </c>
      <c r="H969" s="3" t="str">
        <f t="shared" si="80"/>
        <v/>
      </c>
      <c r="I969" s="33" t="e">
        <f>IF(OR(A969="",B969=""),NA(),MAX(0,IF(A969-B969=0,SameDayCycleTimeSettingValue,(A969-B969) *24)))</f>
        <v>#N/A</v>
      </c>
      <c r="J969" s="33" t="e">
        <f>IF(OR(A969="",B969=""),NA(),MAX(0,IF(A969-B969=0,SameDayCycleTimeSettingValue,((A969-B969) *24)-(INT((A969-B969)) * (24-(FinishHour-StartHour))))))</f>
        <v>#N/A</v>
      </c>
      <c r="K969" s="3" t="e">
        <f ca="1">IF(OR(A969&lt;&gt;"",B969=""),NA(),MAX(0,IF(_xlfn.DAYS(NOW(),B969)=0,SameDayCycleTimeSettingValue,_xlfn.DAYS(NOW(),B969))))</f>
        <v>#N/A</v>
      </c>
    </row>
    <row r="970" spans="1:11" x14ac:dyDescent="0.25">
      <c r="A970" s="32" t="str">
        <f>IF(AND(TRIM(INDEX(CompletedDateValues,ROW(A970)))&lt;&gt;"",INDEX(CompletedDateValues,ROW(A970))&gt;0),INDEX(CompletedDateValues,ROW(A970)),"")</f>
        <v/>
      </c>
      <c r="B970" s="32" t="str">
        <f>IF(AND(TRIM(INDEX(StartDateValues,ROW(A970)))&lt;&gt;"",INDEX(StartDateValues,ROW(A970))&gt;0),INDEX(StartDateValues,ROW(A970)),"")</f>
        <v/>
      </c>
      <c r="C970" s="22" t="str">
        <f t="shared" si="76"/>
        <v/>
      </c>
      <c r="D970" s="3" t="str">
        <f t="shared" si="77"/>
        <v/>
      </c>
      <c r="E970" s="3" t="str">
        <f t="shared" si="78"/>
        <v/>
      </c>
      <c r="F970" s="3" t="str">
        <f t="shared" si="79"/>
        <v/>
      </c>
      <c r="G970" s="3" t="str">
        <f>IF(A970="","",IF(HOUR(A970)&lt;StartHour,StartHour,IF(HOUR(A970)&gt;FinishHour,FinishHour,HOUR(A970))))</f>
        <v/>
      </c>
      <c r="H970" s="3" t="str">
        <f t="shared" si="80"/>
        <v/>
      </c>
      <c r="I970" s="33" t="e">
        <f>IF(OR(A970="",B970=""),NA(),MAX(0,IF(A970-B970=0,SameDayCycleTimeSettingValue,(A970-B970) *24)))</f>
        <v>#N/A</v>
      </c>
      <c r="J970" s="33" t="e">
        <f>IF(OR(A970="",B970=""),NA(),MAX(0,IF(A970-B970=0,SameDayCycleTimeSettingValue,((A970-B970) *24)-(INT((A970-B970)) * (24-(FinishHour-StartHour))))))</f>
        <v>#N/A</v>
      </c>
      <c r="K970" s="3" t="e">
        <f ca="1">IF(OR(A970&lt;&gt;"",B970=""),NA(),MAX(0,IF(_xlfn.DAYS(NOW(),B970)=0,SameDayCycleTimeSettingValue,_xlfn.DAYS(NOW(),B970))))</f>
        <v>#N/A</v>
      </c>
    </row>
    <row r="971" spans="1:11" x14ac:dyDescent="0.25">
      <c r="A971" s="32" t="str">
        <f>IF(AND(TRIM(INDEX(CompletedDateValues,ROW(A971)))&lt;&gt;"",INDEX(CompletedDateValues,ROW(A971))&gt;0),INDEX(CompletedDateValues,ROW(A971)),"")</f>
        <v/>
      </c>
      <c r="B971" s="32" t="str">
        <f>IF(AND(TRIM(INDEX(StartDateValues,ROW(A971)))&lt;&gt;"",INDEX(StartDateValues,ROW(A971))&gt;0),INDEX(StartDateValues,ROW(A971)),"")</f>
        <v/>
      </c>
      <c r="C971" s="22" t="str">
        <f t="shared" si="76"/>
        <v/>
      </c>
      <c r="D971" s="3" t="str">
        <f t="shared" si="77"/>
        <v/>
      </c>
      <c r="E971" s="3" t="str">
        <f t="shared" si="78"/>
        <v/>
      </c>
      <c r="F971" s="3" t="str">
        <f t="shared" si="79"/>
        <v/>
      </c>
      <c r="G971" s="3" t="str">
        <f>IF(A971="","",IF(HOUR(A971)&lt;StartHour,StartHour,IF(HOUR(A971)&gt;FinishHour,FinishHour,HOUR(A971))))</f>
        <v/>
      </c>
      <c r="H971" s="3" t="str">
        <f t="shared" si="80"/>
        <v/>
      </c>
      <c r="I971" s="33" t="e">
        <f>IF(OR(A971="",B971=""),NA(),MAX(0,IF(A971-B971=0,SameDayCycleTimeSettingValue,(A971-B971) *24)))</f>
        <v>#N/A</v>
      </c>
      <c r="J971" s="33" t="e">
        <f>IF(OR(A971="",B971=""),NA(),MAX(0,IF(A971-B971=0,SameDayCycleTimeSettingValue,((A971-B971) *24)-(INT((A971-B971)) * (24-(FinishHour-StartHour))))))</f>
        <v>#N/A</v>
      </c>
      <c r="K971" s="3" t="e">
        <f ca="1">IF(OR(A971&lt;&gt;"",B971=""),NA(),MAX(0,IF(_xlfn.DAYS(NOW(),B971)=0,SameDayCycleTimeSettingValue,_xlfn.DAYS(NOW(),B971))))</f>
        <v>#N/A</v>
      </c>
    </row>
    <row r="972" spans="1:11" x14ac:dyDescent="0.25">
      <c r="A972" s="32" t="str">
        <f>IF(AND(TRIM(INDEX(CompletedDateValues,ROW(A972)))&lt;&gt;"",INDEX(CompletedDateValues,ROW(A972))&gt;0),INDEX(CompletedDateValues,ROW(A972)),"")</f>
        <v/>
      </c>
      <c r="B972" s="32" t="str">
        <f>IF(AND(TRIM(INDEX(StartDateValues,ROW(A972)))&lt;&gt;"",INDEX(StartDateValues,ROW(A972))&gt;0),INDEX(StartDateValues,ROW(A972)),"")</f>
        <v/>
      </c>
      <c r="C972" s="22" t="str">
        <f t="shared" si="76"/>
        <v/>
      </c>
      <c r="D972" s="3" t="str">
        <f t="shared" si="77"/>
        <v/>
      </c>
      <c r="E972" s="3" t="str">
        <f t="shared" si="78"/>
        <v/>
      </c>
      <c r="F972" s="3" t="str">
        <f t="shared" si="79"/>
        <v/>
      </c>
      <c r="G972" s="3" t="str">
        <f>IF(A972="","",IF(HOUR(A972)&lt;StartHour,StartHour,IF(HOUR(A972)&gt;FinishHour,FinishHour,HOUR(A972))))</f>
        <v/>
      </c>
      <c r="H972" s="3" t="str">
        <f t="shared" si="80"/>
        <v/>
      </c>
      <c r="I972" s="33" t="e">
        <f>IF(OR(A972="",B972=""),NA(),MAX(0,IF(A972-B972=0,SameDayCycleTimeSettingValue,(A972-B972) *24)))</f>
        <v>#N/A</v>
      </c>
      <c r="J972" s="33" t="e">
        <f>IF(OR(A972="",B972=""),NA(),MAX(0,IF(A972-B972=0,SameDayCycleTimeSettingValue,((A972-B972) *24)-(INT((A972-B972)) * (24-(FinishHour-StartHour))))))</f>
        <v>#N/A</v>
      </c>
      <c r="K972" s="3" t="e">
        <f ca="1">IF(OR(A972&lt;&gt;"",B972=""),NA(),MAX(0,IF(_xlfn.DAYS(NOW(),B972)=0,SameDayCycleTimeSettingValue,_xlfn.DAYS(NOW(),B972))))</f>
        <v>#N/A</v>
      </c>
    </row>
    <row r="973" spans="1:11" x14ac:dyDescent="0.25">
      <c r="A973" s="32" t="str">
        <f>IF(AND(TRIM(INDEX(CompletedDateValues,ROW(A973)))&lt;&gt;"",INDEX(CompletedDateValues,ROW(A973))&gt;0),INDEX(CompletedDateValues,ROW(A973)),"")</f>
        <v/>
      </c>
      <c r="B973" s="32" t="str">
        <f>IF(AND(TRIM(INDEX(StartDateValues,ROW(A973)))&lt;&gt;"",INDEX(StartDateValues,ROW(A973))&gt;0),INDEX(StartDateValues,ROW(A973)),"")</f>
        <v/>
      </c>
      <c r="C973" s="22" t="str">
        <f t="shared" si="76"/>
        <v/>
      </c>
      <c r="D973" s="3" t="str">
        <f t="shared" si="77"/>
        <v/>
      </c>
      <c r="E973" s="3" t="str">
        <f t="shared" si="78"/>
        <v/>
      </c>
      <c r="F973" s="3" t="str">
        <f t="shared" si="79"/>
        <v/>
      </c>
      <c r="G973" s="3" t="str">
        <f>IF(A973="","",IF(HOUR(A973)&lt;StartHour,StartHour,IF(HOUR(A973)&gt;FinishHour,FinishHour,HOUR(A973))))</f>
        <v/>
      </c>
      <c r="H973" s="3" t="str">
        <f t="shared" si="80"/>
        <v/>
      </c>
      <c r="I973" s="33" t="e">
        <f>IF(OR(A973="",B973=""),NA(),MAX(0,IF(A973-B973=0,SameDayCycleTimeSettingValue,(A973-B973) *24)))</f>
        <v>#N/A</v>
      </c>
      <c r="J973" s="33" t="e">
        <f>IF(OR(A973="",B973=""),NA(),MAX(0,IF(A973-B973=0,SameDayCycleTimeSettingValue,((A973-B973) *24)-(INT((A973-B973)) * (24-(FinishHour-StartHour))))))</f>
        <v>#N/A</v>
      </c>
      <c r="K973" s="3" t="e">
        <f ca="1">IF(OR(A973&lt;&gt;"",B973=""),NA(),MAX(0,IF(_xlfn.DAYS(NOW(),B973)=0,SameDayCycleTimeSettingValue,_xlfn.DAYS(NOW(),B973))))</f>
        <v>#N/A</v>
      </c>
    </row>
    <row r="974" spans="1:11" x14ac:dyDescent="0.25">
      <c r="A974" s="32" t="str">
        <f>IF(AND(TRIM(INDEX(CompletedDateValues,ROW(A974)))&lt;&gt;"",INDEX(CompletedDateValues,ROW(A974))&gt;0),INDEX(CompletedDateValues,ROW(A974)),"")</f>
        <v/>
      </c>
      <c r="B974" s="32" t="str">
        <f>IF(AND(TRIM(INDEX(StartDateValues,ROW(A974)))&lt;&gt;"",INDEX(StartDateValues,ROW(A974))&gt;0),INDEX(StartDateValues,ROW(A974)),"")</f>
        <v/>
      </c>
      <c r="C974" s="22" t="str">
        <f t="shared" si="76"/>
        <v/>
      </c>
      <c r="D974" s="3" t="str">
        <f t="shared" si="77"/>
        <v/>
      </c>
      <c r="E974" s="3" t="str">
        <f t="shared" si="78"/>
        <v/>
      </c>
      <c r="F974" s="3" t="str">
        <f t="shared" si="79"/>
        <v/>
      </c>
      <c r="G974" s="3" t="str">
        <f>IF(A974="","",IF(HOUR(A974)&lt;StartHour,StartHour,IF(HOUR(A974)&gt;FinishHour,FinishHour,HOUR(A974))))</f>
        <v/>
      </c>
      <c r="H974" s="3" t="str">
        <f t="shared" si="80"/>
        <v/>
      </c>
      <c r="I974" s="33" t="e">
        <f>IF(OR(A974="",B974=""),NA(),MAX(0,IF(A974-B974=0,SameDayCycleTimeSettingValue,(A974-B974) *24)))</f>
        <v>#N/A</v>
      </c>
      <c r="J974" s="33" t="e">
        <f>IF(OR(A974="",B974=""),NA(),MAX(0,IF(A974-B974=0,SameDayCycleTimeSettingValue,((A974-B974) *24)-(INT((A974-B974)) * (24-(FinishHour-StartHour))))))</f>
        <v>#N/A</v>
      </c>
      <c r="K974" s="3" t="e">
        <f ca="1">IF(OR(A974&lt;&gt;"",B974=""),NA(),MAX(0,IF(_xlfn.DAYS(NOW(),B974)=0,SameDayCycleTimeSettingValue,_xlfn.DAYS(NOW(),B974))))</f>
        <v>#N/A</v>
      </c>
    </row>
    <row r="975" spans="1:11" x14ac:dyDescent="0.25">
      <c r="A975" s="32" t="str">
        <f>IF(AND(TRIM(INDEX(CompletedDateValues,ROW(A975)))&lt;&gt;"",INDEX(CompletedDateValues,ROW(A975))&gt;0),INDEX(CompletedDateValues,ROW(A975)),"")</f>
        <v/>
      </c>
      <c r="B975" s="32" t="str">
        <f>IF(AND(TRIM(INDEX(StartDateValues,ROW(A975)))&lt;&gt;"",INDEX(StartDateValues,ROW(A975))&gt;0),INDEX(StartDateValues,ROW(A975)),"")</f>
        <v/>
      </c>
      <c r="C975" s="22" t="str">
        <f t="shared" si="76"/>
        <v/>
      </c>
      <c r="D975" s="3" t="str">
        <f t="shared" si="77"/>
        <v/>
      </c>
      <c r="E975" s="3" t="str">
        <f t="shared" si="78"/>
        <v/>
      </c>
      <c r="F975" s="3" t="str">
        <f t="shared" si="79"/>
        <v/>
      </c>
      <c r="G975" s="3" t="str">
        <f>IF(A975="","",IF(HOUR(A975)&lt;StartHour,StartHour,IF(HOUR(A975)&gt;FinishHour,FinishHour,HOUR(A975))))</f>
        <v/>
      </c>
      <c r="H975" s="3" t="str">
        <f t="shared" si="80"/>
        <v/>
      </c>
      <c r="I975" s="33" t="e">
        <f>IF(OR(A975="",B975=""),NA(),MAX(0,IF(A975-B975=0,SameDayCycleTimeSettingValue,(A975-B975) *24)))</f>
        <v>#N/A</v>
      </c>
      <c r="J975" s="33" t="e">
        <f>IF(OR(A975="",B975=""),NA(),MAX(0,IF(A975-B975=0,SameDayCycleTimeSettingValue,((A975-B975) *24)-(INT((A975-B975)) * (24-(FinishHour-StartHour))))))</f>
        <v>#N/A</v>
      </c>
      <c r="K975" s="3" t="e">
        <f ca="1">IF(OR(A975&lt;&gt;"",B975=""),NA(),MAX(0,IF(_xlfn.DAYS(NOW(),B975)=0,SameDayCycleTimeSettingValue,_xlfn.DAYS(NOW(),B975))))</f>
        <v>#N/A</v>
      </c>
    </row>
    <row r="976" spans="1:11" x14ac:dyDescent="0.25">
      <c r="A976" s="32" t="str">
        <f>IF(AND(TRIM(INDEX(CompletedDateValues,ROW(A976)))&lt;&gt;"",INDEX(CompletedDateValues,ROW(A976))&gt;0),INDEX(CompletedDateValues,ROW(A976)),"")</f>
        <v/>
      </c>
      <c r="B976" s="32" t="str">
        <f>IF(AND(TRIM(INDEX(StartDateValues,ROW(A976)))&lt;&gt;"",INDEX(StartDateValues,ROW(A976))&gt;0),INDEX(StartDateValues,ROW(A976)),"")</f>
        <v/>
      </c>
      <c r="C976" s="22" t="str">
        <f t="shared" si="76"/>
        <v/>
      </c>
      <c r="D976" s="3" t="str">
        <f t="shared" si="77"/>
        <v/>
      </c>
      <c r="E976" s="3" t="str">
        <f t="shared" si="78"/>
        <v/>
      </c>
      <c r="F976" s="3" t="str">
        <f t="shared" si="79"/>
        <v/>
      </c>
      <c r="G976" s="3" t="str">
        <f>IF(A976="","",IF(HOUR(A976)&lt;StartHour,StartHour,IF(HOUR(A976)&gt;FinishHour,FinishHour,HOUR(A976))))</f>
        <v/>
      </c>
      <c r="H976" s="3" t="str">
        <f t="shared" si="80"/>
        <v/>
      </c>
      <c r="I976" s="33" t="e">
        <f>IF(OR(A976="",B976=""),NA(),MAX(0,IF(A976-B976=0,SameDayCycleTimeSettingValue,(A976-B976) *24)))</f>
        <v>#N/A</v>
      </c>
      <c r="J976" s="33" t="e">
        <f>IF(OR(A976="",B976=""),NA(),MAX(0,IF(A976-B976=0,SameDayCycleTimeSettingValue,((A976-B976) *24)-(INT((A976-B976)) * (24-(FinishHour-StartHour))))))</f>
        <v>#N/A</v>
      </c>
      <c r="K976" s="3" t="e">
        <f ca="1">IF(OR(A976&lt;&gt;"",B976=""),NA(),MAX(0,IF(_xlfn.DAYS(NOW(),B976)=0,SameDayCycleTimeSettingValue,_xlfn.DAYS(NOW(),B976))))</f>
        <v>#N/A</v>
      </c>
    </row>
    <row r="977" spans="1:11" x14ac:dyDescent="0.25">
      <c r="A977" s="32" t="str">
        <f>IF(AND(TRIM(INDEX(CompletedDateValues,ROW(A977)))&lt;&gt;"",INDEX(CompletedDateValues,ROW(A977))&gt;0),INDEX(CompletedDateValues,ROW(A977)),"")</f>
        <v/>
      </c>
      <c r="B977" s="32" t="str">
        <f>IF(AND(TRIM(INDEX(StartDateValues,ROW(A977)))&lt;&gt;"",INDEX(StartDateValues,ROW(A977))&gt;0),INDEX(StartDateValues,ROW(A977)),"")</f>
        <v/>
      </c>
      <c r="C977" s="22" t="str">
        <f t="shared" si="76"/>
        <v/>
      </c>
      <c r="D977" s="3" t="str">
        <f t="shared" si="77"/>
        <v/>
      </c>
      <c r="E977" s="3" t="str">
        <f t="shared" si="78"/>
        <v/>
      </c>
      <c r="F977" s="3" t="str">
        <f t="shared" si="79"/>
        <v/>
      </c>
      <c r="G977" s="3" t="str">
        <f>IF(A977="","",IF(HOUR(A977)&lt;StartHour,StartHour,IF(HOUR(A977)&gt;FinishHour,FinishHour,HOUR(A977))))</f>
        <v/>
      </c>
      <c r="H977" s="3" t="str">
        <f t="shared" si="80"/>
        <v/>
      </c>
      <c r="I977" s="33" t="e">
        <f>IF(OR(A977="",B977=""),NA(),MAX(0,IF(A977-B977=0,SameDayCycleTimeSettingValue,(A977-B977) *24)))</f>
        <v>#N/A</v>
      </c>
      <c r="J977" s="33" t="e">
        <f>IF(OR(A977="",B977=""),NA(),MAX(0,IF(A977-B977=0,SameDayCycleTimeSettingValue,((A977-B977) *24)-(INT((A977-B977)) * (24-(FinishHour-StartHour))))))</f>
        <v>#N/A</v>
      </c>
      <c r="K977" s="3" t="e">
        <f ca="1">IF(OR(A977&lt;&gt;"",B977=""),NA(),MAX(0,IF(_xlfn.DAYS(NOW(),B977)=0,SameDayCycleTimeSettingValue,_xlfn.DAYS(NOW(),B977))))</f>
        <v>#N/A</v>
      </c>
    </row>
    <row r="978" spans="1:11" x14ac:dyDescent="0.25">
      <c r="A978" s="32" t="str">
        <f>IF(AND(TRIM(INDEX(CompletedDateValues,ROW(A978)))&lt;&gt;"",INDEX(CompletedDateValues,ROW(A978))&gt;0),INDEX(CompletedDateValues,ROW(A978)),"")</f>
        <v/>
      </c>
      <c r="B978" s="32" t="str">
        <f>IF(AND(TRIM(INDEX(StartDateValues,ROW(A978)))&lt;&gt;"",INDEX(StartDateValues,ROW(A978))&gt;0),INDEX(StartDateValues,ROW(A978)),"")</f>
        <v/>
      </c>
      <c r="C978" s="22" t="str">
        <f t="shared" si="76"/>
        <v/>
      </c>
      <c r="D978" s="3" t="str">
        <f t="shared" si="77"/>
        <v/>
      </c>
      <c r="E978" s="3" t="str">
        <f t="shared" si="78"/>
        <v/>
      </c>
      <c r="F978" s="3" t="str">
        <f t="shared" si="79"/>
        <v/>
      </c>
      <c r="G978" s="3" t="str">
        <f>IF(A978="","",IF(HOUR(A978)&lt;StartHour,StartHour,IF(HOUR(A978)&gt;FinishHour,FinishHour,HOUR(A978))))</f>
        <v/>
      </c>
      <c r="H978" s="3" t="str">
        <f t="shared" si="80"/>
        <v/>
      </c>
      <c r="I978" s="33" t="e">
        <f>IF(OR(A978="",B978=""),NA(),MAX(0,IF(A978-B978=0,SameDayCycleTimeSettingValue,(A978-B978) *24)))</f>
        <v>#N/A</v>
      </c>
      <c r="J978" s="33" t="e">
        <f>IF(OR(A978="",B978=""),NA(),MAX(0,IF(A978-B978=0,SameDayCycleTimeSettingValue,((A978-B978) *24)-(INT((A978-B978)) * (24-(FinishHour-StartHour))))))</f>
        <v>#N/A</v>
      </c>
      <c r="K978" s="3" t="e">
        <f ca="1">IF(OR(A978&lt;&gt;"",B978=""),NA(),MAX(0,IF(_xlfn.DAYS(NOW(),B978)=0,SameDayCycleTimeSettingValue,_xlfn.DAYS(NOW(),B978))))</f>
        <v>#N/A</v>
      </c>
    </row>
    <row r="979" spans="1:11" x14ac:dyDescent="0.25">
      <c r="A979" s="32" t="str">
        <f>IF(AND(TRIM(INDEX(CompletedDateValues,ROW(A979)))&lt;&gt;"",INDEX(CompletedDateValues,ROW(A979))&gt;0),INDEX(CompletedDateValues,ROW(A979)),"")</f>
        <v/>
      </c>
      <c r="B979" s="32" t="str">
        <f>IF(AND(TRIM(INDEX(StartDateValues,ROW(A979)))&lt;&gt;"",INDEX(StartDateValues,ROW(A979))&gt;0),INDEX(StartDateValues,ROW(A979)),"")</f>
        <v/>
      </c>
      <c r="C979" s="22" t="str">
        <f t="shared" si="76"/>
        <v/>
      </c>
      <c r="D979" s="3" t="str">
        <f t="shared" si="77"/>
        <v/>
      </c>
      <c r="E979" s="3" t="str">
        <f t="shared" si="78"/>
        <v/>
      </c>
      <c r="F979" s="3" t="str">
        <f t="shared" si="79"/>
        <v/>
      </c>
      <c r="G979" s="3" t="str">
        <f>IF(A979="","",IF(HOUR(A979)&lt;StartHour,StartHour,IF(HOUR(A979)&gt;FinishHour,FinishHour,HOUR(A979))))</f>
        <v/>
      </c>
      <c r="H979" s="3" t="str">
        <f t="shared" si="80"/>
        <v/>
      </c>
      <c r="I979" s="33" t="e">
        <f>IF(OR(A979="",B979=""),NA(),MAX(0,IF(A979-B979=0,SameDayCycleTimeSettingValue,(A979-B979) *24)))</f>
        <v>#N/A</v>
      </c>
      <c r="J979" s="33" t="e">
        <f>IF(OR(A979="",B979=""),NA(),MAX(0,IF(A979-B979=0,SameDayCycleTimeSettingValue,((A979-B979) *24)-(INT((A979-B979)) * (24-(FinishHour-StartHour))))))</f>
        <v>#N/A</v>
      </c>
      <c r="K979" s="3" t="e">
        <f ca="1">IF(OR(A979&lt;&gt;"",B979=""),NA(),MAX(0,IF(_xlfn.DAYS(NOW(),B979)=0,SameDayCycleTimeSettingValue,_xlfn.DAYS(NOW(),B979))))</f>
        <v>#N/A</v>
      </c>
    </row>
    <row r="980" spans="1:11" x14ac:dyDescent="0.25">
      <c r="A980" s="32" t="str">
        <f>IF(AND(TRIM(INDEX(CompletedDateValues,ROW(A980)))&lt;&gt;"",INDEX(CompletedDateValues,ROW(A980))&gt;0),INDEX(CompletedDateValues,ROW(A980)),"")</f>
        <v/>
      </c>
      <c r="B980" s="32" t="str">
        <f>IF(AND(TRIM(INDEX(StartDateValues,ROW(A980)))&lt;&gt;"",INDEX(StartDateValues,ROW(A980))&gt;0),INDEX(StartDateValues,ROW(A980)),"")</f>
        <v/>
      </c>
      <c r="C980" s="22" t="str">
        <f t="shared" si="76"/>
        <v/>
      </c>
      <c r="D980" s="3" t="str">
        <f t="shared" si="77"/>
        <v/>
      </c>
      <c r="E980" s="3" t="str">
        <f t="shared" si="78"/>
        <v/>
      </c>
      <c r="F980" s="3" t="str">
        <f t="shared" si="79"/>
        <v/>
      </c>
      <c r="G980" s="3" t="str">
        <f>IF(A980="","",IF(HOUR(A980)&lt;StartHour,StartHour,IF(HOUR(A980)&gt;FinishHour,FinishHour,HOUR(A980))))</f>
        <v/>
      </c>
      <c r="H980" s="3" t="str">
        <f t="shared" si="80"/>
        <v/>
      </c>
      <c r="I980" s="33" t="e">
        <f>IF(OR(A980="",B980=""),NA(),MAX(0,IF(A980-B980=0,SameDayCycleTimeSettingValue,(A980-B980) *24)))</f>
        <v>#N/A</v>
      </c>
      <c r="J980" s="33" t="e">
        <f>IF(OR(A980="",B980=""),NA(),MAX(0,IF(A980-B980=0,SameDayCycleTimeSettingValue,((A980-B980) *24)-(INT((A980-B980)) * (24-(FinishHour-StartHour))))))</f>
        <v>#N/A</v>
      </c>
      <c r="K980" s="3" t="e">
        <f ca="1">IF(OR(A980&lt;&gt;"",B980=""),NA(),MAX(0,IF(_xlfn.DAYS(NOW(),B980)=0,SameDayCycleTimeSettingValue,_xlfn.DAYS(NOW(),B980))))</f>
        <v>#N/A</v>
      </c>
    </row>
    <row r="981" spans="1:11" x14ac:dyDescent="0.25">
      <c r="A981" s="32" t="str">
        <f>IF(AND(TRIM(INDEX(CompletedDateValues,ROW(A981)))&lt;&gt;"",INDEX(CompletedDateValues,ROW(A981))&gt;0),INDEX(CompletedDateValues,ROW(A981)),"")</f>
        <v/>
      </c>
      <c r="B981" s="32" t="str">
        <f>IF(AND(TRIM(INDEX(StartDateValues,ROW(A981)))&lt;&gt;"",INDEX(StartDateValues,ROW(A981))&gt;0),INDEX(StartDateValues,ROW(A981)),"")</f>
        <v/>
      </c>
      <c r="C981" s="22" t="str">
        <f t="shared" si="76"/>
        <v/>
      </c>
      <c r="D981" s="3" t="str">
        <f t="shared" si="77"/>
        <v/>
      </c>
      <c r="E981" s="3" t="str">
        <f t="shared" si="78"/>
        <v/>
      </c>
      <c r="F981" s="3" t="str">
        <f t="shared" si="79"/>
        <v/>
      </c>
      <c r="G981" s="3" t="str">
        <f>IF(A981="","",IF(HOUR(A981)&lt;StartHour,StartHour,IF(HOUR(A981)&gt;FinishHour,FinishHour,HOUR(A981))))</f>
        <v/>
      </c>
      <c r="H981" s="3" t="str">
        <f t="shared" si="80"/>
        <v/>
      </c>
      <c r="I981" s="33" t="e">
        <f>IF(OR(A981="",B981=""),NA(),MAX(0,IF(A981-B981=0,SameDayCycleTimeSettingValue,(A981-B981) *24)))</f>
        <v>#N/A</v>
      </c>
      <c r="J981" s="33" t="e">
        <f>IF(OR(A981="",B981=""),NA(),MAX(0,IF(A981-B981=0,SameDayCycleTimeSettingValue,((A981-B981) *24)-(INT((A981-B981)) * (24-(FinishHour-StartHour))))))</f>
        <v>#N/A</v>
      </c>
      <c r="K981" s="3" t="e">
        <f ca="1">IF(OR(A981&lt;&gt;"",B981=""),NA(),MAX(0,IF(_xlfn.DAYS(NOW(),B981)=0,SameDayCycleTimeSettingValue,_xlfn.DAYS(NOW(),B981))))</f>
        <v>#N/A</v>
      </c>
    </row>
    <row r="982" spans="1:11" x14ac:dyDescent="0.25">
      <c r="A982" s="32" t="str">
        <f>IF(AND(TRIM(INDEX(CompletedDateValues,ROW(A982)))&lt;&gt;"",INDEX(CompletedDateValues,ROW(A982))&gt;0),INDEX(CompletedDateValues,ROW(A982)),"")</f>
        <v/>
      </c>
      <c r="B982" s="32" t="str">
        <f>IF(AND(TRIM(INDEX(StartDateValues,ROW(A982)))&lt;&gt;"",INDEX(StartDateValues,ROW(A982))&gt;0),INDEX(StartDateValues,ROW(A982)),"")</f>
        <v/>
      </c>
      <c r="C982" s="22" t="str">
        <f t="shared" si="76"/>
        <v/>
      </c>
      <c r="D982" s="3" t="str">
        <f t="shared" si="77"/>
        <v/>
      </c>
      <c r="E982" s="3" t="str">
        <f t="shared" si="78"/>
        <v/>
      </c>
      <c r="F982" s="3" t="str">
        <f t="shared" si="79"/>
        <v/>
      </c>
      <c r="G982" s="3" t="str">
        <f>IF(A982="","",IF(HOUR(A982)&lt;StartHour,StartHour,IF(HOUR(A982)&gt;FinishHour,FinishHour,HOUR(A982))))</f>
        <v/>
      </c>
      <c r="H982" s="3" t="str">
        <f t="shared" si="80"/>
        <v/>
      </c>
      <c r="I982" s="33" t="e">
        <f>IF(OR(A982="",B982=""),NA(),MAX(0,IF(A982-B982=0,SameDayCycleTimeSettingValue,(A982-B982) *24)))</f>
        <v>#N/A</v>
      </c>
      <c r="J982" s="33" t="e">
        <f>IF(OR(A982="",B982=""),NA(),MAX(0,IF(A982-B982=0,SameDayCycleTimeSettingValue,((A982-B982) *24)-(INT((A982-B982)) * (24-(FinishHour-StartHour))))))</f>
        <v>#N/A</v>
      </c>
      <c r="K982" s="3" t="e">
        <f ca="1">IF(OR(A982&lt;&gt;"",B982=""),NA(),MAX(0,IF(_xlfn.DAYS(NOW(),B982)=0,SameDayCycleTimeSettingValue,_xlfn.DAYS(NOW(),B982))))</f>
        <v>#N/A</v>
      </c>
    </row>
    <row r="983" spans="1:11" x14ac:dyDescent="0.25">
      <c r="A983" s="32" t="str">
        <f>IF(AND(TRIM(INDEX(CompletedDateValues,ROW(A983)))&lt;&gt;"",INDEX(CompletedDateValues,ROW(A983))&gt;0),INDEX(CompletedDateValues,ROW(A983)),"")</f>
        <v/>
      </c>
      <c r="B983" s="32" t="str">
        <f>IF(AND(TRIM(INDEX(StartDateValues,ROW(A983)))&lt;&gt;"",INDEX(StartDateValues,ROW(A983))&gt;0),INDEX(StartDateValues,ROW(A983)),"")</f>
        <v/>
      </c>
      <c r="C983" s="22" t="str">
        <f t="shared" si="76"/>
        <v/>
      </c>
      <c r="D983" s="3" t="str">
        <f t="shared" si="77"/>
        <v/>
      </c>
      <c r="E983" s="3" t="str">
        <f t="shared" si="78"/>
        <v/>
      </c>
      <c r="F983" s="3" t="str">
        <f t="shared" si="79"/>
        <v/>
      </c>
      <c r="G983" s="3" t="str">
        <f>IF(A983="","",IF(HOUR(A983)&lt;StartHour,StartHour,IF(HOUR(A983)&gt;FinishHour,FinishHour,HOUR(A983))))</f>
        <v/>
      </c>
      <c r="H983" s="3" t="str">
        <f t="shared" si="80"/>
        <v/>
      </c>
      <c r="I983" s="33" t="e">
        <f>IF(OR(A983="",B983=""),NA(),MAX(0,IF(A983-B983=0,SameDayCycleTimeSettingValue,(A983-B983) *24)))</f>
        <v>#N/A</v>
      </c>
      <c r="J983" s="33" t="e">
        <f>IF(OR(A983="",B983=""),NA(),MAX(0,IF(A983-B983=0,SameDayCycleTimeSettingValue,((A983-B983) *24)-(INT((A983-B983)) * (24-(FinishHour-StartHour))))))</f>
        <v>#N/A</v>
      </c>
      <c r="K983" s="3" t="e">
        <f ca="1">IF(OR(A983&lt;&gt;"",B983=""),NA(),MAX(0,IF(_xlfn.DAYS(NOW(),B983)=0,SameDayCycleTimeSettingValue,_xlfn.DAYS(NOW(),B983))))</f>
        <v>#N/A</v>
      </c>
    </row>
    <row r="984" spans="1:11" x14ac:dyDescent="0.25">
      <c r="A984" s="32" t="str">
        <f>IF(AND(TRIM(INDEX(CompletedDateValues,ROW(A984)))&lt;&gt;"",INDEX(CompletedDateValues,ROW(A984))&gt;0),INDEX(CompletedDateValues,ROW(A984)),"")</f>
        <v/>
      </c>
      <c r="B984" s="32" t="str">
        <f>IF(AND(TRIM(INDEX(StartDateValues,ROW(A984)))&lt;&gt;"",INDEX(StartDateValues,ROW(A984))&gt;0),INDEX(StartDateValues,ROW(A984)),"")</f>
        <v/>
      </c>
      <c r="C984" s="22" t="str">
        <f t="shared" si="76"/>
        <v/>
      </c>
      <c r="D984" s="3" t="str">
        <f t="shared" si="77"/>
        <v/>
      </c>
      <c r="E984" s="3" t="str">
        <f t="shared" si="78"/>
        <v/>
      </c>
      <c r="F984" s="3" t="str">
        <f t="shared" si="79"/>
        <v/>
      </c>
      <c r="G984" s="3" t="str">
        <f>IF(A984="","",IF(HOUR(A984)&lt;StartHour,StartHour,IF(HOUR(A984)&gt;FinishHour,FinishHour,HOUR(A984))))</f>
        <v/>
      </c>
      <c r="H984" s="3" t="str">
        <f t="shared" si="80"/>
        <v/>
      </c>
      <c r="I984" s="33" t="e">
        <f>IF(OR(A984="",B984=""),NA(),MAX(0,IF(A984-B984=0,SameDayCycleTimeSettingValue,(A984-B984) *24)))</f>
        <v>#N/A</v>
      </c>
      <c r="J984" s="33" t="e">
        <f>IF(OR(A984="",B984=""),NA(),MAX(0,IF(A984-B984=0,SameDayCycleTimeSettingValue,((A984-B984) *24)-(INT((A984-B984)) * (24-(FinishHour-StartHour))))))</f>
        <v>#N/A</v>
      </c>
      <c r="K984" s="3" t="e">
        <f ca="1">IF(OR(A984&lt;&gt;"",B984=""),NA(),MAX(0,IF(_xlfn.DAYS(NOW(),B984)=0,SameDayCycleTimeSettingValue,_xlfn.DAYS(NOW(),B984))))</f>
        <v>#N/A</v>
      </c>
    </row>
    <row r="985" spans="1:11" x14ac:dyDescent="0.25">
      <c r="A985" s="32" t="str">
        <f>IF(AND(TRIM(INDEX(CompletedDateValues,ROW(A985)))&lt;&gt;"",INDEX(CompletedDateValues,ROW(A985))&gt;0),INDEX(CompletedDateValues,ROW(A985)),"")</f>
        <v/>
      </c>
      <c r="B985" s="32" t="str">
        <f>IF(AND(TRIM(INDEX(StartDateValues,ROW(A985)))&lt;&gt;"",INDEX(StartDateValues,ROW(A985))&gt;0),INDEX(StartDateValues,ROW(A985)),"")</f>
        <v/>
      </c>
      <c r="C985" s="22" t="str">
        <f t="shared" si="76"/>
        <v/>
      </c>
      <c r="D985" s="3" t="str">
        <f t="shared" si="77"/>
        <v/>
      </c>
      <c r="E985" s="3" t="str">
        <f t="shared" si="78"/>
        <v/>
      </c>
      <c r="F985" s="3" t="str">
        <f t="shared" si="79"/>
        <v/>
      </c>
      <c r="G985" s="3" t="str">
        <f>IF(A985="","",IF(HOUR(A985)&lt;StartHour,StartHour,IF(HOUR(A985)&gt;FinishHour,FinishHour,HOUR(A985))))</f>
        <v/>
      </c>
      <c r="H985" s="3" t="str">
        <f t="shared" si="80"/>
        <v/>
      </c>
      <c r="I985" s="33" t="e">
        <f>IF(OR(A985="",B985=""),NA(),MAX(0,IF(A985-B985=0,SameDayCycleTimeSettingValue,(A985-B985) *24)))</f>
        <v>#N/A</v>
      </c>
      <c r="J985" s="33" t="e">
        <f>IF(OR(A985="",B985=""),NA(),MAX(0,IF(A985-B985=0,SameDayCycleTimeSettingValue,((A985-B985) *24)-(INT((A985-B985)) * (24-(FinishHour-StartHour))))))</f>
        <v>#N/A</v>
      </c>
      <c r="K985" s="3" t="e">
        <f ca="1">IF(OR(A985&lt;&gt;"",B985=""),NA(),MAX(0,IF(_xlfn.DAYS(NOW(),B985)=0,SameDayCycleTimeSettingValue,_xlfn.DAYS(NOW(),B985))))</f>
        <v>#N/A</v>
      </c>
    </row>
    <row r="986" spans="1:11" x14ac:dyDescent="0.25">
      <c r="A986" s="32" t="str">
        <f>IF(AND(TRIM(INDEX(CompletedDateValues,ROW(A986)))&lt;&gt;"",INDEX(CompletedDateValues,ROW(A986))&gt;0),INDEX(CompletedDateValues,ROW(A986)),"")</f>
        <v/>
      </c>
      <c r="B986" s="32" t="str">
        <f>IF(AND(TRIM(INDEX(StartDateValues,ROW(A986)))&lt;&gt;"",INDEX(StartDateValues,ROW(A986))&gt;0),INDEX(StartDateValues,ROW(A986)),"")</f>
        <v/>
      </c>
      <c r="C986" s="22" t="str">
        <f t="shared" si="76"/>
        <v/>
      </c>
      <c r="D986" s="3" t="str">
        <f t="shared" si="77"/>
        <v/>
      </c>
      <c r="E986" s="3" t="str">
        <f t="shared" si="78"/>
        <v/>
      </c>
      <c r="F986" s="3" t="str">
        <f t="shared" si="79"/>
        <v/>
      </c>
      <c r="G986" s="3" t="str">
        <f>IF(A986="","",IF(HOUR(A986)&lt;StartHour,StartHour,IF(HOUR(A986)&gt;FinishHour,FinishHour,HOUR(A986))))</f>
        <v/>
      </c>
      <c r="H986" s="3" t="str">
        <f t="shared" si="80"/>
        <v/>
      </c>
      <c r="I986" s="33" t="e">
        <f>IF(OR(A986="",B986=""),NA(),MAX(0,IF(A986-B986=0,SameDayCycleTimeSettingValue,(A986-B986) *24)))</f>
        <v>#N/A</v>
      </c>
      <c r="J986" s="33" t="e">
        <f>IF(OR(A986="",B986=""),NA(),MAX(0,IF(A986-B986=0,SameDayCycleTimeSettingValue,((A986-B986) *24)-(INT((A986-B986)) * (24-(FinishHour-StartHour))))))</f>
        <v>#N/A</v>
      </c>
      <c r="K986" s="3" t="e">
        <f ca="1">IF(OR(A986&lt;&gt;"",B986=""),NA(),MAX(0,IF(_xlfn.DAYS(NOW(),B986)=0,SameDayCycleTimeSettingValue,_xlfn.DAYS(NOW(),B986))))</f>
        <v>#N/A</v>
      </c>
    </row>
    <row r="987" spans="1:11" x14ac:dyDescent="0.25">
      <c r="A987" s="32" t="str">
        <f>IF(AND(TRIM(INDEX(CompletedDateValues,ROW(A987)))&lt;&gt;"",INDEX(CompletedDateValues,ROW(A987))&gt;0),INDEX(CompletedDateValues,ROW(A987)),"")</f>
        <v/>
      </c>
      <c r="B987" s="32" t="str">
        <f>IF(AND(TRIM(INDEX(StartDateValues,ROW(A987)))&lt;&gt;"",INDEX(StartDateValues,ROW(A987))&gt;0),INDEX(StartDateValues,ROW(A987)),"")</f>
        <v/>
      </c>
      <c r="C987" s="22" t="str">
        <f t="shared" si="76"/>
        <v/>
      </c>
      <c r="D987" s="3" t="str">
        <f t="shared" si="77"/>
        <v/>
      </c>
      <c r="E987" s="3" t="str">
        <f t="shared" si="78"/>
        <v/>
      </c>
      <c r="F987" s="3" t="str">
        <f t="shared" si="79"/>
        <v/>
      </c>
      <c r="G987" s="3" t="str">
        <f>IF(A987="","",IF(HOUR(A987)&lt;StartHour,StartHour,IF(HOUR(A987)&gt;FinishHour,FinishHour,HOUR(A987))))</f>
        <v/>
      </c>
      <c r="H987" s="3" t="str">
        <f t="shared" si="80"/>
        <v/>
      </c>
      <c r="I987" s="33" t="e">
        <f>IF(OR(A987="",B987=""),NA(),MAX(0,IF(A987-B987=0,SameDayCycleTimeSettingValue,(A987-B987) *24)))</f>
        <v>#N/A</v>
      </c>
      <c r="J987" s="33" t="e">
        <f>IF(OR(A987="",B987=""),NA(),MAX(0,IF(A987-B987=0,SameDayCycleTimeSettingValue,((A987-B987) *24)-(INT((A987-B987)) * (24-(FinishHour-StartHour))))))</f>
        <v>#N/A</v>
      </c>
      <c r="K987" s="3" t="e">
        <f ca="1">IF(OR(A987&lt;&gt;"",B987=""),NA(),MAX(0,IF(_xlfn.DAYS(NOW(),B987)=0,SameDayCycleTimeSettingValue,_xlfn.DAYS(NOW(),B987))))</f>
        <v>#N/A</v>
      </c>
    </row>
    <row r="988" spans="1:11" x14ac:dyDescent="0.25">
      <c r="A988" s="32" t="str">
        <f>IF(AND(TRIM(INDEX(CompletedDateValues,ROW(A988)))&lt;&gt;"",INDEX(CompletedDateValues,ROW(A988))&gt;0),INDEX(CompletedDateValues,ROW(A988)),"")</f>
        <v/>
      </c>
      <c r="B988" s="32" t="str">
        <f>IF(AND(TRIM(INDEX(StartDateValues,ROW(A988)))&lt;&gt;"",INDEX(StartDateValues,ROW(A988))&gt;0),INDEX(StartDateValues,ROW(A988)),"")</f>
        <v/>
      </c>
      <c r="C988" s="22" t="str">
        <f t="shared" si="76"/>
        <v/>
      </c>
      <c r="D988" s="3" t="str">
        <f t="shared" si="77"/>
        <v/>
      </c>
      <c r="E988" s="3" t="str">
        <f t="shared" si="78"/>
        <v/>
      </c>
      <c r="F988" s="3" t="str">
        <f t="shared" si="79"/>
        <v/>
      </c>
      <c r="G988" s="3" t="str">
        <f>IF(A988="","",IF(HOUR(A988)&lt;StartHour,StartHour,IF(HOUR(A988)&gt;FinishHour,FinishHour,HOUR(A988))))</f>
        <v/>
      </c>
      <c r="H988" s="3" t="str">
        <f t="shared" si="80"/>
        <v/>
      </c>
      <c r="I988" s="33" t="e">
        <f>IF(OR(A988="",B988=""),NA(),MAX(0,IF(A988-B988=0,SameDayCycleTimeSettingValue,(A988-B988) *24)))</f>
        <v>#N/A</v>
      </c>
      <c r="J988" s="33" t="e">
        <f>IF(OR(A988="",B988=""),NA(),MAX(0,IF(A988-B988=0,SameDayCycleTimeSettingValue,((A988-B988) *24)-(INT((A988-B988)) * (24-(FinishHour-StartHour))))))</f>
        <v>#N/A</v>
      </c>
      <c r="K988" s="3" t="e">
        <f ca="1">IF(OR(A988&lt;&gt;"",B988=""),NA(),MAX(0,IF(_xlfn.DAYS(NOW(),B988)=0,SameDayCycleTimeSettingValue,_xlfn.DAYS(NOW(),B988))))</f>
        <v>#N/A</v>
      </c>
    </row>
    <row r="989" spans="1:11" x14ac:dyDescent="0.25">
      <c r="A989" s="32" t="str">
        <f>IF(AND(TRIM(INDEX(CompletedDateValues,ROW(A989)))&lt;&gt;"",INDEX(CompletedDateValues,ROW(A989))&gt;0),INDEX(CompletedDateValues,ROW(A989)),"")</f>
        <v/>
      </c>
      <c r="B989" s="32" t="str">
        <f>IF(AND(TRIM(INDEX(StartDateValues,ROW(A989)))&lt;&gt;"",INDEX(StartDateValues,ROW(A989))&gt;0),INDEX(StartDateValues,ROW(A989)),"")</f>
        <v/>
      </c>
      <c r="C989" s="22" t="str">
        <f t="shared" si="76"/>
        <v/>
      </c>
      <c r="D989" s="3" t="str">
        <f t="shared" si="77"/>
        <v/>
      </c>
      <c r="E989" s="3" t="str">
        <f t="shared" si="78"/>
        <v/>
      </c>
      <c r="F989" s="3" t="str">
        <f t="shared" si="79"/>
        <v/>
      </c>
      <c r="G989" s="3" t="str">
        <f>IF(A989="","",IF(HOUR(A989)&lt;StartHour,StartHour,IF(HOUR(A989)&gt;FinishHour,FinishHour,HOUR(A989))))</f>
        <v/>
      </c>
      <c r="H989" s="3" t="str">
        <f t="shared" si="80"/>
        <v/>
      </c>
      <c r="I989" s="33" t="e">
        <f>IF(OR(A989="",B989=""),NA(),MAX(0,IF(A989-B989=0,SameDayCycleTimeSettingValue,(A989-B989) *24)))</f>
        <v>#N/A</v>
      </c>
      <c r="J989" s="33" t="e">
        <f>IF(OR(A989="",B989=""),NA(),MAX(0,IF(A989-B989=0,SameDayCycleTimeSettingValue,((A989-B989) *24)-(INT((A989-B989)) * (24-(FinishHour-StartHour))))))</f>
        <v>#N/A</v>
      </c>
      <c r="K989" s="3" t="e">
        <f ca="1">IF(OR(A989&lt;&gt;"",B989=""),NA(),MAX(0,IF(_xlfn.DAYS(NOW(),B989)=0,SameDayCycleTimeSettingValue,_xlfn.DAYS(NOW(),B989))))</f>
        <v>#N/A</v>
      </c>
    </row>
    <row r="990" spans="1:11" x14ac:dyDescent="0.25">
      <c r="A990" s="32" t="str">
        <f>IF(AND(TRIM(INDEX(CompletedDateValues,ROW(A990)))&lt;&gt;"",INDEX(CompletedDateValues,ROW(A990))&gt;0),INDEX(CompletedDateValues,ROW(A990)),"")</f>
        <v/>
      </c>
      <c r="B990" s="32" t="str">
        <f>IF(AND(TRIM(INDEX(StartDateValues,ROW(A990)))&lt;&gt;"",INDEX(StartDateValues,ROW(A990))&gt;0),INDEX(StartDateValues,ROW(A990)),"")</f>
        <v/>
      </c>
      <c r="C990" s="22" t="str">
        <f t="shared" si="76"/>
        <v/>
      </c>
      <c r="D990" s="3" t="str">
        <f t="shared" si="77"/>
        <v/>
      </c>
      <c r="E990" s="3" t="str">
        <f t="shared" si="78"/>
        <v/>
      </c>
      <c r="F990" s="3" t="str">
        <f t="shared" si="79"/>
        <v/>
      </c>
      <c r="G990" s="3" t="str">
        <f>IF(A990="","",IF(HOUR(A990)&lt;StartHour,StartHour,IF(HOUR(A990)&gt;FinishHour,FinishHour,HOUR(A990))))</f>
        <v/>
      </c>
      <c r="H990" s="3" t="str">
        <f t="shared" si="80"/>
        <v/>
      </c>
      <c r="I990" s="33" t="e">
        <f>IF(OR(A990="",B990=""),NA(),MAX(0,IF(A990-B990=0,SameDayCycleTimeSettingValue,(A990-B990) *24)))</f>
        <v>#N/A</v>
      </c>
      <c r="J990" s="33" t="e">
        <f>IF(OR(A990="",B990=""),NA(),MAX(0,IF(A990-B990=0,SameDayCycleTimeSettingValue,((A990-B990) *24)-(INT((A990-B990)) * (24-(FinishHour-StartHour))))))</f>
        <v>#N/A</v>
      </c>
      <c r="K990" s="3" t="e">
        <f ca="1">IF(OR(A990&lt;&gt;"",B990=""),NA(),MAX(0,IF(_xlfn.DAYS(NOW(),B990)=0,SameDayCycleTimeSettingValue,_xlfn.DAYS(NOW(),B990))))</f>
        <v>#N/A</v>
      </c>
    </row>
    <row r="991" spans="1:11" x14ac:dyDescent="0.25">
      <c r="A991" s="32" t="str">
        <f>IF(AND(TRIM(INDEX(CompletedDateValues,ROW(A991)))&lt;&gt;"",INDEX(CompletedDateValues,ROW(A991))&gt;0),INDEX(CompletedDateValues,ROW(A991)),"")</f>
        <v/>
      </c>
      <c r="B991" s="32" t="str">
        <f>IF(AND(TRIM(INDEX(StartDateValues,ROW(A991)))&lt;&gt;"",INDEX(StartDateValues,ROW(A991))&gt;0),INDEX(StartDateValues,ROW(A991)),"")</f>
        <v/>
      </c>
      <c r="C991" s="22" t="str">
        <f t="shared" si="76"/>
        <v/>
      </c>
      <c r="D991" s="3" t="str">
        <f t="shared" si="77"/>
        <v/>
      </c>
      <c r="E991" s="3" t="str">
        <f t="shared" si="78"/>
        <v/>
      </c>
      <c r="F991" s="3" t="str">
        <f t="shared" si="79"/>
        <v/>
      </c>
      <c r="G991" s="3" t="str">
        <f>IF(A991="","",IF(HOUR(A991)&lt;StartHour,StartHour,IF(HOUR(A991)&gt;FinishHour,FinishHour,HOUR(A991))))</f>
        <v/>
      </c>
      <c r="H991" s="3" t="str">
        <f t="shared" si="80"/>
        <v/>
      </c>
      <c r="I991" s="33" t="e">
        <f>IF(OR(A991="",B991=""),NA(),MAX(0,IF(A991-B991=0,SameDayCycleTimeSettingValue,(A991-B991) *24)))</f>
        <v>#N/A</v>
      </c>
      <c r="J991" s="33" t="e">
        <f>IF(OR(A991="",B991=""),NA(),MAX(0,IF(A991-B991=0,SameDayCycleTimeSettingValue,((A991-B991) *24)-(INT((A991-B991)) * (24-(FinishHour-StartHour))))))</f>
        <v>#N/A</v>
      </c>
      <c r="K991" s="3" t="e">
        <f ca="1">IF(OR(A991&lt;&gt;"",B991=""),NA(),MAX(0,IF(_xlfn.DAYS(NOW(),B991)=0,SameDayCycleTimeSettingValue,_xlfn.DAYS(NOW(),B991))))</f>
        <v>#N/A</v>
      </c>
    </row>
    <row r="992" spans="1:11" x14ac:dyDescent="0.25">
      <c r="A992" s="32" t="str">
        <f>IF(AND(TRIM(INDEX(CompletedDateValues,ROW(A992)))&lt;&gt;"",INDEX(CompletedDateValues,ROW(A992))&gt;0),INDEX(CompletedDateValues,ROW(A992)),"")</f>
        <v/>
      </c>
      <c r="B992" s="32" t="str">
        <f>IF(AND(TRIM(INDEX(StartDateValues,ROW(A992)))&lt;&gt;"",INDEX(StartDateValues,ROW(A992))&gt;0),INDEX(StartDateValues,ROW(A992)),"")</f>
        <v/>
      </c>
      <c r="C992" s="22" t="str">
        <f t="shared" si="76"/>
        <v/>
      </c>
      <c r="D992" s="3" t="str">
        <f t="shared" si="77"/>
        <v/>
      </c>
      <c r="E992" s="3" t="str">
        <f t="shared" si="78"/>
        <v/>
      </c>
      <c r="F992" s="3" t="str">
        <f t="shared" si="79"/>
        <v/>
      </c>
      <c r="G992" s="3" t="str">
        <f>IF(A992="","",IF(HOUR(A992)&lt;StartHour,StartHour,IF(HOUR(A992)&gt;FinishHour,FinishHour,HOUR(A992))))</f>
        <v/>
      </c>
      <c r="H992" s="3" t="str">
        <f t="shared" si="80"/>
        <v/>
      </c>
      <c r="I992" s="33" t="e">
        <f>IF(OR(A992="",B992=""),NA(),MAX(0,IF(A992-B992=0,SameDayCycleTimeSettingValue,(A992-B992) *24)))</f>
        <v>#N/A</v>
      </c>
      <c r="J992" s="33" t="e">
        <f>IF(OR(A992="",B992=""),NA(),MAX(0,IF(A992-B992=0,SameDayCycleTimeSettingValue,((A992-B992) *24)-(INT((A992-B992)) * (24-(FinishHour-StartHour))))))</f>
        <v>#N/A</v>
      </c>
      <c r="K992" s="3" t="e">
        <f ca="1">IF(OR(A992&lt;&gt;"",B992=""),NA(),MAX(0,IF(_xlfn.DAYS(NOW(),B992)=0,SameDayCycleTimeSettingValue,_xlfn.DAYS(NOW(),B992))))</f>
        <v>#N/A</v>
      </c>
    </row>
    <row r="993" spans="1:11" x14ac:dyDescent="0.25">
      <c r="A993" s="32" t="str">
        <f>IF(AND(TRIM(INDEX(CompletedDateValues,ROW(A993)))&lt;&gt;"",INDEX(CompletedDateValues,ROW(A993))&gt;0),INDEX(CompletedDateValues,ROW(A993)),"")</f>
        <v/>
      </c>
      <c r="B993" s="32" t="str">
        <f>IF(AND(TRIM(INDEX(StartDateValues,ROW(A993)))&lt;&gt;"",INDEX(StartDateValues,ROW(A993))&gt;0),INDEX(StartDateValues,ROW(A993)),"")</f>
        <v/>
      </c>
      <c r="C993" s="22" t="str">
        <f t="shared" si="76"/>
        <v/>
      </c>
      <c r="D993" s="3" t="str">
        <f t="shared" si="77"/>
        <v/>
      </c>
      <c r="E993" s="3" t="str">
        <f t="shared" si="78"/>
        <v/>
      </c>
      <c r="F993" s="3" t="str">
        <f t="shared" si="79"/>
        <v/>
      </c>
      <c r="G993" s="3" t="str">
        <f>IF(A993="","",IF(HOUR(A993)&lt;StartHour,StartHour,IF(HOUR(A993)&gt;FinishHour,FinishHour,HOUR(A993))))</f>
        <v/>
      </c>
      <c r="H993" s="3" t="str">
        <f t="shared" si="80"/>
        <v/>
      </c>
      <c r="I993" s="33" t="e">
        <f>IF(OR(A993="",B993=""),NA(),MAX(0,IF(A993-B993=0,SameDayCycleTimeSettingValue,(A993-B993) *24)))</f>
        <v>#N/A</v>
      </c>
      <c r="J993" s="33" t="e">
        <f>IF(OR(A993="",B993=""),NA(),MAX(0,IF(A993-B993=0,SameDayCycleTimeSettingValue,((A993-B993) *24)-(INT((A993-B993)) * (24-(FinishHour-StartHour))))))</f>
        <v>#N/A</v>
      </c>
      <c r="K993" s="3" t="e">
        <f ca="1">IF(OR(A993&lt;&gt;"",B993=""),NA(),MAX(0,IF(_xlfn.DAYS(NOW(),B993)=0,SameDayCycleTimeSettingValue,_xlfn.DAYS(NOW(),B993))))</f>
        <v>#N/A</v>
      </c>
    </row>
    <row r="994" spans="1:11" x14ac:dyDescent="0.25">
      <c r="A994" s="32" t="str">
        <f>IF(AND(TRIM(INDEX(CompletedDateValues,ROW(A994)))&lt;&gt;"",INDEX(CompletedDateValues,ROW(A994))&gt;0),INDEX(CompletedDateValues,ROW(A994)),"")</f>
        <v/>
      </c>
      <c r="B994" s="32" t="str">
        <f>IF(AND(TRIM(INDEX(StartDateValues,ROW(A994)))&lt;&gt;"",INDEX(StartDateValues,ROW(A994))&gt;0),INDEX(StartDateValues,ROW(A994)),"")</f>
        <v/>
      </c>
      <c r="C994" s="22" t="str">
        <f t="shared" si="76"/>
        <v/>
      </c>
      <c r="D994" s="3" t="str">
        <f t="shared" si="77"/>
        <v/>
      </c>
      <c r="E994" s="3" t="str">
        <f t="shared" si="78"/>
        <v/>
      </c>
      <c r="F994" s="3" t="str">
        <f t="shared" si="79"/>
        <v/>
      </c>
      <c r="G994" s="3" t="str">
        <f>IF(A994="","",IF(HOUR(A994)&lt;StartHour,StartHour,IF(HOUR(A994)&gt;FinishHour,FinishHour,HOUR(A994))))</f>
        <v/>
      </c>
      <c r="H994" s="3" t="str">
        <f t="shared" si="80"/>
        <v/>
      </c>
      <c r="I994" s="33" t="e">
        <f>IF(OR(A994="",B994=""),NA(),MAX(0,IF(A994-B994=0,SameDayCycleTimeSettingValue,(A994-B994) *24)))</f>
        <v>#N/A</v>
      </c>
      <c r="J994" s="33" t="e">
        <f>IF(OR(A994="",B994=""),NA(),MAX(0,IF(A994-B994=0,SameDayCycleTimeSettingValue,((A994-B994) *24)-(INT((A994-B994)) * (24-(FinishHour-StartHour))))))</f>
        <v>#N/A</v>
      </c>
      <c r="K994" s="3" t="e">
        <f ca="1">IF(OR(A994&lt;&gt;"",B994=""),NA(),MAX(0,IF(_xlfn.DAYS(NOW(),B994)=0,SameDayCycleTimeSettingValue,_xlfn.DAYS(NOW(),B994))))</f>
        <v>#N/A</v>
      </c>
    </row>
    <row r="995" spans="1:11" x14ac:dyDescent="0.25">
      <c r="A995" s="32" t="str">
        <f>IF(AND(TRIM(INDEX(CompletedDateValues,ROW(A995)))&lt;&gt;"",INDEX(CompletedDateValues,ROW(A995))&gt;0),INDEX(CompletedDateValues,ROW(A995)),"")</f>
        <v/>
      </c>
      <c r="B995" s="32" t="str">
        <f>IF(AND(TRIM(INDEX(StartDateValues,ROW(A995)))&lt;&gt;"",INDEX(StartDateValues,ROW(A995))&gt;0),INDEX(StartDateValues,ROW(A995)),"")</f>
        <v/>
      </c>
      <c r="C995" s="22" t="str">
        <f t="shared" si="76"/>
        <v/>
      </c>
      <c r="D995" s="3" t="str">
        <f t="shared" si="77"/>
        <v/>
      </c>
      <c r="E995" s="3" t="str">
        <f t="shared" si="78"/>
        <v/>
      </c>
      <c r="F995" s="3" t="str">
        <f t="shared" si="79"/>
        <v/>
      </c>
      <c r="G995" s="3" t="str">
        <f>IF(A995="","",IF(HOUR(A995)&lt;StartHour,StartHour,IF(HOUR(A995)&gt;FinishHour,FinishHour,HOUR(A995))))</f>
        <v/>
      </c>
      <c r="H995" s="3" t="str">
        <f t="shared" si="80"/>
        <v/>
      </c>
      <c r="I995" s="33" t="e">
        <f>IF(OR(A995="",B995=""),NA(),MAX(0,IF(A995-B995=0,SameDayCycleTimeSettingValue,(A995-B995) *24)))</f>
        <v>#N/A</v>
      </c>
      <c r="J995" s="33" t="e">
        <f>IF(OR(A995="",B995=""),NA(),MAX(0,IF(A995-B995=0,SameDayCycleTimeSettingValue,((A995-B995) *24)-(INT((A995-B995)) * (24-(FinishHour-StartHour))))))</f>
        <v>#N/A</v>
      </c>
      <c r="K995" s="3" t="e">
        <f ca="1">IF(OR(A995&lt;&gt;"",B995=""),NA(),MAX(0,IF(_xlfn.DAYS(NOW(),B995)=0,SameDayCycleTimeSettingValue,_xlfn.DAYS(NOW(),B995))))</f>
        <v>#N/A</v>
      </c>
    </row>
    <row r="996" spans="1:11" x14ac:dyDescent="0.25">
      <c r="A996" s="32" t="str">
        <f>IF(AND(TRIM(INDEX(CompletedDateValues,ROW(A996)))&lt;&gt;"",INDEX(CompletedDateValues,ROW(A996))&gt;0),INDEX(CompletedDateValues,ROW(A996)),"")</f>
        <v/>
      </c>
      <c r="B996" s="32" t="str">
        <f>IF(AND(TRIM(INDEX(StartDateValues,ROW(A996)))&lt;&gt;"",INDEX(StartDateValues,ROW(A996))&gt;0),INDEX(StartDateValues,ROW(A996)),"")</f>
        <v/>
      </c>
      <c r="C996" s="22" t="str">
        <f t="shared" si="76"/>
        <v/>
      </c>
      <c r="D996" s="3" t="str">
        <f t="shared" si="77"/>
        <v/>
      </c>
      <c r="E996" s="3" t="str">
        <f t="shared" si="78"/>
        <v/>
      </c>
      <c r="F996" s="3" t="str">
        <f t="shared" si="79"/>
        <v/>
      </c>
      <c r="G996" s="3" t="str">
        <f>IF(A996="","",IF(HOUR(A996)&lt;StartHour,StartHour,IF(HOUR(A996)&gt;FinishHour,FinishHour,HOUR(A996))))</f>
        <v/>
      </c>
      <c r="H996" s="3" t="str">
        <f t="shared" si="80"/>
        <v/>
      </c>
      <c r="I996" s="33" t="e">
        <f>IF(OR(A996="",B996=""),NA(),MAX(0,IF(A996-B996=0,SameDayCycleTimeSettingValue,(A996-B996) *24)))</f>
        <v>#N/A</v>
      </c>
      <c r="J996" s="33" t="e">
        <f>IF(OR(A996="",B996=""),NA(),MAX(0,IF(A996-B996=0,SameDayCycleTimeSettingValue,((A996-B996) *24)-(INT((A996-B996)) * (24-(FinishHour-StartHour))))))</f>
        <v>#N/A</v>
      </c>
      <c r="K996" s="3" t="e">
        <f ca="1">IF(OR(A996&lt;&gt;"",B996=""),NA(),MAX(0,IF(_xlfn.DAYS(NOW(),B996)=0,SameDayCycleTimeSettingValue,_xlfn.DAYS(NOW(),B996))))</f>
        <v>#N/A</v>
      </c>
    </row>
    <row r="997" spans="1:11" x14ac:dyDescent="0.25">
      <c r="A997" s="32" t="str">
        <f>IF(AND(TRIM(INDEX(CompletedDateValues,ROW(A997)))&lt;&gt;"",INDEX(CompletedDateValues,ROW(A997))&gt;0),INDEX(CompletedDateValues,ROW(A997)),"")</f>
        <v/>
      </c>
      <c r="B997" s="32" t="str">
        <f>IF(AND(TRIM(INDEX(StartDateValues,ROW(A997)))&lt;&gt;"",INDEX(StartDateValues,ROW(A997))&gt;0),INDEX(StartDateValues,ROW(A997)),"")</f>
        <v/>
      </c>
      <c r="C997" s="22" t="str">
        <f t="shared" si="76"/>
        <v/>
      </c>
      <c r="D997" s="3" t="str">
        <f t="shared" si="77"/>
        <v/>
      </c>
      <c r="E997" s="3" t="str">
        <f t="shared" si="78"/>
        <v/>
      </c>
      <c r="F997" s="3" t="str">
        <f t="shared" si="79"/>
        <v/>
      </c>
      <c r="G997" s="3" t="str">
        <f>IF(A997="","",IF(HOUR(A997)&lt;StartHour,StartHour,IF(HOUR(A997)&gt;FinishHour,FinishHour,HOUR(A997))))</f>
        <v/>
      </c>
      <c r="H997" s="3" t="str">
        <f t="shared" si="80"/>
        <v/>
      </c>
      <c r="I997" s="33" t="e">
        <f>IF(OR(A997="",B997=""),NA(),MAX(0,IF(A997-B997=0,SameDayCycleTimeSettingValue,(A997-B997) *24)))</f>
        <v>#N/A</v>
      </c>
      <c r="J997" s="33" t="e">
        <f>IF(OR(A997="",B997=""),NA(),MAX(0,IF(A997-B997=0,SameDayCycleTimeSettingValue,((A997-B997) *24)-(INT((A997-B997)) * (24-(FinishHour-StartHour))))))</f>
        <v>#N/A</v>
      </c>
      <c r="K997" s="3" t="e">
        <f ca="1">IF(OR(A997&lt;&gt;"",B997=""),NA(),MAX(0,IF(_xlfn.DAYS(NOW(),B997)=0,SameDayCycleTimeSettingValue,_xlfn.DAYS(NOW(),B997))))</f>
        <v>#N/A</v>
      </c>
    </row>
    <row r="998" spans="1:11" x14ac:dyDescent="0.25">
      <c r="A998" s="32" t="str">
        <f>IF(AND(TRIM(INDEX(CompletedDateValues,ROW(A998)))&lt;&gt;"",INDEX(CompletedDateValues,ROW(A998))&gt;0),INDEX(CompletedDateValues,ROW(A998)),"")</f>
        <v/>
      </c>
      <c r="B998" s="32" t="str">
        <f>IF(AND(TRIM(INDEX(StartDateValues,ROW(A998)))&lt;&gt;"",INDEX(StartDateValues,ROW(A998))&gt;0),INDEX(StartDateValues,ROW(A998)),"")</f>
        <v/>
      </c>
      <c r="C998" s="22" t="str">
        <f t="shared" si="76"/>
        <v/>
      </c>
      <c r="D998" s="3" t="str">
        <f t="shared" si="77"/>
        <v/>
      </c>
      <c r="E998" s="3" t="str">
        <f t="shared" si="78"/>
        <v/>
      </c>
      <c r="F998" s="3" t="str">
        <f t="shared" si="79"/>
        <v/>
      </c>
      <c r="G998" s="3" t="str">
        <f>IF(A998="","",IF(HOUR(A998)&lt;StartHour,StartHour,IF(HOUR(A998)&gt;FinishHour,FinishHour,HOUR(A998))))</f>
        <v/>
      </c>
      <c r="H998" s="3" t="str">
        <f t="shared" si="80"/>
        <v/>
      </c>
      <c r="I998" s="33" t="e">
        <f>IF(OR(A998="",B998=""),NA(),MAX(0,IF(A998-B998=0,SameDayCycleTimeSettingValue,(A998-B998) *24)))</f>
        <v>#N/A</v>
      </c>
      <c r="J998" s="33" t="e">
        <f>IF(OR(A998="",B998=""),NA(),MAX(0,IF(A998-B998=0,SameDayCycleTimeSettingValue,((A998-B998) *24)-(INT((A998-B998)) * (24-(FinishHour-StartHour))))))</f>
        <v>#N/A</v>
      </c>
      <c r="K998" s="3" t="e">
        <f ca="1">IF(OR(A998&lt;&gt;"",B998=""),NA(),MAX(0,IF(_xlfn.DAYS(NOW(),B998)=0,SameDayCycleTimeSettingValue,_xlfn.DAYS(NOW(),B998))))</f>
        <v>#N/A</v>
      </c>
    </row>
    <row r="999" spans="1:11" x14ac:dyDescent="0.25">
      <c r="A999" s="32" t="str">
        <f>IF(AND(TRIM(INDEX(CompletedDateValues,ROW(A999)))&lt;&gt;"",INDEX(CompletedDateValues,ROW(A999))&gt;0),INDEX(CompletedDateValues,ROW(A999)),"")</f>
        <v/>
      </c>
      <c r="B999" s="32" t="str">
        <f>IF(AND(TRIM(INDEX(StartDateValues,ROW(A999)))&lt;&gt;"",INDEX(StartDateValues,ROW(A999))&gt;0),INDEX(StartDateValues,ROW(A999)),"")</f>
        <v/>
      </c>
      <c r="C999" s="22" t="str">
        <f t="shared" si="76"/>
        <v/>
      </c>
      <c r="D999" s="3" t="str">
        <f t="shared" si="77"/>
        <v/>
      </c>
      <c r="E999" s="3" t="str">
        <f t="shared" si="78"/>
        <v/>
      </c>
      <c r="F999" s="3" t="str">
        <f t="shared" si="79"/>
        <v/>
      </c>
      <c r="G999" s="3" t="str">
        <f>IF(A999="","",IF(HOUR(A999)&lt;StartHour,StartHour,IF(HOUR(A999)&gt;FinishHour,FinishHour,HOUR(A999))))</f>
        <v/>
      </c>
      <c r="H999" s="3" t="str">
        <f t="shared" si="80"/>
        <v/>
      </c>
      <c r="I999" s="33" t="e">
        <f>IF(OR(A999="",B999=""),NA(),MAX(0,IF(A999-B999=0,SameDayCycleTimeSettingValue,(A999-B999) *24)))</f>
        <v>#N/A</v>
      </c>
      <c r="J999" s="33" t="e">
        <f>IF(OR(A999="",B999=""),NA(),MAX(0,IF(A999-B999=0,SameDayCycleTimeSettingValue,((A999-B999) *24)-(INT((A999-B999)) * (24-(FinishHour-StartHour))))))</f>
        <v>#N/A</v>
      </c>
      <c r="K999" s="3" t="e">
        <f ca="1">IF(OR(A999&lt;&gt;"",B999=""),NA(),MAX(0,IF(_xlfn.DAYS(NOW(),B999)=0,SameDayCycleTimeSettingValue,_xlfn.DAYS(NOW(),B999))))</f>
        <v>#N/A</v>
      </c>
    </row>
    <row r="1000" spans="1:11" x14ac:dyDescent="0.25">
      <c r="A1000" s="32" t="str">
        <f>IF(AND(TRIM(INDEX(CompletedDateValues,ROW(A1000)))&lt;&gt;"",INDEX(CompletedDateValues,ROW(A1000))&gt;0),INDEX(CompletedDateValues,ROW(A1000)),"")</f>
        <v/>
      </c>
      <c r="B1000" s="32" t="str">
        <f>IF(AND(TRIM(INDEX(StartDateValues,ROW(A1000)))&lt;&gt;"",INDEX(StartDateValues,ROW(A1000))&gt;0),INDEX(StartDateValues,ROW(A1000)),"")</f>
        <v/>
      </c>
      <c r="C1000" s="22" t="str">
        <f t="shared" si="76"/>
        <v/>
      </c>
      <c r="D1000" s="3" t="str">
        <f t="shared" si="77"/>
        <v/>
      </c>
      <c r="E1000" s="3" t="str">
        <f t="shared" si="78"/>
        <v/>
      </c>
      <c r="F1000" s="3" t="str">
        <f t="shared" si="79"/>
        <v/>
      </c>
      <c r="G1000" s="3" t="str">
        <f>IF(A1000="","",IF(HOUR(A1000)&lt;StartHour,StartHour,IF(HOUR(A1000)&gt;FinishHour,FinishHour,HOUR(A1000))))</f>
        <v/>
      </c>
      <c r="H1000" s="3" t="str">
        <f t="shared" si="80"/>
        <v/>
      </c>
      <c r="I1000" s="33" t="e">
        <f>IF(OR(A1000="",B1000=""),NA(),MAX(0,IF(A1000-B1000=0,SameDayCycleTimeSettingValue,(A1000-B1000) *24)))</f>
        <v>#N/A</v>
      </c>
      <c r="J1000" s="33" t="e">
        <f>IF(OR(A1000="",B1000=""),NA(),MAX(0,IF(A1000-B1000=0,SameDayCycleTimeSettingValue,((A1000-B1000) *24)-(INT((A1000-B1000)) * (24-(FinishHour-StartHour))))))</f>
        <v>#N/A</v>
      </c>
      <c r="K1000" s="3" t="e">
        <f ca="1">IF(OR(A1000&lt;&gt;"",B1000=""),NA(),MAX(0,IF(_xlfn.DAYS(NOW(),B1000)=0,SameDayCycleTimeSettingValue,_xlfn.DAYS(NOW(),B1000))))</f>
        <v>#N/A</v>
      </c>
    </row>
    <row r="1001" spans="1:11" x14ac:dyDescent="0.25">
      <c r="A1001" s="32" t="str">
        <f>IF(AND(TRIM(INDEX(CompletedDateValues,ROW(A1001)))&lt;&gt;"",INDEX(CompletedDateValues,ROW(A1001))&gt;0),INDEX(CompletedDateValues,ROW(A1001)),"")</f>
        <v/>
      </c>
      <c r="B1001" s="32" t="str">
        <f>IF(AND(TRIM(INDEX(StartDateValues,ROW(A1001)))&lt;&gt;"",INDEX(StartDateValues,ROW(A1001))&gt;0),INDEX(StartDateValues,ROW(A1001)),"")</f>
        <v/>
      </c>
      <c r="C1001" s="22" t="str">
        <f t="shared" si="76"/>
        <v/>
      </c>
      <c r="D1001" s="3" t="str">
        <f t="shared" si="77"/>
        <v/>
      </c>
      <c r="E1001" s="3" t="str">
        <f t="shared" si="78"/>
        <v/>
      </c>
      <c r="F1001" s="3" t="str">
        <f t="shared" si="79"/>
        <v/>
      </c>
      <c r="G1001" s="3" t="str">
        <f>IF(A1001="","",IF(HOUR(A1001)&lt;StartHour,StartHour,IF(HOUR(A1001)&gt;FinishHour,FinishHour,HOUR(A1001))))</f>
        <v/>
      </c>
      <c r="H1001" s="3" t="str">
        <f t="shared" si="80"/>
        <v/>
      </c>
      <c r="I1001" s="33" t="e">
        <f>IF(OR(A1001="",B1001=""),NA(),MAX(0,IF(A1001-B1001=0,SameDayCycleTimeSettingValue,(A1001-B1001) *24)))</f>
        <v>#N/A</v>
      </c>
      <c r="J1001" s="33" t="e">
        <f>IF(OR(A1001="",B1001=""),NA(),MAX(0,IF(A1001-B1001=0,SameDayCycleTimeSettingValue,((A1001-B1001) *24)-(INT((A1001-B1001)) * (24-(FinishHour-StartHour))))))</f>
        <v>#N/A</v>
      </c>
      <c r="K1001" s="3" t="e">
        <f ca="1">IF(OR(A1001&lt;&gt;"",B1001=""),NA(),MAX(0,IF(_xlfn.DAYS(NOW(),B1001)=0,SameDayCycleTimeSettingValue,_xlfn.DAYS(NOW(),B1001))))</f>
        <v>#N/A</v>
      </c>
    </row>
    <row r="1002" spans="1:11" x14ac:dyDescent="0.25">
      <c r="A1002" s="32" t="str">
        <f>IF(AND(TRIM(INDEX(CompletedDateValues,ROW(A1002)))&lt;&gt;"",INDEX(CompletedDateValues,ROW(A1002))&gt;0),INDEX(CompletedDateValues,ROW(A1002)),"")</f>
        <v/>
      </c>
      <c r="B1002" s="32" t="str">
        <f>IF(AND(TRIM(INDEX(StartDateValues,ROW(A1002)))&lt;&gt;"",INDEX(StartDateValues,ROW(A1002))&gt;0),INDEX(StartDateValues,ROW(A1002)),"")</f>
        <v/>
      </c>
      <c r="C1002" s="22" t="str">
        <f t="shared" si="76"/>
        <v/>
      </c>
      <c r="D1002" s="3" t="str">
        <f t="shared" si="77"/>
        <v/>
      </c>
      <c r="E1002" s="3" t="str">
        <f t="shared" si="78"/>
        <v/>
      </c>
      <c r="F1002" s="3" t="str">
        <f t="shared" si="79"/>
        <v/>
      </c>
      <c r="G1002" s="3" t="str">
        <f>IF(A1002="","",IF(HOUR(A1002)&lt;StartHour,StartHour,IF(HOUR(A1002)&gt;FinishHour,FinishHour,HOUR(A1002))))</f>
        <v/>
      </c>
      <c r="H1002" s="3" t="str">
        <f t="shared" si="80"/>
        <v/>
      </c>
      <c r="I1002" s="33" t="e">
        <f>IF(OR(A1002="",B1002=""),NA(),MAX(0,IF(A1002-B1002=0,SameDayCycleTimeSettingValue,(A1002-B1002) *24)))</f>
        <v>#N/A</v>
      </c>
      <c r="J1002" s="33" t="e">
        <f>IF(OR(A1002="",B1002=""),NA(),MAX(0,IF(A1002-B1002=0,SameDayCycleTimeSettingValue,((A1002-B1002) *24)-(INT((A1002-B1002)) * (24-(FinishHour-StartHour))))))</f>
        <v>#N/A</v>
      </c>
      <c r="K1002" s="3" t="e">
        <f ca="1">IF(OR(A1002&lt;&gt;"",B1002=""),NA(),MAX(0,IF(_xlfn.DAYS(NOW(),B1002)=0,SameDayCycleTimeSettingValue,_xlfn.DAYS(NOW(),B1002))))</f>
        <v>#N/A</v>
      </c>
    </row>
    <row r="1003" spans="1:11" x14ac:dyDescent="0.25">
      <c r="A1003" s="32" t="str">
        <f>IF(AND(TRIM(INDEX(CompletedDateValues,ROW(A1003)))&lt;&gt;"",INDEX(CompletedDateValues,ROW(A1003))&gt;0),INDEX(CompletedDateValues,ROW(A1003)),"")</f>
        <v/>
      </c>
      <c r="B1003" s="32" t="str">
        <f>IF(AND(TRIM(INDEX(StartDateValues,ROW(A1003)))&lt;&gt;"",INDEX(StartDateValues,ROW(A1003))&gt;0),INDEX(StartDateValues,ROW(A1003)),"")</f>
        <v/>
      </c>
      <c r="C1003" s="22" t="str">
        <f t="shared" si="76"/>
        <v/>
      </c>
      <c r="D1003" s="3" t="str">
        <f t="shared" si="77"/>
        <v/>
      </c>
      <c r="E1003" s="3" t="str">
        <f t="shared" si="78"/>
        <v/>
      </c>
      <c r="F1003" s="3" t="str">
        <f t="shared" si="79"/>
        <v/>
      </c>
      <c r="G1003" s="3" t="str">
        <f>IF(A1003="","",IF(HOUR(A1003)&lt;StartHour,StartHour,IF(HOUR(A1003)&gt;FinishHour,FinishHour,HOUR(A1003))))</f>
        <v/>
      </c>
      <c r="H1003" s="3" t="str">
        <f t="shared" si="80"/>
        <v/>
      </c>
      <c r="I1003" s="33" t="e">
        <f>IF(OR(A1003="",B1003=""),NA(),MAX(0,IF(A1003-B1003=0,SameDayCycleTimeSettingValue,(A1003-B1003) *24)))</f>
        <v>#N/A</v>
      </c>
      <c r="J1003" s="33" t="e">
        <f>IF(OR(A1003="",B1003=""),NA(),MAX(0,IF(A1003-B1003=0,SameDayCycleTimeSettingValue,((A1003-B1003) *24)-(INT((A1003-B1003)) * (24-(FinishHour-StartHour))))))</f>
        <v>#N/A</v>
      </c>
      <c r="K1003" s="3" t="e">
        <f ca="1">IF(OR(A1003&lt;&gt;"",B1003=""),NA(),MAX(0,IF(_xlfn.DAYS(NOW(),B1003)=0,SameDayCycleTimeSettingValue,_xlfn.DAYS(NOW(),B1003))))</f>
        <v>#N/A</v>
      </c>
    </row>
    <row r="1004" spans="1:11" x14ac:dyDescent="0.25">
      <c r="A1004" s="32" t="str">
        <f>IF(AND(TRIM(INDEX(CompletedDateValues,ROW(A1004)))&lt;&gt;"",INDEX(CompletedDateValues,ROW(A1004))&gt;0),INDEX(CompletedDateValues,ROW(A1004)),"")</f>
        <v/>
      </c>
      <c r="B1004" s="32" t="str">
        <f>IF(AND(TRIM(INDEX(StartDateValues,ROW(A1004)))&lt;&gt;"",INDEX(StartDateValues,ROW(A1004))&gt;0),INDEX(StartDateValues,ROW(A1004)),"")</f>
        <v/>
      </c>
      <c r="C1004" s="22" t="str">
        <f t="shared" si="76"/>
        <v/>
      </c>
      <c r="D1004" s="3" t="str">
        <f t="shared" si="77"/>
        <v/>
      </c>
      <c r="E1004" s="3" t="str">
        <f t="shared" si="78"/>
        <v/>
      </c>
      <c r="F1004" s="3" t="str">
        <f t="shared" si="79"/>
        <v/>
      </c>
      <c r="G1004" s="3" t="str">
        <f>IF(A1004="","",IF(HOUR(A1004)&lt;StartHour,StartHour,IF(HOUR(A1004)&gt;FinishHour,FinishHour,HOUR(A1004))))</f>
        <v/>
      </c>
      <c r="H1004" s="3" t="str">
        <f t="shared" si="80"/>
        <v/>
      </c>
      <c r="I1004" s="33" t="e">
        <f>IF(OR(A1004="",B1004=""),NA(),MAX(0,IF(A1004-B1004=0,SameDayCycleTimeSettingValue,(A1004-B1004) *24)))</f>
        <v>#N/A</v>
      </c>
      <c r="J1004" s="33" t="e">
        <f>IF(OR(A1004="",B1004=""),NA(),MAX(0,IF(A1004-B1004=0,SameDayCycleTimeSettingValue,((A1004-B1004) *24)-(INT((A1004-B1004)) * (24-(FinishHour-StartHour))))))</f>
        <v>#N/A</v>
      </c>
      <c r="K1004" s="3" t="e">
        <f ca="1">IF(OR(A1004&lt;&gt;"",B1004=""),NA(),MAX(0,IF(_xlfn.DAYS(NOW(),B1004)=0,SameDayCycleTimeSettingValue,_xlfn.DAYS(NOW(),B1004))))</f>
        <v>#N/A</v>
      </c>
    </row>
    <row r="1005" spans="1:11" x14ac:dyDescent="0.25">
      <c r="A1005" s="32" t="str">
        <f>IF(AND(TRIM(INDEX(CompletedDateValues,ROW(A1005)))&lt;&gt;"",INDEX(CompletedDateValues,ROW(A1005))&gt;0),INDEX(CompletedDateValues,ROW(A1005)),"")</f>
        <v/>
      </c>
      <c r="B1005" s="32" t="str">
        <f>IF(AND(TRIM(INDEX(StartDateValues,ROW(A1005)))&lt;&gt;"",INDEX(StartDateValues,ROW(A1005))&gt;0),INDEX(StartDateValues,ROW(A1005)),"")</f>
        <v/>
      </c>
      <c r="C1005" s="22" t="str">
        <f t="shared" si="76"/>
        <v/>
      </c>
      <c r="D1005" s="3" t="str">
        <f t="shared" si="77"/>
        <v/>
      </c>
      <c r="E1005" s="3" t="str">
        <f t="shared" si="78"/>
        <v/>
      </c>
      <c r="F1005" s="3" t="str">
        <f t="shared" si="79"/>
        <v/>
      </c>
      <c r="G1005" s="3" t="str">
        <f>IF(A1005="","",IF(HOUR(A1005)&lt;StartHour,StartHour,IF(HOUR(A1005)&gt;FinishHour,FinishHour,HOUR(A1005))))</f>
        <v/>
      </c>
      <c r="H1005" s="3" t="str">
        <f t="shared" si="80"/>
        <v/>
      </c>
      <c r="I1005" s="33" t="e">
        <f>IF(OR(A1005="",B1005=""),NA(),MAX(0,IF(A1005-B1005=0,SameDayCycleTimeSettingValue,(A1005-B1005) *24)))</f>
        <v>#N/A</v>
      </c>
      <c r="J1005" s="33" t="e">
        <f>IF(OR(A1005="",B1005=""),NA(),MAX(0,IF(A1005-B1005=0,SameDayCycleTimeSettingValue,((A1005-B1005) *24)-(INT((A1005-B1005)) * (24-(FinishHour-StartHour))))))</f>
        <v>#N/A</v>
      </c>
      <c r="K1005" s="3" t="e">
        <f ca="1">IF(OR(A1005&lt;&gt;"",B1005=""),NA(),MAX(0,IF(_xlfn.DAYS(NOW(),B1005)=0,SameDayCycleTimeSettingValue,_xlfn.DAYS(NOW(),B1005))))</f>
        <v>#N/A</v>
      </c>
    </row>
    <row r="1006" spans="1:11" x14ac:dyDescent="0.25">
      <c r="A1006" s="32" t="str">
        <f>IF(AND(TRIM(INDEX(CompletedDateValues,ROW(A1006)))&lt;&gt;"",INDEX(CompletedDateValues,ROW(A1006))&gt;0),INDEX(CompletedDateValues,ROW(A1006)),"")</f>
        <v/>
      </c>
      <c r="B1006" s="32" t="str">
        <f>IF(AND(TRIM(INDEX(StartDateValues,ROW(A1006)))&lt;&gt;"",INDEX(StartDateValues,ROW(A1006))&gt;0),INDEX(StartDateValues,ROW(A1006)),"")</f>
        <v/>
      </c>
      <c r="C1006" s="22" t="str">
        <f t="shared" si="76"/>
        <v/>
      </c>
      <c r="D1006" s="3" t="str">
        <f t="shared" si="77"/>
        <v/>
      </c>
      <c r="E1006" s="3" t="str">
        <f t="shared" si="78"/>
        <v/>
      </c>
      <c r="F1006" s="3" t="str">
        <f t="shared" si="79"/>
        <v/>
      </c>
      <c r="G1006" s="3" t="str">
        <f>IF(A1006="","",IF(HOUR(A1006)&lt;StartHour,StartHour,IF(HOUR(A1006)&gt;FinishHour,FinishHour,HOUR(A1006))))</f>
        <v/>
      </c>
      <c r="H1006" s="3" t="str">
        <f t="shared" si="80"/>
        <v/>
      </c>
      <c r="I1006" s="33" t="e">
        <f>IF(OR(A1006="",B1006=""),NA(),MAX(0,IF(A1006-B1006=0,SameDayCycleTimeSettingValue,(A1006-B1006) *24)))</f>
        <v>#N/A</v>
      </c>
      <c r="J1006" s="33" t="e">
        <f>IF(OR(A1006="",B1006=""),NA(),MAX(0,IF(A1006-B1006=0,SameDayCycleTimeSettingValue,((A1006-B1006) *24)-(INT((A1006-B1006)) * (24-(FinishHour-StartHour))))))</f>
        <v>#N/A</v>
      </c>
      <c r="K1006" s="3" t="e">
        <f ca="1">IF(OR(A1006&lt;&gt;"",B1006=""),NA(),MAX(0,IF(_xlfn.DAYS(NOW(),B1006)=0,SameDayCycleTimeSettingValue,_xlfn.DAYS(NOW(),B1006))))</f>
        <v>#N/A</v>
      </c>
    </row>
    <row r="1007" spans="1:11" x14ac:dyDescent="0.25">
      <c r="A1007" s="32" t="str">
        <f>IF(AND(TRIM(INDEX(CompletedDateValues,ROW(A1007)))&lt;&gt;"",INDEX(CompletedDateValues,ROW(A1007))&gt;0),INDEX(CompletedDateValues,ROW(A1007)),"")</f>
        <v/>
      </c>
      <c r="B1007" s="32" t="str">
        <f>IF(AND(TRIM(INDEX(StartDateValues,ROW(A1007)))&lt;&gt;"",INDEX(StartDateValues,ROW(A1007))&gt;0),INDEX(StartDateValues,ROW(A1007)),"")</f>
        <v/>
      </c>
      <c r="C1007" s="22" t="str">
        <f t="shared" si="76"/>
        <v/>
      </c>
      <c r="D1007" s="3" t="str">
        <f t="shared" si="77"/>
        <v/>
      </c>
      <c r="E1007" s="3" t="str">
        <f t="shared" si="78"/>
        <v/>
      </c>
      <c r="F1007" s="3" t="str">
        <f t="shared" si="79"/>
        <v/>
      </c>
      <c r="G1007" s="3" t="str">
        <f>IF(A1007="","",IF(HOUR(A1007)&lt;StartHour,StartHour,IF(HOUR(A1007)&gt;FinishHour,FinishHour,HOUR(A1007))))</f>
        <v/>
      </c>
      <c r="H1007" s="3" t="str">
        <f t="shared" si="80"/>
        <v/>
      </c>
      <c r="I1007" s="33" t="e">
        <f>IF(OR(A1007="",B1007=""),NA(),MAX(0,IF(A1007-B1007=0,SameDayCycleTimeSettingValue,(A1007-B1007) *24)))</f>
        <v>#N/A</v>
      </c>
      <c r="J1007" s="33" t="e">
        <f>IF(OR(A1007="",B1007=""),NA(),MAX(0,IF(A1007-B1007=0,SameDayCycleTimeSettingValue,((A1007-B1007) *24)-(INT((A1007-B1007)) * (24-(FinishHour-StartHour))))))</f>
        <v>#N/A</v>
      </c>
      <c r="K1007" s="3" t="e">
        <f ca="1">IF(OR(A1007&lt;&gt;"",B1007=""),NA(),MAX(0,IF(_xlfn.DAYS(NOW(),B1007)=0,SameDayCycleTimeSettingValue,_xlfn.DAYS(NOW(),B1007))))</f>
        <v>#N/A</v>
      </c>
    </row>
    <row r="1008" spans="1:11" x14ac:dyDescent="0.25">
      <c r="A1008" s="32" t="str">
        <f>IF(AND(TRIM(INDEX(CompletedDateValues,ROW(A1008)))&lt;&gt;"",INDEX(CompletedDateValues,ROW(A1008))&gt;0),INDEX(CompletedDateValues,ROW(A1008)),"")</f>
        <v/>
      </c>
      <c r="B1008" s="32" t="str">
        <f>IF(AND(TRIM(INDEX(StartDateValues,ROW(A1008)))&lt;&gt;"",INDEX(StartDateValues,ROW(A1008))&gt;0),INDEX(StartDateValues,ROW(A1008)),"")</f>
        <v/>
      </c>
      <c r="C1008" s="22" t="str">
        <f t="shared" si="76"/>
        <v/>
      </c>
      <c r="D1008" s="3" t="str">
        <f t="shared" si="77"/>
        <v/>
      </c>
      <c r="E1008" s="3" t="str">
        <f t="shared" si="78"/>
        <v/>
      </c>
      <c r="F1008" s="3" t="str">
        <f t="shared" si="79"/>
        <v/>
      </c>
      <c r="G1008" s="3" t="str">
        <f>IF(A1008="","",IF(HOUR(A1008)&lt;StartHour,StartHour,IF(HOUR(A1008)&gt;FinishHour,FinishHour,HOUR(A1008))))</f>
        <v/>
      </c>
      <c r="H1008" s="3" t="str">
        <f t="shared" si="80"/>
        <v/>
      </c>
      <c r="I1008" s="33" t="e">
        <f>IF(OR(A1008="",B1008=""),NA(),MAX(0,IF(A1008-B1008=0,SameDayCycleTimeSettingValue,(A1008-B1008) *24)))</f>
        <v>#N/A</v>
      </c>
      <c r="J1008" s="33" t="e">
        <f>IF(OR(A1008="",B1008=""),NA(),MAX(0,IF(A1008-B1008=0,SameDayCycleTimeSettingValue,((A1008-B1008) *24)-(INT((A1008-B1008)) * (24-(FinishHour-StartHour))))))</f>
        <v>#N/A</v>
      </c>
      <c r="K1008" s="3" t="e">
        <f ca="1">IF(OR(A1008&lt;&gt;"",B1008=""),NA(),MAX(0,IF(_xlfn.DAYS(NOW(),B1008)=0,SameDayCycleTimeSettingValue,_xlfn.DAYS(NOW(),B1008))))</f>
        <v>#N/A</v>
      </c>
    </row>
    <row r="1009" spans="1:11" x14ac:dyDescent="0.25">
      <c r="A1009" s="32" t="str">
        <f>IF(AND(TRIM(INDEX(CompletedDateValues,ROW(A1009)))&lt;&gt;"",INDEX(CompletedDateValues,ROW(A1009))&gt;0),INDEX(CompletedDateValues,ROW(A1009)),"")</f>
        <v/>
      </c>
      <c r="B1009" s="32" t="str">
        <f>IF(AND(TRIM(INDEX(StartDateValues,ROW(A1009)))&lt;&gt;"",INDEX(StartDateValues,ROW(A1009))&gt;0),INDEX(StartDateValues,ROW(A1009)),"")</f>
        <v/>
      </c>
      <c r="C1009" s="22" t="str">
        <f t="shared" si="76"/>
        <v/>
      </c>
      <c r="D1009" s="3" t="str">
        <f t="shared" si="77"/>
        <v/>
      </c>
      <c r="E1009" s="3" t="str">
        <f t="shared" si="78"/>
        <v/>
      </c>
      <c r="F1009" s="3" t="str">
        <f t="shared" si="79"/>
        <v/>
      </c>
      <c r="G1009" s="3" t="str">
        <f>IF(A1009="","",IF(HOUR(A1009)&lt;StartHour,StartHour,IF(HOUR(A1009)&gt;FinishHour,FinishHour,HOUR(A1009))))</f>
        <v/>
      </c>
      <c r="H1009" s="3" t="str">
        <f t="shared" si="80"/>
        <v/>
      </c>
      <c r="I1009" s="33" t="e">
        <f>IF(OR(A1009="",B1009=""),NA(),MAX(0,IF(A1009-B1009=0,SameDayCycleTimeSettingValue,(A1009-B1009) *24)))</f>
        <v>#N/A</v>
      </c>
      <c r="J1009" s="33" t="e">
        <f>IF(OR(A1009="",B1009=""),NA(),MAX(0,IF(A1009-B1009=0,SameDayCycleTimeSettingValue,((A1009-B1009) *24)-(INT((A1009-B1009)) * (24-(FinishHour-StartHour))))))</f>
        <v>#N/A</v>
      </c>
      <c r="K1009" s="3" t="e">
        <f ca="1">IF(OR(A1009&lt;&gt;"",B1009=""),NA(),MAX(0,IF(_xlfn.DAYS(NOW(),B1009)=0,SameDayCycleTimeSettingValue,_xlfn.DAYS(NOW(),B1009))))</f>
        <v>#N/A</v>
      </c>
    </row>
    <row r="1010" spans="1:11" x14ac:dyDescent="0.25">
      <c r="A1010" s="32" t="str">
        <f>IF(AND(TRIM(INDEX(CompletedDateValues,ROW(A1010)))&lt;&gt;"",INDEX(CompletedDateValues,ROW(A1010))&gt;0),INDEX(CompletedDateValues,ROW(A1010)),"")</f>
        <v/>
      </c>
      <c r="B1010" s="32" t="str">
        <f>IF(AND(TRIM(INDEX(StartDateValues,ROW(A1010)))&lt;&gt;"",INDEX(StartDateValues,ROW(A1010))&gt;0),INDEX(StartDateValues,ROW(A1010)),"")</f>
        <v/>
      </c>
      <c r="C1010" s="22" t="str">
        <f t="shared" si="76"/>
        <v/>
      </c>
      <c r="D1010" s="3" t="str">
        <f t="shared" si="77"/>
        <v/>
      </c>
      <c r="E1010" s="3" t="str">
        <f t="shared" si="78"/>
        <v/>
      </c>
      <c r="F1010" s="3" t="str">
        <f t="shared" si="79"/>
        <v/>
      </c>
      <c r="G1010" s="3" t="str">
        <f>IF(A1010="","",IF(HOUR(A1010)&lt;StartHour,StartHour,IF(HOUR(A1010)&gt;FinishHour,FinishHour,HOUR(A1010))))</f>
        <v/>
      </c>
      <c r="H1010" s="3" t="str">
        <f t="shared" si="80"/>
        <v/>
      </c>
      <c r="I1010" s="33" t="e">
        <f>IF(OR(A1010="",B1010=""),NA(),MAX(0,IF(A1010-B1010=0,SameDayCycleTimeSettingValue,(A1010-B1010) *24)))</f>
        <v>#N/A</v>
      </c>
      <c r="J1010" s="33" t="e">
        <f>IF(OR(A1010="",B1010=""),NA(),MAX(0,IF(A1010-B1010=0,SameDayCycleTimeSettingValue,((A1010-B1010) *24)-(INT((A1010-B1010)) * (24-(FinishHour-StartHour))))))</f>
        <v>#N/A</v>
      </c>
      <c r="K1010" s="3" t="e">
        <f ca="1">IF(OR(A1010&lt;&gt;"",B1010=""),NA(),MAX(0,IF(_xlfn.DAYS(NOW(),B1010)=0,SameDayCycleTimeSettingValue,_xlfn.DAYS(NOW(),B1010))))</f>
        <v>#N/A</v>
      </c>
    </row>
    <row r="1011" spans="1:11" x14ac:dyDescent="0.25">
      <c r="A1011" s="32" t="str">
        <f>IF(AND(TRIM(INDEX(CompletedDateValues,ROW(A1011)))&lt;&gt;"",INDEX(CompletedDateValues,ROW(A1011))&gt;0),INDEX(CompletedDateValues,ROW(A1011)),"")</f>
        <v/>
      </c>
      <c r="B1011" s="32" t="str">
        <f>IF(AND(TRIM(INDEX(StartDateValues,ROW(A1011)))&lt;&gt;"",INDEX(StartDateValues,ROW(A1011))&gt;0),INDEX(StartDateValues,ROW(A1011)),"")</f>
        <v/>
      </c>
      <c r="C1011" s="22" t="str">
        <f t="shared" si="76"/>
        <v/>
      </c>
      <c r="D1011" s="3" t="str">
        <f t="shared" si="77"/>
        <v/>
      </c>
      <c r="E1011" s="3" t="str">
        <f t="shared" si="78"/>
        <v/>
      </c>
      <c r="F1011" s="3" t="str">
        <f t="shared" si="79"/>
        <v/>
      </c>
      <c r="G1011" s="3" t="str">
        <f>IF(A1011="","",IF(HOUR(A1011)&lt;StartHour,StartHour,IF(HOUR(A1011)&gt;FinishHour,FinishHour,HOUR(A1011))))</f>
        <v/>
      </c>
      <c r="H1011" s="3" t="str">
        <f t="shared" si="80"/>
        <v/>
      </c>
      <c r="I1011" s="33" t="e">
        <f>IF(OR(A1011="",B1011=""),NA(),MAX(0,IF(A1011-B1011=0,SameDayCycleTimeSettingValue,(A1011-B1011) *24)))</f>
        <v>#N/A</v>
      </c>
      <c r="J1011" s="33" t="e">
        <f>IF(OR(A1011="",B1011=""),NA(),MAX(0,IF(A1011-B1011=0,SameDayCycleTimeSettingValue,((A1011-B1011) *24)-(INT((A1011-B1011)) * (24-(FinishHour-StartHour))))))</f>
        <v>#N/A</v>
      </c>
      <c r="K1011" s="3" t="e">
        <f ca="1">IF(OR(A1011&lt;&gt;"",B1011=""),NA(),MAX(0,IF(_xlfn.DAYS(NOW(),B1011)=0,SameDayCycleTimeSettingValue,_xlfn.DAYS(NOW(),B1011))))</f>
        <v>#N/A</v>
      </c>
    </row>
    <row r="1012" spans="1:11" x14ac:dyDescent="0.25">
      <c r="A1012" s="32" t="str">
        <f>IF(AND(TRIM(INDEX(CompletedDateValues,ROW(A1012)))&lt;&gt;"",INDEX(CompletedDateValues,ROW(A1012))&gt;0),INDEX(CompletedDateValues,ROW(A1012)),"")</f>
        <v/>
      </c>
      <c r="B1012" s="32" t="str">
        <f>IF(AND(TRIM(INDEX(StartDateValues,ROW(A1012)))&lt;&gt;"",INDEX(StartDateValues,ROW(A1012))&gt;0),INDEX(StartDateValues,ROW(A1012)),"")</f>
        <v/>
      </c>
      <c r="C1012" s="22" t="str">
        <f t="shared" si="76"/>
        <v/>
      </c>
      <c r="D1012" s="3" t="str">
        <f t="shared" si="77"/>
        <v/>
      </c>
      <c r="E1012" s="3" t="str">
        <f t="shared" si="78"/>
        <v/>
      </c>
      <c r="F1012" s="3" t="str">
        <f t="shared" si="79"/>
        <v/>
      </c>
      <c r="G1012" s="3" t="str">
        <f>IF(A1012="","",IF(HOUR(A1012)&lt;StartHour,StartHour,IF(HOUR(A1012)&gt;FinishHour,FinishHour,HOUR(A1012))))</f>
        <v/>
      </c>
      <c r="H1012" s="3" t="str">
        <f t="shared" si="80"/>
        <v/>
      </c>
      <c r="I1012" s="33" t="e">
        <f>IF(OR(A1012="",B1012=""),NA(),MAX(0,IF(A1012-B1012=0,SameDayCycleTimeSettingValue,(A1012-B1012) *24)))</f>
        <v>#N/A</v>
      </c>
      <c r="J1012" s="33" t="e">
        <f>IF(OR(A1012="",B1012=""),NA(),MAX(0,IF(A1012-B1012=0,SameDayCycleTimeSettingValue,((A1012-B1012) *24)-(INT((A1012-B1012)) * (24-(FinishHour-StartHour))))))</f>
        <v>#N/A</v>
      </c>
      <c r="K1012" s="3" t="e">
        <f ca="1">IF(OR(A1012&lt;&gt;"",B1012=""),NA(),MAX(0,IF(_xlfn.DAYS(NOW(),B1012)=0,SameDayCycleTimeSettingValue,_xlfn.DAYS(NOW(),B1012))))</f>
        <v>#N/A</v>
      </c>
    </row>
    <row r="1013" spans="1:11" x14ac:dyDescent="0.25">
      <c r="A1013" s="32" t="str">
        <f>IF(AND(TRIM(INDEX(CompletedDateValues,ROW(A1013)))&lt;&gt;"",INDEX(CompletedDateValues,ROW(A1013))&gt;0),INDEX(CompletedDateValues,ROW(A1013)),"")</f>
        <v/>
      </c>
      <c r="B1013" s="32" t="str">
        <f>IF(AND(TRIM(INDEX(StartDateValues,ROW(A1013)))&lt;&gt;"",INDEX(StartDateValues,ROW(A1013))&gt;0),INDEX(StartDateValues,ROW(A1013)),"")</f>
        <v/>
      </c>
      <c r="C1013" s="22" t="str">
        <f t="shared" si="76"/>
        <v/>
      </c>
      <c r="D1013" s="3" t="str">
        <f t="shared" si="77"/>
        <v/>
      </c>
      <c r="E1013" s="3" t="str">
        <f t="shared" si="78"/>
        <v/>
      </c>
      <c r="F1013" s="3" t="str">
        <f t="shared" si="79"/>
        <v/>
      </c>
      <c r="G1013" s="3" t="str">
        <f>IF(A1013="","",IF(HOUR(A1013)&lt;StartHour,StartHour,IF(HOUR(A1013)&gt;FinishHour,FinishHour,HOUR(A1013))))</f>
        <v/>
      </c>
      <c r="H1013" s="3" t="str">
        <f t="shared" si="80"/>
        <v/>
      </c>
      <c r="I1013" s="33" t="e">
        <f>IF(OR(A1013="",B1013=""),NA(),MAX(0,IF(A1013-B1013=0,SameDayCycleTimeSettingValue,(A1013-B1013) *24)))</f>
        <v>#N/A</v>
      </c>
      <c r="J1013" s="33" t="e">
        <f>IF(OR(A1013="",B1013=""),NA(),MAX(0,IF(A1013-B1013=0,SameDayCycleTimeSettingValue,((A1013-B1013) *24)-(INT((A1013-B1013)) * (24-(FinishHour-StartHour))))))</f>
        <v>#N/A</v>
      </c>
      <c r="K1013" s="3" t="e">
        <f ca="1">IF(OR(A1013&lt;&gt;"",B1013=""),NA(),MAX(0,IF(_xlfn.DAYS(NOW(),B1013)=0,SameDayCycleTimeSettingValue,_xlfn.DAYS(NOW(),B1013))))</f>
        <v>#N/A</v>
      </c>
    </row>
    <row r="1014" spans="1:11" x14ac:dyDescent="0.25">
      <c r="A1014" s="32" t="str">
        <f>IF(AND(TRIM(INDEX(CompletedDateValues,ROW(A1014)))&lt;&gt;"",INDEX(CompletedDateValues,ROW(A1014))&gt;0),INDEX(CompletedDateValues,ROW(A1014)),"")</f>
        <v/>
      </c>
      <c r="B1014" s="32" t="str">
        <f>IF(AND(TRIM(INDEX(StartDateValues,ROW(A1014)))&lt;&gt;"",INDEX(StartDateValues,ROW(A1014))&gt;0),INDEX(StartDateValues,ROW(A1014)),"")</f>
        <v/>
      </c>
      <c r="C1014" s="22" t="str">
        <f t="shared" si="76"/>
        <v/>
      </c>
      <c r="D1014" s="3" t="str">
        <f t="shared" si="77"/>
        <v/>
      </c>
      <c r="E1014" s="3" t="str">
        <f t="shared" si="78"/>
        <v/>
      </c>
      <c r="F1014" s="3" t="str">
        <f t="shared" si="79"/>
        <v/>
      </c>
      <c r="G1014" s="3" t="str">
        <f>IF(A1014="","",IF(HOUR(A1014)&lt;StartHour,StartHour,IF(HOUR(A1014)&gt;FinishHour,FinishHour,HOUR(A1014))))</f>
        <v/>
      </c>
      <c r="H1014" s="3" t="str">
        <f t="shared" si="80"/>
        <v/>
      </c>
      <c r="I1014" s="33" t="e">
        <f>IF(OR(A1014="",B1014=""),NA(),MAX(0,IF(A1014-B1014=0,SameDayCycleTimeSettingValue,(A1014-B1014) *24)))</f>
        <v>#N/A</v>
      </c>
      <c r="J1014" s="33" t="e">
        <f>IF(OR(A1014="",B1014=""),NA(),MAX(0,IF(A1014-B1014=0,SameDayCycleTimeSettingValue,((A1014-B1014) *24)-(INT((A1014-B1014)) * (24-(FinishHour-StartHour))))))</f>
        <v>#N/A</v>
      </c>
      <c r="K1014" s="3" t="e">
        <f ca="1">IF(OR(A1014&lt;&gt;"",B1014=""),NA(),MAX(0,IF(_xlfn.DAYS(NOW(),B1014)=0,SameDayCycleTimeSettingValue,_xlfn.DAYS(NOW(),B1014))))</f>
        <v>#N/A</v>
      </c>
    </row>
    <row r="1015" spans="1:11" x14ac:dyDescent="0.25">
      <c r="A1015" s="32" t="str">
        <f>IF(AND(TRIM(INDEX(CompletedDateValues,ROW(A1015)))&lt;&gt;"",INDEX(CompletedDateValues,ROW(A1015))&gt;0),INDEX(CompletedDateValues,ROW(A1015)),"")</f>
        <v/>
      </c>
      <c r="B1015" s="32" t="str">
        <f>IF(AND(TRIM(INDEX(StartDateValues,ROW(A1015)))&lt;&gt;"",INDEX(StartDateValues,ROW(A1015))&gt;0),INDEX(StartDateValues,ROW(A1015)),"")</f>
        <v/>
      </c>
      <c r="C1015" s="22" t="str">
        <f t="shared" si="76"/>
        <v/>
      </c>
      <c r="D1015" s="3" t="str">
        <f t="shared" si="77"/>
        <v/>
      </c>
      <c r="E1015" s="3" t="str">
        <f t="shared" si="78"/>
        <v/>
      </c>
      <c r="F1015" s="3" t="str">
        <f t="shared" si="79"/>
        <v/>
      </c>
      <c r="G1015" s="3" t="str">
        <f>IF(A1015="","",IF(HOUR(A1015)&lt;StartHour,StartHour,IF(HOUR(A1015)&gt;FinishHour,FinishHour,HOUR(A1015))))</f>
        <v/>
      </c>
      <c r="H1015" s="3" t="str">
        <f t="shared" si="80"/>
        <v/>
      </c>
      <c r="I1015" s="33" t="e">
        <f>IF(OR(A1015="",B1015=""),NA(),MAX(0,IF(A1015-B1015=0,SameDayCycleTimeSettingValue,(A1015-B1015) *24)))</f>
        <v>#N/A</v>
      </c>
      <c r="J1015" s="33" t="e">
        <f>IF(OR(A1015="",B1015=""),NA(),MAX(0,IF(A1015-B1015=0,SameDayCycleTimeSettingValue,((A1015-B1015) *24)-(INT((A1015-B1015)) * (24-(FinishHour-StartHour))))))</f>
        <v>#N/A</v>
      </c>
      <c r="K1015" s="3" t="e">
        <f ca="1">IF(OR(A1015&lt;&gt;"",B1015=""),NA(),MAX(0,IF(_xlfn.DAYS(NOW(),B1015)=0,SameDayCycleTimeSettingValue,_xlfn.DAYS(NOW(),B1015))))</f>
        <v>#N/A</v>
      </c>
    </row>
    <row r="1016" spans="1:11" x14ac:dyDescent="0.25">
      <c r="A1016" s="32" t="str">
        <f>IF(AND(TRIM(INDEX(CompletedDateValues,ROW(A1016)))&lt;&gt;"",INDEX(CompletedDateValues,ROW(A1016))&gt;0),INDEX(CompletedDateValues,ROW(A1016)),"")</f>
        <v/>
      </c>
      <c r="B1016" s="32" t="str">
        <f>IF(AND(TRIM(INDEX(StartDateValues,ROW(A1016)))&lt;&gt;"",INDEX(StartDateValues,ROW(A1016))&gt;0),INDEX(StartDateValues,ROW(A1016)),"")</f>
        <v/>
      </c>
      <c r="C1016" s="22" t="str">
        <f t="shared" si="76"/>
        <v/>
      </c>
      <c r="D1016" s="3" t="str">
        <f t="shared" si="77"/>
        <v/>
      </c>
      <c r="E1016" s="3" t="str">
        <f t="shared" si="78"/>
        <v/>
      </c>
      <c r="F1016" s="3" t="str">
        <f t="shared" si="79"/>
        <v/>
      </c>
      <c r="G1016" s="3" t="str">
        <f>IF(A1016="","",IF(HOUR(A1016)&lt;StartHour,StartHour,IF(HOUR(A1016)&gt;FinishHour,FinishHour,HOUR(A1016))))</f>
        <v/>
      </c>
      <c r="H1016" s="3" t="str">
        <f t="shared" si="80"/>
        <v/>
      </c>
      <c r="I1016" s="33" t="e">
        <f>IF(OR(A1016="",B1016=""),NA(),MAX(0,IF(A1016-B1016=0,SameDayCycleTimeSettingValue,(A1016-B1016) *24)))</f>
        <v>#N/A</v>
      </c>
      <c r="J1016" s="33" t="e">
        <f>IF(OR(A1016="",B1016=""),NA(),MAX(0,IF(A1016-B1016=0,SameDayCycleTimeSettingValue,((A1016-B1016) *24)-(INT((A1016-B1016)) * (24-(FinishHour-StartHour))))))</f>
        <v>#N/A</v>
      </c>
      <c r="K1016" s="3" t="e">
        <f ca="1">IF(OR(A1016&lt;&gt;"",B1016=""),NA(),MAX(0,IF(_xlfn.DAYS(NOW(),B1016)=0,SameDayCycleTimeSettingValue,_xlfn.DAYS(NOW(),B1016))))</f>
        <v>#N/A</v>
      </c>
    </row>
    <row r="1017" spans="1:11" x14ac:dyDescent="0.25">
      <c r="A1017" s="32" t="str">
        <f>IF(AND(TRIM(INDEX(CompletedDateValues,ROW(A1017)))&lt;&gt;"",INDEX(CompletedDateValues,ROW(A1017))&gt;0),INDEX(CompletedDateValues,ROW(A1017)),"")</f>
        <v/>
      </c>
      <c r="B1017" s="32" t="str">
        <f>IF(AND(TRIM(INDEX(StartDateValues,ROW(A1017)))&lt;&gt;"",INDEX(StartDateValues,ROW(A1017))&gt;0),INDEX(StartDateValues,ROW(A1017)),"")</f>
        <v/>
      </c>
      <c r="C1017" s="22" t="str">
        <f t="shared" si="76"/>
        <v/>
      </c>
      <c r="D1017" s="3" t="str">
        <f t="shared" si="77"/>
        <v/>
      </c>
      <c r="E1017" s="3" t="str">
        <f t="shared" si="78"/>
        <v/>
      </c>
      <c r="F1017" s="3" t="str">
        <f t="shared" si="79"/>
        <v/>
      </c>
      <c r="G1017" s="3" t="str">
        <f>IF(A1017="","",IF(HOUR(A1017)&lt;StartHour,StartHour,IF(HOUR(A1017)&gt;FinishHour,FinishHour,HOUR(A1017))))</f>
        <v/>
      </c>
      <c r="H1017" s="3" t="str">
        <f t="shared" si="80"/>
        <v/>
      </c>
      <c r="I1017" s="33" t="e">
        <f>IF(OR(A1017="",B1017=""),NA(),MAX(0,IF(A1017-B1017=0,SameDayCycleTimeSettingValue,(A1017-B1017) *24)))</f>
        <v>#N/A</v>
      </c>
      <c r="J1017" s="33" t="e">
        <f>IF(OR(A1017="",B1017=""),NA(),MAX(0,IF(A1017-B1017=0,SameDayCycleTimeSettingValue,((A1017-B1017) *24)-(INT((A1017-B1017)) * (24-(FinishHour-StartHour))))))</f>
        <v>#N/A</v>
      </c>
      <c r="K1017" s="3" t="e">
        <f ca="1">IF(OR(A1017&lt;&gt;"",B1017=""),NA(),MAX(0,IF(_xlfn.DAYS(NOW(),B1017)=0,SameDayCycleTimeSettingValue,_xlfn.DAYS(NOW(),B1017))))</f>
        <v>#N/A</v>
      </c>
    </row>
    <row r="1018" spans="1:11" x14ac:dyDescent="0.25">
      <c r="A1018" s="32" t="str">
        <f>IF(AND(TRIM(INDEX(CompletedDateValues,ROW(A1018)))&lt;&gt;"",INDEX(CompletedDateValues,ROW(A1018))&gt;0),INDEX(CompletedDateValues,ROW(A1018)),"")</f>
        <v/>
      </c>
      <c r="B1018" s="32" t="str">
        <f>IF(AND(TRIM(INDEX(StartDateValues,ROW(A1018)))&lt;&gt;"",INDEX(StartDateValues,ROW(A1018))&gt;0),INDEX(StartDateValues,ROW(A1018)),"")</f>
        <v/>
      </c>
      <c r="C1018" s="22" t="str">
        <f t="shared" si="76"/>
        <v/>
      </c>
      <c r="D1018" s="3" t="str">
        <f t="shared" si="77"/>
        <v/>
      </c>
      <c r="E1018" s="3" t="str">
        <f t="shared" si="78"/>
        <v/>
      </c>
      <c r="F1018" s="3" t="str">
        <f t="shared" si="79"/>
        <v/>
      </c>
      <c r="G1018" s="3" t="str">
        <f>IF(A1018="","",IF(HOUR(A1018)&lt;StartHour,StartHour,IF(HOUR(A1018)&gt;FinishHour,FinishHour,HOUR(A1018))))</f>
        <v/>
      </c>
      <c r="H1018" s="3" t="str">
        <f t="shared" si="80"/>
        <v/>
      </c>
      <c r="I1018" s="33" t="e">
        <f>IF(OR(A1018="",B1018=""),NA(),MAX(0,IF(A1018-B1018=0,SameDayCycleTimeSettingValue,(A1018-B1018) *24)))</f>
        <v>#N/A</v>
      </c>
      <c r="J1018" s="33" t="e">
        <f>IF(OR(A1018="",B1018=""),NA(),MAX(0,IF(A1018-B1018=0,SameDayCycleTimeSettingValue,((A1018-B1018) *24)-(INT((A1018-B1018)) * (24-(FinishHour-StartHour))))))</f>
        <v>#N/A</v>
      </c>
      <c r="K1018" s="3" t="e">
        <f ca="1">IF(OR(A1018&lt;&gt;"",B1018=""),NA(),MAX(0,IF(_xlfn.DAYS(NOW(),B1018)=0,SameDayCycleTimeSettingValue,_xlfn.DAYS(NOW(),B1018))))</f>
        <v>#N/A</v>
      </c>
    </row>
    <row r="1019" spans="1:11" x14ac:dyDescent="0.25">
      <c r="A1019" s="32" t="str">
        <f>IF(AND(TRIM(INDEX(CompletedDateValues,ROW(A1019)))&lt;&gt;"",INDEX(CompletedDateValues,ROW(A1019))&gt;0),INDEX(CompletedDateValues,ROW(A1019)),"")</f>
        <v/>
      </c>
      <c r="B1019" s="32" t="str">
        <f>IF(AND(TRIM(INDEX(StartDateValues,ROW(A1019)))&lt;&gt;"",INDEX(StartDateValues,ROW(A1019))&gt;0),INDEX(StartDateValues,ROW(A1019)),"")</f>
        <v/>
      </c>
      <c r="C1019" s="22" t="str">
        <f t="shared" si="76"/>
        <v/>
      </c>
      <c r="D1019" s="3" t="str">
        <f t="shared" si="77"/>
        <v/>
      </c>
      <c r="E1019" s="3" t="str">
        <f t="shared" si="78"/>
        <v/>
      </c>
      <c r="F1019" s="3" t="str">
        <f t="shared" si="79"/>
        <v/>
      </c>
      <c r="G1019" s="3" t="str">
        <f>IF(A1019="","",IF(HOUR(A1019)&lt;StartHour,StartHour,IF(HOUR(A1019)&gt;FinishHour,FinishHour,HOUR(A1019))))</f>
        <v/>
      </c>
      <c r="H1019" s="3" t="str">
        <f t="shared" si="80"/>
        <v/>
      </c>
      <c r="I1019" s="33" t="e">
        <f>IF(OR(A1019="",B1019=""),NA(),MAX(0,IF(A1019-B1019=0,SameDayCycleTimeSettingValue,(A1019-B1019) *24)))</f>
        <v>#N/A</v>
      </c>
      <c r="J1019" s="33" t="e">
        <f>IF(OR(A1019="",B1019=""),NA(),MAX(0,IF(A1019-B1019=0,SameDayCycleTimeSettingValue,((A1019-B1019) *24)-(INT((A1019-B1019)) * (24-(FinishHour-StartHour))))))</f>
        <v>#N/A</v>
      </c>
      <c r="K1019" s="3" t="e">
        <f ca="1">IF(OR(A1019&lt;&gt;"",B1019=""),NA(),MAX(0,IF(_xlfn.DAYS(NOW(),B1019)=0,SameDayCycleTimeSettingValue,_xlfn.DAYS(NOW(),B1019))))</f>
        <v>#N/A</v>
      </c>
    </row>
    <row r="1020" spans="1:11" x14ac:dyDescent="0.25">
      <c r="A1020" s="32" t="str">
        <f>IF(AND(TRIM(INDEX(CompletedDateValues,ROW(A1020)))&lt;&gt;"",INDEX(CompletedDateValues,ROW(A1020))&gt;0),INDEX(CompletedDateValues,ROW(A1020)),"")</f>
        <v/>
      </c>
      <c r="B1020" s="32" t="str">
        <f>IF(AND(TRIM(INDEX(StartDateValues,ROW(A1020)))&lt;&gt;"",INDEX(StartDateValues,ROW(A1020))&gt;0),INDEX(StartDateValues,ROW(A1020)),"")</f>
        <v/>
      </c>
      <c r="C1020" s="22" t="str">
        <f t="shared" si="76"/>
        <v/>
      </c>
      <c r="D1020" s="3" t="str">
        <f t="shared" si="77"/>
        <v/>
      </c>
      <c r="E1020" s="3" t="str">
        <f t="shared" si="78"/>
        <v/>
      </c>
      <c r="F1020" s="3" t="str">
        <f t="shared" si="79"/>
        <v/>
      </c>
      <c r="G1020" s="3" t="str">
        <f>IF(A1020="","",IF(HOUR(A1020)&lt;StartHour,StartHour,IF(HOUR(A1020)&gt;FinishHour,FinishHour,HOUR(A1020))))</f>
        <v/>
      </c>
      <c r="H1020" s="3" t="str">
        <f t="shared" si="80"/>
        <v/>
      </c>
      <c r="I1020" s="33" t="e">
        <f>IF(OR(A1020="",B1020=""),NA(),MAX(0,IF(A1020-B1020=0,SameDayCycleTimeSettingValue,(A1020-B1020) *24)))</f>
        <v>#N/A</v>
      </c>
      <c r="J1020" s="33" t="e">
        <f>IF(OR(A1020="",B1020=""),NA(),MAX(0,IF(A1020-B1020=0,SameDayCycleTimeSettingValue,((A1020-B1020) *24)-(INT((A1020-B1020)) * (24-(FinishHour-StartHour))))))</f>
        <v>#N/A</v>
      </c>
      <c r="K1020" s="3" t="e">
        <f ca="1">IF(OR(A1020&lt;&gt;"",B1020=""),NA(),MAX(0,IF(_xlfn.DAYS(NOW(),B1020)=0,SameDayCycleTimeSettingValue,_xlfn.DAYS(NOW(),B1020))))</f>
        <v>#N/A</v>
      </c>
    </row>
    <row r="1021" spans="1:11" x14ac:dyDescent="0.25">
      <c r="A1021" s="32" t="str">
        <f>IF(AND(TRIM(INDEX(CompletedDateValues,ROW(A1021)))&lt;&gt;"",INDEX(CompletedDateValues,ROW(A1021))&gt;0),INDEX(CompletedDateValues,ROW(A1021)),"")</f>
        <v/>
      </c>
      <c r="B1021" s="32" t="str">
        <f>IF(AND(TRIM(INDEX(StartDateValues,ROW(A1021)))&lt;&gt;"",INDEX(StartDateValues,ROW(A1021))&gt;0),INDEX(StartDateValues,ROW(A1021)),"")</f>
        <v/>
      </c>
      <c r="C1021" s="22" t="str">
        <f t="shared" si="76"/>
        <v/>
      </c>
      <c r="D1021" s="3" t="str">
        <f t="shared" si="77"/>
        <v/>
      </c>
      <c r="E1021" s="3" t="str">
        <f t="shared" si="78"/>
        <v/>
      </c>
      <c r="F1021" s="3" t="str">
        <f t="shared" si="79"/>
        <v/>
      </c>
      <c r="G1021" s="3" t="str">
        <f>IF(A1021="","",IF(HOUR(A1021)&lt;StartHour,StartHour,IF(HOUR(A1021)&gt;FinishHour,FinishHour,HOUR(A1021))))</f>
        <v/>
      </c>
      <c r="H1021" s="3" t="str">
        <f t="shared" si="80"/>
        <v/>
      </c>
      <c r="I1021" s="33" t="e">
        <f>IF(OR(A1021="",B1021=""),NA(),MAX(0,IF(A1021-B1021=0,SameDayCycleTimeSettingValue,(A1021-B1021) *24)))</f>
        <v>#N/A</v>
      </c>
      <c r="J1021" s="33" t="e">
        <f>IF(OR(A1021="",B1021=""),NA(),MAX(0,IF(A1021-B1021=0,SameDayCycleTimeSettingValue,((A1021-B1021) *24)-(INT((A1021-B1021)) * (24-(FinishHour-StartHour))))))</f>
        <v>#N/A</v>
      </c>
      <c r="K1021" s="3" t="e">
        <f ca="1">IF(OR(A1021&lt;&gt;"",B1021=""),NA(),MAX(0,IF(_xlfn.DAYS(NOW(),B1021)=0,SameDayCycleTimeSettingValue,_xlfn.DAYS(NOW(),B1021))))</f>
        <v>#N/A</v>
      </c>
    </row>
    <row r="1022" spans="1:11" x14ac:dyDescent="0.25">
      <c r="A1022" s="32" t="str">
        <f>IF(AND(TRIM(INDEX(CompletedDateValues,ROW(A1022)))&lt;&gt;"",INDEX(CompletedDateValues,ROW(A1022))&gt;0),INDEX(CompletedDateValues,ROW(A1022)),"")</f>
        <v/>
      </c>
      <c r="B1022" s="32" t="str">
        <f>IF(AND(TRIM(INDEX(StartDateValues,ROW(A1022)))&lt;&gt;"",INDEX(StartDateValues,ROW(A1022))&gt;0),INDEX(StartDateValues,ROW(A1022)),"")</f>
        <v/>
      </c>
      <c r="C1022" s="22" t="str">
        <f t="shared" si="76"/>
        <v/>
      </c>
      <c r="D1022" s="3" t="str">
        <f t="shared" si="77"/>
        <v/>
      </c>
      <c r="E1022" s="3" t="str">
        <f t="shared" si="78"/>
        <v/>
      </c>
      <c r="F1022" s="3" t="str">
        <f t="shared" si="79"/>
        <v/>
      </c>
      <c r="G1022" s="3" t="str">
        <f>IF(A1022="","",IF(HOUR(A1022)&lt;StartHour,StartHour,IF(HOUR(A1022)&gt;FinishHour,FinishHour,HOUR(A1022))))</f>
        <v/>
      </c>
      <c r="H1022" s="3" t="str">
        <f t="shared" si="80"/>
        <v/>
      </c>
      <c r="I1022" s="33" t="e">
        <f>IF(OR(A1022="",B1022=""),NA(),MAX(0,IF(A1022-B1022=0,SameDayCycleTimeSettingValue,(A1022-B1022) *24)))</f>
        <v>#N/A</v>
      </c>
      <c r="J1022" s="33" t="e">
        <f>IF(OR(A1022="",B1022=""),NA(),MAX(0,IF(A1022-B1022=0,SameDayCycleTimeSettingValue,((A1022-B1022) *24)-(INT((A1022-B1022)) * (24-(FinishHour-StartHour))))))</f>
        <v>#N/A</v>
      </c>
      <c r="K1022" s="3" t="e">
        <f ca="1">IF(OR(A1022&lt;&gt;"",B1022=""),NA(),MAX(0,IF(_xlfn.DAYS(NOW(),B1022)=0,SameDayCycleTimeSettingValue,_xlfn.DAYS(NOW(),B1022))))</f>
        <v>#N/A</v>
      </c>
    </row>
    <row r="1023" spans="1:11" x14ac:dyDescent="0.25">
      <c r="A1023" s="32" t="str">
        <f>IF(AND(TRIM(INDEX(CompletedDateValues,ROW(A1023)))&lt;&gt;"",INDEX(CompletedDateValues,ROW(A1023))&gt;0),INDEX(CompletedDateValues,ROW(A1023)),"")</f>
        <v/>
      </c>
      <c r="B1023" s="32" t="str">
        <f>IF(AND(TRIM(INDEX(StartDateValues,ROW(A1023)))&lt;&gt;"",INDEX(StartDateValues,ROW(A1023))&gt;0),INDEX(StartDateValues,ROW(A1023)),"")</f>
        <v/>
      </c>
      <c r="C1023" s="22" t="str">
        <f t="shared" si="76"/>
        <v/>
      </c>
      <c r="D1023" s="3" t="str">
        <f t="shared" si="77"/>
        <v/>
      </c>
      <c r="E1023" s="3" t="str">
        <f t="shared" si="78"/>
        <v/>
      </c>
      <c r="F1023" s="3" t="str">
        <f t="shared" si="79"/>
        <v/>
      </c>
      <c r="G1023" s="3" t="str">
        <f>IF(A1023="","",IF(HOUR(A1023)&lt;StartHour,StartHour,IF(HOUR(A1023)&gt;FinishHour,FinishHour,HOUR(A1023))))</f>
        <v/>
      </c>
      <c r="H1023" s="3" t="str">
        <f t="shared" si="80"/>
        <v/>
      </c>
      <c r="I1023" s="33" t="e">
        <f>IF(OR(A1023="",B1023=""),NA(),MAX(0,IF(A1023-B1023=0,SameDayCycleTimeSettingValue,(A1023-B1023) *24)))</f>
        <v>#N/A</v>
      </c>
      <c r="J1023" s="33" t="e">
        <f>IF(OR(A1023="",B1023=""),NA(),MAX(0,IF(A1023-B1023=0,SameDayCycleTimeSettingValue,((A1023-B1023) *24)-(INT((A1023-B1023)) * (24-(FinishHour-StartHour))))))</f>
        <v>#N/A</v>
      </c>
      <c r="K1023" s="3" t="e">
        <f ca="1">IF(OR(A1023&lt;&gt;"",B1023=""),NA(),MAX(0,IF(_xlfn.DAYS(NOW(),B1023)=0,SameDayCycleTimeSettingValue,_xlfn.DAYS(NOW(),B1023))))</f>
        <v>#N/A</v>
      </c>
    </row>
    <row r="1024" spans="1:11" x14ac:dyDescent="0.25">
      <c r="A1024" s="32" t="str">
        <f>IF(AND(TRIM(INDEX(CompletedDateValues,ROW(A1024)))&lt;&gt;"",INDEX(CompletedDateValues,ROW(A1024))&gt;0),INDEX(CompletedDateValues,ROW(A1024)),"")</f>
        <v/>
      </c>
      <c r="B1024" s="32" t="str">
        <f>IF(AND(TRIM(INDEX(StartDateValues,ROW(A1024)))&lt;&gt;"",INDEX(StartDateValues,ROW(A1024))&gt;0),INDEX(StartDateValues,ROW(A1024)),"")</f>
        <v/>
      </c>
      <c r="C1024" s="22" t="str">
        <f t="shared" si="76"/>
        <v/>
      </c>
      <c r="D1024" s="3" t="str">
        <f t="shared" si="77"/>
        <v/>
      </c>
      <c r="E1024" s="3" t="str">
        <f t="shared" si="78"/>
        <v/>
      </c>
      <c r="F1024" s="3" t="str">
        <f t="shared" si="79"/>
        <v/>
      </c>
      <c r="G1024" s="3" t="str">
        <f>IF(A1024="","",IF(HOUR(A1024)&lt;StartHour,StartHour,IF(HOUR(A1024)&gt;FinishHour,FinishHour,HOUR(A1024))))</f>
        <v/>
      </c>
      <c r="H1024" s="3" t="str">
        <f t="shared" si="80"/>
        <v/>
      </c>
      <c r="I1024" s="33" t="e">
        <f>IF(OR(A1024="",B1024=""),NA(),MAX(0,IF(A1024-B1024=0,SameDayCycleTimeSettingValue,(A1024-B1024) *24)))</f>
        <v>#N/A</v>
      </c>
      <c r="J1024" s="33" t="e">
        <f>IF(OR(A1024="",B1024=""),NA(),MAX(0,IF(A1024-B1024=0,SameDayCycleTimeSettingValue,((A1024-B1024) *24)-(INT((A1024-B1024)) * (24-(FinishHour-StartHour))))))</f>
        <v>#N/A</v>
      </c>
      <c r="K1024" s="3" t="e">
        <f ca="1">IF(OR(A1024&lt;&gt;"",B1024=""),NA(),MAX(0,IF(_xlfn.DAYS(NOW(),B1024)=0,SameDayCycleTimeSettingValue,_xlfn.DAYS(NOW(),B1024))))</f>
        <v>#N/A</v>
      </c>
    </row>
    <row r="1025" spans="1:11" x14ac:dyDescent="0.25">
      <c r="A1025" s="32" t="str">
        <f>IF(AND(TRIM(INDEX(CompletedDateValues,ROW(A1025)))&lt;&gt;"",INDEX(CompletedDateValues,ROW(A1025))&gt;0),INDEX(CompletedDateValues,ROW(A1025)),"")</f>
        <v/>
      </c>
      <c r="B1025" s="32" t="str">
        <f>IF(AND(TRIM(INDEX(StartDateValues,ROW(A1025)))&lt;&gt;"",INDEX(StartDateValues,ROW(A1025))&gt;0),INDEX(StartDateValues,ROW(A1025)),"")</f>
        <v/>
      </c>
      <c r="C1025" s="22" t="str">
        <f t="shared" si="76"/>
        <v/>
      </c>
      <c r="D1025" s="3" t="str">
        <f t="shared" si="77"/>
        <v/>
      </c>
      <c r="E1025" s="3" t="str">
        <f t="shared" si="78"/>
        <v/>
      </c>
      <c r="F1025" s="3" t="str">
        <f t="shared" si="79"/>
        <v/>
      </c>
      <c r="G1025" s="3" t="str">
        <f>IF(A1025="","",IF(HOUR(A1025)&lt;StartHour,StartHour,IF(HOUR(A1025)&gt;FinishHour,FinishHour,HOUR(A1025))))</f>
        <v/>
      </c>
      <c r="H1025" s="3" t="str">
        <f t="shared" si="80"/>
        <v/>
      </c>
      <c r="I1025" s="33" t="e">
        <f>IF(OR(A1025="",B1025=""),NA(),MAX(0,IF(A1025-B1025=0,SameDayCycleTimeSettingValue,(A1025-B1025) *24)))</f>
        <v>#N/A</v>
      </c>
      <c r="J1025" s="33" t="e">
        <f>IF(OR(A1025="",B1025=""),NA(),MAX(0,IF(A1025-B1025=0,SameDayCycleTimeSettingValue,((A1025-B1025) *24)-(INT((A1025-B1025)) * (24-(FinishHour-StartHour))))))</f>
        <v>#N/A</v>
      </c>
      <c r="K1025" s="3" t="e">
        <f ca="1">IF(OR(A1025&lt;&gt;"",B1025=""),NA(),MAX(0,IF(_xlfn.DAYS(NOW(),B1025)=0,SameDayCycleTimeSettingValue,_xlfn.DAYS(NOW(),B1025))))</f>
        <v>#N/A</v>
      </c>
    </row>
    <row r="1026" spans="1:11" x14ac:dyDescent="0.25">
      <c r="A1026" s="32" t="str">
        <f>IF(AND(TRIM(INDEX(CompletedDateValues,ROW(A1026)))&lt;&gt;"",INDEX(CompletedDateValues,ROW(A1026))&gt;0),INDEX(CompletedDateValues,ROW(A1026)),"")</f>
        <v/>
      </c>
      <c r="B1026" s="32" t="str">
        <f>IF(AND(TRIM(INDEX(StartDateValues,ROW(A1026)))&lt;&gt;"",INDEX(StartDateValues,ROW(A1026))&gt;0),INDEX(StartDateValues,ROW(A1026)),"")</f>
        <v/>
      </c>
      <c r="C1026" s="22" t="str">
        <f t="shared" si="76"/>
        <v/>
      </c>
      <c r="D1026" s="3" t="str">
        <f t="shared" si="77"/>
        <v/>
      </c>
      <c r="E1026" s="3" t="str">
        <f t="shared" si="78"/>
        <v/>
      </c>
      <c r="F1026" s="3" t="str">
        <f t="shared" si="79"/>
        <v/>
      </c>
      <c r="G1026" s="3" t="str">
        <f>IF(A1026="","",IF(HOUR(A1026)&lt;StartHour,StartHour,IF(HOUR(A1026)&gt;FinishHour,FinishHour,HOUR(A1026))))</f>
        <v/>
      </c>
      <c r="H1026" s="3" t="str">
        <f t="shared" si="80"/>
        <v/>
      </c>
      <c r="I1026" s="33" t="e">
        <f>IF(OR(A1026="",B1026=""),NA(),MAX(0,IF(A1026-B1026=0,SameDayCycleTimeSettingValue,(A1026-B1026) *24)))</f>
        <v>#N/A</v>
      </c>
      <c r="J1026" s="33" t="e">
        <f>IF(OR(A1026="",B1026=""),NA(),MAX(0,IF(A1026-B1026=0,SameDayCycleTimeSettingValue,((A1026-B1026) *24)-(INT((A1026-B1026)) * (24-(FinishHour-StartHour))))))</f>
        <v>#N/A</v>
      </c>
      <c r="K1026" s="3" t="e">
        <f ca="1">IF(OR(A1026&lt;&gt;"",B1026=""),NA(),MAX(0,IF(_xlfn.DAYS(NOW(),B1026)=0,SameDayCycleTimeSettingValue,_xlfn.DAYS(NOW(),B1026))))</f>
        <v>#N/A</v>
      </c>
    </row>
    <row r="1027" spans="1:11" x14ac:dyDescent="0.25">
      <c r="A1027" s="32" t="str">
        <f>IF(AND(TRIM(INDEX(CompletedDateValues,ROW(A1027)))&lt;&gt;"",INDEX(CompletedDateValues,ROW(A1027))&gt;0),INDEX(CompletedDateValues,ROW(A1027)),"")</f>
        <v/>
      </c>
      <c r="B1027" s="32" t="str">
        <f>IF(AND(TRIM(INDEX(StartDateValues,ROW(A1027)))&lt;&gt;"",INDEX(StartDateValues,ROW(A1027))&gt;0),INDEX(StartDateValues,ROW(A1027)),"")</f>
        <v/>
      </c>
      <c r="C1027" s="22" t="str">
        <f t="shared" ref="C1027:C1090" si="81">IF(AND(TRIM(INDEX(WorkTypeValues,ROW(A1027)))&lt;&gt;"",INDEX(WorkTypeValues,ROW(A1027))&gt;0),INDEX(WorkTypeValues,ROW(A1027)),"")</f>
        <v/>
      </c>
      <c r="D1027" s="3" t="str">
        <f t="shared" ref="D1027:D1090" si="82">IF(A1027="", "",YEAR(A1027))</f>
        <v/>
      </c>
      <c r="E1027" s="3" t="str">
        <f t="shared" ref="E1027:E1090" si="83">IF(A1027="","",MONTH(A1027))</f>
        <v/>
      </c>
      <c r="F1027" s="3" t="str">
        <f t="shared" ref="F1027:F1090" si="84">IF(A1027="","",DAY(A1027))</f>
        <v/>
      </c>
      <c r="G1027" s="3" t="str">
        <f>IF(A1027="","",IF(HOUR(A1027)&lt;StartHour,StartHour,IF(HOUR(A1027)&gt;FinishHour,FinishHour,HOUR(A1027))))</f>
        <v/>
      </c>
      <c r="H1027" s="3" t="str">
        <f t="shared" ref="H1027:H1090" si="85">IF(D1027="","",D1027&amp;"-"&amp;TEXT(E1027,"00") &amp;"-"&amp;TEXT(F1027,"00") &amp;"-"&amp;TEXT(G1027,"00"))</f>
        <v/>
      </c>
      <c r="I1027" s="33" t="e">
        <f>IF(OR(A1027="",B1027=""),NA(),MAX(0,IF(A1027-B1027=0,SameDayCycleTimeSettingValue,(A1027-B1027) *24)))</f>
        <v>#N/A</v>
      </c>
      <c r="J1027" s="33" t="e">
        <f>IF(OR(A1027="",B1027=""),NA(),MAX(0,IF(A1027-B1027=0,SameDayCycleTimeSettingValue,((A1027-B1027) *24)-(INT((A1027-B1027)) * (24-(FinishHour-StartHour))))))</f>
        <v>#N/A</v>
      </c>
      <c r="K1027" s="3" t="e">
        <f ca="1">IF(OR(A1027&lt;&gt;"",B1027=""),NA(),MAX(0,IF(_xlfn.DAYS(NOW(),B1027)=0,SameDayCycleTimeSettingValue,_xlfn.DAYS(NOW(),B1027))))</f>
        <v>#N/A</v>
      </c>
    </row>
    <row r="1028" spans="1:11" x14ac:dyDescent="0.25">
      <c r="A1028" s="32" t="str">
        <f>IF(AND(TRIM(INDEX(CompletedDateValues,ROW(A1028)))&lt;&gt;"",INDEX(CompletedDateValues,ROW(A1028))&gt;0),INDEX(CompletedDateValues,ROW(A1028)),"")</f>
        <v/>
      </c>
      <c r="B1028" s="32" t="str">
        <f>IF(AND(TRIM(INDEX(StartDateValues,ROW(A1028)))&lt;&gt;"",INDEX(StartDateValues,ROW(A1028))&gt;0),INDEX(StartDateValues,ROW(A1028)),"")</f>
        <v/>
      </c>
      <c r="C1028" s="22" t="str">
        <f t="shared" si="81"/>
        <v/>
      </c>
      <c r="D1028" s="3" t="str">
        <f t="shared" si="82"/>
        <v/>
      </c>
      <c r="E1028" s="3" t="str">
        <f t="shared" si="83"/>
        <v/>
      </c>
      <c r="F1028" s="3" t="str">
        <f t="shared" si="84"/>
        <v/>
      </c>
      <c r="G1028" s="3" t="str">
        <f>IF(A1028="","",IF(HOUR(A1028)&lt;StartHour,StartHour,IF(HOUR(A1028)&gt;FinishHour,FinishHour,HOUR(A1028))))</f>
        <v/>
      </c>
      <c r="H1028" s="3" t="str">
        <f t="shared" si="85"/>
        <v/>
      </c>
      <c r="I1028" s="33" t="e">
        <f>IF(OR(A1028="",B1028=""),NA(),MAX(0,IF(A1028-B1028=0,SameDayCycleTimeSettingValue,(A1028-B1028) *24)))</f>
        <v>#N/A</v>
      </c>
      <c r="J1028" s="33" t="e">
        <f>IF(OR(A1028="",B1028=""),NA(),MAX(0,IF(A1028-B1028=0,SameDayCycleTimeSettingValue,((A1028-B1028) *24)-(INT((A1028-B1028)) * (24-(FinishHour-StartHour))))))</f>
        <v>#N/A</v>
      </c>
      <c r="K1028" s="3" t="e">
        <f ca="1">IF(OR(A1028&lt;&gt;"",B1028=""),NA(),MAX(0,IF(_xlfn.DAYS(NOW(),B1028)=0,SameDayCycleTimeSettingValue,_xlfn.DAYS(NOW(),B1028))))</f>
        <v>#N/A</v>
      </c>
    </row>
    <row r="1029" spans="1:11" x14ac:dyDescent="0.25">
      <c r="A1029" s="32" t="str">
        <f>IF(AND(TRIM(INDEX(CompletedDateValues,ROW(A1029)))&lt;&gt;"",INDEX(CompletedDateValues,ROW(A1029))&gt;0),INDEX(CompletedDateValues,ROW(A1029)),"")</f>
        <v/>
      </c>
      <c r="B1029" s="32" t="str">
        <f>IF(AND(TRIM(INDEX(StartDateValues,ROW(A1029)))&lt;&gt;"",INDEX(StartDateValues,ROW(A1029))&gt;0),INDEX(StartDateValues,ROW(A1029)),"")</f>
        <v/>
      </c>
      <c r="C1029" s="22" t="str">
        <f t="shared" si="81"/>
        <v/>
      </c>
      <c r="D1029" s="3" t="str">
        <f t="shared" si="82"/>
        <v/>
      </c>
      <c r="E1029" s="3" t="str">
        <f t="shared" si="83"/>
        <v/>
      </c>
      <c r="F1029" s="3" t="str">
        <f t="shared" si="84"/>
        <v/>
      </c>
      <c r="G1029" s="3" t="str">
        <f>IF(A1029="","",IF(HOUR(A1029)&lt;StartHour,StartHour,IF(HOUR(A1029)&gt;FinishHour,FinishHour,HOUR(A1029))))</f>
        <v/>
      </c>
      <c r="H1029" s="3" t="str">
        <f t="shared" si="85"/>
        <v/>
      </c>
      <c r="I1029" s="33" t="e">
        <f>IF(OR(A1029="",B1029=""),NA(),MAX(0,IF(A1029-B1029=0,SameDayCycleTimeSettingValue,(A1029-B1029) *24)))</f>
        <v>#N/A</v>
      </c>
      <c r="J1029" s="33" t="e">
        <f>IF(OR(A1029="",B1029=""),NA(),MAX(0,IF(A1029-B1029=0,SameDayCycleTimeSettingValue,((A1029-B1029) *24)-(INT((A1029-B1029)) * (24-(FinishHour-StartHour))))))</f>
        <v>#N/A</v>
      </c>
      <c r="K1029" s="3" t="e">
        <f ca="1">IF(OR(A1029&lt;&gt;"",B1029=""),NA(),MAX(0,IF(_xlfn.DAYS(NOW(),B1029)=0,SameDayCycleTimeSettingValue,_xlfn.DAYS(NOW(),B1029))))</f>
        <v>#N/A</v>
      </c>
    </row>
    <row r="1030" spans="1:11" x14ac:dyDescent="0.25">
      <c r="A1030" s="32" t="str">
        <f>IF(AND(TRIM(INDEX(CompletedDateValues,ROW(A1030)))&lt;&gt;"",INDEX(CompletedDateValues,ROW(A1030))&gt;0),INDEX(CompletedDateValues,ROW(A1030)),"")</f>
        <v/>
      </c>
      <c r="B1030" s="32" t="str">
        <f>IF(AND(TRIM(INDEX(StartDateValues,ROW(A1030)))&lt;&gt;"",INDEX(StartDateValues,ROW(A1030))&gt;0),INDEX(StartDateValues,ROW(A1030)),"")</f>
        <v/>
      </c>
      <c r="C1030" s="22" t="str">
        <f t="shared" si="81"/>
        <v/>
      </c>
      <c r="D1030" s="3" t="str">
        <f t="shared" si="82"/>
        <v/>
      </c>
      <c r="E1030" s="3" t="str">
        <f t="shared" si="83"/>
        <v/>
      </c>
      <c r="F1030" s="3" t="str">
        <f t="shared" si="84"/>
        <v/>
      </c>
      <c r="G1030" s="3" t="str">
        <f>IF(A1030="","",IF(HOUR(A1030)&lt;StartHour,StartHour,IF(HOUR(A1030)&gt;FinishHour,FinishHour,HOUR(A1030))))</f>
        <v/>
      </c>
      <c r="H1030" s="3" t="str">
        <f t="shared" si="85"/>
        <v/>
      </c>
      <c r="I1030" s="33" t="e">
        <f>IF(OR(A1030="",B1030=""),NA(),MAX(0,IF(A1030-B1030=0,SameDayCycleTimeSettingValue,(A1030-B1030) *24)))</f>
        <v>#N/A</v>
      </c>
      <c r="J1030" s="33" t="e">
        <f>IF(OR(A1030="",B1030=""),NA(),MAX(0,IF(A1030-B1030=0,SameDayCycleTimeSettingValue,((A1030-B1030) *24)-(INT((A1030-B1030)) * (24-(FinishHour-StartHour))))))</f>
        <v>#N/A</v>
      </c>
      <c r="K1030" s="3" t="e">
        <f ca="1">IF(OR(A1030&lt;&gt;"",B1030=""),NA(),MAX(0,IF(_xlfn.DAYS(NOW(),B1030)=0,SameDayCycleTimeSettingValue,_xlfn.DAYS(NOW(),B1030))))</f>
        <v>#N/A</v>
      </c>
    </row>
    <row r="1031" spans="1:11" x14ac:dyDescent="0.25">
      <c r="A1031" s="32" t="str">
        <f>IF(AND(TRIM(INDEX(CompletedDateValues,ROW(A1031)))&lt;&gt;"",INDEX(CompletedDateValues,ROW(A1031))&gt;0),INDEX(CompletedDateValues,ROW(A1031)),"")</f>
        <v/>
      </c>
      <c r="B1031" s="32" t="str">
        <f>IF(AND(TRIM(INDEX(StartDateValues,ROW(A1031)))&lt;&gt;"",INDEX(StartDateValues,ROW(A1031))&gt;0),INDEX(StartDateValues,ROW(A1031)),"")</f>
        <v/>
      </c>
      <c r="C1031" s="22" t="str">
        <f t="shared" si="81"/>
        <v/>
      </c>
      <c r="D1031" s="3" t="str">
        <f t="shared" si="82"/>
        <v/>
      </c>
      <c r="E1031" s="3" t="str">
        <f t="shared" si="83"/>
        <v/>
      </c>
      <c r="F1031" s="3" t="str">
        <f t="shared" si="84"/>
        <v/>
      </c>
      <c r="G1031" s="3" t="str">
        <f>IF(A1031="","",IF(HOUR(A1031)&lt;StartHour,StartHour,IF(HOUR(A1031)&gt;FinishHour,FinishHour,HOUR(A1031))))</f>
        <v/>
      </c>
      <c r="H1031" s="3" t="str">
        <f t="shared" si="85"/>
        <v/>
      </c>
      <c r="I1031" s="33" t="e">
        <f>IF(OR(A1031="",B1031=""),NA(),MAX(0,IF(A1031-B1031=0,SameDayCycleTimeSettingValue,(A1031-B1031) *24)))</f>
        <v>#N/A</v>
      </c>
      <c r="J1031" s="33" t="e">
        <f>IF(OR(A1031="",B1031=""),NA(),MAX(0,IF(A1031-B1031=0,SameDayCycleTimeSettingValue,((A1031-B1031) *24)-(INT((A1031-B1031)) * (24-(FinishHour-StartHour))))))</f>
        <v>#N/A</v>
      </c>
      <c r="K1031" s="3" t="e">
        <f ca="1">IF(OR(A1031&lt;&gt;"",B1031=""),NA(),MAX(0,IF(_xlfn.DAYS(NOW(),B1031)=0,SameDayCycleTimeSettingValue,_xlfn.DAYS(NOW(),B1031))))</f>
        <v>#N/A</v>
      </c>
    </row>
    <row r="1032" spans="1:11" x14ac:dyDescent="0.25">
      <c r="A1032" s="32" t="str">
        <f>IF(AND(TRIM(INDEX(CompletedDateValues,ROW(A1032)))&lt;&gt;"",INDEX(CompletedDateValues,ROW(A1032))&gt;0),INDEX(CompletedDateValues,ROW(A1032)),"")</f>
        <v/>
      </c>
      <c r="B1032" s="32" t="str">
        <f>IF(AND(TRIM(INDEX(StartDateValues,ROW(A1032)))&lt;&gt;"",INDEX(StartDateValues,ROW(A1032))&gt;0),INDEX(StartDateValues,ROW(A1032)),"")</f>
        <v/>
      </c>
      <c r="C1032" s="22" t="str">
        <f t="shared" si="81"/>
        <v/>
      </c>
      <c r="D1032" s="3" t="str">
        <f t="shared" si="82"/>
        <v/>
      </c>
      <c r="E1032" s="3" t="str">
        <f t="shared" si="83"/>
        <v/>
      </c>
      <c r="F1032" s="3" t="str">
        <f t="shared" si="84"/>
        <v/>
      </c>
      <c r="G1032" s="3" t="str">
        <f>IF(A1032="","",IF(HOUR(A1032)&lt;StartHour,StartHour,IF(HOUR(A1032)&gt;FinishHour,FinishHour,HOUR(A1032))))</f>
        <v/>
      </c>
      <c r="H1032" s="3" t="str">
        <f t="shared" si="85"/>
        <v/>
      </c>
      <c r="I1032" s="33" t="e">
        <f>IF(OR(A1032="",B1032=""),NA(),MAX(0,IF(A1032-B1032=0,SameDayCycleTimeSettingValue,(A1032-B1032) *24)))</f>
        <v>#N/A</v>
      </c>
      <c r="J1032" s="33" t="e">
        <f>IF(OR(A1032="",B1032=""),NA(),MAX(0,IF(A1032-B1032=0,SameDayCycleTimeSettingValue,((A1032-B1032) *24)-(INT((A1032-B1032)) * (24-(FinishHour-StartHour))))))</f>
        <v>#N/A</v>
      </c>
      <c r="K1032" s="3" t="e">
        <f ca="1">IF(OR(A1032&lt;&gt;"",B1032=""),NA(),MAX(0,IF(_xlfn.DAYS(NOW(),B1032)=0,SameDayCycleTimeSettingValue,_xlfn.DAYS(NOW(),B1032))))</f>
        <v>#N/A</v>
      </c>
    </row>
    <row r="1033" spans="1:11" x14ac:dyDescent="0.25">
      <c r="A1033" s="32" t="str">
        <f>IF(AND(TRIM(INDEX(CompletedDateValues,ROW(A1033)))&lt;&gt;"",INDEX(CompletedDateValues,ROW(A1033))&gt;0),INDEX(CompletedDateValues,ROW(A1033)),"")</f>
        <v/>
      </c>
      <c r="B1033" s="32" t="str">
        <f>IF(AND(TRIM(INDEX(StartDateValues,ROW(A1033)))&lt;&gt;"",INDEX(StartDateValues,ROW(A1033))&gt;0),INDEX(StartDateValues,ROW(A1033)),"")</f>
        <v/>
      </c>
      <c r="C1033" s="22" t="str">
        <f t="shared" si="81"/>
        <v/>
      </c>
      <c r="D1033" s="3" t="str">
        <f t="shared" si="82"/>
        <v/>
      </c>
      <c r="E1033" s="3" t="str">
        <f t="shared" si="83"/>
        <v/>
      </c>
      <c r="F1033" s="3" t="str">
        <f t="shared" si="84"/>
        <v/>
      </c>
      <c r="G1033" s="3" t="str">
        <f>IF(A1033="","",IF(HOUR(A1033)&lt;StartHour,StartHour,IF(HOUR(A1033)&gt;FinishHour,FinishHour,HOUR(A1033))))</f>
        <v/>
      </c>
      <c r="H1033" s="3" t="str">
        <f t="shared" si="85"/>
        <v/>
      </c>
      <c r="I1033" s="33" t="e">
        <f>IF(OR(A1033="",B1033=""),NA(),MAX(0,IF(A1033-B1033=0,SameDayCycleTimeSettingValue,(A1033-B1033) *24)))</f>
        <v>#N/A</v>
      </c>
      <c r="J1033" s="33" t="e">
        <f>IF(OR(A1033="",B1033=""),NA(),MAX(0,IF(A1033-B1033=0,SameDayCycleTimeSettingValue,((A1033-B1033) *24)-(INT((A1033-B1033)) * (24-(FinishHour-StartHour))))))</f>
        <v>#N/A</v>
      </c>
      <c r="K1033" s="3" t="e">
        <f ca="1">IF(OR(A1033&lt;&gt;"",B1033=""),NA(),MAX(0,IF(_xlfn.DAYS(NOW(),B1033)=0,SameDayCycleTimeSettingValue,_xlfn.DAYS(NOW(),B1033))))</f>
        <v>#N/A</v>
      </c>
    </row>
    <row r="1034" spans="1:11" x14ac:dyDescent="0.25">
      <c r="A1034" s="32" t="str">
        <f>IF(AND(TRIM(INDEX(CompletedDateValues,ROW(A1034)))&lt;&gt;"",INDEX(CompletedDateValues,ROW(A1034))&gt;0),INDEX(CompletedDateValues,ROW(A1034)),"")</f>
        <v/>
      </c>
      <c r="B1034" s="32" t="str">
        <f>IF(AND(TRIM(INDEX(StartDateValues,ROW(A1034)))&lt;&gt;"",INDEX(StartDateValues,ROW(A1034))&gt;0),INDEX(StartDateValues,ROW(A1034)),"")</f>
        <v/>
      </c>
      <c r="C1034" s="22" t="str">
        <f t="shared" si="81"/>
        <v/>
      </c>
      <c r="D1034" s="3" t="str">
        <f t="shared" si="82"/>
        <v/>
      </c>
      <c r="E1034" s="3" t="str">
        <f t="shared" si="83"/>
        <v/>
      </c>
      <c r="F1034" s="3" t="str">
        <f t="shared" si="84"/>
        <v/>
      </c>
      <c r="G1034" s="3" t="str">
        <f>IF(A1034="","",IF(HOUR(A1034)&lt;StartHour,StartHour,IF(HOUR(A1034)&gt;FinishHour,FinishHour,HOUR(A1034))))</f>
        <v/>
      </c>
      <c r="H1034" s="3" t="str">
        <f t="shared" si="85"/>
        <v/>
      </c>
      <c r="I1034" s="33" t="e">
        <f>IF(OR(A1034="",B1034=""),NA(),MAX(0,IF(A1034-B1034=0,SameDayCycleTimeSettingValue,(A1034-B1034) *24)))</f>
        <v>#N/A</v>
      </c>
      <c r="J1034" s="33" t="e">
        <f>IF(OR(A1034="",B1034=""),NA(),MAX(0,IF(A1034-B1034=0,SameDayCycleTimeSettingValue,((A1034-B1034) *24)-(INT((A1034-B1034)) * (24-(FinishHour-StartHour))))))</f>
        <v>#N/A</v>
      </c>
      <c r="K1034" s="3" t="e">
        <f ca="1">IF(OR(A1034&lt;&gt;"",B1034=""),NA(),MAX(0,IF(_xlfn.DAYS(NOW(),B1034)=0,SameDayCycleTimeSettingValue,_xlfn.DAYS(NOW(),B1034))))</f>
        <v>#N/A</v>
      </c>
    </row>
    <row r="1035" spans="1:11" x14ac:dyDescent="0.25">
      <c r="A1035" s="32" t="str">
        <f>IF(AND(TRIM(INDEX(CompletedDateValues,ROW(A1035)))&lt;&gt;"",INDEX(CompletedDateValues,ROW(A1035))&gt;0),INDEX(CompletedDateValues,ROW(A1035)),"")</f>
        <v/>
      </c>
      <c r="B1035" s="32" t="str">
        <f>IF(AND(TRIM(INDEX(StartDateValues,ROW(A1035)))&lt;&gt;"",INDEX(StartDateValues,ROW(A1035))&gt;0),INDEX(StartDateValues,ROW(A1035)),"")</f>
        <v/>
      </c>
      <c r="C1035" s="22" t="str">
        <f t="shared" si="81"/>
        <v/>
      </c>
      <c r="D1035" s="3" t="str">
        <f t="shared" si="82"/>
        <v/>
      </c>
      <c r="E1035" s="3" t="str">
        <f t="shared" si="83"/>
        <v/>
      </c>
      <c r="F1035" s="3" t="str">
        <f t="shared" si="84"/>
        <v/>
      </c>
      <c r="G1035" s="3" t="str">
        <f>IF(A1035="","",IF(HOUR(A1035)&lt;StartHour,StartHour,IF(HOUR(A1035)&gt;FinishHour,FinishHour,HOUR(A1035))))</f>
        <v/>
      </c>
      <c r="H1035" s="3" t="str">
        <f t="shared" si="85"/>
        <v/>
      </c>
      <c r="I1035" s="33" t="e">
        <f>IF(OR(A1035="",B1035=""),NA(),MAX(0,IF(A1035-B1035=0,SameDayCycleTimeSettingValue,(A1035-B1035) *24)))</f>
        <v>#N/A</v>
      </c>
      <c r="J1035" s="33" t="e">
        <f>IF(OR(A1035="",B1035=""),NA(),MAX(0,IF(A1035-B1035=0,SameDayCycleTimeSettingValue,((A1035-B1035) *24)-(INT((A1035-B1035)) * (24-(FinishHour-StartHour))))))</f>
        <v>#N/A</v>
      </c>
      <c r="K1035" s="3" t="e">
        <f ca="1">IF(OR(A1035&lt;&gt;"",B1035=""),NA(),MAX(0,IF(_xlfn.DAYS(NOW(),B1035)=0,SameDayCycleTimeSettingValue,_xlfn.DAYS(NOW(),B1035))))</f>
        <v>#N/A</v>
      </c>
    </row>
    <row r="1036" spans="1:11" x14ac:dyDescent="0.25">
      <c r="A1036" s="32" t="str">
        <f>IF(AND(TRIM(INDEX(CompletedDateValues,ROW(A1036)))&lt;&gt;"",INDEX(CompletedDateValues,ROW(A1036))&gt;0),INDEX(CompletedDateValues,ROW(A1036)),"")</f>
        <v/>
      </c>
      <c r="B1036" s="32" t="str">
        <f>IF(AND(TRIM(INDEX(StartDateValues,ROW(A1036)))&lt;&gt;"",INDEX(StartDateValues,ROW(A1036))&gt;0),INDEX(StartDateValues,ROW(A1036)),"")</f>
        <v/>
      </c>
      <c r="C1036" s="22" t="str">
        <f t="shared" si="81"/>
        <v/>
      </c>
      <c r="D1036" s="3" t="str">
        <f t="shared" si="82"/>
        <v/>
      </c>
      <c r="E1036" s="3" t="str">
        <f t="shared" si="83"/>
        <v/>
      </c>
      <c r="F1036" s="3" t="str">
        <f t="shared" si="84"/>
        <v/>
      </c>
      <c r="G1036" s="3" t="str">
        <f>IF(A1036="","",IF(HOUR(A1036)&lt;StartHour,StartHour,IF(HOUR(A1036)&gt;FinishHour,FinishHour,HOUR(A1036))))</f>
        <v/>
      </c>
      <c r="H1036" s="3" t="str">
        <f t="shared" si="85"/>
        <v/>
      </c>
      <c r="I1036" s="33" t="e">
        <f>IF(OR(A1036="",B1036=""),NA(),MAX(0,IF(A1036-B1036=0,SameDayCycleTimeSettingValue,(A1036-B1036) *24)))</f>
        <v>#N/A</v>
      </c>
      <c r="J1036" s="33" t="e">
        <f>IF(OR(A1036="",B1036=""),NA(),MAX(0,IF(A1036-B1036=0,SameDayCycleTimeSettingValue,((A1036-B1036) *24)-(INT((A1036-B1036)) * (24-(FinishHour-StartHour))))))</f>
        <v>#N/A</v>
      </c>
      <c r="K1036" s="3" t="e">
        <f ca="1">IF(OR(A1036&lt;&gt;"",B1036=""),NA(),MAX(0,IF(_xlfn.DAYS(NOW(),B1036)=0,SameDayCycleTimeSettingValue,_xlfn.DAYS(NOW(),B1036))))</f>
        <v>#N/A</v>
      </c>
    </row>
    <row r="1037" spans="1:11" x14ac:dyDescent="0.25">
      <c r="A1037" s="32" t="str">
        <f>IF(AND(TRIM(INDEX(CompletedDateValues,ROW(A1037)))&lt;&gt;"",INDEX(CompletedDateValues,ROW(A1037))&gt;0),INDEX(CompletedDateValues,ROW(A1037)),"")</f>
        <v/>
      </c>
      <c r="B1037" s="32" t="str">
        <f>IF(AND(TRIM(INDEX(StartDateValues,ROW(A1037)))&lt;&gt;"",INDEX(StartDateValues,ROW(A1037))&gt;0),INDEX(StartDateValues,ROW(A1037)),"")</f>
        <v/>
      </c>
      <c r="C1037" s="22" t="str">
        <f t="shared" si="81"/>
        <v/>
      </c>
      <c r="D1037" s="3" t="str">
        <f t="shared" si="82"/>
        <v/>
      </c>
      <c r="E1037" s="3" t="str">
        <f t="shared" si="83"/>
        <v/>
      </c>
      <c r="F1037" s="3" t="str">
        <f t="shared" si="84"/>
        <v/>
      </c>
      <c r="G1037" s="3" t="str">
        <f>IF(A1037="","",IF(HOUR(A1037)&lt;StartHour,StartHour,IF(HOUR(A1037)&gt;FinishHour,FinishHour,HOUR(A1037))))</f>
        <v/>
      </c>
      <c r="H1037" s="3" t="str">
        <f t="shared" si="85"/>
        <v/>
      </c>
      <c r="I1037" s="33" t="e">
        <f>IF(OR(A1037="",B1037=""),NA(),MAX(0,IF(A1037-B1037=0,SameDayCycleTimeSettingValue,(A1037-B1037) *24)))</f>
        <v>#N/A</v>
      </c>
      <c r="J1037" s="33" t="e">
        <f>IF(OR(A1037="",B1037=""),NA(),MAX(0,IF(A1037-B1037=0,SameDayCycleTimeSettingValue,((A1037-B1037) *24)-(INT((A1037-B1037)) * (24-(FinishHour-StartHour))))))</f>
        <v>#N/A</v>
      </c>
      <c r="K1037" s="3" t="e">
        <f ca="1">IF(OR(A1037&lt;&gt;"",B1037=""),NA(),MAX(0,IF(_xlfn.DAYS(NOW(),B1037)=0,SameDayCycleTimeSettingValue,_xlfn.DAYS(NOW(),B1037))))</f>
        <v>#N/A</v>
      </c>
    </row>
    <row r="1038" spans="1:11" x14ac:dyDescent="0.25">
      <c r="A1038" s="32" t="str">
        <f>IF(AND(TRIM(INDEX(CompletedDateValues,ROW(A1038)))&lt;&gt;"",INDEX(CompletedDateValues,ROW(A1038))&gt;0),INDEX(CompletedDateValues,ROW(A1038)),"")</f>
        <v/>
      </c>
      <c r="B1038" s="32" t="str">
        <f>IF(AND(TRIM(INDEX(StartDateValues,ROW(A1038)))&lt;&gt;"",INDEX(StartDateValues,ROW(A1038))&gt;0),INDEX(StartDateValues,ROW(A1038)),"")</f>
        <v/>
      </c>
      <c r="C1038" s="22" t="str">
        <f t="shared" si="81"/>
        <v/>
      </c>
      <c r="D1038" s="3" t="str">
        <f t="shared" si="82"/>
        <v/>
      </c>
      <c r="E1038" s="3" t="str">
        <f t="shared" si="83"/>
        <v/>
      </c>
      <c r="F1038" s="3" t="str">
        <f t="shared" si="84"/>
        <v/>
      </c>
      <c r="G1038" s="3" t="str">
        <f>IF(A1038="","",IF(HOUR(A1038)&lt;StartHour,StartHour,IF(HOUR(A1038)&gt;FinishHour,FinishHour,HOUR(A1038))))</f>
        <v/>
      </c>
      <c r="H1038" s="3" t="str">
        <f t="shared" si="85"/>
        <v/>
      </c>
      <c r="I1038" s="33" t="e">
        <f>IF(OR(A1038="",B1038=""),NA(),MAX(0,IF(A1038-B1038=0,SameDayCycleTimeSettingValue,(A1038-B1038) *24)))</f>
        <v>#N/A</v>
      </c>
      <c r="J1038" s="33" t="e">
        <f>IF(OR(A1038="",B1038=""),NA(),MAX(0,IF(A1038-B1038=0,SameDayCycleTimeSettingValue,((A1038-B1038) *24)-(INT((A1038-B1038)) * (24-(FinishHour-StartHour))))))</f>
        <v>#N/A</v>
      </c>
      <c r="K1038" s="3" t="e">
        <f ca="1">IF(OR(A1038&lt;&gt;"",B1038=""),NA(),MAX(0,IF(_xlfn.DAYS(NOW(),B1038)=0,SameDayCycleTimeSettingValue,_xlfn.DAYS(NOW(),B1038))))</f>
        <v>#N/A</v>
      </c>
    </row>
    <row r="1039" spans="1:11" x14ac:dyDescent="0.25">
      <c r="A1039" s="32" t="str">
        <f>IF(AND(TRIM(INDEX(CompletedDateValues,ROW(A1039)))&lt;&gt;"",INDEX(CompletedDateValues,ROW(A1039))&gt;0),INDEX(CompletedDateValues,ROW(A1039)),"")</f>
        <v/>
      </c>
      <c r="B1039" s="32" t="str">
        <f>IF(AND(TRIM(INDEX(StartDateValues,ROW(A1039)))&lt;&gt;"",INDEX(StartDateValues,ROW(A1039))&gt;0),INDEX(StartDateValues,ROW(A1039)),"")</f>
        <v/>
      </c>
      <c r="C1039" s="22" t="str">
        <f t="shared" si="81"/>
        <v/>
      </c>
      <c r="D1039" s="3" t="str">
        <f t="shared" si="82"/>
        <v/>
      </c>
      <c r="E1039" s="3" t="str">
        <f t="shared" si="83"/>
        <v/>
      </c>
      <c r="F1039" s="3" t="str">
        <f t="shared" si="84"/>
        <v/>
      </c>
      <c r="G1039" s="3" t="str">
        <f>IF(A1039="","",IF(HOUR(A1039)&lt;StartHour,StartHour,IF(HOUR(A1039)&gt;FinishHour,FinishHour,HOUR(A1039))))</f>
        <v/>
      </c>
      <c r="H1039" s="3" t="str">
        <f t="shared" si="85"/>
        <v/>
      </c>
      <c r="I1039" s="33" t="e">
        <f>IF(OR(A1039="",B1039=""),NA(),MAX(0,IF(A1039-B1039=0,SameDayCycleTimeSettingValue,(A1039-B1039) *24)))</f>
        <v>#N/A</v>
      </c>
      <c r="J1039" s="33" t="e">
        <f>IF(OR(A1039="",B1039=""),NA(),MAX(0,IF(A1039-B1039=0,SameDayCycleTimeSettingValue,((A1039-B1039) *24)-(INT((A1039-B1039)) * (24-(FinishHour-StartHour))))))</f>
        <v>#N/A</v>
      </c>
      <c r="K1039" s="3" t="e">
        <f ca="1">IF(OR(A1039&lt;&gt;"",B1039=""),NA(),MAX(0,IF(_xlfn.DAYS(NOW(),B1039)=0,SameDayCycleTimeSettingValue,_xlfn.DAYS(NOW(),B1039))))</f>
        <v>#N/A</v>
      </c>
    </row>
    <row r="1040" spans="1:11" x14ac:dyDescent="0.25">
      <c r="A1040" s="32" t="str">
        <f>IF(AND(TRIM(INDEX(CompletedDateValues,ROW(A1040)))&lt;&gt;"",INDEX(CompletedDateValues,ROW(A1040))&gt;0),INDEX(CompletedDateValues,ROW(A1040)),"")</f>
        <v/>
      </c>
      <c r="B1040" s="32" t="str">
        <f>IF(AND(TRIM(INDEX(StartDateValues,ROW(A1040)))&lt;&gt;"",INDEX(StartDateValues,ROW(A1040))&gt;0),INDEX(StartDateValues,ROW(A1040)),"")</f>
        <v/>
      </c>
      <c r="C1040" s="22" t="str">
        <f t="shared" si="81"/>
        <v/>
      </c>
      <c r="D1040" s="3" t="str">
        <f t="shared" si="82"/>
        <v/>
      </c>
      <c r="E1040" s="3" t="str">
        <f t="shared" si="83"/>
        <v/>
      </c>
      <c r="F1040" s="3" t="str">
        <f t="shared" si="84"/>
        <v/>
      </c>
      <c r="G1040" s="3" t="str">
        <f>IF(A1040="","",IF(HOUR(A1040)&lt;StartHour,StartHour,IF(HOUR(A1040)&gt;FinishHour,FinishHour,HOUR(A1040))))</f>
        <v/>
      </c>
      <c r="H1040" s="3" t="str">
        <f t="shared" si="85"/>
        <v/>
      </c>
      <c r="I1040" s="33" t="e">
        <f>IF(OR(A1040="",B1040=""),NA(),MAX(0,IF(A1040-B1040=0,SameDayCycleTimeSettingValue,(A1040-B1040) *24)))</f>
        <v>#N/A</v>
      </c>
      <c r="J1040" s="33" t="e">
        <f>IF(OR(A1040="",B1040=""),NA(),MAX(0,IF(A1040-B1040=0,SameDayCycleTimeSettingValue,((A1040-B1040) *24)-(INT((A1040-B1040)) * (24-(FinishHour-StartHour))))))</f>
        <v>#N/A</v>
      </c>
      <c r="K1040" s="3" t="e">
        <f ca="1">IF(OR(A1040&lt;&gt;"",B1040=""),NA(),MAX(0,IF(_xlfn.DAYS(NOW(),B1040)=0,SameDayCycleTimeSettingValue,_xlfn.DAYS(NOW(),B1040))))</f>
        <v>#N/A</v>
      </c>
    </row>
    <row r="1041" spans="1:11" x14ac:dyDescent="0.25">
      <c r="A1041" s="32" t="str">
        <f>IF(AND(TRIM(INDEX(CompletedDateValues,ROW(A1041)))&lt;&gt;"",INDEX(CompletedDateValues,ROW(A1041))&gt;0),INDEX(CompletedDateValues,ROW(A1041)),"")</f>
        <v/>
      </c>
      <c r="B1041" s="32" t="str">
        <f>IF(AND(TRIM(INDEX(StartDateValues,ROW(A1041)))&lt;&gt;"",INDEX(StartDateValues,ROW(A1041))&gt;0),INDEX(StartDateValues,ROW(A1041)),"")</f>
        <v/>
      </c>
      <c r="C1041" s="22" t="str">
        <f t="shared" si="81"/>
        <v/>
      </c>
      <c r="D1041" s="3" t="str">
        <f t="shared" si="82"/>
        <v/>
      </c>
      <c r="E1041" s="3" t="str">
        <f t="shared" si="83"/>
        <v/>
      </c>
      <c r="F1041" s="3" t="str">
        <f t="shared" si="84"/>
        <v/>
      </c>
      <c r="G1041" s="3" t="str">
        <f>IF(A1041="","",IF(HOUR(A1041)&lt;StartHour,StartHour,IF(HOUR(A1041)&gt;FinishHour,FinishHour,HOUR(A1041))))</f>
        <v/>
      </c>
      <c r="H1041" s="3" t="str">
        <f t="shared" si="85"/>
        <v/>
      </c>
      <c r="I1041" s="33" t="e">
        <f>IF(OR(A1041="",B1041=""),NA(),MAX(0,IF(A1041-B1041=0,SameDayCycleTimeSettingValue,(A1041-B1041) *24)))</f>
        <v>#N/A</v>
      </c>
      <c r="J1041" s="33" t="e">
        <f>IF(OR(A1041="",B1041=""),NA(),MAX(0,IF(A1041-B1041=0,SameDayCycleTimeSettingValue,((A1041-B1041) *24)-(INT((A1041-B1041)) * (24-(FinishHour-StartHour))))))</f>
        <v>#N/A</v>
      </c>
      <c r="K1041" s="3" t="e">
        <f ca="1">IF(OR(A1041&lt;&gt;"",B1041=""),NA(),MAX(0,IF(_xlfn.DAYS(NOW(),B1041)=0,SameDayCycleTimeSettingValue,_xlfn.DAYS(NOW(),B1041))))</f>
        <v>#N/A</v>
      </c>
    </row>
    <row r="1042" spans="1:11" x14ac:dyDescent="0.25">
      <c r="A1042" s="32" t="str">
        <f>IF(AND(TRIM(INDEX(CompletedDateValues,ROW(A1042)))&lt;&gt;"",INDEX(CompletedDateValues,ROW(A1042))&gt;0),INDEX(CompletedDateValues,ROW(A1042)),"")</f>
        <v/>
      </c>
      <c r="B1042" s="32" t="str">
        <f>IF(AND(TRIM(INDEX(StartDateValues,ROW(A1042)))&lt;&gt;"",INDEX(StartDateValues,ROW(A1042))&gt;0),INDEX(StartDateValues,ROW(A1042)),"")</f>
        <v/>
      </c>
      <c r="C1042" s="22" t="str">
        <f t="shared" si="81"/>
        <v/>
      </c>
      <c r="D1042" s="3" t="str">
        <f t="shared" si="82"/>
        <v/>
      </c>
      <c r="E1042" s="3" t="str">
        <f t="shared" si="83"/>
        <v/>
      </c>
      <c r="F1042" s="3" t="str">
        <f t="shared" si="84"/>
        <v/>
      </c>
      <c r="G1042" s="3" t="str">
        <f>IF(A1042="","",IF(HOUR(A1042)&lt;StartHour,StartHour,IF(HOUR(A1042)&gt;FinishHour,FinishHour,HOUR(A1042))))</f>
        <v/>
      </c>
      <c r="H1042" s="3" t="str">
        <f t="shared" si="85"/>
        <v/>
      </c>
      <c r="I1042" s="33" t="e">
        <f>IF(OR(A1042="",B1042=""),NA(),MAX(0,IF(A1042-B1042=0,SameDayCycleTimeSettingValue,(A1042-B1042) *24)))</f>
        <v>#N/A</v>
      </c>
      <c r="J1042" s="33" t="e">
        <f>IF(OR(A1042="",B1042=""),NA(),MAX(0,IF(A1042-B1042=0,SameDayCycleTimeSettingValue,((A1042-B1042) *24)-(INT((A1042-B1042)) * (24-(FinishHour-StartHour))))))</f>
        <v>#N/A</v>
      </c>
      <c r="K1042" s="3" t="e">
        <f ca="1">IF(OR(A1042&lt;&gt;"",B1042=""),NA(),MAX(0,IF(_xlfn.DAYS(NOW(),B1042)=0,SameDayCycleTimeSettingValue,_xlfn.DAYS(NOW(),B1042))))</f>
        <v>#N/A</v>
      </c>
    </row>
    <row r="1043" spans="1:11" x14ac:dyDescent="0.25">
      <c r="A1043" s="32" t="str">
        <f>IF(AND(TRIM(INDEX(CompletedDateValues,ROW(A1043)))&lt;&gt;"",INDEX(CompletedDateValues,ROW(A1043))&gt;0),INDEX(CompletedDateValues,ROW(A1043)),"")</f>
        <v/>
      </c>
      <c r="B1043" s="32" t="str">
        <f>IF(AND(TRIM(INDEX(StartDateValues,ROW(A1043)))&lt;&gt;"",INDEX(StartDateValues,ROW(A1043))&gt;0),INDEX(StartDateValues,ROW(A1043)),"")</f>
        <v/>
      </c>
      <c r="C1043" s="22" t="str">
        <f t="shared" si="81"/>
        <v/>
      </c>
      <c r="D1043" s="3" t="str">
        <f t="shared" si="82"/>
        <v/>
      </c>
      <c r="E1043" s="3" t="str">
        <f t="shared" si="83"/>
        <v/>
      </c>
      <c r="F1043" s="3" t="str">
        <f t="shared" si="84"/>
        <v/>
      </c>
      <c r="G1043" s="3" t="str">
        <f>IF(A1043="","",IF(HOUR(A1043)&lt;StartHour,StartHour,IF(HOUR(A1043)&gt;FinishHour,FinishHour,HOUR(A1043))))</f>
        <v/>
      </c>
      <c r="H1043" s="3" t="str">
        <f t="shared" si="85"/>
        <v/>
      </c>
      <c r="I1043" s="33" t="e">
        <f>IF(OR(A1043="",B1043=""),NA(),MAX(0,IF(A1043-B1043=0,SameDayCycleTimeSettingValue,(A1043-B1043) *24)))</f>
        <v>#N/A</v>
      </c>
      <c r="J1043" s="33" t="e">
        <f>IF(OR(A1043="",B1043=""),NA(),MAX(0,IF(A1043-B1043=0,SameDayCycleTimeSettingValue,((A1043-B1043) *24)-(INT((A1043-B1043)) * (24-(FinishHour-StartHour))))))</f>
        <v>#N/A</v>
      </c>
      <c r="K1043" s="3" t="e">
        <f ca="1">IF(OR(A1043&lt;&gt;"",B1043=""),NA(),MAX(0,IF(_xlfn.DAYS(NOW(),B1043)=0,SameDayCycleTimeSettingValue,_xlfn.DAYS(NOW(),B1043))))</f>
        <v>#N/A</v>
      </c>
    </row>
    <row r="1044" spans="1:11" x14ac:dyDescent="0.25">
      <c r="A1044" s="32" t="str">
        <f>IF(AND(TRIM(INDEX(CompletedDateValues,ROW(A1044)))&lt;&gt;"",INDEX(CompletedDateValues,ROW(A1044))&gt;0),INDEX(CompletedDateValues,ROW(A1044)),"")</f>
        <v/>
      </c>
      <c r="B1044" s="32" t="str">
        <f>IF(AND(TRIM(INDEX(StartDateValues,ROW(A1044)))&lt;&gt;"",INDEX(StartDateValues,ROW(A1044))&gt;0),INDEX(StartDateValues,ROW(A1044)),"")</f>
        <v/>
      </c>
      <c r="C1044" s="22" t="str">
        <f t="shared" si="81"/>
        <v/>
      </c>
      <c r="D1044" s="3" t="str">
        <f t="shared" si="82"/>
        <v/>
      </c>
      <c r="E1044" s="3" t="str">
        <f t="shared" si="83"/>
        <v/>
      </c>
      <c r="F1044" s="3" t="str">
        <f t="shared" si="84"/>
        <v/>
      </c>
      <c r="G1044" s="3" t="str">
        <f>IF(A1044="","",IF(HOUR(A1044)&lt;StartHour,StartHour,IF(HOUR(A1044)&gt;FinishHour,FinishHour,HOUR(A1044))))</f>
        <v/>
      </c>
      <c r="H1044" s="3" t="str">
        <f t="shared" si="85"/>
        <v/>
      </c>
      <c r="I1044" s="33" t="e">
        <f>IF(OR(A1044="",B1044=""),NA(),MAX(0,IF(A1044-B1044=0,SameDayCycleTimeSettingValue,(A1044-B1044) *24)))</f>
        <v>#N/A</v>
      </c>
      <c r="J1044" s="33" t="e">
        <f>IF(OR(A1044="",B1044=""),NA(),MAX(0,IF(A1044-B1044=0,SameDayCycleTimeSettingValue,((A1044-B1044) *24)-(INT((A1044-B1044)) * (24-(FinishHour-StartHour))))))</f>
        <v>#N/A</v>
      </c>
      <c r="K1044" s="3" t="e">
        <f ca="1">IF(OR(A1044&lt;&gt;"",B1044=""),NA(),MAX(0,IF(_xlfn.DAYS(NOW(),B1044)=0,SameDayCycleTimeSettingValue,_xlfn.DAYS(NOW(),B1044))))</f>
        <v>#N/A</v>
      </c>
    </row>
    <row r="1045" spans="1:11" x14ac:dyDescent="0.25">
      <c r="A1045" s="32" t="str">
        <f>IF(AND(TRIM(INDEX(CompletedDateValues,ROW(A1045)))&lt;&gt;"",INDEX(CompletedDateValues,ROW(A1045))&gt;0),INDEX(CompletedDateValues,ROW(A1045)),"")</f>
        <v/>
      </c>
      <c r="B1045" s="32" t="str">
        <f>IF(AND(TRIM(INDEX(StartDateValues,ROW(A1045)))&lt;&gt;"",INDEX(StartDateValues,ROW(A1045))&gt;0),INDEX(StartDateValues,ROW(A1045)),"")</f>
        <v/>
      </c>
      <c r="C1045" s="22" t="str">
        <f t="shared" si="81"/>
        <v/>
      </c>
      <c r="D1045" s="3" t="str">
        <f t="shared" si="82"/>
        <v/>
      </c>
      <c r="E1045" s="3" t="str">
        <f t="shared" si="83"/>
        <v/>
      </c>
      <c r="F1045" s="3" t="str">
        <f t="shared" si="84"/>
        <v/>
      </c>
      <c r="G1045" s="3" t="str">
        <f>IF(A1045="","",IF(HOUR(A1045)&lt;StartHour,StartHour,IF(HOUR(A1045)&gt;FinishHour,FinishHour,HOUR(A1045))))</f>
        <v/>
      </c>
      <c r="H1045" s="3" t="str">
        <f t="shared" si="85"/>
        <v/>
      </c>
      <c r="I1045" s="33" t="e">
        <f>IF(OR(A1045="",B1045=""),NA(),MAX(0,IF(A1045-B1045=0,SameDayCycleTimeSettingValue,(A1045-B1045) *24)))</f>
        <v>#N/A</v>
      </c>
      <c r="J1045" s="33" t="e">
        <f>IF(OR(A1045="",B1045=""),NA(),MAX(0,IF(A1045-B1045=0,SameDayCycleTimeSettingValue,((A1045-B1045) *24)-(INT((A1045-B1045)) * (24-(FinishHour-StartHour))))))</f>
        <v>#N/A</v>
      </c>
      <c r="K1045" s="3" t="e">
        <f ca="1">IF(OR(A1045&lt;&gt;"",B1045=""),NA(),MAX(0,IF(_xlfn.DAYS(NOW(),B1045)=0,SameDayCycleTimeSettingValue,_xlfn.DAYS(NOW(),B1045))))</f>
        <v>#N/A</v>
      </c>
    </row>
    <row r="1046" spans="1:11" x14ac:dyDescent="0.25">
      <c r="A1046" s="32" t="str">
        <f>IF(AND(TRIM(INDEX(CompletedDateValues,ROW(A1046)))&lt;&gt;"",INDEX(CompletedDateValues,ROW(A1046))&gt;0),INDEX(CompletedDateValues,ROW(A1046)),"")</f>
        <v/>
      </c>
      <c r="B1046" s="32" t="str">
        <f>IF(AND(TRIM(INDEX(StartDateValues,ROW(A1046)))&lt;&gt;"",INDEX(StartDateValues,ROW(A1046))&gt;0),INDEX(StartDateValues,ROW(A1046)),"")</f>
        <v/>
      </c>
      <c r="C1046" s="22" t="str">
        <f t="shared" si="81"/>
        <v/>
      </c>
      <c r="D1046" s="3" t="str">
        <f t="shared" si="82"/>
        <v/>
      </c>
      <c r="E1046" s="3" t="str">
        <f t="shared" si="83"/>
        <v/>
      </c>
      <c r="F1046" s="3" t="str">
        <f t="shared" si="84"/>
        <v/>
      </c>
      <c r="G1046" s="3" t="str">
        <f>IF(A1046="","",IF(HOUR(A1046)&lt;StartHour,StartHour,IF(HOUR(A1046)&gt;FinishHour,FinishHour,HOUR(A1046))))</f>
        <v/>
      </c>
      <c r="H1046" s="3" t="str">
        <f t="shared" si="85"/>
        <v/>
      </c>
      <c r="I1046" s="33" t="e">
        <f>IF(OR(A1046="",B1046=""),NA(),MAX(0,IF(A1046-B1046=0,SameDayCycleTimeSettingValue,(A1046-B1046) *24)))</f>
        <v>#N/A</v>
      </c>
      <c r="J1046" s="33" t="e">
        <f>IF(OR(A1046="",B1046=""),NA(),MAX(0,IF(A1046-B1046=0,SameDayCycleTimeSettingValue,((A1046-B1046) *24)-(INT((A1046-B1046)) * (24-(FinishHour-StartHour))))))</f>
        <v>#N/A</v>
      </c>
      <c r="K1046" s="3" t="e">
        <f ca="1">IF(OR(A1046&lt;&gt;"",B1046=""),NA(),MAX(0,IF(_xlfn.DAYS(NOW(),B1046)=0,SameDayCycleTimeSettingValue,_xlfn.DAYS(NOW(),B1046))))</f>
        <v>#N/A</v>
      </c>
    </row>
    <row r="1047" spans="1:11" x14ac:dyDescent="0.25">
      <c r="A1047" s="32" t="str">
        <f>IF(AND(TRIM(INDEX(CompletedDateValues,ROW(A1047)))&lt;&gt;"",INDEX(CompletedDateValues,ROW(A1047))&gt;0),INDEX(CompletedDateValues,ROW(A1047)),"")</f>
        <v/>
      </c>
      <c r="B1047" s="32" t="str">
        <f>IF(AND(TRIM(INDEX(StartDateValues,ROW(A1047)))&lt;&gt;"",INDEX(StartDateValues,ROW(A1047))&gt;0),INDEX(StartDateValues,ROW(A1047)),"")</f>
        <v/>
      </c>
      <c r="C1047" s="22" t="str">
        <f t="shared" si="81"/>
        <v/>
      </c>
      <c r="D1047" s="3" t="str">
        <f t="shared" si="82"/>
        <v/>
      </c>
      <c r="E1047" s="3" t="str">
        <f t="shared" si="83"/>
        <v/>
      </c>
      <c r="F1047" s="3" t="str">
        <f t="shared" si="84"/>
        <v/>
      </c>
      <c r="G1047" s="3" t="str">
        <f>IF(A1047="","",IF(HOUR(A1047)&lt;StartHour,StartHour,IF(HOUR(A1047)&gt;FinishHour,FinishHour,HOUR(A1047))))</f>
        <v/>
      </c>
      <c r="H1047" s="3" t="str">
        <f t="shared" si="85"/>
        <v/>
      </c>
      <c r="I1047" s="33" t="e">
        <f>IF(OR(A1047="",B1047=""),NA(),MAX(0,IF(A1047-B1047=0,SameDayCycleTimeSettingValue,(A1047-B1047) *24)))</f>
        <v>#N/A</v>
      </c>
      <c r="J1047" s="33" t="e">
        <f>IF(OR(A1047="",B1047=""),NA(),MAX(0,IF(A1047-B1047=0,SameDayCycleTimeSettingValue,((A1047-B1047) *24)-(INT((A1047-B1047)) * (24-(FinishHour-StartHour))))))</f>
        <v>#N/A</v>
      </c>
      <c r="K1047" s="3" t="e">
        <f ca="1">IF(OR(A1047&lt;&gt;"",B1047=""),NA(),MAX(0,IF(_xlfn.DAYS(NOW(),B1047)=0,SameDayCycleTimeSettingValue,_xlfn.DAYS(NOW(),B1047))))</f>
        <v>#N/A</v>
      </c>
    </row>
    <row r="1048" spans="1:11" x14ac:dyDescent="0.25">
      <c r="A1048" s="32" t="str">
        <f>IF(AND(TRIM(INDEX(CompletedDateValues,ROW(A1048)))&lt;&gt;"",INDEX(CompletedDateValues,ROW(A1048))&gt;0),INDEX(CompletedDateValues,ROW(A1048)),"")</f>
        <v/>
      </c>
      <c r="B1048" s="32" t="str">
        <f>IF(AND(TRIM(INDEX(StartDateValues,ROW(A1048)))&lt;&gt;"",INDEX(StartDateValues,ROW(A1048))&gt;0),INDEX(StartDateValues,ROW(A1048)),"")</f>
        <v/>
      </c>
      <c r="C1048" s="22" t="str">
        <f t="shared" si="81"/>
        <v/>
      </c>
      <c r="D1048" s="3" t="str">
        <f t="shared" si="82"/>
        <v/>
      </c>
      <c r="E1048" s="3" t="str">
        <f t="shared" si="83"/>
        <v/>
      </c>
      <c r="F1048" s="3" t="str">
        <f t="shared" si="84"/>
        <v/>
      </c>
      <c r="G1048" s="3" t="str">
        <f>IF(A1048="","",IF(HOUR(A1048)&lt;StartHour,StartHour,IF(HOUR(A1048)&gt;FinishHour,FinishHour,HOUR(A1048))))</f>
        <v/>
      </c>
      <c r="H1048" s="3" t="str">
        <f t="shared" si="85"/>
        <v/>
      </c>
      <c r="I1048" s="33" t="e">
        <f>IF(OR(A1048="",B1048=""),NA(),MAX(0,IF(A1048-B1048=0,SameDayCycleTimeSettingValue,(A1048-B1048) *24)))</f>
        <v>#N/A</v>
      </c>
      <c r="J1048" s="33" t="e">
        <f>IF(OR(A1048="",B1048=""),NA(),MAX(0,IF(A1048-B1048=0,SameDayCycleTimeSettingValue,((A1048-B1048) *24)-(INT((A1048-B1048)) * (24-(FinishHour-StartHour))))))</f>
        <v>#N/A</v>
      </c>
      <c r="K1048" s="3" t="e">
        <f ca="1">IF(OR(A1048&lt;&gt;"",B1048=""),NA(),MAX(0,IF(_xlfn.DAYS(NOW(),B1048)=0,SameDayCycleTimeSettingValue,_xlfn.DAYS(NOW(),B1048))))</f>
        <v>#N/A</v>
      </c>
    </row>
    <row r="1049" spans="1:11" x14ac:dyDescent="0.25">
      <c r="A1049" s="32" t="str">
        <f>IF(AND(TRIM(INDEX(CompletedDateValues,ROW(A1049)))&lt;&gt;"",INDEX(CompletedDateValues,ROW(A1049))&gt;0),INDEX(CompletedDateValues,ROW(A1049)),"")</f>
        <v/>
      </c>
      <c r="B1049" s="32" t="str">
        <f>IF(AND(TRIM(INDEX(StartDateValues,ROW(A1049)))&lt;&gt;"",INDEX(StartDateValues,ROW(A1049))&gt;0),INDEX(StartDateValues,ROW(A1049)),"")</f>
        <v/>
      </c>
      <c r="C1049" s="22" t="str">
        <f t="shared" si="81"/>
        <v/>
      </c>
      <c r="D1049" s="3" t="str">
        <f t="shared" si="82"/>
        <v/>
      </c>
      <c r="E1049" s="3" t="str">
        <f t="shared" si="83"/>
        <v/>
      </c>
      <c r="F1049" s="3" t="str">
        <f t="shared" si="84"/>
        <v/>
      </c>
      <c r="G1049" s="3" t="str">
        <f>IF(A1049="","",IF(HOUR(A1049)&lt;StartHour,StartHour,IF(HOUR(A1049)&gt;FinishHour,FinishHour,HOUR(A1049))))</f>
        <v/>
      </c>
      <c r="H1049" s="3" t="str">
        <f t="shared" si="85"/>
        <v/>
      </c>
      <c r="I1049" s="33" t="e">
        <f>IF(OR(A1049="",B1049=""),NA(),MAX(0,IF(A1049-B1049=0,SameDayCycleTimeSettingValue,(A1049-B1049) *24)))</f>
        <v>#N/A</v>
      </c>
      <c r="J1049" s="33" t="e">
        <f>IF(OR(A1049="",B1049=""),NA(),MAX(0,IF(A1049-B1049=0,SameDayCycleTimeSettingValue,((A1049-B1049) *24)-(INT((A1049-B1049)) * (24-(FinishHour-StartHour))))))</f>
        <v>#N/A</v>
      </c>
      <c r="K1049" s="3" t="e">
        <f ca="1">IF(OR(A1049&lt;&gt;"",B1049=""),NA(),MAX(0,IF(_xlfn.DAYS(NOW(),B1049)=0,SameDayCycleTimeSettingValue,_xlfn.DAYS(NOW(),B1049))))</f>
        <v>#N/A</v>
      </c>
    </row>
    <row r="1050" spans="1:11" x14ac:dyDescent="0.25">
      <c r="A1050" s="32" t="str">
        <f>IF(AND(TRIM(INDEX(CompletedDateValues,ROW(A1050)))&lt;&gt;"",INDEX(CompletedDateValues,ROW(A1050))&gt;0),INDEX(CompletedDateValues,ROW(A1050)),"")</f>
        <v/>
      </c>
      <c r="B1050" s="32" t="str">
        <f>IF(AND(TRIM(INDEX(StartDateValues,ROW(A1050)))&lt;&gt;"",INDEX(StartDateValues,ROW(A1050))&gt;0),INDEX(StartDateValues,ROW(A1050)),"")</f>
        <v/>
      </c>
      <c r="C1050" s="22" t="str">
        <f t="shared" si="81"/>
        <v/>
      </c>
      <c r="D1050" s="3" t="str">
        <f t="shared" si="82"/>
        <v/>
      </c>
      <c r="E1050" s="3" t="str">
        <f t="shared" si="83"/>
        <v/>
      </c>
      <c r="F1050" s="3" t="str">
        <f t="shared" si="84"/>
        <v/>
      </c>
      <c r="G1050" s="3" t="str">
        <f>IF(A1050="","",IF(HOUR(A1050)&lt;StartHour,StartHour,IF(HOUR(A1050)&gt;FinishHour,FinishHour,HOUR(A1050))))</f>
        <v/>
      </c>
      <c r="H1050" s="3" t="str">
        <f t="shared" si="85"/>
        <v/>
      </c>
      <c r="I1050" s="33" t="e">
        <f>IF(OR(A1050="",B1050=""),NA(),MAX(0,IF(A1050-B1050=0,SameDayCycleTimeSettingValue,(A1050-B1050) *24)))</f>
        <v>#N/A</v>
      </c>
      <c r="J1050" s="33" t="e">
        <f>IF(OR(A1050="",B1050=""),NA(),MAX(0,IF(A1050-B1050=0,SameDayCycleTimeSettingValue,((A1050-B1050) *24)-(INT((A1050-B1050)) * (24-(FinishHour-StartHour))))))</f>
        <v>#N/A</v>
      </c>
      <c r="K1050" s="3" t="e">
        <f ca="1">IF(OR(A1050&lt;&gt;"",B1050=""),NA(),MAX(0,IF(_xlfn.DAYS(NOW(),B1050)=0,SameDayCycleTimeSettingValue,_xlfn.DAYS(NOW(),B1050))))</f>
        <v>#N/A</v>
      </c>
    </row>
    <row r="1051" spans="1:11" x14ac:dyDescent="0.25">
      <c r="A1051" s="32" t="str">
        <f>IF(AND(TRIM(INDEX(CompletedDateValues,ROW(A1051)))&lt;&gt;"",INDEX(CompletedDateValues,ROW(A1051))&gt;0),INDEX(CompletedDateValues,ROW(A1051)),"")</f>
        <v/>
      </c>
      <c r="B1051" s="32" t="str">
        <f>IF(AND(TRIM(INDEX(StartDateValues,ROW(A1051)))&lt;&gt;"",INDEX(StartDateValues,ROW(A1051))&gt;0),INDEX(StartDateValues,ROW(A1051)),"")</f>
        <v/>
      </c>
      <c r="C1051" s="22" t="str">
        <f t="shared" si="81"/>
        <v/>
      </c>
      <c r="D1051" s="3" t="str">
        <f t="shared" si="82"/>
        <v/>
      </c>
      <c r="E1051" s="3" t="str">
        <f t="shared" si="83"/>
        <v/>
      </c>
      <c r="F1051" s="3" t="str">
        <f t="shared" si="84"/>
        <v/>
      </c>
      <c r="G1051" s="3" t="str">
        <f>IF(A1051="","",IF(HOUR(A1051)&lt;StartHour,StartHour,IF(HOUR(A1051)&gt;FinishHour,FinishHour,HOUR(A1051))))</f>
        <v/>
      </c>
      <c r="H1051" s="3" t="str">
        <f t="shared" si="85"/>
        <v/>
      </c>
      <c r="I1051" s="33" t="e">
        <f>IF(OR(A1051="",B1051=""),NA(),MAX(0,IF(A1051-B1051=0,SameDayCycleTimeSettingValue,(A1051-B1051) *24)))</f>
        <v>#N/A</v>
      </c>
      <c r="J1051" s="33" t="e">
        <f>IF(OR(A1051="",B1051=""),NA(),MAX(0,IF(A1051-B1051=0,SameDayCycleTimeSettingValue,((A1051-B1051) *24)-(INT((A1051-B1051)) * (24-(FinishHour-StartHour))))))</f>
        <v>#N/A</v>
      </c>
      <c r="K1051" s="3" t="e">
        <f ca="1">IF(OR(A1051&lt;&gt;"",B1051=""),NA(),MAX(0,IF(_xlfn.DAYS(NOW(),B1051)=0,SameDayCycleTimeSettingValue,_xlfn.DAYS(NOW(),B1051))))</f>
        <v>#N/A</v>
      </c>
    </row>
    <row r="1052" spans="1:11" x14ac:dyDescent="0.25">
      <c r="A1052" s="32" t="str">
        <f>IF(AND(TRIM(INDEX(CompletedDateValues,ROW(A1052)))&lt;&gt;"",INDEX(CompletedDateValues,ROW(A1052))&gt;0),INDEX(CompletedDateValues,ROW(A1052)),"")</f>
        <v/>
      </c>
      <c r="B1052" s="32" t="str">
        <f>IF(AND(TRIM(INDEX(StartDateValues,ROW(A1052)))&lt;&gt;"",INDEX(StartDateValues,ROW(A1052))&gt;0),INDEX(StartDateValues,ROW(A1052)),"")</f>
        <v/>
      </c>
      <c r="C1052" s="22" t="str">
        <f t="shared" si="81"/>
        <v/>
      </c>
      <c r="D1052" s="3" t="str">
        <f t="shared" si="82"/>
        <v/>
      </c>
      <c r="E1052" s="3" t="str">
        <f t="shared" si="83"/>
        <v/>
      </c>
      <c r="F1052" s="3" t="str">
        <f t="shared" si="84"/>
        <v/>
      </c>
      <c r="G1052" s="3" t="str">
        <f>IF(A1052="","",IF(HOUR(A1052)&lt;StartHour,StartHour,IF(HOUR(A1052)&gt;FinishHour,FinishHour,HOUR(A1052))))</f>
        <v/>
      </c>
      <c r="H1052" s="3" t="str">
        <f t="shared" si="85"/>
        <v/>
      </c>
      <c r="I1052" s="33" t="e">
        <f>IF(OR(A1052="",B1052=""),NA(),MAX(0,IF(A1052-B1052=0,SameDayCycleTimeSettingValue,(A1052-B1052) *24)))</f>
        <v>#N/A</v>
      </c>
      <c r="J1052" s="33" t="e">
        <f>IF(OR(A1052="",B1052=""),NA(),MAX(0,IF(A1052-B1052=0,SameDayCycleTimeSettingValue,((A1052-B1052) *24)-(INT((A1052-B1052)) * (24-(FinishHour-StartHour))))))</f>
        <v>#N/A</v>
      </c>
      <c r="K1052" s="3" t="e">
        <f ca="1">IF(OR(A1052&lt;&gt;"",B1052=""),NA(),MAX(0,IF(_xlfn.DAYS(NOW(),B1052)=0,SameDayCycleTimeSettingValue,_xlfn.DAYS(NOW(),B1052))))</f>
        <v>#N/A</v>
      </c>
    </row>
    <row r="1053" spans="1:11" x14ac:dyDescent="0.25">
      <c r="A1053" s="32" t="str">
        <f>IF(AND(TRIM(INDEX(CompletedDateValues,ROW(A1053)))&lt;&gt;"",INDEX(CompletedDateValues,ROW(A1053))&gt;0),INDEX(CompletedDateValues,ROW(A1053)),"")</f>
        <v/>
      </c>
      <c r="B1053" s="32" t="str">
        <f>IF(AND(TRIM(INDEX(StartDateValues,ROW(A1053)))&lt;&gt;"",INDEX(StartDateValues,ROW(A1053))&gt;0),INDEX(StartDateValues,ROW(A1053)),"")</f>
        <v/>
      </c>
      <c r="C1053" s="22" t="str">
        <f t="shared" si="81"/>
        <v/>
      </c>
      <c r="D1053" s="3" t="str">
        <f t="shared" si="82"/>
        <v/>
      </c>
      <c r="E1053" s="3" t="str">
        <f t="shared" si="83"/>
        <v/>
      </c>
      <c r="F1053" s="3" t="str">
        <f t="shared" si="84"/>
        <v/>
      </c>
      <c r="G1053" s="3" t="str">
        <f>IF(A1053="","",IF(HOUR(A1053)&lt;StartHour,StartHour,IF(HOUR(A1053)&gt;FinishHour,FinishHour,HOUR(A1053))))</f>
        <v/>
      </c>
      <c r="H1053" s="3" t="str">
        <f t="shared" si="85"/>
        <v/>
      </c>
      <c r="I1053" s="33" t="e">
        <f>IF(OR(A1053="",B1053=""),NA(),MAX(0,IF(A1053-B1053=0,SameDayCycleTimeSettingValue,(A1053-B1053) *24)))</f>
        <v>#N/A</v>
      </c>
      <c r="J1053" s="33" t="e">
        <f>IF(OR(A1053="",B1053=""),NA(),MAX(0,IF(A1053-B1053=0,SameDayCycleTimeSettingValue,((A1053-B1053) *24)-(INT((A1053-B1053)) * (24-(FinishHour-StartHour))))))</f>
        <v>#N/A</v>
      </c>
      <c r="K1053" s="3" t="e">
        <f ca="1">IF(OR(A1053&lt;&gt;"",B1053=""),NA(),MAX(0,IF(_xlfn.DAYS(NOW(),B1053)=0,SameDayCycleTimeSettingValue,_xlfn.DAYS(NOW(),B1053))))</f>
        <v>#N/A</v>
      </c>
    </row>
    <row r="1054" spans="1:11" x14ac:dyDescent="0.25">
      <c r="A1054" s="32" t="str">
        <f>IF(AND(TRIM(INDEX(CompletedDateValues,ROW(A1054)))&lt;&gt;"",INDEX(CompletedDateValues,ROW(A1054))&gt;0),INDEX(CompletedDateValues,ROW(A1054)),"")</f>
        <v/>
      </c>
      <c r="B1054" s="32" t="str">
        <f>IF(AND(TRIM(INDEX(StartDateValues,ROW(A1054)))&lt;&gt;"",INDEX(StartDateValues,ROW(A1054))&gt;0),INDEX(StartDateValues,ROW(A1054)),"")</f>
        <v/>
      </c>
      <c r="C1054" s="22" t="str">
        <f t="shared" si="81"/>
        <v/>
      </c>
      <c r="D1054" s="3" t="str">
        <f t="shared" si="82"/>
        <v/>
      </c>
      <c r="E1054" s="3" t="str">
        <f t="shared" si="83"/>
        <v/>
      </c>
      <c r="F1054" s="3" t="str">
        <f t="shared" si="84"/>
        <v/>
      </c>
      <c r="G1054" s="3" t="str">
        <f>IF(A1054="","",IF(HOUR(A1054)&lt;StartHour,StartHour,IF(HOUR(A1054)&gt;FinishHour,FinishHour,HOUR(A1054))))</f>
        <v/>
      </c>
      <c r="H1054" s="3" t="str">
        <f t="shared" si="85"/>
        <v/>
      </c>
      <c r="I1054" s="33" t="e">
        <f>IF(OR(A1054="",B1054=""),NA(),MAX(0,IF(A1054-B1054=0,SameDayCycleTimeSettingValue,(A1054-B1054) *24)))</f>
        <v>#N/A</v>
      </c>
      <c r="J1054" s="33" t="e">
        <f>IF(OR(A1054="",B1054=""),NA(),MAX(0,IF(A1054-B1054=0,SameDayCycleTimeSettingValue,((A1054-B1054) *24)-(INT((A1054-B1054)) * (24-(FinishHour-StartHour))))))</f>
        <v>#N/A</v>
      </c>
      <c r="K1054" s="3" t="e">
        <f ca="1">IF(OR(A1054&lt;&gt;"",B1054=""),NA(),MAX(0,IF(_xlfn.DAYS(NOW(),B1054)=0,SameDayCycleTimeSettingValue,_xlfn.DAYS(NOW(),B1054))))</f>
        <v>#N/A</v>
      </c>
    </row>
    <row r="1055" spans="1:11" x14ac:dyDescent="0.25">
      <c r="A1055" s="32" t="str">
        <f>IF(AND(TRIM(INDEX(CompletedDateValues,ROW(A1055)))&lt;&gt;"",INDEX(CompletedDateValues,ROW(A1055))&gt;0),INDEX(CompletedDateValues,ROW(A1055)),"")</f>
        <v/>
      </c>
      <c r="B1055" s="32" t="str">
        <f>IF(AND(TRIM(INDEX(StartDateValues,ROW(A1055)))&lt;&gt;"",INDEX(StartDateValues,ROW(A1055))&gt;0),INDEX(StartDateValues,ROW(A1055)),"")</f>
        <v/>
      </c>
      <c r="C1055" s="22" t="str">
        <f t="shared" si="81"/>
        <v/>
      </c>
      <c r="D1055" s="3" t="str">
        <f t="shared" si="82"/>
        <v/>
      </c>
      <c r="E1055" s="3" t="str">
        <f t="shared" si="83"/>
        <v/>
      </c>
      <c r="F1055" s="3" t="str">
        <f t="shared" si="84"/>
        <v/>
      </c>
      <c r="G1055" s="3" t="str">
        <f>IF(A1055="","",IF(HOUR(A1055)&lt;StartHour,StartHour,IF(HOUR(A1055)&gt;FinishHour,FinishHour,HOUR(A1055))))</f>
        <v/>
      </c>
      <c r="H1055" s="3" t="str">
        <f t="shared" si="85"/>
        <v/>
      </c>
      <c r="I1055" s="33" t="e">
        <f>IF(OR(A1055="",B1055=""),NA(),MAX(0,IF(A1055-B1055=0,SameDayCycleTimeSettingValue,(A1055-B1055) *24)))</f>
        <v>#N/A</v>
      </c>
      <c r="J1055" s="33" t="e">
        <f>IF(OR(A1055="",B1055=""),NA(),MAX(0,IF(A1055-B1055=0,SameDayCycleTimeSettingValue,((A1055-B1055) *24)-(INT((A1055-B1055)) * (24-(FinishHour-StartHour))))))</f>
        <v>#N/A</v>
      </c>
      <c r="K1055" s="3" t="e">
        <f ca="1">IF(OR(A1055&lt;&gt;"",B1055=""),NA(),MAX(0,IF(_xlfn.DAYS(NOW(),B1055)=0,SameDayCycleTimeSettingValue,_xlfn.DAYS(NOW(),B1055))))</f>
        <v>#N/A</v>
      </c>
    </row>
    <row r="1056" spans="1:11" x14ac:dyDescent="0.25">
      <c r="A1056" s="32" t="str">
        <f>IF(AND(TRIM(INDEX(CompletedDateValues,ROW(A1056)))&lt;&gt;"",INDEX(CompletedDateValues,ROW(A1056))&gt;0),INDEX(CompletedDateValues,ROW(A1056)),"")</f>
        <v/>
      </c>
      <c r="B1056" s="32" t="str">
        <f>IF(AND(TRIM(INDEX(StartDateValues,ROW(A1056)))&lt;&gt;"",INDEX(StartDateValues,ROW(A1056))&gt;0),INDEX(StartDateValues,ROW(A1056)),"")</f>
        <v/>
      </c>
      <c r="C1056" s="22" t="str">
        <f t="shared" si="81"/>
        <v/>
      </c>
      <c r="D1056" s="3" t="str">
        <f t="shared" si="82"/>
        <v/>
      </c>
      <c r="E1056" s="3" t="str">
        <f t="shared" si="83"/>
        <v/>
      </c>
      <c r="F1056" s="3" t="str">
        <f t="shared" si="84"/>
        <v/>
      </c>
      <c r="G1056" s="3" t="str">
        <f>IF(A1056="","",IF(HOUR(A1056)&lt;StartHour,StartHour,IF(HOUR(A1056)&gt;FinishHour,FinishHour,HOUR(A1056))))</f>
        <v/>
      </c>
      <c r="H1056" s="3" t="str">
        <f t="shared" si="85"/>
        <v/>
      </c>
      <c r="I1056" s="33" t="e">
        <f>IF(OR(A1056="",B1056=""),NA(),MAX(0,IF(A1056-B1056=0,SameDayCycleTimeSettingValue,(A1056-B1056) *24)))</f>
        <v>#N/A</v>
      </c>
      <c r="J1056" s="33" t="e">
        <f>IF(OR(A1056="",B1056=""),NA(),MAX(0,IF(A1056-B1056=0,SameDayCycleTimeSettingValue,((A1056-B1056) *24)-(INT((A1056-B1056)) * (24-(FinishHour-StartHour))))))</f>
        <v>#N/A</v>
      </c>
      <c r="K1056" s="3" t="e">
        <f ca="1">IF(OR(A1056&lt;&gt;"",B1056=""),NA(),MAX(0,IF(_xlfn.DAYS(NOW(),B1056)=0,SameDayCycleTimeSettingValue,_xlfn.DAYS(NOW(),B1056))))</f>
        <v>#N/A</v>
      </c>
    </row>
    <row r="1057" spans="1:11" x14ac:dyDescent="0.25">
      <c r="A1057" s="32" t="str">
        <f>IF(AND(TRIM(INDEX(CompletedDateValues,ROW(A1057)))&lt;&gt;"",INDEX(CompletedDateValues,ROW(A1057))&gt;0),INDEX(CompletedDateValues,ROW(A1057)),"")</f>
        <v/>
      </c>
      <c r="B1057" s="32" t="str">
        <f>IF(AND(TRIM(INDEX(StartDateValues,ROW(A1057)))&lt;&gt;"",INDEX(StartDateValues,ROW(A1057))&gt;0),INDEX(StartDateValues,ROW(A1057)),"")</f>
        <v/>
      </c>
      <c r="C1057" s="22" t="str">
        <f t="shared" si="81"/>
        <v/>
      </c>
      <c r="D1057" s="3" t="str">
        <f t="shared" si="82"/>
        <v/>
      </c>
      <c r="E1057" s="3" t="str">
        <f t="shared" si="83"/>
        <v/>
      </c>
      <c r="F1057" s="3" t="str">
        <f t="shared" si="84"/>
        <v/>
      </c>
      <c r="G1057" s="3" t="str">
        <f>IF(A1057="","",IF(HOUR(A1057)&lt;StartHour,StartHour,IF(HOUR(A1057)&gt;FinishHour,FinishHour,HOUR(A1057))))</f>
        <v/>
      </c>
      <c r="H1057" s="3" t="str">
        <f t="shared" si="85"/>
        <v/>
      </c>
      <c r="I1057" s="33" t="e">
        <f>IF(OR(A1057="",B1057=""),NA(),MAX(0,IF(A1057-B1057=0,SameDayCycleTimeSettingValue,(A1057-B1057) *24)))</f>
        <v>#N/A</v>
      </c>
      <c r="J1057" s="33" t="e">
        <f>IF(OR(A1057="",B1057=""),NA(),MAX(0,IF(A1057-B1057=0,SameDayCycleTimeSettingValue,((A1057-B1057) *24)-(INT((A1057-B1057)) * (24-(FinishHour-StartHour))))))</f>
        <v>#N/A</v>
      </c>
      <c r="K1057" s="3" t="e">
        <f ca="1">IF(OR(A1057&lt;&gt;"",B1057=""),NA(),MAX(0,IF(_xlfn.DAYS(NOW(),B1057)=0,SameDayCycleTimeSettingValue,_xlfn.DAYS(NOW(),B1057))))</f>
        <v>#N/A</v>
      </c>
    </row>
    <row r="1058" spans="1:11" x14ac:dyDescent="0.25">
      <c r="A1058" s="32" t="str">
        <f>IF(AND(TRIM(INDEX(CompletedDateValues,ROW(A1058)))&lt;&gt;"",INDEX(CompletedDateValues,ROW(A1058))&gt;0),INDEX(CompletedDateValues,ROW(A1058)),"")</f>
        <v/>
      </c>
      <c r="B1058" s="32" t="str">
        <f>IF(AND(TRIM(INDEX(StartDateValues,ROW(A1058)))&lt;&gt;"",INDEX(StartDateValues,ROW(A1058))&gt;0),INDEX(StartDateValues,ROW(A1058)),"")</f>
        <v/>
      </c>
      <c r="C1058" s="22" t="str">
        <f t="shared" si="81"/>
        <v/>
      </c>
      <c r="D1058" s="3" t="str">
        <f t="shared" si="82"/>
        <v/>
      </c>
      <c r="E1058" s="3" t="str">
        <f t="shared" si="83"/>
        <v/>
      </c>
      <c r="F1058" s="3" t="str">
        <f t="shared" si="84"/>
        <v/>
      </c>
      <c r="G1058" s="3" t="str">
        <f>IF(A1058="","",IF(HOUR(A1058)&lt;StartHour,StartHour,IF(HOUR(A1058)&gt;FinishHour,FinishHour,HOUR(A1058))))</f>
        <v/>
      </c>
      <c r="H1058" s="3" t="str">
        <f t="shared" si="85"/>
        <v/>
      </c>
      <c r="I1058" s="33" t="e">
        <f>IF(OR(A1058="",B1058=""),NA(),MAX(0,IF(A1058-B1058=0,SameDayCycleTimeSettingValue,(A1058-B1058) *24)))</f>
        <v>#N/A</v>
      </c>
      <c r="J1058" s="33" t="e">
        <f>IF(OR(A1058="",B1058=""),NA(),MAX(0,IF(A1058-B1058=0,SameDayCycleTimeSettingValue,((A1058-B1058) *24)-(INT((A1058-B1058)) * (24-(FinishHour-StartHour))))))</f>
        <v>#N/A</v>
      </c>
      <c r="K1058" s="3" t="e">
        <f ca="1">IF(OR(A1058&lt;&gt;"",B1058=""),NA(),MAX(0,IF(_xlfn.DAYS(NOW(),B1058)=0,SameDayCycleTimeSettingValue,_xlfn.DAYS(NOW(),B1058))))</f>
        <v>#N/A</v>
      </c>
    </row>
    <row r="1059" spans="1:11" x14ac:dyDescent="0.25">
      <c r="A1059" s="32" t="str">
        <f>IF(AND(TRIM(INDEX(CompletedDateValues,ROW(A1059)))&lt;&gt;"",INDEX(CompletedDateValues,ROW(A1059))&gt;0),INDEX(CompletedDateValues,ROW(A1059)),"")</f>
        <v/>
      </c>
      <c r="B1059" s="32" t="str">
        <f>IF(AND(TRIM(INDEX(StartDateValues,ROW(A1059)))&lt;&gt;"",INDEX(StartDateValues,ROW(A1059))&gt;0),INDEX(StartDateValues,ROW(A1059)),"")</f>
        <v/>
      </c>
      <c r="C1059" s="22" t="str">
        <f t="shared" si="81"/>
        <v/>
      </c>
      <c r="D1059" s="3" t="str">
        <f t="shared" si="82"/>
        <v/>
      </c>
      <c r="E1059" s="3" t="str">
        <f t="shared" si="83"/>
        <v/>
      </c>
      <c r="F1059" s="3" t="str">
        <f t="shared" si="84"/>
        <v/>
      </c>
      <c r="G1059" s="3" t="str">
        <f>IF(A1059="","",IF(HOUR(A1059)&lt;StartHour,StartHour,IF(HOUR(A1059)&gt;FinishHour,FinishHour,HOUR(A1059))))</f>
        <v/>
      </c>
      <c r="H1059" s="3" t="str">
        <f t="shared" si="85"/>
        <v/>
      </c>
      <c r="I1059" s="33" t="e">
        <f>IF(OR(A1059="",B1059=""),NA(),MAX(0,IF(A1059-B1059=0,SameDayCycleTimeSettingValue,(A1059-B1059) *24)))</f>
        <v>#N/A</v>
      </c>
      <c r="J1059" s="33" t="e">
        <f>IF(OR(A1059="",B1059=""),NA(),MAX(0,IF(A1059-B1059=0,SameDayCycleTimeSettingValue,((A1059-B1059) *24)-(INT((A1059-B1059)) * (24-(FinishHour-StartHour))))))</f>
        <v>#N/A</v>
      </c>
      <c r="K1059" s="3" t="e">
        <f ca="1">IF(OR(A1059&lt;&gt;"",B1059=""),NA(),MAX(0,IF(_xlfn.DAYS(NOW(),B1059)=0,SameDayCycleTimeSettingValue,_xlfn.DAYS(NOW(),B1059))))</f>
        <v>#N/A</v>
      </c>
    </row>
    <row r="1060" spans="1:11" x14ac:dyDescent="0.25">
      <c r="A1060" s="32" t="str">
        <f>IF(AND(TRIM(INDEX(CompletedDateValues,ROW(A1060)))&lt;&gt;"",INDEX(CompletedDateValues,ROW(A1060))&gt;0),INDEX(CompletedDateValues,ROW(A1060)),"")</f>
        <v/>
      </c>
      <c r="B1060" s="32" t="str">
        <f>IF(AND(TRIM(INDEX(StartDateValues,ROW(A1060)))&lt;&gt;"",INDEX(StartDateValues,ROW(A1060))&gt;0),INDEX(StartDateValues,ROW(A1060)),"")</f>
        <v/>
      </c>
      <c r="C1060" s="22" t="str">
        <f t="shared" si="81"/>
        <v/>
      </c>
      <c r="D1060" s="3" t="str">
        <f t="shared" si="82"/>
        <v/>
      </c>
      <c r="E1060" s="3" t="str">
        <f t="shared" si="83"/>
        <v/>
      </c>
      <c r="F1060" s="3" t="str">
        <f t="shared" si="84"/>
        <v/>
      </c>
      <c r="G1060" s="3" t="str">
        <f>IF(A1060="","",IF(HOUR(A1060)&lt;StartHour,StartHour,IF(HOUR(A1060)&gt;FinishHour,FinishHour,HOUR(A1060))))</f>
        <v/>
      </c>
      <c r="H1060" s="3" t="str">
        <f t="shared" si="85"/>
        <v/>
      </c>
      <c r="I1060" s="33" t="e">
        <f>IF(OR(A1060="",B1060=""),NA(),MAX(0,IF(A1060-B1060=0,SameDayCycleTimeSettingValue,(A1060-B1060) *24)))</f>
        <v>#N/A</v>
      </c>
      <c r="J1060" s="33" t="e">
        <f>IF(OR(A1060="",B1060=""),NA(),MAX(0,IF(A1060-B1060=0,SameDayCycleTimeSettingValue,((A1060-B1060) *24)-(INT((A1060-B1060)) * (24-(FinishHour-StartHour))))))</f>
        <v>#N/A</v>
      </c>
      <c r="K1060" s="3" t="e">
        <f ca="1">IF(OR(A1060&lt;&gt;"",B1060=""),NA(),MAX(0,IF(_xlfn.DAYS(NOW(),B1060)=0,SameDayCycleTimeSettingValue,_xlfn.DAYS(NOW(),B1060))))</f>
        <v>#N/A</v>
      </c>
    </row>
    <row r="1061" spans="1:11" x14ac:dyDescent="0.25">
      <c r="A1061" s="32" t="str">
        <f>IF(AND(TRIM(INDEX(CompletedDateValues,ROW(A1061)))&lt;&gt;"",INDEX(CompletedDateValues,ROW(A1061))&gt;0),INDEX(CompletedDateValues,ROW(A1061)),"")</f>
        <v/>
      </c>
      <c r="B1061" s="32" t="str">
        <f>IF(AND(TRIM(INDEX(StartDateValues,ROW(A1061)))&lt;&gt;"",INDEX(StartDateValues,ROW(A1061))&gt;0),INDEX(StartDateValues,ROW(A1061)),"")</f>
        <v/>
      </c>
      <c r="C1061" s="22" t="str">
        <f t="shared" si="81"/>
        <v/>
      </c>
      <c r="D1061" s="3" t="str">
        <f t="shared" si="82"/>
        <v/>
      </c>
      <c r="E1061" s="3" t="str">
        <f t="shared" si="83"/>
        <v/>
      </c>
      <c r="F1061" s="3" t="str">
        <f t="shared" si="84"/>
        <v/>
      </c>
      <c r="G1061" s="3" t="str">
        <f>IF(A1061="","",IF(HOUR(A1061)&lt;StartHour,StartHour,IF(HOUR(A1061)&gt;FinishHour,FinishHour,HOUR(A1061))))</f>
        <v/>
      </c>
      <c r="H1061" s="3" t="str">
        <f t="shared" si="85"/>
        <v/>
      </c>
      <c r="I1061" s="33" t="e">
        <f>IF(OR(A1061="",B1061=""),NA(),MAX(0,IF(A1061-B1061=0,SameDayCycleTimeSettingValue,(A1061-B1061) *24)))</f>
        <v>#N/A</v>
      </c>
      <c r="J1061" s="33" t="e">
        <f>IF(OR(A1061="",B1061=""),NA(),MAX(0,IF(A1061-B1061=0,SameDayCycleTimeSettingValue,((A1061-B1061) *24)-(INT((A1061-B1061)) * (24-(FinishHour-StartHour))))))</f>
        <v>#N/A</v>
      </c>
      <c r="K1061" s="3" t="e">
        <f ca="1">IF(OR(A1061&lt;&gt;"",B1061=""),NA(),MAX(0,IF(_xlfn.DAYS(NOW(),B1061)=0,SameDayCycleTimeSettingValue,_xlfn.DAYS(NOW(),B1061))))</f>
        <v>#N/A</v>
      </c>
    </row>
    <row r="1062" spans="1:11" x14ac:dyDescent="0.25">
      <c r="A1062" s="32" t="str">
        <f>IF(AND(TRIM(INDEX(CompletedDateValues,ROW(A1062)))&lt;&gt;"",INDEX(CompletedDateValues,ROW(A1062))&gt;0),INDEX(CompletedDateValues,ROW(A1062)),"")</f>
        <v/>
      </c>
      <c r="B1062" s="32" t="str">
        <f>IF(AND(TRIM(INDEX(StartDateValues,ROW(A1062)))&lt;&gt;"",INDEX(StartDateValues,ROW(A1062))&gt;0),INDEX(StartDateValues,ROW(A1062)),"")</f>
        <v/>
      </c>
      <c r="C1062" s="22" t="str">
        <f t="shared" si="81"/>
        <v/>
      </c>
      <c r="D1062" s="3" t="str">
        <f t="shared" si="82"/>
        <v/>
      </c>
      <c r="E1062" s="3" t="str">
        <f t="shared" si="83"/>
        <v/>
      </c>
      <c r="F1062" s="3" t="str">
        <f t="shared" si="84"/>
        <v/>
      </c>
      <c r="G1062" s="3" t="str">
        <f>IF(A1062="","",IF(HOUR(A1062)&lt;StartHour,StartHour,IF(HOUR(A1062)&gt;FinishHour,FinishHour,HOUR(A1062))))</f>
        <v/>
      </c>
      <c r="H1062" s="3" t="str">
        <f t="shared" si="85"/>
        <v/>
      </c>
      <c r="I1062" s="33" t="e">
        <f>IF(OR(A1062="",B1062=""),NA(),MAX(0,IF(A1062-B1062=0,SameDayCycleTimeSettingValue,(A1062-B1062) *24)))</f>
        <v>#N/A</v>
      </c>
      <c r="J1062" s="33" t="e">
        <f>IF(OR(A1062="",B1062=""),NA(),MAX(0,IF(A1062-B1062=0,SameDayCycleTimeSettingValue,((A1062-B1062) *24)-(INT((A1062-B1062)) * (24-(FinishHour-StartHour))))))</f>
        <v>#N/A</v>
      </c>
      <c r="K1062" s="3" t="e">
        <f ca="1">IF(OR(A1062&lt;&gt;"",B1062=""),NA(),MAX(0,IF(_xlfn.DAYS(NOW(),B1062)=0,SameDayCycleTimeSettingValue,_xlfn.DAYS(NOW(),B1062))))</f>
        <v>#N/A</v>
      </c>
    </row>
    <row r="1063" spans="1:11" x14ac:dyDescent="0.25">
      <c r="A1063" s="32" t="str">
        <f>IF(AND(TRIM(INDEX(CompletedDateValues,ROW(A1063)))&lt;&gt;"",INDEX(CompletedDateValues,ROW(A1063))&gt;0),INDEX(CompletedDateValues,ROW(A1063)),"")</f>
        <v/>
      </c>
      <c r="B1063" s="32" t="str">
        <f>IF(AND(TRIM(INDEX(StartDateValues,ROW(A1063)))&lt;&gt;"",INDEX(StartDateValues,ROW(A1063))&gt;0),INDEX(StartDateValues,ROW(A1063)),"")</f>
        <v/>
      </c>
      <c r="C1063" s="22" t="str">
        <f t="shared" si="81"/>
        <v/>
      </c>
      <c r="D1063" s="3" t="str">
        <f t="shared" si="82"/>
        <v/>
      </c>
      <c r="E1063" s="3" t="str">
        <f t="shared" si="83"/>
        <v/>
      </c>
      <c r="F1063" s="3" t="str">
        <f t="shared" si="84"/>
        <v/>
      </c>
      <c r="G1063" s="3" t="str">
        <f>IF(A1063="","",IF(HOUR(A1063)&lt;StartHour,StartHour,IF(HOUR(A1063)&gt;FinishHour,FinishHour,HOUR(A1063))))</f>
        <v/>
      </c>
      <c r="H1063" s="3" t="str">
        <f t="shared" si="85"/>
        <v/>
      </c>
      <c r="I1063" s="33" t="e">
        <f>IF(OR(A1063="",B1063=""),NA(),MAX(0,IF(A1063-B1063=0,SameDayCycleTimeSettingValue,(A1063-B1063) *24)))</f>
        <v>#N/A</v>
      </c>
      <c r="J1063" s="33" t="e">
        <f>IF(OR(A1063="",B1063=""),NA(),MAX(0,IF(A1063-B1063=0,SameDayCycleTimeSettingValue,((A1063-B1063) *24)-(INT((A1063-B1063)) * (24-(FinishHour-StartHour))))))</f>
        <v>#N/A</v>
      </c>
      <c r="K1063" s="3" t="e">
        <f ca="1">IF(OR(A1063&lt;&gt;"",B1063=""),NA(),MAX(0,IF(_xlfn.DAYS(NOW(),B1063)=0,SameDayCycleTimeSettingValue,_xlfn.DAYS(NOW(),B1063))))</f>
        <v>#N/A</v>
      </c>
    </row>
    <row r="1064" spans="1:11" x14ac:dyDescent="0.25">
      <c r="A1064" s="32" t="str">
        <f>IF(AND(TRIM(INDEX(CompletedDateValues,ROW(A1064)))&lt;&gt;"",INDEX(CompletedDateValues,ROW(A1064))&gt;0),INDEX(CompletedDateValues,ROW(A1064)),"")</f>
        <v/>
      </c>
      <c r="B1064" s="32" t="str">
        <f>IF(AND(TRIM(INDEX(StartDateValues,ROW(A1064)))&lt;&gt;"",INDEX(StartDateValues,ROW(A1064))&gt;0),INDEX(StartDateValues,ROW(A1064)),"")</f>
        <v/>
      </c>
      <c r="C1064" s="22" t="str">
        <f t="shared" si="81"/>
        <v/>
      </c>
      <c r="D1064" s="3" t="str">
        <f t="shared" si="82"/>
        <v/>
      </c>
      <c r="E1064" s="3" t="str">
        <f t="shared" si="83"/>
        <v/>
      </c>
      <c r="F1064" s="3" t="str">
        <f t="shared" si="84"/>
        <v/>
      </c>
      <c r="G1064" s="3" t="str">
        <f>IF(A1064="","",IF(HOUR(A1064)&lt;StartHour,StartHour,IF(HOUR(A1064)&gt;FinishHour,FinishHour,HOUR(A1064))))</f>
        <v/>
      </c>
      <c r="H1064" s="3" t="str">
        <f t="shared" si="85"/>
        <v/>
      </c>
      <c r="I1064" s="33" t="e">
        <f>IF(OR(A1064="",B1064=""),NA(),MAX(0,IF(A1064-B1064=0,SameDayCycleTimeSettingValue,(A1064-B1064) *24)))</f>
        <v>#N/A</v>
      </c>
      <c r="J1064" s="33" t="e">
        <f>IF(OR(A1064="",B1064=""),NA(),MAX(0,IF(A1064-B1064=0,SameDayCycleTimeSettingValue,((A1064-B1064) *24)-(INT((A1064-B1064)) * (24-(FinishHour-StartHour))))))</f>
        <v>#N/A</v>
      </c>
      <c r="K1064" s="3" t="e">
        <f ca="1">IF(OR(A1064&lt;&gt;"",B1064=""),NA(),MAX(0,IF(_xlfn.DAYS(NOW(),B1064)=0,SameDayCycleTimeSettingValue,_xlfn.DAYS(NOW(),B1064))))</f>
        <v>#N/A</v>
      </c>
    </row>
    <row r="1065" spans="1:11" x14ac:dyDescent="0.25">
      <c r="A1065" s="32" t="str">
        <f>IF(AND(TRIM(INDEX(CompletedDateValues,ROW(A1065)))&lt;&gt;"",INDEX(CompletedDateValues,ROW(A1065))&gt;0),INDEX(CompletedDateValues,ROW(A1065)),"")</f>
        <v/>
      </c>
      <c r="B1065" s="32" t="str">
        <f>IF(AND(TRIM(INDEX(StartDateValues,ROW(A1065)))&lt;&gt;"",INDEX(StartDateValues,ROW(A1065))&gt;0),INDEX(StartDateValues,ROW(A1065)),"")</f>
        <v/>
      </c>
      <c r="C1065" s="22" t="str">
        <f t="shared" si="81"/>
        <v/>
      </c>
      <c r="D1065" s="3" t="str">
        <f t="shared" si="82"/>
        <v/>
      </c>
      <c r="E1065" s="3" t="str">
        <f t="shared" si="83"/>
        <v/>
      </c>
      <c r="F1065" s="3" t="str">
        <f t="shared" si="84"/>
        <v/>
      </c>
      <c r="G1065" s="3" t="str">
        <f>IF(A1065="","",IF(HOUR(A1065)&lt;StartHour,StartHour,IF(HOUR(A1065)&gt;FinishHour,FinishHour,HOUR(A1065))))</f>
        <v/>
      </c>
      <c r="H1065" s="3" t="str">
        <f t="shared" si="85"/>
        <v/>
      </c>
      <c r="I1065" s="33" t="e">
        <f>IF(OR(A1065="",B1065=""),NA(),MAX(0,IF(A1065-B1065=0,SameDayCycleTimeSettingValue,(A1065-B1065) *24)))</f>
        <v>#N/A</v>
      </c>
      <c r="J1065" s="33" t="e">
        <f>IF(OR(A1065="",B1065=""),NA(),MAX(0,IF(A1065-B1065=0,SameDayCycleTimeSettingValue,((A1065-B1065) *24)-(INT((A1065-B1065)) * (24-(FinishHour-StartHour))))))</f>
        <v>#N/A</v>
      </c>
      <c r="K1065" s="3" t="e">
        <f ca="1">IF(OR(A1065&lt;&gt;"",B1065=""),NA(),MAX(0,IF(_xlfn.DAYS(NOW(),B1065)=0,SameDayCycleTimeSettingValue,_xlfn.DAYS(NOW(),B1065))))</f>
        <v>#N/A</v>
      </c>
    </row>
    <row r="1066" spans="1:11" x14ac:dyDescent="0.25">
      <c r="A1066" s="32" t="str">
        <f>IF(AND(TRIM(INDEX(CompletedDateValues,ROW(A1066)))&lt;&gt;"",INDEX(CompletedDateValues,ROW(A1066))&gt;0),INDEX(CompletedDateValues,ROW(A1066)),"")</f>
        <v/>
      </c>
      <c r="B1066" s="32" t="str">
        <f>IF(AND(TRIM(INDEX(StartDateValues,ROW(A1066)))&lt;&gt;"",INDEX(StartDateValues,ROW(A1066))&gt;0),INDEX(StartDateValues,ROW(A1066)),"")</f>
        <v/>
      </c>
      <c r="C1066" s="22" t="str">
        <f t="shared" si="81"/>
        <v/>
      </c>
      <c r="D1066" s="3" t="str">
        <f t="shared" si="82"/>
        <v/>
      </c>
      <c r="E1066" s="3" t="str">
        <f t="shared" si="83"/>
        <v/>
      </c>
      <c r="F1066" s="3" t="str">
        <f t="shared" si="84"/>
        <v/>
      </c>
      <c r="G1066" s="3" t="str">
        <f>IF(A1066="","",IF(HOUR(A1066)&lt;StartHour,StartHour,IF(HOUR(A1066)&gt;FinishHour,FinishHour,HOUR(A1066))))</f>
        <v/>
      </c>
      <c r="H1066" s="3" t="str">
        <f t="shared" si="85"/>
        <v/>
      </c>
      <c r="I1066" s="33" t="e">
        <f>IF(OR(A1066="",B1066=""),NA(),MAX(0,IF(A1066-B1066=0,SameDayCycleTimeSettingValue,(A1066-B1066) *24)))</f>
        <v>#N/A</v>
      </c>
      <c r="J1066" s="33" t="e">
        <f>IF(OR(A1066="",B1066=""),NA(),MAX(0,IF(A1066-B1066=0,SameDayCycleTimeSettingValue,((A1066-B1066) *24)-(INT((A1066-B1066)) * (24-(FinishHour-StartHour))))))</f>
        <v>#N/A</v>
      </c>
      <c r="K1066" s="3" t="e">
        <f ca="1">IF(OR(A1066&lt;&gt;"",B1066=""),NA(),MAX(0,IF(_xlfn.DAYS(NOW(),B1066)=0,SameDayCycleTimeSettingValue,_xlfn.DAYS(NOW(),B1066))))</f>
        <v>#N/A</v>
      </c>
    </row>
    <row r="1067" spans="1:11" x14ac:dyDescent="0.25">
      <c r="A1067" s="32" t="str">
        <f>IF(AND(TRIM(INDEX(CompletedDateValues,ROW(A1067)))&lt;&gt;"",INDEX(CompletedDateValues,ROW(A1067))&gt;0),INDEX(CompletedDateValues,ROW(A1067)),"")</f>
        <v/>
      </c>
      <c r="B1067" s="32" t="str">
        <f>IF(AND(TRIM(INDEX(StartDateValues,ROW(A1067)))&lt;&gt;"",INDEX(StartDateValues,ROW(A1067))&gt;0),INDEX(StartDateValues,ROW(A1067)),"")</f>
        <v/>
      </c>
      <c r="C1067" s="22" t="str">
        <f t="shared" si="81"/>
        <v/>
      </c>
      <c r="D1067" s="3" t="str">
        <f t="shared" si="82"/>
        <v/>
      </c>
      <c r="E1067" s="3" t="str">
        <f t="shared" si="83"/>
        <v/>
      </c>
      <c r="F1067" s="3" t="str">
        <f t="shared" si="84"/>
        <v/>
      </c>
      <c r="G1067" s="3" t="str">
        <f>IF(A1067="","",IF(HOUR(A1067)&lt;StartHour,StartHour,IF(HOUR(A1067)&gt;FinishHour,FinishHour,HOUR(A1067))))</f>
        <v/>
      </c>
      <c r="H1067" s="3" t="str">
        <f t="shared" si="85"/>
        <v/>
      </c>
      <c r="I1067" s="33" t="e">
        <f>IF(OR(A1067="",B1067=""),NA(),MAX(0,IF(A1067-B1067=0,SameDayCycleTimeSettingValue,(A1067-B1067) *24)))</f>
        <v>#N/A</v>
      </c>
      <c r="J1067" s="33" t="e">
        <f>IF(OR(A1067="",B1067=""),NA(),MAX(0,IF(A1067-B1067=0,SameDayCycleTimeSettingValue,((A1067-B1067) *24)-(INT((A1067-B1067)) * (24-(FinishHour-StartHour))))))</f>
        <v>#N/A</v>
      </c>
      <c r="K1067" s="3" t="e">
        <f ca="1">IF(OR(A1067&lt;&gt;"",B1067=""),NA(),MAX(0,IF(_xlfn.DAYS(NOW(),B1067)=0,SameDayCycleTimeSettingValue,_xlfn.DAYS(NOW(),B1067))))</f>
        <v>#N/A</v>
      </c>
    </row>
    <row r="1068" spans="1:11" x14ac:dyDescent="0.25">
      <c r="A1068" s="32" t="str">
        <f>IF(AND(TRIM(INDEX(CompletedDateValues,ROW(A1068)))&lt;&gt;"",INDEX(CompletedDateValues,ROW(A1068))&gt;0),INDEX(CompletedDateValues,ROW(A1068)),"")</f>
        <v/>
      </c>
      <c r="B1068" s="32" t="str">
        <f>IF(AND(TRIM(INDEX(StartDateValues,ROW(A1068)))&lt;&gt;"",INDEX(StartDateValues,ROW(A1068))&gt;0),INDEX(StartDateValues,ROW(A1068)),"")</f>
        <v/>
      </c>
      <c r="C1068" s="22" t="str">
        <f t="shared" si="81"/>
        <v/>
      </c>
      <c r="D1068" s="3" t="str">
        <f t="shared" si="82"/>
        <v/>
      </c>
      <c r="E1068" s="3" t="str">
        <f t="shared" si="83"/>
        <v/>
      </c>
      <c r="F1068" s="3" t="str">
        <f t="shared" si="84"/>
        <v/>
      </c>
      <c r="G1068" s="3" t="str">
        <f>IF(A1068="","",IF(HOUR(A1068)&lt;StartHour,StartHour,IF(HOUR(A1068)&gt;FinishHour,FinishHour,HOUR(A1068))))</f>
        <v/>
      </c>
      <c r="H1068" s="3" t="str">
        <f t="shared" si="85"/>
        <v/>
      </c>
      <c r="I1068" s="33" t="e">
        <f>IF(OR(A1068="",B1068=""),NA(),MAX(0,IF(A1068-B1068=0,SameDayCycleTimeSettingValue,(A1068-B1068) *24)))</f>
        <v>#N/A</v>
      </c>
      <c r="J1068" s="33" t="e">
        <f>IF(OR(A1068="",B1068=""),NA(),MAX(0,IF(A1068-B1068=0,SameDayCycleTimeSettingValue,((A1068-B1068) *24)-(INT((A1068-B1068)) * (24-(FinishHour-StartHour))))))</f>
        <v>#N/A</v>
      </c>
      <c r="K1068" s="3" t="e">
        <f ca="1">IF(OR(A1068&lt;&gt;"",B1068=""),NA(),MAX(0,IF(_xlfn.DAYS(NOW(),B1068)=0,SameDayCycleTimeSettingValue,_xlfn.DAYS(NOW(),B1068))))</f>
        <v>#N/A</v>
      </c>
    </row>
    <row r="1069" spans="1:11" x14ac:dyDescent="0.25">
      <c r="A1069" s="32" t="str">
        <f>IF(AND(TRIM(INDEX(CompletedDateValues,ROW(A1069)))&lt;&gt;"",INDEX(CompletedDateValues,ROW(A1069))&gt;0),INDEX(CompletedDateValues,ROW(A1069)),"")</f>
        <v/>
      </c>
      <c r="B1069" s="32" t="str">
        <f>IF(AND(TRIM(INDEX(StartDateValues,ROW(A1069)))&lt;&gt;"",INDEX(StartDateValues,ROW(A1069))&gt;0),INDEX(StartDateValues,ROW(A1069)),"")</f>
        <v/>
      </c>
      <c r="C1069" s="22" t="str">
        <f t="shared" si="81"/>
        <v/>
      </c>
      <c r="D1069" s="3" t="str">
        <f t="shared" si="82"/>
        <v/>
      </c>
      <c r="E1069" s="3" t="str">
        <f t="shared" si="83"/>
        <v/>
      </c>
      <c r="F1069" s="3" t="str">
        <f t="shared" si="84"/>
        <v/>
      </c>
      <c r="G1069" s="3" t="str">
        <f>IF(A1069="","",IF(HOUR(A1069)&lt;StartHour,StartHour,IF(HOUR(A1069)&gt;FinishHour,FinishHour,HOUR(A1069))))</f>
        <v/>
      </c>
      <c r="H1069" s="3" t="str">
        <f t="shared" si="85"/>
        <v/>
      </c>
      <c r="I1069" s="33" t="e">
        <f>IF(OR(A1069="",B1069=""),NA(),MAX(0,IF(A1069-B1069=0,SameDayCycleTimeSettingValue,(A1069-B1069) *24)))</f>
        <v>#N/A</v>
      </c>
      <c r="J1069" s="33" t="e">
        <f>IF(OR(A1069="",B1069=""),NA(),MAX(0,IF(A1069-B1069=0,SameDayCycleTimeSettingValue,((A1069-B1069) *24)-(INT((A1069-B1069)) * (24-(FinishHour-StartHour))))))</f>
        <v>#N/A</v>
      </c>
      <c r="K1069" s="3" t="e">
        <f ca="1">IF(OR(A1069&lt;&gt;"",B1069=""),NA(),MAX(0,IF(_xlfn.DAYS(NOW(),B1069)=0,SameDayCycleTimeSettingValue,_xlfn.DAYS(NOW(),B1069))))</f>
        <v>#N/A</v>
      </c>
    </row>
    <row r="1070" spans="1:11" x14ac:dyDescent="0.25">
      <c r="A1070" s="32" t="str">
        <f>IF(AND(TRIM(INDEX(CompletedDateValues,ROW(A1070)))&lt;&gt;"",INDEX(CompletedDateValues,ROW(A1070))&gt;0),INDEX(CompletedDateValues,ROW(A1070)),"")</f>
        <v/>
      </c>
      <c r="B1070" s="32" t="str">
        <f>IF(AND(TRIM(INDEX(StartDateValues,ROW(A1070)))&lt;&gt;"",INDEX(StartDateValues,ROW(A1070))&gt;0),INDEX(StartDateValues,ROW(A1070)),"")</f>
        <v/>
      </c>
      <c r="C1070" s="22" t="str">
        <f t="shared" si="81"/>
        <v/>
      </c>
      <c r="D1070" s="3" t="str">
        <f t="shared" si="82"/>
        <v/>
      </c>
      <c r="E1070" s="3" t="str">
        <f t="shared" si="83"/>
        <v/>
      </c>
      <c r="F1070" s="3" t="str">
        <f t="shared" si="84"/>
        <v/>
      </c>
      <c r="G1070" s="3" t="str">
        <f>IF(A1070="","",IF(HOUR(A1070)&lt;StartHour,StartHour,IF(HOUR(A1070)&gt;FinishHour,FinishHour,HOUR(A1070))))</f>
        <v/>
      </c>
      <c r="H1070" s="3" t="str">
        <f t="shared" si="85"/>
        <v/>
      </c>
      <c r="I1070" s="33" t="e">
        <f>IF(OR(A1070="",B1070=""),NA(),MAX(0,IF(A1070-B1070=0,SameDayCycleTimeSettingValue,(A1070-B1070) *24)))</f>
        <v>#N/A</v>
      </c>
      <c r="J1070" s="33" t="e">
        <f>IF(OR(A1070="",B1070=""),NA(),MAX(0,IF(A1070-B1070=0,SameDayCycleTimeSettingValue,((A1070-B1070) *24)-(INT((A1070-B1070)) * (24-(FinishHour-StartHour))))))</f>
        <v>#N/A</v>
      </c>
      <c r="K1070" s="3" t="e">
        <f ca="1">IF(OR(A1070&lt;&gt;"",B1070=""),NA(),MAX(0,IF(_xlfn.DAYS(NOW(),B1070)=0,SameDayCycleTimeSettingValue,_xlfn.DAYS(NOW(),B1070))))</f>
        <v>#N/A</v>
      </c>
    </row>
    <row r="1071" spans="1:11" x14ac:dyDescent="0.25">
      <c r="A1071" s="32" t="str">
        <f>IF(AND(TRIM(INDEX(CompletedDateValues,ROW(A1071)))&lt;&gt;"",INDEX(CompletedDateValues,ROW(A1071))&gt;0),INDEX(CompletedDateValues,ROW(A1071)),"")</f>
        <v/>
      </c>
      <c r="B1071" s="32" t="str">
        <f>IF(AND(TRIM(INDEX(StartDateValues,ROW(A1071)))&lt;&gt;"",INDEX(StartDateValues,ROW(A1071))&gt;0),INDEX(StartDateValues,ROW(A1071)),"")</f>
        <v/>
      </c>
      <c r="C1071" s="22" t="str">
        <f t="shared" si="81"/>
        <v/>
      </c>
      <c r="D1071" s="3" t="str">
        <f t="shared" si="82"/>
        <v/>
      </c>
      <c r="E1071" s="3" t="str">
        <f t="shared" si="83"/>
        <v/>
      </c>
      <c r="F1071" s="3" t="str">
        <f t="shared" si="84"/>
        <v/>
      </c>
      <c r="G1071" s="3" t="str">
        <f>IF(A1071="","",IF(HOUR(A1071)&lt;StartHour,StartHour,IF(HOUR(A1071)&gt;FinishHour,FinishHour,HOUR(A1071))))</f>
        <v/>
      </c>
      <c r="H1071" s="3" t="str">
        <f t="shared" si="85"/>
        <v/>
      </c>
      <c r="I1071" s="33" t="e">
        <f>IF(OR(A1071="",B1071=""),NA(),MAX(0,IF(A1071-B1071=0,SameDayCycleTimeSettingValue,(A1071-B1071) *24)))</f>
        <v>#N/A</v>
      </c>
      <c r="J1071" s="33" t="e">
        <f>IF(OR(A1071="",B1071=""),NA(),MAX(0,IF(A1071-B1071=0,SameDayCycleTimeSettingValue,((A1071-B1071) *24)-(INT((A1071-B1071)) * (24-(FinishHour-StartHour))))))</f>
        <v>#N/A</v>
      </c>
      <c r="K1071" s="3" t="e">
        <f ca="1">IF(OR(A1071&lt;&gt;"",B1071=""),NA(),MAX(0,IF(_xlfn.DAYS(NOW(),B1071)=0,SameDayCycleTimeSettingValue,_xlfn.DAYS(NOW(),B1071))))</f>
        <v>#N/A</v>
      </c>
    </row>
    <row r="1072" spans="1:11" x14ac:dyDescent="0.25">
      <c r="A1072" s="32" t="str">
        <f>IF(AND(TRIM(INDEX(CompletedDateValues,ROW(A1072)))&lt;&gt;"",INDEX(CompletedDateValues,ROW(A1072))&gt;0),INDEX(CompletedDateValues,ROW(A1072)),"")</f>
        <v/>
      </c>
      <c r="B1072" s="32" t="str">
        <f>IF(AND(TRIM(INDEX(StartDateValues,ROW(A1072)))&lt;&gt;"",INDEX(StartDateValues,ROW(A1072))&gt;0),INDEX(StartDateValues,ROW(A1072)),"")</f>
        <v/>
      </c>
      <c r="C1072" s="22" t="str">
        <f t="shared" si="81"/>
        <v/>
      </c>
      <c r="D1072" s="3" t="str">
        <f t="shared" si="82"/>
        <v/>
      </c>
      <c r="E1072" s="3" t="str">
        <f t="shared" si="83"/>
        <v/>
      </c>
      <c r="F1072" s="3" t="str">
        <f t="shared" si="84"/>
        <v/>
      </c>
      <c r="G1072" s="3" t="str">
        <f>IF(A1072="","",IF(HOUR(A1072)&lt;StartHour,StartHour,IF(HOUR(A1072)&gt;FinishHour,FinishHour,HOUR(A1072))))</f>
        <v/>
      </c>
      <c r="H1072" s="3" t="str">
        <f t="shared" si="85"/>
        <v/>
      </c>
      <c r="I1072" s="33" t="e">
        <f>IF(OR(A1072="",B1072=""),NA(),MAX(0,IF(A1072-B1072=0,SameDayCycleTimeSettingValue,(A1072-B1072) *24)))</f>
        <v>#N/A</v>
      </c>
      <c r="J1072" s="33" t="e">
        <f>IF(OR(A1072="",B1072=""),NA(),MAX(0,IF(A1072-B1072=0,SameDayCycleTimeSettingValue,((A1072-B1072) *24)-(INT((A1072-B1072)) * (24-(FinishHour-StartHour))))))</f>
        <v>#N/A</v>
      </c>
      <c r="K1072" s="3" t="e">
        <f ca="1">IF(OR(A1072&lt;&gt;"",B1072=""),NA(),MAX(0,IF(_xlfn.DAYS(NOW(),B1072)=0,SameDayCycleTimeSettingValue,_xlfn.DAYS(NOW(),B1072))))</f>
        <v>#N/A</v>
      </c>
    </row>
    <row r="1073" spans="1:11" x14ac:dyDescent="0.25">
      <c r="A1073" s="32" t="str">
        <f>IF(AND(TRIM(INDEX(CompletedDateValues,ROW(A1073)))&lt;&gt;"",INDEX(CompletedDateValues,ROW(A1073))&gt;0),INDEX(CompletedDateValues,ROW(A1073)),"")</f>
        <v/>
      </c>
      <c r="B1073" s="32" t="str">
        <f>IF(AND(TRIM(INDEX(StartDateValues,ROW(A1073)))&lt;&gt;"",INDEX(StartDateValues,ROW(A1073))&gt;0),INDEX(StartDateValues,ROW(A1073)),"")</f>
        <v/>
      </c>
      <c r="C1073" s="22" t="str">
        <f t="shared" si="81"/>
        <v/>
      </c>
      <c r="D1073" s="3" t="str">
        <f t="shared" si="82"/>
        <v/>
      </c>
      <c r="E1073" s="3" t="str">
        <f t="shared" si="83"/>
        <v/>
      </c>
      <c r="F1073" s="3" t="str">
        <f t="shared" si="84"/>
        <v/>
      </c>
      <c r="G1073" s="3" t="str">
        <f>IF(A1073="","",IF(HOUR(A1073)&lt;StartHour,StartHour,IF(HOUR(A1073)&gt;FinishHour,FinishHour,HOUR(A1073))))</f>
        <v/>
      </c>
      <c r="H1073" s="3" t="str">
        <f t="shared" si="85"/>
        <v/>
      </c>
      <c r="I1073" s="33" t="e">
        <f>IF(OR(A1073="",B1073=""),NA(),MAX(0,IF(A1073-B1073=0,SameDayCycleTimeSettingValue,(A1073-B1073) *24)))</f>
        <v>#N/A</v>
      </c>
      <c r="J1073" s="33" t="e">
        <f>IF(OR(A1073="",B1073=""),NA(),MAX(0,IF(A1073-B1073=0,SameDayCycleTimeSettingValue,((A1073-B1073) *24)-(INT((A1073-B1073)) * (24-(FinishHour-StartHour))))))</f>
        <v>#N/A</v>
      </c>
      <c r="K1073" s="3" t="e">
        <f ca="1">IF(OR(A1073&lt;&gt;"",B1073=""),NA(),MAX(0,IF(_xlfn.DAYS(NOW(),B1073)=0,SameDayCycleTimeSettingValue,_xlfn.DAYS(NOW(),B1073))))</f>
        <v>#N/A</v>
      </c>
    </row>
    <row r="1074" spans="1:11" x14ac:dyDescent="0.25">
      <c r="A1074" s="32" t="str">
        <f>IF(AND(TRIM(INDEX(CompletedDateValues,ROW(A1074)))&lt;&gt;"",INDEX(CompletedDateValues,ROW(A1074))&gt;0),INDEX(CompletedDateValues,ROW(A1074)),"")</f>
        <v/>
      </c>
      <c r="B1074" s="32" t="str">
        <f>IF(AND(TRIM(INDEX(StartDateValues,ROW(A1074)))&lt;&gt;"",INDEX(StartDateValues,ROW(A1074))&gt;0),INDEX(StartDateValues,ROW(A1074)),"")</f>
        <v/>
      </c>
      <c r="C1074" s="22" t="str">
        <f t="shared" si="81"/>
        <v/>
      </c>
      <c r="D1074" s="3" t="str">
        <f t="shared" si="82"/>
        <v/>
      </c>
      <c r="E1074" s="3" t="str">
        <f t="shared" si="83"/>
        <v/>
      </c>
      <c r="F1074" s="3" t="str">
        <f t="shared" si="84"/>
        <v/>
      </c>
      <c r="G1074" s="3" t="str">
        <f>IF(A1074="","",IF(HOUR(A1074)&lt;StartHour,StartHour,IF(HOUR(A1074)&gt;FinishHour,FinishHour,HOUR(A1074))))</f>
        <v/>
      </c>
      <c r="H1074" s="3" t="str">
        <f t="shared" si="85"/>
        <v/>
      </c>
      <c r="I1074" s="33" t="e">
        <f>IF(OR(A1074="",B1074=""),NA(),MAX(0,IF(A1074-B1074=0,SameDayCycleTimeSettingValue,(A1074-B1074) *24)))</f>
        <v>#N/A</v>
      </c>
      <c r="J1074" s="33" t="e">
        <f>IF(OR(A1074="",B1074=""),NA(),MAX(0,IF(A1074-B1074=0,SameDayCycleTimeSettingValue,((A1074-B1074) *24)-(INT((A1074-B1074)) * (24-(FinishHour-StartHour))))))</f>
        <v>#N/A</v>
      </c>
      <c r="K1074" s="3" t="e">
        <f ca="1">IF(OR(A1074&lt;&gt;"",B1074=""),NA(),MAX(0,IF(_xlfn.DAYS(NOW(),B1074)=0,SameDayCycleTimeSettingValue,_xlfn.DAYS(NOW(),B1074))))</f>
        <v>#N/A</v>
      </c>
    </row>
    <row r="1075" spans="1:11" x14ac:dyDescent="0.25">
      <c r="A1075" s="32" t="str">
        <f>IF(AND(TRIM(INDEX(CompletedDateValues,ROW(A1075)))&lt;&gt;"",INDEX(CompletedDateValues,ROW(A1075))&gt;0),INDEX(CompletedDateValues,ROW(A1075)),"")</f>
        <v/>
      </c>
      <c r="B1075" s="32" t="str">
        <f>IF(AND(TRIM(INDEX(StartDateValues,ROW(A1075)))&lt;&gt;"",INDEX(StartDateValues,ROW(A1075))&gt;0),INDEX(StartDateValues,ROW(A1075)),"")</f>
        <v/>
      </c>
      <c r="C1075" s="22" t="str">
        <f t="shared" si="81"/>
        <v/>
      </c>
      <c r="D1075" s="3" t="str">
        <f t="shared" si="82"/>
        <v/>
      </c>
      <c r="E1075" s="3" t="str">
        <f t="shared" si="83"/>
        <v/>
      </c>
      <c r="F1075" s="3" t="str">
        <f t="shared" si="84"/>
        <v/>
      </c>
      <c r="G1075" s="3" t="str">
        <f>IF(A1075="","",IF(HOUR(A1075)&lt;StartHour,StartHour,IF(HOUR(A1075)&gt;FinishHour,FinishHour,HOUR(A1075))))</f>
        <v/>
      </c>
      <c r="H1075" s="3" t="str">
        <f t="shared" si="85"/>
        <v/>
      </c>
      <c r="I1075" s="33" t="e">
        <f>IF(OR(A1075="",B1075=""),NA(),MAX(0,IF(A1075-B1075=0,SameDayCycleTimeSettingValue,(A1075-B1075) *24)))</f>
        <v>#N/A</v>
      </c>
      <c r="J1075" s="33" t="e">
        <f>IF(OR(A1075="",B1075=""),NA(),MAX(0,IF(A1075-B1075=0,SameDayCycleTimeSettingValue,((A1075-B1075) *24)-(INT((A1075-B1075)) * (24-(FinishHour-StartHour))))))</f>
        <v>#N/A</v>
      </c>
      <c r="K1075" s="3" t="e">
        <f ca="1">IF(OR(A1075&lt;&gt;"",B1075=""),NA(),MAX(0,IF(_xlfn.DAYS(NOW(),B1075)=0,SameDayCycleTimeSettingValue,_xlfn.DAYS(NOW(),B1075))))</f>
        <v>#N/A</v>
      </c>
    </row>
    <row r="1076" spans="1:11" x14ac:dyDescent="0.25">
      <c r="A1076" s="32" t="str">
        <f>IF(AND(TRIM(INDEX(CompletedDateValues,ROW(A1076)))&lt;&gt;"",INDEX(CompletedDateValues,ROW(A1076))&gt;0),INDEX(CompletedDateValues,ROW(A1076)),"")</f>
        <v/>
      </c>
      <c r="B1076" s="32" t="str">
        <f>IF(AND(TRIM(INDEX(StartDateValues,ROW(A1076)))&lt;&gt;"",INDEX(StartDateValues,ROW(A1076))&gt;0),INDEX(StartDateValues,ROW(A1076)),"")</f>
        <v/>
      </c>
      <c r="C1076" s="22" t="str">
        <f t="shared" si="81"/>
        <v/>
      </c>
      <c r="D1076" s="3" t="str">
        <f t="shared" si="82"/>
        <v/>
      </c>
      <c r="E1076" s="3" t="str">
        <f t="shared" si="83"/>
        <v/>
      </c>
      <c r="F1076" s="3" t="str">
        <f t="shared" si="84"/>
        <v/>
      </c>
      <c r="G1076" s="3" t="str">
        <f>IF(A1076="","",IF(HOUR(A1076)&lt;StartHour,StartHour,IF(HOUR(A1076)&gt;FinishHour,FinishHour,HOUR(A1076))))</f>
        <v/>
      </c>
      <c r="H1076" s="3" t="str">
        <f t="shared" si="85"/>
        <v/>
      </c>
      <c r="I1076" s="33" t="e">
        <f>IF(OR(A1076="",B1076=""),NA(),MAX(0,IF(A1076-B1076=0,SameDayCycleTimeSettingValue,(A1076-B1076) *24)))</f>
        <v>#N/A</v>
      </c>
      <c r="J1076" s="33" t="e">
        <f>IF(OR(A1076="",B1076=""),NA(),MAX(0,IF(A1076-B1076=0,SameDayCycleTimeSettingValue,((A1076-B1076) *24)-(INT((A1076-B1076)) * (24-(FinishHour-StartHour))))))</f>
        <v>#N/A</v>
      </c>
      <c r="K1076" s="3" t="e">
        <f ca="1">IF(OR(A1076&lt;&gt;"",B1076=""),NA(),MAX(0,IF(_xlfn.DAYS(NOW(),B1076)=0,SameDayCycleTimeSettingValue,_xlfn.DAYS(NOW(),B1076))))</f>
        <v>#N/A</v>
      </c>
    </row>
    <row r="1077" spans="1:11" x14ac:dyDescent="0.25">
      <c r="A1077" s="32" t="str">
        <f>IF(AND(TRIM(INDEX(CompletedDateValues,ROW(A1077)))&lt;&gt;"",INDEX(CompletedDateValues,ROW(A1077))&gt;0),INDEX(CompletedDateValues,ROW(A1077)),"")</f>
        <v/>
      </c>
      <c r="B1077" s="32" t="str">
        <f>IF(AND(TRIM(INDEX(StartDateValues,ROW(A1077)))&lt;&gt;"",INDEX(StartDateValues,ROW(A1077))&gt;0),INDEX(StartDateValues,ROW(A1077)),"")</f>
        <v/>
      </c>
      <c r="C1077" s="22" t="str">
        <f t="shared" si="81"/>
        <v/>
      </c>
      <c r="D1077" s="3" t="str">
        <f t="shared" si="82"/>
        <v/>
      </c>
      <c r="E1077" s="3" t="str">
        <f t="shared" si="83"/>
        <v/>
      </c>
      <c r="F1077" s="3" t="str">
        <f t="shared" si="84"/>
        <v/>
      </c>
      <c r="G1077" s="3" t="str">
        <f>IF(A1077="","",IF(HOUR(A1077)&lt;StartHour,StartHour,IF(HOUR(A1077)&gt;FinishHour,FinishHour,HOUR(A1077))))</f>
        <v/>
      </c>
      <c r="H1077" s="3" t="str">
        <f t="shared" si="85"/>
        <v/>
      </c>
      <c r="I1077" s="33" t="e">
        <f>IF(OR(A1077="",B1077=""),NA(),MAX(0,IF(A1077-B1077=0,SameDayCycleTimeSettingValue,(A1077-B1077) *24)))</f>
        <v>#N/A</v>
      </c>
      <c r="J1077" s="33" t="e">
        <f>IF(OR(A1077="",B1077=""),NA(),MAX(0,IF(A1077-B1077=0,SameDayCycleTimeSettingValue,((A1077-B1077) *24)-(INT((A1077-B1077)) * (24-(FinishHour-StartHour))))))</f>
        <v>#N/A</v>
      </c>
      <c r="K1077" s="3" t="e">
        <f ca="1">IF(OR(A1077&lt;&gt;"",B1077=""),NA(),MAX(0,IF(_xlfn.DAYS(NOW(),B1077)=0,SameDayCycleTimeSettingValue,_xlfn.DAYS(NOW(),B1077))))</f>
        <v>#N/A</v>
      </c>
    </row>
    <row r="1078" spans="1:11" x14ac:dyDescent="0.25">
      <c r="A1078" s="32" t="str">
        <f>IF(AND(TRIM(INDEX(CompletedDateValues,ROW(A1078)))&lt;&gt;"",INDEX(CompletedDateValues,ROW(A1078))&gt;0),INDEX(CompletedDateValues,ROW(A1078)),"")</f>
        <v/>
      </c>
      <c r="B1078" s="32" t="str">
        <f>IF(AND(TRIM(INDEX(StartDateValues,ROW(A1078)))&lt;&gt;"",INDEX(StartDateValues,ROW(A1078))&gt;0),INDEX(StartDateValues,ROW(A1078)),"")</f>
        <v/>
      </c>
      <c r="C1078" s="22" t="str">
        <f t="shared" si="81"/>
        <v/>
      </c>
      <c r="D1078" s="3" t="str">
        <f t="shared" si="82"/>
        <v/>
      </c>
      <c r="E1078" s="3" t="str">
        <f t="shared" si="83"/>
        <v/>
      </c>
      <c r="F1078" s="3" t="str">
        <f t="shared" si="84"/>
        <v/>
      </c>
      <c r="G1078" s="3" t="str">
        <f>IF(A1078="","",IF(HOUR(A1078)&lt;StartHour,StartHour,IF(HOUR(A1078)&gt;FinishHour,FinishHour,HOUR(A1078))))</f>
        <v/>
      </c>
      <c r="H1078" s="3" t="str">
        <f t="shared" si="85"/>
        <v/>
      </c>
      <c r="I1078" s="33" t="e">
        <f>IF(OR(A1078="",B1078=""),NA(),MAX(0,IF(A1078-B1078=0,SameDayCycleTimeSettingValue,(A1078-B1078) *24)))</f>
        <v>#N/A</v>
      </c>
      <c r="J1078" s="33" t="e">
        <f>IF(OR(A1078="",B1078=""),NA(),MAX(0,IF(A1078-B1078=0,SameDayCycleTimeSettingValue,((A1078-B1078) *24)-(INT((A1078-B1078)) * (24-(FinishHour-StartHour))))))</f>
        <v>#N/A</v>
      </c>
      <c r="K1078" s="3" t="e">
        <f ca="1">IF(OR(A1078&lt;&gt;"",B1078=""),NA(),MAX(0,IF(_xlfn.DAYS(NOW(),B1078)=0,SameDayCycleTimeSettingValue,_xlfn.DAYS(NOW(),B1078))))</f>
        <v>#N/A</v>
      </c>
    </row>
    <row r="1079" spans="1:11" x14ac:dyDescent="0.25">
      <c r="A1079" s="32" t="str">
        <f>IF(AND(TRIM(INDEX(CompletedDateValues,ROW(A1079)))&lt;&gt;"",INDEX(CompletedDateValues,ROW(A1079))&gt;0),INDEX(CompletedDateValues,ROW(A1079)),"")</f>
        <v/>
      </c>
      <c r="B1079" s="32" t="str">
        <f>IF(AND(TRIM(INDEX(StartDateValues,ROW(A1079)))&lt;&gt;"",INDEX(StartDateValues,ROW(A1079))&gt;0),INDEX(StartDateValues,ROW(A1079)),"")</f>
        <v/>
      </c>
      <c r="C1079" s="22" t="str">
        <f t="shared" si="81"/>
        <v/>
      </c>
      <c r="D1079" s="3" t="str">
        <f t="shared" si="82"/>
        <v/>
      </c>
      <c r="E1079" s="3" t="str">
        <f t="shared" si="83"/>
        <v/>
      </c>
      <c r="F1079" s="3" t="str">
        <f t="shared" si="84"/>
        <v/>
      </c>
      <c r="G1079" s="3" t="str">
        <f>IF(A1079="","",IF(HOUR(A1079)&lt;StartHour,StartHour,IF(HOUR(A1079)&gt;FinishHour,FinishHour,HOUR(A1079))))</f>
        <v/>
      </c>
      <c r="H1079" s="3" t="str">
        <f t="shared" si="85"/>
        <v/>
      </c>
      <c r="I1079" s="33" t="e">
        <f>IF(OR(A1079="",B1079=""),NA(),MAX(0,IF(A1079-B1079=0,SameDayCycleTimeSettingValue,(A1079-B1079) *24)))</f>
        <v>#N/A</v>
      </c>
      <c r="J1079" s="33" t="e">
        <f>IF(OR(A1079="",B1079=""),NA(),MAX(0,IF(A1079-B1079=0,SameDayCycleTimeSettingValue,((A1079-B1079) *24)-(INT((A1079-B1079)) * (24-(FinishHour-StartHour))))))</f>
        <v>#N/A</v>
      </c>
      <c r="K1079" s="3" t="e">
        <f ca="1">IF(OR(A1079&lt;&gt;"",B1079=""),NA(),MAX(0,IF(_xlfn.DAYS(NOW(),B1079)=0,SameDayCycleTimeSettingValue,_xlfn.DAYS(NOW(),B1079))))</f>
        <v>#N/A</v>
      </c>
    </row>
    <row r="1080" spans="1:11" x14ac:dyDescent="0.25">
      <c r="A1080" s="32" t="str">
        <f>IF(AND(TRIM(INDEX(CompletedDateValues,ROW(A1080)))&lt;&gt;"",INDEX(CompletedDateValues,ROW(A1080))&gt;0),INDEX(CompletedDateValues,ROW(A1080)),"")</f>
        <v/>
      </c>
      <c r="B1080" s="32" t="str">
        <f>IF(AND(TRIM(INDEX(StartDateValues,ROW(A1080)))&lt;&gt;"",INDEX(StartDateValues,ROW(A1080))&gt;0),INDEX(StartDateValues,ROW(A1080)),"")</f>
        <v/>
      </c>
      <c r="C1080" s="22" t="str">
        <f t="shared" si="81"/>
        <v/>
      </c>
      <c r="D1080" s="3" t="str">
        <f t="shared" si="82"/>
        <v/>
      </c>
      <c r="E1080" s="3" t="str">
        <f t="shared" si="83"/>
        <v/>
      </c>
      <c r="F1080" s="3" t="str">
        <f t="shared" si="84"/>
        <v/>
      </c>
      <c r="G1080" s="3" t="str">
        <f>IF(A1080="","",IF(HOUR(A1080)&lt;StartHour,StartHour,IF(HOUR(A1080)&gt;FinishHour,FinishHour,HOUR(A1080))))</f>
        <v/>
      </c>
      <c r="H1080" s="3" t="str">
        <f t="shared" si="85"/>
        <v/>
      </c>
      <c r="I1080" s="33" t="e">
        <f>IF(OR(A1080="",B1080=""),NA(),MAX(0,IF(A1080-B1080=0,SameDayCycleTimeSettingValue,(A1080-B1080) *24)))</f>
        <v>#N/A</v>
      </c>
      <c r="J1080" s="33" t="e">
        <f>IF(OR(A1080="",B1080=""),NA(),MAX(0,IF(A1080-B1080=0,SameDayCycleTimeSettingValue,((A1080-B1080) *24)-(INT((A1080-B1080)) * (24-(FinishHour-StartHour))))))</f>
        <v>#N/A</v>
      </c>
      <c r="K1080" s="3" t="e">
        <f ca="1">IF(OR(A1080&lt;&gt;"",B1080=""),NA(),MAX(0,IF(_xlfn.DAYS(NOW(),B1080)=0,SameDayCycleTimeSettingValue,_xlfn.DAYS(NOW(),B1080))))</f>
        <v>#N/A</v>
      </c>
    </row>
    <row r="1081" spans="1:11" x14ac:dyDescent="0.25">
      <c r="A1081" s="32" t="str">
        <f>IF(AND(TRIM(INDEX(CompletedDateValues,ROW(A1081)))&lt;&gt;"",INDEX(CompletedDateValues,ROW(A1081))&gt;0),INDEX(CompletedDateValues,ROW(A1081)),"")</f>
        <v/>
      </c>
      <c r="B1081" s="32" t="str">
        <f>IF(AND(TRIM(INDEX(StartDateValues,ROW(A1081)))&lt;&gt;"",INDEX(StartDateValues,ROW(A1081))&gt;0),INDEX(StartDateValues,ROW(A1081)),"")</f>
        <v/>
      </c>
      <c r="C1081" s="22" t="str">
        <f t="shared" si="81"/>
        <v/>
      </c>
      <c r="D1081" s="3" t="str">
        <f t="shared" si="82"/>
        <v/>
      </c>
      <c r="E1081" s="3" t="str">
        <f t="shared" si="83"/>
        <v/>
      </c>
      <c r="F1081" s="3" t="str">
        <f t="shared" si="84"/>
        <v/>
      </c>
      <c r="G1081" s="3" t="str">
        <f>IF(A1081="","",IF(HOUR(A1081)&lt;StartHour,StartHour,IF(HOUR(A1081)&gt;FinishHour,FinishHour,HOUR(A1081))))</f>
        <v/>
      </c>
      <c r="H1081" s="3" t="str">
        <f t="shared" si="85"/>
        <v/>
      </c>
      <c r="I1081" s="33" t="e">
        <f>IF(OR(A1081="",B1081=""),NA(),MAX(0,IF(A1081-B1081=0,SameDayCycleTimeSettingValue,(A1081-B1081) *24)))</f>
        <v>#N/A</v>
      </c>
      <c r="J1081" s="33" t="e">
        <f>IF(OR(A1081="",B1081=""),NA(),MAX(0,IF(A1081-B1081=0,SameDayCycleTimeSettingValue,((A1081-B1081) *24)-(INT((A1081-B1081)) * (24-(FinishHour-StartHour))))))</f>
        <v>#N/A</v>
      </c>
      <c r="K1081" s="3" t="e">
        <f ca="1">IF(OR(A1081&lt;&gt;"",B1081=""),NA(),MAX(0,IF(_xlfn.DAYS(NOW(),B1081)=0,SameDayCycleTimeSettingValue,_xlfn.DAYS(NOW(),B1081))))</f>
        <v>#N/A</v>
      </c>
    </row>
    <row r="1082" spans="1:11" x14ac:dyDescent="0.25">
      <c r="A1082" s="32" t="str">
        <f>IF(AND(TRIM(INDEX(CompletedDateValues,ROW(A1082)))&lt;&gt;"",INDEX(CompletedDateValues,ROW(A1082))&gt;0),INDEX(CompletedDateValues,ROW(A1082)),"")</f>
        <v/>
      </c>
      <c r="B1082" s="32" t="str">
        <f>IF(AND(TRIM(INDEX(StartDateValues,ROW(A1082)))&lt;&gt;"",INDEX(StartDateValues,ROW(A1082))&gt;0),INDEX(StartDateValues,ROW(A1082)),"")</f>
        <v/>
      </c>
      <c r="C1082" s="22" t="str">
        <f t="shared" si="81"/>
        <v/>
      </c>
      <c r="D1082" s="3" t="str">
        <f t="shared" si="82"/>
        <v/>
      </c>
      <c r="E1082" s="3" t="str">
        <f t="shared" si="83"/>
        <v/>
      </c>
      <c r="F1082" s="3" t="str">
        <f t="shared" si="84"/>
        <v/>
      </c>
      <c r="G1082" s="3" t="str">
        <f>IF(A1082="","",IF(HOUR(A1082)&lt;StartHour,StartHour,IF(HOUR(A1082)&gt;FinishHour,FinishHour,HOUR(A1082))))</f>
        <v/>
      </c>
      <c r="H1082" s="3" t="str">
        <f t="shared" si="85"/>
        <v/>
      </c>
      <c r="I1082" s="33" t="e">
        <f>IF(OR(A1082="",B1082=""),NA(),MAX(0,IF(A1082-B1082=0,SameDayCycleTimeSettingValue,(A1082-B1082) *24)))</f>
        <v>#N/A</v>
      </c>
      <c r="J1082" s="33" t="e">
        <f>IF(OR(A1082="",B1082=""),NA(),MAX(0,IF(A1082-B1082=0,SameDayCycleTimeSettingValue,((A1082-B1082) *24)-(INT((A1082-B1082)) * (24-(FinishHour-StartHour))))))</f>
        <v>#N/A</v>
      </c>
      <c r="K1082" s="3" t="e">
        <f ca="1">IF(OR(A1082&lt;&gt;"",B1082=""),NA(),MAX(0,IF(_xlfn.DAYS(NOW(),B1082)=0,SameDayCycleTimeSettingValue,_xlfn.DAYS(NOW(),B1082))))</f>
        <v>#N/A</v>
      </c>
    </row>
    <row r="1083" spans="1:11" x14ac:dyDescent="0.25">
      <c r="A1083" s="32" t="str">
        <f>IF(AND(TRIM(INDEX(CompletedDateValues,ROW(A1083)))&lt;&gt;"",INDEX(CompletedDateValues,ROW(A1083))&gt;0),INDEX(CompletedDateValues,ROW(A1083)),"")</f>
        <v/>
      </c>
      <c r="B1083" s="32" t="str">
        <f>IF(AND(TRIM(INDEX(StartDateValues,ROW(A1083)))&lt;&gt;"",INDEX(StartDateValues,ROW(A1083))&gt;0),INDEX(StartDateValues,ROW(A1083)),"")</f>
        <v/>
      </c>
      <c r="C1083" s="22" t="str">
        <f t="shared" si="81"/>
        <v/>
      </c>
      <c r="D1083" s="3" t="str">
        <f t="shared" si="82"/>
        <v/>
      </c>
      <c r="E1083" s="3" t="str">
        <f t="shared" si="83"/>
        <v/>
      </c>
      <c r="F1083" s="3" t="str">
        <f t="shared" si="84"/>
        <v/>
      </c>
      <c r="G1083" s="3" t="str">
        <f>IF(A1083="","",IF(HOUR(A1083)&lt;StartHour,StartHour,IF(HOUR(A1083)&gt;FinishHour,FinishHour,HOUR(A1083))))</f>
        <v/>
      </c>
      <c r="H1083" s="3" t="str">
        <f t="shared" si="85"/>
        <v/>
      </c>
      <c r="I1083" s="33" t="e">
        <f>IF(OR(A1083="",B1083=""),NA(),MAX(0,IF(A1083-B1083=0,SameDayCycleTimeSettingValue,(A1083-B1083) *24)))</f>
        <v>#N/A</v>
      </c>
      <c r="J1083" s="33" t="e">
        <f>IF(OR(A1083="",B1083=""),NA(),MAX(0,IF(A1083-B1083=0,SameDayCycleTimeSettingValue,((A1083-B1083) *24)-(INT((A1083-B1083)) * (24-(FinishHour-StartHour))))))</f>
        <v>#N/A</v>
      </c>
      <c r="K1083" s="3" t="e">
        <f ca="1">IF(OR(A1083&lt;&gt;"",B1083=""),NA(),MAX(0,IF(_xlfn.DAYS(NOW(),B1083)=0,SameDayCycleTimeSettingValue,_xlfn.DAYS(NOW(),B1083))))</f>
        <v>#N/A</v>
      </c>
    </row>
    <row r="1084" spans="1:11" x14ac:dyDescent="0.25">
      <c r="A1084" s="32" t="str">
        <f>IF(AND(TRIM(INDEX(CompletedDateValues,ROW(A1084)))&lt;&gt;"",INDEX(CompletedDateValues,ROW(A1084))&gt;0),INDEX(CompletedDateValues,ROW(A1084)),"")</f>
        <v/>
      </c>
      <c r="B1084" s="32" t="str">
        <f>IF(AND(TRIM(INDEX(StartDateValues,ROW(A1084)))&lt;&gt;"",INDEX(StartDateValues,ROW(A1084))&gt;0),INDEX(StartDateValues,ROW(A1084)),"")</f>
        <v/>
      </c>
      <c r="C1084" s="22" t="str">
        <f t="shared" si="81"/>
        <v/>
      </c>
      <c r="D1084" s="3" t="str">
        <f t="shared" si="82"/>
        <v/>
      </c>
      <c r="E1084" s="3" t="str">
        <f t="shared" si="83"/>
        <v/>
      </c>
      <c r="F1084" s="3" t="str">
        <f t="shared" si="84"/>
        <v/>
      </c>
      <c r="G1084" s="3" t="str">
        <f>IF(A1084="","",IF(HOUR(A1084)&lt;StartHour,StartHour,IF(HOUR(A1084)&gt;FinishHour,FinishHour,HOUR(A1084))))</f>
        <v/>
      </c>
      <c r="H1084" s="3" t="str">
        <f t="shared" si="85"/>
        <v/>
      </c>
      <c r="I1084" s="33" t="e">
        <f>IF(OR(A1084="",B1084=""),NA(),MAX(0,IF(A1084-B1084=0,SameDayCycleTimeSettingValue,(A1084-B1084) *24)))</f>
        <v>#N/A</v>
      </c>
      <c r="J1084" s="33" t="e">
        <f>IF(OR(A1084="",B1084=""),NA(),MAX(0,IF(A1084-B1084=0,SameDayCycleTimeSettingValue,((A1084-B1084) *24)-(INT((A1084-B1084)) * (24-(FinishHour-StartHour))))))</f>
        <v>#N/A</v>
      </c>
      <c r="K1084" s="3" t="e">
        <f ca="1">IF(OR(A1084&lt;&gt;"",B1084=""),NA(),MAX(0,IF(_xlfn.DAYS(NOW(),B1084)=0,SameDayCycleTimeSettingValue,_xlfn.DAYS(NOW(),B1084))))</f>
        <v>#N/A</v>
      </c>
    </row>
    <row r="1085" spans="1:11" x14ac:dyDescent="0.25">
      <c r="A1085" s="32" t="str">
        <f>IF(AND(TRIM(INDEX(CompletedDateValues,ROW(A1085)))&lt;&gt;"",INDEX(CompletedDateValues,ROW(A1085))&gt;0),INDEX(CompletedDateValues,ROW(A1085)),"")</f>
        <v/>
      </c>
      <c r="B1085" s="32" t="str">
        <f>IF(AND(TRIM(INDEX(StartDateValues,ROW(A1085)))&lt;&gt;"",INDEX(StartDateValues,ROW(A1085))&gt;0),INDEX(StartDateValues,ROW(A1085)),"")</f>
        <v/>
      </c>
      <c r="C1085" s="22" t="str">
        <f t="shared" si="81"/>
        <v/>
      </c>
      <c r="D1085" s="3" t="str">
        <f t="shared" si="82"/>
        <v/>
      </c>
      <c r="E1085" s="3" t="str">
        <f t="shared" si="83"/>
        <v/>
      </c>
      <c r="F1085" s="3" t="str">
        <f t="shared" si="84"/>
        <v/>
      </c>
      <c r="G1085" s="3" t="str">
        <f>IF(A1085="","",IF(HOUR(A1085)&lt;StartHour,StartHour,IF(HOUR(A1085)&gt;FinishHour,FinishHour,HOUR(A1085))))</f>
        <v/>
      </c>
      <c r="H1085" s="3" t="str">
        <f t="shared" si="85"/>
        <v/>
      </c>
      <c r="I1085" s="33" t="e">
        <f>IF(OR(A1085="",B1085=""),NA(),MAX(0,IF(A1085-B1085=0,SameDayCycleTimeSettingValue,(A1085-B1085) *24)))</f>
        <v>#N/A</v>
      </c>
      <c r="J1085" s="33" t="e">
        <f>IF(OR(A1085="",B1085=""),NA(),MAX(0,IF(A1085-B1085=0,SameDayCycleTimeSettingValue,((A1085-B1085) *24)-(INT((A1085-B1085)) * (24-(FinishHour-StartHour))))))</f>
        <v>#N/A</v>
      </c>
      <c r="K1085" s="3" t="e">
        <f ca="1">IF(OR(A1085&lt;&gt;"",B1085=""),NA(),MAX(0,IF(_xlfn.DAYS(NOW(),B1085)=0,SameDayCycleTimeSettingValue,_xlfn.DAYS(NOW(),B1085))))</f>
        <v>#N/A</v>
      </c>
    </row>
    <row r="1086" spans="1:11" x14ac:dyDescent="0.25">
      <c r="A1086" s="32" t="str">
        <f>IF(AND(TRIM(INDEX(CompletedDateValues,ROW(A1086)))&lt;&gt;"",INDEX(CompletedDateValues,ROW(A1086))&gt;0),INDEX(CompletedDateValues,ROW(A1086)),"")</f>
        <v/>
      </c>
      <c r="B1086" s="32" t="str">
        <f>IF(AND(TRIM(INDEX(StartDateValues,ROW(A1086)))&lt;&gt;"",INDEX(StartDateValues,ROW(A1086))&gt;0),INDEX(StartDateValues,ROW(A1086)),"")</f>
        <v/>
      </c>
      <c r="C1086" s="22" t="str">
        <f t="shared" si="81"/>
        <v/>
      </c>
      <c r="D1086" s="3" t="str">
        <f t="shared" si="82"/>
        <v/>
      </c>
      <c r="E1086" s="3" t="str">
        <f t="shared" si="83"/>
        <v/>
      </c>
      <c r="F1086" s="3" t="str">
        <f t="shared" si="84"/>
        <v/>
      </c>
      <c r="G1086" s="3" t="str">
        <f>IF(A1086="","",IF(HOUR(A1086)&lt;StartHour,StartHour,IF(HOUR(A1086)&gt;FinishHour,FinishHour,HOUR(A1086))))</f>
        <v/>
      </c>
      <c r="H1086" s="3" t="str">
        <f t="shared" si="85"/>
        <v/>
      </c>
      <c r="I1086" s="33" t="e">
        <f>IF(OR(A1086="",B1086=""),NA(),MAX(0,IF(A1086-B1086=0,SameDayCycleTimeSettingValue,(A1086-B1086) *24)))</f>
        <v>#N/A</v>
      </c>
      <c r="J1086" s="33" t="e">
        <f>IF(OR(A1086="",B1086=""),NA(),MAX(0,IF(A1086-B1086=0,SameDayCycleTimeSettingValue,((A1086-B1086) *24)-(INT((A1086-B1086)) * (24-(FinishHour-StartHour))))))</f>
        <v>#N/A</v>
      </c>
      <c r="K1086" s="3" t="e">
        <f ca="1">IF(OR(A1086&lt;&gt;"",B1086=""),NA(),MAX(0,IF(_xlfn.DAYS(NOW(),B1086)=0,SameDayCycleTimeSettingValue,_xlfn.DAYS(NOW(),B1086))))</f>
        <v>#N/A</v>
      </c>
    </row>
    <row r="1087" spans="1:11" x14ac:dyDescent="0.25">
      <c r="A1087" s="32" t="str">
        <f>IF(AND(TRIM(INDEX(CompletedDateValues,ROW(A1087)))&lt;&gt;"",INDEX(CompletedDateValues,ROW(A1087))&gt;0),INDEX(CompletedDateValues,ROW(A1087)),"")</f>
        <v/>
      </c>
      <c r="B1087" s="32" t="str">
        <f>IF(AND(TRIM(INDEX(StartDateValues,ROW(A1087)))&lt;&gt;"",INDEX(StartDateValues,ROW(A1087))&gt;0),INDEX(StartDateValues,ROW(A1087)),"")</f>
        <v/>
      </c>
      <c r="C1087" s="22" t="str">
        <f t="shared" si="81"/>
        <v/>
      </c>
      <c r="D1087" s="3" t="str">
        <f t="shared" si="82"/>
        <v/>
      </c>
      <c r="E1087" s="3" t="str">
        <f t="shared" si="83"/>
        <v/>
      </c>
      <c r="F1087" s="3" t="str">
        <f t="shared" si="84"/>
        <v/>
      </c>
      <c r="G1087" s="3" t="str">
        <f>IF(A1087="","",IF(HOUR(A1087)&lt;StartHour,StartHour,IF(HOUR(A1087)&gt;FinishHour,FinishHour,HOUR(A1087))))</f>
        <v/>
      </c>
      <c r="H1087" s="3" t="str">
        <f t="shared" si="85"/>
        <v/>
      </c>
      <c r="I1087" s="33" t="e">
        <f>IF(OR(A1087="",B1087=""),NA(),MAX(0,IF(A1087-B1087=0,SameDayCycleTimeSettingValue,(A1087-B1087) *24)))</f>
        <v>#N/A</v>
      </c>
      <c r="J1087" s="33" t="e">
        <f>IF(OR(A1087="",B1087=""),NA(),MAX(0,IF(A1087-B1087=0,SameDayCycleTimeSettingValue,((A1087-B1087) *24)-(INT((A1087-B1087)) * (24-(FinishHour-StartHour))))))</f>
        <v>#N/A</v>
      </c>
      <c r="K1087" s="3" t="e">
        <f ca="1">IF(OR(A1087&lt;&gt;"",B1087=""),NA(),MAX(0,IF(_xlfn.DAYS(NOW(),B1087)=0,SameDayCycleTimeSettingValue,_xlfn.DAYS(NOW(),B1087))))</f>
        <v>#N/A</v>
      </c>
    </row>
    <row r="1088" spans="1:11" x14ac:dyDescent="0.25">
      <c r="A1088" s="32" t="str">
        <f>IF(AND(TRIM(INDEX(CompletedDateValues,ROW(A1088)))&lt;&gt;"",INDEX(CompletedDateValues,ROW(A1088))&gt;0),INDEX(CompletedDateValues,ROW(A1088)),"")</f>
        <v/>
      </c>
      <c r="B1088" s="32" t="str">
        <f>IF(AND(TRIM(INDEX(StartDateValues,ROW(A1088)))&lt;&gt;"",INDEX(StartDateValues,ROW(A1088))&gt;0),INDEX(StartDateValues,ROW(A1088)),"")</f>
        <v/>
      </c>
      <c r="C1088" s="22" t="str">
        <f t="shared" si="81"/>
        <v/>
      </c>
      <c r="D1088" s="3" t="str">
        <f t="shared" si="82"/>
        <v/>
      </c>
      <c r="E1088" s="3" t="str">
        <f t="shared" si="83"/>
        <v/>
      </c>
      <c r="F1088" s="3" t="str">
        <f t="shared" si="84"/>
        <v/>
      </c>
      <c r="G1088" s="3" t="str">
        <f>IF(A1088="","",IF(HOUR(A1088)&lt;StartHour,StartHour,IF(HOUR(A1088)&gt;FinishHour,FinishHour,HOUR(A1088))))</f>
        <v/>
      </c>
      <c r="H1088" s="3" t="str">
        <f t="shared" si="85"/>
        <v/>
      </c>
      <c r="I1088" s="33" t="e">
        <f>IF(OR(A1088="",B1088=""),NA(),MAX(0,IF(A1088-B1088=0,SameDayCycleTimeSettingValue,(A1088-B1088) *24)))</f>
        <v>#N/A</v>
      </c>
      <c r="J1088" s="33" t="e">
        <f>IF(OR(A1088="",B1088=""),NA(),MAX(0,IF(A1088-B1088=0,SameDayCycleTimeSettingValue,((A1088-B1088) *24)-(INT((A1088-B1088)) * (24-(FinishHour-StartHour))))))</f>
        <v>#N/A</v>
      </c>
      <c r="K1088" s="3" t="e">
        <f ca="1">IF(OR(A1088&lt;&gt;"",B1088=""),NA(),MAX(0,IF(_xlfn.DAYS(NOW(),B1088)=0,SameDayCycleTimeSettingValue,_xlfn.DAYS(NOW(),B1088))))</f>
        <v>#N/A</v>
      </c>
    </row>
    <row r="1089" spans="1:11" x14ac:dyDescent="0.25">
      <c r="A1089" s="32" t="str">
        <f>IF(AND(TRIM(INDEX(CompletedDateValues,ROW(A1089)))&lt;&gt;"",INDEX(CompletedDateValues,ROW(A1089))&gt;0),INDEX(CompletedDateValues,ROW(A1089)),"")</f>
        <v/>
      </c>
      <c r="B1089" s="32" t="str">
        <f>IF(AND(TRIM(INDEX(StartDateValues,ROW(A1089)))&lt;&gt;"",INDEX(StartDateValues,ROW(A1089))&gt;0),INDEX(StartDateValues,ROW(A1089)),"")</f>
        <v/>
      </c>
      <c r="C1089" s="22" t="str">
        <f t="shared" si="81"/>
        <v/>
      </c>
      <c r="D1089" s="3" t="str">
        <f t="shared" si="82"/>
        <v/>
      </c>
      <c r="E1089" s="3" t="str">
        <f t="shared" si="83"/>
        <v/>
      </c>
      <c r="F1089" s="3" t="str">
        <f t="shared" si="84"/>
        <v/>
      </c>
      <c r="G1089" s="3" t="str">
        <f>IF(A1089="","",IF(HOUR(A1089)&lt;StartHour,StartHour,IF(HOUR(A1089)&gt;FinishHour,FinishHour,HOUR(A1089))))</f>
        <v/>
      </c>
      <c r="H1089" s="3" t="str">
        <f t="shared" si="85"/>
        <v/>
      </c>
      <c r="I1089" s="33" t="e">
        <f>IF(OR(A1089="",B1089=""),NA(),MAX(0,IF(A1089-B1089=0,SameDayCycleTimeSettingValue,(A1089-B1089) *24)))</f>
        <v>#N/A</v>
      </c>
      <c r="J1089" s="33" t="e">
        <f>IF(OR(A1089="",B1089=""),NA(),MAX(0,IF(A1089-B1089=0,SameDayCycleTimeSettingValue,((A1089-B1089) *24)-(INT((A1089-B1089)) * (24-(FinishHour-StartHour))))))</f>
        <v>#N/A</v>
      </c>
      <c r="K1089" s="3" t="e">
        <f ca="1">IF(OR(A1089&lt;&gt;"",B1089=""),NA(),MAX(0,IF(_xlfn.DAYS(NOW(),B1089)=0,SameDayCycleTimeSettingValue,_xlfn.DAYS(NOW(),B1089))))</f>
        <v>#N/A</v>
      </c>
    </row>
    <row r="1090" spans="1:11" x14ac:dyDescent="0.25">
      <c r="A1090" s="32" t="str">
        <f>IF(AND(TRIM(INDEX(CompletedDateValues,ROW(A1090)))&lt;&gt;"",INDEX(CompletedDateValues,ROW(A1090))&gt;0),INDEX(CompletedDateValues,ROW(A1090)),"")</f>
        <v/>
      </c>
      <c r="B1090" s="32" t="str">
        <f>IF(AND(TRIM(INDEX(StartDateValues,ROW(A1090)))&lt;&gt;"",INDEX(StartDateValues,ROW(A1090))&gt;0),INDEX(StartDateValues,ROW(A1090)),"")</f>
        <v/>
      </c>
      <c r="C1090" s="22" t="str">
        <f t="shared" si="81"/>
        <v/>
      </c>
      <c r="D1090" s="3" t="str">
        <f t="shared" si="82"/>
        <v/>
      </c>
      <c r="E1090" s="3" t="str">
        <f t="shared" si="83"/>
        <v/>
      </c>
      <c r="F1090" s="3" t="str">
        <f t="shared" si="84"/>
        <v/>
      </c>
      <c r="G1090" s="3" t="str">
        <f>IF(A1090="","",IF(HOUR(A1090)&lt;StartHour,StartHour,IF(HOUR(A1090)&gt;FinishHour,FinishHour,HOUR(A1090))))</f>
        <v/>
      </c>
      <c r="H1090" s="3" t="str">
        <f t="shared" si="85"/>
        <v/>
      </c>
      <c r="I1090" s="33" t="e">
        <f>IF(OR(A1090="",B1090=""),NA(),MAX(0,IF(A1090-B1090=0,SameDayCycleTimeSettingValue,(A1090-B1090) *24)))</f>
        <v>#N/A</v>
      </c>
      <c r="J1090" s="33" t="e">
        <f>IF(OR(A1090="",B1090=""),NA(),MAX(0,IF(A1090-B1090=0,SameDayCycleTimeSettingValue,((A1090-B1090) *24)-(INT((A1090-B1090)) * (24-(FinishHour-StartHour))))))</f>
        <v>#N/A</v>
      </c>
      <c r="K1090" s="3" t="e">
        <f ca="1">IF(OR(A1090&lt;&gt;"",B1090=""),NA(),MAX(0,IF(_xlfn.DAYS(NOW(),B1090)=0,SameDayCycleTimeSettingValue,_xlfn.DAYS(NOW(),B1090))))</f>
        <v>#N/A</v>
      </c>
    </row>
    <row r="1091" spans="1:11" x14ac:dyDescent="0.25">
      <c r="A1091" s="32" t="str">
        <f>IF(AND(TRIM(INDEX(CompletedDateValues,ROW(A1091)))&lt;&gt;"",INDEX(CompletedDateValues,ROW(A1091))&gt;0),INDEX(CompletedDateValues,ROW(A1091)),"")</f>
        <v/>
      </c>
      <c r="B1091" s="32" t="str">
        <f>IF(AND(TRIM(INDEX(StartDateValues,ROW(A1091)))&lt;&gt;"",INDEX(StartDateValues,ROW(A1091))&gt;0),INDEX(StartDateValues,ROW(A1091)),"")</f>
        <v/>
      </c>
      <c r="C1091" s="22" t="str">
        <f t="shared" ref="C1091:C1154" si="86">IF(AND(TRIM(INDEX(WorkTypeValues,ROW(A1091)))&lt;&gt;"",INDEX(WorkTypeValues,ROW(A1091))&gt;0),INDEX(WorkTypeValues,ROW(A1091)),"")</f>
        <v/>
      </c>
      <c r="D1091" s="3" t="str">
        <f t="shared" ref="D1091:D1154" si="87">IF(A1091="", "",YEAR(A1091))</f>
        <v/>
      </c>
      <c r="E1091" s="3" t="str">
        <f t="shared" ref="E1091:E1154" si="88">IF(A1091="","",MONTH(A1091))</f>
        <v/>
      </c>
      <c r="F1091" s="3" t="str">
        <f t="shared" ref="F1091:F1154" si="89">IF(A1091="","",DAY(A1091))</f>
        <v/>
      </c>
      <c r="G1091" s="3" t="str">
        <f>IF(A1091="","",IF(HOUR(A1091)&lt;StartHour,StartHour,IF(HOUR(A1091)&gt;FinishHour,FinishHour,HOUR(A1091))))</f>
        <v/>
      </c>
      <c r="H1091" s="3" t="str">
        <f t="shared" ref="H1091:H1154" si="90">IF(D1091="","",D1091&amp;"-"&amp;TEXT(E1091,"00") &amp;"-"&amp;TEXT(F1091,"00") &amp;"-"&amp;TEXT(G1091,"00"))</f>
        <v/>
      </c>
      <c r="I1091" s="33" t="e">
        <f>IF(OR(A1091="",B1091=""),NA(),MAX(0,IF(A1091-B1091=0,SameDayCycleTimeSettingValue,(A1091-B1091) *24)))</f>
        <v>#N/A</v>
      </c>
      <c r="J1091" s="33" t="e">
        <f>IF(OR(A1091="",B1091=""),NA(),MAX(0,IF(A1091-B1091=0,SameDayCycleTimeSettingValue,((A1091-B1091) *24)-(INT((A1091-B1091)) * (24-(FinishHour-StartHour))))))</f>
        <v>#N/A</v>
      </c>
      <c r="K1091" s="3" t="e">
        <f ca="1">IF(OR(A1091&lt;&gt;"",B1091=""),NA(),MAX(0,IF(_xlfn.DAYS(NOW(),B1091)=0,SameDayCycleTimeSettingValue,_xlfn.DAYS(NOW(),B1091))))</f>
        <v>#N/A</v>
      </c>
    </row>
    <row r="1092" spans="1:11" x14ac:dyDescent="0.25">
      <c r="A1092" s="32" t="str">
        <f>IF(AND(TRIM(INDEX(CompletedDateValues,ROW(A1092)))&lt;&gt;"",INDEX(CompletedDateValues,ROW(A1092))&gt;0),INDEX(CompletedDateValues,ROW(A1092)),"")</f>
        <v/>
      </c>
      <c r="B1092" s="32" t="str">
        <f>IF(AND(TRIM(INDEX(StartDateValues,ROW(A1092)))&lt;&gt;"",INDEX(StartDateValues,ROW(A1092))&gt;0),INDEX(StartDateValues,ROW(A1092)),"")</f>
        <v/>
      </c>
      <c r="C1092" s="22" t="str">
        <f t="shared" si="86"/>
        <v/>
      </c>
      <c r="D1092" s="3" t="str">
        <f t="shared" si="87"/>
        <v/>
      </c>
      <c r="E1092" s="3" t="str">
        <f t="shared" si="88"/>
        <v/>
      </c>
      <c r="F1092" s="3" t="str">
        <f t="shared" si="89"/>
        <v/>
      </c>
      <c r="G1092" s="3" t="str">
        <f>IF(A1092="","",IF(HOUR(A1092)&lt;StartHour,StartHour,IF(HOUR(A1092)&gt;FinishHour,FinishHour,HOUR(A1092))))</f>
        <v/>
      </c>
      <c r="H1092" s="3" t="str">
        <f t="shared" si="90"/>
        <v/>
      </c>
      <c r="I1092" s="33" t="e">
        <f>IF(OR(A1092="",B1092=""),NA(),MAX(0,IF(A1092-B1092=0,SameDayCycleTimeSettingValue,(A1092-B1092) *24)))</f>
        <v>#N/A</v>
      </c>
      <c r="J1092" s="33" t="e">
        <f>IF(OR(A1092="",B1092=""),NA(),MAX(0,IF(A1092-B1092=0,SameDayCycleTimeSettingValue,((A1092-B1092) *24)-(INT((A1092-B1092)) * (24-(FinishHour-StartHour))))))</f>
        <v>#N/A</v>
      </c>
      <c r="K1092" s="3" t="e">
        <f ca="1">IF(OR(A1092&lt;&gt;"",B1092=""),NA(),MAX(0,IF(_xlfn.DAYS(NOW(),B1092)=0,SameDayCycleTimeSettingValue,_xlfn.DAYS(NOW(),B1092))))</f>
        <v>#N/A</v>
      </c>
    </row>
    <row r="1093" spans="1:11" x14ac:dyDescent="0.25">
      <c r="A1093" s="32" t="str">
        <f>IF(AND(TRIM(INDEX(CompletedDateValues,ROW(A1093)))&lt;&gt;"",INDEX(CompletedDateValues,ROW(A1093))&gt;0),INDEX(CompletedDateValues,ROW(A1093)),"")</f>
        <v/>
      </c>
      <c r="B1093" s="32" t="str">
        <f>IF(AND(TRIM(INDEX(StartDateValues,ROW(A1093)))&lt;&gt;"",INDEX(StartDateValues,ROW(A1093))&gt;0),INDEX(StartDateValues,ROW(A1093)),"")</f>
        <v/>
      </c>
      <c r="C1093" s="22" t="str">
        <f t="shared" si="86"/>
        <v/>
      </c>
      <c r="D1093" s="3" t="str">
        <f t="shared" si="87"/>
        <v/>
      </c>
      <c r="E1093" s="3" t="str">
        <f t="shared" si="88"/>
        <v/>
      </c>
      <c r="F1093" s="3" t="str">
        <f t="shared" si="89"/>
        <v/>
      </c>
      <c r="G1093" s="3" t="str">
        <f>IF(A1093="","",IF(HOUR(A1093)&lt;StartHour,StartHour,IF(HOUR(A1093)&gt;FinishHour,FinishHour,HOUR(A1093))))</f>
        <v/>
      </c>
      <c r="H1093" s="3" t="str">
        <f t="shared" si="90"/>
        <v/>
      </c>
      <c r="I1093" s="33" t="e">
        <f>IF(OR(A1093="",B1093=""),NA(),MAX(0,IF(A1093-B1093=0,SameDayCycleTimeSettingValue,(A1093-B1093) *24)))</f>
        <v>#N/A</v>
      </c>
      <c r="J1093" s="33" t="e">
        <f>IF(OR(A1093="",B1093=""),NA(),MAX(0,IF(A1093-B1093=0,SameDayCycleTimeSettingValue,((A1093-B1093) *24)-(INT((A1093-B1093)) * (24-(FinishHour-StartHour))))))</f>
        <v>#N/A</v>
      </c>
      <c r="K1093" s="3" t="e">
        <f ca="1">IF(OR(A1093&lt;&gt;"",B1093=""),NA(),MAX(0,IF(_xlfn.DAYS(NOW(),B1093)=0,SameDayCycleTimeSettingValue,_xlfn.DAYS(NOW(),B1093))))</f>
        <v>#N/A</v>
      </c>
    </row>
    <row r="1094" spans="1:11" x14ac:dyDescent="0.25">
      <c r="A1094" s="32" t="str">
        <f>IF(AND(TRIM(INDEX(CompletedDateValues,ROW(A1094)))&lt;&gt;"",INDEX(CompletedDateValues,ROW(A1094))&gt;0),INDEX(CompletedDateValues,ROW(A1094)),"")</f>
        <v/>
      </c>
      <c r="B1094" s="32" t="str">
        <f>IF(AND(TRIM(INDEX(StartDateValues,ROW(A1094)))&lt;&gt;"",INDEX(StartDateValues,ROW(A1094))&gt;0),INDEX(StartDateValues,ROW(A1094)),"")</f>
        <v/>
      </c>
      <c r="C1094" s="22" t="str">
        <f t="shared" si="86"/>
        <v/>
      </c>
      <c r="D1094" s="3" t="str">
        <f t="shared" si="87"/>
        <v/>
      </c>
      <c r="E1094" s="3" t="str">
        <f t="shared" si="88"/>
        <v/>
      </c>
      <c r="F1094" s="3" t="str">
        <f t="shared" si="89"/>
        <v/>
      </c>
      <c r="G1094" s="3" t="str">
        <f>IF(A1094="","",IF(HOUR(A1094)&lt;StartHour,StartHour,IF(HOUR(A1094)&gt;FinishHour,FinishHour,HOUR(A1094))))</f>
        <v/>
      </c>
      <c r="H1094" s="3" t="str">
        <f t="shared" si="90"/>
        <v/>
      </c>
      <c r="I1094" s="33" t="e">
        <f>IF(OR(A1094="",B1094=""),NA(),MAX(0,IF(A1094-B1094=0,SameDayCycleTimeSettingValue,(A1094-B1094) *24)))</f>
        <v>#N/A</v>
      </c>
      <c r="J1094" s="33" t="e">
        <f>IF(OR(A1094="",B1094=""),NA(),MAX(0,IF(A1094-B1094=0,SameDayCycleTimeSettingValue,((A1094-B1094) *24)-(INT((A1094-B1094)) * (24-(FinishHour-StartHour))))))</f>
        <v>#N/A</v>
      </c>
      <c r="K1094" s="3" t="e">
        <f ca="1">IF(OR(A1094&lt;&gt;"",B1094=""),NA(),MAX(0,IF(_xlfn.DAYS(NOW(),B1094)=0,SameDayCycleTimeSettingValue,_xlfn.DAYS(NOW(),B1094))))</f>
        <v>#N/A</v>
      </c>
    </row>
    <row r="1095" spans="1:11" x14ac:dyDescent="0.25">
      <c r="A1095" s="32" t="str">
        <f>IF(AND(TRIM(INDEX(CompletedDateValues,ROW(A1095)))&lt;&gt;"",INDEX(CompletedDateValues,ROW(A1095))&gt;0),INDEX(CompletedDateValues,ROW(A1095)),"")</f>
        <v/>
      </c>
      <c r="B1095" s="32" t="str">
        <f>IF(AND(TRIM(INDEX(StartDateValues,ROW(A1095)))&lt;&gt;"",INDEX(StartDateValues,ROW(A1095))&gt;0),INDEX(StartDateValues,ROW(A1095)),"")</f>
        <v/>
      </c>
      <c r="C1095" s="22" t="str">
        <f t="shared" si="86"/>
        <v/>
      </c>
      <c r="D1095" s="3" t="str">
        <f t="shared" si="87"/>
        <v/>
      </c>
      <c r="E1095" s="3" t="str">
        <f t="shared" si="88"/>
        <v/>
      </c>
      <c r="F1095" s="3" t="str">
        <f t="shared" si="89"/>
        <v/>
      </c>
      <c r="G1095" s="3" t="str">
        <f>IF(A1095="","",IF(HOUR(A1095)&lt;StartHour,StartHour,IF(HOUR(A1095)&gt;FinishHour,FinishHour,HOUR(A1095))))</f>
        <v/>
      </c>
      <c r="H1095" s="3" t="str">
        <f t="shared" si="90"/>
        <v/>
      </c>
      <c r="I1095" s="33" t="e">
        <f>IF(OR(A1095="",B1095=""),NA(),MAX(0,IF(A1095-B1095=0,SameDayCycleTimeSettingValue,(A1095-B1095) *24)))</f>
        <v>#N/A</v>
      </c>
      <c r="J1095" s="33" t="e">
        <f>IF(OR(A1095="",B1095=""),NA(),MAX(0,IF(A1095-B1095=0,SameDayCycleTimeSettingValue,((A1095-B1095) *24)-(INT((A1095-B1095)) * (24-(FinishHour-StartHour))))))</f>
        <v>#N/A</v>
      </c>
      <c r="K1095" s="3" t="e">
        <f ca="1">IF(OR(A1095&lt;&gt;"",B1095=""),NA(),MAX(0,IF(_xlfn.DAYS(NOW(),B1095)=0,SameDayCycleTimeSettingValue,_xlfn.DAYS(NOW(),B1095))))</f>
        <v>#N/A</v>
      </c>
    </row>
    <row r="1096" spans="1:11" x14ac:dyDescent="0.25">
      <c r="A1096" s="32" t="str">
        <f>IF(AND(TRIM(INDEX(CompletedDateValues,ROW(A1096)))&lt;&gt;"",INDEX(CompletedDateValues,ROW(A1096))&gt;0),INDEX(CompletedDateValues,ROW(A1096)),"")</f>
        <v/>
      </c>
      <c r="B1096" s="32" t="str">
        <f>IF(AND(TRIM(INDEX(StartDateValues,ROW(A1096)))&lt;&gt;"",INDEX(StartDateValues,ROW(A1096))&gt;0),INDEX(StartDateValues,ROW(A1096)),"")</f>
        <v/>
      </c>
      <c r="C1096" s="22" t="str">
        <f t="shared" si="86"/>
        <v/>
      </c>
      <c r="D1096" s="3" t="str">
        <f t="shared" si="87"/>
        <v/>
      </c>
      <c r="E1096" s="3" t="str">
        <f t="shared" si="88"/>
        <v/>
      </c>
      <c r="F1096" s="3" t="str">
        <f t="shared" si="89"/>
        <v/>
      </c>
      <c r="G1096" s="3" t="str">
        <f>IF(A1096="","",IF(HOUR(A1096)&lt;StartHour,StartHour,IF(HOUR(A1096)&gt;FinishHour,FinishHour,HOUR(A1096))))</f>
        <v/>
      </c>
      <c r="H1096" s="3" t="str">
        <f t="shared" si="90"/>
        <v/>
      </c>
      <c r="I1096" s="33" t="e">
        <f>IF(OR(A1096="",B1096=""),NA(),MAX(0,IF(A1096-B1096=0,SameDayCycleTimeSettingValue,(A1096-B1096) *24)))</f>
        <v>#N/A</v>
      </c>
      <c r="J1096" s="33" t="e">
        <f>IF(OR(A1096="",B1096=""),NA(),MAX(0,IF(A1096-B1096=0,SameDayCycleTimeSettingValue,((A1096-B1096) *24)-(INT((A1096-B1096)) * (24-(FinishHour-StartHour))))))</f>
        <v>#N/A</v>
      </c>
      <c r="K1096" s="3" t="e">
        <f ca="1">IF(OR(A1096&lt;&gt;"",B1096=""),NA(),MAX(0,IF(_xlfn.DAYS(NOW(),B1096)=0,SameDayCycleTimeSettingValue,_xlfn.DAYS(NOW(),B1096))))</f>
        <v>#N/A</v>
      </c>
    </row>
    <row r="1097" spans="1:11" x14ac:dyDescent="0.25">
      <c r="A1097" s="32" t="str">
        <f>IF(AND(TRIM(INDEX(CompletedDateValues,ROW(A1097)))&lt;&gt;"",INDEX(CompletedDateValues,ROW(A1097))&gt;0),INDEX(CompletedDateValues,ROW(A1097)),"")</f>
        <v/>
      </c>
      <c r="B1097" s="32" t="str">
        <f>IF(AND(TRIM(INDEX(StartDateValues,ROW(A1097)))&lt;&gt;"",INDEX(StartDateValues,ROW(A1097))&gt;0),INDEX(StartDateValues,ROW(A1097)),"")</f>
        <v/>
      </c>
      <c r="C1097" s="22" t="str">
        <f t="shared" si="86"/>
        <v/>
      </c>
      <c r="D1097" s="3" t="str">
        <f t="shared" si="87"/>
        <v/>
      </c>
      <c r="E1097" s="3" t="str">
        <f t="shared" si="88"/>
        <v/>
      </c>
      <c r="F1097" s="3" t="str">
        <f t="shared" si="89"/>
        <v/>
      </c>
      <c r="G1097" s="3" t="str">
        <f>IF(A1097="","",IF(HOUR(A1097)&lt;StartHour,StartHour,IF(HOUR(A1097)&gt;FinishHour,FinishHour,HOUR(A1097))))</f>
        <v/>
      </c>
      <c r="H1097" s="3" t="str">
        <f t="shared" si="90"/>
        <v/>
      </c>
      <c r="I1097" s="33" t="e">
        <f>IF(OR(A1097="",B1097=""),NA(),MAX(0,IF(A1097-B1097=0,SameDayCycleTimeSettingValue,(A1097-B1097) *24)))</f>
        <v>#N/A</v>
      </c>
      <c r="J1097" s="33" t="e">
        <f>IF(OR(A1097="",B1097=""),NA(),MAX(0,IF(A1097-B1097=0,SameDayCycleTimeSettingValue,((A1097-B1097) *24)-(INT((A1097-B1097)) * (24-(FinishHour-StartHour))))))</f>
        <v>#N/A</v>
      </c>
      <c r="K1097" s="3" t="e">
        <f ca="1">IF(OR(A1097&lt;&gt;"",B1097=""),NA(),MAX(0,IF(_xlfn.DAYS(NOW(),B1097)=0,SameDayCycleTimeSettingValue,_xlfn.DAYS(NOW(),B1097))))</f>
        <v>#N/A</v>
      </c>
    </row>
    <row r="1098" spans="1:11" x14ac:dyDescent="0.25">
      <c r="A1098" s="32" t="str">
        <f>IF(AND(TRIM(INDEX(CompletedDateValues,ROW(A1098)))&lt;&gt;"",INDEX(CompletedDateValues,ROW(A1098))&gt;0),INDEX(CompletedDateValues,ROW(A1098)),"")</f>
        <v/>
      </c>
      <c r="B1098" s="32" t="str">
        <f>IF(AND(TRIM(INDEX(StartDateValues,ROW(A1098)))&lt;&gt;"",INDEX(StartDateValues,ROW(A1098))&gt;0),INDEX(StartDateValues,ROW(A1098)),"")</f>
        <v/>
      </c>
      <c r="C1098" s="22" t="str">
        <f t="shared" si="86"/>
        <v/>
      </c>
      <c r="D1098" s="3" t="str">
        <f t="shared" si="87"/>
        <v/>
      </c>
      <c r="E1098" s="3" t="str">
        <f t="shared" si="88"/>
        <v/>
      </c>
      <c r="F1098" s="3" t="str">
        <f t="shared" si="89"/>
        <v/>
      </c>
      <c r="G1098" s="3" t="str">
        <f>IF(A1098="","",IF(HOUR(A1098)&lt;StartHour,StartHour,IF(HOUR(A1098)&gt;FinishHour,FinishHour,HOUR(A1098))))</f>
        <v/>
      </c>
      <c r="H1098" s="3" t="str">
        <f t="shared" si="90"/>
        <v/>
      </c>
      <c r="I1098" s="33" t="e">
        <f>IF(OR(A1098="",B1098=""),NA(),MAX(0,IF(A1098-B1098=0,SameDayCycleTimeSettingValue,(A1098-B1098) *24)))</f>
        <v>#N/A</v>
      </c>
      <c r="J1098" s="33" t="e">
        <f>IF(OR(A1098="",B1098=""),NA(),MAX(0,IF(A1098-B1098=0,SameDayCycleTimeSettingValue,((A1098-B1098) *24)-(INT((A1098-B1098)) * (24-(FinishHour-StartHour))))))</f>
        <v>#N/A</v>
      </c>
      <c r="K1098" s="3" t="e">
        <f ca="1">IF(OR(A1098&lt;&gt;"",B1098=""),NA(),MAX(0,IF(_xlfn.DAYS(NOW(),B1098)=0,SameDayCycleTimeSettingValue,_xlfn.DAYS(NOW(),B1098))))</f>
        <v>#N/A</v>
      </c>
    </row>
    <row r="1099" spans="1:11" x14ac:dyDescent="0.25">
      <c r="A1099" s="32" t="str">
        <f>IF(AND(TRIM(INDEX(CompletedDateValues,ROW(A1099)))&lt;&gt;"",INDEX(CompletedDateValues,ROW(A1099))&gt;0),INDEX(CompletedDateValues,ROW(A1099)),"")</f>
        <v/>
      </c>
      <c r="B1099" s="32" t="str">
        <f>IF(AND(TRIM(INDEX(StartDateValues,ROW(A1099)))&lt;&gt;"",INDEX(StartDateValues,ROW(A1099))&gt;0),INDEX(StartDateValues,ROW(A1099)),"")</f>
        <v/>
      </c>
      <c r="C1099" s="22" t="str">
        <f t="shared" si="86"/>
        <v/>
      </c>
      <c r="D1099" s="3" t="str">
        <f t="shared" si="87"/>
        <v/>
      </c>
      <c r="E1099" s="3" t="str">
        <f t="shared" si="88"/>
        <v/>
      </c>
      <c r="F1099" s="3" t="str">
        <f t="shared" si="89"/>
        <v/>
      </c>
      <c r="G1099" s="3" t="str">
        <f>IF(A1099="","",IF(HOUR(A1099)&lt;StartHour,StartHour,IF(HOUR(A1099)&gt;FinishHour,FinishHour,HOUR(A1099))))</f>
        <v/>
      </c>
      <c r="H1099" s="3" t="str">
        <f t="shared" si="90"/>
        <v/>
      </c>
      <c r="I1099" s="33" t="e">
        <f>IF(OR(A1099="",B1099=""),NA(),MAX(0,IF(A1099-B1099=0,SameDayCycleTimeSettingValue,(A1099-B1099) *24)))</f>
        <v>#N/A</v>
      </c>
      <c r="J1099" s="33" t="e">
        <f>IF(OR(A1099="",B1099=""),NA(),MAX(0,IF(A1099-B1099=0,SameDayCycleTimeSettingValue,((A1099-B1099) *24)-(INT((A1099-B1099)) * (24-(FinishHour-StartHour))))))</f>
        <v>#N/A</v>
      </c>
      <c r="K1099" s="3" t="e">
        <f ca="1">IF(OR(A1099&lt;&gt;"",B1099=""),NA(),MAX(0,IF(_xlfn.DAYS(NOW(),B1099)=0,SameDayCycleTimeSettingValue,_xlfn.DAYS(NOW(),B1099))))</f>
        <v>#N/A</v>
      </c>
    </row>
    <row r="1100" spans="1:11" x14ac:dyDescent="0.25">
      <c r="A1100" s="32" t="str">
        <f>IF(AND(TRIM(INDEX(CompletedDateValues,ROW(A1100)))&lt;&gt;"",INDEX(CompletedDateValues,ROW(A1100))&gt;0),INDEX(CompletedDateValues,ROW(A1100)),"")</f>
        <v/>
      </c>
      <c r="B1100" s="32" t="str">
        <f>IF(AND(TRIM(INDEX(StartDateValues,ROW(A1100)))&lt;&gt;"",INDEX(StartDateValues,ROW(A1100))&gt;0),INDEX(StartDateValues,ROW(A1100)),"")</f>
        <v/>
      </c>
      <c r="C1100" s="22" t="str">
        <f t="shared" si="86"/>
        <v/>
      </c>
      <c r="D1100" s="3" t="str">
        <f t="shared" si="87"/>
        <v/>
      </c>
      <c r="E1100" s="3" t="str">
        <f t="shared" si="88"/>
        <v/>
      </c>
      <c r="F1100" s="3" t="str">
        <f t="shared" si="89"/>
        <v/>
      </c>
      <c r="G1100" s="3" t="str">
        <f>IF(A1100="","",IF(HOUR(A1100)&lt;StartHour,StartHour,IF(HOUR(A1100)&gt;FinishHour,FinishHour,HOUR(A1100))))</f>
        <v/>
      </c>
      <c r="H1100" s="3" t="str">
        <f t="shared" si="90"/>
        <v/>
      </c>
      <c r="I1100" s="33" t="e">
        <f>IF(OR(A1100="",B1100=""),NA(),MAX(0,IF(A1100-B1100=0,SameDayCycleTimeSettingValue,(A1100-B1100) *24)))</f>
        <v>#N/A</v>
      </c>
      <c r="J1100" s="33" t="e">
        <f>IF(OR(A1100="",B1100=""),NA(),MAX(0,IF(A1100-B1100=0,SameDayCycleTimeSettingValue,((A1100-B1100) *24)-(INT((A1100-B1100)) * (24-(FinishHour-StartHour))))))</f>
        <v>#N/A</v>
      </c>
      <c r="K1100" s="3" t="e">
        <f ca="1">IF(OR(A1100&lt;&gt;"",B1100=""),NA(),MAX(0,IF(_xlfn.DAYS(NOW(),B1100)=0,SameDayCycleTimeSettingValue,_xlfn.DAYS(NOW(),B1100))))</f>
        <v>#N/A</v>
      </c>
    </row>
    <row r="1101" spans="1:11" x14ac:dyDescent="0.25">
      <c r="A1101" s="32" t="str">
        <f>IF(AND(TRIM(INDEX(CompletedDateValues,ROW(A1101)))&lt;&gt;"",INDEX(CompletedDateValues,ROW(A1101))&gt;0),INDEX(CompletedDateValues,ROW(A1101)),"")</f>
        <v/>
      </c>
      <c r="B1101" s="32" t="str">
        <f>IF(AND(TRIM(INDEX(StartDateValues,ROW(A1101)))&lt;&gt;"",INDEX(StartDateValues,ROW(A1101))&gt;0),INDEX(StartDateValues,ROW(A1101)),"")</f>
        <v/>
      </c>
      <c r="C1101" s="22" t="str">
        <f t="shared" si="86"/>
        <v/>
      </c>
      <c r="D1101" s="3" t="str">
        <f t="shared" si="87"/>
        <v/>
      </c>
      <c r="E1101" s="3" t="str">
        <f t="shared" si="88"/>
        <v/>
      </c>
      <c r="F1101" s="3" t="str">
        <f t="shared" si="89"/>
        <v/>
      </c>
      <c r="G1101" s="3" t="str">
        <f>IF(A1101="","",IF(HOUR(A1101)&lt;StartHour,StartHour,IF(HOUR(A1101)&gt;FinishHour,FinishHour,HOUR(A1101))))</f>
        <v/>
      </c>
      <c r="H1101" s="3" t="str">
        <f t="shared" si="90"/>
        <v/>
      </c>
      <c r="I1101" s="33" t="e">
        <f>IF(OR(A1101="",B1101=""),NA(),MAX(0,IF(A1101-B1101=0,SameDayCycleTimeSettingValue,(A1101-B1101) *24)))</f>
        <v>#N/A</v>
      </c>
      <c r="J1101" s="33" t="e">
        <f>IF(OR(A1101="",B1101=""),NA(),MAX(0,IF(A1101-B1101=0,SameDayCycleTimeSettingValue,((A1101-B1101) *24)-(INT((A1101-B1101)) * (24-(FinishHour-StartHour))))))</f>
        <v>#N/A</v>
      </c>
      <c r="K1101" s="3" t="e">
        <f ca="1">IF(OR(A1101&lt;&gt;"",B1101=""),NA(),MAX(0,IF(_xlfn.DAYS(NOW(),B1101)=0,SameDayCycleTimeSettingValue,_xlfn.DAYS(NOW(),B1101))))</f>
        <v>#N/A</v>
      </c>
    </row>
    <row r="1102" spans="1:11" x14ac:dyDescent="0.25">
      <c r="A1102" s="32" t="str">
        <f>IF(AND(TRIM(INDEX(CompletedDateValues,ROW(A1102)))&lt;&gt;"",INDEX(CompletedDateValues,ROW(A1102))&gt;0),INDEX(CompletedDateValues,ROW(A1102)),"")</f>
        <v/>
      </c>
      <c r="B1102" s="32" t="str">
        <f>IF(AND(TRIM(INDEX(StartDateValues,ROW(A1102)))&lt;&gt;"",INDEX(StartDateValues,ROW(A1102))&gt;0),INDEX(StartDateValues,ROW(A1102)),"")</f>
        <v/>
      </c>
      <c r="C1102" s="22" t="str">
        <f t="shared" si="86"/>
        <v/>
      </c>
      <c r="D1102" s="3" t="str">
        <f t="shared" si="87"/>
        <v/>
      </c>
      <c r="E1102" s="3" t="str">
        <f t="shared" si="88"/>
        <v/>
      </c>
      <c r="F1102" s="3" t="str">
        <f t="shared" si="89"/>
        <v/>
      </c>
      <c r="G1102" s="3" t="str">
        <f>IF(A1102="","",IF(HOUR(A1102)&lt;StartHour,StartHour,IF(HOUR(A1102)&gt;FinishHour,FinishHour,HOUR(A1102))))</f>
        <v/>
      </c>
      <c r="H1102" s="3" t="str">
        <f t="shared" si="90"/>
        <v/>
      </c>
      <c r="I1102" s="33" t="e">
        <f>IF(OR(A1102="",B1102=""),NA(),MAX(0,IF(A1102-B1102=0,SameDayCycleTimeSettingValue,(A1102-B1102) *24)))</f>
        <v>#N/A</v>
      </c>
      <c r="J1102" s="33" t="e">
        <f>IF(OR(A1102="",B1102=""),NA(),MAX(0,IF(A1102-B1102=0,SameDayCycleTimeSettingValue,((A1102-B1102) *24)-(INT((A1102-B1102)) * (24-(FinishHour-StartHour))))))</f>
        <v>#N/A</v>
      </c>
      <c r="K1102" s="3" t="e">
        <f ca="1">IF(OR(A1102&lt;&gt;"",B1102=""),NA(),MAX(0,IF(_xlfn.DAYS(NOW(),B1102)=0,SameDayCycleTimeSettingValue,_xlfn.DAYS(NOW(),B1102))))</f>
        <v>#N/A</v>
      </c>
    </row>
    <row r="1103" spans="1:11" x14ac:dyDescent="0.25">
      <c r="A1103" s="32" t="str">
        <f>IF(AND(TRIM(INDEX(CompletedDateValues,ROW(A1103)))&lt;&gt;"",INDEX(CompletedDateValues,ROW(A1103))&gt;0),INDEX(CompletedDateValues,ROW(A1103)),"")</f>
        <v/>
      </c>
      <c r="B1103" s="32" t="str">
        <f>IF(AND(TRIM(INDEX(StartDateValues,ROW(A1103)))&lt;&gt;"",INDEX(StartDateValues,ROW(A1103))&gt;0),INDEX(StartDateValues,ROW(A1103)),"")</f>
        <v/>
      </c>
      <c r="C1103" s="22" t="str">
        <f t="shared" si="86"/>
        <v/>
      </c>
      <c r="D1103" s="3" t="str">
        <f t="shared" si="87"/>
        <v/>
      </c>
      <c r="E1103" s="3" t="str">
        <f t="shared" si="88"/>
        <v/>
      </c>
      <c r="F1103" s="3" t="str">
        <f t="shared" si="89"/>
        <v/>
      </c>
      <c r="G1103" s="3" t="str">
        <f>IF(A1103="","",IF(HOUR(A1103)&lt;StartHour,StartHour,IF(HOUR(A1103)&gt;FinishHour,FinishHour,HOUR(A1103))))</f>
        <v/>
      </c>
      <c r="H1103" s="3" t="str">
        <f t="shared" si="90"/>
        <v/>
      </c>
      <c r="I1103" s="33" t="e">
        <f>IF(OR(A1103="",B1103=""),NA(),MAX(0,IF(A1103-B1103=0,SameDayCycleTimeSettingValue,(A1103-B1103) *24)))</f>
        <v>#N/A</v>
      </c>
      <c r="J1103" s="33" t="e">
        <f>IF(OR(A1103="",B1103=""),NA(),MAX(0,IF(A1103-B1103=0,SameDayCycleTimeSettingValue,((A1103-B1103) *24)-(INT((A1103-B1103)) * (24-(FinishHour-StartHour))))))</f>
        <v>#N/A</v>
      </c>
      <c r="K1103" s="3" t="e">
        <f ca="1">IF(OR(A1103&lt;&gt;"",B1103=""),NA(),MAX(0,IF(_xlfn.DAYS(NOW(),B1103)=0,SameDayCycleTimeSettingValue,_xlfn.DAYS(NOW(),B1103))))</f>
        <v>#N/A</v>
      </c>
    </row>
    <row r="1104" spans="1:11" x14ac:dyDescent="0.25">
      <c r="A1104" s="32" t="str">
        <f>IF(AND(TRIM(INDEX(CompletedDateValues,ROW(A1104)))&lt;&gt;"",INDEX(CompletedDateValues,ROW(A1104))&gt;0),INDEX(CompletedDateValues,ROW(A1104)),"")</f>
        <v/>
      </c>
      <c r="B1104" s="32" t="str">
        <f>IF(AND(TRIM(INDEX(StartDateValues,ROW(A1104)))&lt;&gt;"",INDEX(StartDateValues,ROW(A1104))&gt;0),INDEX(StartDateValues,ROW(A1104)),"")</f>
        <v/>
      </c>
      <c r="C1104" s="22" t="str">
        <f t="shared" si="86"/>
        <v/>
      </c>
      <c r="D1104" s="3" t="str">
        <f t="shared" si="87"/>
        <v/>
      </c>
      <c r="E1104" s="3" t="str">
        <f t="shared" si="88"/>
        <v/>
      </c>
      <c r="F1104" s="3" t="str">
        <f t="shared" si="89"/>
        <v/>
      </c>
      <c r="G1104" s="3" t="str">
        <f>IF(A1104="","",IF(HOUR(A1104)&lt;StartHour,StartHour,IF(HOUR(A1104)&gt;FinishHour,FinishHour,HOUR(A1104))))</f>
        <v/>
      </c>
      <c r="H1104" s="3" t="str">
        <f t="shared" si="90"/>
        <v/>
      </c>
      <c r="I1104" s="33" t="e">
        <f>IF(OR(A1104="",B1104=""),NA(),MAX(0,IF(A1104-B1104=0,SameDayCycleTimeSettingValue,(A1104-B1104) *24)))</f>
        <v>#N/A</v>
      </c>
      <c r="J1104" s="33" t="e">
        <f>IF(OR(A1104="",B1104=""),NA(),MAX(0,IF(A1104-B1104=0,SameDayCycleTimeSettingValue,((A1104-B1104) *24)-(INT((A1104-B1104)) * (24-(FinishHour-StartHour))))))</f>
        <v>#N/A</v>
      </c>
      <c r="K1104" s="3" t="e">
        <f ca="1">IF(OR(A1104&lt;&gt;"",B1104=""),NA(),MAX(0,IF(_xlfn.DAYS(NOW(),B1104)=0,SameDayCycleTimeSettingValue,_xlfn.DAYS(NOW(),B1104))))</f>
        <v>#N/A</v>
      </c>
    </row>
    <row r="1105" spans="1:11" x14ac:dyDescent="0.25">
      <c r="A1105" s="32" t="str">
        <f>IF(AND(TRIM(INDEX(CompletedDateValues,ROW(A1105)))&lt;&gt;"",INDEX(CompletedDateValues,ROW(A1105))&gt;0),INDEX(CompletedDateValues,ROW(A1105)),"")</f>
        <v/>
      </c>
      <c r="B1105" s="32" t="str">
        <f>IF(AND(TRIM(INDEX(StartDateValues,ROW(A1105)))&lt;&gt;"",INDEX(StartDateValues,ROW(A1105))&gt;0),INDEX(StartDateValues,ROW(A1105)),"")</f>
        <v/>
      </c>
      <c r="C1105" s="22" t="str">
        <f t="shared" si="86"/>
        <v/>
      </c>
      <c r="D1105" s="3" t="str">
        <f t="shared" si="87"/>
        <v/>
      </c>
      <c r="E1105" s="3" t="str">
        <f t="shared" si="88"/>
        <v/>
      </c>
      <c r="F1105" s="3" t="str">
        <f t="shared" si="89"/>
        <v/>
      </c>
      <c r="G1105" s="3" t="str">
        <f>IF(A1105="","",IF(HOUR(A1105)&lt;StartHour,StartHour,IF(HOUR(A1105)&gt;FinishHour,FinishHour,HOUR(A1105))))</f>
        <v/>
      </c>
      <c r="H1105" s="3" t="str">
        <f t="shared" si="90"/>
        <v/>
      </c>
      <c r="I1105" s="33" t="e">
        <f>IF(OR(A1105="",B1105=""),NA(),MAX(0,IF(A1105-B1105=0,SameDayCycleTimeSettingValue,(A1105-B1105) *24)))</f>
        <v>#N/A</v>
      </c>
      <c r="J1105" s="33" t="e">
        <f>IF(OR(A1105="",B1105=""),NA(),MAX(0,IF(A1105-B1105=0,SameDayCycleTimeSettingValue,((A1105-B1105) *24)-(INT((A1105-B1105)) * (24-(FinishHour-StartHour))))))</f>
        <v>#N/A</v>
      </c>
      <c r="K1105" s="3" t="e">
        <f ca="1">IF(OR(A1105&lt;&gt;"",B1105=""),NA(),MAX(0,IF(_xlfn.DAYS(NOW(),B1105)=0,SameDayCycleTimeSettingValue,_xlfn.DAYS(NOW(),B1105))))</f>
        <v>#N/A</v>
      </c>
    </row>
    <row r="1106" spans="1:11" x14ac:dyDescent="0.25">
      <c r="A1106" s="32" t="str">
        <f>IF(AND(TRIM(INDEX(CompletedDateValues,ROW(A1106)))&lt;&gt;"",INDEX(CompletedDateValues,ROW(A1106))&gt;0),INDEX(CompletedDateValues,ROW(A1106)),"")</f>
        <v/>
      </c>
      <c r="B1106" s="32" t="str">
        <f>IF(AND(TRIM(INDEX(StartDateValues,ROW(A1106)))&lt;&gt;"",INDEX(StartDateValues,ROW(A1106))&gt;0),INDEX(StartDateValues,ROW(A1106)),"")</f>
        <v/>
      </c>
      <c r="C1106" s="22" t="str">
        <f t="shared" si="86"/>
        <v/>
      </c>
      <c r="D1106" s="3" t="str">
        <f t="shared" si="87"/>
        <v/>
      </c>
      <c r="E1106" s="3" t="str">
        <f t="shared" si="88"/>
        <v/>
      </c>
      <c r="F1106" s="3" t="str">
        <f t="shared" si="89"/>
        <v/>
      </c>
      <c r="G1106" s="3" t="str">
        <f>IF(A1106="","",IF(HOUR(A1106)&lt;StartHour,StartHour,IF(HOUR(A1106)&gt;FinishHour,FinishHour,HOUR(A1106))))</f>
        <v/>
      </c>
      <c r="H1106" s="3" t="str">
        <f t="shared" si="90"/>
        <v/>
      </c>
      <c r="I1106" s="33" t="e">
        <f>IF(OR(A1106="",B1106=""),NA(),MAX(0,IF(A1106-B1106=0,SameDayCycleTimeSettingValue,(A1106-B1106) *24)))</f>
        <v>#N/A</v>
      </c>
      <c r="J1106" s="33" t="e">
        <f>IF(OR(A1106="",B1106=""),NA(),MAX(0,IF(A1106-B1106=0,SameDayCycleTimeSettingValue,((A1106-B1106) *24)-(INT((A1106-B1106)) * (24-(FinishHour-StartHour))))))</f>
        <v>#N/A</v>
      </c>
      <c r="K1106" s="3" t="e">
        <f ca="1">IF(OR(A1106&lt;&gt;"",B1106=""),NA(),MAX(0,IF(_xlfn.DAYS(NOW(),B1106)=0,SameDayCycleTimeSettingValue,_xlfn.DAYS(NOW(),B1106))))</f>
        <v>#N/A</v>
      </c>
    </row>
    <row r="1107" spans="1:11" x14ac:dyDescent="0.25">
      <c r="A1107" s="32" t="str">
        <f>IF(AND(TRIM(INDEX(CompletedDateValues,ROW(A1107)))&lt;&gt;"",INDEX(CompletedDateValues,ROW(A1107))&gt;0),INDEX(CompletedDateValues,ROW(A1107)),"")</f>
        <v/>
      </c>
      <c r="B1107" s="32" t="str">
        <f>IF(AND(TRIM(INDEX(StartDateValues,ROW(A1107)))&lt;&gt;"",INDEX(StartDateValues,ROW(A1107))&gt;0),INDEX(StartDateValues,ROW(A1107)),"")</f>
        <v/>
      </c>
      <c r="C1107" s="22" t="str">
        <f t="shared" si="86"/>
        <v/>
      </c>
      <c r="D1107" s="3" t="str">
        <f t="shared" si="87"/>
        <v/>
      </c>
      <c r="E1107" s="3" t="str">
        <f t="shared" si="88"/>
        <v/>
      </c>
      <c r="F1107" s="3" t="str">
        <f t="shared" si="89"/>
        <v/>
      </c>
      <c r="G1107" s="3" t="str">
        <f>IF(A1107="","",IF(HOUR(A1107)&lt;StartHour,StartHour,IF(HOUR(A1107)&gt;FinishHour,FinishHour,HOUR(A1107))))</f>
        <v/>
      </c>
      <c r="H1107" s="3" t="str">
        <f t="shared" si="90"/>
        <v/>
      </c>
      <c r="I1107" s="33" t="e">
        <f>IF(OR(A1107="",B1107=""),NA(),MAX(0,IF(A1107-B1107=0,SameDayCycleTimeSettingValue,(A1107-B1107) *24)))</f>
        <v>#N/A</v>
      </c>
      <c r="J1107" s="33" t="e">
        <f>IF(OR(A1107="",B1107=""),NA(),MAX(0,IF(A1107-B1107=0,SameDayCycleTimeSettingValue,((A1107-B1107) *24)-(INT((A1107-B1107)) * (24-(FinishHour-StartHour))))))</f>
        <v>#N/A</v>
      </c>
      <c r="K1107" s="3" t="e">
        <f ca="1">IF(OR(A1107&lt;&gt;"",B1107=""),NA(),MAX(0,IF(_xlfn.DAYS(NOW(),B1107)=0,SameDayCycleTimeSettingValue,_xlfn.DAYS(NOW(),B1107))))</f>
        <v>#N/A</v>
      </c>
    </row>
    <row r="1108" spans="1:11" x14ac:dyDescent="0.25">
      <c r="A1108" s="32" t="str">
        <f>IF(AND(TRIM(INDEX(CompletedDateValues,ROW(A1108)))&lt;&gt;"",INDEX(CompletedDateValues,ROW(A1108))&gt;0),INDEX(CompletedDateValues,ROW(A1108)),"")</f>
        <v/>
      </c>
      <c r="B1108" s="32" t="str">
        <f>IF(AND(TRIM(INDEX(StartDateValues,ROW(A1108)))&lt;&gt;"",INDEX(StartDateValues,ROW(A1108))&gt;0),INDEX(StartDateValues,ROW(A1108)),"")</f>
        <v/>
      </c>
      <c r="C1108" s="22" t="str">
        <f t="shared" si="86"/>
        <v/>
      </c>
      <c r="D1108" s="3" t="str">
        <f t="shared" si="87"/>
        <v/>
      </c>
      <c r="E1108" s="3" t="str">
        <f t="shared" si="88"/>
        <v/>
      </c>
      <c r="F1108" s="3" t="str">
        <f t="shared" si="89"/>
        <v/>
      </c>
      <c r="G1108" s="3" t="str">
        <f>IF(A1108="","",IF(HOUR(A1108)&lt;StartHour,StartHour,IF(HOUR(A1108)&gt;FinishHour,FinishHour,HOUR(A1108))))</f>
        <v/>
      </c>
      <c r="H1108" s="3" t="str">
        <f t="shared" si="90"/>
        <v/>
      </c>
      <c r="I1108" s="33" t="e">
        <f>IF(OR(A1108="",B1108=""),NA(),MAX(0,IF(A1108-B1108=0,SameDayCycleTimeSettingValue,(A1108-B1108) *24)))</f>
        <v>#N/A</v>
      </c>
      <c r="J1108" s="33" t="e">
        <f>IF(OR(A1108="",B1108=""),NA(),MAX(0,IF(A1108-B1108=0,SameDayCycleTimeSettingValue,((A1108-B1108) *24)-(INT((A1108-B1108)) * (24-(FinishHour-StartHour))))))</f>
        <v>#N/A</v>
      </c>
      <c r="K1108" s="3" t="e">
        <f ca="1">IF(OR(A1108&lt;&gt;"",B1108=""),NA(),MAX(0,IF(_xlfn.DAYS(NOW(),B1108)=0,SameDayCycleTimeSettingValue,_xlfn.DAYS(NOW(),B1108))))</f>
        <v>#N/A</v>
      </c>
    </row>
    <row r="1109" spans="1:11" x14ac:dyDescent="0.25">
      <c r="A1109" s="32" t="str">
        <f>IF(AND(TRIM(INDEX(CompletedDateValues,ROW(A1109)))&lt;&gt;"",INDEX(CompletedDateValues,ROW(A1109))&gt;0),INDEX(CompletedDateValues,ROW(A1109)),"")</f>
        <v/>
      </c>
      <c r="B1109" s="32" t="str">
        <f>IF(AND(TRIM(INDEX(StartDateValues,ROW(A1109)))&lt;&gt;"",INDEX(StartDateValues,ROW(A1109))&gt;0),INDEX(StartDateValues,ROW(A1109)),"")</f>
        <v/>
      </c>
      <c r="C1109" s="22" t="str">
        <f t="shared" si="86"/>
        <v/>
      </c>
      <c r="D1109" s="3" t="str">
        <f t="shared" si="87"/>
        <v/>
      </c>
      <c r="E1109" s="3" t="str">
        <f t="shared" si="88"/>
        <v/>
      </c>
      <c r="F1109" s="3" t="str">
        <f t="shared" si="89"/>
        <v/>
      </c>
      <c r="G1109" s="3" t="str">
        <f>IF(A1109="","",IF(HOUR(A1109)&lt;StartHour,StartHour,IF(HOUR(A1109)&gt;FinishHour,FinishHour,HOUR(A1109))))</f>
        <v/>
      </c>
      <c r="H1109" s="3" t="str">
        <f t="shared" si="90"/>
        <v/>
      </c>
      <c r="I1109" s="33" t="e">
        <f>IF(OR(A1109="",B1109=""),NA(),MAX(0,IF(A1109-B1109=0,SameDayCycleTimeSettingValue,(A1109-B1109) *24)))</f>
        <v>#N/A</v>
      </c>
      <c r="J1109" s="33" t="e">
        <f>IF(OR(A1109="",B1109=""),NA(),MAX(0,IF(A1109-B1109=0,SameDayCycleTimeSettingValue,((A1109-B1109) *24)-(INT((A1109-B1109)) * (24-(FinishHour-StartHour))))))</f>
        <v>#N/A</v>
      </c>
      <c r="K1109" s="3" t="e">
        <f ca="1">IF(OR(A1109&lt;&gt;"",B1109=""),NA(),MAX(0,IF(_xlfn.DAYS(NOW(),B1109)=0,SameDayCycleTimeSettingValue,_xlfn.DAYS(NOW(),B1109))))</f>
        <v>#N/A</v>
      </c>
    </row>
    <row r="1110" spans="1:11" x14ac:dyDescent="0.25">
      <c r="A1110" s="32" t="str">
        <f>IF(AND(TRIM(INDEX(CompletedDateValues,ROW(A1110)))&lt;&gt;"",INDEX(CompletedDateValues,ROW(A1110))&gt;0),INDEX(CompletedDateValues,ROW(A1110)),"")</f>
        <v/>
      </c>
      <c r="B1110" s="32" t="str">
        <f>IF(AND(TRIM(INDEX(StartDateValues,ROW(A1110)))&lt;&gt;"",INDEX(StartDateValues,ROW(A1110))&gt;0),INDEX(StartDateValues,ROW(A1110)),"")</f>
        <v/>
      </c>
      <c r="C1110" s="22" t="str">
        <f t="shared" si="86"/>
        <v/>
      </c>
      <c r="D1110" s="3" t="str">
        <f t="shared" si="87"/>
        <v/>
      </c>
      <c r="E1110" s="3" t="str">
        <f t="shared" si="88"/>
        <v/>
      </c>
      <c r="F1110" s="3" t="str">
        <f t="shared" si="89"/>
        <v/>
      </c>
      <c r="G1110" s="3" t="str">
        <f>IF(A1110="","",IF(HOUR(A1110)&lt;StartHour,StartHour,IF(HOUR(A1110)&gt;FinishHour,FinishHour,HOUR(A1110))))</f>
        <v/>
      </c>
      <c r="H1110" s="3" t="str">
        <f t="shared" si="90"/>
        <v/>
      </c>
      <c r="I1110" s="33" t="e">
        <f>IF(OR(A1110="",B1110=""),NA(),MAX(0,IF(A1110-B1110=0,SameDayCycleTimeSettingValue,(A1110-B1110) *24)))</f>
        <v>#N/A</v>
      </c>
      <c r="J1110" s="33" t="e">
        <f>IF(OR(A1110="",B1110=""),NA(),MAX(0,IF(A1110-B1110=0,SameDayCycleTimeSettingValue,((A1110-B1110) *24)-(INT((A1110-B1110)) * (24-(FinishHour-StartHour))))))</f>
        <v>#N/A</v>
      </c>
      <c r="K1110" s="3" t="e">
        <f ca="1">IF(OR(A1110&lt;&gt;"",B1110=""),NA(),MAX(0,IF(_xlfn.DAYS(NOW(),B1110)=0,SameDayCycleTimeSettingValue,_xlfn.DAYS(NOW(),B1110))))</f>
        <v>#N/A</v>
      </c>
    </row>
    <row r="1111" spans="1:11" x14ac:dyDescent="0.25">
      <c r="A1111" s="32" t="str">
        <f>IF(AND(TRIM(INDEX(CompletedDateValues,ROW(A1111)))&lt;&gt;"",INDEX(CompletedDateValues,ROW(A1111))&gt;0),INDEX(CompletedDateValues,ROW(A1111)),"")</f>
        <v/>
      </c>
      <c r="B1111" s="32" t="str">
        <f>IF(AND(TRIM(INDEX(StartDateValues,ROW(A1111)))&lt;&gt;"",INDEX(StartDateValues,ROW(A1111))&gt;0),INDEX(StartDateValues,ROW(A1111)),"")</f>
        <v/>
      </c>
      <c r="C1111" s="22" t="str">
        <f t="shared" si="86"/>
        <v/>
      </c>
      <c r="D1111" s="3" t="str">
        <f t="shared" si="87"/>
        <v/>
      </c>
      <c r="E1111" s="3" t="str">
        <f t="shared" si="88"/>
        <v/>
      </c>
      <c r="F1111" s="3" t="str">
        <f t="shared" si="89"/>
        <v/>
      </c>
      <c r="G1111" s="3" t="str">
        <f>IF(A1111="","",IF(HOUR(A1111)&lt;StartHour,StartHour,IF(HOUR(A1111)&gt;FinishHour,FinishHour,HOUR(A1111))))</f>
        <v/>
      </c>
      <c r="H1111" s="3" t="str">
        <f t="shared" si="90"/>
        <v/>
      </c>
      <c r="I1111" s="33" t="e">
        <f>IF(OR(A1111="",B1111=""),NA(),MAX(0,IF(A1111-B1111=0,SameDayCycleTimeSettingValue,(A1111-B1111) *24)))</f>
        <v>#N/A</v>
      </c>
      <c r="J1111" s="33" t="e">
        <f>IF(OR(A1111="",B1111=""),NA(),MAX(0,IF(A1111-B1111=0,SameDayCycleTimeSettingValue,((A1111-B1111) *24)-(INT((A1111-B1111)) * (24-(FinishHour-StartHour))))))</f>
        <v>#N/A</v>
      </c>
      <c r="K1111" s="3" t="e">
        <f ca="1">IF(OR(A1111&lt;&gt;"",B1111=""),NA(),MAX(0,IF(_xlfn.DAYS(NOW(),B1111)=0,SameDayCycleTimeSettingValue,_xlfn.DAYS(NOW(),B1111))))</f>
        <v>#N/A</v>
      </c>
    </row>
    <row r="1112" spans="1:11" x14ac:dyDescent="0.25">
      <c r="A1112" s="32" t="str">
        <f>IF(AND(TRIM(INDEX(CompletedDateValues,ROW(A1112)))&lt;&gt;"",INDEX(CompletedDateValues,ROW(A1112))&gt;0),INDEX(CompletedDateValues,ROW(A1112)),"")</f>
        <v/>
      </c>
      <c r="B1112" s="32" t="str">
        <f>IF(AND(TRIM(INDEX(StartDateValues,ROW(A1112)))&lt;&gt;"",INDEX(StartDateValues,ROW(A1112))&gt;0),INDEX(StartDateValues,ROW(A1112)),"")</f>
        <v/>
      </c>
      <c r="C1112" s="22" t="str">
        <f t="shared" si="86"/>
        <v/>
      </c>
      <c r="D1112" s="3" t="str">
        <f t="shared" si="87"/>
        <v/>
      </c>
      <c r="E1112" s="3" t="str">
        <f t="shared" si="88"/>
        <v/>
      </c>
      <c r="F1112" s="3" t="str">
        <f t="shared" si="89"/>
        <v/>
      </c>
      <c r="G1112" s="3" t="str">
        <f>IF(A1112="","",IF(HOUR(A1112)&lt;StartHour,StartHour,IF(HOUR(A1112)&gt;FinishHour,FinishHour,HOUR(A1112))))</f>
        <v/>
      </c>
      <c r="H1112" s="3" t="str">
        <f t="shared" si="90"/>
        <v/>
      </c>
      <c r="I1112" s="33" t="e">
        <f>IF(OR(A1112="",B1112=""),NA(),MAX(0,IF(A1112-B1112=0,SameDayCycleTimeSettingValue,(A1112-B1112) *24)))</f>
        <v>#N/A</v>
      </c>
      <c r="J1112" s="33" t="e">
        <f>IF(OR(A1112="",B1112=""),NA(),MAX(0,IF(A1112-B1112=0,SameDayCycleTimeSettingValue,((A1112-B1112) *24)-(INT((A1112-B1112)) * (24-(FinishHour-StartHour))))))</f>
        <v>#N/A</v>
      </c>
      <c r="K1112" s="3" t="e">
        <f ca="1">IF(OR(A1112&lt;&gt;"",B1112=""),NA(),MAX(0,IF(_xlfn.DAYS(NOW(),B1112)=0,SameDayCycleTimeSettingValue,_xlfn.DAYS(NOW(),B1112))))</f>
        <v>#N/A</v>
      </c>
    </row>
    <row r="1113" spans="1:11" x14ac:dyDescent="0.25">
      <c r="A1113" s="32" t="str">
        <f>IF(AND(TRIM(INDEX(CompletedDateValues,ROW(A1113)))&lt;&gt;"",INDEX(CompletedDateValues,ROW(A1113))&gt;0),INDEX(CompletedDateValues,ROW(A1113)),"")</f>
        <v/>
      </c>
      <c r="B1113" s="32" t="str">
        <f>IF(AND(TRIM(INDEX(StartDateValues,ROW(A1113)))&lt;&gt;"",INDEX(StartDateValues,ROW(A1113))&gt;0),INDEX(StartDateValues,ROW(A1113)),"")</f>
        <v/>
      </c>
      <c r="C1113" s="22" t="str">
        <f t="shared" si="86"/>
        <v/>
      </c>
      <c r="D1113" s="3" t="str">
        <f t="shared" si="87"/>
        <v/>
      </c>
      <c r="E1113" s="3" t="str">
        <f t="shared" si="88"/>
        <v/>
      </c>
      <c r="F1113" s="3" t="str">
        <f t="shared" si="89"/>
        <v/>
      </c>
      <c r="G1113" s="3" t="str">
        <f>IF(A1113="","",IF(HOUR(A1113)&lt;StartHour,StartHour,IF(HOUR(A1113)&gt;FinishHour,FinishHour,HOUR(A1113))))</f>
        <v/>
      </c>
      <c r="H1113" s="3" t="str">
        <f t="shared" si="90"/>
        <v/>
      </c>
      <c r="I1113" s="33" t="e">
        <f>IF(OR(A1113="",B1113=""),NA(),MAX(0,IF(A1113-B1113=0,SameDayCycleTimeSettingValue,(A1113-B1113) *24)))</f>
        <v>#N/A</v>
      </c>
      <c r="J1113" s="33" t="e">
        <f>IF(OR(A1113="",B1113=""),NA(),MAX(0,IF(A1113-B1113=0,SameDayCycleTimeSettingValue,((A1113-B1113) *24)-(INT((A1113-B1113)) * (24-(FinishHour-StartHour))))))</f>
        <v>#N/A</v>
      </c>
      <c r="K1113" s="3" t="e">
        <f ca="1">IF(OR(A1113&lt;&gt;"",B1113=""),NA(),MAX(0,IF(_xlfn.DAYS(NOW(),B1113)=0,SameDayCycleTimeSettingValue,_xlfn.DAYS(NOW(),B1113))))</f>
        <v>#N/A</v>
      </c>
    </row>
    <row r="1114" spans="1:11" x14ac:dyDescent="0.25">
      <c r="A1114" s="32" t="str">
        <f>IF(AND(TRIM(INDEX(CompletedDateValues,ROW(A1114)))&lt;&gt;"",INDEX(CompletedDateValues,ROW(A1114))&gt;0),INDEX(CompletedDateValues,ROW(A1114)),"")</f>
        <v/>
      </c>
      <c r="B1114" s="32" t="str">
        <f>IF(AND(TRIM(INDEX(StartDateValues,ROW(A1114)))&lt;&gt;"",INDEX(StartDateValues,ROW(A1114))&gt;0),INDEX(StartDateValues,ROW(A1114)),"")</f>
        <v/>
      </c>
      <c r="C1114" s="22" t="str">
        <f t="shared" si="86"/>
        <v/>
      </c>
      <c r="D1114" s="3" t="str">
        <f t="shared" si="87"/>
        <v/>
      </c>
      <c r="E1114" s="3" t="str">
        <f t="shared" si="88"/>
        <v/>
      </c>
      <c r="F1114" s="3" t="str">
        <f t="shared" si="89"/>
        <v/>
      </c>
      <c r="G1114" s="3" t="str">
        <f>IF(A1114="","",IF(HOUR(A1114)&lt;StartHour,StartHour,IF(HOUR(A1114)&gt;FinishHour,FinishHour,HOUR(A1114))))</f>
        <v/>
      </c>
      <c r="H1114" s="3" t="str">
        <f t="shared" si="90"/>
        <v/>
      </c>
      <c r="I1114" s="33" t="e">
        <f>IF(OR(A1114="",B1114=""),NA(),MAX(0,IF(A1114-B1114=0,SameDayCycleTimeSettingValue,(A1114-B1114) *24)))</f>
        <v>#N/A</v>
      </c>
      <c r="J1114" s="33" t="e">
        <f>IF(OR(A1114="",B1114=""),NA(),MAX(0,IF(A1114-B1114=0,SameDayCycleTimeSettingValue,((A1114-B1114) *24)-(INT((A1114-B1114)) * (24-(FinishHour-StartHour))))))</f>
        <v>#N/A</v>
      </c>
      <c r="K1114" s="3" t="e">
        <f ca="1">IF(OR(A1114&lt;&gt;"",B1114=""),NA(),MAX(0,IF(_xlfn.DAYS(NOW(),B1114)=0,SameDayCycleTimeSettingValue,_xlfn.DAYS(NOW(),B1114))))</f>
        <v>#N/A</v>
      </c>
    </row>
    <row r="1115" spans="1:11" x14ac:dyDescent="0.25">
      <c r="A1115" s="32" t="str">
        <f>IF(AND(TRIM(INDEX(CompletedDateValues,ROW(A1115)))&lt;&gt;"",INDEX(CompletedDateValues,ROW(A1115))&gt;0),INDEX(CompletedDateValues,ROW(A1115)),"")</f>
        <v/>
      </c>
      <c r="B1115" s="32" t="str">
        <f>IF(AND(TRIM(INDEX(StartDateValues,ROW(A1115)))&lt;&gt;"",INDEX(StartDateValues,ROW(A1115))&gt;0),INDEX(StartDateValues,ROW(A1115)),"")</f>
        <v/>
      </c>
      <c r="C1115" s="22" t="str">
        <f t="shared" si="86"/>
        <v/>
      </c>
      <c r="D1115" s="3" t="str">
        <f t="shared" si="87"/>
        <v/>
      </c>
      <c r="E1115" s="3" t="str">
        <f t="shared" si="88"/>
        <v/>
      </c>
      <c r="F1115" s="3" t="str">
        <f t="shared" si="89"/>
        <v/>
      </c>
      <c r="G1115" s="3" t="str">
        <f>IF(A1115="","",IF(HOUR(A1115)&lt;StartHour,StartHour,IF(HOUR(A1115)&gt;FinishHour,FinishHour,HOUR(A1115))))</f>
        <v/>
      </c>
      <c r="H1115" s="3" t="str">
        <f t="shared" si="90"/>
        <v/>
      </c>
      <c r="I1115" s="33" t="e">
        <f>IF(OR(A1115="",B1115=""),NA(),MAX(0,IF(A1115-B1115=0,SameDayCycleTimeSettingValue,(A1115-B1115) *24)))</f>
        <v>#N/A</v>
      </c>
      <c r="J1115" s="33" t="e">
        <f>IF(OR(A1115="",B1115=""),NA(),MAX(0,IF(A1115-B1115=0,SameDayCycleTimeSettingValue,((A1115-B1115) *24)-(INT((A1115-B1115)) * (24-(FinishHour-StartHour))))))</f>
        <v>#N/A</v>
      </c>
      <c r="K1115" s="3" t="e">
        <f ca="1">IF(OR(A1115&lt;&gt;"",B1115=""),NA(),MAX(0,IF(_xlfn.DAYS(NOW(),B1115)=0,SameDayCycleTimeSettingValue,_xlfn.DAYS(NOW(),B1115))))</f>
        <v>#N/A</v>
      </c>
    </row>
    <row r="1116" spans="1:11" x14ac:dyDescent="0.25">
      <c r="A1116" s="32" t="str">
        <f>IF(AND(TRIM(INDEX(CompletedDateValues,ROW(A1116)))&lt;&gt;"",INDEX(CompletedDateValues,ROW(A1116))&gt;0),INDEX(CompletedDateValues,ROW(A1116)),"")</f>
        <v/>
      </c>
      <c r="B1116" s="32" t="str">
        <f>IF(AND(TRIM(INDEX(StartDateValues,ROW(A1116)))&lt;&gt;"",INDEX(StartDateValues,ROW(A1116))&gt;0),INDEX(StartDateValues,ROW(A1116)),"")</f>
        <v/>
      </c>
      <c r="C1116" s="22" t="str">
        <f t="shared" si="86"/>
        <v/>
      </c>
      <c r="D1116" s="3" t="str">
        <f t="shared" si="87"/>
        <v/>
      </c>
      <c r="E1116" s="3" t="str">
        <f t="shared" si="88"/>
        <v/>
      </c>
      <c r="F1116" s="3" t="str">
        <f t="shared" si="89"/>
        <v/>
      </c>
      <c r="G1116" s="3" t="str">
        <f>IF(A1116="","",IF(HOUR(A1116)&lt;StartHour,StartHour,IF(HOUR(A1116)&gt;FinishHour,FinishHour,HOUR(A1116))))</f>
        <v/>
      </c>
      <c r="H1116" s="3" t="str">
        <f t="shared" si="90"/>
        <v/>
      </c>
      <c r="I1116" s="33" t="e">
        <f>IF(OR(A1116="",B1116=""),NA(),MAX(0,IF(A1116-B1116=0,SameDayCycleTimeSettingValue,(A1116-B1116) *24)))</f>
        <v>#N/A</v>
      </c>
      <c r="J1116" s="33" t="e">
        <f>IF(OR(A1116="",B1116=""),NA(),MAX(0,IF(A1116-B1116=0,SameDayCycleTimeSettingValue,((A1116-B1116) *24)-(INT((A1116-B1116)) * (24-(FinishHour-StartHour))))))</f>
        <v>#N/A</v>
      </c>
      <c r="K1116" s="3" t="e">
        <f ca="1">IF(OR(A1116&lt;&gt;"",B1116=""),NA(),MAX(0,IF(_xlfn.DAYS(NOW(),B1116)=0,SameDayCycleTimeSettingValue,_xlfn.DAYS(NOW(),B1116))))</f>
        <v>#N/A</v>
      </c>
    </row>
    <row r="1117" spans="1:11" x14ac:dyDescent="0.25">
      <c r="A1117" s="32" t="str">
        <f>IF(AND(TRIM(INDEX(CompletedDateValues,ROW(A1117)))&lt;&gt;"",INDEX(CompletedDateValues,ROW(A1117))&gt;0),INDEX(CompletedDateValues,ROW(A1117)),"")</f>
        <v/>
      </c>
      <c r="B1117" s="32" t="str">
        <f>IF(AND(TRIM(INDEX(StartDateValues,ROW(A1117)))&lt;&gt;"",INDEX(StartDateValues,ROW(A1117))&gt;0),INDEX(StartDateValues,ROW(A1117)),"")</f>
        <v/>
      </c>
      <c r="C1117" s="22" t="str">
        <f t="shared" si="86"/>
        <v/>
      </c>
      <c r="D1117" s="3" t="str">
        <f t="shared" si="87"/>
        <v/>
      </c>
      <c r="E1117" s="3" t="str">
        <f t="shared" si="88"/>
        <v/>
      </c>
      <c r="F1117" s="3" t="str">
        <f t="shared" si="89"/>
        <v/>
      </c>
      <c r="G1117" s="3" t="str">
        <f>IF(A1117="","",IF(HOUR(A1117)&lt;StartHour,StartHour,IF(HOUR(A1117)&gt;FinishHour,FinishHour,HOUR(A1117))))</f>
        <v/>
      </c>
      <c r="H1117" s="3" t="str">
        <f t="shared" si="90"/>
        <v/>
      </c>
      <c r="I1117" s="33" t="e">
        <f>IF(OR(A1117="",B1117=""),NA(),MAX(0,IF(A1117-B1117=0,SameDayCycleTimeSettingValue,(A1117-B1117) *24)))</f>
        <v>#N/A</v>
      </c>
      <c r="J1117" s="33" t="e">
        <f>IF(OR(A1117="",B1117=""),NA(),MAX(0,IF(A1117-B1117=0,SameDayCycleTimeSettingValue,((A1117-B1117) *24)-(INT((A1117-B1117)) * (24-(FinishHour-StartHour))))))</f>
        <v>#N/A</v>
      </c>
      <c r="K1117" s="3" t="e">
        <f ca="1">IF(OR(A1117&lt;&gt;"",B1117=""),NA(),MAX(0,IF(_xlfn.DAYS(NOW(),B1117)=0,SameDayCycleTimeSettingValue,_xlfn.DAYS(NOW(),B1117))))</f>
        <v>#N/A</v>
      </c>
    </row>
    <row r="1118" spans="1:11" x14ac:dyDescent="0.25">
      <c r="A1118" s="32" t="str">
        <f>IF(AND(TRIM(INDEX(CompletedDateValues,ROW(A1118)))&lt;&gt;"",INDEX(CompletedDateValues,ROW(A1118))&gt;0),INDEX(CompletedDateValues,ROW(A1118)),"")</f>
        <v/>
      </c>
      <c r="B1118" s="32" t="str">
        <f>IF(AND(TRIM(INDEX(StartDateValues,ROW(A1118)))&lt;&gt;"",INDEX(StartDateValues,ROW(A1118))&gt;0),INDEX(StartDateValues,ROW(A1118)),"")</f>
        <v/>
      </c>
      <c r="C1118" s="22" t="str">
        <f t="shared" si="86"/>
        <v/>
      </c>
      <c r="D1118" s="3" t="str">
        <f t="shared" si="87"/>
        <v/>
      </c>
      <c r="E1118" s="3" t="str">
        <f t="shared" si="88"/>
        <v/>
      </c>
      <c r="F1118" s="3" t="str">
        <f t="shared" si="89"/>
        <v/>
      </c>
      <c r="G1118" s="3" t="str">
        <f>IF(A1118="","",IF(HOUR(A1118)&lt;StartHour,StartHour,IF(HOUR(A1118)&gt;FinishHour,FinishHour,HOUR(A1118))))</f>
        <v/>
      </c>
      <c r="H1118" s="3" t="str">
        <f t="shared" si="90"/>
        <v/>
      </c>
      <c r="I1118" s="33" t="e">
        <f>IF(OR(A1118="",B1118=""),NA(),MAX(0,IF(A1118-B1118=0,SameDayCycleTimeSettingValue,(A1118-B1118) *24)))</f>
        <v>#N/A</v>
      </c>
      <c r="J1118" s="33" t="e">
        <f>IF(OR(A1118="",B1118=""),NA(),MAX(0,IF(A1118-B1118=0,SameDayCycleTimeSettingValue,((A1118-B1118) *24)-(INT((A1118-B1118)) * (24-(FinishHour-StartHour))))))</f>
        <v>#N/A</v>
      </c>
      <c r="K1118" s="3" t="e">
        <f ca="1">IF(OR(A1118&lt;&gt;"",B1118=""),NA(),MAX(0,IF(_xlfn.DAYS(NOW(),B1118)=0,SameDayCycleTimeSettingValue,_xlfn.DAYS(NOW(),B1118))))</f>
        <v>#N/A</v>
      </c>
    </row>
    <row r="1119" spans="1:11" x14ac:dyDescent="0.25">
      <c r="A1119" s="32" t="str">
        <f>IF(AND(TRIM(INDEX(CompletedDateValues,ROW(A1119)))&lt;&gt;"",INDEX(CompletedDateValues,ROW(A1119))&gt;0),INDEX(CompletedDateValues,ROW(A1119)),"")</f>
        <v/>
      </c>
      <c r="B1119" s="32" t="str">
        <f>IF(AND(TRIM(INDEX(StartDateValues,ROW(A1119)))&lt;&gt;"",INDEX(StartDateValues,ROW(A1119))&gt;0),INDEX(StartDateValues,ROW(A1119)),"")</f>
        <v/>
      </c>
      <c r="C1119" s="22" t="str">
        <f t="shared" si="86"/>
        <v/>
      </c>
      <c r="D1119" s="3" t="str">
        <f t="shared" si="87"/>
        <v/>
      </c>
      <c r="E1119" s="3" t="str">
        <f t="shared" si="88"/>
        <v/>
      </c>
      <c r="F1119" s="3" t="str">
        <f t="shared" si="89"/>
        <v/>
      </c>
      <c r="G1119" s="3" t="str">
        <f>IF(A1119="","",IF(HOUR(A1119)&lt;StartHour,StartHour,IF(HOUR(A1119)&gt;FinishHour,FinishHour,HOUR(A1119))))</f>
        <v/>
      </c>
      <c r="H1119" s="3" t="str">
        <f t="shared" si="90"/>
        <v/>
      </c>
      <c r="I1119" s="33" t="e">
        <f>IF(OR(A1119="",B1119=""),NA(),MAX(0,IF(A1119-B1119=0,SameDayCycleTimeSettingValue,(A1119-B1119) *24)))</f>
        <v>#N/A</v>
      </c>
      <c r="J1119" s="33" t="e">
        <f>IF(OR(A1119="",B1119=""),NA(),MAX(0,IF(A1119-B1119=0,SameDayCycleTimeSettingValue,((A1119-B1119) *24)-(INT((A1119-B1119)) * (24-(FinishHour-StartHour))))))</f>
        <v>#N/A</v>
      </c>
      <c r="K1119" s="3" t="e">
        <f ca="1">IF(OR(A1119&lt;&gt;"",B1119=""),NA(),MAX(0,IF(_xlfn.DAYS(NOW(),B1119)=0,SameDayCycleTimeSettingValue,_xlfn.DAYS(NOW(),B1119))))</f>
        <v>#N/A</v>
      </c>
    </row>
    <row r="1120" spans="1:11" x14ac:dyDescent="0.25">
      <c r="A1120" s="32" t="str">
        <f>IF(AND(TRIM(INDEX(CompletedDateValues,ROW(A1120)))&lt;&gt;"",INDEX(CompletedDateValues,ROW(A1120))&gt;0),INDEX(CompletedDateValues,ROW(A1120)),"")</f>
        <v/>
      </c>
      <c r="B1120" s="32" t="str">
        <f>IF(AND(TRIM(INDEX(StartDateValues,ROW(A1120)))&lt;&gt;"",INDEX(StartDateValues,ROW(A1120))&gt;0),INDEX(StartDateValues,ROW(A1120)),"")</f>
        <v/>
      </c>
      <c r="C1120" s="22" t="str">
        <f t="shared" si="86"/>
        <v/>
      </c>
      <c r="D1120" s="3" t="str">
        <f t="shared" si="87"/>
        <v/>
      </c>
      <c r="E1120" s="3" t="str">
        <f t="shared" si="88"/>
        <v/>
      </c>
      <c r="F1120" s="3" t="str">
        <f t="shared" si="89"/>
        <v/>
      </c>
      <c r="G1120" s="3" t="str">
        <f>IF(A1120="","",IF(HOUR(A1120)&lt;StartHour,StartHour,IF(HOUR(A1120)&gt;FinishHour,FinishHour,HOUR(A1120))))</f>
        <v/>
      </c>
      <c r="H1120" s="3" t="str">
        <f t="shared" si="90"/>
        <v/>
      </c>
      <c r="I1120" s="33" t="e">
        <f>IF(OR(A1120="",B1120=""),NA(),MAX(0,IF(A1120-B1120=0,SameDayCycleTimeSettingValue,(A1120-B1120) *24)))</f>
        <v>#N/A</v>
      </c>
      <c r="J1120" s="33" t="e">
        <f>IF(OR(A1120="",B1120=""),NA(),MAX(0,IF(A1120-B1120=0,SameDayCycleTimeSettingValue,((A1120-B1120) *24)-(INT((A1120-B1120)) * (24-(FinishHour-StartHour))))))</f>
        <v>#N/A</v>
      </c>
      <c r="K1120" s="3" t="e">
        <f ca="1">IF(OR(A1120&lt;&gt;"",B1120=""),NA(),MAX(0,IF(_xlfn.DAYS(NOW(),B1120)=0,SameDayCycleTimeSettingValue,_xlfn.DAYS(NOW(),B1120))))</f>
        <v>#N/A</v>
      </c>
    </row>
    <row r="1121" spans="1:11" x14ac:dyDescent="0.25">
      <c r="A1121" s="32" t="str">
        <f>IF(AND(TRIM(INDEX(CompletedDateValues,ROW(A1121)))&lt;&gt;"",INDEX(CompletedDateValues,ROW(A1121))&gt;0),INDEX(CompletedDateValues,ROW(A1121)),"")</f>
        <v/>
      </c>
      <c r="B1121" s="32" t="str">
        <f>IF(AND(TRIM(INDEX(StartDateValues,ROW(A1121)))&lt;&gt;"",INDEX(StartDateValues,ROW(A1121))&gt;0),INDEX(StartDateValues,ROW(A1121)),"")</f>
        <v/>
      </c>
      <c r="C1121" s="22" t="str">
        <f t="shared" si="86"/>
        <v/>
      </c>
      <c r="D1121" s="3" t="str">
        <f t="shared" si="87"/>
        <v/>
      </c>
      <c r="E1121" s="3" t="str">
        <f t="shared" si="88"/>
        <v/>
      </c>
      <c r="F1121" s="3" t="str">
        <f t="shared" si="89"/>
        <v/>
      </c>
      <c r="G1121" s="3" t="str">
        <f>IF(A1121="","",IF(HOUR(A1121)&lt;StartHour,StartHour,IF(HOUR(A1121)&gt;FinishHour,FinishHour,HOUR(A1121))))</f>
        <v/>
      </c>
      <c r="H1121" s="3" t="str">
        <f t="shared" si="90"/>
        <v/>
      </c>
      <c r="I1121" s="33" t="e">
        <f>IF(OR(A1121="",B1121=""),NA(),MAX(0,IF(A1121-B1121=0,SameDayCycleTimeSettingValue,(A1121-B1121) *24)))</f>
        <v>#N/A</v>
      </c>
      <c r="J1121" s="33" t="e">
        <f>IF(OR(A1121="",B1121=""),NA(),MAX(0,IF(A1121-B1121=0,SameDayCycleTimeSettingValue,((A1121-B1121) *24)-(INT((A1121-B1121)) * (24-(FinishHour-StartHour))))))</f>
        <v>#N/A</v>
      </c>
      <c r="K1121" s="3" t="e">
        <f ca="1">IF(OR(A1121&lt;&gt;"",B1121=""),NA(),MAX(0,IF(_xlfn.DAYS(NOW(),B1121)=0,SameDayCycleTimeSettingValue,_xlfn.DAYS(NOW(),B1121))))</f>
        <v>#N/A</v>
      </c>
    </row>
    <row r="1122" spans="1:11" x14ac:dyDescent="0.25">
      <c r="A1122" s="32" t="str">
        <f>IF(AND(TRIM(INDEX(CompletedDateValues,ROW(A1122)))&lt;&gt;"",INDEX(CompletedDateValues,ROW(A1122))&gt;0),INDEX(CompletedDateValues,ROW(A1122)),"")</f>
        <v/>
      </c>
      <c r="B1122" s="32" t="str">
        <f>IF(AND(TRIM(INDEX(StartDateValues,ROW(A1122)))&lt;&gt;"",INDEX(StartDateValues,ROW(A1122))&gt;0),INDEX(StartDateValues,ROW(A1122)),"")</f>
        <v/>
      </c>
      <c r="C1122" s="22" t="str">
        <f t="shared" si="86"/>
        <v/>
      </c>
      <c r="D1122" s="3" t="str">
        <f t="shared" si="87"/>
        <v/>
      </c>
      <c r="E1122" s="3" t="str">
        <f t="shared" si="88"/>
        <v/>
      </c>
      <c r="F1122" s="3" t="str">
        <f t="shared" si="89"/>
        <v/>
      </c>
      <c r="G1122" s="3" t="str">
        <f>IF(A1122="","",IF(HOUR(A1122)&lt;StartHour,StartHour,IF(HOUR(A1122)&gt;FinishHour,FinishHour,HOUR(A1122))))</f>
        <v/>
      </c>
      <c r="H1122" s="3" t="str">
        <f t="shared" si="90"/>
        <v/>
      </c>
      <c r="I1122" s="33" t="e">
        <f>IF(OR(A1122="",B1122=""),NA(),MAX(0,IF(A1122-B1122=0,SameDayCycleTimeSettingValue,(A1122-B1122) *24)))</f>
        <v>#N/A</v>
      </c>
      <c r="J1122" s="33" t="e">
        <f>IF(OR(A1122="",B1122=""),NA(),MAX(0,IF(A1122-B1122=0,SameDayCycleTimeSettingValue,((A1122-B1122) *24)-(INT((A1122-B1122)) * (24-(FinishHour-StartHour))))))</f>
        <v>#N/A</v>
      </c>
      <c r="K1122" s="3" t="e">
        <f ca="1">IF(OR(A1122&lt;&gt;"",B1122=""),NA(),MAX(0,IF(_xlfn.DAYS(NOW(),B1122)=0,SameDayCycleTimeSettingValue,_xlfn.DAYS(NOW(),B1122))))</f>
        <v>#N/A</v>
      </c>
    </row>
    <row r="1123" spans="1:11" x14ac:dyDescent="0.25">
      <c r="A1123" s="32" t="str">
        <f>IF(AND(TRIM(INDEX(CompletedDateValues,ROW(A1123)))&lt;&gt;"",INDEX(CompletedDateValues,ROW(A1123))&gt;0),INDEX(CompletedDateValues,ROW(A1123)),"")</f>
        <v/>
      </c>
      <c r="B1123" s="32" t="str">
        <f>IF(AND(TRIM(INDEX(StartDateValues,ROW(A1123)))&lt;&gt;"",INDEX(StartDateValues,ROW(A1123))&gt;0),INDEX(StartDateValues,ROW(A1123)),"")</f>
        <v/>
      </c>
      <c r="C1123" s="22" t="str">
        <f t="shared" si="86"/>
        <v/>
      </c>
      <c r="D1123" s="3" t="str">
        <f t="shared" si="87"/>
        <v/>
      </c>
      <c r="E1123" s="3" t="str">
        <f t="shared" si="88"/>
        <v/>
      </c>
      <c r="F1123" s="3" t="str">
        <f t="shared" si="89"/>
        <v/>
      </c>
      <c r="G1123" s="3" t="str">
        <f>IF(A1123="","",IF(HOUR(A1123)&lt;StartHour,StartHour,IF(HOUR(A1123)&gt;FinishHour,FinishHour,HOUR(A1123))))</f>
        <v/>
      </c>
      <c r="H1123" s="3" t="str">
        <f t="shared" si="90"/>
        <v/>
      </c>
      <c r="I1123" s="33" t="e">
        <f>IF(OR(A1123="",B1123=""),NA(),MAX(0,IF(A1123-B1123=0,SameDayCycleTimeSettingValue,(A1123-B1123) *24)))</f>
        <v>#N/A</v>
      </c>
      <c r="J1123" s="33" t="e">
        <f>IF(OR(A1123="",B1123=""),NA(),MAX(0,IF(A1123-B1123=0,SameDayCycleTimeSettingValue,((A1123-B1123) *24)-(INT((A1123-B1123)) * (24-(FinishHour-StartHour))))))</f>
        <v>#N/A</v>
      </c>
      <c r="K1123" s="3" t="e">
        <f ca="1">IF(OR(A1123&lt;&gt;"",B1123=""),NA(),MAX(0,IF(_xlfn.DAYS(NOW(),B1123)=0,SameDayCycleTimeSettingValue,_xlfn.DAYS(NOW(),B1123))))</f>
        <v>#N/A</v>
      </c>
    </row>
    <row r="1124" spans="1:11" x14ac:dyDescent="0.25">
      <c r="A1124" s="32" t="str">
        <f>IF(AND(TRIM(INDEX(CompletedDateValues,ROW(A1124)))&lt;&gt;"",INDEX(CompletedDateValues,ROW(A1124))&gt;0),INDEX(CompletedDateValues,ROW(A1124)),"")</f>
        <v/>
      </c>
      <c r="B1124" s="32" t="str">
        <f>IF(AND(TRIM(INDEX(StartDateValues,ROW(A1124)))&lt;&gt;"",INDEX(StartDateValues,ROW(A1124))&gt;0),INDEX(StartDateValues,ROW(A1124)),"")</f>
        <v/>
      </c>
      <c r="C1124" s="22" t="str">
        <f t="shared" si="86"/>
        <v/>
      </c>
      <c r="D1124" s="3" t="str">
        <f t="shared" si="87"/>
        <v/>
      </c>
      <c r="E1124" s="3" t="str">
        <f t="shared" si="88"/>
        <v/>
      </c>
      <c r="F1124" s="3" t="str">
        <f t="shared" si="89"/>
        <v/>
      </c>
      <c r="G1124" s="3" t="str">
        <f>IF(A1124="","",IF(HOUR(A1124)&lt;StartHour,StartHour,IF(HOUR(A1124)&gt;FinishHour,FinishHour,HOUR(A1124))))</f>
        <v/>
      </c>
      <c r="H1124" s="3" t="str">
        <f t="shared" si="90"/>
        <v/>
      </c>
      <c r="I1124" s="33" t="e">
        <f>IF(OR(A1124="",B1124=""),NA(),MAX(0,IF(A1124-B1124=0,SameDayCycleTimeSettingValue,(A1124-B1124) *24)))</f>
        <v>#N/A</v>
      </c>
      <c r="J1124" s="33" t="e">
        <f>IF(OR(A1124="",B1124=""),NA(),MAX(0,IF(A1124-B1124=0,SameDayCycleTimeSettingValue,((A1124-B1124) *24)-(INT((A1124-B1124)) * (24-(FinishHour-StartHour))))))</f>
        <v>#N/A</v>
      </c>
      <c r="K1124" s="3" t="e">
        <f ca="1">IF(OR(A1124&lt;&gt;"",B1124=""),NA(),MAX(0,IF(_xlfn.DAYS(NOW(),B1124)=0,SameDayCycleTimeSettingValue,_xlfn.DAYS(NOW(),B1124))))</f>
        <v>#N/A</v>
      </c>
    </row>
    <row r="1125" spans="1:11" x14ac:dyDescent="0.25">
      <c r="A1125" s="32" t="str">
        <f>IF(AND(TRIM(INDEX(CompletedDateValues,ROW(A1125)))&lt;&gt;"",INDEX(CompletedDateValues,ROW(A1125))&gt;0),INDEX(CompletedDateValues,ROW(A1125)),"")</f>
        <v/>
      </c>
      <c r="B1125" s="32" t="str">
        <f>IF(AND(TRIM(INDEX(StartDateValues,ROW(A1125)))&lt;&gt;"",INDEX(StartDateValues,ROW(A1125))&gt;0),INDEX(StartDateValues,ROW(A1125)),"")</f>
        <v/>
      </c>
      <c r="C1125" s="22" t="str">
        <f t="shared" si="86"/>
        <v/>
      </c>
      <c r="D1125" s="3" t="str">
        <f t="shared" si="87"/>
        <v/>
      </c>
      <c r="E1125" s="3" t="str">
        <f t="shared" si="88"/>
        <v/>
      </c>
      <c r="F1125" s="3" t="str">
        <f t="shared" si="89"/>
        <v/>
      </c>
      <c r="G1125" s="3" t="str">
        <f>IF(A1125="","",IF(HOUR(A1125)&lt;StartHour,StartHour,IF(HOUR(A1125)&gt;FinishHour,FinishHour,HOUR(A1125))))</f>
        <v/>
      </c>
      <c r="H1125" s="3" t="str">
        <f t="shared" si="90"/>
        <v/>
      </c>
      <c r="I1125" s="33" t="e">
        <f>IF(OR(A1125="",B1125=""),NA(),MAX(0,IF(A1125-B1125=0,SameDayCycleTimeSettingValue,(A1125-B1125) *24)))</f>
        <v>#N/A</v>
      </c>
      <c r="J1125" s="33" t="e">
        <f>IF(OR(A1125="",B1125=""),NA(),MAX(0,IF(A1125-B1125=0,SameDayCycleTimeSettingValue,((A1125-B1125) *24)-(INT((A1125-B1125)) * (24-(FinishHour-StartHour))))))</f>
        <v>#N/A</v>
      </c>
      <c r="K1125" s="3" t="e">
        <f ca="1">IF(OR(A1125&lt;&gt;"",B1125=""),NA(),MAX(0,IF(_xlfn.DAYS(NOW(),B1125)=0,SameDayCycleTimeSettingValue,_xlfn.DAYS(NOW(),B1125))))</f>
        <v>#N/A</v>
      </c>
    </row>
    <row r="1126" spans="1:11" x14ac:dyDescent="0.25">
      <c r="A1126" s="32" t="str">
        <f>IF(AND(TRIM(INDEX(CompletedDateValues,ROW(A1126)))&lt;&gt;"",INDEX(CompletedDateValues,ROW(A1126))&gt;0),INDEX(CompletedDateValues,ROW(A1126)),"")</f>
        <v/>
      </c>
      <c r="B1126" s="32" t="str">
        <f>IF(AND(TRIM(INDEX(StartDateValues,ROW(A1126)))&lt;&gt;"",INDEX(StartDateValues,ROW(A1126))&gt;0),INDEX(StartDateValues,ROW(A1126)),"")</f>
        <v/>
      </c>
      <c r="C1126" s="22" t="str">
        <f t="shared" si="86"/>
        <v/>
      </c>
      <c r="D1126" s="3" t="str">
        <f t="shared" si="87"/>
        <v/>
      </c>
      <c r="E1126" s="3" t="str">
        <f t="shared" si="88"/>
        <v/>
      </c>
      <c r="F1126" s="3" t="str">
        <f t="shared" si="89"/>
        <v/>
      </c>
      <c r="G1126" s="3" t="str">
        <f>IF(A1126="","",IF(HOUR(A1126)&lt;StartHour,StartHour,IF(HOUR(A1126)&gt;FinishHour,FinishHour,HOUR(A1126))))</f>
        <v/>
      </c>
      <c r="H1126" s="3" t="str">
        <f t="shared" si="90"/>
        <v/>
      </c>
      <c r="I1126" s="33" t="e">
        <f>IF(OR(A1126="",B1126=""),NA(),MAX(0,IF(A1126-B1126=0,SameDayCycleTimeSettingValue,(A1126-B1126) *24)))</f>
        <v>#N/A</v>
      </c>
      <c r="J1126" s="33" t="e">
        <f>IF(OR(A1126="",B1126=""),NA(),MAX(0,IF(A1126-B1126=0,SameDayCycleTimeSettingValue,((A1126-B1126) *24)-(INT((A1126-B1126)) * (24-(FinishHour-StartHour))))))</f>
        <v>#N/A</v>
      </c>
      <c r="K1126" s="3" t="e">
        <f ca="1">IF(OR(A1126&lt;&gt;"",B1126=""),NA(),MAX(0,IF(_xlfn.DAYS(NOW(),B1126)=0,SameDayCycleTimeSettingValue,_xlfn.DAYS(NOW(),B1126))))</f>
        <v>#N/A</v>
      </c>
    </row>
    <row r="1127" spans="1:11" x14ac:dyDescent="0.25">
      <c r="A1127" s="32" t="str">
        <f>IF(AND(TRIM(INDEX(CompletedDateValues,ROW(A1127)))&lt;&gt;"",INDEX(CompletedDateValues,ROW(A1127))&gt;0),INDEX(CompletedDateValues,ROW(A1127)),"")</f>
        <v/>
      </c>
      <c r="B1127" s="32" t="str">
        <f>IF(AND(TRIM(INDEX(StartDateValues,ROW(A1127)))&lt;&gt;"",INDEX(StartDateValues,ROW(A1127))&gt;0),INDEX(StartDateValues,ROW(A1127)),"")</f>
        <v/>
      </c>
      <c r="C1127" s="22" t="str">
        <f t="shared" si="86"/>
        <v/>
      </c>
      <c r="D1127" s="3" t="str">
        <f t="shared" si="87"/>
        <v/>
      </c>
      <c r="E1127" s="3" t="str">
        <f t="shared" si="88"/>
        <v/>
      </c>
      <c r="F1127" s="3" t="str">
        <f t="shared" si="89"/>
        <v/>
      </c>
      <c r="G1127" s="3" t="str">
        <f>IF(A1127="","",IF(HOUR(A1127)&lt;StartHour,StartHour,IF(HOUR(A1127)&gt;FinishHour,FinishHour,HOUR(A1127))))</f>
        <v/>
      </c>
      <c r="H1127" s="3" t="str">
        <f t="shared" si="90"/>
        <v/>
      </c>
      <c r="I1127" s="33" t="e">
        <f>IF(OR(A1127="",B1127=""),NA(),MAX(0,IF(A1127-B1127=0,SameDayCycleTimeSettingValue,(A1127-B1127) *24)))</f>
        <v>#N/A</v>
      </c>
      <c r="J1127" s="33" t="e">
        <f>IF(OR(A1127="",B1127=""),NA(),MAX(0,IF(A1127-B1127=0,SameDayCycleTimeSettingValue,((A1127-B1127) *24)-(INT((A1127-B1127)) * (24-(FinishHour-StartHour))))))</f>
        <v>#N/A</v>
      </c>
      <c r="K1127" s="3" t="e">
        <f ca="1">IF(OR(A1127&lt;&gt;"",B1127=""),NA(),MAX(0,IF(_xlfn.DAYS(NOW(),B1127)=0,SameDayCycleTimeSettingValue,_xlfn.DAYS(NOW(),B1127))))</f>
        <v>#N/A</v>
      </c>
    </row>
    <row r="1128" spans="1:11" x14ac:dyDescent="0.25">
      <c r="A1128" s="32" t="str">
        <f>IF(AND(TRIM(INDEX(CompletedDateValues,ROW(A1128)))&lt;&gt;"",INDEX(CompletedDateValues,ROW(A1128))&gt;0),INDEX(CompletedDateValues,ROW(A1128)),"")</f>
        <v/>
      </c>
      <c r="B1128" s="32" t="str">
        <f>IF(AND(TRIM(INDEX(StartDateValues,ROW(A1128)))&lt;&gt;"",INDEX(StartDateValues,ROW(A1128))&gt;0),INDEX(StartDateValues,ROW(A1128)),"")</f>
        <v/>
      </c>
      <c r="C1128" s="22" t="str">
        <f t="shared" si="86"/>
        <v/>
      </c>
      <c r="D1128" s="3" t="str">
        <f t="shared" si="87"/>
        <v/>
      </c>
      <c r="E1128" s="3" t="str">
        <f t="shared" si="88"/>
        <v/>
      </c>
      <c r="F1128" s="3" t="str">
        <f t="shared" si="89"/>
        <v/>
      </c>
      <c r="G1128" s="3" t="str">
        <f>IF(A1128="","",IF(HOUR(A1128)&lt;StartHour,StartHour,IF(HOUR(A1128)&gt;FinishHour,FinishHour,HOUR(A1128))))</f>
        <v/>
      </c>
      <c r="H1128" s="3" t="str">
        <f t="shared" si="90"/>
        <v/>
      </c>
      <c r="I1128" s="33" t="e">
        <f>IF(OR(A1128="",B1128=""),NA(),MAX(0,IF(A1128-B1128=0,SameDayCycleTimeSettingValue,(A1128-B1128) *24)))</f>
        <v>#N/A</v>
      </c>
      <c r="J1128" s="33" t="e">
        <f>IF(OR(A1128="",B1128=""),NA(),MAX(0,IF(A1128-B1128=0,SameDayCycleTimeSettingValue,((A1128-B1128) *24)-(INT((A1128-B1128)) * (24-(FinishHour-StartHour))))))</f>
        <v>#N/A</v>
      </c>
      <c r="K1128" s="3" t="e">
        <f ca="1">IF(OR(A1128&lt;&gt;"",B1128=""),NA(),MAX(0,IF(_xlfn.DAYS(NOW(),B1128)=0,SameDayCycleTimeSettingValue,_xlfn.DAYS(NOW(),B1128))))</f>
        <v>#N/A</v>
      </c>
    </row>
    <row r="1129" spans="1:11" x14ac:dyDescent="0.25">
      <c r="A1129" s="32" t="str">
        <f>IF(AND(TRIM(INDEX(CompletedDateValues,ROW(A1129)))&lt;&gt;"",INDEX(CompletedDateValues,ROW(A1129))&gt;0),INDEX(CompletedDateValues,ROW(A1129)),"")</f>
        <v/>
      </c>
      <c r="B1129" s="32" t="str">
        <f>IF(AND(TRIM(INDEX(StartDateValues,ROW(A1129)))&lt;&gt;"",INDEX(StartDateValues,ROW(A1129))&gt;0),INDEX(StartDateValues,ROW(A1129)),"")</f>
        <v/>
      </c>
      <c r="C1129" s="22" t="str">
        <f t="shared" si="86"/>
        <v/>
      </c>
      <c r="D1129" s="3" t="str">
        <f t="shared" si="87"/>
        <v/>
      </c>
      <c r="E1129" s="3" t="str">
        <f t="shared" si="88"/>
        <v/>
      </c>
      <c r="F1129" s="3" t="str">
        <f t="shared" si="89"/>
        <v/>
      </c>
      <c r="G1129" s="3" t="str">
        <f>IF(A1129="","",IF(HOUR(A1129)&lt;StartHour,StartHour,IF(HOUR(A1129)&gt;FinishHour,FinishHour,HOUR(A1129))))</f>
        <v/>
      </c>
      <c r="H1129" s="3" t="str">
        <f t="shared" si="90"/>
        <v/>
      </c>
      <c r="I1129" s="33" t="e">
        <f>IF(OR(A1129="",B1129=""),NA(),MAX(0,IF(A1129-B1129=0,SameDayCycleTimeSettingValue,(A1129-B1129) *24)))</f>
        <v>#N/A</v>
      </c>
      <c r="J1129" s="33" t="e">
        <f>IF(OR(A1129="",B1129=""),NA(),MAX(0,IF(A1129-B1129=0,SameDayCycleTimeSettingValue,((A1129-B1129) *24)-(INT((A1129-B1129)) * (24-(FinishHour-StartHour))))))</f>
        <v>#N/A</v>
      </c>
      <c r="K1129" s="3" t="e">
        <f ca="1">IF(OR(A1129&lt;&gt;"",B1129=""),NA(),MAX(0,IF(_xlfn.DAYS(NOW(),B1129)=0,SameDayCycleTimeSettingValue,_xlfn.DAYS(NOW(),B1129))))</f>
        <v>#N/A</v>
      </c>
    </row>
    <row r="1130" spans="1:11" x14ac:dyDescent="0.25">
      <c r="A1130" s="32" t="str">
        <f>IF(AND(TRIM(INDEX(CompletedDateValues,ROW(A1130)))&lt;&gt;"",INDEX(CompletedDateValues,ROW(A1130))&gt;0),INDEX(CompletedDateValues,ROW(A1130)),"")</f>
        <v/>
      </c>
      <c r="B1130" s="32" t="str">
        <f>IF(AND(TRIM(INDEX(StartDateValues,ROW(A1130)))&lt;&gt;"",INDEX(StartDateValues,ROW(A1130))&gt;0),INDEX(StartDateValues,ROW(A1130)),"")</f>
        <v/>
      </c>
      <c r="C1130" s="22" t="str">
        <f t="shared" si="86"/>
        <v/>
      </c>
      <c r="D1130" s="3" t="str">
        <f t="shared" si="87"/>
        <v/>
      </c>
      <c r="E1130" s="3" t="str">
        <f t="shared" si="88"/>
        <v/>
      </c>
      <c r="F1130" s="3" t="str">
        <f t="shared" si="89"/>
        <v/>
      </c>
      <c r="G1130" s="3" t="str">
        <f>IF(A1130="","",IF(HOUR(A1130)&lt;StartHour,StartHour,IF(HOUR(A1130)&gt;FinishHour,FinishHour,HOUR(A1130))))</f>
        <v/>
      </c>
      <c r="H1130" s="3" t="str">
        <f t="shared" si="90"/>
        <v/>
      </c>
      <c r="I1130" s="33" t="e">
        <f>IF(OR(A1130="",B1130=""),NA(),MAX(0,IF(A1130-B1130=0,SameDayCycleTimeSettingValue,(A1130-B1130) *24)))</f>
        <v>#N/A</v>
      </c>
      <c r="J1130" s="33" t="e">
        <f>IF(OR(A1130="",B1130=""),NA(),MAX(0,IF(A1130-B1130=0,SameDayCycleTimeSettingValue,((A1130-B1130) *24)-(INT((A1130-B1130)) * (24-(FinishHour-StartHour))))))</f>
        <v>#N/A</v>
      </c>
      <c r="K1130" s="3" t="e">
        <f ca="1">IF(OR(A1130&lt;&gt;"",B1130=""),NA(),MAX(0,IF(_xlfn.DAYS(NOW(),B1130)=0,SameDayCycleTimeSettingValue,_xlfn.DAYS(NOW(),B1130))))</f>
        <v>#N/A</v>
      </c>
    </row>
    <row r="1131" spans="1:11" x14ac:dyDescent="0.25">
      <c r="A1131" s="32" t="str">
        <f>IF(AND(TRIM(INDEX(CompletedDateValues,ROW(A1131)))&lt;&gt;"",INDEX(CompletedDateValues,ROW(A1131))&gt;0),INDEX(CompletedDateValues,ROW(A1131)),"")</f>
        <v/>
      </c>
      <c r="B1131" s="32" t="str">
        <f>IF(AND(TRIM(INDEX(StartDateValues,ROW(A1131)))&lt;&gt;"",INDEX(StartDateValues,ROW(A1131))&gt;0),INDEX(StartDateValues,ROW(A1131)),"")</f>
        <v/>
      </c>
      <c r="C1131" s="22" t="str">
        <f t="shared" si="86"/>
        <v/>
      </c>
      <c r="D1131" s="3" t="str">
        <f t="shared" si="87"/>
        <v/>
      </c>
      <c r="E1131" s="3" t="str">
        <f t="shared" si="88"/>
        <v/>
      </c>
      <c r="F1131" s="3" t="str">
        <f t="shared" si="89"/>
        <v/>
      </c>
      <c r="G1131" s="3" t="str">
        <f>IF(A1131="","",IF(HOUR(A1131)&lt;StartHour,StartHour,IF(HOUR(A1131)&gt;FinishHour,FinishHour,HOUR(A1131))))</f>
        <v/>
      </c>
      <c r="H1131" s="3" t="str">
        <f t="shared" si="90"/>
        <v/>
      </c>
      <c r="I1131" s="33" t="e">
        <f>IF(OR(A1131="",B1131=""),NA(),MAX(0,IF(A1131-B1131=0,SameDayCycleTimeSettingValue,(A1131-B1131) *24)))</f>
        <v>#N/A</v>
      </c>
      <c r="J1131" s="33" t="e">
        <f>IF(OR(A1131="",B1131=""),NA(),MAX(0,IF(A1131-B1131=0,SameDayCycleTimeSettingValue,((A1131-B1131) *24)-(INT((A1131-B1131)) * (24-(FinishHour-StartHour))))))</f>
        <v>#N/A</v>
      </c>
      <c r="K1131" s="3" t="e">
        <f ca="1">IF(OR(A1131&lt;&gt;"",B1131=""),NA(),MAX(0,IF(_xlfn.DAYS(NOW(),B1131)=0,SameDayCycleTimeSettingValue,_xlfn.DAYS(NOW(),B1131))))</f>
        <v>#N/A</v>
      </c>
    </row>
    <row r="1132" spans="1:11" x14ac:dyDescent="0.25">
      <c r="A1132" s="32" t="str">
        <f>IF(AND(TRIM(INDEX(CompletedDateValues,ROW(A1132)))&lt;&gt;"",INDEX(CompletedDateValues,ROW(A1132))&gt;0),INDEX(CompletedDateValues,ROW(A1132)),"")</f>
        <v/>
      </c>
      <c r="B1132" s="32" t="str">
        <f>IF(AND(TRIM(INDEX(StartDateValues,ROW(A1132)))&lt;&gt;"",INDEX(StartDateValues,ROW(A1132))&gt;0),INDEX(StartDateValues,ROW(A1132)),"")</f>
        <v/>
      </c>
      <c r="C1132" s="22" t="str">
        <f t="shared" si="86"/>
        <v/>
      </c>
      <c r="D1132" s="3" t="str">
        <f t="shared" si="87"/>
        <v/>
      </c>
      <c r="E1132" s="3" t="str">
        <f t="shared" si="88"/>
        <v/>
      </c>
      <c r="F1132" s="3" t="str">
        <f t="shared" si="89"/>
        <v/>
      </c>
      <c r="G1132" s="3" t="str">
        <f>IF(A1132="","",IF(HOUR(A1132)&lt;StartHour,StartHour,IF(HOUR(A1132)&gt;FinishHour,FinishHour,HOUR(A1132))))</f>
        <v/>
      </c>
      <c r="H1132" s="3" t="str">
        <f t="shared" si="90"/>
        <v/>
      </c>
      <c r="I1132" s="33" t="e">
        <f>IF(OR(A1132="",B1132=""),NA(),MAX(0,IF(A1132-B1132=0,SameDayCycleTimeSettingValue,(A1132-B1132) *24)))</f>
        <v>#N/A</v>
      </c>
      <c r="J1132" s="33" t="e">
        <f>IF(OR(A1132="",B1132=""),NA(),MAX(0,IF(A1132-B1132=0,SameDayCycleTimeSettingValue,((A1132-B1132) *24)-(INT((A1132-B1132)) * (24-(FinishHour-StartHour))))))</f>
        <v>#N/A</v>
      </c>
      <c r="K1132" s="3" t="e">
        <f ca="1">IF(OR(A1132&lt;&gt;"",B1132=""),NA(),MAX(0,IF(_xlfn.DAYS(NOW(),B1132)=0,SameDayCycleTimeSettingValue,_xlfn.DAYS(NOW(),B1132))))</f>
        <v>#N/A</v>
      </c>
    </row>
    <row r="1133" spans="1:11" x14ac:dyDescent="0.25">
      <c r="A1133" s="32" t="str">
        <f>IF(AND(TRIM(INDEX(CompletedDateValues,ROW(A1133)))&lt;&gt;"",INDEX(CompletedDateValues,ROW(A1133))&gt;0),INDEX(CompletedDateValues,ROW(A1133)),"")</f>
        <v/>
      </c>
      <c r="B1133" s="32" t="str">
        <f>IF(AND(TRIM(INDEX(StartDateValues,ROW(A1133)))&lt;&gt;"",INDEX(StartDateValues,ROW(A1133))&gt;0),INDEX(StartDateValues,ROW(A1133)),"")</f>
        <v/>
      </c>
      <c r="C1133" s="22" t="str">
        <f t="shared" si="86"/>
        <v/>
      </c>
      <c r="D1133" s="3" t="str">
        <f t="shared" si="87"/>
        <v/>
      </c>
      <c r="E1133" s="3" t="str">
        <f t="shared" si="88"/>
        <v/>
      </c>
      <c r="F1133" s="3" t="str">
        <f t="shared" si="89"/>
        <v/>
      </c>
      <c r="G1133" s="3" t="str">
        <f>IF(A1133="","",IF(HOUR(A1133)&lt;StartHour,StartHour,IF(HOUR(A1133)&gt;FinishHour,FinishHour,HOUR(A1133))))</f>
        <v/>
      </c>
      <c r="H1133" s="3" t="str">
        <f t="shared" si="90"/>
        <v/>
      </c>
      <c r="I1133" s="33" t="e">
        <f>IF(OR(A1133="",B1133=""),NA(),MAX(0,IF(A1133-B1133=0,SameDayCycleTimeSettingValue,(A1133-B1133) *24)))</f>
        <v>#N/A</v>
      </c>
      <c r="J1133" s="33" t="e">
        <f>IF(OR(A1133="",B1133=""),NA(),MAX(0,IF(A1133-B1133=0,SameDayCycleTimeSettingValue,((A1133-B1133) *24)-(INT((A1133-B1133)) * (24-(FinishHour-StartHour))))))</f>
        <v>#N/A</v>
      </c>
      <c r="K1133" s="3" t="e">
        <f ca="1">IF(OR(A1133&lt;&gt;"",B1133=""),NA(),MAX(0,IF(_xlfn.DAYS(NOW(),B1133)=0,SameDayCycleTimeSettingValue,_xlfn.DAYS(NOW(),B1133))))</f>
        <v>#N/A</v>
      </c>
    </row>
    <row r="1134" spans="1:11" x14ac:dyDescent="0.25">
      <c r="A1134" s="32" t="str">
        <f>IF(AND(TRIM(INDEX(CompletedDateValues,ROW(A1134)))&lt;&gt;"",INDEX(CompletedDateValues,ROW(A1134))&gt;0),INDEX(CompletedDateValues,ROW(A1134)),"")</f>
        <v/>
      </c>
      <c r="B1134" s="32" t="str">
        <f>IF(AND(TRIM(INDEX(StartDateValues,ROW(A1134)))&lt;&gt;"",INDEX(StartDateValues,ROW(A1134))&gt;0),INDEX(StartDateValues,ROW(A1134)),"")</f>
        <v/>
      </c>
      <c r="C1134" s="22" t="str">
        <f t="shared" si="86"/>
        <v/>
      </c>
      <c r="D1134" s="3" t="str">
        <f t="shared" si="87"/>
        <v/>
      </c>
      <c r="E1134" s="3" t="str">
        <f t="shared" si="88"/>
        <v/>
      </c>
      <c r="F1134" s="3" t="str">
        <f t="shared" si="89"/>
        <v/>
      </c>
      <c r="G1134" s="3" t="str">
        <f>IF(A1134="","",IF(HOUR(A1134)&lt;StartHour,StartHour,IF(HOUR(A1134)&gt;FinishHour,FinishHour,HOUR(A1134))))</f>
        <v/>
      </c>
      <c r="H1134" s="3" t="str">
        <f t="shared" si="90"/>
        <v/>
      </c>
      <c r="I1134" s="33" t="e">
        <f>IF(OR(A1134="",B1134=""),NA(),MAX(0,IF(A1134-B1134=0,SameDayCycleTimeSettingValue,(A1134-B1134) *24)))</f>
        <v>#N/A</v>
      </c>
      <c r="J1134" s="33" t="e">
        <f>IF(OR(A1134="",B1134=""),NA(),MAX(0,IF(A1134-B1134=0,SameDayCycleTimeSettingValue,((A1134-B1134) *24)-(INT((A1134-B1134)) * (24-(FinishHour-StartHour))))))</f>
        <v>#N/A</v>
      </c>
      <c r="K1134" s="3" t="e">
        <f ca="1">IF(OR(A1134&lt;&gt;"",B1134=""),NA(),MAX(0,IF(_xlfn.DAYS(NOW(),B1134)=0,SameDayCycleTimeSettingValue,_xlfn.DAYS(NOW(),B1134))))</f>
        <v>#N/A</v>
      </c>
    </row>
    <row r="1135" spans="1:11" x14ac:dyDescent="0.25">
      <c r="A1135" s="32" t="str">
        <f>IF(AND(TRIM(INDEX(CompletedDateValues,ROW(A1135)))&lt;&gt;"",INDEX(CompletedDateValues,ROW(A1135))&gt;0),INDEX(CompletedDateValues,ROW(A1135)),"")</f>
        <v/>
      </c>
      <c r="B1135" s="32" t="str">
        <f>IF(AND(TRIM(INDEX(StartDateValues,ROW(A1135)))&lt;&gt;"",INDEX(StartDateValues,ROW(A1135))&gt;0),INDEX(StartDateValues,ROW(A1135)),"")</f>
        <v/>
      </c>
      <c r="C1135" s="22" t="str">
        <f t="shared" si="86"/>
        <v/>
      </c>
      <c r="D1135" s="3" t="str">
        <f t="shared" si="87"/>
        <v/>
      </c>
      <c r="E1135" s="3" t="str">
        <f t="shared" si="88"/>
        <v/>
      </c>
      <c r="F1135" s="3" t="str">
        <f t="shared" si="89"/>
        <v/>
      </c>
      <c r="G1135" s="3" t="str">
        <f>IF(A1135="","",IF(HOUR(A1135)&lt;StartHour,StartHour,IF(HOUR(A1135)&gt;FinishHour,FinishHour,HOUR(A1135))))</f>
        <v/>
      </c>
      <c r="H1135" s="3" t="str">
        <f t="shared" si="90"/>
        <v/>
      </c>
      <c r="I1135" s="33" t="e">
        <f>IF(OR(A1135="",B1135=""),NA(),MAX(0,IF(A1135-B1135=0,SameDayCycleTimeSettingValue,(A1135-B1135) *24)))</f>
        <v>#N/A</v>
      </c>
      <c r="J1135" s="33" t="e">
        <f>IF(OR(A1135="",B1135=""),NA(),MAX(0,IF(A1135-B1135=0,SameDayCycleTimeSettingValue,((A1135-B1135) *24)-(INT((A1135-B1135)) * (24-(FinishHour-StartHour))))))</f>
        <v>#N/A</v>
      </c>
      <c r="K1135" s="3" t="e">
        <f ca="1">IF(OR(A1135&lt;&gt;"",B1135=""),NA(),MAX(0,IF(_xlfn.DAYS(NOW(),B1135)=0,SameDayCycleTimeSettingValue,_xlfn.DAYS(NOW(),B1135))))</f>
        <v>#N/A</v>
      </c>
    </row>
    <row r="1136" spans="1:11" x14ac:dyDescent="0.25">
      <c r="A1136" s="32" t="str">
        <f>IF(AND(TRIM(INDEX(CompletedDateValues,ROW(A1136)))&lt;&gt;"",INDEX(CompletedDateValues,ROW(A1136))&gt;0),INDEX(CompletedDateValues,ROW(A1136)),"")</f>
        <v/>
      </c>
      <c r="B1136" s="32" t="str">
        <f>IF(AND(TRIM(INDEX(StartDateValues,ROW(A1136)))&lt;&gt;"",INDEX(StartDateValues,ROW(A1136))&gt;0),INDEX(StartDateValues,ROW(A1136)),"")</f>
        <v/>
      </c>
      <c r="C1136" s="22" t="str">
        <f t="shared" si="86"/>
        <v/>
      </c>
      <c r="D1136" s="3" t="str">
        <f t="shared" si="87"/>
        <v/>
      </c>
      <c r="E1136" s="3" t="str">
        <f t="shared" si="88"/>
        <v/>
      </c>
      <c r="F1136" s="3" t="str">
        <f t="shared" si="89"/>
        <v/>
      </c>
      <c r="G1136" s="3" t="str">
        <f>IF(A1136="","",IF(HOUR(A1136)&lt;StartHour,StartHour,IF(HOUR(A1136)&gt;FinishHour,FinishHour,HOUR(A1136))))</f>
        <v/>
      </c>
      <c r="H1136" s="3" t="str">
        <f t="shared" si="90"/>
        <v/>
      </c>
      <c r="I1136" s="33" t="e">
        <f>IF(OR(A1136="",B1136=""),NA(),MAX(0,IF(A1136-B1136=0,SameDayCycleTimeSettingValue,(A1136-B1136) *24)))</f>
        <v>#N/A</v>
      </c>
      <c r="J1136" s="33" t="e">
        <f>IF(OR(A1136="",B1136=""),NA(),MAX(0,IF(A1136-B1136=0,SameDayCycleTimeSettingValue,((A1136-B1136) *24)-(INT((A1136-B1136)) * (24-(FinishHour-StartHour))))))</f>
        <v>#N/A</v>
      </c>
      <c r="K1136" s="3" t="e">
        <f ca="1">IF(OR(A1136&lt;&gt;"",B1136=""),NA(),MAX(0,IF(_xlfn.DAYS(NOW(),B1136)=0,SameDayCycleTimeSettingValue,_xlfn.DAYS(NOW(),B1136))))</f>
        <v>#N/A</v>
      </c>
    </row>
    <row r="1137" spans="1:11" x14ac:dyDescent="0.25">
      <c r="A1137" s="32" t="str">
        <f>IF(AND(TRIM(INDEX(CompletedDateValues,ROW(A1137)))&lt;&gt;"",INDEX(CompletedDateValues,ROW(A1137))&gt;0),INDEX(CompletedDateValues,ROW(A1137)),"")</f>
        <v/>
      </c>
      <c r="B1137" s="32" t="str">
        <f>IF(AND(TRIM(INDEX(StartDateValues,ROW(A1137)))&lt;&gt;"",INDEX(StartDateValues,ROW(A1137))&gt;0),INDEX(StartDateValues,ROW(A1137)),"")</f>
        <v/>
      </c>
      <c r="C1137" s="22" t="str">
        <f t="shared" si="86"/>
        <v/>
      </c>
      <c r="D1137" s="3" t="str">
        <f t="shared" si="87"/>
        <v/>
      </c>
      <c r="E1137" s="3" t="str">
        <f t="shared" si="88"/>
        <v/>
      </c>
      <c r="F1137" s="3" t="str">
        <f t="shared" si="89"/>
        <v/>
      </c>
      <c r="G1137" s="3" t="str">
        <f>IF(A1137="","",IF(HOUR(A1137)&lt;StartHour,StartHour,IF(HOUR(A1137)&gt;FinishHour,FinishHour,HOUR(A1137))))</f>
        <v/>
      </c>
      <c r="H1137" s="3" t="str">
        <f t="shared" si="90"/>
        <v/>
      </c>
      <c r="I1137" s="33" t="e">
        <f>IF(OR(A1137="",B1137=""),NA(),MAX(0,IF(A1137-B1137=0,SameDayCycleTimeSettingValue,(A1137-B1137) *24)))</f>
        <v>#N/A</v>
      </c>
      <c r="J1137" s="33" t="e">
        <f>IF(OR(A1137="",B1137=""),NA(),MAX(0,IF(A1137-B1137=0,SameDayCycleTimeSettingValue,((A1137-B1137) *24)-(INT((A1137-B1137)) * (24-(FinishHour-StartHour))))))</f>
        <v>#N/A</v>
      </c>
      <c r="K1137" s="3" t="e">
        <f ca="1">IF(OR(A1137&lt;&gt;"",B1137=""),NA(),MAX(0,IF(_xlfn.DAYS(NOW(),B1137)=0,SameDayCycleTimeSettingValue,_xlfn.DAYS(NOW(),B1137))))</f>
        <v>#N/A</v>
      </c>
    </row>
    <row r="1138" spans="1:11" x14ac:dyDescent="0.25">
      <c r="A1138" s="32" t="str">
        <f>IF(AND(TRIM(INDEX(CompletedDateValues,ROW(A1138)))&lt;&gt;"",INDEX(CompletedDateValues,ROW(A1138))&gt;0),INDEX(CompletedDateValues,ROW(A1138)),"")</f>
        <v/>
      </c>
      <c r="B1138" s="32" t="str">
        <f>IF(AND(TRIM(INDEX(StartDateValues,ROW(A1138)))&lt;&gt;"",INDEX(StartDateValues,ROW(A1138))&gt;0),INDEX(StartDateValues,ROW(A1138)),"")</f>
        <v/>
      </c>
      <c r="C1138" s="22" t="str">
        <f t="shared" si="86"/>
        <v/>
      </c>
      <c r="D1138" s="3" t="str">
        <f t="shared" si="87"/>
        <v/>
      </c>
      <c r="E1138" s="3" t="str">
        <f t="shared" si="88"/>
        <v/>
      </c>
      <c r="F1138" s="3" t="str">
        <f t="shared" si="89"/>
        <v/>
      </c>
      <c r="G1138" s="3" t="str">
        <f>IF(A1138="","",IF(HOUR(A1138)&lt;StartHour,StartHour,IF(HOUR(A1138)&gt;FinishHour,FinishHour,HOUR(A1138))))</f>
        <v/>
      </c>
      <c r="H1138" s="3" t="str">
        <f t="shared" si="90"/>
        <v/>
      </c>
      <c r="I1138" s="33" t="e">
        <f>IF(OR(A1138="",B1138=""),NA(),MAX(0,IF(A1138-B1138=0,SameDayCycleTimeSettingValue,(A1138-B1138) *24)))</f>
        <v>#N/A</v>
      </c>
      <c r="J1138" s="33" t="e">
        <f>IF(OR(A1138="",B1138=""),NA(),MAX(0,IF(A1138-B1138=0,SameDayCycleTimeSettingValue,((A1138-B1138) *24)-(INT((A1138-B1138)) * (24-(FinishHour-StartHour))))))</f>
        <v>#N/A</v>
      </c>
      <c r="K1138" s="3" t="e">
        <f ca="1">IF(OR(A1138&lt;&gt;"",B1138=""),NA(),MAX(0,IF(_xlfn.DAYS(NOW(),B1138)=0,SameDayCycleTimeSettingValue,_xlfn.DAYS(NOW(),B1138))))</f>
        <v>#N/A</v>
      </c>
    </row>
    <row r="1139" spans="1:11" x14ac:dyDescent="0.25">
      <c r="A1139" s="32" t="str">
        <f>IF(AND(TRIM(INDEX(CompletedDateValues,ROW(A1139)))&lt;&gt;"",INDEX(CompletedDateValues,ROW(A1139))&gt;0),INDEX(CompletedDateValues,ROW(A1139)),"")</f>
        <v/>
      </c>
      <c r="B1139" s="32" t="str">
        <f>IF(AND(TRIM(INDEX(StartDateValues,ROW(A1139)))&lt;&gt;"",INDEX(StartDateValues,ROW(A1139))&gt;0),INDEX(StartDateValues,ROW(A1139)),"")</f>
        <v/>
      </c>
      <c r="C1139" s="22" t="str">
        <f t="shared" si="86"/>
        <v/>
      </c>
      <c r="D1139" s="3" t="str">
        <f t="shared" si="87"/>
        <v/>
      </c>
      <c r="E1139" s="3" t="str">
        <f t="shared" si="88"/>
        <v/>
      </c>
      <c r="F1139" s="3" t="str">
        <f t="shared" si="89"/>
        <v/>
      </c>
      <c r="G1139" s="3" t="str">
        <f>IF(A1139="","",IF(HOUR(A1139)&lt;StartHour,StartHour,IF(HOUR(A1139)&gt;FinishHour,FinishHour,HOUR(A1139))))</f>
        <v/>
      </c>
      <c r="H1139" s="3" t="str">
        <f t="shared" si="90"/>
        <v/>
      </c>
      <c r="I1139" s="33" t="e">
        <f>IF(OR(A1139="",B1139=""),NA(),MAX(0,IF(A1139-B1139=0,SameDayCycleTimeSettingValue,(A1139-B1139) *24)))</f>
        <v>#N/A</v>
      </c>
      <c r="J1139" s="33" t="e">
        <f>IF(OR(A1139="",B1139=""),NA(),MAX(0,IF(A1139-B1139=0,SameDayCycleTimeSettingValue,((A1139-B1139) *24)-(INT((A1139-B1139)) * (24-(FinishHour-StartHour))))))</f>
        <v>#N/A</v>
      </c>
      <c r="K1139" s="3" t="e">
        <f ca="1">IF(OR(A1139&lt;&gt;"",B1139=""),NA(),MAX(0,IF(_xlfn.DAYS(NOW(),B1139)=0,SameDayCycleTimeSettingValue,_xlfn.DAYS(NOW(),B1139))))</f>
        <v>#N/A</v>
      </c>
    </row>
    <row r="1140" spans="1:11" x14ac:dyDescent="0.25">
      <c r="A1140" s="32" t="str">
        <f>IF(AND(TRIM(INDEX(CompletedDateValues,ROW(A1140)))&lt;&gt;"",INDEX(CompletedDateValues,ROW(A1140))&gt;0),INDEX(CompletedDateValues,ROW(A1140)),"")</f>
        <v/>
      </c>
      <c r="B1140" s="32" t="str">
        <f>IF(AND(TRIM(INDEX(StartDateValues,ROW(A1140)))&lt;&gt;"",INDEX(StartDateValues,ROW(A1140))&gt;0),INDEX(StartDateValues,ROW(A1140)),"")</f>
        <v/>
      </c>
      <c r="C1140" s="22" t="str">
        <f t="shared" si="86"/>
        <v/>
      </c>
      <c r="D1140" s="3" t="str">
        <f t="shared" si="87"/>
        <v/>
      </c>
      <c r="E1140" s="3" t="str">
        <f t="shared" si="88"/>
        <v/>
      </c>
      <c r="F1140" s="3" t="str">
        <f t="shared" si="89"/>
        <v/>
      </c>
      <c r="G1140" s="3" t="str">
        <f>IF(A1140="","",IF(HOUR(A1140)&lt;StartHour,StartHour,IF(HOUR(A1140)&gt;FinishHour,FinishHour,HOUR(A1140))))</f>
        <v/>
      </c>
      <c r="H1140" s="3" t="str">
        <f t="shared" si="90"/>
        <v/>
      </c>
      <c r="I1140" s="33" t="e">
        <f>IF(OR(A1140="",B1140=""),NA(),MAX(0,IF(A1140-B1140=0,SameDayCycleTimeSettingValue,(A1140-B1140) *24)))</f>
        <v>#N/A</v>
      </c>
      <c r="J1140" s="33" t="e">
        <f>IF(OR(A1140="",B1140=""),NA(),MAX(0,IF(A1140-B1140=0,SameDayCycleTimeSettingValue,((A1140-B1140) *24)-(INT((A1140-B1140)) * (24-(FinishHour-StartHour))))))</f>
        <v>#N/A</v>
      </c>
      <c r="K1140" s="3" t="e">
        <f ca="1">IF(OR(A1140&lt;&gt;"",B1140=""),NA(),MAX(0,IF(_xlfn.DAYS(NOW(),B1140)=0,SameDayCycleTimeSettingValue,_xlfn.DAYS(NOW(),B1140))))</f>
        <v>#N/A</v>
      </c>
    </row>
    <row r="1141" spans="1:11" x14ac:dyDescent="0.25">
      <c r="A1141" s="32" t="str">
        <f>IF(AND(TRIM(INDEX(CompletedDateValues,ROW(A1141)))&lt;&gt;"",INDEX(CompletedDateValues,ROW(A1141))&gt;0),INDEX(CompletedDateValues,ROW(A1141)),"")</f>
        <v/>
      </c>
      <c r="B1141" s="32" t="str">
        <f>IF(AND(TRIM(INDEX(StartDateValues,ROW(A1141)))&lt;&gt;"",INDEX(StartDateValues,ROW(A1141))&gt;0),INDEX(StartDateValues,ROW(A1141)),"")</f>
        <v/>
      </c>
      <c r="C1141" s="22" t="str">
        <f t="shared" si="86"/>
        <v/>
      </c>
      <c r="D1141" s="3" t="str">
        <f t="shared" si="87"/>
        <v/>
      </c>
      <c r="E1141" s="3" t="str">
        <f t="shared" si="88"/>
        <v/>
      </c>
      <c r="F1141" s="3" t="str">
        <f t="shared" si="89"/>
        <v/>
      </c>
      <c r="G1141" s="3" t="str">
        <f>IF(A1141="","",IF(HOUR(A1141)&lt;StartHour,StartHour,IF(HOUR(A1141)&gt;FinishHour,FinishHour,HOUR(A1141))))</f>
        <v/>
      </c>
      <c r="H1141" s="3" t="str">
        <f t="shared" si="90"/>
        <v/>
      </c>
      <c r="I1141" s="33" t="e">
        <f>IF(OR(A1141="",B1141=""),NA(),MAX(0,IF(A1141-B1141=0,SameDayCycleTimeSettingValue,(A1141-B1141) *24)))</f>
        <v>#N/A</v>
      </c>
      <c r="J1141" s="33" t="e">
        <f>IF(OR(A1141="",B1141=""),NA(),MAX(0,IF(A1141-B1141=0,SameDayCycleTimeSettingValue,((A1141-B1141) *24)-(INT((A1141-B1141)) * (24-(FinishHour-StartHour))))))</f>
        <v>#N/A</v>
      </c>
      <c r="K1141" s="3" t="e">
        <f ca="1">IF(OR(A1141&lt;&gt;"",B1141=""),NA(),MAX(0,IF(_xlfn.DAYS(NOW(),B1141)=0,SameDayCycleTimeSettingValue,_xlfn.DAYS(NOW(),B1141))))</f>
        <v>#N/A</v>
      </c>
    </row>
    <row r="1142" spans="1:11" x14ac:dyDescent="0.25">
      <c r="A1142" s="32" t="str">
        <f>IF(AND(TRIM(INDEX(CompletedDateValues,ROW(A1142)))&lt;&gt;"",INDEX(CompletedDateValues,ROW(A1142))&gt;0),INDEX(CompletedDateValues,ROW(A1142)),"")</f>
        <v/>
      </c>
      <c r="B1142" s="32" t="str">
        <f>IF(AND(TRIM(INDEX(StartDateValues,ROW(A1142)))&lt;&gt;"",INDEX(StartDateValues,ROW(A1142))&gt;0),INDEX(StartDateValues,ROW(A1142)),"")</f>
        <v/>
      </c>
      <c r="C1142" s="22" t="str">
        <f t="shared" si="86"/>
        <v/>
      </c>
      <c r="D1142" s="3" t="str">
        <f t="shared" si="87"/>
        <v/>
      </c>
      <c r="E1142" s="3" t="str">
        <f t="shared" si="88"/>
        <v/>
      </c>
      <c r="F1142" s="3" t="str">
        <f t="shared" si="89"/>
        <v/>
      </c>
      <c r="G1142" s="3" t="str">
        <f>IF(A1142="","",IF(HOUR(A1142)&lt;StartHour,StartHour,IF(HOUR(A1142)&gt;FinishHour,FinishHour,HOUR(A1142))))</f>
        <v/>
      </c>
      <c r="H1142" s="3" t="str">
        <f t="shared" si="90"/>
        <v/>
      </c>
      <c r="I1142" s="33" t="e">
        <f>IF(OR(A1142="",B1142=""),NA(),MAX(0,IF(A1142-B1142=0,SameDayCycleTimeSettingValue,(A1142-B1142) *24)))</f>
        <v>#N/A</v>
      </c>
      <c r="J1142" s="33" t="e">
        <f>IF(OR(A1142="",B1142=""),NA(),MAX(0,IF(A1142-B1142=0,SameDayCycleTimeSettingValue,((A1142-B1142) *24)-(INT((A1142-B1142)) * (24-(FinishHour-StartHour))))))</f>
        <v>#N/A</v>
      </c>
      <c r="K1142" s="3" t="e">
        <f ca="1">IF(OR(A1142&lt;&gt;"",B1142=""),NA(),MAX(0,IF(_xlfn.DAYS(NOW(),B1142)=0,SameDayCycleTimeSettingValue,_xlfn.DAYS(NOW(),B1142))))</f>
        <v>#N/A</v>
      </c>
    </row>
    <row r="1143" spans="1:11" x14ac:dyDescent="0.25">
      <c r="A1143" s="32" t="str">
        <f>IF(AND(TRIM(INDEX(CompletedDateValues,ROW(A1143)))&lt;&gt;"",INDEX(CompletedDateValues,ROW(A1143))&gt;0),INDEX(CompletedDateValues,ROW(A1143)),"")</f>
        <v/>
      </c>
      <c r="B1143" s="32" t="str">
        <f>IF(AND(TRIM(INDEX(StartDateValues,ROW(A1143)))&lt;&gt;"",INDEX(StartDateValues,ROW(A1143))&gt;0),INDEX(StartDateValues,ROW(A1143)),"")</f>
        <v/>
      </c>
      <c r="C1143" s="22" t="str">
        <f t="shared" si="86"/>
        <v/>
      </c>
      <c r="D1143" s="3" t="str">
        <f t="shared" si="87"/>
        <v/>
      </c>
      <c r="E1143" s="3" t="str">
        <f t="shared" si="88"/>
        <v/>
      </c>
      <c r="F1143" s="3" t="str">
        <f t="shared" si="89"/>
        <v/>
      </c>
      <c r="G1143" s="3" t="str">
        <f>IF(A1143="","",IF(HOUR(A1143)&lt;StartHour,StartHour,IF(HOUR(A1143)&gt;FinishHour,FinishHour,HOUR(A1143))))</f>
        <v/>
      </c>
      <c r="H1143" s="3" t="str">
        <f t="shared" si="90"/>
        <v/>
      </c>
      <c r="I1143" s="33" t="e">
        <f>IF(OR(A1143="",B1143=""),NA(),MAX(0,IF(A1143-B1143=0,SameDayCycleTimeSettingValue,(A1143-B1143) *24)))</f>
        <v>#N/A</v>
      </c>
      <c r="J1143" s="33" t="e">
        <f>IF(OR(A1143="",B1143=""),NA(),MAX(0,IF(A1143-B1143=0,SameDayCycleTimeSettingValue,((A1143-B1143) *24)-(INT((A1143-B1143)) * (24-(FinishHour-StartHour))))))</f>
        <v>#N/A</v>
      </c>
      <c r="K1143" s="3" t="e">
        <f ca="1">IF(OR(A1143&lt;&gt;"",B1143=""),NA(),MAX(0,IF(_xlfn.DAYS(NOW(),B1143)=0,SameDayCycleTimeSettingValue,_xlfn.DAYS(NOW(),B1143))))</f>
        <v>#N/A</v>
      </c>
    </row>
    <row r="1144" spans="1:11" x14ac:dyDescent="0.25">
      <c r="A1144" s="32" t="str">
        <f>IF(AND(TRIM(INDEX(CompletedDateValues,ROW(A1144)))&lt;&gt;"",INDEX(CompletedDateValues,ROW(A1144))&gt;0),INDEX(CompletedDateValues,ROW(A1144)),"")</f>
        <v/>
      </c>
      <c r="B1144" s="32" t="str">
        <f>IF(AND(TRIM(INDEX(StartDateValues,ROW(A1144)))&lt;&gt;"",INDEX(StartDateValues,ROW(A1144))&gt;0),INDEX(StartDateValues,ROW(A1144)),"")</f>
        <v/>
      </c>
      <c r="C1144" s="22" t="str">
        <f t="shared" si="86"/>
        <v/>
      </c>
      <c r="D1144" s="3" t="str">
        <f t="shared" si="87"/>
        <v/>
      </c>
      <c r="E1144" s="3" t="str">
        <f t="shared" si="88"/>
        <v/>
      </c>
      <c r="F1144" s="3" t="str">
        <f t="shared" si="89"/>
        <v/>
      </c>
      <c r="G1144" s="3" t="str">
        <f>IF(A1144="","",IF(HOUR(A1144)&lt;StartHour,StartHour,IF(HOUR(A1144)&gt;FinishHour,FinishHour,HOUR(A1144))))</f>
        <v/>
      </c>
      <c r="H1144" s="3" t="str">
        <f t="shared" si="90"/>
        <v/>
      </c>
      <c r="I1144" s="33" t="e">
        <f>IF(OR(A1144="",B1144=""),NA(),MAX(0,IF(A1144-B1144=0,SameDayCycleTimeSettingValue,(A1144-B1144) *24)))</f>
        <v>#N/A</v>
      </c>
      <c r="J1144" s="33" t="e">
        <f>IF(OR(A1144="",B1144=""),NA(),MAX(0,IF(A1144-B1144=0,SameDayCycleTimeSettingValue,((A1144-B1144) *24)-(INT((A1144-B1144)) * (24-(FinishHour-StartHour))))))</f>
        <v>#N/A</v>
      </c>
      <c r="K1144" s="3" t="e">
        <f ca="1">IF(OR(A1144&lt;&gt;"",B1144=""),NA(),MAX(0,IF(_xlfn.DAYS(NOW(),B1144)=0,SameDayCycleTimeSettingValue,_xlfn.DAYS(NOW(),B1144))))</f>
        <v>#N/A</v>
      </c>
    </row>
    <row r="1145" spans="1:11" x14ac:dyDescent="0.25">
      <c r="A1145" s="32" t="str">
        <f>IF(AND(TRIM(INDEX(CompletedDateValues,ROW(A1145)))&lt;&gt;"",INDEX(CompletedDateValues,ROW(A1145))&gt;0),INDEX(CompletedDateValues,ROW(A1145)),"")</f>
        <v/>
      </c>
      <c r="B1145" s="32" t="str">
        <f>IF(AND(TRIM(INDEX(StartDateValues,ROW(A1145)))&lt;&gt;"",INDEX(StartDateValues,ROW(A1145))&gt;0),INDEX(StartDateValues,ROW(A1145)),"")</f>
        <v/>
      </c>
      <c r="C1145" s="22" t="str">
        <f t="shared" si="86"/>
        <v/>
      </c>
      <c r="D1145" s="3" t="str">
        <f t="shared" si="87"/>
        <v/>
      </c>
      <c r="E1145" s="3" t="str">
        <f t="shared" si="88"/>
        <v/>
      </c>
      <c r="F1145" s="3" t="str">
        <f t="shared" si="89"/>
        <v/>
      </c>
      <c r="G1145" s="3" t="str">
        <f>IF(A1145="","",IF(HOUR(A1145)&lt;StartHour,StartHour,IF(HOUR(A1145)&gt;FinishHour,FinishHour,HOUR(A1145))))</f>
        <v/>
      </c>
      <c r="H1145" s="3" t="str">
        <f t="shared" si="90"/>
        <v/>
      </c>
      <c r="I1145" s="33" t="e">
        <f>IF(OR(A1145="",B1145=""),NA(),MAX(0,IF(A1145-B1145=0,SameDayCycleTimeSettingValue,(A1145-B1145) *24)))</f>
        <v>#N/A</v>
      </c>
      <c r="J1145" s="33" t="e">
        <f>IF(OR(A1145="",B1145=""),NA(),MAX(0,IF(A1145-B1145=0,SameDayCycleTimeSettingValue,((A1145-B1145) *24)-(INT((A1145-B1145)) * (24-(FinishHour-StartHour))))))</f>
        <v>#N/A</v>
      </c>
      <c r="K1145" s="3" t="e">
        <f ca="1">IF(OR(A1145&lt;&gt;"",B1145=""),NA(),MAX(0,IF(_xlfn.DAYS(NOW(),B1145)=0,SameDayCycleTimeSettingValue,_xlfn.DAYS(NOW(),B1145))))</f>
        <v>#N/A</v>
      </c>
    </row>
    <row r="1146" spans="1:11" x14ac:dyDescent="0.25">
      <c r="A1146" s="32" t="str">
        <f>IF(AND(TRIM(INDEX(CompletedDateValues,ROW(A1146)))&lt;&gt;"",INDEX(CompletedDateValues,ROW(A1146))&gt;0),INDEX(CompletedDateValues,ROW(A1146)),"")</f>
        <v/>
      </c>
      <c r="B1146" s="32" t="str">
        <f>IF(AND(TRIM(INDEX(StartDateValues,ROW(A1146)))&lt;&gt;"",INDEX(StartDateValues,ROW(A1146))&gt;0),INDEX(StartDateValues,ROW(A1146)),"")</f>
        <v/>
      </c>
      <c r="C1146" s="22" t="str">
        <f t="shared" si="86"/>
        <v/>
      </c>
      <c r="D1146" s="3" t="str">
        <f t="shared" si="87"/>
        <v/>
      </c>
      <c r="E1146" s="3" t="str">
        <f t="shared" si="88"/>
        <v/>
      </c>
      <c r="F1146" s="3" t="str">
        <f t="shared" si="89"/>
        <v/>
      </c>
      <c r="G1146" s="3" t="str">
        <f>IF(A1146="","",IF(HOUR(A1146)&lt;StartHour,StartHour,IF(HOUR(A1146)&gt;FinishHour,FinishHour,HOUR(A1146))))</f>
        <v/>
      </c>
      <c r="H1146" s="3" t="str">
        <f t="shared" si="90"/>
        <v/>
      </c>
      <c r="I1146" s="33" t="e">
        <f>IF(OR(A1146="",B1146=""),NA(),MAX(0,IF(A1146-B1146=0,SameDayCycleTimeSettingValue,(A1146-B1146) *24)))</f>
        <v>#N/A</v>
      </c>
      <c r="J1146" s="33" t="e">
        <f>IF(OR(A1146="",B1146=""),NA(),MAX(0,IF(A1146-B1146=0,SameDayCycleTimeSettingValue,((A1146-B1146) *24)-(INT((A1146-B1146)) * (24-(FinishHour-StartHour))))))</f>
        <v>#N/A</v>
      </c>
      <c r="K1146" s="3" t="e">
        <f ca="1">IF(OR(A1146&lt;&gt;"",B1146=""),NA(),MAX(0,IF(_xlfn.DAYS(NOW(),B1146)=0,SameDayCycleTimeSettingValue,_xlfn.DAYS(NOW(),B1146))))</f>
        <v>#N/A</v>
      </c>
    </row>
    <row r="1147" spans="1:11" x14ac:dyDescent="0.25">
      <c r="A1147" s="32" t="str">
        <f>IF(AND(TRIM(INDEX(CompletedDateValues,ROW(A1147)))&lt;&gt;"",INDEX(CompletedDateValues,ROW(A1147))&gt;0),INDEX(CompletedDateValues,ROW(A1147)),"")</f>
        <v/>
      </c>
      <c r="B1147" s="32" t="str">
        <f>IF(AND(TRIM(INDEX(StartDateValues,ROW(A1147)))&lt;&gt;"",INDEX(StartDateValues,ROW(A1147))&gt;0),INDEX(StartDateValues,ROW(A1147)),"")</f>
        <v/>
      </c>
      <c r="C1147" s="22" t="str">
        <f t="shared" si="86"/>
        <v/>
      </c>
      <c r="D1147" s="3" t="str">
        <f t="shared" si="87"/>
        <v/>
      </c>
      <c r="E1147" s="3" t="str">
        <f t="shared" si="88"/>
        <v/>
      </c>
      <c r="F1147" s="3" t="str">
        <f t="shared" si="89"/>
        <v/>
      </c>
      <c r="G1147" s="3" t="str">
        <f>IF(A1147="","",IF(HOUR(A1147)&lt;StartHour,StartHour,IF(HOUR(A1147)&gt;FinishHour,FinishHour,HOUR(A1147))))</f>
        <v/>
      </c>
      <c r="H1147" s="3" t="str">
        <f t="shared" si="90"/>
        <v/>
      </c>
      <c r="I1147" s="33" t="e">
        <f>IF(OR(A1147="",B1147=""),NA(),MAX(0,IF(A1147-B1147=0,SameDayCycleTimeSettingValue,(A1147-B1147) *24)))</f>
        <v>#N/A</v>
      </c>
      <c r="J1147" s="33" t="e">
        <f>IF(OR(A1147="",B1147=""),NA(),MAX(0,IF(A1147-B1147=0,SameDayCycleTimeSettingValue,((A1147-B1147) *24)-(INT((A1147-B1147)) * (24-(FinishHour-StartHour))))))</f>
        <v>#N/A</v>
      </c>
      <c r="K1147" s="3" t="e">
        <f ca="1">IF(OR(A1147&lt;&gt;"",B1147=""),NA(),MAX(0,IF(_xlfn.DAYS(NOW(),B1147)=0,SameDayCycleTimeSettingValue,_xlfn.DAYS(NOW(),B1147))))</f>
        <v>#N/A</v>
      </c>
    </row>
    <row r="1148" spans="1:11" x14ac:dyDescent="0.25">
      <c r="A1148" s="32" t="str">
        <f>IF(AND(TRIM(INDEX(CompletedDateValues,ROW(A1148)))&lt;&gt;"",INDEX(CompletedDateValues,ROW(A1148))&gt;0),INDEX(CompletedDateValues,ROW(A1148)),"")</f>
        <v/>
      </c>
      <c r="B1148" s="32" t="str">
        <f>IF(AND(TRIM(INDEX(StartDateValues,ROW(A1148)))&lt;&gt;"",INDEX(StartDateValues,ROW(A1148))&gt;0),INDEX(StartDateValues,ROW(A1148)),"")</f>
        <v/>
      </c>
      <c r="C1148" s="22" t="str">
        <f t="shared" si="86"/>
        <v/>
      </c>
      <c r="D1148" s="3" t="str">
        <f t="shared" si="87"/>
        <v/>
      </c>
      <c r="E1148" s="3" t="str">
        <f t="shared" si="88"/>
        <v/>
      </c>
      <c r="F1148" s="3" t="str">
        <f t="shared" si="89"/>
        <v/>
      </c>
      <c r="G1148" s="3" t="str">
        <f>IF(A1148="","",IF(HOUR(A1148)&lt;StartHour,StartHour,IF(HOUR(A1148)&gt;FinishHour,FinishHour,HOUR(A1148))))</f>
        <v/>
      </c>
      <c r="H1148" s="3" t="str">
        <f t="shared" si="90"/>
        <v/>
      </c>
      <c r="I1148" s="33" t="e">
        <f>IF(OR(A1148="",B1148=""),NA(),MAX(0,IF(A1148-B1148=0,SameDayCycleTimeSettingValue,(A1148-B1148) *24)))</f>
        <v>#N/A</v>
      </c>
      <c r="J1148" s="33" t="e">
        <f>IF(OR(A1148="",B1148=""),NA(),MAX(0,IF(A1148-B1148=0,SameDayCycleTimeSettingValue,((A1148-B1148) *24)-(INT((A1148-B1148)) * (24-(FinishHour-StartHour))))))</f>
        <v>#N/A</v>
      </c>
      <c r="K1148" s="3" t="e">
        <f ca="1">IF(OR(A1148&lt;&gt;"",B1148=""),NA(),MAX(0,IF(_xlfn.DAYS(NOW(),B1148)=0,SameDayCycleTimeSettingValue,_xlfn.DAYS(NOW(),B1148))))</f>
        <v>#N/A</v>
      </c>
    </row>
    <row r="1149" spans="1:11" x14ac:dyDescent="0.25">
      <c r="A1149" s="32" t="str">
        <f>IF(AND(TRIM(INDEX(CompletedDateValues,ROW(A1149)))&lt;&gt;"",INDEX(CompletedDateValues,ROW(A1149))&gt;0),INDEX(CompletedDateValues,ROW(A1149)),"")</f>
        <v/>
      </c>
      <c r="B1149" s="32" t="str">
        <f>IF(AND(TRIM(INDEX(StartDateValues,ROW(A1149)))&lt;&gt;"",INDEX(StartDateValues,ROW(A1149))&gt;0),INDEX(StartDateValues,ROW(A1149)),"")</f>
        <v/>
      </c>
      <c r="C1149" s="22" t="str">
        <f t="shared" si="86"/>
        <v/>
      </c>
      <c r="D1149" s="3" t="str">
        <f t="shared" si="87"/>
        <v/>
      </c>
      <c r="E1149" s="3" t="str">
        <f t="shared" si="88"/>
        <v/>
      </c>
      <c r="F1149" s="3" t="str">
        <f t="shared" si="89"/>
        <v/>
      </c>
      <c r="G1149" s="3" t="str">
        <f>IF(A1149="","",IF(HOUR(A1149)&lt;StartHour,StartHour,IF(HOUR(A1149)&gt;FinishHour,FinishHour,HOUR(A1149))))</f>
        <v/>
      </c>
      <c r="H1149" s="3" t="str">
        <f t="shared" si="90"/>
        <v/>
      </c>
      <c r="I1149" s="33" t="e">
        <f>IF(OR(A1149="",B1149=""),NA(),MAX(0,IF(A1149-B1149=0,SameDayCycleTimeSettingValue,(A1149-B1149) *24)))</f>
        <v>#N/A</v>
      </c>
      <c r="J1149" s="33" t="e">
        <f>IF(OR(A1149="",B1149=""),NA(),MAX(0,IF(A1149-B1149=0,SameDayCycleTimeSettingValue,((A1149-B1149) *24)-(INT((A1149-B1149)) * (24-(FinishHour-StartHour))))))</f>
        <v>#N/A</v>
      </c>
      <c r="K1149" s="3" t="e">
        <f ca="1">IF(OR(A1149&lt;&gt;"",B1149=""),NA(),MAX(0,IF(_xlfn.DAYS(NOW(),B1149)=0,SameDayCycleTimeSettingValue,_xlfn.DAYS(NOW(),B1149))))</f>
        <v>#N/A</v>
      </c>
    </row>
    <row r="1150" spans="1:11" x14ac:dyDescent="0.25">
      <c r="A1150" s="32" t="str">
        <f>IF(AND(TRIM(INDEX(CompletedDateValues,ROW(A1150)))&lt;&gt;"",INDEX(CompletedDateValues,ROW(A1150))&gt;0),INDEX(CompletedDateValues,ROW(A1150)),"")</f>
        <v/>
      </c>
      <c r="B1150" s="32" t="str">
        <f>IF(AND(TRIM(INDEX(StartDateValues,ROW(A1150)))&lt;&gt;"",INDEX(StartDateValues,ROW(A1150))&gt;0),INDEX(StartDateValues,ROW(A1150)),"")</f>
        <v/>
      </c>
      <c r="C1150" s="22" t="str">
        <f t="shared" si="86"/>
        <v/>
      </c>
      <c r="D1150" s="3" t="str">
        <f t="shared" si="87"/>
        <v/>
      </c>
      <c r="E1150" s="3" t="str">
        <f t="shared" si="88"/>
        <v/>
      </c>
      <c r="F1150" s="3" t="str">
        <f t="shared" si="89"/>
        <v/>
      </c>
      <c r="G1150" s="3" t="str">
        <f>IF(A1150="","",IF(HOUR(A1150)&lt;StartHour,StartHour,IF(HOUR(A1150)&gt;FinishHour,FinishHour,HOUR(A1150))))</f>
        <v/>
      </c>
      <c r="H1150" s="3" t="str">
        <f t="shared" si="90"/>
        <v/>
      </c>
      <c r="I1150" s="33" t="e">
        <f>IF(OR(A1150="",B1150=""),NA(),MAX(0,IF(A1150-B1150=0,SameDayCycleTimeSettingValue,(A1150-B1150) *24)))</f>
        <v>#N/A</v>
      </c>
      <c r="J1150" s="33" t="e">
        <f>IF(OR(A1150="",B1150=""),NA(),MAX(0,IF(A1150-B1150=0,SameDayCycleTimeSettingValue,((A1150-B1150) *24)-(INT((A1150-B1150)) * (24-(FinishHour-StartHour))))))</f>
        <v>#N/A</v>
      </c>
      <c r="K1150" s="3" t="e">
        <f ca="1">IF(OR(A1150&lt;&gt;"",B1150=""),NA(),MAX(0,IF(_xlfn.DAYS(NOW(),B1150)=0,SameDayCycleTimeSettingValue,_xlfn.DAYS(NOW(),B1150))))</f>
        <v>#N/A</v>
      </c>
    </row>
    <row r="1151" spans="1:11" x14ac:dyDescent="0.25">
      <c r="A1151" s="32" t="str">
        <f>IF(AND(TRIM(INDEX(CompletedDateValues,ROW(A1151)))&lt;&gt;"",INDEX(CompletedDateValues,ROW(A1151))&gt;0),INDEX(CompletedDateValues,ROW(A1151)),"")</f>
        <v/>
      </c>
      <c r="B1151" s="32" t="str">
        <f>IF(AND(TRIM(INDEX(StartDateValues,ROW(A1151)))&lt;&gt;"",INDEX(StartDateValues,ROW(A1151))&gt;0),INDEX(StartDateValues,ROW(A1151)),"")</f>
        <v/>
      </c>
      <c r="C1151" s="22" t="str">
        <f t="shared" si="86"/>
        <v/>
      </c>
      <c r="D1151" s="3" t="str">
        <f t="shared" si="87"/>
        <v/>
      </c>
      <c r="E1151" s="3" t="str">
        <f t="shared" si="88"/>
        <v/>
      </c>
      <c r="F1151" s="3" t="str">
        <f t="shared" si="89"/>
        <v/>
      </c>
      <c r="G1151" s="3" t="str">
        <f>IF(A1151="","",IF(HOUR(A1151)&lt;StartHour,StartHour,IF(HOUR(A1151)&gt;FinishHour,FinishHour,HOUR(A1151))))</f>
        <v/>
      </c>
      <c r="H1151" s="3" t="str">
        <f t="shared" si="90"/>
        <v/>
      </c>
      <c r="I1151" s="33" t="e">
        <f>IF(OR(A1151="",B1151=""),NA(),MAX(0,IF(A1151-B1151=0,SameDayCycleTimeSettingValue,(A1151-B1151) *24)))</f>
        <v>#N/A</v>
      </c>
      <c r="J1151" s="33" t="e">
        <f>IF(OR(A1151="",B1151=""),NA(),MAX(0,IF(A1151-B1151=0,SameDayCycleTimeSettingValue,((A1151-B1151) *24)-(INT((A1151-B1151)) * (24-(FinishHour-StartHour))))))</f>
        <v>#N/A</v>
      </c>
      <c r="K1151" s="3" t="e">
        <f ca="1">IF(OR(A1151&lt;&gt;"",B1151=""),NA(),MAX(0,IF(_xlfn.DAYS(NOW(),B1151)=0,SameDayCycleTimeSettingValue,_xlfn.DAYS(NOW(),B1151))))</f>
        <v>#N/A</v>
      </c>
    </row>
    <row r="1152" spans="1:11" x14ac:dyDescent="0.25">
      <c r="A1152" s="32" t="str">
        <f>IF(AND(TRIM(INDEX(CompletedDateValues,ROW(A1152)))&lt;&gt;"",INDEX(CompletedDateValues,ROW(A1152))&gt;0),INDEX(CompletedDateValues,ROW(A1152)),"")</f>
        <v/>
      </c>
      <c r="B1152" s="32" t="str">
        <f>IF(AND(TRIM(INDEX(StartDateValues,ROW(A1152)))&lt;&gt;"",INDEX(StartDateValues,ROW(A1152))&gt;0),INDEX(StartDateValues,ROW(A1152)),"")</f>
        <v/>
      </c>
      <c r="C1152" s="22" t="str">
        <f t="shared" si="86"/>
        <v/>
      </c>
      <c r="D1152" s="3" t="str">
        <f t="shared" si="87"/>
        <v/>
      </c>
      <c r="E1152" s="3" t="str">
        <f t="shared" si="88"/>
        <v/>
      </c>
      <c r="F1152" s="3" t="str">
        <f t="shared" si="89"/>
        <v/>
      </c>
      <c r="G1152" s="3" t="str">
        <f>IF(A1152="","",IF(HOUR(A1152)&lt;StartHour,StartHour,IF(HOUR(A1152)&gt;FinishHour,FinishHour,HOUR(A1152))))</f>
        <v/>
      </c>
      <c r="H1152" s="3" t="str">
        <f t="shared" si="90"/>
        <v/>
      </c>
      <c r="I1152" s="33" t="e">
        <f>IF(OR(A1152="",B1152=""),NA(),MAX(0,IF(A1152-B1152=0,SameDayCycleTimeSettingValue,(A1152-B1152) *24)))</f>
        <v>#N/A</v>
      </c>
      <c r="J1152" s="33" t="e">
        <f>IF(OR(A1152="",B1152=""),NA(),MAX(0,IF(A1152-B1152=0,SameDayCycleTimeSettingValue,((A1152-B1152) *24)-(INT((A1152-B1152)) * (24-(FinishHour-StartHour))))))</f>
        <v>#N/A</v>
      </c>
      <c r="K1152" s="3" t="e">
        <f ca="1">IF(OR(A1152&lt;&gt;"",B1152=""),NA(),MAX(0,IF(_xlfn.DAYS(NOW(),B1152)=0,SameDayCycleTimeSettingValue,_xlfn.DAYS(NOW(),B1152))))</f>
        <v>#N/A</v>
      </c>
    </row>
    <row r="1153" spans="1:11" x14ac:dyDescent="0.25">
      <c r="A1153" s="32" t="str">
        <f>IF(AND(TRIM(INDEX(CompletedDateValues,ROW(A1153)))&lt;&gt;"",INDEX(CompletedDateValues,ROW(A1153))&gt;0),INDEX(CompletedDateValues,ROW(A1153)),"")</f>
        <v/>
      </c>
      <c r="B1153" s="32" t="str">
        <f>IF(AND(TRIM(INDEX(StartDateValues,ROW(A1153)))&lt;&gt;"",INDEX(StartDateValues,ROW(A1153))&gt;0),INDEX(StartDateValues,ROW(A1153)),"")</f>
        <v/>
      </c>
      <c r="C1153" s="22" t="str">
        <f t="shared" si="86"/>
        <v/>
      </c>
      <c r="D1153" s="3" t="str">
        <f t="shared" si="87"/>
        <v/>
      </c>
      <c r="E1153" s="3" t="str">
        <f t="shared" si="88"/>
        <v/>
      </c>
      <c r="F1153" s="3" t="str">
        <f t="shared" si="89"/>
        <v/>
      </c>
      <c r="G1153" s="3" t="str">
        <f>IF(A1153="","",IF(HOUR(A1153)&lt;StartHour,StartHour,IF(HOUR(A1153)&gt;FinishHour,FinishHour,HOUR(A1153))))</f>
        <v/>
      </c>
      <c r="H1153" s="3" t="str">
        <f t="shared" si="90"/>
        <v/>
      </c>
      <c r="I1153" s="33" t="e">
        <f>IF(OR(A1153="",B1153=""),NA(),MAX(0,IF(A1153-B1153=0,SameDayCycleTimeSettingValue,(A1153-B1153) *24)))</f>
        <v>#N/A</v>
      </c>
      <c r="J1153" s="33" t="e">
        <f>IF(OR(A1153="",B1153=""),NA(),MAX(0,IF(A1153-B1153=0,SameDayCycleTimeSettingValue,((A1153-B1153) *24)-(INT((A1153-B1153)) * (24-(FinishHour-StartHour))))))</f>
        <v>#N/A</v>
      </c>
      <c r="K1153" s="3" t="e">
        <f ca="1">IF(OR(A1153&lt;&gt;"",B1153=""),NA(),MAX(0,IF(_xlfn.DAYS(NOW(),B1153)=0,SameDayCycleTimeSettingValue,_xlfn.DAYS(NOW(),B1153))))</f>
        <v>#N/A</v>
      </c>
    </row>
    <row r="1154" spans="1:11" x14ac:dyDescent="0.25">
      <c r="A1154" s="32" t="str">
        <f>IF(AND(TRIM(INDEX(CompletedDateValues,ROW(A1154)))&lt;&gt;"",INDEX(CompletedDateValues,ROW(A1154))&gt;0),INDEX(CompletedDateValues,ROW(A1154)),"")</f>
        <v/>
      </c>
      <c r="B1154" s="32" t="str">
        <f>IF(AND(TRIM(INDEX(StartDateValues,ROW(A1154)))&lt;&gt;"",INDEX(StartDateValues,ROW(A1154))&gt;0),INDEX(StartDateValues,ROW(A1154)),"")</f>
        <v/>
      </c>
      <c r="C1154" s="22" t="str">
        <f t="shared" si="86"/>
        <v/>
      </c>
      <c r="D1154" s="3" t="str">
        <f t="shared" si="87"/>
        <v/>
      </c>
      <c r="E1154" s="3" t="str">
        <f t="shared" si="88"/>
        <v/>
      </c>
      <c r="F1154" s="3" t="str">
        <f t="shared" si="89"/>
        <v/>
      </c>
      <c r="G1154" s="3" t="str">
        <f>IF(A1154="","",IF(HOUR(A1154)&lt;StartHour,StartHour,IF(HOUR(A1154)&gt;FinishHour,FinishHour,HOUR(A1154))))</f>
        <v/>
      </c>
      <c r="H1154" s="3" t="str">
        <f t="shared" si="90"/>
        <v/>
      </c>
      <c r="I1154" s="33" t="e">
        <f>IF(OR(A1154="",B1154=""),NA(),MAX(0,IF(A1154-B1154=0,SameDayCycleTimeSettingValue,(A1154-B1154) *24)))</f>
        <v>#N/A</v>
      </c>
      <c r="J1154" s="33" t="e">
        <f>IF(OR(A1154="",B1154=""),NA(),MAX(0,IF(A1154-B1154=0,SameDayCycleTimeSettingValue,((A1154-B1154) *24)-(INT((A1154-B1154)) * (24-(FinishHour-StartHour))))))</f>
        <v>#N/A</v>
      </c>
      <c r="K1154" s="3" t="e">
        <f ca="1">IF(OR(A1154&lt;&gt;"",B1154=""),NA(),MAX(0,IF(_xlfn.DAYS(NOW(),B1154)=0,SameDayCycleTimeSettingValue,_xlfn.DAYS(NOW(),B1154))))</f>
        <v>#N/A</v>
      </c>
    </row>
    <row r="1155" spans="1:11" x14ac:dyDescent="0.25">
      <c r="A1155" s="32" t="str">
        <f>IF(AND(TRIM(INDEX(CompletedDateValues,ROW(A1155)))&lt;&gt;"",INDEX(CompletedDateValues,ROW(A1155))&gt;0),INDEX(CompletedDateValues,ROW(A1155)),"")</f>
        <v/>
      </c>
      <c r="B1155" s="32" t="str">
        <f>IF(AND(TRIM(INDEX(StartDateValues,ROW(A1155)))&lt;&gt;"",INDEX(StartDateValues,ROW(A1155))&gt;0),INDEX(StartDateValues,ROW(A1155)),"")</f>
        <v/>
      </c>
      <c r="C1155" s="22" t="str">
        <f t="shared" ref="C1155:C1218" si="91">IF(AND(TRIM(INDEX(WorkTypeValues,ROW(A1155)))&lt;&gt;"",INDEX(WorkTypeValues,ROW(A1155))&gt;0),INDEX(WorkTypeValues,ROW(A1155)),"")</f>
        <v/>
      </c>
      <c r="D1155" s="3" t="str">
        <f t="shared" ref="D1155:D1218" si="92">IF(A1155="", "",YEAR(A1155))</f>
        <v/>
      </c>
      <c r="E1155" s="3" t="str">
        <f t="shared" ref="E1155:E1218" si="93">IF(A1155="","",MONTH(A1155))</f>
        <v/>
      </c>
      <c r="F1155" s="3" t="str">
        <f t="shared" ref="F1155:F1218" si="94">IF(A1155="","",DAY(A1155))</f>
        <v/>
      </c>
      <c r="G1155" s="3" t="str">
        <f>IF(A1155="","",IF(HOUR(A1155)&lt;StartHour,StartHour,IF(HOUR(A1155)&gt;FinishHour,FinishHour,HOUR(A1155))))</f>
        <v/>
      </c>
      <c r="H1155" s="3" t="str">
        <f t="shared" ref="H1155:H1218" si="95">IF(D1155="","",D1155&amp;"-"&amp;TEXT(E1155,"00") &amp;"-"&amp;TEXT(F1155,"00") &amp;"-"&amp;TEXT(G1155,"00"))</f>
        <v/>
      </c>
      <c r="I1155" s="33" t="e">
        <f>IF(OR(A1155="",B1155=""),NA(),MAX(0,IF(A1155-B1155=0,SameDayCycleTimeSettingValue,(A1155-B1155) *24)))</f>
        <v>#N/A</v>
      </c>
      <c r="J1155" s="33" t="e">
        <f>IF(OR(A1155="",B1155=""),NA(),MAX(0,IF(A1155-B1155=0,SameDayCycleTimeSettingValue,((A1155-B1155) *24)-(INT((A1155-B1155)) * (24-(FinishHour-StartHour))))))</f>
        <v>#N/A</v>
      </c>
      <c r="K1155" s="3" t="e">
        <f ca="1">IF(OR(A1155&lt;&gt;"",B1155=""),NA(),MAX(0,IF(_xlfn.DAYS(NOW(),B1155)=0,SameDayCycleTimeSettingValue,_xlfn.DAYS(NOW(),B1155))))</f>
        <v>#N/A</v>
      </c>
    </row>
    <row r="1156" spans="1:11" x14ac:dyDescent="0.25">
      <c r="A1156" s="32" t="str">
        <f>IF(AND(TRIM(INDEX(CompletedDateValues,ROW(A1156)))&lt;&gt;"",INDEX(CompletedDateValues,ROW(A1156))&gt;0),INDEX(CompletedDateValues,ROW(A1156)),"")</f>
        <v/>
      </c>
      <c r="B1156" s="32" t="str">
        <f>IF(AND(TRIM(INDEX(StartDateValues,ROW(A1156)))&lt;&gt;"",INDEX(StartDateValues,ROW(A1156))&gt;0),INDEX(StartDateValues,ROW(A1156)),"")</f>
        <v/>
      </c>
      <c r="C1156" s="22" t="str">
        <f t="shared" si="91"/>
        <v/>
      </c>
      <c r="D1156" s="3" t="str">
        <f t="shared" si="92"/>
        <v/>
      </c>
      <c r="E1156" s="3" t="str">
        <f t="shared" si="93"/>
        <v/>
      </c>
      <c r="F1156" s="3" t="str">
        <f t="shared" si="94"/>
        <v/>
      </c>
      <c r="G1156" s="3" t="str">
        <f>IF(A1156="","",IF(HOUR(A1156)&lt;StartHour,StartHour,IF(HOUR(A1156)&gt;FinishHour,FinishHour,HOUR(A1156))))</f>
        <v/>
      </c>
      <c r="H1156" s="3" t="str">
        <f t="shared" si="95"/>
        <v/>
      </c>
      <c r="I1156" s="33" t="e">
        <f>IF(OR(A1156="",B1156=""),NA(),MAX(0,IF(A1156-B1156=0,SameDayCycleTimeSettingValue,(A1156-B1156) *24)))</f>
        <v>#N/A</v>
      </c>
      <c r="J1156" s="33" t="e">
        <f>IF(OR(A1156="",B1156=""),NA(),MAX(0,IF(A1156-B1156=0,SameDayCycleTimeSettingValue,((A1156-B1156) *24)-(INT((A1156-B1156)) * (24-(FinishHour-StartHour))))))</f>
        <v>#N/A</v>
      </c>
      <c r="K1156" s="3" t="e">
        <f ca="1">IF(OR(A1156&lt;&gt;"",B1156=""),NA(),MAX(0,IF(_xlfn.DAYS(NOW(),B1156)=0,SameDayCycleTimeSettingValue,_xlfn.DAYS(NOW(),B1156))))</f>
        <v>#N/A</v>
      </c>
    </row>
    <row r="1157" spans="1:11" x14ac:dyDescent="0.25">
      <c r="A1157" s="32" t="str">
        <f>IF(AND(TRIM(INDEX(CompletedDateValues,ROW(A1157)))&lt;&gt;"",INDEX(CompletedDateValues,ROW(A1157))&gt;0),INDEX(CompletedDateValues,ROW(A1157)),"")</f>
        <v/>
      </c>
      <c r="B1157" s="32" t="str">
        <f>IF(AND(TRIM(INDEX(StartDateValues,ROW(A1157)))&lt;&gt;"",INDEX(StartDateValues,ROW(A1157))&gt;0),INDEX(StartDateValues,ROW(A1157)),"")</f>
        <v/>
      </c>
      <c r="C1157" s="22" t="str">
        <f t="shared" si="91"/>
        <v/>
      </c>
      <c r="D1157" s="3" t="str">
        <f t="shared" si="92"/>
        <v/>
      </c>
      <c r="E1157" s="3" t="str">
        <f t="shared" si="93"/>
        <v/>
      </c>
      <c r="F1157" s="3" t="str">
        <f t="shared" si="94"/>
        <v/>
      </c>
      <c r="G1157" s="3" t="str">
        <f>IF(A1157="","",IF(HOUR(A1157)&lt;StartHour,StartHour,IF(HOUR(A1157)&gt;FinishHour,FinishHour,HOUR(A1157))))</f>
        <v/>
      </c>
      <c r="H1157" s="3" t="str">
        <f t="shared" si="95"/>
        <v/>
      </c>
      <c r="I1157" s="33" t="e">
        <f>IF(OR(A1157="",B1157=""),NA(),MAX(0,IF(A1157-B1157=0,SameDayCycleTimeSettingValue,(A1157-B1157) *24)))</f>
        <v>#N/A</v>
      </c>
      <c r="J1157" s="33" t="e">
        <f>IF(OR(A1157="",B1157=""),NA(),MAX(0,IF(A1157-B1157=0,SameDayCycleTimeSettingValue,((A1157-B1157) *24)-(INT((A1157-B1157)) * (24-(FinishHour-StartHour))))))</f>
        <v>#N/A</v>
      </c>
      <c r="K1157" s="3" t="e">
        <f ca="1">IF(OR(A1157&lt;&gt;"",B1157=""),NA(),MAX(0,IF(_xlfn.DAYS(NOW(),B1157)=0,SameDayCycleTimeSettingValue,_xlfn.DAYS(NOW(),B1157))))</f>
        <v>#N/A</v>
      </c>
    </row>
    <row r="1158" spans="1:11" x14ac:dyDescent="0.25">
      <c r="A1158" s="32" t="str">
        <f>IF(AND(TRIM(INDEX(CompletedDateValues,ROW(A1158)))&lt;&gt;"",INDEX(CompletedDateValues,ROW(A1158))&gt;0),INDEX(CompletedDateValues,ROW(A1158)),"")</f>
        <v/>
      </c>
      <c r="B1158" s="32" t="str">
        <f>IF(AND(TRIM(INDEX(StartDateValues,ROW(A1158)))&lt;&gt;"",INDEX(StartDateValues,ROW(A1158))&gt;0),INDEX(StartDateValues,ROW(A1158)),"")</f>
        <v/>
      </c>
      <c r="C1158" s="22" t="str">
        <f t="shared" si="91"/>
        <v/>
      </c>
      <c r="D1158" s="3" t="str">
        <f t="shared" si="92"/>
        <v/>
      </c>
      <c r="E1158" s="3" t="str">
        <f t="shared" si="93"/>
        <v/>
      </c>
      <c r="F1158" s="3" t="str">
        <f t="shared" si="94"/>
        <v/>
      </c>
      <c r="G1158" s="3" t="str">
        <f>IF(A1158="","",IF(HOUR(A1158)&lt;StartHour,StartHour,IF(HOUR(A1158)&gt;FinishHour,FinishHour,HOUR(A1158))))</f>
        <v/>
      </c>
      <c r="H1158" s="3" t="str">
        <f t="shared" si="95"/>
        <v/>
      </c>
      <c r="I1158" s="33" t="e">
        <f>IF(OR(A1158="",B1158=""),NA(),MAX(0,IF(A1158-B1158=0,SameDayCycleTimeSettingValue,(A1158-B1158) *24)))</f>
        <v>#N/A</v>
      </c>
      <c r="J1158" s="33" t="e">
        <f>IF(OR(A1158="",B1158=""),NA(),MAX(0,IF(A1158-B1158=0,SameDayCycleTimeSettingValue,((A1158-B1158) *24)-(INT((A1158-B1158)) * (24-(FinishHour-StartHour))))))</f>
        <v>#N/A</v>
      </c>
      <c r="K1158" s="3" t="e">
        <f ca="1">IF(OR(A1158&lt;&gt;"",B1158=""),NA(),MAX(0,IF(_xlfn.DAYS(NOW(),B1158)=0,SameDayCycleTimeSettingValue,_xlfn.DAYS(NOW(),B1158))))</f>
        <v>#N/A</v>
      </c>
    </row>
    <row r="1159" spans="1:11" x14ac:dyDescent="0.25">
      <c r="A1159" s="32" t="str">
        <f>IF(AND(TRIM(INDEX(CompletedDateValues,ROW(A1159)))&lt;&gt;"",INDEX(CompletedDateValues,ROW(A1159))&gt;0),INDEX(CompletedDateValues,ROW(A1159)),"")</f>
        <v/>
      </c>
      <c r="B1159" s="32" t="str">
        <f>IF(AND(TRIM(INDEX(StartDateValues,ROW(A1159)))&lt;&gt;"",INDEX(StartDateValues,ROW(A1159))&gt;0),INDEX(StartDateValues,ROW(A1159)),"")</f>
        <v/>
      </c>
      <c r="C1159" s="22" t="str">
        <f t="shared" si="91"/>
        <v/>
      </c>
      <c r="D1159" s="3" t="str">
        <f t="shared" si="92"/>
        <v/>
      </c>
      <c r="E1159" s="3" t="str">
        <f t="shared" si="93"/>
        <v/>
      </c>
      <c r="F1159" s="3" t="str">
        <f t="shared" si="94"/>
        <v/>
      </c>
      <c r="G1159" s="3" t="str">
        <f>IF(A1159="","",IF(HOUR(A1159)&lt;StartHour,StartHour,IF(HOUR(A1159)&gt;FinishHour,FinishHour,HOUR(A1159))))</f>
        <v/>
      </c>
      <c r="H1159" s="3" t="str">
        <f t="shared" si="95"/>
        <v/>
      </c>
      <c r="I1159" s="33" t="e">
        <f>IF(OR(A1159="",B1159=""),NA(),MAX(0,IF(A1159-B1159=0,SameDayCycleTimeSettingValue,(A1159-B1159) *24)))</f>
        <v>#N/A</v>
      </c>
      <c r="J1159" s="33" t="e">
        <f>IF(OR(A1159="",B1159=""),NA(),MAX(0,IF(A1159-B1159=0,SameDayCycleTimeSettingValue,((A1159-B1159) *24)-(INT((A1159-B1159)) * (24-(FinishHour-StartHour))))))</f>
        <v>#N/A</v>
      </c>
      <c r="K1159" s="3" t="e">
        <f ca="1">IF(OR(A1159&lt;&gt;"",B1159=""),NA(),MAX(0,IF(_xlfn.DAYS(NOW(),B1159)=0,SameDayCycleTimeSettingValue,_xlfn.DAYS(NOW(),B1159))))</f>
        <v>#N/A</v>
      </c>
    </row>
    <row r="1160" spans="1:11" x14ac:dyDescent="0.25">
      <c r="A1160" s="32" t="str">
        <f>IF(AND(TRIM(INDEX(CompletedDateValues,ROW(A1160)))&lt;&gt;"",INDEX(CompletedDateValues,ROW(A1160))&gt;0),INDEX(CompletedDateValues,ROW(A1160)),"")</f>
        <v/>
      </c>
      <c r="B1160" s="32" t="str">
        <f>IF(AND(TRIM(INDEX(StartDateValues,ROW(A1160)))&lt;&gt;"",INDEX(StartDateValues,ROW(A1160))&gt;0),INDEX(StartDateValues,ROW(A1160)),"")</f>
        <v/>
      </c>
      <c r="C1160" s="22" t="str">
        <f t="shared" si="91"/>
        <v/>
      </c>
      <c r="D1160" s="3" t="str">
        <f t="shared" si="92"/>
        <v/>
      </c>
      <c r="E1160" s="3" t="str">
        <f t="shared" si="93"/>
        <v/>
      </c>
      <c r="F1160" s="3" t="str">
        <f t="shared" si="94"/>
        <v/>
      </c>
      <c r="G1160" s="3" t="str">
        <f>IF(A1160="","",IF(HOUR(A1160)&lt;StartHour,StartHour,IF(HOUR(A1160)&gt;FinishHour,FinishHour,HOUR(A1160))))</f>
        <v/>
      </c>
      <c r="H1160" s="3" t="str">
        <f t="shared" si="95"/>
        <v/>
      </c>
      <c r="I1160" s="33" t="e">
        <f>IF(OR(A1160="",B1160=""),NA(),MAX(0,IF(A1160-B1160=0,SameDayCycleTimeSettingValue,(A1160-B1160) *24)))</f>
        <v>#N/A</v>
      </c>
      <c r="J1160" s="33" t="e">
        <f>IF(OR(A1160="",B1160=""),NA(),MAX(0,IF(A1160-B1160=0,SameDayCycleTimeSettingValue,((A1160-B1160) *24)-(INT((A1160-B1160)) * (24-(FinishHour-StartHour))))))</f>
        <v>#N/A</v>
      </c>
      <c r="K1160" s="3" t="e">
        <f ca="1">IF(OR(A1160&lt;&gt;"",B1160=""),NA(),MAX(0,IF(_xlfn.DAYS(NOW(),B1160)=0,SameDayCycleTimeSettingValue,_xlfn.DAYS(NOW(),B1160))))</f>
        <v>#N/A</v>
      </c>
    </row>
    <row r="1161" spans="1:11" x14ac:dyDescent="0.25">
      <c r="A1161" s="32" t="str">
        <f>IF(AND(TRIM(INDEX(CompletedDateValues,ROW(A1161)))&lt;&gt;"",INDEX(CompletedDateValues,ROW(A1161))&gt;0),INDEX(CompletedDateValues,ROW(A1161)),"")</f>
        <v/>
      </c>
      <c r="B1161" s="32" t="str">
        <f>IF(AND(TRIM(INDEX(StartDateValues,ROW(A1161)))&lt;&gt;"",INDEX(StartDateValues,ROW(A1161))&gt;0),INDEX(StartDateValues,ROW(A1161)),"")</f>
        <v/>
      </c>
      <c r="C1161" s="22" t="str">
        <f t="shared" si="91"/>
        <v/>
      </c>
      <c r="D1161" s="3" t="str">
        <f t="shared" si="92"/>
        <v/>
      </c>
      <c r="E1161" s="3" t="str">
        <f t="shared" si="93"/>
        <v/>
      </c>
      <c r="F1161" s="3" t="str">
        <f t="shared" si="94"/>
        <v/>
      </c>
      <c r="G1161" s="3" t="str">
        <f>IF(A1161="","",IF(HOUR(A1161)&lt;StartHour,StartHour,IF(HOUR(A1161)&gt;FinishHour,FinishHour,HOUR(A1161))))</f>
        <v/>
      </c>
      <c r="H1161" s="3" t="str">
        <f t="shared" si="95"/>
        <v/>
      </c>
      <c r="I1161" s="33" t="e">
        <f>IF(OR(A1161="",B1161=""),NA(),MAX(0,IF(A1161-B1161=0,SameDayCycleTimeSettingValue,(A1161-B1161) *24)))</f>
        <v>#N/A</v>
      </c>
      <c r="J1161" s="33" t="e">
        <f>IF(OR(A1161="",B1161=""),NA(),MAX(0,IF(A1161-B1161=0,SameDayCycleTimeSettingValue,((A1161-B1161) *24)-(INT((A1161-B1161)) * (24-(FinishHour-StartHour))))))</f>
        <v>#N/A</v>
      </c>
      <c r="K1161" s="3" t="e">
        <f ca="1">IF(OR(A1161&lt;&gt;"",B1161=""),NA(),MAX(0,IF(_xlfn.DAYS(NOW(),B1161)=0,SameDayCycleTimeSettingValue,_xlfn.DAYS(NOW(),B1161))))</f>
        <v>#N/A</v>
      </c>
    </row>
    <row r="1162" spans="1:11" x14ac:dyDescent="0.25">
      <c r="A1162" s="32" t="str">
        <f>IF(AND(TRIM(INDEX(CompletedDateValues,ROW(A1162)))&lt;&gt;"",INDEX(CompletedDateValues,ROW(A1162))&gt;0),INDEX(CompletedDateValues,ROW(A1162)),"")</f>
        <v/>
      </c>
      <c r="B1162" s="32" t="str">
        <f>IF(AND(TRIM(INDEX(StartDateValues,ROW(A1162)))&lt;&gt;"",INDEX(StartDateValues,ROW(A1162))&gt;0),INDEX(StartDateValues,ROW(A1162)),"")</f>
        <v/>
      </c>
      <c r="C1162" s="22" t="str">
        <f t="shared" si="91"/>
        <v/>
      </c>
      <c r="D1162" s="3" t="str">
        <f t="shared" si="92"/>
        <v/>
      </c>
      <c r="E1162" s="3" t="str">
        <f t="shared" si="93"/>
        <v/>
      </c>
      <c r="F1162" s="3" t="str">
        <f t="shared" si="94"/>
        <v/>
      </c>
      <c r="G1162" s="3" t="str">
        <f>IF(A1162="","",IF(HOUR(A1162)&lt;StartHour,StartHour,IF(HOUR(A1162)&gt;FinishHour,FinishHour,HOUR(A1162))))</f>
        <v/>
      </c>
      <c r="H1162" s="3" t="str">
        <f t="shared" si="95"/>
        <v/>
      </c>
      <c r="I1162" s="33" t="e">
        <f>IF(OR(A1162="",B1162=""),NA(),MAX(0,IF(A1162-B1162=0,SameDayCycleTimeSettingValue,(A1162-B1162) *24)))</f>
        <v>#N/A</v>
      </c>
      <c r="J1162" s="33" t="e">
        <f>IF(OR(A1162="",B1162=""),NA(),MAX(0,IF(A1162-B1162=0,SameDayCycleTimeSettingValue,((A1162-B1162) *24)-(INT((A1162-B1162)) * (24-(FinishHour-StartHour))))))</f>
        <v>#N/A</v>
      </c>
      <c r="K1162" s="3" t="e">
        <f ca="1">IF(OR(A1162&lt;&gt;"",B1162=""),NA(),MAX(0,IF(_xlfn.DAYS(NOW(),B1162)=0,SameDayCycleTimeSettingValue,_xlfn.DAYS(NOW(),B1162))))</f>
        <v>#N/A</v>
      </c>
    </row>
    <row r="1163" spans="1:11" x14ac:dyDescent="0.25">
      <c r="A1163" s="32" t="str">
        <f>IF(AND(TRIM(INDEX(CompletedDateValues,ROW(A1163)))&lt;&gt;"",INDEX(CompletedDateValues,ROW(A1163))&gt;0),INDEX(CompletedDateValues,ROW(A1163)),"")</f>
        <v/>
      </c>
      <c r="B1163" s="32" t="str">
        <f>IF(AND(TRIM(INDEX(StartDateValues,ROW(A1163)))&lt;&gt;"",INDEX(StartDateValues,ROW(A1163))&gt;0),INDEX(StartDateValues,ROW(A1163)),"")</f>
        <v/>
      </c>
      <c r="C1163" s="22" t="str">
        <f t="shared" si="91"/>
        <v/>
      </c>
      <c r="D1163" s="3" t="str">
        <f t="shared" si="92"/>
        <v/>
      </c>
      <c r="E1163" s="3" t="str">
        <f t="shared" si="93"/>
        <v/>
      </c>
      <c r="F1163" s="3" t="str">
        <f t="shared" si="94"/>
        <v/>
      </c>
      <c r="G1163" s="3" t="str">
        <f>IF(A1163="","",IF(HOUR(A1163)&lt;StartHour,StartHour,IF(HOUR(A1163)&gt;FinishHour,FinishHour,HOUR(A1163))))</f>
        <v/>
      </c>
      <c r="H1163" s="3" t="str">
        <f t="shared" si="95"/>
        <v/>
      </c>
      <c r="I1163" s="33" t="e">
        <f>IF(OR(A1163="",B1163=""),NA(),MAX(0,IF(A1163-B1163=0,SameDayCycleTimeSettingValue,(A1163-B1163) *24)))</f>
        <v>#N/A</v>
      </c>
      <c r="J1163" s="33" t="e">
        <f>IF(OR(A1163="",B1163=""),NA(),MAX(0,IF(A1163-B1163=0,SameDayCycleTimeSettingValue,((A1163-B1163) *24)-(INT((A1163-B1163)) * (24-(FinishHour-StartHour))))))</f>
        <v>#N/A</v>
      </c>
      <c r="K1163" s="3" t="e">
        <f ca="1">IF(OR(A1163&lt;&gt;"",B1163=""),NA(),MAX(0,IF(_xlfn.DAYS(NOW(),B1163)=0,SameDayCycleTimeSettingValue,_xlfn.DAYS(NOW(),B1163))))</f>
        <v>#N/A</v>
      </c>
    </row>
    <row r="1164" spans="1:11" x14ac:dyDescent="0.25">
      <c r="A1164" s="32" t="str">
        <f>IF(AND(TRIM(INDEX(CompletedDateValues,ROW(A1164)))&lt;&gt;"",INDEX(CompletedDateValues,ROW(A1164))&gt;0),INDEX(CompletedDateValues,ROW(A1164)),"")</f>
        <v/>
      </c>
      <c r="B1164" s="32" t="str">
        <f>IF(AND(TRIM(INDEX(StartDateValues,ROW(A1164)))&lt;&gt;"",INDEX(StartDateValues,ROW(A1164))&gt;0),INDEX(StartDateValues,ROW(A1164)),"")</f>
        <v/>
      </c>
      <c r="C1164" s="22" t="str">
        <f t="shared" si="91"/>
        <v/>
      </c>
      <c r="D1164" s="3" t="str">
        <f t="shared" si="92"/>
        <v/>
      </c>
      <c r="E1164" s="3" t="str">
        <f t="shared" si="93"/>
        <v/>
      </c>
      <c r="F1164" s="3" t="str">
        <f t="shared" si="94"/>
        <v/>
      </c>
      <c r="G1164" s="3" t="str">
        <f>IF(A1164="","",IF(HOUR(A1164)&lt;StartHour,StartHour,IF(HOUR(A1164)&gt;FinishHour,FinishHour,HOUR(A1164))))</f>
        <v/>
      </c>
      <c r="H1164" s="3" t="str">
        <f t="shared" si="95"/>
        <v/>
      </c>
      <c r="I1164" s="33" t="e">
        <f>IF(OR(A1164="",B1164=""),NA(),MAX(0,IF(A1164-B1164=0,SameDayCycleTimeSettingValue,(A1164-B1164) *24)))</f>
        <v>#N/A</v>
      </c>
      <c r="J1164" s="33" t="e">
        <f>IF(OR(A1164="",B1164=""),NA(),MAX(0,IF(A1164-B1164=0,SameDayCycleTimeSettingValue,((A1164-B1164) *24)-(INT((A1164-B1164)) * (24-(FinishHour-StartHour))))))</f>
        <v>#N/A</v>
      </c>
      <c r="K1164" s="3" t="e">
        <f ca="1">IF(OR(A1164&lt;&gt;"",B1164=""),NA(),MAX(0,IF(_xlfn.DAYS(NOW(),B1164)=0,SameDayCycleTimeSettingValue,_xlfn.DAYS(NOW(),B1164))))</f>
        <v>#N/A</v>
      </c>
    </row>
    <row r="1165" spans="1:11" x14ac:dyDescent="0.25">
      <c r="A1165" s="32" t="str">
        <f>IF(AND(TRIM(INDEX(CompletedDateValues,ROW(A1165)))&lt;&gt;"",INDEX(CompletedDateValues,ROW(A1165))&gt;0),INDEX(CompletedDateValues,ROW(A1165)),"")</f>
        <v/>
      </c>
      <c r="B1165" s="32" t="str">
        <f>IF(AND(TRIM(INDEX(StartDateValues,ROW(A1165)))&lt;&gt;"",INDEX(StartDateValues,ROW(A1165))&gt;0),INDEX(StartDateValues,ROW(A1165)),"")</f>
        <v/>
      </c>
      <c r="C1165" s="22" t="str">
        <f t="shared" si="91"/>
        <v/>
      </c>
      <c r="D1165" s="3" t="str">
        <f t="shared" si="92"/>
        <v/>
      </c>
      <c r="E1165" s="3" t="str">
        <f t="shared" si="93"/>
        <v/>
      </c>
      <c r="F1165" s="3" t="str">
        <f t="shared" si="94"/>
        <v/>
      </c>
      <c r="G1165" s="3" t="str">
        <f>IF(A1165="","",IF(HOUR(A1165)&lt;StartHour,StartHour,IF(HOUR(A1165)&gt;FinishHour,FinishHour,HOUR(A1165))))</f>
        <v/>
      </c>
      <c r="H1165" s="3" t="str">
        <f t="shared" si="95"/>
        <v/>
      </c>
      <c r="I1165" s="33" t="e">
        <f>IF(OR(A1165="",B1165=""),NA(),MAX(0,IF(A1165-B1165=0,SameDayCycleTimeSettingValue,(A1165-B1165) *24)))</f>
        <v>#N/A</v>
      </c>
      <c r="J1165" s="33" t="e">
        <f>IF(OR(A1165="",B1165=""),NA(),MAX(0,IF(A1165-B1165=0,SameDayCycleTimeSettingValue,((A1165-B1165) *24)-(INT((A1165-B1165)) * (24-(FinishHour-StartHour))))))</f>
        <v>#N/A</v>
      </c>
      <c r="K1165" s="3" t="e">
        <f ca="1">IF(OR(A1165&lt;&gt;"",B1165=""),NA(),MAX(0,IF(_xlfn.DAYS(NOW(),B1165)=0,SameDayCycleTimeSettingValue,_xlfn.DAYS(NOW(),B1165))))</f>
        <v>#N/A</v>
      </c>
    </row>
    <row r="1166" spans="1:11" x14ac:dyDescent="0.25">
      <c r="A1166" s="32" t="str">
        <f>IF(AND(TRIM(INDEX(CompletedDateValues,ROW(A1166)))&lt;&gt;"",INDEX(CompletedDateValues,ROW(A1166))&gt;0),INDEX(CompletedDateValues,ROW(A1166)),"")</f>
        <v/>
      </c>
      <c r="B1166" s="32" t="str">
        <f>IF(AND(TRIM(INDEX(StartDateValues,ROW(A1166)))&lt;&gt;"",INDEX(StartDateValues,ROW(A1166))&gt;0),INDEX(StartDateValues,ROW(A1166)),"")</f>
        <v/>
      </c>
      <c r="C1166" s="22" t="str">
        <f t="shared" si="91"/>
        <v/>
      </c>
      <c r="D1166" s="3" t="str">
        <f t="shared" si="92"/>
        <v/>
      </c>
      <c r="E1166" s="3" t="str">
        <f t="shared" si="93"/>
        <v/>
      </c>
      <c r="F1166" s="3" t="str">
        <f t="shared" si="94"/>
        <v/>
      </c>
      <c r="G1166" s="3" t="str">
        <f>IF(A1166="","",IF(HOUR(A1166)&lt;StartHour,StartHour,IF(HOUR(A1166)&gt;FinishHour,FinishHour,HOUR(A1166))))</f>
        <v/>
      </c>
      <c r="H1166" s="3" t="str">
        <f t="shared" si="95"/>
        <v/>
      </c>
      <c r="I1166" s="33" t="e">
        <f>IF(OR(A1166="",B1166=""),NA(),MAX(0,IF(A1166-B1166=0,SameDayCycleTimeSettingValue,(A1166-B1166) *24)))</f>
        <v>#N/A</v>
      </c>
      <c r="J1166" s="33" t="e">
        <f>IF(OR(A1166="",B1166=""),NA(),MAX(0,IF(A1166-B1166=0,SameDayCycleTimeSettingValue,((A1166-B1166) *24)-(INT((A1166-B1166)) * (24-(FinishHour-StartHour))))))</f>
        <v>#N/A</v>
      </c>
      <c r="K1166" s="3" t="e">
        <f ca="1">IF(OR(A1166&lt;&gt;"",B1166=""),NA(),MAX(0,IF(_xlfn.DAYS(NOW(),B1166)=0,SameDayCycleTimeSettingValue,_xlfn.DAYS(NOW(),B1166))))</f>
        <v>#N/A</v>
      </c>
    </row>
    <row r="1167" spans="1:11" x14ac:dyDescent="0.25">
      <c r="A1167" s="32" t="str">
        <f>IF(AND(TRIM(INDEX(CompletedDateValues,ROW(A1167)))&lt;&gt;"",INDEX(CompletedDateValues,ROW(A1167))&gt;0),INDEX(CompletedDateValues,ROW(A1167)),"")</f>
        <v/>
      </c>
      <c r="B1167" s="32" t="str">
        <f>IF(AND(TRIM(INDEX(StartDateValues,ROW(A1167)))&lt;&gt;"",INDEX(StartDateValues,ROW(A1167))&gt;0),INDEX(StartDateValues,ROW(A1167)),"")</f>
        <v/>
      </c>
      <c r="C1167" s="22" t="str">
        <f t="shared" si="91"/>
        <v/>
      </c>
      <c r="D1167" s="3" t="str">
        <f t="shared" si="92"/>
        <v/>
      </c>
      <c r="E1167" s="3" t="str">
        <f t="shared" si="93"/>
        <v/>
      </c>
      <c r="F1167" s="3" t="str">
        <f t="shared" si="94"/>
        <v/>
      </c>
      <c r="G1167" s="3" t="str">
        <f>IF(A1167="","",IF(HOUR(A1167)&lt;StartHour,StartHour,IF(HOUR(A1167)&gt;FinishHour,FinishHour,HOUR(A1167))))</f>
        <v/>
      </c>
      <c r="H1167" s="3" t="str">
        <f t="shared" si="95"/>
        <v/>
      </c>
      <c r="I1167" s="33" t="e">
        <f>IF(OR(A1167="",B1167=""),NA(),MAX(0,IF(A1167-B1167=0,SameDayCycleTimeSettingValue,(A1167-B1167) *24)))</f>
        <v>#N/A</v>
      </c>
      <c r="J1167" s="33" t="e">
        <f>IF(OR(A1167="",B1167=""),NA(),MAX(0,IF(A1167-B1167=0,SameDayCycleTimeSettingValue,((A1167-B1167) *24)-(INT((A1167-B1167)) * (24-(FinishHour-StartHour))))))</f>
        <v>#N/A</v>
      </c>
      <c r="K1167" s="3" t="e">
        <f ca="1">IF(OR(A1167&lt;&gt;"",B1167=""),NA(),MAX(0,IF(_xlfn.DAYS(NOW(),B1167)=0,SameDayCycleTimeSettingValue,_xlfn.DAYS(NOW(),B1167))))</f>
        <v>#N/A</v>
      </c>
    </row>
    <row r="1168" spans="1:11" x14ac:dyDescent="0.25">
      <c r="A1168" s="32" t="str">
        <f>IF(AND(TRIM(INDEX(CompletedDateValues,ROW(A1168)))&lt;&gt;"",INDEX(CompletedDateValues,ROW(A1168))&gt;0),INDEX(CompletedDateValues,ROW(A1168)),"")</f>
        <v/>
      </c>
      <c r="B1168" s="32" t="str">
        <f>IF(AND(TRIM(INDEX(StartDateValues,ROW(A1168)))&lt;&gt;"",INDEX(StartDateValues,ROW(A1168))&gt;0),INDEX(StartDateValues,ROW(A1168)),"")</f>
        <v/>
      </c>
      <c r="C1168" s="22" t="str">
        <f t="shared" si="91"/>
        <v/>
      </c>
      <c r="D1168" s="3" t="str">
        <f t="shared" si="92"/>
        <v/>
      </c>
      <c r="E1168" s="3" t="str">
        <f t="shared" si="93"/>
        <v/>
      </c>
      <c r="F1168" s="3" t="str">
        <f t="shared" si="94"/>
        <v/>
      </c>
      <c r="G1168" s="3" t="str">
        <f>IF(A1168="","",IF(HOUR(A1168)&lt;StartHour,StartHour,IF(HOUR(A1168)&gt;FinishHour,FinishHour,HOUR(A1168))))</f>
        <v/>
      </c>
      <c r="H1168" s="3" t="str">
        <f t="shared" si="95"/>
        <v/>
      </c>
      <c r="I1168" s="33" t="e">
        <f>IF(OR(A1168="",B1168=""),NA(),MAX(0,IF(A1168-B1168=0,SameDayCycleTimeSettingValue,(A1168-B1168) *24)))</f>
        <v>#N/A</v>
      </c>
      <c r="J1168" s="33" t="e">
        <f>IF(OR(A1168="",B1168=""),NA(),MAX(0,IF(A1168-B1168=0,SameDayCycleTimeSettingValue,((A1168-B1168) *24)-(INT((A1168-B1168)) * (24-(FinishHour-StartHour))))))</f>
        <v>#N/A</v>
      </c>
      <c r="K1168" s="3" t="e">
        <f ca="1">IF(OR(A1168&lt;&gt;"",B1168=""),NA(),MAX(0,IF(_xlfn.DAYS(NOW(),B1168)=0,SameDayCycleTimeSettingValue,_xlfn.DAYS(NOW(),B1168))))</f>
        <v>#N/A</v>
      </c>
    </row>
    <row r="1169" spans="1:11" x14ac:dyDescent="0.25">
      <c r="A1169" s="32" t="str">
        <f>IF(AND(TRIM(INDEX(CompletedDateValues,ROW(A1169)))&lt;&gt;"",INDEX(CompletedDateValues,ROW(A1169))&gt;0),INDEX(CompletedDateValues,ROW(A1169)),"")</f>
        <v/>
      </c>
      <c r="B1169" s="32" t="str">
        <f>IF(AND(TRIM(INDEX(StartDateValues,ROW(A1169)))&lt;&gt;"",INDEX(StartDateValues,ROW(A1169))&gt;0),INDEX(StartDateValues,ROW(A1169)),"")</f>
        <v/>
      </c>
      <c r="C1169" s="22" t="str">
        <f t="shared" si="91"/>
        <v/>
      </c>
      <c r="D1169" s="3" t="str">
        <f t="shared" si="92"/>
        <v/>
      </c>
      <c r="E1169" s="3" t="str">
        <f t="shared" si="93"/>
        <v/>
      </c>
      <c r="F1169" s="3" t="str">
        <f t="shared" si="94"/>
        <v/>
      </c>
      <c r="G1169" s="3" t="str">
        <f>IF(A1169="","",IF(HOUR(A1169)&lt;StartHour,StartHour,IF(HOUR(A1169)&gt;FinishHour,FinishHour,HOUR(A1169))))</f>
        <v/>
      </c>
      <c r="H1169" s="3" t="str">
        <f t="shared" si="95"/>
        <v/>
      </c>
      <c r="I1169" s="33" t="e">
        <f>IF(OR(A1169="",B1169=""),NA(),MAX(0,IF(A1169-B1169=0,SameDayCycleTimeSettingValue,(A1169-B1169) *24)))</f>
        <v>#N/A</v>
      </c>
      <c r="J1169" s="33" t="e">
        <f>IF(OR(A1169="",B1169=""),NA(),MAX(0,IF(A1169-B1169=0,SameDayCycleTimeSettingValue,((A1169-B1169) *24)-(INT((A1169-B1169)) * (24-(FinishHour-StartHour))))))</f>
        <v>#N/A</v>
      </c>
      <c r="K1169" s="3" t="e">
        <f ca="1">IF(OR(A1169&lt;&gt;"",B1169=""),NA(),MAX(0,IF(_xlfn.DAYS(NOW(),B1169)=0,SameDayCycleTimeSettingValue,_xlfn.DAYS(NOW(),B1169))))</f>
        <v>#N/A</v>
      </c>
    </row>
    <row r="1170" spans="1:11" x14ac:dyDescent="0.25">
      <c r="A1170" s="32" t="str">
        <f>IF(AND(TRIM(INDEX(CompletedDateValues,ROW(A1170)))&lt;&gt;"",INDEX(CompletedDateValues,ROW(A1170))&gt;0),INDEX(CompletedDateValues,ROW(A1170)),"")</f>
        <v/>
      </c>
      <c r="B1170" s="32" t="str">
        <f>IF(AND(TRIM(INDEX(StartDateValues,ROW(A1170)))&lt;&gt;"",INDEX(StartDateValues,ROW(A1170))&gt;0),INDEX(StartDateValues,ROW(A1170)),"")</f>
        <v/>
      </c>
      <c r="C1170" s="22" t="str">
        <f t="shared" si="91"/>
        <v/>
      </c>
      <c r="D1170" s="3" t="str">
        <f t="shared" si="92"/>
        <v/>
      </c>
      <c r="E1170" s="3" t="str">
        <f t="shared" si="93"/>
        <v/>
      </c>
      <c r="F1170" s="3" t="str">
        <f t="shared" si="94"/>
        <v/>
      </c>
      <c r="G1170" s="3" t="str">
        <f>IF(A1170="","",IF(HOUR(A1170)&lt;StartHour,StartHour,IF(HOUR(A1170)&gt;FinishHour,FinishHour,HOUR(A1170))))</f>
        <v/>
      </c>
      <c r="H1170" s="3" t="str">
        <f t="shared" si="95"/>
        <v/>
      </c>
      <c r="I1170" s="33" t="e">
        <f>IF(OR(A1170="",B1170=""),NA(),MAX(0,IF(A1170-B1170=0,SameDayCycleTimeSettingValue,(A1170-B1170) *24)))</f>
        <v>#N/A</v>
      </c>
      <c r="J1170" s="33" t="e">
        <f>IF(OR(A1170="",B1170=""),NA(),MAX(0,IF(A1170-B1170=0,SameDayCycleTimeSettingValue,((A1170-B1170) *24)-(INT((A1170-B1170)) * (24-(FinishHour-StartHour))))))</f>
        <v>#N/A</v>
      </c>
      <c r="K1170" s="3" t="e">
        <f ca="1">IF(OR(A1170&lt;&gt;"",B1170=""),NA(),MAX(0,IF(_xlfn.DAYS(NOW(),B1170)=0,SameDayCycleTimeSettingValue,_xlfn.DAYS(NOW(),B1170))))</f>
        <v>#N/A</v>
      </c>
    </row>
    <row r="1171" spans="1:11" x14ac:dyDescent="0.25">
      <c r="A1171" s="32" t="str">
        <f>IF(AND(TRIM(INDEX(CompletedDateValues,ROW(A1171)))&lt;&gt;"",INDEX(CompletedDateValues,ROW(A1171))&gt;0),INDEX(CompletedDateValues,ROW(A1171)),"")</f>
        <v/>
      </c>
      <c r="B1171" s="32" t="str">
        <f>IF(AND(TRIM(INDEX(StartDateValues,ROW(A1171)))&lt;&gt;"",INDEX(StartDateValues,ROW(A1171))&gt;0),INDEX(StartDateValues,ROW(A1171)),"")</f>
        <v/>
      </c>
      <c r="C1171" s="22" t="str">
        <f t="shared" si="91"/>
        <v/>
      </c>
      <c r="D1171" s="3" t="str">
        <f t="shared" si="92"/>
        <v/>
      </c>
      <c r="E1171" s="3" t="str">
        <f t="shared" si="93"/>
        <v/>
      </c>
      <c r="F1171" s="3" t="str">
        <f t="shared" si="94"/>
        <v/>
      </c>
      <c r="G1171" s="3" t="str">
        <f>IF(A1171="","",IF(HOUR(A1171)&lt;StartHour,StartHour,IF(HOUR(A1171)&gt;FinishHour,FinishHour,HOUR(A1171))))</f>
        <v/>
      </c>
      <c r="H1171" s="3" t="str">
        <f t="shared" si="95"/>
        <v/>
      </c>
      <c r="I1171" s="33" t="e">
        <f>IF(OR(A1171="",B1171=""),NA(),MAX(0,IF(A1171-B1171=0,SameDayCycleTimeSettingValue,(A1171-B1171) *24)))</f>
        <v>#N/A</v>
      </c>
      <c r="J1171" s="33" t="e">
        <f>IF(OR(A1171="",B1171=""),NA(),MAX(0,IF(A1171-B1171=0,SameDayCycleTimeSettingValue,((A1171-B1171) *24)-(INT((A1171-B1171)) * (24-(FinishHour-StartHour))))))</f>
        <v>#N/A</v>
      </c>
      <c r="K1171" s="3" t="e">
        <f ca="1">IF(OR(A1171&lt;&gt;"",B1171=""),NA(),MAX(0,IF(_xlfn.DAYS(NOW(),B1171)=0,SameDayCycleTimeSettingValue,_xlfn.DAYS(NOW(),B1171))))</f>
        <v>#N/A</v>
      </c>
    </row>
    <row r="1172" spans="1:11" x14ac:dyDescent="0.25">
      <c r="A1172" s="32" t="str">
        <f>IF(AND(TRIM(INDEX(CompletedDateValues,ROW(A1172)))&lt;&gt;"",INDEX(CompletedDateValues,ROW(A1172))&gt;0),INDEX(CompletedDateValues,ROW(A1172)),"")</f>
        <v/>
      </c>
      <c r="B1172" s="32" t="str">
        <f>IF(AND(TRIM(INDEX(StartDateValues,ROW(A1172)))&lt;&gt;"",INDEX(StartDateValues,ROW(A1172))&gt;0),INDEX(StartDateValues,ROW(A1172)),"")</f>
        <v/>
      </c>
      <c r="C1172" s="22" t="str">
        <f t="shared" si="91"/>
        <v/>
      </c>
      <c r="D1172" s="3" t="str">
        <f t="shared" si="92"/>
        <v/>
      </c>
      <c r="E1172" s="3" t="str">
        <f t="shared" si="93"/>
        <v/>
      </c>
      <c r="F1172" s="3" t="str">
        <f t="shared" si="94"/>
        <v/>
      </c>
      <c r="G1172" s="3" t="str">
        <f>IF(A1172="","",IF(HOUR(A1172)&lt;StartHour,StartHour,IF(HOUR(A1172)&gt;FinishHour,FinishHour,HOUR(A1172))))</f>
        <v/>
      </c>
      <c r="H1172" s="3" t="str">
        <f t="shared" si="95"/>
        <v/>
      </c>
      <c r="I1172" s="33" t="e">
        <f>IF(OR(A1172="",B1172=""),NA(),MAX(0,IF(A1172-B1172=0,SameDayCycleTimeSettingValue,(A1172-B1172) *24)))</f>
        <v>#N/A</v>
      </c>
      <c r="J1172" s="33" t="e">
        <f>IF(OR(A1172="",B1172=""),NA(),MAX(0,IF(A1172-B1172=0,SameDayCycleTimeSettingValue,((A1172-B1172) *24)-(INT((A1172-B1172)) * (24-(FinishHour-StartHour))))))</f>
        <v>#N/A</v>
      </c>
      <c r="K1172" s="3" t="e">
        <f ca="1">IF(OR(A1172&lt;&gt;"",B1172=""),NA(),MAX(0,IF(_xlfn.DAYS(NOW(),B1172)=0,SameDayCycleTimeSettingValue,_xlfn.DAYS(NOW(),B1172))))</f>
        <v>#N/A</v>
      </c>
    </row>
    <row r="1173" spans="1:11" x14ac:dyDescent="0.25">
      <c r="A1173" s="32" t="str">
        <f>IF(AND(TRIM(INDEX(CompletedDateValues,ROW(A1173)))&lt;&gt;"",INDEX(CompletedDateValues,ROW(A1173))&gt;0),INDEX(CompletedDateValues,ROW(A1173)),"")</f>
        <v/>
      </c>
      <c r="B1173" s="32" t="str">
        <f>IF(AND(TRIM(INDEX(StartDateValues,ROW(A1173)))&lt;&gt;"",INDEX(StartDateValues,ROW(A1173))&gt;0),INDEX(StartDateValues,ROW(A1173)),"")</f>
        <v/>
      </c>
      <c r="C1173" s="22" t="str">
        <f t="shared" si="91"/>
        <v/>
      </c>
      <c r="D1173" s="3" t="str">
        <f t="shared" si="92"/>
        <v/>
      </c>
      <c r="E1173" s="3" t="str">
        <f t="shared" si="93"/>
        <v/>
      </c>
      <c r="F1173" s="3" t="str">
        <f t="shared" si="94"/>
        <v/>
      </c>
      <c r="G1173" s="3" t="str">
        <f>IF(A1173="","",IF(HOUR(A1173)&lt;StartHour,StartHour,IF(HOUR(A1173)&gt;FinishHour,FinishHour,HOUR(A1173))))</f>
        <v/>
      </c>
      <c r="H1173" s="3" t="str">
        <f t="shared" si="95"/>
        <v/>
      </c>
      <c r="I1173" s="33" t="e">
        <f>IF(OR(A1173="",B1173=""),NA(),MAX(0,IF(A1173-B1173=0,SameDayCycleTimeSettingValue,(A1173-B1173) *24)))</f>
        <v>#N/A</v>
      </c>
      <c r="J1173" s="33" t="e">
        <f>IF(OR(A1173="",B1173=""),NA(),MAX(0,IF(A1173-B1173=0,SameDayCycleTimeSettingValue,((A1173-B1173) *24)-(INT((A1173-B1173)) * (24-(FinishHour-StartHour))))))</f>
        <v>#N/A</v>
      </c>
      <c r="K1173" s="3" t="e">
        <f ca="1">IF(OR(A1173&lt;&gt;"",B1173=""),NA(),MAX(0,IF(_xlfn.DAYS(NOW(),B1173)=0,SameDayCycleTimeSettingValue,_xlfn.DAYS(NOW(),B1173))))</f>
        <v>#N/A</v>
      </c>
    </row>
    <row r="1174" spans="1:11" x14ac:dyDescent="0.25">
      <c r="A1174" s="32" t="str">
        <f>IF(AND(TRIM(INDEX(CompletedDateValues,ROW(A1174)))&lt;&gt;"",INDEX(CompletedDateValues,ROW(A1174))&gt;0),INDEX(CompletedDateValues,ROW(A1174)),"")</f>
        <v/>
      </c>
      <c r="B1174" s="32" t="str">
        <f>IF(AND(TRIM(INDEX(StartDateValues,ROW(A1174)))&lt;&gt;"",INDEX(StartDateValues,ROW(A1174))&gt;0),INDEX(StartDateValues,ROW(A1174)),"")</f>
        <v/>
      </c>
      <c r="C1174" s="22" t="str">
        <f t="shared" si="91"/>
        <v/>
      </c>
      <c r="D1174" s="3" t="str">
        <f t="shared" si="92"/>
        <v/>
      </c>
      <c r="E1174" s="3" t="str">
        <f t="shared" si="93"/>
        <v/>
      </c>
      <c r="F1174" s="3" t="str">
        <f t="shared" si="94"/>
        <v/>
      </c>
      <c r="G1174" s="3" t="str">
        <f>IF(A1174="","",IF(HOUR(A1174)&lt;StartHour,StartHour,IF(HOUR(A1174)&gt;FinishHour,FinishHour,HOUR(A1174))))</f>
        <v/>
      </c>
      <c r="H1174" s="3" t="str">
        <f t="shared" si="95"/>
        <v/>
      </c>
      <c r="I1174" s="33" t="e">
        <f>IF(OR(A1174="",B1174=""),NA(),MAX(0,IF(A1174-B1174=0,SameDayCycleTimeSettingValue,(A1174-B1174) *24)))</f>
        <v>#N/A</v>
      </c>
      <c r="J1174" s="33" t="e">
        <f>IF(OR(A1174="",B1174=""),NA(),MAX(0,IF(A1174-B1174=0,SameDayCycleTimeSettingValue,((A1174-B1174) *24)-(INT((A1174-B1174)) * (24-(FinishHour-StartHour))))))</f>
        <v>#N/A</v>
      </c>
      <c r="K1174" s="3" t="e">
        <f ca="1">IF(OR(A1174&lt;&gt;"",B1174=""),NA(),MAX(0,IF(_xlfn.DAYS(NOW(),B1174)=0,SameDayCycleTimeSettingValue,_xlfn.DAYS(NOW(),B1174))))</f>
        <v>#N/A</v>
      </c>
    </row>
    <row r="1175" spans="1:11" x14ac:dyDescent="0.25">
      <c r="A1175" s="32" t="str">
        <f>IF(AND(TRIM(INDEX(CompletedDateValues,ROW(A1175)))&lt;&gt;"",INDEX(CompletedDateValues,ROW(A1175))&gt;0),INDEX(CompletedDateValues,ROW(A1175)),"")</f>
        <v/>
      </c>
      <c r="B1175" s="32" t="str">
        <f>IF(AND(TRIM(INDEX(StartDateValues,ROW(A1175)))&lt;&gt;"",INDEX(StartDateValues,ROW(A1175))&gt;0),INDEX(StartDateValues,ROW(A1175)),"")</f>
        <v/>
      </c>
      <c r="C1175" s="22" t="str">
        <f t="shared" si="91"/>
        <v/>
      </c>
      <c r="D1175" s="3" t="str">
        <f t="shared" si="92"/>
        <v/>
      </c>
      <c r="E1175" s="3" t="str">
        <f t="shared" si="93"/>
        <v/>
      </c>
      <c r="F1175" s="3" t="str">
        <f t="shared" si="94"/>
        <v/>
      </c>
      <c r="G1175" s="3" t="str">
        <f>IF(A1175="","",IF(HOUR(A1175)&lt;StartHour,StartHour,IF(HOUR(A1175)&gt;FinishHour,FinishHour,HOUR(A1175))))</f>
        <v/>
      </c>
      <c r="H1175" s="3" t="str">
        <f t="shared" si="95"/>
        <v/>
      </c>
      <c r="I1175" s="33" t="e">
        <f>IF(OR(A1175="",B1175=""),NA(),MAX(0,IF(A1175-B1175=0,SameDayCycleTimeSettingValue,(A1175-B1175) *24)))</f>
        <v>#N/A</v>
      </c>
      <c r="J1175" s="33" t="e">
        <f>IF(OR(A1175="",B1175=""),NA(),MAX(0,IF(A1175-B1175=0,SameDayCycleTimeSettingValue,((A1175-B1175) *24)-(INT((A1175-B1175)) * (24-(FinishHour-StartHour))))))</f>
        <v>#N/A</v>
      </c>
      <c r="K1175" s="3" t="e">
        <f ca="1">IF(OR(A1175&lt;&gt;"",B1175=""),NA(),MAX(0,IF(_xlfn.DAYS(NOW(),B1175)=0,SameDayCycleTimeSettingValue,_xlfn.DAYS(NOW(),B1175))))</f>
        <v>#N/A</v>
      </c>
    </row>
    <row r="1176" spans="1:11" x14ac:dyDescent="0.25">
      <c r="A1176" s="32" t="str">
        <f>IF(AND(TRIM(INDEX(CompletedDateValues,ROW(A1176)))&lt;&gt;"",INDEX(CompletedDateValues,ROW(A1176))&gt;0),INDEX(CompletedDateValues,ROW(A1176)),"")</f>
        <v/>
      </c>
      <c r="B1176" s="32" t="str">
        <f>IF(AND(TRIM(INDEX(StartDateValues,ROW(A1176)))&lt;&gt;"",INDEX(StartDateValues,ROW(A1176))&gt;0),INDEX(StartDateValues,ROW(A1176)),"")</f>
        <v/>
      </c>
      <c r="C1176" s="22" t="str">
        <f t="shared" si="91"/>
        <v/>
      </c>
      <c r="D1176" s="3" t="str">
        <f t="shared" si="92"/>
        <v/>
      </c>
      <c r="E1176" s="3" t="str">
        <f t="shared" si="93"/>
        <v/>
      </c>
      <c r="F1176" s="3" t="str">
        <f t="shared" si="94"/>
        <v/>
      </c>
      <c r="G1176" s="3" t="str">
        <f>IF(A1176="","",IF(HOUR(A1176)&lt;StartHour,StartHour,IF(HOUR(A1176)&gt;FinishHour,FinishHour,HOUR(A1176))))</f>
        <v/>
      </c>
      <c r="H1176" s="3" t="str">
        <f t="shared" si="95"/>
        <v/>
      </c>
      <c r="I1176" s="33" t="e">
        <f>IF(OR(A1176="",B1176=""),NA(),MAX(0,IF(A1176-B1176=0,SameDayCycleTimeSettingValue,(A1176-B1176) *24)))</f>
        <v>#N/A</v>
      </c>
      <c r="J1176" s="33" t="e">
        <f>IF(OR(A1176="",B1176=""),NA(),MAX(0,IF(A1176-B1176=0,SameDayCycleTimeSettingValue,((A1176-B1176) *24)-(INT((A1176-B1176)) * (24-(FinishHour-StartHour))))))</f>
        <v>#N/A</v>
      </c>
      <c r="K1176" s="3" t="e">
        <f ca="1">IF(OR(A1176&lt;&gt;"",B1176=""),NA(),MAX(0,IF(_xlfn.DAYS(NOW(),B1176)=0,SameDayCycleTimeSettingValue,_xlfn.DAYS(NOW(),B1176))))</f>
        <v>#N/A</v>
      </c>
    </row>
    <row r="1177" spans="1:11" x14ac:dyDescent="0.25">
      <c r="A1177" s="32" t="str">
        <f>IF(AND(TRIM(INDEX(CompletedDateValues,ROW(A1177)))&lt;&gt;"",INDEX(CompletedDateValues,ROW(A1177))&gt;0),INDEX(CompletedDateValues,ROW(A1177)),"")</f>
        <v/>
      </c>
      <c r="B1177" s="32" t="str">
        <f>IF(AND(TRIM(INDEX(StartDateValues,ROW(A1177)))&lt;&gt;"",INDEX(StartDateValues,ROW(A1177))&gt;0),INDEX(StartDateValues,ROW(A1177)),"")</f>
        <v/>
      </c>
      <c r="C1177" s="22" t="str">
        <f t="shared" si="91"/>
        <v/>
      </c>
      <c r="D1177" s="3" t="str">
        <f t="shared" si="92"/>
        <v/>
      </c>
      <c r="E1177" s="3" t="str">
        <f t="shared" si="93"/>
        <v/>
      </c>
      <c r="F1177" s="3" t="str">
        <f t="shared" si="94"/>
        <v/>
      </c>
      <c r="G1177" s="3" t="str">
        <f>IF(A1177="","",IF(HOUR(A1177)&lt;StartHour,StartHour,IF(HOUR(A1177)&gt;FinishHour,FinishHour,HOUR(A1177))))</f>
        <v/>
      </c>
      <c r="H1177" s="3" t="str">
        <f t="shared" si="95"/>
        <v/>
      </c>
      <c r="I1177" s="33" t="e">
        <f>IF(OR(A1177="",B1177=""),NA(),MAX(0,IF(A1177-B1177=0,SameDayCycleTimeSettingValue,(A1177-B1177) *24)))</f>
        <v>#N/A</v>
      </c>
      <c r="J1177" s="33" t="e">
        <f>IF(OR(A1177="",B1177=""),NA(),MAX(0,IF(A1177-B1177=0,SameDayCycleTimeSettingValue,((A1177-B1177) *24)-(INT((A1177-B1177)) * (24-(FinishHour-StartHour))))))</f>
        <v>#N/A</v>
      </c>
      <c r="K1177" s="3" t="e">
        <f ca="1">IF(OR(A1177&lt;&gt;"",B1177=""),NA(),MAX(0,IF(_xlfn.DAYS(NOW(),B1177)=0,SameDayCycleTimeSettingValue,_xlfn.DAYS(NOW(),B1177))))</f>
        <v>#N/A</v>
      </c>
    </row>
    <row r="1178" spans="1:11" x14ac:dyDescent="0.25">
      <c r="A1178" s="32" t="str">
        <f>IF(AND(TRIM(INDEX(CompletedDateValues,ROW(A1178)))&lt;&gt;"",INDEX(CompletedDateValues,ROW(A1178))&gt;0),INDEX(CompletedDateValues,ROW(A1178)),"")</f>
        <v/>
      </c>
      <c r="B1178" s="32" t="str">
        <f>IF(AND(TRIM(INDEX(StartDateValues,ROW(A1178)))&lt;&gt;"",INDEX(StartDateValues,ROW(A1178))&gt;0),INDEX(StartDateValues,ROW(A1178)),"")</f>
        <v/>
      </c>
      <c r="C1178" s="22" t="str">
        <f t="shared" si="91"/>
        <v/>
      </c>
      <c r="D1178" s="3" t="str">
        <f t="shared" si="92"/>
        <v/>
      </c>
      <c r="E1178" s="3" t="str">
        <f t="shared" si="93"/>
        <v/>
      </c>
      <c r="F1178" s="3" t="str">
        <f t="shared" si="94"/>
        <v/>
      </c>
      <c r="G1178" s="3" t="str">
        <f>IF(A1178="","",IF(HOUR(A1178)&lt;StartHour,StartHour,IF(HOUR(A1178)&gt;FinishHour,FinishHour,HOUR(A1178))))</f>
        <v/>
      </c>
      <c r="H1178" s="3" t="str">
        <f t="shared" si="95"/>
        <v/>
      </c>
      <c r="I1178" s="33" t="e">
        <f>IF(OR(A1178="",B1178=""),NA(),MAX(0,IF(A1178-B1178=0,SameDayCycleTimeSettingValue,(A1178-B1178) *24)))</f>
        <v>#N/A</v>
      </c>
      <c r="J1178" s="33" t="e">
        <f>IF(OR(A1178="",B1178=""),NA(),MAX(0,IF(A1178-B1178=0,SameDayCycleTimeSettingValue,((A1178-B1178) *24)-(INT((A1178-B1178)) * (24-(FinishHour-StartHour))))))</f>
        <v>#N/A</v>
      </c>
      <c r="K1178" s="3" t="e">
        <f ca="1">IF(OR(A1178&lt;&gt;"",B1178=""),NA(),MAX(0,IF(_xlfn.DAYS(NOW(),B1178)=0,SameDayCycleTimeSettingValue,_xlfn.DAYS(NOW(),B1178))))</f>
        <v>#N/A</v>
      </c>
    </row>
    <row r="1179" spans="1:11" x14ac:dyDescent="0.25">
      <c r="A1179" s="32" t="str">
        <f>IF(AND(TRIM(INDEX(CompletedDateValues,ROW(A1179)))&lt;&gt;"",INDEX(CompletedDateValues,ROW(A1179))&gt;0),INDEX(CompletedDateValues,ROW(A1179)),"")</f>
        <v/>
      </c>
      <c r="B1179" s="32" t="str">
        <f>IF(AND(TRIM(INDEX(StartDateValues,ROW(A1179)))&lt;&gt;"",INDEX(StartDateValues,ROW(A1179))&gt;0),INDEX(StartDateValues,ROW(A1179)),"")</f>
        <v/>
      </c>
      <c r="C1179" s="22" t="str">
        <f t="shared" si="91"/>
        <v/>
      </c>
      <c r="D1179" s="3" t="str">
        <f t="shared" si="92"/>
        <v/>
      </c>
      <c r="E1179" s="3" t="str">
        <f t="shared" si="93"/>
        <v/>
      </c>
      <c r="F1179" s="3" t="str">
        <f t="shared" si="94"/>
        <v/>
      </c>
      <c r="G1179" s="3" t="str">
        <f>IF(A1179="","",IF(HOUR(A1179)&lt;StartHour,StartHour,IF(HOUR(A1179)&gt;FinishHour,FinishHour,HOUR(A1179))))</f>
        <v/>
      </c>
      <c r="H1179" s="3" t="str">
        <f t="shared" si="95"/>
        <v/>
      </c>
      <c r="I1179" s="33" t="e">
        <f>IF(OR(A1179="",B1179=""),NA(),MAX(0,IF(A1179-B1179=0,SameDayCycleTimeSettingValue,(A1179-B1179) *24)))</f>
        <v>#N/A</v>
      </c>
      <c r="J1179" s="33" t="e">
        <f>IF(OR(A1179="",B1179=""),NA(),MAX(0,IF(A1179-B1179=0,SameDayCycleTimeSettingValue,((A1179-B1179) *24)-(INT((A1179-B1179)) * (24-(FinishHour-StartHour))))))</f>
        <v>#N/A</v>
      </c>
      <c r="K1179" s="3" t="e">
        <f ca="1">IF(OR(A1179&lt;&gt;"",B1179=""),NA(),MAX(0,IF(_xlfn.DAYS(NOW(),B1179)=0,SameDayCycleTimeSettingValue,_xlfn.DAYS(NOW(),B1179))))</f>
        <v>#N/A</v>
      </c>
    </row>
    <row r="1180" spans="1:11" x14ac:dyDescent="0.25">
      <c r="A1180" s="32" t="str">
        <f>IF(AND(TRIM(INDEX(CompletedDateValues,ROW(A1180)))&lt;&gt;"",INDEX(CompletedDateValues,ROW(A1180))&gt;0),INDEX(CompletedDateValues,ROW(A1180)),"")</f>
        <v/>
      </c>
      <c r="B1180" s="32" t="str">
        <f>IF(AND(TRIM(INDEX(StartDateValues,ROW(A1180)))&lt;&gt;"",INDEX(StartDateValues,ROW(A1180))&gt;0),INDEX(StartDateValues,ROW(A1180)),"")</f>
        <v/>
      </c>
      <c r="C1180" s="22" t="str">
        <f t="shared" si="91"/>
        <v/>
      </c>
      <c r="D1180" s="3" t="str">
        <f t="shared" si="92"/>
        <v/>
      </c>
      <c r="E1180" s="3" t="str">
        <f t="shared" si="93"/>
        <v/>
      </c>
      <c r="F1180" s="3" t="str">
        <f t="shared" si="94"/>
        <v/>
      </c>
      <c r="G1180" s="3" t="str">
        <f>IF(A1180="","",IF(HOUR(A1180)&lt;StartHour,StartHour,IF(HOUR(A1180)&gt;FinishHour,FinishHour,HOUR(A1180))))</f>
        <v/>
      </c>
      <c r="H1180" s="3" t="str">
        <f t="shared" si="95"/>
        <v/>
      </c>
      <c r="I1180" s="33" t="e">
        <f>IF(OR(A1180="",B1180=""),NA(),MAX(0,IF(A1180-B1180=0,SameDayCycleTimeSettingValue,(A1180-B1180) *24)))</f>
        <v>#N/A</v>
      </c>
      <c r="J1180" s="33" t="e">
        <f>IF(OR(A1180="",B1180=""),NA(),MAX(0,IF(A1180-B1180=0,SameDayCycleTimeSettingValue,((A1180-B1180) *24)-(INT((A1180-B1180)) * (24-(FinishHour-StartHour))))))</f>
        <v>#N/A</v>
      </c>
      <c r="K1180" s="3" t="e">
        <f ca="1">IF(OR(A1180&lt;&gt;"",B1180=""),NA(),MAX(0,IF(_xlfn.DAYS(NOW(),B1180)=0,SameDayCycleTimeSettingValue,_xlfn.DAYS(NOW(),B1180))))</f>
        <v>#N/A</v>
      </c>
    </row>
    <row r="1181" spans="1:11" x14ac:dyDescent="0.25">
      <c r="A1181" s="32" t="str">
        <f>IF(AND(TRIM(INDEX(CompletedDateValues,ROW(A1181)))&lt;&gt;"",INDEX(CompletedDateValues,ROW(A1181))&gt;0),INDEX(CompletedDateValues,ROW(A1181)),"")</f>
        <v/>
      </c>
      <c r="B1181" s="32" t="str">
        <f>IF(AND(TRIM(INDEX(StartDateValues,ROW(A1181)))&lt;&gt;"",INDEX(StartDateValues,ROW(A1181))&gt;0),INDEX(StartDateValues,ROW(A1181)),"")</f>
        <v/>
      </c>
      <c r="C1181" s="22" t="str">
        <f t="shared" si="91"/>
        <v/>
      </c>
      <c r="D1181" s="3" t="str">
        <f t="shared" si="92"/>
        <v/>
      </c>
      <c r="E1181" s="3" t="str">
        <f t="shared" si="93"/>
        <v/>
      </c>
      <c r="F1181" s="3" t="str">
        <f t="shared" si="94"/>
        <v/>
      </c>
      <c r="G1181" s="3" t="str">
        <f>IF(A1181="","",IF(HOUR(A1181)&lt;StartHour,StartHour,IF(HOUR(A1181)&gt;FinishHour,FinishHour,HOUR(A1181))))</f>
        <v/>
      </c>
      <c r="H1181" s="3" t="str">
        <f t="shared" si="95"/>
        <v/>
      </c>
      <c r="I1181" s="33" t="e">
        <f>IF(OR(A1181="",B1181=""),NA(),MAX(0,IF(A1181-B1181=0,SameDayCycleTimeSettingValue,(A1181-B1181) *24)))</f>
        <v>#N/A</v>
      </c>
      <c r="J1181" s="33" t="e">
        <f>IF(OR(A1181="",B1181=""),NA(),MAX(0,IF(A1181-B1181=0,SameDayCycleTimeSettingValue,((A1181-B1181) *24)-(INT((A1181-B1181)) * (24-(FinishHour-StartHour))))))</f>
        <v>#N/A</v>
      </c>
      <c r="K1181" s="3" t="e">
        <f ca="1">IF(OR(A1181&lt;&gt;"",B1181=""),NA(),MAX(0,IF(_xlfn.DAYS(NOW(),B1181)=0,SameDayCycleTimeSettingValue,_xlfn.DAYS(NOW(),B1181))))</f>
        <v>#N/A</v>
      </c>
    </row>
    <row r="1182" spans="1:11" x14ac:dyDescent="0.25">
      <c r="A1182" s="32" t="str">
        <f>IF(AND(TRIM(INDEX(CompletedDateValues,ROW(A1182)))&lt;&gt;"",INDEX(CompletedDateValues,ROW(A1182))&gt;0),INDEX(CompletedDateValues,ROW(A1182)),"")</f>
        <v/>
      </c>
      <c r="B1182" s="32" t="str">
        <f>IF(AND(TRIM(INDEX(StartDateValues,ROW(A1182)))&lt;&gt;"",INDEX(StartDateValues,ROW(A1182))&gt;0),INDEX(StartDateValues,ROW(A1182)),"")</f>
        <v/>
      </c>
      <c r="C1182" s="22" t="str">
        <f t="shared" si="91"/>
        <v/>
      </c>
      <c r="D1182" s="3" t="str">
        <f t="shared" si="92"/>
        <v/>
      </c>
      <c r="E1182" s="3" t="str">
        <f t="shared" si="93"/>
        <v/>
      </c>
      <c r="F1182" s="3" t="str">
        <f t="shared" si="94"/>
        <v/>
      </c>
      <c r="G1182" s="3" t="str">
        <f>IF(A1182="","",IF(HOUR(A1182)&lt;StartHour,StartHour,IF(HOUR(A1182)&gt;FinishHour,FinishHour,HOUR(A1182))))</f>
        <v/>
      </c>
      <c r="H1182" s="3" t="str">
        <f t="shared" si="95"/>
        <v/>
      </c>
      <c r="I1182" s="33" t="e">
        <f>IF(OR(A1182="",B1182=""),NA(),MAX(0,IF(A1182-B1182=0,SameDayCycleTimeSettingValue,(A1182-B1182) *24)))</f>
        <v>#N/A</v>
      </c>
      <c r="J1182" s="33" t="e">
        <f>IF(OR(A1182="",B1182=""),NA(),MAX(0,IF(A1182-B1182=0,SameDayCycleTimeSettingValue,((A1182-B1182) *24)-(INT((A1182-B1182)) * (24-(FinishHour-StartHour))))))</f>
        <v>#N/A</v>
      </c>
      <c r="K1182" s="3" t="e">
        <f ca="1">IF(OR(A1182&lt;&gt;"",B1182=""),NA(),MAX(0,IF(_xlfn.DAYS(NOW(),B1182)=0,SameDayCycleTimeSettingValue,_xlfn.DAYS(NOW(),B1182))))</f>
        <v>#N/A</v>
      </c>
    </row>
    <row r="1183" spans="1:11" x14ac:dyDescent="0.25">
      <c r="A1183" s="32" t="str">
        <f>IF(AND(TRIM(INDEX(CompletedDateValues,ROW(A1183)))&lt;&gt;"",INDEX(CompletedDateValues,ROW(A1183))&gt;0),INDEX(CompletedDateValues,ROW(A1183)),"")</f>
        <v/>
      </c>
      <c r="B1183" s="32" t="str">
        <f>IF(AND(TRIM(INDEX(StartDateValues,ROW(A1183)))&lt;&gt;"",INDEX(StartDateValues,ROW(A1183))&gt;0),INDEX(StartDateValues,ROW(A1183)),"")</f>
        <v/>
      </c>
      <c r="C1183" s="22" t="str">
        <f t="shared" si="91"/>
        <v/>
      </c>
      <c r="D1183" s="3" t="str">
        <f t="shared" si="92"/>
        <v/>
      </c>
      <c r="E1183" s="3" t="str">
        <f t="shared" si="93"/>
        <v/>
      </c>
      <c r="F1183" s="3" t="str">
        <f t="shared" si="94"/>
        <v/>
      </c>
      <c r="G1183" s="3" t="str">
        <f>IF(A1183="","",IF(HOUR(A1183)&lt;StartHour,StartHour,IF(HOUR(A1183)&gt;FinishHour,FinishHour,HOUR(A1183))))</f>
        <v/>
      </c>
      <c r="H1183" s="3" t="str">
        <f t="shared" si="95"/>
        <v/>
      </c>
      <c r="I1183" s="33" t="e">
        <f>IF(OR(A1183="",B1183=""),NA(),MAX(0,IF(A1183-B1183=0,SameDayCycleTimeSettingValue,(A1183-B1183) *24)))</f>
        <v>#N/A</v>
      </c>
      <c r="J1183" s="33" t="e">
        <f>IF(OR(A1183="",B1183=""),NA(),MAX(0,IF(A1183-B1183=0,SameDayCycleTimeSettingValue,((A1183-B1183) *24)-(INT((A1183-B1183)) * (24-(FinishHour-StartHour))))))</f>
        <v>#N/A</v>
      </c>
      <c r="K1183" s="3" t="e">
        <f ca="1">IF(OR(A1183&lt;&gt;"",B1183=""),NA(),MAX(0,IF(_xlfn.DAYS(NOW(),B1183)=0,SameDayCycleTimeSettingValue,_xlfn.DAYS(NOW(),B1183))))</f>
        <v>#N/A</v>
      </c>
    </row>
    <row r="1184" spans="1:11" x14ac:dyDescent="0.25">
      <c r="A1184" s="32" t="str">
        <f>IF(AND(TRIM(INDEX(CompletedDateValues,ROW(A1184)))&lt;&gt;"",INDEX(CompletedDateValues,ROW(A1184))&gt;0),INDEX(CompletedDateValues,ROW(A1184)),"")</f>
        <v/>
      </c>
      <c r="B1184" s="32" t="str">
        <f>IF(AND(TRIM(INDEX(StartDateValues,ROW(A1184)))&lt;&gt;"",INDEX(StartDateValues,ROW(A1184))&gt;0),INDEX(StartDateValues,ROW(A1184)),"")</f>
        <v/>
      </c>
      <c r="C1184" s="22" t="str">
        <f t="shared" si="91"/>
        <v/>
      </c>
      <c r="D1184" s="3" t="str">
        <f t="shared" si="92"/>
        <v/>
      </c>
      <c r="E1184" s="3" t="str">
        <f t="shared" si="93"/>
        <v/>
      </c>
      <c r="F1184" s="3" t="str">
        <f t="shared" si="94"/>
        <v/>
      </c>
      <c r="G1184" s="3" t="str">
        <f>IF(A1184="","",IF(HOUR(A1184)&lt;StartHour,StartHour,IF(HOUR(A1184)&gt;FinishHour,FinishHour,HOUR(A1184))))</f>
        <v/>
      </c>
      <c r="H1184" s="3" t="str">
        <f t="shared" si="95"/>
        <v/>
      </c>
      <c r="I1184" s="33" t="e">
        <f>IF(OR(A1184="",B1184=""),NA(),MAX(0,IF(A1184-B1184=0,SameDayCycleTimeSettingValue,(A1184-B1184) *24)))</f>
        <v>#N/A</v>
      </c>
      <c r="J1184" s="33" t="e">
        <f>IF(OR(A1184="",B1184=""),NA(),MAX(0,IF(A1184-B1184=0,SameDayCycleTimeSettingValue,((A1184-B1184) *24)-(INT((A1184-B1184)) * (24-(FinishHour-StartHour))))))</f>
        <v>#N/A</v>
      </c>
      <c r="K1184" s="3" t="e">
        <f ca="1">IF(OR(A1184&lt;&gt;"",B1184=""),NA(),MAX(0,IF(_xlfn.DAYS(NOW(),B1184)=0,SameDayCycleTimeSettingValue,_xlfn.DAYS(NOW(),B1184))))</f>
        <v>#N/A</v>
      </c>
    </row>
    <row r="1185" spans="1:11" x14ac:dyDescent="0.25">
      <c r="A1185" s="32" t="str">
        <f>IF(AND(TRIM(INDEX(CompletedDateValues,ROW(A1185)))&lt;&gt;"",INDEX(CompletedDateValues,ROW(A1185))&gt;0),INDEX(CompletedDateValues,ROW(A1185)),"")</f>
        <v/>
      </c>
      <c r="B1185" s="32" t="str">
        <f>IF(AND(TRIM(INDEX(StartDateValues,ROW(A1185)))&lt;&gt;"",INDEX(StartDateValues,ROW(A1185))&gt;0),INDEX(StartDateValues,ROW(A1185)),"")</f>
        <v/>
      </c>
      <c r="C1185" s="22" t="str">
        <f t="shared" si="91"/>
        <v/>
      </c>
      <c r="D1185" s="3" t="str">
        <f t="shared" si="92"/>
        <v/>
      </c>
      <c r="E1185" s="3" t="str">
        <f t="shared" si="93"/>
        <v/>
      </c>
      <c r="F1185" s="3" t="str">
        <f t="shared" si="94"/>
        <v/>
      </c>
      <c r="G1185" s="3" t="str">
        <f>IF(A1185="","",IF(HOUR(A1185)&lt;StartHour,StartHour,IF(HOUR(A1185)&gt;FinishHour,FinishHour,HOUR(A1185))))</f>
        <v/>
      </c>
      <c r="H1185" s="3" t="str">
        <f t="shared" si="95"/>
        <v/>
      </c>
      <c r="I1185" s="33" t="e">
        <f>IF(OR(A1185="",B1185=""),NA(),MAX(0,IF(A1185-B1185=0,SameDayCycleTimeSettingValue,(A1185-B1185) *24)))</f>
        <v>#N/A</v>
      </c>
      <c r="J1185" s="33" t="e">
        <f>IF(OR(A1185="",B1185=""),NA(),MAX(0,IF(A1185-B1185=0,SameDayCycleTimeSettingValue,((A1185-B1185) *24)-(INT((A1185-B1185)) * (24-(FinishHour-StartHour))))))</f>
        <v>#N/A</v>
      </c>
      <c r="K1185" s="3" t="e">
        <f ca="1">IF(OR(A1185&lt;&gt;"",B1185=""),NA(),MAX(0,IF(_xlfn.DAYS(NOW(),B1185)=0,SameDayCycleTimeSettingValue,_xlfn.DAYS(NOW(),B1185))))</f>
        <v>#N/A</v>
      </c>
    </row>
    <row r="1186" spans="1:11" x14ac:dyDescent="0.25">
      <c r="A1186" s="32" t="str">
        <f>IF(AND(TRIM(INDEX(CompletedDateValues,ROW(A1186)))&lt;&gt;"",INDEX(CompletedDateValues,ROW(A1186))&gt;0),INDEX(CompletedDateValues,ROW(A1186)),"")</f>
        <v/>
      </c>
      <c r="B1186" s="32" t="str">
        <f>IF(AND(TRIM(INDEX(StartDateValues,ROW(A1186)))&lt;&gt;"",INDEX(StartDateValues,ROW(A1186))&gt;0),INDEX(StartDateValues,ROW(A1186)),"")</f>
        <v/>
      </c>
      <c r="C1186" s="22" t="str">
        <f t="shared" si="91"/>
        <v/>
      </c>
      <c r="D1186" s="3" t="str">
        <f t="shared" si="92"/>
        <v/>
      </c>
      <c r="E1186" s="3" t="str">
        <f t="shared" si="93"/>
        <v/>
      </c>
      <c r="F1186" s="3" t="str">
        <f t="shared" si="94"/>
        <v/>
      </c>
      <c r="G1186" s="3" t="str">
        <f>IF(A1186="","",IF(HOUR(A1186)&lt;StartHour,StartHour,IF(HOUR(A1186)&gt;FinishHour,FinishHour,HOUR(A1186))))</f>
        <v/>
      </c>
      <c r="H1186" s="3" t="str">
        <f t="shared" si="95"/>
        <v/>
      </c>
      <c r="I1186" s="33" t="e">
        <f>IF(OR(A1186="",B1186=""),NA(),MAX(0,IF(A1186-B1186=0,SameDayCycleTimeSettingValue,(A1186-B1186) *24)))</f>
        <v>#N/A</v>
      </c>
      <c r="J1186" s="33" t="e">
        <f>IF(OR(A1186="",B1186=""),NA(),MAX(0,IF(A1186-B1186=0,SameDayCycleTimeSettingValue,((A1186-B1186) *24)-(INT((A1186-B1186)) * (24-(FinishHour-StartHour))))))</f>
        <v>#N/A</v>
      </c>
      <c r="K1186" s="3" t="e">
        <f ca="1">IF(OR(A1186&lt;&gt;"",B1186=""),NA(),MAX(0,IF(_xlfn.DAYS(NOW(),B1186)=0,SameDayCycleTimeSettingValue,_xlfn.DAYS(NOW(),B1186))))</f>
        <v>#N/A</v>
      </c>
    </row>
    <row r="1187" spans="1:11" x14ac:dyDescent="0.25">
      <c r="A1187" s="32" t="str">
        <f>IF(AND(TRIM(INDEX(CompletedDateValues,ROW(A1187)))&lt;&gt;"",INDEX(CompletedDateValues,ROW(A1187))&gt;0),INDEX(CompletedDateValues,ROW(A1187)),"")</f>
        <v/>
      </c>
      <c r="B1187" s="32" t="str">
        <f>IF(AND(TRIM(INDEX(StartDateValues,ROW(A1187)))&lt;&gt;"",INDEX(StartDateValues,ROW(A1187))&gt;0),INDEX(StartDateValues,ROW(A1187)),"")</f>
        <v/>
      </c>
      <c r="C1187" s="22" t="str">
        <f t="shared" si="91"/>
        <v/>
      </c>
      <c r="D1187" s="3" t="str">
        <f t="shared" si="92"/>
        <v/>
      </c>
      <c r="E1187" s="3" t="str">
        <f t="shared" si="93"/>
        <v/>
      </c>
      <c r="F1187" s="3" t="str">
        <f t="shared" si="94"/>
        <v/>
      </c>
      <c r="G1187" s="3" t="str">
        <f>IF(A1187="","",IF(HOUR(A1187)&lt;StartHour,StartHour,IF(HOUR(A1187)&gt;FinishHour,FinishHour,HOUR(A1187))))</f>
        <v/>
      </c>
      <c r="H1187" s="3" t="str">
        <f t="shared" si="95"/>
        <v/>
      </c>
      <c r="I1187" s="33" t="e">
        <f>IF(OR(A1187="",B1187=""),NA(),MAX(0,IF(A1187-B1187=0,SameDayCycleTimeSettingValue,(A1187-B1187) *24)))</f>
        <v>#N/A</v>
      </c>
      <c r="J1187" s="33" t="e">
        <f>IF(OR(A1187="",B1187=""),NA(),MAX(0,IF(A1187-B1187=0,SameDayCycleTimeSettingValue,((A1187-B1187) *24)-(INT((A1187-B1187)) * (24-(FinishHour-StartHour))))))</f>
        <v>#N/A</v>
      </c>
      <c r="K1187" s="3" t="e">
        <f ca="1">IF(OR(A1187&lt;&gt;"",B1187=""),NA(),MAX(0,IF(_xlfn.DAYS(NOW(),B1187)=0,SameDayCycleTimeSettingValue,_xlfn.DAYS(NOW(),B1187))))</f>
        <v>#N/A</v>
      </c>
    </row>
    <row r="1188" spans="1:11" x14ac:dyDescent="0.25">
      <c r="A1188" s="32" t="str">
        <f>IF(AND(TRIM(INDEX(CompletedDateValues,ROW(A1188)))&lt;&gt;"",INDEX(CompletedDateValues,ROW(A1188))&gt;0),INDEX(CompletedDateValues,ROW(A1188)),"")</f>
        <v/>
      </c>
      <c r="B1188" s="32" t="str">
        <f>IF(AND(TRIM(INDEX(StartDateValues,ROW(A1188)))&lt;&gt;"",INDEX(StartDateValues,ROW(A1188))&gt;0),INDEX(StartDateValues,ROW(A1188)),"")</f>
        <v/>
      </c>
      <c r="C1188" s="22" t="str">
        <f t="shared" si="91"/>
        <v/>
      </c>
      <c r="D1188" s="3" t="str">
        <f t="shared" si="92"/>
        <v/>
      </c>
      <c r="E1188" s="3" t="str">
        <f t="shared" si="93"/>
        <v/>
      </c>
      <c r="F1188" s="3" t="str">
        <f t="shared" si="94"/>
        <v/>
      </c>
      <c r="G1188" s="3" t="str">
        <f>IF(A1188="","",IF(HOUR(A1188)&lt;StartHour,StartHour,IF(HOUR(A1188)&gt;FinishHour,FinishHour,HOUR(A1188))))</f>
        <v/>
      </c>
      <c r="H1188" s="3" t="str">
        <f t="shared" si="95"/>
        <v/>
      </c>
      <c r="I1188" s="33" t="e">
        <f>IF(OR(A1188="",B1188=""),NA(),MAX(0,IF(A1188-B1188=0,SameDayCycleTimeSettingValue,(A1188-B1188) *24)))</f>
        <v>#N/A</v>
      </c>
      <c r="J1188" s="33" t="e">
        <f>IF(OR(A1188="",B1188=""),NA(),MAX(0,IF(A1188-B1188=0,SameDayCycleTimeSettingValue,((A1188-B1188) *24)-(INT((A1188-B1188)) * (24-(FinishHour-StartHour))))))</f>
        <v>#N/A</v>
      </c>
      <c r="K1188" s="3" t="e">
        <f ca="1">IF(OR(A1188&lt;&gt;"",B1188=""),NA(),MAX(0,IF(_xlfn.DAYS(NOW(),B1188)=0,SameDayCycleTimeSettingValue,_xlfn.DAYS(NOW(),B1188))))</f>
        <v>#N/A</v>
      </c>
    </row>
    <row r="1189" spans="1:11" x14ac:dyDescent="0.25">
      <c r="A1189" s="32" t="str">
        <f>IF(AND(TRIM(INDEX(CompletedDateValues,ROW(A1189)))&lt;&gt;"",INDEX(CompletedDateValues,ROW(A1189))&gt;0),INDEX(CompletedDateValues,ROW(A1189)),"")</f>
        <v/>
      </c>
      <c r="B1189" s="32" t="str">
        <f>IF(AND(TRIM(INDEX(StartDateValues,ROW(A1189)))&lt;&gt;"",INDEX(StartDateValues,ROW(A1189))&gt;0),INDEX(StartDateValues,ROW(A1189)),"")</f>
        <v/>
      </c>
      <c r="C1189" s="22" t="str">
        <f t="shared" si="91"/>
        <v/>
      </c>
      <c r="D1189" s="3" t="str">
        <f t="shared" si="92"/>
        <v/>
      </c>
      <c r="E1189" s="3" t="str">
        <f t="shared" si="93"/>
        <v/>
      </c>
      <c r="F1189" s="3" t="str">
        <f t="shared" si="94"/>
        <v/>
      </c>
      <c r="G1189" s="3" t="str">
        <f>IF(A1189="","",IF(HOUR(A1189)&lt;StartHour,StartHour,IF(HOUR(A1189)&gt;FinishHour,FinishHour,HOUR(A1189))))</f>
        <v/>
      </c>
      <c r="H1189" s="3" t="str">
        <f t="shared" si="95"/>
        <v/>
      </c>
      <c r="I1189" s="33" t="e">
        <f>IF(OR(A1189="",B1189=""),NA(),MAX(0,IF(A1189-B1189=0,SameDayCycleTimeSettingValue,(A1189-B1189) *24)))</f>
        <v>#N/A</v>
      </c>
      <c r="J1189" s="33" t="e">
        <f>IF(OR(A1189="",B1189=""),NA(),MAX(0,IF(A1189-B1189=0,SameDayCycleTimeSettingValue,((A1189-B1189) *24)-(INT((A1189-B1189)) * (24-(FinishHour-StartHour))))))</f>
        <v>#N/A</v>
      </c>
      <c r="K1189" s="3" t="e">
        <f ca="1">IF(OR(A1189&lt;&gt;"",B1189=""),NA(),MAX(0,IF(_xlfn.DAYS(NOW(),B1189)=0,SameDayCycleTimeSettingValue,_xlfn.DAYS(NOW(),B1189))))</f>
        <v>#N/A</v>
      </c>
    </row>
    <row r="1190" spans="1:11" x14ac:dyDescent="0.25">
      <c r="A1190" s="32" t="str">
        <f>IF(AND(TRIM(INDEX(CompletedDateValues,ROW(A1190)))&lt;&gt;"",INDEX(CompletedDateValues,ROW(A1190))&gt;0),INDEX(CompletedDateValues,ROW(A1190)),"")</f>
        <v/>
      </c>
      <c r="B1190" s="32" t="str">
        <f>IF(AND(TRIM(INDEX(StartDateValues,ROW(A1190)))&lt;&gt;"",INDEX(StartDateValues,ROW(A1190))&gt;0),INDEX(StartDateValues,ROW(A1190)),"")</f>
        <v/>
      </c>
      <c r="C1190" s="22" t="str">
        <f t="shared" si="91"/>
        <v/>
      </c>
      <c r="D1190" s="3" t="str">
        <f t="shared" si="92"/>
        <v/>
      </c>
      <c r="E1190" s="3" t="str">
        <f t="shared" si="93"/>
        <v/>
      </c>
      <c r="F1190" s="3" t="str">
        <f t="shared" si="94"/>
        <v/>
      </c>
      <c r="G1190" s="3" t="str">
        <f>IF(A1190="","",IF(HOUR(A1190)&lt;StartHour,StartHour,IF(HOUR(A1190)&gt;FinishHour,FinishHour,HOUR(A1190))))</f>
        <v/>
      </c>
      <c r="H1190" s="3" t="str">
        <f t="shared" si="95"/>
        <v/>
      </c>
      <c r="I1190" s="33" t="e">
        <f>IF(OR(A1190="",B1190=""),NA(),MAX(0,IF(A1190-B1190=0,SameDayCycleTimeSettingValue,(A1190-B1190) *24)))</f>
        <v>#N/A</v>
      </c>
      <c r="J1190" s="33" t="e">
        <f>IF(OR(A1190="",B1190=""),NA(),MAX(0,IF(A1190-B1190=0,SameDayCycleTimeSettingValue,((A1190-B1190) *24)-(INT((A1190-B1190)) * (24-(FinishHour-StartHour))))))</f>
        <v>#N/A</v>
      </c>
      <c r="K1190" s="3" t="e">
        <f ca="1">IF(OR(A1190&lt;&gt;"",B1190=""),NA(),MAX(0,IF(_xlfn.DAYS(NOW(),B1190)=0,SameDayCycleTimeSettingValue,_xlfn.DAYS(NOW(),B1190))))</f>
        <v>#N/A</v>
      </c>
    </row>
    <row r="1191" spans="1:11" x14ac:dyDescent="0.25">
      <c r="A1191" s="32" t="str">
        <f>IF(AND(TRIM(INDEX(CompletedDateValues,ROW(A1191)))&lt;&gt;"",INDEX(CompletedDateValues,ROW(A1191))&gt;0),INDEX(CompletedDateValues,ROW(A1191)),"")</f>
        <v/>
      </c>
      <c r="B1191" s="32" t="str">
        <f>IF(AND(TRIM(INDEX(StartDateValues,ROW(A1191)))&lt;&gt;"",INDEX(StartDateValues,ROW(A1191))&gt;0),INDEX(StartDateValues,ROW(A1191)),"")</f>
        <v/>
      </c>
      <c r="C1191" s="22" t="str">
        <f t="shared" si="91"/>
        <v/>
      </c>
      <c r="D1191" s="3" t="str">
        <f t="shared" si="92"/>
        <v/>
      </c>
      <c r="E1191" s="3" t="str">
        <f t="shared" si="93"/>
        <v/>
      </c>
      <c r="F1191" s="3" t="str">
        <f t="shared" si="94"/>
        <v/>
      </c>
      <c r="G1191" s="3" t="str">
        <f>IF(A1191="","",IF(HOUR(A1191)&lt;StartHour,StartHour,IF(HOUR(A1191)&gt;FinishHour,FinishHour,HOUR(A1191))))</f>
        <v/>
      </c>
      <c r="H1191" s="3" t="str">
        <f t="shared" si="95"/>
        <v/>
      </c>
      <c r="I1191" s="33" t="e">
        <f>IF(OR(A1191="",B1191=""),NA(),MAX(0,IF(A1191-B1191=0,SameDayCycleTimeSettingValue,(A1191-B1191) *24)))</f>
        <v>#N/A</v>
      </c>
      <c r="J1191" s="33" t="e">
        <f>IF(OR(A1191="",B1191=""),NA(),MAX(0,IF(A1191-B1191=0,SameDayCycleTimeSettingValue,((A1191-B1191) *24)-(INT((A1191-B1191)) * (24-(FinishHour-StartHour))))))</f>
        <v>#N/A</v>
      </c>
      <c r="K1191" s="3" t="e">
        <f ca="1">IF(OR(A1191&lt;&gt;"",B1191=""),NA(),MAX(0,IF(_xlfn.DAYS(NOW(),B1191)=0,SameDayCycleTimeSettingValue,_xlfn.DAYS(NOW(),B1191))))</f>
        <v>#N/A</v>
      </c>
    </row>
    <row r="1192" spans="1:11" x14ac:dyDescent="0.25">
      <c r="A1192" s="32" t="str">
        <f>IF(AND(TRIM(INDEX(CompletedDateValues,ROW(A1192)))&lt;&gt;"",INDEX(CompletedDateValues,ROW(A1192))&gt;0),INDEX(CompletedDateValues,ROW(A1192)),"")</f>
        <v/>
      </c>
      <c r="B1192" s="32" t="str">
        <f>IF(AND(TRIM(INDEX(StartDateValues,ROW(A1192)))&lt;&gt;"",INDEX(StartDateValues,ROW(A1192))&gt;0),INDEX(StartDateValues,ROW(A1192)),"")</f>
        <v/>
      </c>
      <c r="C1192" s="22" t="str">
        <f t="shared" si="91"/>
        <v/>
      </c>
      <c r="D1192" s="3" t="str">
        <f t="shared" si="92"/>
        <v/>
      </c>
      <c r="E1192" s="3" t="str">
        <f t="shared" si="93"/>
        <v/>
      </c>
      <c r="F1192" s="3" t="str">
        <f t="shared" si="94"/>
        <v/>
      </c>
      <c r="G1192" s="3" t="str">
        <f>IF(A1192="","",IF(HOUR(A1192)&lt;StartHour,StartHour,IF(HOUR(A1192)&gt;FinishHour,FinishHour,HOUR(A1192))))</f>
        <v/>
      </c>
      <c r="H1192" s="3" t="str">
        <f t="shared" si="95"/>
        <v/>
      </c>
      <c r="I1192" s="33" t="e">
        <f>IF(OR(A1192="",B1192=""),NA(),MAX(0,IF(A1192-B1192=0,SameDayCycleTimeSettingValue,(A1192-B1192) *24)))</f>
        <v>#N/A</v>
      </c>
      <c r="J1192" s="33" t="e">
        <f>IF(OR(A1192="",B1192=""),NA(),MAX(0,IF(A1192-B1192=0,SameDayCycleTimeSettingValue,((A1192-B1192) *24)-(INT((A1192-B1192)) * (24-(FinishHour-StartHour))))))</f>
        <v>#N/A</v>
      </c>
      <c r="K1192" s="3" t="e">
        <f ca="1">IF(OR(A1192&lt;&gt;"",B1192=""),NA(),MAX(0,IF(_xlfn.DAYS(NOW(),B1192)=0,SameDayCycleTimeSettingValue,_xlfn.DAYS(NOW(),B1192))))</f>
        <v>#N/A</v>
      </c>
    </row>
    <row r="1193" spans="1:11" x14ac:dyDescent="0.25">
      <c r="A1193" s="32" t="str">
        <f>IF(AND(TRIM(INDEX(CompletedDateValues,ROW(A1193)))&lt;&gt;"",INDEX(CompletedDateValues,ROW(A1193))&gt;0),INDEX(CompletedDateValues,ROW(A1193)),"")</f>
        <v/>
      </c>
      <c r="B1193" s="32" t="str">
        <f>IF(AND(TRIM(INDEX(StartDateValues,ROW(A1193)))&lt;&gt;"",INDEX(StartDateValues,ROW(A1193))&gt;0),INDEX(StartDateValues,ROW(A1193)),"")</f>
        <v/>
      </c>
      <c r="C1193" s="22" t="str">
        <f t="shared" si="91"/>
        <v/>
      </c>
      <c r="D1193" s="3" t="str">
        <f t="shared" si="92"/>
        <v/>
      </c>
      <c r="E1193" s="3" t="str">
        <f t="shared" si="93"/>
        <v/>
      </c>
      <c r="F1193" s="3" t="str">
        <f t="shared" si="94"/>
        <v/>
      </c>
      <c r="G1193" s="3" t="str">
        <f>IF(A1193="","",IF(HOUR(A1193)&lt;StartHour,StartHour,IF(HOUR(A1193)&gt;FinishHour,FinishHour,HOUR(A1193))))</f>
        <v/>
      </c>
      <c r="H1193" s="3" t="str">
        <f t="shared" si="95"/>
        <v/>
      </c>
      <c r="I1193" s="33" t="e">
        <f>IF(OR(A1193="",B1193=""),NA(),MAX(0,IF(A1193-B1193=0,SameDayCycleTimeSettingValue,(A1193-B1193) *24)))</f>
        <v>#N/A</v>
      </c>
      <c r="J1193" s="33" t="e">
        <f>IF(OR(A1193="",B1193=""),NA(),MAX(0,IF(A1193-B1193=0,SameDayCycleTimeSettingValue,((A1193-B1193) *24)-(INT((A1193-B1193)) * (24-(FinishHour-StartHour))))))</f>
        <v>#N/A</v>
      </c>
      <c r="K1193" s="3" t="e">
        <f ca="1">IF(OR(A1193&lt;&gt;"",B1193=""),NA(),MAX(0,IF(_xlfn.DAYS(NOW(),B1193)=0,SameDayCycleTimeSettingValue,_xlfn.DAYS(NOW(),B1193))))</f>
        <v>#N/A</v>
      </c>
    </row>
    <row r="1194" spans="1:11" x14ac:dyDescent="0.25">
      <c r="A1194" s="32" t="str">
        <f>IF(AND(TRIM(INDEX(CompletedDateValues,ROW(A1194)))&lt;&gt;"",INDEX(CompletedDateValues,ROW(A1194))&gt;0),INDEX(CompletedDateValues,ROW(A1194)),"")</f>
        <v/>
      </c>
      <c r="B1194" s="32" t="str">
        <f>IF(AND(TRIM(INDEX(StartDateValues,ROW(A1194)))&lt;&gt;"",INDEX(StartDateValues,ROW(A1194))&gt;0),INDEX(StartDateValues,ROW(A1194)),"")</f>
        <v/>
      </c>
      <c r="C1194" s="22" t="str">
        <f t="shared" si="91"/>
        <v/>
      </c>
      <c r="D1194" s="3" t="str">
        <f t="shared" si="92"/>
        <v/>
      </c>
      <c r="E1194" s="3" t="str">
        <f t="shared" si="93"/>
        <v/>
      </c>
      <c r="F1194" s="3" t="str">
        <f t="shared" si="94"/>
        <v/>
      </c>
      <c r="G1194" s="3" t="str">
        <f>IF(A1194="","",IF(HOUR(A1194)&lt;StartHour,StartHour,IF(HOUR(A1194)&gt;FinishHour,FinishHour,HOUR(A1194))))</f>
        <v/>
      </c>
      <c r="H1194" s="3" t="str">
        <f t="shared" si="95"/>
        <v/>
      </c>
      <c r="I1194" s="33" t="e">
        <f>IF(OR(A1194="",B1194=""),NA(),MAX(0,IF(A1194-B1194=0,SameDayCycleTimeSettingValue,(A1194-B1194) *24)))</f>
        <v>#N/A</v>
      </c>
      <c r="J1194" s="33" t="e">
        <f>IF(OR(A1194="",B1194=""),NA(),MAX(0,IF(A1194-B1194=0,SameDayCycleTimeSettingValue,((A1194-B1194) *24)-(INT((A1194-B1194)) * (24-(FinishHour-StartHour))))))</f>
        <v>#N/A</v>
      </c>
      <c r="K1194" s="3" t="e">
        <f ca="1">IF(OR(A1194&lt;&gt;"",B1194=""),NA(),MAX(0,IF(_xlfn.DAYS(NOW(),B1194)=0,SameDayCycleTimeSettingValue,_xlfn.DAYS(NOW(),B1194))))</f>
        <v>#N/A</v>
      </c>
    </row>
    <row r="1195" spans="1:11" x14ac:dyDescent="0.25">
      <c r="A1195" s="32" t="str">
        <f>IF(AND(TRIM(INDEX(CompletedDateValues,ROW(A1195)))&lt;&gt;"",INDEX(CompletedDateValues,ROW(A1195))&gt;0),INDEX(CompletedDateValues,ROW(A1195)),"")</f>
        <v/>
      </c>
      <c r="B1195" s="32" t="str">
        <f>IF(AND(TRIM(INDEX(StartDateValues,ROW(A1195)))&lt;&gt;"",INDEX(StartDateValues,ROW(A1195))&gt;0),INDEX(StartDateValues,ROW(A1195)),"")</f>
        <v/>
      </c>
      <c r="C1195" s="22" t="str">
        <f t="shared" si="91"/>
        <v/>
      </c>
      <c r="D1195" s="3" t="str">
        <f t="shared" si="92"/>
        <v/>
      </c>
      <c r="E1195" s="3" t="str">
        <f t="shared" si="93"/>
        <v/>
      </c>
      <c r="F1195" s="3" t="str">
        <f t="shared" si="94"/>
        <v/>
      </c>
      <c r="G1195" s="3" t="str">
        <f>IF(A1195="","",IF(HOUR(A1195)&lt;StartHour,StartHour,IF(HOUR(A1195)&gt;FinishHour,FinishHour,HOUR(A1195))))</f>
        <v/>
      </c>
      <c r="H1195" s="3" t="str">
        <f t="shared" si="95"/>
        <v/>
      </c>
      <c r="I1195" s="33" t="e">
        <f>IF(OR(A1195="",B1195=""),NA(),MAX(0,IF(A1195-B1195=0,SameDayCycleTimeSettingValue,(A1195-B1195) *24)))</f>
        <v>#N/A</v>
      </c>
      <c r="J1195" s="33" t="e">
        <f>IF(OR(A1195="",B1195=""),NA(),MAX(0,IF(A1195-B1195=0,SameDayCycleTimeSettingValue,((A1195-B1195) *24)-(INT((A1195-B1195)) * (24-(FinishHour-StartHour))))))</f>
        <v>#N/A</v>
      </c>
      <c r="K1195" s="3" t="e">
        <f ca="1">IF(OR(A1195&lt;&gt;"",B1195=""),NA(),MAX(0,IF(_xlfn.DAYS(NOW(),B1195)=0,SameDayCycleTimeSettingValue,_xlfn.DAYS(NOW(),B1195))))</f>
        <v>#N/A</v>
      </c>
    </row>
    <row r="1196" spans="1:11" x14ac:dyDescent="0.25">
      <c r="A1196" s="32" t="str">
        <f>IF(AND(TRIM(INDEX(CompletedDateValues,ROW(A1196)))&lt;&gt;"",INDEX(CompletedDateValues,ROW(A1196))&gt;0),INDEX(CompletedDateValues,ROW(A1196)),"")</f>
        <v/>
      </c>
      <c r="B1196" s="32" t="str">
        <f>IF(AND(TRIM(INDEX(StartDateValues,ROW(A1196)))&lt;&gt;"",INDEX(StartDateValues,ROW(A1196))&gt;0),INDEX(StartDateValues,ROW(A1196)),"")</f>
        <v/>
      </c>
      <c r="C1196" s="22" t="str">
        <f t="shared" si="91"/>
        <v/>
      </c>
      <c r="D1196" s="3" t="str">
        <f t="shared" si="92"/>
        <v/>
      </c>
      <c r="E1196" s="3" t="str">
        <f t="shared" si="93"/>
        <v/>
      </c>
      <c r="F1196" s="3" t="str">
        <f t="shared" si="94"/>
        <v/>
      </c>
      <c r="G1196" s="3" t="str">
        <f>IF(A1196="","",IF(HOUR(A1196)&lt;StartHour,StartHour,IF(HOUR(A1196)&gt;FinishHour,FinishHour,HOUR(A1196))))</f>
        <v/>
      </c>
      <c r="H1196" s="3" t="str">
        <f t="shared" si="95"/>
        <v/>
      </c>
      <c r="I1196" s="33" t="e">
        <f>IF(OR(A1196="",B1196=""),NA(),MAX(0,IF(A1196-B1196=0,SameDayCycleTimeSettingValue,(A1196-B1196) *24)))</f>
        <v>#N/A</v>
      </c>
      <c r="J1196" s="33" t="e">
        <f>IF(OR(A1196="",B1196=""),NA(),MAX(0,IF(A1196-B1196=0,SameDayCycleTimeSettingValue,((A1196-B1196) *24)-(INT((A1196-B1196)) * (24-(FinishHour-StartHour))))))</f>
        <v>#N/A</v>
      </c>
      <c r="K1196" s="3" t="e">
        <f ca="1">IF(OR(A1196&lt;&gt;"",B1196=""),NA(),MAX(0,IF(_xlfn.DAYS(NOW(),B1196)=0,SameDayCycleTimeSettingValue,_xlfn.DAYS(NOW(),B1196))))</f>
        <v>#N/A</v>
      </c>
    </row>
    <row r="1197" spans="1:11" x14ac:dyDescent="0.25">
      <c r="A1197" s="32" t="str">
        <f>IF(AND(TRIM(INDEX(CompletedDateValues,ROW(A1197)))&lt;&gt;"",INDEX(CompletedDateValues,ROW(A1197))&gt;0),INDEX(CompletedDateValues,ROW(A1197)),"")</f>
        <v/>
      </c>
      <c r="B1197" s="32" t="str">
        <f>IF(AND(TRIM(INDEX(StartDateValues,ROW(A1197)))&lt;&gt;"",INDEX(StartDateValues,ROW(A1197))&gt;0),INDEX(StartDateValues,ROW(A1197)),"")</f>
        <v/>
      </c>
      <c r="C1197" s="22" t="str">
        <f t="shared" si="91"/>
        <v/>
      </c>
      <c r="D1197" s="3" t="str">
        <f t="shared" si="92"/>
        <v/>
      </c>
      <c r="E1197" s="3" t="str">
        <f t="shared" si="93"/>
        <v/>
      </c>
      <c r="F1197" s="3" t="str">
        <f t="shared" si="94"/>
        <v/>
      </c>
      <c r="G1197" s="3" t="str">
        <f>IF(A1197="","",IF(HOUR(A1197)&lt;StartHour,StartHour,IF(HOUR(A1197)&gt;FinishHour,FinishHour,HOUR(A1197))))</f>
        <v/>
      </c>
      <c r="H1197" s="3" t="str">
        <f t="shared" si="95"/>
        <v/>
      </c>
      <c r="I1197" s="33" t="e">
        <f>IF(OR(A1197="",B1197=""),NA(),MAX(0,IF(A1197-B1197=0,SameDayCycleTimeSettingValue,(A1197-B1197) *24)))</f>
        <v>#N/A</v>
      </c>
      <c r="J1197" s="33" t="e">
        <f>IF(OR(A1197="",B1197=""),NA(),MAX(0,IF(A1197-B1197=0,SameDayCycleTimeSettingValue,((A1197-B1197) *24)-(INT((A1197-B1197)) * (24-(FinishHour-StartHour))))))</f>
        <v>#N/A</v>
      </c>
      <c r="K1197" s="3" t="e">
        <f ca="1">IF(OR(A1197&lt;&gt;"",B1197=""),NA(),MAX(0,IF(_xlfn.DAYS(NOW(),B1197)=0,SameDayCycleTimeSettingValue,_xlfn.DAYS(NOW(),B1197))))</f>
        <v>#N/A</v>
      </c>
    </row>
    <row r="1198" spans="1:11" x14ac:dyDescent="0.25">
      <c r="A1198" s="32" t="str">
        <f>IF(AND(TRIM(INDEX(CompletedDateValues,ROW(A1198)))&lt;&gt;"",INDEX(CompletedDateValues,ROW(A1198))&gt;0),INDEX(CompletedDateValues,ROW(A1198)),"")</f>
        <v/>
      </c>
      <c r="B1198" s="32" t="str">
        <f>IF(AND(TRIM(INDEX(StartDateValues,ROW(A1198)))&lt;&gt;"",INDEX(StartDateValues,ROW(A1198))&gt;0),INDEX(StartDateValues,ROW(A1198)),"")</f>
        <v/>
      </c>
      <c r="C1198" s="22" t="str">
        <f t="shared" si="91"/>
        <v/>
      </c>
      <c r="D1198" s="3" t="str">
        <f t="shared" si="92"/>
        <v/>
      </c>
      <c r="E1198" s="3" t="str">
        <f t="shared" si="93"/>
        <v/>
      </c>
      <c r="F1198" s="3" t="str">
        <f t="shared" si="94"/>
        <v/>
      </c>
      <c r="G1198" s="3" t="str">
        <f>IF(A1198="","",IF(HOUR(A1198)&lt;StartHour,StartHour,IF(HOUR(A1198)&gt;FinishHour,FinishHour,HOUR(A1198))))</f>
        <v/>
      </c>
      <c r="H1198" s="3" t="str">
        <f t="shared" si="95"/>
        <v/>
      </c>
      <c r="I1198" s="33" t="e">
        <f>IF(OR(A1198="",B1198=""),NA(),MAX(0,IF(A1198-B1198=0,SameDayCycleTimeSettingValue,(A1198-B1198) *24)))</f>
        <v>#N/A</v>
      </c>
      <c r="J1198" s="33" t="e">
        <f>IF(OR(A1198="",B1198=""),NA(),MAX(0,IF(A1198-B1198=0,SameDayCycleTimeSettingValue,((A1198-B1198) *24)-(INT((A1198-B1198)) * (24-(FinishHour-StartHour))))))</f>
        <v>#N/A</v>
      </c>
      <c r="K1198" s="3" t="e">
        <f ca="1">IF(OR(A1198&lt;&gt;"",B1198=""),NA(),MAX(0,IF(_xlfn.DAYS(NOW(),B1198)=0,SameDayCycleTimeSettingValue,_xlfn.DAYS(NOW(),B1198))))</f>
        <v>#N/A</v>
      </c>
    </row>
    <row r="1199" spans="1:11" x14ac:dyDescent="0.25">
      <c r="A1199" s="32" t="str">
        <f>IF(AND(TRIM(INDEX(CompletedDateValues,ROW(A1199)))&lt;&gt;"",INDEX(CompletedDateValues,ROW(A1199))&gt;0),INDEX(CompletedDateValues,ROW(A1199)),"")</f>
        <v/>
      </c>
      <c r="B1199" s="32" t="str">
        <f>IF(AND(TRIM(INDEX(StartDateValues,ROW(A1199)))&lt;&gt;"",INDEX(StartDateValues,ROW(A1199))&gt;0),INDEX(StartDateValues,ROW(A1199)),"")</f>
        <v/>
      </c>
      <c r="C1199" s="22" t="str">
        <f t="shared" si="91"/>
        <v/>
      </c>
      <c r="D1199" s="3" t="str">
        <f t="shared" si="92"/>
        <v/>
      </c>
      <c r="E1199" s="3" t="str">
        <f t="shared" si="93"/>
        <v/>
      </c>
      <c r="F1199" s="3" t="str">
        <f t="shared" si="94"/>
        <v/>
      </c>
      <c r="G1199" s="3" t="str">
        <f>IF(A1199="","",IF(HOUR(A1199)&lt;StartHour,StartHour,IF(HOUR(A1199)&gt;FinishHour,FinishHour,HOUR(A1199))))</f>
        <v/>
      </c>
      <c r="H1199" s="3" t="str">
        <f t="shared" si="95"/>
        <v/>
      </c>
      <c r="I1199" s="33" t="e">
        <f>IF(OR(A1199="",B1199=""),NA(),MAX(0,IF(A1199-B1199=0,SameDayCycleTimeSettingValue,(A1199-B1199) *24)))</f>
        <v>#N/A</v>
      </c>
      <c r="J1199" s="33" t="e">
        <f>IF(OR(A1199="",B1199=""),NA(),MAX(0,IF(A1199-B1199=0,SameDayCycleTimeSettingValue,((A1199-B1199) *24)-(INT((A1199-B1199)) * (24-(FinishHour-StartHour))))))</f>
        <v>#N/A</v>
      </c>
      <c r="K1199" s="3" t="e">
        <f ca="1">IF(OR(A1199&lt;&gt;"",B1199=""),NA(),MAX(0,IF(_xlfn.DAYS(NOW(),B1199)=0,SameDayCycleTimeSettingValue,_xlfn.DAYS(NOW(),B1199))))</f>
        <v>#N/A</v>
      </c>
    </row>
    <row r="1200" spans="1:11" x14ac:dyDescent="0.25">
      <c r="A1200" s="32" t="str">
        <f>IF(AND(TRIM(INDEX(CompletedDateValues,ROW(A1200)))&lt;&gt;"",INDEX(CompletedDateValues,ROW(A1200))&gt;0),INDEX(CompletedDateValues,ROW(A1200)),"")</f>
        <v/>
      </c>
      <c r="B1200" s="32" t="str">
        <f>IF(AND(TRIM(INDEX(StartDateValues,ROW(A1200)))&lt;&gt;"",INDEX(StartDateValues,ROW(A1200))&gt;0),INDEX(StartDateValues,ROW(A1200)),"")</f>
        <v/>
      </c>
      <c r="C1200" s="22" t="str">
        <f t="shared" si="91"/>
        <v/>
      </c>
      <c r="D1200" s="3" t="str">
        <f t="shared" si="92"/>
        <v/>
      </c>
      <c r="E1200" s="3" t="str">
        <f t="shared" si="93"/>
        <v/>
      </c>
      <c r="F1200" s="3" t="str">
        <f t="shared" si="94"/>
        <v/>
      </c>
      <c r="G1200" s="3" t="str">
        <f>IF(A1200="","",IF(HOUR(A1200)&lt;StartHour,StartHour,IF(HOUR(A1200)&gt;FinishHour,FinishHour,HOUR(A1200))))</f>
        <v/>
      </c>
      <c r="H1200" s="3" t="str">
        <f t="shared" si="95"/>
        <v/>
      </c>
      <c r="I1200" s="33" t="e">
        <f>IF(OR(A1200="",B1200=""),NA(),MAX(0,IF(A1200-B1200=0,SameDayCycleTimeSettingValue,(A1200-B1200) *24)))</f>
        <v>#N/A</v>
      </c>
      <c r="J1200" s="33" t="e">
        <f>IF(OR(A1200="",B1200=""),NA(),MAX(0,IF(A1200-B1200=0,SameDayCycleTimeSettingValue,((A1200-B1200) *24)-(INT((A1200-B1200)) * (24-(FinishHour-StartHour))))))</f>
        <v>#N/A</v>
      </c>
      <c r="K1200" s="3" t="e">
        <f ca="1">IF(OR(A1200&lt;&gt;"",B1200=""),NA(),MAX(0,IF(_xlfn.DAYS(NOW(),B1200)=0,SameDayCycleTimeSettingValue,_xlfn.DAYS(NOW(),B1200))))</f>
        <v>#N/A</v>
      </c>
    </row>
    <row r="1201" spans="1:11" x14ac:dyDescent="0.25">
      <c r="A1201" s="32" t="str">
        <f>IF(AND(TRIM(INDEX(CompletedDateValues,ROW(A1201)))&lt;&gt;"",INDEX(CompletedDateValues,ROW(A1201))&gt;0),INDEX(CompletedDateValues,ROW(A1201)),"")</f>
        <v/>
      </c>
      <c r="B1201" s="32" t="str">
        <f>IF(AND(TRIM(INDEX(StartDateValues,ROW(A1201)))&lt;&gt;"",INDEX(StartDateValues,ROW(A1201))&gt;0),INDEX(StartDateValues,ROW(A1201)),"")</f>
        <v/>
      </c>
      <c r="C1201" s="22" t="str">
        <f t="shared" si="91"/>
        <v/>
      </c>
      <c r="D1201" s="3" t="str">
        <f t="shared" si="92"/>
        <v/>
      </c>
      <c r="E1201" s="3" t="str">
        <f t="shared" si="93"/>
        <v/>
      </c>
      <c r="F1201" s="3" t="str">
        <f t="shared" si="94"/>
        <v/>
      </c>
      <c r="G1201" s="3" t="str">
        <f>IF(A1201="","",IF(HOUR(A1201)&lt;StartHour,StartHour,IF(HOUR(A1201)&gt;FinishHour,FinishHour,HOUR(A1201))))</f>
        <v/>
      </c>
      <c r="H1201" s="3" t="str">
        <f t="shared" si="95"/>
        <v/>
      </c>
      <c r="I1201" s="33" t="e">
        <f>IF(OR(A1201="",B1201=""),NA(),MAX(0,IF(A1201-B1201=0,SameDayCycleTimeSettingValue,(A1201-B1201) *24)))</f>
        <v>#N/A</v>
      </c>
      <c r="J1201" s="33" t="e">
        <f>IF(OR(A1201="",B1201=""),NA(),MAX(0,IF(A1201-B1201=0,SameDayCycleTimeSettingValue,((A1201-B1201) *24)-(INT((A1201-B1201)) * (24-(FinishHour-StartHour))))))</f>
        <v>#N/A</v>
      </c>
      <c r="K1201" s="3" t="e">
        <f ca="1">IF(OR(A1201&lt;&gt;"",B1201=""),NA(),MAX(0,IF(_xlfn.DAYS(NOW(),B1201)=0,SameDayCycleTimeSettingValue,_xlfn.DAYS(NOW(),B1201))))</f>
        <v>#N/A</v>
      </c>
    </row>
    <row r="1202" spans="1:11" x14ac:dyDescent="0.25">
      <c r="A1202" s="32" t="str">
        <f>IF(AND(TRIM(INDEX(CompletedDateValues,ROW(A1202)))&lt;&gt;"",INDEX(CompletedDateValues,ROW(A1202))&gt;0),INDEX(CompletedDateValues,ROW(A1202)),"")</f>
        <v/>
      </c>
      <c r="B1202" s="32" t="str">
        <f>IF(AND(TRIM(INDEX(StartDateValues,ROW(A1202)))&lt;&gt;"",INDEX(StartDateValues,ROW(A1202))&gt;0),INDEX(StartDateValues,ROW(A1202)),"")</f>
        <v/>
      </c>
      <c r="C1202" s="22" t="str">
        <f t="shared" si="91"/>
        <v/>
      </c>
      <c r="D1202" s="3" t="str">
        <f t="shared" si="92"/>
        <v/>
      </c>
      <c r="E1202" s="3" t="str">
        <f t="shared" si="93"/>
        <v/>
      </c>
      <c r="F1202" s="3" t="str">
        <f t="shared" si="94"/>
        <v/>
      </c>
      <c r="G1202" s="3" t="str">
        <f>IF(A1202="","",IF(HOUR(A1202)&lt;StartHour,StartHour,IF(HOUR(A1202)&gt;FinishHour,FinishHour,HOUR(A1202))))</f>
        <v/>
      </c>
      <c r="H1202" s="3" t="str">
        <f t="shared" si="95"/>
        <v/>
      </c>
      <c r="I1202" s="33" t="e">
        <f>IF(OR(A1202="",B1202=""),NA(),MAX(0,IF(A1202-B1202=0,SameDayCycleTimeSettingValue,(A1202-B1202) *24)))</f>
        <v>#N/A</v>
      </c>
      <c r="J1202" s="33" t="e">
        <f>IF(OR(A1202="",B1202=""),NA(),MAX(0,IF(A1202-B1202=0,SameDayCycleTimeSettingValue,((A1202-B1202) *24)-(INT((A1202-B1202)) * (24-(FinishHour-StartHour))))))</f>
        <v>#N/A</v>
      </c>
      <c r="K1202" s="3" t="e">
        <f ca="1">IF(OR(A1202&lt;&gt;"",B1202=""),NA(),MAX(0,IF(_xlfn.DAYS(NOW(),B1202)=0,SameDayCycleTimeSettingValue,_xlfn.DAYS(NOW(),B1202))))</f>
        <v>#N/A</v>
      </c>
    </row>
    <row r="1203" spans="1:11" x14ac:dyDescent="0.25">
      <c r="A1203" s="32" t="str">
        <f>IF(AND(TRIM(INDEX(CompletedDateValues,ROW(A1203)))&lt;&gt;"",INDEX(CompletedDateValues,ROW(A1203))&gt;0),INDEX(CompletedDateValues,ROW(A1203)),"")</f>
        <v/>
      </c>
      <c r="B1203" s="32" t="str">
        <f>IF(AND(TRIM(INDEX(StartDateValues,ROW(A1203)))&lt;&gt;"",INDEX(StartDateValues,ROW(A1203))&gt;0),INDEX(StartDateValues,ROW(A1203)),"")</f>
        <v/>
      </c>
      <c r="C1203" s="22" t="str">
        <f t="shared" si="91"/>
        <v/>
      </c>
      <c r="D1203" s="3" t="str">
        <f t="shared" si="92"/>
        <v/>
      </c>
      <c r="E1203" s="3" t="str">
        <f t="shared" si="93"/>
        <v/>
      </c>
      <c r="F1203" s="3" t="str">
        <f t="shared" si="94"/>
        <v/>
      </c>
      <c r="G1203" s="3" t="str">
        <f>IF(A1203="","",IF(HOUR(A1203)&lt;StartHour,StartHour,IF(HOUR(A1203)&gt;FinishHour,FinishHour,HOUR(A1203))))</f>
        <v/>
      </c>
      <c r="H1203" s="3" t="str">
        <f t="shared" si="95"/>
        <v/>
      </c>
      <c r="I1203" s="33" t="e">
        <f>IF(OR(A1203="",B1203=""),NA(),MAX(0,IF(A1203-B1203=0,SameDayCycleTimeSettingValue,(A1203-B1203) *24)))</f>
        <v>#N/A</v>
      </c>
      <c r="J1203" s="33" t="e">
        <f>IF(OR(A1203="",B1203=""),NA(),MAX(0,IF(A1203-B1203=0,SameDayCycleTimeSettingValue,((A1203-B1203) *24)-(INT((A1203-B1203)) * (24-(FinishHour-StartHour))))))</f>
        <v>#N/A</v>
      </c>
      <c r="K1203" s="3" t="e">
        <f ca="1">IF(OR(A1203&lt;&gt;"",B1203=""),NA(),MAX(0,IF(_xlfn.DAYS(NOW(),B1203)=0,SameDayCycleTimeSettingValue,_xlfn.DAYS(NOW(),B1203))))</f>
        <v>#N/A</v>
      </c>
    </row>
    <row r="1204" spans="1:11" x14ac:dyDescent="0.25">
      <c r="A1204" s="32" t="str">
        <f>IF(AND(TRIM(INDEX(CompletedDateValues,ROW(A1204)))&lt;&gt;"",INDEX(CompletedDateValues,ROW(A1204))&gt;0),INDEX(CompletedDateValues,ROW(A1204)),"")</f>
        <v/>
      </c>
      <c r="B1204" s="32" t="str">
        <f>IF(AND(TRIM(INDEX(StartDateValues,ROW(A1204)))&lt;&gt;"",INDEX(StartDateValues,ROW(A1204))&gt;0),INDEX(StartDateValues,ROW(A1204)),"")</f>
        <v/>
      </c>
      <c r="C1204" s="22" t="str">
        <f t="shared" si="91"/>
        <v/>
      </c>
      <c r="D1204" s="3" t="str">
        <f t="shared" si="92"/>
        <v/>
      </c>
      <c r="E1204" s="3" t="str">
        <f t="shared" si="93"/>
        <v/>
      </c>
      <c r="F1204" s="3" t="str">
        <f t="shared" si="94"/>
        <v/>
      </c>
      <c r="G1204" s="3" t="str">
        <f>IF(A1204="","",IF(HOUR(A1204)&lt;StartHour,StartHour,IF(HOUR(A1204)&gt;FinishHour,FinishHour,HOUR(A1204))))</f>
        <v/>
      </c>
      <c r="H1204" s="3" t="str">
        <f t="shared" si="95"/>
        <v/>
      </c>
      <c r="I1204" s="33" t="e">
        <f>IF(OR(A1204="",B1204=""),NA(),MAX(0,IF(A1204-B1204=0,SameDayCycleTimeSettingValue,(A1204-B1204) *24)))</f>
        <v>#N/A</v>
      </c>
      <c r="J1204" s="33" t="e">
        <f>IF(OR(A1204="",B1204=""),NA(),MAX(0,IF(A1204-B1204=0,SameDayCycleTimeSettingValue,((A1204-B1204) *24)-(INT((A1204-B1204)) * (24-(FinishHour-StartHour))))))</f>
        <v>#N/A</v>
      </c>
      <c r="K1204" s="3" t="e">
        <f ca="1">IF(OR(A1204&lt;&gt;"",B1204=""),NA(),MAX(0,IF(_xlfn.DAYS(NOW(),B1204)=0,SameDayCycleTimeSettingValue,_xlfn.DAYS(NOW(),B1204))))</f>
        <v>#N/A</v>
      </c>
    </row>
    <row r="1205" spans="1:11" x14ac:dyDescent="0.25">
      <c r="A1205" s="32" t="str">
        <f>IF(AND(TRIM(INDEX(CompletedDateValues,ROW(A1205)))&lt;&gt;"",INDEX(CompletedDateValues,ROW(A1205))&gt;0),INDEX(CompletedDateValues,ROW(A1205)),"")</f>
        <v/>
      </c>
      <c r="B1205" s="32" t="str">
        <f>IF(AND(TRIM(INDEX(StartDateValues,ROW(A1205)))&lt;&gt;"",INDEX(StartDateValues,ROW(A1205))&gt;0),INDEX(StartDateValues,ROW(A1205)),"")</f>
        <v/>
      </c>
      <c r="C1205" s="22" t="str">
        <f t="shared" si="91"/>
        <v/>
      </c>
      <c r="D1205" s="3" t="str">
        <f t="shared" si="92"/>
        <v/>
      </c>
      <c r="E1205" s="3" t="str">
        <f t="shared" si="93"/>
        <v/>
      </c>
      <c r="F1205" s="3" t="str">
        <f t="shared" si="94"/>
        <v/>
      </c>
      <c r="G1205" s="3" t="str">
        <f>IF(A1205="","",IF(HOUR(A1205)&lt;StartHour,StartHour,IF(HOUR(A1205)&gt;FinishHour,FinishHour,HOUR(A1205))))</f>
        <v/>
      </c>
      <c r="H1205" s="3" t="str">
        <f t="shared" si="95"/>
        <v/>
      </c>
      <c r="I1205" s="33" t="e">
        <f>IF(OR(A1205="",B1205=""),NA(),MAX(0,IF(A1205-B1205=0,SameDayCycleTimeSettingValue,(A1205-B1205) *24)))</f>
        <v>#N/A</v>
      </c>
      <c r="J1205" s="33" t="e">
        <f>IF(OR(A1205="",B1205=""),NA(),MAX(0,IF(A1205-B1205=0,SameDayCycleTimeSettingValue,((A1205-B1205) *24)-(INT((A1205-B1205)) * (24-(FinishHour-StartHour))))))</f>
        <v>#N/A</v>
      </c>
      <c r="K1205" s="3" t="e">
        <f ca="1">IF(OR(A1205&lt;&gt;"",B1205=""),NA(),MAX(0,IF(_xlfn.DAYS(NOW(),B1205)=0,SameDayCycleTimeSettingValue,_xlfn.DAYS(NOW(),B1205))))</f>
        <v>#N/A</v>
      </c>
    </row>
    <row r="1206" spans="1:11" x14ac:dyDescent="0.25">
      <c r="A1206" s="32" t="str">
        <f>IF(AND(TRIM(INDEX(CompletedDateValues,ROW(A1206)))&lt;&gt;"",INDEX(CompletedDateValues,ROW(A1206))&gt;0),INDEX(CompletedDateValues,ROW(A1206)),"")</f>
        <v/>
      </c>
      <c r="B1206" s="32" t="str">
        <f>IF(AND(TRIM(INDEX(StartDateValues,ROW(A1206)))&lt;&gt;"",INDEX(StartDateValues,ROW(A1206))&gt;0),INDEX(StartDateValues,ROW(A1206)),"")</f>
        <v/>
      </c>
      <c r="C1206" s="22" t="str">
        <f t="shared" si="91"/>
        <v/>
      </c>
      <c r="D1206" s="3" t="str">
        <f t="shared" si="92"/>
        <v/>
      </c>
      <c r="E1206" s="3" t="str">
        <f t="shared" si="93"/>
        <v/>
      </c>
      <c r="F1206" s="3" t="str">
        <f t="shared" si="94"/>
        <v/>
      </c>
      <c r="G1206" s="3" t="str">
        <f>IF(A1206="","",IF(HOUR(A1206)&lt;StartHour,StartHour,IF(HOUR(A1206)&gt;FinishHour,FinishHour,HOUR(A1206))))</f>
        <v/>
      </c>
      <c r="H1206" s="3" t="str">
        <f t="shared" si="95"/>
        <v/>
      </c>
      <c r="I1206" s="33" t="e">
        <f>IF(OR(A1206="",B1206=""),NA(),MAX(0,IF(A1206-B1206=0,SameDayCycleTimeSettingValue,(A1206-B1206) *24)))</f>
        <v>#N/A</v>
      </c>
      <c r="J1206" s="33" t="e">
        <f>IF(OR(A1206="",B1206=""),NA(),MAX(0,IF(A1206-B1206=0,SameDayCycleTimeSettingValue,((A1206-B1206) *24)-(INT((A1206-B1206)) * (24-(FinishHour-StartHour))))))</f>
        <v>#N/A</v>
      </c>
      <c r="K1206" s="3" t="e">
        <f ca="1">IF(OR(A1206&lt;&gt;"",B1206=""),NA(),MAX(0,IF(_xlfn.DAYS(NOW(),B1206)=0,SameDayCycleTimeSettingValue,_xlfn.DAYS(NOW(),B1206))))</f>
        <v>#N/A</v>
      </c>
    </row>
    <row r="1207" spans="1:11" x14ac:dyDescent="0.25">
      <c r="A1207" s="32" t="str">
        <f>IF(AND(TRIM(INDEX(CompletedDateValues,ROW(A1207)))&lt;&gt;"",INDEX(CompletedDateValues,ROW(A1207))&gt;0),INDEX(CompletedDateValues,ROW(A1207)),"")</f>
        <v/>
      </c>
      <c r="B1207" s="32" t="str">
        <f>IF(AND(TRIM(INDEX(StartDateValues,ROW(A1207)))&lt;&gt;"",INDEX(StartDateValues,ROW(A1207))&gt;0),INDEX(StartDateValues,ROW(A1207)),"")</f>
        <v/>
      </c>
      <c r="C1207" s="22" t="str">
        <f t="shared" si="91"/>
        <v/>
      </c>
      <c r="D1207" s="3" t="str">
        <f t="shared" si="92"/>
        <v/>
      </c>
      <c r="E1207" s="3" t="str">
        <f t="shared" si="93"/>
        <v/>
      </c>
      <c r="F1207" s="3" t="str">
        <f t="shared" si="94"/>
        <v/>
      </c>
      <c r="G1207" s="3" t="str">
        <f>IF(A1207="","",IF(HOUR(A1207)&lt;StartHour,StartHour,IF(HOUR(A1207)&gt;FinishHour,FinishHour,HOUR(A1207))))</f>
        <v/>
      </c>
      <c r="H1207" s="3" t="str">
        <f t="shared" si="95"/>
        <v/>
      </c>
      <c r="I1207" s="33" t="e">
        <f>IF(OR(A1207="",B1207=""),NA(),MAX(0,IF(A1207-B1207=0,SameDayCycleTimeSettingValue,(A1207-B1207) *24)))</f>
        <v>#N/A</v>
      </c>
      <c r="J1207" s="33" t="e">
        <f>IF(OR(A1207="",B1207=""),NA(),MAX(0,IF(A1207-B1207=0,SameDayCycleTimeSettingValue,((A1207-B1207) *24)-(INT((A1207-B1207)) * (24-(FinishHour-StartHour))))))</f>
        <v>#N/A</v>
      </c>
      <c r="K1207" s="3" t="e">
        <f ca="1">IF(OR(A1207&lt;&gt;"",B1207=""),NA(),MAX(0,IF(_xlfn.DAYS(NOW(),B1207)=0,SameDayCycleTimeSettingValue,_xlfn.DAYS(NOW(),B1207))))</f>
        <v>#N/A</v>
      </c>
    </row>
    <row r="1208" spans="1:11" x14ac:dyDescent="0.25">
      <c r="A1208" s="32" t="str">
        <f>IF(AND(TRIM(INDEX(CompletedDateValues,ROW(A1208)))&lt;&gt;"",INDEX(CompletedDateValues,ROW(A1208))&gt;0),INDEX(CompletedDateValues,ROW(A1208)),"")</f>
        <v/>
      </c>
      <c r="B1208" s="32" t="str">
        <f>IF(AND(TRIM(INDEX(StartDateValues,ROW(A1208)))&lt;&gt;"",INDEX(StartDateValues,ROW(A1208))&gt;0),INDEX(StartDateValues,ROW(A1208)),"")</f>
        <v/>
      </c>
      <c r="C1208" s="22" t="str">
        <f t="shared" si="91"/>
        <v/>
      </c>
      <c r="D1208" s="3" t="str">
        <f t="shared" si="92"/>
        <v/>
      </c>
      <c r="E1208" s="3" t="str">
        <f t="shared" si="93"/>
        <v/>
      </c>
      <c r="F1208" s="3" t="str">
        <f t="shared" si="94"/>
        <v/>
      </c>
      <c r="G1208" s="3" t="str">
        <f>IF(A1208="","",IF(HOUR(A1208)&lt;StartHour,StartHour,IF(HOUR(A1208)&gt;FinishHour,FinishHour,HOUR(A1208))))</f>
        <v/>
      </c>
      <c r="H1208" s="3" t="str">
        <f t="shared" si="95"/>
        <v/>
      </c>
      <c r="I1208" s="33" t="e">
        <f>IF(OR(A1208="",B1208=""),NA(),MAX(0,IF(A1208-B1208=0,SameDayCycleTimeSettingValue,(A1208-B1208) *24)))</f>
        <v>#N/A</v>
      </c>
      <c r="J1208" s="33" t="e">
        <f>IF(OR(A1208="",B1208=""),NA(),MAX(0,IF(A1208-B1208=0,SameDayCycleTimeSettingValue,((A1208-B1208) *24)-(INT((A1208-B1208)) * (24-(FinishHour-StartHour))))))</f>
        <v>#N/A</v>
      </c>
      <c r="K1208" s="3" t="e">
        <f ca="1">IF(OR(A1208&lt;&gt;"",B1208=""),NA(),MAX(0,IF(_xlfn.DAYS(NOW(),B1208)=0,SameDayCycleTimeSettingValue,_xlfn.DAYS(NOW(),B1208))))</f>
        <v>#N/A</v>
      </c>
    </row>
    <row r="1209" spans="1:11" x14ac:dyDescent="0.25">
      <c r="A1209" s="32" t="str">
        <f>IF(AND(TRIM(INDEX(CompletedDateValues,ROW(A1209)))&lt;&gt;"",INDEX(CompletedDateValues,ROW(A1209))&gt;0),INDEX(CompletedDateValues,ROW(A1209)),"")</f>
        <v/>
      </c>
      <c r="B1209" s="32" t="str">
        <f>IF(AND(TRIM(INDEX(StartDateValues,ROW(A1209)))&lt;&gt;"",INDEX(StartDateValues,ROW(A1209))&gt;0),INDEX(StartDateValues,ROW(A1209)),"")</f>
        <v/>
      </c>
      <c r="C1209" s="22" t="str">
        <f t="shared" si="91"/>
        <v/>
      </c>
      <c r="D1209" s="3" t="str">
        <f t="shared" si="92"/>
        <v/>
      </c>
      <c r="E1209" s="3" t="str">
        <f t="shared" si="93"/>
        <v/>
      </c>
      <c r="F1209" s="3" t="str">
        <f t="shared" si="94"/>
        <v/>
      </c>
      <c r="G1209" s="3" t="str">
        <f>IF(A1209="","",IF(HOUR(A1209)&lt;StartHour,StartHour,IF(HOUR(A1209)&gt;FinishHour,FinishHour,HOUR(A1209))))</f>
        <v/>
      </c>
      <c r="H1209" s="3" t="str">
        <f t="shared" si="95"/>
        <v/>
      </c>
      <c r="I1209" s="33" t="e">
        <f>IF(OR(A1209="",B1209=""),NA(),MAX(0,IF(A1209-B1209=0,SameDayCycleTimeSettingValue,(A1209-B1209) *24)))</f>
        <v>#N/A</v>
      </c>
      <c r="J1209" s="33" t="e">
        <f>IF(OR(A1209="",B1209=""),NA(),MAX(0,IF(A1209-B1209=0,SameDayCycleTimeSettingValue,((A1209-B1209) *24)-(INT((A1209-B1209)) * (24-(FinishHour-StartHour))))))</f>
        <v>#N/A</v>
      </c>
      <c r="K1209" s="3" t="e">
        <f ca="1">IF(OR(A1209&lt;&gt;"",B1209=""),NA(),MAX(0,IF(_xlfn.DAYS(NOW(),B1209)=0,SameDayCycleTimeSettingValue,_xlfn.DAYS(NOW(),B1209))))</f>
        <v>#N/A</v>
      </c>
    </row>
    <row r="1210" spans="1:11" x14ac:dyDescent="0.25">
      <c r="A1210" s="32" t="str">
        <f>IF(AND(TRIM(INDEX(CompletedDateValues,ROW(A1210)))&lt;&gt;"",INDEX(CompletedDateValues,ROW(A1210))&gt;0),INDEX(CompletedDateValues,ROW(A1210)),"")</f>
        <v/>
      </c>
      <c r="B1210" s="32" t="str">
        <f>IF(AND(TRIM(INDEX(StartDateValues,ROW(A1210)))&lt;&gt;"",INDEX(StartDateValues,ROW(A1210))&gt;0),INDEX(StartDateValues,ROW(A1210)),"")</f>
        <v/>
      </c>
      <c r="C1210" s="22" t="str">
        <f t="shared" si="91"/>
        <v/>
      </c>
      <c r="D1210" s="3" t="str">
        <f t="shared" si="92"/>
        <v/>
      </c>
      <c r="E1210" s="3" t="str">
        <f t="shared" si="93"/>
        <v/>
      </c>
      <c r="F1210" s="3" t="str">
        <f t="shared" si="94"/>
        <v/>
      </c>
      <c r="G1210" s="3" t="str">
        <f>IF(A1210="","",IF(HOUR(A1210)&lt;StartHour,StartHour,IF(HOUR(A1210)&gt;FinishHour,FinishHour,HOUR(A1210))))</f>
        <v/>
      </c>
      <c r="H1210" s="3" t="str">
        <f t="shared" si="95"/>
        <v/>
      </c>
      <c r="I1210" s="33" t="e">
        <f>IF(OR(A1210="",B1210=""),NA(),MAX(0,IF(A1210-B1210=0,SameDayCycleTimeSettingValue,(A1210-B1210) *24)))</f>
        <v>#N/A</v>
      </c>
      <c r="J1210" s="33" t="e">
        <f>IF(OR(A1210="",B1210=""),NA(),MAX(0,IF(A1210-B1210=0,SameDayCycleTimeSettingValue,((A1210-B1210) *24)-(INT((A1210-B1210)) * (24-(FinishHour-StartHour))))))</f>
        <v>#N/A</v>
      </c>
      <c r="K1210" s="3" t="e">
        <f ca="1">IF(OR(A1210&lt;&gt;"",B1210=""),NA(),MAX(0,IF(_xlfn.DAYS(NOW(),B1210)=0,SameDayCycleTimeSettingValue,_xlfn.DAYS(NOW(),B1210))))</f>
        <v>#N/A</v>
      </c>
    </row>
    <row r="1211" spans="1:11" x14ac:dyDescent="0.25">
      <c r="A1211" s="32" t="str">
        <f>IF(AND(TRIM(INDEX(CompletedDateValues,ROW(A1211)))&lt;&gt;"",INDEX(CompletedDateValues,ROW(A1211))&gt;0),INDEX(CompletedDateValues,ROW(A1211)),"")</f>
        <v/>
      </c>
      <c r="B1211" s="32" t="str">
        <f>IF(AND(TRIM(INDEX(StartDateValues,ROW(A1211)))&lt;&gt;"",INDEX(StartDateValues,ROW(A1211))&gt;0),INDEX(StartDateValues,ROW(A1211)),"")</f>
        <v/>
      </c>
      <c r="C1211" s="22" t="str">
        <f t="shared" si="91"/>
        <v/>
      </c>
      <c r="D1211" s="3" t="str">
        <f t="shared" si="92"/>
        <v/>
      </c>
      <c r="E1211" s="3" t="str">
        <f t="shared" si="93"/>
        <v/>
      </c>
      <c r="F1211" s="3" t="str">
        <f t="shared" si="94"/>
        <v/>
      </c>
      <c r="G1211" s="3" t="str">
        <f>IF(A1211="","",IF(HOUR(A1211)&lt;StartHour,StartHour,IF(HOUR(A1211)&gt;FinishHour,FinishHour,HOUR(A1211))))</f>
        <v/>
      </c>
      <c r="H1211" s="3" t="str">
        <f t="shared" si="95"/>
        <v/>
      </c>
      <c r="I1211" s="33" t="e">
        <f>IF(OR(A1211="",B1211=""),NA(),MAX(0,IF(A1211-B1211=0,SameDayCycleTimeSettingValue,(A1211-B1211) *24)))</f>
        <v>#N/A</v>
      </c>
      <c r="J1211" s="33" t="e">
        <f>IF(OR(A1211="",B1211=""),NA(),MAX(0,IF(A1211-B1211=0,SameDayCycleTimeSettingValue,((A1211-B1211) *24)-(INT((A1211-B1211)) * (24-(FinishHour-StartHour))))))</f>
        <v>#N/A</v>
      </c>
      <c r="K1211" s="3" t="e">
        <f ca="1">IF(OR(A1211&lt;&gt;"",B1211=""),NA(),MAX(0,IF(_xlfn.DAYS(NOW(),B1211)=0,SameDayCycleTimeSettingValue,_xlfn.DAYS(NOW(),B1211))))</f>
        <v>#N/A</v>
      </c>
    </row>
    <row r="1212" spans="1:11" x14ac:dyDescent="0.25">
      <c r="A1212" s="32" t="str">
        <f>IF(AND(TRIM(INDEX(CompletedDateValues,ROW(A1212)))&lt;&gt;"",INDEX(CompletedDateValues,ROW(A1212))&gt;0),INDEX(CompletedDateValues,ROW(A1212)),"")</f>
        <v/>
      </c>
      <c r="B1212" s="32" t="str">
        <f>IF(AND(TRIM(INDEX(StartDateValues,ROW(A1212)))&lt;&gt;"",INDEX(StartDateValues,ROW(A1212))&gt;0),INDEX(StartDateValues,ROW(A1212)),"")</f>
        <v/>
      </c>
      <c r="C1212" s="22" t="str">
        <f t="shared" si="91"/>
        <v/>
      </c>
      <c r="D1212" s="3" t="str">
        <f t="shared" si="92"/>
        <v/>
      </c>
      <c r="E1212" s="3" t="str">
        <f t="shared" si="93"/>
        <v/>
      </c>
      <c r="F1212" s="3" t="str">
        <f t="shared" si="94"/>
        <v/>
      </c>
      <c r="G1212" s="3" t="str">
        <f>IF(A1212="","",IF(HOUR(A1212)&lt;StartHour,StartHour,IF(HOUR(A1212)&gt;FinishHour,FinishHour,HOUR(A1212))))</f>
        <v/>
      </c>
      <c r="H1212" s="3" t="str">
        <f t="shared" si="95"/>
        <v/>
      </c>
      <c r="I1212" s="33" t="e">
        <f>IF(OR(A1212="",B1212=""),NA(),MAX(0,IF(A1212-B1212=0,SameDayCycleTimeSettingValue,(A1212-B1212) *24)))</f>
        <v>#N/A</v>
      </c>
      <c r="J1212" s="33" t="e">
        <f>IF(OR(A1212="",B1212=""),NA(),MAX(0,IF(A1212-B1212=0,SameDayCycleTimeSettingValue,((A1212-B1212) *24)-(INT((A1212-B1212)) * (24-(FinishHour-StartHour))))))</f>
        <v>#N/A</v>
      </c>
      <c r="K1212" s="3" t="e">
        <f ca="1">IF(OR(A1212&lt;&gt;"",B1212=""),NA(),MAX(0,IF(_xlfn.DAYS(NOW(),B1212)=0,SameDayCycleTimeSettingValue,_xlfn.DAYS(NOW(),B1212))))</f>
        <v>#N/A</v>
      </c>
    </row>
    <row r="1213" spans="1:11" x14ac:dyDescent="0.25">
      <c r="A1213" s="32" t="str">
        <f>IF(AND(TRIM(INDEX(CompletedDateValues,ROW(A1213)))&lt;&gt;"",INDEX(CompletedDateValues,ROW(A1213))&gt;0),INDEX(CompletedDateValues,ROW(A1213)),"")</f>
        <v/>
      </c>
      <c r="B1213" s="32" t="str">
        <f>IF(AND(TRIM(INDEX(StartDateValues,ROW(A1213)))&lt;&gt;"",INDEX(StartDateValues,ROW(A1213))&gt;0),INDEX(StartDateValues,ROW(A1213)),"")</f>
        <v/>
      </c>
      <c r="C1213" s="22" t="str">
        <f t="shared" si="91"/>
        <v/>
      </c>
      <c r="D1213" s="3" t="str">
        <f t="shared" si="92"/>
        <v/>
      </c>
      <c r="E1213" s="3" t="str">
        <f t="shared" si="93"/>
        <v/>
      </c>
      <c r="F1213" s="3" t="str">
        <f t="shared" si="94"/>
        <v/>
      </c>
      <c r="G1213" s="3" t="str">
        <f>IF(A1213="","",IF(HOUR(A1213)&lt;StartHour,StartHour,IF(HOUR(A1213)&gt;FinishHour,FinishHour,HOUR(A1213))))</f>
        <v/>
      </c>
      <c r="H1213" s="3" t="str">
        <f t="shared" si="95"/>
        <v/>
      </c>
      <c r="I1213" s="33" t="e">
        <f>IF(OR(A1213="",B1213=""),NA(),MAX(0,IF(A1213-B1213=0,SameDayCycleTimeSettingValue,(A1213-B1213) *24)))</f>
        <v>#N/A</v>
      </c>
      <c r="J1213" s="33" t="e">
        <f>IF(OR(A1213="",B1213=""),NA(),MAX(0,IF(A1213-B1213=0,SameDayCycleTimeSettingValue,((A1213-B1213) *24)-(INT((A1213-B1213)) * (24-(FinishHour-StartHour))))))</f>
        <v>#N/A</v>
      </c>
      <c r="K1213" s="3" t="e">
        <f ca="1">IF(OR(A1213&lt;&gt;"",B1213=""),NA(),MAX(0,IF(_xlfn.DAYS(NOW(),B1213)=0,SameDayCycleTimeSettingValue,_xlfn.DAYS(NOW(),B1213))))</f>
        <v>#N/A</v>
      </c>
    </row>
    <row r="1214" spans="1:11" x14ac:dyDescent="0.25">
      <c r="A1214" s="32" t="str">
        <f>IF(AND(TRIM(INDEX(CompletedDateValues,ROW(A1214)))&lt;&gt;"",INDEX(CompletedDateValues,ROW(A1214))&gt;0),INDEX(CompletedDateValues,ROW(A1214)),"")</f>
        <v/>
      </c>
      <c r="B1214" s="32" t="str">
        <f>IF(AND(TRIM(INDEX(StartDateValues,ROW(A1214)))&lt;&gt;"",INDEX(StartDateValues,ROW(A1214))&gt;0),INDEX(StartDateValues,ROW(A1214)),"")</f>
        <v/>
      </c>
      <c r="C1214" s="22" t="str">
        <f t="shared" si="91"/>
        <v/>
      </c>
      <c r="D1214" s="3" t="str">
        <f t="shared" si="92"/>
        <v/>
      </c>
      <c r="E1214" s="3" t="str">
        <f t="shared" si="93"/>
        <v/>
      </c>
      <c r="F1214" s="3" t="str">
        <f t="shared" si="94"/>
        <v/>
      </c>
      <c r="G1214" s="3" t="str">
        <f>IF(A1214="","",IF(HOUR(A1214)&lt;StartHour,StartHour,IF(HOUR(A1214)&gt;FinishHour,FinishHour,HOUR(A1214))))</f>
        <v/>
      </c>
      <c r="H1214" s="3" t="str">
        <f t="shared" si="95"/>
        <v/>
      </c>
      <c r="I1214" s="33" t="e">
        <f>IF(OR(A1214="",B1214=""),NA(),MAX(0,IF(A1214-B1214=0,SameDayCycleTimeSettingValue,(A1214-B1214) *24)))</f>
        <v>#N/A</v>
      </c>
      <c r="J1214" s="33" t="e">
        <f>IF(OR(A1214="",B1214=""),NA(),MAX(0,IF(A1214-B1214=0,SameDayCycleTimeSettingValue,((A1214-B1214) *24)-(INT((A1214-B1214)) * (24-(FinishHour-StartHour))))))</f>
        <v>#N/A</v>
      </c>
      <c r="K1214" s="3" t="e">
        <f ca="1">IF(OR(A1214&lt;&gt;"",B1214=""),NA(),MAX(0,IF(_xlfn.DAYS(NOW(),B1214)=0,SameDayCycleTimeSettingValue,_xlfn.DAYS(NOW(),B1214))))</f>
        <v>#N/A</v>
      </c>
    </row>
    <row r="1215" spans="1:11" x14ac:dyDescent="0.25">
      <c r="A1215" s="32" t="str">
        <f>IF(AND(TRIM(INDEX(CompletedDateValues,ROW(A1215)))&lt;&gt;"",INDEX(CompletedDateValues,ROW(A1215))&gt;0),INDEX(CompletedDateValues,ROW(A1215)),"")</f>
        <v/>
      </c>
      <c r="B1215" s="32" t="str">
        <f>IF(AND(TRIM(INDEX(StartDateValues,ROW(A1215)))&lt;&gt;"",INDEX(StartDateValues,ROW(A1215))&gt;0),INDEX(StartDateValues,ROW(A1215)),"")</f>
        <v/>
      </c>
      <c r="C1215" s="22" t="str">
        <f t="shared" si="91"/>
        <v/>
      </c>
      <c r="D1215" s="3" t="str">
        <f t="shared" si="92"/>
        <v/>
      </c>
      <c r="E1215" s="3" t="str">
        <f t="shared" si="93"/>
        <v/>
      </c>
      <c r="F1215" s="3" t="str">
        <f t="shared" si="94"/>
        <v/>
      </c>
      <c r="G1215" s="3" t="str">
        <f>IF(A1215="","",IF(HOUR(A1215)&lt;StartHour,StartHour,IF(HOUR(A1215)&gt;FinishHour,FinishHour,HOUR(A1215))))</f>
        <v/>
      </c>
      <c r="H1215" s="3" t="str">
        <f t="shared" si="95"/>
        <v/>
      </c>
      <c r="I1215" s="33" t="e">
        <f>IF(OR(A1215="",B1215=""),NA(),MAX(0,IF(A1215-B1215=0,SameDayCycleTimeSettingValue,(A1215-B1215) *24)))</f>
        <v>#N/A</v>
      </c>
      <c r="J1215" s="33" t="e">
        <f>IF(OR(A1215="",B1215=""),NA(),MAX(0,IF(A1215-B1215=0,SameDayCycleTimeSettingValue,((A1215-B1215) *24)-(INT((A1215-B1215)) * (24-(FinishHour-StartHour))))))</f>
        <v>#N/A</v>
      </c>
      <c r="K1215" s="3" t="e">
        <f ca="1">IF(OR(A1215&lt;&gt;"",B1215=""),NA(),MAX(0,IF(_xlfn.DAYS(NOW(),B1215)=0,SameDayCycleTimeSettingValue,_xlfn.DAYS(NOW(),B1215))))</f>
        <v>#N/A</v>
      </c>
    </row>
    <row r="1216" spans="1:11" x14ac:dyDescent="0.25">
      <c r="A1216" s="32" t="str">
        <f>IF(AND(TRIM(INDEX(CompletedDateValues,ROW(A1216)))&lt;&gt;"",INDEX(CompletedDateValues,ROW(A1216))&gt;0),INDEX(CompletedDateValues,ROW(A1216)),"")</f>
        <v/>
      </c>
      <c r="B1216" s="32" t="str">
        <f>IF(AND(TRIM(INDEX(StartDateValues,ROW(A1216)))&lt;&gt;"",INDEX(StartDateValues,ROW(A1216))&gt;0),INDEX(StartDateValues,ROW(A1216)),"")</f>
        <v/>
      </c>
      <c r="C1216" s="22" t="str">
        <f t="shared" si="91"/>
        <v/>
      </c>
      <c r="D1216" s="3" t="str">
        <f t="shared" si="92"/>
        <v/>
      </c>
      <c r="E1216" s="3" t="str">
        <f t="shared" si="93"/>
        <v/>
      </c>
      <c r="F1216" s="3" t="str">
        <f t="shared" si="94"/>
        <v/>
      </c>
      <c r="G1216" s="3" t="str">
        <f>IF(A1216="","",IF(HOUR(A1216)&lt;StartHour,StartHour,IF(HOUR(A1216)&gt;FinishHour,FinishHour,HOUR(A1216))))</f>
        <v/>
      </c>
      <c r="H1216" s="3" t="str">
        <f t="shared" si="95"/>
        <v/>
      </c>
      <c r="I1216" s="33" t="e">
        <f>IF(OR(A1216="",B1216=""),NA(),MAX(0,IF(A1216-B1216=0,SameDayCycleTimeSettingValue,(A1216-B1216) *24)))</f>
        <v>#N/A</v>
      </c>
      <c r="J1216" s="33" t="e">
        <f>IF(OR(A1216="",B1216=""),NA(),MAX(0,IF(A1216-B1216=0,SameDayCycleTimeSettingValue,((A1216-B1216) *24)-(INT((A1216-B1216)) * (24-(FinishHour-StartHour))))))</f>
        <v>#N/A</v>
      </c>
      <c r="K1216" s="3" t="e">
        <f ca="1">IF(OR(A1216&lt;&gt;"",B1216=""),NA(),MAX(0,IF(_xlfn.DAYS(NOW(),B1216)=0,SameDayCycleTimeSettingValue,_xlfn.DAYS(NOW(),B1216))))</f>
        <v>#N/A</v>
      </c>
    </row>
    <row r="1217" spans="1:11" x14ac:dyDescent="0.25">
      <c r="A1217" s="32" t="str">
        <f>IF(AND(TRIM(INDEX(CompletedDateValues,ROW(A1217)))&lt;&gt;"",INDEX(CompletedDateValues,ROW(A1217))&gt;0),INDEX(CompletedDateValues,ROW(A1217)),"")</f>
        <v/>
      </c>
      <c r="B1217" s="32" t="str">
        <f>IF(AND(TRIM(INDEX(StartDateValues,ROW(A1217)))&lt;&gt;"",INDEX(StartDateValues,ROW(A1217))&gt;0),INDEX(StartDateValues,ROW(A1217)),"")</f>
        <v/>
      </c>
      <c r="C1217" s="22" t="str">
        <f t="shared" si="91"/>
        <v/>
      </c>
      <c r="D1217" s="3" t="str">
        <f t="shared" si="92"/>
        <v/>
      </c>
      <c r="E1217" s="3" t="str">
        <f t="shared" si="93"/>
        <v/>
      </c>
      <c r="F1217" s="3" t="str">
        <f t="shared" si="94"/>
        <v/>
      </c>
      <c r="G1217" s="3" t="str">
        <f>IF(A1217="","",IF(HOUR(A1217)&lt;StartHour,StartHour,IF(HOUR(A1217)&gt;FinishHour,FinishHour,HOUR(A1217))))</f>
        <v/>
      </c>
      <c r="H1217" s="3" t="str">
        <f t="shared" si="95"/>
        <v/>
      </c>
      <c r="I1217" s="33" t="e">
        <f>IF(OR(A1217="",B1217=""),NA(),MAX(0,IF(A1217-B1217=0,SameDayCycleTimeSettingValue,(A1217-B1217) *24)))</f>
        <v>#N/A</v>
      </c>
      <c r="J1217" s="33" t="e">
        <f>IF(OR(A1217="",B1217=""),NA(),MAX(0,IF(A1217-B1217=0,SameDayCycleTimeSettingValue,((A1217-B1217) *24)-(INT((A1217-B1217)) * (24-(FinishHour-StartHour))))))</f>
        <v>#N/A</v>
      </c>
      <c r="K1217" s="3" t="e">
        <f ca="1">IF(OR(A1217&lt;&gt;"",B1217=""),NA(),MAX(0,IF(_xlfn.DAYS(NOW(),B1217)=0,SameDayCycleTimeSettingValue,_xlfn.DAYS(NOW(),B1217))))</f>
        <v>#N/A</v>
      </c>
    </row>
    <row r="1218" spans="1:11" x14ac:dyDescent="0.25">
      <c r="A1218" s="32" t="str">
        <f>IF(AND(TRIM(INDEX(CompletedDateValues,ROW(A1218)))&lt;&gt;"",INDEX(CompletedDateValues,ROW(A1218))&gt;0),INDEX(CompletedDateValues,ROW(A1218)),"")</f>
        <v/>
      </c>
      <c r="B1218" s="32" t="str">
        <f>IF(AND(TRIM(INDEX(StartDateValues,ROW(A1218)))&lt;&gt;"",INDEX(StartDateValues,ROW(A1218))&gt;0),INDEX(StartDateValues,ROW(A1218)),"")</f>
        <v/>
      </c>
      <c r="C1218" s="22" t="str">
        <f t="shared" si="91"/>
        <v/>
      </c>
      <c r="D1218" s="3" t="str">
        <f t="shared" si="92"/>
        <v/>
      </c>
      <c r="E1218" s="3" t="str">
        <f t="shared" si="93"/>
        <v/>
      </c>
      <c r="F1218" s="3" t="str">
        <f t="shared" si="94"/>
        <v/>
      </c>
      <c r="G1218" s="3" t="str">
        <f>IF(A1218="","",IF(HOUR(A1218)&lt;StartHour,StartHour,IF(HOUR(A1218)&gt;FinishHour,FinishHour,HOUR(A1218))))</f>
        <v/>
      </c>
      <c r="H1218" s="3" t="str">
        <f t="shared" si="95"/>
        <v/>
      </c>
      <c r="I1218" s="33" t="e">
        <f>IF(OR(A1218="",B1218=""),NA(),MAX(0,IF(A1218-B1218=0,SameDayCycleTimeSettingValue,(A1218-B1218) *24)))</f>
        <v>#N/A</v>
      </c>
      <c r="J1218" s="33" t="e">
        <f>IF(OR(A1218="",B1218=""),NA(),MAX(0,IF(A1218-B1218=0,SameDayCycleTimeSettingValue,((A1218-B1218) *24)-(INT((A1218-B1218)) * (24-(FinishHour-StartHour))))))</f>
        <v>#N/A</v>
      </c>
      <c r="K1218" s="3" t="e">
        <f ca="1">IF(OR(A1218&lt;&gt;"",B1218=""),NA(),MAX(0,IF(_xlfn.DAYS(NOW(),B1218)=0,SameDayCycleTimeSettingValue,_xlfn.DAYS(NOW(),B1218))))</f>
        <v>#N/A</v>
      </c>
    </row>
    <row r="1219" spans="1:11" x14ac:dyDescent="0.25">
      <c r="A1219" s="32" t="str">
        <f>IF(AND(TRIM(INDEX(CompletedDateValues,ROW(A1219)))&lt;&gt;"",INDEX(CompletedDateValues,ROW(A1219))&gt;0),INDEX(CompletedDateValues,ROW(A1219)),"")</f>
        <v/>
      </c>
      <c r="B1219" s="32" t="str">
        <f>IF(AND(TRIM(INDEX(StartDateValues,ROW(A1219)))&lt;&gt;"",INDEX(StartDateValues,ROW(A1219))&gt;0),INDEX(StartDateValues,ROW(A1219)),"")</f>
        <v/>
      </c>
      <c r="C1219" s="22" t="str">
        <f t="shared" ref="C1219:C1282" si="96">IF(AND(TRIM(INDEX(WorkTypeValues,ROW(A1219)))&lt;&gt;"",INDEX(WorkTypeValues,ROW(A1219))&gt;0),INDEX(WorkTypeValues,ROW(A1219)),"")</f>
        <v/>
      </c>
      <c r="D1219" s="3" t="str">
        <f t="shared" ref="D1219:D1282" si="97">IF(A1219="", "",YEAR(A1219))</f>
        <v/>
      </c>
      <c r="E1219" s="3" t="str">
        <f t="shared" ref="E1219:E1282" si="98">IF(A1219="","",MONTH(A1219))</f>
        <v/>
      </c>
      <c r="F1219" s="3" t="str">
        <f t="shared" ref="F1219:F1282" si="99">IF(A1219="","",DAY(A1219))</f>
        <v/>
      </c>
      <c r="G1219" s="3" t="str">
        <f>IF(A1219="","",IF(HOUR(A1219)&lt;StartHour,StartHour,IF(HOUR(A1219)&gt;FinishHour,FinishHour,HOUR(A1219))))</f>
        <v/>
      </c>
      <c r="H1219" s="3" t="str">
        <f t="shared" ref="H1219:H1282" si="100">IF(D1219="","",D1219&amp;"-"&amp;TEXT(E1219,"00") &amp;"-"&amp;TEXT(F1219,"00") &amp;"-"&amp;TEXT(G1219,"00"))</f>
        <v/>
      </c>
      <c r="I1219" s="33" t="e">
        <f>IF(OR(A1219="",B1219=""),NA(),MAX(0,IF(A1219-B1219=0,SameDayCycleTimeSettingValue,(A1219-B1219) *24)))</f>
        <v>#N/A</v>
      </c>
      <c r="J1219" s="33" t="e">
        <f>IF(OR(A1219="",B1219=""),NA(),MAX(0,IF(A1219-B1219=0,SameDayCycleTimeSettingValue,((A1219-B1219) *24)-(INT((A1219-B1219)) * (24-(FinishHour-StartHour))))))</f>
        <v>#N/A</v>
      </c>
      <c r="K1219" s="3" t="e">
        <f ca="1">IF(OR(A1219&lt;&gt;"",B1219=""),NA(),MAX(0,IF(_xlfn.DAYS(NOW(),B1219)=0,SameDayCycleTimeSettingValue,_xlfn.DAYS(NOW(),B1219))))</f>
        <v>#N/A</v>
      </c>
    </row>
    <row r="1220" spans="1:11" x14ac:dyDescent="0.25">
      <c r="A1220" s="32" t="str">
        <f>IF(AND(TRIM(INDEX(CompletedDateValues,ROW(A1220)))&lt;&gt;"",INDEX(CompletedDateValues,ROW(A1220))&gt;0),INDEX(CompletedDateValues,ROW(A1220)),"")</f>
        <v/>
      </c>
      <c r="B1220" s="32" t="str">
        <f>IF(AND(TRIM(INDEX(StartDateValues,ROW(A1220)))&lt;&gt;"",INDEX(StartDateValues,ROW(A1220))&gt;0),INDEX(StartDateValues,ROW(A1220)),"")</f>
        <v/>
      </c>
      <c r="C1220" s="22" t="str">
        <f t="shared" si="96"/>
        <v/>
      </c>
      <c r="D1220" s="3" t="str">
        <f t="shared" si="97"/>
        <v/>
      </c>
      <c r="E1220" s="3" t="str">
        <f t="shared" si="98"/>
        <v/>
      </c>
      <c r="F1220" s="3" t="str">
        <f t="shared" si="99"/>
        <v/>
      </c>
      <c r="G1220" s="3" t="str">
        <f>IF(A1220="","",IF(HOUR(A1220)&lt;StartHour,StartHour,IF(HOUR(A1220)&gt;FinishHour,FinishHour,HOUR(A1220))))</f>
        <v/>
      </c>
      <c r="H1220" s="3" t="str">
        <f t="shared" si="100"/>
        <v/>
      </c>
      <c r="I1220" s="33" t="e">
        <f>IF(OR(A1220="",B1220=""),NA(),MAX(0,IF(A1220-B1220=0,SameDayCycleTimeSettingValue,(A1220-B1220) *24)))</f>
        <v>#N/A</v>
      </c>
      <c r="J1220" s="33" t="e">
        <f>IF(OR(A1220="",B1220=""),NA(),MAX(0,IF(A1220-B1220=0,SameDayCycleTimeSettingValue,((A1220-B1220) *24)-(INT((A1220-B1220)) * (24-(FinishHour-StartHour))))))</f>
        <v>#N/A</v>
      </c>
      <c r="K1220" s="3" t="e">
        <f ca="1">IF(OR(A1220&lt;&gt;"",B1220=""),NA(),MAX(0,IF(_xlfn.DAYS(NOW(),B1220)=0,SameDayCycleTimeSettingValue,_xlfn.DAYS(NOW(),B1220))))</f>
        <v>#N/A</v>
      </c>
    </row>
    <row r="1221" spans="1:11" x14ac:dyDescent="0.25">
      <c r="A1221" s="32" t="str">
        <f>IF(AND(TRIM(INDEX(CompletedDateValues,ROW(A1221)))&lt;&gt;"",INDEX(CompletedDateValues,ROW(A1221))&gt;0),INDEX(CompletedDateValues,ROW(A1221)),"")</f>
        <v/>
      </c>
      <c r="B1221" s="32" t="str">
        <f>IF(AND(TRIM(INDEX(StartDateValues,ROW(A1221)))&lt;&gt;"",INDEX(StartDateValues,ROW(A1221))&gt;0),INDEX(StartDateValues,ROW(A1221)),"")</f>
        <v/>
      </c>
      <c r="C1221" s="22" t="str">
        <f t="shared" si="96"/>
        <v/>
      </c>
      <c r="D1221" s="3" t="str">
        <f t="shared" si="97"/>
        <v/>
      </c>
      <c r="E1221" s="3" t="str">
        <f t="shared" si="98"/>
        <v/>
      </c>
      <c r="F1221" s="3" t="str">
        <f t="shared" si="99"/>
        <v/>
      </c>
      <c r="G1221" s="3" t="str">
        <f>IF(A1221="","",IF(HOUR(A1221)&lt;StartHour,StartHour,IF(HOUR(A1221)&gt;FinishHour,FinishHour,HOUR(A1221))))</f>
        <v/>
      </c>
      <c r="H1221" s="3" t="str">
        <f t="shared" si="100"/>
        <v/>
      </c>
      <c r="I1221" s="33" t="e">
        <f>IF(OR(A1221="",B1221=""),NA(),MAX(0,IF(A1221-B1221=0,SameDayCycleTimeSettingValue,(A1221-B1221) *24)))</f>
        <v>#N/A</v>
      </c>
      <c r="J1221" s="33" t="e">
        <f>IF(OR(A1221="",B1221=""),NA(),MAX(0,IF(A1221-B1221=0,SameDayCycleTimeSettingValue,((A1221-B1221) *24)-(INT((A1221-B1221)) * (24-(FinishHour-StartHour))))))</f>
        <v>#N/A</v>
      </c>
      <c r="K1221" s="3" t="e">
        <f ca="1">IF(OR(A1221&lt;&gt;"",B1221=""),NA(),MAX(0,IF(_xlfn.DAYS(NOW(),B1221)=0,SameDayCycleTimeSettingValue,_xlfn.DAYS(NOW(),B1221))))</f>
        <v>#N/A</v>
      </c>
    </row>
    <row r="1222" spans="1:11" x14ac:dyDescent="0.25">
      <c r="A1222" s="32" t="str">
        <f>IF(AND(TRIM(INDEX(CompletedDateValues,ROW(A1222)))&lt;&gt;"",INDEX(CompletedDateValues,ROW(A1222))&gt;0),INDEX(CompletedDateValues,ROW(A1222)),"")</f>
        <v/>
      </c>
      <c r="B1222" s="32" t="str">
        <f>IF(AND(TRIM(INDEX(StartDateValues,ROW(A1222)))&lt;&gt;"",INDEX(StartDateValues,ROW(A1222))&gt;0),INDEX(StartDateValues,ROW(A1222)),"")</f>
        <v/>
      </c>
      <c r="C1222" s="22" t="str">
        <f t="shared" si="96"/>
        <v/>
      </c>
      <c r="D1222" s="3" t="str">
        <f t="shared" si="97"/>
        <v/>
      </c>
      <c r="E1222" s="3" t="str">
        <f t="shared" si="98"/>
        <v/>
      </c>
      <c r="F1222" s="3" t="str">
        <f t="shared" si="99"/>
        <v/>
      </c>
      <c r="G1222" s="3" t="str">
        <f>IF(A1222="","",IF(HOUR(A1222)&lt;StartHour,StartHour,IF(HOUR(A1222)&gt;FinishHour,FinishHour,HOUR(A1222))))</f>
        <v/>
      </c>
      <c r="H1222" s="3" t="str">
        <f t="shared" si="100"/>
        <v/>
      </c>
      <c r="I1222" s="33" t="e">
        <f>IF(OR(A1222="",B1222=""),NA(),MAX(0,IF(A1222-B1222=0,SameDayCycleTimeSettingValue,(A1222-B1222) *24)))</f>
        <v>#N/A</v>
      </c>
      <c r="J1222" s="33" t="e">
        <f>IF(OR(A1222="",B1222=""),NA(),MAX(0,IF(A1222-B1222=0,SameDayCycleTimeSettingValue,((A1222-B1222) *24)-(INT((A1222-B1222)) * (24-(FinishHour-StartHour))))))</f>
        <v>#N/A</v>
      </c>
      <c r="K1222" s="3" t="e">
        <f ca="1">IF(OR(A1222&lt;&gt;"",B1222=""),NA(),MAX(0,IF(_xlfn.DAYS(NOW(),B1222)=0,SameDayCycleTimeSettingValue,_xlfn.DAYS(NOW(),B1222))))</f>
        <v>#N/A</v>
      </c>
    </row>
    <row r="1223" spans="1:11" x14ac:dyDescent="0.25">
      <c r="A1223" s="32" t="str">
        <f>IF(AND(TRIM(INDEX(CompletedDateValues,ROW(A1223)))&lt;&gt;"",INDEX(CompletedDateValues,ROW(A1223))&gt;0),INDEX(CompletedDateValues,ROW(A1223)),"")</f>
        <v/>
      </c>
      <c r="B1223" s="32" t="str">
        <f>IF(AND(TRIM(INDEX(StartDateValues,ROW(A1223)))&lt;&gt;"",INDEX(StartDateValues,ROW(A1223))&gt;0),INDEX(StartDateValues,ROW(A1223)),"")</f>
        <v/>
      </c>
      <c r="C1223" s="22" t="str">
        <f t="shared" si="96"/>
        <v/>
      </c>
      <c r="D1223" s="3" t="str">
        <f t="shared" si="97"/>
        <v/>
      </c>
      <c r="E1223" s="3" t="str">
        <f t="shared" si="98"/>
        <v/>
      </c>
      <c r="F1223" s="3" t="str">
        <f t="shared" si="99"/>
        <v/>
      </c>
      <c r="G1223" s="3" t="str">
        <f>IF(A1223="","",IF(HOUR(A1223)&lt;StartHour,StartHour,IF(HOUR(A1223)&gt;FinishHour,FinishHour,HOUR(A1223))))</f>
        <v/>
      </c>
      <c r="H1223" s="3" t="str">
        <f t="shared" si="100"/>
        <v/>
      </c>
      <c r="I1223" s="33" t="e">
        <f>IF(OR(A1223="",B1223=""),NA(),MAX(0,IF(A1223-B1223=0,SameDayCycleTimeSettingValue,(A1223-B1223) *24)))</f>
        <v>#N/A</v>
      </c>
      <c r="J1223" s="33" t="e">
        <f>IF(OR(A1223="",B1223=""),NA(),MAX(0,IF(A1223-B1223=0,SameDayCycleTimeSettingValue,((A1223-B1223) *24)-(INT((A1223-B1223)) * (24-(FinishHour-StartHour))))))</f>
        <v>#N/A</v>
      </c>
      <c r="K1223" s="3" t="e">
        <f ca="1">IF(OR(A1223&lt;&gt;"",B1223=""),NA(),MAX(0,IF(_xlfn.DAYS(NOW(),B1223)=0,SameDayCycleTimeSettingValue,_xlfn.DAYS(NOW(),B1223))))</f>
        <v>#N/A</v>
      </c>
    </row>
    <row r="1224" spans="1:11" x14ac:dyDescent="0.25">
      <c r="A1224" s="32" t="str">
        <f>IF(AND(TRIM(INDEX(CompletedDateValues,ROW(A1224)))&lt;&gt;"",INDEX(CompletedDateValues,ROW(A1224))&gt;0),INDEX(CompletedDateValues,ROW(A1224)),"")</f>
        <v/>
      </c>
      <c r="B1224" s="32" t="str">
        <f>IF(AND(TRIM(INDEX(StartDateValues,ROW(A1224)))&lt;&gt;"",INDEX(StartDateValues,ROW(A1224))&gt;0),INDEX(StartDateValues,ROW(A1224)),"")</f>
        <v/>
      </c>
      <c r="C1224" s="22" t="str">
        <f t="shared" si="96"/>
        <v/>
      </c>
      <c r="D1224" s="3" t="str">
        <f t="shared" si="97"/>
        <v/>
      </c>
      <c r="E1224" s="3" t="str">
        <f t="shared" si="98"/>
        <v/>
      </c>
      <c r="F1224" s="3" t="str">
        <f t="shared" si="99"/>
        <v/>
      </c>
      <c r="G1224" s="3" t="str">
        <f>IF(A1224="","",IF(HOUR(A1224)&lt;StartHour,StartHour,IF(HOUR(A1224)&gt;FinishHour,FinishHour,HOUR(A1224))))</f>
        <v/>
      </c>
      <c r="H1224" s="3" t="str">
        <f t="shared" si="100"/>
        <v/>
      </c>
      <c r="I1224" s="33" t="e">
        <f>IF(OR(A1224="",B1224=""),NA(),MAX(0,IF(A1224-B1224=0,SameDayCycleTimeSettingValue,(A1224-B1224) *24)))</f>
        <v>#N/A</v>
      </c>
      <c r="J1224" s="33" t="e">
        <f>IF(OR(A1224="",B1224=""),NA(),MAX(0,IF(A1224-B1224=0,SameDayCycleTimeSettingValue,((A1224-B1224) *24)-(INT((A1224-B1224)) * (24-(FinishHour-StartHour))))))</f>
        <v>#N/A</v>
      </c>
      <c r="K1224" s="3" t="e">
        <f ca="1">IF(OR(A1224&lt;&gt;"",B1224=""),NA(),MAX(0,IF(_xlfn.DAYS(NOW(),B1224)=0,SameDayCycleTimeSettingValue,_xlfn.DAYS(NOW(),B1224))))</f>
        <v>#N/A</v>
      </c>
    </row>
    <row r="1225" spans="1:11" x14ac:dyDescent="0.25">
      <c r="A1225" s="32" t="str">
        <f>IF(AND(TRIM(INDEX(CompletedDateValues,ROW(A1225)))&lt;&gt;"",INDEX(CompletedDateValues,ROW(A1225))&gt;0),INDEX(CompletedDateValues,ROW(A1225)),"")</f>
        <v/>
      </c>
      <c r="B1225" s="32" t="str">
        <f>IF(AND(TRIM(INDEX(StartDateValues,ROW(A1225)))&lt;&gt;"",INDEX(StartDateValues,ROW(A1225))&gt;0),INDEX(StartDateValues,ROW(A1225)),"")</f>
        <v/>
      </c>
      <c r="C1225" s="22" t="str">
        <f t="shared" si="96"/>
        <v/>
      </c>
      <c r="D1225" s="3" t="str">
        <f t="shared" si="97"/>
        <v/>
      </c>
      <c r="E1225" s="3" t="str">
        <f t="shared" si="98"/>
        <v/>
      </c>
      <c r="F1225" s="3" t="str">
        <f t="shared" si="99"/>
        <v/>
      </c>
      <c r="G1225" s="3" t="str">
        <f>IF(A1225="","",IF(HOUR(A1225)&lt;StartHour,StartHour,IF(HOUR(A1225)&gt;FinishHour,FinishHour,HOUR(A1225))))</f>
        <v/>
      </c>
      <c r="H1225" s="3" t="str">
        <f t="shared" si="100"/>
        <v/>
      </c>
      <c r="I1225" s="33" t="e">
        <f>IF(OR(A1225="",B1225=""),NA(),MAX(0,IF(A1225-B1225=0,SameDayCycleTimeSettingValue,(A1225-B1225) *24)))</f>
        <v>#N/A</v>
      </c>
      <c r="J1225" s="33" t="e">
        <f>IF(OR(A1225="",B1225=""),NA(),MAX(0,IF(A1225-B1225=0,SameDayCycleTimeSettingValue,((A1225-B1225) *24)-(INT((A1225-B1225)) * (24-(FinishHour-StartHour))))))</f>
        <v>#N/A</v>
      </c>
      <c r="K1225" s="3" t="e">
        <f ca="1">IF(OR(A1225&lt;&gt;"",B1225=""),NA(),MAX(0,IF(_xlfn.DAYS(NOW(),B1225)=0,SameDayCycleTimeSettingValue,_xlfn.DAYS(NOW(),B1225))))</f>
        <v>#N/A</v>
      </c>
    </row>
    <row r="1226" spans="1:11" x14ac:dyDescent="0.25">
      <c r="A1226" s="32" t="str">
        <f>IF(AND(TRIM(INDEX(CompletedDateValues,ROW(A1226)))&lt;&gt;"",INDEX(CompletedDateValues,ROW(A1226))&gt;0),INDEX(CompletedDateValues,ROW(A1226)),"")</f>
        <v/>
      </c>
      <c r="B1226" s="32" t="str">
        <f>IF(AND(TRIM(INDEX(StartDateValues,ROW(A1226)))&lt;&gt;"",INDEX(StartDateValues,ROW(A1226))&gt;0),INDEX(StartDateValues,ROW(A1226)),"")</f>
        <v/>
      </c>
      <c r="C1226" s="22" t="str">
        <f t="shared" si="96"/>
        <v/>
      </c>
      <c r="D1226" s="3" t="str">
        <f t="shared" si="97"/>
        <v/>
      </c>
      <c r="E1226" s="3" t="str">
        <f t="shared" si="98"/>
        <v/>
      </c>
      <c r="F1226" s="3" t="str">
        <f t="shared" si="99"/>
        <v/>
      </c>
      <c r="G1226" s="3" t="str">
        <f>IF(A1226="","",IF(HOUR(A1226)&lt;StartHour,StartHour,IF(HOUR(A1226)&gt;FinishHour,FinishHour,HOUR(A1226))))</f>
        <v/>
      </c>
      <c r="H1226" s="3" t="str">
        <f t="shared" si="100"/>
        <v/>
      </c>
      <c r="I1226" s="33" t="e">
        <f>IF(OR(A1226="",B1226=""),NA(),MAX(0,IF(A1226-B1226=0,SameDayCycleTimeSettingValue,(A1226-B1226) *24)))</f>
        <v>#N/A</v>
      </c>
      <c r="J1226" s="33" t="e">
        <f>IF(OR(A1226="",B1226=""),NA(),MAX(0,IF(A1226-B1226=0,SameDayCycleTimeSettingValue,((A1226-B1226) *24)-(INT((A1226-B1226)) * (24-(FinishHour-StartHour))))))</f>
        <v>#N/A</v>
      </c>
      <c r="K1226" s="3" t="e">
        <f ca="1">IF(OR(A1226&lt;&gt;"",B1226=""),NA(),MAX(0,IF(_xlfn.DAYS(NOW(),B1226)=0,SameDayCycleTimeSettingValue,_xlfn.DAYS(NOW(),B1226))))</f>
        <v>#N/A</v>
      </c>
    </row>
    <row r="1227" spans="1:11" x14ac:dyDescent="0.25">
      <c r="A1227" s="32" t="str">
        <f>IF(AND(TRIM(INDEX(CompletedDateValues,ROW(A1227)))&lt;&gt;"",INDEX(CompletedDateValues,ROW(A1227))&gt;0),INDEX(CompletedDateValues,ROW(A1227)),"")</f>
        <v/>
      </c>
      <c r="B1227" s="32" t="str">
        <f>IF(AND(TRIM(INDEX(StartDateValues,ROW(A1227)))&lt;&gt;"",INDEX(StartDateValues,ROW(A1227))&gt;0),INDEX(StartDateValues,ROW(A1227)),"")</f>
        <v/>
      </c>
      <c r="C1227" s="22" t="str">
        <f t="shared" si="96"/>
        <v/>
      </c>
      <c r="D1227" s="3" t="str">
        <f t="shared" si="97"/>
        <v/>
      </c>
      <c r="E1227" s="3" t="str">
        <f t="shared" si="98"/>
        <v/>
      </c>
      <c r="F1227" s="3" t="str">
        <f t="shared" si="99"/>
        <v/>
      </c>
      <c r="G1227" s="3" t="str">
        <f>IF(A1227="","",IF(HOUR(A1227)&lt;StartHour,StartHour,IF(HOUR(A1227)&gt;FinishHour,FinishHour,HOUR(A1227))))</f>
        <v/>
      </c>
      <c r="H1227" s="3" t="str">
        <f t="shared" si="100"/>
        <v/>
      </c>
      <c r="I1227" s="33" t="e">
        <f>IF(OR(A1227="",B1227=""),NA(),MAX(0,IF(A1227-B1227=0,SameDayCycleTimeSettingValue,(A1227-B1227) *24)))</f>
        <v>#N/A</v>
      </c>
      <c r="J1227" s="33" t="e">
        <f>IF(OR(A1227="",B1227=""),NA(),MAX(0,IF(A1227-B1227=0,SameDayCycleTimeSettingValue,((A1227-B1227) *24)-(INT((A1227-B1227)) * (24-(FinishHour-StartHour))))))</f>
        <v>#N/A</v>
      </c>
      <c r="K1227" s="3" t="e">
        <f ca="1">IF(OR(A1227&lt;&gt;"",B1227=""),NA(),MAX(0,IF(_xlfn.DAYS(NOW(),B1227)=0,SameDayCycleTimeSettingValue,_xlfn.DAYS(NOW(),B1227))))</f>
        <v>#N/A</v>
      </c>
    </row>
    <row r="1228" spans="1:11" x14ac:dyDescent="0.25">
      <c r="A1228" s="32" t="str">
        <f>IF(AND(TRIM(INDEX(CompletedDateValues,ROW(A1228)))&lt;&gt;"",INDEX(CompletedDateValues,ROW(A1228))&gt;0),INDEX(CompletedDateValues,ROW(A1228)),"")</f>
        <v/>
      </c>
      <c r="B1228" s="32" t="str">
        <f>IF(AND(TRIM(INDEX(StartDateValues,ROW(A1228)))&lt;&gt;"",INDEX(StartDateValues,ROW(A1228))&gt;0),INDEX(StartDateValues,ROW(A1228)),"")</f>
        <v/>
      </c>
      <c r="C1228" s="22" t="str">
        <f t="shared" si="96"/>
        <v/>
      </c>
      <c r="D1228" s="3" t="str">
        <f t="shared" si="97"/>
        <v/>
      </c>
      <c r="E1228" s="3" t="str">
        <f t="shared" si="98"/>
        <v/>
      </c>
      <c r="F1228" s="3" t="str">
        <f t="shared" si="99"/>
        <v/>
      </c>
      <c r="G1228" s="3" t="str">
        <f>IF(A1228="","",IF(HOUR(A1228)&lt;StartHour,StartHour,IF(HOUR(A1228)&gt;FinishHour,FinishHour,HOUR(A1228))))</f>
        <v/>
      </c>
      <c r="H1228" s="3" t="str">
        <f t="shared" si="100"/>
        <v/>
      </c>
      <c r="I1228" s="33" t="e">
        <f>IF(OR(A1228="",B1228=""),NA(),MAX(0,IF(A1228-B1228=0,SameDayCycleTimeSettingValue,(A1228-B1228) *24)))</f>
        <v>#N/A</v>
      </c>
      <c r="J1228" s="33" t="e">
        <f>IF(OR(A1228="",B1228=""),NA(),MAX(0,IF(A1228-B1228=0,SameDayCycleTimeSettingValue,((A1228-B1228) *24)-(INT((A1228-B1228)) * (24-(FinishHour-StartHour))))))</f>
        <v>#N/A</v>
      </c>
      <c r="K1228" s="3" t="e">
        <f ca="1">IF(OR(A1228&lt;&gt;"",B1228=""),NA(),MAX(0,IF(_xlfn.DAYS(NOW(),B1228)=0,SameDayCycleTimeSettingValue,_xlfn.DAYS(NOW(),B1228))))</f>
        <v>#N/A</v>
      </c>
    </row>
    <row r="1229" spans="1:11" x14ac:dyDescent="0.25">
      <c r="A1229" s="32" t="str">
        <f>IF(AND(TRIM(INDEX(CompletedDateValues,ROW(A1229)))&lt;&gt;"",INDEX(CompletedDateValues,ROW(A1229))&gt;0),INDEX(CompletedDateValues,ROW(A1229)),"")</f>
        <v/>
      </c>
      <c r="B1229" s="32" t="str">
        <f>IF(AND(TRIM(INDEX(StartDateValues,ROW(A1229)))&lt;&gt;"",INDEX(StartDateValues,ROW(A1229))&gt;0),INDEX(StartDateValues,ROW(A1229)),"")</f>
        <v/>
      </c>
      <c r="C1229" s="22" t="str">
        <f t="shared" si="96"/>
        <v/>
      </c>
      <c r="D1229" s="3" t="str">
        <f t="shared" si="97"/>
        <v/>
      </c>
      <c r="E1229" s="3" t="str">
        <f t="shared" si="98"/>
        <v/>
      </c>
      <c r="F1229" s="3" t="str">
        <f t="shared" si="99"/>
        <v/>
      </c>
      <c r="G1229" s="3" t="str">
        <f>IF(A1229="","",IF(HOUR(A1229)&lt;StartHour,StartHour,IF(HOUR(A1229)&gt;FinishHour,FinishHour,HOUR(A1229))))</f>
        <v/>
      </c>
      <c r="H1229" s="3" t="str">
        <f t="shared" si="100"/>
        <v/>
      </c>
      <c r="I1229" s="33" t="e">
        <f>IF(OR(A1229="",B1229=""),NA(),MAX(0,IF(A1229-B1229=0,SameDayCycleTimeSettingValue,(A1229-B1229) *24)))</f>
        <v>#N/A</v>
      </c>
      <c r="J1229" s="33" t="e">
        <f>IF(OR(A1229="",B1229=""),NA(),MAX(0,IF(A1229-B1229=0,SameDayCycleTimeSettingValue,((A1229-B1229) *24)-(INT((A1229-B1229)) * (24-(FinishHour-StartHour))))))</f>
        <v>#N/A</v>
      </c>
      <c r="K1229" s="3" t="e">
        <f ca="1">IF(OR(A1229&lt;&gt;"",B1229=""),NA(),MAX(0,IF(_xlfn.DAYS(NOW(),B1229)=0,SameDayCycleTimeSettingValue,_xlfn.DAYS(NOW(),B1229))))</f>
        <v>#N/A</v>
      </c>
    </row>
    <row r="1230" spans="1:11" x14ac:dyDescent="0.25">
      <c r="A1230" s="32" t="str">
        <f>IF(AND(TRIM(INDEX(CompletedDateValues,ROW(A1230)))&lt;&gt;"",INDEX(CompletedDateValues,ROW(A1230))&gt;0),INDEX(CompletedDateValues,ROW(A1230)),"")</f>
        <v/>
      </c>
      <c r="B1230" s="32" t="str">
        <f>IF(AND(TRIM(INDEX(StartDateValues,ROW(A1230)))&lt;&gt;"",INDEX(StartDateValues,ROW(A1230))&gt;0),INDEX(StartDateValues,ROW(A1230)),"")</f>
        <v/>
      </c>
      <c r="C1230" s="22" t="str">
        <f t="shared" si="96"/>
        <v/>
      </c>
      <c r="D1230" s="3" t="str">
        <f t="shared" si="97"/>
        <v/>
      </c>
      <c r="E1230" s="3" t="str">
        <f t="shared" si="98"/>
        <v/>
      </c>
      <c r="F1230" s="3" t="str">
        <f t="shared" si="99"/>
        <v/>
      </c>
      <c r="G1230" s="3" t="str">
        <f>IF(A1230="","",IF(HOUR(A1230)&lt;StartHour,StartHour,IF(HOUR(A1230)&gt;FinishHour,FinishHour,HOUR(A1230))))</f>
        <v/>
      </c>
      <c r="H1230" s="3" t="str">
        <f t="shared" si="100"/>
        <v/>
      </c>
      <c r="I1230" s="33" t="e">
        <f>IF(OR(A1230="",B1230=""),NA(),MAX(0,IF(A1230-B1230=0,SameDayCycleTimeSettingValue,(A1230-B1230) *24)))</f>
        <v>#N/A</v>
      </c>
      <c r="J1230" s="33" t="e">
        <f>IF(OR(A1230="",B1230=""),NA(),MAX(0,IF(A1230-B1230=0,SameDayCycleTimeSettingValue,((A1230-B1230) *24)-(INT((A1230-B1230)) * (24-(FinishHour-StartHour))))))</f>
        <v>#N/A</v>
      </c>
      <c r="K1230" s="3" t="e">
        <f ca="1">IF(OR(A1230&lt;&gt;"",B1230=""),NA(),MAX(0,IF(_xlfn.DAYS(NOW(),B1230)=0,SameDayCycleTimeSettingValue,_xlfn.DAYS(NOW(),B1230))))</f>
        <v>#N/A</v>
      </c>
    </row>
    <row r="1231" spans="1:11" x14ac:dyDescent="0.25">
      <c r="A1231" s="32" t="str">
        <f>IF(AND(TRIM(INDEX(CompletedDateValues,ROW(A1231)))&lt;&gt;"",INDEX(CompletedDateValues,ROW(A1231))&gt;0),INDEX(CompletedDateValues,ROW(A1231)),"")</f>
        <v/>
      </c>
      <c r="B1231" s="32" t="str">
        <f>IF(AND(TRIM(INDEX(StartDateValues,ROW(A1231)))&lt;&gt;"",INDEX(StartDateValues,ROW(A1231))&gt;0),INDEX(StartDateValues,ROW(A1231)),"")</f>
        <v/>
      </c>
      <c r="C1231" s="22" t="str">
        <f t="shared" si="96"/>
        <v/>
      </c>
      <c r="D1231" s="3" t="str">
        <f t="shared" si="97"/>
        <v/>
      </c>
      <c r="E1231" s="3" t="str">
        <f t="shared" si="98"/>
        <v/>
      </c>
      <c r="F1231" s="3" t="str">
        <f t="shared" si="99"/>
        <v/>
      </c>
      <c r="G1231" s="3" t="str">
        <f>IF(A1231="","",IF(HOUR(A1231)&lt;StartHour,StartHour,IF(HOUR(A1231)&gt;FinishHour,FinishHour,HOUR(A1231))))</f>
        <v/>
      </c>
      <c r="H1231" s="3" t="str">
        <f t="shared" si="100"/>
        <v/>
      </c>
      <c r="I1231" s="33" t="e">
        <f>IF(OR(A1231="",B1231=""),NA(),MAX(0,IF(A1231-B1231=0,SameDayCycleTimeSettingValue,(A1231-B1231) *24)))</f>
        <v>#N/A</v>
      </c>
      <c r="J1231" s="33" t="e">
        <f>IF(OR(A1231="",B1231=""),NA(),MAX(0,IF(A1231-B1231=0,SameDayCycleTimeSettingValue,((A1231-B1231) *24)-(INT((A1231-B1231)) * (24-(FinishHour-StartHour))))))</f>
        <v>#N/A</v>
      </c>
      <c r="K1231" s="3" t="e">
        <f ca="1">IF(OR(A1231&lt;&gt;"",B1231=""),NA(),MAX(0,IF(_xlfn.DAYS(NOW(),B1231)=0,SameDayCycleTimeSettingValue,_xlfn.DAYS(NOW(),B1231))))</f>
        <v>#N/A</v>
      </c>
    </row>
    <row r="1232" spans="1:11" x14ac:dyDescent="0.25">
      <c r="A1232" s="32" t="str">
        <f>IF(AND(TRIM(INDEX(CompletedDateValues,ROW(A1232)))&lt;&gt;"",INDEX(CompletedDateValues,ROW(A1232))&gt;0),INDEX(CompletedDateValues,ROW(A1232)),"")</f>
        <v/>
      </c>
      <c r="B1232" s="32" t="str">
        <f>IF(AND(TRIM(INDEX(StartDateValues,ROW(A1232)))&lt;&gt;"",INDEX(StartDateValues,ROW(A1232))&gt;0),INDEX(StartDateValues,ROW(A1232)),"")</f>
        <v/>
      </c>
      <c r="C1232" s="22" t="str">
        <f t="shared" si="96"/>
        <v/>
      </c>
      <c r="D1232" s="3" t="str">
        <f t="shared" si="97"/>
        <v/>
      </c>
      <c r="E1232" s="3" t="str">
        <f t="shared" si="98"/>
        <v/>
      </c>
      <c r="F1232" s="3" t="str">
        <f t="shared" si="99"/>
        <v/>
      </c>
      <c r="G1232" s="3" t="str">
        <f>IF(A1232="","",IF(HOUR(A1232)&lt;StartHour,StartHour,IF(HOUR(A1232)&gt;FinishHour,FinishHour,HOUR(A1232))))</f>
        <v/>
      </c>
      <c r="H1232" s="3" t="str">
        <f t="shared" si="100"/>
        <v/>
      </c>
      <c r="I1232" s="33" t="e">
        <f>IF(OR(A1232="",B1232=""),NA(),MAX(0,IF(A1232-B1232=0,SameDayCycleTimeSettingValue,(A1232-B1232) *24)))</f>
        <v>#N/A</v>
      </c>
      <c r="J1232" s="33" t="e">
        <f>IF(OR(A1232="",B1232=""),NA(),MAX(0,IF(A1232-B1232=0,SameDayCycleTimeSettingValue,((A1232-B1232) *24)-(INT((A1232-B1232)) * (24-(FinishHour-StartHour))))))</f>
        <v>#N/A</v>
      </c>
      <c r="K1232" s="3" t="e">
        <f ca="1">IF(OR(A1232&lt;&gt;"",B1232=""),NA(),MAX(0,IF(_xlfn.DAYS(NOW(),B1232)=0,SameDayCycleTimeSettingValue,_xlfn.DAYS(NOW(),B1232))))</f>
        <v>#N/A</v>
      </c>
    </row>
    <row r="1233" spans="1:11" x14ac:dyDescent="0.25">
      <c r="A1233" s="32" t="str">
        <f>IF(AND(TRIM(INDEX(CompletedDateValues,ROW(A1233)))&lt;&gt;"",INDEX(CompletedDateValues,ROW(A1233))&gt;0),INDEX(CompletedDateValues,ROW(A1233)),"")</f>
        <v/>
      </c>
      <c r="B1233" s="32" t="str">
        <f>IF(AND(TRIM(INDEX(StartDateValues,ROW(A1233)))&lt;&gt;"",INDEX(StartDateValues,ROW(A1233))&gt;0),INDEX(StartDateValues,ROW(A1233)),"")</f>
        <v/>
      </c>
      <c r="C1233" s="22" t="str">
        <f t="shared" si="96"/>
        <v/>
      </c>
      <c r="D1233" s="3" t="str">
        <f t="shared" si="97"/>
        <v/>
      </c>
      <c r="E1233" s="3" t="str">
        <f t="shared" si="98"/>
        <v/>
      </c>
      <c r="F1233" s="3" t="str">
        <f t="shared" si="99"/>
        <v/>
      </c>
      <c r="G1233" s="3" t="str">
        <f>IF(A1233="","",IF(HOUR(A1233)&lt;StartHour,StartHour,IF(HOUR(A1233)&gt;FinishHour,FinishHour,HOUR(A1233))))</f>
        <v/>
      </c>
      <c r="H1233" s="3" t="str">
        <f t="shared" si="100"/>
        <v/>
      </c>
      <c r="I1233" s="33" t="e">
        <f>IF(OR(A1233="",B1233=""),NA(),MAX(0,IF(A1233-B1233=0,SameDayCycleTimeSettingValue,(A1233-B1233) *24)))</f>
        <v>#N/A</v>
      </c>
      <c r="J1233" s="33" t="e">
        <f>IF(OR(A1233="",B1233=""),NA(),MAX(0,IF(A1233-B1233=0,SameDayCycleTimeSettingValue,((A1233-B1233) *24)-(INT((A1233-B1233)) * (24-(FinishHour-StartHour))))))</f>
        <v>#N/A</v>
      </c>
      <c r="K1233" s="3" t="e">
        <f ca="1">IF(OR(A1233&lt;&gt;"",B1233=""),NA(),MAX(0,IF(_xlfn.DAYS(NOW(),B1233)=0,SameDayCycleTimeSettingValue,_xlfn.DAYS(NOW(),B1233))))</f>
        <v>#N/A</v>
      </c>
    </row>
    <row r="1234" spans="1:11" x14ac:dyDescent="0.25">
      <c r="A1234" s="32" t="str">
        <f>IF(AND(TRIM(INDEX(CompletedDateValues,ROW(A1234)))&lt;&gt;"",INDEX(CompletedDateValues,ROW(A1234))&gt;0),INDEX(CompletedDateValues,ROW(A1234)),"")</f>
        <v/>
      </c>
      <c r="B1234" s="32" t="str">
        <f>IF(AND(TRIM(INDEX(StartDateValues,ROW(A1234)))&lt;&gt;"",INDEX(StartDateValues,ROW(A1234))&gt;0),INDEX(StartDateValues,ROW(A1234)),"")</f>
        <v/>
      </c>
      <c r="C1234" s="22" t="str">
        <f t="shared" si="96"/>
        <v/>
      </c>
      <c r="D1234" s="3" t="str">
        <f t="shared" si="97"/>
        <v/>
      </c>
      <c r="E1234" s="3" t="str">
        <f t="shared" si="98"/>
        <v/>
      </c>
      <c r="F1234" s="3" t="str">
        <f t="shared" si="99"/>
        <v/>
      </c>
      <c r="G1234" s="3" t="str">
        <f>IF(A1234="","",IF(HOUR(A1234)&lt;StartHour,StartHour,IF(HOUR(A1234)&gt;FinishHour,FinishHour,HOUR(A1234))))</f>
        <v/>
      </c>
      <c r="H1234" s="3" t="str">
        <f t="shared" si="100"/>
        <v/>
      </c>
      <c r="I1234" s="33" t="e">
        <f>IF(OR(A1234="",B1234=""),NA(),MAX(0,IF(A1234-B1234=0,SameDayCycleTimeSettingValue,(A1234-B1234) *24)))</f>
        <v>#N/A</v>
      </c>
      <c r="J1234" s="33" t="e">
        <f>IF(OR(A1234="",B1234=""),NA(),MAX(0,IF(A1234-B1234=0,SameDayCycleTimeSettingValue,((A1234-B1234) *24)-(INT((A1234-B1234)) * (24-(FinishHour-StartHour))))))</f>
        <v>#N/A</v>
      </c>
      <c r="K1234" s="3" t="e">
        <f ca="1">IF(OR(A1234&lt;&gt;"",B1234=""),NA(),MAX(0,IF(_xlfn.DAYS(NOW(),B1234)=0,SameDayCycleTimeSettingValue,_xlfn.DAYS(NOW(),B1234))))</f>
        <v>#N/A</v>
      </c>
    </row>
    <row r="1235" spans="1:11" x14ac:dyDescent="0.25">
      <c r="A1235" s="32" t="str">
        <f>IF(AND(TRIM(INDEX(CompletedDateValues,ROW(A1235)))&lt;&gt;"",INDEX(CompletedDateValues,ROW(A1235))&gt;0),INDEX(CompletedDateValues,ROW(A1235)),"")</f>
        <v/>
      </c>
      <c r="B1235" s="32" t="str">
        <f>IF(AND(TRIM(INDEX(StartDateValues,ROW(A1235)))&lt;&gt;"",INDEX(StartDateValues,ROW(A1235))&gt;0),INDEX(StartDateValues,ROW(A1235)),"")</f>
        <v/>
      </c>
      <c r="C1235" s="22" t="str">
        <f t="shared" si="96"/>
        <v/>
      </c>
      <c r="D1235" s="3" t="str">
        <f t="shared" si="97"/>
        <v/>
      </c>
      <c r="E1235" s="3" t="str">
        <f t="shared" si="98"/>
        <v/>
      </c>
      <c r="F1235" s="3" t="str">
        <f t="shared" si="99"/>
        <v/>
      </c>
      <c r="G1235" s="3" t="str">
        <f>IF(A1235="","",IF(HOUR(A1235)&lt;StartHour,StartHour,IF(HOUR(A1235)&gt;FinishHour,FinishHour,HOUR(A1235))))</f>
        <v/>
      </c>
      <c r="H1235" s="3" t="str">
        <f t="shared" si="100"/>
        <v/>
      </c>
      <c r="I1235" s="33" t="e">
        <f>IF(OR(A1235="",B1235=""),NA(),MAX(0,IF(A1235-B1235=0,SameDayCycleTimeSettingValue,(A1235-B1235) *24)))</f>
        <v>#N/A</v>
      </c>
      <c r="J1235" s="33" t="e">
        <f>IF(OR(A1235="",B1235=""),NA(),MAX(0,IF(A1235-B1235=0,SameDayCycleTimeSettingValue,((A1235-B1235) *24)-(INT((A1235-B1235)) * (24-(FinishHour-StartHour))))))</f>
        <v>#N/A</v>
      </c>
      <c r="K1235" s="3" t="e">
        <f ca="1">IF(OR(A1235&lt;&gt;"",B1235=""),NA(),MAX(0,IF(_xlfn.DAYS(NOW(),B1235)=0,SameDayCycleTimeSettingValue,_xlfn.DAYS(NOW(),B1235))))</f>
        <v>#N/A</v>
      </c>
    </row>
    <row r="1236" spans="1:11" x14ac:dyDescent="0.25">
      <c r="A1236" s="32" t="str">
        <f>IF(AND(TRIM(INDEX(CompletedDateValues,ROW(A1236)))&lt;&gt;"",INDEX(CompletedDateValues,ROW(A1236))&gt;0),INDEX(CompletedDateValues,ROW(A1236)),"")</f>
        <v/>
      </c>
      <c r="B1236" s="32" t="str">
        <f>IF(AND(TRIM(INDEX(StartDateValues,ROW(A1236)))&lt;&gt;"",INDEX(StartDateValues,ROW(A1236))&gt;0),INDEX(StartDateValues,ROW(A1236)),"")</f>
        <v/>
      </c>
      <c r="C1236" s="22" t="str">
        <f t="shared" si="96"/>
        <v/>
      </c>
      <c r="D1236" s="3" t="str">
        <f t="shared" si="97"/>
        <v/>
      </c>
      <c r="E1236" s="3" t="str">
        <f t="shared" si="98"/>
        <v/>
      </c>
      <c r="F1236" s="3" t="str">
        <f t="shared" si="99"/>
        <v/>
      </c>
      <c r="G1236" s="3" t="str">
        <f>IF(A1236="","",IF(HOUR(A1236)&lt;StartHour,StartHour,IF(HOUR(A1236)&gt;FinishHour,FinishHour,HOUR(A1236))))</f>
        <v/>
      </c>
      <c r="H1236" s="3" t="str">
        <f t="shared" si="100"/>
        <v/>
      </c>
      <c r="I1236" s="33" t="e">
        <f>IF(OR(A1236="",B1236=""),NA(),MAX(0,IF(A1236-B1236=0,SameDayCycleTimeSettingValue,(A1236-B1236) *24)))</f>
        <v>#N/A</v>
      </c>
      <c r="J1236" s="33" t="e">
        <f>IF(OR(A1236="",B1236=""),NA(),MAX(0,IF(A1236-B1236=0,SameDayCycleTimeSettingValue,((A1236-B1236) *24)-(INT((A1236-B1236)) * (24-(FinishHour-StartHour))))))</f>
        <v>#N/A</v>
      </c>
      <c r="K1236" s="3" t="e">
        <f ca="1">IF(OR(A1236&lt;&gt;"",B1236=""),NA(),MAX(0,IF(_xlfn.DAYS(NOW(),B1236)=0,SameDayCycleTimeSettingValue,_xlfn.DAYS(NOW(),B1236))))</f>
        <v>#N/A</v>
      </c>
    </row>
    <row r="1237" spans="1:11" x14ac:dyDescent="0.25">
      <c r="A1237" s="32" t="str">
        <f>IF(AND(TRIM(INDEX(CompletedDateValues,ROW(A1237)))&lt;&gt;"",INDEX(CompletedDateValues,ROW(A1237))&gt;0),INDEX(CompletedDateValues,ROW(A1237)),"")</f>
        <v/>
      </c>
      <c r="B1237" s="32" t="str">
        <f>IF(AND(TRIM(INDEX(StartDateValues,ROW(A1237)))&lt;&gt;"",INDEX(StartDateValues,ROW(A1237))&gt;0),INDEX(StartDateValues,ROW(A1237)),"")</f>
        <v/>
      </c>
      <c r="C1237" s="22" t="str">
        <f t="shared" si="96"/>
        <v/>
      </c>
      <c r="D1237" s="3" t="str">
        <f t="shared" si="97"/>
        <v/>
      </c>
      <c r="E1237" s="3" t="str">
        <f t="shared" si="98"/>
        <v/>
      </c>
      <c r="F1237" s="3" t="str">
        <f t="shared" si="99"/>
        <v/>
      </c>
      <c r="G1237" s="3" t="str">
        <f>IF(A1237="","",IF(HOUR(A1237)&lt;StartHour,StartHour,IF(HOUR(A1237)&gt;FinishHour,FinishHour,HOUR(A1237))))</f>
        <v/>
      </c>
      <c r="H1237" s="3" t="str">
        <f t="shared" si="100"/>
        <v/>
      </c>
      <c r="I1237" s="33" t="e">
        <f>IF(OR(A1237="",B1237=""),NA(),MAX(0,IF(A1237-B1237=0,SameDayCycleTimeSettingValue,(A1237-B1237) *24)))</f>
        <v>#N/A</v>
      </c>
      <c r="J1237" s="33" t="e">
        <f>IF(OR(A1237="",B1237=""),NA(),MAX(0,IF(A1237-B1237=0,SameDayCycleTimeSettingValue,((A1237-B1237) *24)-(INT((A1237-B1237)) * (24-(FinishHour-StartHour))))))</f>
        <v>#N/A</v>
      </c>
      <c r="K1237" s="3" t="e">
        <f ca="1">IF(OR(A1237&lt;&gt;"",B1237=""),NA(),MAX(0,IF(_xlfn.DAYS(NOW(),B1237)=0,SameDayCycleTimeSettingValue,_xlfn.DAYS(NOW(),B1237))))</f>
        <v>#N/A</v>
      </c>
    </row>
    <row r="1238" spans="1:11" x14ac:dyDescent="0.25">
      <c r="A1238" s="32" t="str">
        <f>IF(AND(TRIM(INDEX(CompletedDateValues,ROW(A1238)))&lt;&gt;"",INDEX(CompletedDateValues,ROW(A1238))&gt;0),INDEX(CompletedDateValues,ROW(A1238)),"")</f>
        <v/>
      </c>
      <c r="B1238" s="32" t="str">
        <f>IF(AND(TRIM(INDEX(StartDateValues,ROW(A1238)))&lt;&gt;"",INDEX(StartDateValues,ROW(A1238))&gt;0),INDEX(StartDateValues,ROW(A1238)),"")</f>
        <v/>
      </c>
      <c r="C1238" s="22" t="str">
        <f t="shared" si="96"/>
        <v/>
      </c>
      <c r="D1238" s="3" t="str">
        <f t="shared" si="97"/>
        <v/>
      </c>
      <c r="E1238" s="3" t="str">
        <f t="shared" si="98"/>
        <v/>
      </c>
      <c r="F1238" s="3" t="str">
        <f t="shared" si="99"/>
        <v/>
      </c>
      <c r="G1238" s="3" t="str">
        <f>IF(A1238="","",IF(HOUR(A1238)&lt;StartHour,StartHour,IF(HOUR(A1238)&gt;FinishHour,FinishHour,HOUR(A1238))))</f>
        <v/>
      </c>
      <c r="H1238" s="3" t="str">
        <f t="shared" si="100"/>
        <v/>
      </c>
      <c r="I1238" s="33" t="e">
        <f>IF(OR(A1238="",B1238=""),NA(),MAX(0,IF(A1238-B1238=0,SameDayCycleTimeSettingValue,(A1238-B1238) *24)))</f>
        <v>#N/A</v>
      </c>
      <c r="J1238" s="33" t="e">
        <f>IF(OR(A1238="",B1238=""),NA(),MAX(0,IF(A1238-B1238=0,SameDayCycleTimeSettingValue,((A1238-B1238) *24)-(INT((A1238-B1238)) * (24-(FinishHour-StartHour))))))</f>
        <v>#N/A</v>
      </c>
      <c r="K1238" s="3" t="e">
        <f ca="1">IF(OR(A1238&lt;&gt;"",B1238=""),NA(),MAX(0,IF(_xlfn.DAYS(NOW(),B1238)=0,SameDayCycleTimeSettingValue,_xlfn.DAYS(NOW(),B1238))))</f>
        <v>#N/A</v>
      </c>
    </row>
    <row r="1239" spans="1:11" x14ac:dyDescent="0.25">
      <c r="A1239" s="32" t="str">
        <f>IF(AND(TRIM(INDEX(CompletedDateValues,ROW(A1239)))&lt;&gt;"",INDEX(CompletedDateValues,ROW(A1239))&gt;0),INDEX(CompletedDateValues,ROW(A1239)),"")</f>
        <v/>
      </c>
      <c r="B1239" s="32" t="str">
        <f>IF(AND(TRIM(INDEX(StartDateValues,ROW(A1239)))&lt;&gt;"",INDEX(StartDateValues,ROW(A1239))&gt;0),INDEX(StartDateValues,ROW(A1239)),"")</f>
        <v/>
      </c>
      <c r="C1239" s="22" t="str">
        <f t="shared" si="96"/>
        <v/>
      </c>
      <c r="D1239" s="3" t="str">
        <f t="shared" si="97"/>
        <v/>
      </c>
      <c r="E1239" s="3" t="str">
        <f t="shared" si="98"/>
        <v/>
      </c>
      <c r="F1239" s="3" t="str">
        <f t="shared" si="99"/>
        <v/>
      </c>
      <c r="G1239" s="3" t="str">
        <f>IF(A1239="","",IF(HOUR(A1239)&lt;StartHour,StartHour,IF(HOUR(A1239)&gt;FinishHour,FinishHour,HOUR(A1239))))</f>
        <v/>
      </c>
      <c r="H1239" s="3" t="str">
        <f t="shared" si="100"/>
        <v/>
      </c>
      <c r="I1239" s="33" t="e">
        <f>IF(OR(A1239="",B1239=""),NA(),MAX(0,IF(A1239-B1239=0,SameDayCycleTimeSettingValue,(A1239-B1239) *24)))</f>
        <v>#N/A</v>
      </c>
      <c r="J1239" s="33" t="e">
        <f>IF(OR(A1239="",B1239=""),NA(),MAX(0,IF(A1239-B1239=0,SameDayCycleTimeSettingValue,((A1239-B1239) *24)-(INT((A1239-B1239)) * (24-(FinishHour-StartHour))))))</f>
        <v>#N/A</v>
      </c>
      <c r="K1239" s="3" t="e">
        <f ca="1">IF(OR(A1239&lt;&gt;"",B1239=""),NA(),MAX(0,IF(_xlfn.DAYS(NOW(),B1239)=0,SameDayCycleTimeSettingValue,_xlfn.DAYS(NOW(),B1239))))</f>
        <v>#N/A</v>
      </c>
    </row>
    <row r="1240" spans="1:11" x14ac:dyDescent="0.25">
      <c r="A1240" s="32" t="str">
        <f>IF(AND(TRIM(INDEX(CompletedDateValues,ROW(A1240)))&lt;&gt;"",INDEX(CompletedDateValues,ROW(A1240))&gt;0),INDEX(CompletedDateValues,ROW(A1240)),"")</f>
        <v/>
      </c>
      <c r="B1240" s="32" t="str">
        <f>IF(AND(TRIM(INDEX(StartDateValues,ROW(A1240)))&lt;&gt;"",INDEX(StartDateValues,ROW(A1240))&gt;0),INDEX(StartDateValues,ROW(A1240)),"")</f>
        <v/>
      </c>
      <c r="C1240" s="22" t="str">
        <f t="shared" si="96"/>
        <v/>
      </c>
      <c r="D1240" s="3" t="str">
        <f t="shared" si="97"/>
        <v/>
      </c>
      <c r="E1240" s="3" t="str">
        <f t="shared" si="98"/>
        <v/>
      </c>
      <c r="F1240" s="3" t="str">
        <f t="shared" si="99"/>
        <v/>
      </c>
      <c r="G1240" s="3" t="str">
        <f>IF(A1240="","",IF(HOUR(A1240)&lt;StartHour,StartHour,IF(HOUR(A1240)&gt;FinishHour,FinishHour,HOUR(A1240))))</f>
        <v/>
      </c>
      <c r="H1240" s="3" t="str">
        <f t="shared" si="100"/>
        <v/>
      </c>
      <c r="I1240" s="33" t="e">
        <f>IF(OR(A1240="",B1240=""),NA(),MAX(0,IF(A1240-B1240=0,SameDayCycleTimeSettingValue,(A1240-B1240) *24)))</f>
        <v>#N/A</v>
      </c>
      <c r="J1240" s="33" t="e">
        <f>IF(OR(A1240="",B1240=""),NA(),MAX(0,IF(A1240-B1240=0,SameDayCycleTimeSettingValue,((A1240-B1240) *24)-(INT((A1240-B1240)) * (24-(FinishHour-StartHour))))))</f>
        <v>#N/A</v>
      </c>
      <c r="K1240" s="3" t="e">
        <f ca="1">IF(OR(A1240&lt;&gt;"",B1240=""),NA(),MAX(0,IF(_xlfn.DAYS(NOW(),B1240)=0,SameDayCycleTimeSettingValue,_xlfn.DAYS(NOW(),B1240))))</f>
        <v>#N/A</v>
      </c>
    </row>
    <row r="1241" spans="1:11" x14ac:dyDescent="0.25">
      <c r="A1241" s="32" t="str">
        <f>IF(AND(TRIM(INDEX(CompletedDateValues,ROW(A1241)))&lt;&gt;"",INDEX(CompletedDateValues,ROW(A1241))&gt;0),INDEX(CompletedDateValues,ROW(A1241)),"")</f>
        <v/>
      </c>
      <c r="B1241" s="32" t="str">
        <f>IF(AND(TRIM(INDEX(StartDateValues,ROW(A1241)))&lt;&gt;"",INDEX(StartDateValues,ROW(A1241))&gt;0),INDEX(StartDateValues,ROW(A1241)),"")</f>
        <v/>
      </c>
      <c r="C1241" s="22" t="str">
        <f t="shared" si="96"/>
        <v/>
      </c>
      <c r="D1241" s="3" t="str">
        <f t="shared" si="97"/>
        <v/>
      </c>
      <c r="E1241" s="3" t="str">
        <f t="shared" si="98"/>
        <v/>
      </c>
      <c r="F1241" s="3" t="str">
        <f t="shared" si="99"/>
        <v/>
      </c>
      <c r="G1241" s="3" t="str">
        <f>IF(A1241="","",IF(HOUR(A1241)&lt;StartHour,StartHour,IF(HOUR(A1241)&gt;FinishHour,FinishHour,HOUR(A1241))))</f>
        <v/>
      </c>
      <c r="H1241" s="3" t="str">
        <f t="shared" si="100"/>
        <v/>
      </c>
      <c r="I1241" s="33" t="e">
        <f>IF(OR(A1241="",B1241=""),NA(),MAX(0,IF(A1241-B1241=0,SameDayCycleTimeSettingValue,(A1241-B1241) *24)))</f>
        <v>#N/A</v>
      </c>
      <c r="J1241" s="33" t="e">
        <f>IF(OR(A1241="",B1241=""),NA(),MAX(0,IF(A1241-B1241=0,SameDayCycleTimeSettingValue,((A1241-B1241) *24)-(INT((A1241-B1241)) * (24-(FinishHour-StartHour))))))</f>
        <v>#N/A</v>
      </c>
      <c r="K1241" s="3" t="e">
        <f ca="1">IF(OR(A1241&lt;&gt;"",B1241=""),NA(),MAX(0,IF(_xlfn.DAYS(NOW(),B1241)=0,SameDayCycleTimeSettingValue,_xlfn.DAYS(NOW(),B1241))))</f>
        <v>#N/A</v>
      </c>
    </row>
    <row r="1242" spans="1:11" x14ac:dyDescent="0.25">
      <c r="A1242" s="32" t="str">
        <f>IF(AND(TRIM(INDEX(CompletedDateValues,ROW(A1242)))&lt;&gt;"",INDEX(CompletedDateValues,ROW(A1242))&gt;0),INDEX(CompletedDateValues,ROW(A1242)),"")</f>
        <v/>
      </c>
      <c r="B1242" s="32" t="str">
        <f>IF(AND(TRIM(INDEX(StartDateValues,ROW(A1242)))&lt;&gt;"",INDEX(StartDateValues,ROW(A1242))&gt;0),INDEX(StartDateValues,ROW(A1242)),"")</f>
        <v/>
      </c>
      <c r="C1242" s="22" t="str">
        <f t="shared" si="96"/>
        <v/>
      </c>
      <c r="D1242" s="3" t="str">
        <f t="shared" si="97"/>
        <v/>
      </c>
      <c r="E1242" s="3" t="str">
        <f t="shared" si="98"/>
        <v/>
      </c>
      <c r="F1242" s="3" t="str">
        <f t="shared" si="99"/>
        <v/>
      </c>
      <c r="G1242" s="3" t="str">
        <f>IF(A1242="","",IF(HOUR(A1242)&lt;StartHour,StartHour,IF(HOUR(A1242)&gt;FinishHour,FinishHour,HOUR(A1242))))</f>
        <v/>
      </c>
      <c r="H1242" s="3" t="str">
        <f t="shared" si="100"/>
        <v/>
      </c>
      <c r="I1242" s="33" t="e">
        <f>IF(OR(A1242="",B1242=""),NA(),MAX(0,IF(A1242-B1242=0,SameDayCycleTimeSettingValue,(A1242-B1242) *24)))</f>
        <v>#N/A</v>
      </c>
      <c r="J1242" s="33" t="e">
        <f>IF(OR(A1242="",B1242=""),NA(),MAX(0,IF(A1242-B1242=0,SameDayCycleTimeSettingValue,((A1242-B1242) *24)-(INT((A1242-B1242)) * (24-(FinishHour-StartHour))))))</f>
        <v>#N/A</v>
      </c>
      <c r="K1242" s="3" t="e">
        <f ca="1">IF(OR(A1242&lt;&gt;"",B1242=""),NA(),MAX(0,IF(_xlfn.DAYS(NOW(),B1242)=0,SameDayCycleTimeSettingValue,_xlfn.DAYS(NOW(),B1242))))</f>
        <v>#N/A</v>
      </c>
    </row>
    <row r="1243" spans="1:11" x14ac:dyDescent="0.25">
      <c r="A1243" s="32" t="str">
        <f>IF(AND(TRIM(INDEX(CompletedDateValues,ROW(A1243)))&lt;&gt;"",INDEX(CompletedDateValues,ROW(A1243))&gt;0),INDEX(CompletedDateValues,ROW(A1243)),"")</f>
        <v/>
      </c>
      <c r="B1243" s="32" t="str">
        <f>IF(AND(TRIM(INDEX(StartDateValues,ROW(A1243)))&lt;&gt;"",INDEX(StartDateValues,ROW(A1243))&gt;0),INDEX(StartDateValues,ROW(A1243)),"")</f>
        <v/>
      </c>
      <c r="C1243" s="22" t="str">
        <f t="shared" si="96"/>
        <v/>
      </c>
      <c r="D1243" s="3" t="str">
        <f t="shared" si="97"/>
        <v/>
      </c>
      <c r="E1243" s="3" t="str">
        <f t="shared" si="98"/>
        <v/>
      </c>
      <c r="F1243" s="3" t="str">
        <f t="shared" si="99"/>
        <v/>
      </c>
      <c r="G1243" s="3" t="str">
        <f>IF(A1243="","",IF(HOUR(A1243)&lt;StartHour,StartHour,IF(HOUR(A1243)&gt;FinishHour,FinishHour,HOUR(A1243))))</f>
        <v/>
      </c>
      <c r="H1243" s="3" t="str">
        <f t="shared" si="100"/>
        <v/>
      </c>
      <c r="I1243" s="33" t="e">
        <f>IF(OR(A1243="",B1243=""),NA(),MAX(0,IF(A1243-B1243=0,SameDayCycleTimeSettingValue,(A1243-B1243) *24)))</f>
        <v>#N/A</v>
      </c>
      <c r="J1243" s="33" t="e">
        <f>IF(OR(A1243="",B1243=""),NA(),MAX(0,IF(A1243-B1243=0,SameDayCycleTimeSettingValue,((A1243-B1243) *24)-(INT((A1243-B1243)) * (24-(FinishHour-StartHour))))))</f>
        <v>#N/A</v>
      </c>
      <c r="K1243" s="3" t="e">
        <f ca="1">IF(OR(A1243&lt;&gt;"",B1243=""),NA(),MAX(0,IF(_xlfn.DAYS(NOW(),B1243)=0,SameDayCycleTimeSettingValue,_xlfn.DAYS(NOW(),B1243))))</f>
        <v>#N/A</v>
      </c>
    </row>
    <row r="1244" spans="1:11" x14ac:dyDescent="0.25">
      <c r="A1244" s="32" t="str">
        <f>IF(AND(TRIM(INDEX(CompletedDateValues,ROW(A1244)))&lt;&gt;"",INDEX(CompletedDateValues,ROW(A1244))&gt;0),INDEX(CompletedDateValues,ROW(A1244)),"")</f>
        <v/>
      </c>
      <c r="B1244" s="32" t="str">
        <f>IF(AND(TRIM(INDEX(StartDateValues,ROW(A1244)))&lt;&gt;"",INDEX(StartDateValues,ROW(A1244))&gt;0),INDEX(StartDateValues,ROW(A1244)),"")</f>
        <v/>
      </c>
      <c r="C1244" s="22" t="str">
        <f t="shared" si="96"/>
        <v/>
      </c>
      <c r="D1244" s="3" t="str">
        <f t="shared" si="97"/>
        <v/>
      </c>
      <c r="E1244" s="3" t="str">
        <f t="shared" si="98"/>
        <v/>
      </c>
      <c r="F1244" s="3" t="str">
        <f t="shared" si="99"/>
        <v/>
      </c>
      <c r="G1244" s="3" t="str">
        <f>IF(A1244="","",IF(HOUR(A1244)&lt;StartHour,StartHour,IF(HOUR(A1244)&gt;FinishHour,FinishHour,HOUR(A1244))))</f>
        <v/>
      </c>
      <c r="H1244" s="3" t="str">
        <f t="shared" si="100"/>
        <v/>
      </c>
      <c r="I1244" s="33" t="e">
        <f>IF(OR(A1244="",B1244=""),NA(),MAX(0,IF(A1244-B1244=0,SameDayCycleTimeSettingValue,(A1244-B1244) *24)))</f>
        <v>#N/A</v>
      </c>
      <c r="J1244" s="33" t="e">
        <f>IF(OR(A1244="",B1244=""),NA(),MAX(0,IF(A1244-B1244=0,SameDayCycleTimeSettingValue,((A1244-B1244) *24)-(INT((A1244-B1244)) * (24-(FinishHour-StartHour))))))</f>
        <v>#N/A</v>
      </c>
      <c r="K1244" s="3" t="e">
        <f ca="1">IF(OR(A1244&lt;&gt;"",B1244=""),NA(),MAX(0,IF(_xlfn.DAYS(NOW(),B1244)=0,SameDayCycleTimeSettingValue,_xlfn.DAYS(NOW(),B1244))))</f>
        <v>#N/A</v>
      </c>
    </row>
    <row r="1245" spans="1:11" x14ac:dyDescent="0.25">
      <c r="A1245" s="32" t="str">
        <f>IF(AND(TRIM(INDEX(CompletedDateValues,ROW(A1245)))&lt;&gt;"",INDEX(CompletedDateValues,ROW(A1245))&gt;0),INDEX(CompletedDateValues,ROW(A1245)),"")</f>
        <v/>
      </c>
      <c r="B1245" s="32" t="str">
        <f>IF(AND(TRIM(INDEX(StartDateValues,ROW(A1245)))&lt;&gt;"",INDEX(StartDateValues,ROW(A1245))&gt;0),INDEX(StartDateValues,ROW(A1245)),"")</f>
        <v/>
      </c>
      <c r="C1245" s="22" t="str">
        <f t="shared" si="96"/>
        <v/>
      </c>
      <c r="D1245" s="3" t="str">
        <f t="shared" si="97"/>
        <v/>
      </c>
      <c r="E1245" s="3" t="str">
        <f t="shared" si="98"/>
        <v/>
      </c>
      <c r="F1245" s="3" t="str">
        <f t="shared" si="99"/>
        <v/>
      </c>
      <c r="G1245" s="3" t="str">
        <f>IF(A1245="","",IF(HOUR(A1245)&lt;StartHour,StartHour,IF(HOUR(A1245)&gt;FinishHour,FinishHour,HOUR(A1245))))</f>
        <v/>
      </c>
      <c r="H1245" s="3" t="str">
        <f t="shared" si="100"/>
        <v/>
      </c>
      <c r="I1245" s="33" t="e">
        <f>IF(OR(A1245="",B1245=""),NA(),MAX(0,IF(A1245-B1245=0,SameDayCycleTimeSettingValue,(A1245-B1245) *24)))</f>
        <v>#N/A</v>
      </c>
      <c r="J1245" s="33" t="e">
        <f>IF(OR(A1245="",B1245=""),NA(),MAX(0,IF(A1245-B1245=0,SameDayCycleTimeSettingValue,((A1245-B1245) *24)-(INT((A1245-B1245)) * (24-(FinishHour-StartHour))))))</f>
        <v>#N/A</v>
      </c>
      <c r="K1245" s="3" t="e">
        <f ca="1">IF(OR(A1245&lt;&gt;"",B1245=""),NA(),MAX(0,IF(_xlfn.DAYS(NOW(),B1245)=0,SameDayCycleTimeSettingValue,_xlfn.DAYS(NOW(),B1245))))</f>
        <v>#N/A</v>
      </c>
    </row>
    <row r="1246" spans="1:11" x14ac:dyDescent="0.25">
      <c r="A1246" s="32" t="str">
        <f>IF(AND(TRIM(INDEX(CompletedDateValues,ROW(A1246)))&lt;&gt;"",INDEX(CompletedDateValues,ROW(A1246))&gt;0),INDEX(CompletedDateValues,ROW(A1246)),"")</f>
        <v/>
      </c>
      <c r="B1246" s="32" t="str">
        <f>IF(AND(TRIM(INDEX(StartDateValues,ROW(A1246)))&lt;&gt;"",INDEX(StartDateValues,ROW(A1246))&gt;0),INDEX(StartDateValues,ROW(A1246)),"")</f>
        <v/>
      </c>
      <c r="C1246" s="22" t="str">
        <f t="shared" si="96"/>
        <v/>
      </c>
      <c r="D1246" s="3" t="str">
        <f t="shared" si="97"/>
        <v/>
      </c>
      <c r="E1246" s="3" t="str">
        <f t="shared" si="98"/>
        <v/>
      </c>
      <c r="F1246" s="3" t="str">
        <f t="shared" si="99"/>
        <v/>
      </c>
      <c r="G1246" s="3" t="str">
        <f>IF(A1246="","",IF(HOUR(A1246)&lt;StartHour,StartHour,IF(HOUR(A1246)&gt;FinishHour,FinishHour,HOUR(A1246))))</f>
        <v/>
      </c>
      <c r="H1246" s="3" t="str">
        <f t="shared" si="100"/>
        <v/>
      </c>
      <c r="I1246" s="33" t="e">
        <f>IF(OR(A1246="",B1246=""),NA(),MAX(0,IF(A1246-B1246=0,SameDayCycleTimeSettingValue,(A1246-B1246) *24)))</f>
        <v>#N/A</v>
      </c>
      <c r="J1246" s="33" t="e">
        <f>IF(OR(A1246="",B1246=""),NA(),MAX(0,IF(A1246-B1246=0,SameDayCycleTimeSettingValue,((A1246-B1246) *24)-(INT((A1246-B1246)) * (24-(FinishHour-StartHour))))))</f>
        <v>#N/A</v>
      </c>
      <c r="K1246" s="3" t="e">
        <f ca="1">IF(OR(A1246&lt;&gt;"",B1246=""),NA(),MAX(0,IF(_xlfn.DAYS(NOW(),B1246)=0,SameDayCycleTimeSettingValue,_xlfn.DAYS(NOW(),B1246))))</f>
        <v>#N/A</v>
      </c>
    </row>
    <row r="1247" spans="1:11" x14ac:dyDescent="0.25">
      <c r="A1247" s="32" t="str">
        <f>IF(AND(TRIM(INDEX(CompletedDateValues,ROW(A1247)))&lt;&gt;"",INDEX(CompletedDateValues,ROW(A1247))&gt;0),INDEX(CompletedDateValues,ROW(A1247)),"")</f>
        <v/>
      </c>
      <c r="B1247" s="32" t="str">
        <f>IF(AND(TRIM(INDEX(StartDateValues,ROW(A1247)))&lt;&gt;"",INDEX(StartDateValues,ROW(A1247))&gt;0),INDEX(StartDateValues,ROW(A1247)),"")</f>
        <v/>
      </c>
      <c r="C1247" s="22" t="str">
        <f t="shared" si="96"/>
        <v/>
      </c>
      <c r="D1247" s="3" t="str">
        <f t="shared" si="97"/>
        <v/>
      </c>
      <c r="E1247" s="3" t="str">
        <f t="shared" si="98"/>
        <v/>
      </c>
      <c r="F1247" s="3" t="str">
        <f t="shared" si="99"/>
        <v/>
      </c>
      <c r="G1247" s="3" t="str">
        <f>IF(A1247="","",IF(HOUR(A1247)&lt;StartHour,StartHour,IF(HOUR(A1247)&gt;FinishHour,FinishHour,HOUR(A1247))))</f>
        <v/>
      </c>
      <c r="H1247" s="3" t="str">
        <f t="shared" si="100"/>
        <v/>
      </c>
      <c r="I1247" s="33" t="e">
        <f>IF(OR(A1247="",B1247=""),NA(),MAX(0,IF(A1247-B1247=0,SameDayCycleTimeSettingValue,(A1247-B1247) *24)))</f>
        <v>#N/A</v>
      </c>
      <c r="J1247" s="33" t="e">
        <f>IF(OR(A1247="",B1247=""),NA(),MAX(0,IF(A1247-B1247=0,SameDayCycleTimeSettingValue,((A1247-B1247) *24)-(INT((A1247-B1247)) * (24-(FinishHour-StartHour))))))</f>
        <v>#N/A</v>
      </c>
      <c r="K1247" s="3" t="e">
        <f ca="1">IF(OR(A1247&lt;&gt;"",B1247=""),NA(),MAX(0,IF(_xlfn.DAYS(NOW(),B1247)=0,SameDayCycleTimeSettingValue,_xlfn.DAYS(NOW(),B1247))))</f>
        <v>#N/A</v>
      </c>
    </row>
    <row r="1248" spans="1:11" x14ac:dyDescent="0.25">
      <c r="A1248" s="32" t="str">
        <f>IF(AND(TRIM(INDEX(CompletedDateValues,ROW(A1248)))&lt;&gt;"",INDEX(CompletedDateValues,ROW(A1248))&gt;0),INDEX(CompletedDateValues,ROW(A1248)),"")</f>
        <v/>
      </c>
      <c r="B1248" s="32" t="str">
        <f>IF(AND(TRIM(INDEX(StartDateValues,ROW(A1248)))&lt;&gt;"",INDEX(StartDateValues,ROW(A1248))&gt;0),INDEX(StartDateValues,ROW(A1248)),"")</f>
        <v/>
      </c>
      <c r="C1248" s="22" t="str">
        <f t="shared" si="96"/>
        <v/>
      </c>
      <c r="D1248" s="3" t="str">
        <f t="shared" si="97"/>
        <v/>
      </c>
      <c r="E1248" s="3" t="str">
        <f t="shared" si="98"/>
        <v/>
      </c>
      <c r="F1248" s="3" t="str">
        <f t="shared" si="99"/>
        <v/>
      </c>
      <c r="G1248" s="3" t="str">
        <f>IF(A1248="","",IF(HOUR(A1248)&lt;StartHour,StartHour,IF(HOUR(A1248)&gt;FinishHour,FinishHour,HOUR(A1248))))</f>
        <v/>
      </c>
      <c r="H1248" s="3" t="str">
        <f t="shared" si="100"/>
        <v/>
      </c>
      <c r="I1248" s="33" t="e">
        <f>IF(OR(A1248="",B1248=""),NA(),MAX(0,IF(A1248-B1248=0,SameDayCycleTimeSettingValue,(A1248-B1248) *24)))</f>
        <v>#N/A</v>
      </c>
      <c r="J1248" s="33" t="e">
        <f>IF(OR(A1248="",B1248=""),NA(),MAX(0,IF(A1248-B1248=0,SameDayCycleTimeSettingValue,((A1248-B1248) *24)-(INT((A1248-B1248)) * (24-(FinishHour-StartHour))))))</f>
        <v>#N/A</v>
      </c>
      <c r="K1248" s="3" t="e">
        <f ca="1">IF(OR(A1248&lt;&gt;"",B1248=""),NA(),MAX(0,IF(_xlfn.DAYS(NOW(),B1248)=0,SameDayCycleTimeSettingValue,_xlfn.DAYS(NOW(),B1248))))</f>
        <v>#N/A</v>
      </c>
    </row>
    <row r="1249" spans="1:11" x14ac:dyDescent="0.25">
      <c r="A1249" s="32" t="str">
        <f>IF(AND(TRIM(INDEX(CompletedDateValues,ROW(A1249)))&lt;&gt;"",INDEX(CompletedDateValues,ROW(A1249))&gt;0),INDEX(CompletedDateValues,ROW(A1249)),"")</f>
        <v/>
      </c>
      <c r="B1249" s="32" t="str">
        <f>IF(AND(TRIM(INDEX(StartDateValues,ROW(A1249)))&lt;&gt;"",INDEX(StartDateValues,ROW(A1249))&gt;0),INDEX(StartDateValues,ROW(A1249)),"")</f>
        <v/>
      </c>
      <c r="C1249" s="22" t="str">
        <f t="shared" si="96"/>
        <v/>
      </c>
      <c r="D1249" s="3" t="str">
        <f t="shared" si="97"/>
        <v/>
      </c>
      <c r="E1249" s="3" t="str">
        <f t="shared" si="98"/>
        <v/>
      </c>
      <c r="F1249" s="3" t="str">
        <f t="shared" si="99"/>
        <v/>
      </c>
      <c r="G1249" s="3" t="str">
        <f>IF(A1249="","",IF(HOUR(A1249)&lt;StartHour,StartHour,IF(HOUR(A1249)&gt;FinishHour,FinishHour,HOUR(A1249))))</f>
        <v/>
      </c>
      <c r="H1249" s="3" t="str">
        <f t="shared" si="100"/>
        <v/>
      </c>
      <c r="I1249" s="33" t="e">
        <f>IF(OR(A1249="",B1249=""),NA(),MAX(0,IF(A1249-B1249=0,SameDayCycleTimeSettingValue,(A1249-B1249) *24)))</f>
        <v>#N/A</v>
      </c>
      <c r="J1249" s="33" t="e">
        <f>IF(OR(A1249="",B1249=""),NA(),MAX(0,IF(A1249-B1249=0,SameDayCycleTimeSettingValue,((A1249-B1249) *24)-(INT((A1249-B1249)) * (24-(FinishHour-StartHour))))))</f>
        <v>#N/A</v>
      </c>
      <c r="K1249" s="3" t="e">
        <f ca="1">IF(OR(A1249&lt;&gt;"",B1249=""),NA(),MAX(0,IF(_xlfn.DAYS(NOW(),B1249)=0,SameDayCycleTimeSettingValue,_xlfn.DAYS(NOW(),B1249))))</f>
        <v>#N/A</v>
      </c>
    </row>
    <row r="1250" spans="1:11" x14ac:dyDescent="0.25">
      <c r="A1250" s="32" t="str">
        <f>IF(AND(TRIM(INDEX(CompletedDateValues,ROW(A1250)))&lt;&gt;"",INDEX(CompletedDateValues,ROW(A1250))&gt;0),INDEX(CompletedDateValues,ROW(A1250)),"")</f>
        <v/>
      </c>
      <c r="B1250" s="32" t="str">
        <f>IF(AND(TRIM(INDEX(StartDateValues,ROW(A1250)))&lt;&gt;"",INDEX(StartDateValues,ROW(A1250))&gt;0),INDEX(StartDateValues,ROW(A1250)),"")</f>
        <v/>
      </c>
      <c r="C1250" s="22" t="str">
        <f t="shared" si="96"/>
        <v/>
      </c>
      <c r="D1250" s="3" t="str">
        <f t="shared" si="97"/>
        <v/>
      </c>
      <c r="E1250" s="3" t="str">
        <f t="shared" si="98"/>
        <v/>
      </c>
      <c r="F1250" s="3" t="str">
        <f t="shared" si="99"/>
        <v/>
      </c>
      <c r="G1250" s="3" t="str">
        <f>IF(A1250="","",IF(HOUR(A1250)&lt;StartHour,StartHour,IF(HOUR(A1250)&gt;FinishHour,FinishHour,HOUR(A1250))))</f>
        <v/>
      </c>
      <c r="H1250" s="3" t="str">
        <f t="shared" si="100"/>
        <v/>
      </c>
      <c r="I1250" s="33" t="e">
        <f>IF(OR(A1250="",B1250=""),NA(),MAX(0,IF(A1250-B1250=0,SameDayCycleTimeSettingValue,(A1250-B1250) *24)))</f>
        <v>#N/A</v>
      </c>
      <c r="J1250" s="33" t="e">
        <f>IF(OR(A1250="",B1250=""),NA(),MAX(0,IF(A1250-B1250=0,SameDayCycleTimeSettingValue,((A1250-B1250) *24)-(INT((A1250-B1250)) * (24-(FinishHour-StartHour))))))</f>
        <v>#N/A</v>
      </c>
      <c r="K1250" s="3" t="e">
        <f ca="1">IF(OR(A1250&lt;&gt;"",B1250=""),NA(),MAX(0,IF(_xlfn.DAYS(NOW(),B1250)=0,SameDayCycleTimeSettingValue,_xlfn.DAYS(NOW(),B1250))))</f>
        <v>#N/A</v>
      </c>
    </row>
    <row r="1251" spans="1:11" x14ac:dyDescent="0.25">
      <c r="A1251" s="32" t="str">
        <f>IF(AND(TRIM(INDEX(CompletedDateValues,ROW(A1251)))&lt;&gt;"",INDEX(CompletedDateValues,ROW(A1251))&gt;0),INDEX(CompletedDateValues,ROW(A1251)),"")</f>
        <v/>
      </c>
      <c r="B1251" s="32" t="str">
        <f>IF(AND(TRIM(INDEX(StartDateValues,ROW(A1251)))&lt;&gt;"",INDEX(StartDateValues,ROW(A1251))&gt;0),INDEX(StartDateValues,ROW(A1251)),"")</f>
        <v/>
      </c>
      <c r="C1251" s="22" t="str">
        <f t="shared" si="96"/>
        <v/>
      </c>
      <c r="D1251" s="3" t="str">
        <f t="shared" si="97"/>
        <v/>
      </c>
      <c r="E1251" s="3" t="str">
        <f t="shared" si="98"/>
        <v/>
      </c>
      <c r="F1251" s="3" t="str">
        <f t="shared" si="99"/>
        <v/>
      </c>
      <c r="G1251" s="3" t="str">
        <f>IF(A1251="","",IF(HOUR(A1251)&lt;StartHour,StartHour,IF(HOUR(A1251)&gt;FinishHour,FinishHour,HOUR(A1251))))</f>
        <v/>
      </c>
      <c r="H1251" s="3" t="str">
        <f t="shared" si="100"/>
        <v/>
      </c>
      <c r="I1251" s="33" t="e">
        <f>IF(OR(A1251="",B1251=""),NA(),MAX(0,IF(A1251-B1251=0,SameDayCycleTimeSettingValue,(A1251-B1251) *24)))</f>
        <v>#N/A</v>
      </c>
      <c r="J1251" s="33" t="e">
        <f>IF(OR(A1251="",B1251=""),NA(),MAX(0,IF(A1251-B1251=0,SameDayCycleTimeSettingValue,((A1251-B1251) *24)-(INT((A1251-B1251)) * (24-(FinishHour-StartHour))))))</f>
        <v>#N/A</v>
      </c>
      <c r="K1251" s="3" t="e">
        <f ca="1">IF(OR(A1251&lt;&gt;"",B1251=""),NA(),MAX(0,IF(_xlfn.DAYS(NOW(),B1251)=0,SameDayCycleTimeSettingValue,_xlfn.DAYS(NOW(),B1251))))</f>
        <v>#N/A</v>
      </c>
    </row>
    <row r="1252" spans="1:11" x14ac:dyDescent="0.25">
      <c r="A1252" s="32" t="str">
        <f>IF(AND(TRIM(INDEX(CompletedDateValues,ROW(A1252)))&lt;&gt;"",INDEX(CompletedDateValues,ROW(A1252))&gt;0),INDEX(CompletedDateValues,ROW(A1252)),"")</f>
        <v/>
      </c>
      <c r="B1252" s="32" t="str">
        <f>IF(AND(TRIM(INDEX(StartDateValues,ROW(A1252)))&lt;&gt;"",INDEX(StartDateValues,ROW(A1252))&gt;0),INDEX(StartDateValues,ROW(A1252)),"")</f>
        <v/>
      </c>
      <c r="C1252" s="22" t="str">
        <f t="shared" si="96"/>
        <v/>
      </c>
      <c r="D1252" s="3" t="str">
        <f t="shared" si="97"/>
        <v/>
      </c>
      <c r="E1252" s="3" t="str">
        <f t="shared" si="98"/>
        <v/>
      </c>
      <c r="F1252" s="3" t="str">
        <f t="shared" si="99"/>
        <v/>
      </c>
      <c r="G1252" s="3" t="str">
        <f>IF(A1252="","",IF(HOUR(A1252)&lt;StartHour,StartHour,IF(HOUR(A1252)&gt;FinishHour,FinishHour,HOUR(A1252))))</f>
        <v/>
      </c>
      <c r="H1252" s="3" t="str">
        <f t="shared" si="100"/>
        <v/>
      </c>
      <c r="I1252" s="33" t="e">
        <f>IF(OR(A1252="",B1252=""),NA(),MAX(0,IF(A1252-B1252=0,SameDayCycleTimeSettingValue,(A1252-B1252) *24)))</f>
        <v>#N/A</v>
      </c>
      <c r="J1252" s="33" t="e">
        <f>IF(OR(A1252="",B1252=""),NA(),MAX(0,IF(A1252-B1252=0,SameDayCycleTimeSettingValue,((A1252-B1252) *24)-(INT((A1252-B1252)) * (24-(FinishHour-StartHour))))))</f>
        <v>#N/A</v>
      </c>
      <c r="K1252" s="3" t="e">
        <f ca="1">IF(OR(A1252&lt;&gt;"",B1252=""),NA(),MAX(0,IF(_xlfn.DAYS(NOW(),B1252)=0,SameDayCycleTimeSettingValue,_xlfn.DAYS(NOW(),B1252))))</f>
        <v>#N/A</v>
      </c>
    </row>
    <row r="1253" spans="1:11" x14ac:dyDescent="0.25">
      <c r="A1253" s="32" t="str">
        <f>IF(AND(TRIM(INDEX(CompletedDateValues,ROW(A1253)))&lt;&gt;"",INDEX(CompletedDateValues,ROW(A1253))&gt;0),INDEX(CompletedDateValues,ROW(A1253)),"")</f>
        <v/>
      </c>
      <c r="B1253" s="32" t="str">
        <f>IF(AND(TRIM(INDEX(StartDateValues,ROW(A1253)))&lt;&gt;"",INDEX(StartDateValues,ROW(A1253))&gt;0),INDEX(StartDateValues,ROW(A1253)),"")</f>
        <v/>
      </c>
      <c r="C1253" s="22" t="str">
        <f t="shared" si="96"/>
        <v/>
      </c>
      <c r="D1253" s="3" t="str">
        <f t="shared" si="97"/>
        <v/>
      </c>
      <c r="E1253" s="3" t="str">
        <f t="shared" si="98"/>
        <v/>
      </c>
      <c r="F1253" s="3" t="str">
        <f t="shared" si="99"/>
        <v/>
      </c>
      <c r="G1253" s="3" t="str">
        <f>IF(A1253="","",IF(HOUR(A1253)&lt;StartHour,StartHour,IF(HOUR(A1253)&gt;FinishHour,FinishHour,HOUR(A1253))))</f>
        <v/>
      </c>
      <c r="H1253" s="3" t="str">
        <f t="shared" si="100"/>
        <v/>
      </c>
      <c r="I1253" s="33" t="e">
        <f>IF(OR(A1253="",B1253=""),NA(),MAX(0,IF(A1253-B1253=0,SameDayCycleTimeSettingValue,(A1253-B1253) *24)))</f>
        <v>#N/A</v>
      </c>
      <c r="J1253" s="33" t="e">
        <f>IF(OR(A1253="",B1253=""),NA(),MAX(0,IF(A1253-B1253=0,SameDayCycleTimeSettingValue,((A1253-B1253) *24)-(INT((A1253-B1253)) * (24-(FinishHour-StartHour))))))</f>
        <v>#N/A</v>
      </c>
      <c r="K1253" s="3" t="e">
        <f ca="1">IF(OR(A1253&lt;&gt;"",B1253=""),NA(),MAX(0,IF(_xlfn.DAYS(NOW(),B1253)=0,SameDayCycleTimeSettingValue,_xlfn.DAYS(NOW(),B1253))))</f>
        <v>#N/A</v>
      </c>
    </row>
    <row r="1254" spans="1:11" x14ac:dyDescent="0.25">
      <c r="A1254" s="32" t="str">
        <f>IF(AND(TRIM(INDEX(CompletedDateValues,ROW(A1254)))&lt;&gt;"",INDEX(CompletedDateValues,ROW(A1254))&gt;0),INDEX(CompletedDateValues,ROW(A1254)),"")</f>
        <v/>
      </c>
      <c r="B1254" s="32" t="str">
        <f>IF(AND(TRIM(INDEX(StartDateValues,ROW(A1254)))&lt;&gt;"",INDEX(StartDateValues,ROW(A1254))&gt;0),INDEX(StartDateValues,ROW(A1254)),"")</f>
        <v/>
      </c>
      <c r="C1254" s="22" t="str">
        <f t="shared" si="96"/>
        <v/>
      </c>
      <c r="D1254" s="3" t="str">
        <f t="shared" si="97"/>
        <v/>
      </c>
      <c r="E1254" s="3" t="str">
        <f t="shared" si="98"/>
        <v/>
      </c>
      <c r="F1254" s="3" t="str">
        <f t="shared" si="99"/>
        <v/>
      </c>
      <c r="G1254" s="3" t="str">
        <f>IF(A1254="","",IF(HOUR(A1254)&lt;StartHour,StartHour,IF(HOUR(A1254)&gt;FinishHour,FinishHour,HOUR(A1254))))</f>
        <v/>
      </c>
      <c r="H1254" s="3" t="str">
        <f t="shared" si="100"/>
        <v/>
      </c>
      <c r="I1254" s="33" t="e">
        <f>IF(OR(A1254="",B1254=""),NA(),MAX(0,IF(A1254-B1254=0,SameDayCycleTimeSettingValue,(A1254-B1254) *24)))</f>
        <v>#N/A</v>
      </c>
      <c r="J1254" s="33" t="e">
        <f>IF(OR(A1254="",B1254=""),NA(),MAX(0,IF(A1254-B1254=0,SameDayCycleTimeSettingValue,((A1254-B1254) *24)-(INT((A1254-B1254)) * (24-(FinishHour-StartHour))))))</f>
        <v>#N/A</v>
      </c>
      <c r="K1254" s="3" t="e">
        <f ca="1">IF(OR(A1254&lt;&gt;"",B1254=""),NA(),MAX(0,IF(_xlfn.DAYS(NOW(),B1254)=0,SameDayCycleTimeSettingValue,_xlfn.DAYS(NOW(),B1254))))</f>
        <v>#N/A</v>
      </c>
    </row>
    <row r="1255" spans="1:11" x14ac:dyDescent="0.25">
      <c r="A1255" s="32" t="str">
        <f>IF(AND(TRIM(INDEX(CompletedDateValues,ROW(A1255)))&lt;&gt;"",INDEX(CompletedDateValues,ROW(A1255))&gt;0),INDEX(CompletedDateValues,ROW(A1255)),"")</f>
        <v/>
      </c>
      <c r="B1255" s="32" t="str">
        <f>IF(AND(TRIM(INDEX(StartDateValues,ROW(A1255)))&lt;&gt;"",INDEX(StartDateValues,ROW(A1255))&gt;0),INDEX(StartDateValues,ROW(A1255)),"")</f>
        <v/>
      </c>
      <c r="C1255" s="22" t="str">
        <f t="shared" si="96"/>
        <v/>
      </c>
      <c r="D1255" s="3" t="str">
        <f t="shared" si="97"/>
        <v/>
      </c>
      <c r="E1255" s="3" t="str">
        <f t="shared" si="98"/>
        <v/>
      </c>
      <c r="F1255" s="3" t="str">
        <f t="shared" si="99"/>
        <v/>
      </c>
      <c r="G1255" s="3" t="str">
        <f>IF(A1255="","",IF(HOUR(A1255)&lt;StartHour,StartHour,IF(HOUR(A1255)&gt;FinishHour,FinishHour,HOUR(A1255))))</f>
        <v/>
      </c>
      <c r="H1255" s="3" t="str">
        <f t="shared" si="100"/>
        <v/>
      </c>
      <c r="I1255" s="33" t="e">
        <f>IF(OR(A1255="",B1255=""),NA(),MAX(0,IF(A1255-B1255=0,SameDayCycleTimeSettingValue,(A1255-B1255) *24)))</f>
        <v>#N/A</v>
      </c>
      <c r="J1255" s="33" t="e">
        <f>IF(OR(A1255="",B1255=""),NA(),MAX(0,IF(A1255-B1255=0,SameDayCycleTimeSettingValue,((A1255-B1255) *24)-(INT((A1255-B1255)) * (24-(FinishHour-StartHour))))))</f>
        <v>#N/A</v>
      </c>
      <c r="K1255" s="3" t="e">
        <f ca="1">IF(OR(A1255&lt;&gt;"",B1255=""),NA(),MAX(0,IF(_xlfn.DAYS(NOW(),B1255)=0,SameDayCycleTimeSettingValue,_xlfn.DAYS(NOW(),B1255))))</f>
        <v>#N/A</v>
      </c>
    </row>
    <row r="1256" spans="1:11" x14ac:dyDescent="0.25">
      <c r="A1256" s="32" t="str">
        <f>IF(AND(TRIM(INDEX(CompletedDateValues,ROW(A1256)))&lt;&gt;"",INDEX(CompletedDateValues,ROW(A1256))&gt;0),INDEX(CompletedDateValues,ROW(A1256)),"")</f>
        <v/>
      </c>
      <c r="B1256" s="32" t="str">
        <f>IF(AND(TRIM(INDEX(StartDateValues,ROW(A1256)))&lt;&gt;"",INDEX(StartDateValues,ROW(A1256))&gt;0),INDEX(StartDateValues,ROW(A1256)),"")</f>
        <v/>
      </c>
      <c r="C1256" s="22" t="str">
        <f t="shared" si="96"/>
        <v/>
      </c>
      <c r="D1256" s="3" t="str">
        <f t="shared" si="97"/>
        <v/>
      </c>
      <c r="E1256" s="3" t="str">
        <f t="shared" si="98"/>
        <v/>
      </c>
      <c r="F1256" s="3" t="str">
        <f t="shared" si="99"/>
        <v/>
      </c>
      <c r="G1256" s="3" t="str">
        <f>IF(A1256="","",IF(HOUR(A1256)&lt;StartHour,StartHour,IF(HOUR(A1256)&gt;FinishHour,FinishHour,HOUR(A1256))))</f>
        <v/>
      </c>
      <c r="H1256" s="3" t="str">
        <f t="shared" si="100"/>
        <v/>
      </c>
      <c r="I1256" s="33" t="e">
        <f>IF(OR(A1256="",B1256=""),NA(),MAX(0,IF(A1256-B1256=0,SameDayCycleTimeSettingValue,(A1256-B1256) *24)))</f>
        <v>#N/A</v>
      </c>
      <c r="J1256" s="33" t="e">
        <f>IF(OR(A1256="",B1256=""),NA(),MAX(0,IF(A1256-B1256=0,SameDayCycleTimeSettingValue,((A1256-B1256) *24)-(INT((A1256-B1256)) * (24-(FinishHour-StartHour))))))</f>
        <v>#N/A</v>
      </c>
      <c r="K1256" s="3" t="e">
        <f ca="1">IF(OR(A1256&lt;&gt;"",B1256=""),NA(),MAX(0,IF(_xlfn.DAYS(NOW(),B1256)=0,SameDayCycleTimeSettingValue,_xlfn.DAYS(NOW(),B1256))))</f>
        <v>#N/A</v>
      </c>
    </row>
    <row r="1257" spans="1:11" x14ac:dyDescent="0.25">
      <c r="A1257" s="32" t="str">
        <f>IF(AND(TRIM(INDEX(CompletedDateValues,ROW(A1257)))&lt;&gt;"",INDEX(CompletedDateValues,ROW(A1257))&gt;0),INDEX(CompletedDateValues,ROW(A1257)),"")</f>
        <v/>
      </c>
      <c r="B1257" s="32" t="str">
        <f>IF(AND(TRIM(INDEX(StartDateValues,ROW(A1257)))&lt;&gt;"",INDEX(StartDateValues,ROW(A1257))&gt;0),INDEX(StartDateValues,ROW(A1257)),"")</f>
        <v/>
      </c>
      <c r="C1257" s="22" t="str">
        <f t="shared" si="96"/>
        <v/>
      </c>
      <c r="D1257" s="3" t="str">
        <f t="shared" si="97"/>
        <v/>
      </c>
      <c r="E1257" s="3" t="str">
        <f t="shared" si="98"/>
        <v/>
      </c>
      <c r="F1257" s="3" t="str">
        <f t="shared" si="99"/>
        <v/>
      </c>
      <c r="G1257" s="3" t="str">
        <f>IF(A1257="","",IF(HOUR(A1257)&lt;StartHour,StartHour,IF(HOUR(A1257)&gt;FinishHour,FinishHour,HOUR(A1257))))</f>
        <v/>
      </c>
      <c r="H1257" s="3" t="str">
        <f t="shared" si="100"/>
        <v/>
      </c>
      <c r="I1257" s="33" t="e">
        <f>IF(OR(A1257="",B1257=""),NA(),MAX(0,IF(A1257-B1257=0,SameDayCycleTimeSettingValue,(A1257-B1257) *24)))</f>
        <v>#N/A</v>
      </c>
      <c r="J1257" s="33" t="e">
        <f>IF(OR(A1257="",B1257=""),NA(),MAX(0,IF(A1257-B1257=0,SameDayCycleTimeSettingValue,((A1257-B1257) *24)-(INT((A1257-B1257)) * (24-(FinishHour-StartHour))))))</f>
        <v>#N/A</v>
      </c>
      <c r="K1257" s="3" t="e">
        <f ca="1">IF(OR(A1257&lt;&gt;"",B1257=""),NA(),MAX(0,IF(_xlfn.DAYS(NOW(),B1257)=0,SameDayCycleTimeSettingValue,_xlfn.DAYS(NOW(),B1257))))</f>
        <v>#N/A</v>
      </c>
    </row>
    <row r="1258" spans="1:11" x14ac:dyDescent="0.25">
      <c r="A1258" s="32" t="str">
        <f>IF(AND(TRIM(INDEX(CompletedDateValues,ROW(A1258)))&lt;&gt;"",INDEX(CompletedDateValues,ROW(A1258))&gt;0),INDEX(CompletedDateValues,ROW(A1258)),"")</f>
        <v/>
      </c>
      <c r="B1258" s="32" t="str">
        <f>IF(AND(TRIM(INDEX(StartDateValues,ROW(A1258)))&lt;&gt;"",INDEX(StartDateValues,ROW(A1258))&gt;0),INDEX(StartDateValues,ROW(A1258)),"")</f>
        <v/>
      </c>
      <c r="C1258" s="22" t="str">
        <f t="shared" si="96"/>
        <v/>
      </c>
      <c r="D1258" s="3" t="str">
        <f t="shared" si="97"/>
        <v/>
      </c>
      <c r="E1258" s="3" t="str">
        <f t="shared" si="98"/>
        <v/>
      </c>
      <c r="F1258" s="3" t="str">
        <f t="shared" si="99"/>
        <v/>
      </c>
      <c r="G1258" s="3" t="str">
        <f>IF(A1258="","",IF(HOUR(A1258)&lt;StartHour,StartHour,IF(HOUR(A1258)&gt;FinishHour,FinishHour,HOUR(A1258))))</f>
        <v/>
      </c>
      <c r="H1258" s="3" t="str">
        <f t="shared" si="100"/>
        <v/>
      </c>
      <c r="I1258" s="33" t="e">
        <f>IF(OR(A1258="",B1258=""),NA(),MAX(0,IF(A1258-B1258=0,SameDayCycleTimeSettingValue,(A1258-B1258) *24)))</f>
        <v>#N/A</v>
      </c>
      <c r="J1258" s="33" t="e">
        <f>IF(OR(A1258="",B1258=""),NA(),MAX(0,IF(A1258-B1258=0,SameDayCycleTimeSettingValue,((A1258-B1258) *24)-(INT((A1258-B1258)) * (24-(FinishHour-StartHour))))))</f>
        <v>#N/A</v>
      </c>
      <c r="K1258" s="3" t="e">
        <f ca="1">IF(OR(A1258&lt;&gt;"",B1258=""),NA(),MAX(0,IF(_xlfn.DAYS(NOW(),B1258)=0,SameDayCycleTimeSettingValue,_xlfn.DAYS(NOW(),B1258))))</f>
        <v>#N/A</v>
      </c>
    </row>
    <row r="1259" spans="1:11" x14ac:dyDescent="0.25">
      <c r="A1259" s="32" t="str">
        <f>IF(AND(TRIM(INDEX(CompletedDateValues,ROW(A1259)))&lt;&gt;"",INDEX(CompletedDateValues,ROW(A1259))&gt;0),INDEX(CompletedDateValues,ROW(A1259)),"")</f>
        <v/>
      </c>
      <c r="B1259" s="32" t="str">
        <f>IF(AND(TRIM(INDEX(StartDateValues,ROW(A1259)))&lt;&gt;"",INDEX(StartDateValues,ROW(A1259))&gt;0),INDEX(StartDateValues,ROW(A1259)),"")</f>
        <v/>
      </c>
      <c r="C1259" s="22" t="str">
        <f t="shared" si="96"/>
        <v/>
      </c>
      <c r="D1259" s="3" t="str">
        <f t="shared" si="97"/>
        <v/>
      </c>
      <c r="E1259" s="3" t="str">
        <f t="shared" si="98"/>
        <v/>
      </c>
      <c r="F1259" s="3" t="str">
        <f t="shared" si="99"/>
        <v/>
      </c>
      <c r="G1259" s="3" t="str">
        <f>IF(A1259="","",IF(HOUR(A1259)&lt;StartHour,StartHour,IF(HOUR(A1259)&gt;FinishHour,FinishHour,HOUR(A1259))))</f>
        <v/>
      </c>
      <c r="H1259" s="3" t="str">
        <f t="shared" si="100"/>
        <v/>
      </c>
      <c r="I1259" s="33" t="e">
        <f>IF(OR(A1259="",B1259=""),NA(),MAX(0,IF(A1259-B1259=0,SameDayCycleTimeSettingValue,(A1259-B1259) *24)))</f>
        <v>#N/A</v>
      </c>
      <c r="J1259" s="33" t="e">
        <f>IF(OR(A1259="",B1259=""),NA(),MAX(0,IF(A1259-B1259=0,SameDayCycleTimeSettingValue,((A1259-B1259) *24)-(INT((A1259-B1259)) * (24-(FinishHour-StartHour))))))</f>
        <v>#N/A</v>
      </c>
      <c r="K1259" s="3" t="e">
        <f ca="1">IF(OR(A1259&lt;&gt;"",B1259=""),NA(),MAX(0,IF(_xlfn.DAYS(NOW(),B1259)=0,SameDayCycleTimeSettingValue,_xlfn.DAYS(NOW(),B1259))))</f>
        <v>#N/A</v>
      </c>
    </row>
    <row r="1260" spans="1:11" x14ac:dyDescent="0.25">
      <c r="A1260" s="32" t="str">
        <f>IF(AND(TRIM(INDEX(CompletedDateValues,ROW(A1260)))&lt;&gt;"",INDEX(CompletedDateValues,ROW(A1260))&gt;0),INDEX(CompletedDateValues,ROW(A1260)),"")</f>
        <v/>
      </c>
      <c r="B1260" s="32" t="str">
        <f>IF(AND(TRIM(INDEX(StartDateValues,ROW(A1260)))&lt;&gt;"",INDEX(StartDateValues,ROW(A1260))&gt;0),INDEX(StartDateValues,ROW(A1260)),"")</f>
        <v/>
      </c>
      <c r="C1260" s="22" t="str">
        <f t="shared" si="96"/>
        <v/>
      </c>
      <c r="D1260" s="3" t="str">
        <f t="shared" si="97"/>
        <v/>
      </c>
      <c r="E1260" s="3" t="str">
        <f t="shared" si="98"/>
        <v/>
      </c>
      <c r="F1260" s="3" t="str">
        <f t="shared" si="99"/>
        <v/>
      </c>
      <c r="G1260" s="3" t="str">
        <f>IF(A1260="","",IF(HOUR(A1260)&lt;StartHour,StartHour,IF(HOUR(A1260)&gt;FinishHour,FinishHour,HOUR(A1260))))</f>
        <v/>
      </c>
      <c r="H1260" s="3" t="str">
        <f t="shared" si="100"/>
        <v/>
      </c>
      <c r="I1260" s="33" t="e">
        <f>IF(OR(A1260="",B1260=""),NA(),MAX(0,IF(A1260-B1260=0,SameDayCycleTimeSettingValue,(A1260-B1260) *24)))</f>
        <v>#N/A</v>
      </c>
      <c r="J1260" s="33" t="e">
        <f>IF(OR(A1260="",B1260=""),NA(),MAX(0,IF(A1260-B1260=0,SameDayCycleTimeSettingValue,((A1260-B1260) *24)-(INT((A1260-B1260)) * (24-(FinishHour-StartHour))))))</f>
        <v>#N/A</v>
      </c>
      <c r="K1260" s="3" t="e">
        <f ca="1">IF(OR(A1260&lt;&gt;"",B1260=""),NA(),MAX(0,IF(_xlfn.DAYS(NOW(),B1260)=0,SameDayCycleTimeSettingValue,_xlfn.DAYS(NOW(),B1260))))</f>
        <v>#N/A</v>
      </c>
    </row>
    <row r="1261" spans="1:11" x14ac:dyDescent="0.25">
      <c r="A1261" s="32" t="str">
        <f>IF(AND(TRIM(INDEX(CompletedDateValues,ROW(A1261)))&lt;&gt;"",INDEX(CompletedDateValues,ROW(A1261))&gt;0),INDEX(CompletedDateValues,ROW(A1261)),"")</f>
        <v/>
      </c>
      <c r="B1261" s="32" t="str">
        <f>IF(AND(TRIM(INDEX(StartDateValues,ROW(A1261)))&lt;&gt;"",INDEX(StartDateValues,ROW(A1261))&gt;0),INDEX(StartDateValues,ROW(A1261)),"")</f>
        <v/>
      </c>
      <c r="C1261" s="22" t="str">
        <f t="shared" si="96"/>
        <v/>
      </c>
      <c r="D1261" s="3" t="str">
        <f t="shared" si="97"/>
        <v/>
      </c>
      <c r="E1261" s="3" t="str">
        <f t="shared" si="98"/>
        <v/>
      </c>
      <c r="F1261" s="3" t="str">
        <f t="shared" si="99"/>
        <v/>
      </c>
      <c r="G1261" s="3" t="str">
        <f>IF(A1261="","",IF(HOUR(A1261)&lt;StartHour,StartHour,IF(HOUR(A1261)&gt;FinishHour,FinishHour,HOUR(A1261))))</f>
        <v/>
      </c>
      <c r="H1261" s="3" t="str">
        <f t="shared" si="100"/>
        <v/>
      </c>
      <c r="I1261" s="33" t="e">
        <f>IF(OR(A1261="",B1261=""),NA(),MAX(0,IF(A1261-B1261=0,SameDayCycleTimeSettingValue,(A1261-B1261) *24)))</f>
        <v>#N/A</v>
      </c>
      <c r="J1261" s="33" t="e">
        <f>IF(OR(A1261="",B1261=""),NA(),MAX(0,IF(A1261-B1261=0,SameDayCycleTimeSettingValue,((A1261-B1261) *24)-(INT((A1261-B1261)) * (24-(FinishHour-StartHour))))))</f>
        <v>#N/A</v>
      </c>
      <c r="K1261" s="3" t="e">
        <f ca="1">IF(OR(A1261&lt;&gt;"",B1261=""),NA(),MAX(0,IF(_xlfn.DAYS(NOW(),B1261)=0,SameDayCycleTimeSettingValue,_xlfn.DAYS(NOW(),B1261))))</f>
        <v>#N/A</v>
      </c>
    </row>
    <row r="1262" spans="1:11" x14ac:dyDescent="0.25">
      <c r="A1262" s="32" t="str">
        <f>IF(AND(TRIM(INDEX(CompletedDateValues,ROW(A1262)))&lt;&gt;"",INDEX(CompletedDateValues,ROW(A1262))&gt;0),INDEX(CompletedDateValues,ROW(A1262)),"")</f>
        <v/>
      </c>
      <c r="B1262" s="32" t="str">
        <f>IF(AND(TRIM(INDEX(StartDateValues,ROW(A1262)))&lt;&gt;"",INDEX(StartDateValues,ROW(A1262))&gt;0),INDEX(StartDateValues,ROW(A1262)),"")</f>
        <v/>
      </c>
      <c r="C1262" s="22" t="str">
        <f t="shared" si="96"/>
        <v/>
      </c>
      <c r="D1262" s="3" t="str">
        <f t="shared" si="97"/>
        <v/>
      </c>
      <c r="E1262" s="3" t="str">
        <f t="shared" si="98"/>
        <v/>
      </c>
      <c r="F1262" s="3" t="str">
        <f t="shared" si="99"/>
        <v/>
      </c>
      <c r="G1262" s="3" t="str">
        <f>IF(A1262="","",IF(HOUR(A1262)&lt;StartHour,StartHour,IF(HOUR(A1262)&gt;FinishHour,FinishHour,HOUR(A1262))))</f>
        <v/>
      </c>
      <c r="H1262" s="3" t="str">
        <f t="shared" si="100"/>
        <v/>
      </c>
      <c r="I1262" s="33" t="e">
        <f>IF(OR(A1262="",B1262=""),NA(),MAX(0,IF(A1262-B1262=0,SameDayCycleTimeSettingValue,(A1262-B1262) *24)))</f>
        <v>#N/A</v>
      </c>
      <c r="J1262" s="33" t="e">
        <f>IF(OR(A1262="",B1262=""),NA(),MAX(0,IF(A1262-B1262=0,SameDayCycleTimeSettingValue,((A1262-B1262) *24)-(INT((A1262-B1262)) * (24-(FinishHour-StartHour))))))</f>
        <v>#N/A</v>
      </c>
      <c r="K1262" s="3" t="e">
        <f ca="1">IF(OR(A1262&lt;&gt;"",B1262=""),NA(),MAX(0,IF(_xlfn.DAYS(NOW(),B1262)=0,SameDayCycleTimeSettingValue,_xlfn.DAYS(NOW(),B1262))))</f>
        <v>#N/A</v>
      </c>
    </row>
    <row r="1263" spans="1:11" x14ac:dyDescent="0.25">
      <c r="A1263" s="32" t="str">
        <f>IF(AND(TRIM(INDEX(CompletedDateValues,ROW(A1263)))&lt;&gt;"",INDEX(CompletedDateValues,ROW(A1263))&gt;0),INDEX(CompletedDateValues,ROW(A1263)),"")</f>
        <v/>
      </c>
      <c r="B1263" s="32" t="str">
        <f>IF(AND(TRIM(INDEX(StartDateValues,ROW(A1263)))&lt;&gt;"",INDEX(StartDateValues,ROW(A1263))&gt;0),INDEX(StartDateValues,ROW(A1263)),"")</f>
        <v/>
      </c>
      <c r="C1263" s="22" t="str">
        <f t="shared" si="96"/>
        <v/>
      </c>
      <c r="D1263" s="3" t="str">
        <f t="shared" si="97"/>
        <v/>
      </c>
      <c r="E1263" s="3" t="str">
        <f t="shared" si="98"/>
        <v/>
      </c>
      <c r="F1263" s="3" t="str">
        <f t="shared" si="99"/>
        <v/>
      </c>
      <c r="G1263" s="3" t="str">
        <f>IF(A1263="","",IF(HOUR(A1263)&lt;StartHour,StartHour,IF(HOUR(A1263)&gt;FinishHour,FinishHour,HOUR(A1263))))</f>
        <v/>
      </c>
      <c r="H1263" s="3" t="str">
        <f t="shared" si="100"/>
        <v/>
      </c>
      <c r="I1263" s="33" t="e">
        <f>IF(OR(A1263="",B1263=""),NA(),MAX(0,IF(A1263-B1263=0,SameDayCycleTimeSettingValue,(A1263-B1263) *24)))</f>
        <v>#N/A</v>
      </c>
      <c r="J1263" s="33" t="e">
        <f>IF(OR(A1263="",B1263=""),NA(),MAX(0,IF(A1263-B1263=0,SameDayCycleTimeSettingValue,((A1263-B1263) *24)-(INT((A1263-B1263)) * (24-(FinishHour-StartHour))))))</f>
        <v>#N/A</v>
      </c>
      <c r="K1263" s="3" t="e">
        <f ca="1">IF(OR(A1263&lt;&gt;"",B1263=""),NA(),MAX(0,IF(_xlfn.DAYS(NOW(),B1263)=0,SameDayCycleTimeSettingValue,_xlfn.DAYS(NOW(),B1263))))</f>
        <v>#N/A</v>
      </c>
    </row>
    <row r="1264" spans="1:11" x14ac:dyDescent="0.25">
      <c r="A1264" s="32" t="str">
        <f>IF(AND(TRIM(INDEX(CompletedDateValues,ROW(A1264)))&lt;&gt;"",INDEX(CompletedDateValues,ROW(A1264))&gt;0),INDEX(CompletedDateValues,ROW(A1264)),"")</f>
        <v/>
      </c>
      <c r="B1264" s="32" t="str">
        <f>IF(AND(TRIM(INDEX(StartDateValues,ROW(A1264)))&lt;&gt;"",INDEX(StartDateValues,ROW(A1264))&gt;0),INDEX(StartDateValues,ROW(A1264)),"")</f>
        <v/>
      </c>
      <c r="C1264" s="22" t="str">
        <f t="shared" si="96"/>
        <v/>
      </c>
      <c r="D1264" s="3" t="str">
        <f t="shared" si="97"/>
        <v/>
      </c>
      <c r="E1264" s="3" t="str">
        <f t="shared" si="98"/>
        <v/>
      </c>
      <c r="F1264" s="3" t="str">
        <f t="shared" si="99"/>
        <v/>
      </c>
      <c r="G1264" s="3" t="str">
        <f>IF(A1264="","",IF(HOUR(A1264)&lt;StartHour,StartHour,IF(HOUR(A1264)&gt;FinishHour,FinishHour,HOUR(A1264))))</f>
        <v/>
      </c>
      <c r="H1264" s="3" t="str">
        <f t="shared" si="100"/>
        <v/>
      </c>
      <c r="I1264" s="33" t="e">
        <f>IF(OR(A1264="",B1264=""),NA(),MAX(0,IF(A1264-B1264=0,SameDayCycleTimeSettingValue,(A1264-B1264) *24)))</f>
        <v>#N/A</v>
      </c>
      <c r="J1264" s="33" t="e">
        <f>IF(OR(A1264="",B1264=""),NA(),MAX(0,IF(A1264-B1264=0,SameDayCycleTimeSettingValue,((A1264-B1264) *24)-(INT((A1264-B1264)) * (24-(FinishHour-StartHour))))))</f>
        <v>#N/A</v>
      </c>
      <c r="K1264" s="3" t="e">
        <f ca="1">IF(OR(A1264&lt;&gt;"",B1264=""),NA(),MAX(0,IF(_xlfn.DAYS(NOW(),B1264)=0,SameDayCycleTimeSettingValue,_xlfn.DAYS(NOW(),B1264))))</f>
        <v>#N/A</v>
      </c>
    </row>
    <row r="1265" spans="1:11" x14ac:dyDescent="0.25">
      <c r="A1265" s="32" t="str">
        <f>IF(AND(TRIM(INDEX(CompletedDateValues,ROW(A1265)))&lt;&gt;"",INDEX(CompletedDateValues,ROW(A1265))&gt;0),INDEX(CompletedDateValues,ROW(A1265)),"")</f>
        <v/>
      </c>
      <c r="B1265" s="32" t="str">
        <f>IF(AND(TRIM(INDEX(StartDateValues,ROW(A1265)))&lt;&gt;"",INDEX(StartDateValues,ROW(A1265))&gt;0),INDEX(StartDateValues,ROW(A1265)),"")</f>
        <v/>
      </c>
      <c r="C1265" s="22" t="str">
        <f t="shared" si="96"/>
        <v/>
      </c>
      <c r="D1265" s="3" t="str">
        <f t="shared" si="97"/>
        <v/>
      </c>
      <c r="E1265" s="3" t="str">
        <f t="shared" si="98"/>
        <v/>
      </c>
      <c r="F1265" s="3" t="str">
        <f t="shared" si="99"/>
        <v/>
      </c>
      <c r="G1265" s="3" t="str">
        <f>IF(A1265="","",IF(HOUR(A1265)&lt;StartHour,StartHour,IF(HOUR(A1265)&gt;FinishHour,FinishHour,HOUR(A1265))))</f>
        <v/>
      </c>
      <c r="H1265" s="3" t="str">
        <f t="shared" si="100"/>
        <v/>
      </c>
      <c r="I1265" s="33" t="e">
        <f>IF(OR(A1265="",B1265=""),NA(),MAX(0,IF(A1265-B1265=0,SameDayCycleTimeSettingValue,(A1265-B1265) *24)))</f>
        <v>#N/A</v>
      </c>
      <c r="J1265" s="33" t="e">
        <f>IF(OR(A1265="",B1265=""),NA(),MAX(0,IF(A1265-B1265=0,SameDayCycleTimeSettingValue,((A1265-B1265) *24)-(INT((A1265-B1265)) * (24-(FinishHour-StartHour))))))</f>
        <v>#N/A</v>
      </c>
      <c r="K1265" s="3" t="e">
        <f ca="1">IF(OR(A1265&lt;&gt;"",B1265=""),NA(),MAX(0,IF(_xlfn.DAYS(NOW(),B1265)=0,SameDayCycleTimeSettingValue,_xlfn.DAYS(NOW(),B1265))))</f>
        <v>#N/A</v>
      </c>
    </row>
    <row r="1266" spans="1:11" x14ac:dyDescent="0.25">
      <c r="A1266" s="32" t="str">
        <f>IF(AND(TRIM(INDEX(CompletedDateValues,ROW(A1266)))&lt;&gt;"",INDEX(CompletedDateValues,ROW(A1266))&gt;0),INDEX(CompletedDateValues,ROW(A1266)),"")</f>
        <v/>
      </c>
      <c r="B1266" s="32" t="str">
        <f>IF(AND(TRIM(INDEX(StartDateValues,ROW(A1266)))&lt;&gt;"",INDEX(StartDateValues,ROW(A1266))&gt;0),INDEX(StartDateValues,ROW(A1266)),"")</f>
        <v/>
      </c>
      <c r="C1266" s="22" t="str">
        <f t="shared" si="96"/>
        <v/>
      </c>
      <c r="D1266" s="3" t="str">
        <f t="shared" si="97"/>
        <v/>
      </c>
      <c r="E1266" s="3" t="str">
        <f t="shared" si="98"/>
        <v/>
      </c>
      <c r="F1266" s="3" t="str">
        <f t="shared" si="99"/>
        <v/>
      </c>
      <c r="G1266" s="3" t="str">
        <f>IF(A1266="","",IF(HOUR(A1266)&lt;StartHour,StartHour,IF(HOUR(A1266)&gt;FinishHour,FinishHour,HOUR(A1266))))</f>
        <v/>
      </c>
      <c r="H1266" s="3" t="str">
        <f t="shared" si="100"/>
        <v/>
      </c>
      <c r="I1266" s="33" t="e">
        <f>IF(OR(A1266="",B1266=""),NA(),MAX(0,IF(A1266-B1266=0,SameDayCycleTimeSettingValue,(A1266-B1266) *24)))</f>
        <v>#N/A</v>
      </c>
      <c r="J1266" s="33" t="e">
        <f>IF(OR(A1266="",B1266=""),NA(),MAX(0,IF(A1266-B1266=0,SameDayCycleTimeSettingValue,((A1266-B1266) *24)-(INT((A1266-B1266)) * (24-(FinishHour-StartHour))))))</f>
        <v>#N/A</v>
      </c>
      <c r="K1266" s="3" t="e">
        <f ca="1">IF(OR(A1266&lt;&gt;"",B1266=""),NA(),MAX(0,IF(_xlfn.DAYS(NOW(),B1266)=0,SameDayCycleTimeSettingValue,_xlfn.DAYS(NOW(),B1266))))</f>
        <v>#N/A</v>
      </c>
    </row>
    <row r="1267" spans="1:11" x14ac:dyDescent="0.25">
      <c r="A1267" s="32" t="str">
        <f>IF(AND(TRIM(INDEX(CompletedDateValues,ROW(A1267)))&lt;&gt;"",INDEX(CompletedDateValues,ROW(A1267))&gt;0),INDEX(CompletedDateValues,ROW(A1267)),"")</f>
        <v/>
      </c>
      <c r="B1267" s="32" t="str">
        <f>IF(AND(TRIM(INDEX(StartDateValues,ROW(A1267)))&lt;&gt;"",INDEX(StartDateValues,ROW(A1267))&gt;0),INDEX(StartDateValues,ROW(A1267)),"")</f>
        <v/>
      </c>
      <c r="C1267" s="22" t="str">
        <f t="shared" si="96"/>
        <v/>
      </c>
      <c r="D1267" s="3" t="str">
        <f t="shared" si="97"/>
        <v/>
      </c>
      <c r="E1267" s="3" t="str">
        <f t="shared" si="98"/>
        <v/>
      </c>
      <c r="F1267" s="3" t="str">
        <f t="shared" si="99"/>
        <v/>
      </c>
      <c r="G1267" s="3" t="str">
        <f>IF(A1267="","",IF(HOUR(A1267)&lt;StartHour,StartHour,IF(HOUR(A1267)&gt;FinishHour,FinishHour,HOUR(A1267))))</f>
        <v/>
      </c>
      <c r="H1267" s="3" t="str">
        <f t="shared" si="100"/>
        <v/>
      </c>
      <c r="I1267" s="33" t="e">
        <f>IF(OR(A1267="",B1267=""),NA(),MAX(0,IF(A1267-B1267=0,SameDayCycleTimeSettingValue,(A1267-B1267) *24)))</f>
        <v>#N/A</v>
      </c>
      <c r="J1267" s="33" t="e">
        <f>IF(OR(A1267="",B1267=""),NA(),MAX(0,IF(A1267-B1267=0,SameDayCycleTimeSettingValue,((A1267-B1267) *24)-(INT((A1267-B1267)) * (24-(FinishHour-StartHour))))))</f>
        <v>#N/A</v>
      </c>
      <c r="K1267" s="3" t="e">
        <f ca="1">IF(OR(A1267&lt;&gt;"",B1267=""),NA(),MAX(0,IF(_xlfn.DAYS(NOW(),B1267)=0,SameDayCycleTimeSettingValue,_xlfn.DAYS(NOW(),B1267))))</f>
        <v>#N/A</v>
      </c>
    </row>
    <row r="1268" spans="1:11" x14ac:dyDescent="0.25">
      <c r="A1268" s="32" t="str">
        <f>IF(AND(TRIM(INDEX(CompletedDateValues,ROW(A1268)))&lt;&gt;"",INDEX(CompletedDateValues,ROW(A1268))&gt;0),INDEX(CompletedDateValues,ROW(A1268)),"")</f>
        <v/>
      </c>
      <c r="B1268" s="32" t="str">
        <f>IF(AND(TRIM(INDEX(StartDateValues,ROW(A1268)))&lt;&gt;"",INDEX(StartDateValues,ROW(A1268))&gt;0),INDEX(StartDateValues,ROW(A1268)),"")</f>
        <v/>
      </c>
      <c r="C1268" s="22" t="str">
        <f t="shared" si="96"/>
        <v/>
      </c>
      <c r="D1268" s="3" t="str">
        <f t="shared" si="97"/>
        <v/>
      </c>
      <c r="E1268" s="3" t="str">
        <f t="shared" si="98"/>
        <v/>
      </c>
      <c r="F1268" s="3" t="str">
        <f t="shared" si="99"/>
        <v/>
      </c>
      <c r="G1268" s="3" t="str">
        <f>IF(A1268="","",IF(HOUR(A1268)&lt;StartHour,StartHour,IF(HOUR(A1268)&gt;FinishHour,FinishHour,HOUR(A1268))))</f>
        <v/>
      </c>
      <c r="H1268" s="3" t="str">
        <f t="shared" si="100"/>
        <v/>
      </c>
      <c r="I1268" s="33" t="e">
        <f>IF(OR(A1268="",B1268=""),NA(),MAX(0,IF(A1268-B1268=0,SameDayCycleTimeSettingValue,(A1268-B1268) *24)))</f>
        <v>#N/A</v>
      </c>
      <c r="J1268" s="33" t="e">
        <f>IF(OR(A1268="",B1268=""),NA(),MAX(0,IF(A1268-B1268=0,SameDayCycleTimeSettingValue,((A1268-B1268) *24)-(INT((A1268-B1268)) * (24-(FinishHour-StartHour))))))</f>
        <v>#N/A</v>
      </c>
      <c r="K1268" s="3" t="e">
        <f ca="1">IF(OR(A1268&lt;&gt;"",B1268=""),NA(),MAX(0,IF(_xlfn.DAYS(NOW(),B1268)=0,SameDayCycleTimeSettingValue,_xlfn.DAYS(NOW(),B1268))))</f>
        <v>#N/A</v>
      </c>
    </row>
    <row r="1269" spans="1:11" x14ac:dyDescent="0.25">
      <c r="A1269" s="32" t="str">
        <f>IF(AND(TRIM(INDEX(CompletedDateValues,ROW(A1269)))&lt;&gt;"",INDEX(CompletedDateValues,ROW(A1269))&gt;0),INDEX(CompletedDateValues,ROW(A1269)),"")</f>
        <v/>
      </c>
      <c r="B1269" s="32" t="str">
        <f>IF(AND(TRIM(INDEX(StartDateValues,ROW(A1269)))&lt;&gt;"",INDEX(StartDateValues,ROW(A1269))&gt;0),INDEX(StartDateValues,ROW(A1269)),"")</f>
        <v/>
      </c>
      <c r="C1269" s="22" t="str">
        <f t="shared" si="96"/>
        <v/>
      </c>
      <c r="D1269" s="3" t="str">
        <f t="shared" si="97"/>
        <v/>
      </c>
      <c r="E1269" s="3" t="str">
        <f t="shared" si="98"/>
        <v/>
      </c>
      <c r="F1269" s="3" t="str">
        <f t="shared" si="99"/>
        <v/>
      </c>
      <c r="G1269" s="3" t="str">
        <f>IF(A1269="","",IF(HOUR(A1269)&lt;StartHour,StartHour,IF(HOUR(A1269)&gt;FinishHour,FinishHour,HOUR(A1269))))</f>
        <v/>
      </c>
      <c r="H1269" s="3" t="str">
        <f t="shared" si="100"/>
        <v/>
      </c>
      <c r="I1269" s="33" t="e">
        <f>IF(OR(A1269="",B1269=""),NA(),MAX(0,IF(A1269-B1269=0,SameDayCycleTimeSettingValue,(A1269-B1269) *24)))</f>
        <v>#N/A</v>
      </c>
      <c r="J1269" s="33" t="e">
        <f>IF(OR(A1269="",B1269=""),NA(),MAX(0,IF(A1269-B1269=0,SameDayCycleTimeSettingValue,((A1269-B1269) *24)-(INT((A1269-B1269)) * (24-(FinishHour-StartHour))))))</f>
        <v>#N/A</v>
      </c>
      <c r="K1269" s="3" t="e">
        <f ca="1">IF(OR(A1269&lt;&gt;"",B1269=""),NA(),MAX(0,IF(_xlfn.DAYS(NOW(),B1269)=0,SameDayCycleTimeSettingValue,_xlfn.DAYS(NOW(),B1269))))</f>
        <v>#N/A</v>
      </c>
    </row>
    <row r="1270" spans="1:11" x14ac:dyDescent="0.25">
      <c r="A1270" s="32" t="str">
        <f>IF(AND(TRIM(INDEX(CompletedDateValues,ROW(A1270)))&lt;&gt;"",INDEX(CompletedDateValues,ROW(A1270))&gt;0),INDEX(CompletedDateValues,ROW(A1270)),"")</f>
        <v/>
      </c>
      <c r="B1270" s="32" t="str">
        <f>IF(AND(TRIM(INDEX(StartDateValues,ROW(A1270)))&lt;&gt;"",INDEX(StartDateValues,ROW(A1270))&gt;0),INDEX(StartDateValues,ROW(A1270)),"")</f>
        <v/>
      </c>
      <c r="C1270" s="22" t="str">
        <f t="shared" si="96"/>
        <v/>
      </c>
      <c r="D1270" s="3" t="str">
        <f t="shared" si="97"/>
        <v/>
      </c>
      <c r="E1270" s="3" t="str">
        <f t="shared" si="98"/>
        <v/>
      </c>
      <c r="F1270" s="3" t="str">
        <f t="shared" si="99"/>
        <v/>
      </c>
      <c r="G1270" s="3" t="str">
        <f>IF(A1270="","",IF(HOUR(A1270)&lt;StartHour,StartHour,IF(HOUR(A1270)&gt;FinishHour,FinishHour,HOUR(A1270))))</f>
        <v/>
      </c>
      <c r="H1270" s="3" t="str">
        <f t="shared" si="100"/>
        <v/>
      </c>
      <c r="I1270" s="33" t="e">
        <f>IF(OR(A1270="",B1270=""),NA(),MAX(0,IF(A1270-B1270=0,SameDayCycleTimeSettingValue,(A1270-B1270) *24)))</f>
        <v>#N/A</v>
      </c>
      <c r="J1270" s="33" t="e">
        <f>IF(OR(A1270="",B1270=""),NA(),MAX(0,IF(A1270-B1270=0,SameDayCycleTimeSettingValue,((A1270-B1270) *24)-(INT((A1270-B1270)) * (24-(FinishHour-StartHour))))))</f>
        <v>#N/A</v>
      </c>
      <c r="K1270" s="3" t="e">
        <f ca="1">IF(OR(A1270&lt;&gt;"",B1270=""),NA(),MAX(0,IF(_xlfn.DAYS(NOW(),B1270)=0,SameDayCycleTimeSettingValue,_xlfn.DAYS(NOW(),B1270))))</f>
        <v>#N/A</v>
      </c>
    </row>
    <row r="1271" spans="1:11" x14ac:dyDescent="0.25">
      <c r="A1271" s="32" t="str">
        <f>IF(AND(TRIM(INDEX(CompletedDateValues,ROW(A1271)))&lt;&gt;"",INDEX(CompletedDateValues,ROW(A1271))&gt;0),INDEX(CompletedDateValues,ROW(A1271)),"")</f>
        <v/>
      </c>
      <c r="B1271" s="32" t="str">
        <f>IF(AND(TRIM(INDEX(StartDateValues,ROW(A1271)))&lt;&gt;"",INDEX(StartDateValues,ROW(A1271))&gt;0),INDEX(StartDateValues,ROW(A1271)),"")</f>
        <v/>
      </c>
      <c r="C1271" s="22" t="str">
        <f t="shared" si="96"/>
        <v/>
      </c>
      <c r="D1271" s="3" t="str">
        <f t="shared" si="97"/>
        <v/>
      </c>
      <c r="E1271" s="3" t="str">
        <f t="shared" si="98"/>
        <v/>
      </c>
      <c r="F1271" s="3" t="str">
        <f t="shared" si="99"/>
        <v/>
      </c>
      <c r="G1271" s="3" t="str">
        <f>IF(A1271="","",IF(HOUR(A1271)&lt;StartHour,StartHour,IF(HOUR(A1271)&gt;FinishHour,FinishHour,HOUR(A1271))))</f>
        <v/>
      </c>
      <c r="H1271" s="3" t="str">
        <f t="shared" si="100"/>
        <v/>
      </c>
      <c r="I1271" s="33" t="e">
        <f>IF(OR(A1271="",B1271=""),NA(),MAX(0,IF(A1271-B1271=0,SameDayCycleTimeSettingValue,(A1271-B1271) *24)))</f>
        <v>#N/A</v>
      </c>
      <c r="J1271" s="33" t="e">
        <f>IF(OR(A1271="",B1271=""),NA(),MAX(0,IF(A1271-B1271=0,SameDayCycleTimeSettingValue,((A1271-B1271) *24)-(INT((A1271-B1271)) * (24-(FinishHour-StartHour))))))</f>
        <v>#N/A</v>
      </c>
      <c r="K1271" s="3" t="e">
        <f ca="1">IF(OR(A1271&lt;&gt;"",B1271=""),NA(),MAX(0,IF(_xlfn.DAYS(NOW(),B1271)=0,SameDayCycleTimeSettingValue,_xlfn.DAYS(NOW(),B1271))))</f>
        <v>#N/A</v>
      </c>
    </row>
    <row r="1272" spans="1:11" x14ac:dyDescent="0.25">
      <c r="A1272" s="32" t="str">
        <f>IF(AND(TRIM(INDEX(CompletedDateValues,ROW(A1272)))&lt;&gt;"",INDEX(CompletedDateValues,ROW(A1272))&gt;0),INDEX(CompletedDateValues,ROW(A1272)),"")</f>
        <v/>
      </c>
      <c r="B1272" s="32" t="str">
        <f>IF(AND(TRIM(INDEX(StartDateValues,ROW(A1272)))&lt;&gt;"",INDEX(StartDateValues,ROW(A1272))&gt;0),INDEX(StartDateValues,ROW(A1272)),"")</f>
        <v/>
      </c>
      <c r="C1272" s="22" t="str">
        <f t="shared" si="96"/>
        <v/>
      </c>
      <c r="D1272" s="3" t="str">
        <f t="shared" si="97"/>
        <v/>
      </c>
      <c r="E1272" s="3" t="str">
        <f t="shared" si="98"/>
        <v/>
      </c>
      <c r="F1272" s="3" t="str">
        <f t="shared" si="99"/>
        <v/>
      </c>
      <c r="G1272" s="3" t="str">
        <f>IF(A1272="","",IF(HOUR(A1272)&lt;StartHour,StartHour,IF(HOUR(A1272)&gt;FinishHour,FinishHour,HOUR(A1272))))</f>
        <v/>
      </c>
      <c r="H1272" s="3" t="str">
        <f t="shared" si="100"/>
        <v/>
      </c>
      <c r="I1272" s="33" t="e">
        <f>IF(OR(A1272="",B1272=""),NA(),MAX(0,IF(A1272-B1272=0,SameDayCycleTimeSettingValue,(A1272-B1272) *24)))</f>
        <v>#N/A</v>
      </c>
      <c r="J1272" s="33" t="e">
        <f>IF(OR(A1272="",B1272=""),NA(),MAX(0,IF(A1272-B1272=0,SameDayCycleTimeSettingValue,((A1272-B1272) *24)-(INT((A1272-B1272)) * (24-(FinishHour-StartHour))))))</f>
        <v>#N/A</v>
      </c>
      <c r="K1272" s="3" t="e">
        <f ca="1">IF(OR(A1272&lt;&gt;"",B1272=""),NA(),MAX(0,IF(_xlfn.DAYS(NOW(),B1272)=0,SameDayCycleTimeSettingValue,_xlfn.DAYS(NOW(),B1272))))</f>
        <v>#N/A</v>
      </c>
    </row>
    <row r="1273" spans="1:11" x14ac:dyDescent="0.25">
      <c r="A1273" s="32" t="str">
        <f>IF(AND(TRIM(INDEX(CompletedDateValues,ROW(A1273)))&lt;&gt;"",INDEX(CompletedDateValues,ROW(A1273))&gt;0),INDEX(CompletedDateValues,ROW(A1273)),"")</f>
        <v/>
      </c>
      <c r="B1273" s="32" t="str">
        <f>IF(AND(TRIM(INDEX(StartDateValues,ROW(A1273)))&lt;&gt;"",INDEX(StartDateValues,ROW(A1273))&gt;0),INDEX(StartDateValues,ROW(A1273)),"")</f>
        <v/>
      </c>
      <c r="C1273" s="22" t="str">
        <f t="shared" si="96"/>
        <v/>
      </c>
      <c r="D1273" s="3" t="str">
        <f t="shared" si="97"/>
        <v/>
      </c>
      <c r="E1273" s="3" t="str">
        <f t="shared" si="98"/>
        <v/>
      </c>
      <c r="F1273" s="3" t="str">
        <f t="shared" si="99"/>
        <v/>
      </c>
      <c r="G1273" s="3" t="str">
        <f>IF(A1273="","",IF(HOUR(A1273)&lt;StartHour,StartHour,IF(HOUR(A1273)&gt;FinishHour,FinishHour,HOUR(A1273))))</f>
        <v/>
      </c>
      <c r="H1273" s="3" t="str">
        <f t="shared" si="100"/>
        <v/>
      </c>
      <c r="I1273" s="33" t="e">
        <f>IF(OR(A1273="",B1273=""),NA(),MAX(0,IF(A1273-B1273=0,SameDayCycleTimeSettingValue,(A1273-B1273) *24)))</f>
        <v>#N/A</v>
      </c>
      <c r="J1273" s="33" t="e">
        <f>IF(OR(A1273="",B1273=""),NA(),MAX(0,IF(A1273-B1273=0,SameDayCycleTimeSettingValue,((A1273-B1273) *24)-(INT((A1273-B1273)) * (24-(FinishHour-StartHour))))))</f>
        <v>#N/A</v>
      </c>
      <c r="K1273" s="3" t="e">
        <f ca="1">IF(OR(A1273&lt;&gt;"",B1273=""),NA(),MAX(0,IF(_xlfn.DAYS(NOW(),B1273)=0,SameDayCycleTimeSettingValue,_xlfn.DAYS(NOW(),B1273))))</f>
        <v>#N/A</v>
      </c>
    </row>
    <row r="1274" spans="1:11" x14ac:dyDescent="0.25">
      <c r="A1274" s="32" t="str">
        <f>IF(AND(TRIM(INDEX(CompletedDateValues,ROW(A1274)))&lt;&gt;"",INDEX(CompletedDateValues,ROW(A1274))&gt;0),INDEX(CompletedDateValues,ROW(A1274)),"")</f>
        <v/>
      </c>
      <c r="B1274" s="32" t="str">
        <f>IF(AND(TRIM(INDEX(StartDateValues,ROW(A1274)))&lt;&gt;"",INDEX(StartDateValues,ROW(A1274))&gt;0),INDEX(StartDateValues,ROW(A1274)),"")</f>
        <v/>
      </c>
      <c r="C1274" s="22" t="str">
        <f t="shared" si="96"/>
        <v/>
      </c>
      <c r="D1274" s="3" t="str">
        <f t="shared" si="97"/>
        <v/>
      </c>
      <c r="E1274" s="3" t="str">
        <f t="shared" si="98"/>
        <v/>
      </c>
      <c r="F1274" s="3" t="str">
        <f t="shared" si="99"/>
        <v/>
      </c>
      <c r="G1274" s="3" t="str">
        <f>IF(A1274="","",IF(HOUR(A1274)&lt;StartHour,StartHour,IF(HOUR(A1274)&gt;FinishHour,FinishHour,HOUR(A1274))))</f>
        <v/>
      </c>
      <c r="H1274" s="3" t="str">
        <f t="shared" si="100"/>
        <v/>
      </c>
      <c r="I1274" s="33" t="e">
        <f>IF(OR(A1274="",B1274=""),NA(),MAX(0,IF(A1274-B1274=0,SameDayCycleTimeSettingValue,(A1274-B1274) *24)))</f>
        <v>#N/A</v>
      </c>
      <c r="J1274" s="33" t="e">
        <f>IF(OR(A1274="",B1274=""),NA(),MAX(0,IF(A1274-B1274=0,SameDayCycleTimeSettingValue,((A1274-B1274) *24)-(INT((A1274-B1274)) * (24-(FinishHour-StartHour))))))</f>
        <v>#N/A</v>
      </c>
      <c r="K1274" s="3" t="e">
        <f ca="1">IF(OR(A1274&lt;&gt;"",B1274=""),NA(),MAX(0,IF(_xlfn.DAYS(NOW(),B1274)=0,SameDayCycleTimeSettingValue,_xlfn.DAYS(NOW(),B1274))))</f>
        <v>#N/A</v>
      </c>
    </row>
    <row r="1275" spans="1:11" x14ac:dyDescent="0.25">
      <c r="A1275" s="32" t="str">
        <f>IF(AND(TRIM(INDEX(CompletedDateValues,ROW(A1275)))&lt;&gt;"",INDEX(CompletedDateValues,ROW(A1275))&gt;0),INDEX(CompletedDateValues,ROW(A1275)),"")</f>
        <v/>
      </c>
      <c r="B1275" s="32" t="str">
        <f>IF(AND(TRIM(INDEX(StartDateValues,ROW(A1275)))&lt;&gt;"",INDEX(StartDateValues,ROW(A1275))&gt;0),INDEX(StartDateValues,ROW(A1275)),"")</f>
        <v/>
      </c>
      <c r="C1275" s="22" t="str">
        <f t="shared" si="96"/>
        <v/>
      </c>
      <c r="D1275" s="3" t="str">
        <f t="shared" si="97"/>
        <v/>
      </c>
      <c r="E1275" s="3" t="str">
        <f t="shared" si="98"/>
        <v/>
      </c>
      <c r="F1275" s="3" t="str">
        <f t="shared" si="99"/>
        <v/>
      </c>
      <c r="G1275" s="3" t="str">
        <f>IF(A1275="","",IF(HOUR(A1275)&lt;StartHour,StartHour,IF(HOUR(A1275)&gt;FinishHour,FinishHour,HOUR(A1275))))</f>
        <v/>
      </c>
      <c r="H1275" s="3" t="str">
        <f t="shared" si="100"/>
        <v/>
      </c>
      <c r="I1275" s="33" t="e">
        <f>IF(OR(A1275="",B1275=""),NA(),MAX(0,IF(A1275-B1275=0,SameDayCycleTimeSettingValue,(A1275-B1275) *24)))</f>
        <v>#N/A</v>
      </c>
      <c r="J1275" s="33" t="e">
        <f>IF(OR(A1275="",B1275=""),NA(),MAX(0,IF(A1275-B1275=0,SameDayCycleTimeSettingValue,((A1275-B1275) *24)-(INT((A1275-B1275)) * (24-(FinishHour-StartHour))))))</f>
        <v>#N/A</v>
      </c>
      <c r="K1275" s="3" t="e">
        <f ca="1">IF(OR(A1275&lt;&gt;"",B1275=""),NA(),MAX(0,IF(_xlfn.DAYS(NOW(),B1275)=0,SameDayCycleTimeSettingValue,_xlfn.DAYS(NOW(),B1275))))</f>
        <v>#N/A</v>
      </c>
    </row>
    <row r="1276" spans="1:11" x14ac:dyDescent="0.25">
      <c r="A1276" s="32" t="str">
        <f>IF(AND(TRIM(INDEX(CompletedDateValues,ROW(A1276)))&lt;&gt;"",INDEX(CompletedDateValues,ROW(A1276))&gt;0),INDEX(CompletedDateValues,ROW(A1276)),"")</f>
        <v/>
      </c>
      <c r="B1276" s="32" t="str">
        <f>IF(AND(TRIM(INDEX(StartDateValues,ROW(A1276)))&lt;&gt;"",INDEX(StartDateValues,ROW(A1276))&gt;0),INDEX(StartDateValues,ROW(A1276)),"")</f>
        <v/>
      </c>
      <c r="C1276" s="22" t="str">
        <f t="shared" si="96"/>
        <v/>
      </c>
      <c r="D1276" s="3" t="str">
        <f t="shared" si="97"/>
        <v/>
      </c>
      <c r="E1276" s="3" t="str">
        <f t="shared" si="98"/>
        <v/>
      </c>
      <c r="F1276" s="3" t="str">
        <f t="shared" si="99"/>
        <v/>
      </c>
      <c r="G1276" s="3" t="str">
        <f>IF(A1276="","",IF(HOUR(A1276)&lt;StartHour,StartHour,IF(HOUR(A1276)&gt;FinishHour,FinishHour,HOUR(A1276))))</f>
        <v/>
      </c>
      <c r="H1276" s="3" t="str">
        <f t="shared" si="100"/>
        <v/>
      </c>
      <c r="I1276" s="33" t="e">
        <f>IF(OR(A1276="",B1276=""),NA(),MAX(0,IF(A1276-B1276=0,SameDayCycleTimeSettingValue,(A1276-B1276) *24)))</f>
        <v>#N/A</v>
      </c>
      <c r="J1276" s="33" t="e">
        <f>IF(OR(A1276="",B1276=""),NA(),MAX(0,IF(A1276-B1276=0,SameDayCycleTimeSettingValue,((A1276-B1276) *24)-(INT((A1276-B1276)) * (24-(FinishHour-StartHour))))))</f>
        <v>#N/A</v>
      </c>
      <c r="K1276" s="3" t="e">
        <f ca="1">IF(OR(A1276&lt;&gt;"",B1276=""),NA(),MAX(0,IF(_xlfn.DAYS(NOW(),B1276)=0,SameDayCycleTimeSettingValue,_xlfn.DAYS(NOW(),B1276))))</f>
        <v>#N/A</v>
      </c>
    </row>
    <row r="1277" spans="1:11" x14ac:dyDescent="0.25">
      <c r="A1277" s="32" t="str">
        <f>IF(AND(TRIM(INDEX(CompletedDateValues,ROW(A1277)))&lt;&gt;"",INDEX(CompletedDateValues,ROW(A1277))&gt;0),INDEX(CompletedDateValues,ROW(A1277)),"")</f>
        <v/>
      </c>
      <c r="B1277" s="32" t="str">
        <f>IF(AND(TRIM(INDEX(StartDateValues,ROW(A1277)))&lt;&gt;"",INDEX(StartDateValues,ROW(A1277))&gt;0),INDEX(StartDateValues,ROW(A1277)),"")</f>
        <v/>
      </c>
      <c r="C1277" s="22" t="str">
        <f t="shared" si="96"/>
        <v/>
      </c>
      <c r="D1277" s="3" t="str">
        <f t="shared" si="97"/>
        <v/>
      </c>
      <c r="E1277" s="3" t="str">
        <f t="shared" si="98"/>
        <v/>
      </c>
      <c r="F1277" s="3" t="str">
        <f t="shared" si="99"/>
        <v/>
      </c>
      <c r="G1277" s="3" t="str">
        <f>IF(A1277="","",IF(HOUR(A1277)&lt;StartHour,StartHour,IF(HOUR(A1277)&gt;FinishHour,FinishHour,HOUR(A1277))))</f>
        <v/>
      </c>
      <c r="H1277" s="3" t="str">
        <f t="shared" si="100"/>
        <v/>
      </c>
      <c r="I1277" s="33" t="e">
        <f>IF(OR(A1277="",B1277=""),NA(),MAX(0,IF(A1277-B1277=0,SameDayCycleTimeSettingValue,(A1277-B1277) *24)))</f>
        <v>#N/A</v>
      </c>
      <c r="J1277" s="33" t="e">
        <f>IF(OR(A1277="",B1277=""),NA(),MAX(0,IF(A1277-B1277=0,SameDayCycleTimeSettingValue,((A1277-B1277) *24)-(INT((A1277-B1277)) * (24-(FinishHour-StartHour))))))</f>
        <v>#N/A</v>
      </c>
      <c r="K1277" s="3" t="e">
        <f ca="1">IF(OR(A1277&lt;&gt;"",B1277=""),NA(),MAX(0,IF(_xlfn.DAYS(NOW(),B1277)=0,SameDayCycleTimeSettingValue,_xlfn.DAYS(NOW(),B1277))))</f>
        <v>#N/A</v>
      </c>
    </row>
    <row r="1278" spans="1:11" x14ac:dyDescent="0.25">
      <c r="A1278" s="32" t="str">
        <f>IF(AND(TRIM(INDEX(CompletedDateValues,ROW(A1278)))&lt;&gt;"",INDEX(CompletedDateValues,ROW(A1278))&gt;0),INDEX(CompletedDateValues,ROW(A1278)),"")</f>
        <v/>
      </c>
      <c r="B1278" s="32" t="str">
        <f>IF(AND(TRIM(INDEX(StartDateValues,ROW(A1278)))&lt;&gt;"",INDEX(StartDateValues,ROW(A1278))&gt;0),INDEX(StartDateValues,ROW(A1278)),"")</f>
        <v/>
      </c>
      <c r="C1278" s="22" t="str">
        <f t="shared" si="96"/>
        <v/>
      </c>
      <c r="D1278" s="3" t="str">
        <f t="shared" si="97"/>
        <v/>
      </c>
      <c r="E1278" s="3" t="str">
        <f t="shared" si="98"/>
        <v/>
      </c>
      <c r="F1278" s="3" t="str">
        <f t="shared" si="99"/>
        <v/>
      </c>
      <c r="G1278" s="3" t="str">
        <f>IF(A1278="","",IF(HOUR(A1278)&lt;StartHour,StartHour,IF(HOUR(A1278)&gt;FinishHour,FinishHour,HOUR(A1278))))</f>
        <v/>
      </c>
      <c r="H1278" s="3" t="str">
        <f t="shared" si="100"/>
        <v/>
      </c>
      <c r="I1278" s="33" t="e">
        <f>IF(OR(A1278="",B1278=""),NA(),MAX(0,IF(A1278-B1278=0,SameDayCycleTimeSettingValue,(A1278-B1278) *24)))</f>
        <v>#N/A</v>
      </c>
      <c r="J1278" s="33" t="e">
        <f>IF(OR(A1278="",B1278=""),NA(),MAX(0,IF(A1278-B1278=0,SameDayCycleTimeSettingValue,((A1278-B1278) *24)-(INT((A1278-B1278)) * (24-(FinishHour-StartHour))))))</f>
        <v>#N/A</v>
      </c>
      <c r="K1278" s="3" t="e">
        <f ca="1">IF(OR(A1278&lt;&gt;"",B1278=""),NA(),MAX(0,IF(_xlfn.DAYS(NOW(),B1278)=0,SameDayCycleTimeSettingValue,_xlfn.DAYS(NOW(),B1278))))</f>
        <v>#N/A</v>
      </c>
    </row>
    <row r="1279" spans="1:11" x14ac:dyDescent="0.25">
      <c r="A1279" s="32" t="str">
        <f>IF(AND(TRIM(INDEX(CompletedDateValues,ROW(A1279)))&lt;&gt;"",INDEX(CompletedDateValues,ROW(A1279))&gt;0),INDEX(CompletedDateValues,ROW(A1279)),"")</f>
        <v/>
      </c>
      <c r="B1279" s="32" t="str">
        <f>IF(AND(TRIM(INDEX(StartDateValues,ROW(A1279)))&lt;&gt;"",INDEX(StartDateValues,ROW(A1279))&gt;0),INDEX(StartDateValues,ROW(A1279)),"")</f>
        <v/>
      </c>
      <c r="C1279" s="22" t="str">
        <f t="shared" si="96"/>
        <v/>
      </c>
      <c r="D1279" s="3" t="str">
        <f t="shared" si="97"/>
        <v/>
      </c>
      <c r="E1279" s="3" t="str">
        <f t="shared" si="98"/>
        <v/>
      </c>
      <c r="F1279" s="3" t="str">
        <f t="shared" si="99"/>
        <v/>
      </c>
      <c r="G1279" s="3" t="str">
        <f>IF(A1279="","",IF(HOUR(A1279)&lt;StartHour,StartHour,IF(HOUR(A1279)&gt;FinishHour,FinishHour,HOUR(A1279))))</f>
        <v/>
      </c>
      <c r="H1279" s="3" t="str">
        <f t="shared" si="100"/>
        <v/>
      </c>
      <c r="I1279" s="33" t="e">
        <f>IF(OR(A1279="",B1279=""),NA(),MAX(0,IF(A1279-B1279=0,SameDayCycleTimeSettingValue,(A1279-B1279) *24)))</f>
        <v>#N/A</v>
      </c>
      <c r="J1279" s="33" t="e">
        <f>IF(OR(A1279="",B1279=""),NA(),MAX(0,IF(A1279-B1279=0,SameDayCycleTimeSettingValue,((A1279-B1279) *24)-(INT((A1279-B1279)) * (24-(FinishHour-StartHour))))))</f>
        <v>#N/A</v>
      </c>
      <c r="K1279" s="3" t="e">
        <f ca="1">IF(OR(A1279&lt;&gt;"",B1279=""),NA(),MAX(0,IF(_xlfn.DAYS(NOW(),B1279)=0,SameDayCycleTimeSettingValue,_xlfn.DAYS(NOW(),B1279))))</f>
        <v>#N/A</v>
      </c>
    </row>
    <row r="1280" spans="1:11" x14ac:dyDescent="0.25">
      <c r="A1280" s="32" t="str">
        <f>IF(AND(TRIM(INDEX(CompletedDateValues,ROW(A1280)))&lt;&gt;"",INDEX(CompletedDateValues,ROW(A1280))&gt;0),INDEX(CompletedDateValues,ROW(A1280)),"")</f>
        <v/>
      </c>
      <c r="B1280" s="32" t="str">
        <f>IF(AND(TRIM(INDEX(StartDateValues,ROW(A1280)))&lt;&gt;"",INDEX(StartDateValues,ROW(A1280))&gt;0),INDEX(StartDateValues,ROW(A1280)),"")</f>
        <v/>
      </c>
      <c r="C1280" s="22" t="str">
        <f t="shared" si="96"/>
        <v/>
      </c>
      <c r="D1280" s="3" t="str">
        <f t="shared" si="97"/>
        <v/>
      </c>
      <c r="E1280" s="3" t="str">
        <f t="shared" si="98"/>
        <v/>
      </c>
      <c r="F1280" s="3" t="str">
        <f t="shared" si="99"/>
        <v/>
      </c>
      <c r="G1280" s="3" t="str">
        <f>IF(A1280="","",IF(HOUR(A1280)&lt;StartHour,StartHour,IF(HOUR(A1280)&gt;FinishHour,FinishHour,HOUR(A1280))))</f>
        <v/>
      </c>
      <c r="H1280" s="3" t="str">
        <f t="shared" si="100"/>
        <v/>
      </c>
      <c r="I1280" s="33" t="e">
        <f>IF(OR(A1280="",B1280=""),NA(),MAX(0,IF(A1280-B1280=0,SameDayCycleTimeSettingValue,(A1280-B1280) *24)))</f>
        <v>#N/A</v>
      </c>
      <c r="J1280" s="33" t="e">
        <f>IF(OR(A1280="",B1280=""),NA(),MAX(0,IF(A1280-B1280=0,SameDayCycleTimeSettingValue,((A1280-B1280) *24)-(INT((A1280-B1280)) * (24-(FinishHour-StartHour))))))</f>
        <v>#N/A</v>
      </c>
      <c r="K1280" s="3" t="e">
        <f ca="1">IF(OR(A1280&lt;&gt;"",B1280=""),NA(),MAX(0,IF(_xlfn.DAYS(NOW(),B1280)=0,SameDayCycleTimeSettingValue,_xlfn.DAYS(NOW(),B1280))))</f>
        <v>#N/A</v>
      </c>
    </row>
    <row r="1281" spans="1:11" x14ac:dyDescent="0.25">
      <c r="A1281" s="32" t="str">
        <f>IF(AND(TRIM(INDEX(CompletedDateValues,ROW(A1281)))&lt;&gt;"",INDEX(CompletedDateValues,ROW(A1281))&gt;0),INDEX(CompletedDateValues,ROW(A1281)),"")</f>
        <v/>
      </c>
      <c r="B1281" s="32" t="str">
        <f>IF(AND(TRIM(INDEX(StartDateValues,ROW(A1281)))&lt;&gt;"",INDEX(StartDateValues,ROW(A1281))&gt;0),INDEX(StartDateValues,ROW(A1281)),"")</f>
        <v/>
      </c>
      <c r="C1281" s="22" t="str">
        <f t="shared" si="96"/>
        <v/>
      </c>
      <c r="D1281" s="3" t="str">
        <f t="shared" si="97"/>
        <v/>
      </c>
      <c r="E1281" s="3" t="str">
        <f t="shared" si="98"/>
        <v/>
      </c>
      <c r="F1281" s="3" t="str">
        <f t="shared" si="99"/>
        <v/>
      </c>
      <c r="G1281" s="3" t="str">
        <f>IF(A1281="","",IF(HOUR(A1281)&lt;StartHour,StartHour,IF(HOUR(A1281)&gt;FinishHour,FinishHour,HOUR(A1281))))</f>
        <v/>
      </c>
      <c r="H1281" s="3" t="str">
        <f t="shared" si="100"/>
        <v/>
      </c>
      <c r="I1281" s="33" t="e">
        <f>IF(OR(A1281="",B1281=""),NA(),MAX(0,IF(A1281-B1281=0,SameDayCycleTimeSettingValue,(A1281-B1281) *24)))</f>
        <v>#N/A</v>
      </c>
      <c r="J1281" s="33" t="e">
        <f>IF(OR(A1281="",B1281=""),NA(),MAX(0,IF(A1281-B1281=0,SameDayCycleTimeSettingValue,((A1281-B1281) *24)-(INT((A1281-B1281)) * (24-(FinishHour-StartHour))))))</f>
        <v>#N/A</v>
      </c>
      <c r="K1281" s="3" t="e">
        <f ca="1">IF(OR(A1281&lt;&gt;"",B1281=""),NA(),MAX(0,IF(_xlfn.DAYS(NOW(),B1281)=0,SameDayCycleTimeSettingValue,_xlfn.DAYS(NOW(),B1281))))</f>
        <v>#N/A</v>
      </c>
    </row>
    <row r="1282" spans="1:11" x14ac:dyDescent="0.25">
      <c r="A1282" s="32" t="str">
        <f>IF(AND(TRIM(INDEX(CompletedDateValues,ROW(A1282)))&lt;&gt;"",INDEX(CompletedDateValues,ROW(A1282))&gt;0),INDEX(CompletedDateValues,ROW(A1282)),"")</f>
        <v/>
      </c>
      <c r="B1282" s="32" t="str">
        <f>IF(AND(TRIM(INDEX(StartDateValues,ROW(A1282)))&lt;&gt;"",INDEX(StartDateValues,ROW(A1282))&gt;0),INDEX(StartDateValues,ROW(A1282)),"")</f>
        <v/>
      </c>
      <c r="C1282" s="22" t="str">
        <f t="shared" si="96"/>
        <v/>
      </c>
      <c r="D1282" s="3" t="str">
        <f t="shared" si="97"/>
        <v/>
      </c>
      <c r="E1282" s="3" t="str">
        <f t="shared" si="98"/>
        <v/>
      </c>
      <c r="F1282" s="3" t="str">
        <f t="shared" si="99"/>
        <v/>
      </c>
      <c r="G1282" s="3" t="str">
        <f>IF(A1282="","",IF(HOUR(A1282)&lt;StartHour,StartHour,IF(HOUR(A1282)&gt;FinishHour,FinishHour,HOUR(A1282))))</f>
        <v/>
      </c>
      <c r="H1282" s="3" t="str">
        <f t="shared" si="100"/>
        <v/>
      </c>
      <c r="I1282" s="33" t="e">
        <f>IF(OR(A1282="",B1282=""),NA(),MAX(0,IF(A1282-B1282=0,SameDayCycleTimeSettingValue,(A1282-B1282) *24)))</f>
        <v>#N/A</v>
      </c>
      <c r="J1282" s="33" t="e">
        <f>IF(OR(A1282="",B1282=""),NA(),MAX(0,IF(A1282-B1282=0,SameDayCycleTimeSettingValue,((A1282-B1282) *24)-(INT((A1282-B1282)) * (24-(FinishHour-StartHour))))))</f>
        <v>#N/A</v>
      </c>
      <c r="K1282" s="3" t="e">
        <f ca="1">IF(OR(A1282&lt;&gt;"",B1282=""),NA(),MAX(0,IF(_xlfn.DAYS(NOW(),B1282)=0,SameDayCycleTimeSettingValue,_xlfn.DAYS(NOW(),B1282))))</f>
        <v>#N/A</v>
      </c>
    </row>
    <row r="1283" spans="1:11" x14ac:dyDescent="0.25">
      <c r="A1283" s="32" t="str">
        <f>IF(AND(TRIM(INDEX(CompletedDateValues,ROW(A1283)))&lt;&gt;"",INDEX(CompletedDateValues,ROW(A1283))&gt;0),INDEX(CompletedDateValues,ROW(A1283)),"")</f>
        <v/>
      </c>
      <c r="B1283" s="32" t="str">
        <f>IF(AND(TRIM(INDEX(StartDateValues,ROW(A1283)))&lt;&gt;"",INDEX(StartDateValues,ROW(A1283))&gt;0),INDEX(StartDateValues,ROW(A1283)),"")</f>
        <v/>
      </c>
      <c r="C1283" s="22" t="str">
        <f t="shared" ref="C1283:C1346" si="101">IF(AND(TRIM(INDEX(WorkTypeValues,ROW(A1283)))&lt;&gt;"",INDEX(WorkTypeValues,ROW(A1283))&gt;0),INDEX(WorkTypeValues,ROW(A1283)),"")</f>
        <v/>
      </c>
      <c r="D1283" s="3" t="str">
        <f t="shared" ref="D1283:D1346" si="102">IF(A1283="", "",YEAR(A1283))</f>
        <v/>
      </c>
      <c r="E1283" s="3" t="str">
        <f t="shared" ref="E1283:E1346" si="103">IF(A1283="","",MONTH(A1283))</f>
        <v/>
      </c>
      <c r="F1283" s="3" t="str">
        <f t="shared" ref="F1283:F1346" si="104">IF(A1283="","",DAY(A1283))</f>
        <v/>
      </c>
      <c r="G1283" s="3" t="str">
        <f>IF(A1283="","",IF(HOUR(A1283)&lt;StartHour,StartHour,IF(HOUR(A1283)&gt;FinishHour,FinishHour,HOUR(A1283))))</f>
        <v/>
      </c>
      <c r="H1283" s="3" t="str">
        <f t="shared" ref="H1283:H1346" si="105">IF(D1283="","",D1283&amp;"-"&amp;TEXT(E1283,"00") &amp;"-"&amp;TEXT(F1283,"00") &amp;"-"&amp;TEXT(G1283,"00"))</f>
        <v/>
      </c>
      <c r="I1283" s="33" t="e">
        <f>IF(OR(A1283="",B1283=""),NA(),MAX(0,IF(A1283-B1283=0,SameDayCycleTimeSettingValue,(A1283-B1283) *24)))</f>
        <v>#N/A</v>
      </c>
      <c r="J1283" s="33" t="e">
        <f>IF(OR(A1283="",B1283=""),NA(),MAX(0,IF(A1283-B1283=0,SameDayCycleTimeSettingValue,((A1283-B1283) *24)-(INT((A1283-B1283)) * (24-(FinishHour-StartHour))))))</f>
        <v>#N/A</v>
      </c>
      <c r="K1283" s="3" t="e">
        <f ca="1">IF(OR(A1283&lt;&gt;"",B1283=""),NA(),MAX(0,IF(_xlfn.DAYS(NOW(),B1283)=0,SameDayCycleTimeSettingValue,_xlfn.DAYS(NOW(),B1283))))</f>
        <v>#N/A</v>
      </c>
    </row>
    <row r="1284" spans="1:11" x14ac:dyDescent="0.25">
      <c r="A1284" s="32" t="str">
        <f>IF(AND(TRIM(INDEX(CompletedDateValues,ROW(A1284)))&lt;&gt;"",INDEX(CompletedDateValues,ROW(A1284))&gt;0),INDEX(CompletedDateValues,ROW(A1284)),"")</f>
        <v/>
      </c>
      <c r="B1284" s="32" t="str">
        <f>IF(AND(TRIM(INDEX(StartDateValues,ROW(A1284)))&lt;&gt;"",INDEX(StartDateValues,ROW(A1284))&gt;0),INDEX(StartDateValues,ROW(A1284)),"")</f>
        <v/>
      </c>
      <c r="C1284" s="22" t="str">
        <f t="shared" si="101"/>
        <v/>
      </c>
      <c r="D1284" s="3" t="str">
        <f t="shared" si="102"/>
        <v/>
      </c>
      <c r="E1284" s="3" t="str">
        <f t="shared" si="103"/>
        <v/>
      </c>
      <c r="F1284" s="3" t="str">
        <f t="shared" si="104"/>
        <v/>
      </c>
      <c r="G1284" s="3" t="str">
        <f>IF(A1284="","",IF(HOUR(A1284)&lt;StartHour,StartHour,IF(HOUR(A1284)&gt;FinishHour,FinishHour,HOUR(A1284))))</f>
        <v/>
      </c>
      <c r="H1284" s="3" t="str">
        <f t="shared" si="105"/>
        <v/>
      </c>
      <c r="I1284" s="33" t="e">
        <f>IF(OR(A1284="",B1284=""),NA(),MAX(0,IF(A1284-B1284=0,SameDayCycleTimeSettingValue,(A1284-B1284) *24)))</f>
        <v>#N/A</v>
      </c>
      <c r="J1284" s="33" t="e">
        <f>IF(OR(A1284="",B1284=""),NA(),MAX(0,IF(A1284-B1284=0,SameDayCycleTimeSettingValue,((A1284-B1284) *24)-(INT((A1284-B1284)) * (24-(FinishHour-StartHour))))))</f>
        <v>#N/A</v>
      </c>
      <c r="K1284" s="3" t="e">
        <f ca="1">IF(OR(A1284&lt;&gt;"",B1284=""),NA(),MAX(0,IF(_xlfn.DAYS(NOW(),B1284)=0,SameDayCycleTimeSettingValue,_xlfn.DAYS(NOW(),B1284))))</f>
        <v>#N/A</v>
      </c>
    </row>
    <row r="1285" spans="1:11" x14ac:dyDescent="0.25">
      <c r="A1285" s="32" t="str">
        <f>IF(AND(TRIM(INDEX(CompletedDateValues,ROW(A1285)))&lt;&gt;"",INDEX(CompletedDateValues,ROW(A1285))&gt;0),INDEX(CompletedDateValues,ROW(A1285)),"")</f>
        <v/>
      </c>
      <c r="B1285" s="32" t="str">
        <f>IF(AND(TRIM(INDEX(StartDateValues,ROW(A1285)))&lt;&gt;"",INDEX(StartDateValues,ROW(A1285))&gt;0),INDEX(StartDateValues,ROW(A1285)),"")</f>
        <v/>
      </c>
      <c r="C1285" s="22" t="str">
        <f t="shared" si="101"/>
        <v/>
      </c>
      <c r="D1285" s="3" t="str">
        <f t="shared" si="102"/>
        <v/>
      </c>
      <c r="E1285" s="3" t="str">
        <f t="shared" si="103"/>
        <v/>
      </c>
      <c r="F1285" s="3" t="str">
        <f t="shared" si="104"/>
        <v/>
      </c>
      <c r="G1285" s="3" t="str">
        <f>IF(A1285="","",IF(HOUR(A1285)&lt;StartHour,StartHour,IF(HOUR(A1285)&gt;FinishHour,FinishHour,HOUR(A1285))))</f>
        <v/>
      </c>
      <c r="H1285" s="3" t="str">
        <f t="shared" si="105"/>
        <v/>
      </c>
      <c r="I1285" s="33" t="e">
        <f>IF(OR(A1285="",B1285=""),NA(),MAX(0,IF(A1285-B1285=0,SameDayCycleTimeSettingValue,(A1285-B1285) *24)))</f>
        <v>#N/A</v>
      </c>
      <c r="J1285" s="33" t="e">
        <f>IF(OR(A1285="",B1285=""),NA(),MAX(0,IF(A1285-B1285=0,SameDayCycleTimeSettingValue,((A1285-B1285) *24)-(INT((A1285-B1285)) * (24-(FinishHour-StartHour))))))</f>
        <v>#N/A</v>
      </c>
      <c r="K1285" s="3" t="e">
        <f ca="1">IF(OR(A1285&lt;&gt;"",B1285=""),NA(),MAX(0,IF(_xlfn.DAYS(NOW(),B1285)=0,SameDayCycleTimeSettingValue,_xlfn.DAYS(NOW(),B1285))))</f>
        <v>#N/A</v>
      </c>
    </row>
    <row r="1286" spans="1:11" x14ac:dyDescent="0.25">
      <c r="A1286" s="32" t="str">
        <f>IF(AND(TRIM(INDEX(CompletedDateValues,ROW(A1286)))&lt;&gt;"",INDEX(CompletedDateValues,ROW(A1286))&gt;0),INDEX(CompletedDateValues,ROW(A1286)),"")</f>
        <v/>
      </c>
      <c r="B1286" s="32" t="str">
        <f>IF(AND(TRIM(INDEX(StartDateValues,ROW(A1286)))&lt;&gt;"",INDEX(StartDateValues,ROW(A1286))&gt;0),INDEX(StartDateValues,ROW(A1286)),"")</f>
        <v/>
      </c>
      <c r="C1286" s="22" t="str">
        <f t="shared" si="101"/>
        <v/>
      </c>
      <c r="D1286" s="3" t="str">
        <f t="shared" si="102"/>
        <v/>
      </c>
      <c r="E1286" s="3" t="str">
        <f t="shared" si="103"/>
        <v/>
      </c>
      <c r="F1286" s="3" t="str">
        <f t="shared" si="104"/>
        <v/>
      </c>
      <c r="G1286" s="3" t="str">
        <f>IF(A1286="","",IF(HOUR(A1286)&lt;StartHour,StartHour,IF(HOUR(A1286)&gt;FinishHour,FinishHour,HOUR(A1286))))</f>
        <v/>
      </c>
      <c r="H1286" s="3" t="str">
        <f t="shared" si="105"/>
        <v/>
      </c>
      <c r="I1286" s="33" t="e">
        <f>IF(OR(A1286="",B1286=""),NA(),MAX(0,IF(A1286-B1286=0,SameDayCycleTimeSettingValue,(A1286-B1286) *24)))</f>
        <v>#N/A</v>
      </c>
      <c r="J1286" s="33" t="e">
        <f>IF(OR(A1286="",B1286=""),NA(),MAX(0,IF(A1286-B1286=0,SameDayCycleTimeSettingValue,((A1286-B1286) *24)-(INT((A1286-B1286)) * (24-(FinishHour-StartHour))))))</f>
        <v>#N/A</v>
      </c>
      <c r="K1286" s="3" t="e">
        <f ca="1">IF(OR(A1286&lt;&gt;"",B1286=""),NA(),MAX(0,IF(_xlfn.DAYS(NOW(),B1286)=0,SameDayCycleTimeSettingValue,_xlfn.DAYS(NOW(),B1286))))</f>
        <v>#N/A</v>
      </c>
    </row>
    <row r="1287" spans="1:11" x14ac:dyDescent="0.25">
      <c r="A1287" s="32" t="str">
        <f>IF(AND(TRIM(INDEX(CompletedDateValues,ROW(A1287)))&lt;&gt;"",INDEX(CompletedDateValues,ROW(A1287))&gt;0),INDEX(CompletedDateValues,ROW(A1287)),"")</f>
        <v/>
      </c>
      <c r="B1287" s="32" t="str">
        <f>IF(AND(TRIM(INDEX(StartDateValues,ROW(A1287)))&lt;&gt;"",INDEX(StartDateValues,ROW(A1287))&gt;0),INDEX(StartDateValues,ROW(A1287)),"")</f>
        <v/>
      </c>
      <c r="C1287" s="22" t="str">
        <f t="shared" si="101"/>
        <v/>
      </c>
      <c r="D1287" s="3" t="str">
        <f t="shared" si="102"/>
        <v/>
      </c>
      <c r="E1287" s="3" t="str">
        <f t="shared" si="103"/>
        <v/>
      </c>
      <c r="F1287" s="3" t="str">
        <f t="shared" si="104"/>
        <v/>
      </c>
      <c r="G1287" s="3" t="str">
        <f>IF(A1287="","",IF(HOUR(A1287)&lt;StartHour,StartHour,IF(HOUR(A1287)&gt;FinishHour,FinishHour,HOUR(A1287))))</f>
        <v/>
      </c>
      <c r="H1287" s="3" t="str">
        <f t="shared" si="105"/>
        <v/>
      </c>
      <c r="I1287" s="33" t="e">
        <f>IF(OR(A1287="",B1287=""),NA(),MAX(0,IF(A1287-B1287=0,SameDayCycleTimeSettingValue,(A1287-B1287) *24)))</f>
        <v>#N/A</v>
      </c>
      <c r="J1287" s="33" t="e">
        <f>IF(OR(A1287="",B1287=""),NA(),MAX(0,IF(A1287-B1287=0,SameDayCycleTimeSettingValue,((A1287-B1287) *24)-(INT((A1287-B1287)) * (24-(FinishHour-StartHour))))))</f>
        <v>#N/A</v>
      </c>
      <c r="K1287" s="3" t="e">
        <f ca="1">IF(OR(A1287&lt;&gt;"",B1287=""),NA(),MAX(0,IF(_xlfn.DAYS(NOW(),B1287)=0,SameDayCycleTimeSettingValue,_xlfn.DAYS(NOW(),B1287))))</f>
        <v>#N/A</v>
      </c>
    </row>
    <row r="1288" spans="1:11" x14ac:dyDescent="0.25">
      <c r="A1288" s="32" t="str">
        <f>IF(AND(TRIM(INDEX(CompletedDateValues,ROW(A1288)))&lt;&gt;"",INDEX(CompletedDateValues,ROW(A1288))&gt;0),INDEX(CompletedDateValues,ROW(A1288)),"")</f>
        <v/>
      </c>
      <c r="B1288" s="32" t="str">
        <f>IF(AND(TRIM(INDEX(StartDateValues,ROW(A1288)))&lt;&gt;"",INDEX(StartDateValues,ROW(A1288))&gt;0),INDEX(StartDateValues,ROW(A1288)),"")</f>
        <v/>
      </c>
      <c r="C1288" s="22" t="str">
        <f t="shared" si="101"/>
        <v/>
      </c>
      <c r="D1288" s="3" t="str">
        <f t="shared" si="102"/>
        <v/>
      </c>
      <c r="E1288" s="3" t="str">
        <f t="shared" si="103"/>
        <v/>
      </c>
      <c r="F1288" s="3" t="str">
        <f t="shared" si="104"/>
        <v/>
      </c>
      <c r="G1288" s="3" t="str">
        <f>IF(A1288="","",IF(HOUR(A1288)&lt;StartHour,StartHour,IF(HOUR(A1288)&gt;FinishHour,FinishHour,HOUR(A1288))))</f>
        <v/>
      </c>
      <c r="H1288" s="3" t="str">
        <f t="shared" si="105"/>
        <v/>
      </c>
      <c r="I1288" s="33" t="e">
        <f>IF(OR(A1288="",B1288=""),NA(),MAX(0,IF(A1288-B1288=0,SameDayCycleTimeSettingValue,(A1288-B1288) *24)))</f>
        <v>#N/A</v>
      </c>
      <c r="J1288" s="33" t="e">
        <f>IF(OR(A1288="",B1288=""),NA(),MAX(0,IF(A1288-B1288=0,SameDayCycleTimeSettingValue,((A1288-B1288) *24)-(INT((A1288-B1288)) * (24-(FinishHour-StartHour))))))</f>
        <v>#N/A</v>
      </c>
      <c r="K1288" s="3" t="e">
        <f ca="1">IF(OR(A1288&lt;&gt;"",B1288=""),NA(),MAX(0,IF(_xlfn.DAYS(NOW(),B1288)=0,SameDayCycleTimeSettingValue,_xlfn.DAYS(NOW(),B1288))))</f>
        <v>#N/A</v>
      </c>
    </row>
    <row r="1289" spans="1:11" x14ac:dyDescent="0.25">
      <c r="A1289" s="32" t="str">
        <f>IF(AND(TRIM(INDEX(CompletedDateValues,ROW(A1289)))&lt;&gt;"",INDEX(CompletedDateValues,ROW(A1289))&gt;0),INDEX(CompletedDateValues,ROW(A1289)),"")</f>
        <v/>
      </c>
      <c r="B1289" s="32" t="str">
        <f>IF(AND(TRIM(INDEX(StartDateValues,ROW(A1289)))&lt;&gt;"",INDEX(StartDateValues,ROW(A1289))&gt;0),INDEX(StartDateValues,ROW(A1289)),"")</f>
        <v/>
      </c>
      <c r="C1289" s="22" t="str">
        <f t="shared" si="101"/>
        <v/>
      </c>
      <c r="D1289" s="3" t="str">
        <f t="shared" si="102"/>
        <v/>
      </c>
      <c r="E1289" s="3" t="str">
        <f t="shared" si="103"/>
        <v/>
      </c>
      <c r="F1289" s="3" t="str">
        <f t="shared" si="104"/>
        <v/>
      </c>
      <c r="G1289" s="3" t="str">
        <f>IF(A1289="","",IF(HOUR(A1289)&lt;StartHour,StartHour,IF(HOUR(A1289)&gt;FinishHour,FinishHour,HOUR(A1289))))</f>
        <v/>
      </c>
      <c r="H1289" s="3" t="str">
        <f t="shared" si="105"/>
        <v/>
      </c>
      <c r="I1289" s="33" t="e">
        <f>IF(OR(A1289="",B1289=""),NA(),MAX(0,IF(A1289-B1289=0,SameDayCycleTimeSettingValue,(A1289-B1289) *24)))</f>
        <v>#N/A</v>
      </c>
      <c r="J1289" s="33" t="e">
        <f>IF(OR(A1289="",B1289=""),NA(),MAX(0,IF(A1289-B1289=0,SameDayCycleTimeSettingValue,((A1289-B1289) *24)-(INT((A1289-B1289)) * (24-(FinishHour-StartHour))))))</f>
        <v>#N/A</v>
      </c>
      <c r="K1289" s="3" t="e">
        <f ca="1">IF(OR(A1289&lt;&gt;"",B1289=""),NA(),MAX(0,IF(_xlfn.DAYS(NOW(),B1289)=0,SameDayCycleTimeSettingValue,_xlfn.DAYS(NOW(),B1289))))</f>
        <v>#N/A</v>
      </c>
    </row>
    <row r="1290" spans="1:11" x14ac:dyDescent="0.25">
      <c r="A1290" s="32" t="str">
        <f>IF(AND(TRIM(INDEX(CompletedDateValues,ROW(A1290)))&lt;&gt;"",INDEX(CompletedDateValues,ROW(A1290))&gt;0),INDEX(CompletedDateValues,ROW(A1290)),"")</f>
        <v/>
      </c>
      <c r="B1290" s="32" t="str">
        <f>IF(AND(TRIM(INDEX(StartDateValues,ROW(A1290)))&lt;&gt;"",INDEX(StartDateValues,ROW(A1290))&gt;0),INDEX(StartDateValues,ROW(A1290)),"")</f>
        <v/>
      </c>
      <c r="C1290" s="22" t="str">
        <f t="shared" si="101"/>
        <v/>
      </c>
      <c r="D1290" s="3" t="str">
        <f t="shared" si="102"/>
        <v/>
      </c>
      <c r="E1290" s="3" t="str">
        <f t="shared" si="103"/>
        <v/>
      </c>
      <c r="F1290" s="3" t="str">
        <f t="shared" si="104"/>
        <v/>
      </c>
      <c r="G1290" s="3" t="str">
        <f>IF(A1290="","",IF(HOUR(A1290)&lt;StartHour,StartHour,IF(HOUR(A1290)&gt;FinishHour,FinishHour,HOUR(A1290))))</f>
        <v/>
      </c>
      <c r="H1290" s="3" t="str">
        <f t="shared" si="105"/>
        <v/>
      </c>
      <c r="I1290" s="33" t="e">
        <f>IF(OR(A1290="",B1290=""),NA(),MAX(0,IF(A1290-B1290=0,SameDayCycleTimeSettingValue,(A1290-B1290) *24)))</f>
        <v>#N/A</v>
      </c>
      <c r="J1290" s="33" t="e">
        <f>IF(OR(A1290="",B1290=""),NA(),MAX(0,IF(A1290-B1290=0,SameDayCycleTimeSettingValue,((A1290-B1290) *24)-(INT((A1290-B1290)) * (24-(FinishHour-StartHour))))))</f>
        <v>#N/A</v>
      </c>
      <c r="K1290" s="3" t="e">
        <f ca="1">IF(OR(A1290&lt;&gt;"",B1290=""),NA(),MAX(0,IF(_xlfn.DAYS(NOW(),B1290)=0,SameDayCycleTimeSettingValue,_xlfn.DAYS(NOW(),B1290))))</f>
        <v>#N/A</v>
      </c>
    </row>
    <row r="1291" spans="1:11" x14ac:dyDescent="0.25">
      <c r="A1291" s="32" t="str">
        <f>IF(AND(TRIM(INDEX(CompletedDateValues,ROW(A1291)))&lt;&gt;"",INDEX(CompletedDateValues,ROW(A1291))&gt;0),INDEX(CompletedDateValues,ROW(A1291)),"")</f>
        <v/>
      </c>
      <c r="B1291" s="32" t="str">
        <f>IF(AND(TRIM(INDEX(StartDateValues,ROW(A1291)))&lt;&gt;"",INDEX(StartDateValues,ROW(A1291))&gt;0),INDEX(StartDateValues,ROW(A1291)),"")</f>
        <v/>
      </c>
      <c r="C1291" s="22" t="str">
        <f t="shared" si="101"/>
        <v/>
      </c>
      <c r="D1291" s="3" t="str">
        <f t="shared" si="102"/>
        <v/>
      </c>
      <c r="E1291" s="3" t="str">
        <f t="shared" si="103"/>
        <v/>
      </c>
      <c r="F1291" s="3" t="str">
        <f t="shared" si="104"/>
        <v/>
      </c>
      <c r="G1291" s="3" t="str">
        <f>IF(A1291="","",IF(HOUR(A1291)&lt;StartHour,StartHour,IF(HOUR(A1291)&gt;FinishHour,FinishHour,HOUR(A1291))))</f>
        <v/>
      </c>
      <c r="H1291" s="3" t="str">
        <f t="shared" si="105"/>
        <v/>
      </c>
      <c r="I1291" s="33" t="e">
        <f>IF(OR(A1291="",B1291=""),NA(),MAX(0,IF(A1291-B1291=0,SameDayCycleTimeSettingValue,(A1291-B1291) *24)))</f>
        <v>#N/A</v>
      </c>
      <c r="J1291" s="33" t="e">
        <f>IF(OR(A1291="",B1291=""),NA(),MAX(0,IF(A1291-B1291=0,SameDayCycleTimeSettingValue,((A1291-B1291) *24)-(INT((A1291-B1291)) * (24-(FinishHour-StartHour))))))</f>
        <v>#N/A</v>
      </c>
      <c r="K1291" s="3" t="e">
        <f ca="1">IF(OR(A1291&lt;&gt;"",B1291=""),NA(),MAX(0,IF(_xlfn.DAYS(NOW(),B1291)=0,SameDayCycleTimeSettingValue,_xlfn.DAYS(NOW(),B1291))))</f>
        <v>#N/A</v>
      </c>
    </row>
    <row r="1292" spans="1:11" x14ac:dyDescent="0.25">
      <c r="A1292" s="32" t="str">
        <f>IF(AND(TRIM(INDEX(CompletedDateValues,ROW(A1292)))&lt;&gt;"",INDEX(CompletedDateValues,ROW(A1292))&gt;0),INDEX(CompletedDateValues,ROW(A1292)),"")</f>
        <v/>
      </c>
      <c r="B1292" s="32" t="str">
        <f>IF(AND(TRIM(INDEX(StartDateValues,ROW(A1292)))&lt;&gt;"",INDEX(StartDateValues,ROW(A1292))&gt;0),INDEX(StartDateValues,ROW(A1292)),"")</f>
        <v/>
      </c>
      <c r="C1292" s="22" t="str">
        <f t="shared" si="101"/>
        <v/>
      </c>
      <c r="D1292" s="3" t="str">
        <f t="shared" si="102"/>
        <v/>
      </c>
      <c r="E1292" s="3" t="str">
        <f t="shared" si="103"/>
        <v/>
      </c>
      <c r="F1292" s="3" t="str">
        <f t="shared" si="104"/>
        <v/>
      </c>
      <c r="G1292" s="3" t="str">
        <f>IF(A1292="","",IF(HOUR(A1292)&lt;StartHour,StartHour,IF(HOUR(A1292)&gt;FinishHour,FinishHour,HOUR(A1292))))</f>
        <v/>
      </c>
      <c r="H1292" s="3" t="str">
        <f t="shared" si="105"/>
        <v/>
      </c>
      <c r="I1292" s="33" t="e">
        <f>IF(OR(A1292="",B1292=""),NA(),MAX(0,IF(A1292-B1292=0,SameDayCycleTimeSettingValue,(A1292-B1292) *24)))</f>
        <v>#N/A</v>
      </c>
      <c r="J1292" s="33" t="e">
        <f>IF(OR(A1292="",B1292=""),NA(),MAX(0,IF(A1292-B1292=0,SameDayCycleTimeSettingValue,((A1292-B1292) *24)-(INT((A1292-B1292)) * (24-(FinishHour-StartHour))))))</f>
        <v>#N/A</v>
      </c>
      <c r="K1292" s="3" t="e">
        <f ca="1">IF(OR(A1292&lt;&gt;"",B1292=""),NA(),MAX(0,IF(_xlfn.DAYS(NOW(),B1292)=0,SameDayCycleTimeSettingValue,_xlfn.DAYS(NOW(),B1292))))</f>
        <v>#N/A</v>
      </c>
    </row>
    <row r="1293" spans="1:11" x14ac:dyDescent="0.25">
      <c r="A1293" s="32" t="str">
        <f>IF(AND(TRIM(INDEX(CompletedDateValues,ROW(A1293)))&lt;&gt;"",INDEX(CompletedDateValues,ROW(A1293))&gt;0),INDEX(CompletedDateValues,ROW(A1293)),"")</f>
        <v/>
      </c>
      <c r="B1293" s="32" t="str">
        <f>IF(AND(TRIM(INDEX(StartDateValues,ROW(A1293)))&lt;&gt;"",INDEX(StartDateValues,ROW(A1293))&gt;0),INDEX(StartDateValues,ROW(A1293)),"")</f>
        <v/>
      </c>
      <c r="C1293" s="22" t="str">
        <f t="shared" si="101"/>
        <v/>
      </c>
      <c r="D1293" s="3" t="str">
        <f t="shared" si="102"/>
        <v/>
      </c>
      <c r="E1293" s="3" t="str">
        <f t="shared" si="103"/>
        <v/>
      </c>
      <c r="F1293" s="3" t="str">
        <f t="shared" si="104"/>
        <v/>
      </c>
      <c r="G1293" s="3" t="str">
        <f>IF(A1293="","",IF(HOUR(A1293)&lt;StartHour,StartHour,IF(HOUR(A1293)&gt;FinishHour,FinishHour,HOUR(A1293))))</f>
        <v/>
      </c>
      <c r="H1293" s="3" t="str">
        <f t="shared" si="105"/>
        <v/>
      </c>
      <c r="I1293" s="33" t="e">
        <f>IF(OR(A1293="",B1293=""),NA(),MAX(0,IF(A1293-B1293=0,SameDayCycleTimeSettingValue,(A1293-B1293) *24)))</f>
        <v>#N/A</v>
      </c>
      <c r="J1293" s="33" t="e">
        <f>IF(OR(A1293="",B1293=""),NA(),MAX(0,IF(A1293-B1293=0,SameDayCycleTimeSettingValue,((A1293-B1293) *24)-(INT((A1293-B1293)) * (24-(FinishHour-StartHour))))))</f>
        <v>#N/A</v>
      </c>
      <c r="K1293" s="3" t="e">
        <f ca="1">IF(OR(A1293&lt;&gt;"",B1293=""),NA(),MAX(0,IF(_xlfn.DAYS(NOW(),B1293)=0,SameDayCycleTimeSettingValue,_xlfn.DAYS(NOW(),B1293))))</f>
        <v>#N/A</v>
      </c>
    </row>
    <row r="1294" spans="1:11" x14ac:dyDescent="0.25">
      <c r="A1294" s="32" t="str">
        <f>IF(AND(TRIM(INDEX(CompletedDateValues,ROW(A1294)))&lt;&gt;"",INDEX(CompletedDateValues,ROW(A1294))&gt;0),INDEX(CompletedDateValues,ROW(A1294)),"")</f>
        <v/>
      </c>
      <c r="B1294" s="32" t="str">
        <f>IF(AND(TRIM(INDEX(StartDateValues,ROW(A1294)))&lt;&gt;"",INDEX(StartDateValues,ROW(A1294))&gt;0),INDEX(StartDateValues,ROW(A1294)),"")</f>
        <v/>
      </c>
      <c r="C1294" s="22" t="str">
        <f t="shared" si="101"/>
        <v/>
      </c>
      <c r="D1294" s="3" t="str">
        <f t="shared" si="102"/>
        <v/>
      </c>
      <c r="E1294" s="3" t="str">
        <f t="shared" si="103"/>
        <v/>
      </c>
      <c r="F1294" s="3" t="str">
        <f t="shared" si="104"/>
        <v/>
      </c>
      <c r="G1294" s="3" t="str">
        <f>IF(A1294="","",IF(HOUR(A1294)&lt;StartHour,StartHour,IF(HOUR(A1294)&gt;FinishHour,FinishHour,HOUR(A1294))))</f>
        <v/>
      </c>
      <c r="H1294" s="3" t="str">
        <f t="shared" si="105"/>
        <v/>
      </c>
      <c r="I1294" s="33" t="e">
        <f>IF(OR(A1294="",B1294=""),NA(),MAX(0,IF(A1294-B1294=0,SameDayCycleTimeSettingValue,(A1294-B1294) *24)))</f>
        <v>#N/A</v>
      </c>
      <c r="J1294" s="33" t="e">
        <f>IF(OR(A1294="",B1294=""),NA(),MAX(0,IF(A1294-B1294=0,SameDayCycleTimeSettingValue,((A1294-B1294) *24)-(INT((A1294-B1294)) * (24-(FinishHour-StartHour))))))</f>
        <v>#N/A</v>
      </c>
      <c r="K1294" s="3" t="e">
        <f ca="1">IF(OR(A1294&lt;&gt;"",B1294=""),NA(),MAX(0,IF(_xlfn.DAYS(NOW(),B1294)=0,SameDayCycleTimeSettingValue,_xlfn.DAYS(NOW(),B1294))))</f>
        <v>#N/A</v>
      </c>
    </row>
    <row r="1295" spans="1:11" x14ac:dyDescent="0.25">
      <c r="A1295" s="32" t="str">
        <f>IF(AND(TRIM(INDEX(CompletedDateValues,ROW(A1295)))&lt;&gt;"",INDEX(CompletedDateValues,ROW(A1295))&gt;0),INDEX(CompletedDateValues,ROW(A1295)),"")</f>
        <v/>
      </c>
      <c r="B1295" s="32" t="str">
        <f>IF(AND(TRIM(INDEX(StartDateValues,ROW(A1295)))&lt;&gt;"",INDEX(StartDateValues,ROW(A1295))&gt;0),INDEX(StartDateValues,ROW(A1295)),"")</f>
        <v/>
      </c>
      <c r="C1295" s="22" t="str">
        <f t="shared" si="101"/>
        <v/>
      </c>
      <c r="D1295" s="3" t="str">
        <f t="shared" si="102"/>
        <v/>
      </c>
      <c r="E1295" s="3" t="str">
        <f t="shared" si="103"/>
        <v/>
      </c>
      <c r="F1295" s="3" t="str">
        <f t="shared" si="104"/>
        <v/>
      </c>
      <c r="G1295" s="3" t="str">
        <f>IF(A1295="","",IF(HOUR(A1295)&lt;StartHour,StartHour,IF(HOUR(A1295)&gt;FinishHour,FinishHour,HOUR(A1295))))</f>
        <v/>
      </c>
      <c r="H1295" s="3" t="str">
        <f t="shared" si="105"/>
        <v/>
      </c>
      <c r="I1295" s="33" t="e">
        <f>IF(OR(A1295="",B1295=""),NA(),MAX(0,IF(A1295-B1295=0,SameDayCycleTimeSettingValue,(A1295-B1295) *24)))</f>
        <v>#N/A</v>
      </c>
      <c r="J1295" s="33" t="e">
        <f>IF(OR(A1295="",B1295=""),NA(),MAX(0,IF(A1295-B1295=0,SameDayCycleTimeSettingValue,((A1295-B1295) *24)-(INT((A1295-B1295)) * (24-(FinishHour-StartHour))))))</f>
        <v>#N/A</v>
      </c>
      <c r="K1295" s="3" t="e">
        <f ca="1">IF(OR(A1295&lt;&gt;"",B1295=""),NA(),MAX(0,IF(_xlfn.DAYS(NOW(),B1295)=0,SameDayCycleTimeSettingValue,_xlfn.DAYS(NOW(),B1295))))</f>
        <v>#N/A</v>
      </c>
    </row>
    <row r="1296" spans="1:11" x14ac:dyDescent="0.25">
      <c r="A1296" s="32" t="str">
        <f>IF(AND(TRIM(INDEX(CompletedDateValues,ROW(A1296)))&lt;&gt;"",INDEX(CompletedDateValues,ROW(A1296))&gt;0),INDEX(CompletedDateValues,ROW(A1296)),"")</f>
        <v/>
      </c>
      <c r="B1296" s="32" t="str">
        <f>IF(AND(TRIM(INDEX(StartDateValues,ROW(A1296)))&lt;&gt;"",INDEX(StartDateValues,ROW(A1296))&gt;0),INDEX(StartDateValues,ROW(A1296)),"")</f>
        <v/>
      </c>
      <c r="C1296" s="22" t="str">
        <f t="shared" si="101"/>
        <v/>
      </c>
      <c r="D1296" s="3" t="str">
        <f t="shared" si="102"/>
        <v/>
      </c>
      <c r="E1296" s="3" t="str">
        <f t="shared" si="103"/>
        <v/>
      </c>
      <c r="F1296" s="3" t="str">
        <f t="shared" si="104"/>
        <v/>
      </c>
      <c r="G1296" s="3" t="str">
        <f>IF(A1296="","",IF(HOUR(A1296)&lt;StartHour,StartHour,IF(HOUR(A1296)&gt;FinishHour,FinishHour,HOUR(A1296))))</f>
        <v/>
      </c>
      <c r="H1296" s="3" t="str">
        <f t="shared" si="105"/>
        <v/>
      </c>
      <c r="I1296" s="33" t="e">
        <f>IF(OR(A1296="",B1296=""),NA(),MAX(0,IF(A1296-B1296=0,SameDayCycleTimeSettingValue,(A1296-B1296) *24)))</f>
        <v>#N/A</v>
      </c>
      <c r="J1296" s="33" t="e">
        <f>IF(OR(A1296="",B1296=""),NA(),MAX(0,IF(A1296-B1296=0,SameDayCycleTimeSettingValue,((A1296-B1296) *24)-(INT((A1296-B1296)) * (24-(FinishHour-StartHour))))))</f>
        <v>#N/A</v>
      </c>
      <c r="K1296" s="3" t="e">
        <f ca="1">IF(OR(A1296&lt;&gt;"",B1296=""),NA(),MAX(0,IF(_xlfn.DAYS(NOW(),B1296)=0,SameDayCycleTimeSettingValue,_xlfn.DAYS(NOW(),B1296))))</f>
        <v>#N/A</v>
      </c>
    </row>
    <row r="1297" spans="1:11" x14ac:dyDescent="0.25">
      <c r="A1297" s="32" t="str">
        <f>IF(AND(TRIM(INDEX(CompletedDateValues,ROW(A1297)))&lt;&gt;"",INDEX(CompletedDateValues,ROW(A1297))&gt;0),INDEX(CompletedDateValues,ROW(A1297)),"")</f>
        <v/>
      </c>
      <c r="B1297" s="32" t="str">
        <f>IF(AND(TRIM(INDEX(StartDateValues,ROW(A1297)))&lt;&gt;"",INDEX(StartDateValues,ROW(A1297))&gt;0),INDEX(StartDateValues,ROW(A1297)),"")</f>
        <v/>
      </c>
      <c r="C1297" s="22" t="str">
        <f t="shared" si="101"/>
        <v/>
      </c>
      <c r="D1297" s="3" t="str">
        <f t="shared" si="102"/>
        <v/>
      </c>
      <c r="E1297" s="3" t="str">
        <f t="shared" si="103"/>
        <v/>
      </c>
      <c r="F1297" s="3" t="str">
        <f t="shared" si="104"/>
        <v/>
      </c>
      <c r="G1297" s="3" t="str">
        <f>IF(A1297="","",IF(HOUR(A1297)&lt;StartHour,StartHour,IF(HOUR(A1297)&gt;FinishHour,FinishHour,HOUR(A1297))))</f>
        <v/>
      </c>
      <c r="H1297" s="3" t="str">
        <f t="shared" si="105"/>
        <v/>
      </c>
      <c r="I1297" s="33" t="e">
        <f>IF(OR(A1297="",B1297=""),NA(),MAX(0,IF(A1297-B1297=0,SameDayCycleTimeSettingValue,(A1297-B1297) *24)))</f>
        <v>#N/A</v>
      </c>
      <c r="J1297" s="33" t="e">
        <f>IF(OR(A1297="",B1297=""),NA(),MAX(0,IF(A1297-B1297=0,SameDayCycleTimeSettingValue,((A1297-B1297) *24)-(INT((A1297-B1297)) * (24-(FinishHour-StartHour))))))</f>
        <v>#N/A</v>
      </c>
      <c r="K1297" s="3" t="e">
        <f ca="1">IF(OR(A1297&lt;&gt;"",B1297=""),NA(),MAX(0,IF(_xlfn.DAYS(NOW(),B1297)=0,SameDayCycleTimeSettingValue,_xlfn.DAYS(NOW(),B1297))))</f>
        <v>#N/A</v>
      </c>
    </row>
    <row r="1298" spans="1:11" x14ac:dyDescent="0.25">
      <c r="A1298" s="32" t="str">
        <f>IF(AND(TRIM(INDEX(CompletedDateValues,ROW(A1298)))&lt;&gt;"",INDEX(CompletedDateValues,ROW(A1298))&gt;0),INDEX(CompletedDateValues,ROW(A1298)),"")</f>
        <v/>
      </c>
      <c r="B1298" s="32" t="str">
        <f>IF(AND(TRIM(INDEX(StartDateValues,ROW(A1298)))&lt;&gt;"",INDEX(StartDateValues,ROW(A1298))&gt;0),INDEX(StartDateValues,ROW(A1298)),"")</f>
        <v/>
      </c>
      <c r="C1298" s="22" t="str">
        <f t="shared" si="101"/>
        <v/>
      </c>
      <c r="D1298" s="3" t="str">
        <f t="shared" si="102"/>
        <v/>
      </c>
      <c r="E1298" s="3" t="str">
        <f t="shared" si="103"/>
        <v/>
      </c>
      <c r="F1298" s="3" t="str">
        <f t="shared" si="104"/>
        <v/>
      </c>
      <c r="G1298" s="3" t="str">
        <f>IF(A1298="","",IF(HOUR(A1298)&lt;StartHour,StartHour,IF(HOUR(A1298)&gt;FinishHour,FinishHour,HOUR(A1298))))</f>
        <v/>
      </c>
      <c r="H1298" s="3" t="str">
        <f t="shared" si="105"/>
        <v/>
      </c>
      <c r="I1298" s="33" t="e">
        <f>IF(OR(A1298="",B1298=""),NA(),MAX(0,IF(A1298-B1298=0,SameDayCycleTimeSettingValue,(A1298-B1298) *24)))</f>
        <v>#N/A</v>
      </c>
      <c r="J1298" s="33" t="e">
        <f>IF(OR(A1298="",B1298=""),NA(),MAX(0,IF(A1298-B1298=0,SameDayCycleTimeSettingValue,((A1298-B1298) *24)-(INT((A1298-B1298)) * (24-(FinishHour-StartHour))))))</f>
        <v>#N/A</v>
      </c>
      <c r="K1298" s="3" t="e">
        <f ca="1">IF(OR(A1298&lt;&gt;"",B1298=""),NA(),MAX(0,IF(_xlfn.DAYS(NOW(),B1298)=0,SameDayCycleTimeSettingValue,_xlfn.DAYS(NOW(),B1298))))</f>
        <v>#N/A</v>
      </c>
    </row>
    <row r="1299" spans="1:11" x14ac:dyDescent="0.25">
      <c r="A1299" s="32" t="str">
        <f>IF(AND(TRIM(INDEX(CompletedDateValues,ROW(A1299)))&lt;&gt;"",INDEX(CompletedDateValues,ROW(A1299))&gt;0),INDEX(CompletedDateValues,ROW(A1299)),"")</f>
        <v/>
      </c>
      <c r="B1299" s="32" t="str">
        <f>IF(AND(TRIM(INDEX(StartDateValues,ROW(A1299)))&lt;&gt;"",INDEX(StartDateValues,ROW(A1299))&gt;0),INDEX(StartDateValues,ROW(A1299)),"")</f>
        <v/>
      </c>
      <c r="C1299" s="22" t="str">
        <f t="shared" si="101"/>
        <v/>
      </c>
      <c r="D1299" s="3" t="str">
        <f t="shared" si="102"/>
        <v/>
      </c>
      <c r="E1299" s="3" t="str">
        <f t="shared" si="103"/>
        <v/>
      </c>
      <c r="F1299" s="3" t="str">
        <f t="shared" si="104"/>
        <v/>
      </c>
      <c r="G1299" s="3" t="str">
        <f>IF(A1299="","",IF(HOUR(A1299)&lt;StartHour,StartHour,IF(HOUR(A1299)&gt;FinishHour,FinishHour,HOUR(A1299))))</f>
        <v/>
      </c>
      <c r="H1299" s="3" t="str">
        <f t="shared" si="105"/>
        <v/>
      </c>
      <c r="I1299" s="33" t="e">
        <f>IF(OR(A1299="",B1299=""),NA(),MAX(0,IF(A1299-B1299=0,SameDayCycleTimeSettingValue,(A1299-B1299) *24)))</f>
        <v>#N/A</v>
      </c>
      <c r="J1299" s="33" t="e">
        <f>IF(OR(A1299="",B1299=""),NA(),MAX(0,IF(A1299-B1299=0,SameDayCycleTimeSettingValue,((A1299-B1299) *24)-(INT((A1299-B1299)) * (24-(FinishHour-StartHour))))))</f>
        <v>#N/A</v>
      </c>
      <c r="K1299" s="3" t="e">
        <f ca="1">IF(OR(A1299&lt;&gt;"",B1299=""),NA(),MAX(0,IF(_xlfn.DAYS(NOW(),B1299)=0,SameDayCycleTimeSettingValue,_xlfn.DAYS(NOW(),B1299))))</f>
        <v>#N/A</v>
      </c>
    </row>
    <row r="1300" spans="1:11" x14ac:dyDescent="0.25">
      <c r="A1300" s="32" t="str">
        <f>IF(AND(TRIM(INDEX(CompletedDateValues,ROW(A1300)))&lt;&gt;"",INDEX(CompletedDateValues,ROW(A1300))&gt;0),INDEX(CompletedDateValues,ROW(A1300)),"")</f>
        <v/>
      </c>
      <c r="B1300" s="32" t="str">
        <f>IF(AND(TRIM(INDEX(StartDateValues,ROW(A1300)))&lt;&gt;"",INDEX(StartDateValues,ROW(A1300))&gt;0),INDEX(StartDateValues,ROW(A1300)),"")</f>
        <v/>
      </c>
      <c r="C1300" s="22" t="str">
        <f t="shared" si="101"/>
        <v/>
      </c>
      <c r="D1300" s="3" t="str">
        <f t="shared" si="102"/>
        <v/>
      </c>
      <c r="E1300" s="3" t="str">
        <f t="shared" si="103"/>
        <v/>
      </c>
      <c r="F1300" s="3" t="str">
        <f t="shared" si="104"/>
        <v/>
      </c>
      <c r="G1300" s="3" t="str">
        <f>IF(A1300="","",IF(HOUR(A1300)&lt;StartHour,StartHour,IF(HOUR(A1300)&gt;FinishHour,FinishHour,HOUR(A1300))))</f>
        <v/>
      </c>
      <c r="H1300" s="3" t="str">
        <f t="shared" si="105"/>
        <v/>
      </c>
      <c r="I1300" s="33" t="e">
        <f>IF(OR(A1300="",B1300=""),NA(),MAX(0,IF(A1300-B1300=0,SameDayCycleTimeSettingValue,(A1300-B1300) *24)))</f>
        <v>#N/A</v>
      </c>
      <c r="J1300" s="33" t="e">
        <f>IF(OR(A1300="",B1300=""),NA(),MAX(0,IF(A1300-B1300=0,SameDayCycleTimeSettingValue,((A1300-B1300) *24)-(INT((A1300-B1300)) * (24-(FinishHour-StartHour))))))</f>
        <v>#N/A</v>
      </c>
      <c r="K1300" s="3" t="e">
        <f ca="1">IF(OR(A1300&lt;&gt;"",B1300=""),NA(),MAX(0,IF(_xlfn.DAYS(NOW(),B1300)=0,SameDayCycleTimeSettingValue,_xlfn.DAYS(NOW(),B1300))))</f>
        <v>#N/A</v>
      </c>
    </row>
    <row r="1301" spans="1:11" x14ac:dyDescent="0.25">
      <c r="A1301" s="32" t="str">
        <f>IF(AND(TRIM(INDEX(CompletedDateValues,ROW(A1301)))&lt;&gt;"",INDEX(CompletedDateValues,ROW(A1301))&gt;0),INDEX(CompletedDateValues,ROW(A1301)),"")</f>
        <v/>
      </c>
      <c r="B1301" s="32" t="str">
        <f>IF(AND(TRIM(INDEX(StartDateValues,ROW(A1301)))&lt;&gt;"",INDEX(StartDateValues,ROW(A1301))&gt;0),INDEX(StartDateValues,ROW(A1301)),"")</f>
        <v/>
      </c>
      <c r="C1301" s="22" t="str">
        <f t="shared" si="101"/>
        <v/>
      </c>
      <c r="D1301" s="3" t="str">
        <f t="shared" si="102"/>
        <v/>
      </c>
      <c r="E1301" s="3" t="str">
        <f t="shared" si="103"/>
        <v/>
      </c>
      <c r="F1301" s="3" t="str">
        <f t="shared" si="104"/>
        <v/>
      </c>
      <c r="G1301" s="3" t="str">
        <f>IF(A1301="","",IF(HOUR(A1301)&lt;StartHour,StartHour,IF(HOUR(A1301)&gt;FinishHour,FinishHour,HOUR(A1301))))</f>
        <v/>
      </c>
      <c r="H1301" s="3" t="str">
        <f t="shared" si="105"/>
        <v/>
      </c>
      <c r="I1301" s="33" t="e">
        <f>IF(OR(A1301="",B1301=""),NA(),MAX(0,IF(A1301-B1301=0,SameDayCycleTimeSettingValue,(A1301-B1301) *24)))</f>
        <v>#N/A</v>
      </c>
      <c r="J1301" s="33" t="e">
        <f>IF(OR(A1301="",B1301=""),NA(),MAX(0,IF(A1301-B1301=0,SameDayCycleTimeSettingValue,((A1301-B1301) *24)-(INT((A1301-B1301)) * (24-(FinishHour-StartHour))))))</f>
        <v>#N/A</v>
      </c>
      <c r="K1301" s="3" t="e">
        <f ca="1">IF(OR(A1301&lt;&gt;"",B1301=""),NA(),MAX(0,IF(_xlfn.DAYS(NOW(),B1301)=0,SameDayCycleTimeSettingValue,_xlfn.DAYS(NOW(),B1301))))</f>
        <v>#N/A</v>
      </c>
    </row>
    <row r="1302" spans="1:11" x14ac:dyDescent="0.25">
      <c r="A1302" s="32" t="str">
        <f>IF(AND(TRIM(INDEX(CompletedDateValues,ROW(A1302)))&lt;&gt;"",INDEX(CompletedDateValues,ROW(A1302))&gt;0),INDEX(CompletedDateValues,ROW(A1302)),"")</f>
        <v/>
      </c>
      <c r="B1302" s="32" t="str">
        <f>IF(AND(TRIM(INDEX(StartDateValues,ROW(A1302)))&lt;&gt;"",INDEX(StartDateValues,ROW(A1302))&gt;0),INDEX(StartDateValues,ROW(A1302)),"")</f>
        <v/>
      </c>
      <c r="C1302" s="22" t="str">
        <f t="shared" si="101"/>
        <v/>
      </c>
      <c r="D1302" s="3" t="str">
        <f t="shared" si="102"/>
        <v/>
      </c>
      <c r="E1302" s="3" t="str">
        <f t="shared" si="103"/>
        <v/>
      </c>
      <c r="F1302" s="3" t="str">
        <f t="shared" si="104"/>
        <v/>
      </c>
      <c r="G1302" s="3" t="str">
        <f>IF(A1302="","",IF(HOUR(A1302)&lt;StartHour,StartHour,IF(HOUR(A1302)&gt;FinishHour,FinishHour,HOUR(A1302))))</f>
        <v/>
      </c>
      <c r="H1302" s="3" t="str">
        <f t="shared" si="105"/>
        <v/>
      </c>
      <c r="I1302" s="33" t="e">
        <f>IF(OR(A1302="",B1302=""),NA(),MAX(0,IF(A1302-B1302=0,SameDayCycleTimeSettingValue,(A1302-B1302) *24)))</f>
        <v>#N/A</v>
      </c>
      <c r="J1302" s="33" t="e">
        <f>IF(OR(A1302="",B1302=""),NA(),MAX(0,IF(A1302-B1302=0,SameDayCycleTimeSettingValue,((A1302-B1302) *24)-(INT((A1302-B1302)) * (24-(FinishHour-StartHour))))))</f>
        <v>#N/A</v>
      </c>
      <c r="K1302" s="3" t="e">
        <f ca="1">IF(OR(A1302&lt;&gt;"",B1302=""),NA(),MAX(0,IF(_xlfn.DAYS(NOW(),B1302)=0,SameDayCycleTimeSettingValue,_xlfn.DAYS(NOW(),B1302))))</f>
        <v>#N/A</v>
      </c>
    </row>
    <row r="1303" spans="1:11" x14ac:dyDescent="0.25">
      <c r="A1303" s="32" t="str">
        <f>IF(AND(TRIM(INDEX(CompletedDateValues,ROW(A1303)))&lt;&gt;"",INDEX(CompletedDateValues,ROW(A1303))&gt;0),INDEX(CompletedDateValues,ROW(A1303)),"")</f>
        <v/>
      </c>
      <c r="B1303" s="32" t="str">
        <f>IF(AND(TRIM(INDEX(StartDateValues,ROW(A1303)))&lt;&gt;"",INDEX(StartDateValues,ROW(A1303))&gt;0),INDEX(StartDateValues,ROW(A1303)),"")</f>
        <v/>
      </c>
      <c r="C1303" s="22" t="str">
        <f t="shared" si="101"/>
        <v/>
      </c>
      <c r="D1303" s="3" t="str">
        <f t="shared" si="102"/>
        <v/>
      </c>
      <c r="E1303" s="3" t="str">
        <f t="shared" si="103"/>
        <v/>
      </c>
      <c r="F1303" s="3" t="str">
        <f t="shared" si="104"/>
        <v/>
      </c>
      <c r="G1303" s="3" t="str">
        <f>IF(A1303="","",IF(HOUR(A1303)&lt;StartHour,StartHour,IF(HOUR(A1303)&gt;FinishHour,FinishHour,HOUR(A1303))))</f>
        <v/>
      </c>
      <c r="H1303" s="3" t="str">
        <f t="shared" si="105"/>
        <v/>
      </c>
      <c r="I1303" s="33" t="e">
        <f>IF(OR(A1303="",B1303=""),NA(),MAX(0,IF(A1303-B1303=0,SameDayCycleTimeSettingValue,(A1303-B1303) *24)))</f>
        <v>#N/A</v>
      </c>
      <c r="J1303" s="33" t="e">
        <f>IF(OR(A1303="",B1303=""),NA(),MAX(0,IF(A1303-B1303=0,SameDayCycleTimeSettingValue,((A1303-B1303) *24)-(INT((A1303-B1303)) * (24-(FinishHour-StartHour))))))</f>
        <v>#N/A</v>
      </c>
      <c r="K1303" s="3" t="e">
        <f ca="1">IF(OR(A1303&lt;&gt;"",B1303=""),NA(),MAX(0,IF(_xlfn.DAYS(NOW(),B1303)=0,SameDayCycleTimeSettingValue,_xlfn.DAYS(NOW(),B1303))))</f>
        <v>#N/A</v>
      </c>
    </row>
    <row r="1304" spans="1:11" x14ac:dyDescent="0.25">
      <c r="A1304" s="32" t="str">
        <f>IF(AND(TRIM(INDEX(CompletedDateValues,ROW(A1304)))&lt;&gt;"",INDEX(CompletedDateValues,ROW(A1304))&gt;0),INDEX(CompletedDateValues,ROW(A1304)),"")</f>
        <v/>
      </c>
      <c r="B1304" s="32" t="str">
        <f>IF(AND(TRIM(INDEX(StartDateValues,ROW(A1304)))&lt;&gt;"",INDEX(StartDateValues,ROW(A1304))&gt;0),INDEX(StartDateValues,ROW(A1304)),"")</f>
        <v/>
      </c>
      <c r="C1304" s="22" t="str">
        <f t="shared" si="101"/>
        <v/>
      </c>
      <c r="D1304" s="3" t="str">
        <f t="shared" si="102"/>
        <v/>
      </c>
      <c r="E1304" s="3" t="str">
        <f t="shared" si="103"/>
        <v/>
      </c>
      <c r="F1304" s="3" t="str">
        <f t="shared" si="104"/>
        <v/>
      </c>
      <c r="G1304" s="3" t="str">
        <f>IF(A1304="","",IF(HOUR(A1304)&lt;StartHour,StartHour,IF(HOUR(A1304)&gt;FinishHour,FinishHour,HOUR(A1304))))</f>
        <v/>
      </c>
      <c r="H1304" s="3" t="str">
        <f t="shared" si="105"/>
        <v/>
      </c>
      <c r="I1304" s="33" t="e">
        <f>IF(OR(A1304="",B1304=""),NA(),MAX(0,IF(A1304-B1304=0,SameDayCycleTimeSettingValue,(A1304-B1304) *24)))</f>
        <v>#N/A</v>
      </c>
      <c r="J1304" s="33" t="e">
        <f>IF(OR(A1304="",B1304=""),NA(),MAX(0,IF(A1304-B1304=0,SameDayCycleTimeSettingValue,((A1304-B1304) *24)-(INT((A1304-B1304)) * (24-(FinishHour-StartHour))))))</f>
        <v>#N/A</v>
      </c>
      <c r="K1304" s="3" t="e">
        <f ca="1">IF(OR(A1304&lt;&gt;"",B1304=""),NA(),MAX(0,IF(_xlfn.DAYS(NOW(),B1304)=0,SameDayCycleTimeSettingValue,_xlfn.DAYS(NOW(),B1304))))</f>
        <v>#N/A</v>
      </c>
    </row>
    <row r="1305" spans="1:11" x14ac:dyDescent="0.25">
      <c r="A1305" s="32" t="str">
        <f>IF(AND(TRIM(INDEX(CompletedDateValues,ROW(A1305)))&lt;&gt;"",INDEX(CompletedDateValues,ROW(A1305))&gt;0),INDEX(CompletedDateValues,ROW(A1305)),"")</f>
        <v/>
      </c>
      <c r="B1305" s="32" t="str">
        <f>IF(AND(TRIM(INDEX(StartDateValues,ROW(A1305)))&lt;&gt;"",INDEX(StartDateValues,ROW(A1305))&gt;0),INDEX(StartDateValues,ROW(A1305)),"")</f>
        <v/>
      </c>
      <c r="C1305" s="22" t="str">
        <f t="shared" si="101"/>
        <v/>
      </c>
      <c r="D1305" s="3" t="str">
        <f t="shared" si="102"/>
        <v/>
      </c>
      <c r="E1305" s="3" t="str">
        <f t="shared" si="103"/>
        <v/>
      </c>
      <c r="F1305" s="3" t="str">
        <f t="shared" si="104"/>
        <v/>
      </c>
      <c r="G1305" s="3" t="str">
        <f>IF(A1305="","",IF(HOUR(A1305)&lt;StartHour,StartHour,IF(HOUR(A1305)&gt;FinishHour,FinishHour,HOUR(A1305))))</f>
        <v/>
      </c>
      <c r="H1305" s="3" t="str">
        <f t="shared" si="105"/>
        <v/>
      </c>
      <c r="I1305" s="33" t="e">
        <f>IF(OR(A1305="",B1305=""),NA(),MAX(0,IF(A1305-B1305=0,SameDayCycleTimeSettingValue,(A1305-B1305) *24)))</f>
        <v>#N/A</v>
      </c>
      <c r="J1305" s="33" t="e">
        <f>IF(OR(A1305="",B1305=""),NA(),MAX(0,IF(A1305-B1305=0,SameDayCycleTimeSettingValue,((A1305-B1305) *24)-(INT((A1305-B1305)) * (24-(FinishHour-StartHour))))))</f>
        <v>#N/A</v>
      </c>
      <c r="K1305" s="3" t="e">
        <f ca="1">IF(OR(A1305&lt;&gt;"",B1305=""),NA(),MAX(0,IF(_xlfn.DAYS(NOW(),B1305)=0,SameDayCycleTimeSettingValue,_xlfn.DAYS(NOW(),B1305))))</f>
        <v>#N/A</v>
      </c>
    </row>
    <row r="1306" spans="1:11" x14ac:dyDescent="0.25">
      <c r="A1306" s="32" t="str">
        <f>IF(AND(TRIM(INDEX(CompletedDateValues,ROW(A1306)))&lt;&gt;"",INDEX(CompletedDateValues,ROW(A1306))&gt;0),INDEX(CompletedDateValues,ROW(A1306)),"")</f>
        <v/>
      </c>
      <c r="B1306" s="32" t="str">
        <f>IF(AND(TRIM(INDEX(StartDateValues,ROW(A1306)))&lt;&gt;"",INDEX(StartDateValues,ROW(A1306))&gt;0),INDEX(StartDateValues,ROW(A1306)),"")</f>
        <v/>
      </c>
      <c r="C1306" s="22" t="str">
        <f t="shared" si="101"/>
        <v/>
      </c>
      <c r="D1306" s="3" t="str">
        <f t="shared" si="102"/>
        <v/>
      </c>
      <c r="E1306" s="3" t="str">
        <f t="shared" si="103"/>
        <v/>
      </c>
      <c r="F1306" s="3" t="str">
        <f t="shared" si="104"/>
        <v/>
      </c>
      <c r="G1306" s="3" t="str">
        <f>IF(A1306="","",IF(HOUR(A1306)&lt;StartHour,StartHour,IF(HOUR(A1306)&gt;FinishHour,FinishHour,HOUR(A1306))))</f>
        <v/>
      </c>
      <c r="H1306" s="3" t="str">
        <f t="shared" si="105"/>
        <v/>
      </c>
      <c r="I1306" s="33" t="e">
        <f>IF(OR(A1306="",B1306=""),NA(),MAX(0,IF(A1306-B1306=0,SameDayCycleTimeSettingValue,(A1306-B1306) *24)))</f>
        <v>#N/A</v>
      </c>
      <c r="J1306" s="33" t="e">
        <f>IF(OR(A1306="",B1306=""),NA(),MAX(0,IF(A1306-B1306=0,SameDayCycleTimeSettingValue,((A1306-B1306) *24)-(INT((A1306-B1306)) * (24-(FinishHour-StartHour))))))</f>
        <v>#N/A</v>
      </c>
      <c r="K1306" s="3" t="e">
        <f ca="1">IF(OR(A1306&lt;&gt;"",B1306=""),NA(),MAX(0,IF(_xlfn.DAYS(NOW(),B1306)=0,SameDayCycleTimeSettingValue,_xlfn.DAYS(NOW(),B1306))))</f>
        <v>#N/A</v>
      </c>
    </row>
    <row r="1307" spans="1:11" x14ac:dyDescent="0.25">
      <c r="A1307" s="32" t="str">
        <f>IF(AND(TRIM(INDEX(CompletedDateValues,ROW(A1307)))&lt;&gt;"",INDEX(CompletedDateValues,ROW(A1307))&gt;0),INDEX(CompletedDateValues,ROW(A1307)),"")</f>
        <v/>
      </c>
      <c r="B1307" s="32" t="str">
        <f>IF(AND(TRIM(INDEX(StartDateValues,ROW(A1307)))&lt;&gt;"",INDEX(StartDateValues,ROW(A1307))&gt;0),INDEX(StartDateValues,ROW(A1307)),"")</f>
        <v/>
      </c>
      <c r="C1307" s="22" t="str">
        <f t="shared" si="101"/>
        <v/>
      </c>
      <c r="D1307" s="3" t="str">
        <f t="shared" si="102"/>
        <v/>
      </c>
      <c r="E1307" s="3" t="str">
        <f t="shared" si="103"/>
        <v/>
      </c>
      <c r="F1307" s="3" t="str">
        <f t="shared" si="104"/>
        <v/>
      </c>
      <c r="G1307" s="3" t="str">
        <f>IF(A1307="","",IF(HOUR(A1307)&lt;StartHour,StartHour,IF(HOUR(A1307)&gt;FinishHour,FinishHour,HOUR(A1307))))</f>
        <v/>
      </c>
      <c r="H1307" s="3" t="str">
        <f t="shared" si="105"/>
        <v/>
      </c>
      <c r="I1307" s="33" t="e">
        <f>IF(OR(A1307="",B1307=""),NA(),MAX(0,IF(A1307-B1307=0,SameDayCycleTimeSettingValue,(A1307-B1307) *24)))</f>
        <v>#N/A</v>
      </c>
      <c r="J1307" s="33" t="e">
        <f>IF(OR(A1307="",B1307=""),NA(),MAX(0,IF(A1307-B1307=0,SameDayCycleTimeSettingValue,((A1307-B1307) *24)-(INT((A1307-B1307)) * (24-(FinishHour-StartHour))))))</f>
        <v>#N/A</v>
      </c>
      <c r="K1307" s="3" t="e">
        <f ca="1">IF(OR(A1307&lt;&gt;"",B1307=""),NA(),MAX(0,IF(_xlfn.DAYS(NOW(),B1307)=0,SameDayCycleTimeSettingValue,_xlfn.DAYS(NOW(),B1307))))</f>
        <v>#N/A</v>
      </c>
    </row>
    <row r="1308" spans="1:11" x14ac:dyDescent="0.25">
      <c r="A1308" s="32" t="str">
        <f>IF(AND(TRIM(INDEX(CompletedDateValues,ROW(A1308)))&lt;&gt;"",INDEX(CompletedDateValues,ROW(A1308))&gt;0),INDEX(CompletedDateValues,ROW(A1308)),"")</f>
        <v/>
      </c>
      <c r="B1308" s="32" t="str">
        <f>IF(AND(TRIM(INDEX(StartDateValues,ROW(A1308)))&lt;&gt;"",INDEX(StartDateValues,ROW(A1308))&gt;0),INDEX(StartDateValues,ROW(A1308)),"")</f>
        <v/>
      </c>
      <c r="C1308" s="22" t="str">
        <f t="shared" si="101"/>
        <v/>
      </c>
      <c r="D1308" s="3" t="str">
        <f t="shared" si="102"/>
        <v/>
      </c>
      <c r="E1308" s="3" t="str">
        <f t="shared" si="103"/>
        <v/>
      </c>
      <c r="F1308" s="3" t="str">
        <f t="shared" si="104"/>
        <v/>
      </c>
      <c r="G1308" s="3" t="str">
        <f>IF(A1308="","",IF(HOUR(A1308)&lt;StartHour,StartHour,IF(HOUR(A1308)&gt;FinishHour,FinishHour,HOUR(A1308))))</f>
        <v/>
      </c>
      <c r="H1308" s="3" t="str">
        <f t="shared" si="105"/>
        <v/>
      </c>
      <c r="I1308" s="33" t="e">
        <f>IF(OR(A1308="",B1308=""),NA(),MAX(0,IF(A1308-B1308=0,SameDayCycleTimeSettingValue,(A1308-B1308) *24)))</f>
        <v>#N/A</v>
      </c>
      <c r="J1308" s="33" t="e">
        <f>IF(OR(A1308="",B1308=""),NA(),MAX(0,IF(A1308-B1308=0,SameDayCycleTimeSettingValue,((A1308-B1308) *24)-(INT((A1308-B1308)) * (24-(FinishHour-StartHour))))))</f>
        <v>#N/A</v>
      </c>
      <c r="K1308" s="3" t="e">
        <f ca="1">IF(OR(A1308&lt;&gt;"",B1308=""),NA(),MAX(0,IF(_xlfn.DAYS(NOW(),B1308)=0,SameDayCycleTimeSettingValue,_xlfn.DAYS(NOW(),B1308))))</f>
        <v>#N/A</v>
      </c>
    </row>
    <row r="1309" spans="1:11" x14ac:dyDescent="0.25">
      <c r="A1309" s="32" t="str">
        <f>IF(AND(TRIM(INDEX(CompletedDateValues,ROW(A1309)))&lt;&gt;"",INDEX(CompletedDateValues,ROW(A1309))&gt;0),INDEX(CompletedDateValues,ROW(A1309)),"")</f>
        <v/>
      </c>
      <c r="B1309" s="32" t="str">
        <f>IF(AND(TRIM(INDEX(StartDateValues,ROW(A1309)))&lt;&gt;"",INDEX(StartDateValues,ROW(A1309))&gt;0),INDEX(StartDateValues,ROW(A1309)),"")</f>
        <v/>
      </c>
      <c r="C1309" s="22" t="str">
        <f t="shared" si="101"/>
        <v/>
      </c>
      <c r="D1309" s="3" t="str">
        <f t="shared" si="102"/>
        <v/>
      </c>
      <c r="E1309" s="3" t="str">
        <f t="shared" si="103"/>
        <v/>
      </c>
      <c r="F1309" s="3" t="str">
        <f t="shared" si="104"/>
        <v/>
      </c>
      <c r="G1309" s="3" t="str">
        <f>IF(A1309="","",IF(HOUR(A1309)&lt;StartHour,StartHour,IF(HOUR(A1309)&gt;FinishHour,FinishHour,HOUR(A1309))))</f>
        <v/>
      </c>
      <c r="H1309" s="3" t="str">
        <f t="shared" si="105"/>
        <v/>
      </c>
      <c r="I1309" s="33" t="e">
        <f>IF(OR(A1309="",B1309=""),NA(),MAX(0,IF(A1309-B1309=0,SameDayCycleTimeSettingValue,(A1309-B1309) *24)))</f>
        <v>#N/A</v>
      </c>
      <c r="J1309" s="33" t="e">
        <f>IF(OR(A1309="",B1309=""),NA(),MAX(0,IF(A1309-B1309=0,SameDayCycleTimeSettingValue,((A1309-B1309) *24)-(INT((A1309-B1309)) * (24-(FinishHour-StartHour))))))</f>
        <v>#N/A</v>
      </c>
      <c r="K1309" s="3" t="e">
        <f ca="1">IF(OR(A1309&lt;&gt;"",B1309=""),NA(),MAX(0,IF(_xlfn.DAYS(NOW(),B1309)=0,SameDayCycleTimeSettingValue,_xlfn.DAYS(NOW(),B1309))))</f>
        <v>#N/A</v>
      </c>
    </row>
    <row r="1310" spans="1:11" x14ac:dyDescent="0.25">
      <c r="A1310" s="32" t="str">
        <f>IF(AND(TRIM(INDEX(CompletedDateValues,ROW(A1310)))&lt;&gt;"",INDEX(CompletedDateValues,ROW(A1310))&gt;0),INDEX(CompletedDateValues,ROW(A1310)),"")</f>
        <v/>
      </c>
      <c r="B1310" s="32" t="str">
        <f>IF(AND(TRIM(INDEX(StartDateValues,ROW(A1310)))&lt;&gt;"",INDEX(StartDateValues,ROW(A1310))&gt;0),INDEX(StartDateValues,ROW(A1310)),"")</f>
        <v/>
      </c>
      <c r="C1310" s="22" t="str">
        <f t="shared" si="101"/>
        <v/>
      </c>
      <c r="D1310" s="3" t="str">
        <f t="shared" si="102"/>
        <v/>
      </c>
      <c r="E1310" s="3" t="str">
        <f t="shared" si="103"/>
        <v/>
      </c>
      <c r="F1310" s="3" t="str">
        <f t="shared" si="104"/>
        <v/>
      </c>
      <c r="G1310" s="3" t="str">
        <f>IF(A1310="","",IF(HOUR(A1310)&lt;StartHour,StartHour,IF(HOUR(A1310)&gt;FinishHour,FinishHour,HOUR(A1310))))</f>
        <v/>
      </c>
      <c r="H1310" s="3" t="str">
        <f t="shared" si="105"/>
        <v/>
      </c>
      <c r="I1310" s="33" t="e">
        <f>IF(OR(A1310="",B1310=""),NA(),MAX(0,IF(A1310-B1310=0,SameDayCycleTimeSettingValue,(A1310-B1310) *24)))</f>
        <v>#N/A</v>
      </c>
      <c r="J1310" s="33" t="e">
        <f>IF(OR(A1310="",B1310=""),NA(),MAX(0,IF(A1310-B1310=0,SameDayCycleTimeSettingValue,((A1310-B1310) *24)-(INT((A1310-B1310)) * (24-(FinishHour-StartHour))))))</f>
        <v>#N/A</v>
      </c>
      <c r="K1310" s="3" t="e">
        <f ca="1">IF(OR(A1310&lt;&gt;"",B1310=""),NA(),MAX(0,IF(_xlfn.DAYS(NOW(),B1310)=0,SameDayCycleTimeSettingValue,_xlfn.DAYS(NOW(),B1310))))</f>
        <v>#N/A</v>
      </c>
    </row>
    <row r="1311" spans="1:11" x14ac:dyDescent="0.25">
      <c r="A1311" s="32" t="str">
        <f>IF(AND(TRIM(INDEX(CompletedDateValues,ROW(A1311)))&lt;&gt;"",INDEX(CompletedDateValues,ROW(A1311))&gt;0),INDEX(CompletedDateValues,ROW(A1311)),"")</f>
        <v/>
      </c>
      <c r="B1311" s="32" t="str">
        <f>IF(AND(TRIM(INDEX(StartDateValues,ROW(A1311)))&lt;&gt;"",INDEX(StartDateValues,ROW(A1311))&gt;0),INDEX(StartDateValues,ROW(A1311)),"")</f>
        <v/>
      </c>
      <c r="C1311" s="22" t="str">
        <f t="shared" si="101"/>
        <v/>
      </c>
      <c r="D1311" s="3" t="str">
        <f t="shared" si="102"/>
        <v/>
      </c>
      <c r="E1311" s="3" t="str">
        <f t="shared" si="103"/>
        <v/>
      </c>
      <c r="F1311" s="3" t="str">
        <f t="shared" si="104"/>
        <v/>
      </c>
      <c r="G1311" s="3" t="str">
        <f>IF(A1311="","",IF(HOUR(A1311)&lt;StartHour,StartHour,IF(HOUR(A1311)&gt;FinishHour,FinishHour,HOUR(A1311))))</f>
        <v/>
      </c>
      <c r="H1311" s="3" t="str">
        <f t="shared" si="105"/>
        <v/>
      </c>
      <c r="I1311" s="33" t="e">
        <f>IF(OR(A1311="",B1311=""),NA(),MAX(0,IF(A1311-B1311=0,SameDayCycleTimeSettingValue,(A1311-B1311) *24)))</f>
        <v>#N/A</v>
      </c>
      <c r="J1311" s="33" t="e">
        <f>IF(OR(A1311="",B1311=""),NA(),MAX(0,IF(A1311-B1311=0,SameDayCycleTimeSettingValue,((A1311-B1311) *24)-(INT((A1311-B1311)) * (24-(FinishHour-StartHour))))))</f>
        <v>#N/A</v>
      </c>
      <c r="K1311" s="3" t="e">
        <f ca="1">IF(OR(A1311&lt;&gt;"",B1311=""),NA(),MAX(0,IF(_xlfn.DAYS(NOW(),B1311)=0,SameDayCycleTimeSettingValue,_xlfn.DAYS(NOW(),B1311))))</f>
        <v>#N/A</v>
      </c>
    </row>
    <row r="1312" spans="1:11" x14ac:dyDescent="0.25">
      <c r="A1312" s="32" t="str">
        <f>IF(AND(TRIM(INDEX(CompletedDateValues,ROW(A1312)))&lt;&gt;"",INDEX(CompletedDateValues,ROW(A1312))&gt;0),INDEX(CompletedDateValues,ROW(A1312)),"")</f>
        <v/>
      </c>
      <c r="B1312" s="32" t="str">
        <f>IF(AND(TRIM(INDEX(StartDateValues,ROW(A1312)))&lt;&gt;"",INDEX(StartDateValues,ROW(A1312))&gt;0),INDEX(StartDateValues,ROW(A1312)),"")</f>
        <v/>
      </c>
      <c r="C1312" s="22" t="str">
        <f t="shared" si="101"/>
        <v/>
      </c>
      <c r="D1312" s="3" t="str">
        <f t="shared" si="102"/>
        <v/>
      </c>
      <c r="E1312" s="3" t="str">
        <f t="shared" si="103"/>
        <v/>
      </c>
      <c r="F1312" s="3" t="str">
        <f t="shared" si="104"/>
        <v/>
      </c>
      <c r="G1312" s="3" t="str">
        <f>IF(A1312="","",IF(HOUR(A1312)&lt;StartHour,StartHour,IF(HOUR(A1312)&gt;FinishHour,FinishHour,HOUR(A1312))))</f>
        <v/>
      </c>
      <c r="H1312" s="3" t="str">
        <f t="shared" si="105"/>
        <v/>
      </c>
      <c r="I1312" s="33" t="e">
        <f>IF(OR(A1312="",B1312=""),NA(),MAX(0,IF(A1312-B1312=0,SameDayCycleTimeSettingValue,(A1312-B1312) *24)))</f>
        <v>#N/A</v>
      </c>
      <c r="J1312" s="33" t="e">
        <f>IF(OR(A1312="",B1312=""),NA(),MAX(0,IF(A1312-B1312=0,SameDayCycleTimeSettingValue,((A1312-B1312) *24)-(INT((A1312-B1312)) * (24-(FinishHour-StartHour))))))</f>
        <v>#N/A</v>
      </c>
      <c r="K1312" s="3" t="e">
        <f ca="1">IF(OR(A1312&lt;&gt;"",B1312=""),NA(),MAX(0,IF(_xlfn.DAYS(NOW(),B1312)=0,SameDayCycleTimeSettingValue,_xlfn.DAYS(NOW(),B1312))))</f>
        <v>#N/A</v>
      </c>
    </row>
    <row r="1313" spans="1:11" x14ac:dyDescent="0.25">
      <c r="A1313" s="32" t="str">
        <f>IF(AND(TRIM(INDEX(CompletedDateValues,ROW(A1313)))&lt;&gt;"",INDEX(CompletedDateValues,ROW(A1313))&gt;0),INDEX(CompletedDateValues,ROW(A1313)),"")</f>
        <v/>
      </c>
      <c r="B1313" s="32" t="str">
        <f>IF(AND(TRIM(INDEX(StartDateValues,ROW(A1313)))&lt;&gt;"",INDEX(StartDateValues,ROW(A1313))&gt;0),INDEX(StartDateValues,ROW(A1313)),"")</f>
        <v/>
      </c>
      <c r="C1313" s="22" t="str">
        <f t="shared" si="101"/>
        <v/>
      </c>
      <c r="D1313" s="3" t="str">
        <f t="shared" si="102"/>
        <v/>
      </c>
      <c r="E1313" s="3" t="str">
        <f t="shared" si="103"/>
        <v/>
      </c>
      <c r="F1313" s="3" t="str">
        <f t="shared" si="104"/>
        <v/>
      </c>
      <c r="G1313" s="3" t="str">
        <f>IF(A1313="","",IF(HOUR(A1313)&lt;StartHour,StartHour,IF(HOUR(A1313)&gt;FinishHour,FinishHour,HOUR(A1313))))</f>
        <v/>
      </c>
      <c r="H1313" s="3" t="str">
        <f t="shared" si="105"/>
        <v/>
      </c>
      <c r="I1313" s="33" t="e">
        <f>IF(OR(A1313="",B1313=""),NA(),MAX(0,IF(A1313-B1313=0,SameDayCycleTimeSettingValue,(A1313-B1313) *24)))</f>
        <v>#N/A</v>
      </c>
      <c r="J1313" s="33" t="e">
        <f>IF(OR(A1313="",B1313=""),NA(),MAX(0,IF(A1313-B1313=0,SameDayCycleTimeSettingValue,((A1313-B1313) *24)-(INT((A1313-B1313)) * (24-(FinishHour-StartHour))))))</f>
        <v>#N/A</v>
      </c>
      <c r="K1313" s="3" t="e">
        <f ca="1">IF(OR(A1313&lt;&gt;"",B1313=""),NA(),MAX(0,IF(_xlfn.DAYS(NOW(),B1313)=0,SameDayCycleTimeSettingValue,_xlfn.DAYS(NOW(),B1313))))</f>
        <v>#N/A</v>
      </c>
    </row>
    <row r="1314" spans="1:11" x14ac:dyDescent="0.25">
      <c r="A1314" s="32" t="str">
        <f>IF(AND(TRIM(INDEX(CompletedDateValues,ROW(A1314)))&lt;&gt;"",INDEX(CompletedDateValues,ROW(A1314))&gt;0),INDEX(CompletedDateValues,ROW(A1314)),"")</f>
        <v/>
      </c>
      <c r="B1314" s="32" t="str">
        <f>IF(AND(TRIM(INDEX(StartDateValues,ROW(A1314)))&lt;&gt;"",INDEX(StartDateValues,ROW(A1314))&gt;0),INDEX(StartDateValues,ROW(A1314)),"")</f>
        <v/>
      </c>
      <c r="C1314" s="22" t="str">
        <f t="shared" si="101"/>
        <v/>
      </c>
      <c r="D1314" s="3" t="str">
        <f t="shared" si="102"/>
        <v/>
      </c>
      <c r="E1314" s="3" t="str">
        <f t="shared" si="103"/>
        <v/>
      </c>
      <c r="F1314" s="3" t="str">
        <f t="shared" si="104"/>
        <v/>
      </c>
      <c r="G1314" s="3" t="str">
        <f>IF(A1314="","",IF(HOUR(A1314)&lt;StartHour,StartHour,IF(HOUR(A1314)&gt;FinishHour,FinishHour,HOUR(A1314))))</f>
        <v/>
      </c>
      <c r="H1314" s="3" t="str">
        <f t="shared" si="105"/>
        <v/>
      </c>
      <c r="I1314" s="33" t="e">
        <f>IF(OR(A1314="",B1314=""),NA(),MAX(0,IF(A1314-B1314=0,SameDayCycleTimeSettingValue,(A1314-B1314) *24)))</f>
        <v>#N/A</v>
      </c>
      <c r="J1314" s="33" t="e">
        <f>IF(OR(A1314="",B1314=""),NA(),MAX(0,IF(A1314-B1314=0,SameDayCycleTimeSettingValue,((A1314-B1314) *24)-(INT((A1314-B1314)) * (24-(FinishHour-StartHour))))))</f>
        <v>#N/A</v>
      </c>
      <c r="K1314" s="3" t="e">
        <f ca="1">IF(OR(A1314&lt;&gt;"",B1314=""),NA(),MAX(0,IF(_xlfn.DAYS(NOW(),B1314)=0,SameDayCycleTimeSettingValue,_xlfn.DAYS(NOW(),B1314))))</f>
        <v>#N/A</v>
      </c>
    </row>
    <row r="1315" spans="1:11" x14ac:dyDescent="0.25">
      <c r="A1315" s="32" t="str">
        <f>IF(AND(TRIM(INDEX(CompletedDateValues,ROW(A1315)))&lt;&gt;"",INDEX(CompletedDateValues,ROW(A1315))&gt;0),INDEX(CompletedDateValues,ROW(A1315)),"")</f>
        <v/>
      </c>
      <c r="B1315" s="32" t="str">
        <f>IF(AND(TRIM(INDEX(StartDateValues,ROW(A1315)))&lt;&gt;"",INDEX(StartDateValues,ROW(A1315))&gt;0),INDEX(StartDateValues,ROW(A1315)),"")</f>
        <v/>
      </c>
      <c r="C1315" s="22" t="str">
        <f t="shared" si="101"/>
        <v/>
      </c>
      <c r="D1315" s="3" t="str">
        <f t="shared" si="102"/>
        <v/>
      </c>
      <c r="E1315" s="3" t="str">
        <f t="shared" si="103"/>
        <v/>
      </c>
      <c r="F1315" s="3" t="str">
        <f t="shared" si="104"/>
        <v/>
      </c>
      <c r="G1315" s="3" t="str">
        <f>IF(A1315="","",IF(HOUR(A1315)&lt;StartHour,StartHour,IF(HOUR(A1315)&gt;FinishHour,FinishHour,HOUR(A1315))))</f>
        <v/>
      </c>
      <c r="H1315" s="3" t="str">
        <f t="shared" si="105"/>
        <v/>
      </c>
      <c r="I1315" s="33" t="e">
        <f>IF(OR(A1315="",B1315=""),NA(),MAX(0,IF(A1315-B1315=0,SameDayCycleTimeSettingValue,(A1315-B1315) *24)))</f>
        <v>#N/A</v>
      </c>
      <c r="J1315" s="33" t="e">
        <f>IF(OR(A1315="",B1315=""),NA(),MAX(0,IF(A1315-B1315=0,SameDayCycleTimeSettingValue,((A1315-B1315) *24)-(INT((A1315-B1315)) * (24-(FinishHour-StartHour))))))</f>
        <v>#N/A</v>
      </c>
      <c r="K1315" s="3" t="e">
        <f ca="1">IF(OR(A1315&lt;&gt;"",B1315=""),NA(),MAX(0,IF(_xlfn.DAYS(NOW(),B1315)=0,SameDayCycleTimeSettingValue,_xlfn.DAYS(NOW(),B1315))))</f>
        <v>#N/A</v>
      </c>
    </row>
    <row r="1316" spans="1:11" x14ac:dyDescent="0.25">
      <c r="A1316" s="32" t="str">
        <f>IF(AND(TRIM(INDEX(CompletedDateValues,ROW(A1316)))&lt;&gt;"",INDEX(CompletedDateValues,ROW(A1316))&gt;0),INDEX(CompletedDateValues,ROW(A1316)),"")</f>
        <v/>
      </c>
      <c r="B1316" s="32" t="str">
        <f>IF(AND(TRIM(INDEX(StartDateValues,ROW(A1316)))&lt;&gt;"",INDEX(StartDateValues,ROW(A1316))&gt;0),INDEX(StartDateValues,ROW(A1316)),"")</f>
        <v/>
      </c>
      <c r="C1316" s="22" t="str">
        <f t="shared" si="101"/>
        <v/>
      </c>
      <c r="D1316" s="3" t="str">
        <f t="shared" si="102"/>
        <v/>
      </c>
      <c r="E1316" s="3" t="str">
        <f t="shared" si="103"/>
        <v/>
      </c>
      <c r="F1316" s="3" t="str">
        <f t="shared" si="104"/>
        <v/>
      </c>
      <c r="G1316" s="3" t="str">
        <f>IF(A1316="","",IF(HOUR(A1316)&lt;StartHour,StartHour,IF(HOUR(A1316)&gt;FinishHour,FinishHour,HOUR(A1316))))</f>
        <v/>
      </c>
      <c r="H1316" s="3" t="str">
        <f t="shared" si="105"/>
        <v/>
      </c>
      <c r="I1316" s="33" t="e">
        <f>IF(OR(A1316="",B1316=""),NA(),MAX(0,IF(A1316-B1316=0,SameDayCycleTimeSettingValue,(A1316-B1316) *24)))</f>
        <v>#N/A</v>
      </c>
      <c r="J1316" s="33" t="e">
        <f>IF(OR(A1316="",B1316=""),NA(),MAX(0,IF(A1316-B1316=0,SameDayCycleTimeSettingValue,((A1316-B1316) *24)-(INT((A1316-B1316)) * (24-(FinishHour-StartHour))))))</f>
        <v>#N/A</v>
      </c>
      <c r="K1316" s="3" t="e">
        <f ca="1">IF(OR(A1316&lt;&gt;"",B1316=""),NA(),MAX(0,IF(_xlfn.DAYS(NOW(),B1316)=0,SameDayCycleTimeSettingValue,_xlfn.DAYS(NOW(),B1316))))</f>
        <v>#N/A</v>
      </c>
    </row>
    <row r="1317" spans="1:11" x14ac:dyDescent="0.25">
      <c r="A1317" s="32" t="str">
        <f>IF(AND(TRIM(INDEX(CompletedDateValues,ROW(A1317)))&lt;&gt;"",INDEX(CompletedDateValues,ROW(A1317))&gt;0),INDEX(CompletedDateValues,ROW(A1317)),"")</f>
        <v/>
      </c>
      <c r="B1317" s="32" t="str">
        <f>IF(AND(TRIM(INDEX(StartDateValues,ROW(A1317)))&lt;&gt;"",INDEX(StartDateValues,ROW(A1317))&gt;0),INDEX(StartDateValues,ROW(A1317)),"")</f>
        <v/>
      </c>
      <c r="C1317" s="22" t="str">
        <f t="shared" si="101"/>
        <v/>
      </c>
      <c r="D1317" s="3" t="str">
        <f t="shared" si="102"/>
        <v/>
      </c>
      <c r="E1317" s="3" t="str">
        <f t="shared" si="103"/>
        <v/>
      </c>
      <c r="F1317" s="3" t="str">
        <f t="shared" si="104"/>
        <v/>
      </c>
      <c r="G1317" s="3" t="str">
        <f>IF(A1317="","",IF(HOUR(A1317)&lt;StartHour,StartHour,IF(HOUR(A1317)&gt;FinishHour,FinishHour,HOUR(A1317))))</f>
        <v/>
      </c>
      <c r="H1317" s="3" t="str">
        <f t="shared" si="105"/>
        <v/>
      </c>
      <c r="I1317" s="33" t="e">
        <f>IF(OR(A1317="",B1317=""),NA(),MAX(0,IF(A1317-B1317=0,SameDayCycleTimeSettingValue,(A1317-B1317) *24)))</f>
        <v>#N/A</v>
      </c>
      <c r="J1317" s="33" t="e">
        <f>IF(OR(A1317="",B1317=""),NA(),MAX(0,IF(A1317-B1317=0,SameDayCycleTimeSettingValue,((A1317-B1317) *24)-(INT((A1317-B1317)) * (24-(FinishHour-StartHour))))))</f>
        <v>#N/A</v>
      </c>
      <c r="K1317" s="3" t="e">
        <f ca="1">IF(OR(A1317&lt;&gt;"",B1317=""),NA(),MAX(0,IF(_xlfn.DAYS(NOW(),B1317)=0,SameDayCycleTimeSettingValue,_xlfn.DAYS(NOW(),B1317))))</f>
        <v>#N/A</v>
      </c>
    </row>
    <row r="1318" spans="1:11" x14ac:dyDescent="0.25">
      <c r="A1318" s="32" t="str">
        <f>IF(AND(TRIM(INDEX(CompletedDateValues,ROW(A1318)))&lt;&gt;"",INDEX(CompletedDateValues,ROW(A1318))&gt;0),INDEX(CompletedDateValues,ROW(A1318)),"")</f>
        <v/>
      </c>
      <c r="B1318" s="32" t="str">
        <f>IF(AND(TRIM(INDEX(StartDateValues,ROW(A1318)))&lt;&gt;"",INDEX(StartDateValues,ROW(A1318))&gt;0),INDEX(StartDateValues,ROW(A1318)),"")</f>
        <v/>
      </c>
      <c r="C1318" s="22" t="str">
        <f t="shared" si="101"/>
        <v/>
      </c>
      <c r="D1318" s="3" t="str">
        <f t="shared" si="102"/>
        <v/>
      </c>
      <c r="E1318" s="3" t="str">
        <f t="shared" si="103"/>
        <v/>
      </c>
      <c r="F1318" s="3" t="str">
        <f t="shared" si="104"/>
        <v/>
      </c>
      <c r="G1318" s="3" t="str">
        <f>IF(A1318="","",IF(HOUR(A1318)&lt;StartHour,StartHour,IF(HOUR(A1318)&gt;FinishHour,FinishHour,HOUR(A1318))))</f>
        <v/>
      </c>
      <c r="H1318" s="3" t="str">
        <f t="shared" si="105"/>
        <v/>
      </c>
      <c r="I1318" s="33" t="e">
        <f>IF(OR(A1318="",B1318=""),NA(),MAX(0,IF(A1318-B1318=0,SameDayCycleTimeSettingValue,(A1318-B1318) *24)))</f>
        <v>#N/A</v>
      </c>
      <c r="J1318" s="33" t="e">
        <f>IF(OR(A1318="",B1318=""),NA(),MAX(0,IF(A1318-B1318=0,SameDayCycleTimeSettingValue,((A1318-B1318) *24)-(INT((A1318-B1318)) * (24-(FinishHour-StartHour))))))</f>
        <v>#N/A</v>
      </c>
      <c r="K1318" s="3" t="e">
        <f ca="1">IF(OR(A1318&lt;&gt;"",B1318=""),NA(),MAX(0,IF(_xlfn.DAYS(NOW(),B1318)=0,SameDayCycleTimeSettingValue,_xlfn.DAYS(NOW(),B1318))))</f>
        <v>#N/A</v>
      </c>
    </row>
    <row r="1319" spans="1:11" x14ac:dyDescent="0.25">
      <c r="A1319" s="32" t="str">
        <f>IF(AND(TRIM(INDEX(CompletedDateValues,ROW(A1319)))&lt;&gt;"",INDEX(CompletedDateValues,ROW(A1319))&gt;0),INDEX(CompletedDateValues,ROW(A1319)),"")</f>
        <v/>
      </c>
      <c r="B1319" s="32" t="str">
        <f>IF(AND(TRIM(INDEX(StartDateValues,ROW(A1319)))&lt;&gt;"",INDEX(StartDateValues,ROW(A1319))&gt;0),INDEX(StartDateValues,ROW(A1319)),"")</f>
        <v/>
      </c>
      <c r="C1319" s="22" t="str">
        <f t="shared" si="101"/>
        <v/>
      </c>
      <c r="D1319" s="3" t="str">
        <f t="shared" si="102"/>
        <v/>
      </c>
      <c r="E1319" s="3" t="str">
        <f t="shared" si="103"/>
        <v/>
      </c>
      <c r="F1319" s="3" t="str">
        <f t="shared" si="104"/>
        <v/>
      </c>
      <c r="G1319" s="3" t="str">
        <f>IF(A1319="","",IF(HOUR(A1319)&lt;StartHour,StartHour,IF(HOUR(A1319)&gt;FinishHour,FinishHour,HOUR(A1319))))</f>
        <v/>
      </c>
      <c r="H1319" s="3" t="str">
        <f t="shared" si="105"/>
        <v/>
      </c>
      <c r="I1319" s="33" t="e">
        <f>IF(OR(A1319="",B1319=""),NA(),MAX(0,IF(A1319-B1319=0,SameDayCycleTimeSettingValue,(A1319-B1319) *24)))</f>
        <v>#N/A</v>
      </c>
      <c r="J1319" s="33" t="e">
        <f>IF(OR(A1319="",B1319=""),NA(),MAX(0,IF(A1319-B1319=0,SameDayCycleTimeSettingValue,((A1319-B1319) *24)-(INT((A1319-B1319)) * (24-(FinishHour-StartHour))))))</f>
        <v>#N/A</v>
      </c>
      <c r="K1319" s="3" t="e">
        <f ca="1">IF(OR(A1319&lt;&gt;"",B1319=""),NA(),MAX(0,IF(_xlfn.DAYS(NOW(),B1319)=0,SameDayCycleTimeSettingValue,_xlfn.DAYS(NOW(),B1319))))</f>
        <v>#N/A</v>
      </c>
    </row>
    <row r="1320" spans="1:11" x14ac:dyDescent="0.25">
      <c r="A1320" s="32" t="str">
        <f>IF(AND(TRIM(INDEX(CompletedDateValues,ROW(A1320)))&lt;&gt;"",INDEX(CompletedDateValues,ROW(A1320))&gt;0),INDEX(CompletedDateValues,ROW(A1320)),"")</f>
        <v/>
      </c>
      <c r="B1320" s="32" t="str">
        <f>IF(AND(TRIM(INDEX(StartDateValues,ROW(A1320)))&lt;&gt;"",INDEX(StartDateValues,ROW(A1320))&gt;0),INDEX(StartDateValues,ROW(A1320)),"")</f>
        <v/>
      </c>
      <c r="C1320" s="22" t="str">
        <f t="shared" si="101"/>
        <v/>
      </c>
      <c r="D1320" s="3" t="str">
        <f t="shared" si="102"/>
        <v/>
      </c>
      <c r="E1320" s="3" t="str">
        <f t="shared" si="103"/>
        <v/>
      </c>
      <c r="F1320" s="3" t="str">
        <f t="shared" si="104"/>
        <v/>
      </c>
      <c r="G1320" s="3" t="str">
        <f>IF(A1320="","",IF(HOUR(A1320)&lt;StartHour,StartHour,IF(HOUR(A1320)&gt;FinishHour,FinishHour,HOUR(A1320))))</f>
        <v/>
      </c>
      <c r="H1320" s="3" t="str">
        <f t="shared" si="105"/>
        <v/>
      </c>
      <c r="I1320" s="33" t="e">
        <f>IF(OR(A1320="",B1320=""),NA(),MAX(0,IF(A1320-B1320=0,SameDayCycleTimeSettingValue,(A1320-B1320) *24)))</f>
        <v>#N/A</v>
      </c>
      <c r="J1320" s="33" t="e">
        <f>IF(OR(A1320="",B1320=""),NA(),MAX(0,IF(A1320-B1320=0,SameDayCycleTimeSettingValue,((A1320-B1320) *24)-(INT((A1320-B1320)) * (24-(FinishHour-StartHour))))))</f>
        <v>#N/A</v>
      </c>
      <c r="K1320" s="3" t="e">
        <f ca="1">IF(OR(A1320&lt;&gt;"",B1320=""),NA(),MAX(0,IF(_xlfn.DAYS(NOW(),B1320)=0,SameDayCycleTimeSettingValue,_xlfn.DAYS(NOW(),B1320))))</f>
        <v>#N/A</v>
      </c>
    </row>
    <row r="1321" spans="1:11" x14ac:dyDescent="0.25">
      <c r="A1321" s="32" t="str">
        <f>IF(AND(TRIM(INDEX(CompletedDateValues,ROW(A1321)))&lt;&gt;"",INDEX(CompletedDateValues,ROW(A1321))&gt;0),INDEX(CompletedDateValues,ROW(A1321)),"")</f>
        <v/>
      </c>
      <c r="B1321" s="32" t="str">
        <f>IF(AND(TRIM(INDEX(StartDateValues,ROW(A1321)))&lt;&gt;"",INDEX(StartDateValues,ROW(A1321))&gt;0),INDEX(StartDateValues,ROW(A1321)),"")</f>
        <v/>
      </c>
      <c r="C1321" s="22" t="str">
        <f t="shared" si="101"/>
        <v/>
      </c>
      <c r="D1321" s="3" t="str">
        <f t="shared" si="102"/>
        <v/>
      </c>
      <c r="E1321" s="3" t="str">
        <f t="shared" si="103"/>
        <v/>
      </c>
      <c r="F1321" s="3" t="str">
        <f t="shared" si="104"/>
        <v/>
      </c>
      <c r="G1321" s="3" t="str">
        <f>IF(A1321="","",IF(HOUR(A1321)&lt;StartHour,StartHour,IF(HOUR(A1321)&gt;FinishHour,FinishHour,HOUR(A1321))))</f>
        <v/>
      </c>
      <c r="H1321" s="3" t="str">
        <f t="shared" si="105"/>
        <v/>
      </c>
      <c r="I1321" s="33" t="e">
        <f>IF(OR(A1321="",B1321=""),NA(),MAX(0,IF(A1321-B1321=0,SameDayCycleTimeSettingValue,(A1321-B1321) *24)))</f>
        <v>#N/A</v>
      </c>
      <c r="J1321" s="33" t="e">
        <f>IF(OR(A1321="",B1321=""),NA(),MAX(0,IF(A1321-B1321=0,SameDayCycleTimeSettingValue,((A1321-B1321) *24)-(INT((A1321-B1321)) * (24-(FinishHour-StartHour))))))</f>
        <v>#N/A</v>
      </c>
      <c r="K1321" s="3" t="e">
        <f ca="1">IF(OR(A1321&lt;&gt;"",B1321=""),NA(),MAX(0,IF(_xlfn.DAYS(NOW(),B1321)=0,SameDayCycleTimeSettingValue,_xlfn.DAYS(NOW(),B1321))))</f>
        <v>#N/A</v>
      </c>
    </row>
    <row r="1322" spans="1:11" x14ac:dyDescent="0.25">
      <c r="A1322" s="32" t="str">
        <f>IF(AND(TRIM(INDEX(CompletedDateValues,ROW(A1322)))&lt;&gt;"",INDEX(CompletedDateValues,ROW(A1322))&gt;0),INDEX(CompletedDateValues,ROW(A1322)),"")</f>
        <v/>
      </c>
      <c r="B1322" s="32" t="str">
        <f>IF(AND(TRIM(INDEX(StartDateValues,ROW(A1322)))&lt;&gt;"",INDEX(StartDateValues,ROW(A1322))&gt;0),INDEX(StartDateValues,ROW(A1322)),"")</f>
        <v/>
      </c>
      <c r="C1322" s="22" t="str">
        <f t="shared" si="101"/>
        <v/>
      </c>
      <c r="D1322" s="3" t="str">
        <f t="shared" si="102"/>
        <v/>
      </c>
      <c r="E1322" s="3" t="str">
        <f t="shared" si="103"/>
        <v/>
      </c>
      <c r="F1322" s="3" t="str">
        <f t="shared" si="104"/>
        <v/>
      </c>
      <c r="G1322" s="3" t="str">
        <f>IF(A1322="","",IF(HOUR(A1322)&lt;StartHour,StartHour,IF(HOUR(A1322)&gt;FinishHour,FinishHour,HOUR(A1322))))</f>
        <v/>
      </c>
      <c r="H1322" s="3" t="str">
        <f t="shared" si="105"/>
        <v/>
      </c>
      <c r="I1322" s="33" t="e">
        <f>IF(OR(A1322="",B1322=""),NA(),MAX(0,IF(A1322-B1322=0,SameDayCycleTimeSettingValue,(A1322-B1322) *24)))</f>
        <v>#N/A</v>
      </c>
      <c r="J1322" s="33" t="e">
        <f>IF(OR(A1322="",B1322=""),NA(),MAX(0,IF(A1322-B1322=0,SameDayCycleTimeSettingValue,((A1322-B1322) *24)-(INT((A1322-B1322)) * (24-(FinishHour-StartHour))))))</f>
        <v>#N/A</v>
      </c>
      <c r="K1322" s="3" t="e">
        <f ca="1">IF(OR(A1322&lt;&gt;"",B1322=""),NA(),MAX(0,IF(_xlfn.DAYS(NOW(),B1322)=0,SameDayCycleTimeSettingValue,_xlfn.DAYS(NOW(),B1322))))</f>
        <v>#N/A</v>
      </c>
    </row>
    <row r="1323" spans="1:11" x14ac:dyDescent="0.25">
      <c r="A1323" s="32" t="str">
        <f>IF(AND(TRIM(INDEX(CompletedDateValues,ROW(A1323)))&lt;&gt;"",INDEX(CompletedDateValues,ROW(A1323))&gt;0),INDEX(CompletedDateValues,ROW(A1323)),"")</f>
        <v/>
      </c>
      <c r="B1323" s="32" t="str">
        <f>IF(AND(TRIM(INDEX(StartDateValues,ROW(A1323)))&lt;&gt;"",INDEX(StartDateValues,ROW(A1323))&gt;0),INDEX(StartDateValues,ROW(A1323)),"")</f>
        <v/>
      </c>
      <c r="C1323" s="22" t="str">
        <f t="shared" si="101"/>
        <v/>
      </c>
      <c r="D1323" s="3" t="str">
        <f t="shared" si="102"/>
        <v/>
      </c>
      <c r="E1323" s="3" t="str">
        <f t="shared" si="103"/>
        <v/>
      </c>
      <c r="F1323" s="3" t="str">
        <f t="shared" si="104"/>
        <v/>
      </c>
      <c r="G1323" s="3" t="str">
        <f>IF(A1323="","",IF(HOUR(A1323)&lt;StartHour,StartHour,IF(HOUR(A1323)&gt;FinishHour,FinishHour,HOUR(A1323))))</f>
        <v/>
      </c>
      <c r="H1323" s="3" t="str">
        <f t="shared" si="105"/>
        <v/>
      </c>
      <c r="I1323" s="33" t="e">
        <f>IF(OR(A1323="",B1323=""),NA(),MAX(0,IF(A1323-B1323=0,SameDayCycleTimeSettingValue,(A1323-B1323) *24)))</f>
        <v>#N/A</v>
      </c>
      <c r="J1323" s="33" t="e">
        <f>IF(OR(A1323="",B1323=""),NA(),MAX(0,IF(A1323-B1323=0,SameDayCycleTimeSettingValue,((A1323-B1323) *24)-(INT((A1323-B1323)) * (24-(FinishHour-StartHour))))))</f>
        <v>#N/A</v>
      </c>
      <c r="K1323" s="3" t="e">
        <f ca="1">IF(OR(A1323&lt;&gt;"",B1323=""),NA(),MAX(0,IF(_xlfn.DAYS(NOW(),B1323)=0,SameDayCycleTimeSettingValue,_xlfn.DAYS(NOW(),B1323))))</f>
        <v>#N/A</v>
      </c>
    </row>
    <row r="1324" spans="1:11" x14ac:dyDescent="0.25">
      <c r="A1324" s="32" t="str">
        <f>IF(AND(TRIM(INDEX(CompletedDateValues,ROW(A1324)))&lt;&gt;"",INDEX(CompletedDateValues,ROW(A1324))&gt;0),INDEX(CompletedDateValues,ROW(A1324)),"")</f>
        <v/>
      </c>
      <c r="B1324" s="32" t="str">
        <f>IF(AND(TRIM(INDEX(StartDateValues,ROW(A1324)))&lt;&gt;"",INDEX(StartDateValues,ROW(A1324))&gt;0),INDEX(StartDateValues,ROW(A1324)),"")</f>
        <v/>
      </c>
      <c r="C1324" s="22" t="str">
        <f t="shared" si="101"/>
        <v/>
      </c>
      <c r="D1324" s="3" t="str">
        <f t="shared" si="102"/>
        <v/>
      </c>
      <c r="E1324" s="3" t="str">
        <f t="shared" si="103"/>
        <v/>
      </c>
      <c r="F1324" s="3" t="str">
        <f t="shared" si="104"/>
        <v/>
      </c>
      <c r="G1324" s="3" t="str">
        <f>IF(A1324="","",IF(HOUR(A1324)&lt;StartHour,StartHour,IF(HOUR(A1324)&gt;FinishHour,FinishHour,HOUR(A1324))))</f>
        <v/>
      </c>
      <c r="H1324" s="3" t="str">
        <f t="shared" si="105"/>
        <v/>
      </c>
      <c r="I1324" s="33" t="e">
        <f>IF(OR(A1324="",B1324=""),NA(),MAX(0,IF(A1324-B1324=0,SameDayCycleTimeSettingValue,(A1324-B1324) *24)))</f>
        <v>#N/A</v>
      </c>
      <c r="J1324" s="33" t="e">
        <f>IF(OR(A1324="",B1324=""),NA(),MAX(0,IF(A1324-B1324=0,SameDayCycleTimeSettingValue,((A1324-B1324) *24)-(INT((A1324-B1324)) * (24-(FinishHour-StartHour))))))</f>
        <v>#N/A</v>
      </c>
      <c r="K1324" s="3" t="e">
        <f ca="1">IF(OR(A1324&lt;&gt;"",B1324=""),NA(),MAX(0,IF(_xlfn.DAYS(NOW(),B1324)=0,SameDayCycleTimeSettingValue,_xlfn.DAYS(NOW(),B1324))))</f>
        <v>#N/A</v>
      </c>
    </row>
    <row r="1325" spans="1:11" x14ac:dyDescent="0.25">
      <c r="A1325" s="32" t="str">
        <f>IF(AND(TRIM(INDEX(CompletedDateValues,ROW(A1325)))&lt;&gt;"",INDEX(CompletedDateValues,ROW(A1325))&gt;0),INDEX(CompletedDateValues,ROW(A1325)),"")</f>
        <v/>
      </c>
      <c r="B1325" s="32" t="str">
        <f>IF(AND(TRIM(INDEX(StartDateValues,ROW(A1325)))&lt;&gt;"",INDEX(StartDateValues,ROW(A1325))&gt;0),INDEX(StartDateValues,ROW(A1325)),"")</f>
        <v/>
      </c>
      <c r="C1325" s="22" t="str">
        <f t="shared" si="101"/>
        <v/>
      </c>
      <c r="D1325" s="3" t="str">
        <f t="shared" si="102"/>
        <v/>
      </c>
      <c r="E1325" s="3" t="str">
        <f t="shared" si="103"/>
        <v/>
      </c>
      <c r="F1325" s="3" t="str">
        <f t="shared" si="104"/>
        <v/>
      </c>
      <c r="G1325" s="3" t="str">
        <f>IF(A1325="","",IF(HOUR(A1325)&lt;StartHour,StartHour,IF(HOUR(A1325)&gt;FinishHour,FinishHour,HOUR(A1325))))</f>
        <v/>
      </c>
      <c r="H1325" s="3" t="str">
        <f t="shared" si="105"/>
        <v/>
      </c>
      <c r="I1325" s="33" t="e">
        <f>IF(OR(A1325="",B1325=""),NA(),MAX(0,IF(A1325-B1325=0,SameDayCycleTimeSettingValue,(A1325-B1325) *24)))</f>
        <v>#N/A</v>
      </c>
      <c r="J1325" s="33" t="e">
        <f>IF(OR(A1325="",B1325=""),NA(),MAX(0,IF(A1325-B1325=0,SameDayCycleTimeSettingValue,((A1325-B1325) *24)-(INT((A1325-B1325)) * (24-(FinishHour-StartHour))))))</f>
        <v>#N/A</v>
      </c>
      <c r="K1325" s="3" t="e">
        <f ca="1">IF(OR(A1325&lt;&gt;"",B1325=""),NA(),MAX(0,IF(_xlfn.DAYS(NOW(),B1325)=0,SameDayCycleTimeSettingValue,_xlfn.DAYS(NOW(),B1325))))</f>
        <v>#N/A</v>
      </c>
    </row>
    <row r="1326" spans="1:11" x14ac:dyDescent="0.25">
      <c r="A1326" s="32" t="str">
        <f>IF(AND(TRIM(INDEX(CompletedDateValues,ROW(A1326)))&lt;&gt;"",INDEX(CompletedDateValues,ROW(A1326))&gt;0),INDEX(CompletedDateValues,ROW(A1326)),"")</f>
        <v/>
      </c>
      <c r="B1326" s="32" t="str">
        <f>IF(AND(TRIM(INDEX(StartDateValues,ROW(A1326)))&lt;&gt;"",INDEX(StartDateValues,ROW(A1326))&gt;0),INDEX(StartDateValues,ROW(A1326)),"")</f>
        <v/>
      </c>
      <c r="C1326" s="22" t="str">
        <f t="shared" si="101"/>
        <v/>
      </c>
      <c r="D1326" s="3" t="str">
        <f t="shared" si="102"/>
        <v/>
      </c>
      <c r="E1326" s="3" t="str">
        <f t="shared" si="103"/>
        <v/>
      </c>
      <c r="F1326" s="3" t="str">
        <f t="shared" si="104"/>
        <v/>
      </c>
      <c r="G1326" s="3" t="str">
        <f>IF(A1326="","",IF(HOUR(A1326)&lt;StartHour,StartHour,IF(HOUR(A1326)&gt;FinishHour,FinishHour,HOUR(A1326))))</f>
        <v/>
      </c>
      <c r="H1326" s="3" t="str">
        <f t="shared" si="105"/>
        <v/>
      </c>
      <c r="I1326" s="33" t="e">
        <f>IF(OR(A1326="",B1326=""),NA(),MAX(0,IF(A1326-B1326=0,SameDayCycleTimeSettingValue,(A1326-B1326) *24)))</f>
        <v>#N/A</v>
      </c>
      <c r="J1326" s="33" t="e">
        <f>IF(OR(A1326="",B1326=""),NA(),MAX(0,IF(A1326-B1326=0,SameDayCycleTimeSettingValue,((A1326-B1326) *24)-(INT((A1326-B1326)) * (24-(FinishHour-StartHour))))))</f>
        <v>#N/A</v>
      </c>
      <c r="K1326" s="3" t="e">
        <f ca="1">IF(OR(A1326&lt;&gt;"",B1326=""),NA(),MAX(0,IF(_xlfn.DAYS(NOW(),B1326)=0,SameDayCycleTimeSettingValue,_xlfn.DAYS(NOW(),B1326))))</f>
        <v>#N/A</v>
      </c>
    </row>
    <row r="1327" spans="1:11" x14ac:dyDescent="0.25">
      <c r="A1327" s="32" t="str">
        <f>IF(AND(TRIM(INDEX(CompletedDateValues,ROW(A1327)))&lt;&gt;"",INDEX(CompletedDateValues,ROW(A1327))&gt;0),INDEX(CompletedDateValues,ROW(A1327)),"")</f>
        <v/>
      </c>
      <c r="B1327" s="32" t="str">
        <f>IF(AND(TRIM(INDEX(StartDateValues,ROW(A1327)))&lt;&gt;"",INDEX(StartDateValues,ROW(A1327))&gt;0),INDEX(StartDateValues,ROW(A1327)),"")</f>
        <v/>
      </c>
      <c r="C1327" s="22" t="str">
        <f t="shared" si="101"/>
        <v/>
      </c>
      <c r="D1327" s="3" t="str">
        <f t="shared" si="102"/>
        <v/>
      </c>
      <c r="E1327" s="3" t="str">
        <f t="shared" si="103"/>
        <v/>
      </c>
      <c r="F1327" s="3" t="str">
        <f t="shared" si="104"/>
        <v/>
      </c>
      <c r="G1327" s="3" t="str">
        <f>IF(A1327="","",IF(HOUR(A1327)&lt;StartHour,StartHour,IF(HOUR(A1327)&gt;FinishHour,FinishHour,HOUR(A1327))))</f>
        <v/>
      </c>
      <c r="H1327" s="3" t="str">
        <f t="shared" si="105"/>
        <v/>
      </c>
      <c r="I1327" s="33" t="e">
        <f>IF(OR(A1327="",B1327=""),NA(),MAX(0,IF(A1327-B1327=0,SameDayCycleTimeSettingValue,(A1327-B1327) *24)))</f>
        <v>#N/A</v>
      </c>
      <c r="J1327" s="33" t="e">
        <f>IF(OR(A1327="",B1327=""),NA(),MAX(0,IF(A1327-B1327=0,SameDayCycleTimeSettingValue,((A1327-B1327) *24)-(INT((A1327-B1327)) * (24-(FinishHour-StartHour))))))</f>
        <v>#N/A</v>
      </c>
      <c r="K1327" s="3" t="e">
        <f ca="1">IF(OR(A1327&lt;&gt;"",B1327=""),NA(),MAX(0,IF(_xlfn.DAYS(NOW(),B1327)=0,SameDayCycleTimeSettingValue,_xlfn.DAYS(NOW(),B1327))))</f>
        <v>#N/A</v>
      </c>
    </row>
    <row r="1328" spans="1:11" x14ac:dyDescent="0.25">
      <c r="A1328" s="32" t="str">
        <f>IF(AND(TRIM(INDEX(CompletedDateValues,ROW(A1328)))&lt;&gt;"",INDEX(CompletedDateValues,ROW(A1328))&gt;0),INDEX(CompletedDateValues,ROW(A1328)),"")</f>
        <v/>
      </c>
      <c r="B1328" s="32" t="str">
        <f>IF(AND(TRIM(INDEX(StartDateValues,ROW(A1328)))&lt;&gt;"",INDEX(StartDateValues,ROW(A1328))&gt;0),INDEX(StartDateValues,ROW(A1328)),"")</f>
        <v/>
      </c>
      <c r="C1328" s="22" t="str">
        <f t="shared" si="101"/>
        <v/>
      </c>
      <c r="D1328" s="3" t="str">
        <f t="shared" si="102"/>
        <v/>
      </c>
      <c r="E1328" s="3" t="str">
        <f t="shared" si="103"/>
        <v/>
      </c>
      <c r="F1328" s="3" t="str">
        <f t="shared" si="104"/>
        <v/>
      </c>
      <c r="G1328" s="3" t="str">
        <f>IF(A1328="","",IF(HOUR(A1328)&lt;StartHour,StartHour,IF(HOUR(A1328)&gt;FinishHour,FinishHour,HOUR(A1328))))</f>
        <v/>
      </c>
      <c r="H1328" s="3" t="str">
        <f t="shared" si="105"/>
        <v/>
      </c>
      <c r="I1328" s="33" t="e">
        <f>IF(OR(A1328="",B1328=""),NA(),MAX(0,IF(A1328-B1328=0,SameDayCycleTimeSettingValue,(A1328-B1328) *24)))</f>
        <v>#N/A</v>
      </c>
      <c r="J1328" s="33" t="e">
        <f>IF(OR(A1328="",B1328=""),NA(),MAX(0,IF(A1328-B1328=0,SameDayCycleTimeSettingValue,((A1328-B1328) *24)-(INT((A1328-B1328)) * (24-(FinishHour-StartHour))))))</f>
        <v>#N/A</v>
      </c>
      <c r="K1328" s="3" t="e">
        <f ca="1">IF(OR(A1328&lt;&gt;"",B1328=""),NA(),MAX(0,IF(_xlfn.DAYS(NOW(),B1328)=0,SameDayCycleTimeSettingValue,_xlfn.DAYS(NOW(),B1328))))</f>
        <v>#N/A</v>
      </c>
    </row>
    <row r="1329" spans="1:11" x14ac:dyDescent="0.25">
      <c r="A1329" s="32" t="str">
        <f>IF(AND(TRIM(INDEX(CompletedDateValues,ROW(A1329)))&lt;&gt;"",INDEX(CompletedDateValues,ROW(A1329))&gt;0),INDEX(CompletedDateValues,ROW(A1329)),"")</f>
        <v/>
      </c>
      <c r="B1329" s="32" t="str">
        <f>IF(AND(TRIM(INDEX(StartDateValues,ROW(A1329)))&lt;&gt;"",INDEX(StartDateValues,ROW(A1329))&gt;0),INDEX(StartDateValues,ROW(A1329)),"")</f>
        <v/>
      </c>
      <c r="C1329" s="22" t="str">
        <f t="shared" si="101"/>
        <v/>
      </c>
      <c r="D1329" s="3" t="str">
        <f t="shared" si="102"/>
        <v/>
      </c>
      <c r="E1329" s="3" t="str">
        <f t="shared" si="103"/>
        <v/>
      </c>
      <c r="F1329" s="3" t="str">
        <f t="shared" si="104"/>
        <v/>
      </c>
      <c r="G1329" s="3" t="str">
        <f>IF(A1329="","",IF(HOUR(A1329)&lt;StartHour,StartHour,IF(HOUR(A1329)&gt;FinishHour,FinishHour,HOUR(A1329))))</f>
        <v/>
      </c>
      <c r="H1329" s="3" t="str">
        <f t="shared" si="105"/>
        <v/>
      </c>
      <c r="I1329" s="33" t="e">
        <f>IF(OR(A1329="",B1329=""),NA(),MAX(0,IF(A1329-B1329=0,SameDayCycleTimeSettingValue,(A1329-B1329) *24)))</f>
        <v>#N/A</v>
      </c>
      <c r="J1329" s="33" t="e">
        <f>IF(OR(A1329="",B1329=""),NA(),MAX(0,IF(A1329-B1329=0,SameDayCycleTimeSettingValue,((A1329-B1329) *24)-(INT((A1329-B1329)) * (24-(FinishHour-StartHour))))))</f>
        <v>#N/A</v>
      </c>
      <c r="K1329" s="3" t="e">
        <f ca="1">IF(OR(A1329&lt;&gt;"",B1329=""),NA(),MAX(0,IF(_xlfn.DAYS(NOW(),B1329)=0,SameDayCycleTimeSettingValue,_xlfn.DAYS(NOW(),B1329))))</f>
        <v>#N/A</v>
      </c>
    </row>
    <row r="1330" spans="1:11" x14ac:dyDescent="0.25">
      <c r="A1330" s="32" t="str">
        <f>IF(AND(TRIM(INDEX(CompletedDateValues,ROW(A1330)))&lt;&gt;"",INDEX(CompletedDateValues,ROW(A1330))&gt;0),INDEX(CompletedDateValues,ROW(A1330)),"")</f>
        <v/>
      </c>
      <c r="B1330" s="32" t="str">
        <f>IF(AND(TRIM(INDEX(StartDateValues,ROW(A1330)))&lt;&gt;"",INDEX(StartDateValues,ROW(A1330))&gt;0),INDEX(StartDateValues,ROW(A1330)),"")</f>
        <v/>
      </c>
      <c r="C1330" s="22" t="str">
        <f t="shared" si="101"/>
        <v/>
      </c>
      <c r="D1330" s="3" t="str">
        <f t="shared" si="102"/>
        <v/>
      </c>
      <c r="E1330" s="3" t="str">
        <f t="shared" si="103"/>
        <v/>
      </c>
      <c r="F1330" s="3" t="str">
        <f t="shared" si="104"/>
        <v/>
      </c>
      <c r="G1330" s="3" t="str">
        <f>IF(A1330="","",IF(HOUR(A1330)&lt;StartHour,StartHour,IF(HOUR(A1330)&gt;FinishHour,FinishHour,HOUR(A1330))))</f>
        <v/>
      </c>
      <c r="H1330" s="3" t="str">
        <f t="shared" si="105"/>
        <v/>
      </c>
      <c r="I1330" s="33" t="e">
        <f>IF(OR(A1330="",B1330=""),NA(),MAX(0,IF(A1330-B1330=0,SameDayCycleTimeSettingValue,(A1330-B1330) *24)))</f>
        <v>#N/A</v>
      </c>
      <c r="J1330" s="33" t="e">
        <f>IF(OR(A1330="",B1330=""),NA(),MAX(0,IF(A1330-B1330=0,SameDayCycleTimeSettingValue,((A1330-B1330) *24)-(INT((A1330-B1330)) * (24-(FinishHour-StartHour))))))</f>
        <v>#N/A</v>
      </c>
      <c r="K1330" s="3" t="e">
        <f ca="1">IF(OR(A1330&lt;&gt;"",B1330=""),NA(),MAX(0,IF(_xlfn.DAYS(NOW(),B1330)=0,SameDayCycleTimeSettingValue,_xlfn.DAYS(NOW(),B1330))))</f>
        <v>#N/A</v>
      </c>
    </row>
    <row r="1331" spans="1:11" x14ac:dyDescent="0.25">
      <c r="A1331" s="32" t="str">
        <f>IF(AND(TRIM(INDEX(CompletedDateValues,ROW(A1331)))&lt;&gt;"",INDEX(CompletedDateValues,ROW(A1331))&gt;0),INDEX(CompletedDateValues,ROW(A1331)),"")</f>
        <v/>
      </c>
      <c r="B1331" s="32" t="str">
        <f>IF(AND(TRIM(INDEX(StartDateValues,ROW(A1331)))&lt;&gt;"",INDEX(StartDateValues,ROW(A1331))&gt;0),INDEX(StartDateValues,ROW(A1331)),"")</f>
        <v/>
      </c>
      <c r="C1331" s="22" t="str">
        <f t="shared" si="101"/>
        <v/>
      </c>
      <c r="D1331" s="3" t="str">
        <f t="shared" si="102"/>
        <v/>
      </c>
      <c r="E1331" s="3" t="str">
        <f t="shared" si="103"/>
        <v/>
      </c>
      <c r="F1331" s="3" t="str">
        <f t="shared" si="104"/>
        <v/>
      </c>
      <c r="G1331" s="3" t="str">
        <f>IF(A1331="","",IF(HOUR(A1331)&lt;StartHour,StartHour,IF(HOUR(A1331)&gt;FinishHour,FinishHour,HOUR(A1331))))</f>
        <v/>
      </c>
      <c r="H1331" s="3" t="str">
        <f t="shared" si="105"/>
        <v/>
      </c>
      <c r="I1331" s="33" t="e">
        <f>IF(OR(A1331="",B1331=""),NA(),MAX(0,IF(A1331-B1331=0,SameDayCycleTimeSettingValue,(A1331-B1331) *24)))</f>
        <v>#N/A</v>
      </c>
      <c r="J1331" s="33" t="e">
        <f>IF(OR(A1331="",B1331=""),NA(),MAX(0,IF(A1331-B1331=0,SameDayCycleTimeSettingValue,((A1331-B1331) *24)-(INT((A1331-B1331)) * (24-(FinishHour-StartHour))))))</f>
        <v>#N/A</v>
      </c>
      <c r="K1331" s="3" t="e">
        <f ca="1">IF(OR(A1331&lt;&gt;"",B1331=""),NA(),MAX(0,IF(_xlfn.DAYS(NOW(),B1331)=0,SameDayCycleTimeSettingValue,_xlfn.DAYS(NOW(),B1331))))</f>
        <v>#N/A</v>
      </c>
    </row>
    <row r="1332" spans="1:11" x14ac:dyDescent="0.25">
      <c r="A1332" s="32" t="str">
        <f>IF(AND(TRIM(INDEX(CompletedDateValues,ROW(A1332)))&lt;&gt;"",INDEX(CompletedDateValues,ROW(A1332))&gt;0),INDEX(CompletedDateValues,ROW(A1332)),"")</f>
        <v/>
      </c>
      <c r="B1332" s="32" t="str">
        <f>IF(AND(TRIM(INDEX(StartDateValues,ROW(A1332)))&lt;&gt;"",INDEX(StartDateValues,ROW(A1332))&gt;0),INDEX(StartDateValues,ROW(A1332)),"")</f>
        <v/>
      </c>
      <c r="C1332" s="22" t="str">
        <f t="shared" si="101"/>
        <v/>
      </c>
      <c r="D1332" s="3" t="str">
        <f t="shared" si="102"/>
        <v/>
      </c>
      <c r="E1332" s="3" t="str">
        <f t="shared" si="103"/>
        <v/>
      </c>
      <c r="F1332" s="3" t="str">
        <f t="shared" si="104"/>
        <v/>
      </c>
      <c r="G1332" s="3" t="str">
        <f>IF(A1332="","",IF(HOUR(A1332)&lt;StartHour,StartHour,IF(HOUR(A1332)&gt;FinishHour,FinishHour,HOUR(A1332))))</f>
        <v/>
      </c>
      <c r="H1332" s="3" t="str">
        <f t="shared" si="105"/>
        <v/>
      </c>
      <c r="I1332" s="33" t="e">
        <f>IF(OR(A1332="",B1332=""),NA(),MAX(0,IF(A1332-B1332=0,SameDayCycleTimeSettingValue,(A1332-B1332) *24)))</f>
        <v>#N/A</v>
      </c>
      <c r="J1332" s="33" t="e">
        <f>IF(OR(A1332="",B1332=""),NA(),MAX(0,IF(A1332-B1332=0,SameDayCycleTimeSettingValue,((A1332-B1332) *24)-(INT((A1332-B1332)) * (24-(FinishHour-StartHour))))))</f>
        <v>#N/A</v>
      </c>
      <c r="K1332" s="3" t="e">
        <f ca="1">IF(OR(A1332&lt;&gt;"",B1332=""),NA(),MAX(0,IF(_xlfn.DAYS(NOW(),B1332)=0,SameDayCycleTimeSettingValue,_xlfn.DAYS(NOW(),B1332))))</f>
        <v>#N/A</v>
      </c>
    </row>
    <row r="1333" spans="1:11" x14ac:dyDescent="0.25">
      <c r="A1333" s="32" t="str">
        <f>IF(AND(TRIM(INDEX(CompletedDateValues,ROW(A1333)))&lt;&gt;"",INDEX(CompletedDateValues,ROW(A1333))&gt;0),INDEX(CompletedDateValues,ROW(A1333)),"")</f>
        <v/>
      </c>
      <c r="B1333" s="32" t="str">
        <f>IF(AND(TRIM(INDEX(StartDateValues,ROW(A1333)))&lt;&gt;"",INDEX(StartDateValues,ROW(A1333))&gt;0),INDEX(StartDateValues,ROW(A1333)),"")</f>
        <v/>
      </c>
      <c r="C1333" s="22" t="str">
        <f t="shared" si="101"/>
        <v/>
      </c>
      <c r="D1333" s="3" t="str">
        <f t="shared" si="102"/>
        <v/>
      </c>
      <c r="E1333" s="3" t="str">
        <f t="shared" si="103"/>
        <v/>
      </c>
      <c r="F1333" s="3" t="str">
        <f t="shared" si="104"/>
        <v/>
      </c>
      <c r="G1333" s="3" t="str">
        <f>IF(A1333="","",IF(HOUR(A1333)&lt;StartHour,StartHour,IF(HOUR(A1333)&gt;FinishHour,FinishHour,HOUR(A1333))))</f>
        <v/>
      </c>
      <c r="H1333" s="3" t="str">
        <f t="shared" si="105"/>
        <v/>
      </c>
      <c r="I1333" s="33" t="e">
        <f>IF(OR(A1333="",B1333=""),NA(),MAX(0,IF(A1333-B1333=0,SameDayCycleTimeSettingValue,(A1333-B1333) *24)))</f>
        <v>#N/A</v>
      </c>
      <c r="J1333" s="33" t="e">
        <f>IF(OR(A1333="",B1333=""),NA(),MAX(0,IF(A1333-B1333=0,SameDayCycleTimeSettingValue,((A1333-B1333) *24)-(INT((A1333-B1333)) * (24-(FinishHour-StartHour))))))</f>
        <v>#N/A</v>
      </c>
      <c r="K1333" s="3" t="e">
        <f ca="1">IF(OR(A1333&lt;&gt;"",B1333=""),NA(),MAX(0,IF(_xlfn.DAYS(NOW(),B1333)=0,SameDayCycleTimeSettingValue,_xlfn.DAYS(NOW(),B1333))))</f>
        <v>#N/A</v>
      </c>
    </row>
    <row r="1334" spans="1:11" x14ac:dyDescent="0.25">
      <c r="A1334" s="32" t="str">
        <f>IF(AND(TRIM(INDEX(CompletedDateValues,ROW(A1334)))&lt;&gt;"",INDEX(CompletedDateValues,ROW(A1334))&gt;0),INDEX(CompletedDateValues,ROW(A1334)),"")</f>
        <v/>
      </c>
      <c r="B1334" s="32" t="str">
        <f>IF(AND(TRIM(INDEX(StartDateValues,ROW(A1334)))&lt;&gt;"",INDEX(StartDateValues,ROW(A1334))&gt;0),INDEX(StartDateValues,ROW(A1334)),"")</f>
        <v/>
      </c>
      <c r="C1334" s="22" t="str">
        <f t="shared" si="101"/>
        <v/>
      </c>
      <c r="D1334" s="3" t="str">
        <f t="shared" si="102"/>
        <v/>
      </c>
      <c r="E1334" s="3" t="str">
        <f t="shared" si="103"/>
        <v/>
      </c>
      <c r="F1334" s="3" t="str">
        <f t="shared" si="104"/>
        <v/>
      </c>
      <c r="G1334" s="3" t="str">
        <f>IF(A1334="","",IF(HOUR(A1334)&lt;StartHour,StartHour,IF(HOUR(A1334)&gt;FinishHour,FinishHour,HOUR(A1334))))</f>
        <v/>
      </c>
      <c r="H1334" s="3" t="str">
        <f t="shared" si="105"/>
        <v/>
      </c>
      <c r="I1334" s="33" t="e">
        <f>IF(OR(A1334="",B1334=""),NA(),MAX(0,IF(A1334-B1334=0,SameDayCycleTimeSettingValue,(A1334-B1334) *24)))</f>
        <v>#N/A</v>
      </c>
      <c r="J1334" s="33" t="e">
        <f>IF(OR(A1334="",B1334=""),NA(),MAX(0,IF(A1334-B1334=0,SameDayCycleTimeSettingValue,((A1334-B1334) *24)-(INT((A1334-B1334)) * (24-(FinishHour-StartHour))))))</f>
        <v>#N/A</v>
      </c>
      <c r="K1334" s="3" t="e">
        <f ca="1">IF(OR(A1334&lt;&gt;"",B1334=""),NA(),MAX(0,IF(_xlfn.DAYS(NOW(),B1334)=0,SameDayCycleTimeSettingValue,_xlfn.DAYS(NOW(),B1334))))</f>
        <v>#N/A</v>
      </c>
    </row>
    <row r="1335" spans="1:11" x14ac:dyDescent="0.25">
      <c r="A1335" s="32" t="str">
        <f>IF(AND(TRIM(INDEX(CompletedDateValues,ROW(A1335)))&lt;&gt;"",INDEX(CompletedDateValues,ROW(A1335))&gt;0),INDEX(CompletedDateValues,ROW(A1335)),"")</f>
        <v/>
      </c>
      <c r="B1335" s="32" t="str">
        <f>IF(AND(TRIM(INDEX(StartDateValues,ROW(A1335)))&lt;&gt;"",INDEX(StartDateValues,ROW(A1335))&gt;0),INDEX(StartDateValues,ROW(A1335)),"")</f>
        <v/>
      </c>
      <c r="C1335" s="22" t="str">
        <f t="shared" si="101"/>
        <v/>
      </c>
      <c r="D1335" s="3" t="str">
        <f t="shared" si="102"/>
        <v/>
      </c>
      <c r="E1335" s="3" t="str">
        <f t="shared" si="103"/>
        <v/>
      </c>
      <c r="F1335" s="3" t="str">
        <f t="shared" si="104"/>
        <v/>
      </c>
      <c r="G1335" s="3" t="str">
        <f>IF(A1335="","",IF(HOUR(A1335)&lt;StartHour,StartHour,IF(HOUR(A1335)&gt;FinishHour,FinishHour,HOUR(A1335))))</f>
        <v/>
      </c>
      <c r="H1335" s="3" t="str">
        <f t="shared" si="105"/>
        <v/>
      </c>
      <c r="I1335" s="33" t="e">
        <f>IF(OR(A1335="",B1335=""),NA(),MAX(0,IF(A1335-B1335=0,SameDayCycleTimeSettingValue,(A1335-B1335) *24)))</f>
        <v>#N/A</v>
      </c>
      <c r="J1335" s="33" t="e">
        <f>IF(OR(A1335="",B1335=""),NA(),MAX(0,IF(A1335-B1335=0,SameDayCycleTimeSettingValue,((A1335-B1335) *24)-(INT((A1335-B1335)) * (24-(FinishHour-StartHour))))))</f>
        <v>#N/A</v>
      </c>
      <c r="K1335" s="3" t="e">
        <f ca="1">IF(OR(A1335&lt;&gt;"",B1335=""),NA(),MAX(0,IF(_xlfn.DAYS(NOW(),B1335)=0,SameDayCycleTimeSettingValue,_xlfn.DAYS(NOW(),B1335))))</f>
        <v>#N/A</v>
      </c>
    </row>
    <row r="1336" spans="1:11" x14ac:dyDescent="0.25">
      <c r="A1336" s="32" t="str">
        <f>IF(AND(TRIM(INDEX(CompletedDateValues,ROW(A1336)))&lt;&gt;"",INDEX(CompletedDateValues,ROW(A1336))&gt;0),INDEX(CompletedDateValues,ROW(A1336)),"")</f>
        <v/>
      </c>
      <c r="B1336" s="32" t="str">
        <f>IF(AND(TRIM(INDEX(StartDateValues,ROW(A1336)))&lt;&gt;"",INDEX(StartDateValues,ROW(A1336))&gt;0),INDEX(StartDateValues,ROW(A1336)),"")</f>
        <v/>
      </c>
      <c r="C1336" s="22" t="str">
        <f t="shared" si="101"/>
        <v/>
      </c>
      <c r="D1336" s="3" t="str">
        <f t="shared" si="102"/>
        <v/>
      </c>
      <c r="E1336" s="3" t="str">
        <f t="shared" si="103"/>
        <v/>
      </c>
      <c r="F1336" s="3" t="str">
        <f t="shared" si="104"/>
        <v/>
      </c>
      <c r="G1336" s="3" t="str">
        <f>IF(A1336="","",IF(HOUR(A1336)&lt;StartHour,StartHour,IF(HOUR(A1336)&gt;FinishHour,FinishHour,HOUR(A1336))))</f>
        <v/>
      </c>
      <c r="H1336" s="3" t="str">
        <f t="shared" si="105"/>
        <v/>
      </c>
      <c r="I1336" s="33" t="e">
        <f>IF(OR(A1336="",B1336=""),NA(),MAX(0,IF(A1336-B1336=0,SameDayCycleTimeSettingValue,(A1336-B1336) *24)))</f>
        <v>#N/A</v>
      </c>
      <c r="J1336" s="33" t="e">
        <f>IF(OR(A1336="",B1336=""),NA(),MAX(0,IF(A1336-B1336=0,SameDayCycleTimeSettingValue,((A1336-B1336) *24)-(INT((A1336-B1336)) * (24-(FinishHour-StartHour))))))</f>
        <v>#N/A</v>
      </c>
      <c r="K1336" s="3" t="e">
        <f ca="1">IF(OR(A1336&lt;&gt;"",B1336=""),NA(),MAX(0,IF(_xlfn.DAYS(NOW(),B1336)=0,SameDayCycleTimeSettingValue,_xlfn.DAYS(NOW(),B1336))))</f>
        <v>#N/A</v>
      </c>
    </row>
    <row r="1337" spans="1:11" x14ac:dyDescent="0.25">
      <c r="A1337" s="32" t="str">
        <f>IF(AND(TRIM(INDEX(CompletedDateValues,ROW(A1337)))&lt;&gt;"",INDEX(CompletedDateValues,ROW(A1337))&gt;0),INDEX(CompletedDateValues,ROW(A1337)),"")</f>
        <v/>
      </c>
      <c r="B1337" s="32" t="str">
        <f>IF(AND(TRIM(INDEX(StartDateValues,ROW(A1337)))&lt;&gt;"",INDEX(StartDateValues,ROW(A1337))&gt;0),INDEX(StartDateValues,ROW(A1337)),"")</f>
        <v/>
      </c>
      <c r="C1337" s="22" t="str">
        <f t="shared" si="101"/>
        <v/>
      </c>
      <c r="D1337" s="3" t="str">
        <f t="shared" si="102"/>
        <v/>
      </c>
      <c r="E1337" s="3" t="str">
        <f t="shared" si="103"/>
        <v/>
      </c>
      <c r="F1337" s="3" t="str">
        <f t="shared" si="104"/>
        <v/>
      </c>
      <c r="G1337" s="3" t="str">
        <f>IF(A1337="","",IF(HOUR(A1337)&lt;StartHour,StartHour,IF(HOUR(A1337)&gt;FinishHour,FinishHour,HOUR(A1337))))</f>
        <v/>
      </c>
      <c r="H1337" s="3" t="str">
        <f t="shared" si="105"/>
        <v/>
      </c>
      <c r="I1337" s="33" t="e">
        <f>IF(OR(A1337="",B1337=""),NA(),MAX(0,IF(A1337-B1337=0,SameDayCycleTimeSettingValue,(A1337-B1337) *24)))</f>
        <v>#N/A</v>
      </c>
      <c r="J1337" s="33" t="e">
        <f>IF(OR(A1337="",B1337=""),NA(),MAX(0,IF(A1337-B1337=0,SameDayCycleTimeSettingValue,((A1337-B1337) *24)-(INT((A1337-B1337)) * (24-(FinishHour-StartHour))))))</f>
        <v>#N/A</v>
      </c>
      <c r="K1337" s="3" t="e">
        <f ca="1">IF(OR(A1337&lt;&gt;"",B1337=""),NA(),MAX(0,IF(_xlfn.DAYS(NOW(),B1337)=0,SameDayCycleTimeSettingValue,_xlfn.DAYS(NOW(),B1337))))</f>
        <v>#N/A</v>
      </c>
    </row>
    <row r="1338" spans="1:11" x14ac:dyDescent="0.25">
      <c r="A1338" s="32" t="str">
        <f>IF(AND(TRIM(INDEX(CompletedDateValues,ROW(A1338)))&lt;&gt;"",INDEX(CompletedDateValues,ROW(A1338))&gt;0),INDEX(CompletedDateValues,ROW(A1338)),"")</f>
        <v/>
      </c>
      <c r="B1338" s="32" t="str">
        <f>IF(AND(TRIM(INDEX(StartDateValues,ROW(A1338)))&lt;&gt;"",INDEX(StartDateValues,ROW(A1338))&gt;0),INDEX(StartDateValues,ROW(A1338)),"")</f>
        <v/>
      </c>
      <c r="C1338" s="22" t="str">
        <f t="shared" si="101"/>
        <v/>
      </c>
      <c r="D1338" s="3" t="str">
        <f t="shared" si="102"/>
        <v/>
      </c>
      <c r="E1338" s="3" t="str">
        <f t="shared" si="103"/>
        <v/>
      </c>
      <c r="F1338" s="3" t="str">
        <f t="shared" si="104"/>
        <v/>
      </c>
      <c r="G1338" s="3" t="str">
        <f>IF(A1338="","",IF(HOUR(A1338)&lt;StartHour,StartHour,IF(HOUR(A1338)&gt;FinishHour,FinishHour,HOUR(A1338))))</f>
        <v/>
      </c>
      <c r="H1338" s="3" t="str">
        <f t="shared" si="105"/>
        <v/>
      </c>
      <c r="I1338" s="33" t="e">
        <f>IF(OR(A1338="",B1338=""),NA(),MAX(0,IF(A1338-B1338=0,SameDayCycleTimeSettingValue,(A1338-B1338) *24)))</f>
        <v>#N/A</v>
      </c>
      <c r="J1338" s="33" t="e">
        <f>IF(OR(A1338="",B1338=""),NA(),MAX(0,IF(A1338-B1338=0,SameDayCycleTimeSettingValue,((A1338-B1338) *24)-(INT((A1338-B1338)) * (24-(FinishHour-StartHour))))))</f>
        <v>#N/A</v>
      </c>
      <c r="K1338" s="3" t="e">
        <f ca="1">IF(OR(A1338&lt;&gt;"",B1338=""),NA(),MAX(0,IF(_xlfn.DAYS(NOW(),B1338)=0,SameDayCycleTimeSettingValue,_xlfn.DAYS(NOW(),B1338))))</f>
        <v>#N/A</v>
      </c>
    </row>
    <row r="1339" spans="1:11" x14ac:dyDescent="0.25">
      <c r="A1339" s="32" t="str">
        <f>IF(AND(TRIM(INDEX(CompletedDateValues,ROW(A1339)))&lt;&gt;"",INDEX(CompletedDateValues,ROW(A1339))&gt;0),INDEX(CompletedDateValues,ROW(A1339)),"")</f>
        <v/>
      </c>
      <c r="B1339" s="32" t="str">
        <f>IF(AND(TRIM(INDEX(StartDateValues,ROW(A1339)))&lt;&gt;"",INDEX(StartDateValues,ROW(A1339))&gt;0),INDEX(StartDateValues,ROW(A1339)),"")</f>
        <v/>
      </c>
      <c r="C1339" s="22" t="str">
        <f t="shared" si="101"/>
        <v/>
      </c>
      <c r="D1339" s="3" t="str">
        <f t="shared" si="102"/>
        <v/>
      </c>
      <c r="E1339" s="3" t="str">
        <f t="shared" si="103"/>
        <v/>
      </c>
      <c r="F1339" s="3" t="str">
        <f t="shared" si="104"/>
        <v/>
      </c>
      <c r="G1339" s="3" t="str">
        <f>IF(A1339="","",IF(HOUR(A1339)&lt;StartHour,StartHour,IF(HOUR(A1339)&gt;FinishHour,FinishHour,HOUR(A1339))))</f>
        <v/>
      </c>
      <c r="H1339" s="3" t="str">
        <f t="shared" si="105"/>
        <v/>
      </c>
      <c r="I1339" s="33" t="e">
        <f>IF(OR(A1339="",B1339=""),NA(),MAX(0,IF(A1339-B1339=0,SameDayCycleTimeSettingValue,(A1339-B1339) *24)))</f>
        <v>#N/A</v>
      </c>
      <c r="J1339" s="33" t="e">
        <f>IF(OR(A1339="",B1339=""),NA(),MAX(0,IF(A1339-B1339=0,SameDayCycleTimeSettingValue,((A1339-B1339) *24)-(INT((A1339-B1339)) * (24-(FinishHour-StartHour))))))</f>
        <v>#N/A</v>
      </c>
      <c r="K1339" s="3" t="e">
        <f ca="1">IF(OR(A1339&lt;&gt;"",B1339=""),NA(),MAX(0,IF(_xlfn.DAYS(NOW(),B1339)=0,SameDayCycleTimeSettingValue,_xlfn.DAYS(NOW(),B1339))))</f>
        <v>#N/A</v>
      </c>
    </row>
    <row r="1340" spans="1:11" x14ac:dyDescent="0.25">
      <c r="A1340" s="32" t="str">
        <f>IF(AND(TRIM(INDEX(CompletedDateValues,ROW(A1340)))&lt;&gt;"",INDEX(CompletedDateValues,ROW(A1340))&gt;0),INDEX(CompletedDateValues,ROW(A1340)),"")</f>
        <v/>
      </c>
      <c r="B1340" s="32" t="str">
        <f>IF(AND(TRIM(INDEX(StartDateValues,ROW(A1340)))&lt;&gt;"",INDEX(StartDateValues,ROW(A1340))&gt;0),INDEX(StartDateValues,ROW(A1340)),"")</f>
        <v/>
      </c>
      <c r="C1340" s="22" t="str">
        <f t="shared" si="101"/>
        <v/>
      </c>
      <c r="D1340" s="3" t="str">
        <f t="shared" si="102"/>
        <v/>
      </c>
      <c r="E1340" s="3" t="str">
        <f t="shared" si="103"/>
        <v/>
      </c>
      <c r="F1340" s="3" t="str">
        <f t="shared" si="104"/>
        <v/>
      </c>
      <c r="G1340" s="3" t="str">
        <f>IF(A1340="","",IF(HOUR(A1340)&lt;StartHour,StartHour,IF(HOUR(A1340)&gt;FinishHour,FinishHour,HOUR(A1340))))</f>
        <v/>
      </c>
      <c r="H1340" s="3" t="str">
        <f t="shared" si="105"/>
        <v/>
      </c>
      <c r="I1340" s="33" t="e">
        <f>IF(OR(A1340="",B1340=""),NA(),MAX(0,IF(A1340-B1340=0,SameDayCycleTimeSettingValue,(A1340-B1340) *24)))</f>
        <v>#N/A</v>
      </c>
      <c r="J1340" s="33" t="e">
        <f>IF(OR(A1340="",B1340=""),NA(),MAX(0,IF(A1340-B1340=0,SameDayCycleTimeSettingValue,((A1340-B1340) *24)-(INT((A1340-B1340)) * (24-(FinishHour-StartHour))))))</f>
        <v>#N/A</v>
      </c>
      <c r="K1340" s="3" t="e">
        <f ca="1">IF(OR(A1340&lt;&gt;"",B1340=""),NA(),MAX(0,IF(_xlfn.DAYS(NOW(),B1340)=0,SameDayCycleTimeSettingValue,_xlfn.DAYS(NOW(),B1340))))</f>
        <v>#N/A</v>
      </c>
    </row>
    <row r="1341" spans="1:11" x14ac:dyDescent="0.25">
      <c r="A1341" s="32" t="str">
        <f>IF(AND(TRIM(INDEX(CompletedDateValues,ROW(A1341)))&lt;&gt;"",INDEX(CompletedDateValues,ROW(A1341))&gt;0),INDEX(CompletedDateValues,ROW(A1341)),"")</f>
        <v/>
      </c>
      <c r="B1341" s="32" t="str">
        <f>IF(AND(TRIM(INDEX(StartDateValues,ROW(A1341)))&lt;&gt;"",INDEX(StartDateValues,ROW(A1341))&gt;0),INDEX(StartDateValues,ROW(A1341)),"")</f>
        <v/>
      </c>
      <c r="C1341" s="22" t="str">
        <f t="shared" si="101"/>
        <v/>
      </c>
      <c r="D1341" s="3" t="str">
        <f t="shared" si="102"/>
        <v/>
      </c>
      <c r="E1341" s="3" t="str">
        <f t="shared" si="103"/>
        <v/>
      </c>
      <c r="F1341" s="3" t="str">
        <f t="shared" si="104"/>
        <v/>
      </c>
      <c r="G1341" s="3" t="str">
        <f>IF(A1341="","",IF(HOUR(A1341)&lt;StartHour,StartHour,IF(HOUR(A1341)&gt;FinishHour,FinishHour,HOUR(A1341))))</f>
        <v/>
      </c>
      <c r="H1341" s="3" t="str">
        <f t="shared" si="105"/>
        <v/>
      </c>
      <c r="I1341" s="33" t="e">
        <f>IF(OR(A1341="",B1341=""),NA(),MAX(0,IF(A1341-B1341=0,SameDayCycleTimeSettingValue,(A1341-B1341) *24)))</f>
        <v>#N/A</v>
      </c>
      <c r="J1341" s="33" t="e">
        <f>IF(OR(A1341="",B1341=""),NA(),MAX(0,IF(A1341-B1341=0,SameDayCycleTimeSettingValue,((A1341-B1341) *24)-(INT((A1341-B1341)) * (24-(FinishHour-StartHour))))))</f>
        <v>#N/A</v>
      </c>
      <c r="K1341" s="3" t="e">
        <f ca="1">IF(OR(A1341&lt;&gt;"",B1341=""),NA(),MAX(0,IF(_xlfn.DAYS(NOW(),B1341)=0,SameDayCycleTimeSettingValue,_xlfn.DAYS(NOW(),B1341))))</f>
        <v>#N/A</v>
      </c>
    </row>
    <row r="1342" spans="1:11" x14ac:dyDescent="0.25">
      <c r="A1342" s="32" t="str">
        <f>IF(AND(TRIM(INDEX(CompletedDateValues,ROW(A1342)))&lt;&gt;"",INDEX(CompletedDateValues,ROW(A1342))&gt;0),INDEX(CompletedDateValues,ROW(A1342)),"")</f>
        <v/>
      </c>
      <c r="B1342" s="32" t="str">
        <f>IF(AND(TRIM(INDEX(StartDateValues,ROW(A1342)))&lt;&gt;"",INDEX(StartDateValues,ROW(A1342))&gt;0),INDEX(StartDateValues,ROW(A1342)),"")</f>
        <v/>
      </c>
      <c r="C1342" s="22" t="str">
        <f t="shared" si="101"/>
        <v/>
      </c>
      <c r="D1342" s="3" t="str">
        <f t="shared" si="102"/>
        <v/>
      </c>
      <c r="E1342" s="3" t="str">
        <f t="shared" si="103"/>
        <v/>
      </c>
      <c r="F1342" s="3" t="str">
        <f t="shared" si="104"/>
        <v/>
      </c>
      <c r="G1342" s="3" t="str">
        <f>IF(A1342="","",IF(HOUR(A1342)&lt;StartHour,StartHour,IF(HOUR(A1342)&gt;FinishHour,FinishHour,HOUR(A1342))))</f>
        <v/>
      </c>
      <c r="H1342" s="3" t="str">
        <f t="shared" si="105"/>
        <v/>
      </c>
      <c r="I1342" s="33" t="e">
        <f>IF(OR(A1342="",B1342=""),NA(),MAX(0,IF(A1342-B1342=0,SameDayCycleTimeSettingValue,(A1342-B1342) *24)))</f>
        <v>#N/A</v>
      </c>
      <c r="J1342" s="33" t="e">
        <f>IF(OR(A1342="",B1342=""),NA(),MAX(0,IF(A1342-B1342=0,SameDayCycleTimeSettingValue,((A1342-B1342) *24)-(INT((A1342-B1342)) * (24-(FinishHour-StartHour))))))</f>
        <v>#N/A</v>
      </c>
      <c r="K1342" s="3" t="e">
        <f ca="1">IF(OR(A1342&lt;&gt;"",B1342=""),NA(),MAX(0,IF(_xlfn.DAYS(NOW(),B1342)=0,SameDayCycleTimeSettingValue,_xlfn.DAYS(NOW(),B1342))))</f>
        <v>#N/A</v>
      </c>
    </row>
    <row r="1343" spans="1:11" x14ac:dyDescent="0.25">
      <c r="A1343" s="32" t="str">
        <f>IF(AND(TRIM(INDEX(CompletedDateValues,ROW(A1343)))&lt;&gt;"",INDEX(CompletedDateValues,ROW(A1343))&gt;0),INDEX(CompletedDateValues,ROW(A1343)),"")</f>
        <v/>
      </c>
      <c r="B1343" s="32" t="str">
        <f>IF(AND(TRIM(INDEX(StartDateValues,ROW(A1343)))&lt;&gt;"",INDEX(StartDateValues,ROW(A1343))&gt;0),INDEX(StartDateValues,ROW(A1343)),"")</f>
        <v/>
      </c>
      <c r="C1343" s="22" t="str">
        <f t="shared" si="101"/>
        <v/>
      </c>
      <c r="D1343" s="3" t="str">
        <f t="shared" si="102"/>
        <v/>
      </c>
      <c r="E1343" s="3" t="str">
        <f t="shared" si="103"/>
        <v/>
      </c>
      <c r="F1343" s="3" t="str">
        <f t="shared" si="104"/>
        <v/>
      </c>
      <c r="G1343" s="3" t="str">
        <f>IF(A1343="","",IF(HOUR(A1343)&lt;StartHour,StartHour,IF(HOUR(A1343)&gt;FinishHour,FinishHour,HOUR(A1343))))</f>
        <v/>
      </c>
      <c r="H1343" s="3" t="str">
        <f t="shared" si="105"/>
        <v/>
      </c>
      <c r="I1343" s="33" t="e">
        <f>IF(OR(A1343="",B1343=""),NA(),MAX(0,IF(A1343-B1343=0,SameDayCycleTimeSettingValue,(A1343-B1343) *24)))</f>
        <v>#N/A</v>
      </c>
      <c r="J1343" s="33" t="e">
        <f>IF(OR(A1343="",B1343=""),NA(),MAX(0,IF(A1343-B1343=0,SameDayCycleTimeSettingValue,((A1343-B1343) *24)-(INT((A1343-B1343)) * (24-(FinishHour-StartHour))))))</f>
        <v>#N/A</v>
      </c>
      <c r="K1343" s="3" t="e">
        <f ca="1">IF(OR(A1343&lt;&gt;"",B1343=""),NA(),MAX(0,IF(_xlfn.DAYS(NOW(),B1343)=0,SameDayCycleTimeSettingValue,_xlfn.DAYS(NOW(),B1343))))</f>
        <v>#N/A</v>
      </c>
    </row>
    <row r="1344" spans="1:11" x14ac:dyDescent="0.25">
      <c r="A1344" s="32" t="str">
        <f>IF(AND(TRIM(INDEX(CompletedDateValues,ROW(A1344)))&lt;&gt;"",INDEX(CompletedDateValues,ROW(A1344))&gt;0),INDEX(CompletedDateValues,ROW(A1344)),"")</f>
        <v/>
      </c>
      <c r="B1344" s="32" t="str">
        <f>IF(AND(TRIM(INDEX(StartDateValues,ROW(A1344)))&lt;&gt;"",INDEX(StartDateValues,ROW(A1344))&gt;0),INDEX(StartDateValues,ROW(A1344)),"")</f>
        <v/>
      </c>
      <c r="C1344" s="22" t="str">
        <f t="shared" si="101"/>
        <v/>
      </c>
      <c r="D1344" s="3" t="str">
        <f t="shared" si="102"/>
        <v/>
      </c>
      <c r="E1344" s="3" t="str">
        <f t="shared" si="103"/>
        <v/>
      </c>
      <c r="F1344" s="3" t="str">
        <f t="shared" si="104"/>
        <v/>
      </c>
      <c r="G1344" s="3" t="str">
        <f>IF(A1344="","",IF(HOUR(A1344)&lt;StartHour,StartHour,IF(HOUR(A1344)&gt;FinishHour,FinishHour,HOUR(A1344))))</f>
        <v/>
      </c>
      <c r="H1344" s="3" t="str">
        <f t="shared" si="105"/>
        <v/>
      </c>
      <c r="I1344" s="33" t="e">
        <f>IF(OR(A1344="",B1344=""),NA(),MAX(0,IF(A1344-B1344=0,SameDayCycleTimeSettingValue,(A1344-B1344) *24)))</f>
        <v>#N/A</v>
      </c>
      <c r="J1344" s="33" t="e">
        <f>IF(OR(A1344="",B1344=""),NA(),MAX(0,IF(A1344-B1344=0,SameDayCycleTimeSettingValue,((A1344-B1344) *24)-(INT((A1344-B1344)) * (24-(FinishHour-StartHour))))))</f>
        <v>#N/A</v>
      </c>
      <c r="K1344" s="3" t="e">
        <f ca="1">IF(OR(A1344&lt;&gt;"",B1344=""),NA(),MAX(0,IF(_xlfn.DAYS(NOW(),B1344)=0,SameDayCycleTimeSettingValue,_xlfn.DAYS(NOW(),B1344))))</f>
        <v>#N/A</v>
      </c>
    </row>
    <row r="1345" spans="1:11" x14ac:dyDescent="0.25">
      <c r="A1345" s="32" t="str">
        <f>IF(AND(TRIM(INDEX(CompletedDateValues,ROW(A1345)))&lt;&gt;"",INDEX(CompletedDateValues,ROW(A1345))&gt;0),INDEX(CompletedDateValues,ROW(A1345)),"")</f>
        <v/>
      </c>
      <c r="B1345" s="32" t="str">
        <f>IF(AND(TRIM(INDEX(StartDateValues,ROW(A1345)))&lt;&gt;"",INDEX(StartDateValues,ROW(A1345))&gt;0),INDEX(StartDateValues,ROW(A1345)),"")</f>
        <v/>
      </c>
      <c r="C1345" s="22" t="str">
        <f t="shared" si="101"/>
        <v/>
      </c>
      <c r="D1345" s="3" t="str">
        <f t="shared" si="102"/>
        <v/>
      </c>
      <c r="E1345" s="3" t="str">
        <f t="shared" si="103"/>
        <v/>
      </c>
      <c r="F1345" s="3" t="str">
        <f t="shared" si="104"/>
        <v/>
      </c>
      <c r="G1345" s="3" t="str">
        <f>IF(A1345="","",IF(HOUR(A1345)&lt;StartHour,StartHour,IF(HOUR(A1345)&gt;FinishHour,FinishHour,HOUR(A1345))))</f>
        <v/>
      </c>
      <c r="H1345" s="3" t="str">
        <f t="shared" si="105"/>
        <v/>
      </c>
      <c r="I1345" s="33" t="e">
        <f>IF(OR(A1345="",B1345=""),NA(),MAX(0,IF(A1345-B1345=0,SameDayCycleTimeSettingValue,(A1345-B1345) *24)))</f>
        <v>#N/A</v>
      </c>
      <c r="J1345" s="33" t="e">
        <f>IF(OR(A1345="",B1345=""),NA(),MAX(0,IF(A1345-B1345=0,SameDayCycleTimeSettingValue,((A1345-B1345) *24)-(INT((A1345-B1345)) * (24-(FinishHour-StartHour))))))</f>
        <v>#N/A</v>
      </c>
      <c r="K1345" s="3" t="e">
        <f ca="1">IF(OR(A1345&lt;&gt;"",B1345=""),NA(),MAX(0,IF(_xlfn.DAYS(NOW(),B1345)=0,SameDayCycleTimeSettingValue,_xlfn.DAYS(NOW(),B1345))))</f>
        <v>#N/A</v>
      </c>
    </row>
    <row r="1346" spans="1:11" x14ac:dyDescent="0.25">
      <c r="A1346" s="32" t="str">
        <f>IF(AND(TRIM(INDEX(CompletedDateValues,ROW(A1346)))&lt;&gt;"",INDEX(CompletedDateValues,ROW(A1346))&gt;0),INDEX(CompletedDateValues,ROW(A1346)),"")</f>
        <v/>
      </c>
      <c r="B1346" s="32" t="str">
        <f>IF(AND(TRIM(INDEX(StartDateValues,ROW(A1346)))&lt;&gt;"",INDEX(StartDateValues,ROW(A1346))&gt;0),INDEX(StartDateValues,ROW(A1346)),"")</f>
        <v/>
      </c>
      <c r="C1346" s="22" t="str">
        <f t="shared" si="101"/>
        <v/>
      </c>
      <c r="D1346" s="3" t="str">
        <f t="shared" si="102"/>
        <v/>
      </c>
      <c r="E1346" s="3" t="str">
        <f t="shared" si="103"/>
        <v/>
      </c>
      <c r="F1346" s="3" t="str">
        <f t="shared" si="104"/>
        <v/>
      </c>
      <c r="G1346" s="3" t="str">
        <f>IF(A1346="","",IF(HOUR(A1346)&lt;StartHour,StartHour,IF(HOUR(A1346)&gt;FinishHour,FinishHour,HOUR(A1346))))</f>
        <v/>
      </c>
      <c r="H1346" s="3" t="str">
        <f t="shared" si="105"/>
        <v/>
      </c>
      <c r="I1346" s="33" t="e">
        <f>IF(OR(A1346="",B1346=""),NA(),MAX(0,IF(A1346-B1346=0,SameDayCycleTimeSettingValue,(A1346-B1346) *24)))</f>
        <v>#N/A</v>
      </c>
      <c r="J1346" s="33" t="e">
        <f>IF(OR(A1346="",B1346=""),NA(),MAX(0,IF(A1346-B1346=0,SameDayCycleTimeSettingValue,((A1346-B1346) *24)-(INT((A1346-B1346)) * (24-(FinishHour-StartHour))))))</f>
        <v>#N/A</v>
      </c>
      <c r="K1346" s="3" t="e">
        <f ca="1">IF(OR(A1346&lt;&gt;"",B1346=""),NA(),MAX(0,IF(_xlfn.DAYS(NOW(),B1346)=0,SameDayCycleTimeSettingValue,_xlfn.DAYS(NOW(),B1346))))</f>
        <v>#N/A</v>
      </c>
    </row>
    <row r="1347" spans="1:11" x14ac:dyDescent="0.25">
      <c r="A1347" s="32" t="str">
        <f>IF(AND(TRIM(INDEX(CompletedDateValues,ROW(A1347)))&lt;&gt;"",INDEX(CompletedDateValues,ROW(A1347))&gt;0),INDEX(CompletedDateValues,ROW(A1347)),"")</f>
        <v/>
      </c>
      <c r="B1347" s="32" t="str">
        <f>IF(AND(TRIM(INDEX(StartDateValues,ROW(A1347)))&lt;&gt;"",INDEX(StartDateValues,ROW(A1347))&gt;0),INDEX(StartDateValues,ROW(A1347)),"")</f>
        <v/>
      </c>
      <c r="C1347" s="22" t="str">
        <f t="shared" ref="C1347:C1410" si="106">IF(AND(TRIM(INDEX(WorkTypeValues,ROW(A1347)))&lt;&gt;"",INDEX(WorkTypeValues,ROW(A1347))&gt;0),INDEX(WorkTypeValues,ROW(A1347)),"")</f>
        <v/>
      </c>
      <c r="D1347" s="3" t="str">
        <f t="shared" ref="D1347:D1410" si="107">IF(A1347="", "",YEAR(A1347))</f>
        <v/>
      </c>
      <c r="E1347" s="3" t="str">
        <f t="shared" ref="E1347:E1410" si="108">IF(A1347="","",MONTH(A1347))</f>
        <v/>
      </c>
      <c r="F1347" s="3" t="str">
        <f t="shared" ref="F1347:F1410" si="109">IF(A1347="","",DAY(A1347))</f>
        <v/>
      </c>
      <c r="G1347" s="3" t="str">
        <f>IF(A1347="","",IF(HOUR(A1347)&lt;StartHour,StartHour,IF(HOUR(A1347)&gt;FinishHour,FinishHour,HOUR(A1347))))</f>
        <v/>
      </c>
      <c r="H1347" s="3" t="str">
        <f t="shared" ref="H1347:H1410" si="110">IF(D1347="","",D1347&amp;"-"&amp;TEXT(E1347,"00") &amp;"-"&amp;TEXT(F1347,"00") &amp;"-"&amp;TEXT(G1347,"00"))</f>
        <v/>
      </c>
      <c r="I1347" s="33" t="e">
        <f>IF(OR(A1347="",B1347=""),NA(),MAX(0,IF(A1347-B1347=0,SameDayCycleTimeSettingValue,(A1347-B1347) *24)))</f>
        <v>#N/A</v>
      </c>
      <c r="J1347" s="33" t="e">
        <f>IF(OR(A1347="",B1347=""),NA(),MAX(0,IF(A1347-B1347=0,SameDayCycleTimeSettingValue,((A1347-B1347) *24)-(INT((A1347-B1347)) * (24-(FinishHour-StartHour))))))</f>
        <v>#N/A</v>
      </c>
      <c r="K1347" s="3" t="e">
        <f ca="1">IF(OR(A1347&lt;&gt;"",B1347=""),NA(),MAX(0,IF(_xlfn.DAYS(NOW(),B1347)=0,SameDayCycleTimeSettingValue,_xlfn.DAYS(NOW(),B1347))))</f>
        <v>#N/A</v>
      </c>
    </row>
    <row r="1348" spans="1:11" x14ac:dyDescent="0.25">
      <c r="A1348" s="32" t="str">
        <f>IF(AND(TRIM(INDEX(CompletedDateValues,ROW(A1348)))&lt;&gt;"",INDEX(CompletedDateValues,ROW(A1348))&gt;0),INDEX(CompletedDateValues,ROW(A1348)),"")</f>
        <v/>
      </c>
      <c r="B1348" s="32" t="str">
        <f>IF(AND(TRIM(INDEX(StartDateValues,ROW(A1348)))&lt;&gt;"",INDEX(StartDateValues,ROW(A1348))&gt;0),INDEX(StartDateValues,ROW(A1348)),"")</f>
        <v/>
      </c>
      <c r="C1348" s="22" t="str">
        <f t="shared" si="106"/>
        <v/>
      </c>
      <c r="D1348" s="3" t="str">
        <f t="shared" si="107"/>
        <v/>
      </c>
      <c r="E1348" s="3" t="str">
        <f t="shared" si="108"/>
        <v/>
      </c>
      <c r="F1348" s="3" t="str">
        <f t="shared" si="109"/>
        <v/>
      </c>
      <c r="G1348" s="3" t="str">
        <f>IF(A1348="","",IF(HOUR(A1348)&lt;StartHour,StartHour,IF(HOUR(A1348)&gt;FinishHour,FinishHour,HOUR(A1348))))</f>
        <v/>
      </c>
      <c r="H1348" s="3" t="str">
        <f t="shared" si="110"/>
        <v/>
      </c>
      <c r="I1348" s="33" t="e">
        <f>IF(OR(A1348="",B1348=""),NA(),MAX(0,IF(A1348-B1348=0,SameDayCycleTimeSettingValue,(A1348-B1348) *24)))</f>
        <v>#N/A</v>
      </c>
      <c r="J1348" s="33" t="e">
        <f>IF(OR(A1348="",B1348=""),NA(),MAX(0,IF(A1348-B1348=0,SameDayCycleTimeSettingValue,((A1348-B1348) *24)-(INT((A1348-B1348)) * (24-(FinishHour-StartHour))))))</f>
        <v>#N/A</v>
      </c>
      <c r="K1348" s="3" t="e">
        <f ca="1">IF(OR(A1348&lt;&gt;"",B1348=""),NA(),MAX(0,IF(_xlfn.DAYS(NOW(),B1348)=0,SameDayCycleTimeSettingValue,_xlfn.DAYS(NOW(),B1348))))</f>
        <v>#N/A</v>
      </c>
    </row>
    <row r="1349" spans="1:11" x14ac:dyDescent="0.25">
      <c r="A1349" s="32" t="str">
        <f>IF(AND(TRIM(INDEX(CompletedDateValues,ROW(A1349)))&lt;&gt;"",INDEX(CompletedDateValues,ROW(A1349))&gt;0),INDEX(CompletedDateValues,ROW(A1349)),"")</f>
        <v/>
      </c>
      <c r="B1349" s="32" t="str">
        <f>IF(AND(TRIM(INDEX(StartDateValues,ROW(A1349)))&lt;&gt;"",INDEX(StartDateValues,ROW(A1349))&gt;0),INDEX(StartDateValues,ROW(A1349)),"")</f>
        <v/>
      </c>
      <c r="C1349" s="22" t="str">
        <f t="shared" si="106"/>
        <v/>
      </c>
      <c r="D1349" s="3" t="str">
        <f t="shared" si="107"/>
        <v/>
      </c>
      <c r="E1349" s="3" t="str">
        <f t="shared" si="108"/>
        <v/>
      </c>
      <c r="F1349" s="3" t="str">
        <f t="shared" si="109"/>
        <v/>
      </c>
      <c r="G1349" s="3" t="str">
        <f>IF(A1349="","",IF(HOUR(A1349)&lt;StartHour,StartHour,IF(HOUR(A1349)&gt;FinishHour,FinishHour,HOUR(A1349))))</f>
        <v/>
      </c>
      <c r="H1349" s="3" t="str">
        <f t="shared" si="110"/>
        <v/>
      </c>
      <c r="I1349" s="33" t="e">
        <f>IF(OR(A1349="",B1349=""),NA(),MAX(0,IF(A1349-B1349=0,SameDayCycleTimeSettingValue,(A1349-B1349) *24)))</f>
        <v>#N/A</v>
      </c>
      <c r="J1349" s="33" t="e">
        <f>IF(OR(A1349="",B1349=""),NA(),MAX(0,IF(A1349-B1349=0,SameDayCycleTimeSettingValue,((A1349-B1349) *24)-(INT((A1349-B1349)) * (24-(FinishHour-StartHour))))))</f>
        <v>#N/A</v>
      </c>
      <c r="K1349" s="3" t="e">
        <f ca="1">IF(OR(A1349&lt;&gt;"",B1349=""),NA(),MAX(0,IF(_xlfn.DAYS(NOW(),B1349)=0,SameDayCycleTimeSettingValue,_xlfn.DAYS(NOW(),B1349))))</f>
        <v>#N/A</v>
      </c>
    </row>
    <row r="1350" spans="1:11" x14ac:dyDescent="0.25">
      <c r="A1350" s="32" t="str">
        <f>IF(AND(TRIM(INDEX(CompletedDateValues,ROW(A1350)))&lt;&gt;"",INDEX(CompletedDateValues,ROW(A1350))&gt;0),INDEX(CompletedDateValues,ROW(A1350)),"")</f>
        <v/>
      </c>
      <c r="B1350" s="32" t="str">
        <f>IF(AND(TRIM(INDEX(StartDateValues,ROW(A1350)))&lt;&gt;"",INDEX(StartDateValues,ROW(A1350))&gt;0),INDEX(StartDateValues,ROW(A1350)),"")</f>
        <v/>
      </c>
      <c r="C1350" s="22" t="str">
        <f t="shared" si="106"/>
        <v/>
      </c>
      <c r="D1350" s="3" t="str">
        <f t="shared" si="107"/>
        <v/>
      </c>
      <c r="E1350" s="3" t="str">
        <f t="shared" si="108"/>
        <v/>
      </c>
      <c r="F1350" s="3" t="str">
        <f t="shared" si="109"/>
        <v/>
      </c>
      <c r="G1350" s="3" t="str">
        <f>IF(A1350="","",IF(HOUR(A1350)&lt;StartHour,StartHour,IF(HOUR(A1350)&gt;FinishHour,FinishHour,HOUR(A1350))))</f>
        <v/>
      </c>
      <c r="H1350" s="3" t="str">
        <f t="shared" si="110"/>
        <v/>
      </c>
      <c r="I1350" s="33" t="e">
        <f>IF(OR(A1350="",B1350=""),NA(),MAX(0,IF(A1350-B1350=0,SameDayCycleTimeSettingValue,(A1350-B1350) *24)))</f>
        <v>#N/A</v>
      </c>
      <c r="J1350" s="33" t="e">
        <f>IF(OR(A1350="",B1350=""),NA(),MAX(0,IF(A1350-B1350=0,SameDayCycleTimeSettingValue,((A1350-B1350) *24)-(INT((A1350-B1350)) * (24-(FinishHour-StartHour))))))</f>
        <v>#N/A</v>
      </c>
      <c r="K1350" s="3" t="e">
        <f ca="1">IF(OR(A1350&lt;&gt;"",B1350=""),NA(),MAX(0,IF(_xlfn.DAYS(NOW(),B1350)=0,SameDayCycleTimeSettingValue,_xlfn.DAYS(NOW(),B1350))))</f>
        <v>#N/A</v>
      </c>
    </row>
    <row r="1351" spans="1:11" x14ac:dyDescent="0.25">
      <c r="A1351" s="32" t="str">
        <f>IF(AND(TRIM(INDEX(CompletedDateValues,ROW(A1351)))&lt;&gt;"",INDEX(CompletedDateValues,ROW(A1351))&gt;0),INDEX(CompletedDateValues,ROW(A1351)),"")</f>
        <v/>
      </c>
      <c r="B1351" s="32" t="str">
        <f>IF(AND(TRIM(INDEX(StartDateValues,ROW(A1351)))&lt;&gt;"",INDEX(StartDateValues,ROW(A1351))&gt;0),INDEX(StartDateValues,ROW(A1351)),"")</f>
        <v/>
      </c>
      <c r="C1351" s="22" t="str">
        <f t="shared" si="106"/>
        <v/>
      </c>
      <c r="D1351" s="3" t="str">
        <f t="shared" si="107"/>
        <v/>
      </c>
      <c r="E1351" s="3" t="str">
        <f t="shared" si="108"/>
        <v/>
      </c>
      <c r="F1351" s="3" t="str">
        <f t="shared" si="109"/>
        <v/>
      </c>
      <c r="G1351" s="3" t="str">
        <f>IF(A1351="","",IF(HOUR(A1351)&lt;StartHour,StartHour,IF(HOUR(A1351)&gt;FinishHour,FinishHour,HOUR(A1351))))</f>
        <v/>
      </c>
      <c r="H1351" s="3" t="str">
        <f t="shared" si="110"/>
        <v/>
      </c>
      <c r="I1351" s="33" t="e">
        <f>IF(OR(A1351="",B1351=""),NA(),MAX(0,IF(A1351-B1351=0,SameDayCycleTimeSettingValue,(A1351-B1351) *24)))</f>
        <v>#N/A</v>
      </c>
      <c r="J1351" s="33" t="e">
        <f>IF(OR(A1351="",B1351=""),NA(),MAX(0,IF(A1351-B1351=0,SameDayCycleTimeSettingValue,((A1351-B1351) *24)-(INT((A1351-B1351)) * (24-(FinishHour-StartHour))))))</f>
        <v>#N/A</v>
      </c>
      <c r="K1351" s="3" t="e">
        <f ca="1">IF(OR(A1351&lt;&gt;"",B1351=""),NA(),MAX(0,IF(_xlfn.DAYS(NOW(),B1351)=0,SameDayCycleTimeSettingValue,_xlfn.DAYS(NOW(),B1351))))</f>
        <v>#N/A</v>
      </c>
    </row>
    <row r="1352" spans="1:11" x14ac:dyDescent="0.25">
      <c r="A1352" s="32" t="str">
        <f>IF(AND(TRIM(INDEX(CompletedDateValues,ROW(A1352)))&lt;&gt;"",INDEX(CompletedDateValues,ROW(A1352))&gt;0),INDEX(CompletedDateValues,ROW(A1352)),"")</f>
        <v/>
      </c>
      <c r="B1352" s="32" t="str">
        <f>IF(AND(TRIM(INDEX(StartDateValues,ROW(A1352)))&lt;&gt;"",INDEX(StartDateValues,ROW(A1352))&gt;0),INDEX(StartDateValues,ROW(A1352)),"")</f>
        <v/>
      </c>
      <c r="C1352" s="22" t="str">
        <f t="shared" si="106"/>
        <v/>
      </c>
      <c r="D1352" s="3" t="str">
        <f t="shared" si="107"/>
        <v/>
      </c>
      <c r="E1352" s="3" t="str">
        <f t="shared" si="108"/>
        <v/>
      </c>
      <c r="F1352" s="3" t="str">
        <f t="shared" si="109"/>
        <v/>
      </c>
      <c r="G1352" s="3" t="str">
        <f>IF(A1352="","",IF(HOUR(A1352)&lt;StartHour,StartHour,IF(HOUR(A1352)&gt;FinishHour,FinishHour,HOUR(A1352))))</f>
        <v/>
      </c>
      <c r="H1352" s="3" t="str">
        <f t="shared" si="110"/>
        <v/>
      </c>
      <c r="I1352" s="33" t="e">
        <f>IF(OR(A1352="",B1352=""),NA(),MAX(0,IF(A1352-B1352=0,SameDayCycleTimeSettingValue,(A1352-B1352) *24)))</f>
        <v>#N/A</v>
      </c>
      <c r="J1352" s="33" t="e">
        <f>IF(OR(A1352="",B1352=""),NA(),MAX(0,IF(A1352-B1352=0,SameDayCycleTimeSettingValue,((A1352-B1352) *24)-(INT((A1352-B1352)) * (24-(FinishHour-StartHour))))))</f>
        <v>#N/A</v>
      </c>
      <c r="K1352" s="3" t="e">
        <f ca="1">IF(OR(A1352&lt;&gt;"",B1352=""),NA(),MAX(0,IF(_xlfn.DAYS(NOW(),B1352)=0,SameDayCycleTimeSettingValue,_xlfn.DAYS(NOW(),B1352))))</f>
        <v>#N/A</v>
      </c>
    </row>
    <row r="1353" spans="1:11" x14ac:dyDescent="0.25">
      <c r="A1353" s="32" t="str">
        <f>IF(AND(TRIM(INDEX(CompletedDateValues,ROW(A1353)))&lt;&gt;"",INDEX(CompletedDateValues,ROW(A1353))&gt;0),INDEX(CompletedDateValues,ROW(A1353)),"")</f>
        <v/>
      </c>
      <c r="B1353" s="32" t="str">
        <f>IF(AND(TRIM(INDEX(StartDateValues,ROW(A1353)))&lt;&gt;"",INDEX(StartDateValues,ROW(A1353))&gt;0),INDEX(StartDateValues,ROW(A1353)),"")</f>
        <v/>
      </c>
      <c r="C1353" s="22" t="str">
        <f t="shared" si="106"/>
        <v/>
      </c>
      <c r="D1353" s="3" t="str">
        <f t="shared" si="107"/>
        <v/>
      </c>
      <c r="E1353" s="3" t="str">
        <f t="shared" si="108"/>
        <v/>
      </c>
      <c r="F1353" s="3" t="str">
        <f t="shared" si="109"/>
        <v/>
      </c>
      <c r="G1353" s="3" t="str">
        <f>IF(A1353="","",IF(HOUR(A1353)&lt;StartHour,StartHour,IF(HOUR(A1353)&gt;FinishHour,FinishHour,HOUR(A1353))))</f>
        <v/>
      </c>
      <c r="H1353" s="3" t="str">
        <f t="shared" si="110"/>
        <v/>
      </c>
      <c r="I1353" s="33" t="e">
        <f>IF(OR(A1353="",B1353=""),NA(),MAX(0,IF(A1353-B1353=0,SameDayCycleTimeSettingValue,(A1353-B1353) *24)))</f>
        <v>#N/A</v>
      </c>
      <c r="J1353" s="33" t="e">
        <f>IF(OR(A1353="",B1353=""),NA(),MAX(0,IF(A1353-B1353=0,SameDayCycleTimeSettingValue,((A1353-B1353) *24)-(INT((A1353-B1353)) * (24-(FinishHour-StartHour))))))</f>
        <v>#N/A</v>
      </c>
      <c r="K1353" s="3" t="e">
        <f ca="1">IF(OR(A1353&lt;&gt;"",B1353=""),NA(),MAX(0,IF(_xlfn.DAYS(NOW(),B1353)=0,SameDayCycleTimeSettingValue,_xlfn.DAYS(NOW(),B1353))))</f>
        <v>#N/A</v>
      </c>
    </row>
    <row r="1354" spans="1:11" x14ac:dyDescent="0.25">
      <c r="A1354" s="32" t="str">
        <f>IF(AND(TRIM(INDEX(CompletedDateValues,ROW(A1354)))&lt;&gt;"",INDEX(CompletedDateValues,ROW(A1354))&gt;0),INDEX(CompletedDateValues,ROW(A1354)),"")</f>
        <v/>
      </c>
      <c r="B1354" s="32" t="str">
        <f>IF(AND(TRIM(INDEX(StartDateValues,ROW(A1354)))&lt;&gt;"",INDEX(StartDateValues,ROW(A1354))&gt;0),INDEX(StartDateValues,ROW(A1354)),"")</f>
        <v/>
      </c>
      <c r="C1354" s="22" t="str">
        <f t="shared" si="106"/>
        <v/>
      </c>
      <c r="D1354" s="3" t="str">
        <f t="shared" si="107"/>
        <v/>
      </c>
      <c r="E1354" s="3" t="str">
        <f t="shared" si="108"/>
        <v/>
      </c>
      <c r="F1354" s="3" t="str">
        <f t="shared" si="109"/>
        <v/>
      </c>
      <c r="G1354" s="3" t="str">
        <f>IF(A1354="","",IF(HOUR(A1354)&lt;StartHour,StartHour,IF(HOUR(A1354)&gt;FinishHour,FinishHour,HOUR(A1354))))</f>
        <v/>
      </c>
      <c r="H1354" s="3" t="str">
        <f t="shared" si="110"/>
        <v/>
      </c>
      <c r="I1354" s="33" t="e">
        <f>IF(OR(A1354="",B1354=""),NA(),MAX(0,IF(A1354-B1354=0,SameDayCycleTimeSettingValue,(A1354-B1354) *24)))</f>
        <v>#N/A</v>
      </c>
      <c r="J1354" s="33" t="e">
        <f>IF(OR(A1354="",B1354=""),NA(),MAX(0,IF(A1354-B1354=0,SameDayCycleTimeSettingValue,((A1354-B1354) *24)-(INT((A1354-B1354)) * (24-(FinishHour-StartHour))))))</f>
        <v>#N/A</v>
      </c>
      <c r="K1354" s="3" t="e">
        <f ca="1">IF(OR(A1354&lt;&gt;"",B1354=""),NA(),MAX(0,IF(_xlfn.DAYS(NOW(),B1354)=0,SameDayCycleTimeSettingValue,_xlfn.DAYS(NOW(),B1354))))</f>
        <v>#N/A</v>
      </c>
    </row>
    <row r="1355" spans="1:11" x14ac:dyDescent="0.25">
      <c r="A1355" s="32" t="str">
        <f>IF(AND(TRIM(INDEX(CompletedDateValues,ROW(A1355)))&lt;&gt;"",INDEX(CompletedDateValues,ROW(A1355))&gt;0),INDEX(CompletedDateValues,ROW(A1355)),"")</f>
        <v/>
      </c>
      <c r="B1355" s="32" t="str">
        <f>IF(AND(TRIM(INDEX(StartDateValues,ROW(A1355)))&lt;&gt;"",INDEX(StartDateValues,ROW(A1355))&gt;0),INDEX(StartDateValues,ROW(A1355)),"")</f>
        <v/>
      </c>
      <c r="C1355" s="22" t="str">
        <f t="shared" si="106"/>
        <v/>
      </c>
      <c r="D1355" s="3" t="str">
        <f t="shared" si="107"/>
        <v/>
      </c>
      <c r="E1355" s="3" t="str">
        <f t="shared" si="108"/>
        <v/>
      </c>
      <c r="F1355" s="3" t="str">
        <f t="shared" si="109"/>
        <v/>
      </c>
      <c r="G1355" s="3" t="str">
        <f>IF(A1355="","",IF(HOUR(A1355)&lt;StartHour,StartHour,IF(HOUR(A1355)&gt;FinishHour,FinishHour,HOUR(A1355))))</f>
        <v/>
      </c>
      <c r="H1355" s="3" t="str">
        <f t="shared" si="110"/>
        <v/>
      </c>
      <c r="I1355" s="33" t="e">
        <f>IF(OR(A1355="",B1355=""),NA(),MAX(0,IF(A1355-B1355=0,SameDayCycleTimeSettingValue,(A1355-B1355) *24)))</f>
        <v>#N/A</v>
      </c>
      <c r="J1355" s="33" t="e">
        <f>IF(OR(A1355="",B1355=""),NA(),MAX(0,IF(A1355-B1355=0,SameDayCycleTimeSettingValue,((A1355-B1355) *24)-(INT((A1355-B1355)) * (24-(FinishHour-StartHour))))))</f>
        <v>#N/A</v>
      </c>
      <c r="K1355" s="3" t="e">
        <f ca="1">IF(OR(A1355&lt;&gt;"",B1355=""),NA(),MAX(0,IF(_xlfn.DAYS(NOW(),B1355)=0,SameDayCycleTimeSettingValue,_xlfn.DAYS(NOW(),B1355))))</f>
        <v>#N/A</v>
      </c>
    </row>
    <row r="1356" spans="1:11" x14ac:dyDescent="0.25">
      <c r="A1356" s="32" t="str">
        <f>IF(AND(TRIM(INDEX(CompletedDateValues,ROW(A1356)))&lt;&gt;"",INDEX(CompletedDateValues,ROW(A1356))&gt;0),INDEX(CompletedDateValues,ROW(A1356)),"")</f>
        <v/>
      </c>
      <c r="B1356" s="32" t="str">
        <f>IF(AND(TRIM(INDEX(StartDateValues,ROW(A1356)))&lt;&gt;"",INDEX(StartDateValues,ROW(A1356))&gt;0),INDEX(StartDateValues,ROW(A1356)),"")</f>
        <v/>
      </c>
      <c r="C1356" s="22" t="str">
        <f t="shared" si="106"/>
        <v/>
      </c>
      <c r="D1356" s="3" t="str">
        <f t="shared" si="107"/>
        <v/>
      </c>
      <c r="E1356" s="3" t="str">
        <f t="shared" si="108"/>
        <v/>
      </c>
      <c r="F1356" s="3" t="str">
        <f t="shared" si="109"/>
        <v/>
      </c>
      <c r="G1356" s="3" t="str">
        <f>IF(A1356="","",IF(HOUR(A1356)&lt;StartHour,StartHour,IF(HOUR(A1356)&gt;FinishHour,FinishHour,HOUR(A1356))))</f>
        <v/>
      </c>
      <c r="H1356" s="3" t="str">
        <f t="shared" si="110"/>
        <v/>
      </c>
      <c r="I1356" s="33" t="e">
        <f>IF(OR(A1356="",B1356=""),NA(),MAX(0,IF(A1356-B1356=0,SameDayCycleTimeSettingValue,(A1356-B1356) *24)))</f>
        <v>#N/A</v>
      </c>
      <c r="J1356" s="33" t="e">
        <f>IF(OR(A1356="",B1356=""),NA(),MAX(0,IF(A1356-B1356=0,SameDayCycleTimeSettingValue,((A1356-B1356) *24)-(INT((A1356-B1356)) * (24-(FinishHour-StartHour))))))</f>
        <v>#N/A</v>
      </c>
      <c r="K1356" s="3" t="e">
        <f ca="1">IF(OR(A1356&lt;&gt;"",B1356=""),NA(),MAX(0,IF(_xlfn.DAYS(NOW(),B1356)=0,SameDayCycleTimeSettingValue,_xlfn.DAYS(NOW(),B1356))))</f>
        <v>#N/A</v>
      </c>
    </row>
    <row r="1357" spans="1:11" x14ac:dyDescent="0.25">
      <c r="A1357" s="32" t="str">
        <f>IF(AND(TRIM(INDEX(CompletedDateValues,ROW(A1357)))&lt;&gt;"",INDEX(CompletedDateValues,ROW(A1357))&gt;0),INDEX(CompletedDateValues,ROW(A1357)),"")</f>
        <v/>
      </c>
      <c r="B1357" s="32" t="str">
        <f>IF(AND(TRIM(INDEX(StartDateValues,ROW(A1357)))&lt;&gt;"",INDEX(StartDateValues,ROW(A1357))&gt;0),INDEX(StartDateValues,ROW(A1357)),"")</f>
        <v/>
      </c>
      <c r="C1357" s="22" t="str">
        <f t="shared" si="106"/>
        <v/>
      </c>
      <c r="D1357" s="3" t="str">
        <f t="shared" si="107"/>
        <v/>
      </c>
      <c r="E1357" s="3" t="str">
        <f t="shared" si="108"/>
        <v/>
      </c>
      <c r="F1357" s="3" t="str">
        <f t="shared" si="109"/>
        <v/>
      </c>
      <c r="G1357" s="3" t="str">
        <f>IF(A1357="","",IF(HOUR(A1357)&lt;StartHour,StartHour,IF(HOUR(A1357)&gt;FinishHour,FinishHour,HOUR(A1357))))</f>
        <v/>
      </c>
      <c r="H1357" s="3" t="str">
        <f t="shared" si="110"/>
        <v/>
      </c>
      <c r="I1357" s="33" t="e">
        <f>IF(OR(A1357="",B1357=""),NA(),MAX(0,IF(A1357-B1357=0,SameDayCycleTimeSettingValue,(A1357-B1357) *24)))</f>
        <v>#N/A</v>
      </c>
      <c r="J1357" s="33" t="e">
        <f>IF(OR(A1357="",B1357=""),NA(),MAX(0,IF(A1357-B1357=0,SameDayCycleTimeSettingValue,((A1357-B1357) *24)-(INT((A1357-B1357)) * (24-(FinishHour-StartHour))))))</f>
        <v>#N/A</v>
      </c>
      <c r="K1357" s="3" t="e">
        <f ca="1">IF(OR(A1357&lt;&gt;"",B1357=""),NA(),MAX(0,IF(_xlfn.DAYS(NOW(),B1357)=0,SameDayCycleTimeSettingValue,_xlfn.DAYS(NOW(),B1357))))</f>
        <v>#N/A</v>
      </c>
    </row>
    <row r="1358" spans="1:11" x14ac:dyDescent="0.25">
      <c r="A1358" s="32" t="str">
        <f>IF(AND(TRIM(INDEX(CompletedDateValues,ROW(A1358)))&lt;&gt;"",INDEX(CompletedDateValues,ROW(A1358))&gt;0),INDEX(CompletedDateValues,ROW(A1358)),"")</f>
        <v/>
      </c>
      <c r="B1358" s="32" t="str">
        <f>IF(AND(TRIM(INDEX(StartDateValues,ROW(A1358)))&lt;&gt;"",INDEX(StartDateValues,ROW(A1358))&gt;0),INDEX(StartDateValues,ROW(A1358)),"")</f>
        <v/>
      </c>
      <c r="C1358" s="22" t="str">
        <f t="shared" si="106"/>
        <v/>
      </c>
      <c r="D1358" s="3" t="str">
        <f t="shared" si="107"/>
        <v/>
      </c>
      <c r="E1358" s="3" t="str">
        <f t="shared" si="108"/>
        <v/>
      </c>
      <c r="F1358" s="3" t="str">
        <f t="shared" si="109"/>
        <v/>
      </c>
      <c r="G1358" s="3" t="str">
        <f>IF(A1358="","",IF(HOUR(A1358)&lt;StartHour,StartHour,IF(HOUR(A1358)&gt;FinishHour,FinishHour,HOUR(A1358))))</f>
        <v/>
      </c>
      <c r="H1358" s="3" t="str">
        <f t="shared" si="110"/>
        <v/>
      </c>
      <c r="I1358" s="33" t="e">
        <f>IF(OR(A1358="",B1358=""),NA(),MAX(0,IF(A1358-B1358=0,SameDayCycleTimeSettingValue,(A1358-B1358) *24)))</f>
        <v>#N/A</v>
      </c>
      <c r="J1358" s="33" t="e">
        <f>IF(OR(A1358="",B1358=""),NA(),MAX(0,IF(A1358-B1358=0,SameDayCycleTimeSettingValue,((A1358-B1358) *24)-(INT((A1358-B1358)) * (24-(FinishHour-StartHour))))))</f>
        <v>#N/A</v>
      </c>
      <c r="K1358" s="3" t="e">
        <f ca="1">IF(OR(A1358&lt;&gt;"",B1358=""),NA(),MAX(0,IF(_xlfn.DAYS(NOW(),B1358)=0,SameDayCycleTimeSettingValue,_xlfn.DAYS(NOW(),B1358))))</f>
        <v>#N/A</v>
      </c>
    </row>
    <row r="1359" spans="1:11" x14ac:dyDescent="0.25">
      <c r="A1359" s="32" t="str">
        <f>IF(AND(TRIM(INDEX(CompletedDateValues,ROW(A1359)))&lt;&gt;"",INDEX(CompletedDateValues,ROW(A1359))&gt;0),INDEX(CompletedDateValues,ROW(A1359)),"")</f>
        <v/>
      </c>
      <c r="B1359" s="32" t="str">
        <f>IF(AND(TRIM(INDEX(StartDateValues,ROW(A1359)))&lt;&gt;"",INDEX(StartDateValues,ROW(A1359))&gt;0),INDEX(StartDateValues,ROW(A1359)),"")</f>
        <v/>
      </c>
      <c r="C1359" s="22" t="str">
        <f t="shared" si="106"/>
        <v/>
      </c>
      <c r="D1359" s="3" t="str">
        <f t="shared" si="107"/>
        <v/>
      </c>
      <c r="E1359" s="3" t="str">
        <f t="shared" si="108"/>
        <v/>
      </c>
      <c r="F1359" s="3" t="str">
        <f t="shared" si="109"/>
        <v/>
      </c>
      <c r="G1359" s="3" t="str">
        <f>IF(A1359="","",IF(HOUR(A1359)&lt;StartHour,StartHour,IF(HOUR(A1359)&gt;FinishHour,FinishHour,HOUR(A1359))))</f>
        <v/>
      </c>
      <c r="H1359" s="3" t="str">
        <f t="shared" si="110"/>
        <v/>
      </c>
      <c r="I1359" s="33" t="e">
        <f>IF(OR(A1359="",B1359=""),NA(),MAX(0,IF(A1359-B1359=0,SameDayCycleTimeSettingValue,(A1359-B1359) *24)))</f>
        <v>#N/A</v>
      </c>
      <c r="J1359" s="33" t="e">
        <f>IF(OR(A1359="",B1359=""),NA(),MAX(0,IF(A1359-B1359=0,SameDayCycleTimeSettingValue,((A1359-B1359) *24)-(INT((A1359-B1359)) * (24-(FinishHour-StartHour))))))</f>
        <v>#N/A</v>
      </c>
      <c r="K1359" s="3" t="e">
        <f ca="1">IF(OR(A1359&lt;&gt;"",B1359=""),NA(),MAX(0,IF(_xlfn.DAYS(NOW(),B1359)=0,SameDayCycleTimeSettingValue,_xlfn.DAYS(NOW(),B1359))))</f>
        <v>#N/A</v>
      </c>
    </row>
    <row r="1360" spans="1:11" x14ac:dyDescent="0.25">
      <c r="A1360" s="32" t="str">
        <f>IF(AND(TRIM(INDEX(CompletedDateValues,ROW(A1360)))&lt;&gt;"",INDEX(CompletedDateValues,ROW(A1360))&gt;0),INDEX(CompletedDateValues,ROW(A1360)),"")</f>
        <v/>
      </c>
      <c r="B1360" s="32" t="str">
        <f>IF(AND(TRIM(INDEX(StartDateValues,ROW(A1360)))&lt;&gt;"",INDEX(StartDateValues,ROW(A1360))&gt;0),INDEX(StartDateValues,ROW(A1360)),"")</f>
        <v/>
      </c>
      <c r="C1360" s="22" t="str">
        <f t="shared" si="106"/>
        <v/>
      </c>
      <c r="D1360" s="3" t="str">
        <f t="shared" si="107"/>
        <v/>
      </c>
      <c r="E1360" s="3" t="str">
        <f t="shared" si="108"/>
        <v/>
      </c>
      <c r="F1360" s="3" t="str">
        <f t="shared" si="109"/>
        <v/>
      </c>
      <c r="G1360" s="3" t="str">
        <f>IF(A1360="","",IF(HOUR(A1360)&lt;StartHour,StartHour,IF(HOUR(A1360)&gt;FinishHour,FinishHour,HOUR(A1360))))</f>
        <v/>
      </c>
      <c r="H1360" s="3" t="str">
        <f t="shared" si="110"/>
        <v/>
      </c>
      <c r="I1360" s="33" t="e">
        <f>IF(OR(A1360="",B1360=""),NA(),MAX(0,IF(A1360-B1360=0,SameDayCycleTimeSettingValue,(A1360-B1360) *24)))</f>
        <v>#N/A</v>
      </c>
      <c r="J1360" s="33" t="e">
        <f>IF(OR(A1360="",B1360=""),NA(),MAX(0,IF(A1360-B1360=0,SameDayCycleTimeSettingValue,((A1360-B1360) *24)-(INT((A1360-B1360)) * (24-(FinishHour-StartHour))))))</f>
        <v>#N/A</v>
      </c>
      <c r="K1360" s="3" t="e">
        <f ca="1">IF(OR(A1360&lt;&gt;"",B1360=""),NA(),MAX(0,IF(_xlfn.DAYS(NOW(),B1360)=0,SameDayCycleTimeSettingValue,_xlfn.DAYS(NOW(),B1360))))</f>
        <v>#N/A</v>
      </c>
    </row>
    <row r="1361" spans="1:11" x14ac:dyDescent="0.25">
      <c r="A1361" s="32" t="str">
        <f>IF(AND(TRIM(INDEX(CompletedDateValues,ROW(A1361)))&lt;&gt;"",INDEX(CompletedDateValues,ROW(A1361))&gt;0),INDEX(CompletedDateValues,ROW(A1361)),"")</f>
        <v/>
      </c>
      <c r="B1361" s="32" t="str">
        <f>IF(AND(TRIM(INDEX(StartDateValues,ROW(A1361)))&lt;&gt;"",INDEX(StartDateValues,ROW(A1361))&gt;0),INDEX(StartDateValues,ROW(A1361)),"")</f>
        <v/>
      </c>
      <c r="C1361" s="22" t="str">
        <f t="shared" si="106"/>
        <v/>
      </c>
      <c r="D1361" s="3" t="str">
        <f t="shared" si="107"/>
        <v/>
      </c>
      <c r="E1361" s="3" t="str">
        <f t="shared" si="108"/>
        <v/>
      </c>
      <c r="F1361" s="3" t="str">
        <f t="shared" si="109"/>
        <v/>
      </c>
      <c r="G1361" s="3" t="str">
        <f>IF(A1361="","",IF(HOUR(A1361)&lt;StartHour,StartHour,IF(HOUR(A1361)&gt;FinishHour,FinishHour,HOUR(A1361))))</f>
        <v/>
      </c>
      <c r="H1361" s="3" t="str">
        <f t="shared" si="110"/>
        <v/>
      </c>
      <c r="I1361" s="33" t="e">
        <f>IF(OR(A1361="",B1361=""),NA(),MAX(0,IF(A1361-B1361=0,SameDayCycleTimeSettingValue,(A1361-B1361) *24)))</f>
        <v>#N/A</v>
      </c>
      <c r="J1361" s="33" t="e">
        <f>IF(OR(A1361="",B1361=""),NA(),MAX(0,IF(A1361-B1361=0,SameDayCycleTimeSettingValue,((A1361-B1361) *24)-(INT((A1361-B1361)) * (24-(FinishHour-StartHour))))))</f>
        <v>#N/A</v>
      </c>
      <c r="K1361" s="3" t="e">
        <f ca="1">IF(OR(A1361&lt;&gt;"",B1361=""),NA(),MAX(0,IF(_xlfn.DAYS(NOW(),B1361)=0,SameDayCycleTimeSettingValue,_xlfn.DAYS(NOW(),B1361))))</f>
        <v>#N/A</v>
      </c>
    </row>
    <row r="1362" spans="1:11" x14ac:dyDescent="0.25">
      <c r="A1362" s="32" t="str">
        <f>IF(AND(TRIM(INDEX(CompletedDateValues,ROW(A1362)))&lt;&gt;"",INDEX(CompletedDateValues,ROW(A1362))&gt;0),INDEX(CompletedDateValues,ROW(A1362)),"")</f>
        <v/>
      </c>
      <c r="B1362" s="32" t="str">
        <f>IF(AND(TRIM(INDEX(StartDateValues,ROW(A1362)))&lt;&gt;"",INDEX(StartDateValues,ROW(A1362))&gt;0),INDEX(StartDateValues,ROW(A1362)),"")</f>
        <v/>
      </c>
      <c r="C1362" s="22" t="str">
        <f t="shared" si="106"/>
        <v/>
      </c>
      <c r="D1362" s="3" t="str">
        <f t="shared" si="107"/>
        <v/>
      </c>
      <c r="E1362" s="3" t="str">
        <f t="shared" si="108"/>
        <v/>
      </c>
      <c r="F1362" s="3" t="str">
        <f t="shared" si="109"/>
        <v/>
      </c>
      <c r="G1362" s="3" t="str">
        <f>IF(A1362="","",IF(HOUR(A1362)&lt;StartHour,StartHour,IF(HOUR(A1362)&gt;FinishHour,FinishHour,HOUR(A1362))))</f>
        <v/>
      </c>
      <c r="H1362" s="3" t="str">
        <f t="shared" si="110"/>
        <v/>
      </c>
      <c r="I1362" s="33" t="e">
        <f>IF(OR(A1362="",B1362=""),NA(),MAX(0,IF(A1362-B1362=0,SameDayCycleTimeSettingValue,(A1362-B1362) *24)))</f>
        <v>#N/A</v>
      </c>
      <c r="J1362" s="33" t="e">
        <f>IF(OR(A1362="",B1362=""),NA(),MAX(0,IF(A1362-B1362=0,SameDayCycleTimeSettingValue,((A1362-B1362) *24)-(INT((A1362-B1362)) * (24-(FinishHour-StartHour))))))</f>
        <v>#N/A</v>
      </c>
      <c r="K1362" s="3" t="e">
        <f ca="1">IF(OR(A1362&lt;&gt;"",B1362=""),NA(),MAX(0,IF(_xlfn.DAYS(NOW(),B1362)=0,SameDayCycleTimeSettingValue,_xlfn.DAYS(NOW(),B1362))))</f>
        <v>#N/A</v>
      </c>
    </row>
    <row r="1363" spans="1:11" x14ac:dyDescent="0.25">
      <c r="A1363" s="32" t="str">
        <f>IF(AND(TRIM(INDEX(CompletedDateValues,ROW(A1363)))&lt;&gt;"",INDEX(CompletedDateValues,ROW(A1363))&gt;0),INDEX(CompletedDateValues,ROW(A1363)),"")</f>
        <v/>
      </c>
      <c r="B1363" s="32" t="str">
        <f>IF(AND(TRIM(INDEX(StartDateValues,ROW(A1363)))&lt;&gt;"",INDEX(StartDateValues,ROW(A1363))&gt;0),INDEX(StartDateValues,ROW(A1363)),"")</f>
        <v/>
      </c>
      <c r="C1363" s="22" t="str">
        <f t="shared" si="106"/>
        <v/>
      </c>
      <c r="D1363" s="3" t="str">
        <f t="shared" si="107"/>
        <v/>
      </c>
      <c r="E1363" s="3" t="str">
        <f t="shared" si="108"/>
        <v/>
      </c>
      <c r="F1363" s="3" t="str">
        <f t="shared" si="109"/>
        <v/>
      </c>
      <c r="G1363" s="3" t="str">
        <f>IF(A1363="","",IF(HOUR(A1363)&lt;StartHour,StartHour,IF(HOUR(A1363)&gt;FinishHour,FinishHour,HOUR(A1363))))</f>
        <v/>
      </c>
      <c r="H1363" s="3" t="str">
        <f t="shared" si="110"/>
        <v/>
      </c>
      <c r="I1363" s="33" t="e">
        <f>IF(OR(A1363="",B1363=""),NA(),MAX(0,IF(A1363-B1363=0,SameDayCycleTimeSettingValue,(A1363-B1363) *24)))</f>
        <v>#N/A</v>
      </c>
      <c r="J1363" s="33" t="e">
        <f>IF(OR(A1363="",B1363=""),NA(),MAX(0,IF(A1363-B1363=0,SameDayCycleTimeSettingValue,((A1363-B1363) *24)-(INT((A1363-B1363)) * (24-(FinishHour-StartHour))))))</f>
        <v>#N/A</v>
      </c>
      <c r="K1363" s="3" t="e">
        <f ca="1">IF(OR(A1363&lt;&gt;"",B1363=""),NA(),MAX(0,IF(_xlfn.DAYS(NOW(),B1363)=0,SameDayCycleTimeSettingValue,_xlfn.DAYS(NOW(),B1363))))</f>
        <v>#N/A</v>
      </c>
    </row>
    <row r="1364" spans="1:11" x14ac:dyDescent="0.25">
      <c r="A1364" s="32" t="str">
        <f>IF(AND(TRIM(INDEX(CompletedDateValues,ROW(A1364)))&lt;&gt;"",INDEX(CompletedDateValues,ROW(A1364))&gt;0),INDEX(CompletedDateValues,ROW(A1364)),"")</f>
        <v/>
      </c>
      <c r="B1364" s="32" t="str">
        <f>IF(AND(TRIM(INDEX(StartDateValues,ROW(A1364)))&lt;&gt;"",INDEX(StartDateValues,ROW(A1364))&gt;0),INDEX(StartDateValues,ROW(A1364)),"")</f>
        <v/>
      </c>
      <c r="C1364" s="22" t="str">
        <f t="shared" si="106"/>
        <v/>
      </c>
      <c r="D1364" s="3" t="str">
        <f t="shared" si="107"/>
        <v/>
      </c>
      <c r="E1364" s="3" t="str">
        <f t="shared" si="108"/>
        <v/>
      </c>
      <c r="F1364" s="3" t="str">
        <f t="shared" si="109"/>
        <v/>
      </c>
      <c r="G1364" s="3" t="str">
        <f>IF(A1364="","",IF(HOUR(A1364)&lt;StartHour,StartHour,IF(HOUR(A1364)&gt;FinishHour,FinishHour,HOUR(A1364))))</f>
        <v/>
      </c>
      <c r="H1364" s="3" t="str">
        <f t="shared" si="110"/>
        <v/>
      </c>
      <c r="I1364" s="33" t="e">
        <f>IF(OR(A1364="",B1364=""),NA(),MAX(0,IF(A1364-B1364=0,SameDayCycleTimeSettingValue,(A1364-B1364) *24)))</f>
        <v>#N/A</v>
      </c>
      <c r="J1364" s="33" t="e">
        <f>IF(OR(A1364="",B1364=""),NA(),MAX(0,IF(A1364-B1364=0,SameDayCycleTimeSettingValue,((A1364-B1364) *24)-(INT((A1364-B1364)) * (24-(FinishHour-StartHour))))))</f>
        <v>#N/A</v>
      </c>
      <c r="K1364" s="3" t="e">
        <f ca="1">IF(OR(A1364&lt;&gt;"",B1364=""),NA(),MAX(0,IF(_xlfn.DAYS(NOW(),B1364)=0,SameDayCycleTimeSettingValue,_xlfn.DAYS(NOW(),B1364))))</f>
        <v>#N/A</v>
      </c>
    </row>
    <row r="1365" spans="1:11" x14ac:dyDescent="0.25">
      <c r="A1365" s="32" t="str">
        <f>IF(AND(TRIM(INDEX(CompletedDateValues,ROW(A1365)))&lt;&gt;"",INDEX(CompletedDateValues,ROW(A1365))&gt;0),INDEX(CompletedDateValues,ROW(A1365)),"")</f>
        <v/>
      </c>
      <c r="B1365" s="32" t="str">
        <f>IF(AND(TRIM(INDEX(StartDateValues,ROW(A1365)))&lt;&gt;"",INDEX(StartDateValues,ROW(A1365))&gt;0),INDEX(StartDateValues,ROW(A1365)),"")</f>
        <v/>
      </c>
      <c r="C1365" s="22" t="str">
        <f t="shared" si="106"/>
        <v/>
      </c>
      <c r="D1365" s="3" t="str">
        <f t="shared" si="107"/>
        <v/>
      </c>
      <c r="E1365" s="3" t="str">
        <f t="shared" si="108"/>
        <v/>
      </c>
      <c r="F1365" s="3" t="str">
        <f t="shared" si="109"/>
        <v/>
      </c>
      <c r="G1365" s="3" t="str">
        <f>IF(A1365="","",IF(HOUR(A1365)&lt;StartHour,StartHour,IF(HOUR(A1365)&gt;FinishHour,FinishHour,HOUR(A1365))))</f>
        <v/>
      </c>
      <c r="H1365" s="3" t="str">
        <f t="shared" si="110"/>
        <v/>
      </c>
      <c r="I1365" s="33" t="e">
        <f>IF(OR(A1365="",B1365=""),NA(),MAX(0,IF(A1365-B1365=0,SameDayCycleTimeSettingValue,(A1365-B1365) *24)))</f>
        <v>#N/A</v>
      </c>
      <c r="J1365" s="33" t="e">
        <f>IF(OR(A1365="",B1365=""),NA(),MAX(0,IF(A1365-B1365=0,SameDayCycleTimeSettingValue,((A1365-B1365) *24)-(INT((A1365-B1365)) * (24-(FinishHour-StartHour))))))</f>
        <v>#N/A</v>
      </c>
      <c r="K1365" s="3" t="e">
        <f ca="1">IF(OR(A1365&lt;&gt;"",B1365=""),NA(),MAX(0,IF(_xlfn.DAYS(NOW(),B1365)=0,SameDayCycleTimeSettingValue,_xlfn.DAYS(NOW(),B1365))))</f>
        <v>#N/A</v>
      </c>
    </row>
    <row r="1366" spans="1:11" x14ac:dyDescent="0.25">
      <c r="A1366" s="32" t="str">
        <f>IF(AND(TRIM(INDEX(CompletedDateValues,ROW(A1366)))&lt;&gt;"",INDEX(CompletedDateValues,ROW(A1366))&gt;0),INDEX(CompletedDateValues,ROW(A1366)),"")</f>
        <v/>
      </c>
      <c r="B1366" s="32" t="str">
        <f>IF(AND(TRIM(INDEX(StartDateValues,ROW(A1366)))&lt;&gt;"",INDEX(StartDateValues,ROW(A1366))&gt;0),INDEX(StartDateValues,ROW(A1366)),"")</f>
        <v/>
      </c>
      <c r="C1366" s="22" t="str">
        <f t="shared" si="106"/>
        <v/>
      </c>
      <c r="D1366" s="3" t="str">
        <f t="shared" si="107"/>
        <v/>
      </c>
      <c r="E1366" s="3" t="str">
        <f t="shared" si="108"/>
        <v/>
      </c>
      <c r="F1366" s="3" t="str">
        <f t="shared" si="109"/>
        <v/>
      </c>
      <c r="G1366" s="3" t="str">
        <f>IF(A1366="","",IF(HOUR(A1366)&lt;StartHour,StartHour,IF(HOUR(A1366)&gt;FinishHour,FinishHour,HOUR(A1366))))</f>
        <v/>
      </c>
      <c r="H1366" s="3" t="str">
        <f t="shared" si="110"/>
        <v/>
      </c>
      <c r="I1366" s="33" t="e">
        <f>IF(OR(A1366="",B1366=""),NA(),MAX(0,IF(A1366-B1366=0,SameDayCycleTimeSettingValue,(A1366-B1366) *24)))</f>
        <v>#N/A</v>
      </c>
      <c r="J1366" s="33" t="e">
        <f>IF(OR(A1366="",B1366=""),NA(),MAX(0,IF(A1366-B1366=0,SameDayCycleTimeSettingValue,((A1366-B1366) *24)-(INT((A1366-B1366)) * (24-(FinishHour-StartHour))))))</f>
        <v>#N/A</v>
      </c>
      <c r="K1366" s="3" t="e">
        <f ca="1">IF(OR(A1366&lt;&gt;"",B1366=""),NA(),MAX(0,IF(_xlfn.DAYS(NOW(),B1366)=0,SameDayCycleTimeSettingValue,_xlfn.DAYS(NOW(),B1366))))</f>
        <v>#N/A</v>
      </c>
    </row>
    <row r="1367" spans="1:11" x14ac:dyDescent="0.25">
      <c r="A1367" s="32" t="str">
        <f>IF(AND(TRIM(INDEX(CompletedDateValues,ROW(A1367)))&lt;&gt;"",INDEX(CompletedDateValues,ROW(A1367))&gt;0),INDEX(CompletedDateValues,ROW(A1367)),"")</f>
        <v/>
      </c>
      <c r="B1367" s="32" t="str">
        <f>IF(AND(TRIM(INDEX(StartDateValues,ROW(A1367)))&lt;&gt;"",INDEX(StartDateValues,ROW(A1367))&gt;0),INDEX(StartDateValues,ROW(A1367)),"")</f>
        <v/>
      </c>
      <c r="C1367" s="22" t="str">
        <f t="shared" si="106"/>
        <v/>
      </c>
      <c r="D1367" s="3" t="str">
        <f t="shared" si="107"/>
        <v/>
      </c>
      <c r="E1367" s="3" t="str">
        <f t="shared" si="108"/>
        <v/>
      </c>
      <c r="F1367" s="3" t="str">
        <f t="shared" si="109"/>
        <v/>
      </c>
      <c r="G1367" s="3" t="str">
        <f>IF(A1367="","",IF(HOUR(A1367)&lt;StartHour,StartHour,IF(HOUR(A1367)&gt;FinishHour,FinishHour,HOUR(A1367))))</f>
        <v/>
      </c>
      <c r="H1367" s="3" t="str">
        <f t="shared" si="110"/>
        <v/>
      </c>
      <c r="I1367" s="33" t="e">
        <f>IF(OR(A1367="",B1367=""),NA(),MAX(0,IF(A1367-B1367=0,SameDayCycleTimeSettingValue,(A1367-B1367) *24)))</f>
        <v>#N/A</v>
      </c>
      <c r="J1367" s="33" t="e">
        <f>IF(OR(A1367="",B1367=""),NA(),MAX(0,IF(A1367-B1367=0,SameDayCycleTimeSettingValue,((A1367-B1367) *24)-(INT((A1367-B1367)) * (24-(FinishHour-StartHour))))))</f>
        <v>#N/A</v>
      </c>
      <c r="K1367" s="3" t="e">
        <f ca="1">IF(OR(A1367&lt;&gt;"",B1367=""),NA(),MAX(0,IF(_xlfn.DAYS(NOW(),B1367)=0,SameDayCycleTimeSettingValue,_xlfn.DAYS(NOW(),B1367))))</f>
        <v>#N/A</v>
      </c>
    </row>
    <row r="1368" spans="1:11" x14ac:dyDescent="0.25">
      <c r="A1368" s="32" t="str">
        <f>IF(AND(TRIM(INDEX(CompletedDateValues,ROW(A1368)))&lt;&gt;"",INDEX(CompletedDateValues,ROW(A1368))&gt;0),INDEX(CompletedDateValues,ROW(A1368)),"")</f>
        <v/>
      </c>
      <c r="B1368" s="32" t="str">
        <f>IF(AND(TRIM(INDEX(StartDateValues,ROW(A1368)))&lt;&gt;"",INDEX(StartDateValues,ROW(A1368))&gt;0),INDEX(StartDateValues,ROW(A1368)),"")</f>
        <v/>
      </c>
      <c r="C1368" s="22" t="str">
        <f t="shared" si="106"/>
        <v/>
      </c>
      <c r="D1368" s="3" t="str">
        <f t="shared" si="107"/>
        <v/>
      </c>
      <c r="E1368" s="3" t="str">
        <f t="shared" si="108"/>
        <v/>
      </c>
      <c r="F1368" s="3" t="str">
        <f t="shared" si="109"/>
        <v/>
      </c>
      <c r="G1368" s="3" t="str">
        <f>IF(A1368="","",IF(HOUR(A1368)&lt;StartHour,StartHour,IF(HOUR(A1368)&gt;FinishHour,FinishHour,HOUR(A1368))))</f>
        <v/>
      </c>
      <c r="H1368" s="3" t="str">
        <f t="shared" si="110"/>
        <v/>
      </c>
      <c r="I1368" s="33" t="e">
        <f>IF(OR(A1368="",B1368=""),NA(),MAX(0,IF(A1368-B1368=0,SameDayCycleTimeSettingValue,(A1368-B1368) *24)))</f>
        <v>#N/A</v>
      </c>
      <c r="J1368" s="33" t="e">
        <f>IF(OR(A1368="",B1368=""),NA(),MAX(0,IF(A1368-B1368=0,SameDayCycleTimeSettingValue,((A1368-B1368) *24)-(INT((A1368-B1368)) * (24-(FinishHour-StartHour))))))</f>
        <v>#N/A</v>
      </c>
      <c r="K1368" s="3" t="e">
        <f ca="1">IF(OR(A1368&lt;&gt;"",B1368=""),NA(),MAX(0,IF(_xlfn.DAYS(NOW(),B1368)=0,SameDayCycleTimeSettingValue,_xlfn.DAYS(NOW(),B1368))))</f>
        <v>#N/A</v>
      </c>
    </row>
    <row r="1369" spans="1:11" x14ac:dyDescent="0.25">
      <c r="A1369" s="32" t="str">
        <f>IF(AND(TRIM(INDEX(CompletedDateValues,ROW(A1369)))&lt;&gt;"",INDEX(CompletedDateValues,ROW(A1369))&gt;0),INDEX(CompletedDateValues,ROW(A1369)),"")</f>
        <v/>
      </c>
      <c r="B1369" s="32" t="str">
        <f>IF(AND(TRIM(INDEX(StartDateValues,ROW(A1369)))&lt;&gt;"",INDEX(StartDateValues,ROW(A1369))&gt;0),INDEX(StartDateValues,ROW(A1369)),"")</f>
        <v/>
      </c>
      <c r="C1369" s="22" t="str">
        <f t="shared" si="106"/>
        <v/>
      </c>
      <c r="D1369" s="3" t="str">
        <f t="shared" si="107"/>
        <v/>
      </c>
      <c r="E1369" s="3" t="str">
        <f t="shared" si="108"/>
        <v/>
      </c>
      <c r="F1369" s="3" t="str">
        <f t="shared" si="109"/>
        <v/>
      </c>
      <c r="G1369" s="3" t="str">
        <f>IF(A1369="","",IF(HOUR(A1369)&lt;StartHour,StartHour,IF(HOUR(A1369)&gt;FinishHour,FinishHour,HOUR(A1369))))</f>
        <v/>
      </c>
      <c r="H1369" s="3" t="str">
        <f t="shared" si="110"/>
        <v/>
      </c>
      <c r="I1369" s="33" t="e">
        <f>IF(OR(A1369="",B1369=""),NA(),MAX(0,IF(A1369-B1369=0,SameDayCycleTimeSettingValue,(A1369-B1369) *24)))</f>
        <v>#N/A</v>
      </c>
      <c r="J1369" s="33" t="e">
        <f>IF(OR(A1369="",B1369=""),NA(),MAX(0,IF(A1369-B1369=0,SameDayCycleTimeSettingValue,((A1369-B1369) *24)-(INT((A1369-B1369)) * (24-(FinishHour-StartHour))))))</f>
        <v>#N/A</v>
      </c>
      <c r="K1369" s="3" t="e">
        <f ca="1">IF(OR(A1369&lt;&gt;"",B1369=""),NA(),MAX(0,IF(_xlfn.DAYS(NOW(),B1369)=0,SameDayCycleTimeSettingValue,_xlfn.DAYS(NOW(),B1369))))</f>
        <v>#N/A</v>
      </c>
    </row>
    <row r="1370" spans="1:11" x14ac:dyDescent="0.25">
      <c r="A1370" s="32" t="str">
        <f>IF(AND(TRIM(INDEX(CompletedDateValues,ROW(A1370)))&lt;&gt;"",INDEX(CompletedDateValues,ROW(A1370))&gt;0),INDEX(CompletedDateValues,ROW(A1370)),"")</f>
        <v/>
      </c>
      <c r="B1370" s="32" t="str">
        <f>IF(AND(TRIM(INDEX(StartDateValues,ROW(A1370)))&lt;&gt;"",INDEX(StartDateValues,ROW(A1370))&gt;0),INDEX(StartDateValues,ROW(A1370)),"")</f>
        <v/>
      </c>
      <c r="C1370" s="22" t="str">
        <f t="shared" si="106"/>
        <v/>
      </c>
      <c r="D1370" s="3" t="str">
        <f t="shared" si="107"/>
        <v/>
      </c>
      <c r="E1370" s="3" t="str">
        <f t="shared" si="108"/>
        <v/>
      </c>
      <c r="F1370" s="3" t="str">
        <f t="shared" si="109"/>
        <v/>
      </c>
      <c r="G1370" s="3" t="str">
        <f>IF(A1370="","",IF(HOUR(A1370)&lt;StartHour,StartHour,IF(HOUR(A1370)&gt;FinishHour,FinishHour,HOUR(A1370))))</f>
        <v/>
      </c>
      <c r="H1370" s="3" t="str">
        <f t="shared" si="110"/>
        <v/>
      </c>
      <c r="I1370" s="33" t="e">
        <f>IF(OR(A1370="",B1370=""),NA(),MAX(0,IF(A1370-B1370=0,SameDayCycleTimeSettingValue,(A1370-B1370) *24)))</f>
        <v>#N/A</v>
      </c>
      <c r="J1370" s="33" t="e">
        <f>IF(OR(A1370="",B1370=""),NA(),MAX(0,IF(A1370-B1370=0,SameDayCycleTimeSettingValue,((A1370-B1370) *24)-(INT((A1370-B1370)) * (24-(FinishHour-StartHour))))))</f>
        <v>#N/A</v>
      </c>
      <c r="K1370" s="3" t="e">
        <f ca="1">IF(OR(A1370&lt;&gt;"",B1370=""),NA(),MAX(0,IF(_xlfn.DAYS(NOW(),B1370)=0,SameDayCycleTimeSettingValue,_xlfn.DAYS(NOW(),B1370))))</f>
        <v>#N/A</v>
      </c>
    </row>
    <row r="1371" spans="1:11" x14ac:dyDescent="0.25">
      <c r="A1371" s="32" t="str">
        <f>IF(AND(TRIM(INDEX(CompletedDateValues,ROW(A1371)))&lt;&gt;"",INDEX(CompletedDateValues,ROW(A1371))&gt;0),INDEX(CompletedDateValues,ROW(A1371)),"")</f>
        <v/>
      </c>
      <c r="B1371" s="32" t="str">
        <f>IF(AND(TRIM(INDEX(StartDateValues,ROW(A1371)))&lt;&gt;"",INDEX(StartDateValues,ROW(A1371))&gt;0),INDEX(StartDateValues,ROW(A1371)),"")</f>
        <v/>
      </c>
      <c r="C1371" s="22" t="str">
        <f t="shared" si="106"/>
        <v/>
      </c>
      <c r="D1371" s="3" t="str">
        <f t="shared" si="107"/>
        <v/>
      </c>
      <c r="E1371" s="3" t="str">
        <f t="shared" si="108"/>
        <v/>
      </c>
      <c r="F1371" s="3" t="str">
        <f t="shared" si="109"/>
        <v/>
      </c>
      <c r="G1371" s="3" t="str">
        <f>IF(A1371="","",IF(HOUR(A1371)&lt;StartHour,StartHour,IF(HOUR(A1371)&gt;FinishHour,FinishHour,HOUR(A1371))))</f>
        <v/>
      </c>
      <c r="H1371" s="3" t="str">
        <f t="shared" si="110"/>
        <v/>
      </c>
      <c r="I1371" s="33" t="e">
        <f>IF(OR(A1371="",B1371=""),NA(),MAX(0,IF(A1371-B1371=0,SameDayCycleTimeSettingValue,(A1371-B1371) *24)))</f>
        <v>#N/A</v>
      </c>
      <c r="J1371" s="33" t="e">
        <f>IF(OR(A1371="",B1371=""),NA(),MAX(0,IF(A1371-B1371=0,SameDayCycleTimeSettingValue,((A1371-B1371) *24)-(INT((A1371-B1371)) * (24-(FinishHour-StartHour))))))</f>
        <v>#N/A</v>
      </c>
      <c r="K1371" s="3" t="e">
        <f ca="1">IF(OR(A1371&lt;&gt;"",B1371=""),NA(),MAX(0,IF(_xlfn.DAYS(NOW(),B1371)=0,SameDayCycleTimeSettingValue,_xlfn.DAYS(NOW(),B1371))))</f>
        <v>#N/A</v>
      </c>
    </row>
    <row r="1372" spans="1:11" x14ac:dyDescent="0.25">
      <c r="A1372" s="32" t="str">
        <f>IF(AND(TRIM(INDEX(CompletedDateValues,ROW(A1372)))&lt;&gt;"",INDEX(CompletedDateValues,ROW(A1372))&gt;0),INDEX(CompletedDateValues,ROW(A1372)),"")</f>
        <v/>
      </c>
      <c r="B1372" s="32" t="str">
        <f>IF(AND(TRIM(INDEX(StartDateValues,ROW(A1372)))&lt;&gt;"",INDEX(StartDateValues,ROW(A1372))&gt;0),INDEX(StartDateValues,ROW(A1372)),"")</f>
        <v/>
      </c>
      <c r="C1372" s="22" t="str">
        <f t="shared" si="106"/>
        <v/>
      </c>
      <c r="D1372" s="3" t="str">
        <f t="shared" si="107"/>
        <v/>
      </c>
      <c r="E1372" s="3" t="str">
        <f t="shared" si="108"/>
        <v/>
      </c>
      <c r="F1372" s="3" t="str">
        <f t="shared" si="109"/>
        <v/>
      </c>
      <c r="G1372" s="3" t="str">
        <f>IF(A1372="","",IF(HOUR(A1372)&lt;StartHour,StartHour,IF(HOUR(A1372)&gt;FinishHour,FinishHour,HOUR(A1372))))</f>
        <v/>
      </c>
      <c r="H1372" s="3" t="str">
        <f t="shared" si="110"/>
        <v/>
      </c>
      <c r="I1372" s="33" t="e">
        <f>IF(OR(A1372="",B1372=""),NA(),MAX(0,IF(A1372-B1372=0,SameDayCycleTimeSettingValue,(A1372-B1372) *24)))</f>
        <v>#N/A</v>
      </c>
      <c r="J1372" s="33" t="e">
        <f>IF(OR(A1372="",B1372=""),NA(),MAX(0,IF(A1372-B1372=0,SameDayCycleTimeSettingValue,((A1372-B1372) *24)-(INT((A1372-B1372)) * (24-(FinishHour-StartHour))))))</f>
        <v>#N/A</v>
      </c>
      <c r="K1372" s="3" t="e">
        <f ca="1">IF(OR(A1372&lt;&gt;"",B1372=""),NA(),MAX(0,IF(_xlfn.DAYS(NOW(),B1372)=0,SameDayCycleTimeSettingValue,_xlfn.DAYS(NOW(),B1372))))</f>
        <v>#N/A</v>
      </c>
    </row>
    <row r="1373" spans="1:11" x14ac:dyDescent="0.25">
      <c r="A1373" s="32" t="str">
        <f>IF(AND(TRIM(INDEX(CompletedDateValues,ROW(A1373)))&lt;&gt;"",INDEX(CompletedDateValues,ROW(A1373))&gt;0),INDEX(CompletedDateValues,ROW(A1373)),"")</f>
        <v/>
      </c>
      <c r="B1373" s="32" t="str">
        <f>IF(AND(TRIM(INDEX(StartDateValues,ROW(A1373)))&lt;&gt;"",INDEX(StartDateValues,ROW(A1373))&gt;0),INDEX(StartDateValues,ROW(A1373)),"")</f>
        <v/>
      </c>
      <c r="C1373" s="22" t="str">
        <f t="shared" si="106"/>
        <v/>
      </c>
      <c r="D1373" s="3" t="str">
        <f t="shared" si="107"/>
        <v/>
      </c>
      <c r="E1373" s="3" t="str">
        <f t="shared" si="108"/>
        <v/>
      </c>
      <c r="F1373" s="3" t="str">
        <f t="shared" si="109"/>
        <v/>
      </c>
      <c r="G1373" s="3" t="str">
        <f>IF(A1373="","",IF(HOUR(A1373)&lt;StartHour,StartHour,IF(HOUR(A1373)&gt;FinishHour,FinishHour,HOUR(A1373))))</f>
        <v/>
      </c>
      <c r="H1373" s="3" t="str">
        <f t="shared" si="110"/>
        <v/>
      </c>
      <c r="I1373" s="33" t="e">
        <f>IF(OR(A1373="",B1373=""),NA(),MAX(0,IF(A1373-B1373=0,SameDayCycleTimeSettingValue,(A1373-B1373) *24)))</f>
        <v>#N/A</v>
      </c>
      <c r="J1373" s="33" t="e">
        <f>IF(OR(A1373="",B1373=""),NA(),MAX(0,IF(A1373-B1373=0,SameDayCycleTimeSettingValue,((A1373-B1373) *24)-(INT((A1373-B1373)) * (24-(FinishHour-StartHour))))))</f>
        <v>#N/A</v>
      </c>
      <c r="K1373" s="3" t="e">
        <f ca="1">IF(OR(A1373&lt;&gt;"",B1373=""),NA(),MAX(0,IF(_xlfn.DAYS(NOW(),B1373)=0,SameDayCycleTimeSettingValue,_xlfn.DAYS(NOW(),B1373))))</f>
        <v>#N/A</v>
      </c>
    </row>
    <row r="1374" spans="1:11" x14ac:dyDescent="0.25">
      <c r="A1374" s="32" t="str">
        <f>IF(AND(TRIM(INDEX(CompletedDateValues,ROW(A1374)))&lt;&gt;"",INDEX(CompletedDateValues,ROW(A1374))&gt;0),INDEX(CompletedDateValues,ROW(A1374)),"")</f>
        <v/>
      </c>
      <c r="B1374" s="32" t="str">
        <f>IF(AND(TRIM(INDEX(StartDateValues,ROW(A1374)))&lt;&gt;"",INDEX(StartDateValues,ROW(A1374))&gt;0),INDEX(StartDateValues,ROW(A1374)),"")</f>
        <v/>
      </c>
      <c r="C1374" s="22" t="str">
        <f t="shared" si="106"/>
        <v/>
      </c>
      <c r="D1374" s="3" t="str">
        <f t="shared" si="107"/>
        <v/>
      </c>
      <c r="E1374" s="3" t="str">
        <f t="shared" si="108"/>
        <v/>
      </c>
      <c r="F1374" s="3" t="str">
        <f t="shared" si="109"/>
        <v/>
      </c>
      <c r="G1374" s="3" t="str">
        <f>IF(A1374="","",IF(HOUR(A1374)&lt;StartHour,StartHour,IF(HOUR(A1374)&gt;FinishHour,FinishHour,HOUR(A1374))))</f>
        <v/>
      </c>
      <c r="H1374" s="3" t="str">
        <f t="shared" si="110"/>
        <v/>
      </c>
      <c r="I1374" s="33" t="e">
        <f>IF(OR(A1374="",B1374=""),NA(),MAX(0,IF(A1374-B1374=0,SameDayCycleTimeSettingValue,(A1374-B1374) *24)))</f>
        <v>#N/A</v>
      </c>
      <c r="J1374" s="33" t="e">
        <f>IF(OR(A1374="",B1374=""),NA(),MAX(0,IF(A1374-B1374=0,SameDayCycleTimeSettingValue,((A1374-B1374) *24)-(INT((A1374-B1374)) * (24-(FinishHour-StartHour))))))</f>
        <v>#N/A</v>
      </c>
      <c r="K1374" s="3" t="e">
        <f ca="1">IF(OR(A1374&lt;&gt;"",B1374=""),NA(),MAX(0,IF(_xlfn.DAYS(NOW(),B1374)=0,SameDayCycleTimeSettingValue,_xlfn.DAYS(NOW(),B1374))))</f>
        <v>#N/A</v>
      </c>
    </row>
    <row r="1375" spans="1:11" x14ac:dyDescent="0.25">
      <c r="A1375" s="32" t="str">
        <f>IF(AND(TRIM(INDEX(CompletedDateValues,ROW(A1375)))&lt;&gt;"",INDEX(CompletedDateValues,ROW(A1375))&gt;0),INDEX(CompletedDateValues,ROW(A1375)),"")</f>
        <v/>
      </c>
      <c r="B1375" s="32" t="str">
        <f>IF(AND(TRIM(INDEX(StartDateValues,ROW(A1375)))&lt;&gt;"",INDEX(StartDateValues,ROW(A1375))&gt;0),INDEX(StartDateValues,ROW(A1375)),"")</f>
        <v/>
      </c>
      <c r="C1375" s="22" t="str">
        <f t="shared" si="106"/>
        <v/>
      </c>
      <c r="D1375" s="3" t="str">
        <f t="shared" si="107"/>
        <v/>
      </c>
      <c r="E1375" s="3" t="str">
        <f t="shared" si="108"/>
        <v/>
      </c>
      <c r="F1375" s="3" t="str">
        <f t="shared" si="109"/>
        <v/>
      </c>
      <c r="G1375" s="3" t="str">
        <f>IF(A1375="","",IF(HOUR(A1375)&lt;StartHour,StartHour,IF(HOUR(A1375)&gt;FinishHour,FinishHour,HOUR(A1375))))</f>
        <v/>
      </c>
      <c r="H1375" s="3" t="str">
        <f t="shared" si="110"/>
        <v/>
      </c>
      <c r="I1375" s="33" t="e">
        <f>IF(OR(A1375="",B1375=""),NA(),MAX(0,IF(A1375-B1375=0,SameDayCycleTimeSettingValue,(A1375-B1375) *24)))</f>
        <v>#N/A</v>
      </c>
      <c r="J1375" s="33" t="e">
        <f>IF(OR(A1375="",B1375=""),NA(),MAX(0,IF(A1375-B1375=0,SameDayCycleTimeSettingValue,((A1375-B1375) *24)-(INT((A1375-B1375)) * (24-(FinishHour-StartHour))))))</f>
        <v>#N/A</v>
      </c>
      <c r="K1375" s="3" t="e">
        <f ca="1">IF(OR(A1375&lt;&gt;"",B1375=""),NA(),MAX(0,IF(_xlfn.DAYS(NOW(),B1375)=0,SameDayCycleTimeSettingValue,_xlfn.DAYS(NOW(),B1375))))</f>
        <v>#N/A</v>
      </c>
    </row>
    <row r="1376" spans="1:11" x14ac:dyDescent="0.25">
      <c r="A1376" s="32" t="str">
        <f>IF(AND(TRIM(INDEX(CompletedDateValues,ROW(A1376)))&lt;&gt;"",INDEX(CompletedDateValues,ROW(A1376))&gt;0),INDEX(CompletedDateValues,ROW(A1376)),"")</f>
        <v/>
      </c>
      <c r="B1376" s="32" t="str">
        <f>IF(AND(TRIM(INDEX(StartDateValues,ROW(A1376)))&lt;&gt;"",INDEX(StartDateValues,ROW(A1376))&gt;0),INDEX(StartDateValues,ROW(A1376)),"")</f>
        <v/>
      </c>
      <c r="C1376" s="22" t="str">
        <f t="shared" si="106"/>
        <v/>
      </c>
      <c r="D1376" s="3" t="str">
        <f t="shared" si="107"/>
        <v/>
      </c>
      <c r="E1376" s="3" t="str">
        <f t="shared" si="108"/>
        <v/>
      </c>
      <c r="F1376" s="3" t="str">
        <f t="shared" si="109"/>
        <v/>
      </c>
      <c r="G1376" s="3" t="str">
        <f>IF(A1376="","",IF(HOUR(A1376)&lt;StartHour,StartHour,IF(HOUR(A1376)&gt;FinishHour,FinishHour,HOUR(A1376))))</f>
        <v/>
      </c>
      <c r="H1376" s="3" t="str">
        <f t="shared" si="110"/>
        <v/>
      </c>
      <c r="I1376" s="33" t="e">
        <f>IF(OR(A1376="",B1376=""),NA(),MAX(0,IF(A1376-B1376=0,SameDayCycleTimeSettingValue,(A1376-B1376) *24)))</f>
        <v>#N/A</v>
      </c>
      <c r="J1376" s="33" t="e">
        <f>IF(OR(A1376="",B1376=""),NA(),MAX(0,IF(A1376-B1376=0,SameDayCycleTimeSettingValue,((A1376-B1376) *24)-(INT((A1376-B1376)) * (24-(FinishHour-StartHour))))))</f>
        <v>#N/A</v>
      </c>
      <c r="K1376" s="3" t="e">
        <f ca="1">IF(OR(A1376&lt;&gt;"",B1376=""),NA(),MAX(0,IF(_xlfn.DAYS(NOW(),B1376)=0,SameDayCycleTimeSettingValue,_xlfn.DAYS(NOW(),B1376))))</f>
        <v>#N/A</v>
      </c>
    </row>
    <row r="1377" spans="1:11" x14ac:dyDescent="0.25">
      <c r="A1377" s="32" t="str">
        <f>IF(AND(TRIM(INDEX(CompletedDateValues,ROW(A1377)))&lt;&gt;"",INDEX(CompletedDateValues,ROW(A1377))&gt;0),INDEX(CompletedDateValues,ROW(A1377)),"")</f>
        <v/>
      </c>
      <c r="B1377" s="32" t="str">
        <f>IF(AND(TRIM(INDEX(StartDateValues,ROW(A1377)))&lt;&gt;"",INDEX(StartDateValues,ROW(A1377))&gt;0),INDEX(StartDateValues,ROW(A1377)),"")</f>
        <v/>
      </c>
      <c r="C1377" s="22" t="str">
        <f t="shared" si="106"/>
        <v/>
      </c>
      <c r="D1377" s="3" t="str">
        <f t="shared" si="107"/>
        <v/>
      </c>
      <c r="E1377" s="3" t="str">
        <f t="shared" si="108"/>
        <v/>
      </c>
      <c r="F1377" s="3" t="str">
        <f t="shared" si="109"/>
        <v/>
      </c>
      <c r="G1377" s="3" t="str">
        <f>IF(A1377="","",IF(HOUR(A1377)&lt;StartHour,StartHour,IF(HOUR(A1377)&gt;FinishHour,FinishHour,HOUR(A1377))))</f>
        <v/>
      </c>
      <c r="H1377" s="3" t="str">
        <f t="shared" si="110"/>
        <v/>
      </c>
      <c r="I1377" s="33" t="e">
        <f>IF(OR(A1377="",B1377=""),NA(),MAX(0,IF(A1377-B1377=0,SameDayCycleTimeSettingValue,(A1377-B1377) *24)))</f>
        <v>#N/A</v>
      </c>
      <c r="J1377" s="33" t="e">
        <f>IF(OR(A1377="",B1377=""),NA(),MAX(0,IF(A1377-B1377=0,SameDayCycleTimeSettingValue,((A1377-B1377) *24)-(INT((A1377-B1377)) * (24-(FinishHour-StartHour))))))</f>
        <v>#N/A</v>
      </c>
      <c r="K1377" s="3" t="e">
        <f ca="1">IF(OR(A1377&lt;&gt;"",B1377=""),NA(),MAX(0,IF(_xlfn.DAYS(NOW(),B1377)=0,SameDayCycleTimeSettingValue,_xlfn.DAYS(NOW(),B1377))))</f>
        <v>#N/A</v>
      </c>
    </row>
    <row r="1378" spans="1:11" x14ac:dyDescent="0.25">
      <c r="A1378" s="32" t="str">
        <f>IF(AND(TRIM(INDEX(CompletedDateValues,ROW(A1378)))&lt;&gt;"",INDEX(CompletedDateValues,ROW(A1378))&gt;0),INDEX(CompletedDateValues,ROW(A1378)),"")</f>
        <v/>
      </c>
      <c r="B1378" s="32" t="str">
        <f>IF(AND(TRIM(INDEX(StartDateValues,ROW(A1378)))&lt;&gt;"",INDEX(StartDateValues,ROW(A1378))&gt;0),INDEX(StartDateValues,ROW(A1378)),"")</f>
        <v/>
      </c>
      <c r="C1378" s="22" t="str">
        <f t="shared" si="106"/>
        <v/>
      </c>
      <c r="D1378" s="3" t="str">
        <f t="shared" si="107"/>
        <v/>
      </c>
      <c r="E1378" s="3" t="str">
        <f t="shared" si="108"/>
        <v/>
      </c>
      <c r="F1378" s="3" t="str">
        <f t="shared" si="109"/>
        <v/>
      </c>
      <c r="G1378" s="3" t="str">
        <f>IF(A1378="","",IF(HOUR(A1378)&lt;StartHour,StartHour,IF(HOUR(A1378)&gt;FinishHour,FinishHour,HOUR(A1378))))</f>
        <v/>
      </c>
      <c r="H1378" s="3" t="str">
        <f t="shared" si="110"/>
        <v/>
      </c>
      <c r="I1378" s="33" t="e">
        <f>IF(OR(A1378="",B1378=""),NA(),MAX(0,IF(A1378-B1378=0,SameDayCycleTimeSettingValue,(A1378-B1378) *24)))</f>
        <v>#N/A</v>
      </c>
      <c r="J1378" s="33" t="e">
        <f>IF(OR(A1378="",B1378=""),NA(),MAX(0,IF(A1378-B1378=0,SameDayCycleTimeSettingValue,((A1378-B1378) *24)-(INT((A1378-B1378)) * (24-(FinishHour-StartHour))))))</f>
        <v>#N/A</v>
      </c>
      <c r="K1378" s="3" t="e">
        <f ca="1">IF(OR(A1378&lt;&gt;"",B1378=""),NA(),MAX(0,IF(_xlfn.DAYS(NOW(),B1378)=0,SameDayCycleTimeSettingValue,_xlfn.DAYS(NOW(),B1378))))</f>
        <v>#N/A</v>
      </c>
    </row>
    <row r="1379" spans="1:11" x14ac:dyDescent="0.25">
      <c r="A1379" s="32" t="str">
        <f>IF(AND(TRIM(INDEX(CompletedDateValues,ROW(A1379)))&lt;&gt;"",INDEX(CompletedDateValues,ROW(A1379))&gt;0),INDEX(CompletedDateValues,ROW(A1379)),"")</f>
        <v/>
      </c>
      <c r="B1379" s="32" t="str">
        <f>IF(AND(TRIM(INDEX(StartDateValues,ROW(A1379)))&lt;&gt;"",INDEX(StartDateValues,ROW(A1379))&gt;0),INDEX(StartDateValues,ROW(A1379)),"")</f>
        <v/>
      </c>
      <c r="C1379" s="22" t="str">
        <f t="shared" si="106"/>
        <v/>
      </c>
      <c r="D1379" s="3" t="str">
        <f t="shared" si="107"/>
        <v/>
      </c>
      <c r="E1379" s="3" t="str">
        <f t="shared" si="108"/>
        <v/>
      </c>
      <c r="F1379" s="3" t="str">
        <f t="shared" si="109"/>
        <v/>
      </c>
      <c r="G1379" s="3" t="str">
        <f>IF(A1379="","",IF(HOUR(A1379)&lt;StartHour,StartHour,IF(HOUR(A1379)&gt;FinishHour,FinishHour,HOUR(A1379))))</f>
        <v/>
      </c>
      <c r="H1379" s="3" t="str">
        <f t="shared" si="110"/>
        <v/>
      </c>
      <c r="I1379" s="33" t="e">
        <f>IF(OR(A1379="",B1379=""),NA(),MAX(0,IF(A1379-B1379=0,SameDayCycleTimeSettingValue,(A1379-B1379) *24)))</f>
        <v>#N/A</v>
      </c>
      <c r="J1379" s="33" t="e">
        <f>IF(OR(A1379="",B1379=""),NA(),MAX(0,IF(A1379-B1379=0,SameDayCycleTimeSettingValue,((A1379-B1379) *24)-(INT((A1379-B1379)) * (24-(FinishHour-StartHour))))))</f>
        <v>#N/A</v>
      </c>
      <c r="K1379" s="3" t="e">
        <f ca="1">IF(OR(A1379&lt;&gt;"",B1379=""),NA(),MAX(0,IF(_xlfn.DAYS(NOW(),B1379)=0,SameDayCycleTimeSettingValue,_xlfn.DAYS(NOW(),B1379))))</f>
        <v>#N/A</v>
      </c>
    </row>
    <row r="1380" spans="1:11" x14ac:dyDescent="0.25">
      <c r="A1380" s="32" t="str">
        <f>IF(AND(TRIM(INDEX(CompletedDateValues,ROW(A1380)))&lt;&gt;"",INDEX(CompletedDateValues,ROW(A1380))&gt;0),INDEX(CompletedDateValues,ROW(A1380)),"")</f>
        <v/>
      </c>
      <c r="B1380" s="32" t="str">
        <f>IF(AND(TRIM(INDEX(StartDateValues,ROW(A1380)))&lt;&gt;"",INDEX(StartDateValues,ROW(A1380))&gt;0),INDEX(StartDateValues,ROW(A1380)),"")</f>
        <v/>
      </c>
      <c r="C1380" s="22" t="str">
        <f t="shared" si="106"/>
        <v/>
      </c>
      <c r="D1380" s="3" t="str">
        <f t="shared" si="107"/>
        <v/>
      </c>
      <c r="E1380" s="3" t="str">
        <f t="shared" si="108"/>
        <v/>
      </c>
      <c r="F1380" s="3" t="str">
        <f t="shared" si="109"/>
        <v/>
      </c>
      <c r="G1380" s="3" t="str">
        <f>IF(A1380="","",IF(HOUR(A1380)&lt;StartHour,StartHour,IF(HOUR(A1380)&gt;FinishHour,FinishHour,HOUR(A1380))))</f>
        <v/>
      </c>
      <c r="H1380" s="3" t="str">
        <f t="shared" si="110"/>
        <v/>
      </c>
      <c r="I1380" s="33" t="e">
        <f>IF(OR(A1380="",B1380=""),NA(),MAX(0,IF(A1380-B1380=0,SameDayCycleTimeSettingValue,(A1380-B1380) *24)))</f>
        <v>#N/A</v>
      </c>
      <c r="J1380" s="33" t="e">
        <f>IF(OR(A1380="",B1380=""),NA(),MAX(0,IF(A1380-B1380=0,SameDayCycleTimeSettingValue,((A1380-B1380) *24)-(INT((A1380-B1380)) * (24-(FinishHour-StartHour))))))</f>
        <v>#N/A</v>
      </c>
      <c r="K1380" s="3" t="e">
        <f ca="1">IF(OR(A1380&lt;&gt;"",B1380=""),NA(),MAX(0,IF(_xlfn.DAYS(NOW(),B1380)=0,SameDayCycleTimeSettingValue,_xlfn.DAYS(NOW(),B1380))))</f>
        <v>#N/A</v>
      </c>
    </row>
    <row r="1381" spans="1:11" x14ac:dyDescent="0.25">
      <c r="A1381" s="32" t="str">
        <f>IF(AND(TRIM(INDEX(CompletedDateValues,ROW(A1381)))&lt;&gt;"",INDEX(CompletedDateValues,ROW(A1381))&gt;0),INDEX(CompletedDateValues,ROW(A1381)),"")</f>
        <v/>
      </c>
      <c r="B1381" s="32" t="str">
        <f>IF(AND(TRIM(INDEX(StartDateValues,ROW(A1381)))&lt;&gt;"",INDEX(StartDateValues,ROW(A1381))&gt;0),INDEX(StartDateValues,ROW(A1381)),"")</f>
        <v/>
      </c>
      <c r="C1381" s="22" t="str">
        <f t="shared" si="106"/>
        <v/>
      </c>
      <c r="D1381" s="3" t="str">
        <f t="shared" si="107"/>
        <v/>
      </c>
      <c r="E1381" s="3" t="str">
        <f t="shared" si="108"/>
        <v/>
      </c>
      <c r="F1381" s="3" t="str">
        <f t="shared" si="109"/>
        <v/>
      </c>
      <c r="G1381" s="3" t="str">
        <f>IF(A1381="","",IF(HOUR(A1381)&lt;StartHour,StartHour,IF(HOUR(A1381)&gt;FinishHour,FinishHour,HOUR(A1381))))</f>
        <v/>
      </c>
      <c r="H1381" s="3" t="str">
        <f t="shared" si="110"/>
        <v/>
      </c>
      <c r="I1381" s="33" t="e">
        <f>IF(OR(A1381="",B1381=""),NA(),MAX(0,IF(A1381-B1381=0,SameDayCycleTimeSettingValue,(A1381-B1381) *24)))</f>
        <v>#N/A</v>
      </c>
      <c r="J1381" s="33" t="e">
        <f>IF(OR(A1381="",B1381=""),NA(),MAX(0,IF(A1381-B1381=0,SameDayCycleTimeSettingValue,((A1381-B1381) *24)-(INT((A1381-B1381)) * (24-(FinishHour-StartHour))))))</f>
        <v>#N/A</v>
      </c>
      <c r="K1381" s="3" t="e">
        <f ca="1">IF(OR(A1381&lt;&gt;"",B1381=""),NA(),MAX(0,IF(_xlfn.DAYS(NOW(),B1381)=0,SameDayCycleTimeSettingValue,_xlfn.DAYS(NOW(),B1381))))</f>
        <v>#N/A</v>
      </c>
    </row>
    <row r="1382" spans="1:11" x14ac:dyDescent="0.25">
      <c r="A1382" s="32" t="str">
        <f>IF(AND(TRIM(INDEX(CompletedDateValues,ROW(A1382)))&lt;&gt;"",INDEX(CompletedDateValues,ROW(A1382))&gt;0),INDEX(CompletedDateValues,ROW(A1382)),"")</f>
        <v/>
      </c>
      <c r="B1382" s="32" t="str">
        <f>IF(AND(TRIM(INDEX(StartDateValues,ROW(A1382)))&lt;&gt;"",INDEX(StartDateValues,ROW(A1382))&gt;0),INDEX(StartDateValues,ROW(A1382)),"")</f>
        <v/>
      </c>
      <c r="C1382" s="22" t="str">
        <f t="shared" si="106"/>
        <v/>
      </c>
      <c r="D1382" s="3" t="str">
        <f t="shared" si="107"/>
        <v/>
      </c>
      <c r="E1382" s="3" t="str">
        <f t="shared" si="108"/>
        <v/>
      </c>
      <c r="F1382" s="3" t="str">
        <f t="shared" si="109"/>
        <v/>
      </c>
      <c r="G1382" s="3" t="str">
        <f>IF(A1382="","",IF(HOUR(A1382)&lt;StartHour,StartHour,IF(HOUR(A1382)&gt;FinishHour,FinishHour,HOUR(A1382))))</f>
        <v/>
      </c>
      <c r="H1382" s="3" t="str">
        <f t="shared" si="110"/>
        <v/>
      </c>
      <c r="I1382" s="33" t="e">
        <f>IF(OR(A1382="",B1382=""),NA(),MAX(0,IF(A1382-B1382=0,SameDayCycleTimeSettingValue,(A1382-B1382) *24)))</f>
        <v>#N/A</v>
      </c>
      <c r="J1382" s="33" t="e">
        <f>IF(OR(A1382="",B1382=""),NA(),MAX(0,IF(A1382-B1382=0,SameDayCycleTimeSettingValue,((A1382-B1382) *24)-(INT((A1382-B1382)) * (24-(FinishHour-StartHour))))))</f>
        <v>#N/A</v>
      </c>
      <c r="K1382" s="3" t="e">
        <f ca="1">IF(OR(A1382&lt;&gt;"",B1382=""),NA(),MAX(0,IF(_xlfn.DAYS(NOW(),B1382)=0,SameDayCycleTimeSettingValue,_xlfn.DAYS(NOW(),B1382))))</f>
        <v>#N/A</v>
      </c>
    </row>
    <row r="1383" spans="1:11" x14ac:dyDescent="0.25">
      <c r="A1383" s="32" t="str">
        <f>IF(AND(TRIM(INDEX(CompletedDateValues,ROW(A1383)))&lt;&gt;"",INDEX(CompletedDateValues,ROW(A1383))&gt;0),INDEX(CompletedDateValues,ROW(A1383)),"")</f>
        <v/>
      </c>
      <c r="B1383" s="32" t="str">
        <f>IF(AND(TRIM(INDEX(StartDateValues,ROW(A1383)))&lt;&gt;"",INDEX(StartDateValues,ROW(A1383))&gt;0),INDEX(StartDateValues,ROW(A1383)),"")</f>
        <v/>
      </c>
      <c r="C1383" s="22" t="str">
        <f t="shared" si="106"/>
        <v/>
      </c>
      <c r="D1383" s="3" t="str">
        <f t="shared" si="107"/>
        <v/>
      </c>
      <c r="E1383" s="3" t="str">
        <f t="shared" si="108"/>
        <v/>
      </c>
      <c r="F1383" s="3" t="str">
        <f t="shared" si="109"/>
        <v/>
      </c>
      <c r="G1383" s="3" t="str">
        <f>IF(A1383="","",IF(HOUR(A1383)&lt;StartHour,StartHour,IF(HOUR(A1383)&gt;FinishHour,FinishHour,HOUR(A1383))))</f>
        <v/>
      </c>
      <c r="H1383" s="3" t="str">
        <f t="shared" si="110"/>
        <v/>
      </c>
      <c r="I1383" s="33" t="e">
        <f>IF(OR(A1383="",B1383=""),NA(),MAX(0,IF(A1383-B1383=0,SameDayCycleTimeSettingValue,(A1383-B1383) *24)))</f>
        <v>#N/A</v>
      </c>
      <c r="J1383" s="33" t="e">
        <f>IF(OR(A1383="",B1383=""),NA(),MAX(0,IF(A1383-B1383=0,SameDayCycleTimeSettingValue,((A1383-B1383) *24)-(INT((A1383-B1383)) * (24-(FinishHour-StartHour))))))</f>
        <v>#N/A</v>
      </c>
      <c r="K1383" s="3" t="e">
        <f ca="1">IF(OR(A1383&lt;&gt;"",B1383=""),NA(),MAX(0,IF(_xlfn.DAYS(NOW(),B1383)=0,SameDayCycleTimeSettingValue,_xlfn.DAYS(NOW(),B1383))))</f>
        <v>#N/A</v>
      </c>
    </row>
    <row r="1384" spans="1:11" x14ac:dyDescent="0.25">
      <c r="A1384" s="32" t="str">
        <f>IF(AND(TRIM(INDEX(CompletedDateValues,ROW(A1384)))&lt;&gt;"",INDEX(CompletedDateValues,ROW(A1384))&gt;0),INDEX(CompletedDateValues,ROW(A1384)),"")</f>
        <v/>
      </c>
      <c r="B1384" s="32" t="str">
        <f>IF(AND(TRIM(INDEX(StartDateValues,ROW(A1384)))&lt;&gt;"",INDEX(StartDateValues,ROW(A1384))&gt;0),INDEX(StartDateValues,ROW(A1384)),"")</f>
        <v/>
      </c>
      <c r="C1384" s="22" t="str">
        <f t="shared" si="106"/>
        <v/>
      </c>
      <c r="D1384" s="3" t="str">
        <f t="shared" si="107"/>
        <v/>
      </c>
      <c r="E1384" s="3" t="str">
        <f t="shared" si="108"/>
        <v/>
      </c>
      <c r="F1384" s="3" t="str">
        <f t="shared" si="109"/>
        <v/>
      </c>
      <c r="G1384" s="3" t="str">
        <f>IF(A1384="","",IF(HOUR(A1384)&lt;StartHour,StartHour,IF(HOUR(A1384)&gt;FinishHour,FinishHour,HOUR(A1384))))</f>
        <v/>
      </c>
      <c r="H1384" s="3" t="str">
        <f t="shared" si="110"/>
        <v/>
      </c>
      <c r="I1384" s="33" t="e">
        <f>IF(OR(A1384="",B1384=""),NA(),MAX(0,IF(A1384-B1384=0,SameDayCycleTimeSettingValue,(A1384-B1384) *24)))</f>
        <v>#N/A</v>
      </c>
      <c r="J1384" s="33" t="e">
        <f>IF(OR(A1384="",B1384=""),NA(),MAX(0,IF(A1384-B1384=0,SameDayCycleTimeSettingValue,((A1384-B1384) *24)-(INT((A1384-B1384)) * (24-(FinishHour-StartHour))))))</f>
        <v>#N/A</v>
      </c>
      <c r="K1384" s="3" t="e">
        <f ca="1">IF(OR(A1384&lt;&gt;"",B1384=""),NA(),MAX(0,IF(_xlfn.DAYS(NOW(),B1384)=0,SameDayCycleTimeSettingValue,_xlfn.DAYS(NOW(),B1384))))</f>
        <v>#N/A</v>
      </c>
    </row>
    <row r="1385" spans="1:11" x14ac:dyDescent="0.25">
      <c r="A1385" s="32" t="str">
        <f>IF(AND(TRIM(INDEX(CompletedDateValues,ROW(A1385)))&lt;&gt;"",INDEX(CompletedDateValues,ROW(A1385))&gt;0),INDEX(CompletedDateValues,ROW(A1385)),"")</f>
        <v/>
      </c>
      <c r="B1385" s="32" t="str">
        <f>IF(AND(TRIM(INDEX(StartDateValues,ROW(A1385)))&lt;&gt;"",INDEX(StartDateValues,ROW(A1385))&gt;0),INDEX(StartDateValues,ROW(A1385)),"")</f>
        <v/>
      </c>
      <c r="C1385" s="22" t="str">
        <f t="shared" si="106"/>
        <v/>
      </c>
      <c r="D1385" s="3" t="str">
        <f t="shared" si="107"/>
        <v/>
      </c>
      <c r="E1385" s="3" t="str">
        <f t="shared" si="108"/>
        <v/>
      </c>
      <c r="F1385" s="3" t="str">
        <f t="shared" si="109"/>
        <v/>
      </c>
      <c r="G1385" s="3" t="str">
        <f>IF(A1385="","",IF(HOUR(A1385)&lt;StartHour,StartHour,IF(HOUR(A1385)&gt;FinishHour,FinishHour,HOUR(A1385))))</f>
        <v/>
      </c>
      <c r="H1385" s="3" t="str">
        <f t="shared" si="110"/>
        <v/>
      </c>
      <c r="I1385" s="33" t="e">
        <f>IF(OR(A1385="",B1385=""),NA(),MAX(0,IF(A1385-B1385=0,SameDayCycleTimeSettingValue,(A1385-B1385) *24)))</f>
        <v>#N/A</v>
      </c>
      <c r="J1385" s="33" t="e">
        <f>IF(OR(A1385="",B1385=""),NA(),MAX(0,IF(A1385-B1385=0,SameDayCycleTimeSettingValue,((A1385-B1385) *24)-(INT((A1385-B1385)) * (24-(FinishHour-StartHour))))))</f>
        <v>#N/A</v>
      </c>
      <c r="K1385" s="3" t="e">
        <f ca="1">IF(OR(A1385&lt;&gt;"",B1385=""),NA(),MAX(0,IF(_xlfn.DAYS(NOW(),B1385)=0,SameDayCycleTimeSettingValue,_xlfn.DAYS(NOW(),B1385))))</f>
        <v>#N/A</v>
      </c>
    </row>
    <row r="1386" spans="1:11" x14ac:dyDescent="0.25">
      <c r="A1386" s="32" t="str">
        <f>IF(AND(TRIM(INDEX(CompletedDateValues,ROW(A1386)))&lt;&gt;"",INDEX(CompletedDateValues,ROW(A1386))&gt;0),INDEX(CompletedDateValues,ROW(A1386)),"")</f>
        <v/>
      </c>
      <c r="B1386" s="32" t="str">
        <f>IF(AND(TRIM(INDEX(StartDateValues,ROW(A1386)))&lt;&gt;"",INDEX(StartDateValues,ROW(A1386))&gt;0),INDEX(StartDateValues,ROW(A1386)),"")</f>
        <v/>
      </c>
      <c r="C1386" s="22" t="str">
        <f t="shared" si="106"/>
        <v/>
      </c>
      <c r="D1386" s="3" t="str">
        <f t="shared" si="107"/>
        <v/>
      </c>
      <c r="E1386" s="3" t="str">
        <f t="shared" si="108"/>
        <v/>
      </c>
      <c r="F1386" s="3" t="str">
        <f t="shared" si="109"/>
        <v/>
      </c>
      <c r="G1386" s="3" t="str">
        <f>IF(A1386="","",IF(HOUR(A1386)&lt;StartHour,StartHour,IF(HOUR(A1386)&gt;FinishHour,FinishHour,HOUR(A1386))))</f>
        <v/>
      </c>
      <c r="H1386" s="3" t="str">
        <f t="shared" si="110"/>
        <v/>
      </c>
      <c r="I1386" s="33" t="e">
        <f>IF(OR(A1386="",B1386=""),NA(),MAX(0,IF(A1386-B1386=0,SameDayCycleTimeSettingValue,(A1386-B1386) *24)))</f>
        <v>#N/A</v>
      </c>
      <c r="J1386" s="33" t="e">
        <f>IF(OR(A1386="",B1386=""),NA(),MAX(0,IF(A1386-B1386=0,SameDayCycleTimeSettingValue,((A1386-B1386) *24)-(INT((A1386-B1386)) * (24-(FinishHour-StartHour))))))</f>
        <v>#N/A</v>
      </c>
      <c r="K1386" s="3" t="e">
        <f ca="1">IF(OR(A1386&lt;&gt;"",B1386=""),NA(),MAX(0,IF(_xlfn.DAYS(NOW(),B1386)=0,SameDayCycleTimeSettingValue,_xlfn.DAYS(NOW(),B1386))))</f>
        <v>#N/A</v>
      </c>
    </row>
    <row r="1387" spans="1:11" x14ac:dyDescent="0.25">
      <c r="A1387" s="32" t="str">
        <f>IF(AND(TRIM(INDEX(CompletedDateValues,ROW(A1387)))&lt;&gt;"",INDEX(CompletedDateValues,ROW(A1387))&gt;0),INDEX(CompletedDateValues,ROW(A1387)),"")</f>
        <v/>
      </c>
      <c r="B1387" s="32" t="str">
        <f>IF(AND(TRIM(INDEX(StartDateValues,ROW(A1387)))&lt;&gt;"",INDEX(StartDateValues,ROW(A1387))&gt;0),INDEX(StartDateValues,ROW(A1387)),"")</f>
        <v/>
      </c>
      <c r="C1387" s="22" t="str">
        <f t="shared" si="106"/>
        <v/>
      </c>
      <c r="D1387" s="3" t="str">
        <f t="shared" si="107"/>
        <v/>
      </c>
      <c r="E1387" s="3" t="str">
        <f t="shared" si="108"/>
        <v/>
      </c>
      <c r="F1387" s="3" t="str">
        <f t="shared" si="109"/>
        <v/>
      </c>
      <c r="G1387" s="3" t="str">
        <f>IF(A1387="","",IF(HOUR(A1387)&lt;StartHour,StartHour,IF(HOUR(A1387)&gt;FinishHour,FinishHour,HOUR(A1387))))</f>
        <v/>
      </c>
      <c r="H1387" s="3" t="str">
        <f t="shared" si="110"/>
        <v/>
      </c>
      <c r="I1387" s="33" t="e">
        <f>IF(OR(A1387="",B1387=""),NA(),MAX(0,IF(A1387-B1387=0,SameDayCycleTimeSettingValue,(A1387-B1387) *24)))</f>
        <v>#N/A</v>
      </c>
      <c r="J1387" s="33" t="e">
        <f>IF(OR(A1387="",B1387=""),NA(),MAX(0,IF(A1387-B1387=0,SameDayCycleTimeSettingValue,((A1387-B1387) *24)-(INT((A1387-B1387)) * (24-(FinishHour-StartHour))))))</f>
        <v>#N/A</v>
      </c>
      <c r="K1387" s="3" t="e">
        <f ca="1">IF(OR(A1387&lt;&gt;"",B1387=""),NA(),MAX(0,IF(_xlfn.DAYS(NOW(),B1387)=0,SameDayCycleTimeSettingValue,_xlfn.DAYS(NOW(),B1387))))</f>
        <v>#N/A</v>
      </c>
    </row>
    <row r="1388" spans="1:11" x14ac:dyDescent="0.25">
      <c r="A1388" s="32" t="str">
        <f>IF(AND(TRIM(INDEX(CompletedDateValues,ROW(A1388)))&lt;&gt;"",INDEX(CompletedDateValues,ROW(A1388))&gt;0),INDEX(CompletedDateValues,ROW(A1388)),"")</f>
        <v/>
      </c>
      <c r="B1388" s="32" t="str">
        <f>IF(AND(TRIM(INDEX(StartDateValues,ROW(A1388)))&lt;&gt;"",INDEX(StartDateValues,ROW(A1388))&gt;0),INDEX(StartDateValues,ROW(A1388)),"")</f>
        <v/>
      </c>
      <c r="C1388" s="22" t="str">
        <f t="shared" si="106"/>
        <v/>
      </c>
      <c r="D1388" s="3" t="str">
        <f t="shared" si="107"/>
        <v/>
      </c>
      <c r="E1388" s="3" t="str">
        <f t="shared" si="108"/>
        <v/>
      </c>
      <c r="F1388" s="3" t="str">
        <f t="shared" si="109"/>
        <v/>
      </c>
      <c r="G1388" s="3" t="str">
        <f>IF(A1388="","",IF(HOUR(A1388)&lt;StartHour,StartHour,IF(HOUR(A1388)&gt;FinishHour,FinishHour,HOUR(A1388))))</f>
        <v/>
      </c>
      <c r="H1388" s="3" t="str">
        <f t="shared" si="110"/>
        <v/>
      </c>
      <c r="I1388" s="33" t="e">
        <f>IF(OR(A1388="",B1388=""),NA(),MAX(0,IF(A1388-B1388=0,SameDayCycleTimeSettingValue,(A1388-B1388) *24)))</f>
        <v>#N/A</v>
      </c>
      <c r="J1388" s="33" t="e">
        <f>IF(OR(A1388="",B1388=""),NA(),MAX(0,IF(A1388-B1388=0,SameDayCycleTimeSettingValue,((A1388-B1388) *24)-(INT((A1388-B1388)) * (24-(FinishHour-StartHour))))))</f>
        <v>#N/A</v>
      </c>
      <c r="K1388" s="3" t="e">
        <f ca="1">IF(OR(A1388&lt;&gt;"",B1388=""),NA(),MAX(0,IF(_xlfn.DAYS(NOW(),B1388)=0,SameDayCycleTimeSettingValue,_xlfn.DAYS(NOW(),B1388))))</f>
        <v>#N/A</v>
      </c>
    </row>
    <row r="1389" spans="1:11" x14ac:dyDescent="0.25">
      <c r="A1389" s="32" t="str">
        <f>IF(AND(TRIM(INDEX(CompletedDateValues,ROW(A1389)))&lt;&gt;"",INDEX(CompletedDateValues,ROW(A1389))&gt;0),INDEX(CompletedDateValues,ROW(A1389)),"")</f>
        <v/>
      </c>
      <c r="B1389" s="32" t="str">
        <f>IF(AND(TRIM(INDEX(StartDateValues,ROW(A1389)))&lt;&gt;"",INDEX(StartDateValues,ROW(A1389))&gt;0),INDEX(StartDateValues,ROW(A1389)),"")</f>
        <v/>
      </c>
      <c r="C1389" s="22" t="str">
        <f t="shared" si="106"/>
        <v/>
      </c>
      <c r="D1389" s="3" t="str">
        <f t="shared" si="107"/>
        <v/>
      </c>
      <c r="E1389" s="3" t="str">
        <f t="shared" si="108"/>
        <v/>
      </c>
      <c r="F1389" s="3" t="str">
        <f t="shared" si="109"/>
        <v/>
      </c>
      <c r="G1389" s="3" t="str">
        <f>IF(A1389="","",IF(HOUR(A1389)&lt;StartHour,StartHour,IF(HOUR(A1389)&gt;FinishHour,FinishHour,HOUR(A1389))))</f>
        <v/>
      </c>
      <c r="H1389" s="3" t="str">
        <f t="shared" si="110"/>
        <v/>
      </c>
      <c r="I1389" s="33" t="e">
        <f>IF(OR(A1389="",B1389=""),NA(),MAX(0,IF(A1389-B1389=0,SameDayCycleTimeSettingValue,(A1389-B1389) *24)))</f>
        <v>#N/A</v>
      </c>
      <c r="J1389" s="33" t="e">
        <f>IF(OR(A1389="",B1389=""),NA(),MAX(0,IF(A1389-B1389=0,SameDayCycleTimeSettingValue,((A1389-B1389) *24)-(INT((A1389-B1389)) * (24-(FinishHour-StartHour))))))</f>
        <v>#N/A</v>
      </c>
      <c r="K1389" s="3" t="e">
        <f ca="1">IF(OR(A1389&lt;&gt;"",B1389=""),NA(),MAX(0,IF(_xlfn.DAYS(NOW(),B1389)=0,SameDayCycleTimeSettingValue,_xlfn.DAYS(NOW(),B1389))))</f>
        <v>#N/A</v>
      </c>
    </row>
    <row r="1390" spans="1:11" x14ac:dyDescent="0.25">
      <c r="A1390" s="32" t="str">
        <f>IF(AND(TRIM(INDEX(CompletedDateValues,ROW(A1390)))&lt;&gt;"",INDEX(CompletedDateValues,ROW(A1390))&gt;0),INDEX(CompletedDateValues,ROW(A1390)),"")</f>
        <v/>
      </c>
      <c r="B1390" s="32" t="str">
        <f>IF(AND(TRIM(INDEX(StartDateValues,ROW(A1390)))&lt;&gt;"",INDEX(StartDateValues,ROW(A1390))&gt;0),INDEX(StartDateValues,ROW(A1390)),"")</f>
        <v/>
      </c>
      <c r="C1390" s="22" t="str">
        <f t="shared" si="106"/>
        <v/>
      </c>
      <c r="D1390" s="3" t="str">
        <f t="shared" si="107"/>
        <v/>
      </c>
      <c r="E1390" s="3" t="str">
        <f t="shared" si="108"/>
        <v/>
      </c>
      <c r="F1390" s="3" t="str">
        <f t="shared" si="109"/>
        <v/>
      </c>
      <c r="G1390" s="3" t="str">
        <f>IF(A1390="","",IF(HOUR(A1390)&lt;StartHour,StartHour,IF(HOUR(A1390)&gt;FinishHour,FinishHour,HOUR(A1390))))</f>
        <v/>
      </c>
      <c r="H1390" s="3" t="str">
        <f t="shared" si="110"/>
        <v/>
      </c>
      <c r="I1390" s="33" t="e">
        <f>IF(OR(A1390="",B1390=""),NA(),MAX(0,IF(A1390-B1390=0,SameDayCycleTimeSettingValue,(A1390-B1390) *24)))</f>
        <v>#N/A</v>
      </c>
      <c r="J1390" s="33" t="e">
        <f>IF(OR(A1390="",B1390=""),NA(),MAX(0,IF(A1390-B1390=0,SameDayCycleTimeSettingValue,((A1390-B1390) *24)-(INT((A1390-B1390)) * (24-(FinishHour-StartHour))))))</f>
        <v>#N/A</v>
      </c>
      <c r="K1390" s="3" t="e">
        <f ca="1">IF(OR(A1390&lt;&gt;"",B1390=""),NA(),MAX(0,IF(_xlfn.DAYS(NOW(),B1390)=0,SameDayCycleTimeSettingValue,_xlfn.DAYS(NOW(),B1390))))</f>
        <v>#N/A</v>
      </c>
    </row>
    <row r="1391" spans="1:11" x14ac:dyDescent="0.25">
      <c r="A1391" s="32" t="str">
        <f>IF(AND(TRIM(INDEX(CompletedDateValues,ROW(A1391)))&lt;&gt;"",INDEX(CompletedDateValues,ROW(A1391))&gt;0),INDEX(CompletedDateValues,ROW(A1391)),"")</f>
        <v/>
      </c>
      <c r="B1391" s="32" t="str">
        <f>IF(AND(TRIM(INDEX(StartDateValues,ROW(A1391)))&lt;&gt;"",INDEX(StartDateValues,ROW(A1391))&gt;0),INDEX(StartDateValues,ROW(A1391)),"")</f>
        <v/>
      </c>
      <c r="C1391" s="22" t="str">
        <f t="shared" si="106"/>
        <v/>
      </c>
      <c r="D1391" s="3" t="str">
        <f t="shared" si="107"/>
        <v/>
      </c>
      <c r="E1391" s="3" t="str">
        <f t="shared" si="108"/>
        <v/>
      </c>
      <c r="F1391" s="3" t="str">
        <f t="shared" si="109"/>
        <v/>
      </c>
      <c r="G1391" s="3" t="str">
        <f>IF(A1391="","",IF(HOUR(A1391)&lt;StartHour,StartHour,IF(HOUR(A1391)&gt;FinishHour,FinishHour,HOUR(A1391))))</f>
        <v/>
      </c>
      <c r="H1391" s="3" t="str">
        <f t="shared" si="110"/>
        <v/>
      </c>
      <c r="I1391" s="33" t="e">
        <f>IF(OR(A1391="",B1391=""),NA(),MAX(0,IF(A1391-B1391=0,SameDayCycleTimeSettingValue,(A1391-B1391) *24)))</f>
        <v>#N/A</v>
      </c>
      <c r="J1391" s="33" t="e">
        <f>IF(OR(A1391="",B1391=""),NA(),MAX(0,IF(A1391-B1391=0,SameDayCycleTimeSettingValue,((A1391-B1391) *24)-(INT((A1391-B1391)) * (24-(FinishHour-StartHour))))))</f>
        <v>#N/A</v>
      </c>
      <c r="K1391" s="3" t="e">
        <f ca="1">IF(OR(A1391&lt;&gt;"",B1391=""),NA(),MAX(0,IF(_xlfn.DAYS(NOW(),B1391)=0,SameDayCycleTimeSettingValue,_xlfn.DAYS(NOW(),B1391))))</f>
        <v>#N/A</v>
      </c>
    </row>
    <row r="1392" spans="1:11" x14ac:dyDescent="0.25">
      <c r="A1392" s="32" t="str">
        <f>IF(AND(TRIM(INDEX(CompletedDateValues,ROW(A1392)))&lt;&gt;"",INDEX(CompletedDateValues,ROW(A1392))&gt;0),INDEX(CompletedDateValues,ROW(A1392)),"")</f>
        <v/>
      </c>
      <c r="B1392" s="32" t="str">
        <f>IF(AND(TRIM(INDEX(StartDateValues,ROW(A1392)))&lt;&gt;"",INDEX(StartDateValues,ROW(A1392))&gt;0),INDEX(StartDateValues,ROW(A1392)),"")</f>
        <v/>
      </c>
      <c r="C1392" s="22" t="str">
        <f t="shared" si="106"/>
        <v/>
      </c>
      <c r="D1392" s="3" t="str">
        <f t="shared" si="107"/>
        <v/>
      </c>
      <c r="E1392" s="3" t="str">
        <f t="shared" si="108"/>
        <v/>
      </c>
      <c r="F1392" s="3" t="str">
        <f t="shared" si="109"/>
        <v/>
      </c>
      <c r="G1392" s="3" t="str">
        <f>IF(A1392="","",IF(HOUR(A1392)&lt;StartHour,StartHour,IF(HOUR(A1392)&gt;FinishHour,FinishHour,HOUR(A1392))))</f>
        <v/>
      </c>
      <c r="H1392" s="3" t="str">
        <f t="shared" si="110"/>
        <v/>
      </c>
      <c r="I1392" s="33" t="e">
        <f>IF(OR(A1392="",B1392=""),NA(),MAX(0,IF(A1392-B1392=0,SameDayCycleTimeSettingValue,(A1392-B1392) *24)))</f>
        <v>#N/A</v>
      </c>
      <c r="J1392" s="33" t="e">
        <f>IF(OR(A1392="",B1392=""),NA(),MAX(0,IF(A1392-B1392=0,SameDayCycleTimeSettingValue,((A1392-B1392) *24)-(INT((A1392-B1392)) * (24-(FinishHour-StartHour))))))</f>
        <v>#N/A</v>
      </c>
      <c r="K1392" s="3" t="e">
        <f ca="1">IF(OR(A1392&lt;&gt;"",B1392=""),NA(),MAX(0,IF(_xlfn.DAYS(NOW(),B1392)=0,SameDayCycleTimeSettingValue,_xlfn.DAYS(NOW(),B1392))))</f>
        <v>#N/A</v>
      </c>
    </row>
    <row r="1393" spans="1:11" x14ac:dyDescent="0.25">
      <c r="A1393" s="32" t="str">
        <f>IF(AND(TRIM(INDEX(CompletedDateValues,ROW(A1393)))&lt;&gt;"",INDEX(CompletedDateValues,ROW(A1393))&gt;0),INDEX(CompletedDateValues,ROW(A1393)),"")</f>
        <v/>
      </c>
      <c r="B1393" s="32" t="str">
        <f>IF(AND(TRIM(INDEX(StartDateValues,ROW(A1393)))&lt;&gt;"",INDEX(StartDateValues,ROW(A1393))&gt;0),INDEX(StartDateValues,ROW(A1393)),"")</f>
        <v/>
      </c>
      <c r="C1393" s="22" t="str">
        <f t="shared" si="106"/>
        <v/>
      </c>
      <c r="D1393" s="3" t="str">
        <f t="shared" si="107"/>
        <v/>
      </c>
      <c r="E1393" s="3" t="str">
        <f t="shared" si="108"/>
        <v/>
      </c>
      <c r="F1393" s="3" t="str">
        <f t="shared" si="109"/>
        <v/>
      </c>
      <c r="G1393" s="3" t="str">
        <f>IF(A1393="","",IF(HOUR(A1393)&lt;StartHour,StartHour,IF(HOUR(A1393)&gt;FinishHour,FinishHour,HOUR(A1393))))</f>
        <v/>
      </c>
      <c r="H1393" s="3" t="str">
        <f t="shared" si="110"/>
        <v/>
      </c>
      <c r="I1393" s="33" t="e">
        <f>IF(OR(A1393="",B1393=""),NA(),MAX(0,IF(A1393-B1393=0,SameDayCycleTimeSettingValue,(A1393-B1393) *24)))</f>
        <v>#N/A</v>
      </c>
      <c r="J1393" s="33" t="e">
        <f>IF(OR(A1393="",B1393=""),NA(),MAX(0,IF(A1393-B1393=0,SameDayCycleTimeSettingValue,((A1393-B1393) *24)-(INT((A1393-B1393)) * (24-(FinishHour-StartHour))))))</f>
        <v>#N/A</v>
      </c>
      <c r="K1393" s="3" t="e">
        <f ca="1">IF(OR(A1393&lt;&gt;"",B1393=""),NA(),MAX(0,IF(_xlfn.DAYS(NOW(),B1393)=0,SameDayCycleTimeSettingValue,_xlfn.DAYS(NOW(),B1393))))</f>
        <v>#N/A</v>
      </c>
    </row>
    <row r="1394" spans="1:11" x14ac:dyDescent="0.25">
      <c r="A1394" s="32" t="str">
        <f>IF(AND(TRIM(INDEX(CompletedDateValues,ROW(A1394)))&lt;&gt;"",INDEX(CompletedDateValues,ROW(A1394))&gt;0),INDEX(CompletedDateValues,ROW(A1394)),"")</f>
        <v/>
      </c>
      <c r="B1394" s="32" t="str">
        <f>IF(AND(TRIM(INDEX(StartDateValues,ROW(A1394)))&lt;&gt;"",INDEX(StartDateValues,ROW(A1394))&gt;0),INDEX(StartDateValues,ROW(A1394)),"")</f>
        <v/>
      </c>
      <c r="C1394" s="22" t="str">
        <f t="shared" si="106"/>
        <v/>
      </c>
      <c r="D1394" s="3" t="str">
        <f t="shared" si="107"/>
        <v/>
      </c>
      <c r="E1394" s="3" t="str">
        <f t="shared" si="108"/>
        <v/>
      </c>
      <c r="F1394" s="3" t="str">
        <f t="shared" si="109"/>
        <v/>
      </c>
      <c r="G1394" s="3" t="str">
        <f>IF(A1394="","",IF(HOUR(A1394)&lt;StartHour,StartHour,IF(HOUR(A1394)&gt;FinishHour,FinishHour,HOUR(A1394))))</f>
        <v/>
      </c>
      <c r="H1394" s="3" t="str">
        <f t="shared" si="110"/>
        <v/>
      </c>
      <c r="I1394" s="33" t="e">
        <f>IF(OR(A1394="",B1394=""),NA(),MAX(0,IF(A1394-B1394=0,SameDayCycleTimeSettingValue,(A1394-B1394) *24)))</f>
        <v>#N/A</v>
      </c>
      <c r="J1394" s="33" t="e">
        <f>IF(OR(A1394="",B1394=""),NA(),MAX(0,IF(A1394-B1394=0,SameDayCycleTimeSettingValue,((A1394-B1394) *24)-(INT((A1394-B1394)) * (24-(FinishHour-StartHour))))))</f>
        <v>#N/A</v>
      </c>
      <c r="K1394" s="3" t="e">
        <f ca="1">IF(OR(A1394&lt;&gt;"",B1394=""),NA(),MAX(0,IF(_xlfn.DAYS(NOW(),B1394)=0,SameDayCycleTimeSettingValue,_xlfn.DAYS(NOW(),B1394))))</f>
        <v>#N/A</v>
      </c>
    </row>
    <row r="1395" spans="1:11" x14ac:dyDescent="0.25">
      <c r="A1395" s="32" t="str">
        <f>IF(AND(TRIM(INDEX(CompletedDateValues,ROW(A1395)))&lt;&gt;"",INDEX(CompletedDateValues,ROW(A1395))&gt;0),INDEX(CompletedDateValues,ROW(A1395)),"")</f>
        <v/>
      </c>
      <c r="B1395" s="32" t="str">
        <f>IF(AND(TRIM(INDEX(StartDateValues,ROW(A1395)))&lt;&gt;"",INDEX(StartDateValues,ROW(A1395))&gt;0),INDEX(StartDateValues,ROW(A1395)),"")</f>
        <v/>
      </c>
      <c r="C1395" s="22" t="str">
        <f t="shared" si="106"/>
        <v/>
      </c>
      <c r="D1395" s="3" t="str">
        <f t="shared" si="107"/>
        <v/>
      </c>
      <c r="E1395" s="3" t="str">
        <f t="shared" si="108"/>
        <v/>
      </c>
      <c r="F1395" s="3" t="str">
        <f t="shared" si="109"/>
        <v/>
      </c>
      <c r="G1395" s="3" t="str">
        <f>IF(A1395="","",IF(HOUR(A1395)&lt;StartHour,StartHour,IF(HOUR(A1395)&gt;FinishHour,FinishHour,HOUR(A1395))))</f>
        <v/>
      </c>
      <c r="H1395" s="3" t="str">
        <f t="shared" si="110"/>
        <v/>
      </c>
      <c r="I1395" s="33" t="e">
        <f>IF(OR(A1395="",B1395=""),NA(),MAX(0,IF(A1395-B1395=0,SameDayCycleTimeSettingValue,(A1395-B1395) *24)))</f>
        <v>#N/A</v>
      </c>
      <c r="J1395" s="33" t="e">
        <f>IF(OR(A1395="",B1395=""),NA(),MAX(0,IF(A1395-B1395=0,SameDayCycleTimeSettingValue,((A1395-B1395) *24)-(INT((A1395-B1395)) * (24-(FinishHour-StartHour))))))</f>
        <v>#N/A</v>
      </c>
      <c r="K1395" s="3" t="e">
        <f ca="1">IF(OR(A1395&lt;&gt;"",B1395=""),NA(),MAX(0,IF(_xlfn.DAYS(NOW(),B1395)=0,SameDayCycleTimeSettingValue,_xlfn.DAYS(NOW(),B1395))))</f>
        <v>#N/A</v>
      </c>
    </row>
    <row r="1396" spans="1:11" x14ac:dyDescent="0.25">
      <c r="A1396" s="32" t="str">
        <f>IF(AND(TRIM(INDEX(CompletedDateValues,ROW(A1396)))&lt;&gt;"",INDEX(CompletedDateValues,ROW(A1396))&gt;0),INDEX(CompletedDateValues,ROW(A1396)),"")</f>
        <v/>
      </c>
      <c r="B1396" s="32" t="str">
        <f>IF(AND(TRIM(INDEX(StartDateValues,ROW(A1396)))&lt;&gt;"",INDEX(StartDateValues,ROW(A1396))&gt;0),INDEX(StartDateValues,ROW(A1396)),"")</f>
        <v/>
      </c>
      <c r="C1396" s="22" t="str">
        <f t="shared" si="106"/>
        <v/>
      </c>
      <c r="D1396" s="3" t="str">
        <f t="shared" si="107"/>
        <v/>
      </c>
      <c r="E1396" s="3" t="str">
        <f t="shared" si="108"/>
        <v/>
      </c>
      <c r="F1396" s="3" t="str">
        <f t="shared" si="109"/>
        <v/>
      </c>
      <c r="G1396" s="3" t="str">
        <f>IF(A1396="","",IF(HOUR(A1396)&lt;StartHour,StartHour,IF(HOUR(A1396)&gt;FinishHour,FinishHour,HOUR(A1396))))</f>
        <v/>
      </c>
      <c r="H1396" s="3" t="str">
        <f t="shared" si="110"/>
        <v/>
      </c>
      <c r="I1396" s="33" t="e">
        <f>IF(OR(A1396="",B1396=""),NA(),MAX(0,IF(A1396-B1396=0,SameDayCycleTimeSettingValue,(A1396-B1396) *24)))</f>
        <v>#N/A</v>
      </c>
      <c r="J1396" s="33" t="e">
        <f>IF(OR(A1396="",B1396=""),NA(),MAX(0,IF(A1396-B1396=0,SameDayCycleTimeSettingValue,((A1396-B1396) *24)-(INT((A1396-B1396)) * (24-(FinishHour-StartHour))))))</f>
        <v>#N/A</v>
      </c>
      <c r="K1396" s="3" t="e">
        <f ca="1">IF(OR(A1396&lt;&gt;"",B1396=""),NA(),MAX(0,IF(_xlfn.DAYS(NOW(),B1396)=0,SameDayCycleTimeSettingValue,_xlfn.DAYS(NOW(),B1396))))</f>
        <v>#N/A</v>
      </c>
    </row>
    <row r="1397" spans="1:11" x14ac:dyDescent="0.25">
      <c r="A1397" s="32" t="str">
        <f>IF(AND(TRIM(INDEX(CompletedDateValues,ROW(A1397)))&lt;&gt;"",INDEX(CompletedDateValues,ROW(A1397))&gt;0),INDEX(CompletedDateValues,ROW(A1397)),"")</f>
        <v/>
      </c>
      <c r="B1397" s="32" t="str">
        <f>IF(AND(TRIM(INDEX(StartDateValues,ROW(A1397)))&lt;&gt;"",INDEX(StartDateValues,ROW(A1397))&gt;0),INDEX(StartDateValues,ROW(A1397)),"")</f>
        <v/>
      </c>
      <c r="C1397" s="22" t="str">
        <f t="shared" si="106"/>
        <v/>
      </c>
      <c r="D1397" s="3" t="str">
        <f t="shared" si="107"/>
        <v/>
      </c>
      <c r="E1397" s="3" t="str">
        <f t="shared" si="108"/>
        <v/>
      </c>
      <c r="F1397" s="3" t="str">
        <f t="shared" si="109"/>
        <v/>
      </c>
      <c r="G1397" s="3" t="str">
        <f>IF(A1397="","",IF(HOUR(A1397)&lt;StartHour,StartHour,IF(HOUR(A1397)&gt;FinishHour,FinishHour,HOUR(A1397))))</f>
        <v/>
      </c>
      <c r="H1397" s="3" t="str">
        <f t="shared" si="110"/>
        <v/>
      </c>
      <c r="I1397" s="33" t="e">
        <f>IF(OR(A1397="",B1397=""),NA(),MAX(0,IF(A1397-B1397=0,SameDayCycleTimeSettingValue,(A1397-B1397) *24)))</f>
        <v>#N/A</v>
      </c>
      <c r="J1397" s="33" t="e">
        <f>IF(OR(A1397="",B1397=""),NA(),MAX(0,IF(A1397-B1397=0,SameDayCycleTimeSettingValue,((A1397-B1397) *24)-(INT((A1397-B1397)) * (24-(FinishHour-StartHour))))))</f>
        <v>#N/A</v>
      </c>
      <c r="K1397" s="3" t="e">
        <f ca="1">IF(OR(A1397&lt;&gt;"",B1397=""),NA(),MAX(0,IF(_xlfn.DAYS(NOW(),B1397)=0,SameDayCycleTimeSettingValue,_xlfn.DAYS(NOW(),B1397))))</f>
        <v>#N/A</v>
      </c>
    </row>
    <row r="1398" spans="1:11" x14ac:dyDescent="0.25">
      <c r="A1398" s="32" t="str">
        <f>IF(AND(TRIM(INDEX(CompletedDateValues,ROW(A1398)))&lt;&gt;"",INDEX(CompletedDateValues,ROW(A1398))&gt;0),INDEX(CompletedDateValues,ROW(A1398)),"")</f>
        <v/>
      </c>
      <c r="B1398" s="32" t="str">
        <f>IF(AND(TRIM(INDEX(StartDateValues,ROW(A1398)))&lt;&gt;"",INDEX(StartDateValues,ROW(A1398))&gt;0),INDEX(StartDateValues,ROW(A1398)),"")</f>
        <v/>
      </c>
      <c r="C1398" s="22" t="str">
        <f t="shared" si="106"/>
        <v/>
      </c>
      <c r="D1398" s="3" t="str">
        <f t="shared" si="107"/>
        <v/>
      </c>
      <c r="E1398" s="3" t="str">
        <f t="shared" si="108"/>
        <v/>
      </c>
      <c r="F1398" s="3" t="str">
        <f t="shared" si="109"/>
        <v/>
      </c>
      <c r="G1398" s="3" t="str">
        <f>IF(A1398="","",IF(HOUR(A1398)&lt;StartHour,StartHour,IF(HOUR(A1398)&gt;FinishHour,FinishHour,HOUR(A1398))))</f>
        <v/>
      </c>
      <c r="H1398" s="3" t="str">
        <f t="shared" si="110"/>
        <v/>
      </c>
      <c r="I1398" s="33" t="e">
        <f>IF(OR(A1398="",B1398=""),NA(),MAX(0,IF(A1398-B1398=0,SameDayCycleTimeSettingValue,(A1398-B1398) *24)))</f>
        <v>#N/A</v>
      </c>
      <c r="J1398" s="33" t="e">
        <f>IF(OR(A1398="",B1398=""),NA(),MAX(0,IF(A1398-B1398=0,SameDayCycleTimeSettingValue,((A1398-B1398) *24)-(INT((A1398-B1398)) * (24-(FinishHour-StartHour))))))</f>
        <v>#N/A</v>
      </c>
      <c r="K1398" s="3" t="e">
        <f ca="1">IF(OR(A1398&lt;&gt;"",B1398=""),NA(),MAX(0,IF(_xlfn.DAYS(NOW(),B1398)=0,SameDayCycleTimeSettingValue,_xlfn.DAYS(NOW(),B1398))))</f>
        <v>#N/A</v>
      </c>
    </row>
    <row r="1399" spans="1:11" x14ac:dyDescent="0.25">
      <c r="A1399" s="32" t="str">
        <f>IF(AND(TRIM(INDEX(CompletedDateValues,ROW(A1399)))&lt;&gt;"",INDEX(CompletedDateValues,ROW(A1399))&gt;0),INDEX(CompletedDateValues,ROW(A1399)),"")</f>
        <v/>
      </c>
      <c r="B1399" s="32" t="str">
        <f>IF(AND(TRIM(INDEX(StartDateValues,ROW(A1399)))&lt;&gt;"",INDEX(StartDateValues,ROW(A1399))&gt;0),INDEX(StartDateValues,ROW(A1399)),"")</f>
        <v/>
      </c>
      <c r="C1399" s="22" t="str">
        <f t="shared" si="106"/>
        <v/>
      </c>
      <c r="D1399" s="3" t="str">
        <f t="shared" si="107"/>
        <v/>
      </c>
      <c r="E1399" s="3" t="str">
        <f t="shared" si="108"/>
        <v/>
      </c>
      <c r="F1399" s="3" t="str">
        <f t="shared" si="109"/>
        <v/>
      </c>
      <c r="G1399" s="3" t="str">
        <f>IF(A1399="","",IF(HOUR(A1399)&lt;StartHour,StartHour,IF(HOUR(A1399)&gt;FinishHour,FinishHour,HOUR(A1399))))</f>
        <v/>
      </c>
      <c r="H1399" s="3" t="str">
        <f t="shared" si="110"/>
        <v/>
      </c>
      <c r="I1399" s="33" t="e">
        <f>IF(OR(A1399="",B1399=""),NA(),MAX(0,IF(A1399-B1399=0,SameDayCycleTimeSettingValue,(A1399-B1399) *24)))</f>
        <v>#N/A</v>
      </c>
      <c r="J1399" s="33" t="e">
        <f>IF(OR(A1399="",B1399=""),NA(),MAX(0,IF(A1399-B1399=0,SameDayCycleTimeSettingValue,((A1399-B1399) *24)-(INT((A1399-B1399)) * (24-(FinishHour-StartHour))))))</f>
        <v>#N/A</v>
      </c>
      <c r="K1399" s="3" t="e">
        <f ca="1">IF(OR(A1399&lt;&gt;"",B1399=""),NA(),MAX(0,IF(_xlfn.DAYS(NOW(),B1399)=0,SameDayCycleTimeSettingValue,_xlfn.DAYS(NOW(),B1399))))</f>
        <v>#N/A</v>
      </c>
    </row>
    <row r="1400" spans="1:11" x14ac:dyDescent="0.25">
      <c r="A1400" s="32" t="str">
        <f>IF(AND(TRIM(INDEX(CompletedDateValues,ROW(A1400)))&lt;&gt;"",INDEX(CompletedDateValues,ROW(A1400))&gt;0),INDEX(CompletedDateValues,ROW(A1400)),"")</f>
        <v/>
      </c>
      <c r="B1400" s="32" t="str">
        <f>IF(AND(TRIM(INDEX(StartDateValues,ROW(A1400)))&lt;&gt;"",INDEX(StartDateValues,ROW(A1400))&gt;0),INDEX(StartDateValues,ROW(A1400)),"")</f>
        <v/>
      </c>
      <c r="C1400" s="22" t="str">
        <f t="shared" si="106"/>
        <v/>
      </c>
      <c r="D1400" s="3" t="str">
        <f t="shared" si="107"/>
        <v/>
      </c>
      <c r="E1400" s="3" t="str">
        <f t="shared" si="108"/>
        <v/>
      </c>
      <c r="F1400" s="3" t="str">
        <f t="shared" si="109"/>
        <v/>
      </c>
      <c r="G1400" s="3" t="str">
        <f>IF(A1400="","",IF(HOUR(A1400)&lt;StartHour,StartHour,IF(HOUR(A1400)&gt;FinishHour,FinishHour,HOUR(A1400))))</f>
        <v/>
      </c>
      <c r="H1400" s="3" t="str">
        <f t="shared" si="110"/>
        <v/>
      </c>
      <c r="I1400" s="33" t="e">
        <f>IF(OR(A1400="",B1400=""),NA(),MAX(0,IF(A1400-B1400=0,SameDayCycleTimeSettingValue,(A1400-B1400) *24)))</f>
        <v>#N/A</v>
      </c>
      <c r="J1400" s="33" t="e">
        <f>IF(OR(A1400="",B1400=""),NA(),MAX(0,IF(A1400-B1400=0,SameDayCycleTimeSettingValue,((A1400-B1400) *24)-(INT((A1400-B1400)) * (24-(FinishHour-StartHour))))))</f>
        <v>#N/A</v>
      </c>
      <c r="K1400" s="3" t="e">
        <f ca="1">IF(OR(A1400&lt;&gt;"",B1400=""),NA(),MAX(0,IF(_xlfn.DAYS(NOW(),B1400)=0,SameDayCycleTimeSettingValue,_xlfn.DAYS(NOW(),B1400))))</f>
        <v>#N/A</v>
      </c>
    </row>
    <row r="1401" spans="1:11" x14ac:dyDescent="0.25">
      <c r="A1401" s="32" t="str">
        <f>IF(AND(TRIM(INDEX(CompletedDateValues,ROW(A1401)))&lt;&gt;"",INDEX(CompletedDateValues,ROW(A1401))&gt;0),INDEX(CompletedDateValues,ROW(A1401)),"")</f>
        <v/>
      </c>
      <c r="B1401" s="32" t="str">
        <f>IF(AND(TRIM(INDEX(StartDateValues,ROW(A1401)))&lt;&gt;"",INDEX(StartDateValues,ROW(A1401))&gt;0),INDEX(StartDateValues,ROW(A1401)),"")</f>
        <v/>
      </c>
      <c r="C1401" s="22" t="str">
        <f t="shared" si="106"/>
        <v/>
      </c>
      <c r="D1401" s="3" t="str">
        <f t="shared" si="107"/>
        <v/>
      </c>
      <c r="E1401" s="3" t="str">
        <f t="shared" si="108"/>
        <v/>
      </c>
      <c r="F1401" s="3" t="str">
        <f t="shared" si="109"/>
        <v/>
      </c>
      <c r="G1401" s="3" t="str">
        <f>IF(A1401="","",IF(HOUR(A1401)&lt;StartHour,StartHour,IF(HOUR(A1401)&gt;FinishHour,FinishHour,HOUR(A1401))))</f>
        <v/>
      </c>
      <c r="H1401" s="3" t="str">
        <f t="shared" si="110"/>
        <v/>
      </c>
      <c r="I1401" s="33" t="e">
        <f>IF(OR(A1401="",B1401=""),NA(),MAX(0,IF(A1401-B1401=0,SameDayCycleTimeSettingValue,(A1401-B1401) *24)))</f>
        <v>#N/A</v>
      </c>
      <c r="J1401" s="33" t="e">
        <f>IF(OR(A1401="",B1401=""),NA(),MAX(0,IF(A1401-B1401=0,SameDayCycleTimeSettingValue,((A1401-B1401) *24)-(INT((A1401-B1401)) * (24-(FinishHour-StartHour))))))</f>
        <v>#N/A</v>
      </c>
      <c r="K1401" s="3" t="e">
        <f ca="1">IF(OR(A1401&lt;&gt;"",B1401=""),NA(),MAX(0,IF(_xlfn.DAYS(NOW(),B1401)=0,SameDayCycleTimeSettingValue,_xlfn.DAYS(NOW(),B1401))))</f>
        <v>#N/A</v>
      </c>
    </row>
    <row r="1402" spans="1:11" x14ac:dyDescent="0.25">
      <c r="A1402" s="32" t="str">
        <f>IF(AND(TRIM(INDEX(CompletedDateValues,ROW(A1402)))&lt;&gt;"",INDEX(CompletedDateValues,ROW(A1402))&gt;0),INDEX(CompletedDateValues,ROW(A1402)),"")</f>
        <v/>
      </c>
      <c r="B1402" s="32" t="str">
        <f>IF(AND(TRIM(INDEX(StartDateValues,ROW(A1402)))&lt;&gt;"",INDEX(StartDateValues,ROW(A1402))&gt;0),INDEX(StartDateValues,ROW(A1402)),"")</f>
        <v/>
      </c>
      <c r="C1402" s="22" t="str">
        <f t="shared" si="106"/>
        <v/>
      </c>
      <c r="D1402" s="3" t="str">
        <f t="shared" si="107"/>
        <v/>
      </c>
      <c r="E1402" s="3" t="str">
        <f t="shared" si="108"/>
        <v/>
      </c>
      <c r="F1402" s="3" t="str">
        <f t="shared" si="109"/>
        <v/>
      </c>
      <c r="G1402" s="3" t="str">
        <f>IF(A1402="","",IF(HOUR(A1402)&lt;StartHour,StartHour,IF(HOUR(A1402)&gt;FinishHour,FinishHour,HOUR(A1402))))</f>
        <v/>
      </c>
      <c r="H1402" s="3" t="str">
        <f t="shared" si="110"/>
        <v/>
      </c>
      <c r="I1402" s="33" t="e">
        <f>IF(OR(A1402="",B1402=""),NA(),MAX(0,IF(A1402-B1402=0,SameDayCycleTimeSettingValue,(A1402-B1402) *24)))</f>
        <v>#N/A</v>
      </c>
      <c r="J1402" s="33" t="e">
        <f>IF(OR(A1402="",B1402=""),NA(),MAX(0,IF(A1402-B1402=0,SameDayCycleTimeSettingValue,((A1402-B1402) *24)-(INT((A1402-B1402)) * (24-(FinishHour-StartHour))))))</f>
        <v>#N/A</v>
      </c>
      <c r="K1402" s="3" t="e">
        <f ca="1">IF(OR(A1402&lt;&gt;"",B1402=""),NA(),MAX(0,IF(_xlfn.DAYS(NOW(),B1402)=0,SameDayCycleTimeSettingValue,_xlfn.DAYS(NOW(),B1402))))</f>
        <v>#N/A</v>
      </c>
    </row>
    <row r="1403" spans="1:11" x14ac:dyDescent="0.25">
      <c r="A1403" s="32" t="str">
        <f>IF(AND(TRIM(INDEX(CompletedDateValues,ROW(A1403)))&lt;&gt;"",INDEX(CompletedDateValues,ROW(A1403))&gt;0),INDEX(CompletedDateValues,ROW(A1403)),"")</f>
        <v/>
      </c>
      <c r="B1403" s="32" t="str">
        <f>IF(AND(TRIM(INDEX(StartDateValues,ROW(A1403)))&lt;&gt;"",INDEX(StartDateValues,ROW(A1403))&gt;0),INDEX(StartDateValues,ROW(A1403)),"")</f>
        <v/>
      </c>
      <c r="C1403" s="22" t="str">
        <f t="shared" si="106"/>
        <v/>
      </c>
      <c r="D1403" s="3" t="str">
        <f t="shared" si="107"/>
        <v/>
      </c>
      <c r="E1403" s="3" t="str">
        <f t="shared" si="108"/>
        <v/>
      </c>
      <c r="F1403" s="3" t="str">
        <f t="shared" si="109"/>
        <v/>
      </c>
      <c r="G1403" s="3" t="str">
        <f>IF(A1403="","",IF(HOUR(A1403)&lt;StartHour,StartHour,IF(HOUR(A1403)&gt;FinishHour,FinishHour,HOUR(A1403))))</f>
        <v/>
      </c>
      <c r="H1403" s="3" t="str">
        <f t="shared" si="110"/>
        <v/>
      </c>
      <c r="I1403" s="33" t="e">
        <f>IF(OR(A1403="",B1403=""),NA(),MAX(0,IF(A1403-B1403=0,SameDayCycleTimeSettingValue,(A1403-B1403) *24)))</f>
        <v>#N/A</v>
      </c>
      <c r="J1403" s="33" t="e">
        <f>IF(OR(A1403="",B1403=""),NA(),MAX(0,IF(A1403-B1403=0,SameDayCycleTimeSettingValue,((A1403-B1403) *24)-(INT((A1403-B1403)) * (24-(FinishHour-StartHour))))))</f>
        <v>#N/A</v>
      </c>
      <c r="K1403" s="3" t="e">
        <f ca="1">IF(OR(A1403&lt;&gt;"",B1403=""),NA(),MAX(0,IF(_xlfn.DAYS(NOW(),B1403)=0,SameDayCycleTimeSettingValue,_xlfn.DAYS(NOW(),B1403))))</f>
        <v>#N/A</v>
      </c>
    </row>
    <row r="1404" spans="1:11" x14ac:dyDescent="0.25">
      <c r="A1404" s="32" t="str">
        <f>IF(AND(TRIM(INDEX(CompletedDateValues,ROW(A1404)))&lt;&gt;"",INDEX(CompletedDateValues,ROW(A1404))&gt;0),INDEX(CompletedDateValues,ROW(A1404)),"")</f>
        <v/>
      </c>
      <c r="B1404" s="32" t="str">
        <f>IF(AND(TRIM(INDEX(StartDateValues,ROW(A1404)))&lt;&gt;"",INDEX(StartDateValues,ROW(A1404))&gt;0),INDEX(StartDateValues,ROW(A1404)),"")</f>
        <v/>
      </c>
      <c r="C1404" s="22" t="str">
        <f t="shared" si="106"/>
        <v/>
      </c>
      <c r="D1404" s="3" t="str">
        <f t="shared" si="107"/>
        <v/>
      </c>
      <c r="E1404" s="3" t="str">
        <f t="shared" si="108"/>
        <v/>
      </c>
      <c r="F1404" s="3" t="str">
        <f t="shared" si="109"/>
        <v/>
      </c>
      <c r="G1404" s="3" t="str">
        <f>IF(A1404="","",IF(HOUR(A1404)&lt;StartHour,StartHour,IF(HOUR(A1404)&gt;FinishHour,FinishHour,HOUR(A1404))))</f>
        <v/>
      </c>
      <c r="H1404" s="3" t="str">
        <f t="shared" si="110"/>
        <v/>
      </c>
      <c r="I1404" s="33" t="e">
        <f>IF(OR(A1404="",B1404=""),NA(),MAX(0,IF(A1404-B1404=0,SameDayCycleTimeSettingValue,(A1404-B1404) *24)))</f>
        <v>#N/A</v>
      </c>
      <c r="J1404" s="33" t="e">
        <f>IF(OR(A1404="",B1404=""),NA(),MAX(0,IF(A1404-B1404=0,SameDayCycleTimeSettingValue,((A1404-B1404) *24)-(INT((A1404-B1404)) * (24-(FinishHour-StartHour))))))</f>
        <v>#N/A</v>
      </c>
      <c r="K1404" s="3" t="e">
        <f ca="1">IF(OR(A1404&lt;&gt;"",B1404=""),NA(),MAX(0,IF(_xlfn.DAYS(NOW(),B1404)=0,SameDayCycleTimeSettingValue,_xlfn.DAYS(NOW(),B1404))))</f>
        <v>#N/A</v>
      </c>
    </row>
    <row r="1405" spans="1:11" x14ac:dyDescent="0.25">
      <c r="A1405" s="32" t="str">
        <f>IF(AND(TRIM(INDEX(CompletedDateValues,ROW(A1405)))&lt;&gt;"",INDEX(CompletedDateValues,ROW(A1405))&gt;0),INDEX(CompletedDateValues,ROW(A1405)),"")</f>
        <v/>
      </c>
      <c r="B1405" s="32" t="str">
        <f>IF(AND(TRIM(INDEX(StartDateValues,ROW(A1405)))&lt;&gt;"",INDEX(StartDateValues,ROW(A1405))&gt;0),INDEX(StartDateValues,ROW(A1405)),"")</f>
        <v/>
      </c>
      <c r="C1405" s="22" t="str">
        <f t="shared" si="106"/>
        <v/>
      </c>
      <c r="D1405" s="3" t="str">
        <f t="shared" si="107"/>
        <v/>
      </c>
      <c r="E1405" s="3" t="str">
        <f t="shared" si="108"/>
        <v/>
      </c>
      <c r="F1405" s="3" t="str">
        <f t="shared" si="109"/>
        <v/>
      </c>
      <c r="G1405" s="3" t="str">
        <f>IF(A1405="","",IF(HOUR(A1405)&lt;StartHour,StartHour,IF(HOUR(A1405)&gt;FinishHour,FinishHour,HOUR(A1405))))</f>
        <v/>
      </c>
      <c r="H1405" s="3" t="str">
        <f t="shared" si="110"/>
        <v/>
      </c>
      <c r="I1405" s="33" t="e">
        <f>IF(OR(A1405="",B1405=""),NA(),MAX(0,IF(A1405-B1405=0,SameDayCycleTimeSettingValue,(A1405-B1405) *24)))</f>
        <v>#N/A</v>
      </c>
      <c r="J1405" s="33" t="e">
        <f>IF(OR(A1405="",B1405=""),NA(),MAX(0,IF(A1405-B1405=0,SameDayCycleTimeSettingValue,((A1405-B1405) *24)-(INT((A1405-B1405)) * (24-(FinishHour-StartHour))))))</f>
        <v>#N/A</v>
      </c>
      <c r="K1405" s="3" t="e">
        <f ca="1">IF(OR(A1405&lt;&gt;"",B1405=""),NA(),MAX(0,IF(_xlfn.DAYS(NOW(),B1405)=0,SameDayCycleTimeSettingValue,_xlfn.DAYS(NOW(),B1405))))</f>
        <v>#N/A</v>
      </c>
    </row>
    <row r="1406" spans="1:11" x14ac:dyDescent="0.25">
      <c r="A1406" s="32" t="str">
        <f>IF(AND(TRIM(INDEX(CompletedDateValues,ROW(A1406)))&lt;&gt;"",INDEX(CompletedDateValues,ROW(A1406))&gt;0),INDEX(CompletedDateValues,ROW(A1406)),"")</f>
        <v/>
      </c>
      <c r="B1406" s="32" t="str">
        <f>IF(AND(TRIM(INDEX(StartDateValues,ROW(A1406)))&lt;&gt;"",INDEX(StartDateValues,ROW(A1406))&gt;0),INDEX(StartDateValues,ROW(A1406)),"")</f>
        <v/>
      </c>
      <c r="C1406" s="22" t="str">
        <f t="shared" si="106"/>
        <v/>
      </c>
      <c r="D1406" s="3" t="str">
        <f t="shared" si="107"/>
        <v/>
      </c>
      <c r="E1406" s="3" t="str">
        <f t="shared" si="108"/>
        <v/>
      </c>
      <c r="F1406" s="3" t="str">
        <f t="shared" si="109"/>
        <v/>
      </c>
      <c r="G1406" s="3" t="str">
        <f>IF(A1406="","",IF(HOUR(A1406)&lt;StartHour,StartHour,IF(HOUR(A1406)&gt;FinishHour,FinishHour,HOUR(A1406))))</f>
        <v/>
      </c>
      <c r="H1406" s="3" t="str">
        <f t="shared" si="110"/>
        <v/>
      </c>
      <c r="I1406" s="33" t="e">
        <f>IF(OR(A1406="",B1406=""),NA(),MAX(0,IF(A1406-B1406=0,SameDayCycleTimeSettingValue,(A1406-B1406) *24)))</f>
        <v>#N/A</v>
      </c>
      <c r="J1406" s="33" t="e">
        <f>IF(OR(A1406="",B1406=""),NA(),MAX(0,IF(A1406-B1406=0,SameDayCycleTimeSettingValue,((A1406-B1406) *24)-(INT((A1406-B1406)) * (24-(FinishHour-StartHour))))))</f>
        <v>#N/A</v>
      </c>
      <c r="K1406" s="3" t="e">
        <f ca="1">IF(OR(A1406&lt;&gt;"",B1406=""),NA(),MAX(0,IF(_xlfn.DAYS(NOW(),B1406)=0,SameDayCycleTimeSettingValue,_xlfn.DAYS(NOW(),B1406))))</f>
        <v>#N/A</v>
      </c>
    </row>
    <row r="1407" spans="1:11" x14ac:dyDescent="0.25">
      <c r="A1407" s="32" t="str">
        <f>IF(AND(TRIM(INDEX(CompletedDateValues,ROW(A1407)))&lt;&gt;"",INDEX(CompletedDateValues,ROW(A1407))&gt;0),INDEX(CompletedDateValues,ROW(A1407)),"")</f>
        <v/>
      </c>
      <c r="B1407" s="32" t="str">
        <f>IF(AND(TRIM(INDEX(StartDateValues,ROW(A1407)))&lt;&gt;"",INDEX(StartDateValues,ROW(A1407))&gt;0),INDEX(StartDateValues,ROW(A1407)),"")</f>
        <v/>
      </c>
      <c r="C1407" s="22" t="str">
        <f t="shared" si="106"/>
        <v/>
      </c>
      <c r="D1407" s="3" t="str">
        <f t="shared" si="107"/>
        <v/>
      </c>
      <c r="E1407" s="3" t="str">
        <f t="shared" si="108"/>
        <v/>
      </c>
      <c r="F1407" s="3" t="str">
        <f t="shared" si="109"/>
        <v/>
      </c>
      <c r="G1407" s="3" t="str">
        <f>IF(A1407="","",IF(HOUR(A1407)&lt;StartHour,StartHour,IF(HOUR(A1407)&gt;FinishHour,FinishHour,HOUR(A1407))))</f>
        <v/>
      </c>
      <c r="H1407" s="3" t="str">
        <f t="shared" si="110"/>
        <v/>
      </c>
      <c r="I1407" s="33" t="e">
        <f>IF(OR(A1407="",B1407=""),NA(),MAX(0,IF(A1407-B1407=0,SameDayCycleTimeSettingValue,(A1407-B1407) *24)))</f>
        <v>#N/A</v>
      </c>
      <c r="J1407" s="33" t="e">
        <f>IF(OR(A1407="",B1407=""),NA(),MAX(0,IF(A1407-B1407=0,SameDayCycleTimeSettingValue,((A1407-B1407) *24)-(INT((A1407-B1407)) * (24-(FinishHour-StartHour))))))</f>
        <v>#N/A</v>
      </c>
      <c r="K1407" s="3" t="e">
        <f ca="1">IF(OR(A1407&lt;&gt;"",B1407=""),NA(),MAX(0,IF(_xlfn.DAYS(NOW(),B1407)=0,SameDayCycleTimeSettingValue,_xlfn.DAYS(NOW(),B1407))))</f>
        <v>#N/A</v>
      </c>
    </row>
    <row r="1408" spans="1:11" x14ac:dyDescent="0.25">
      <c r="A1408" s="32" t="str">
        <f>IF(AND(TRIM(INDEX(CompletedDateValues,ROW(A1408)))&lt;&gt;"",INDEX(CompletedDateValues,ROW(A1408))&gt;0),INDEX(CompletedDateValues,ROW(A1408)),"")</f>
        <v/>
      </c>
      <c r="B1408" s="32" t="str">
        <f>IF(AND(TRIM(INDEX(StartDateValues,ROW(A1408)))&lt;&gt;"",INDEX(StartDateValues,ROW(A1408))&gt;0),INDEX(StartDateValues,ROW(A1408)),"")</f>
        <v/>
      </c>
      <c r="C1408" s="22" t="str">
        <f t="shared" si="106"/>
        <v/>
      </c>
      <c r="D1408" s="3" t="str">
        <f t="shared" si="107"/>
        <v/>
      </c>
      <c r="E1408" s="3" t="str">
        <f t="shared" si="108"/>
        <v/>
      </c>
      <c r="F1408" s="3" t="str">
        <f t="shared" si="109"/>
        <v/>
      </c>
      <c r="G1408" s="3" t="str">
        <f>IF(A1408="","",IF(HOUR(A1408)&lt;StartHour,StartHour,IF(HOUR(A1408)&gt;FinishHour,FinishHour,HOUR(A1408))))</f>
        <v/>
      </c>
      <c r="H1408" s="3" t="str">
        <f t="shared" si="110"/>
        <v/>
      </c>
      <c r="I1408" s="33" t="e">
        <f>IF(OR(A1408="",B1408=""),NA(),MAX(0,IF(A1408-B1408=0,SameDayCycleTimeSettingValue,(A1408-B1408) *24)))</f>
        <v>#N/A</v>
      </c>
      <c r="J1408" s="33" t="e">
        <f>IF(OR(A1408="",B1408=""),NA(),MAX(0,IF(A1408-B1408=0,SameDayCycleTimeSettingValue,((A1408-B1408) *24)-(INT((A1408-B1408)) * (24-(FinishHour-StartHour))))))</f>
        <v>#N/A</v>
      </c>
      <c r="K1408" s="3" t="e">
        <f ca="1">IF(OR(A1408&lt;&gt;"",B1408=""),NA(),MAX(0,IF(_xlfn.DAYS(NOW(),B1408)=0,SameDayCycleTimeSettingValue,_xlfn.DAYS(NOW(),B1408))))</f>
        <v>#N/A</v>
      </c>
    </row>
    <row r="1409" spans="1:11" x14ac:dyDescent="0.25">
      <c r="A1409" s="32" t="str">
        <f>IF(AND(TRIM(INDEX(CompletedDateValues,ROW(A1409)))&lt;&gt;"",INDEX(CompletedDateValues,ROW(A1409))&gt;0),INDEX(CompletedDateValues,ROW(A1409)),"")</f>
        <v/>
      </c>
      <c r="B1409" s="32" t="str">
        <f>IF(AND(TRIM(INDEX(StartDateValues,ROW(A1409)))&lt;&gt;"",INDEX(StartDateValues,ROW(A1409))&gt;0),INDEX(StartDateValues,ROW(A1409)),"")</f>
        <v/>
      </c>
      <c r="C1409" s="22" t="str">
        <f t="shared" si="106"/>
        <v/>
      </c>
      <c r="D1409" s="3" t="str">
        <f t="shared" si="107"/>
        <v/>
      </c>
      <c r="E1409" s="3" t="str">
        <f t="shared" si="108"/>
        <v/>
      </c>
      <c r="F1409" s="3" t="str">
        <f t="shared" si="109"/>
        <v/>
      </c>
      <c r="G1409" s="3" t="str">
        <f>IF(A1409="","",IF(HOUR(A1409)&lt;StartHour,StartHour,IF(HOUR(A1409)&gt;FinishHour,FinishHour,HOUR(A1409))))</f>
        <v/>
      </c>
      <c r="H1409" s="3" t="str">
        <f t="shared" si="110"/>
        <v/>
      </c>
      <c r="I1409" s="33" t="e">
        <f>IF(OR(A1409="",B1409=""),NA(),MAX(0,IF(A1409-B1409=0,SameDayCycleTimeSettingValue,(A1409-B1409) *24)))</f>
        <v>#N/A</v>
      </c>
      <c r="J1409" s="33" t="e">
        <f>IF(OR(A1409="",B1409=""),NA(),MAX(0,IF(A1409-B1409=0,SameDayCycleTimeSettingValue,((A1409-B1409) *24)-(INT((A1409-B1409)) * (24-(FinishHour-StartHour))))))</f>
        <v>#N/A</v>
      </c>
      <c r="K1409" s="3" t="e">
        <f ca="1">IF(OR(A1409&lt;&gt;"",B1409=""),NA(),MAX(0,IF(_xlfn.DAYS(NOW(),B1409)=0,SameDayCycleTimeSettingValue,_xlfn.DAYS(NOW(),B1409))))</f>
        <v>#N/A</v>
      </c>
    </row>
    <row r="1410" spans="1:11" x14ac:dyDescent="0.25">
      <c r="A1410" s="32" t="str">
        <f>IF(AND(TRIM(INDEX(CompletedDateValues,ROW(A1410)))&lt;&gt;"",INDEX(CompletedDateValues,ROW(A1410))&gt;0),INDEX(CompletedDateValues,ROW(A1410)),"")</f>
        <v/>
      </c>
      <c r="B1410" s="32" t="str">
        <f>IF(AND(TRIM(INDEX(StartDateValues,ROW(A1410)))&lt;&gt;"",INDEX(StartDateValues,ROW(A1410))&gt;0),INDEX(StartDateValues,ROW(A1410)),"")</f>
        <v/>
      </c>
      <c r="C1410" s="22" t="str">
        <f t="shared" si="106"/>
        <v/>
      </c>
      <c r="D1410" s="3" t="str">
        <f t="shared" si="107"/>
        <v/>
      </c>
      <c r="E1410" s="3" t="str">
        <f t="shared" si="108"/>
        <v/>
      </c>
      <c r="F1410" s="3" t="str">
        <f t="shared" si="109"/>
        <v/>
      </c>
      <c r="G1410" s="3" t="str">
        <f>IF(A1410="","",IF(HOUR(A1410)&lt;StartHour,StartHour,IF(HOUR(A1410)&gt;FinishHour,FinishHour,HOUR(A1410))))</f>
        <v/>
      </c>
      <c r="H1410" s="3" t="str">
        <f t="shared" si="110"/>
        <v/>
      </c>
      <c r="I1410" s="33" t="e">
        <f>IF(OR(A1410="",B1410=""),NA(),MAX(0,IF(A1410-B1410=0,SameDayCycleTimeSettingValue,(A1410-B1410) *24)))</f>
        <v>#N/A</v>
      </c>
      <c r="J1410" s="33" t="e">
        <f>IF(OR(A1410="",B1410=""),NA(),MAX(0,IF(A1410-B1410=0,SameDayCycleTimeSettingValue,((A1410-B1410) *24)-(INT((A1410-B1410)) * (24-(FinishHour-StartHour))))))</f>
        <v>#N/A</v>
      </c>
      <c r="K1410" s="3" t="e">
        <f ca="1">IF(OR(A1410&lt;&gt;"",B1410=""),NA(),MAX(0,IF(_xlfn.DAYS(NOW(),B1410)=0,SameDayCycleTimeSettingValue,_xlfn.DAYS(NOW(),B1410))))</f>
        <v>#N/A</v>
      </c>
    </row>
    <row r="1411" spans="1:11" x14ac:dyDescent="0.25">
      <c r="A1411" s="32" t="str">
        <f>IF(AND(TRIM(INDEX(CompletedDateValues,ROW(A1411)))&lt;&gt;"",INDEX(CompletedDateValues,ROW(A1411))&gt;0),INDEX(CompletedDateValues,ROW(A1411)),"")</f>
        <v/>
      </c>
      <c r="B1411" s="32" t="str">
        <f>IF(AND(TRIM(INDEX(StartDateValues,ROW(A1411)))&lt;&gt;"",INDEX(StartDateValues,ROW(A1411))&gt;0),INDEX(StartDateValues,ROW(A1411)),"")</f>
        <v/>
      </c>
      <c r="C1411" s="22" t="str">
        <f t="shared" ref="C1411:C1474" si="111">IF(AND(TRIM(INDEX(WorkTypeValues,ROW(A1411)))&lt;&gt;"",INDEX(WorkTypeValues,ROW(A1411))&gt;0),INDEX(WorkTypeValues,ROW(A1411)),"")</f>
        <v/>
      </c>
      <c r="D1411" s="3" t="str">
        <f t="shared" ref="D1411:D1474" si="112">IF(A1411="", "",YEAR(A1411))</f>
        <v/>
      </c>
      <c r="E1411" s="3" t="str">
        <f t="shared" ref="E1411:E1474" si="113">IF(A1411="","",MONTH(A1411))</f>
        <v/>
      </c>
      <c r="F1411" s="3" t="str">
        <f t="shared" ref="F1411:F1474" si="114">IF(A1411="","",DAY(A1411))</f>
        <v/>
      </c>
      <c r="G1411" s="3" t="str">
        <f>IF(A1411="","",IF(HOUR(A1411)&lt;StartHour,StartHour,IF(HOUR(A1411)&gt;FinishHour,FinishHour,HOUR(A1411))))</f>
        <v/>
      </c>
      <c r="H1411" s="3" t="str">
        <f t="shared" ref="H1411:H1474" si="115">IF(D1411="","",D1411&amp;"-"&amp;TEXT(E1411,"00") &amp;"-"&amp;TEXT(F1411,"00") &amp;"-"&amp;TEXT(G1411,"00"))</f>
        <v/>
      </c>
      <c r="I1411" s="33" t="e">
        <f>IF(OR(A1411="",B1411=""),NA(),MAX(0,IF(A1411-B1411=0,SameDayCycleTimeSettingValue,(A1411-B1411) *24)))</f>
        <v>#N/A</v>
      </c>
      <c r="J1411" s="33" t="e">
        <f>IF(OR(A1411="",B1411=""),NA(),MAX(0,IF(A1411-B1411=0,SameDayCycleTimeSettingValue,((A1411-B1411) *24)-(INT((A1411-B1411)) * (24-(FinishHour-StartHour))))))</f>
        <v>#N/A</v>
      </c>
      <c r="K1411" s="3" t="e">
        <f ca="1">IF(OR(A1411&lt;&gt;"",B1411=""),NA(),MAX(0,IF(_xlfn.DAYS(NOW(),B1411)=0,SameDayCycleTimeSettingValue,_xlfn.DAYS(NOW(),B1411))))</f>
        <v>#N/A</v>
      </c>
    </row>
    <row r="1412" spans="1:11" x14ac:dyDescent="0.25">
      <c r="A1412" s="32" t="str">
        <f>IF(AND(TRIM(INDEX(CompletedDateValues,ROW(A1412)))&lt;&gt;"",INDEX(CompletedDateValues,ROW(A1412))&gt;0),INDEX(CompletedDateValues,ROW(A1412)),"")</f>
        <v/>
      </c>
      <c r="B1412" s="32" t="str">
        <f>IF(AND(TRIM(INDEX(StartDateValues,ROW(A1412)))&lt;&gt;"",INDEX(StartDateValues,ROW(A1412))&gt;0),INDEX(StartDateValues,ROW(A1412)),"")</f>
        <v/>
      </c>
      <c r="C1412" s="22" t="str">
        <f t="shared" si="111"/>
        <v/>
      </c>
      <c r="D1412" s="3" t="str">
        <f t="shared" si="112"/>
        <v/>
      </c>
      <c r="E1412" s="3" t="str">
        <f t="shared" si="113"/>
        <v/>
      </c>
      <c r="F1412" s="3" t="str">
        <f t="shared" si="114"/>
        <v/>
      </c>
      <c r="G1412" s="3" t="str">
        <f>IF(A1412="","",IF(HOUR(A1412)&lt;StartHour,StartHour,IF(HOUR(A1412)&gt;FinishHour,FinishHour,HOUR(A1412))))</f>
        <v/>
      </c>
      <c r="H1412" s="3" t="str">
        <f t="shared" si="115"/>
        <v/>
      </c>
      <c r="I1412" s="33" t="e">
        <f>IF(OR(A1412="",B1412=""),NA(),MAX(0,IF(A1412-B1412=0,SameDayCycleTimeSettingValue,(A1412-B1412) *24)))</f>
        <v>#N/A</v>
      </c>
      <c r="J1412" s="33" t="e">
        <f>IF(OR(A1412="",B1412=""),NA(),MAX(0,IF(A1412-B1412=0,SameDayCycleTimeSettingValue,((A1412-B1412) *24)-(INT((A1412-B1412)) * (24-(FinishHour-StartHour))))))</f>
        <v>#N/A</v>
      </c>
      <c r="K1412" s="3" t="e">
        <f ca="1">IF(OR(A1412&lt;&gt;"",B1412=""),NA(),MAX(0,IF(_xlfn.DAYS(NOW(),B1412)=0,SameDayCycleTimeSettingValue,_xlfn.DAYS(NOW(),B1412))))</f>
        <v>#N/A</v>
      </c>
    </row>
    <row r="1413" spans="1:11" x14ac:dyDescent="0.25">
      <c r="A1413" s="32" t="str">
        <f>IF(AND(TRIM(INDEX(CompletedDateValues,ROW(A1413)))&lt;&gt;"",INDEX(CompletedDateValues,ROW(A1413))&gt;0),INDEX(CompletedDateValues,ROW(A1413)),"")</f>
        <v/>
      </c>
      <c r="B1413" s="32" t="str">
        <f>IF(AND(TRIM(INDEX(StartDateValues,ROW(A1413)))&lt;&gt;"",INDEX(StartDateValues,ROW(A1413))&gt;0),INDEX(StartDateValues,ROW(A1413)),"")</f>
        <v/>
      </c>
      <c r="C1413" s="22" t="str">
        <f t="shared" si="111"/>
        <v/>
      </c>
      <c r="D1413" s="3" t="str">
        <f t="shared" si="112"/>
        <v/>
      </c>
      <c r="E1413" s="3" t="str">
        <f t="shared" si="113"/>
        <v/>
      </c>
      <c r="F1413" s="3" t="str">
        <f t="shared" si="114"/>
        <v/>
      </c>
      <c r="G1413" s="3" t="str">
        <f>IF(A1413="","",IF(HOUR(A1413)&lt;StartHour,StartHour,IF(HOUR(A1413)&gt;FinishHour,FinishHour,HOUR(A1413))))</f>
        <v/>
      </c>
      <c r="H1413" s="3" t="str">
        <f t="shared" si="115"/>
        <v/>
      </c>
      <c r="I1413" s="33" t="e">
        <f>IF(OR(A1413="",B1413=""),NA(),MAX(0,IF(A1413-B1413=0,SameDayCycleTimeSettingValue,(A1413-B1413) *24)))</f>
        <v>#N/A</v>
      </c>
      <c r="J1413" s="33" t="e">
        <f>IF(OR(A1413="",B1413=""),NA(),MAX(0,IF(A1413-B1413=0,SameDayCycleTimeSettingValue,((A1413-B1413) *24)-(INT((A1413-B1413)) * (24-(FinishHour-StartHour))))))</f>
        <v>#N/A</v>
      </c>
      <c r="K1413" s="3" t="e">
        <f ca="1">IF(OR(A1413&lt;&gt;"",B1413=""),NA(),MAX(0,IF(_xlfn.DAYS(NOW(),B1413)=0,SameDayCycleTimeSettingValue,_xlfn.DAYS(NOW(),B1413))))</f>
        <v>#N/A</v>
      </c>
    </row>
    <row r="1414" spans="1:11" x14ac:dyDescent="0.25">
      <c r="A1414" s="32" t="str">
        <f>IF(AND(TRIM(INDEX(CompletedDateValues,ROW(A1414)))&lt;&gt;"",INDEX(CompletedDateValues,ROW(A1414))&gt;0),INDEX(CompletedDateValues,ROW(A1414)),"")</f>
        <v/>
      </c>
      <c r="B1414" s="32" t="str">
        <f>IF(AND(TRIM(INDEX(StartDateValues,ROW(A1414)))&lt;&gt;"",INDEX(StartDateValues,ROW(A1414))&gt;0),INDEX(StartDateValues,ROW(A1414)),"")</f>
        <v/>
      </c>
      <c r="C1414" s="22" t="str">
        <f t="shared" si="111"/>
        <v/>
      </c>
      <c r="D1414" s="3" t="str">
        <f t="shared" si="112"/>
        <v/>
      </c>
      <c r="E1414" s="3" t="str">
        <f t="shared" si="113"/>
        <v/>
      </c>
      <c r="F1414" s="3" t="str">
        <f t="shared" si="114"/>
        <v/>
      </c>
      <c r="G1414" s="3" t="str">
        <f>IF(A1414="","",IF(HOUR(A1414)&lt;StartHour,StartHour,IF(HOUR(A1414)&gt;FinishHour,FinishHour,HOUR(A1414))))</f>
        <v/>
      </c>
      <c r="H1414" s="3" t="str">
        <f t="shared" si="115"/>
        <v/>
      </c>
      <c r="I1414" s="33" t="e">
        <f>IF(OR(A1414="",B1414=""),NA(),MAX(0,IF(A1414-B1414=0,SameDayCycleTimeSettingValue,(A1414-B1414) *24)))</f>
        <v>#N/A</v>
      </c>
      <c r="J1414" s="33" t="e">
        <f>IF(OR(A1414="",B1414=""),NA(),MAX(0,IF(A1414-B1414=0,SameDayCycleTimeSettingValue,((A1414-B1414) *24)-(INT((A1414-B1414)) * (24-(FinishHour-StartHour))))))</f>
        <v>#N/A</v>
      </c>
      <c r="K1414" s="3" t="e">
        <f ca="1">IF(OR(A1414&lt;&gt;"",B1414=""),NA(),MAX(0,IF(_xlfn.DAYS(NOW(),B1414)=0,SameDayCycleTimeSettingValue,_xlfn.DAYS(NOW(),B1414))))</f>
        <v>#N/A</v>
      </c>
    </row>
    <row r="1415" spans="1:11" x14ac:dyDescent="0.25">
      <c r="A1415" s="32" t="str">
        <f>IF(AND(TRIM(INDEX(CompletedDateValues,ROW(A1415)))&lt;&gt;"",INDEX(CompletedDateValues,ROW(A1415))&gt;0),INDEX(CompletedDateValues,ROW(A1415)),"")</f>
        <v/>
      </c>
      <c r="B1415" s="32" t="str">
        <f>IF(AND(TRIM(INDEX(StartDateValues,ROW(A1415)))&lt;&gt;"",INDEX(StartDateValues,ROW(A1415))&gt;0),INDEX(StartDateValues,ROW(A1415)),"")</f>
        <v/>
      </c>
      <c r="C1415" s="22" t="str">
        <f t="shared" si="111"/>
        <v/>
      </c>
      <c r="D1415" s="3" t="str">
        <f t="shared" si="112"/>
        <v/>
      </c>
      <c r="E1415" s="3" t="str">
        <f t="shared" si="113"/>
        <v/>
      </c>
      <c r="F1415" s="3" t="str">
        <f t="shared" si="114"/>
        <v/>
      </c>
      <c r="G1415" s="3" t="str">
        <f>IF(A1415="","",IF(HOUR(A1415)&lt;StartHour,StartHour,IF(HOUR(A1415)&gt;FinishHour,FinishHour,HOUR(A1415))))</f>
        <v/>
      </c>
      <c r="H1415" s="3" t="str">
        <f t="shared" si="115"/>
        <v/>
      </c>
      <c r="I1415" s="33" t="e">
        <f>IF(OR(A1415="",B1415=""),NA(),MAX(0,IF(A1415-B1415=0,SameDayCycleTimeSettingValue,(A1415-B1415) *24)))</f>
        <v>#N/A</v>
      </c>
      <c r="J1415" s="33" t="e">
        <f>IF(OR(A1415="",B1415=""),NA(),MAX(0,IF(A1415-B1415=0,SameDayCycleTimeSettingValue,((A1415-B1415) *24)-(INT((A1415-B1415)) * (24-(FinishHour-StartHour))))))</f>
        <v>#N/A</v>
      </c>
      <c r="K1415" s="3" t="e">
        <f ca="1">IF(OR(A1415&lt;&gt;"",B1415=""),NA(),MAX(0,IF(_xlfn.DAYS(NOW(),B1415)=0,SameDayCycleTimeSettingValue,_xlfn.DAYS(NOW(),B1415))))</f>
        <v>#N/A</v>
      </c>
    </row>
    <row r="1416" spans="1:11" x14ac:dyDescent="0.25">
      <c r="A1416" s="32" t="str">
        <f>IF(AND(TRIM(INDEX(CompletedDateValues,ROW(A1416)))&lt;&gt;"",INDEX(CompletedDateValues,ROW(A1416))&gt;0),INDEX(CompletedDateValues,ROW(A1416)),"")</f>
        <v/>
      </c>
      <c r="B1416" s="32" t="str">
        <f>IF(AND(TRIM(INDEX(StartDateValues,ROW(A1416)))&lt;&gt;"",INDEX(StartDateValues,ROW(A1416))&gt;0),INDEX(StartDateValues,ROW(A1416)),"")</f>
        <v/>
      </c>
      <c r="C1416" s="22" t="str">
        <f t="shared" si="111"/>
        <v/>
      </c>
      <c r="D1416" s="3" t="str">
        <f t="shared" si="112"/>
        <v/>
      </c>
      <c r="E1416" s="3" t="str">
        <f t="shared" si="113"/>
        <v/>
      </c>
      <c r="F1416" s="3" t="str">
        <f t="shared" si="114"/>
        <v/>
      </c>
      <c r="G1416" s="3" t="str">
        <f>IF(A1416="","",IF(HOUR(A1416)&lt;StartHour,StartHour,IF(HOUR(A1416)&gt;FinishHour,FinishHour,HOUR(A1416))))</f>
        <v/>
      </c>
      <c r="H1416" s="3" t="str">
        <f t="shared" si="115"/>
        <v/>
      </c>
      <c r="I1416" s="33" t="e">
        <f>IF(OR(A1416="",B1416=""),NA(),MAX(0,IF(A1416-B1416=0,SameDayCycleTimeSettingValue,(A1416-B1416) *24)))</f>
        <v>#N/A</v>
      </c>
      <c r="J1416" s="33" t="e">
        <f>IF(OR(A1416="",B1416=""),NA(),MAX(0,IF(A1416-B1416=0,SameDayCycleTimeSettingValue,((A1416-B1416) *24)-(INT((A1416-B1416)) * (24-(FinishHour-StartHour))))))</f>
        <v>#N/A</v>
      </c>
      <c r="K1416" s="3" t="e">
        <f ca="1">IF(OR(A1416&lt;&gt;"",B1416=""),NA(),MAX(0,IF(_xlfn.DAYS(NOW(),B1416)=0,SameDayCycleTimeSettingValue,_xlfn.DAYS(NOW(),B1416))))</f>
        <v>#N/A</v>
      </c>
    </row>
    <row r="1417" spans="1:11" x14ac:dyDescent="0.25">
      <c r="A1417" s="32" t="str">
        <f>IF(AND(TRIM(INDEX(CompletedDateValues,ROW(A1417)))&lt;&gt;"",INDEX(CompletedDateValues,ROW(A1417))&gt;0),INDEX(CompletedDateValues,ROW(A1417)),"")</f>
        <v/>
      </c>
      <c r="B1417" s="32" t="str">
        <f>IF(AND(TRIM(INDEX(StartDateValues,ROW(A1417)))&lt;&gt;"",INDEX(StartDateValues,ROW(A1417))&gt;0),INDEX(StartDateValues,ROW(A1417)),"")</f>
        <v/>
      </c>
      <c r="C1417" s="22" t="str">
        <f t="shared" si="111"/>
        <v/>
      </c>
      <c r="D1417" s="3" t="str">
        <f t="shared" si="112"/>
        <v/>
      </c>
      <c r="E1417" s="3" t="str">
        <f t="shared" si="113"/>
        <v/>
      </c>
      <c r="F1417" s="3" t="str">
        <f t="shared" si="114"/>
        <v/>
      </c>
      <c r="G1417" s="3" t="str">
        <f>IF(A1417="","",IF(HOUR(A1417)&lt;StartHour,StartHour,IF(HOUR(A1417)&gt;FinishHour,FinishHour,HOUR(A1417))))</f>
        <v/>
      </c>
      <c r="H1417" s="3" t="str">
        <f t="shared" si="115"/>
        <v/>
      </c>
      <c r="I1417" s="33" t="e">
        <f>IF(OR(A1417="",B1417=""),NA(),MAX(0,IF(A1417-B1417=0,SameDayCycleTimeSettingValue,(A1417-B1417) *24)))</f>
        <v>#N/A</v>
      </c>
      <c r="J1417" s="33" t="e">
        <f>IF(OR(A1417="",B1417=""),NA(),MAX(0,IF(A1417-B1417=0,SameDayCycleTimeSettingValue,((A1417-B1417) *24)-(INT((A1417-B1417)) * (24-(FinishHour-StartHour))))))</f>
        <v>#N/A</v>
      </c>
      <c r="K1417" s="3" t="e">
        <f ca="1">IF(OR(A1417&lt;&gt;"",B1417=""),NA(),MAX(0,IF(_xlfn.DAYS(NOW(),B1417)=0,SameDayCycleTimeSettingValue,_xlfn.DAYS(NOW(),B1417))))</f>
        <v>#N/A</v>
      </c>
    </row>
    <row r="1418" spans="1:11" x14ac:dyDescent="0.25">
      <c r="A1418" s="32" t="str">
        <f>IF(AND(TRIM(INDEX(CompletedDateValues,ROW(A1418)))&lt;&gt;"",INDEX(CompletedDateValues,ROW(A1418))&gt;0),INDEX(CompletedDateValues,ROW(A1418)),"")</f>
        <v/>
      </c>
      <c r="B1418" s="32" t="str">
        <f>IF(AND(TRIM(INDEX(StartDateValues,ROW(A1418)))&lt;&gt;"",INDEX(StartDateValues,ROW(A1418))&gt;0),INDEX(StartDateValues,ROW(A1418)),"")</f>
        <v/>
      </c>
      <c r="C1418" s="22" t="str">
        <f t="shared" si="111"/>
        <v/>
      </c>
      <c r="D1418" s="3" t="str">
        <f t="shared" si="112"/>
        <v/>
      </c>
      <c r="E1418" s="3" t="str">
        <f t="shared" si="113"/>
        <v/>
      </c>
      <c r="F1418" s="3" t="str">
        <f t="shared" si="114"/>
        <v/>
      </c>
      <c r="G1418" s="3" t="str">
        <f>IF(A1418="","",IF(HOUR(A1418)&lt;StartHour,StartHour,IF(HOUR(A1418)&gt;FinishHour,FinishHour,HOUR(A1418))))</f>
        <v/>
      </c>
      <c r="H1418" s="3" t="str">
        <f t="shared" si="115"/>
        <v/>
      </c>
      <c r="I1418" s="33" t="e">
        <f>IF(OR(A1418="",B1418=""),NA(),MAX(0,IF(A1418-B1418=0,SameDayCycleTimeSettingValue,(A1418-B1418) *24)))</f>
        <v>#N/A</v>
      </c>
      <c r="J1418" s="33" t="e">
        <f>IF(OR(A1418="",B1418=""),NA(),MAX(0,IF(A1418-B1418=0,SameDayCycleTimeSettingValue,((A1418-B1418) *24)-(INT((A1418-B1418)) * (24-(FinishHour-StartHour))))))</f>
        <v>#N/A</v>
      </c>
      <c r="K1418" s="3" t="e">
        <f ca="1">IF(OR(A1418&lt;&gt;"",B1418=""),NA(),MAX(0,IF(_xlfn.DAYS(NOW(),B1418)=0,SameDayCycleTimeSettingValue,_xlfn.DAYS(NOW(),B1418))))</f>
        <v>#N/A</v>
      </c>
    </row>
    <row r="1419" spans="1:11" x14ac:dyDescent="0.25">
      <c r="A1419" s="32" t="str">
        <f>IF(AND(TRIM(INDEX(CompletedDateValues,ROW(A1419)))&lt;&gt;"",INDEX(CompletedDateValues,ROW(A1419))&gt;0),INDEX(CompletedDateValues,ROW(A1419)),"")</f>
        <v/>
      </c>
      <c r="B1419" s="32" t="str">
        <f>IF(AND(TRIM(INDEX(StartDateValues,ROW(A1419)))&lt;&gt;"",INDEX(StartDateValues,ROW(A1419))&gt;0),INDEX(StartDateValues,ROW(A1419)),"")</f>
        <v/>
      </c>
      <c r="C1419" s="22" t="str">
        <f t="shared" si="111"/>
        <v/>
      </c>
      <c r="D1419" s="3" t="str">
        <f t="shared" si="112"/>
        <v/>
      </c>
      <c r="E1419" s="3" t="str">
        <f t="shared" si="113"/>
        <v/>
      </c>
      <c r="F1419" s="3" t="str">
        <f t="shared" si="114"/>
        <v/>
      </c>
      <c r="G1419" s="3" t="str">
        <f>IF(A1419="","",IF(HOUR(A1419)&lt;StartHour,StartHour,IF(HOUR(A1419)&gt;FinishHour,FinishHour,HOUR(A1419))))</f>
        <v/>
      </c>
      <c r="H1419" s="3" t="str">
        <f t="shared" si="115"/>
        <v/>
      </c>
      <c r="I1419" s="33" t="e">
        <f>IF(OR(A1419="",B1419=""),NA(),MAX(0,IF(A1419-B1419=0,SameDayCycleTimeSettingValue,(A1419-B1419) *24)))</f>
        <v>#N/A</v>
      </c>
      <c r="J1419" s="33" t="e">
        <f>IF(OR(A1419="",B1419=""),NA(),MAX(0,IF(A1419-B1419=0,SameDayCycleTimeSettingValue,((A1419-B1419) *24)-(INT((A1419-B1419)) * (24-(FinishHour-StartHour))))))</f>
        <v>#N/A</v>
      </c>
      <c r="K1419" s="3" t="e">
        <f ca="1">IF(OR(A1419&lt;&gt;"",B1419=""),NA(),MAX(0,IF(_xlfn.DAYS(NOW(),B1419)=0,SameDayCycleTimeSettingValue,_xlfn.DAYS(NOW(),B1419))))</f>
        <v>#N/A</v>
      </c>
    </row>
    <row r="1420" spans="1:11" x14ac:dyDescent="0.25">
      <c r="A1420" s="32" t="str">
        <f>IF(AND(TRIM(INDEX(CompletedDateValues,ROW(A1420)))&lt;&gt;"",INDEX(CompletedDateValues,ROW(A1420))&gt;0),INDEX(CompletedDateValues,ROW(A1420)),"")</f>
        <v/>
      </c>
      <c r="B1420" s="32" t="str">
        <f>IF(AND(TRIM(INDEX(StartDateValues,ROW(A1420)))&lt;&gt;"",INDEX(StartDateValues,ROW(A1420))&gt;0),INDEX(StartDateValues,ROW(A1420)),"")</f>
        <v/>
      </c>
      <c r="C1420" s="22" t="str">
        <f t="shared" si="111"/>
        <v/>
      </c>
      <c r="D1420" s="3" t="str">
        <f t="shared" si="112"/>
        <v/>
      </c>
      <c r="E1420" s="3" t="str">
        <f t="shared" si="113"/>
        <v/>
      </c>
      <c r="F1420" s="3" t="str">
        <f t="shared" si="114"/>
        <v/>
      </c>
      <c r="G1420" s="3" t="str">
        <f>IF(A1420="","",IF(HOUR(A1420)&lt;StartHour,StartHour,IF(HOUR(A1420)&gt;FinishHour,FinishHour,HOUR(A1420))))</f>
        <v/>
      </c>
      <c r="H1420" s="3" t="str">
        <f t="shared" si="115"/>
        <v/>
      </c>
      <c r="I1420" s="33" t="e">
        <f>IF(OR(A1420="",B1420=""),NA(),MAX(0,IF(A1420-B1420=0,SameDayCycleTimeSettingValue,(A1420-B1420) *24)))</f>
        <v>#N/A</v>
      </c>
      <c r="J1420" s="33" t="e">
        <f>IF(OR(A1420="",B1420=""),NA(),MAX(0,IF(A1420-B1420=0,SameDayCycleTimeSettingValue,((A1420-B1420) *24)-(INT((A1420-B1420)) * (24-(FinishHour-StartHour))))))</f>
        <v>#N/A</v>
      </c>
      <c r="K1420" s="3" t="e">
        <f ca="1">IF(OR(A1420&lt;&gt;"",B1420=""),NA(),MAX(0,IF(_xlfn.DAYS(NOW(),B1420)=0,SameDayCycleTimeSettingValue,_xlfn.DAYS(NOW(),B1420))))</f>
        <v>#N/A</v>
      </c>
    </row>
    <row r="1421" spans="1:11" x14ac:dyDescent="0.25">
      <c r="A1421" s="32" t="str">
        <f>IF(AND(TRIM(INDEX(CompletedDateValues,ROW(A1421)))&lt;&gt;"",INDEX(CompletedDateValues,ROW(A1421))&gt;0),INDEX(CompletedDateValues,ROW(A1421)),"")</f>
        <v/>
      </c>
      <c r="B1421" s="32" t="str">
        <f>IF(AND(TRIM(INDEX(StartDateValues,ROW(A1421)))&lt;&gt;"",INDEX(StartDateValues,ROW(A1421))&gt;0),INDEX(StartDateValues,ROW(A1421)),"")</f>
        <v/>
      </c>
      <c r="C1421" s="22" t="str">
        <f t="shared" si="111"/>
        <v/>
      </c>
      <c r="D1421" s="3" t="str">
        <f t="shared" si="112"/>
        <v/>
      </c>
      <c r="E1421" s="3" t="str">
        <f t="shared" si="113"/>
        <v/>
      </c>
      <c r="F1421" s="3" t="str">
        <f t="shared" si="114"/>
        <v/>
      </c>
      <c r="G1421" s="3" t="str">
        <f>IF(A1421="","",IF(HOUR(A1421)&lt;StartHour,StartHour,IF(HOUR(A1421)&gt;FinishHour,FinishHour,HOUR(A1421))))</f>
        <v/>
      </c>
      <c r="H1421" s="3" t="str">
        <f t="shared" si="115"/>
        <v/>
      </c>
      <c r="I1421" s="33" t="e">
        <f>IF(OR(A1421="",B1421=""),NA(),MAX(0,IF(A1421-B1421=0,SameDayCycleTimeSettingValue,(A1421-B1421) *24)))</f>
        <v>#N/A</v>
      </c>
      <c r="J1421" s="33" t="e">
        <f>IF(OR(A1421="",B1421=""),NA(),MAX(0,IF(A1421-B1421=0,SameDayCycleTimeSettingValue,((A1421-B1421) *24)-(INT((A1421-B1421)) * (24-(FinishHour-StartHour))))))</f>
        <v>#N/A</v>
      </c>
      <c r="K1421" s="3" t="e">
        <f ca="1">IF(OR(A1421&lt;&gt;"",B1421=""),NA(),MAX(0,IF(_xlfn.DAYS(NOW(),B1421)=0,SameDayCycleTimeSettingValue,_xlfn.DAYS(NOW(),B1421))))</f>
        <v>#N/A</v>
      </c>
    </row>
    <row r="1422" spans="1:11" x14ac:dyDescent="0.25">
      <c r="A1422" s="32" t="str">
        <f>IF(AND(TRIM(INDEX(CompletedDateValues,ROW(A1422)))&lt;&gt;"",INDEX(CompletedDateValues,ROW(A1422))&gt;0),INDEX(CompletedDateValues,ROW(A1422)),"")</f>
        <v/>
      </c>
      <c r="B1422" s="32" t="str">
        <f>IF(AND(TRIM(INDEX(StartDateValues,ROW(A1422)))&lt;&gt;"",INDEX(StartDateValues,ROW(A1422))&gt;0),INDEX(StartDateValues,ROW(A1422)),"")</f>
        <v/>
      </c>
      <c r="C1422" s="22" t="str">
        <f t="shared" si="111"/>
        <v/>
      </c>
      <c r="D1422" s="3" t="str">
        <f t="shared" si="112"/>
        <v/>
      </c>
      <c r="E1422" s="3" t="str">
        <f t="shared" si="113"/>
        <v/>
      </c>
      <c r="F1422" s="3" t="str">
        <f t="shared" si="114"/>
        <v/>
      </c>
      <c r="G1422" s="3" t="str">
        <f>IF(A1422="","",IF(HOUR(A1422)&lt;StartHour,StartHour,IF(HOUR(A1422)&gt;FinishHour,FinishHour,HOUR(A1422))))</f>
        <v/>
      </c>
      <c r="H1422" s="3" t="str">
        <f t="shared" si="115"/>
        <v/>
      </c>
      <c r="I1422" s="33" t="e">
        <f>IF(OR(A1422="",B1422=""),NA(),MAX(0,IF(A1422-B1422=0,SameDayCycleTimeSettingValue,(A1422-B1422) *24)))</f>
        <v>#N/A</v>
      </c>
      <c r="J1422" s="33" t="e">
        <f>IF(OR(A1422="",B1422=""),NA(),MAX(0,IF(A1422-B1422=0,SameDayCycleTimeSettingValue,((A1422-B1422) *24)-(INT((A1422-B1422)) * (24-(FinishHour-StartHour))))))</f>
        <v>#N/A</v>
      </c>
      <c r="K1422" s="3" t="e">
        <f ca="1">IF(OR(A1422&lt;&gt;"",B1422=""),NA(),MAX(0,IF(_xlfn.DAYS(NOW(),B1422)=0,SameDayCycleTimeSettingValue,_xlfn.DAYS(NOW(),B1422))))</f>
        <v>#N/A</v>
      </c>
    </row>
    <row r="1423" spans="1:11" x14ac:dyDescent="0.25">
      <c r="A1423" s="32" t="str">
        <f>IF(AND(TRIM(INDEX(CompletedDateValues,ROW(A1423)))&lt;&gt;"",INDEX(CompletedDateValues,ROW(A1423))&gt;0),INDEX(CompletedDateValues,ROW(A1423)),"")</f>
        <v/>
      </c>
      <c r="B1423" s="32" t="str">
        <f>IF(AND(TRIM(INDEX(StartDateValues,ROW(A1423)))&lt;&gt;"",INDEX(StartDateValues,ROW(A1423))&gt;0),INDEX(StartDateValues,ROW(A1423)),"")</f>
        <v/>
      </c>
      <c r="C1423" s="22" t="str">
        <f t="shared" si="111"/>
        <v/>
      </c>
      <c r="D1423" s="3" t="str">
        <f t="shared" si="112"/>
        <v/>
      </c>
      <c r="E1423" s="3" t="str">
        <f t="shared" si="113"/>
        <v/>
      </c>
      <c r="F1423" s="3" t="str">
        <f t="shared" si="114"/>
        <v/>
      </c>
      <c r="G1423" s="3" t="str">
        <f>IF(A1423="","",IF(HOUR(A1423)&lt;StartHour,StartHour,IF(HOUR(A1423)&gt;FinishHour,FinishHour,HOUR(A1423))))</f>
        <v/>
      </c>
      <c r="H1423" s="3" t="str">
        <f t="shared" si="115"/>
        <v/>
      </c>
      <c r="I1423" s="33" t="e">
        <f>IF(OR(A1423="",B1423=""),NA(),MAX(0,IF(A1423-B1423=0,SameDayCycleTimeSettingValue,(A1423-B1423) *24)))</f>
        <v>#N/A</v>
      </c>
      <c r="J1423" s="33" t="e">
        <f>IF(OR(A1423="",B1423=""),NA(),MAX(0,IF(A1423-B1423=0,SameDayCycleTimeSettingValue,((A1423-B1423) *24)-(INT((A1423-B1423)) * (24-(FinishHour-StartHour))))))</f>
        <v>#N/A</v>
      </c>
      <c r="K1423" s="3" t="e">
        <f ca="1">IF(OR(A1423&lt;&gt;"",B1423=""),NA(),MAX(0,IF(_xlfn.DAYS(NOW(),B1423)=0,SameDayCycleTimeSettingValue,_xlfn.DAYS(NOW(),B1423))))</f>
        <v>#N/A</v>
      </c>
    </row>
    <row r="1424" spans="1:11" x14ac:dyDescent="0.25">
      <c r="A1424" s="32" t="str">
        <f>IF(AND(TRIM(INDEX(CompletedDateValues,ROW(A1424)))&lt;&gt;"",INDEX(CompletedDateValues,ROW(A1424))&gt;0),INDEX(CompletedDateValues,ROW(A1424)),"")</f>
        <v/>
      </c>
      <c r="B1424" s="32" t="str">
        <f>IF(AND(TRIM(INDEX(StartDateValues,ROW(A1424)))&lt;&gt;"",INDEX(StartDateValues,ROW(A1424))&gt;0),INDEX(StartDateValues,ROW(A1424)),"")</f>
        <v/>
      </c>
      <c r="C1424" s="22" t="str">
        <f t="shared" si="111"/>
        <v/>
      </c>
      <c r="D1424" s="3" t="str">
        <f t="shared" si="112"/>
        <v/>
      </c>
      <c r="E1424" s="3" t="str">
        <f t="shared" si="113"/>
        <v/>
      </c>
      <c r="F1424" s="3" t="str">
        <f t="shared" si="114"/>
        <v/>
      </c>
      <c r="G1424" s="3" t="str">
        <f>IF(A1424="","",IF(HOUR(A1424)&lt;StartHour,StartHour,IF(HOUR(A1424)&gt;FinishHour,FinishHour,HOUR(A1424))))</f>
        <v/>
      </c>
      <c r="H1424" s="3" t="str">
        <f t="shared" si="115"/>
        <v/>
      </c>
      <c r="I1424" s="33" t="e">
        <f>IF(OR(A1424="",B1424=""),NA(),MAX(0,IF(A1424-B1424=0,SameDayCycleTimeSettingValue,(A1424-B1424) *24)))</f>
        <v>#N/A</v>
      </c>
      <c r="J1424" s="33" t="e">
        <f>IF(OR(A1424="",B1424=""),NA(),MAX(0,IF(A1424-B1424=0,SameDayCycleTimeSettingValue,((A1424-B1424) *24)-(INT((A1424-B1424)) * (24-(FinishHour-StartHour))))))</f>
        <v>#N/A</v>
      </c>
      <c r="K1424" s="3" t="e">
        <f ca="1">IF(OR(A1424&lt;&gt;"",B1424=""),NA(),MAX(0,IF(_xlfn.DAYS(NOW(),B1424)=0,SameDayCycleTimeSettingValue,_xlfn.DAYS(NOW(),B1424))))</f>
        <v>#N/A</v>
      </c>
    </row>
    <row r="1425" spans="1:11" x14ac:dyDescent="0.25">
      <c r="A1425" s="32" t="str">
        <f>IF(AND(TRIM(INDEX(CompletedDateValues,ROW(A1425)))&lt;&gt;"",INDEX(CompletedDateValues,ROW(A1425))&gt;0),INDEX(CompletedDateValues,ROW(A1425)),"")</f>
        <v/>
      </c>
      <c r="B1425" s="32" t="str">
        <f>IF(AND(TRIM(INDEX(StartDateValues,ROW(A1425)))&lt;&gt;"",INDEX(StartDateValues,ROW(A1425))&gt;0),INDEX(StartDateValues,ROW(A1425)),"")</f>
        <v/>
      </c>
      <c r="C1425" s="22" t="str">
        <f t="shared" si="111"/>
        <v/>
      </c>
      <c r="D1425" s="3" t="str">
        <f t="shared" si="112"/>
        <v/>
      </c>
      <c r="E1425" s="3" t="str">
        <f t="shared" si="113"/>
        <v/>
      </c>
      <c r="F1425" s="3" t="str">
        <f t="shared" si="114"/>
        <v/>
      </c>
      <c r="G1425" s="3" t="str">
        <f>IF(A1425="","",IF(HOUR(A1425)&lt;StartHour,StartHour,IF(HOUR(A1425)&gt;FinishHour,FinishHour,HOUR(A1425))))</f>
        <v/>
      </c>
      <c r="H1425" s="3" t="str">
        <f t="shared" si="115"/>
        <v/>
      </c>
      <c r="I1425" s="33" t="e">
        <f>IF(OR(A1425="",B1425=""),NA(),MAX(0,IF(A1425-B1425=0,SameDayCycleTimeSettingValue,(A1425-B1425) *24)))</f>
        <v>#N/A</v>
      </c>
      <c r="J1425" s="33" t="e">
        <f>IF(OR(A1425="",B1425=""),NA(),MAX(0,IF(A1425-B1425=0,SameDayCycleTimeSettingValue,((A1425-B1425) *24)-(INT((A1425-B1425)) * (24-(FinishHour-StartHour))))))</f>
        <v>#N/A</v>
      </c>
      <c r="K1425" s="3" t="e">
        <f ca="1">IF(OR(A1425&lt;&gt;"",B1425=""),NA(),MAX(0,IF(_xlfn.DAYS(NOW(),B1425)=0,SameDayCycleTimeSettingValue,_xlfn.DAYS(NOW(),B1425))))</f>
        <v>#N/A</v>
      </c>
    </row>
    <row r="1426" spans="1:11" x14ac:dyDescent="0.25">
      <c r="A1426" s="32" t="str">
        <f>IF(AND(TRIM(INDEX(CompletedDateValues,ROW(A1426)))&lt;&gt;"",INDEX(CompletedDateValues,ROW(A1426))&gt;0),INDEX(CompletedDateValues,ROW(A1426)),"")</f>
        <v/>
      </c>
      <c r="B1426" s="32" t="str">
        <f>IF(AND(TRIM(INDEX(StartDateValues,ROW(A1426)))&lt;&gt;"",INDEX(StartDateValues,ROW(A1426))&gt;0),INDEX(StartDateValues,ROW(A1426)),"")</f>
        <v/>
      </c>
      <c r="C1426" s="22" t="str">
        <f t="shared" si="111"/>
        <v/>
      </c>
      <c r="D1426" s="3" t="str">
        <f t="shared" si="112"/>
        <v/>
      </c>
      <c r="E1426" s="3" t="str">
        <f t="shared" si="113"/>
        <v/>
      </c>
      <c r="F1426" s="3" t="str">
        <f t="shared" si="114"/>
        <v/>
      </c>
      <c r="G1426" s="3" t="str">
        <f>IF(A1426="","",IF(HOUR(A1426)&lt;StartHour,StartHour,IF(HOUR(A1426)&gt;FinishHour,FinishHour,HOUR(A1426))))</f>
        <v/>
      </c>
      <c r="H1426" s="3" t="str">
        <f t="shared" si="115"/>
        <v/>
      </c>
      <c r="I1426" s="33" t="e">
        <f>IF(OR(A1426="",B1426=""),NA(),MAX(0,IF(A1426-B1426=0,SameDayCycleTimeSettingValue,(A1426-B1426) *24)))</f>
        <v>#N/A</v>
      </c>
      <c r="J1426" s="33" t="e">
        <f>IF(OR(A1426="",B1426=""),NA(),MAX(0,IF(A1426-B1426=0,SameDayCycleTimeSettingValue,((A1426-B1426) *24)-(INT((A1426-B1426)) * (24-(FinishHour-StartHour))))))</f>
        <v>#N/A</v>
      </c>
      <c r="K1426" s="3" t="e">
        <f ca="1">IF(OR(A1426&lt;&gt;"",B1426=""),NA(),MAX(0,IF(_xlfn.DAYS(NOW(),B1426)=0,SameDayCycleTimeSettingValue,_xlfn.DAYS(NOW(),B1426))))</f>
        <v>#N/A</v>
      </c>
    </row>
    <row r="1427" spans="1:11" x14ac:dyDescent="0.25">
      <c r="A1427" s="32" t="str">
        <f>IF(AND(TRIM(INDEX(CompletedDateValues,ROW(A1427)))&lt;&gt;"",INDEX(CompletedDateValues,ROW(A1427))&gt;0),INDEX(CompletedDateValues,ROW(A1427)),"")</f>
        <v/>
      </c>
      <c r="B1427" s="32" t="str">
        <f>IF(AND(TRIM(INDEX(StartDateValues,ROW(A1427)))&lt;&gt;"",INDEX(StartDateValues,ROW(A1427))&gt;0),INDEX(StartDateValues,ROW(A1427)),"")</f>
        <v/>
      </c>
      <c r="C1427" s="22" t="str">
        <f t="shared" si="111"/>
        <v/>
      </c>
      <c r="D1427" s="3" t="str">
        <f t="shared" si="112"/>
        <v/>
      </c>
      <c r="E1427" s="3" t="str">
        <f t="shared" si="113"/>
        <v/>
      </c>
      <c r="F1427" s="3" t="str">
        <f t="shared" si="114"/>
        <v/>
      </c>
      <c r="G1427" s="3" t="str">
        <f>IF(A1427="","",IF(HOUR(A1427)&lt;StartHour,StartHour,IF(HOUR(A1427)&gt;FinishHour,FinishHour,HOUR(A1427))))</f>
        <v/>
      </c>
      <c r="H1427" s="3" t="str">
        <f t="shared" si="115"/>
        <v/>
      </c>
      <c r="I1427" s="33" t="e">
        <f>IF(OR(A1427="",B1427=""),NA(),MAX(0,IF(A1427-B1427=0,SameDayCycleTimeSettingValue,(A1427-B1427) *24)))</f>
        <v>#N/A</v>
      </c>
      <c r="J1427" s="33" t="e">
        <f>IF(OR(A1427="",B1427=""),NA(),MAX(0,IF(A1427-B1427=0,SameDayCycleTimeSettingValue,((A1427-B1427) *24)-(INT((A1427-B1427)) * (24-(FinishHour-StartHour))))))</f>
        <v>#N/A</v>
      </c>
      <c r="K1427" s="3" t="e">
        <f ca="1">IF(OR(A1427&lt;&gt;"",B1427=""),NA(),MAX(0,IF(_xlfn.DAYS(NOW(),B1427)=0,SameDayCycleTimeSettingValue,_xlfn.DAYS(NOW(),B1427))))</f>
        <v>#N/A</v>
      </c>
    </row>
    <row r="1428" spans="1:11" x14ac:dyDescent="0.25">
      <c r="A1428" s="32" t="str">
        <f>IF(AND(TRIM(INDEX(CompletedDateValues,ROW(A1428)))&lt;&gt;"",INDEX(CompletedDateValues,ROW(A1428))&gt;0),INDEX(CompletedDateValues,ROW(A1428)),"")</f>
        <v/>
      </c>
      <c r="B1428" s="32" t="str">
        <f>IF(AND(TRIM(INDEX(StartDateValues,ROW(A1428)))&lt;&gt;"",INDEX(StartDateValues,ROW(A1428))&gt;0),INDEX(StartDateValues,ROW(A1428)),"")</f>
        <v/>
      </c>
      <c r="C1428" s="22" t="str">
        <f t="shared" si="111"/>
        <v/>
      </c>
      <c r="D1428" s="3" t="str">
        <f t="shared" si="112"/>
        <v/>
      </c>
      <c r="E1428" s="3" t="str">
        <f t="shared" si="113"/>
        <v/>
      </c>
      <c r="F1428" s="3" t="str">
        <f t="shared" si="114"/>
        <v/>
      </c>
      <c r="G1428" s="3" t="str">
        <f>IF(A1428="","",IF(HOUR(A1428)&lt;StartHour,StartHour,IF(HOUR(A1428)&gt;FinishHour,FinishHour,HOUR(A1428))))</f>
        <v/>
      </c>
      <c r="H1428" s="3" t="str">
        <f t="shared" si="115"/>
        <v/>
      </c>
      <c r="I1428" s="33" t="e">
        <f>IF(OR(A1428="",B1428=""),NA(),MAX(0,IF(A1428-B1428=0,SameDayCycleTimeSettingValue,(A1428-B1428) *24)))</f>
        <v>#N/A</v>
      </c>
      <c r="J1428" s="33" t="e">
        <f>IF(OR(A1428="",B1428=""),NA(),MAX(0,IF(A1428-B1428=0,SameDayCycleTimeSettingValue,((A1428-B1428) *24)-(INT((A1428-B1428)) * (24-(FinishHour-StartHour))))))</f>
        <v>#N/A</v>
      </c>
      <c r="K1428" s="3" t="e">
        <f ca="1">IF(OR(A1428&lt;&gt;"",B1428=""),NA(),MAX(0,IF(_xlfn.DAYS(NOW(),B1428)=0,SameDayCycleTimeSettingValue,_xlfn.DAYS(NOW(),B1428))))</f>
        <v>#N/A</v>
      </c>
    </row>
    <row r="1429" spans="1:11" x14ac:dyDescent="0.25">
      <c r="A1429" s="32" t="str">
        <f>IF(AND(TRIM(INDEX(CompletedDateValues,ROW(A1429)))&lt;&gt;"",INDEX(CompletedDateValues,ROW(A1429))&gt;0),INDEX(CompletedDateValues,ROW(A1429)),"")</f>
        <v/>
      </c>
      <c r="B1429" s="32" t="str">
        <f>IF(AND(TRIM(INDEX(StartDateValues,ROW(A1429)))&lt;&gt;"",INDEX(StartDateValues,ROW(A1429))&gt;0),INDEX(StartDateValues,ROW(A1429)),"")</f>
        <v/>
      </c>
      <c r="C1429" s="22" t="str">
        <f t="shared" si="111"/>
        <v/>
      </c>
      <c r="D1429" s="3" t="str">
        <f t="shared" si="112"/>
        <v/>
      </c>
      <c r="E1429" s="3" t="str">
        <f t="shared" si="113"/>
        <v/>
      </c>
      <c r="F1429" s="3" t="str">
        <f t="shared" si="114"/>
        <v/>
      </c>
      <c r="G1429" s="3" t="str">
        <f>IF(A1429="","",IF(HOUR(A1429)&lt;StartHour,StartHour,IF(HOUR(A1429)&gt;FinishHour,FinishHour,HOUR(A1429))))</f>
        <v/>
      </c>
      <c r="H1429" s="3" t="str">
        <f t="shared" si="115"/>
        <v/>
      </c>
      <c r="I1429" s="33" t="e">
        <f>IF(OR(A1429="",B1429=""),NA(),MAX(0,IF(A1429-B1429=0,SameDayCycleTimeSettingValue,(A1429-B1429) *24)))</f>
        <v>#N/A</v>
      </c>
      <c r="J1429" s="33" t="e">
        <f>IF(OR(A1429="",B1429=""),NA(),MAX(0,IF(A1429-B1429=0,SameDayCycleTimeSettingValue,((A1429-B1429) *24)-(INT((A1429-B1429)) * (24-(FinishHour-StartHour))))))</f>
        <v>#N/A</v>
      </c>
      <c r="K1429" s="3" t="e">
        <f ca="1">IF(OR(A1429&lt;&gt;"",B1429=""),NA(),MAX(0,IF(_xlfn.DAYS(NOW(),B1429)=0,SameDayCycleTimeSettingValue,_xlfn.DAYS(NOW(),B1429))))</f>
        <v>#N/A</v>
      </c>
    </row>
    <row r="1430" spans="1:11" x14ac:dyDescent="0.25">
      <c r="A1430" s="32" t="str">
        <f>IF(AND(TRIM(INDEX(CompletedDateValues,ROW(A1430)))&lt;&gt;"",INDEX(CompletedDateValues,ROW(A1430))&gt;0),INDEX(CompletedDateValues,ROW(A1430)),"")</f>
        <v/>
      </c>
      <c r="B1430" s="32" t="str">
        <f>IF(AND(TRIM(INDEX(StartDateValues,ROW(A1430)))&lt;&gt;"",INDEX(StartDateValues,ROW(A1430))&gt;0),INDEX(StartDateValues,ROW(A1430)),"")</f>
        <v/>
      </c>
      <c r="C1430" s="22" t="str">
        <f t="shared" si="111"/>
        <v/>
      </c>
      <c r="D1430" s="3" t="str">
        <f t="shared" si="112"/>
        <v/>
      </c>
      <c r="E1430" s="3" t="str">
        <f t="shared" si="113"/>
        <v/>
      </c>
      <c r="F1430" s="3" t="str">
        <f t="shared" si="114"/>
        <v/>
      </c>
      <c r="G1430" s="3" t="str">
        <f>IF(A1430="","",IF(HOUR(A1430)&lt;StartHour,StartHour,IF(HOUR(A1430)&gt;FinishHour,FinishHour,HOUR(A1430))))</f>
        <v/>
      </c>
      <c r="H1430" s="3" t="str">
        <f t="shared" si="115"/>
        <v/>
      </c>
      <c r="I1430" s="33" t="e">
        <f>IF(OR(A1430="",B1430=""),NA(),MAX(0,IF(A1430-B1430=0,SameDayCycleTimeSettingValue,(A1430-B1430) *24)))</f>
        <v>#N/A</v>
      </c>
      <c r="J1430" s="33" t="e">
        <f>IF(OR(A1430="",B1430=""),NA(),MAX(0,IF(A1430-B1430=0,SameDayCycleTimeSettingValue,((A1430-B1430) *24)-(INT((A1430-B1430)) * (24-(FinishHour-StartHour))))))</f>
        <v>#N/A</v>
      </c>
      <c r="K1430" s="3" t="e">
        <f ca="1">IF(OR(A1430&lt;&gt;"",B1430=""),NA(),MAX(0,IF(_xlfn.DAYS(NOW(),B1430)=0,SameDayCycleTimeSettingValue,_xlfn.DAYS(NOW(),B1430))))</f>
        <v>#N/A</v>
      </c>
    </row>
    <row r="1431" spans="1:11" x14ac:dyDescent="0.25">
      <c r="A1431" s="32" t="str">
        <f>IF(AND(TRIM(INDEX(CompletedDateValues,ROW(A1431)))&lt;&gt;"",INDEX(CompletedDateValues,ROW(A1431))&gt;0),INDEX(CompletedDateValues,ROW(A1431)),"")</f>
        <v/>
      </c>
      <c r="B1431" s="32" t="str">
        <f>IF(AND(TRIM(INDEX(StartDateValues,ROW(A1431)))&lt;&gt;"",INDEX(StartDateValues,ROW(A1431))&gt;0),INDEX(StartDateValues,ROW(A1431)),"")</f>
        <v/>
      </c>
      <c r="C1431" s="22" t="str">
        <f t="shared" si="111"/>
        <v/>
      </c>
      <c r="D1431" s="3" t="str">
        <f t="shared" si="112"/>
        <v/>
      </c>
      <c r="E1431" s="3" t="str">
        <f t="shared" si="113"/>
        <v/>
      </c>
      <c r="F1431" s="3" t="str">
        <f t="shared" si="114"/>
        <v/>
      </c>
      <c r="G1431" s="3" t="str">
        <f>IF(A1431="","",IF(HOUR(A1431)&lt;StartHour,StartHour,IF(HOUR(A1431)&gt;FinishHour,FinishHour,HOUR(A1431))))</f>
        <v/>
      </c>
      <c r="H1431" s="3" t="str">
        <f t="shared" si="115"/>
        <v/>
      </c>
      <c r="I1431" s="33" t="e">
        <f>IF(OR(A1431="",B1431=""),NA(),MAX(0,IF(A1431-B1431=0,SameDayCycleTimeSettingValue,(A1431-B1431) *24)))</f>
        <v>#N/A</v>
      </c>
      <c r="J1431" s="33" t="e">
        <f>IF(OR(A1431="",B1431=""),NA(),MAX(0,IF(A1431-B1431=0,SameDayCycleTimeSettingValue,((A1431-B1431) *24)-(INT((A1431-B1431)) * (24-(FinishHour-StartHour))))))</f>
        <v>#N/A</v>
      </c>
      <c r="K1431" s="3" t="e">
        <f ca="1">IF(OR(A1431&lt;&gt;"",B1431=""),NA(),MAX(0,IF(_xlfn.DAYS(NOW(),B1431)=0,SameDayCycleTimeSettingValue,_xlfn.DAYS(NOW(),B1431))))</f>
        <v>#N/A</v>
      </c>
    </row>
    <row r="1432" spans="1:11" x14ac:dyDescent="0.25">
      <c r="A1432" s="32" t="str">
        <f>IF(AND(TRIM(INDEX(CompletedDateValues,ROW(A1432)))&lt;&gt;"",INDEX(CompletedDateValues,ROW(A1432))&gt;0),INDEX(CompletedDateValues,ROW(A1432)),"")</f>
        <v/>
      </c>
      <c r="B1432" s="32" t="str">
        <f>IF(AND(TRIM(INDEX(StartDateValues,ROW(A1432)))&lt;&gt;"",INDEX(StartDateValues,ROW(A1432))&gt;0),INDEX(StartDateValues,ROW(A1432)),"")</f>
        <v/>
      </c>
      <c r="C1432" s="22" t="str">
        <f t="shared" si="111"/>
        <v/>
      </c>
      <c r="D1432" s="3" t="str">
        <f t="shared" si="112"/>
        <v/>
      </c>
      <c r="E1432" s="3" t="str">
        <f t="shared" si="113"/>
        <v/>
      </c>
      <c r="F1432" s="3" t="str">
        <f t="shared" si="114"/>
        <v/>
      </c>
      <c r="G1432" s="3" t="str">
        <f>IF(A1432="","",IF(HOUR(A1432)&lt;StartHour,StartHour,IF(HOUR(A1432)&gt;FinishHour,FinishHour,HOUR(A1432))))</f>
        <v/>
      </c>
      <c r="H1432" s="3" t="str">
        <f t="shared" si="115"/>
        <v/>
      </c>
      <c r="I1432" s="33" t="e">
        <f>IF(OR(A1432="",B1432=""),NA(),MAX(0,IF(A1432-B1432=0,SameDayCycleTimeSettingValue,(A1432-B1432) *24)))</f>
        <v>#N/A</v>
      </c>
      <c r="J1432" s="33" t="e">
        <f>IF(OR(A1432="",B1432=""),NA(),MAX(0,IF(A1432-B1432=0,SameDayCycleTimeSettingValue,((A1432-B1432) *24)-(INT((A1432-B1432)) * (24-(FinishHour-StartHour))))))</f>
        <v>#N/A</v>
      </c>
      <c r="K1432" s="3" t="e">
        <f ca="1">IF(OR(A1432&lt;&gt;"",B1432=""),NA(),MAX(0,IF(_xlfn.DAYS(NOW(),B1432)=0,SameDayCycleTimeSettingValue,_xlfn.DAYS(NOW(),B1432))))</f>
        <v>#N/A</v>
      </c>
    </row>
    <row r="1433" spans="1:11" x14ac:dyDescent="0.25">
      <c r="A1433" s="32" t="str">
        <f>IF(AND(TRIM(INDEX(CompletedDateValues,ROW(A1433)))&lt;&gt;"",INDEX(CompletedDateValues,ROW(A1433))&gt;0),INDEX(CompletedDateValues,ROW(A1433)),"")</f>
        <v/>
      </c>
      <c r="B1433" s="32" t="str">
        <f>IF(AND(TRIM(INDEX(StartDateValues,ROW(A1433)))&lt;&gt;"",INDEX(StartDateValues,ROW(A1433))&gt;0),INDEX(StartDateValues,ROW(A1433)),"")</f>
        <v/>
      </c>
      <c r="C1433" s="22" t="str">
        <f t="shared" si="111"/>
        <v/>
      </c>
      <c r="D1433" s="3" t="str">
        <f t="shared" si="112"/>
        <v/>
      </c>
      <c r="E1433" s="3" t="str">
        <f t="shared" si="113"/>
        <v/>
      </c>
      <c r="F1433" s="3" t="str">
        <f t="shared" si="114"/>
        <v/>
      </c>
      <c r="G1433" s="3" t="str">
        <f>IF(A1433="","",IF(HOUR(A1433)&lt;StartHour,StartHour,IF(HOUR(A1433)&gt;FinishHour,FinishHour,HOUR(A1433))))</f>
        <v/>
      </c>
      <c r="H1433" s="3" t="str">
        <f t="shared" si="115"/>
        <v/>
      </c>
      <c r="I1433" s="33" t="e">
        <f>IF(OR(A1433="",B1433=""),NA(),MAX(0,IF(A1433-B1433=0,SameDayCycleTimeSettingValue,(A1433-B1433) *24)))</f>
        <v>#N/A</v>
      </c>
      <c r="J1433" s="33" t="e">
        <f>IF(OR(A1433="",B1433=""),NA(),MAX(0,IF(A1433-B1433=0,SameDayCycleTimeSettingValue,((A1433-B1433) *24)-(INT((A1433-B1433)) * (24-(FinishHour-StartHour))))))</f>
        <v>#N/A</v>
      </c>
      <c r="K1433" s="3" t="e">
        <f ca="1">IF(OR(A1433&lt;&gt;"",B1433=""),NA(),MAX(0,IF(_xlfn.DAYS(NOW(),B1433)=0,SameDayCycleTimeSettingValue,_xlfn.DAYS(NOW(),B1433))))</f>
        <v>#N/A</v>
      </c>
    </row>
    <row r="1434" spans="1:11" x14ac:dyDescent="0.25">
      <c r="A1434" s="32" t="str">
        <f>IF(AND(TRIM(INDEX(CompletedDateValues,ROW(A1434)))&lt;&gt;"",INDEX(CompletedDateValues,ROW(A1434))&gt;0),INDEX(CompletedDateValues,ROW(A1434)),"")</f>
        <v/>
      </c>
      <c r="B1434" s="32" t="str">
        <f>IF(AND(TRIM(INDEX(StartDateValues,ROW(A1434)))&lt;&gt;"",INDEX(StartDateValues,ROW(A1434))&gt;0),INDEX(StartDateValues,ROW(A1434)),"")</f>
        <v/>
      </c>
      <c r="C1434" s="22" t="str">
        <f t="shared" si="111"/>
        <v/>
      </c>
      <c r="D1434" s="3" t="str">
        <f t="shared" si="112"/>
        <v/>
      </c>
      <c r="E1434" s="3" t="str">
        <f t="shared" si="113"/>
        <v/>
      </c>
      <c r="F1434" s="3" t="str">
        <f t="shared" si="114"/>
        <v/>
      </c>
      <c r="G1434" s="3" t="str">
        <f>IF(A1434="","",IF(HOUR(A1434)&lt;StartHour,StartHour,IF(HOUR(A1434)&gt;FinishHour,FinishHour,HOUR(A1434))))</f>
        <v/>
      </c>
      <c r="H1434" s="3" t="str">
        <f t="shared" si="115"/>
        <v/>
      </c>
      <c r="I1434" s="33" t="e">
        <f>IF(OR(A1434="",B1434=""),NA(),MAX(0,IF(A1434-B1434=0,SameDayCycleTimeSettingValue,(A1434-B1434) *24)))</f>
        <v>#N/A</v>
      </c>
      <c r="J1434" s="33" t="e">
        <f>IF(OR(A1434="",B1434=""),NA(),MAX(0,IF(A1434-B1434=0,SameDayCycleTimeSettingValue,((A1434-B1434) *24)-(INT((A1434-B1434)) * (24-(FinishHour-StartHour))))))</f>
        <v>#N/A</v>
      </c>
      <c r="K1434" s="3" t="e">
        <f ca="1">IF(OR(A1434&lt;&gt;"",B1434=""),NA(),MAX(0,IF(_xlfn.DAYS(NOW(),B1434)=0,SameDayCycleTimeSettingValue,_xlfn.DAYS(NOW(),B1434))))</f>
        <v>#N/A</v>
      </c>
    </row>
    <row r="1435" spans="1:11" x14ac:dyDescent="0.25">
      <c r="A1435" s="32" t="str">
        <f>IF(AND(TRIM(INDEX(CompletedDateValues,ROW(A1435)))&lt;&gt;"",INDEX(CompletedDateValues,ROW(A1435))&gt;0),INDEX(CompletedDateValues,ROW(A1435)),"")</f>
        <v/>
      </c>
      <c r="B1435" s="32" t="str">
        <f>IF(AND(TRIM(INDEX(StartDateValues,ROW(A1435)))&lt;&gt;"",INDEX(StartDateValues,ROW(A1435))&gt;0),INDEX(StartDateValues,ROW(A1435)),"")</f>
        <v/>
      </c>
      <c r="C1435" s="22" t="str">
        <f t="shared" si="111"/>
        <v/>
      </c>
      <c r="D1435" s="3" t="str">
        <f t="shared" si="112"/>
        <v/>
      </c>
      <c r="E1435" s="3" t="str">
        <f t="shared" si="113"/>
        <v/>
      </c>
      <c r="F1435" s="3" t="str">
        <f t="shared" si="114"/>
        <v/>
      </c>
      <c r="G1435" s="3" t="str">
        <f>IF(A1435="","",IF(HOUR(A1435)&lt;StartHour,StartHour,IF(HOUR(A1435)&gt;FinishHour,FinishHour,HOUR(A1435))))</f>
        <v/>
      </c>
      <c r="H1435" s="3" t="str">
        <f t="shared" si="115"/>
        <v/>
      </c>
      <c r="I1435" s="33" t="e">
        <f>IF(OR(A1435="",B1435=""),NA(),MAX(0,IF(A1435-B1435=0,SameDayCycleTimeSettingValue,(A1435-B1435) *24)))</f>
        <v>#N/A</v>
      </c>
      <c r="J1435" s="33" t="e">
        <f>IF(OR(A1435="",B1435=""),NA(),MAX(0,IF(A1435-B1435=0,SameDayCycleTimeSettingValue,((A1435-B1435) *24)-(INT((A1435-B1435)) * (24-(FinishHour-StartHour))))))</f>
        <v>#N/A</v>
      </c>
      <c r="K1435" s="3" t="e">
        <f ca="1">IF(OR(A1435&lt;&gt;"",B1435=""),NA(),MAX(0,IF(_xlfn.DAYS(NOW(),B1435)=0,SameDayCycleTimeSettingValue,_xlfn.DAYS(NOW(),B1435))))</f>
        <v>#N/A</v>
      </c>
    </row>
    <row r="1436" spans="1:11" x14ac:dyDescent="0.25">
      <c r="A1436" s="32" t="str">
        <f>IF(AND(TRIM(INDEX(CompletedDateValues,ROW(A1436)))&lt;&gt;"",INDEX(CompletedDateValues,ROW(A1436))&gt;0),INDEX(CompletedDateValues,ROW(A1436)),"")</f>
        <v/>
      </c>
      <c r="B1436" s="32" t="str">
        <f>IF(AND(TRIM(INDEX(StartDateValues,ROW(A1436)))&lt;&gt;"",INDEX(StartDateValues,ROW(A1436))&gt;0),INDEX(StartDateValues,ROW(A1436)),"")</f>
        <v/>
      </c>
      <c r="C1436" s="22" t="str">
        <f t="shared" si="111"/>
        <v/>
      </c>
      <c r="D1436" s="3" t="str">
        <f t="shared" si="112"/>
        <v/>
      </c>
      <c r="E1436" s="3" t="str">
        <f t="shared" si="113"/>
        <v/>
      </c>
      <c r="F1436" s="3" t="str">
        <f t="shared" si="114"/>
        <v/>
      </c>
      <c r="G1436" s="3" t="str">
        <f>IF(A1436="","",IF(HOUR(A1436)&lt;StartHour,StartHour,IF(HOUR(A1436)&gt;FinishHour,FinishHour,HOUR(A1436))))</f>
        <v/>
      </c>
      <c r="H1436" s="3" t="str">
        <f t="shared" si="115"/>
        <v/>
      </c>
      <c r="I1436" s="33" t="e">
        <f>IF(OR(A1436="",B1436=""),NA(),MAX(0,IF(A1436-B1436=0,SameDayCycleTimeSettingValue,(A1436-B1436) *24)))</f>
        <v>#N/A</v>
      </c>
      <c r="J1436" s="33" t="e">
        <f>IF(OR(A1436="",B1436=""),NA(),MAX(0,IF(A1436-B1436=0,SameDayCycleTimeSettingValue,((A1436-B1436) *24)-(INT((A1436-B1436)) * (24-(FinishHour-StartHour))))))</f>
        <v>#N/A</v>
      </c>
      <c r="K1436" s="3" t="e">
        <f ca="1">IF(OR(A1436&lt;&gt;"",B1436=""),NA(),MAX(0,IF(_xlfn.DAYS(NOW(),B1436)=0,SameDayCycleTimeSettingValue,_xlfn.DAYS(NOW(),B1436))))</f>
        <v>#N/A</v>
      </c>
    </row>
    <row r="1437" spans="1:11" x14ac:dyDescent="0.25">
      <c r="A1437" s="32" t="str">
        <f>IF(AND(TRIM(INDEX(CompletedDateValues,ROW(A1437)))&lt;&gt;"",INDEX(CompletedDateValues,ROW(A1437))&gt;0),INDEX(CompletedDateValues,ROW(A1437)),"")</f>
        <v/>
      </c>
      <c r="B1437" s="32" t="str">
        <f>IF(AND(TRIM(INDEX(StartDateValues,ROW(A1437)))&lt;&gt;"",INDEX(StartDateValues,ROW(A1437))&gt;0),INDEX(StartDateValues,ROW(A1437)),"")</f>
        <v/>
      </c>
      <c r="C1437" s="22" t="str">
        <f t="shared" si="111"/>
        <v/>
      </c>
      <c r="D1437" s="3" t="str">
        <f t="shared" si="112"/>
        <v/>
      </c>
      <c r="E1437" s="3" t="str">
        <f t="shared" si="113"/>
        <v/>
      </c>
      <c r="F1437" s="3" t="str">
        <f t="shared" si="114"/>
        <v/>
      </c>
      <c r="G1437" s="3" t="str">
        <f>IF(A1437="","",IF(HOUR(A1437)&lt;StartHour,StartHour,IF(HOUR(A1437)&gt;FinishHour,FinishHour,HOUR(A1437))))</f>
        <v/>
      </c>
      <c r="H1437" s="3" t="str">
        <f t="shared" si="115"/>
        <v/>
      </c>
      <c r="I1437" s="33" t="e">
        <f>IF(OR(A1437="",B1437=""),NA(),MAX(0,IF(A1437-B1437=0,SameDayCycleTimeSettingValue,(A1437-B1437) *24)))</f>
        <v>#N/A</v>
      </c>
      <c r="J1437" s="33" t="e">
        <f>IF(OR(A1437="",B1437=""),NA(),MAX(0,IF(A1437-B1437=0,SameDayCycleTimeSettingValue,((A1437-B1437) *24)-(INT((A1437-B1437)) * (24-(FinishHour-StartHour))))))</f>
        <v>#N/A</v>
      </c>
      <c r="K1437" s="3" t="e">
        <f ca="1">IF(OR(A1437&lt;&gt;"",B1437=""),NA(),MAX(0,IF(_xlfn.DAYS(NOW(),B1437)=0,SameDayCycleTimeSettingValue,_xlfn.DAYS(NOW(),B1437))))</f>
        <v>#N/A</v>
      </c>
    </row>
    <row r="1438" spans="1:11" x14ac:dyDescent="0.25">
      <c r="A1438" s="32" t="str">
        <f>IF(AND(TRIM(INDEX(CompletedDateValues,ROW(A1438)))&lt;&gt;"",INDEX(CompletedDateValues,ROW(A1438))&gt;0),INDEX(CompletedDateValues,ROW(A1438)),"")</f>
        <v/>
      </c>
      <c r="B1438" s="32" t="str">
        <f>IF(AND(TRIM(INDEX(StartDateValues,ROW(A1438)))&lt;&gt;"",INDEX(StartDateValues,ROW(A1438))&gt;0),INDEX(StartDateValues,ROW(A1438)),"")</f>
        <v/>
      </c>
      <c r="C1438" s="22" t="str">
        <f t="shared" si="111"/>
        <v/>
      </c>
      <c r="D1438" s="3" t="str">
        <f t="shared" si="112"/>
        <v/>
      </c>
      <c r="E1438" s="3" t="str">
        <f t="shared" si="113"/>
        <v/>
      </c>
      <c r="F1438" s="3" t="str">
        <f t="shared" si="114"/>
        <v/>
      </c>
      <c r="G1438" s="3" t="str">
        <f>IF(A1438="","",IF(HOUR(A1438)&lt;StartHour,StartHour,IF(HOUR(A1438)&gt;FinishHour,FinishHour,HOUR(A1438))))</f>
        <v/>
      </c>
      <c r="H1438" s="3" t="str">
        <f t="shared" si="115"/>
        <v/>
      </c>
      <c r="I1438" s="33" t="e">
        <f>IF(OR(A1438="",B1438=""),NA(),MAX(0,IF(A1438-B1438=0,SameDayCycleTimeSettingValue,(A1438-B1438) *24)))</f>
        <v>#N/A</v>
      </c>
      <c r="J1438" s="33" t="e">
        <f>IF(OR(A1438="",B1438=""),NA(),MAX(0,IF(A1438-B1438=0,SameDayCycleTimeSettingValue,((A1438-B1438) *24)-(INT((A1438-B1438)) * (24-(FinishHour-StartHour))))))</f>
        <v>#N/A</v>
      </c>
      <c r="K1438" s="3" t="e">
        <f ca="1">IF(OR(A1438&lt;&gt;"",B1438=""),NA(),MAX(0,IF(_xlfn.DAYS(NOW(),B1438)=0,SameDayCycleTimeSettingValue,_xlfn.DAYS(NOW(),B1438))))</f>
        <v>#N/A</v>
      </c>
    </row>
    <row r="1439" spans="1:11" x14ac:dyDescent="0.25">
      <c r="A1439" s="32" t="str">
        <f>IF(AND(TRIM(INDEX(CompletedDateValues,ROW(A1439)))&lt;&gt;"",INDEX(CompletedDateValues,ROW(A1439))&gt;0),INDEX(CompletedDateValues,ROW(A1439)),"")</f>
        <v/>
      </c>
      <c r="B1439" s="32" t="str">
        <f>IF(AND(TRIM(INDEX(StartDateValues,ROW(A1439)))&lt;&gt;"",INDEX(StartDateValues,ROW(A1439))&gt;0),INDEX(StartDateValues,ROW(A1439)),"")</f>
        <v/>
      </c>
      <c r="C1439" s="22" t="str">
        <f t="shared" si="111"/>
        <v/>
      </c>
      <c r="D1439" s="3" t="str">
        <f t="shared" si="112"/>
        <v/>
      </c>
      <c r="E1439" s="3" t="str">
        <f t="shared" si="113"/>
        <v/>
      </c>
      <c r="F1439" s="3" t="str">
        <f t="shared" si="114"/>
        <v/>
      </c>
      <c r="G1439" s="3" t="str">
        <f>IF(A1439="","",IF(HOUR(A1439)&lt;StartHour,StartHour,IF(HOUR(A1439)&gt;FinishHour,FinishHour,HOUR(A1439))))</f>
        <v/>
      </c>
      <c r="H1439" s="3" t="str">
        <f t="shared" si="115"/>
        <v/>
      </c>
      <c r="I1439" s="33" t="e">
        <f>IF(OR(A1439="",B1439=""),NA(),MAX(0,IF(A1439-B1439=0,SameDayCycleTimeSettingValue,(A1439-B1439) *24)))</f>
        <v>#N/A</v>
      </c>
      <c r="J1439" s="33" t="e">
        <f>IF(OR(A1439="",B1439=""),NA(),MAX(0,IF(A1439-B1439=0,SameDayCycleTimeSettingValue,((A1439-B1439) *24)-(INT((A1439-B1439)) * (24-(FinishHour-StartHour))))))</f>
        <v>#N/A</v>
      </c>
      <c r="K1439" s="3" t="e">
        <f ca="1">IF(OR(A1439&lt;&gt;"",B1439=""),NA(),MAX(0,IF(_xlfn.DAYS(NOW(),B1439)=0,SameDayCycleTimeSettingValue,_xlfn.DAYS(NOW(),B1439))))</f>
        <v>#N/A</v>
      </c>
    </row>
    <row r="1440" spans="1:11" x14ac:dyDescent="0.25">
      <c r="A1440" s="32" t="str">
        <f>IF(AND(TRIM(INDEX(CompletedDateValues,ROW(A1440)))&lt;&gt;"",INDEX(CompletedDateValues,ROW(A1440))&gt;0),INDEX(CompletedDateValues,ROW(A1440)),"")</f>
        <v/>
      </c>
      <c r="B1440" s="32" t="str">
        <f>IF(AND(TRIM(INDEX(StartDateValues,ROW(A1440)))&lt;&gt;"",INDEX(StartDateValues,ROW(A1440))&gt;0),INDEX(StartDateValues,ROW(A1440)),"")</f>
        <v/>
      </c>
      <c r="C1440" s="22" t="str">
        <f t="shared" si="111"/>
        <v/>
      </c>
      <c r="D1440" s="3" t="str">
        <f t="shared" si="112"/>
        <v/>
      </c>
      <c r="E1440" s="3" t="str">
        <f t="shared" si="113"/>
        <v/>
      </c>
      <c r="F1440" s="3" t="str">
        <f t="shared" si="114"/>
        <v/>
      </c>
      <c r="G1440" s="3" t="str">
        <f>IF(A1440="","",IF(HOUR(A1440)&lt;StartHour,StartHour,IF(HOUR(A1440)&gt;FinishHour,FinishHour,HOUR(A1440))))</f>
        <v/>
      </c>
      <c r="H1440" s="3" t="str">
        <f t="shared" si="115"/>
        <v/>
      </c>
      <c r="I1440" s="33" t="e">
        <f>IF(OR(A1440="",B1440=""),NA(),MAX(0,IF(A1440-B1440=0,SameDayCycleTimeSettingValue,(A1440-B1440) *24)))</f>
        <v>#N/A</v>
      </c>
      <c r="J1440" s="33" t="e">
        <f>IF(OR(A1440="",B1440=""),NA(),MAX(0,IF(A1440-B1440=0,SameDayCycleTimeSettingValue,((A1440-B1440) *24)-(INT((A1440-B1440)) * (24-(FinishHour-StartHour))))))</f>
        <v>#N/A</v>
      </c>
      <c r="K1440" s="3" t="e">
        <f ca="1">IF(OR(A1440&lt;&gt;"",B1440=""),NA(),MAX(0,IF(_xlfn.DAYS(NOW(),B1440)=0,SameDayCycleTimeSettingValue,_xlfn.DAYS(NOW(),B1440))))</f>
        <v>#N/A</v>
      </c>
    </row>
    <row r="1441" spans="1:11" x14ac:dyDescent="0.25">
      <c r="A1441" s="32" t="str">
        <f>IF(AND(TRIM(INDEX(CompletedDateValues,ROW(A1441)))&lt;&gt;"",INDEX(CompletedDateValues,ROW(A1441))&gt;0),INDEX(CompletedDateValues,ROW(A1441)),"")</f>
        <v/>
      </c>
      <c r="B1441" s="32" t="str">
        <f>IF(AND(TRIM(INDEX(StartDateValues,ROW(A1441)))&lt;&gt;"",INDEX(StartDateValues,ROW(A1441))&gt;0),INDEX(StartDateValues,ROW(A1441)),"")</f>
        <v/>
      </c>
      <c r="C1441" s="22" t="str">
        <f t="shared" si="111"/>
        <v/>
      </c>
      <c r="D1441" s="3" t="str">
        <f t="shared" si="112"/>
        <v/>
      </c>
      <c r="E1441" s="3" t="str">
        <f t="shared" si="113"/>
        <v/>
      </c>
      <c r="F1441" s="3" t="str">
        <f t="shared" si="114"/>
        <v/>
      </c>
      <c r="G1441" s="3" t="str">
        <f>IF(A1441="","",IF(HOUR(A1441)&lt;StartHour,StartHour,IF(HOUR(A1441)&gt;FinishHour,FinishHour,HOUR(A1441))))</f>
        <v/>
      </c>
      <c r="H1441" s="3" t="str">
        <f t="shared" si="115"/>
        <v/>
      </c>
      <c r="I1441" s="33" t="e">
        <f>IF(OR(A1441="",B1441=""),NA(),MAX(0,IF(A1441-B1441=0,SameDayCycleTimeSettingValue,(A1441-B1441) *24)))</f>
        <v>#N/A</v>
      </c>
      <c r="J1441" s="33" t="e">
        <f>IF(OR(A1441="",B1441=""),NA(),MAX(0,IF(A1441-B1441=0,SameDayCycleTimeSettingValue,((A1441-B1441) *24)-(INT((A1441-B1441)) * (24-(FinishHour-StartHour))))))</f>
        <v>#N/A</v>
      </c>
      <c r="K1441" s="3" t="e">
        <f ca="1">IF(OR(A1441&lt;&gt;"",B1441=""),NA(),MAX(0,IF(_xlfn.DAYS(NOW(),B1441)=0,SameDayCycleTimeSettingValue,_xlfn.DAYS(NOW(),B1441))))</f>
        <v>#N/A</v>
      </c>
    </row>
    <row r="1442" spans="1:11" x14ac:dyDescent="0.25">
      <c r="A1442" s="32" t="str">
        <f>IF(AND(TRIM(INDEX(CompletedDateValues,ROW(A1442)))&lt;&gt;"",INDEX(CompletedDateValues,ROW(A1442))&gt;0),INDEX(CompletedDateValues,ROW(A1442)),"")</f>
        <v/>
      </c>
      <c r="B1442" s="32" t="str">
        <f>IF(AND(TRIM(INDEX(StartDateValues,ROW(A1442)))&lt;&gt;"",INDEX(StartDateValues,ROW(A1442))&gt;0),INDEX(StartDateValues,ROW(A1442)),"")</f>
        <v/>
      </c>
      <c r="C1442" s="22" t="str">
        <f t="shared" si="111"/>
        <v/>
      </c>
      <c r="D1442" s="3" t="str">
        <f t="shared" si="112"/>
        <v/>
      </c>
      <c r="E1442" s="3" t="str">
        <f t="shared" si="113"/>
        <v/>
      </c>
      <c r="F1442" s="3" t="str">
        <f t="shared" si="114"/>
        <v/>
      </c>
      <c r="G1442" s="3" t="str">
        <f>IF(A1442="","",IF(HOUR(A1442)&lt;StartHour,StartHour,IF(HOUR(A1442)&gt;FinishHour,FinishHour,HOUR(A1442))))</f>
        <v/>
      </c>
      <c r="H1442" s="3" t="str">
        <f t="shared" si="115"/>
        <v/>
      </c>
      <c r="I1442" s="33" t="e">
        <f>IF(OR(A1442="",B1442=""),NA(),MAX(0,IF(A1442-B1442=0,SameDayCycleTimeSettingValue,(A1442-B1442) *24)))</f>
        <v>#N/A</v>
      </c>
      <c r="J1442" s="33" t="e">
        <f>IF(OR(A1442="",B1442=""),NA(),MAX(0,IF(A1442-B1442=0,SameDayCycleTimeSettingValue,((A1442-B1442) *24)-(INT((A1442-B1442)) * (24-(FinishHour-StartHour))))))</f>
        <v>#N/A</v>
      </c>
      <c r="K1442" s="3" t="e">
        <f ca="1">IF(OR(A1442&lt;&gt;"",B1442=""),NA(),MAX(0,IF(_xlfn.DAYS(NOW(),B1442)=0,SameDayCycleTimeSettingValue,_xlfn.DAYS(NOW(),B1442))))</f>
        <v>#N/A</v>
      </c>
    </row>
    <row r="1443" spans="1:11" x14ac:dyDescent="0.25">
      <c r="A1443" s="32" t="str">
        <f>IF(AND(TRIM(INDEX(CompletedDateValues,ROW(A1443)))&lt;&gt;"",INDEX(CompletedDateValues,ROW(A1443))&gt;0),INDEX(CompletedDateValues,ROW(A1443)),"")</f>
        <v/>
      </c>
      <c r="B1443" s="32" t="str">
        <f>IF(AND(TRIM(INDEX(StartDateValues,ROW(A1443)))&lt;&gt;"",INDEX(StartDateValues,ROW(A1443))&gt;0),INDEX(StartDateValues,ROW(A1443)),"")</f>
        <v/>
      </c>
      <c r="C1443" s="22" t="str">
        <f t="shared" si="111"/>
        <v/>
      </c>
      <c r="D1443" s="3" t="str">
        <f t="shared" si="112"/>
        <v/>
      </c>
      <c r="E1443" s="3" t="str">
        <f t="shared" si="113"/>
        <v/>
      </c>
      <c r="F1443" s="3" t="str">
        <f t="shared" si="114"/>
        <v/>
      </c>
      <c r="G1443" s="3" t="str">
        <f>IF(A1443="","",IF(HOUR(A1443)&lt;StartHour,StartHour,IF(HOUR(A1443)&gt;FinishHour,FinishHour,HOUR(A1443))))</f>
        <v/>
      </c>
      <c r="H1443" s="3" t="str">
        <f t="shared" si="115"/>
        <v/>
      </c>
      <c r="I1443" s="33" t="e">
        <f>IF(OR(A1443="",B1443=""),NA(),MAX(0,IF(A1443-B1443=0,SameDayCycleTimeSettingValue,(A1443-B1443) *24)))</f>
        <v>#N/A</v>
      </c>
      <c r="J1443" s="33" t="e">
        <f>IF(OR(A1443="",B1443=""),NA(),MAX(0,IF(A1443-B1443=0,SameDayCycleTimeSettingValue,((A1443-B1443) *24)-(INT((A1443-B1443)) * (24-(FinishHour-StartHour))))))</f>
        <v>#N/A</v>
      </c>
      <c r="K1443" s="3" t="e">
        <f ca="1">IF(OR(A1443&lt;&gt;"",B1443=""),NA(),MAX(0,IF(_xlfn.DAYS(NOW(),B1443)=0,SameDayCycleTimeSettingValue,_xlfn.DAYS(NOW(),B1443))))</f>
        <v>#N/A</v>
      </c>
    </row>
    <row r="1444" spans="1:11" x14ac:dyDescent="0.25">
      <c r="A1444" s="32" t="str">
        <f>IF(AND(TRIM(INDEX(CompletedDateValues,ROW(A1444)))&lt;&gt;"",INDEX(CompletedDateValues,ROW(A1444))&gt;0),INDEX(CompletedDateValues,ROW(A1444)),"")</f>
        <v/>
      </c>
      <c r="B1444" s="32" t="str">
        <f>IF(AND(TRIM(INDEX(StartDateValues,ROW(A1444)))&lt;&gt;"",INDEX(StartDateValues,ROW(A1444))&gt;0),INDEX(StartDateValues,ROW(A1444)),"")</f>
        <v/>
      </c>
      <c r="C1444" s="22" t="str">
        <f t="shared" si="111"/>
        <v/>
      </c>
      <c r="D1444" s="3" t="str">
        <f t="shared" si="112"/>
        <v/>
      </c>
      <c r="E1444" s="3" t="str">
        <f t="shared" si="113"/>
        <v/>
      </c>
      <c r="F1444" s="3" t="str">
        <f t="shared" si="114"/>
        <v/>
      </c>
      <c r="G1444" s="3" t="str">
        <f>IF(A1444="","",IF(HOUR(A1444)&lt;StartHour,StartHour,IF(HOUR(A1444)&gt;FinishHour,FinishHour,HOUR(A1444))))</f>
        <v/>
      </c>
      <c r="H1444" s="3" t="str">
        <f t="shared" si="115"/>
        <v/>
      </c>
      <c r="I1444" s="33" t="e">
        <f>IF(OR(A1444="",B1444=""),NA(),MAX(0,IF(A1444-B1444=0,SameDayCycleTimeSettingValue,(A1444-B1444) *24)))</f>
        <v>#N/A</v>
      </c>
      <c r="J1444" s="33" t="e">
        <f>IF(OR(A1444="",B1444=""),NA(),MAX(0,IF(A1444-B1444=0,SameDayCycleTimeSettingValue,((A1444-B1444) *24)-(INT((A1444-B1444)) * (24-(FinishHour-StartHour))))))</f>
        <v>#N/A</v>
      </c>
      <c r="K1444" s="3" t="e">
        <f ca="1">IF(OR(A1444&lt;&gt;"",B1444=""),NA(),MAX(0,IF(_xlfn.DAYS(NOW(),B1444)=0,SameDayCycleTimeSettingValue,_xlfn.DAYS(NOW(),B1444))))</f>
        <v>#N/A</v>
      </c>
    </row>
    <row r="1445" spans="1:11" x14ac:dyDescent="0.25">
      <c r="A1445" s="32" t="str">
        <f>IF(AND(TRIM(INDEX(CompletedDateValues,ROW(A1445)))&lt;&gt;"",INDEX(CompletedDateValues,ROW(A1445))&gt;0),INDEX(CompletedDateValues,ROW(A1445)),"")</f>
        <v/>
      </c>
      <c r="B1445" s="32" t="str">
        <f>IF(AND(TRIM(INDEX(StartDateValues,ROW(A1445)))&lt;&gt;"",INDEX(StartDateValues,ROW(A1445))&gt;0),INDEX(StartDateValues,ROW(A1445)),"")</f>
        <v/>
      </c>
      <c r="C1445" s="22" t="str">
        <f t="shared" si="111"/>
        <v/>
      </c>
      <c r="D1445" s="3" t="str">
        <f t="shared" si="112"/>
        <v/>
      </c>
      <c r="E1445" s="3" t="str">
        <f t="shared" si="113"/>
        <v/>
      </c>
      <c r="F1445" s="3" t="str">
        <f t="shared" si="114"/>
        <v/>
      </c>
      <c r="G1445" s="3" t="str">
        <f>IF(A1445="","",IF(HOUR(A1445)&lt;StartHour,StartHour,IF(HOUR(A1445)&gt;FinishHour,FinishHour,HOUR(A1445))))</f>
        <v/>
      </c>
      <c r="H1445" s="3" t="str">
        <f t="shared" si="115"/>
        <v/>
      </c>
      <c r="I1445" s="33" t="e">
        <f>IF(OR(A1445="",B1445=""),NA(),MAX(0,IF(A1445-B1445=0,SameDayCycleTimeSettingValue,(A1445-B1445) *24)))</f>
        <v>#N/A</v>
      </c>
      <c r="J1445" s="33" t="e">
        <f>IF(OR(A1445="",B1445=""),NA(),MAX(0,IF(A1445-B1445=0,SameDayCycleTimeSettingValue,((A1445-B1445) *24)-(INT((A1445-B1445)) * (24-(FinishHour-StartHour))))))</f>
        <v>#N/A</v>
      </c>
      <c r="K1445" s="3" t="e">
        <f ca="1">IF(OR(A1445&lt;&gt;"",B1445=""),NA(),MAX(0,IF(_xlfn.DAYS(NOW(),B1445)=0,SameDayCycleTimeSettingValue,_xlfn.DAYS(NOW(),B1445))))</f>
        <v>#N/A</v>
      </c>
    </row>
    <row r="1446" spans="1:11" x14ac:dyDescent="0.25">
      <c r="A1446" s="32" t="str">
        <f>IF(AND(TRIM(INDEX(CompletedDateValues,ROW(A1446)))&lt;&gt;"",INDEX(CompletedDateValues,ROW(A1446))&gt;0),INDEX(CompletedDateValues,ROW(A1446)),"")</f>
        <v/>
      </c>
      <c r="B1446" s="32" t="str">
        <f>IF(AND(TRIM(INDEX(StartDateValues,ROW(A1446)))&lt;&gt;"",INDEX(StartDateValues,ROW(A1446))&gt;0),INDEX(StartDateValues,ROW(A1446)),"")</f>
        <v/>
      </c>
      <c r="C1446" s="22" t="str">
        <f t="shared" si="111"/>
        <v/>
      </c>
      <c r="D1446" s="3" t="str">
        <f t="shared" si="112"/>
        <v/>
      </c>
      <c r="E1446" s="3" t="str">
        <f t="shared" si="113"/>
        <v/>
      </c>
      <c r="F1446" s="3" t="str">
        <f t="shared" si="114"/>
        <v/>
      </c>
      <c r="G1446" s="3" t="str">
        <f>IF(A1446="","",IF(HOUR(A1446)&lt;StartHour,StartHour,IF(HOUR(A1446)&gt;FinishHour,FinishHour,HOUR(A1446))))</f>
        <v/>
      </c>
      <c r="H1446" s="3" t="str">
        <f t="shared" si="115"/>
        <v/>
      </c>
      <c r="I1446" s="33" t="e">
        <f>IF(OR(A1446="",B1446=""),NA(),MAX(0,IF(A1446-B1446=0,SameDayCycleTimeSettingValue,(A1446-B1446) *24)))</f>
        <v>#N/A</v>
      </c>
      <c r="J1446" s="33" t="e">
        <f>IF(OR(A1446="",B1446=""),NA(),MAX(0,IF(A1446-B1446=0,SameDayCycleTimeSettingValue,((A1446-B1446) *24)-(INT((A1446-B1446)) * (24-(FinishHour-StartHour))))))</f>
        <v>#N/A</v>
      </c>
      <c r="K1446" s="3" t="e">
        <f ca="1">IF(OR(A1446&lt;&gt;"",B1446=""),NA(),MAX(0,IF(_xlfn.DAYS(NOW(),B1446)=0,SameDayCycleTimeSettingValue,_xlfn.DAYS(NOW(),B1446))))</f>
        <v>#N/A</v>
      </c>
    </row>
    <row r="1447" spans="1:11" x14ac:dyDescent="0.25">
      <c r="A1447" s="32" t="str">
        <f>IF(AND(TRIM(INDEX(CompletedDateValues,ROW(A1447)))&lt;&gt;"",INDEX(CompletedDateValues,ROW(A1447))&gt;0),INDEX(CompletedDateValues,ROW(A1447)),"")</f>
        <v/>
      </c>
      <c r="B1447" s="32" t="str">
        <f>IF(AND(TRIM(INDEX(StartDateValues,ROW(A1447)))&lt;&gt;"",INDEX(StartDateValues,ROW(A1447))&gt;0),INDEX(StartDateValues,ROW(A1447)),"")</f>
        <v/>
      </c>
      <c r="C1447" s="22" t="str">
        <f t="shared" si="111"/>
        <v/>
      </c>
      <c r="D1447" s="3" t="str">
        <f t="shared" si="112"/>
        <v/>
      </c>
      <c r="E1447" s="3" t="str">
        <f t="shared" si="113"/>
        <v/>
      </c>
      <c r="F1447" s="3" t="str">
        <f t="shared" si="114"/>
        <v/>
      </c>
      <c r="G1447" s="3" t="str">
        <f>IF(A1447="","",IF(HOUR(A1447)&lt;StartHour,StartHour,IF(HOUR(A1447)&gt;FinishHour,FinishHour,HOUR(A1447))))</f>
        <v/>
      </c>
      <c r="H1447" s="3" t="str">
        <f t="shared" si="115"/>
        <v/>
      </c>
      <c r="I1447" s="33" t="e">
        <f>IF(OR(A1447="",B1447=""),NA(),MAX(0,IF(A1447-B1447=0,SameDayCycleTimeSettingValue,(A1447-B1447) *24)))</f>
        <v>#N/A</v>
      </c>
      <c r="J1447" s="33" t="e">
        <f>IF(OR(A1447="",B1447=""),NA(),MAX(0,IF(A1447-B1447=0,SameDayCycleTimeSettingValue,((A1447-B1447) *24)-(INT((A1447-B1447)) * (24-(FinishHour-StartHour))))))</f>
        <v>#N/A</v>
      </c>
      <c r="K1447" s="3" t="e">
        <f ca="1">IF(OR(A1447&lt;&gt;"",B1447=""),NA(),MAX(0,IF(_xlfn.DAYS(NOW(),B1447)=0,SameDayCycleTimeSettingValue,_xlfn.DAYS(NOW(),B1447))))</f>
        <v>#N/A</v>
      </c>
    </row>
    <row r="1448" spans="1:11" x14ac:dyDescent="0.25">
      <c r="A1448" s="32" t="str">
        <f>IF(AND(TRIM(INDEX(CompletedDateValues,ROW(A1448)))&lt;&gt;"",INDEX(CompletedDateValues,ROW(A1448))&gt;0),INDEX(CompletedDateValues,ROW(A1448)),"")</f>
        <v/>
      </c>
      <c r="B1448" s="32" t="str">
        <f>IF(AND(TRIM(INDEX(StartDateValues,ROW(A1448)))&lt;&gt;"",INDEX(StartDateValues,ROW(A1448))&gt;0),INDEX(StartDateValues,ROW(A1448)),"")</f>
        <v/>
      </c>
      <c r="C1448" s="22" t="str">
        <f t="shared" si="111"/>
        <v/>
      </c>
      <c r="D1448" s="3" t="str">
        <f t="shared" si="112"/>
        <v/>
      </c>
      <c r="E1448" s="3" t="str">
        <f t="shared" si="113"/>
        <v/>
      </c>
      <c r="F1448" s="3" t="str">
        <f t="shared" si="114"/>
        <v/>
      </c>
      <c r="G1448" s="3" t="str">
        <f>IF(A1448="","",IF(HOUR(A1448)&lt;StartHour,StartHour,IF(HOUR(A1448)&gt;FinishHour,FinishHour,HOUR(A1448))))</f>
        <v/>
      </c>
      <c r="H1448" s="3" t="str">
        <f t="shared" si="115"/>
        <v/>
      </c>
      <c r="I1448" s="33" t="e">
        <f>IF(OR(A1448="",B1448=""),NA(),MAX(0,IF(A1448-B1448=0,SameDayCycleTimeSettingValue,(A1448-B1448) *24)))</f>
        <v>#N/A</v>
      </c>
      <c r="J1448" s="33" t="e">
        <f>IF(OR(A1448="",B1448=""),NA(),MAX(0,IF(A1448-B1448=0,SameDayCycleTimeSettingValue,((A1448-B1448) *24)-(INT((A1448-B1448)) * (24-(FinishHour-StartHour))))))</f>
        <v>#N/A</v>
      </c>
      <c r="K1448" s="3" t="e">
        <f ca="1">IF(OR(A1448&lt;&gt;"",B1448=""),NA(),MAX(0,IF(_xlfn.DAYS(NOW(),B1448)=0,SameDayCycleTimeSettingValue,_xlfn.DAYS(NOW(),B1448))))</f>
        <v>#N/A</v>
      </c>
    </row>
    <row r="1449" spans="1:11" x14ac:dyDescent="0.25">
      <c r="A1449" s="32" t="str">
        <f>IF(AND(TRIM(INDEX(CompletedDateValues,ROW(A1449)))&lt;&gt;"",INDEX(CompletedDateValues,ROW(A1449))&gt;0),INDEX(CompletedDateValues,ROW(A1449)),"")</f>
        <v/>
      </c>
      <c r="B1449" s="32" t="str">
        <f>IF(AND(TRIM(INDEX(StartDateValues,ROW(A1449)))&lt;&gt;"",INDEX(StartDateValues,ROW(A1449))&gt;0),INDEX(StartDateValues,ROW(A1449)),"")</f>
        <v/>
      </c>
      <c r="C1449" s="22" t="str">
        <f t="shared" si="111"/>
        <v/>
      </c>
      <c r="D1449" s="3" t="str">
        <f t="shared" si="112"/>
        <v/>
      </c>
      <c r="E1449" s="3" t="str">
        <f t="shared" si="113"/>
        <v/>
      </c>
      <c r="F1449" s="3" t="str">
        <f t="shared" si="114"/>
        <v/>
      </c>
      <c r="G1449" s="3" t="str">
        <f>IF(A1449="","",IF(HOUR(A1449)&lt;StartHour,StartHour,IF(HOUR(A1449)&gt;FinishHour,FinishHour,HOUR(A1449))))</f>
        <v/>
      </c>
      <c r="H1449" s="3" t="str">
        <f t="shared" si="115"/>
        <v/>
      </c>
      <c r="I1449" s="33" t="e">
        <f>IF(OR(A1449="",B1449=""),NA(),MAX(0,IF(A1449-B1449=0,SameDayCycleTimeSettingValue,(A1449-B1449) *24)))</f>
        <v>#N/A</v>
      </c>
      <c r="J1449" s="33" t="e">
        <f>IF(OR(A1449="",B1449=""),NA(),MAX(0,IF(A1449-B1449=0,SameDayCycleTimeSettingValue,((A1449-B1449) *24)-(INT((A1449-B1449)) * (24-(FinishHour-StartHour))))))</f>
        <v>#N/A</v>
      </c>
      <c r="K1449" s="3" t="e">
        <f ca="1">IF(OR(A1449&lt;&gt;"",B1449=""),NA(),MAX(0,IF(_xlfn.DAYS(NOW(),B1449)=0,SameDayCycleTimeSettingValue,_xlfn.DAYS(NOW(),B1449))))</f>
        <v>#N/A</v>
      </c>
    </row>
    <row r="1450" spans="1:11" x14ac:dyDescent="0.25">
      <c r="A1450" s="32" t="str">
        <f>IF(AND(TRIM(INDEX(CompletedDateValues,ROW(A1450)))&lt;&gt;"",INDEX(CompletedDateValues,ROW(A1450))&gt;0),INDEX(CompletedDateValues,ROW(A1450)),"")</f>
        <v/>
      </c>
      <c r="B1450" s="32" t="str">
        <f>IF(AND(TRIM(INDEX(StartDateValues,ROW(A1450)))&lt;&gt;"",INDEX(StartDateValues,ROW(A1450))&gt;0),INDEX(StartDateValues,ROW(A1450)),"")</f>
        <v/>
      </c>
      <c r="C1450" s="22" t="str">
        <f t="shared" si="111"/>
        <v/>
      </c>
      <c r="D1450" s="3" t="str">
        <f t="shared" si="112"/>
        <v/>
      </c>
      <c r="E1450" s="3" t="str">
        <f t="shared" si="113"/>
        <v/>
      </c>
      <c r="F1450" s="3" t="str">
        <f t="shared" si="114"/>
        <v/>
      </c>
      <c r="G1450" s="3" t="str">
        <f>IF(A1450="","",IF(HOUR(A1450)&lt;StartHour,StartHour,IF(HOUR(A1450)&gt;FinishHour,FinishHour,HOUR(A1450))))</f>
        <v/>
      </c>
      <c r="H1450" s="3" t="str">
        <f t="shared" si="115"/>
        <v/>
      </c>
      <c r="I1450" s="33" t="e">
        <f>IF(OR(A1450="",B1450=""),NA(),MAX(0,IF(A1450-B1450=0,SameDayCycleTimeSettingValue,(A1450-B1450) *24)))</f>
        <v>#N/A</v>
      </c>
      <c r="J1450" s="33" t="e">
        <f>IF(OR(A1450="",B1450=""),NA(),MAX(0,IF(A1450-B1450=0,SameDayCycleTimeSettingValue,((A1450-B1450) *24)-(INT((A1450-B1450)) * (24-(FinishHour-StartHour))))))</f>
        <v>#N/A</v>
      </c>
      <c r="K1450" s="3" t="e">
        <f ca="1">IF(OR(A1450&lt;&gt;"",B1450=""),NA(),MAX(0,IF(_xlfn.DAYS(NOW(),B1450)=0,SameDayCycleTimeSettingValue,_xlfn.DAYS(NOW(),B1450))))</f>
        <v>#N/A</v>
      </c>
    </row>
    <row r="1451" spans="1:11" x14ac:dyDescent="0.25">
      <c r="A1451" s="32" t="str">
        <f>IF(AND(TRIM(INDEX(CompletedDateValues,ROW(A1451)))&lt;&gt;"",INDEX(CompletedDateValues,ROW(A1451))&gt;0),INDEX(CompletedDateValues,ROW(A1451)),"")</f>
        <v/>
      </c>
      <c r="B1451" s="32" t="str">
        <f>IF(AND(TRIM(INDEX(StartDateValues,ROW(A1451)))&lt;&gt;"",INDEX(StartDateValues,ROW(A1451))&gt;0),INDEX(StartDateValues,ROW(A1451)),"")</f>
        <v/>
      </c>
      <c r="C1451" s="22" t="str">
        <f t="shared" si="111"/>
        <v/>
      </c>
      <c r="D1451" s="3" t="str">
        <f t="shared" si="112"/>
        <v/>
      </c>
      <c r="E1451" s="3" t="str">
        <f t="shared" si="113"/>
        <v/>
      </c>
      <c r="F1451" s="3" t="str">
        <f t="shared" si="114"/>
        <v/>
      </c>
      <c r="G1451" s="3" t="str">
        <f>IF(A1451="","",IF(HOUR(A1451)&lt;StartHour,StartHour,IF(HOUR(A1451)&gt;FinishHour,FinishHour,HOUR(A1451))))</f>
        <v/>
      </c>
      <c r="H1451" s="3" t="str">
        <f t="shared" si="115"/>
        <v/>
      </c>
      <c r="I1451" s="33" t="e">
        <f>IF(OR(A1451="",B1451=""),NA(),MAX(0,IF(A1451-B1451=0,SameDayCycleTimeSettingValue,(A1451-B1451) *24)))</f>
        <v>#N/A</v>
      </c>
      <c r="J1451" s="33" t="e">
        <f>IF(OR(A1451="",B1451=""),NA(),MAX(0,IF(A1451-B1451=0,SameDayCycleTimeSettingValue,((A1451-B1451) *24)-(INT((A1451-B1451)) * (24-(FinishHour-StartHour))))))</f>
        <v>#N/A</v>
      </c>
      <c r="K1451" s="3" t="e">
        <f ca="1">IF(OR(A1451&lt;&gt;"",B1451=""),NA(),MAX(0,IF(_xlfn.DAYS(NOW(),B1451)=0,SameDayCycleTimeSettingValue,_xlfn.DAYS(NOW(),B1451))))</f>
        <v>#N/A</v>
      </c>
    </row>
    <row r="1452" spans="1:11" x14ac:dyDescent="0.25">
      <c r="A1452" s="32" t="str">
        <f>IF(AND(TRIM(INDEX(CompletedDateValues,ROW(A1452)))&lt;&gt;"",INDEX(CompletedDateValues,ROW(A1452))&gt;0),INDEX(CompletedDateValues,ROW(A1452)),"")</f>
        <v/>
      </c>
      <c r="B1452" s="32" t="str">
        <f>IF(AND(TRIM(INDEX(StartDateValues,ROW(A1452)))&lt;&gt;"",INDEX(StartDateValues,ROW(A1452))&gt;0),INDEX(StartDateValues,ROW(A1452)),"")</f>
        <v/>
      </c>
      <c r="C1452" s="22" t="str">
        <f t="shared" si="111"/>
        <v/>
      </c>
      <c r="D1452" s="3" t="str">
        <f t="shared" si="112"/>
        <v/>
      </c>
      <c r="E1452" s="3" t="str">
        <f t="shared" si="113"/>
        <v/>
      </c>
      <c r="F1452" s="3" t="str">
        <f t="shared" si="114"/>
        <v/>
      </c>
      <c r="G1452" s="3" t="str">
        <f>IF(A1452="","",IF(HOUR(A1452)&lt;StartHour,StartHour,IF(HOUR(A1452)&gt;FinishHour,FinishHour,HOUR(A1452))))</f>
        <v/>
      </c>
      <c r="H1452" s="3" t="str">
        <f t="shared" si="115"/>
        <v/>
      </c>
      <c r="I1452" s="33" t="e">
        <f>IF(OR(A1452="",B1452=""),NA(),MAX(0,IF(A1452-B1452=0,SameDayCycleTimeSettingValue,(A1452-B1452) *24)))</f>
        <v>#N/A</v>
      </c>
      <c r="J1452" s="33" t="e">
        <f>IF(OR(A1452="",B1452=""),NA(),MAX(0,IF(A1452-B1452=0,SameDayCycleTimeSettingValue,((A1452-B1452) *24)-(INT((A1452-B1452)) * (24-(FinishHour-StartHour))))))</f>
        <v>#N/A</v>
      </c>
      <c r="K1452" s="3" t="e">
        <f ca="1">IF(OR(A1452&lt;&gt;"",B1452=""),NA(),MAX(0,IF(_xlfn.DAYS(NOW(),B1452)=0,SameDayCycleTimeSettingValue,_xlfn.DAYS(NOW(),B1452))))</f>
        <v>#N/A</v>
      </c>
    </row>
    <row r="1453" spans="1:11" x14ac:dyDescent="0.25">
      <c r="A1453" s="32" t="str">
        <f>IF(AND(TRIM(INDEX(CompletedDateValues,ROW(A1453)))&lt;&gt;"",INDEX(CompletedDateValues,ROW(A1453))&gt;0),INDEX(CompletedDateValues,ROW(A1453)),"")</f>
        <v/>
      </c>
      <c r="B1453" s="32" t="str">
        <f>IF(AND(TRIM(INDEX(StartDateValues,ROW(A1453)))&lt;&gt;"",INDEX(StartDateValues,ROW(A1453))&gt;0),INDEX(StartDateValues,ROW(A1453)),"")</f>
        <v/>
      </c>
      <c r="C1453" s="22" t="str">
        <f t="shared" si="111"/>
        <v/>
      </c>
      <c r="D1453" s="3" t="str">
        <f t="shared" si="112"/>
        <v/>
      </c>
      <c r="E1453" s="3" t="str">
        <f t="shared" si="113"/>
        <v/>
      </c>
      <c r="F1453" s="3" t="str">
        <f t="shared" si="114"/>
        <v/>
      </c>
      <c r="G1453" s="3" t="str">
        <f>IF(A1453="","",IF(HOUR(A1453)&lt;StartHour,StartHour,IF(HOUR(A1453)&gt;FinishHour,FinishHour,HOUR(A1453))))</f>
        <v/>
      </c>
      <c r="H1453" s="3" t="str">
        <f t="shared" si="115"/>
        <v/>
      </c>
      <c r="I1453" s="33" t="e">
        <f>IF(OR(A1453="",B1453=""),NA(),MAX(0,IF(A1453-B1453=0,SameDayCycleTimeSettingValue,(A1453-B1453) *24)))</f>
        <v>#N/A</v>
      </c>
      <c r="J1453" s="33" t="e">
        <f>IF(OR(A1453="",B1453=""),NA(),MAX(0,IF(A1453-B1453=0,SameDayCycleTimeSettingValue,((A1453-B1453) *24)-(INT((A1453-B1453)) * (24-(FinishHour-StartHour))))))</f>
        <v>#N/A</v>
      </c>
      <c r="K1453" s="3" t="e">
        <f ca="1">IF(OR(A1453&lt;&gt;"",B1453=""),NA(),MAX(0,IF(_xlfn.DAYS(NOW(),B1453)=0,SameDayCycleTimeSettingValue,_xlfn.DAYS(NOW(),B1453))))</f>
        <v>#N/A</v>
      </c>
    </row>
    <row r="1454" spans="1:11" x14ac:dyDescent="0.25">
      <c r="A1454" s="32" t="str">
        <f>IF(AND(TRIM(INDEX(CompletedDateValues,ROW(A1454)))&lt;&gt;"",INDEX(CompletedDateValues,ROW(A1454))&gt;0),INDEX(CompletedDateValues,ROW(A1454)),"")</f>
        <v/>
      </c>
      <c r="B1454" s="32" t="str">
        <f>IF(AND(TRIM(INDEX(StartDateValues,ROW(A1454)))&lt;&gt;"",INDEX(StartDateValues,ROW(A1454))&gt;0),INDEX(StartDateValues,ROW(A1454)),"")</f>
        <v/>
      </c>
      <c r="C1454" s="22" t="str">
        <f t="shared" si="111"/>
        <v/>
      </c>
      <c r="D1454" s="3" t="str">
        <f t="shared" si="112"/>
        <v/>
      </c>
      <c r="E1454" s="3" t="str">
        <f t="shared" si="113"/>
        <v/>
      </c>
      <c r="F1454" s="3" t="str">
        <f t="shared" si="114"/>
        <v/>
      </c>
      <c r="G1454" s="3" t="str">
        <f>IF(A1454="","",IF(HOUR(A1454)&lt;StartHour,StartHour,IF(HOUR(A1454)&gt;FinishHour,FinishHour,HOUR(A1454))))</f>
        <v/>
      </c>
      <c r="H1454" s="3" t="str">
        <f t="shared" si="115"/>
        <v/>
      </c>
      <c r="I1454" s="33" t="e">
        <f>IF(OR(A1454="",B1454=""),NA(),MAX(0,IF(A1454-B1454=0,SameDayCycleTimeSettingValue,(A1454-B1454) *24)))</f>
        <v>#N/A</v>
      </c>
      <c r="J1454" s="33" t="e">
        <f>IF(OR(A1454="",B1454=""),NA(),MAX(0,IF(A1454-B1454=0,SameDayCycleTimeSettingValue,((A1454-B1454) *24)-(INT((A1454-B1454)) * (24-(FinishHour-StartHour))))))</f>
        <v>#N/A</v>
      </c>
      <c r="K1454" s="3" t="e">
        <f ca="1">IF(OR(A1454&lt;&gt;"",B1454=""),NA(),MAX(0,IF(_xlfn.DAYS(NOW(),B1454)=0,SameDayCycleTimeSettingValue,_xlfn.DAYS(NOW(),B1454))))</f>
        <v>#N/A</v>
      </c>
    </row>
    <row r="1455" spans="1:11" x14ac:dyDescent="0.25">
      <c r="A1455" s="32" t="str">
        <f>IF(AND(TRIM(INDEX(CompletedDateValues,ROW(A1455)))&lt;&gt;"",INDEX(CompletedDateValues,ROW(A1455))&gt;0),INDEX(CompletedDateValues,ROW(A1455)),"")</f>
        <v/>
      </c>
      <c r="B1455" s="32" t="str">
        <f>IF(AND(TRIM(INDEX(StartDateValues,ROW(A1455)))&lt;&gt;"",INDEX(StartDateValues,ROW(A1455))&gt;0),INDEX(StartDateValues,ROW(A1455)),"")</f>
        <v/>
      </c>
      <c r="C1455" s="22" t="str">
        <f t="shared" si="111"/>
        <v/>
      </c>
      <c r="D1455" s="3" t="str">
        <f t="shared" si="112"/>
        <v/>
      </c>
      <c r="E1455" s="3" t="str">
        <f t="shared" si="113"/>
        <v/>
      </c>
      <c r="F1455" s="3" t="str">
        <f t="shared" si="114"/>
        <v/>
      </c>
      <c r="G1455" s="3" t="str">
        <f>IF(A1455="","",IF(HOUR(A1455)&lt;StartHour,StartHour,IF(HOUR(A1455)&gt;FinishHour,FinishHour,HOUR(A1455))))</f>
        <v/>
      </c>
      <c r="H1455" s="3" t="str">
        <f t="shared" si="115"/>
        <v/>
      </c>
      <c r="I1455" s="33" t="e">
        <f>IF(OR(A1455="",B1455=""),NA(),MAX(0,IF(A1455-B1455=0,SameDayCycleTimeSettingValue,(A1455-B1455) *24)))</f>
        <v>#N/A</v>
      </c>
      <c r="J1455" s="33" t="e">
        <f>IF(OR(A1455="",B1455=""),NA(),MAX(0,IF(A1455-B1455=0,SameDayCycleTimeSettingValue,((A1455-B1455) *24)-(INT((A1455-B1455)) * (24-(FinishHour-StartHour))))))</f>
        <v>#N/A</v>
      </c>
      <c r="K1455" s="3" t="e">
        <f ca="1">IF(OR(A1455&lt;&gt;"",B1455=""),NA(),MAX(0,IF(_xlfn.DAYS(NOW(),B1455)=0,SameDayCycleTimeSettingValue,_xlfn.DAYS(NOW(),B1455))))</f>
        <v>#N/A</v>
      </c>
    </row>
    <row r="1456" spans="1:11" x14ac:dyDescent="0.25">
      <c r="A1456" s="32" t="str">
        <f>IF(AND(TRIM(INDEX(CompletedDateValues,ROW(A1456)))&lt;&gt;"",INDEX(CompletedDateValues,ROW(A1456))&gt;0),INDEX(CompletedDateValues,ROW(A1456)),"")</f>
        <v/>
      </c>
      <c r="B1456" s="32" t="str">
        <f>IF(AND(TRIM(INDEX(StartDateValues,ROW(A1456)))&lt;&gt;"",INDEX(StartDateValues,ROW(A1456))&gt;0),INDEX(StartDateValues,ROW(A1456)),"")</f>
        <v/>
      </c>
      <c r="C1456" s="22" t="str">
        <f t="shared" si="111"/>
        <v/>
      </c>
      <c r="D1456" s="3" t="str">
        <f t="shared" si="112"/>
        <v/>
      </c>
      <c r="E1456" s="3" t="str">
        <f t="shared" si="113"/>
        <v/>
      </c>
      <c r="F1456" s="3" t="str">
        <f t="shared" si="114"/>
        <v/>
      </c>
      <c r="G1456" s="3" t="str">
        <f>IF(A1456="","",IF(HOUR(A1456)&lt;StartHour,StartHour,IF(HOUR(A1456)&gt;FinishHour,FinishHour,HOUR(A1456))))</f>
        <v/>
      </c>
      <c r="H1456" s="3" t="str">
        <f t="shared" si="115"/>
        <v/>
      </c>
      <c r="I1456" s="33" t="e">
        <f>IF(OR(A1456="",B1456=""),NA(),MAX(0,IF(A1456-B1456=0,SameDayCycleTimeSettingValue,(A1456-B1456) *24)))</f>
        <v>#N/A</v>
      </c>
      <c r="J1456" s="33" t="e">
        <f>IF(OR(A1456="",B1456=""),NA(),MAX(0,IF(A1456-B1456=0,SameDayCycleTimeSettingValue,((A1456-B1456) *24)-(INT((A1456-B1456)) * (24-(FinishHour-StartHour))))))</f>
        <v>#N/A</v>
      </c>
      <c r="K1456" s="3" t="e">
        <f ca="1">IF(OR(A1456&lt;&gt;"",B1456=""),NA(),MAX(0,IF(_xlfn.DAYS(NOW(),B1456)=0,SameDayCycleTimeSettingValue,_xlfn.DAYS(NOW(),B1456))))</f>
        <v>#N/A</v>
      </c>
    </row>
    <row r="1457" spans="1:11" x14ac:dyDescent="0.25">
      <c r="A1457" s="32" t="str">
        <f>IF(AND(TRIM(INDEX(CompletedDateValues,ROW(A1457)))&lt;&gt;"",INDEX(CompletedDateValues,ROW(A1457))&gt;0),INDEX(CompletedDateValues,ROW(A1457)),"")</f>
        <v/>
      </c>
      <c r="B1457" s="32" t="str">
        <f>IF(AND(TRIM(INDEX(StartDateValues,ROW(A1457)))&lt;&gt;"",INDEX(StartDateValues,ROW(A1457))&gt;0),INDEX(StartDateValues,ROW(A1457)),"")</f>
        <v/>
      </c>
      <c r="C1457" s="22" t="str">
        <f t="shared" si="111"/>
        <v/>
      </c>
      <c r="D1457" s="3" t="str">
        <f t="shared" si="112"/>
        <v/>
      </c>
      <c r="E1457" s="3" t="str">
        <f t="shared" si="113"/>
        <v/>
      </c>
      <c r="F1457" s="3" t="str">
        <f t="shared" si="114"/>
        <v/>
      </c>
      <c r="G1457" s="3" t="str">
        <f>IF(A1457="","",IF(HOUR(A1457)&lt;StartHour,StartHour,IF(HOUR(A1457)&gt;FinishHour,FinishHour,HOUR(A1457))))</f>
        <v/>
      </c>
      <c r="H1457" s="3" t="str">
        <f t="shared" si="115"/>
        <v/>
      </c>
      <c r="I1457" s="33" t="e">
        <f>IF(OR(A1457="",B1457=""),NA(),MAX(0,IF(A1457-B1457=0,SameDayCycleTimeSettingValue,(A1457-B1457) *24)))</f>
        <v>#N/A</v>
      </c>
      <c r="J1457" s="33" t="e">
        <f>IF(OR(A1457="",B1457=""),NA(),MAX(0,IF(A1457-B1457=0,SameDayCycleTimeSettingValue,((A1457-B1457) *24)-(INT((A1457-B1457)) * (24-(FinishHour-StartHour))))))</f>
        <v>#N/A</v>
      </c>
      <c r="K1457" s="3" t="e">
        <f ca="1">IF(OR(A1457&lt;&gt;"",B1457=""),NA(),MAX(0,IF(_xlfn.DAYS(NOW(),B1457)=0,SameDayCycleTimeSettingValue,_xlfn.DAYS(NOW(),B1457))))</f>
        <v>#N/A</v>
      </c>
    </row>
    <row r="1458" spans="1:11" x14ac:dyDescent="0.25">
      <c r="A1458" s="32" t="str">
        <f>IF(AND(TRIM(INDEX(CompletedDateValues,ROW(A1458)))&lt;&gt;"",INDEX(CompletedDateValues,ROW(A1458))&gt;0),INDEX(CompletedDateValues,ROW(A1458)),"")</f>
        <v/>
      </c>
      <c r="B1458" s="32" t="str">
        <f>IF(AND(TRIM(INDEX(StartDateValues,ROW(A1458)))&lt;&gt;"",INDEX(StartDateValues,ROW(A1458))&gt;0),INDEX(StartDateValues,ROW(A1458)),"")</f>
        <v/>
      </c>
      <c r="C1458" s="22" t="str">
        <f t="shared" si="111"/>
        <v/>
      </c>
      <c r="D1458" s="3" t="str">
        <f t="shared" si="112"/>
        <v/>
      </c>
      <c r="E1458" s="3" t="str">
        <f t="shared" si="113"/>
        <v/>
      </c>
      <c r="F1458" s="3" t="str">
        <f t="shared" si="114"/>
        <v/>
      </c>
      <c r="G1458" s="3" t="str">
        <f>IF(A1458="","",IF(HOUR(A1458)&lt;StartHour,StartHour,IF(HOUR(A1458)&gt;FinishHour,FinishHour,HOUR(A1458))))</f>
        <v/>
      </c>
      <c r="H1458" s="3" t="str">
        <f t="shared" si="115"/>
        <v/>
      </c>
      <c r="I1458" s="33" t="e">
        <f>IF(OR(A1458="",B1458=""),NA(),MAX(0,IF(A1458-B1458=0,SameDayCycleTimeSettingValue,(A1458-B1458) *24)))</f>
        <v>#N/A</v>
      </c>
      <c r="J1458" s="33" t="e">
        <f>IF(OR(A1458="",B1458=""),NA(),MAX(0,IF(A1458-B1458=0,SameDayCycleTimeSettingValue,((A1458-B1458) *24)-(INT((A1458-B1458)) * (24-(FinishHour-StartHour))))))</f>
        <v>#N/A</v>
      </c>
      <c r="K1458" s="3" t="e">
        <f ca="1">IF(OR(A1458&lt;&gt;"",B1458=""),NA(),MAX(0,IF(_xlfn.DAYS(NOW(),B1458)=0,SameDayCycleTimeSettingValue,_xlfn.DAYS(NOW(),B1458))))</f>
        <v>#N/A</v>
      </c>
    </row>
    <row r="1459" spans="1:11" x14ac:dyDescent="0.25">
      <c r="A1459" s="32" t="str">
        <f>IF(AND(TRIM(INDEX(CompletedDateValues,ROW(A1459)))&lt;&gt;"",INDEX(CompletedDateValues,ROW(A1459))&gt;0),INDEX(CompletedDateValues,ROW(A1459)),"")</f>
        <v/>
      </c>
      <c r="B1459" s="32" t="str">
        <f>IF(AND(TRIM(INDEX(StartDateValues,ROW(A1459)))&lt;&gt;"",INDEX(StartDateValues,ROW(A1459))&gt;0),INDEX(StartDateValues,ROW(A1459)),"")</f>
        <v/>
      </c>
      <c r="C1459" s="22" t="str">
        <f t="shared" si="111"/>
        <v/>
      </c>
      <c r="D1459" s="3" t="str">
        <f t="shared" si="112"/>
        <v/>
      </c>
      <c r="E1459" s="3" t="str">
        <f t="shared" si="113"/>
        <v/>
      </c>
      <c r="F1459" s="3" t="str">
        <f t="shared" si="114"/>
        <v/>
      </c>
      <c r="G1459" s="3" t="str">
        <f>IF(A1459="","",IF(HOUR(A1459)&lt;StartHour,StartHour,IF(HOUR(A1459)&gt;FinishHour,FinishHour,HOUR(A1459))))</f>
        <v/>
      </c>
      <c r="H1459" s="3" t="str">
        <f t="shared" si="115"/>
        <v/>
      </c>
      <c r="I1459" s="33" t="e">
        <f>IF(OR(A1459="",B1459=""),NA(),MAX(0,IF(A1459-B1459=0,SameDayCycleTimeSettingValue,(A1459-B1459) *24)))</f>
        <v>#N/A</v>
      </c>
      <c r="J1459" s="33" t="e">
        <f>IF(OR(A1459="",B1459=""),NA(),MAX(0,IF(A1459-B1459=0,SameDayCycleTimeSettingValue,((A1459-B1459) *24)-(INT((A1459-B1459)) * (24-(FinishHour-StartHour))))))</f>
        <v>#N/A</v>
      </c>
      <c r="K1459" s="3" t="e">
        <f ca="1">IF(OR(A1459&lt;&gt;"",B1459=""),NA(),MAX(0,IF(_xlfn.DAYS(NOW(),B1459)=0,SameDayCycleTimeSettingValue,_xlfn.DAYS(NOW(),B1459))))</f>
        <v>#N/A</v>
      </c>
    </row>
    <row r="1460" spans="1:11" x14ac:dyDescent="0.25">
      <c r="A1460" s="32" t="str">
        <f>IF(AND(TRIM(INDEX(CompletedDateValues,ROW(A1460)))&lt;&gt;"",INDEX(CompletedDateValues,ROW(A1460))&gt;0),INDEX(CompletedDateValues,ROW(A1460)),"")</f>
        <v/>
      </c>
      <c r="B1460" s="32" t="str">
        <f>IF(AND(TRIM(INDEX(StartDateValues,ROW(A1460)))&lt;&gt;"",INDEX(StartDateValues,ROW(A1460))&gt;0),INDEX(StartDateValues,ROW(A1460)),"")</f>
        <v/>
      </c>
      <c r="C1460" s="22" t="str">
        <f t="shared" si="111"/>
        <v/>
      </c>
      <c r="D1460" s="3" t="str">
        <f t="shared" si="112"/>
        <v/>
      </c>
      <c r="E1460" s="3" t="str">
        <f t="shared" si="113"/>
        <v/>
      </c>
      <c r="F1460" s="3" t="str">
        <f t="shared" si="114"/>
        <v/>
      </c>
      <c r="G1460" s="3" t="str">
        <f>IF(A1460="","",IF(HOUR(A1460)&lt;StartHour,StartHour,IF(HOUR(A1460)&gt;FinishHour,FinishHour,HOUR(A1460))))</f>
        <v/>
      </c>
      <c r="H1460" s="3" t="str">
        <f t="shared" si="115"/>
        <v/>
      </c>
      <c r="I1460" s="33" t="e">
        <f>IF(OR(A1460="",B1460=""),NA(),MAX(0,IF(A1460-B1460=0,SameDayCycleTimeSettingValue,(A1460-B1460) *24)))</f>
        <v>#N/A</v>
      </c>
      <c r="J1460" s="33" t="e">
        <f>IF(OR(A1460="",B1460=""),NA(),MAX(0,IF(A1460-B1460=0,SameDayCycleTimeSettingValue,((A1460-B1460) *24)-(INT((A1460-B1460)) * (24-(FinishHour-StartHour))))))</f>
        <v>#N/A</v>
      </c>
      <c r="K1460" s="3" t="e">
        <f ca="1">IF(OR(A1460&lt;&gt;"",B1460=""),NA(),MAX(0,IF(_xlfn.DAYS(NOW(),B1460)=0,SameDayCycleTimeSettingValue,_xlfn.DAYS(NOW(),B1460))))</f>
        <v>#N/A</v>
      </c>
    </row>
    <row r="1461" spans="1:11" x14ac:dyDescent="0.25">
      <c r="A1461" s="32" t="str">
        <f>IF(AND(TRIM(INDEX(CompletedDateValues,ROW(A1461)))&lt;&gt;"",INDEX(CompletedDateValues,ROW(A1461))&gt;0),INDEX(CompletedDateValues,ROW(A1461)),"")</f>
        <v/>
      </c>
      <c r="B1461" s="32" t="str">
        <f>IF(AND(TRIM(INDEX(StartDateValues,ROW(A1461)))&lt;&gt;"",INDEX(StartDateValues,ROW(A1461))&gt;0),INDEX(StartDateValues,ROW(A1461)),"")</f>
        <v/>
      </c>
      <c r="C1461" s="22" t="str">
        <f t="shared" si="111"/>
        <v/>
      </c>
      <c r="D1461" s="3" t="str">
        <f t="shared" si="112"/>
        <v/>
      </c>
      <c r="E1461" s="3" t="str">
        <f t="shared" si="113"/>
        <v/>
      </c>
      <c r="F1461" s="3" t="str">
        <f t="shared" si="114"/>
        <v/>
      </c>
      <c r="G1461" s="3" t="str">
        <f>IF(A1461="","",IF(HOUR(A1461)&lt;StartHour,StartHour,IF(HOUR(A1461)&gt;FinishHour,FinishHour,HOUR(A1461))))</f>
        <v/>
      </c>
      <c r="H1461" s="3" t="str">
        <f t="shared" si="115"/>
        <v/>
      </c>
      <c r="I1461" s="33" t="e">
        <f>IF(OR(A1461="",B1461=""),NA(),MAX(0,IF(A1461-B1461=0,SameDayCycleTimeSettingValue,(A1461-B1461) *24)))</f>
        <v>#N/A</v>
      </c>
      <c r="J1461" s="33" t="e">
        <f>IF(OR(A1461="",B1461=""),NA(),MAX(0,IF(A1461-B1461=0,SameDayCycleTimeSettingValue,((A1461-B1461) *24)-(INT((A1461-B1461)) * (24-(FinishHour-StartHour))))))</f>
        <v>#N/A</v>
      </c>
      <c r="K1461" s="3" t="e">
        <f ca="1">IF(OR(A1461&lt;&gt;"",B1461=""),NA(),MAX(0,IF(_xlfn.DAYS(NOW(),B1461)=0,SameDayCycleTimeSettingValue,_xlfn.DAYS(NOW(),B1461))))</f>
        <v>#N/A</v>
      </c>
    </row>
    <row r="1462" spans="1:11" x14ac:dyDescent="0.25">
      <c r="A1462" s="32" t="str">
        <f>IF(AND(TRIM(INDEX(CompletedDateValues,ROW(A1462)))&lt;&gt;"",INDEX(CompletedDateValues,ROW(A1462))&gt;0),INDEX(CompletedDateValues,ROW(A1462)),"")</f>
        <v/>
      </c>
      <c r="B1462" s="32" t="str">
        <f>IF(AND(TRIM(INDEX(StartDateValues,ROW(A1462)))&lt;&gt;"",INDEX(StartDateValues,ROW(A1462))&gt;0),INDEX(StartDateValues,ROW(A1462)),"")</f>
        <v/>
      </c>
      <c r="C1462" s="22" t="str">
        <f t="shared" si="111"/>
        <v/>
      </c>
      <c r="D1462" s="3" t="str">
        <f t="shared" si="112"/>
        <v/>
      </c>
      <c r="E1462" s="3" t="str">
        <f t="shared" si="113"/>
        <v/>
      </c>
      <c r="F1462" s="3" t="str">
        <f t="shared" si="114"/>
        <v/>
      </c>
      <c r="G1462" s="3" t="str">
        <f>IF(A1462="","",IF(HOUR(A1462)&lt;StartHour,StartHour,IF(HOUR(A1462)&gt;FinishHour,FinishHour,HOUR(A1462))))</f>
        <v/>
      </c>
      <c r="H1462" s="3" t="str">
        <f t="shared" si="115"/>
        <v/>
      </c>
      <c r="I1462" s="33" t="e">
        <f>IF(OR(A1462="",B1462=""),NA(),MAX(0,IF(A1462-B1462=0,SameDayCycleTimeSettingValue,(A1462-B1462) *24)))</f>
        <v>#N/A</v>
      </c>
      <c r="J1462" s="33" t="e">
        <f>IF(OR(A1462="",B1462=""),NA(),MAX(0,IF(A1462-B1462=0,SameDayCycleTimeSettingValue,((A1462-B1462) *24)-(INT((A1462-B1462)) * (24-(FinishHour-StartHour))))))</f>
        <v>#N/A</v>
      </c>
      <c r="K1462" s="3" t="e">
        <f ca="1">IF(OR(A1462&lt;&gt;"",B1462=""),NA(),MAX(0,IF(_xlfn.DAYS(NOW(),B1462)=0,SameDayCycleTimeSettingValue,_xlfn.DAYS(NOW(),B1462))))</f>
        <v>#N/A</v>
      </c>
    </row>
    <row r="1463" spans="1:11" x14ac:dyDescent="0.25">
      <c r="A1463" s="32" t="str">
        <f>IF(AND(TRIM(INDEX(CompletedDateValues,ROW(A1463)))&lt;&gt;"",INDEX(CompletedDateValues,ROW(A1463))&gt;0),INDEX(CompletedDateValues,ROW(A1463)),"")</f>
        <v/>
      </c>
      <c r="B1463" s="32" t="str">
        <f>IF(AND(TRIM(INDEX(StartDateValues,ROW(A1463)))&lt;&gt;"",INDEX(StartDateValues,ROW(A1463))&gt;0),INDEX(StartDateValues,ROW(A1463)),"")</f>
        <v/>
      </c>
      <c r="C1463" s="22" t="str">
        <f t="shared" si="111"/>
        <v/>
      </c>
      <c r="D1463" s="3" t="str">
        <f t="shared" si="112"/>
        <v/>
      </c>
      <c r="E1463" s="3" t="str">
        <f t="shared" si="113"/>
        <v/>
      </c>
      <c r="F1463" s="3" t="str">
        <f t="shared" si="114"/>
        <v/>
      </c>
      <c r="G1463" s="3" t="str">
        <f>IF(A1463="","",IF(HOUR(A1463)&lt;StartHour,StartHour,IF(HOUR(A1463)&gt;FinishHour,FinishHour,HOUR(A1463))))</f>
        <v/>
      </c>
      <c r="H1463" s="3" t="str">
        <f t="shared" si="115"/>
        <v/>
      </c>
      <c r="I1463" s="33" t="e">
        <f>IF(OR(A1463="",B1463=""),NA(),MAX(0,IF(A1463-B1463=0,SameDayCycleTimeSettingValue,(A1463-B1463) *24)))</f>
        <v>#N/A</v>
      </c>
      <c r="J1463" s="33" t="e">
        <f>IF(OR(A1463="",B1463=""),NA(),MAX(0,IF(A1463-B1463=0,SameDayCycleTimeSettingValue,((A1463-B1463) *24)-(INT((A1463-B1463)) * (24-(FinishHour-StartHour))))))</f>
        <v>#N/A</v>
      </c>
      <c r="K1463" s="3" t="e">
        <f ca="1">IF(OR(A1463&lt;&gt;"",B1463=""),NA(),MAX(0,IF(_xlfn.DAYS(NOW(),B1463)=0,SameDayCycleTimeSettingValue,_xlfn.DAYS(NOW(),B1463))))</f>
        <v>#N/A</v>
      </c>
    </row>
    <row r="1464" spans="1:11" x14ac:dyDescent="0.25">
      <c r="A1464" s="32" t="str">
        <f>IF(AND(TRIM(INDEX(CompletedDateValues,ROW(A1464)))&lt;&gt;"",INDEX(CompletedDateValues,ROW(A1464))&gt;0),INDEX(CompletedDateValues,ROW(A1464)),"")</f>
        <v/>
      </c>
      <c r="B1464" s="32" t="str">
        <f>IF(AND(TRIM(INDEX(StartDateValues,ROW(A1464)))&lt;&gt;"",INDEX(StartDateValues,ROW(A1464))&gt;0),INDEX(StartDateValues,ROW(A1464)),"")</f>
        <v/>
      </c>
      <c r="C1464" s="22" t="str">
        <f t="shared" si="111"/>
        <v/>
      </c>
      <c r="D1464" s="3" t="str">
        <f t="shared" si="112"/>
        <v/>
      </c>
      <c r="E1464" s="3" t="str">
        <f t="shared" si="113"/>
        <v/>
      </c>
      <c r="F1464" s="3" t="str">
        <f t="shared" si="114"/>
        <v/>
      </c>
      <c r="G1464" s="3" t="str">
        <f>IF(A1464="","",IF(HOUR(A1464)&lt;StartHour,StartHour,IF(HOUR(A1464)&gt;FinishHour,FinishHour,HOUR(A1464))))</f>
        <v/>
      </c>
      <c r="H1464" s="3" t="str">
        <f t="shared" si="115"/>
        <v/>
      </c>
      <c r="I1464" s="33" t="e">
        <f>IF(OR(A1464="",B1464=""),NA(),MAX(0,IF(A1464-B1464=0,SameDayCycleTimeSettingValue,(A1464-B1464) *24)))</f>
        <v>#N/A</v>
      </c>
      <c r="J1464" s="33" t="e">
        <f>IF(OR(A1464="",B1464=""),NA(),MAX(0,IF(A1464-B1464=0,SameDayCycleTimeSettingValue,((A1464-B1464) *24)-(INT((A1464-B1464)) * (24-(FinishHour-StartHour))))))</f>
        <v>#N/A</v>
      </c>
      <c r="K1464" s="3" t="e">
        <f ca="1">IF(OR(A1464&lt;&gt;"",B1464=""),NA(),MAX(0,IF(_xlfn.DAYS(NOW(),B1464)=0,SameDayCycleTimeSettingValue,_xlfn.DAYS(NOW(),B1464))))</f>
        <v>#N/A</v>
      </c>
    </row>
    <row r="1465" spans="1:11" x14ac:dyDescent="0.25">
      <c r="A1465" s="32" t="str">
        <f>IF(AND(TRIM(INDEX(CompletedDateValues,ROW(A1465)))&lt;&gt;"",INDEX(CompletedDateValues,ROW(A1465))&gt;0),INDEX(CompletedDateValues,ROW(A1465)),"")</f>
        <v/>
      </c>
      <c r="B1465" s="32" t="str">
        <f>IF(AND(TRIM(INDEX(StartDateValues,ROW(A1465)))&lt;&gt;"",INDEX(StartDateValues,ROW(A1465))&gt;0),INDEX(StartDateValues,ROW(A1465)),"")</f>
        <v/>
      </c>
      <c r="C1465" s="22" t="str">
        <f t="shared" si="111"/>
        <v/>
      </c>
      <c r="D1465" s="3" t="str">
        <f t="shared" si="112"/>
        <v/>
      </c>
      <c r="E1465" s="3" t="str">
        <f t="shared" si="113"/>
        <v/>
      </c>
      <c r="F1465" s="3" t="str">
        <f t="shared" si="114"/>
        <v/>
      </c>
      <c r="G1465" s="3" t="str">
        <f>IF(A1465="","",IF(HOUR(A1465)&lt;StartHour,StartHour,IF(HOUR(A1465)&gt;FinishHour,FinishHour,HOUR(A1465))))</f>
        <v/>
      </c>
      <c r="H1465" s="3" t="str">
        <f t="shared" si="115"/>
        <v/>
      </c>
      <c r="I1465" s="33" t="e">
        <f>IF(OR(A1465="",B1465=""),NA(),MAX(0,IF(A1465-B1465=0,SameDayCycleTimeSettingValue,(A1465-B1465) *24)))</f>
        <v>#N/A</v>
      </c>
      <c r="J1465" s="33" t="e">
        <f>IF(OR(A1465="",B1465=""),NA(),MAX(0,IF(A1465-B1465=0,SameDayCycleTimeSettingValue,((A1465-B1465) *24)-(INT((A1465-B1465)) * (24-(FinishHour-StartHour))))))</f>
        <v>#N/A</v>
      </c>
      <c r="K1465" s="3" t="e">
        <f ca="1">IF(OR(A1465&lt;&gt;"",B1465=""),NA(),MAX(0,IF(_xlfn.DAYS(NOW(),B1465)=0,SameDayCycleTimeSettingValue,_xlfn.DAYS(NOW(),B1465))))</f>
        <v>#N/A</v>
      </c>
    </row>
    <row r="1466" spans="1:11" x14ac:dyDescent="0.25">
      <c r="A1466" s="32" t="str">
        <f>IF(AND(TRIM(INDEX(CompletedDateValues,ROW(A1466)))&lt;&gt;"",INDEX(CompletedDateValues,ROW(A1466))&gt;0),INDEX(CompletedDateValues,ROW(A1466)),"")</f>
        <v/>
      </c>
      <c r="B1466" s="32" t="str">
        <f>IF(AND(TRIM(INDEX(StartDateValues,ROW(A1466)))&lt;&gt;"",INDEX(StartDateValues,ROW(A1466))&gt;0),INDEX(StartDateValues,ROW(A1466)),"")</f>
        <v/>
      </c>
      <c r="C1466" s="22" t="str">
        <f t="shared" si="111"/>
        <v/>
      </c>
      <c r="D1466" s="3" t="str">
        <f t="shared" si="112"/>
        <v/>
      </c>
      <c r="E1466" s="3" t="str">
        <f t="shared" si="113"/>
        <v/>
      </c>
      <c r="F1466" s="3" t="str">
        <f t="shared" si="114"/>
        <v/>
      </c>
      <c r="G1466" s="3" t="str">
        <f>IF(A1466="","",IF(HOUR(A1466)&lt;StartHour,StartHour,IF(HOUR(A1466)&gt;FinishHour,FinishHour,HOUR(A1466))))</f>
        <v/>
      </c>
      <c r="H1466" s="3" t="str">
        <f t="shared" si="115"/>
        <v/>
      </c>
      <c r="I1466" s="33" t="e">
        <f>IF(OR(A1466="",B1466=""),NA(),MAX(0,IF(A1466-B1466=0,SameDayCycleTimeSettingValue,(A1466-B1466) *24)))</f>
        <v>#N/A</v>
      </c>
      <c r="J1466" s="33" t="e">
        <f>IF(OR(A1466="",B1466=""),NA(),MAX(0,IF(A1466-B1466=0,SameDayCycleTimeSettingValue,((A1466-B1466) *24)-(INT((A1466-B1466)) * (24-(FinishHour-StartHour))))))</f>
        <v>#N/A</v>
      </c>
      <c r="K1466" s="3" t="e">
        <f ca="1">IF(OR(A1466&lt;&gt;"",B1466=""),NA(),MAX(0,IF(_xlfn.DAYS(NOW(),B1466)=0,SameDayCycleTimeSettingValue,_xlfn.DAYS(NOW(),B1466))))</f>
        <v>#N/A</v>
      </c>
    </row>
    <row r="1467" spans="1:11" x14ac:dyDescent="0.25">
      <c r="A1467" s="32" t="str">
        <f>IF(AND(TRIM(INDEX(CompletedDateValues,ROW(A1467)))&lt;&gt;"",INDEX(CompletedDateValues,ROW(A1467))&gt;0),INDEX(CompletedDateValues,ROW(A1467)),"")</f>
        <v/>
      </c>
      <c r="B1467" s="32" t="str">
        <f>IF(AND(TRIM(INDEX(StartDateValues,ROW(A1467)))&lt;&gt;"",INDEX(StartDateValues,ROW(A1467))&gt;0),INDEX(StartDateValues,ROW(A1467)),"")</f>
        <v/>
      </c>
      <c r="C1467" s="22" t="str">
        <f t="shared" si="111"/>
        <v/>
      </c>
      <c r="D1467" s="3" t="str">
        <f t="shared" si="112"/>
        <v/>
      </c>
      <c r="E1467" s="3" t="str">
        <f t="shared" si="113"/>
        <v/>
      </c>
      <c r="F1467" s="3" t="str">
        <f t="shared" si="114"/>
        <v/>
      </c>
      <c r="G1467" s="3" t="str">
        <f>IF(A1467="","",IF(HOUR(A1467)&lt;StartHour,StartHour,IF(HOUR(A1467)&gt;FinishHour,FinishHour,HOUR(A1467))))</f>
        <v/>
      </c>
      <c r="H1467" s="3" t="str">
        <f t="shared" si="115"/>
        <v/>
      </c>
      <c r="I1467" s="33" t="e">
        <f>IF(OR(A1467="",B1467=""),NA(),MAX(0,IF(A1467-B1467=0,SameDayCycleTimeSettingValue,(A1467-B1467) *24)))</f>
        <v>#N/A</v>
      </c>
      <c r="J1467" s="33" t="e">
        <f>IF(OR(A1467="",B1467=""),NA(),MAX(0,IF(A1467-B1467=0,SameDayCycleTimeSettingValue,((A1467-B1467) *24)-(INT((A1467-B1467)) * (24-(FinishHour-StartHour))))))</f>
        <v>#N/A</v>
      </c>
      <c r="K1467" s="3" t="e">
        <f ca="1">IF(OR(A1467&lt;&gt;"",B1467=""),NA(),MAX(0,IF(_xlfn.DAYS(NOW(),B1467)=0,SameDayCycleTimeSettingValue,_xlfn.DAYS(NOW(),B1467))))</f>
        <v>#N/A</v>
      </c>
    </row>
    <row r="1468" spans="1:11" x14ac:dyDescent="0.25">
      <c r="A1468" s="32" t="str">
        <f>IF(AND(TRIM(INDEX(CompletedDateValues,ROW(A1468)))&lt;&gt;"",INDEX(CompletedDateValues,ROW(A1468))&gt;0),INDEX(CompletedDateValues,ROW(A1468)),"")</f>
        <v/>
      </c>
      <c r="B1468" s="32" t="str">
        <f>IF(AND(TRIM(INDEX(StartDateValues,ROW(A1468)))&lt;&gt;"",INDEX(StartDateValues,ROW(A1468))&gt;0),INDEX(StartDateValues,ROW(A1468)),"")</f>
        <v/>
      </c>
      <c r="C1468" s="22" t="str">
        <f t="shared" si="111"/>
        <v/>
      </c>
      <c r="D1468" s="3" t="str">
        <f t="shared" si="112"/>
        <v/>
      </c>
      <c r="E1468" s="3" t="str">
        <f t="shared" si="113"/>
        <v/>
      </c>
      <c r="F1468" s="3" t="str">
        <f t="shared" si="114"/>
        <v/>
      </c>
      <c r="G1468" s="3" t="str">
        <f>IF(A1468="","",IF(HOUR(A1468)&lt;StartHour,StartHour,IF(HOUR(A1468)&gt;FinishHour,FinishHour,HOUR(A1468))))</f>
        <v/>
      </c>
      <c r="H1468" s="3" t="str">
        <f t="shared" si="115"/>
        <v/>
      </c>
      <c r="I1468" s="33" t="e">
        <f>IF(OR(A1468="",B1468=""),NA(),MAX(0,IF(A1468-B1468=0,SameDayCycleTimeSettingValue,(A1468-B1468) *24)))</f>
        <v>#N/A</v>
      </c>
      <c r="J1468" s="33" t="e">
        <f>IF(OR(A1468="",B1468=""),NA(),MAX(0,IF(A1468-B1468=0,SameDayCycleTimeSettingValue,((A1468-B1468) *24)-(INT((A1468-B1468)) * (24-(FinishHour-StartHour))))))</f>
        <v>#N/A</v>
      </c>
      <c r="K1468" s="3" t="e">
        <f ca="1">IF(OR(A1468&lt;&gt;"",B1468=""),NA(),MAX(0,IF(_xlfn.DAYS(NOW(),B1468)=0,SameDayCycleTimeSettingValue,_xlfn.DAYS(NOW(),B1468))))</f>
        <v>#N/A</v>
      </c>
    </row>
    <row r="1469" spans="1:11" x14ac:dyDescent="0.25">
      <c r="A1469" s="32" t="str">
        <f>IF(AND(TRIM(INDEX(CompletedDateValues,ROW(A1469)))&lt;&gt;"",INDEX(CompletedDateValues,ROW(A1469))&gt;0),INDEX(CompletedDateValues,ROW(A1469)),"")</f>
        <v/>
      </c>
      <c r="B1469" s="32" t="str">
        <f>IF(AND(TRIM(INDEX(StartDateValues,ROW(A1469)))&lt;&gt;"",INDEX(StartDateValues,ROW(A1469))&gt;0),INDEX(StartDateValues,ROW(A1469)),"")</f>
        <v/>
      </c>
      <c r="C1469" s="22" t="str">
        <f t="shared" si="111"/>
        <v/>
      </c>
      <c r="D1469" s="3" t="str">
        <f t="shared" si="112"/>
        <v/>
      </c>
      <c r="E1469" s="3" t="str">
        <f t="shared" si="113"/>
        <v/>
      </c>
      <c r="F1469" s="3" t="str">
        <f t="shared" si="114"/>
        <v/>
      </c>
      <c r="G1469" s="3" t="str">
        <f>IF(A1469="","",IF(HOUR(A1469)&lt;StartHour,StartHour,IF(HOUR(A1469)&gt;FinishHour,FinishHour,HOUR(A1469))))</f>
        <v/>
      </c>
      <c r="H1469" s="3" t="str">
        <f t="shared" si="115"/>
        <v/>
      </c>
      <c r="I1469" s="33" t="e">
        <f>IF(OR(A1469="",B1469=""),NA(),MAX(0,IF(A1469-B1469=0,SameDayCycleTimeSettingValue,(A1469-B1469) *24)))</f>
        <v>#N/A</v>
      </c>
      <c r="J1469" s="33" t="e">
        <f>IF(OR(A1469="",B1469=""),NA(),MAX(0,IF(A1469-B1469=0,SameDayCycleTimeSettingValue,((A1469-B1469) *24)-(INT((A1469-B1469)) * (24-(FinishHour-StartHour))))))</f>
        <v>#N/A</v>
      </c>
      <c r="K1469" s="3" t="e">
        <f ca="1">IF(OR(A1469&lt;&gt;"",B1469=""),NA(),MAX(0,IF(_xlfn.DAYS(NOW(),B1469)=0,SameDayCycleTimeSettingValue,_xlfn.DAYS(NOW(),B1469))))</f>
        <v>#N/A</v>
      </c>
    </row>
    <row r="1470" spans="1:11" x14ac:dyDescent="0.25">
      <c r="A1470" s="32" t="str">
        <f>IF(AND(TRIM(INDEX(CompletedDateValues,ROW(A1470)))&lt;&gt;"",INDEX(CompletedDateValues,ROW(A1470))&gt;0),INDEX(CompletedDateValues,ROW(A1470)),"")</f>
        <v/>
      </c>
      <c r="B1470" s="32" t="str">
        <f>IF(AND(TRIM(INDEX(StartDateValues,ROW(A1470)))&lt;&gt;"",INDEX(StartDateValues,ROW(A1470))&gt;0),INDEX(StartDateValues,ROW(A1470)),"")</f>
        <v/>
      </c>
      <c r="C1470" s="22" t="str">
        <f t="shared" si="111"/>
        <v/>
      </c>
      <c r="D1470" s="3" t="str">
        <f t="shared" si="112"/>
        <v/>
      </c>
      <c r="E1470" s="3" t="str">
        <f t="shared" si="113"/>
        <v/>
      </c>
      <c r="F1470" s="3" t="str">
        <f t="shared" si="114"/>
        <v/>
      </c>
      <c r="G1470" s="3" t="str">
        <f>IF(A1470="","",IF(HOUR(A1470)&lt;StartHour,StartHour,IF(HOUR(A1470)&gt;FinishHour,FinishHour,HOUR(A1470))))</f>
        <v/>
      </c>
      <c r="H1470" s="3" t="str">
        <f t="shared" si="115"/>
        <v/>
      </c>
      <c r="I1470" s="33" t="e">
        <f>IF(OR(A1470="",B1470=""),NA(),MAX(0,IF(A1470-B1470=0,SameDayCycleTimeSettingValue,(A1470-B1470) *24)))</f>
        <v>#N/A</v>
      </c>
      <c r="J1470" s="33" t="e">
        <f>IF(OR(A1470="",B1470=""),NA(),MAX(0,IF(A1470-B1470=0,SameDayCycleTimeSettingValue,((A1470-B1470) *24)-(INT((A1470-B1470)) * (24-(FinishHour-StartHour))))))</f>
        <v>#N/A</v>
      </c>
      <c r="K1470" s="3" t="e">
        <f ca="1">IF(OR(A1470&lt;&gt;"",B1470=""),NA(),MAX(0,IF(_xlfn.DAYS(NOW(),B1470)=0,SameDayCycleTimeSettingValue,_xlfn.DAYS(NOW(),B1470))))</f>
        <v>#N/A</v>
      </c>
    </row>
    <row r="1471" spans="1:11" x14ac:dyDescent="0.25">
      <c r="A1471" s="32" t="str">
        <f>IF(AND(TRIM(INDEX(CompletedDateValues,ROW(A1471)))&lt;&gt;"",INDEX(CompletedDateValues,ROW(A1471))&gt;0),INDEX(CompletedDateValues,ROW(A1471)),"")</f>
        <v/>
      </c>
      <c r="B1471" s="32" t="str">
        <f>IF(AND(TRIM(INDEX(StartDateValues,ROW(A1471)))&lt;&gt;"",INDEX(StartDateValues,ROW(A1471))&gt;0),INDEX(StartDateValues,ROW(A1471)),"")</f>
        <v/>
      </c>
      <c r="C1471" s="22" t="str">
        <f t="shared" si="111"/>
        <v/>
      </c>
      <c r="D1471" s="3" t="str">
        <f t="shared" si="112"/>
        <v/>
      </c>
      <c r="E1471" s="3" t="str">
        <f t="shared" si="113"/>
        <v/>
      </c>
      <c r="F1471" s="3" t="str">
        <f t="shared" si="114"/>
        <v/>
      </c>
      <c r="G1471" s="3" t="str">
        <f>IF(A1471="","",IF(HOUR(A1471)&lt;StartHour,StartHour,IF(HOUR(A1471)&gt;FinishHour,FinishHour,HOUR(A1471))))</f>
        <v/>
      </c>
      <c r="H1471" s="3" t="str">
        <f t="shared" si="115"/>
        <v/>
      </c>
      <c r="I1471" s="33" t="e">
        <f>IF(OR(A1471="",B1471=""),NA(),MAX(0,IF(A1471-B1471=0,SameDayCycleTimeSettingValue,(A1471-B1471) *24)))</f>
        <v>#N/A</v>
      </c>
      <c r="J1471" s="33" t="e">
        <f>IF(OR(A1471="",B1471=""),NA(),MAX(0,IF(A1471-B1471=0,SameDayCycleTimeSettingValue,((A1471-B1471) *24)-(INT((A1471-B1471)) * (24-(FinishHour-StartHour))))))</f>
        <v>#N/A</v>
      </c>
      <c r="K1471" s="3" t="e">
        <f ca="1">IF(OR(A1471&lt;&gt;"",B1471=""),NA(),MAX(0,IF(_xlfn.DAYS(NOW(),B1471)=0,SameDayCycleTimeSettingValue,_xlfn.DAYS(NOW(),B1471))))</f>
        <v>#N/A</v>
      </c>
    </row>
    <row r="1472" spans="1:11" x14ac:dyDescent="0.25">
      <c r="A1472" s="32" t="str">
        <f>IF(AND(TRIM(INDEX(CompletedDateValues,ROW(A1472)))&lt;&gt;"",INDEX(CompletedDateValues,ROW(A1472))&gt;0),INDEX(CompletedDateValues,ROW(A1472)),"")</f>
        <v/>
      </c>
      <c r="B1472" s="32" t="str">
        <f>IF(AND(TRIM(INDEX(StartDateValues,ROW(A1472)))&lt;&gt;"",INDEX(StartDateValues,ROW(A1472))&gt;0),INDEX(StartDateValues,ROW(A1472)),"")</f>
        <v/>
      </c>
      <c r="C1472" s="22" t="str">
        <f t="shared" si="111"/>
        <v/>
      </c>
      <c r="D1472" s="3" t="str">
        <f t="shared" si="112"/>
        <v/>
      </c>
      <c r="E1472" s="3" t="str">
        <f t="shared" si="113"/>
        <v/>
      </c>
      <c r="F1472" s="3" t="str">
        <f t="shared" si="114"/>
        <v/>
      </c>
      <c r="G1472" s="3" t="str">
        <f>IF(A1472="","",IF(HOUR(A1472)&lt;StartHour,StartHour,IF(HOUR(A1472)&gt;FinishHour,FinishHour,HOUR(A1472))))</f>
        <v/>
      </c>
      <c r="H1472" s="3" t="str">
        <f t="shared" si="115"/>
        <v/>
      </c>
      <c r="I1472" s="33" t="e">
        <f>IF(OR(A1472="",B1472=""),NA(),MAX(0,IF(A1472-B1472=0,SameDayCycleTimeSettingValue,(A1472-B1472) *24)))</f>
        <v>#N/A</v>
      </c>
      <c r="J1472" s="33" t="e">
        <f>IF(OR(A1472="",B1472=""),NA(),MAX(0,IF(A1472-B1472=0,SameDayCycleTimeSettingValue,((A1472-B1472) *24)-(INT((A1472-B1472)) * (24-(FinishHour-StartHour))))))</f>
        <v>#N/A</v>
      </c>
      <c r="K1472" s="3" t="e">
        <f ca="1">IF(OR(A1472&lt;&gt;"",B1472=""),NA(),MAX(0,IF(_xlfn.DAYS(NOW(),B1472)=0,SameDayCycleTimeSettingValue,_xlfn.DAYS(NOW(),B1472))))</f>
        <v>#N/A</v>
      </c>
    </row>
    <row r="1473" spans="1:11" x14ac:dyDescent="0.25">
      <c r="A1473" s="32" t="str">
        <f>IF(AND(TRIM(INDEX(CompletedDateValues,ROW(A1473)))&lt;&gt;"",INDEX(CompletedDateValues,ROW(A1473))&gt;0),INDEX(CompletedDateValues,ROW(A1473)),"")</f>
        <v/>
      </c>
      <c r="B1473" s="32" t="str">
        <f>IF(AND(TRIM(INDEX(StartDateValues,ROW(A1473)))&lt;&gt;"",INDEX(StartDateValues,ROW(A1473))&gt;0),INDEX(StartDateValues,ROW(A1473)),"")</f>
        <v/>
      </c>
      <c r="C1473" s="22" t="str">
        <f t="shared" si="111"/>
        <v/>
      </c>
      <c r="D1473" s="3" t="str">
        <f t="shared" si="112"/>
        <v/>
      </c>
      <c r="E1473" s="3" t="str">
        <f t="shared" si="113"/>
        <v/>
      </c>
      <c r="F1473" s="3" t="str">
        <f t="shared" si="114"/>
        <v/>
      </c>
      <c r="G1473" s="3" t="str">
        <f>IF(A1473="","",IF(HOUR(A1473)&lt;StartHour,StartHour,IF(HOUR(A1473)&gt;FinishHour,FinishHour,HOUR(A1473))))</f>
        <v/>
      </c>
      <c r="H1473" s="3" t="str">
        <f t="shared" si="115"/>
        <v/>
      </c>
      <c r="I1473" s="33" t="e">
        <f>IF(OR(A1473="",B1473=""),NA(),MAX(0,IF(A1473-B1473=0,SameDayCycleTimeSettingValue,(A1473-B1473) *24)))</f>
        <v>#N/A</v>
      </c>
      <c r="J1473" s="33" t="e">
        <f>IF(OR(A1473="",B1473=""),NA(),MAX(0,IF(A1473-B1473=0,SameDayCycleTimeSettingValue,((A1473-B1473) *24)-(INT((A1473-B1473)) * (24-(FinishHour-StartHour))))))</f>
        <v>#N/A</v>
      </c>
      <c r="K1473" s="3" t="e">
        <f ca="1">IF(OR(A1473&lt;&gt;"",B1473=""),NA(),MAX(0,IF(_xlfn.DAYS(NOW(),B1473)=0,SameDayCycleTimeSettingValue,_xlfn.DAYS(NOW(),B1473))))</f>
        <v>#N/A</v>
      </c>
    </row>
    <row r="1474" spans="1:11" x14ac:dyDescent="0.25">
      <c r="A1474" s="32" t="str">
        <f>IF(AND(TRIM(INDEX(CompletedDateValues,ROW(A1474)))&lt;&gt;"",INDEX(CompletedDateValues,ROW(A1474))&gt;0),INDEX(CompletedDateValues,ROW(A1474)),"")</f>
        <v/>
      </c>
      <c r="B1474" s="32" t="str">
        <f>IF(AND(TRIM(INDEX(StartDateValues,ROW(A1474)))&lt;&gt;"",INDEX(StartDateValues,ROW(A1474))&gt;0),INDEX(StartDateValues,ROW(A1474)),"")</f>
        <v/>
      </c>
      <c r="C1474" s="22" t="str">
        <f t="shared" si="111"/>
        <v/>
      </c>
      <c r="D1474" s="3" t="str">
        <f t="shared" si="112"/>
        <v/>
      </c>
      <c r="E1474" s="3" t="str">
        <f t="shared" si="113"/>
        <v/>
      </c>
      <c r="F1474" s="3" t="str">
        <f t="shared" si="114"/>
        <v/>
      </c>
      <c r="G1474" s="3" t="str">
        <f>IF(A1474="","",IF(HOUR(A1474)&lt;StartHour,StartHour,IF(HOUR(A1474)&gt;FinishHour,FinishHour,HOUR(A1474))))</f>
        <v/>
      </c>
      <c r="H1474" s="3" t="str">
        <f t="shared" si="115"/>
        <v/>
      </c>
      <c r="I1474" s="33" t="e">
        <f>IF(OR(A1474="",B1474=""),NA(),MAX(0,IF(A1474-B1474=0,SameDayCycleTimeSettingValue,(A1474-B1474) *24)))</f>
        <v>#N/A</v>
      </c>
      <c r="J1474" s="33" t="e">
        <f>IF(OR(A1474="",B1474=""),NA(),MAX(0,IF(A1474-B1474=0,SameDayCycleTimeSettingValue,((A1474-B1474) *24)-(INT((A1474-B1474)) * (24-(FinishHour-StartHour))))))</f>
        <v>#N/A</v>
      </c>
      <c r="K1474" s="3" t="e">
        <f ca="1">IF(OR(A1474&lt;&gt;"",B1474=""),NA(),MAX(0,IF(_xlfn.DAYS(NOW(),B1474)=0,SameDayCycleTimeSettingValue,_xlfn.DAYS(NOW(),B1474))))</f>
        <v>#N/A</v>
      </c>
    </row>
    <row r="1475" spans="1:11" x14ac:dyDescent="0.25">
      <c r="A1475" s="32" t="str">
        <f>IF(AND(TRIM(INDEX(CompletedDateValues,ROW(A1475)))&lt;&gt;"",INDEX(CompletedDateValues,ROW(A1475))&gt;0),INDEX(CompletedDateValues,ROW(A1475)),"")</f>
        <v/>
      </c>
      <c r="B1475" s="32" t="str">
        <f>IF(AND(TRIM(INDEX(StartDateValues,ROW(A1475)))&lt;&gt;"",INDEX(StartDateValues,ROW(A1475))&gt;0),INDEX(StartDateValues,ROW(A1475)),"")</f>
        <v/>
      </c>
      <c r="C1475" s="22" t="str">
        <f t="shared" ref="C1475:C1538" si="116">IF(AND(TRIM(INDEX(WorkTypeValues,ROW(A1475)))&lt;&gt;"",INDEX(WorkTypeValues,ROW(A1475))&gt;0),INDEX(WorkTypeValues,ROW(A1475)),"")</f>
        <v/>
      </c>
      <c r="D1475" s="3" t="str">
        <f t="shared" ref="D1475:D1538" si="117">IF(A1475="", "",YEAR(A1475))</f>
        <v/>
      </c>
      <c r="E1475" s="3" t="str">
        <f t="shared" ref="E1475:E1538" si="118">IF(A1475="","",MONTH(A1475))</f>
        <v/>
      </c>
      <c r="F1475" s="3" t="str">
        <f t="shared" ref="F1475:F1538" si="119">IF(A1475="","",DAY(A1475))</f>
        <v/>
      </c>
      <c r="G1475" s="3" t="str">
        <f>IF(A1475="","",IF(HOUR(A1475)&lt;StartHour,StartHour,IF(HOUR(A1475)&gt;FinishHour,FinishHour,HOUR(A1475))))</f>
        <v/>
      </c>
      <c r="H1475" s="3" t="str">
        <f t="shared" ref="H1475:H1538" si="120">IF(D1475="","",D1475&amp;"-"&amp;TEXT(E1475,"00") &amp;"-"&amp;TEXT(F1475,"00") &amp;"-"&amp;TEXT(G1475,"00"))</f>
        <v/>
      </c>
      <c r="I1475" s="33" t="e">
        <f>IF(OR(A1475="",B1475=""),NA(),MAX(0,IF(A1475-B1475=0,SameDayCycleTimeSettingValue,(A1475-B1475) *24)))</f>
        <v>#N/A</v>
      </c>
      <c r="J1475" s="33" t="e">
        <f>IF(OR(A1475="",B1475=""),NA(),MAX(0,IF(A1475-B1475=0,SameDayCycleTimeSettingValue,((A1475-B1475) *24)-(INT((A1475-B1475)) * (24-(FinishHour-StartHour))))))</f>
        <v>#N/A</v>
      </c>
      <c r="K1475" s="3" t="e">
        <f ca="1">IF(OR(A1475&lt;&gt;"",B1475=""),NA(),MAX(0,IF(_xlfn.DAYS(NOW(),B1475)=0,SameDayCycleTimeSettingValue,_xlfn.DAYS(NOW(),B1475))))</f>
        <v>#N/A</v>
      </c>
    </row>
    <row r="1476" spans="1:11" x14ac:dyDescent="0.25">
      <c r="A1476" s="32" t="str">
        <f>IF(AND(TRIM(INDEX(CompletedDateValues,ROW(A1476)))&lt;&gt;"",INDEX(CompletedDateValues,ROW(A1476))&gt;0),INDEX(CompletedDateValues,ROW(A1476)),"")</f>
        <v/>
      </c>
      <c r="B1476" s="32" t="str">
        <f>IF(AND(TRIM(INDEX(StartDateValues,ROW(A1476)))&lt;&gt;"",INDEX(StartDateValues,ROW(A1476))&gt;0),INDEX(StartDateValues,ROW(A1476)),"")</f>
        <v/>
      </c>
      <c r="C1476" s="22" t="str">
        <f t="shared" si="116"/>
        <v/>
      </c>
      <c r="D1476" s="3" t="str">
        <f t="shared" si="117"/>
        <v/>
      </c>
      <c r="E1476" s="3" t="str">
        <f t="shared" si="118"/>
        <v/>
      </c>
      <c r="F1476" s="3" t="str">
        <f t="shared" si="119"/>
        <v/>
      </c>
      <c r="G1476" s="3" t="str">
        <f>IF(A1476="","",IF(HOUR(A1476)&lt;StartHour,StartHour,IF(HOUR(A1476)&gt;FinishHour,FinishHour,HOUR(A1476))))</f>
        <v/>
      </c>
      <c r="H1476" s="3" t="str">
        <f t="shared" si="120"/>
        <v/>
      </c>
      <c r="I1476" s="33" t="e">
        <f>IF(OR(A1476="",B1476=""),NA(),MAX(0,IF(A1476-B1476=0,SameDayCycleTimeSettingValue,(A1476-B1476) *24)))</f>
        <v>#N/A</v>
      </c>
      <c r="J1476" s="33" t="e">
        <f>IF(OR(A1476="",B1476=""),NA(),MAX(0,IF(A1476-B1476=0,SameDayCycleTimeSettingValue,((A1476-B1476) *24)-(INT((A1476-B1476)) * (24-(FinishHour-StartHour))))))</f>
        <v>#N/A</v>
      </c>
      <c r="K1476" s="3" t="e">
        <f ca="1">IF(OR(A1476&lt;&gt;"",B1476=""),NA(),MAX(0,IF(_xlfn.DAYS(NOW(),B1476)=0,SameDayCycleTimeSettingValue,_xlfn.DAYS(NOW(),B1476))))</f>
        <v>#N/A</v>
      </c>
    </row>
    <row r="1477" spans="1:11" x14ac:dyDescent="0.25">
      <c r="A1477" s="32" t="str">
        <f>IF(AND(TRIM(INDEX(CompletedDateValues,ROW(A1477)))&lt;&gt;"",INDEX(CompletedDateValues,ROW(A1477))&gt;0),INDEX(CompletedDateValues,ROW(A1477)),"")</f>
        <v/>
      </c>
      <c r="B1477" s="32" t="str">
        <f>IF(AND(TRIM(INDEX(StartDateValues,ROW(A1477)))&lt;&gt;"",INDEX(StartDateValues,ROW(A1477))&gt;0),INDEX(StartDateValues,ROW(A1477)),"")</f>
        <v/>
      </c>
      <c r="C1477" s="22" t="str">
        <f t="shared" si="116"/>
        <v/>
      </c>
      <c r="D1477" s="3" t="str">
        <f t="shared" si="117"/>
        <v/>
      </c>
      <c r="E1477" s="3" t="str">
        <f t="shared" si="118"/>
        <v/>
      </c>
      <c r="F1477" s="3" t="str">
        <f t="shared" si="119"/>
        <v/>
      </c>
      <c r="G1477" s="3" t="str">
        <f>IF(A1477="","",IF(HOUR(A1477)&lt;StartHour,StartHour,IF(HOUR(A1477)&gt;FinishHour,FinishHour,HOUR(A1477))))</f>
        <v/>
      </c>
      <c r="H1477" s="3" t="str">
        <f t="shared" si="120"/>
        <v/>
      </c>
      <c r="I1477" s="33" t="e">
        <f>IF(OR(A1477="",B1477=""),NA(),MAX(0,IF(A1477-B1477=0,SameDayCycleTimeSettingValue,(A1477-B1477) *24)))</f>
        <v>#N/A</v>
      </c>
      <c r="J1477" s="33" t="e">
        <f>IF(OR(A1477="",B1477=""),NA(),MAX(0,IF(A1477-B1477=0,SameDayCycleTimeSettingValue,((A1477-B1477) *24)-(INT((A1477-B1477)) * (24-(FinishHour-StartHour))))))</f>
        <v>#N/A</v>
      </c>
      <c r="K1477" s="3" t="e">
        <f ca="1">IF(OR(A1477&lt;&gt;"",B1477=""),NA(),MAX(0,IF(_xlfn.DAYS(NOW(),B1477)=0,SameDayCycleTimeSettingValue,_xlfn.DAYS(NOW(),B1477))))</f>
        <v>#N/A</v>
      </c>
    </row>
    <row r="1478" spans="1:11" x14ac:dyDescent="0.25">
      <c r="A1478" s="32" t="str">
        <f>IF(AND(TRIM(INDEX(CompletedDateValues,ROW(A1478)))&lt;&gt;"",INDEX(CompletedDateValues,ROW(A1478))&gt;0),INDEX(CompletedDateValues,ROW(A1478)),"")</f>
        <v/>
      </c>
      <c r="B1478" s="32" t="str">
        <f>IF(AND(TRIM(INDEX(StartDateValues,ROW(A1478)))&lt;&gt;"",INDEX(StartDateValues,ROW(A1478))&gt;0),INDEX(StartDateValues,ROW(A1478)),"")</f>
        <v/>
      </c>
      <c r="C1478" s="22" t="str">
        <f t="shared" si="116"/>
        <v/>
      </c>
      <c r="D1478" s="3" t="str">
        <f t="shared" si="117"/>
        <v/>
      </c>
      <c r="E1478" s="3" t="str">
        <f t="shared" si="118"/>
        <v/>
      </c>
      <c r="F1478" s="3" t="str">
        <f t="shared" si="119"/>
        <v/>
      </c>
      <c r="G1478" s="3" t="str">
        <f>IF(A1478="","",IF(HOUR(A1478)&lt;StartHour,StartHour,IF(HOUR(A1478)&gt;FinishHour,FinishHour,HOUR(A1478))))</f>
        <v/>
      </c>
      <c r="H1478" s="3" t="str">
        <f t="shared" si="120"/>
        <v/>
      </c>
      <c r="I1478" s="33" t="e">
        <f>IF(OR(A1478="",B1478=""),NA(),MAX(0,IF(A1478-B1478=0,SameDayCycleTimeSettingValue,(A1478-B1478) *24)))</f>
        <v>#N/A</v>
      </c>
      <c r="J1478" s="33" t="e">
        <f>IF(OR(A1478="",B1478=""),NA(),MAX(0,IF(A1478-B1478=0,SameDayCycleTimeSettingValue,((A1478-B1478) *24)-(INT((A1478-B1478)) * (24-(FinishHour-StartHour))))))</f>
        <v>#N/A</v>
      </c>
      <c r="K1478" s="3" t="e">
        <f ca="1">IF(OR(A1478&lt;&gt;"",B1478=""),NA(),MAX(0,IF(_xlfn.DAYS(NOW(),B1478)=0,SameDayCycleTimeSettingValue,_xlfn.DAYS(NOW(),B1478))))</f>
        <v>#N/A</v>
      </c>
    </row>
    <row r="1479" spans="1:11" x14ac:dyDescent="0.25">
      <c r="A1479" s="32" t="str">
        <f>IF(AND(TRIM(INDEX(CompletedDateValues,ROW(A1479)))&lt;&gt;"",INDEX(CompletedDateValues,ROW(A1479))&gt;0),INDEX(CompletedDateValues,ROW(A1479)),"")</f>
        <v/>
      </c>
      <c r="B1479" s="32" t="str">
        <f>IF(AND(TRIM(INDEX(StartDateValues,ROW(A1479)))&lt;&gt;"",INDEX(StartDateValues,ROW(A1479))&gt;0),INDEX(StartDateValues,ROW(A1479)),"")</f>
        <v/>
      </c>
      <c r="C1479" s="22" t="str">
        <f t="shared" si="116"/>
        <v/>
      </c>
      <c r="D1479" s="3" t="str">
        <f t="shared" si="117"/>
        <v/>
      </c>
      <c r="E1479" s="3" t="str">
        <f t="shared" si="118"/>
        <v/>
      </c>
      <c r="F1479" s="3" t="str">
        <f t="shared" si="119"/>
        <v/>
      </c>
      <c r="G1479" s="3" t="str">
        <f>IF(A1479="","",IF(HOUR(A1479)&lt;StartHour,StartHour,IF(HOUR(A1479)&gt;FinishHour,FinishHour,HOUR(A1479))))</f>
        <v/>
      </c>
      <c r="H1479" s="3" t="str">
        <f t="shared" si="120"/>
        <v/>
      </c>
      <c r="I1479" s="33" t="e">
        <f>IF(OR(A1479="",B1479=""),NA(),MAX(0,IF(A1479-B1479=0,SameDayCycleTimeSettingValue,(A1479-B1479) *24)))</f>
        <v>#N/A</v>
      </c>
      <c r="J1479" s="33" t="e">
        <f>IF(OR(A1479="",B1479=""),NA(),MAX(0,IF(A1479-B1479=0,SameDayCycleTimeSettingValue,((A1479-B1479) *24)-(INT((A1479-B1479)) * (24-(FinishHour-StartHour))))))</f>
        <v>#N/A</v>
      </c>
      <c r="K1479" s="3" t="e">
        <f ca="1">IF(OR(A1479&lt;&gt;"",B1479=""),NA(),MAX(0,IF(_xlfn.DAYS(NOW(),B1479)=0,SameDayCycleTimeSettingValue,_xlfn.DAYS(NOW(),B1479))))</f>
        <v>#N/A</v>
      </c>
    </row>
    <row r="1480" spans="1:11" x14ac:dyDescent="0.25">
      <c r="A1480" s="32" t="str">
        <f>IF(AND(TRIM(INDEX(CompletedDateValues,ROW(A1480)))&lt;&gt;"",INDEX(CompletedDateValues,ROW(A1480))&gt;0),INDEX(CompletedDateValues,ROW(A1480)),"")</f>
        <v/>
      </c>
      <c r="B1480" s="32" t="str">
        <f>IF(AND(TRIM(INDEX(StartDateValues,ROW(A1480)))&lt;&gt;"",INDEX(StartDateValues,ROW(A1480))&gt;0),INDEX(StartDateValues,ROW(A1480)),"")</f>
        <v/>
      </c>
      <c r="C1480" s="22" t="str">
        <f t="shared" si="116"/>
        <v/>
      </c>
      <c r="D1480" s="3" t="str">
        <f t="shared" si="117"/>
        <v/>
      </c>
      <c r="E1480" s="3" t="str">
        <f t="shared" si="118"/>
        <v/>
      </c>
      <c r="F1480" s="3" t="str">
        <f t="shared" si="119"/>
        <v/>
      </c>
      <c r="G1480" s="3" t="str">
        <f>IF(A1480="","",IF(HOUR(A1480)&lt;StartHour,StartHour,IF(HOUR(A1480)&gt;FinishHour,FinishHour,HOUR(A1480))))</f>
        <v/>
      </c>
      <c r="H1480" s="3" t="str">
        <f t="shared" si="120"/>
        <v/>
      </c>
      <c r="I1480" s="33" t="e">
        <f>IF(OR(A1480="",B1480=""),NA(),MAX(0,IF(A1480-B1480=0,SameDayCycleTimeSettingValue,(A1480-B1480) *24)))</f>
        <v>#N/A</v>
      </c>
      <c r="J1480" s="33" t="e">
        <f>IF(OR(A1480="",B1480=""),NA(),MAX(0,IF(A1480-B1480=0,SameDayCycleTimeSettingValue,((A1480-B1480) *24)-(INT((A1480-B1480)) * (24-(FinishHour-StartHour))))))</f>
        <v>#N/A</v>
      </c>
      <c r="K1480" s="3" t="e">
        <f ca="1">IF(OR(A1480&lt;&gt;"",B1480=""),NA(),MAX(0,IF(_xlfn.DAYS(NOW(),B1480)=0,SameDayCycleTimeSettingValue,_xlfn.DAYS(NOW(),B1480))))</f>
        <v>#N/A</v>
      </c>
    </row>
    <row r="1481" spans="1:11" x14ac:dyDescent="0.25">
      <c r="A1481" s="32" t="str">
        <f>IF(AND(TRIM(INDEX(CompletedDateValues,ROW(A1481)))&lt;&gt;"",INDEX(CompletedDateValues,ROW(A1481))&gt;0),INDEX(CompletedDateValues,ROW(A1481)),"")</f>
        <v/>
      </c>
      <c r="B1481" s="32" t="str">
        <f>IF(AND(TRIM(INDEX(StartDateValues,ROW(A1481)))&lt;&gt;"",INDEX(StartDateValues,ROW(A1481))&gt;0),INDEX(StartDateValues,ROW(A1481)),"")</f>
        <v/>
      </c>
      <c r="C1481" s="22" t="str">
        <f t="shared" si="116"/>
        <v/>
      </c>
      <c r="D1481" s="3" t="str">
        <f t="shared" si="117"/>
        <v/>
      </c>
      <c r="E1481" s="3" t="str">
        <f t="shared" si="118"/>
        <v/>
      </c>
      <c r="F1481" s="3" t="str">
        <f t="shared" si="119"/>
        <v/>
      </c>
      <c r="G1481" s="3" t="str">
        <f>IF(A1481="","",IF(HOUR(A1481)&lt;StartHour,StartHour,IF(HOUR(A1481)&gt;FinishHour,FinishHour,HOUR(A1481))))</f>
        <v/>
      </c>
      <c r="H1481" s="3" t="str">
        <f t="shared" si="120"/>
        <v/>
      </c>
      <c r="I1481" s="33" t="e">
        <f>IF(OR(A1481="",B1481=""),NA(),MAX(0,IF(A1481-B1481=0,SameDayCycleTimeSettingValue,(A1481-B1481) *24)))</f>
        <v>#N/A</v>
      </c>
      <c r="J1481" s="33" t="e">
        <f>IF(OR(A1481="",B1481=""),NA(),MAX(0,IF(A1481-B1481=0,SameDayCycleTimeSettingValue,((A1481-B1481) *24)-(INT((A1481-B1481)) * (24-(FinishHour-StartHour))))))</f>
        <v>#N/A</v>
      </c>
      <c r="K1481" s="3" t="e">
        <f ca="1">IF(OR(A1481&lt;&gt;"",B1481=""),NA(),MAX(0,IF(_xlfn.DAYS(NOW(),B1481)=0,SameDayCycleTimeSettingValue,_xlfn.DAYS(NOW(),B1481))))</f>
        <v>#N/A</v>
      </c>
    </row>
    <row r="1482" spans="1:11" x14ac:dyDescent="0.25">
      <c r="A1482" s="32" t="str">
        <f>IF(AND(TRIM(INDEX(CompletedDateValues,ROW(A1482)))&lt;&gt;"",INDEX(CompletedDateValues,ROW(A1482))&gt;0),INDEX(CompletedDateValues,ROW(A1482)),"")</f>
        <v/>
      </c>
      <c r="B1482" s="32" t="str">
        <f>IF(AND(TRIM(INDEX(StartDateValues,ROW(A1482)))&lt;&gt;"",INDEX(StartDateValues,ROW(A1482))&gt;0),INDEX(StartDateValues,ROW(A1482)),"")</f>
        <v/>
      </c>
      <c r="C1482" s="22" t="str">
        <f t="shared" si="116"/>
        <v/>
      </c>
      <c r="D1482" s="3" t="str">
        <f t="shared" si="117"/>
        <v/>
      </c>
      <c r="E1482" s="3" t="str">
        <f t="shared" si="118"/>
        <v/>
      </c>
      <c r="F1482" s="3" t="str">
        <f t="shared" si="119"/>
        <v/>
      </c>
      <c r="G1482" s="3" t="str">
        <f>IF(A1482="","",IF(HOUR(A1482)&lt;StartHour,StartHour,IF(HOUR(A1482)&gt;FinishHour,FinishHour,HOUR(A1482))))</f>
        <v/>
      </c>
      <c r="H1482" s="3" t="str">
        <f t="shared" si="120"/>
        <v/>
      </c>
      <c r="I1482" s="33" t="e">
        <f>IF(OR(A1482="",B1482=""),NA(),MAX(0,IF(A1482-B1482=0,SameDayCycleTimeSettingValue,(A1482-B1482) *24)))</f>
        <v>#N/A</v>
      </c>
      <c r="J1482" s="33" t="e">
        <f>IF(OR(A1482="",B1482=""),NA(),MAX(0,IF(A1482-B1482=0,SameDayCycleTimeSettingValue,((A1482-B1482) *24)-(INT((A1482-B1482)) * (24-(FinishHour-StartHour))))))</f>
        <v>#N/A</v>
      </c>
      <c r="K1482" s="3" t="e">
        <f ca="1">IF(OR(A1482&lt;&gt;"",B1482=""),NA(),MAX(0,IF(_xlfn.DAYS(NOW(),B1482)=0,SameDayCycleTimeSettingValue,_xlfn.DAYS(NOW(),B1482))))</f>
        <v>#N/A</v>
      </c>
    </row>
    <row r="1483" spans="1:11" x14ac:dyDescent="0.25">
      <c r="A1483" s="32" t="str">
        <f>IF(AND(TRIM(INDEX(CompletedDateValues,ROW(A1483)))&lt;&gt;"",INDEX(CompletedDateValues,ROW(A1483))&gt;0),INDEX(CompletedDateValues,ROW(A1483)),"")</f>
        <v/>
      </c>
      <c r="B1483" s="32" t="str">
        <f>IF(AND(TRIM(INDEX(StartDateValues,ROW(A1483)))&lt;&gt;"",INDEX(StartDateValues,ROW(A1483))&gt;0),INDEX(StartDateValues,ROW(A1483)),"")</f>
        <v/>
      </c>
      <c r="C1483" s="22" t="str">
        <f t="shared" si="116"/>
        <v/>
      </c>
      <c r="D1483" s="3" t="str">
        <f t="shared" si="117"/>
        <v/>
      </c>
      <c r="E1483" s="3" t="str">
        <f t="shared" si="118"/>
        <v/>
      </c>
      <c r="F1483" s="3" t="str">
        <f t="shared" si="119"/>
        <v/>
      </c>
      <c r="G1483" s="3" t="str">
        <f>IF(A1483="","",IF(HOUR(A1483)&lt;StartHour,StartHour,IF(HOUR(A1483)&gt;FinishHour,FinishHour,HOUR(A1483))))</f>
        <v/>
      </c>
      <c r="H1483" s="3" t="str">
        <f t="shared" si="120"/>
        <v/>
      </c>
      <c r="I1483" s="33" t="e">
        <f>IF(OR(A1483="",B1483=""),NA(),MAX(0,IF(A1483-B1483=0,SameDayCycleTimeSettingValue,(A1483-B1483) *24)))</f>
        <v>#N/A</v>
      </c>
      <c r="J1483" s="33" t="e">
        <f>IF(OR(A1483="",B1483=""),NA(),MAX(0,IF(A1483-B1483=0,SameDayCycleTimeSettingValue,((A1483-B1483) *24)-(INT((A1483-B1483)) * (24-(FinishHour-StartHour))))))</f>
        <v>#N/A</v>
      </c>
      <c r="K1483" s="3" t="e">
        <f ca="1">IF(OR(A1483&lt;&gt;"",B1483=""),NA(),MAX(0,IF(_xlfn.DAYS(NOW(),B1483)=0,SameDayCycleTimeSettingValue,_xlfn.DAYS(NOW(),B1483))))</f>
        <v>#N/A</v>
      </c>
    </row>
    <row r="1484" spans="1:11" x14ac:dyDescent="0.25">
      <c r="A1484" s="32" t="str">
        <f>IF(AND(TRIM(INDEX(CompletedDateValues,ROW(A1484)))&lt;&gt;"",INDEX(CompletedDateValues,ROW(A1484))&gt;0),INDEX(CompletedDateValues,ROW(A1484)),"")</f>
        <v/>
      </c>
      <c r="B1484" s="32" t="str">
        <f>IF(AND(TRIM(INDEX(StartDateValues,ROW(A1484)))&lt;&gt;"",INDEX(StartDateValues,ROW(A1484))&gt;0),INDEX(StartDateValues,ROW(A1484)),"")</f>
        <v/>
      </c>
      <c r="C1484" s="22" t="str">
        <f t="shared" si="116"/>
        <v/>
      </c>
      <c r="D1484" s="3" t="str">
        <f t="shared" si="117"/>
        <v/>
      </c>
      <c r="E1484" s="3" t="str">
        <f t="shared" si="118"/>
        <v/>
      </c>
      <c r="F1484" s="3" t="str">
        <f t="shared" si="119"/>
        <v/>
      </c>
      <c r="G1484" s="3" t="str">
        <f>IF(A1484="","",IF(HOUR(A1484)&lt;StartHour,StartHour,IF(HOUR(A1484)&gt;FinishHour,FinishHour,HOUR(A1484))))</f>
        <v/>
      </c>
      <c r="H1484" s="3" t="str">
        <f t="shared" si="120"/>
        <v/>
      </c>
      <c r="I1484" s="33" t="e">
        <f>IF(OR(A1484="",B1484=""),NA(),MAX(0,IF(A1484-B1484=0,SameDayCycleTimeSettingValue,(A1484-B1484) *24)))</f>
        <v>#N/A</v>
      </c>
      <c r="J1484" s="33" t="e">
        <f>IF(OR(A1484="",B1484=""),NA(),MAX(0,IF(A1484-B1484=0,SameDayCycleTimeSettingValue,((A1484-B1484) *24)-(INT((A1484-B1484)) * (24-(FinishHour-StartHour))))))</f>
        <v>#N/A</v>
      </c>
      <c r="K1484" s="3" t="e">
        <f ca="1">IF(OR(A1484&lt;&gt;"",B1484=""),NA(),MAX(0,IF(_xlfn.DAYS(NOW(),B1484)=0,SameDayCycleTimeSettingValue,_xlfn.DAYS(NOW(),B1484))))</f>
        <v>#N/A</v>
      </c>
    </row>
    <row r="1485" spans="1:11" x14ac:dyDescent="0.25">
      <c r="A1485" s="32" t="str">
        <f>IF(AND(TRIM(INDEX(CompletedDateValues,ROW(A1485)))&lt;&gt;"",INDEX(CompletedDateValues,ROW(A1485))&gt;0),INDEX(CompletedDateValues,ROW(A1485)),"")</f>
        <v/>
      </c>
      <c r="B1485" s="32" t="str">
        <f>IF(AND(TRIM(INDEX(StartDateValues,ROW(A1485)))&lt;&gt;"",INDEX(StartDateValues,ROW(A1485))&gt;0),INDEX(StartDateValues,ROW(A1485)),"")</f>
        <v/>
      </c>
      <c r="C1485" s="22" t="str">
        <f t="shared" si="116"/>
        <v/>
      </c>
      <c r="D1485" s="3" t="str">
        <f t="shared" si="117"/>
        <v/>
      </c>
      <c r="E1485" s="3" t="str">
        <f t="shared" si="118"/>
        <v/>
      </c>
      <c r="F1485" s="3" t="str">
        <f t="shared" si="119"/>
        <v/>
      </c>
      <c r="G1485" s="3" t="str">
        <f>IF(A1485="","",IF(HOUR(A1485)&lt;StartHour,StartHour,IF(HOUR(A1485)&gt;FinishHour,FinishHour,HOUR(A1485))))</f>
        <v/>
      </c>
      <c r="H1485" s="3" t="str">
        <f t="shared" si="120"/>
        <v/>
      </c>
      <c r="I1485" s="33" t="e">
        <f>IF(OR(A1485="",B1485=""),NA(),MAX(0,IF(A1485-B1485=0,SameDayCycleTimeSettingValue,(A1485-B1485) *24)))</f>
        <v>#N/A</v>
      </c>
      <c r="J1485" s="33" t="e">
        <f>IF(OR(A1485="",B1485=""),NA(),MAX(0,IF(A1485-B1485=0,SameDayCycleTimeSettingValue,((A1485-B1485) *24)-(INT((A1485-B1485)) * (24-(FinishHour-StartHour))))))</f>
        <v>#N/A</v>
      </c>
      <c r="K1485" s="3" t="e">
        <f ca="1">IF(OR(A1485&lt;&gt;"",B1485=""),NA(),MAX(0,IF(_xlfn.DAYS(NOW(),B1485)=0,SameDayCycleTimeSettingValue,_xlfn.DAYS(NOW(),B1485))))</f>
        <v>#N/A</v>
      </c>
    </row>
    <row r="1486" spans="1:11" x14ac:dyDescent="0.25">
      <c r="A1486" s="32" t="str">
        <f>IF(AND(TRIM(INDEX(CompletedDateValues,ROW(A1486)))&lt;&gt;"",INDEX(CompletedDateValues,ROW(A1486))&gt;0),INDEX(CompletedDateValues,ROW(A1486)),"")</f>
        <v/>
      </c>
      <c r="B1486" s="32" t="str">
        <f>IF(AND(TRIM(INDEX(StartDateValues,ROW(A1486)))&lt;&gt;"",INDEX(StartDateValues,ROW(A1486))&gt;0),INDEX(StartDateValues,ROW(A1486)),"")</f>
        <v/>
      </c>
      <c r="C1486" s="22" t="str">
        <f t="shared" si="116"/>
        <v/>
      </c>
      <c r="D1486" s="3" t="str">
        <f t="shared" si="117"/>
        <v/>
      </c>
      <c r="E1486" s="3" t="str">
        <f t="shared" si="118"/>
        <v/>
      </c>
      <c r="F1486" s="3" t="str">
        <f t="shared" si="119"/>
        <v/>
      </c>
      <c r="G1486" s="3" t="str">
        <f>IF(A1486="","",IF(HOUR(A1486)&lt;StartHour,StartHour,IF(HOUR(A1486)&gt;FinishHour,FinishHour,HOUR(A1486))))</f>
        <v/>
      </c>
      <c r="H1486" s="3" t="str">
        <f t="shared" si="120"/>
        <v/>
      </c>
      <c r="I1486" s="33" t="e">
        <f>IF(OR(A1486="",B1486=""),NA(),MAX(0,IF(A1486-B1486=0,SameDayCycleTimeSettingValue,(A1486-B1486) *24)))</f>
        <v>#N/A</v>
      </c>
      <c r="J1486" s="33" t="e">
        <f>IF(OR(A1486="",B1486=""),NA(),MAX(0,IF(A1486-B1486=0,SameDayCycleTimeSettingValue,((A1486-B1486) *24)-(INT((A1486-B1486)) * (24-(FinishHour-StartHour))))))</f>
        <v>#N/A</v>
      </c>
      <c r="K1486" s="3" t="e">
        <f ca="1">IF(OR(A1486&lt;&gt;"",B1486=""),NA(),MAX(0,IF(_xlfn.DAYS(NOW(),B1486)=0,SameDayCycleTimeSettingValue,_xlfn.DAYS(NOW(),B1486))))</f>
        <v>#N/A</v>
      </c>
    </row>
    <row r="1487" spans="1:11" x14ac:dyDescent="0.25">
      <c r="A1487" s="32" t="str">
        <f>IF(AND(TRIM(INDEX(CompletedDateValues,ROW(A1487)))&lt;&gt;"",INDEX(CompletedDateValues,ROW(A1487))&gt;0),INDEX(CompletedDateValues,ROW(A1487)),"")</f>
        <v/>
      </c>
      <c r="B1487" s="32" t="str">
        <f>IF(AND(TRIM(INDEX(StartDateValues,ROW(A1487)))&lt;&gt;"",INDEX(StartDateValues,ROW(A1487))&gt;0),INDEX(StartDateValues,ROW(A1487)),"")</f>
        <v/>
      </c>
      <c r="C1487" s="22" t="str">
        <f t="shared" si="116"/>
        <v/>
      </c>
      <c r="D1487" s="3" t="str">
        <f t="shared" si="117"/>
        <v/>
      </c>
      <c r="E1487" s="3" t="str">
        <f t="shared" si="118"/>
        <v/>
      </c>
      <c r="F1487" s="3" t="str">
        <f t="shared" si="119"/>
        <v/>
      </c>
      <c r="G1487" s="3" t="str">
        <f>IF(A1487="","",IF(HOUR(A1487)&lt;StartHour,StartHour,IF(HOUR(A1487)&gt;FinishHour,FinishHour,HOUR(A1487))))</f>
        <v/>
      </c>
      <c r="H1487" s="3" t="str">
        <f t="shared" si="120"/>
        <v/>
      </c>
      <c r="I1487" s="33" t="e">
        <f>IF(OR(A1487="",B1487=""),NA(),MAX(0,IF(A1487-B1487=0,SameDayCycleTimeSettingValue,(A1487-B1487) *24)))</f>
        <v>#N/A</v>
      </c>
      <c r="J1487" s="33" t="e">
        <f>IF(OR(A1487="",B1487=""),NA(),MAX(0,IF(A1487-B1487=0,SameDayCycleTimeSettingValue,((A1487-B1487) *24)-(INT((A1487-B1487)) * (24-(FinishHour-StartHour))))))</f>
        <v>#N/A</v>
      </c>
      <c r="K1487" s="3" t="e">
        <f ca="1">IF(OR(A1487&lt;&gt;"",B1487=""),NA(),MAX(0,IF(_xlfn.DAYS(NOW(),B1487)=0,SameDayCycleTimeSettingValue,_xlfn.DAYS(NOW(),B1487))))</f>
        <v>#N/A</v>
      </c>
    </row>
    <row r="1488" spans="1:11" x14ac:dyDescent="0.25">
      <c r="A1488" s="32" t="str">
        <f>IF(AND(TRIM(INDEX(CompletedDateValues,ROW(A1488)))&lt;&gt;"",INDEX(CompletedDateValues,ROW(A1488))&gt;0),INDEX(CompletedDateValues,ROW(A1488)),"")</f>
        <v/>
      </c>
      <c r="B1488" s="32" t="str">
        <f>IF(AND(TRIM(INDEX(StartDateValues,ROW(A1488)))&lt;&gt;"",INDEX(StartDateValues,ROW(A1488))&gt;0),INDEX(StartDateValues,ROW(A1488)),"")</f>
        <v/>
      </c>
      <c r="C1488" s="22" t="str">
        <f t="shared" si="116"/>
        <v/>
      </c>
      <c r="D1488" s="3" t="str">
        <f t="shared" si="117"/>
        <v/>
      </c>
      <c r="E1488" s="3" t="str">
        <f t="shared" si="118"/>
        <v/>
      </c>
      <c r="F1488" s="3" t="str">
        <f t="shared" si="119"/>
        <v/>
      </c>
      <c r="G1488" s="3" t="str">
        <f>IF(A1488="","",IF(HOUR(A1488)&lt;StartHour,StartHour,IF(HOUR(A1488)&gt;FinishHour,FinishHour,HOUR(A1488))))</f>
        <v/>
      </c>
      <c r="H1488" s="3" t="str">
        <f t="shared" si="120"/>
        <v/>
      </c>
      <c r="I1488" s="33" t="e">
        <f>IF(OR(A1488="",B1488=""),NA(),MAX(0,IF(A1488-B1488=0,SameDayCycleTimeSettingValue,(A1488-B1488) *24)))</f>
        <v>#N/A</v>
      </c>
      <c r="J1488" s="33" t="e">
        <f>IF(OR(A1488="",B1488=""),NA(),MAX(0,IF(A1488-B1488=0,SameDayCycleTimeSettingValue,((A1488-B1488) *24)-(INT((A1488-B1488)) * (24-(FinishHour-StartHour))))))</f>
        <v>#N/A</v>
      </c>
      <c r="K1488" s="3" t="e">
        <f ca="1">IF(OR(A1488&lt;&gt;"",B1488=""),NA(),MAX(0,IF(_xlfn.DAYS(NOW(),B1488)=0,SameDayCycleTimeSettingValue,_xlfn.DAYS(NOW(),B1488))))</f>
        <v>#N/A</v>
      </c>
    </row>
    <row r="1489" spans="1:11" x14ac:dyDescent="0.25">
      <c r="A1489" s="32" t="str">
        <f>IF(AND(TRIM(INDEX(CompletedDateValues,ROW(A1489)))&lt;&gt;"",INDEX(CompletedDateValues,ROW(A1489))&gt;0),INDEX(CompletedDateValues,ROW(A1489)),"")</f>
        <v/>
      </c>
      <c r="B1489" s="32" t="str">
        <f>IF(AND(TRIM(INDEX(StartDateValues,ROW(A1489)))&lt;&gt;"",INDEX(StartDateValues,ROW(A1489))&gt;0),INDEX(StartDateValues,ROW(A1489)),"")</f>
        <v/>
      </c>
      <c r="C1489" s="22" t="str">
        <f t="shared" si="116"/>
        <v/>
      </c>
      <c r="D1489" s="3" t="str">
        <f t="shared" si="117"/>
        <v/>
      </c>
      <c r="E1489" s="3" t="str">
        <f t="shared" si="118"/>
        <v/>
      </c>
      <c r="F1489" s="3" t="str">
        <f t="shared" si="119"/>
        <v/>
      </c>
      <c r="G1489" s="3" t="str">
        <f>IF(A1489="","",IF(HOUR(A1489)&lt;StartHour,StartHour,IF(HOUR(A1489)&gt;FinishHour,FinishHour,HOUR(A1489))))</f>
        <v/>
      </c>
      <c r="H1489" s="3" t="str">
        <f t="shared" si="120"/>
        <v/>
      </c>
      <c r="I1489" s="33" t="e">
        <f>IF(OR(A1489="",B1489=""),NA(),MAX(0,IF(A1489-B1489=0,SameDayCycleTimeSettingValue,(A1489-B1489) *24)))</f>
        <v>#N/A</v>
      </c>
      <c r="J1489" s="33" t="e">
        <f>IF(OR(A1489="",B1489=""),NA(),MAX(0,IF(A1489-B1489=0,SameDayCycleTimeSettingValue,((A1489-B1489) *24)-(INT((A1489-B1489)) * (24-(FinishHour-StartHour))))))</f>
        <v>#N/A</v>
      </c>
      <c r="K1489" s="3" t="e">
        <f ca="1">IF(OR(A1489&lt;&gt;"",B1489=""),NA(),MAX(0,IF(_xlfn.DAYS(NOW(),B1489)=0,SameDayCycleTimeSettingValue,_xlfn.DAYS(NOW(),B1489))))</f>
        <v>#N/A</v>
      </c>
    </row>
    <row r="1490" spans="1:11" x14ac:dyDescent="0.25">
      <c r="A1490" s="32" t="str">
        <f>IF(AND(TRIM(INDEX(CompletedDateValues,ROW(A1490)))&lt;&gt;"",INDEX(CompletedDateValues,ROW(A1490))&gt;0),INDEX(CompletedDateValues,ROW(A1490)),"")</f>
        <v/>
      </c>
      <c r="B1490" s="32" t="str">
        <f>IF(AND(TRIM(INDEX(StartDateValues,ROW(A1490)))&lt;&gt;"",INDEX(StartDateValues,ROW(A1490))&gt;0),INDEX(StartDateValues,ROW(A1490)),"")</f>
        <v/>
      </c>
      <c r="C1490" s="22" t="str">
        <f t="shared" si="116"/>
        <v/>
      </c>
      <c r="D1490" s="3" t="str">
        <f t="shared" si="117"/>
        <v/>
      </c>
      <c r="E1490" s="3" t="str">
        <f t="shared" si="118"/>
        <v/>
      </c>
      <c r="F1490" s="3" t="str">
        <f t="shared" si="119"/>
        <v/>
      </c>
      <c r="G1490" s="3" t="str">
        <f>IF(A1490="","",IF(HOUR(A1490)&lt;StartHour,StartHour,IF(HOUR(A1490)&gt;FinishHour,FinishHour,HOUR(A1490))))</f>
        <v/>
      </c>
      <c r="H1490" s="3" t="str">
        <f t="shared" si="120"/>
        <v/>
      </c>
      <c r="I1490" s="33" t="e">
        <f>IF(OR(A1490="",B1490=""),NA(),MAX(0,IF(A1490-B1490=0,SameDayCycleTimeSettingValue,(A1490-B1490) *24)))</f>
        <v>#N/A</v>
      </c>
      <c r="J1490" s="33" t="e">
        <f>IF(OR(A1490="",B1490=""),NA(),MAX(0,IF(A1490-B1490=0,SameDayCycleTimeSettingValue,((A1490-B1490) *24)-(INT((A1490-B1490)) * (24-(FinishHour-StartHour))))))</f>
        <v>#N/A</v>
      </c>
      <c r="K1490" s="3" t="e">
        <f ca="1">IF(OR(A1490&lt;&gt;"",B1490=""),NA(),MAX(0,IF(_xlfn.DAYS(NOW(),B1490)=0,SameDayCycleTimeSettingValue,_xlfn.DAYS(NOW(),B1490))))</f>
        <v>#N/A</v>
      </c>
    </row>
    <row r="1491" spans="1:11" x14ac:dyDescent="0.25">
      <c r="A1491" s="32" t="str">
        <f>IF(AND(TRIM(INDEX(CompletedDateValues,ROW(A1491)))&lt;&gt;"",INDEX(CompletedDateValues,ROW(A1491))&gt;0),INDEX(CompletedDateValues,ROW(A1491)),"")</f>
        <v/>
      </c>
      <c r="B1491" s="32" t="str">
        <f>IF(AND(TRIM(INDEX(StartDateValues,ROW(A1491)))&lt;&gt;"",INDEX(StartDateValues,ROW(A1491))&gt;0),INDEX(StartDateValues,ROW(A1491)),"")</f>
        <v/>
      </c>
      <c r="C1491" s="22" t="str">
        <f t="shared" si="116"/>
        <v/>
      </c>
      <c r="D1491" s="3" t="str">
        <f t="shared" si="117"/>
        <v/>
      </c>
      <c r="E1491" s="3" t="str">
        <f t="shared" si="118"/>
        <v/>
      </c>
      <c r="F1491" s="3" t="str">
        <f t="shared" si="119"/>
        <v/>
      </c>
      <c r="G1491" s="3" t="str">
        <f>IF(A1491="","",IF(HOUR(A1491)&lt;StartHour,StartHour,IF(HOUR(A1491)&gt;FinishHour,FinishHour,HOUR(A1491))))</f>
        <v/>
      </c>
      <c r="H1491" s="3" t="str">
        <f t="shared" si="120"/>
        <v/>
      </c>
      <c r="I1491" s="33" t="e">
        <f>IF(OR(A1491="",B1491=""),NA(),MAX(0,IF(A1491-B1491=0,SameDayCycleTimeSettingValue,(A1491-B1491) *24)))</f>
        <v>#N/A</v>
      </c>
      <c r="J1491" s="33" t="e">
        <f>IF(OR(A1491="",B1491=""),NA(),MAX(0,IF(A1491-B1491=0,SameDayCycleTimeSettingValue,((A1491-B1491) *24)-(INT((A1491-B1491)) * (24-(FinishHour-StartHour))))))</f>
        <v>#N/A</v>
      </c>
      <c r="K1491" s="3" t="e">
        <f ca="1">IF(OR(A1491&lt;&gt;"",B1491=""),NA(),MAX(0,IF(_xlfn.DAYS(NOW(),B1491)=0,SameDayCycleTimeSettingValue,_xlfn.DAYS(NOW(),B1491))))</f>
        <v>#N/A</v>
      </c>
    </row>
    <row r="1492" spans="1:11" x14ac:dyDescent="0.25">
      <c r="A1492" s="32" t="str">
        <f>IF(AND(TRIM(INDEX(CompletedDateValues,ROW(A1492)))&lt;&gt;"",INDEX(CompletedDateValues,ROW(A1492))&gt;0),INDEX(CompletedDateValues,ROW(A1492)),"")</f>
        <v/>
      </c>
      <c r="B1492" s="32" t="str">
        <f>IF(AND(TRIM(INDEX(StartDateValues,ROW(A1492)))&lt;&gt;"",INDEX(StartDateValues,ROW(A1492))&gt;0),INDEX(StartDateValues,ROW(A1492)),"")</f>
        <v/>
      </c>
      <c r="C1492" s="22" t="str">
        <f t="shared" si="116"/>
        <v/>
      </c>
      <c r="D1492" s="3" t="str">
        <f t="shared" si="117"/>
        <v/>
      </c>
      <c r="E1492" s="3" t="str">
        <f t="shared" si="118"/>
        <v/>
      </c>
      <c r="F1492" s="3" t="str">
        <f t="shared" si="119"/>
        <v/>
      </c>
      <c r="G1492" s="3" t="str">
        <f>IF(A1492="","",IF(HOUR(A1492)&lt;StartHour,StartHour,IF(HOUR(A1492)&gt;FinishHour,FinishHour,HOUR(A1492))))</f>
        <v/>
      </c>
      <c r="H1492" s="3" t="str">
        <f t="shared" si="120"/>
        <v/>
      </c>
      <c r="I1492" s="33" t="e">
        <f>IF(OR(A1492="",B1492=""),NA(),MAX(0,IF(A1492-B1492=0,SameDayCycleTimeSettingValue,(A1492-B1492) *24)))</f>
        <v>#N/A</v>
      </c>
      <c r="J1492" s="33" t="e">
        <f>IF(OR(A1492="",B1492=""),NA(),MAX(0,IF(A1492-B1492=0,SameDayCycleTimeSettingValue,((A1492-B1492) *24)-(INT((A1492-B1492)) * (24-(FinishHour-StartHour))))))</f>
        <v>#N/A</v>
      </c>
      <c r="K1492" s="3" t="e">
        <f ca="1">IF(OR(A1492&lt;&gt;"",B1492=""),NA(),MAX(0,IF(_xlfn.DAYS(NOW(),B1492)=0,SameDayCycleTimeSettingValue,_xlfn.DAYS(NOW(),B1492))))</f>
        <v>#N/A</v>
      </c>
    </row>
    <row r="1493" spans="1:11" x14ac:dyDescent="0.25">
      <c r="A1493" s="32" t="str">
        <f>IF(AND(TRIM(INDEX(CompletedDateValues,ROW(A1493)))&lt;&gt;"",INDEX(CompletedDateValues,ROW(A1493))&gt;0),INDEX(CompletedDateValues,ROW(A1493)),"")</f>
        <v/>
      </c>
      <c r="B1493" s="32" t="str">
        <f>IF(AND(TRIM(INDEX(StartDateValues,ROW(A1493)))&lt;&gt;"",INDEX(StartDateValues,ROW(A1493))&gt;0),INDEX(StartDateValues,ROW(A1493)),"")</f>
        <v/>
      </c>
      <c r="C1493" s="22" t="str">
        <f t="shared" si="116"/>
        <v/>
      </c>
      <c r="D1493" s="3" t="str">
        <f t="shared" si="117"/>
        <v/>
      </c>
      <c r="E1493" s="3" t="str">
        <f t="shared" si="118"/>
        <v/>
      </c>
      <c r="F1493" s="3" t="str">
        <f t="shared" si="119"/>
        <v/>
      </c>
      <c r="G1493" s="3" t="str">
        <f>IF(A1493="","",IF(HOUR(A1493)&lt;StartHour,StartHour,IF(HOUR(A1493)&gt;FinishHour,FinishHour,HOUR(A1493))))</f>
        <v/>
      </c>
      <c r="H1493" s="3" t="str">
        <f t="shared" si="120"/>
        <v/>
      </c>
      <c r="I1493" s="33" t="e">
        <f>IF(OR(A1493="",B1493=""),NA(),MAX(0,IF(A1493-B1493=0,SameDayCycleTimeSettingValue,(A1493-B1493) *24)))</f>
        <v>#N/A</v>
      </c>
      <c r="J1493" s="33" t="e">
        <f>IF(OR(A1493="",B1493=""),NA(),MAX(0,IF(A1493-B1493=0,SameDayCycleTimeSettingValue,((A1493-B1493) *24)-(INT((A1493-B1493)) * (24-(FinishHour-StartHour))))))</f>
        <v>#N/A</v>
      </c>
      <c r="K1493" s="3" t="e">
        <f ca="1">IF(OR(A1493&lt;&gt;"",B1493=""),NA(),MAX(0,IF(_xlfn.DAYS(NOW(),B1493)=0,SameDayCycleTimeSettingValue,_xlfn.DAYS(NOW(),B1493))))</f>
        <v>#N/A</v>
      </c>
    </row>
    <row r="1494" spans="1:11" x14ac:dyDescent="0.25">
      <c r="A1494" s="32" t="str">
        <f>IF(AND(TRIM(INDEX(CompletedDateValues,ROW(A1494)))&lt;&gt;"",INDEX(CompletedDateValues,ROW(A1494))&gt;0),INDEX(CompletedDateValues,ROW(A1494)),"")</f>
        <v/>
      </c>
      <c r="B1494" s="32" t="str">
        <f>IF(AND(TRIM(INDEX(StartDateValues,ROW(A1494)))&lt;&gt;"",INDEX(StartDateValues,ROW(A1494))&gt;0),INDEX(StartDateValues,ROW(A1494)),"")</f>
        <v/>
      </c>
      <c r="C1494" s="22" t="str">
        <f t="shared" si="116"/>
        <v/>
      </c>
      <c r="D1494" s="3" t="str">
        <f t="shared" si="117"/>
        <v/>
      </c>
      <c r="E1494" s="3" t="str">
        <f t="shared" si="118"/>
        <v/>
      </c>
      <c r="F1494" s="3" t="str">
        <f t="shared" si="119"/>
        <v/>
      </c>
      <c r="G1494" s="3" t="str">
        <f>IF(A1494="","",IF(HOUR(A1494)&lt;StartHour,StartHour,IF(HOUR(A1494)&gt;FinishHour,FinishHour,HOUR(A1494))))</f>
        <v/>
      </c>
      <c r="H1494" s="3" t="str">
        <f t="shared" si="120"/>
        <v/>
      </c>
      <c r="I1494" s="33" t="e">
        <f>IF(OR(A1494="",B1494=""),NA(),MAX(0,IF(A1494-B1494=0,SameDayCycleTimeSettingValue,(A1494-B1494) *24)))</f>
        <v>#N/A</v>
      </c>
      <c r="J1494" s="33" t="e">
        <f>IF(OR(A1494="",B1494=""),NA(),MAX(0,IF(A1494-B1494=0,SameDayCycleTimeSettingValue,((A1494-B1494) *24)-(INT((A1494-B1494)) * (24-(FinishHour-StartHour))))))</f>
        <v>#N/A</v>
      </c>
      <c r="K1494" s="3" t="e">
        <f ca="1">IF(OR(A1494&lt;&gt;"",B1494=""),NA(),MAX(0,IF(_xlfn.DAYS(NOW(),B1494)=0,SameDayCycleTimeSettingValue,_xlfn.DAYS(NOW(),B1494))))</f>
        <v>#N/A</v>
      </c>
    </row>
    <row r="1495" spans="1:11" x14ac:dyDescent="0.25">
      <c r="A1495" s="32" t="str">
        <f>IF(AND(TRIM(INDEX(CompletedDateValues,ROW(A1495)))&lt;&gt;"",INDEX(CompletedDateValues,ROW(A1495))&gt;0),INDEX(CompletedDateValues,ROW(A1495)),"")</f>
        <v/>
      </c>
      <c r="B1495" s="32" t="str">
        <f>IF(AND(TRIM(INDEX(StartDateValues,ROW(A1495)))&lt;&gt;"",INDEX(StartDateValues,ROW(A1495))&gt;0),INDEX(StartDateValues,ROW(A1495)),"")</f>
        <v/>
      </c>
      <c r="C1495" s="22" t="str">
        <f t="shared" si="116"/>
        <v/>
      </c>
      <c r="D1495" s="3" t="str">
        <f t="shared" si="117"/>
        <v/>
      </c>
      <c r="E1495" s="3" t="str">
        <f t="shared" si="118"/>
        <v/>
      </c>
      <c r="F1495" s="3" t="str">
        <f t="shared" si="119"/>
        <v/>
      </c>
      <c r="G1495" s="3" t="str">
        <f>IF(A1495="","",IF(HOUR(A1495)&lt;StartHour,StartHour,IF(HOUR(A1495)&gt;FinishHour,FinishHour,HOUR(A1495))))</f>
        <v/>
      </c>
      <c r="H1495" s="3" t="str">
        <f t="shared" si="120"/>
        <v/>
      </c>
      <c r="I1495" s="33" t="e">
        <f>IF(OR(A1495="",B1495=""),NA(),MAX(0,IF(A1495-B1495=0,SameDayCycleTimeSettingValue,(A1495-B1495) *24)))</f>
        <v>#N/A</v>
      </c>
      <c r="J1495" s="33" t="e">
        <f>IF(OR(A1495="",B1495=""),NA(),MAX(0,IF(A1495-B1495=0,SameDayCycleTimeSettingValue,((A1495-B1495) *24)-(INT((A1495-B1495)) * (24-(FinishHour-StartHour))))))</f>
        <v>#N/A</v>
      </c>
      <c r="K1495" s="3" t="e">
        <f ca="1">IF(OR(A1495&lt;&gt;"",B1495=""),NA(),MAX(0,IF(_xlfn.DAYS(NOW(),B1495)=0,SameDayCycleTimeSettingValue,_xlfn.DAYS(NOW(),B1495))))</f>
        <v>#N/A</v>
      </c>
    </row>
    <row r="1496" spans="1:11" x14ac:dyDescent="0.25">
      <c r="A1496" s="32" t="str">
        <f>IF(AND(TRIM(INDEX(CompletedDateValues,ROW(A1496)))&lt;&gt;"",INDEX(CompletedDateValues,ROW(A1496))&gt;0),INDEX(CompletedDateValues,ROW(A1496)),"")</f>
        <v/>
      </c>
      <c r="B1496" s="32" t="str">
        <f>IF(AND(TRIM(INDEX(StartDateValues,ROW(A1496)))&lt;&gt;"",INDEX(StartDateValues,ROW(A1496))&gt;0),INDEX(StartDateValues,ROW(A1496)),"")</f>
        <v/>
      </c>
      <c r="C1496" s="22" t="str">
        <f t="shared" si="116"/>
        <v/>
      </c>
      <c r="D1496" s="3" t="str">
        <f t="shared" si="117"/>
        <v/>
      </c>
      <c r="E1496" s="3" t="str">
        <f t="shared" si="118"/>
        <v/>
      </c>
      <c r="F1496" s="3" t="str">
        <f t="shared" si="119"/>
        <v/>
      </c>
      <c r="G1496" s="3" t="str">
        <f>IF(A1496="","",IF(HOUR(A1496)&lt;StartHour,StartHour,IF(HOUR(A1496)&gt;FinishHour,FinishHour,HOUR(A1496))))</f>
        <v/>
      </c>
      <c r="H1496" s="3" t="str">
        <f t="shared" si="120"/>
        <v/>
      </c>
      <c r="I1496" s="33" t="e">
        <f>IF(OR(A1496="",B1496=""),NA(),MAX(0,IF(A1496-B1496=0,SameDayCycleTimeSettingValue,(A1496-B1496) *24)))</f>
        <v>#N/A</v>
      </c>
      <c r="J1496" s="33" t="e">
        <f>IF(OR(A1496="",B1496=""),NA(),MAX(0,IF(A1496-B1496=0,SameDayCycleTimeSettingValue,((A1496-B1496) *24)-(INT((A1496-B1496)) * (24-(FinishHour-StartHour))))))</f>
        <v>#N/A</v>
      </c>
      <c r="K1496" s="3" t="e">
        <f ca="1">IF(OR(A1496&lt;&gt;"",B1496=""),NA(),MAX(0,IF(_xlfn.DAYS(NOW(),B1496)=0,SameDayCycleTimeSettingValue,_xlfn.DAYS(NOW(),B1496))))</f>
        <v>#N/A</v>
      </c>
    </row>
    <row r="1497" spans="1:11" x14ac:dyDescent="0.25">
      <c r="A1497" s="32" t="str">
        <f>IF(AND(TRIM(INDEX(CompletedDateValues,ROW(A1497)))&lt;&gt;"",INDEX(CompletedDateValues,ROW(A1497))&gt;0),INDEX(CompletedDateValues,ROW(A1497)),"")</f>
        <v/>
      </c>
      <c r="B1497" s="32" t="str">
        <f>IF(AND(TRIM(INDEX(StartDateValues,ROW(A1497)))&lt;&gt;"",INDEX(StartDateValues,ROW(A1497))&gt;0),INDEX(StartDateValues,ROW(A1497)),"")</f>
        <v/>
      </c>
      <c r="C1497" s="22" t="str">
        <f t="shared" si="116"/>
        <v/>
      </c>
      <c r="D1497" s="3" t="str">
        <f t="shared" si="117"/>
        <v/>
      </c>
      <c r="E1497" s="3" t="str">
        <f t="shared" si="118"/>
        <v/>
      </c>
      <c r="F1497" s="3" t="str">
        <f t="shared" si="119"/>
        <v/>
      </c>
      <c r="G1497" s="3" t="str">
        <f>IF(A1497="","",IF(HOUR(A1497)&lt;StartHour,StartHour,IF(HOUR(A1497)&gt;FinishHour,FinishHour,HOUR(A1497))))</f>
        <v/>
      </c>
      <c r="H1497" s="3" t="str">
        <f t="shared" si="120"/>
        <v/>
      </c>
      <c r="I1497" s="33" t="e">
        <f>IF(OR(A1497="",B1497=""),NA(),MAX(0,IF(A1497-B1497=0,SameDayCycleTimeSettingValue,(A1497-B1497) *24)))</f>
        <v>#N/A</v>
      </c>
      <c r="J1497" s="33" t="e">
        <f>IF(OR(A1497="",B1497=""),NA(),MAX(0,IF(A1497-B1497=0,SameDayCycleTimeSettingValue,((A1497-B1497) *24)-(INT((A1497-B1497)) * (24-(FinishHour-StartHour))))))</f>
        <v>#N/A</v>
      </c>
      <c r="K1497" s="3" t="e">
        <f ca="1">IF(OR(A1497&lt;&gt;"",B1497=""),NA(),MAX(0,IF(_xlfn.DAYS(NOW(),B1497)=0,SameDayCycleTimeSettingValue,_xlfn.DAYS(NOW(),B1497))))</f>
        <v>#N/A</v>
      </c>
    </row>
    <row r="1498" spans="1:11" x14ac:dyDescent="0.25">
      <c r="A1498" s="32" t="str">
        <f>IF(AND(TRIM(INDEX(CompletedDateValues,ROW(A1498)))&lt;&gt;"",INDEX(CompletedDateValues,ROW(A1498))&gt;0),INDEX(CompletedDateValues,ROW(A1498)),"")</f>
        <v/>
      </c>
      <c r="B1498" s="32" t="str">
        <f>IF(AND(TRIM(INDEX(StartDateValues,ROW(A1498)))&lt;&gt;"",INDEX(StartDateValues,ROW(A1498))&gt;0),INDEX(StartDateValues,ROW(A1498)),"")</f>
        <v/>
      </c>
      <c r="C1498" s="22" t="str">
        <f t="shared" si="116"/>
        <v/>
      </c>
      <c r="D1498" s="3" t="str">
        <f t="shared" si="117"/>
        <v/>
      </c>
      <c r="E1498" s="3" t="str">
        <f t="shared" si="118"/>
        <v/>
      </c>
      <c r="F1498" s="3" t="str">
        <f t="shared" si="119"/>
        <v/>
      </c>
      <c r="G1498" s="3" t="str">
        <f>IF(A1498="","",IF(HOUR(A1498)&lt;StartHour,StartHour,IF(HOUR(A1498)&gt;FinishHour,FinishHour,HOUR(A1498))))</f>
        <v/>
      </c>
      <c r="H1498" s="3" t="str">
        <f t="shared" si="120"/>
        <v/>
      </c>
      <c r="I1498" s="33" t="e">
        <f>IF(OR(A1498="",B1498=""),NA(),MAX(0,IF(A1498-B1498=0,SameDayCycleTimeSettingValue,(A1498-B1498) *24)))</f>
        <v>#N/A</v>
      </c>
      <c r="J1498" s="33" t="e">
        <f>IF(OR(A1498="",B1498=""),NA(),MAX(0,IF(A1498-B1498=0,SameDayCycleTimeSettingValue,((A1498-B1498) *24)-(INT((A1498-B1498)) * (24-(FinishHour-StartHour))))))</f>
        <v>#N/A</v>
      </c>
      <c r="K1498" s="3" t="e">
        <f ca="1">IF(OR(A1498&lt;&gt;"",B1498=""),NA(),MAX(0,IF(_xlfn.DAYS(NOW(),B1498)=0,SameDayCycleTimeSettingValue,_xlfn.DAYS(NOW(),B1498))))</f>
        <v>#N/A</v>
      </c>
    </row>
    <row r="1499" spans="1:11" x14ac:dyDescent="0.25">
      <c r="A1499" s="32" t="str">
        <f>IF(AND(TRIM(INDEX(CompletedDateValues,ROW(A1499)))&lt;&gt;"",INDEX(CompletedDateValues,ROW(A1499))&gt;0),INDEX(CompletedDateValues,ROW(A1499)),"")</f>
        <v/>
      </c>
      <c r="B1499" s="32" t="str">
        <f>IF(AND(TRIM(INDEX(StartDateValues,ROW(A1499)))&lt;&gt;"",INDEX(StartDateValues,ROW(A1499))&gt;0),INDEX(StartDateValues,ROW(A1499)),"")</f>
        <v/>
      </c>
      <c r="C1499" s="22" t="str">
        <f t="shared" si="116"/>
        <v/>
      </c>
      <c r="D1499" s="3" t="str">
        <f t="shared" si="117"/>
        <v/>
      </c>
      <c r="E1499" s="3" t="str">
        <f t="shared" si="118"/>
        <v/>
      </c>
      <c r="F1499" s="3" t="str">
        <f t="shared" si="119"/>
        <v/>
      </c>
      <c r="G1499" s="3" t="str">
        <f>IF(A1499="","",IF(HOUR(A1499)&lt;StartHour,StartHour,IF(HOUR(A1499)&gt;FinishHour,FinishHour,HOUR(A1499))))</f>
        <v/>
      </c>
      <c r="H1499" s="3" t="str">
        <f t="shared" si="120"/>
        <v/>
      </c>
      <c r="I1499" s="33" t="e">
        <f>IF(OR(A1499="",B1499=""),NA(),MAX(0,IF(A1499-B1499=0,SameDayCycleTimeSettingValue,(A1499-B1499) *24)))</f>
        <v>#N/A</v>
      </c>
      <c r="J1499" s="33" t="e">
        <f>IF(OR(A1499="",B1499=""),NA(),MAX(0,IF(A1499-B1499=0,SameDayCycleTimeSettingValue,((A1499-B1499) *24)-(INT((A1499-B1499)) * (24-(FinishHour-StartHour))))))</f>
        <v>#N/A</v>
      </c>
      <c r="K1499" s="3" t="e">
        <f ca="1">IF(OR(A1499&lt;&gt;"",B1499=""),NA(),MAX(0,IF(_xlfn.DAYS(NOW(),B1499)=0,SameDayCycleTimeSettingValue,_xlfn.DAYS(NOW(),B1499))))</f>
        <v>#N/A</v>
      </c>
    </row>
    <row r="1500" spans="1:11" x14ac:dyDescent="0.25">
      <c r="A1500" s="32" t="str">
        <f>IF(AND(TRIM(INDEX(CompletedDateValues,ROW(A1500)))&lt;&gt;"",INDEX(CompletedDateValues,ROW(A1500))&gt;0),INDEX(CompletedDateValues,ROW(A1500)),"")</f>
        <v/>
      </c>
      <c r="B1500" s="32" t="str">
        <f>IF(AND(TRIM(INDEX(StartDateValues,ROW(A1500)))&lt;&gt;"",INDEX(StartDateValues,ROW(A1500))&gt;0),INDEX(StartDateValues,ROW(A1500)),"")</f>
        <v/>
      </c>
      <c r="C1500" s="22" t="str">
        <f t="shared" si="116"/>
        <v/>
      </c>
      <c r="D1500" s="3" t="str">
        <f t="shared" si="117"/>
        <v/>
      </c>
      <c r="E1500" s="3" t="str">
        <f t="shared" si="118"/>
        <v/>
      </c>
      <c r="F1500" s="3" t="str">
        <f t="shared" si="119"/>
        <v/>
      </c>
      <c r="G1500" s="3" t="str">
        <f>IF(A1500="","",IF(HOUR(A1500)&lt;StartHour,StartHour,IF(HOUR(A1500)&gt;FinishHour,FinishHour,HOUR(A1500))))</f>
        <v/>
      </c>
      <c r="H1500" s="3" t="str">
        <f t="shared" si="120"/>
        <v/>
      </c>
      <c r="I1500" s="33" t="e">
        <f>IF(OR(A1500="",B1500=""),NA(),MAX(0,IF(A1500-B1500=0,SameDayCycleTimeSettingValue,(A1500-B1500) *24)))</f>
        <v>#N/A</v>
      </c>
      <c r="J1500" s="33" t="e">
        <f>IF(OR(A1500="",B1500=""),NA(),MAX(0,IF(A1500-B1500=0,SameDayCycleTimeSettingValue,((A1500-B1500) *24)-(INT((A1500-B1500)) * (24-(FinishHour-StartHour))))))</f>
        <v>#N/A</v>
      </c>
      <c r="K1500" s="3" t="e">
        <f ca="1">IF(OR(A1500&lt;&gt;"",B1500=""),NA(),MAX(0,IF(_xlfn.DAYS(NOW(),B1500)=0,SameDayCycleTimeSettingValue,_xlfn.DAYS(NOW(),B1500))))</f>
        <v>#N/A</v>
      </c>
    </row>
    <row r="1501" spans="1:11" x14ac:dyDescent="0.25">
      <c r="A1501" s="32" t="str">
        <f>IF(AND(TRIM(INDEX(CompletedDateValues,ROW(A1501)))&lt;&gt;"",INDEX(CompletedDateValues,ROW(A1501))&gt;0),INDEX(CompletedDateValues,ROW(A1501)),"")</f>
        <v/>
      </c>
      <c r="B1501" s="32" t="str">
        <f>IF(AND(TRIM(INDEX(StartDateValues,ROW(A1501)))&lt;&gt;"",INDEX(StartDateValues,ROW(A1501))&gt;0),INDEX(StartDateValues,ROW(A1501)),"")</f>
        <v/>
      </c>
      <c r="C1501" s="22" t="str">
        <f t="shared" si="116"/>
        <v/>
      </c>
      <c r="D1501" s="3" t="str">
        <f t="shared" si="117"/>
        <v/>
      </c>
      <c r="E1501" s="3" t="str">
        <f t="shared" si="118"/>
        <v/>
      </c>
      <c r="F1501" s="3" t="str">
        <f t="shared" si="119"/>
        <v/>
      </c>
      <c r="G1501" s="3" t="str">
        <f>IF(A1501="","",IF(HOUR(A1501)&lt;StartHour,StartHour,IF(HOUR(A1501)&gt;FinishHour,FinishHour,HOUR(A1501))))</f>
        <v/>
      </c>
      <c r="H1501" s="3" t="str">
        <f t="shared" si="120"/>
        <v/>
      </c>
      <c r="I1501" s="33" t="e">
        <f>IF(OR(A1501="",B1501=""),NA(),MAX(0,IF(A1501-B1501=0,SameDayCycleTimeSettingValue,(A1501-B1501) *24)))</f>
        <v>#N/A</v>
      </c>
      <c r="J1501" s="33" t="e">
        <f>IF(OR(A1501="",B1501=""),NA(),MAX(0,IF(A1501-B1501=0,SameDayCycleTimeSettingValue,((A1501-B1501) *24)-(INT((A1501-B1501)) * (24-(FinishHour-StartHour))))))</f>
        <v>#N/A</v>
      </c>
      <c r="K1501" s="3" t="e">
        <f ca="1">IF(OR(A1501&lt;&gt;"",B1501=""),NA(),MAX(0,IF(_xlfn.DAYS(NOW(),B1501)=0,SameDayCycleTimeSettingValue,_xlfn.DAYS(NOW(),B1501))))</f>
        <v>#N/A</v>
      </c>
    </row>
    <row r="1502" spans="1:11" x14ac:dyDescent="0.25">
      <c r="A1502" s="32" t="str">
        <f>IF(AND(TRIM(INDEX(CompletedDateValues,ROW(A1502)))&lt;&gt;"",INDEX(CompletedDateValues,ROW(A1502))&gt;0),INDEX(CompletedDateValues,ROW(A1502)),"")</f>
        <v/>
      </c>
      <c r="B1502" s="32" t="str">
        <f>IF(AND(TRIM(INDEX(StartDateValues,ROW(A1502)))&lt;&gt;"",INDEX(StartDateValues,ROW(A1502))&gt;0),INDEX(StartDateValues,ROW(A1502)),"")</f>
        <v/>
      </c>
      <c r="C1502" s="22" t="str">
        <f t="shared" si="116"/>
        <v/>
      </c>
      <c r="D1502" s="3" t="str">
        <f t="shared" si="117"/>
        <v/>
      </c>
      <c r="E1502" s="3" t="str">
        <f t="shared" si="118"/>
        <v/>
      </c>
      <c r="F1502" s="3" t="str">
        <f t="shared" si="119"/>
        <v/>
      </c>
      <c r="G1502" s="3" t="str">
        <f>IF(A1502="","",IF(HOUR(A1502)&lt;StartHour,StartHour,IF(HOUR(A1502)&gt;FinishHour,FinishHour,HOUR(A1502))))</f>
        <v/>
      </c>
      <c r="H1502" s="3" t="str">
        <f t="shared" si="120"/>
        <v/>
      </c>
      <c r="I1502" s="33" t="e">
        <f>IF(OR(A1502="",B1502=""),NA(),MAX(0,IF(A1502-B1502=0,SameDayCycleTimeSettingValue,(A1502-B1502) *24)))</f>
        <v>#N/A</v>
      </c>
      <c r="J1502" s="33" t="e">
        <f>IF(OR(A1502="",B1502=""),NA(),MAX(0,IF(A1502-B1502=0,SameDayCycleTimeSettingValue,((A1502-B1502) *24)-(INT((A1502-B1502)) * (24-(FinishHour-StartHour))))))</f>
        <v>#N/A</v>
      </c>
      <c r="K1502" s="3" t="e">
        <f ca="1">IF(OR(A1502&lt;&gt;"",B1502=""),NA(),MAX(0,IF(_xlfn.DAYS(NOW(),B1502)=0,SameDayCycleTimeSettingValue,_xlfn.DAYS(NOW(),B1502))))</f>
        <v>#N/A</v>
      </c>
    </row>
    <row r="1503" spans="1:11" x14ac:dyDescent="0.25">
      <c r="A1503" s="32" t="str">
        <f>IF(AND(TRIM(INDEX(CompletedDateValues,ROW(A1503)))&lt;&gt;"",INDEX(CompletedDateValues,ROW(A1503))&gt;0),INDEX(CompletedDateValues,ROW(A1503)),"")</f>
        <v/>
      </c>
      <c r="B1503" s="32" t="str">
        <f>IF(AND(TRIM(INDEX(StartDateValues,ROW(A1503)))&lt;&gt;"",INDEX(StartDateValues,ROW(A1503))&gt;0),INDEX(StartDateValues,ROW(A1503)),"")</f>
        <v/>
      </c>
      <c r="C1503" s="22" t="str">
        <f t="shared" si="116"/>
        <v/>
      </c>
      <c r="D1503" s="3" t="str">
        <f t="shared" si="117"/>
        <v/>
      </c>
      <c r="E1503" s="3" t="str">
        <f t="shared" si="118"/>
        <v/>
      </c>
      <c r="F1503" s="3" t="str">
        <f t="shared" si="119"/>
        <v/>
      </c>
      <c r="G1503" s="3" t="str">
        <f>IF(A1503="","",IF(HOUR(A1503)&lt;StartHour,StartHour,IF(HOUR(A1503)&gt;FinishHour,FinishHour,HOUR(A1503))))</f>
        <v/>
      </c>
      <c r="H1503" s="3" t="str">
        <f t="shared" si="120"/>
        <v/>
      </c>
      <c r="I1503" s="33" t="e">
        <f>IF(OR(A1503="",B1503=""),NA(),MAX(0,IF(A1503-B1503=0,SameDayCycleTimeSettingValue,(A1503-B1503) *24)))</f>
        <v>#N/A</v>
      </c>
      <c r="J1503" s="33" t="e">
        <f>IF(OR(A1503="",B1503=""),NA(),MAX(0,IF(A1503-B1503=0,SameDayCycleTimeSettingValue,((A1503-B1503) *24)-(INT((A1503-B1503)) * (24-(FinishHour-StartHour))))))</f>
        <v>#N/A</v>
      </c>
      <c r="K1503" s="3" t="e">
        <f ca="1">IF(OR(A1503&lt;&gt;"",B1503=""),NA(),MAX(0,IF(_xlfn.DAYS(NOW(),B1503)=0,SameDayCycleTimeSettingValue,_xlfn.DAYS(NOW(),B1503))))</f>
        <v>#N/A</v>
      </c>
    </row>
    <row r="1504" spans="1:11" x14ac:dyDescent="0.25">
      <c r="A1504" s="32" t="str">
        <f>IF(AND(TRIM(INDEX(CompletedDateValues,ROW(A1504)))&lt;&gt;"",INDEX(CompletedDateValues,ROW(A1504))&gt;0),INDEX(CompletedDateValues,ROW(A1504)),"")</f>
        <v/>
      </c>
      <c r="B1504" s="32" t="str">
        <f>IF(AND(TRIM(INDEX(StartDateValues,ROW(A1504)))&lt;&gt;"",INDEX(StartDateValues,ROW(A1504))&gt;0),INDEX(StartDateValues,ROW(A1504)),"")</f>
        <v/>
      </c>
      <c r="C1504" s="22" t="str">
        <f t="shared" si="116"/>
        <v/>
      </c>
      <c r="D1504" s="3" t="str">
        <f t="shared" si="117"/>
        <v/>
      </c>
      <c r="E1504" s="3" t="str">
        <f t="shared" si="118"/>
        <v/>
      </c>
      <c r="F1504" s="3" t="str">
        <f t="shared" si="119"/>
        <v/>
      </c>
      <c r="G1504" s="3" t="str">
        <f>IF(A1504="","",IF(HOUR(A1504)&lt;StartHour,StartHour,IF(HOUR(A1504)&gt;FinishHour,FinishHour,HOUR(A1504))))</f>
        <v/>
      </c>
      <c r="H1504" s="3" t="str">
        <f t="shared" si="120"/>
        <v/>
      </c>
      <c r="I1504" s="33" t="e">
        <f>IF(OR(A1504="",B1504=""),NA(),MAX(0,IF(A1504-B1504=0,SameDayCycleTimeSettingValue,(A1504-B1504) *24)))</f>
        <v>#N/A</v>
      </c>
      <c r="J1504" s="33" t="e">
        <f>IF(OR(A1504="",B1504=""),NA(),MAX(0,IF(A1504-B1504=0,SameDayCycleTimeSettingValue,((A1504-B1504) *24)-(INT((A1504-B1504)) * (24-(FinishHour-StartHour))))))</f>
        <v>#N/A</v>
      </c>
      <c r="K1504" s="3" t="e">
        <f ca="1">IF(OR(A1504&lt;&gt;"",B1504=""),NA(),MAX(0,IF(_xlfn.DAYS(NOW(),B1504)=0,SameDayCycleTimeSettingValue,_xlfn.DAYS(NOW(),B1504))))</f>
        <v>#N/A</v>
      </c>
    </row>
    <row r="1505" spans="1:11" x14ac:dyDescent="0.25">
      <c r="A1505" s="32" t="str">
        <f>IF(AND(TRIM(INDEX(CompletedDateValues,ROW(A1505)))&lt;&gt;"",INDEX(CompletedDateValues,ROW(A1505))&gt;0),INDEX(CompletedDateValues,ROW(A1505)),"")</f>
        <v/>
      </c>
      <c r="B1505" s="32" t="str">
        <f>IF(AND(TRIM(INDEX(StartDateValues,ROW(A1505)))&lt;&gt;"",INDEX(StartDateValues,ROW(A1505))&gt;0),INDEX(StartDateValues,ROW(A1505)),"")</f>
        <v/>
      </c>
      <c r="C1505" s="22" t="str">
        <f t="shared" si="116"/>
        <v/>
      </c>
      <c r="D1505" s="3" t="str">
        <f t="shared" si="117"/>
        <v/>
      </c>
      <c r="E1505" s="3" t="str">
        <f t="shared" si="118"/>
        <v/>
      </c>
      <c r="F1505" s="3" t="str">
        <f t="shared" si="119"/>
        <v/>
      </c>
      <c r="G1505" s="3" t="str">
        <f>IF(A1505="","",IF(HOUR(A1505)&lt;StartHour,StartHour,IF(HOUR(A1505)&gt;FinishHour,FinishHour,HOUR(A1505))))</f>
        <v/>
      </c>
      <c r="H1505" s="3" t="str">
        <f t="shared" si="120"/>
        <v/>
      </c>
      <c r="I1505" s="33" t="e">
        <f>IF(OR(A1505="",B1505=""),NA(),MAX(0,IF(A1505-B1505=0,SameDayCycleTimeSettingValue,(A1505-B1505) *24)))</f>
        <v>#N/A</v>
      </c>
      <c r="J1505" s="33" t="e">
        <f>IF(OR(A1505="",B1505=""),NA(),MAX(0,IF(A1505-B1505=0,SameDayCycleTimeSettingValue,((A1505-B1505) *24)-(INT((A1505-B1505)) * (24-(FinishHour-StartHour))))))</f>
        <v>#N/A</v>
      </c>
      <c r="K1505" s="3" t="e">
        <f ca="1">IF(OR(A1505&lt;&gt;"",B1505=""),NA(),MAX(0,IF(_xlfn.DAYS(NOW(),B1505)=0,SameDayCycleTimeSettingValue,_xlfn.DAYS(NOW(),B1505))))</f>
        <v>#N/A</v>
      </c>
    </row>
    <row r="1506" spans="1:11" x14ac:dyDescent="0.25">
      <c r="A1506" s="32" t="str">
        <f>IF(AND(TRIM(INDEX(CompletedDateValues,ROW(A1506)))&lt;&gt;"",INDEX(CompletedDateValues,ROW(A1506))&gt;0),INDEX(CompletedDateValues,ROW(A1506)),"")</f>
        <v/>
      </c>
      <c r="B1506" s="32" t="str">
        <f>IF(AND(TRIM(INDEX(StartDateValues,ROW(A1506)))&lt;&gt;"",INDEX(StartDateValues,ROW(A1506))&gt;0),INDEX(StartDateValues,ROW(A1506)),"")</f>
        <v/>
      </c>
      <c r="C1506" s="22" t="str">
        <f t="shared" si="116"/>
        <v/>
      </c>
      <c r="D1506" s="3" t="str">
        <f t="shared" si="117"/>
        <v/>
      </c>
      <c r="E1506" s="3" t="str">
        <f t="shared" si="118"/>
        <v/>
      </c>
      <c r="F1506" s="3" t="str">
        <f t="shared" si="119"/>
        <v/>
      </c>
      <c r="G1506" s="3" t="str">
        <f>IF(A1506="","",IF(HOUR(A1506)&lt;StartHour,StartHour,IF(HOUR(A1506)&gt;FinishHour,FinishHour,HOUR(A1506))))</f>
        <v/>
      </c>
      <c r="H1506" s="3" t="str">
        <f t="shared" si="120"/>
        <v/>
      </c>
      <c r="I1506" s="33" t="e">
        <f>IF(OR(A1506="",B1506=""),NA(),MAX(0,IF(A1506-B1506=0,SameDayCycleTimeSettingValue,(A1506-B1506) *24)))</f>
        <v>#N/A</v>
      </c>
      <c r="J1506" s="33" t="e">
        <f>IF(OR(A1506="",B1506=""),NA(),MAX(0,IF(A1506-B1506=0,SameDayCycleTimeSettingValue,((A1506-B1506) *24)-(INT((A1506-B1506)) * (24-(FinishHour-StartHour))))))</f>
        <v>#N/A</v>
      </c>
      <c r="K1506" s="3" t="e">
        <f ca="1">IF(OR(A1506&lt;&gt;"",B1506=""),NA(),MAX(0,IF(_xlfn.DAYS(NOW(),B1506)=0,SameDayCycleTimeSettingValue,_xlfn.DAYS(NOW(),B1506))))</f>
        <v>#N/A</v>
      </c>
    </row>
    <row r="1507" spans="1:11" x14ac:dyDescent="0.25">
      <c r="A1507" s="32" t="str">
        <f>IF(AND(TRIM(INDEX(CompletedDateValues,ROW(A1507)))&lt;&gt;"",INDEX(CompletedDateValues,ROW(A1507))&gt;0),INDEX(CompletedDateValues,ROW(A1507)),"")</f>
        <v/>
      </c>
      <c r="B1507" s="32" t="str">
        <f>IF(AND(TRIM(INDEX(StartDateValues,ROW(A1507)))&lt;&gt;"",INDEX(StartDateValues,ROW(A1507))&gt;0),INDEX(StartDateValues,ROW(A1507)),"")</f>
        <v/>
      </c>
      <c r="C1507" s="22" t="str">
        <f t="shared" si="116"/>
        <v/>
      </c>
      <c r="D1507" s="3" t="str">
        <f t="shared" si="117"/>
        <v/>
      </c>
      <c r="E1507" s="3" t="str">
        <f t="shared" si="118"/>
        <v/>
      </c>
      <c r="F1507" s="3" t="str">
        <f t="shared" si="119"/>
        <v/>
      </c>
      <c r="G1507" s="3" t="str">
        <f>IF(A1507="","",IF(HOUR(A1507)&lt;StartHour,StartHour,IF(HOUR(A1507)&gt;FinishHour,FinishHour,HOUR(A1507))))</f>
        <v/>
      </c>
      <c r="H1507" s="3" t="str">
        <f t="shared" si="120"/>
        <v/>
      </c>
      <c r="I1507" s="33" t="e">
        <f>IF(OR(A1507="",B1507=""),NA(),MAX(0,IF(A1507-B1507=0,SameDayCycleTimeSettingValue,(A1507-B1507) *24)))</f>
        <v>#N/A</v>
      </c>
      <c r="J1507" s="33" t="e">
        <f>IF(OR(A1507="",B1507=""),NA(),MAX(0,IF(A1507-B1507=0,SameDayCycleTimeSettingValue,((A1507-B1507) *24)-(INT((A1507-B1507)) * (24-(FinishHour-StartHour))))))</f>
        <v>#N/A</v>
      </c>
      <c r="K1507" s="3" t="e">
        <f ca="1">IF(OR(A1507&lt;&gt;"",B1507=""),NA(),MAX(0,IF(_xlfn.DAYS(NOW(),B1507)=0,SameDayCycleTimeSettingValue,_xlfn.DAYS(NOW(),B1507))))</f>
        <v>#N/A</v>
      </c>
    </row>
    <row r="1508" spans="1:11" x14ac:dyDescent="0.25">
      <c r="A1508" s="32" t="str">
        <f>IF(AND(TRIM(INDEX(CompletedDateValues,ROW(A1508)))&lt;&gt;"",INDEX(CompletedDateValues,ROW(A1508))&gt;0),INDEX(CompletedDateValues,ROW(A1508)),"")</f>
        <v/>
      </c>
      <c r="B1508" s="32" t="str">
        <f>IF(AND(TRIM(INDEX(StartDateValues,ROW(A1508)))&lt;&gt;"",INDEX(StartDateValues,ROW(A1508))&gt;0),INDEX(StartDateValues,ROW(A1508)),"")</f>
        <v/>
      </c>
      <c r="C1508" s="22" t="str">
        <f t="shared" si="116"/>
        <v/>
      </c>
      <c r="D1508" s="3" t="str">
        <f t="shared" si="117"/>
        <v/>
      </c>
      <c r="E1508" s="3" t="str">
        <f t="shared" si="118"/>
        <v/>
      </c>
      <c r="F1508" s="3" t="str">
        <f t="shared" si="119"/>
        <v/>
      </c>
      <c r="G1508" s="3" t="str">
        <f>IF(A1508="","",IF(HOUR(A1508)&lt;StartHour,StartHour,IF(HOUR(A1508)&gt;FinishHour,FinishHour,HOUR(A1508))))</f>
        <v/>
      </c>
      <c r="H1508" s="3" t="str">
        <f t="shared" si="120"/>
        <v/>
      </c>
      <c r="I1508" s="33" t="e">
        <f>IF(OR(A1508="",B1508=""),NA(),MAX(0,IF(A1508-B1508=0,SameDayCycleTimeSettingValue,(A1508-B1508) *24)))</f>
        <v>#N/A</v>
      </c>
      <c r="J1508" s="33" t="e">
        <f>IF(OR(A1508="",B1508=""),NA(),MAX(0,IF(A1508-B1508=0,SameDayCycleTimeSettingValue,((A1508-B1508) *24)-(INT((A1508-B1508)) * (24-(FinishHour-StartHour))))))</f>
        <v>#N/A</v>
      </c>
      <c r="K1508" s="3" t="e">
        <f ca="1">IF(OR(A1508&lt;&gt;"",B1508=""),NA(),MAX(0,IF(_xlfn.DAYS(NOW(),B1508)=0,SameDayCycleTimeSettingValue,_xlfn.DAYS(NOW(),B1508))))</f>
        <v>#N/A</v>
      </c>
    </row>
    <row r="1509" spans="1:11" x14ac:dyDescent="0.25">
      <c r="A1509" s="32" t="str">
        <f>IF(AND(TRIM(INDEX(CompletedDateValues,ROW(A1509)))&lt;&gt;"",INDEX(CompletedDateValues,ROW(A1509))&gt;0),INDEX(CompletedDateValues,ROW(A1509)),"")</f>
        <v/>
      </c>
      <c r="B1509" s="32" t="str">
        <f>IF(AND(TRIM(INDEX(StartDateValues,ROW(A1509)))&lt;&gt;"",INDEX(StartDateValues,ROW(A1509))&gt;0),INDEX(StartDateValues,ROW(A1509)),"")</f>
        <v/>
      </c>
      <c r="C1509" s="22" t="str">
        <f t="shared" si="116"/>
        <v/>
      </c>
      <c r="D1509" s="3" t="str">
        <f t="shared" si="117"/>
        <v/>
      </c>
      <c r="E1509" s="3" t="str">
        <f t="shared" si="118"/>
        <v/>
      </c>
      <c r="F1509" s="3" t="str">
        <f t="shared" si="119"/>
        <v/>
      </c>
      <c r="G1509" s="3" t="str">
        <f>IF(A1509="","",IF(HOUR(A1509)&lt;StartHour,StartHour,IF(HOUR(A1509)&gt;FinishHour,FinishHour,HOUR(A1509))))</f>
        <v/>
      </c>
      <c r="H1509" s="3" t="str">
        <f t="shared" si="120"/>
        <v/>
      </c>
      <c r="I1509" s="33" t="e">
        <f>IF(OR(A1509="",B1509=""),NA(),MAX(0,IF(A1509-B1509=0,SameDayCycleTimeSettingValue,(A1509-B1509) *24)))</f>
        <v>#N/A</v>
      </c>
      <c r="J1509" s="33" t="e">
        <f>IF(OR(A1509="",B1509=""),NA(),MAX(0,IF(A1509-B1509=0,SameDayCycleTimeSettingValue,((A1509-B1509) *24)-(INT((A1509-B1509)) * (24-(FinishHour-StartHour))))))</f>
        <v>#N/A</v>
      </c>
      <c r="K1509" s="3" t="e">
        <f ca="1">IF(OR(A1509&lt;&gt;"",B1509=""),NA(),MAX(0,IF(_xlfn.DAYS(NOW(),B1509)=0,SameDayCycleTimeSettingValue,_xlfn.DAYS(NOW(),B1509))))</f>
        <v>#N/A</v>
      </c>
    </row>
    <row r="1510" spans="1:11" x14ac:dyDescent="0.25">
      <c r="A1510" s="32" t="str">
        <f>IF(AND(TRIM(INDEX(CompletedDateValues,ROW(A1510)))&lt;&gt;"",INDEX(CompletedDateValues,ROW(A1510))&gt;0),INDEX(CompletedDateValues,ROW(A1510)),"")</f>
        <v/>
      </c>
      <c r="B1510" s="32" t="str">
        <f>IF(AND(TRIM(INDEX(StartDateValues,ROW(A1510)))&lt;&gt;"",INDEX(StartDateValues,ROW(A1510))&gt;0),INDEX(StartDateValues,ROW(A1510)),"")</f>
        <v/>
      </c>
      <c r="C1510" s="22" t="str">
        <f t="shared" si="116"/>
        <v/>
      </c>
      <c r="D1510" s="3" t="str">
        <f t="shared" si="117"/>
        <v/>
      </c>
      <c r="E1510" s="3" t="str">
        <f t="shared" si="118"/>
        <v/>
      </c>
      <c r="F1510" s="3" t="str">
        <f t="shared" si="119"/>
        <v/>
      </c>
      <c r="G1510" s="3" t="str">
        <f>IF(A1510="","",IF(HOUR(A1510)&lt;StartHour,StartHour,IF(HOUR(A1510)&gt;FinishHour,FinishHour,HOUR(A1510))))</f>
        <v/>
      </c>
      <c r="H1510" s="3" t="str">
        <f t="shared" si="120"/>
        <v/>
      </c>
      <c r="I1510" s="33" t="e">
        <f>IF(OR(A1510="",B1510=""),NA(),MAX(0,IF(A1510-B1510=0,SameDayCycleTimeSettingValue,(A1510-B1510) *24)))</f>
        <v>#N/A</v>
      </c>
      <c r="J1510" s="33" t="e">
        <f>IF(OR(A1510="",B1510=""),NA(),MAX(0,IF(A1510-B1510=0,SameDayCycleTimeSettingValue,((A1510-B1510) *24)-(INT((A1510-B1510)) * (24-(FinishHour-StartHour))))))</f>
        <v>#N/A</v>
      </c>
      <c r="K1510" s="3" t="e">
        <f ca="1">IF(OR(A1510&lt;&gt;"",B1510=""),NA(),MAX(0,IF(_xlfn.DAYS(NOW(),B1510)=0,SameDayCycleTimeSettingValue,_xlfn.DAYS(NOW(),B1510))))</f>
        <v>#N/A</v>
      </c>
    </row>
    <row r="1511" spans="1:11" x14ac:dyDescent="0.25">
      <c r="A1511" s="32" t="str">
        <f>IF(AND(TRIM(INDEX(CompletedDateValues,ROW(A1511)))&lt;&gt;"",INDEX(CompletedDateValues,ROW(A1511))&gt;0),INDEX(CompletedDateValues,ROW(A1511)),"")</f>
        <v/>
      </c>
      <c r="B1511" s="32" t="str">
        <f>IF(AND(TRIM(INDEX(StartDateValues,ROW(A1511)))&lt;&gt;"",INDEX(StartDateValues,ROW(A1511))&gt;0),INDEX(StartDateValues,ROW(A1511)),"")</f>
        <v/>
      </c>
      <c r="C1511" s="22" t="str">
        <f t="shared" si="116"/>
        <v/>
      </c>
      <c r="D1511" s="3" t="str">
        <f t="shared" si="117"/>
        <v/>
      </c>
      <c r="E1511" s="3" t="str">
        <f t="shared" si="118"/>
        <v/>
      </c>
      <c r="F1511" s="3" t="str">
        <f t="shared" si="119"/>
        <v/>
      </c>
      <c r="G1511" s="3" t="str">
        <f>IF(A1511="","",IF(HOUR(A1511)&lt;StartHour,StartHour,IF(HOUR(A1511)&gt;FinishHour,FinishHour,HOUR(A1511))))</f>
        <v/>
      </c>
      <c r="H1511" s="3" t="str">
        <f t="shared" si="120"/>
        <v/>
      </c>
      <c r="I1511" s="33" t="e">
        <f>IF(OR(A1511="",B1511=""),NA(),MAX(0,IF(A1511-B1511=0,SameDayCycleTimeSettingValue,(A1511-B1511) *24)))</f>
        <v>#N/A</v>
      </c>
      <c r="J1511" s="33" t="e">
        <f>IF(OR(A1511="",B1511=""),NA(),MAX(0,IF(A1511-B1511=0,SameDayCycleTimeSettingValue,((A1511-B1511) *24)-(INT((A1511-B1511)) * (24-(FinishHour-StartHour))))))</f>
        <v>#N/A</v>
      </c>
      <c r="K1511" s="3" t="e">
        <f ca="1">IF(OR(A1511&lt;&gt;"",B1511=""),NA(),MAX(0,IF(_xlfn.DAYS(NOW(),B1511)=0,SameDayCycleTimeSettingValue,_xlfn.DAYS(NOW(),B1511))))</f>
        <v>#N/A</v>
      </c>
    </row>
    <row r="1512" spans="1:11" x14ac:dyDescent="0.25">
      <c r="A1512" s="32" t="str">
        <f>IF(AND(TRIM(INDEX(CompletedDateValues,ROW(A1512)))&lt;&gt;"",INDEX(CompletedDateValues,ROW(A1512))&gt;0),INDEX(CompletedDateValues,ROW(A1512)),"")</f>
        <v/>
      </c>
      <c r="B1512" s="32" t="str">
        <f>IF(AND(TRIM(INDEX(StartDateValues,ROW(A1512)))&lt;&gt;"",INDEX(StartDateValues,ROW(A1512))&gt;0),INDEX(StartDateValues,ROW(A1512)),"")</f>
        <v/>
      </c>
      <c r="C1512" s="22" t="str">
        <f t="shared" si="116"/>
        <v/>
      </c>
      <c r="D1512" s="3" t="str">
        <f t="shared" si="117"/>
        <v/>
      </c>
      <c r="E1512" s="3" t="str">
        <f t="shared" si="118"/>
        <v/>
      </c>
      <c r="F1512" s="3" t="str">
        <f t="shared" si="119"/>
        <v/>
      </c>
      <c r="G1512" s="3" t="str">
        <f>IF(A1512="","",IF(HOUR(A1512)&lt;StartHour,StartHour,IF(HOUR(A1512)&gt;FinishHour,FinishHour,HOUR(A1512))))</f>
        <v/>
      </c>
      <c r="H1512" s="3" t="str">
        <f t="shared" si="120"/>
        <v/>
      </c>
      <c r="I1512" s="33" t="e">
        <f>IF(OR(A1512="",B1512=""),NA(),MAX(0,IF(A1512-B1512=0,SameDayCycleTimeSettingValue,(A1512-B1512) *24)))</f>
        <v>#N/A</v>
      </c>
      <c r="J1512" s="33" t="e">
        <f>IF(OR(A1512="",B1512=""),NA(),MAX(0,IF(A1512-B1512=0,SameDayCycleTimeSettingValue,((A1512-B1512) *24)-(INT((A1512-B1512)) * (24-(FinishHour-StartHour))))))</f>
        <v>#N/A</v>
      </c>
      <c r="K1512" s="3" t="e">
        <f ca="1">IF(OR(A1512&lt;&gt;"",B1512=""),NA(),MAX(0,IF(_xlfn.DAYS(NOW(),B1512)=0,SameDayCycleTimeSettingValue,_xlfn.DAYS(NOW(),B1512))))</f>
        <v>#N/A</v>
      </c>
    </row>
    <row r="1513" spans="1:11" x14ac:dyDescent="0.25">
      <c r="A1513" s="32" t="str">
        <f>IF(AND(TRIM(INDEX(CompletedDateValues,ROW(A1513)))&lt;&gt;"",INDEX(CompletedDateValues,ROW(A1513))&gt;0),INDEX(CompletedDateValues,ROW(A1513)),"")</f>
        <v/>
      </c>
      <c r="B1513" s="32" t="str">
        <f>IF(AND(TRIM(INDEX(StartDateValues,ROW(A1513)))&lt;&gt;"",INDEX(StartDateValues,ROW(A1513))&gt;0),INDEX(StartDateValues,ROW(A1513)),"")</f>
        <v/>
      </c>
      <c r="C1513" s="22" t="str">
        <f t="shared" si="116"/>
        <v/>
      </c>
      <c r="D1513" s="3" t="str">
        <f t="shared" si="117"/>
        <v/>
      </c>
      <c r="E1513" s="3" t="str">
        <f t="shared" si="118"/>
        <v/>
      </c>
      <c r="F1513" s="3" t="str">
        <f t="shared" si="119"/>
        <v/>
      </c>
      <c r="G1513" s="3" t="str">
        <f>IF(A1513="","",IF(HOUR(A1513)&lt;StartHour,StartHour,IF(HOUR(A1513)&gt;FinishHour,FinishHour,HOUR(A1513))))</f>
        <v/>
      </c>
      <c r="H1513" s="3" t="str">
        <f t="shared" si="120"/>
        <v/>
      </c>
      <c r="I1513" s="33" t="e">
        <f>IF(OR(A1513="",B1513=""),NA(),MAX(0,IF(A1513-B1513=0,SameDayCycleTimeSettingValue,(A1513-B1513) *24)))</f>
        <v>#N/A</v>
      </c>
      <c r="J1513" s="33" t="e">
        <f>IF(OR(A1513="",B1513=""),NA(),MAX(0,IF(A1513-B1513=0,SameDayCycleTimeSettingValue,((A1513-B1513) *24)-(INT((A1513-B1513)) * (24-(FinishHour-StartHour))))))</f>
        <v>#N/A</v>
      </c>
      <c r="K1513" s="3" t="e">
        <f ca="1">IF(OR(A1513&lt;&gt;"",B1513=""),NA(),MAX(0,IF(_xlfn.DAYS(NOW(),B1513)=0,SameDayCycleTimeSettingValue,_xlfn.DAYS(NOW(),B1513))))</f>
        <v>#N/A</v>
      </c>
    </row>
    <row r="1514" spans="1:11" x14ac:dyDescent="0.25">
      <c r="A1514" s="32" t="str">
        <f>IF(AND(TRIM(INDEX(CompletedDateValues,ROW(A1514)))&lt;&gt;"",INDEX(CompletedDateValues,ROW(A1514))&gt;0),INDEX(CompletedDateValues,ROW(A1514)),"")</f>
        <v/>
      </c>
      <c r="B1514" s="32" t="str">
        <f>IF(AND(TRIM(INDEX(StartDateValues,ROW(A1514)))&lt;&gt;"",INDEX(StartDateValues,ROW(A1514))&gt;0),INDEX(StartDateValues,ROW(A1514)),"")</f>
        <v/>
      </c>
      <c r="C1514" s="22" t="str">
        <f t="shared" si="116"/>
        <v/>
      </c>
      <c r="D1514" s="3" t="str">
        <f t="shared" si="117"/>
        <v/>
      </c>
      <c r="E1514" s="3" t="str">
        <f t="shared" si="118"/>
        <v/>
      </c>
      <c r="F1514" s="3" t="str">
        <f t="shared" si="119"/>
        <v/>
      </c>
      <c r="G1514" s="3" t="str">
        <f>IF(A1514="","",IF(HOUR(A1514)&lt;StartHour,StartHour,IF(HOUR(A1514)&gt;FinishHour,FinishHour,HOUR(A1514))))</f>
        <v/>
      </c>
      <c r="H1514" s="3" t="str">
        <f t="shared" si="120"/>
        <v/>
      </c>
      <c r="I1514" s="33" t="e">
        <f>IF(OR(A1514="",B1514=""),NA(),MAX(0,IF(A1514-B1514=0,SameDayCycleTimeSettingValue,(A1514-B1514) *24)))</f>
        <v>#N/A</v>
      </c>
      <c r="J1514" s="33" t="e">
        <f>IF(OR(A1514="",B1514=""),NA(),MAX(0,IF(A1514-B1514=0,SameDayCycleTimeSettingValue,((A1514-B1514) *24)-(INT((A1514-B1514)) * (24-(FinishHour-StartHour))))))</f>
        <v>#N/A</v>
      </c>
      <c r="K1514" s="3" t="e">
        <f ca="1">IF(OR(A1514&lt;&gt;"",B1514=""),NA(),MAX(0,IF(_xlfn.DAYS(NOW(),B1514)=0,SameDayCycleTimeSettingValue,_xlfn.DAYS(NOW(),B1514))))</f>
        <v>#N/A</v>
      </c>
    </row>
    <row r="1515" spans="1:11" x14ac:dyDescent="0.25">
      <c r="A1515" s="32" t="str">
        <f>IF(AND(TRIM(INDEX(CompletedDateValues,ROW(A1515)))&lt;&gt;"",INDEX(CompletedDateValues,ROW(A1515))&gt;0),INDEX(CompletedDateValues,ROW(A1515)),"")</f>
        <v/>
      </c>
      <c r="B1515" s="32" t="str">
        <f>IF(AND(TRIM(INDEX(StartDateValues,ROW(A1515)))&lt;&gt;"",INDEX(StartDateValues,ROW(A1515))&gt;0),INDEX(StartDateValues,ROW(A1515)),"")</f>
        <v/>
      </c>
      <c r="C1515" s="22" t="str">
        <f t="shared" si="116"/>
        <v/>
      </c>
      <c r="D1515" s="3" t="str">
        <f t="shared" si="117"/>
        <v/>
      </c>
      <c r="E1515" s="3" t="str">
        <f t="shared" si="118"/>
        <v/>
      </c>
      <c r="F1515" s="3" t="str">
        <f t="shared" si="119"/>
        <v/>
      </c>
      <c r="G1515" s="3" t="str">
        <f>IF(A1515="","",IF(HOUR(A1515)&lt;StartHour,StartHour,IF(HOUR(A1515)&gt;FinishHour,FinishHour,HOUR(A1515))))</f>
        <v/>
      </c>
      <c r="H1515" s="3" t="str">
        <f t="shared" si="120"/>
        <v/>
      </c>
      <c r="I1515" s="33" t="e">
        <f>IF(OR(A1515="",B1515=""),NA(),MAX(0,IF(A1515-B1515=0,SameDayCycleTimeSettingValue,(A1515-B1515) *24)))</f>
        <v>#N/A</v>
      </c>
      <c r="J1515" s="33" t="e">
        <f>IF(OR(A1515="",B1515=""),NA(),MAX(0,IF(A1515-B1515=0,SameDayCycleTimeSettingValue,((A1515-B1515) *24)-(INT((A1515-B1515)) * (24-(FinishHour-StartHour))))))</f>
        <v>#N/A</v>
      </c>
      <c r="K1515" s="3" t="e">
        <f ca="1">IF(OR(A1515&lt;&gt;"",B1515=""),NA(),MAX(0,IF(_xlfn.DAYS(NOW(),B1515)=0,SameDayCycleTimeSettingValue,_xlfn.DAYS(NOW(),B1515))))</f>
        <v>#N/A</v>
      </c>
    </row>
    <row r="1516" spans="1:11" x14ac:dyDescent="0.25">
      <c r="A1516" s="32" t="str">
        <f>IF(AND(TRIM(INDEX(CompletedDateValues,ROW(A1516)))&lt;&gt;"",INDEX(CompletedDateValues,ROW(A1516))&gt;0),INDEX(CompletedDateValues,ROW(A1516)),"")</f>
        <v/>
      </c>
      <c r="B1516" s="32" t="str">
        <f>IF(AND(TRIM(INDEX(StartDateValues,ROW(A1516)))&lt;&gt;"",INDEX(StartDateValues,ROW(A1516))&gt;0),INDEX(StartDateValues,ROW(A1516)),"")</f>
        <v/>
      </c>
      <c r="C1516" s="22" t="str">
        <f t="shared" si="116"/>
        <v/>
      </c>
      <c r="D1516" s="3" t="str">
        <f t="shared" si="117"/>
        <v/>
      </c>
      <c r="E1516" s="3" t="str">
        <f t="shared" si="118"/>
        <v/>
      </c>
      <c r="F1516" s="3" t="str">
        <f t="shared" si="119"/>
        <v/>
      </c>
      <c r="G1516" s="3" t="str">
        <f>IF(A1516="","",IF(HOUR(A1516)&lt;StartHour,StartHour,IF(HOUR(A1516)&gt;FinishHour,FinishHour,HOUR(A1516))))</f>
        <v/>
      </c>
      <c r="H1516" s="3" t="str">
        <f t="shared" si="120"/>
        <v/>
      </c>
      <c r="I1516" s="33" t="e">
        <f>IF(OR(A1516="",B1516=""),NA(),MAX(0,IF(A1516-B1516=0,SameDayCycleTimeSettingValue,(A1516-B1516) *24)))</f>
        <v>#N/A</v>
      </c>
      <c r="J1516" s="33" t="e">
        <f>IF(OR(A1516="",B1516=""),NA(),MAX(0,IF(A1516-B1516=0,SameDayCycleTimeSettingValue,((A1516-B1516) *24)-(INT((A1516-B1516)) * (24-(FinishHour-StartHour))))))</f>
        <v>#N/A</v>
      </c>
      <c r="K1516" s="3" t="e">
        <f ca="1">IF(OR(A1516&lt;&gt;"",B1516=""),NA(),MAX(0,IF(_xlfn.DAYS(NOW(),B1516)=0,SameDayCycleTimeSettingValue,_xlfn.DAYS(NOW(),B1516))))</f>
        <v>#N/A</v>
      </c>
    </row>
    <row r="1517" spans="1:11" x14ac:dyDescent="0.25">
      <c r="A1517" s="32" t="str">
        <f>IF(AND(TRIM(INDEX(CompletedDateValues,ROW(A1517)))&lt;&gt;"",INDEX(CompletedDateValues,ROW(A1517))&gt;0),INDEX(CompletedDateValues,ROW(A1517)),"")</f>
        <v/>
      </c>
      <c r="B1517" s="32" t="str">
        <f>IF(AND(TRIM(INDEX(StartDateValues,ROW(A1517)))&lt;&gt;"",INDEX(StartDateValues,ROW(A1517))&gt;0),INDEX(StartDateValues,ROW(A1517)),"")</f>
        <v/>
      </c>
      <c r="C1517" s="22" t="str">
        <f t="shared" si="116"/>
        <v/>
      </c>
      <c r="D1517" s="3" t="str">
        <f t="shared" si="117"/>
        <v/>
      </c>
      <c r="E1517" s="3" t="str">
        <f t="shared" si="118"/>
        <v/>
      </c>
      <c r="F1517" s="3" t="str">
        <f t="shared" si="119"/>
        <v/>
      </c>
      <c r="G1517" s="3" t="str">
        <f>IF(A1517="","",IF(HOUR(A1517)&lt;StartHour,StartHour,IF(HOUR(A1517)&gt;FinishHour,FinishHour,HOUR(A1517))))</f>
        <v/>
      </c>
      <c r="H1517" s="3" t="str">
        <f t="shared" si="120"/>
        <v/>
      </c>
      <c r="I1517" s="33" t="e">
        <f>IF(OR(A1517="",B1517=""),NA(),MAX(0,IF(A1517-B1517=0,SameDayCycleTimeSettingValue,(A1517-B1517) *24)))</f>
        <v>#N/A</v>
      </c>
      <c r="J1517" s="33" t="e">
        <f>IF(OR(A1517="",B1517=""),NA(),MAX(0,IF(A1517-B1517=0,SameDayCycleTimeSettingValue,((A1517-B1517) *24)-(INT((A1517-B1517)) * (24-(FinishHour-StartHour))))))</f>
        <v>#N/A</v>
      </c>
      <c r="K1517" s="3" t="e">
        <f ca="1">IF(OR(A1517&lt;&gt;"",B1517=""),NA(),MAX(0,IF(_xlfn.DAYS(NOW(),B1517)=0,SameDayCycleTimeSettingValue,_xlfn.DAYS(NOW(),B1517))))</f>
        <v>#N/A</v>
      </c>
    </row>
    <row r="1518" spans="1:11" x14ac:dyDescent="0.25">
      <c r="A1518" s="32" t="str">
        <f>IF(AND(TRIM(INDEX(CompletedDateValues,ROW(A1518)))&lt;&gt;"",INDEX(CompletedDateValues,ROW(A1518))&gt;0),INDEX(CompletedDateValues,ROW(A1518)),"")</f>
        <v/>
      </c>
      <c r="B1518" s="32" t="str">
        <f>IF(AND(TRIM(INDEX(StartDateValues,ROW(A1518)))&lt;&gt;"",INDEX(StartDateValues,ROW(A1518))&gt;0),INDEX(StartDateValues,ROW(A1518)),"")</f>
        <v/>
      </c>
      <c r="C1518" s="22" t="str">
        <f t="shared" si="116"/>
        <v/>
      </c>
      <c r="D1518" s="3" t="str">
        <f t="shared" si="117"/>
        <v/>
      </c>
      <c r="E1518" s="3" t="str">
        <f t="shared" si="118"/>
        <v/>
      </c>
      <c r="F1518" s="3" t="str">
        <f t="shared" si="119"/>
        <v/>
      </c>
      <c r="G1518" s="3" t="str">
        <f>IF(A1518="","",IF(HOUR(A1518)&lt;StartHour,StartHour,IF(HOUR(A1518)&gt;FinishHour,FinishHour,HOUR(A1518))))</f>
        <v/>
      </c>
      <c r="H1518" s="3" t="str">
        <f t="shared" si="120"/>
        <v/>
      </c>
      <c r="I1518" s="33" t="e">
        <f>IF(OR(A1518="",B1518=""),NA(),MAX(0,IF(A1518-B1518=0,SameDayCycleTimeSettingValue,(A1518-B1518) *24)))</f>
        <v>#N/A</v>
      </c>
      <c r="J1518" s="33" t="e">
        <f>IF(OR(A1518="",B1518=""),NA(),MAX(0,IF(A1518-B1518=0,SameDayCycleTimeSettingValue,((A1518-B1518) *24)-(INT((A1518-B1518)) * (24-(FinishHour-StartHour))))))</f>
        <v>#N/A</v>
      </c>
      <c r="K1518" s="3" t="e">
        <f ca="1">IF(OR(A1518&lt;&gt;"",B1518=""),NA(),MAX(0,IF(_xlfn.DAYS(NOW(),B1518)=0,SameDayCycleTimeSettingValue,_xlfn.DAYS(NOW(),B1518))))</f>
        <v>#N/A</v>
      </c>
    </row>
    <row r="1519" spans="1:11" x14ac:dyDescent="0.25">
      <c r="A1519" s="32" t="str">
        <f>IF(AND(TRIM(INDEX(CompletedDateValues,ROW(A1519)))&lt;&gt;"",INDEX(CompletedDateValues,ROW(A1519))&gt;0),INDEX(CompletedDateValues,ROW(A1519)),"")</f>
        <v/>
      </c>
      <c r="B1519" s="32" t="str">
        <f>IF(AND(TRIM(INDEX(StartDateValues,ROW(A1519)))&lt;&gt;"",INDEX(StartDateValues,ROW(A1519))&gt;0),INDEX(StartDateValues,ROW(A1519)),"")</f>
        <v/>
      </c>
      <c r="C1519" s="22" t="str">
        <f t="shared" si="116"/>
        <v/>
      </c>
      <c r="D1519" s="3" t="str">
        <f t="shared" si="117"/>
        <v/>
      </c>
      <c r="E1519" s="3" t="str">
        <f t="shared" si="118"/>
        <v/>
      </c>
      <c r="F1519" s="3" t="str">
        <f t="shared" si="119"/>
        <v/>
      </c>
      <c r="G1519" s="3" t="str">
        <f>IF(A1519="","",IF(HOUR(A1519)&lt;StartHour,StartHour,IF(HOUR(A1519)&gt;FinishHour,FinishHour,HOUR(A1519))))</f>
        <v/>
      </c>
      <c r="H1519" s="3" t="str">
        <f t="shared" si="120"/>
        <v/>
      </c>
      <c r="I1519" s="33" t="e">
        <f>IF(OR(A1519="",B1519=""),NA(),MAX(0,IF(A1519-B1519=0,SameDayCycleTimeSettingValue,(A1519-B1519) *24)))</f>
        <v>#N/A</v>
      </c>
      <c r="J1519" s="33" t="e">
        <f>IF(OR(A1519="",B1519=""),NA(),MAX(0,IF(A1519-B1519=0,SameDayCycleTimeSettingValue,((A1519-B1519) *24)-(INT((A1519-B1519)) * (24-(FinishHour-StartHour))))))</f>
        <v>#N/A</v>
      </c>
      <c r="K1519" s="3" t="e">
        <f ca="1">IF(OR(A1519&lt;&gt;"",B1519=""),NA(),MAX(0,IF(_xlfn.DAYS(NOW(),B1519)=0,SameDayCycleTimeSettingValue,_xlfn.DAYS(NOW(),B1519))))</f>
        <v>#N/A</v>
      </c>
    </row>
    <row r="1520" spans="1:11" x14ac:dyDescent="0.25">
      <c r="A1520" s="32" t="str">
        <f>IF(AND(TRIM(INDEX(CompletedDateValues,ROW(A1520)))&lt;&gt;"",INDEX(CompletedDateValues,ROW(A1520))&gt;0),INDEX(CompletedDateValues,ROW(A1520)),"")</f>
        <v/>
      </c>
      <c r="B1520" s="32" t="str">
        <f>IF(AND(TRIM(INDEX(StartDateValues,ROW(A1520)))&lt;&gt;"",INDEX(StartDateValues,ROW(A1520))&gt;0),INDEX(StartDateValues,ROW(A1520)),"")</f>
        <v/>
      </c>
      <c r="C1520" s="22" t="str">
        <f t="shared" si="116"/>
        <v/>
      </c>
      <c r="D1520" s="3" t="str">
        <f t="shared" si="117"/>
        <v/>
      </c>
      <c r="E1520" s="3" t="str">
        <f t="shared" si="118"/>
        <v/>
      </c>
      <c r="F1520" s="3" t="str">
        <f t="shared" si="119"/>
        <v/>
      </c>
      <c r="G1520" s="3" t="str">
        <f>IF(A1520="","",IF(HOUR(A1520)&lt;StartHour,StartHour,IF(HOUR(A1520)&gt;FinishHour,FinishHour,HOUR(A1520))))</f>
        <v/>
      </c>
      <c r="H1520" s="3" t="str">
        <f t="shared" si="120"/>
        <v/>
      </c>
      <c r="I1520" s="33" t="e">
        <f>IF(OR(A1520="",B1520=""),NA(),MAX(0,IF(A1520-B1520=0,SameDayCycleTimeSettingValue,(A1520-B1520) *24)))</f>
        <v>#N/A</v>
      </c>
      <c r="J1520" s="33" t="e">
        <f>IF(OR(A1520="",B1520=""),NA(),MAX(0,IF(A1520-B1520=0,SameDayCycleTimeSettingValue,((A1520-B1520) *24)-(INT((A1520-B1520)) * (24-(FinishHour-StartHour))))))</f>
        <v>#N/A</v>
      </c>
      <c r="K1520" s="3" t="e">
        <f ca="1">IF(OR(A1520&lt;&gt;"",B1520=""),NA(),MAX(0,IF(_xlfn.DAYS(NOW(),B1520)=0,SameDayCycleTimeSettingValue,_xlfn.DAYS(NOW(),B1520))))</f>
        <v>#N/A</v>
      </c>
    </row>
    <row r="1521" spans="1:11" x14ac:dyDescent="0.25">
      <c r="A1521" s="32" t="str">
        <f>IF(AND(TRIM(INDEX(CompletedDateValues,ROW(A1521)))&lt;&gt;"",INDEX(CompletedDateValues,ROW(A1521))&gt;0),INDEX(CompletedDateValues,ROW(A1521)),"")</f>
        <v/>
      </c>
      <c r="B1521" s="32" t="str">
        <f>IF(AND(TRIM(INDEX(StartDateValues,ROW(A1521)))&lt;&gt;"",INDEX(StartDateValues,ROW(A1521))&gt;0),INDEX(StartDateValues,ROW(A1521)),"")</f>
        <v/>
      </c>
      <c r="C1521" s="22" t="str">
        <f t="shared" si="116"/>
        <v/>
      </c>
      <c r="D1521" s="3" t="str">
        <f t="shared" si="117"/>
        <v/>
      </c>
      <c r="E1521" s="3" t="str">
        <f t="shared" si="118"/>
        <v/>
      </c>
      <c r="F1521" s="3" t="str">
        <f t="shared" si="119"/>
        <v/>
      </c>
      <c r="G1521" s="3" t="str">
        <f>IF(A1521="","",IF(HOUR(A1521)&lt;StartHour,StartHour,IF(HOUR(A1521)&gt;FinishHour,FinishHour,HOUR(A1521))))</f>
        <v/>
      </c>
      <c r="H1521" s="3" t="str">
        <f t="shared" si="120"/>
        <v/>
      </c>
      <c r="I1521" s="33" t="e">
        <f>IF(OR(A1521="",B1521=""),NA(),MAX(0,IF(A1521-B1521=0,SameDayCycleTimeSettingValue,(A1521-B1521) *24)))</f>
        <v>#N/A</v>
      </c>
      <c r="J1521" s="33" t="e">
        <f>IF(OR(A1521="",B1521=""),NA(),MAX(0,IF(A1521-B1521=0,SameDayCycleTimeSettingValue,((A1521-B1521) *24)-(INT((A1521-B1521)) * (24-(FinishHour-StartHour))))))</f>
        <v>#N/A</v>
      </c>
      <c r="K1521" s="3" t="e">
        <f ca="1">IF(OR(A1521&lt;&gt;"",B1521=""),NA(),MAX(0,IF(_xlfn.DAYS(NOW(),B1521)=0,SameDayCycleTimeSettingValue,_xlfn.DAYS(NOW(),B1521))))</f>
        <v>#N/A</v>
      </c>
    </row>
    <row r="1522" spans="1:11" x14ac:dyDescent="0.25">
      <c r="A1522" s="32" t="str">
        <f>IF(AND(TRIM(INDEX(CompletedDateValues,ROW(A1522)))&lt;&gt;"",INDEX(CompletedDateValues,ROW(A1522))&gt;0),INDEX(CompletedDateValues,ROW(A1522)),"")</f>
        <v/>
      </c>
      <c r="B1522" s="32" t="str">
        <f>IF(AND(TRIM(INDEX(StartDateValues,ROW(A1522)))&lt;&gt;"",INDEX(StartDateValues,ROW(A1522))&gt;0),INDEX(StartDateValues,ROW(A1522)),"")</f>
        <v/>
      </c>
      <c r="C1522" s="22" t="str">
        <f t="shared" si="116"/>
        <v/>
      </c>
      <c r="D1522" s="3" t="str">
        <f t="shared" si="117"/>
        <v/>
      </c>
      <c r="E1522" s="3" t="str">
        <f t="shared" si="118"/>
        <v/>
      </c>
      <c r="F1522" s="3" t="str">
        <f t="shared" si="119"/>
        <v/>
      </c>
      <c r="G1522" s="3" t="str">
        <f>IF(A1522="","",IF(HOUR(A1522)&lt;StartHour,StartHour,IF(HOUR(A1522)&gt;FinishHour,FinishHour,HOUR(A1522))))</f>
        <v/>
      </c>
      <c r="H1522" s="3" t="str">
        <f t="shared" si="120"/>
        <v/>
      </c>
      <c r="I1522" s="33" t="e">
        <f>IF(OR(A1522="",B1522=""),NA(),MAX(0,IF(A1522-B1522=0,SameDayCycleTimeSettingValue,(A1522-B1522) *24)))</f>
        <v>#N/A</v>
      </c>
      <c r="J1522" s="33" t="e">
        <f>IF(OR(A1522="",B1522=""),NA(),MAX(0,IF(A1522-B1522=0,SameDayCycleTimeSettingValue,((A1522-B1522) *24)-(INT((A1522-B1522)) * (24-(FinishHour-StartHour))))))</f>
        <v>#N/A</v>
      </c>
      <c r="K1522" s="3" t="e">
        <f ca="1">IF(OR(A1522&lt;&gt;"",B1522=""),NA(),MAX(0,IF(_xlfn.DAYS(NOW(),B1522)=0,SameDayCycleTimeSettingValue,_xlfn.DAYS(NOW(),B1522))))</f>
        <v>#N/A</v>
      </c>
    </row>
    <row r="1523" spans="1:11" x14ac:dyDescent="0.25">
      <c r="A1523" s="32" t="str">
        <f>IF(AND(TRIM(INDEX(CompletedDateValues,ROW(A1523)))&lt;&gt;"",INDEX(CompletedDateValues,ROW(A1523))&gt;0),INDEX(CompletedDateValues,ROW(A1523)),"")</f>
        <v/>
      </c>
      <c r="B1523" s="32" t="str">
        <f>IF(AND(TRIM(INDEX(StartDateValues,ROW(A1523)))&lt;&gt;"",INDEX(StartDateValues,ROW(A1523))&gt;0),INDEX(StartDateValues,ROW(A1523)),"")</f>
        <v/>
      </c>
      <c r="C1523" s="22" t="str">
        <f t="shared" si="116"/>
        <v/>
      </c>
      <c r="D1523" s="3" t="str">
        <f t="shared" si="117"/>
        <v/>
      </c>
      <c r="E1523" s="3" t="str">
        <f t="shared" si="118"/>
        <v/>
      </c>
      <c r="F1523" s="3" t="str">
        <f t="shared" si="119"/>
        <v/>
      </c>
      <c r="G1523" s="3" t="str">
        <f>IF(A1523="","",IF(HOUR(A1523)&lt;StartHour,StartHour,IF(HOUR(A1523)&gt;FinishHour,FinishHour,HOUR(A1523))))</f>
        <v/>
      </c>
      <c r="H1523" s="3" t="str">
        <f t="shared" si="120"/>
        <v/>
      </c>
      <c r="I1523" s="33" t="e">
        <f>IF(OR(A1523="",B1523=""),NA(),MAX(0,IF(A1523-B1523=0,SameDayCycleTimeSettingValue,(A1523-B1523) *24)))</f>
        <v>#N/A</v>
      </c>
      <c r="J1523" s="33" t="e">
        <f>IF(OR(A1523="",B1523=""),NA(),MAX(0,IF(A1523-B1523=0,SameDayCycleTimeSettingValue,((A1523-B1523) *24)-(INT((A1523-B1523)) * (24-(FinishHour-StartHour))))))</f>
        <v>#N/A</v>
      </c>
      <c r="K1523" s="3" t="e">
        <f ca="1">IF(OR(A1523&lt;&gt;"",B1523=""),NA(),MAX(0,IF(_xlfn.DAYS(NOW(),B1523)=0,SameDayCycleTimeSettingValue,_xlfn.DAYS(NOW(),B1523))))</f>
        <v>#N/A</v>
      </c>
    </row>
    <row r="1524" spans="1:11" x14ac:dyDescent="0.25">
      <c r="A1524" s="32" t="str">
        <f>IF(AND(TRIM(INDEX(CompletedDateValues,ROW(A1524)))&lt;&gt;"",INDEX(CompletedDateValues,ROW(A1524))&gt;0),INDEX(CompletedDateValues,ROW(A1524)),"")</f>
        <v/>
      </c>
      <c r="B1524" s="32" t="str">
        <f>IF(AND(TRIM(INDEX(StartDateValues,ROW(A1524)))&lt;&gt;"",INDEX(StartDateValues,ROW(A1524))&gt;0),INDEX(StartDateValues,ROW(A1524)),"")</f>
        <v/>
      </c>
      <c r="C1524" s="22" t="str">
        <f t="shared" si="116"/>
        <v/>
      </c>
      <c r="D1524" s="3" t="str">
        <f t="shared" si="117"/>
        <v/>
      </c>
      <c r="E1524" s="3" t="str">
        <f t="shared" si="118"/>
        <v/>
      </c>
      <c r="F1524" s="3" t="str">
        <f t="shared" si="119"/>
        <v/>
      </c>
      <c r="G1524" s="3" t="str">
        <f>IF(A1524="","",IF(HOUR(A1524)&lt;StartHour,StartHour,IF(HOUR(A1524)&gt;FinishHour,FinishHour,HOUR(A1524))))</f>
        <v/>
      </c>
      <c r="H1524" s="3" t="str">
        <f t="shared" si="120"/>
        <v/>
      </c>
      <c r="I1524" s="33" t="e">
        <f>IF(OR(A1524="",B1524=""),NA(),MAX(0,IF(A1524-B1524=0,SameDayCycleTimeSettingValue,(A1524-B1524) *24)))</f>
        <v>#N/A</v>
      </c>
      <c r="J1524" s="33" t="e">
        <f>IF(OR(A1524="",B1524=""),NA(),MAX(0,IF(A1524-B1524=0,SameDayCycleTimeSettingValue,((A1524-B1524) *24)-(INT((A1524-B1524)) * (24-(FinishHour-StartHour))))))</f>
        <v>#N/A</v>
      </c>
      <c r="K1524" s="3" t="e">
        <f ca="1">IF(OR(A1524&lt;&gt;"",B1524=""),NA(),MAX(0,IF(_xlfn.DAYS(NOW(),B1524)=0,SameDayCycleTimeSettingValue,_xlfn.DAYS(NOW(),B1524))))</f>
        <v>#N/A</v>
      </c>
    </row>
    <row r="1525" spans="1:11" x14ac:dyDescent="0.25">
      <c r="A1525" s="32" t="str">
        <f>IF(AND(TRIM(INDEX(CompletedDateValues,ROW(A1525)))&lt;&gt;"",INDEX(CompletedDateValues,ROW(A1525))&gt;0),INDEX(CompletedDateValues,ROW(A1525)),"")</f>
        <v/>
      </c>
      <c r="B1525" s="32" t="str">
        <f>IF(AND(TRIM(INDEX(StartDateValues,ROW(A1525)))&lt;&gt;"",INDEX(StartDateValues,ROW(A1525))&gt;0),INDEX(StartDateValues,ROW(A1525)),"")</f>
        <v/>
      </c>
      <c r="C1525" s="22" t="str">
        <f t="shared" si="116"/>
        <v/>
      </c>
      <c r="D1525" s="3" t="str">
        <f t="shared" si="117"/>
        <v/>
      </c>
      <c r="E1525" s="3" t="str">
        <f t="shared" si="118"/>
        <v/>
      </c>
      <c r="F1525" s="3" t="str">
        <f t="shared" si="119"/>
        <v/>
      </c>
      <c r="G1525" s="3" t="str">
        <f>IF(A1525="","",IF(HOUR(A1525)&lt;StartHour,StartHour,IF(HOUR(A1525)&gt;FinishHour,FinishHour,HOUR(A1525))))</f>
        <v/>
      </c>
      <c r="H1525" s="3" t="str">
        <f t="shared" si="120"/>
        <v/>
      </c>
      <c r="I1525" s="33" t="e">
        <f>IF(OR(A1525="",B1525=""),NA(),MAX(0,IF(A1525-B1525=0,SameDayCycleTimeSettingValue,(A1525-B1525) *24)))</f>
        <v>#N/A</v>
      </c>
      <c r="J1525" s="33" t="e">
        <f>IF(OR(A1525="",B1525=""),NA(),MAX(0,IF(A1525-B1525=0,SameDayCycleTimeSettingValue,((A1525-B1525) *24)-(INT((A1525-B1525)) * (24-(FinishHour-StartHour))))))</f>
        <v>#N/A</v>
      </c>
      <c r="K1525" s="3" t="e">
        <f ca="1">IF(OR(A1525&lt;&gt;"",B1525=""),NA(),MAX(0,IF(_xlfn.DAYS(NOW(),B1525)=0,SameDayCycleTimeSettingValue,_xlfn.DAYS(NOW(),B1525))))</f>
        <v>#N/A</v>
      </c>
    </row>
    <row r="1526" spans="1:11" x14ac:dyDescent="0.25">
      <c r="A1526" s="32" t="str">
        <f>IF(AND(TRIM(INDEX(CompletedDateValues,ROW(A1526)))&lt;&gt;"",INDEX(CompletedDateValues,ROW(A1526))&gt;0),INDEX(CompletedDateValues,ROW(A1526)),"")</f>
        <v/>
      </c>
      <c r="B1526" s="32" t="str">
        <f>IF(AND(TRIM(INDEX(StartDateValues,ROW(A1526)))&lt;&gt;"",INDEX(StartDateValues,ROW(A1526))&gt;0),INDEX(StartDateValues,ROW(A1526)),"")</f>
        <v/>
      </c>
      <c r="C1526" s="22" t="str">
        <f t="shared" si="116"/>
        <v/>
      </c>
      <c r="D1526" s="3" t="str">
        <f t="shared" si="117"/>
        <v/>
      </c>
      <c r="E1526" s="3" t="str">
        <f t="shared" si="118"/>
        <v/>
      </c>
      <c r="F1526" s="3" t="str">
        <f t="shared" si="119"/>
        <v/>
      </c>
      <c r="G1526" s="3" t="str">
        <f>IF(A1526="","",IF(HOUR(A1526)&lt;StartHour,StartHour,IF(HOUR(A1526)&gt;FinishHour,FinishHour,HOUR(A1526))))</f>
        <v/>
      </c>
      <c r="H1526" s="3" t="str">
        <f t="shared" si="120"/>
        <v/>
      </c>
      <c r="I1526" s="33" t="e">
        <f>IF(OR(A1526="",B1526=""),NA(),MAX(0,IF(A1526-B1526=0,SameDayCycleTimeSettingValue,(A1526-B1526) *24)))</f>
        <v>#N/A</v>
      </c>
      <c r="J1526" s="33" t="e">
        <f>IF(OR(A1526="",B1526=""),NA(),MAX(0,IF(A1526-B1526=0,SameDayCycleTimeSettingValue,((A1526-B1526) *24)-(INT((A1526-B1526)) * (24-(FinishHour-StartHour))))))</f>
        <v>#N/A</v>
      </c>
      <c r="K1526" s="3" t="e">
        <f ca="1">IF(OR(A1526&lt;&gt;"",B1526=""),NA(),MAX(0,IF(_xlfn.DAYS(NOW(),B1526)=0,SameDayCycleTimeSettingValue,_xlfn.DAYS(NOW(),B1526))))</f>
        <v>#N/A</v>
      </c>
    </row>
    <row r="1527" spans="1:11" x14ac:dyDescent="0.25">
      <c r="A1527" s="32" t="str">
        <f>IF(AND(TRIM(INDEX(CompletedDateValues,ROW(A1527)))&lt;&gt;"",INDEX(CompletedDateValues,ROW(A1527))&gt;0),INDEX(CompletedDateValues,ROW(A1527)),"")</f>
        <v/>
      </c>
      <c r="B1527" s="32" t="str">
        <f>IF(AND(TRIM(INDEX(StartDateValues,ROW(A1527)))&lt;&gt;"",INDEX(StartDateValues,ROW(A1527))&gt;0),INDEX(StartDateValues,ROW(A1527)),"")</f>
        <v/>
      </c>
      <c r="C1527" s="22" t="str">
        <f t="shared" si="116"/>
        <v/>
      </c>
      <c r="D1527" s="3" t="str">
        <f t="shared" si="117"/>
        <v/>
      </c>
      <c r="E1527" s="3" t="str">
        <f t="shared" si="118"/>
        <v/>
      </c>
      <c r="F1527" s="3" t="str">
        <f t="shared" si="119"/>
        <v/>
      </c>
      <c r="G1527" s="3" t="str">
        <f>IF(A1527="","",IF(HOUR(A1527)&lt;StartHour,StartHour,IF(HOUR(A1527)&gt;FinishHour,FinishHour,HOUR(A1527))))</f>
        <v/>
      </c>
      <c r="H1527" s="3" t="str">
        <f t="shared" si="120"/>
        <v/>
      </c>
      <c r="I1527" s="33" t="e">
        <f>IF(OR(A1527="",B1527=""),NA(),MAX(0,IF(A1527-B1527=0,SameDayCycleTimeSettingValue,(A1527-B1527) *24)))</f>
        <v>#N/A</v>
      </c>
      <c r="J1527" s="33" t="e">
        <f>IF(OR(A1527="",B1527=""),NA(),MAX(0,IF(A1527-B1527=0,SameDayCycleTimeSettingValue,((A1527-B1527) *24)-(INT((A1527-B1527)) * (24-(FinishHour-StartHour))))))</f>
        <v>#N/A</v>
      </c>
      <c r="K1527" s="3" t="e">
        <f ca="1">IF(OR(A1527&lt;&gt;"",B1527=""),NA(),MAX(0,IF(_xlfn.DAYS(NOW(),B1527)=0,SameDayCycleTimeSettingValue,_xlfn.DAYS(NOW(),B1527))))</f>
        <v>#N/A</v>
      </c>
    </row>
    <row r="1528" spans="1:11" x14ac:dyDescent="0.25">
      <c r="A1528" s="32" t="str">
        <f>IF(AND(TRIM(INDEX(CompletedDateValues,ROW(A1528)))&lt;&gt;"",INDEX(CompletedDateValues,ROW(A1528))&gt;0),INDEX(CompletedDateValues,ROW(A1528)),"")</f>
        <v/>
      </c>
      <c r="B1528" s="32" t="str">
        <f>IF(AND(TRIM(INDEX(StartDateValues,ROW(A1528)))&lt;&gt;"",INDEX(StartDateValues,ROW(A1528))&gt;0),INDEX(StartDateValues,ROW(A1528)),"")</f>
        <v/>
      </c>
      <c r="C1528" s="22" t="str">
        <f t="shared" si="116"/>
        <v/>
      </c>
      <c r="D1528" s="3" t="str">
        <f t="shared" si="117"/>
        <v/>
      </c>
      <c r="E1528" s="3" t="str">
        <f t="shared" si="118"/>
        <v/>
      </c>
      <c r="F1528" s="3" t="str">
        <f t="shared" si="119"/>
        <v/>
      </c>
      <c r="G1528" s="3" t="str">
        <f>IF(A1528="","",IF(HOUR(A1528)&lt;StartHour,StartHour,IF(HOUR(A1528)&gt;FinishHour,FinishHour,HOUR(A1528))))</f>
        <v/>
      </c>
      <c r="H1528" s="3" t="str">
        <f t="shared" si="120"/>
        <v/>
      </c>
      <c r="I1528" s="33" t="e">
        <f>IF(OR(A1528="",B1528=""),NA(),MAX(0,IF(A1528-B1528=0,SameDayCycleTimeSettingValue,(A1528-B1528) *24)))</f>
        <v>#N/A</v>
      </c>
      <c r="J1528" s="33" t="e">
        <f>IF(OR(A1528="",B1528=""),NA(),MAX(0,IF(A1528-B1528=0,SameDayCycleTimeSettingValue,((A1528-B1528) *24)-(INT((A1528-B1528)) * (24-(FinishHour-StartHour))))))</f>
        <v>#N/A</v>
      </c>
      <c r="K1528" s="3" t="e">
        <f ca="1">IF(OR(A1528&lt;&gt;"",B1528=""),NA(),MAX(0,IF(_xlfn.DAYS(NOW(),B1528)=0,SameDayCycleTimeSettingValue,_xlfn.DAYS(NOW(),B1528))))</f>
        <v>#N/A</v>
      </c>
    </row>
    <row r="1529" spans="1:11" x14ac:dyDescent="0.25">
      <c r="A1529" s="32" t="str">
        <f>IF(AND(TRIM(INDEX(CompletedDateValues,ROW(A1529)))&lt;&gt;"",INDEX(CompletedDateValues,ROW(A1529))&gt;0),INDEX(CompletedDateValues,ROW(A1529)),"")</f>
        <v/>
      </c>
      <c r="B1529" s="32" t="str">
        <f>IF(AND(TRIM(INDEX(StartDateValues,ROW(A1529)))&lt;&gt;"",INDEX(StartDateValues,ROW(A1529))&gt;0),INDEX(StartDateValues,ROW(A1529)),"")</f>
        <v/>
      </c>
      <c r="C1529" s="22" t="str">
        <f t="shared" si="116"/>
        <v/>
      </c>
      <c r="D1529" s="3" t="str">
        <f t="shared" si="117"/>
        <v/>
      </c>
      <c r="E1529" s="3" t="str">
        <f t="shared" si="118"/>
        <v/>
      </c>
      <c r="F1529" s="3" t="str">
        <f t="shared" si="119"/>
        <v/>
      </c>
      <c r="G1529" s="3" t="str">
        <f>IF(A1529="","",IF(HOUR(A1529)&lt;StartHour,StartHour,IF(HOUR(A1529)&gt;FinishHour,FinishHour,HOUR(A1529))))</f>
        <v/>
      </c>
      <c r="H1529" s="3" t="str">
        <f t="shared" si="120"/>
        <v/>
      </c>
      <c r="I1529" s="33" t="e">
        <f>IF(OR(A1529="",B1529=""),NA(),MAX(0,IF(A1529-B1529=0,SameDayCycleTimeSettingValue,(A1529-B1529) *24)))</f>
        <v>#N/A</v>
      </c>
      <c r="J1529" s="33" t="e">
        <f>IF(OR(A1529="",B1529=""),NA(),MAX(0,IF(A1529-B1529=0,SameDayCycleTimeSettingValue,((A1529-B1529) *24)-(INT((A1529-B1529)) * (24-(FinishHour-StartHour))))))</f>
        <v>#N/A</v>
      </c>
      <c r="K1529" s="3" t="e">
        <f ca="1">IF(OR(A1529&lt;&gt;"",B1529=""),NA(),MAX(0,IF(_xlfn.DAYS(NOW(),B1529)=0,SameDayCycleTimeSettingValue,_xlfn.DAYS(NOW(),B1529))))</f>
        <v>#N/A</v>
      </c>
    </row>
    <row r="1530" spans="1:11" x14ac:dyDescent="0.25">
      <c r="A1530" s="32" t="str">
        <f>IF(AND(TRIM(INDEX(CompletedDateValues,ROW(A1530)))&lt;&gt;"",INDEX(CompletedDateValues,ROW(A1530))&gt;0),INDEX(CompletedDateValues,ROW(A1530)),"")</f>
        <v/>
      </c>
      <c r="B1530" s="32" t="str">
        <f>IF(AND(TRIM(INDEX(StartDateValues,ROW(A1530)))&lt;&gt;"",INDEX(StartDateValues,ROW(A1530))&gt;0),INDEX(StartDateValues,ROW(A1530)),"")</f>
        <v/>
      </c>
      <c r="C1530" s="22" t="str">
        <f t="shared" si="116"/>
        <v/>
      </c>
      <c r="D1530" s="3" t="str">
        <f t="shared" si="117"/>
        <v/>
      </c>
      <c r="E1530" s="3" t="str">
        <f t="shared" si="118"/>
        <v/>
      </c>
      <c r="F1530" s="3" t="str">
        <f t="shared" si="119"/>
        <v/>
      </c>
      <c r="G1530" s="3" t="str">
        <f>IF(A1530="","",IF(HOUR(A1530)&lt;StartHour,StartHour,IF(HOUR(A1530)&gt;FinishHour,FinishHour,HOUR(A1530))))</f>
        <v/>
      </c>
      <c r="H1530" s="3" t="str">
        <f t="shared" si="120"/>
        <v/>
      </c>
      <c r="I1530" s="33" t="e">
        <f>IF(OR(A1530="",B1530=""),NA(),MAX(0,IF(A1530-B1530=0,SameDayCycleTimeSettingValue,(A1530-B1530) *24)))</f>
        <v>#N/A</v>
      </c>
      <c r="J1530" s="33" t="e">
        <f>IF(OR(A1530="",B1530=""),NA(),MAX(0,IF(A1530-B1530=0,SameDayCycleTimeSettingValue,((A1530-B1530) *24)-(INT((A1530-B1530)) * (24-(FinishHour-StartHour))))))</f>
        <v>#N/A</v>
      </c>
      <c r="K1530" s="3" t="e">
        <f ca="1">IF(OR(A1530&lt;&gt;"",B1530=""),NA(),MAX(0,IF(_xlfn.DAYS(NOW(),B1530)=0,SameDayCycleTimeSettingValue,_xlfn.DAYS(NOW(),B1530))))</f>
        <v>#N/A</v>
      </c>
    </row>
    <row r="1531" spans="1:11" x14ac:dyDescent="0.25">
      <c r="A1531" s="32" t="str">
        <f>IF(AND(TRIM(INDEX(CompletedDateValues,ROW(A1531)))&lt;&gt;"",INDEX(CompletedDateValues,ROW(A1531))&gt;0),INDEX(CompletedDateValues,ROW(A1531)),"")</f>
        <v/>
      </c>
      <c r="B1531" s="32" t="str">
        <f>IF(AND(TRIM(INDEX(StartDateValues,ROW(A1531)))&lt;&gt;"",INDEX(StartDateValues,ROW(A1531))&gt;0),INDEX(StartDateValues,ROW(A1531)),"")</f>
        <v/>
      </c>
      <c r="C1531" s="22" t="str">
        <f t="shared" si="116"/>
        <v/>
      </c>
      <c r="D1531" s="3" t="str">
        <f t="shared" si="117"/>
        <v/>
      </c>
      <c r="E1531" s="3" t="str">
        <f t="shared" si="118"/>
        <v/>
      </c>
      <c r="F1531" s="3" t="str">
        <f t="shared" si="119"/>
        <v/>
      </c>
      <c r="G1531" s="3" t="str">
        <f>IF(A1531="","",IF(HOUR(A1531)&lt;StartHour,StartHour,IF(HOUR(A1531)&gt;FinishHour,FinishHour,HOUR(A1531))))</f>
        <v/>
      </c>
      <c r="H1531" s="3" t="str">
        <f t="shared" si="120"/>
        <v/>
      </c>
      <c r="I1531" s="33" t="e">
        <f>IF(OR(A1531="",B1531=""),NA(),MAX(0,IF(A1531-B1531=0,SameDayCycleTimeSettingValue,(A1531-B1531) *24)))</f>
        <v>#N/A</v>
      </c>
      <c r="J1531" s="33" t="e">
        <f>IF(OR(A1531="",B1531=""),NA(),MAX(0,IF(A1531-B1531=0,SameDayCycleTimeSettingValue,((A1531-B1531) *24)-(INT((A1531-B1531)) * (24-(FinishHour-StartHour))))))</f>
        <v>#N/A</v>
      </c>
      <c r="K1531" s="3" t="e">
        <f ca="1">IF(OR(A1531&lt;&gt;"",B1531=""),NA(),MAX(0,IF(_xlfn.DAYS(NOW(),B1531)=0,SameDayCycleTimeSettingValue,_xlfn.DAYS(NOW(),B1531))))</f>
        <v>#N/A</v>
      </c>
    </row>
    <row r="1532" spans="1:11" x14ac:dyDescent="0.25">
      <c r="A1532" s="32" t="str">
        <f>IF(AND(TRIM(INDEX(CompletedDateValues,ROW(A1532)))&lt;&gt;"",INDEX(CompletedDateValues,ROW(A1532))&gt;0),INDEX(CompletedDateValues,ROW(A1532)),"")</f>
        <v/>
      </c>
      <c r="B1532" s="32" t="str">
        <f>IF(AND(TRIM(INDEX(StartDateValues,ROW(A1532)))&lt;&gt;"",INDEX(StartDateValues,ROW(A1532))&gt;0),INDEX(StartDateValues,ROW(A1532)),"")</f>
        <v/>
      </c>
      <c r="C1532" s="22" t="str">
        <f t="shared" si="116"/>
        <v/>
      </c>
      <c r="D1532" s="3" t="str">
        <f t="shared" si="117"/>
        <v/>
      </c>
      <c r="E1532" s="3" t="str">
        <f t="shared" si="118"/>
        <v/>
      </c>
      <c r="F1532" s="3" t="str">
        <f t="shared" si="119"/>
        <v/>
      </c>
      <c r="G1532" s="3" t="str">
        <f>IF(A1532="","",IF(HOUR(A1532)&lt;StartHour,StartHour,IF(HOUR(A1532)&gt;FinishHour,FinishHour,HOUR(A1532))))</f>
        <v/>
      </c>
      <c r="H1532" s="3" t="str">
        <f t="shared" si="120"/>
        <v/>
      </c>
      <c r="I1532" s="33" t="e">
        <f>IF(OR(A1532="",B1532=""),NA(),MAX(0,IF(A1532-B1532=0,SameDayCycleTimeSettingValue,(A1532-B1532) *24)))</f>
        <v>#N/A</v>
      </c>
      <c r="J1532" s="33" t="e">
        <f>IF(OR(A1532="",B1532=""),NA(),MAX(0,IF(A1532-B1532=0,SameDayCycleTimeSettingValue,((A1532-B1532) *24)-(INT((A1532-B1532)) * (24-(FinishHour-StartHour))))))</f>
        <v>#N/A</v>
      </c>
      <c r="K1532" s="3" t="e">
        <f ca="1">IF(OR(A1532&lt;&gt;"",B1532=""),NA(),MAX(0,IF(_xlfn.DAYS(NOW(),B1532)=0,SameDayCycleTimeSettingValue,_xlfn.DAYS(NOW(),B1532))))</f>
        <v>#N/A</v>
      </c>
    </row>
    <row r="1533" spans="1:11" x14ac:dyDescent="0.25">
      <c r="A1533" s="32" t="str">
        <f>IF(AND(TRIM(INDEX(CompletedDateValues,ROW(A1533)))&lt;&gt;"",INDEX(CompletedDateValues,ROW(A1533))&gt;0),INDEX(CompletedDateValues,ROW(A1533)),"")</f>
        <v/>
      </c>
      <c r="B1533" s="32" t="str">
        <f>IF(AND(TRIM(INDEX(StartDateValues,ROW(A1533)))&lt;&gt;"",INDEX(StartDateValues,ROW(A1533))&gt;0),INDEX(StartDateValues,ROW(A1533)),"")</f>
        <v/>
      </c>
      <c r="C1533" s="22" t="str">
        <f t="shared" si="116"/>
        <v/>
      </c>
      <c r="D1533" s="3" t="str">
        <f t="shared" si="117"/>
        <v/>
      </c>
      <c r="E1533" s="3" t="str">
        <f t="shared" si="118"/>
        <v/>
      </c>
      <c r="F1533" s="3" t="str">
        <f t="shared" si="119"/>
        <v/>
      </c>
      <c r="G1533" s="3" t="str">
        <f>IF(A1533="","",IF(HOUR(A1533)&lt;StartHour,StartHour,IF(HOUR(A1533)&gt;FinishHour,FinishHour,HOUR(A1533))))</f>
        <v/>
      </c>
      <c r="H1533" s="3" t="str">
        <f t="shared" si="120"/>
        <v/>
      </c>
      <c r="I1533" s="33" t="e">
        <f>IF(OR(A1533="",B1533=""),NA(),MAX(0,IF(A1533-B1533=0,SameDayCycleTimeSettingValue,(A1533-B1533) *24)))</f>
        <v>#N/A</v>
      </c>
      <c r="J1533" s="33" t="e">
        <f>IF(OR(A1533="",B1533=""),NA(),MAX(0,IF(A1533-B1533=0,SameDayCycleTimeSettingValue,((A1533-B1533) *24)-(INT((A1533-B1533)) * (24-(FinishHour-StartHour))))))</f>
        <v>#N/A</v>
      </c>
      <c r="K1533" s="3" t="e">
        <f ca="1">IF(OR(A1533&lt;&gt;"",B1533=""),NA(),MAX(0,IF(_xlfn.DAYS(NOW(),B1533)=0,SameDayCycleTimeSettingValue,_xlfn.DAYS(NOW(),B1533))))</f>
        <v>#N/A</v>
      </c>
    </row>
    <row r="1534" spans="1:11" x14ac:dyDescent="0.25">
      <c r="A1534" s="32" t="str">
        <f>IF(AND(TRIM(INDEX(CompletedDateValues,ROW(A1534)))&lt;&gt;"",INDEX(CompletedDateValues,ROW(A1534))&gt;0),INDEX(CompletedDateValues,ROW(A1534)),"")</f>
        <v/>
      </c>
      <c r="B1534" s="32" t="str">
        <f>IF(AND(TRIM(INDEX(StartDateValues,ROW(A1534)))&lt;&gt;"",INDEX(StartDateValues,ROW(A1534))&gt;0),INDEX(StartDateValues,ROW(A1534)),"")</f>
        <v/>
      </c>
      <c r="C1534" s="22" t="str">
        <f t="shared" si="116"/>
        <v/>
      </c>
      <c r="D1534" s="3" t="str">
        <f t="shared" si="117"/>
        <v/>
      </c>
      <c r="E1534" s="3" t="str">
        <f t="shared" si="118"/>
        <v/>
      </c>
      <c r="F1534" s="3" t="str">
        <f t="shared" si="119"/>
        <v/>
      </c>
      <c r="G1534" s="3" t="str">
        <f>IF(A1534="","",IF(HOUR(A1534)&lt;StartHour,StartHour,IF(HOUR(A1534)&gt;FinishHour,FinishHour,HOUR(A1534))))</f>
        <v/>
      </c>
      <c r="H1534" s="3" t="str">
        <f t="shared" si="120"/>
        <v/>
      </c>
      <c r="I1534" s="33" t="e">
        <f>IF(OR(A1534="",B1534=""),NA(),MAX(0,IF(A1534-B1534=0,SameDayCycleTimeSettingValue,(A1534-B1534) *24)))</f>
        <v>#N/A</v>
      </c>
      <c r="J1534" s="33" t="e">
        <f>IF(OR(A1534="",B1534=""),NA(),MAX(0,IF(A1534-B1534=0,SameDayCycleTimeSettingValue,((A1534-B1534) *24)-(INT((A1534-B1534)) * (24-(FinishHour-StartHour))))))</f>
        <v>#N/A</v>
      </c>
      <c r="K1534" s="3" t="e">
        <f ca="1">IF(OR(A1534&lt;&gt;"",B1534=""),NA(),MAX(0,IF(_xlfn.DAYS(NOW(),B1534)=0,SameDayCycleTimeSettingValue,_xlfn.DAYS(NOW(),B1534))))</f>
        <v>#N/A</v>
      </c>
    </row>
    <row r="1535" spans="1:11" x14ac:dyDescent="0.25">
      <c r="A1535" s="32" t="str">
        <f>IF(AND(TRIM(INDEX(CompletedDateValues,ROW(A1535)))&lt;&gt;"",INDEX(CompletedDateValues,ROW(A1535))&gt;0),INDEX(CompletedDateValues,ROW(A1535)),"")</f>
        <v/>
      </c>
      <c r="B1535" s="32" t="str">
        <f>IF(AND(TRIM(INDEX(StartDateValues,ROW(A1535)))&lt;&gt;"",INDEX(StartDateValues,ROW(A1535))&gt;0),INDEX(StartDateValues,ROW(A1535)),"")</f>
        <v/>
      </c>
      <c r="C1535" s="22" t="str">
        <f t="shared" si="116"/>
        <v/>
      </c>
      <c r="D1535" s="3" t="str">
        <f t="shared" si="117"/>
        <v/>
      </c>
      <c r="E1535" s="3" t="str">
        <f t="shared" si="118"/>
        <v/>
      </c>
      <c r="F1535" s="3" t="str">
        <f t="shared" si="119"/>
        <v/>
      </c>
      <c r="G1535" s="3" t="str">
        <f>IF(A1535="","",IF(HOUR(A1535)&lt;StartHour,StartHour,IF(HOUR(A1535)&gt;FinishHour,FinishHour,HOUR(A1535))))</f>
        <v/>
      </c>
      <c r="H1535" s="3" t="str">
        <f t="shared" si="120"/>
        <v/>
      </c>
      <c r="I1535" s="33" t="e">
        <f>IF(OR(A1535="",B1535=""),NA(),MAX(0,IF(A1535-B1535=0,SameDayCycleTimeSettingValue,(A1535-B1535) *24)))</f>
        <v>#N/A</v>
      </c>
      <c r="J1535" s="33" t="e">
        <f>IF(OR(A1535="",B1535=""),NA(),MAX(0,IF(A1535-B1535=0,SameDayCycleTimeSettingValue,((A1535-B1535) *24)-(INT((A1535-B1535)) * (24-(FinishHour-StartHour))))))</f>
        <v>#N/A</v>
      </c>
      <c r="K1535" s="3" t="e">
        <f ca="1">IF(OR(A1535&lt;&gt;"",B1535=""),NA(),MAX(0,IF(_xlfn.DAYS(NOW(),B1535)=0,SameDayCycleTimeSettingValue,_xlfn.DAYS(NOW(),B1535))))</f>
        <v>#N/A</v>
      </c>
    </row>
    <row r="1536" spans="1:11" x14ac:dyDescent="0.25">
      <c r="A1536" s="32" t="str">
        <f>IF(AND(TRIM(INDEX(CompletedDateValues,ROW(A1536)))&lt;&gt;"",INDEX(CompletedDateValues,ROW(A1536))&gt;0),INDEX(CompletedDateValues,ROW(A1536)),"")</f>
        <v/>
      </c>
      <c r="B1536" s="32" t="str">
        <f>IF(AND(TRIM(INDEX(StartDateValues,ROW(A1536)))&lt;&gt;"",INDEX(StartDateValues,ROW(A1536))&gt;0),INDEX(StartDateValues,ROW(A1536)),"")</f>
        <v/>
      </c>
      <c r="C1536" s="22" t="str">
        <f t="shared" si="116"/>
        <v/>
      </c>
      <c r="D1536" s="3" t="str">
        <f t="shared" si="117"/>
        <v/>
      </c>
      <c r="E1536" s="3" t="str">
        <f t="shared" si="118"/>
        <v/>
      </c>
      <c r="F1536" s="3" t="str">
        <f t="shared" si="119"/>
        <v/>
      </c>
      <c r="G1536" s="3" t="str">
        <f>IF(A1536="","",IF(HOUR(A1536)&lt;StartHour,StartHour,IF(HOUR(A1536)&gt;FinishHour,FinishHour,HOUR(A1536))))</f>
        <v/>
      </c>
      <c r="H1536" s="3" t="str">
        <f t="shared" si="120"/>
        <v/>
      </c>
      <c r="I1536" s="33" t="e">
        <f>IF(OR(A1536="",B1536=""),NA(),MAX(0,IF(A1536-B1536=0,SameDayCycleTimeSettingValue,(A1536-B1536) *24)))</f>
        <v>#N/A</v>
      </c>
      <c r="J1536" s="33" t="e">
        <f>IF(OR(A1536="",B1536=""),NA(),MAX(0,IF(A1536-B1536=0,SameDayCycleTimeSettingValue,((A1536-B1536) *24)-(INT((A1536-B1536)) * (24-(FinishHour-StartHour))))))</f>
        <v>#N/A</v>
      </c>
      <c r="K1536" s="3" t="e">
        <f ca="1">IF(OR(A1536&lt;&gt;"",B1536=""),NA(),MAX(0,IF(_xlfn.DAYS(NOW(),B1536)=0,SameDayCycleTimeSettingValue,_xlfn.DAYS(NOW(),B1536))))</f>
        <v>#N/A</v>
      </c>
    </row>
    <row r="1537" spans="1:11" x14ac:dyDescent="0.25">
      <c r="A1537" s="32" t="str">
        <f>IF(AND(TRIM(INDEX(CompletedDateValues,ROW(A1537)))&lt;&gt;"",INDEX(CompletedDateValues,ROW(A1537))&gt;0),INDEX(CompletedDateValues,ROW(A1537)),"")</f>
        <v/>
      </c>
      <c r="B1537" s="32" t="str">
        <f>IF(AND(TRIM(INDEX(StartDateValues,ROW(A1537)))&lt;&gt;"",INDEX(StartDateValues,ROW(A1537))&gt;0),INDEX(StartDateValues,ROW(A1537)),"")</f>
        <v/>
      </c>
      <c r="C1537" s="22" t="str">
        <f t="shared" si="116"/>
        <v/>
      </c>
      <c r="D1537" s="3" t="str">
        <f t="shared" si="117"/>
        <v/>
      </c>
      <c r="E1537" s="3" t="str">
        <f t="shared" si="118"/>
        <v/>
      </c>
      <c r="F1537" s="3" t="str">
        <f t="shared" si="119"/>
        <v/>
      </c>
      <c r="G1537" s="3" t="str">
        <f>IF(A1537="","",IF(HOUR(A1537)&lt;StartHour,StartHour,IF(HOUR(A1537)&gt;FinishHour,FinishHour,HOUR(A1537))))</f>
        <v/>
      </c>
      <c r="H1537" s="3" t="str">
        <f t="shared" si="120"/>
        <v/>
      </c>
      <c r="I1537" s="33" t="e">
        <f>IF(OR(A1537="",B1537=""),NA(),MAX(0,IF(A1537-B1537=0,SameDayCycleTimeSettingValue,(A1537-B1537) *24)))</f>
        <v>#N/A</v>
      </c>
      <c r="J1537" s="33" t="e">
        <f>IF(OR(A1537="",B1537=""),NA(),MAX(0,IF(A1537-B1537=0,SameDayCycleTimeSettingValue,((A1537-B1537) *24)-(INT((A1537-B1537)) * (24-(FinishHour-StartHour))))))</f>
        <v>#N/A</v>
      </c>
      <c r="K1537" s="3" t="e">
        <f ca="1">IF(OR(A1537&lt;&gt;"",B1537=""),NA(),MAX(0,IF(_xlfn.DAYS(NOW(),B1537)=0,SameDayCycleTimeSettingValue,_xlfn.DAYS(NOW(),B1537))))</f>
        <v>#N/A</v>
      </c>
    </row>
    <row r="1538" spans="1:11" x14ac:dyDescent="0.25">
      <c r="A1538" s="32" t="str">
        <f>IF(AND(TRIM(INDEX(CompletedDateValues,ROW(A1538)))&lt;&gt;"",INDEX(CompletedDateValues,ROW(A1538))&gt;0),INDEX(CompletedDateValues,ROW(A1538)),"")</f>
        <v/>
      </c>
      <c r="B1538" s="32" t="str">
        <f>IF(AND(TRIM(INDEX(StartDateValues,ROW(A1538)))&lt;&gt;"",INDEX(StartDateValues,ROW(A1538))&gt;0),INDEX(StartDateValues,ROW(A1538)),"")</f>
        <v/>
      </c>
      <c r="C1538" s="22" t="str">
        <f t="shared" si="116"/>
        <v/>
      </c>
      <c r="D1538" s="3" t="str">
        <f t="shared" si="117"/>
        <v/>
      </c>
      <c r="E1538" s="3" t="str">
        <f t="shared" si="118"/>
        <v/>
      </c>
      <c r="F1538" s="3" t="str">
        <f t="shared" si="119"/>
        <v/>
      </c>
      <c r="G1538" s="3" t="str">
        <f>IF(A1538="","",IF(HOUR(A1538)&lt;StartHour,StartHour,IF(HOUR(A1538)&gt;FinishHour,FinishHour,HOUR(A1538))))</f>
        <v/>
      </c>
      <c r="H1538" s="3" t="str">
        <f t="shared" si="120"/>
        <v/>
      </c>
      <c r="I1538" s="33" t="e">
        <f>IF(OR(A1538="",B1538=""),NA(),MAX(0,IF(A1538-B1538=0,SameDayCycleTimeSettingValue,(A1538-B1538) *24)))</f>
        <v>#N/A</v>
      </c>
      <c r="J1538" s="33" t="e">
        <f>IF(OR(A1538="",B1538=""),NA(),MAX(0,IF(A1538-B1538=0,SameDayCycleTimeSettingValue,((A1538-B1538) *24)-(INT((A1538-B1538)) * (24-(FinishHour-StartHour))))))</f>
        <v>#N/A</v>
      </c>
      <c r="K1538" s="3" t="e">
        <f ca="1">IF(OR(A1538&lt;&gt;"",B1538=""),NA(),MAX(0,IF(_xlfn.DAYS(NOW(),B1538)=0,SameDayCycleTimeSettingValue,_xlfn.DAYS(NOW(),B1538))))</f>
        <v>#N/A</v>
      </c>
    </row>
    <row r="1539" spans="1:11" x14ac:dyDescent="0.25">
      <c r="A1539" s="32" t="str">
        <f>IF(AND(TRIM(INDEX(CompletedDateValues,ROW(A1539)))&lt;&gt;"",INDEX(CompletedDateValues,ROW(A1539))&gt;0),INDEX(CompletedDateValues,ROW(A1539)),"")</f>
        <v/>
      </c>
      <c r="B1539" s="32" t="str">
        <f>IF(AND(TRIM(INDEX(StartDateValues,ROW(A1539)))&lt;&gt;"",INDEX(StartDateValues,ROW(A1539))&gt;0),INDEX(StartDateValues,ROW(A1539)),"")</f>
        <v/>
      </c>
      <c r="C1539" s="22" t="str">
        <f t="shared" ref="C1539:C1602" si="121">IF(AND(TRIM(INDEX(WorkTypeValues,ROW(A1539)))&lt;&gt;"",INDEX(WorkTypeValues,ROW(A1539))&gt;0),INDEX(WorkTypeValues,ROW(A1539)),"")</f>
        <v/>
      </c>
      <c r="D1539" s="3" t="str">
        <f t="shared" ref="D1539:D1602" si="122">IF(A1539="", "",YEAR(A1539))</f>
        <v/>
      </c>
      <c r="E1539" s="3" t="str">
        <f t="shared" ref="E1539:E1602" si="123">IF(A1539="","",MONTH(A1539))</f>
        <v/>
      </c>
      <c r="F1539" s="3" t="str">
        <f t="shared" ref="F1539:F1602" si="124">IF(A1539="","",DAY(A1539))</f>
        <v/>
      </c>
      <c r="G1539" s="3" t="str">
        <f>IF(A1539="","",IF(HOUR(A1539)&lt;StartHour,StartHour,IF(HOUR(A1539)&gt;FinishHour,FinishHour,HOUR(A1539))))</f>
        <v/>
      </c>
      <c r="H1539" s="3" t="str">
        <f t="shared" ref="H1539:H1602" si="125">IF(D1539="","",D1539&amp;"-"&amp;TEXT(E1539,"00") &amp;"-"&amp;TEXT(F1539,"00") &amp;"-"&amp;TEXT(G1539,"00"))</f>
        <v/>
      </c>
      <c r="I1539" s="33" t="e">
        <f>IF(OR(A1539="",B1539=""),NA(),MAX(0,IF(A1539-B1539=0,SameDayCycleTimeSettingValue,(A1539-B1539) *24)))</f>
        <v>#N/A</v>
      </c>
      <c r="J1539" s="33" t="e">
        <f>IF(OR(A1539="",B1539=""),NA(),MAX(0,IF(A1539-B1539=0,SameDayCycleTimeSettingValue,((A1539-B1539) *24)-(INT((A1539-B1539)) * (24-(FinishHour-StartHour))))))</f>
        <v>#N/A</v>
      </c>
      <c r="K1539" s="3" t="e">
        <f ca="1">IF(OR(A1539&lt;&gt;"",B1539=""),NA(),MAX(0,IF(_xlfn.DAYS(NOW(),B1539)=0,SameDayCycleTimeSettingValue,_xlfn.DAYS(NOW(),B1539))))</f>
        <v>#N/A</v>
      </c>
    </row>
    <row r="1540" spans="1:11" x14ac:dyDescent="0.25">
      <c r="A1540" s="32" t="str">
        <f>IF(AND(TRIM(INDEX(CompletedDateValues,ROW(A1540)))&lt;&gt;"",INDEX(CompletedDateValues,ROW(A1540))&gt;0),INDEX(CompletedDateValues,ROW(A1540)),"")</f>
        <v/>
      </c>
      <c r="B1540" s="32" t="str">
        <f>IF(AND(TRIM(INDEX(StartDateValues,ROW(A1540)))&lt;&gt;"",INDEX(StartDateValues,ROW(A1540))&gt;0),INDEX(StartDateValues,ROW(A1540)),"")</f>
        <v/>
      </c>
      <c r="C1540" s="22" t="str">
        <f t="shared" si="121"/>
        <v/>
      </c>
      <c r="D1540" s="3" t="str">
        <f t="shared" si="122"/>
        <v/>
      </c>
      <c r="E1540" s="3" t="str">
        <f t="shared" si="123"/>
        <v/>
      </c>
      <c r="F1540" s="3" t="str">
        <f t="shared" si="124"/>
        <v/>
      </c>
      <c r="G1540" s="3" t="str">
        <f>IF(A1540="","",IF(HOUR(A1540)&lt;StartHour,StartHour,IF(HOUR(A1540)&gt;FinishHour,FinishHour,HOUR(A1540))))</f>
        <v/>
      </c>
      <c r="H1540" s="3" t="str">
        <f t="shared" si="125"/>
        <v/>
      </c>
      <c r="I1540" s="33" t="e">
        <f>IF(OR(A1540="",B1540=""),NA(),MAX(0,IF(A1540-B1540=0,SameDayCycleTimeSettingValue,(A1540-B1540) *24)))</f>
        <v>#N/A</v>
      </c>
      <c r="J1540" s="33" t="e">
        <f>IF(OR(A1540="",B1540=""),NA(),MAX(0,IF(A1540-B1540=0,SameDayCycleTimeSettingValue,((A1540-B1540) *24)-(INT((A1540-B1540)) * (24-(FinishHour-StartHour))))))</f>
        <v>#N/A</v>
      </c>
      <c r="K1540" s="3" t="e">
        <f ca="1">IF(OR(A1540&lt;&gt;"",B1540=""),NA(),MAX(0,IF(_xlfn.DAYS(NOW(),B1540)=0,SameDayCycleTimeSettingValue,_xlfn.DAYS(NOW(),B1540))))</f>
        <v>#N/A</v>
      </c>
    </row>
    <row r="1541" spans="1:11" x14ac:dyDescent="0.25">
      <c r="A1541" s="32" t="str">
        <f>IF(AND(TRIM(INDEX(CompletedDateValues,ROW(A1541)))&lt;&gt;"",INDEX(CompletedDateValues,ROW(A1541))&gt;0),INDEX(CompletedDateValues,ROW(A1541)),"")</f>
        <v/>
      </c>
      <c r="B1541" s="32" t="str">
        <f>IF(AND(TRIM(INDEX(StartDateValues,ROW(A1541)))&lt;&gt;"",INDEX(StartDateValues,ROW(A1541))&gt;0),INDEX(StartDateValues,ROW(A1541)),"")</f>
        <v/>
      </c>
      <c r="C1541" s="22" t="str">
        <f t="shared" si="121"/>
        <v/>
      </c>
      <c r="D1541" s="3" t="str">
        <f t="shared" si="122"/>
        <v/>
      </c>
      <c r="E1541" s="3" t="str">
        <f t="shared" si="123"/>
        <v/>
      </c>
      <c r="F1541" s="3" t="str">
        <f t="shared" si="124"/>
        <v/>
      </c>
      <c r="G1541" s="3" t="str">
        <f>IF(A1541="","",IF(HOUR(A1541)&lt;StartHour,StartHour,IF(HOUR(A1541)&gt;FinishHour,FinishHour,HOUR(A1541))))</f>
        <v/>
      </c>
      <c r="H1541" s="3" t="str">
        <f t="shared" si="125"/>
        <v/>
      </c>
      <c r="I1541" s="33" t="e">
        <f>IF(OR(A1541="",B1541=""),NA(),MAX(0,IF(A1541-B1541=0,SameDayCycleTimeSettingValue,(A1541-B1541) *24)))</f>
        <v>#N/A</v>
      </c>
      <c r="J1541" s="33" t="e">
        <f>IF(OR(A1541="",B1541=""),NA(),MAX(0,IF(A1541-B1541=0,SameDayCycleTimeSettingValue,((A1541-B1541) *24)-(INT((A1541-B1541)) * (24-(FinishHour-StartHour))))))</f>
        <v>#N/A</v>
      </c>
      <c r="K1541" s="3" t="e">
        <f ca="1">IF(OR(A1541&lt;&gt;"",B1541=""),NA(),MAX(0,IF(_xlfn.DAYS(NOW(),B1541)=0,SameDayCycleTimeSettingValue,_xlfn.DAYS(NOW(),B1541))))</f>
        <v>#N/A</v>
      </c>
    </row>
    <row r="1542" spans="1:11" x14ac:dyDescent="0.25">
      <c r="A1542" s="32" t="str">
        <f>IF(AND(TRIM(INDEX(CompletedDateValues,ROW(A1542)))&lt;&gt;"",INDEX(CompletedDateValues,ROW(A1542))&gt;0),INDEX(CompletedDateValues,ROW(A1542)),"")</f>
        <v/>
      </c>
      <c r="B1542" s="32" t="str">
        <f>IF(AND(TRIM(INDEX(StartDateValues,ROW(A1542)))&lt;&gt;"",INDEX(StartDateValues,ROW(A1542))&gt;0),INDEX(StartDateValues,ROW(A1542)),"")</f>
        <v/>
      </c>
      <c r="C1542" s="22" t="str">
        <f t="shared" si="121"/>
        <v/>
      </c>
      <c r="D1542" s="3" t="str">
        <f t="shared" si="122"/>
        <v/>
      </c>
      <c r="E1542" s="3" t="str">
        <f t="shared" si="123"/>
        <v/>
      </c>
      <c r="F1542" s="3" t="str">
        <f t="shared" si="124"/>
        <v/>
      </c>
      <c r="G1542" s="3" t="str">
        <f>IF(A1542="","",IF(HOUR(A1542)&lt;StartHour,StartHour,IF(HOUR(A1542)&gt;FinishHour,FinishHour,HOUR(A1542))))</f>
        <v/>
      </c>
      <c r="H1542" s="3" t="str">
        <f t="shared" si="125"/>
        <v/>
      </c>
      <c r="I1542" s="33" t="e">
        <f>IF(OR(A1542="",B1542=""),NA(),MAX(0,IF(A1542-B1542=0,SameDayCycleTimeSettingValue,(A1542-B1542) *24)))</f>
        <v>#N/A</v>
      </c>
      <c r="J1542" s="33" t="e">
        <f>IF(OR(A1542="",B1542=""),NA(),MAX(0,IF(A1542-B1542=0,SameDayCycleTimeSettingValue,((A1542-B1542) *24)-(INT((A1542-B1542)) * (24-(FinishHour-StartHour))))))</f>
        <v>#N/A</v>
      </c>
      <c r="K1542" s="3" t="e">
        <f ca="1">IF(OR(A1542&lt;&gt;"",B1542=""),NA(),MAX(0,IF(_xlfn.DAYS(NOW(),B1542)=0,SameDayCycleTimeSettingValue,_xlfn.DAYS(NOW(),B1542))))</f>
        <v>#N/A</v>
      </c>
    </row>
    <row r="1543" spans="1:11" x14ac:dyDescent="0.25">
      <c r="A1543" s="32" t="str">
        <f>IF(AND(TRIM(INDEX(CompletedDateValues,ROW(A1543)))&lt;&gt;"",INDEX(CompletedDateValues,ROW(A1543))&gt;0),INDEX(CompletedDateValues,ROW(A1543)),"")</f>
        <v/>
      </c>
      <c r="B1543" s="32" t="str">
        <f>IF(AND(TRIM(INDEX(StartDateValues,ROW(A1543)))&lt;&gt;"",INDEX(StartDateValues,ROW(A1543))&gt;0),INDEX(StartDateValues,ROW(A1543)),"")</f>
        <v/>
      </c>
      <c r="C1543" s="22" t="str">
        <f t="shared" si="121"/>
        <v/>
      </c>
      <c r="D1543" s="3" t="str">
        <f t="shared" si="122"/>
        <v/>
      </c>
      <c r="E1543" s="3" t="str">
        <f t="shared" si="123"/>
        <v/>
      </c>
      <c r="F1543" s="3" t="str">
        <f t="shared" si="124"/>
        <v/>
      </c>
      <c r="G1543" s="3" t="str">
        <f>IF(A1543="","",IF(HOUR(A1543)&lt;StartHour,StartHour,IF(HOUR(A1543)&gt;FinishHour,FinishHour,HOUR(A1543))))</f>
        <v/>
      </c>
      <c r="H1543" s="3" t="str">
        <f t="shared" si="125"/>
        <v/>
      </c>
      <c r="I1543" s="33" t="e">
        <f>IF(OR(A1543="",B1543=""),NA(),MAX(0,IF(A1543-B1543=0,SameDayCycleTimeSettingValue,(A1543-B1543) *24)))</f>
        <v>#N/A</v>
      </c>
      <c r="J1543" s="33" t="e">
        <f>IF(OR(A1543="",B1543=""),NA(),MAX(0,IF(A1543-B1543=0,SameDayCycleTimeSettingValue,((A1543-B1543) *24)-(INT((A1543-B1543)) * (24-(FinishHour-StartHour))))))</f>
        <v>#N/A</v>
      </c>
      <c r="K1543" s="3" t="e">
        <f ca="1">IF(OR(A1543&lt;&gt;"",B1543=""),NA(),MAX(0,IF(_xlfn.DAYS(NOW(),B1543)=0,SameDayCycleTimeSettingValue,_xlfn.DAYS(NOW(),B1543))))</f>
        <v>#N/A</v>
      </c>
    </row>
    <row r="1544" spans="1:11" x14ac:dyDescent="0.25">
      <c r="A1544" s="32" t="str">
        <f>IF(AND(TRIM(INDEX(CompletedDateValues,ROW(A1544)))&lt;&gt;"",INDEX(CompletedDateValues,ROW(A1544))&gt;0),INDEX(CompletedDateValues,ROW(A1544)),"")</f>
        <v/>
      </c>
      <c r="B1544" s="32" t="str">
        <f>IF(AND(TRIM(INDEX(StartDateValues,ROW(A1544)))&lt;&gt;"",INDEX(StartDateValues,ROW(A1544))&gt;0),INDEX(StartDateValues,ROW(A1544)),"")</f>
        <v/>
      </c>
      <c r="C1544" s="22" t="str">
        <f t="shared" si="121"/>
        <v/>
      </c>
      <c r="D1544" s="3" t="str">
        <f t="shared" si="122"/>
        <v/>
      </c>
      <c r="E1544" s="3" t="str">
        <f t="shared" si="123"/>
        <v/>
      </c>
      <c r="F1544" s="3" t="str">
        <f t="shared" si="124"/>
        <v/>
      </c>
      <c r="G1544" s="3" t="str">
        <f>IF(A1544="","",IF(HOUR(A1544)&lt;StartHour,StartHour,IF(HOUR(A1544)&gt;FinishHour,FinishHour,HOUR(A1544))))</f>
        <v/>
      </c>
      <c r="H1544" s="3" t="str">
        <f t="shared" si="125"/>
        <v/>
      </c>
      <c r="I1544" s="33" t="e">
        <f>IF(OR(A1544="",B1544=""),NA(),MAX(0,IF(A1544-B1544=0,SameDayCycleTimeSettingValue,(A1544-B1544) *24)))</f>
        <v>#N/A</v>
      </c>
      <c r="J1544" s="33" t="e">
        <f>IF(OR(A1544="",B1544=""),NA(),MAX(0,IF(A1544-B1544=0,SameDayCycleTimeSettingValue,((A1544-B1544) *24)-(INT((A1544-B1544)) * (24-(FinishHour-StartHour))))))</f>
        <v>#N/A</v>
      </c>
      <c r="K1544" s="3" t="e">
        <f ca="1">IF(OR(A1544&lt;&gt;"",B1544=""),NA(),MAX(0,IF(_xlfn.DAYS(NOW(),B1544)=0,SameDayCycleTimeSettingValue,_xlfn.DAYS(NOW(),B1544))))</f>
        <v>#N/A</v>
      </c>
    </row>
    <row r="1545" spans="1:11" x14ac:dyDescent="0.25">
      <c r="A1545" s="32" t="str">
        <f>IF(AND(TRIM(INDEX(CompletedDateValues,ROW(A1545)))&lt;&gt;"",INDEX(CompletedDateValues,ROW(A1545))&gt;0),INDEX(CompletedDateValues,ROW(A1545)),"")</f>
        <v/>
      </c>
      <c r="B1545" s="32" t="str">
        <f>IF(AND(TRIM(INDEX(StartDateValues,ROW(A1545)))&lt;&gt;"",INDEX(StartDateValues,ROW(A1545))&gt;0),INDEX(StartDateValues,ROW(A1545)),"")</f>
        <v/>
      </c>
      <c r="C1545" s="22" t="str">
        <f t="shared" si="121"/>
        <v/>
      </c>
      <c r="D1545" s="3" t="str">
        <f t="shared" si="122"/>
        <v/>
      </c>
      <c r="E1545" s="3" t="str">
        <f t="shared" si="123"/>
        <v/>
      </c>
      <c r="F1545" s="3" t="str">
        <f t="shared" si="124"/>
        <v/>
      </c>
      <c r="G1545" s="3" t="str">
        <f>IF(A1545="","",IF(HOUR(A1545)&lt;StartHour,StartHour,IF(HOUR(A1545)&gt;FinishHour,FinishHour,HOUR(A1545))))</f>
        <v/>
      </c>
      <c r="H1545" s="3" t="str">
        <f t="shared" si="125"/>
        <v/>
      </c>
      <c r="I1545" s="33" t="e">
        <f>IF(OR(A1545="",B1545=""),NA(),MAX(0,IF(A1545-B1545=0,SameDayCycleTimeSettingValue,(A1545-B1545) *24)))</f>
        <v>#N/A</v>
      </c>
      <c r="J1545" s="33" t="e">
        <f>IF(OR(A1545="",B1545=""),NA(),MAX(0,IF(A1545-B1545=0,SameDayCycleTimeSettingValue,((A1545-B1545) *24)-(INT((A1545-B1545)) * (24-(FinishHour-StartHour))))))</f>
        <v>#N/A</v>
      </c>
      <c r="K1545" s="3" t="e">
        <f ca="1">IF(OR(A1545&lt;&gt;"",B1545=""),NA(),MAX(0,IF(_xlfn.DAYS(NOW(),B1545)=0,SameDayCycleTimeSettingValue,_xlfn.DAYS(NOW(),B1545))))</f>
        <v>#N/A</v>
      </c>
    </row>
    <row r="1546" spans="1:11" x14ac:dyDescent="0.25">
      <c r="A1546" s="32" t="str">
        <f>IF(AND(TRIM(INDEX(CompletedDateValues,ROW(A1546)))&lt;&gt;"",INDEX(CompletedDateValues,ROW(A1546))&gt;0),INDEX(CompletedDateValues,ROW(A1546)),"")</f>
        <v/>
      </c>
      <c r="B1546" s="32" t="str">
        <f>IF(AND(TRIM(INDEX(StartDateValues,ROW(A1546)))&lt;&gt;"",INDEX(StartDateValues,ROW(A1546))&gt;0),INDEX(StartDateValues,ROW(A1546)),"")</f>
        <v/>
      </c>
      <c r="C1546" s="22" t="str">
        <f t="shared" si="121"/>
        <v/>
      </c>
      <c r="D1546" s="3" t="str">
        <f t="shared" si="122"/>
        <v/>
      </c>
      <c r="E1546" s="3" t="str">
        <f t="shared" si="123"/>
        <v/>
      </c>
      <c r="F1546" s="3" t="str">
        <f t="shared" si="124"/>
        <v/>
      </c>
      <c r="G1546" s="3" t="str">
        <f>IF(A1546="","",IF(HOUR(A1546)&lt;StartHour,StartHour,IF(HOUR(A1546)&gt;FinishHour,FinishHour,HOUR(A1546))))</f>
        <v/>
      </c>
      <c r="H1546" s="3" t="str">
        <f t="shared" si="125"/>
        <v/>
      </c>
      <c r="I1546" s="33" t="e">
        <f>IF(OR(A1546="",B1546=""),NA(),MAX(0,IF(A1546-B1546=0,SameDayCycleTimeSettingValue,(A1546-B1546) *24)))</f>
        <v>#N/A</v>
      </c>
      <c r="J1546" s="33" t="e">
        <f>IF(OR(A1546="",B1546=""),NA(),MAX(0,IF(A1546-B1546=0,SameDayCycleTimeSettingValue,((A1546-B1546) *24)-(INT((A1546-B1546)) * (24-(FinishHour-StartHour))))))</f>
        <v>#N/A</v>
      </c>
      <c r="K1546" s="3" t="e">
        <f ca="1">IF(OR(A1546&lt;&gt;"",B1546=""),NA(),MAX(0,IF(_xlfn.DAYS(NOW(),B1546)=0,SameDayCycleTimeSettingValue,_xlfn.DAYS(NOW(),B1546))))</f>
        <v>#N/A</v>
      </c>
    </row>
    <row r="1547" spans="1:11" x14ac:dyDescent="0.25">
      <c r="A1547" s="32" t="str">
        <f>IF(AND(TRIM(INDEX(CompletedDateValues,ROW(A1547)))&lt;&gt;"",INDEX(CompletedDateValues,ROW(A1547))&gt;0),INDEX(CompletedDateValues,ROW(A1547)),"")</f>
        <v/>
      </c>
      <c r="B1547" s="32" t="str">
        <f>IF(AND(TRIM(INDEX(StartDateValues,ROW(A1547)))&lt;&gt;"",INDEX(StartDateValues,ROW(A1547))&gt;0),INDEX(StartDateValues,ROW(A1547)),"")</f>
        <v/>
      </c>
      <c r="C1547" s="22" t="str">
        <f t="shared" si="121"/>
        <v/>
      </c>
      <c r="D1547" s="3" t="str">
        <f t="shared" si="122"/>
        <v/>
      </c>
      <c r="E1547" s="3" t="str">
        <f t="shared" si="123"/>
        <v/>
      </c>
      <c r="F1547" s="3" t="str">
        <f t="shared" si="124"/>
        <v/>
      </c>
      <c r="G1547" s="3" t="str">
        <f>IF(A1547="","",IF(HOUR(A1547)&lt;StartHour,StartHour,IF(HOUR(A1547)&gt;FinishHour,FinishHour,HOUR(A1547))))</f>
        <v/>
      </c>
      <c r="H1547" s="3" t="str">
        <f t="shared" si="125"/>
        <v/>
      </c>
      <c r="I1547" s="33" t="e">
        <f>IF(OR(A1547="",B1547=""),NA(),MAX(0,IF(A1547-B1547=0,SameDayCycleTimeSettingValue,(A1547-B1547) *24)))</f>
        <v>#N/A</v>
      </c>
      <c r="J1547" s="33" t="e">
        <f>IF(OR(A1547="",B1547=""),NA(),MAX(0,IF(A1547-B1547=0,SameDayCycleTimeSettingValue,((A1547-B1547) *24)-(INT((A1547-B1547)) * (24-(FinishHour-StartHour))))))</f>
        <v>#N/A</v>
      </c>
      <c r="K1547" s="3" t="e">
        <f ca="1">IF(OR(A1547&lt;&gt;"",B1547=""),NA(),MAX(0,IF(_xlfn.DAYS(NOW(),B1547)=0,SameDayCycleTimeSettingValue,_xlfn.DAYS(NOW(),B1547))))</f>
        <v>#N/A</v>
      </c>
    </row>
    <row r="1548" spans="1:11" x14ac:dyDescent="0.25">
      <c r="A1548" s="32" t="str">
        <f>IF(AND(TRIM(INDEX(CompletedDateValues,ROW(A1548)))&lt;&gt;"",INDEX(CompletedDateValues,ROW(A1548))&gt;0),INDEX(CompletedDateValues,ROW(A1548)),"")</f>
        <v/>
      </c>
      <c r="B1548" s="32" t="str">
        <f>IF(AND(TRIM(INDEX(StartDateValues,ROW(A1548)))&lt;&gt;"",INDEX(StartDateValues,ROW(A1548))&gt;0),INDEX(StartDateValues,ROW(A1548)),"")</f>
        <v/>
      </c>
      <c r="C1548" s="22" t="str">
        <f t="shared" si="121"/>
        <v/>
      </c>
      <c r="D1548" s="3" t="str">
        <f t="shared" si="122"/>
        <v/>
      </c>
      <c r="E1548" s="3" t="str">
        <f t="shared" si="123"/>
        <v/>
      </c>
      <c r="F1548" s="3" t="str">
        <f t="shared" si="124"/>
        <v/>
      </c>
      <c r="G1548" s="3" t="str">
        <f>IF(A1548="","",IF(HOUR(A1548)&lt;StartHour,StartHour,IF(HOUR(A1548)&gt;FinishHour,FinishHour,HOUR(A1548))))</f>
        <v/>
      </c>
      <c r="H1548" s="3" t="str">
        <f t="shared" si="125"/>
        <v/>
      </c>
      <c r="I1548" s="33" t="e">
        <f>IF(OR(A1548="",B1548=""),NA(),MAX(0,IF(A1548-B1548=0,SameDayCycleTimeSettingValue,(A1548-B1548) *24)))</f>
        <v>#N/A</v>
      </c>
      <c r="J1548" s="33" t="e">
        <f>IF(OR(A1548="",B1548=""),NA(),MAX(0,IF(A1548-B1548=0,SameDayCycleTimeSettingValue,((A1548-B1548) *24)-(INT((A1548-B1548)) * (24-(FinishHour-StartHour))))))</f>
        <v>#N/A</v>
      </c>
      <c r="K1548" s="3" t="e">
        <f ca="1">IF(OR(A1548&lt;&gt;"",B1548=""),NA(),MAX(0,IF(_xlfn.DAYS(NOW(),B1548)=0,SameDayCycleTimeSettingValue,_xlfn.DAYS(NOW(),B1548))))</f>
        <v>#N/A</v>
      </c>
    </row>
    <row r="1549" spans="1:11" x14ac:dyDescent="0.25">
      <c r="A1549" s="32" t="str">
        <f>IF(AND(TRIM(INDEX(CompletedDateValues,ROW(A1549)))&lt;&gt;"",INDEX(CompletedDateValues,ROW(A1549))&gt;0),INDEX(CompletedDateValues,ROW(A1549)),"")</f>
        <v/>
      </c>
      <c r="B1549" s="32" t="str">
        <f>IF(AND(TRIM(INDEX(StartDateValues,ROW(A1549)))&lt;&gt;"",INDEX(StartDateValues,ROW(A1549))&gt;0),INDEX(StartDateValues,ROW(A1549)),"")</f>
        <v/>
      </c>
      <c r="C1549" s="22" t="str">
        <f t="shared" si="121"/>
        <v/>
      </c>
      <c r="D1549" s="3" t="str">
        <f t="shared" si="122"/>
        <v/>
      </c>
      <c r="E1549" s="3" t="str">
        <f t="shared" si="123"/>
        <v/>
      </c>
      <c r="F1549" s="3" t="str">
        <f t="shared" si="124"/>
        <v/>
      </c>
      <c r="G1549" s="3" t="str">
        <f>IF(A1549="","",IF(HOUR(A1549)&lt;StartHour,StartHour,IF(HOUR(A1549)&gt;FinishHour,FinishHour,HOUR(A1549))))</f>
        <v/>
      </c>
      <c r="H1549" s="3" t="str">
        <f t="shared" si="125"/>
        <v/>
      </c>
      <c r="I1549" s="33" t="e">
        <f>IF(OR(A1549="",B1549=""),NA(),MAX(0,IF(A1549-B1549=0,SameDayCycleTimeSettingValue,(A1549-B1549) *24)))</f>
        <v>#N/A</v>
      </c>
      <c r="J1549" s="33" t="e">
        <f>IF(OR(A1549="",B1549=""),NA(),MAX(0,IF(A1549-B1549=0,SameDayCycleTimeSettingValue,((A1549-B1549) *24)-(INT((A1549-B1549)) * (24-(FinishHour-StartHour))))))</f>
        <v>#N/A</v>
      </c>
      <c r="K1549" s="3" t="e">
        <f ca="1">IF(OR(A1549&lt;&gt;"",B1549=""),NA(),MAX(0,IF(_xlfn.DAYS(NOW(),B1549)=0,SameDayCycleTimeSettingValue,_xlfn.DAYS(NOW(),B1549))))</f>
        <v>#N/A</v>
      </c>
    </row>
    <row r="1550" spans="1:11" x14ac:dyDescent="0.25">
      <c r="A1550" s="32" t="str">
        <f>IF(AND(TRIM(INDEX(CompletedDateValues,ROW(A1550)))&lt;&gt;"",INDEX(CompletedDateValues,ROW(A1550))&gt;0),INDEX(CompletedDateValues,ROW(A1550)),"")</f>
        <v/>
      </c>
      <c r="B1550" s="32" t="str">
        <f>IF(AND(TRIM(INDEX(StartDateValues,ROW(A1550)))&lt;&gt;"",INDEX(StartDateValues,ROW(A1550))&gt;0),INDEX(StartDateValues,ROW(A1550)),"")</f>
        <v/>
      </c>
      <c r="C1550" s="22" t="str">
        <f t="shared" si="121"/>
        <v/>
      </c>
      <c r="D1550" s="3" t="str">
        <f t="shared" si="122"/>
        <v/>
      </c>
      <c r="E1550" s="3" t="str">
        <f t="shared" si="123"/>
        <v/>
      </c>
      <c r="F1550" s="3" t="str">
        <f t="shared" si="124"/>
        <v/>
      </c>
      <c r="G1550" s="3" t="str">
        <f>IF(A1550="","",IF(HOUR(A1550)&lt;StartHour,StartHour,IF(HOUR(A1550)&gt;FinishHour,FinishHour,HOUR(A1550))))</f>
        <v/>
      </c>
      <c r="H1550" s="3" t="str">
        <f t="shared" si="125"/>
        <v/>
      </c>
      <c r="I1550" s="33" t="e">
        <f>IF(OR(A1550="",B1550=""),NA(),MAX(0,IF(A1550-B1550=0,SameDayCycleTimeSettingValue,(A1550-B1550) *24)))</f>
        <v>#N/A</v>
      </c>
      <c r="J1550" s="33" t="e">
        <f>IF(OR(A1550="",B1550=""),NA(),MAX(0,IF(A1550-B1550=0,SameDayCycleTimeSettingValue,((A1550-B1550) *24)-(INT((A1550-B1550)) * (24-(FinishHour-StartHour))))))</f>
        <v>#N/A</v>
      </c>
      <c r="K1550" s="3" t="e">
        <f ca="1">IF(OR(A1550&lt;&gt;"",B1550=""),NA(),MAX(0,IF(_xlfn.DAYS(NOW(),B1550)=0,SameDayCycleTimeSettingValue,_xlfn.DAYS(NOW(),B1550))))</f>
        <v>#N/A</v>
      </c>
    </row>
    <row r="1551" spans="1:11" x14ac:dyDescent="0.25">
      <c r="A1551" s="32" t="str">
        <f>IF(AND(TRIM(INDEX(CompletedDateValues,ROW(A1551)))&lt;&gt;"",INDEX(CompletedDateValues,ROW(A1551))&gt;0),INDEX(CompletedDateValues,ROW(A1551)),"")</f>
        <v/>
      </c>
      <c r="B1551" s="32" t="str">
        <f>IF(AND(TRIM(INDEX(StartDateValues,ROW(A1551)))&lt;&gt;"",INDEX(StartDateValues,ROW(A1551))&gt;0),INDEX(StartDateValues,ROW(A1551)),"")</f>
        <v/>
      </c>
      <c r="C1551" s="22" t="str">
        <f t="shared" si="121"/>
        <v/>
      </c>
      <c r="D1551" s="3" t="str">
        <f t="shared" si="122"/>
        <v/>
      </c>
      <c r="E1551" s="3" t="str">
        <f t="shared" si="123"/>
        <v/>
      </c>
      <c r="F1551" s="3" t="str">
        <f t="shared" si="124"/>
        <v/>
      </c>
      <c r="G1551" s="3" t="str">
        <f>IF(A1551="","",IF(HOUR(A1551)&lt;StartHour,StartHour,IF(HOUR(A1551)&gt;FinishHour,FinishHour,HOUR(A1551))))</f>
        <v/>
      </c>
      <c r="H1551" s="3" t="str">
        <f t="shared" si="125"/>
        <v/>
      </c>
      <c r="I1551" s="33" t="e">
        <f>IF(OR(A1551="",B1551=""),NA(),MAX(0,IF(A1551-B1551=0,SameDayCycleTimeSettingValue,(A1551-B1551) *24)))</f>
        <v>#N/A</v>
      </c>
      <c r="J1551" s="33" t="e">
        <f>IF(OR(A1551="",B1551=""),NA(),MAX(0,IF(A1551-B1551=0,SameDayCycleTimeSettingValue,((A1551-B1551) *24)-(INT((A1551-B1551)) * (24-(FinishHour-StartHour))))))</f>
        <v>#N/A</v>
      </c>
      <c r="K1551" s="3" t="e">
        <f ca="1">IF(OR(A1551&lt;&gt;"",B1551=""),NA(),MAX(0,IF(_xlfn.DAYS(NOW(),B1551)=0,SameDayCycleTimeSettingValue,_xlfn.DAYS(NOW(),B1551))))</f>
        <v>#N/A</v>
      </c>
    </row>
    <row r="1552" spans="1:11" x14ac:dyDescent="0.25">
      <c r="A1552" s="32" t="str">
        <f>IF(AND(TRIM(INDEX(CompletedDateValues,ROW(A1552)))&lt;&gt;"",INDEX(CompletedDateValues,ROW(A1552))&gt;0),INDEX(CompletedDateValues,ROW(A1552)),"")</f>
        <v/>
      </c>
      <c r="B1552" s="32" t="str">
        <f>IF(AND(TRIM(INDEX(StartDateValues,ROW(A1552)))&lt;&gt;"",INDEX(StartDateValues,ROW(A1552))&gt;0),INDEX(StartDateValues,ROW(A1552)),"")</f>
        <v/>
      </c>
      <c r="C1552" s="22" t="str">
        <f t="shared" si="121"/>
        <v/>
      </c>
      <c r="D1552" s="3" t="str">
        <f t="shared" si="122"/>
        <v/>
      </c>
      <c r="E1552" s="3" t="str">
        <f t="shared" si="123"/>
        <v/>
      </c>
      <c r="F1552" s="3" t="str">
        <f t="shared" si="124"/>
        <v/>
      </c>
      <c r="G1552" s="3" t="str">
        <f>IF(A1552="","",IF(HOUR(A1552)&lt;StartHour,StartHour,IF(HOUR(A1552)&gt;FinishHour,FinishHour,HOUR(A1552))))</f>
        <v/>
      </c>
      <c r="H1552" s="3" t="str">
        <f t="shared" si="125"/>
        <v/>
      </c>
      <c r="I1552" s="33" t="e">
        <f>IF(OR(A1552="",B1552=""),NA(),MAX(0,IF(A1552-B1552=0,SameDayCycleTimeSettingValue,(A1552-B1552) *24)))</f>
        <v>#N/A</v>
      </c>
      <c r="J1552" s="33" t="e">
        <f>IF(OR(A1552="",B1552=""),NA(),MAX(0,IF(A1552-B1552=0,SameDayCycleTimeSettingValue,((A1552-B1552) *24)-(INT((A1552-B1552)) * (24-(FinishHour-StartHour))))))</f>
        <v>#N/A</v>
      </c>
      <c r="K1552" s="3" t="e">
        <f ca="1">IF(OR(A1552&lt;&gt;"",B1552=""),NA(),MAX(0,IF(_xlfn.DAYS(NOW(),B1552)=0,SameDayCycleTimeSettingValue,_xlfn.DAYS(NOW(),B1552))))</f>
        <v>#N/A</v>
      </c>
    </row>
    <row r="1553" spans="1:11" x14ac:dyDescent="0.25">
      <c r="A1553" s="32" t="str">
        <f>IF(AND(TRIM(INDEX(CompletedDateValues,ROW(A1553)))&lt;&gt;"",INDEX(CompletedDateValues,ROW(A1553))&gt;0),INDEX(CompletedDateValues,ROW(A1553)),"")</f>
        <v/>
      </c>
      <c r="B1553" s="32" t="str">
        <f>IF(AND(TRIM(INDEX(StartDateValues,ROW(A1553)))&lt;&gt;"",INDEX(StartDateValues,ROW(A1553))&gt;0),INDEX(StartDateValues,ROW(A1553)),"")</f>
        <v/>
      </c>
      <c r="C1553" s="22" t="str">
        <f t="shared" si="121"/>
        <v/>
      </c>
      <c r="D1553" s="3" t="str">
        <f t="shared" si="122"/>
        <v/>
      </c>
      <c r="E1553" s="3" t="str">
        <f t="shared" si="123"/>
        <v/>
      </c>
      <c r="F1553" s="3" t="str">
        <f t="shared" si="124"/>
        <v/>
      </c>
      <c r="G1553" s="3" t="str">
        <f>IF(A1553="","",IF(HOUR(A1553)&lt;StartHour,StartHour,IF(HOUR(A1553)&gt;FinishHour,FinishHour,HOUR(A1553))))</f>
        <v/>
      </c>
      <c r="H1553" s="3" t="str">
        <f t="shared" si="125"/>
        <v/>
      </c>
      <c r="I1553" s="33" t="e">
        <f>IF(OR(A1553="",B1553=""),NA(),MAX(0,IF(A1553-B1553=0,SameDayCycleTimeSettingValue,(A1553-B1553) *24)))</f>
        <v>#N/A</v>
      </c>
      <c r="J1553" s="33" t="e">
        <f>IF(OR(A1553="",B1553=""),NA(),MAX(0,IF(A1553-B1553=0,SameDayCycleTimeSettingValue,((A1553-B1553) *24)-(INT((A1553-B1553)) * (24-(FinishHour-StartHour))))))</f>
        <v>#N/A</v>
      </c>
      <c r="K1553" s="3" t="e">
        <f ca="1">IF(OR(A1553&lt;&gt;"",B1553=""),NA(),MAX(0,IF(_xlfn.DAYS(NOW(),B1553)=0,SameDayCycleTimeSettingValue,_xlfn.DAYS(NOW(),B1553))))</f>
        <v>#N/A</v>
      </c>
    </row>
    <row r="1554" spans="1:11" x14ac:dyDescent="0.25">
      <c r="A1554" s="32" t="str">
        <f>IF(AND(TRIM(INDEX(CompletedDateValues,ROW(A1554)))&lt;&gt;"",INDEX(CompletedDateValues,ROW(A1554))&gt;0),INDEX(CompletedDateValues,ROW(A1554)),"")</f>
        <v/>
      </c>
      <c r="B1554" s="32" t="str">
        <f>IF(AND(TRIM(INDEX(StartDateValues,ROW(A1554)))&lt;&gt;"",INDEX(StartDateValues,ROW(A1554))&gt;0),INDEX(StartDateValues,ROW(A1554)),"")</f>
        <v/>
      </c>
      <c r="C1554" s="22" t="str">
        <f t="shared" si="121"/>
        <v/>
      </c>
      <c r="D1554" s="3" t="str">
        <f t="shared" si="122"/>
        <v/>
      </c>
      <c r="E1554" s="3" t="str">
        <f t="shared" si="123"/>
        <v/>
      </c>
      <c r="F1554" s="3" t="str">
        <f t="shared" si="124"/>
        <v/>
      </c>
      <c r="G1554" s="3" t="str">
        <f>IF(A1554="","",IF(HOUR(A1554)&lt;StartHour,StartHour,IF(HOUR(A1554)&gt;FinishHour,FinishHour,HOUR(A1554))))</f>
        <v/>
      </c>
      <c r="H1554" s="3" t="str">
        <f t="shared" si="125"/>
        <v/>
      </c>
      <c r="I1554" s="33" t="e">
        <f>IF(OR(A1554="",B1554=""),NA(),MAX(0,IF(A1554-B1554=0,SameDayCycleTimeSettingValue,(A1554-B1554) *24)))</f>
        <v>#N/A</v>
      </c>
      <c r="J1554" s="33" t="e">
        <f>IF(OR(A1554="",B1554=""),NA(),MAX(0,IF(A1554-B1554=0,SameDayCycleTimeSettingValue,((A1554-B1554) *24)-(INT((A1554-B1554)) * (24-(FinishHour-StartHour))))))</f>
        <v>#N/A</v>
      </c>
      <c r="K1554" s="3" t="e">
        <f ca="1">IF(OR(A1554&lt;&gt;"",B1554=""),NA(),MAX(0,IF(_xlfn.DAYS(NOW(),B1554)=0,SameDayCycleTimeSettingValue,_xlfn.DAYS(NOW(),B1554))))</f>
        <v>#N/A</v>
      </c>
    </row>
    <row r="1555" spans="1:11" x14ac:dyDescent="0.25">
      <c r="A1555" s="32" t="str">
        <f>IF(AND(TRIM(INDEX(CompletedDateValues,ROW(A1555)))&lt;&gt;"",INDEX(CompletedDateValues,ROW(A1555))&gt;0),INDEX(CompletedDateValues,ROW(A1555)),"")</f>
        <v/>
      </c>
      <c r="B1555" s="32" t="str">
        <f>IF(AND(TRIM(INDEX(StartDateValues,ROW(A1555)))&lt;&gt;"",INDEX(StartDateValues,ROW(A1555))&gt;0),INDEX(StartDateValues,ROW(A1555)),"")</f>
        <v/>
      </c>
      <c r="C1555" s="22" t="str">
        <f t="shared" si="121"/>
        <v/>
      </c>
      <c r="D1555" s="3" t="str">
        <f t="shared" si="122"/>
        <v/>
      </c>
      <c r="E1555" s="3" t="str">
        <f t="shared" si="123"/>
        <v/>
      </c>
      <c r="F1555" s="3" t="str">
        <f t="shared" si="124"/>
        <v/>
      </c>
      <c r="G1555" s="3" t="str">
        <f>IF(A1555="","",IF(HOUR(A1555)&lt;StartHour,StartHour,IF(HOUR(A1555)&gt;FinishHour,FinishHour,HOUR(A1555))))</f>
        <v/>
      </c>
      <c r="H1555" s="3" t="str">
        <f t="shared" si="125"/>
        <v/>
      </c>
      <c r="I1555" s="33" t="e">
        <f>IF(OR(A1555="",B1555=""),NA(),MAX(0,IF(A1555-B1555=0,SameDayCycleTimeSettingValue,(A1555-B1555) *24)))</f>
        <v>#N/A</v>
      </c>
      <c r="J1555" s="33" t="e">
        <f>IF(OR(A1555="",B1555=""),NA(),MAX(0,IF(A1555-B1555=0,SameDayCycleTimeSettingValue,((A1555-B1555) *24)-(INT((A1555-B1555)) * (24-(FinishHour-StartHour))))))</f>
        <v>#N/A</v>
      </c>
      <c r="K1555" s="3" t="e">
        <f ca="1">IF(OR(A1555&lt;&gt;"",B1555=""),NA(),MAX(0,IF(_xlfn.DAYS(NOW(),B1555)=0,SameDayCycleTimeSettingValue,_xlfn.DAYS(NOW(),B1555))))</f>
        <v>#N/A</v>
      </c>
    </row>
    <row r="1556" spans="1:11" x14ac:dyDescent="0.25">
      <c r="A1556" s="32" t="str">
        <f>IF(AND(TRIM(INDEX(CompletedDateValues,ROW(A1556)))&lt;&gt;"",INDEX(CompletedDateValues,ROW(A1556))&gt;0),INDEX(CompletedDateValues,ROW(A1556)),"")</f>
        <v/>
      </c>
      <c r="B1556" s="32" t="str">
        <f>IF(AND(TRIM(INDEX(StartDateValues,ROW(A1556)))&lt;&gt;"",INDEX(StartDateValues,ROW(A1556))&gt;0),INDEX(StartDateValues,ROW(A1556)),"")</f>
        <v/>
      </c>
      <c r="C1556" s="22" t="str">
        <f t="shared" si="121"/>
        <v/>
      </c>
      <c r="D1556" s="3" t="str">
        <f t="shared" si="122"/>
        <v/>
      </c>
      <c r="E1556" s="3" t="str">
        <f t="shared" si="123"/>
        <v/>
      </c>
      <c r="F1556" s="3" t="str">
        <f t="shared" si="124"/>
        <v/>
      </c>
      <c r="G1556" s="3" t="str">
        <f>IF(A1556="","",IF(HOUR(A1556)&lt;StartHour,StartHour,IF(HOUR(A1556)&gt;FinishHour,FinishHour,HOUR(A1556))))</f>
        <v/>
      </c>
      <c r="H1556" s="3" t="str">
        <f t="shared" si="125"/>
        <v/>
      </c>
      <c r="I1556" s="33" t="e">
        <f>IF(OR(A1556="",B1556=""),NA(),MAX(0,IF(A1556-B1556=0,SameDayCycleTimeSettingValue,(A1556-B1556) *24)))</f>
        <v>#N/A</v>
      </c>
      <c r="J1556" s="33" t="e">
        <f>IF(OR(A1556="",B1556=""),NA(),MAX(0,IF(A1556-B1556=0,SameDayCycleTimeSettingValue,((A1556-B1556) *24)-(INT((A1556-B1556)) * (24-(FinishHour-StartHour))))))</f>
        <v>#N/A</v>
      </c>
      <c r="K1556" s="3" t="e">
        <f ca="1">IF(OR(A1556&lt;&gt;"",B1556=""),NA(),MAX(0,IF(_xlfn.DAYS(NOW(),B1556)=0,SameDayCycleTimeSettingValue,_xlfn.DAYS(NOW(),B1556))))</f>
        <v>#N/A</v>
      </c>
    </row>
    <row r="1557" spans="1:11" x14ac:dyDescent="0.25">
      <c r="A1557" s="32" t="str">
        <f>IF(AND(TRIM(INDEX(CompletedDateValues,ROW(A1557)))&lt;&gt;"",INDEX(CompletedDateValues,ROW(A1557))&gt;0),INDEX(CompletedDateValues,ROW(A1557)),"")</f>
        <v/>
      </c>
      <c r="B1557" s="32" t="str">
        <f>IF(AND(TRIM(INDEX(StartDateValues,ROW(A1557)))&lt;&gt;"",INDEX(StartDateValues,ROW(A1557))&gt;0),INDEX(StartDateValues,ROW(A1557)),"")</f>
        <v/>
      </c>
      <c r="C1557" s="22" t="str">
        <f t="shared" si="121"/>
        <v/>
      </c>
      <c r="D1557" s="3" t="str">
        <f t="shared" si="122"/>
        <v/>
      </c>
      <c r="E1557" s="3" t="str">
        <f t="shared" si="123"/>
        <v/>
      </c>
      <c r="F1557" s="3" t="str">
        <f t="shared" si="124"/>
        <v/>
      </c>
      <c r="G1557" s="3" t="str">
        <f>IF(A1557="","",IF(HOUR(A1557)&lt;StartHour,StartHour,IF(HOUR(A1557)&gt;FinishHour,FinishHour,HOUR(A1557))))</f>
        <v/>
      </c>
      <c r="H1557" s="3" t="str">
        <f t="shared" si="125"/>
        <v/>
      </c>
      <c r="I1557" s="33" t="e">
        <f>IF(OR(A1557="",B1557=""),NA(),MAX(0,IF(A1557-B1557=0,SameDayCycleTimeSettingValue,(A1557-B1557) *24)))</f>
        <v>#N/A</v>
      </c>
      <c r="J1557" s="33" t="e">
        <f>IF(OR(A1557="",B1557=""),NA(),MAX(0,IF(A1557-B1557=0,SameDayCycleTimeSettingValue,((A1557-B1557) *24)-(INT((A1557-B1557)) * (24-(FinishHour-StartHour))))))</f>
        <v>#N/A</v>
      </c>
      <c r="K1557" s="3" t="e">
        <f ca="1">IF(OR(A1557&lt;&gt;"",B1557=""),NA(),MAX(0,IF(_xlfn.DAYS(NOW(),B1557)=0,SameDayCycleTimeSettingValue,_xlfn.DAYS(NOW(),B1557))))</f>
        <v>#N/A</v>
      </c>
    </row>
    <row r="1558" spans="1:11" x14ac:dyDescent="0.25">
      <c r="A1558" s="32" t="str">
        <f>IF(AND(TRIM(INDEX(CompletedDateValues,ROW(A1558)))&lt;&gt;"",INDEX(CompletedDateValues,ROW(A1558))&gt;0),INDEX(CompletedDateValues,ROW(A1558)),"")</f>
        <v/>
      </c>
      <c r="B1558" s="32" t="str">
        <f>IF(AND(TRIM(INDEX(StartDateValues,ROW(A1558)))&lt;&gt;"",INDEX(StartDateValues,ROW(A1558))&gt;0),INDEX(StartDateValues,ROW(A1558)),"")</f>
        <v/>
      </c>
      <c r="C1558" s="22" t="str">
        <f t="shared" si="121"/>
        <v/>
      </c>
      <c r="D1558" s="3" t="str">
        <f t="shared" si="122"/>
        <v/>
      </c>
      <c r="E1558" s="3" t="str">
        <f t="shared" si="123"/>
        <v/>
      </c>
      <c r="F1558" s="3" t="str">
        <f t="shared" si="124"/>
        <v/>
      </c>
      <c r="G1558" s="3" t="str">
        <f>IF(A1558="","",IF(HOUR(A1558)&lt;StartHour,StartHour,IF(HOUR(A1558)&gt;FinishHour,FinishHour,HOUR(A1558))))</f>
        <v/>
      </c>
      <c r="H1558" s="3" t="str">
        <f t="shared" si="125"/>
        <v/>
      </c>
      <c r="I1558" s="33" t="e">
        <f>IF(OR(A1558="",B1558=""),NA(),MAX(0,IF(A1558-B1558=0,SameDayCycleTimeSettingValue,(A1558-B1558) *24)))</f>
        <v>#N/A</v>
      </c>
      <c r="J1558" s="33" t="e">
        <f>IF(OR(A1558="",B1558=""),NA(),MAX(0,IF(A1558-B1558=0,SameDayCycleTimeSettingValue,((A1558-B1558) *24)-(INT((A1558-B1558)) * (24-(FinishHour-StartHour))))))</f>
        <v>#N/A</v>
      </c>
      <c r="K1558" s="3" t="e">
        <f ca="1">IF(OR(A1558&lt;&gt;"",B1558=""),NA(),MAX(0,IF(_xlfn.DAYS(NOW(),B1558)=0,SameDayCycleTimeSettingValue,_xlfn.DAYS(NOW(),B1558))))</f>
        <v>#N/A</v>
      </c>
    </row>
    <row r="1559" spans="1:11" x14ac:dyDescent="0.25">
      <c r="A1559" s="32" t="str">
        <f>IF(AND(TRIM(INDEX(CompletedDateValues,ROW(A1559)))&lt;&gt;"",INDEX(CompletedDateValues,ROW(A1559))&gt;0),INDEX(CompletedDateValues,ROW(A1559)),"")</f>
        <v/>
      </c>
      <c r="B1559" s="32" t="str">
        <f>IF(AND(TRIM(INDEX(StartDateValues,ROW(A1559)))&lt;&gt;"",INDEX(StartDateValues,ROW(A1559))&gt;0),INDEX(StartDateValues,ROW(A1559)),"")</f>
        <v/>
      </c>
      <c r="C1559" s="22" t="str">
        <f t="shared" si="121"/>
        <v/>
      </c>
      <c r="D1559" s="3" t="str">
        <f t="shared" si="122"/>
        <v/>
      </c>
      <c r="E1559" s="3" t="str">
        <f t="shared" si="123"/>
        <v/>
      </c>
      <c r="F1559" s="3" t="str">
        <f t="shared" si="124"/>
        <v/>
      </c>
      <c r="G1559" s="3" t="str">
        <f>IF(A1559="","",IF(HOUR(A1559)&lt;StartHour,StartHour,IF(HOUR(A1559)&gt;FinishHour,FinishHour,HOUR(A1559))))</f>
        <v/>
      </c>
      <c r="H1559" s="3" t="str">
        <f t="shared" si="125"/>
        <v/>
      </c>
      <c r="I1559" s="33" t="e">
        <f>IF(OR(A1559="",B1559=""),NA(),MAX(0,IF(A1559-B1559=0,SameDayCycleTimeSettingValue,(A1559-B1559) *24)))</f>
        <v>#N/A</v>
      </c>
      <c r="J1559" s="33" t="e">
        <f>IF(OR(A1559="",B1559=""),NA(),MAX(0,IF(A1559-B1559=0,SameDayCycleTimeSettingValue,((A1559-B1559) *24)-(INT((A1559-B1559)) * (24-(FinishHour-StartHour))))))</f>
        <v>#N/A</v>
      </c>
      <c r="K1559" s="3" t="e">
        <f ca="1">IF(OR(A1559&lt;&gt;"",B1559=""),NA(),MAX(0,IF(_xlfn.DAYS(NOW(),B1559)=0,SameDayCycleTimeSettingValue,_xlfn.DAYS(NOW(),B1559))))</f>
        <v>#N/A</v>
      </c>
    </row>
    <row r="1560" spans="1:11" x14ac:dyDescent="0.25">
      <c r="A1560" s="32" t="str">
        <f>IF(AND(TRIM(INDEX(CompletedDateValues,ROW(A1560)))&lt;&gt;"",INDEX(CompletedDateValues,ROW(A1560))&gt;0),INDEX(CompletedDateValues,ROW(A1560)),"")</f>
        <v/>
      </c>
      <c r="B1560" s="32" t="str">
        <f>IF(AND(TRIM(INDEX(StartDateValues,ROW(A1560)))&lt;&gt;"",INDEX(StartDateValues,ROW(A1560))&gt;0),INDEX(StartDateValues,ROW(A1560)),"")</f>
        <v/>
      </c>
      <c r="C1560" s="22" t="str">
        <f t="shared" si="121"/>
        <v/>
      </c>
      <c r="D1560" s="3" t="str">
        <f t="shared" si="122"/>
        <v/>
      </c>
      <c r="E1560" s="3" t="str">
        <f t="shared" si="123"/>
        <v/>
      </c>
      <c r="F1560" s="3" t="str">
        <f t="shared" si="124"/>
        <v/>
      </c>
      <c r="G1560" s="3" t="str">
        <f>IF(A1560="","",IF(HOUR(A1560)&lt;StartHour,StartHour,IF(HOUR(A1560)&gt;FinishHour,FinishHour,HOUR(A1560))))</f>
        <v/>
      </c>
      <c r="H1560" s="3" t="str">
        <f t="shared" si="125"/>
        <v/>
      </c>
      <c r="I1560" s="33" t="e">
        <f>IF(OR(A1560="",B1560=""),NA(),MAX(0,IF(A1560-B1560=0,SameDayCycleTimeSettingValue,(A1560-B1560) *24)))</f>
        <v>#N/A</v>
      </c>
      <c r="J1560" s="33" t="e">
        <f>IF(OR(A1560="",B1560=""),NA(),MAX(0,IF(A1560-B1560=0,SameDayCycleTimeSettingValue,((A1560-B1560) *24)-(INT((A1560-B1560)) * (24-(FinishHour-StartHour))))))</f>
        <v>#N/A</v>
      </c>
      <c r="K1560" s="3" t="e">
        <f ca="1">IF(OR(A1560&lt;&gt;"",B1560=""),NA(),MAX(0,IF(_xlfn.DAYS(NOW(),B1560)=0,SameDayCycleTimeSettingValue,_xlfn.DAYS(NOW(),B1560))))</f>
        <v>#N/A</v>
      </c>
    </row>
    <row r="1561" spans="1:11" x14ac:dyDescent="0.25">
      <c r="A1561" s="32" t="str">
        <f>IF(AND(TRIM(INDEX(CompletedDateValues,ROW(A1561)))&lt;&gt;"",INDEX(CompletedDateValues,ROW(A1561))&gt;0),INDEX(CompletedDateValues,ROW(A1561)),"")</f>
        <v/>
      </c>
      <c r="B1561" s="32" t="str">
        <f>IF(AND(TRIM(INDEX(StartDateValues,ROW(A1561)))&lt;&gt;"",INDEX(StartDateValues,ROW(A1561))&gt;0),INDEX(StartDateValues,ROW(A1561)),"")</f>
        <v/>
      </c>
      <c r="C1561" s="22" t="str">
        <f t="shared" si="121"/>
        <v/>
      </c>
      <c r="D1561" s="3" t="str">
        <f t="shared" si="122"/>
        <v/>
      </c>
      <c r="E1561" s="3" t="str">
        <f t="shared" si="123"/>
        <v/>
      </c>
      <c r="F1561" s="3" t="str">
        <f t="shared" si="124"/>
        <v/>
      </c>
      <c r="G1561" s="3" t="str">
        <f>IF(A1561="","",IF(HOUR(A1561)&lt;StartHour,StartHour,IF(HOUR(A1561)&gt;FinishHour,FinishHour,HOUR(A1561))))</f>
        <v/>
      </c>
      <c r="H1561" s="3" t="str">
        <f t="shared" si="125"/>
        <v/>
      </c>
      <c r="I1561" s="33" t="e">
        <f>IF(OR(A1561="",B1561=""),NA(),MAX(0,IF(A1561-B1561=0,SameDayCycleTimeSettingValue,(A1561-B1561) *24)))</f>
        <v>#N/A</v>
      </c>
      <c r="J1561" s="33" t="e">
        <f>IF(OR(A1561="",B1561=""),NA(),MAX(0,IF(A1561-B1561=0,SameDayCycleTimeSettingValue,((A1561-B1561) *24)-(INT((A1561-B1561)) * (24-(FinishHour-StartHour))))))</f>
        <v>#N/A</v>
      </c>
      <c r="K1561" s="3" t="e">
        <f ca="1">IF(OR(A1561&lt;&gt;"",B1561=""),NA(),MAX(0,IF(_xlfn.DAYS(NOW(),B1561)=0,SameDayCycleTimeSettingValue,_xlfn.DAYS(NOW(),B1561))))</f>
        <v>#N/A</v>
      </c>
    </row>
    <row r="1562" spans="1:11" x14ac:dyDescent="0.25">
      <c r="A1562" s="32" t="str">
        <f>IF(AND(TRIM(INDEX(CompletedDateValues,ROW(A1562)))&lt;&gt;"",INDEX(CompletedDateValues,ROW(A1562))&gt;0),INDEX(CompletedDateValues,ROW(A1562)),"")</f>
        <v/>
      </c>
      <c r="B1562" s="32" t="str">
        <f>IF(AND(TRIM(INDEX(StartDateValues,ROW(A1562)))&lt;&gt;"",INDEX(StartDateValues,ROW(A1562))&gt;0),INDEX(StartDateValues,ROW(A1562)),"")</f>
        <v/>
      </c>
      <c r="C1562" s="22" t="str">
        <f t="shared" si="121"/>
        <v/>
      </c>
      <c r="D1562" s="3" t="str">
        <f t="shared" si="122"/>
        <v/>
      </c>
      <c r="E1562" s="3" t="str">
        <f t="shared" si="123"/>
        <v/>
      </c>
      <c r="F1562" s="3" t="str">
        <f t="shared" si="124"/>
        <v/>
      </c>
      <c r="G1562" s="3" t="str">
        <f>IF(A1562="","",IF(HOUR(A1562)&lt;StartHour,StartHour,IF(HOUR(A1562)&gt;FinishHour,FinishHour,HOUR(A1562))))</f>
        <v/>
      </c>
      <c r="H1562" s="3" t="str">
        <f t="shared" si="125"/>
        <v/>
      </c>
      <c r="I1562" s="33" t="e">
        <f>IF(OR(A1562="",B1562=""),NA(),MAX(0,IF(A1562-B1562=0,SameDayCycleTimeSettingValue,(A1562-B1562) *24)))</f>
        <v>#N/A</v>
      </c>
      <c r="J1562" s="33" t="e">
        <f>IF(OR(A1562="",B1562=""),NA(),MAX(0,IF(A1562-B1562=0,SameDayCycleTimeSettingValue,((A1562-B1562) *24)-(INT((A1562-B1562)) * (24-(FinishHour-StartHour))))))</f>
        <v>#N/A</v>
      </c>
      <c r="K1562" s="3" t="e">
        <f ca="1">IF(OR(A1562&lt;&gt;"",B1562=""),NA(),MAX(0,IF(_xlfn.DAYS(NOW(),B1562)=0,SameDayCycleTimeSettingValue,_xlfn.DAYS(NOW(),B1562))))</f>
        <v>#N/A</v>
      </c>
    </row>
    <row r="1563" spans="1:11" x14ac:dyDescent="0.25">
      <c r="A1563" s="32" t="str">
        <f>IF(AND(TRIM(INDEX(CompletedDateValues,ROW(A1563)))&lt;&gt;"",INDEX(CompletedDateValues,ROW(A1563))&gt;0),INDEX(CompletedDateValues,ROW(A1563)),"")</f>
        <v/>
      </c>
      <c r="B1563" s="32" t="str">
        <f>IF(AND(TRIM(INDEX(StartDateValues,ROW(A1563)))&lt;&gt;"",INDEX(StartDateValues,ROW(A1563))&gt;0),INDEX(StartDateValues,ROW(A1563)),"")</f>
        <v/>
      </c>
      <c r="C1563" s="22" t="str">
        <f t="shared" si="121"/>
        <v/>
      </c>
      <c r="D1563" s="3" t="str">
        <f t="shared" si="122"/>
        <v/>
      </c>
      <c r="E1563" s="3" t="str">
        <f t="shared" si="123"/>
        <v/>
      </c>
      <c r="F1563" s="3" t="str">
        <f t="shared" si="124"/>
        <v/>
      </c>
      <c r="G1563" s="3" t="str">
        <f>IF(A1563="","",IF(HOUR(A1563)&lt;StartHour,StartHour,IF(HOUR(A1563)&gt;FinishHour,FinishHour,HOUR(A1563))))</f>
        <v/>
      </c>
      <c r="H1563" s="3" t="str">
        <f t="shared" si="125"/>
        <v/>
      </c>
      <c r="I1563" s="33" t="e">
        <f>IF(OR(A1563="",B1563=""),NA(),MAX(0,IF(A1563-B1563=0,SameDayCycleTimeSettingValue,(A1563-B1563) *24)))</f>
        <v>#N/A</v>
      </c>
      <c r="J1563" s="33" t="e">
        <f>IF(OR(A1563="",B1563=""),NA(),MAX(0,IF(A1563-B1563=0,SameDayCycleTimeSettingValue,((A1563-B1563) *24)-(INT((A1563-B1563)) * (24-(FinishHour-StartHour))))))</f>
        <v>#N/A</v>
      </c>
      <c r="K1563" s="3" t="e">
        <f ca="1">IF(OR(A1563&lt;&gt;"",B1563=""),NA(),MAX(0,IF(_xlfn.DAYS(NOW(),B1563)=0,SameDayCycleTimeSettingValue,_xlfn.DAYS(NOW(),B1563))))</f>
        <v>#N/A</v>
      </c>
    </row>
    <row r="1564" spans="1:11" x14ac:dyDescent="0.25">
      <c r="A1564" s="32" t="str">
        <f>IF(AND(TRIM(INDEX(CompletedDateValues,ROW(A1564)))&lt;&gt;"",INDEX(CompletedDateValues,ROW(A1564))&gt;0),INDEX(CompletedDateValues,ROW(A1564)),"")</f>
        <v/>
      </c>
      <c r="B1564" s="32" t="str">
        <f>IF(AND(TRIM(INDEX(StartDateValues,ROW(A1564)))&lt;&gt;"",INDEX(StartDateValues,ROW(A1564))&gt;0),INDEX(StartDateValues,ROW(A1564)),"")</f>
        <v/>
      </c>
      <c r="C1564" s="22" t="str">
        <f t="shared" si="121"/>
        <v/>
      </c>
      <c r="D1564" s="3" t="str">
        <f t="shared" si="122"/>
        <v/>
      </c>
      <c r="E1564" s="3" t="str">
        <f t="shared" si="123"/>
        <v/>
      </c>
      <c r="F1564" s="3" t="str">
        <f t="shared" si="124"/>
        <v/>
      </c>
      <c r="G1564" s="3" t="str">
        <f>IF(A1564="","",IF(HOUR(A1564)&lt;StartHour,StartHour,IF(HOUR(A1564)&gt;FinishHour,FinishHour,HOUR(A1564))))</f>
        <v/>
      </c>
      <c r="H1564" s="3" t="str">
        <f t="shared" si="125"/>
        <v/>
      </c>
      <c r="I1564" s="33" t="e">
        <f>IF(OR(A1564="",B1564=""),NA(),MAX(0,IF(A1564-B1564=0,SameDayCycleTimeSettingValue,(A1564-B1564) *24)))</f>
        <v>#N/A</v>
      </c>
      <c r="J1564" s="33" t="e">
        <f>IF(OR(A1564="",B1564=""),NA(),MAX(0,IF(A1564-B1564=0,SameDayCycleTimeSettingValue,((A1564-B1564) *24)-(INT((A1564-B1564)) * (24-(FinishHour-StartHour))))))</f>
        <v>#N/A</v>
      </c>
      <c r="K1564" s="3" t="e">
        <f ca="1">IF(OR(A1564&lt;&gt;"",B1564=""),NA(),MAX(0,IF(_xlfn.DAYS(NOW(),B1564)=0,SameDayCycleTimeSettingValue,_xlfn.DAYS(NOW(),B1564))))</f>
        <v>#N/A</v>
      </c>
    </row>
    <row r="1565" spans="1:11" x14ac:dyDescent="0.25">
      <c r="A1565" s="32" t="str">
        <f>IF(AND(TRIM(INDEX(CompletedDateValues,ROW(A1565)))&lt;&gt;"",INDEX(CompletedDateValues,ROW(A1565))&gt;0),INDEX(CompletedDateValues,ROW(A1565)),"")</f>
        <v/>
      </c>
      <c r="B1565" s="32" t="str">
        <f>IF(AND(TRIM(INDEX(StartDateValues,ROW(A1565)))&lt;&gt;"",INDEX(StartDateValues,ROW(A1565))&gt;0),INDEX(StartDateValues,ROW(A1565)),"")</f>
        <v/>
      </c>
      <c r="C1565" s="22" t="str">
        <f t="shared" si="121"/>
        <v/>
      </c>
      <c r="D1565" s="3" t="str">
        <f t="shared" si="122"/>
        <v/>
      </c>
      <c r="E1565" s="3" t="str">
        <f t="shared" si="123"/>
        <v/>
      </c>
      <c r="F1565" s="3" t="str">
        <f t="shared" si="124"/>
        <v/>
      </c>
      <c r="G1565" s="3" t="str">
        <f>IF(A1565="","",IF(HOUR(A1565)&lt;StartHour,StartHour,IF(HOUR(A1565)&gt;FinishHour,FinishHour,HOUR(A1565))))</f>
        <v/>
      </c>
      <c r="H1565" s="3" t="str">
        <f t="shared" si="125"/>
        <v/>
      </c>
      <c r="I1565" s="33" t="e">
        <f>IF(OR(A1565="",B1565=""),NA(),MAX(0,IF(A1565-B1565=0,SameDayCycleTimeSettingValue,(A1565-B1565) *24)))</f>
        <v>#N/A</v>
      </c>
      <c r="J1565" s="33" t="e">
        <f>IF(OR(A1565="",B1565=""),NA(),MAX(0,IF(A1565-B1565=0,SameDayCycleTimeSettingValue,((A1565-B1565) *24)-(INT((A1565-B1565)) * (24-(FinishHour-StartHour))))))</f>
        <v>#N/A</v>
      </c>
      <c r="K1565" s="3" t="e">
        <f ca="1">IF(OR(A1565&lt;&gt;"",B1565=""),NA(),MAX(0,IF(_xlfn.DAYS(NOW(),B1565)=0,SameDayCycleTimeSettingValue,_xlfn.DAYS(NOW(),B1565))))</f>
        <v>#N/A</v>
      </c>
    </row>
    <row r="1566" spans="1:11" x14ac:dyDescent="0.25">
      <c r="A1566" s="32" t="str">
        <f>IF(AND(TRIM(INDEX(CompletedDateValues,ROW(A1566)))&lt;&gt;"",INDEX(CompletedDateValues,ROW(A1566))&gt;0),INDEX(CompletedDateValues,ROW(A1566)),"")</f>
        <v/>
      </c>
      <c r="B1566" s="32" t="str">
        <f>IF(AND(TRIM(INDEX(StartDateValues,ROW(A1566)))&lt;&gt;"",INDEX(StartDateValues,ROW(A1566))&gt;0),INDEX(StartDateValues,ROW(A1566)),"")</f>
        <v/>
      </c>
      <c r="C1566" s="22" t="str">
        <f t="shared" si="121"/>
        <v/>
      </c>
      <c r="D1566" s="3" t="str">
        <f t="shared" si="122"/>
        <v/>
      </c>
      <c r="E1566" s="3" t="str">
        <f t="shared" si="123"/>
        <v/>
      </c>
      <c r="F1566" s="3" t="str">
        <f t="shared" si="124"/>
        <v/>
      </c>
      <c r="G1566" s="3" t="str">
        <f>IF(A1566="","",IF(HOUR(A1566)&lt;StartHour,StartHour,IF(HOUR(A1566)&gt;FinishHour,FinishHour,HOUR(A1566))))</f>
        <v/>
      </c>
      <c r="H1566" s="3" t="str">
        <f t="shared" si="125"/>
        <v/>
      </c>
      <c r="I1566" s="33" t="e">
        <f>IF(OR(A1566="",B1566=""),NA(),MAX(0,IF(A1566-B1566=0,SameDayCycleTimeSettingValue,(A1566-B1566) *24)))</f>
        <v>#N/A</v>
      </c>
      <c r="J1566" s="33" t="e">
        <f>IF(OR(A1566="",B1566=""),NA(),MAX(0,IF(A1566-B1566=0,SameDayCycleTimeSettingValue,((A1566-B1566) *24)-(INT((A1566-B1566)) * (24-(FinishHour-StartHour))))))</f>
        <v>#N/A</v>
      </c>
      <c r="K1566" s="3" t="e">
        <f ca="1">IF(OR(A1566&lt;&gt;"",B1566=""),NA(),MAX(0,IF(_xlfn.DAYS(NOW(),B1566)=0,SameDayCycleTimeSettingValue,_xlfn.DAYS(NOW(),B1566))))</f>
        <v>#N/A</v>
      </c>
    </row>
    <row r="1567" spans="1:11" x14ac:dyDescent="0.25">
      <c r="A1567" s="32" t="str">
        <f>IF(AND(TRIM(INDEX(CompletedDateValues,ROW(A1567)))&lt;&gt;"",INDEX(CompletedDateValues,ROW(A1567))&gt;0),INDEX(CompletedDateValues,ROW(A1567)),"")</f>
        <v/>
      </c>
      <c r="B1567" s="32" t="str">
        <f>IF(AND(TRIM(INDEX(StartDateValues,ROW(A1567)))&lt;&gt;"",INDEX(StartDateValues,ROW(A1567))&gt;0),INDEX(StartDateValues,ROW(A1567)),"")</f>
        <v/>
      </c>
      <c r="C1567" s="22" t="str">
        <f t="shared" si="121"/>
        <v/>
      </c>
      <c r="D1567" s="3" t="str">
        <f t="shared" si="122"/>
        <v/>
      </c>
      <c r="E1567" s="3" t="str">
        <f t="shared" si="123"/>
        <v/>
      </c>
      <c r="F1567" s="3" t="str">
        <f t="shared" si="124"/>
        <v/>
      </c>
      <c r="G1567" s="3" t="str">
        <f>IF(A1567="","",IF(HOUR(A1567)&lt;StartHour,StartHour,IF(HOUR(A1567)&gt;FinishHour,FinishHour,HOUR(A1567))))</f>
        <v/>
      </c>
      <c r="H1567" s="3" t="str">
        <f t="shared" si="125"/>
        <v/>
      </c>
      <c r="I1567" s="33" t="e">
        <f>IF(OR(A1567="",B1567=""),NA(),MAX(0,IF(A1567-B1567=0,SameDayCycleTimeSettingValue,(A1567-B1567) *24)))</f>
        <v>#N/A</v>
      </c>
      <c r="J1567" s="33" t="e">
        <f>IF(OR(A1567="",B1567=""),NA(),MAX(0,IF(A1567-B1567=0,SameDayCycleTimeSettingValue,((A1567-B1567) *24)-(INT((A1567-B1567)) * (24-(FinishHour-StartHour))))))</f>
        <v>#N/A</v>
      </c>
      <c r="K1567" s="3" t="e">
        <f ca="1">IF(OR(A1567&lt;&gt;"",B1567=""),NA(),MAX(0,IF(_xlfn.DAYS(NOW(),B1567)=0,SameDayCycleTimeSettingValue,_xlfn.DAYS(NOW(),B1567))))</f>
        <v>#N/A</v>
      </c>
    </row>
    <row r="1568" spans="1:11" x14ac:dyDescent="0.25">
      <c r="A1568" s="32" t="str">
        <f>IF(AND(TRIM(INDEX(CompletedDateValues,ROW(A1568)))&lt;&gt;"",INDEX(CompletedDateValues,ROW(A1568))&gt;0),INDEX(CompletedDateValues,ROW(A1568)),"")</f>
        <v/>
      </c>
      <c r="B1568" s="32" t="str">
        <f>IF(AND(TRIM(INDEX(StartDateValues,ROW(A1568)))&lt;&gt;"",INDEX(StartDateValues,ROW(A1568))&gt;0),INDEX(StartDateValues,ROW(A1568)),"")</f>
        <v/>
      </c>
      <c r="C1568" s="22" t="str">
        <f t="shared" si="121"/>
        <v/>
      </c>
      <c r="D1568" s="3" t="str">
        <f t="shared" si="122"/>
        <v/>
      </c>
      <c r="E1568" s="3" t="str">
        <f t="shared" si="123"/>
        <v/>
      </c>
      <c r="F1568" s="3" t="str">
        <f t="shared" si="124"/>
        <v/>
      </c>
      <c r="G1568" s="3" t="str">
        <f>IF(A1568="","",IF(HOUR(A1568)&lt;StartHour,StartHour,IF(HOUR(A1568)&gt;FinishHour,FinishHour,HOUR(A1568))))</f>
        <v/>
      </c>
      <c r="H1568" s="3" t="str">
        <f t="shared" si="125"/>
        <v/>
      </c>
      <c r="I1568" s="33" t="e">
        <f>IF(OR(A1568="",B1568=""),NA(),MAX(0,IF(A1568-B1568=0,SameDayCycleTimeSettingValue,(A1568-B1568) *24)))</f>
        <v>#N/A</v>
      </c>
      <c r="J1568" s="33" t="e">
        <f>IF(OR(A1568="",B1568=""),NA(),MAX(0,IF(A1568-B1568=0,SameDayCycleTimeSettingValue,((A1568-B1568) *24)-(INT((A1568-B1568)) * (24-(FinishHour-StartHour))))))</f>
        <v>#N/A</v>
      </c>
      <c r="K1568" s="3" t="e">
        <f ca="1">IF(OR(A1568&lt;&gt;"",B1568=""),NA(),MAX(0,IF(_xlfn.DAYS(NOW(),B1568)=0,SameDayCycleTimeSettingValue,_xlfn.DAYS(NOW(),B1568))))</f>
        <v>#N/A</v>
      </c>
    </row>
    <row r="1569" spans="1:11" x14ac:dyDescent="0.25">
      <c r="A1569" s="32" t="str">
        <f>IF(AND(TRIM(INDEX(CompletedDateValues,ROW(A1569)))&lt;&gt;"",INDEX(CompletedDateValues,ROW(A1569))&gt;0),INDEX(CompletedDateValues,ROW(A1569)),"")</f>
        <v/>
      </c>
      <c r="B1569" s="32" t="str">
        <f>IF(AND(TRIM(INDEX(StartDateValues,ROW(A1569)))&lt;&gt;"",INDEX(StartDateValues,ROW(A1569))&gt;0),INDEX(StartDateValues,ROW(A1569)),"")</f>
        <v/>
      </c>
      <c r="C1569" s="22" t="str">
        <f t="shared" si="121"/>
        <v/>
      </c>
      <c r="D1569" s="3" t="str">
        <f t="shared" si="122"/>
        <v/>
      </c>
      <c r="E1569" s="3" t="str">
        <f t="shared" si="123"/>
        <v/>
      </c>
      <c r="F1569" s="3" t="str">
        <f t="shared" si="124"/>
        <v/>
      </c>
      <c r="G1569" s="3" t="str">
        <f>IF(A1569="","",IF(HOUR(A1569)&lt;StartHour,StartHour,IF(HOUR(A1569)&gt;FinishHour,FinishHour,HOUR(A1569))))</f>
        <v/>
      </c>
      <c r="H1569" s="3" t="str">
        <f t="shared" si="125"/>
        <v/>
      </c>
      <c r="I1569" s="33" t="e">
        <f>IF(OR(A1569="",B1569=""),NA(),MAX(0,IF(A1569-B1569=0,SameDayCycleTimeSettingValue,(A1569-B1569) *24)))</f>
        <v>#N/A</v>
      </c>
      <c r="J1569" s="33" t="e">
        <f>IF(OR(A1569="",B1569=""),NA(),MAX(0,IF(A1569-B1569=0,SameDayCycleTimeSettingValue,((A1569-B1569) *24)-(INT((A1569-B1569)) * (24-(FinishHour-StartHour))))))</f>
        <v>#N/A</v>
      </c>
      <c r="K1569" s="3" t="e">
        <f ca="1">IF(OR(A1569&lt;&gt;"",B1569=""),NA(),MAX(0,IF(_xlfn.DAYS(NOW(),B1569)=0,SameDayCycleTimeSettingValue,_xlfn.DAYS(NOW(),B1569))))</f>
        <v>#N/A</v>
      </c>
    </row>
    <row r="1570" spans="1:11" x14ac:dyDescent="0.25">
      <c r="A1570" s="32" t="str">
        <f>IF(AND(TRIM(INDEX(CompletedDateValues,ROW(A1570)))&lt;&gt;"",INDEX(CompletedDateValues,ROW(A1570))&gt;0),INDEX(CompletedDateValues,ROW(A1570)),"")</f>
        <v/>
      </c>
      <c r="B1570" s="32" t="str">
        <f>IF(AND(TRIM(INDEX(StartDateValues,ROW(A1570)))&lt;&gt;"",INDEX(StartDateValues,ROW(A1570))&gt;0),INDEX(StartDateValues,ROW(A1570)),"")</f>
        <v/>
      </c>
      <c r="C1570" s="22" t="str">
        <f t="shared" si="121"/>
        <v/>
      </c>
      <c r="D1570" s="3" t="str">
        <f t="shared" si="122"/>
        <v/>
      </c>
      <c r="E1570" s="3" t="str">
        <f t="shared" si="123"/>
        <v/>
      </c>
      <c r="F1570" s="3" t="str">
        <f t="shared" si="124"/>
        <v/>
      </c>
      <c r="G1570" s="3" t="str">
        <f>IF(A1570="","",IF(HOUR(A1570)&lt;StartHour,StartHour,IF(HOUR(A1570)&gt;FinishHour,FinishHour,HOUR(A1570))))</f>
        <v/>
      </c>
      <c r="H1570" s="3" t="str">
        <f t="shared" si="125"/>
        <v/>
      </c>
      <c r="I1570" s="33" t="e">
        <f>IF(OR(A1570="",B1570=""),NA(),MAX(0,IF(A1570-B1570=0,SameDayCycleTimeSettingValue,(A1570-B1570) *24)))</f>
        <v>#N/A</v>
      </c>
      <c r="J1570" s="33" t="e">
        <f>IF(OR(A1570="",B1570=""),NA(),MAX(0,IF(A1570-B1570=0,SameDayCycleTimeSettingValue,((A1570-B1570) *24)-(INT((A1570-B1570)) * (24-(FinishHour-StartHour))))))</f>
        <v>#N/A</v>
      </c>
      <c r="K1570" s="3" t="e">
        <f ca="1">IF(OR(A1570&lt;&gt;"",B1570=""),NA(),MAX(0,IF(_xlfn.DAYS(NOW(),B1570)=0,SameDayCycleTimeSettingValue,_xlfn.DAYS(NOW(),B1570))))</f>
        <v>#N/A</v>
      </c>
    </row>
    <row r="1571" spans="1:11" x14ac:dyDescent="0.25">
      <c r="A1571" s="32" t="str">
        <f>IF(AND(TRIM(INDEX(CompletedDateValues,ROW(A1571)))&lt;&gt;"",INDEX(CompletedDateValues,ROW(A1571))&gt;0),INDEX(CompletedDateValues,ROW(A1571)),"")</f>
        <v/>
      </c>
      <c r="B1571" s="32" t="str">
        <f>IF(AND(TRIM(INDEX(StartDateValues,ROW(A1571)))&lt;&gt;"",INDEX(StartDateValues,ROW(A1571))&gt;0),INDEX(StartDateValues,ROW(A1571)),"")</f>
        <v/>
      </c>
      <c r="C1571" s="22" t="str">
        <f t="shared" si="121"/>
        <v/>
      </c>
      <c r="D1571" s="3" t="str">
        <f t="shared" si="122"/>
        <v/>
      </c>
      <c r="E1571" s="3" t="str">
        <f t="shared" si="123"/>
        <v/>
      </c>
      <c r="F1571" s="3" t="str">
        <f t="shared" si="124"/>
        <v/>
      </c>
      <c r="G1571" s="3" t="str">
        <f>IF(A1571="","",IF(HOUR(A1571)&lt;StartHour,StartHour,IF(HOUR(A1571)&gt;FinishHour,FinishHour,HOUR(A1571))))</f>
        <v/>
      </c>
      <c r="H1571" s="3" t="str">
        <f t="shared" si="125"/>
        <v/>
      </c>
      <c r="I1571" s="33" t="e">
        <f>IF(OR(A1571="",B1571=""),NA(),MAX(0,IF(A1571-B1571=0,SameDayCycleTimeSettingValue,(A1571-B1571) *24)))</f>
        <v>#N/A</v>
      </c>
      <c r="J1571" s="33" t="e">
        <f>IF(OR(A1571="",B1571=""),NA(),MAX(0,IF(A1571-B1571=0,SameDayCycleTimeSettingValue,((A1571-B1571) *24)-(INT((A1571-B1571)) * (24-(FinishHour-StartHour))))))</f>
        <v>#N/A</v>
      </c>
      <c r="K1571" s="3" t="e">
        <f ca="1">IF(OR(A1571&lt;&gt;"",B1571=""),NA(),MAX(0,IF(_xlfn.DAYS(NOW(),B1571)=0,SameDayCycleTimeSettingValue,_xlfn.DAYS(NOW(),B1571))))</f>
        <v>#N/A</v>
      </c>
    </row>
    <row r="1572" spans="1:11" x14ac:dyDescent="0.25">
      <c r="A1572" s="32" t="str">
        <f>IF(AND(TRIM(INDEX(CompletedDateValues,ROW(A1572)))&lt;&gt;"",INDEX(CompletedDateValues,ROW(A1572))&gt;0),INDEX(CompletedDateValues,ROW(A1572)),"")</f>
        <v/>
      </c>
      <c r="B1572" s="32" t="str">
        <f>IF(AND(TRIM(INDEX(StartDateValues,ROW(A1572)))&lt;&gt;"",INDEX(StartDateValues,ROW(A1572))&gt;0),INDEX(StartDateValues,ROW(A1572)),"")</f>
        <v/>
      </c>
      <c r="C1572" s="22" t="str">
        <f t="shared" si="121"/>
        <v/>
      </c>
      <c r="D1572" s="3" t="str">
        <f t="shared" si="122"/>
        <v/>
      </c>
      <c r="E1572" s="3" t="str">
        <f t="shared" si="123"/>
        <v/>
      </c>
      <c r="F1572" s="3" t="str">
        <f t="shared" si="124"/>
        <v/>
      </c>
      <c r="G1572" s="3" t="str">
        <f>IF(A1572="","",IF(HOUR(A1572)&lt;StartHour,StartHour,IF(HOUR(A1572)&gt;FinishHour,FinishHour,HOUR(A1572))))</f>
        <v/>
      </c>
      <c r="H1572" s="3" t="str">
        <f t="shared" si="125"/>
        <v/>
      </c>
      <c r="I1572" s="33" t="e">
        <f>IF(OR(A1572="",B1572=""),NA(),MAX(0,IF(A1572-B1572=0,SameDayCycleTimeSettingValue,(A1572-B1572) *24)))</f>
        <v>#N/A</v>
      </c>
      <c r="J1572" s="33" t="e">
        <f>IF(OR(A1572="",B1572=""),NA(),MAX(0,IF(A1572-B1572=0,SameDayCycleTimeSettingValue,((A1572-B1572) *24)-(INT((A1572-B1572)) * (24-(FinishHour-StartHour))))))</f>
        <v>#N/A</v>
      </c>
      <c r="K1572" s="3" t="e">
        <f ca="1">IF(OR(A1572&lt;&gt;"",B1572=""),NA(),MAX(0,IF(_xlfn.DAYS(NOW(),B1572)=0,SameDayCycleTimeSettingValue,_xlfn.DAYS(NOW(),B1572))))</f>
        <v>#N/A</v>
      </c>
    </row>
    <row r="1573" spans="1:11" x14ac:dyDescent="0.25">
      <c r="A1573" s="32" t="str">
        <f>IF(AND(TRIM(INDEX(CompletedDateValues,ROW(A1573)))&lt;&gt;"",INDEX(CompletedDateValues,ROW(A1573))&gt;0),INDEX(CompletedDateValues,ROW(A1573)),"")</f>
        <v/>
      </c>
      <c r="B1573" s="32" t="str">
        <f>IF(AND(TRIM(INDEX(StartDateValues,ROW(A1573)))&lt;&gt;"",INDEX(StartDateValues,ROW(A1573))&gt;0),INDEX(StartDateValues,ROW(A1573)),"")</f>
        <v/>
      </c>
      <c r="C1573" s="22" t="str">
        <f t="shared" si="121"/>
        <v/>
      </c>
      <c r="D1573" s="3" t="str">
        <f t="shared" si="122"/>
        <v/>
      </c>
      <c r="E1573" s="3" t="str">
        <f t="shared" si="123"/>
        <v/>
      </c>
      <c r="F1573" s="3" t="str">
        <f t="shared" si="124"/>
        <v/>
      </c>
      <c r="G1573" s="3" t="str">
        <f>IF(A1573="","",IF(HOUR(A1573)&lt;StartHour,StartHour,IF(HOUR(A1573)&gt;FinishHour,FinishHour,HOUR(A1573))))</f>
        <v/>
      </c>
      <c r="H1573" s="3" t="str">
        <f t="shared" si="125"/>
        <v/>
      </c>
      <c r="I1573" s="33" t="e">
        <f>IF(OR(A1573="",B1573=""),NA(),MAX(0,IF(A1573-B1573=0,SameDayCycleTimeSettingValue,(A1573-B1573) *24)))</f>
        <v>#N/A</v>
      </c>
      <c r="J1573" s="33" t="e">
        <f>IF(OR(A1573="",B1573=""),NA(),MAX(0,IF(A1573-B1573=0,SameDayCycleTimeSettingValue,((A1573-B1573) *24)-(INT((A1573-B1573)) * (24-(FinishHour-StartHour))))))</f>
        <v>#N/A</v>
      </c>
      <c r="K1573" s="3" t="e">
        <f ca="1">IF(OR(A1573&lt;&gt;"",B1573=""),NA(),MAX(0,IF(_xlfn.DAYS(NOW(),B1573)=0,SameDayCycleTimeSettingValue,_xlfn.DAYS(NOW(),B1573))))</f>
        <v>#N/A</v>
      </c>
    </row>
    <row r="1574" spans="1:11" x14ac:dyDescent="0.25">
      <c r="A1574" s="32" t="str">
        <f>IF(AND(TRIM(INDEX(CompletedDateValues,ROW(A1574)))&lt;&gt;"",INDEX(CompletedDateValues,ROW(A1574))&gt;0),INDEX(CompletedDateValues,ROW(A1574)),"")</f>
        <v/>
      </c>
      <c r="B1574" s="32" t="str">
        <f>IF(AND(TRIM(INDEX(StartDateValues,ROW(A1574)))&lt;&gt;"",INDEX(StartDateValues,ROW(A1574))&gt;0),INDEX(StartDateValues,ROW(A1574)),"")</f>
        <v/>
      </c>
      <c r="C1574" s="22" t="str">
        <f t="shared" si="121"/>
        <v/>
      </c>
      <c r="D1574" s="3" t="str">
        <f t="shared" si="122"/>
        <v/>
      </c>
      <c r="E1574" s="3" t="str">
        <f t="shared" si="123"/>
        <v/>
      </c>
      <c r="F1574" s="3" t="str">
        <f t="shared" si="124"/>
        <v/>
      </c>
      <c r="G1574" s="3" t="str">
        <f>IF(A1574="","",IF(HOUR(A1574)&lt;StartHour,StartHour,IF(HOUR(A1574)&gt;FinishHour,FinishHour,HOUR(A1574))))</f>
        <v/>
      </c>
      <c r="H1574" s="3" t="str">
        <f t="shared" si="125"/>
        <v/>
      </c>
      <c r="I1574" s="33" t="e">
        <f>IF(OR(A1574="",B1574=""),NA(),MAX(0,IF(A1574-B1574=0,SameDayCycleTimeSettingValue,(A1574-B1574) *24)))</f>
        <v>#N/A</v>
      </c>
      <c r="J1574" s="33" t="e">
        <f>IF(OR(A1574="",B1574=""),NA(),MAX(0,IF(A1574-B1574=0,SameDayCycleTimeSettingValue,((A1574-B1574) *24)-(INT((A1574-B1574)) * (24-(FinishHour-StartHour))))))</f>
        <v>#N/A</v>
      </c>
      <c r="K1574" s="3" t="e">
        <f ca="1">IF(OR(A1574&lt;&gt;"",B1574=""),NA(),MAX(0,IF(_xlfn.DAYS(NOW(),B1574)=0,SameDayCycleTimeSettingValue,_xlfn.DAYS(NOW(),B1574))))</f>
        <v>#N/A</v>
      </c>
    </row>
    <row r="1575" spans="1:11" x14ac:dyDescent="0.25">
      <c r="A1575" s="32" t="str">
        <f>IF(AND(TRIM(INDEX(CompletedDateValues,ROW(A1575)))&lt;&gt;"",INDEX(CompletedDateValues,ROW(A1575))&gt;0),INDEX(CompletedDateValues,ROW(A1575)),"")</f>
        <v/>
      </c>
      <c r="B1575" s="32" t="str">
        <f>IF(AND(TRIM(INDEX(StartDateValues,ROW(A1575)))&lt;&gt;"",INDEX(StartDateValues,ROW(A1575))&gt;0),INDEX(StartDateValues,ROW(A1575)),"")</f>
        <v/>
      </c>
      <c r="C1575" s="22" t="str">
        <f t="shared" si="121"/>
        <v/>
      </c>
      <c r="D1575" s="3" t="str">
        <f t="shared" si="122"/>
        <v/>
      </c>
      <c r="E1575" s="3" t="str">
        <f t="shared" si="123"/>
        <v/>
      </c>
      <c r="F1575" s="3" t="str">
        <f t="shared" si="124"/>
        <v/>
      </c>
      <c r="G1575" s="3" t="str">
        <f>IF(A1575="","",IF(HOUR(A1575)&lt;StartHour,StartHour,IF(HOUR(A1575)&gt;FinishHour,FinishHour,HOUR(A1575))))</f>
        <v/>
      </c>
      <c r="H1575" s="3" t="str">
        <f t="shared" si="125"/>
        <v/>
      </c>
      <c r="I1575" s="33" t="e">
        <f>IF(OR(A1575="",B1575=""),NA(),MAX(0,IF(A1575-B1575=0,SameDayCycleTimeSettingValue,(A1575-B1575) *24)))</f>
        <v>#N/A</v>
      </c>
      <c r="J1575" s="33" t="e">
        <f>IF(OR(A1575="",B1575=""),NA(),MAX(0,IF(A1575-B1575=0,SameDayCycleTimeSettingValue,((A1575-B1575) *24)-(INT((A1575-B1575)) * (24-(FinishHour-StartHour))))))</f>
        <v>#N/A</v>
      </c>
      <c r="K1575" s="3" t="e">
        <f ca="1">IF(OR(A1575&lt;&gt;"",B1575=""),NA(),MAX(0,IF(_xlfn.DAYS(NOW(),B1575)=0,SameDayCycleTimeSettingValue,_xlfn.DAYS(NOW(),B1575))))</f>
        <v>#N/A</v>
      </c>
    </row>
    <row r="1576" spans="1:11" x14ac:dyDescent="0.25">
      <c r="A1576" s="32" t="str">
        <f>IF(AND(TRIM(INDEX(CompletedDateValues,ROW(A1576)))&lt;&gt;"",INDEX(CompletedDateValues,ROW(A1576))&gt;0),INDEX(CompletedDateValues,ROW(A1576)),"")</f>
        <v/>
      </c>
      <c r="B1576" s="32" t="str">
        <f>IF(AND(TRIM(INDEX(StartDateValues,ROW(A1576)))&lt;&gt;"",INDEX(StartDateValues,ROW(A1576))&gt;0),INDEX(StartDateValues,ROW(A1576)),"")</f>
        <v/>
      </c>
      <c r="C1576" s="22" t="str">
        <f t="shared" si="121"/>
        <v/>
      </c>
      <c r="D1576" s="3" t="str">
        <f t="shared" si="122"/>
        <v/>
      </c>
      <c r="E1576" s="3" t="str">
        <f t="shared" si="123"/>
        <v/>
      </c>
      <c r="F1576" s="3" t="str">
        <f t="shared" si="124"/>
        <v/>
      </c>
      <c r="G1576" s="3" t="str">
        <f>IF(A1576="","",IF(HOUR(A1576)&lt;StartHour,StartHour,IF(HOUR(A1576)&gt;FinishHour,FinishHour,HOUR(A1576))))</f>
        <v/>
      </c>
      <c r="H1576" s="3" t="str">
        <f t="shared" si="125"/>
        <v/>
      </c>
      <c r="I1576" s="33" t="e">
        <f>IF(OR(A1576="",B1576=""),NA(),MAX(0,IF(A1576-B1576=0,SameDayCycleTimeSettingValue,(A1576-B1576) *24)))</f>
        <v>#N/A</v>
      </c>
      <c r="J1576" s="33" t="e">
        <f>IF(OR(A1576="",B1576=""),NA(),MAX(0,IF(A1576-B1576=0,SameDayCycleTimeSettingValue,((A1576-B1576) *24)-(INT((A1576-B1576)) * (24-(FinishHour-StartHour))))))</f>
        <v>#N/A</v>
      </c>
      <c r="K1576" s="3" t="e">
        <f ca="1">IF(OR(A1576&lt;&gt;"",B1576=""),NA(),MAX(0,IF(_xlfn.DAYS(NOW(),B1576)=0,SameDayCycleTimeSettingValue,_xlfn.DAYS(NOW(),B1576))))</f>
        <v>#N/A</v>
      </c>
    </row>
    <row r="1577" spans="1:11" x14ac:dyDescent="0.25">
      <c r="A1577" s="32" t="str">
        <f>IF(AND(TRIM(INDEX(CompletedDateValues,ROW(A1577)))&lt;&gt;"",INDEX(CompletedDateValues,ROW(A1577))&gt;0),INDEX(CompletedDateValues,ROW(A1577)),"")</f>
        <v/>
      </c>
      <c r="B1577" s="32" t="str">
        <f>IF(AND(TRIM(INDEX(StartDateValues,ROW(A1577)))&lt;&gt;"",INDEX(StartDateValues,ROW(A1577))&gt;0),INDEX(StartDateValues,ROW(A1577)),"")</f>
        <v/>
      </c>
      <c r="C1577" s="22" t="str">
        <f t="shared" si="121"/>
        <v/>
      </c>
      <c r="D1577" s="3" t="str">
        <f t="shared" si="122"/>
        <v/>
      </c>
      <c r="E1577" s="3" t="str">
        <f t="shared" si="123"/>
        <v/>
      </c>
      <c r="F1577" s="3" t="str">
        <f t="shared" si="124"/>
        <v/>
      </c>
      <c r="G1577" s="3" t="str">
        <f>IF(A1577="","",IF(HOUR(A1577)&lt;StartHour,StartHour,IF(HOUR(A1577)&gt;FinishHour,FinishHour,HOUR(A1577))))</f>
        <v/>
      </c>
      <c r="H1577" s="3" t="str">
        <f t="shared" si="125"/>
        <v/>
      </c>
      <c r="I1577" s="33" t="e">
        <f>IF(OR(A1577="",B1577=""),NA(),MAX(0,IF(A1577-B1577=0,SameDayCycleTimeSettingValue,(A1577-B1577) *24)))</f>
        <v>#N/A</v>
      </c>
      <c r="J1577" s="33" t="e">
        <f>IF(OR(A1577="",B1577=""),NA(),MAX(0,IF(A1577-B1577=0,SameDayCycleTimeSettingValue,((A1577-B1577) *24)-(INT((A1577-B1577)) * (24-(FinishHour-StartHour))))))</f>
        <v>#N/A</v>
      </c>
      <c r="K1577" s="3" t="e">
        <f ca="1">IF(OR(A1577&lt;&gt;"",B1577=""),NA(),MAX(0,IF(_xlfn.DAYS(NOW(),B1577)=0,SameDayCycleTimeSettingValue,_xlfn.DAYS(NOW(),B1577))))</f>
        <v>#N/A</v>
      </c>
    </row>
    <row r="1578" spans="1:11" x14ac:dyDescent="0.25">
      <c r="A1578" s="32" t="str">
        <f>IF(AND(TRIM(INDEX(CompletedDateValues,ROW(A1578)))&lt;&gt;"",INDEX(CompletedDateValues,ROW(A1578))&gt;0),INDEX(CompletedDateValues,ROW(A1578)),"")</f>
        <v/>
      </c>
      <c r="B1578" s="32" t="str">
        <f>IF(AND(TRIM(INDEX(StartDateValues,ROW(A1578)))&lt;&gt;"",INDEX(StartDateValues,ROW(A1578))&gt;0),INDEX(StartDateValues,ROW(A1578)),"")</f>
        <v/>
      </c>
      <c r="C1578" s="22" t="str">
        <f t="shared" si="121"/>
        <v/>
      </c>
      <c r="D1578" s="3" t="str">
        <f t="shared" si="122"/>
        <v/>
      </c>
      <c r="E1578" s="3" t="str">
        <f t="shared" si="123"/>
        <v/>
      </c>
      <c r="F1578" s="3" t="str">
        <f t="shared" si="124"/>
        <v/>
      </c>
      <c r="G1578" s="3" t="str">
        <f>IF(A1578="","",IF(HOUR(A1578)&lt;StartHour,StartHour,IF(HOUR(A1578)&gt;FinishHour,FinishHour,HOUR(A1578))))</f>
        <v/>
      </c>
      <c r="H1578" s="3" t="str">
        <f t="shared" si="125"/>
        <v/>
      </c>
      <c r="I1578" s="33" t="e">
        <f>IF(OR(A1578="",B1578=""),NA(),MAX(0,IF(A1578-B1578=0,SameDayCycleTimeSettingValue,(A1578-B1578) *24)))</f>
        <v>#N/A</v>
      </c>
      <c r="J1578" s="33" t="e">
        <f>IF(OR(A1578="",B1578=""),NA(),MAX(0,IF(A1578-B1578=0,SameDayCycleTimeSettingValue,((A1578-B1578) *24)-(INT((A1578-B1578)) * (24-(FinishHour-StartHour))))))</f>
        <v>#N/A</v>
      </c>
      <c r="K1578" s="3" t="e">
        <f ca="1">IF(OR(A1578&lt;&gt;"",B1578=""),NA(),MAX(0,IF(_xlfn.DAYS(NOW(),B1578)=0,SameDayCycleTimeSettingValue,_xlfn.DAYS(NOW(),B1578))))</f>
        <v>#N/A</v>
      </c>
    </row>
    <row r="1579" spans="1:11" x14ac:dyDescent="0.25">
      <c r="A1579" s="32" t="str">
        <f>IF(AND(TRIM(INDEX(CompletedDateValues,ROW(A1579)))&lt;&gt;"",INDEX(CompletedDateValues,ROW(A1579))&gt;0),INDEX(CompletedDateValues,ROW(A1579)),"")</f>
        <v/>
      </c>
      <c r="B1579" s="32" t="str">
        <f>IF(AND(TRIM(INDEX(StartDateValues,ROW(A1579)))&lt;&gt;"",INDEX(StartDateValues,ROW(A1579))&gt;0),INDEX(StartDateValues,ROW(A1579)),"")</f>
        <v/>
      </c>
      <c r="C1579" s="22" t="str">
        <f t="shared" si="121"/>
        <v/>
      </c>
      <c r="D1579" s="3" t="str">
        <f t="shared" si="122"/>
        <v/>
      </c>
      <c r="E1579" s="3" t="str">
        <f t="shared" si="123"/>
        <v/>
      </c>
      <c r="F1579" s="3" t="str">
        <f t="shared" si="124"/>
        <v/>
      </c>
      <c r="G1579" s="3" t="str">
        <f>IF(A1579="","",IF(HOUR(A1579)&lt;StartHour,StartHour,IF(HOUR(A1579)&gt;FinishHour,FinishHour,HOUR(A1579))))</f>
        <v/>
      </c>
      <c r="H1579" s="3" t="str">
        <f t="shared" si="125"/>
        <v/>
      </c>
      <c r="I1579" s="33" t="e">
        <f>IF(OR(A1579="",B1579=""),NA(),MAX(0,IF(A1579-B1579=0,SameDayCycleTimeSettingValue,(A1579-B1579) *24)))</f>
        <v>#N/A</v>
      </c>
      <c r="J1579" s="33" t="e">
        <f>IF(OR(A1579="",B1579=""),NA(),MAX(0,IF(A1579-B1579=0,SameDayCycleTimeSettingValue,((A1579-B1579) *24)-(INT((A1579-B1579)) * (24-(FinishHour-StartHour))))))</f>
        <v>#N/A</v>
      </c>
      <c r="K1579" s="3" t="e">
        <f ca="1">IF(OR(A1579&lt;&gt;"",B1579=""),NA(),MAX(0,IF(_xlfn.DAYS(NOW(),B1579)=0,SameDayCycleTimeSettingValue,_xlfn.DAYS(NOW(),B1579))))</f>
        <v>#N/A</v>
      </c>
    </row>
    <row r="1580" spans="1:11" x14ac:dyDescent="0.25">
      <c r="A1580" s="32" t="str">
        <f>IF(AND(TRIM(INDEX(CompletedDateValues,ROW(A1580)))&lt;&gt;"",INDEX(CompletedDateValues,ROW(A1580))&gt;0),INDEX(CompletedDateValues,ROW(A1580)),"")</f>
        <v/>
      </c>
      <c r="B1580" s="32" t="str">
        <f>IF(AND(TRIM(INDEX(StartDateValues,ROW(A1580)))&lt;&gt;"",INDEX(StartDateValues,ROW(A1580))&gt;0),INDEX(StartDateValues,ROW(A1580)),"")</f>
        <v/>
      </c>
      <c r="C1580" s="22" t="str">
        <f t="shared" si="121"/>
        <v/>
      </c>
      <c r="D1580" s="3" t="str">
        <f t="shared" si="122"/>
        <v/>
      </c>
      <c r="E1580" s="3" t="str">
        <f t="shared" si="123"/>
        <v/>
      </c>
      <c r="F1580" s="3" t="str">
        <f t="shared" si="124"/>
        <v/>
      </c>
      <c r="G1580" s="3" t="str">
        <f>IF(A1580="","",IF(HOUR(A1580)&lt;StartHour,StartHour,IF(HOUR(A1580)&gt;FinishHour,FinishHour,HOUR(A1580))))</f>
        <v/>
      </c>
      <c r="H1580" s="3" t="str">
        <f t="shared" si="125"/>
        <v/>
      </c>
      <c r="I1580" s="33" t="e">
        <f>IF(OR(A1580="",B1580=""),NA(),MAX(0,IF(A1580-B1580=0,SameDayCycleTimeSettingValue,(A1580-B1580) *24)))</f>
        <v>#N/A</v>
      </c>
      <c r="J1580" s="33" t="e">
        <f>IF(OR(A1580="",B1580=""),NA(),MAX(0,IF(A1580-B1580=0,SameDayCycleTimeSettingValue,((A1580-B1580) *24)-(INT((A1580-B1580)) * (24-(FinishHour-StartHour))))))</f>
        <v>#N/A</v>
      </c>
      <c r="K1580" s="3" t="e">
        <f ca="1">IF(OR(A1580&lt;&gt;"",B1580=""),NA(),MAX(0,IF(_xlfn.DAYS(NOW(),B1580)=0,SameDayCycleTimeSettingValue,_xlfn.DAYS(NOW(),B1580))))</f>
        <v>#N/A</v>
      </c>
    </row>
    <row r="1581" spans="1:11" x14ac:dyDescent="0.25">
      <c r="A1581" s="32" t="str">
        <f>IF(AND(TRIM(INDEX(CompletedDateValues,ROW(A1581)))&lt;&gt;"",INDEX(CompletedDateValues,ROW(A1581))&gt;0),INDEX(CompletedDateValues,ROW(A1581)),"")</f>
        <v/>
      </c>
      <c r="B1581" s="32" t="str">
        <f>IF(AND(TRIM(INDEX(StartDateValues,ROW(A1581)))&lt;&gt;"",INDEX(StartDateValues,ROW(A1581))&gt;0),INDEX(StartDateValues,ROW(A1581)),"")</f>
        <v/>
      </c>
      <c r="C1581" s="22" t="str">
        <f t="shared" si="121"/>
        <v/>
      </c>
      <c r="D1581" s="3" t="str">
        <f t="shared" si="122"/>
        <v/>
      </c>
      <c r="E1581" s="3" t="str">
        <f t="shared" si="123"/>
        <v/>
      </c>
      <c r="F1581" s="3" t="str">
        <f t="shared" si="124"/>
        <v/>
      </c>
      <c r="G1581" s="3" t="str">
        <f>IF(A1581="","",IF(HOUR(A1581)&lt;StartHour,StartHour,IF(HOUR(A1581)&gt;FinishHour,FinishHour,HOUR(A1581))))</f>
        <v/>
      </c>
      <c r="H1581" s="3" t="str">
        <f t="shared" si="125"/>
        <v/>
      </c>
      <c r="I1581" s="33" t="e">
        <f>IF(OR(A1581="",B1581=""),NA(),MAX(0,IF(A1581-B1581=0,SameDayCycleTimeSettingValue,(A1581-B1581) *24)))</f>
        <v>#N/A</v>
      </c>
      <c r="J1581" s="33" t="e">
        <f>IF(OR(A1581="",B1581=""),NA(),MAX(0,IF(A1581-B1581=0,SameDayCycleTimeSettingValue,((A1581-B1581) *24)-(INT((A1581-B1581)) * (24-(FinishHour-StartHour))))))</f>
        <v>#N/A</v>
      </c>
      <c r="K1581" s="3" t="e">
        <f ca="1">IF(OR(A1581&lt;&gt;"",B1581=""),NA(),MAX(0,IF(_xlfn.DAYS(NOW(),B1581)=0,SameDayCycleTimeSettingValue,_xlfn.DAYS(NOW(),B1581))))</f>
        <v>#N/A</v>
      </c>
    </row>
    <row r="1582" spans="1:11" x14ac:dyDescent="0.25">
      <c r="A1582" s="32" t="str">
        <f>IF(AND(TRIM(INDEX(CompletedDateValues,ROW(A1582)))&lt;&gt;"",INDEX(CompletedDateValues,ROW(A1582))&gt;0),INDEX(CompletedDateValues,ROW(A1582)),"")</f>
        <v/>
      </c>
      <c r="B1582" s="32" t="str">
        <f>IF(AND(TRIM(INDEX(StartDateValues,ROW(A1582)))&lt;&gt;"",INDEX(StartDateValues,ROW(A1582))&gt;0),INDEX(StartDateValues,ROW(A1582)),"")</f>
        <v/>
      </c>
      <c r="C1582" s="22" t="str">
        <f t="shared" si="121"/>
        <v/>
      </c>
      <c r="D1582" s="3" t="str">
        <f t="shared" si="122"/>
        <v/>
      </c>
      <c r="E1582" s="3" t="str">
        <f t="shared" si="123"/>
        <v/>
      </c>
      <c r="F1582" s="3" t="str">
        <f t="shared" si="124"/>
        <v/>
      </c>
      <c r="G1582" s="3" t="str">
        <f>IF(A1582="","",IF(HOUR(A1582)&lt;StartHour,StartHour,IF(HOUR(A1582)&gt;FinishHour,FinishHour,HOUR(A1582))))</f>
        <v/>
      </c>
      <c r="H1582" s="3" t="str">
        <f t="shared" si="125"/>
        <v/>
      </c>
      <c r="I1582" s="33" t="e">
        <f>IF(OR(A1582="",B1582=""),NA(),MAX(0,IF(A1582-B1582=0,SameDayCycleTimeSettingValue,(A1582-B1582) *24)))</f>
        <v>#N/A</v>
      </c>
      <c r="J1582" s="33" t="e">
        <f>IF(OR(A1582="",B1582=""),NA(),MAX(0,IF(A1582-B1582=0,SameDayCycleTimeSettingValue,((A1582-B1582) *24)-(INT((A1582-B1582)) * (24-(FinishHour-StartHour))))))</f>
        <v>#N/A</v>
      </c>
      <c r="K1582" s="3" t="e">
        <f ca="1">IF(OR(A1582&lt;&gt;"",B1582=""),NA(),MAX(0,IF(_xlfn.DAYS(NOW(),B1582)=0,SameDayCycleTimeSettingValue,_xlfn.DAYS(NOW(),B1582))))</f>
        <v>#N/A</v>
      </c>
    </row>
    <row r="1583" spans="1:11" x14ac:dyDescent="0.25">
      <c r="A1583" s="32" t="str">
        <f>IF(AND(TRIM(INDEX(CompletedDateValues,ROW(A1583)))&lt;&gt;"",INDEX(CompletedDateValues,ROW(A1583))&gt;0),INDEX(CompletedDateValues,ROW(A1583)),"")</f>
        <v/>
      </c>
      <c r="B1583" s="32" t="str">
        <f>IF(AND(TRIM(INDEX(StartDateValues,ROW(A1583)))&lt;&gt;"",INDEX(StartDateValues,ROW(A1583))&gt;0),INDEX(StartDateValues,ROW(A1583)),"")</f>
        <v/>
      </c>
      <c r="C1583" s="22" t="str">
        <f t="shared" si="121"/>
        <v/>
      </c>
      <c r="D1583" s="3" t="str">
        <f t="shared" si="122"/>
        <v/>
      </c>
      <c r="E1583" s="3" t="str">
        <f t="shared" si="123"/>
        <v/>
      </c>
      <c r="F1583" s="3" t="str">
        <f t="shared" si="124"/>
        <v/>
      </c>
      <c r="G1583" s="3" t="str">
        <f>IF(A1583="","",IF(HOUR(A1583)&lt;StartHour,StartHour,IF(HOUR(A1583)&gt;FinishHour,FinishHour,HOUR(A1583))))</f>
        <v/>
      </c>
      <c r="H1583" s="3" t="str">
        <f t="shared" si="125"/>
        <v/>
      </c>
      <c r="I1583" s="33" t="e">
        <f>IF(OR(A1583="",B1583=""),NA(),MAX(0,IF(A1583-B1583=0,SameDayCycleTimeSettingValue,(A1583-B1583) *24)))</f>
        <v>#N/A</v>
      </c>
      <c r="J1583" s="33" t="e">
        <f>IF(OR(A1583="",B1583=""),NA(),MAX(0,IF(A1583-B1583=0,SameDayCycleTimeSettingValue,((A1583-B1583) *24)-(INT((A1583-B1583)) * (24-(FinishHour-StartHour))))))</f>
        <v>#N/A</v>
      </c>
      <c r="K1583" s="3" t="e">
        <f ca="1">IF(OR(A1583&lt;&gt;"",B1583=""),NA(),MAX(0,IF(_xlfn.DAYS(NOW(),B1583)=0,SameDayCycleTimeSettingValue,_xlfn.DAYS(NOW(),B1583))))</f>
        <v>#N/A</v>
      </c>
    </row>
    <row r="1584" spans="1:11" x14ac:dyDescent="0.25">
      <c r="A1584" s="32" t="str">
        <f>IF(AND(TRIM(INDEX(CompletedDateValues,ROW(A1584)))&lt;&gt;"",INDEX(CompletedDateValues,ROW(A1584))&gt;0),INDEX(CompletedDateValues,ROW(A1584)),"")</f>
        <v/>
      </c>
      <c r="B1584" s="32" t="str">
        <f>IF(AND(TRIM(INDEX(StartDateValues,ROW(A1584)))&lt;&gt;"",INDEX(StartDateValues,ROW(A1584))&gt;0),INDEX(StartDateValues,ROW(A1584)),"")</f>
        <v/>
      </c>
      <c r="C1584" s="22" t="str">
        <f t="shared" si="121"/>
        <v/>
      </c>
      <c r="D1584" s="3" t="str">
        <f t="shared" si="122"/>
        <v/>
      </c>
      <c r="E1584" s="3" t="str">
        <f t="shared" si="123"/>
        <v/>
      </c>
      <c r="F1584" s="3" t="str">
        <f t="shared" si="124"/>
        <v/>
      </c>
      <c r="G1584" s="3" t="str">
        <f>IF(A1584="","",IF(HOUR(A1584)&lt;StartHour,StartHour,IF(HOUR(A1584)&gt;FinishHour,FinishHour,HOUR(A1584))))</f>
        <v/>
      </c>
      <c r="H1584" s="3" t="str">
        <f t="shared" si="125"/>
        <v/>
      </c>
      <c r="I1584" s="33" t="e">
        <f>IF(OR(A1584="",B1584=""),NA(),MAX(0,IF(A1584-B1584=0,SameDayCycleTimeSettingValue,(A1584-B1584) *24)))</f>
        <v>#N/A</v>
      </c>
      <c r="J1584" s="33" t="e">
        <f>IF(OR(A1584="",B1584=""),NA(),MAX(0,IF(A1584-B1584=0,SameDayCycleTimeSettingValue,((A1584-B1584) *24)-(INT((A1584-B1584)) * (24-(FinishHour-StartHour))))))</f>
        <v>#N/A</v>
      </c>
      <c r="K1584" s="3" t="e">
        <f ca="1">IF(OR(A1584&lt;&gt;"",B1584=""),NA(),MAX(0,IF(_xlfn.DAYS(NOW(),B1584)=0,SameDayCycleTimeSettingValue,_xlfn.DAYS(NOW(),B1584))))</f>
        <v>#N/A</v>
      </c>
    </row>
    <row r="1585" spans="1:11" x14ac:dyDescent="0.25">
      <c r="A1585" s="32" t="str">
        <f>IF(AND(TRIM(INDEX(CompletedDateValues,ROW(A1585)))&lt;&gt;"",INDEX(CompletedDateValues,ROW(A1585))&gt;0),INDEX(CompletedDateValues,ROW(A1585)),"")</f>
        <v/>
      </c>
      <c r="B1585" s="32" t="str">
        <f>IF(AND(TRIM(INDEX(StartDateValues,ROW(A1585)))&lt;&gt;"",INDEX(StartDateValues,ROW(A1585))&gt;0),INDEX(StartDateValues,ROW(A1585)),"")</f>
        <v/>
      </c>
      <c r="C1585" s="22" t="str">
        <f t="shared" si="121"/>
        <v/>
      </c>
      <c r="D1585" s="3" t="str">
        <f t="shared" si="122"/>
        <v/>
      </c>
      <c r="E1585" s="3" t="str">
        <f t="shared" si="123"/>
        <v/>
      </c>
      <c r="F1585" s="3" t="str">
        <f t="shared" si="124"/>
        <v/>
      </c>
      <c r="G1585" s="3" t="str">
        <f>IF(A1585="","",IF(HOUR(A1585)&lt;StartHour,StartHour,IF(HOUR(A1585)&gt;FinishHour,FinishHour,HOUR(A1585))))</f>
        <v/>
      </c>
      <c r="H1585" s="3" t="str">
        <f t="shared" si="125"/>
        <v/>
      </c>
      <c r="I1585" s="33" t="e">
        <f>IF(OR(A1585="",B1585=""),NA(),MAX(0,IF(A1585-B1585=0,SameDayCycleTimeSettingValue,(A1585-B1585) *24)))</f>
        <v>#N/A</v>
      </c>
      <c r="J1585" s="33" t="e">
        <f>IF(OR(A1585="",B1585=""),NA(),MAX(0,IF(A1585-B1585=0,SameDayCycleTimeSettingValue,((A1585-B1585) *24)-(INT((A1585-B1585)) * (24-(FinishHour-StartHour))))))</f>
        <v>#N/A</v>
      </c>
      <c r="K1585" s="3" t="e">
        <f ca="1">IF(OR(A1585&lt;&gt;"",B1585=""),NA(),MAX(0,IF(_xlfn.DAYS(NOW(),B1585)=0,SameDayCycleTimeSettingValue,_xlfn.DAYS(NOW(),B1585))))</f>
        <v>#N/A</v>
      </c>
    </row>
    <row r="1586" spans="1:11" x14ac:dyDescent="0.25">
      <c r="A1586" s="32" t="str">
        <f>IF(AND(TRIM(INDEX(CompletedDateValues,ROW(A1586)))&lt;&gt;"",INDEX(CompletedDateValues,ROW(A1586))&gt;0),INDEX(CompletedDateValues,ROW(A1586)),"")</f>
        <v/>
      </c>
      <c r="B1586" s="32" t="str">
        <f>IF(AND(TRIM(INDEX(StartDateValues,ROW(A1586)))&lt;&gt;"",INDEX(StartDateValues,ROW(A1586))&gt;0),INDEX(StartDateValues,ROW(A1586)),"")</f>
        <v/>
      </c>
      <c r="C1586" s="22" t="str">
        <f t="shared" si="121"/>
        <v/>
      </c>
      <c r="D1586" s="3" t="str">
        <f t="shared" si="122"/>
        <v/>
      </c>
      <c r="E1586" s="3" t="str">
        <f t="shared" si="123"/>
        <v/>
      </c>
      <c r="F1586" s="3" t="str">
        <f t="shared" si="124"/>
        <v/>
      </c>
      <c r="G1586" s="3" t="str">
        <f>IF(A1586="","",IF(HOUR(A1586)&lt;StartHour,StartHour,IF(HOUR(A1586)&gt;FinishHour,FinishHour,HOUR(A1586))))</f>
        <v/>
      </c>
      <c r="H1586" s="3" t="str">
        <f t="shared" si="125"/>
        <v/>
      </c>
      <c r="I1586" s="33" t="e">
        <f>IF(OR(A1586="",B1586=""),NA(),MAX(0,IF(A1586-B1586=0,SameDayCycleTimeSettingValue,(A1586-B1586) *24)))</f>
        <v>#N/A</v>
      </c>
      <c r="J1586" s="33" t="e">
        <f>IF(OR(A1586="",B1586=""),NA(),MAX(0,IF(A1586-B1586=0,SameDayCycleTimeSettingValue,((A1586-B1586) *24)-(INT((A1586-B1586)) * (24-(FinishHour-StartHour))))))</f>
        <v>#N/A</v>
      </c>
      <c r="K1586" s="3" t="e">
        <f ca="1">IF(OR(A1586&lt;&gt;"",B1586=""),NA(),MAX(0,IF(_xlfn.DAYS(NOW(),B1586)=0,SameDayCycleTimeSettingValue,_xlfn.DAYS(NOW(),B1586))))</f>
        <v>#N/A</v>
      </c>
    </row>
    <row r="1587" spans="1:11" x14ac:dyDescent="0.25">
      <c r="A1587" s="32" t="str">
        <f>IF(AND(TRIM(INDEX(CompletedDateValues,ROW(A1587)))&lt;&gt;"",INDEX(CompletedDateValues,ROW(A1587))&gt;0),INDEX(CompletedDateValues,ROW(A1587)),"")</f>
        <v/>
      </c>
      <c r="B1587" s="32" t="str">
        <f>IF(AND(TRIM(INDEX(StartDateValues,ROW(A1587)))&lt;&gt;"",INDEX(StartDateValues,ROW(A1587))&gt;0),INDEX(StartDateValues,ROW(A1587)),"")</f>
        <v/>
      </c>
      <c r="C1587" s="22" t="str">
        <f t="shared" si="121"/>
        <v/>
      </c>
      <c r="D1587" s="3" t="str">
        <f t="shared" si="122"/>
        <v/>
      </c>
      <c r="E1587" s="3" t="str">
        <f t="shared" si="123"/>
        <v/>
      </c>
      <c r="F1587" s="3" t="str">
        <f t="shared" si="124"/>
        <v/>
      </c>
      <c r="G1587" s="3" t="str">
        <f>IF(A1587="","",IF(HOUR(A1587)&lt;StartHour,StartHour,IF(HOUR(A1587)&gt;FinishHour,FinishHour,HOUR(A1587))))</f>
        <v/>
      </c>
      <c r="H1587" s="3" t="str">
        <f t="shared" si="125"/>
        <v/>
      </c>
      <c r="I1587" s="33" t="e">
        <f>IF(OR(A1587="",B1587=""),NA(),MAX(0,IF(A1587-B1587=0,SameDayCycleTimeSettingValue,(A1587-B1587) *24)))</f>
        <v>#N/A</v>
      </c>
      <c r="J1587" s="33" t="e">
        <f>IF(OR(A1587="",B1587=""),NA(),MAX(0,IF(A1587-B1587=0,SameDayCycleTimeSettingValue,((A1587-B1587) *24)-(INT((A1587-B1587)) * (24-(FinishHour-StartHour))))))</f>
        <v>#N/A</v>
      </c>
      <c r="K1587" s="3" t="e">
        <f ca="1">IF(OR(A1587&lt;&gt;"",B1587=""),NA(),MAX(0,IF(_xlfn.DAYS(NOW(),B1587)=0,SameDayCycleTimeSettingValue,_xlfn.DAYS(NOW(),B1587))))</f>
        <v>#N/A</v>
      </c>
    </row>
    <row r="1588" spans="1:11" x14ac:dyDescent="0.25">
      <c r="A1588" s="32" t="str">
        <f>IF(AND(TRIM(INDEX(CompletedDateValues,ROW(A1588)))&lt;&gt;"",INDEX(CompletedDateValues,ROW(A1588))&gt;0),INDEX(CompletedDateValues,ROW(A1588)),"")</f>
        <v/>
      </c>
      <c r="B1588" s="32" t="str">
        <f>IF(AND(TRIM(INDEX(StartDateValues,ROW(A1588)))&lt;&gt;"",INDEX(StartDateValues,ROW(A1588))&gt;0),INDEX(StartDateValues,ROW(A1588)),"")</f>
        <v/>
      </c>
      <c r="C1588" s="22" t="str">
        <f t="shared" si="121"/>
        <v/>
      </c>
      <c r="D1588" s="3" t="str">
        <f t="shared" si="122"/>
        <v/>
      </c>
      <c r="E1588" s="3" t="str">
        <f t="shared" si="123"/>
        <v/>
      </c>
      <c r="F1588" s="3" t="str">
        <f t="shared" si="124"/>
        <v/>
      </c>
      <c r="G1588" s="3" t="str">
        <f>IF(A1588="","",IF(HOUR(A1588)&lt;StartHour,StartHour,IF(HOUR(A1588)&gt;FinishHour,FinishHour,HOUR(A1588))))</f>
        <v/>
      </c>
      <c r="H1588" s="3" t="str">
        <f t="shared" si="125"/>
        <v/>
      </c>
      <c r="I1588" s="33" t="e">
        <f>IF(OR(A1588="",B1588=""),NA(),MAX(0,IF(A1588-B1588=0,SameDayCycleTimeSettingValue,(A1588-B1588) *24)))</f>
        <v>#N/A</v>
      </c>
      <c r="J1588" s="33" t="e">
        <f>IF(OR(A1588="",B1588=""),NA(),MAX(0,IF(A1588-B1588=0,SameDayCycleTimeSettingValue,((A1588-B1588) *24)-(INT((A1588-B1588)) * (24-(FinishHour-StartHour))))))</f>
        <v>#N/A</v>
      </c>
      <c r="K1588" s="3" t="e">
        <f ca="1">IF(OR(A1588&lt;&gt;"",B1588=""),NA(),MAX(0,IF(_xlfn.DAYS(NOW(),B1588)=0,SameDayCycleTimeSettingValue,_xlfn.DAYS(NOW(),B1588))))</f>
        <v>#N/A</v>
      </c>
    </row>
    <row r="1589" spans="1:11" x14ac:dyDescent="0.25">
      <c r="A1589" s="32" t="str">
        <f>IF(AND(TRIM(INDEX(CompletedDateValues,ROW(A1589)))&lt;&gt;"",INDEX(CompletedDateValues,ROW(A1589))&gt;0),INDEX(CompletedDateValues,ROW(A1589)),"")</f>
        <v/>
      </c>
      <c r="B1589" s="32" t="str">
        <f>IF(AND(TRIM(INDEX(StartDateValues,ROW(A1589)))&lt;&gt;"",INDEX(StartDateValues,ROW(A1589))&gt;0),INDEX(StartDateValues,ROW(A1589)),"")</f>
        <v/>
      </c>
      <c r="C1589" s="22" t="str">
        <f t="shared" si="121"/>
        <v/>
      </c>
      <c r="D1589" s="3" t="str">
        <f t="shared" si="122"/>
        <v/>
      </c>
      <c r="E1589" s="3" t="str">
        <f t="shared" si="123"/>
        <v/>
      </c>
      <c r="F1589" s="3" t="str">
        <f t="shared" si="124"/>
        <v/>
      </c>
      <c r="G1589" s="3" t="str">
        <f>IF(A1589="","",IF(HOUR(A1589)&lt;StartHour,StartHour,IF(HOUR(A1589)&gt;FinishHour,FinishHour,HOUR(A1589))))</f>
        <v/>
      </c>
      <c r="H1589" s="3" t="str">
        <f t="shared" si="125"/>
        <v/>
      </c>
      <c r="I1589" s="33" t="e">
        <f>IF(OR(A1589="",B1589=""),NA(),MAX(0,IF(A1589-B1589=0,SameDayCycleTimeSettingValue,(A1589-B1589) *24)))</f>
        <v>#N/A</v>
      </c>
      <c r="J1589" s="33" t="e">
        <f>IF(OR(A1589="",B1589=""),NA(),MAX(0,IF(A1589-B1589=0,SameDayCycleTimeSettingValue,((A1589-B1589) *24)-(INT((A1589-B1589)) * (24-(FinishHour-StartHour))))))</f>
        <v>#N/A</v>
      </c>
      <c r="K1589" s="3" t="e">
        <f ca="1">IF(OR(A1589&lt;&gt;"",B1589=""),NA(),MAX(0,IF(_xlfn.DAYS(NOW(),B1589)=0,SameDayCycleTimeSettingValue,_xlfn.DAYS(NOW(),B1589))))</f>
        <v>#N/A</v>
      </c>
    </row>
    <row r="1590" spans="1:11" x14ac:dyDescent="0.25">
      <c r="A1590" s="32" t="str">
        <f>IF(AND(TRIM(INDEX(CompletedDateValues,ROW(A1590)))&lt;&gt;"",INDEX(CompletedDateValues,ROW(A1590))&gt;0),INDEX(CompletedDateValues,ROW(A1590)),"")</f>
        <v/>
      </c>
      <c r="B1590" s="32" t="str">
        <f>IF(AND(TRIM(INDEX(StartDateValues,ROW(A1590)))&lt;&gt;"",INDEX(StartDateValues,ROW(A1590))&gt;0),INDEX(StartDateValues,ROW(A1590)),"")</f>
        <v/>
      </c>
      <c r="C1590" s="22" t="str">
        <f t="shared" si="121"/>
        <v/>
      </c>
      <c r="D1590" s="3" t="str">
        <f t="shared" si="122"/>
        <v/>
      </c>
      <c r="E1590" s="3" t="str">
        <f t="shared" si="123"/>
        <v/>
      </c>
      <c r="F1590" s="3" t="str">
        <f t="shared" si="124"/>
        <v/>
      </c>
      <c r="G1590" s="3" t="str">
        <f>IF(A1590="","",IF(HOUR(A1590)&lt;StartHour,StartHour,IF(HOUR(A1590)&gt;FinishHour,FinishHour,HOUR(A1590))))</f>
        <v/>
      </c>
      <c r="H1590" s="3" t="str">
        <f t="shared" si="125"/>
        <v/>
      </c>
      <c r="I1590" s="33" t="e">
        <f>IF(OR(A1590="",B1590=""),NA(),MAX(0,IF(A1590-B1590=0,SameDayCycleTimeSettingValue,(A1590-B1590) *24)))</f>
        <v>#N/A</v>
      </c>
      <c r="J1590" s="33" t="e">
        <f>IF(OR(A1590="",B1590=""),NA(),MAX(0,IF(A1590-B1590=0,SameDayCycleTimeSettingValue,((A1590-B1590) *24)-(INT((A1590-B1590)) * (24-(FinishHour-StartHour))))))</f>
        <v>#N/A</v>
      </c>
      <c r="K1590" s="3" t="e">
        <f ca="1">IF(OR(A1590&lt;&gt;"",B1590=""),NA(),MAX(0,IF(_xlfn.DAYS(NOW(),B1590)=0,SameDayCycleTimeSettingValue,_xlfn.DAYS(NOW(),B1590))))</f>
        <v>#N/A</v>
      </c>
    </row>
    <row r="1591" spans="1:11" x14ac:dyDescent="0.25">
      <c r="A1591" s="32" t="str">
        <f>IF(AND(TRIM(INDEX(CompletedDateValues,ROW(A1591)))&lt;&gt;"",INDEX(CompletedDateValues,ROW(A1591))&gt;0),INDEX(CompletedDateValues,ROW(A1591)),"")</f>
        <v/>
      </c>
      <c r="B1591" s="32" t="str">
        <f>IF(AND(TRIM(INDEX(StartDateValues,ROW(A1591)))&lt;&gt;"",INDEX(StartDateValues,ROW(A1591))&gt;0),INDEX(StartDateValues,ROW(A1591)),"")</f>
        <v/>
      </c>
      <c r="C1591" s="22" t="str">
        <f t="shared" si="121"/>
        <v/>
      </c>
      <c r="D1591" s="3" t="str">
        <f t="shared" si="122"/>
        <v/>
      </c>
      <c r="E1591" s="3" t="str">
        <f t="shared" si="123"/>
        <v/>
      </c>
      <c r="F1591" s="3" t="str">
        <f t="shared" si="124"/>
        <v/>
      </c>
      <c r="G1591" s="3" t="str">
        <f>IF(A1591="","",IF(HOUR(A1591)&lt;StartHour,StartHour,IF(HOUR(A1591)&gt;FinishHour,FinishHour,HOUR(A1591))))</f>
        <v/>
      </c>
      <c r="H1591" s="3" t="str">
        <f t="shared" si="125"/>
        <v/>
      </c>
      <c r="I1591" s="33" t="e">
        <f>IF(OR(A1591="",B1591=""),NA(),MAX(0,IF(A1591-B1591=0,SameDayCycleTimeSettingValue,(A1591-B1591) *24)))</f>
        <v>#N/A</v>
      </c>
      <c r="J1591" s="33" t="e">
        <f>IF(OR(A1591="",B1591=""),NA(),MAX(0,IF(A1591-B1591=0,SameDayCycleTimeSettingValue,((A1591-B1591) *24)-(INT((A1591-B1591)) * (24-(FinishHour-StartHour))))))</f>
        <v>#N/A</v>
      </c>
      <c r="K1591" s="3" t="e">
        <f ca="1">IF(OR(A1591&lt;&gt;"",B1591=""),NA(),MAX(0,IF(_xlfn.DAYS(NOW(),B1591)=0,SameDayCycleTimeSettingValue,_xlfn.DAYS(NOW(),B1591))))</f>
        <v>#N/A</v>
      </c>
    </row>
    <row r="1592" spans="1:11" x14ac:dyDescent="0.25">
      <c r="A1592" s="32" t="str">
        <f>IF(AND(TRIM(INDEX(CompletedDateValues,ROW(A1592)))&lt;&gt;"",INDEX(CompletedDateValues,ROW(A1592))&gt;0),INDEX(CompletedDateValues,ROW(A1592)),"")</f>
        <v/>
      </c>
      <c r="B1592" s="32" t="str">
        <f>IF(AND(TRIM(INDEX(StartDateValues,ROW(A1592)))&lt;&gt;"",INDEX(StartDateValues,ROW(A1592))&gt;0),INDEX(StartDateValues,ROW(A1592)),"")</f>
        <v/>
      </c>
      <c r="C1592" s="22" t="str">
        <f t="shared" si="121"/>
        <v/>
      </c>
      <c r="D1592" s="3" t="str">
        <f t="shared" si="122"/>
        <v/>
      </c>
      <c r="E1592" s="3" t="str">
        <f t="shared" si="123"/>
        <v/>
      </c>
      <c r="F1592" s="3" t="str">
        <f t="shared" si="124"/>
        <v/>
      </c>
      <c r="G1592" s="3" t="str">
        <f>IF(A1592="","",IF(HOUR(A1592)&lt;StartHour,StartHour,IF(HOUR(A1592)&gt;FinishHour,FinishHour,HOUR(A1592))))</f>
        <v/>
      </c>
      <c r="H1592" s="3" t="str">
        <f t="shared" si="125"/>
        <v/>
      </c>
      <c r="I1592" s="33" t="e">
        <f>IF(OR(A1592="",B1592=""),NA(),MAX(0,IF(A1592-B1592=0,SameDayCycleTimeSettingValue,(A1592-B1592) *24)))</f>
        <v>#N/A</v>
      </c>
      <c r="J1592" s="33" t="e">
        <f>IF(OR(A1592="",B1592=""),NA(),MAX(0,IF(A1592-B1592=0,SameDayCycleTimeSettingValue,((A1592-B1592) *24)-(INT((A1592-B1592)) * (24-(FinishHour-StartHour))))))</f>
        <v>#N/A</v>
      </c>
      <c r="K1592" s="3" t="e">
        <f ca="1">IF(OR(A1592&lt;&gt;"",B1592=""),NA(),MAX(0,IF(_xlfn.DAYS(NOW(),B1592)=0,SameDayCycleTimeSettingValue,_xlfn.DAYS(NOW(),B1592))))</f>
        <v>#N/A</v>
      </c>
    </row>
    <row r="1593" spans="1:11" x14ac:dyDescent="0.25">
      <c r="A1593" s="32" t="str">
        <f>IF(AND(TRIM(INDEX(CompletedDateValues,ROW(A1593)))&lt;&gt;"",INDEX(CompletedDateValues,ROW(A1593))&gt;0),INDEX(CompletedDateValues,ROW(A1593)),"")</f>
        <v/>
      </c>
      <c r="B1593" s="32" t="str">
        <f>IF(AND(TRIM(INDEX(StartDateValues,ROW(A1593)))&lt;&gt;"",INDEX(StartDateValues,ROW(A1593))&gt;0),INDEX(StartDateValues,ROW(A1593)),"")</f>
        <v/>
      </c>
      <c r="C1593" s="22" t="str">
        <f t="shared" si="121"/>
        <v/>
      </c>
      <c r="D1593" s="3" t="str">
        <f t="shared" si="122"/>
        <v/>
      </c>
      <c r="E1593" s="3" t="str">
        <f t="shared" si="123"/>
        <v/>
      </c>
      <c r="F1593" s="3" t="str">
        <f t="shared" si="124"/>
        <v/>
      </c>
      <c r="G1593" s="3" t="str">
        <f>IF(A1593="","",IF(HOUR(A1593)&lt;StartHour,StartHour,IF(HOUR(A1593)&gt;FinishHour,FinishHour,HOUR(A1593))))</f>
        <v/>
      </c>
      <c r="H1593" s="3" t="str">
        <f t="shared" si="125"/>
        <v/>
      </c>
      <c r="I1593" s="33" t="e">
        <f>IF(OR(A1593="",B1593=""),NA(),MAX(0,IF(A1593-B1593=0,SameDayCycleTimeSettingValue,(A1593-B1593) *24)))</f>
        <v>#N/A</v>
      </c>
      <c r="J1593" s="33" t="e">
        <f>IF(OR(A1593="",B1593=""),NA(),MAX(0,IF(A1593-B1593=0,SameDayCycleTimeSettingValue,((A1593-B1593) *24)-(INT((A1593-B1593)) * (24-(FinishHour-StartHour))))))</f>
        <v>#N/A</v>
      </c>
      <c r="K1593" s="3" t="e">
        <f ca="1">IF(OR(A1593&lt;&gt;"",B1593=""),NA(),MAX(0,IF(_xlfn.DAYS(NOW(),B1593)=0,SameDayCycleTimeSettingValue,_xlfn.DAYS(NOW(),B1593))))</f>
        <v>#N/A</v>
      </c>
    </row>
    <row r="1594" spans="1:11" x14ac:dyDescent="0.25">
      <c r="A1594" s="32" t="str">
        <f>IF(AND(TRIM(INDEX(CompletedDateValues,ROW(A1594)))&lt;&gt;"",INDEX(CompletedDateValues,ROW(A1594))&gt;0),INDEX(CompletedDateValues,ROW(A1594)),"")</f>
        <v/>
      </c>
      <c r="B1594" s="32" t="str">
        <f>IF(AND(TRIM(INDEX(StartDateValues,ROW(A1594)))&lt;&gt;"",INDEX(StartDateValues,ROW(A1594))&gt;0),INDEX(StartDateValues,ROW(A1594)),"")</f>
        <v/>
      </c>
      <c r="C1594" s="22" t="str">
        <f t="shared" si="121"/>
        <v/>
      </c>
      <c r="D1594" s="3" t="str">
        <f t="shared" si="122"/>
        <v/>
      </c>
      <c r="E1594" s="3" t="str">
        <f t="shared" si="123"/>
        <v/>
      </c>
      <c r="F1594" s="3" t="str">
        <f t="shared" si="124"/>
        <v/>
      </c>
      <c r="G1594" s="3" t="str">
        <f>IF(A1594="","",IF(HOUR(A1594)&lt;StartHour,StartHour,IF(HOUR(A1594)&gt;FinishHour,FinishHour,HOUR(A1594))))</f>
        <v/>
      </c>
      <c r="H1594" s="3" t="str">
        <f t="shared" si="125"/>
        <v/>
      </c>
      <c r="I1594" s="33" t="e">
        <f>IF(OR(A1594="",B1594=""),NA(),MAX(0,IF(A1594-B1594=0,SameDayCycleTimeSettingValue,(A1594-B1594) *24)))</f>
        <v>#N/A</v>
      </c>
      <c r="J1594" s="33" t="e">
        <f>IF(OR(A1594="",B1594=""),NA(),MAX(0,IF(A1594-B1594=0,SameDayCycleTimeSettingValue,((A1594-B1594) *24)-(INT((A1594-B1594)) * (24-(FinishHour-StartHour))))))</f>
        <v>#N/A</v>
      </c>
      <c r="K1594" s="3" t="e">
        <f ca="1">IF(OR(A1594&lt;&gt;"",B1594=""),NA(),MAX(0,IF(_xlfn.DAYS(NOW(),B1594)=0,SameDayCycleTimeSettingValue,_xlfn.DAYS(NOW(),B1594))))</f>
        <v>#N/A</v>
      </c>
    </row>
    <row r="1595" spans="1:11" x14ac:dyDescent="0.25">
      <c r="A1595" s="32" t="str">
        <f>IF(AND(TRIM(INDEX(CompletedDateValues,ROW(A1595)))&lt;&gt;"",INDEX(CompletedDateValues,ROW(A1595))&gt;0),INDEX(CompletedDateValues,ROW(A1595)),"")</f>
        <v/>
      </c>
      <c r="B1595" s="32" t="str">
        <f>IF(AND(TRIM(INDEX(StartDateValues,ROW(A1595)))&lt;&gt;"",INDEX(StartDateValues,ROW(A1595))&gt;0),INDEX(StartDateValues,ROW(A1595)),"")</f>
        <v/>
      </c>
      <c r="C1595" s="22" t="str">
        <f t="shared" si="121"/>
        <v/>
      </c>
      <c r="D1595" s="3" t="str">
        <f t="shared" si="122"/>
        <v/>
      </c>
      <c r="E1595" s="3" t="str">
        <f t="shared" si="123"/>
        <v/>
      </c>
      <c r="F1595" s="3" t="str">
        <f t="shared" si="124"/>
        <v/>
      </c>
      <c r="G1595" s="3" t="str">
        <f>IF(A1595="","",IF(HOUR(A1595)&lt;StartHour,StartHour,IF(HOUR(A1595)&gt;FinishHour,FinishHour,HOUR(A1595))))</f>
        <v/>
      </c>
      <c r="H1595" s="3" t="str">
        <f t="shared" si="125"/>
        <v/>
      </c>
      <c r="I1595" s="33" t="e">
        <f>IF(OR(A1595="",B1595=""),NA(),MAX(0,IF(A1595-B1595=0,SameDayCycleTimeSettingValue,(A1595-B1595) *24)))</f>
        <v>#N/A</v>
      </c>
      <c r="J1595" s="33" t="e">
        <f>IF(OR(A1595="",B1595=""),NA(),MAX(0,IF(A1595-B1595=0,SameDayCycleTimeSettingValue,((A1595-B1595) *24)-(INT((A1595-B1595)) * (24-(FinishHour-StartHour))))))</f>
        <v>#N/A</v>
      </c>
      <c r="K1595" s="3" t="e">
        <f ca="1">IF(OR(A1595&lt;&gt;"",B1595=""),NA(),MAX(0,IF(_xlfn.DAYS(NOW(),B1595)=0,SameDayCycleTimeSettingValue,_xlfn.DAYS(NOW(),B1595))))</f>
        <v>#N/A</v>
      </c>
    </row>
    <row r="1596" spans="1:11" x14ac:dyDescent="0.25">
      <c r="A1596" s="32" t="str">
        <f>IF(AND(TRIM(INDEX(CompletedDateValues,ROW(A1596)))&lt;&gt;"",INDEX(CompletedDateValues,ROW(A1596))&gt;0),INDEX(CompletedDateValues,ROW(A1596)),"")</f>
        <v/>
      </c>
      <c r="B1596" s="32" t="str">
        <f>IF(AND(TRIM(INDEX(StartDateValues,ROW(A1596)))&lt;&gt;"",INDEX(StartDateValues,ROW(A1596))&gt;0),INDEX(StartDateValues,ROW(A1596)),"")</f>
        <v/>
      </c>
      <c r="C1596" s="22" t="str">
        <f t="shared" si="121"/>
        <v/>
      </c>
      <c r="D1596" s="3" t="str">
        <f t="shared" si="122"/>
        <v/>
      </c>
      <c r="E1596" s="3" t="str">
        <f t="shared" si="123"/>
        <v/>
      </c>
      <c r="F1596" s="3" t="str">
        <f t="shared" si="124"/>
        <v/>
      </c>
      <c r="G1596" s="3" t="str">
        <f>IF(A1596="","",IF(HOUR(A1596)&lt;StartHour,StartHour,IF(HOUR(A1596)&gt;FinishHour,FinishHour,HOUR(A1596))))</f>
        <v/>
      </c>
      <c r="H1596" s="3" t="str">
        <f t="shared" si="125"/>
        <v/>
      </c>
      <c r="I1596" s="33" t="e">
        <f>IF(OR(A1596="",B1596=""),NA(),MAX(0,IF(A1596-B1596=0,SameDayCycleTimeSettingValue,(A1596-B1596) *24)))</f>
        <v>#N/A</v>
      </c>
      <c r="J1596" s="33" t="e">
        <f>IF(OR(A1596="",B1596=""),NA(),MAX(0,IF(A1596-B1596=0,SameDayCycleTimeSettingValue,((A1596-B1596) *24)-(INT((A1596-B1596)) * (24-(FinishHour-StartHour))))))</f>
        <v>#N/A</v>
      </c>
      <c r="K1596" s="3" t="e">
        <f ca="1">IF(OR(A1596&lt;&gt;"",B1596=""),NA(),MAX(0,IF(_xlfn.DAYS(NOW(),B1596)=0,SameDayCycleTimeSettingValue,_xlfn.DAYS(NOW(),B1596))))</f>
        <v>#N/A</v>
      </c>
    </row>
    <row r="1597" spans="1:11" x14ac:dyDescent="0.25">
      <c r="A1597" s="32" t="str">
        <f>IF(AND(TRIM(INDEX(CompletedDateValues,ROW(A1597)))&lt;&gt;"",INDEX(CompletedDateValues,ROW(A1597))&gt;0),INDEX(CompletedDateValues,ROW(A1597)),"")</f>
        <v/>
      </c>
      <c r="B1597" s="32" t="str">
        <f>IF(AND(TRIM(INDEX(StartDateValues,ROW(A1597)))&lt;&gt;"",INDEX(StartDateValues,ROW(A1597))&gt;0),INDEX(StartDateValues,ROW(A1597)),"")</f>
        <v/>
      </c>
      <c r="C1597" s="22" t="str">
        <f t="shared" si="121"/>
        <v/>
      </c>
      <c r="D1597" s="3" t="str">
        <f t="shared" si="122"/>
        <v/>
      </c>
      <c r="E1597" s="3" t="str">
        <f t="shared" si="123"/>
        <v/>
      </c>
      <c r="F1597" s="3" t="str">
        <f t="shared" si="124"/>
        <v/>
      </c>
      <c r="G1597" s="3" t="str">
        <f>IF(A1597="","",IF(HOUR(A1597)&lt;StartHour,StartHour,IF(HOUR(A1597)&gt;FinishHour,FinishHour,HOUR(A1597))))</f>
        <v/>
      </c>
      <c r="H1597" s="3" t="str">
        <f t="shared" si="125"/>
        <v/>
      </c>
      <c r="I1597" s="33" t="e">
        <f>IF(OR(A1597="",B1597=""),NA(),MAX(0,IF(A1597-B1597=0,SameDayCycleTimeSettingValue,(A1597-B1597) *24)))</f>
        <v>#N/A</v>
      </c>
      <c r="J1597" s="33" t="e">
        <f>IF(OR(A1597="",B1597=""),NA(),MAX(0,IF(A1597-B1597=0,SameDayCycleTimeSettingValue,((A1597-B1597) *24)-(INT((A1597-B1597)) * (24-(FinishHour-StartHour))))))</f>
        <v>#N/A</v>
      </c>
      <c r="K1597" s="3" t="e">
        <f ca="1">IF(OR(A1597&lt;&gt;"",B1597=""),NA(),MAX(0,IF(_xlfn.DAYS(NOW(),B1597)=0,SameDayCycleTimeSettingValue,_xlfn.DAYS(NOW(),B1597))))</f>
        <v>#N/A</v>
      </c>
    </row>
    <row r="1598" spans="1:11" x14ac:dyDescent="0.25">
      <c r="A1598" s="32" t="str">
        <f>IF(AND(TRIM(INDEX(CompletedDateValues,ROW(A1598)))&lt;&gt;"",INDEX(CompletedDateValues,ROW(A1598))&gt;0),INDEX(CompletedDateValues,ROW(A1598)),"")</f>
        <v/>
      </c>
      <c r="B1598" s="32" t="str">
        <f>IF(AND(TRIM(INDEX(StartDateValues,ROW(A1598)))&lt;&gt;"",INDEX(StartDateValues,ROW(A1598))&gt;0),INDEX(StartDateValues,ROW(A1598)),"")</f>
        <v/>
      </c>
      <c r="C1598" s="22" t="str">
        <f t="shared" si="121"/>
        <v/>
      </c>
      <c r="D1598" s="3" t="str">
        <f t="shared" si="122"/>
        <v/>
      </c>
      <c r="E1598" s="3" t="str">
        <f t="shared" si="123"/>
        <v/>
      </c>
      <c r="F1598" s="3" t="str">
        <f t="shared" si="124"/>
        <v/>
      </c>
      <c r="G1598" s="3" t="str">
        <f>IF(A1598="","",IF(HOUR(A1598)&lt;StartHour,StartHour,IF(HOUR(A1598)&gt;FinishHour,FinishHour,HOUR(A1598))))</f>
        <v/>
      </c>
      <c r="H1598" s="3" t="str">
        <f t="shared" si="125"/>
        <v/>
      </c>
      <c r="I1598" s="33" t="e">
        <f>IF(OR(A1598="",B1598=""),NA(),MAX(0,IF(A1598-B1598=0,SameDayCycleTimeSettingValue,(A1598-B1598) *24)))</f>
        <v>#N/A</v>
      </c>
      <c r="J1598" s="33" t="e">
        <f>IF(OR(A1598="",B1598=""),NA(),MAX(0,IF(A1598-B1598=0,SameDayCycleTimeSettingValue,((A1598-B1598) *24)-(INT((A1598-B1598)) * (24-(FinishHour-StartHour))))))</f>
        <v>#N/A</v>
      </c>
      <c r="K1598" s="3" t="e">
        <f ca="1">IF(OR(A1598&lt;&gt;"",B1598=""),NA(),MAX(0,IF(_xlfn.DAYS(NOW(),B1598)=0,SameDayCycleTimeSettingValue,_xlfn.DAYS(NOW(),B1598))))</f>
        <v>#N/A</v>
      </c>
    </row>
    <row r="1599" spans="1:11" x14ac:dyDescent="0.25">
      <c r="A1599" s="32" t="str">
        <f>IF(AND(TRIM(INDEX(CompletedDateValues,ROW(A1599)))&lt;&gt;"",INDEX(CompletedDateValues,ROW(A1599))&gt;0),INDEX(CompletedDateValues,ROW(A1599)),"")</f>
        <v/>
      </c>
      <c r="B1599" s="32" t="str">
        <f>IF(AND(TRIM(INDEX(StartDateValues,ROW(A1599)))&lt;&gt;"",INDEX(StartDateValues,ROW(A1599))&gt;0),INDEX(StartDateValues,ROW(A1599)),"")</f>
        <v/>
      </c>
      <c r="C1599" s="22" t="str">
        <f t="shared" si="121"/>
        <v/>
      </c>
      <c r="D1599" s="3" t="str">
        <f t="shared" si="122"/>
        <v/>
      </c>
      <c r="E1599" s="3" t="str">
        <f t="shared" si="123"/>
        <v/>
      </c>
      <c r="F1599" s="3" t="str">
        <f t="shared" si="124"/>
        <v/>
      </c>
      <c r="G1599" s="3" t="str">
        <f>IF(A1599="","",IF(HOUR(A1599)&lt;StartHour,StartHour,IF(HOUR(A1599)&gt;FinishHour,FinishHour,HOUR(A1599))))</f>
        <v/>
      </c>
      <c r="H1599" s="3" t="str">
        <f t="shared" si="125"/>
        <v/>
      </c>
      <c r="I1599" s="33" t="e">
        <f>IF(OR(A1599="",B1599=""),NA(),MAX(0,IF(A1599-B1599=0,SameDayCycleTimeSettingValue,(A1599-B1599) *24)))</f>
        <v>#N/A</v>
      </c>
      <c r="J1599" s="33" t="e">
        <f>IF(OR(A1599="",B1599=""),NA(),MAX(0,IF(A1599-B1599=0,SameDayCycleTimeSettingValue,((A1599-B1599) *24)-(INT((A1599-B1599)) * (24-(FinishHour-StartHour))))))</f>
        <v>#N/A</v>
      </c>
      <c r="K1599" s="3" t="e">
        <f ca="1">IF(OR(A1599&lt;&gt;"",B1599=""),NA(),MAX(0,IF(_xlfn.DAYS(NOW(),B1599)=0,SameDayCycleTimeSettingValue,_xlfn.DAYS(NOW(),B1599))))</f>
        <v>#N/A</v>
      </c>
    </row>
    <row r="1600" spans="1:11" x14ac:dyDescent="0.25">
      <c r="A1600" s="32" t="str">
        <f>IF(AND(TRIM(INDEX(CompletedDateValues,ROW(A1600)))&lt;&gt;"",INDEX(CompletedDateValues,ROW(A1600))&gt;0),INDEX(CompletedDateValues,ROW(A1600)),"")</f>
        <v/>
      </c>
      <c r="B1600" s="32" t="str">
        <f>IF(AND(TRIM(INDEX(StartDateValues,ROW(A1600)))&lt;&gt;"",INDEX(StartDateValues,ROW(A1600))&gt;0),INDEX(StartDateValues,ROW(A1600)),"")</f>
        <v/>
      </c>
      <c r="C1600" s="22" t="str">
        <f t="shared" si="121"/>
        <v/>
      </c>
      <c r="D1600" s="3" t="str">
        <f t="shared" si="122"/>
        <v/>
      </c>
      <c r="E1600" s="3" t="str">
        <f t="shared" si="123"/>
        <v/>
      </c>
      <c r="F1600" s="3" t="str">
        <f t="shared" si="124"/>
        <v/>
      </c>
      <c r="G1600" s="3" t="str">
        <f>IF(A1600="","",IF(HOUR(A1600)&lt;StartHour,StartHour,IF(HOUR(A1600)&gt;FinishHour,FinishHour,HOUR(A1600))))</f>
        <v/>
      </c>
      <c r="H1600" s="3" t="str">
        <f t="shared" si="125"/>
        <v/>
      </c>
      <c r="I1600" s="33" t="e">
        <f>IF(OR(A1600="",B1600=""),NA(),MAX(0,IF(A1600-B1600=0,SameDayCycleTimeSettingValue,(A1600-B1600) *24)))</f>
        <v>#N/A</v>
      </c>
      <c r="J1600" s="33" t="e">
        <f>IF(OR(A1600="",B1600=""),NA(),MAX(0,IF(A1600-B1600=0,SameDayCycleTimeSettingValue,((A1600-B1600) *24)-(INT((A1600-B1600)) * (24-(FinishHour-StartHour))))))</f>
        <v>#N/A</v>
      </c>
      <c r="K1600" s="3" t="e">
        <f ca="1">IF(OR(A1600&lt;&gt;"",B1600=""),NA(),MAX(0,IF(_xlfn.DAYS(NOW(),B1600)=0,SameDayCycleTimeSettingValue,_xlfn.DAYS(NOW(),B1600))))</f>
        <v>#N/A</v>
      </c>
    </row>
    <row r="1601" spans="1:11" x14ac:dyDescent="0.25">
      <c r="A1601" s="32" t="str">
        <f>IF(AND(TRIM(INDEX(CompletedDateValues,ROW(A1601)))&lt;&gt;"",INDEX(CompletedDateValues,ROW(A1601))&gt;0),INDEX(CompletedDateValues,ROW(A1601)),"")</f>
        <v/>
      </c>
      <c r="B1601" s="32" t="str">
        <f>IF(AND(TRIM(INDEX(StartDateValues,ROW(A1601)))&lt;&gt;"",INDEX(StartDateValues,ROW(A1601))&gt;0),INDEX(StartDateValues,ROW(A1601)),"")</f>
        <v/>
      </c>
      <c r="C1601" s="22" t="str">
        <f t="shared" si="121"/>
        <v/>
      </c>
      <c r="D1601" s="3" t="str">
        <f t="shared" si="122"/>
        <v/>
      </c>
      <c r="E1601" s="3" t="str">
        <f t="shared" si="123"/>
        <v/>
      </c>
      <c r="F1601" s="3" t="str">
        <f t="shared" si="124"/>
        <v/>
      </c>
      <c r="G1601" s="3" t="str">
        <f>IF(A1601="","",IF(HOUR(A1601)&lt;StartHour,StartHour,IF(HOUR(A1601)&gt;FinishHour,FinishHour,HOUR(A1601))))</f>
        <v/>
      </c>
      <c r="H1601" s="3" t="str">
        <f t="shared" si="125"/>
        <v/>
      </c>
      <c r="I1601" s="33" t="e">
        <f>IF(OR(A1601="",B1601=""),NA(),MAX(0,IF(A1601-B1601=0,SameDayCycleTimeSettingValue,(A1601-B1601) *24)))</f>
        <v>#N/A</v>
      </c>
      <c r="J1601" s="33" t="e">
        <f>IF(OR(A1601="",B1601=""),NA(),MAX(0,IF(A1601-B1601=0,SameDayCycleTimeSettingValue,((A1601-B1601) *24)-(INT((A1601-B1601)) * (24-(FinishHour-StartHour))))))</f>
        <v>#N/A</v>
      </c>
      <c r="K1601" s="3" t="e">
        <f ca="1">IF(OR(A1601&lt;&gt;"",B1601=""),NA(),MAX(0,IF(_xlfn.DAYS(NOW(),B1601)=0,SameDayCycleTimeSettingValue,_xlfn.DAYS(NOW(),B1601))))</f>
        <v>#N/A</v>
      </c>
    </row>
    <row r="1602" spans="1:11" x14ac:dyDescent="0.25">
      <c r="A1602" s="32" t="str">
        <f>IF(AND(TRIM(INDEX(CompletedDateValues,ROW(A1602)))&lt;&gt;"",INDEX(CompletedDateValues,ROW(A1602))&gt;0),INDEX(CompletedDateValues,ROW(A1602)),"")</f>
        <v/>
      </c>
      <c r="B1602" s="32" t="str">
        <f>IF(AND(TRIM(INDEX(StartDateValues,ROW(A1602)))&lt;&gt;"",INDEX(StartDateValues,ROW(A1602))&gt;0),INDEX(StartDateValues,ROW(A1602)),"")</f>
        <v/>
      </c>
      <c r="C1602" s="22" t="str">
        <f t="shared" si="121"/>
        <v/>
      </c>
      <c r="D1602" s="3" t="str">
        <f t="shared" si="122"/>
        <v/>
      </c>
      <c r="E1602" s="3" t="str">
        <f t="shared" si="123"/>
        <v/>
      </c>
      <c r="F1602" s="3" t="str">
        <f t="shared" si="124"/>
        <v/>
      </c>
      <c r="G1602" s="3" t="str">
        <f>IF(A1602="","",IF(HOUR(A1602)&lt;StartHour,StartHour,IF(HOUR(A1602)&gt;FinishHour,FinishHour,HOUR(A1602))))</f>
        <v/>
      </c>
      <c r="H1602" s="3" t="str">
        <f t="shared" si="125"/>
        <v/>
      </c>
      <c r="I1602" s="33" t="e">
        <f>IF(OR(A1602="",B1602=""),NA(),MAX(0,IF(A1602-B1602=0,SameDayCycleTimeSettingValue,(A1602-B1602) *24)))</f>
        <v>#N/A</v>
      </c>
      <c r="J1602" s="33" t="e">
        <f>IF(OR(A1602="",B1602=""),NA(),MAX(0,IF(A1602-B1602=0,SameDayCycleTimeSettingValue,((A1602-B1602) *24)-(INT((A1602-B1602)) * (24-(FinishHour-StartHour))))))</f>
        <v>#N/A</v>
      </c>
      <c r="K1602" s="3" t="e">
        <f ca="1">IF(OR(A1602&lt;&gt;"",B1602=""),NA(),MAX(0,IF(_xlfn.DAYS(NOW(),B1602)=0,SameDayCycleTimeSettingValue,_xlfn.DAYS(NOW(),B1602))))</f>
        <v>#N/A</v>
      </c>
    </row>
    <row r="1603" spans="1:11" x14ac:dyDescent="0.25">
      <c r="A1603" s="32" t="str">
        <f>IF(AND(TRIM(INDEX(CompletedDateValues,ROW(A1603)))&lt;&gt;"",INDEX(CompletedDateValues,ROW(A1603))&gt;0),INDEX(CompletedDateValues,ROW(A1603)),"")</f>
        <v/>
      </c>
      <c r="B1603" s="32" t="str">
        <f>IF(AND(TRIM(INDEX(StartDateValues,ROW(A1603)))&lt;&gt;"",INDEX(StartDateValues,ROW(A1603))&gt;0),INDEX(StartDateValues,ROW(A1603)),"")</f>
        <v/>
      </c>
      <c r="C1603" s="22" t="str">
        <f t="shared" ref="C1603:C1666" si="126">IF(AND(TRIM(INDEX(WorkTypeValues,ROW(A1603)))&lt;&gt;"",INDEX(WorkTypeValues,ROW(A1603))&gt;0),INDEX(WorkTypeValues,ROW(A1603)),"")</f>
        <v/>
      </c>
      <c r="D1603" s="3" t="str">
        <f t="shared" ref="D1603:D1666" si="127">IF(A1603="", "",YEAR(A1603))</f>
        <v/>
      </c>
      <c r="E1603" s="3" t="str">
        <f t="shared" ref="E1603:E1666" si="128">IF(A1603="","",MONTH(A1603))</f>
        <v/>
      </c>
      <c r="F1603" s="3" t="str">
        <f t="shared" ref="F1603:F1666" si="129">IF(A1603="","",DAY(A1603))</f>
        <v/>
      </c>
      <c r="G1603" s="3" t="str">
        <f>IF(A1603="","",IF(HOUR(A1603)&lt;StartHour,StartHour,IF(HOUR(A1603)&gt;FinishHour,FinishHour,HOUR(A1603))))</f>
        <v/>
      </c>
      <c r="H1603" s="3" t="str">
        <f t="shared" ref="H1603:H1666" si="130">IF(D1603="","",D1603&amp;"-"&amp;TEXT(E1603,"00") &amp;"-"&amp;TEXT(F1603,"00") &amp;"-"&amp;TEXT(G1603,"00"))</f>
        <v/>
      </c>
      <c r="I1603" s="33" t="e">
        <f>IF(OR(A1603="",B1603=""),NA(),MAX(0,IF(A1603-B1603=0,SameDayCycleTimeSettingValue,(A1603-B1603) *24)))</f>
        <v>#N/A</v>
      </c>
      <c r="J1603" s="33" t="e">
        <f>IF(OR(A1603="",B1603=""),NA(),MAX(0,IF(A1603-B1603=0,SameDayCycleTimeSettingValue,((A1603-B1603) *24)-(INT((A1603-B1603)) * (24-(FinishHour-StartHour))))))</f>
        <v>#N/A</v>
      </c>
      <c r="K1603" s="3" t="e">
        <f ca="1">IF(OR(A1603&lt;&gt;"",B1603=""),NA(),MAX(0,IF(_xlfn.DAYS(NOW(),B1603)=0,SameDayCycleTimeSettingValue,_xlfn.DAYS(NOW(),B1603))))</f>
        <v>#N/A</v>
      </c>
    </row>
    <row r="1604" spans="1:11" x14ac:dyDescent="0.25">
      <c r="A1604" s="32" t="str">
        <f>IF(AND(TRIM(INDEX(CompletedDateValues,ROW(A1604)))&lt;&gt;"",INDEX(CompletedDateValues,ROW(A1604))&gt;0),INDEX(CompletedDateValues,ROW(A1604)),"")</f>
        <v/>
      </c>
      <c r="B1604" s="32" t="str">
        <f>IF(AND(TRIM(INDEX(StartDateValues,ROW(A1604)))&lt;&gt;"",INDEX(StartDateValues,ROW(A1604))&gt;0),INDEX(StartDateValues,ROW(A1604)),"")</f>
        <v/>
      </c>
      <c r="C1604" s="22" t="str">
        <f t="shared" si="126"/>
        <v/>
      </c>
      <c r="D1604" s="3" t="str">
        <f t="shared" si="127"/>
        <v/>
      </c>
      <c r="E1604" s="3" t="str">
        <f t="shared" si="128"/>
        <v/>
      </c>
      <c r="F1604" s="3" t="str">
        <f t="shared" si="129"/>
        <v/>
      </c>
      <c r="G1604" s="3" t="str">
        <f>IF(A1604="","",IF(HOUR(A1604)&lt;StartHour,StartHour,IF(HOUR(A1604)&gt;FinishHour,FinishHour,HOUR(A1604))))</f>
        <v/>
      </c>
      <c r="H1604" s="3" t="str">
        <f t="shared" si="130"/>
        <v/>
      </c>
      <c r="I1604" s="33" t="e">
        <f>IF(OR(A1604="",B1604=""),NA(),MAX(0,IF(A1604-B1604=0,SameDayCycleTimeSettingValue,(A1604-B1604) *24)))</f>
        <v>#N/A</v>
      </c>
      <c r="J1604" s="33" t="e">
        <f>IF(OR(A1604="",B1604=""),NA(),MAX(0,IF(A1604-B1604=0,SameDayCycleTimeSettingValue,((A1604-B1604) *24)-(INT((A1604-B1604)) * (24-(FinishHour-StartHour))))))</f>
        <v>#N/A</v>
      </c>
      <c r="K1604" s="3" t="e">
        <f ca="1">IF(OR(A1604&lt;&gt;"",B1604=""),NA(),MAX(0,IF(_xlfn.DAYS(NOW(),B1604)=0,SameDayCycleTimeSettingValue,_xlfn.DAYS(NOW(),B1604))))</f>
        <v>#N/A</v>
      </c>
    </row>
    <row r="1605" spans="1:11" x14ac:dyDescent="0.25">
      <c r="A1605" s="32" t="str">
        <f>IF(AND(TRIM(INDEX(CompletedDateValues,ROW(A1605)))&lt;&gt;"",INDEX(CompletedDateValues,ROW(A1605))&gt;0),INDEX(CompletedDateValues,ROW(A1605)),"")</f>
        <v/>
      </c>
      <c r="B1605" s="32" t="str">
        <f>IF(AND(TRIM(INDEX(StartDateValues,ROW(A1605)))&lt;&gt;"",INDEX(StartDateValues,ROW(A1605))&gt;0),INDEX(StartDateValues,ROW(A1605)),"")</f>
        <v/>
      </c>
      <c r="C1605" s="22" t="str">
        <f t="shared" si="126"/>
        <v/>
      </c>
      <c r="D1605" s="3" t="str">
        <f t="shared" si="127"/>
        <v/>
      </c>
      <c r="E1605" s="3" t="str">
        <f t="shared" si="128"/>
        <v/>
      </c>
      <c r="F1605" s="3" t="str">
        <f t="shared" si="129"/>
        <v/>
      </c>
      <c r="G1605" s="3" t="str">
        <f>IF(A1605="","",IF(HOUR(A1605)&lt;StartHour,StartHour,IF(HOUR(A1605)&gt;FinishHour,FinishHour,HOUR(A1605))))</f>
        <v/>
      </c>
      <c r="H1605" s="3" t="str">
        <f t="shared" si="130"/>
        <v/>
      </c>
      <c r="I1605" s="33" t="e">
        <f>IF(OR(A1605="",B1605=""),NA(),MAX(0,IF(A1605-B1605=0,SameDayCycleTimeSettingValue,(A1605-B1605) *24)))</f>
        <v>#N/A</v>
      </c>
      <c r="J1605" s="33" t="e">
        <f>IF(OR(A1605="",B1605=""),NA(),MAX(0,IF(A1605-B1605=0,SameDayCycleTimeSettingValue,((A1605-B1605) *24)-(INT((A1605-B1605)) * (24-(FinishHour-StartHour))))))</f>
        <v>#N/A</v>
      </c>
      <c r="K1605" s="3" t="e">
        <f ca="1">IF(OR(A1605&lt;&gt;"",B1605=""),NA(),MAX(0,IF(_xlfn.DAYS(NOW(),B1605)=0,SameDayCycleTimeSettingValue,_xlfn.DAYS(NOW(),B1605))))</f>
        <v>#N/A</v>
      </c>
    </row>
    <row r="1606" spans="1:11" x14ac:dyDescent="0.25">
      <c r="A1606" s="32" t="str">
        <f>IF(AND(TRIM(INDEX(CompletedDateValues,ROW(A1606)))&lt;&gt;"",INDEX(CompletedDateValues,ROW(A1606))&gt;0),INDEX(CompletedDateValues,ROW(A1606)),"")</f>
        <v/>
      </c>
      <c r="B1606" s="32" t="str">
        <f>IF(AND(TRIM(INDEX(StartDateValues,ROW(A1606)))&lt;&gt;"",INDEX(StartDateValues,ROW(A1606))&gt;0),INDEX(StartDateValues,ROW(A1606)),"")</f>
        <v/>
      </c>
      <c r="C1606" s="22" t="str">
        <f t="shared" si="126"/>
        <v/>
      </c>
      <c r="D1606" s="3" t="str">
        <f t="shared" si="127"/>
        <v/>
      </c>
      <c r="E1606" s="3" t="str">
        <f t="shared" si="128"/>
        <v/>
      </c>
      <c r="F1606" s="3" t="str">
        <f t="shared" si="129"/>
        <v/>
      </c>
      <c r="G1606" s="3" t="str">
        <f>IF(A1606="","",IF(HOUR(A1606)&lt;StartHour,StartHour,IF(HOUR(A1606)&gt;FinishHour,FinishHour,HOUR(A1606))))</f>
        <v/>
      </c>
      <c r="H1606" s="3" t="str">
        <f t="shared" si="130"/>
        <v/>
      </c>
      <c r="I1606" s="33" t="e">
        <f>IF(OR(A1606="",B1606=""),NA(),MAX(0,IF(A1606-B1606=0,SameDayCycleTimeSettingValue,(A1606-B1606) *24)))</f>
        <v>#N/A</v>
      </c>
      <c r="J1606" s="33" t="e">
        <f>IF(OR(A1606="",B1606=""),NA(),MAX(0,IF(A1606-B1606=0,SameDayCycleTimeSettingValue,((A1606-B1606) *24)-(INT((A1606-B1606)) * (24-(FinishHour-StartHour))))))</f>
        <v>#N/A</v>
      </c>
      <c r="K1606" s="3" t="e">
        <f ca="1">IF(OR(A1606&lt;&gt;"",B1606=""),NA(),MAX(0,IF(_xlfn.DAYS(NOW(),B1606)=0,SameDayCycleTimeSettingValue,_xlfn.DAYS(NOW(),B1606))))</f>
        <v>#N/A</v>
      </c>
    </row>
    <row r="1607" spans="1:11" x14ac:dyDescent="0.25">
      <c r="A1607" s="32" t="str">
        <f>IF(AND(TRIM(INDEX(CompletedDateValues,ROW(A1607)))&lt;&gt;"",INDEX(CompletedDateValues,ROW(A1607))&gt;0),INDEX(CompletedDateValues,ROW(A1607)),"")</f>
        <v/>
      </c>
      <c r="B1607" s="32" t="str">
        <f>IF(AND(TRIM(INDEX(StartDateValues,ROW(A1607)))&lt;&gt;"",INDEX(StartDateValues,ROW(A1607))&gt;0),INDEX(StartDateValues,ROW(A1607)),"")</f>
        <v/>
      </c>
      <c r="C1607" s="22" t="str">
        <f t="shared" si="126"/>
        <v/>
      </c>
      <c r="D1607" s="3" t="str">
        <f t="shared" si="127"/>
        <v/>
      </c>
      <c r="E1607" s="3" t="str">
        <f t="shared" si="128"/>
        <v/>
      </c>
      <c r="F1607" s="3" t="str">
        <f t="shared" si="129"/>
        <v/>
      </c>
      <c r="G1607" s="3" t="str">
        <f>IF(A1607="","",IF(HOUR(A1607)&lt;StartHour,StartHour,IF(HOUR(A1607)&gt;FinishHour,FinishHour,HOUR(A1607))))</f>
        <v/>
      </c>
      <c r="H1607" s="3" t="str">
        <f t="shared" si="130"/>
        <v/>
      </c>
      <c r="I1607" s="33" t="e">
        <f>IF(OR(A1607="",B1607=""),NA(),MAX(0,IF(A1607-B1607=0,SameDayCycleTimeSettingValue,(A1607-B1607) *24)))</f>
        <v>#N/A</v>
      </c>
      <c r="J1607" s="33" t="e">
        <f>IF(OR(A1607="",B1607=""),NA(),MAX(0,IF(A1607-B1607=0,SameDayCycleTimeSettingValue,((A1607-B1607) *24)-(INT((A1607-B1607)) * (24-(FinishHour-StartHour))))))</f>
        <v>#N/A</v>
      </c>
      <c r="K1607" s="3" t="e">
        <f ca="1">IF(OR(A1607&lt;&gt;"",B1607=""),NA(),MAX(0,IF(_xlfn.DAYS(NOW(),B1607)=0,SameDayCycleTimeSettingValue,_xlfn.DAYS(NOW(),B1607))))</f>
        <v>#N/A</v>
      </c>
    </row>
    <row r="1608" spans="1:11" x14ac:dyDescent="0.25">
      <c r="A1608" s="32" t="str">
        <f>IF(AND(TRIM(INDEX(CompletedDateValues,ROW(A1608)))&lt;&gt;"",INDEX(CompletedDateValues,ROW(A1608))&gt;0),INDEX(CompletedDateValues,ROW(A1608)),"")</f>
        <v/>
      </c>
      <c r="B1608" s="32" t="str">
        <f>IF(AND(TRIM(INDEX(StartDateValues,ROW(A1608)))&lt;&gt;"",INDEX(StartDateValues,ROW(A1608))&gt;0),INDEX(StartDateValues,ROW(A1608)),"")</f>
        <v/>
      </c>
      <c r="C1608" s="22" t="str">
        <f t="shared" si="126"/>
        <v/>
      </c>
      <c r="D1608" s="3" t="str">
        <f t="shared" si="127"/>
        <v/>
      </c>
      <c r="E1608" s="3" t="str">
        <f t="shared" si="128"/>
        <v/>
      </c>
      <c r="F1608" s="3" t="str">
        <f t="shared" si="129"/>
        <v/>
      </c>
      <c r="G1608" s="3" t="str">
        <f>IF(A1608="","",IF(HOUR(A1608)&lt;StartHour,StartHour,IF(HOUR(A1608)&gt;FinishHour,FinishHour,HOUR(A1608))))</f>
        <v/>
      </c>
      <c r="H1608" s="3" t="str">
        <f t="shared" si="130"/>
        <v/>
      </c>
      <c r="I1608" s="33" t="e">
        <f>IF(OR(A1608="",B1608=""),NA(),MAX(0,IF(A1608-B1608=0,SameDayCycleTimeSettingValue,(A1608-B1608) *24)))</f>
        <v>#N/A</v>
      </c>
      <c r="J1608" s="33" t="e">
        <f>IF(OR(A1608="",B1608=""),NA(),MAX(0,IF(A1608-B1608=0,SameDayCycleTimeSettingValue,((A1608-B1608) *24)-(INT((A1608-B1608)) * (24-(FinishHour-StartHour))))))</f>
        <v>#N/A</v>
      </c>
      <c r="K1608" s="3" t="e">
        <f ca="1">IF(OR(A1608&lt;&gt;"",B1608=""),NA(),MAX(0,IF(_xlfn.DAYS(NOW(),B1608)=0,SameDayCycleTimeSettingValue,_xlfn.DAYS(NOW(),B1608))))</f>
        <v>#N/A</v>
      </c>
    </row>
    <row r="1609" spans="1:11" x14ac:dyDescent="0.25">
      <c r="A1609" s="32" t="str">
        <f>IF(AND(TRIM(INDEX(CompletedDateValues,ROW(A1609)))&lt;&gt;"",INDEX(CompletedDateValues,ROW(A1609))&gt;0),INDEX(CompletedDateValues,ROW(A1609)),"")</f>
        <v/>
      </c>
      <c r="B1609" s="32" t="str">
        <f>IF(AND(TRIM(INDEX(StartDateValues,ROW(A1609)))&lt;&gt;"",INDEX(StartDateValues,ROW(A1609))&gt;0),INDEX(StartDateValues,ROW(A1609)),"")</f>
        <v/>
      </c>
      <c r="C1609" s="22" t="str">
        <f t="shared" si="126"/>
        <v/>
      </c>
      <c r="D1609" s="3" t="str">
        <f t="shared" si="127"/>
        <v/>
      </c>
      <c r="E1609" s="3" t="str">
        <f t="shared" si="128"/>
        <v/>
      </c>
      <c r="F1609" s="3" t="str">
        <f t="shared" si="129"/>
        <v/>
      </c>
      <c r="G1609" s="3" t="str">
        <f>IF(A1609="","",IF(HOUR(A1609)&lt;StartHour,StartHour,IF(HOUR(A1609)&gt;FinishHour,FinishHour,HOUR(A1609))))</f>
        <v/>
      </c>
      <c r="H1609" s="3" t="str">
        <f t="shared" si="130"/>
        <v/>
      </c>
      <c r="I1609" s="33" t="e">
        <f>IF(OR(A1609="",B1609=""),NA(),MAX(0,IF(A1609-B1609=0,SameDayCycleTimeSettingValue,(A1609-B1609) *24)))</f>
        <v>#N/A</v>
      </c>
      <c r="J1609" s="33" t="e">
        <f>IF(OR(A1609="",B1609=""),NA(),MAX(0,IF(A1609-B1609=0,SameDayCycleTimeSettingValue,((A1609-B1609) *24)-(INT((A1609-B1609)) * (24-(FinishHour-StartHour))))))</f>
        <v>#N/A</v>
      </c>
      <c r="K1609" s="3" t="e">
        <f ca="1">IF(OR(A1609&lt;&gt;"",B1609=""),NA(),MAX(0,IF(_xlfn.DAYS(NOW(),B1609)=0,SameDayCycleTimeSettingValue,_xlfn.DAYS(NOW(),B1609))))</f>
        <v>#N/A</v>
      </c>
    </row>
    <row r="1610" spans="1:11" x14ac:dyDescent="0.25">
      <c r="A1610" s="32" t="str">
        <f>IF(AND(TRIM(INDEX(CompletedDateValues,ROW(A1610)))&lt;&gt;"",INDEX(CompletedDateValues,ROW(A1610))&gt;0),INDEX(CompletedDateValues,ROW(A1610)),"")</f>
        <v/>
      </c>
      <c r="B1610" s="32" t="str">
        <f>IF(AND(TRIM(INDEX(StartDateValues,ROW(A1610)))&lt;&gt;"",INDEX(StartDateValues,ROW(A1610))&gt;0),INDEX(StartDateValues,ROW(A1610)),"")</f>
        <v/>
      </c>
      <c r="C1610" s="22" t="str">
        <f t="shared" si="126"/>
        <v/>
      </c>
      <c r="D1610" s="3" t="str">
        <f t="shared" si="127"/>
        <v/>
      </c>
      <c r="E1610" s="3" t="str">
        <f t="shared" si="128"/>
        <v/>
      </c>
      <c r="F1610" s="3" t="str">
        <f t="shared" si="129"/>
        <v/>
      </c>
      <c r="G1610" s="3" t="str">
        <f>IF(A1610="","",IF(HOUR(A1610)&lt;StartHour,StartHour,IF(HOUR(A1610)&gt;FinishHour,FinishHour,HOUR(A1610))))</f>
        <v/>
      </c>
      <c r="H1610" s="3" t="str">
        <f t="shared" si="130"/>
        <v/>
      </c>
      <c r="I1610" s="33" t="e">
        <f>IF(OR(A1610="",B1610=""),NA(),MAX(0,IF(A1610-B1610=0,SameDayCycleTimeSettingValue,(A1610-B1610) *24)))</f>
        <v>#N/A</v>
      </c>
      <c r="J1610" s="33" t="e">
        <f>IF(OR(A1610="",B1610=""),NA(),MAX(0,IF(A1610-B1610=0,SameDayCycleTimeSettingValue,((A1610-B1610) *24)-(INT((A1610-B1610)) * (24-(FinishHour-StartHour))))))</f>
        <v>#N/A</v>
      </c>
      <c r="K1610" s="3" t="e">
        <f ca="1">IF(OR(A1610&lt;&gt;"",B1610=""),NA(),MAX(0,IF(_xlfn.DAYS(NOW(),B1610)=0,SameDayCycleTimeSettingValue,_xlfn.DAYS(NOW(),B1610))))</f>
        <v>#N/A</v>
      </c>
    </row>
    <row r="1611" spans="1:11" x14ac:dyDescent="0.25">
      <c r="A1611" s="32" t="str">
        <f>IF(AND(TRIM(INDEX(CompletedDateValues,ROW(A1611)))&lt;&gt;"",INDEX(CompletedDateValues,ROW(A1611))&gt;0),INDEX(CompletedDateValues,ROW(A1611)),"")</f>
        <v/>
      </c>
      <c r="B1611" s="32" t="str">
        <f>IF(AND(TRIM(INDEX(StartDateValues,ROW(A1611)))&lt;&gt;"",INDEX(StartDateValues,ROW(A1611))&gt;0),INDEX(StartDateValues,ROW(A1611)),"")</f>
        <v/>
      </c>
      <c r="C1611" s="22" t="str">
        <f t="shared" si="126"/>
        <v/>
      </c>
      <c r="D1611" s="3" t="str">
        <f t="shared" si="127"/>
        <v/>
      </c>
      <c r="E1611" s="3" t="str">
        <f t="shared" si="128"/>
        <v/>
      </c>
      <c r="F1611" s="3" t="str">
        <f t="shared" si="129"/>
        <v/>
      </c>
      <c r="G1611" s="3" t="str">
        <f>IF(A1611="","",IF(HOUR(A1611)&lt;StartHour,StartHour,IF(HOUR(A1611)&gt;FinishHour,FinishHour,HOUR(A1611))))</f>
        <v/>
      </c>
      <c r="H1611" s="3" t="str">
        <f t="shared" si="130"/>
        <v/>
      </c>
      <c r="I1611" s="33" t="e">
        <f>IF(OR(A1611="",B1611=""),NA(),MAX(0,IF(A1611-B1611=0,SameDayCycleTimeSettingValue,(A1611-B1611) *24)))</f>
        <v>#N/A</v>
      </c>
      <c r="J1611" s="33" t="e">
        <f>IF(OR(A1611="",B1611=""),NA(),MAX(0,IF(A1611-B1611=0,SameDayCycleTimeSettingValue,((A1611-B1611) *24)-(INT((A1611-B1611)) * (24-(FinishHour-StartHour))))))</f>
        <v>#N/A</v>
      </c>
      <c r="K1611" s="3" t="e">
        <f ca="1">IF(OR(A1611&lt;&gt;"",B1611=""),NA(),MAX(0,IF(_xlfn.DAYS(NOW(),B1611)=0,SameDayCycleTimeSettingValue,_xlfn.DAYS(NOW(),B1611))))</f>
        <v>#N/A</v>
      </c>
    </row>
    <row r="1612" spans="1:11" x14ac:dyDescent="0.25">
      <c r="A1612" s="32" t="str">
        <f>IF(AND(TRIM(INDEX(CompletedDateValues,ROW(A1612)))&lt;&gt;"",INDEX(CompletedDateValues,ROW(A1612))&gt;0),INDEX(CompletedDateValues,ROW(A1612)),"")</f>
        <v/>
      </c>
      <c r="B1612" s="32" t="str">
        <f>IF(AND(TRIM(INDEX(StartDateValues,ROW(A1612)))&lt;&gt;"",INDEX(StartDateValues,ROW(A1612))&gt;0),INDEX(StartDateValues,ROW(A1612)),"")</f>
        <v/>
      </c>
      <c r="C1612" s="22" t="str">
        <f t="shared" si="126"/>
        <v/>
      </c>
      <c r="D1612" s="3" t="str">
        <f t="shared" si="127"/>
        <v/>
      </c>
      <c r="E1612" s="3" t="str">
        <f t="shared" si="128"/>
        <v/>
      </c>
      <c r="F1612" s="3" t="str">
        <f t="shared" si="129"/>
        <v/>
      </c>
      <c r="G1612" s="3" t="str">
        <f>IF(A1612="","",IF(HOUR(A1612)&lt;StartHour,StartHour,IF(HOUR(A1612)&gt;FinishHour,FinishHour,HOUR(A1612))))</f>
        <v/>
      </c>
      <c r="H1612" s="3" t="str">
        <f t="shared" si="130"/>
        <v/>
      </c>
      <c r="I1612" s="33" t="e">
        <f>IF(OR(A1612="",B1612=""),NA(),MAX(0,IF(A1612-B1612=0,SameDayCycleTimeSettingValue,(A1612-B1612) *24)))</f>
        <v>#N/A</v>
      </c>
      <c r="J1612" s="33" t="e">
        <f>IF(OR(A1612="",B1612=""),NA(),MAX(0,IF(A1612-B1612=0,SameDayCycleTimeSettingValue,((A1612-B1612) *24)-(INT((A1612-B1612)) * (24-(FinishHour-StartHour))))))</f>
        <v>#N/A</v>
      </c>
      <c r="K1612" s="3" t="e">
        <f ca="1">IF(OR(A1612&lt;&gt;"",B1612=""),NA(),MAX(0,IF(_xlfn.DAYS(NOW(),B1612)=0,SameDayCycleTimeSettingValue,_xlfn.DAYS(NOW(),B1612))))</f>
        <v>#N/A</v>
      </c>
    </row>
    <row r="1613" spans="1:11" x14ac:dyDescent="0.25">
      <c r="A1613" s="32" t="str">
        <f>IF(AND(TRIM(INDEX(CompletedDateValues,ROW(A1613)))&lt;&gt;"",INDEX(CompletedDateValues,ROW(A1613))&gt;0),INDEX(CompletedDateValues,ROW(A1613)),"")</f>
        <v/>
      </c>
      <c r="B1613" s="32" t="str">
        <f>IF(AND(TRIM(INDEX(StartDateValues,ROW(A1613)))&lt;&gt;"",INDEX(StartDateValues,ROW(A1613))&gt;0),INDEX(StartDateValues,ROW(A1613)),"")</f>
        <v/>
      </c>
      <c r="C1613" s="22" t="str">
        <f t="shared" si="126"/>
        <v/>
      </c>
      <c r="D1613" s="3" t="str">
        <f t="shared" si="127"/>
        <v/>
      </c>
      <c r="E1613" s="3" t="str">
        <f t="shared" si="128"/>
        <v/>
      </c>
      <c r="F1613" s="3" t="str">
        <f t="shared" si="129"/>
        <v/>
      </c>
      <c r="G1613" s="3" t="str">
        <f>IF(A1613="","",IF(HOUR(A1613)&lt;StartHour,StartHour,IF(HOUR(A1613)&gt;FinishHour,FinishHour,HOUR(A1613))))</f>
        <v/>
      </c>
      <c r="H1613" s="3" t="str">
        <f t="shared" si="130"/>
        <v/>
      </c>
      <c r="I1613" s="33" t="e">
        <f>IF(OR(A1613="",B1613=""),NA(),MAX(0,IF(A1613-B1613=0,SameDayCycleTimeSettingValue,(A1613-B1613) *24)))</f>
        <v>#N/A</v>
      </c>
      <c r="J1613" s="33" t="e">
        <f>IF(OR(A1613="",B1613=""),NA(),MAX(0,IF(A1613-B1613=0,SameDayCycleTimeSettingValue,((A1613-B1613) *24)-(INT((A1613-B1613)) * (24-(FinishHour-StartHour))))))</f>
        <v>#N/A</v>
      </c>
      <c r="K1613" s="3" t="e">
        <f ca="1">IF(OR(A1613&lt;&gt;"",B1613=""),NA(),MAX(0,IF(_xlfn.DAYS(NOW(),B1613)=0,SameDayCycleTimeSettingValue,_xlfn.DAYS(NOW(),B1613))))</f>
        <v>#N/A</v>
      </c>
    </row>
    <row r="1614" spans="1:11" x14ac:dyDescent="0.25">
      <c r="A1614" s="32" t="str">
        <f>IF(AND(TRIM(INDEX(CompletedDateValues,ROW(A1614)))&lt;&gt;"",INDEX(CompletedDateValues,ROW(A1614))&gt;0),INDEX(CompletedDateValues,ROW(A1614)),"")</f>
        <v/>
      </c>
      <c r="B1614" s="32" t="str">
        <f>IF(AND(TRIM(INDEX(StartDateValues,ROW(A1614)))&lt;&gt;"",INDEX(StartDateValues,ROW(A1614))&gt;0),INDEX(StartDateValues,ROW(A1614)),"")</f>
        <v/>
      </c>
      <c r="C1614" s="22" t="str">
        <f t="shared" si="126"/>
        <v/>
      </c>
      <c r="D1614" s="3" t="str">
        <f t="shared" si="127"/>
        <v/>
      </c>
      <c r="E1614" s="3" t="str">
        <f t="shared" si="128"/>
        <v/>
      </c>
      <c r="F1614" s="3" t="str">
        <f t="shared" si="129"/>
        <v/>
      </c>
      <c r="G1614" s="3" t="str">
        <f>IF(A1614="","",IF(HOUR(A1614)&lt;StartHour,StartHour,IF(HOUR(A1614)&gt;FinishHour,FinishHour,HOUR(A1614))))</f>
        <v/>
      </c>
      <c r="H1614" s="3" t="str">
        <f t="shared" si="130"/>
        <v/>
      </c>
      <c r="I1614" s="33" t="e">
        <f>IF(OR(A1614="",B1614=""),NA(),MAX(0,IF(A1614-B1614=0,SameDayCycleTimeSettingValue,(A1614-B1614) *24)))</f>
        <v>#N/A</v>
      </c>
      <c r="J1614" s="33" t="e">
        <f>IF(OR(A1614="",B1614=""),NA(),MAX(0,IF(A1614-B1614=0,SameDayCycleTimeSettingValue,((A1614-B1614) *24)-(INT((A1614-B1614)) * (24-(FinishHour-StartHour))))))</f>
        <v>#N/A</v>
      </c>
      <c r="K1614" s="3" t="e">
        <f ca="1">IF(OR(A1614&lt;&gt;"",B1614=""),NA(),MAX(0,IF(_xlfn.DAYS(NOW(),B1614)=0,SameDayCycleTimeSettingValue,_xlfn.DAYS(NOW(),B1614))))</f>
        <v>#N/A</v>
      </c>
    </row>
    <row r="1615" spans="1:11" x14ac:dyDescent="0.25">
      <c r="A1615" s="32" t="str">
        <f>IF(AND(TRIM(INDEX(CompletedDateValues,ROW(A1615)))&lt;&gt;"",INDEX(CompletedDateValues,ROW(A1615))&gt;0),INDEX(CompletedDateValues,ROW(A1615)),"")</f>
        <v/>
      </c>
      <c r="B1615" s="32" t="str">
        <f>IF(AND(TRIM(INDEX(StartDateValues,ROW(A1615)))&lt;&gt;"",INDEX(StartDateValues,ROW(A1615))&gt;0),INDEX(StartDateValues,ROW(A1615)),"")</f>
        <v/>
      </c>
      <c r="C1615" s="22" t="str">
        <f t="shared" si="126"/>
        <v/>
      </c>
      <c r="D1615" s="3" t="str">
        <f t="shared" si="127"/>
        <v/>
      </c>
      <c r="E1615" s="3" t="str">
        <f t="shared" si="128"/>
        <v/>
      </c>
      <c r="F1615" s="3" t="str">
        <f t="shared" si="129"/>
        <v/>
      </c>
      <c r="G1615" s="3" t="str">
        <f>IF(A1615="","",IF(HOUR(A1615)&lt;StartHour,StartHour,IF(HOUR(A1615)&gt;FinishHour,FinishHour,HOUR(A1615))))</f>
        <v/>
      </c>
      <c r="H1615" s="3" t="str">
        <f t="shared" si="130"/>
        <v/>
      </c>
      <c r="I1615" s="33" t="e">
        <f>IF(OR(A1615="",B1615=""),NA(),MAX(0,IF(A1615-B1615=0,SameDayCycleTimeSettingValue,(A1615-B1615) *24)))</f>
        <v>#N/A</v>
      </c>
      <c r="J1615" s="33" t="e">
        <f>IF(OR(A1615="",B1615=""),NA(),MAX(0,IF(A1615-B1615=0,SameDayCycleTimeSettingValue,((A1615-B1615) *24)-(INT((A1615-B1615)) * (24-(FinishHour-StartHour))))))</f>
        <v>#N/A</v>
      </c>
      <c r="K1615" s="3" t="e">
        <f ca="1">IF(OR(A1615&lt;&gt;"",B1615=""),NA(),MAX(0,IF(_xlfn.DAYS(NOW(),B1615)=0,SameDayCycleTimeSettingValue,_xlfn.DAYS(NOW(),B1615))))</f>
        <v>#N/A</v>
      </c>
    </row>
    <row r="1616" spans="1:11" x14ac:dyDescent="0.25">
      <c r="A1616" s="32" t="str">
        <f>IF(AND(TRIM(INDEX(CompletedDateValues,ROW(A1616)))&lt;&gt;"",INDEX(CompletedDateValues,ROW(A1616))&gt;0),INDEX(CompletedDateValues,ROW(A1616)),"")</f>
        <v/>
      </c>
      <c r="B1616" s="32" t="str">
        <f>IF(AND(TRIM(INDEX(StartDateValues,ROW(A1616)))&lt;&gt;"",INDEX(StartDateValues,ROW(A1616))&gt;0),INDEX(StartDateValues,ROW(A1616)),"")</f>
        <v/>
      </c>
      <c r="C1616" s="22" t="str">
        <f t="shared" si="126"/>
        <v/>
      </c>
      <c r="D1616" s="3" t="str">
        <f t="shared" si="127"/>
        <v/>
      </c>
      <c r="E1616" s="3" t="str">
        <f t="shared" si="128"/>
        <v/>
      </c>
      <c r="F1616" s="3" t="str">
        <f t="shared" si="129"/>
        <v/>
      </c>
      <c r="G1616" s="3" t="str">
        <f>IF(A1616="","",IF(HOUR(A1616)&lt;StartHour,StartHour,IF(HOUR(A1616)&gt;FinishHour,FinishHour,HOUR(A1616))))</f>
        <v/>
      </c>
      <c r="H1616" s="3" t="str">
        <f t="shared" si="130"/>
        <v/>
      </c>
      <c r="I1616" s="33" t="e">
        <f>IF(OR(A1616="",B1616=""),NA(),MAX(0,IF(A1616-B1616=0,SameDayCycleTimeSettingValue,(A1616-B1616) *24)))</f>
        <v>#N/A</v>
      </c>
      <c r="J1616" s="33" t="e">
        <f>IF(OR(A1616="",B1616=""),NA(),MAX(0,IF(A1616-B1616=0,SameDayCycleTimeSettingValue,((A1616-B1616) *24)-(INT((A1616-B1616)) * (24-(FinishHour-StartHour))))))</f>
        <v>#N/A</v>
      </c>
      <c r="K1616" s="3" t="e">
        <f ca="1">IF(OR(A1616&lt;&gt;"",B1616=""),NA(),MAX(0,IF(_xlfn.DAYS(NOW(),B1616)=0,SameDayCycleTimeSettingValue,_xlfn.DAYS(NOW(),B1616))))</f>
        <v>#N/A</v>
      </c>
    </row>
    <row r="1617" spans="1:11" x14ac:dyDescent="0.25">
      <c r="A1617" s="32" t="str">
        <f>IF(AND(TRIM(INDEX(CompletedDateValues,ROW(A1617)))&lt;&gt;"",INDEX(CompletedDateValues,ROW(A1617))&gt;0),INDEX(CompletedDateValues,ROW(A1617)),"")</f>
        <v/>
      </c>
      <c r="B1617" s="32" t="str">
        <f>IF(AND(TRIM(INDEX(StartDateValues,ROW(A1617)))&lt;&gt;"",INDEX(StartDateValues,ROW(A1617))&gt;0),INDEX(StartDateValues,ROW(A1617)),"")</f>
        <v/>
      </c>
      <c r="C1617" s="22" t="str">
        <f t="shared" si="126"/>
        <v/>
      </c>
      <c r="D1617" s="3" t="str">
        <f t="shared" si="127"/>
        <v/>
      </c>
      <c r="E1617" s="3" t="str">
        <f t="shared" si="128"/>
        <v/>
      </c>
      <c r="F1617" s="3" t="str">
        <f t="shared" si="129"/>
        <v/>
      </c>
      <c r="G1617" s="3" t="str">
        <f>IF(A1617="","",IF(HOUR(A1617)&lt;StartHour,StartHour,IF(HOUR(A1617)&gt;FinishHour,FinishHour,HOUR(A1617))))</f>
        <v/>
      </c>
      <c r="H1617" s="3" t="str">
        <f t="shared" si="130"/>
        <v/>
      </c>
      <c r="I1617" s="33" t="e">
        <f>IF(OR(A1617="",B1617=""),NA(),MAX(0,IF(A1617-B1617=0,SameDayCycleTimeSettingValue,(A1617-B1617) *24)))</f>
        <v>#N/A</v>
      </c>
      <c r="J1617" s="33" t="e">
        <f>IF(OR(A1617="",B1617=""),NA(),MAX(0,IF(A1617-B1617=0,SameDayCycleTimeSettingValue,((A1617-B1617) *24)-(INT((A1617-B1617)) * (24-(FinishHour-StartHour))))))</f>
        <v>#N/A</v>
      </c>
      <c r="K1617" s="3" t="e">
        <f ca="1">IF(OR(A1617&lt;&gt;"",B1617=""),NA(),MAX(0,IF(_xlfn.DAYS(NOW(),B1617)=0,SameDayCycleTimeSettingValue,_xlfn.DAYS(NOW(),B1617))))</f>
        <v>#N/A</v>
      </c>
    </row>
    <row r="1618" spans="1:11" x14ac:dyDescent="0.25">
      <c r="A1618" s="32" t="str">
        <f>IF(AND(TRIM(INDEX(CompletedDateValues,ROW(A1618)))&lt;&gt;"",INDEX(CompletedDateValues,ROW(A1618))&gt;0),INDEX(CompletedDateValues,ROW(A1618)),"")</f>
        <v/>
      </c>
      <c r="B1618" s="32" t="str">
        <f>IF(AND(TRIM(INDEX(StartDateValues,ROW(A1618)))&lt;&gt;"",INDEX(StartDateValues,ROW(A1618))&gt;0),INDEX(StartDateValues,ROW(A1618)),"")</f>
        <v/>
      </c>
      <c r="C1618" s="22" t="str">
        <f t="shared" si="126"/>
        <v/>
      </c>
      <c r="D1618" s="3" t="str">
        <f t="shared" si="127"/>
        <v/>
      </c>
      <c r="E1618" s="3" t="str">
        <f t="shared" si="128"/>
        <v/>
      </c>
      <c r="F1618" s="3" t="str">
        <f t="shared" si="129"/>
        <v/>
      </c>
      <c r="G1618" s="3" t="str">
        <f>IF(A1618="","",IF(HOUR(A1618)&lt;StartHour,StartHour,IF(HOUR(A1618)&gt;FinishHour,FinishHour,HOUR(A1618))))</f>
        <v/>
      </c>
      <c r="H1618" s="3" t="str">
        <f t="shared" si="130"/>
        <v/>
      </c>
      <c r="I1618" s="33" t="e">
        <f>IF(OR(A1618="",B1618=""),NA(),MAX(0,IF(A1618-B1618=0,SameDayCycleTimeSettingValue,(A1618-B1618) *24)))</f>
        <v>#N/A</v>
      </c>
      <c r="J1618" s="33" t="e">
        <f>IF(OR(A1618="",B1618=""),NA(),MAX(0,IF(A1618-B1618=0,SameDayCycleTimeSettingValue,((A1618-B1618) *24)-(INT((A1618-B1618)) * (24-(FinishHour-StartHour))))))</f>
        <v>#N/A</v>
      </c>
      <c r="K1618" s="3" t="e">
        <f ca="1">IF(OR(A1618&lt;&gt;"",B1618=""),NA(),MAX(0,IF(_xlfn.DAYS(NOW(),B1618)=0,SameDayCycleTimeSettingValue,_xlfn.DAYS(NOW(),B1618))))</f>
        <v>#N/A</v>
      </c>
    </row>
    <row r="1619" spans="1:11" x14ac:dyDescent="0.25">
      <c r="A1619" s="32" t="str">
        <f>IF(AND(TRIM(INDEX(CompletedDateValues,ROW(A1619)))&lt;&gt;"",INDEX(CompletedDateValues,ROW(A1619))&gt;0),INDEX(CompletedDateValues,ROW(A1619)),"")</f>
        <v/>
      </c>
      <c r="B1619" s="32" t="str">
        <f>IF(AND(TRIM(INDEX(StartDateValues,ROW(A1619)))&lt;&gt;"",INDEX(StartDateValues,ROW(A1619))&gt;0),INDEX(StartDateValues,ROW(A1619)),"")</f>
        <v/>
      </c>
      <c r="C1619" s="22" t="str">
        <f t="shared" si="126"/>
        <v/>
      </c>
      <c r="D1619" s="3" t="str">
        <f t="shared" si="127"/>
        <v/>
      </c>
      <c r="E1619" s="3" t="str">
        <f t="shared" si="128"/>
        <v/>
      </c>
      <c r="F1619" s="3" t="str">
        <f t="shared" si="129"/>
        <v/>
      </c>
      <c r="G1619" s="3" t="str">
        <f>IF(A1619="","",IF(HOUR(A1619)&lt;StartHour,StartHour,IF(HOUR(A1619)&gt;FinishHour,FinishHour,HOUR(A1619))))</f>
        <v/>
      </c>
      <c r="H1619" s="3" t="str">
        <f t="shared" si="130"/>
        <v/>
      </c>
      <c r="I1619" s="33" t="e">
        <f>IF(OR(A1619="",B1619=""),NA(),MAX(0,IF(A1619-B1619=0,SameDayCycleTimeSettingValue,(A1619-B1619) *24)))</f>
        <v>#N/A</v>
      </c>
      <c r="J1619" s="33" t="e">
        <f>IF(OR(A1619="",B1619=""),NA(),MAX(0,IF(A1619-B1619=0,SameDayCycleTimeSettingValue,((A1619-B1619) *24)-(INT((A1619-B1619)) * (24-(FinishHour-StartHour))))))</f>
        <v>#N/A</v>
      </c>
      <c r="K1619" s="3" t="e">
        <f ca="1">IF(OR(A1619&lt;&gt;"",B1619=""),NA(),MAX(0,IF(_xlfn.DAYS(NOW(),B1619)=0,SameDayCycleTimeSettingValue,_xlfn.DAYS(NOW(),B1619))))</f>
        <v>#N/A</v>
      </c>
    </row>
    <row r="1620" spans="1:11" x14ac:dyDescent="0.25">
      <c r="A1620" s="32" t="str">
        <f>IF(AND(TRIM(INDEX(CompletedDateValues,ROW(A1620)))&lt;&gt;"",INDEX(CompletedDateValues,ROW(A1620))&gt;0),INDEX(CompletedDateValues,ROW(A1620)),"")</f>
        <v/>
      </c>
      <c r="B1620" s="32" t="str">
        <f>IF(AND(TRIM(INDEX(StartDateValues,ROW(A1620)))&lt;&gt;"",INDEX(StartDateValues,ROW(A1620))&gt;0),INDEX(StartDateValues,ROW(A1620)),"")</f>
        <v/>
      </c>
      <c r="C1620" s="22" t="str">
        <f t="shared" si="126"/>
        <v/>
      </c>
      <c r="D1620" s="3" t="str">
        <f t="shared" si="127"/>
        <v/>
      </c>
      <c r="E1620" s="3" t="str">
        <f t="shared" si="128"/>
        <v/>
      </c>
      <c r="F1620" s="3" t="str">
        <f t="shared" si="129"/>
        <v/>
      </c>
      <c r="G1620" s="3" t="str">
        <f>IF(A1620="","",IF(HOUR(A1620)&lt;StartHour,StartHour,IF(HOUR(A1620)&gt;FinishHour,FinishHour,HOUR(A1620))))</f>
        <v/>
      </c>
      <c r="H1620" s="3" t="str">
        <f t="shared" si="130"/>
        <v/>
      </c>
      <c r="I1620" s="33" t="e">
        <f>IF(OR(A1620="",B1620=""),NA(),MAX(0,IF(A1620-B1620=0,SameDayCycleTimeSettingValue,(A1620-B1620) *24)))</f>
        <v>#N/A</v>
      </c>
      <c r="J1620" s="33" t="e">
        <f>IF(OR(A1620="",B1620=""),NA(),MAX(0,IF(A1620-B1620=0,SameDayCycleTimeSettingValue,((A1620-B1620) *24)-(INT((A1620-B1620)) * (24-(FinishHour-StartHour))))))</f>
        <v>#N/A</v>
      </c>
      <c r="K1620" s="3" t="e">
        <f ca="1">IF(OR(A1620&lt;&gt;"",B1620=""),NA(),MAX(0,IF(_xlfn.DAYS(NOW(),B1620)=0,SameDayCycleTimeSettingValue,_xlfn.DAYS(NOW(),B1620))))</f>
        <v>#N/A</v>
      </c>
    </row>
    <row r="1621" spans="1:11" x14ac:dyDescent="0.25">
      <c r="A1621" s="32" t="str">
        <f>IF(AND(TRIM(INDEX(CompletedDateValues,ROW(A1621)))&lt;&gt;"",INDEX(CompletedDateValues,ROW(A1621))&gt;0),INDEX(CompletedDateValues,ROW(A1621)),"")</f>
        <v/>
      </c>
      <c r="B1621" s="32" t="str">
        <f>IF(AND(TRIM(INDEX(StartDateValues,ROW(A1621)))&lt;&gt;"",INDEX(StartDateValues,ROW(A1621))&gt;0),INDEX(StartDateValues,ROW(A1621)),"")</f>
        <v/>
      </c>
      <c r="C1621" s="22" t="str">
        <f t="shared" si="126"/>
        <v/>
      </c>
      <c r="D1621" s="3" t="str">
        <f t="shared" si="127"/>
        <v/>
      </c>
      <c r="E1621" s="3" t="str">
        <f t="shared" si="128"/>
        <v/>
      </c>
      <c r="F1621" s="3" t="str">
        <f t="shared" si="129"/>
        <v/>
      </c>
      <c r="G1621" s="3" t="str">
        <f>IF(A1621="","",IF(HOUR(A1621)&lt;StartHour,StartHour,IF(HOUR(A1621)&gt;FinishHour,FinishHour,HOUR(A1621))))</f>
        <v/>
      </c>
      <c r="H1621" s="3" t="str">
        <f t="shared" si="130"/>
        <v/>
      </c>
      <c r="I1621" s="33" t="e">
        <f>IF(OR(A1621="",B1621=""),NA(),MAX(0,IF(A1621-B1621=0,SameDayCycleTimeSettingValue,(A1621-B1621) *24)))</f>
        <v>#N/A</v>
      </c>
      <c r="J1621" s="33" t="e">
        <f>IF(OR(A1621="",B1621=""),NA(),MAX(0,IF(A1621-B1621=0,SameDayCycleTimeSettingValue,((A1621-B1621) *24)-(INT((A1621-B1621)) * (24-(FinishHour-StartHour))))))</f>
        <v>#N/A</v>
      </c>
      <c r="K1621" s="3" t="e">
        <f ca="1">IF(OR(A1621&lt;&gt;"",B1621=""),NA(),MAX(0,IF(_xlfn.DAYS(NOW(),B1621)=0,SameDayCycleTimeSettingValue,_xlfn.DAYS(NOW(),B1621))))</f>
        <v>#N/A</v>
      </c>
    </row>
    <row r="1622" spans="1:11" x14ac:dyDescent="0.25">
      <c r="A1622" s="32" t="str">
        <f>IF(AND(TRIM(INDEX(CompletedDateValues,ROW(A1622)))&lt;&gt;"",INDEX(CompletedDateValues,ROW(A1622))&gt;0),INDEX(CompletedDateValues,ROW(A1622)),"")</f>
        <v/>
      </c>
      <c r="B1622" s="32" t="str">
        <f>IF(AND(TRIM(INDEX(StartDateValues,ROW(A1622)))&lt;&gt;"",INDEX(StartDateValues,ROW(A1622))&gt;0),INDEX(StartDateValues,ROW(A1622)),"")</f>
        <v/>
      </c>
      <c r="C1622" s="22" t="str">
        <f t="shared" si="126"/>
        <v/>
      </c>
      <c r="D1622" s="3" t="str">
        <f t="shared" si="127"/>
        <v/>
      </c>
      <c r="E1622" s="3" t="str">
        <f t="shared" si="128"/>
        <v/>
      </c>
      <c r="F1622" s="3" t="str">
        <f t="shared" si="129"/>
        <v/>
      </c>
      <c r="G1622" s="3" t="str">
        <f>IF(A1622="","",IF(HOUR(A1622)&lt;StartHour,StartHour,IF(HOUR(A1622)&gt;FinishHour,FinishHour,HOUR(A1622))))</f>
        <v/>
      </c>
      <c r="H1622" s="3" t="str">
        <f t="shared" si="130"/>
        <v/>
      </c>
      <c r="I1622" s="33" t="e">
        <f>IF(OR(A1622="",B1622=""),NA(),MAX(0,IF(A1622-B1622=0,SameDayCycleTimeSettingValue,(A1622-B1622) *24)))</f>
        <v>#N/A</v>
      </c>
      <c r="J1622" s="33" t="e">
        <f>IF(OR(A1622="",B1622=""),NA(),MAX(0,IF(A1622-B1622=0,SameDayCycleTimeSettingValue,((A1622-B1622) *24)-(INT((A1622-B1622)) * (24-(FinishHour-StartHour))))))</f>
        <v>#N/A</v>
      </c>
      <c r="K1622" s="3" t="e">
        <f ca="1">IF(OR(A1622&lt;&gt;"",B1622=""),NA(),MAX(0,IF(_xlfn.DAYS(NOW(),B1622)=0,SameDayCycleTimeSettingValue,_xlfn.DAYS(NOW(),B1622))))</f>
        <v>#N/A</v>
      </c>
    </row>
    <row r="1623" spans="1:11" x14ac:dyDescent="0.25">
      <c r="A1623" s="32" t="str">
        <f>IF(AND(TRIM(INDEX(CompletedDateValues,ROW(A1623)))&lt;&gt;"",INDEX(CompletedDateValues,ROW(A1623))&gt;0),INDEX(CompletedDateValues,ROW(A1623)),"")</f>
        <v/>
      </c>
      <c r="B1623" s="32" t="str">
        <f>IF(AND(TRIM(INDEX(StartDateValues,ROW(A1623)))&lt;&gt;"",INDEX(StartDateValues,ROW(A1623))&gt;0),INDEX(StartDateValues,ROW(A1623)),"")</f>
        <v/>
      </c>
      <c r="C1623" s="22" t="str">
        <f t="shared" si="126"/>
        <v/>
      </c>
      <c r="D1623" s="3" t="str">
        <f t="shared" si="127"/>
        <v/>
      </c>
      <c r="E1623" s="3" t="str">
        <f t="shared" si="128"/>
        <v/>
      </c>
      <c r="F1623" s="3" t="str">
        <f t="shared" si="129"/>
        <v/>
      </c>
      <c r="G1623" s="3" t="str">
        <f>IF(A1623="","",IF(HOUR(A1623)&lt;StartHour,StartHour,IF(HOUR(A1623)&gt;FinishHour,FinishHour,HOUR(A1623))))</f>
        <v/>
      </c>
      <c r="H1623" s="3" t="str">
        <f t="shared" si="130"/>
        <v/>
      </c>
      <c r="I1623" s="33" t="e">
        <f>IF(OR(A1623="",B1623=""),NA(),MAX(0,IF(A1623-B1623=0,SameDayCycleTimeSettingValue,(A1623-B1623) *24)))</f>
        <v>#N/A</v>
      </c>
      <c r="J1623" s="33" t="e">
        <f>IF(OR(A1623="",B1623=""),NA(),MAX(0,IF(A1623-B1623=0,SameDayCycleTimeSettingValue,((A1623-B1623) *24)-(INT((A1623-B1623)) * (24-(FinishHour-StartHour))))))</f>
        <v>#N/A</v>
      </c>
      <c r="K1623" s="3" t="e">
        <f ca="1">IF(OR(A1623&lt;&gt;"",B1623=""),NA(),MAX(0,IF(_xlfn.DAYS(NOW(),B1623)=0,SameDayCycleTimeSettingValue,_xlfn.DAYS(NOW(),B1623))))</f>
        <v>#N/A</v>
      </c>
    </row>
    <row r="1624" spans="1:11" x14ac:dyDescent="0.25">
      <c r="A1624" s="32" t="str">
        <f>IF(AND(TRIM(INDEX(CompletedDateValues,ROW(A1624)))&lt;&gt;"",INDEX(CompletedDateValues,ROW(A1624))&gt;0),INDEX(CompletedDateValues,ROW(A1624)),"")</f>
        <v/>
      </c>
      <c r="B1624" s="32" t="str">
        <f>IF(AND(TRIM(INDEX(StartDateValues,ROW(A1624)))&lt;&gt;"",INDEX(StartDateValues,ROW(A1624))&gt;0),INDEX(StartDateValues,ROW(A1624)),"")</f>
        <v/>
      </c>
      <c r="C1624" s="22" t="str">
        <f t="shared" si="126"/>
        <v/>
      </c>
      <c r="D1624" s="3" t="str">
        <f t="shared" si="127"/>
        <v/>
      </c>
      <c r="E1624" s="3" t="str">
        <f t="shared" si="128"/>
        <v/>
      </c>
      <c r="F1624" s="3" t="str">
        <f t="shared" si="129"/>
        <v/>
      </c>
      <c r="G1624" s="3" t="str">
        <f>IF(A1624="","",IF(HOUR(A1624)&lt;StartHour,StartHour,IF(HOUR(A1624)&gt;FinishHour,FinishHour,HOUR(A1624))))</f>
        <v/>
      </c>
      <c r="H1624" s="3" t="str">
        <f t="shared" si="130"/>
        <v/>
      </c>
      <c r="I1624" s="33" t="e">
        <f>IF(OR(A1624="",B1624=""),NA(),MAX(0,IF(A1624-B1624=0,SameDayCycleTimeSettingValue,(A1624-B1624) *24)))</f>
        <v>#N/A</v>
      </c>
      <c r="J1624" s="33" t="e">
        <f>IF(OR(A1624="",B1624=""),NA(),MAX(0,IF(A1624-B1624=0,SameDayCycleTimeSettingValue,((A1624-B1624) *24)-(INT((A1624-B1624)) * (24-(FinishHour-StartHour))))))</f>
        <v>#N/A</v>
      </c>
      <c r="K1624" s="3" t="e">
        <f ca="1">IF(OR(A1624&lt;&gt;"",B1624=""),NA(),MAX(0,IF(_xlfn.DAYS(NOW(),B1624)=0,SameDayCycleTimeSettingValue,_xlfn.DAYS(NOW(),B1624))))</f>
        <v>#N/A</v>
      </c>
    </row>
    <row r="1625" spans="1:11" x14ac:dyDescent="0.25">
      <c r="A1625" s="32" t="str">
        <f>IF(AND(TRIM(INDEX(CompletedDateValues,ROW(A1625)))&lt;&gt;"",INDEX(CompletedDateValues,ROW(A1625))&gt;0),INDEX(CompletedDateValues,ROW(A1625)),"")</f>
        <v/>
      </c>
      <c r="B1625" s="32" t="str">
        <f>IF(AND(TRIM(INDEX(StartDateValues,ROW(A1625)))&lt;&gt;"",INDEX(StartDateValues,ROW(A1625))&gt;0),INDEX(StartDateValues,ROW(A1625)),"")</f>
        <v/>
      </c>
      <c r="C1625" s="22" t="str">
        <f t="shared" si="126"/>
        <v/>
      </c>
      <c r="D1625" s="3" t="str">
        <f t="shared" si="127"/>
        <v/>
      </c>
      <c r="E1625" s="3" t="str">
        <f t="shared" si="128"/>
        <v/>
      </c>
      <c r="F1625" s="3" t="str">
        <f t="shared" si="129"/>
        <v/>
      </c>
      <c r="G1625" s="3" t="str">
        <f>IF(A1625="","",IF(HOUR(A1625)&lt;StartHour,StartHour,IF(HOUR(A1625)&gt;FinishHour,FinishHour,HOUR(A1625))))</f>
        <v/>
      </c>
      <c r="H1625" s="3" t="str">
        <f t="shared" si="130"/>
        <v/>
      </c>
      <c r="I1625" s="33" t="e">
        <f>IF(OR(A1625="",B1625=""),NA(),MAX(0,IF(A1625-B1625=0,SameDayCycleTimeSettingValue,(A1625-B1625) *24)))</f>
        <v>#N/A</v>
      </c>
      <c r="J1625" s="33" t="e">
        <f>IF(OR(A1625="",B1625=""),NA(),MAX(0,IF(A1625-B1625=0,SameDayCycleTimeSettingValue,((A1625-B1625) *24)-(INT((A1625-B1625)) * (24-(FinishHour-StartHour))))))</f>
        <v>#N/A</v>
      </c>
      <c r="K1625" s="3" t="e">
        <f ca="1">IF(OR(A1625&lt;&gt;"",B1625=""),NA(),MAX(0,IF(_xlfn.DAYS(NOW(),B1625)=0,SameDayCycleTimeSettingValue,_xlfn.DAYS(NOW(),B1625))))</f>
        <v>#N/A</v>
      </c>
    </row>
    <row r="1626" spans="1:11" x14ac:dyDescent="0.25">
      <c r="A1626" s="32" t="str">
        <f>IF(AND(TRIM(INDEX(CompletedDateValues,ROW(A1626)))&lt;&gt;"",INDEX(CompletedDateValues,ROW(A1626))&gt;0),INDEX(CompletedDateValues,ROW(A1626)),"")</f>
        <v/>
      </c>
      <c r="B1626" s="32" t="str">
        <f>IF(AND(TRIM(INDEX(StartDateValues,ROW(A1626)))&lt;&gt;"",INDEX(StartDateValues,ROW(A1626))&gt;0),INDEX(StartDateValues,ROW(A1626)),"")</f>
        <v/>
      </c>
      <c r="C1626" s="22" t="str">
        <f t="shared" si="126"/>
        <v/>
      </c>
      <c r="D1626" s="3" t="str">
        <f t="shared" si="127"/>
        <v/>
      </c>
      <c r="E1626" s="3" t="str">
        <f t="shared" si="128"/>
        <v/>
      </c>
      <c r="F1626" s="3" t="str">
        <f t="shared" si="129"/>
        <v/>
      </c>
      <c r="G1626" s="3" t="str">
        <f>IF(A1626="","",IF(HOUR(A1626)&lt;StartHour,StartHour,IF(HOUR(A1626)&gt;FinishHour,FinishHour,HOUR(A1626))))</f>
        <v/>
      </c>
      <c r="H1626" s="3" t="str">
        <f t="shared" si="130"/>
        <v/>
      </c>
      <c r="I1626" s="33" t="e">
        <f>IF(OR(A1626="",B1626=""),NA(),MAX(0,IF(A1626-B1626=0,SameDayCycleTimeSettingValue,(A1626-B1626) *24)))</f>
        <v>#N/A</v>
      </c>
      <c r="J1626" s="33" t="e">
        <f>IF(OR(A1626="",B1626=""),NA(),MAX(0,IF(A1626-B1626=0,SameDayCycleTimeSettingValue,((A1626-B1626) *24)-(INT((A1626-B1626)) * (24-(FinishHour-StartHour))))))</f>
        <v>#N/A</v>
      </c>
      <c r="K1626" s="3" t="e">
        <f ca="1">IF(OR(A1626&lt;&gt;"",B1626=""),NA(),MAX(0,IF(_xlfn.DAYS(NOW(),B1626)=0,SameDayCycleTimeSettingValue,_xlfn.DAYS(NOW(),B1626))))</f>
        <v>#N/A</v>
      </c>
    </row>
    <row r="1627" spans="1:11" x14ac:dyDescent="0.25">
      <c r="A1627" s="32" t="str">
        <f>IF(AND(TRIM(INDEX(CompletedDateValues,ROW(A1627)))&lt;&gt;"",INDEX(CompletedDateValues,ROW(A1627))&gt;0),INDEX(CompletedDateValues,ROW(A1627)),"")</f>
        <v/>
      </c>
      <c r="B1627" s="32" t="str">
        <f>IF(AND(TRIM(INDEX(StartDateValues,ROW(A1627)))&lt;&gt;"",INDEX(StartDateValues,ROW(A1627))&gt;0),INDEX(StartDateValues,ROW(A1627)),"")</f>
        <v/>
      </c>
      <c r="C1627" s="22" t="str">
        <f t="shared" si="126"/>
        <v/>
      </c>
      <c r="D1627" s="3" t="str">
        <f t="shared" si="127"/>
        <v/>
      </c>
      <c r="E1627" s="3" t="str">
        <f t="shared" si="128"/>
        <v/>
      </c>
      <c r="F1627" s="3" t="str">
        <f t="shared" si="129"/>
        <v/>
      </c>
      <c r="G1627" s="3" t="str">
        <f>IF(A1627="","",IF(HOUR(A1627)&lt;StartHour,StartHour,IF(HOUR(A1627)&gt;FinishHour,FinishHour,HOUR(A1627))))</f>
        <v/>
      </c>
      <c r="H1627" s="3" t="str">
        <f t="shared" si="130"/>
        <v/>
      </c>
      <c r="I1627" s="33" t="e">
        <f>IF(OR(A1627="",B1627=""),NA(),MAX(0,IF(A1627-B1627=0,SameDayCycleTimeSettingValue,(A1627-B1627) *24)))</f>
        <v>#N/A</v>
      </c>
      <c r="J1627" s="33" t="e">
        <f>IF(OR(A1627="",B1627=""),NA(),MAX(0,IF(A1627-B1627=0,SameDayCycleTimeSettingValue,((A1627-B1627) *24)-(INT((A1627-B1627)) * (24-(FinishHour-StartHour))))))</f>
        <v>#N/A</v>
      </c>
      <c r="K1627" s="3" t="e">
        <f ca="1">IF(OR(A1627&lt;&gt;"",B1627=""),NA(),MAX(0,IF(_xlfn.DAYS(NOW(),B1627)=0,SameDayCycleTimeSettingValue,_xlfn.DAYS(NOW(),B1627))))</f>
        <v>#N/A</v>
      </c>
    </row>
    <row r="1628" spans="1:11" x14ac:dyDescent="0.25">
      <c r="A1628" s="32" t="str">
        <f>IF(AND(TRIM(INDEX(CompletedDateValues,ROW(A1628)))&lt;&gt;"",INDEX(CompletedDateValues,ROW(A1628))&gt;0),INDEX(CompletedDateValues,ROW(A1628)),"")</f>
        <v/>
      </c>
      <c r="B1628" s="32" t="str">
        <f>IF(AND(TRIM(INDEX(StartDateValues,ROW(A1628)))&lt;&gt;"",INDEX(StartDateValues,ROW(A1628))&gt;0),INDEX(StartDateValues,ROW(A1628)),"")</f>
        <v/>
      </c>
      <c r="C1628" s="22" t="str">
        <f t="shared" si="126"/>
        <v/>
      </c>
      <c r="D1628" s="3" t="str">
        <f t="shared" si="127"/>
        <v/>
      </c>
      <c r="E1628" s="3" t="str">
        <f t="shared" si="128"/>
        <v/>
      </c>
      <c r="F1628" s="3" t="str">
        <f t="shared" si="129"/>
        <v/>
      </c>
      <c r="G1628" s="3" t="str">
        <f>IF(A1628="","",IF(HOUR(A1628)&lt;StartHour,StartHour,IF(HOUR(A1628)&gt;FinishHour,FinishHour,HOUR(A1628))))</f>
        <v/>
      </c>
      <c r="H1628" s="3" t="str">
        <f t="shared" si="130"/>
        <v/>
      </c>
      <c r="I1628" s="33" t="e">
        <f>IF(OR(A1628="",B1628=""),NA(),MAX(0,IF(A1628-B1628=0,SameDayCycleTimeSettingValue,(A1628-B1628) *24)))</f>
        <v>#N/A</v>
      </c>
      <c r="J1628" s="33" t="e">
        <f>IF(OR(A1628="",B1628=""),NA(),MAX(0,IF(A1628-B1628=0,SameDayCycleTimeSettingValue,((A1628-B1628) *24)-(INT((A1628-B1628)) * (24-(FinishHour-StartHour))))))</f>
        <v>#N/A</v>
      </c>
      <c r="K1628" s="3" t="e">
        <f ca="1">IF(OR(A1628&lt;&gt;"",B1628=""),NA(),MAX(0,IF(_xlfn.DAYS(NOW(),B1628)=0,SameDayCycleTimeSettingValue,_xlfn.DAYS(NOW(),B1628))))</f>
        <v>#N/A</v>
      </c>
    </row>
    <row r="1629" spans="1:11" x14ac:dyDescent="0.25">
      <c r="A1629" s="32" t="str">
        <f>IF(AND(TRIM(INDEX(CompletedDateValues,ROW(A1629)))&lt;&gt;"",INDEX(CompletedDateValues,ROW(A1629))&gt;0),INDEX(CompletedDateValues,ROW(A1629)),"")</f>
        <v/>
      </c>
      <c r="B1629" s="32" t="str">
        <f>IF(AND(TRIM(INDEX(StartDateValues,ROW(A1629)))&lt;&gt;"",INDEX(StartDateValues,ROW(A1629))&gt;0),INDEX(StartDateValues,ROW(A1629)),"")</f>
        <v/>
      </c>
      <c r="C1629" s="22" t="str">
        <f t="shared" si="126"/>
        <v/>
      </c>
      <c r="D1629" s="3" t="str">
        <f t="shared" si="127"/>
        <v/>
      </c>
      <c r="E1629" s="3" t="str">
        <f t="shared" si="128"/>
        <v/>
      </c>
      <c r="F1629" s="3" t="str">
        <f t="shared" si="129"/>
        <v/>
      </c>
      <c r="G1629" s="3" t="str">
        <f>IF(A1629="","",IF(HOUR(A1629)&lt;StartHour,StartHour,IF(HOUR(A1629)&gt;FinishHour,FinishHour,HOUR(A1629))))</f>
        <v/>
      </c>
      <c r="H1629" s="3" t="str">
        <f t="shared" si="130"/>
        <v/>
      </c>
      <c r="I1629" s="33" t="e">
        <f>IF(OR(A1629="",B1629=""),NA(),MAX(0,IF(A1629-B1629=0,SameDayCycleTimeSettingValue,(A1629-B1629) *24)))</f>
        <v>#N/A</v>
      </c>
      <c r="J1629" s="33" t="e">
        <f>IF(OR(A1629="",B1629=""),NA(),MAX(0,IF(A1629-B1629=0,SameDayCycleTimeSettingValue,((A1629-B1629) *24)-(INT((A1629-B1629)) * (24-(FinishHour-StartHour))))))</f>
        <v>#N/A</v>
      </c>
      <c r="K1629" s="3" t="e">
        <f ca="1">IF(OR(A1629&lt;&gt;"",B1629=""),NA(),MAX(0,IF(_xlfn.DAYS(NOW(),B1629)=0,SameDayCycleTimeSettingValue,_xlfn.DAYS(NOW(),B1629))))</f>
        <v>#N/A</v>
      </c>
    </row>
    <row r="1630" spans="1:11" x14ac:dyDescent="0.25">
      <c r="A1630" s="32" t="str">
        <f>IF(AND(TRIM(INDEX(CompletedDateValues,ROW(A1630)))&lt;&gt;"",INDEX(CompletedDateValues,ROW(A1630))&gt;0),INDEX(CompletedDateValues,ROW(A1630)),"")</f>
        <v/>
      </c>
      <c r="B1630" s="32" t="str">
        <f>IF(AND(TRIM(INDEX(StartDateValues,ROW(A1630)))&lt;&gt;"",INDEX(StartDateValues,ROW(A1630))&gt;0),INDEX(StartDateValues,ROW(A1630)),"")</f>
        <v/>
      </c>
      <c r="C1630" s="22" t="str">
        <f t="shared" si="126"/>
        <v/>
      </c>
      <c r="D1630" s="3" t="str">
        <f t="shared" si="127"/>
        <v/>
      </c>
      <c r="E1630" s="3" t="str">
        <f t="shared" si="128"/>
        <v/>
      </c>
      <c r="F1630" s="3" t="str">
        <f t="shared" si="129"/>
        <v/>
      </c>
      <c r="G1630" s="3" t="str">
        <f>IF(A1630="","",IF(HOUR(A1630)&lt;StartHour,StartHour,IF(HOUR(A1630)&gt;FinishHour,FinishHour,HOUR(A1630))))</f>
        <v/>
      </c>
      <c r="H1630" s="3" t="str">
        <f t="shared" si="130"/>
        <v/>
      </c>
      <c r="I1630" s="33" t="e">
        <f>IF(OR(A1630="",B1630=""),NA(),MAX(0,IF(A1630-B1630=0,SameDayCycleTimeSettingValue,(A1630-B1630) *24)))</f>
        <v>#N/A</v>
      </c>
      <c r="J1630" s="33" t="e">
        <f>IF(OR(A1630="",B1630=""),NA(),MAX(0,IF(A1630-B1630=0,SameDayCycleTimeSettingValue,((A1630-B1630) *24)-(INT((A1630-B1630)) * (24-(FinishHour-StartHour))))))</f>
        <v>#N/A</v>
      </c>
      <c r="K1630" s="3" t="e">
        <f ca="1">IF(OR(A1630&lt;&gt;"",B1630=""),NA(),MAX(0,IF(_xlfn.DAYS(NOW(),B1630)=0,SameDayCycleTimeSettingValue,_xlfn.DAYS(NOW(),B1630))))</f>
        <v>#N/A</v>
      </c>
    </row>
    <row r="1631" spans="1:11" x14ac:dyDescent="0.25">
      <c r="A1631" s="32" t="str">
        <f>IF(AND(TRIM(INDEX(CompletedDateValues,ROW(A1631)))&lt;&gt;"",INDEX(CompletedDateValues,ROW(A1631))&gt;0),INDEX(CompletedDateValues,ROW(A1631)),"")</f>
        <v/>
      </c>
      <c r="B1631" s="32" t="str">
        <f>IF(AND(TRIM(INDEX(StartDateValues,ROW(A1631)))&lt;&gt;"",INDEX(StartDateValues,ROW(A1631))&gt;0),INDEX(StartDateValues,ROW(A1631)),"")</f>
        <v/>
      </c>
      <c r="C1631" s="22" t="str">
        <f t="shared" si="126"/>
        <v/>
      </c>
      <c r="D1631" s="3" t="str">
        <f t="shared" si="127"/>
        <v/>
      </c>
      <c r="E1631" s="3" t="str">
        <f t="shared" si="128"/>
        <v/>
      </c>
      <c r="F1631" s="3" t="str">
        <f t="shared" si="129"/>
        <v/>
      </c>
      <c r="G1631" s="3" t="str">
        <f>IF(A1631="","",IF(HOUR(A1631)&lt;StartHour,StartHour,IF(HOUR(A1631)&gt;FinishHour,FinishHour,HOUR(A1631))))</f>
        <v/>
      </c>
      <c r="H1631" s="3" t="str">
        <f t="shared" si="130"/>
        <v/>
      </c>
      <c r="I1631" s="33" t="e">
        <f>IF(OR(A1631="",B1631=""),NA(),MAX(0,IF(A1631-B1631=0,SameDayCycleTimeSettingValue,(A1631-B1631) *24)))</f>
        <v>#N/A</v>
      </c>
      <c r="J1631" s="33" t="e">
        <f>IF(OR(A1631="",B1631=""),NA(),MAX(0,IF(A1631-B1631=0,SameDayCycleTimeSettingValue,((A1631-B1631) *24)-(INT((A1631-B1631)) * (24-(FinishHour-StartHour))))))</f>
        <v>#N/A</v>
      </c>
      <c r="K1631" s="3" t="e">
        <f ca="1">IF(OR(A1631&lt;&gt;"",B1631=""),NA(),MAX(0,IF(_xlfn.DAYS(NOW(),B1631)=0,SameDayCycleTimeSettingValue,_xlfn.DAYS(NOW(),B1631))))</f>
        <v>#N/A</v>
      </c>
    </row>
    <row r="1632" spans="1:11" x14ac:dyDescent="0.25">
      <c r="A1632" s="32" t="str">
        <f>IF(AND(TRIM(INDEX(CompletedDateValues,ROW(A1632)))&lt;&gt;"",INDEX(CompletedDateValues,ROW(A1632))&gt;0),INDEX(CompletedDateValues,ROW(A1632)),"")</f>
        <v/>
      </c>
      <c r="B1632" s="32" t="str">
        <f>IF(AND(TRIM(INDEX(StartDateValues,ROW(A1632)))&lt;&gt;"",INDEX(StartDateValues,ROW(A1632))&gt;0),INDEX(StartDateValues,ROW(A1632)),"")</f>
        <v/>
      </c>
      <c r="C1632" s="22" t="str">
        <f t="shared" si="126"/>
        <v/>
      </c>
      <c r="D1632" s="3" t="str">
        <f t="shared" si="127"/>
        <v/>
      </c>
      <c r="E1632" s="3" t="str">
        <f t="shared" si="128"/>
        <v/>
      </c>
      <c r="F1632" s="3" t="str">
        <f t="shared" si="129"/>
        <v/>
      </c>
      <c r="G1632" s="3" t="str">
        <f>IF(A1632="","",IF(HOUR(A1632)&lt;StartHour,StartHour,IF(HOUR(A1632)&gt;FinishHour,FinishHour,HOUR(A1632))))</f>
        <v/>
      </c>
      <c r="H1632" s="3" t="str">
        <f t="shared" si="130"/>
        <v/>
      </c>
      <c r="I1632" s="33" t="e">
        <f>IF(OR(A1632="",B1632=""),NA(),MAX(0,IF(A1632-B1632=0,SameDayCycleTimeSettingValue,(A1632-B1632) *24)))</f>
        <v>#N/A</v>
      </c>
      <c r="J1632" s="33" t="e">
        <f>IF(OR(A1632="",B1632=""),NA(),MAX(0,IF(A1632-B1632=0,SameDayCycleTimeSettingValue,((A1632-B1632) *24)-(INT((A1632-B1632)) * (24-(FinishHour-StartHour))))))</f>
        <v>#N/A</v>
      </c>
      <c r="K1632" s="3" t="e">
        <f ca="1">IF(OR(A1632&lt;&gt;"",B1632=""),NA(),MAX(0,IF(_xlfn.DAYS(NOW(),B1632)=0,SameDayCycleTimeSettingValue,_xlfn.DAYS(NOW(),B1632))))</f>
        <v>#N/A</v>
      </c>
    </row>
    <row r="1633" spans="1:11" x14ac:dyDescent="0.25">
      <c r="A1633" s="32" t="str">
        <f>IF(AND(TRIM(INDEX(CompletedDateValues,ROW(A1633)))&lt;&gt;"",INDEX(CompletedDateValues,ROW(A1633))&gt;0),INDEX(CompletedDateValues,ROW(A1633)),"")</f>
        <v/>
      </c>
      <c r="B1633" s="32" t="str">
        <f>IF(AND(TRIM(INDEX(StartDateValues,ROW(A1633)))&lt;&gt;"",INDEX(StartDateValues,ROW(A1633))&gt;0),INDEX(StartDateValues,ROW(A1633)),"")</f>
        <v/>
      </c>
      <c r="C1633" s="22" t="str">
        <f t="shared" si="126"/>
        <v/>
      </c>
      <c r="D1633" s="3" t="str">
        <f t="shared" si="127"/>
        <v/>
      </c>
      <c r="E1633" s="3" t="str">
        <f t="shared" si="128"/>
        <v/>
      </c>
      <c r="F1633" s="3" t="str">
        <f t="shared" si="129"/>
        <v/>
      </c>
      <c r="G1633" s="3" t="str">
        <f>IF(A1633="","",IF(HOUR(A1633)&lt;StartHour,StartHour,IF(HOUR(A1633)&gt;FinishHour,FinishHour,HOUR(A1633))))</f>
        <v/>
      </c>
      <c r="H1633" s="3" t="str">
        <f t="shared" si="130"/>
        <v/>
      </c>
      <c r="I1633" s="33" t="e">
        <f>IF(OR(A1633="",B1633=""),NA(),MAX(0,IF(A1633-B1633=0,SameDayCycleTimeSettingValue,(A1633-B1633) *24)))</f>
        <v>#N/A</v>
      </c>
      <c r="J1633" s="33" t="e">
        <f>IF(OR(A1633="",B1633=""),NA(),MAX(0,IF(A1633-B1633=0,SameDayCycleTimeSettingValue,((A1633-B1633) *24)-(INT((A1633-B1633)) * (24-(FinishHour-StartHour))))))</f>
        <v>#N/A</v>
      </c>
      <c r="K1633" s="3" t="e">
        <f ca="1">IF(OR(A1633&lt;&gt;"",B1633=""),NA(),MAX(0,IF(_xlfn.DAYS(NOW(),B1633)=0,SameDayCycleTimeSettingValue,_xlfn.DAYS(NOW(),B1633))))</f>
        <v>#N/A</v>
      </c>
    </row>
    <row r="1634" spans="1:11" x14ac:dyDescent="0.25">
      <c r="A1634" s="32" t="str">
        <f>IF(AND(TRIM(INDEX(CompletedDateValues,ROW(A1634)))&lt;&gt;"",INDEX(CompletedDateValues,ROW(A1634))&gt;0),INDEX(CompletedDateValues,ROW(A1634)),"")</f>
        <v/>
      </c>
      <c r="B1634" s="32" t="str">
        <f>IF(AND(TRIM(INDEX(StartDateValues,ROW(A1634)))&lt;&gt;"",INDEX(StartDateValues,ROW(A1634))&gt;0),INDEX(StartDateValues,ROW(A1634)),"")</f>
        <v/>
      </c>
      <c r="C1634" s="22" t="str">
        <f t="shared" si="126"/>
        <v/>
      </c>
      <c r="D1634" s="3" t="str">
        <f t="shared" si="127"/>
        <v/>
      </c>
      <c r="E1634" s="3" t="str">
        <f t="shared" si="128"/>
        <v/>
      </c>
      <c r="F1634" s="3" t="str">
        <f t="shared" si="129"/>
        <v/>
      </c>
      <c r="G1634" s="3" t="str">
        <f>IF(A1634="","",IF(HOUR(A1634)&lt;StartHour,StartHour,IF(HOUR(A1634)&gt;FinishHour,FinishHour,HOUR(A1634))))</f>
        <v/>
      </c>
      <c r="H1634" s="3" t="str">
        <f t="shared" si="130"/>
        <v/>
      </c>
      <c r="I1634" s="33" t="e">
        <f>IF(OR(A1634="",B1634=""),NA(),MAX(0,IF(A1634-B1634=0,SameDayCycleTimeSettingValue,(A1634-B1634) *24)))</f>
        <v>#N/A</v>
      </c>
      <c r="J1634" s="33" t="e">
        <f>IF(OR(A1634="",B1634=""),NA(),MAX(0,IF(A1634-B1634=0,SameDayCycleTimeSettingValue,((A1634-B1634) *24)-(INT((A1634-B1634)) * (24-(FinishHour-StartHour))))))</f>
        <v>#N/A</v>
      </c>
      <c r="K1634" s="3" t="e">
        <f ca="1">IF(OR(A1634&lt;&gt;"",B1634=""),NA(),MAX(0,IF(_xlfn.DAYS(NOW(),B1634)=0,SameDayCycleTimeSettingValue,_xlfn.DAYS(NOW(),B1634))))</f>
        <v>#N/A</v>
      </c>
    </row>
    <row r="1635" spans="1:11" x14ac:dyDescent="0.25">
      <c r="A1635" s="32" t="str">
        <f>IF(AND(TRIM(INDEX(CompletedDateValues,ROW(A1635)))&lt;&gt;"",INDEX(CompletedDateValues,ROW(A1635))&gt;0),INDEX(CompletedDateValues,ROW(A1635)),"")</f>
        <v/>
      </c>
      <c r="B1635" s="32" t="str">
        <f>IF(AND(TRIM(INDEX(StartDateValues,ROW(A1635)))&lt;&gt;"",INDEX(StartDateValues,ROW(A1635))&gt;0),INDEX(StartDateValues,ROW(A1635)),"")</f>
        <v/>
      </c>
      <c r="C1635" s="22" t="str">
        <f t="shared" si="126"/>
        <v/>
      </c>
      <c r="D1635" s="3" t="str">
        <f t="shared" si="127"/>
        <v/>
      </c>
      <c r="E1635" s="3" t="str">
        <f t="shared" si="128"/>
        <v/>
      </c>
      <c r="F1635" s="3" t="str">
        <f t="shared" si="129"/>
        <v/>
      </c>
      <c r="G1635" s="3" t="str">
        <f>IF(A1635="","",IF(HOUR(A1635)&lt;StartHour,StartHour,IF(HOUR(A1635)&gt;FinishHour,FinishHour,HOUR(A1635))))</f>
        <v/>
      </c>
      <c r="H1635" s="3" t="str">
        <f t="shared" si="130"/>
        <v/>
      </c>
      <c r="I1635" s="33" t="e">
        <f>IF(OR(A1635="",B1635=""),NA(),MAX(0,IF(A1635-B1635=0,SameDayCycleTimeSettingValue,(A1635-B1635) *24)))</f>
        <v>#N/A</v>
      </c>
      <c r="J1635" s="33" t="e">
        <f>IF(OR(A1635="",B1635=""),NA(),MAX(0,IF(A1635-B1635=0,SameDayCycleTimeSettingValue,((A1635-B1635) *24)-(INT((A1635-B1635)) * (24-(FinishHour-StartHour))))))</f>
        <v>#N/A</v>
      </c>
      <c r="K1635" s="3" t="e">
        <f ca="1">IF(OR(A1635&lt;&gt;"",B1635=""),NA(),MAX(0,IF(_xlfn.DAYS(NOW(),B1635)=0,SameDayCycleTimeSettingValue,_xlfn.DAYS(NOW(),B1635))))</f>
        <v>#N/A</v>
      </c>
    </row>
    <row r="1636" spans="1:11" x14ac:dyDescent="0.25">
      <c r="A1636" s="32" t="str">
        <f>IF(AND(TRIM(INDEX(CompletedDateValues,ROW(A1636)))&lt;&gt;"",INDEX(CompletedDateValues,ROW(A1636))&gt;0),INDEX(CompletedDateValues,ROW(A1636)),"")</f>
        <v/>
      </c>
      <c r="B1636" s="32" t="str">
        <f>IF(AND(TRIM(INDEX(StartDateValues,ROW(A1636)))&lt;&gt;"",INDEX(StartDateValues,ROW(A1636))&gt;0),INDEX(StartDateValues,ROW(A1636)),"")</f>
        <v/>
      </c>
      <c r="C1636" s="22" t="str">
        <f t="shared" si="126"/>
        <v/>
      </c>
      <c r="D1636" s="3" t="str">
        <f t="shared" si="127"/>
        <v/>
      </c>
      <c r="E1636" s="3" t="str">
        <f t="shared" si="128"/>
        <v/>
      </c>
      <c r="F1636" s="3" t="str">
        <f t="shared" si="129"/>
        <v/>
      </c>
      <c r="G1636" s="3" t="str">
        <f>IF(A1636="","",IF(HOUR(A1636)&lt;StartHour,StartHour,IF(HOUR(A1636)&gt;FinishHour,FinishHour,HOUR(A1636))))</f>
        <v/>
      </c>
      <c r="H1636" s="3" t="str">
        <f t="shared" si="130"/>
        <v/>
      </c>
      <c r="I1636" s="33" t="e">
        <f>IF(OR(A1636="",B1636=""),NA(),MAX(0,IF(A1636-B1636=0,SameDayCycleTimeSettingValue,(A1636-B1636) *24)))</f>
        <v>#N/A</v>
      </c>
      <c r="J1636" s="33" t="e">
        <f>IF(OR(A1636="",B1636=""),NA(),MAX(0,IF(A1636-B1636=0,SameDayCycleTimeSettingValue,((A1636-B1636) *24)-(INT((A1636-B1636)) * (24-(FinishHour-StartHour))))))</f>
        <v>#N/A</v>
      </c>
      <c r="K1636" s="3" t="e">
        <f ca="1">IF(OR(A1636&lt;&gt;"",B1636=""),NA(),MAX(0,IF(_xlfn.DAYS(NOW(),B1636)=0,SameDayCycleTimeSettingValue,_xlfn.DAYS(NOW(),B1636))))</f>
        <v>#N/A</v>
      </c>
    </row>
    <row r="1637" spans="1:11" x14ac:dyDescent="0.25">
      <c r="A1637" s="32" t="str">
        <f>IF(AND(TRIM(INDEX(CompletedDateValues,ROW(A1637)))&lt;&gt;"",INDEX(CompletedDateValues,ROW(A1637))&gt;0),INDEX(CompletedDateValues,ROW(A1637)),"")</f>
        <v/>
      </c>
      <c r="B1637" s="32" t="str">
        <f>IF(AND(TRIM(INDEX(StartDateValues,ROW(A1637)))&lt;&gt;"",INDEX(StartDateValues,ROW(A1637))&gt;0),INDEX(StartDateValues,ROW(A1637)),"")</f>
        <v/>
      </c>
      <c r="C1637" s="22" t="str">
        <f t="shared" si="126"/>
        <v/>
      </c>
      <c r="D1637" s="3" t="str">
        <f t="shared" si="127"/>
        <v/>
      </c>
      <c r="E1637" s="3" t="str">
        <f t="shared" si="128"/>
        <v/>
      </c>
      <c r="F1637" s="3" t="str">
        <f t="shared" si="129"/>
        <v/>
      </c>
      <c r="G1637" s="3" t="str">
        <f>IF(A1637="","",IF(HOUR(A1637)&lt;StartHour,StartHour,IF(HOUR(A1637)&gt;FinishHour,FinishHour,HOUR(A1637))))</f>
        <v/>
      </c>
      <c r="H1637" s="3" t="str">
        <f t="shared" si="130"/>
        <v/>
      </c>
      <c r="I1637" s="33" t="e">
        <f>IF(OR(A1637="",B1637=""),NA(),MAX(0,IF(A1637-B1637=0,SameDayCycleTimeSettingValue,(A1637-B1637) *24)))</f>
        <v>#N/A</v>
      </c>
      <c r="J1637" s="33" t="e">
        <f>IF(OR(A1637="",B1637=""),NA(),MAX(0,IF(A1637-B1637=0,SameDayCycleTimeSettingValue,((A1637-B1637) *24)-(INT((A1637-B1637)) * (24-(FinishHour-StartHour))))))</f>
        <v>#N/A</v>
      </c>
      <c r="K1637" s="3" t="e">
        <f ca="1">IF(OR(A1637&lt;&gt;"",B1637=""),NA(),MAX(0,IF(_xlfn.DAYS(NOW(),B1637)=0,SameDayCycleTimeSettingValue,_xlfn.DAYS(NOW(),B1637))))</f>
        <v>#N/A</v>
      </c>
    </row>
    <row r="1638" spans="1:11" x14ac:dyDescent="0.25">
      <c r="A1638" s="32" t="str">
        <f>IF(AND(TRIM(INDEX(CompletedDateValues,ROW(A1638)))&lt;&gt;"",INDEX(CompletedDateValues,ROW(A1638))&gt;0),INDEX(CompletedDateValues,ROW(A1638)),"")</f>
        <v/>
      </c>
      <c r="B1638" s="32" t="str">
        <f>IF(AND(TRIM(INDEX(StartDateValues,ROW(A1638)))&lt;&gt;"",INDEX(StartDateValues,ROW(A1638))&gt;0),INDEX(StartDateValues,ROW(A1638)),"")</f>
        <v/>
      </c>
      <c r="C1638" s="22" t="str">
        <f t="shared" si="126"/>
        <v/>
      </c>
      <c r="D1638" s="3" t="str">
        <f t="shared" si="127"/>
        <v/>
      </c>
      <c r="E1638" s="3" t="str">
        <f t="shared" si="128"/>
        <v/>
      </c>
      <c r="F1638" s="3" t="str">
        <f t="shared" si="129"/>
        <v/>
      </c>
      <c r="G1638" s="3" t="str">
        <f>IF(A1638="","",IF(HOUR(A1638)&lt;StartHour,StartHour,IF(HOUR(A1638)&gt;FinishHour,FinishHour,HOUR(A1638))))</f>
        <v/>
      </c>
      <c r="H1638" s="3" t="str">
        <f t="shared" si="130"/>
        <v/>
      </c>
      <c r="I1638" s="33" t="e">
        <f>IF(OR(A1638="",B1638=""),NA(),MAX(0,IF(A1638-B1638=0,SameDayCycleTimeSettingValue,(A1638-B1638) *24)))</f>
        <v>#N/A</v>
      </c>
      <c r="J1638" s="33" t="e">
        <f>IF(OR(A1638="",B1638=""),NA(),MAX(0,IF(A1638-B1638=0,SameDayCycleTimeSettingValue,((A1638-B1638) *24)-(INT((A1638-B1638)) * (24-(FinishHour-StartHour))))))</f>
        <v>#N/A</v>
      </c>
      <c r="K1638" s="3" t="e">
        <f ca="1">IF(OR(A1638&lt;&gt;"",B1638=""),NA(),MAX(0,IF(_xlfn.DAYS(NOW(),B1638)=0,SameDayCycleTimeSettingValue,_xlfn.DAYS(NOW(),B1638))))</f>
        <v>#N/A</v>
      </c>
    </row>
    <row r="1639" spans="1:11" x14ac:dyDescent="0.25">
      <c r="A1639" s="32" t="str">
        <f>IF(AND(TRIM(INDEX(CompletedDateValues,ROW(A1639)))&lt;&gt;"",INDEX(CompletedDateValues,ROW(A1639))&gt;0),INDEX(CompletedDateValues,ROW(A1639)),"")</f>
        <v/>
      </c>
      <c r="B1639" s="32" t="str">
        <f>IF(AND(TRIM(INDEX(StartDateValues,ROW(A1639)))&lt;&gt;"",INDEX(StartDateValues,ROW(A1639))&gt;0),INDEX(StartDateValues,ROW(A1639)),"")</f>
        <v/>
      </c>
      <c r="C1639" s="22" t="str">
        <f t="shared" si="126"/>
        <v/>
      </c>
      <c r="D1639" s="3" t="str">
        <f t="shared" si="127"/>
        <v/>
      </c>
      <c r="E1639" s="3" t="str">
        <f t="shared" si="128"/>
        <v/>
      </c>
      <c r="F1639" s="3" t="str">
        <f t="shared" si="129"/>
        <v/>
      </c>
      <c r="G1639" s="3" t="str">
        <f>IF(A1639="","",IF(HOUR(A1639)&lt;StartHour,StartHour,IF(HOUR(A1639)&gt;FinishHour,FinishHour,HOUR(A1639))))</f>
        <v/>
      </c>
      <c r="H1639" s="3" t="str">
        <f t="shared" si="130"/>
        <v/>
      </c>
      <c r="I1639" s="33" t="e">
        <f>IF(OR(A1639="",B1639=""),NA(),MAX(0,IF(A1639-B1639=0,SameDayCycleTimeSettingValue,(A1639-B1639) *24)))</f>
        <v>#N/A</v>
      </c>
      <c r="J1639" s="33" t="e">
        <f>IF(OR(A1639="",B1639=""),NA(),MAX(0,IF(A1639-B1639=0,SameDayCycleTimeSettingValue,((A1639-B1639) *24)-(INT((A1639-B1639)) * (24-(FinishHour-StartHour))))))</f>
        <v>#N/A</v>
      </c>
      <c r="K1639" s="3" t="e">
        <f ca="1">IF(OR(A1639&lt;&gt;"",B1639=""),NA(),MAX(0,IF(_xlfn.DAYS(NOW(),B1639)=0,SameDayCycleTimeSettingValue,_xlfn.DAYS(NOW(),B1639))))</f>
        <v>#N/A</v>
      </c>
    </row>
    <row r="1640" spans="1:11" x14ac:dyDescent="0.25">
      <c r="A1640" s="32" t="str">
        <f>IF(AND(TRIM(INDEX(CompletedDateValues,ROW(A1640)))&lt;&gt;"",INDEX(CompletedDateValues,ROW(A1640))&gt;0),INDEX(CompletedDateValues,ROW(A1640)),"")</f>
        <v/>
      </c>
      <c r="B1640" s="32" t="str">
        <f>IF(AND(TRIM(INDEX(StartDateValues,ROW(A1640)))&lt;&gt;"",INDEX(StartDateValues,ROW(A1640))&gt;0),INDEX(StartDateValues,ROW(A1640)),"")</f>
        <v/>
      </c>
      <c r="C1640" s="22" t="str">
        <f t="shared" si="126"/>
        <v/>
      </c>
      <c r="D1640" s="3" t="str">
        <f t="shared" si="127"/>
        <v/>
      </c>
      <c r="E1640" s="3" t="str">
        <f t="shared" si="128"/>
        <v/>
      </c>
      <c r="F1640" s="3" t="str">
        <f t="shared" si="129"/>
        <v/>
      </c>
      <c r="G1640" s="3" t="str">
        <f>IF(A1640="","",IF(HOUR(A1640)&lt;StartHour,StartHour,IF(HOUR(A1640)&gt;FinishHour,FinishHour,HOUR(A1640))))</f>
        <v/>
      </c>
      <c r="H1640" s="3" t="str">
        <f t="shared" si="130"/>
        <v/>
      </c>
      <c r="I1640" s="33" t="e">
        <f>IF(OR(A1640="",B1640=""),NA(),MAX(0,IF(A1640-B1640=0,SameDayCycleTimeSettingValue,(A1640-B1640) *24)))</f>
        <v>#N/A</v>
      </c>
      <c r="J1640" s="33" t="e">
        <f>IF(OR(A1640="",B1640=""),NA(),MAX(0,IF(A1640-B1640=0,SameDayCycleTimeSettingValue,((A1640-B1640) *24)-(INT((A1640-B1640)) * (24-(FinishHour-StartHour))))))</f>
        <v>#N/A</v>
      </c>
      <c r="K1640" s="3" t="e">
        <f ca="1">IF(OR(A1640&lt;&gt;"",B1640=""),NA(),MAX(0,IF(_xlfn.DAYS(NOW(),B1640)=0,SameDayCycleTimeSettingValue,_xlfn.DAYS(NOW(),B1640))))</f>
        <v>#N/A</v>
      </c>
    </row>
    <row r="1641" spans="1:11" x14ac:dyDescent="0.25">
      <c r="A1641" s="32" t="str">
        <f>IF(AND(TRIM(INDEX(CompletedDateValues,ROW(A1641)))&lt;&gt;"",INDEX(CompletedDateValues,ROW(A1641))&gt;0),INDEX(CompletedDateValues,ROW(A1641)),"")</f>
        <v/>
      </c>
      <c r="B1641" s="32" t="str">
        <f>IF(AND(TRIM(INDEX(StartDateValues,ROW(A1641)))&lt;&gt;"",INDEX(StartDateValues,ROW(A1641))&gt;0),INDEX(StartDateValues,ROW(A1641)),"")</f>
        <v/>
      </c>
      <c r="C1641" s="22" t="str">
        <f t="shared" si="126"/>
        <v/>
      </c>
      <c r="D1641" s="3" t="str">
        <f t="shared" si="127"/>
        <v/>
      </c>
      <c r="E1641" s="3" t="str">
        <f t="shared" si="128"/>
        <v/>
      </c>
      <c r="F1641" s="3" t="str">
        <f t="shared" si="129"/>
        <v/>
      </c>
      <c r="G1641" s="3" t="str">
        <f>IF(A1641="","",IF(HOUR(A1641)&lt;StartHour,StartHour,IF(HOUR(A1641)&gt;FinishHour,FinishHour,HOUR(A1641))))</f>
        <v/>
      </c>
      <c r="H1641" s="3" t="str">
        <f t="shared" si="130"/>
        <v/>
      </c>
      <c r="I1641" s="33" t="e">
        <f>IF(OR(A1641="",B1641=""),NA(),MAX(0,IF(A1641-B1641=0,SameDayCycleTimeSettingValue,(A1641-B1641) *24)))</f>
        <v>#N/A</v>
      </c>
      <c r="J1641" s="33" t="e">
        <f>IF(OR(A1641="",B1641=""),NA(),MAX(0,IF(A1641-B1641=0,SameDayCycleTimeSettingValue,((A1641-B1641) *24)-(INT((A1641-B1641)) * (24-(FinishHour-StartHour))))))</f>
        <v>#N/A</v>
      </c>
      <c r="K1641" s="3" t="e">
        <f ca="1">IF(OR(A1641&lt;&gt;"",B1641=""),NA(),MAX(0,IF(_xlfn.DAYS(NOW(),B1641)=0,SameDayCycleTimeSettingValue,_xlfn.DAYS(NOW(),B1641))))</f>
        <v>#N/A</v>
      </c>
    </row>
    <row r="1642" spans="1:11" x14ac:dyDescent="0.25">
      <c r="A1642" s="32" t="str">
        <f>IF(AND(TRIM(INDEX(CompletedDateValues,ROW(A1642)))&lt;&gt;"",INDEX(CompletedDateValues,ROW(A1642))&gt;0),INDEX(CompletedDateValues,ROW(A1642)),"")</f>
        <v/>
      </c>
      <c r="B1642" s="32" t="str">
        <f>IF(AND(TRIM(INDEX(StartDateValues,ROW(A1642)))&lt;&gt;"",INDEX(StartDateValues,ROW(A1642))&gt;0),INDEX(StartDateValues,ROW(A1642)),"")</f>
        <v/>
      </c>
      <c r="C1642" s="22" t="str">
        <f t="shared" si="126"/>
        <v/>
      </c>
      <c r="D1642" s="3" t="str">
        <f t="shared" si="127"/>
        <v/>
      </c>
      <c r="E1642" s="3" t="str">
        <f t="shared" si="128"/>
        <v/>
      </c>
      <c r="F1642" s="3" t="str">
        <f t="shared" si="129"/>
        <v/>
      </c>
      <c r="G1642" s="3" t="str">
        <f>IF(A1642="","",IF(HOUR(A1642)&lt;StartHour,StartHour,IF(HOUR(A1642)&gt;FinishHour,FinishHour,HOUR(A1642))))</f>
        <v/>
      </c>
      <c r="H1642" s="3" t="str">
        <f t="shared" si="130"/>
        <v/>
      </c>
      <c r="I1642" s="33" t="e">
        <f>IF(OR(A1642="",B1642=""),NA(),MAX(0,IF(A1642-B1642=0,SameDayCycleTimeSettingValue,(A1642-B1642) *24)))</f>
        <v>#N/A</v>
      </c>
      <c r="J1642" s="33" t="e">
        <f>IF(OR(A1642="",B1642=""),NA(),MAX(0,IF(A1642-B1642=0,SameDayCycleTimeSettingValue,((A1642-B1642) *24)-(INT((A1642-B1642)) * (24-(FinishHour-StartHour))))))</f>
        <v>#N/A</v>
      </c>
      <c r="K1642" s="3" t="e">
        <f ca="1">IF(OR(A1642&lt;&gt;"",B1642=""),NA(),MAX(0,IF(_xlfn.DAYS(NOW(),B1642)=0,SameDayCycleTimeSettingValue,_xlfn.DAYS(NOW(),B1642))))</f>
        <v>#N/A</v>
      </c>
    </row>
    <row r="1643" spans="1:11" x14ac:dyDescent="0.25">
      <c r="A1643" s="32" t="str">
        <f>IF(AND(TRIM(INDEX(CompletedDateValues,ROW(A1643)))&lt;&gt;"",INDEX(CompletedDateValues,ROW(A1643))&gt;0),INDEX(CompletedDateValues,ROW(A1643)),"")</f>
        <v/>
      </c>
      <c r="B1643" s="32" t="str">
        <f>IF(AND(TRIM(INDEX(StartDateValues,ROW(A1643)))&lt;&gt;"",INDEX(StartDateValues,ROW(A1643))&gt;0),INDEX(StartDateValues,ROW(A1643)),"")</f>
        <v/>
      </c>
      <c r="C1643" s="22" t="str">
        <f t="shared" si="126"/>
        <v/>
      </c>
      <c r="D1643" s="3" t="str">
        <f t="shared" si="127"/>
        <v/>
      </c>
      <c r="E1643" s="3" t="str">
        <f t="shared" si="128"/>
        <v/>
      </c>
      <c r="F1643" s="3" t="str">
        <f t="shared" si="129"/>
        <v/>
      </c>
      <c r="G1643" s="3" t="str">
        <f>IF(A1643="","",IF(HOUR(A1643)&lt;StartHour,StartHour,IF(HOUR(A1643)&gt;FinishHour,FinishHour,HOUR(A1643))))</f>
        <v/>
      </c>
      <c r="H1643" s="3" t="str">
        <f t="shared" si="130"/>
        <v/>
      </c>
      <c r="I1643" s="33" t="e">
        <f>IF(OR(A1643="",B1643=""),NA(),MAX(0,IF(A1643-B1643=0,SameDayCycleTimeSettingValue,(A1643-B1643) *24)))</f>
        <v>#N/A</v>
      </c>
      <c r="J1643" s="33" t="e">
        <f>IF(OR(A1643="",B1643=""),NA(),MAX(0,IF(A1643-B1643=0,SameDayCycleTimeSettingValue,((A1643-B1643) *24)-(INT((A1643-B1643)) * (24-(FinishHour-StartHour))))))</f>
        <v>#N/A</v>
      </c>
      <c r="K1643" s="3" t="e">
        <f ca="1">IF(OR(A1643&lt;&gt;"",B1643=""),NA(),MAX(0,IF(_xlfn.DAYS(NOW(),B1643)=0,SameDayCycleTimeSettingValue,_xlfn.DAYS(NOW(),B1643))))</f>
        <v>#N/A</v>
      </c>
    </row>
    <row r="1644" spans="1:11" x14ac:dyDescent="0.25">
      <c r="A1644" s="32" t="str">
        <f>IF(AND(TRIM(INDEX(CompletedDateValues,ROW(A1644)))&lt;&gt;"",INDEX(CompletedDateValues,ROW(A1644))&gt;0),INDEX(CompletedDateValues,ROW(A1644)),"")</f>
        <v/>
      </c>
      <c r="B1644" s="32" t="str">
        <f>IF(AND(TRIM(INDEX(StartDateValues,ROW(A1644)))&lt;&gt;"",INDEX(StartDateValues,ROW(A1644))&gt;0),INDEX(StartDateValues,ROW(A1644)),"")</f>
        <v/>
      </c>
      <c r="C1644" s="22" t="str">
        <f t="shared" si="126"/>
        <v/>
      </c>
      <c r="D1644" s="3" t="str">
        <f t="shared" si="127"/>
        <v/>
      </c>
      <c r="E1644" s="3" t="str">
        <f t="shared" si="128"/>
        <v/>
      </c>
      <c r="F1644" s="3" t="str">
        <f t="shared" si="129"/>
        <v/>
      </c>
      <c r="G1644" s="3" t="str">
        <f>IF(A1644="","",IF(HOUR(A1644)&lt;StartHour,StartHour,IF(HOUR(A1644)&gt;FinishHour,FinishHour,HOUR(A1644))))</f>
        <v/>
      </c>
      <c r="H1644" s="3" t="str">
        <f t="shared" si="130"/>
        <v/>
      </c>
      <c r="I1644" s="33" t="e">
        <f>IF(OR(A1644="",B1644=""),NA(),MAX(0,IF(A1644-B1644=0,SameDayCycleTimeSettingValue,(A1644-B1644) *24)))</f>
        <v>#N/A</v>
      </c>
      <c r="J1644" s="33" t="e">
        <f>IF(OR(A1644="",B1644=""),NA(),MAX(0,IF(A1644-B1644=0,SameDayCycleTimeSettingValue,((A1644-B1644) *24)-(INT((A1644-B1644)) * (24-(FinishHour-StartHour))))))</f>
        <v>#N/A</v>
      </c>
      <c r="K1644" s="3" t="e">
        <f ca="1">IF(OR(A1644&lt;&gt;"",B1644=""),NA(),MAX(0,IF(_xlfn.DAYS(NOW(),B1644)=0,SameDayCycleTimeSettingValue,_xlfn.DAYS(NOW(),B1644))))</f>
        <v>#N/A</v>
      </c>
    </row>
    <row r="1645" spans="1:11" x14ac:dyDescent="0.25">
      <c r="A1645" s="32" t="str">
        <f>IF(AND(TRIM(INDEX(CompletedDateValues,ROW(A1645)))&lt;&gt;"",INDEX(CompletedDateValues,ROW(A1645))&gt;0),INDEX(CompletedDateValues,ROW(A1645)),"")</f>
        <v/>
      </c>
      <c r="B1645" s="32" t="str">
        <f>IF(AND(TRIM(INDEX(StartDateValues,ROW(A1645)))&lt;&gt;"",INDEX(StartDateValues,ROW(A1645))&gt;0),INDEX(StartDateValues,ROW(A1645)),"")</f>
        <v/>
      </c>
      <c r="C1645" s="22" t="str">
        <f t="shared" si="126"/>
        <v/>
      </c>
      <c r="D1645" s="3" t="str">
        <f t="shared" si="127"/>
        <v/>
      </c>
      <c r="E1645" s="3" t="str">
        <f t="shared" si="128"/>
        <v/>
      </c>
      <c r="F1645" s="3" t="str">
        <f t="shared" si="129"/>
        <v/>
      </c>
      <c r="G1645" s="3" t="str">
        <f>IF(A1645="","",IF(HOUR(A1645)&lt;StartHour,StartHour,IF(HOUR(A1645)&gt;FinishHour,FinishHour,HOUR(A1645))))</f>
        <v/>
      </c>
      <c r="H1645" s="3" t="str">
        <f t="shared" si="130"/>
        <v/>
      </c>
      <c r="I1645" s="33" t="e">
        <f>IF(OR(A1645="",B1645=""),NA(),MAX(0,IF(A1645-B1645=0,SameDayCycleTimeSettingValue,(A1645-B1645) *24)))</f>
        <v>#N/A</v>
      </c>
      <c r="J1645" s="33" t="e">
        <f>IF(OR(A1645="",B1645=""),NA(),MAX(0,IF(A1645-B1645=0,SameDayCycleTimeSettingValue,((A1645-B1645) *24)-(INT((A1645-B1645)) * (24-(FinishHour-StartHour))))))</f>
        <v>#N/A</v>
      </c>
      <c r="K1645" s="3" t="e">
        <f ca="1">IF(OR(A1645&lt;&gt;"",B1645=""),NA(),MAX(0,IF(_xlfn.DAYS(NOW(),B1645)=0,SameDayCycleTimeSettingValue,_xlfn.DAYS(NOW(),B1645))))</f>
        <v>#N/A</v>
      </c>
    </row>
    <row r="1646" spans="1:11" x14ac:dyDescent="0.25">
      <c r="A1646" s="32" t="str">
        <f>IF(AND(TRIM(INDEX(CompletedDateValues,ROW(A1646)))&lt;&gt;"",INDEX(CompletedDateValues,ROW(A1646))&gt;0),INDEX(CompletedDateValues,ROW(A1646)),"")</f>
        <v/>
      </c>
      <c r="B1646" s="32" t="str">
        <f>IF(AND(TRIM(INDEX(StartDateValues,ROW(A1646)))&lt;&gt;"",INDEX(StartDateValues,ROW(A1646))&gt;0),INDEX(StartDateValues,ROW(A1646)),"")</f>
        <v/>
      </c>
      <c r="C1646" s="22" t="str">
        <f t="shared" si="126"/>
        <v/>
      </c>
      <c r="D1646" s="3" t="str">
        <f t="shared" si="127"/>
        <v/>
      </c>
      <c r="E1646" s="3" t="str">
        <f t="shared" si="128"/>
        <v/>
      </c>
      <c r="F1646" s="3" t="str">
        <f t="shared" si="129"/>
        <v/>
      </c>
      <c r="G1646" s="3" t="str">
        <f>IF(A1646="","",IF(HOUR(A1646)&lt;StartHour,StartHour,IF(HOUR(A1646)&gt;FinishHour,FinishHour,HOUR(A1646))))</f>
        <v/>
      </c>
      <c r="H1646" s="3" t="str">
        <f t="shared" si="130"/>
        <v/>
      </c>
      <c r="I1646" s="33" t="e">
        <f>IF(OR(A1646="",B1646=""),NA(),MAX(0,IF(A1646-B1646=0,SameDayCycleTimeSettingValue,(A1646-B1646) *24)))</f>
        <v>#N/A</v>
      </c>
      <c r="J1646" s="33" t="e">
        <f>IF(OR(A1646="",B1646=""),NA(),MAX(0,IF(A1646-B1646=0,SameDayCycleTimeSettingValue,((A1646-B1646) *24)-(INT((A1646-B1646)) * (24-(FinishHour-StartHour))))))</f>
        <v>#N/A</v>
      </c>
      <c r="K1646" s="3" t="e">
        <f ca="1">IF(OR(A1646&lt;&gt;"",B1646=""),NA(),MAX(0,IF(_xlfn.DAYS(NOW(),B1646)=0,SameDayCycleTimeSettingValue,_xlfn.DAYS(NOW(),B1646))))</f>
        <v>#N/A</v>
      </c>
    </row>
    <row r="1647" spans="1:11" x14ac:dyDescent="0.25">
      <c r="A1647" s="32" t="str">
        <f>IF(AND(TRIM(INDEX(CompletedDateValues,ROW(A1647)))&lt;&gt;"",INDEX(CompletedDateValues,ROW(A1647))&gt;0),INDEX(CompletedDateValues,ROW(A1647)),"")</f>
        <v/>
      </c>
      <c r="B1647" s="32" t="str">
        <f>IF(AND(TRIM(INDEX(StartDateValues,ROW(A1647)))&lt;&gt;"",INDEX(StartDateValues,ROW(A1647))&gt;0),INDEX(StartDateValues,ROW(A1647)),"")</f>
        <v/>
      </c>
      <c r="C1647" s="22" t="str">
        <f t="shared" si="126"/>
        <v/>
      </c>
      <c r="D1647" s="3" t="str">
        <f t="shared" si="127"/>
        <v/>
      </c>
      <c r="E1647" s="3" t="str">
        <f t="shared" si="128"/>
        <v/>
      </c>
      <c r="F1647" s="3" t="str">
        <f t="shared" si="129"/>
        <v/>
      </c>
      <c r="G1647" s="3" t="str">
        <f>IF(A1647="","",IF(HOUR(A1647)&lt;StartHour,StartHour,IF(HOUR(A1647)&gt;FinishHour,FinishHour,HOUR(A1647))))</f>
        <v/>
      </c>
      <c r="H1647" s="3" t="str">
        <f t="shared" si="130"/>
        <v/>
      </c>
      <c r="I1647" s="33" t="e">
        <f>IF(OR(A1647="",B1647=""),NA(),MAX(0,IF(A1647-B1647=0,SameDayCycleTimeSettingValue,(A1647-B1647) *24)))</f>
        <v>#N/A</v>
      </c>
      <c r="J1647" s="33" t="e">
        <f>IF(OR(A1647="",B1647=""),NA(),MAX(0,IF(A1647-B1647=0,SameDayCycleTimeSettingValue,((A1647-B1647) *24)-(INT((A1647-B1647)) * (24-(FinishHour-StartHour))))))</f>
        <v>#N/A</v>
      </c>
      <c r="K1647" s="3" t="e">
        <f ca="1">IF(OR(A1647&lt;&gt;"",B1647=""),NA(),MAX(0,IF(_xlfn.DAYS(NOW(),B1647)=0,SameDayCycleTimeSettingValue,_xlfn.DAYS(NOW(),B1647))))</f>
        <v>#N/A</v>
      </c>
    </row>
    <row r="1648" spans="1:11" x14ac:dyDescent="0.25">
      <c r="A1648" s="32" t="str">
        <f>IF(AND(TRIM(INDEX(CompletedDateValues,ROW(A1648)))&lt;&gt;"",INDEX(CompletedDateValues,ROW(A1648))&gt;0),INDEX(CompletedDateValues,ROW(A1648)),"")</f>
        <v/>
      </c>
      <c r="B1648" s="32" t="str">
        <f>IF(AND(TRIM(INDEX(StartDateValues,ROW(A1648)))&lt;&gt;"",INDEX(StartDateValues,ROW(A1648))&gt;0),INDEX(StartDateValues,ROW(A1648)),"")</f>
        <v/>
      </c>
      <c r="C1648" s="22" t="str">
        <f t="shared" si="126"/>
        <v/>
      </c>
      <c r="D1648" s="3" t="str">
        <f t="shared" si="127"/>
        <v/>
      </c>
      <c r="E1648" s="3" t="str">
        <f t="shared" si="128"/>
        <v/>
      </c>
      <c r="F1648" s="3" t="str">
        <f t="shared" si="129"/>
        <v/>
      </c>
      <c r="G1648" s="3" t="str">
        <f>IF(A1648="","",IF(HOUR(A1648)&lt;StartHour,StartHour,IF(HOUR(A1648)&gt;FinishHour,FinishHour,HOUR(A1648))))</f>
        <v/>
      </c>
      <c r="H1648" s="3" t="str">
        <f t="shared" si="130"/>
        <v/>
      </c>
      <c r="I1648" s="33" t="e">
        <f>IF(OR(A1648="",B1648=""),NA(),MAX(0,IF(A1648-B1648=0,SameDayCycleTimeSettingValue,(A1648-B1648) *24)))</f>
        <v>#N/A</v>
      </c>
      <c r="J1648" s="33" t="e">
        <f>IF(OR(A1648="",B1648=""),NA(),MAX(0,IF(A1648-B1648=0,SameDayCycleTimeSettingValue,((A1648-B1648) *24)-(INT((A1648-B1648)) * (24-(FinishHour-StartHour))))))</f>
        <v>#N/A</v>
      </c>
      <c r="K1648" s="3" t="e">
        <f ca="1">IF(OR(A1648&lt;&gt;"",B1648=""),NA(),MAX(0,IF(_xlfn.DAYS(NOW(),B1648)=0,SameDayCycleTimeSettingValue,_xlfn.DAYS(NOW(),B1648))))</f>
        <v>#N/A</v>
      </c>
    </row>
    <row r="1649" spans="1:11" x14ac:dyDescent="0.25">
      <c r="A1649" s="32" t="str">
        <f>IF(AND(TRIM(INDEX(CompletedDateValues,ROW(A1649)))&lt;&gt;"",INDEX(CompletedDateValues,ROW(A1649))&gt;0),INDEX(CompletedDateValues,ROW(A1649)),"")</f>
        <v/>
      </c>
      <c r="B1649" s="32" t="str">
        <f>IF(AND(TRIM(INDEX(StartDateValues,ROW(A1649)))&lt;&gt;"",INDEX(StartDateValues,ROW(A1649))&gt;0),INDEX(StartDateValues,ROW(A1649)),"")</f>
        <v/>
      </c>
      <c r="C1649" s="22" t="str">
        <f t="shared" si="126"/>
        <v/>
      </c>
      <c r="D1649" s="3" t="str">
        <f t="shared" si="127"/>
        <v/>
      </c>
      <c r="E1649" s="3" t="str">
        <f t="shared" si="128"/>
        <v/>
      </c>
      <c r="F1649" s="3" t="str">
        <f t="shared" si="129"/>
        <v/>
      </c>
      <c r="G1649" s="3" t="str">
        <f>IF(A1649="","",IF(HOUR(A1649)&lt;StartHour,StartHour,IF(HOUR(A1649)&gt;FinishHour,FinishHour,HOUR(A1649))))</f>
        <v/>
      </c>
      <c r="H1649" s="3" t="str">
        <f t="shared" si="130"/>
        <v/>
      </c>
      <c r="I1649" s="33" t="e">
        <f>IF(OR(A1649="",B1649=""),NA(),MAX(0,IF(A1649-B1649=0,SameDayCycleTimeSettingValue,(A1649-B1649) *24)))</f>
        <v>#N/A</v>
      </c>
      <c r="J1649" s="33" t="e">
        <f>IF(OR(A1649="",B1649=""),NA(),MAX(0,IF(A1649-B1649=0,SameDayCycleTimeSettingValue,((A1649-B1649) *24)-(INT((A1649-B1649)) * (24-(FinishHour-StartHour))))))</f>
        <v>#N/A</v>
      </c>
      <c r="K1649" s="3" t="e">
        <f ca="1">IF(OR(A1649&lt;&gt;"",B1649=""),NA(),MAX(0,IF(_xlfn.DAYS(NOW(),B1649)=0,SameDayCycleTimeSettingValue,_xlfn.DAYS(NOW(),B1649))))</f>
        <v>#N/A</v>
      </c>
    </row>
    <row r="1650" spans="1:11" x14ac:dyDescent="0.25">
      <c r="A1650" s="32" t="str">
        <f>IF(AND(TRIM(INDEX(CompletedDateValues,ROW(A1650)))&lt;&gt;"",INDEX(CompletedDateValues,ROW(A1650))&gt;0),INDEX(CompletedDateValues,ROW(A1650)),"")</f>
        <v/>
      </c>
      <c r="B1650" s="32" t="str">
        <f>IF(AND(TRIM(INDEX(StartDateValues,ROW(A1650)))&lt;&gt;"",INDEX(StartDateValues,ROW(A1650))&gt;0),INDEX(StartDateValues,ROW(A1650)),"")</f>
        <v/>
      </c>
      <c r="C1650" s="22" t="str">
        <f t="shared" si="126"/>
        <v/>
      </c>
      <c r="D1650" s="3" t="str">
        <f t="shared" si="127"/>
        <v/>
      </c>
      <c r="E1650" s="3" t="str">
        <f t="shared" si="128"/>
        <v/>
      </c>
      <c r="F1650" s="3" t="str">
        <f t="shared" si="129"/>
        <v/>
      </c>
      <c r="G1650" s="3" t="str">
        <f>IF(A1650="","",IF(HOUR(A1650)&lt;StartHour,StartHour,IF(HOUR(A1650)&gt;FinishHour,FinishHour,HOUR(A1650))))</f>
        <v/>
      </c>
      <c r="H1650" s="3" t="str">
        <f t="shared" si="130"/>
        <v/>
      </c>
      <c r="I1650" s="33" t="e">
        <f>IF(OR(A1650="",B1650=""),NA(),MAX(0,IF(A1650-B1650=0,SameDayCycleTimeSettingValue,(A1650-B1650) *24)))</f>
        <v>#N/A</v>
      </c>
      <c r="J1650" s="33" t="e">
        <f>IF(OR(A1650="",B1650=""),NA(),MAX(0,IF(A1650-B1650=0,SameDayCycleTimeSettingValue,((A1650-B1650) *24)-(INT((A1650-B1650)) * (24-(FinishHour-StartHour))))))</f>
        <v>#N/A</v>
      </c>
      <c r="K1650" s="3" t="e">
        <f ca="1">IF(OR(A1650&lt;&gt;"",B1650=""),NA(),MAX(0,IF(_xlfn.DAYS(NOW(),B1650)=0,SameDayCycleTimeSettingValue,_xlfn.DAYS(NOW(),B1650))))</f>
        <v>#N/A</v>
      </c>
    </row>
    <row r="1651" spans="1:11" x14ac:dyDescent="0.25">
      <c r="A1651" s="32" t="str">
        <f>IF(AND(TRIM(INDEX(CompletedDateValues,ROW(A1651)))&lt;&gt;"",INDEX(CompletedDateValues,ROW(A1651))&gt;0),INDEX(CompletedDateValues,ROW(A1651)),"")</f>
        <v/>
      </c>
      <c r="B1651" s="32" t="str">
        <f>IF(AND(TRIM(INDEX(StartDateValues,ROW(A1651)))&lt;&gt;"",INDEX(StartDateValues,ROW(A1651))&gt;0),INDEX(StartDateValues,ROW(A1651)),"")</f>
        <v/>
      </c>
      <c r="C1651" s="22" t="str">
        <f t="shared" si="126"/>
        <v/>
      </c>
      <c r="D1651" s="3" t="str">
        <f t="shared" si="127"/>
        <v/>
      </c>
      <c r="E1651" s="3" t="str">
        <f t="shared" si="128"/>
        <v/>
      </c>
      <c r="F1651" s="3" t="str">
        <f t="shared" si="129"/>
        <v/>
      </c>
      <c r="G1651" s="3" t="str">
        <f>IF(A1651="","",IF(HOUR(A1651)&lt;StartHour,StartHour,IF(HOUR(A1651)&gt;FinishHour,FinishHour,HOUR(A1651))))</f>
        <v/>
      </c>
      <c r="H1651" s="3" t="str">
        <f t="shared" si="130"/>
        <v/>
      </c>
      <c r="I1651" s="33" t="e">
        <f>IF(OR(A1651="",B1651=""),NA(),MAX(0,IF(A1651-B1651=0,SameDayCycleTimeSettingValue,(A1651-B1651) *24)))</f>
        <v>#N/A</v>
      </c>
      <c r="J1651" s="33" t="e">
        <f>IF(OR(A1651="",B1651=""),NA(),MAX(0,IF(A1651-B1651=0,SameDayCycleTimeSettingValue,((A1651-B1651) *24)-(INT((A1651-B1651)) * (24-(FinishHour-StartHour))))))</f>
        <v>#N/A</v>
      </c>
      <c r="K1651" s="3" t="e">
        <f ca="1">IF(OR(A1651&lt;&gt;"",B1651=""),NA(),MAX(0,IF(_xlfn.DAYS(NOW(),B1651)=0,SameDayCycleTimeSettingValue,_xlfn.DAYS(NOW(),B1651))))</f>
        <v>#N/A</v>
      </c>
    </row>
    <row r="1652" spans="1:11" x14ac:dyDescent="0.25">
      <c r="A1652" s="32" t="str">
        <f>IF(AND(TRIM(INDEX(CompletedDateValues,ROW(A1652)))&lt;&gt;"",INDEX(CompletedDateValues,ROW(A1652))&gt;0),INDEX(CompletedDateValues,ROW(A1652)),"")</f>
        <v/>
      </c>
      <c r="B1652" s="32" t="str">
        <f>IF(AND(TRIM(INDEX(StartDateValues,ROW(A1652)))&lt;&gt;"",INDEX(StartDateValues,ROW(A1652))&gt;0),INDEX(StartDateValues,ROW(A1652)),"")</f>
        <v/>
      </c>
      <c r="C1652" s="22" t="str">
        <f t="shared" si="126"/>
        <v/>
      </c>
      <c r="D1652" s="3" t="str">
        <f t="shared" si="127"/>
        <v/>
      </c>
      <c r="E1652" s="3" t="str">
        <f t="shared" si="128"/>
        <v/>
      </c>
      <c r="F1652" s="3" t="str">
        <f t="shared" si="129"/>
        <v/>
      </c>
      <c r="G1652" s="3" t="str">
        <f>IF(A1652="","",IF(HOUR(A1652)&lt;StartHour,StartHour,IF(HOUR(A1652)&gt;FinishHour,FinishHour,HOUR(A1652))))</f>
        <v/>
      </c>
      <c r="H1652" s="3" t="str">
        <f t="shared" si="130"/>
        <v/>
      </c>
      <c r="I1652" s="33" t="e">
        <f>IF(OR(A1652="",B1652=""),NA(),MAX(0,IF(A1652-B1652=0,SameDayCycleTimeSettingValue,(A1652-B1652) *24)))</f>
        <v>#N/A</v>
      </c>
      <c r="J1652" s="33" t="e">
        <f>IF(OR(A1652="",B1652=""),NA(),MAX(0,IF(A1652-B1652=0,SameDayCycleTimeSettingValue,((A1652-B1652) *24)-(INT((A1652-B1652)) * (24-(FinishHour-StartHour))))))</f>
        <v>#N/A</v>
      </c>
      <c r="K1652" s="3" t="e">
        <f ca="1">IF(OR(A1652&lt;&gt;"",B1652=""),NA(),MAX(0,IF(_xlfn.DAYS(NOW(),B1652)=0,SameDayCycleTimeSettingValue,_xlfn.DAYS(NOW(),B1652))))</f>
        <v>#N/A</v>
      </c>
    </row>
    <row r="1653" spans="1:11" x14ac:dyDescent="0.25">
      <c r="A1653" s="32" t="str">
        <f>IF(AND(TRIM(INDEX(CompletedDateValues,ROW(A1653)))&lt;&gt;"",INDEX(CompletedDateValues,ROW(A1653))&gt;0),INDEX(CompletedDateValues,ROW(A1653)),"")</f>
        <v/>
      </c>
      <c r="B1653" s="32" t="str">
        <f>IF(AND(TRIM(INDEX(StartDateValues,ROW(A1653)))&lt;&gt;"",INDEX(StartDateValues,ROW(A1653))&gt;0),INDEX(StartDateValues,ROW(A1653)),"")</f>
        <v/>
      </c>
      <c r="C1653" s="22" t="str">
        <f t="shared" si="126"/>
        <v/>
      </c>
      <c r="D1653" s="3" t="str">
        <f t="shared" si="127"/>
        <v/>
      </c>
      <c r="E1653" s="3" t="str">
        <f t="shared" si="128"/>
        <v/>
      </c>
      <c r="F1653" s="3" t="str">
        <f t="shared" si="129"/>
        <v/>
      </c>
      <c r="G1653" s="3" t="str">
        <f>IF(A1653="","",IF(HOUR(A1653)&lt;StartHour,StartHour,IF(HOUR(A1653)&gt;FinishHour,FinishHour,HOUR(A1653))))</f>
        <v/>
      </c>
      <c r="H1653" s="3" t="str">
        <f t="shared" si="130"/>
        <v/>
      </c>
      <c r="I1653" s="33" t="e">
        <f>IF(OR(A1653="",B1653=""),NA(),MAX(0,IF(A1653-B1653=0,SameDayCycleTimeSettingValue,(A1653-B1653) *24)))</f>
        <v>#N/A</v>
      </c>
      <c r="J1653" s="33" t="e">
        <f>IF(OR(A1653="",B1653=""),NA(),MAX(0,IF(A1653-B1653=0,SameDayCycleTimeSettingValue,((A1653-B1653) *24)-(INT((A1653-B1653)) * (24-(FinishHour-StartHour))))))</f>
        <v>#N/A</v>
      </c>
      <c r="K1653" s="3" t="e">
        <f ca="1">IF(OR(A1653&lt;&gt;"",B1653=""),NA(),MAX(0,IF(_xlfn.DAYS(NOW(),B1653)=0,SameDayCycleTimeSettingValue,_xlfn.DAYS(NOW(),B1653))))</f>
        <v>#N/A</v>
      </c>
    </row>
    <row r="1654" spans="1:11" x14ac:dyDescent="0.25">
      <c r="A1654" s="32" t="str">
        <f>IF(AND(TRIM(INDEX(CompletedDateValues,ROW(A1654)))&lt;&gt;"",INDEX(CompletedDateValues,ROW(A1654))&gt;0),INDEX(CompletedDateValues,ROW(A1654)),"")</f>
        <v/>
      </c>
      <c r="B1654" s="32" t="str">
        <f>IF(AND(TRIM(INDEX(StartDateValues,ROW(A1654)))&lt;&gt;"",INDEX(StartDateValues,ROW(A1654))&gt;0),INDEX(StartDateValues,ROW(A1654)),"")</f>
        <v/>
      </c>
      <c r="C1654" s="22" t="str">
        <f t="shared" si="126"/>
        <v/>
      </c>
      <c r="D1654" s="3" t="str">
        <f t="shared" si="127"/>
        <v/>
      </c>
      <c r="E1654" s="3" t="str">
        <f t="shared" si="128"/>
        <v/>
      </c>
      <c r="F1654" s="3" t="str">
        <f t="shared" si="129"/>
        <v/>
      </c>
      <c r="G1654" s="3" t="str">
        <f>IF(A1654="","",IF(HOUR(A1654)&lt;StartHour,StartHour,IF(HOUR(A1654)&gt;FinishHour,FinishHour,HOUR(A1654))))</f>
        <v/>
      </c>
      <c r="H1654" s="3" t="str">
        <f t="shared" si="130"/>
        <v/>
      </c>
      <c r="I1654" s="33" t="e">
        <f>IF(OR(A1654="",B1654=""),NA(),MAX(0,IF(A1654-B1654=0,SameDayCycleTimeSettingValue,(A1654-B1654) *24)))</f>
        <v>#N/A</v>
      </c>
      <c r="J1654" s="33" t="e">
        <f>IF(OR(A1654="",B1654=""),NA(),MAX(0,IF(A1654-B1654=0,SameDayCycleTimeSettingValue,((A1654-B1654) *24)-(INT((A1654-B1654)) * (24-(FinishHour-StartHour))))))</f>
        <v>#N/A</v>
      </c>
      <c r="K1654" s="3" t="e">
        <f ca="1">IF(OR(A1654&lt;&gt;"",B1654=""),NA(),MAX(0,IF(_xlfn.DAYS(NOW(),B1654)=0,SameDayCycleTimeSettingValue,_xlfn.DAYS(NOW(),B1654))))</f>
        <v>#N/A</v>
      </c>
    </row>
    <row r="1655" spans="1:11" x14ac:dyDescent="0.25">
      <c r="A1655" s="32" t="str">
        <f>IF(AND(TRIM(INDEX(CompletedDateValues,ROW(A1655)))&lt;&gt;"",INDEX(CompletedDateValues,ROW(A1655))&gt;0),INDEX(CompletedDateValues,ROW(A1655)),"")</f>
        <v/>
      </c>
      <c r="B1655" s="32" t="str">
        <f>IF(AND(TRIM(INDEX(StartDateValues,ROW(A1655)))&lt;&gt;"",INDEX(StartDateValues,ROW(A1655))&gt;0),INDEX(StartDateValues,ROW(A1655)),"")</f>
        <v/>
      </c>
      <c r="C1655" s="22" t="str">
        <f t="shared" si="126"/>
        <v/>
      </c>
      <c r="D1655" s="3" t="str">
        <f t="shared" si="127"/>
        <v/>
      </c>
      <c r="E1655" s="3" t="str">
        <f t="shared" si="128"/>
        <v/>
      </c>
      <c r="F1655" s="3" t="str">
        <f t="shared" si="129"/>
        <v/>
      </c>
      <c r="G1655" s="3" t="str">
        <f>IF(A1655="","",IF(HOUR(A1655)&lt;StartHour,StartHour,IF(HOUR(A1655)&gt;FinishHour,FinishHour,HOUR(A1655))))</f>
        <v/>
      </c>
      <c r="H1655" s="3" t="str">
        <f t="shared" si="130"/>
        <v/>
      </c>
      <c r="I1655" s="33" t="e">
        <f>IF(OR(A1655="",B1655=""),NA(),MAX(0,IF(A1655-B1655=0,SameDayCycleTimeSettingValue,(A1655-B1655) *24)))</f>
        <v>#N/A</v>
      </c>
      <c r="J1655" s="33" t="e">
        <f>IF(OR(A1655="",B1655=""),NA(),MAX(0,IF(A1655-B1655=0,SameDayCycleTimeSettingValue,((A1655-B1655) *24)-(INT((A1655-B1655)) * (24-(FinishHour-StartHour))))))</f>
        <v>#N/A</v>
      </c>
      <c r="K1655" s="3" t="e">
        <f ca="1">IF(OR(A1655&lt;&gt;"",B1655=""),NA(),MAX(0,IF(_xlfn.DAYS(NOW(),B1655)=0,SameDayCycleTimeSettingValue,_xlfn.DAYS(NOW(),B1655))))</f>
        <v>#N/A</v>
      </c>
    </row>
    <row r="1656" spans="1:11" x14ac:dyDescent="0.25">
      <c r="A1656" s="32" t="str">
        <f>IF(AND(TRIM(INDEX(CompletedDateValues,ROW(A1656)))&lt;&gt;"",INDEX(CompletedDateValues,ROW(A1656))&gt;0),INDEX(CompletedDateValues,ROW(A1656)),"")</f>
        <v/>
      </c>
      <c r="B1656" s="32" t="str">
        <f>IF(AND(TRIM(INDEX(StartDateValues,ROW(A1656)))&lt;&gt;"",INDEX(StartDateValues,ROW(A1656))&gt;0),INDEX(StartDateValues,ROW(A1656)),"")</f>
        <v/>
      </c>
      <c r="C1656" s="22" t="str">
        <f t="shared" si="126"/>
        <v/>
      </c>
      <c r="D1656" s="3" t="str">
        <f t="shared" si="127"/>
        <v/>
      </c>
      <c r="E1656" s="3" t="str">
        <f t="shared" si="128"/>
        <v/>
      </c>
      <c r="F1656" s="3" t="str">
        <f t="shared" si="129"/>
        <v/>
      </c>
      <c r="G1656" s="3" t="str">
        <f>IF(A1656="","",IF(HOUR(A1656)&lt;StartHour,StartHour,IF(HOUR(A1656)&gt;FinishHour,FinishHour,HOUR(A1656))))</f>
        <v/>
      </c>
      <c r="H1656" s="3" t="str">
        <f t="shared" si="130"/>
        <v/>
      </c>
      <c r="I1656" s="33" t="e">
        <f>IF(OR(A1656="",B1656=""),NA(),MAX(0,IF(A1656-B1656=0,SameDayCycleTimeSettingValue,(A1656-B1656) *24)))</f>
        <v>#N/A</v>
      </c>
      <c r="J1656" s="33" t="e">
        <f>IF(OR(A1656="",B1656=""),NA(),MAX(0,IF(A1656-B1656=0,SameDayCycleTimeSettingValue,((A1656-B1656) *24)-(INT((A1656-B1656)) * (24-(FinishHour-StartHour))))))</f>
        <v>#N/A</v>
      </c>
      <c r="K1656" s="3" t="e">
        <f ca="1">IF(OR(A1656&lt;&gt;"",B1656=""),NA(),MAX(0,IF(_xlfn.DAYS(NOW(),B1656)=0,SameDayCycleTimeSettingValue,_xlfn.DAYS(NOW(),B1656))))</f>
        <v>#N/A</v>
      </c>
    </row>
    <row r="1657" spans="1:11" x14ac:dyDescent="0.25">
      <c r="A1657" s="32" t="str">
        <f>IF(AND(TRIM(INDEX(CompletedDateValues,ROW(A1657)))&lt;&gt;"",INDEX(CompletedDateValues,ROW(A1657))&gt;0),INDEX(CompletedDateValues,ROW(A1657)),"")</f>
        <v/>
      </c>
      <c r="B1657" s="32" t="str">
        <f>IF(AND(TRIM(INDEX(StartDateValues,ROW(A1657)))&lt;&gt;"",INDEX(StartDateValues,ROW(A1657))&gt;0),INDEX(StartDateValues,ROW(A1657)),"")</f>
        <v/>
      </c>
      <c r="C1657" s="22" t="str">
        <f t="shared" si="126"/>
        <v/>
      </c>
      <c r="D1657" s="3" t="str">
        <f t="shared" si="127"/>
        <v/>
      </c>
      <c r="E1657" s="3" t="str">
        <f t="shared" si="128"/>
        <v/>
      </c>
      <c r="F1657" s="3" t="str">
        <f t="shared" si="129"/>
        <v/>
      </c>
      <c r="G1657" s="3" t="str">
        <f>IF(A1657="","",IF(HOUR(A1657)&lt;StartHour,StartHour,IF(HOUR(A1657)&gt;FinishHour,FinishHour,HOUR(A1657))))</f>
        <v/>
      </c>
      <c r="H1657" s="3" t="str">
        <f t="shared" si="130"/>
        <v/>
      </c>
      <c r="I1657" s="33" t="e">
        <f>IF(OR(A1657="",B1657=""),NA(),MAX(0,IF(A1657-B1657=0,SameDayCycleTimeSettingValue,(A1657-B1657) *24)))</f>
        <v>#N/A</v>
      </c>
      <c r="J1657" s="33" t="e">
        <f>IF(OR(A1657="",B1657=""),NA(),MAX(0,IF(A1657-B1657=0,SameDayCycleTimeSettingValue,((A1657-B1657) *24)-(INT((A1657-B1657)) * (24-(FinishHour-StartHour))))))</f>
        <v>#N/A</v>
      </c>
      <c r="K1657" s="3" t="e">
        <f ca="1">IF(OR(A1657&lt;&gt;"",B1657=""),NA(),MAX(0,IF(_xlfn.DAYS(NOW(),B1657)=0,SameDayCycleTimeSettingValue,_xlfn.DAYS(NOW(),B1657))))</f>
        <v>#N/A</v>
      </c>
    </row>
    <row r="1658" spans="1:11" x14ac:dyDescent="0.25">
      <c r="A1658" s="32" t="str">
        <f>IF(AND(TRIM(INDEX(CompletedDateValues,ROW(A1658)))&lt;&gt;"",INDEX(CompletedDateValues,ROW(A1658))&gt;0),INDEX(CompletedDateValues,ROW(A1658)),"")</f>
        <v/>
      </c>
      <c r="B1658" s="32" t="str">
        <f>IF(AND(TRIM(INDEX(StartDateValues,ROW(A1658)))&lt;&gt;"",INDEX(StartDateValues,ROW(A1658))&gt;0),INDEX(StartDateValues,ROW(A1658)),"")</f>
        <v/>
      </c>
      <c r="C1658" s="22" t="str">
        <f t="shared" si="126"/>
        <v/>
      </c>
      <c r="D1658" s="3" t="str">
        <f t="shared" si="127"/>
        <v/>
      </c>
      <c r="E1658" s="3" t="str">
        <f t="shared" si="128"/>
        <v/>
      </c>
      <c r="F1658" s="3" t="str">
        <f t="shared" si="129"/>
        <v/>
      </c>
      <c r="G1658" s="3" t="str">
        <f>IF(A1658="","",IF(HOUR(A1658)&lt;StartHour,StartHour,IF(HOUR(A1658)&gt;FinishHour,FinishHour,HOUR(A1658))))</f>
        <v/>
      </c>
      <c r="H1658" s="3" t="str">
        <f t="shared" si="130"/>
        <v/>
      </c>
      <c r="I1658" s="33" t="e">
        <f>IF(OR(A1658="",B1658=""),NA(),MAX(0,IF(A1658-B1658=0,SameDayCycleTimeSettingValue,(A1658-B1658) *24)))</f>
        <v>#N/A</v>
      </c>
      <c r="J1658" s="33" t="e">
        <f>IF(OR(A1658="",B1658=""),NA(),MAX(0,IF(A1658-B1658=0,SameDayCycleTimeSettingValue,((A1658-B1658) *24)-(INT((A1658-B1658)) * (24-(FinishHour-StartHour))))))</f>
        <v>#N/A</v>
      </c>
      <c r="K1658" s="3" t="e">
        <f ca="1">IF(OR(A1658&lt;&gt;"",B1658=""),NA(),MAX(0,IF(_xlfn.DAYS(NOW(),B1658)=0,SameDayCycleTimeSettingValue,_xlfn.DAYS(NOW(),B1658))))</f>
        <v>#N/A</v>
      </c>
    </row>
    <row r="1659" spans="1:11" x14ac:dyDescent="0.25">
      <c r="A1659" s="32" t="str">
        <f>IF(AND(TRIM(INDEX(CompletedDateValues,ROW(A1659)))&lt;&gt;"",INDEX(CompletedDateValues,ROW(A1659))&gt;0),INDEX(CompletedDateValues,ROW(A1659)),"")</f>
        <v/>
      </c>
      <c r="B1659" s="32" t="str">
        <f>IF(AND(TRIM(INDEX(StartDateValues,ROW(A1659)))&lt;&gt;"",INDEX(StartDateValues,ROW(A1659))&gt;0),INDEX(StartDateValues,ROW(A1659)),"")</f>
        <v/>
      </c>
      <c r="C1659" s="22" t="str">
        <f t="shared" si="126"/>
        <v/>
      </c>
      <c r="D1659" s="3" t="str">
        <f t="shared" si="127"/>
        <v/>
      </c>
      <c r="E1659" s="3" t="str">
        <f t="shared" si="128"/>
        <v/>
      </c>
      <c r="F1659" s="3" t="str">
        <f t="shared" si="129"/>
        <v/>
      </c>
      <c r="G1659" s="3" t="str">
        <f>IF(A1659="","",IF(HOUR(A1659)&lt;StartHour,StartHour,IF(HOUR(A1659)&gt;FinishHour,FinishHour,HOUR(A1659))))</f>
        <v/>
      </c>
      <c r="H1659" s="3" t="str">
        <f t="shared" si="130"/>
        <v/>
      </c>
      <c r="I1659" s="33" t="e">
        <f>IF(OR(A1659="",B1659=""),NA(),MAX(0,IF(A1659-B1659=0,SameDayCycleTimeSettingValue,(A1659-B1659) *24)))</f>
        <v>#N/A</v>
      </c>
      <c r="J1659" s="33" t="e">
        <f>IF(OR(A1659="",B1659=""),NA(),MAX(0,IF(A1659-B1659=0,SameDayCycleTimeSettingValue,((A1659-B1659) *24)-(INT((A1659-B1659)) * (24-(FinishHour-StartHour))))))</f>
        <v>#N/A</v>
      </c>
      <c r="K1659" s="3" t="e">
        <f ca="1">IF(OR(A1659&lt;&gt;"",B1659=""),NA(),MAX(0,IF(_xlfn.DAYS(NOW(),B1659)=0,SameDayCycleTimeSettingValue,_xlfn.DAYS(NOW(),B1659))))</f>
        <v>#N/A</v>
      </c>
    </row>
    <row r="1660" spans="1:11" x14ac:dyDescent="0.25">
      <c r="A1660" s="32" t="str">
        <f>IF(AND(TRIM(INDEX(CompletedDateValues,ROW(A1660)))&lt;&gt;"",INDEX(CompletedDateValues,ROW(A1660))&gt;0),INDEX(CompletedDateValues,ROW(A1660)),"")</f>
        <v/>
      </c>
      <c r="B1660" s="32" t="str">
        <f>IF(AND(TRIM(INDEX(StartDateValues,ROW(A1660)))&lt;&gt;"",INDEX(StartDateValues,ROW(A1660))&gt;0),INDEX(StartDateValues,ROW(A1660)),"")</f>
        <v/>
      </c>
      <c r="C1660" s="22" t="str">
        <f t="shared" si="126"/>
        <v/>
      </c>
      <c r="D1660" s="3" t="str">
        <f t="shared" si="127"/>
        <v/>
      </c>
      <c r="E1660" s="3" t="str">
        <f t="shared" si="128"/>
        <v/>
      </c>
      <c r="F1660" s="3" t="str">
        <f t="shared" si="129"/>
        <v/>
      </c>
      <c r="G1660" s="3" t="str">
        <f>IF(A1660="","",IF(HOUR(A1660)&lt;StartHour,StartHour,IF(HOUR(A1660)&gt;FinishHour,FinishHour,HOUR(A1660))))</f>
        <v/>
      </c>
      <c r="H1660" s="3" t="str">
        <f t="shared" si="130"/>
        <v/>
      </c>
      <c r="I1660" s="33" t="e">
        <f>IF(OR(A1660="",B1660=""),NA(),MAX(0,IF(A1660-B1660=0,SameDayCycleTimeSettingValue,(A1660-B1660) *24)))</f>
        <v>#N/A</v>
      </c>
      <c r="J1660" s="33" t="e">
        <f>IF(OR(A1660="",B1660=""),NA(),MAX(0,IF(A1660-B1660=0,SameDayCycleTimeSettingValue,((A1660-B1660) *24)-(INT((A1660-B1660)) * (24-(FinishHour-StartHour))))))</f>
        <v>#N/A</v>
      </c>
      <c r="K1660" s="3" t="e">
        <f ca="1">IF(OR(A1660&lt;&gt;"",B1660=""),NA(),MAX(0,IF(_xlfn.DAYS(NOW(),B1660)=0,SameDayCycleTimeSettingValue,_xlfn.DAYS(NOW(),B1660))))</f>
        <v>#N/A</v>
      </c>
    </row>
    <row r="1661" spans="1:11" x14ac:dyDescent="0.25">
      <c r="A1661" s="32" t="str">
        <f>IF(AND(TRIM(INDEX(CompletedDateValues,ROW(A1661)))&lt;&gt;"",INDEX(CompletedDateValues,ROW(A1661))&gt;0),INDEX(CompletedDateValues,ROW(A1661)),"")</f>
        <v/>
      </c>
      <c r="B1661" s="32" t="str">
        <f>IF(AND(TRIM(INDEX(StartDateValues,ROW(A1661)))&lt;&gt;"",INDEX(StartDateValues,ROW(A1661))&gt;0),INDEX(StartDateValues,ROW(A1661)),"")</f>
        <v/>
      </c>
      <c r="C1661" s="22" t="str">
        <f t="shared" si="126"/>
        <v/>
      </c>
      <c r="D1661" s="3" t="str">
        <f t="shared" si="127"/>
        <v/>
      </c>
      <c r="E1661" s="3" t="str">
        <f t="shared" si="128"/>
        <v/>
      </c>
      <c r="F1661" s="3" t="str">
        <f t="shared" si="129"/>
        <v/>
      </c>
      <c r="G1661" s="3" t="str">
        <f>IF(A1661="","",IF(HOUR(A1661)&lt;StartHour,StartHour,IF(HOUR(A1661)&gt;FinishHour,FinishHour,HOUR(A1661))))</f>
        <v/>
      </c>
      <c r="H1661" s="3" t="str">
        <f t="shared" si="130"/>
        <v/>
      </c>
      <c r="I1661" s="33" t="e">
        <f>IF(OR(A1661="",B1661=""),NA(),MAX(0,IF(A1661-B1661=0,SameDayCycleTimeSettingValue,(A1661-B1661) *24)))</f>
        <v>#N/A</v>
      </c>
      <c r="J1661" s="33" t="e">
        <f>IF(OR(A1661="",B1661=""),NA(),MAX(0,IF(A1661-B1661=0,SameDayCycleTimeSettingValue,((A1661-B1661) *24)-(INT((A1661-B1661)) * (24-(FinishHour-StartHour))))))</f>
        <v>#N/A</v>
      </c>
      <c r="K1661" s="3" t="e">
        <f ca="1">IF(OR(A1661&lt;&gt;"",B1661=""),NA(),MAX(0,IF(_xlfn.DAYS(NOW(),B1661)=0,SameDayCycleTimeSettingValue,_xlfn.DAYS(NOW(),B1661))))</f>
        <v>#N/A</v>
      </c>
    </row>
    <row r="1662" spans="1:11" x14ac:dyDescent="0.25">
      <c r="A1662" s="32" t="str">
        <f>IF(AND(TRIM(INDEX(CompletedDateValues,ROW(A1662)))&lt;&gt;"",INDEX(CompletedDateValues,ROW(A1662))&gt;0),INDEX(CompletedDateValues,ROW(A1662)),"")</f>
        <v/>
      </c>
      <c r="B1662" s="32" t="str">
        <f>IF(AND(TRIM(INDEX(StartDateValues,ROW(A1662)))&lt;&gt;"",INDEX(StartDateValues,ROW(A1662))&gt;0),INDEX(StartDateValues,ROW(A1662)),"")</f>
        <v/>
      </c>
      <c r="C1662" s="22" t="str">
        <f t="shared" si="126"/>
        <v/>
      </c>
      <c r="D1662" s="3" t="str">
        <f t="shared" si="127"/>
        <v/>
      </c>
      <c r="E1662" s="3" t="str">
        <f t="shared" si="128"/>
        <v/>
      </c>
      <c r="F1662" s="3" t="str">
        <f t="shared" si="129"/>
        <v/>
      </c>
      <c r="G1662" s="3" t="str">
        <f>IF(A1662="","",IF(HOUR(A1662)&lt;StartHour,StartHour,IF(HOUR(A1662)&gt;FinishHour,FinishHour,HOUR(A1662))))</f>
        <v/>
      </c>
      <c r="H1662" s="3" t="str">
        <f t="shared" si="130"/>
        <v/>
      </c>
      <c r="I1662" s="33" t="e">
        <f>IF(OR(A1662="",B1662=""),NA(),MAX(0,IF(A1662-B1662=0,SameDayCycleTimeSettingValue,(A1662-B1662) *24)))</f>
        <v>#N/A</v>
      </c>
      <c r="J1662" s="33" t="e">
        <f>IF(OR(A1662="",B1662=""),NA(),MAX(0,IF(A1662-B1662=0,SameDayCycleTimeSettingValue,((A1662-B1662) *24)-(INT((A1662-B1662)) * (24-(FinishHour-StartHour))))))</f>
        <v>#N/A</v>
      </c>
      <c r="K1662" s="3" t="e">
        <f ca="1">IF(OR(A1662&lt;&gt;"",B1662=""),NA(),MAX(0,IF(_xlfn.DAYS(NOW(),B1662)=0,SameDayCycleTimeSettingValue,_xlfn.DAYS(NOW(),B1662))))</f>
        <v>#N/A</v>
      </c>
    </row>
    <row r="1663" spans="1:11" x14ac:dyDescent="0.25">
      <c r="A1663" s="32" t="str">
        <f>IF(AND(TRIM(INDEX(CompletedDateValues,ROW(A1663)))&lt;&gt;"",INDEX(CompletedDateValues,ROW(A1663))&gt;0),INDEX(CompletedDateValues,ROW(A1663)),"")</f>
        <v/>
      </c>
      <c r="B1663" s="32" t="str">
        <f>IF(AND(TRIM(INDEX(StartDateValues,ROW(A1663)))&lt;&gt;"",INDEX(StartDateValues,ROW(A1663))&gt;0),INDEX(StartDateValues,ROW(A1663)),"")</f>
        <v/>
      </c>
      <c r="C1663" s="22" t="str">
        <f t="shared" si="126"/>
        <v/>
      </c>
      <c r="D1663" s="3" t="str">
        <f t="shared" si="127"/>
        <v/>
      </c>
      <c r="E1663" s="3" t="str">
        <f t="shared" si="128"/>
        <v/>
      </c>
      <c r="F1663" s="3" t="str">
        <f t="shared" si="129"/>
        <v/>
      </c>
      <c r="G1663" s="3" t="str">
        <f>IF(A1663="","",IF(HOUR(A1663)&lt;StartHour,StartHour,IF(HOUR(A1663)&gt;FinishHour,FinishHour,HOUR(A1663))))</f>
        <v/>
      </c>
      <c r="H1663" s="3" t="str">
        <f t="shared" si="130"/>
        <v/>
      </c>
      <c r="I1663" s="33" t="e">
        <f>IF(OR(A1663="",B1663=""),NA(),MAX(0,IF(A1663-B1663=0,SameDayCycleTimeSettingValue,(A1663-B1663) *24)))</f>
        <v>#N/A</v>
      </c>
      <c r="J1663" s="33" t="e">
        <f>IF(OR(A1663="",B1663=""),NA(),MAX(0,IF(A1663-B1663=0,SameDayCycleTimeSettingValue,((A1663-B1663) *24)-(INT((A1663-B1663)) * (24-(FinishHour-StartHour))))))</f>
        <v>#N/A</v>
      </c>
      <c r="K1663" s="3" t="e">
        <f ca="1">IF(OR(A1663&lt;&gt;"",B1663=""),NA(),MAX(0,IF(_xlfn.DAYS(NOW(),B1663)=0,SameDayCycleTimeSettingValue,_xlfn.DAYS(NOW(),B1663))))</f>
        <v>#N/A</v>
      </c>
    </row>
    <row r="1664" spans="1:11" x14ac:dyDescent="0.25">
      <c r="A1664" s="32" t="str">
        <f>IF(AND(TRIM(INDEX(CompletedDateValues,ROW(A1664)))&lt;&gt;"",INDEX(CompletedDateValues,ROW(A1664))&gt;0),INDEX(CompletedDateValues,ROW(A1664)),"")</f>
        <v/>
      </c>
      <c r="B1664" s="32" t="str">
        <f>IF(AND(TRIM(INDEX(StartDateValues,ROW(A1664)))&lt;&gt;"",INDEX(StartDateValues,ROW(A1664))&gt;0),INDEX(StartDateValues,ROW(A1664)),"")</f>
        <v/>
      </c>
      <c r="C1664" s="22" t="str">
        <f t="shared" si="126"/>
        <v/>
      </c>
      <c r="D1664" s="3" t="str">
        <f t="shared" si="127"/>
        <v/>
      </c>
      <c r="E1664" s="3" t="str">
        <f t="shared" si="128"/>
        <v/>
      </c>
      <c r="F1664" s="3" t="str">
        <f t="shared" si="129"/>
        <v/>
      </c>
      <c r="G1664" s="3" t="str">
        <f>IF(A1664="","",IF(HOUR(A1664)&lt;StartHour,StartHour,IF(HOUR(A1664)&gt;FinishHour,FinishHour,HOUR(A1664))))</f>
        <v/>
      </c>
      <c r="H1664" s="3" t="str">
        <f t="shared" si="130"/>
        <v/>
      </c>
      <c r="I1664" s="33" t="e">
        <f>IF(OR(A1664="",B1664=""),NA(),MAX(0,IF(A1664-B1664=0,SameDayCycleTimeSettingValue,(A1664-B1664) *24)))</f>
        <v>#N/A</v>
      </c>
      <c r="J1664" s="33" t="e">
        <f>IF(OR(A1664="",B1664=""),NA(),MAX(0,IF(A1664-B1664=0,SameDayCycleTimeSettingValue,((A1664-B1664) *24)-(INT((A1664-B1664)) * (24-(FinishHour-StartHour))))))</f>
        <v>#N/A</v>
      </c>
      <c r="K1664" s="3" t="e">
        <f ca="1">IF(OR(A1664&lt;&gt;"",B1664=""),NA(),MAX(0,IF(_xlfn.DAYS(NOW(),B1664)=0,SameDayCycleTimeSettingValue,_xlfn.DAYS(NOW(),B1664))))</f>
        <v>#N/A</v>
      </c>
    </row>
    <row r="1665" spans="1:11" x14ac:dyDescent="0.25">
      <c r="A1665" s="32" t="str">
        <f>IF(AND(TRIM(INDEX(CompletedDateValues,ROW(A1665)))&lt;&gt;"",INDEX(CompletedDateValues,ROW(A1665))&gt;0),INDEX(CompletedDateValues,ROW(A1665)),"")</f>
        <v/>
      </c>
      <c r="B1665" s="32" t="str">
        <f>IF(AND(TRIM(INDEX(StartDateValues,ROW(A1665)))&lt;&gt;"",INDEX(StartDateValues,ROW(A1665))&gt;0),INDEX(StartDateValues,ROW(A1665)),"")</f>
        <v/>
      </c>
      <c r="C1665" s="22" t="str">
        <f t="shared" si="126"/>
        <v/>
      </c>
      <c r="D1665" s="3" t="str">
        <f t="shared" si="127"/>
        <v/>
      </c>
      <c r="E1665" s="3" t="str">
        <f t="shared" si="128"/>
        <v/>
      </c>
      <c r="F1665" s="3" t="str">
        <f t="shared" si="129"/>
        <v/>
      </c>
      <c r="G1665" s="3" t="str">
        <f>IF(A1665="","",IF(HOUR(A1665)&lt;StartHour,StartHour,IF(HOUR(A1665)&gt;FinishHour,FinishHour,HOUR(A1665))))</f>
        <v/>
      </c>
      <c r="H1665" s="3" t="str">
        <f t="shared" si="130"/>
        <v/>
      </c>
      <c r="I1665" s="33" t="e">
        <f>IF(OR(A1665="",B1665=""),NA(),MAX(0,IF(A1665-B1665=0,SameDayCycleTimeSettingValue,(A1665-B1665) *24)))</f>
        <v>#N/A</v>
      </c>
      <c r="J1665" s="33" t="e">
        <f>IF(OR(A1665="",B1665=""),NA(),MAX(0,IF(A1665-B1665=0,SameDayCycleTimeSettingValue,((A1665-B1665) *24)-(INT((A1665-B1665)) * (24-(FinishHour-StartHour))))))</f>
        <v>#N/A</v>
      </c>
      <c r="K1665" s="3" t="e">
        <f ca="1">IF(OR(A1665&lt;&gt;"",B1665=""),NA(),MAX(0,IF(_xlfn.DAYS(NOW(),B1665)=0,SameDayCycleTimeSettingValue,_xlfn.DAYS(NOW(),B1665))))</f>
        <v>#N/A</v>
      </c>
    </row>
    <row r="1666" spans="1:11" x14ac:dyDescent="0.25">
      <c r="A1666" s="32" t="str">
        <f>IF(AND(TRIM(INDEX(CompletedDateValues,ROW(A1666)))&lt;&gt;"",INDEX(CompletedDateValues,ROW(A1666))&gt;0),INDEX(CompletedDateValues,ROW(A1666)),"")</f>
        <v/>
      </c>
      <c r="B1666" s="32" t="str">
        <f>IF(AND(TRIM(INDEX(StartDateValues,ROW(A1666)))&lt;&gt;"",INDEX(StartDateValues,ROW(A1666))&gt;0),INDEX(StartDateValues,ROW(A1666)),"")</f>
        <v/>
      </c>
      <c r="C1666" s="22" t="str">
        <f t="shared" si="126"/>
        <v/>
      </c>
      <c r="D1666" s="3" t="str">
        <f t="shared" si="127"/>
        <v/>
      </c>
      <c r="E1666" s="3" t="str">
        <f t="shared" si="128"/>
        <v/>
      </c>
      <c r="F1666" s="3" t="str">
        <f t="shared" si="129"/>
        <v/>
      </c>
      <c r="G1666" s="3" t="str">
        <f>IF(A1666="","",IF(HOUR(A1666)&lt;StartHour,StartHour,IF(HOUR(A1666)&gt;FinishHour,FinishHour,HOUR(A1666))))</f>
        <v/>
      </c>
      <c r="H1666" s="3" t="str">
        <f t="shared" si="130"/>
        <v/>
      </c>
      <c r="I1666" s="33" t="e">
        <f>IF(OR(A1666="",B1666=""),NA(),MAX(0,IF(A1666-B1666=0,SameDayCycleTimeSettingValue,(A1666-B1666) *24)))</f>
        <v>#N/A</v>
      </c>
      <c r="J1666" s="33" t="e">
        <f>IF(OR(A1666="",B1666=""),NA(),MAX(0,IF(A1666-B1666=0,SameDayCycleTimeSettingValue,((A1666-B1666) *24)-(INT((A1666-B1666)) * (24-(FinishHour-StartHour))))))</f>
        <v>#N/A</v>
      </c>
      <c r="K1666" s="3" t="e">
        <f ca="1">IF(OR(A1666&lt;&gt;"",B1666=""),NA(),MAX(0,IF(_xlfn.DAYS(NOW(),B1666)=0,SameDayCycleTimeSettingValue,_xlfn.DAYS(NOW(),B1666))))</f>
        <v>#N/A</v>
      </c>
    </row>
    <row r="1667" spans="1:11" x14ac:dyDescent="0.25">
      <c r="A1667" s="32" t="str">
        <f>IF(AND(TRIM(INDEX(CompletedDateValues,ROW(A1667)))&lt;&gt;"",INDEX(CompletedDateValues,ROW(A1667))&gt;0),INDEX(CompletedDateValues,ROW(A1667)),"")</f>
        <v/>
      </c>
      <c r="B1667" s="32" t="str">
        <f>IF(AND(TRIM(INDEX(StartDateValues,ROW(A1667)))&lt;&gt;"",INDEX(StartDateValues,ROW(A1667))&gt;0),INDEX(StartDateValues,ROW(A1667)),"")</f>
        <v/>
      </c>
      <c r="C1667" s="22" t="str">
        <f t="shared" ref="C1667:C1730" si="131">IF(AND(TRIM(INDEX(WorkTypeValues,ROW(A1667)))&lt;&gt;"",INDEX(WorkTypeValues,ROW(A1667))&gt;0),INDEX(WorkTypeValues,ROW(A1667)),"")</f>
        <v/>
      </c>
      <c r="D1667" s="3" t="str">
        <f t="shared" ref="D1667:D1730" si="132">IF(A1667="", "",YEAR(A1667))</f>
        <v/>
      </c>
      <c r="E1667" s="3" t="str">
        <f t="shared" ref="E1667:E1730" si="133">IF(A1667="","",MONTH(A1667))</f>
        <v/>
      </c>
      <c r="F1667" s="3" t="str">
        <f t="shared" ref="F1667:F1730" si="134">IF(A1667="","",DAY(A1667))</f>
        <v/>
      </c>
      <c r="G1667" s="3" t="str">
        <f>IF(A1667="","",IF(HOUR(A1667)&lt;StartHour,StartHour,IF(HOUR(A1667)&gt;FinishHour,FinishHour,HOUR(A1667))))</f>
        <v/>
      </c>
      <c r="H1667" s="3" t="str">
        <f t="shared" ref="H1667:H1730" si="135">IF(D1667="","",D1667&amp;"-"&amp;TEXT(E1667,"00") &amp;"-"&amp;TEXT(F1667,"00") &amp;"-"&amp;TEXT(G1667,"00"))</f>
        <v/>
      </c>
      <c r="I1667" s="33" t="e">
        <f>IF(OR(A1667="",B1667=""),NA(),MAX(0,IF(A1667-B1667=0,SameDayCycleTimeSettingValue,(A1667-B1667) *24)))</f>
        <v>#N/A</v>
      </c>
      <c r="J1667" s="33" t="e">
        <f>IF(OR(A1667="",B1667=""),NA(),MAX(0,IF(A1667-B1667=0,SameDayCycleTimeSettingValue,((A1667-B1667) *24)-(INT((A1667-B1667)) * (24-(FinishHour-StartHour))))))</f>
        <v>#N/A</v>
      </c>
      <c r="K1667" s="3" t="e">
        <f ca="1">IF(OR(A1667&lt;&gt;"",B1667=""),NA(),MAX(0,IF(_xlfn.DAYS(NOW(),B1667)=0,SameDayCycleTimeSettingValue,_xlfn.DAYS(NOW(),B1667))))</f>
        <v>#N/A</v>
      </c>
    </row>
    <row r="1668" spans="1:11" x14ac:dyDescent="0.25">
      <c r="A1668" s="32" t="str">
        <f>IF(AND(TRIM(INDEX(CompletedDateValues,ROW(A1668)))&lt;&gt;"",INDEX(CompletedDateValues,ROW(A1668))&gt;0),INDEX(CompletedDateValues,ROW(A1668)),"")</f>
        <v/>
      </c>
      <c r="B1668" s="32" t="str">
        <f>IF(AND(TRIM(INDEX(StartDateValues,ROW(A1668)))&lt;&gt;"",INDEX(StartDateValues,ROW(A1668))&gt;0),INDEX(StartDateValues,ROW(A1668)),"")</f>
        <v/>
      </c>
      <c r="C1668" s="22" t="str">
        <f t="shared" si="131"/>
        <v/>
      </c>
      <c r="D1668" s="3" t="str">
        <f t="shared" si="132"/>
        <v/>
      </c>
      <c r="E1668" s="3" t="str">
        <f t="shared" si="133"/>
        <v/>
      </c>
      <c r="F1668" s="3" t="str">
        <f t="shared" si="134"/>
        <v/>
      </c>
      <c r="G1668" s="3" t="str">
        <f>IF(A1668="","",IF(HOUR(A1668)&lt;StartHour,StartHour,IF(HOUR(A1668)&gt;FinishHour,FinishHour,HOUR(A1668))))</f>
        <v/>
      </c>
      <c r="H1668" s="3" t="str">
        <f t="shared" si="135"/>
        <v/>
      </c>
      <c r="I1668" s="33" t="e">
        <f>IF(OR(A1668="",B1668=""),NA(),MAX(0,IF(A1668-B1668=0,SameDayCycleTimeSettingValue,(A1668-B1668) *24)))</f>
        <v>#N/A</v>
      </c>
      <c r="J1668" s="33" t="e">
        <f>IF(OR(A1668="",B1668=""),NA(),MAX(0,IF(A1668-B1668=0,SameDayCycleTimeSettingValue,((A1668-B1668) *24)-(INT((A1668-B1668)) * (24-(FinishHour-StartHour))))))</f>
        <v>#N/A</v>
      </c>
      <c r="K1668" s="3" t="e">
        <f ca="1">IF(OR(A1668&lt;&gt;"",B1668=""),NA(),MAX(0,IF(_xlfn.DAYS(NOW(),B1668)=0,SameDayCycleTimeSettingValue,_xlfn.DAYS(NOW(),B1668))))</f>
        <v>#N/A</v>
      </c>
    </row>
    <row r="1669" spans="1:11" x14ac:dyDescent="0.25">
      <c r="A1669" s="32" t="str">
        <f>IF(AND(TRIM(INDEX(CompletedDateValues,ROW(A1669)))&lt;&gt;"",INDEX(CompletedDateValues,ROW(A1669))&gt;0),INDEX(CompletedDateValues,ROW(A1669)),"")</f>
        <v/>
      </c>
      <c r="B1669" s="32" t="str">
        <f>IF(AND(TRIM(INDEX(StartDateValues,ROW(A1669)))&lt;&gt;"",INDEX(StartDateValues,ROW(A1669))&gt;0),INDEX(StartDateValues,ROW(A1669)),"")</f>
        <v/>
      </c>
      <c r="C1669" s="22" t="str">
        <f t="shared" si="131"/>
        <v/>
      </c>
      <c r="D1669" s="3" t="str">
        <f t="shared" si="132"/>
        <v/>
      </c>
      <c r="E1669" s="3" t="str">
        <f t="shared" si="133"/>
        <v/>
      </c>
      <c r="F1669" s="3" t="str">
        <f t="shared" si="134"/>
        <v/>
      </c>
      <c r="G1669" s="3" t="str">
        <f>IF(A1669="","",IF(HOUR(A1669)&lt;StartHour,StartHour,IF(HOUR(A1669)&gt;FinishHour,FinishHour,HOUR(A1669))))</f>
        <v/>
      </c>
      <c r="H1669" s="3" t="str">
        <f t="shared" si="135"/>
        <v/>
      </c>
      <c r="I1669" s="33" t="e">
        <f>IF(OR(A1669="",B1669=""),NA(),MAX(0,IF(A1669-B1669=0,SameDayCycleTimeSettingValue,(A1669-B1669) *24)))</f>
        <v>#N/A</v>
      </c>
      <c r="J1669" s="33" t="e">
        <f>IF(OR(A1669="",B1669=""),NA(),MAX(0,IF(A1669-B1669=0,SameDayCycleTimeSettingValue,((A1669-B1669) *24)-(INT((A1669-B1669)) * (24-(FinishHour-StartHour))))))</f>
        <v>#N/A</v>
      </c>
      <c r="K1669" s="3" t="e">
        <f ca="1">IF(OR(A1669&lt;&gt;"",B1669=""),NA(),MAX(0,IF(_xlfn.DAYS(NOW(),B1669)=0,SameDayCycleTimeSettingValue,_xlfn.DAYS(NOW(),B1669))))</f>
        <v>#N/A</v>
      </c>
    </row>
    <row r="1670" spans="1:11" x14ac:dyDescent="0.25">
      <c r="A1670" s="32" t="str">
        <f>IF(AND(TRIM(INDEX(CompletedDateValues,ROW(A1670)))&lt;&gt;"",INDEX(CompletedDateValues,ROW(A1670))&gt;0),INDEX(CompletedDateValues,ROW(A1670)),"")</f>
        <v/>
      </c>
      <c r="B1670" s="32" t="str">
        <f>IF(AND(TRIM(INDEX(StartDateValues,ROW(A1670)))&lt;&gt;"",INDEX(StartDateValues,ROW(A1670))&gt;0),INDEX(StartDateValues,ROW(A1670)),"")</f>
        <v/>
      </c>
      <c r="C1670" s="22" t="str">
        <f t="shared" si="131"/>
        <v/>
      </c>
      <c r="D1670" s="3" t="str">
        <f t="shared" si="132"/>
        <v/>
      </c>
      <c r="E1670" s="3" t="str">
        <f t="shared" si="133"/>
        <v/>
      </c>
      <c r="F1670" s="3" t="str">
        <f t="shared" si="134"/>
        <v/>
      </c>
      <c r="G1670" s="3" t="str">
        <f>IF(A1670="","",IF(HOUR(A1670)&lt;StartHour,StartHour,IF(HOUR(A1670)&gt;FinishHour,FinishHour,HOUR(A1670))))</f>
        <v/>
      </c>
      <c r="H1670" s="3" t="str">
        <f t="shared" si="135"/>
        <v/>
      </c>
      <c r="I1670" s="33" t="e">
        <f>IF(OR(A1670="",B1670=""),NA(),MAX(0,IF(A1670-B1670=0,SameDayCycleTimeSettingValue,(A1670-B1670) *24)))</f>
        <v>#N/A</v>
      </c>
      <c r="J1670" s="33" t="e">
        <f>IF(OR(A1670="",B1670=""),NA(),MAX(0,IF(A1670-B1670=0,SameDayCycleTimeSettingValue,((A1670-B1670) *24)-(INT((A1670-B1670)) * (24-(FinishHour-StartHour))))))</f>
        <v>#N/A</v>
      </c>
      <c r="K1670" s="3" t="e">
        <f ca="1">IF(OR(A1670&lt;&gt;"",B1670=""),NA(),MAX(0,IF(_xlfn.DAYS(NOW(),B1670)=0,SameDayCycleTimeSettingValue,_xlfn.DAYS(NOW(),B1670))))</f>
        <v>#N/A</v>
      </c>
    </row>
    <row r="1671" spans="1:11" x14ac:dyDescent="0.25">
      <c r="A1671" s="32" t="str">
        <f>IF(AND(TRIM(INDEX(CompletedDateValues,ROW(A1671)))&lt;&gt;"",INDEX(CompletedDateValues,ROW(A1671))&gt;0),INDEX(CompletedDateValues,ROW(A1671)),"")</f>
        <v/>
      </c>
      <c r="B1671" s="32" t="str">
        <f>IF(AND(TRIM(INDEX(StartDateValues,ROW(A1671)))&lt;&gt;"",INDEX(StartDateValues,ROW(A1671))&gt;0),INDEX(StartDateValues,ROW(A1671)),"")</f>
        <v/>
      </c>
      <c r="C1671" s="22" t="str">
        <f t="shared" si="131"/>
        <v/>
      </c>
      <c r="D1671" s="3" t="str">
        <f t="shared" si="132"/>
        <v/>
      </c>
      <c r="E1671" s="3" t="str">
        <f t="shared" si="133"/>
        <v/>
      </c>
      <c r="F1671" s="3" t="str">
        <f t="shared" si="134"/>
        <v/>
      </c>
      <c r="G1671" s="3" t="str">
        <f>IF(A1671="","",IF(HOUR(A1671)&lt;StartHour,StartHour,IF(HOUR(A1671)&gt;FinishHour,FinishHour,HOUR(A1671))))</f>
        <v/>
      </c>
      <c r="H1671" s="3" t="str">
        <f t="shared" si="135"/>
        <v/>
      </c>
      <c r="I1671" s="33" t="e">
        <f>IF(OR(A1671="",B1671=""),NA(),MAX(0,IF(A1671-B1671=0,SameDayCycleTimeSettingValue,(A1671-B1671) *24)))</f>
        <v>#N/A</v>
      </c>
      <c r="J1671" s="33" t="e">
        <f>IF(OR(A1671="",B1671=""),NA(),MAX(0,IF(A1671-B1671=0,SameDayCycleTimeSettingValue,((A1671-B1671) *24)-(INT((A1671-B1671)) * (24-(FinishHour-StartHour))))))</f>
        <v>#N/A</v>
      </c>
      <c r="K1671" s="3" t="e">
        <f ca="1">IF(OR(A1671&lt;&gt;"",B1671=""),NA(),MAX(0,IF(_xlfn.DAYS(NOW(),B1671)=0,SameDayCycleTimeSettingValue,_xlfn.DAYS(NOW(),B1671))))</f>
        <v>#N/A</v>
      </c>
    </row>
    <row r="1672" spans="1:11" x14ac:dyDescent="0.25">
      <c r="A1672" s="32" t="str">
        <f>IF(AND(TRIM(INDEX(CompletedDateValues,ROW(A1672)))&lt;&gt;"",INDEX(CompletedDateValues,ROW(A1672))&gt;0),INDEX(CompletedDateValues,ROW(A1672)),"")</f>
        <v/>
      </c>
      <c r="B1672" s="32" t="str">
        <f>IF(AND(TRIM(INDEX(StartDateValues,ROW(A1672)))&lt;&gt;"",INDEX(StartDateValues,ROW(A1672))&gt;0),INDEX(StartDateValues,ROW(A1672)),"")</f>
        <v/>
      </c>
      <c r="C1672" s="22" t="str">
        <f t="shared" si="131"/>
        <v/>
      </c>
      <c r="D1672" s="3" t="str">
        <f t="shared" si="132"/>
        <v/>
      </c>
      <c r="E1672" s="3" t="str">
        <f t="shared" si="133"/>
        <v/>
      </c>
      <c r="F1672" s="3" t="str">
        <f t="shared" si="134"/>
        <v/>
      </c>
      <c r="G1672" s="3" t="str">
        <f>IF(A1672="","",IF(HOUR(A1672)&lt;StartHour,StartHour,IF(HOUR(A1672)&gt;FinishHour,FinishHour,HOUR(A1672))))</f>
        <v/>
      </c>
      <c r="H1672" s="3" t="str">
        <f t="shared" si="135"/>
        <v/>
      </c>
      <c r="I1672" s="33" t="e">
        <f>IF(OR(A1672="",B1672=""),NA(),MAX(0,IF(A1672-B1672=0,SameDayCycleTimeSettingValue,(A1672-B1672) *24)))</f>
        <v>#N/A</v>
      </c>
      <c r="J1672" s="33" t="e">
        <f>IF(OR(A1672="",B1672=""),NA(),MAX(0,IF(A1672-B1672=0,SameDayCycleTimeSettingValue,((A1672-B1672) *24)-(INT((A1672-B1672)) * (24-(FinishHour-StartHour))))))</f>
        <v>#N/A</v>
      </c>
      <c r="K1672" s="3" t="e">
        <f ca="1">IF(OR(A1672&lt;&gt;"",B1672=""),NA(),MAX(0,IF(_xlfn.DAYS(NOW(),B1672)=0,SameDayCycleTimeSettingValue,_xlfn.DAYS(NOW(),B1672))))</f>
        <v>#N/A</v>
      </c>
    </row>
    <row r="1673" spans="1:11" x14ac:dyDescent="0.25">
      <c r="A1673" s="32" t="str">
        <f>IF(AND(TRIM(INDEX(CompletedDateValues,ROW(A1673)))&lt;&gt;"",INDEX(CompletedDateValues,ROW(A1673))&gt;0),INDEX(CompletedDateValues,ROW(A1673)),"")</f>
        <v/>
      </c>
      <c r="B1673" s="32" t="str">
        <f>IF(AND(TRIM(INDEX(StartDateValues,ROW(A1673)))&lt;&gt;"",INDEX(StartDateValues,ROW(A1673))&gt;0),INDEX(StartDateValues,ROW(A1673)),"")</f>
        <v/>
      </c>
      <c r="C1673" s="22" t="str">
        <f t="shared" si="131"/>
        <v/>
      </c>
      <c r="D1673" s="3" t="str">
        <f t="shared" si="132"/>
        <v/>
      </c>
      <c r="E1673" s="3" t="str">
        <f t="shared" si="133"/>
        <v/>
      </c>
      <c r="F1673" s="3" t="str">
        <f t="shared" si="134"/>
        <v/>
      </c>
      <c r="G1673" s="3" t="str">
        <f>IF(A1673="","",IF(HOUR(A1673)&lt;StartHour,StartHour,IF(HOUR(A1673)&gt;FinishHour,FinishHour,HOUR(A1673))))</f>
        <v/>
      </c>
      <c r="H1673" s="3" t="str">
        <f t="shared" si="135"/>
        <v/>
      </c>
      <c r="I1673" s="33" t="e">
        <f>IF(OR(A1673="",B1673=""),NA(),MAX(0,IF(A1673-B1673=0,SameDayCycleTimeSettingValue,(A1673-B1673) *24)))</f>
        <v>#N/A</v>
      </c>
      <c r="J1673" s="33" t="e">
        <f>IF(OR(A1673="",B1673=""),NA(),MAX(0,IF(A1673-B1673=0,SameDayCycleTimeSettingValue,((A1673-B1673) *24)-(INT((A1673-B1673)) * (24-(FinishHour-StartHour))))))</f>
        <v>#N/A</v>
      </c>
      <c r="K1673" s="3" t="e">
        <f ca="1">IF(OR(A1673&lt;&gt;"",B1673=""),NA(),MAX(0,IF(_xlfn.DAYS(NOW(),B1673)=0,SameDayCycleTimeSettingValue,_xlfn.DAYS(NOW(),B1673))))</f>
        <v>#N/A</v>
      </c>
    </row>
    <row r="1674" spans="1:11" x14ac:dyDescent="0.25">
      <c r="A1674" s="32" t="str">
        <f>IF(AND(TRIM(INDEX(CompletedDateValues,ROW(A1674)))&lt;&gt;"",INDEX(CompletedDateValues,ROW(A1674))&gt;0),INDEX(CompletedDateValues,ROW(A1674)),"")</f>
        <v/>
      </c>
      <c r="B1674" s="32" t="str">
        <f>IF(AND(TRIM(INDEX(StartDateValues,ROW(A1674)))&lt;&gt;"",INDEX(StartDateValues,ROW(A1674))&gt;0),INDEX(StartDateValues,ROW(A1674)),"")</f>
        <v/>
      </c>
      <c r="C1674" s="22" t="str">
        <f t="shared" si="131"/>
        <v/>
      </c>
      <c r="D1674" s="3" t="str">
        <f t="shared" si="132"/>
        <v/>
      </c>
      <c r="E1674" s="3" t="str">
        <f t="shared" si="133"/>
        <v/>
      </c>
      <c r="F1674" s="3" t="str">
        <f t="shared" si="134"/>
        <v/>
      </c>
      <c r="G1674" s="3" t="str">
        <f>IF(A1674="","",IF(HOUR(A1674)&lt;StartHour,StartHour,IF(HOUR(A1674)&gt;FinishHour,FinishHour,HOUR(A1674))))</f>
        <v/>
      </c>
      <c r="H1674" s="3" t="str">
        <f t="shared" si="135"/>
        <v/>
      </c>
      <c r="I1674" s="33" t="e">
        <f>IF(OR(A1674="",B1674=""),NA(),MAX(0,IF(A1674-B1674=0,SameDayCycleTimeSettingValue,(A1674-B1674) *24)))</f>
        <v>#N/A</v>
      </c>
      <c r="J1674" s="33" t="e">
        <f>IF(OR(A1674="",B1674=""),NA(),MAX(0,IF(A1674-B1674=0,SameDayCycleTimeSettingValue,((A1674-B1674) *24)-(INT((A1674-B1674)) * (24-(FinishHour-StartHour))))))</f>
        <v>#N/A</v>
      </c>
      <c r="K1674" s="3" t="e">
        <f ca="1">IF(OR(A1674&lt;&gt;"",B1674=""),NA(),MAX(0,IF(_xlfn.DAYS(NOW(),B1674)=0,SameDayCycleTimeSettingValue,_xlfn.DAYS(NOW(),B1674))))</f>
        <v>#N/A</v>
      </c>
    </row>
    <row r="1675" spans="1:11" x14ac:dyDescent="0.25">
      <c r="A1675" s="32" t="str">
        <f>IF(AND(TRIM(INDEX(CompletedDateValues,ROW(A1675)))&lt;&gt;"",INDEX(CompletedDateValues,ROW(A1675))&gt;0),INDEX(CompletedDateValues,ROW(A1675)),"")</f>
        <v/>
      </c>
      <c r="B1675" s="32" t="str">
        <f>IF(AND(TRIM(INDEX(StartDateValues,ROW(A1675)))&lt;&gt;"",INDEX(StartDateValues,ROW(A1675))&gt;0),INDEX(StartDateValues,ROW(A1675)),"")</f>
        <v/>
      </c>
      <c r="C1675" s="22" t="str">
        <f t="shared" si="131"/>
        <v/>
      </c>
      <c r="D1675" s="3" t="str">
        <f t="shared" si="132"/>
        <v/>
      </c>
      <c r="E1675" s="3" t="str">
        <f t="shared" si="133"/>
        <v/>
      </c>
      <c r="F1675" s="3" t="str">
        <f t="shared" si="134"/>
        <v/>
      </c>
      <c r="G1675" s="3" t="str">
        <f>IF(A1675="","",IF(HOUR(A1675)&lt;StartHour,StartHour,IF(HOUR(A1675)&gt;FinishHour,FinishHour,HOUR(A1675))))</f>
        <v/>
      </c>
      <c r="H1675" s="3" t="str">
        <f t="shared" si="135"/>
        <v/>
      </c>
      <c r="I1675" s="33" t="e">
        <f>IF(OR(A1675="",B1675=""),NA(),MAX(0,IF(A1675-B1675=0,SameDayCycleTimeSettingValue,(A1675-B1675) *24)))</f>
        <v>#N/A</v>
      </c>
      <c r="J1675" s="33" t="e">
        <f>IF(OR(A1675="",B1675=""),NA(),MAX(0,IF(A1675-B1675=0,SameDayCycleTimeSettingValue,((A1675-B1675) *24)-(INT((A1675-B1675)) * (24-(FinishHour-StartHour))))))</f>
        <v>#N/A</v>
      </c>
      <c r="K1675" s="3" t="e">
        <f ca="1">IF(OR(A1675&lt;&gt;"",B1675=""),NA(),MAX(0,IF(_xlfn.DAYS(NOW(),B1675)=0,SameDayCycleTimeSettingValue,_xlfn.DAYS(NOW(),B1675))))</f>
        <v>#N/A</v>
      </c>
    </row>
    <row r="1676" spans="1:11" x14ac:dyDescent="0.25">
      <c r="A1676" s="32" t="str">
        <f>IF(AND(TRIM(INDEX(CompletedDateValues,ROW(A1676)))&lt;&gt;"",INDEX(CompletedDateValues,ROW(A1676))&gt;0),INDEX(CompletedDateValues,ROW(A1676)),"")</f>
        <v/>
      </c>
      <c r="B1676" s="32" t="str">
        <f>IF(AND(TRIM(INDEX(StartDateValues,ROW(A1676)))&lt;&gt;"",INDEX(StartDateValues,ROW(A1676))&gt;0),INDEX(StartDateValues,ROW(A1676)),"")</f>
        <v/>
      </c>
      <c r="C1676" s="22" t="str">
        <f t="shared" si="131"/>
        <v/>
      </c>
      <c r="D1676" s="3" t="str">
        <f t="shared" si="132"/>
        <v/>
      </c>
      <c r="E1676" s="3" t="str">
        <f t="shared" si="133"/>
        <v/>
      </c>
      <c r="F1676" s="3" t="str">
        <f t="shared" si="134"/>
        <v/>
      </c>
      <c r="G1676" s="3" t="str">
        <f>IF(A1676="","",IF(HOUR(A1676)&lt;StartHour,StartHour,IF(HOUR(A1676)&gt;FinishHour,FinishHour,HOUR(A1676))))</f>
        <v/>
      </c>
      <c r="H1676" s="3" t="str">
        <f t="shared" si="135"/>
        <v/>
      </c>
      <c r="I1676" s="33" t="e">
        <f>IF(OR(A1676="",B1676=""),NA(),MAX(0,IF(A1676-B1676=0,SameDayCycleTimeSettingValue,(A1676-B1676) *24)))</f>
        <v>#N/A</v>
      </c>
      <c r="J1676" s="33" t="e">
        <f>IF(OR(A1676="",B1676=""),NA(),MAX(0,IF(A1676-B1676=0,SameDayCycleTimeSettingValue,((A1676-B1676) *24)-(INT((A1676-B1676)) * (24-(FinishHour-StartHour))))))</f>
        <v>#N/A</v>
      </c>
      <c r="K1676" s="3" t="e">
        <f ca="1">IF(OR(A1676&lt;&gt;"",B1676=""),NA(),MAX(0,IF(_xlfn.DAYS(NOW(),B1676)=0,SameDayCycleTimeSettingValue,_xlfn.DAYS(NOW(),B1676))))</f>
        <v>#N/A</v>
      </c>
    </row>
    <row r="1677" spans="1:11" x14ac:dyDescent="0.25">
      <c r="A1677" s="32" t="str">
        <f>IF(AND(TRIM(INDEX(CompletedDateValues,ROW(A1677)))&lt;&gt;"",INDEX(CompletedDateValues,ROW(A1677))&gt;0),INDEX(CompletedDateValues,ROW(A1677)),"")</f>
        <v/>
      </c>
      <c r="B1677" s="32" t="str">
        <f>IF(AND(TRIM(INDEX(StartDateValues,ROW(A1677)))&lt;&gt;"",INDEX(StartDateValues,ROW(A1677))&gt;0),INDEX(StartDateValues,ROW(A1677)),"")</f>
        <v/>
      </c>
      <c r="C1677" s="22" t="str">
        <f t="shared" si="131"/>
        <v/>
      </c>
      <c r="D1677" s="3" t="str">
        <f t="shared" si="132"/>
        <v/>
      </c>
      <c r="E1677" s="3" t="str">
        <f t="shared" si="133"/>
        <v/>
      </c>
      <c r="F1677" s="3" t="str">
        <f t="shared" si="134"/>
        <v/>
      </c>
      <c r="G1677" s="3" t="str">
        <f>IF(A1677="","",IF(HOUR(A1677)&lt;StartHour,StartHour,IF(HOUR(A1677)&gt;FinishHour,FinishHour,HOUR(A1677))))</f>
        <v/>
      </c>
      <c r="H1677" s="3" t="str">
        <f t="shared" si="135"/>
        <v/>
      </c>
      <c r="I1677" s="33" t="e">
        <f>IF(OR(A1677="",B1677=""),NA(),MAX(0,IF(A1677-B1677=0,SameDayCycleTimeSettingValue,(A1677-B1677) *24)))</f>
        <v>#N/A</v>
      </c>
      <c r="J1677" s="33" t="e">
        <f>IF(OR(A1677="",B1677=""),NA(),MAX(0,IF(A1677-B1677=0,SameDayCycleTimeSettingValue,((A1677-B1677) *24)-(INT((A1677-B1677)) * (24-(FinishHour-StartHour))))))</f>
        <v>#N/A</v>
      </c>
      <c r="K1677" s="3" t="e">
        <f ca="1">IF(OR(A1677&lt;&gt;"",B1677=""),NA(),MAX(0,IF(_xlfn.DAYS(NOW(),B1677)=0,SameDayCycleTimeSettingValue,_xlfn.DAYS(NOW(),B1677))))</f>
        <v>#N/A</v>
      </c>
    </row>
    <row r="1678" spans="1:11" x14ac:dyDescent="0.25">
      <c r="A1678" s="32" t="str">
        <f>IF(AND(TRIM(INDEX(CompletedDateValues,ROW(A1678)))&lt;&gt;"",INDEX(CompletedDateValues,ROW(A1678))&gt;0),INDEX(CompletedDateValues,ROW(A1678)),"")</f>
        <v/>
      </c>
      <c r="B1678" s="32" t="str">
        <f>IF(AND(TRIM(INDEX(StartDateValues,ROW(A1678)))&lt;&gt;"",INDEX(StartDateValues,ROW(A1678))&gt;0),INDEX(StartDateValues,ROW(A1678)),"")</f>
        <v/>
      </c>
      <c r="C1678" s="22" t="str">
        <f t="shared" si="131"/>
        <v/>
      </c>
      <c r="D1678" s="3" t="str">
        <f t="shared" si="132"/>
        <v/>
      </c>
      <c r="E1678" s="3" t="str">
        <f t="shared" si="133"/>
        <v/>
      </c>
      <c r="F1678" s="3" t="str">
        <f t="shared" si="134"/>
        <v/>
      </c>
      <c r="G1678" s="3" t="str">
        <f>IF(A1678="","",IF(HOUR(A1678)&lt;StartHour,StartHour,IF(HOUR(A1678)&gt;FinishHour,FinishHour,HOUR(A1678))))</f>
        <v/>
      </c>
      <c r="H1678" s="3" t="str">
        <f t="shared" si="135"/>
        <v/>
      </c>
      <c r="I1678" s="33" t="e">
        <f>IF(OR(A1678="",B1678=""),NA(),MAX(0,IF(A1678-B1678=0,SameDayCycleTimeSettingValue,(A1678-B1678) *24)))</f>
        <v>#N/A</v>
      </c>
      <c r="J1678" s="33" t="e">
        <f>IF(OR(A1678="",B1678=""),NA(),MAX(0,IF(A1678-B1678=0,SameDayCycleTimeSettingValue,((A1678-B1678) *24)-(INT((A1678-B1678)) * (24-(FinishHour-StartHour))))))</f>
        <v>#N/A</v>
      </c>
      <c r="K1678" s="3" t="e">
        <f ca="1">IF(OR(A1678&lt;&gt;"",B1678=""),NA(),MAX(0,IF(_xlfn.DAYS(NOW(),B1678)=0,SameDayCycleTimeSettingValue,_xlfn.DAYS(NOW(),B1678))))</f>
        <v>#N/A</v>
      </c>
    </row>
    <row r="1679" spans="1:11" x14ac:dyDescent="0.25">
      <c r="A1679" s="32" t="str">
        <f>IF(AND(TRIM(INDEX(CompletedDateValues,ROW(A1679)))&lt;&gt;"",INDEX(CompletedDateValues,ROW(A1679))&gt;0),INDEX(CompletedDateValues,ROW(A1679)),"")</f>
        <v/>
      </c>
      <c r="B1679" s="32" t="str">
        <f>IF(AND(TRIM(INDEX(StartDateValues,ROW(A1679)))&lt;&gt;"",INDEX(StartDateValues,ROW(A1679))&gt;0),INDEX(StartDateValues,ROW(A1679)),"")</f>
        <v/>
      </c>
      <c r="C1679" s="22" t="str">
        <f t="shared" si="131"/>
        <v/>
      </c>
      <c r="D1679" s="3" t="str">
        <f t="shared" si="132"/>
        <v/>
      </c>
      <c r="E1679" s="3" t="str">
        <f t="shared" si="133"/>
        <v/>
      </c>
      <c r="F1679" s="3" t="str">
        <f t="shared" si="134"/>
        <v/>
      </c>
      <c r="G1679" s="3" t="str">
        <f>IF(A1679="","",IF(HOUR(A1679)&lt;StartHour,StartHour,IF(HOUR(A1679)&gt;FinishHour,FinishHour,HOUR(A1679))))</f>
        <v/>
      </c>
      <c r="H1679" s="3" t="str">
        <f t="shared" si="135"/>
        <v/>
      </c>
      <c r="I1679" s="33" t="e">
        <f>IF(OR(A1679="",B1679=""),NA(),MAX(0,IF(A1679-B1679=0,SameDayCycleTimeSettingValue,(A1679-B1679) *24)))</f>
        <v>#N/A</v>
      </c>
      <c r="J1679" s="33" t="e">
        <f>IF(OR(A1679="",B1679=""),NA(),MAX(0,IF(A1679-B1679=0,SameDayCycleTimeSettingValue,((A1679-B1679) *24)-(INT((A1679-B1679)) * (24-(FinishHour-StartHour))))))</f>
        <v>#N/A</v>
      </c>
      <c r="K1679" s="3" t="e">
        <f ca="1">IF(OR(A1679&lt;&gt;"",B1679=""),NA(),MAX(0,IF(_xlfn.DAYS(NOW(),B1679)=0,SameDayCycleTimeSettingValue,_xlfn.DAYS(NOW(),B1679))))</f>
        <v>#N/A</v>
      </c>
    </row>
    <row r="1680" spans="1:11" x14ac:dyDescent="0.25">
      <c r="A1680" s="32" t="str">
        <f>IF(AND(TRIM(INDEX(CompletedDateValues,ROW(A1680)))&lt;&gt;"",INDEX(CompletedDateValues,ROW(A1680))&gt;0),INDEX(CompletedDateValues,ROW(A1680)),"")</f>
        <v/>
      </c>
      <c r="B1680" s="32" t="str">
        <f>IF(AND(TRIM(INDEX(StartDateValues,ROW(A1680)))&lt;&gt;"",INDEX(StartDateValues,ROW(A1680))&gt;0),INDEX(StartDateValues,ROW(A1680)),"")</f>
        <v/>
      </c>
      <c r="C1680" s="22" t="str">
        <f t="shared" si="131"/>
        <v/>
      </c>
      <c r="D1680" s="3" t="str">
        <f t="shared" si="132"/>
        <v/>
      </c>
      <c r="E1680" s="3" t="str">
        <f t="shared" si="133"/>
        <v/>
      </c>
      <c r="F1680" s="3" t="str">
        <f t="shared" si="134"/>
        <v/>
      </c>
      <c r="G1680" s="3" t="str">
        <f>IF(A1680="","",IF(HOUR(A1680)&lt;StartHour,StartHour,IF(HOUR(A1680)&gt;FinishHour,FinishHour,HOUR(A1680))))</f>
        <v/>
      </c>
      <c r="H1680" s="3" t="str">
        <f t="shared" si="135"/>
        <v/>
      </c>
      <c r="I1680" s="33" t="e">
        <f>IF(OR(A1680="",B1680=""),NA(),MAX(0,IF(A1680-B1680=0,SameDayCycleTimeSettingValue,(A1680-B1680) *24)))</f>
        <v>#N/A</v>
      </c>
      <c r="J1680" s="33" t="e">
        <f>IF(OR(A1680="",B1680=""),NA(),MAX(0,IF(A1680-B1680=0,SameDayCycleTimeSettingValue,((A1680-B1680) *24)-(INT((A1680-B1680)) * (24-(FinishHour-StartHour))))))</f>
        <v>#N/A</v>
      </c>
      <c r="K1680" s="3" t="e">
        <f ca="1">IF(OR(A1680&lt;&gt;"",B1680=""),NA(),MAX(0,IF(_xlfn.DAYS(NOW(),B1680)=0,SameDayCycleTimeSettingValue,_xlfn.DAYS(NOW(),B1680))))</f>
        <v>#N/A</v>
      </c>
    </row>
    <row r="1681" spans="1:11" x14ac:dyDescent="0.25">
      <c r="A1681" s="32" t="str">
        <f>IF(AND(TRIM(INDEX(CompletedDateValues,ROW(A1681)))&lt;&gt;"",INDEX(CompletedDateValues,ROW(A1681))&gt;0),INDEX(CompletedDateValues,ROW(A1681)),"")</f>
        <v/>
      </c>
      <c r="B1681" s="32" t="str">
        <f>IF(AND(TRIM(INDEX(StartDateValues,ROW(A1681)))&lt;&gt;"",INDEX(StartDateValues,ROW(A1681))&gt;0),INDEX(StartDateValues,ROW(A1681)),"")</f>
        <v/>
      </c>
      <c r="C1681" s="22" t="str">
        <f t="shared" si="131"/>
        <v/>
      </c>
      <c r="D1681" s="3" t="str">
        <f t="shared" si="132"/>
        <v/>
      </c>
      <c r="E1681" s="3" t="str">
        <f t="shared" si="133"/>
        <v/>
      </c>
      <c r="F1681" s="3" t="str">
        <f t="shared" si="134"/>
        <v/>
      </c>
      <c r="G1681" s="3" t="str">
        <f>IF(A1681="","",IF(HOUR(A1681)&lt;StartHour,StartHour,IF(HOUR(A1681)&gt;FinishHour,FinishHour,HOUR(A1681))))</f>
        <v/>
      </c>
      <c r="H1681" s="3" t="str">
        <f t="shared" si="135"/>
        <v/>
      </c>
      <c r="I1681" s="33" t="e">
        <f>IF(OR(A1681="",B1681=""),NA(),MAX(0,IF(A1681-B1681=0,SameDayCycleTimeSettingValue,(A1681-B1681) *24)))</f>
        <v>#N/A</v>
      </c>
      <c r="J1681" s="33" t="e">
        <f>IF(OR(A1681="",B1681=""),NA(),MAX(0,IF(A1681-B1681=0,SameDayCycleTimeSettingValue,((A1681-B1681) *24)-(INT((A1681-B1681)) * (24-(FinishHour-StartHour))))))</f>
        <v>#N/A</v>
      </c>
      <c r="K1681" s="3" t="e">
        <f ca="1">IF(OR(A1681&lt;&gt;"",B1681=""),NA(),MAX(0,IF(_xlfn.DAYS(NOW(),B1681)=0,SameDayCycleTimeSettingValue,_xlfn.DAYS(NOW(),B1681))))</f>
        <v>#N/A</v>
      </c>
    </row>
    <row r="1682" spans="1:11" x14ac:dyDescent="0.25">
      <c r="A1682" s="32" t="str">
        <f>IF(AND(TRIM(INDEX(CompletedDateValues,ROW(A1682)))&lt;&gt;"",INDEX(CompletedDateValues,ROW(A1682))&gt;0),INDEX(CompletedDateValues,ROW(A1682)),"")</f>
        <v/>
      </c>
      <c r="B1682" s="32" t="str">
        <f>IF(AND(TRIM(INDEX(StartDateValues,ROW(A1682)))&lt;&gt;"",INDEX(StartDateValues,ROW(A1682))&gt;0),INDEX(StartDateValues,ROW(A1682)),"")</f>
        <v/>
      </c>
      <c r="C1682" s="22" t="str">
        <f t="shared" si="131"/>
        <v/>
      </c>
      <c r="D1682" s="3" t="str">
        <f t="shared" si="132"/>
        <v/>
      </c>
      <c r="E1682" s="3" t="str">
        <f t="shared" si="133"/>
        <v/>
      </c>
      <c r="F1682" s="3" t="str">
        <f t="shared" si="134"/>
        <v/>
      </c>
      <c r="G1682" s="3" t="str">
        <f>IF(A1682="","",IF(HOUR(A1682)&lt;StartHour,StartHour,IF(HOUR(A1682)&gt;FinishHour,FinishHour,HOUR(A1682))))</f>
        <v/>
      </c>
      <c r="H1682" s="3" t="str">
        <f t="shared" si="135"/>
        <v/>
      </c>
      <c r="I1682" s="33" t="e">
        <f>IF(OR(A1682="",B1682=""),NA(),MAX(0,IF(A1682-B1682=0,SameDayCycleTimeSettingValue,(A1682-B1682) *24)))</f>
        <v>#N/A</v>
      </c>
      <c r="J1682" s="33" t="e">
        <f>IF(OR(A1682="",B1682=""),NA(),MAX(0,IF(A1682-B1682=0,SameDayCycleTimeSettingValue,((A1682-B1682) *24)-(INT((A1682-B1682)) * (24-(FinishHour-StartHour))))))</f>
        <v>#N/A</v>
      </c>
      <c r="K1682" s="3" t="e">
        <f ca="1">IF(OR(A1682&lt;&gt;"",B1682=""),NA(),MAX(0,IF(_xlfn.DAYS(NOW(),B1682)=0,SameDayCycleTimeSettingValue,_xlfn.DAYS(NOW(),B1682))))</f>
        <v>#N/A</v>
      </c>
    </row>
    <row r="1683" spans="1:11" x14ac:dyDescent="0.25">
      <c r="A1683" s="32" t="str">
        <f>IF(AND(TRIM(INDEX(CompletedDateValues,ROW(A1683)))&lt;&gt;"",INDEX(CompletedDateValues,ROW(A1683))&gt;0),INDEX(CompletedDateValues,ROW(A1683)),"")</f>
        <v/>
      </c>
      <c r="B1683" s="32" t="str">
        <f>IF(AND(TRIM(INDEX(StartDateValues,ROW(A1683)))&lt;&gt;"",INDEX(StartDateValues,ROW(A1683))&gt;0),INDEX(StartDateValues,ROW(A1683)),"")</f>
        <v/>
      </c>
      <c r="C1683" s="22" t="str">
        <f t="shared" si="131"/>
        <v/>
      </c>
      <c r="D1683" s="3" t="str">
        <f t="shared" si="132"/>
        <v/>
      </c>
      <c r="E1683" s="3" t="str">
        <f t="shared" si="133"/>
        <v/>
      </c>
      <c r="F1683" s="3" t="str">
        <f t="shared" si="134"/>
        <v/>
      </c>
      <c r="G1683" s="3" t="str">
        <f>IF(A1683="","",IF(HOUR(A1683)&lt;StartHour,StartHour,IF(HOUR(A1683)&gt;FinishHour,FinishHour,HOUR(A1683))))</f>
        <v/>
      </c>
      <c r="H1683" s="3" t="str">
        <f t="shared" si="135"/>
        <v/>
      </c>
      <c r="I1683" s="33" t="e">
        <f>IF(OR(A1683="",B1683=""),NA(),MAX(0,IF(A1683-B1683=0,SameDayCycleTimeSettingValue,(A1683-B1683) *24)))</f>
        <v>#N/A</v>
      </c>
      <c r="J1683" s="33" t="e">
        <f>IF(OR(A1683="",B1683=""),NA(),MAX(0,IF(A1683-B1683=0,SameDayCycleTimeSettingValue,((A1683-B1683) *24)-(INT((A1683-B1683)) * (24-(FinishHour-StartHour))))))</f>
        <v>#N/A</v>
      </c>
      <c r="K1683" s="3" t="e">
        <f ca="1">IF(OR(A1683&lt;&gt;"",B1683=""),NA(),MAX(0,IF(_xlfn.DAYS(NOW(),B1683)=0,SameDayCycleTimeSettingValue,_xlfn.DAYS(NOW(),B1683))))</f>
        <v>#N/A</v>
      </c>
    </row>
    <row r="1684" spans="1:11" x14ac:dyDescent="0.25">
      <c r="A1684" s="32" t="str">
        <f>IF(AND(TRIM(INDEX(CompletedDateValues,ROW(A1684)))&lt;&gt;"",INDEX(CompletedDateValues,ROW(A1684))&gt;0),INDEX(CompletedDateValues,ROW(A1684)),"")</f>
        <v/>
      </c>
      <c r="B1684" s="32" t="str">
        <f>IF(AND(TRIM(INDEX(StartDateValues,ROW(A1684)))&lt;&gt;"",INDEX(StartDateValues,ROW(A1684))&gt;0),INDEX(StartDateValues,ROW(A1684)),"")</f>
        <v/>
      </c>
      <c r="C1684" s="22" t="str">
        <f t="shared" si="131"/>
        <v/>
      </c>
      <c r="D1684" s="3" t="str">
        <f t="shared" si="132"/>
        <v/>
      </c>
      <c r="E1684" s="3" t="str">
        <f t="shared" si="133"/>
        <v/>
      </c>
      <c r="F1684" s="3" t="str">
        <f t="shared" si="134"/>
        <v/>
      </c>
      <c r="G1684" s="3" t="str">
        <f>IF(A1684="","",IF(HOUR(A1684)&lt;StartHour,StartHour,IF(HOUR(A1684)&gt;FinishHour,FinishHour,HOUR(A1684))))</f>
        <v/>
      </c>
      <c r="H1684" s="3" t="str">
        <f t="shared" si="135"/>
        <v/>
      </c>
      <c r="I1684" s="33" t="e">
        <f>IF(OR(A1684="",B1684=""),NA(),MAX(0,IF(A1684-B1684=0,SameDayCycleTimeSettingValue,(A1684-B1684) *24)))</f>
        <v>#N/A</v>
      </c>
      <c r="J1684" s="33" t="e">
        <f>IF(OR(A1684="",B1684=""),NA(),MAX(0,IF(A1684-B1684=0,SameDayCycleTimeSettingValue,((A1684-B1684) *24)-(INT((A1684-B1684)) * (24-(FinishHour-StartHour))))))</f>
        <v>#N/A</v>
      </c>
      <c r="K1684" s="3" t="e">
        <f ca="1">IF(OR(A1684&lt;&gt;"",B1684=""),NA(),MAX(0,IF(_xlfn.DAYS(NOW(),B1684)=0,SameDayCycleTimeSettingValue,_xlfn.DAYS(NOW(),B1684))))</f>
        <v>#N/A</v>
      </c>
    </row>
    <row r="1685" spans="1:11" x14ac:dyDescent="0.25">
      <c r="A1685" s="32" t="str">
        <f>IF(AND(TRIM(INDEX(CompletedDateValues,ROW(A1685)))&lt;&gt;"",INDEX(CompletedDateValues,ROW(A1685))&gt;0),INDEX(CompletedDateValues,ROW(A1685)),"")</f>
        <v/>
      </c>
      <c r="B1685" s="32" t="str">
        <f>IF(AND(TRIM(INDEX(StartDateValues,ROW(A1685)))&lt;&gt;"",INDEX(StartDateValues,ROW(A1685))&gt;0),INDEX(StartDateValues,ROW(A1685)),"")</f>
        <v/>
      </c>
      <c r="C1685" s="22" t="str">
        <f t="shared" si="131"/>
        <v/>
      </c>
      <c r="D1685" s="3" t="str">
        <f t="shared" si="132"/>
        <v/>
      </c>
      <c r="E1685" s="3" t="str">
        <f t="shared" si="133"/>
        <v/>
      </c>
      <c r="F1685" s="3" t="str">
        <f t="shared" si="134"/>
        <v/>
      </c>
      <c r="G1685" s="3" t="str">
        <f>IF(A1685="","",IF(HOUR(A1685)&lt;StartHour,StartHour,IF(HOUR(A1685)&gt;FinishHour,FinishHour,HOUR(A1685))))</f>
        <v/>
      </c>
      <c r="H1685" s="3" t="str">
        <f t="shared" si="135"/>
        <v/>
      </c>
      <c r="I1685" s="33" t="e">
        <f>IF(OR(A1685="",B1685=""),NA(),MAX(0,IF(A1685-B1685=0,SameDayCycleTimeSettingValue,(A1685-B1685) *24)))</f>
        <v>#N/A</v>
      </c>
      <c r="J1685" s="33" t="e">
        <f>IF(OR(A1685="",B1685=""),NA(),MAX(0,IF(A1685-B1685=0,SameDayCycleTimeSettingValue,((A1685-B1685) *24)-(INT((A1685-B1685)) * (24-(FinishHour-StartHour))))))</f>
        <v>#N/A</v>
      </c>
      <c r="K1685" s="3" t="e">
        <f ca="1">IF(OR(A1685&lt;&gt;"",B1685=""),NA(),MAX(0,IF(_xlfn.DAYS(NOW(),B1685)=0,SameDayCycleTimeSettingValue,_xlfn.DAYS(NOW(),B1685))))</f>
        <v>#N/A</v>
      </c>
    </row>
    <row r="1686" spans="1:11" x14ac:dyDescent="0.25">
      <c r="A1686" s="32" t="str">
        <f>IF(AND(TRIM(INDEX(CompletedDateValues,ROW(A1686)))&lt;&gt;"",INDEX(CompletedDateValues,ROW(A1686))&gt;0),INDEX(CompletedDateValues,ROW(A1686)),"")</f>
        <v/>
      </c>
      <c r="B1686" s="32" t="str">
        <f>IF(AND(TRIM(INDEX(StartDateValues,ROW(A1686)))&lt;&gt;"",INDEX(StartDateValues,ROW(A1686))&gt;0),INDEX(StartDateValues,ROW(A1686)),"")</f>
        <v/>
      </c>
      <c r="C1686" s="22" t="str">
        <f t="shared" si="131"/>
        <v/>
      </c>
      <c r="D1686" s="3" t="str">
        <f t="shared" si="132"/>
        <v/>
      </c>
      <c r="E1686" s="3" t="str">
        <f t="shared" si="133"/>
        <v/>
      </c>
      <c r="F1686" s="3" t="str">
        <f t="shared" si="134"/>
        <v/>
      </c>
      <c r="G1686" s="3" t="str">
        <f>IF(A1686="","",IF(HOUR(A1686)&lt;StartHour,StartHour,IF(HOUR(A1686)&gt;FinishHour,FinishHour,HOUR(A1686))))</f>
        <v/>
      </c>
      <c r="H1686" s="3" t="str">
        <f t="shared" si="135"/>
        <v/>
      </c>
      <c r="I1686" s="33" t="e">
        <f>IF(OR(A1686="",B1686=""),NA(),MAX(0,IF(A1686-B1686=0,SameDayCycleTimeSettingValue,(A1686-B1686) *24)))</f>
        <v>#N/A</v>
      </c>
      <c r="J1686" s="33" t="e">
        <f>IF(OR(A1686="",B1686=""),NA(),MAX(0,IF(A1686-B1686=0,SameDayCycleTimeSettingValue,((A1686-B1686) *24)-(INT((A1686-B1686)) * (24-(FinishHour-StartHour))))))</f>
        <v>#N/A</v>
      </c>
      <c r="K1686" s="3" t="e">
        <f ca="1">IF(OR(A1686&lt;&gt;"",B1686=""),NA(),MAX(0,IF(_xlfn.DAYS(NOW(),B1686)=0,SameDayCycleTimeSettingValue,_xlfn.DAYS(NOW(),B1686))))</f>
        <v>#N/A</v>
      </c>
    </row>
    <row r="1687" spans="1:11" x14ac:dyDescent="0.25">
      <c r="A1687" s="32" t="str">
        <f>IF(AND(TRIM(INDEX(CompletedDateValues,ROW(A1687)))&lt;&gt;"",INDEX(CompletedDateValues,ROW(A1687))&gt;0),INDEX(CompletedDateValues,ROW(A1687)),"")</f>
        <v/>
      </c>
      <c r="B1687" s="32" t="str">
        <f>IF(AND(TRIM(INDEX(StartDateValues,ROW(A1687)))&lt;&gt;"",INDEX(StartDateValues,ROW(A1687))&gt;0),INDEX(StartDateValues,ROW(A1687)),"")</f>
        <v/>
      </c>
      <c r="C1687" s="22" t="str">
        <f t="shared" si="131"/>
        <v/>
      </c>
      <c r="D1687" s="3" t="str">
        <f t="shared" si="132"/>
        <v/>
      </c>
      <c r="E1687" s="3" t="str">
        <f t="shared" si="133"/>
        <v/>
      </c>
      <c r="F1687" s="3" t="str">
        <f t="shared" si="134"/>
        <v/>
      </c>
      <c r="G1687" s="3" t="str">
        <f>IF(A1687="","",IF(HOUR(A1687)&lt;StartHour,StartHour,IF(HOUR(A1687)&gt;FinishHour,FinishHour,HOUR(A1687))))</f>
        <v/>
      </c>
      <c r="H1687" s="3" t="str">
        <f t="shared" si="135"/>
        <v/>
      </c>
      <c r="I1687" s="33" t="e">
        <f>IF(OR(A1687="",B1687=""),NA(),MAX(0,IF(A1687-B1687=0,SameDayCycleTimeSettingValue,(A1687-B1687) *24)))</f>
        <v>#N/A</v>
      </c>
      <c r="J1687" s="33" t="e">
        <f>IF(OR(A1687="",B1687=""),NA(),MAX(0,IF(A1687-B1687=0,SameDayCycleTimeSettingValue,((A1687-B1687) *24)-(INT((A1687-B1687)) * (24-(FinishHour-StartHour))))))</f>
        <v>#N/A</v>
      </c>
      <c r="K1687" s="3" t="e">
        <f ca="1">IF(OR(A1687&lt;&gt;"",B1687=""),NA(),MAX(0,IF(_xlfn.DAYS(NOW(),B1687)=0,SameDayCycleTimeSettingValue,_xlfn.DAYS(NOW(),B1687))))</f>
        <v>#N/A</v>
      </c>
    </row>
    <row r="1688" spans="1:11" x14ac:dyDescent="0.25">
      <c r="A1688" s="32" t="str">
        <f>IF(AND(TRIM(INDEX(CompletedDateValues,ROW(A1688)))&lt;&gt;"",INDEX(CompletedDateValues,ROW(A1688))&gt;0),INDEX(CompletedDateValues,ROW(A1688)),"")</f>
        <v/>
      </c>
      <c r="B1688" s="32" t="str">
        <f>IF(AND(TRIM(INDEX(StartDateValues,ROW(A1688)))&lt;&gt;"",INDEX(StartDateValues,ROW(A1688))&gt;0),INDEX(StartDateValues,ROW(A1688)),"")</f>
        <v/>
      </c>
      <c r="C1688" s="22" t="str">
        <f t="shared" si="131"/>
        <v/>
      </c>
      <c r="D1688" s="3" t="str">
        <f t="shared" si="132"/>
        <v/>
      </c>
      <c r="E1688" s="3" t="str">
        <f t="shared" si="133"/>
        <v/>
      </c>
      <c r="F1688" s="3" t="str">
        <f t="shared" si="134"/>
        <v/>
      </c>
      <c r="G1688" s="3" t="str">
        <f>IF(A1688="","",IF(HOUR(A1688)&lt;StartHour,StartHour,IF(HOUR(A1688)&gt;FinishHour,FinishHour,HOUR(A1688))))</f>
        <v/>
      </c>
      <c r="H1688" s="3" t="str">
        <f t="shared" si="135"/>
        <v/>
      </c>
      <c r="I1688" s="33" t="e">
        <f>IF(OR(A1688="",B1688=""),NA(),MAX(0,IF(A1688-B1688=0,SameDayCycleTimeSettingValue,(A1688-B1688) *24)))</f>
        <v>#N/A</v>
      </c>
      <c r="J1688" s="33" t="e">
        <f>IF(OR(A1688="",B1688=""),NA(),MAX(0,IF(A1688-B1688=0,SameDayCycleTimeSettingValue,((A1688-B1688) *24)-(INT((A1688-B1688)) * (24-(FinishHour-StartHour))))))</f>
        <v>#N/A</v>
      </c>
      <c r="K1688" s="3" t="e">
        <f ca="1">IF(OR(A1688&lt;&gt;"",B1688=""),NA(),MAX(0,IF(_xlfn.DAYS(NOW(),B1688)=0,SameDayCycleTimeSettingValue,_xlfn.DAYS(NOW(),B1688))))</f>
        <v>#N/A</v>
      </c>
    </row>
    <row r="1689" spans="1:11" x14ac:dyDescent="0.25">
      <c r="A1689" s="32" t="str">
        <f>IF(AND(TRIM(INDEX(CompletedDateValues,ROW(A1689)))&lt;&gt;"",INDEX(CompletedDateValues,ROW(A1689))&gt;0),INDEX(CompletedDateValues,ROW(A1689)),"")</f>
        <v/>
      </c>
      <c r="B1689" s="32" t="str">
        <f>IF(AND(TRIM(INDEX(StartDateValues,ROW(A1689)))&lt;&gt;"",INDEX(StartDateValues,ROW(A1689))&gt;0),INDEX(StartDateValues,ROW(A1689)),"")</f>
        <v/>
      </c>
      <c r="C1689" s="22" t="str">
        <f t="shared" si="131"/>
        <v/>
      </c>
      <c r="D1689" s="3" t="str">
        <f t="shared" si="132"/>
        <v/>
      </c>
      <c r="E1689" s="3" t="str">
        <f t="shared" si="133"/>
        <v/>
      </c>
      <c r="F1689" s="3" t="str">
        <f t="shared" si="134"/>
        <v/>
      </c>
      <c r="G1689" s="3" t="str">
        <f>IF(A1689="","",IF(HOUR(A1689)&lt;StartHour,StartHour,IF(HOUR(A1689)&gt;FinishHour,FinishHour,HOUR(A1689))))</f>
        <v/>
      </c>
      <c r="H1689" s="3" t="str">
        <f t="shared" si="135"/>
        <v/>
      </c>
      <c r="I1689" s="33" t="e">
        <f>IF(OR(A1689="",B1689=""),NA(),MAX(0,IF(A1689-B1689=0,SameDayCycleTimeSettingValue,(A1689-B1689) *24)))</f>
        <v>#N/A</v>
      </c>
      <c r="J1689" s="33" t="e">
        <f>IF(OR(A1689="",B1689=""),NA(),MAX(0,IF(A1689-B1689=0,SameDayCycleTimeSettingValue,((A1689-B1689) *24)-(INT((A1689-B1689)) * (24-(FinishHour-StartHour))))))</f>
        <v>#N/A</v>
      </c>
      <c r="K1689" s="3" t="e">
        <f ca="1">IF(OR(A1689&lt;&gt;"",B1689=""),NA(),MAX(0,IF(_xlfn.DAYS(NOW(),B1689)=0,SameDayCycleTimeSettingValue,_xlfn.DAYS(NOW(),B1689))))</f>
        <v>#N/A</v>
      </c>
    </row>
    <row r="1690" spans="1:11" x14ac:dyDescent="0.25">
      <c r="A1690" s="32" t="str">
        <f>IF(AND(TRIM(INDEX(CompletedDateValues,ROW(A1690)))&lt;&gt;"",INDEX(CompletedDateValues,ROW(A1690))&gt;0),INDEX(CompletedDateValues,ROW(A1690)),"")</f>
        <v/>
      </c>
      <c r="B1690" s="32" t="str">
        <f>IF(AND(TRIM(INDEX(StartDateValues,ROW(A1690)))&lt;&gt;"",INDEX(StartDateValues,ROW(A1690))&gt;0),INDEX(StartDateValues,ROW(A1690)),"")</f>
        <v/>
      </c>
      <c r="C1690" s="22" t="str">
        <f t="shared" si="131"/>
        <v/>
      </c>
      <c r="D1690" s="3" t="str">
        <f t="shared" si="132"/>
        <v/>
      </c>
      <c r="E1690" s="3" t="str">
        <f t="shared" si="133"/>
        <v/>
      </c>
      <c r="F1690" s="3" t="str">
        <f t="shared" si="134"/>
        <v/>
      </c>
      <c r="G1690" s="3" t="str">
        <f>IF(A1690="","",IF(HOUR(A1690)&lt;StartHour,StartHour,IF(HOUR(A1690)&gt;FinishHour,FinishHour,HOUR(A1690))))</f>
        <v/>
      </c>
      <c r="H1690" s="3" t="str">
        <f t="shared" si="135"/>
        <v/>
      </c>
      <c r="I1690" s="33" t="e">
        <f>IF(OR(A1690="",B1690=""),NA(),MAX(0,IF(A1690-B1690=0,SameDayCycleTimeSettingValue,(A1690-B1690) *24)))</f>
        <v>#N/A</v>
      </c>
      <c r="J1690" s="33" t="e">
        <f>IF(OR(A1690="",B1690=""),NA(),MAX(0,IF(A1690-B1690=0,SameDayCycleTimeSettingValue,((A1690-B1690) *24)-(INT((A1690-B1690)) * (24-(FinishHour-StartHour))))))</f>
        <v>#N/A</v>
      </c>
      <c r="K1690" s="3" t="e">
        <f ca="1">IF(OR(A1690&lt;&gt;"",B1690=""),NA(),MAX(0,IF(_xlfn.DAYS(NOW(),B1690)=0,SameDayCycleTimeSettingValue,_xlfn.DAYS(NOW(),B1690))))</f>
        <v>#N/A</v>
      </c>
    </row>
    <row r="1691" spans="1:11" x14ac:dyDescent="0.25">
      <c r="A1691" s="32" t="str">
        <f>IF(AND(TRIM(INDEX(CompletedDateValues,ROW(A1691)))&lt;&gt;"",INDEX(CompletedDateValues,ROW(A1691))&gt;0),INDEX(CompletedDateValues,ROW(A1691)),"")</f>
        <v/>
      </c>
      <c r="B1691" s="32" t="str">
        <f>IF(AND(TRIM(INDEX(StartDateValues,ROW(A1691)))&lt;&gt;"",INDEX(StartDateValues,ROW(A1691))&gt;0),INDEX(StartDateValues,ROW(A1691)),"")</f>
        <v/>
      </c>
      <c r="C1691" s="22" t="str">
        <f t="shared" si="131"/>
        <v/>
      </c>
      <c r="D1691" s="3" t="str">
        <f t="shared" si="132"/>
        <v/>
      </c>
      <c r="E1691" s="3" t="str">
        <f t="shared" si="133"/>
        <v/>
      </c>
      <c r="F1691" s="3" t="str">
        <f t="shared" si="134"/>
        <v/>
      </c>
      <c r="G1691" s="3" t="str">
        <f>IF(A1691="","",IF(HOUR(A1691)&lt;StartHour,StartHour,IF(HOUR(A1691)&gt;FinishHour,FinishHour,HOUR(A1691))))</f>
        <v/>
      </c>
      <c r="H1691" s="3" t="str">
        <f t="shared" si="135"/>
        <v/>
      </c>
      <c r="I1691" s="33" t="e">
        <f>IF(OR(A1691="",B1691=""),NA(),MAX(0,IF(A1691-B1691=0,SameDayCycleTimeSettingValue,(A1691-B1691) *24)))</f>
        <v>#N/A</v>
      </c>
      <c r="J1691" s="33" t="e">
        <f>IF(OR(A1691="",B1691=""),NA(),MAX(0,IF(A1691-B1691=0,SameDayCycleTimeSettingValue,((A1691-B1691) *24)-(INT((A1691-B1691)) * (24-(FinishHour-StartHour))))))</f>
        <v>#N/A</v>
      </c>
      <c r="K1691" s="3" t="e">
        <f ca="1">IF(OR(A1691&lt;&gt;"",B1691=""),NA(),MAX(0,IF(_xlfn.DAYS(NOW(),B1691)=0,SameDayCycleTimeSettingValue,_xlfn.DAYS(NOW(),B1691))))</f>
        <v>#N/A</v>
      </c>
    </row>
    <row r="1692" spans="1:11" x14ac:dyDescent="0.25">
      <c r="A1692" s="32" t="str">
        <f>IF(AND(TRIM(INDEX(CompletedDateValues,ROW(A1692)))&lt;&gt;"",INDEX(CompletedDateValues,ROW(A1692))&gt;0),INDEX(CompletedDateValues,ROW(A1692)),"")</f>
        <v/>
      </c>
      <c r="B1692" s="32" t="str">
        <f>IF(AND(TRIM(INDEX(StartDateValues,ROW(A1692)))&lt;&gt;"",INDEX(StartDateValues,ROW(A1692))&gt;0),INDEX(StartDateValues,ROW(A1692)),"")</f>
        <v/>
      </c>
      <c r="C1692" s="22" t="str">
        <f t="shared" si="131"/>
        <v/>
      </c>
      <c r="D1692" s="3" t="str">
        <f t="shared" si="132"/>
        <v/>
      </c>
      <c r="E1692" s="3" t="str">
        <f t="shared" si="133"/>
        <v/>
      </c>
      <c r="F1692" s="3" t="str">
        <f t="shared" si="134"/>
        <v/>
      </c>
      <c r="G1692" s="3" t="str">
        <f>IF(A1692="","",IF(HOUR(A1692)&lt;StartHour,StartHour,IF(HOUR(A1692)&gt;FinishHour,FinishHour,HOUR(A1692))))</f>
        <v/>
      </c>
      <c r="H1692" s="3" t="str">
        <f t="shared" si="135"/>
        <v/>
      </c>
      <c r="I1692" s="33" t="e">
        <f>IF(OR(A1692="",B1692=""),NA(),MAX(0,IF(A1692-B1692=0,SameDayCycleTimeSettingValue,(A1692-B1692) *24)))</f>
        <v>#N/A</v>
      </c>
      <c r="J1692" s="33" t="e">
        <f>IF(OR(A1692="",B1692=""),NA(),MAX(0,IF(A1692-B1692=0,SameDayCycleTimeSettingValue,((A1692-B1692) *24)-(INT((A1692-B1692)) * (24-(FinishHour-StartHour))))))</f>
        <v>#N/A</v>
      </c>
      <c r="K1692" s="3" t="e">
        <f ca="1">IF(OR(A1692&lt;&gt;"",B1692=""),NA(),MAX(0,IF(_xlfn.DAYS(NOW(),B1692)=0,SameDayCycleTimeSettingValue,_xlfn.DAYS(NOW(),B1692))))</f>
        <v>#N/A</v>
      </c>
    </row>
    <row r="1693" spans="1:11" x14ac:dyDescent="0.25">
      <c r="A1693" s="32" t="str">
        <f>IF(AND(TRIM(INDEX(CompletedDateValues,ROW(A1693)))&lt;&gt;"",INDEX(CompletedDateValues,ROW(A1693))&gt;0),INDEX(CompletedDateValues,ROW(A1693)),"")</f>
        <v/>
      </c>
      <c r="B1693" s="32" t="str">
        <f>IF(AND(TRIM(INDEX(StartDateValues,ROW(A1693)))&lt;&gt;"",INDEX(StartDateValues,ROW(A1693))&gt;0),INDEX(StartDateValues,ROW(A1693)),"")</f>
        <v/>
      </c>
      <c r="C1693" s="22" t="str">
        <f t="shared" si="131"/>
        <v/>
      </c>
      <c r="D1693" s="3" t="str">
        <f t="shared" si="132"/>
        <v/>
      </c>
      <c r="E1693" s="3" t="str">
        <f t="shared" si="133"/>
        <v/>
      </c>
      <c r="F1693" s="3" t="str">
        <f t="shared" si="134"/>
        <v/>
      </c>
      <c r="G1693" s="3" t="str">
        <f>IF(A1693="","",IF(HOUR(A1693)&lt;StartHour,StartHour,IF(HOUR(A1693)&gt;FinishHour,FinishHour,HOUR(A1693))))</f>
        <v/>
      </c>
      <c r="H1693" s="3" t="str">
        <f t="shared" si="135"/>
        <v/>
      </c>
      <c r="I1693" s="33" t="e">
        <f>IF(OR(A1693="",B1693=""),NA(),MAX(0,IF(A1693-B1693=0,SameDayCycleTimeSettingValue,(A1693-B1693) *24)))</f>
        <v>#N/A</v>
      </c>
      <c r="J1693" s="33" t="e">
        <f>IF(OR(A1693="",B1693=""),NA(),MAX(0,IF(A1693-B1693=0,SameDayCycleTimeSettingValue,((A1693-B1693) *24)-(INT((A1693-B1693)) * (24-(FinishHour-StartHour))))))</f>
        <v>#N/A</v>
      </c>
      <c r="K1693" s="3" t="e">
        <f ca="1">IF(OR(A1693&lt;&gt;"",B1693=""),NA(),MAX(0,IF(_xlfn.DAYS(NOW(),B1693)=0,SameDayCycleTimeSettingValue,_xlfn.DAYS(NOW(),B1693))))</f>
        <v>#N/A</v>
      </c>
    </row>
    <row r="1694" spans="1:11" x14ac:dyDescent="0.25">
      <c r="A1694" s="32" t="str">
        <f>IF(AND(TRIM(INDEX(CompletedDateValues,ROW(A1694)))&lt;&gt;"",INDEX(CompletedDateValues,ROW(A1694))&gt;0),INDEX(CompletedDateValues,ROW(A1694)),"")</f>
        <v/>
      </c>
      <c r="B1694" s="32" t="str">
        <f>IF(AND(TRIM(INDEX(StartDateValues,ROW(A1694)))&lt;&gt;"",INDEX(StartDateValues,ROW(A1694))&gt;0),INDEX(StartDateValues,ROW(A1694)),"")</f>
        <v/>
      </c>
      <c r="C1694" s="22" t="str">
        <f t="shared" si="131"/>
        <v/>
      </c>
      <c r="D1694" s="3" t="str">
        <f t="shared" si="132"/>
        <v/>
      </c>
      <c r="E1694" s="3" t="str">
        <f t="shared" si="133"/>
        <v/>
      </c>
      <c r="F1694" s="3" t="str">
        <f t="shared" si="134"/>
        <v/>
      </c>
      <c r="G1694" s="3" t="str">
        <f>IF(A1694="","",IF(HOUR(A1694)&lt;StartHour,StartHour,IF(HOUR(A1694)&gt;FinishHour,FinishHour,HOUR(A1694))))</f>
        <v/>
      </c>
      <c r="H1694" s="3" t="str">
        <f t="shared" si="135"/>
        <v/>
      </c>
      <c r="I1694" s="33" t="e">
        <f>IF(OR(A1694="",B1694=""),NA(),MAX(0,IF(A1694-B1694=0,SameDayCycleTimeSettingValue,(A1694-B1694) *24)))</f>
        <v>#N/A</v>
      </c>
      <c r="J1694" s="33" t="e">
        <f>IF(OR(A1694="",B1694=""),NA(),MAX(0,IF(A1694-B1694=0,SameDayCycleTimeSettingValue,((A1694-B1694) *24)-(INT((A1694-B1694)) * (24-(FinishHour-StartHour))))))</f>
        <v>#N/A</v>
      </c>
      <c r="K1694" s="3" t="e">
        <f ca="1">IF(OR(A1694&lt;&gt;"",B1694=""),NA(),MAX(0,IF(_xlfn.DAYS(NOW(),B1694)=0,SameDayCycleTimeSettingValue,_xlfn.DAYS(NOW(),B1694))))</f>
        <v>#N/A</v>
      </c>
    </row>
    <row r="1695" spans="1:11" x14ac:dyDescent="0.25">
      <c r="A1695" s="32" t="str">
        <f>IF(AND(TRIM(INDEX(CompletedDateValues,ROW(A1695)))&lt;&gt;"",INDEX(CompletedDateValues,ROW(A1695))&gt;0),INDEX(CompletedDateValues,ROW(A1695)),"")</f>
        <v/>
      </c>
      <c r="B1695" s="32" t="str">
        <f>IF(AND(TRIM(INDEX(StartDateValues,ROW(A1695)))&lt;&gt;"",INDEX(StartDateValues,ROW(A1695))&gt;0),INDEX(StartDateValues,ROW(A1695)),"")</f>
        <v/>
      </c>
      <c r="C1695" s="22" t="str">
        <f t="shared" si="131"/>
        <v/>
      </c>
      <c r="D1695" s="3" t="str">
        <f t="shared" si="132"/>
        <v/>
      </c>
      <c r="E1695" s="3" t="str">
        <f t="shared" si="133"/>
        <v/>
      </c>
      <c r="F1695" s="3" t="str">
        <f t="shared" si="134"/>
        <v/>
      </c>
      <c r="G1695" s="3" t="str">
        <f>IF(A1695="","",IF(HOUR(A1695)&lt;StartHour,StartHour,IF(HOUR(A1695)&gt;FinishHour,FinishHour,HOUR(A1695))))</f>
        <v/>
      </c>
      <c r="H1695" s="3" t="str">
        <f t="shared" si="135"/>
        <v/>
      </c>
      <c r="I1695" s="33" t="e">
        <f>IF(OR(A1695="",B1695=""),NA(),MAX(0,IF(A1695-B1695=0,SameDayCycleTimeSettingValue,(A1695-B1695) *24)))</f>
        <v>#N/A</v>
      </c>
      <c r="J1695" s="33" t="e">
        <f>IF(OR(A1695="",B1695=""),NA(),MAX(0,IF(A1695-B1695=0,SameDayCycleTimeSettingValue,((A1695-B1695) *24)-(INT((A1695-B1695)) * (24-(FinishHour-StartHour))))))</f>
        <v>#N/A</v>
      </c>
      <c r="K1695" s="3" t="e">
        <f ca="1">IF(OR(A1695&lt;&gt;"",B1695=""),NA(),MAX(0,IF(_xlfn.DAYS(NOW(),B1695)=0,SameDayCycleTimeSettingValue,_xlfn.DAYS(NOW(),B1695))))</f>
        <v>#N/A</v>
      </c>
    </row>
    <row r="1696" spans="1:11" x14ac:dyDescent="0.25">
      <c r="A1696" s="32" t="str">
        <f>IF(AND(TRIM(INDEX(CompletedDateValues,ROW(A1696)))&lt;&gt;"",INDEX(CompletedDateValues,ROW(A1696))&gt;0),INDEX(CompletedDateValues,ROW(A1696)),"")</f>
        <v/>
      </c>
      <c r="B1696" s="32" t="str">
        <f>IF(AND(TRIM(INDEX(StartDateValues,ROW(A1696)))&lt;&gt;"",INDEX(StartDateValues,ROW(A1696))&gt;0),INDEX(StartDateValues,ROW(A1696)),"")</f>
        <v/>
      </c>
      <c r="C1696" s="22" t="str">
        <f t="shared" si="131"/>
        <v/>
      </c>
      <c r="D1696" s="3" t="str">
        <f t="shared" si="132"/>
        <v/>
      </c>
      <c r="E1696" s="3" t="str">
        <f t="shared" si="133"/>
        <v/>
      </c>
      <c r="F1696" s="3" t="str">
        <f t="shared" si="134"/>
        <v/>
      </c>
      <c r="G1696" s="3" t="str">
        <f>IF(A1696="","",IF(HOUR(A1696)&lt;StartHour,StartHour,IF(HOUR(A1696)&gt;FinishHour,FinishHour,HOUR(A1696))))</f>
        <v/>
      </c>
      <c r="H1696" s="3" t="str">
        <f t="shared" si="135"/>
        <v/>
      </c>
      <c r="I1696" s="33" t="e">
        <f>IF(OR(A1696="",B1696=""),NA(),MAX(0,IF(A1696-B1696=0,SameDayCycleTimeSettingValue,(A1696-B1696) *24)))</f>
        <v>#N/A</v>
      </c>
      <c r="J1696" s="33" t="e">
        <f>IF(OR(A1696="",B1696=""),NA(),MAX(0,IF(A1696-B1696=0,SameDayCycleTimeSettingValue,((A1696-B1696) *24)-(INT((A1696-B1696)) * (24-(FinishHour-StartHour))))))</f>
        <v>#N/A</v>
      </c>
      <c r="K1696" s="3" t="e">
        <f ca="1">IF(OR(A1696&lt;&gt;"",B1696=""),NA(),MAX(0,IF(_xlfn.DAYS(NOW(),B1696)=0,SameDayCycleTimeSettingValue,_xlfn.DAYS(NOW(),B1696))))</f>
        <v>#N/A</v>
      </c>
    </row>
    <row r="1697" spans="1:11" x14ac:dyDescent="0.25">
      <c r="A1697" s="32" t="str">
        <f>IF(AND(TRIM(INDEX(CompletedDateValues,ROW(A1697)))&lt;&gt;"",INDEX(CompletedDateValues,ROW(A1697))&gt;0),INDEX(CompletedDateValues,ROW(A1697)),"")</f>
        <v/>
      </c>
      <c r="B1697" s="32" t="str">
        <f>IF(AND(TRIM(INDEX(StartDateValues,ROW(A1697)))&lt;&gt;"",INDEX(StartDateValues,ROW(A1697))&gt;0),INDEX(StartDateValues,ROW(A1697)),"")</f>
        <v/>
      </c>
      <c r="C1697" s="22" t="str">
        <f t="shared" si="131"/>
        <v/>
      </c>
      <c r="D1697" s="3" t="str">
        <f t="shared" si="132"/>
        <v/>
      </c>
      <c r="E1697" s="3" t="str">
        <f t="shared" si="133"/>
        <v/>
      </c>
      <c r="F1697" s="3" t="str">
        <f t="shared" si="134"/>
        <v/>
      </c>
      <c r="G1697" s="3" t="str">
        <f>IF(A1697="","",IF(HOUR(A1697)&lt;StartHour,StartHour,IF(HOUR(A1697)&gt;FinishHour,FinishHour,HOUR(A1697))))</f>
        <v/>
      </c>
      <c r="H1697" s="3" t="str">
        <f t="shared" si="135"/>
        <v/>
      </c>
      <c r="I1697" s="33" t="e">
        <f>IF(OR(A1697="",B1697=""),NA(),MAX(0,IF(A1697-B1697=0,SameDayCycleTimeSettingValue,(A1697-B1697) *24)))</f>
        <v>#N/A</v>
      </c>
      <c r="J1697" s="33" t="e">
        <f>IF(OR(A1697="",B1697=""),NA(),MAX(0,IF(A1697-B1697=0,SameDayCycleTimeSettingValue,((A1697-B1697) *24)-(INT((A1697-B1697)) * (24-(FinishHour-StartHour))))))</f>
        <v>#N/A</v>
      </c>
      <c r="K1697" s="3" t="e">
        <f ca="1">IF(OR(A1697&lt;&gt;"",B1697=""),NA(),MAX(0,IF(_xlfn.DAYS(NOW(),B1697)=0,SameDayCycleTimeSettingValue,_xlfn.DAYS(NOW(),B1697))))</f>
        <v>#N/A</v>
      </c>
    </row>
    <row r="1698" spans="1:11" x14ac:dyDescent="0.25">
      <c r="A1698" s="32" t="str">
        <f>IF(AND(TRIM(INDEX(CompletedDateValues,ROW(A1698)))&lt;&gt;"",INDEX(CompletedDateValues,ROW(A1698))&gt;0),INDEX(CompletedDateValues,ROW(A1698)),"")</f>
        <v/>
      </c>
      <c r="B1698" s="32" t="str">
        <f>IF(AND(TRIM(INDEX(StartDateValues,ROW(A1698)))&lt;&gt;"",INDEX(StartDateValues,ROW(A1698))&gt;0),INDEX(StartDateValues,ROW(A1698)),"")</f>
        <v/>
      </c>
      <c r="C1698" s="22" t="str">
        <f t="shared" si="131"/>
        <v/>
      </c>
      <c r="D1698" s="3" t="str">
        <f t="shared" si="132"/>
        <v/>
      </c>
      <c r="E1698" s="3" t="str">
        <f t="shared" si="133"/>
        <v/>
      </c>
      <c r="F1698" s="3" t="str">
        <f t="shared" si="134"/>
        <v/>
      </c>
      <c r="G1698" s="3" t="str">
        <f>IF(A1698="","",IF(HOUR(A1698)&lt;StartHour,StartHour,IF(HOUR(A1698)&gt;FinishHour,FinishHour,HOUR(A1698))))</f>
        <v/>
      </c>
      <c r="H1698" s="3" t="str">
        <f t="shared" si="135"/>
        <v/>
      </c>
      <c r="I1698" s="33" t="e">
        <f>IF(OR(A1698="",B1698=""),NA(),MAX(0,IF(A1698-B1698=0,SameDayCycleTimeSettingValue,(A1698-B1698) *24)))</f>
        <v>#N/A</v>
      </c>
      <c r="J1698" s="33" t="e">
        <f>IF(OR(A1698="",B1698=""),NA(),MAX(0,IF(A1698-B1698=0,SameDayCycleTimeSettingValue,((A1698-B1698) *24)-(INT((A1698-B1698)) * (24-(FinishHour-StartHour))))))</f>
        <v>#N/A</v>
      </c>
      <c r="K1698" s="3" t="e">
        <f ca="1">IF(OR(A1698&lt;&gt;"",B1698=""),NA(),MAX(0,IF(_xlfn.DAYS(NOW(),B1698)=0,SameDayCycleTimeSettingValue,_xlfn.DAYS(NOW(),B1698))))</f>
        <v>#N/A</v>
      </c>
    </row>
    <row r="1699" spans="1:11" x14ac:dyDescent="0.25">
      <c r="A1699" s="32" t="str">
        <f>IF(AND(TRIM(INDEX(CompletedDateValues,ROW(A1699)))&lt;&gt;"",INDEX(CompletedDateValues,ROW(A1699))&gt;0),INDEX(CompletedDateValues,ROW(A1699)),"")</f>
        <v/>
      </c>
      <c r="B1699" s="32" t="str">
        <f>IF(AND(TRIM(INDEX(StartDateValues,ROW(A1699)))&lt;&gt;"",INDEX(StartDateValues,ROW(A1699))&gt;0),INDEX(StartDateValues,ROW(A1699)),"")</f>
        <v/>
      </c>
      <c r="C1699" s="22" t="str">
        <f t="shared" si="131"/>
        <v/>
      </c>
      <c r="D1699" s="3" t="str">
        <f t="shared" si="132"/>
        <v/>
      </c>
      <c r="E1699" s="3" t="str">
        <f t="shared" si="133"/>
        <v/>
      </c>
      <c r="F1699" s="3" t="str">
        <f t="shared" si="134"/>
        <v/>
      </c>
      <c r="G1699" s="3" t="str">
        <f>IF(A1699="","",IF(HOUR(A1699)&lt;StartHour,StartHour,IF(HOUR(A1699)&gt;FinishHour,FinishHour,HOUR(A1699))))</f>
        <v/>
      </c>
      <c r="H1699" s="3" t="str">
        <f t="shared" si="135"/>
        <v/>
      </c>
      <c r="I1699" s="33" t="e">
        <f>IF(OR(A1699="",B1699=""),NA(),MAX(0,IF(A1699-B1699=0,SameDayCycleTimeSettingValue,(A1699-B1699) *24)))</f>
        <v>#N/A</v>
      </c>
      <c r="J1699" s="33" t="e">
        <f>IF(OR(A1699="",B1699=""),NA(),MAX(0,IF(A1699-B1699=0,SameDayCycleTimeSettingValue,((A1699-B1699) *24)-(INT((A1699-B1699)) * (24-(FinishHour-StartHour))))))</f>
        <v>#N/A</v>
      </c>
      <c r="K1699" s="3" t="e">
        <f ca="1">IF(OR(A1699&lt;&gt;"",B1699=""),NA(),MAX(0,IF(_xlfn.DAYS(NOW(),B1699)=0,SameDayCycleTimeSettingValue,_xlfn.DAYS(NOW(),B1699))))</f>
        <v>#N/A</v>
      </c>
    </row>
    <row r="1700" spans="1:11" x14ac:dyDescent="0.25">
      <c r="A1700" s="32" t="str">
        <f>IF(AND(TRIM(INDEX(CompletedDateValues,ROW(A1700)))&lt;&gt;"",INDEX(CompletedDateValues,ROW(A1700))&gt;0),INDEX(CompletedDateValues,ROW(A1700)),"")</f>
        <v/>
      </c>
      <c r="B1700" s="32" t="str">
        <f>IF(AND(TRIM(INDEX(StartDateValues,ROW(A1700)))&lt;&gt;"",INDEX(StartDateValues,ROW(A1700))&gt;0),INDEX(StartDateValues,ROW(A1700)),"")</f>
        <v/>
      </c>
      <c r="C1700" s="22" t="str">
        <f t="shared" si="131"/>
        <v/>
      </c>
      <c r="D1700" s="3" t="str">
        <f t="shared" si="132"/>
        <v/>
      </c>
      <c r="E1700" s="3" t="str">
        <f t="shared" si="133"/>
        <v/>
      </c>
      <c r="F1700" s="3" t="str">
        <f t="shared" si="134"/>
        <v/>
      </c>
      <c r="G1700" s="3" t="str">
        <f>IF(A1700="","",IF(HOUR(A1700)&lt;StartHour,StartHour,IF(HOUR(A1700)&gt;FinishHour,FinishHour,HOUR(A1700))))</f>
        <v/>
      </c>
      <c r="H1700" s="3" t="str">
        <f t="shared" si="135"/>
        <v/>
      </c>
      <c r="I1700" s="33" t="e">
        <f>IF(OR(A1700="",B1700=""),NA(),MAX(0,IF(A1700-B1700=0,SameDayCycleTimeSettingValue,(A1700-B1700) *24)))</f>
        <v>#N/A</v>
      </c>
      <c r="J1700" s="33" t="e">
        <f>IF(OR(A1700="",B1700=""),NA(),MAX(0,IF(A1700-B1700=0,SameDayCycleTimeSettingValue,((A1700-B1700) *24)-(INT((A1700-B1700)) * (24-(FinishHour-StartHour))))))</f>
        <v>#N/A</v>
      </c>
      <c r="K1700" s="3" t="e">
        <f ca="1">IF(OR(A1700&lt;&gt;"",B1700=""),NA(),MAX(0,IF(_xlfn.DAYS(NOW(),B1700)=0,SameDayCycleTimeSettingValue,_xlfn.DAYS(NOW(),B1700))))</f>
        <v>#N/A</v>
      </c>
    </row>
    <row r="1701" spans="1:11" x14ac:dyDescent="0.25">
      <c r="A1701" s="32" t="str">
        <f>IF(AND(TRIM(INDEX(CompletedDateValues,ROW(A1701)))&lt;&gt;"",INDEX(CompletedDateValues,ROW(A1701))&gt;0),INDEX(CompletedDateValues,ROW(A1701)),"")</f>
        <v/>
      </c>
      <c r="B1701" s="32" t="str">
        <f>IF(AND(TRIM(INDEX(StartDateValues,ROW(A1701)))&lt;&gt;"",INDEX(StartDateValues,ROW(A1701))&gt;0),INDEX(StartDateValues,ROW(A1701)),"")</f>
        <v/>
      </c>
      <c r="C1701" s="22" t="str">
        <f t="shared" si="131"/>
        <v/>
      </c>
      <c r="D1701" s="3" t="str">
        <f t="shared" si="132"/>
        <v/>
      </c>
      <c r="E1701" s="3" t="str">
        <f t="shared" si="133"/>
        <v/>
      </c>
      <c r="F1701" s="3" t="str">
        <f t="shared" si="134"/>
        <v/>
      </c>
      <c r="G1701" s="3" t="str">
        <f>IF(A1701="","",IF(HOUR(A1701)&lt;StartHour,StartHour,IF(HOUR(A1701)&gt;FinishHour,FinishHour,HOUR(A1701))))</f>
        <v/>
      </c>
      <c r="H1701" s="3" t="str">
        <f t="shared" si="135"/>
        <v/>
      </c>
      <c r="I1701" s="33" t="e">
        <f>IF(OR(A1701="",B1701=""),NA(),MAX(0,IF(A1701-B1701=0,SameDayCycleTimeSettingValue,(A1701-B1701) *24)))</f>
        <v>#N/A</v>
      </c>
      <c r="J1701" s="33" t="e">
        <f>IF(OR(A1701="",B1701=""),NA(),MAX(0,IF(A1701-B1701=0,SameDayCycleTimeSettingValue,((A1701-B1701) *24)-(INT((A1701-B1701)) * (24-(FinishHour-StartHour))))))</f>
        <v>#N/A</v>
      </c>
      <c r="K1701" s="3" t="e">
        <f ca="1">IF(OR(A1701&lt;&gt;"",B1701=""),NA(),MAX(0,IF(_xlfn.DAYS(NOW(),B1701)=0,SameDayCycleTimeSettingValue,_xlfn.DAYS(NOW(),B1701))))</f>
        <v>#N/A</v>
      </c>
    </row>
    <row r="1702" spans="1:11" x14ac:dyDescent="0.25">
      <c r="A1702" s="32" t="str">
        <f>IF(AND(TRIM(INDEX(CompletedDateValues,ROW(A1702)))&lt;&gt;"",INDEX(CompletedDateValues,ROW(A1702))&gt;0),INDEX(CompletedDateValues,ROW(A1702)),"")</f>
        <v/>
      </c>
      <c r="B1702" s="32" t="str">
        <f>IF(AND(TRIM(INDEX(StartDateValues,ROW(A1702)))&lt;&gt;"",INDEX(StartDateValues,ROW(A1702))&gt;0),INDEX(StartDateValues,ROW(A1702)),"")</f>
        <v/>
      </c>
      <c r="C1702" s="22" t="str">
        <f t="shared" si="131"/>
        <v/>
      </c>
      <c r="D1702" s="3" t="str">
        <f t="shared" si="132"/>
        <v/>
      </c>
      <c r="E1702" s="3" t="str">
        <f t="shared" si="133"/>
        <v/>
      </c>
      <c r="F1702" s="3" t="str">
        <f t="shared" si="134"/>
        <v/>
      </c>
      <c r="G1702" s="3" t="str">
        <f>IF(A1702="","",IF(HOUR(A1702)&lt;StartHour,StartHour,IF(HOUR(A1702)&gt;FinishHour,FinishHour,HOUR(A1702))))</f>
        <v/>
      </c>
      <c r="H1702" s="3" t="str">
        <f t="shared" si="135"/>
        <v/>
      </c>
      <c r="I1702" s="33" t="e">
        <f>IF(OR(A1702="",B1702=""),NA(),MAX(0,IF(A1702-B1702=0,SameDayCycleTimeSettingValue,(A1702-B1702) *24)))</f>
        <v>#N/A</v>
      </c>
      <c r="J1702" s="33" t="e">
        <f>IF(OR(A1702="",B1702=""),NA(),MAX(0,IF(A1702-B1702=0,SameDayCycleTimeSettingValue,((A1702-B1702) *24)-(INT((A1702-B1702)) * (24-(FinishHour-StartHour))))))</f>
        <v>#N/A</v>
      </c>
      <c r="K1702" s="3" t="e">
        <f ca="1">IF(OR(A1702&lt;&gt;"",B1702=""),NA(),MAX(0,IF(_xlfn.DAYS(NOW(),B1702)=0,SameDayCycleTimeSettingValue,_xlfn.DAYS(NOW(),B1702))))</f>
        <v>#N/A</v>
      </c>
    </row>
    <row r="1703" spans="1:11" x14ac:dyDescent="0.25">
      <c r="A1703" s="32" t="str">
        <f>IF(AND(TRIM(INDEX(CompletedDateValues,ROW(A1703)))&lt;&gt;"",INDEX(CompletedDateValues,ROW(A1703))&gt;0),INDEX(CompletedDateValues,ROW(A1703)),"")</f>
        <v/>
      </c>
      <c r="B1703" s="32" t="str">
        <f>IF(AND(TRIM(INDEX(StartDateValues,ROW(A1703)))&lt;&gt;"",INDEX(StartDateValues,ROW(A1703))&gt;0),INDEX(StartDateValues,ROW(A1703)),"")</f>
        <v/>
      </c>
      <c r="C1703" s="22" t="str">
        <f t="shared" si="131"/>
        <v/>
      </c>
      <c r="D1703" s="3" t="str">
        <f t="shared" si="132"/>
        <v/>
      </c>
      <c r="E1703" s="3" t="str">
        <f t="shared" si="133"/>
        <v/>
      </c>
      <c r="F1703" s="3" t="str">
        <f t="shared" si="134"/>
        <v/>
      </c>
      <c r="G1703" s="3" t="str">
        <f>IF(A1703="","",IF(HOUR(A1703)&lt;StartHour,StartHour,IF(HOUR(A1703)&gt;FinishHour,FinishHour,HOUR(A1703))))</f>
        <v/>
      </c>
      <c r="H1703" s="3" t="str">
        <f t="shared" si="135"/>
        <v/>
      </c>
      <c r="I1703" s="33" t="e">
        <f>IF(OR(A1703="",B1703=""),NA(),MAX(0,IF(A1703-B1703=0,SameDayCycleTimeSettingValue,(A1703-B1703) *24)))</f>
        <v>#N/A</v>
      </c>
      <c r="J1703" s="33" t="e">
        <f>IF(OR(A1703="",B1703=""),NA(),MAX(0,IF(A1703-B1703=0,SameDayCycleTimeSettingValue,((A1703-B1703) *24)-(INT((A1703-B1703)) * (24-(FinishHour-StartHour))))))</f>
        <v>#N/A</v>
      </c>
      <c r="K1703" s="3" t="e">
        <f ca="1">IF(OR(A1703&lt;&gt;"",B1703=""),NA(),MAX(0,IF(_xlfn.DAYS(NOW(),B1703)=0,SameDayCycleTimeSettingValue,_xlfn.DAYS(NOW(),B1703))))</f>
        <v>#N/A</v>
      </c>
    </row>
    <row r="1704" spans="1:11" x14ac:dyDescent="0.25">
      <c r="A1704" s="32" t="str">
        <f>IF(AND(TRIM(INDEX(CompletedDateValues,ROW(A1704)))&lt;&gt;"",INDEX(CompletedDateValues,ROW(A1704))&gt;0),INDEX(CompletedDateValues,ROW(A1704)),"")</f>
        <v/>
      </c>
      <c r="B1704" s="32" t="str">
        <f>IF(AND(TRIM(INDEX(StartDateValues,ROW(A1704)))&lt;&gt;"",INDEX(StartDateValues,ROW(A1704))&gt;0),INDEX(StartDateValues,ROW(A1704)),"")</f>
        <v/>
      </c>
      <c r="C1704" s="22" t="str">
        <f t="shared" si="131"/>
        <v/>
      </c>
      <c r="D1704" s="3" t="str">
        <f t="shared" si="132"/>
        <v/>
      </c>
      <c r="E1704" s="3" t="str">
        <f t="shared" si="133"/>
        <v/>
      </c>
      <c r="F1704" s="3" t="str">
        <f t="shared" si="134"/>
        <v/>
      </c>
      <c r="G1704" s="3" t="str">
        <f>IF(A1704="","",IF(HOUR(A1704)&lt;StartHour,StartHour,IF(HOUR(A1704)&gt;FinishHour,FinishHour,HOUR(A1704))))</f>
        <v/>
      </c>
      <c r="H1704" s="3" t="str">
        <f t="shared" si="135"/>
        <v/>
      </c>
      <c r="I1704" s="33" t="e">
        <f>IF(OR(A1704="",B1704=""),NA(),MAX(0,IF(A1704-B1704=0,SameDayCycleTimeSettingValue,(A1704-B1704) *24)))</f>
        <v>#N/A</v>
      </c>
      <c r="J1704" s="33" t="e">
        <f>IF(OR(A1704="",B1704=""),NA(),MAX(0,IF(A1704-B1704=0,SameDayCycleTimeSettingValue,((A1704-B1704) *24)-(INT((A1704-B1704)) * (24-(FinishHour-StartHour))))))</f>
        <v>#N/A</v>
      </c>
      <c r="K1704" s="3" t="e">
        <f ca="1">IF(OR(A1704&lt;&gt;"",B1704=""),NA(),MAX(0,IF(_xlfn.DAYS(NOW(),B1704)=0,SameDayCycleTimeSettingValue,_xlfn.DAYS(NOW(),B1704))))</f>
        <v>#N/A</v>
      </c>
    </row>
    <row r="1705" spans="1:11" x14ac:dyDescent="0.25">
      <c r="A1705" s="32" t="str">
        <f>IF(AND(TRIM(INDEX(CompletedDateValues,ROW(A1705)))&lt;&gt;"",INDEX(CompletedDateValues,ROW(A1705))&gt;0),INDEX(CompletedDateValues,ROW(A1705)),"")</f>
        <v/>
      </c>
      <c r="B1705" s="32" t="str">
        <f>IF(AND(TRIM(INDEX(StartDateValues,ROW(A1705)))&lt;&gt;"",INDEX(StartDateValues,ROW(A1705))&gt;0),INDEX(StartDateValues,ROW(A1705)),"")</f>
        <v/>
      </c>
      <c r="C1705" s="22" t="str">
        <f t="shared" si="131"/>
        <v/>
      </c>
      <c r="D1705" s="3" t="str">
        <f t="shared" si="132"/>
        <v/>
      </c>
      <c r="E1705" s="3" t="str">
        <f t="shared" si="133"/>
        <v/>
      </c>
      <c r="F1705" s="3" t="str">
        <f t="shared" si="134"/>
        <v/>
      </c>
      <c r="G1705" s="3" t="str">
        <f>IF(A1705="","",IF(HOUR(A1705)&lt;StartHour,StartHour,IF(HOUR(A1705)&gt;FinishHour,FinishHour,HOUR(A1705))))</f>
        <v/>
      </c>
      <c r="H1705" s="3" t="str">
        <f t="shared" si="135"/>
        <v/>
      </c>
      <c r="I1705" s="33" t="e">
        <f>IF(OR(A1705="",B1705=""),NA(),MAX(0,IF(A1705-B1705=0,SameDayCycleTimeSettingValue,(A1705-B1705) *24)))</f>
        <v>#N/A</v>
      </c>
      <c r="J1705" s="33" t="e">
        <f>IF(OR(A1705="",B1705=""),NA(),MAX(0,IF(A1705-B1705=0,SameDayCycleTimeSettingValue,((A1705-B1705) *24)-(INT((A1705-B1705)) * (24-(FinishHour-StartHour))))))</f>
        <v>#N/A</v>
      </c>
      <c r="K1705" s="3" t="e">
        <f ca="1">IF(OR(A1705&lt;&gt;"",B1705=""),NA(),MAX(0,IF(_xlfn.DAYS(NOW(),B1705)=0,SameDayCycleTimeSettingValue,_xlfn.DAYS(NOW(),B1705))))</f>
        <v>#N/A</v>
      </c>
    </row>
    <row r="1706" spans="1:11" x14ac:dyDescent="0.25">
      <c r="A1706" s="32" t="str">
        <f>IF(AND(TRIM(INDEX(CompletedDateValues,ROW(A1706)))&lt;&gt;"",INDEX(CompletedDateValues,ROW(A1706))&gt;0),INDEX(CompletedDateValues,ROW(A1706)),"")</f>
        <v/>
      </c>
      <c r="B1706" s="32" t="str">
        <f>IF(AND(TRIM(INDEX(StartDateValues,ROW(A1706)))&lt;&gt;"",INDEX(StartDateValues,ROW(A1706))&gt;0),INDEX(StartDateValues,ROW(A1706)),"")</f>
        <v/>
      </c>
      <c r="C1706" s="22" t="str">
        <f t="shared" si="131"/>
        <v/>
      </c>
      <c r="D1706" s="3" t="str">
        <f t="shared" si="132"/>
        <v/>
      </c>
      <c r="E1706" s="3" t="str">
        <f t="shared" si="133"/>
        <v/>
      </c>
      <c r="F1706" s="3" t="str">
        <f t="shared" si="134"/>
        <v/>
      </c>
      <c r="G1706" s="3" t="str">
        <f>IF(A1706="","",IF(HOUR(A1706)&lt;StartHour,StartHour,IF(HOUR(A1706)&gt;FinishHour,FinishHour,HOUR(A1706))))</f>
        <v/>
      </c>
      <c r="H1706" s="3" t="str">
        <f t="shared" si="135"/>
        <v/>
      </c>
      <c r="I1706" s="33" t="e">
        <f>IF(OR(A1706="",B1706=""),NA(),MAX(0,IF(A1706-B1706=0,SameDayCycleTimeSettingValue,(A1706-B1706) *24)))</f>
        <v>#N/A</v>
      </c>
      <c r="J1706" s="33" t="e">
        <f>IF(OR(A1706="",B1706=""),NA(),MAX(0,IF(A1706-B1706=0,SameDayCycleTimeSettingValue,((A1706-B1706) *24)-(INT((A1706-B1706)) * (24-(FinishHour-StartHour))))))</f>
        <v>#N/A</v>
      </c>
      <c r="K1706" s="3" t="e">
        <f ca="1">IF(OR(A1706&lt;&gt;"",B1706=""),NA(),MAX(0,IF(_xlfn.DAYS(NOW(),B1706)=0,SameDayCycleTimeSettingValue,_xlfn.DAYS(NOW(),B1706))))</f>
        <v>#N/A</v>
      </c>
    </row>
    <row r="1707" spans="1:11" x14ac:dyDescent="0.25">
      <c r="A1707" s="32" t="str">
        <f>IF(AND(TRIM(INDEX(CompletedDateValues,ROW(A1707)))&lt;&gt;"",INDEX(CompletedDateValues,ROW(A1707))&gt;0),INDEX(CompletedDateValues,ROW(A1707)),"")</f>
        <v/>
      </c>
      <c r="B1707" s="32" t="str">
        <f>IF(AND(TRIM(INDEX(StartDateValues,ROW(A1707)))&lt;&gt;"",INDEX(StartDateValues,ROW(A1707))&gt;0),INDEX(StartDateValues,ROW(A1707)),"")</f>
        <v/>
      </c>
      <c r="C1707" s="22" t="str">
        <f t="shared" si="131"/>
        <v/>
      </c>
      <c r="D1707" s="3" t="str">
        <f t="shared" si="132"/>
        <v/>
      </c>
      <c r="E1707" s="3" t="str">
        <f t="shared" si="133"/>
        <v/>
      </c>
      <c r="F1707" s="3" t="str">
        <f t="shared" si="134"/>
        <v/>
      </c>
      <c r="G1707" s="3" t="str">
        <f>IF(A1707="","",IF(HOUR(A1707)&lt;StartHour,StartHour,IF(HOUR(A1707)&gt;FinishHour,FinishHour,HOUR(A1707))))</f>
        <v/>
      </c>
      <c r="H1707" s="3" t="str">
        <f t="shared" si="135"/>
        <v/>
      </c>
      <c r="I1707" s="33" t="e">
        <f>IF(OR(A1707="",B1707=""),NA(),MAX(0,IF(A1707-B1707=0,SameDayCycleTimeSettingValue,(A1707-B1707) *24)))</f>
        <v>#N/A</v>
      </c>
      <c r="J1707" s="33" t="e">
        <f>IF(OR(A1707="",B1707=""),NA(),MAX(0,IF(A1707-B1707=0,SameDayCycleTimeSettingValue,((A1707-B1707) *24)-(INT((A1707-B1707)) * (24-(FinishHour-StartHour))))))</f>
        <v>#N/A</v>
      </c>
      <c r="K1707" s="3" t="e">
        <f ca="1">IF(OR(A1707&lt;&gt;"",B1707=""),NA(),MAX(0,IF(_xlfn.DAYS(NOW(),B1707)=0,SameDayCycleTimeSettingValue,_xlfn.DAYS(NOW(),B1707))))</f>
        <v>#N/A</v>
      </c>
    </row>
    <row r="1708" spans="1:11" x14ac:dyDescent="0.25">
      <c r="A1708" s="32" t="str">
        <f>IF(AND(TRIM(INDEX(CompletedDateValues,ROW(A1708)))&lt;&gt;"",INDEX(CompletedDateValues,ROW(A1708))&gt;0),INDEX(CompletedDateValues,ROW(A1708)),"")</f>
        <v/>
      </c>
      <c r="B1708" s="32" t="str">
        <f>IF(AND(TRIM(INDEX(StartDateValues,ROW(A1708)))&lt;&gt;"",INDEX(StartDateValues,ROW(A1708))&gt;0),INDEX(StartDateValues,ROW(A1708)),"")</f>
        <v/>
      </c>
      <c r="C1708" s="22" t="str">
        <f t="shared" si="131"/>
        <v/>
      </c>
      <c r="D1708" s="3" t="str">
        <f t="shared" si="132"/>
        <v/>
      </c>
      <c r="E1708" s="3" t="str">
        <f t="shared" si="133"/>
        <v/>
      </c>
      <c r="F1708" s="3" t="str">
        <f t="shared" si="134"/>
        <v/>
      </c>
      <c r="G1708" s="3" t="str">
        <f>IF(A1708="","",IF(HOUR(A1708)&lt;StartHour,StartHour,IF(HOUR(A1708)&gt;FinishHour,FinishHour,HOUR(A1708))))</f>
        <v/>
      </c>
      <c r="H1708" s="3" t="str">
        <f t="shared" si="135"/>
        <v/>
      </c>
      <c r="I1708" s="33" t="e">
        <f>IF(OR(A1708="",B1708=""),NA(),MAX(0,IF(A1708-B1708=0,SameDayCycleTimeSettingValue,(A1708-B1708) *24)))</f>
        <v>#N/A</v>
      </c>
      <c r="J1708" s="33" t="e">
        <f>IF(OR(A1708="",B1708=""),NA(),MAX(0,IF(A1708-B1708=0,SameDayCycleTimeSettingValue,((A1708-B1708) *24)-(INT((A1708-B1708)) * (24-(FinishHour-StartHour))))))</f>
        <v>#N/A</v>
      </c>
      <c r="K1708" s="3" t="e">
        <f ca="1">IF(OR(A1708&lt;&gt;"",B1708=""),NA(),MAX(0,IF(_xlfn.DAYS(NOW(),B1708)=0,SameDayCycleTimeSettingValue,_xlfn.DAYS(NOW(),B1708))))</f>
        <v>#N/A</v>
      </c>
    </row>
    <row r="1709" spans="1:11" x14ac:dyDescent="0.25">
      <c r="A1709" s="32" t="str">
        <f>IF(AND(TRIM(INDEX(CompletedDateValues,ROW(A1709)))&lt;&gt;"",INDEX(CompletedDateValues,ROW(A1709))&gt;0),INDEX(CompletedDateValues,ROW(A1709)),"")</f>
        <v/>
      </c>
      <c r="B1709" s="32" t="str">
        <f>IF(AND(TRIM(INDEX(StartDateValues,ROW(A1709)))&lt;&gt;"",INDEX(StartDateValues,ROW(A1709))&gt;0),INDEX(StartDateValues,ROW(A1709)),"")</f>
        <v/>
      </c>
      <c r="C1709" s="22" t="str">
        <f t="shared" si="131"/>
        <v/>
      </c>
      <c r="D1709" s="3" t="str">
        <f t="shared" si="132"/>
        <v/>
      </c>
      <c r="E1709" s="3" t="str">
        <f t="shared" si="133"/>
        <v/>
      </c>
      <c r="F1709" s="3" t="str">
        <f t="shared" si="134"/>
        <v/>
      </c>
      <c r="G1709" s="3" t="str">
        <f>IF(A1709="","",IF(HOUR(A1709)&lt;StartHour,StartHour,IF(HOUR(A1709)&gt;FinishHour,FinishHour,HOUR(A1709))))</f>
        <v/>
      </c>
      <c r="H1709" s="3" t="str">
        <f t="shared" si="135"/>
        <v/>
      </c>
      <c r="I1709" s="33" t="e">
        <f>IF(OR(A1709="",B1709=""),NA(),MAX(0,IF(A1709-B1709=0,SameDayCycleTimeSettingValue,(A1709-B1709) *24)))</f>
        <v>#N/A</v>
      </c>
      <c r="J1709" s="33" t="e">
        <f>IF(OR(A1709="",B1709=""),NA(),MAX(0,IF(A1709-B1709=0,SameDayCycleTimeSettingValue,((A1709-B1709) *24)-(INT((A1709-B1709)) * (24-(FinishHour-StartHour))))))</f>
        <v>#N/A</v>
      </c>
      <c r="K1709" s="3" t="e">
        <f ca="1">IF(OR(A1709&lt;&gt;"",B1709=""),NA(),MAX(0,IF(_xlfn.DAYS(NOW(),B1709)=0,SameDayCycleTimeSettingValue,_xlfn.DAYS(NOW(),B1709))))</f>
        <v>#N/A</v>
      </c>
    </row>
    <row r="1710" spans="1:11" x14ac:dyDescent="0.25">
      <c r="A1710" s="32" t="str">
        <f>IF(AND(TRIM(INDEX(CompletedDateValues,ROW(A1710)))&lt;&gt;"",INDEX(CompletedDateValues,ROW(A1710))&gt;0),INDEX(CompletedDateValues,ROW(A1710)),"")</f>
        <v/>
      </c>
      <c r="B1710" s="32" t="str">
        <f>IF(AND(TRIM(INDEX(StartDateValues,ROW(A1710)))&lt;&gt;"",INDEX(StartDateValues,ROW(A1710))&gt;0),INDEX(StartDateValues,ROW(A1710)),"")</f>
        <v/>
      </c>
      <c r="C1710" s="22" t="str">
        <f t="shared" si="131"/>
        <v/>
      </c>
      <c r="D1710" s="3" t="str">
        <f t="shared" si="132"/>
        <v/>
      </c>
      <c r="E1710" s="3" t="str">
        <f t="shared" si="133"/>
        <v/>
      </c>
      <c r="F1710" s="3" t="str">
        <f t="shared" si="134"/>
        <v/>
      </c>
      <c r="G1710" s="3" t="str">
        <f>IF(A1710="","",IF(HOUR(A1710)&lt;StartHour,StartHour,IF(HOUR(A1710)&gt;FinishHour,FinishHour,HOUR(A1710))))</f>
        <v/>
      </c>
      <c r="H1710" s="3" t="str">
        <f t="shared" si="135"/>
        <v/>
      </c>
      <c r="I1710" s="33" t="e">
        <f>IF(OR(A1710="",B1710=""),NA(),MAX(0,IF(A1710-B1710=0,SameDayCycleTimeSettingValue,(A1710-B1710) *24)))</f>
        <v>#N/A</v>
      </c>
      <c r="J1710" s="33" t="e">
        <f>IF(OR(A1710="",B1710=""),NA(),MAX(0,IF(A1710-B1710=0,SameDayCycleTimeSettingValue,((A1710-B1710) *24)-(INT((A1710-B1710)) * (24-(FinishHour-StartHour))))))</f>
        <v>#N/A</v>
      </c>
      <c r="K1710" s="3" t="e">
        <f ca="1">IF(OR(A1710&lt;&gt;"",B1710=""),NA(),MAX(0,IF(_xlfn.DAYS(NOW(),B1710)=0,SameDayCycleTimeSettingValue,_xlfn.DAYS(NOW(),B1710))))</f>
        <v>#N/A</v>
      </c>
    </row>
    <row r="1711" spans="1:11" x14ac:dyDescent="0.25">
      <c r="A1711" s="32" t="str">
        <f>IF(AND(TRIM(INDEX(CompletedDateValues,ROW(A1711)))&lt;&gt;"",INDEX(CompletedDateValues,ROW(A1711))&gt;0),INDEX(CompletedDateValues,ROW(A1711)),"")</f>
        <v/>
      </c>
      <c r="B1711" s="32" t="str">
        <f>IF(AND(TRIM(INDEX(StartDateValues,ROW(A1711)))&lt;&gt;"",INDEX(StartDateValues,ROW(A1711))&gt;0),INDEX(StartDateValues,ROW(A1711)),"")</f>
        <v/>
      </c>
      <c r="C1711" s="22" t="str">
        <f t="shared" si="131"/>
        <v/>
      </c>
      <c r="D1711" s="3" t="str">
        <f t="shared" si="132"/>
        <v/>
      </c>
      <c r="E1711" s="3" t="str">
        <f t="shared" si="133"/>
        <v/>
      </c>
      <c r="F1711" s="3" t="str">
        <f t="shared" si="134"/>
        <v/>
      </c>
      <c r="G1711" s="3" t="str">
        <f>IF(A1711="","",IF(HOUR(A1711)&lt;StartHour,StartHour,IF(HOUR(A1711)&gt;FinishHour,FinishHour,HOUR(A1711))))</f>
        <v/>
      </c>
      <c r="H1711" s="3" t="str">
        <f t="shared" si="135"/>
        <v/>
      </c>
      <c r="I1711" s="33" t="e">
        <f>IF(OR(A1711="",B1711=""),NA(),MAX(0,IF(A1711-B1711=0,SameDayCycleTimeSettingValue,(A1711-B1711) *24)))</f>
        <v>#N/A</v>
      </c>
      <c r="J1711" s="33" t="e">
        <f>IF(OR(A1711="",B1711=""),NA(),MAX(0,IF(A1711-B1711=0,SameDayCycleTimeSettingValue,((A1711-B1711) *24)-(INT((A1711-B1711)) * (24-(FinishHour-StartHour))))))</f>
        <v>#N/A</v>
      </c>
      <c r="K1711" s="3" t="e">
        <f ca="1">IF(OR(A1711&lt;&gt;"",B1711=""),NA(),MAX(0,IF(_xlfn.DAYS(NOW(),B1711)=0,SameDayCycleTimeSettingValue,_xlfn.DAYS(NOW(),B1711))))</f>
        <v>#N/A</v>
      </c>
    </row>
    <row r="1712" spans="1:11" x14ac:dyDescent="0.25">
      <c r="A1712" s="32" t="str">
        <f>IF(AND(TRIM(INDEX(CompletedDateValues,ROW(A1712)))&lt;&gt;"",INDEX(CompletedDateValues,ROW(A1712))&gt;0),INDEX(CompletedDateValues,ROW(A1712)),"")</f>
        <v/>
      </c>
      <c r="B1712" s="32" t="str">
        <f>IF(AND(TRIM(INDEX(StartDateValues,ROW(A1712)))&lt;&gt;"",INDEX(StartDateValues,ROW(A1712))&gt;0),INDEX(StartDateValues,ROW(A1712)),"")</f>
        <v/>
      </c>
      <c r="C1712" s="22" t="str">
        <f t="shared" si="131"/>
        <v/>
      </c>
      <c r="D1712" s="3" t="str">
        <f t="shared" si="132"/>
        <v/>
      </c>
      <c r="E1712" s="3" t="str">
        <f t="shared" si="133"/>
        <v/>
      </c>
      <c r="F1712" s="3" t="str">
        <f t="shared" si="134"/>
        <v/>
      </c>
      <c r="G1712" s="3" t="str">
        <f>IF(A1712="","",IF(HOUR(A1712)&lt;StartHour,StartHour,IF(HOUR(A1712)&gt;FinishHour,FinishHour,HOUR(A1712))))</f>
        <v/>
      </c>
      <c r="H1712" s="3" t="str">
        <f t="shared" si="135"/>
        <v/>
      </c>
      <c r="I1712" s="33" t="e">
        <f>IF(OR(A1712="",B1712=""),NA(),MAX(0,IF(A1712-B1712=0,SameDayCycleTimeSettingValue,(A1712-B1712) *24)))</f>
        <v>#N/A</v>
      </c>
      <c r="J1712" s="33" t="e">
        <f>IF(OR(A1712="",B1712=""),NA(),MAX(0,IF(A1712-B1712=0,SameDayCycleTimeSettingValue,((A1712-B1712) *24)-(INT((A1712-B1712)) * (24-(FinishHour-StartHour))))))</f>
        <v>#N/A</v>
      </c>
      <c r="K1712" s="3" t="e">
        <f ca="1">IF(OR(A1712&lt;&gt;"",B1712=""),NA(),MAX(0,IF(_xlfn.DAYS(NOW(),B1712)=0,SameDayCycleTimeSettingValue,_xlfn.DAYS(NOW(),B1712))))</f>
        <v>#N/A</v>
      </c>
    </row>
    <row r="1713" spans="1:11" x14ac:dyDescent="0.25">
      <c r="A1713" s="32" t="str">
        <f>IF(AND(TRIM(INDEX(CompletedDateValues,ROW(A1713)))&lt;&gt;"",INDEX(CompletedDateValues,ROW(A1713))&gt;0),INDEX(CompletedDateValues,ROW(A1713)),"")</f>
        <v/>
      </c>
      <c r="B1713" s="32" t="str">
        <f>IF(AND(TRIM(INDEX(StartDateValues,ROW(A1713)))&lt;&gt;"",INDEX(StartDateValues,ROW(A1713))&gt;0),INDEX(StartDateValues,ROW(A1713)),"")</f>
        <v/>
      </c>
      <c r="C1713" s="22" t="str">
        <f t="shared" si="131"/>
        <v/>
      </c>
      <c r="D1713" s="3" t="str">
        <f t="shared" si="132"/>
        <v/>
      </c>
      <c r="E1713" s="3" t="str">
        <f t="shared" si="133"/>
        <v/>
      </c>
      <c r="F1713" s="3" t="str">
        <f t="shared" si="134"/>
        <v/>
      </c>
      <c r="G1713" s="3" t="str">
        <f>IF(A1713="","",IF(HOUR(A1713)&lt;StartHour,StartHour,IF(HOUR(A1713)&gt;FinishHour,FinishHour,HOUR(A1713))))</f>
        <v/>
      </c>
      <c r="H1713" s="3" t="str">
        <f t="shared" si="135"/>
        <v/>
      </c>
      <c r="I1713" s="33" t="e">
        <f>IF(OR(A1713="",B1713=""),NA(),MAX(0,IF(A1713-B1713=0,SameDayCycleTimeSettingValue,(A1713-B1713) *24)))</f>
        <v>#N/A</v>
      </c>
      <c r="J1713" s="33" t="e">
        <f>IF(OR(A1713="",B1713=""),NA(),MAX(0,IF(A1713-B1713=0,SameDayCycleTimeSettingValue,((A1713-B1713) *24)-(INT((A1713-B1713)) * (24-(FinishHour-StartHour))))))</f>
        <v>#N/A</v>
      </c>
      <c r="K1713" s="3" t="e">
        <f ca="1">IF(OR(A1713&lt;&gt;"",B1713=""),NA(),MAX(0,IF(_xlfn.DAYS(NOW(),B1713)=0,SameDayCycleTimeSettingValue,_xlfn.DAYS(NOW(),B1713))))</f>
        <v>#N/A</v>
      </c>
    </row>
    <row r="1714" spans="1:11" x14ac:dyDescent="0.25">
      <c r="A1714" s="32" t="str">
        <f>IF(AND(TRIM(INDEX(CompletedDateValues,ROW(A1714)))&lt;&gt;"",INDEX(CompletedDateValues,ROW(A1714))&gt;0),INDEX(CompletedDateValues,ROW(A1714)),"")</f>
        <v/>
      </c>
      <c r="B1714" s="32" t="str">
        <f>IF(AND(TRIM(INDEX(StartDateValues,ROW(A1714)))&lt;&gt;"",INDEX(StartDateValues,ROW(A1714))&gt;0),INDEX(StartDateValues,ROW(A1714)),"")</f>
        <v/>
      </c>
      <c r="C1714" s="22" t="str">
        <f t="shared" si="131"/>
        <v/>
      </c>
      <c r="D1714" s="3" t="str">
        <f t="shared" si="132"/>
        <v/>
      </c>
      <c r="E1714" s="3" t="str">
        <f t="shared" si="133"/>
        <v/>
      </c>
      <c r="F1714" s="3" t="str">
        <f t="shared" si="134"/>
        <v/>
      </c>
      <c r="G1714" s="3" t="str">
        <f>IF(A1714="","",IF(HOUR(A1714)&lt;StartHour,StartHour,IF(HOUR(A1714)&gt;FinishHour,FinishHour,HOUR(A1714))))</f>
        <v/>
      </c>
      <c r="H1714" s="3" t="str">
        <f t="shared" si="135"/>
        <v/>
      </c>
      <c r="I1714" s="33" t="e">
        <f>IF(OR(A1714="",B1714=""),NA(),MAX(0,IF(A1714-B1714=0,SameDayCycleTimeSettingValue,(A1714-B1714) *24)))</f>
        <v>#N/A</v>
      </c>
      <c r="J1714" s="33" t="e">
        <f>IF(OR(A1714="",B1714=""),NA(),MAX(0,IF(A1714-B1714=0,SameDayCycleTimeSettingValue,((A1714-B1714) *24)-(INT((A1714-B1714)) * (24-(FinishHour-StartHour))))))</f>
        <v>#N/A</v>
      </c>
      <c r="K1714" s="3" t="e">
        <f ca="1">IF(OR(A1714&lt;&gt;"",B1714=""),NA(),MAX(0,IF(_xlfn.DAYS(NOW(),B1714)=0,SameDayCycleTimeSettingValue,_xlfn.DAYS(NOW(),B1714))))</f>
        <v>#N/A</v>
      </c>
    </row>
    <row r="1715" spans="1:11" x14ac:dyDescent="0.25">
      <c r="A1715" s="32" t="str">
        <f>IF(AND(TRIM(INDEX(CompletedDateValues,ROW(A1715)))&lt;&gt;"",INDEX(CompletedDateValues,ROW(A1715))&gt;0),INDEX(CompletedDateValues,ROW(A1715)),"")</f>
        <v/>
      </c>
      <c r="B1715" s="32" t="str">
        <f>IF(AND(TRIM(INDEX(StartDateValues,ROW(A1715)))&lt;&gt;"",INDEX(StartDateValues,ROW(A1715))&gt;0),INDEX(StartDateValues,ROW(A1715)),"")</f>
        <v/>
      </c>
      <c r="C1715" s="22" t="str">
        <f t="shared" si="131"/>
        <v/>
      </c>
      <c r="D1715" s="3" t="str">
        <f t="shared" si="132"/>
        <v/>
      </c>
      <c r="E1715" s="3" t="str">
        <f t="shared" si="133"/>
        <v/>
      </c>
      <c r="F1715" s="3" t="str">
        <f t="shared" si="134"/>
        <v/>
      </c>
      <c r="G1715" s="3" t="str">
        <f>IF(A1715="","",IF(HOUR(A1715)&lt;StartHour,StartHour,IF(HOUR(A1715)&gt;FinishHour,FinishHour,HOUR(A1715))))</f>
        <v/>
      </c>
      <c r="H1715" s="3" t="str">
        <f t="shared" si="135"/>
        <v/>
      </c>
      <c r="I1715" s="33" t="e">
        <f>IF(OR(A1715="",B1715=""),NA(),MAX(0,IF(A1715-B1715=0,SameDayCycleTimeSettingValue,(A1715-B1715) *24)))</f>
        <v>#N/A</v>
      </c>
      <c r="J1715" s="33" t="e">
        <f>IF(OR(A1715="",B1715=""),NA(),MAX(0,IF(A1715-B1715=0,SameDayCycleTimeSettingValue,((A1715-B1715) *24)-(INT((A1715-B1715)) * (24-(FinishHour-StartHour))))))</f>
        <v>#N/A</v>
      </c>
      <c r="K1715" s="3" t="e">
        <f ca="1">IF(OR(A1715&lt;&gt;"",B1715=""),NA(),MAX(0,IF(_xlfn.DAYS(NOW(),B1715)=0,SameDayCycleTimeSettingValue,_xlfn.DAYS(NOW(),B1715))))</f>
        <v>#N/A</v>
      </c>
    </row>
    <row r="1716" spans="1:11" x14ac:dyDescent="0.25">
      <c r="A1716" s="32" t="str">
        <f>IF(AND(TRIM(INDEX(CompletedDateValues,ROW(A1716)))&lt;&gt;"",INDEX(CompletedDateValues,ROW(A1716))&gt;0),INDEX(CompletedDateValues,ROW(A1716)),"")</f>
        <v/>
      </c>
      <c r="B1716" s="32" t="str">
        <f>IF(AND(TRIM(INDEX(StartDateValues,ROW(A1716)))&lt;&gt;"",INDEX(StartDateValues,ROW(A1716))&gt;0),INDEX(StartDateValues,ROW(A1716)),"")</f>
        <v/>
      </c>
      <c r="C1716" s="22" t="str">
        <f t="shared" si="131"/>
        <v/>
      </c>
      <c r="D1716" s="3" t="str">
        <f t="shared" si="132"/>
        <v/>
      </c>
      <c r="E1716" s="3" t="str">
        <f t="shared" si="133"/>
        <v/>
      </c>
      <c r="F1716" s="3" t="str">
        <f t="shared" si="134"/>
        <v/>
      </c>
      <c r="G1716" s="3" t="str">
        <f>IF(A1716="","",IF(HOUR(A1716)&lt;StartHour,StartHour,IF(HOUR(A1716)&gt;FinishHour,FinishHour,HOUR(A1716))))</f>
        <v/>
      </c>
      <c r="H1716" s="3" t="str">
        <f t="shared" si="135"/>
        <v/>
      </c>
      <c r="I1716" s="33" t="e">
        <f>IF(OR(A1716="",B1716=""),NA(),MAX(0,IF(A1716-B1716=0,SameDayCycleTimeSettingValue,(A1716-B1716) *24)))</f>
        <v>#N/A</v>
      </c>
      <c r="J1716" s="33" t="e">
        <f>IF(OR(A1716="",B1716=""),NA(),MAX(0,IF(A1716-B1716=0,SameDayCycleTimeSettingValue,((A1716-B1716) *24)-(INT((A1716-B1716)) * (24-(FinishHour-StartHour))))))</f>
        <v>#N/A</v>
      </c>
      <c r="K1716" s="3" t="e">
        <f ca="1">IF(OR(A1716&lt;&gt;"",B1716=""),NA(),MAX(0,IF(_xlfn.DAYS(NOW(),B1716)=0,SameDayCycleTimeSettingValue,_xlfn.DAYS(NOW(),B1716))))</f>
        <v>#N/A</v>
      </c>
    </row>
    <row r="1717" spans="1:11" x14ac:dyDescent="0.25">
      <c r="A1717" s="32" t="str">
        <f>IF(AND(TRIM(INDEX(CompletedDateValues,ROW(A1717)))&lt;&gt;"",INDEX(CompletedDateValues,ROW(A1717))&gt;0),INDEX(CompletedDateValues,ROW(A1717)),"")</f>
        <v/>
      </c>
      <c r="B1717" s="32" t="str">
        <f>IF(AND(TRIM(INDEX(StartDateValues,ROW(A1717)))&lt;&gt;"",INDEX(StartDateValues,ROW(A1717))&gt;0),INDEX(StartDateValues,ROW(A1717)),"")</f>
        <v/>
      </c>
      <c r="C1717" s="22" t="str">
        <f t="shared" si="131"/>
        <v/>
      </c>
      <c r="D1717" s="3" t="str">
        <f t="shared" si="132"/>
        <v/>
      </c>
      <c r="E1717" s="3" t="str">
        <f t="shared" si="133"/>
        <v/>
      </c>
      <c r="F1717" s="3" t="str">
        <f t="shared" si="134"/>
        <v/>
      </c>
      <c r="G1717" s="3" t="str">
        <f>IF(A1717="","",IF(HOUR(A1717)&lt;StartHour,StartHour,IF(HOUR(A1717)&gt;FinishHour,FinishHour,HOUR(A1717))))</f>
        <v/>
      </c>
      <c r="H1717" s="3" t="str">
        <f t="shared" si="135"/>
        <v/>
      </c>
      <c r="I1717" s="33" t="e">
        <f>IF(OR(A1717="",B1717=""),NA(),MAX(0,IF(A1717-B1717=0,SameDayCycleTimeSettingValue,(A1717-B1717) *24)))</f>
        <v>#N/A</v>
      </c>
      <c r="J1717" s="33" t="e">
        <f>IF(OR(A1717="",B1717=""),NA(),MAX(0,IF(A1717-B1717=0,SameDayCycleTimeSettingValue,((A1717-B1717) *24)-(INT((A1717-B1717)) * (24-(FinishHour-StartHour))))))</f>
        <v>#N/A</v>
      </c>
      <c r="K1717" s="3" t="e">
        <f ca="1">IF(OR(A1717&lt;&gt;"",B1717=""),NA(),MAX(0,IF(_xlfn.DAYS(NOW(),B1717)=0,SameDayCycleTimeSettingValue,_xlfn.DAYS(NOW(),B1717))))</f>
        <v>#N/A</v>
      </c>
    </row>
    <row r="1718" spans="1:11" x14ac:dyDescent="0.25">
      <c r="A1718" s="32" t="str">
        <f>IF(AND(TRIM(INDEX(CompletedDateValues,ROW(A1718)))&lt;&gt;"",INDEX(CompletedDateValues,ROW(A1718))&gt;0),INDEX(CompletedDateValues,ROW(A1718)),"")</f>
        <v/>
      </c>
      <c r="B1718" s="32" t="str">
        <f>IF(AND(TRIM(INDEX(StartDateValues,ROW(A1718)))&lt;&gt;"",INDEX(StartDateValues,ROW(A1718))&gt;0),INDEX(StartDateValues,ROW(A1718)),"")</f>
        <v/>
      </c>
      <c r="C1718" s="22" t="str">
        <f t="shared" si="131"/>
        <v/>
      </c>
      <c r="D1718" s="3" t="str">
        <f t="shared" si="132"/>
        <v/>
      </c>
      <c r="E1718" s="3" t="str">
        <f t="shared" si="133"/>
        <v/>
      </c>
      <c r="F1718" s="3" t="str">
        <f t="shared" si="134"/>
        <v/>
      </c>
      <c r="G1718" s="3" t="str">
        <f>IF(A1718="","",IF(HOUR(A1718)&lt;StartHour,StartHour,IF(HOUR(A1718)&gt;FinishHour,FinishHour,HOUR(A1718))))</f>
        <v/>
      </c>
      <c r="H1718" s="3" t="str">
        <f t="shared" si="135"/>
        <v/>
      </c>
      <c r="I1718" s="33" t="e">
        <f>IF(OR(A1718="",B1718=""),NA(),MAX(0,IF(A1718-B1718=0,SameDayCycleTimeSettingValue,(A1718-B1718) *24)))</f>
        <v>#N/A</v>
      </c>
      <c r="J1718" s="33" t="e">
        <f>IF(OR(A1718="",B1718=""),NA(),MAX(0,IF(A1718-B1718=0,SameDayCycleTimeSettingValue,((A1718-B1718) *24)-(INT((A1718-B1718)) * (24-(FinishHour-StartHour))))))</f>
        <v>#N/A</v>
      </c>
      <c r="K1718" s="3" t="e">
        <f ca="1">IF(OR(A1718&lt;&gt;"",B1718=""),NA(),MAX(0,IF(_xlfn.DAYS(NOW(),B1718)=0,SameDayCycleTimeSettingValue,_xlfn.DAYS(NOW(),B1718))))</f>
        <v>#N/A</v>
      </c>
    </row>
    <row r="1719" spans="1:11" x14ac:dyDescent="0.25">
      <c r="A1719" s="32" t="str">
        <f>IF(AND(TRIM(INDEX(CompletedDateValues,ROW(A1719)))&lt;&gt;"",INDEX(CompletedDateValues,ROW(A1719))&gt;0),INDEX(CompletedDateValues,ROW(A1719)),"")</f>
        <v/>
      </c>
      <c r="B1719" s="32" t="str">
        <f>IF(AND(TRIM(INDEX(StartDateValues,ROW(A1719)))&lt;&gt;"",INDEX(StartDateValues,ROW(A1719))&gt;0),INDEX(StartDateValues,ROW(A1719)),"")</f>
        <v/>
      </c>
      <c r="C1719" s="22" t="str">
        <f t="shared" si="131"/>
        <v/>
      </c>
      <c r="D1719" s="3" t="str">
        <f t="shared" si="132"/>
        <v/>
      </c>
      <c r="E1719" s="3" t="str">
        <f t="shared" si="133"/>
        <v/>
      </c>
      <c r="F1719" s="3" t="str">
        <f t="shared" si="134"/>
        <v/>
      </c>
      <c r="G1719" s="3" t="str">
        <f>IF(A1719="","",IF(HOUR(A1719)&lt;StartHour,StartHour,IF(HOUR(A1719)&gt;FinishHour,FinishHour,HOUR(A1719))))</f>
        <v/>
      </c>
      <c r="H1719" s="3" t="str">
        <f t="shared" si="135"/>
        <v/>
      </c>
      <c r="I1719" s="33" t="e">
        <f>IF(OR(A1719="",B1719=""),NA(),MAX(0,IF(A1719-B1719=0,SameDayCycleTimeSettingValue,(A1719-B1719) *24)))</f>
        <v>#N/A</v>
      </c>
      <c r="J1719" s="33" t="e">
        <f>IF(OR(A1719="",B1719=""),NA(),MAX(0,IF(A1719-B1719=0,SameDayCycleTimeSettingValue,((A1719-B1719) *24)-(INT((A1719-B1719)) * (24-(FinishHour-StartHour))))))</f>
        <v>#N/A</v>
      </c>
      <c r="K1719" s="3" t="e">
        <f ca="1">IF(OR(A1719&lt;&gt;"",B1719=""),NA(),MAX(0,IF(_xlfn.DAYS(NOW(),B1719)=0,SameDayCycleTimeSettingValue,_xlfn.DAYS(NOW(),B1719))))</f>
        <v>#N/A</v>
      </c>
    </row>
    <row r="1720" spans="1:11" x14ac:dyDescent="0.25">
      <c r="A1720" s="32" t="str">
        <f>IF(AND(TRIM(INDEX(CompletedDateValues,ROW(A1720)))&lt;&gt;"",INDEX(CompletedDateValues,ROW(A1720))&gt;0),INDEX(CompletedDateValues,ROW(A1720)),"")</f>
        <v/>
      </c>
      <c r="B1720" s="32" t="str">
        <f>IF(AND(TRIM(INDEX(StartDateValues,ROW(A1720)))&lt;&gt;"",INDEX(StartDateValues,ROW(A1720))&gt;0),INDEX(StartDateValues,ROW(A1720)),"")</f>
        <v/>
      </c>
      <c r="C1720" s="22" t="str">
        <f t="shared" si="131"/>
        <v/>
      </c>
      <c r="D1720" s="3" t="str">
        <f t="shared" si="132"/>
        <v/>
      </c>
      <c r="E1720" s="3" t="str">
        <f t="shared" si="133"/>
        <v/>
      </c>
      <c r="F1720" s="3" t="str">
        <f t="shared" si="134"/>
        <v/>
      </c>
      <c r="G1720" s="3" t="str">
        <f>IF(A1720="","",IF(HOUR(A1720)&lt;StartHour,StartHour,IF(HOUR(A1720)&gt;FinishHour,FinishHour,HOUR(A1720))))</f>
        <v/>
      </c>
      <c r="H1720" s="3" t="str">
        <f t="shared" si="135"/>
        <v/>
      </c>
      <c r="I1720" s="33" t="e">
        <f>IF(OR(A1720="",B1720=""),NA(),MAX(0,IF(A1720-B1720=0,SameDayCycleTimeSettingValue,(A1720-B1720) *24)))</f>
        <v>#N/A</v>
      </c>
      <c r="J1720" s="33" t="e">
        <f>IF(OR(A1720="",B1720=""),NA(),MAX(0,IF(A1720-B1720=0,SameDayCycleTimeSettingValue,((A1720-B1720) *24)-(INT((A1720-B1720)) * (24-(FinishHour-StartHour))))))</f>
        <v>#N/A</v>
      </c>
      <c r="K1720" s="3" t="e">
        <f ca="1">IF(OR(A1720&lt;&gt;"",B1720=""),NA(),MAX(0,IF(_xlfn.DAYS(NOW(),B1720)=0,SameDayCycleTimeSettingValue,_xlfn.DAYS(NOW(),B1720))))</f>
        <v>#N/A</v>
      </c>
    </row>
    <row r="1721" spans="1:11" x14ac:dyDescent="0.25">
      <c r="A1721" s="32" t="str">
        <f>IF(AND(TRIM(INDEX(CompletedDateValues,ROW(A1721)))&lt;&gt;"",INDEX(CompletedDateValues,ROW(A1721))&gt;0),INDEX(CompletedDateValues,ROW(A1721)),"")</f>
        <v/>
      </c>
      <c r="B1721" s="32" t="str">
        <f>IF(AND(TRIM(INDEX(StartDateValues,ROW(A1721)))&lt;&gt;"",INDEX(StartDateValues,ROW(A1721))&gt;0),INDEX(StartDateValues,ROW(A1721)),"")</f>
        <v/>
      </c>
      <c r="C1721" s="22" t="str">
        <f t="shared" si="131"/>
        <v/>
      </c>
      <c r="D1721" s="3" t="str">
        <f t="shared" si="132"/>
        <v/>
      </c>
      <c r="E1721" s="3" t="str">
        <f t="shared" si="133"/>
        <v/>
      </c>
      <c r="F1721" s="3" t="str">
        <f t="shared" si="134"/>
        <v/>
      </c>
      <c r="G1721" s="3" t="str">
        <f>IF(A1721="","",IF(HOUR(A1721)&lt;StartHour,StartHour,IF(HOUR(A1721)&gt;FinishHour,FinishHour,HOUR(A1721))))</f>
        <v/>
      </c>
      <c r="H1721" s="3" t="str">
        <f t="shared" si="135"/>
        <v/>
      </c>
      <c r="I1721" s="33" t="e">
        <f>IF(OR(A1721="",B1721=""),NA(),MAX(0,IF(A1721-B1721=0,SameDayCycleTimeSettingValue,(A1721-B1721) *24)))</f>
        <v>#N/A</v>
      </c>
      <c r="J1721" s="33" t="e">
        <f>IF(OR(A1721="",B1721=""),NA(),MAX(0,IF(A1721-B1721=0,SameDayCycleTimeSettingValue,((A1721-B1721) *24)-(INT((A1721-B1721)) * (24-(FinishHour-StartHour))))))</f>
        <v>#N/A</v>
      </c>
      <c r="K1721" s="3" t="e">
        <f ca="1">IF(OR(A1721&lt;&gt;"",B1721=""),NA(),MAX(0,IF(_xlfn.DAYS(NOW(),B1721)=0,SameDayCycleTimeSettingValue,_xlfn.DAYS(NOW(),B1721))))</f>
        <v>#N/A</v>
      </c>
    </row>
    <row r="1722" spans="1:11" x14ac:dyDescent="0.25">
      <c r="A1722" s="32" t="str">
        <f>IF(AND(TRIM(INDEX(CompletedDateValues,ROW(A1722)))&lt;&gt;"",INDEX(CompletedDateValues,ROW(A1722))&gt;0),INDEX(CompletedDateValues,ROW(A1722)),"")</f>
        <v/>
      </c>
      <c r="B1722" s="32" t="str">
        <f>IF(AND(TRIM(INDEX(StartDateValues,ROW(A1722)))&lt;&gt;"",INDEX(StartDateValues,ROW(A1722))&gt;0),INDEX(StartDateValues,ROW(A1722)),"")</f>
        <v/>
      </c>
      <c r="C1722" s="22" t="str">
        <f t="shared" si="131"/>
        <v/>
      </c>
      <c r="D1722" s="3" t="str">
        <f t="shared" si="132"/>
        <v/>
      </c>
      <c r="E1722" s="3" t="str">
        <f t="shared" si="133"/>
        <v/>
      </c>
      <c r="F1722" s="3" t="str">
        <f t="shared" si="134"/>
        <v/>
      </c>
      <c r="G1722" s="3" t="str">
        <f>IF(A1722="","",IF(HOUR(A1722)&lt;StartHour,StartHour,IF(HOUR(A1722)&gt;FinishHour,FinishHour,HOUR(A1722))))</f>
        <v/>
      </c>
      <c r="H1722" s="3" t="str">
        <f t="shared" si="135"/>
        <v/>
      </c>
      <c r="I1722" s="33" t="e">
        <f>IF(OR(A1722="",B1722=""),NA(),MAX(0,IF(A1722-B1722=0,SameDayCycleTimeSettingValue,(A1722-B1722) *24)))</f>
        <v>#N/A</v>
      </c>
      <c r="J1722" s="33" t="e">
        <f>IF(OR(A1722="",B1722=""),NA(),MAX(0,IF(A1722-B1722=0,SameDayCycleTimeSettingValue,((A1722-B1722) *24)-(INT((A1722-B1722)) * (24-(FinishHour-StartHour))))))</f>
        <v>#N/A</v>
      </c>
      <c r="K1722" s="3" t="e">
        <f ca="1">IF(OR(A1722&lt;&gt;"",B1722=""),NA(),MAX(0,IF(_xlfn.DAYS(NOW(),B1722)=0,SameDayCycleTimeSettingValue,_xlfn.DAYS(NOW(),B1722))))</f>
        <v>#N/A</v>
      </c>
    </row>
    <row r="1723" spans="1:11" x14ac:dyDescent="0.25">
      <c r="A1723" s="32" t="str">
        <f>IF(AND(TRIM(INDEX(CompletedDateValues,ROW(A1723)))&lt;&gt;"",INDEX(CompletedDateValues,ROW(A1723))&gt;0),INDEX(CompletedDateValues,ROW(A1723)),"")</f>
        <v/>
      </c>
      <c r="B1723" s="32" t="str">
        <f>IF(AND(TRIM(INDEX(StartDateValues,ROW(A1723)))&lt;&gt;"",INDEX(StartDateValues,ROW(A1723))&gt;0),INDEX(StartDateValues,ROW(A1723)),"")</f>
        <v/>
      </c>
      <c r="C1723" s="22" t="str">
        <f t="shared" si="131"/>
        <v/>
      </c>
      <c r="D1723" s="3" t="str">
        <f t="shared" si="132"/>
        <v/>
      </c>
      <c r="E1723" s="3" t="str">
        <f t="shared" si="133"/>
        <v/>
      </c>
      <c r="F1723" s="3" t="str">
        <f t="shared" si="134"/>
        <v/>
      </c>
      <c r="G1723" s="3" t="str">
        <f>IF(A1723="","",IF(HOUR(A1723)&lt;StartHour,StartHour,IF(HOUR(A1723)&gt;FinishHour,FinishHour,HOUR(A1723))))</f>
        <v/>
      </c>
      <c r="H1723" s="3" t="str">
        <f t="shared" si="135"/>
        <v/>
      </c>
      <c r="I1723" s="33" t="e">
        <f>IF(OR(A1723="",B1723=""),NA(),MAX(0,IF(A1723-B1723=0,SameDayCycleTimeSettingValue,(A1723-B1723) *24)))</f>
        <v>#N/A</v>
      </c>
      <c r="J1723" s="33" t="e">
        <f>IF(OR(A1723="",B1723=""),NA(),MAX(0,IF(A1723-B1723=0,SameDayCycleTimeSettingValue,((A1723-B1723) *24)-(INT((A1723-B1723)) * (24-(FinishHour-StartHour))))))</f>
        <v>#N/A</v>
      </c>
      <c r="K1723" s="3" t="e">
        <f ca="1">IF(OR(A1723&lt;&gt;"",B1723=""),NA(),MAX(0,IF(_xlfn.DAYS(NOW(),B1723)=0,SameDayCycleTimeSettingValue,_xlfn.DAYS(NOW(),B1723))))</f>
        <v>#N/A</v>
      </c>
    </row>
    <row r="1724" spans="1:11" x14ac:dyDescent="0.25">
      <c r="A1724" s="32" t="str">
        <f>IF(AND(TRIM(INDEX(CompletedDateValues,ROW(A1724)))&lt;&gt;"",INDEX(CompletedDateValues,ROW(A1724))&gt;0),INDEX(CompletedDateValues,ROW(A1724)),"")</f>
        <v/>
      </c>
      <c r="B1724" s="32" t="str">
        <f>IF(AND(TRIM(INDEX(StartDateValues,ROW(A1724)))&lt;&gt;"",INDEX(StartDateValues,ROW(A1724))&gt;0),INDEX(StartDateValues,ROW(A1724)),"")</f>
        <v/>
      </c>
      <c r="C1724" s="22" t="str">
        <f t="shared" si="131"/>
        <v/>
      </c>
      <c r="D1724" s="3" t="str">
        <f t="shared" si="132"/>
        <v/>
      </c>
      <c r="E1724" s="3" t="str">
        <f t="shared" si="133"/>
        <v/>
      </c>
      <c r="F1724" s="3" t="str">
        <f t="shared" si="134"/>
        <v/>
      </c>
      <c r="G1724" s="3" t="str">
        <f>IF(A1724="","",IF(HOUR(A1724)&lt;StartHour,StartHour,IF(HOUR(A1724)&gt;FinishHour,FinishHour,HOUR(A1724))))</f>
        <v/>
      </c>
      <c r="H1724" s="3" t="str">
        <f t="shared" si="135"/>
        <v/>
      </c>
      <c r="I1724" s="33" t="e">
        <f>IF(OR(A1724="",B1724=""),NA(),MAX(0,IF(A1724-B1724=0,SameDayCycleTimeSettingValue,(A1724-B1724) *24)))</f>
        <v>#N/A</v>
      </c>
      <c r="J1724" s="33" t="e">
        <f>IF(OR(A1724="",B1724=""),NA(),MAX(0,IF(A1724-B1724=0,SameDayCycleTimeSettingValue,((A1724-B1724) *24)-(INT((A1724-B1724)) * (24-(FinishHour-StartHour))))))</f>
        <v>#N/A</v>
      </c>
      <c r="K1724" s="3" t="e">
        <f ca="1">IF(OR(A1724&lt;&gt;"",B1724=""),NA(),MAX(0,IF(_xlfn.DAYS(NOW(),B1724)=0,SameDayCycleTimeSettingValue,_xlfn.DAYS(NOW(),B1724))))</f>
        <v>#N/A</v>
      </c>
    </row>
    <row r="1725" spans="1:11" x14ac:dyDescent="0.25">
      <c r="A1725" s="32" t="str">
        <f>IF(AND(TRIM(INDEX(CompletedDateValues,ROW(A1725)))&lt;&gt;"",INDEX(CompletedDateValues,ROW(A1725))&gt;0),INDEX(CompletedDateValues,ROW(A1725)),"")</f>
        <v/>
      </c>
      <c r="B1725" s="32" t="str">
        <f>IF(AND(TRIM(INDEX(StartDateValues,ROW(A1725)))&lt;&gt;"",INDEX(StartDateValues,ROW(A1725))&gt;0),INDEX(StartDateValues,ROW(A1725)),"")</f>
        <v/>
      </c>
      <c r="C1725" s="22" t="str">
        <f t="shared" si="131"/>
        <v/>
      </c>
      <c r="D1725" s="3" t="str">
        <f t="shared" si="132"/>
        <v/>
      </c>
      <c r="E1725" s="3" t="str">
        <f t="shared" si="133"/>
        <v/>
      </c>
      <c r="F1725" s="3" t="str">
        <f t="shared" si="134"/>
        <v/>
      </c>
      <c r="G1725" s="3" t="str">
        <f>IF(A1725="","",IF(HOUR(A1725)&lt;StartHour,StartHour,IF(HOUR(A1725)&gt;FinishHour,FinishHour,HOUR(A1725))))</f>
        <v/>
      </c>
      <c r="H1725" s="3" t="str">
        <f t="shared" si="135"/>
        <v/>
      </c>
      <c r="I1725" s="33" t="e">
        <f>IF(OR(A1725="",B1725=""),NA(),MAX(0,IF(A1725-B1725=0,SameDayCycleTimeSettingValue,(A1725-B1725) *24)))</f>
        <v>#N/A</v>
      </c>
      <c r="J1725" s="33" t="e">
        <f>IF(OR(A1725="",B1725=""),NA(),MAX(0,IF(A1725-B1725=0,SameDayCycleTimeSettingValue,((A1725-B1725) *24)-(INT((A1725-B1725)) * (24-(FinishHour-StartHour))))))</f>
        <v>#N/A</v>
      </c>
      <c r="K1725" s="3" t="e">
        <f ca="1">IF(OR(A1725&lt;&gt;"",B1725=""),NA(),MAX(0,IF(_xlfn.DAYS(NOW(),B1725)=0,SameDayCycleTimeSettingValue,_xlfn.DAYS(NOW(),B1725))))</f>
        <v>#N/A</v>
      </c>
    </row>
    <row r="1726" spans="1:11" x14ac:dyDescent="0.25">
      <c r="A1726" s="32" t="str">
        <f>IF(AND(TRIM(INDEX(CompletedDateValues,ROW(A1726)))&lt;&gt;"",INDEX(CompletedDateValues,ROW(A1726))&gt;0),INDEX(CompletedDateValues,ROW(A1726)),"")</f>
        <v/>
      </c>
      <c r="B1726" s="32" t="str">
        <f>IF(AND(TRIM(INDEX(StartDateValues,ROW(A1726)))&lt;&gt;"",INDEX(StartDateValues,ROW(A1726))&gt;0),INDEX(StartDateValues,ROW(A1726)),"")</f>
        <v/>
      </c>
      <c r="C1726" s="22" t="str">
        <f t="shared" si="131"/>
        <v/>
      </c>
      <c r="D1726" s="3" t="str">
        <f t="shared" si="132"/>
        <v/>
      </c>
      <c r="E1726" s="3" t="str">
        <f t="shared" si="133"/>
        <v/>
      </c>
      <c r="F1726" s="3" t="str">
        <f t="shared" si="134"/>
        <v/>
      </c>
      <c r="G1726" s="3" t="str">
        <f>IF(A1726="","",IF(HOUR(A1726)&lt;StartHour,StartHour,IF(HOUR(A1726)&gt;FinishHour,FinishHour,HOUR(A1726))))</f>
        <v/>
      </c>
      <c r="H1726" s="3" t="str">
        <f t="shared" si="135"/>
        <v/>
      </c>
      <c r="I1726" s="33" t="e">
        <f>IF(OR(A1726="",B1726=""),NA(),MAX(0,IF(A1726-B1726=0,SameDayCycleTimeSettingValue,(A1726-B1726) *24)))</f>
        <v>#N/A</v>
      </c>
      <c r="J1726" s="33" t="e">
        <f>IF(OR(A1726="",B1726=""),NA(),MAX(0,IF(A1726-B1726=0,SameDayCycleTimeSettingValue,((A1726-B1726) *24)-(INT((A1726-B1726)) * (24-(FinishHour-StartHour))))))</f>
        <v>#N/A</v>
      </c>
      <c r="K1726" s="3" t="e">
        <f ca="1">IF(OR(A1726&lt;&gt;"",B1726=""),NA(),MAX(0,IF(_xlfn.DAYS(NOW(),B1726)=0,SameDayCycleTimeSettingValue,_xlfn.DAYS(NOW(),B1726))))</f>
        <v>#N/A</v>
      </c>
    </row>
    <row r="1727" spans="1:11" x14ac:dyDescent="0.25">
      <c r="A1727" s="32" t="str">
        <f>IF(AND(TRIM(INDEX(CompletedDateValues,ROW(A1727)))&lt;&gt;"",INDEX(CompletedDateValues,ROW(A1727))&gt;0),INDEX(CompletedDateValues,ROW(A1727)),"")</f>
        <v/>
      </c>
      <c r="B1727" s="32" t="str">
        <f>IF(AND(TRIM(INDEX(StartDateValues,ROW(A1727)))&lt;&gt;"",INDEX(StartDateValues,ROW(A1727))&gt;0),INDEX(StartDateValues,ROW(A1727)),"")</f>
        <v/>
      </c>
      <c r="C1727" s="22" t="str">
        <f t="shared" si="131"/>
        <v/>
      </c>
      <c r="D1727" s="3" t="str">
        <f t="shared" si="132"/>
        <v/>
      </c>
      <c r="E1727" s="3" t="str">
        <f t="shared" si="133"/>
        <v/>
      </c>
      <c r="F1727" s="3" t="str">
        <f t="shared" si="134"/>
        <v/>
      </c>
      <c r="G1727" s="3" t="str">
        <f>IF(A1727="","",IF(HOUR(A1727)&lt;StartHour,StartHour,IF(HOUR(A1727)&gt;FinishHour,FinishHour,HOUR(A1727))))</f>
        <v/>
      </c>
      <c r="H1727" s="3" t="str">
        <f t="shared" si="135"/>
        <v/>
      </c>
      <c r="I1727" s="33" t="e">
        <f>IF(OR(A1727="",B1727=""),NA(),MAX(0,IF(A1727-B1727=0,SameDayCycleTimeSettingValue,(A1727-B1727) *24)))</f>
        <v>#N/A</v>
      </c>
      <c r="J1727" s="33" t="e">
        <f>IF(OR(A1727="",B1727=""),NA(),MAX(0,IF(A1727-B1727=0,SameDayCycleTimeSettingValue,((A1727-B1727) *24)-(INT((A1727-B1727)) * (24-(FinishHour-StartHour))))))</f>
        <v>#N/A</v>
      </c>
      <c r="K1727" s="3" t="e">
        <f ca="1">IF(OR(A1727&lt;&gt;"",B1727=""),NA(),MAX(0,IF(_xlfn.DAYS(NOW(),B1727)=0,SameDayCycleTimeSettingValue,_xlfn.DAYS(NOW(),B1727))))</f>
        <v>#N/A</v>
      </c>
    </row>
    <row r="1728" spans="1:11" x14ac:dyDescent="0.25">
      <c r="A1728" s="32" t="str">
        <f>IF(AND(TRIM(INDEX(CompletedDateValues,ROW(A1728)))&lt;&gt;"",INDEX(CompletedDateValues,ROW(A1728))&gt;0),INDEX(CompletedDateValues,ROW(A1728)),"")</f>
        <v/>
      </c>
      <c r="B1728" s="32" t="str">
        <f>IF(AND(TRIM(INDEX(StartDateValues,ROW(A1728)))&lt;&gt;"",INDEX(StartDateValues,ROW(A1728))&gt;0),INDEX(StartDateValues,ROW(A1728)),"")</f>
        <v/>
      </c>
      <c r="C1728" s="22" t="str">
        <f t="shared" si="131"/>
        <v/>
      </c>
      <c r="D1728" s="3" t="str">
        <f t="shared" si="132"/>
        <v/>
      </c>
      <c r="E1728" s="3" t="str">
        <f t="shared" si="133"/>
        <v/>
      </c>
      <c r="F1728" s="3" t="str">
        <f t="shared" si="134"/>
        <v/>
      </c>
      <c r="G1728" s="3" t="str">
        <f>IF(A1728="","",IF(HOUR(A1728)&lt;StartHour,StartHour,IF(HOUR(A1728)&gt;FinishHour,FinishHour,HOUR(A1728))))</f>
        <v/>
      </c>
      <c r="H1728" s="3" t="str">
        <f t="shared" si="135"/>
        <v/>
      </c>
      <c r="I1728" s="33" t="e">
        <f>IF(OR(A1728="",B1728=""),NA(),MAX(0,IF(A1728-B1728=0,SameDayCycleTimeSettingValue,(A1728-B1728) *24)))</f>
        <v>#N/A</v>
      </c>
      <c r="J1728" s="33" t="e">
        <f>IF(OR(A1728="",B1728=""),NA(),MAX(0,IF(A1728-B1728=0,SameDayCycleTimeSettingValue,((A1728-B1728) *24)-(INT((A1728-B1728)) * (24-(FinishHour-StartHour))))))</f>
        <v>#N/A</v>
      </c>
      <c r="K1728" s="3" t="e">
        <f ca="1">IF(OR(A1728&lt;&gt;"",B1728=""),NA(),MAX(0,IF(_xlfn.DAYS(NOW(),B1728)=0,SameDayCycleTimeSettingValue,_xlfn.DAYS(NOW(),B1728))))</f>
        <v>#N/A</v>
      </c>
    </row>
    <row r="1729" spans="1:11" x14ac:dyDescent="0.25">
      <c r="A1729" s="32" t="str">
        <f>IF(AND(TRIM(INDEX(CompletedDateValues,ROW(A1729)))&lt;&gt;"",INDEX(CompletedDateValues,ROW(A1729))&gt;0),INDEX(CompletedDateValues,ROW(A1729)),"")</f>
        <v/>
      </c>
      <c r="B1729" s="32" t="str">
        <f>IF(AND(TRIM(INDEX(StartDateValues,ROW(A1729)))&lt;&gt;"",INDEX(StartDateValues,ROW(A1729))&gt;0),INDEX(StartDateValues,ROW(A1729)),"")</f>
        <v/>
      </c>
      <c r="C1729" s="22" t="str">
        <f t="shared" si="131"/>
        <v/>
      </c>
      <c r="D1729" s="3" t="str">
        <f t="shared" si="132"/>
        <v/>
      </c>
      <c r="E1729" s="3" t="str">
        <f t="shared" si="133"/>
        <v/>
      </c>
      <c r="F1729" s="3" t="str">
        <f t="shared" si="134"/>
        <v/>
      </c>
      <c r="G1729" s="3" t="str">
        <f>IF(A1729="","",IF(HOUR(A1729)&lt;StartHour,StartHour,IF(HOUR(A1729)&gt;FinishHour,FinishHour,HOUR(A1729))))</f>
        <v/>
      </c>
      <c r="H1729" s="3" t="str">
        <f t="shared" si="135"/>
        <v/>
      </c>
      <c r="I1729" s="33" t="e">
        <f>IF(OR(A1729="",B1729=""),NA(),MAX(0,IF(A1729-B1729=0,SameDayCycleTimeSettingValue,(A1729-B1729) *24)))</f>
        <v>#N/A</v>
      </c>
      <c r="J1729" s="33" t="e">
        <f>IF(OR(A1729="",B1729=""),NA(),MAX(0,IF(A1729-B1729=0,SameDayCycleTimeSettingValue,((A1729-B1729) *24)-(INT((A1729-B1729)) * (24-(FinishHour-StartHour))))))</f>
        <v>#N/A</v>
      </c>
      <c r="K1729" s="3" t="e">
        <f ca="1">IF(OR(A1729&lt;&gt;"",B1729=""),NA(),MAX(0,IF(_xlfn.DAYS(NOW(),B1729)=0,SameDayCycleTimeSettingValue,_xlfn.DAYS(NOW(),B1729))))</f>
        <v>#N/A</v>
      </c>
    </row>
    <row r="1730" spans="1:11" x14ac:dyDescent="0.25">
      <c r="A1730" s="32" t="str">
        <f>IF(AND(TRIM(INDEX(CompletedDateValues,ROW(A1730)))&lt;&gt;"",INDEX(CompletedDateValues,ROW(A1730))&gt;0),INDEX(CompletedDateValues,ROW(A1730)),"")</f>
        <v/>
      </c>
      <c r="B1730" s="32" t="str">
        <f>IF(AND(TRIM(INDEX(StartDateValues,ROW(A1730)))&lt;&gt;"",INDEX(StartDateValues,ROW(A1730))&gt;0),INDEX(StartDateValues,ROW(A1730)),"")</f>
        <v/>
      </c>
      <c r="C1730" s="22" t="str">
        <f t="shared" si="131"/>
        <v/>
      </c>
      <c r="D1730" s="3" t="str">
        <f t="shared" si="132"/>
        <v/>
      </c>
      <c r="E1730" s="3" t="str">
        <f t="shared" si="133"/>
        <v/>
      </c>
      <c r="F1730" s="3" t="str">
        <f t="shared" si="134"/>
        <v/>
      </c>
      <c r="G1730" s="3" t="str">
        <f>IF(A1730="","",IF(HOUR(A1730)&lt;StartHour,StartHour,IF(HOUR(A1730)&gt;FinishHour,FinishHour,HOUR(A1730))))</f>
        <v/>
      </c>
      <c r="H1730" s="3" t="str">
        <f t="shared" si="135"/>
        <v/>
      </c>
      <c r="I1730" s="33" t="e">
        <f>IF(OR(A1730="",B1730=""),NA(),MAX(0,IF(A1730-B1730=0,SameDayCycleTimeSettingValue,(A1730-B1730) *24)))</f>
        <v>#N/A</v>
      </c>
      <c r="J1730" s="33" t="e">
        <f>IF(OR(A1730="",B1730=""),NA(),MAX(0,IF(A1730-B1730=0,SameDayCycleTimeSettingValue,((A1730-B1730) *24)-(INT((A1730-B1730)) * (24-(FinishHour-StartHour))))))</f>
        <v>#N/A</v>
      </c>
      <c r="K1730" s="3" t="e">
        <f ca="1">IF(OR(A1730&lt;&gt;"",B1730=""),NA(),MAX(0,IF(_xlfn.DAYS(NOW(),B1730)=0,SameDayCycleTimeSettingValue,_xlfn.DAYS(NOW(),B1730))))</f>
        <v>#N/A</v>
      </c>
    </row>
    <row r="1731" spans="1:11" x14ac:dyDescent="0.25">
      <c r="A1731" s="32" t="str">
        <f>IF(AND(TRIM(INDEX(CompletedDateValues,ROW(A1731)))&lt;&gt;"",INDEX(CompletedDateValues,ROW(A1731))&gt;0),INDEX(CompletedDateValues,ROW(A1731)),"")</f>
        <v/>
      </c>
      <c r="B1731" s="32" t="str">
        <f>IF(AND(TRIM(INDEX(StartDateValues,ROW(A1731)))&lt;&gt;"",INDEX(StartDateValues,ROW(A1731))&gt;0),INDEX(StartDateValues,ROW(A1731)),"")</f>
        <v/>
      </c>
      <c r="C1731" s="22" t="str">
        <f t="shared" ref="C1731:C1794" si="136">IF(AND(TRIM(INDEX(WorkTypeValues,ROW(A1731)))&lt;&gt;"",INDEX(WorkTypeValues,ROW(A1731))&gt;0),INDEX(WorkTypeValues,ROW(A1731)),"")</f>
        <v/>
      </c>
      <c r="D1731" s="3" t="str">
        <f t="shared" ref="D1731:D1794" si="137">IF(A1731="", "",YEAR(A1731))</f>
        <v/>
      </c>
      <c r="E1731" s="3" t="str">
        <f t="shared" ref="E1731:E1794" si="138">IF(A1731="","",MONTH(A1731))</f>
        <v/>
      </c>
      <c r="F1731" s="3" t="str">
        <f t="shared" ref="F1731:F1794" si="139">IF(A1731="","",DAY(A1731))</f>
        <v/>
      </c>
      <c r="G1731" s="3" t="str">
        <f>IF(A1731="","",IF(HOUR(A1731)&lt;StartHour,StartHour,IF(HOUR(A1731)&gt;FinishHour,FinishHour,HOUR(A1731))))</f>
        <v/>
      </c>
      <c r="H1731" s="3" t="str">
        <f t="shared" ref="H1731:H1794" si="140">IF(D1731="","",D1731&amp;"-"&amp;TEXT(E1731,"00") &amp;"-"&amp;TEXT(F1731,"00") &amp;"-"&amp;TEXT(G1731,"00"))</f>
        <v/>
      </c>
      <c r="I1731" s="33" t="e">
        <f>IF(OR(A1731="",B1731=""),NA(),MAX(0,IF(A1731-B1731=0,SameDayCycleTimeSettingValue,(A1731-B1731) *24)))</f>
        <v>#N/A</v>
      </c>
      <c r="J1731" s="33" t="e">
        <f>IF(OR(A1731="",B1731=""),NA(),MAX(0,IF(A1731-B1731=0,SameDayCycleTimeSettingValue,((A1731-B1731) *24)-(INT((A1731-B1731)) * (24-(FinishHour-StartHour))))))</f>
        <v>#N/A</v>
      </c>
      <c r="K1731" s="3" t="e">
        <f ca="1">IF(OR(A1731&lt;&gt;"",B1731=""),NA(),MAX(0,IF(_xlfn.DAYS(NOW(),B1731)=0,SameDayCycleTimeSettingValue,_xlfn.DAYS(NOW(),B1731))))</f>
        <v>#N/A</v>
      </c>
    </row>
    <row r="1732" spans="1:11" x14ac:dyDescent="0.25">
      <c r="A1732" s="32" t="str">
        <f>IF(AND(TRIM(INDEX(CompletedDateValues,ROW(A1732)))&lt;&gt;"",INDEX(CompletedDateValues,ROW(A1732))&gt;0),INDEX(CompletedDateValues,ROW(A1732)),"")</f>
        <v/>
      </c>
      <c r="B1732" s="32" t="str">
        <f>IF(AND(TRIM(INDEX(StartDateValues,ROW(A1732)))&lt;&gt;"",INDEX(StartDateValues,ROW(A1732))&gt;0),INDEX(StartDateValues,ROW(A1732)),"")</f>
        <v/>
      </c>
      <c r="C1732" s="22" t="str">
        <f t="shared" si="136"/>
        <v/>
      </c>
      <c r="D1732" s="3" t="str">
        <f t="shared" si="137"/>
        <v/>
      </c>
      <c r="E1732" s="3" t="str">
        <f t="shared" si="138"/>
        <v/>
      </c>
      <c r="F1732" s="3" t="str">
        <f t="shared" si="139"/>
        <v/>
      </c>
      <c r="G1732" s="3" t="str">
        <f>IF(A1732="","",IF(HOUR(A1732)&lt;StartHour,StartHour,IF(HOUR(A1732)&gt;FinishHour,FinishHour,HOUR(A1732))))</f>
        <v/>
      </c>
      <c r="H1732" s="3" t="str">
        <f t="shared" si="140"/>
        <v/>
      </c>
      <c r="I1732" s="33" t="e">
        <f>IF(OR(A1732="",B1732=""),NA(),MAX(0,IF(A1732-B1732=0,SameDayCycleTimeSettingValue,(A1732-B1732) *24)))</f>
        <v>#N/A</v>
      </c>
      <c r="J1732" s="33" t="e">
        <f>IF(OR(A1732="",B1732=""),NA(),MAX(0,IF(A1732-B1732=0,SameDayCycleTimeSettingValue,((A1732-B1732) *24)-(INT((A1732-B1732)) * (24-(FinishHour-StartHour))))))</f>
        <v>#N/A</v>
      </c>
      <c r="K1732" s="3" t="e">
        <f ca="1">IF(OR(A1732&lt;&gt;"",B1732=""),NA(),MAX(0,IF(_xlfn.DAYS(NOW(),B1732)=0,SameDayCycleTimeSettingValue,_xlfn.DAYS(NOW(),B1732))))</f>
        <v>#N/A</v>
      </c>
    </row>
    <row r="1733" spans="1:11" x14ac:dyDescent="0.25">
      <c r="A1733" s="32" t="str">
        <f>IF(AND(TRIM(INDEX(CompletedDateValues,ROW(A1733)))&lt;&gt;"",INDEX(CompletedDateValues,ROW(A1733))&gt;0),INDEX(CompletedDateValues,ROW(A1733)),"")</f>
        <v/>
      </c>
      <c r="B1733" s="32" t="str">
        <f>IF(AND(TRIM(INDEX(StartDateValues,ROW(A1733)))&lt;&gt;"",INDEX(StartDateValues,ROW(A1733))&gt;0),INDEX(StartDateValues,ROW(A1733)),"")</f>
        <v/>
      </c>
      <c r="C1733" s="22" t="str">
        <f t="shared" si="136"/>
        <v/>
      </c>
      <c r="D1733" s="3" t="str">
        <f t="shared" si="137"/>
        <v/>
      </c>
      <c r="E1733" s="3" t="str">
        <f t="shared" si="138"/>
        <v/>
      </c>
      <c r="F1733" s="3" t="str">
        <f t="shared" si="139"/>
        <v/>
      </c>
      <c r="G1733" s="3" t="str">
        <f>IF(A1733="","",IF(HOUR(A1733)&lt;StartHour,StartHour,IF(HOUR(A1733)&gt;FinishHour,FinishHour,HOUR(A1733))))</f>
        <v/>
      </c>
      <c r="H1733" s="3" t="str">
        <f t="shared" si="140"/>
        <v/>
      </c>
      <c r="I1733" s="33" t="e">
        <f>IF(OR(A1733="",B1733=""),NA(),MAX(0,IF(A1733-B1733=0,SameDayCycleTimeSettingValue,(A1733-B1733) *24)))</f>
        <v>#N/A</v>
      </c>
      <c r="J1733" s="33" t="e">
        <f>IF(OR(A1733="",B1733=""),NA(),MAX(0,IF(A1733-B1733=0,SameDayCycleTimeSettingValue,((A1733-B1733) *24)-(INT((A1733-B1733)) * (24-(FinishHour-StartHour))))))</f>
        <v>#N/A</v>
      </c>
      <c r="K1733" s="3" t="e">
        <f ca="1">IF(OR(A1733&lt;&gt;"",B1733=""),NA(),MAX(0,IF(_xlfn.DAYS(NOW(),B1733)=0,SameDayCycleTimeSettingValue,_xlfn.DAYS(NOW(),B1733))))</f>
        <v>#N/A</v>
      </c>
    </row>
    <row r="1734" spans="1:11" x14ac:dyDescent="0.25">
      <c r="A1734" s="32" t="str">
        <f>IF(AND(TRIM(INDEX(CompletedDateValues,ROW(A1734)))&lt;&gt;"",INDEX(CompletedDateValues,ROW(A1734))&gt;0),INDEX(CompletedDateValues,ROW(A1734)),"")</f>
        <v/>
      </c>
      <c r="B1734" s="32" t="str">
        <f>IF(AND(TRIM(INDEX(StartDateValues,ROW(A1734)))&lt;&gt;"",INDEX(StartDateValues,ROW(A1734))&gt;0),INDEX(StartDateValues,ROW(A1734)),"")</f>
        <v/>
      </c>
      <c r="C1734" s="22" t="str">
        <f t="shared" si="136"/>
        <v/>
      </c>
      <c r="D1734" s="3" t="str">
        <f t="shared" si="137"/>
        <v/>
      </c>
      <c r="E1734" s="3" t="str">
        <f t="shared" si="138"/>
        <v/>
      </c>
      <c r="F1734" s="3" t="str">
        <f t="shared" si="139"/>
        <v/>
      </c>
      <c r="G1734" s="3" t="str">
        <f>IF(A1734="","",IF(HOUR(A1734)&lt;StartHour,StartHour,IF(HOUR(A1734)&gt;FinishHour,FinishHour,HOUR(A1734))))</f>
        <v/>
      </c>
      <c r="H1734" s="3" t="str">
        <f t="shared" si="140"/>
        <v/>
      </c>
      <c r="I1734" s="33" t="e">
        <f>IF(OR(A1734="",B1734=""),NA(),MAX(0,IF(A1734-B1734=0,SameDayCycleTimeSettingValue,(A1734-B1734) *24)))</f>
        <v>#N/A</v>
      </c>
      <c r="J1734" s="33" t="e">
        <f>IF(OR(A1734="",B1734=""),NA(),MAX(0,IF(A1734-B1734=0,SameDayCycleTimeSettingValue,((A1734-B1734) *24)-(INT((A1734-B1734)) * (24-(FinishHour-StartHour))))))</f>
        <v>#N/A</v>
      </c>
      <c r="K1734" s="3" t="e">
        <f ca="1">IF(OR(A1734&lt;&gt;"",B1734=""),NA(),MAX(0,IF(_xlfn.DAYS(NOW(),B1734)=0,SameDayCycleTimeSettingValue,_xlfn.DAYS(NOW(),B1734))))</f>
        <v>#N/A</v>
      </c>
    </row>
    <row r="1735" spans="1:11" x14ac:dyDescent="0.25">
      <c r="A1735" s="32" t="str">
        <f>IF(AND(TRIM(INDEX(CompletedDateValues,ROW(A1735)))&lt;&gt;"",INDEX(CompletedDateValues,ROW(A1735))&gt;0),INDEX(CompletedDateValues,ROW(A1735)),"")</f>
        <v/>
      </c>
      <c r="B1735" s="32" t="str">
        <f>IF(AND(TRIM(INDEX(StartDateValues,ROW(A1735)))&lt;&gt;"",INDEX(StartDateValues,ROW(A1735))&gt;0),INDEX(StartDateValues,ROW(A1735)),"")</f>
        <v/>
      </c>
      <c r="C1735" s="22" t="str">
        <f t="shared" si="136"/>
        <v/>
      </c>
      <c r="D1735" s="3" t="str">
        <f t="shared" si="137"/>
        <v/>
      </c>
      <c r="E1735" s="3" t="str">
        <f t="shared" si="138"/>
        <v/>
      </c>
      <c r="F1735" s="3" t="str">
        <f t="shared" si="139"/>
        <v/>
      </c>
      <c r="G1735" s="3" t="str">
        <f>IF(A1735="","",IF(HOUR(A1735)&lt;StartHour,StartHour,IF(HOUR(A1735)&gt;FinishHour,FinishHour,HOUR(A1735))))</f>
        <v/>
      </c>
      <c r="H1735" s="3" t="str">
        <f t="shared" si="140"/>
        <v/>
      </c>
      <c r="I1735" s="33" t="e">
        <f>IF(OR(A1735="",B1735=""),NA(),MAX(0,IF(A1735-B1735=0,SameDayCycleTimeSettingValue,(A1735-B1735) *24)))</f>
        <v>#N/A</v>
      </c>
      <c r="J1735" s="33" t="e">
        <f>IF(OR(A1735="",B1735=""),NA(),MAX(0,IF(A1735-B1735=0,SameDayCycleTimeSettingValue,((A1735-B1735) *24)-(INT((A1735-B1735)) * (24-(FinishHour-StartHour))))))</f>
        <v>#N/A</v>
      </c>
      <c r="K1735" s="3" t="e">
        <f ca="1">IF(OR(A1735&lt;&gt;"",B1735=""),NA(),MAX(0,IF(_xlfn.DAYS(NOW(),B1735)=0,SameDayCycleTimeSettingValue,_xlfn.DAYS(NOW(),B1735))))</f>
        <v>#N/A</v>
      </c>
    </row>
    <row r="1736" spans="1:11" x14ac:dyDescent="0.25">
      <c r="A1736" s="32" t="str">
        <f>IF(AND(TRIM(INDEX(CompletedDateValues,ROW(A1736)))&lt;&gt;"",INDEX(CompletedDateValues,ROW(A1736))&gt;0),INDEX(CompletedDateValues,ROW(A1736)),"")</f>
        <v/>
      </c>
      <c r="B1736" s="32" t="str">
        <f>IF(AND(TRIM(INDEX(StartDateValues,ROW(A1736)))&lt;&gt;"",INDEX(StartDateValues,ROW(A1736))&gt;0),INDEX(StartDateValues,ROW(A1736)),"")</f>
        <v/>
      </c>
      <c r="C1736" s="22" t="str">
        <f t="shared" si="136"/>
        <v/>
      </c>
      <c r="D1736" s="3" t="str">
        <f t="shared" si="137"/>
        <v/>
      </c>
      <c r="E1736" s="3" t="str">
        <f t="shared" si="138"/>
        <v/>
      </c>
      <c r="F1736" s="3" t="str">
        <f t="shared" si="139"/>
        <v/>
      </c>
      <c r="G1736" s="3" t="str">
        <f>IF(A1736="","",IF(HOUR(A1736)&lt;StartHour,StartHour,IF(HOUR(A1736)&gt;FinishHour,FinishHour,HOUR(A1736))))</f>
        <v/>
      </c>
      <c r="H1736" s="3" t="str">
        <f t="shared" si="140"/>
        <v/>
      </c>
      <c r="I1736" s="33" t="e">
        <f>IF(OR(A1736="",B1736=""),NA(),MAX(0,IF(A1736-B1736=0,SameDayCycleTimeSettingValue,(A1736-B1736) *24)))</f>
        <v>#N/A</v>
      </c>
      <c r="J1736" s="33" t="e">
        <f>IF(OR(A1736="",B1736=""),NA(),MAX(0,IF(A1736-B1736=0,SameDayCycleTimeSettingValue,((A1736-B1736) *24)-(INT((A1736-B1736)) * (24-(FinishHour-StartHour))))))</f>
        <v>#N/A</v>
      </c>
      <c r="K1736" s="3" t="e">
        <f ca="1">IF(OR(A1736&lt;&gt;"",B1736=""),NA(),MAX(0,IF(_xlfn.DAYS(NOW(),B1736)=0,SameDayCycleTimeSettingValue,_xlfn.DAYS(NOW(),B1736))))</f>
        <v>#N/A</v>
      </c>
    </row>
    <row r="1737" spans="1:11" x14ac:dyDescent="0.25">
      <c r="A1737" s="32" t="str">
        <f>IF(AND(TRIM(INDEX(CompletedDateValues,ROW(A1737)))&lt;&gt;"",INDEX(CompletedDateValues,ROW(A1737))&gt;0),INDEX(CompletedDateValues,ROW(A1737)),"")</f>
        <v/>
      </c>
      <c r="B1737" s="32" t="str">
        <f>IF(AND(TRIM(INDEX(StartDateValues,ROW(A1737)))&lt;&gt;"",INDEX(StartDateValues,ROW(A1737))&gt;0),INDEX(StartDateValues,ROW(A1737)),"")</f>
        <v/>
      </c>
      <c r="C1737" s="22" t="str">
        <f t="shared" si="136"/>
        <v/>
      </c>
      <c r="D1737" s="3" t="str">
        <f t="shared" si="137"/>
        <v/>
      </c>
      <c r="E1737" s="3" t="str">
        <f t="shared" si="138"/>
        <v/>
      </c>
      <c r="F1737" s="3" t="str">
        <f t="shared" si="139"/>
        <v/>
      </c>
      <c r="G1737" s="3" t="str">
        <f>IF(A1737="","",IF(HOUR(A1737)&lt;StartHour,StartHour,IF(HOUR(A1737)&gt;FinishHour,FinishHour,HOUR(A1737))))</f>
        <v/>
      </c>
      <c r="H1737" s="3" t="str">
        <f t="shared" si="140"/>
        <v/>
      </c>
      <c r="I1737" s="33" t="e">
        <f>IF(OR(A1737="",B1737=""),NA(),MAX(0,IF(A1737-B1737=0,SameDayCycleTimeSettingValue,(A1737-B1737) *24)))</f>
        <v>#N/A</v>
      </c>
      <c r="J1737" s="33" t="e">
        <f>IF(OR(A1737="",B1737=""),NA(),MAX(0,IF(A1737-B1737=0,SameDayCycleTimeSettingValue,((A1737-B1737) *24)-(INT((A1737-B1737)) * (24-(FinishHour-StartHour))))))</f>
        <v>#N/A</v>
      </c>
      <c r="K1737" s="3" t="e">
        <f ca="1">IF(OR(A1737&lt;&gt;"",B1737=""),NA(),MAX(0,IF(_xlfn.DAYS(NOW(),B1737)=0,SameDayCycleTimeSettingValue,_xlfn.DAYS(NOW(),B1737))))</f>
        <v>#N/A</v>
      </c>
    </row>
    <row r="1738" spans="1:11" x14ac:dyDescent="0.25">
      <c r="A1738" s="32" t="str">
        <f>IF(AND(TRIM(INDEX(CompletedDateValues,ROW(A1738)))&lt;&gt;"",INDEX(CompletedDateValues,ROW(A1738))&gt;0),INDEX(CompletedDateValues,ROW(A1738)),"")</f>
        <v/>
      </c>
      <c r="B1738" s="32" t="str">
        <f>IF(AND(TRIM(INDEX(StartDateValues,ROW(A1738)))&lt;&gt;"",INDEX(StartDateValues,ROW(A1738))&gt;0),INDEX(StartDateValues,ROW(A1738)),"")</f>
        <v/>
      </c>
      <c r="C1738" s="22" t="str">
        <f t="shared" si="136"/>
        <v/>
      </c>
      <c r="D1738" s="3" t="str">
        <f t="shared" si="137"/>
        <v/>
      </c>
      <c r="E1738" s="3" t="str">
        <f t="shared" si="138"/>
        <v/>
      </c>
      <c r="F1738" s="3" t="str">
        <f t="shared" si="139"/>
        <v/>
      </c>
      <c r="G1738" s="3" t="str">
        <f>IF(A1738="","",IF(HOUR(A1738)&lt;StartHour,StartHour,IF(HOUR(A1738)&gt;FinishHour,FinishHour,HOUR(A1738))))</f>
        <v/>
      </c>
      <c r="H1738" s="3" t="str">
        <f t="shared" si="140"/>
        <v/>
      </c>
      <c r="I1738" s="33" t="e">
        <f>IF(OR(A1738="",B1738=""),NA(),MAX(0,IF(A1738-B1738=0,SameDayCycleTimeSettingValue,(A1738-B1738) *24)))</f>
        <v>#N/A</v>
      </c>
      <c r="J1738" s="33" t="e">
        <f>IF(OR(A1738="",B1738=""),NA(),MAX(0,IF(A1738-B1738=0,SameDayCycleTimeSettingValue,((A1738-B1738) *24)-(INT((A1738-B1738)) * (24-(FinishHour-StartHour))))))</f>
        <v>#N/A</v>
      </c>
      <c r="K1738" s="3" t="e">
        <f ca="1">IF(OR(A1738&lt;&gt;"",B1738=""),NA(),MAX(0,IF(_xlfn.DAYS(NOW(),B1738)=0,SameDayCycleTimeSettingValue,_xlfn.DAYS(NOW(),B1738))))</f>
        <v>#N/A</v>
      </c>
    </row>
    <row r="1739" spans="1:11" x14ac:dyDescent="0.25">
      <c r="A1739" s="32" t="str">
        <f>IF(AND(TRIM(INDEX(CompletedDateValues,ROW(A1739)))&lt;&gt;"",INDEX(CompletedDateValues,ROW(A1739))&gt;0),INDEX(CompletedDateValues,ROW(A1739)),"")</f>
        <v/>
      </c>
      <c r="B1739" s="32" t="str">
        <f>IF(AND(TRIM(INDEX(StartDateValues,ROW(A1739)))&lt;&gt;"",INDEX(StartDateValues,ROW(A1739))&gt;0),INDEX(StartDateValues,ROW(A1739)),"")</f>
        <v/>
      </c>
      <c r="C1739" s="22" t="str">
        <f t="shared" si="136"/>
        <v/>
      </c>
      <c r="D1739" s="3" t="str">
        <f t="shared" si="137"/>
        <v/>
      </c>
      <c r="E1739" s="3" t="str">
        <f t="shared" si="138"/>
        <v/>
      </c>
      <c r="F1739" s="3" t="str">
        <f t="shared" si="139"/>
        <v/>
      </c>
      <c r="G1739" s="3" t="str">
        <f>IF(A1739="","",IF(HOUR(A1739)&lt;StartHour,StartHour,IF(HOUR(A1739)&gt;FinishHour,FinishHour,HOUR(A1739))))</f>
        <v/>
      </c>
      <c r="H1739" s="3" t="str">
        <f t="shared" si="140"/>
        <v/>
      </c>
      <c r="I1739" s="33" t="e">
        <f>IF(OR(A1739="",B1739=""),NA(),MAX(0,IF(A1739-B1739=0,SameDayCycleTimeSettingValue,(A1739-B1739) *24)))</f>
        <v>#N/A</v>
      </c>
      <c r="J1739" s="33" t="e">
        <f>IF(OR(A1739="",B1739=""),NA(),MAX(0,IF(A1739-B1739=0,SameDayCycleTimeSettingValue,((A1739-B1739) *24)-(INT((A1739-B1739)) * (24-(FinishHour-StartHour))))))</f>
        <v>#N/A</v>
      </c>
      <c r="K1739" s="3" t="e">
        <f ca="1">IF(OR(A1739&lt;&gt;"",B1739=""),NA(),MAX(0,IF(_xlfn.DAYS(NOW(),B1739)=0,SameDayCycleTimeSettingValue,_xlfn.DAYS(NOW(),B1739))))</f>
        <v>#N/A</v>
      </c>
    </row>
    <row r="1740" spans="1:11" x14ac:dyDescent="0.25">
      <c r="A1740" s="32" t="str">
        <f>IF(AND(TRIM(INDEX(CompletedDateValues,ROW(A1740)))&lt;&gt;"",INDEX(CompletedDateValues,ROW(A1740))&gt;0),INDEX(CompletedDateValues,ROW(A1740)),"")</f>
        <v/>
      </c>
      <c r="B1740" s="32" t="str">
        <f>IF(AND(TRIM(INDEX(StartDateValues,ROW(A1740)))&lt;&gt;"",INDEX(StartDateValues,ROW(A1740))&gt;0),INDEX(StartDateValues,ROW(A1740)),"")</f>
        <v/>
      </c>
      <c r="C1740" s="22" t="str">
        <f t="shared" si="136"/>
        <v/>
      </c>
      <c r="D1740" s="3" t="str">
        <f t="shared" si="137"/>
        <v/>
      </c>
      <c r="E1740" s="3" t="str">
        <f t="shared" si="138"/>
        <v/>
      </c>
      <c r="F1740" s="3" t="str">
        <f t="shared" si="139"/>
        <v/>
      </c>
      <c r="G1740" s="3" t="str">
        <f>IF(A1740="","",IF(HOUR(A1740)&lt;StartHour,StartHour,IF(HOUR(A1740)&gt;FinishHour,FinishHour,HOUR(A1740))))</f>
        <v/>
      </c>
      <c r="H1740" s="3" t="str">
        <f t="shared" si="140"/>
        <v/>
      </c>
      <c r="I1740" s="33" t="e">
        <f>IF(OR(A1740="",B1740=""),NA(),MAX(0,IF(A1740-B1740=0,SameDayCycleTimeSettingValue,(A1740-B1740) *24)))</f>
        <v>#N/A</v>
      </c>
      <c r="J1740" s="33" t="e">
        <f>IF(OR(A1740="",B1740=""),NA(),MAX(0,IF(A1740-B1740=0,SameDayCycleTimeSettingValue,((A1740-B1740) *24)-(INT((A1740-B1740)) * (24-(FinishHour-StartHour))))))</f>
        <v>#N/A</v>
      </c>
      <c r="K1740" s="3" t="e">
        <f ca="1">IF(OR(A1740&lt;&gt;"",B1740=""),NA(),MAX(0,IF(_xlfn.DAYS(NOW(),B1740)=0,SameDayCycleTimeSettingValue,_xlfn.DAYS(NOW(),B1740))))</f>
        <v>#N/A</v>
      </c>
    </row>
    <row r="1741" spans="1:11" x14ac:dyDescent="0.25">
      <c r="A1741" s="32" t="str">
        <f>IF(AND(TRIM(INDEX(CompletedDateValues,ROW(A1741)))&lt;&gt;"",INDEX(CompletedDateValues,ROW(A1741))&gt;0),INDEX(CompletedDateValues,ROW(A1741)),"")</f>
        <v/>
      </c>
      <c r="B1741" s="32" t="str">
        <f>IF(AND(TRIM(INDEX(StartDateValues,ROW(A1741)))&lt;&gt;"",INDEX(StartDateValues,ROW(A1741))&gt;0),INDEX(StartDateValues,ROW(A1741)),"")</f>
        <v/>
      </c>
      <c r="C1741" s="22" t="str">
        <f t="shared" si="136"/>
        <v/>
      </c>
      <c r="D1741" s="3" t="str">
        <f t="shared" si="137"/>
        <v/>
      </c>
      <c r="E1741" s="3" t="str">
        <f t="shared" si="138"/>
        <v/>
      </c>
      <c r="F1741" s="3" t="str">
        <f t="shared" si="139"/>
        <v/>
      </c>
      <c r="G1741" s="3" t="str">
        <f>IF(A1741="","",IF(HOUR(A1741)&lt;StartHour,StartHour,IF(HOUR(A1741)&gt;FinishHour,FinishHour,HOUR(A1741))))</f>
        <v/>
      </c>
      <c r="H1741" s="3" t="str">
        <f t="shared" si="140"/>
        <v/>
      </c>
      <c r="I1741" s="33" t="e">
        <f>IF(OR(A1741="",B1741=""),NA(),MAX(0,IF(A1741-B1741=0,SameDayCycleTimeSettingValue,(A1741-B1741) *24)))</f>
        <v>#N/A</v>
      </c>
      <c r="J1741" s="33" t="e">
        <f>IF(OR(A1741="",B1741=""),NA(),MAX(0,IF(A1741-B1741=0,SameDayCycleTimeSettingValue,((A1741-B1741) *24)-(INT((A1741-B1741)) * (24-(FinishHour-StartHour))))))</f>
        <v>#N/A</v>
      </c>
      <c r="K1741" s="3" t="e">
        <f ca="1">IF(OR(A1741&lt;&gt;"",B1741=""),NA(),MAX(0,IF(_xlfn.DAYS(NOW(),B1741)=0,SameDayCycleTimeSettingValue,_xlfn.DAYS(NOW(),B1741))))</f>
        <v>#N/A</v>
      </c>
    </row>
    <row r="1742" spans="1:11" x14ac:dyDescent="0.25">
      <c r="A1742" s="32" t="str">
        <f>IF(AND(TRIM(INDEX(CompletedDateValues,ROW(A1742)))&lt;&gt;"",INDEX(CompletedDateValues,ROW(A1742))&gt;0),INDEX(CompletedDateValues,ROW(A1742)),"")</f>
        <v/>
      </c>
      <c r="B1742" s="32" t="str">
        <f>IF(AND(TRIM(INDEX(StartDateValues,ROW(A1742)))&lt;&gt;"",INDEX(StartDateValues,ROW(A1742))&gt;0),INDEX(StartDateValues,ROW(A1742)),"")</f>
        <v/>
      </c>
      <c r="C1742" s="22" t="str">
        <f t="shared" si="136"/>
        <v/>
      </c>
      <c r="D1742" s="3" t="str">
        <f t="shared" si="137"/>
        <v/>
      </c>
      <c r="E1742" s="3" t="str">
        <f t="shared" si="138"/>
        <v/>
      </c>
      <c r="F1742" s="3" t="str">
        <f t="shared" si="139"/>
        <v/>
      </c>
      <c r="G1742" s="3" t="str">
        <f>IF(A1742="","",IF(HOUR(A1742)&lt;StartHour,StartHour,IF(HOUR(A1742)&gt;FinishHour,FinishHour,HOUR(A1742))))</f>
        <v/>
      </c>
      <c r="H1742" s="3" t="str">
        <f t="shared" si="140"/>
        <v/>
      </c>
      <c r="I1742" s="33" t="e">
        <f>IF(OR(A1742="",B1742=""),NA(),MAX(0,IF(A1742-B1742=0,SameDayCycleTimeSettingValue,(A1742-B1742) *24)))</f>
        <v>#N/A</v>
      </c>
      <c r="J1742" s="33" t="e">
        <f>IF(OR(A1742="",B1742=""),NA(),MAX(0,IF(A1742-B1742=0,SameDayCycleTimeSettingValue,((A1742-B1742) *24)-(INT((A1742-B1742)) * (24-(FinishHour-StartHour))))))</f>
        <v>#N/A</v>
      </c>
      <c r="K1742" s="3" t="e">
        <f ca="1">IF(OR(A1742&lt;&gt;"",B1742=""),NA(),MAX(0,IF(_xlfn.DAYS(NOW(),B1742)=0,SameDayCycleTimeSettingValue,_xlfn.DAYS(NOW(),B1742))))</f>
        <v>#N/A</v>
      </c>
    </row>
    <row r="1743" spans="1:11" x14ac:dyDescent="0.25">
      <c r="A1743" s="32" t="str">
        <f>IF(AND(TRIM(INDEX(CompletedDateValues,ROW(A1743)))&lt;&gt;"",INDEX(CompletedDateValues,ROW(A1743))&gt;0),INDEX(CompletedDateValues,ROW(A1743)),"")</f>
        <v/>
      </c>
      <c r="B1743" s="32" t="str">
        <f>IF(AND(TRIM(INDEX(StartDateValues,ROW(A1743)))&lt;&gt;"",INDEX(StartDateValues,ROW(A1743))&gt;0),INDEX(StartDateValues,ROW(A1743)),"")</f>
        <v/>
      </c>
      <c r="C1743" s="22" t="str">
        <f t="shared" si="136"/>
        <v/>
      </c>
      <c r="D1743" s="3" t="str">
        <f t="shared" si="137"/>
        <v/>
      </c>
      <c r="E1743" s="3" t="str">
        <f t="shared" si="138"/>
        <v/>
      </c>
      <c r="F1743" s="3" t="str">
        <f t="shared" si="139"/>
        <v/>
      </c>
      <c r="G1743" s="3" t="str">
        <f>IF(A1743="","",IF(HOUR(A1743)&lt;StartHour,StartHour,IF(HOUR(A1743)&gt;FinishHour,FinishHour,HOUR(A1743))))</f>
        <v/>
      </c>
      <c r="H1743" s="3" t="str">
        <f t="shared" si="140"/>
        <v/>
      </c>
      <c r="I1743" s="33" t="e">
        <f>IF(OR(A1743="",B1743=""),NA(),MAX(0,IF(A1743-B1743=0,SameDayCycleTimeSettingValue,(A1743-B1743) *24)))</f>
        <v>#N/A</v>
      </c>
      <c r="J1743" s="33" t="e">
        <f>IF(OR(A1743="",B1743=""),NA(),MAX(0,IF(A1743-B1743=0,SameDayCycleTimeSettingValue,((A1743-B1743) *24)-(INT((A1743-B1743)) * (24-(FinishHour-StartHour))))))</f>
        <v>#N/A</v>
      </c>
      <c r="K1743" s="3" t="e">
        <f ca="1">IF(OR(A1743&lt;&gt;"",B1743=""),NA(),MAX(0,IF(_xlfn.DAYS(NOW(),B1743)=0,SameDayCycleTimeSettingValue,_xlfn.DAYS(NOW(),B1743))))</f>
        <v>#N/A</v>
      </c>
    </row>
    <row r="1744" spans="1:11" x14ac:dyDescent="0.25">
      <c r="A1744" s="32" t="str">
        <f>IF(AND(TRIM(INDEX(CompletedDateValues,ROW(A1744)))&lt;&gt;"",INDEX(CompletedDateValues,ROW(A1744))&gt;0),INDEX(CompletedDateValues,ROW(A1744)),"")</f>
        <v/>
      </c>
      <c r="B1744" s="32" t="str">
        <f>IF(AND(TRIM(INDEX(StartDateValues,ROW(A1744)))&lt;&gt;"",INDEX(StartDateValues,ROW(A1744))&gt;0),INDEX(StartDateValues,ROW(A1744)),"")</f>
        <v/>
      </c>
      <c r="C1744" s="22" t="str">
        <f t="shared" si="136"/>
        <v/>
      </c>
      <c r="D1744" s="3" t="str">
        <f t="shared" si="137"/>
        <v/>
      </c>
      <c r="E1744" s="3" t="str">
        <f t="shared" si="138"/>
        <v/>
      </c>
      <c r="F1744" s="3" t="str">
        <f t="shared" si="139"/>
        <v/>
      </c>
      <c r="G1744" s="3" t="str">
        <f>IF(A1744="","",IF(HOUR(A1744)&lt;StartHour,StartHour,IF(HOUR(A1744)&gt;FinishHour,FinishHour,HOUR(A1744))))</f>
        <v/>
      </c>
      <c r="H1744" s="3" t="str">
        <f t="shared" si="140"/>
        <v/>
      </c>
      <c r="I1744" s="33" t="e">
        <f>IF(OR(A1744="",B1744=""),NA(),MAX(0,IF(A1744-B1744=0,SameDayCycleTimeSettingValue,(A1744-B1744) *24)))</f>
        <v>#N/A</v>
      </c>
      <c r="J1744" s="33" t="e">
        <f>IF(OR(A1744="",B1744=""),NA(),MAX(0,IF(A1744-B1744=0,SameDayCycleTimeSettingValue,((A1744-B1744) *24)-(INT((A1744-B1744)) * (24-(FinishHour-StartHour))))))</f>
        <v>#N/A</v>
      </c>
      <c r="K1744" s="3" t="e">
        <f ca="1">IF(OR(A1744&lt;&gt;"",B1744=""),NA(),MAX(0,IF(_xlfn.DAYS(NOW(),B1744)=0,SameDayCycleTimeSettingValue,_xlfn.DAYS(NOW(),B1744))))</f>
        <v>#N/A</v>
      </c>
    </row>
    <row r="1745" spans="1:11" x14ac:dyDescent="0.25">
      <c r="A1745" s="32" t="str">
        <f>IF(AND(TRIM(INDEX(CompletedDateValues,ROW(A1745)))&lt;&gt;"",INDEX(CompletedDateValues,ROW(A1745))&gt;0),INDEX(CompletedDateValues,ROW(A1745)),"")</f>
        <v/>
      </c>
      <c r="B1745" s="32" t="str">
        <f>IF(AND(TRIM(INDEX(StartDateValues,ROW(A1745)))&lt;&gt;"",INDEX(StartDateValues,ROW(A1745))&gt;0),INDEX(StartDateValues,ROW(A1745)),"")</f>
        <v/>
      </c>
      <c r="C1745" s="22" t="str">
        <f t="shared" si="136"/>
        <v/>
      </c>
      <c r="D1745" s="3" t="str">
        <f t="shared" si="137"/>
        <v/>
      </c>
      <c r="E1745" s="3" t="str">
        <f t="shared" si="138"/>
        <v/>
      </c>
      <c r="F1745" s="3" t="str">
        <f t="shared" si="139"/>
        <v/>
      </c>
      <c r="G1745" s="3" t="str">
        <f>IF(A1745="","",IF(HOUR(A1745)&lt;StartHour,StartHour,IF(HOUR(A1745)&gt;FinishHour,FinishHour,HOUR(A1745))))</f>
        <v/>
      </c>
      <c r="H1745" s="3" t="str">
        <f t="shared" si="140"/>
        <v/>
      </c>
      <c r="I1745" s="33" t="e">
        <f>IF(OR(A1745="",B1745=""),NA(),MAX(0,IF(A1745-B1745=0,SameDayCycleTimeSettingValue,(A1745-B1745) *24)))</f>
        <v>#N/A</v>
      </c>
      <c r="J1745" s="33" t="e">
        <f>IF(OR(A1745="",B1745=""),NA(),MAX(0,IF(A1745-B1745=0,SameDayCycleTimeSettingValue,((A1745-B1745) *24)-(INT((A1745-B1745)) * (24-(FinishHour-StartHour))))))</f>
        <v>#N/A</v>
      </c>
      <c r="K1745" s="3" t="e">
        <f ca="1">IF(OR(A1745&lt;&gt;"",B1745=""),NA(),MAX(0,IF(_xlfn.DAYS(NOW(),B1745)=0,SameDayCycleTimeSettingValue,_xlfn.DAYS(NOW(),B1745))))</f>
        <v>#N/A</v>
      </c>
    </row>
    <row r="1746" spans="1:11" x14ac:dyDescent="0.25">
      <c r="A1746" s="32" t="str">
        <f>IF(AND(TRIM(INDEX(CompletedDateValues,ROW(A1746)))&lt;&gt;"",INDEX(CompletedDateValues,ROW(A1746))&gt;0),INDEX(CompletedDateValues,ROW(A1746)),"")</f>
        <v/>
      </c>
      <c r="B1746" s="32" t="str">
        <f>IF(AND(TRIM(INDEX(StartDateValues,ROW(A1746)))&lt;&gt;"",INDEX(StartDateValues,ROW(A1746))&gt;0),INDEX(StartDateValues,ROW(A1746)),"")</f>
        <v/>
      </c>
      <c r="C1746" s="22" t="str">
        <f t="shared" si="136"/>
        <v/>
      </c>
      <c r="D1746" s="3" t="str">
        <f t="shared" si="137"/>
        <v/>
      </c>
      <c r="E1746" s="3" t="str">
        <f t="shared" si="138"/>
        <v/>
      </c>
      <c r="F1746" s="3" t="str">
        <f t="shared" si="139"/>
        <v/>
      </c>
      <c r="G1746" s="3" t="str">
        <f>IF(A1746="","",IF(HOUR(A1746)&lt;StartHour,StartHour,IF(HOUR(A1746)&gt;FinishHour,FinishHour,HOUR(A1746))))</f>
        <v/>
      </c>
      <c r="H1746" s="3" t="str">
        <f t="shared" si="140"/>
        <v/>
      </c>
      <c r="I1746" s="33" t="e">
        <f>IF(OR(A1746="",B1746=""),NA(),MAX(0,IF(A1746-B1746=0,SameDayCycleTimeSettingValue,(A1746-B1746) *24)))</f>
        <v>#N/A</v>
      </c>
      <c r="J1746" s="33" t="e">
        <f>IF(OR(A1746="",B1746=""),NA(),MAX(0,IF(A1746-B1746=0,SameDayCycleTimeSettingValue,((A1746-B1746) *24)-(INT((A1746-B1746)) * (24-(FinishHour-StartHour))))))</f>
        <v>#N/A</v>
      </c>
      <c r="K1746" s="3" t="e">
        <f ca="1">IF(OR(A1746&lt;&gt;"",B1746=""),NA(),MAX(0,IF(_xlfn.DAYS(NOW(),B1746)=0,SameDayCycleTimeSettingValue,_xlfn.DAYS(NOW(),B1746))))</f>
        <v>#N/A</v>
      </c>
    </row>
    <row r="1747" spans="1:11" x14ac:dyDescent="0.25">
      <c r="A1747" s="32" t="str">
        <f>IF(AND(TRIM(INDEX(CompletedDateValues,ROW(A1747)))&lt;&gt;"",INDEX(CompletedDateValues,ROW(A1747))&gt;0),INDEX(CompletedDateValues,ROW(A1747)),"")</f>
        <v/>
      </c>
      <c r="B1747" s="32" t="str">
        <f>IF(AND(TRIM(INDEX(StartDateValues,ROW(A1747)))&lt;&gt;"",INDEX(StartDateValues,ROW(A1747))&gt;0),INDEX(StartDateValues,ROW(A1747)),"")</f>
        <v/>
      </c>
      <c r="C1747" s="22" t="str">
        <f t="shared" si="136"/>
        <v/>
      </c>
      <c r="D1747" s="3" t="str">
        <f t="shared" si="137"/>
        <v/>
      </c>
      <c r="E1747" s="3" t="str">
        <f t="shared" si="138"/>
        <v/>
      </c>
      <c r="F1747" s="3" t="str">
        <f t="shared" si="139"/>
        <v/>
      </c>
      <c r="G1747" s="3" t="str">
        <f>IF(A1747="","",IF(HOUR(A1747)&lt;StartHour,StartHour,IF(HOUR(A1747)&gt;FinishHour,FinishHour,HOUR(A1747))))</f>
        <v/>
      </c>
      <c r="H1747" s="3" t="str">
        <f t="shared" si="140"/>
        <v/>
      </c>
      <c r="I1747" s="33" t="e">
        <f>IF(OR(A1747="",B1747=""),NA(),MAX(0,IF(A1747-B1747=0,SameDayCycleTimeSettingValue,(A1747-B1747) *24)))</f>
        <v>#N/A</v>
      </c>
      <c r="J1747" s="33" t="e">
        <f>IF(OR(A1747="",B1747=""),NA(),MAX(0,IF(A1747-B1747=0,SameDayCycleTimeSettingValue,((A1747-B1747) *24)-(INT((A1747-B1747)) * (24-(FinishHour-StartHour))))))</f>
        <v>#N/A</v>
      </c>
      <c r="K1747" s="3" t="e">
        <f ca="1">IF(OR(A1747&lt;&gt;"",B1747=""),NA(),MAX(0,IF(_xlfn.DAYS(NOW(),B1747)=0,SameDayCycleTimeSettingValue,_xlfn.DAYS(NOW(),B1747))))</f>
        <v>#N/A</v>
      </c>
    </row>
    <row r="1748" spans="1:11" x14ac:dyDescent="0.25">
      <c r="A1748" s="32" t="str">
        <f>IF(AND(TRIM(INDEX(CompletedDateValues,ROW(A1748)))&lt;&gt;"",INDEX(CompletedDateValues,ROW(A1748))&gt;0),INDEX(CompletedDateValues,ROW(A1748)),"")</f>
        <v/>
      </c>
      <c r="B1748" s="32" t="str">
        <f>IF(AND(TRIM(INDEX(StartDateValues,ROW(A1748)))&lt;&gt;"",INDEX(StartDateValues,ROW(A1748))&gt;0),INDEX(StartDateValues,ROW(A1748)),"")</f>
        <v/>
      </c>
      <c r="C1748" s="22" t="str">
        <f t="shared" si="136"/>
        <v/>
      </c>
      <c r="D1748" s="3" t="str">
        <f t="shared" si="137"/>
        <v/>
      </c>
      <c r="E1748" s="3" t="str">
        <f t="shared" si="138"/>
        <v/>
      </c>
      <c r="F1748" s="3" t="str">
        <f t="shared" si="139"/>
        <v/>
      </c>
      <c r="G1748" s="3" t="str">
        <f>IF(A1748="","",IF(HOUR(A1748)&lt;StartHour,StartHour,IF(HOUR(A1748)&gt;FinishHour,FinishHour,HOUR(A1748))))</f>
        <v/>
      </c>
      <c r="H1748" s="3" t="str">
        <f t="shared" si="140"/>
        <v/>
      </c>
      <c r="I1748" s="33" t="e">
        <f>IF(OR(A1748="",B1748=""),NA(),MAX(0,IF(A1748-B1748=0,SameDayCycleTimeSettingValue,(A1748-B1748) *24)))</f>
        <v>#N/A</v>
      </c>
      <c r="J1748" s="33" t="e">
        <f>IF(OR(A1748="",B1748=""),NA(),MAX(0,IF(A1748-B1748=0,SameDayCycleTimeSettingValue,((A1748-B1748) *24)-(INT((A1748-B1748)) * (24-(FinishHour-StartHour))))))</f>
        <v>#N/A</v>
      </c>
      <c r="K1748" s="3" t="e">
        <f ca="1">IF(OR(A1748&lt;&gt;"",B1748=""),NA(),MAX(0,IF(_xlfn.DAYS(NOW(),B1748)=0,SameDayCycleTimeSettingValue,_xlfn.DAYS(NOW(),B1748))))</f>
        <v>#N/A</v>
      </c>
    </row>
    <row r="1749" spans="1:11" x14ac:dyDescent="0.25">
      <c r="A1749" s="32" t="str">
        <f>IF(AND(TRIM(INDEX(CompletedDateValues,ROW(A1749)))&lt;&gt;"",INDEX(CompletedDateValues,ROW(A1749))&gt;0),INDEX(CompletedDateValues,ROW(A1749)),"")</f>
        <v/>
      </c>
      <c r="B1749" s="32" t="str">
        <f>IF(AND(TRIM(INDEX(StartDateValues,ROW(A1749)))&lt;&gt;"",INDEX(StartDateValues,ROW(A1749))&gt;0),INDEX(StartDateValues,ROW(A1749)),"")</f>
        <v/>
      </c>
      <c r="C1749" s="22" t="str">
        <f t="shared" si="136"/>
        <v/>
      </c>
      <c r="D1749" s="3" t="str">
        <f t="shared" si="137"/>
        <v/>
      </c>
      <c r="E1749" s="3" t="str">
        <f t="shared" si="138"/>
        <v/>
      </c>
      <c r="F1749" s="3" t="str">
        <f t="shared" si="139"/>
        <v/>
      </c>
      <c r="G1749" s="3" t="str">
        <f>IF(A1749="","",IF(HOUR(A1749)&lt;StartHour,StartHour,IF(HOUR(A1749)&gt;FinishHour,FinishHour,HOUR(A1749))))</f>
        <v/>
      </c>
      <c r="H1749" s="3" t="str">
        <f t="shared" si="140"/>
        <v/>
      </c>
      <c r="I1749" s="33" t="e">
        <f>IF(OR(A1749="",B1749=""),NA(),MAX(0,IF(A1749-B1749=0,SameDayCycleTimeSettingValue,(A1749-B1749) *24)))</f>
        <v>#N/A</v>
      </c>
      <c r="J1749" s="33" t="e">
        <f>IF(OR(A1749="",B1749=""),NA(),MAX(0,IF(A1749-B1749=0,SameDayCycleTimeSettingValue,((A1749-B1749) *24)-(INT((A1749-B1749)) * (24-(FinishHour-StartHour))))))</f>
        <v>#N/A</v>
      </c>
      <c r="K1749" s="3" t="e">
        <f ca="1">IF(OR(A1749&lt;&gt;"",B1749=""),NA(),MAX(0,IF(_xlfn.DAYS(NOW(),B1749)=0,SameDayCycleTimeSettingValue,_xlfn.DAYS(NOW(),B1749))))</f>
        <v>#N/A</v>
      </c>
    </row>
    <row r="1750" spans="1:11" x14ac:dyDescent="0.25">
      <c r="A1750" s="32" t="str">
        <f>IF(AND(TRIM(INDEX(CompletedDateValues,ROW(A1750)))&lt;&gt;"",INDEX(CompletedDateValues,ROW(A1750))&gt;0),INDEX(CompletedDateValues,ROW(A1750)),"")</f>
        <v/>
      </c>
      <c r="B1750" s="32" t="str">
        <f>IF(AND(TRIM(INDEX(StartDateValues,ROW(A1750)))&lt;&gt;"",INDEX(StartDateValues,ROW(A1750))&gt;0),INDEX(StartDateValues,ROW(A1750)),"")</f>
        <v/>
      </c>
      <c r="C1750" s="22" t="str">
        <f t="shared" si="136"/>
        <v/>
      </c>
      <c r="D1750" s="3" t="str">
        <f t="shared" si="137"/>
        <v/>
      </c>
      <c r="E1750" s="3" t="str">
        <f t="shared" si="138"/>
        <v/>
      </c>
      <c r="F1750" s="3" t="str">
        <f t="shared" si="139"/>
        <v/>
      </c>
      <c r="G1750" s="3" t="str">
        <f>IF(A1750="","",IF(HOUR(A1750)&lt;StartHour,StartHour,IF(HOUR(A1750)&gt;FinishHour,FinishHour,HOUR(A1750))))</f>
        <v/>
      </c>
      <c r="H1750" s="3" t="str">
        <f t="shared" si="140"/>
        <v/>
      </c>
      <c r="I1750" s="33" t="e">
        <f>IF(OR(A1750="",B1750=""),NA(),MAX(0,IF(A1750-B1750=0,SameDayCycleTimeSettingValue,(A1750-B1750) *24)))</f>
        <v>#N/A</v>
      </c>
      <c r="J1750" s="33" t="e">
        <f>IF(OR(A1750="",B1750=""),NA(),MAX(0,IF(A1750-B1750=0,SameDayCycleTimeSettingValue,((A1750-B1750) *24)-(INT((A1750-B1750)) * (24-(FinishHour-StartHour))))))</f>
        <v>#N/A</v>
      </c>
      <c r="K1750" s="3" t="e">
        <f ca="1">IF(OR(A1750&lt;&gt;"",B1750=""),NA(),MAX(0,IF(_xlfn.DAYS(NOW(),B1750)=0,SameDayCycleTimeSettingValue,_xlfn.DAYS(NOW(),B1750))))</f>
        <v>#N/A</v>
      </c>
    </row>
    <row r="1751" spans="1:11" x14ac:dyDescent="0.25">
      <c r="A1751" s="32" t="str">
        <f>IF(AND(TRIM(INDEX(CompletedDateValues,ROW(A1751)))&lt;&gt;"",INDEX(CompletedDateValues,ROW(A1751))&gt;0),INDEX(CompletedDateValues,ROW(A1751)),"")</f>
        <v/>
      </c>
      <c r="B1751" s="32" t="str">
        <f>IF(AND(TRIM(INDEX(StartDateValues,ROW(A1751)))&lt;&gt;"",INDEX(StartDateValues,ROW(A1751))&gt;0),INDEX(StartDateValues,ROW(A1751)),"")</f>
        <v/>
      </c>
      <c r="C1751" s="22" t="str">
        <f t="shared" si="136"/>
        <v/>
      </c>
      <c r="D1751" s="3" t="str">
        <f t="shared" si="137"/>
        <v/>
      </c>
      <c r="E1751" s="3" t="str">
        <f t="shared" si="138"/>
        <v/>
      </c>
      <c r="F1751" s="3" t="str">
        <f t="shared" si="139"/>
        <v/>
      </c>
      <c r="G1751" s="3" t="str">
        <f>IF(A1751="","",IF(HOUR(A1751)&lt;StartHour,StartHour,IF(HOUR(A1751)&gt;FinishHour,FinishHour,HOUR(A1751))))</f>
        <v/>
      </c>
      <c r="H1751" s="3" t="str">
        <f t="shared" si="140"/>
        <v/>
      </c>
      <c r="I1751" s="33" t="e">
        <f>IF(OR(A1751="",B1751=""),NA(),MAX(0,IF(A1751-B1751=0,SameDayCycleTimeSettingValue,(A1751-B1751) *24)))</f>
        <v>#N/A</v>
      </c>
      <c r="J1751" s="33" t="e">
        <f>IF(OR(A1751="",B1751=""),NA(),MAX(0,IF(A1751-B1751=0,SameDayCycleTimeSettingValue,((A1751-B1751) *24)-(INT((A1751-B1751)) * (24-(FinishHour-StartHour))))))</f>
        <v>#N/A</v>
      </c>
      <c r="K1751" s="3" t="e">
        <f ca="1">IF(OR(A1751&lt;&gt;"",B1751=""),NA(),MAX(0,IF(_xlfn.DAYS(NOW(),B1751)=0,SameDayCycleTimeSettingValue,_xlfn.DAYS(NOW(),B1751))))</f>
        <v>#N/A</v>
      </c>
    </row>
    <row r="1752" spans="1:11" x14ac:dyDescent="0.25">
      <c r="A1752" s="32" t="str">
        <f>IF(AND(TRIM(INDEX(CompletedDateValues,ROW(A1752)))&lt;&gt;"",INDEX(CompletedDateValues,ROW(A1752))&gt;0),INDEX(CompletedDateValues,ROW(A1752)),"")</f>
        <v/>
      </c>
      <c r="B1752" s="32" t="str">
        <f>IF(AND(TRIM(INDEX(StartDateValues,ROW(A1752)))&lt;&gt;"",INDEX(StartDateValues,ROW(A1752))&gt;0),INDEX(StartDateValues,ROW(A1752)),"")</f>
        <v/>
      </c>
      <c r="C1752" s="22" t="str">
        <f t="shared" si="136"/>
        <v/>
      </c>
      <c r="D1752" s="3" t="str">
        <f t="shared" si="137"/>
        <v/>
      </c>
      <c r="E1752" s="3" t="str">
        <f t="shared" si="138"/>
        <v/>
      </c>
      <c r="F1752" s="3" t="str">
        <f t="shared" si="139"/>
        <v/>
      </c>
      <c r="G1752" s="3" t="str">
        <f>IF(A1752="","",IF(HOUR(A1752)&lt;StartHour,StartHour,IF(HOUR(A1752)&gt;FinishHour,FinishHour,HOUR(A1752))))</f>
        <v/>
      </c>
      <c r="H1752" s="3" t="str">
        <f t="shared" si="140"/>
        <v/>
      </c>
      <c r="I1752" s="33" t="e">
        <f>IF(OR(A1752="",B1752=""),NA(),MAX(0,IF(A1752-B1752=0,SameDayCycleTimeSettingValue,(A1752-B1752) *24)))</f>
        <v>#N/A</v>
      </c>
      <c r="J1752" s="33" t="e">
        <f>IF(OR(A1752="",B1752=""),NA(),MAX(0,IF(A1752-B1752=0,SameDayCycleTimeSettingValue,((A1752-B1752) *24)-(INT((A1752-B1752)) * (24-(FinishHour-StartHour))))))</f>
        <v>#N/A</v>
      </c>
      <c r="K1752" s="3" t="e">
        <f ca="1">IF(OR(A1752&lt;&gt;"",B1752=""),NA(),MAX(0,IF(_xlfn.DAYS(NOW(),B1752)=0,SameDayCycleTimeSettingValue,_xlfn.DAYS(NOW(),B1752))))</f>
        <v>#N/A</v>
      </c>
    </row>
    <row r="1753" spans="1:11" x14ac:dyDescent="0.25">
      <c r="A1753" s="32" t="str">
        <f>IF(AND(TRIM(INDEX(CompletedDateValues,ROW(A1753)))&lt;&gt;"",INDEX(CompletedDateValues,ROW(A1753))&gt;0),INDEX(CompletedDateValues,ROW(A1753)),"")</f>
        <v/>
      </c>
      <c r="B1753" s="32" t="str">
        <f>IF(AND(TRIM(INDEX(StartDateValues,ROW(A1753)))&lt;&gt;"",INDEX(StartDateValues,ROW(A1753))&gt;0),INDEX(StartDateValues,ROW(A1753)),"")</f>
        <v/>
      </c>
      <c r="C1753" s="22" t="str">
        <f t="shared" si="136"/>
        <v/>
      </c>
      <c r="D1753" s="3" t="str">
        <f t="shared" si="137"/>
        <v/>
      </c>
      <c r="E1753" s="3" t="str">
        <f t="shared" si="138"/>
        <v/>
      </c>
      <c r="F1753" s="3" t="str">
        <f t="shared" si="139"/>
        <v/>
      </c>
      <c r="G1753" s="3" t="str">
        <f>IF(A1753="","",IF(HOUR(A1753)&lt;StartHour,StartHour,IF(HOUR(A1753)&gt;FinishHour,FinishHour,HOUR(A1753))))</f>
        <v/>
      </c>
      <c r="H1753" s="3" t="str">
        <f t="shared" si="140"/>
        <v/>
      </c>
      <c r="I1753" s="33" t="e">
        <f>IF(OR(A1753="",B1753=""),NA(),MAX(0,IF(A1753-B1753=0,SameDayCycleTimeSettingValue,(A1753-B1753) *24)))</f>
        <v>#N/A</v>
      </c>
      <c r="J1753" s="33" t="e">
        <f>IF(OR(A1753="",B1753=""),NA(),MAX(0,IF(A1753-B1753=0,SameDayCycleTimeSettingValue,((A1753-B1753) *24)-(INT((A1753-B1753)) * (24-(FinishHour-StartHour))))))</f>
        <v>#N/A</v>
      </c>
      <c r="K1753" s="3" t="e">
        <f ca="1">IF(OR(A1753&lt;&gt;"",B1753=""),NA(),MAX(0,IF(_xlfn.DAYS(NOW(),B1753)=0,SameDayCycleTimeSettingValue,_xlfn.DAYS(NOW(),B1753))))</f>
        <v>#N/A</v>
      </c>
    </row>
    <row r="1754" spans="1:11" x14ac:dyDescent="0.25">
      <c r="A1754" s="32" t="str">
        <f>IF(AND(TRIM(INDEX(CompletedDateValues,ROW(A1754)))&lt;&gt;"",INDEX(CompletedDateValues,ROW(A1754))&gt;0),INDEX(CompletedDateValues,ROW(A1754)),"")</f>
        <v/>
      </c>
      <c r="B1754" s="32" t="str">
        <f>IF(AND(TRIM(INDEX(StartDateValues,ROW(A1754)))&lt;&gt;"",INDEX(StartDateValues,ROW(A1754))&gt;0),INDEX(StartDateValues,ROW(A1754)),"")</f>
        <v/>
      </c>
      <c r="C1754" s="22" t="str">
        <f t="shared" si="136"/>
        <v/>
      </c>
      <c r="D1754" s="3" t="str">
        <f t="shared" si="137"/>
        <v/>
      </c>
      <c r="E1754" s="3" t="str">
        <f t="shared" si="138"/>
        <v/>
      </c>
      <c r="F1754" s="3" t="str">
        <f t="shared" si="139"/>
        <v/>
      </c>
      <c r="G1754" s="3" t="str">
        <f>IF(A1754="","",IF(HOUR(A1754)&lt;StartHour,StartHour,IF(HOUR(A1754)&gt;FinishHour,FinishHour,HOUR(A1754))))</f>
        <v/>
      </c>
      <c r="H1754" s="3" t="str">
        <f t="shared" si="140"/>
        <v/>
      </c>
      <c r="I1754" s="33" t="e">
        <f>IF(OR(A1754="",B1754=""),NA(),MAX(0,IF(A1754-B1754=0,SameDayCycleTimeSettingValue,(A1754-B1754) *24)))</f>
        <v>#N/A</v>
      </c>
      <c r="J1754" s="33" t="e">
        <f>IF(OR(A1754="",B1754=""),NA(),MAX(0,IF(A1754-B1754=0,SameDayCycleTimeSettingValue,((A1754-B1754) *24)-(INT((A1754-B1754)) * (24-(FinishHour-StartHour))))))</f>
        <v>#N/A</v>
      </c>
      <c r="K1754" s="3" t="e">
        <f ca="1">IF(OR(A1754&lt;&gt;"",B1754=""),NA(),MAX(0,IF(_xlfn.DAYS(NOW(),B1754)=0,SameDayCycleTimeSettingValue,_xlfn.DAYS(NOW(),B1754))))</f>
        <v>#N/A</v>
      </c>
    </row>
    <row r="1755" spans="1:11" x14ac:dyDescent="0.25">
      <c r="A1755" s="32" t="str">
        <f>IF(AND(TRIM(INDEX(CompletedDateValues,ROW(A1755)))&lt;&gt;"",INDEX(CompletedDateValues,ROW(A1755))&gt;0),INDEX(CompletedDateValues,ROW(A1755)),"")</f>
        <v/>
      </c>
      <c r="B1755" s="32" t="str">
        <f>IF(AND(TRIM(INDEX(StartDateValues,ROW(A1755)))&lt;&gt;"",INDEX(StartDateValues,ROW(A1755))&gt;0),INDEX(StartDateValues,ROW(A1755)),"")</f>
        <v/>
      </c>
      <c r="C1755" s="22" t="str">
        <f t="shared" si="136"/>
        <v/>
      </c>
      <c r="D1755" s="3" t="str">
        <f t="shared" si="137"/>
        <v/>
      </c>
      <c r="E1755" s="3" t="str">
        <f t="shared" si="138"/>
        <v/>
      </c>
      <c r="F1755" s="3" t="str">
        <f t="shared" si="139"/>
        <v/>
      </c>
      <c r="G1755" s="3" t="str">
        <f>IF(A1755="","",IF(HOUR(A1755)&lt;StartHour,StartHour,IF(HOUR(A1755)&gt;FinishHour,FinishHour,HOUR(A1755))))</f>
        <v/>
      </c>
      <c r="H1755" s="3" t="str">
        <f t="shared" si="140"/>
        <v/>
      </c>
      <c r="I1755" s="33" t="e">
        <f>IF(OR(A1755="",B1755=""),NA(),MAX(0,IF(A1755-B1755=0,SameDayCycleTimeSettingValue,(A1755-B1755) *24)))</f>
        <v>#N/A</v>
      </c>
      <c r="J1755" s="33" t="e">
        <f>IF(OR(A1755="",B1755=""),NA(),MAX(0,IF(A1755-B1755=0,SameDayCycleTimeSettingValue,((A1755-B1755) *24)-(INT((A1755-B1755)) * (24-(FinishHour-StartHour))))))</f>
        <v>#N/A</v>
      </c>
      <c r="K1755" s="3" t="e">
        <f ca="1">IF(OR(A1755&lt;&gt;"",B1755=""),NA(),MAX(0,IF(_xlfn.DAYS(NOW(),B1755)=0,SameDayCycleTimeSettingValue,_xlfn.DAYS(NOW(),B1755))))</f>
        <v>#N/A</v>
      </c>
    </row>
    <row r="1756" spans="1:11" x14ac:dyDescent="0.25">
      <c r="A1756" s="32" t="str">
        <f>IF(AND(TRIM(INDEX(CompletedDateValues,ROW(A1756)))&lt;&gt;"",INDEX(CompletedDateValues,ROW(A1756))&gt;0),INDEX(CompletedDateValues,ROW(A1756)),"")</f>
        <v/>
      </c>
      <c r="B1756" s="32" t="str">
        <f>IF(AND(TRIM(INDEX(StartDateValues,ROW(A1756)))&lt;&gt;"",INDEX(StartDateValues,ROW(A1756))&gt;0),INDEX(StartDateValues,ROW(A1756)),"")</f>
        <v/>
      </c>
      <c r="C1756" s="22" t="str">
        <f t="shared" si="136"/>
        <v/>
      </c>
      <c r="D1756" s="3" t="str">
        <f t="shared" si="137"/>
        <v/>
      </c>
      <c r="E1756" s="3" t="str">
        <f t="shared" si="138"/>
        <v/>
      </c>
      <c r="F1756" s="3" t="str">
        <f t="shared" si="139"/>
        <v/>
      </c>
      <c r="G1756" s="3" t="str">
        <f>IF(A1756="","",IF(HOUR(A1756)&lt;StartHour,StartHour,IF(HOUR(A1756)&gt;FinishHour,FinishHour,HOUR(A1756))))</f>
        <v/>
      </c>
      <c r="H1756" s="3" t="str">
        <f t="shared" si="140"/>
        <v/>
      </c>
      <c r="I1756" s="33" t="e">
        <f>IF(OR(A1756="",B1756=""),NA(),MAX(0,IF(A1756-B1756=0,SameDayCycleTimeSettingValue,(A1756-B1756) *24)))</f>
        <v>#N/A</v>
      </c>
      <c r="J1756" s="33" t="e">
        <f>IF(OR(A1756="",B1756=""),NA(),MAX(0,IF(A1756-B1756=0,SameDayCycleTimeSettingValue,((A1756-B1756) *24)-(INT((A1756-B1756)) * (24-(FinishHour-StartHour))))))</f>
        <v>#N/A</v>
      </c>
      <c r="K1756" s="3" t="e">
        <f ca="1">IF(OR(A1756&lt;&gt;"",B1756=""),NA(),MAX(0,IF(_xlfn.DAYS(NOW(),B1756)=0,SameDayCycleTimeSettingValue,_xlfn.DAYS(NOW(),B1756))))</f>
        <v>#N/A</v>
      </c>
    </row>
    <row r="1757" spans="1:11" x14ac:dyDescent="0.25">
      <c r="A1757" s="32" t="str">
        <f>IF(AND(TRIM(INDEX(CompletedDateValues,ROW(A1757)))&lt;&gt;"",INDEX(CompletedDateValues,ROW(A1757))&gt;0),INDEX(CompletedDateValues,ROW(A1757)),"")</f>
        <v/>
      </c>
      <c r="B1757" s="32" t="str">
        <f>IF(AND(TRIM(INDEX(StartDateValues,ROW(A1757)))&lt;&gt;"",INDEX(StartDateValues,ROW(A1757))&gt;0),INDEX(StartDateValues,ROW(A1757)),"")</f>
        <v/>
      </c>
      <c r="C1757" s="22" t="str">
        <f t="shared" si="136"/>
        <v/>
      </c>
      <c r="D1757" s="3" t="str">
        <f t="shared" si="137"/>
        <v/>
      </c>
      <c r="E1757" s="3" t="str">
        <f t="shared" si="138"/>
        <v/>
      </c>
      <c r="F1757" s="3" t="str">
        <f t="shared" si="139"/>
        <v/>
      </c>
      <c r="G1757" s="3" t="str">
        <f>IF(A1757="","",IF(HOUR(A1757)&lt;StartHour,StartHour,IF(HOUR(A1757)&gt;FinishHour,FinishHour,HOUR(A1757))))</f>
        <v/>
      </c>
      <c r="H1757" s="3" t="str">
        <f t="shared" si="140"/>
        <v/>
      </c>
      <c r="I1757" s="33" t="e">
        <f>IF(OR(A1757="",B1757=""),NA(),MAX(0,IF(A1757-B1757=0,SameDayCycleTimeSettingValue,(A1757-B1757) *24)))</f>
        <v>#N/A</v>
      </c>
      <c r="J1757" s="33" t="e">
        <f>IF(OR(A1757="",B1757=""),NA(),MAX(0,IF(A1757-B1757=0,SameDayCycleTimeSettingValue,((A1757-B1757) *24)-(INT((A1757-B1757)) * (24-(FinishHour-StartHour))))))</f>
        <v>#N/A</v>
      </c>
      <c r="K1757" s="3" t="e">
        <f ca="1">IF(OR(A1757&lt;&gt;"",B1757=""),NA(),MAX(0,IF(_xlfn.DAYS(NOW(),B1757)=0,SameDayCycleTimeSettingValue,_xlfn.DAYS(NOW(),B1757))))</f>
        <v>#N/A</v>
      </c>
    </row>
    <row r="1758" spans="1:11" x14ac:dyDescent="0.25">
      <c r="A1758" s="32" t="str">
        <f>IF(AND(TRIM(INDEX(CompletedDateValues,ROW(A1758)))&lt;&gt;"",INDEX(CompletedDateValues,ROW(A1758))&gt;0),INDEX(CompletedDateValues,ROW(A1758)),"")</f>
        <v/>
      </c>
      <c r="B1758" s="32" t="str">
        <f>IF(AND(TRIM(INDEX(StartDateValues,ROW(A1758)))&lt;&gt;"",INDEX(StartDateValues,ROW(A1758))&gt;0),INDEX(StartDateValues,ROW(A1758)),"")</f>
        <v/>
      </c>
      <c r="C1758" s="22" t="str">
        <f t="shared" si="136"/>
        <v/>
      </c>
      <c r="D1758" s="3" t="str">
        <f t="shared" si="137"/>
        <v/>
      </c>
      <c r="E1758" s="3" t="str">
        <f t="shared" si="138"/>
        <v/>
      </c>
      <c r="F1758" s="3" t="str">
        <f t="shared" si="139"/>
        <v/>
      </c>
      <c r="G1758" s="3" t="str">
        <f>IF(A1758="","",IF(HOUR(A1758)&lt;StartHour,StartHour,IF(HOUR(A1758)&gt;FinishHour,FinishHour,HOUR(A1758))))</f>
        <v/>
      </c>
      <c r="H1758" s="3" t="str">
        <f t="shared" si="140"/>
        <v/>
      </c>
      <c r="I1758" s="33" t="e">
        <f>IF(OR(A1758="",B1758=""),NA(),MAX(0,IF(A1758-B1758=0,SameDayCycleTimeSettingValue,(A1758-B1758) *24)))</f>
        <v>#N/A</v>
      </c>
      <c r="J1758" s="33" t="e">
        <f>IF(OR(A1758="",B1758=""),NA(),MAX(0,IF(A1758-B1758=0,SameDayCycleTimeSettingValue,((A1758-B1758) *24)-(INT((A1758-B1758)) * (24-(FinishHour-StartHour))))))</f>
        <v>#N/A</v>
      </c>
      <c r="K1758" s="3" t="e">
        <f ca="1">IF(OR(A1758&lt;&gt;"",B1758=""),NA(),MAX(0,IF(_xlfn.DAYS(NOW(),B1758)=0,SameDayCycleTimeSettingValue,_xlfn.DAYS(NOW(),B1758))))</f>
        <v>#N/A</v>
      </c>
    </row>
    <row r="1759" spans="1:11" x14ac:dyDescent="0.25">
      <c r="A1759" s="32" t="str">
        <f>IF(AND(TRIM(INDEX(CompletedDateValues,ROW(A1759)))&lt;&gt;"",INDEX(CompletedDateValues,ROW(A1759))&gt;0),INDEX(CompletedDateValues,ROW(A1759)),"")</f>
        <v/>
      </c>
      <c r="B1759" s="32" t="str">
        <f>IF(AND(TRIM(INDEX(StartDateValues,ROW(A1759)))&lt;&gt;"",INDEX(StartDateValues,ROW(A1759))&gt;0),INDEX(StartDateValues,ROW(A1759)),"")</f>
        <v/>
      </c>
      <c r="C1759" s="22" t="str">
        <f t="shared" si="136"/>
        <v/>
      </c>
      <c r="D1759" s="3" t="str">
        <f t="shared" si="137"/>
        <v/>
      </c>
      <c r="E1759" s="3" t="str">
        <f t="shared" si="138"/>
        <v/>
      </c>
      <c r="F1759" s="3" t="str">
        <f t="shared" si="139"/>
        <v/>
      </c>
      <c r="G1759" s="3" t="str">
        <f>IF(A1759="","",IF(HOUR(A1759)&lt;StartHour,StartHour,IF(HOUR(A1759)&gt;FinishHour,FinishHour,HOUR(A1759))))</f>
        <v/>
      </c>
      <c r="H1759" s="3" t="str">
        <f t="shared" si="140"/>
        <v/>
      </c>
      <c r="I1759" s="33" t="e">
        <f>IF(OR(A1759="",B1759=""),NA(),MAX(0,IF(A1759-B1759=0,SameDayCycleTimeSettingValue,(A1759-B1759) *24)))</f>
        <v>#N/A</v>
      </c>
      <c r="J1759" s="33" t="e">
        <f>IF(OR(A1759="",B1759=""),NA(),MAX(0,IF(A1759-B1759=0,SameDayCycleTimeSettingValue,((A1759-B1759) *24)-(INT((A1759-B1759)) * (24-(FinishHour-StartHour))))))</f>
        <v>#N/A</v>
      </c>
      <c r="K1759" s="3" t="e">
        <f ca="1">IF(OR(A1759&lt;&gt;"",B1759=""),NA(),MAX(0,IF(_xlfn.DAYS(NOW(),B1759)=0,SameDayCycleTimeSettingValue,_xlfn.DAYS(NOW(),B1759))))</f>
        <v>#N/A</v>
      </c>
    </row>
    <row r="1760" spans="1:11" x14ac:dyDescent="0.25">
      <c r="A1760" s="32" t="str">
        <f>IF(AND(TRIM(INDEX(CompletedDateValues,ROW(A1760)))&lt;&gt;"",INDEX(CompletedDateValues,ROW(A1760))&gt;0),INDEX(CompletedDateValues,ROW(A1760)),"")</f>
        <v/>
      </c>
      <c r="B1760" s="32" t="str">
        <f>IF(AND(TRIM(INDEX(StartDateValues,ROW(A1760)))&lt;&gt;"",INDEX(StartDateValues,ROW(A1760))&gt;0),INDEX(StartDateValues,ROW(A1760)),"")</f>
        <v/>
      </c>
      <c r="C1760" s="22" t="str">
        <f t="shared" si="136"/>
        <v/>
      </c>
      <c r="D1760" s="3" t="str">
        <f t="shared" si="137"/>
        <v/>
      </c>
      <c r="E1760" s="3" t="str">
        <f t="shared" si="138"/>
        <v/>
      </c>
      <c r="F1760" s="3" t="str">
        <f t="shared" si="139"/>
        <v/>
      </c>
      <c r="G1760" s="3" t="str">
        <f>IF(A1760="","",IF(HOUR(A1760)&lt;StartHour,StartHour,IF(HOUR(A1760)&gt;FinishHour,FinishHour,HOUR(A1760))))</f>
        <v/>
      </c>
      <c r="H1760" s="3" t="str">
        <f t="shared" si="140"/>
        <v/>
      </c>
      <c r="I1760" s="33" t="e">
        <f>IF(OR(A1760="",B1760=""),NA(),MAX(0,IF(A1760-B1760=0,SameDayCycleTimeSettingValue,(A1760-B1760) *24)))</f>
        <v>#N/A</v>
      </c>
      <c r="J1760" s="33" t="e">
        <f>IF(OR(A1760="",B1760=""),NA(),MAX(0,IF(A1760-B1760=0,SameDayCycleTimeSettingValue,((A1760-B1760) *24)-(INT((A1760-B1760)) * (24-(FinishHour-StartHour))))))</f>
        <v>#N/A</v>
      </c>
      <c r="K1760" s="3" t="e">
        <f ca="1">IF(OR(A1760&lt;&gt;"",B1760=""),NA(),MAX(0,IF(_xlfn.DAYS(NOW(),B1760)=0,SameDayCycleTimeSettingValue,_xlfn.DAYS(NOW(),B1760))))</f>
        <v>#N/A</v>
      </c>
    </row>
    <row r="1761" spans="1:11" x14ac:dyDescent="0.25">
      <c r="A1761" s="32" t="str">
        <f>IF(AND(TRIM(INDEX(CompletedDateValues,ROW(A1761)))&lt;&gt;"",INDEX(CompletedDateValues,ROW(A1761))&gt;0),INDEX(CompletedDateValues,ROW(A1761)),"")</f>
        <v/>
      </c>
      <c r="B1761" s="32" t="str">
        <f>IF(AND(TRIM(INDEX(StartDateValues,ROW(A1761)))&lt;&gt;"",INDEX(StartDateValues,ROW(A1761))&gt;0),INDEX(StartDateValues,ROW(A1761)),"")</f>
        <v/>
      </c>
      <c r="C1761" s="22" t="str">
        <f t="shared" si="136"/>
        <v/>
      </c>
      <c r="D1761" s="3" t="str">
        <f t="shared" si="137"/>
        <v/>
      </c>
      <c r="E1761" s="3" t="str">
        <f t="shared" si="138"/>
        <v/>
      </c>
      <c r="F1761" s="3" t="str">
        <f t="shared" si="139"/>
        <v/>
      </c>
      <c r="G1761" s="3" t="str">
        <f>IF(A1761="","",IF(HOUR(A1761)&lt;StartHour,StartHour,IF(HOUR(A1761)&gt;FinishHour,FinishHour,HOUR(A1761))))</f>
        <v/>
      </c>
      <c r="H1761" s="3" t="str">
        <f t="shared" si="140"/>
        <v/>
      </c>
      <c r="I1761" s="33" t="e">
        <f>IF(OR(A1761="",B1761=""),NA(),MAX(0,IF(A1761-B1761=0,SameDayCycleTimeSettingValue,(A1761-B1761) *24)))</f>
        <v>#N/A</v>
      </c>
      <c r="J1761" s="33" t="e">
        <f>IF(OR(A1761="",B1761=""),NA(),MAX(0,IF(A1761-B1761=0,SameDayCycleTimeSettingValue,((A1761-B1761) *24)-(INT((A1761-B1761)) * (24-(FinishHour-StartHour))))))</f>
        <v>#N/A</v>
      </c>
      <c r="K1761" s="3" t="e">
        <f ca="1">IF(OR(A1761&lt;&gt;"",B1761=""),NA(),MAX(0,IF(_xlfn.DAYS(NOW(),B1761)=0,SameDayCycleTimeSettingValue,_xlfn.DAYS(NOW(),B1761))))</f>
        <v>#N/A</v>
      </c>
    </row>
    <row r="1762" spans="1:11" x14ac:dyDescent="0.25">
      <c r="A1762" s="32" t="str">
        <f>IF(AND(TRIM(INDEX(CompletedDateValues,ROW(A1762)))&lt;&gt;"",INDEX(CompletedDateValues,ROW(A1762))&gt;0),INDEX(CompletedDateValues,ROW(A1762)),"")</f>
        <v/>
      </c>
      <c r="B1762" s="32" t="str">
        <f>IF(AND(TRIM(INDEX(StartDateValues,ROW(A1762)))&lt;&gt;"",INDEX(StartDateValues,ROW(A1762))&gt;0),INDEX(StartDateValues,ROW(A1762)),"")</f>
        <v/>
      </c>
      <c r="C1762" s="22" t="str">
        <f t="shared" si="136"/>
        <v/>
      </c>
      <c r="D1762" s="3" t="str">
        <f t="shared" si="137"/>
        <v/>
      </c>
      <c r="E1762" s="3" t="str">
        <f t="shared" si="138"/>
        <v/>
      </c>
      <c r="F1762" s="3" t="str">
        <f t="shared" si="139"/>
        <v/>
      </c>
      <c r="G1762" s="3" t="str">
        <f>IF(A1762="","",IF(HOUR(A1762)&lt;StartHour,StartHour,IF(HOUR(A1762)&gt;FinishHour,FinishHour,HOUR(A1762))))</f>
        <v/>
      </c>
      <c r="H1762" s="3" t="str">
        <f t="shared" si="140"/>
        <v/>
      </c>
      <c r="I1762" s="33" t="e">
        <f>IF(OR(A1762="",B1762=""),NA(),MAX(0,IF(A1762-B1762=0,SameDayCycleTimeSettingValue,(A1762-B1762) *24)))</f>
        <v>#N/A</v>
      </c>
      <c r="J1762" s="33" t="e">
        <f>IF(OR(A1762="",B1762=""),NA(),MAX(0,IF(A1762-B1762=0,SameDayCycleTimeSettingValue,((A1762-B1762) *24)-(INT((A1762-B1762)) * (24-(FinishHour-StartHour))))))</f>
        <v>#N/A</v>
      </c>
      <c r="K1762" s="3" t="e">
        <f ca="1">IF(OR(A1762&lt;&gt;"",B1762=""),NA(),MAX(0,IF(_xlfn.DAYS(NOW(),B1762)=0,SameDayCycleTimeSettingValue,_xlfn.DAYS(NOW(),B1762))))</f>
        <v>#N/A</v>
      </c>
    </row>
    <row r="1763" spans="1:11" x14ac:dyDescent="0.25">
      <c r="A1763" s="32" t="str">
        <f>IF(AND(TRIM(INDEX(CompletedDateValues,ROW(A1763)))&lt;&gt;"",INDEX(CompletedDateValues,ROW(A1763))&gt;0),INDEX(CompletedDateValues,ROW(A1763)),"")</f>
        <v/>
      </c>
      <c r="B1763" s="32" t="str">
        <f>IF(AND(TRIM(INDEX(StartDateValues,ROW(A1763)))&lt;&gt;"",INDEX(StartDateValues,ROW(A1763))&gt;0),INDEX(StartDateValues,ROW(A1763)),"")</f>
        <v/>
      </c>
      <c r="C1763" s="22" t="str">
        <f t="shared" si="136"/>
        <v/>
      </c>
      <c r="D1763" s="3" t="str">
        <f t="shared" si="137"/>
        <v/>
      </c>
      <c r="E1763" s="3" t="str">
        <f t="shared" si="138"/>
        <v/>
      </c>
      <c r="F1763" s="3" t="str">
        <f t="shared" si="139"/>
        <v/>
      </c>
      <c r="G1763" s="3" t="str">
        <f>IF(A1763="","",IF(HOUR(A1763)&lt;StartHour,StartHour,IF(HOUR(A1763)&gt;FinishHour,FinishHour,HOUR(A1763))))</f>
        <v/>
      </c>
      <c r="H1763" s="3" t="str">
        <f t="shared" si="140"/>
        <v/>
      </c>
      <c r="I1763" s="33" t="e">
        <f>IF(OR(A1763="",B1763=""),NA(),MAX(0,IF(A1763-B1763=0,SameDayCycleTimeSettingValue,(A1763-B1763) *24)))</f>
        <v>#N/A</v>
      </c>
      <c r="J1763" s="33" t="e">
        <f>IF(OR(A1763="",B1763=""),NA(),MAX(0,IF(A1763-B1763=0,SameDayCycleTimeSettingValue,((A1763-B1763) *24)-(INT((A1763-B1763)) * (24-(FinishHour-StartHour))))))</f>
        <v>#N/A</v>
      </c>
      <c r="K1763" s="3" t="e">
        <f ca="1">IF(OR(A1763&lt;&gt;"",B1763=""),NA(),MAX(0,IF(_xlfn.DAYS(NOW(),B1763)=0,SameDayCycleTimeSettingValue,_xlfn.DAYS(NOW(),B1763))))</f>
        <v>#N/A</v>
      </c>
    </row>
    <row r="1764" spans="1:11" x14ac:dyDescent="0.25">
      <c r="A1764" s="32" t="str">
        <f>IF(AND(TRIM(INDEX(CompletedDateValues,ROW(A1764)))&lt;&gt;"",INDEX(CompletedDateValues,ROW(A1764))&gt;0),INDEX(CompletedDateValues,ROW(A1764)),"")</f>
        <v/>
      </c>
      <c r="B1764" s="32" t="str">
        <f>IF(AND(TRIM(INDEX(StartDateValues,ROW(A1764)))&lt;&gt;"",INDEX(StartDateValues,ROW(A1764))&gt;0),INDEX(StartDateValues,ROW(A1764)),"")</f>
        <v/>
      </c>
      <c r="C1764" s="22" t="str">
        <f t="shared" si="136"/>
        <v/>
      </c>
      <c r="D1764" s="3" t="str">
        <f t="shared" si="137"/>
        <v/>
      </c>
      <c r="E1764" s="3" t="str">
        <f t="shared" si="138"/>
        <v/>
      </c>
      <c r="F1764" s="3" t="str">
        <f t="shared" si="139"/>
        <v/>
      </c>
      <c r="G1764" s="3" t="str">
        <f>IF(A1764="","",IF(HOUR(A1764)&lt;StartHour,StartHour,IF(HOUR(A1764)&gt;FinishHour,FinishHour,HOUR(A1764))))</f>
        <v/>
      </c>
      <c r="H1764" s="3" t="str">
        <f t="shared" si="140"/>
        <v/>
      </c>
      <c r="I1764" s="33" t="e">
        <f>IF(OR(A1764="",B1764=""),NA(),MAX(0,IF(A1764-B1764=0,SameDayCycleTimeSettingValue,(A1764-B1764) *24)))</f>
        <v>#N/A</v>
      </c>
      <c r="J1764" s="33" t="e">
        <f>IF(OR(A1764="",B1764=""),NA(),MAX(0,IF(A1764-B1764=0,SameDayCycleTimeSettingValue,((A1764-B1764) *24)-(INT((A1764-B1764)) * (24-(FinishHour-StartHour))))))</f>
        <v>#N/A</v>
      </c>
      <c r="K1764" s="3" t="e">
        <f ca="1">IF(OR(A1764&lt;&gt;"",B1764=""),NA(),MAX(0,IF(_xlfn.DAYS(NOW(),B1764)=0,SameDayCycleTimeSettingValue,_xlfn.DAYS(NOW(),B1764))))</f>
        <v>#N/A</v>
      </c>
    </row>
    <row r="1765" spans="1:11" x14ac:dyDescent="0.25">
      <c r="A1765" s="32" t="str">
        <f>IF(AND(TRIM(INDEX(CompletedDateValues,ROW(A1765)))&lt;&gt;"",INDEX(CompletedDateValues,ROW(A1765))&gt;0),INDEX(CompletedDateValues,ROW(A1765)),"")</f>
        <v/>
      </c>
      <c r="B1765" s="32" t="str">
        <f>IF(AND(TRIM(INDEX(StartDateValues,ROW(A1765)))&lt;&gt;"",INDEX(StartDateValues,ROW(A1765))&gt;0),INDEX(StartDateValues,ROW(A1765)),"")</f>
        <v/>
      </c>
      <c r="C1765" s="22" t="str">
        <f t="shared" si="136"/>
        <v/>
      </c>
      <c r="D1765" s="3" t="str">
        <f t="shared" si="137"/>
        <v/>
      </c>
      <c r="E1765" s="3" t="str">
        <f t="shared" si="138"/>
        <v/>
      </c>
      <c r="F1765" s="3" t="str">
        <f t="shared" si="139"/>
        <v/>
      </c>
      <c r="G1765" s="3" t="str">
        <f>IF(A1765="","",IF(HOUR(A1765)&lt;StartHour,StartHour,IF(HOUR(A1765)&gt;FinishHour,FinishHour,HOUR(A1765))))</f>
        <v/>
      </c>
      <c r="H1765" s="3" t="str">
        <f t="shared" si="140"/>
        <v/>
      </c>
      <c r="I1765" s="33" t="e">
        <f>IF(OR(A1765="",B1765=""),NA(),MAX(0,IF(A1765-B1765=0,SameDayCycleTimeSettingValue,(A1765-B1765) *24)))</f>
        <v>#N/A</v>
      </c>
      <c r="J1765" s="33" t="e">
        <f>IF(OR(A1765="",B1765=""),NA(),MAX(0,IF(A1765-B1765=0,SameDayCycleTimeSettingValue,((A1765-B1765) *24)-(INT((A1765-B1765)) * (24-(FinishHour-StartHour))))))</f>
        <v>#N/A</v>
      </c>
      <c r="K1765" s="3" t="e">
        <f ca="1">IF(OR(A1765&lt;&gt;"",B1765=""),NA(),MAX(0,IF(_xlfn.DAYS(NOW(),B1765)=0,SameDayCycleTimeSettingValue,_xlfn.DAYS(NOW(),B1765))))</f>
        <v>#N/A</v>
      </c>
    </row>
    <row r="1766" spans="1:11" x14ac:dyDescent="0.25">
      <c r="A1766" s="32" t="str">
        <f>IF(AND(TRIM(INDEX(CompletedDateValues,ROW(A1766)))&lt;&gt;"",INDEX(CompletedDateValues,ROW(A1766))&gt;0),INDEX(CompletedDateValues,ROW(A1766)),"")</f>
        <v/>
      </c>
      <c r="B1766" s="32" t="str">
        <f>IF(AND(TRIM(INDEX(StartDateValues,ROW(A1766)))&lt;&gt;"",INDEX(StartDateValues,ROW(A1766))&gt;0),INDEX(StartDateValues,ROW(A1766)),"")</f>
        <v/>
      </c>
      <c r="C1766" s="22" t="str">
        <f t="shared" si="136"/>
        <v/>
      </c>
      <c r="D1766" s="3" t="str">
        <f t="shared" si="137"/>
        <v/>
      </c>
      <c r="E1766" s="3" t="str">
        <f t="shared" si="138"/>
        <v/>
      </c>
      <c r="F1766" s="3" t="str">
        <f t="shared" si="139"/>
        <v/>
      </c>
      <c r="G1766" s="3" t="str">
        <f>IF(A1766="","",IF(HOUR(A1766)&lt;StartHour,StartHour,IF(HOUR(A1766)&gt;FinishHour,FinishHour,HOUR(A1766))))</f>
        <v/>
      </c>
      <c r="H1766" s="3" t="str">
        <f t="shared" si="140"/>
        <v/>
      </c>
      <c r="I1766" s="33" t="e">
        <f>IF(OR(A1766="",B1766=""),NA(),MAX(0,IF(A1766-B1766=0,SameDayCycleTimeSettingValue,(A1766-B1766) *24)))</f>
        <v>#N/A</v>
      </c>
      <c r="J1766" s="33" t="e">
        <f>IF(OR(A1766="",B1766=""),NA(),MAX(0,IF(A1766-B1766=0,SameDayCycleTimeSettingValue,((A1766-B1766) *24)-(INT((A1766-B1766)) * (24-(FinishHour-StartHour))))))</f>
        <v>#N/A</v>
      </c>
      <c r="K1766" s="3" t="e">
        <f ca="1">IF(OR(A1766&lt;&gt;"",B1766=""),NA(),MAX(0,IF(_xlfn.DAYS(NOW(),B1766)=0,SameDayCycleTimeSettingValue,_xlfn.DAYS(NOW(),B1766))))</f>
        <v>#N/A</v>
      </c>
    </row>
    <row r="1767" spans="1:11" x14ac:dyDescent="0.25">
      <c r="A1767" s="32" t="str">
        <f>IF(AND(TRIM(INDEX(CompletedDateValues,ROW(A1767)))&lt;&gt;"",INDEX(CompletedDateValues,ROW(A1767))&gt;0),INDEX(CompletedDateValues,ROW(A1767)),"")</f>
        <v/>
      </c>
      <c r="B1767" s="32" t="str">
        <f>IF(AND(TRIM(INDEX(StartDateValues,ROW(A1767)))&lt;&gt;"",INDEX(StartDateValues,ROW(A1767))&gt;0),INDEX(StartDateValues,ROW(A1767)),"")</f>
        <v/>
      </c>
      <c r="C1767" s="22" t="str">
        <f t="shared" si="136"/>
        <v/>
      </c>
      <c r="D1767" s="3" t="str">
        <f t="shared" si="137"/>
        <v/>
      </c>
      <c r="E1767" s="3" t="str">
        <f t="shared" si="138"/>
        <v/>
      </c>
      <c r="F1767" s="3" t="str">
        <f t="shared" si="139"/>
        <v/>
      </c>
      <c r="G1767" s="3" t="str">
        <f>IF(A1767="","",IF(HOUR(A1767)&lt;StartHour,StartHour,IF(HOUR(A1767)&gt;FinishHour,FinishHour,HOUR(A1767))))</f>
        <v/>
      </c>
      <c r="H1767" s="3" t="str">
        <f t="shared" si="140"/>
        <v/>
      </c>
      <c r="I1767" s="33" t="e">
        <f>IF(OR(A1767="",B1767=""),NA(),MAX(0,IF(A1767-B1767=0,SameDayCycleTimeSettingValue,(A1767-B1767) *24)))</f>
        <v>#N/A</v>
      </c>
      <c r="J1767" s="33" t="e">
        <f>IF(OR(A1767="",B1767=""),NA(),MAX(0,IF(A1767-B1767=0,SameDayCycleTimeSettingValue,((A1767-B1767) *24)-(INT((A1767-B1767)) * (24-(FinishHour-StartHour))))))</f>
        <v>#N/A</v>
      </c>
      <c r="K1767" s="3" t="e">
        <f ca="1">IF(OR(A1767&lt;&gt;"",B1767=""),NA(),MAX(0,IF(_xlfn.DAYS(NOW(),B1767)=0,SameDayCycleTimeSettingValue,_xlfn.DAYS(NOW(),B1767))))</f>
        <v>#N/A</v>
      </c>
    </row>
    <row r="1768" spans="1:11" x14ac:dyDescent="0.25">
      <c r="A1768" s="32" t="str">
        <f>IF(AND(TRIM(INDEX(CompletedDateValues,ROW(A1768)))&lt;&gt;"",INDEX(CompletedDateValues,ROW(A1768))&gt;0),INDEX(CompletedDateValues,ROW(A1768)),"")</f>
        <v/>
      </c>
      <c r="B1768" s="32" t="str">
        <f>IF(AND(TRIM(INDEX(StartDateValues,ROW(A1768)))&lt;&gt;"",INDEX(StartDateValues,ROW(A1768))&gt;0),INDEX(StartDateValues,ROW(A1768)),"")</f>
        <v/>
      </c>
      <c r="C1768" s="22" t="str">
        <f t="shared" si="136"/>
        <v/>
      </c>
      <c r="D1768" s="3" t="str">
        <f t="shared" si="137"/>
        <v/>
      </c>
      <c r="E1768" s="3" t="str">
        <f t="shared" si="138"/>
        <v/>
      </c>
      <c r="F1768" s="3" t="str">
        <f t="shared" si="139"/>
        <v/>
      </c>
      <c r="G1768" s="3" t="str">
        <f>IF(A1768="","",IF(HOUR(A1768)&lt;StartHour,StartHour,IF(HOUR(A1768)&gt;FinishHour,FinishHour,HOUR(A1768))))</f>
        <v/>
      </c>
      <c r="H1768" s="3" t="str">
        <f t="shared" si="140"/>
        <v/>
      </c>
      <c r="I1768" s="33" t="e">
        <f>IF(OR(A1768="",B1768=""),NA(),MAX(0,IF(A1768-B1768=0,SameDayCycleTimeSettingValue,(A1768-B1768) *24)))</f>
        <v>#N/A</v>
      </c>
      <c r="J1768" s="33" t="e">
        <f>IF(OR(A1768="",B1768=""),NA(),MAX(0,IF(A1768-B1768=0,SameDayCycleTimeSettingValue,((A1768-B1768) *24)-(INT((A1768-B1768)) * (24-(FinishHour-StartHour))))))</f>
        <v>#N/A</v>
      </c>
      <c r="K1768" s="3" t="e">
        <f ca="1">IF(OR(A1768&lt;&gt;"",B1768=""),NA(),MAX(0,IF(_xlfn.DAYS(NOW(),B1768)=0,SameDayCycleTimeSettingValue,_xlfn.DAYS(NOW(),B1768))))</f>
        <v>#N/A</v>
      </c>
    </row>
    <row r="1769" spans="1:11" x14ac:dyDescent="0.25">
      <c r="A1769" s="32" t="str">
        <f>IF(AND(TRIM(INDEX(CompletedDateValues,ROW(A1769)))&lt;&gt;"",INDEX(CompletedDateValues,ROW(A1769))&gt;0),INDEX(CompletedDateValues,ROW(A1769)),"")</f>
        <v/>
      </c>
      <c r="B1769" s="32" t="str">
        <f>IF(AND(TRIM(INDEX(StartDateValues,ROW(A1769)))&lt;&gt;"",INDEX(StartDateValues,ROW(A1769))&gt;0),INDEX(StartDateValues,ROW(A1769)),"")</f>
        <v/>
      </c>
      <c r="C1769" s="22" t="str">
        <f t="shared" si="136"/>
        <v/>
      </c>
      <c r="D1769" s="3" t="str">
        <f t="shared" si="137"/>
        <v/>
      </c>
      <c r="E1769" s="3" t="str">
        <f t="shared" si="138"/>
        <v/>
      </c>
      <c r="F1769" s="3" t="str">
        <f t="shared" si="139"/>
        <v/>
      </c>
      <c r="G1769" s="3" t="str">
        <f>IF(A1769="","",IF(HOUR(A1769)&lt;StartHour,StartHour,IF(HOUR(A1769)&gt;FinishHour,FinishHour,HOUR(A1769))))</f>
        <v/>
      </c>
      <c r="H1769" s="3" t="str">
        <f t="shared" si="140"/>
        <v/>
      </c>
      <c r="I1769" s="33" t="e">
        <f>IF(OR(A1769="",B1769=""),NA(),MAX(0,IF(A1769-B1769=0,SameDayCycleTimeSettingValue,(A1769-B1769) *24)))</f>
        <v>#N/A</v>
      </c>
      <c r="J1769" s="33" t="e">
        <f>IF(OR(A1769="",B1769=""),NA(),MAX(0,IF(A1769-B1769=0,SameDayCycleTimeSettingValue,((A1769-B1769) *24)-(INT((A1769-B1769)) * (24-(FinishHour-StartHour))))))</f>
        <v>#N/A</v>
      </c>
      <c r="K1769" s="3" t="e">
        <f ca="1">IF(OR(A1769&lt;&gt;"",B1769=""),NA(),MAX(0,IF(_xlfn.DAYS(NOW(),B1769)=0,SameDayCycleTimeSettingValue,_xlfn.DAYS(NOW(),B1769))))</f>
        <v>#N/A</v>
      </c>
    </row>
    <row r="1770" spans="1:11" x14ac:dyDescent="0.25">
      <c r="A1770" s="32" t="str">
        <f>IF(AND(TRIM(INDEX(CompletedDateValues,ROW(A1770)))&lt;&gt;"",INDEX(CompletedDateValues,ROW(A1770))&gt;0),INDEX(CompletedDateValues,ROW(A1770)),"")</f>
        <v/>
      </c>
      <c r="B1770" s="32" t="str">
        <f>IF(AND(TRIM(INDEX(StartDateValues,ROW(A1770)))&lt;&gt;"",INDEX(StartDateValues,ROW(A1770))&gt;0),INDEX(StartDateValues,ROW(A1770)),"")</f>
        <v/>
      </c>
      <c r="C1770" s="22" t="str">
        <f t="shared" si="136"/>
        <v/>
      </c>
      <c r="D1770" s="3" t="str">
        <f t="shared" si="137"/>
        <v/>
      </c>
      <c r="E1770" s="3" t="str">
        <f t="shared" si="138"/>
        <v/>
      </c>
      <c r="F1770" s="3" t="str">
        <f t="shared" si="139"/>
        <v/>
      </c>
      <c r="G1770" s="3" t="str">
        <f>IF(A1770="","",IF(HOUR(A1770)&lt;StartHour,StartHour,IF(HOUR(A1770)&gt;FinishHour,FinishHour,HOUR(A1770))))</f>
        <v/>
      </c>
      <c r="H1770" s="3" t="str">
        <f t="shared" si="140"/>
        <v/>
      </c>
      <c r="I1770" s="33" t="e">
        <f>IF(OR(A1770="",B1770=""),NA(),MAX(0,IF(A1770-B1770=0,SameDayCycleTimeSettingValue,(A1770-B1770) *24)))</f>
        <v>#N/A</v>
      </c>
      <c r="J1770" s="33" t="e">
        <f>IF(OR(A1770="",B1770=""),NA(),MAX(0,IF(A1770-B1770=0,SameDayCycleTimeSettingValue,((A1770-B1770) *24)-(INT((A1770-B1770)) * (24-(FinishHour-StartHour))))))</f>
        <v>#N/A</v>
      </c>
      <c r="K1770" s="3" t="e">
        <f ca="1">IF(OR(A1770&lt;&gt;"",B1770=""),NA(),MAX(0,IF(_xlfn.DAYS(NOW(),B1770)=0,SameDayCycleTimeSettingValue,_xlfn.DAYS(NOW(),B1770))))</f>
        <v>#N/A</v>
      </c>
    </row>
    <row r="1771" spans="1:11" x14ac:dyDescent="0.25">
      <c r="A1771" s="32" t="str">
        <f>IF(AND(TRIM(INDEX(CompletedDateValues,ROW(A1771)))&lt;&gt;"",INDEX(CompletedDateValues,ROW(A1771))&gt;0),INDEX(CompletedDateValues,ROW(A1771)),"")</f>
        <v/>
      </c>
      <c r="B1771" s="32" t="str">
        <f>IF(AND(TRIM(INDEX(StartDateValues,ROW(A1771)))&lt;&gt;"",INDEX(StartDateValues,ROW(A1771))&gt;0),INDEX(StartDateValues,ROW(A1771)),"")</f>
        <v/>
      </c>
      <c r="C1771" s="22" t="str">
        <f t="shared" si="136"/>
        <v/>
      </c>
      <c r="D1771" s="3" t="str">
        <f t="shared" si="137"/>
        <v/>
      </c>
      <c r="E1771" s="3" t="str">
        <f t="shared" si="138"/>
        <v/>
      </c>
      <c r="F1771" s="3" t="str">
        <f t="shared" si="139"/>
        <v/>
      </c>
      <c r="G1771" s="3" t="str">
        <f>IF(A1771="","",IF(HOUR(A1771)&lt;StartHour,StartHour,IF(HOUR(A1771)&gt;FinishHour,FinishHour,HOUR(A1771))))</f>
        <v/>
      </c>
      <c r="H1771" s="3" t="str">
        <f t="shared" si="140"/>
        <v/>
      </c>
      <c r="I1771" s="33" t="e">
        <f>IF(OR(A1771="",B1771=""),NA(),MAX(0,IF(A1771-B1771=0,SameDayCycleTimeSettingValue,(A1771-B1771) *24)))</f>
        <v>#N/A</v>
      </c>
      <c r="J1771" s="33" t="e">
        <f>IF(OR(A1771="",B1771=""),NA(),MAX(0,IF(A1771-B1771=0,SameDayCycleTimeSettingValue,((A1771-B1771) *24)-(INT((A1771-B1771)) * (24-(FinishHour-StartHour))))))</f>
        <v>#N/A</v>
      </c>
      <c r="K1771" s="3" t="e">
        <f ca="1">IF(OR(A1771&lt;&gt;"",B1771=""),NA(),MAX(0,IF(_xlfn.DAYS(NOW(),B1771)=0,SameDayCycleTimeSettingValue,_xlfn.DAYS(NOW(),B1771))))</f>
        <v>#N/A</v>
      </c>
    </row>
    <row r="1772" spans="1:11" x14ac:dyDescent="0.25">
      <c r="A1772" s="32" t="str">
        <f>IF(AND(TRIM(INDEX(CompletedDateValues,ROW(A1772)))&lt;&gt;"",INDEX(CompletedDateValues,ROW(A1772))&gt;0),INDEX(CompletedDateValues,ROW(A1772)),"")</f>
        <v/>
      </c>
      <c r="B1772" s="32" t="str">
        <f>IF(AND(TRIM(INDEX(StartDateValues,ROW(A1772)))&lt;&gt;"",INDEX(StartDateValues,ROW(A1772))&gt;0),INDEX(StartDateValues,ROW(A1772)),"")</f>
        <v/>
      </c>
      <c r="C1772" s="22" t="str">
        <f t="shared" si="136"/>
        <v/>
      </c>
      <c r="D1772" s="3" t="str">
        <f t="shared" si="137"/>
        <v/>
      </c>
      <c r="E1772" s="3" t="str">
        <f t="shared" si="138"/>
        <v/>
      </c>
      <c r="F1772" s="3" t="str">
        <f t="shared" si="139"/>
        <v/>
      </c>
      <c r="G1772" s="3" t="str">
        <f>IF(A1772="","",IF(HOUR(A1772)&lt;StartHour,StartHour,IF(HOUR(A1772)&gt;FinishHour,FinishHour,HOUR(A1772))))</f>
        <v/>
      </c>
      <c r="H1772" s="3" t="str">
        <f t="shared" si="140"/>
        <v/>
      </c>
      <c r="I1772" s="33" t="e">
        <f>IF(OR(A1772="",B1772=""),NA(),MAX(0,IF(A1772-B1772=0,SameDayCycleTimeSettingValue,(A1772-B1772) *24)))</f>
        <v>#N/A</v>
      </c>
      <c r="J1772" s="33" t="e">
        <f>IF(OR(A1772="",B1772=""),NA(),MAX(0,IF(A1772-B1772=0,SameDayCycleTimeSettingValue,((A1772-B1772) *24)-(INT((A1772-B1772)) * (24-(FinishHour-StartHour))))))</f>
        <v>#N/A</v>
      </c>
      <c r="K1772" s="3" t="e">
        <f ca="1">IF(OR(A1772&lt;&gt;"",B1772=""),NA(),MAX(0,IF(_xlfn.DAYS(NOW(),B1772)=0,SameDayCycleTimeSettingValue,_xlfn.DAYS(NOW(),B1772))))</f>
        <v>#N/A</v>
      </c>
    </row>
    <row r="1773" spans="1:11" x14ac:dyDescent="0.25">
      <c r="A1773" s="32" t="str">
        <f>IF(AND(TRIM(INDEX(CompletedDateValues,ROW(A1773)))&lt;&gt;"",INDEX(CompletedDateValues,ROW(A1773))&gt;0),INDEX(CompletedDateValues,ROW(A1773)),"")</f>
        <v/>
      </c>
      <c r="B1773" s="32" t="str">
        <f>IF(AND(TRIM(INDEX(StartDateValues,ROW(A1773)))&lt;&gt;"",INDEX(StartDateValues,ROW(A1773))&gt;0),INDEX(StartDateValues,ROW(A1773)),"")</f>
        <v/>
      </c>
      <c r="C1773" s="22" t="str">
        <f t="shared" si="136"/>
        <v/>
      </c>
      <c r="D1773" s="3" t="str">
        <f t="shared" si="137"/>
        <v/>
      </c>
      <c r="E1773" s="3" t="str">
        <f t="shared" si="138"/>
        <v/>
      </c>
      <c r="F1773" s="3" t="str">
        <f t="shared" si="139"/>
        <v/>
      </c>
      <c r="G1773" s="3" t="str">
        <f>IF(A1773="","",IF(HOUR(A1773)&lt;StartHour,StartHour,IF(HOUR(A1773)&gt;FinishHour,FinishHour,HOUR(A1773))))</f>
        <v/>
      </c>
      <c r="H1773" s="3" t="str">
        <f t="shared" si="140"/>
        <v/>
      </c>
      <c r="I1773" s="33" t="e">
        <f>IF(OR(A1773="",B1773=""),NA(),MAX(0,IF(A1773-B1773=0,SameDayCycleTimeSettingValue,(A1773-B1773) *24)))</f>
        <v>#N/A</v>
      </c>
      <c r="J1773" s="33" t="e">
        <f>IF(OR(A1773="",B1773=""),NA(),MAX(0,IF(A1773-B1773=0,SameDayCycleTimeSettingValue,((A1773-B1773) *24)-(INT((A1773-B1773)) * (24-(FinishHour-StartHour))))))</f>
        <v>#N/A</v>
      </c>
      <c r="K1773" s="3" t="e">
        <f ca="1">IF(OR(A1773&lt;&gt;"",B1773=""),NA(),MAX(0,IF(_xlfn.DAYS(NOW(),B1773)=0,SameDayCycleTimeSettingValue,_xlfn.DAYS(NOW(),B1773))))</f>
        <v>#N/A</v>
      </c>
    </row>
    <row r="1774" spans="1:11" x14ac:dyDescent="0.25">
      <c r="A1774" s="32" t="str">
        <f>IF(AND(TRIM(INDEX(CompletedDateValues,ROW(A1774)))&lt;&gt;"",INDEX(CompletedDateValues,ROW(A1774))&gt;0),INDEX(CompletedDateValues,ROW(A1774)),"")</f>
        <v/>
      </c>
      <c r="B1774" s="32" t="str">
        <f>IF(AND(TRIM(INDEX(StartDateValues,ROW(A1774)))&lt;&gt;"",INDEX(StartDateValues,ROW(A1774))&gt;0),INDEX(StartDateValues,ROW(A1774)),"")</f>
        <v/>
      </c>
      <c r="C1774" s="22" t="str">
        <f t="shared" si="136"/>
        <v/>
      </c>
      <c r="D1774" s="3" t="str">
        <f t="shared" si="137"/>
        <v/>
      </c>
      <c r="E1774" s="3" t="str">
        <f t="shared" si="138"/>
        <v/>
      </c>
      <c r="F1774" s="3" t="str">
        <f t="shared" si="139"/>
        <v/>
      </c>
      <c r="G1774" s="3" t="str">
        <f>IF(A1774="","",IF(HOUR(A1774)&lt;StartHour,StartHour,IF(HOUR(A1774)&gt;FinishHour,FinishHour,HOUR(A1774))))</f>
        <v/>
      </c>
      <c r="H1774" s="3" t="str">
        <f t="shared" si="140"/>
        <v/>
      </c>
      <c r="I1774" s="33" t="e">
        <f>IF(OR(A1774="",B1774=""),NA(),MAX(0,IF(A1774-B1774=0,SameDayCycleTimeSettingValue,(A1774-B1774) *24)))</f>
        <v>#N/A</v>
      </c>
      <c r="J1774" s="33" t="e">
        <f>IF(OR(A1774="",B1774=""),NA(),MAX(0,IF(A1774-B1774=0,SameDayCycleTimeSettingValue,((A1774-B1774) *24)-(INT((A1774-B1774)) * (24-(FinishHour-StartHour))))))</f>
        <v>#N/A</v>
      </c>
      <c r="K1774" s="3" t="e">
        <f ca="1">IF(OR(A1774&lt;&gt;"",B1774=""),NA(),MAX(0,IF(_xlfn.DAYS(NOW(),B1774)=0,SameDayCycleTimeSettingValue,_xlfn.DAYS(NOW(),B1774))))</f>
        <v>#N/A</v>
      </c>
    </row>
    <row r="1775" spans="1:11" x14ac:dyDescent="0.25">
      <c r="A1775" s="32" t="str">
        <f>IF(AND(TRIM(INDEX(CompletedDateValues,ROW(A1775)))&lt;&gt;"",INDEX(CompletedDateValues,ROW(A1775))&gt;0),INDEX(CompletedDateValues,ROW(A1775)),"")</f>
        <v/>
      </c>
      <c r="B1775" s="32" t="str">
        <f>IF(AND(TRIM(INDEX(StartDateValues,ROW(A1775)))&lt;&gt;"",INDEX(StartDateValues,ROW(A1775))&gt;0),INDEX(StartDateValues,ROW(A1775)),"")</f>
        <v/>
      </c>
      <c r="C1775" s="22" t="str">
        <f t="shared" si="136"/>
        <v/>
      </c>
      <c r="D1775" s="3" t="str">
        <f t="shared" si="137"/>
        <v/>
      </c>
      <c r="E1775" s="3" t="str">
        <f t="shared" si="138"/>
        <v/>
      </c>
      <c r="F1775" s="3" t="str">
        <f t="shared" si="139"/>
        <v/>
      </c>
      <c r="G1775" s="3" t="str">
        <f>IF(A1775="","",IF(HOUR(A1775)&lt;StartHour,StartHour,IF(HOUR(A1775)&gt;FinishHour,FinishHour,HOUR(A1775))))</f>
        <v/>
      </c>
      <c r="H1775" s="3" t="str">
        <f t="shared" si="140"/>
        <v/>
      </c>
      <c r="I1775" s="33" t="e">
        <f>IF(OR(A1775="",B1775=""),NA(),MAX(0,IF(A1775-B1775=0,SameDayCycleTimeSettingValue,(A1775-B1775) *24)))</f>
        <v>#N/A</v>
      </c>
      <c r="J1775" s="33" t="e">
        <f>IF(OR(A1775="",B1775=""),NA(),MAX(0,IF(A1775-B1775=0,SameDayCycleTimeSettingValue,((A1775-B1775) *24)-(INT((A1775-B1775)) * (24-(FinishHour-StartHour))))))</f>
        <v>#N/A</v>
      </c>
      <c r="K1775" s="3" t="e">
        <f ca="1">IF(OR(A1775&lt;&gt;"",B1775=""),NA(),MAX(0,IF(_xlfn.DAYS(NOW(),B1775)=0,SameDayCycleTimeSettingValue,_xlfn.DAYS(NOW(),B1775))))</f>
        <v>#N/A</v>
      </c>
    </row>
    <row r="1776" spans="1:11" x14ac:dyDescent="0.25">
      <c r="A1776" s="32" t="str">
        <f>IF(AND(TRIM(INDEX(CompletedDateValues,ROW(A1776)))&lt;&gt;"",INDEX(CompletedDateValues,ROW(A1776))&gt;0),INDEX(CompletedDateValues,ROW(A1776)),"")</f>
        <v/>
      </c>
      <c r="B1776" s="32" t="str">
        <f>IF(AND(TRIM(INDEX(StartDateValues,ROW(A1776)))&lt;&gt;"",INDEX(StartDateValues,ROW(A1776))&gt;0),INDEX(StartDateValues,ROW(A1776)),"")</f>
        <v/>
      </c>
      <c r="C1776" s="22" t="str">
        <f t="shared" si="136"/>
        <v/>
      </c>
      <c r="D1776" s="3" t="str">
        <f t="shared" si="137"/>
        <v/>
      </c>
      <c r="E1776" s="3" t="str">
        <f t="shared" si="138"/>
        <v/>
      </c>
      <c r="F1776" s="3" t="str">
        <f t="shared" si="139"/>
        <v/>
      </c>
      <c r="G1776" s="3" t="str">
        <f>IF(A1776="","",IF(HOUR(A1776)&lt;StartHour,StartHour,IF(HOUR(A1776)&gt;FinishHour,FinishHour,HOUR(A1776))))</f>
        <v/>
      </c>
      <c r="H1776" s="3" t="str">
        <f t="shared" si="140"/>
        <v/>
      </c>
      <c r="I1776" s="33" t="e">
        <f>IF(OR(A1776="",B1776=""),NA(),MAX(0,IF(A1776-B1776=0,SameDayCycleTimeSettingValue,(A1776-B1776) *24)))</f>
        <v>#N/A</v>
      </c>
      <c r="J1776" s="33" t="e">
        <f>IF(OR(A1776="",B1776=""),NA(),MAX(0,IF(A1776-B1776=0,SameDayCycleTimeSettingValue,((A1776-B1776) *24)-(INT((A1776-B1776)) * (24-(FinishHour-StartHour))))))</f>
        <v>#N/A</v>
      </c>
      <c r="K1776" s="3" t="e">
        <f ca="1">IF(OR(A1776&lt;&gt;"",B1776=""),NA(),MAX(0,IF(_xlfn.DAYS(NOW(),B1776)=0,SameDayCycleTimeSettingValue,_xlfn.DAYS(NOW(),B1776))))</f>
        <v>#N/A</v>
      </c>
    </row>
    <row r="1777" spans="1:11" x14ac:dyDescent="0.25">
      <c r="A1777" s="32" t="str">
        <f>IF(AND(TRIM(INDEX(CompletedDateValues,ROW(A1777)))&lt;&gt;"",INDEX(CompletedDateValues,ROW(A1777))&gt;0),INDEX(CompletedDateValues,ROW(A1777)),"")</f>
        <v/>
      </c>
      <c r="B1777" s="32" t="str">
        <f>IF(AND(TRIM(INDEX(StartDateValues,ROW(A1777)))&lt;&gt;"",INDEX(StartDateValues,ROW(A1777))&gt;0),INDEX(StartDateValues,ROW(A1777)),"")</f>
        <v/>
      </c>
      <c r="C1777" s="22" t="str">
        <f t="shared" si="136"/>
        <v/>
      </c>
      <c r="D1777" s="3" t="str">
        <f t="shared" si="137"/>
        <v/>
      </c>
      <c r="E1777" s="3" t="str">
        <f t="shared" si="138"/>
        <v/>
      </c>
      <c r="F1777" s="3" t="str">
        <f t="shared" si="139"/>
        <v/>
      </c>
      <c r="G1777" s="3" t="str">
        <f>IF(A1777="","",IF(HOUR(A1777)&lt;StartHour,StartHour,IF(HOUR(A1777)&gt;FinishHour,FinishHour,HOUR(A1777))))</f>
        <v/>
      </c>
      <c r="H1777" s="3" t="str">
        <f t="shared" si="140"/>
        <v/>
      </c>
      <c r="I1777" s="33" t="e">
        <f>IF(OR(A1777="",B1777=""),NA(),MAX(0,IF(A1777-B1777=0,SameDayCycleTimeSettingValue,(A1777-B1777) *24)))</f>
        <v>#N/A</v>
      </c>
      <c r="J1777" s="33" t="e">
        <f>IF(OR(A1777="",B1777=""),NA(),MAX(0,IF(A1777-B1777=0,SameDayCycleTimeSettingValue,((A1777-B1777) *24)-(INT((A1777-B1777)) * (24-(FinishHour-StartHour))))))</f>
        <v>#N/A</v>
      </c>
      <c r="K1777" s="3" t="e">
        <f ca="1">IF(OR(A1777&lt;&gt;"",B1777=""),NA(),MAX(0,IF(_xlfn.DAYS(NOW(),B1777)=0,SameDayCycleTimeSettingValue,_xlfn.DAYS(NOW(),B1777))))</f>
        <v>#N/A</v>
      </c>
    </row>
    <row r="1778" spans="1:11" x14ac:dyDescent="0.25">
      <c r="A1778" s="32" t="str">
        <f>IF(AND(TRIM(INDEX(CompletedDateValues,ROW(A1778)))&lt;&gt;"",INDEX(CompletedDateValues,ROW(A1778))&gt;0),INDEX(CompletedDateValues,ROW(A1778)),"")</f>
        <v/>
      </c>
      <c r="B1778" s="32" t="str">
        <f>IF(AND(TRIM(INDEX(StartDateValues,ROW(A1778)))&lt;&gt;"",INDEX(StartDateValues,ROW(A1778))&gt;0),INDEX(StartDateValues,ROW(A1778)),"")</f>
        <v/>
      </c>
      <c r="C1778" s="22" t="str">
        <f t="shared" si="136"/>
        <v/>
      </c>
      <c r="D1778" s="3" t="str">
        <f t="shared" si="137"/>
        <v/>
      </c>
      <c r="E1778" s="3" t="str">
        <f t="shared" si="138"/>
        <v/>
      </c>
      <c r="F1778" s="3" t="str">
        <f t="shared" si="139"/>
        <v/>
      </c>
      <c r="G1778" s="3" t="str">
        <f>IF(A1778="","",IF(HOUR(A1778)&lt;StartHour,StartHour,IF(HOUR(A1778)&gt;FinishHour,FinishHour,HOUR(A1778))))</f>
        <v/>
      </c>
      <c r="H1778" s="3" t="str">
        <f t="shared" si="140"/>
        <v/>
      </c>
      <c r="I1778" s="33" t="e">
        <f>IF(OR(A1778="",B1778=""),NA(),MAX(0,IF(A1778-B1778=0,SameDayCycleTimeSettingValue,(A1778-B1778) *24)))</f>
        <v>#N/A</v>
      </c>
      <c r="J1778" s="33" t="e">
        <f>IF(OR(A1778="",B1778=""),NA(),MAX(0,IF(A1778-B1778=0,SameDayCycleTimeSettingValue,((A1778-B1778) *24)-(INT((A1778-B1778)) * (24-(FinishHour-StartHour))))))</f>
        <v>#N/A</v>
      </c>
      <c r="K1778" s="3" t="e">
        <f ca="1">IF(OR(A1778&lt;&gt;"",B1778=""),NA(),MAX(0,IF(_xlfn.DAYS(NOW(),B1778)=0,SameDayCycleTimeSettingValue,_xlfn.DAYS(NOW(),B1778))))</f>
        <v>#N/A</v>
      </c>
    </row>
    <row r="1779" spans="1:11" x14ac:dyDescent="0.25">
      <c r="A1779" s="32" t="str">
        <f>IF(AND(TRIM(INDEX(CompletedDateValues,ROW(A1779)))&lt;&gt;"",INDEX(CompletedDateValues,ROW(A1779))&gt;0),INDEX(CompletedDateValues,ROW(A1779)),"")</f>
        <v/>
      </c>
      <c r="B1779" s="32" t="str">
        <f>IF(AND(TRIM(INDEX(StartDateValues,ROW(A1779)))&lt;&gt;"",INDEX(StartDateValues,ROW(A1779))&gt;0),INDEX(StartDateValues,ROW(A1779)),"")</f>
        <v/>
      </c>
      <c r="C1779" s="22" t="str">
        <f t="shared" si="136"/>
        <v/>
      </c>
      <c r="D1779" s="3" t="str">
        <f t="shared" si="137"/>
        <v/>
      </c>
      <c r="E1779" s="3" t="str">
        <f t="shared" si="138"/>
        <v/>
      </c>
      <c r="F1779" s="3" t="str">
        <f t="shared" si="139"/>
        <v/>
      </c>
      <c r="G1779" s="3" t="str">
        <f>IF(A1779="","",IF(HOUR(A1779)&lt;StartHour,StartHour,IF(HOUR(A1779)&gt;FinishHour,FinishHour,HOUR(A1779))))</f>
        <v/>
      </c>
      <c r="H1779" s="3" t="str">
        <f t="shared" si="140"/>
        <v/>
      </c>
      <c r="I1779" s="33" t="e">
        <f>IF(OR(A1779="",B1779=""),NA(),MAX(0,IF(A1779-B1779=0,SameDayCycleTimeSettingValue,(A1779-B1779) *24)))</f>
        <v>#N/A</v>
      </c>
      <c r="J1779" s="33" t="e">
        <f>IF(OR(A1779="",B1779=""),NA(),MAX(0,IF(A1779-B1779=0,SameDayCycleTimeSettingValue,((A1779-B1779) *24)-(INT((A1779-B1779)) * (24-(FinishHour-StartHour))))))</f>
        <v>#N/A</v>
      </c>
      <c r="K1779" s="3" t="e">
        <f ca="1">IF(OR(A1779&lt;&gt;"",B1779=""),NA(),MAX(0,IF(_xlfn.DAYS(NOW(),B1779)=0,SameDayCycleTimeSettingValue,_xlfn.DAYS(NOW(),B1779))))</f>
        <v>#N/A</v>
      </c>
    </row>
    <row r="1780" spans="1:11" x14ac:dyDescent="0.25">
      <c r="A1780" s="32" t="str">
        <f>IF(AND(TRIM(INDEX(CompletedDateValues,ROW(A1780)))&lt;&gt;"",INDEX(CompletedDateValues,ROW(A1780))&gt;0),INDEX(CompletedDateValues,ROW(A1780)),"")</f>
        <v/>
      </c>
      <c r="B1780" s="32" t="str">
        <f>IF(AND(TRIM(INDEX(StartDateValues,ROW(A1780)))&lt;&gt;"",INDEX(StartDateValues,ROW(A1780))&gt;0),INDEX(StartDateValues,ROW(A1780)),"")</f>
        <v/>
      </c>
      <c r="C1780" s="22" t="str">
        <f t="shared" si="136"/>
        <v/>
      </c>
      <c r="D1780" s="3" t="str">
        <f t="shared" si="137"/>
        <v/>
      </c>
      <c r="E1780" s="3" t="str">
        <f t="shared" si="138"/>
        <v/>
      </c>
      <c r="F1780" s="3" t="str">
        <f t="shared" si="139"/>
        <v/>
      </c>
      <c r="G1780" s="3" t="str">
        <f>IF(A1780="","",IF(HOUR(A1780)&lt;StartHour,StartHour,IF(HOUR(A1780)&gt;FinishHour,FinishHour,HOUR(A1780))))</f>
        <v/>
      </c>
      <c r="H1780" s="3" t="str">
        <f t="shared" si="140"/>
        <v/>
      </c>
      <c r="I1780" s="33" t="e">
        <f>IF(OR(A1780="",B1780=""),NA(),MAX(0,IF(A1780-B1780=0,SameDayCycleTimeSettingValue,(A1780-B1780) *24)))</f>
        <v>#N/A</v>
      </c>
      <c r="J1780" s="33" t="e">
        <f>IF(OR(A1780="",B1780=""),NA(),MAX(0,IF(A1780-B1780=0,SameDayCycleTimeSettingValue,((A1780-B1780) *24)-(INT((A1780-B1780)) * (24-(FinishHour-StartHour))))))</f>
        <v>#N/A</v>
      </c>
      <c r="K1780" s="3" t="e">
        <f ca="1">IF(OR(A1780&lt;&gt;"",B1780=""),NA(),MAX(0,IF(_xlfn.DAYS(NOW(),B1780)=0,SameDayCycleTimeSettingValue,_xlfn.DAYS(NOW(),B1780))))</f>
        <v>#N/A</v>
      </c>
    </row>
    <row r="1781" spans="1:11" x14ac:dyDescent="0.25">
      <c r="A1781" s="32" t="str">
        <f>IF(AND(TRIM(INDEX(CompletedDateValues,ROW(A1781)))&lt;&gt;"",INDEX(CompletedDateValues,ROW(A1781))&gt;0),INDEX(CompletedDateValues,ROW(A1781)),"")</f>
        <v/>
      </c>
      <c r="B1781" s="32" t="str">
        <f>IF(AND(TRIM(INDEX(StartDateValues,ROW(A1781)))&lt;&gt;"",INDEX(StartDateValues,ROW(A1781))&gt;0),INDEX(StartDateValues,ROW(A1781)),"")</f>
        <v/>
      </c>
      <c r="C1781" s="22" t="str">
        <f t="shared" si="136"/>
        <v/>
      </c>
      <c r="D1781" s="3" t="str">
        <f t="shared" si="137"/>
        <v/>
      </c>
      <c r="E1781" s="3" t="str">
        <f t="shared" si="138"/>
        <v/>
      </c>
      <c r="F1781" s="3" t="str">
        <f t="shared" si="139"/>
        <v/>
      </c>
      <c r="G1781" s="3" t="str">
        <f>IF(A1781="","",IF(HOUR(A1781)&lt;StartHour,StartHour,IF(HOUR(A1781)&gt;FinishHour,FinishHour,HOUR(A1781))))</f>
        <v/>
      </c>
      <c r="H1781" s="3" t="str">
        <f t="shared" si="140"/>
        <v/>
      </c>
      <c r="I1781" s="33" t="e">
        <f>IF(OR(A1781="",B1781=""),NA(),MAX(0,IF(A1781-B1781=0,SameDayCycleTimeSettingValue,(A1781-B1781) *24)))</f>
        <v>#N/A</v>
      </c>
      <c r="J1781" s="33" t="e">
        <f>IF(OR(A1781="",B1781=""),NA(),MAX(0,IF(A1781-B1781=0,SameDayCycleTimeSettingValue,((A1781-B1781) *24)-(INT((A1781-B1781)) * (24-(FinishHour-StartHour))))))</f>
        <v>#N/A</v>
      </c>
      <c r="K1781" s="3" t="e">
        <f ca="1">IF(OR(A1781&lt;&gt;"",B1781=""),NA(),MAX(0,IF(_xlfn.DAYS(NOW(),B1781)=0,SameDayCycleTimeSettingValue,_xlfn.DAYS(NOW(),B1781))))</f>
        <v>#N/A</v>
      </c>
    </row>
    <row r="1782" spans="1:11" x14ac:dyDescent="0.25">
      <c r="A1782" s="32" t="str">
        <f>IF(AND(TRIM(INDEX(CompletedDateValues,ROW(A1782)))&lt;&gt;"",INDEX(CompletedDateValues,ROW(A1782))&gt;0),INDEX(CompletedDateValues,ROW(A1782)),"")</f>
        <v/>
      </c>
      <c r="B1782" s="32" t="str">
        <f>IF(AND(TRIM(INDEX(StartDateValues,ROW(A1782)))&lt;&gt;"",INDEX(StartDateValues,ROW(A1782))&gt;0),INDEX(StartDateValues,ROW(A1782)),"")</f>
        <v/>
      </c>
      <c r="C1782" s="22" t="str">
        <f t="shared" si="136"/>
        <v/>
      </c>
      <c r="D1782" s="3" t="str">
        <f t="shared" si="137"/>
        <v/>
      </c>
      <c r="E1782" s="3" t="str">
        <f t="shared" si="138"/>
        <v/>
      </c>
      <c r="F1782" s="3" t="str">
        <f t="shared" si="139"/>
        <v/>
      </c>
      <c r="G1782" s="3" t="str">
        <f>IF(A1782="","",IF(HOUR(A1782)&lt;StartHour,StartHour,IF(HOUR(A1782)&gt;FinishHour,FinishHour,HOUR(A1782))))</f>
        <v/>
      </c>
      <c r="H1782" s="3" t="str">
        <f t="shared" si="140"/>
        <v/>
      </c>
      <c r="I1782" s="33" t="e">
        <f>IF(OR(A1782="",B1782=""),NA(),MAX(0,IF(A1782-B1782=0,SameDayCycleTimeSettingValue,(A1782-B1782) *24)))</f>
        <v>#N/A</v>
      </c>
      <c r="J1782" s="33" t="e">
        <f>IF(OR(A1782="",B1782=""),NA(),MAX(0,IF(A1782-B1782=0,SameDayCycleTimeSettingValue,((A1782-B1782) *24)-(INT((A1782-B1782)) * (24-(FinishHour-StartHour))))))</f>
        <v>#N/A</v>
      </c>
      <c r="K1782" s="3" t="e">
        <f ca="1">IF(OR(A1782&lt;&gt;"",B1782=""),NA(),MAX(0,IF(_xlfn.DAYS(NOW(),B1782)=0,SameDayCycleTimeSettingValue,_xlfn.DAYS(NOW(),B1782))))</f>
        <v>#N/A</v>
      </c>
    </row>
    <row r="1783" spans="1:11" x14ac:dyDescent="0.25">
      <c r="A1783" s="32" t="str">
        <f>IF(AND(TRIM(INDEX(CompletedDateValues,ROW(A1783)))&lt;&gt;"",INDEX(CompletedDateValues,ROW(A1783))&gt;0),INDEX(CompletedDateValues,ROW(A1783)),"")</f>
        <v/>
      </c>
      <c r="B1783" s="32" t="str">
        <f>IF(AND(TRIM(INDEX(StartDateValues,ROW(A1783)))&lt;&gt;"",INDEX(StartDateValues,ROW(A1783))&gt;0),INDEX(StartDateValues,ROW(A1783)),"")</f>
        <v/>
      </c>
      <c r="C1783" s="22" t="str">
        <f t="shared" si="136"/>
        <v/>
      </c>
      <c r="D1783" s="3" t="str">
        <f t="shared" si="137"/>
        <v/>
      </c>
      <c r="E1783" s="3" t="str">
        <f t="shared" si="138"/>
        <v/>
      </c>
      <c r="F1783" s="3" t="str">
        <f t="shared" si="139"/>
        <v/>
      </c>
      <c r="G1783" s="3" t="str">
        <f>IF(A1783="","",IF(HOUR(A1783)&lt;StartHour,StartHour,IF(HOUR(A1783)&gt;FinishHour,FinishHour,HOUR(A1783))))</f>
        <v/>
      </c>
      <c r="H1783" s="3" t="str">
        <f t="shared" si="140"/>
        <v/>
      </c>
      <c r="I1783" s="33" t="e">
        <f>IF(OR(A1783="",B1783=""),NA(),MAX(0,IF(A1783-B1783=0,SameDayCycleTimeSettingValue,(A1783-B1783) *24)))</f>
        <v>#N/A</v>
      </c>
      <c r="J1783" s="33" t="e">
        <f>IF(OR(A1783="",B1783=""),NA(),MAX(0,IF(A1783-B1783=0,SameDayCycleTimeSettingValue,((A1783-B1783) *24)-(INT((A1783-B1783)) * (24-(FinishHour-StartHour))))))</f>
        <v>#N/A</v>
      </c>
      <c r="K1783" s="3" t="e">
        <f ca="1">IF(OR(A1783&lt;&gt;"",B1783=""),NA(),MAX(0,IF(_xlfn.DAYS(NOW(),B1783)=0,SameDayCycleTimeSettingValue,_xlfn.DAYS(NOW(),B1783))))</f>
        <v>#N/A</v>
      </c>
    </row>
    <row r="1784" spans="1:11" x14ac:dyDescent="0.25">
      <c r="A1784" s="32" t="str">
        <f>IF(AND(TRIM(INDEX(CompletedDateValues,ROW(A1784)))&lt;&gt;"",INDEX(CompletedDateValues,ROW(A1784))&gt;0),INDEX(CompletedDateValues,ROW(A1784)),"")</f>
        <v/>
      </c>
      <c r="B1784" s="32" t="str">
        <f>IF(AND(TRIM(INDEX(StartDateValues,ROW(A1784)))&lt;&gt;"",INDEX(StartDateValues,ROW(A1784))&gt;0),INDEX(StartDateValues,ROW(A1784)),"")</f>
        <v/>
      </c>
      <c r="C1784" s="22" t="str">
        <f t="shared" si="136"/>
        <v/>
      </c>
      <c r="D1784" s="3" t="str">
        <f t="shared" si="137"/>
        <v/>
      </c>
      <c r="E1784" s="3" t="str">
        <f t="shared" si="138"/>
        <v/>
      </c>
      <c r="F1784" s="3" t="str">
        <f t="shared" si="139"/>
        <v/>
      </c>
      <c r="G1784" s="3" t="str">
        <f>IF(A1784="","",IF(HOUR(A1784)&lt;StartHour,StartHour,IF(HOUR(A1784)&gt;FinishHour,FinishHour,HOUR(A1784))))</f>
        <v/>
      </c>
      <c r="H1784" s="3" t="str">
        <f t="shared" si="140"/>
        <v/>
      </c>
      <c r="I1784" s="33" t="e">
        <f>IF(OR(A1784="",B1784=""),NA(),MAX(0,IF(A1784-B1784=0,SameDayCycleTimeSettingValue,(A1784-B1784) *24)))</f>
        <v>#N/A</v>
      </c>
      <c r="J1784" s="33" t="e">
        <f>IF(OR(A1784="",B1784=""),NA(),MAX(0,IF(A1784-B1784=0,SameDayCycleTimeSettingValue,((A1784-B1784) *24)-(INT((A1784-B1784)) * (24-(FinishHour-StartHour))))))</f>
        <v>#N/A</v>
      </c>
      <c r="K1784" s="3" t="e">
        <f ca="1">IF(OR(A1784&lt;&gt;"",B1784=""),NA(),MAX(0,IF(_xlfn.DAYS(NOW(),B1784)=0,SameDayCycleTimeSettingValue,_xlfn.DAYS(NOW(),B1784))))</f>
        <v>#N/A</v>
      </c>
    </row>
    <row r="1785" spans="1:11" x14ac:dyDescent="0.25">
      <c r="A1785" s="32" t="str">
        <f>IF(AND(TRIM(INDEX(CompletedDateValues,ROW(A1785)))&lt;&gt;"",INDEX(CompletedDateValues,ROW(A1785))&gt;0),INDEX(CompletedDateValues,ROW(A1785)),"")</f>
        <v/>
      </c>
      <c r="B1785" s="32" t="str">
        <f>IF(AND(TRIM(INDEX(StartDateValues,ROW(A1785)))&lt;&gt;"",INDEX(StartDateValues,ROW(A1785))&gt;0),INDEX(StartDateValues,ROW(A1785)),"")</f>
        <v/>
      </c>
      <c r="C1785" s="22" t="str">
        <f t="shared" si="136"/>
        <v/>
      </c>
      <c r="D1785" s="3" t="str">
        <f t="shared" si="137"/>
        <v/>
      </c>
      <c r="E1785" s="3" t="str">
        <f t="shared" si="138"/>
        <v/>
      </c>
      <c r="F1785" s="3" t="str">
        <f t="shared" si="139"/>
        <v/>
      </c>
      <c r="G1785" s="3" t="str">
        <f>IF(A1785="","",IF(HOUR(A1785)&lt;StartHour,StartHour,IF(HOUR(A1785)&gt;FinishHour,FinishHour,HOUR(A1785))))</f>
        <v/>
      </c>
      <c r="H1785" s="3" t="str">
        <f t="shared" si="140"/>
        <v/>
      </c>
      <c r="I1785" s="33" t="e">
        <f>IF(OR(A1785="",B1785=""),NA(),MAX(0,IF(A1785-B1785=0,SameDayCycleTimeSettingValue,(A1785-B1785) *24)))</f>
        <v>#N/A</v>
      </c>
      <c r="J1785" s="33" t="e">
        <f>IF(OR(A1785="",B1785=""),NA(),MAX(0,IF(A1785-B1785=0,SameDayCycleTimeSettingValue,((A1785-B1785) *24)-(INT((A1785-B1785)) * (24-(FinishHour-StartHour))))))</f>
        <v>#N/A</v>
      </c>
      <c r="K1785" s="3" t="e">
        <f ca="1">IF(OR(A1785&lt;&gt;"",B1785=""),NA(),MAX(0,IF(_xlfn.DAYS(NOW(),B1785)=0,SameDayCycleTimeSettingValue,_xlfn.DAYS(NOW(),B1785))))</f>
        <v>#N/A</v>
      </c>
    </row>
    <row r="1786" spans="1:11" x14ac:dyDescent="0.25">
      <c r="A1786" s="32" t="str">
        <f>IF(AND(TRIM(INDEX(CompletedDateValues,ROW(A1786)))&lt;&gt;"",INDEX(CompletedDateValues,ROW(A1786))&gt;0),INDEX(CompletedDateValues,ROW(A1786)),"")</f>
        <v/>
      </c>
      <c r="B1786" s="32" t="str">
        <f>IF(AND(TRIM(INDEX(StartDateValues,ROW(A1786)))&lt;&gt;"",INDEX(StartDateValues,ROW(A1786))&gt;0),INDEX(StartDateValues,ROW(A1786)),"")</f>
        <v/>
      </c>
      <c r="C1786" s="22" t="str">
        <f t="shared" si="136"/>
        <v/>
      </c>
      <c r="D1786" s="3" t="str">
        <f t="shared" si="137"/>
        <v/>
      </c>
      <c r="E1786" s="3" t="str">
        <f t="shared" si="138"/>
        <v/>
      </c>
      <c r="F1786" s="3" t="str">
        <f t="shared" si="139"/>
        <v/>
      </c>
      <c r="G1786" s="3" t="str">
        <f>IF(A1786="","",IF(HOUR(A1786)&lt;StartHour,StartHour,IF(HOUR(A1786)&gt;FinishHour,FinishHour,HOUR(A1786))))</f>
        <v/>
      </c>
      <c r="H1786" s="3" t="str">
        <f t="shared" si="140"/>
        <v/>
      </c>
      <c r="I1786" s="33" t="e">
        <f>IF(OR(A1786="",B1786=""),NA(),MAX(0,IF(A1786-B1786=0,SameDayCycleTimeSettingValue,(A1786-B1786) *24)))</f>
        <v>#N/A</v>
      </c>
      <c r="J1786" s="33" t="e">
        <f>IF(OR(A1786="",B1786=""),NA(),MAX(0,IF(A1786-B1786=0,SameDayCycleTimeSettingValue,((A1786-B1786) *24)-(INT((A1786-B1786)) * (24-(FinishHour-StartHour))))))</f>
        <v>#N/A</v>
      </c>
      <c r="K1786" s="3" t="e">
        <f ca="1">IF(OR(A1786&lt;&gt;"",B1786=""),NA(),MAX(0,IF(_xlfn.DAYS(NOW(),B1786)=0,SameDayCycleTimeSettingValue,_xlfn.DAYS(NOW(),B1786))))</f>
        <v>#N/A</v>
      </c>
    </row>
    <row r="1787" spans="1:11" x14ac:dyDescent="0.25">
      <c r="A1787" s="32" t="str">
        <f>IF(AND(TRIM(INDEX(CompletedDateValues,ROW(A1787)))&lt;&gt;"",INDEX(CompletedDateValues,ROW(A1787))&gt;0),INDEX(CompletedDateValues,ROW(A1787)),"")</f>
        <v/>
      </c>
      <c r="B1787" s="32" t="str">
        <f>IF(AND(TRIM(INDEX(StartDateValues,ROW(A1787)))&lt;&gt;"",INDEX(StartDateValues,ROW(A1787))&gt;0),INDEX(StartDateValues,ROW(A1787)),"")</f>
        <v/>
      </c>
      <c r="C1787" s="22" t="str">
        <f t="shared" si="136"/>
        <v/>
      </c>
      <c r="D1787" s="3" t="str">
        <f t="shared" si="137"/>
        <v/>
      </c>
      <c r="E1787" s="3" t="str">
        <f t="shared" si="138"/>
        <v/>
      </c>
      <c r="F1787" s="3" t="str">
        <f t="shared" si="139"/>
        <v/>
      </c>
      <c r="G1787" s="3" t="str">
        <f>IF(A1787="","",IF(HOUR(A1787)&lt;StartHour,StartHour,IF(HOUR(A1787)&gt;FinishHour,FinishHour,HOUR(A1787))))</f>
        <v/>
      </c>
      <c r="H1787" s="3" t="str">
        <f t="shared" si="140"/>
        <v/>
      </c>
      <c r="I1787" s="33" t="e">
        <f>IF(OR(A1787="",B1787=""),NA(),MAX(0,IF(A1787-B1787=0,SameDayCycleTimeSettingValue,(A1787-B1787) *24)))</f>
        <v>#N/A</v>
      </c>
      <c r="J1787" s="33" t="e">
        <f>IF(OR(A1787="",B1787=""),NA(),MAX(0,IF(A1787-B1787=0,SameDayCycleTimeSettingValue,((A1787-B1787) *24)-(INT((A1787-B1787)) * (24-(FinishHour-StartHour))))))</f>
        <v>#N/A</v>
      </c>
      <c r="K1787" s="3" t="e">
        <f ca="1">IF(OR(A1787&lt;&gt;"",B1787=""),NA(),MAX(0,IF(_xlfn.DAYS(NOW(),B1787)=0,SameDayCycleTimeSettingValue,_xlfn.DAYS(NOW(),B1787))))</f>
        <v>#N/A</v>
      </c>
    </row>
    <row r="1788" spans="1:11" x14ac:dyDescent="0.25">
      <c r="A1788" s="32" t="str">
        <f>IF(AND(TRIM(INDEX(CompletedDateValues,ROW(A1788)))&lt;&gt;"",INDEX(CompletedDateValues,ROW(A1788))&gt;0),INDEX(CompletedDateValues,ROW(A1788)),"")</f>
        <v/>
      </c>
      <c r="B1788" s="32" t="str">
        <f>IF(AND(TRIM(INDEX(StartDateValues,ROW(A1788)))&lt;&gt;"",INDEX(StartDateValues,ROW(A1788))&gt;0),INDEX(StartDateValues,ROW(A1788)),"")</f>
        <v/>
      </c>
      <c r="C1788" s="22" t="str">
        <f t="shared" si="136"/>
        <v/>
      </c>
      <c r="D1788" s="3" t="str">
        <f t="shared" si="137"/>
        <v/>
      </c>
      <c r="E1788" s="3" t="str">
        <f t="shared" si="138"/>
        <v/>
      </c>
      <c r="F1788" s="3" t="str">
        <f t="shared" si="139"/>
        <v/>
      </c>
      <c r="G1788" s="3" t="str">
        <f>IF(A1788="","",IF(HOUR(A1788)&lt;StartHour,StartHour,IF(HOUR(A1788)&gt;FinishHour,FinishHour,HOUR(A1788))))</f>
        <v/>
      </c>
      <c r="H1788" s="3" t="str">
        <f t="shared" si="140"/>
        <v/>
      </c>
      <c r="I1788" s="33" t="e">
        <f>IF(OR(A1788="",B1788=""),NA(),MAX(0,IF(A1788-B1788=0,SameDayCycleTimeSettingValue,(A1788-B1788) *24)))</f>
        <v>#N/A</v>
      </c>
      <c r="J1788" s="33" t="e">
        <f>IF(OR(A1788="",B1788=""),NA(),MAX(0,IF(A1788-B1788=0,SameDayCycleTimeSettingValue,((A1788-B1788) *24)-(INT((A1788-B1788)) * (24-(FinishHour-StartHour))))))</f>
        <v>#N/A</v>
      </c>
      <c r="K1788" s="3" t="e">
        <f ca="1">IF(OR(A1788&lt;&gt;"",B1788=""),NA(),MAX(0,IF(_xlfn.DAYS(NOW(),B1788)=0,SameDayCycleTimeSettingValue,_xlfn.DAYS(NOW(),B1788))))</f>
        <v>#N/A</v>
      </c>
    </row>
    <row r="1789" spans="1:11" x14ac:dyDescent="0.25">
      <c r="A1789" s="32" t="str">
        <f>IF(AND(TRIM(INDEX(CompletedDateValues,ROW(A1789)))&lt;&gt;"",INDEX(CompletedDateValues,ROW(A1789))&gt;0),INDEX(CompletedDateValues,ROW(A1789)),"")</f>
        <v/>
      </c>
      <c r="B1789" s="32" t="str">
        <f>IF(AND(TRIM(INDEX(StartDateValues,ROW(A1789)))&lt;&gt;"",INDEX(StartDateValues,ROW(A1789))&gt;0),INDEX(StartDateValues,ROW(A1789)),"")</f>
        <v/>
      </c>
      <c r="C1789" s="22" t="str">
        <f t="shared" si="136"/>
        <v/>
      </c>
      <c r="D1789" s="3" t="str">
        <f t="shared" si="137"/>
        <v/>
      </c>
      <c r="E1789" s="3" t="str">
        <f t="shared" si="138"/>
        <v/>
      </c>
      <c r="F1789" s="3" t="str">
        <f t="shared" si="139"/>
        <v/>
      </c>
      <c r="G1789" s="3" t="str">
        <f>IF(A1789="","",IF(HOUR(A1789)&lt;StartHour,StartHour,IF(HOUR(A1789)&gt;FinishHour,FinishHour,HOUR(A1789))))</f>
        <v/>
      </c>
      <c r="H1789" s="3" t="str">
        <f t="shared" si="140"/>
        <v/>
      </c>
      <c r="I1789" s="33" t="e">
        <f>IF(OR(A1789="",B1789=""),NA(),MAX(0,IF(A1789-B1789=0,SameDayCycleTimeSettingValue,(A1789-B1789) *24)))</f>
        <v>#N/A</v>
      </c>
      <c r="J1789" s="33" t="e">
        <f>IF(OR(A1789="",B1789=""),NA(),MAX(0,IF(A1789-B1789=0,SameDayCycleTimeSettingValue,((A1789-B1789) *24)-(INT((A1789-B1789)) * (24-(FinishHour-StartHour))))))</f>
        <v>#N/A</v>
      </c>
      <c r="K1789" s="3" t="e">
        <f ca="1">IF(OR(A1789&lt;&gt;"",B1789=""),NA(),MAX(0,IF(_xlfn.DAYS(NOW(),B1789)=0,SameDayCycleTimeSettingValue,_xlfn.DAYS(NOW(),B1789))))</f>
        <v>#N/A</v>
      </c>
    </row>
    <row r="1790" spans="1:11" x14ac:dyDescent="0.25">
      <c r="A1790" s="32" t="str">
        <f>IF(AND(TRIM(INDEX(CompletedDateValues,ROW(A1790)))&lt;&gt;"",INDEX(CompletedDateValues,ROW(A1790))&gt;0),INDEX(CompletedDateValues,ROW(A1790)),"")</f>
        <v/>
      </c>
      <c r="B1790" s="32" t="str">
        <f>IF(AND(TRIM(INDEX(StartDateValues,ROW(A1790)))&lt;&gt;"",INDEX(StartDateValues,ROW(A1790))&gt;0),INDEX(StartDateValues,ROW(A1790)),"")</f>
        <v/>
      </c>
      <c r="C1790" s="22" t="str">
        <f t="shared" si="136"/>
        <v/>
      </c>
      <c r="D1790" s="3" t="str">
        <f t="shared" si="137"/>
        <v/>
      </c>
      <c r="E1790" s="3" t="str">
        <f t="shared" si="138"/>
        <v/>
      </c>
      <c r="F1790" s="3" t="str">
        <f t="shared" si="139"/>
        <v/>
      </c>
      <c r="G1790" s="3" t="str">
        <f>IF(A1790="","",IF(HOUR(A1790)&lt;StartHour,StartHour,IF(HOUR(A1790)&gt;FinishHour,FinishHour,HOUR(A1790))))</f>
        <v/>
      </c>
      <c r="H1790" s="3" t="str">
        <f t="shared" si="140"/>
        <v/>
      </c>
      <c r="I1790" s="33" t="e">
        <f>IF(OR(A1790="",B1790=""),NA(),MAX(0,IF(A1790-B1790=0,SameDayCycleTimeSettingValue,(A1790-B1790) *24)))</f>
        <v>#N/A</v>
      </c>
      <c r="J1790" s="33" t="e">
        <f>IF(OR(A1790="",B1790=""),NA(),MAX(0,IF(A1790-B1790=0,SameDayCycleTimeSettingValue,((A1790-B1790) *24)-(INT((A1790-B1790)) * (24-(FinishHour-StartHour))))))</f>
        <v>#N/A</v>
      </c>
      <c r="K1790" s="3" t="e">
        <f ca="1">IF(OR(A1790&lt;&gt;"",B1790=""),NA(),MAX(0,IF(_xlfn.DAYS(NOW(),B1790)=0,SameDayCycleTimeSettingValue,_xlfn.DAYS(NOW(),B1790))))</f>
        <v>#N/A</v>
      </c>
    </row>
    <row r="1791" spans="1:11" x14ac:dyDescent="0.25">
      <c r="A1791" s="32" t="str">
        <f>IF(AND(TRIM(INDEX(CompletedDateValues,ROW(A1791)))&lt;&gt;"",INDEX(CompletedDateValues,ROW(A1791))&gt;0),INDEX(CompletedDateValues,ROW(A1791)),"")</f>
        <v/>
      </c>
      <c r="B1791" s="32" t="str">
        <f>IF(AND(TRIM(INDEX(StartDateValues,ROW(A1791)))&lt;&gt;"",INDEX(StartDateValues,ROW(A1791))&gt;0),INDEX(StartDateValues,ROW(A1791)),"")</f>
        <v/>
      </c>
      <c r="C1791" s="22" t="str">
        <f t="shared" si="136"/>
        <v/>
      </c>
      <c r="D1791" s="3" t="str">
        <f t="shared" si="137"/>
        <v/>
      </c>
      <c r="E1791" s="3" t="str">
        <f t="shared" si="138"/>
        <v/>
      </c>
      <c r="F1791" s="3" t="str">
        <f t="shared" si="139"/>
        <v/>
      </c>
      <c r="G1791" s="3" t="str">
        <f>IF(A1791="","",IF(HOUR(A1791)&lt;StartHour,StartHour,IF(HOUR(A1791)&gt;FinishHour,FinishHour,HOUR(A1791))))</f>
        <v/>
      </c>
      <c r="H1791" s="3" t="str">
        <f t="shared" si="140"/>
        <v/>
      </c>
      <c r="I1791" s="33" t="e">
        <f>IF(OR(A1791="",B1791=""),NA(),MAX(0,IF(A1791-B1791=0,SameDayCycleTimeSettingValue,(A1791-B1791) *24)))</f>
        <v>#N/A</v>
      </c>
      <c r="J1791" s="33" t="e">
        <f>IF(OR(A1791="",B1791=""),NA(),MAX(0,IF(A1791-B1791=0,SameDayCycleTimeSettingValue,((A1791-B1791) *24)-(INT((A1791-B1791)) * (24-(FinishHour-StartHour))))))</f>
        <v>#N/A</v>
      </c>
      <c r="K1791" s="3" t="e">
        <f ca="1">IF(OR(A1791&lt;&gt;"",B1791=""),NA(),MAX(0,IF(_xlfn.DAYS(NOW(),B1791)=0,SameDayCycleTimeSettingValue,_xlfn.DAYS(NOW(),B1791))))</f>
        <v>#N/A</v>
      </c>
    </row>
    <row r="1792" spans="1:11" x14ac:dyDescent="0.25">
      <c r="A1792" s="32" t="str">
        <f>IF(AND(TRIM(INDEX(CompletedDateValues,ROW(A1792)))&lt;&gt;"",INDEX(CompletedDateValues,ROW(A1792))&gt;0),INDEX(CompletedDateValues,ROW(A1792)),"")</f>
        <v/>
      </c>
      <c r="B1792" s="32" t="str">
        <f>IF(AND(TRIM(INDEX(StartDateValues,ROW(A1792)))&lt;&gt;"",INDEX(StartDateValues,ROW(A1792))&gt;0),INDEX(StartDateValues,ROW(A1792)),"")</f>
        <v/>
      </c>
      <c r="C1792" s="22" t="str">
        <f t="shared" si="136"/>
        <v/>
      </c>
      <c r="D1792" s="3" t="str">
        <f t="shared" si="137"/>
        <v/>
      </c>
      <c r="E1792" s="3" t="str">
        <f t="shared" si="138"/>
        <v/>
      </c>
      <c r="F1792" s="3" t="str">
        <f t="shared" si="139"/>
        <v/>
      </c>
      <c r="G1792" s="3" t="str">
        <f>IF(A1792="","",IF(HOUR(A1792)&lt;StartHour,StartHour,IF(HOUR(A1792)&gt;FinishHour,FinishHour,HOUR(A1792))))</f>
        <v/>
      </c>
      <c r="H1792" s="3" t="str">
        <f t="shared" si="140"/>
        <v/>
      </c>
      <c r="I1792" s="33" t="e">
        <f>IF(OR(A1792="",B1792=""),NA(),MAX(0,IF(A1792-B1792=0,SameDayCycleTimeSettingValue,(A1792-B1792) *24)))</f>
        <v>#N/A</v>
      </c>
      <c r="J1792" s="33" t="e">
        <f>IF(OR(A1792="",B1792=""),NA(),MAX(0,IF(A1792-B1792=0,SameDayCycleTimeSettingValue,((A1792-B1792) *24)-(INT((A1792-B1792)) * (24-(FinishHour-StartHour))))))</f>
        <v>#N/A</v>
      </c>
      <c r="K1792" s="3" t="e">
        <f ca="1">IF(OR(A1792&lt;&gt;"",B1792=""),NA(),MAX(0,IF(_xlfn.DAYS(NOW(),B1792)=0,SameDayCycleTimeSettingValue,_xlfn.DAYS(NOW(),B1792))))</f>
        <v>#N/A</v>
      </c>
    </row>
    <row r="1793" spans="1:11" x14ac:dyDescent="0.25">
      <c r="A1793" s="32" t="str">
        <f>IF(AND(TRIM(INDEX(CompletedDateValues,ROW(A1793)))&lt;&gt;"",INDEX(CompletedDateValues,ROW(A1793))&gt;0),INDEX(CompletedDateValues,ROW(A1793)),"")</f>
        <v/>
      </c>
      <c r="B1793" s="32" t="str">
        <f>IF(AND(TRIM(INDEX(StartDateValues,ROW(A1793)))&lt;&gt;"",INDEX(StartDateValues,ROW(A1793))&gt;0),INDEX(StartDateValues,ROW(A1793)),"")</f>
        <v/>
      </c>
      <c r="C1793" s="22" t="str">
        <f t="shared" si="136"/>
        <v/>
      </c>
      <c r="D1793" s="3" t="str">
        <f t="shared" si="137"/>
        <v/>
      </c>
      <c r="E1793" s="3" t="str">
        <f t="shared" si="138"/>
        <v/>
      </c>
      <c r="F1793" s="3" t="str">
        <f t="shared" si="139"/>
        <v/>
      </c>
      <c r="G1793" s="3" t="str">
        <f>IF(A1793="","",IF(HOUR(A1793)&lt;StartHour,StartHour,IF(HOUR(A1793)&gt;FinishHour,FinishHour,HOUR(A1793))))</f>
        <v/>
      </c>
      <c r="H1793" s="3" t="str">
        <f t="shared" si="140"/>
        <v/>
      </c>
      <c r="I1793" s="33" t="e">
        <f>IF(OR(A1793="",B1793=""),NA(),MAX(0,IF(A1793-B1793=0,SameDayCycleTimeSettingValue,(A1793-B1793) *24)))</f>
        <v>#N/A</v>
      </c>
      <c r="J1793" s="33" t="e">
        <f>IF(OR(A1793="",B1793=""),NA(),MAX(0,IF(A1793-B1793=0,SameDayCycleTimeSettingValue,((A1793-B1793) *24)-(INT((A1793-B1793)) * (24-(FinishHour-StartHour))))))</f>
        <v>#N/A</v>
      </c>
      <c r="K1793" s="3" t="e">
        <f ca="1">IF(OR(A1793&lt;&gt;"",B1793=""),NA(),MAX(0,IF(_xlfn.DAYS(NOW(),B1793)=0,SameDayCycleTimeSettingValue,_xlfn.DAYS(NOW(),B1793))))</f>
        <v>#N/A</v>
      </c>
    </row>
    <row r="1794" spans="1:11" x14ac:dyDescent="0.25">
      <c r="A1794" s="32" t="str">
        <f>IF(AND(TRIM(INDEX(CompletedDateValues,ROW(A1794)))&lt;&gt;"",INDEX(CompletedDateValues,ROW(A1794))&gt;0),INDEX(CompletedDateValues,ROW(A1794)),"")</f>
        <v/>
      </c>
      <c r="B1794" s="32" t="str">
        <f>IF(AND(TRIM(INDEX(StartDateValues,ROW(A1794)))&lt;&gt;"",INDEX(StartDateValues,ROW(A1794))&gt;0),INDEX(StartDateValues,ROW(A1794)),"")</f>
        <v/>
      </c>
      <c r="C1794" s="22" t="str">
        <f t="shared" si="136"/>
        <v/>
      </c>
      <c r="D1794" s="3" t="str">
        <f t="shared" si="137"/>
        <v/>
      </c>
      <c r="E1794" s="3" t="str">
        <f t="shared" si="138"/>
        <v/>
      </c>
      <c r="F1794" s="3" t="str">
        <f t="shared" si="139"/>
        <v/>
      </c>
      <c r="G1794" s="3" t="str">
        <f>IF(A1794="","",IF(HOUR(A1794)&lt;StartHour,StartHour,IF(HOUR(A1794)&gt;FinishHour,FinishHour,HOUR(A1794))))</f>
        <v/>
      </c>
      <c r="H1794" s="3" t="str">
        <f t="shared" si="140"/>
        <v/>
      </c>
      <c r="I1794" s="33" t="e">
        <f>IF(OR(A1794="",B1794=""),NA(),MAX(0,IF(A1794-B1794=0,SameDayCycleTimeSettingValue,(A1794-B1794) *24)))</f>
        <v>#N/A</v>
      </c>
      <c r="J1794" s="33" t="e">
        <f>IF(OR(A1794="",B1794=""),NA(),MAX(0,IF(A1794-B1794=0,SameDayCycleTimeSettingValue,((A1794-B1794) *24)-(INT((A1794-B1794)) * (24-(FinishHour-StartHour))))))</f>
        <v>#N/A</v>
      </c>
      <c r="K1794" s="3" t="e">
        <f ca="1">IF(OR(A1794&lt;&gt;"",B1794=""),NA(),MAX(0,IF(_xlfn.DAYS(NOW(),B1794)=0,SameDayCycleTimeSettingValue,_xlfn.DAYS(NOW(),B1794))))</f>
        <v>#N/A</v>
      </c>
    </row>
    <row r="1795" spans="1:11" x14ac:dyDescent="0.25">
      <c r="A1795" s="32" t="str">
        <f>IF(AND(TRIM(INDEX(CompletedDateValues,ROW(A1795)))&lt;&gt;"",INDEX(CompletedDateValues,ROW(A1795))&gt;0),INDEX(CompletedDateValues,ROW(A1795)),"")</f>
        <v/>
      </c>
      <c r="B1795" s="32" t="str">
        <f>IF(AND(TRIM(INDEX(StartDateValues,ROW(A1795)))&lt;&gt;"",INDEX(StartDateValues,ROW(A1795))&gt;0),INDEX(StartDateValues,ROW(A1795)),"")</f>
        <v/>
      </c>
      <c r="C1795" s="22" t="str">
        <f t="shared" ref="C1795:C1858" si="141">IF(AND(TRIM(INDEX(WorkTypeValues,ROW(A1795)))&lt;&gt;"",INDEX(WorkTypeValues,ROW(A1795))&gt;0),INDEX(WorkTypeValues,ROW(A1795)),"")</f>
        <v/>
      </c>
      <c r="D1795" s="3" t="str">
        <f t="shared" ref="D1795:D1858" si="142">IF(A1795="", "",YEAR(A1795))</f>
        <v/>
      </c>
      <c r="E1795" s="3" t="str">
        <f t="shared" ref="E1795:E1858" si="143">IF(A1795="","",MONTH(A1795))</f>
        <v/>
      </c>
      <c r="F1795" s="3" t="str">
        <f t="shared" ref="F1795:F1858" si="144">IF(A1795="","",DAY(A1795))</f>
        <v/>
      </c>
      <c r="G1795" s="3" t="str">
        <f>IF(A1795="","",IF(HOUR(A1795)&lt;StartHour,StartHour,IF(HOUR(A1795)&gt;FinishHour,FinishHour,HOUR(A1795))))</f>
        <v/>
      </c>
      <c r="H1795" s="3" t="str">
        <f t="shared" ref="H1795:H1858" si="145">IF(D1795="","",D1795&amp;"-"&amp;TEXT(E1795,"00") &amp;"-"&amp;TEXT(F1795,"00") &amp;"-"&amp;TEXT(G1795,"00"))</f>
        <v/>
      </c>
      <c r="I1795" s="33" t="e">
        <f>IF(OR(A1795="",B1795=""),NA(),MAX(0,IF(A1795-B1795=0,SameDayCycleTimeSettingValue,(A1795-B1795) *24)))</f>
        <v>#N/A</v>
      </c>
      <c r="J1795" s="33" t="e">
        <f>IF(OR(A1795="",B1795=""),NA(),MAX(0,IF(A1795-B1795=0,SameDayCycleTimeSettingValue,((A1795-B1795) *24)-(INT((A1795-B1795)) * (24-(FinishHour-StartHour))))))</f>
        <v>#N/A</v>
      </c>
      <c r="K1795" s="3" t="e">
        <f ca="1">IF(OR(A1795&lt;&gt;"",B1795=""),NA(),MAX(0,IF(_xlfn.DAYS(NOW(),B1795)=0,SameDayCycleTimeSettingValue,_xlfn.DAYS(NOW(),B1795))))</f>
        <v>#N/A</v>
      </c>
    </row>
    <row r="1796" spans="1:11" x14ac:dyDescent="0.25">
      <c r="A1796" s="32" t="str">
        <f>IF(AND(TRIM(INDEX(CompletedDateValues,ROW(A1796)))&lt;&gt;"",INDEX(CompletedDateValues,ROW(A1796))&gt;0),INDEX(CompletedDateValues,ROW(A1796)),"")</f>
        <v/>
      </c>
      <c r="B1796" s="32" t="str">
        <f>IF(AND(TRIM(INDEX(StartDateValues,ROW(A1796)))&lt;&gt;"",INDEX(StartDateValues,ROW(A1796))&gt;0),INDEX(StartDateValues,ROW(A1796)),"")</f>
        <v/>
      </c>
      <c r="C1796" s="22" t="str">
        <f t="shared" si="141"/>
        <v/>
      </c>
      <c r="D1796" s="3" t="str">
        <f t="shared" si="142"/>
        <v/>
      </c>
      <c r="E1796" s="3" t="str">
        <f t="shared" si="143"/>
        <v/>
      </c>
      <c r="F1796" s="3" t="str">
        <f t="shared" si="144"/>
        <v/>
      </c>
      <c r="G1796" s="3" t="str">
        <f>IF(A1796="","",IF(HOUR(A1796)&lt;StartHour,StartHour,IF(HOUR(A1796)&gt;FinishHour,FinishHour,HOUR(A1796))))</f>
        <v/>
      </c>
      <c r="H1796" s="3" t="str">
        <f t="shared" si="145"/>
        <v/>
      </c>
      <c r="I1796" s="33" t="e">
        <f>IF(OR(A1796="",B1796=""),NA(),MAX(0,IF(A1796-B1796=0,SameDayCycleTimeSettingValue,(A1796-B1796) *24)))</f>
        <v>#N/A</v>
      </c>
      <c r="J1796" s="33" t="e">
        <f>IF(OR(A1796="",B1796=""),NA(),MAX(0,IF(A1796-B1796=0,SameDayCycleTimeSettingValue,((A1796-B1796) *24)-(INT((A1796-B1796)) * (24-(FinishHour-StartHour))))))</f>
        <v>#N/A</v>
      </c>
      <c r="K1796" s="3" t="e">
        <f ca="1">IF(OR(A1796&lt;&gt;"",B1796=""),NA(),MAX(0,IF(_xlfn.DAYS(NOW(),B1796)=0,SameDayCycleTimeSettingValue,_xlfn.DAYS(NOW(),B1796))))</f>
        <v>#N/A</v>
      </c>
    </row>
    <row r="1797" spans="1:11" x14ac:dyDescent="0.25">
      <c r="A1797" s="32" t="str">
        <f>IF(AND(TRIM(INDEX(CompletedDateValues,ROW(A1797)))&lt;&gt;"",INDEX(CompletedDateValues,ROW(A1797))&gt;0),INDEX(CompletedDateValues,ROW(A1797)),"")</f>
        <v/>
      </c>
      <c r="B1797" s="32" t="str">
        <f>IF(AND(TRIM(INDEX(StartDateValues,ROW(A1797)))&lt;&gt;"",INDEX(StartDateValues,ROW(A1797))&gt;0),INDEX(StartDateValues,ROW(A1797)),"")</f>
        <v/>
      </c>
      <c r="C1797" s="22" t="str">
        <f t="shared" si="141"/>
        <v/>
      </c>
      <c r="D1797" s="3" t="str">
        <f t="shared" si="142"/>
        <v/>
      </c>
      <c r="E1797" s="3" t="str">
        <f t="shared" si="143"/>
        <v/>
      </c>
      <c r="F1797" s="3" t="str">
        <f t="shared" si="144"/>
        <v/>
      </c>
      <c r="G1797" s="3" t="str">
        <f>IF(A1797="","",IF(HOUR(A1797)&lt;StartHour,StartHour,IF(HOUR(A1797)&gt;FinishHour,FinishHour,HOUR(A1797))))</f>
        <v/>
      </c>
      <c r="H1797" s="3" t="str">
        <f t="shared" si="145"/>
        <v/>
      </c>
      <c r="I1797" s="33" t="e">
        <f>IF(OR(A1797="",B1797=""),NA(),MAX(0,IF(A1797-B1797=0,SameDayCycleTimeSettingValue,(A1797-B1797) *24)))</f>
        <v>#N/A</v>
      </c>
      <c r="J1797" s="33" t="e">
        <f>IF(OR(A1797="",B1797=""),NA(),MAX(0,IF(A1797-B1797=0,SameDayCycleTimeSettingValue,((A1797-B1797) *24)-(INT((A1797-B1797)) * (24-(FinishHour-StartHour))))))</f>
        <v>#N/A</v>
      </c>
      <c r="K1797" s="3" t="e">
        <f ca="1">IF(OR(A1797&lt;&gt;"",B1797=""),NA(),MAX(0,IF(_xlfn.DAYS(NOW(),B1797)=0,SameDayCycleTimeSettingValue,_xlfn.DAYS(NOW(),B1797))))</f>
        <v>#N/A</v>
      </c>
    </row>
    <row r="1798" spans="1:11" x14ac:dyDescent="0.25">
      <c r="A1798" s="32" t="str">
        <f>IF(AND(TRIM(INDEX(CompletedDateValues,ROW(A1798)))&lt;&gt;"",INDEX(CompletedDateValues,ROW(A1798))&gt;0),INDEX(CompletedDateValues,ROW(A1798)),"")</f>
        <v/>
      </c>
      <c r="B1798" s="32" t="str">
        <f>IF(AND(TRIM(INDEX(StartDateValues,ROW(A1798)))&lt;&gt;"",INDEX(StartDateValues,ROW(A1798))&gt;0),INDEX(StartDateValues,ROW(A1798)),"")</f>
        <v/>
      </c>
      <c r="C1798" s="22" t="str">
        <f t="shared" si="141"/>
        <v/>
      </c>
      <c r="D1798" s="3" t="str">
        <f t="shared" si="142"/>
        <v/>
      </c>
      <c r="E1798" s="3" t="str">
        <f t="shared" si="143"/>
        <v/>
      </c>
      <c r="F1798" s="3" t="str">
        <f t="shared" si="144"/>
        <v/>
      </c>
      <c r="G1798" s="3" t="str">
        <f>IF(A1798="","",IF(HOUR(A1798)&lt;StartHour,StartHour,IF(HOUR(A1798)&gt;FinishHour,FinishHour,HOUR(A1798))))</f>
        <v/>
      </c>
      <c r="H1798" s="3" t="str">
        <f t="shared" si="145"/>
        <v/>
      </c>
      <c r="I1798" s="33" t="e">
        <f>IF(OR(A1798="",B1798=""),NA(),MAX(0,IF(A1798-B1798=0,SameDayCycleTimeSettingValue,(A1798-B1798) *24)))</f>
        <v>#N/A</v>
      </c>
      <c r="J1798" s="33" t="e">
        <f>IF(OR(A1798="",B1798=""),NA(),MAX(0,IF(A1798-B1798=0,SameDayCycleTimeSettingValue,((A1798-B1798) *24)-(INT((A1798-B1798)) * (24-(FinishHour-StartHour))))))</f>
        <v>#N/A</v>
      </c>
      <c r="K1798" s="3" t="e">
        <f ca="1">IF(OR(A1798&lt;&gt;"",B1798=""),NA(),MAX(0,IF(_xlfn.DAYS(NOW(),B1798)=0,SameDayCycleTimeSettingValue,_xlfn.DAYS(NOW(),B1798))))</f>
        <v>#N/A</v>
      </c>
    </row>
    <row r="1799" spans="1:11" x14ac:dyDescent="0.25">
      <c r="A1799" s="32" t="str">
        <f>IF(AND(TRIM(INDEX(CompletedDateValues,ROW(A1799)))&lt;&gt;"",INDEX(CompletedDateValues,ROW(A1799))&gt;0),INDEX(CompletedDateValues,ROW(A1799)),"")</f>
        <v/>
      </c>
      <c r="B1799" s="32" t="str">
        <f>IF(AND(TRIM(INDEX(StartDateValues,ROW(A1799)))&lt;&gt;"",INDEX(StartDateValues,ROW(A1799))&gt;0),INDEX(StartDateValues,ROW(A1799)),"")</f>
        <v/>
      </c>
      <c r="C1799" s="22" t="str">
        <f t="shared" si="141"/>
        <v/>
      </c>
      <c r="D1799" s="3" t="str">
        <f t="shared" si="142"/>
        <v/>
      </c>
      <c r="E1799" s="3" t="str">
        <f t="shared" si="143"/>
        <v/>
      </c>
      <c r="F1799" s="3" t="str">
        <f t="shared" si="144"/>
        <v/>
      </c>
      <c r="G1799" s="3" t="str">
        <f>IF(A1799="","",IF(HOUR(A1799)&lt;StartHour,StartHour,IF(HOUR(A1799)&gt;FinishHour,FinishHour,HOUR(A1799))))</f>
        <v/>
      </c>
      <c r="H1799" s="3" t="str">
        <f t="shared" si="145"/>
        <v/>
      </c>
      <c r="I1799" s="33" t="e">
        <f>IF(OR(A1799="",B1799=""),NA(),MAX(0,IF(A1799-B1799=0,SameDayCycleTimeSettingValue,(A1799-B1799) *24)))</f>
        <v>#N/A</v>
      </c>
      <c r="J1799" s="33" t="e">
        <f>IF(OR(A1799="",B1799=""),NA(),MAX(0,IF(A1799-B1799=0,SameDayCycleTimeSettingValue,((A1799-B1799) *24)-(INT((A1799-B1799)) * (24-(FinishHour-StartHour))))))</f>
        <v>#N/A</v>
      </c>
      <c r="K1799" s="3" t="e">
        <f ca="1">IF(OR(A1799&lt;&gt;"",B1799=""),NA(),MAX(0,IF(_xlfn.DAYS(NOW(),B1799)=0,SameDayCycleTimeSettingValue,_xlfn.DAYS(NOW(),B1799))))</f>
        <v>#N/A</v>
      </c>
    </row>
    <row r="1800" spans="1:11" x14ac:dyDescent="0.25">
      <c r="A1800" s="32" t="str">
        <f>IF(AND(TRIM(INDEX(CompletedDateValues,ROW(A1800)))&lt;&gt;"",INDEX(CompletedDateValues,ROW(A1800))&gt;0),INDEX(CompletedDateValues,ROW(A1800)),"")</f>
        <v/>
      </c>
      <c r="B1800" s="32" t="str">
        <f>IF(AND(TRIM(INDEX(StartDateValues,ROW(A1800)))&lt;&gt;"",INDEX(StartDateValues,ROW(A1800))&gt;0),INDEX(StartDateValues,ROW(A1800)),"")</f>
        <v/>
      </c>
      <c r="C1800" s="22" t="str">
        <f t="shared" si="141"/>
        <v/>
      </c>
      <c r="D1800" s="3" t="str">
        <f t="shared" si="142"/>
        <v/>
      </c>
      <c r="E1800" s="3" t="str">
        <f t="shared" si="143"/>
        <v/>
      </c>
      <c r="F1800" s="3" t="str">
        <f t="shared" si="144"/>
        <v/>
      </c>
      <c r="G1800" s="3" t="str">
        <f>IF(A1800="","",IF(HOUR(A1800)&lt;StartHour,StartHour,IF(HOUR(A1800)&gt;FinishHour,FinishHour,HOUR(A1800))))</f>
        <v/>
      </c>
      <c r="H1800" s="3" t="str">
        <f t="shared" si="145"/>
        <v/>
      </c>
      <c r="I1800" s="33" t="e">
        <f>IF(OR(A1800="",B1800=""),NA(),MAX(0,IF(A1800-B1800=0,SameDayCycleTimeSettingValue,(A1800-B1800) *24)))</f>
        <v>#N/A</v>
      </c>
      <c r="J1800" s="33" t="e">
        <f>IF(OR(A1800="",B1800=""),NA(),MAX(0,IF(A1800-B1800=0,SameDayCycleTimeSettingValue,((A1800-B1800) *24)-(INT((A1800-B1800)) * (24-(FinishHour-StartHour))))))</f>
        <v>#N/A</v>
      </c>
      <c r="K1800" s="3" t="e">
        <f ca="1">IF(OR(A1800&lt;&gt;"",B1800=""),NA(),MAX(0,IF(_xlfn.DAYS(NOW(),B1800)=0,SameDayCycleTimeSettingValue,_xlfn.DAYS(NOW(),B1800))))</f>
        <v>#N/A</v>
      </c>
    </row>
    <row r="1801" spans="1:11" x14ac:dyDescent="0.25">
      <c r="A1801" s="32" t="str">
        <f>IF(AND(TRIM(INDEX(CompletedDateValues,ROW(A1801)))&lt;&gt;"",INDEX(CompletedDateValues,ROW(A1801))&gt;0),INDEX(CompletedDateValues,ROW(A1801)),"")</f>
        <v/>
      </c>
      <c r="B1801" s="32" t="str">
        <f>IF(AND(TRIM(INDEX(StartDateValues,ROW(A1801)))&lt;&gt;"",INDEX(StartDateValues,ROW(A1801))&gt;0),INDEX(StartDateValues,ROW(A1801)),"")</f>
        <v/>
      </c>
      <c r="C1801" s="22" t="str">
        <f t="shared" si="141"/>
        <v/>
      </c>
      <c r="D1801" s="3" t="str">
        <f t="shared" si="142"/>
        <v/>
      </c>
      <c r="E1801" s="3" t="str">
        <f t="shared" si="143"/>
        <v/>
      </c>
      <c r="F1801" s="3" t="str">
        <f t="shared" si="144"/>
        <v/>
      </c>
      <c r="G1801" s="3" t="str">
        <f>IF(A1801="","",IF(HOUR(A1801)&lt;StartHour,StartHour,IF(HOUR(A1801)&gt;FinishHour,FinishHour,HOUR(A1801))))</f>
        <v/>
      </c>
      <c r="H1801" s="3" t="str">
        <f t="shared" si="145"/>
        <v/>
      </c>
      <c r="I1801" s="33" t="e">
        <f>IF(OR(A1801="",B1801=""),NA(),MAX(0,IF(A1801-B1801=0,SameDayCycleTimeSettingValue,(A1801-B1801) *24)))</f>
        <v>#N/A</v>
      </c>
      <c r="J1801" s="33" t="e">
        <f>IF(OR(A1801="",B1801=""),NA(),MAX(0,IF(A1801-B1801=0,SameDayCycleTimeSettingValue,((A1801-B1801) *24)-(INT((A1801-B1801)) * (24-(FinishHour-StartHour))))))</f>
        <v>#N/A</v>
      </c>
      <c r="K1801" s="3" t="e">
        <f ca="1">IF(OR(A1801&lt;&gt;"",B1801=""),NA(),MAX(0,IF(_xlfn.DAYS(NOW(),B1801)=0,SameDayCycleTimeSettingValue,_xlfn.DAYS(NOW(),B1801))))</f>
        <v>#N/A</v>
      </c>
    </row>
    <row r="1802" spans="1:11" x14ac:dyDescent="0.25">
      <c r="A1802" s="32" t="str">
        <f>IF(AND(TRIM(INDEX(CompletedDateValues,ROW(A1802)))&lt;&gt;"",INDEX(CompletedDateValues,ROW(A1802))&gt;0),INDEX(CompletedDateValues,ROW(A1802)),"")</f>
        <v/>
      </c>
      <c r="B1802" s="32" t="str">
        <f>IF(AND(TRIM(INDEX(StartDateValues,ROW(A1802)))&lt;&gt;"",INDEX(StartDateValues,ROW(A1802))&gt;0),INDEX(StartDateValues,ROW(A1802)),"")</f>
        <v/>
      </c>
      <c r="C1802" s="22" t="str">
        <f t="shared" si="141"/>
        <v/>
      </c>
      <c r="D1802" s="3" t="str">
        <f t="shared" si="142"/>
        <v/>
      </c>
      <c r="E1802" s="3" t="str">
        <f t="shared" si="143"/>
        <v/>
      </c>
      <c r="F1802" s="3" t="str">
        <f t="shared" si="144"/>
        <v/>
      </c>
      <c r="G1802" s="3" t="str">
        <f>IF(A1802="","",IF(HOUR(A1802)&lt;StartHour,StartHour,IF(HOUR(A1802)&gt;FinishHour,FinishHour,HOUR(A1802))))</f>
        <v/>
      </c>
      <c r="H1802" s="3" t="str">
        <f t="shared" si="145"/>
        <v/>
      </c>
      <c r="I1802" s="33" t="e">
        <f>IF(OR(A1802="",B1802=""),NA(),MAX(0,IF(A1802-B1802=0,SameDayCycleTimeSettingValue,(A1802-B1802) *24)))</f>
        <v>#N/A</v>
      </c>
      <c r="J1802" s="33" t="e">
        <f>IF(OR(A1802="",B1802=""),NA(),MAX(0,IF(A1802-B1802=0,SameDayCycleTimeSettingValue,((A1802-B1802) *24)-(INT((A1802-B1802)) * (24-(FinishHour-StartHour))))))</f>
        <v>#N/A</v>
      </c>
      <c r="K1802" s="3" t="e">
        <f ca="1">IF(OR(A1802&lt;&gt;"",B1802=""),NA(),MAX(0,IF(_xlfn.DAYS(NOW(),B1802)=0,SameDayCycleTimeSettingValue,_xlfn.DAYS(NOW(),B1802))))</f>
        <v>#N/A</v>
      </c>
    </row>
    <row r="1803" spans="1:11" x14ac:dyDescent="0.25">
      <c r="A1803" s="32" t="str">
        <f>IF(AND(TRIM(INDEX(CompletedDateValues,ROW(A1803)))&lt;&gt;"",INDEX(CompletedDateValues,ROW(A1803))&gt;0),INDEX(CompletedDateValues,ROW(A1803)),"")</f>
        <v/>
      </c>
      <c r="B1803" s="32" t="str">
        <f>IF(AND(TRIM(INDEX(StartDateValues,ROW(A1803)))&lt;&gt;"",INDEX(StartDateValues,ROW(A1803))&gt;0),INDEX(StartDateValues,ROW(A1803)),"")</f>
        <v/>
      </c>
      <c r="C1803" s="22" t="str">
        <f t="shared" si="141"/>
        <v/>
      </c>
      <c r="D1803" s="3" t="str">
        <f t="shared" si="142"/>
        <v/>
      </c>
      <c r="E1803" s="3" t="str">
        <f t="shared" si="143"/>
        <v/>
      </c>
      <c r="F1803" s="3" t="str">
        <f t="shared" si="144"/>
        <v/>
      </c>
      <c r="G1803" s="3" t="str">
        <f>IF(A1803="","",IF(HOUR(A1803)&lt;StartHour,StartHour,IF(HOUR(A1803)&gt;FinishHour,FinishHour,HOUR(A1803))))</f>
        <v/>
      </c>
      <c r="H1803" s="3" t="str">
        <f t="shared" si="145"/>
        <v/>
      </c>
      <c r="I1803" s="33" t="e">
        <f>IF(OR(A1803="",B1803=""),NA(),MAX(0,IF(A1803-B1803=0,SameDayCycleTimeSettingValue,(A1803-B1803) *24)))</f>
        <v>#N/A</v>
      </c>
      <c r="J1803" s="33" t="e">
        <f>IF(OR(A1803="",B1803=""),NA(),MAX(0,IF(A1803-B1803=0,SameDayCycleTimeSettingValue,((A1803-B1803) *24)-(INT((A1803-B1803)) * (24-(FinishHour-StartHour))))))</f>
        <v>#N/A</v>
      </c>
      <c r="K1803" s="3" t="e">
        <f ca="1">IF(OR(A1803&lt;&gt;"",B1803=""),NA(),MAX(0,IF(_xlfn.DAYS(NOW(),B1803)=0,SameDayCycleTimeSettingValue,_xlfn.DAYS(NOW(),B1803))))</f>
        <v>#N/A</v>
      </c>
    </row>
    <row r="1804" spans="1:11" x14ac:dyDescent="0.25">
      <c r="A1804" s="32" t="str">
        <f>IF(AND(TRIM(INDEX(CompletedDateValues,ROW(A1804)))&lt;&gt;"",INDEX(CompletedDateValues,ROW(A1804))&gt;0),INDEX(CompletedDateValues,ROW(A1804)),"")</f>
        <v/>
      </c>
      <c r="B1804" s="32" t="str">
        <f>IF(AND(TRIM(INDEX(StartDateValues,ROW(A1804)))&lt;&gt;"",INDEX(StartDateValues,ROW(A1804))&gt;0),INDEX(StartDateValues,ROW(A1804)),"")</f>
        <v/>
      </c>
      <c r="C1804" s="22" t="str">
        <f t="shared" si="141"/>
        <v/>
      </c>
      <c r="D1804" s="3" t="str">
        <f t="shared" si="142"/>
        <v/>
      </c>
      <c r="E1804" s="3" t="str">
        <f t="shared" si="143"/>
        <v/>
      </c>
      <c r="F1804" s="3" t="str">
        <f t="shared" si="144"/>
        <v/>
      </c>
      <c r="G1804" s="3" t="str">
        <f>IF(A1804="","",IF(HOUR(A1804)&lt;StartHour,StartHour,IF(HOUR(A1804)&gt;FinishHour,FinishHour,HOUR(A1804))))</f>
        <v/>
      </c>
      <c r="H1804" s="3" t="str">
        <f t="shared" si="145"/>
        <v/>
      </c>
      <c r="I1804" s="33" t="e">
        <f>IF(OR(A1804="",B1804=""),NA(),MAX(0,IF(A1804-B1804=0,SameDayCycleTimeSettingValue,(A1804-B1804) *24)))</f>
        <v>#N/A</v>
      </c>
      <c r="J1804" s="33" t="e">
        <f>IF(OR(A1804="",B1804=""),NA(),MAX(0,IF(A1804-B1804=0,SameDayCycleTimeSettingValue,((A1804-B1804) *24)-(INT((A1804-B1804)) * (24-(FinishHour-StartHour))))))</f>
        <v>#N/A</v>
      </c>
      <c r="K1804" s="3" t="e">
        <f ca="1">IF(OR(A1804&lt;&gt;"",B1804=""),NA(),MAX(0,IF(_xlfn.DAYS(NOW(),B1804)=0,SameDayCycleTimeSettingValue,_xlfn.DAYS(NOW(),B1804))))</f>
        <v>#N/A</v>
      </c>
    </row>
    <row r="1805" spans="1:11" x14ac:dyDescent="0.25">
      <c r="A1805" s="32" t="str">
        <f>IF(AND(TRIM(INDEX(CompletedDateValues,ROW(A1805)))&lt;&gt;"",INDEX(CompletedDateValues,ROW(A1805))&gt;0),INDEX(CompletedDateValues,ROW(A1805)),"")</f>
        <v/>
      </c>
      <c r="B1805" s="32" t="str">
        <f>IF(AND(TRIM(INDEX(StartDateValues,ROW(A1805)))&lt;&gt;"",INDEX(StartDateValues,ROW(A1805))&gt;0),INDEX(StartDateValues,ROW(A1805)),"")</f>
        <v/>
      </c>
      <c r="C1805" s="22" t="str">
        <f t="shared" si="141"/>
        <v/>
      </c>
      <c r="D1805" s="3" t="str">
        <f t="shared" si="142"/>
        <v/>
      </c>
      <c r="E1805" s="3" t="str">
        <f t="shared" si="143"/>
        <v/>
      </c>
      <c r="F1805" s="3" t="str">
        <f t="shared" si="144"/>
        <v/>
      </c>
      <c r="G1805" s="3" t="str">
        <f>IF(A1805="","",IF(HOUR(A1805)&lt;StartHour,StartHour,IF(HOUR(A1805)&gt;FinishHour,FinishHour,HOUR(A1805))))</f>
        <v/>
      </c>
      <c r="H1805" s="3" t="str">
        <f t="shared" si="145"/>
        <v/>
      </c>
      <c r="I1805" s="33" t="e">
        <f>IF(OR(A1805="",B1805=""),NA(),MAX(0,IF(A1805-B1805=0,SameDayCycleTimeSettingValue,(A1805-B1805) *24)))</f>
        <v>#N/A</v>
      </c>
      <c r="J1805" s="33" t="e">
        <f>IF(OR(A1805="",B1805=""),NA(),MAX(0,IF(A1805-B1805=0,SameDayCycleTimeSettingValue,((A1805-B1805) *24)-(INT((A1805-B1805)) * (24-(FinishHour-StartHour))))))</f>
        <v>#N/A</v>
      </c>
      <c r="K1805" s="3" t="e">
        <f ca="1">IF(OR(A1805&lt;&gt;"",B1805=""),NA(),MAX(0,IF(_xlfn.DAYS(NOW(),B1805)=0,SameDayCycleTimeSettingValue,_xlfn.DAYS(NOW(),B1805))))</f>
        <v>#N/A</v>
      </c>
    </row>
    <row r="1806" spans="1:11" x14ac:dyDescent="0.25">
      <c r="A1806" s="32" t="str">
        <f>IF(AND(TRIM(INDEX(CompletedDateValues,ROW(A1806)))&lt;&gt;"",INDEX(CompletedDateValues,ROW(A1806))&gt;0),INDEX(CompletedDateValues,ROW(A1806)),"")</f>
        <v/>
      </c>
      <c r="B1806" s="32" t="str">
        <f>IF(AND(TRIM(INDEX(StartDateValues,ROW(A1806)))&lt;&gt;"",INDEX(StartDateValues,ROW(A1806))&gt;0),INDEX(StartDateValues,ROW(A1806)),"")</f>
        <v/>
      </c>
      <c r="C1806" s="22" t="str">
        <f t="shared" si="141"/>
        <v/>
      </c>
      <c r="D1806" s="3" t="str">
        <f t="shared" si="142"/>
        <v/>
      </c>
      <c r="E1806" s="3" t="str">
        <f t="shared" si="143"/>
        <v/>
      </c>
      <c r="F1806" s="3" t="str">
        <f t="shared" si="144"/>
        <v/>
      </c>
      <c r="G1806" s="3" t="str">
        <f>IF(A1806="","",IF(HOUR(A1806)&lt;StartHour,StartHour,IF(HOUR(A1806)&gt;FinishHour,FinishHour,HOUR(A1806))))</f>
        <v/>
      </c>
      <c r="H1806" s="3" t="str">
        <f t="shared" si="145"/>
        <v/>
      </c>
      <c r="I1806" s="33" t="e">
        <f>IF(OR(A1806="",B1806=""),NA(),MAX(0,IF(A1806-B1806=0,SameDayCycleTimeSettingValue,(A1806-B1806) *24)))</f>
        <v>#N/A</v>
      </c>
      <c r="J1806" s="33" t="e">
        <f>IF(OR(A1806="",B1806=""),NA(),MAX(0,IF(A1806-B1806=0,SameDayCycleTimeSettingValue,((A1806-B1806) *24)-(INT((A1806-B1806)) * (24-(FinishHour-StartHour))))))</f>
        <v>#N/A</v>
      </c>
      <c r="K1806" s="3" t="e">
        <f ca="1">IF(OR(A1806&lt;&gt;"",B1806=""),NA(),MAX(0,IF(_xlfn.DAYS(NOW(),B1806)=0,SameDayCycleTimeSettingValue,_xlfn.DAYS(NOW(),B1806))))</f>
        <v>#N/A</v>
      </c>
    </row>
    <row r="1807" spans="1:11" x14ac:dyDescent="0.25">
      <c r="A1807" s="32" t="str">
        <f>IF(AND(TRIM(INDEX(CompletedDateValues,ROW(A1807)))&lt;&gt;"",INDEX(CompletedDateValues,ROW(A1807))&gt;0),INDEX(CompletedDateValues,ROW(A1807)),"")</f>
        <v/>
      </c>
      <c r="B1807" s="32" t="str">
        <f>IF(AND(TRIM(INDEX(StartDateValues,ROW(A1807)))&lt;&gt;"",INDEX(StartDateValues,ROW(A1807))&gt;0),INDEX(StartDateValues,ROW(A1807)),"")</f>
        <v/>
      </c>
      <c r="C1807" s="22" t="str">
        <f t="shared" si="141"/>
        <v/>
      </c>
      <c r="D1807" s="3" t="str">
        <f t="shared" si="142"/>
        <v/>
      </c>
      <c r="E1807" s="3" t="str">
        <f t="shared" si="143"/>
        <v/>
      </c>
      <c r="F1807" s="3" t="str">
        <f t="shared" si="144"/>
        <v/>
      </c>
      <c r="G1807" s="3" t="str">
        <f>IF(A1807="","",IF(HOUR(A1807)&lt;StartHour,StartHour,IF(HOUR(A1807)&gt;FinishHour,FinishHour,HOUR(A1807))))</f>
        <v/>
      </c>
      <c r="H1807" s="3" t="str">
        <f t="shared" si="145"/>
        <v/>
      </c>
      <c r="I1807" s="33" t="e">
        <f>IF(OR(A1807="",B1807=""),NA(),MAX(0,IF(A1807-B1807=0,SameDayCycleTimeSettingValue,(A1807-B1807) *24)))</f>
        <v>#N/A</v>
      </c>
      <c r="J1807" s="33" t="e">
        <f>IF(OR(A1807="",B1807=""),NA(),MAX(0,IF(A1807-B1807=0,SameDayCycleTimeSettingValue,((A1807-B1807) *24)-(INT((A1807-B1807)) * (24-(FinishHour-StartHour))))))</f>
        <v>#N/A</v>
      </c>
      <c r="K1807" s="3" t="e">
        <f ca="1">IF(OR(A1807&lt;&gt;"",B1807=""),NA(),MAX(0,IF(_xlfn.DAYS(NOW(),B1807)=0,SameDayCycleTimeSettingValue,_xlfn.DAYS(NOW(),B1807))))</f>
        <v>#N/A</v>
      </c>
    </row>
    <row r="1808" spans="1:11" x14ac:dyDescent="0.25">
      <c r="A1808" s="32" t="str">
        <f>IF(AND(TRIM(INDEX(CompletedDateValues,ROW(A1808)))&lt;&gt;"",INDEX(CompletedDateValues,ROW(A1808))&gt;0),INDEX(CompletedDateValues,ROW(A1808)),"")</f>
        <v/>
      </c>
      <c r="B1808" s="32" t="str">
        <f>IF(AND(TRIM(INDEX(StartDateValues,ROW(A1808)))&lt;&gt;"",INDEX(StartDateValues,ROW(A1808))&gt;0),INDEX(StartDateValues,ROW(A1808)),"")</f>
        <v/>
      </c>
      <c r="C1808" s="22" t="str">
        <f t="shared" si="141"/>
        <v/>
      </c>
      <c r="D1808" s="3" t="str">
        <f t="shared" si="142"/>
        <v/>
      </c>
      <c r="E1808" s="3" t="str">
        <f t="shared" si="143"/>
        <v/>
      </c>
      <c r="F1808" s="3" t="str">
        <f t="shared" si="144"/>
        <v/>
      </c>
      <c r="G1808" s="3" t="str">
        <f>IF(A1808="","",IF(HOUR(A1808)&lt;StartHour,StartHour,IF(HOUR(A1808)&gt;FinishHour,FinishHour,HOUR(A1808))))</f>
        <v/>
      </c>
      <c r="H1808" s="3" t="str">
        <f t="shared" si="145"/>
        <v/>
      </c>
      <c r="I1808" s="33" t="e">
        <f>IF(OR(A1808="",B1808=""),NA(),MAX(0,IF(A1808-B1808=0,SameDayCycleTimeSettingValue,(A1808-B1808) *24)))</f>
        <v>#N/A</v>
      </c>
      <c r="J1808" s="33" t="e">
        <f>IF(OR(A1808="",B1808=""),NA(),MAX(0,IF(A1808-B1808=0,SameDayCycleTimeSettingValue,((A1808-B1808) *24)-(INT((A1808-B1808)) * (24-(FinishHour-StartHour))))))</f>
        <v>#N/A</v>
      </c>
      <c r="K1808" s="3" t="e">
        <f ca="1">IF(OR(A1808&lt;&gt;"",B1808=""),NA(),MAX(0,IF(_xlfn.DAYS(NOW(),B1808)=0,SameDayCycleTimeSettingValue,_xlfn.DAYS(NOW(),B1808))))</f>
        <v>#N/A</v>
      </c>
    </row>
    <row r="1809" spans="1:11" x14ac:dyDescent="0.25">
      <c r="A1809" s="32" t="str">
        <f>IF(AND(TRIM(INDEX(CompletedDateValues,ROW(A1809)))&lt;&gt;"",INDEX(CompletedDateValues,ROW(A1809))&gt;0),INDEX(CompletedDateValues,ROW(A1809)),"")</f>
        <v/>
      </c>
      <c r="B1809" s="32" t="str">
        <f>IF(AND(TRIM(INDEX(StartDateValues,ROW(A1809)))&lt;&gt;"",INDEX(StartDateValues,ROW(A1809))&gt;0),INDEX(StartDateValues,ROW(A1809)),"")</f>
        <v/>
      </c>
      <c r="C1809" s="22" t="str">
        <f t="shared" si="141"/>
        <v/>
      </c>
      <c r="D1809" s="3" t="str">
        <f t="shared" si="142"/>
        <v/>
      </c>
      <c r="E1809" s="3" t="str">
        <f t="shared" si="143"/>
        <v/>
      </c>
      <c r="F1809" s="3" t="str">
        <f t="shared" si="144"/>
        <v/>
      </c>
      <c r="G1809" s="3" t="str">
        <f>IF(A1809="","",IF(HOUR(A1809)&lt;StartHour,StartHour,IF(HOUR(A1809)&gt;FinishHour,FinishHour,HOUR(A1809))))</f>
        <v/>
      </c>
      <c r="H1809" s="3" t="str">
        <f t="shared" si="145"/>
        <v/>
      </c>
      <c r="I1809" s="33" t="e">
        <f>IF(OR(A1809="",B1809=""),NA(),MAX(0,IF(A1809-B1809=0,SameDayCycleTimeSettingValue,(A1809-B1809) *24)))</f>
        <v>#N/A</v>
      </c>
      <c r="J1809" s="33" t="e">
        <f>IF(OR(A1809="",B1809=""),NA(),MAX(0,IF(A1809-B1809=0,SameDayCycleTimeSettingValue,((A1809-B1809) *24)-(INT((A1809-B1809)) * (24-(FinishHour-StartHour))))))</f>
        <v>#N/A</v>
      </c>
      <c r="K1809" s="3" t="e">
        <f ca="1">IF(OR(A1809&lt;&gt;"",B1809=""),NA(),MAX(0,IF(_xlfn.DAYS(NOW(),B1809)=0,SameDayCycleTimeSettingValue,_xlfn.DAYS(NOW(),B1809))))</f>
        <v>#N/A</v>
      </c>
    </row>
    <row r="1810" spans="1:11" x14ac:dyDescent="0.25">
      <c r="A1810" s="32" t="str">
        <f>IF(AND(TRIM(INDEX(CompletedDateValues,ROW(A1810)))&lt;&gt;"",INDEX(CompletedDateValues,ROW(A1810))&gt;0),INDEX(CompletedDateValues,ROW(A1810)),"")</f>
        <v/>
      </c>
      <c r="B1810" s="32" t="str">
        <f>IF(AND(TRIM(INDEX(StartDateValues,ROW(A1810)))&lt;&gt;"",INDEX(StartDateValues,ROW(A1810))&gt;0),INDEX(StartDateValues,ROW(A1810)),"")</f>
        <v/>
      </c>
      <c r="C1810" s="22" t="str">
        <f t="shared" si="141"/>
        <v/>
      </c>
      <c r="D1810" s="3" t="str">
        <f t="shared" si="142"/>
        <v/>
      </c>
      <c r="E1810" s="3" t="str">
        <f t="shared" si="143"/>
        <v/>
      </c>
      <c r="F1810" s="3" t="str">
        <f t="shared" si="144"/>
        <v/>
      </c>
      <c r="G1810" s="3" t="str">
        <f>IF(A1810="","",IF(HOUR(A1810)&lt;StartHour,StartHour,IF(HOUR(A1810)&gt;FinishHour,FinishHour,HOUR(A1810))))</f>
        <v/>
      </c>
      <c r="H1810" s="3" t="str">
        <f t="shared" si="145"/>
        <v/>
      </c>
      <c r="I1810" s="33" t="e">
        <f>IF(OR(A1810="",B1810=""),NA(),MAX(0,IF(A1810-B1810=0,SameDayCycleTimeSettingValue,(A1810-B1810) *24)))</f>
        <v>#N/A</v>
      </c>
      <c r="J1810" s="33" t="e">
        <f>IF(OR(A1810="",B1810=""),NA(),MAX(0,IF(A1810-B1810=0,SameDayCycleTimeSettingValue,((A1810-B1810) *24)-(INT((A1810-B1810)) * (24-(FinishHour-StartHour))))))</f>
        <v>#N/A</v>
      </c>
      <c r="K1810" s="3" t="e">
        <f ca="1">IF(OR(A1810&lt;&gt;"",B1810=""),NA(),MAX(0,IF(_xlfn.DAYS(NOW(),B1810)=0,SameDayCycleTimeSettingValue,_xlfn.DAYS(NOW(),B1810))))</f>
        <v>#N/A</v>
      </c>
    </row>
    <row r="1811" spans="1:11" x14ac:dyDescent="0.25">
      <c r="A1811" s="32" t="str">
        <f>IF(AND(TRIM(INDEX(CompletedDateValues,ROW(A1811)))&lt;&gt;"",INDEX(CompletedDateValues,ROW(A1811))&gt;0),INDEX(CompletedDateValues,ROW(A1811)),"")</f>
        <v/>
      </c>
      <c r="B1811" s="32" t="str">
        <f>IF(AND(TRIM(INDEX(StartDateValues,ROW(A1811)))&lt;&gt;"",INDEX(StartDateValues,ROW(A1811))&gt;0),INDEX(StartDateValues,ROW(A1811)),"")</f>
        <v/>
      </c>
      <c r="C1811" s="22" t="str">
        <f t="shared" si="141"/>
        <v/>
      </c>
      <c r="D1811" s="3" t="str">
        <f t="shared" si="142"/>
        <v/>
      </c>
      <c r="E1811" s="3" t="str">
        <f t="shared" si="143"/>
        <v/>
      </c>
      <c r="F1811" s="3" t="str">
        <f t="shared" si="144"/>
        <v/>
      </c>
      <c r="G1811" s="3" t="str">
        <f>IF(A1811="","",IF(HOUR(A1811)&lt;StartHour,StartHour,IF(HOUR(A1811)&gt;FinishHour,FinishHour,HOUR(A1811))))</f>
        <v/>
      </c>
      <c r="H1811" s="3" t="str">
        <f t="shared" si="145"/>
        <v/>
      </c>
      <c r="I1811" s="33" t="e">
        <f>IF(OR(A1811="",B1811=""),NA(),MAX(0,IF(A1811-B1811=0,SameDayCycleTimeSettingValue,(A1811-B1811) *24)))</f>
        <v>#N/A</v>
      </c>
      <c r="J1811" s="33" t="e">
        <f>IF(OR(A1811="",B1811=""),NA(),MAX(0,IF(A1811-B1811=0,SameDayCycleTimeSettingValue,((A1811-B1811) *24)-(INT((A1811-B1811)) * (24-(FinishHour-StartHour))))))</f>
        <v>#N/A</v>
      </c>
      <c r="K1811" s="3" t="e">
        <f ca="1">IF(OR(A1811&lt;&gt;"",B1811=""),NA(),MAX(0,IF(_xlfn.DAYS(NOW(),B1811)=0,SameDayCycleTimeSettingValue,_xlfn.DAYS(NOW(),B1811))))</f>
        <v>#N/A</v>
      </c>
    </row>
    <row r="1812" spans="1:11" x14ac:dyDescent="0.25">
      <c r="A1812" s="32" t="str">
        <f>IF(AND(TRIM(INDEX(CompletedDateValues,ROW(A1812)))&lt;&gt;"",INDEX(CompletedDateValues,ROW(A1812))&gt;0),INDEX(CompletedDateValues,ROW(A1812)),"")</f>
        <v/>
      </c>
      <c r="B1812" s="32" t="str">
        <f>IF(AND(TRIM(INDEX(StartDateValues,ROW(A1812)))&lt;&gt;"",INDEX(StartDateValues,ROW(A1812))&gt;0),INDEX(StartDateValues,ROW(A1812)),"")</f>
        <v/>
      </c>
      <c r="C1812" s="22" t="str">
        <f t="shared" si="141"/>
        <v/>
      </c>
      <c r="D1812" s="3" t="str">
        <f t="shared" si="142"/>
        <v/>
      </c>
      <c r="E1812" s="3" t="str">
        <f t="shared" si="143"/>
        <v/>
      </c>
      <c r="F1812" s="3" t="str">
        <f t="shared" si="144"/>
        <v/>
      </c>
      <c r="G1812" s="3" t="str">
        <f>IF(A1812="","",IF(HOUR(A1812)&lt;StartHour,StartHour,IF(HOUR(A1812)&gt;FinishHour,FinishHour,HOUR(A1812))))</f>
        <v/>
      </c>
      <c r="H1812" s="3" t="str">
        <f t="shared" si="145"/>
        <v/>
      </c>
      <c r="I1812" s="33" t="e">
        <f>IF(OR(A1812="",B1812=""),NA(),MAX(0,IF(A1812-B1812=0,SameDayCycleTimeSettingValue,(A1812-B1812) *24)))</f>
        <v>#N/A</v>
      </c>
      <c r="J1812" s="33" t="e">
        <f>IF(OR(A1812="",B1812=""),NA(),MAX(0,IF(A1812-B1812=0,SameDayCycleTimeSettingValue,((A1812-B1812) *24)-(INT((A1812-B1812)) * (24-(FinishHour-StartHour))))))</f>
        <v>#N/A</v>
      </c>
      <c r="K1812" s="3" t="e">
        <f ca="1">IF(OR(A1812&lt;&gt;"",B1812=""),NA(),MAX(0,IF(_xlfn.DAYS(NOW(),B1812)=0,SameDayCycleTimeSettingValue,_xlfn.DAYS(NOW(),B1812))))</f>
        <v>#N/A</v>
      </c>
    </row>
    <row r="1813" spans="1:11" x14ac:dyDescent="0.25">
      <c r="A1813" s="32" t="str">
        <f>IF(AND(TRIM(INDEX(CompletedDateValues,ROW(A1813)))&lt;&gt;"",INDEX(CompletedDateValues,ROW(A1813))&gt;0),INDEX(CompletedDateValues,ROW(A1813)),"")</f>
        <v/>
      </c>
      <c r="B1813" s="32" t="str">
        <f>IF(AND(TRIM(INDEX(StartDateValues,ROW(A1813)))&lt;&gt;"",INDEX(StartDateValues,ROW(A1813))&gt;0),INDEX(StartDateValues,ROW(A1813)),"")</f>
        <v/>
      </c>
      <c r="C1813" s="22" t="str">
        <f t="shared" si="141"/>
        <v/>
      </c>
      <c r="D1813" s="3" t="str">
        <f t="shared" si="142"/>
        <v/>
      </c>
      <c r="E1813" s="3" t="str">
        <f t="shared" si="143"/>
        <v/>
      </c>
      <c r="F1813" s="3" t="str">
        <f t="shared" si="144"/>
        <v/>
      </c>
      <c r="G1813" s="3" t="str">
        <f>IF(A1813="","",IF(HOUR(A1813)&lt;StartHour,StartHour,IF(HOUR(A1813)&gt;FinishHour,FinishHour,HOUR(A1813))))</f>
        <v/>
      </c>
      <c r="H1813" s="3" t="str">
        <f t="shared" si="145"/>
        <v/>
      </c>
      <c r="I1813" s="33" t="e">
        <f>IF(OR(A1813="",B1813=""),NA(),MAX(0,IF(A1813-B1813=0,SameDayCycleTimeSettingValue,(A1813-B1813) *24)))</f>
        <v>#N/A</v>
      </c>
      <c r="J1813" s="33" t="e">
        <f>IF(OR(A1813="",B1813=""),NA(),MAX(0,IF(A1813-B1813=0,SameDayCycleTimeSettingValue,((A1813-B1813) *24)-(INT((A1813-B1813)) * (24-(FinishHour-StartHour))))))</f>
        <v>#N/A</v>
      </c>
      <c r="K1813" s="3" t="e">
        <f ca="1">IF(OR(A1813&lt;&gt;"",B1813=""),NA(),MAX(0,IF(_xlfn.DAYS(NOW(),B1813)=0,SameDayCycleTimeSettingValue,_xlfn.DAYS(NOW(),B1813))))</f>
        <v>#N/A</v>
      </c>
    </row>
    <row r="1814" spans="1:11" x14ac:dyDescent="0.25">
      <c r="A1814" s="32" t="str">
        <f>IF(AND(TRIM(INDEX(CompletedDateValues,ROW(A1814)))&lt;&gt;"",INDEX(CompletedDateValues,ROW(A1814))&gt;0),INDEX(CompletedDateValues,ROW(A1814)),"")</f>
        <v/>
      </c>
      <c r="B1814" s="32" t="str">
        <f>IF(AND(TRIM(INDEX(StartDateValues,ROW(A1814)))&lt;&gt;"",INDEX(StartDateValues,ROW(A1814))&gt;0),INDEX(StartDateValues,ROW(A1814)),"")</f>
        <v/>
      </c>
      <c r="C1814" s="22" t="str">
        <f t="shared" si="141"/>
        <v/>
      </c>
      <c r="D1814" s="3" t="str">
        <f t="shared" si="142"/>
        <v/>
      </c>
      <c r="E1814" s="3" t="str">
        <f t="shared" si="143"/>
        <v/>
      </c>
      <c r="F1814" s="3" t="str">
        <f t="shared" si="144"/>
        <v/>
      </c>
      <c r="G1814" s="3" t="str">
        <f>IF(A1814="","",IF(HOUR(A1814)&lt;StartHour,StartHour,IF(HOUR(A1814)&gt;FinishHour,FinishHour,HOUR(A1814))))</f>
        <v/>
      </c>
      <c r="H1814" s="3" t="str">
        <f t="shared" si="145"/>
        <v/>
      </c>
      <c r="I1814" s="33" t="e">
        <f>IF(OR(A1814="",B1814=""),NA(),MAX(0,IF(A1814-B1814=0,SameDayCycleTimeSettingValue,(A1814-B1814) *24)))</f>
        <v>#N/A</v>
      </c>
      <c r="J1814" s="33" t="e">
        <f>IF(OR(A1814="",B1814=""),NA(),MAX(0,IF(A1814-B1814=0,SameDayCycleTimeSettingValue,((A1814-B1814) *24)-(INT((A1814-B1814)) * (24-(FinishHour-StartHour))))))</f>
        <v>#N/A</v>
      </c>
      <c r="K1814" s="3" t="e">
        <f ca="1">IF(OR(A1814&lt;&gt;"",B1814=""),NA(),MAX(0,IF(_xlfn.DAYS(NOW(),B1814)=0,SameDayCycleTimeSettingValue,_xlfn.DAYS(NOW(),B1814))))</f>
        <v>#N/A</v>
      </c>
    </row>
    <row r="1815" spans="1:11" x14ac:dyDescent="0.25">
      <c r="A1815" s="32" t="str">
        <f>IF(AND(TRIM(INDEX(CompletedDateValues,ROW(A1815)))&lt;&gt;"",INDEX(CompletedDateValues,ROW(A1815))&gt;0),INDEX(CompletedDateValues,ROW(A1815)),"")</f>
        <v/>
      </c>
      <c r="B1815" s="32" t="str">
        <f>IF(AND(TRIM(INDEX(StartDateValues,ROW(A1815)))&lt;&gt;"",INDEX(StartDateValues,ROW(A1815))&gt;0),INDEX(StartDateValues,ROW(A1815)),"")</f>
        <v/>
      </c>
      <c r="C1815" s="22" t="str">
        <f t="shared" si="141"/>
        <v/>
      </c>
      <c r="D1815" s="3" t="str">
        <f t="shared" si="142"/>
        <v/>
      </c>
      <c r="E1815" s="3" t="str">
        <f t="shared" si="143"/>
        <v/>
      </c>
      <c r="F1815" s="3" t="str">
        <f t="shared" si="144"/>
        <v/>
      </c>
      <c r="G1815" s="3" t="str">
        <f>IF(A1815="","",IF(HOUR(A1815)&lt;StartHour,StartHour,IF(HOUR(A1815)&gt;FinishHour,FinishHour,HOUR(A1815))))</f>
        <v/>
      </c>
      <c r="H1815" s="3" t="str">
        <f t="shared" si="145"/>
        <v/>
      </c>
      <c r="I1815" s="33" t="e">
        <f>IF(OR(A1815="",B1815=""),NA(),MAX(0,IF(A1815-B1815=0,SameDayCycleTimeSettingValue,(A1815-B1815) *24)))</f>
        <v>#N/A</v>
      </c>
      <c r="J1815" s="33" t="e">
        <f>IF(OR(A1815="",B1815=""),NA(),MAX(0,IF(A1815-B1815=0,SameDayCycleTimeSettingValue,((A1815-B1815) *24)-(INT((A1815-B1815)) * (24-(FinishHour-StartHour))))))</f>
        <v>#N/A</v>
      </c>
      <c r="K1815" s="3" t="e">
        <f ca="1">IF(OR(A1815&lt;&gt;"",B1815=""),NA(),MAX(0,IF(_xlfn.DAYS(NOW(),B1815)=0,SameDayCycleTimeSettingValue,_xlfn.DAYS(NOW(),B1815))))</f>
        <v>#N/A</v>
      </c>
    </row>
    <row r="1816" spans="1:11" x14ac:dyDescent="0.25">
      <c r="A1816" s="32" t="str">
        <f>IF(AND(TRIM(INDEX(CompletedDateValues,ROW(A1816)))&lt;&gt;"",INDEX(CompletedDateValues,ROW(A1816))&gt;0),INDEX(CompletedDateValues,ROW(A1816)),"")</f>
        <v/>
      </c>
      <c r="B1816" s="32" t="str">
        <f>IF(AND(TRIM(INDEX(StartDateValues,ROW(A1816)))&lt;&gt;"",INDEX(StartDateValues,ROW(A1816))&gt;0),INDEX(StartDateValues,ROW(A1816)),"")</f>
        <v/>
      </c>
      <c r="C1816" s="22" t="str">
        <f t="shared" si="141"/>
        <v/>
      </c>
      <c r="D1816" s="3" t="str">
        <f t="shared" si="142"/>
        <v/>
      </c>
      <c r="E1816" s="3" t="str">
        <f t="shared" si="143"/>
        <v/>
      </c>
      <c r="F1816" s="3" t="str">
        <f t="shared" si="144"/>
        <v/>
      </c>
      <c r="G1816" s="3" t="str">
        <f>IF(A1816="","",IF(HOUR(A1816)&lt;StartHour,StartHour,IF(HOUR(A1816)&gt;FinishHour,FinishHour,HOUR(A1816))))</f>
        <v/>
      </c>
      <c r="H1816" s="3" t="str">
        <f t="shared" si="145"/>
        <v/>
      </c>
      <c r="I1816" s="33" t="e">
        <f>IF(OR(A1816="",B1816=""),NA(),MAX(0,IF(A1816-B1816=0,SameDayCycleTimeSettingValue,(A1816-B1816) *24)))</f>
        <v>#N/A</v>
      </c>
      <c r="J1816" s="33" t="e">
        <f>IF(OR(A1816="",B1816=""),NA(),MAX(0,IF(A1816-B1816=0,SameDayCycleTimeSettingValue,((A1816-B1816) *24)-(INT((A1816-B1816)) * (24-(FinishHour-StartHour))))))</f>
        <v>#N/A</v>
      </c>
      <c r="K1816" s="3" t="e">
        <f ca="1">IF(OR(A1816&lt;&gt;"",B1816=""),NA(),MAX(0,IF(_xlfn.DAYS(NOW(),B1816)=0,SameDayCycleTimeSettingValue,_xlfn.DAYS(NOW(),B1816))))</f>
        <v>#N/A</v>
      </c>
    </row>
    <row r="1817" spans="1:11" x14ac:dyDescent="0.25">
      <c r="A1817" s="32" t="str">
        <f>IF(AND(TRIM(INDEX(CompletedDateValues,ROW(A1817)))&lt;&gt;"",INDEX(CompletedDateValues,ROW(A1817))&gt;0),INDEX(CompletedDateValues,ROW(A1817)),"")</f>
        <v/>
      </c>
      <c r="B1817" s="32" t="str">
        <f>IF(AND(TRIM(INDEX(StartDateValues,ROW(A1817)))&lt;&gt;"",INDEX(StartDateValues,ROW(A1817))&gt;0),INDEX(StartDateValues,ROW(A1817)),"")</f>
        <v/>
      </c>
      <c r="C1817" s="22" t="str">
        <f t="shared" si="141"/>
        <v/>
      </c>
      <c r="D1817" s="3" t="str">
        <f t="shared" si="142"/>
        <v/>
      </c>
      <c r="E1817" s="3" t="str">
        <f t="shared" si="143"/>
        <v/>
      </c>
      <c r="F1817" s="3" t="str">
        <f t="shared" si="144"/>
        <v/>
      </c>
      <c r="G1817" s="3" t="str">
        <f>IF(A1817="","",IF(HOUR(A1817)&lt;StartHour,StartHour,IF(HOUR(A1817)&gt;FinishHour,FinishHour,HOUR(A1817))))</f>
        <v/>
      </c>
      <c r="H1817" s="3" t="str">
        <f t="shared" si="145"/>
        <v/>
      </c>
      <c r="I1817" s="33" t="e">
        <f>IF(OR(A1817="",B1817=""),NA(),MAX(0,IF(A1817-B1817=0,SameDayCycleTimeSettingValue,(A1817-B1817) *24)))</f>
        <v>#N/A</v>
      </c>
      <c r="J1817" s="33" t="e">
        <f>IF(OR(A1817="",B1817=""),NA(),MAX(0,IF(A1817-B1817=0,SameDayCycleTimeSettingValue,((A1817-B1817) *24)-(INT((A1817-B1817)) * (24-(FinishHour-StartHour))))))</f>
        <v>#N/A</v>
      </c>
      <c r="K1817" s="3" t="e">
        <f ca="1">IF(OR(A1817&lt;&gt;"",B1817=""),NA(),MAX(0,IF(_xlfn.DAYS(NOW(),B1817)=0,SameDayCycleTimeSettingValue,_xlfn.DAYS(NOW(),B1817))))</f>
        <v>#N/A</v>
      </c>
    </row>
    <row r="1818" spans="1:11" x14ac:dyDescent="0.25">
      <c r="A1818" s="32" t="str">
        <f>IF(AND(TRIM(INDEX(CompletedDateValues,ROW(A1818)))&lt;&gt;"",INDEX(CompletedDateValues,ROW(A1818))&gt;0),INDEX(CompletedDateValues,ROW(A1818)),"")</f>
        <v/>
      </c>
      <c r="B1818" s="32" t="str">
        <f>IF(AND(TRIM(INDEX(StartDateValues,ROW(A1818)))&lt;&gt;"",INDEX(StartDateValues,ROW(A1818))&gt;0),INDEX(StartDateValues,ROW(A1818)),"")</f>
        <v/>
      </c>
      <c r="C1818" s="22" t="str">
        <f t="shared" si="141"/>
        <v/>
      </c>
      <c r="D1818" s="3" t="str">
        <f t="shared" si="142"/>
        <v/>
      </c>
      <c r="E1818" s="3" t="str">
        <f t="shared" si="143"/>
        <v/>
      </c>
      <c r="F1818" s="3" t="str">
        <f t="shared" si="144"/>
        <v/>
      </c>
      <c r="G1818" s="3" t="str">
        <f>IF(A1818="","",IF(HOUR(A1818)&lt;StartHour,StartHour,IF(HOUR(A1818)&gt;FinishHour,FinishHour,HOUR(A1818))))</f>
        <v/>
      </c>
      <c r="H1818" s="3" t="str">
        <f t="shared" si="145"/>
        <v/>
      </c>
      <c r="I1818" s="33" t="e">
        <f>IF(OR(A1818="",B1818=""),NA(),MAX(0,IF(A1818-B1818=0,SameDayCycleTimeSettingValue,(A1818-B1818) *24)))</f>
        <v>#N/A</v>
      </c>
      <c r="J1818" s="33" t="e">
        <f>IF(OR(A1818="",B1818=""),NA(),MAX(0,IF(A1818-B1818=0,SameDayCycleTimeSettingValue,((A1818-B1818) *24)-(INT((A1818-B1818)) * (24-(FinishHour-StartHour))))))</f>
        <v>#N/A</v>
      </c>
      <c r="K1818" s="3" t="e">
        <f ca="1">IF(OR(A1818&lt;&gt;"",B1818=""),NA(),MAX(0,IF(_xlfn.DAYS(NOW(),B1818)=0,SameDayCycleTimeSettingValue,_xlfn.DAYS(NOW(),B1818))))</f>
        <v>#N/A</v>
      </c>
    </row>
    <row r="1819" spans="1:11" x14ac:dyDescent="0.25">
      <c r="A1819" s="32" t="str">
        <f>IF(AND(TRIM(INDEX(CompletedDateValues,ROW(A1819)))&lt;&gt;"",INDEX(CompletedDateValues,ROW(A1819))&gt;0),INDEX(CompletedDateValues,ROW(A1819)),"")</f>
        <v/>
      </c>
      <c r="B1819" s="32" t="str">
        <f>IF(AND(TRIM(INDEX(StartDateValues,ROW(A1819)))&lt;&gt;"",INDEX(StartDateValues,ROW(A1819))&gt;0),INDEX(StartDateValues,ROW(A1819)),"")</f>
        <v/>
      </c>
      <c r="C1819" s="22" t="str">
        <f t="shared" si="141"/>
        <v/>
      </c>
      <c r="D1819" s="3" t="str">
        <f t="shared" si="142"/>
        <v/>
      </c>
      <c r="E1819" s="3" t="str">
        <f t="shared" si="143"/>
        <v/>
      </c>
      <c r="F1819" s="3" t="str">
        <f t="shared" si="144"/>
        <v/>
      </c>
      <c r="G1819" s="3" t="str">
        <f>IF(A1819="","",IF(HOUR(A1819)&lt;StartHour,StartHour,IF(HOUR(A1819)&gt;FinishHour,FinishHour,HOUR(A1819))))</f>
        <v/>
      </c>
      <c r="H1819" s="3" t="str">
        <f t="shared" si="145"/>
        <v/>
      </c>
      <c r="I1819" s="33" t="e">
        <f>IF(OR(A1819="",B1819=""),NA(),MAX(0,IF(A1819-B1819=0,SameDayCycleTimeSettingValue,(A1819-B1819) *24)))</f>
        <v>#N/A</v>
      </c>
      <c r="J1819" s="33" t="e">
        <f>IF(OR(A1819="",B1819=""),NA(),MAX(0,IF(A1819-B1819=0,SameDayCycleTimeSettingValue,((A1819-B1819) *24)-(INT((A1819-B1819)) * (24-(FinishHour-StartHour))))))</f>
        <v>#N/A</v>
      </c>
      <c r="K1819" s="3" t="e">
        <f ca="1">IF(OR(A1819&lt;&gt;"",B1819=""),NA(),MAX(0,IF(_xlfn.DAYS(NOW(),B1819)=0,SameDayCycleTimeSettingValue,_xlfn.DAYS(NOW(),B1819))))</f>
        <v>#N/A</v>
      </c>
    </row>
    <row r="1820" spans="1:11" x14ac:dyDescent="0.25">
      <c r="A1820" s="32" t="str">
        <f>IF(AND(TRIM(INDEX(CompletedDateValues,ROW(A1820)))&lt;&gt;"",INDEX(CompletedDateValues,ROW(A1820))&gt;0),INDEX(CompletedDateValues,ROW(A1820)),"")</f>
        <v/>
      </c>
      <c r="B1820" s="32" t="str">
        <f>IF(AND(TRIM(INDEX(StartDateValues,ROW(A1820)))&lt;&gt;"",INDEX(StartDateValues,ROW(A1820))&gt;0),INDEX(StartDateValues,ROW(A1820)),"")</f>
        <v/>
      </c>
      <c r="C1820" s="22" t="str">
        <f t="shared" si="141"/>
        <v/>
      </c>
      <c r="D1820" s="3" t="str">
        <f t="shared" si="142"/>
        <v/>
      </c>
      <c r="E1820" s="3" t="str">
        <f t="shared" si="143"/>
        <v/>
      </c>
      <c r="F1820" s="3" t="str">
        <f t="shared" si="144"/>
        <v/>
      </c>
      <c r="G1820" s="3" t="str">
        <f>IF(A1820="","",IF(HOUR(A1820)&lt;StartHour,StartHour,IF(HOUR(A1820)&gt;FinishHour,FinishHour,HOUR(A1820))))</f>
        <v/>
      </c>
      <c r="H1820" s="3" t="str">
        <f t="shared" si="145"/>
        <v/>
      </c>
      <c r="I1820" s="33" t="e">
        <f>IF(OR(A1820="",B1820=""),NA(),MAX(0,IF(A1820-B1820=0,SameDayCycleTimeSettingValue,(A1820-B1820) *24)))</f>
        <v>#N/A</v>
      </c>
      <c r="J1820" s="33" t="e">
        <f>IF(OR(A1820="",B1820=""),NA(),MAX(0,IF(A1820-B1820=0,SameDayCycleTimeSettingValue,((A1820-B1820) *24)-(INT((A1820-B1820)) * (24-(FinishHour-StartHour))))))</f>
        <v>#N/A</v>
      </c>
      <c r="K1820" s="3" t="e">
        <f ca="1">IF(OR(A1820&lt;&gt;"",B1820=""),NA(),MAX(0,IF(_xlfn.DAYS(NOW(),B1820)=0,SameDayCycleTimeSettingValue,_xlfn.DAYS(NOW(),B1820))))</f>
        <v>#N/A</v>
      </c>
    </row>
    <row r="1821" spans="1:11" x14ac:dyDescent="0.25">
      <c r="A1821" s="32" t="str">
        <f>IF(AND(TRIM(INDEX(CompletedDateValues,ROW(A1821)))&lt;&gt;"",INDEX(CompletedDateValues,ROW(A1821))&gt;0),INDEX(CompletedDateValues,ROW(A1821)),"")</f>
        <v/>
      </c>
      <c r="B1821" s="32" t="str">
        <f>IF(AND(TRIM(INDEX(StartDateValues,ROW(A1821)))&lt;&gt;"",INDEX(StartDateValues,ROW(A1821))&gt;0),INDEX(StartDateValues,ROW(A1821)),"")</f>
        <v/>
      </c>
      <c r="C1821" s="22" t="str">
        <f t="shared" si="141"/>
        <v/>
      </c>
      <c r="D1821" s="3" t="str">
        <f t="shared" si="142"/>
        <v/>
      </c>
      <c r="E1821" s="3" t="str">
        <f t="shared" si="143"/>
        <v/>
      </c>
      <c r="F1821" s="3" t="str">
        <f t="shared" si="144"/>
        <v/>
      </c>
      <c r="G1821" s="3" t="str">
        <f>IF(A1821="","",IF(HOUR(A1821)&lt;StartHour,StartHour,IF(HOUR(A1821)&gt;FinishHour,FinishHour,HOUR(A1821))))</f>
        <v/>
      </c>
      <c r="H1821" s="3" t="str">
        <f t="shared" si="145"/>
        <v/>
      </c>
      <c r="I1821" s="33" t="e">
        <f>IF(OR(A1821="",B1821=""),NA(),MAX(0,IF(A1821-B1821=0,SameDayCycleTimeSettingValue,(A1821-B1821) *24)))</f>
        <v>#N/A</v>
      </c>
      <c r="J1821" s="33" t="e">
        <f>IF(OR(A1821="",B1821=""),NA(),MAX(0,IF(A1821-B1821=0,SameDayCycleTimeSettingValue,((A1821-B1821) *24)-(INT((A1821-B1821)) * (24-(FinishHour-StartHour))))))</f>
        <v>#N/A</v>
      </c>
      <c r="K1821" s="3" t="e">
        <f ca="1">IF(OR(A1821&lt;&gt;"",B1821=""),NA(),MAX(0,IF(_xlfn.DAYS(NOW(),B1821)=0,SameDayCycleTimeSettingValue,_xlfn.DAYS(NOW(),B1821))))</f>
        <v>#N/A</v>
      </c>
    </row>
    <row r="1822" spans="1:11" x14ac:dyDescent="0.25">
      <c r="A1822" s="32" t="str">
        <f>IF(AND(TRIM(INDEX(CompletedDateValues,ROW(A1822)))&lt;&gt;"",INDEX(CompletedDateValues,ROW(A1822))&gt;0),INDEX(CompletedDateValues,ROW(A1822)),"")</f>
        <v/>
      </c>
      <c r="B1822" s="32" t="str">
        <f>IF(AND(TRIM(INDEX(StartDateValues,ROW(A1822)))&lt;&gt;"",INDEX(StartDateValues,ROW(A1822))&gt;0),INDEX(StartDateValues,ROW(A1822)),"")</f>
        <v/>
      </c>
      <c r="C1822" s="22" t="str">
        <f t="shared" si="141"/>
        <v/>
      </c>
      <c r="D1822" s="3" t="str">
        <f t="shared" si="142"/>
        <v/>
      </c>
      <c r="E1822" s="3" t="str">
        <f t="shared" si="143"/>
        <v/>
      </c>
      <c r="F1822" s="3" t="str">
        <f t="shared" si="144"/>
        <v/>
      </c>
      <c r="G1822" s="3" t="str">
        <f>IF(A1822="","",IF(HOUR(A1822)&lt;StartHour,StartHour,IF(HOUR(A1822)&gt;FinishHour,FinishHour,HOUR(A1822))))</f>
        <v/>
      </c>
      <c r="H1822" s="3" t="str">
        <f t="shared" si="145"/>
        <v/>
      </c>
      <c r="I1822" s="33" t="e">
        <f>IF(OR(A1822="",B1822=""),NA(),MAX(0,IF(A1822-B1822=0,SameDayCycleTimeSettingValue,(A1822-B1822) *24)))</f>
        <v>#N/A</v>
      </c>
      <c r="J1822" s="33" t="e">
        <f>IF(OR(A1822="",B1822=""),NA(),MAX(0,IF(A1822-B1822=0,SameDayCycleTimeSettingValue,((A1822-B1822) *24)-(INT((A1822-B1822)) * (24-(FinishHour-StartHour))))))</f>
        <v>#N/A</v>
      </c>
      <c r="K1822" s="3" t="e">
        <f ca="1">IF(OR(A1822&lt;&gt;"",B1822=""),NA(),MAX(0,IF(_xlfn.DAYS(NOW(),B1822)=0,SameDayCycleTimeSettingValue,_xlfn.DAYS(NOW(),B1822))))</f>
        <v>#N/A</v>
      </c>
    </row>
    <row r="1823" spans="1:11" x14ac:dyDescent="0.25">
      <c r="A1823" s="32" t="str">
        <f>IF(AND(TRIM(INDEX(CompletedDateValues,ROW(A1823)))&lt;&gt;"",INDEX(CompletedDateValues,ROW(A1823))&gt;0),INDEX(CompletedDateValues,ROW(A1823)),"")</f>
        <v/>
      </c>
      <c r="B1823" s="32" t="str">
        <f>IF(AND(TRIM(INDEX(StartDateValues,ROW(A1823)))&lt;&gt;"",INDEX(StartDateValues,ROW(A1823))&gt;0),INDEX(StartDateValues,ROW(A1823)),"")</f>
        <v/>
      </c>
      <c r="C1823" s="22" t="str">
        <f t="shared" si="141"/>
        <v/>
      </c>
      <c r="D1823" s="3" t="str">
        <f t="shared" si="142"/>
        <v/>
      </c>
      <c r="E1823" s="3" t="str">
        <f t="shared" si="143"/>
        <v/>
      </c>
      <c r="F1823" s="3" t="str">
        <f t="shared" si="144"/>
        <v/>
      </c>
      <c r="G1823" s="3" t="str">
        <f>IF(A1823="","",IF(HOUR(A1823)&lt;StartHour,StartHour,IF(HOUR(A1823)&gt;FinishHour,FinishHour,HOUR(A1823))))</f>
        <v/>
      </c>
      <c r="H1823" s="3" t="str">
        <f t="shared" si="145"/>
        <v/>
      </c>
      <c r="I1823" s="33" t="e">
        <f>IF(OR(A1823="",B1823=""),NA(),MAX(0,IF(A1823-B1823=0,SameDayCycleTimeSettingValue,(A1823-B1823) *24)))</f>
        <v>#N/A</v>
      </c>
      <c r="J1823" s="33" t="e">
        <f>IF(OR(A1823="",B1823=""),NA(),MAX(0,IF(A1823-B1823=0,SameDayCycleTimeSettingValue,((A1823-B1823) *24)-(INT((A1823-B1823)) * (24-(FinishHour-StartHour))))))</f>
        <v>#N/A</v>
      </c>
      <c r="K1823" s="3" t="e">
        <f ca="1">IF(OR(A1823&lt;&gt;"",B1823=""),NA(),MAX(0,IF(_xlfn.DAYS(NOW(),B1823)=0,SameDayCycleTimeSettingValue,_xlfn.DAYS(NOW(),B1823))))</f>
        <v>#N/A</v>
      </c>
    </row>
    <row r="1824" spans="1:11" x14ac:dyDescent="0.25">
      <c r="A1824" s="32" t="str">
        <f>IF(AND(TRIM(INDEX(CompletedDateValues,ROW(A1824)))&lt;&gt;"",INDEX(CompletedDateValues,ROW(A1824))&gt;0),INDEX(CompletedDateValues,ROW(A1824)),"")</f>
        <v/>
      </c>
      <c r="B1824" s="32" t="str">
        <f>IF(AND(TRIM(INDEX(StartDateValues,ROW(A1824)))&lt;&gt;"",INDEX(StartDateValues,ROW(A1824))&gt;0),INDEX(StartDateValues,ROW(A1824)),"")</f>
        <v/>
      </c>
      <c r="C1824" s="22" t="str">
        <f t="shared" si="141"/>
        <v/>
      </c>
      <c r="D1824" s="3" t="str">
        <f t="shared" si="142"/>
        <v/>
      </c>
      <c r="E1824" s="3" t="str">
        <f t="shared" si="143"/>
        <v/>
      </c>
      <c r="F1824" s="3" t="str">
        <f t="shared" si="144"/>
        <v/>
      </c>
      <c r="G1824" s="3" t="str">
        <f>IF(A1824="","",IF(HOUR(A1824)&lt;StartHour,StartHour,IF(HOUR(A1824)&gt;FinishHour,FinishHour,HOUR(A1824))))</f>
        <v/>
      </c>
      <c r="H1824" s="3" t="str">
        <f t="shared" si="145"/>
        <v/>
      </c>
      <c r="I1824" s="33" t="e">
        <f>IF(OR(A1824="",B1824=""),NA(),MAX(0,IF(A1824-B1824=0,SameDayCycleTimeSettingValue,(A1824-B1824) *24)))</f>
        <v>#N/A</v>
      </c>
      <c r="J1824" s="33" t="e">
        <f>IF(OR(A1824="",B1824=""),NA(),MAX(0,IF(A1824-B1824=0,SameDayCycleTimeSettingValue,((A1824-B1824) *24)-(INT((A1824-B1824)) * (24-(FinishHour-StartHour))))))</f>
        <v>#N/A</v>
      </c>
      <c r="K1824" s="3" t="e">
        <f ca="1">IF(OR(A1824&lt;&gt;"",B1824=""),NA(),MAX(0,IF(_xlfn.DAYS(NOW(),B1824)=0,SameDayCycleTimeSettingValue,_xlfn.DAYS(NOW(),B1824))))</f>
        <v>#N/A</v>
      </c>
    </row>
    <row r="1825" spans="1:11" x14ac:dyDescent="0.25">
      <c r="A1825" s="32" t="str">
        <f>IF(AND(TRIM(INDEX(CompletedDateValues,ROW(A1825)))&lt;&gt;"",INDEX(CompletedDateValues,ROW(A1825))&gt;0),INDEX(CompletedDateValues,ROW(A1825)),"")</f>
        <v/>
      </c>
      <c r="B1825" s="32" t="str">
        <f>IF(AND(TRIM(INDEX(StartDateValues,ROW(A1825)))&lt;&gt;"",INDEX(StartDateValues,ROW(A1825))&gt;0),INDEX(StartDateValues,ROW(A1825)),"")</f>
        <v/>
      </c>
      <c r="C1825" s="22" t="str">
        <f t="shared" si="141"/>
        <v/>
      </c>
      <c r="D1825" s="3" t="str">
        <f t="shared" si="142"/>
        <v/>
      </c>
      <c r="E1825" s="3" t="str">
        <f t="shared" si="143"/>
        <v/>
      </c>
      <c r="F1825" s="3" t="str">
        <f t="shared" si="144"/>
        <v/>
      </c>
      <c r="G1825" s="3" t="str">
        <f>IF(A1825="","",IF(HOUR(A1825)&lt;StartHour,StartHour,IF(HOUR(A1825)&gt;FinishHour,FinishHour,HOUR(A1825))))</f>
        <v/>
      </c>
      <c r="H1825" s="3" t="str">
        <f t="shared" si="145"/>
        <v/>
      </c>
      <c r="I1825" s="33" t="e">
        <f>IF(OR(A1825="",B1825=""),NA(),MAX(0,IF(A1825-B1825=0,SameDayCycleTimeSettingValue,(A1825-B1825) *24)))</f>
        <v>#N/A</v>
      </c>
      <c r="J1825" s="33" t="e">
        <f>IF(OR(A1825="",B1825=""),NA(),MAX(0,IF(A1825-B1825=0,SameDayCycleTimeSettingValue,((A1825-B1825) *24)-(INT((A1825-B1825)) * (24-(FinishHour-StartHour))))))</f>
        <v>#N/A</v>
      </c>
      <c r="K1825" s="3" t="e">
        <f ca="1">IF(OR(A1825&lt;&gt;"",B1825=""),NA(),MAX(0,IF(_xlfn.DAYS(NOW(),B1825)=0,SameDayCycleTimeSettingValue,_xlfn.DAYS(NOW(),B1825))))</f>
        <v>#N/A</v>
      </c>
    </row>
    <row r="1826" spans="1:11" x14ac:dyDescent="0.25">
      <c r="A1826" s="32" t="str">
        <f>IF(AND(TRIM(INDEX(CompletedDateValues,ROW(A1826)))&lt;&gt;"",INDEX(CompletedDateValues,ROW(A1826))&gt;0),INDEX(CompletedDateValues,ROW(A1826)),"")</f>
        <v/>
      </c>
      <c r="B1826" s="32" t="str">
        <f>IF(AND(TRIM(INDEX(StartDateValues,ROW(A1826)))&lt;&gt;"",INDEX(StartDateValues,ROW(A1826))&gt;0),INDEX(StartDateValues,ROW(A1826)),"")</f>
        <v/>
      </c>
      <c r="C1826" s="22" t="str">
        <f t="shared" si="141"/>
        <v/>
      </c>
      <c r="D1826" s="3" t="str">
        <f t="shared" si="142"/>
        <v/>
      </c>
      <c r="E1826" s="3" t="str">
        <f t="shared" si="143"/>
        <v/>
      </c>
      <c r="F1826" s="3" t="str">
        <f t="shared" si="144"/>
        <v/>
      </c>
      <c r="G1826" s="3" t="str">
        <f>IF(A1826="","",IF(HOUR(A1826)&lt;StartHour,StartHour,IF(HOUR(A1826)&gt;FinishHour,FinishHour,HOUR(A1826))))</f>
        <v/>
      </c>
      <c r="H1826" s="3" t="str">
        <f t="shared" si="145"/>
        <v/>
      </c>
      <c r="I1826" s="33" t="e">
        <f>IF(OR(A1826="",B1826=""),NA(),MAX(0,IF(A1826-B1826=0,SameDayCycleTimeSettingValue,(A1826-B1826) *24)))</f>
        <v>#N/A</v>
      </c>
      <c r="J1826" s="33" t="e">
        <f>IF(OR(A1826="",B1826=""),NA(),MAX(0,IF(A1826-B1826=0,SameDayCycleTimeSettingValue,((A1826-B1826) *24)-(INT((A1826-B1826)) * (24-(FinishHour-StartHour))))))</f>
        <v>#N/A</v>
      </c>
      <c r="K1826" s="3" t="e">
        <f ca="1">IF(OR(A1826&lt;&gt;"",B1826=""),NA(),MAX(0,IF(_xlfn.DAYS(NOW(),B1826)=0,SameDayCycleTimeSettingValue,_xlfn.DAYS(NOW(),B1826))))</f>
        <v>#N/A</v>
      </c>
    </row>
    <row r="1827" spans="1:11" x14ac:dyDescent="0.25">
      <c r="A1827" s="32" t="str">
        <f>IF(AND(TRIM(INDEX(CompletedDateValues,ROW(A1827)))&lt;&gt;"",INDEX(CompletedDateValues,ROW(A1827))&gt;0),INDEX(CompletedDateValues,ROW(A1827)),"")</f>
        <v/>
      </c>
      <c r="B1827" s="32" t="str">
        <f>IF(AND(TRIM(INDEX(StartDateValues,ROW(A1827)))&lt;&gt;"",INDEX(StartDateValues,ROW(A1827))&gt;0),INDEX(StartDateValues,ROW(A1827)),"")</f>
        <v/>
      </c>
      <c r="C1827" s="22" t="str">
        <f t="shared" si="141"/>
        <v/>
      </c>
      <c r="D1827" s="3" t="str">
        <f t="shared" si="142"/>
        <v/>
      </c>
      <c r="E1827" s="3" t="str">
        <f t="shared" si="143"/>
        <v/>
      </c>
      <c r="F1827" s="3" t="str">
        <f t="shared" si="144"/>
        <v/>
      </c>
      <c r="G1827" s="3" t="str">
        <f>IF(A1827="","",IF(HOUR(A1827)&lt;StartHour,StartHour,IF(HOUR(A1827)&gt;FinishHour,FinishHour,HOUR(A1827))))</f>
        <v/>
      </c>
      <c r="H1827" s="3" t="str">
        <f t="shared" si="145"/>
        <v/>
      </c>
      <c r="I1827" s="33" t="e">
        <f>IF(OR(A1827="",B1827=""),NA(),MAX(0,IF(A1827-B1827=0,SameDayCycleTimeSettingValue,(A1827-B1827) *24)))</f>
        <v>#N/A</v>
      </c>
      <c r="J1827" s="33" t="e">
        <f>IF(OR(A1827="",B1827=""),NA(),MAX(0,IF(A1827-B1827=0,SameDayCycleTimeSettingValue,((A1827-B1827) *24)-(INT((A1827-B1827)) * (24-(FinishHour-StartHour))))))</f>
        <v>#N/A</v>
      </c>
      <c r="K1827" s="3" t="e">
        <f ca="1">IF(OR(A1827&lt;&gt;"",B1827=""),NA(),MAX(0,IF(_xlfn.DAYS(NOW(),B1827)=0,SameDayCycleTimeSettingValue,_xlfn.DAYS(NOW(),B1827))))</f>
        <v>#N/A</v>
      </c>
    </row>
    <row r="1828" spans="1:11" x14ac:dyDescent="0.25">
      <c r="A1828" s="32" t="str">
        <f>IF(AND(TRIM(INDEX(CompletedDateValues,ROW(A1828)))&lt;&gt;"",INDEX(CompletedDateValues,ROW(A1828))&gt;0),INDEX(CompletedDateValues,ROW(A1828)),"")</f>
        <v/>
      </c>
      <c r="B1828" s="32" t="str">
        <f>IF(AND(TRIM(INDEX(StartDateValues,ROW(A1828)))&lt;&gt;"",INDEX(StartDateValues,ROW(A1828))&gt;0),INDEX(StartDateValues,ROW(A1828)),"")</f>
        <v/>
      </c>
      <c r="C1828" s="22" t="str">
        <f t="shared" si="141"/>
        <v/>
      </c>
      <c r="D1828" s="3" t="str">
        <f t="shared" si="142"/>
        <v/>
      </c>
      <c r="E1828" s="3" t="str">
        <f t="shared" si="143"/>
        <v/>
      </c>
      <c r="F1828" s="3" t="str">
        <f t="shared" si="144"/>
        <v/>
      </c>
      <c r="G1828" s="3" t="str">
        <f>IF(A1828="","",IF(HOUR(A1828)&lt;StartHour,StartHour,IF(HOUR(A1828)&gt;FinishHour,FinishHour,HOUR(A1828))))</f>
        <v/>
      </c>
      <c r="H1828" s="3" t="str">
        <f t="shared" si="145"/>
        <v/>
      </c>
      <c r="I1828" s="33" t="e">
        <f>IF(OR(A1828="",B1828=""),NA(),MAX(0,IF(A1828-B1828=0,SameDayCycleTimeSettingValue,(A1828-B1828) *24)))</f>
        <v>#N/A</v>
      </c>
      <c r="J1828" s="33" t="e">
        <f>IF(OR(A1828="",B1828=""),NA(),MAX(0,IF(A1828-B1828=0,SameDayCycleTimeSettingValue,((A1828-B1828) *24)-(INT((A1828-B1828)) * (24-(FinishHour-StartHour))))))</f>
        <v>#N/A</v>
      </c>
      <c r="K1828" s="3" t="e">
        <f ca="1">IF(OR(A1828&lt;&gt;"",B1828=""),NA(),MAX(0,IF(_xlfn.DAYS(NOW(),B1828)=0,SameDayCycleTimeSettingValue,_xlfn.DAYS(NOW(),B1828))))</f>
        <v>#N/A</v>
      </c>
    </row>
    <row r="1829" spans="1:11" x14ac:dyDescent="0.25">
      <c r="A1829" s="32" t="str">
        <f>IF(AND(TRIM(INDEX(CompletedDateValues,ROW(A1829)))&lt;&gt;"",INDEX(CompletedDateValues,ROW(A1829))&gt;0),INDEX(CompletedDateValues,ROW(A1829)),"")</f>
        <v/>
      </c>
      <c r="B1829" s="32" t="str">
        <f>IF(AND(TRIM(INDEX(StartDateValues,ROW(A1829)))&lt;&gt;"",INDEX(StartDateValues,ROW(A1829))&gt;0),INDEX(StartDateValues,ROW(A1829)),"")</f>
        <v/>
      </c>
      <c r="C1829" s="22" t="str">
        <f t="shared" si="141"/>
        <v/>
      </c>
      <c r="D1829" s="3" t="str">
        <f t="shared" si="142"/>
        <v/>
      </c>
      <c r="E1829" s="3" t="str">
        <f t="shared" si="143"/>
        <v/>
      </c>
      <c r="F1829" s="3" t="str">
        <f t="shared" si="144"/>
        <v/>
      </c>
      <c r="G1829" s="3" t="str">
        <f>IF(A1829="","",IF(HOUR(A1829)&lt;StartHour,StartHour,IF(HOUR(A1829)&gt;FinishHour,FinishHour,HOUR(A1829))))</f>
        <v/>
      </c>
      <c r="H1829" s="3" t="str">
        <f t="shared" si="145"/>
        <v/>
      </c>
      <c r="I1829" s="33" t="e">
        <f>IF(OR(A1829="",B1829=""),NA(),MAX(0,IF(A1829-B1829=0,SameDayCycleTimeSettingValue,(A1829-B1829) *24)))</f>
        <v>#N/A</v>
      </c>
      <c r="J1829" s="33" t="e">
        <f>IF(OR(A1829="",B1829=""),NA(),MAX(0,IF(A1829-B1829=0,SameDayCycleTimeSettingValue,((A1829-B1829) *24)-(INT((A1829-B1829)) * (24-(FinishHour-StartHour))))))</f>
        <v>#N/A</v>
      </c>
      <c r="K1829" s="3" t="e">
        <f ca="1">IF(OR(A1829&lt;&gt;"",B1829=""),NA(),MAX(0,IF(_xlfn.DAYS(NOW(),B1829)=0,SameDayCycleTimeSettingValue,_xlfn.DAYS(NOW(),B1829))))</f>
        <v>#N/A</v>
      </c>
    </row>
    <row r="1830" spans="1:11" x14ac:dyDescent="0.25">
      <c r="A1830" s="32" t="str">
        <f>IF(AND(TRIM(INDEX(CompletedDateValues,ROW(A1830)))&lt;&gt;"",INDEX(CompletedDateValues,ROW(A1830))&gt;0),INDEX(CompletedDateValues,ROW(A1830)),"")</f>
        <v/>
      </c>
      <c r="B1830" s="32" t="str">
        <f>IF(AND(TRIM(INDEX(StartDateValues,ROW(A1830)))&lt;&gt;"",INDEX(StartDateValues,ROW(A1830))&gt;0),INDEX(StartDateValues,ROW(A1830)),"")</f>
        <v/>
      </c>
      <c r="C1830" s="22" t="str">
        <f t="shared" si="141"/>
        <v/>
      </c>
      <c r="D1830" s="3" t="str">
        <f t="shared" si="142"/>
        <v/>
      </c>
      <c r="E1830" s="3" t="str">
        <f t="shared" si="143"/>
        <v/>
      </c>
      <c r="F1830" s="3" t="str">
        <f t="shared" si="144"/>
        <v/>
      </c>
      <c r="G1830" s="3" t="str">
        <f>IF(A1830="","",IF(HOUR(A1830)&lt;StartHour,StartHour,IF(HOUR(A1830)&gt;FinishHour,FinishHour,HOUR(A1830))))</f>
        <v/>
      </c>
      <c r="H1830" s="3" t="str">
        <f t="shared" si="145"/>
        <v/>
      </c>
      <c r="I1830" s="33" t="e">
        <f>IF(OR(A1830="",B1830=""),NA(),MAX(0,IF(A1830-B1830=0,SameDayCycleTimeSettingValue,(A1830-B1830) *24)))</f>
        <v>#N/A</v>
      </c>
      <c r="J1830" s="33" t="e">
        <f>IF(OR(A1830="",B1830=""),NA(),MAX(0,IF(A1830-B1830=0,SameDayCycleTimeSettingValue,((A1830-B1830) *24)-(INT((A1830-B1830)) * (24-(FinishHour-StartHour))))))</f>
        <v>#N/A</v>
      </c>
      <c r="K1830" s="3" t="e">
        <f ca="1">IF(OR(A1830&lt;&gt;"",B1830=""),NA(),MAX(0,IF(_xlfn.DAYS(NOW(),B1830)=0,SameDayCycleTimeSettingValue,_xlfn.DAYS(NOW(),B1830))))</f>
        <v>#N/A</v>
      </c>
    </row>
    <row r="1831" spans="1:11" x14ac:dyDescent="0.25">
      <c r="A1831" s="32" t="str">
        <f>IF(AND(TRIM(INDEX(CompletedDateValues,ROW(A1831)))&lt;&gt;"",INDEX(CompletedDateValues,ROW(A1831))&gt;0),INDEX(CompletedDateValues,ROW(A1831)),"")</f>
        <v/>
      </c>
      <c r="B1831" s="32" t="str">
        <f>IF(AND(TRIM(INDEX(StartDateValues,ROW(A1831)))&lt;&gt;"",INDEX(StartDateValues,ROW(A1831))&gt;0),INDEX(StartDateValues,ROW(A1831)),"")</f>
        <v/>
      </c>
      <c r="C1831" s="22" t="str">
        <f t="shared" si="141"/>
        <v/>
      </c>
      <c r="D1831" s="3" t="str">
        <f t="shared" si="142"/>
        <v/>
      </c>
      <c r="E1831" s="3" t="str">
        <f t="shared" si="143"/>
        <v/>
      </c>
      <c r="F1831" s="3" t="str">
        <f t="shared" si="144"/>
        <v/>
      </c>
      <c r="G1831" s="3" t="str">
        <f>IF(A1831="","",IF(HOUR(A1831)&lt;StartHour,StartHour,IF(HOUR(A1831)&gt;FinishHour,FinishHour,HOUR(A1831))))</f>
        <v/>
      </c>
      <c r="H1831" s="3" t="str">
        <f t="shared" si="145"/>
        <v/>
      </c>
      <c r="I1831" s="33" t="e">
        <f>IF(OR(A1831="",B1831=""),NA(),MAX(0,IF(A1831-B1831=0,SameDayCycleTimeSettingValue,(A1831-B1831) *24)))</f>
        <v>#N/A</v>
      </c>
      <c r="J1831" s="33" t="e">
        <f>IF(OR(A1831="",B1831=""),NA(),MAX(0,IF(A1831-B1831=0,SameDayCycleTimeSettingValue,((A1831-B1831) *24)-(INT((A1831-B1831)) * (24-(FinishHour-StartHour))))))</f>
        <v>#N/A</v>
      </c>
      <c r="K1831" s="3" t="e">
        <f ca="1">IF(OR(A1831&lt;&gt;"",B1831=""),NA(),MAX(0,IF(_xlfn.DAYS(NOW(),B1831)=0,SameDayCycleTimeSettingValue,_xlfn.DAYS(NOW(),B1831))))</f>
        <v>#N/A</v>
      </c>
    </row>
    <row r="1832" spans="1:11" x14ac:dyDescent="0.25">
      <c r="A1832" s="32" t="str">
        <f>IF(AND(TRIM(INDEX(CompletedDateValues,ROW(A1832)))&lt;&gt;"",INDEX(CompletedDateValues,ROW(A1832))&gt;0),INDEX(CompletedDateValues,ROW(A1832)),"")</f>
        <v/>
      </c>
      <c r="B1832" s="32" t="str">
        <f>IF(AND(TRIM(INDEX(StartDateValues,ROW(A1832)))&lt;&gt;"",INDEX(StartDateValues,ROW(A1832))&gt;0),INDEX(StartDateValues,ROW(A1832)),"")</f>
        <v/>
      </c>
      <c r="C1832" s="22" t="str">
        <f t="shared" si="141"/>
        <v/>
      </c>
      <c r="D1832" s="3" t="str">
        <f t="shared" si="142"/>
        <v/>
      </c>
      <c r="E1832" s="3" t="str">
        <f t="shared" si="143"/>
        <v/>
      </c>
      <c r="F1832" s="3" t="str">
        <f t="shared" si="144"/>
        <v/>
      </c>
      <c r="G1832" s="3" t="str">
        <f>IF(A1832="","",IF(HOUR(A1832)&lt;StartHour,StartHour,IF(HOUR(A1832)&gt;FinishHour,FinishHour,HOUR(A1832))))</f>
        <v/>
      </c>
      <c r="H1832" s="3" t="str">
        <f t="shared" si="145"/>
        <v/>
      </c>
      <c r="I1832" s="33" t="e">
        <f>IF(OR(A1832="",B1832=""),NA(),MAX(0,IF(A1832-B1832=0,SameDayCycleTimeSettingValue,(A1832-B1832) *24)))</f>
        <v>#N/A</v>
      </c>
      <c r="J1832" s="33" t="e">
        <f>IF(OR(A1832="",B1832=""),NA(),MAX(0,IF(A1832-B1832=0,SameDayCycleTimeSettingValue,((A1832-B1832) *24)-(INT((A1832-B1832)) * (24-(FinishHour-StartHour))))))</f>
        <v>#N/A</v>
      </c>
      <c r="K1832" s="3" t="e">
        <f ca="1">IF(OR(A1832&lt;&gt;"",B1832=""),NA(),MAX(0,IF(_xlfn.DAYS(NOW(),B1832)=0,SameDayCycleTimeSettingValue,_xlfn.DAYS(NOW(),B1832))))</f>
        <v>#N/A</v>
      </c>
    </row>
    <row r="1833" spans="1:11" x14ac:dyDescent="0.25">
      <c r="A1833" s="32" t="str">
        <f>IF(AND(TRIM(INDEX(CompletedDateValues,ROW(A1833)))&lt;&gt;"",INDEX(CompletedDateValues,ROW(A1833))&gt;0),INDEX(CompletedDateValues,ROW(A1833)),"")</f>
        <v/>
      </c>
      <c r="B1833" s="32" t="str">
        <f>IF(AND(TRIM(INDEX(StartDateValues,ROW(A1833)))&lt;&gt;"",INDEX(StartDateValues,ROW(A1833))&gt;0),INDEX(StartDateValues,ROW(A1833)),"")</f>
        <v/>
      </c>
      <c r="C1833" s="22" t="str">
        <f t="shared" si="141"/>
        <v/>
      </c>
      <c r="D1833" s="3" t="str">
        <f t="shared" si="142"/>
        <v/>
      </c>
      <c r="E1833" s="3" t="str">
        <f t="shared" si="143"/>
        <v/>
      </c>
      <c r="F1833" s="3" t="str">
        <f t="shared" si="144"/>
        <v/>
      </c>
      <c r="G1833" s="3" t="str">
        <f>IF(A1833="","",IF(HOUR(A1833)&lt;StartHour,StartHour,IF(HOUR(A1833)&gt;FinishHour,FinishHour,HOUR(A1833))))</f>
        <v/>
      </c>
      <c r="H1833" s="3" t="str">
        <f t="shared" si="145"/>
        <v/>
      </c>
      <c r="I1833" s="33" t="e">
        <f>IF(OR(A1833="",B1833=""),NA(),MAX(0,IF(A1833-B1833=0,SameDayCycleTimeSettingValue,(A1833-B1833) *24)))</f>
        <v>#N/A</v>
      </c>
      <c r="J1833" s="33" t="e">
        <f>IF(OR(A1833="",B1833=""),NA(),MAX(0,IF(A1833-B1833=0,SameDayCycleTimeSettingValue,((A1833-B1833) *24)-(INT((A1833-B1833)) * (24-(FinishHour-StartHour))))))</f>
        <v>#N/A</v>
      </c>
      <c r="K1833" s="3" t="e">
        <f ca="1">IF(OR(A1833&lt;&gt;"",B1833=""),NA(),MAX(0,IF(_xlfn.DAYS(NOW(),B1833)=0,SameDayCycleTimeSettingValue,_xlfn.DAYS(NOW(),B1833))))</f>
        <v>#N/A</v>
      </c>
    </row>
    <row r="1834" spans="1:11" x14ac:dyDescent="0.25">
      <c r="A1834" s="32" t="str">
        <f>IF(AND(TRIM(INDEX(CompletedDateValues,ROW(A1834)))&lt;&gt;"",INDEX(CompletedDateValues,ROW(A1834))&gt;0),INDEX(CompletedDateValues,ROW(A1834)),"")</f>
        <v/>
      </c>
      <c r="B1834" s="32" t="str">
        <f>IF(AND(TRIM(INDEX(StartDateValues,ROW(A1834)))&lt;&gt;"",INDEX(StartDateValues,ROW(A1834))&gt;0),INDEX(StartDateValues,ROW(A1834)),"")</f>
        <v/>
      </c>
      <c r="C1834" s="22" t="str">
        <f t="shared" si="141"/>
        <v/>
      </c>
      <c r="D1834" s="3" t="str">
        <f t="shared" si="142"/>
        <v/>
      </c>
      <c r="E1834" s="3" t="str">
        <f t="shared" si="143"/>
        <v/>
      </c>
      <c r="F1834" s="3" t="str">
        <f t="shared" si="144"/>
        <v/>
      </c>
      <c r="G1834" s="3" t="str">
        <f>IF(A1834="","",IF(HOUR(A1834)&lt;StartHour,StartHour,IF(HOUR(A1834)&gt;FinishHour,FinishHour,HOUR(A1834))))</f>
        <v/>
      </c>
      <c r="H1834" s="3" t="str">
        <f t="shared" si="145"/>
        <v/>
      </c>
      <c r="I1834" s="33" t="e">
        <f>IF(OR(A1834="",B1834=""),NA(),MAX(0,IF(A1834-B1834=0,SameDayCycleTimeSettingValue,(A1834-B1834) *24)))</f>
        <v>#N/A</v>
      </c>
      <c r="J1834" s="33" t="e">
        <f>IF(OR(A1834="",B1834=""),NA(),MAX(0,IF(A1834-B1834=0,SameDayCycleTimeSettingValue,((A1834-B1834) *24)-(INT((A1834-B1834)) * (24-(FinishHour-StartHour))))))</f>
        <v>#N/A</v>
      </c>
      <c r="K1834" s="3" t="e">
        <f ca="1">IF(OR(A1834&lt;&gt;"",B1834=""),NA(),MAX(0,IF(_xlfn.DAYS(NOW(),B1834)=0,SameDayCycleTimeSettingValue,_xlfn.DAYS(NOW(),B1834))))</f>
        <v>#N/A</v>
      </c>
    </row>
    <row r="1835" spans="1:11" x14ac:dyDescent="0.25">
      <c r="A1835" s="32" t="str">
        <f>IF(AND(TRIM(INDEX(CompletedDateValues,ROW(A1835)))&lt;&gt;"",INDEX(CompletedDateValues,ROW(A1835))&gt;0),INDEX(CompletedDateValues,ROW(A1835)),"")</f>
        <v/>
      </c>
      <c r="B1835" s="32" t="str">
        <f>IF(AND(TRIM(INDEX(StartDateValues,ROW(A1835)))&lt;&gt;"",INDEX(StartDateValues,ROW(A1835))&gt;0),INDEX(StartDateValues,ROW(A1835)),"")</f>
        <v/>
      </c>
      <c r="C1835" s="22" t="str">
        <f t="shared" si="141"/>
        <v/>
      </c>
      <c r="D1835" s="3" t="str">
        <f t="shared" si="142"/>
        <v/>
      </c>
      <c r="E1835" s="3" t="str">
        <f t="shared" si="143"/>
        <v/>
      </c>
      <c r="F1835" s="3" t="str">
        <f t="shared" si="144"/>
        <v/>
      </c>
      <c r="G1835" s="3" t="str">
        <f>IF(A1835="","",IF(HOUR(A1835)&lt;StartHour,StartHour,IF(HOUR(A1835)&gt;FinishHour,FinishHour,HOUR(A1835))))</f>
        <v/>
      </c>
      <c r="H1835" s="3" t="str">
        <f t="shared" si="145"/>
        <v/>
      </c>
      <c r="I1835" s="33" t="e">
        <f>IF(OR(A1835="",B1835=""),NA(),MAX(0,IF(A1835-B1835=0,SameDayCycleTimeSettingValue,(A1835-B1835) *24)))</f>
        <v>#N/A</v>
      </c>
      <c r="J1835" s="33" t="e">
        <f>IF(OR(A1835="",B1835=""),NA(),MAX(0,IF(A1835-B1835=0,SameDayCycleTimeSettingValue,((A1835-B1835) *24)-(INT((A1835-B1835)) * (24-(FinishHour-StartHour))))))</f>
        <v>#N/A</v>
      </c>
      <c r="K1835" s="3" t="e">
        <f ca="1">IF(OR(A1835&lt;&gt;"",B1835=""),NA(),MAX(0,IF(_xlfn.DAYS(NOW(),B1835)=0,SameDayCycleTimeSettingValue,_xlfn.DAYS(NOW(),B1835))))</f>
        <v>#N/A</v>
      </c>
    </row>
    <row r="1836" spans="1:11" x14ac:dyDescent="0.25">
      <c r="A1836" s="32" t="str">
        <f>IF(AND(TRIM(INDEX(CompletedDateValues,ROW(A1836)))&lt;&gt;"",INDEX(CompletedDateValues,ROW(A1836))&gt;0),INDEX(CompletedDateValues,ROW(A1836)),"")</f>
        <v/>
      </c>
      <c r="B1836" s="32" t="str">
        <f>IF(AND(TRIM(INDEX(StartDateValues,ROW(A1836)))&lt;&gt;"",INDEX(StartDateValues,ROW(A1836))&gt;0),INDEX(StartDateValues,ROW(A1836)),"")</f>
        <v/>
      </c>
      <c r="C1836" s="22" t="str">
        <f t="shared" si="141"/>
        <v/>
      </c>
      <c r="D1836" s="3" t="str">
        <f t="shared" si="142"/>
        <v/>
      </c>
      <c r="E1836" s="3" t="str">
        <f t="shared" si="143"/>
        <v/>
      </c>
      <c r="F1836" s="3" t="str">
        <f t="shared" si="144"/>
        <v/>
      </c>
      <c r="G1836" s="3" t="str">
        <f>IF(A1836="","",IF(HOUR(A1836)&lt;StartHour,StartHour,IF(HOUR(A1836)&gt;FinishHour,FinishHour,HOUR(A1836))))</f>
        <v/>
      </c>
      <c r="H1836" s="3" t="str">
        <f t="shared" si="145"/>
        <v/>
      </c>
      <c r="I1836" s="33" t="e">
        <f>IF(OR(A1836="",B1836=""),NA(),MAX(0,IF(A1836-B1836=0,SameDayCycleTimeSettingValue,(A1836-B1836) *24)))</f>
        <v>#N/A</v>
      </c>
      <c r="J1836" s="33" t="e">
        <f>IF(OR(A1836="",B1836=""),NA(),MAX(0,IF(A1836-B1836=0,SameDayCycleTimeSettingValue,((A1836-B1836) *24)-(INT((A1836-B1836)) * (24-(FinishHour-StartHour))))))</f>
        <v>#N/A</v>
      </c>
      <c r="K1836" s="3" t="e">
        <f ca="1">IF(OR(A1836&lt;&gt;"",B1836=""),NA(),MAX(0,IF(_xlfn.DAYS(NOW(),B1836)=0,SameDayCycleTimeSettingValue,_xlfn.DAYS(NOW(),B1836))))</f>
        <v>#N/A</v>
      </c>
    </row>
    <row r="1837" spans="1:11" x14ac:dyDescent="0.25">
      <c r="A1837" s="32" t="str">
        <f>IF(AND(TRIM(INDEX(CompletedDateValues,ROW(A1837)))&lt;&gt;"",INDEX(CompletedDateValues,ROW(A1837))&gt;0),INDEX(CompletedDateValues,ROW(A1837)),"")</f>
        <v/>
      </c>
      <c r="B1837" s="32" t="str">
        <f>IF(AND(TRIM(INDEX(StartDateValues,ROW(A1837)))&lt;&gt;"",INDEX(StartDateValues,ROW(A1837))&gt;0),INDEX(StartDateValues,ROW(A1837)),"")</f>
        <v/>
      </c>
      <c r="C1837" s="22" t="str">
        <f t="shared" si="141"/>
        <v/>
      </c>
      <c r="D1837" s="3" t="str">
        <f t="shared" si="142"/>
        <v/>
      </c>
      <c r="E1837" s="3" t="str">
        <f t="shared" si="143"/>
        <v/>
      </c>
      <c r="F1837" s="3" t="str">
        <f t="shared" si="144"/>
        <v/>
      </c>
      <c r="G1837" s="3" t="str">
        <f>IF(A1837="","",IF(HOUR(A1837)&lt;StartHour,StartHour,IF(HOUR(A1837)&gt;FinishHour,FinishHour,HOUR(A1837))))</f>
        <v/>
      </c>
      <c r="H1837" s="3" t="str">
        <f t="shared" si="145"/>
        <v/>
      </c>
      <c r="I1837" s="33" t="e">
        <f>IF(OR(A1837="",B1837=""),NA(),MAX(0,IF(A1837-B1837=0,SameDayCycleTimeSettingValue,(A1837-B1837) *24)))</f>
        <v>#N/A</v>
      </c>
      <c r="J1837" s="33" t="e">
        <f>IF(OR(A1837="",B1837=""),NA(),MAX(0,IF(A1837-B1837=0,SameDayCycleTimeSettingValue,((A1837-B1837) *24)-(INT((A1837-B1837)) * (24-(FinishHour-StartHour))))))</f>
        <v>#N/A</v>
      </c>
      <c r="K1837" s="3" t="e">
        <f ca="1">IF(OR(A1837&lt;&gt;"",B1837=""),NA(),MAX(0,IF(_xlfn.DAYS(NOW(),B1837)=0,SameDayCycleTimeSettingValue,_xlfn.DAYS(NOW(),B1837))))</f>
        <v>#N/A</v>
      </c>
    </row>
    <row r="1838" spans="1:11" x14ac:dyDescent="0.25">
      <c r="A1838" s="32" t="str">
        <f>IF(AND(TRIM(INDEX(CompletedDateValues,ROW(A1838)))&lt;&gt;"",INDEX(CompletedDateValues,ROW(A1838))&gt;0),INDEX(CompletedDateValues,ROW(A1838)),"")</f>
        <v/>
      </c>
      <c r="B1838" s="32" t="str">
        <f>IF(AND(TRIM(INDEX(StartDateValues,ROW(A1838)))&lt;&gt;"",INDEX(StartDateValues,ROW(A1838))&gt;0),INDEX(StartDateValues,ROW(A1838)),"")</f>
        <v/>
      </c>
      <c r="C1838" s="22" t="str">
        <f t="shared" si="141"/>
        <v/>
      </c>
      <c r="D1838" s="3" t="str">
        <f t="shared" si="142"/>
        <v/>
      </c>
      <c r="E1838" s="3" t="str">
        <f t="shared" si="143"/>
        <v/>
      </c>
      <c r="F1838" s="3" t="str">
        <f t="shared" si="144"/>
        <v/>
      </c>
      <c r="G1838" s="3" t="str">
        <f>IF(A1838="","",IF(HOUR(A1838)&lt;StartHour,StartHour,IF(HOUR(A1838)&gt;FinishHour,FinishHour,HOUR(A1838))))</f>
        <v/>
      </c>
      <c r="H1838" s="3" t="str">
        <f t="shared" si="145"/>
        <v/>
      </c>
      <c r="I1838" s="33" t="e">
        <f>IF(OR(A1838="",B1838=""),NA(),MAX(0,IF(A1838-B1838=0,SameDayCycleTimeSettingValue,(A1838-B1838) *24)))</f>
        <v>#N/A</v>
      </c>
      <c r="J1838" s="33" t="e">
        <f>IF(OR(A1838="",B1838=""),NA(),MAX(0,IF(A1838-B1838=0,SameDayCycleTimeSettingValue,((A1838-B1838) *24)-(INT((A1838-B1838)) * (24-(FinishHour-StartHour))))))</f>
        <v>#N/A</v>
      </c>
      <c r="K1838" s="3" t="e">
        <f ca="1">IF(OR(A1838&lt;&gt;"",B1838=""),NA(),MAX(0,IF(_xlfn.DAYS(NOW(),B1838)=0,SameDayCycleTimeSettingValue,_xlfn.DAYS(NOW(),B1838))))</f>
        <v>#N/A</v>
      </c>
    </row>
    <row r="1839" spans="1:11" x14ac:dyDescent="0.25">
      <c r="A1839" s="32" t="str">
        <f>IF(AND(TRIM(INDEX(CompletedDateValues,ROW(A1839)))&lt;&gt;"",INDEX(CompletedDateValues,ROW(A1839))&gt;0),INDEX(CompletedDateValues,ROW(A1839)),"")</f>
        <v/>
      </c>
      <c r="B1839" s="32" t="str">
        <f>IF(AND(TRIM(INDEX(StartDateValues,ROW(A1839)))&lt;&gt;"",INDEX(StartDateValues,ROW(A1839))&gt;0),INDEX(StartDateValues,ROW(A1839)),"")</f>
        <v/>
      </c>
      <c r="C1839" s="22" t="str">
        <f t="shared" si="141"/>
        <v/>
      </c>
      <c r="D1839" s="3" t="str">
        <f t="shared" si="142"/>
        <v/>
      </c>
      <c r="E1839" s="3" t="str">
        <f t="shared" si="143"/>
        <v/>
      </c>
      <c r="F1839" s="3" t="str">
        <f t="shared" si="144"/>
        <v/>
      </c>
      <c r="G1839" s="3" t="str">
        <f>IF(A1839="","",IF(HOUR(A1839)&lt;StartHour,StartHour,IF(HOUR(A1839)&gt;FinishHour,FinishHour,HOUR(A1839))))</f>
        <v/>
      </c>
      <c r="H1839" s="3" t="str">
        <f t="shared" si="145"/>
        <v/>
      </c>
      <c r="I1839" s="33" t="e">
        <f>IF(OR(A1839="",B1839=""),NA(),MAX(0,IF(A1839-B1839=0,SameDayCycleTimeSettingValue,(A1839-B1839) *24)))</f>
        <v>#N/A</v>
      </c>
      <c r="J1839" s="33" t="e">
        <f>IF(OR(A1839="",B1839=""),NA(),MAX(0,IF(A1839-B1839=0,SameDayCycleTimeSettingValue,((A1839-B1839) *24)-(INT((A1839-B1839)) * (24-(FinishHour-StartHour))))))</f>
        <v>#N/A</v>
      </c>
      <c r="K1839" s="3" t="e">
        <f ca="1">IF(OR(A1839&lt;&gt;"",B1839=""),NA(),MAX(0,IF(_xlfn.DAYS(NOW(),B1839)=0,SameDayCycleTimeSettingValue,_xlfn.DAYS(NOW(),B1839))))</f>
        <v>#N/A</v>
      </c>
    </row>
    <row r="1840" spans="1:11" x14ac:dyDescent="0.25">
      <c r="A1840" s="32" t="str">
        <f>IF(AND(TRIM(INDEX(CompletedDateValues,ROW(A1840)))&lt;&gt;"",INDEX(CompletedDateValues,ROW(A1840))&gt;0),INDEX(CompletedDateValues,ROW(A1840)),"")</f>
        <v/>
      </c>
      <c r="B1840" s="32" t="str">
        <f>IF(AND(TRIM(INDEX(StartDateValues,ROW(A1840)))&lt;&gt;"",INDEX(StartDateValues,ROW(A1840))&gt;0),INDEX(StartDateValues,ROW(A1840)),"")</f>
        <v/>
      </c>
      <c r="C1840" s="22" t="str">
        <f t="shared" si="141"/>
        <v/>
      </c>
      <c r="D1840" s="3" t="str">
        <f t="shared" si="142"/>
        <v/>
      </c>
      <c r="E1840" s="3" t="str">
        <f t="shared" si="143"/>
        <v/>
      </c>
      <c r="F1840" s="3" t="str">
        <f t="shared" si="144"/>
        <v/>
      </c>
      <c r="G1840" s="3" t="str">
        <f>IF(A1840="","",IF(HOUR(A1840)&lt;StartHour,StartHour,IF(HOUR(A1840)&gt;FinishHour,FinishHour,HOUR(A1840))))</f>
        <v/>
      </c>
      <c r="H1840" s="3" t="str">
        <f t="shared" si="145"/>
        <v/>
      </c>
      <c r="I1840" s="33" t="e">
        <f>IF(OR(A1840="",B1840=""),NA(),MAX(0,IF(A1840-B1840=0,SameDayCycleTimeSettingValue,(A1840-B1840) *24)))</f>
        <v>#N/A</v>
      </c>
      <c r="J1840" s="33" t="e">
        <f>IF(OR(A1840="",B1840=""),NA(),MAX(0,IF(A1840-B1840=0,SameDayCycleTimeSettingValue,((A1840-B1840) *24)-(INT((A1840-B1840)) * (24-(FinishHour-StartHour))))))</f>
        <v>#N/A</v>
      </c>
      <c r="K1840" s="3" t="e">
        <f ca="1">IF(OR(A1840&lt;&gt;"",B1840=""),NA(),MAX(0,IF(_xlfn.DAYS(NOW(),B1840)=0,SameDayCycleTimeSettingValue,_xlfn.DAYS(NOW(),B1840))))</f>
        <v>#N/A</v>
      </c>
    </row>
    <row r="1841" spans="1:11" x14ac:dyDescent="0.25">
      <c r="A1841" s="32" t="str">
        <f>IF(AND(TRIM(INDEX(CompletedDateValues,ROW(A1841)))&lt;&gt;"",INDEX(CompletedDateValues,ROW(A1841))&gt;0),INDEX(CompletedDateValues,ROW(A1841)),"")</f>
        <v/>
      </c>
      <c r="B1841" s="32" t="str">
        <f>IF(AND(TRIM(INDEX(StartDateValues,ROW(A1841)))&lt;&gt;"",INDEX(StartDateValues,ROW(A1841))&gt;0),INDEX(StartDateValues,ROW(A1841)),"")</f>
        <v/>
      </c>
      <c r="C1841" s="22" t="str">
        <f t="shared" si="141"/>
        <v/>
      </c>
      <c r="D1841" s="3" t="str">
        <f t="shared" si="142"/>
        <v/>
      </c>
      <c r="E1841" s="3" t="str">
        <f t="shared" si="143"/>
        <v/>
      </c>
      <c r="F1841" s="3" t="str">
        <f t="shared" si="144"/>
        <v/>
      </c>
      <c r="G1841" s="3" t="str">
        <f>IF(A1841="","",IF(HOUR(A1841)&lt;StartHour,StartHour,IF(HOUR(A1841)&gt;FinishHour,FinishHour,HOUR(A1841))))</f>
        <v/>
      </c>
      <c r="H1841" s="3" t="str">
        <f t="shared" si="145"/>
        <v/>
      </c>
      <c r="I1841" s="33" t="e">
        <f>IF(OR(A1841="",B1841=""),NA(),MAX(0,IF(A1841-B1841=0,SameDayCycleTimeSettingValue,(A1841-B1841) *24)))</f>
        <v>#N/A</v>
      </c>
      <c r="J1841" s="33" t="e">
        <f>IF(OR(A1841="",B1841=""),NA(),MAX(0,IF(A1841-B1841=0,SameDayCycleTimeSettingValue,((A1841-B1841) *24)-(INT((A1841-B1841)) * (24-(FinishHour-StartHour))))))</f>
        <v>#N/A</v>
      </c>
      <c r="K1841" s="3" t="e">
        <f ca="1">IF(OR(A1841&lt;&gt;"",B1841=""),NA(),MAX(0,IF(_xlfn.DAYS(NOW(),B1841)=0,SameDayCycleTimeSettingValue,_xlfn.DAYS(NOW(),B1841))))</f>
        <v>#N/A</v>
      </c>
    </row>
    <row r="1842" spans="1:11" x14ac:dyDescent="0.25">
      <c r="A1842" s="32" t="str">
        <f>IF(AND(TRIM(INDEX(CompletedDateValues,ROW(A1842)))&lt;&gt;"",INDEX(CompletedDateValues,ROW(A1842))&gt;0),INDEX(CompletedDateValues,ROW(A1842)),"")</f>
        <v/>
      </c>
      <c r="B1842" s="32" t="str">
        <f>IF(AND(TRIM(INDEX(StartDateValues,ROW(A1842)))&lt;&gt;"",INDEX(StartDateValues,ROW(A1842))&gt;0),INDEX(StartDateValues,ROW(A1842)),"")</f>
        <v/>
      </c>
      <c r="C1842" s="22" t="str">
        <f t="shared" si="141"/>
        <v/>
      </c>
      <c r="D1842" s="3" t="str">
        <f t="shared" si="142"/>
        <v/>
      </c>
      <c r="E1842" s="3" t="str">
        <f t="shared" si="143"/>
        <v/>
      </c>
      <c r="F1842" s="3" t="str">
        <f t="shared" si="144"/>
        <v/>
      </c>
      <c r="G1842" s="3" t="str">
        <f>IF(A1842="","",IF(HOUR(A1842)&lt;StartHour,StartHour,IF(HOUR(A1842)&gt;FinishHour,FinishHour,HOUR(A1842))))</f>
        <v/>
      </c>
      <c r="H1842" s="3" t="str">
        <f t="shared" si="145"/>
        <v/>
      </c>
      <c r="I1842" s="33" t="e">
        <f>IF(OR(A1842="",B1842=""),NA(),MAX(0,IF(A1842-B1842=0,SameDayCycleTimeSettingValue,(A1842-B1842) *24)))</f>
        <v>#N/A</v>
      </c>
      <c r="J1842" s="33" t="e">
        <f>IF(OR(A1842="",B1842=""),NA(),MAX(0,IF(A1842-B1842=0,SameDayCycleTimeSettingValue,((A1842-B1842) *24)-(INT((A1842-B1842)) * (24-(FinishHour-StartHour))))))</f>
        <v>#N/A</v>
      </c>
      <c r="K1842" s="3" t="e">
        <f ca="1">IF(OR(A1842&lt;&gt;"",B1842=""),NA(),MAX(0,IF(_xlfn.DAYS(NOW(),B1842)=0,SameDayCycleTimeSettingValue,_xlfn.DAYS(NOW(),B1842))))</f>
        <v>#N/A</v>
      </c>
    </row>
    <row r="1843" spans="1:11" x14ac:dyDescent="0.25">
      <c r="A1843" s="32" t="str">
        <f>IF(AND(TRIM(INDEX(CompletedDateValues,ROW(A1843)))&lt;&gt;"",INDEX(CompletedDateValues,ROW(A1843))&gt;0),INDEX(CompletedDateValues,ROW(A1843)),"")</f>
        <v/>
      </c>
      <c r="B1843" s="32" t="str">
        <f>IF(AND(TRIM(INDEX(StartDateValues,ROW(A1843)))&lt;&gt;"",INDEX(StartDateValues,ROW(A1843))&gt;0),INDEX(StartDateValues,ROW(A1843)),"")</f>
        <v/>
      </c>
      <c r="C1843" s="22" t="str">
        <f t="shared" si="141"/>
        <v/>
      </c>
      <c r="D1843" s="3" t="str">
        <f t="shared" si="142"/>
        <v/>
      </c>
      <c r="E1843" s="3" t="str">
        <f t="shared" si="143"/>
        <v/>
      </c>
      <c r="F1843" s="3" t="str">
        <f t="shared" si="144"/>
        <v/>
      </c>
      <c r="G1843" s="3" t="str">
        <f>IF(A1843="","",IF(HOUR(A1843)&lt;StartHour,StartHour,IF(HOUR(A1843)&gt;FinishHour,FinishHour,HOUR(A1843))))</f>
        <v/>
      </c>
      <c r="H1843" s="3" t="str">
        <f t="shared" si="145"/>
        <v/>
      </c>
      <c r="I1843" s="33" t="e">
        <f>IF(OR(A1843="",B1843=""),NA(),MAX(0,IF(A1843-B1843=0,SameDayCycleTimeSettingValue,(A1843-B1843) *24)))</f>
        <v>#N/A</v>
      </c>
      <c r="J1843" s="33" t="e">
        <f>IF(OR(A1843="",B1843=""),NA(),MAX(0,IF(A1843-B1843=0,SameDayCycleTimeSettingValue,((A1843-B1843) *24)-(INT((A1843-B1843)) * (24-(FinishHour-StartHour))))))</f>
        <v>#N/A</v>
      </c>
      <c r="K1843" s="3" t="e">
        <f ca="1">IF(OR(A1843&lt;&gt;"",B1843=""),NA(),MAX(0,IF(_xlfn.DAYS(NOW(),B1843)=0,SameDayCycleTimeSettingValue,_xlfn.DAYS(NOW(),B1843))))</f>
        <v>#N/A</v>
      </c>
    </row>
    <row r="1844" spans="1:11" x14ac:dyDescent="0.25">
      <c r="A1844" s="32" t="str">
        <f>IF(AND(TRIM(INDEX(CompletedDateValues,ROW(A1844)))&lt;&gt;"",INDEX(CompletedDateValues,ROW(A1844))&gt;0),INDEX(CompletedDateValues,ROW(A1844)),"")</f>
        <v/>
      </c>
      <c r="B1844" s="32" t="str">
        <f>IF(AND(TRIM(INDEX(StartDateValues,ROW(A1844)))&lt;&gt;"",INDEX(StartDateValues,ROW(A1844))&gt;0),INDEX(StartDateValues,ROW(A1844)),"")</f>
        <v/>
      </c>
      <c r="C1844" s="22" t="str">
        <f t="shared" si="141"/>
        <v/>
      </c>
      <c r="D1844" s="3" t="str">
        <f t="shared" si="142"/>
        <v/>
      </c>
      <c r="E1844" s="3" t="str">
        <f t="shared" si="143"/>
        <v/>
      </c>
      <c r="F1844" s="3" t="str">
        <f t="shared" si="144"/>
        <v/>
      </c>
      <c r="G1844" s="3" t="str">
        <f>IF(A1844="","",IF(HOUR(A1844)&lt;StartHour,StartHour,IF(HOUR(A1844)&gt;FinishHour,FinishHour,HOUR(A1844))))</f>
        <v/>
      </c>
      <c r="H1844" s="3" t="str">
        <f t="shared" si="145"/>
        <v/>
      </c>
      <c r="I1844" s="33" t="e">
        <f>IF(OR(A1844="",B1844=""),NA(),MAX(0,IF(A1844-B1844=0,SameDayCycleTimeSettingValue,(A1844-B1844) *24)))</f>
        <v>#N/A</v>
      </c>
      <c r="J1844" s="33" t="e">
        <f>IF(OR(A1844="",B1844=""),NA(),MAX(0,IF(A1844-B1844=0,SameDayCycleTimeSettingValue,((A1844-B1844) *24)-(INT((A1844-B1844)) * (24-(FinishHour-StartHour))))))</f>
        <v>#N/A</v>
      </c>
      <c r="K1844" s="3" t="e">
        <f ca="1">IF(OR(A1844&lt;&gt;"",B1844=""),NA(),MAX(0,IF(_xlfn.DAYS(NOW(),B1844)=0,SameDayCycleTimeSettingValue,_xlfn.DAYS(NOW(),B1844))))</f>
        <v>#N/A</v>
      </c>
    </row>
    <row r="1845" spans="1:11" x14ac:dyDescent="0.25">
      <c r="A1845" s="32" t="str">
        <f>IF(AND(TRIM(INDEX(CompletedDateValues,ROW(A1845)))&lt;&gt;"",INDEX(CompletedDateValues,ROW(A1845))&gt;0),INDEX(CompletedDateValues,ROW(A1845)),"")</f>
        <v/>
      </c>
      <c r="B1845" s="32" t="str">
        <f>IF(AND(TRIM(INDEX(StartDateValues,ROW(A1845)))&lt;&gt;"",INDEX(StartDateValues,ROW(A1845))&gt;0),INDEX(StartDateValues,ROW(A1845)),"")</f>
        <v/>
      </c>
      <c r="C1845" s="22" t="str">
        <f t="shared" si="141"/>
        <v/>
      </c>
      <c r="D1845" s="3" t="str">
        <f t="shared" si="142"/>
        <v/>
      </c>
      <c r="E1845" s="3" t="str">
        <f t="shared" si="143"/>
        <v/>
      </c>
      <c r="F1845" s="3" t="str">
        <f t="shared" si="144"/>
        <v/>
      </c>
      <c r="G1845" s="3" t="str">
        <f>IF(A1845="","",IF(HOUR(A1845)&lt;StartHour,StartHour,IF(HOUR(A1845)&gt;FinishHour,FinishHour,HOUR(A1845))))</f>
        <v/>
      </c>
      <c r="H1845" s="3" t="str">
        <f t="shared" si="145"/>
        <v/>
      </c>
      <c r="I1845" s="33" t="e">
        <f>IF(OR(A1845="",B1845=""),NA(),MAX(0,IF(A1845-B1845=0,SameDayCycleTimeSettingValue,(A1845-B1845) *24)))</f>
        <v>#N/A</v>
      </c>
      <c r="J1845" s="33" t="e">
        <f>IF(OR(A1845="",B1845=""),NA(),MAX(0,IF(A1845-B1845=0,SameDayCycleTimeSettingValue,((A1845-B1845) *24)-(INT((A1845-B1845)) * (24-(FinishHour-StartHour))))))</f>
        <v>#N/A</v>
      </c>
      <c r="K1845" s="3" t="e">
        <f ca="1">IF(OR(A1845&lt;&gt;"",B1845=""),NA(),MAX(0,IF(_xlfn.DAYS(NOW(),B1845)=0,SameDayCycleTimeSettingValue,_xlfn.DAYS(NOW(),B1845))))</f>
        <v>#N/A</v>
      </c>
    </row>
    <row r="1846" spans="1:11" x14ac:dyDescent="0.25">
      <c r="A1846" s="32" t="str">
        <f>IF(AND(TRIM(INDEX(CompletedDateValues,ROW(A1846)))&lt;&gt;"",INDEX(CompletedDateValues,ROW(A1846))&gt;0),INDEX(CompletedDateValues,ROW(A1846)),"")</f>
        <v/>
      </c>
      <c r="B1846" s="32" t="str">
        <f>IF(AND(TRIM(INDEX(StartDateValues,ROW(A1846)))&lt;&gt;"",INDEX(StartDateValues,ROW(A1846))&gt;0),INDEX(StartDateValues,ROW(A1846)),"")</f>
        <v/>
      </c>
      <c r="C1846" s="22" t="str">
        <f t="shared" si="141"/>
        <v/>
      </c>
      <c r="D1846" s="3" t="str">
        <f t="shared" si="142"/>
        <v/>
      </c>
      <c r="E1846" s="3" t="str">
        <f t="shared" si="143"/>
        <v/>
      </c>
      <c r="F1846" s="3" t="str">
        <f t="shared" si="144"/>
        <v/>
      </c>
      <c r="G1846" s="3" t="str">
        <f>IF(A1846="","",IF(HOUR(A1846)&lt;StartHour,StartHour,IF(HOUR(A1846)&gt;FinishHour,FinishHour,HOUR(A1846))))</f>
        <v/>
      </c>
      <c r="H1846" s="3" t="str">
        <f t="shared" si="145"/>
        <v/>
      </c>
      <c r="I1846" s="33" t="e">
        <f>IF(OR(A1846="",B1846=""),NA(),MAX(0,IF(A1846-B1846=0,SameDayCycleTimeSettingValue,(A1846-B1846) *24)))</f>
        <v>#N/A</v>
      </c>
      <c r="J1846" s="33" t="e">
        <f>IF(OR(A1846="",B1846=""),NA(),MAX(0,IF(A1846-B1846=0,SameDayCycleTimeSettingValue,((A1846-B1846) *24)-(INT((A1846-B1846)) * (24-(FinishHour-StartHour))))))</f>
        <v>#N/A</v>
      </c>
      <c r="K1846" s="3" t="e">
        <f ca="1">IF(OR(A1846&lt;&gt;"",B1846=""),NA(),MAX(0,IF(_xlfn.DAYS(NOW(),B1846)=0,SameDayCycleTimeSettingValue,_xlfn.DAYS(NOW(),B1846))))</f>
        <v>#N/A</v>
      </c>
    </row>
    <row r="1847" spans="1:11" x14ac:dyDescent="0.25">
      <c r="A1847" s="32" t="str">
        <f>IF(AND(TRIM(INDEX(CompletedDateValues,ROW(A1847)))&lt;&gt;"",INDEX(CompletedDateValues,ROW(A1847))&gt;0),INDEX(CompletedDateValues,ROW(A1847)),"")</f>
        <v/>
      </c>
      <c r="B1847" s="32" t="str">
        <f>IF(AND(TRIM(INDEX(StartDateValues,ROW(A1847)))&lt;&gt;"",INDEX(StartDateValues,ROW(A1847))&gt;0),INDEX(StartDateValues,ROW(A1847)),"")</f>
        <v/>
      </c>
      <c r="C1847" s="22" t="str">
        <f t="shared" si="141"/>
        <v/>
      </c>
      <c r="D1847" s="3" t="str">
        <f t="shared" si="142"/>
        <v/>
      </c>
      <c r="E1847" s="3" t="str">
        <f t="shared" si="143"/>
        <v/>
      </c>
      <c r="F1847" s="3" t="str">
        <f t="shared" si="144"/>
        <v/>
      </c>
      <c r="G1847" s="3" t="str">
        <f>IF(A1847="","",IF(HOUR(A1847)&lt;StartHour,StartHour,IF(HOUR(A1847)&gt;FinishHour,FinishHour,HOUR(A1847))))</f>
        <v/>
      </c>
      <c r="H1847" s="3" t="str">
        <f t="shared" si="145"/>
        <v/>
      </c>
      <c r="I1847" s="33" t="e">
        <f>IF(OR(A1847="",B1847=""),NA(),MAX(0,IF(A1847-B1847=0,SameDayCycleTimeSettingValue,(A1847-B1847) *24)))</f>
        <v>#N/A</v>
      </c>
      <c r="J1847" s="33" t="e">
        <f>IF(OR(A1847="",B1847=""),NA(),MAX(0,IF(A1847-B1847=0,SameDayCycleTimeSettingValue,((A1847-B1847) *24)-(INT((A1847-B1847)) * (24-(FinishHour-StartHour))))))</f>
        <v>#N/A</v>
      </c>
      <c r="K1847" s="3" t="e">
        <f ca="1">IF(OR(A1847&lt;&gt;"",B1847=""),NA(),MAX(0,IF(_xlfn.DAYS(NOW(),B1847)=0,SameDayCycleTimeSettingValue,_xlfn.DAYS(NOW(),B1847))))</f>
        <v>#N/A</v>
      </c>
    </row>
    <row r="1848" spans="1:11" x14ac:dyDescent="0.25">
      <c r="A1848" s="32" t="str">
        <f>IF(AND(TRIM(INDEX(CompletedDateValues,ROW(A1848)))&lt;&gt;"",INDEX(CompletedDateValues,ROW(A1848))&gt;0),INDEX(CompletedDateValues,ROW(A1848)),"")</f>
        <v/>
      </c>
      <c r="B1848" s="32" t="str">
        <f>IF(AND(TRIM(INDEX(StartDateValues,ROW(A1848)))&lt;&gt;"",INDEX(StartDateValues,ROW(A1848))&gt;0),INDEX(StartDateValues,ROW(A1848)),"")</f>
        <v/>
      </c>
      <c r="C1848" s="22" t="str">
        <f t="shared" si="141"/>
        <v/>
      </c>
      <c r="D1848" s="3" t="str">
        <f t="shared" si="142"/>
        <v/>
      </c>
      <c r="E1848" s="3" t="str">
        <f t="shared" si="143"/>
        <v/>
      </c>
      <c r="F1848" s="3" t="str">
        <f t="shared" si="144"/>
        <v/>
      </c>
      <c r="G1848" s="3" t="str">
        <f>IF(A1848="","",IF(HOUR(A1848)&lt;StartHour,StartHour,IF(HOUR(A1848)&gt;FinishHour,FinishHour,HOUR(A1848))))</f>
        <v/>
      </c>
      <c r="H1848" s="3" t="str">
        <f t="shared" si="145"/>
        <v/>
      </c>
      <c r="I1848" s="33" t="e">
        <f>IF(OR(A1848="",B1848=""),NA(),MAX(0,IF(A1848-B1848=0,SameDayCycleTimeSettingValue,(A1848-B1848) *24)))</f>
        <v>#N/A</v>
      </c>
      <c r="J1848" s="33" t="e">
        <f>IF(OR(A1848="",B1848=""),NA(),MAX(0,IF(A1848-B1848=0,SameDayCycleTimeSettingValue,((A1848-B1848) *24)-(INT((A1848-B1848)) * (24-(FinishHour-StartHour))))))</f>
        <v>#N/A</v>
      </c>
      <c r="K1848" s="3" t="e">
        <f ca="1">IF(OR(A1848&lt;&gt;"",B1848=""),NA(),MAX(0,IF(_xlfn.DAYS(NOW(),B1848)=0,SameDayCycleTimeSettingValue,_xlfn.DAYS(NOW(),B1848))))</f>
        <v>#N/A</v>
      </c>
    </row>
    <row r="1849" spans="1:11" x14ac:dyDescent="0.25">
      <c r="A1849" s="32" t="str">
        <f>IF(AND(TRIM(INDEX(CompletedDateValues,ROW(A1849)))&lt;&gt;"",INDEX(CompletedDateValues,ROW(A1849))&gt;0),INDEX(CompletedDateValues,ROW(A1849)),"")</f>
        <v/>
      </c>
      <c r="B1849" s="32" t="str">
        <f>IF(AND(TRIM(INDEX(StartDateValues,ROW(A1849)))&lt;&gt;"",INDEX(StartDateValues,ROW(A1849))&gt;0),INDEX(StartDateValues,ROW(A1849)),"")</f>
        <v/>
      </c>
      <c r="C1849" s="22" t="str">
        <f t="shared" si="141"/>
        <v/>
      </c>
      <c r="D1849" s="3" t="str">
        <f t="shared" si="142"/>
        <v/>
      </c>
      <c r="E1849" s="3" t="str">
        <f t="shared" si="143"/>
        <v/>
      </c>
      <c r="F1849" s="3" t="str">
        <f t="shared" si="144"/>
        <v/>
      </c>
      <c r="G1849" s="3" t="str">
        <f>IF(A1849="","",IF(HOUR(A1849)&lt;StartHour,StartHour,IF(HOUR(A1849)&gt;FinishHour,FinishHour,HOUR(A1849))))</f>
        <v/>
      </c>
      <c r="H1849" s="3" t="str">
        <f t="shared" si="145"/>
        <v/>
      </c>
      <c r="I1849" s="33" t="e">
        <f>IF(OR(A1849="",B1849=""),NA(),MAX(0,IF(A1849-B1849=0,SameDayCycleTimeSettingValue,(A1849-B1849) *24)))</f>
        <v>#N/A</v>
      </c>
      <c r="J1849" s="33" t="e">
        <f>IF(OR(A1849="",B1849=""),NA(),MAX(0,IF(A1849-B1849=0,SameDayCycleTimeSettingValue,((A1849-B1849) *24)-(INT((A1849-B1849)) * (24-(FinishHour-StartHour))))))</f>
        <v>#N/A</v>
      </c>
      <c r="K1849" s="3" t="e">
        <f ca="1">IF(OR(A1849&lt;&gt;"",B1849=""),NA(),MAX(0,IF(_xlfn.DAYS(NOW(),B1849)=0,SameDayCycleTimeSettingValue,_xlfn.DAYS(NOW(),B1849))))</f>
        <v>#N/A</v>
      </c>
    </row>
    <row r="1850" spans="1:11" x14ac:dyDescent="0.25">
      <c r="A1850" s="32" t="str">
        <f>IF(AND(TRIM(INDEX(CompletedDateValues,ROW(A1850)))&lt;&gt;"",INDEX(CompletedDateValues,ROW(A1850))&gt;0),INDEX(CompletedDateValues,ROW(A1850)),"")</f>
        <v/>
      </c>
      <c r="B1850" s="32" t="str">
        <f>IF(AND(TRIM(INDEX(StartDateValues,ROW(A1850)))&lt;&gt;"",INDEX(StartDateValues,ROW(A1850))&gt;0),INDEX(StartDateValues,ROW(A1850)),"")</f>
        <v/>
      </c>
      <c r="C1850" s="22" t="str">
        <f t="shared" si="141"/>
        <v/>
      </c>
      <c r="D1850" s="3" t="str">
        <f t="shared" si="142"/>
        <v/>
      </c>
      <c r="E1850" s="3" t="str">
        <f t="shared" si="143"/>
        <v/>
      </c>
      <c r="F1850" s="3" t="str">
        <f t="shared" si="144"/>
        <v/>
      </c>
      <c r="G1850" s="3" t="str">
        <f>IF(A1850="","",IF(HOUR(A1850)&lt;StartHour,StartHour,IF(HOUR(A1850)&gt;FinishHour,FinishHour,HOUR(A1850))))</f>
        <v/>
      </c>
      <c r="H1850" s="3" t="str">
        <f t="shared" si="145"/>
        <v/>
      </c>
      <c r="I1850" s="33" t="e">
        <f>IF(OR(A1850="",B1850=""),NA(),MAX(0,IF(A1850-B1850=0,SameDayCycleTimeSettingValue,(A1850-B1850) *24)))</f>
        <v>#N/A</v>
      </c>
      <c r="J1850" s="33" t="e">
        <f>IF(OR(A1850="",B1850=""),NA(),MAX(0,IF(A1850-B1850=0,SameDayCycleTimeSettingValue,((A1850-B1850) *24)-(INT((A1850-B1850)) * (24-(FinishHour-StartHour))))))</f>
        <v>#N/A</v>
      </c>
      <c r="K1850" s="3" t="e">
        <f ca="1">IF(OR(A1850&lt;&gt;"",B1850=""),NA(),MAX(0,IF(_xlfn.DAYS(NOW(),B1850)=0,SameDayCycleTimeSettingValue,_xlfn.DAYS(NOW(),B1850))))</f>
        <v>#N/A</v>
      </c>
    </row>
    <row r="1851" spans="1:11" x14ac:dyDescent="0.25">
      <c r="A1851" s="32" t="str">
        <f>IF(AND(TRIM(INDEX(CompletedDateValues,ROW(A1851)))&lt;&gt;"",INDEX(CompletedDateValues,ROW(A1851))&gt;0),INDEX(CompletedDateValues,ROW(A1851)),"")</f>
        <v/>
      </c>
      <c r="B1851" s="32" t="str">
        <f>IF(AND(TRIM(INDEX(StartDateValues,ROW(A1851)))&lt;&gt;"",INDEX(StartDateValues,ROW(A1851))&gt;0),INDEX(StartDateValues,ROW(A1851)),"")</f>
        <v/>
      </c>
      <c r="C1851" s="22" t="str">
        <f t="shared" si="141"/>
        <v/>
      </c>
      <c r="D1851" s="3" t="str">
        <f t="shared" si="142"/>
        <v/>
      </c>
      <c r="E1851" s="3" t="str">
        <f t="shared" si="143"/>
        <v/>
      </c>
      <c r="F1851" s="3" t="str">
        <f t="shared" si="144"/>
        <v/>
      </c>
      <c r="G1851" s="3" t="str">
        <f>IF(A1851="","",IF(HOUR(A1851)&lt;StartHour,StartHour,IF(HOUR(A1851)&gt;FinishHour,FinishHour,HOUR(A1851))))</f>
        <v/>
      </c>
      <c r="H1851" s="3" t="str">
        <f t="shared" si="145"/>
        <v/>
      </c>
      <c r="I1851" s="33" t="e">
        <f>IF(OR(A1851="",B1851=""),NA(),MAX(0,IF(A1851-B1851=0,SameDayCycleTimeSettingValue,(A1851-B1851) *24)))</f>
        <v>#N/A</v>
      </c>
      <c r="J1851" s="33" t="e">
        <f>IF(OR(A1851="",B1851=""),NA(),MAX(0,IF(A1851-B1851=0,SameDayCycleTimeSettingValue,((A1851-B1851) *24)-(INT((A1851-B1851)) * (24-(FinishHour-StartHour))))))</f>
        <v>#N/A</v>
      </c>
      <c r="K1851" s="3" t="e">
        <f ca="1">IF(OR(A1851&lt;&gt;"",B1851=""),NA(),MAX(0,IF(_xlfn.DAYS(NOW(),B1851)=0,SameDayCycleTimeSettingValue,_xlfn.DAYS(NOW(),B1851))))</f>
        <v>#N/A</v>
      </c>
    </row>
    <row r="1852" spans="1:11" x14ac:dyDescent="0.25">
      <c r="A1852" s="32" t="str">
        <f>IF(AND(TRIM(INDEX(CompletedDateValues,ROW(A1852)))&lt;&gt;"",INDEX(CompletedDateValues,ROW(A1852))&gt;0),INDEX(CompletedDateValues,ROW(A1852)),"")</f>
        <v/>
      </c>
      <c r="B1852" s="32" t="str">
        <f>IF(AND(TRIM(INDEX(StartDateValues,ROW(A1852)))&lt;&gt;"",INDEX(StartDateValues,ROW(A1852))&gt;0),INDEX(StartDateValues,ROW(A1852)),"")</f>
        <v/>
      </c>
      <c r="C1852" s="22" t="str">
        <f t="shared" si="141"/>
        <v/>
      </c>
      <c r="D1852" s="3" t="str">
        <f t="shared" si="142"/>
        <v/>
      </c>
      <c r="E1852" s="3" t="str">
        <f t="shared" si="143"/>
        <v/>
      </c>
      <c r="F1852" s="3" t="str">
        <f t="shared" si="144"/>
        <v/>
      </c>
      <c r="G1852" s="3" t="str">
        <f>IF(A1852="","",IF(HOUR(A1852)&lt;StartHour,StartHour,IF(HOUR(A1852)&gt;FinishHour,FinishHour,HOUR(A1852))))</f>
        <v/>
      </c>
      <c r="H1852" s="3" t="str">
        <f t="shared" si="145"/>
        <v/>
      </c>
      <c r="I1852" s="33" t="e">
        <f>IF(OR(A1852="",B1852=""),NA(),MAX(0,IF(A1852-B1852=0,SameDayCycleTimeSettingValue,(A1852-B1852) *24)))</f>
        <v>#N/A</v>
      </c>
      <c r="J1852" s="33" t="e">
        <f>IF(OR(A1852="",B1852=""),NA(),MAX(0,IF(A1852-B1852=0,SameDayCycleTimeSettingValue,((A1852-B1852) *24)-(INT((A1852-B1852)) * (24-(FinishHour-StartHour))))))</f>
        <v>#N/A</v>
      </c>
      <c r="K1852" s="3" t="e">
        <f ca="1">IF(OR(A1852&lt;&gt;"",B1852=""),NA(),MAX(0,IF(_xlfn.DAYS(NOW(),B1852)=0,SameDayCycleTimeSettingValue,_xlfn.DAYS(NOW(),B1852))))</f>
        <v>#N/A</v>
      </c>
    </row>
    <row r="1853" spans="1:11" x14ac:dyDescent="0.25">
      <c r="A1853" s="32" t="str">
        <f>IF(AND(TRIM(INDEX(CompletedDateValues,ROW(A1853)))&lt;&gt;"",INDEX(CompletedDateValues,ROW(A1853))&gt;0),INDEX(CompletedDateValues,ROW(A1853)),"")</f>
        <v/>
      </c>
      <c r="B1853" s="32" t="str">
        <f>IF(AND(TRIM(INDEX(StartDateValues,ROW(A1853)))&lt;&gt;"",INDEX(StartDateValues,ROW(A1853))&gt;0),INDEX(StartDateValues,ROW(A1853)),"")</f>
        <v/>
      </c>
      <c r="C1853" s="22" t="str">
        <f t="shared" si="141"/>
        <v/>
      </c>
      <c r="D1853" s="3" t="str">
        <f t="shared" si="142"/>
        <v/>
      </c>
      <c r="E1853" s="3" t="str">
        <f t="shared" si="143"/>
        <v/>
      </c>
      <c r="F1853" s="3" t="str">
        <f t="shared" si="144"/>
        <v/>
      </c>
      <c r="G1853" s="3" t="str">
        <f>IF(A1853="","",IF(HOUR(A1853)&lt;StartHour,StartHour,IF(HOUR(A1853)&gt;FinishHour,FinishHour,HOUR(A1853))))</f>
        <v/>
      </c>
      <c r="H1853" s="3" t="str">
        <f t="shared" si="145"/>
        <v/>
      </c>
      <c r="I1853" s="33" t="e">
        <f>IF(OR(A1853="",B1853=""),NA(),MAX(0,IF(A1853-B1853=0,SameDayCycleTimeSettingValue,(A1853-B1853) *24)))</f>
        <v>#N/A</v>
      </c>
      <c r="J1853" s="33" t="e">
        <f>IF(OR(A1853="",B1853=""),NA(),MAX(0,IF(A1853-B1853=0,SameDayCycleTimeSettingValue,((A1853-B1853) *24)-(INT((A1853-B1853)) * (24-(FinishHour-StartHour))))))</f>
        <v>#N/A</v>
      </c>
      <c r="K1853" s="3" t="e">
        <f ca="1">IF(OR(A1853&lt;&gt;"",B1853=""),NA(),MAX(0,IF(_xlfn.DAYS(NOW(),B1853)=0,SameDayCycleTimeSettingValue,_xlfn.DAYS(NOW(),B1853))))</f>
        <v>#N/A</v>
      </c>
    </row>
    <row r="1854" spans="1:11" x14ac:dyDescent="0.25">
      <c r="A1854" s="32" t="str">
        <f>IF(AND(TRIM(INDEX(CompletedDateValues,ROW(A1854)))&lt;&gt;"",INDEX(CompletedDateValues,ROW(A1854))&gt;0),INDEX(CompletedDateValues,ROW(A1854)),"")</f>
        <v/>
      </c>
      <c r="B1854" s="32" t="str">
        <f>IF(AND(TRIM(INDEX(StartDateValues,ROW(A1854)))&lt;&gt;"",INDEX(StartDateValues,ROW(A1854))&gt;0),INDEX(StartDateValues,ROW(A1854)),"")</f>
        <v/>
      </c>
      <c r="C1854" s="22" t="str">
        <f t="shared" si="141"/>
        <v/>
      </c>
      <c r="D1854" s="3" t="str">
        <f t="shared" si="142"/>
        <v/>
      </c>
      <c r="E1854" s="3" t="str">
        <f t="shared" si="143"/>
        <v/>
      </c>
      <c r="F1854" s="3" t="str">
        <f t="shared" si="144"/>
        <v/>
      </c>
      <c r="G1854" s="3" t="str">
        <f>IF(A1854="","",IF(HOUR(A1854)&lt;StartHour,StartHour,IF(HOUR(A1854)&gt;FinishHour,FinishHour,HOUR(A1854))))</f>
        <v/>
      </c>
      <c r="H1854" s="3" t="str">
        <f t="shared" si="145"/>
        <v/>
      </c>
      <c r="I1854" s="33" t="e">
        <f>IF(OR(A1854="",B1854=""),NA(),MAX(0,IF(A1854-B1854=0,SameDayCycleTimeSettingValue,(A1854-B1854) *24)))</f>
        <v>#N/A</v>
      </c>
      <c r="J1854" s="33" t="e">
        <f>IF(OR(A1854="",B1854=""),NA(),MAX(0,IF(A1854-B1854=0,SameDayCycleTimeSettingValue,((A1854-B1854) *24)-(INT((A1854-B1854)) * (24-(FinishHour-StartHour))))))</f>
        <v>#N/A</v>
      </c>
      <c r="K1854" s="3" t="e">
        <f ca="1">IF(OR(A1854&lt;&gt;"",B1854=""),NA(),MAX(0,IF(_xlfn.DAYS(NOW(),B1854)=0,SameDayCycleTimeSettingValue,_xlfn.DAYS(NOW(),B1854))))</f>
        <v>#N/A</v>
      </c>
    </row>
    <row r="1855" spans="1:11" x14ac:dyDescent="0.25">
      <c r="A1855" s="32" t="str">
        <f>IF(AND(TRIM(INDEX(CompletedDateValues,ROW(A1855)))&lt;&gt;"",INDEX(CompletedDateValues,ROW(A1855))&gt;0),INDEX(CompletedDateValues,ROW(A1855)),"")</f>
        <v/>
      </c>
      <c r="B1855" s="32" t="str">
        <f>IF(AND(TRIM(INDEX(StartDateValues,ROW(A1855)))&lt;&gt;"",INDEX(StartDateValues,ROW(A1855))&gt;0),INDEX(StartDateValues,ROW(A1855)),"")</f>
        <v/>
      </c>
      <c r="C1855" s="22" t="str">
        <f t="shared" si="141"/>
        <v/>
      </c>
      <c r="D1855" s="3" t="str">
        <f t="shared" si="142"/>
        <v/>
      </c>
      <c r="E1855" s="3" t="str">
        <f t="shared" si="143"/>
        <v/>
      </c>
      <c r="F1855" s="3" t="str">
        <f t="shared" si="144"/>
        <v/>
      </c>
      <c r="G1855" s="3" t="str">
        <f>IF(A1855="","",IF(HOUR(A1855)&lt;StartHour,StartHour,IF(HOUR(A1855)&gt;FinishHour,FinishHour,HOUR(A1855))))</f>
        <v/>
      </c>
      <c r="H1855" s="3" t="str">
        <f t="shared" si="145"/>
        <v/>
      </c>
      <c r="I1855" s="33" t="e">
        <f>IF(OR(A1855="",B1855=""),NA(),MAX(0,IF(A1855-B1855=0,SameDayCycleTimeSettingValue,(A1855-B1855) *24)))</f>
        <v>#N/A</v>
      </c>
      <c r="J1855" s="33" t="e">
        <f>IF(OR(A1855="",B1855=""),NA(),MAX(0,IF(A1855-B1855=0,SameDayCycleTimeSettingValue,((A1855-B1855) *24)-(INT((A1855-B1855)) * (24-(FinishHour-StartHour))))))</f>
        <v>#N/A</v>
      </c>
      <c r="K1855" s="3" t="e">
        <f ca="1">IF(OR(A1855&lt;&gt;"",B1855=""),NA(),MAX(0,IF(_xlfn.DAYS(NOW(),B1855)=0,SameDayCycleTimeSettingValue,_xlfn.DAYS(NOW(),B1855))))</f>
        <v>#N/A</v>
      </c>
    </row>
    <row r="1856" spans="1:11" x14ac:dyDescent="0.25">
      <c r="A1856" s="32" t="str">
        <f>IF(AND(TRIM(INDEX(CompletedDateValues,ROW(A1856)))&lt;&gt;"",INDEX(CompletedDateValues,ROW(A1856))&gt;0),INDEX(CompletedDateValues,ROW(A1856)),"")</f>
        <v/>
      </c>
      <c r="B1856" s="32" t="str">
        <f>IF(AND(TRIM(INDEX(StartDateValues,ROW(A1856)))&lt;&gt;"",INDEX(StartDateValues,ROW(A1856))&gt;0),INDEX(StartDateValues,ROW(A1856)),"")</f>
        <v/>
      </c>
      <c r="C1856" s="22" t="str">
        <f t="shared" si="141"/>
        <v/>
      </c>
      <c r="D1856" s="3" t="str">
        <f t="shared" si="142"/>
        <v/>
      </c>
      <c r="E1856" s="3" t="str">
        <f t="shared" si="143"/>
        <v/>
      </c>
      <c r="F1856" s="3" t="str">
        <f t="shared" si="144"/>
        <v/>
      </c>
      <c r="G1856" s="3" t="str">
        <f>IF(A1856="","",IF(HOUR(A1856)&lt;StartHour,StartHour,IF(HOUR(A1856)&gt;FinishHour,FinishHour,HOUR(A1856))))</f>
        <v/>
      </c>
      <c r="H1856" s="3" t="str">
        <f t="shared" si="145"/>
        <v/>
      </c>
      <c r="I1856" s="33" t="e">
        <f>IF(OR(A1856="",B1856=""),NA(),MAX(0,IF(A1856-B1856=0,SameDayCycleTimeSettingValue,(A1856-B1856) *24)))</f>
        <v>#N/A</v>
      </c>
      <c r="J1856" s="33" t="e">
        <f>IF(OR(A1856="",B1856=""),NA(),MAX(0,IF(A1856-B1856=0,SameDayCycleTimeSettingValue,((A1856-B1856) *24)-(INT((A1856-B1856)) * (24-(FinishHour-StartHour))))))</f>
        <v>#N/A</v>
      </c>
      <c r="K1856" s="3" t="e">
        <f ca="1">IF(OR(A1856&lt;&gt;"",B1856=""),NA(),MAX(0,IF(_xlfn.DAYS(NOW(),B1856)=0,SameDayCycleTimeSettingValue,_xlfn.DAYS(NOW(),B1856))))</f>
        <v>#N/A</v>
      </c>
    </row>
    <row r="1857" spans="1:11" x14ac:dyDescent="0.25">
      <c r="A1857" s="32" t="str">
        <f>IF(AND(TRIM(INDEX(CompletedDateValues,ROW(A1857)))&lt;&gt;"",INDEX(CompletedDateValues,ROW(A1857))&gt;0),INDEX(CompletedDateValues,ROW(A1857)),"")</f>
        <v/>
      </c>
      <c r="B1857" s="32" t="str">
        <f>IF(AND(TRIM(INDEX(StartDateValues,ROW(A1857)))&lt;&gt;"",INDEX(StartDateValues,ROW(A1857))&gt;0),INDEX(StartDateValues,ROW(A1857)),"")</f>
        <v/>
      </c>
      <c r="C1857" s="22" t="str">
        <f t="shared" si="141"/>
        <v/>
      </c>
      <c r="D1857" s="3" t="str">
        <f t="shared" si="142"/>
        <v/>
      </c>
      <c r="E1857" s="3" t="str">
        <f t="shared" si="143"/>
        <v/>
      </c>
      <c r="F1857" s="3" t="str">
        <f t="shared" si="144"/>
        <v/>
      </c>
      <c r="G1857" s="3" t="str">
        <f>IF(A1857="","",IF(HOUR(A1857)&lt;StartHour,StartHour,IF(HOUR(A1857)&gt;FinishHour,FinishHour,HOUR(A1857))))</f>
        <v/>
      </c>
      <c r="H1857" s="3" t="str">
        <f t="shared" si="145"/>
        <v/>
      </c>
      <c r="I1857" s="33" t="e">
        <f>IF(OR(A1857="",B1857=""),NA(),MAX(0,IF(A1857-B1857=0,SameDayCycleTimeSettingValue,(A1857-B1857) *24)))</f>
        <v>#N/A</v>
      </c>
      <c r="J1857" s="33" t="e">
        <f>IF(OR(A1857="",B1857=""),NA(),MAX(0,IF(A1857-B1857=0,SameDayCycleTimeSettingValue,((A1857-B1857) *24)-(INT((A1857-B1857)) * (24-(FinishHour-StartHour))))))</f>
        <v>#N/A</v>
      </c>
      <c r="K1857" s="3" t="e">
        <f ca="1">IF(OR(A1857&lt;&gt;"",B1857=""),NA(),MAX(0,IF(_xlfn.DAYS(NOW(),B1857)=0,SameDayCycleTimeSettingValue,_xlfn.DAYS(NOW(),B1857))))</f>
        <v>#N/A</v>
      </c>
    </row>
    <row r="1858" spans="1:11" x14ac:dyDescent="0.25">
      <c r="A1858" s="32" t="str">
        <f>IF(AND(TRIM(INDEX(CompletedDateValues,ROW(A1858)))&lt;&gt;"",INDEX(CompletedDateValues,ROW(A1858))&gt;0),INDEX(CompletedDateValues,ROW(A1858)),"")</f>
        <v/>
      </c>
      <c r="B1858" s="32" t="str">
        <f>IF(AND(TRIM(INDEX(StartDateValues,ROW(A1858)))&lt;&gt;"",INDEX(StartDateValues,ROW(A1858))&gt;0),INDEX(StartDateValues,ROW(A1858)),"")</f>
        <v/>
      </c>
      <c r="C1858" s="22" t="str">
        <f t="shared" si="141"/>
        <v/>
      </c>
      <c r="D1858" s="3" t="str">
        <f t="shared" si="142"/>
        <v/>
      </c>
      <c r="E1858" s="3" t="str">
        <f t="shared" si="143"/>
        <v/>
      </c>
      <c r="F1858" s="3" t="str">
        <f t="shared" si="144"/>
        <v/>
      </c>
      <c r="G1858" s="3" t="str">
        <f>IF(A1858="","",IF(HOUR(A1858)&lt;StartHour,StartHour,IF(HOUR(A1858)&gt;FinishHour,FinishHour,HOUR(A1858))))</f>
        <v/>
      </c>
      <c r="H1858" s="3" t="str">
        <f t="shared" si="145"/>
        <v/>
      </c>
      <c r="I1858" s="33" t="e">
        <f>IF(OR(A1858="",B1858=""),NA(),MAX(0,IF(A1858-B1858=0,SameDayCycleTimeSettingValue,(A1858-B1858) *24)))</f>
        <v>#N/A</v>
      </c>
      <c r="J1858" s="33" t="e">
        <f>IF(OR(A1858="",B1858=""),NA(),MAX(0,IF(A1858-B1858=0,SameDayCycleTimeSettingValue,((A1858-B1858) *24)-(INT((A1858-B1858)) * (24-(FinishHour-StartHour))))))</f>
        <v>#N/A</v>
      </c>
      <c r="K1858" s="3" t="e">
        <f ca="1">IF(OR(A1858&lt;&gt;"",B1858=""),NA(),MAX(0,IF(_xlfn.DAYS(NOW(),B1858)=0,SameDayCycleTimeSettingValue,_xlfn.DAYS(NOW(),B1858))))</f>
        <v>#N/A</v>
      </c>
    </row>
    <row r="1859" spans="1:11" x14ac:dyDescent="0.25">
      <c r="A1859" s="32" t="str">
        <f>IF(AND(TRIM(INDEX(CompletedDateValues,ROW(A1859)))&lt;&gt;"",INDEX(CompletedDateValues,ROW(A1859))&gt;0),INDEX(CompletedDateValues,ROW(A1859)),"")</f>
        <v/>
      </c>
      <c r="B1859" s="32" t="str">
        <f>IF(AND(TRIM(INDEX(StartDateValues,ROW(A1859)))&lt;&gt;"",INDEX(StartDateValues,ROW(A1859))&gt;0),INDEX(StartDateValues,ROW(A1859)),"")</f>
        <v/>
      </c>
      <c r="C1859" s="22" t="str">
        <f t="shared" ref="C1859:C1922" si="146">IF(AND(TRIM(INDEX(WorkTypeValues,ROW(A1859)))&lt;&gt;"",INDEX(WorkTypeValues,ROW(A1859))&gt;0),INDEX(WorkTypeValues,ROW(A1859)),"")</f>
        <v/>
      </c>
      <c r="D1859" s="3" t="str">
        <f t="shared" ref="D1859:D1922" si="147">IF(A1859="", "",YEAR(A1859))</f>
        <v/>
      </c>
      <c r="E1859" s="3" t="str">
        <f t="shared" ref="E1859:E1922" si="148">IF(A1859="","",MONTH(A1859))</f>
        <v/>
      </c>
      <c r="F1859" s="3" t="str">
        <f t="shared" ref="F1859:F1922" si="149">IF(A1859="","",DAY(A1859))</f>
        <v/>
      </c>
      <c r="G1859" s="3" t="str">
        <f>IF(A1859="","",IF(HOUR(A1859)&lt;StartHour,StartHour,IF(HOUR(A1859)&gt;FinishHour,FinishHour,HOUR(A1859))))</f>
        <v/>
      </c>
      <c r="H1859" s="3" t="str">
        <f t="shared" ref="H1859:H1922" si="150">IF(D1859="","",D1859&amp;"-"&amp;TEXT(E1859,"00") &amp;"-"&amp;TEXT(F1859,"00") &amp;"-"&amp;TEXT(G1859,"00"))</f>
        <v/>
      </c>
      <c r="I1859" s="33" t="e">
        <f>IF(OR(A1859="",B1859=""),NA(),MAX(0,IF(A1859-B1859=0,SameDayCycleTimeSettingValue,(A1859-B1859) *24)))</f>
        <v>#N/A</v>
      </c>
      <c r="J1859" s="33" t="e">
        <f>IF(OR(A1859="",B1859=""),NA(),MAX(0,IF(A1859-B1859=0,SameDayCycleTimeSettingValue,((A1859-B1859) *24)-(INT((A1859-B1859)) * (24-(FinishHour-StartHour))))))</f>
        <v>#N/A</v>
      </c>
      <c r="K1859" s="3" t="e">
        <f ca="1">IF(OR(A1859&lt;&gt;"",B1859=""),NA(),MAX(0,IF(_xlfn.DAYS(NOW(),B1859)=0,SameDayCycleTimeSettingValue,_xlfn.DAYS(NOW(),B1859))))</f>
        <v>#N/A</v>
      </c>
    </row>
    <row r="1860" spans="1:11" x14ac:dyDescent="0.25">
      <c r="A1860" s="32" t="str">
        <f>IF(AND(TRIM(INDEX(CompletedDateValues,ROW(A1860)))&lt;&gt;"",INDEX(CompletedDateValues,ROW(A1860))&gt;0),INDEX(CompletedDateValues,ROW(A1860)),"")</f>
        <v/>
      </c>
      <c r="B1860" s="32" t="str">
        <f>IF(AND(TRIM(INDEX(StartDateValues,ROW(A1860)))&lt;&gt;"",INDEX(StartDateValues,ROW(A1860))&gt;0),INDEX(StartDateValues,ROW(A1860)),"")</f>
        <v/>
      </c>
      <c r="C1860" s="22" t="str">
        <f t="shared" si="146"/>
        <v/>
      </c>
      <c r="D1860" s="3" t="str">
        <f t="shared" si="147"/>
        <v/>
      </c>
      <c r="E1860" s="3" t="str">
        <f t="shared" si="148"/>
        <v/>
      </c>
      <c r="F1860" s="3" t="str">
        <f t="shared" si="149"/>
        <v/>
      </c>
      <c r="G1860" s="3" t="str">
        <f>IF(A1860="","",IF(HOUR(A1860)&lt;StartHour,StartHour,IF(HOUR(A1860)&gt;FinishHour,FinishHour,HOUR(A1860))))</f>
        <v/>
      </c>
      <c r="H1860" s="3" t="str">
        <f t="shared" si="150"/>
        <v/>
      </c>
      <c r="I1860" s="33" t="e">
        <f>IF(OR(A1860="",B1860=""),NA(),MAX(0,IF(A1860-B1860=0,SameDayCycleTimeSettingValue,(A1860-B1860) *24)))</f>
        <v>#N/A</v>
      </c>
      <c r="J1860" s="33" t="e">
        <f>IF(OR(A1860="",B1860=""),NA(),MAX(0,IF(A1860-B1860=0,SameDayCycleTimeSettingValue,((A1860-B1860) *24)-(INT((A1860-B1860)) * (24-(FinishHour-StartHour))))))</f>
        <v>#N/A</v>
      </c>
      <c r="K1860" s="3" t="e">
        <f ca="1">IF(OR(A1860&lt;&gt;"",B1860=""),NA(),MAX(0,IF(_xlfn.DAYS(NOW(),B1860)=0,SameDayCycleTimeSettingValue,_xlfn.DAYS(NOW(),B1860))))</f>
        <v>#N/A</v>
      </c>
    </row>
    <row r="1861" spans="1:11" x14ac:dyDescent="0.25">
      <c r="A1861" s="32" t="str">
        <f>IF(AND(TRIM(INDEX(CompletedDateValues,ROW(A1861)))&lt;&gt;"",INDEX(CompletedDateValues,ROW(A1861))&gt;0),INDEX(CompletedDateValues,ROW(A1861)),"")</f>
        <v/>
      </c>
      <c r="B1861" s="32" t="str">
        <f>IF(AND(TRIM(INDEX(StartDateValues,ROW(A1861)))&lt;&gt;"",INDEX(StartDateValues,ROW(A1861))&gt;0),INDEX(StartDateValues,ROW(A1861)),"")</f>
        <v/>
      </c>
      <c r="C1861" s="22" t="str">
        <f t="shared" si="146"/>
        <v/>
      </c>
      <c r="D1861" s="3" t="str">
        <f t="shared" si="147"/>
        <v/>
      </c>
      <c r="E1861" s="3" t="str">
        <f t="shared" si="148"/>
        <v/>
      </c>
      <c r="F1861" s="3" t="str">
        <f t="shared" si="149"/>
        <v/>
      </c>
      <c r="G1861" s="3" t="str">
        <f>IF(A1861="","",IF(HOUR(A1861)&lt;StartHour,StartHour,IF(HOUR(A1861)&gt;FinishHour,FinishHour,HOUR(A1861))))</f>
        <v/>
      </c>
      <c r="H1861" s="3" t="str">
        <f t="shared" si="150"/>
        <v/>
      </c>
      <c r="I1861" s="33" t="e">
        <f>IF(OR(A1861="",B1861=""),NA(),MAX(0,IF(A1861-B1861=0,SameDayCycleTimeSettingValue,(A1861-B1861) *24)))</f>
        <v>#N/A</v>
      </c>
      <c r="J1861" s="33" t="e">
        <f>IF(OR(A1861="",B1861=""),NA(),MAX(0,IF(A1861-B1861=0,SameDayCycleTimeSettingValue,((A1861-B1861) *24)-(INT((A1861-B1861)) * (24-(FinishHour-StartHour))))))</f>
        <v>#N/A</v>
      </c>
      <c r="K1861" s="3" t="e">
        <f ca="1">IF(OR(A1861&lt;&gt;"",B1861=""),NA(),MAX(0,IF(_xlfn.DAYS(NOW(),B1861)=0,SameDayCycleTimeSettingValue,_xlfn.DAYS(NOW(),B1861))))</f>
        <v>#N/A</v>
      </c>
    </row>
    <row r="1862" spans="1:11" x14ac:dyDescent="0.25">
      <c r="A1862" s="32" t="str">
        <f>IF(AND(TRIM(INDEX(CompletedDateValues,ROW(A1862)))&lt;&gt;"",INDEX(CompletedDateValues,ROW(A1862))&gt;0),INDEX(CompletedDateValues,ROW(A1862)),"")</f>
        <v/>
      </c>
      <c r="B1862" s="32" t="str">
        <f>IF(AND(TRIM(INDEX(StartDateValues,ROW(A1862)))&lt;&gt;"",INDEX(StartDateValues,ROW(A1862))&gt;0),INDEX(StartDateValues,ROW(A1862)),"")</f>
        <v/>
      </c>
      <c r="C1862" s="22" t="str">
        <f t="shared" si="146"/>
        <v/>
      </c>
      <c r="D1862" s="3" t="str">
        <f t="shared" si="147"/>
        <v/>
      </c>
      <c r="E1862" s="3" t="str">
        <f t="shared" si="148"/>
        <v/>
      </c>
      <c r="F1862" s="3" t="str">
        <f t="shared" si="149"/>
        <v/>
      </c>
      <c r="G1862" s="3" t="str">
        <f>IF(A1862="","",IF(HOUR(A1862)&lt;StartHour,StartHour,IF(HOUR(A1862)&gt;FinishHour,FinishHour,HOUR(A1862))))</f>
        <v/>
      </c>
      <c r="H1862" s="3" t="str">
        <f t="shared" si="150"/>
        <v/>
      </c>
      <c r="I1862" s="33" t="e">
        <f>IF(OR(A1862="",B1862=""),NA(),MAX(0,IF(A1862-B1862=0,SameDayCycleTimeSettingValue,(A1862-B1862) *24)))</f>
        <v>#N/A</v>
      </c>
      <c r="J1862" s="33" t="e">
        <f>IF(OR(A1862="",B1862=""),NA(),MAX(0,IF(A1862-B1862=0,SameDayCycleTimeSettingValue,((A1862-B1862) *24)-(INT((A1862-B1862)) * (24-(FinishHour-StartHour))))))</f>
        <v>#N/A</v>
      </c>
      <c r="K1862" s="3" t="e">
        <f ca="1">IF(OR(A1862&lt;&gt;"",B1862=""),NA(),MAX(0,IF(_xlfn.DAYS(NOW(),B1862)=0,SameDayCycleTimeSettingValue,_xlfn.DAYS(NOW(),B1862))))</f>
        <v>#N/A</v>
      </c>
    </row>
    <row r="1863" spans="1:11" x14ac:dyDescent="0.25">
      <c r="A1863" s="32" t="str">
        <f>IF(AND(TRIM(INDEX(CompletedDateValues,ROW(A1863)))&lt;&gt;"",INDEX(CompletedDateValues,ROW(A1863))&gt;0),INDEX(CompletedDateValues,ROW(A1863)),"")</f>
        <v/>
      </c>
      <c r="B1863" s="32" t="str">
        <f>IF(AND(TRIM(INDEX(StartDateValues,ROW(A1863)))&lt;&gt;"",INDEX(StartDateValues,ROW(A1863))&gt;0),INDEX(StartDateValues,ROW(A1863)),"")</f>
        <v/>
      </c>
      <c r="C1863" s="22" t="str">
        <f t="shared" si="146"/>
        <v/>
      </c>
      <c r="D1863" s="3" t="str">
        <f t="shared" si="147"/>
        <v/>
      </c>
      <c r="E1863" s="3" t="str">
        <f t="shared" si="148"/>
        <v/>
      </c>
      <c r="F1863" s="3" t="str">
        <f t="shared" si="149"/>
        <v/>
      </c>
      <c r="G1863" s="3" t="str">
        <f>IF(A1863="","",IF(HOUR(A1863)&lt;StartHour,StartHour,IF(HOUR(A1863)&gt;FinishHour,FinishHour,HOUR(A1863))))</f>
        <v/>
      </c>
      <c r="H1863" s="3" t="str">
        <f t="shared" si="150"/>
        <v/>
      </c>
      <c r="I1863" s="33" t="e">
        <f>IF(OR(A1863="",B1863=""),NA(),MAX(0,IF(A1863-B1863=0,SameDayCycleTimeSettingValue,(A1863-B1863) *24)))</f>
        <v>#N/A</v>
      </c>
      <c r="J1863" s="33" t="e">
        <f>IF(OR(A1863="",B1863=""),NA(),MAX(0,IF(A1863-B1863=0,SameDayCycleTimeSettingValue,((A1863-B1863) *24)-(INT((A1863-B1863)) * (24-(FinishHour-StartHour))))))</f>
        <v>#N/A</v>
      </c>
      <c r="K1863" s="3" t="e">
        <f ca="1">IF(OR(A1863&lt;&gt;"",B1863=""),NA(),MAX(0,IF(_xlfn.DAYS(NOW(),B1863)=0,SameDayCycleTimeSettingValue,_xlfn.DAYS(NOW(),B1863))))</f>
        <v>#N/A</v>
      </c>
    </row>
    <row r="1864" spans="1:11" x14ac:dyDescent="0.25">
      <c r="A1864" s="32" t="str">
        <f>IF(AND(TRIM(INDEX(CompletedDateValues,ROW(A1864)))&lt;&gt;"",INDEX(CompletedDateValues,ROW(A1864))&gt;0),INDEX(CompletedDateValues,ROW(A1864)),"")</f>
        <v/>
      </c>
      <c r="B1864" s="32" t="str">
        <f>IF(AND(TRIM(INDEX(StartDateValues,ROW(A1864)))&lt;&gt;"",INDEX(StartDateValues,ROW(A1864))&gt;0),INDEX(StartDateValues,ROW(A1864)),"")</f>
        <v/>
      </c>
      <c r="C1864" s="22" t="str">
        <f t="shared" si="146"/>
        <v/>
      </c>
      <c r="D1864" s="3" t="str">
        <f t="shared" si="147"/>
        <v/>
      </c>
      <c r="E1864" s="3" t="str">
        <f t="shared" si="148"/>
        <v/>
      </c>
      <c r="F1864" s="3" t="str">
        <f t="shared" si="149"/>
        <v/>
      </c>
      <c r="G1864" s="3" t="str">
        <f>IF(A1864="","",IF(HOUR(A1864)&lt;StartHour,StartHour,IF(HOUR(A1864)&gt;FinishHour,FinishHour,HOUR(A1864))))</f>
        <v/>
      </c>
      <c r="H1864" s="3" t="str">
        <f t="shared" si="150"/>
        <v/>
      </c>
      <c r="I1864" s="33" t="e">
        <f>IF(OR(A1864="",B1864=""),NA(),MAX(0,IF(A1864-B1864=0,SameDayCycleTimeSettingValue,(A1864-B1864) *24)))</f>
        <v>#N/A</v>
      </c>
      <c r="J1864" s="33" t="e">
        <f>IF(OR(A1864="",B1864=""),NA(),MAX(0,IF(A1864-B1864=0,SameDayCycleTimeSettingValue,((A1864-B1864) *24)-(INT((A1864-B1864)) * (24-(FinishHour-StartHour))))))</f>
        <v>#N/A</v>
      </c>
      <c r="K1864" s="3" t="e">
        <f ca="1">IF(OR(A1864&lt;&gt;"",B1864=""),NA(),MAX(0,IF(_xlfn.DAYS(NOW(),B1864)=0,SameDayCycleTimeSettingValue,_xlfn.DAYS(NOW(),B1864))))</f>
        <v>#N/A</v>
      </c>
    </row>
    <row r="1865" spans="1:11" x14ac:dyDescent="0.25">
      <c r="A1865" s="32" t="str">
        <f>IF(AND(TRIM(INDEX(CompletedDateValues,ROW(A1865)))&lt;&gt;"",INDEX(CompletedDateValues,ROW(A1865))&gt;0),INDEX(CompletedDateValues,ROW(A1865)),"")</f>
        <v/>
      </c>
      <c r="B1865" s="32" t="str">
        <f>IF(AND(TRIM(INDEX(StartDateValues,ROW(A1865)))&lt;&gt;"",INDEX(StartDateValues,ROW(A1865))&gt;0),INDEX(StartDateValues,ROW(A1865)),"")</f>
        <v/>
      </c>
      <c r="C1865" s="22" t="str">
        <f t="shared" si="146"/>
        <v/>
      </c>
      <c r="D1865" s="3" t="str">
        <f t="shared" si="147"/>
        <v/>
      </c>
      <c r="E1865" s="3" t="str">
        <f t="shared" si="148"/>
        <v/>
      </c>
      <c r="F1865" s="3" t="str">
        <f t="shared" si="149"/>
        <v/>
      </c>
      <c r="G1865" s="3" t="str">
        <f>IF(A1865="","",IF(HOUR(A1865)&lt;StartHour,StartHour,IF(HOUR(A1865)&gt;FinishHour,FinishHour,HOUR(A1865))))</f>
        <v/>
      </c>
      <c r="H1865" s="3" t="str">
        <f t="shared" si="150"/>
        <v/>
      </c>
      <c r="I1865" s="33" t="e">
        <f>IF(OR(A1865="",B1865=""),NA(),MAX(0,IF(A1865-B1865=0,SameDayCycleTimeSettingValue,(A1865-B1865) *24)))</f>
        <v>#N/A</v>
      </c>
      <c r="J1865" s="33" t="e">
        <f>IF(OR(A1865="",B1865=""),NA(),MAX(0,IF(A1865-B1865=0,SameDayCycleTimeSettingValue,((A1865-B1865) *24)-(INT((A1865-B1865)) * (24-(FinishHour-StartHour))))))</f>
        <v>#N/A</v>
      </c>
      <c r="K1865" s="3" t="e">
        <f ca="1">IF(OR(A1865&lt;&gt;"",B1865=""),NA(),MAX(0,IF(_xlfn.DAYS(NOW(),B1865)=0,SameDayCycleTimeSettingValue,_xlfn.DAYS(NOW(),B1865))))</f>
        <v>#N/A</v>
      </c>
    </row>
    <row r="1866" spans="1:11" x14ac:dyDescent="0.25">
      <c r="A1866" s="32" t="str">
        <f>IF(AND(TRIM(INDEX(CompletedDateValues,ROW(A1866)))&lt;&gt;"",INDEX(CompletedDateValues,ROW(A1866))&gt;0),INDEX(CompletedDateValues,ROW(A1866)),"")</f>
        <v/>
      </c>
      <c r="B1866" s="32" t="str">
        <f>IF(AND(TRIM(INDEX(StartDateValues,ROW(A1866)))&lt;&gt;"",INDEX(StartDateValues,ROW(A1866))&gt;0),INDEX(StartDateValues,ROW(A1866)),"")</f>
        <v/>
      </c>
      <c r="C1866" s="22" t="str">
        <f t="shared" si="146"/>
        <v/>
      </c>
      <c r="D1866" s="3" t="str">
        <f t="shared" si="147"/>
        <v/>
      </c>
      <c r="E1866" s="3" t="str">
        <f t="shared" si="148"/>
        <v/>
      </c>
      <c r="F1866" s="3" t="str">
        <f t="shared" si="149"/>
        <v/>
      </c>
      <c r="G1866" s="3" t="str">
        <f>IF(A1866="","",IF(HOUR(A1866)&lt;StartHour,StartHour,IF(HOUR(A1866)&gt;FinishHour,FinishHour,HOUR(A1866))))</f>
        <v/>
      </c>
      <c r="H1866" s="3" t="str">
        <f t="shared" si="150"/>
        <v/>
      </c>
      <c r="I1866" s="33" t="e">
        <f>IF(OR(A1866="",B1866=""),NA(),MAX(0,IF(A1866-B1866=0,SameDayCycleTimeSettingValue,(A1866-B1866) *24)))</f>
        <v>#N/A</v>
      </c>
      <c r="J1866" s="33" t="e">
        <f>IF(OR(A1866="",B1866=""),NA(),MAX(0,IF(A1866-B1866=0,SameDayCycleTimeSettingValue,((A1866-B1866) *24)-(INT((A1866-B1866)) * (24-(FinishHour-StartHour))))))</f>
        <v>#N/A</v>
      </c>
      <c r="K1866" s="3" t="e">
        <f ca="1">IF(OR(A1866&lt;&gt;"",B1866=""),NA(),MAX(0,IF(_xlfn.DAYS(NOW(),B1866)=0,SameDayCycleTimeSettingValue,_xlfn.DAYS(NOW(),B1866))))</f>
        <v>#N/A</v>
      </c>
    </row>
    <row r="1867" spans="1:11" x14ac:dyDescent="0.25">
      <c r="A1867" s="32" t="str">
        <f>IF(AND(TRIM(INDEX(CompletedDateValues,ROW(A1867)))&lt;&gt;"",INDEX(CompletedDateValues,ROW(A1867))&gt;0),INDEX(CompletedDateValues,ROW(A1867)),"")</f>
        <v/>
      </c>
      <c r="B1867" s="32" t="str">
        <f>IF(AND(TRIM(INDEX(StartDateValues,ROW(A1867)))&lt;&gt;"",INDEX(StartDateValues,ROW(A1867))&gt;0),INDEX(StartDateValues,ROW(A1867)),"")</f>
        <v/>
      </c>
      <c r="C1867" s="22" t="str">
        <f t="shared" si="146"/>
        <v/>
      </c>
      <c r="D1867" s="3" t="str">
        <f t="shared" si="147"/>
        <v/>
      </c>
      <c r="E1867" s="3" t="str">
        <f t="shared" si="148"/>
        <v/>
      </c>
      <c r="F1867" s="3" t="str">
        <f t="shared" si="149"/>
        <v/>
      </c>
      <c r="G1867" s="3" t="str">
        <f>IF(A1867="","",IF(HOUR(A1867)&lt;StartHour,StartHour,IF(HOUR(A1867)&gt;FinishHour,FinishHour,HOUR(A1867))))</f>
        <v/>
      </c>
      <c r="H1867" s="3" t="str">
        <f t="shared" si="150"/>
        <v/>
      </c>
      <c r="I1867" s="33" t="e">
        <f>IF(OR(A1867="",B1867=""),NA(),MAX(0,IF(A1867-B1867=0,SameDayCycleTimeSettingValue,(A1867-B1867) *24)))</f>
        <v>#N/A</v>
      </c>
      <c r="J1867" s="33" t="e">
        <f>IF(OR(A1867="",B1867=""),NA(),MAX(0,IF(A1867-B1867=0,SameDayCycleTimeSettingValue,((A1867-B1867) *24)-(INT((A1867-B1867)) * (24-(FinishHour-StartHour))))))</f>
        <v>#N/A</v>
      </c>
      <c r="K1867" s="3" t="e">
        <f ca="1">IF(OR(A1867&lt;&gt;"",B1867=""),NA(),MAX(0,IF(_xlfn.DAYS(NOW(),B1867)=0,SameDayCycleTimeSettingValue,_xlfn.DAYS(NOW(),B1867))))</f>
        <v>#N/A</v>
      </c>
    </row>
    <row r="1868" spans="1:11" x14ac:dyDescent="0.25">
      <c r="A1868" s="32" t="str">
        <f>IF(AND(TRIM(INDEX(CompletedDateValues,ROW(A1868)))&lt;&gt;"",INDEX(CompletedDateValues,ROW(A1868))&gt;0),INDEX(CompletedDateValues,ROW(A1868)),"")</f>
        <v/>
      </c>
      <c r="B1868" s="32" t="str">
        <f>IF(AND(TRIM(INDEX(StartDateValues,ROW(A1868)))&lt;&gt;"",INDEX(StartDateValues,ROW(A1868))&gt;0),INDEX(StartDateValues,ROW(A1868)),"")</f>
        <v/>
      </c>
      <c r="C1868" s="22" t="str">
        <f t="shared" si="146"/>
        <v/>
      </c>
      <c r="D1868" s="3" t="str">
        <f t="shared" si="147"/>
        <v/>
      </c>
      <c r="E1868" s="3" t="str">
        <f t="shared" si="148"/>
        <v/>
      </c>
      <c r="F1868" s="3" t="str">
        <f t="shared" si="149"/>
        <v/>
      </c>
      <c r="G1868" s="3" t="str">
        <f>IF(A1868="","",IF(HOUR(A1868)&lt;StartHour,StartHour,IF(HOUR(A1868)&gt;FinishHour,FinishHour,HOUR(A1868))))</f>
        <v/>
      </c>
      <c r="H1868" s="3" t="str">
        <f t="shared" si="150"/>
        <v/>
      </c>
      <c r="I1868" s="33" t="e">
        <f>IF(OR(A1868="",B1868=""),NA(),MAX(0,IF(A1868-B1868=0,SameDayCycleTimeSettingValue,(A1868-B1868) *24)))</f>
        <v>#N/A</v>
      </c>
      <c r="J1868" s="33" t="e">
        <f>IF(OR(A1868="",B1868=""),NA(),MAX(0,IF(A1868-B1868=0,SameDayCycleTimeSettingValue,((A1868-B1868) *24)-(INT((A1868-B1868)) * (24-(FinishHour-StartHour))))))</f>
        <v>#N/A</v>
      </c>
      <c r="K1868" s="3" t="e">
        <f ca="1">IF(OR(A1868&lt;&gt;"",B1868=""),NA(),MAX(0,IF(_xlfn.DAYS(NOW(),B1868)=0,SameDayCycleTimeSettingValue,_xlfn.DAYS(NOW(),B1868))))</f>
        <v>#N/A</v>
      </c>
    </row>
    <row r="1869" spans="1:11" x14ac:dyDescent="0.25">
      <c r="A1869" s="32" t="str">
        <f>IF(AND(TRIM(INDEX(CompletedDateValues,ROW(A1869)))&lt;&gt;"",INDEX(CompletedDateValues,ROW(A1869))&gt;0),INDEX(CompletedDateValues,ROW(A1869)),"")</f>
        <v/>
      </c>
      <c r="B1869" s="32" t="str">
        <f>IF(AND(TRIM(INDEX(StartDateValues,ROW(A1869)))&lt;&gt;"",INDEX(StartDateValues,ROW(A1869))&gt;0),INDEX(StartDateValues,ROW(A1869)),"")</f>
        <v/>
      </c>
      <c r="C1869" s="22" t="str">
        <f t="shared" si="146"/>
        <v/>
      </c>
      <c r="D1869" s="3" t="str">
        <f t="shared" si="147"/>
        <v/>
      </c>
      <c r="E1869" s="3" t="str">
        <f t="shared" si="148"/>
        <v/>
      </c>
      <c r="F1869" s="3" t="str">
        <f t="shared" si="149"/>
        <v/>
      </c>
      <c r="G1869" s="3" t="str">
        <f>IF(A1869="","",IF(HOUR(A1869)&lt;StartHour,StartHour,IF(HOUR(A1869)&gt;FinishHour,FinishHour,HOUR(A1869))))</f>
        <v/>
      </c>
      <c r="H1869" s="3" t="str">
        <f t="shared" si="150"/>
        <v/>
      </c>
      <c r="I1869" s="33" t="e">
        <f>IF(OR(A1869="",B1869=""),NA(),MAX(0,IF(A1869-B1869=0,SameDayCycleTimeSettingValue,(A1869-B1869) *24)))</f>
        <v>#N/A</v>
      </c>
      <c r="J1869" s="33" t="e">
        <f>IF(OR(A1869="",B1869=""),NA(),MAX(0,IF(A1869-B1869=0,SameDayCycleTimeSettingValue,((A1869-B1869) *24)-(INT((A1869-B1869)) * (24-(FinishHour-StartHour))))))</f>
        <v>#N/A</v>
      </c>
      <c r="K1869" s="3" t="e">
        <f ca="1">IF(OR(A1869&lt;&gt;"",B1869=""),NA(),MAX(0,IF(_xlfn.DAYS(NOW(),B1869)=0,SameDayCycleTimeSettingValue,_xlfn.DAYS(NOW(),B1869))))</f>
        <v>#N/A</v>
      </c>
    </row>
    <row r="1870" spans="1:11" x14ac:dyDescent="0.25">
      <c r="A1870" s="32" t="str">
        <f>IF(AND(TRIM(INDEX(CompletedDateValues,ROW(A1870)))&lt;&gt;"",INDEX(CompletedDateValues,ROW(A1870))&gt;0),INDEX(CompletedDateValues,ROW(A1870)),"")</f>
        <v/>
      </c>
      <c r="B1870" s="32" t="str">
        <f>IF(AND(TRIM(INDEX(StartDateValues,ROW(A1870)))&lt;&gt;"",INDEX(StartDateValues,ROW(A1870))&gt;0),INDEX(StartDateValues,ROW(A1870)),"")</f>
        <v/>
      </c>
      <c r="C1870" s="22" t="str">
        <f t="shared" si="146"/>
        <v/>
      </c>
      <c r="D1870" s="3" t="str">
        <f t="shared" si="147"/>
        <v/>
      </c>
      <c r="E1870" s="3" t="str">
        <f t="shared" si="148"/>
        <v/>
      </c>
      <c r="F1870" s="3" t="str">
        <f t="shared" si="149"/>
        <v/>
      </c>
      <c r="G1870" s="3" t="str">
        <f>IF(A1870="","",IF(HOUR(A1870)&lt;StartHour,StartHour,IF(HOUR(A1870)&gt;FinishHour,FinishHour,HOUR(A1870))))</f>
        <v/>
      </c>
      <c r="H1870" s="3" t="str">
        <f t="shared" si="150"/>
        <v/>
      </c>
      <c r="I1870" s="33" t="e">
        <f>IF(OR(A1870="",B1870=""),NA(),MAX(0,IF(A1870-B1870=0,SameDayCycleTimeSettingValue,(A1870-B1870) *24)))</f>
        <v>#N/A</v>
      </c>
      <c r="J1870" s="33" t="e">
        <f>IF(OR(A1870="",B1870=""),NA(),MAX(0,IF(A1870-B1870=0,SameDayCycleTimeSettingValue,((A1870-B1870) *24)-(INT((A1870-B1870)) * (24-(FinishHour-StartHour))))))</f>
        <v>#N/A</v>
      </c>
      <c r="K1870" s="3" t="e">
        <f ca="1">IF(OR(A1870&lt;&gt;"",B1870=""),NA(),MAX(0,IF(_xlfn.DAYS(NOW(),B1870)=0,SameDayCycleTimeSettingValue,_xlfn.DAYS(NOW(),B1870))))</f>
        <v>#N/A</v>
      </c>
    </row>
    <row r="1871" spans="1:11" x14ac:dyDescent="0.25">
      <c r="A1871" s="32" t="str">
        <f>IF(AND(TRIM(INDEX(CompletedDateValues,ROW(A1871)))&lt;&gt;"",INDEX(CompletedDateValues,ROW(A1871))&gt;0),INDEX(CompletedDateValues,ROW(A1871)),"")</f>
        <v/>
      </c>
      <c r="B1871" s="32" t="str">
        <f>IF(AND(TRIM(INDEX(StartDateValues,ROW(A1871)))&lt;&gt;"",INDEX(StartDateValues,ROW(A1871))&gt;0),INDEX(StartDateValues,ROW(A1871)),"")</f>
        <v/>
      </c>
      <c r="C1871" s="22" t="str">
        <f t="shared" si="146"/>
        <v/>
      </c>
      <c r="D1871" s="3" t="str">
        <f t="shared" si="147"/>
        <v/>
      </c>
      <c r="E1871" s="3" t="str">
        <f t="shared" si="148"/>
        <v/>
      </c>
      <c r="F1871" s="3" t="str">
        <f t="shared" si="149"/>
        <v/>
      </c>
      <c r="G1871" s="3" t="str">
        <f>IF(A1871="","",IF(HOUR(A1871)&lt;StartHour,StartHour,IF(HOUR(A1871)&gt;FinishHour,FinishHour,HOUR(A1871))))</f>
        <v/>
      </c>
      <c r="H1871" s="3" t="str">
        <f t="shared" si="150"/>
        <v/>
      </c>
      <c r="I1871" s="33" t="e">
        <f>IF(OR(A1871="",B1871=""),NA(),MAX(0,IF(A1871-B1871=0,SameDayCycleTimeSettingValue,(A1871-B1871) *24)))</f>
        <v>#N/A</v>
      </c>
      <c r="J1871" s="33" t="e">
        <f>IF(OR(A1871="",B1871=""),NA(),MAX(0,IF(A1871-B1871=0,SameDayCycleTimeSettingValue,((A1871-B1871) *24)-(INT((A1871-B1871)) * (24-(FinishHour-StartHour))))))</f>
        <v>#N/A</v>
      </c>
      <c r="K1871" s="3" t="e">
        <f ca="1">IF(OR(A1871&lt;&gt;"",B1871=""),NA(),MAX(0,IF(_xlfn.DAYS(NOW(),B1871)=0,SameDayCycleTimeSettingValue,_xlfn.DAYS(NOW(),B1871))))</f>
        <v>#N/A</v>
      </c>
    </row>
    <row r="1872" spans="1:11" x14ac:dyDescent="0.25">
      <c r="A1872" s="32" t="str">
        <f>IF(AND(TRIM(INDEX(CompletedDateValues,ROW(A1872)))&lt;&gt;"",INDEX(CompletedDateValues,ROW(A1872))&gt;0),INDEX(CompletedDateValues,ROW(A1872)),"")</f>
        <v/>
      </c>
      <c r="B1872" s="32" t="str">
        <f>IF(AND(TRIM(INDEX(StartDateValues,ROW(A1872)))&lt;&gt;"",INDEX(StartDateValues,ROW(A1872))&gt;0),INDEX(StartDateValues,ROW(A1872)),"")</f>
        <v/>
      </c>
      <c r="C1872" s="22" t="str">
        <f t="shared" si="146"/>
        <v/>
      </c>
      <c r="D1872" s="3" t="str">
        <f t="shared" si="147"/>
        <v/>
      </c>
      <c r="E1872" s="3" t="str">
        <f t="shared" si="148"/>
        <v/>
      </c>
      <c r="F1872" s="3" t="str">
        <f t="shared" si="149"/>
        <v/>
      </c>
      <c r="G1872" s="3" t="str">
        <f>IF(A1872="","",IF(HOUR(A1872)&lt;StartHour,StartHour,IF(HOUR(A1872)&gt;FinishHour,FinishHour,HOUR(A1872))))</f>
        <v/>
      </c>
      <c r="H1872" s="3" t="str">
        <f t="shared" si="150"/>
        <v/>
      </c>
      <c r="I1872" s="33" t="e">
        <f>IF(OR(A1872="",B1872=""),NA(),MAX(0,IF(A1872-B1872=0,SameDayCycleTimeSettingValue,(A1872-B1872) *24)))</f>
        <v>#N/A</v>
      </c>
      <c r="J1872" s="33" t="e">
        <f>IF(OR(A1872="",B1872=""),NA(),MAX(0,IF(A1872-B1872=0,SameDayCycleTimeSettingValue,((A1872-B1872) *24)-(INT((A1872-B1872)) * (24-(FinishHour-StartHour))))))</f>
        <v>#N/A</v>
      </c>
      <c r="K1872" s="3" t="e">
        <f ca="1">IF(OR(A1872&lt;&gt;"",B1872=""),NA(),MAX(0,IF(_xlfn.DAYS(NOW(),B1872)=0,SameDayCycleTimeSettingValue,_xlfn.DAYS(NOW(),B1872))))</f>
        <v>#N/A</v>
      </c>
    </row>
    <row r="1873" spans="1:11" x14ac:dyDescent="0.25">
      <c r="A1873" s="32" t="str">
        <f>IF(AND(TRIM(INDEX(CompletedDateValues,ROW(A1873)))&lt;&gt;"",INDEX(CompletedDateValues,ROW(A1873))&gt;0),INDEX(CompletedDateValues,ROW(A1873)),"")</f>
        <v/>
      </c>
      <c r="B1873" s="32" t="str">
        <f>IF(AND(TRIM(INDEX(StartDateValues,ROW(A1873)))&lt;&gt;"",INDEX(StartDateValues,ROW(A1873))&gt;0),INDEX(StartDateValues,ROW(A1873)),"")</f>
        <v/>
      </c>
      <c r="C1873" s="22" t="str">
        <f t="shared" si="146"/>
        <v/>
      </c>
      <c r="D1873" s="3" t="str">
        <f t="shared" si="147"/>
        <v/>
      </c>
      <c r="E1873" s="3" t="str">
        <f t="shared" si="148"/>
        <v/>
      </c>
      <c r="F1873" s="3" t="str">
        <f t="shared" si="149"/>
        <v/>
      </c>
      <c r="G1873" s="3" t="str">
        <f>IF(A1873="","",IF(HOUR(A1873)&lt;StartHour,StartHour,IF(HOUR(A1873)&gt;FinishHour,FinishHour,HOUR(A1873))))</f>
        <v/>
      </c>
      <c r="H1873" s="3" t="str">
        <f t="shared" si="150"/>
        <v/>
      </c>
      <c r="I1873" s="33" t="e">
        <f>IF(OR(A1873="",B1873=""),NA(),MAX(0,IF(A1873-B1873=0,SameDayCycleTimeSettingValue,(A1873-B1873) *24)))</f>
        <v>#N/A</v>
      </c>
      <c r="J1873" s="33" t="e">
        <f>IF(OR(A1873="",B1873=""),NA(),MAX(0,IF(A1873-B1873=0,SameDayCycleTimeSettingValue,((A1873-B1873) *24)-(INT((A1873-B1873)) * (24-(FinishHour-StartHour))))))</f>
        <v>#N/A</v>
      </c>
      <c r="K1873" s="3" t="e">
        <f ca="1">IF(OR(A1873&lt;&gt;"",B1873=""),NA(),MAX(0,IF(_xlfn.DAYS(NOW(),B1873)=0,SameDayCycleTimeSettingValue,_xlfn.DAYS(NOW(),B1873))))</f>
        <v>#N/A</v>
      </c>
    </row>
    <row r="1874" spans="1:11" x14ac:dyDescent="0.25">
      <c r="A1874" s="32" t="str">
        <f>IF(AND(TRIM(INDEX(CompletedDateValues,ROW(A1874)))&lt;&gt;"",INDEX(CompletedDateValues,ROW(A1874))&gt;0),INDEX(CompletedDateValues,ROW(A1874)),"")</f>
        <v/>
      </c>
      <c r="B1874" s="32" t="str">
        <f>IF(AND(TRIM(INDEX(StartDateValues,ROW(A1874)))&lt;&gt;"",INDEX(StartDateValues,ROW(A1874))&gt;0),INDEX(StartDateValues,ROW(A1874)),"")</f>
        <v/>
      </c>
      <c r="C1874" s="22" t="str">
        <f t="shared" si="146"/>
        <v/>
      </c>
      <c r="D1874" s="3" t="str">
        <f t="shared" si="147"/>
        <v/>
      </c>
      <c r="E1874" s="3" t="str">
        <f t="shared" si="148"/>
        <v/>
      </c>
      <c r="F1874" s="3" t="str">
        <f t="shared" si="149"/>
        <v/>
      </c>
      <c r="G1874" s="3" t="str">
        <f>IF(A1874="","",IF(HOUR(A1874)&lt;StartHour,StartHour,IF(HOUR(A1874)&gt;FinishHour,FinishHour,HOUR(A1874))))</f>
        <v/>
      </c>
      <c r="H1874" s="3" t="str">
        <f t="shared" si="150"/>
        <v/>
      </c>
      <c r="I1874" s="33" t="e">
        <f>IF(OR(A1874="",B1874=""),NA(),MAX(0,IF(A1874-B1874=0,SameDayCycleTimeSettingValue,(A1874-B1874) *24)))</f>
        <v>#N/A</v>
      </c>
      <c r="J1874" s="33" t="e">
        <f>IF(OR(A1874="",B1874=""),NA(),MAX(0,IF(A1874-B1874=0,SameDayCycleTimeSettingValue,((A1874-B1874) *24)-(INT((A1874-B1874)) * (24-(FinishHour-StartHour))))))</f>
        <v>#N/A</v>
      </c>
      <c r="K1874" s="3" t="e">
        <f ca="1">IF(OR(A1874&lt;&gt;"",B1874=""),NA(),MAX(0,IF(_xlfn.DAYS(NOW(),B1874)=0,SameDayCycleTimeSettingValue,_xlfn.DAYS(NOW(),B1874))))</f>
        <v>#N/A</v>
      </c>
    </row>
    <row r="1875" spans="1:11" x14ac:dyDescent="0.25">
      <c r="A1875" s="32" t="str">
        <f>IF(AND(TRIM(INDEX(CompletedDateValues,ROW(A1875)))&lt;&gt;"",INDEX(CompletedDateValues,ROW(A1875))&gt;0),INDEX(CompletedDateValues,ROW(A1875)),"")</f>
        <v/>
      </c>
      <c r="B1875" s="32" t="str">
        <f>IF(AND(TRIM(INDEX(StartDateValues,ROW(A1875)))&lt;&gt;"",INDEX(StartDateValues,ROW(A1875))&gt;0),INDEX(StartDateValues,ROW(A1875)),"")</f>
        <v/>
      </c>
      <c r="C1875" s="22" t="str">
        <f t="shared" si="146"/>
        <v/>
      </c>
      <c r="D1875" s="3" t="str">
        <f t="shared" si="147"/>
        <v/>
      </c>
      <c r="E1875" s="3" t="str">
        <f t="shared" si="148"/>
        <v/>
      </c>
      <c r="F1875" s="3" t="str">
        <f t="shared" si="149"/>
        <v/>
      </c>
      <c r="G1875" s="3" t="str">
        <f>IF(A1875="","",IF(HOUR(A1875)&lt;StartHour,StartHour,IF(HOUR(A1875)&gt;FinishHour,FinishHour,HOUR(A1875))))</f>
        <v/>
      </c>
      <c r="H1875" s="3" t="str">
        <f t="shared" si="150"/>
        <v/>
      </c>
      <c r="I1875" s="33" t="e">
        <f>IF(OR(A1875="",B1875=""),NA(),MAX(0,IF(A1875-B1875=0,SameDayCycleTimeSettingValue,(A1875-B1875) *24)))</f>
        <v>#N/A</v>
      </c>
      <c r="J1875" s="33" t="e">
        <f>IF(OR(A1875="",B1875=""),NA(),MAX(0,IF(A1875-B1875=0,SameDayCycleTimeSettingValue,((A1875-B1875) *24)-(INT((A1875-B1875)) * (24-(FinishHour-StartHour))))))</f>
        <v>#N/A</v>
      </c>
      <c r="K1875" s="3" t="e">
        <f ca="1">IF(OR(A1875&lt;&gt;"",B1875=""),NA(),MAX(0,IF(_xlfn.DAYS(NOW(),B1875)=0,SameDayCycleTimeSettingValue,_xlfn.DAYS(NOW(),B1875))))</f>
        <v>#N/A</v>
      </c>
    </row>
    <row r="1876" spans="1:11" x14ac:dyDescent="0.25">
      <c r="A1876" s="32" t="str">
        <f>IF(AND(TRIM(INDEX(CompletedDateValues,ROW(A1876)))&lt;&gt;"",INDEX(CompletedDateValues,ROW(A1876))&gt;0),INDEX(CompletedDateValues,ROW(A1876)),"")</f>
        <v/>
      </c>
      <c r="B1876" s="32" t="str">
        <f>IF(AND(TRIM(INDEX(StartDateValues,ROW(A1876)))&lt;&gt;"",INDEX(StartDateValues,ROW(A1876))&gt;0),INDEX(StartDateValues,ROW(A1876)),"")</f>
        <v/>
      </c>
      <c r="C1876" s="22" t="str">
        <f t="shared" si="146"/>
        <v/>
      </c>
      <c r="D1876" s="3" t="str">
        <f t="shared" si="147"/>
        <v/>
      </c>
      <c r="E1876" s="3" t="str">
        <f t="shared" si="148"/>
        <v/>
      </c>
      <c r="F1876" s="3" t="str">
        <f t="shared" si="149"/>
        <v/>
      </c>
      <c r="G1876" s="3" t="str">
        <f>IF(A1876="","",IF(HOUR(A1876)&lt;StartHour,StartHour,IF(HOUR(A1876)&gt;FinishHour,FinishHour,HOUR(A1876))))</f>
        <v/>
      </c>
      <c r="H1876" s="3" t="str">
        <f t="shared" si="150"/>
        <v/>
      </c>
      <c r="I1876" s="33" t="e">
        <f>IF(OR(A1876="",B1876=""),NA(),MAX(0,IF(A1876-B1876=0,SameDayCycleTimeSettingValue,(A1876-B1876) *24)))</f>
        <v>#N/A</v>
      </c>
      <c r="J1876" s="33" t="e">
        <f>IF(OR(A1876="",B1876=""),NA(),MAX(0,IF(A1876-B1876=0,SameDayCycleTimeSettingValue,((A1876-B1876) *24)-(INT((A1876-B1876)) * (24-(FinishHour-StartHour))))))</f>
        <v>#N/A</v>
      </c>
      <c r="K1876" s="3" t="e">
        <f ca="1">IF(OR(A1876&lt;&gt;"",B1876=""),NA(),MAX(0,IF(_xlfn.DAYS(NOW(),B1876)=0,SameDayCycleTimeSettingValue,_xlfn.DAYS(NOW(),B1876))))</f>
        <v>#N/A</v>
      </c>
    </row>
    <row r="1877" spans="1:11" x14ac:dyDescent="0.25">
      <c r="A1877" s="32" t="str">
        <f>IF(AND(TRIM(INDEX(CompletedDateValues,ROW(A1877)))&lt;&gt;"",INDEX(CompletedDateValues,ROW(A1877))&gt;0),INDEX(CompletedDateValues,ROW(A1877)),"")</f>
        <v/>
      </c>
      <c r="B1877" s="32" t="str">
        <f>IF(AND(TRIM(INDEX(StartDateValues,ROW(A1877)))&lt;&gt;"",INDEX(StartDateValues,ROW(A1877))&gt;0),INDEX(StartDateValues,ROW(A1877)),"")</f>
        <v/>
      </c>
      <c r="C1877" s="22" t="str">
        <f t="shared" si="146"/>
        <v/>
      </c>
      <c r="D1877" s="3" t="str">
        <f t="shared" si="147"/>
        <v/>
      </c>
      <c r="E1877" s="3" t="str">
        <f t="shared" si="148"/>
        <v/>
      </c>
      <c r="F1877" s="3" t="str">
        <f t="shared" si="149"/>
        <v/>
      </c>
      <c r="G1877" s="3" t="str">
        <f>IF(A1877="","",IF(HOUR(A1877)&lt;StartHour,StartHour,IF(HOUR(A1877)&gt;FinishHour,FinishHour,HOUR(A1877))))</f>
        <v/>
      </c>
      <c r="H1877" s="3" t="str">
        <f t="shared" si="150"/>
        <v/>
      </c>
      <c r="I1877" s="33" t="e">
        <f>IF(OR(A1877="",B1877=""),NA(),MAX(0,IF(A1877-B1877=0,SameDayCycleTimeSettingValue,(A1877-B1877) *24)))</f>
        <v>#N/A</v>
      </c>
      <c r="J1877" s="33" t="e">
        <f>IF(OR(A1877="",B1877=""),NA(),MAX(0,IF(A1877-B1877=0,SameDayCycleTimeSettingValue,((A1877-B1877) *24)-(INT((A1877-B1877)) * (24-(FinishHour-StartHour))))))</f>
        <v>#N/A</v>
      </c>
      <c r="K1877" s="3" t="e">
        <f ca="1">IF(OR(A1877&lt;&gt;"",B1877=""),NA(),MAX(0,IF(_xlfn.DAYS(NOW(),B1877)=0,SameDayCycleTimeSettingValue,_xlfn.DAYS(NOW(),B1877))))</f>
        <v>#N/A</v>
      </c>
    </row>
    <row r="1878" spans="1:11" x14ac:dyDescent="0.25">
      <c r="A1878" s="32" t="str">
        <f>IF(AND(TRIM(INDEX(CompletedDateValues,ROW(A1878)))&lt;&gt;"",INDEX(CompletedDateValues,ROW(A1878))&gt;0),INDEX(CompletedDateValues,ROW(A1878)),"")</f>
        <v/>
      </c>
      <c r="B1878" s="32" t="str">
        <f>IF(AND(TRIM(INDEX(StartDateValues,ROW(A1878)))&lt;&gt;"",INDEX(StartDateValues,ROW(A1878))&gt;0),INDEX(StartDateValues,ROW(A1878)),"")</f>
        <v/>
      </c>
      <c r="C1878" s="22" t="str">
        <f t="shared" si="146"/>
        <v/>
      </c>
      <c r="D1878" s="3" t="str">
        <f t="shared" si="147"/>
        <v/>
      </c>
      <c r="E1878" s="3" t="str">
        <f t="shared" si="148"/>
        <v/>
      </c>
      <c r="F1878" s="3" t="str">
        <f t="shared" si="149"/>
        <v/>
      </c>
      <c r="G1878" s="3" t="str">
        <f>IF(A1878="","",IF(HOUR(A1878)&lt;StartHour,StartHour,IF(HOUR(A1878)&gt;FinishHour,FinishHour,HOUR(A1878))))</f>
        <v/>
      </c>
      <c r="H1878" s="3" t="str">
        <f t="shared" si="150"/>
        <v/>
      </c>
      <c r="I1878" s="33" t="e">
        <f>IF(OR(A1878="",B1878=""),NA(),MAX(0,IF(A1878-B1878=0,SameDayCycleTimeSettingValue,(A1878-B1878) *24)))</f>
        <v>#N/A</v>
      </c>
      <c r="J1878" s="33" t="e">
        <f>IF(OR(A1878="",B1878=""),NA(),MAX(0,IF(A1878-B1878=0,SameDayCycleTimeSettingValue,((A1878-B1878) *24)-(INT((A1878-B1878)) * (24-(FinishHour-StartHour))))))</f>
        <v>#N/A</v>
      </c>
      <c r="K1878" s="3" t="e">
        <f ca="1">IF(OR(A1878&lt;&gt;"",B1878=""),NA(),MAX(0,IF(_xlfn.DAYS(NOW(),B1878)=0,SameDayCycleTimeSettingValue,_xlfn.DAYS(NOW(),B1878))))</f>
        <v>#N/A</v>
      </c>
    </row>
    <row r="1879" spans="1:11" x14ac:dyDescent="0.25">
      <c r="A1879" s="32" t="str">
        <f>IF(AND(TRIM(INDEX(CompletedDateValues,ROW(A1879)))&lt;&gt;"",INDEX(CompletedDateValues,ROW(A1879))&gt;0),INDEX(CompletedDateValues,ROW(A1879)),"")</f>
        <v/>
      </c>
      <c r="B1879" s="32" t="str">
        <f>IF(AND(TRIM(INDEX(StartDateValues,ROW(A1879)))&lt;&gt;"",INDEX(StartDateValues,ROW(A1879))&gt;0),INDEX(StartDateValues,ROW(A1879)),"")</f>
        <v/>
      </c>
      <c r="C1879" s="22" t="str">
        <f t="shared" si="146"/>
        <v/>
      </c>
      <c r="D1879" s="3" t="str">
        <f t="shared" si="147"/>
        <v/>
      </c>
      <c r="E1879" s="3" t="str">
        <f t="shared" si="148"/>
        <v/>
      </c>
      <c r="F1879" s="3" t="str">
        <f t="shared" si="149"/>
        <v/>
      </c>
      <c r="G1879" s="3" t="str">
        <f>IF(A1879="","",IF(HOUR(A1879)&lt;StartHour,StartHour,IF(HOUR(A1879)&gt;FinishHour,FinishHour,HOUR(A1879))))</f>
        <v/>
      </c>
      <c r="H1879" s="3" t="str">
        <f t="shared" si="150"/>
        <v/>
      </c>
      <c r="I1879" s="33" t="e">
        <f>IF(OR(A1879="",B1879=""),NA(),MAX(0,IF(A1879-B1879=0,SameDayCycleTimeSettingValue,(A1879-B1879) *24)))</f>
        <v>#N/A</v>
      </c>
      <c r="J1879" s="33" t="e">
        <f>IF(OR(A1879="",B1879=""),NA(),MAX(0,IF(A1879-B1879=0,SameDayCycleTimeSettingValue,((A1879-B1879) *24)-(INT((A1879-B1879)) * (24-(FinishHour-StartHour))))))</f>
        <v>#N/A</v>
      </c>
      <c r="K1879" s="3" t="e">
        <f ca="1">IF(OR(A1879&lt;&gt;"",B1879=""),NA(),MAX(0,IF(_xlfn.DAYS(NOW(),B1879)=0,SameDayCycleTimeSettingValue,_xlfn.DAYS(NOW(),B1879))))</f>
        <v>#N/A</v>
      </c>
    </row>
    <row r="1880" spans="1:11" x14ac:dyDescent="0.25">
      <c r="A1880" s="32" t="str">
        <f>IF(AND(TRIM(INDEX(CompletedDateValues,ROW(A1880)))&lt;&gt;"",INDEX(CompletedDateValues,ROW(A1880))&gt;0),INDEX(CompletedDateValues,ROW(A1880)),"")</f>
        <v/>
      </c>
      <c r="B1880" s="32" t="str">
        <f>IF(AND(TRIM(INDEX(StartDateValues,ROW(A1880)))&lt;&gt;"",INDEX(StartDateValues,ROW(A1880))&gt;0),INDEX(StartDateValues,ROW(A1880)),"")</f>
        <v/>
      </c>
      <c r="C1880" s="22" t="str">
        <f t="shared" si="146"/>
        <v/>
      </c>
      <c r="D1880" s="3" t="str">
        <f t="shared" si="147"/>
        <v/>
      </c>
      <c r="E1880" s="3" t="str">
        <f t="shared" si="148"/>
        <v/>
      </c>
      <c r="F1880" s="3" t="str">
        <f t="shared" si="149"/>
        <v/>
      </c>
      <c r="G1880" s="3" t="str">
        <f>IF(A1880="","",IF(HOUR(A1880)&lt;StartHour,StartHour,IF(HOUR(A1880)&gt;FinishHour,FinishHour,HOUR(A1880))))</f>
        <v/>
      </c>
      <c r="H1880" s="3" t="str">
        <f t="shared" si="150"/>
        <v/>
      </c>
      <c r="I1880" s="33" t="e">
        <f>IF(OR(A1880="",B1880=""),NA(),MAX(0,IF(A1880-B1880=0,SameDayCycleTimeSettingValue,(A1880-B1880) *24)))</f>
        <v>#N/A</v>
      </c>
      <c r="J1880" s="33" t="e">
        <f>IF(OR(A1880="",B1880=""),NA(),MAX(0,IF(A1880-B1880=0,SameDayCycleTimeSettingValue,((A1880-B1880) *24)-(INT((A1880-B1880)) * (24-(FinishHour-StartHour))))))</f>
        <v>#N/A</v>
      </c>
      <c r="K1880" s="3" t="e">
        <f ca="1">IF(OR(A1880&lt;&gt;"",B1880=""),NA(),MAX(0,IF(_xlfn.DAYS(NOW(),B1880)=0,SameDayCycleTimeSettingValue,_xlfn.DAYS(NOW(),B1880))))</f>
        <v>#N/A</v>
      </c>
    </row>
    <row r="1881" spans="1:11" x14ac:dyDescent="0.25">
      <c r="A1881" s="32" t="str">
        <f>IF(AND(TRIM(INDEX(CompletedDateValues,ROW(A1881)))&lt;&gt;"",INDEX(CompletedDateValues,ROW(A1881))&gt;0),INDEX(CompletedDateValues,ROW(A1881)),"")</f>
        <v/>
      </c>
      <c r="B1881" s="32" t="str">
        <f>IF(AND(TRIM(INDEX(StartDateValues,ROW(A1881)))&lt;&gt;"",INDEX(StartDateValues,ROW(A1881))&gt;0),INDEX(StartDateValues,ROW(A1881)),"")</f>
        <v/>
      </c>
      <c r="C1881" s="22" t="str">
        <f t="shared" si="146"/>
        <v/>
      </c>
      <c r="D1881" s="3" t="str">
        <f t="shared" si="147"/>
        <v/>
      </c>
      <c r="E1881" s="3" t="str">
        <f t="shared" si="148"/>
        <v/>
      </c>
      <c r="F1881" s="3" t="str">
        <f t="shared" si="149"/>
        <v/>
      </c>
      <c r="G1881" s="3" t="str">
        <f>IF(A1881="","",IF(HOUR(A1881)&lt;StartHour,StartHour,IF(HOUR(A1881)&gt;FinishHour,FinishHour,HOUR(A1881))))</f>
        <v/>
      </c>
      <c r="H1881" s="3" t="str">
        <f t="shared" si="150"/>
        <v/>
      </c>
      <c r="I1881" s="33" t="e">
        <f>IF(OR(A1881="",B1881=""),NA(),MAX(0,IF(A1881-B1881=0,SameDayCycleTimeSettingValue,(A1881-B1881) *24)))</f>
        <v>#N/A</v>
      </c>
      <c r="J1881" s="33" t="e">
        <f>IF(OR(A1881="",B1881=""),NA(),MAX(0,IF(A1881-B1881=0,SameDayCycleTimeSettingValue,((A1881-B1881) *24)-(INT((A1881-B1881)) * (24-(FinishHour-StartHour))))))</f>
        <v>#N/A</v>
      </c>
      <c r="K1881" s="3" t="e">
        <f ca="1">IF(OR(A1881&lt;&gt;"",B1881=""),NA(),MAX(0,IF(_xlfn.DAYS(NOW(),B1881)=0,SameDayCycleTimeSettingValue,_xlfn.DAYS(NOW(),B1881))))</f>
        <v>#N/A</v>
      </c>
    </row>
    <row r="1882" spans="1:11" x14ac:dyDescent="0.25">
      <c r="A1882" s="32" t="str">
        <f>IF(AND(TRIM(INDEX(CompletedDateValues,ROW(A1882)))&lt;&gt;"",INDEX(CompletedDateValues,ROW(A1882))&gt;0),INDEX(CompletedDateValues,ROW(A1882)),"")</f>
        <v/>
      </c>
      <c r="B1882" s="32" t="str">
        <f>IF(AND(TRIM(INDEX(StartDateValues,ROW(A1882)))&lt;&gt;"",INDEX(StartDateValues,ROW(A1882))&gt;0),INDEX(StartDateValues,ROW(A1882)),"")</f>
        <v/>
      </c>
      <c r="C1882" s="22" t="str">
        <f t="shared" si="146"/>
        <v/>
      </c>
      <c r="D1882" s="3" t="str">
        <f t="shared" si="147"/>
        <v/>
      </c>
      <c r="E1882" s="3" t="str">
        <f t="shared" si="148"/>
        <v/>
      </c>
      <c r="F1882" s="3" t="str">
        <f t="shared" si="149"/>
        <v/>
      </c>
      <c r="G1882" s="3" t="str">
        <f>IF(A1882="","",IF(HOUR(A1882)&lt;StartHour,StartHour,IF(HOUR(A1882)&gt;FinishHour,FinishHour,HOUR(A1882))))</f>
        <v/>
      </c>
      <c r="H1882" s="3" t="str">
        <f t="shared" si="150"/>
        <v/>
      </c>
      <c r="I1882" s="33" t="e">
        <f>IF(OR(A1882="",B1882=""),NA(),MAX(0,IF(A1882-B1882=0,SameDayCycleTimeSettingValue,(A1882-B1882) *24)))</f>
        <v>#N/A</v>
      </c>
      <c r="J1882" s="33" t="e">
        <f>IF(OR(A1882="",B1882=""),NA(),MAX(0,IF(A1882-B1882=0,SameDayCycleTimeSettingValue,((A1882-B1882) *24)-(INT((A1882-B1882)) * (24-(FinishHour-StartHour))))))</f>
        <v>#N/A</v>
      </c>
      <c r="K1882" s="3" t="e">
        <f ca="1">IF(OR(A1882&lt;&gt;"",B1882=""),NA(),MAX(0,IF(_xlfn.DAYS(NOW(),B1882)=0,SameDayCycleTimeSettingValue,_xlfn.DAYS(NOW(),B1882))))</f>
        <v>#N/A</v>
      </c>
    </row>
    <row r="1883" spans="1:11" x14ac:dyDescent="0.25">
      <c r="A1883" s="32" t="str">
        <f>IF(AND(TRIM(INDEX(CompletedDateValues,ROW(A1883)))&lt;&gt;"",INDEX(CompletedDateValues,ROW(A1883))&gt;0),INDEX(CompletedDateValues,ROW(A1883)),"")</f>
        <v/>
      </c>
      <c r="B1883" s="32" t="str">
        <f>IF(AND(TRIM(INDEX(StartDateValues,ROW(A1883)))&lt;&gt;"",INDEX(StartDateValues,ROW(A1883))&gt;0),INDEX(StartDateValues,ROW(A1883)),"")</f>
        <v/>
      </c>
      <c r="C1883" s="22" t="str">
        <f t="shared" si="146"/>
        <v/>
      </c>
      <c r="D1883" s="3" t="str">
        <f t="shared" si="147"/>
        <v/>
      </c>
      <c r="E1883" s="3" t="str">
        <f t="shared" si="148"/>
        <v/>
      </c>
      <c r="F1883" s="3" t="str">
        <f t="shared" si="149"/>
        <v/>
      </c>
      <c r="G1883" s="3" t="str">
        <f>IF(A1883="","",IF(HOUR(A1883)&lt;StartHour,StartHour,IF(HOUR(A1883)&gt;FinishHour,FinishHour,HOUR(A1883))))</f>
        <v/>
      </c>
      <c r="H1883" s="3" t="str">
        <f t="shared" si="150"/>
        <v/>
      </c>
      <c r="I1883" s="33" t="e">
        <f>IF(OR(A1883="",B1883=""),NA(),MAX(0,IF(A1883-B1883=0,SameDayCycleTimeSettingValue,(A1883-B1883) *24)))</f>
        <v>#N/A</v>
      </c>
      <c r="J1883" s="33" t="e">
        <f>IF(OR(A1883="",B1883=""),NA(),MAX(0,IF(A1883-B1883=0,SameDayCycleTimeSettingValue,((A1883-B1883) *24)-(INT((A1883-B1883)) * (24-(FinishHour-StartHour))))))</f>
        <v>#N/A</v>
      </c>
      <c r="K1883" s="3" t="e">
        <f ca="1">IF(OR(A1883&lt;&gt;"",B1883=""),NA(),MAX(0,IF(_xlfn.DAYS(NOW(),B1883)=0,SameDayCycleTimeSettingValue,_xlfn.DAYS(NOW(),B1883))))</f>
        <v>#N/A</v>
      </c>
    </row>
    <row r="1884" spans="1:11" x14ac:dyDescent="0.25">
      <c r="A1884" s="32" t="str">
        <f>IF(AND(TRIM(INDEX(CompletedDateValues,ROW(A1884)))&lt;&gt;"",INDEX(CompletedDateValues,ROW(A1884))&gt;0),INDEX(CompletedDateValues,ROW(A1884)),"")</f>
        <v/>
      </c>
      <c r="B1884" s="32" t="str">
        <f>IF(AND(TRIM(INDEX(StartDateValues,ROW(A1884)))&lt;&gt;"",INDEX(StartDateValues,ROW(A1884))&gt;0),INDEX(StartDateValues,ROW(A1884)),"")</f>
        <v/>
      </c>
      <c r="C1884" s="22" t="str">
        <f t="shared" si="146"/>
        <v/>
      </c>
      <c r="D1884" s="3" t="str">
        <f t="shared" si="147"/>
        <v/>
      </c>
      <c r="E1884" s="3" t="str">
        <f t="shared" si="148"/>
        <v/>
      </c>
      <c r="F1884" s="3" t="str">
        <f t="shared" si="149"/>
        <v/>
      </c>
      <c r="G1884" s="3" t="str">
        <f>IF(A1884="","",IF(HOUR(A1884)&lt;StartHour,StartHour,IF(HOUR(A1884)&gt;FinishHour,FinishHour,HOUR(A1884))))</f>
        <v/>
      </c>
      <c r="H1884" s="3" t="str">
        <f t="shared" si="150"/>
        <v/>
      </c>
      <c r="I1884" s="33" t="e">
        <f>IF(OR(A1884="",B1884=""),NA(),MAX(0,IF(A1884-B1884=0,SameDayCycleTimeSettingValue,(A1884-B1884) *24)))</f>
        <v>#N/A</v>
      </c>
      <c r="J1884" s="33" t="e">
        <f>IF(OR(A1884="",B1884=""),NA(),MAX(0,IF(A1884-B1884=0,SameDayCycleTimeSettingValue,((A1884-B1884) *24)-(INT((A1884-B1884)) * (24-(FinishHour-StartHour))))))</f>
        <v>#N/A</v>
      </c>
      <c r="K1884" s="3" t="e">
        <f ca="1">IF(OR(A1884&lt;&gt;"",B1884=""),NA(),MAX(0,IF(_xlfn.DAYS(NOW(),B1884)=0,SameDayCycleTimeSettingValue,_xlfn.DAYS(NOW(),B1884))))</f>
        <v>#N/A</v>
      </c>
    </row>
    <row r="1885" spans="1:11" x14ac:dyDescent="0.25">
      <c r="A1885" s="32" t="str">
        <f>IF(AND(TRIM(INDEX(CompletedDateValues,ROW(A1885)))&lt;&gt;"",INDEX(CompletedDateValues,ROW(A1885))&gt;0),INDEX(CompletedDateValues,ROW(A1885)),"")</f>
        <v/>
      </c>
      <c r="B1885" s="32" t="str">
        <f>IF(AND(TRIM(INDEX(StartDateValues,ROW(A1885)))&lt;&gt;"",INDEX(StartDateValues,ROW(A1885))&gt;0),INDEX(StartDateValues,ROW(A1885)),"")</f>
        <v/>
      </c>
      <c r="C1885" s="22" t="str">
        <f t="shared" si="146"/>
        <v/>
      </c>
      <c r="D1885" s="3" t="str">
        <f t="shared" si="147"/>
        <v/>
      </c>
      <c r="E1885" s="3" t="str">
        <f t="shared" si="148"/>
        <v/>
      </c>
      <c r="F1885" s="3" t="str">
        <f t="shared" si="149"/>
        <v/>
      </c>
      <c r="G1885" s="3" t="str">
        <f>IF(A1885="","",IF(HOUR(A1885)&lt;StartHour,StartHour,IF(HOUR(A1885)&gt;FinishHour,FinishHour,HOUR(A1885))))</f>
        <v/>
      </c>
      <c r="H1885" s="3" t="str">
        <f t="shared" si="150"/>
        <v/>
      </c>
      <c r="I1885" s="33" t="e">
        <f>IF(OR(A1885="",B1885=""),NA(),MAX(0,IF(A1885-B1885=0,SameDayCycleTimeSettingValue,(A1885-B1885) *24)))</f>
        <v>#N/A</v>
      </c>
      <c r="J1885" s="33" t="e">
        <f>IF(OR(A1885="",B1885=""),NA(),MAX(0,IF(A1885-B1885=0,SameDayCycleTimeSettingValue,((A1885-B1885) *24)-(INT((A1885-B1885)) * (24-(FinishHour-StartHour))))))</f>
        <v>#N/A</v>
      </c>
      <c r="K1885" s="3" t="e">
        <f ca="1">IF(OR(A1885&lt;&gt;"",B1885=""),NA(),MAX(0,IF(_xlfn.DAYS(NOW(),B1885)=0,SameDayCycleTimeSettingValue,_xlfn.DAYS(NOW(),B1885))))</f>
        <v>#N/A</v>
      </c>
    </row>
    <row r="1886" spans="1:11" x14ac:dyDescent="0.25">
      <c r="A1886" s="32" t="str">
        <f>IF(AND(TRIM(INDEX(CompletedDateValues,ROW(A1886)))&lt;&gt;"",INDEX(CompletedDateValues,ROW(A1886))&gt;0),INDEX(CompletedDateValues,ROW(A1886)),"")</f>
        <v/>
      </c>
      <c r="B1886" s="32" t="str">
        <f>IF(AND(TRIM(INDEX(StartDateValues,ROW(A1886)))&lt;&gt;"",INDEX(StartDateValues,ROW(A1886))&gt;0),INDEX(StartDateValues,ROW(A1886)),"")</f>
        <v/>
      </c>
      <c r="C1886" s="22" t="str">
        <f t="shared" si="146"/>
        <v/>
      </c>
      <c r="D1886" s="3" t="str">
        <f t="shared" si="147"/>
        <v/>
      </c>
      <c r="E1886" s="3" t="str">
        <f t="shared" si="148"/>
        <v/>
      </c>
      <c r="F1886" s="3" t="str">
        <f t="shared" si="149"/>
        <v/>
      </c>
      <c r="G1886" s="3" t="str">
        <f>IF(A1886="","",IF(HOUR(A1886)&lt;StartHour,StartHour,IF(HOUR(A1886)&gt;FinishHour,FinishHour,HOUR(A1886))))</f>
        <v/>
      </c>
      <c r="H1886" s="3" t="str">
        <f t="shared" si="150"/>
        <v/>
      </c>
      <c r="I1886" s="33" t="e">
        <f>IF(OR(A1886="",B1886=""),NA(),MAX(0,IF(A1886-B1886=0,SameDayCycleTimeSettingValue,(A1886-B1886) *24)))</f>
        <v>#N/A</v>
      </c>
      <c r="J1886" s="33" t="e">
        <f>IF(OR(A1886="",B1886=""),NA(),MAX(0,IF(A1886-B1886=0,SameDayCycleTimeSettingValue,((A1886-B1886) *24)-(INT((A1886-B1886)) * (24-(FinishHour-StartHour))))))</f>
        <v>#N/A</v>
      </c>
      <c r="K1886" s="3" t="e">
        <f ca="1">IF(OR(A1886&lt;&gt;"",B1886=""),NA(),MAX(0,IF(_xlfn.DAYS(NOW(),B1886)=0,SameDayCycleTimeSettingValue,_xlfn.DAYS(NOW(),B1886))))</f>
        <v>#N/A</v>
      </c>
    </row>
    <row r="1887" spans="1:11" x14ac:dyDescent="0.25">
      <c r="A1887" s="32" t="str">
        <f>IF(AND(TRIM(INDEX(CompletedDateValues,ROW(A1887)))&lt;&gt;"",INDEX(CompletedDateValues,ROW(A1887))&gt;0),INDEX(CompletedDateValues,ROW(A1887)),"")</f>
        <v/>
      </c>
      <c r="B1887" s="32" t="str">
        <f>IF(AND(TRIM(INDEX(StartDateValues,ROW(A1887)))&lt;&gt;"",INDEX(StartDateValues,ROW(A1887))&gt;0),INDEX(StartDateValues,ROW(A1887)),"")</f>
        <v/>
      </c>
      <c r="C1887" s="22" t="str">
        <f t="shared" si="146"/>
        <v/>
      </c>
      <c r="D1887" s="3" t="str">
        <f t="shared" si="147"/>
        <v/>
      </c>
      <c r="E1887" s="3" t="str">
        <f t="shared" si="148"/>
        <v/>
      </c>
      <c r="F1887" s="3" t="str">
        <f t="shared" si="149"/>
        <v/>
      </c>
      <c r="G1887" s="3" t="str">
        <f>IF(A1887="","",IF(HOUR(A1887)&lt;StartHour,StartHour,IF(HOUR(A1887)&gt;FinishHour,FinishHour,HOUR(A1887))))</f>
        <v/>
      </c>
      <c r="H1887" s="3" t="str">
        <f t="shared" si="150"/>
        <v/>
      </c>
      <c r="I1887" s="33" t="e">
        <f>IF(OR(A1887="",B1887=""),NA(),MAX(0,IF(A1887-B1887=0,SameDayCycleTimeSettingValue,(A1887-B1887) *24)))</f>
        <v>#N/A</v>
      </c>
      <c r="J1887" s="33" t="e">
        <f>IF(OR(A1887="",B1887=""),NA(),MAX(0,IF(A1887-B1887=0,SameDayCycleTimeSettingValue,((A1887-B1887) *24)-(INT((A1887-B1887)) * (24-(FinishHour-StartHour))))))</f>
        <v>#N/A</v>
      </c>
      <c r="K1887" s="3" t="e">
        <f ca="1">IF(OR(A1887&lt;&gt;"",B1887=""),NA(),MAX(0,IF(_xlfn.DAYS(NOW(),B1887)=0,SameDayCycleTimeSettingValue,_xlfn.DAYS(NOW(),B1887))))</f>
        <v>#N/A</v>
      </c>
    </row>
    <row r="1888" spans="1:11" x14ac:dyDescent="0.25">
      <c r="A1888" s="32" t="str">
        <f>IF(AND(TRIM(INDEX(CompletedDateValues,ROW(A1888)))&lt;&gt;"",INDEX(CompletedDateValues,ROW(A1888))&gt;0),INDEX(CompletedDateValues,ROW(A1888)),"")</f>
        <v/>
      </c>
      <c r="B1888" s="32" t="str">
        <f>IF(AND(TRIM(INDEX(StartDateValues,ROW(A1888)))&lt;&gt;"",INDEX(StartDateValues,ROW(A1888))&gt;0),INDEX(StartDateValues,ROW(A1888)),"")</f>
        <v/>
      </c>
      <c r="C1888" s="22" t="str">
        <f t="shared" si="146"/>
        <v/>
      </c>
      <c r="D1888" s="3" t="str">
        <f t="shared" si="147"/>
        <v/>
      </c>
      <c r="E1888" s="3" t="str">
        <f t="shared" si="148"/>
        <v/>
      </c>
      <c r="F1888" s="3" t="str">
        <f t="shared" si="149"/>
        <v/>
      </c>
      <c r="G1888" s="3" t="str">
        <f>IF(A1888="","",IF(HOUR(A1888)&lt;StartHour,StartHour,IF(HOUR(A1888)&gt;FinishHour,FinishHour,HOUR(A1888))))</f>
        <v/>
      </c>
      <c r="H1888" s="3" t="str">
        <f t="shared" si="150"/>
        <v/>
      </c>
      <c r="I1888" s="33" t="e">
        <f>IF(OR(A1888="",B1888=""),NA(),MAX(0,IF(A1888-B1888=0,SameDayCycleTimeSettingValue,(A1888-B1888) *24)))</f>
        <v>#N/A</v>
      </c>
      <c r="J1888" s="33" t="e">
        <f>IF(OR(A1888="",B1888=""),NA(),MAX(0,IF(A1888-B1888=0,SameDayCycleTimeSettingValue,((A1888-B1888) *24)-(INT((A1888-B1888)) * (24-(FinishHour-StartHour))))))</f>
        <v>#N/A</v>
      </c>
      <c r="K1888" s="3" t="e">
        <f ca="1">IF(OR(A1888&lt;&gt;"",B1888=""),NA(),MAX(0,IF(_xlfn.DAYS(NOW(),B1888)=0,SameDayCycleTimeSettingValue,_xlfn.DAYS(NOW(),B1888))))</f>
        <v>#N/A</v>
      </c>
    </row>
    <row r="1889" spans="1:11" x14ac:dyDescent="0.25">
      <c r="A1889" s="32" t="str">
        <f>IF(AND(TRIM(INDEX(CompletedDateValues,ROW(A1889)))&lt;&gt;"",INDEX(CompletedDateValues,ROW(A1889))&gt;0),INDEX(CompletedDateValues,ROW(A1889)),"")</f>
        <v/>
      </c>
      <c r="B1889" s="32" t="str">
        <f>IF(AND(TRIM(INDEX(StartDateValues,ROW(A1889)))&lt;&gt;"",INDEX(StartDateValues,ROW(A1889))&gt;0),INDEX(StartDateValues,ROW(A1889)),"")</f>
        <v/>
      </c>
      <c r="C1889" s="22" t="str">
        <f t="shared" si="146"/>
        <v/>
      </c>
      <c r="D1889" s="3" t="str">
        <f t="shared" si="147"/>
        <v/>
      </c>
      <c r="E1889" s="3" t="str">
        <f t="shared" si="148"/>
        <v/>
      </c>
      <c r="F1889" s="3" t="str">
        <f t="shared" si="149"/>
        <v/>
      </c>
      <c r="G1889" s="3" t="str">
        <f>IF(A1889="","",IF(HOUR(A1889)&lt;StartHour,StartHour,IF(HOUR(A1889)&gt;FinishHour,FinishHour,HOUR(A1889))))</f>
        <v/>
      </c>
      <c r="H1889" s="3" t="str">
        <f t="shared" si="150"/>
        <v/>
      </c>
      <c r="I1889" s="33" t="e">
        <f>IF(OR(A1889="",B1889=""),NA(),MAX(0,IF(A1889-B1889=0,SameDayCycleTimeSettingValue,(A1889-B1889) *24)))</f>
        <v>#N/A</v>
      </c>
      <c r="J1889" s="33" t="e">
        <f>IF(OR(A1889="",B1889=""),NA(),MAX(0,IF(A1889-B1889=0,SameDayCycleTimeSettingValue,((A1889-B1889) *24)-(INT((A1889-B1889)) * (24-(FinishHour-StartHour))))))</f>
        <v>#N/A</v>
      </c>
      <c r="K1889" s="3" t="e">
        <f ca="1">IF(OR(A1889&lt;&gt;"",B1889=""),NA(),MAX(0,IF(_xlfn.DAYS(NOW(),B1889)=0,SameDayCycleTimeSettingValue,_xlfn.DAYS(NOW(),B1889))))</f>
        <v>#N/A</v>
      </c>
    </row>
    <row r="1890" spans="1:11" x14ac:dyDescent="0.25">
      <c r="A1890" s="32" t="str">
        <f>IF(AND(TRIM(INDEX(CompletedDateValues,ROW(A1890)))&lt;&gt;"",INDEX(CompletedDateValues,ROW(A1890))&gt;0),INDEX(CompletedDateValues,ROW(A1890)),"")</f>
        <v/>
      </c>
      <c r="B1890" s="32" t="str">
        <f>IF(AND(TRIM(INDEX(StartDateValues,ROW(A1890)))&lt;&gt;"",INDEX(StartDateValues,ROW(A1890))&gt;0),INDEX(StartDateValues,ROW(A1890)),"")</f>
        <v/>
      </c>
      <c r="C1890" s="22" t="str">
        <f t="shared" si="146"/>
        <v/>
      </c>
      <c r="D1890" s="3" t="str">
        <f t="shared" si="147"/>
        <v/>
      </c>
      <c r="E1890" s="3" t="str">
        <f t="shared" si="148"/>
        <v/>
      </c>
      <c r="F1890" s="3" t="str">
        <f t="shared" si="149"/>
        <v/>
      </c>
      <c r="G1890" s="3" t="str">
        <f>IF(A1890="","",IF(HOUR(A1890)&lt;StartHour,StartHour,IF(HOUR(A1890)&gt;FinishHour,FinishHour,HOUR(A1890))))</f>
        <v/>
      </c>
      <c r="H1890" s="3" t="str">
        <f t="shared" si="150"/>
        <v/>
      </c>
      <c r="I1890" s="33" t="e">
        <f>IF(OR(A1890="",B1890=""),NA(),MAX(0,IF(A1890-B1890=0,SameDayCycleTimeSettingValue,(A1890-B1890) *24)))</f>
        <v>#N/A</v>
      </c>
      <c r="J1890" s="33" t="e">
        <f>IF(OR(A1890="",B1890=""),NA(),MAX(0,IF(A1890-B1890=0,SameDayCycleTimeSettingValue,((A1890-B1890) *24)-(INT((A1890-B1890)) * (24-(FinishHour-StartHour))))))</f>
        <v>#N/A</v>
      </c>
      <c r="K1890" s="3" t="e">
        <f ca="1">IF(OR(A1890&lt;&gt;"",B1890=""),NA(),MAX(0,IF(_xlfn.DAYS(NOW(),B1890)=0,SameDayCycleTimeSettingValue,_xlfn.DAYS(NOW(),B1890))))</f>
        <v>#N/A</v>
      </c>
    </row>
    <row r="1891" spans="1:11" x14ac:dyDescent="0.25">
      <c r="A1891" s="32" t="str">
        <f>IF(AND(TRIM(INDEX(CompletedDateValues,ROW(A1891)))&lt;&gt;"",INDEX(CompletedDateValues,ROW(A1891))&gt;0),INDEX(CompletedDateValues,ROW(A1891)),"")</f>
        <v/>
      </c>
      <c r="B1891" s="32" t="str">
        <f>IF(AND(TRIM(INDEX(StartDateValues,ROW(A1891)))&lt;&gt;"",INDEX(StartDateValues,ROW(A1891))&gt;0),INDEX(StartDateValues,ROW(A1891)),"")</f>
        <v/>
      </c>
      <c r="C1891" s="22" t="str">
        <f t="shared" si="146"/>
        <v/>
      </c>
      <c r="D1891" s="3" t="str">
        <f t="shared" si="147"/>
        <v/>
      </c>
      <c r="E1891" s="3" t="str">
        <f t="shared" si="148"/>
        <v/>
      </c>
      <c r="F1891" s="3" t="str">
        <f t="shared" si="149"/>
        <v/>
      </c>
      <c r="G1891" s="3" t="str">
        <f>IF(A1891="","",IF(HOUR(A1891)&lt;StartHour,StartHour,IF(HOUR(A1891)&gt;FinishHour,FinishHour,HOUR(A1891))))</f>
        <v/>
      </c>
      <c r="H1891" s="3" t="str">
        <f t="shared" si="150"/>
        <v/>
      </c>
      <c r="I1891" s="33" t="e">
        <f>IF(OR(A1891="",B1891=""),NA(),MAX(0,IF(A1891-B1891=0,SameDayCycleTimeSettingValue,(A1891-B1891) *24)))</f>
        <v>#N/A</v>
      </c>
      <c r="J1891" s="33" t="e">
        <f>IF(OR(A1891="",B1891=""),NA(),MAX(0,IF(A1891-B1891=0,SameDayCycleTimeSettingValue,((A1891-B1891) *24)-(INT((A1891-B1891)) * (24-(FinishHour-StartHour))))))</f>
        <v>#N/A</v>
      </c>
      <c r="K1891" s="3" t="e">
        <f ca="1">IF(OR(A1891&lt;&gt;"",B1891=""),NA(),MAX(0,IF(_xlfn.DAYS(NOW(),B1891)=0,SameDayCycleTimeSettingValue,_xlfn.DAYS(NOW(),B1891))))</f>
        <v>#N/A</v>
      </c>
    </row>
    <row r="1892" spans="1:11" x14ac:dyDescent="0.25">
      <c r="A1892" s="32" t="str">
        <f>IF(AND(TRIM(INDEX(CompletedDateValues,ROW(A1892)))&lt;&gt;"",INDEX(CompletedDateValues,ROW(A1892))&gt;0),INDEX(CompletedDateValues,ROW(A1892)),"")</f>
        <v/>
      </c>
      <c r="B1892" s="32" t="str">
        <f>IF(AND(TRIM(INDEX(StartDateValues,ROW(A1892)))&lt;&gt;"",INDEX(StartDateValues,ROW(A1892))&gt;0),INDEX(StartDateValues,ROW(A1892)),"")</f>
        <v/>
      </c>
      <c r="C1892" s="22" t="str">
        <f t="shared" si="146"/>
        <v/>
      </c>
      <c r="D1892" s="3" t="str">
        <f t="shared" si="147"/>
        <v/>
      </c>
      <c r="E1892" s="3" t="str">
        <f t="shared" si="148"/>
        <v/>
      </c>
      <c r="F1892" s="3" t="str">
        <f t="shared" si="149"/>
        <v/>
      </c>
      <c r="G1892" s="3" t="str">
        <f>IF(A1892="","",IF(HOUR(A1892)&lt;StartHour,StartHour,IF(HOUR(A1892)&gt;FinishHour,FinishHour,HOUR(A1892))))</f>
        <v/>
      </c>
      <c r="H1892" s="3" t="str">
        <f t="shared" si="150"/>
        <v/>
      </c>
      <c r="I1892" s="33" t="e">
        <f>IF(OR(A1892="",B1892=""),NA(),MAX(0,IF(A1892-B1892=0,SameDayCycleTimeSettingValue,(A1892-B1892) *24)))</f>
        <v>#N/A</v>
      </c>
      <c r="J1892" s="33" t="e">
        <f>IF(OR(A1892="",B1892=""),NA(),MAX(0,IF(A1892-B1892=0,SameDayCycleTimeSettingValue,((A1892-B1892) *24)-(INT((A1892-B1892)) * (24-(FinishHour-StartHour))))))</f>
        <v>#N/A</v>
      </c>
      <c r="K1892" s="3" t="e">
        <f ca="1">IF(OR(A1892&lt;&gt;"",B1892=""),NA(),MAX(0,IF(_xlfn.DAYS(NOW(),B1892)=0,SameDayCycleTimeSettingValue,_xlfn.DAYS(NOW(),B1892))))</f>
        <v>#N/A</v>
      </c>
    </row>
    <row r="1893" spans="1:11" x14ac:dyDescent="0.25">
      <c r="A1893" s="32" t="str">
        <f>IF(AND(TRIM(INDEX(CompletedDateValues,ROW(A1893)))&lt;&gt;"",INDEX(CompletedDateValues,ROW(A1893))&gt;0),INDEX(CompletedDateValues,ROW(A1893)),"")</f>
        <v/>
      </c>
      <c r="B1893" s="32" t="str">
        <f>IF(AND(TRIM(INDEX(StartDateValues,ROW(A1893)))&lt;&gt;"",INDEX(StartDateValues,ROW(A1893))&gt;0),INDEX(StartDateValues,ROW(A1893)),"")</f>
        <v/>
      </c>
      <c r="C1893" s="22" t="str">
        <f t="shared" si="146"/>
        <v/>
      </c>
      <c r="D1893" s="3" t="str">
        <f t="shared" si="147"/>
        <v/>
      </c>
      <c r="E1893" s="3" t="str">
        <f t="shared" si="148"/>
        <v/>
      </c>
      <c r="F1893" s="3" t="str">
        <f t="shared" si="149"/>
        <v/>
      </c>
      <c r="G1893" s="3" t="str">
        <f>IF(A1893="","",IF(HOUR(A1893)&lt;StartHour,StartHour,IF(HOUR(A1893)&gt;FinishHour,FinishHour,HOUR(A1893))))</f>
        <v/>
      </c>
      <c r="H1893" s="3" t="str">
        <f t="shared" si="150"/>
        <v/>
      </c>
      <c r="I1893" s="33" t="e">
        <f>IF(OR(A1893="",B1893=""),NA(),MAX(0,IF(A1893-B1893=0,SameDayCycleTimeSettingValue,(A1893-B1893) *24)))</f>
        <v>#N/A</v>
      </c>
      <c r="J1893" s="33" t="e">
        <f>IF(OR(A1893="",B1893=""),NA(),MAX(0,IF(A1893-B1893=0,SameDayCycleTimeSettingValue,((A1893-B1893) *24)-(INT((A1893-B1893)) * (24-(FinishHour-StartHour))))))</f>
        <v>#N/A</v>
      </c>
      <c r="K1893" s="3" t="e">
        <f ca="1">IF(OR(A1893&lt;&gt;"",B1893=""),NA(),MAX(0,IF(_xlfn.DAYS(NOW(),B1893)=0,SameDayCycleTimeSettingValue,_xlfn.DAYS(NOW(),B1893))))</f>
        <v>#N/A</v>
      </c>
    </row>
    <row r="1894" spans="1:11" x14ac:dyDescent="0.25">
      <c r="A1894" s="32" t="str">
        <f>IF(AND(TRIM(INDEX(CompletedDateValues,ROW(A1894)))&lt;&gt;"",INDEX(CompletedDateValues,ROW(A1894))&gt;0),INDEX(CompletedDateValues,ROW(A1894)),"")</f>
        <v/>
      </c>
      <c r="B1894" s="32" t="str">
        <f>IF(AND(TRIM(INDEX(StartDateValues,ROW(A1894)))&lt;&gt;"",INDEX(StartDateValues,ROW(A1894))&gt;0),INDEX(StartDateValues,ROW(A1894)),"")</f>
        <v/>
      </c>
      <c r="C1894" s="22" t="str">
        <f t="shared" si="146"/>
        <v/>
      </c>
      <c r="D1894" s="3" t="str">
        <f t="shared" si="147"/>
        <v/>
      </c>
      <c r="E1894" s="3" t="str">
        <f t="shared" si="148"/>
        <v/>
      </c>
      <c r="F1894" s="3" t="str">
        <f t="shared" si="149"/>
        <v/>
      </c>
      <c r="G1894" s="3" t="str">
        <f>IF(A1894="","",IF(HOUR(A1894)&lt;StartHour,StartHour,IF(HOUR(A1894)&gt;FinishHour,FinishHour,HOUR(A1894))))</f>
        <v/>
      </c>
      <c r="H1894" s="3" t="str">
        <f t="shared" si="150"/>
        <v/>
      </c>
      <c r="I1894" s="33" t="e">
        <f>IF(OR(A1894="",B1894=""),NA(),MAX(0,IF(A1894-B1894=0,SameDayCycleTimeSettingValue,(A1894-B1894) *24)))</f>
        <v>#N/A</v>
      </c>
      <c r="J1894" s="33" t="e">
        <f>IF(OR(A1894="",B1894=""),NA(),MAX(0,IF(A1894-B1894=0,SameDayCycleTimeSettingValue,((A1894-B1894) *24)-(INT((A1894-B1894)) * (24-(FinishHour-StartHour))))))</f>
        <v>#N/A</v>
      </c>
      <c r="K1894" s="3" t="e">
        <f ca="1">IF(OR(A1894&lt;&gt;"",B1894=""),NA(),MAX(0,IF(_xlfn.DAYS(NOW(),B1894)=0,SameDayCycleTimeSettingValue,_xlfn.DAYS(NOW(),B1894))))</f>
        <v>#N/A</v>
      </c>
    </row>
    <row r="1895" spans="1:11" x14ac:dyDescent="0.25">
      <c r="A1895" s="32" t="str">
        <f>IF(AND(TRIM(INDEX(CompletedDateValues,ROW(A1895)))&lt;&gt;"",INDEX(CompletedDateValues,ROW(A1895))&gt;0),INDEX(CompletedDateValues,ROW(A1895)),"")</f>
        <v/>
      </c>
      <c r="B1895" s="32" t="str">
        <f>IF(AND(TRIM(INDEX(StartDateValues,ROW(A1895)))&lt;&gt;"",INDEX(StartDateValues,ROW(A1895))&gt;0),INDEX(StartDateValues,ROW(A1895)),"")</f>
        <v/>
      </c>
      <c r="C1895" s="22" t="str">
        <f t="shared" si="146"/>
        <v/>
      </c>
      <c r="D1895" s="3" t="str">
        <f t="shared" si="147"/>
        <v/>
      </c>
      <c r="E1895" s="3" t="str">
        <f t="shared" si="148"/>
        <v/>
      </c>
      <c r="F1895" s="3" t="str">
        <f t="shared" si="149"/>
        <v/>
      </c>
      <c r="G1895" s="3" t="str">
        <f>IF(A1895="","",IF(HOUR(A1895)&lt;StartHour,StartHour,IF(HOUR(A1895)&gt;FinishHour,FinishHour,HOUR(A1895))))</f>
        <v/>
      </c>
      <c r="H1895" s="3" t="str">
        <f t="shared" si="150"/>
        <v/>
      </c>
      <c r="I1895" s="33" t="e">
        <f>IF(OR(A1895="",B1895=""),NA(),MAX(0,IF(A1895-B1895=0,SameDayCycleTimeSettingValue,(A1895-B1895) *24)))</f>
        <v>#N/A</v>
      </c>
      <c r="J1895" s="33" t="e">
        <f>IF(OR(A1895="",B1895=""),NA(),MAX(0,IF(A1895-B1895=0,SameDayCycleTimeSettingValue,((A1895-B1895) *24)-(INT((A1895-B1895)) * (24-(FinishHour-StartHour))))))</f>
        <v>#N/A</v>
      </c>
      <c r="K1895" s="3" t="e">
        <f ca="1">IF(OR(A1895&lt;&gt;"",B1895=""),NA(),MAX(0,IF(_xlfn.DAYS(NOW(),B1895)=0,SameDayCycleTimeSettingValue,_xlfn.DAYS(NOW(),B1895))))</f>
        <v>#N/A</v>
      </c>
    </row>
    <row r="1896" spans="1:11" x14ac:dyDescent="0.25">
      <c r="A1896" s="32" t="str">
        <f>IF(AND(TRIM(INDEX(CompletedDateValues,ROW(A1896)))&lt;&gt;"",INDEX(CompletedDateValues,ROW(A1896))&gt;0),INDEX(CompletedDateValues,ROW(A1896)),"")</f>
        <v/>
      </c>
      <c r="B1896" s="32" t="str">
        <f>IF(AND(TRIM(INDEX(StartDateValues,ROW(A1896)))&lt;&gt;"",INDEX(StartDateValues,ROW(A1896))&gt;0),INDEX(StartDateValues,ROW(A1896)),"")</f>
        <v/>
      </c>
      <c r="C1896" s="22" t="str">
        <f t="shared" si="146"/>
        <v/>
      </c>
      <c r="D1896" s="3" t="str">
        <f t="shared" si="147"/>
        <v/>
      </c>
      <c r="E1896" s="3" t="str">
        <f t="shared" si="148"/>
        <v/>
      </c>
      <c r="F1896" s="3" t="str">
        <f t="shared" si="149"/>
        <v/>
      </c>
      <c r="G1896" s="3" t="str">
        <f>IF(A1896="","",IF(HOUR(A1896)&lt;StartHour,StartHour,IF(HOUR(A1896)&gt;FinishHour,FinishHour,HOUR(A1896))))</f>
        <v/>
      </c>
      <c r="H1896" s="3" t="str">
        <f t="shared" si="150"/>
        <v/>
      </c>
      <c r="I1896" s="33" t="e">
        <f>IF(OR(A1896="",B1896=""),NA(),MAX(0,IF(A1896-B1896=0,SameDayCycleTimeSettingValue,(A1896-B1896) *24)))</f>
        <v>#N/A</v>
      </c>
      <c r="J1896" s="33" t="e">
        <f>IF(OR(A1896="",B1896=""),NA(),MAX(0,IF(A1896-B1896=0,SameDayCycleTimeSettingValue,((A1896-B1896) *24)-(INT((A1896-B1896)) * (24-(FinishHour-StartHour))))))</f>
        <v>#N/A</v>
      </c>
      <c r="K1896" s="3" t="e">
        <f ca="1">IF(OR(A1896&lt;&gt;"",B1896=""),NA(),MAX(0,IF(_xlfn.DAYS(NOW(),B1896)=0,SameDayCycleTimeSettingValue,_xlfn.DAYS(NOW(),B1896))))</f>
        <v>#N/A</v>
      </c>
    </row>
    <row r="1897" spans="1:11" x14ac:dyDescent="0.25">
      <c r="A1897" s="32" t="str">
        <f>IF(AND(TRIM(INDEX(CompletedDateValues,ROW(A1897)))&lt;&gt;"",INDEX(CompletedDateValues,ROW(A1897))&gt;0),INDEX(CompletedDateValues,ROW(A1897)),"")</f>
        <v/>
      </c>
      <c r="B1897" s="32" t="str">
        <f>IF(AND(TRIM(INDEX(StartDateValues,ROW(A1897)))&lt;&gt;"",INDEX(StartDateValues,ROW(A1897))&gt;0),INDEX(StartDateValues,ROW(A1897)),"")</f>
        <v/>
      </c>
      <c r="C1897" s="22" t="str">
        <f t="shared" si="146"/>
        <v/>
      </c>
      <c r="D1897" s="3" t="str">
        <f t="shared" si="147"/>
        <v/>
      </c>
      <c r="E1897" s="3" t="str">
        <f t="shared" si="148"/>
        <v/>
      </c>
      <c r="F1897" s="3" t="str">
        <f t="shared" si="149"/>
        <v/>
      </c>
      <c r="G1897" s="3" t="str">
        <f>IF(A1897="","",IF(HOUR(A1897)&lt;StartHour,StartHour,IF(HOUR(A1897)&gt;FinishHour,FinishHour,HOUR(A1897))))</f>
        <v/>
      </c>
      <c r="H1897" s="3" t="str">
        <f t="shared" si="150"/>
        <v/>
      </c>
      <c r="I1897" s="33" t="e">
        <f>IF(OR(A1897="",B1897=""),NA(),MAX(0,IF(A1897-B1897=0,SameDayCycleTimeSettingValue,(A1897-B1897) *24)))</f>
        <v>#N/A</v>
      </c>
      <c r="J1897" s="33" t="e">
        <f>IF(OR(A1897="",B1897=""),NA(),MAX(0,IF(A1897-B1897=0,SameDayCycleTimeSettingValue,((A1897-B1897) *24)-(INT((A1897-B1897)) * (24-(FinishHour-StartHour))))))</f>
        <v>#N/A</v>
      </c>
      <c r="K1897" s="3" t="e">
        <f ca="1">IF(OR(A1897&lt;&gt;"",B1897=""),NA(),MAX(0,IF(_xlfn.DAYS(NOW(),B1897)=0,SameDayCycleTimeSettingValue,_xlfn.DAYS(NOW(),B1897))))</f>
        <v>#N/A</v>
      </c>
    </row>
    <row r="1898" spans="1:11" x14ac:dyDescent="0.25">
      <c r="A1898" s="32" t="str">
        <f>IF(AND(TRIM(INDEX(CompletedDateValues,ROW(A1898)))&lt;&gt;"",INDEX(CompletedDateValues,ROW(A1898))&gt;0),INDEX(CompletedDateValues,ROW(A1898)),"")</f>
        <v/>
      </c>
      <c r="B1898" s="32" t="str">
        <f>IF(AND(TRIM(INDEX(StartDateValues,ROW(A1898)))&lt;&gt;"",INDEX(StartDateValues,ROW(A1898))&gt;0),INDEX(StartDateValues,ROW(A1898)),"")</f>
        <v/>
      </c>
      <c r="C1898" s="22" t="str">
        <f t="shared" si="146"/>
        <v/>
      </c>
      <c r="D1898" s="3" t="str">
        <f t="shared" si="147"/>
        <v/>
      </c>
      <c r="E1898" s="3" t="str">
        <f t="shared" si="148"/>
        <v/>
      </c>
      <c r="F1898" s="3" t="str">
        <f t="shared" si="149"/>
        <v/>
      </c>
      <c r="G1898" s="3" t="str">
        <f>IF(A1898="","",IF(HOUR(A1898)&lt;StartHour,StartHour,IF(HOUR(A1898)&gt;FinishHour,FinishHour,HOUR(A1898))))</f>
        <v/>
      </c>
      <c r="H1898" s="3" t="str">
        <f t="shared" si="150"/>
        <v/>
      </c>
      <c r="I1898" s="33" t="e">
        <f>IF(OR(A1898="",B1898=""),NA(),MAX(0,IF(A1898-B1898=0,SameDayCycleTimeSettingValue,(A1898-B1898) *24)))</f>
        <v>#N/A</v>
      </c>
      <c r="J1898" s="33" t="e">
        <f>IF(OR(A1898="",B1898=""),NA(),MAX(0,IF(A1898-B1898=0,SameDayCycleTimeSettingValue,((A1898-B1898) *24)-(INT((A1898-B1898)) * (24-(FinishHour-StartHour))))))</f>
        <v>#N/A</v>
      </c>
      <c r="K1898" s="3" t="e">
        <f ca="1">IF(OR(A1898&lt;&gt;"",B1898=""),NA(),MAX(0,IF(_xlfn.DAYS(NOW(),B1898)=0,SameDayCycleTimeSettingValue,_xlfn.DAYS(NOW(),B1898))))</f>
        <v>#N/A</v>
      </c>
    </row>
    <row r="1899" spans="1:11" x14ac:dyDescent="0.25">
      <c r="A1899" s="32" t="str">
        <f>IF(AND(TRIM(INDEX(CompletedDateValues,ROW(A1899)))&lt;&gt;"",INDEX(CompletedDateValues,ROW(A1899))&gt;0),INDEX(CompletedDateValues,ROW(A1899)),"")</f>
        <v/>
      </c>
      <c r="B1899" s="32" t="str">
        <f>IF(AND(TRIM(INDEX(StartDateValues,ROW(A1899)))&lt;&gt;"",INDEX(StartDateValues,ROW(A1899))&gt;0),INDEX(StartDateValues,ROW(A1899)),"")</f>
        <v/>
      </c>
      <c r="C1899" s="22" t="str">
        <f t="shared" si="146"/>
        <v/>
      </c>
      <c r="D1899" s="3" t="str">
        <f t="shared" si="147"/>
        <v/>
      </c>
      <c r="E1899" s="3" t="str">
        <f t="shared" si="148"/>
        <v/>
      </c>
      <c r="F1899" s="3" t="str">
        <f t="shared" si="149"/>
        <v/>
      </c>
      <c r="G1899" s="3" t="str">
        <f>IF(A1899="","",IF(HOUR(A1899)&lt;StartHour,StartHour,IF(HOUR(A1899)&gt;FinishHour,FinishHour,HOUR(A1899))))</f>
        <v/>
      </c>
      <c r="H1899" s="3" t="str">
        <f t="shared" si="150"/>
        <v/>
      </c>
      <c r="I1899" s="33" t="e">
        <f>IF(OR(A1899="",B1899=""),NA(),MAX(0,IF(A1899-B1899=0,SameDayCycleTimeSettingValue,(A1899-B1899) *24)))</f>
        <v>#N/A</v>
      </c>
      <c r="J1899" s="33" t="e">
        <f>IF(OR(A1899="",B1899=""),NA(),MAX(0,IF(A1899-B1899=0,SameDayCycleTimeSettingValue,((A1899-B1899) *24)-(INT((A1899-B1899)) * (24-(FinishHour-StartHour))))))</f>
        <v>#N/A</v>
      </c>
      <c r="K1899" s="3" t="e">
        <f ca="1">IF(OR(A1899&lt;&gt;"",B1899=""),NA(),MAX(0,IF(_xlfn.DAYS(NOW(),B1899)=0,SameDayCycleTimeSettingValue,_xlfn.DAYS(NOW(),B1899))))</f>
        <v>#N/A</v>
      </c>
    </row>
    <row r="1900" spans="1:11" x14ac:dyDescent="0.25">
      <c r="A1900" s="32" t="str">
        <f>IF(AND(TRIM(INDEX(CompletedDateValues,ROW(A1900)))&lt;&gt;"",INDEX(CompletedDateValues,ROW(A1900))&gt;0),INDEX(CompletedDateValues,ROW(A1900)),"")</f>
        <v/>
      </c>
      <c r="B1900" s="32" t="str">
        <f>IF(AND(TRIM(INDEX(StartDateValues,ROW(A1900)))&lt;&gt;"",INDEX(StartDateValues,ROW(A1900))&gt;0),INDEX(StartDateValues,ROW(A1900)),"")</f>
        <v/>
      </c>
      <c r="C1900" s="22" t="str">
        <f t="shared" si="146"/>
        <v/>
      </c>
      <c r="D1900" s="3" t="str">
        <f t="shared" si="147"/>
        <v/>
      </c>
      <c r="E1900" s="3" t="str">
        <f t="shared" si="148"/>
        <v/>
      </c>
      <c r="F1900" s="3" t="str">
        <f t="shared" si="149"/>
        <v/>
      </c>
      <c r="G1900" s="3" t="str">
        <f>IF(A1900="","",IF(HOUR(A1900)&lt;StartHour,StartHour,IF(HOUR(A1900)&gt;FinishHour,FinishHour,HOUR(A1900))))</f>
        <v/>
      </c>
      <c r="H1900" s="3" t="str">
        <f t="shared" si="150"/>
        <v/>
      </c>
      <c r="I1900" s="33" t="e">
        <f>IF(OR(A1900="",B1900=""),NA(),MAX(0,IF(A1900-B1900=0,SameDayCycleTimeSettingValue,(A1900-B1900) *24)))</f>
        <v>#N/A</v>
      </c>
      <c r="J1900" s="33" t="e">
        <f>IF(OR(A1900="",B1900=""),NA(),MAX(0,IF(A1900-B1900=0,SameDayCycleTimeSettingValue,((A1900-B1900) *24)-(INT((A1900-B1900)) * (24-(FinishHour-StartHour))))))</f>
        <v>#N/A</v>
      </c>
      <c r="K1900" s="3" t="e">
        <f ca="1">IF(OR(A1900&lt;&gt;"",B1900=""),NA(),MAX(0,IF(_xlfn.DAYS(NOW(),B1900)=0,SameDayCycleTimeSettingValue,_xlfn.DAYS(NOW(),B1900))))</f>
        <v>#N/A</v>
      </c>
    </row>
    <row r="1901" spans="1:11" x14ac:dyDescent="0.25">
      <c r="A1901" s="32" t="str">
        <f>IF(AND(TRIM(INDEX(CompletedDateValues,ROW(A1901)))&lt;&gt;"",INDEX(CompletedDateValues,ROW(A1901))&gt;0),INDEX(CompletedDateValues,ROW(A1901)),"")</f>
        <v/>
      </c>
      <c r="B1901" s="32" t="str">
        <f>IF(AND(TRIM(INDEX(StartDateValues,ROW(A1901)))&lt;&gt;"",INDEX(StartDateValues,ROW(A1901))&gt;0),INDEX(StartDateValues,ROW(A1901)),"")</f>
        <v/>
      </c>
      <c r="C1901" s="22" t="str">
        <f t="shared" si="146"/>
        <v/>
      </c>
      <c r="D1901" s="3" t="str">
        <f t="shared" si="147"/>
        <v/>
      </c>
      <c r="E1901" s="3" t="str">
        <f t="shared" si="148"/>
        <v/>
      </c>
      <c r="F1901" s="3" t="str">
        <f t="shared" si="149"/>
        <v/>
      </c>
      <c r="G1901" s="3" t="str">
        <f>IF(A1901="","",IF(HOUR(A1901)&lt;StartHour,StartHour,IF(HOUR(A1901)&gt;FinishHour,FinishHour,HOUR(A1901))))</f>
        <v/>
      </c>
      <c r="H1901" s="3" t="str">
        <f t="shared" si="150"/>
        <v/>
      </c>
      <c r="I1901" s="33" t="e">
        <f>IF(OR(A1901="",B1901=""),NA(),MAX(0,IF(A1901-B1901=0,SameDayCycleTimeSettingValue,(A1901-B1901) *24)))</f>
        <v>#N/A</v>
      </c>
      <c r="J1901" s="33" t="e">
        <f>IF(OR(A1901="",B1901=""),NA(),MAX(0,IF(A1901-B1901=0,SameDayCycleTimeSettingValue,((A1901-B1901) *24)-(INT((A1901-B1901)) * (24-(FinishHour-StartHour))))))</f>
        <v>#N/A</v>
      </c>
      <c r="K1901" s="3" t="e">
        <f ca="1">IF(OR(A1901&lt;&gt;"",B1901=""),NA(),MAX(0,IF(_xlfn.DAYS(NOW(),B1901)=0,SameDayCycleTimeSettingValue,_xlfn.DAYS(NOW(),B1901))))</f>
        <v>#N/A</v>
      </c>
    </row>
    <row r="1902" spans="1:11" x14ac:dyDescent="0.25">
      <c r="A1902" s="32" t="str">
        <f>IF(AND(TRIM(INDEX(CompletedDateValues,ROW(A1902)))&lt;&gt;"",INDEX(CompletedDateValues,ROW(A1902))&gt;0),INDEX(CompletedDateValues,ROW(A1902)),"")</f>
        <v/>
      </c>
      <c r="B1902" s="32" t="str">
        <f>IF(AND(TRIM(INDEX(StartDateValues,ROW(A1902)))&lt;&gt;"",INDEX(StartDateValues,ROW(A1902))&gt;0),INDEX(StartDateValues,ROW(A1902)),"")</f>
        <v/>
      </c>
      <c r="C1902" s="22" t="str">
        <f t="shared" si="146"/>
        <v/>
      </c>
      <c r="D1902" s="3" t="str">
        <f t="shared" si="147"/>
        <v/>
      </c>
      <c r="E1902" s="3" t="str">
        <f t="shared" si="148"/>
        <v/>
      </c>
      <c r="F1902" s="3" t="str">
        <f t="shared" si="149"/>
        <v/>
      </c>
      <c r="G1902" s="3" t="str">
        <f>IF(A1902="","",IF(HOUR(A1902)&lt;StartHour,StartHour,IF(HOUR(A1902)&gt;FinishHour,FinishHour,HOUR(A1902))))</f>
        <v/>
      </c>
      <c r="H1902" s="3" t="str">
        <f t="shared" si="150"/>
        <v/>
      </c>
      <c r="I1902" s="33" t="e">
        <f>IF(OR(A1902="",B1902=""),NA(),MAX(0,IF(A1902-B1902=0,SameDayCycleTimeSettingValue,(A1902-B1902) *24)))</f>
        <v>#N/A</v>
      </c>
      <c r="J1902" s="33" t="e">
        <f>IF(OR(A1902="",B1902=""),NA(),MAX(0,IF(A1902-B1902=0,SameDayCycleTimeSettingValue,((A1902-B1902) *24)-(INT((A1902-B1902)) * (24-(FinishHour-StartHour))))))</f>
        <v>#N/A</v>
      </c>
      <c r="K1902" s="3" t="e">
        <f ca="1">IF(OR(A1902&lt;&gt;"",B1902=""),NA(),MAX(0,IF(_xlfn.DAYS(NOW(),B1902)=0,SameDayCycleTimeSettingValue,_xlfn.DAYS(NOW(),B1902))))</f>
        <v>#N/A</v>
      </c>
    </row>
    <row r="1903" spans="1:11" x14ac:dyDescent="0.25">
      <c r="A1903" s="32" t="str">
        <f>IF(AND(TRIM(INDEX(CompletedDateValues,ROW(A1903)))&lt;&gt;"",INDEX(CompletedDateValues,ROW(A1903))&gt;0),INDEX(CompletedDateValues,ROW(A1903)),"")</f>
        <v/>
      </c>
      <c r="B1903" s="32" t="str">
        <f>IF(AND(TRIM(INDEX(StartDateValues,ROW(A1903)))&lt;&gt;"",INDEX(StartDateValues,ROW(A1903))&gt;0),INDEX(StartDateValues,ROW(A1903)),"")</f>
        <v/>
      </c>
      <c r="C1903" s="22" t="str">
        <f t="shared" si="146"/>
        <v/>
      </c>
      <c r="D1903" s="3" t="str">
        <f t="shared" si="147"/>
        <v/>
      </c>
      <c r="E1903" s="3" t="str">
        <f t="shared" si="148"/>
        <v/>
      </c>
      <c r="F1903" s="3" t="str">
        <f t="shared" si="149"/>
        <v/>
      </c>
      <c r="G1903" s="3" t="str">
        <f>IF(A1903="","",IF(HOUR(A1903)&lt;StartHour,StartHour,IF(HOUR(A1903)&gt;FinishHour,FinishHour,HOUR(A1903))))</f>
        <v/>
      </c>
      <c r="H1903" s="3" t="str">
        <f t="shared" si="150"/>
        <v/>
      </c>
      <c r="I1903" s="33" t="e">
        <f>IF(OR(A1903="",B1903=""),NA(),MAX(0,IF(A1903-B1903=0,SameDayCycleTimeSettingValue,(A1903-B1903) *24)))</f>
        <v>#N/A</v>
      </c>
      <c r="J1903" s="33" t="e">
        <f>IF(OR(A1903="",B1903=""),NA(),MAX(0,IF(A1903-B1903=0,SameDayCycleTimeSettingValue,((A1903-B1903) *24)-(INT((A1903-B1903)) * (24-(FinishHour-StartHour))))))</f>
        <v>#N/A</v>
      </c>
      <c r="K1903" s="3" t="e">
        <f ca="1">IF(OR(A1903&lt;&gt;"",B1903=""),NA(),MAX(0,IF(_xlfn.DAYS(NOW(),B1903)=0,SameDayCycleTimeSettingValue,_xlfn.DAYS(NOW(),B1903))))</f>
        <v>#N/A</v>
      </c>
    </row>
    <row r="1904" spans="1:11" x14ac:dyDescent="0.25">
      <c r="A1904" s="32" t="str">
        <f>IF(AND(TRIM(INDEX(CompletedDateValues,ROW(A1904)))&lt;&gt;"",INDEX(CompletedDateValues,ROW(A1904))&gt;0),INDEX(CompletedDateValues,ROW(A1904)),"")</f>
        <v/>
      </c>
      <c r="B1904" s="32" t="str">
        <f>IF(AND(TRIM(INDEX(StartDateValues,ROW(A1904)))&lt;&gt;"",INDEX(StartDateValues,ROW(A1904))&gt;0),INDEX(StartDateValues,ROW(A1904)),"")</f>
        <v/>
      </c>
      <c r="C1904" s="22" t="str">
        <f t="shared" si="146"/>
        <v/>
      </c>
      <c r="D1904" s="3" t="str">
        <f t="shared" si="147"/>
        <v/>
      </c>
      <c r="E1904" s="3" t="str">
        <f t="shared" si="148"/>
        <v/>
      </c>
      <c r="F1904" s="3" t="str">
        <f t="shared" si="149"/>
        <v/>
      </c>
      <c r="G1904" s="3" t="str">
        <f>IF(A1904="","",IF(HOUR(A1904)&lt;StartHour,StartHour,IF(HOUR(A1904)&gt;FinishHour,FinishHour,HOUR(A1904))))</f>
        <v/>
      </c>
      <c r="H1904" s="3" t="str">
        <f t="shared" si="150"/>
        <v/>
      </c>
      <c r="I1904" s="33" t="e">
        <f>IF(OR(A1904="",B1904=""),NA(),MAX(0,IF(A1904-B1904=0,SameDayCycleTimeSettingValue,(A1904-B1904) *24)))</f>
        <v>#N/A</v>
      </c>
      <c r="J1904" s="33" t="e">
        <f>IF(OR(A1904="",B1904=""),NA(),MAX(0,IF(A1904-B1904=0,SameDayCycleTimeSettingValue,((A1904-B1904) *24)-(INT((A1904-B1904)) * (24-(FinishHour-StartHour))))))</f>
        <v>#N/A</v>
      </c>
      <c r="K1904" s="3" t="e">
        <f ca="1">IF(OR(A1904&lt;&gt;"",B1904=""),NA(),MAX(0,IF(_xlfn.DAYS(NOW(),B1904)=0,SameDayCycleTimeSettingValue,_xlfn.DAYS(NOW(),B1904))))</f>
        <v>#N/A</v>
      </c>
    </row>
    <row r="1905" spans="1:11" x14ac:dyDescent="0.25">
      <c r="A1905" s="32" t="str">
        <f>IF(AND(TRIM(INDEX(CompletedDateValues,ROW(A1905)))&lt;&gt;"",INDEX(CompletedDateValues,ROW(A1905))&gt;0),INDEX(CompletedDateValues,ROW(A1905)),"")</f>
        <v/>
      </c>
      <c r="B1905" s="32" t="str">
        <f>IF(AND(TRIM(INDEX(StartDateValues,ROW(A1905)))&lt;&gt;"",INDEX(StartDateValues,ROW(A1905))&gt;0),INDEX(StartDateValues,ROW(A1905)),"")</f>
        <v/>
      </c>
      <c r="C1905" s="22" t="str">
        <f t="shared" si="146"/>
        <v/>
      </c>
      <c r="D1905" s="3" t="str">
        <f t="shared" si="147"/>
        <v/>
      </c>
      <c r="E1905" s="3" t="str">
        <f t="shared" si="148"/>
        <v/>
      </c>
      <c r="F1905" s="3" t="str">
        <f t="shared" si="149"/>
        <v/>
      </c>
      <c r="G1905" s="3" t="str">
        <f>IF(A1905="","",IF(HOUR(A1905)&lt;StartHour,StartHour,IF(HOUR(A1905)&gt;FinishHour,FinishHour,HOUR(A1905))))</f>
        <v/>
      </c>
      <c r="H1905" s="3" t="str">
        <f t="shared" si="150"/>
        <v/>
      </c>
      <c r="I1905" s="33" t="e">
        <f>IF(OR(A1905="",B1905=""),NA(),MAX(0,IF(A1905-B1905=0,SameDayCycleTimeSettingValue,(A1905-B1905) *24)))</f>
        <v>#N/A</v>
      </c>
      <c r="J1905" s="33" t="e">
        <f>IF(OR(A1905="",B1905=""),NA(),MAX(0,IF(A1905-B1905=0,SameDayCycleTimeSettingValue,((A1905-B1905) *24)-(INT((A1905-B1905)) * (24-(FinishHour-StartHour))))))</f>
        <v>#N/A</v>
      </c>
      <c r="K1905" s="3" t="e">
        <f ca="1">IF(OR(A1905&lt;&gt;"",B1905=""),NA(),MAX(0,IF(_xlfn.DAYS(NOW(),B1905)=0,SameDayCycleTimeSettingValue,_xlfn.DAYS(NOW(),B1905))))</f>
        <v>#N/A</v>
      </c>
    </row>
    <row r="1906" spans="1:11" x14ac:dyDescent="0.25">
      <c r="A1906" s="32" t="str">
        <f>IF(AND(TRIM(INDEX(CompletedDateValues,ROW(A1906)))&lt;&gt;"",INDEX(CompletedDateValues,ROW(A1906))&gt;0),INDEX(CompletedDateValues,ROW(A1906)),"")</f>
        <v/>
      </c>
      <c r="B1906" s="32" t="str">
        <f>IF(AND(TRIM(INDEX(StartDateValues,ROW(A1906)))&lt;&gt;"",INDEX(StartDateValues,ROW(A1906))&gt;0),INDEX(StartDateValues,ROW(A1906)),"")</f>
        <v/>
      </c>
      <c r="C1906" s="22" t="str">
        <f t="shared" si="146"/>
        <v/>
      </c>
      <c r="D1906" s="3" t="str">
        <f t="shared" si="147"/>
        <v/>
      </c>
      <c r="E1906" s="3" t="str">
        <f t="shared" si="148"/>
        <v/>
      </c>
      <c r="F1906" s="3" t="str">
        <f t="shared" si="149"/>
        <v/>
      </c>
      <c r="G1906" s="3" t="str">
        <f>IF(A1906="","",IF(HOUR(A1906)&lt;StartHour,StartHour,IF(HOUR(A1906)&gt;FinishHour,FinishHour,HOUR(A1906))))</f>
        <v/>
      </c>
      <c r="H1906" s="3" t="str">
        <f t="shared" si="150"/>
        <v/>
      </c>
      <c r="I1906" s="33" t="e">
        <f>IF(OR(A1906="",B1906=""),NA(),MAX(0,IF(A1906-B1906=0,SameDayCycleTimeSettingValue,(A1906-B1906) *24)))</f>
        <v>#N/A</v>
      </c>
      <c r="J1906" s="33" t="e">
        <f>IF(OR(A1906="",B1906=""),NA(),MAX(0,IF(A1906-B1906=0,SameDayCycleTimeSettingValue,((A1906-B1906) *24)-(INT((A1906-B1906)) * (24-(FinishHour-StartHour))))))</f>
        <v>#N/A</v>
      </c>
      <c r="K1906" s="3" t="e">
        <f ca="1">IF(OR(A1906&lt;&gt;"",B1906=""),NA(),MAX(0,IF(_xlfn.DAYS(NOW(),B1906)=0,SameDayCycleTimeSettingValue,_xlfn.DAYS(NOW(),B1906))))</f>
        <v>#N/A</v>
      </c>
    </row>
    <row r="1907" spans="1:11" x14ac:dyDescent="0.25">
      <c r="A1907" s="32" t="str">
        <f>IF(AND(TRIM(INDEX(CompletedDateValues,ROW(A1907)))&lt;&gt;"",INDEX(CompletedDateValues,ROW(A1907))&gt;0),INDEX(CompletedDateValues,ROW(A1907)),"")</f>
        <v/>
      </c>
      <c r="B1907" s="32" t="str">
        <f>IF(AND(TRIM(INDEX(StartDateValues,ROW(A1907)))&lt;&gt;"",INDEX(StartDateValues,ROW(A1907))&gt;0),INDEX(StartDateValues,ROW(A1907)),"")</f>
        <v/>
      </c>
      <c r="C1907" s="22" t="str">
        <f t="shared" si="146"/>
        <v/>
      </c>
      <c r="D1907" s="3" t="str">
        <f t="shared" si="147"/>
        <v/>
      </c>
      <c r="E1907" s="3" t="str">
        <f t="shared" si="148"/>
        <v/>
      </c>
      <c r="F1907" s="3" t="str">
        <f t="shared" si="149"/>
        <v/>
      </c>
      <c r="G1907" s="3" t="str">
        <f>IF(A1907="","",IF(HOUR(A1907)&lt;StartHour,StartHour,IF(HOUR(A1907)&gt;FinishHour,FinishHour,HOUR(A1907))))</f>
        <v/>
      </c>
      <c r="H1907" s="3" t="str">
        <f t="shared" si="150"/>
        <v/>
      </c>
      <c r="I1907" s="33" t="e">
        <f>IF(OR(A1907="",B1907=""),NA(),MAX(0,IF(A1907-B1907=0,SameDayCycleTimeSettingValue,(A1907-B1907) *24)))</f>
        <v>#N/A</v>
      </c>
      <c r="J1907" s="33" t="e">
        <f>IF(OR(A1907="",B1907=""),NA(),MAX(0,IF(A1907-B1907=0,SameDayCycleTimeSettingValue,((A1907-B1907) *24)-(INT((A1907-B1907)) * (24-(FinishHour-StartHour))))))</f>
        <v>#N/A</v>
      </c>
      <c r="K1907" s="3" t="e">
        <f ca="1">IF(OR(A1907&lt;&gt;"",B1907=""),NA(),MAX(0,IF(_xlfn.DAYS(NOW(),B1907)=0,SameDayCycleTimeSettingValue,_xlfn.DAYS(NOW(),B1907))))</f>
        <v>#N/A</v>
      </c>
    </row>
    <row r="1908" spans="1:11" x14ac:dyDescent="0.25">
      <c r="A1908" s="32" t="str">
        <f>IF(AND(TRIM(INDEX(CompletedDateValues,ROW(A1908)))&lt;&gt;"",INDEX(CompletedDateValues,ROW(A1908))&gt;0),INDEX(CompletedDateValues,ROW(A1908)),"")</f>
        <v/>
      </c>
      <c r="B1908" s="32" t="str">
        <f>IF(AND(TRIM(INDEX(StartDateValues,ROW(A1908)))&lt;&gt;"",INDEX(StartDateValues,ROW(A1908))&gt;0),INDEX(StartDateValues,ROW(A1908)),"")</f>
        <v/>
      </c>
      <c r="C1908" s="22" t="str">
        <f t="shared" si="146"/>
        <v/>
      </c>
      <c r="D1908" s="3" t="str">
        <f t="shared" si="147"/>
        <v/>
      </c>
      <c r="E1908" s="3" t="str">
        <f t="shared" si="148"/>
        <v/>
      </c>
      <c r="F1908" s="3" t="str">
        <f t="shared" si="149"/>
        <v/>
      </c>
      <c r="G1908" s="3" t="str">
        <f>IF(A1908="","",IF(HOUR(A1908)&lt;StartHour,StartHour,IF(HOUR(A1908)&gt;FinishHour,FinishHour,HOUR(A1908))))</f>
        <v/>
      </c>
      <c r="H1908" s="3" t="str">
        <f t="shared" si="150"/>
        <v/>
      </c>
      <c r="I1908" s="33" t="e">
        <f>IF(OR(A1908="",B1908=""),NA(),MAX(0,IF(A1908-B1908=0,SameDayCycleTimeSettingValue,(A1908-B1908) *24)))</f>
        <v>#N/A</v>
      </c>
      <c r="J1908" s="33" t="e">
        <f>IF(OR(A1908="",B1908=""),NA(),MAX(0,IF(A1908-B1908=0,SameDayCycleTimeSettingValue,((A1908-B1908) *24)-(INT((A1908-B1908)) * (24-(FinishHour-StartHour))))))</f>
        <v>#N/A</v>
      </c>
      <c r="K1908" s="3" t="e">
        <f ca="1">IF(OR(A1908&lt;&gt;"",B1908=""),NA(),MAX(0,IF(_xlfn.DAYS(NOW(),B1908)=0,SameDayCycleTimeSettingValue,_xlfn.DAYS(NOW(),B1908))))</f>
        <v>#N/A</v>
      </c>
    </row>
    <row r="1909" spans="1:11" x14ac:dyDescent="0.25">
      <c r="A1909" s="32" t="str">
        <f>IF(AND(TRIM(INDEX(CompletedDateValues,ROW(A1909)))&lt;&gt;"",INDEX(CompletedDateValues,ROW(A1909))&gt;0),INDEX(CompletedDateValues,ROW(A1909)),"")</f>
        <v/>
      </c>
      <c r="B1909" s="32" t="str">
        <f>IF(AND(TRIM(INDEX(StartDateValues,ROW(A1909)))&lt;&gt;"",INDEX(StartDateValues,ROW(A1909))&gt;0),INDEX(StartDateValues,ROW(A1909)),"")</f>
        <v/>
      </c>
      <c r="C1909" s="22" t="str">
        <f t="shared" si="146"/>
        <v/>
      </c>
      <c r="D1909" s="3" t="str">
        <f t="shared" si="147"/>
        <v/>
      </c>
      <c r="E1909" s="3" t="str">
        <f t="shared" si="148"/>
        <v/>
      </c>
      <c r="F1909" s="3" t="str">
        <f t="shared" si="149"/>
        <v/>
      </c>
      <c r="G1909" s="3" t="str">
        <f>IF(A1909="","",IF(HOUR(A1909)&lt;StartHour,StartHour,IF(HOUR(A1909)&gt;FinishHour,FinishHour,HOUR(A1909))))</f>
        <v/>
      </c>
      <c r="H1909" s="3" t="str">
        <f t="shared" si="150"/>
        <v/>
      </c>
      <c r="I1909" s="33" t="e">
        <f>IF(OR(A1909="",B1909=""),NA(),MAX(0,IF(A1909-B1909=0,SameDayCycleTimeSettingValue,(A1909-B1909) *24)))</f>
        <v>#N/A</v>
      </c>
      <c r="J1909" s="33" t="e">
        <f>IF(OR(A1909="",B1909=""),NA(),MAX(0,IF(A1909-B1909=0,SameDayCycleTimeSettingValue,((A1909-B1909) *24)-(INT((A1909-B1909)) * (24-(FinishHour-StartHour))))))</f>
        <v>#N/A</v>
      </c>
      <c r="K1909" s="3" t="e">
        <f ca="1">IF(OR(A1909&lt;&gt;"",B1909=""),NA(),MAX(0,IF(_xlfn.DAYS(NOW(),B1909)=0,SameDayCycleTimeSettingValue,_xlfn.DAYS(NOW(),B1909))))</f>
        <v>#N/A</v>
      </c>
    </row>
    <row r="1910" spans="1:11" x14ac:dyDescent="0.25">
      <c r="A1910" s="32" t="str">
        <f>IF(AND(TRIM(INDEX(CompletedDateValues,ROW(A1910)))&lt;&gt;"",INDEX(CompletedDateValues,ROW(A1910))&gt;0),INDEX(CompletedDateValues,ROW(A1910)),"")</f>
        <v/>
      </c>
      <c r="B1910" s="32" t="str">
        <f>IF(AND(TRIM(INDEX(StartDateValues,ROW(A1910)))&lt;&gt;"",INDEX(StartDateValues,ROW(A1910))&gt;0),INDEX(StartDateValues,ROW(A1910)),"")</f>
        <v/>
      </c>
      <c r="C1910" s="22" t="str">
        <f t="shared" si="146"/>
        <v/>
      </c>
      <c r="D1910" s="3" t="str">
        <f t="shared" si="147"/>
        <v/>
      </c>
      <c r="E1910" s="3" t="str">
        <f t="shared" si="148"/>
        <v/>
      </c>
      <c r="F1910" s="3" t="str">
        <f t="shared" si="149"/>
        <v/>
      </c>
      <c r="G1910" s="3" t="str">
        <f>IF(A1910="","",IF(HOUR(A1910)&lt;StartHour,StartHour,IF(HOUR(A1910)&gt;FinishHour,FinishHour,HOUR(A1910))))</f>
        <v/>
      </c>
      <c r="H1910" s="3" t="str">
        <f t="shared" si="150"/>
        <v/>
      </c>
      <c r="I1910" s="33" t="e">
        <f>IF(OR(A1910="",B1910=""),NA(),MAX(0,IF(A1910-B1910=0,SameDayCycleTimeSettingValue,(A1910-B1910) *24)))</f>
        <v>#N/A</v>
      </c>
      <c r="J1910" s="33" t="e">
        <f>IF(OR(A1910="",B1910=""),NA(),MAX(0,IF(A1910-B1910=0,SameDayCycleTimeSettingValue,((A1910-B1910) *24)-(INT((A1910-B1910)) * (24-(FinishHour-StartHour))))))</f>
        <v>#N/A</v>
      </c>
      <c r="K1910" s="3" t="e">
        <f ca="1">IF(OR(A1910&lt;&gt;"",B1910=""),NA(),MAX(0,IF(_xlfn.DAYS(NOW(),B1910)=0,SameDayCycleTimeSettingValue,_xlfn.DAYS(NOW(),B1910))))</f>
        <v>#N/A</v>
      </c>
    </row>
    <row r="1911" spans="1:11" x14ac:dyDescent="0.25">
      <c r="A1911" s="32" t="str">
        <f>IF(AND(TRIM(INDEX(CompletedDateValues,ROW(A1911)))&lt;&gt;"",INDEX(CompletedDateValues,ROW(A1911))&gt;0),INDEX(CompletedDateValues,ROW(A1911)),"")</f>
        <v/>
      </c>
      <c r="B1911" s="32" t="str">
        <f>IF(AND(TRIM(INDEX(StartDateValues,ROW(A1911)))&lt;&gt;"",INDEX(StartDateValues,ROW(A1911))&gt;0),INDEX(StartDateValues,ROW(A1911)),"")</f>
        <v/>
      </c>
      <c r="C1911" s="22" t="str">
        <f t="shared" si="146"/>
        <v/>
      </c>
      <c r="D1911" s="3" t="str">
        <f t="shared" si="147"/>
        <v/>
      </c>
      <c r="E1911" s="3" t="str">
        <f t="shared" si="148"/>
        <v/>
      </c>
      <c r="F1911" s="3" t="str">
        <f t="shared" si="149"/>
        <v/>
      </c>
      <c r="G1911" s="3" t="str">
        <f>IF(A1911="","",IF(HOUR(A1911)&lt;StartHour,StartHour,IF(HOUR(A1911)&gt;FinishHour,FinishHour,HOUR(A1911))))</f>
        <v/>
      </c>
      <c r="H1911" s="3" t="str">
        <f t="shared" si="150"/>
        <v/>
      </c>
      <c r="I1911" s="33" t="e">
        <f>IF(OR(A1911="",B1911=""),NA(),MAX(0,IF(A1911-B1911=0,SameDayCycleTimeSettingValue,(A1911-B1911) *24)))</f>
        <v>#N/A</v>
      </c>
      <c r="J1911" s="33" t="e">
        <f>IF(OR(A1911="",B1911=""),NA(),MAX(0,IF(A1911-B1911=0,SameDayCycleTimeSettingValue,((A1911-B1911) *24)-(INT((A1911-B1911)) * (24-(FinishHour-StartHour))))))</f>
        <v>#N/A</v>
      </c>
      <c r="K1911" s="3" t="e">
        <f ca="1">IF(OR(A1911&lt;&gt;"",B1911=""),NA(),MAX(0,IF(_xlfn.DAYS(NOW(),B1911)=0,SameDayCycleTimeSettingValue,_xlfn.DAYS(NOW(),B1911))))</f>
        <v>#N/A</v>
      </c>
    </row>
    <row r="1912" spans="1:11" x14ac:dyDescent="0.25">
      <c r="A1912" s="32" t="str">
        <f>IF(AND(TRIM(INDEX(CompletedDateValues,ROW(A1912)))&lt;&gt;"",INDEX(CompletedDateValues,ROW(A1912))&gt;0),INDEX(CompletedDateValues,ROW(A1912)),"")</f>
        <v/>
      </c>
      <c r="B1912" s="32" t="str">
        <f>IF(AND(TRIM(INDEX(StartDateValues,ROW(A1912)))&lt;&gt;"",INDEX(StartDateValues,ROW(A1912))&gt;0),INDEX(StartDateValues,ROW(A1912)),"")</f>
        <v/>
      </c>
      <c r="C1912" s="22" t="str">
        <f t="shared" si="146"/>
        <v/>
      </c>
      <c r="D1912" s="3" t="str">
        <f t="shared" si="147"/>
        <v/>
      </c>
      <c r="E1912" s="3" t="str">
        <f t="shared" si="148"/>
        <v/>
      </c>
      <c r="F1912" s="3" t="str">
        <f t="shared" si="149"/>
        <v/>
      </c>
      <c r="G1912" s="3" t="str">
        <f>IF(A1912="","",IF(HOUR(A1912)&lt;StartHour,StartHour,IF(HOUR(A1912)&gt;FinishHour,FinishHour,HOUR(A1912))))</f>
        <v/>
      </c>
      <c r="H1912" s="3" t="str">
        <f t="shared" si="150"/>
        <v/>
      </c>
      <c r="I1912" s="33" t="e">
        <f>IF(OR(A1912="",B1912=""),NA(),MAX(0,IF(A1912-B1912=0,SameDayCycleTimeSettingValue,(A1912-B1912) *24)))</f>
        <v>#N/A</v>
      </c>
      <c r="J1912" s="33" t="e">
        <f>IF(OR(A1912="",B1912=""),NA(),MAX(0,IF(A1912-B1912=0,SameDayCycleTimeSettingValue,((A1912-B1912) *24)-(INT((A1912-B1912)) * (24-(FinishHour-StartHour))))))</f>
        <v>#N/A</v>
      </c>
      <c r="K1912" s="3" t="e">
        <f ca="1">IF(OR(A1912&lt;&gt;"",B1912=""),NA(),MAX(0,IF(_xlfn.DAYS(NOW(),B1912)=0,SameDayCycleTimeSettingValue,_xlfn.DAYS(NOW(),B1912))))</f>
        <v>#N/A</v>
      </c>
    </row>
    <row r="1913" spans="1:11" x14ac:dyDescent="0.25">
      <c r="A1913" s="32" t="str">
        <f>IF(AND(TRIM(INDEX(CompletedDateValues,ROW(A1913)))&lt;&gt;"",INDEX(CompletedDateValues,ROW(A1913))&gt;0),INDEX(CompletedDateValues,ROW(A1913)),"")</f>
        <v/>
      </c>
      <c r="B1913" s="32" t="str">
        <f>IF(AND(TRIM(INDEX(StartDateValues,ROW(A1913)))&lt;&gt;"",INDEX(StartDateValues,ROW(A1913))&gt;0),INDEX(StartDateValues,ROW(A1913)),"")</f>
        <v/>
      </c>
      <c r="C1913" s="22" t="str">
        <f t="shared" si="146"/>
        <v/>
      </c>
      <c r="D1913" s="3" t="str">
        <f t="shared" si="147"/>
        <v/>
      </c>
      <c r="E1913" s="3" t="str">
        <f t="shared" si="148"/>
        <v/>
      </c>
      <c r="F1913" s="3" t="str">
        <f t="shared" si="149"/>
        <v/>
      </c>
      <c r="G1913" s="3" t="str">
        <f>IF(A1913="","",IF(HOUR(A1913)&lt;StartHour,StartHour,IF(HOUR(A1913)&gt;FinishHour,FinishHour,HOUR(A1913))))</f>
        <v/>
      </c>
      <c r="H1913" s="3" t="str">
        <f t="shared" si="150"/>
        <v/>
      </c>
      <c r="I1913" s="33" t="e">
        <f>IF(OR(A1913="",B1913=""),NA(),MAX(0,IF(A1913-B1913=0,SameDayCycleTimeSettingValue,(A1913-B1913) *24)))</f>
        <v>#N/A</v>
      </c>
      <c r="J1913" s="33" t="e">
        <f>IF(OR(A1913="",B1913=""),NA(),MAX(0,IF(A1913-B1913=0,SameDayCycleTimeSettingValue,((A1913-B1913) *24)-(INT((A1913-B1913)) * (24-(FinishHour-StartHour))))))</f>
        <v>#N/A</v>
      </c>
      <c r="K1913" s="3" t="e">
        <f ca="1">IF(OR(A1913&lt;&gt;"",B1913=""),NA(),MAX(0,IF(_xlfn.DAYS(NOW(),B1913)=0,SameDayCycleTimeSettingValue,_xlfn.DAYS(NOW(),B1913))))</f>
        <v>#N/A</v>
      </c>
    </row>
    <row r="1914" spans="1:11" x14ac:dyDescent="0.25">
      <c r="A1914" s="32" t="str">
        <f>IF(AND(TRIM(INDEX(CompletedDateValues,ROW(A1914)))&lt;&gt;"",INDEX(CompletedDateValues,ROW(A1914))&gt;0),INDEX(CompletedDateValues,ROW(A1914)),"")</f>
        <v/>
      </c>
      <c r="B1914" s="32" t="str">
        <f>IF(AND(TRIM(INDEX(StartDateValues,ROW(A1914)))&lt;&gt;"",INDEX(StartDateValues,ROW(A1914))&gt;0),INDEX(StartDateValues,ROW(A1914)),"")</f>
        <v/>
      </c>
      <c r="C1914" s="22" t="str">
        <f t="shared" si="146"/>
        <v/>
      </c>
      <c r="D1914" s="3" t="str">
        <f t="shared" si="147"/>
        <v/>
      </c>
      <c r="E1914" s="3" t="str">
        <f t="shared" si="148"/>
        <v/>
      </c>
      <c r="F1914" s="3" t="str">
        <f t="shared" si="149"/>
        <v/>
      </c>
      <c r="G1914" s="3" t="str">
        <f>IF(A1914="","",IF(HOUR(A1914)&lt;StartHour,StartHour,IF(HOUR(A1914)&gt;FinishHour,FinishHour,HOUR(A1914))))</f>
        <v/>
      </c>
      <c r="H1914" s="3" t="str">
        <f t="shared" si="150"/>
        <v/>
      </c>
      <c r="I1914" s="33" t="e">
        <f>IF(OR(A1914="",B1914=""),NA(),MAX(0,IF(A1914-B1914=0,SameDayCycleTimeSettingValue,(A1914-B1914) *24)))</f>
        <v>#N/A</v>
      </c>
      <c r="J1914" s="33" t="e">
        <f>IF(OR(A1914="",B1914=""),NA(),MAX(0,IF(A1914-B1914=0,SameDayCycleTimeSettingValue,((A1914-B1914) *24)-(INT((A1914-B1914)) * (24-(FinishHour-StartHour))))))</f>
        <v>#N/A</v>
      </c>
      <c r="K1914" s="3" t="e">
        <f ca="1">IF(OR(A1914&lt;&gt;"",B1914=""),NA(),MAX(0,IF(_xlfn.DAYS(NOW(),B1914)=0,SameDayCycleTimeSettingValue,_xlfn.DAYS(NOW(),B1914))))</f>
        <v>#N/A</v>
      </c>
    </row>
    <row r="1915" spans="1:11" x14ac:dyDescent="0.25">
      <c r="A1915" s="32" t="str">
        <f>IF(AND(TRIM(INDEX(CompletedDateValues,ROW(A1915)))&lt;&gt;"",INDEX(CompletedDateValues,ROW(A1915))&gt;0),INDEX(CompletedDateValues,ROW(A1915)),"")</f>
        <v/>
      </c>
      <c r="B1915" s="32" t="str">
        <f>IF(AND(TRIM(INDEX(StartDateValues,ROW(A1915)))&lt;&gt;"",INDEX(StartDateValues,ROW(A1915))&gt;0),INDEX(StartDateValues,ROW(A1915)),"")</f>
        <v/>
      </c>
      <c r="C1915" s="22" t="str">
        <f t="shared" si="146"/>
        <v/>
      </c>
      <c r="D1915" s="3" t="str">
        <f t="shared" si="147"/>
        <v/>
      </c>
      <c r="E1915" s="3" t="str">
        <f t="shared" si="148"/>
        <v/>
      </c>
      <c r="F1915" s="3" t="str">
        <f t="shared" si="149"/>
        <v/>
      </c>
      <c r="G1915" s="3" t="str">
        <f>IF(A1915="","",IF(HOUR(A1915)&lt;StartHour,StartHour,IF(HOUR(A1915)&gt;FinishHour,FinishHour,HOUR(A1915))))</f>
        <v/>
      </c>
      <c r="H1915" s="3" t="str">
        <f t="shared" si="150"/>
        <v/>
      </c>
      <c r="I1915" s="33" t="e">
        <f>IF(OR(A1915="",B1915=""),NA(),MAX(0,IF(A1915-B1915=0,SameDayCycleTimeSettingValue,(A1915-B1915) *24)))</f>
        <v>#N/A</v>
      </c>
      <c r="J1915" s="33" t="e">
        <f>IF(OR(A1915="",B1915=""),NA(),MAX(0,IF(A1915-B1915=0,SameDayCycleTimeSettingValue,((A1915-B1915) *24)-(INT((A1915-B1915)) * (24-(FinishHour-StartHour))))))</f>
        <v>#N/A</v>
      </c>
      <c r="K1915" s="3" t="e">
        <f ca="1">IF(OR(A1915&lt;&gt;"",B1915=""),NA(),MAX(0,IF(_xlfn.DAYS(NOW(),B1915)=0,SameDayCycleTimeSettingValue,_xlfn.DAYS(NOW(),B1915))))</f>
        <v>#N/A</v>
      </c>
    </row>
    <row r="1916" spans="1:11" x14ac:dyDescent="0.25">
      <c r="A1916" s="32" t="str">
        <f>IF(AND(TRIM(INDEX(CompletedDateValues,ROW(A1916)))&lt;&gt;"",INDEX(CompletedDateValues,ROW(A1916))&gt;0),INDEX(CompletedDateValues,ROW(A1916)),"")</f>
        <v/>
      </c>
      <c r="B1916" s="32" t="str">
        <f>IF(AND(TRIM(INDEX(StartDateValues,ROW(A1916)))&lt;&gt;"",INDEX(StartDateValues,ROW(A1916))&gt;0),INDEX(StartDateValues,ROW(A1916)),"")</f>
        <v/>
      </c>
      <c r="C1916" s="22" t="str">
        <f t="shared" si="146"/>
        <v/>
      </c>
      <c r="D1916" s="3" t="str">
        <f t="shared" si="147"/>
        <v/>
      </c>
      <c r="E1916" s="3" t="str">
        <f t="shared" si="148"/>
        <v/>
      </c>
      <c r="F1916" s="3" t="str">
        <f t="shared" si="149"/>
        <v/>
      </c>
      <c r="G1916" s="3" t="str">
        <f>IF(A1916="","",IF(HOUR(A1916)&lt;StartHour,StartHour,IF(HOUR(A1916)&gt;FinishHour,FinishHour,HOUR(A1916))))</f>
        <v/>
      </c>
      <c r="H1916" s="3" t="str">
        <f t="shared" si="150"/>
        <v/>
      </c>
      <c r="I1916" s="33" t="e">
        <f>IF(OR(A1916="",B1916=""),NA(),MAX(0,IF(A1916-B1916=0,SameDayCycleTimeSettingValue,(A1916-B1916) *24)))</f>
        <v>#N/A</v>
      </c>
      <c r="J1916" s="33" t="e">
        <f>IF(OR(A1916="",B1916=""),NA(),MAX(0,IF(A1916-B1916=0,SameDayCycleTimeSettingValue,((A1916-B1916) *24)-(INT((A1916-B1916)) * (24-(FinishHour-StartHour))))))</f>
        <v>#N/A</v>
      </c>
      <c r="K1916" s="3" t="e">
        <f ca="1">IF(OR(A1916&lt;&gt;"",B1916=""),NA(),MAX(0,IF(_xlfn.DAYS(NOW(),B1916)=0,SameDayCycleTimeSettingValue,_xlfn.DAYS(NOW(),B1916))))</f>
        <v>#N/A</v>
      </c>
    </row>
    <row r="1917" spans="1:11" x14ac:dyDescent="0.25">
      <c r="A1917" s="32" t="str">
        <f>IF(AND(TRIM(INDEX(CompletedDateValues,ROW(A1917)))&lt;&gt;"",INDEX(CompletedDateValues,ROW(A1917))&gt;0),INDEX(CompletedDateValues,ROW(A1917)),"")</f>
        <v/>
      </c>
      <c r="B1917" s="32" t="str">
        <f>IF(AND(TRIM(INDEX(StartDateValues,ROW(A1917)))&lt;&gt;"",INDEX(StartDateValues,ROW(A1917))&gt;0),INDEX(StartDateValues,ROW(A1917)),"")</f>
        <v/>
      </c>
      <c r="C1917" s="22" t="str">
        <f t="shared" si="146"/>
        <v/>
      </c>
      <c r="D1917" s="3" t="str">
        <f t="shared" si="147"/>
        <v/>
      </c>
      <c r="E1917" s="3" t="str">
        <f t="shared" si="148"/>
        <v/>
      </c>
      <c r="F1917" s="3" t="str">
        <f t="shared" si="149"/>
        <v/>
      </c>
      <c r="G1917" s="3" t="str">
        <f>IF(A1917="","",IF(HOUR(A1917)&lt;StartHour,StartHour,IF(HOUR(A1917)&gt;FinishHour,FinishHour,HOUR(A1917))))</f>
        <v/>
      </c>
      <c r="H1917" s="3" t="str">
        <f t="shared" si="150"/>
        <v/>
      </c>
      <c r="I1917" s="33" t="e">
        <f>IF(OR(A1917="",B1917=""),NA(),MAX(0,IF(A1917-B1917=0,SameDayCycleTimeSettingValue,(A1917-B1917) *24)))</f>
        <v>#N/A</v>
      </c>
      <c r="J1917" s="33" t="e">
        <f>IF(OR(A1917="",B1917=""),NA(),MAX(0,IF(A1917-B1917=0,SameDayCycleTimeSettingValue,((A1917-B1917) *24)-(INT((A1917-B1917)) * (24-(FinishHour-StartHour))))))</f>
        <v>#N/A</v>
      </c>
      <c r="K1917" s="3" t="e">
        <f ca="1">IF(OR(A1917&lt;&gt;"",B1917=""),NA(),MAX(0,IF(_xlfn.DAYS(NOW(),B1917)=0,SameDayCycleTimeSettingValue,_xlfn.DAYS(NOW(),B1917))))</f>
        <v>#N/A</v>
      </c>
    </row>
    <row r="1918" spans="1:11" x14ac:dyDescent="0.25">
      <c r="A1918" s="32" t="str">
        <f>IF(AND(TRIM(INDEX(CompletedDateValues,ROW(A1918)))&lt;&gt;"",INDEX(CompletedDateValues,ROW(A1918))&gt;0),INDEX(CompletedDateValues,ROW(A1918)),"")</f>
        <v/>
      </c>
      <c r="B1918" s="32" t="str">
        <f>IF(AND(TRIM(INDEX(StartDateValues,ROW(A1918)))&lt;&gt;"",INDEX(StartDateValues,ROW(A1918))&gt;0),INDEX(StartDateValues,ROW(A1918)),"")</f>
        <v/>
      </c>
      <c r="C1918" s="22" t="str">
        <f t="shared" si="146"/>
        <v/>
      </c>
      <c r="D1918" s="3" t="str">
        <f t="shared" si="147"/>
        <v/>
      </c>
      <c r="E1918" s="3" t="str">
        <f t="shared" si="148"/>
        <v/>
      </c>
      <c r="F1918" s="3" t="str">
        <f t="shared" si="149"/>
        <v/>
      </c>
      <c r="G1918" s="3" t="str">
        <f>IF(A1918="","",IF(HOUR(A1918)&lt;StartHour,StartHour,IF(HOUR(A1918)&gt;FinishHour,FinishHour,HOUR(A1918))))</f>
        <v/>
      </c>
      <c r="H1918" s="3" t="str">
        <f t="shared" si="150"/>
        <v/>
      </c>
      <c r="I1918" s="33" t="e">
        <f>IF(OR(A1918="",B1918=""),NA(),MAX(0,IF(A1918-B1918=0,SameDayCycleTimeSettingValue,(A1918-B1918) *24)))</f>
        <v>#N/A</v>
      </c>
      <c r="J1918" s="33" t="e">
        <f>IF(OR(A1918="",B1918=""),NA(),MAX(0,IF(A1918-B1918=0,SameDayCycleTimeSettingValue,((A1918-B1918) *24)-(INT((A1918-B1918)) * (24-(FinishHour-StartHour))))))</f>
        <v>#N/A</v>
      </c>
      <c r="K1918" s="3" t="e">
        <f ca="1">IF(OR(A1918&lt;&gt;"",B1918=""),NA(),MAX(0,IF(_xlfn.DAYS(NOW(),B1918)=0,SameDayCycleTimeSettingValue,_xlfn.DAYS(NOW(),B1918))))</f>
        <v>#N/A</v>
      </c>
    </row>
    <row r="1919" spans="1:11" x14ac:dyDescent="0.25">
      <c r="A1919" s="32" t="str">
        <f>IF(AND(TRIM(INDEX(CompletedDateValues,ROW(A1919)))&lt;&gt;"",INDEX(CompletedDateValues,ROW(A1919))&gt;0),INDEX(CompletedDateValues,ROW(A1919)),"")</f>
        <v/>
      </c>
      <c r="B1919" s="32" t="str">
        <f>IF(AND(TRIM(INDEX(StartDateValues,ROW(A1919)))&lt;&gt;"",INDEX(StartDateValues,ROW(A1919))&gt;0),INDEX(StartDateValues,ROW(A1919)),"")</f>
        <v/>
      </c>
      <c r="C1919" s="22" t="str">
        <f t="shared" si="146"/>
        <v/>
      </c>
      <c r="D1919" s="3" t="str">
        <f t="shared" si="147"/>
        <v/>
      </c>
      <c r="E1919" s="3" t="str">
        <f t="shared" si="148"/>
        <v/>
      </c>
      <c r="F1919" s="3" t="str">
        <f t="shared" si="149"/>
        <v/>
      </c>
      <c r="G1919" s="3" t="str">
        <f>IF(A1919="","",IF(HOUR(A1919)&lt;StartHour,StartHour,IF(HOUR(A1919)&gt;FinishHour,FinishHour,HOUR(A1919))))</f>
        <v/>
      </c>
      <c r="H1919" s="3" t="str">
        <f t="shared" si="150"/>
        <v/>
      </c>
      <c r="I1919" s="33" t="e">
        <f>IF(OR(A1919="",B1919=""),NA(),MAX(0,IF(A1919-B1919=0,SameDayCycleTimeSettingValue,(A1919-B1919) *24)))</f>
        <v>#N/A</v>
      </c>
      <c r="J1919" s="33" t="e">
        <f>IF(OR(A1919="",B1919=""),NA(),MAX(0,IF(A1919-B1919=0,SameDayCycleTimeSettingValue,((A1919-B1919) *24)-(INT((A1919-B1919)) * (24-(FinishHour-StartHour))))))</f>
        <v>#N/A</v>
      </c>
      <c r="K1919" s="3" t="e">
        <f ca="1">IF(OR(A1919&lt;&gt;"",B1919=""),NA(),MAX(0,IF(_xlfn.DAYS(NOW(),B1919)=0,SameDayCycleTimeSettingValue,_xlfn.DAYS(NOW(),B1919))))</f>
        <v>#N/A</v>
      </c>
    </row>
    <row r="1920" spans="1:11" x14ac:dyDescent="0.25">
      <c r="A1920" s="32" t="str">
        <f>IF(AND(TRIM(INDEX(CompletedDateValues,ROW(A1920)))&lt;&gt;"",INDEX(CompletedDateValues,ROW(A1920))&gt;0),INDEX(CompletedDateValues,ROW(A1920)),"")</f>
        <v/>
      </c>
      <c r="B1920" s="32" t="str">
        <f>IF(AND(TRIM(INDEX(StartDateValues,ROW(A1920)))&lt;&gt;"",INDEX(StartDateValues,ROW(A1920))&gt;0),INDEX(StartDateValues,ROW(A1920)),"")</f>
        <v/>
      </c>
      <c r="C1920" s="22" t="str">
        <f t="shared" si="146"/>
        <v/>
      </c>
      <c r="D1920" s="3" t="str">
        <f t="shared" si="147"/>
        <v/>
      </c>
      <c r="E1920" s="3" t="str">
        <f t="shared" si="148"/>
        <v/>
      </c>
      <c r="F1920" s="3" t="str">
        <f t="shared" si="149"/>
        <v/>
      </c>
      <c r="G1920" s="3" t="str">
        <f>IF(A1920="","",IF(HOUR(A1920)&lt;StartHour,StartHour,IF(HOUR(A1920)&gt;FinishHour,FinishHour,HOUR(A1920))))</f>
        <v/>
      </c>
      <c r="H1920" s="3" t="str">
        <f t="shared" si="150"/>
        <v/>
      </c>
      <c r="I1920" s="33" t="e">
        <f>IF(OR(A1920="",B1920=""),NA(),MAX(0,IF(A1920-B1920=0,SameDayCycleTimeSettingValue,(A1920-B1920) *24)))</f>
        <v>#N/A</v>
      </c>
      <c r="J1920" s="33" t="e">
        <f>IF(OR(A1920="",B1920=""),NA(),MAX(0,IF(A1920-B1920=0,SameDayCycleTimeSettingValue,((A1920-B1920) *24)-(INT((A1920-B1920)) * (24-(FinishHour-StartHour))))))</f>
        <v>#N/A</v>
      </c>
      <c r="K1920" s="3" t="e">
        <f ca="1">IF(OR(A1920&lt;&gt;"",B1920=""),NA(),MAX(0,IF(_xlfn.DAYS(NOW(),B1920)=0,SameDayCycleTimeSettingValue,_xlfn.DAYS(NOW(),B1920))))</f>
        <v>#N/A</v>
      </c>
    </row>
    <row r="1921" spans="1:11" x14ac:dyDescent="0.25">
      <c r="A1921" s="32" t="str">
        <f>IF(AND(TRIM(INDEX(CompletedDateValues,ROW(A1921)))&lt;&gt;"",INDEX(CompletedDateValues,ROW(A1921))&gt;0),INDEX(CompletedDateValues,ROW(A1921)),"")</f>
        <v/>
      </c>
      <c r="B1921" s="32" t="str">
        <f>IF(AND(TRIM(INDEX(StartDateValues,ROW(A1921)))&lt;&gt;"",INDEX(StartDateValues,ROW(A1921))&gt;0),INDEX(StartDateValues,ROW(A1921)),"")</f>
        <v/>
      </c>
      <c r="C1921" s="22" t="str">
        <f t="shared" si="146"/>
        <v/>
      </c>
      <c r="D1921" s="3" t="str">
        <f t="shared" si="147"/>
        <v/>
      </c>
      <c r="E1921" s="3" t="str">
        <f t="shared" si="148"/>
        <v/>
      </c>
      <c r="F1921" s="3" t="str">
        <f t="shared" si="149"/>
        <v/>
      </c>
      <c r="G1921" s="3" t="str">
        <f>IF(A1921="","",IF(HOUR(A1921)&lt;StartHour,StartHour,IF(HOUR(A1921)&gt;FinishHour,FinishHour,HOUR(A1921))))</f>
        <v/>
      </c>
      <c r="H1921" s="3" t="str">
        <f t="shared" si="150"/>
        <v/>
      </c>
      <c r="I1921" s="33" t="e">
        <f>IF(OR(A1921="",B1921=""),NA(),MAX(0,IF(A1921-B1921=0,SameDayCycleTimeSettingValue,(A1921-B1921) *24)))</f>
        <v>#N/A</v>
      </c>
      <c r="J1921" s="33" t="e">
        <f>IF(OR(A1921="",B1921=""),NA(),MAX(0,IF(A1921-B1921=0,SameDayCycleTimeSettingValue,((A1921-B1921) *24)-(INT((A1921-B1921)) * (24-(FinishHour-StartHour))))))</f>
        <v>#N/A</v>
      </c>
      <c r="K1921" s="3" t="e">
        <f ca="1">IF(OR(A1921&lt;&gt;"",B1921=""),NA(),MAX(0,IF(_xlfn.DAYS(NOW(),B1921)=0,SameDayCycleTimeSettingValue,_xlfn.DAYS(NOW(),B1921))))</f>
        <v>#N/A</v>
      </c>
    </row>
    <row r="1922" spans="1:11" x14ac:dyDescent="0.25">
      <c r="A1922" s="32" t="str">
        <f>IF(AND(TRIM(INDEX(CompletedDateValues,ROW(A1922)))&lt;&gt;"",INDEX(CompletedDateValues,ROW(A1922))&gt;0),INDEX(CompletedDateValues,ROW(A1922)),"")</f>
        <v/>
      </c>
      <c r="B1922" s="32" t="str">
        <f>IF(AND(TRIM(INDEX(StartDateValues,ROW(A1922)))&lt;&gt;"",INDEX(StartDateValues,ROW(A1922))&gt;0),INDEX(StartDateValues,ROW(A1922)),"")</f>
        <v/>
      </c>
      <c r="C1922" s="22" t="str">
        <f t="shared" si="146"/>
        <v/>
      </c>
      <c r="D1922" s="3" t="str">
        <f t="shared" si="147"/>
        <v/>
      </c>
      <c r="E1922" s="3" t="str">
        <f t="shared" si="148"/>
        <v/>
      </c>
      <c r="F1922" s="3" t="str">
        <f t="shared" si="149"/>
        <v/>
      </c>
      <c r="G1922" s="3" t="str">
        <f>IF(A1922="","",IF(HOUR(A1922)&lt;StartHour,StartHour,IF(HOUR(A1922)&gt;FinishHour,FinishHour,HOUR(A1922))))</f>
        <v/>
      </c>
      <c r="H1922" s="3" t="str">
        <f t="shared" si="150"/>
        <v/>
      </c>
      <c r="I1922" s="33" t="e">
        <f>IF(OR(A1922="",B1922=""),NA(),MAX(0,IF(A1922-B1922=0,SameDayCycleTimeSettingValue,(A1922-B1922) *24)))</f>
        <v>#N/A</v>
      </c>
      <c r="J1922" s="33" t="e">
        <f>IF(OR(A1922="",B1922=""),NA(),MAX(0,IF(A1922-B1922=0,SameDayCycleTimeSettingValue,((A1922-B1922) *24)-(INT((A1922-B1922)) * (24-(FinishHour-StartHour))))))</f>
        <v>#N/A</v>
      </c>
      <c r="K1922" s="3" t="e">
        <f ca="1">IF(OR(A1922&lt;&gt;"",B1922=""),NA(),MAX(0,IF(_xlfn.DAYS(NOW(),B1922)=0,SameDayCycleTimeSettingValue,_xlfn.DAYS(NOW(),B1922))))</f>
        <v>#N/A</v>
      </c>
    </row>
    <row r="1923" spans="1:11" x14ac:dyDescent="0.25">
      <c r="A1923" s="32" t="str">
        <f>IF(AND(TRIM(INDEX(CompletedDateValues,ROW(A1923)))&lt;&gt;"",INDEX(CompletedDateValues,ROW(A1923))&gt;0),INDEX(CompletedDateValues,ROW(A1923)),"")</f>
        <v/>
      </c>
      <c r="B1923" s="32" t="str">
        <f>IF(AND(TRIM(INDEX(StartDateValues,ROW(A1923)))&lt;&gt;"",INDEX(StartDateValues,ROW(A1923))&gt;0),INDEX(StartDateValues,ROW(A1923)),"")</f>
        <v/>
      </c>
      <c r="C1923" s="22" t="str">
        <f t="shared" ref="C1923:C1986" si="151">IF(AND(TRIM(INDEX(WorkTypeValues,ROW(A1923)))&lt;&gt;"",INDEX(WorkTypeValues,ROW(A1923))&gt;0),INDEX(WorkTypeValues,ROW(A1923)),"")</f>
        <v/>
      </c>
      <c r="D1923" s="3" t="str">
        <f t="shared" ref="D1923:D1986" si="152">IF(A1923="", "",YEAR(A1923))</f>
        <v/>
      </c>
      <c r="E1923" s="3" t="str">
        <f t="shared" ref="E1923:E1986" si="153">IF(A1923="","",MONTH(A1923))</f>
        <v/>
      </c>
      <c r="F1923" s="3" t="str">
        <f t="shared" ref="F1923:F1986" si="154">IF(A1923="","",DAY(A1923))</f>
        <v/>
      </c>
      <c r="G1923" s="3" t="str">
        <f>IF(A1923="","",IF(HOUR(A1923)&lt;StartHour,StartHour,IF(HOUR(A1923)&gt;FinishHour,FinishHour,HOUR(A1923))))</f>
        <v/>
      </c>
      <c r="H1923" s="3" t="str">
        <f t="shared" ref="H1923:H1986" si="155">IF(D1923="","",D1923&amp;"-"&amp;TEXT(E1923,"00") &amp;"-"&amp;TEXT(F1923,"00") &amp;"-"&amp;TEXT(G1923,"00"))</f>
        <v/>
      </c>
      <c r="I1923" s="33" t="e">
        <f>IF(OR(A1923="",B1923=""),NA(),MAX(0,IF(A1923-B1923=0,SameDayCycleTimeSettingValue,(A1923-B1923) *24)))</f>
        <v>#N/A</v>
      </c>
      <c r="J1923" s="33" t="e">
        <f>IF(OR(A1923="",B1923=""),NA(),MAX(0,IF(A1923-B1923=0,SameDayCycleTimeSettingValue,((A1923-B1923) *24)-(INT((A1923-B1923)) * (24-(FinishHour-StartHour))))))</f>
        <v>#N/A</v>
      </c>
      <c r="K1923" s="3" t="e">
        <f ca="1">IF(OR(A1923&lt;&gt;"",B1923=""),NA(),MAX(0,IF(_xlfn.DAYS(NOW(),B1923)=0,SameDayCycleTimeSettingValue,_xlfn.DAYS(NOW(),B1923))))</f>
        <v>#N/A</v>
      </c>
    </row>
    <row r="1924" spans="1:11" x14ac:dyDescent="0.25">
      <c r="A1924" s="32" t="str">
        <f>IF(AND(TRIM(INDEX(CompletedDateValues,ROW(A1924)))&lt;&gt;"",INDEX(CompletedDateValues,ROW(A1924))&gt;0),INDEX(CompletedDateValues,ROW(A1924)),"")</f>
        <v/>
      </c>
      <c r="B1924" s="32" t="str">
        <f>IF(AND(TRIM(INDEX(StartDateValues,ROW(A1924)))&lt;&gt;"",INDEX(StartDateValues,ROW(A1924))&gt;0),INDEX(StartDateValues,ROW(A1924)),"")</f>
        <v/>
      </c>
      <c r="C1924" s="22" t="str">
        <f t="shared" si="151"/>
        <v/>
      </c>
      <c r="D1924" s="3" t="str">
        <f t="shared" si="152"/>
        <v/>
      </c>
      <c r="E1924" s="3" t="str">
        <f t="shared" si="153"/>
        <v/>
      </c>
      <c r="F1924" s="3" t="str">
        <f t="shared" si="154"/>
        <v/>
      </c>
      <c r="G1924" s="3" t="str">
        <f>IF(A1924="","",IF(HOUR(A1924)&lt;StartHour,StartHour,IF(HOUR(A1924)&gt;FinishHour,FinishHour,HOUR(A1924))))</f>
        <v/>
      </c>
      <c r="H1924" s="3" t="str">
        <f t="shared" si="155"/>
        <v/>
      </c>
      <c r="I1924" s="33" t="e">
        <f>IF(OR(A1924="",B1924=""),NA(),MAX(0,IF(A1924-B1924=0,SameDayCycleTimeSettingValue,(A1924-B1924) *24)))</f>
        <v>#N/A</v>
      </c>
      <c r="J1924" s="33" t="e">
        <f>IF(OR(A1924="",B1924=""),NA(),MAX(0,IF(A1924-B1924=0,SameDayCycleTimeSettingValue,((A1924-B1924) *24)-(INT((A1924-B1924)) * (24-(FinishHour-StartHour))))))</f>
        <v>#N/A</v>
      </c>
      <c r="K1924" s="3" t="e">
        <f ca="1">IF(OR(A1924&lt;&gt;"",B1924=""),NA(),MAX(0,IF(_xlfn.DAYS(NOW(),B1924)=0,SameDayCycleTimeSettingValue,_xlfn.DAYS(NOW(),B1924))))</f>
        <v>#N/A</v>
      </c>
    </row>
    <row r="1925" spans="1:11" x14ac:dyDescent="0.25">
      <c r="A1925" s="32" t="str">
        <f>IF(AND(TRIM(INDEX(CompletedDateValues,ROW(A1925)))&lt;&gt;"",INDEX(CompletedDateValues,ROW(A1925))&gt;0),INDEX(CompletedDateValues,ROW(A1925)),"")</f>
        <v/>
      </c>
      <c r="B1925" s="32" t="str">
        <f>IF(AND(TRIM(INDEX(StartDateValues,ROW(A1925)))&lt;&gt;"",INDEX(StartDateValues,ROW(A1925))&gt;0),INDEX(StartDateValues,ROW(A1925)),"")</f>
        <v/>
      </c>
      <c r="C1925" s="22" t="str">
        <f t="shared" si="151"/>
        <v/>
      </c>
      <c r="D1925" s="3" t="str">
        <f t="shared" si="152"/>
        <v/>
      </c>
      <c r="E1925" s="3" t="str">
        <f t="shared" si="153"/>
        <v/>
      </c>
      <c r="F1925" s="3" t="str">
        <f t="shared" si="154"/>
        <v/>
      </c>
      <c r="G1925" s="3" t="str">
        <f>IF(A1925="","",IF(HOUR(A1925)&lt;StartHour,StartHour,IF(HOUR(A1925)&gt;FinishHour,FinishHour,HOUR(A1925))))</f>
        <v/>
      </c>
      <c r="H1925" s="3" t="str">
        <f t="shared" si="155"/>
        <v/>
      </c>
      <c r="I1925" s="33" t="e">
        <f>IF(OR(A1925="",B1925=""),NA(),MAX(0,IF(A1925-B1925=0,SameDayCycleTimeSettingValue,(A1925-B1925) *24)))</f>
        <v>#N/A</v>
      </c>
      <c r="J1925" s="33" t="e">
        <f>IF(OR(A1925="",B1925=""),NA(),MAX(0,IF(A1925-B1925=0,SameDayCycleTimeSettingValue,((A1925-B1925) *24)-(INT((A1925-B1925)) * (24-(FinishHour-StartHour))))))</f>
        <v>#N/A</v>
      </c>
      <c r="K1925" s="3" t="e">
        <f ca="1">IF(OR(A1925&lt;&gt;"",B1925=""),NA(),MAX(0,IF(_xlfn.DAYS(NOW(),B1925)=0,SameDayCycleTimeSettingValue,_xlfn.DAYS(NOW(),B1925))))</f>
        <v>#N/A</v>
      </c>
    </row>
    <row r="1926" spans="1:11" x14ac:dyDescent="0.25">
      <c r="A1926" s="32" t="str">
        <f>IF(AND(TRIM(INDEX(CompletedDateValues,ROW(A1926)))&lt;&gt;"",INDEX(CompletedDateValues,ROW(A1926))&gt;0),INDEX(CompletedDateValues,ROW(A1926)),"")</f>
        <v/>
      </c>
      <c r="B1926" s="32" t="str">
        <f>IF(AND(TRIM(INDEX(StartDateValues,ROW(A1926)))&lt;&gt;"",INDEX(StartDateValues,ROW(A1926))&gt;0),INDEX(StartDateValues,ROW(A1926)),"")</f>
        <v/>
      </c>
      <c r="C1926" s="22" t="str">
        <f t="shared" si="151"/>
        <v/>
      </c>
      <c r="D1926" s="3" t="str">
        <f t="shared" si="152"/>
        <v/>
      </c>
      <c r="E1926" s="3" t="str">
        <f t="shared" si="153"/>
        <v/>
      </c>
      <c r="F1926" s="3" t="str">
        <f t="shared" si="154"/>
        <v/>
      </c>
      <c r="G1926" s="3" t="str">
        <f>IF(A1926="","",IF(HOUR(A1926)&lt;StartHour,StartHour,IF(HOUR(A1926)&gt;FinishHour,FinishHour,HOUR(A1926))))</f>
        <v/>
      </c>
      <c r="H1926" s="3" t="str">
        <f t="shared" si="155"/>
        <v/>
      </c>
      <c r="I1926" s="33" t="e">
        <f>IF(OR(A1926="",B1926=""),NA(),MAX(0,IF(A1926-B1926=0,SameDayCycleTimeSettingValue,(A1926-B1926) *24)))</f>
        <v>#N/A</v>
      </c>
      <c r="J1926" s="33" t="e">
        <f>IF(OR(A1926="",B1926=""),NA(),MAX(0,IF(A1926-B1926=0,SameDayCycleTimeSettingValue,((A1926-B1926) *24)-(INT((A1926-B1926)) * (24-(FinishHour-StartHour))))))</f>
        <v>#N/A</v>
      </c>
      <c r="K1926" s="3" t="e">
        <f ca="1">IF(OR(A1926&lt;&gt;"",B1926=""),NA(),MAX(0,IF(_xlfn.DAYS(NOW(),B1926)=0,SameDayCycleTimeSettingValue,_xlfn.DAYS(NOW(),B1926))))</f>
        <v>#N/A</v>
      </c>
    </row>
    <row r="1927" spans="1:11" x14ac:dyDescent="0.25">
      <c r="A1927" s="32" t="str">
        <f>IF(AND(TRIM(INDEX(CompletedDateValues,ROW(A1927)))&lt;&gt;"",INDEX(CompletedDateValues,ROW(A1927))&gt;0),INDEX(CompletedDateValues,ROW(A1927)),"")</f>
        <v/>
      </c>
      <c r="B1927" s="32" t="str">
        <f>IF(AND(TRIM(INDEX(StartDateValues,ROW(A1927)))&lt;&gt;"",INDEX(StartDateValues,ROW(A1927))&gt;0),INDEX(StartDateValues,ROW(A1927)),"")</f>
        <v/>
      </c>
      <c r="C1927" s="22" t="str">
        <f t="shared" si="151"/>
        <v/>
      </c>
      <c r="D1927" s="3" t="str">
        <f t="shared" si="152"/>
        <v/>
      </c>
      <c r="E1927" s="3" t="str">
        <f t="shared" si="153"/>
        <v/>
      </c>
      <c r="F1927" s="3" t="str">
        <f t="shared" si="154"/>
        <v/>
      </c>
      <c r="G1927" s="3" t="str">
        <f>IF(A1927="","",IF(HOUR(A1927)&lt;StartHour,StartHour,IF(HOUR(A1927)&gt;FinishHour,FinishHour,HOUR(A1927))))</f>
        <v/>
      </c>
      <c r="H1927" s="3" t="str">
        <f t="shared" si="155"/>
        <v/>
      </c>
      <c r="I1927" s="33" t="e">
        <f>IF(OR(A1927="",B1927=""),NA(),MAX(0,IF(A1927-B1927=0,SameDayCycleTimeSettingValue,(A1927-B1927) *24)))</f>
        <v>#N/A</v>
      </c>
      <c r="J1927" s="33" t="e">
        <f>IF(OR(A1927="",B1927=""),NA(),MAX(0,IF(A1927-B1927=0,SameDayCycleTimeSettingValue,((A1927-B1927) *24)-(INT((A1927-B1927)) * (24-(FinishHour-StartHour))))))</f>
        <v>#N/A</v>
      </c>
      <c r="K1927" s="3" t="e">
        <f ca="1">IF(OR(A1927&lt;&gt;"",B1927=""),NA(),MAX(0,IF(_xlfn.DAYS(NOW(),B1927)=0,SameDayCycleTimeSettingValue,_xlfn.DAYS(NOW(),B1927))))</f>
        <v>#N/A</v>
      </c>
    </row>
    <row r="1928" spans="1:11" x14ac:dyDescent="0.25">
      <c r="A1928" s="32" t="str">
        <f>IF(AND(TRIM(INDEX(CompletedDateValues,ROW(A1928)))&lt;&gt;"",INDEX(CompletedDateValues,ROW(A1928))&gt;0),INDEX(CompletedDateValues,ROW(A1928)),"")</f>
        <v/>
      </c>
      <c r="B1928" s="32" t="str">
        <f>IF(AND(TRIM(INDEX(StartDateValues,ROW(A1928)))&lt;&gt;"",INDEX(StartDateValues,ROW(A1928))&gt;0),INDEX(StartDateValues,ROW(A1928)),"")</f>
        <v/>
      </c>
      <c r="C1928" s="22" t="str">
        <f t="shared" si="151"/>
        <v/>
      </c>
      <c r="D1928" s="3" t="str">
        <f t="shared" si="152"/>
        <v/>
      </c>
      <c r="E1928" s="3" t="str">
        <f t="shared" si="153"/>
        <v/>
      </c>
      <c r="F1928" s="3" t="str">
        <f t="shared" si="154"/>
        <v/>
      </c>
      <c r="G1928" s="3" t="str">
        <f>IF(A1928="","",IF(HOUR(A1928)&lt;StartHour,StartHour,IF(HOUR(A1928)&gt;FinishHour,FinishHour,HOUR(A1928))))</f>
        <v/>
      </c>
      <c r="H1928" s="3" t="str">
        <f t="shared" si="155"/>
        <v/>
      </c>
      <c r="I1928" s="33" t="e">
        <f>IF(OR(A1928="",B1928=""),NA(),MAX(0,IF(A1928-B1928=0,SameDayCycleTimeSettingValue,(A1928-B1928) *24)))</f>
        <v>#N/A</v>
      </c>
      <c r="J1928" s="33" t="e">
        <f>IF(OR(A1928="",B1928=""),NA(),MAX(0,IF(A1928-B1928=0,SameDayCycleTimeSettingValue,((A1928-B1928) *24)-(INT((A1928-B1928)) * (24-(FinishHour-StartHour))))))</f>
        <v>#N/A</v>
      </c>
      <c r="K1928" s="3" t="e">
        <f ca="1">IF(OR(A1928&lt;&gt;"",B1928=""),NA(),MAX(0,IF(_xlfn.DAYS(NOW(),B1928)=0,SameDayCycleTimeSettingValue,_xlfn.DAYS(NOW(),B1928))))</f>
        <v>#N/A</v>
      </c>
    </row>
    <row r="1929" spans="1:11" x14ac:dyDescent="0.25">
      <c r="A1929" s="32" t="str">
        <f>IF(AND(TRIM(INDEX(CompletedDateValues,ROW(A1929)))&lt;&gt;"",INDEX(CompletedDateValues,ROW(A1929))&gt;0),INDEX(CompletedDateValues,ROW(A1929)),"")</f>
        <v/>
      </c>
      <c r="B1929" s="32" t="str">
        <f>IF(AND(TRIM(INDEX(StartDateValues,ROW(A1929)))&lt;&gt;"",INDEX(StartDateValues,ROW(A1929))&gt;0),INDEX(StartDateValues,ROW(A1929)),"")</f>
        <v/>
      </c>
      <c r="C1929" s="22" t="str">
        <f t="shared" si="151"/>
        <v/>
      </c>
      <c r="D1929" s="3" t="str">
        <f t="shared" si="152"/>
        <v/>
      </c>
      <c r="E1929" s="3" t="str">
        <f t="shared" si="153"/>
        <v/>
      </c>
      <c r="F1929" s="3" t="str">
        <f t="shared" si="154"/>
        <v/>
      </c>
      <c r="G1929" s="3" t="str">
        <f>IF(A1929="","",IF(HOUR(A1929)&lt;StartHour,StartHour,IF(HOUR(A1929)&gt;FinishHour,FinishHour,HOUR(A1929))))</f>
        <v/>
      </c>
      <c r="H1929" s="3" t="str">
        <f t="shared" si="155"/>
        <v/>
      </c>
      <c r="I1929" s="33" t="e">
        <f>IF(OR(A1929="",B1929=""),NA(),MAX(0,IF(A1929-B1929=0,SameDayCycleTimeSettingValue,(A1929-B1929) *24)))</f>
        <v>#N/A</v>
      </c>
      <c r="J1929" s="33" t="e">
        <f>IF(OR(A1929="",B1929=""),NA(),MAX(0,IF(A1929-B1929=0,SameDayCycleTimeSettingValue,((A1929-B1929) *24)-(INT((A1929-B1929)) * (24-(FinishHour-StartHour))))))</f>
        <v>#N/A</v>
      </c>
      <c r="K1929" s="3" t="e">
        <f ca="1">IF(OR(A1929&lt;&gt;"",B1929=""),NA(),MAX(0,IF(_xlfn.DAYS(NOW(),B1929)=0,SameDayCycleTimeSettingValue,_xlfn.DAYS(NOW(),B1929))))</f>
        <v>#N/A</v>
      </c>
    </row>
    <row r="1930" spans="1:11" x14ac:dyDescent="0.25">
      <c r="A1930" s="32" t="str">
        <f>IF(AND(TRIM(INDEX(CompletedDateValues,ROW(A1930)))&lt;&gt;"",INDEX(CompletedDateValues,ROW(A1930))&gt;0),INDEX(CompletedDateValues,ROW(A1930)),"")</f>
        <v/>
      </c>
      <c r="B1930" s="32" t="str">
        <f>IF(AND(TRIM(INDEX(StartDateValues,ROW(A1930)))&lt;&gt;"",INDEX(StartDateValues,ROW(A1930))&gt;0),INDEX(StartDateValues,ROW(A1930)),"")</f>
        <v/>
      </c>
      <c r="C1930" s="22" t="str">
        <f t="shared" si="151"/>
        <v/>
      </c>
      <c r="D1930" s="3" t="str">
        <f t="shared" si="152"/>
        <v/>
      </c>
      <c r="E1930" s="3" t="str">
        <f t="shared" si="153"/>
        <v/>
      </c>
      <c r="F1930" s="3" t="str">
        <f t="shared" si="154"/>
        <v/>
      </c>
      <c r="G1930" s="3" t="str">
        <f>IF(A1930="","",IF(HOUR(A1930)&lt;StartHour,StartHour,IF(HOUR(A1930)&gt;FinishHour,FinishHour,HOUR(A1930))))</f>
        <v/>
      </c>
      <c r="H1930" s="3" t="str">
        <f t="shared" si="155"/>
        <v/>
      </c>
      <c r="I1930" s="33" t="e">
        <f>IF(OR(A1930="",B1930=""),NA(),MAX(0,IF(A1930-B1930=0,SameDayCycleTimeSettingValue,(A1930-B1930) *24)))</f>
        <v>#N/A</v>
      </c>
      <c r="J1930" s="33" t="e">
        <f>IF(OR(A1930="",B1930=""),NA(),MAX(0,IF(A1930-B1930=0,SameDayCycleTimeSettingValue,((A1930-B1930) *24)-(INT((A1930-B1930)) * (24-(FinishHour-StartHour))))))</f>
        <v>#N/A</v>
      </c>
      <c r="K1930" s="3" t="e">
        <f ca="1">IF(OR(A1930&lt;&gt;"",B1930=""),NA(),MAX(0,IF(_xlfn.DAYS(NOW(),B1930)=0,SameDayCycleTimeSettingValue,_xlfn.DAYS(NOW(),B1930))))</f>
        <v>#N/A</v>
      </c>
    </row>
    <row r="1931" spans="1:11" x14ac:dyDescent="0.25">
      <c r="A1931" s="32" t="str">
        <f>IF(AND(TRIM(INDEX(CompletedDateValues,ROW(A1931)))&lt;&gt;"",INDEX(CompletedDateValues,ROW(A1931))&gt;0),INDEX(CompletedDateValues,ROW(A1931)),"")</f>
        <v/>
      </c>
      <c r="B1931" s="32" t="str">
        <f>IF(AND(TRIM(INDEX(StartDateValues,ROW(A1931)))&lt;&gt;"",INDEX(StartDateValues,ROW(A1931))&gt;0),INDEX(StartDateValues,ROW(A1931)),"")</f>
        <v/>
      </c>
      <c r="C1931" s="22" t="str">
        <f t="shared" si="151"/>
        <v/>
      </c>
      <c r="D1931" s="3" t="str">
        <f t="shared" si="152"/>
        <v/>
      </c>
      <c r="E1931" s="3" t="str">
        <f t="shared" si="153"/>
        <v/>
      </c>
      <c r="F1931" s="3" t="str">
        <f t="shared" si="154"/>
        <v/>
      </c>
      <c r="G1931" s="3" t="str">
        <f>IF(A1931="","",IF(HOUR(A1931)&lt;StartHour,StartHour,IF(HOUR(A1931)&gt;FinishHour,FinishHour,HOUR(A1931))))</f>
        <v/>
      </c>
      <c r="H1931" s="3" t="str">
        <f t="shared" si="155"/>
        <v/>
      </c>
      <c r="I1931" s="33" t="e">
        <f>IF(OR(A1931="",B1931=""),NA(),MAX(0,IF(A1931-B1931=0,SameDayCycleTimeSettingValue,(A1931-B1931) *24)))</f>
        <v>#N/A</v>
      </c>
      <c r="J1931" s="33" t="e">
        <f>IF(OR(A1931="",B1931=""),NA(),MAX(0,IF(A1931-B1931=0,SameDayCycleTimeSettingValue,((A1931-B1931) *24)-(INT((A1931-B1931)) * (24-(FinishHour-StartHour))))))</f>
        <v>#N/A</v>
      </c>
      <c r="K1931" s="3" t="e">
        <f ca="1">IF(OR(A1931&lt;&gt;"",B1931=""),NA(),MAX(0,IF(_xlfn.DAYS(NOW(),B1931)=0,SameDayCycleTimeSettingValue,_xlfn.DAYS(NOW(),B1931))))</f>
        <v>#N/A</v>
      </c>
    </row>
    <row r="1932" spans="1:11" x14ac:dyDescent="0.25">
      <c r="A1932" s="32" t="str">
        <f>IF(AND(TRIM(INDEX(CompletedDateValues,ROW(A1932)))&lt;&gt;"",INDEX(CompletedDateValues,ROW(A1932))&gt;0),INDEX(CompletedDateValues,ROW(A1932)),"")</f>
        <v/>
      </c>
      <c r="B1932" s="32" t="str">
        <f>IF(AND(TRIM(INDEX(StartDateValues,ROW(A1932)))&lt;&gt;"",INDEX(StartDateValues,ROW(A1932))&gt;0),INDEX(StartDateValues,ROW(A1932)),"")</f>
        <v/>
      </c>
      <c r="C1932" s="22" t="str">
        <f t="shared" si="151"/>
        <v/>
      </c>
      <c r="D1932" s="3" t="str">
        <f t="shared" si="152"/>
        <v/>
      </c>
      <c r="E1932" s="3" t="str">
        <f t="shared" si="153"/>
        <v/>
      </c>
      <c r="F1932" s="3" t="str">
        <f t="shared" si="154"/>
        <v/>
      </c>
      <c r="G1932" s="3" t="str">
        <f>IF(A1932="","",IF(HOUR(A1932)&lt;StartHour,StartHour,IF(HOUR(A1932)&gt;FinishHour,FinishHour,HOUR(A1932))))</f>
        <v/>
      </c>
      <c r="H1932" s="3" t="str">
        <f t="shared" si="155"/>
        <v/>
      </c>
      <c r="I1932" s="33" t="e">
        <f>IF(OR(A1932="",B1932=""),NA(),MAX(0,IF(A1932-B1932=0,SameDayCycleTimeSettingValue,(A1932-B1932) *24)))</f>
        <v>#N/A</v>
      </c>
      <c r="J1932" s="33" t="e">
        <f>IF(OR(A1932="",B1932=""),NA(),MAX(0,IF(A1932-B1932=0,SameDayCycleTimeSettingValue,((A1932-B1932) *24)-(INT((A1932-B1932)) * (24-(FinishHour-StartHour))))))</f>
        <v>#N/A</v>
      </c>
      <c r="K1932" s="3" t="e">
        <f ca="1">IF(OR(A1932&lt;&gt;"",B1932=""),NA(),MAX(0,IF(_xlfn.DAYS(NOW(),B1932)=0,SameDayCycleTimeSettingValue,_xlfn.DAYS(NOW(),B1932))))</f>
        <v>#N/A</v>
      </c>
    </row>
    <row r="1933" spans="1:11" x14ac:dyDescent="0.25">
      <c r="A1933" s="32" t="str">
        <f>IF(AND(TRIM(INDEX(CompletedDateValues,ROW(A1933)))&lt;&gt;"",INDEX(CompletedDateValues,ROW(A1933))&gt;0),INDEX(CompletedDateValues,ROW(A1933)),"")</f>
        <v/>
      </c>
      <c r="B1933" s="32" t="str">
        <f>IF(AND(TRIM(INDEX(StartDateValues,ROW(A1933)))&lt;&gt;"",INDEX(StartDateValues,ROW(A1933))&gt;0),INDEX(StartDateValues,ROW(A1933)),"")</f>
        <v/>
      </c>
      <c r="C1933" s="22" t="str">
        <f t="shared" si="151"/>
        <v/>
      </c>
      <c r="D1933" s="3" t="str">
        <f t="shared" si="152"/>
        <v/>
      </c>
      <c r="E1933" s="3" t="str">
        <f t="shared" si="153"/>
        <v/>
      </c>
      <c r="F1933" s="3" t="str">
        <f t="shared" si="154"/>
        <v/>
      </c>
      <c r="G1933" s="3" t="str">
        <f>IF(A1933="","",IF(HOUR(A1933)&lt;StartHour,StartHour,IF(HOUR(A1933)&gt;FinishHour,FinishHour,HOUR(A1933))))</f>
        <v/>
      </c>
      <c r="H1933" s="3" t="str">
        <f t="shared" si="155"/>
        <v/>
      </c>
      <c r="I1933" s="33" t="e">
        <f>IF(OR(A1933="",B1933=""),NA(),MAX(0,IF(A1933-B1933=0,SameDayCycleTimeSettingValue,(A1933-B1933) *24)))</f>
        <v>#N/A</v>
      </c>
      <c r="J1933" s="33" t="e">
        <f>IF(OR(A1933="",B1933=""),NA(),MAX(0,IF(A1933-B1933=0,SameDayCycleTimeSettingValue,((A1933-B1933) *24)-(INT((A1933-B1933)) * (24-(FinishHour-StartHour))))))</f>
        <v>#N/A</v>
      </c>
      <c r="K1933" s="3" t="e">
        <f ca="1">IF(OR(A1933&lt;&gt;"",B1933=""),NA(),MAX(0,IF(_xlfn.DAYS(NOW(),B1933)=0,SameDayCycleTimeSettingValue,_xlfn.DAYS(NOW(),B1933))))</f>
        <v>#N/A</v>
      </c>
    </row>
    <row r="1934" spans="1:11" x14ac:dyDescent="0.25">
      <c r="A1934" s="32" t="str">
        <f>IF(AND(TRIM(INDEX(CompletedDateValues,ROW(A1934)))&lt;&gt;"",INDEX(CompletedDateValues,ROW(A1934))&gt;0),INDEX(CompletedDateValues,ROW(A1934)),"")</f>
        <v/>
      </c>
      <c r="B1934" s="32" t="str">
        <f>IF(AND(TRIM(INDEX(StartDateValues,ROW(A1934)))&lt;&gt;"",INDEX(StartDateValues,ROW(A1934))&gt;0),INDEX(StartDateValues,ROW(A1934)),"")</f>
        <v/>
      </c>
      <c r="C1934" s="22" t="str">
        <f t="shared" si="151"/>
        <v/>
      </c>
      <c r="D1934" s="3" t="str">
        <f t="shared" si="152"/>
        <v/>
      </c>
      <c r="E1934" s="3" t="str">
        <f t="shared" si="153"/>
        <v/>
      </c>
      <c r="F1934" s="3" t="str">
        <f t="shared" si="154"/>
        <v/>
      </c>
      <c r="G1934" s="3" t="str">
        <f>IF(A1934="","",IF(HOUR(A1934)&lt;StartHour,StartHour,IF(HOUR(A1934)&gt;FinishHour,FinishHour,HOUR(A1934))))</f>
        <v/>
      </c>
      <c r="H1934" s="3" t="str">
        <f t="shared" si="155"/>
        <v/>
      </c>
      <c r="I1934" s="33" t="e">
        <f>IF(OR(A1934="",B1934=""),NA(),MAX(0,IF(A1934-B1934=0,SameDayCycleTimeSettingValue,(A1934-B1934) *24)))</f>
        <v>#N/A</v>
      </c>
      <c r="J1934" s="33" t="e">
        <f>IF(OR(A1934="",B1934=""),NA(),MAX(0,IF(A1934-B1934=0,SameDayCycleTimeSettingValue,((A1934-B1934) *24)-(INT((A1934-B1934)) * (24-(FinishHour-StartHour))))))</f>
        <v>#N/A</v>
      </c>
      <c r="K1934" s="3" t="e">
        <f ca="1">IF(OR(A1934&lt;&gt;"",B1934=""),NA(),MAX(0,IF(_xlfn.DAYS(NOW(),B1934)=0,SameDayCycleTimeSettingValue,_xlfn.DAYS(NOW(),B1934))))</f>
        <v>#N/A</v>
      </c>
    </row>
    <row r="1935" spans="1:11" x14ac:dyDescent="0.25">
      <c r="A1935" s="32" t="str">
        <f>IF(AND(TRIM(INDEX(CompletedDateValues,ROW(A1935)))&lt;&gt;"",INDEX(CompletedDateValues,ROW(A1935))&gt;0),INDEX(CompletedDateValues,ROW(A1935)),"")</f>
        <v/>
      </c>
      <c r="B1935" s="32" t="str">
        <f>IF(AND(TRIM(INDEX(StartDateValues,ROW(A1935)))&lt;&gt;"",INDEX(StartDateValues,ROW(A1935))&gt;0),INDEX(StartDateValues,ROW(A1935)),"")</f>
        <v/>
      </c>
      <c r="C1935" s="22" t="str">
        <f t="shared" si="151"/>
        <v/>
      </c>
      <c r="D1935" s="3" t="str">
        <f t="shared" si="152"/>
        <v/>
      </c>
      <c r="E1935" s="3" t="str">
        <f t="shared" si="153"/>
        <v/>
      </c>
      <c r="F1935" s="3" t="str">
        <f t="shared" si="154"/>
        <v/>
      </c>
      <c r="G1935" s="3" t="str">
        <f>IF(A1935="","",IF(HOUR(A1935)&lt;StartHour,StartHour,IF(HOUR(A1935)&gt;FinishHour,FinishHour,HOUR(A1935))))</f>
        <v/>
      </c>
      <c r="H1935" s="3" t="str">
        <f t="shared" si="155"/>
        <v/>
      </c>
      <c r="I1935" s="33" t="e">
        <f>IF(OR(A1935="",B1935=""),NA(),MAX(0,IF(A1935-B1935=0,SameDayCycleTimeSettingValue,(A1935-B1935) *24)))</f>
        <v>#N/A</v>
      </c>
      <c r="J1935" s="33" t="e">
        <f>IF(OR(A1935="",B1935=""),NA(),MAX(0,IF(A1935-B1935=0,SameDayCycleTimeSettingValue,((A1935-B1935) *24)-(INT((A1935-B1935)) * (24-(FinishHour-StartHour))))))</f>
        <v>#N/A</v>
      </c>
      <c r="K1935" s="3" t="e">
        <f ca="1">IF(OR(A1935&lt;&gt;"",B1935=""),NA(),MAX(0,IF(_xlfn.DAYS(NOW(),B1935)=0,SameDayCycleTimeSettingValue,_xlfn.DAYS(NOW(),B1935))))</f>
        <v>#N/A</v>
      </c>
    </row>
    <row r="1936" spans="1:11" x14ac:dyDescent="0.25">
      <c r="A1936" s="32" t="str">
        <f>IF(AND(TRIM(INDEX(CompletedDateValues,ROW(A1936)))&lt;&gt;"",INDEX(CompletedDateValues,ROW(A1936))&gt;0),INDEX(CompletedDateValues,ROW(A1936)),"")</f>
        <v/>
      </c>
      <c r="B1936" s="32" t="str">
        <f>IF(AND(TRIM(INDEX(StartDateValues,ROW(A1936)))&lt;&gt;"",INDEX(StartDateValues,ROW(A1936))&gt;0),INDEX(StartDateValues,ROW(A1936)),"")</f>
        <v/>
      </c>
      <c r="C1936" s="22" t="str">
        <f t="shared" si="151"/>
        <v/>
      </c>
      <c r="D1936" s="3" t="str">
        <f t="shared" si="152"/>
        <v/>
      </c>
      <c r="E1936" s="3" t="str">
        <f t="shared" si="153"/>
        <v/>
      </c>
      <c r="F1936" s="3" t="str">
        <f t="shared" si="154"/>
        <v/>
      </c>
      <c r="G1936" s="3" t="str">
        <f>IF(A1936="","",IF(HOUR(A1936)&lt;StartHour,StartHour,IF(HOUR(A1936)&gt;FinishHour,FinishHour,HOUR(A1936))))</f>
        <v/>
      </c>
      <c r="H1936" s="3" t="str">
        <f t="shared" si="155"/>
        <v/>
      </c>
      <c r="I1936" s="33" t="e">
        <f>IF(OR(A1936="",B1936=""),NA(),MAX(0,IF(A1936-B1936=0,SameDayCycleTimeSettingValue,(A1936-B1936) *24)))</f>
        <v>#N/A</v>
      </c>
      <c r="J1936" s="33" t="e">
        <f>IF(OR(A1936="",B1936=""),NA(),MAX(0,IF(A1936-B1936=0,SameDayCycleTimeSettingValue,((A1936-B1936) *24)-(INT((A1936-B1936)) * (24-(FinishHour-StartHour))))))</f>
        <v>#N/A</v>
      </c>
      <c r="K1936" s="3" t="e">
        <f ca="1">IF(OR(A1936&lt;&gt;"",B1936=""),NA(),MAX(0,IF(_xlfn.DAYS(NOW(),B1936)=0,SameDayCycleTimeSettingValue,_xlfn.DAYS(NOW(),B1936))))</f>
        <v>#N/A</v>
      </c>
    </row>
    <row r="1937" spans="1:11" x14ac:dyDescent="0.25">
      <c r="A1937" s="32" t="str">
        <f>IF(AND(TRIM(INDEX(CompletedDateValues,ROW(A1937)))&lt;&gt;"",INDEX(CompletedDateValues,ROW(A1937))&gt;0),INDEX(CompletedDateValues,ROW(A1937)),"")</f>
        <v/>
      </c>
      <c r="B1937" s="32" t="str">
        <f>IF(AND(TRIM(INDEX(StartDateValues,ROW(A1937)))&lt;&gt;"",INDEX(StartDateValues,ROW(A1937))&gt;0),INDEX(StartDateValues,ROW(A1937)),"")</f>
        <v/>
      </c>
      <c r="C1937" s="22" t="str">
        <f t="shared" si="151"/>
        <v/>
      </c>
      <c r="D1937" s="3" t="str">
        <f t="shared" si="152"/>
        <v/>
      </c>
      <c r="E1937" s="3" t="str">
        <f t="shared" si="153"/>
        <v/>
      </c>
      <c r="F1937" s="3" t="str">
        <f t="shared" si="154"/>
        <v/>
      </c>
      <c r="G1937" s="3" t="str">
        <f>IF(A1937="","",IF(HOUR(A1937)&lt;StartHour,StartHour,IF(HOUR(A1937)&gt;FinishHour,FinishHour,HOUR(A1937))))</f>
        <v/>
      </c>
      <c r="H1937" s="3" t="str">
        <f t="shared" si="155"/>
        <v/>
      </c>
      <c r="I1937" s="33" t="e">
        <f>IF(OR(A1937="",B1937=""),NA(),MAX(0,IF(A1937-B1937=0,SameDayCycleTimeSettingValue,(A1937-B1937) *24)))</f>
        <v>#N/A</v>
      </c>
      <c r="J1937" s="33" t="e">
        <f>IF(OR(A1937="",B1937=""),NA(),MAX(0,IF(A1937-B1937=0,SameDayCycleTimeSettingValue,((A1937-B1937) *24)-(INT((A1937-B1937)) * (24-(FinishHour-StartHour))))))</f>
        <v>#N/A</v>
      </c>
      <c r="K1937" s="3" t="e">
        <f ca="1">IF(OR(A1937&lt;&gt;"",B1937=""),NA(),MAX(0,IF(_xlfn.DAYS(NOW(),B1937)=0,SameDayCycleTimeSettingValue,_xlfn.DAYS(NOW(),B1937))))</f>
        <v>#N/A</v>
      </c>
    </row>
    <row r="1938" spans="1:11" x14ac:dyDescent="0.25">
      <c r="A1938" s="32" t="str">
        <f>IF(AND(TRIM(INDEX(CompletedDateValues,ROW(A1938)))&lt;&gt;"",INDEX(CompletedDateValues,ROW(A1938))&gt;0),INDEX(CompletedDateValues,ROW(A1938)),"")</f>
        <v/>
      </c>
      <c r="B1938" s="32" t="str">
        <f>IF(AND(TRIM(INDEX(StartDateValues,ROW(A1938)))&lt;&gt;"",INDEX(StartDateValues,ROW(A1938))&gt;0),INDEX(StartDateValues,ROW(A1938)),"")</f>
        <v/>
      </c>
      <c r="C1938" s="22" t="str">
        <f t="shared" si="151"/>
        <v/>
      </c>
      <c r="D1938" s="3" t="str">
        <f t="shared" si="152"/>
        <v/>
      </c>
      <c r="E1938" s="3" t="str">
        <f t="shared" si="153"/>
        <v/>
      </c>
      <c r="F1938" s="3" t="str">
        <f t="shared" si="154"/>
        <v/>
      </c>
      <c r="G1938" s="3" t="str">
        <f>IF(A1938="","",IF(HOUR(A1938)&lt;StartHour,StartHour,IF(HOUR(A1938)&gt;FinishHour,FinishHour,HOUR(A1938))))</f>
        <v/>
      </c>
      <c r="H1938" s="3" t="str">
        <f t="shared" si="155"/>
        <v/>
      </c>
      <c r="I1938" s="33" t="e">
        <f>IF(OR(A1938="",B1938=""),NA(),MAX(0,IF(A1938-B1938=0,SameDayCycleTimeSettingValue,(A1938-B1938) *24)))</f>
        <v>#N/A</v>
      </c>
      <c r="J1938" s="33" t="e">
        <f>IF(OR(A1938="",B1938=""),NA(),MAX(0,IF(A1938-B1938=0,SameDayCycleTimeSettingValue,((A1938-B1938) *24)-(INT((A1938-B1938)) * (24-(FinishHour-StartHour))))))</f>
        <v>#N/A</v>
      </c>
      <c r="K1938" s="3" t="e">
        <f ca="1">IF(OR(A1938&lt;&gt;"",B1938=""),NA(),MAX(0,IF(_xlfn.DAYS(NOW(),B1938)=0,SameDayCycleTimeSettingValue,_xlfn.DAYS(NOW(),B1938))))</f>
        <v>#N/A</v>
      </c>
    </row>
    <row r="1939" spans="1:11" x14ac:dyDescent="0.25">
      <c r="A1939" s="32" t="str">
        <f>IF(AND(TRIM(INDEX(CompletedDateValues,ROW(A1939)))&lt;&gt;"",INDEX(CompletedDateValues,ROW(A1939))&gt;0),INDEX(CompletedDateValues,ROW(A1939)),"")</f>
        <v/>
      </c>
      <c r="B1939" s="32" t="str">
        <f>IF(AND(TRIM(INDEX(StartDateValues,ROW(A1939)))&lt;&gt;"",INDEX(StartDateValues,ROW(A1939))&gt;0),INDEX(StartDateValues,ROW(A1939)),"")</f>
        <v/>
      </c>
      <c r="C1939" s="22" t="str">
        <f t="shared" si="151"/>
        <v/>
      </c>
      <c r="D1939" s="3" t="str">
        <f t="shared" si="152"/>
        <v/>
      </c>
      <c r="E1939" s="3" t="str">
        <f t="shared" si="153"/>
        <v/>
      </c>
      <c r="F1939" s="3" t="str">
        <f t="shared" si="154"/>
        <v/>
      </c>
      <c r="G1939" s="3" t="str">
        <f>IF(A1939="","",IF(HOUR(A1939)&lt;StartHour,StartHour,IF(HOUR(A1939)&gt;FinishHour,FinishHour,HOUR(A1939))))</f>
        <v/>
      </c>
      <c r="H1939" s="3" t="str">
        <f t="shared" si="155"/>
        <v/>
      </c>
      <c r="I1939" s="33" t="e">
        <f>IF(OR(A1939="",B1939=""),NA(),MAX(0,IF(A1939-B1939=0,SameDayCycleTimeSettingValue,(A1939-B1939) *24)))</f>
        <v>#N/A</v>
      </c>
      <c r="J1939" s="33" t="e">
        <f>IF(OR(A1939="",B1939=""),NA(),MAX(0,IF(A1939-B1939=0,SameDayCycleTimeSettingValue,((A1939-B1939) *24)-(INT((A1939-B1939)) * (24-(FinishHour-StartHour))))))</f>
        <v>#N/A</v>
      </c>
      <c r="K1939" s="3" t="e">
        <f ca="1">IF(OR(A1939&lt;&gt;"",B1939=""),NA(),MAX(0,IF(_xlfn.DAYS(NOW(),B1939)=0,SameDayCycleTimeSettingValue,_xlfn.DAYS(NOW(),B1939))))</f>
        <v>#N/A</v>
      </c>
    </row>
    <row r="1940" spans="1:11" x14ac:dyDescent="0.25">
      <c r="A1940" s="32" t="str">
        <f>IF(AND(TRIM(INDEX(CompletedDateValues,ROW(A1940)))&lt;&gt;"",INDEX(CompletedDateValues,ROW(A1940))&gt;0),INDEX(CompletedDateValues,ROW(A1940)),"")</f>
        <v/>
      </c>
      <c r="B1940" s="32" t="str">
        <f>IF(AND(TRIM(INDEX(StartDateValues,ROW(A1940)))&lt;&gt;"",INDEX(StartDateValues,ROW(A1940))&gt;0),INDEX(StartDateValues,ROW(A1940)),"")</f>
        <v/>
      </c>
      <c r="C1940" s="22" t="str">
        <f t="shared" si="151"/>
        <v/>
      </c>
      <c r="D1940" s="3" t="str">
        <f t="shared" si="152"/>
        <v/>
      </c>
      <c r="E1940" s="3" t="str">
        <f t="shared" si="153"/>
        <v/>
      </c>
      <c r="F1940" s="3" t="str">
        <f t="shared" si="154"/>
        <v/>
      </c>
      <c r="G1940" s="3" t="str">
        <f>IF(A1940="","",IF(HOUR(A1940)&lt;StartHour,StartHour,IF(HOUR(A1940)&gt;FinishHour,FinishHour,HOUR(A1940))))</f>
        <v/>
      </c>
      <c r="H1940" s="3" t="str">
        <f t="shared" si="155"/>
        <v/>
      </c>
      <c r="I1940" s="33" t="e">
        <f>IF(OR(A1940="",B1940=""),NA(),MAX(0,IF(A1940-B1940=0,SameDayCycleTimeSettingValue,(A1940-B1940) *24)))</f>
        <v>#N/A</v>
      </c>
      <c r="J1940" s="33" t="e">
        <f>IF(OR(A1940="",B1940=""),NA(),MAX(0,IF(A1940-B1940=0,SameDayCycleTimeSettingValue,((A1940-B1940) *24)-(INT((A1940-B1940)) * (24-(FinishHour-StartHour))))))</f>
        <v>#N/A</v>
      </c>
      <c r="K1940" s="3" t="e">
        <f ca="1">IF(OR(A1940&lt;&gt;"",B1940=""),NA(),MAX(0,IF(_xlfn.DAYS(NOW(),B1940)=0,SameDayCycleTimeSettingValue,_xlfn.DAYS(NOW(),B1940))))</f>
        <v>#N/A</v>
      </c>
    </row>
    <row r="1941" spans="1:11" x14ac:dyDescent="0.25">
      <c r="A1941" s="32" t="str">
        <f>IF(AND(TRIM(INDEX(CompletedDateValues,ROW(A1941)))&lt;&gt;"",INDEX(CompletedDateValues,ROW(A1941))&gt;0),INDEX(CompletedDateValues,ROW(A1941)),"")</f>
        <v/>
      </c>
      <c r="B1941" s="32" t="str">
        <f>IF(AND(TRIM(INDEX(StartDateValues,ROW(A1941)))&lt;&gt;"",INDEX(StartDateValues,ROW(A1941))&gt;0),INDEX(StartDateValues,ROW(A1941)),"")</f>
        <v/>
      </c>
      <c r="C1941" s="22" t="str">
        <f t="shared" si="151"/>
        <v/>
      </c>
      <c r="D1941" s="3" t="str">
        <f t="shared" si="152"/>
        <v/>
      </c>
      <c r="E1941" s="3" t="str">
        <f t="shared" si="153"/>
        <v/>
      </c>
      <c r="F1941" s="3" t="str">
        <f t="shared" si="154"/>
        <v/>
      </c>
      <c r="G1941" s="3" t="str">
        <f>IF(A1941="","",IF(HOUR(A1941)&lt;StartHour,StartHour,IF(HOUR(A1941)&gt;FinishHour,FinishHour,HOUR(A1941))))</f>
        <v/>
      </c>
      <c r="H1941" s="3" t="str">
        <f t="shared" si="155"/>
        <v/>
      </c>
      <c r="I1941" s="33" t="e">
        <f>IF(OR(A1941="",B1941=""),NA(),MAX(0,IF(A1941-B1941=0,SameDayCycleTimeSettingValue,(A1941-B1941) *24)))</f>
        <v>#N/A</v>
      </c>
      <c r="J1941" s="33" t="e">
        <f>IF(OR(A1941="",B1941=""),NA(),MAX(0,IF(A1941-B1941=0,SameDayCycleTimeSettingValue,((A1941-B1941) *24)-(INT((A1941-B1941)) * (24-(FinishHour-StartHour))))))</f>
        <v>#N/A</v>
      </c>
      <c r="K1941" s="3" t="e">
        <f ca="1">IF(OR(A1941&lt;&gt;"",B1941=""),NA(),MAX(0,IF(_xlfn.DAYS(NOW(),B1941)=0,SameDayCycleTimeSettingValue,_xlfn.DAYS(NOW(),B1941))))</f>
        <v>#N/A</v>
      </c>
    </row>
    <row r="1942" spans="1:11" x14ac:dyDescent="0.25">
      <c r="A1942" s="32" t="str">
        <f>IF(AND(TRIM(INDEX(CompletedDateValues,ROW(A1942)))&lt;&gt;"",INDEX(CompletedDateValues,ROW(A1942))&gt;0),INDEX(CompletedDateValues,ROW(A1942)),"")</f>
        <v/>
      </c>
      <c r="B1942" s="32" t="str">
        <f>IF(AND(TRIM(INDEX(StartDateValues,ROW(A1942)))&lt;&gt;"",INDEX(StartDateValues,ROW(A1942))&gt;0),INDEX(StartDateValues,ROW(A1942)),"")</f>
        <v/>
      </c>
      <c r="C1942" s="22" t="str">
        <f t="shared" si="151"/>
        <v/>
      </c>
      <c r="D1942" s="3" t="str">
        <f t="shared" si="152"/>
        <v/>
      </c>
      <c r="E1942" s="3" t="str">
        <f t="shared" si="153"/>
        <v/>
      </c>
      <c r="F1942" s="3" t="str">
        <f t="shared" si="154"/>
        <v/>
      </c>
      <c r="G1942" s="3" t="str">
        <f>IF(A1942="","",IF(HOUR(A1942)&lt;StartHour,StartHour,IF(HOUR(A1942)&gt;FinishHour,FinishHour,HOUR(A1942))))</f>
        <v/>
      </c>
      <c r="H1942" s="3" t="str">
        <f t="shared" si="155"/>
        <v/>
      </c>
      <c r="I1942" s="33" t="e">
        <f>IF(OR(A1942="",B1942=""),NA(),MAX(0,IF(A1942-B1942=0,SameDayCycleTimeSettingValue,(A1942-B1942) *24)))</f>
        <v>#N/A</v>
      </c>
      <c r="J1942" s="33" t="e">
        <f>IF(OR(A1942="",B1942=""),NA(),MAX(0,IF(A1942-B1942=0,SameDayCycleTimeSettingValue,((A1942-B1942) *24)-(INT((A1942-B1942)) * (24-(FinishHour-StartHour))))))</f>
        <v>#N/A</v>
      </c>
      <c r="K1942" s="3" t="e">
        <f ca="1">IF(OR(A1942&lt;&gt;"",B1942=""),NA(),MAX(0,IF(_xlfn.DAYS(NOW(),B1942)=0,SameDayCycleTimeSettingValue,_xlfn.DAYS(NOW(),B1942))))</f>
        <v>#N/A</v>
      </c>
    </row>
    <row r="1943" spans="1:11" x14ac:dyDescent="0.25">
      <c r="A1943" s="32" t="str">
        <f>IF(AND(TRIM(INDEX(CompletedDateValues,ROW(A1943)))&lt;&gt;"",INDEX(CompletedDateValues,ROW(A1943))&gt;0),INDEX(CompletedDateValues,ROW(A1943)),"")</f>
        <v/>
      </c>
      <c r="B1943" s="32" t="str">
        <f>IF(AND(TRIM(INDEX(StartDateValues,ROW(A1943)))&lt;&gt;"",INDEX(StartDateValues,ROW(A1943))&gt;0),INDEX(StartDateValues,ROW(A1943)),"")</f>
        <v/>
      </c>
      <c r="C1943" s="22" t="str">
        <f t="shared" si="151"/>
        <v/>
      </c>
      <c r="D1943" s="3" t="str">
        <f t="shared" si="152"/>
        <v/>
      </c>
      <c r="E1943" s="3" t="str">
        <f t="shared" si="153"/>
        <v/>
      </c>
      <c r="F1943" s="3" t="str">
        <f t="shared" si="154"/>
        <v/>
      </c>
      <c r="G1943" s="3" t="str">
        <f>IF(A1943="","",IF(HOUR(A1943)&lt;StartHour,StartHour,IF(HOUR(A1943)&gt;FinishHour,FinishHour,HOUR(A1943))))</f>
        <v/>
      </c>
      <c r="H1943" s="3" t="str">
        <f t="shared" si="155"/>
        <v/>
      </c>
      <c r="I1943" s="33" t="e">
        <f>IF(OR(A1943="",B1943=""),NA(),MAX(0,IF(A1943-B1943=0,SameDayCycleTimeSettingValue,(A1943-B1943) *24)))</f>
        <v>#N/A</v>
      </c>
      <c r="J1943" s="33" t="e">
        <f>IF(OR(A1943="",B1943=""),NA(),MAX(0,IF(A1943-B1943=0,SameDayCycleTimeSettingValue,((A1943-B1943) *24)-(INT((A1943-B1943)) * (24-(FinishHour-StartHour))))))</f>
        <v>#N/A</v>
      </c>
      <c r="K1943" s="3" t="e">
        <f ca="1">IF(OR(A1943&lt;&gt;"",B1943=""),NA(),MAX(0,IF(_xlfn.DAYS(NOW(),B1943)=0,SameDayCycleTimeSettingValue,_xlfn.DAYS(NOW(),B1943))))</f>
        <v>#N/A</v>
      </c>
    </row>
    <row r="1944" spans="1:11" x14ac:dyDescent="0.25">
      <c r="A1944" s="32" t="str">
        <f>IF(AND(TRIM(INDEX(CompletedDateValues,ROW(A1944)))&lt;&gt;"",INDEX(CompletedDateValues,ROW(A1944))&gt;0),INDEX(CompletedDateValues,ROW(A1944)),"")</f>
        <v/>
      </c>
      <c r="B1944" s="32" t="str">
        <f>IF(AND(TRIM(INDEX(StartDateValues,ROW(A1944)))&lt;&gt;"",INDEX(StartDateValues,ROW(A1944))&gt;0),INDEX(StartDateValues,ROW(A1944)),"")</f>
        <v/>
      </c>
      <c r="C1944" s="22" t="str">
        <f t="shared" si="151"/>
        <v/>
      </c>
      <c r="D1944" s="3" t="str">
        <f t="shared" si="152"/>
        <v/>
      </c>
      <c r="E1944" s="3" t="str">
        <f t="shared" si="153"/>
        <v/>
      </c>
      <c r="F1944" s="3" t="str">
        <f t="shared" si="154"/>
        <v/>
      </c>
      <c r="G1944" s="3" t="str">
        <f>IF(A1944="","",IF(HOUR(A1944)&lt;StartHour,StartHour,IF(HOUR(A1944)&gt;FinishHour,FinishHour,HOUR(A1944))))</f>
        <v/>
      </c>
      <c r="H1944" s="3" t="str">
        <f t="shared" si="155"/>
        <v/>
      </c>
      <c r="I1944" s="33" t="e">
        <f>IF(OR(A1944="",B1944=""),NA(),MAX(0,IF(A1944-B1944=0,SameDayCycleTimeSettingValue,(A1944-B1944) *24)))</f>
        <v>#N/A</v>
      </c>
      <c r="J1944" s="33" t="e">
        <f>IF(OR(A1944="",B1944=""),NA(),MAX(0,IF(A1944-B1944=0,SameDayCycleTimeSettingValue,((A1944-B1944) *24)-(INT((A1944-B1944)) * (24-(FinishHour-StartHour))))))</f>
        <v>#N/A</v>
      </c>
      <c r="K1944" s="3" t="e">
        <f ca="1">IF(OR(A1944&lt;&gt;"",B1944=""),NA(),MAX(0,IF(_xlfn.DAYS(NOW(),B1944)=0,SameDayCycleTimeSettingValue,_xlfn.DAYS(NOW(),B1944))))</f>
        <v>#N/A</v>
      </c>
    </row>
    <row r="1945" spans="1:11" x14ac:dyDescent="0.25">
      <c r="A1945" s="32" t="str">
        <f>IF(AND(TRIM(INDEX(CompletedDateValues,ROW(A1945)))&lt;&gt;"",INDEX(CompletedDateValues,ROW(A1945))&gt;0),INDEX(CompletedDateValues,ROW(A1945)),"")</f>
        <v/>
      </c>
      <c r="B1945" s="32" t="str">
        <f>IF(AND(TRIM(INDEX(StartDateValues,ROW(A1945)))&lt;&gt;"",INDEX(StartDateValues,ROW(A1945))&gt;0),INDEX(StartDateValues,ROW(A1945)),"")</f>
        <v/>
      </c>
      <c r="C1945" s="22" t="str">
        <f t="shared" si="151"/>
        <v/>
      </c>
      <c r="D1945" s="3" t="str">
        <f t="shared" si="152"/>
        <v/>
      </c>
      <c r="E1945" s="3" t="str">
        <f t="shared" si="153"/>
        <v/>
      </c>
      <c r="F1945" s="3" t="str">
        <f t="shared" si="154"/>
        <v/>
      </c>
      <c r="G1945" s="3" t="str">
        <f>IF(A1945="","",IF(HOUR(A1945)&lt;StartHour,StartHour,IF(HOUR(A1945)&gt;FinishHour,FinishHour,HOUR(A1945))))</f>
        <v/>
      </c>
      <c r="H1945" s="3" t="str">
        <f t="shared" si="155"/>
        <v/>
      </c>
      <c r="I1945" s="33" t="e">
        <f>IF(OR(A1945="",B1945=""),NA(),MAX(0,IF(A1945-B1945=0,SameDayCycleTimeSettingValue,(A1945-B1945) *24)))</f>
        <v>#N/A</v>
      </c>
      <c r="J1945" s="33" t="e">
        <f>IF(OR(A1945="",B1945=""),NA(),MAX(0,IF(A1945-B1945=0,SameDayCycleTimeSettingValue,((A1945-B1945) *24)-(INT((A1945-B1945)) * (24-(FinishHour-StartHour))))))</f>
        <v>#N/A</v>
      </c>
      <c r="K1945" s="3" t="e">
        <f ca="1">IF(OR(A1945&lt;&gt;"",B1945=""),NA(),MAX(0,IF(_xlfn.DAYS(NOW(),B1945)=0,SameDayCycleTimeSettingValue,_xlfn.DAYS(NOW(),B1945))))</f>
        <v>#N/A</v>
      </c>
    </row>
    <row r="1946" spans="1:11" x14ac:dyDescent="0.25">
      <c r="A1946" s="32" t="str">
        <f>IF(AND(TRIM(INDEX(CompletedDateValues,ROW(A1946)))&lt;&gt;"",INDEX(CompletedDateValues,ROW(A1946))&gt;0),INDEX(CompletedDateValues,ROW(A1946)),"")</f>
        <v/>
      </c>
      <c r="B1946" s="32" t="str">
        <f>IF(AND(TRIM(INDEX(StartDateValues,ROW(A1946)))&lt;&gt;"",INDEX(StartDateValues,ROW(A1946))&gt;0),INDEX(StartDateValues,ROW(A1946)),"")</f>
        <v/>
      </c>
      <c r="C1946" s="22" t="str">
        <f t="shared" si="151"/>
        <v/>
      </c>
      <c r="D1946" s="3" t="str">
        <f t="shared" si="152"/>
        <v/>
      </c>
      <c r="E1946" s="3" t="str">
        <f t="shared" si="153"/>
        <v/>
      </c>
      <c r="F1946" s="3" t="str">
        <f t="shared" si="154"/>
        <v/>
      </c>
      <c r="G1946" s="3" t="str">
        <f>IF(A1946="","",IF(HOUR(A1946)&lt;StartHour,StartHour,IF(HOUR(A1946)&gt;FinishHour,FinishHour,HOUR(A1946))))</f>
        <v/>
      </c>
      <c r="H1946" s="3" t="str">
        <f t="shared" si="155"/>
        <v/>
      </c>
      <c r="I1946" s="33" t="e">
        <f>IF(OR(A1946="",B1946=""),NA(),MAX(0,IF(A1946-B1946=0,SameDayCycleTimeSettingValue,(A1946-B1946) *24)))</f>
        <v>#N/A</v>
      </c>
      <c r="J1946" s="33" t="e">
        <f>IF(OR(A1946="",B1946=""),NA(),MAX(0,IF(A1946-B1946=0,SameDayCycleTimeSettingValue,((A1946-B1946) *24)-(INT((A1946-B1946)) * (24-(FinishHour-StartHour))))))</f>
        <v>#N/A</v>
      </c>
      <c r="K1946" s="3" t="e">
        <f ca="1">IF(OR(A1946&lt;&gt;"",B1946=""),NA(),MAX(0,IF(_xlfn.DAYS(NOW(),B1946)=0,SameDayCycleTimeSettingValue,_xlfn.DAYS(NOW(),B1946))))</f>
        <v>#N/A</v>
      </c>
    </row>
    <row r="1947" spans="1:11" x14ac:dyDescent="0.25">
      <c r="A1947" s="32" t="str">
        <f>IF(AND(TRIM(INDEX(CompletedDateValues,ROW(A1947)))&lt;&gt;"",INDEX(CompletedDateValues,ROW(A1947))&gt;0),INDEX(CompletedDateValues,ROW(A1947)),"")</f>
        <v/>
      </c>
      <c r="B1947" s="32" t="str">
        <f>IF(AND(TRIM(INDEX(StartDateValues,ROW(A1947)))&lt;&gt;"",INDEX(StartDateValues,ROW(A1947))&gt;0),INDEX(StartDateValues,ROW(A1947)),"")</f>
        <v/>
      </c>
      <c r="C1947" s="22" t="str">
        <f t="shared" si="151"/>
        <v/>
      </c>
      <c r="D1947" s="3" t="str">
        <f t="shared" si="152"/>
        <v/>
      </c>
      <c r="E1947" s="3" t="str">
        <f t="shared" si="153"/>
        <v/>
      </c>
      <c r="F1947" s="3" t="str">
        <f t="shared" si="154"/>
        <v/>
      </c>
      <c r="G1947" s="3" t="str">
        <f>IF(A1947="","",IF(HOUR(A1947)&lt;StartHour,StartHour,IF(HOUR(A1947)&gt;FinishHour,FinishHour,HOUR(A1947))))</f>
        <v/>
      </c>
      <c r="H1947" s="3" t="str">
        <f t="shared" si="155"/>
        <v/>
      </c>
      <c r="I1947" s="33" t="e">
        <f>IF(OR(A1947="",B1947=""),NA(),MAX(0,IF(A1947-B1947=0,SameDayCycleTimeSettingValue,(A1947-B1947) *24)))</f>
        <v>#N/A</v>
      </c>
      <c r="J1947" s="33" t="e">
        <f>IF(OR(A1947="",B1947=""),NA(),MAX(0,IF(A1947-B1947=0,SameDayCycleTimeSettingValue,((A1947-B1947) *24)-(INT((A1947-B1947)) * (24-(FinishHour-StartHour))))))</f>
        <v>#N/A</v>
      </c>
      <c r="K1947" s="3" t="e">
        <f ca="1">IF(OR(A1947&lt;&gt;"",B1947=""),NA(),MAX(0,IF(_xlfn.DAYS(NOW(),B1947)=0,SameDayCycleTimeSettingValue,_xlfn.DAYS(NOW(),B1947))))</f>
        <v>#N/A</v>
      </c>
    </row>
    <row r="1948" spans="1:11" x14ac:dyDescent="0.25">
      <c r="A1948" s="32" t="str">
        <f>IF(AND(TRIM(INDEX(CompletedDateValues,ROW(A1948)))&lt;&gt;"",INDEX(CompletedDateValues,ROW(A1948))&gt;0),INDEX(CompletedDateValues,ROW(A1948)),"")</f>
        <v/>
      </c>
      <c r="B1948" s="32" t="str">
        <f>IF(AND(TRIM(INDEX(StartDateValues,ROW(A1948)))&lt;&gt;"",INDEX(StartDateValues,ROW(A1948))&gt;0),INDEX(StartDateValues,ROW(A1948)),"")</f>
        <v/>
      </c>
      <c r="C1948" s="22" t="str">
        <f t="shared" si="151"/>
        <v/>
      </c>
      <c r="D1948" s="3" t="str">
        <f t="shared" si="152"/>
        <v/>
      </c>
      <c r="E1948" s="3" t="str">
        <f t="shared" si="153"/>
        <v/>
      </c>
      <c r="F1948" s="3" t="str">
        <f t="shared" si="154"/>
        <v/>
      </c>
      <c r="G1948" s="3" t="str">
        <f>IF(A1948="","",IF(HOUR(A1948)&lt;StartHour,StartHour,IF(HOUR(A1948)&gt;FinishHour,FinishHour,HOUR(A1948))))</f>
        <v/>
      </c>
      <c r="H1948" s="3" t="str">
        <f t="shared" si="155"/>
        <v/>
      </c>
      <c r="I1948" s="33" t="e">
        <f>IF(OR(A1948="",B1948=""),NA(),MAX(0,IF(A1948-B1948=0,SameDayCycleTimeSettingValue,(A1948-B1948) *24)))</f>
        <v>#N/A</v>
      </c>
      <c r="J1948" s="33" t="e">
        <f>IF(OR(A1948="",B1948=""),NA(),MAX(0,IF(A1948-B1948=0,SameDayCycleTimeSettingValue,((A1948-B1948) *24)-(INT((A1948-B1948)) * (24-(FinishHour-StartHour))))))</f>
        <v>#N/A</v>
      </c>
      <c r="K1948" s="3" t="e">
        <f ca="1">IF(OR(A1948&lt;&gt;"",B1948=""),NA(),MAX(0,IF(_xlfn.DAYS(NOW(),B1948)=0,SameDayCycleTimeSettingValue,_xlfn.DAYS(NOW(),B1948))))</f>
        <v>#N/A</v>
      </c>
    </row>
    <row r="1949" spans="1:11" x14ac:dyDescent="0.25">
      <c r="A1949" s="32" t="str">
        <f>IF(AND(TRIM(INDEX(CompletedDateValues,ROW(A1949)))&lt;&gt;"",INDEX(CompletedDateValues,ROW(A1949))&gt;0),INDEX(CompletedDateValues,ROW(A1949)),"")</f>
        <v/>
      </c>
      <c r="B1949" s="32" t="str">
        <f>IF(AND(TRIM(INDEX(StartDateValues,ROW(A1949)))&lt;&gt;"",INDEX(StartDateValues,ROW(A1949))&gt;0),INDEX(StartDateValues,ROW(A1949)),"")</f>
        <v/>
      </c>
      <c r="C1949" s="22" t="str">
        <f t="shared" si="151"/>
        <v/>
      </c>
      <c r="D1949" s="3" t="str">
        <f t="shared" si="152"/>
        <v/>
      </c>
      <c r="E1949" s="3" t="str">
        <f t="shared" si="153"/>
        <v/>
      </c>
      <c r="F1949" s="3" t="str">
        <f t="shared" si="154"/>
        <v/>
      </c>
      <c r="G1949" s="3" t="str">
        <f>IF(A1949="","",IF(HOUR(A1949)&lt;StartHour,StartHour,IF(HOUR(A1949)&gt;FinishHour,FinishHour,HOUR(A1949))))</f>
        <v/>
      </c>
      <c r="H1949" s="3" t="str">
        <f t="shared" si="155"/>
        <v/>
      </c>
      <c r="I1949" s="33" t="e">
        <f>IF(OR(A1949="",B1949=""),NA(),MAX(0,IF(A1949-B1949=0,SameDayCycleTimeSettingValue,(A1949-B1949) *24)))</f>
        <v>#N/A</v>
      </c>
      <c r="J1949" s="33" t="e">
        <f>IF(OR(A1949="",B1949=""),NA(),MAX(0,IF(A1949-B1949=0,SameDayCycleTimeSettingValue,((A1949-B1949) *24)-(INT((A1949-B1949)) * (24-(FinishHour-StartHour))))))</f>
        <v>#N/A</v>
      </c>
      <c r="K1949" s="3" t="e">
        <f ca="1">IF(OR(A1949&lt;&gt;"",B1949=""),NA(),MAX(0,IF(_xlfn.DAYS(NOW(),B1949)=0,SameDayCycleTimeSettingValue,_xlfn.DAYS(NOW(),B1949))))</f>
        <v>#N/A</v>
      </c>
    </row>
    <row r="1950" spans="1:11" x14ac:dyDescent="0.25">
      <c r="A1950" s="32" t="str">
        <f>IF(AND(TRIM(INDEX(CompletedDateValues,ROW(A1950)))&lt;&gt;"",INDEX(CompletedDateValues,ROW(A1950))&gt;0),INDEX(CompletedDateValues,ROW(A1950)),"")</f>
        <v/>
      </c>
      <c r="B1950" s="32" t="str">
        <f>IF(AND(TRIM(INDEX(StartDateValues,ROW(A1950)))&lt;&gt;"",INDEX(StartDateValues,ROW(A1950))&gt;0),INDEX(StartDateValues,ROW(A1950)),"")</f>
        <v/>
      </c>
      <c r="C1950" s="22" t="str">
        <f t="shared" si="151"/>
        <v/>
      </c>
      <c r="D1950" s="3" t="str">
        <f t="shared" si="152"/>
        <v/>
      </c>
      <c r="E1950" s="3" t="str">
        <f t="shared" si="153"/>
        <v/>
      </c>
      <c r="F1950" s="3" t="str">
        <f t="shared" si="154"/>
        <v/>
      </c>
      <c r="G1950" s="3" t="str">
        <f>IF(A1950="","",IF(HOUR(A1950)&lt;StartHour,StartHour,IF(HOUR(A1950)&gt;FinishHour,FinishHour,HOUR(A1950))))</f>
        <v/>
      </c>
      <c r="H1950" s="3" t="str">
        <f t="shared" si="155"/>
        <v/>
      </c>
      <c r="I1950" s="33" t="e">
        <f>IF(OR(A1950="",B1950=""),NA(),MAX(0,IF(A1950-B1950=0,SameDayCycleTimeSettingValue,(A1950-B1950) *24)))</f>
        <v>#N/A</v>
      </c>
      <c r="J1950" s="33" t="e">
        <f>IF(OR(A1950="",B1950=""),NA(),MAX(0,IF(A1950-B1950=0,SameDayCycleTimeSettingValue,((A1950-B1950) *24)-(INT((A1950-B1950)) * (24-(FinishHour-StartHour))))))</f>
        <v>#N/A</v>
      </c>
      <c r="K1950" s="3" t="e">
        <f ca="1">IF(OR(A1950&lt;&gt;"",B1950=""),NA(),MAX(0,IF(_xlfn.DAYS(NOW(),B1950)=0,SameDayCycleTimeSettingValue,_xlfn.DAYS(NOW(),B1950))))</f>
        <v>#N/A</v>
      </c>
    </row>
    <row r="1951" spans="1:11" x14ac:dyDescent="0.25">
      <c r="A1951" s="32" t="str">
        <f>IF(AND(TRIM(INDEX(CompletedDateValues,ROW(A1951)))&lt;&gt;"",INDEX(CompletedDateValues,ROW(A1951))&gt;0),INDEX(CompletedDateValues,ROW(A1951)),"")</f>
        <v/>
      </c>
      <c r="B1951" s="32" t="str">
        <f>IF(AND(TRIM(INDEX(StartDateValues,ROW(A1951)))&lt;&gt;"",INDEX(StartDateValues,ROW(A1951))&gt;0),INDEX(StartDateValues,ROW(A1951)),"")</f>
        <v/>
      </c>
      <c r="C1951" s="22" t="str">
        <f t="shared" si="151"/>
        <v/>
      </c>
      <c r="D1951" s="3" t="str">
        <f t="shared" si="152"/>
        <v/>
      </c>
      <c r="E1951" s="3" t="str">
        <f t="shared" si="153"/>
        <v/>
      </c>
      <c r="F1951" s="3" t="str">
        <f t="shared" si="154"/>
        <v/>
      </c>
      <c r="G1951" s="3" t="str">
        <f>IF(A1951="","",IF(HOUR(A1951)&lt;StartHour,StartHour,IF(HOUR(A1951)&gt;FinishHour,FinishHour,HOUR(A1951))))</f>
        <v/>
      </c>
      <c r="H1951" s="3" t="str">
        <f t="shared" si="155"/>
        <v/>
      </c>
      <c r="I1951" s="33" t="e">
        <f>IF(OR(A1951="",B1951=""),NA(),MAX(0,IF(A1951-B1951=0,SameDayCycleTimeSettingValue,(A1951-B1951) *24)))</f>
        <v>#N/A</v>
      </c>
      <c r="J1951" s="33" t="e">
        <f>IF(OR(A1951="",B1951=""),NA(),MAX(0,IF(A1951-B1951=0,SameDayCycleTimeSettingValue,((A1951-B1951) *24)-(INT((A1951-B1951)) * (24-(FinishHour-StartHour))))))</f>
        <v>#N/A</v>
      </c>
      <c r="K1951" s="3" t="e">
        <f ca="1">IF(OR(A1951&lt;&gt;"",B1951=""),NA(),MAX(0,IF(_xlfn.DAYS(NOW(),B1951)=0,SameDayCycleTimeSettingValue,_xlfn.DAYS(NOW(),B1951))))</f>
        <v>#N/A</v>
      </c>
    </row>
    <row r="1952" spans="1:11" x14ac:dyDescent="0.25">
      <c r="A1952" s="32" t="str">
        <f>IF(AND(TRIM(INDEX(CompletedDateValues,ROW(A1952)))&lt;&gt;"",INDEX(CompletedDateValues,ROW(A1952))&gt;0),INDEX(CompletedDateValues,ROW(A1952)),"")</f>
        <v/>
      </c>
      <c r="B1952" s="32" t="str">
        <f>IF(AND(TRIM(INDEX(StartDateValues,ROW(A1952)))&lt;&gt;"",INDEX(StartDateValues,ROW(A1952))&gt;0),INDEX(StartDateValues,ROW(A1952)),"")</f>
        <v/>
      </c>
      <c r="C1952" s="22" t="str">
        <f t="shared" si="151"/>
        <v/>
      </c>
      <c r="D1952" s="3" t="str">
        <f t="shared" si="152"/>
        <v/>
      </c>
      <c r="E1952" s="3" t="str">
        <f t="shared" si="153"/>
        <v/>
      </c>
      <c r="F1952" s="3" t="str">
        <f t="shared" si="154"/>
        <v/>
      </c>
      <c r="G1952" s="3" t="str">
        <f>IF(A1952="","",IF(HOUR(A1952)&lt;StartHour,StartHour,IF(HOUR(A1952)&gt;FinishHour,FinishHour,HOUR(A1952))))</f>
        <v/>
      </c>
      <c r="H1952" s="3" t="str">
        <f t="shared" si="155"/>
        <v/>
      </c>
      <c r="I1952" s="33" t="e">
        <f>IF(OR(A1952="",B1952=""),NA(),MAX(0,IF(A1952-B1952=0,SameDayCycleTimeSettingValue,(A1952-B1952) *24)))</f>
        <v>#N/A</v>
      </c>
      <c r="J1952" s="33" t="e">
        <f>IF(OR(A1952="",B1952=""),NA(),MAX(0,IF(A1952-B1952=0,SameDayCycleTimeSettingValue,((A1952-B1952) *24)-(INT((A1952-B1952)) * (24-(FinishHour-StartHour))))))</f>
        <v>#N/A</v>
      </c>
      <c r="K1952" s="3" t="e">
        <f ca="1">IF(OR(A1952&lt;&gt;"",B1952=""),NA(),MAX(0,IF(_xlfn.DAYS(NOW(),B1952)=0,SameDayCycleTimeSettingValue,_xlfn.DAYS(NOW(),B1952))))</f>
        <v>#N/A</v>
      </c>
    </row>
    <row r="1953" spans="1:11" x14ac:dyDescent="0.25">
      <c r="A1953" s="32" t="str">
        <f>IF(AND(TRIM(INDEX(CompletedDateValues,ROW(A1953)))&lt;&gt;"",INDEX(CompletedDateValues,ROW(A1953))&gt;0),INDEX(CompletedDateValues,ROW(A1953)),"")</f>
        <v/>
      </c>
      <c r="B1953" s="32" t="str">
        <f>IF(AND(TRIM(INDEX(StartDateValues,ROW(A1953)))&lt;&gt;"",INDEX(StartDateValues,ROW(A1953))&gt;0),INDEX(StartDateValues,ROW(A1953)),"")</f>
        <v/>
      </c>
      <c r="C1953" s="22" t="str">
        <f t="shared" si="151"/>
        <v/>
      </c>
      <c r="D1953" s="3" t="str">
        <f t="shared" si="152"/>
        <v/>
      </c>
      <c r="E1953" s="3" t="str">
        <f t="shared" si="153"/>
        <v/>
      </c>
      <c r="F1953" s="3" t="str">
        <f t="shared" si="154"/>
        <v/>
      </c>
      <c r="G1953" s="3" t="str">
        <f>IF(A1953="","",IF(HOUR(A1953)&lt;StartHour,StartHour,IF(HOUR(A1953)&gt;FinishHour,FinishHour,HOUR(A1953))))</f>
        <v/>
      </c>
      <c r="H1953" s="3" t="str">
        <f t="shared" si="155"/>
        <v/>
      </c>
      <c r="I1953" s="33" t="e">
        <f>IF(OR(A1953="",B1953=""),NA(),MAX(0,IF(A1953-B1953=0,SameDayCycleTimeSettingValue,(A1953-B1953) *24)))</f>
        <v>#N/A</v>
      </c>
      <c r="J1953" s="33" t="e">
        <f>IF(OR(A1953="",B1953=""),NA(),MAX(0,IF(A1953-B1953=0,SameDayCycleTimeSettingValue,((A1953-B1953) *24)-(INT((A1953-B1953)) * (24-(FinishHour-StartHour))))))</f>
        <v>#N/A</v>
      </c>
      <c r="K1953" s="3" t="e">
        <f ca="1">IF(OR(A1953&lt;&gt;"",B1953=""),NA(),MAX(0,IF(_xlfn.DAYS(NOW(),B1953)=0,SameDayCycleTimeSettingValue,_xlfn.DAYS(NOW(),B1953))))</f>
        <v>#N/A</v>
      </c>
    </row>
    <row r="1954" spans="1:11" x14ac:dyDescent="0.25">
      <c r="A1954" s="32" t="str">
        <f>IF(AND(TRIM(INDEX(CompletedDateValues,ROW(A1954)))&lt;&gt;"",INDEX(CompletedDateValues,ROW(A1954))&gt;0),INDEX(CompletedDateValues,ROW(A1954)),"")</f>
        <v/>
      </c>
      <c r="B1954" s="32" t="str">
        <f>IF(AND(TRIM(INDEX(StartDateValues,ROW(A1954)))&lt;&gt;"",INDEX(StartDateValues,ROW(A1954))&gt;0),INDEX(StartDateValues,ROW(A1954)),"")</f>
        <v/>
      </c>
      <c r="C1954" s="22" t="str">
        <f t="shared" si="151"/>
        <v/>
      </c>
      <c r="D1954" s="3" t="str">
        <f t="shared" si="152"/>
        <v/>
      </c>
      <c r="E1954" s="3" t="str">
        <f t="shared" si="153"/>
        <v/>
      </c>
      <c r="F1954" s="3" t="str">
        <f t="shared" si="154"/>
        <v/>
      </c>
      <c r="G1954" s="3" t="str">
        <f>IF(A1954="","",IF(HOUR(A1954)&lt;StartHour,StartHour,IF(HOUR(A1954)&gt;FinishHour,FinishHour,HOUR(A1954))))</f>
        <v/>
      </c>
      <c r="H1954" s="3" t="str">
        <f t="shared" si="155"/>
        <v/>
      </c>
      <c r="I1954" s="33" t="e">
        <f>IF(OR(A1954="",B1954=""),NA(),MAX(0,IF(A1954-B1954=0,SameDayCycleTimeSettingValue,(A1954-B1954) *24)))</f>
        <v>#N/A</v>
      </c>
      <c r="J1954" s="33" t="e">
        <f>IF(OR(A1954="",B1954=""),NA(),MAX(0,IF(A1954-B1954=0,SameDayCycleTimeSettingValue,((A1954-B1954) *24)-(INT((A1954-B1954)) * (24-(FinishHour-StartHour))))))</f>
        <v>#N/A</v>
      </c>
      <c r="K1954" s="3" t="e">
        <f ca="1">IF(OR(A1954&lt;&gt;"",B1954=""),NA(),MAX(0,IF(_xlfn.DAYS(NOW(),B1954)=0,SameDayCycleTimeSettingValue,_xlfn.DAYS(NOW(),B1954))))</f>
        <v>#N/A</v>
      </c>
    </row>
    <row r="1955" spans="1:11" x14ac:dyDescent="0.25">
      <c r="A1955" s="32" t="str">
        <f>IF(AND(TRIM(INDEX(CompletedDateValues,ROW(A1955)))&lt;&gt;"",INDEX(CompletedDateValues,ROW(A1955))&gt;0),INDEX(CompletedDateValues,ROW(A1955)),"")</f>
        <v/>
      </c>
      <c r="B1955" s="32" t="str">
        <f>IF(AND(TRIM(INDEX(StartDateValues,ROW(A1955)))&lt;&gt;"",INDEX(StartDateValues,ROW(A1955))&gt;0),INDEX(StartDateValues,ROW(A1955)),"")</f>
        <v/>
      </c>
      <c r="C1955" s="22" t="str">
        <f t="shared" si="151"/>
        <v/>
      </c>
      <c r="D1955" s="3" t="str">
        <f t="shared" si="152"/>
        <v/>
      </c>
      <c r="E1955" s="3" t="str">
        <f t="shared" si="153"/>
        <v/>
      </c>
      <c r="F1955" s="3" t="str">
        <f t="shared" si="154"/>
        <v/>
      </c>
      <c r="G1955" s="3" t="str">
        <f>IF(A1955="","",IF(HOUR(A1955)&lt;StartHour,StartHour,IF(HOUR(A1955)&gt;FinishHour,FinishHour,HOUR(A1955))))</f>
        <v/>
      </c>
      <c r="H1955" s="3" t="str">
        <f t="shared" si="155"/>
        <v/>
      </c>
      <c r="I1955" s="33" t="e">
        <f>IF(OR(A1955="",B1955=""),NA(),MAX(0,IF(A1955-B1955=0,SameDayCycleTimeSettingValue,(A1955-B1955) *24)))</f>
        <v>#N/A</v>
      </c>
      <c r="J1955" s="33" t="e">
        <f>IF(OR(A1955="",B1955=""),NA(),MAX(0,IF(A1955-B1955=0,SameDayCycleTimeSettingValue,((A1955-B1955) *24)-(INT((A1955-B1955)) * (24-(FinishHour-StartHour))))))</f>
        <v>#N/A</v>
      </c>
      <c r="K1955" s="3" t="e">
        <f ca="1">IF(OR(A1955&lt;&gt;"",B1955=""),NA(),MAX(0,IF(_xlfn.DAYS(NOW(),B1955)=0,SameDayCycleTimeSettingValue,_xlfn.DAYS(NOW(),B1955))))</f>
        <v>#N/A</v>
      </c>
    </row>
    <row r="1956" spans="1:11" x14ac:dyDescent="0.25">
      <c r="A1956" s="32" t="str">
        <f>IF(AND(TRIM(INDEX(CompletedDateValues,ROW(A1956)))&lt;&gt;"",INDEX(CompletedDateValues,ROW(A1956))&gt;0),INDEX(CompletedDateValues,ROW(A1956)),"")</f>
        <v/>
      </c>
      <c r="B1956" s="32" t="str">
        <f>IF(AND(TRIM(INDEX(StartDateValues,ROW(A1956)))&lt;&gt;"",INDEX(StartDateValues,ROW(A1956))&gt;0),INDEX(StartDateValues,ROW(A1956)),"")</f>
        <v/>
      </c>
      <c r="C1956" s="22" t="str">
        <f t="shared" si="151"/>
        <v/>
      </c>
      <c r="D1956" s="3" t="str">
        <f t="shared" si="152"/>
        <v/>
      </c>
      <c r="E1956" s="3" t="str">
        <f t="shared" si="153"/>
        <v/>
      </c>
      <c r="F1956" s="3" t="str">
        <f t="shared" si="154"/>
        <v/>
      </c>
      <c r="G1956" s="3" t="str">
        <f>IF(A1956="","",IF(HOUR(A1956)&lt;StartHour,StartHour,IF(HOUR(A1956)&gt;FinishHour,FinishHour,HOUR(A1956))))</f>
        <v/>
      </c>
      <c r="H1956" s="3" t="str">
        <f t="shared" si="155"/>
        <v/>
      </c>
      <c r="I1956" s="33" t="e">
        <f>IF(OR(A1956="",B1956=""),NA(),MAX(0,IF(A1956-B1956=0,SameDayCycleTimeSettingValue,(A1956-B1956) *24)))</f>
        <v>#N/A</v>
      </c>
      <c r="J1956" s="33" t="e">
        <f>IF(OR(A1956="",B1956=""),NA(),MAX(0,IF(A1956-B1956=0,SameDayCycleTimeSettingValue,((A1956-B1956) *24)-(INT((A1956-B1956)) * (24-(FinishHour-StartHour))))))</f>
        <v>#N/A</v>
      </c>
      <c r="K1956" s="3" t="e">
        <f ca="1">IF(OR(A1956&lt;&gt;"",B1956=""),NA(),MAX(0,IF(_xlfn.DAYS(NOW(),B1956)=0,SameDayCycleTimeSettingValue,_xlfn.DAYS(NOW(),B1956))))</f>
        <v>#N/A</v>
      </c>
    </row>
    <row r="1957" spans="1:11" x14ac:dyDescent="0.25">
      <c r="A1957" s="32" t="str">
        <f>IF(AND(TRIM(INDEX(CompletedDateValues,ROW(A1957)))&lt;&gt;"",INDEX(CompletedDateValues,ROW(A1957))&gt;0),INDEX(CompletedDateValues,ROW(A1957)),"")</f>
        <v/>
      </c>
      <c r="B1957" s="32" t="str">
        <f>IF(AND(TRIM(INDEX(StartDateValues,ROW(A1957)))&lt;&gt;"",INDEX(StartDateValues,ROW(A1957))&gt;0),INDEX(StartDateValues,ROW(A1957)),"")</f>
        <v/>
      </c>
      <c r="C1957" s="22" t="str">
        <f t="shared" si="151"/>
        <v/>
      </c>
      <c r="D1957" s="3" t="str">
        <f t="shared" si="152"/>
        <v/>
      </c>
      <c r="E1957" s="3" t="str">
        <f t="shared" si="153"/>
        <v/>
      </c>
      <c r="F1957" s="3" t="str">
        <f t="shared" si="154"/>
        <v/>
      </c>
      <c r="G1957" s="3" t="str">
        <f>IF(A1957="","",IF(HOUR(A1957)&lt;StartHour,StartHour,IF(HOUR(A1957)&gt;FinishHour,FinishHour,HOUR(A1957))))</f>
        <v/>
      </c>
      <c r="H1957" s="3" t="str">
        <f t="shared" si="155"/>
        <v/>
      </c>
      <c r="I1957" s="33" t="e">
        <f>IF(OR(A1957="",B1957=""),NA(),MAX(0,IF(A1957-B1957=0,SameDayCycleTimeSettingValue,(A1957-B1957) *24)))</f>
        <v>#N/A</v>
      </c>
      <c r="J1957" s="33" t="e">
        <f>IF(OR(A1957="",B1957=""),NA(),MAX(0,IF(A1957-B1957=0,SameDayCycleTimeSettingValue,((A1957-B1957) *24)-(INT((A1957-B1957)) * (24-(FinishHour-StartHour))))))</f>
        <v>#N/A</v>
      </c>
      <c r="K1957" s="3" t="e">
        <f ca="1">IF(OR(A1957&lt;&gt;"",B1957=""),NA(),MAX(0,IF(_xlfn.DAYS(NOW(),B1957)=0,SameDayCycleTimeSettingValue,_xlfn.DAYS(NOW(),B1957))))</f>
        <v>#N/A</v>
      </c>
    </row>
    <row r="1958" spans="1:11" x14ac:dyDescent="0.25">
      <c r="A1958" s="32" t="str">
        <f>IF(AND(TRIM(INDEX(CompletedDateValues,ROW(A1958)))&lt;&gt;"",INDEX(CompletedDateValues,ROW(A1958))&gt;0),INDEX(CompletedDateValues,ROW(A1958)),"")</f>
        <v/>
      </c>
      <c r="B1958" s="32" t="str">
        <f>IF(AND(TRIM(INDEX(StartDateValues,ROW(A1958)))&lt;&gt;"",INDEX(StartDateValues,ROW(A1958))&gt;0),INDEX(StartDateValues,ROW(A1958)),"")</f>
        <v/>
      </c>
      <c r="C1958" s="22" t="str">
        <f t="shared" si="151"/>
        <v/>
      </c>
      <c r="D1958" s="3" t="str">
        <f t="shared" si="152"/>
        <v/>
      </c>
      <c r="E1958" s="3" t="str">
        <f t="shared" si="153"/>
        <v/>
      </c>
      <c r="F1958" s="3" t="str">
        <f t="shared" si="154"/>
        <v/>
      </c>
      <c r="G1958" s="3" t="str">
        <f>IF(A1958="","",IF(HOUR(A1958)&lt;StartHour,StartHour,IF(HOUR(A1958)&gt;FinishHour,FinishHour,HOUR(A1958))))</f>
        <v/>
      </c>
      <c r="H1958" s="3" t="str">
        <f t="shared" si="155"/>
        <v/>
      </c>
      <c r="I1958" s="33" t="e">
        <f>IF(OR(A1958="",B1958=""),NA(),MAX(0,IF(A1958-B1958=0,SameDayCycleTimeSettingValue,(A1958-B1958) *24)))</f>
        <v>#N/A</v>
      </c>
      <c r="J1958" s="33" t="e">
        <f>IF(OR(A1958="",B1958=""),NA(),MAX(0,IF(A1958-B1958=0,SameDayCycleTimeSettingValue,((A1958-B1958) *24)-(INT((A1958-B1958)) * (24-(FinishHour-StartHour))))))</f>
        <v>#N/A</v>
      </c>
      <c r="K1958" s="3" t="e">
        <f ca="1">IF(OR(A1958&lt;&gt;"",B1958=""),NA(),MAX(0,IF(_xlfn.DAYS(NOW(),B1958)=0,SameDayCycleTimeSettingValue,_xlfn.DAYS(NOW(),B1958))))</f>
        <v>#N/A</v>
      </c>
    </row>
    <row r="1959" spans="1:11" x14ac:dyDescent="0.25">
      <c r="A1959" s="32" t="str">
        <f>IF(AND(TRIM(INDEX(CompletedDateValues,ROW(A1959)))&lt;&gt;"",INDEX(CompletedDateValues,ROW(A1959))&gt;0),INDEX(CompletedDateValues,ROW(A1959)),"")</f>
        <v/>
      </c>
      <c r="B1959" s="32" t="str">
        <f>IF(AND(TRIM(INDEX(StartDateValues,ROW(A1959)))&lt;&gt;"",INDEX(StartDateValues,ROW(A1959))&gt;0),INDEX(StartDateValues,ROW(A1959)),"")</f>
        <v/>
      </c>
      <c r="C1959" s="22" t="str">
        <f t="shared" si="151"/>
        <v/>
      </c>
      <c r="D1959" s="3" t="str">
        <f t="shared" si="152"/>
        <v/>
      </c>
      <c r="E1959" s="3" t="str">
        <f t="shared" si="153"/>
        <v/>
      </c>
      <c r="F1959" s="3" t="str">
        <f t="shared" si="154"/>
        <v/>
      </c>
      <c r="G1959" s="3" t="str">
        <f>IF(A1959="","",IF(HOUR(A1959)&lt;StartHour,StartHour,IF(HOUR(A1959)&gt;FinishHour,FinishHour,HOUR(A1959))))</f>
        <v/>
      </c>
      <c r="H1959" s="3" t="str">
        <f t="shared" si="155"/>
        <v/>
      </c>
      <c r="I1959" s="33" t="e">
        <f>IF(OR(A1959="",B1959=""),NA(),MAX(0,IF(A1959-B1959=0,SameDayCycleTimeSettingValue,(A1959-B1959) *24)))</f>
        <v>#N/A</v>
      </c>
      <c r="J1959" s="33" t="e">
        <f>IF(OR(A1959="",B1959=""),NA(),MAX(0,IF(A1959-B1959=0,SameDayCycleTimeSettingValue,((A1959-B1959) *24)-(INT((A1959-B1959)) * (24-(FinishHour-StartHour))))))</f>
        <v>#N/A</v>
      </c>
      <c r="K1959" s="3" t="e">
        <f ca="1">IF(OR(A1959&lt;&gt;"",B1959=""),NA(),MAX(0,IF(_xlfn.DAYS(NOW(),B1959)=0,SameDayCycleTimeSettingValue,_xlfn.DAYS(NOW(),B1959))))</f>
        <v>#N/A</v>
      </c>
    </row>
    <row r="1960" spans="1:11" x14ac:dyDescent="0.25">
      <c r="A1960" s="32" t="str">
        <f>IF(AND(TRIM(INDEX(CompletedDateValues,ROW(A1960)))&lt;&gt;"",INDEX(CompletedDateValues,ROW(A1960))&gt;0),INDEX(CompletedDateValues,ROW(A1960)),"")</f>
        <v/>
      </c>
      <c r="B1960" s="32" t="str">
        <f>IF(AND(TRIM(INDEX(StartDateValues,ROW(A1960)))&lt;&gt;"",INDEX(StartDateValues,ROW(A1960))&gt;0),INDEX(StartDateValues,ROW(A1960)),"")</f>
        <v/>
      </c>
      <c r="C1960" s="22" t="str">
        <f t="shared" si="151"/>
        <v/>
      </c>
      <c r="D1960" s="3" t="str">
        <f t="shared" si="152"/>
        <v/>
      </c>
      <c r="E1960" s="3" t="str">
        <f t="shared" si="153"/>
        <v/>
      </c>
      <c r="F1960" s="3" t="str">
        <f t="shared" si="154"/>
        <v/>
      </c>
      <c r="G1960" s="3" t="str">
        <f>IF(A1960="","",IF(HOUR(A1960)&lt;StartHour,StartHour,IF(HOUR(A1960)&gt;FinishHour,FinishHour,HOUR(A1960))))</f>
        <v/>
      </c>
      <c r="H1960" s="3" t="str">
        <f t="shared" si="155"/>
        <v/>
      </c>
      <c r="I1960" s="33" t="e">
        <f>IF(OR(A1960="",B1960=""),NA(),MAX(0,IF(A1960-B1960=0,SameDayCycleTimeSettingValue,(A1960-B1960) *24)))</f>
        <v>#N/A</v>
      </c>
      <c r="J1960" s="33" t="e">
        <f>IF(OR(A1960="",B1960=""),NA(),MAX(0,IF(A1960-B1960=0,SameDayCycleTimeSettingValue,((A1960-B1960) *24)-(INT((A1960-B1960)) * (24-(FinishHour-StartHour))))))</f>
        <v>#N/A</v>
      </c>
      <c r="K1960" s="3" t="e">
        <f ca="1">IF(OR(A1960&lt;&gt;"",B1960=""),NA(),MAX(0,IF(_xlfn.DAYS(NOW(),B1960)=0,SameDayCycleTimeSettingValue,_xlfn.DAYS(NOW(),B1960))))</f>
        <v>#N/A</v>
      </c>
    </row>
    <row r="1961" spans="1:11" x14ac:dyDescent="0.25">
      <c r="A1961" s="32" t="str">
        <f>IF(AND(TRIM(INDEX(CompletedDateValues,ROW(A1961)))&lt;&gt;"",INDEX(CompletedDateValues,ROW(A1961))&gt;0),INDEX(CompletedDateValues,ROW(A1961)),"")</f>
        <v/>
      </c>
      <c r="B1961" s="32" t="str">
        <f>IF(AND(TRIM(INDEX(StartDateValues,ROW(A1961)))&lt;&gt;"",INDEX(StartDateValues,ROW(A1961))&gt;0),INDEX(StartDateValues,ROW(A1961)),"")</f>
        <v/>
      </c>
      <c r="C1961" s="22" t="str">
        <f t="shared" si="151"/>
        <v/>
      </c>
      <c r="D1961" s="3" t="str">
        <f t="shared" si="152"/>
        <v/>
      </c>
      <c r="E1961" s="3" t="str">
        <f t="shared" si="153"/>
        <v/>
      </c>
      <c r="F1961" s="3" t="str">
        <f t="shared" si="154"/>
        <v/>
      </c>
      <c r="G1961" s="3" t="str">
        <f>IF(A1961="","",IF(HOUR(A1961)&lt;StartHour,StartHour,IF(HOUR(A1961)&gt;FinishHour,FinishHour,HOUR(A1961))))</f>
        <v/>
      </c>
      <c r="H1961" s="3" t="str">
        <f t="shared" si="155"/>
        <v/>
      </c>
      <c r="I1961" s="33" t="e">
        <f>IF(OR(A1961="",B1961=""),NA(),MAX(0,IF(A1961-B1961=0,SameDayCycleTimeSettingValue,(A1961-B1961) *24)))</f>
        <v>#N/A</v>
      </c>
      <c r="J1961" s="33" t="e">
        <f>IF(OR(A1961="",B1961=""),NA(),MAX(0,IF(A1961-B1961=0,SameDayCycleTimeSettingValue,((A1961-B1961) *24)-(INT((A1961-B1961)) * (24-(FinishHour-StartHour))))))</f>
        <v>#N/A</v>
      </c>
      <c r="K1961" s="3" t="e">
        <f ca="1">IF(OR(A1961&lt;&gt;"",B1961=""),NA(),MAX(0,IF(_xlfn.DAYS(NOW(),B1961)=0,SameDayCycleTimeSettingValue,_xlfn.DAYS(NOW(),B1961))))</f>
        <v>#N/A</v>
      </c>
    </row>
    <row r="1962" spans="1:11" x14ac:dyDescent="0.25">
      <c r="A1962" s="32" t="str">
        <f>IF(AND(TRIM(INDEX(CompletedDateValues,ROW(A1962)))&lt;&gt;"",INDEX(CompletedDateValues,ROW(A1962))&gt;0),INDEX(CompletedDateValues,ROW(A1962)),"")</f>
        <v/>
      </c>
      <c r="B1962" s="32" t="str">
        <f>IF(AND(TRIM(INDEX(StartDateValues,ROW(A1962)))&lt;&gt;"",INDEX(StartDateValues,ROW(A1962))&gt;0),INDEX(StartDateValues,ROW(A1962)),"")</f>
        <v/>
      </c>
      <c r="C1962" s="22" t="str">
        <f t="shared" si="151"/>
        <v/>
      </c>
      <c r="D1962" s="3" t="str">
        <f t="shared" si="152"/>
        <v/>
      </c>
      <c r="E1962" s="3" t="str">
        <f t="shared" si="153"/>
        <v/>
      </c>
      <c r="F1962" s="3" t="str">
        <f t="shared" si="154"/>
        <v/>
      </c>
      <c r="G1962" s="3" t="str">
        <f>IF(A1962="","",IF(HOUR(A1962)&lt;StartHour,StartHour,IF(HOUR(A1962)&gt;FinishHour,FinishHour,HOUR(A1962))))</f>
        <v/>
      </c>
      <c r="H1962" s="3" t="str">
        <f t="shared" si="155"/>
        <v/>
      </c>
      <c r="I1962" s="33" t="e">
        <f>IF(OR(A1962="",B1962=""),NA(),MAX(0,IF(A1962-B1962=0,SameDayCycleTimeSettingValue,(A1962-B1962) *24)))</f>
        <v>#N/A</v>
      </c>
      <c r="J1962" s="33" t="e">
        <f>IF(OR(A1962="",B1962=""),NA(),MAX(0,IF(A1962-B1962=0,SameDayCycleTimeSettingValue,((A1962-B1962) *24)-(INT((A1962-B1962)) * (24-(FinishHour-StartHour))))))</f>
        <v>#N/A</v>
      </c>
      <c r="K1962" s="3" t="e">
        <f ca="1">IF(OR(A1962&lt;&gt;"",B1962=""),NA(),MAX(0,IF(_xlfn.DAYS(NOW(),B1962)=0,SameDayCycleTimeSettingValue,_xlfn.DAYS(NOW(),B1962))))</f>
        <v>#N/A</v>
      </c>
    </row>
    <row r="1963" spans="1:11" x14ac:dyDescent="0.25">
      <c r="A1963" s="32" t="str">
        <f>IF(AND(TRIM(INDEX(CompletedDateValues,ROW(A1963)))&lt;&gt;"",INDEX(CompletedDateValues,ROW(A1963))&gt;0),INDEX(CompletedDateValues,ROW(A1963)),"")</f>
        <v/>
      </c>
      <c r="B1963" s="32" t="str">
        <f>IF(AND(TRIM(INDEX(StartDateValues,ROW(A1963)))&lt;&gt;"",INDEX(StartDateValues,ROW(A1963))&gt;0),INDEX(StartDateValues,ROW(A1963)),"")</f>
        <v/>
      </c>
      <c r="C1963" s="22" t="str">
        <f t="shared" si="151"/>
        <v/>
      </c>
      <c r="D1963" s="3" t="str">
        <f t="shared" si="152"/>
        <v/>
      </c>
      <c r="E1963" s="3" t="str">
        <f t="shared" si="153"/>
        <v/>
      </c>
      <c r="F1963" s="3" t="str">
        <f t="shared" si="154"/>
        <v/>
      </c>
      <c r="G1963" s="3" t="str">
        <f>IF(A1963="","",IF(HOUR(A1963)&lt;StartHour,StartHour,IF(HOUR(A1963)&gt;FinishHour,FinishHour,HOUR(A1963))))</f>
        <v/>
      </c>
      <c r="H1963" s="3" t="str">
        <f t="shared" si="155"/>
        <v/>
      </c>
      <c r="I1963" s="33" t="e">
        <f>IF(OR(A1963="",B1963=""),NA(),MAX(0,IF(A1963-B1963=0,SameDayCycleTimeSettingValue,(A1963-B1963) *24)))</f>
        <v>#N/A</v>
      </c>
      <c r="J1963" s="33" t="e">
        <f>IF(OR(A1963="",B1963=""),NA(),MAX(0,IF(A1963-B1963=0,SameDayCycleTimeSettingValue,((A1963-B1963) *24)-(INT((A1963-B1963)) * (24-(FinishHour-StartHour))))))</f>
        <v>#N/A</v>
      </c>
      <c r="K1963" s="3" t="e">
        <f ca="1">IF(OR(A1963&lt;&gt;"",B1963=""),NA(),MAX(0,IF(_xlfn.DAYS(NOW(),B1963)=0,SameDayCycleTimeSettingValue,_xlfn.DAYS(NOW(),B1963))))</f>
        <v>#N/A</v>
      </c>
    </row>
    <row r="1964" spans="1:11" x14ac:dyDescent="0.25">
      <c r="A1964" s="32" t="str">
        <f>IF(AND(TRIM(INDEX(CompletedDateValues,ROW(A1964)))&lt;&gt;"",INDEX(CompletedDateValues,ROW(A1964))&gt;0),INDEX(CompletedDateValues,ROW(A1964)),"")</f>
        <v/>
      </c>
      <c r="B1964" s="32" t="str">
        <f>IF(AND(TRIM(INDEX(StartDateValues,ROW(A1964)))&lt;&gt;"",INDEX(StartDateValues,ROW(A1964))&gt;0),INDEX(StartDateValues,ROW(A1964)),"")</f>
        <v/>
      </c>
      <c r="C1964" s="22" t="str">
        <f t="shared" si="151"/>
        <v/>
      </c>
      <c r="D1964" s="3" t="str">
        <f t="shared" si="152"/>
        <v/>
      </c>
      <c r="E1964" s="3" t="str">
        <f t="shared" si="153"/>
        <v/>
      </c>
      <c r="F1964" s="3" t="str">
        <f t="shared" si="154"/>
        <v/>
      </c>
      <c r="G1964" s="3" t="str">
        <f>IF(A1964="","",IF(HOUR(A1964)&lt;StartHour,StartHour,IF(HOUR(A1964)&gt;FinishHour,FinishHour,HOUR(A1964))))</f>
        <v/>
      </c>
      <c r="H1964" s="3" t="str">
        <f t="shared" si="155"/>
        <v/>
      </c>
      <c r="I1964" s="33" t="e">
        <f>IF(OR(A1964="",B1964=""),NA(),MAX(0,IF(A1964-B1964=0,SameDayCycleTimeSettingValue,(A1964-B1964) *24)))</f>
        <v>#N/A</v>
      </c>
      <c r="J1964" s="33" t="e">
        <f>IF(OR(A1964="",B1964=""),NA(),MAX(0,IF(A1964-B1964=0,SameDayCycleTimeSettingValue,((A1964-B1964) *24)-(INT((A1964-B1964)) * (24-(FinishHour-StartHour))))))</f>
        <v>#N/A</v>
      </c>
      <c r="K1964" s="3" t="e">
        <f ca="1">IF(OR(A1964&lt;&gt;"",B1964=""),NA(),MAX(0,IF(_xlfn.DAYS(NOW(),B1964)=0,SameDayCycleTimeSettingValue,_xlfn.DAYS(NOW(),B1964))))</f>
        <v>#N/A</v>
      </c>
    </row>
    <row r="1965" spans="1:11" x14ac:dyDescent="0.25">
      <c r="A1965" s="32" t="str">
        <f>IF(AND(TRIM(INDEX(CompletedDateValues,ROW(A1965)))&lt;&gt;"",INDEX(CompletedDateValues,ROW(A1965))&gt;0),INDEX(CompletedDateValues,ROW(A1965)),"")</f>
        <v/>
      </c>
      <c r="B1965" s="32" t="str">
        <f>IF(AND(TRIM(INDEX(StartDateValues,ROW(A1965)))&lt;&gt;"",INDEX(StartDateValues,ROW(A1965))&gt;0),INDEX(StartDateValues,ROW(A1965)),"")</f>
        <v/>
      </c>
      <c r="C1965" s="22" t="str">
        <f t="shared" si="151"/>
        <v/>
      </c>
      <c r="D1965" s="3" t="str">
        <f t="shared" si="152"/>
        <v/>
      </c>
      <c r="E1965" s="3" t="str">
        <f t="shared" si="153"/>
        <v/>
      </c>
      <c r="F1965" s="3" t="str">
        <f t="shared" si="154"/>
        <v/>
      </c>
      <c r="G1965" s="3" t="str">
        <f>IF(A1965="","",IF(HOUR(A1965)&lt;StartHour,StartHour,IF(HOUR(A1965)&gt;FinishHour,FinishHour,HOUR(A1965))))</f>
        <v/>
      </c>
      <c r="H1965" s="3" t="str">
        <f t="shared" si="155"/>
        <v/>
      </c>
      <c r="I1965" s="33" t="e">
        <f>IF(OR(A1965="",B1965=""),NA(),MAX(0,IF(A1965-B1965=0,SameDayCycleTimeSettingValue,(A1965-B1965) *24)))</f>
        <v>#N/A</v>
      </c>
      <c r="J1965" s="33" t="e">
        <f>IF(OR(A1965="",B1965=""),NA(),MAX(0,IF(A1965-B1965=0,SameDayCycleTimeSettingValue,((A1965-B1965) *24)-(INT((A1965-B1965)) * (24-(FinishHour-StartHour))))))</f>
        <v>#N/A</v>
      </c>
      <c r="K1965" s="3" t="e">
        <f ca="1">IF(OR(A1965&lt;&gt;"",B1965=""),NA(),MAX(0,IF(_xlfn.DAYS(NOW(),B1965)=0,SameDayCycleTimeSettingValue,_xlfn.DAYS(NOW(),B1965))))</f>
        <v>#N/A</v>
      </c>
    </row>
    <row r="1966" spans="1:11" x14ac:dyDescent="0.25">
      <c r="A1966" s="32" t="str">
        <f>IF(AND(TRIM(INDEX(CompletedDateValues,ROW(A1966)))&lt;&gt;"",INDEX(CompletedDateValues,ROW(A1966))&gt;0),INDEX(CompletedDateValues,ROW(A1966)),"")</f>
        <v/>
      </c>
      <c r="B1966" s="32" t="str">
        <f>IF(AND(TRIM(INDEX(StartDateValues,ROW(A1966)))&lt;&gt;"",INDEX(StartDateValues,ROW(A1966))&gt;0),INDEX(StartDateValues,ROW(A1966)),"")</f>
        <v/>
      </c>
      <c r="C1966" s="22" t="str">
        <f t="shared" si="151"/>
        <v/>
      </c>
      <c r="D1966" s="3" t="str">
        <f t="shared" si="152"/>
        <v/>
      </c>
      <c r="E1966" s="3" t="str">
        <f t="shared" si="153"/>
        <v/>
      </c>
      <c r="F1966" s="3" t="str">
        <f t="shared" si="154"/>
        <v/>
      </c>
      <c r="G1966" s="3" t="str">
        <f>IF(A1966="","",IF(HOUR(A1966)&lt;StartHour,StartHour,IF(HOUR(A1966)&gt;FinishHour,FinishHour,HOUR(A1966))))</f>
        <v/>
      </c>
      <c r="H1966" s="3" t="str">
        <f t="shared" si="155"/>
        <v/>
      </c>
      <c r="I1966" s="33" t="e">
        <f>IF(OR(A1966="",B1966=""),NA(),MAX(0,IF(A1966-B1966=0,SameDayCycleTimeSettingValue,(A1966-B1966) *24)))</f>
        <v>#N/A</v>
      </c>
      <c r="J1966" s="33" t="e">
        <f>IF(OR(A1966="",B1966=""),NA(),MAX(0,IF(A1966-B1966=0,SameDayCycleTimeSettingValue,((A1966-B1966) *24)-(INT((A1966-B1966)) * (24-(FinishHour-StartHour))))))</f>
        <v>#N/A</v>
      </c>
      <c r="K1966" s="3" t="e">
        <f ca="1">IF(OR(A1966&lt;&gt;"",B1966=""),NA(),MAX(0,IF(_xlfn.DAYS(NOW(),B1966)=0,SameDayCycleTimeSettingValue,_xlfn.DAYS(NOW(),B1966))))</f>
        <v>#N/A</v>
      </c>
    </row>
    <row r="1967" spans="1:11" x14ac:dyDescent="0.25">
      <c r="A1967" s="32" t="str">
        <f>IF(AND(TRIM(INDEX(CompletedDateValues,ROW(A1967)))&lt;&gt;"",INDEX(CompletedDateValues,ROW(A1967))&gt;0),INDEX(CompletedDateValues,ROW(A1967)),"")</f>
        <v/>
      </c>
      <c r="B1967" s="32" t="str">
        <f>IF(AND(TRIM(INDEX(StartDateValues,ROW(A1967)))&lt;&gt;"",INDEX(StartDateValues,ROW(A1967))&gt;0),INDEX(StartDateValues,ROW(A1967)),"")</f>
        <v/>
      </c>
      <c r="C1967" s="22" t="str">
        <f t="shared" si="151"/>
        <v/>
      </c>
      <c r="D1967" s="3" t="str">
        <f t="shared" si="152"/>
        <v/>
      </c>
      <c r="E1967" s="3" t="str">
        <f t="shared" si="153"/>
        <v/>
      </c>
      <c r="F1967" s="3" t="str">
        <f t="shared" si="154"/>
        <v/>
      </c>
      <c r="G1967" s="3" t="str">
        <f>IF(A1967="","",IF(HOUR(A1967)&lt;StartHour,StartHour,IF(HOUR(A1967)&gt;FinishHour,FinishHour,HOUR(A1967))))</f>
        <v/>
      </c>
      <c r="H1967" s="3" t="str">
        <f t="shared" si="155"/>
        <v/>
      </c>
      <c r="I1967" s="33" t="e">
        <f>IF(OR(A1967="",B1967=""),NA(),MAX(0,IF(A1967-B1967=0,SameDayCycleTimeSettingValue,(A1967-B1967) *24)))</f>
        <v>#N/A</v>
      </c>
      <c r="J1967" s="33" t="e">
        <f>IF(OR(A1967="",B1967=""),NA(),MAX(0,IF(A1967-B1967=0,SameDayCycleTimeSettingValue,((A1967-B1967) *24)-(INT((A1967-B1967)) * (24-(FinishHour-StartHour))))))</f>
        <v>#N/A</v>
      </c>
      <c r="K1967" s="3" t="e">
        <f ca="1">IF(OR(A1967&lt;&gt;"",B1967=""),NA(),MAX(0,IF(_xlfn.DAYS(NOW(),B1967)=0,SameDayCycleTimeSettingValue,_xlfn.DAYS(NOW(),B1967))))</f>
        <v>#N/A</v>
      </c>
    </row>
    <row r="1968" spans="1:11" x14ac:dyDescent="0.25">
      <c r="A1968" s="32" t="str">
        <f>IF(AND(TRIM(INDEX(CompletedDateValues,ROW(A1968)))&lt;&gt;"",INDEX(CompletedDateValues,ROW(A1968))&gt;0),INDEX(CompletedDateValues,ROW(A1968)),"")</f>
        <v/>
      </c>
      <c r="B1968" s="32" t="str">
        <f>IF(AND(TRIM(INDEX(StartDateValues,ROW(A1968)))&lt;&gt;"",INDEX(StartDateValues,ROW(A1968))&gt;0),INDEX(StartDateValues,ROW(A1968)),"")</f>
        <v/>
      </c>
      <c r="C1968" s="22" t="str">
        <f t="shared" si="151"/>
        <v/>
      </c>
      <c r="D1968" s="3" t="str">
        <f t="shared" si="152"/>
        <v/>
      </c>
      <c r="E1968" s="3" t="str">
        <f t="shared" si="153"/>
        <v/>
      </c>
      <c r="F1968" s="3" t="str">
        <f t="shared" si="154"/>
        <v/>
      </c>
      <c r="G1968" s="3" t="str">
        <f>IF(A1968="","",IF(HOUR(A1968)&lt;StartHour,StartHour,IF(HOUR(A1968)&gt;FinishHour,FinishHour,HOUR(A1968))))</f>
        <v/>
      </c>
      <c r="H1968" s="3" t="str">
        <f t="shared" si="155"/>
        <v/>
      </c>
      <c r="I1968" s="33" t="e">
        <f>IF(OR(A1968="",B1968=""),NA(),MAX(0,IF(A1968-B1968=0,SameDayCycleTimeSettingValue,(A1968-B1968) *24)))</f>
        <v>#N/A</v>
      </c>
      <c r="J1968" s="33" t="e">
        <f>IF(OR(A1968="",B1968=""),NA(),MAX(0,IF(A1968-B1968=0,SameDayCycleTimeSettingValue,((A1968-B1968) *24)-(INT((A1968-B1968)) * (24-(FinishHour-StartHour))))))</f>
        <v>#N/A</v>
      </c>
      <c r="K1968" s="3" t="e">
        <f ca="1">IF(OR(A1968&lt;&gt;"",B1968=""),NA(),MAX(0,IF(_xlfn.DAYS(NOW(),B1968)=0,SameDayCycleTimeSettingValue,_xlfn.DAYS(NOW(),B1968))))</f>
        <v>#N/A</v>
      </c>
    </row>
    <row r="1969" spans="1:11" x14ac:dyDescent="0.25">
      <c r="A1969" s="32" t="str">
        <f>IF(AND(TRIM(INDEX(CompletedDateValues,ROW(A1969)))&lt;&gt;"",INDEX(CompletedDateValues,ROW(A1969))&gt;0),INDEX(CompletedDateValues,ROW(A1969)),"")</f>
        <v/>
      </c>
      <c r="B1969" s="32" t="str">
        <f>IF(AND(TRIM(INDEX(StartDateValues,ROW(A1969)))&lt;&gt;"",INDEX(StartDateValues,ROW(A1969))&gt;0),INDEX(StartDateValues,ROW(A1969)),"")</f>
        <v/>
      </c>
      <c r="C1969" s="22" t="str">
        <f t="shared" si="151"/>
        <v/>
      </c>
      <c r="D1969" s="3" t="str">
        <f t="shared" si="152"/>
        <v/>
      </c>
      <c r="E1969" s="3" t="str">
        <f t="shared" si="153"/>
        <v/>
      </c>
      <c r="F1969" s="3" t="str">
        <f t="shared" si="154"/>
        <v/>
      </c>
      <c r="G1969" s="3" t="str">
        <f>IF(A1969="","",IF(HOUR(A1969)&lt;StartHour,StartHour,IF(HOUR(A1969)&gt;FinishHour,FinishHour,HOUR(A1969))))</f>
        <v/>
      </c>
      <c r="H1969" s="3" t="str">
        <f t="shared" si="155"/>
        <v/>
      </c>
      <c r="I1969" s="33" t="e">
        <f>IF(OR(A1969="",B1969=""),NA(),MAX(0,IF(A1969-B1969=0,SameDayCycleTimeSettingValue,(A1969-B1969) *24)))</f>
        <v>#N/A</v>
      </c>
      <c r="J1969" s="33" t="e">
        <f>IF(OR(A1969="",B1969=""),NA(),MAX(0,IF(A1969-B1969=0,SameDayCycleTimeSettingValue,((A1969-B1969) *24)-(INT((A1969-B1969)) * (24-(FinishHour-StartHour))))))</f>
        <v>#N/A</v>
      </c>
      <c r="K1969" s="3" t="e">
        <f ca="1">IF(OR(A1969&lt;&gt;"",B1969=""),NA(),MAX(0,IF(_xlfn.DAYS(NOW(),B1969)=0,SameDayCycleTimeSettingValue,_xlfn.DAYS(NOW(),B1969))))</f>
        <v>#N/A</v>
      </c>
    </row>
    <row r="1970" spans="1:11" x14ac:dyDescent="0.25">
      <c r="A1970" s="32" t="str">
        <f>IF(AND(TRIM(INDEX(CompletedDateValues,ROW(A1970)))&lt;&gt;"",INDEX(CompletedDateValues,ROW(A1970))&gt;0),INDEX(CompletedDateValues,ROW(A1970)),"")</f>
        <v/>
      </c>
      <c r="B1970" s="32" t="str">
        <f>IF(AND(TRIM(INDEX(StartDateValues,ROW(A1970)))&lt;&gt;"",INDEX(StartDateValues,ROW(A1970))&gt;0),INDEX(StartDateValues,ROW(A1970)),"")</f>
        <v/>
      </c>
      <c r="C1970" s="22" t="str">
        <f t="shared" si="151"/>
        <v/>
      </c>
      <c r="D1970" s="3" t="str">
        <f t="shared" si="152"/>
        <v/>
      </c>
      <c r="E1970" s="3" t="str">
        <f t="shared" si="153"/>
        <v/>
      </c>
      <c r="F1970" s="3" t="str">
        <f t="shared" si="154"/>
        <v/>
      </c>
      <c r="G1970" s="3" t="str">
        <f>IF(A1970="","",IF(HOUR(A1970)&lt;StartHour,StartHour,IF(HOUR(A1970)&gt;FinishHour,FinishHour,HOUR(A1970))))</f>
        <v/>
      </c>
      <c r="H1970" s="3" t="str">
        <f t="shared" si="155"/>
        <v/>
      </c>
      <c r="I1970" s="33" t="e">
        <f>IF(OR(A1970="",B1970=""),NA(),MAX(0,IF(A1970-B1970=0,SameDayCycleTimeSettingValue,(A1970-B1970) *24)))</f>
        <v>#N/A</v>
      </c>
      <c r="J1970" s="33" t="e">
        <f>IF(OR(A1970="",B1970=""),NA(),MAX(0,IF(A1970-B1970=0,SameDayCycleTimeSettingValue,((A1970-B1970) *24)-(INT((A1970-B1970)) * (24-(FinishHour-StartHour))))))</f>
        <v>#N/A</v>
      </c>
      <c r="K1970" s="3" t="e">
        <f ca="1">IF(OR(A1970&lt;&gt;"",B1970=""),NA(),MAX(0,IF(_xlfn.DAYS(NOW(),B1970)=0,SameDayCycleTimeSettingValue,_xlfn.DAYS(NOW(),B1970))))</f>
        <v>#N/A</v>
      </c>
    </row>
    <row r="1971" spans="1:11" x14ac:dyDescent="0.25">
      <c r="A1971" s="32" t="str">
        <f>IF(AND(TRIM(INDEX(CompletedDateValues,ROW(A1971)))&lt;&gt;"",INDEX(CompletedDateValues,ROW(A1971))&gt;0),INDEX(CompletedDateValues,ROW(A1971)),"")</f>
        <v/>
      </c>
      <c r="B1971" s="32" t="str">
        <f>IF(AND(TRIM(INDEX(StartDateValues,ROW(A1971)))&lt;&gt;"",INDEX(StartDateValues,ROW(A1971))&gt;0),INDEX(StartDateValues,ROW(A1971)),"")</f>
        <v/>
      </c>
      <c r="C1971" s="22" t="str">
        <f t="shared" si="151"/>
        <v/>
      </c>
      <c r="D1971" s="3" t="str">
        <f t="shared" si="152"/>
        <v/>
      </c>
      <c r="E1971" s="3" t="str">
        <f t="shared" si="153"/>
        <v/>
      </c>
      <c r="F1971" s="3" t="str">
        <f t="shared" si="154"/>
        <v/>
      </c>
      <c r="G1971" s="3" t="str">
        <f>IF(A1971="","",IF(HOUR(A1971)&lt;StartHour,StartHour,IF(HOUR(A1971)&gt;FinishHour,FinishHour,HOUR(A1971))))</f>
        <v/>
      </c>
      <c r="H1971" s="3" t="str">
        <f t="shared" si="155"/>
        <v/>
      </c>
      <c r="I1971" s="33" t="e">
        <f>IF(OR(A1971="",B1971=""),NA(),MAX(0,IF(A1971-B1971=0,SameDayCycleTimeSettingValue,(A1971-B1971) *24)))</f>
        <v>#N/A</v>
      </c>
      <c r="J1971" s="33" t="e">
        <f>IF(OR(A1971="",B1971=""),NA(),MAX(0,IF(A1971-B1971=0,SameDayCycleTimeSettingValue,((A1971-B1971) *24)-(INT((A1971-B1971)) * (24-(FinishHour-StartHour))))))</f>
        <v>#N/A</v>
      </c>
      <c r="K1971" s="3" t="e">
        <f ca="1">IF(OR(A1971&lt;&gt;"",B1971=""),NA(),MAX(0,IF(_xlfn.DAYS(NOW(),B1971)=0,SameDayCycleTimeSettingValue,_xlfn.DAYS(NOW(),B1971))))</f>
        <v>#N/A</v>
      </c>
    </row>
    <row r="1972" spans="1:11" x14ac:dyDescent="0.25">
      <c r="A1972" s="32" t="str">
        <f>IF(AND(TRIM(INDEX(CompletedDateValues,ROW(A1972)))&lt;&gt;"",INDEX(CompletedDateValues,ROW(A1972))&gt;0),INDEX(CompletedDateValues,ROW(A1972)),"")</f>
        <v/>
      </c>
      <c r="B1972" s="32" t="str">
        <f>IF(AND(TRIM(INDEX(StartDateValues,ROW(A1972)))&lt;&gt;"",INDEX(StartDateValues,ROW(A1972))&gt;0),INDEX(StartDateValues,ROW(A1972)),"")</f>
        <v/>
      </c>
      <c r="C1972" s="22" t="str">
        <f t="shared" si="151"/>
        <v/>
      </c>
      <c r="D1972" s="3" t="str">
        <f t="shared" si="152"/>
        <v/>
      </c>
      <c r="E1972" s="3" t="str">
        <f t="shared" si="153"/>
        <v/>
      </c>
      <c r="F1972" s="3" t="str">
        <f t="shared" si="154"/>
        <v/>
      </c>
      <c r="G1972" s="3" t="str">
        <f>IF(A1972="","",IF(HOUR(A1972)&lt;StartHour,StartHour,IF(HOUR(A1972)&gt;FinishHour,FinishHour,HOUR(A1972))))</f>
        <v/>
      </c>
      <c r="H1972" s="3" t="str">
        <f t="shared" si="155"/>
        <v/>
      </c>
      <c r="I1972" s="33" t="e">
        <f>IF(OR(A1972="",B1972=""),NA(),MAX(0,IF(A1972-B1972=0,SameDayCycleTimeSettingValue,(A1972-B1972) *24)))</f>
        <v>#N/A</v>
      </c>
      <c r="J1972" s="33" t="e">
        <f>IF(OR(A1972="",B1972=""),NA(),MAX(0,IF(A1972-B1972=0,SameDayCycleTimeSettingValue,((A1972-B1972) *24)-(INT((A1972-B1972)) * (24-(FinishHour-StartHour))))))</f>
        <v>#N/A</v>
      </c>
      <c r="K1972" s="3" t="e">
        <f ca="1">IF(OR(A1972&lt;&gt;"",B1972=""),NA(),MAX(0,IF(_xlfn.DAYS(NOW(),B1972)=0,SameDayCycleTimeSettingValue,_xlfn.DAYS(NOW(),B1972))))</f>
        <v>#N/A</v>
      </c>
    </row>
    <row r="1973" spans="1:11" x14ac:dyDescent="0.25">
      <c r="A1973" s="32" t="str">
        <f>IF(AND(TRIM(INDEX(CompletedDateValues,ROW(A1973)))&lt;&gt;"",INDEX(CompletedDateValues,ROW(A1973))&gt;0),INDEX(CompletedDateValues,ROW(A1973)),"")</f>
        <v/>
      </c>
      <c r="B1973" s="32" t="str">
        <f>IF(AND(TRIM(INDEX(StartDateValues,ROW(A1973)))&lt;&gt;"",INDEX(StartDateValues,ROW(A1973))&gt;0),INDEX(StartDateValues,ROW(A1973)),"")</f>
        <v/>
      </c>
      <c r="C1973" s="22" t="str">
        <f t="shared" si="151"/>
        <v/>
      </c>
      <c r="D1973" s="3" t="str">
        <f t="shared" si="152"/>
        <v/>
      </c>
      <c r="E1973" s="3" t="str">
        <f t="shared" si="153"/>
        <v/>
      </c>
      <c r="F1973" s="3" t="str">
        <f t="shared" si="154"/>
        <v/>
      </c>
      <c r="G1973" s="3" t="str">
        <f>IF(A1973="","",IF(HOUR(A1973)&lt;StartHour,StartHour,IF(HOUR(A1973)&gt;FinishHour,FinishHour,HOUR(A1973))))</f>
        <v/>
      </c>
      <c r="H1973" s="3" t="str">
        <f t="shared" si="155"/>
        <v/>
      </c>
      <c r="I1973" s="33" t="e">
        <f>IF(OR(A1973="",B1973=""),NA(),MAX(0,IF(A1973-B1973=0,SameDayCycleTimeSettingValue,(A1973-B1973) *24)))</f>
        <v>#N/A</v>
      </c>
      <c r="J1973" s="33" t="e">
        <f>IF(OR(A1973="",B1973=""),NA(),MAX(0,IF(A1973-B1973=0,SameDayCycleTimeSettingValue,((A1973-B1973) *24)-(INT((A1973-B1973)) * (24-(FinishHour-StartHour))))))</f>
        <v>#N/A</v>
      </c>
      <c r="K1973" s="3" t="e">
        <f ca="1">IF(OR(A1973&lt;&gt;"",B1973=""),NA(),MAX(0,IF(_xlfn.DAYS(NOW(),B1973)=0,SameDayCycleTimeSettingValue,_xlfn.DAYS(NOW(),B1973))))</f>
        <v>#N/A</v>
      </c>
    </row>
    <row r="1974" spans="1:11" x14ac:dyDescent="0.25">
      <c r="A1974" s="32" t="str">
        <f>IF(AND(TRIM(INDEX(CompletedDateValues,ROW(A1974)))&lt;&gt;"",INDEX(CompletedDateValues,ROW(A1974))&gt;0),INDEX(CompletedDateValues,ROW(A1974)),"")</f>
        <v/>
      </c>
      <c r="B1974" s="32" t="str">
        <f>IF(AND(TRIM(INDEX(StartDateValues,ROW(A1974)))&lt;&gt;"",INDEX(StartDateValues,ROW(A1974))&gt;0),INDEX(StartDateValues,ROW(A1974)),"")</f>
        <v/>
      </c>
      <c r="C1974" s="22" t="str">
        <f t="shared" si="151"/>
        <v/>
      </c>
      <c r="D1974" s="3" t="str">
        <f t="shared" si="152"/>
        <v/>
      </c>
      <c r="E1974" s="3" t="str">
        <f t="shared" si="153"/>
        <v/>
      </c>
      <c r="F1974" s="3" t="str">
        <f t="shared" si="154"/>
        <v/>
      </c>
      <c r="G1974" s="3" t="str">
        <f>IF(A1974="","",IF(HOUR(A1974)&lt;StartHour,StartHour,IF(HOUR(A1974)&gt;FinishHour,FinishHour,HOUR(A1974))))</f>
        <v/>
      </c>
      <c r="H1974" s="3" t="str">
        <f t="shared" si="155"/>
        <v/>
      </c>
      <c r="I1974" s="33" t="e">
        <f>IF(OR(A1974="",B1974=""),NA(),MAX(0,IF(A1974-B1974=0,SameDayCycleTimeSettingValue,(A1974-B1974) *24)))</f>
        <v>#N/A</v>
      </c>
      <c r="J1974" s="33" t="e">
        <f>IF(OR(A1974="",B1974=""),NA(),MAX(0,IF(A1974-B1974=0,SameDayCycleTimeSettingValue,((A1974-B1974) *24)-(INT((A1974-B1974)) * (24-(FinishHour-StartHour))))))</f>
        <v>#N/A</v>
      </c>
      <c r="K1974" s="3" t="e">
        <f ca="1">IF(OR(A1974&lt;&gt;"",B1974=""),NA(),MAX(0,IF(_xlfn.DAYS(NOW(),B1974)=0,SameDayCycleTimeSettingValue,_xlfn.DAYS(NOW(),B1974))))</f>
        <v>#N/A</v>
      </c>
    </row>
    <row r="1975" spans="1:11" x14ac:dyDescent="0.25">
      <c r="A1975" s="32" t="str">
        <f>IF(AND(TRIM(INDEX(CompletedDateValues,ROW(A1975)))&lt;&gt;"",INDEX(CompletedDateValues,ROW(A1975))&gt;0),INDEX(CompletedDateValues,ROW(A1975)),"")</f>
        <v/>
      </c>
      <c r="B1975" s="32" t="str">
        <f>IF(AND(TRIM(INDEX(StartDateValues,ROW(A1975)))&lt;&gt;"",INDEX(StartDateValues,ROW(A1975))&gt;0),INDEX(StartDateValues,ROW(A1975)),"")</f>
        <v/>
      </c>
      <c r="C1975" s="22" t="str">
        <f t="shared" si="151"/>
        <v/>
      </c>
      <c r="D1975" s="3" t="str">
        <f t="shared" si="152"/>
        <v/>
      </c>
      <c r="E1975" s="3" t="str">
        <f t="shared" si="153"/>
        <v/>
      </c>
      <c r="F1975" s="3" t="str">
        <f t="shared" si="154"/>
        <v/>
      </c>
      <c r="G1975" s="3" t="str">
        <f>IF(A1975="","",IF(HOUR(A1975)&lt;StartHour,StartHour,IF(HOUR(A1975)&gt;FinishHour,FinishHour,HOUR(A1975))))</f>
        <v/>
      </c>
      <c r="H1975" s="3" t="str">
        <f t="shared" si="155"/>
        <v/>
      </c>
      <c r="I1975" s="33" t="e">
        <f>IF(OR(A1975="",B1975=""),NA(),MAX(0,IF(A1975-B1975=0,SameDayCycleTimeSettingValue,(A1975-B1975) *24)))</f>
        <v>#N/A</v>
      </c>
      <c r="J1975" s="33" t="e">
        <f>IF(OR(A1975="",B1975=""),NA(),MAX(0,IF(A1975-B1975=0,SameDayCycleTimeSettingValue,((A1975-B1975) *24)-(INT((A1975-B1975)) * (24-(FinishHour-StartHour))))))</f>
        <v>#N/A</v>
      </c>
      <c r="K1975" s="3" t="e">
        <f ca="1">IF(OR(A1975&lt;&gt;"",B1975=""),NA(),MAX(0,IF(_xlfn.DAYS(NOW(),B1975)=0,SameDayCycleTimeSettingValue,_xlfn.DAYS(NOW(),B1975))))</f>
        <v>#N/A</v>
      </c>
    </row>
    <row r="1976" spans="1:11" x14ac:dyDescent="0.25">
      <c r="A1976" s="32" t="str">
        <f>IF(AND(TRIM(INDEX(CompletedDateValues,ROW(A1976)))&lt;&gt;"",INDEX(CompletedDateValues,ROW(A1976))&gt;0),INDEX(CompletedDateValues,ROW(A1976)),"")</f>
        <v/>
      </c>
      <c r="B1976" s="32" t="str">
        <f>IF(AND(TRIM(INDEX(StartDateValues,ROW(A1976)))&lt;&gt;"",INDEX(StartDateValues,ROW(A1976))&gt;0),INDEX(StartDateValues,ROW(A1976)),"")</f>
        <v/>
      </c>
      <c r="C1976" s="22" t="str">
        <f t="shared" si="151"/>
        <v/>
      </c>
      <c r="D1976" s="3" t="str">
        <f t="shared" si="152"/>
        <v/>
      </c>
      <c r="E1976" s="3" t="str">
        <f t="shared" si="153"/>
        <v/>
      </c>
      <c r="F1976" s="3" t="str">
        <f t="shared" si="154"/>
        <v/>
      </c>
      <c r="G1976" s="3" t="str">
        <f>IF(A1976="","",IF(HOUR(A1976)&lt;StartHour,StartHour,IF(HOUR(A1976)&gt;FinishHour,FinishHour,HOUR(A1976))))</f>
        <v/>
      </c>
      <c r="H1976" s="3" t="str">
        <f t="shared" si="155"/>
        <v/>
      </c>
      <c r="I1976" s="33" t="e">
        <f>IF(OR(A1976="",B1976=""),NA(),MAX(0,IF(A1976-B1976=0,SameDayCycleTimeSettingValue,(A1976-B1976) *24)))</f>
        <v>#N/A</v>
      </c>
      <c r="J1976" s="33" t="e">
        <f>IF(OR(A1976="",B1976=""),NA(),MAX(0,IF(A1976-B1976=0,SameDayCycleTimeSettingValue,((A1976-B1976) *24)-(INT((A1976-B1976)) * (24-(FinishHour-StartHour))))))</f>
        <v>#N/A</v>
      </c>
      <c r="K1976" s="3" t="e">
        <f ca="1">IF(OR(A1976&lt;&gt;"",B1976=""),NA(),MAX(0,IF(_xlfn.DAYS(NOW(),B1976)=0,SameDayCycleTimeSettingValue,_xlfn.DAYS(NOW(),B1976))))</f>
        <v>#N/A</v>
      </c>
    </row>
    <row r="1977" spans="1:11" x14ac:dyDescent="0.25">
      <c r="A1977" s="32" t="str">
        <f>IF(AND(TRIM(INDEX(CompletedDateValues,ROW(A1977)))&lt;&gt;"",INDEX(CompletedDateValues,ROW(A1977))&gt;0),INDEX(CompletedDateValues,ROW(A1977)),"")</f>
        <v/>
      </c>
      <c r="B1977" s="32" t="str">
        <f>IF(AND(TRIM(INDEX(StartDateValues,ROW(A1977)))&lt;&gt;"",INDEX(StartDateValues,ROW(A1977))&gt;0),INDEX(StartDateValues,ROW(A1977)),"")</f>
        <v/>
      </c>
      <c r="C1977" s="22" t="str">
        <f t="shared" si="151"/>
        <v/>
      </c>
      <c r="D1977" s="3" t="str">
        <f t="shared" si="152"/>
        <v/>
      </c>
      <c r="E1977" s="3" t="str">
        <f t="shared" si="153"/>
        <v/>
      </c>
      <c r="F1977" s="3" t="str">
        <f t="shared" si="154"/>
        <v/>
      </c>
      <c r="G1977" s="3" t="str">
        <f>IF(A1977="","",IF(HOUR(A1977)&lt;StartHour,StartHour,IF(HOUR(A1977)&gt;FinishHour,FinishHour,HOUR(A1977))))</f>
        <v/>
      </c>
      <c r="H1977" s="3" t="str">
        <f t="shared" si="155"/>
        <v/>
      </c>
      <c r="I1977" s="33" t="e">
        <f>IF(OR(A1977="",B1977=""),NA(),MAX(0,IF(A1977-B1977=0,SameDayCycleTimeSettingValue,(A1977-B1977) *24)))</f>
        <v>#N/A</v>
      </c>
      <c r="J1977" s="33" t="e">
        <f>IF(OR(A1977="",B1977=""),NA(),MAX(0,IF(A1977-B1977=0,SameDayCycleTimeSettingValue,((A1977-B1977) *24)-(INT((A1977-B1977)) * (24-(FinishHour-StartHour))))))</f>
        <v>#N/A</v>
      </c>
      <c r="K1977" s="3" t="e">
        <f ca="1">IF(OR(A1977&lt;&gt;"",B1977=""),NA(),MAX(0,IF(_xlfn.DAYS(NOW(),B1977)=0,SameDayCycleTimeSettingValue,_xlfn.DAYS(NOW(),B1977))))</f>
        <v>#N/A</v>
      </c>
    </row>
    <row r="1978" spans="1:11" x14ac:dyDescent="0.25">
      <c r="A1978" s="32" t="str">
        <f>IF(AND(TRIM(INDEX(CompletedDateValues,ROW(A1978)))&lt;&gt;"",INDEX(CompletedDateValues,ROW(A1978))&gt;0),INDEX(CompletedDateValues,ROW(A1978)),"")</f>
        <v/>
      </c>
      <c r="B1978" s="32" t="str">
        <f>IF(AND(TRIM(INDEX(StartDateValues,ROW(A1978)))&lt;&gt;"",INDEX(StartDateValues,ROW(A1978))&gt;0),INDEX(StartDateValues,ROW(A1978)),"")</f>
        <v/>
      </c>
      <c r="C1978" s="22" t="str">
        <f t="shared" si="151"/>
        <v/>
      </c>
      <c r="D1978" s="3" t="str">
        <f t="shared" si="152"/>
        <v/>
      </c>
      <c r="E1978" s="3" t="str">
        <f t="shared" si="153"/>
        <v/>
      </c>
      <c r="F1978" s="3" t="str">
        <f t="shared" si="154"/>
        <v/>
      </c>
      <c r="G1978" s="3" t="str">
        <f>IF(A1978="","",IF(HOUR(A1978)&lt;StartHour,StartHour,IF(HOUR(A1978)&gt;FinishHour,FinishHour,HOUR(A1978))))</f>
        <v/>
      </c>
      <c r="H1978" s="3" t="str">
        <f t="shared" si="155"/>
        <v/>
      </c>
      <c r="I1978" s="33" t="e">
        <f>IF(OR(A1978="",B1978=""),NA(),MAX(0,IF(A1978-B1978=0,SameDayCycleTimeSettingValue,(A1978-B1978) *24)))</f>
        <v>#N/A</v>
      </c>
      <c r="J1978" s="33" t="e">
        <f>IF(OR(A1978="",B1978=""),NA(),MAX(0,IF(A1978-B1978=0,SameDayCycleTimeSettingValue,((A1978-B1978) *24)-(INT((A1978-B1978)) * (24-(FinishHour-StartHour))))))</f>
        <v>#N/A</v>
      </c>
      <c r="K1978" s="3" t="e">
        <f ca="1">IF(OR(A1978&lt;&gt;"",B1978=""),NA(),MAX(0,IF(_xlfn.DAYS(NOW(),B1978)=0,SameDayCycleTimeSettingValue,_xlfn.DAYS(NOW(),B1978))))</f>
        <v>#N/A</v>
      </c>
    </row>
    <row r="1979" spans="1:11" x14ac:dyDescent="0.25">
      <c r="A1979" s="32" t="str">
        <f>IF(AND(TRIM(INDEX(CompletedDateValues,ROW(A1979)))&lt;&gt;"",INDEX(CompletedDateValues,ROW(A1979))&gt;0),INDEX(CompletedDateValues,ROW(A1979)),"")</f>
        <v/>
      </c>
      <c r="B1979" s="32" t="str">
        <f>IF(AND(TRIM(INDEX(StartDateValues,ROW(A1979)))&lt;&gt;"",INDEX(StartDateValues,ROW(A1979))&gt;0),INDEX(StartDateValues,ROW(A1979)),"")</f>
        <v/>
      </c>
      <c r="C1979" s="22" t="str">
        <f t="shared" si="151"/>
        <v/>
      </c>
      <c r="D1979" s="3" t="str">
        <f t="shared" si="152"/>
        <v/>
      </c>
      <c r="E1979" s="3" t="str">
        <f t="shared" si="153"/>
        <v/>
      </c>
      <c r="F1979" s="3" t="str">
        <f t="shared" si="154"/>
        <v/>
      </c>
      <c r="G1979" s="3" t="str">
        <f>IF(A1979="","",IF(HOUR(A1979)&lt;StartHour,StartHour,IF(HOUR(A1979)&gt;FinishHour,FinishHour,HOUR(A1979))))</f>
        <v/>
      </c>
      <c r="H1979" s="3" t="str">
        <f t="shared" si="155"/>
        <v/>
      </c>
      <c r="I1979" s="33" t="e">
        <f>IF(OR(A1979="",B1979=""),NA(),MAX(0,IF(A1979-B1979=0,SameDayCycleTimeSettingValue,(A1979-B1979) *24)))</f>
        <v>#N/A</v>
      </c>
      <c r="J1979" s="33" t="e">
        <f>IF(OR(A1979="",B1979=""),NA(),MAX(0,IF(A1979-B1979=0,SameDayCycleTimeSettingValue,((A1979-B1979) *24)-(INT((A1979-B1979)) * (24-(FinishHour-StartHour))))))</f>
        <v>#N/A</v>
      </c>
      <c r="K1979" s="3" t="e">
        <f ca="1">IF(OR(A1979&lt;&gt;"",B1979=""),NA(),MAX(0,IF(_xlfn.DAYS(NOW(),B1979)=0,SameDayCycleTimeSettingValue,_xlfn.DAYS(NOW(),B1979))))</f>
        <v>#N/A</v>
      </c>
    </row>
    <row r="1980" spans="1:11" x14ac:dyDescent="0.25">
      <c r="A1980" s="32" t="str">
        <f>IF(AND(TRIM(INDEX(CompletedDateValues,ROW(A1980)))&lt;&gt;"",INDEX(CompletedDateValues,ROW(A1980))&gt;0),INDEX(CompletedDateValues,ROW(A1980)),"")</f>
        <v/>
      </c>
      <c r="B1980" s="32" t="str">
        <f>IF(AND(TRIM(INDEX(StartDateValues,ROW(A1980)))&lt;&gt;"",INDEX(StartDateValues,ROW(A1980))&gt;0),INDEX(StartDateValues,ROW(A1980)),"")</f>
        <v/>
      </c>
      <c r="C1980" s="22" t="str">
        <f t="shared" si="151"/>
        <v/>
      </c>
      <c r="D1980" s="3" t="str">
        <f t="shared" si="152"/>
        <v/>
      </c>
      <c r="E1980" s="3" t="str">
        <f t="shared" si="153"/>
        <v/>
      </c>
      <c r="F1980" s="3" t="str">
        <f t="shared" si="154"/>
        <v/>
      </c>
      <c r="G1980" s="3" t="str">
        <f>IF(A1980="","",IF(HOUR(A1980)&lt;StartHour,StartHour,IF(HOUR(A1980)&gt;FinishHour,FinishHour,HOUR(A1980))))</f>
        <v/>
      </c>
      <c r="H1980" s="3" t="str">
        <f t="shared" si="155"/>
        <v/>
      </c>
      <c r="I1980" s="33" t="e">
        <f>IF(OR(A1980="",B1980=""),NA(),MAX(0,IF(A1980-B1980=0,SameDayCycleTimeSettingValue,(A1980-B1980) *24)))</f>
        <v>#N/A</v>
      </c>
      <c r="J1980" s="33" t="e">
        <f>IF(OR(A1980="",B1980=""),NA(),MAX(0,IF(A1980-B1980=0,SameDayCycleTimeSettingValue,((A1980-B1980) *24)-(INT((A1980-B1980)) * (24-(FinishHour-StartHour))))))</f>
        <v>#N/A</v>
      </c>
      <c r="K1980" s="3" t="e">
        <f ca="1">IF(OR(A1980&lt;&gt;"",B1980=""),NA(),MAX(0,IF(_xlfn.DAYS(NOW(),B1980)=0,SameDayCycleTimeSettingValue,_xlfn.DAYS(NOW(),B1980))))</f>
        <v>#N/A</v>
      </c>
    </row>
    <row r="1981" spans="1:11" x14ac:dyDescent="0.25">
      <c r="A1981" s="32" t="str">
        <f>IF(AND(TRIM(INDEX(CompletedDateValues,ROW(A1981)))&lt;&gt;"",INDEX(CompletedDateValues,ROW(A1981))&gt;0),INDEX(CompletedDateValues,ROW(A1981)),"")</f>
        <v/>
      </c>
      <c r="B1981" s="32" t="str">
        <f>IF(AND(TRIM(INDEX(StartDateValues,ROW(A1981)))&lt;&gt;"",INDEX(StartDateValues,ROW(A1981))&gt;0),INDEX(StartDateValues,ROW(A1981)),"")</f>
        <v/>
      </c>
      <c r="C1981" s="22" t="str">
        <f t="shared" si="151"/>
        <v/>
      </c>
      <c r="D1981" s="3" t="str">
        <f t="shared" si="152"/>
        <v/>
      </c>
      <c r="E1981" s="3" t="str">
        <f t="shared" si="153"/>
        <v/>
      </c>
      <c r="F1981" s="3" t="str">
        <f t="shared" si="154"/>
        <v/>
      </c>
      <c r="G1981" s="3" t="str">
        <f>IF(A1981="","",IF(HOUR(A1981)&lt;StartHour,StartHour,IF(HOUR(A1981)&gt;FinishHour,FinishHour,HOUR(A1981))))</f>
        <v/>
      </c>
      <c r="H1981" s="3" t="str">
        <f t="shared" si="155"/>
        <v/>
      </c>
      <c r="I1981" s="33" t="e">
        <f>IF(OR(A1981="",B1981=""),NA(),MAX(0,IF(A1981-B1981=0,SameDayCycleTimeSettingValue,(A1981-B1981) *24)))</f>
        <v>#N/A</v>
      </c>
      <c r="J1981" s="33" t="e">
        <f>IF(OR(A1981="",B1981=""),NA(),MAX(0,IF(A1981-B1981=0,SameDayCycleTimeSettingValue,((A1981-B1981) *24)-(INT((A1981-B1981)) * (24-(FinishHour-StartHour))))))</f>
        <v>#N/A</v>
      </c>
      <c r="K1981" s="3" t="e">
        <f ca="1">IF(OR(A1981&lt;&gt;"",B1981=""),NA(),MAX(0,IF(_xlfn.DAYS(NOW(),B1981)=0,SameDayCycleTimeSettingValue,_xlfn.DAYS(NOW(),B1981))))</f>
        <v>#N/A</v>
      </c>
    </row>
    <row r="1982" spans="1:11" x14ac:dyDescent="0.25">
      <c r="A1982" s="32" t="str">
        <f>IF(AND(TRIM(INDEX(CompletedDateValues,ROW(A1982)))&lt;&gt;"",INDEX(CompletedDateValues,ROW(A1982))&gt;0),INDEX(CompletedDateValues,ROW(A1982)),"")</f>
        <v/>
      </c>
      <c r="B1982" s="32" t="str">
        <f>IF(AND(TRIM(INDEX(StartDateValues,ROW(A1982)))&lt;&gt;"",INDEX(StartDateValues,ROW(A1982))&gt;0),INDEX(StartDateValues,ROW(A1982)),"")</f>
        <v/>
      </c>
      <c r="C1982" s="22" t="str">
        <f t="shared" si="151"/>
        <v/>
      </c>
      <c r="D1982" s="3" t="str">
        <f t="shared" si="152"/>
        <v/>
      </c>
      <c r="E1982" s="3" t="str">
        <f t="shared" si="153"/>
        <v/>
      </c>
      <c r="F1982" s="3" t="str">
        <f t="shared" si="154"/>
        <v/>
      </c>
      <c r="G1982" s="3" t="str">
        <f>IF(A1982="","",IF(HOUR(A1982)&lt;StartHour,StartHour,IF(HOUR(A1982)&gt;FinishHour,FinishHour,HOUR(A1982))))</f>
        <v/>
      </c>
      <c r="H1982" s="3" t="str">
        <f t="shared" si="155"/>
        <v/>
      </c>
      <c r="I1982" s="33" t="e">
        <f>IF(OR(A1982="",B1982=""),NA(),MAX(0,IF(A1982-B1982=0,SameDayCycleTimeSettingValue,(A1982-B1982) *24)))</f>
        <v>#N/A</v>
      </c>
      <c r="J1982" s="33" t="e">
        <f>IF(OR(A1982="",B1982=""),NA(),MAX(0,IF(A1982-B1982=0,SameDayCycleTimeSettingValue,((A1982-B1982) *24)-(INT((A1982-B1982)) * (24-(FinishHour-StartHour))))))</f>
        <v>#N/A</v>
      </c>
      <c r="K1982" s="3" t="e">
        <f ca="1">IF(OR(A1982&lt;&gt;"",B1982=""),NA(),MAX(0,IF(_xlfn.DAYS(NOW(),B1982)=0,SameDayCycleTimeSettingValue,_xlfn.DAYS(NOW(),B1982))))</f>
        <v>#N/A</v>
      </c>
    </row>
    <row r="1983" spans="1:11" x14ac:dyDescent="0.25">
      <c r="A1983" s="32" t="str">
        <f>IF(AND(TRIM(INDEX(CompletedDateValues,ROW(A1983)))&lt;&gt;"",INDEX(CompletedDateValues,ROW(A1983))&gt;0),INDEX(CompletedDateValues,ROW(A1983)),"")</f>
        <v/>
      </c>
      <c r="B1983" s="32" t="str">
        <f>IF(AND(TRIM(INDEX(StartDateValues,ROW(A1983)))&lt;&gt;"",INDEX(StartDateValues,ROW(A1983))&gt;0),INDEX(StartDateValues,ROW(A1983)),"")</f>
        <v/>
      </c>
      <c r="C1983" s="22" t="str">
        <f t="shared" si="151"/>
        <v/>
      </c>
      <c r="D1983" s="3" t="str">
        <f t="shared" si="152"/>
        <v/>
      </c>
      <c r="E1983" s="3" t="str">
        <f t="shared" si="153"/>
        <v/>
      </c>
      <c r="F1983" s="3" t="str">
        <f t="shared" si="154"/>
        <v/>
      </c>
      <c r="G1983" s="3" t="str">
        <f>IF(A1983="","",IF(HOUR(A1983)&lt;StartHour,StartHour,IF(HOUR(A1983)&gt;FinishHour,FinishHour,HOUR(A1983))))</f>
        <v/>
      </c>
      <c r="H1983" s="3" t="str">
        <f t="shared" si="155"/>
        <v/>
      </c>
      <c r="I1983" s="33" t="e">
        <f>IF(OR(A1983="",B1983=""),NA(),MAX(0,IF(A1983-B1983=0,SameDayCycleTimeSettingValue,(A1983-B1983) *24)))</f>
        <v>#N/A</v>
      </c>
      <c r="J1983" s="33" t="e">
        <f>IF(OR(A1983="",B1983=""),NA(),MAX(0,IF(A1983-B1983=0,SameDayCycleTimeSettingValue,((A1983-B1983) *24)-(INT((A1983-B1983)) * (24-(FinishHour-StartHour))))))</f>
        <v>#N/A</v>
      </c>
      <c r="K1983" s="3" t="e">
        <f ca="1">IF(OR(A1983&lt;&gt;"",B1983=""),NA(),MAX(0,IF(_xlfn.DAYS(NOW(),B1983)=0,SameDayCycleTimeSettingValue,_xlfn.DAYS(NOW(),B1983))))</f>
        <v>#N/A</v>
      </c>
    </row>
    <row r="1984" spans="1:11" x14ac:dyDescent="0.25">
      <c r="A1984" s="32" t="str">
        <f>IF(AND(TRIM(INDEX(CompletedDateValues,ROW(A1984)))&lt;&gt;"",INDEX(CompletedDateValues,ROW(A1984))&gt;0),INDEX(CompletedDateValues,ROW(A1984)),"")</f>
        <v/>
      </c>
      <c r="B1984" s="32" t="str">
        <f>IF(AND(TRIM(INDEX(StartDateValues,ROW(A1984)))&lt;&gt;"",INDEX(StartDateValues,ROW(A1984))&gt;0),INDEX(StartDateValues,ROW(A1984)),"")</f>
        <v/>
      </c>
      <c r="C1984" s="22" t="str">
        <f t="shared" si="151"/>
        <v/>
      </c>
      <c r="D1984" s="3" t="str">
        <f t="shared" si="152"/>
        <v/>
      </c>
      <c r="E1984" s="3" t="str">
        <f t="shared" si="153"/>
        <v/>
      </c>
      <c r="F1984" s="3" t="str">
        <f t="shared" si="154"/>
        <v/>
      </c>
      <c r="G1984" s="3" t="str">
        <f>IF(A1984="","",IF(HOUR(A1984)&lt;StartHour,StartHour,IF(HOUR(A1984)&gt;FinishHour,FinishHour,HOUR(A1984))))</f>
        <v/>
      </c>
      <c r="H1984" s="3" t="str">
        <f t="shared" si="155"/>
        <v/>
      </c>
      <c r="I1984" s="33" t="e">
        <f>IF(OR(A1984="",B1984=""),NA(),MAX(0,IF(A1984-B1984=0,SameDayCycleTimeSettingValue,(A1984-B1984) *24)))</f>
        <v>#N/A</v>
      </c>
      <c r="J1984" s="33" t="e">
        <f>IF(OR(A1984="",B1984=""),NA(),MAX(0,IF(A1984-B1984=0,SameDayCycleTimeSettingValue,((A1984-B1984) *24)-(INT((A1984-B1984)) * (24-(FinishHour-StartHour))))))</f>
        <v>#N/A</v>
      </c>
      <c r="K1984" s="3" t="e">
        <f ca="1">IF(OR(A1984&lt;&gt;"",B1984=""),NA(),MAX(0,IF(_xlfn.DAYS(NOW(),B1984)=0,SameDayCycleTimeSettingValue,_xlfn.DAYS(NOW(),B1984))))</f>
        <v>#N/A</v>
      </c>
    </row>
    <row r="1985" spans="1:11" x14ac:dyDescent="0.25">
      <c r="A1985" s="32" t="str">
        <f>IF(AND(TRIM(INDEX(CompletedDateValues,ROW(A1985)))&lt;&gt;"",INDEX(CompletedDateValues,ROW(A1985))&gt;0),INDEX(CompletedDateValues,ROW(A1985)),"")</f>
        <v/>
      </c>
      <c r="B1985" s="32" t="str">
        <f>IF(AND(TRIM(INDEX(StartDateValues,ROW(A1985)))&lt;&gt;"",INDEX(StartDateValues,ROW(A1985))&gt;0),INDEX(StartDateValues,ROW(A1985)),"")</f>
        <v/>
      </c>
      <c r="C1985" s="22" t="str">
        <f t="shared" si="151"/>
        <v/>
      </c>
      <c r="D1985" s="3" t="str">
        <f t="shared" si="152"/>
        <v/>
      </c>
      <c r="E1985" s="3" t="str">
        <f t="shared" si="153"/>
        <v/>
      </c>
      <c r="F1985" s="3" t="str">
        <f t="shared" si="154"/>
        <v/>
      </c>
      <c r="G1985" s="3" t="str">
        <f>IF(A1985="","",IF(HOUR(A1985)&lt;StartHour,StartHour,IF(HOUR(A1985)&gt;FinishHour,FinishHour,HOUR(A1985))))</f>
        <v/>
      </c>
      <c r="H1985" s="3" t="str">
        <f t="shared" si="155"/>
        <v/>
      </c>
      <c r="I1985" s="33" t="e">
        <f>IF(OR(A1985="",B1985=""),NA(),MAX(0,IF(A1985-B1985=0,SameDayCycleTimeSettingValue,(A1985-B1985) *24)))</f>
        <v>#N/A</v>
      </c>
      <c r="J1985" s="33" t="e">
        <f>IF(OR(A1985="",B1985=""),NA(),MAX(0,IF(A1985-B1985=0,SameDayCycleTimeSettingValue,((A1985-B1985) *24)-(INT((A1985-B1985)) * (24-(FinishHour-StartHour))))))</f>
        <v>#N/A</v>
      </c>
      <c r="K1985" s="3" t="e">
        <f ca="1">IF(OR(A1985&lt;&gt;"",B1985=""),NA(),MAX(0,IF(_xlfn.DAYS(NOW(),B1985)=0,SameDayCycleTimeSettingValue,_xlfn.DAYS(NOW(),B1985))))</f>
        <v>#N/A</v>
      </c>
    </row>
    <row r="1986" spans="1:11" x14ac:dyDescent="0.25">
      <c r="A1986" s="32" t="str">
        <f>IF(AND(TRIM(INDEX(CompletedDateValues,ROW(A1986)))&lt;&gt;"",INDEX(CompletedDateValues,ROW(A1986))&gt;0),INDEX(CompletedDateValues,ROW(A1986)),"")</f>
        <v/>
      </c>
      <c r="B1986" s="32" t="str">
        <f>IF(AND(TRIM(INDEX(StartDateValues,ROW(A1986)))&lt;&gt;"",INDEX(StartDateValues,ROW(A1986))&gt;0),INDEX(StartDateValues,ROW(A1986)),"")</f>
        <v/>
      </c>
      <c r="C1986" s="22" t="str">
        <f t="shared" si="151"/>
        <v/>
      </c>
      <c r="D1986" s="3" t="str">
        <f t="shared" si="152"/>
        <v/>
      </c>
      <c r="E1986" s="3" t="str">
        <f t="shared" si="153"/>
        <v/>
      </c>
      <c r="F1986" s="3" t="str">
        <f t="shared" si="154"/>
        <v/>
      </c>
      <c r="G1986" s="3" t="str">
        <f>IF(A1986="","",IF(HOUR(A1986)&lt;StartHour,StartHour,IF(HOUR(A1986)&gt;FinishHour,FinishHour,HOUR(A1986))))</f>
        <v/>
      </c>
      <c r="H1986" s="3" t="str">
        <f t="shared" si="155"/>
        <v/>
      </c>
      <c r="I1986" s="33" t="e">
        <f>IF(OR(A1986="",B1986=""),NA(),MAX(0,IF(A1986-B1986=0,SameDayCycleTimeSettingValue,(A1986-B1986) *24)))</f>
        <v>#N/A</v>
      </c>
      <c r="J1986" s="33" t="e">
        <f>IF(OR(A1986="",B1986=""),NA(),MAX(0,IF(A1986-B1986=0,SameDayCycleTimeSettingValue,((A1986-B1986) *24)-(INT((A1986-B1986)) * (24-(FinishHour-StartHour))))))</f>
        <v>#N/A</v>
      </c>
      <c r="K1986" s="3" t="e">
        <f ca="1">IF(OR(A1986&lt;&gt;"",B1986=""),NA(),MAX(0,IF(_xlfn.DAYS(NOW(),B1986)=0,SameDayCycleTimeSettingValue,_xlfn.DAYS(NOW(),B1986))))</f>
        <v>#N/A</v>
      </c>
    </row>
    <row r="1987" spans="1:11" x14ac:dyDescent="0.25">
      <c r="A1987" s="32" t="str">
        <f>IF(AND(TRIM(INDEX(CompletedDateValues,ROW(A1987)))&lt;&gt;"",INDEX(CompletedDateValues,ROW(A1987))&gt;0),INDEX(CompletedDateValues,ROW(A1987)),"")</f>
        <v/>
      </c>
      <c r="B1987" s="32" t="str">
        <f>IF(AND(TRIM(INDEX(StartDateValues,ROW(A1987)))&lt;&gt;"",INDEX(StartDateValues,ROW(A1987))&gt;0),INDEX(StartDateValues,ROW(A1987)),"")</f>
        <v/>
      </c>
      <c r="C1987" s="22" t="str">
        <f t="shared" ref="C1987:C2050" si="156">IF(AND(TRIM(INDEX(WorkTypeValues,ROW(A1987)))&lt;&gt;"",INDEX(WorkTypeValues,ROW(A1987))&gt;0),INDEX(WorkTypeValues,ROW(A1987)),"")</f>
        <v/>
      </c>
      <c r="D1987" s="3" t="str">
        <f t="shared" ref="D1987:D2050" si="157">IF(A1987="", "",YEAR(A1987))</f>
        <v/>
      </c>
      <c r="E1987" s="3" t="str">
        <f t="shared" ref="E1987:E2050" si="158">IF(A1987="","",MONTH(A1987))</f>
        <v/>
      </c>
      <c r="F1987" s="3" t="str">
        <f t="shared" ref="F1987:F2050" si="159">IF(A1987="","",DAY(A1987))</f>
        <v/>
      </c>
      <c r="G1987" s="3" t="str">
        <f>IF(A1987="","",IF(HOUR(A1987)&lt;StartHour,StartHour,IF(HOUR(A1987)&gt;FinishHour,FinishHour,HOUR(A1987))))</f>
        <v/>
      </c>
      <c r="H1987" s="3" t="str">
        <f t="shared" ref="H1987:H2050" si="160">IF(D1987="","",D1987&amp;"-"&amp;TEXT(E1987,"00") &amp;"-"&amp;TEXT(F1987,"00") &amp;"-"&amp;TEXT(G1987,"00"))</f>
        <v/>
      </c>
      <c r="I1987" s="33" t="e">
        <f>IF(OR(A1987="",B1987=""),NA(),MAX(0,IF(A1987-B1987=0,SameDayCycleTimeSettingValue,(A1987-B1987) *24)))</f>
        <v>#N/A</v>
      </c>
      <c r="J1987" s="33" t="e">
        <f>IF(OR(A1987="",B1987=""),NA(),MAX(0,IF(A1987-B1987=0,SameDayCycleTimeSettingValue,((A1987-B1987) *24)-(INT((A1987-B1987)) * (24-(FinishHour-StartHour))))))</f>
        <v>#N/A</v>
      </c>
      <c r="K1987" s="3" t="e">
        <f ca="1">IF(OR(A1987&lt;&gt;"",B1987=""),NA(),MAX(0,IF(_xlfn.DAYS(NOW(),B1987)=0,SameDayCycleTimeSettingValue,_xlfn.DAYS(NOW(),B1987))))</f>
        <v>#N/A</v>
      </c>
    </row>
    <row r="1988" spans="1:11" x14ac:dyDescent="0.25">
      <c r="A1988" s="32" t="str">
        <f>IF(AND(TRIM(INDEX(CompletedDateValues,ROW(A1988)))&lt;&gt;"",INDEX(CompletedDateValues,ROW(A1988))&gt;0),INDEX(CompletedDateValues,ROW(A1988)),"")</f>
        <v/>
      </c>
      <c r="B1988" s="32" t="str">
        <f>IF(AND(TRIM(INDEX(StartDateValues,ROW(A1988)))&lt;&gt;"",INDEX(StartDateValues,ROW(A1988))&gt;0),INDEX(StartDateValues,ROW(A1988)),"")</f>
        <v/>
      </c>
      <c r="C1988" s="22" t="str">
        <f t="shared" si="156"/>
        <v/>
      </c>
      <c r="D1988" s="3" t="str">
        <f t="shared" si="157"/>
        <v/>
      </c>
      <c r="E1988" s="3" t="str">
        <f t="shared" si="158"/>
        <v/>
      </c>
      <c r="F1988" s="3" t="str">
        <f t="shared" si="159"/>
        <v/>
      </c>
      <c r="G1988" s="3" t="str">
        <f>IF(A1988="","",IF(HOUR(A1988)&lt;StartHour,StartHour,IF(HOUR(A1988)&gt;FinishHour,FinishHour,HOUR(A1988))))</f>
        <v/>
      </c>
      <c r="H1988" s="3" t="str">
        <f t="shared" si="160"/>
        <v/>
      </c>
      <c r="I1988" s="33" t="e">
        <f>IF(OR(A1988="",B1988=""),NA(),MAX(0,IF(A1988-B1988=0,SameDayCycleTimeSettingValue,(A1988-B1988) *24)))</f>
        <v>#N/A</v>
      </c>
      <c r="J1988" s="33" t="e">
        <f>IF(OR(A1988="",B1988=""),NA(),MAX(0,IF(A1988-B1988=0,SameDayCycleTimeSettingValue,((A1988-B1988) *24)-(INT((A1988-B1988)) * (24-(FinishHour-StartHour))))))</f>
        <v>#N/A</v>
      </c>
      <c r="K1988" s="3" t="e">
        <f ca="1">IF(OR(A1988&lt;&gt;"",B1988=""),NA(),MAX(0,IF(_xlfn.DAYS(NOW(),B1988)=0,SameDayCycleTimeSettingValue,_xlfn.DAYS(NOW(),B1988))))</f>
        <v>#N/A</v>
      </c>
    </row>
    <row r="1989" spans="1:11" x14ac:dyDescent="0.25">
      <c r="A1989" s="32" t="str">
        <f>IF(AND(TRIM(INDEX(CompletedDateValues,ROW(A1989)))&lt;&gt;"",INDEX(CompletedDateValues,ROW(A1989))&gt;0),INDEX(CompletedDateValues,ROW(A1989)),"")</f>
        <v/>
      </c>
      <c r="B1989" s="32" t="str">
        <f>IF(AND(TRIM(INDEX(StartDateValues,ROW(A1989)))&lt;&gt;"",INDEX(StartDateValues,ROW(A1989))&gt;0),INDEX(StartDateValues,ROW(A1989)),"")</f>
        <v/>
      </c>
      <c r="C1989" s="22" t="str">
        <f t="shared" si="156"/>
        <v/>
      </c>
      <c r="D1989" s="3" t="str">
        <f t="shared" si="157"/>
        <v/>
      </c>
      <c r="E1989" s="3" t="str">
        <f t="shared" si="158"/>
        <v/>
      </c>
      <c r="F1989" s="3" t="str">
        <f t="shared" si="159"/>
        <v/>
      </c>
      <c r="G1989" s="3" t="str">
        <f>IF(A1989="","",IF(HOUR(A1989)&lt;StartHour,StartHour,IF(HOUR(A1989)&gt;FinishHour,FinishHour,HOUR(A1989))))</f>
        <v/>
      </c>
      <c r="H1989" s="3" t="str">
        <f t="shared" si="160"/>
        <v/>
      </c>
      <c r="I1989" s="33" t="e">
        <f>IF(OR(A1989="",B1989=""),NA(),MAX(0,IF(A1989-B1989=0,SameDayCycleTimeSettingValue,(A1989-B1989) *24)))</f>
        <v>#N/A</v>
      </c>
      <c r="J1989" s="33" t="e">
        <f>IF(OR(A1989="",B1989=""),NA(),MAX(0,IF(A1989-B1989=0,SameDayCycleTimeSettingValue,((A1989-B1989) *24)-(INT((A1989-B1989)) * (24-(FinishHour-StartHour))))))</f>
        <v>#N/A</v>
      </c>
      <c r="K1989" s="3" t="e">
        <f ca="1">IF(OR(A1989&lt;&gt;"",B1989=""),NA(),MAX(0,IF(_xlfn.DAYS(NOW(),B1989)=0,SameDayCycleTimeSettingValue,_xlfn.DAYS(NOW(),B1989))))</f>
        <v>#N/A</v>
      </c>
    </row>
    <row r="1990" spans="1:11" x14ac:dyDescent="0.25">
      <c r="A1990" s="32" t="str">
        <f>IF(AND(TRIM(INDEX(CompletedDateValues,ROW(A1990)))&lt;&gt;"",INDEX(CompletedDateValues,ROW(A1990))&gt;0),INDEX(CompletedDateValues,ROW(A1990)),"")</f>
        <v/>
      </c>
      <c r="B1990" s="32" t="str">
        <f>IF(AND(TRIM(INDEX(StartDateValues,ROW(A1990)))&lt;&gt;"",INDEX(StartDateValues,ROW(A1990))&gt;0),INDEX(StartDateValues,ROW(A1990)),"")</f>
        <v/>
      </c>
      <c r="C1990" s="22" t="str">
        <f t="shared" si="156"/>
        <v/>
      </c>
      <c r="D1990" s="3" t="str">
        <f t="shared" si="157"/>
        <v/>
      </c>
      <c r="E1990" s="3" t="str">
        <f t="shared" si="158"/>
        <v/>
      </c>
      <c r="F1990" s="3" t="str">
        <f t="shared" si="159"/>
        <v/>
      </c>
      <c r="G1990" s="3" t="str">
        <f>IF(A1990="","",IF(HOUR(A1990)&lt;StartHour,StartHour,IF(HOUR(A1990)&gt;FinishHour,FinishHour,HOUR(A1990))))</f>
        <v/>
      </c>
      <c r="H1990" s="3" t="str">
        <f t="shared" si="160"/>
        <v/>
      </c>
      <c r="I1990" s="33" t="e">
        <f>IF(OR(A1990="",B1990=""),NA(),MAX(0,IF(A1990-B1990=0,SameDayCycleTimeSettingValue,(A1990-B1990) *24)))</f>
        <v>#N/A</v>
      </c>
      <c r="J1990" s="33" t="e">
        <f>IF(OR(A1990="",B1990=""),NA(),MAX(0,IF(A1990-B1990=0,SameDayCycleTimeSettingValue,((A1990-B1990) *24)-(INT((A1990-B1990)) * (24-(FinishHour-StartHour))))))</f>
        <v>#N/A</v>
      </c>
      <c r="K1990" s="3" t="e">
        <f ca="1">IF(OR(A1990&lt;&gt;"",B1990=""),NA(),MAX(0,IF(_xlfn.DAYS(NOW(),B1990)=0,SameDayCycleTimeSettingValue,_xlfn.DAYS(NOW(),B1990))))</f>
        <v>#N/A</v>
      </c>
    </row>
    <row r="1991" spans="1:11" x14ac:dyDescent="0.25">
      <c r="A1991" s="32" t="str">
        <f>IF(AND(TRIM(INDEX(CompletedDateValues,ROW(A1991)))&lt;&gt;"",INDEX(CompletedDateValues,ROW(A1991))&gt;0),INDEX(CompletedDateValues,ROW(A1991)),"")</f>
        <v/>
      </c>
      <c r="B1991" s="32" t="str">
        <f>IF(AND(TRIM(INDEX(StartDateValues,ROW(A1991)))&lt;&gt;"",INDEX(StartDateValues,ROW(A1991))&gt;0),INDEX(StartDateValues,ROW(A1991)),"")</f>
        <v/>
      </c>
      <c r="C1991" s="22" t="str">
        <f t="shared" si="156"/>
        <v/>
      </c>
      <c r="D1991" s="3" t="str">
        <f t="shared" si="157"/>
        <v/>
      </c>
      <c r="E1991" s="3" t="str">
        <f t="shared" si="158"/>
        <v/>
      </c>
      <c r="F1991" s="3" t="str">
        <f t="shared" si="159"/>
        <v/>
      </c>
      <c r="G1991" s="3" t="str">
        <f>IF(A1991="","",IF(HOUR(A1991)&lt;StartHour,StartHour,IF(HOUR(A1991)&gt;FinishHour,FinishHour,HOUR(A1991))))</f>
        <v/>
      </c>
      <c r="H1991" s="3" t="str">
        <f t="shared" si="160"/>
        <v/>
      </c>
      <c r="I1991" s="33" t="e">
        <f>IF(OR(A1991="",B1991=""),NA(),MAX(0,IF(A1991-B1991=0,SameDayCycleTimeSettingValue,(A1991-B1991) *24)))</f>
        <v>#N/A</v>
      </c>
      <c r="J1991" s="33" t="e">
        <f>IF(OR(A1991="",B1991=""),NA(),MAX(0,IF(A1991-B1991=0,SameDayCycleTimeSettingValue,((A1991-B1991) *24)-(INT((A1991-B1991)) * (24-(FinishHour-StartHour))))))</f>
        <v>#N/A</v>
      </c>
      <c r="K1991" s="3" t="e">
        <f ca="1">IF(OR(A1991&lt;&gt;"",B1991=""),NA(),MAX(0,IF(_xlfn.DAYS(NOW(),B1991)=0,SameDayCycleTimeSettingValue,_xlfn.DAYS(NOW(),B1991))))</f>
        <v>#N/A</v>
      </c>
    </row>
    <row r="1992" spans="1:11" x14ac:dyDescent="0.25">
      <c r="A1992" s="32" t="str">
        <f>IF(AND(TRIM(INDEX(CompletedDateValues,ROW(A1992)))&lt;&gt;"",INDEX(CompletedDateValues,ROW(A1992))&gt;0),INDEX(CompletedDateValues,ROW(A1992)),"")</f>
        <v/>
      </c>
      <c r="B1992" s="32" t="str">
        <f>IF(AND(TRIM(INDEX(StartDateValues,ROW(A1992)))&lt;&gt;"",INDEX(StartDateValues,ROW(A1992))&gt;0),INDEX(StartDateValues,ROW(A1992)),"")</f>
        <v/>
      </c>
      <c r="C1992" s="22" t="str">
        <f t="shared" si="156"/>
        <v/>
      </c>
      <c r="D1992" s="3" t="str">
        <f t="shared" si="157"/>
        <v/>
      </c>
      <c r="E1992" s="3" t="str">
        <f t="shared" si="158"/>
        <v/>
      </c>
      <c r="F1992" s="3" t="str">
        <f t="shared" si="159"/>
        <v/>
      </c>
      <c r="G1992" s="3" t="str">
        <f>IF(A1992="","",IF(HOUR(A1992)&lt;StartHour,StartHour,IF(HOUR(A1992)&gt;FinishHour,FinishHour,HOUR(A1992))))</f>
        <v/>
      </c>
      <c r="H1992" s="3" t="str">
        <f t="shared" si="160"/>
        <v/>
      </c>
      <c r="I1992" s="33" t="e">
        <f>IF(OR(A1992="",B1992=""),NA(),MAX(0,IF(A1992-B1992=0,SameDayCycleTimeSettingValue,(A1992-B1992) *24)))</f>
        <v>#N/A</v>
      </c>
      <c r="J1992" s="33" t="e">
        <f>IF(OR(A1992="",B1992=""),NA(),MAX(0,IF(A1992-B1992=0,SameDayCycleTimeSettingValue,((A1992-B1992) *24)-(INT((A1992-B1992)) * (24-(FinishHour-StartHour))))))</f>
        <v>#N/A</v>
      </c>
      <c r="K1992" s="3" t="e">
        <f ca="1">IF(OR(A1992&lt;&gt;"",B1992=""),NA(),MAX(0,IF(_xlfn.DAYS(NOW(),B1992)=0,SameDayCycleTimeSettingValue,_xlfn.DAYS(NOW(),B1992))))</f>
        <v>#N/A</v>
      </c>
    </row>
    <row r="1993" spans="1:11" x14ac:dyDescent="0.25">
      <c r="A1993" s="32" t="str">
        <f>IF(AND(TRIM(INDEX(CompletedDateValues,ROW(A1993)))&lt;&gt;"",INDEX(CompletedDateValues,ROW(A1993))&gt;0),INDEX(CompletedDateValues,ROW(A1993)),"")</f>
        <v/>
      </c>
      <c r="B1993" s="32" t="str">
        <f>IF(AND(TRIM(INDEX(StartDateValues,ROW(A1993)))&lt;&gt;"",INDEX(StartDateValues,ROW(A1993))&gt;0),INDEX(StartDateValues,ROW(A1993)),"")</f>
        <v/>
      </c>
      <c r="C1993" s="22" t="str">
        <f t="shared" si="156"/>
        <v/>
      </c>
      <c r="D1993" s="3" t="str">
        <f t="shared" si="157"/>
        <v/>
      </c>
      <c r="E1993" s="3" t="str">
        <f t="shared" si="158"/>
        <v/>
      </c>
      <c r="F1993" s="3" t="str">
        <f t="shared" si="159"/>
        <v/>
      </c>
      <c r="G1993" s="3" t="str">
        <f>IF(A1993="","",IF(HOUR(A1993)&lt;StartHour,StartHour,IF(HOUR(A1993)&gt;FinishHour,FinishHour,HOUR(A1993))))</f>
        <v/>
      </c>
      <c r="H1993" s="3" t="str">
        <f t="shared" si="160"/>
        <v/>
      </c>
      <c r="I1993" s="33" t="e">
        <f>IF(OR(A1993="",B1993=""),NA(),MAX(0,IF(A1993-B1993=0,SameDayCycleTimeSettingValue,(A1993-B1993) *24)))</f>
        <v>#N/A</v>
      </c>
      <c r="J1993" s="33" t="e">
        <f>IF(OR(A1993="",B1993=""),NA(),MAX(0,IF(A1993-B1993=0,SameDayCycleTimeSettingValue,((A1993-B1993) *24)-(INT((A1993-B1993)) * (24-(FinishHour-StartHour))))))</f>
        <v>#N/A</v>
      </c>
      <c r="K1993" s="3" t="e">
        <f ca="1">IF(OR(A1993&lt;&gt;"",B1993=""),NA(),MAX(0,IF(_xlfn.DAYS(NOW(),B1993)=0,SameDayCycleTimeSettingValue,_xlfn.DAYS(NOW(),B1993))))</f>
        <v>#N/A</v>
      </c>
    </row>
    <row r="1994" spans="1:11" x14ac:dyDescent="0.25">
      <c r="A1994" s="32" t="str">
        <f>IF(AND(TRIM(INDEX(CompletedDateValues,ROW(A1994)))&lt;&gt;"",INDEX(CompletedDateValues,ROW(A1994))&gt;0),INDEX(CompletedDateValues,ROW(A1994)),"")</f>
        <v/>
      </c>
      <c r="B1994" s="32" t="str">
        <f>IF(AND(TRIM(INDEX(StartDateValues,ROW(A1994)))&lt;&gt;"",INDEX(StartDateValues,ROW(A1994))&gt;0),INDEX(StartDateValues,ROW(A1994)),"")</f>
        <v/>
      </c>
      <c r="C1994" s="22" t="str">
        <f t="shared" si="156"/>
        <v/>
      </c>
      <c r="D1994" s="3" t="str">
        <f t="shared" si="157"/>
        <v/>
      </c>
      <c r="E1994" s="3" t="str">
        <f t="shared" si="158"/>
        <v/>
      </c>
      <c r="F1994" s="3" t="str">
        <f t="shared" si="159"/>
        <v/>
      </c>
      <c r="G1994" s="3" t="str">
        <f>IF(A1994="","",IF(HOUR(A1994)&lt;StartHour,StartHour,IF(HOUR(A1994)&gt;FinishHour,FinishHour,HOUR(A1994))))</f>
        <v/>
      </c>
      <c r="H1994" s="3" t="str">
        <f t="shared" si="160"/>
        <v/>
      </c>
      <c r="I1994" s="33" t="e">
        <f>IF(OR(A1994="",B1994=""),NA(),MAX(0,IF(A1994-B1994=0,SameDayCycleTimeSettingValue,(A1994-B1994) *24)))</f>
        <v>#N/A</v>
      </c>
      <c r="J1994" s="33" t="e">
        <f>IF(OR(A1994="",B1994=""),NA(),MAX(0,IF(A1994-B1994=0,SameDayCycleTimeSettingValue,((A1994-B1994) *24)-(INT((A1994-B1994)) * (24-(FinishHour-StartHour))))))</f>
        <v>#N/A</v>
      </c>
      <c r="K1994" s="3" t="e">
        <f ca="1">IF(OR(A1994&lt;&gt;"",B1994=""),NA(),MAX(0,IF(_xlfn.DAYS(NOW(),B1994)=0,SameDayCycleTimeSettingValue,_xlfn.DAYS(NOW(),B1994))))</f>
        <v>#N/A</v>
      </c>
    </row>
    <row r="1995" spans="1:11" x14ac:dyDescent="0.25">
      <c r="A1995" s="32" t="str">
        <f>IF(AND(TRIM(INDEX(CompletedDateValues,ROW(A1995)))&lt;&gt;"",INDEX(CompletedDateValues,ROW(A1995))&gt;0),INDEX(CompletedDateValues,ROW(A1995)),"")</f>
        <v/>
      </c>
      <c r="B1995" s="32" t="str">
        <f>IF(AND(TRIM(INDEX(StartDateValues,ROW(A1995)))&lt;&gt;"",INDEX(StartDateValues,ROW(A1995))&gt;0),INDEX(StartDateValues,ROW(A1995)),"")</f>
        <v/>
      </c>
      <c r="C1995" s="22" t="str">
        <f t="shared" si="156"/>
        <v/>
      </c>
      <c r="D1995" s="3" t="str">
        <f t="shared" si="157"/>
        <v/>
      </c>
      <c r="E1995" s="3" t="str">
        <f t="shared" si="158"/>
        <v/>
      </c>
      <c r="F1995" s="3" t="str">
        <f t="shared" si="159"/>
        <v/>
      </c>
      <c r="G1995" s="3" t="str">
        <f>IF(A1995="","",IF(HOUR(A1995)&lt;StartHour,StartHour,IF(HOUR(A1995)&gt;FinishHour,FinishHour,HOUR(A1995))))</f>
        <v/>
      </c>
      <c r="H1995" s="3" t="str">
        <f t="shared" si="160"/>
        <v/>
      </c>
      <c r="I1995" s="33" t="e">
        <f>IF(OR(A1995="",B1995=""),NA(),MAX(0,IF(A1995-B1995=0,SameDayCycleTimeSettingValue,(A1995-B1995) *24)))</f>
        <v>#N/A</v>
      </c>
      <c r="J1995" s="33" t="e">
        <f>IF(OR(A1995="",B1995=""),NA(),MAX(0,IF(A1995-B1995=0,SameDayCycleTimeSettingValue,((A1995-B1995) *24)-(INT((A1995-B1995)) * (24-(FinishHour-StartHour))))))</f>
        <v>#N/A</v>
      </c>
      <c r="K1995" s="3" t="e">
        <f ca="1">IF(OR(A1995&lt;&gt;"",B1995=""),NA(),MAX(0,IF(_xlfn.DAYS(NOW(),B1995)=0,SameDayCycleTimeSettingValue,_xlfn.DAYS(NOW(),B1995))))</f>
        <v>#N/A</v>
      </c>
    </row>
    <row r="1996" spans="1:11" x14ac:dyDescent="0.25">
      <c r="A1996" s="32" t="str">
        <f>IF(AND(TRIM(INDEX(CompletedDateValues,ROW(A1996)))&lt;&gt;"",INDEX(CompletedDateValues,ROW(A1996))&gt;0),INDEX(CompletedDateValues,ROW(A1996)),"")</f>
        <v/>
      </c>
      <c r="B1996" s="32" t="str">
        <f>IF(AND(TRIM(INDEX(StartDateValues,ROW(A1996)))&lt;&gt;"",INDEX(StartDateValues,ROW(A1996))&gt;0),INDEX(StartDateValues,ROW(A1996)),"")</f>
        <v/>
      </c>
      <c r="C1996" s="22" t="str">
        <f t="shared" si="156"/>
        <v/>
      </c>
      <c r="D1996" s="3" t="str">
        <f t="shared" si="157"/>
        <v/>
      </c>
      <c r="E1996" s="3" t="str">
        <f t="shared" si="158"/>
        <v/>
      </c>
      <c r="F1996" s="3" t="str">
        <f t="shared" si="159"/>
        <v/>
      </c>
      <c r="G1996" s="3" t="str">
        <f>IF(A1996="","",IF(HOUR(A1996)&lt;StartHour,StartHour,IF(HOUR(A1996)&gt;FinishHour,FinishHour,HOUR(A1996))))</f>
        <v/>
      </c>
      <c r="H1996" s="3" t="str">
        <f t="shared" si="160"/>
        <v/>
      </c>
      <c r="I1996" s="33" t="e">
        <f>IF(OR(A1996="",B1996=""),NA(),MAX(0,IF(A1996-B1996=0,SameDayCycleTimeSettingValue,(A1996-B1996) *24)))</f>
        <v>#N/A</v>
      </c>
      <c r="J1996" s="33" t="e">
        <f>IF(OR(A1996="",B1996=""),NA(),MAX(0,IF(A1996-B1996=0,SameDayCycleTimeSettingValue,((A1996-B1996) *24)-(INT((A1996-B1996)) * (24-(FinishHour-StartHour))))))</f>
        <v>#N/A</v>
      </c>
      <c r="K1996" s="3" t="e">
        <f ca="1">IF(OR(A1996&lt;&gt;"",B1996=""),NA(),MAX(0,IF(_xlfn.DAYS(NOW(),B1996)=0,SameDayCycleTimeSettingValue,_xlfn.DAYS(NOW(),B1996))))</f>
        <v>#N/A</v>
      </c>
    </row>
    <row r="1997" spans="1:11" x14ac:dyDescent="0.25">
      <c r="A1997" s="32" t="str">
        <f>IF(AND(TRIM(INDEX(CompletedDateValues,ROW(A1997)))&lt;&gt;"",INDEX(CompletedDateValues,ROW(A1997))&gt;0),INDEX(CompletedDateValues,ROW(A1997)),"")</f>
        <v/>
      </c>
      <c r="B1997" s="32" t="str">
        <f>IF(AND(TRIM(INDEX(StartDateValues,ROW(A1997)))&lt;&gt;"",INDEX(StartDateValues,ROW(A1997))&gt;0),INDEX(StartDateValues,ROW(A1997)),"")</f>
        <v/>
      </c>
      <c r="C1997" s="22" t="str">
        <f t="shared" si="156"/>
        <v/>
      </c>
      <c r="D1997" s="3" t="str">
        <f t="shared" si="157"/>
        <v/>
      </c>
      <c r="E1997" s="3" t="str">
        <f t="shared" si="158"/>
        <v/>
      </c>
      <c r="F1997" s="3" t="str">
        <f t="shared" si="159"/>
        <v/>
      </c>
      <c r="G1997" s="3" t="str">
        <f>IF(A1997="","",IF(HOUR(A1997)&lt;StartHour,StartHour,IF(HOUR(A1997)&gt;FinishHour,FinishHour,HOUR(A1997))))</f>
        <v/>
      </c>
      <c r="H1997" s="3" t="str">
        <f t="shared" si="160"/>
        <v/>
      </c>
      <c r="I1997" s="33" t="e">
        <f>IF(OR(A1997="",B1997=""),NA(),MAX(0,IF(A1997-B1997=0,SameDayCycleTimeSettingValue,(A1997-B1997) *24)))</f>
        <v>#N/A</v>
      </c>
      <c r="J1997" s="33" t="e">
        <f>IF(OR(A1997="",B1997=""),NA(),MAX(0,IF(A1997-B1997=0,SameDayCycleTimeSettingValue,((A1997-B1997) *24)-(INT((A1997-B1997)) * (24-(FinishHour-StartHour))))))</f>
        <v>#N/A</v>
      </c>
      <c r="K1997" s="3" t="e">
        <f ca="1">IF(OR(A1997&lt;&gt;"",B1997=""),NA(),MAX(0,IF(_xlfn.DAYS(NOW(),B1997)=0,SameDayCycleTimeSettingValue,_xlfn.DAYS(NOW(),B1997))))</f>
        <v>#N/A</v>
      </c>
    </row>
    <row r="1998" spans="1:11" x14ac:dyDescent="0.25">
      <c r="A1998" s="32" t="str">
        <f>IF(AND(TRIM(INDEX(CompletedDateValues,ROW(A1998)))&lt;&gt;"",INDEX(CompletedDateValues,ROW(A1998))&gt;0),INDEX(CompletedDateValues,ROW(A1998)),"")</f>
        <v/>
      </c>
      <c r="B1998" s="32" t="str">
        <f>IF(AND(TRIM(INDEX(StartDateValues,ROW(A1998)))&lt;&gt;"",INDEX(StartDateValues,ROW(A1998))&gt;0),INDEX(StartDateValues,ROW(A1998)),"")</f>
        <v/>
      </c>
      <c r="C1998" s="22" t="str">
        <f t="shared" si="156"/>
        <v/>
      </c>
      <c r="D1998" s="3" t="str">
        <f t="shared" si="157"/>
        <v/>
      </c>
      <c r="E1998" s="3" t="str">
        <f t="shared" si="158"/>
        <v/>
      </c>
      <c r="F1998" s="3" t="str">
        <f t="shared" si="159"/>
        <v/>
      </c>
      <c r="G1998" s="3" t="str">
        <f>IF(A1998="","",IF(HOUR(A1998)&lt;StartHour,StartHour,IF(HOUR(A1998)&gt;FinishHour,FinishHour,HOUR(A1998))))</f>
        <v/>
      </c>
      <c r="H1998" s="3" t="str">
        <f t="shared" si="160"/>
        <v/>
      </c>
      <c r="I1998" s="33" t="e">
        <f>IF(OR(A1998="",B1998=""),NA(),MAX(0,IF(A1998-B1998=0,SameDayCycleTimeSettingValue,(A1998-B1998) *24)))</f>
        <v>#N/A</v>
      </c>
      <c r="J1998" s="33" t="e">
        <f>IF(OR(A1998="",B1998=""),NA(),MAX(0,IF(A1998-B1998=0,SameDayCycleTimeSettingValue,((A1998-B1998) *24)-(INT((A1998-B1998)) * (24-(FinishHour-StartHour))))))</f>
        <v>#N/A</v>
      </c>
      <c r="K1998" s="3" t="e">
        <f ca="1">IF(OR(A1998&lt;&gt;"",B1998=""),NA(),MAX(0,IF(_xlfn.DAYS(NOW(),B1998)=0,SameDayCycleTimeSettingValue,_xlfn.DAYS(NOW(),B1998))))</f>
        <v>#N/A</v>
      </c>
    </row>
    <row r="1999" spans="1:11" x14ac:dyDescent="0.25">
      <c r="A1999" s="32" t="str">
        <f>IF(AND(TRIM(INDEX(CompletedDateValues,ROW(A1999)))&lt;&gt;"",INDEX(CompletedDateValues,ROW(A1999))&gt;0),INDEX(CompletedDateValues,ROW(A1999)),"")</f>
        <v/>
      </c>
      <c r="B1999" s="32" t="str">
        <f>IF(AND(TRIM(INDEX(StartDateValues,ROW(A1999)))&lt;&gt;"",INDEX(StartDateValues,ROW(A1999))&gt;0),INDEX(StartDateValues,ROW(A1999)),"")</f>
        <v/>
      </c>
      <c r="C1999" s="22" t="str">
        <f t="shared" si="156"/>
        <v/>
      </c>
      <c r="D1999" s="3" t="str">
        <f t="shared" si="157"/>
        <v/>
      </c>
      <c r="E1999" s="3" t="str">
        <f t="shared" si="158"/>
        <v/>
      </c>
      <c r="F1999" s="3" t="str">
        <f t="shared" si="159"/>
        <v/>
      </c>
      <c r="G1999" s="3" t="str">
        <f>IF(A1999="","",IF(HOUR(A1999)&lt;StartHour,StartHour,IF(HOUR(A1999)&gt;FinishHour,FinishHour,HOUR(A1999))))</f>
        <v/>
      </c>
      <c r="H1999" s="3" t="str">
        <f t="shared" si="160"/>
        <v/>
      </c>
      <c r="I1999" s="33" t="e">
        <f>IF(OR(A1999="",B1999=""),NA(),MAX(0,IF(A1999-B1999=0,SameDayCycleTimeSettingValue,(A1999-B1999) *24)))</f>
        <v>#N/A</v>
      </c>
      <c r="J1999" s="33" t="e">
        <f>IF(OR(A1999="",B1999=""),NA(),MAX(0,IF(A1999-B1999=0,SameDayCycleTimeSettingValue,((A1999-B1999) *24)-(INT((A1999-B1999)) * (24-(FinishHour-StartHour))))))</f>
        <v>#N/A</v>
      </c>
      <c r="K1999" s="3" t="e">
        <f ca="1">IF(OR(A1999&lt;&gt;"",B1999=""),NA(),MAX(0,IF(_xlfn.DAYS(NOW(),B1999)=0,SameDayCycleTimeSettingValue,_xlfn.DAYS(NOW(),B1999))))</f>
        <v>#N/A</v>
      </c>
    </row>
    <row r="2000" spans="1:11" x14ac:dyDescent="0.25">
      <c r="A2000" s="32" t="str">
        <f>IF(AND(TRIM(INDEX(CompletedDateValues,ROW(A2000)))&lt;&gt;"",INDEX(CompletedDateValues,ROW(A2000))&gt;0),INDEX(CompletedDateValues,ROW(A2000)),"")</f>
        <v/>
      </c>
      <c r="B2000" s="32" t="str">
        <f>IF(AND(TRIM(INDEX(StartDateValues,ROW(A2000)))&lt;&gt;"",INDEX(StartDateValues,ROW(A2000))&gt;0),INDEX(StartDateValues,ROW(A2000)),"")</f>
        <v/>
      </c>
      <c r="C2000" s="22" t="str">
        <f t="shared" si="156"/>
        <v/>
      </c>
      <c r="D2000" s="3" t="str">
        <f t="shared" si="157"/>
        <v/>
      </c>
      <c r="E2000" s="3" t="str">
        <f t="shared" si="158"/>
        <v/>
      </c>
      <c r="F2000" s="3" t="str">
        <f t="shared" si="159"/>
        <v/>
      </c>
      <c r="G2000" s="3" t="str">
        <f>IF(A2000="","",IF(HOUR(A2000)&lt;StartHour,StartHour,IF(HOUR(A2000)&gt;FinishHour,FinishHour,HOUR(A2000))))</f>
        <v/>
      </c>
      <c r="H2000" s="3" t="str">
        <f t="shared" si="160"/>
        <v/>
      </c>
      <c r="I2000" s="33" t="e">
        <f>IF(OR(A2000="",B2000=""),NA(),MAX(0,IF(A2000-B2000=0,SameDayCycleTimeSettingValue,(A2000-B2000) *24)))</f>
        <v>#N/A</v>
      </c>
      <c r="J2000" s="33" t="e">
        <f>IF(OR(A2000="",B2000=""),NA(),MAX(0,IF(A2000-B2000=0,SameDayCycleTimeSettingValue,((A2000-B2000) *24)-(INT((A2000-B2000)) * (24-(FinishHour-StartHour))))))</f>
        <v>#N/A</v>
      </c>
      <c r="K2000" s="3" t="e">
        <f ca="1">IF(OR(A2000&lt;&gt;"",B2000=""),NA(),MAX(0,IF(_xlfn.DAYS(NOW(),B2000)=0,SameDayCycleTimeSettingValue,_xlfn.DAYS(NOW(),B2000))))</f>
        <v>#N/A</v>
      </c>
    </row>
    <row r="2001" spans="1:11" x14ac:dyDescent="0.25">
      <c r="A2001" s="32" t="str">
        <f>IF(AND(TRIM(INDEX(CompletedDateValues,ROW(A2001)))&lt;&gt;"",INDEX(CompletedDateValues,ROW(A2001))&gt;0),INDEX(CompletedDateValues,ROW(A2001)),"")</f>
        <v/>
      </c>
      <c r="B2001" s="32" t="str">
        <f>IF(AND(TRIM(INDEX(StartDateValues,ROW(A2001)))&lt;&gt;"",INDEX(StartDateValues,ROW(A2001))&gt;0),INDEX(StartDateValues,ROW(A2001)),"")</f>
        <v/>
      </c>
      <c r="C2001" s="22" t="str">
        <f t="shared" si="156"/>
        <v/>
      </c>
      <c r="D2001" s="3" t="str">
        <f t="shared" si="157"/>
        <v/>
      </c>
      <c r="E2001" s="3" t="str">
        <f t="shared" si="158"/>
        <v/>
      </c>
      <c r="F2001" s="3" t="str">
        <f t="shared" si="159"/>
        <v/>
      </c>
      <c r="G2001" s="3" t="str">
        <f>IF(A2001="","",IF(HOUR(A2001)&lt;StartHour,StartHour,IF(HOUR(A2001)&gt;FinishHour,FinishHour,HOUR(A2001))))</f>
        <v/>
      </c>
      <c r="H2001" s="3" t="str">
        <f t="shared" si="160"/>
        <v/>
      </c>
      <c r="I2001" s="33" t="e">
        <f>IF(OR(A2001="",B2001=""),NA(),MAX(0,IF(A2001-B2001=0,SameDayCycleTimeSettingValue,(A2001-B2001) *24)))</f>
        <v>#N/A</v>
      </c>
      <c r="J2001" s="33" t="e">
        <f>IF(OR(A2001="",B2001=""),NA(),MAX(0,IF(A2001-B2001=0,SameDayCycleTimeSettingValue,((A2001-B2001) *24)-(INT((A2001-B2001)) * (24-(FinishHour-StartHour))))))</f>
        <v>#N/A</v>
      </c>
      <c r="K2001" s="3" t="e">
        <f ca="1">IF(OR(A2001&lt;&gt;"",B2001=""),NA(),MAX(0,IF(_xlfn.DAYS(NOW(),B2001)=0,SameDayCycleTimeSettingValue,_xlfn.DAYS(NOW(),B2001))))</f>
        <v>#N/A</v>
      </c>
    </row>
    <row r="2002" spans="1:11" x14ac:dyDescent="0.25">
      <c r="A2002" s="32" t="str">
        <f>IF(AND(TRIM(INDEX(CompletedDateValues,ROW(A2002)))&lt;&gt;"",INDEX(CompletedDateValues,ROW(A2002))&gt;0),INDEX(CompletedDateValues,ROW(A2002)),"")</f>
        <v/>
      </c>
      <c r="B2002" s="32" t="str">
        <f>IF(AND(TRIM(INDEX(StartDateValues,ROW(A2002)))&lt;&gt;"",INDEX(StartDateValues,ROW(A2002))&gt;0),INDEX(StartDateValues,ROW(A2002)),"")</f>
        <v/>
      </c>
      <c r="C2002" s="22" t="str">
        <f t="shared" si="156"/>
        <v/>
      </c>
      <c r="D2002" s="3" t="str">
        <f t="shared" si="157"/>
        <v/>
      </c>
      <c r="E2002" s="3" t="str">
        <f t="shared" si="158"/>
        <v/>
      </c>
      <c r="F2002" s="3" t="str">
        <f t="shared" si="159"/>
        <v/>
      </c>
      <c r="G2002" s="3" t="str">
        <f>IF(A2002="","",IF(HOUR(A2002)&lt;StartHour,StartHour,IF(HOUR(A2002)&gt;FinishHour,FinishHour,HOUR(A2002))))</f>
        <v/>
      </c>
      <c r="H2002" s="3" t="str">
        <f t="shared" si="160"/>
        <v/>
      </c>
      <c r="I2002" s="33" t="e">
        <f>IF(OR(A2002="",B2002=""),NA(),MAX(0,IF(A2002-B2002=0,SameDayCycleTimeSettingValue,(A2002-B2002) *24)))</f>
        <v>#N/A</v>
      </c>
      <c r="J2002" s="33" t="e">
        <f>IF(OR(A2002="",B2002=""),NA(),MAX(0,IF(A2002-B2002=0,SameDayCycleTimeSettingValue,((A2002-B2002) *24)-(INT((A2002-B2002)) * (24-(FinishHour-StartHour))))))</f>
        <v>#N/A</v>
      </c>
      <c r="K2002" s="3" t="e">
        <f ca="1">IF(OR(A2002&lt;&gt;"",B2002=""),NA(),MAX(0,IF(_xlfn.DAYS(NOW(),B2002)=0,SameDayCycleTimeSettingValue,_xlfn.DAYS(NOW(),B2002))))</f>
        <v>#N/A</v>
      </c>
    </row>
    <row r="2003" spans="1:11" x14ac:dyDescent="0.25">
      <c r="A2003" s="32" t="str">
        <f>IF(AND(TRIM(INDEX(CompletedDateValues,ROW(A2003)))&lt;&gt;"",INDEX(CompletedDateValues,ROW(A2003))&gt;0),INDEX(CompletedDateValues,ROW(A2003)),"")</f>
        <v/>
      </c>
      <c r="B2003" s="32" t="str">
        <f>IF(AND(TRIM(INDEX(StartDateValues,ROW(A2003)))&lt;&gt;"",INDEX(StartDateValues,ROW(A2003))&gt;0),INDEX(StartDateValues,ROW(A2003)),"")</f>
        <v/>
      </c>
      <c r="C2003" s="22" t="str">
        <f t="shared" si="156"/>
        <v/>
      </c>
      <c r="D2003" s="3" t="str">
        <f t="shared" si="157"/>
        <v/>
      </c>
      <c r="E2003" s="3" t="str">
        <f t="shared" si="158"/>
        <v/>
      </c>
      <c r="F2003" s="3" t="str">
        <f t="shared" si="159"/>
        <v/>
      </c>
      <c r="G2003" s="3" t="str">
        <f>IF(A2003="","",IF(HOUR(A2003)&lt;StartHour,StartHour,IF(HOUR(A2003)&gt;FinishHour,FinishHour,HOUR(A2003))))</f>
        <v/>
      </c>
      <c r="H2003" s="3" t="str">
        <f t="shared" si="160"/>
        <v/>
      </c>
      <c r="I2003" s="33" t="e">
        <f>IF(OR(A2003="",B2003=""),NA(),MAX(0,IF(A2003-B2003=0,SameDayCycleTimeSettingValue,(A2003-B2003) *24)))</f>
        <v>#N/A</v>
      </c>
      <c r="J2003" s="33" t="e">
        <f>IF(OR(A2003="",B2003=""),NA(),MAX(0,IF(A2003-B2003=0,SameDayCycleTimeSettingValue,((A2003-B2003) *24)-(INT((A2003-B2003)) * (24-(FinishHour-StartHour))))))</f>
        <v>#N/A</v>
      </c>
      <c r="K2003" s="3" t="e">
        <f ca="1">IF(OR(A2003&lt;&gt;"",B2003=""),NA(),MAX(0,IF(_xlfn.DAYS(NOW(),B2003)=0,SameDayCycleTimeSettingValue,_xlfn.DAYS(NOW(),B2003))))</f>
        <v>#N/A</v>
      </c>
    </row>
    <row r="2004" spans="1:11" x14ac:dyDescent="0.25">
      <c r="A2004" s="32" t="str">
        <f>IF(AND(TRIM(INDEX(CompletedDateValues,ROW(A2004)))&lt;&gt;"",INDEX(CompletedDateValues,ROW(A2004))&gt;0),INDEX(CompletedDateValues,ROW(A2004)),"")</f>
        <v/>
      </c>
      <c r="B2004" s="32" t="str">
        <f>IF(AND(TRIM(INDEX(StartDateValues,ROW(A2004)))&lt;&gt;"",INDEX(StartDateValues,ROW(A2004))&gt;0),INDEX(StartDateValues,ROW(A2004)),"")</f>
        <v/>
      </c>
      <c r="C2004" s="22" t="str">
        <f t="shared" si="156"/>
        <v/>
      </c>
      <c r="D2004" s="3" t="str">
        <f t="shared" si="157"/>
        <v/>
      </c>
      <c r="E2004" s="3" t="str">
        <f t="shared" si="158"/>
        <v/>
      </c>
      <c r="F2004" s="3" t="str">
        <f t="shared" si="159"/>
        <v/>
      </c>
      <c r="G2004" s="3" t="str">
        <f>IF(A2004="","",IF(HOUR(A2004)&lt;StartHour,StartHour,IF(HOUR(A2004)&gt;FinishHour,FinishHour,HOUR(A2004))))</f>
        <v/>
      </c>
      <c r="H2004" s="3" t="str">
        <f t="shared" si="160"/>
        <v/>
      </c>
      <c r="I2004" s="33" t="e">
        <f>IF(OR(A2004="",B2004=""),NA(),MAX(0,IF(A2004-B2004=0,SameDayCycleTimeSettingValue,(A2004-B2004) *24)))</f>
        <v>#N/A</v>
      </c>
      <c r="J2004" s="33" t="e">
        <f>IF(OR(A2004="",B2004=""),NA(),MAX(0,IF(A2004-B2004=0,SameDayCycleTimeSettingValue,((A2004-B2004) *24)-(INT((A2004-B2004)) * (24-(FinishHour-StartHour))))))</f>
        <v>#N/A</v>
      </c>
      <c r="K2004" s="3" t="e">
        <f ca="1">IF(OR(A2004&lt;&gt;"",B2004=""),NA(),MAX(0,IF(_xlfn.DAYS(NOW(),B2004)=0,SameDayCycleTimeSettingValue,_xlfn.DAYS(NOW(),B2004))))</f>
        <v>#N/A</v>
      </c>
    </row>
    <row r="2005" spans="1:11" x14ac:dyDescent="0.25">
      <c r="A2005" s="32" t="str">
        <f>IF(AND(TRIM(INDEX(CompletedDateValues,ROW(A2005)))&lt;&gt;"",INDEX(CompletedDateValues,ROW(A2005))&gt;0),INDEX(CompletedDateValues,ROW(A2005)),"")</f>
        <v/>
      </c>
      <c r="B2005" s="32" t="str">
        <f>IF(AND(TRIM(INDEX(StartDateValues,ROW(A2005)))&lt;&gt;"",INDEX(StartDateValues,ROW(A2005))&gt;0),INDEX(StartDateValues,ROW(A2005)),"")</f>
        <v/>
      </c>
      <c r="C2005" s="22" t="str">
        <f t="shared" si="156"/>
        <v/>
      </c>
      <c r="D2005" s="3" t="str">
        <f t="shared" si="157"/>
        <v/>
      </c>
      <c r="E2005" s="3" t="str">
        <f t="shared" si="158"/>
        <v/>
      </c>
      <c r="F2005" s="3" t="str">
        <f t="shared" si="159"/>
        <v/>
      </c>
      <c r="G2005" s="3" t="str">
        <f>IF(A2005="","",IF(HOUR(A2005)&lt;StartHour,StartHour,IF(HOUR(A2005)&gt;FinishHour,FinishHour,HOUR(A2005))))</f>
        <v/>
      </c>
      <c r="H2005" s="3" t="str">
        <f t="shared" si="160"/>
        <v/>
      </c>
      <c r="I2005" s="33" t="e">
        <f>IF(OR(A2005="",B2005=""),NA(),MAX(0,IF(A2005-B2005=0,SameDayCycleTimeSettingValue,(A2005-B2005) *24)))</f>
        <v>#N/A</v>
      </c>
      <c r="J2005" s="33" t="e">
        <f>IF(OR(A2005="",B2005=""),NA(),MAX(0,IF(A2005-B2005=0,SameDayCycleTimeSettingValue,((A2005-B2005) *24)-(INT((A2005-B2005)) * (24-(FinishHour-StartHour))))))</f>
        <v>#N/A</v>
      </c>
      <c r="K2005" s="3" t="e">
        <f ca="1">IF(OR(A2005&lt;&gt;"",B2005=""),NA(),MAX(0,IF(_xlfn.DAYS(NOW(),B2005)=0,SameDayCycleTimeSettingValue,_xlfn.DAYS(NOW(),B2005))))</f>
        <v>#N/A</v>
      </c>
    </row>
    <row r="2006" spans="1:11" x14ac:dyDescent="0.25">
      <c r="A2006" s="32" t="str">
        <f>IF(AND(TRIM(INDEX(CompletedDateValues,ROW(A2006)))&lt;&gt;"",INDEX(CompletedDateValues,ROW(A2006))&gt;0),INDEX(CompletedDateValues,ROW(A2006)),"")</f>
        <v/>
      </c>
      <c r="B2006" s="32" t="str">
        <f>IF(AND(TRIM(INDEX(StartDateValues,ROW(A2006)))&lt;&gt;"",INDEX(StartDateValues,ROW(A2006))&gt;0),INDEX(StartDateValues,ROW(A2006)),"")</f>
        <v/>
      </c>
      <c r="C2006" s="22" t="str">
        <f t="shared" si="156"/>
        <v/>
      </c>
      <c r="D2006" s="3" t="str">
        <f t="shared" si="157"/>
        <v/>
      </c>
      <c r="E2006" s="3" t="str">
        <f t="shared" si="158"/>
        <v/>
      </c>
      <c r="F2006" s="3" t="str">
        <f t="shared" si="159"/>
        <v/>
      </c>
      <c r="G2006" s="3" t="str">
        <f>IF(A2006="","",IF(HOUR(A2006)&lt;StartHour,StartHour,IF(HOUR(A2006)&gt;FinishHour,FinishHour,HOUR(A2006))))</f>
        <v/>
      </c>
      <c r="H2006" s="3" t="str">
        <f t="shared" si="160"/>
        <v/>
      </c>
      <c r="I2006" s="33" t="e">
        <f>IF(OR(A2006="",B2006=""),NA(),MAX(0,IF(A2006-B2006=0,SameDayCycleTimeSettingValue,(A2006-B2006) *24)))</f>
        <v>#N/A</v>
      </c>
      <c r="J2006" s="33" t="e">
        <f>IF(OR(A2006="",B2006=""),NA(),MAX(0,IF(A2006-B2006=0,SameDayCycleTimeSettingValue,((A2006-B2006) *24)-(INT((A2006-B2006)) * (24-(FinishHour-StartHour))))))</f>
        <v>#N/A</v>
      </c>
      <c r="K2006" s="3" t="e">
        <f ca="1">IF(OR(A2006&lt;&gt;"",B2006=""),NA(),MAX(0,IF(_xlfn.DAYS(NOW(),B2006)=0,SameDayCycleTimeSettingValue,_xlfn.DAYS(NOW(),B2006))))</f>
        <v>#N/A</v>
      </c>
    </row>
    <row r="2007" spans="1:11" x14ac:dyDescent="0.25">
      <c r="A2007" s="32" t="str">
        <f>IF(AND(TRIM(INDEX(CompletedDateValues,ROW(A2007)))&lt;&gt;"",INDEX(CompletedDateValues,ROW(A2007))&gt;0),INDEX(CompletedDateValues,ROW(A2007)),"")</f>
        <v/>
      </c>
      <c r="B2007" s="32" t="str">
        <f>IF(AND(TRIM(INDEX(StartDateValues,ROW(A2007)))&lt;&gt;"",INDEX(StartDateValues,ROW(A2007))&gt;0),INDEX(StartDateValues,ROW(A2007)),"")</f>
        <v/>
      </c>
      <c r="C2007" s="22" t="str">
        <f t="shared" si="156"/>
        <v/>
      </c>
      <c r="D2007" s="3" t="str">
        <f t="shared" si="157"/>
        <v/>
      </c>
      <c r="E2007" s="3" t="str">
        <f t="shared" si="158"/>
        <v/>
      </c>
      <c r="F2007" s="3" t="str">
        <f t="shared" si="159"/>
        <v/>
      </c>
      <c r="G2007" s="3" t="str">
        <f>IF(A2007="","",IF(HOUR(A2007)&lt;StartHour,StartHour,IF(HOUR(A2007)&gt;FinishHour,FinishHour,HOUR(A2007))))</f>
        <v/>
      </c>
      <c r="H2007" s="3" t="str">
        <f t="shared" si="160"/>
        <v/>
      </c>
      <c r="I2007" s="33" t="e">
        <f>IF(OR(A2007="",B2007=""),NA(),MAX(0,IF(A2007-B2007=0,SameDayCycleTimeSettingValue,(A2007-B2007) *24)))</f>
        <v>#N/A</v>
      </c>
      <c r="J2007" s="33" t="e">
        <f>IF(OR(A2007="",B2007=""),NA(),MAX(0,IF(A2007-B2007=0,SameDayCycleTimeSettingValue,((A2007-B2007) *24)-(INT((A2007-B2007)) * (24-(FinishHour-StartHour))))))</f>
        <v>#N/A</v>
      </c>
      <c r="K2007" s="3" t="e">
        <f ca="1">IF(OR(A2007&lt;&gt;"",B2007=""),NA(),MAX(0,IF(_xlfn.DAYS(NOW(),B2007)=0,SameDayCycleTimeSettingValue,_xlfn.DAYS(NOW(),B2007))))</f>
        <v>#N/A</v>
      </c>
    </row>
    <row r="2008" spans="1:11" x14ac:dyDescent="0.25">
      <c r="A2008" s="32" t="str">
        <f>IF(AND(TRIM(INDEX(CompletedDateValues,ROW(A2008)))&lt;&gt;"",INDEX(CompletedDateValues,ROW(A2008))&gt;0),INDEX(CompletedDateValues,ROW(A2008)),"")</f>
        <v/>
      </c>
      <c r="B2008" s="32" t="str">
        <f>IF(AND(TRIM(INDEX(StartDateValues,ROW(A2008)))&lt;&gt;"",INDEX(StartDateValues,ROW(A2008))&gt;0),INDEX(StartDateValues,ROW(A2008)),"")</f>
        <v/>
      </c>
      <c r="C2008" s="22" t="str">
        <f t="shared" si="156"/>
        <v/>
      </c>
      <c r="D2008" s="3" t="str">
        <f t="shared" si="157"/>
        <v/>
      </c>
      <c r="E2008" s="3" t="str">
        <f t="shared" si="158"/>
        <v/>
      </c>
      <c r="F2008" s="3" t="str">
        <f t="shared" si="159"/>
        <v/>
      </c>
      <c r="G2008" s="3" t="str">
        <f>IF(A2008="","",IF(HOUR(A2008)&lt;StartHour,StartHour,IF(HOUR(A2008)&gt;FinishHour,FinishHour,HOUR(A2008))))</f>
        <v/>
      </c>
      <c r="H2008" s="3" t="str">
        <f t="shared" si="160"/>
        <v/>
      </c>
      <c r="I2008" s="33" t="e">
        <f>IF(OR(A2008="",B2008=""),NA(),MAX(0,IF(A2008-B2008=0,SameDayCycleTimeSettingValue,(A2008-B2008) *24)))</f>
        <v>#N/A</v>
      </c>
      <c r="J2008" s="33" t="e">
        <f>IF(OR(A2008="",B2008=""),NA(),MAX(0,IF(A2008-B2008=0,SameDayCycleTimeSettingValue,((A2008-B2008) *24)-(INT((A2008-B2008)) * (24-(FinishHour-StartHour))))))</f>
        <v>#N/A</v>
      </c>
      <c r="K2008" s="3" t="e">
        <f ca="1">IF(OR(A2008&lt;&gt;"",B2008=""),NA(),MAX(0,IF(_xlfn.DAYS(NOW(),B2008)=0,SameDayCycleTimeSettingValue,_xlfn.DAYS(NOW(),B2008))))</f>
        <v>#N/A</v>
      </c>
    </row>
    <row r="2009" spans="1:11" x14ac:dyDescent="0.25">
      <c r="A2009" s="32" t="str">
        <f>IF(AND(TRIM(INDEX(CompletedDateValues,ROW(A2009)))&lt;&gt;"",INDEX(CompletedDateValues,ROW(A2009))&gt;0),INDEX(CompletedDateValues,ROW(A2009)),"")</f>
        <v/>
      </c>
      <c r="B2009" s="32" t="str">
        <f>IF(AND(TRIM(INDEX(StartDateValues,ROW(A2009)))&lt;&gt;"",INDEX(StartDateValues,ROW(A2009))&gt;0),INDEX(StartDateValues,ROW(A2009)),"")</f>
        <v/>
      </c>
      <c r="C2009" s="22" t="str">
        <f t="shared" si="156"/>
        <v/>
      </c>
      <c r="D2009" s="3" t="str">
        <f t="shared" si="157"/>
        <v/>
      </c>
      <c r="E2009" s="3" t="str">
        <f t="shared" si="158"/>
        <v/>
      </c>
      <c r="F2009" s="3" t="str">
        <f t="shared" si="159"/>
        <v/>
      </c>
      <c r="G2009" s="3" t="str">
        <f>IF(A2009="","",IF(HOUR(A2009)&lt;StartHour,StartHour,IF(HOUR(A2009)&gt;FinishHour,FinishHour,HOUR(A2009))))</f>
        <v/>
      </c>
      <c r="H2009" s="3" t="str">
        <f t="shared" si="160"/>
        <v/>
      </c>
      <c r="I2009" s="33" t="e">
        <f>IF(OR(A2009="",B2009=""),NA(),MAX(0,IF(A2009-B2009=0,SameDayCycleTimeSettingValue,(A2009-B2009) *24)))</f>
        <v>#N/A</v>
      </c>
      <c r="J2009" s="33" t="e">
        <f>IF(OR(A2009="",B2009=""),NA(),MAX(0,IF(A2009-B2009=0,SameDayCycleTimeSettingValue,((A2009-B2009) *24)-(INT((A2009-B2009)) * (24-(FinishHour-StartHour))))))</f>
        <v>#N/A</v>
      </c>
      <c r="K2009" s="3" t="e">
        <f ca="1">IF(OR(A2009&lt;&gt;"",B2009=""),NA(),MAX(0,IF(_xlfn.DAYS(NOW(),B2009)=0,SameDayCycleTimeSettingValue,_xlfn.DAYS(NOW(),B2009))))</f>
        <v>#N/A</v>
      </c>
    </row>
    <row r="2010" spans="1:11" x14ac:dyDescent="0.25">
      <c r="A2010" s="32" t="str">
        <f>IF(AND(TRIM(INDEX(CompletedDateValues,ROW(A2010)))&lt;&gt;"",INDEX(CompletedDateValues,ROW(A2010))&gt;0),INDEX(CompletedDateValues,ROW(A2010)),"")</f>
        <v/>
      </c>
      <c r="B2010" s="32" t="str">
        <f>IF(AND(TRIM(INDEX(StartDateValues,ROW(A2010)))&lt;&gt;"",INDEX(StartDateValues,ROW(A2010))&gt;0),INDEX(StartDateValues,ROW(A2010)),"")</f>
        <v/>
      </c>
      <c r="C2010" s="22" t="str">
        <f t="shared" si="156"/>
        <v/>
      </c>
      <c r="D2010" s="3" t="str">
        <f t="shared" si="157"/>
        <v/>
      </c>
      <c r="E2010" s="3" t="str">
        <f t="shared" si="158"/>
        <v/>
      </c>
      <c r="F2010" s="3" t="str">
        <f t="shared" si="159"/>
        <v/>
      </c>
      <c r="G2010" s="3" t="str">
        <f>IF(A2010="","",IF(HOUR(A2010)&lt;StartHour,StartHour,IF(HOUR(A2010)&gt;FinishHour,FinishHour,HOUR(A2010))))</f>
        <v/>
      </c>
      <c r="H2010" s="3" t="str">
        <f t="shared" si="160"/>
        <v/>
      </c>
      <c r="I2010" s="33" t="e">
        <f>IF(OR(A2010="",B2010=""),NA(),MAX(0,IF(A2010-B2010=0,SameDayCycleTimeSettingValue,(A2010-B2010) *24)))</f>
        <v>#N/A</v>
      </c>
      <c r="J2010" s="33" t="e">
        <f>IF(OR(A2010="",B2010=""),NA(),MAX(0,IF(A2010-B2010=0,SameDayCycleTimeSettingValue,((A2010-B2010) *24)-(INT((A2010-B2010)) * (24-(FinishHour-StartHour))))))</f>
        <v>#N/A</v>
      </c>
      <c r="K2010" s="3" t="e">
        <f ca="1">IF(OR(A2010&lt;&gt;"",B2010=""),NA(),MAX(0,IF(_xlfn.DAYS(NOW(),B2010)=0,SameDayCycleTimeSettingValue,_xlfn.DAYS(NOW(),B2010))))</f>
        <v>#N/A</v>
      </c>
    </row>
    <row r="2011" spans="1:11" x14ac:dyDescent="0.25">
      <c r="A2011" s="32" t="str">
        <f>IF(AND(TRIM(INDEX(CompletedDateValues,ROW(A2011)))&lt;&gt;"",INDEX(CompletedDateValues,ROW(A2011))&gt;0),INDEX(CompletedDateValues,ROW(A2011)),"")</f>
        <v/>
      </c>
      <c r="B2011" s="32" t="str">
        <f>IF(AND(TRIM(INDEX(StartDateValues,ROW(A2011)))&lt;&gt;"",INDEX(StartDateValues,ROW(A2011))&gt;0),INDEX(StartDateValues,ROW(A2011)),"")</f>
        <v/>
      </c>
      <c r="C2011" s="22" t="str">
        <f t="shared" si="156"/>
        <v/>
      </c>
      <c r="D2011" s="3" t="str">
        <f t="shared" si="157"/>
        <v/>
      </c>
      <c r="E2011" s="3" t="str">
        <f t="shared" si="158"/>
        <v/>
      </c>
      <c r="F2011" s="3" t="str">
        <f t="shared" si="159"/>
        <v/>
      </c>
      <c r="G2011" s="3" t="str">
        <f>IF(A2011="","",IF(HOUR(A2011)&lt;StartHour,StartHour,IF(HOUR(A2011)&gt;FinishHour,FinishHour,HOUR(A2011))))</f>
        <v/>
      </c>
      <c r="H2011" s="3" t="str">
        <f t="shared" si="160"/>
        <v/>
      </c>
      <c r="I2011" s="33" t="e">
        <f>IF(OR(A2011="",B2011=""),NA(),MAX(0,IF(A2011-B2011=0,SameDayCycleTimeSettingValue,(A2011-B2011) *24)))</f>
        <v>#N/A</v>
      </c>
      <c r="J2011" s="33" t="e">
        <f>IF(OR(A2011="",B2011=""),NA(),MAX(0,IF(A2011-B2011=0,SameDayCycleTimeSettingValue,((A2011-B2011) *24)-(INT((A2011-B2011)) * (24-(FinishHour-StartHour))))))</f>
        <v>#N/A</v>
      </c>
      <c r="K2011" s="3" t="e">
        <f ca="1">IF(OR(A2011&lt;&gt;"",B2011=""),NA(),MAX(0,IF(_xlfn.DAYS(NOW(),B2011)=0,SameDayCycleTimeSettingValue,_xlfn.DAYS(NOW(),B2011))))</f>
        <v>#N/A</v>
      </c>
    </row>
    <row r="2012" spans="1:11" x14ac:dyDescent="0.25">
      <c r="A2012" s="32" t="str">
        <f>IF(AND(TRIM(INDEX(CompletedDateValues,ROW(A2012)))&lt;&gt;"",INDEX(CompletedDateValues,ROW(A2012))&gt;0),INDEX(CompletedDateValues,ROW(A2012)),"")</f>
        <v/>
      </c>
      <c r="B2012" s="32" t="str">
        <f>IF(AND(TRIM(INDEX(StartDateValues,ROW(A2012)))&lt;&gt;"",INDEX(StartDateValues,ROW(A2012))&gt;0),INDEX(StartDateValues,ROW(A2012)),"")</f>
        <v/>
      </c>
      <c r="C2012" s="22" t="str">
        <f t="shared" si="156"/>
        <v/>
      </c>
      <c r="D2012" s="3" t="str">
        <f t="shared" si="157"/>
        <v/>
      </c>
      <c r="E2012" s="3" t="str">
        <f t="shared" si="158"/>
        <v/>
      </c>
      <c r="F2012" s="3" t="str">
        <f t="shared" si="159"/>
        <v/>
      </c>
      <c r="G2012" s="3" t="str">
        <f>IF(A2012="","",IF(HOUR(A2012)&lt;StartHour,StartHour,IF(HOUR(A2012)&gt;FinishHour,FinishHour,HOUR(A2012))))</f>
        <v/>
      </c>
      <c r="H2012" s="3" t="str">
        <f t="shared" si="160"/>
        <v/>
      </c>
      <c r="I2012" s="33" t="e">
        <f>IF(OR(A2012="",B2012=""),NA(),MAX(0,IF(A2012-B2012=0,SameDayCycleTimeSettingValue,(A2012-B2012) *24)))</f>
        <v>#N/A</v>
      </c>
      <c r="J2012" s="33" t="e">
        <f>IF(OR(A2012="",B2012=""),NA(),MAX(0,IF(A2012-B2012=0,SameDayCycleTimeSettingValue,((A2012-B2012) *24)-(INT((A2012-B2012)) * (24-(FinishHour-StartHour))))))</f>
        <v>#N/A</v>
      </c>
      <c r="K2012" s="3" t="e">
        <f ca="1">IF(OR(A2012&lt;&gt;"",B2012=""),NA(),MAX(0,IF(_xlfn.DAYS(NOW(),B2012)=0,SameDayCycleTimeSettingValue,_xlfn.DAYS(NOW(),B2012))))</f>
        <v>#N/A</v>
      </c>
    </row>
    <row r="2013" spans="1:11" x14ac:dyDescent="0.25">
      <c r="A2013" s="32" t="str">
        <f>IF(AND(TRIM(INDEX(CompletedDateValues,ROW(A2013)))&lt;&gt;"",INDEX(CompletedDateValues,ROW(A2013))&gt;0),INDEX(CompletedDateValues,ROW(A2013)),"")</f>
        <v/>
      </c>
      <c r="B2013" s="32" t="str">
        <f>IF(AND(TRIM(INDEX(StartDateValues,ROW(A2013)))&lt;&gt;"",INDEX(StartDateValues,ROW(A2013))&gt;0),INDEX(StartDateValues,ROW(A2013)),"")</f>
        <v/>
      </c>
      <c r="C2013" s="22" t="str">
        <f t="shared" si="156"/>
        <v/>
      </c>
      <c r="D2013" s="3" t="str">
        <f t="shared" si="157"/>
        <v/>
      </c>
      <c r="E2013" s="3" t="str">
        <f t="shared" si="158"/>
        <v/>
      </c>
      <c r="F2013" s="3" t="str">
        <f t="shared" si="159"/>
        <v/>
      </c>
      <c r="G2013" s="3" t="str">
        <f>IF(A2013="","",IF(HOUR(A2013)&lt;StartHour,StartHour,IF(HOUR(A2013)&gt;FinishHour,FinishHour,HOUR(A2013))))</f>
        <v/>
      </c>
      <c r="H2013" s="3" t="str">
        <f t="shared" si="160"/>
        <v/>
      </c>
      <c r="I2013" s="33" t="e">
        <f>IF(OR(A2013="",B2013=""),NA(),MAX(0,IF(A2013-B2013=0,SameDayCycleTimeSettingValue,(A2013-B2013) *24)))</f>
        <v>#N/A</v>
      </c>
      <c r="J2013" s="33" t="e">
        <f>IF(OR(A2013="",B2013=""),NA(),MAX(0,IF(A2013-B2013=0,SameDayCycleTimeSettingValue,((A2013-B2013) *24)-(INT((A2013-B2013)) * (24-(FinishHour-StartHour))))))</f>
        <v>#N/A</v>
      </c>
      <c r="K2013" s="3" t="e">
        <f ca="1">IF(OR(A2013&lt;&gt;"",B2013=""),NA(),MAX(0,IF(_xlfn.DAYS(NOW(),B2013)=0,SameDayCycleTimeSettingValue,_xlfn.DAYS(NOW(),B2013))))</f>
        <v>#N/A</v>
      </c>
    </row>
    <row r="2014" spans="1:11" x14ac:dyDescent="0.25">
      <c r="A2014" s="32" t="str">
        <f>IF(AND(TRIM(INDEX(CompletedDateValues,ROW(A2014)))&lt;&gt;"",INDEX(CompletedDateValues,ROW(A2014))&gt;0),INDEX(CompletedDateValues,ROW(A2014)),"")</f>
        <v/>
      </c>
      <c r="B2014" s="32" t="str">
        <f>IF(AND(TRIM(INDEX(StartDateValues,ROW(A2014)))&lt;&gt;"",INDEX(StartDateValues,ROW(A2014))&gt;0),INDEX(StartDateValues,ROW(A2014)),"")</f>
        <v/>
      </c>
      <c r="C2014" s="22" t="str">
        <f t="shared" si="156"/>
        <v/>
      </c>
      <c r="D2014" s="3" t="str">
        <f t="shared" si="157"/>
        <v/>
      </c>
      <c r="E2014" s="3" t="str">
        <f t="shared" si="158"/>
        <v/>
      </c>
      <c r="F2014" s="3" t="str">
        <f t="shared" si="159"/>
        <v/>
      </c>
      <c r="G2014" s="3" t="str">
        <f>IF(A2014="","",IF(HOUR(A2014)&lt;StartHour,StartHour,IF(HOUR(A2014)&gt;FinishHour,FinishHour,HOUR(A2014))))</f>
        <v/>
      </c>
      <c r="H2014" s="3" t="str">
        <f t="shared" si="160"/>
        <v/>
      </c>
      <c r="I2014" s="33" t="e">
        <f>IF(OR(A2014="",B2014=""),NA(),MAX(0,IF(A2014-B2014=0,SameDayCycleTimeSettingValue,(A2014-B2014) *24)))</f>
        <v>#N/A</v>
      </c>
      <c r="J2014" s="33" t="e">
        <f>IF(OR(A2014="",B2014=""),NA(),MAX(0,IF(A2014-B2014=0,SameDayCycleTimeSettingValue,((A2014-B2014) *24)-(INT((A2014-B2014)) * (24-(FinishHour-StartHour))))))</f>
        <v>#N/A</v>
      </c>
      <c r="K2014" s="3" t="e">
        <f ca="1">IF(OR(A2014&lt;&gt;"",B2014=""),NA(),MAX(0,IF(_xlfn.DAYS(NOW(),B2014)=0,SameDayCycleTimeSettingValue,_xlfn.DAYS(NOW(),B2014))))</f>
        <v>#N/A</v>
      </c>
    </row>
    <row r="2015" spans="1:11" x14ac:dyDescent="0.25">
      <c r="A2015" s="32" t="str">
        <f>IF(AND(TRIM(INDEX(CompletedDateValues,ROW(A2015)))&lt;&gt;"",INDEX(CompletedDateValues,ROW(A2015))&gt;0),INDEX(CompletedDateValues,ROW(A2015)),"")</f>
        <v/>
      </c>
      <c r="B2015" s="32" t="str">
        <f>IF(AND(TRIM(INDEX(StartDateValues,ROW(A2015)))&lt;&gt;"",INDEX(StartDateValues,ROW(A2015))&gt;0),INDEX(StartDateValues,ROW(A2015)),"")</f>
        <v/>
      </c>
      <c r="C2015" s="22" t="str">
        <f t="shared" si="156"/>
        <v/>
      </c>
      <c r="D2015" s="3" t="str">
        <f t="shared" si="157"/>
        <v/>
      </c>
      <c r="E2015" s="3" t="str">
        <f t="shared" si="158"/>
        <v/>
      </c>
      <c r="F2015" s="3" t="str">
        <f t="shared" si="159"/>
        <v/>
      </c>
      <c r="G2015" s="3" t="str">
        <f>IF(A2015="","",IF(HOUR(A2015)&lt;StartHour,StartHour,IF(HOUR(A2015)&gt;FinishHour,FinishHour,HOUR(A2015))))</f>
        <v/>
      </c>
      <c r="H2015" s="3" t="str">
        <f t="shared" si="160"/>
        <v/>
      </c>
      <c r="I2015" s="33" t="e">
        <f>IF(OR(A2015="",B2015=""),NA(),MAX(0,IF(A2015-B2015=0,SameDayCycleTimeSettingValue,(A2015-B2015) *24)))</f>
        <v>#N/A</v>
      </c>
      <c r="J2015" s="33" t="e">
        <f>IF(OR(A2015="",B2015=""),NA(),MAX(0,IF(A2015-B2015=0,SameDayCycleTimeSettingValue,((A2015-B2015) *24)-(INT((A2015-B2015)) * (24-(FinishHour-StartHour))))))</f>
        <v>#N/A</v>
      </c>
      <c r="K2015" s="3" t="e">
        <f ca="1">IF(OR(A2015&lt;&gt;"",B2015=""),NA(),MAX(0,IF(_xlfn.DAYS(NOW(),B2015)=0,SameDayCycleTimeSettingValue,_xlfn.DAYS(NOW(),B2015))))</f>
        <v>#N/A</v>
      </c>
    </row>
    <row r="2016" spans="1:11" x14ac:dyDescent="0.25">
      <c r="A2016" s="32" t="str">
        <f>IF(AND(TRIM(INDEX(CompletedDateValues,ROW(A2016)))&lt;&gt;"",INDEX(CompletedDateValues,ROW(A2016))&gt;0),INDEX(CompletedDateValues,ROW(A2016)),"")</f>
        <v/>
      </c>
      <c r="B2016" s="32" t="str">
        <f>IF(AND(TRIM(INDEX(StartDateValues,ROW(A2016)))&lt;&gt;"",INDEX(StartDateValues,ROW(A2016))&gt;0),INDEX(StartDateValues,ROW(A2016)),"")</f>
        <v/>
      </c>
      <c r="C2016" s="22" t="str">
        <f t="shared" si="156"/>
        <v/>
      </c>
      <c r="D2016" s="3" t="str">
        <f t="shared" si="157"/>
        <v/>
      </c>
      <c r="E2016" s="3" t="str">
        <f t="shared" si="158"/>
        <v/>
      </c>
      <c r="F2016" s="3" t="str">
        <f t="shared" si="159"/>
        <v/>
      </c>
      <c r="G2016" s="3" t="str">
        <f>IF(A2016="","",IF(HOUR(A2016)&lt;StartHour,StartHour,IF(HOUR(A2016)&gt;FinishHour,FinishHour,HOUR(A2016))))</f>
        <v/>
      </c>
      <c r="H2016" s="3" t="str">
        <f t="shared" si="160"/>
        <v/>
      </c>
      <c r="I2016" s="33" t="e">
        <f>IF(OR(A2016="",B2016=""),NA(),MAX(0,IF(A2016-B2016=0,SameDayCycleTimeSettingValue,(A2016-B2016) *24)))</f>
        <v>#N/A</v>
      </c>
      <c r="J2016" s="33" t="e">
        <f>IF(OR(A2016="",B2016=""),NA(),MAX(0,IF(A2016-B2016=0,SameDayCycleTimeSettingValue,((A2016-B2016) *24)-(INT((A2016-B2016)) * (24-(FinishHour-StartHour))))))</f>
        <v>#N/A</v>
      </c>
      <c r="K2016" s="3" t="e">
        <f ca="1">IF(OR(A2016&lt;&gt;"",B2016=""),NA(),MAX(0,IF(_xlfn.DAYS(NOW(),B2016)=0,SameDayCycleTimeSettingValue,_xlfn.DAYS(NOW(),B2016))))</f>
        <v>#N/A</v>
      </c>
    </row>
    <row r="2017" spans="1:11" x14ac:dyDescent="0.25">
      <c r="A2017" s="32" t="str">
        <f>IF(AND(TRIM(INDEX(CompletedDateValues,ROW(A2017)))&lt;&gt;"",INDEX(CompletedDateValues,ROW(A2017))&gt;0),INDEX(CompletedDateValues,ROW(A2017)),"")</f>
        <v/>
      </c>
      <c r="B2017" s="32" t="str">
        <f>IF(AND(TRIM(INDEX(StartDateValues,ROW(A2017)))&lt;&gt;"",INDEX(StartDateValues,ROW(A2017))&gt;0),INDEX(StartDateValues,ROW(A2017)),"")</f>
        <v/>
      </c>
      <c r="C2017" s="22" t="str">
        <f t="shared" si="156"/>
        <v/>
      </c>
      <c r="D2017" s="3" t="str">
        <f t="shared" si="157"/>
        <v/>
      </c>
      <c r="E2017" s="3" t="str">
        <f t="shared" si="158"/>
        <v/>
      </c>
      <c r="F2017" s="3" t="str">
        <f t="shared" si="159"/>
        <v/>
      </c>
      <c r="G2017" s="3" t="str">
        <f>IF(A2017="","",IF(HOUR(A2017)&lt;StartHour,StartHour,IF(HOUR(A2017)&gt;FinishHour,FinishHour,HOUR(A2017))))</f>
        <v/>
      </c>
      <c r="H2017" s="3" t="str">
        <f t="shared" si="160"/>
        <v/>
      </c>
      <c r="I2017" s="33" t="e">
        <f>IF(OR(A2017="",B2017=""),NA(),MAX(0,IF(A2017-B2017=0,SameDayCycleTimeSettingValue,(A2017-B2017) *24)))</f>
        <v>#N/A</v>
      </c>
      <c r="J2017" s="33" t="e">
        <f>IF(OR(A2017="",B2017=""),NA(),MAX(0,IF(A2017-B2017=0,SameDayCycleTimeSettingValue,((A2017-B2017) *24)-(INT((A2017-B2017)) * (24-(FinishHour-StartHour))))))</f>
        <v>#N/A</v>
      </c>
      <c r="K2017" s="3" t="e">
        <f ca="1">IF(OR(A2017&lt;&gt;"",B2017=""),NA(),MAX(0,IF(_xlfn.DAYS(NOW(),B2017)=0,SameDayCycleTimeSettingValue,_xlfn.DAYS(NOW(),B2017))))</f>
        <v>#N/A</v>
      </c>
    </row>
    <row r="2018" spans="1:11" x14ac:dyDescent="0.25">
      <c r="A2018" s="32" t="str">
        <f>IF(AND(TRIM(INDEX(CompletedDateValues,ROW(A2018)))&lt;&gt;"",INDEX(CompletedDateValues,ROW(A2018))&gt;0),INDEX(CompletedDateValues,ROW(A2018)),"")</f>
        <v/>
      </c>
      <c r="B2018" s="32" t="str">
        <f>IF(AND(TRIM(INDEX(StartDateValues,ROW(A2018)))&lt;&gt;"",INDEX(StartDateValues,ROW(A2018))&gt;0),INDEX(StartDateValues,ROW(A2018)),"")</f>
        <v/>
      </c>
      <c r="C2018" s="22" t="str">
        <f t="shared" si="156"/>
        <v/>
      </c>
      <c r="D2018" s="3" t="str">
        <f t="shared" si="157"/>
        <v/>
      </c>
      <c r="E2018" s="3" t="str">
        <f t="shared" si="158"/>
        <v/>
      </c>
      <c r="F2018" s="3" t="str">
        <f t="shared" si="159"/>
        <v/>
      </c>
      <c r="G2018" s="3" t="str">
        <f>IF(A2018="","",IF(HOUR(A2018)&lt;StartHour,StartHour,IF(HOUR(A2018)&gt;FinishHour,FinishHour,HOUR(A2018))))</f>
        <v/>
      </c>
      <c r="H2018" s="3" t="str">
        <f t="shared" si="160"/>
        <v/>
      </c>
      <c r="I2018" s="33" t="e">
        <f>IF(OR(A2018="",B2018=""),NA(),MAX(0,IF(A2018-B2018=0,SameDayCycleTimeSettingValue,(A2018-B2018) *24)))</f>
        <v>#N/A</v>
      </c>
      <c r="J2018" s="33" t="e">
        <f>IF(OR(A2018="",B2018=""),NA(),MAX(0,IF(A2018-B2018=0,SameDayCycleTimeSettingValue,((A2018-B2018) *24)-(INT((A2018-B2018)) * (24-(FinishHour-StartHour))))))</f>
        <v>#N/A</v>
      </c>
      <c r="K2018" s="3" t="e">
        <f ca="1">IF(OR(A2018&lt;&gt;"",B2018=""),NA(),MAX(0,IF(_xlfn.DAYS(NOW(),B2018)=0,SameDayCycleTimeSettingValue,_xlfn.DAYS(NOW(),B2018))))</f>
        <v>#N/A</v>
      </c>
    </row>
    <row r="2019" spans="1:11" x14ac:dyDescent="0.25">
      <c r="A2019" s="32" t="str">
        <f>IF(AND(TRIM(INDEX(CompletedDateValues,ROW(A2019)))&lt;&gt;"",INDEX(CompletedDateValues,ROW(A2019))&gt;0),INDEX(CompletedDateValues,ROW(A2019)),"")</f>
        <v/>
      </c>
      <c r="B2019" s="32" t="str">
        <f>IF(AND(TRIM(INDEX(StartDateValues,ROW(A2019)))&lt;&gt;"",INDEX(StartDateValues,ROW(A2019))&gt;0),INDEX(StartDateValues,ROW(A2019)),"")</f>
        <v/>
      </c>
      <c r="C2019" s="22" t="str">
        <f t="shared" si="156"/>
        <v/>
      </c>
      <c r="D2019" s="3" t="str">
        <f t="shared" si="157"/>
        <v/>
      </c>
      <c r="E2019" s="3" t="str">
        <f t="shared" si="158"/>
        <v/>
      </c>
      <c r="F2019" s="3" t="str">
        <f t="shared" si="159"/>
        <v/>
      </c>
      <c r="G2019" s="3" t="str">
        <f>IF(A2019="","",IF(HOUR(A2019)&lt;StartHour,StartHour,IF(HOUR(A2019)&gt;FinishHour,FinishHour,HOUR(A2019))))</f>
        <v/>
      </c>
      <c r="H2019" s="3" t="str">
        <f t="shared" si="160"/>
        <v/>
      </c>
      <c r="I2019" s="33" t="e">
        <f>IF(OR(A2019="",B2019=""),NA(),MAX(0,IF(A2019-B2019=0,SameDayCycleTimeSettingValue,(A2019-B2019) *24)))</f>
        <v>#N/A</v>
      </c>
      <c r="J2019" s="33" t="e">
        <f>IF(OR(A2019="",B2019=""),NA(),MAX(0,IF(A2019-B2019=0,SameDayCycleTimeSettingValue,((A2019-B2019) *24)-(INT((A2019-B2019)) * (24-(FinishHour-StartHour))))))</f>
        <v>#N/A</v>
      </c>
      <c r="K2019" s="3" t="e">
        <f ca="1">IF(OR(A2019&lt;&gt;"",B2019=""),NA(),MAX(0,IF(_xlfn.DAYS(NOW(),B2019)=0,SameDayCycleTimeSettingValue,_xlfn.DAYS(NOW(),B2019))))</f>
        <v>#N/A</v>
      </c>
    </row>
    <row r="2020" spans="1:11" x14ac:dyDescent="0.25">
      <c r="A2020" s="32" t="str">
        <f>IF(AND(TRIM(INDEX(CompletedDateValues,ROW(A2020)))&lt;&gt;"",INDEX(CompletedDateValues,ROW(A2020))&gt;0),INDEX(CompletedDateValues,ROW(A2020)),"")</f>
        <v/>
      </c>
      <c r="B2020" s="32" t="str">
        <f>IF(AND(TRIM(INDEX(StartDateValues,ROW(A2020)))&lt;&gt;"",INDEX(StartDateValues,ROW(A2020))&gt;0),INDEX(StartDateValues,ROW(A2020)),"")</f>
        <v/>
      </c>
      <c r="C2020" s="22" t="str">
        <f t="shared" si="156"/>
        <v/>
      </c>
      <c r="D2020" s="3" t="str">
        <f t="shared" si="157"/>
        <v/>
      </c>
      <c r="E2020" s="3" t="str">
        <f t="shared" si="158"/>
        <v/>
      </c>
      <c r="F2020" s="3" t="str">
        <f t="shared" si="159"/>
        <v/>
      </c>
      <c r="G2020" s="3" t="str">
        <f>IF(A2020="","",IF(HOUR(A2020)&lt;StartHour,StartHour,IF(HOUR(A2020)&gt;FinishHour,FinishHour,HOUR(A2020))))</f>
        <v/>
      </c>
      <c r="H2020" s="3" t="str">
        <f t="shared" si="160"/>
        <v/>
      </c>
      <c r="I2020" s="33" t="e">
        <f>IF(OR(A2020="",B2020=""),NA(),MAX(0,IF(A2020-B2020=0,SameDayCycleTimeSettingValue,(A2020-B2020) *24)))</f>
        <v>#N/A</v>
      </c>
      <c r="J2020" s="33" t="e">
        <f>IF(OR(A2020="",B2020=""),NA(),MAX(0,IF(A2020-B2020=0,SameDayCycleTimeSettingValue,((A2020-B2020) *24)-(INT((A2020-B2020)) * (24-(FinishHour-StartHour))))))</f>
        <v>#N/A</v>
      </c>
      <c r="K2020" s="3" t="e">
        <f ca="1">IF(OR(A2020&lt;&gt;"",B2020=""),NA(),MAX(0,IF(_xlfn.DAYS(NOW(),B2020)=0,SameDayCycleTimeSettingValue,_xlfn.DAYS(NOW(),B2020))))</f>
        <v>#N/A</v>
      </c>
    </row>
    <row r="2021" spans="1:11" x14ac:dyDescent="0.25">
      <c r="A2021" s="32" t="str">
        <f>IF(AND(TRIM(INDEX(CompletedDateValues,ROW(A2021)))&lt;&gt;"",INDEX(CompletedDateValues,ROW(A2021))&gt;0),INDEX(CompletedDateValues,ROW(A2021)),"")</f>
        <v/>
      </c>
      <c r="B2021" s="32" t="str">
        <f>IF(AND(TRIM(INDEX(StartDateValues,ROW(A2021)))&lt;&gt;"",INDEX(StartDateValues,ROW(A2021))&gt;0),INDEX(StartDateValues,ROW(A2021)),"")</f>
        <v/>
      </c>
      <c r="C2021" s="22" t="str">
        <f t="shared" si="156"/>
        <v/>
      </c>
      <c r="D2021" s="3" t="str">
        <f t="shared" si="157"/>
        <v/>
      </c>
      <c r="E2021" s="3" t="str">
        <f t="shared" si="158"/>
        <v/>
      </c>
      <c r="F2021" s="3" t="str">
        <f t="shared" si="159"/>
        <v/>
      </c>
      <c r="G2021" s="3" t="str">
        <f>IF(A2021="","",IF(HOUR(A2021)&lt;StartHour,StartHour,IF(HOUR(A2021)&gt;FinishHour,FinishHour,HOUR(A2021))))</f>
        <v/>
      </c>
      <c r="H2021" s="3" t="str">
        <f t="shared" si="160"/>
        <v/>
      </c>
      <c r="I2021" s="33" t="e">
        <f>IF(OR(A2021="",B2021=""),NA(),MAX(0,IF(A2021-B2021=0,SameDayCycleTimeSettingValue,(A2021-B2021) *24)))</f>
        <v>#N/A</v>
      </c>
      <c r="J2021" s="33" t="e">
        <f>IF(OR(A2021="",B2021=""),NA(),MAX(0,IF(A2021-B2021=0,SameDayCycleTimeSettingValue,((A2021-B2021) *24)-(INT((A2021-B2021)) * (24-(FinishHour-StartHour))))))</f>
        <v>#N/A</v>
      </c>
      <c r="K2021" s="3" t="e">
        <f ca="1">IF(OR(A2021&lt;&gt;"",B2021=""),NA(),MAX(0,IF(_xlfn.DAYS(NOW(),B2021)=0,SameDayCycleTimeSettingValue,_xlfn.DAYS(NOW(),B2021))))</f>
        <v>#N/A</v>
      </c>
    </row>
    <row r="2022" spans="1:11" x14ac:dyDescent="0.25">
      <c r="A2022" s="32" t="str">
        <f>IF(AND(TRIM(INDEX(CompletedDateValues,ROW(A2022)))&lt;&gt;"",INDEX(CompletedDateValues,ROW(A2022))&gt;0),INDEX(CompletedDateValues,ROW(A2022)),"")</f>
        <v/>
      </c>
      <c r="B2022" s="32" t="str">
        <f>IF(AND(TRIM(INDEX(StartDateValues,ROW(A2022)))&lt;&gt;"",INDEX(StartDateValues,ROW(A2022))&gt;0),INDEX(StartDateValues,ROW(A2022)),"")</f>
        <v/>
      </c>
      <c r="C2022" s="22" t="str">
        <f t="shared" si="156"/>
        <v/>
      </c>
      <c r="D2022" s="3" t="str">
        <f t="shared" si="157"/>
        <v/>
      </c>
      <c r="E2022" s="3" t="str">
        <f t="shared" si="158"/>
        <v/>
      </c>
      <c r="F2022" s="3" t="str">
        <f t="shared" si="159"/>
        <v/>
      </c>
      <c r="G2022" s="3" t="str">
        <f>IF(A2022="","",IF(HOUR(A2022)&lt;StartHour,StartHour,IF(HOUR(A2022)&gt;FinishHour,FinishHour,HOUR(A2022))))</f>
        <v/>
      </c>
      <c r="H2022" s="3" t="str">
        <f t="shared" si="160"/>
        <v/>
      </c>
      <c r="I2022" s="33" t="e">
        <f>IF(OR(A2022="",B2022=""),NA(),MAX(0,IF(A2022-B2022=0,SameDayCycleTimeSettingValue,(A2022-B2022) *24)))</f>
        <v>#N/A</v>
      </c>
      <c r="J2022" s="33" t="e">
        <f>IF(OR(A2022="",B2022=""),NA(),MAX(0,IF(A2022-B2022=0,SameDayCycleTimeSettingValue,((A2022-B2022) *24)-(INT((A2022-B2022)) * (24-(FinishHour-StartHour))))))</f>
        <v>#N/A</v>
      </c>
      <c r="K2022" s="3" t="e">
        <f ca="1">IF(OR(A2022&lt;&gt;"",B2022=""),NA(),MAX(0,IF(_xlfn.DAYS(NOW(),B2022)=0,SameDayCycleTimeSettingValue,_xlfn.DAYS(NOW(),B2022))))</f>
        <v>#N/A</v>
      </c>
    </row>
    <row r="2023" spans="1:11" x14ac:dyDescent="0.25">
      <c r="A2023" s="32" t="str">
        <f>IF(AND(TRIM(INDEX(CompletedDateValues,ROW(A2023)))&lt;&gt;"",INDEX(CompletedDateValues,ROW(A2023))&gt;0),INDEX(CompletedDateValues,ROW(A2023)),"")</f>
        <v/>
      </c>
      <c r="B2023" s="32" t="str">
        <f>IF(AND(TRIM(INDEX(StartDateValues,ROW(A2023)))&lt;&gt;"",INDEX(StartDateValues,ROW(A2023))&gt;0),INDEX(StartDateValues,ROW(A2023)),"")</f>
        <v/>
      </c>
      <c r="C2023" s="22" t="str">
        <f t="shared" si="156"/>
        <v/>
      </c>
      <c r="D2023" s="3" t="str">
        <f t="shared" si="157"/>
        <v/>
      </c>
      <c r="E2023" s="3" t="str">
        <f t="shared" si="158"/>
        <v/>
      </c>
      <c r="F2023" s="3" t="str">
        <f t="shared" si="159"/>
        <v/>
      </c>
      <c r="G2023" s="3" t="str">
        <f>IF(A2023="","",IF(HOUR(A2023)&lt;StartHour,StartHour,IF(HOUR(A2023)&gt;FinishHour,FinishHour,HOUR(A2023))))</f>
        <v/>
      </c>
      <c r="H2023" s="3" t="str">
        <f t="shared" si="160"/>
        <v/>
      </c>
      <c r="I2023" s="33" t="e">
        <f>IF(OR(A2023="",B2023=""),NA(),MAX(0,IF(A2023-B2023=0,SameDayCycleTimeSettingValue,(A2023-B2023) *24)))</f>
        <v>#N/A</v>
      </c>
      <c r="J2023" s="33" t="e">
        <f>IF(OR(A2023="",B2023=""),NA(),MAX(0,IF(A2023-B2023=0,SameDayCycleTimeSettingValue,((A2023-B2023) *24)-(INT((A2023-B2023)) * (24-(FinishHour-StartHour))))))</f>
        <v>#N/A</v>
      </c>
      <c r="K2023" s="3" t="e">
        <f ca="1">IF(OR(A2023&lt;&gt;"",B2023=""),NA(),MAX(0,IF(_xlfn.DAYS(NOW(),B2023)=0,SameDayCycleTimeSettingValue,_xlfn.DAYS(NOW(),B2023))))</f>
        <v>#N/A</v>
      </c>
    </row>
    <row r="2024" spans="1:11" x14ac:dyDescent="0.25">
      <c r="A2024" s="32" t="str">
        <f>IF(AND(TRIM(INDEX(CompletedDateValues,ROW(A2024)))&lt;&gt;"",INDEX(CompletedDateValues,ROW(A2024))&gt;0),INDEX(CompletedDateValues,ROW(A2024)),"")</f>
        <v/>
      </c>
      <c r="B2024" s="32" t="str">
        <f>IF(AND(TRIM(INDEX(StartDateValues,ROW(A2024)))&lt;&gt;"",INDEX(StartDateValues,ROW(A2024))&gt;0),INDEX(StartDateValues,ROW(A2024)),"")</f>
        <v/>
      </c>
      <c r="C2024" s="22" t="str">
        <f t="shared" si="156"/>
        <v/>
      </c>
      <c r="D2024" s="3" t="str">
        <f t="shared" si="157"/>
        <v/>
      </c>
      <c r="E2024" s="3" t="str">
        <f t="shared" si="158"/>
        <v/>
      </c>
      <c r="F2024" s="3" t="str">
        <f t="shared" si="159"/>
        <v/>
      </c>
      <c r="G2024" s="3" t="str">
        <f>IF(A2024="","",IF(HOUR(A2024)&lt;StartHour,StartHour,IF(HOUR(A2024)&gt;FinishHour,FinishHour,HOUR(A2024))))</f>
        <v/>
      </c>
      <c r="H2024" s="3" t="str">
        <f t="shared" si="160"/>
        <v/>
      </c>
      <c r="I2024" s="33" t="e">
        <f>IF(OR(A2024="",B2024=""),NA(),MAX(0,IF(A2024-B2024=0,SameDayCycleTimeSettingValue,(A2024-B2024) *24)))</f>
        <v>#N/A</v>
      </c>
      <c r="J2024" s="33" t="e">
        <f>IF(OR(A2024="",B2024=""),NA(),MAX(0,IF(A2024-B2024=0,SameDayCycleTimeSettingValue,((A2024-B2024) *24)-(INT((A2024-B2024)) * (24-(FinishHour-StartHour))))))</f>
        <v>#N/A</v>
      </c>
      <c r="K2024" s="3" t="e">
        <f ca="1">IF(OR(A2024&lt;&gt;"",B2024=""),NA(),MAX(0,IF(_xlfn.DAYS(NOW(),B2024)=0,SameDayCycleTimeSettingValue,_xlfn.DAYS(NOW(),B2024))))</f>
        <v>#N/A</v>
      </c>
    </row>
    <row r="2025" spans="1:11" x14ac:dyDescent="0.25">
      <c r="A2025" s="32" t="str">
        <f>IF(AND(TRIM(INDEX(CompletedDateValues,ROW(A2025)))&lt;&gt;"",INDEX(CompletedDateValues,ROW(A2025))&gt;0),INDEX(CompletedDateValues,ROW(A2025)),"")</f>
        <v/>
      </c>
      <c r="B2025" s="32" t="str">
        <f>IF(AND(TRIM(INDEX(StartDateValues,ROW(A2025)))&lt;&gt;"",INDEX(StartDateValues,ROW(A2025))&gt;0),INDEX(StartDateValues,ROW(A2025)),"")</f>
        <v/>
      </c>
      <c r="C2025" s="22" t="str">
        <f t="shared" si="156"/>
        <v/>
      </c>
      <c r="D2025" s="3" t="str">
        <f t="shared" si="157"/>
        <v/>
      </c>
      <c r="E2025" s="3" t="str">
        <f t="shared" si="158"/>
        <v/>
      </c>
      <c r="F2025" s="3" t="str">
        <f t="shared" si="159"/>
        <v/>
      </c>
      <c r="G2025" s="3" t="str">
        <f>IF(A2025="","",IF(HOUR(A2025)&lt;StartHour,StartHour,IF(HOUR(A2025)&gt;FinishHour,FinishHour,HOUR(A2025))))</f>
        <v/>
      </c>
      <c r="H2025" s="3" t="str">
        <f t="shared" si="160"/>
        <v/>
      </c>
      <c r="I2025" s="33" t="e">
        <f>IF(OR(A2025="",B2025=""),NA(),MAX(0,IF(A2025-B2025=0,SameDayCycleTimeSettingValue,(A2025-B2025) *24)))</f>
        <v>#N/A</v>
      </c>
      <c r="J2025" s="33" t="e">
        <f>IF(OR(A2025="",B2025=""),NA(),MAX(0,IF(A2025-B2025=0,SameDayCycleTimeSettingValue,((A2025-B2025) *24)-(INT((A2025-B2025)) * (24-(FinishHour-StartHour))))))</f>
        <v>#N/A</v>
      </c>
      <c r="K2025" s="3" t="e">
        <f ca="1">IF(OR(A2025&lt;&gt;"",B2025=""),NA(),MAX(0,IF(_xlfn.DAYS(NOW(),B2025)=0,SameDayCycleTimeSettingValue,_xlfn.DAYS(NOW(),B2025))))</f>
        <v>#N/A</v>
      </c>
    </row>
    <row r="2026" spans="1:11" x14ac:dyDescent="0.25">
      <c r="A2026" s="32" t="str">
        <f>IF(AND(TRIM(INDEX(CompletedDateValues,ROW(A2026)))&lt;&gt;"",INDEX(CompletedDateValues,ROW(A2026))&gt;0),INDEX(CompletedDateValues,ROW(A2026)),"")</f>
        <v/>
      </c>
      <c r="B2026" s="32" t="str">
        <f>IF(AND(TRIM(INDEX(StartDateValues,ROW(A2026)))&lt;&gt;"",INDEX(StartDateValues,ROW(A2026))&gt;0),INDEX(StartDateValues,ROW(A2026)),"")</f>
        <v/>
      </c>
      <c r="C2026" s="22" t="str">
        <f t="shared" si="156"/>
        <v/>
      </c>
      <c r="D2026" s="3" t="str">
        <f t="shared" si="157"/>
        <v/>
      </c>
      <c r="E2026" s="3" t="str">
        <f t="shared" si="158"/>
        <v/>
      </c>
      <c r="F2026" s="3" t="str">
        <f t="shared" si="159"/>
        <v/>
      </c>
      <c r="G2026" s="3" t="str">
        <f>IF(A2026="","",IF(HOUR(A2026)&lt;StartHour,StartHour,IF(HOUR(A2026)&gt;FinishHour,FinishHour,HOUR(A2026))))</f>
        <v/>
      </c>
      <c r="H2026" s="3" t="str">
        <f t="shared" si="160"/>
        <v/>
      </c>
      <c r="I2026" s="33" t="e">
        <f>IF(OR(A2026="",B2026=""),NA(),MAX(0,IF(A2026-B2026=0,SameDayCycleTimeSettingValue,(A2026-B2026) *24)))</f>
        <v>#N/A</v>
      </c>
      <c r="J2026" s="33" t="e">
        <f>IF(OR(A2026="",B2026=""),NA(),MAX(0,IF(A2026-B2026=0,SameDayCycleTimeSettingValue,((A2026-B2026) *24)-(INT((A2026-B2026)) * (24-(FinishHour-StartHour))))))</f>
        <v>#N/A</v>
      </c>
      <c r="K2026" s="3" t="e">
        <f ca="1">IF(OR(A2026&lt;&gt;"",B2026=""),NA(),MAX(0,IF(_xlfn.DAYS(NOW(),B2026)=0,SameDayCycleTimeSettingValue,_xlfn.DAYS(NOW(),B2026))))</f>
        <v>#N/A</v>
      </c>
    </row>
    <row r="2027" spans="1:11" x14ac:dyDescent="0.25">
      <c r="A2027" s="32" t="str">
        <f>IF(AND(TRIM(INDEX(CompletedDateValues,ROW(A2027)))&lt;&gt;"",INDEX(CompletedDateValues,ROW(A2027))&gt;0),INDEX(CompletedDateValues,ROW(A2027)),"")</f>
        <v/>
      </c>
      <c r="B2027" s="32" t="str">
        <f>IF(AND(TRIM(INDEX(StartDateValues,ROW(A2027)))&lt;&gt;"",INDEX(StartDateValues,ROW(A2027))&gt;0),INDEX(StartDateValues,ROW(A2027)),"")</f>
        <v/>
      </c>
      <c r="C2027" s="22" t="str">
        <f t="shared" si="156"/>
        <v/>
      </c>
      <c r="D2027" s="3" t="str">
        <f t="shared" si="157"/>
        <v/>
      </c>
      <c r="E2027" s="3" t="str">
        <f t="shared" si="158"/>
        <v/>
      </c>
      <c r="F2027" s="3" t="str">
        <f t="shared" si="159"/>
        <v/>
      </c>
      <c r="G2027" s="3" t="str">
        <f>IF(A2027="","",IF(HOUR(A2027)&lt;StartHour,StartHour,IF(HOUR(A2027)&gt;FinishHour,FinishHour,HOUR(A2027))))</f>
        <v/>
      </c>
      <c r="H2027" s="3" t="str">
        <f t="shared" si="160"/>
        <v/>
      </c>
      <c r="I2027" s="33" t="e">
        <f>IF(OR(A2027="",B2027=""),NA(),MAX(0,IF(A2027-B2027=0,SameDayCycleTimeSettingValue,(A2027-B2027) *24)))</f>
        <v>#N/A</v>
      </c>
      <c r="J2027" s="33" t="e">
        <f>IF(OR(A2027="",B2027=""),NA(),MAX(0,IF(A2027-B2027=0,SameDayCycleTimeSettingValue,((A2027-B2027) *24)-(INT((A2027-B2027)) * (24-(FinishHour-StartHour))))))</f>
        <v>#N/A</v>
      </c>
      <c r="K2027" s="3" t="e">
        <f ca="1">IF(OR(A2027&lt;&gt;"",B2027=""),NA(),MAX(0,IF(_xlfn.DAYS(NOW(),B2027)=0,SameDayCycleTimeSettingValue,_xlfn.DAYS(NOW(),B2027))))</f>
        <v>#N/A</v>
      </c>
    </row>
    <row r="2028" spans="1:11" x14ac:dyDescent="0.25">
      <c r="A2028" s="32" t="str">
        <f>IF(AND(TRIM(INDEX(CompletedDateValues,ROW(A2028)))&lt;&gt;"",INDEX(CompletedDateValues,ROW(A2028))&gt;0),INDEX(CompletedDateValues,ROW(A2028)),"")</f>
        <v/>
      </c>
      <c r="B2028" s="32" t="str">
        <f>IF(AND(TRIM(INDEX(StartDateValues,ROW(A2028)))&lt;&gt;"",INDEX(StartDateValues,ROW(A2028))&gt;0),INDEX(StartDateValues,ROW(A2028)),"")</f>
        <v/>
      </c>
      <c r="C2028" s="22" t="str">
        <f t="shared" si="156"/>
        <v/>
      </c>
      <c r="D2028" s="3" t="str">
        <f t="shared" si="157"/>
        <v/>
      </c>
      <c r="E2028" s="3" t="str">
        <f t="shared" si="158"/>
        <v/>
      </c>
      <c r="F2028" s="3" t="str">
        <f t="shared" si="159"/>
        <v/>
      </c>
      <c r="G2028" s="3" t="str">
        <f>IF(A2028="","",IF(HOUR(A2028)&lt;StartHour,StartHour,IF(HOUR(A2028)&gt;FinishHour,FinishHour,HOUR(A2028))))</f>
        <v/>
      </c>
      <c r="H2028" s="3" t="str">
        <f t="shared" si="160"/>
        <v/>
      </c>
      <c r="I2028" s="33" t="e">
        <f>IF(OR(A2028="",B2028=""),NA(),MAX(0,IF(A2028-B2028=0,SameDayCycleTimeSettingValue,(A2028-B2028) *24)))</f>
        <v>#N/A</v>
      </c>
      <c r="J2028" s="33" t="e">
        <f>IF(OR(A2028="",B2028=""),NA(),MAX(0,IF(A2028-B2028=0,SameDayCycleTimeSettingValue,((A2028-B2028) *24)-(INT((A2028-B2028)) * (24-(FinishHour-StartHour))))))</f>
        <v>#N/A</v>
      </c>
      <c r="K2028" s="3" t="e">
        <f ca="1">IF(OR(A2028&lt;&gt;"",B2028=""),NA(),MAX(0,IF(_xlfn.DAYS(NOW(),B2028)=0,SameDayCycleTimeSettingValue,_xlfn.DAYS(NOW(),B2028))))</f>
        <v>#N/A</v>
      </c>
    </row>
    <row r="2029" spans="1:11" x14ac:dyDescent="0.25">
      <c r="A2029" s="32" t="str">
        <f>IF(AND(TRIM(INDEX(CompletedDateValues,ROW(A2029)))&lt;&gt;"",INDEX(CompletedDateValues,ROW(A2029))&gt;0),INDEX(CompletedDateValues,ROW(A2029)),"")</f>
        <v/>
      </c>
      <c r="B2029" s="32" t="str">
        <f>IF(AND(TRIM(INDEX(StartDateValues,ROW(A2029)))&lt;&gt;"",INDEX(StartDateValues,ROW(A2029))&gt;0),INDEX(StartDateValues,ROW(A2029)),"")</f>
        <v/>
      </c>
      <c r="C2029" s="22" t="str">
        <f t="shared" si="156"/>
        <v/>
      </c>
      <c r="D2029" s="3" t="str">
        <f t="shared" si="157"/>
        <v/>
      </c>
      <c r="E2029" s="3" t="str">
        <f t="shared" si="158"/>
        <v/>
      </c>
      <c r="F2029" s="3" t="str">
        <f t="shared" si="159"/>
        <v/>
      </c>
      <c r="G2029" s="3" t="str">
        <f>IF(A2029="","",IF(HOUR(A2029)&lt;StartHour,StartHour,IF(HOUR(A2029)&gt;FinishHour,FinishHour,HOUR(A2029))))</f>
        <v/>
      </c>
      <c r="H2029" s="3" t="str">
        <f t="shared" si="160"/>
        <v/>
      </c>
      <c r="I2029" s="33" t="e">
        <f>IF(OR(A2029="",B2029=""),NA(),MAX(0,IF(A2029-B2029=0,SameDayCycleTimeSettingValue,(A2029-B2029) *24)))</f>
        <v>#N/A</v>
      </c>
      <c r="J2029" s="33" t="e">
        <f>IF(OR(A2029="",B2029=""),NA(),MAX(0,IF(A2029-B2029=0,SameDayCycleTimeSettingValue,((A2029-B2029) *24)-(INT((A2029-B2029)) * (24-(FinishHour-StartHour))))))</f>
        <v>#N/A</v>
      </c>
      <c r="K2029" s="3" t="e">
        <f ca="1">IF(OR(A2029&lt;&gt;"",B2029=""),NA(),MAX(0,IF(_xlfn.DAYS(NOW(),B2029)=0,SameDayCycleTimeSettingValue,_xlfn.DAYS(NOW(),B2029))))</f>
        <v>#N/A</v>
      </c>
    </row>
    <row r="2030" spans="1:11" x14ac:dyDescent="0.25">
      <c r="A2030" s="32" t="str">
        <f>IF(AND(TRIM(INDEX(CompletedDateValues,ROW(A2030)))&lt;&gt;"",INDEX(CompletedDateValues,ROW(A2030))&gt;0),INDEX(CompletedDateValues,ROW(A2030)),"")</f>
        <v/>
      </c>
      <c r="B2030" s="32" t="str">
        <f>IF(AND(TRIM(INDEX(StartDateValues,ROW(A2030)))&lt;&gt;"",INDEX(StartDateValues,ROW(A2030))&gt;0),INDEX(StartDateValues,ROW(A2030)),"")</f>
        <v/>
      </c>
      <c r="C2030" s="22" t="str">
        <f t="shared" si="156"/>
        <v/>
      </c>
      <c r="D2030" s="3" t="str">
        <f t="shared" si="157"/>
        <v/>
      </c>
      <c r="E2030" s="3" t="str">
        <f t="shared" si="158"/>
        <v/>
      </c>
      <c r="F2030" s="3" t="str">
        <f t="shared" si="159"/>
        <v/>
      </c>
      <c r="G2030" s="3" t="str">
        <f>IF(A2030="","",IF(HOUR(A2030)&lt;StartHour,StartHour,IF(HOUR(A2030)&gt;FinishHour,FinishHour,HOUR(A2030))))</f>
        <v/>
      </c>
      <c r="H2030" s="3" t="str">
        <f t="shared" si="160"/>
        <v/>
      </c>
      <c r="I2030" s="33" t="e">
        <f>IF(OR(A2030="",B2030=""),NA(),MAX(0,IF(A2030-B2030=0,SameDayCycleTimeSettingValue,(A2030-B2030) *24)))</f>
        <v>#N/A</v>
      </c>
      <c r="J2030" s="33" t="e">
        <f>IF(OR(A2030="",B2030=""),NA(),MAX(0,IF(A2030-B2030=0,SameDayCycleTimeSettingValue,((A2030-B2030) *24)-(INT((A2030-B2030)) * (24-(FinishHour-StartHour))))))</f>
        <v>#N/A</v>
      </c>
      <c r="K2030" s="3" t="e">
        <f ca="1">IF(OR(A2030&lt;&gt;"",B2030=""),NA(),MAX(0,IF(_xlfn.DAYS(NOW(),B2030)=0,SameDayCycleTimeSettingValue,_xlfn.DAYS(NOW(),B2030))))</f>
        <v>#N/A</v>
      </c>
    </row>
    <row r="2031" spans="1:11" x14ac:dyDescent="0.25">
      <c r="A2031" s="32" t="str">
        <f>IF(AND(TRIM(INDEX(CompletedDateValues,ROW(A2031)))&lt;&gt;"",INDEX(CompletedDateValues,ROW(A2031))&gt;0),INDEX(CompletedDateValues,ROW(A2031)),"")</f>
        <v/>
      </c>
      <c r="B2031" s="32" t="str">
        <f>IF(AND(TRIM(INDEX(StartDateValues,ROW(A2031)))&lt;&gt;"",INDEX(StartDateValues,ROW(A2031))&gt;0),INDEX(StartDateValues,ROW(A2031)),"")</f>
        <v/>
      </c>
      <c r="C2031" s="22" t="str">
        <f t="shared" si="156"/>
        <v/>
      </c>
      <c r="D2031" s="3" t="str">
        <f t="shared" si="157"/>
        <v/>
      </c>
      <c r="E2031" s="3" t="str">
        <f t="shared" si="158"/>
        <v/>
      </c>
      <c r="F2031" s="3" t="str">
        <f t="shared" si="159"/>
        <v/>
      </c>
      <c r="G2031" s="3" t="str">
        <f>IF(A2031="","",IF(HOUR(A2031)&lt;StartHour,StartHour,IF(HOUR(A2031)&gt;FinishHour,FinishHour,HOUR(A2031))))</f>
        <v/>
      </c>
      <c r="H2031" s="3" t="str">
        <f t="shared" si="160"/>
        <v/>
      </c>
      <c r="I2031" s="33" t="e">
        <f>IF(OR(A2031="",B2031=""),NA(),MAX(0,IF(A2031-B2031=0,SameDayCycleTimeSettingValue,(A2031-B2031) *24)))</f>
        <v>#N/A</v>
      </c>
      <c r="J2031" s="33" t="e">
        <f>IF(OR(A2031="",B2031=""),NA(),MAX(0,IF(A2031-B2031=0,SameDayCycleTimeSettingValue,((A2031-B2031) *24)-(INT((A2031-B2031)) * (24-(FinishHour-StartHour))))))</f>
        <v>#N/A</v>
      </c>
      <c r="K2031" s="3" t="e">
        <f ca="1">IF(OR(A2031&lt;&gt;"",B2031=""),NA(),MAX(0,IF(_xlfn.DAYS(NOW(),B2031)=0,SameDayCycleTimeSettingValue,_xlfn.DAYS(NOW(),B2031))))</f>
        <v>#N/A</v>
      </c>
    </row>
    <row r="2032" spans="1:11" x14ac:dyDescent="0.25">
      <c r="A2032" s="32" t="str">
        <f>IF(AND(TRIM(INDEX(CompletedDateValues,ROW(A2032)))&lt;&gt;"",INDEX(CompletedDateValues,ROW(A2032))&gt;0),INDEX(CompletedDateValues,ROW(A2032)),"")</f>
        <v/>
      </c>
      <c r="B2032" s="32" t="str">
        <f>IF(AND(TRIM(INDEX(StartDateValues,ROW(A2032)))&lt;&gt;"",INDEX(StartDateValues,ROW(A2032))&gt;0),INDEX(StartDateValues,ROW(A2032)),"")</f>
        <v/>
      </c>
      <c r="C2032" s="22" t="str">
        <f t="shared" si="156"/>
        <v/>
      </c>
      <c r="D2032" s="3" t="str">
        <f t="shared" si="157"/>
        <v/>
      </c>
      <c r="E2032" s="3" t="str">
        <f t="shared" si="158"/>
        <v/>
      </c>
      <c r="F2032" s="3" t="str">
        <f t="shared" si="159"/>
        <v/>
      </c>
      <c r="G2032" s="3" t="str">
        <f>IF(A2032="","",IF(HOUR(A2032)&lt;StartHour,StartHour,IF(HOUR(A2032)&gt;FinishHour,FinishHour,HOUR(A2032))))</f>
        <v/>
      </c>
      <c r="H2032" s="3" t="str">
        <f t="shared" si="160"/>
        <v/>
      </c>
      <c r="I2032" s="33" t="e">
        <f>IF(OR(A2032="",B2032=""),NA(),MAX(0,IF(A2032-B2032=0,SameDayCycleTimeSettingValue,(A2032-B2032) *24)))</f>
        <v>#N/A</v>
      </c>
      <c r="J2032" s="33" t="e">
        <f>IF(OR(A2032="",B2032=""),NA(),MAX(0,IF(A2032-B2032=0,SameDayCycleTimeSettingValue,((A2032-B2032) *24)-(INT((A2032-B2032)) * (24-(FinishHour-StartHour))))))</f>
        <v>#N/A</v>
      </c>
      <c r="K2032" s="3" t="e">
        <f ca="1">IF(OR(A2032&lt;&gt;"",B2032=""),NA(),MAX(0,IF(_xlfn.DAYS(NOW(),B2032)=0,SameDayCycleTimeSettingValue,_xlfn.DAYS(NOW(),B2032))))</f>
        <v>#N/A</v>
      </c>
    </row>
    <row r="2033" spans="1:11" x14ac:dyDescent="0.25">
      <c r="A2033" s="32" t="str">
        <f>IF(AND(TRIM(INDEX(CompletedDateValues,ROW(A2033)))&lt;&gt;"",INDEX(CompletedDateValues,ROW(A2033))&gt;0),INDEX(CompletedDateValues,ROW(A2033)),"")</f>
        <v/>
      </c>
      <c r="B2033" s="32" t="str">
        <f>IF(AND(TRIM(INDEX(StartDateValues,ROW(A2033)))&lt;&gt;"",INDEX(StartDateValues,ROW(A2033))&gt;0),INDEX(StartDateValues,ROW(A2033)),"")</f>
        <v/>
      </c>
      <c r="C2033" s="22" t="str">
        <f t="shared" si="156"/>
        <v/>
      </c>
      <c r="D2033" s="3" t="str">
        <f t="shared" si="157"/>
        <v/>
      </c>
      <c r="E2033" s="3" t="str">
        <f t="shared" si="158"/>
        <v/>
      </c>
      <c r="F2033" s="3" t="str">
        <f t="shared" si="159"/>
        <v/>
      </c>
      <c r="G2033" s="3" t="str">
        <f>IF(A2033="","",IF(HOUR(A2033)&lt;StartHour,StartHour,IF(HOUR(A2033)&gt;FinishHour,FinishHour,HOUR(A2033))))</f>
        <v/>
      </c>
      <c r="H2033" s="3" t="str">
        <f t="shared" si="160"/>
        <v/>
      </c>
      <c r="I2033" s="33" t="e">
        <f>IF(OR(A2033="",B2033=""),NA(),MAX(0,IF(A2033-B2033=0,SameDayCycleTimeSettingValue,(A2033-B2033) *24)))</f>
        <v>#N/A</v>
      </c>
      <c r="J2033" s="33" t="e">
        <f>IF(OR(A2033="",B2033=""),NA(),MAX(0,IF(A2033-B2033=0,SameDayCycleTimeSettingValue,((A2033-B2033) *24)-(INT((A2033-B2033)) * (24-(FinishHour-StartHour))))))</f>
        <v>#N/A</v>
      </c>
      <c r="K2033" s="3" t="e">
        <f ca="1">IF(OR(A2033&lt;&gt;"",B2033=""),NA(),MAX(0,IF(_xlfn.DAYS(NOW(),B2033)=0,SameDayCycleTimeSettingValue,_xlfn.DAYS(NOW(),B2033))))</f>
        <v>#N/A</v>
      </c>
    </row>
    <row r="2034" spans="1:11" x14ac:dyDescent="0.25">
      <c r="A2034" s="32" t="str">
        <f>IF(AND(TRIM(INDEX(CompletedDateValues,ROW(A2034)))&lt;&gt;"",INDEX(CompletedDateValues,ROW(A2034))&gt;0),INDEX(CompletedDateValues,ROW(A2034)),"")</f>
        <v/>
      </c>
      <c r="B2034" s="32" t="str">
        <f>IF(AND(TRIM(INDEX(StartDateValues,ROW(A2034)))&lt;&gt;"",INDEX(StartDateValues,ROW(A2034))&gt;0),INDEX(StartDateValues,ROW(A2034)),"")</f>
        <v/>
      </c>
      <c r="C2034" s="22" t="str">
        <f t="shared" si="156"/>
        <v/>
      </c>
      <c r="D2034" s="3" t="str">
        <f t="shared" si="157"/>
        <v/>
      </c>
      <c r="E2034" s="3" t="str">
        <f t="shared" si="158"/>
        <v/>
      </c>
      <c r="F2034" s="3" t="str">
        <f t="shared" si="159"/>
        <v/>
      </c>
      <c r="G2034" s="3" t="str">
        <f>IF(A2034="","",IF(HOUR(A2034)&lt;StartHour,StartHour,IF(HOUR(A2034)&gt;FinishHour,FinishHour,HOUR(A2034))))</f>
        <v/>
      </c>
      <c r="H2034" s="3" t="str">
        <f t="shared" si="160"/>
        <v/>
      </c>
      <c r="I2034" s="33" t="e">
        <f>IF(OR(A2034="",B2034=""),NA(),MAX(0,IF(A2034-B2034=0,SameDayCycleTimeSettingValue,(A2034-B2034) *24)))</f>
        <v>#N/A</v>
      </c>
      <c r="J2034" s="33" t="e">
        <f>IF(OR(A2034="",B2034=""),NA(),MAX(0,IF(A2034-B2034=0,SameDayCycleTimeSettingValue,((A2034-B2034) *24)-(INT((A2034-B2034)) * (24-(FinishHour-StartHour))))))</f>
        <v>#N/A</v>
      </c>
      <c r="K2034" s="3" t="e">
        <f ca="1">IF(OR(A2034&lt;&gt;"",B2034=""),NA(),MAX(0,IF(_xlfn.DAYS(NOW(),B2034)=0,SameDayCycleTimeSettingValue,_xlfn.DAYS(NOW(),B2034))))</f>
        <v>#N/A</v>
      </c>
    </row>
    <row r="2035" spans="1:11" x14ac:dyDescent="0.25">
      <c r="A2035" s="32" t="str">
        <f>IF(AND(TRIM(INDEX(CompletedDateValues,ROW(A2035)))&lt;&gt;"",INDEX(CompletedDateValues,ROW(A2035))&gt;0),INDEX(CompletedDateValues,ROW(A2035)),"")</f>
        <v/>
      </c>
      <c r="B2035" s="32" t="str">
        <f>IF(AND(TRIM(INDEX(StartDateValues,ROW(A2035)))&lt;&gt;"",INDEX(StartDateValues,ROW(A2035))&gt;0),INDEX(StartDateValues,ROW(A2035)),"")</f>
        <v/>
      </c>
      <c r="C2035" s="22" t="str">
        <f t="shared" si="156"/>
        <v/>
      </c>
      <c r="D2035" s="3" t="str">
        <f t="shared" si="157"/>
        <v/>
      </c>
      <c r="E2035" s="3" t="str">
        <f t="shared" si="158"/>
        <v/>
      </c>
      <c r="F2035" s="3" t="str">
        <f t="shared" si="159"/>
        <v/>
      </c>
      <c r="G2035" s="3" t="str">
        <f>IF(A2035="","",IF(HOUR(A2035)&lt;StartHour,StartHour,IF(HOUR(A2035)&gt;FinishHour,FinishHour,HOUR(A2035))))</f>
        <v/>
      </c>
      <c r="H2035" s="3" t="str">
        <f t="shared" si="160"/>
        <v/>
      </c>
      <c r="I2035" s="33" t="e">
        <f>IF(OR(A2035="",B2035=""),NA(),MAX(0,IF(A2035-B2035=0,SameDayCycleTimeSettingValue,(A2035-B2035) *24)))</f>
        <v>#N/A</v>
      </c>
      <c r="J2035" s="33" t="e">
        <f>IF(OR(A2035="",B2035=""),NA(),MAX(0,IF(A2035-B2035=0,SameDayCycleTimeSettingValue,((A2035-B2035) *24)-(INT((A2035-B2035)) * (24-(FinishHour-StartHour))))))</f>
        <v>#N/A</v>
      </c>
      <c r="K2035" s="3" t="e">
        <f ca="1">IF(OR(A2035&lt;&gt;"",B2035=""),NA(),MAX(0,IF(_xlfn.DAYS(NOW(),B2035)=0,SameDayCycleTimeSettingValue,_xlfn.DAYS(NOW(),B2035))))</f>
        <v>#N/A</v>
      </c>
    </row>
    <row r="2036" spans="1:11" x14ac:dyDescent="0.25">
      <c r="A2036" s="32" t="str">
        <f>IF(AND(TRIM(INDEX(CompletedDateValues,ROW(A2036)))&lt;&gt;"",INDEX(CompletedDateValues,ROW(A2036))&gt;0),INDEX(CompletedDateValues,ROW(A2036)),"")</f>
        <v/>
      </c>
      <c r="B2036" s="32" t="str">
        <f>IF(AND(TRIM(INDEX(StartDateValues,ROW(A2036)))&lt;&gt;"",INDEX(StartDateValues,ROW(A2036))&gt;0),INDEX(StartDateValues,ROW(A2036)),"")</f>
        <v/>
      </c>
      <c r="C2036" s="22" t="str">
        <f t="shared" si="156"/>
        <v/>
      </c>
      <c r="D2036" s="3" t="str">
        <f t="shared" si="157"/>
        <v/>
      </c>
      <c r="E2036" s="3" t="str">
        <f t="shared" si="158"/>
        <v/>
      </c>
      <c r="F2036" s="3" t="str">
        <f t="shared" si="159"/>
        <v/>
      </c>
      <c r="G2036" s="3" t="str">
        <f>IF(A2036="","",IF(HOUR(A2036)&lt;StartHour,StartHour,IF(HOUR(A2036)&gt;FinishHour,FinishHour,HOUR(A2036))))</f>
        <v/>
      </c>
      <c r="H2036" s="3" t="str">
        <f t="shared" si="160"/>
        <v/>
      </c>
      <c r="I2036" s="33" t="e">
        <f>IF(OR(A2036="",B2036=""),NA(),MAX(0,IF(A2036-B2036=0,SameDayCycleTimeSettingValue,(A2036-B2036) *24)))</f>
        <v>#N/A</v>
      </c>
      <c r="J2036" s="33" t="e">
        <f>IF(OR(A2036="",B2036=""),NA(),MAX(0,IF(A2036-B2036=0,SameDayCycleTimeSettingValue,((A2036-B2036) *24)-(INT((A2036-B2036)) * (24-(FinishHour-StartHour))))))</f>
        <v>#N/A</v>
      </c>
      <c r="K2036" s="3" t="e">
        <f ca="1">IF(OR(A2036&lt;&gt;"",B2036=""),NA(),MAX(0,IF(_xlfn.DAYS(NOW(),B2036)=0,SameDayCycleTimeSettingValue,_xlfn.DAYS(NOW(),B2036))))</f>
        <v>#N/A</v>
      </c>
    </row>
    <row r="2037" spans="1:11" x14ac:dyDescent="0.25">
      <c r="A2037" s="32" t="str">
        <f>IF(AND(TRIM(INDEX(CompletedDateValues,ROW(A2037)))&lt;&gt;"",INDEX(CompletedDateValues,ROW(A2037))&gt;0),INDEX(CompletedDateValues,ROW(A2037)),"")</f>
        <v/>
      </c>
      <c r="B2037" s="32" t="str">
        <f>IF(AND(TRIM(INDEX(StartDateValues,ROW(A2037)))&lt;&gt;"",INDEX(StartDateValues,ROW(A2037))&gt;0),INDEX(StartDateValues,ROW(A2037)),"")</f>
        <v/>
      </c>
      <c r="C2037" s="22" t="str">
        <f t="shared" si="156"/>
        <v/>
      </c>
      <c r="D2037" s="3" t="str">
        <f t="shared" si="157"/>
        <v/>
      </c>
      <c r="E2037" s="3" t="str">
        <f t="shared" si="158"/>
        <v/>
      </c>
      <c r="F2037" s="3" t="str">
        <f t="shared" si="159"/>
        <v/>
      </c>
      <c r="G2037" s="3" t="str">
        <f>IF(A2037="","",IF(HOUR(A2037)&lt;StartHour,StartHour,IF(HOUR(A2037)&gt;FinishHour,FinishHour,HOUR(A2037))))</f>
        <v/>
      </c>
      <c r="H2037" s="3" t="str">
        <f t="shared" si="160"/>
        <v/>
      </c>
      <c r="I2037" s="33" t="e">
        <f>IF(OR(A2037="",B2037=""),NA(),MAX(0,IF(A2037-B2037=0,SameDayCycleTimeSettingValue,(A2037-B2037) *24)))</f>
        <v>#N/A</v>
      </c>
      <c r="J2037" s="33" t="e">
        <f>IF(OR(A2037="",B2037=""),NA(),MAX(0,IF(A2037-B2037=0,SameDayCycleTimeSettingValue,((A2037-B2037) *24)-(INT((A2037-B2037)) * (24-(FinishHour-StartHour))))))</f>
        <v>#N/A</v>
      </c>
      <c r="K2037" s="3" t="e">
        <f ca="1">IF(OR(A2037&lt;&gt;"",B2037=""),NA(),MAX(0,IF(_xlfn.DAYS(NOW(),B2037)=0,SameDayCycleTimeSettingValue,_xlfn.DAYS(NOW(),B2037))))</f>
        <v>#N/A</v>
      </c>
    </row>
    <row r="2038" spans="1:11" x14ac:dyDescent="0.25">
      <c r="A2038" s="32" t="str">
        <f>IF(AND(TRIM(INDEX(CompletedDateValues,ROW(A2038)))&lt;&gt;"",INDEX(CompletedDateValues,ROW(A2038))&gt;0),INDEX(CompletedDateValues,ROW(A2038)),"")</f>
        <v/>
      </c>
      <c r="B2038" s="32" t="str">
        <f>IF(AND(TRIM(INDEX(StartDateValues,ROW(A2038)))&lt;&gt;"",INDEX(StartDateValues,ROW(A2038))&gt;0),INDEX(StartDateValues,ROW(A2038)),"")</f>
        <v/>
      </c>
      <c r="C2038" s="22" t="str">
        <f t="shared" si="156"/>
        <v/>
      </c>
      <c r="D2038" s="3" t="str">
        <f t="shared" si="157"/>
        <v/>
      </c>
      <c r="E2038" s="3" t="str">
        <f t="shared" si="158"/>
        <v/>
      </c>
      <c r="F2038" s="3" t="str">
        <f t="shared" si="159"/>
        <v/>
      </c>
      <c r="G2038" s="3" t="str">
        <f>IF(A2038="","",IF(HOUR(A2038)&lt;StartHour,StartHour,IF(HOUR(A2038)&gt;FinishHour,FinishHour,HOUR(A2038))))</f>
        <v/>
      </c>
      <c r="H2038" s="3" t="str">
        <f t="shared" si="160"/>
        <v/>
      </c>
      <c r="I2038" s="33" t="e">
        <f>IF(OR(A2038="",B2038=""),NA(),MAX(0,IF(A2038-B2038=0,SameDayCycleTimeSettingValue,(A2038-B2038) *24)))</f>
        <v>#N/A</v>
      </c>
      <c r="J2038" s="33" t="e">
        <f>IF(OR(A2038="",B2038=""),NA(),MAX(0,IF(A2038-B2038=0,SameDayCycleTimeSettingValue,((A2038-B2038) *24)-(INT((A2038-B2038)) * (24-(FinishHour-StartHour))))))</f>
        <v>#N/A</v>
      </c>
      <c r="K2038" s="3" t="e">
        <f ca="1">IF(OR(A2038&lt;&gt;"",B2038=""),NA(),MAX(0,IF(_xlfn.DAYS(NOW(),B2038)=0,SameDayCycleTimeSettingValue,_xlfn.DAYS(NOW(),B2038))))</f>
        <v>#N/A</v>
      </c>
    </row>
    <row r="2039" spans="1:11" x14ac:dyDescent="0.25">
      <c r="A2039" s="32" t="str">
        <f>IF(AND(TRIM(INDEX(CompletedDateValues,ROW(A2039)))&lt;&gt;"",INDEX(CompletedDateValues,ROW(A2039))&gt;0),INDEX(CompletedDateValues,ROW(A2039)),"")</f>
        <v/>
      </c>
      <c r="B2039" s="32" t="str">
        <f>IF(AND(TRIM(INDEX(StartDateValues,ROW(A2039)))&lt;&gt;"",INDEX(StartDateValues,ROW(A2039))&gt;0),INDEX(StartDateValues,ROW(A2039)),"")</f>
        <v/>
      </c>
      <c r="C2039" s="22" t="str">
        <f t="shared" si="156"/>
        <v/>
      </c>
      <c r="D2039" s="3" t="str">
        <f t="shared" si="157"/>
        <v/>
      </c>
      <c r="E2039" s="3" t="str">
        <f t="shared" si="158"/>
        <v/>
      </c>
      <c r="F2039" s="3" t="str">
        <f t="shared" si="159"/>
        <v/>
      </c>
      <c r="G2039" s="3" t="str">
        <f>IF(A2039="","",IF(HOUR(A2039)&lt;StartHour,StartHour,IF(HOUR(A2039)&gt;FinishHour,FinishHour,HOUR(A2039))))</f>
        <v/>
      </c>
      <c r="H2039" s="3" t="str">
        <f t="shared" si="160"/>
        <v/>
      </c>
      <c r="I2039" s="33" t="e">
        <f>IF(OR(A2039="",B2039=""),NA(),MAX(0,IF(A2039-B2039=0,SameDayCycleTimeSettingValue,(A2039-B2039) *24)))</f>
        <v>#N/A</v>
      </c>
      <c r="J2039" s="33" t="e">
        <f>IF(OR(A2039="",B2039=""),NA(),MAX(0,IF(A2039-B2039=0,SameDayCycleTimeSettingValue,((A2039-B2039) *24)-(INT((A2039-B2039)) * (24-(FinishHour-StartHour))))))</f>
        <v>#N/A</v>
      </c>
      <c r="K2039" s="3" t="e">
        <f ca="1">IF(OR(A2039&lt;&gt;"",B2039=""),NA(),MAX(0,IF(_xlfn.DAYS(NOW(),B2039)=0,SameDayCycleTimeSettingValue,_xlfn.DAYS(NOW(),B2039))))</f>
        <v>#N/A</v>
      </c>
    </row>
    <row r="2040" spans="1:11" x14ac:dyDescent="0.25">
      <c r="A2040" s="32" t="str">
        <f>IF(AND(TRIM(INDEX(CompletedDateValues,ROW(A2040)))&lt;&gt;"",INDEX(CompletedDateValues,ROW(A2040))&gt;0),INDEX(CompletedDateValues,ROW(A2040)),"")</f>
        <v/>
      </c>
      <c r="B2040" s="32" t="str">
        <f>IF(AND(TRIM(INDEX(StartDateValues,ROW(A2040)))&lt;&gt;"",INDEX(StartDateValues,ROW(A2040))&gt;0),INDEX(StartDateValues,ROW(A2040)),"")</f>
        <v/>
      </c>
      <c r="C2040" s="22" t="str">
        <f t="shared" si="156"/>
        <v/>
      </c>
      <c r="D2040" s="3" t="str">
        <f t="shared" si="157"/>
        <v/>
      </c>
      <c r="E2040" s="3" t="str">
        <f t="shared" si="158"/>
        <v/>
      </c>
      <c r="F2040" s="3" t="str">
        <f t="shared" si="159"/>
        <v/>
      </c>
      <c r="G2040" s="3" t="str">
        <f>IF(A2040="","",IF(HOUR(A2040)&lt;StartHour,StartHour,IF(HOUR(A2040)&gt;FinishHour,FinishHour,HOUR(A2040))))</f>
        <v/>
      </c>
      <c r="H2040" s="3" t="str">
        <f t="shared" si="160"/>
        <v/>
      </c>
      <c r="I2040" s="33" t="e">
        <f>IF(OR(A2040="",B2040=""),NA(),MAX(0,IF(A2040-B2040=0,SameDayCycleTimeSettingValue,(A2040-B2040) *24)))</f>
        <v>#N/A</v>
      </c>
      <c r="J2040" s="33" t="e">
        <f>IF(OR(A2040="",B2040=""),NA(),MAX(0,IF(A2040-B2040=0,SameDayCycleTimeSettingValue,((A2040-B2040) *24)-(INT((A2040-B2040)) * (24-(FinishHour-StartHour))))))</f>
        <v>#N/A</v>
      </c>
      <c r="K2040" s="3" t="e">
        <f ca="1">IF(OR(A2040&lt;&gt;"",B2040=""),NA(),MAX(0,IF(_xlfn.DAYS(NOW(),B2040)=0,SameDayCycleTimeSettingValue,_xlfn.DAYS(NOW(),B2040))))</f>
        <v>#N/A</v>
      </c>
    </row>
    <row r="2041" spans="1:11" x14ac:dyDescent="0.25">
      <c r="A2041" s="32" t="str">
        <f>IF(AND(TRIM(INDEX(CompletedDateValues,ROW(A2041)))&lt;&gt;"",INDEX(CompletedDateValues,ROW(A2041))&gt;0),INDEX(CompletedDateValues,ROW(A2041)),"")</f>
        <v/>
      </c>
      <c r="B2041" s="32" t="str">
        <f>IF(AND(TRIM(INDEX(StartDateValues,ROW(A2041)))&lt;&gt;"",INDEX(StartDateValues,ROW(A2041))&gt;0),INDEX(StartDateValues,ROW(A2041)),"")</f>
        <v/>
      </c>
      <c r="C2041" s="22" t="str">
        <f t="shared" si="156"/>
        <v/>
      </c>
      <c r="D2041" s="3" t="str">
        <f t="shared" si="157"/>
        <v/>
      </c>
      <c r="E2041" s="3" t="str">
        <f t="shared" si="158"/>
        <v/>
      </c>
      <c r="F2041" s="3" t="str">
        <f t="shared" si="159"/>
        <v/>
      </c>
      <c r="G2041" s="3" t="str">
        <f>IF(A2041="","",IF(HOUR(A2041)&lt;StartHour,StartHour,IF(HOUR(A2041)&gt;FinishHour,FinishHour,HOUR(A2041))))</f>
        <v/>
      </c>
      <c r="H2041" s="3" t="str">
        <f t="shared" si="160"/>
        <v/>
      </c>
      <c r="I2041" s="33" t="e">
        <f>IF(OR(A2041="",B2041=""),NA(),MAX(0,IF(A2041-B2041=0,SameDayCycleTimeSettingValue,(A2041-B2041) *24)))</f>
        <v>#N/A</v>
      </c>
      <c r="J2041" s="33" t="e">
        <f>IF(OR(A2041="",B2041=""),NA(),MAX(0,IF(A2041-B2041=0,SameDayCycleTimeSettingValue,((A2041-B2041) *24)-(INT((A2041-B2041)) * (24-(FinishHour-StartHour))))))</f>
        <v>#N/A</v>
      </c>
      <c r="K2041" s="3" t="e">
        <f ca="1">IF(OR(A2041&lt;&gt;"",B2041=""),NA(),MAX(0,IF(_xlfn.DAYS(NOW(),B2041)=0,SameDayCycleTimeSettingValue,_xlfn.DAYS(NOW(),B2041))))</f>
        <v>#N/A</v>
      </c>
    </row>
    <row r="2042" spans="1:11" x14ac:dyDescent="0.25">
      <c r="A2042" s="32" t="str">
        <f>IF(AND(TRIM(INDEX(CompletedDateValues,ROW(A2042)))&lt;&gt;"",INDEX(CompletedDateValues,ROW(A2042))&gt;0),INDEX(CompletedDateValues,ROW(A2042)),"")</f>
        <v/>
      </c>
      <c r="B2042" s="32" t="str">
        <f>IF(AND(TRIM(INDEX(StartDateValues,ROW(A2042)))&lt;&gt;"",INDEX(StartDateValues,ROW(A2042))&gt;0),INDEX(StartDateValues,ROW(A2042)),"")</f>
        <v/>
      </c>
      <c r="C2042" s="22" t="str">
        <f t="shared" si="156"/>
        <v/>
      </c>
      <c r="D2042" s="3" t="str">
        <f t="shared" si="157"/>
        <v/>
      </c>
      <c r="E2042" s="3" t="str">
        <f t="shared" si="158"/>
        <v/>
      </c>
      <c r="F2042" s="3" t="str">
        <f t="shared" si="159"/>
        <v/>
      </c>
      <c r="G2042" s="3" t="str">
        <f>IF(A2042="","",IF(HOUR(A2042)&lt;StartHour,StartHour,IF(HOUR(A2042)&gt;FinishHour,FinishHour,HOUR(A2042))))</f>
        <v/>
      </c>
      <c r="H2042" s="3" t="str">
        <f t="shared" si="160"/>
        <v/>
      </c>
      <c r="I2042" s="33" t="e">
        <f>IF(OR(A2042="",B2042=""),NA(),MAX(0,IF(A2042-B2042=0,SameDayCycleTimeSettingValue,(A2042-B2042) *24)))</f>
        <v>#N/A</v>
      </c>
      <c r="J2042" s="33" t="e">
        <f>IF(OR(A2042="",B2042=""),NA(),MAX(0,IF(A2042-B2042=0,SameDayCycleTimeSettingValue,((A2042-B2042) *24)-(INT((A2042-B2042)) * (24-(FinishHour-StartHour))))))</f>
        <v>#N/A</v>
      </c>
      <c r="K2042" s="3" t="e">
        <f ca="1">IF(OR(A2042&lt;&gt;"",B2042=""),NA(),MAX(0,IF(_xlfn.DAYS(NOW(),B2042)=0,SameDayCycleTimeSettingValue,_xlfn.DAYS(NOW(),B2042))))</f>
        <v>#N/A</v>
      </c>
    </row>
    <row r="2043" spans="1:11" x14ac:dyDescent="0.25">
      <c r="A2043" s="32" t="str">
        <f>IF(AND(TRIM(INDEX(CompletedDateValues,ROW(A2043)))&lt;&gt;"",INDEX(CompletedDateValues,ROW(A2043))&gt;0),INDEX(CompletedDateValues,ROW(A2043)),"")</f>
        <v/>
      </c>
      <c r="B2043" s="32" t="str">
        <f>IF(AND(TRIM(INDEX(StartDateValues,ROW(A2043)))&lt;&gt;"",INDEX(StartDateValues,ROW(A2043))&gt;0),INDEX(StartDateValues,ROW(A2043)),"")</f>
        <v/>
      </c>
      <c r="C2043" s="22" t="str">
        <f t="shared" si="156"/>
        <v/>
      </c>
      <c r="D2043" s="3" t="str">
        <f t="shared" si="157"/>
        <v/>
      </c>
      <c r="E2043" s="3" t="str">
        <f t="shared" si="158"/>
        <v/>
      </c>
      <c r="F2043" s="3" t="str">
        <f t="shared" si="159"/>
        <v/>
      </c>
      <c r="G2043" s="3" t="str">
        <f>IF(A2043="","",IF(HOUR(A2043)&lt;StartHour,StartHour,IF(HOUR(A2043)&gt;FinishHour,FinishHour,HOUR(A2043))))</f>
        <v/>
      </c>
      <c r="H2043" s="3" t="str">
        <f t="shared" si="160"/>
        <v/>
      </c>
      <c r="I2043" s="33" t="e">
        <f>IF(OR(A2043="",B2043=""),NA(),MAX(0,IF(A2043-B2043=0,SameDayCycleTimeSettingValue,(A2043-B2043) *24)))</f>
        <v>#N/A</v>
      </c>
      <c r="J2043" s="33" t="e">
        <f>IF(OR(A2043="",B2043=""),NA(),MAX(0,IF(A2043-B2043=0,SameDayCycleTimeSettingValue,((A2043-B2043) *24)-(INT((A2043-B2043)) * (24-(FinishHour-StartHour))))))</f>
        <v>#N/A</v>
      </c>
      <c r="K2043" s="3" t="e">
        <f ca="1">IF(OR(A2043&lt;&gt;"",B2043=""),NA(),MAX(0,IF(_xlfn.DAYS(NOW(),B2043)=0,SameDayCycleTimeSettingValue,_xlfn.DAYS(NOW(),B2043))))</f>
        <v>#N/A</v>
      </c>
    </row>
    <row r="2044" spans="1:11" x14ac:dyDescent="0.25">
      <c r="A2044" s="32" t="str">
        <f>IF(AND(TRIM(INDEX(CompletedDateValues,ROW(A2044)))&lt;&gt;"",INDEX(CompletedDateValues,ROW(A2044))&gt;0),INDEX(CompletedDateValues,ROW(A2044)),"")</f>
        <v/>
      </c>
      <c r="B2044" s="32" t="str">
        <f>IF(AND(TRIM(INDEX(StartDateValues,ROW(A2044)))&lt;&gt;"",INDEX(StartDateValues,ROW(A2044))&gt;0),INDEX(StartDateValues,ROW(A2044)),"")</f>
        <v/>
      </c>
      <c r="C2044" s="22" t="str">
        <f t="shared" si="156"/>
        <v/>
      </c>
      <c r="D2044" s="3" t="str">
        <f t="shared" si="157"/>
        <v/>
      </c>
      <c r="E2044" s="3" t="str">
        <f t="shared" si="158"/>
        <v/>
      </c>
      <c r="F2044" s="3" t="str">
        <f t="shared" si="159"/>
        <v/>
      </c>
      <c r="G2044" s="3" t="str">
        <f>IF(A2044="","",IF(HOUR(A2044)&lt;StartHour,StartHour,IF(HOUR(A2044)&gt;FinishHour,FinishHour,HOUR(A2044))))</f>
        <v/>
      </c>
      <c r="H2044" s="3" t="str">
        <f t="shared" si="160"/>
        <v/>
      </c>
      <c r="I2044" s="33" t="e">
        <f>IF(OR(A2044="",B2044=""),NA(),MAX(0,IF(A2044-B2044=0,SameDayCycleTimeSettingValue,(A2044-B2044) *24)))</f>
        <v>#N/A</v>
      </c>
      <c r="J2044" s="33" t="e">
        <f>IF(OR(A2044="",B2044=""),NA(),MAX(0,IF(A2044-B2044=0,SameDayCycleTimeSettingValue,((A2044-B2044) *24)-(INT((A2044-B2044)) * (24-(FinishHour-StartHour))))))</f>
        <v>#N/A</v>
      </c>
      <c r="K2044" s="3" t="e">
        <f ca="1">IF(OR(A2044&lt;&gt;"",B2044=""),NA(),MAX(0,IF(_xlfn.DAYS(NOW(),B2044)=0,SameDayCycleTimeSettingValue,_xlfn.DAYS(NOW(),B2044))))</f>
        <v>#N/A</v>
      </c>
    </row>
    <row r="2045" spans="1:11" x14ac:dyDescent="0.25">
      <c r="A2045" s="32" t="str">
        <f>IF(AND(TRIM(INDEX(CompletedDateValues,ROW(A2045)))&lt;&gt;"",INDEX(CompletedDateValues,ROW(A2045))&gt;0),INDEX(CompletedDateValues,ROW(A2045)),"")</f>
        <v/>
      </c>
      <c r="B2045" s="32" t="str">
        <f>IF(AND(TRIM(INDEX(StartDateValues,ROW(A2045)))&lt;&gt;"",INDEX(StartDateValues,ROW(A2045))&gt;0),INDEX(StartDateValues,ROW(A2045)),"")</f>
        <v/>
      </c>
      <c r="C2045" s="22" t="str">
        <f t="shared" si="156"/>
        <v/>
      </c>
      <c r="D2045" s="3" t="str">
        <f t="shared" si="157"/>
        <v/>
      </c>
      <c r="E2045" s="3" t="str">
        <f t="shared" si="158"/>
        <v/>
      </c>
      <c r="F2045" s="3" t="str">
        <f t="shared" si="159"/>
        <v/>
      </c>
      <c r="G2045" s="3" t="str">
        <f>IF(A2045="","",IF(HOUR(A2045)&lt;StartHour,StartHour,IF(HOUR(A2045)&gt;FinishHour,FinishHour,HOUR(A2045))))</f>
        <v/>
      </c>
      <c r="H2045" s="3" t="str">
        <f t="shared" si="160"/>
        <v/>
      </c>
      <c r="I2045" s="33" t="e">
        <f>IF(OR(A2045="",B2045=""),NA(),MAX(0,IF(A2045-B2045=0,SameDayCycleTimeSettingValue,(A2045-B2045) *24)))</f>
        <v>#N/A</v>
      </c>
      <c r="J2045" s="33" t="e">
        <f>IF(OR(A2045="",B2045=""),NA(),MAX(0,IF(A2045-B2045=0,SameDayCycleTimeSettingValue,((A2045-B2045) *24)-(INT((A2045-B2045)) * (24-(FinishHour-StartHour))))))</f>
        <v>#N/A</v>
      </c>
      <c r="K2045" s="3" t="e">
        <f ca="1">IF(OR(A2045&lt;&gt;"",B2045=""),NA(),MAX(0,IF(_xlfn.DAYS(NOW(),B2045)=0,SameDayCycleTimeSettingValue,_xlfn.DAYS(NOW(),B2045))))</f>
        <v>#N/A</v>
      </c>
    </row>
    <row r="2046" spans="1:11" x14ac:dyDescent="0.25">
      <c r="A2046" s="32" t="str">
        <f>IF(AND(TRIM(INDEX(CompletedDateValues,ROW(A2046)))&lt;&gt;"",INDEX(CompletedDateValues,ROW(A2046))&gt;0),INDEX(CompletedDateValues,ROW(A2046)),"")</f>
        <v/>
      </c>
      <c r="B2046" s="32" t="str">
        <f>IF(AND(TRIM(INDEX(StartDateValues,ROW(A2046)))&lt;&gt;"",INDEX(StartDateValues,ROW(A2046))&gt;0),INDEX(StartDateValues,ROW(A2046)),"")</f>
        <v/>
      </c>
      <c r="C2046" s="22" t="str">
        <f t="shared" si="156"/>
        <v/>
      </c>
      <c r="D2046" s="3" t="str">
        <f t="shared" si="157"/>
        <v/>
      </c>
      <c r="E2046" s="3" t="str">
        <f t="shared" si="158"/>
        <v/>
      </c>
      <c r="F2046" s="3" t="str">
        <f t="shared" si="159"/>
        <v/>
      </c>
      <c r="G2046" s="3" t="str">
        <f>IF(A2046="","",IF(HOUR(A2046)&lt;StartHour,StartHour,IF(HOUR(A2046)&gt;FinishHour,FinishHour,HOUR(A2046))))</f>
        <v/>
      </c>
      <c r="H2046" s="3" t="str">
        <f t="shared" si="160"/>
        <v/>
      </c>
      <c r="I2046" s="33" t="e">
        <f>IF(OR(A2046="",B2046=""),NA(),MAX(0,IF(A2046-B2046=0,SameDayCycleTimeSettingValue,(A2046-B2046) *24)))</f>
        <v>#N/A</v>
      </c>
      <c r="J2046" s="33" t="e">
        <f>IF(OR(A2046="",B2046=""),NA(),MAX(0,IF(A2046-B2046=0,SameDayCycleTimeSettingValue,((A2046-B2046) *24)-(INT((A2046-B2046)) * (24-(FinishHour-StartHour))))))</f>
        <v>#N/A</v>
      </c>
      <c r="K2046" s="3" t="e">
        <f ca="1">IF(OR(A2046&lt;&gt;"",B2046=""),NA(),MAX(0,IF(_xlfn.DAYS(NOW(),B2046)=0,SameDayCycleTimeSettingValue,_xlfn.DAYS(NOW(),B2046))))</f>
        <v>#N/A</v>
      </c>
    </row>
    <row r="2047" spans="1:11" x14ac:dyDescent="0.25">
      <c r="A2047" s="32" t="str">
        <f>IF(AND(TRIM(INDEX(CompletedDateValues,ROW(A2047)))&lt;&gt;"",INDEX(CompletedDateValues,ROW(A2047))&gt;0),INDEX(CompletedDateValues,ROW(A2047)),"")</f>
        <v/>
      </c>
      <c r="B2047" s="32" t="str">
        <f>IF(AND(TRIM(INDEX(StartDateValues,ROW(A2047)))&lt;&gt;"",INDEX(StartDateValues,ROW(A2047))&gt;0),INDEX(StartDateValues,ROW(A2047)),"")</f>
        <v/>
      </c>
      <c r="C2047" s="22" t="str">
        <f t="shared" si="156"/>
        <v/>
      </c>
      <c r="D2047" s="3" t="str">
        <f t="shared" si="157"/>
        <v/>
      </c>
      <c r="E2047" s="3" t="str">
        <f t="shared" si="158"/>
        <v/>
      </c>
      <c r="F2047" s="3" t="str">
        <f t="shared" si="159"/>
        <v/>
      </c>
      <c r="G2047" s="3" t="str">
        <f>IF(A2047="","",IF(HOUR(A2047)&lt;StartHour,StartHour,IF(HOUR(A2047)&gt;FinishHour,FinishHour,HOUR(A2047))))</f>
        <v/>
      </c>
      <c r="H2047" s="3" t="str">
        <f t="shared" si="160"/>
        <v/>
      </c>
      <c r="I2047" s="33" t="e">
        <f>IF(OR(A2047="",B2047=""),NA(),MAX(0,IF(A2047-B2047=0,SameDayCycleTimeSettingValue,(A2047-B2047) *24)))</f>
        <v>#N/A</v>
      </c>
      <c r="J2047" s="33" t="e">
        <f>IF(OR(A2047="",B2047=""),NA(),MAX(0,IF(A2047-B2047=0,SameDayCycleTimeSettingValue,((A2047-B2047) *24)-(INT((A2047-B2047)) * (24-(FinishHour-StartHour))))))</f>
        <v>#N/A</v>
      </c>
      <c r="K2047" s="3" t="e">
        <f ca="1">IF(OR(A2047&lt;&gt;"",B2047=""),NA(),MAX(0,IF(_xlfn.DAYS(NOW(),B2047)=0,SameDayCycleTimeSettingValue,_xlfn.DAYS(NOW(),B2047))))</f>
        <v>#N/A</v>
      </c>
    </row>
    <row r="2048" spans="1:11" x14ac:dyDescent="0.25">
      <c r="A2048" s="32" t="str">
        <f>IF(AND(TRIM(INDEX(CompletedDateValues,ROW(A2048)))&lt;&gt;"",INDEX(CompletedDateValues,ROW(A2048))&gt;0),INDEX(CompletedDateValues,ROW(A2048)),"")</f>
        <v/>
      </c>
      <c r="B2048" s="32" t="str">
        <f>IF(AND(TRIM(INDEX(StartDateValues,ROW(A2048)))&lt;&gt;"",INDEX(StartDateValues,ROW(A2048))&gt;0),INDEX(StartDateValues,ROW(A2048)),"")</f>
        <v/>
      </c>
      <c r="C2048" s="22" t="str">
        <f t="shared" si="156"/>
        <v/>
      </c>
      <c r="D2048" s="3" t="str">
        <f t="shared" si="157"/>
        <v/>
      </c>
      <c r="E2048" s="3" t="str">
        <f t="shared" si="158"/>
        <v/>
      </c>
      <c r="F2048" s="3" t="str">
        <f t="shared" si="159"/>
        <v/>
      </c>
      <c r="G2048" s="3" t="str">
        <f>IF(A2048="","",IF(HOUR(A2048)&lt;StartHour,StartHour,IF(HOUR(A2048)&gt;FinishHour,FinishHour,HOUR(A2048))))</f>
        <v/>
      </c>
      <c r="H2048" s="3" t="str">
        <f t="shared" si="160"/>
        <v/>
      </c>
      <c r="I2048" s="33" t="e">
        <f>IF(OR(A2048="",B2048=""),NA(),MAX(0,IF(A2048-B2048=0,SameDayCycleTimeSettingValue,(A2048-B2048) *24)))</f>
        <v>#N/A</v>
      </c>
      <c r="J2048" s="33" t="e">
        <f>IF(OR(A2048="",B2048=""),NA(),MAX(0,IF(A2048-B2048=0,SameDayCycleTimeSettingValue,((A2048-B2048) *24)-(INT((A2048-B2048)) * (24-(FinishHour-StartHour))))))</f>
        <v>#N/A</v>
      </c>
      <c r="K2048" s="3" t="e">
        <f ca="1">IF(OR(A2048&lt;&gt;"",B2048=""),NA(),MAX(0,IF(_xlfn.DAYS(NOW(),B2048)=0,SameDayCycleTimeSettingValue,_xlfn.DAYS(NOW(),B2048))))</f>
        <v>#N/A</v>
      </c>
    </row>
    <row r="2049" spans="1:11" x14ac:dyDescent="0.25">
      <c r="A2049" s="32" t="str">
        <f>IF(AND(TRIM(INDEX(CompletedDateValues,ROW(A2049)))&lt;&gt;"",INDEX(CompletedDateValues,ROW(A2049))&gt;0),INDEX(CompletedDateValues,ROW(A2049)),"")</f>
        <v/>
      </c>
      <c r="B2049" s="32" t="str">
        <f>IF(AND(TRIM(INDEX(StartDateValues,ROW(A2049)))&lt;&gt;"",INDEX(StartDateValues,ROW(A2049))&gt;0),INDEX(StartDateValues,ROW(A2049)),"")</f>
        <v/>
      </c>
      <c r="C2049" s="22" t="str">
        <f t="shared" si="156"/>
        <v/>
      </c>
      <c r="D2049" s="3" t="str">
        <f t="shared" si="157"/>
        <v/>
      </c>
      <c r="E2049" s="3" t="str">
        <f t="shared" si="158"/>
        <v/>
      </c>
      <c r="F2049" s="3" t="str">
        <f t="shared" si="159"/>
        <v/>
      </c>
      <c r="G2049" s="3" t="str">
        <f>IF(A2049="","",IF(HOUR(A2049)&lt;StartHour,StartHour,IF(HOUR(A2049)&gt;FinishHour,FinishHour,HOUR(A2049))))</f>
        <v/>
      </c>
      <c r="H2049" s="3" t="str">
        <f t="shared" si="160"/>
        <v/>
      </c>
      <c r="I2049" s="33" t="e">
        <f>IF(OR(A2049="",B2049=""),NA(),MAX(0,IF(A2049-B2049=0,SameDayCycleTimeSettingValue,(A2049-B2049) *24)))</f>
        <v>#N/A</v>
      </c>
      <c r="J2049" s="33" t="e">
        <f>IF(OR(A2049="",B2049=""),NA(),MAX(0,IF(A2049-B2049=0,SameDayCycleTimeSettingValue,((A2049-B2049) *24)-(INT((A2049-B2049)) * (24-(FinishHour-StartHour))))))</f>
        <v>#N/A</v>
      </c>
      <c r="K2049" s="3" t="e">
        <f ca="1">IF(OR(A2049&lt;&gt;"",B2049=""),NA(),MAX(0,IF(_xlfn.DAYS(NOW(),B2049)=0,SameDayCycleTimeSettingValue,_xlfn.DAYS(NOW(),B2049))))</f>
        <v>#N/A</v>
      </c>
    </row>
    <row r="2050" spans="1:11" x14ac:dyDescent="0.25">
      <c r="A2050" s="32" t="str">
        <f>IF(AND(TRIM(INDEX(CompletedDateValues,ROW(A2050)))&lt;&gt;"",INDEX(CompletedDateValues,ROW(A2050))&gt;0),INDEX(CompletedDateValues,ROW(A2050)),"")</f>
        <v/>
      </c>
      <c r="B2050" s="32" t="str">
        <f>IF(AND(TRIM(INDEX(StartDateValues,ROW(A2050)))&lt;&gt;"",INDEX(StartDateValues,ROW(A2050))&gt;0),INDEX(StartDateValues,ROW(A2050)),"")</f>
        <v/>
      </c>
      <c r="C2050" s="22" t="str">
        <f t="shared" si="156"/>
        <v/>
      </c>
      <c r="D2050" s="3" t="str">
        <f t="shared" si="157"/>
        <v/>
      </c>
      <c r="E2050" s="3" t="str">
        <f t="shared" si="158"/>
        <v/>
      </c>
      <c r="F2050" s="3" t="str">
        <f t="shared" si="159"/>
        <v/>
      </c>
      <c r="G2050" s="3" t="str">
        <f>IF(A2050="","",IF(HOUR(A2050)&lt;StartHour,StartHour,IF(HOUR(A2050)&gt;FinishHour,FinishHour,HOUR(A2050))))</f>
        <v/>
      </c>
      <c r="H2050" s="3" t="str">
        <f t="shared" si="160"/>
        <v/>
      </c>
      <c r="I2050" s="33" t="e">
        <f>IF(OR(A2050="",B2050=""),NA(),MAX(0,IF(A2050-B2050=0,SameDayCycleTimeSettingValue,(A2050-B2050) *24)))</f>
        <v>#N/A</v>
      </c>
      <c r="J2050" s="33" t="e">
        <f>IF(OR(A2050="",B2050=""),NA(),MAX(0,IF(A2050-B2050=0,SameDayCycleTimeSettingValue,((A2050-B2050) *24)-(INT((A2050-B2050)) * (24-(FinishHour-StartHour))))))</f>
        <v>#N/A</v>
      </c>
      <c r="K2050" s="3" t="e">
        <f ca="1">IF(OR(A2050&lt;&gt;"",B2050=""),NA(),MAX(0,IF(_xlfn.DAYS(NOW(),B2050)=0,SameDayCycleTimeSettingValue,_xlfn.DAYS(NOW(),B2050))))</f>
        <v>#N/A</v>
      </c>
    </row>
    <row r="2051" spans="1:11" x14ac:dyDescent="0.25">
      <c r="A2051" s="32" t="str">
        <f>IF(AND(TRIM(INDEX(CompletedDateValues,ROW(A2051)))&lt;&gt;"",INDEX(CompletedDateValues,ROW(A2051))&gt;0),INDEX(CompletedDateValues,ROW(A2051)),"")</f>
        <v/>
      </c>
      <c r="B2051" s="32" t="str">
        <f>IF(AND(TRIM(INDEX(StartDateValues,ROW(A2051)))&lt;&gt;"",INDEX(StartDateValues,ROW(A2051))&gt;0),INDEX(StartDateValues,ROW(A2051)),"")</f>
        <v/>
      </c>
      <c r="C2051" s="22" t="str">
        <f t="shared" ref="C2051:C2114" si="161">IF(AND(TRIM(INDEX(WorkTypeValues,ROW(A2051)))&lt;&gt;"",INDEX(WorkTypeValues,ROW(A2051))&gt;0),INDEX(WorkTypeValues,ROW(A2051)),"")</f>
        <v/>
      </c>
      <c r="D2051" s="3" t="str">
        <f t="shared" ref="D2051:D2114" si="162">IF(A2051="", "",YEAR(A2051))</f>
        <v/>
      </c>
      <c r="E2051" s="3" t="str">
        <f t="shared" ref="E2051:E2114" si="163">IF(A2051="","",MONTH(A2051))</f>
        <v/>
      </c>
      <c r="F2051" s="3" t="str">
        <f t="shared" ref="F2051:F2114" si="164">IF(A2051="","",DAY(A2051))</f>
        <v/>
      </c>
      <c r="G2051" s="3" t="str">
        <f>IF(A2051="","",IF(HOUR(A2051)&lt;StartHour,StartHour,IF(HOUR(A2051)&gt;FinishHour,FinishHour,HOUR(A2051))))</f>
        <v/>
      </c>
      <c r="H2051" s="3" t="str">
        <f t="shared" ref="H2051:H2114" si="165">IF(D2051="","",D2051&amp;"-"&amp;TEXT(E2051,"00") &amp;"-"&amp;TEXT(F2051,"00") &amp;"-"&amp;TEXT(G2051,"00"))</f>
        <v/>
      </c>
      <c r="I2051" s="33" t="e">
        <f>IF(OR(A2051="",B2051=""),NA(),MAX(0,IF(A2051-B2051=0,SameDayCycleTimeSettingValue,(A2051-B2051) *24)))</f>
        <v>#N/A</v>
      </c>
      <c r="J2051" s="33" t="e">
        <f>IF(OR(A2051="",B2051=""),NA(),MAX(0,IF(A2051-B2051=0,SameDayCycleTimeSettingValue,((A2051-B2051) *24)-(INT((A2051-B2051)) * (24-(FinishHour-StartHour))))))</f>
        <v>#N/A</v>
      </c>
      <c r="K2051" s="3" t="e">
        <f ca="1">IF(OR(A2051&lt;&gt;"",B2051=""),NA(),MAX(0,IF(_xlfn.DAYS(NOW(),B2051)=0,SameDayCycleTimeSettingValue,_xlfn.DAYS(NOW(),B2051))))</f>
        <v>#N/A</v>
      </c>
    </row>
    <row r="2052" spans="1:11" x14ac:dyDescent="0.25">
      <c r="A2052" s="32" t="str">
        <f>IF(AND(TRIM(INDEX(CompletedDateValues,ROW(A2052)))&lt;&gt;"",INDEX(CompletedDateValues,ROW(A2052))&gt;0),INDEX(CompletedDateValues,ROW(A2052)),"")</f>
        <v/>
      </c>
      <c r="B2052" s="32" t="str">
        <f>IF(AND(TRIM(INDEX(StartDateValues,ROW(A2052)))&lt;&gt;"",INDEX(StartDateValues,ROW(A2052))&gt;0),INDEX(StartDateValues,ROW(A2052)),"")</f>
        <v/>
      </c>
      <c r="C2052" s="22" t="str">
        <f t="shared" si="161"/>
        <v/>
      </c>
      <c r="D2052" s="3" t="str">
        <f t="shared" si="162"/>
        <v/>
      </c>
      <c r="E2052" s="3" t="str">
        <f t="shared" si="163"/>
        <v/>
      </c>
      <c r="F2052" s="3" t="str">
        <f t="shared" si="164"/>
        <v/>
      </c>
      <c r="G2052" s="3" t="str">
        <f>IF(A2052="","",IF(HOUR(A2052)&lt;StartHour,StartHour,IF(HOUR(A2052)&gt;FinishHour,FinishHour,HOUR(A2052))))</f>
        <v/>
      </c>
      <c r="H2052" s="3" t="str">
        <f t="shared" si="165"/>
        <v/>
      </c>
      <c r="I2052" s="33" t="e">
        <f>IF(OR(A2052="",B2052=""),NA(),MAX(0,IF(A2052-B2052=0,SameDayCycleTimeSettingValue,(A2052-B2052) *24)))</f>
        <v>#N/A</v>
      </c>
      <c r="J2052" s="33" t="e">
        <f>IF(OR(A2052="",B2052=""),NA(),MAX(0,IF(A2052-B2052=0,SameDayCycleTimeSettingValue,((A2052-B2052) *24)-(INT((A2052-B2052)) * (24-(FinishHour-StartHour))))))</f>
        <v>#N/A</v>
      </c>
      <c r="K2052" s="3" t="e">
        <f ca="1">IF(OR(A2052&lt;&gt;"",B2052=""),NA(),MAX(0,IF(_xlfn.DAYS(NOW(),B2052)=0,SameDayCycleTimeSettingValue,_xlfn.DAYS(NOW(),B2052))))</f>
        <v>#N/A</v>
      </c>
    </row>
    <row r="2053" spans="1:11" x14ac:dyDescent="0.25">
      <c r="A2053" s="32" t="str">
        <f>IF(AND(TRIM(INDEX(CompletedDateValues,ROW(A2053)))&lt;&gt;"",INDEX(CompletedDateValues,ROW(A2053))&gt;0),INDEX(CompletedDateValues,ROW(A2053)),"")</f>
        <v/>
      </c>
      <c r="B2053" s="32" t="str">
        <f>IF(AND(TRIM(INDEX(StartDateValues,ROW(A2053)))&lt;&gt;"",INDEX(StartDateValues,ROW(A2053))&gt;0),INDEX(StartDateValues,ROW(A2053)),"")</f>
        <v/>
      </c>
      <c r="C2053" s="22" t="str">
        <f t="shared" si="161"/>
        <v/>
      </c>
      <c r="D2053" s="3" t="str">
        <f t="shared" si="162"/>
        <v/>
      </c>
      <c r="E2053" s="3" t="str">
        <f t="shared" si="163"/>
        <v/>
      </c>
      <c r="F2053" s="3" t="str">
        <f t="shared" si="164"/>
        <v/>
      </c>
      <c r="G2053" s="3" t="str">
        <f>IF(A2053="","",IF(HOUR(A2053)&lt;StartHour,StartHour,IF(HOUR(A2053)&gt;FinishHour,FinishHour,HOUR(A2053))))</f>
        <v/>
      </c>
      <c r="H2053" s="3" t="str">
        <f t="shared" si="165"/>
        <v/>
      </c>
      <c r="I2053" s="33" t="e">
        <f>IF(OR(A2053="",B2053=""),NA(),MAX(0,IF(A2053-B2053=0,SameDayCycleTimeSettingValue,(A2053-B2053) *24)))</f>
        <v>#N/A</v>
      </c>
      <c r="J2053" s="33" t="e">
        <f>IF(OR(A2053="",B2053=""),NA(),MAX(0,IF(A2053-B2053=0,SameDayCycleTimeSettingValue,((A2053-B2053) *24)-(INT((A2053-B2053)) * (24-(FinishHour-StartHour))))))</f>
        <v>#N/A</v>
      </c>
      <c r="K2053" s="3" t="e">
        <f ca="1">IF(OR(A2053&lt;&gt;"",B2053=""),NA(),MAX(0,IF(_xlfn.DAYS(NOW(),B2053)=0,SameDayCycleTimeSettingValue,_xlfn.DAYS(NOW(),B2053))))</f>
        <v>#N/A</v>
      </c>
    </row>
    <row r="2054" spans="1:11" x14ac:dyDescent="0.25">
      <c r="A2054" s="32" t="str">
        <f>IF(AND(TRIM(INDEX(CompletedDateValues,ROW(A2054)))&lt;&gt;"",INDEX(CompletedDateValues,ROW(A2054))&gt;0),INDEX(CompletedDateValues,ROW(A2054)),"")</f>
        <v/>
      </c>
      <c r="B2054" s="32" t="str">
        <f>IF(AND(TRIM(INDEX(StartDateValues,ROW(A2054)))&lt;&gt;"",INDEX(StartDateValues,ROW(A2054))&gt;0),INDEX(StartDateValues,ROW(A2054)),"")</f>
        <v/>
      </c>
      <c r="C2054" s="22" t="str">
        <f t="shared" si="161"/>
        <v/>
      </c>
      <c r="D2054" s="3" t="str">
        <f t="shared" si="162"/>
        <v/>
      </c>
      <c r="E2054" s="3" t="str">
        <f t="shared" si="163"/>
        <v/>
      </c>
      <c r="F2054" s="3" t="str">
        <f t="shared" si="164"/>
        <v/>
      </c>
      <c r="G2054" s="3" t="str">
        <f>IF(A2054="","",IF(HOUR(A2054)&lt;StartHour,StartHour,IF(HOUR(A2054)&gt;FinishHour,FinishHour,HOUR(A2054))))</f>
        <v/>
      </c>
      <c r="H2054" s="3" t="str">
        <f t="shared" si="165"/>
        <v/>
      </c>
      <c r="I2054" s="33" t="e">
        <f>IF(OR(A2054="",B2054=""),NA(),MAX(0,IF(A2054-B2054=0,SameDayCycleTimeSettingValue,(A2054-B2054) *24)))</f>
        <v>#N/A</v>
      </c>
      <c r="J2054" s="33" t="e">
        <f>IF(OR(A2054="",B2054=""),NA(),MAX(0,IF(A2054-B2054=0,SameDayCycleTimeSettingValue,((A2054-B2054) *24)-(INT((A2054-B2054)) * (24-(FinishHour-StartHour))))))</f>
        <v>#N/A</v>
      </c>
      <c r="K2054" s="3" t="e">
        <f ca="1">IF(OR(A2054&lt;&gt;"",B2054=""),NA(),MAX(0,IF(_xlfn.DAYS(NOW(),B2054)=0,SameDayCycleTimeSettingValue,_xlfn.DAYS(NOW(),B2054))))</f>
        <v>#N/A</v>
      </c>
    </row>
    <row r="2055" spans="1:11" x14ac:dyDescent="0.25">
      <c r="A2055" s="32" t="str">
        <f>IF(AND(TRIM(INDEX(CompletedDateValues,ROW(A2055)))&lt;&gt;"",INDEX(CompletedDateValues,ROW(A2055))&gt;0),INDEX(CompletedDateValues,ROW(A2055)),"")</f>
        <v/>
      </c>
      <c r="B2055" s="32" t="str">
        <f>IF(AND(TRIM(INDEX(StartDateValues,ROW(A2055)))&lt;&gt;"",INDEX(StartDateValues,ROW(A2055))&gt;0),INDEX(StartDateValues,ROW(A2055)),"")</f>
        <v/>
      </c>
      <c r="C2055" s="22" t="str">
        <f t="shared" si="161"/>
        <v/>
      </c>
      <c r="D2055" s="3" t="str">
        <f t="shared" si="162"/>
        <v/>
      </c>
      <c r="E2055" s="3" t="str">
        <f t="shared" si="163"/>
        <v/>
      </c>
      <c r="F2055" s="3" t="str">
        <f t="shared" si="164"/>
        <v/>
      </c>
      <c r="G2055" s="3" t="str">
        <f>IF(A2055="","",IF(HOUR(A2055)&lt;StartHour,StartHour,IF(HOUR(A2055)&gt;FinishHour,FinishHour,HOUR(A2055))))</f>
        <v/>
      </c>
      <c r="H2055" s="3" t="str">
        <f t="shared" si="165"/>
        <v/>
      </c>
      <c r="I2055" s="33" t="e">
        <f>IF(OR(A2055="",B2055=""),NA(),MAX(0,IF(A2055-B2055=0,SameDayCycleTimeSettingValue,(A2055-B2055) *24)))</f>
        <v>#N/A</v>
      </c>
      <c r="J2055" s="33" t="e">
        <f>IF(OR(A2055="",B2055=""),NA(),MAX(0,IF(A2055-B2055=0,SameDayCycleTimeSettingValue,((A2055-B2055) *24)-(INT((A2055-B2055)) * (24-(FinishHour-StartHour))))))</f>
        <v>#N/A</v>
      </c>
      <c r="K2055" s="3" t="e">
        <f ca="1">IF(OR(A2055&lt;&gt;"",B2055=""),NA(),MAX(0,IF(_xlfn.DAYS(NOW(),B2055)=0,SameDayCycleTimeSettingValue,_xlfn.DAYS(NOW(),B2055))))</f>
        <v>#N/A</v>
      </c>
    </row>
    <row r="2056" spans="1:11" x14ac:dyDescent="0.25">
      <c r="A2056" s="32" t="str">
        <f>IF(AND(TRIM(INDEX(CompletedDateValues,ROW(A2056)))&lt;&gt;"",INDEX(CompletedDateValues,ROW(A2056))&gt;0),INDEX(CompletedDateValues,ROW(A2056)),"")</f>
        <v/>
      </c>
      <c r="B2056" s="32" t="str">
        <f>IF(AND(TRIM(INDEX(StartDateValues,ROW(A2056)))&lt;&gt;"",INDEX(StartDateValues,ROW(A2056))&gt;0),INDEX(StartDateValues,ROW(A2056)),"")</f>
        <v/>
      </c>
      <c r="C2056" s="22" t="str">
        <f t="shared" si="161"/>
        <v/>
      </c>
      <c r="D2056" s="3" t="str">
        <f t="shared" si="162"/>
        <v/>
      </c>
      <c r="E2056" s="3" t="str">
        <f t="shared" si="163"/>
        <v/>
      </c>
      <c r="F2056" s="3" t="str">
        <f t="shared" si="164"/>
        <v/>
      </c>
      <c r="G2056" s="3" t="str">
        <f>IF(A2056="","",IF(HOUR(A2056)&lt;StartHour,StartHour,IF(HOUR(A2056)&gt;FinishHour,FinishHour,HOUR(A2056))))</f>
        <v/>
      </c>
      <c r="H2056" s="3" t="str">
        <f t="shared" si="165"/>
        <v/>
      </c>
      <c r="I2056" s="33" t="e">
        <f>IF(OR(A2056="",B2056=""),NA(),MAX(0,IF(A2056-B2056=0,SameDayCycleTimeSettingValue,(A2056-B2056) *24)))</f>
        <v>#N/A</v>
      </c>
      <c r="J2056" s="33" t="e">
        <f>IF(OR(A2056="",B2056=""),NA(),MAX(0,IF(A2056-B2056=0,SameDayCycleTimeSettingValue,((A2056-B2056) *24)-(INT((A2056-B2056)) * (24-(FinishHour-StartHour))))))</f>
        <v>#N/A</v>
      </c>
      <c r="K2056" s="3" t="e">
        <f ca="1">IF(OR(A2056&lt;&gt;"",B2056=""),NA(),MAX(0,IF(_xlfn.DAYS(NOW(),B2056)=0,SameDayCycleTimeSettingValue,_xlfn.DAYS(NOW(),B2056))))</f>
        <v>#N/A</v>
      </c>
    </row>
    <row r="2057" spans="1:11" x14ac:dyDescent="0.25">
      <c r="A2057" s="32" t="str">
        <f>IF(AND(TRIM(INDEX(CompletedDateValues,ROW(A2057)))&lt;&gt;"",INDEX(CompletedDateValues,ROW(A2057))&gt;0),INDEX(CompletedDateValues,ROW(A2057)),"")</f>
        <v/>
      </c>
      <c r="B2057" s="32" t="str">
        <f>IF(AND(TRIM(INDEX(StartDateValues,ROW(A2057)))&lt;&gt;"",INDEX(StartDateValues,ROW(A2057))&gt;0),INDEX(StartDateValues,ROW(A2057)),"")</f>
        <v/>
      </c>
      <c r="C2057" s="22" t="str">
        <f t="shared" si="161"/>
        <v/>
      </c>
      <c r="D2057" s="3" t="str">
        <f t="shared" si="162"/>
        <v/>
      </c>
      <c r="E2057" s="3" t="str">
        <f t="shared" si="163"/>
        <v/>
      </c>
      <c r="F2057" s="3" t="str">
        <f t="shared" si="164"/>
        <v/>
      </c>
      <c r="G2057" s="3" t="str">
        <f>IF(A2057="","",IF(HOUR(A2057)&lt;StartHour,StartHour,IF(HOUR(A2057)&gt;FinishHour,FinishHour,HOUR(A2057))))</f>
        <v/>
      </c>
      <c r="H2057" s="3" t="str">
        <f t="shared" si="165"/>
        <v/>
      </c>
      <c r="I2057" s="33" t="e">
        <f>IF(OR(A2057="",B2057=""),NA(),MAX(0,IF(A2057-B2057=0,SameDayCycleTimeSettingValue,(A2057-B2057) *24)))</f>
        <v>#N/A</v>
      </c>
      <c r="J2057" s="33" t="e">
        <f>IF(OR(A2057="",B2057=""),NA(),MAX(0,IF(A2057-B2057=0,SameDayCycleTimeSettingValue,((A2057-B2057) *24)-(INT((A2057-B2057)) * (24-(FinishHour-StartHour))))))</f>
        <v>#N/A</v>
      </c>
      <c r="K2057" s="3" t="e">
        <f ca="1">IF(OR(A2057&lt;&gt;"",B2057=""),NA(),MAX(0,IF(_xlfn.DAYS(NOW(),B2057)=0,SameDayCycleTimeSettingValue,_xlfn.DAYS(NOW(),B2057))))</f>
        <v>#N/A</v>
      </c>
    </row>
    <row r="2058" spans="1:11" x14ac:dyDescent="0.25">
      <c r="A2058" s="32" t="str">
        <f>IF(AND(TRIM(INDEX(CompletedDateValues,ROW(A2058)))&lt;&gt;"",INDEX(CompletedDateValues,ROW(A2058))&gt;0),INDEX(CompletedDateValues,ROW(A2058)),"")</f>
        <v/>
      </c>
      <c r="B2058" s="32" t="str">
        <f>IF(AND(TRIM(INDEX(StartDateValues,ROW(A2058)))&lt;&gt;"",INDEX(StartDateValues,ROW(A2058))&gt;0),INDEX(StartDateValues,ROW(A2058)),"")</f>
        <v/>
      </c>
      <c r="C2058" s="22" t="str">
        <f t="shared" si="161"/>
        <v/>
      </c>
      <c r="D2058" s="3" t="str">
        <f t="shared" si="162"/>
        <v/>
      </c>
      <c r="E2058" s="3" t="str">
        <f t="shared" si="163"/>
        <v/>
      </c>
      <c r="F2058" s="3" t="str">
        <f t="shared" si="164"/>
        <v/>
      </c>
      <c r="G2058" s="3" t="str">
        <f>IF(A2058="","",IF(HOUR(A2058)&lt;StartHour,StartHour,IF(HOUR(A2058)&gt;FinishHour,FinishHour,HOUR(A2058))))</f>
        <v/>
      </c>
      <c r="H2058" s="3" t="str">
        <f t="shared" si="165"/>
        <v/>
      </c>
      <c r="I2058" s="33" t="e">
        <f>IF(OR(A2058="",B2058=""),NA(),MAX(0,IF(A2058-B2058=0,SameDayCycleTimeSettingValue,(A2058-B2058) *24)))</f>
        <v>#N/A</v>
      </c>
      <c r="J2058" s="33" t="e">
        <f>IF(OR(A2058="",B2058=""),NA(),MAX(0,IF(A2058-B2058=0,SameDayCycleTimeSettingValue,((A2058-B2058) *24)-(INT((A2058-B2058)) * (24-(FinishHour-StartHour))))))</f>
        <v>#N/A</v>
      </c>
      <c r="K2058" s="3" t="e">
        <f ca="1">IF(OR(A2058&lt;&gt;"",B2058=""),NA(),MAX(0,IF(_xlfn.DAYS(NOW(),B2058)=0,SameDayCycleTimeSettingValue,_xlfn.DAYS(NOW(),B2058))))</f>
        <v>#N/A</v>
      </c>
    </row>
    <row r="2059" spans="1:11" x14ac:dyDescent="0.25">
      <c r="A2059" s="32" t="str">
        <f>IF(AND(TRIM(INDEX(CompletedDateValues,ROW(A2059)))&lt;&gt;"",INDEX(CompletedDateValues,ROW(A2059))&gt;0),INDEX(CompletedDateValues,ROW(A2059)),"")</f>
        <v/>
      </c>
      <c r="B2059" s="32" t="str">
        <f>IF(AND(TRIM(INDEX(StartDateValues,ROW(A2059)))&lt;&gt;"",INDEX(StartDateValues,ROW(A2059))&gt;0),INDEX(StartDateValues,ROW(A2059)),"")</f>
        <v/>
      </c>
      <c r="C2059" s="22" t="str">
        <f t="shared" si="161"/>
        <v/>
      </c>
      <c r="D2059" s="3" t="str">
        <f t="shared" si="162"/>
        <v/>
      </c>
      <c r="E2059" s="3" t="str">
        <f t="shared" si="163"/>
        <v/>
      </c>
      <c r="F2059" s="3" t="str">
        <f t="shared" si="164"/>
        <v/>
      </c>
      <c r="G2059" s="3" t="str">
        <f>IF(A2059="","",IF(HOUR(A2059)&lt;StartHour,StartHour,IF(HOUR(A2059)&gt;FinishHour,FinishHour,HOUR(A2059))))</f>
        <v/>
      </c>
      <c r="H2059" s="3" t="str">
        <f t="shared" si="165"/>
        <v/>
      </c>
      <c r="I2059" s="33" t="e">
        <f>IF(OR(A2059="",B2059=""),NA(),MAX(0,IF(A2059-B2059=0,SameDayCycleTimeSettingValue,(A2059-B2059) *24)))</f>
        <v>#N/A</v>
      </c>
      <c r="J2059" s="33" t="e">
        <f>IF(OR(A2059="",B2059=""),NA(),MAX(0,IF(A2059-B2059=0,SameDayCycleTimeSettingValue,((A2059-B2059) *24)-(INT((A2059-B2059)) * (24-(FinishHour-StartHour))))))</f>
        <v>#N/A</v>
      </c>
      <c r="K2059" s="3" t="e">
        <f ca="1">IF(OR(A2059&lt;&gt;"",B2059=""),NA(),MAX(0,IF(_xlfn.DAYS(NOW(),B2059)=0,SameDayCycleTimeSettingValue,_xlfn.DAYS(NOW(),B2059))))</f>
        <v>#N/A</v>
      </c>
    </row>
    <row r="2060" spans="1:11" x14ac:dyDescent="0.25">
      <c r="A2060" s="32" t="str">
        <f>IF(AND(TRIM(INDEX(CompletedDateValues,ROW(A2060)))&lt;&gt;"",INDEX(CompletedDateValues,ROW(A2060))&gt;0),INDEX(CompletedDateValues,ROW(A2060)),"")</f>
        <v/>
      </c>
      <c r="B2060" s="32" t="str">
        <f>IF(AND(TRIM(INDEX(StartDateValues,ROW(A2060)))&lt;&gt;"",INDEX(StartDateValues,ROW(A2060))&gt;0),INDEX(StartDateValues,ROW(A2060)),"")</f>
        <v/>
      </c>
      <c r="C2060" s="22" t="str">
        <f t="shared" si="161"/>
        <v/>
      </c>
      <c r="D2060" s="3" t="str">
        <f t="shared" si="162"/>
        <v/>
      </c>
      <c r="E2060" s="3" t="str">
        <f t="shared" si="163"/>
        <v/>
      </c>
      <c r="F2060" s="3" t="str">
        <f t="shared" si="164"/>
        <v/>
      </c>
      <c r="G2060" s="3" t="str">
        <f>IF(A2060="","",IF(HOUR(A2060)&lt;StartHour,StartHour,IF(HOUR(A2060)&gt;FinishHour,FinishHour,HOUR(A2060))))</f>
        <v/>
      </c>
      <c r="H2060" s="3" t="str">
        <f t="shared" si="165"/>
        <v/>
      </c>
      <c r="I2060" s="33" t="e">
        <f>IF(OR(A2060="",B2060=""),NA(),MAX(0,IF(A2060-B2060=0,SameDayCycleTimeSettingValue,(A2060-B2060) *24)))</f>
        <v>#N/A</v>
      </c>
      <c r="J2060" s="33" t="e">
        <f>IF(OR(A2060="",B2060=""),NA(),MAX(0,IF(A2060-B2060=0,SameDayCycleTimeSettingValue,((A2060-B2060) *24)-(INT((A2060-B2060)) * (24-(FinishHour-StartHour))))))</f>
        <v>#N/A</v>
      </c>
      <c r="K2060" s="3" t="e">
        <f ca="1">IF(OR(A2060&lt;&gt;"",B2060=""),NA(),MAX(0,IF(_xlfn.DAYS(NOW(),B2060)=0,SameDayCycleTimeSettingValue,_xlfn.DAYS(NOW(),B2060))))</f>
        <v>#N/A</v>
      </c>
    </row>
    <row r="2061" spans="1:11" x14ac:dyDescent="0.25">
      <c r="A2061" s="32" t="str">
        <f>IF(AND(TRIM(INDEX(CompletedDateValues,ROW(A2061)))&lt;&gt;"",INDEX(CompletedDateValues,ROW(A2061))&gt;0),INDEX(CompletedDateValues,ROW(A2061)),"")</f>
        <v/>
      </c>
      <c r="B2061" s="32" t="str">
        <f>IF(AND(TRIM(INDEX(StartDateValues,ROW(A2061)))&lt;&gt;"",INDEX(StartDateValues,ROW(A2061))&gt;0),INDEX(StartDateValues,ROW(A2061)),"")</f>
        <v/>
      </c>
      <c r="C2061" s="22" t="str">
        <f t="shared" si="161"/>
        <v/>
      </c>
      <c r="D2061" s="3" t="str">
        <f t="shared" si="162"/>
        <v/>
      </c>
      <c r="E2061" s="3" t="str">
        <f t="shared" si="163"/>
        <v/>
      </c>
      <c r="F2061" s="3" t="str">
        <f t="shared" si="164"/>
        <v/>
      </c>
      <c r="G2061" s="3" t="str">
        <f>IF(A2061="","",IF(HOUR(A2061)&lt;StartHour,StartHour,IF(HOUR(A2061)&gt;FinishHour,FinishHour,HOUR(A2061))))</f>
        <v/>
      </c>
      <c r="H2061" s="3" t="str">
        <f t="shared" si="165"/>
        <v/>
      </c>
      <c r="I2061" s="33" t="e">
        <f>IF(OR(A2061="",B2061=""),NA(),MAX(0,IF(A2061-B2061=0,SameDayCycleTimeSettingValue,(A2061-B2061) *24)))</f>
        <v>#N/A</v>
      </c>
      <c r="J2061" s="33" t="e">
        <f>IF(OR(A2061="",B2061=""),NA(),MAX(0,IF(A2061-B2061=0,SameDayCycleTimeSettingValue,((A2061-B2061) *24)-(INT((A2061-B2061)) * (24-(FinishHour-StartHour))))))</f>
        <v>#N/A</v>
      </c>
      <c r="K2061" s="3" t="e">
        <f ca="1">IF(OR(A2061&lt;&gt;"",B2061=""),NA(),MAX(0,IF(_xlfn.DAYS(NOW(),B2061)=0,SameDayCycleTimeSettingValue,_xlfn.DAYS(NOW(),B2061))))</f>
        <v>#N/A</v>
      </c>
    </row>
    <row r="2062" spans="1:11" x14ac:dyDescent="0.25">
      <c r="A2062" s="32" t="str">
        <f>IF(AND(TRIM(INDEX(CompletedDateValues,ROW(A2062)))&lt;&gt;"",INDEX(CompletedDateValues,ROW(A2062))&gt;0),INDEX(CompletedDateValues,ROW(A2062)),"")</f>
        <v/>
      </c>
      <c r="B2062" s="32" t="str">
        <f>IF(AND(TRIM(INDEX(StartDateValues,ROW(A2062)))&lt;&gt;"",INDEX(StartDateValues,ROW(A2062))&gt;0),INDEX(StartDateValues,ROW(A2062)),"")</f>
        <v/>
      </c>
      <c r="C2062" s="22" t="str">
        <f t="shared" si="161"/>
        <v/>
      </c>
      <c r="D2062" s="3" t="str">
        <f t="shared" si="162"/>
        <v/>
      </c>
      <c r="E2062" s="3" t="str">
        <f t="shared" si="163"/>
        <v/>
      </c>
      <c r="F2062" s="3" t="str">
        <f t="shared" si="164"/>
        <v/>
      </c>
      <c r="G2062" s="3" t="str">
        <f>IF(A2062="","",IF(HOUR(A2062)&lt;StartHour,StartHour,IF(HOUR(A2062)&gt;FinishHour,FinishHour,HOUR(A2062))))</f>
        <v/>
      </c>
      <c r="H2062" s="3" t="str">
        <f t="shared" si="165"/>
        <v/>
      </c>
      <c r="I2062" s="33" t="e">
        <f>IF(OR(A2062="",B2062=""),NA(),MAX(0,IF(A2062-B2062=0,SameDayCycleTimeSettingValue,(A2062-B2062) *24)))</f>
        <v>#N/A</v>
      </c>
      <c r="J2062" s="33" t="e">
        <f>IF(OR(A2062="",B2062=""),NA(),MAX(0,IF(A2062-B2062=0,SameDayCycleTimeSettingValue,((A2062-B2062) *24)-(INT((A2062-B2062)) * (24-(FinishHour-StartHour))))))</f>
        <v>#N/A</v>
      </c>
      <c r="K2062" s="3" t="e">
        <f ca="1">IF(OR(A2062&lt;&gt;"",B2062=""),NA(),MAX(0,IF(_xlfn.DAYS(NOW(),B2062)=0,SameDayCycleTimeSettingValue,_xlfn.DAYS(NOW(),B2062))))</f>
        <v>#N/A</v>
      </c>
    </row>
    <row r="2063" spans="1:11" x14ac:dyDescent="0.25">
      <c r="A2063" s="32" t="str">
        <f>IF(AND(TRIM(INDEX(CompletedDateValues,ROW(A2063)))&lt;&gt;"",INDEX(CompletedDateValues,ROW(A2063))&gt;0),INDEX(CompletedDateValues,ROW(A2063)),"")</f>
        <v/>
      </c>
      <c r="B2063" s="32" t="str">
        <f>IF(AND(TRIM(INDEX(StartDateValues,ROW(A2063)))&lt;&gt;"",INDEX(StartDateValues,ROW(A2063))&gt;0),INDEX(StartDateValues,ROW(A2063)),"")</f>
        <v/>
      </c>
      <c r="C2063" s="22" t="str">
        <f t="shared" si="161"/>
        <v/>
      </c>
      <c r="D2063" s="3" t="str">
        <f t="shared" si="162"/>
        <v/>
      </c>
      <c r="E2063" s="3" t="str">
        <f t="shared" si="163"/>
        <v/>
      </c>
      <c r="F2063" s="3" t="str">
        <f t="shared" si="164"/>
        <v/>
      </c>
      <c r="G2063" s="3" t="str">
        <f>IF(A2063="","",IF(HOUR(A2063)&lt;StartHour,StartHour,IF(HOUR(A2063)&gt;FinishHour,FinishHour,HOUR(A2063))))</f>
        <v/>
      </c>
      <c r="H2063" s="3" t="str">
        <f t="shared" si="165"/>
        <v/>
      </c>
      <c r="I2063" s="33" t="e">
        <f>IF(OR(A2063="",B2063=""),NA(),MAX(0,IF(A2063-B2063=0,SameDayCycleTimeSettingValue,(A2063-B2063) *24)))</f>
        <v>#N/A</v>
      </c>
      <c r="J2063" s="33" t="e">
        <f>IF(OR(A2063="",B2063=""),NA(),MAX(0,IF(A2063-B2063=0,SameDayCycleTimeSettingValue,((A2063-B2063) *24)-(INT((A2063-B2063)) * (24-(FinishHour-StartHour))))))</f>
        <v>#N/A</v>
      </c>
      <c r="K2063" s="3" t="e">
        <f ca="1">IF(OR(A2063&lt;&gt;"",B2063=""),NA(),MAX(0,IF(_xlfn.DAYS(NOW(),B2063)=0,SameDayCycleTimeSettingValue,_xlfn.DAYS(NOW(),B2063))))</f>
        <v>#N/A</v>
      </c>
    </row>
    <row r="2064" spans="1:11" x14ac:dyDescent="0.25">
      <c r="A2064" s="32" t="str">
        <f>IF(AND(TRIM(INDEX(CompletedDateValues,ROW(A2064)))&lt;&gt;"",INDEX(CompletedDateValues,ROW(A2064))&gt;0),INDEX(CompletedDateValues,ROW(A2064)),"")</f>
        <v/>
      </c>
      <c r="B2064" s="32" t="str">
        <f>IF(AND(TRIM(INDEX(StartDateValues,ROW(A2064)))&lt;&gt;"",INDEX(StartDateValues,ROW(A2064))&gt;0),INDEX(StartDateValues,ROW(A2064)),"")</f>
        <v/>
      </c>
      <c r="C2064" s="22" t="str">
        <f t="shared" si="161"/>
        <v/>
      </c>
      <c r="D2064" s="3" t="str">
        <f t="shared" si="162"/>
        <v/>
      </c>
      <c r="E2064" s="3" t="str">
        <f t="shared" si="163"/>
        <v/>
      </c>
      <c r="F2064" s="3" t="str">
        <f t="shared" si="164"/>
        <v/>
      </c>
      <c r="G2064" s="3" t="str">
        <f>IF(A2064="","",IF(HOUR(A2064)&lt;StartHour,StartHour,IF(HOUR(A2064)&gt;FinishHour,FinishHour,HOUR(A2064))))</f>
        <v/>
      </c>
      <c r="H2064" s="3" t="str">
        <f t="shared" si="165"/>
        <v/>
      </c>
      <c r="I2064" s="33" t="e">
        <f>IF(OR(A2064="",B2064=""),NA(),MAX(0,IF(A2064-B2064=0,SameDayCycleTimeSettingValue,(A2064-B2064) *24)))</f>
        <v>#N/A</v>
      </c>
      <c r="J2064" s="33" t="e">
        <f>IF(OR(A2064="",B2064=""),NA(),MAX(0,IF(A2064-B2064=0,SameDayCycleTimeSettingValue,((A2064-B2064) *24)-(INT((A2064-B2064)) * (24-(FinishHour-StartHour))))))</f>
        <v>#N/A</v>
      </c>
      <c r="K2064" s="3" t="e">
        <f ca="1">IF(OR(A2064&lt;&gt;"",B2064=""),NA(),MAX(0,IF(_xlfn.DAYS(NOW(),B2064)=0,SameDayCycleTimeSettingValue,_xlfn.DAYS(NOW(),B2064))))</f>
        <v>#N/A</v>
      </c>
    </row>
    <row r="2065" spans="1:11" x14ac:dyDescent="0.25">
      <c r="A2065" s="32" t="str">
        <f>IF(AND(TRIM(INDEX(CompletedDateValues,ROW(A2065)))&lt;&gt;"",INDEX(CompletedDateValues,ROW(A2065))&gt;0),INDEX(CompletedDateValues,ROW(A2065)),"")</f>
        <v/>
      </c>
      <c r="B2065" s="32" t="str">
        <f>IF(AND(TRIM(INDEX(StartDateValues,ROW(A2065)))&lt;&gt;"",INDEX(StartDateValues,ROW(A2065))&gt;0),INDEX(StartDateValues,ROW(A2065)),"")</f>
        <v/>
      </c>
      <c r="C2065" s="22" t="str">
        <f t="shared" si="161"/>
        <v/>
      </c>
      <c r="D2065" s="3" t="str">
        <f t="shared" si="162"/>
        <v/>
      </c>
      <c r="E2065" s="3" t="str">
        <f t="shared" si="163"/>
        <v/>
      </c>
      <c r="F2065" s="3" t="str">
        <f t="shared" si="164"/>
        <v/>
      </c>
      <c r="G2065" s="3" t="str">
        <f>IF(A2065="","",IF(HOUR(A2065)&lt;StartHour,StartHour,IF(HOUR(A2065)&gt;FinishHour,FinishHour,HOUR(A2065))))</f>
        <v/>
      </c>
      <c r="H2065" s="3" t="str">
        <f t="shared" si="165"/>
        <v/>
      </c>
      <c r="I2065" s="33" t="e">
        <f>IF(OR(A2065="",B2065=""),NA(),MAX(0,IF(A2065-B2065=0,SameDayCycleTimeSettingValue,(A2065-B2065) *24)))</f>
        <v>#N/A</v>
      </c>
      <c r="J2065" s="33" t="e">
        <f>IF(OR(A2065="",B2065=""),NA(),MAX(0,IF(A2065-B2065=0,SameDayCycleTimeSettingValue,((A2065-B2065) *24)-(INT((A2065-B2065)) * (24-(FinishHour-StartHour))))))</f>
        <v>#N/A</v>
      </c>
      <c r="K2065" s="3" t="e">
        <f ca="1">IF(OR(A2065&lt;&gt;"",B2065=""),NA(),MAX(0,IF(_xlfn.DAYS(NOW(),B2065)=0,SameDayCycleTimeSettingValue,_xlfn.DAYS(NOW(),B2065))))</f>
        <v>#N/A</v>
      </c>
    </row>
    <row r="2066" spans="1:11" x14ac:dyDescent="0.25">
      <c r="A2066" s="32" t="str">
        <f>IF(AND(TRIM(INDEX(CompletedDateValues,ROW(A2066)))&lt;&gt;"",INDEX(CompletedDateValues,ROW(A2066))&gt;0),INDEX(CompletedDateValues,ROW(A2066)),"")</f>
        <v/>
      </c>
      <c r="B2066" s="32" t="str">
        <f>IF(AND(TRIM(INDEX(StartDateValues,ROW(A2066)))&lt;&gt;"",INDEX(StartDateValues,ROW(A2066))&gt;0),INDEX(StartDateValues,ROW(A2066)),"")</f>
        <v/>
      </c>
      <c r="C2066" s="22" t="str">
        <f t="shared" si="161"/>
        <v/>
      </c>
      <c r="D2066" s="3" t="str">
        <f t="shared" si="162"/>
        <v/>
      </c>
      <c r="E2066" s="3" t="str">
        <f t="shared" si="163"/>
        <v/>
      </c>
      <c r="F2066" s="3" t="str">
        <f t="shared" si="164"/>
        <v/>
      </c>
      <c r="G2066" s="3" t="str">
        <f>IF(A2066="","",IF(HOUR(A2066)&lt;StartHour,StartHour,IF(HOUR(A2066)&gt;FinishHour,FinishHour,HOUR(A2066))))</f>
        <v/>
      </c>
      <c r="H2066" s="3" t="str">
        <f t="shared" si="165"/>
        <v/>
      </c>
      <c r="I2066" s="33" t="e">
        <f>IF(OR(A2066="",B2066=""),NA(),MAX(0,IF(A2066-B2066=0,SameDayCycleTimeSettingValue,(A2066-B2066) *24)))</f>
        <v>#N/A</v>
      </c>
      <c r="J2066" s="33" t="e">
        <f>IF(OR(A2066="",B2066=""),NA(),MAX(0,IF(A2066-B2066=0,SameDayCycleTimeSettingValue,((A2066-B2066) *24)-(INT((A2066-B2066)) * (24-(FinishHour-StartHour))))))</f>
        <v>#N/A</v>
      </c>
      <c r="K2066" s="3" t="e">
        <f ca="1">IF(OR(A2066&lt;&gt;"",B2066=""),NA(),MAX(0,IF(_xlfn.DAYS(NOW(),B2066)=0,SameDayCycleTimeSettingValue,_xlfn.DAYS(NOW(),B2066))))</f>
        <v>#N/A</v>
      </c>
    </row>
    <row r="2067" spans="1:11" x14ac:dyDescent="0.25">
      <c r="A2067" s="32" t="str">
        <f>IF(AND(TRIM(INDEX(CompletedDateValues,ROW(A2067)))&lt;&gt;"",INDEX(CompletedDateValues,ROW(A2067))&gt;0),INDEX(CompletedDateValues,ROW(A2067)),"")</f>
        <v/>
      </c>
      <c r="B2067" s="32" t="str">
        <f>IF(AND(TRIM(INDEX(StartDateValues,ROW(A2067)))&lt;&gt;"",INDEX(StartDateValues,ROW(A2067))&gt;0),INDEX(StartDateValues,ROW(A2067)),"")</f>
        <v/>
      </c>
      <c r="C2067" s="22" t="str">
        <f t="shared" si="161"/>
        <v/>
      </c>
      <c r="D2067" s="3" t="str">
        <f t="shared" si="162"/>
        <v/>
      </c>
      <c r="E2067" s="3" t="str">
        <f t="shared" si="163"/>
        <v/>
      </c>
      <c r="F2067" s="3" t="str">
        <f t="shared" si="164"/>
        <v/>
      </c>
      <c r="G2067" s="3" t="str">
        <f>IF(A2067="","",IF(HOUR(A2067)&lt;StartHour,StartHour,IF(HOUR(A2067)&gt;FinishHour,FinishHour,HOUR(A2067))))</f>
        <v/>
      </c>
      <c r="H2067" s="3" t="str">
        <f t="shared" si="165"/>
        <v/>
      </c>
      <c r="I2067" s="33" t="e">
        <f>IF(OR(A2067="",B2067=""),NA(),MAX(0,IF(A2067-B2067=0,SameDayCycleTimeSettingValue,(A2067-B2067) *24)))</f>
        <v>#N/A</v>
      </c>
      <c r="J2067" s="33" t="e">
        <f>IF(OR(A2067="",B2067=""),NA(),MAX(0,IF(A2067-B2067=0,SameDayCycleTimeSettingValue,((A2067-B2067) *24)-(INT((A2067-B2067)) * (24-(FinishHour-StartHour))))))</f>
        <v>#N/A</v>
      </c>
      <c r="K2067" s="3" t="e">
        <f ca="1">IF(OR(A2067&lt;&gt;"",B2067=""),NA(),MAX(0,IF(_xlfn.DAYS(NOW(),B2067)=0,SameDayCycleTimeSettingValue,_xlfn.DAYS(NOW(),B2067))))</f>
        <v>#N/A</v>
      </c>
    </row>
    <row r="2068" spans="1:11" x14ac:dyDescent="0.25">
      <c r="A2068" s="32" t="str">
        <f>IF(AND(TRIM(INDEX(CompletedDateValues,ROW(A2068)))&lt;&gt;"",INDEX(CompletedDateValues,ROW(A2068))&gt;0),INDEX(CompletedDateValues,ROW(A2068)),"")</f>
        <v/>
      </c>
      <c r="B2068" s="32" t="str">
        <f>IF(AND(TRIM(INDEX(StartDateValues,ROW(A2068)))&lt;&gt;"",INDEX(StartDateValues,ROW(A2068))&gt;0),INDEX(StartDateValues,ROW(A2068)),"")</f>
        <v/>
      </c>
      <c r="C2068" s="22" t="str">
        <f t="shared" si="161"/>
        <v/>
      </c>
      <c r="D2068" s="3" t="str">
        <f t="shared" si="162"/>
        <v/>
      </c>
      <c r="E2068" s="3" t="str">
        <f t="shared" si="163"/>
        <v/>
      </c>
      <c r="F2068" s="3" t="str">
        <f t="shared" si="164"/>
        <v/>
      </c>
      <c r="G2068" s="3" t="str">
        <f>IF(A2068="","",IF(HOUR(A2068)&lt;StartHour,StartHour,IF(HOUR(A2068)&gt;FinishHour,FinishHour,HOUR(A2068))))</f>
        <v/>
      </c>
      <c r="H2068" s="3" t="str">
        <f t="shared" si="165"/>
        <v/>
      </c>
      <c r="I2068" s="33" t="e">
        <f>IF(OR(A2068="",B2068=""),NA(),MAX(0,IF(A2068-B2068=0,SameDayCycleTimeSettingValue,(A2068-B2068) *24)))</f>
        <v>#N/A</v>
      </c>
      <c r="J2068" s="33" t="e">
        <f>IF(OR(A2068="",B2068=""),NA(),MAX(0,IF(A2068-B2068=0,SameDayCycleTimeSettingValue,((A2068-B2068) *24)-(INT((A2068-B2068)) * (24-(FinishHour-StartHour))))))</f>
        <v>#N/A</v>
      </c>
      <c r="K2068" s="3" t="e">
        <f ca="1">IF(OR(A2068&lt;&gt;"",B2068=""),NA(),MAX(0,IF(_xlfn.DAYS(NOW(),B2068)=0,SameDayCycleTimeSettingValue,_xlfn.DAYS(NOW(),B2068))))</f>
        <v>#N/A</v>
      </c>
    </row>
    <row r="2069" spans="1:11" x14ac:dyDescent="0.25">
      <c r="A2069" s="32" t="str">
        <f>IF(AND(TRIM(INDEX(CompletedDateValues,ROW(A2069)))&lt;&gt;"",INDEX(CompletedDateValues,ROW(A2069))&gt;0),INDEX(CompletedDateValues,ROW(A2069)),"")</f>
        <v/>
      </c>
      <c r="B2069" s="32" t="str">
        <f>IF(AND(TRIM(INDEX(StartDateValues,ROW(A2069)))&lt;&gt;"",INDEX(StartDateValues,ROW(A2069))&gt;0),INDEX(StartDateValues,ROW(A2069)),"")</f>
        <v/>
      </c>
      <c r="C2069" s="22" t="str">
        <f t="shared" si="161"/>
        <v/>
      </c>
      <c r="D2069" s="3" t="str">
        <f t="shared" si="162"/>
        <v/>
      </c>
      <c r="E2069" s="3" t="str">
        <f t="shared" si="163"/>
        <v/>
      </c>
      <c r="F2069" s="3" t="str">
        <f t="shared" si="164"/>
        <v/>
      </c>
      <c r="G2069" s="3" t="str">
        <f>IF(A2069="","",IF(HOUR(A2069)&lt;StartHour,StartHour,IF(HOUR(A2069)&gt;FinishHour,FinishHour,HOUR(A2069))))</f>
        <v/>
      </c>
      <c r="H2069" s="3" t="str">
        <f t="shared" si="165"/>
        <v/>
      </c>
      <c r="I2069" s="33" t="e">
        <f>IF(OR(A2069="",B2069=""),NA(),MAX(0,IF(A2069-B2069=0,SameDayCycleTimeSettingValue,(A2069-B2069) *24)))</f>
        <v>#N/A</v>
      </c>
      <c r="J2069" s="33" t="e">
        <f>IF(OR(A2069="",B2069=""),NA(),MAX(0,IF(A2069-B2069=0,SameDayCycleTimeSettingValue,((A2069-B2069) *24)-(INT((A2069-B2069)) * (24-(FinishHour-StartHour))))))</f>
        <v>#N/A</v>
      </c>
      <c r="K2069" s="3" t="e">
        <f ca="1">IF(OR(A2069&lt;&gt;"",B2069=""),NA(),MAX(0,IF(_xlfn.DAYS(NOW(),B2069)=0,SameDayCycleTimeSettingValue,_xlfn.DAYS(NOW(),B2069))))</f>
        <v>#N/A</v>
      </c>
    </row>
    <row r="2070" spans="1:11" x14ac:dyDescent="0.25">
      <c r="A2070" s="32" t="str">
        <f>IF(AND(TRIM(INDEX(CompletedDateValues,ROW(A2070)))&lt;&gt;"",INDEX(CompletedDateValues,ROW(A2070))&gt;0),INDEX(CompletedDateValues,ROW(A2070)),"")</f>
        <v/>
      </c>
      <c r="B2070" s="32" t="str">
        <f>IF(AND(TRIM(INDEX(StartDateValues,ROW(A2070)))&lt;&gt;"",INDEX(StartDateValues,ROW(A2070))&gt;0),INDEX(StartDateValues,ROW(A2070)),"")</f>
        <v/>
      </c>
      <c r="C2070" s="22" t="str">
        <f t="shared" si="161"/>
        <v/>
      </c>
      <c r="D2070" s="3" t="str">
        <f t="shared" si="162"/>
        <v/>
      </c>
      <c r="E2070" s="3" t="str">
        <f t="shared" si="163"/>
        <v/>
      </c>
      <c r="F2070" s="3" t="str">
        <f t="shared" si="164"/>
        <v/>
      </c>
      <c r="G2070" s="3" t="str">
        <f>IF(A2070="","",IF(HOUR(A2070)&lt;StartHour,StartHour,IF(HOUR(A2070)&gt;FinishHour,FinishHour,HOUR(A2070))))</f>
        <v/>
      </c>
      <c r="H2070" s="3" t="str">
        <f t="shared" si="165"/>
        <v/>
      </c>
      <c r="I2070" s="33" t="e">
        <f>IF(OR(A2070="",B2070=""),NA(),MAX(0,IF(A2070-B2070=0,SameDayCycleTimeSettingValue,(A2070-B2070) *24)))</f>
        <v>#N/A</v>
      </c>
      <c r="J2070" s="33" t="e">
        <f>IF(OR(A2070="",B2070=""),NA(),MAX(0,IF(A2070-B2070=0,SameDayCycleTimeSettingValue,((A2070-B2070) *24)-(INT((A2070-B2070)) * (24-(FinishHour-StartHour))))))</f>
        <v>#N/A</v>
      </c>
      <c r="K2070" s="3" t="e">
        <f ca="1">IF(OR(A2070&lt;&gt;"",B2070=""),NA(),MAX(0,IF(_xlfn.DAYS(NOW(),B2070)=0,SameDayCycleTimeSettingValue,_xlfn.DAYS(NOW(),B2070))))</f>
        <v>#N/A</v>
      </c>
    </row>
    <row r="2071" spans="1:11" x14ac:dyDescent="0.25">
      <c r="A2071" s="32" t="str">
        <f>IF(AND(TRIM(INDEX(CompletedDateValues,ROW(A2071)))&lt;&gt;"",INDEX(CompletedDateValues,ROW(A2071))&gt;0),INDEX(CompletedDateValues,ROW(A2071)),"")</f>
        <v/>
      </c>
      <c r="B2071" s="32" t="str">
        <f>IF(AND(TRIM(INDEX(StartDateValues,ROW(A2071)))&lt;&gt;"",INDEX(StartDateValues,ROW(A2071))&gt;0),INDEX(StartDateValues,ROW(A2071)),"")</f>
        <v/>
      </c>
      <c r="C2071" s="22" t="str">
        <f t="shared" si="161"/>
        <v/>
      </c>
      <c r="D2071" s="3" t="str">
        <f t="shared" si="162"/>
        <v/>
      </c>
      <c r="E2071" s="3" t="str">
        <f t="shared" si="163"/>
        <v/>
      </c>
      <c r="F2071" s="3" t="str">
        <f t="shared" si="164"/>
        <v/>
      </c>
      <c r="G2071" s="3" t="str">
        <f>IF(A2071="","",IF(HOUR(A2071)&lt;StartHour,StartHour,IF(HOUR(A2071)&gt;FinishHour,FinishHour,HOUR(A2071))))</f>
        <v/>
      </c>
      <c r="H2071" s="3" t="str">
        <f t="shared" si="165"/>
        <v/>
      </c>
      <c r="I2071" s="33" t="e">
        <f>IF(OR(A2071="",B2071=""),NA(),MAX(0,IF(A2071-B2071=0,SameDayCycleTimeSettingValue,(A2071-B2071) *24)))</f>
        <v>#N/A</v>
      </c>
      <c r="J2071" s="33" t="e">
        <f>IF(OR(A2071="",B2071=""),NA(),MAX(0,IF(A2071-B2071=0,SameDayCycleTimeSettingValue,((A2071-B2071) *24)-(INT((A2071-B2071)) * (24-(FinishHour-StartHour))))))</f>
        <v>#N/A</v>
      </c>
      <c r="K2071" s="3" t="e">
        <f ca="1">IF(OR(A2071&lt;&gt;"",B2071=""),NA(),MAX(0,IF(_xlfn.DAYS(NOW(),B2071)=0,SameDayCycleTimeSettingValue,_xlfn.DAYS(NOW(),B2071))))</f>
        <v>#N/A</v>
      </c>
    </row>
    <row r="2072" spans="1:11" x14ac:dyDescent="0.25">
      <c r="A2072" s="32" t="str">
        <f>IF(AND(TRIM(INDEX(CompletedDateValues,ROW(A2072)))&lt;&gt;"",INDEX(CompletedDateValues,ROW(A2072))&gt;0),INDEX(CompletedDateValues,ROW(A2072)),"")</f>
        <v/>
      </c>
      <c r="B2072" s="32" t="str">
        <f>IF(AND(TRIM(INDEX(StartDateValues,ROW(A2072)))&lt;&gt;"",INDEX(StartDateValues,ROW(A2072))&gt;0),INDEX(StartDateValues,ROW(A2072)),"")</f>
        <v/>
      </c>
      <c r="C2072" s="22" t="str">
        <f t="shared" si="161"/>
        <v/>
      </c>
      <c r="D2072" s="3" t="str">
        <f t="shared" si="162"/>
        <v/>
      </c>
      <c r="E2072" s="3" t="str">
        <f t="shared" si="163"/>
        <v/>
      </c>
      <c r="F2072" s="3" t="str">
        <f t="shared" si="164"/>
        <v/>
      </c>
      <c r="G2072" s="3" t="str">
        <f>IF(A2072="","",IF(HOUR(A2072)&lt;StartHour,StartHour,IF(HOUR(A2072)&gt;FinishHour,FinishHour,HOUR(A2072))))</f>
        <v/>
      </c>
      <c r="H2072" s="3" t="str">
        <f t="shared" si="165"/>
        <v/>
      </c>
      <c r="I2072" s="33" t="e">
        <f>IF(OR(A2072="",B2072=""),NA(),MAX(0,IF(A2072-B2072=0,SameDayCycleTimeSettingValue,(A2072-B2072) *24)))</f>
        <v>#N/A</v>
      </c>
      <c r="J2072" s="33" t="e">
        <f>IF(OR(A2072="",B2072=""),NA(),MAX(0,IF(A2072-B2072=0,SameDayCycleTimeSettingValue,((A2072-B2072) *24)-(INT((A2072-B2072)) * (24-(FinishHour-StartHour))))))</f>
        <v>#N/A</v>
      </c>
      <c r="K2072" s="3" t="e">
        <f ca="1">IF(OR(A2072&lt;&gt;"",B2072=""),NA(),MAX(0,IF(_xlfn.DAYS(NOW(),B2072)=0,SameDayCycleTimeSettingValue,_xlfn.DAYS(NOW(),B2072))))</f>
        <v>#N/A</v>
      </c>
    </row>
    <row r="2073" spans="1:11" x14ac:dyDescent="0.25">
      <c r="A2073" s="32" t="str">
        <f>IF(AND(TRIM(INDEX(CompletedDateValues,ROW(A2073)))&lt;&gt;"",INDEX(CompletedDateValues,ROW(A2073))&gt;0),INDEX(CompletedDateValues,ROW(A2073)),"")</f>
        <v/>
      </c>
      <c r="B2073" s="32" t="str">
        <f>IF(AND(TRIM(INDEX(StartDateValues,ROW(A2073)))&lt;&gt;"",INDEX(StartDateValues,ROW(A2073))&gt;0),INDEX(StartDateValues,ROW(A2073)),"")</f>
        <v/>
      </c>
      <c r="C2073" s="22" t="str">
        <f t="shared" si="161"/>
        <v/>
      </c>
      <c r="D2073" s="3" t="str">
        <f t="shared" si="162"/>
        <v/>
      </c>
      <c r="E2073" s="3" t="str">
        <f t="shared" si="163"/>
        <v/>
      </c>
      <c r="F2073" s="3" t="str">
        <f t="shared" si="164"/>
        <v/>
      </c>
      <c r="G2073" s="3" t="str">
        <f>IF(A2073="","",IF(HOUR(A2073)&lt;StartHour,StartHour,IF(HOUR(A2073)&gt;FinishHour,FinishHour,HOUR(A2073))))</f>
        <v/>
      </c>
      <c r="H2073" s="3" t="str">
        <f t="shared" si="165"/>
        <v/>
      </c>
      <c r="I2073" s="33" t="e">
        <f>IF(OR(A2073="",B2073=""),NA(),MAX(0,IF(A2073-B2073=0,SameDayCycleTimeSettingValue,(A2073-B2073) *24)))</f>
        <v>#N/A</v>
      </c>
      <c r="J2073" s="33" t="e">
        <f>IF(OR(A2073="",B2073=""),NA(),MAX(0,IF(A2073-B2073=0,SameDayCycleTimeSettingValue,((A2073-B2073) *24)-(INT((A2073-B2073)) * (24-(FinishHour-StartHour))))))</f>
        <v>#N/A</v>
      </c>
      <c r="K2073" s="3" t="e">
        <f ca="1">IF(OR(A2073&lt;&gt;"",B2073=""),NA(),MAX(0,IF(_xlfn.DAYS(NOW(),B2073)=0,SameDayCycleTimeSettingValue,_xlfn.DAYS(NOW(),B2073))))</f>
        <v>#N/A</v>
      </c>
    </row>
    <row r="2074" spans="1:11" x14ac:dyDescent="0.25">
      <c r="A2074" s="32" t="str">
        <f>IF(AND(TRIM(INDEX(CompletedDateValues,ROW(A2074)))&lt;&gt;"",INDEX(CompletedDateValues,ROW(A2074))&gt;0),INDEX(CompletedDateValues,ROW(A2074)),"")</f>
        <v/>
      </c>
      <c r="B2074" s="32" t="str">
        <f>IF(AND(TRIM(INDEX(StartDateValues,ROW(A2074)))&lt;&gt;"",INDEX(StartDateValues,ROW(A2074))&gt;0),INDEX(StartDateValues,ROW(A2074)),"")</f>
        <v/>
      </c>
      <c r="C2074" s="22" t="str">
        <f t="shared" si="161"/>
        <v/>
      </c>
      <c r="D2074" s="3" t="str">
        <f t="shared" si="162"/>
        <v/>
      </c>
      <c r="E2074" s="3" t="str">
        <f t="shared" si="163"/>
        <v/>
      </c>
      <c r="F2074" s="3" t="str">
        <f t="shared" si="164"/>
        <v/>
      </c>
      <c r="G2074" s="3" t="str">
        <f>IF(A2074="","",IF(HOUR(A2074)&lt;StartHour,StartHour,IF(HOUR(A2074)&gt;FinishHour,FinishHour,HOUR(A2074))))</f>
        <v/>
      </c>
      <c r="H2074" s="3" t="str">
        <f t="shared" si="165"/>
        <v/>
      </c>
      <c r="I2074" s="33" t="e">
        <f>IF(OR(A2074="",B2074=""),NA(),MAX(0,IF(A2074-B2074=0,SameDayCycleTimeSettingValue,(A2074-B2074) *24)))</f>
        <v>#N/A</v>
      </c>
      <c r="J2074" s="33" t="e">
        <f>IF(OR(A2074="",B2074=""),NA(),MAX(0,IF(A2074-B2074=0,SameDayCycleTimeSettingValue,((A2074-B2074) *24)-(INT((A2074-B2074)) * (24-(FinishHour-StartHour))))))</f>
        <v>#N/A</v>
      </c>
      <c r="K2074" s="3" t="e">
        <f ca="1">IF(OR(A2074&lt;&gt;"",B2074=""),NA(),MAX(0,IF(_xlfn.DAYS(NOW(),B2074)=0,SameDayCycleTimeSettingValue,_xlfn.DAYS(NOW(),B2074))))</f>
        <v>#N/A</v>
      </c>
    </row>
    <row r="2075" spans="1:11" x14ac:dyDescent="0.25">
      <c r="A2075" s="32" t="str">
        <f>IF(AND(TRIM(INDEX(CompletedDateValues,ROW(A2075)))&lt;&gt;"",INDEX(CompletedDateValues,ROW(A2075))&gt;0),INDEX(CompletedDateValues,ROW(A2075)),"")</f>
        <v/>
      </c>
      <c r="B2075" s="32" t="str">
        <f>IF(AND(TRIM(INDEX(StartDateValues,ROW(A2075)))&lt;&gt;"",INDEX(StartDateValues,ROW(A2075))&gt;0),INDEX(StartDateValues,ROW(A2075)),"")</f>
        <v/>
      </c>
      <c r="C2075" s="22" t="str">
        <f t="shared" si="161"/>
        <v/>
      </c>
      <c r="D2075" s="3" t="str">
        <f t="shared" si="162"/>
        <v/>
      </c>
      <c r="E2075" s="3" t="str">
        <f t="shared" si="163"/>
        <v/>
      </c>
      <c r="F2075" s="3" t="str">
        <f t="shared" si="164"/>
        <v/>
      </c>
      <c r="G2075" s="3" t="str">
        <f>IF(A2075="","",IF(HOUR(A2075)&lt;StartHour,StartHour,IF(HOUR(A2075)&gt;FinishHour,FinishHour,HOUR(A2075))))</f>
        <v/>
      </c>
      <c r="H2075" s="3" t="str">
        <f t="shared" si="165"/>
        <v/>
      </c>
      <c r="I2075" s="33" t="e">
        <f>IF(OR(A2075="",B2075=""),NA(),MAX(0,IF(A2075-B2075=0,SameDayCycleTimeSettingValue,(A2075-B2075) *24)))</f>
        <v>#N/A</v>
      </c>
      <c r="J2075" s="33" t="e">
        <f>IF(OR(A2075="",B2075=""),NA(),MAX(0,IF(A2075-B2075=0,SameDayCycleTimeSettingValue,((A2075-B2075) *24)-(INT((A2075-B2075)) * (24-(FinishHour-StartHour))))))</f>
        <v>#N/A</v>
      </c>
      <c r="K2075" s="3" t="e">
        <f ca="1">IF(OR(A2075&lt;&gt;"",B2075=""),NA(),MAX(0,IF(_xlfn.DAYS(NOW(),B2075)=0,SameDayCycleTimeSettingValue,_xlfn.DAYS(NOW(),B2075))))</f>
        <v>#N/A</v>
      </c>
    </row>
    <row r="2076" spans="1:11" x14ac:dyDescent="0.25">
      <c r="A2076" s="32" t="str">
        <f>IF(AND(TRIM(INDEX(CompletedDateValues,ROW(A2076)))&lt;&gt;"",INDEX(CompletedDateValues,ROW(A2076))&gt;0),INDEX(CompletedDateValues,ROW(A2076)),"")</f>
        <v/>
      </c>
      <c r="B2076" s="32" t="str">
        <f>IF(AND(TRIM(INDEX(StartDateValues,ROW(A2076)))&lt;&gt;"",INDEX(StartDateValues,ROW(A2076))&gt;0),INDEX(StartDateValues,ROW(A2076)),"")</f>
        <v/>
      </c>
      <c r="C2076" s="22" t="str">
        <f t="shared" si="161"/>
        <v/>
      </c>
      <c r="D2076" s="3" t="str">
        <f t="shared" si="162"/>
        <v/>
      </c>
      <c r="E2076" s="3" t="str">
        <f t="shared" si="163"/>
        <v/>
      </c>
      <c r="F2076" s="3" t="str">
        <f t="shared" si="164"/>
        <v/>
      </c>
      <c r="G2076" s="3" t="str">
        <f>IF(A2076="","",IF(HOUR(A2076)&lt;StartHour,StartHour,IF(HOUR(A2076)&gt;FinishHour,FinishHour,HOUR(A2076))))</f>
        <v/>
      </c>
      <c r="H2076" s="3" t="str">
        <f t="shared" si="165"/>
        <v/>
      </c>
      <c r="I2076" s="33" t="e">
        <f>IF(OR(A2076="",B2076=""),NA(),MAX(0,IF(A2076-B2076=0,SameDayCycleTimeSettingValue,(A2076-B2076) *24)))</f>
        <v>#N/A</v>
      </c>
      <c r="J2076" s="33" t="e">
        <f>IF(OR(A2076="",B2076=""),NA(),MAX(0,IF(A2076-B2076=0,SameDayCycleTimeSettingValue,((A2076-B2076) *24)-(INT((A2076-B2076)) * (24-(FinishHour-StartHour))))))</f>
        <v>#N/A</v>
      </c>
      <c r="K2076" s="3" t="e">
        <f ca="1">IF(OR(A2076&lt;&gt;"",B2076=""),NA(),MAX(0,IF(_xlfn.DAYS(NOW(),B2076)=0,SameDayCycleTimeSettingValue,_xlfn.DAYS(NOW(),B2076))))</f>
        <v>#N/A</v>
      </c>
    </row>
    <row r="2077" spans="1:11" x14ac:dyDescent="0.25">
      <c r="A2077" s="32" t="str">
        <f>IF(AND(TRIM(INDEX(CompletedDateValues,ROW(A2077)))&lt;&gt;"",INDEX(CompletedDateValues,ROW(A2077))&gt;0),INDEX(CompletedDateValues,ROW(A2077)),"")</f>
        <v/>
      </c>
      <c r="B2077" s="32" t="str">
        <f>IF(AND(TRIM(INDEX(StartDateValues,ROW(A2077)))&lt;&gt;"",INDEX(StartDateValues,ROW(A2077))&gt;0),INDEX(StartDateValues,ROW(A2077)),"")</f>
        <v/>
      </c>
      <c r="C2077" s="22" t="str">
        <f t="shared" si="161"/>
        <v/>
      </c>
      <c r="D2077" s="3" t="str">
        <f t="shared" si="162"/>
        <v/>
      </c>
      <c r="E2077" s="3" t="str">
        <f t="shared" si="163"/>
        <v/>
      </c>
      <c r="F2077" s="3" t="str">
        <f t="shared" si="164"/>
        <v/>
      </c>
      <c r="G2077" s="3" t="str">
        <f>IF(A2077="","",IF(HOUR(A2077)&lt;StartHour,StartHour,IF(HOUR(A2077)&gt;FinishHour,FinishHour,HOUR(A2077))))</f>
        <v/>
      </c>
      <c r="H2077" s="3" t="str">
        <f t="shared" si="165"/>
        <v/>
      </c>
      <c r="I2077" s="33" t="e">
        <f>IF(OR(A2077="",B2077=""),NA(),MAX(0,IF(A2077-B2077=0,SameDayCycleTimeSettingValue,(A2077-B2077) *24)))</f>
        <v>#N/A</v>
      </c>
      <c r="J2077" s="33" t="e">
        <f>IF(OR(A2077="",B2077=""),NA(),MAX(0,IF(A2077-B2077=0,SameDayCycleTimeSettingValue,((A2077-B2077) *24)-(INT((A2077-B2077)) * (24-(FinishHour-StartHour))))))</f>
        <v>#N/A</v>
      </c>
      <c r="K2077" s="3" t="e">
        <f ca="1">IF(OR(A2077&lt;&gt;"",B2077=""),NA(),MAX(0,IF(_xlfn.DAYS(NOW(),B2077)=0,SameDayCycleTimeSettingValue,_xlfn.DAYS(NOW(),B2077))))</f>
        <v>#N/A</v>
      </c>
    </row>
    <row r="2078" spans="1:11" x14ac:dyDescent="0.25">
      <c r="A2078" s="32" t="str">
        <f>IF(AND(TRIM(INDEX(CompletedDateValues,ROW(A2078)))&lt;&gt;"",INDEX(CompletedDateValues,ROW(A2078))&gt;0),INDEX(CompletedDateValues,ROW(A2078)),"")</f>
        <v/>
      </c>
      <c r="B2078" s="32" t="str">
        <f>IF(AND(TRIM(INDEX(StartDateValues,ROW(A2078)))&lt;&gt;"",INDEX(StartDateValues,ROW(A2078))&gt;0),INDEX(StartDateValues,ROW(A2078)),"")</f>
        <v/>
      </c>
      <c r="C2078" s="22" t="str">
        <f t="shared" si="161"/>
        <v/>
      </c>
      <c r="D2078" s="3" t="str">
        <f t="shared" si="162"/>
        <v/>
      </c>
      <c r="E2078" s="3" t="str">
        <f t="shared" si="163"/>
        <v/>
      </c>
      <c r="F2078" s="3" t="str">
        <f t="shared" si="164"/>
        <v/>
      </c>
      <c r="G2078" s="3" t="str">
        <f>IF(A2078="","",IF(HOUR(A2078)&lt;StartHour,StartHour,IF(HOUR(A2078)&gt;FinishHour,FinishHour,HOUR(A2078))))</f>
        <v/>
      </c>
      <c r="H2078" s="3" t="str">
        <f t="shared" si="165"/>
        <v/>
      </c>
      <c r="I2078" s="33" t="e">
        <f>IF(OR(A2078="",B2078=""),NA(),MAX(0,IF(A2078-B2078=0,SameDayCycleTimeSettingValue,(A2078-B2078) *24)))</f>
        <v>#N/A</v>
      </c>
      <c r="J2078" s="33" t="e">
        <f>IF(OR(A2078="",B2078=""),NA(),MAX(0,IF(A2078-B2078=0,SameDayCycleTimeSettingValue,((A2078-B2078) *24)-(INT((A2078-B2078)) * (24-(FinishHour-StartHour))))))</f>
        <v>#N/A</v>
      </c>
      <c r="K2078" s="3" t="e">
        <f ca="1">IF(OR(A2078&lt;&gt;"",B2078=""),NA(),MAX(0,IF(_xlfn.DAYS(NOW(),B2078)=0,SameDayCycleTimeSettingValue,_xlfn.DAYS(NOW(),B2078))))</f>
        <v>#N/A</v>
      </c>
    </row>
    <row r="2079" spans="1:11" x14ac:dyDescent="0.25">
      <c r="A2079" s="32" t="str">
        <f>IF(AND(TRIM(INDEX(CompletedDateValues,ROW(A2079)))&lt;&gt;"",INDEX(CompletedDateValues,ROW(A2079))&gt;0),INDEX(CompletedDateValues,ROW(A2079)),"")</f>
        <v/>
      </c>
      <c r="B2079" s="32" t="str">
        <f>IF(AND(TRIM(INDEX(StartDateValues,ROW(A2079)))&lt;&gt;"",INDEX(StartDateValues,ROW(A2079))&gt;0),INDEX(StartDateValues,ROW(A2079)),"")</f>
        <v/>
      </c>
      <c r="C2079" s="22" t="str">
        <f t="shared" si="161"/>
        <v/>
      </c>
      <c r="D2079" s="3" t="str">
        <f t="shared" si="162"/>
        <v/>
      </c>
      <c r="E2079" s="3" t="str">
        <f t="shared" si="163"/>
        <v/>
      </c>
      <c r="F2079" s="3" t="str">
        <f t="shared" si="164"/>
        <v/>
      </c>
      <c r="G2079" s="3" t="str">
        <f>IF(A2079="","",IF(HOUR(A2079)&lt;StartHour,StartHour,IF(HOUR(A2079)&gt;FinishHour,FinishHour,HOUR(A2079))))</f>
        <v/>
      </c>
      <c r="H2079" s="3" t="str">
        <f t="shared" si="165"/>
        <v/>
      </c>
      <c r="I2079" s="33" t="e">
        <f>IF(OR(A2079="",B2079=""),NA(),MAX(0,IF(A2079-B2079=0,SameDayCycleTimeSettingValue,(A2079-B2079) *24)))</f>
        <v>#N/A</v>
      </c>
      <c r="J2079" s="33" t="e">
        <f>IF(OR(A2079="",B2079=""),NA(),MAX(0,IF(A2079-B2079=0,SameDayCycleTimeSettingValue,((A2079-B2079) *24)-(INT((A2079-B2079)) * (24-(FinishHour-StartHour))))))</f>
        <v>#N/A</v>
      </c>
      <c r="K2079" s="3" t="e">
        <f ca="1">IF(OR(A2079&lt;&gt;"",B2079=""),NA(),MAX(0,IF(_xlfn.DAYS(NOW(),B2079)=0,SameDayCycleTimeSettingValue,_xlfn.DAYS(NOW(),B2079))))</f>
        <v>#N/A</v>
      </c>
    </row>
    <row r="2080" spans="1:11" x14ac:dyDescent="0.25">
      <c r="A2080" s="32" t="str">
        <f>IF(AND(TRIM(INDEX(CompletedDateValues,ROW(A2080)))&lt;&gt;"",INDEX(CompletedDateValues,ROW(A2080))&gt;0),INDEX(CompletedDateValues,ROW(A2080)),"")</f>
        <v/>
      </c>
      <c r="B2080" s="32" t="str">
        <f>IF(AND(TRIM(INDEX(StartDateValues,ROW(A2080)))&lt;&gt;"",INDEX(StartDateValues,ROW(A2080))&gt;0),INDEX(StartDateValues,ROW(A2080)),"")</f>
        <v/>
      </c>
      <c r="C2080" s="22" t="str">
        <f t="shared" si="161"/>
        <v/>
      </c>
      <c r="D2080" s="3" t="str">
        <f t="shared" si="162"/>
        <v/>
      </c>
      <c r="E2080" s="3" t="str">
        <f t="shared" si="163"/>
        <v/>
      </c>
      <c r="F2080" s="3" t="str">
        <f t="shared" si="164"/>
        <v/>
      </c>
      <c r="G2080" s="3" t="str">
        <f>IF(A2080="","",IF(HOUR(A2080)&lt;StartHour,StartHour,IF(HOUR(A2080)&gt;FinishHour,FinishHour,HOUR(A2080))))</f>
        <v/>
      </c>
      <c r="H2080" s="3" t="str">
        <f t="shared" si="165"/>
        <v/>
      </c>
      <c r="I2080" s="33" t="e">
        <f>IF(OR(A2080="",B2080=""),NA(),MAX(0,IF(A2080-B2080=0,SameDayCycleTimeSettingValue,(A2080-B2080) *24)))</f>
        <v>#N/A</v>
      </c>
      <c r="J2080" s="33" t="e">
        <f>IF(OR(A2080="",B2080=""),NA(),MAX(0,IF(A2080-B2080=0,SameDayCycleTimeSettingValue,((A2080-B2080) *24)-(INT((A2080-B2080)) * (24-(FinishHour-StartHour))))))</f>
        <v>#N/A</v>
      </c>
      <c r="K2080" s="3" t="e">
        <f ca="1">IF(OR(A2080&lt;&gt;"",B2080=""),NA(),MAX(0,IF(_xlfn.DAYS(NOW(),B2080)=0,SameDayCycleTimeSettingValue,_xlfn.DAYS(NOW(),B2080))))</f>
        <v>#N/A</v>
      </c>
    </row>
    <row r="2081" spans="1:11" x14ac:dyDescent="0.25">
      <c r="A2081" s="32" t="str">
        <f>IF(AND(TRIM(INDEX(CompletedDateValues,ROW(A2081)))&lt;&gt;"",INDEX(CompletedDateValues,ROW(A2081))&gt;0),INDEX(CompletedDateValues,ROW(A2081)),"")</f>
        <v/>
      </c>
      <c r="B2081" s="32" t="str">
        <f>IF(AND(TRIM(INDEX(StartDateValues,ROW(A2081)))&lt;&gt;"",INDEX(StartDateValues,ROW(A2081))&gt;0),INDEX(StartDateValues,ROW(A2081)),"")</f>
        <v/>
      </c>
      <c r="C2081" s="22" t="str">
        <f t="shared" si="161"/>
        <v/>
      </c>
      <c r="D2081" s="3" t="str">
        <f t="shared" si="162"/>
        <v/>
      </c>
      <c r="E2081" s="3" t="str">
        <f t="shared" si="163"/>
        <v/>
      </c>
      <c r="F2081" s="3" t="str">
        <f t="shared" si="164"/>
        <v/>
      </c>
      <c r="G2081" s="3" t="str">
        <f>IF(A2081="","",IF(HOUR(A2081)&lt;StartHour,StartHour,IF(HOUR(A2081)&gt;FinishHour,FinishHour,HOUR(A2081))))</f>
        <v/>
      </c>
      <c r="H2081" s="3" t="str">
        <f t="shared" si="165"/>
        <v/>
      </c>
      <c r="I2081" s="33" t="e">
        <f>IF(OR(A2081="",B2081=""),NA(),MAX(0,IF(A2081-B2081=0,SameDayCycleTimeSettingValue,(A2081-B2081) *24)))</f>
        <v>#N/A</v>
      </c>
      <c r="J2081" s="33" t="e">
        <f>IF(OR(A2081="",B2081=""),NA(),MAX(0,IF(A2081-B2081=0,SameDayCycleTimeSettingValue,((A2081-B2081) *24)-(INT((A2081-B2081)) * (24-(FinishHour-StartHour))))))</f>
        <v>#N/A</v>
      </c>
      <c r="K2081" s="3" t="e">
        <f ca="1">IF(OR(A2081&lt;&gt;"",B2081=""),NA(),MAX(0,IF(_xlfn.DAYS(NOW(),B2081)=0,SameDayCycleTimeSettingValue,_xlfn.DAYS(NOW(),B2081))))</f>
        <v>#N/A</v>
      </c>
    </row>
    <row r="2082" spans="1:11" x14ac:dyDescent="0.25">
      <c r="A2082" s="32" t="str">
        <f>IF(AND(TRIM(INDEX(CompletedDateValues,ROW(A2082)))&lt;&gt;"",INDEX(CompletedDateValues,ROW(A2082))&gt;0),INDEX(CompletedDateValues,ROW(A2082)),"")</f>
        <v/>
      </c>
      <c r="B2082" s="32" t="str">
        <f>IF(AND(TRIM(INDEX(StartDateValues,ROW(A2082)))&lt;&gt;"",INDEX(StartDateValues,ROW(A2082))&gt;0),INDEX(StartDateValues,ROW(A2082)),"")</f>
        <v/>
      </c>
      <c r="C2082" s="22" t="str">
        <f t="shared" si="161"/>
        <v/>
      </c>
      <c r="D2082" s="3" t="str">
        <f t="shared" si="162"/>
        <v/>
      </c>
      <c r="E2082" s="3" t="str">
        <f t="shared" si="163"/>
        <v/>
      </c>
      <c r="F2082" s="3" t="str">
        <f t="shared" si="164"/>
        <v/>
      </c>
      <c r="G2082" s="3" t="str">
        <f>IF(A2082="","",IF(HOUR(A2082)&lt;StartHour,StartHour,IF(HOUR(A2082)&gt;FinishHour,FinishHour,HOUR(A2082))))</f>
        <v/>
      </c>
      <c r="H2082" s="3" t="str">
        <f t="shared" si="165"/>
        <v/>
      </c>
      <c r="I2082" s="33" t="e">
        <f>IF(OR(A2082="",B2082=""),NA(),MAX(0,IF(A2082-B2082=0,SameDayCycleTimeSettingValue,(A2082-B2082) *24)))</f>
        <v>#N/A</v>
      </c>
      <c r="J2082" s="33" t="e">
        <f>IF(OR(A2082="",B2082=""),NA(),MAX(0,IF(A2082-B2082=0,SameDayCycleTimeSettingValue,((A2082-B2082) *24)-(INT((A2082-B2082)) * (24-(FinishHour-StartHour))))))</f>
        <v>#N/A</v>
      </c>
      <c r="K2082" s="3" t="e">
        <f ca="1">IF(OR(A2082&lt;&gt;"",B2082=""),NA(),MAX(0,IF(_xlfn.DAYS(NOW(),B2082)=0,SameDayCycleTimeSettingValue,_xlfn.DAYS(NOW(),B2082))))</f>
        <v>#N/A</v>
      </c>
    </row>
    <row r="2083" spans="1:11" x14ac:dyDescent="0.25">
      <c r="A2083" s="32" t="str">
        <f>IF(AND(TRIM(INDEX(CompletedDateValues,ROW(A2083)))&lt;&gt;"",INDEX(CompletedDateValues,ROW(A2083))&gt;0),INDEX(CompletedDateValues,ROW(A2083)),"")</f>
        <v/>
      </c>
      <c r="B2083" s="32" t="str">
        <f>IF(AND(TRIM(INDEX(StartDateValues,ROW(A2083)))&lt;&gt;"",INDEX(StartDateValues,ROW(A2083))&gt;0),INDEX(StartDateValues,ROW(A2083)),"")</f>
        <v/>
      </c>
      <c r="C2083" s="22" t="str">
        <f t="shared" si="161"/>
        <v/>
      </c>
      <c r="D2083" s="3" t="str">
        <f t="shared" si="162"/>
        <v/>
      </c>
      <c r="E2083" s="3" t="str">
        <f t="shared" si="163"/>
        <v/>
      </c>
      <c r="F2083" s="3" t="str">
        <f t="shared" si="164"/>
        <v/>
      </c>
      <c r="G2083" s="3" t="str">
        <f>IF(A2083="","",IF(HOUR(A2083)&lt;StartHour,StartHour,IF(HOUR(A2083)&gt;FinishHour,FinishHour,HOUR(A2083))))</f>
        <v/>
      </c>
      <c r="H2083" s="3" t="str">
        <f t="shared" si="165"/>
        <v/>
      </c>
      <c r="I2083" s="33" t="e">
        <f>IF(OR(A2083="",B2083=""),NA(),MAX(0,IF(A2083-B2083=0,SameDayCycleTimeSettingValue,(A2083-B2083) *24)))</f>
        <v>#N/A</v>
      </c>
      <c r="J2083" s="33" t="e">
        <f>IF(OR(A2083="",B2083=""),NA(),MAX(0,IF(A2083-B2083=0,SameDayCycleTimeSettingValue,((A2083-B2083) *24)-(INT((A2083-B2083)) * (24-(FinishHour-StartHour))))))</f>
        <v>#N/A</v>
      </c>
      <c r="K2083" s="3" t="e">
        <f ca="1">IF(OR(A2083&lt;&gt;"",B2083=""),NA(),MAX(0,IF(_xlfn.DAYS(NOW(),B2083)=0,SameDayCycleTimeSettingValue,_xlfn.DAYS(NOW(),B2083))))</f>
        <v>#N/A</v>
      </c>
    </row>
    <row r="2084" spans="1:11" x14ac:dyDescent="0.25">
      <c r="A2084" s="32" t="str">
        <f>IF(AND(TRIM(INDEX(CompletedDateValues,ROW(A2084)))&lt;&gt;"",INDEX(CompletedDateValues,ROW(A2084))&gt;0),INDEX(CompletedDateValues,ROW(A2084)),"")</f>
        <v/>
      </c>
      <c r="B2084" s="32" t="str">
        <f>IF(AND(TRIM(INDEX(StartDateValues,ROW(A2084)))&lt;&gt;"",INDEX(StartDateValues,ROW(A2084))&gt;0),INDEX(StartDateValues,ROW(A2084)),"")</f>
        <v/>
      </c>
      <c r="C2084" s="22" t="str">
        <f t="shared" si="161"/>
        <v/>
      </c>
      <c r="D2084" s="3" t="str">
        <f t="shared" si="162"/>
        <v/>
      </c>
      <c r="E2084" s="3" t="str">
        <f t="shared" si="163"/>
        <v/>
      </c>
      <c r="F2084" s="3" t="str">
        <f t="shared" si="164"/>
        <v/>
      </c>
      <c r="G2084" s="3" t="str">
        <f>IF(A2084="","",IF(HOUR(A2084)&lt;StartHour,StartHour,IF(HOUR(A2084)&gt;FinishHour,FinishHour,HOUR(A2084))))</f>
        <v/>
      </c>
      <c r="H2084" s="3" t="str">
        <f t="shared" si="165"/>
        <v/>
      </c>
      <c r="I2084" s="33" t="e">
        <f>IF(OR(A2084="",B2084=""),NA(),MAX(0,IF(A2084-B2084=0,SameDayCycleTimeSettingValue,(A2084-B2084) *24)))</f>
        <v>#N/A</v>
      </c>
      <c r="J2084" s="33" t="e">
        <f>IF(OR(A2084="",B2084=""),NA(),MAX(0,IF(A2084-B2084=0,SameDayCycleTimeSettingValue,((A2084-B2084) *24)-(INT((A2084-B2084)) * (24-(FinishHour-StartHour))))))</f>
        <v>#N/A</v>
      </c>
      <c r="K2084" s="3" t="e">
        <f ca="1">IF(OR(A2084&lt;&gt;"",B2084=""),NA(),MAX(0,IF(_xlfn.DAYS(NOW(),B2084)=0,SameDayCycleTimeSettingValue,_xlfn.DAYS(NOW(),B2084))))</f>
        <v>#N/A</v>
      </c>
    </row>
    <row r="2085" spans="1:11" x14ac:dyDescent="0.25">
      <c r="A2085" s="32" t="str">
        <f>IF(AND(TRIM(INDEX(CompletedDateValues,ROW(A2085)))&lt;&gt;"",INDEX(CompletedDateValues,ROW(A2085))&gt;0),INDEX(CompletedDateValues,ROW(A2085)),"")</f>
        <v/>
      </c>
      <c r="B2085" s="32" t="str">
        <f>IF(AND(TRIM(INDEX(StartDateValues,ROW(A2085)))&lt;&gt;"",INDEX(StartDateValues,ROW(A2085))&gt;0),INDEX(StartDateValues,ROW(A2085)),"")</f>
        <v/>
      </c>
      <c r="C2085" s="22" t="str">
        <f t="shared" si="161"/>
        <v/>
      </c>
      <c r="D2085" s="3" t="str">
        <f t="shared" si="162"/>
        <v/>
      </c>
      <c r="E2085" s="3" t="str">
        <f t="shared" si="163"/>
        <v/>
      </c>
      <c r="F2085" s="3" t="str">
        <f t="shared" si="164"/>
        <v/>
      </c>
      <c r="G2085" s="3" t="str">
        <f>IF(A2085="","",IF(HOUR(A2085)&lt;StartHour,StartHour,IF(HOUR(A2085)&gt;FinishHour,FinishHour,HOUR(A2085))))</f>
        <v/>
      </c>
      <c r="H2085" s="3" t="str">
        <f t="shared" si="165"/>
        <v/>
      </c>
      <c r="I2085" s="33" t="e">
        <f>IF(OR(A2085="",B2085=""),NA(),MAX(0,IF(A2085-B2085=0,SameDayCycleTimeSettingValue,(A2085-B2085) *24)))</f>
        <v>#N/A</v>
      </c>
      <c r="J2085" s="33" t="e">
        <f>IF(OR(A2085="",B2085=""),NA(),MAX(0,IF(A2085-B2085=0,SameDayCycleTimeSettingValue,((A2085-B2085) *24)-(INT((A2085-B2085)) * (24-(FinishHour-StartHour))))))</f>
        <v>#N/A</v>
      </c>
      <c r="K2085" s="3" t="e">
        <f ca="1">IF(OR(A2085&lt;&gt;"",B2085=""),NA(),MAX(0,IF(_xlfn.DAYS(NOW(),B2085)=0,SameDayCycleTimeSettingValue,_xlfn.DAYS(NOW(),B2085))))</f>
        <v>#N/A</v>
      </c>
    </row>
    <row r="2086" spans="1:11" x14ac:dyDescent="0.25">
      <c r="A2086" s="32" t="str">
        <f>IF(AND(TRIM(INDEX(CompletedDateValues,ROW(A2086)))&lt;&gt;"",INDEX(CompletedDateValues,ROW(A2086))&gt;0),INDEX(CompletedDateValues,ROW(A2086)),"")</f>
        <v/>
      </c>
      <c r="B2086" s="32" t="str">
        <f>IF(AND(TRIM(INDEX(StartDateValues,ROW(A2086)))&lt;&gt;"",INDEX(StartDateValues,ROW(A2086))&gt;0),INDEX(StartDateValues,ROW(A2086)),"")</f>
        <v/>
      </c>
      <c r="C2086" s="22" t="str">
        <f t="shared" si="161"/>
        <v/>
      </c>
      <c r="D2086" s="3" t="str">
        <f t="shared" si="162"/>
        <v/>
      </c>
      <c r="E2086" s="3" t="str">
        <f t="shared" si="163"/>
        <v/>
      </c>
      <c r="F2086" s="3" t="str">
        <f t="shared" si="164"/>
        <v/>
      </c>
      <c r="G2086" s="3" t="str">
        <f>IF(A2086="","",IF(HOUR(A2086)&lt;StartHour,StartHour,IF(HOUR(A2086)&gt;FinishHour,FinishHour,HOUR(A2086))))</f>
        <v/>
      </c>
      <c r="H2086" s="3" t="str">
        <f t="shared" si="165"/>
        <v/>
      </c>
      <c r="I2086" s="33" t="e">
        <f>IF(OR(A2086="",B2086=""),NA(),MAX(0,IF(A2086-B2086=0,SameDayCycleTimeSettingValue,(A2086-B2086) *24)))</f>
        <v>#N/A</v>
      </c>
      <c r="J2086" s="33" t="e">
        <f>IF(OR(A2086="",B2086=""),NA(),MAX(0,IF(A2086-B2086=0,SameDayCycleTimeSettingValue,((A2086-B2086) *24)-(INT((A2086-B2086)) * (24-(FinishHour-StartHour))))))</f>
        <v>#N/A</v>
      </c>
      <c r="K2086" s="3" t="e">
        <f ca="1">IF(OR(A2086&lt;&gt;"",B2086=""),NA(),MAX(0,IF(_xlfn.DAYS(NOW(),B2086)=0,SameDayCycleTimeSettingValue,_xlfn.DAYS(NOW(),B2086))))</f>
        <v>#N/A</v>
      </c>
    </row>
    <row r="2087" spans="1:11" x14ac:dyDescent="0.25">
      <c r="A2087" s="32" t="str">
        <f>IF(AND(TRIM(INDEX(CompletedDateValues,ROW(A2087)))&lt;&gt;"",INDEX(CompletedDateValues,ROW(A2087))&gt;0),INDEX(CompletedDateValues,ROW(A2087)),"")</f>
        <v/>
      </c>
      <c r="B2087" s="32" t="str">
        <f>IF(AND(TRIM(INDEX(StartDateValues,ROW(A2087)))&lt;&gt;"",INDEX(StartDateValues,ROW(A2087))&gt;0),INDEX(StartDateValues,ROW(A2087)),"")</f>
        <v/>
      </c>
      <c r="C2087" s="22" t="str">
        <f t="shared" si="161"/>
        <v/>
      </c>
      <c r="D2087" s="3" t="str">
        <f t="shared" si="162"/>
        <v/>
      </c>
      <c r="E2087" s="3" t="str">
        <f t="shared" si="163"/>
        <v/>
      </c>
      <c r="F2087" s="3" t="str">
        <f t="shared" si="164"/>
        <v/>
      </c>
      <c r="G2087" s="3" t="str">
        <f>IF(A2087="","",IF(HOUR(A2087)&lt;StartHour,StartHour,IF(HOUR(A2087)&gt;FinishHour,FinishHour,HOUR(A2087))))</f>
        <v/>
      </c>
      <c r="H2087" s="3" t="str">
        <f t="shared" si="165"/>
        <v/>
      </c>
      <c r="I2087" s="33" t="e">
        <f>IF(OR(A2087="",B2087=""),NA(),MAX(0,IF(A2087-B2087=0,SameDayCycleTimeSettingValue,(A2087-B2087) *24)))</f>
        <v>#N/A</v>
      </c>
      <c r="J2087" s="33" t="e">
        <f>IF(OR(A2087="",B2087=""),NA(),MAX(0,IF(A2087-B2087=0,SameDayCycleTimeSettingValue,((A2087-B2087) *24)-(INT((A2087-B2087)) * (24-(FinishHour-StartHour))))))</f>
        <v>#N/A</v>
      </c>
      <c r="K2087" s="3" t="e">
        <f ca="1">IF(OR(A2087&lt;&gt;"",B2087=""),NA(),MAX(0,IF(_xlfn.DAYS(NOW(),B2087)=0,SameDayCycleTimeSettingValue,_xlfn.DAYS(NOW(),B2087))))</f>
        <v>#N/A</v>
      </c>
    </row>
    <row r="2088" spans="1:11" x14ac:dyDescent="0.25">
      <c r="A2088" s="32" t="str">
        <f>IF(AND(TRIM(INDEX(CompletedDateValues,ROW(A2088)))&lt;&gt;"",INDEX(CompletedDateValues,ROW(A2088))&gt;0),INDEX(CompletedDateValues,ROW(A2088)),"")</f>
        <v/>
      </c>
      <c r="B2088" s="32" t="str">
        <f>IF(AND(TRIM(INDEX(StartDateValues,ROW(A2088)))&lt;&gt;"",INDEX(StartDateValues,ROW(A2088))&gt;0),INDEX(StartDateValues,ROW(A2088)),"")</f>
        <v/>
      </c>
      <c r="C2088" s="22" t="str">
        <f t="shared" si="161"/>
        <v/>
      </c>
      <c r="D2088" s="3" t="str">
        <f t="shared" si="162"/>
        <v/>
      </c>
      <c r="E2088" s="3" t="str">
        <f t="shared" si="163"/>
        <v/>
      </c>
      <c r="F2088" s="3" t="str">
        <f t="shared" si="164"/>
        <v/>
      </c>
      <c r="G2088" s="3" t="str">
        <f>IF(A2088="","",IF(HOUR(A2088)&lt;StartHour,StartHour,IF(HOUR(A2088)&gt;FinishHour,FinishHour,HOUR(A2088))))</f>
        <v/>
      </c>
      <c r="H2088" s="3" t="str">
        <f t="shared" si="165"/>
        <v/>
      </c>
      <c r="I2088" s="33" t="e">
        <f>IF(OR(A2088="",B2088=""),NA(),MAX(0,IF(A2088-B2088=0,SameDayCycleTimeSettingValue,(A2088-B2088) *24)))</f>
        <v>#N/A</v>
      </c>
      <c r="J2088" s="33" t="e">
        <f>IF(OR(A2088="",B2088=""),NA(),MAX(0,IF(A2088-B2088=0,SameDayCycleTimeSettingValue,((A2088-B2088) *24)-(INT((A2088-B2088)) * (24-(FinishHour-StartHour))))))</f>
        <v>#N/A</v>
      </c>
      <c r="K2088" s="3" t="e">
        <f ca="1">IF(OR(A2088&lt;&gt;"",B2088=""),NA(),MAX(0,IF(_xlfn.DAYS(NOW(),B2088)=0,SameDayCycleTimeSettingValue,_xlfn.DAYS(NOW(),B2088))))</f>
        <v>#N/A</v>
      </c>
    </row>
    <row r="2089" spans="1:11" x14ac:dyDescent="0.25">
      <c r="A2089" s="32" t="str">
        <f>IF(AND(TRIM(INDEX(CompletedDateValues,ROW(A2089)))&lt;&gt;"",INDEX(CompletedDateValues,ROW(A2089))&gt;0),INDEX(CompletedDateValues,ROW(A2089)),"")</f>
        <v/>
      </c>
      <c r="B2089" s="32" t="str">
        <f>IF(AND(TRIM(INDEX(StartDateValues,ROW(A2089)))&lt;&gt;"",INDEX(StartDateValues,ROW(A2089))&gt;0),INDEX(StartDateValues,ROW(A2089)),"")</f>
        <v/>
      </c>
      <c r="C2089" s="22" t="str">
        <f t="shared" si="161"/>
        <v/>
      </c>
      <c r="D2089" s="3" t="str">
        <f t="shared" si="162"/>
        <v/>
      </c>
      <c r="E2089" s="3" t="str">
        <f t="shared" si="163"/>
        <v/>
      </c>
      <c r="F2089" s="3" t="str">
        <f t="shared" si="164"/>
        <v/>
      </c>
      <c r="G2089" s="3" t="str">
        <f>IF(A2089="","",IF(HOUR(A2089)&lt;StartHour,StartHour,IF(HOUR(A2089)&gt;FinishHour,FinishHour,HOUR(A2089))))</f>
        <v/>
      </c>
      <c r="H2089" s="3" t="str">
        <f t="shared" si="165"/>
        <v/>
      </c>
      <c r="I2089" s="33" t="e">
        <f>IF(OR(A2089="",B2089=""),NA(),MAX(0,IF(A2089-B2089=0,SameDayCycleTimeSettingValue,(A2089-B2089) *24)))</f>
        <v>#N/A</v>
      </c>
      <c r="J2089" s="33" t="e">
        <f>IF(OR(A2089="",B2089=""),NA(),MAX(0,IF(A2089-B2089=0,SameDayCycleTimeSettingValue,((A2089-B2089) *24)-(INT((A2089-B2089)) * (24-(FinishHour-StartHour))))))</f>
        <v>#N/A</v>
      </c>
      <c r="K2089" s="3" t="e">
        <f ca="1">IF(OR(A2089&lt;&gt;"",B2089=""),NA(),MAX(0,IF(_xlfn.DAYS(NOW(),B2089)=0,SameDayCycleTimeSettingValue,_xlfn.DAYS(NOW(),B2089))))</f>
        <v>#N/A</v>
      </c>
    </row>
    <row r="2090" spans="1:11" x14ac:dyDescent="0.25">
      <c r="A2090" s="32" t="str">
        <f>IF(AND(TRIM(INDEX(CompletedDateValues,ROW(A2090)))&lt;&gt;"",INDEX(CompletedDateValues,ROW(A2090))&gt;0),INDEX(CompletedDateValues,ROW(A2090)),"")</f>
        <v/>
      </c>
      <c r="B2090" s="32" t="str">
        <f>IF(AND(TRIM(INDEX(StartDateValues,ROW(A2090)))&lt;&gt;"",INDEX(StartDateValues,ROW(A2090))&gt;0),INDEX(StartDateValues,ROW(A2090)),"")</f>
        <v/>
      </c>
      <c r="C2090" s="22" t="str">
        <f t="shared" si="161"/>
        <v/>
      </c>
      <c r="D2090" s="3" t="str">
        <f t="shared" si="162"/>
        <v/>
      </c>
      <c r="E2090" s="3" t="str">
        <f t="shared" si="163"/>
        <v/>
      </c>
      <c r="F2090" s="3" t="str">
        <f t="shared" si="164"/>
        <v/>
      </c>
      <c r="G2090" s="3" t="str">
        <f>IF(A2090="","",IF(HOUR(A2090)&lt;StartHour,StartHour,IF(HOUR(A2090)&gt;FinishHour,FinishHour,HOUR(A2090))))</f>
        <v/>
      </c>
      <c r="H2090" s="3" t="str">
        <f t="shared" si="165"/>
        <v/>
      </c>
      <c r="I2090" s="33" t="e">
        <f>IF(OR(A2090="",B2090=""),NA(),MAX(0,IF(A2090-B2090=0,SameDayCycleTimeSettingValue,(A2090-B2090) *24)))</f>
        <v>#N/A</v>
      </c>
      <c r="J2090" s="33" t="e">
        <f>IF(OR(A2090="",B2090=""),NA(),MAX(0,IF(A2090-B2090=0,SameDayCycleTimeSettingValue,((A2090-B2090) *24)-(INT((A2090-B2090)) * (24-(FinishHour-StartHour))))))</f>
        <v>#N/A</v>
      </c>
      <c r="K2090" s="3" t="e">
        <f ca="1">IF(OR(A2090&lt;&gt;"",B2090=""),NA(),MAX(0,IF(_xlfn.DAYS(NOW(),B2090)=0,SameDayCycleTimeSettingValue,_xlfn.DAYS(NOW(),B2090))))</f>
        <v>#N/A</v>
      </c>
    </row>
    <row r="2091" spans="1:11" x14ac:dyDescent="0.25">
      <c r="A2091" s="32" t="str">
        <f>IF(AND(TRIM(INDEX(CompletedDateValues,ROW(A2091)))&lt;&gt;"",INDEX(CompletedDateValues,ROW(A2091))&gt;0),INDEX(CompletedDateValues,ROW(A2091)),"")</f>
        <v/>
      </c>
      <c r="B2091" s="32" t="str">
        <f>IF(AND(TRIM(INDEX(StartDateValues,ROW(A2091)))&lt;&gt;"",INDEX(StartDateValues,ROW(A2091))&gt;0),INDEX(StartDateValues,ROW(A2091)),"")</f>
        <v/>
      </c>
      <c r="C2091" s="22" t="str">
        <f t="shared" si="161"/>
        <v/>
      </c>
      <c r="D2091" s="3" t="str">
        <f t="shared" si="162"/>
        <v/>
      </c>
      <c r="E2091" s="3" t="str">
        <f t="shared" si="163"/>
        <v/>
      </c>
      <c r="F2091" s="3" t="str">
        <f t="shared" si="164"/>
        <v/>
      </c>
      <c r="G2091" s="3" t="str">
        <f>IF(A2091="","",IF(HOUR(A2091)&lt;StartHour,StartHour,IF(HOUR(A2091)&gt;FinishHour,FinishHour,HOUR(A2091))))</f>
        <v/>
      </c>
      <c r="H2091" s="3" t="str">
        <f t="shared" si="165"/>
        <v/>
      </c>
      <c r="I2091" s="33" t="e">
        <f>IF(OR(A2091="",B2091=""),NA(),MAX(0,IF(A2091-B2091=0,SameDayCycleTimeSettingValue,(A2091-B2091) *24)))</f>
        <v>#N/A</v>
      </c>
      <c r="J2091" s="33" t="e">
        <f>IF(OR(A2091="",B2091=""),NA(),MAX(0,IF(A2091-B2091=0,SameDayCycleTimeSettingValue,((A2091-B2091) *24)-(INT((A2091-B2091)) * (24-(FinishHour-StartHour))))))</f>
        <v>#N/A</v>
      </c>
      <c r="K2091" s="3" t="e">
        <f ca="1">IF(OR(A2091&lt;&gt;"",B2091=""),NA(),MAX(0,IF(_xlfn.DAYS(NOW(),B2091)=0,SameDayCycleTimeSettingValue,_xlfn.DAYS(NOW(),B2091))))</f>
        <v>#N/A</v>
      </c>
    </row>
    <row r="2092" spans="1:11" x14ac:dyDescent="0.25">
      <c r="A2092" s="32" t="str">
        <f>IF(AND(TRIM(INDEX(CompletedDateValues,ROW(A2092)))&lt;&gt;"",INDEX(CompletedDateValues,ROW(A2092))&gt;0),INDEX(CompletedDateValues,ROW(A2092)),"")</f>
        <v/>
      </c>
      <c r="B2092" s="32" t="str">
        <f>IF(AND(TRIM(INDEX(StartDateValues,ROW(A2092)))&lt;&gt;"",INDEX(StartDateValues,ROW(A2092))&gt;0),INDEX(StartDateValues,ROW(A2092)),"")</f>
        <v/>
      </c>
      <c r="C2092" s="22" t="str">
        <f t="shared" si="161"/>
        <v/>
      </c>
      <c r="D2092" s="3" t="str">
        <f t="shared" si="162"/>
        <v/>
      </c>
      <c r="E2092" s="3" t="str">
        <f t="shared" si="163"/>
        <v/>
      </c>
      <c r="F2092" s="3" t="str">
        <f t="shared" si="164"/>
        <v/>
      </c>
      <c r="G2092" s="3" t="str">
        <f>IF(A2092="","",IF(HOUR(A2092)&lt;StartHour,StartHour,IF(HOUR(A2092)&gt;FinishHour,FinishHour,HOUR(A2092))))</f>
        <v/>
      </c>
      <c r="H2092" s="3" t="str">
        <f t="shared" si="165"/>
        <v/>
      </c>
      <c r="I2092" s="33" t="e">
        <f>IF(OR(A2092="",B2092=""),NA(),MAX(0,IF(A2092-B2092=0,SameDayCycleTimeSettingValue,(A2092-B2092) *24)))</f>
        <v>#N/A</v>
      </c>
      <c r="J2092" s="33" t="e">
        <f>IF(OR(A2092="",B2092=""),NA(),MAX(0,IF(A2092-B2092=0,SameDayCycleTimeSettingValue,((A2092-B2092) *24)-(INT((A2092-B2092)) * (24-(FinishHour-StartHour))))))</f>
        <v>#N/A</v>
      </c>
      <c r="K2092" s="3" t="e">
        <f ca="1">IF(OR(A2092&lt;&gt;"",B2092=""),NA(),MAX(0,IF(_xlfn.DAYS(NOW(),B2092)=0,SameDayCycleTimeSettingValue,_xlfn.DAYS(NOW(),B2092))))</f>
        <v>#N/A</v>
      </c>
    </row>
    <row r="2093" spans="1:11" x14ac:dyDescent="0.25">
      <c r="A2093" s="32" t="str">
        <f>IF(AND(TRIM(INDEX(CompletedDateValues,ROW(A2093)))&lt;&gt;"",INDEX(CompletedDateValues,ROW(A2093))&gt;0),INDEX(CompletedDateValues,ROW(A2093)),"")</f>
        <v/>
      </c>
      <c r="B2093" s="32" t="str">
        <f>IF(AND(TRIM(INDEX(StartDateValues,ROW(A2093)))&lt;&gt;"",INDEX(StartDateValues,ROW(A2093))&gt;0),INDEX(StartDateValues,ROW(A2093)),"")</f>
        <v/>
      </c>
      <c r="C2093" s="22" t="str">
        <f t="shared" si="161"/>
        <v/>
      </c>
      <c r="D2093" s="3" t="str">
        <f t="shared" si="162"/>
        <v/>
      </c>
      <c r="E2093" s="3" t="str">
        <f t="shared" si="163"/>
        <v/>
      </c>
      <c r="F2093" s="3" t="str">
        <f t="shared" si="164"/>
        <v/>
      </c>
      <c r="G2093" s="3" t="str">
        <f>IF(A2093="","",IF(HOUR(A2093)&lt;StartHour,StartHour,IF(HOUR(A2093)&gt;FinishHour,FinishHour,HOUR(A2093))))</f>
        <v/>
      </c>
      <c r="H2093" s="3" t="str">
        <f t="shared" si="165"/>
        <v/>
      </c>
      <c r="I2093" s="33" t="e">
        <f>IF(OR(A2093="",B2093=""),NA(),MAX(0,IF(A2093-B2093=0,SameDayCycleTimeSettingValue,(A2093-B2093) *24)))</f>
        <v>#N/A</v>
      </c>
      <c r="J2093" s="33" t="e">
        <f>IF(OR(A2093="",B2093=""),NA(),MAX(0,IF(A2093-B2093=0,SameDayCycleTimeSettingValue,((A2093-B2093) *24)-(INT((A2093-B2093)) * (24-(FinishHour-StartHour))))))</f>
        <v>#N/A</v>
      </c>
      <c r="K2093" s="3" t="e">
        <f ca="1">IF(OR(A2093&lt;&gt;"",B2093=""),NA(),MAX(0,IF(_xlfn.DAYS(NOW(),B2093)=0,SameDayCycleTimeSettingValue,_xlfn.DAYS(NOW(),B2093))))</f>
        <v>#N/A</v>
      </c>
    </row>
    <row r="2094" spans="1:11" x14ac:dyDescent="0.25">
      <c r="A2094" s="32" t="str">
        <f>IF(AND(TRIM(INDEX(CompletedDateValues,ROW(A2094)))&lt;&gt;"",INDEX(CompletedDateValues,ROW(A2094))&gt;0),INDEX(CompletedDateValues,ROW(A2094)),"")</f>
        <v/>
      </c>
      <c r="B2094" s="32" t="str">
        <f>IF(AND(TRIM(INDEX(StartDateValues,ROW(A2094)))&lt;&gt;"",INDEX(StartDateValues,ROW(A2094))&gt;0),INDEX(StartDateValues,ROW(A2094)),"")</f>
        <v/>
      </c>
      <c r="C2094" s="22" t="str">
        <f t="shared" si="161"/>
        <v/>
      </c>
      <c r="D2094" s="3" t="str">
        <f t="shared" si="162"/>
        <v/>
      </c>
      <c r="E2094" s="3" t="str">
        <f t="shared" si="163"/>
        <v/>
      </c>
      <c r="F2094" s="3" t="str">
        <f t="shared" si="164"/>
        <v/>
      </c>
      <c r="G2094" s="3" t="str">
        <f>IF(A2094="","",IF(HOUR(A2094)&lt;StartHour,StartHour,IF(HOUR(A2094)&gt;FinishHour,FinishHour,HOUR(A2094))))</f>
        <v/>
      </c>
      <c r="H2094" s="3" t="str">
        <f t="shared" si="165"/>
        <v/>
      </c>
      <c r="I2094" s="33" t="e">
        <f>IF(OR(A2094="",B2094=""),NA(),MAX(0,IF(A2094-B2094=0,SameDayCycleTimeSettingValue,(A2094-B2094) *24)))</f>
        <v>#N/A</v>
      </c>
      <c r="J2094" s="33" t="e">
        <f>IF(OR(A2094="",B2094=""),NA(),MAX(0,IF(A2094-B2094=0,SameDayCycleTimeSettingValue,((A2094-B2094) *24)-(INT((A2094-B2094)) * (24-(FinishHour-StartHour))))))</f>
        <v>#N/A</v>
      </c>
      <c r="K2094" s="3" t="e">
        <f ca="1">IF(OR(A2094&lt;&gt;"",B2094=""),NA(),MAX(0,IF(_xlfn.DAYS(NOW(),B2094)=0,SameDayCycleTimeSettingValue,_xlfn.DAYS(NOW(),B2094))))</f>
        <v>#N/A</v>
      </c>
    </row>
    <row r="2095" spans="1:11" x14ac:dyDescent="0.25">
      <c r="A2095" s="32" t="str">
        <f>IF(AND(TRIM(INDEX(CompletedDateValues,ROW(A2095)))&lt;&gt;"",INDEX(CompletedDateValues,ROW(A2095))&gt;0),INDEX(CompletedDateValues,ROW(A2095)),"")</f>
        <v/>
      </c>
      <c r="B2095" s="32" t="str">
        <f>IF(AND(TRIM(INDEX(StartDateValues,ROW(A2095)))&lt;&gt;"",INDEX(StartDateValues,ROW(A2095))&gt;0),INDEX(StartDateValues,ROW(A2095)),"")</f>
        <v/>
      </c>
      <c r="C2095" s="22" t="str">
        <f t="shared" si="161"/>
        <v/>
      </c>
      <c r="D2095" s="3" t="str">
        <f t="shared" si="162"/>
        <v/>
      </c>
      <c r="E2095" s="3" t="str">
        <f t="shared" si="163"/>
        <v/>
      </c>
      <c r="F2095" s="3" t="str">
        <f t="shared" si="164"/>
        <v/>
      </c>
      <c r="G2095" s="3" t="str">
        <f>IF(A2095="","",IF(HOUR(A2095)&lt;StartHour,StartHour,IF(HOUR(A2095)&gt;FinishHour,FinishHour,HOUR(A2095))))</f>
        <v/>
      </c>
      <c r="H2095" s="3" t="str">
        <f t="shared" si="165"/>
        <v/>
      </c>
      <c r="I2095" s="33" t="e">
        <f>IF(OR(A2095="",B2095=""),NA(),MAX(0,IF(A2095-B2095=0,SameDayCycleTimeSettingValue,(A2095-B2095) *24)))</f>
        <v>#N/A</v>
      </c>
      <c r="J2095" s="33" t="e">
        <f>IF(OR(A2095="",B2095=""),NA(),MAX(0,IF(A2095-B2095=0,SameDayCycleTimeSettingValue,((A2095-B2095) *24)-(INT((A2095-B2095)) * (24-(FinishHour-StartHour))))))</f>
        <v>#N/A</v>
      </c>
      <c r="K2095" s="3" t="e">
        <f ca="1">IF(OR(A2095&lt;&gt;"",B2095=""),NA(),MAX(0,IF(_xlfn.DAYS(NOW(),B2095)=0,SameDayCycleTimeSettingValue,_xlfn.DAYS(NOW(),B2095))))</f>
        <v>#N/A</v>
      </c>
    </row>
    <row r="2096" spans="1:11" x14ac:dyDescent="0.25">
      <c r="A2096" s="32" t="str">
        <f>IF(AND(TRIM(INDEX(CompletedDateValues,ROW(A2096)))&lt;&gt;"",INDEX(CompletedDateValues,ROW(A2096))&gt;0),INDEX(CompletedDateValues,ROW(A2096)),"")</f>
        <v/>
      </c>
      <c r="B2096" s="32" t="str">
        <f>IF(AND(TRIM(INDEX(StartDateValues,ROW(A2096)))&lt;&gt;"",INDEX(StartDateValues,ROW(A2096))&gt;0),INDEX(StartDateValues,ROW(A2096)),"")</f>
        <v/>
      </c>
      <c r="C2096" s="22" t="str">
        <f t="shared" si="161"/>
        <v/>
      </c>
      <c r="D2096" s="3" t="str">
        <f t="shared" si="162"/>
        <v/>
      </c>
      <c r="E2096" s="3" t="str">
        <f t="shared" si="163"/>
        <v/>
      </c>
      <c r="F2096" s="3" t="str">
        <f t="shared" si="164"/>
        <v/>
      </c>
      <c r="G2096" s="3" t="str">
        <f>IF(A2096="","",IF(HOUR(A2096)&lt;StartHour,StartHour,IF(HOUR(A2096)&gt;FinishHour,FinishHour,HOUR(A2096))))</f>
        <v/>
      </c>
      <c r="H2096" s="3" t="str">
        <f t="shared" si="165"/>
        <v/>
      </c>
      <c r="I2096" s="33" t="e">
        <f>IF(OR(A2096="",B2096=""),NA(),MAX(0,IF(A2096-B2096=0,SameDayCycleTimeSettingValue,(A2096-B2096) *24)))</f>
        <v>#N/A</v>
      </c>
      <c r="J2096" s="33" t="e">
        <f>IF(OR(A2096="",B2096=""),NA(),MAX(0,IF(A2096-B2096=0,SameDayCycleTimeSettingValue,((A2096-B2096) *24)-(INT((A2096-B2096)) * (24-(FinishHour-StartHour))))))</f>
        <v>#N/A</v>
      </c>
      <c r="K2096" s="3" t="e">
        <f ca="1">IF(OR(A2096&lt;&gt;"",B2096=""),NA(),MAX(0,IF(_xlfn.DAYS(NOW(),B2096)=0,SameDayCycleTimeSettingValue,_xlfn.DAYS(NOW(),B2096))))</f>
        <v>#N/A</v>
      </c>
    </row>
    <row r="2097" spans="1:11" x14ac:dyDescent="0.25">
      <c r="A2097" s="32" t="str">
        <f>IF(AND(TRIM(INDEX(CompletedDateValues,ROW(A2097)))&lt;&gt;"",INDEX(CompletedDateValues,ROW(A2097))&gt;0),INDEX(CompletedDateValues,ROW(A2097)),"")</f>
        <v/>
      </c>
      <c r="B2097" s="32" t="str">
        <f>IF(AND(TRIM(INDEX(StartDateValues,ROW(A2097)))&lt;&gt;"",INDEX(StartDateValues,ROW(A2097))&gt;0),INDEX(StartDateValues,ROW(A2097)),"")</f>
        <v/>
      </c>
      <c r="C2097" s="22" t="str">
        <f t="shared" si="161"/>
        <v/>
      </c>
      <c r="D2097" s="3" t="str">
        <f t="shared" si="162"/>
        <v/>
      </c>
      <c r="E2097" s="3" t="str">
        <f t="shared" si="163"/>
        <v/>
      </c>
      <c r="F2097" s="3" t="str">
        <f t="shared" si="164"/>
        <v/>
      </c>
      <c r="G2097" s="3" t="str">
        <f>IF(A2097="","",IF(HOUR(A2097)&lt;StartHour,StartHour,IF(HOUR(A2097)&gt;FinishHour,FinishHour,HOUR(A2097))))</f>
        <v/>
      </c>
      <c r="H2097" s="3" t="str">
        <f t="shared" si="165"/>
        <v/>
      </c>
      <c r="I2097" s="33" t="e">
        <f>IF(OR(A2097="",B2097=""),NA(),MAX(0,IF(A2097-B2097=0,SameDayCycleTimeSettingValue,(A2097-B2097) *24)))</f>
        <v>#N/A</v>
      </c>
      <c r="J2097" s="33" t="e">
        <f>IF(OR(A2097="",B2097=""),NA(),MAX(0,IF(A2097-B2097=0,SameDayCycleTimeSettingValue,((A2097-B2097) *24)-(INT((A2097-B2097)) * (24-(FinishHour-StartHour))))))</f>
        <v>#N/A</v>
      </c>
      <c r="K2097" s="3" t="e">
        <f ca="1">IF(OR(A2097&lt;&gt;"",B2097=""),NA(),MAX(0,IF(_xlfn.DAYS(NOW(),B2097)=0,SameDayCycleTimeSettingValue,_xlfn.DAYS(NOW(),B2097))))</f>
        <v>#N/A</v>
      </c>
    </row>
    <row r="2098" spans="1:11" x14ac:dyDescent="0.25">
      <c r="A2098" s="32" t="str">
        <f>IF(AND(TRIM(INDEX(CompletedDateValues,ROW(A2098)))&lt;&gt;"",INDEX(CompletedDateValues,ROW(A2098))&gt;0),INDEX(CompletedDateValues,ROW(A2098)),"")</f>
        <v/>
      </c>
      <c r="B2098" s="32" t="str">
        <f>IF(AND(TRIM(INDEX(StartDateValues,ROW(A2098)))&lt;&gt;"",INDEX(StartDateValues,ROW(A2098))&gt;0),INDEX(StartDateValues,ROW(A2098)),"")</f>
        <v/>
      </c>
      <c r="C2098" s="22" t="str">
        <f t="shared" si="161"/>
        <v/>
      </c>
      <c r="D2098" s="3" t="str">
        <f t="shared" si="162"/>
        <v/>
      </c>
      <c r="E2098" s="3" t="str">
        <f t="shared" si="163"/>
        <v/>
      </c>
      <c r="F2098" s="3" t="str">
        <f t="shared" si="164"/>
        <v/>
      </c>
      <c r="G2098" s="3" t="str">
        <f>IF(A2098="","",IF(HOUR(A2098)&lt;StartHour,StartHour,IF(HOUR(A2098)&gt;FinishHour,FinishHour,HOUR(A2098))))</f>
        <v/>
      </c>
      <c r="H2098" s="3" t="str">
        <f t="shared" si="165"/>
        <v/>
      </c>
      <c r="I2098" s="33" t="e">
        <f>IF(OR(A2098="",B2098=""),NA(),MAX(0,IF(A2098-B2098=0,SameDayCycleTimeSettingValue,(A2098-B2098) *24)))</f>
        <v>#N/A</v>
      </c>
      <c r="J2098" s="33" t="e">
        <f>IF(OR(A2098="",B2098=""),NA(),MAX(0,IF(A2098-B2098=0,SameDayCycleTimeSettingValue,((A2098-B2098) *24)-(INT((A2098-B2098)) * (24-(FinishHour-StartHour))))))</f>
        <v>#N/A</v>
      </c>
      <c r="K2098" s="3" t="e">
        <f ca="1">IF(OR(A2098&lt;&gt;"",B2098=""),NA(),MAX(0,IF(_xlfn.DAYS(NOW(),B2098)=0,SameDayCycleTimeSettingValue,_xlfn.DAYS(NOW(),B2098))))</f>
        <v>#N/A</v>
      </c>
    </row>
    <row r="2099" spans="1:11" x14ac:dyDescent="0.25">
      <c r="A2099" s="32" t="str">
        <f>IF(AND(TRIM(INDEX(CompletedDateValues,ROW(A2099)))&lt;&gt;"",INDEX(CompletedDateValues,ROW(A2099))&gt;0),INDEX(CompletedDateValues,ROW(A2099)),"")</f>
        <v/>
      </c>
      <c r="B2099" s="32" t="str">
        <f>IF(AND(TRIM(INDEX(StartDateValues,ROW(A2099)))&lt;&gt;"",INDEX(StartDateValues,ROW(A2099))&gt;0),INDEX(StartDateValues,ROW(A2099)),"")</f>
        <v/>
      </c>
      <c r="C2099" s="22" t="str">
        <f t="shared" si="161"/>
        <v/>
      </c>
      <c r="D2099" s="3" t="str">
        <f t="shared" si="162"/>
        <v/>
      </c>
      <c r="E2099" s="3" t="str">
        <f t="shared" si="163"/>
        <v/>
      </c>
      <c r="F2099" s="3" t="str">
        <f t="shared" si="164"/>
        <v/>
      </c>
      <c r="G2099" s="3" t="str">
        <f>IF(A2099="","",IF(HOUR(A2099)&lt;StartHour,StartHour,IF(HOUR(A2099)&gt;FinishHour,FinishHour,HOUR(A2099))))</f>
        <v/>
      </c>
      <c r="H2099" s="3" t="str">
        <f t="shared" si="165"/>
        <v/>
      </c>
      <c r="I2099" s="33" t="e">
        <f>IF(OR(A2099="",B2099=""),NA(),MAX(0,IF(A2099-B2099=0,SameDayCycleTimeSettingValue,(A2099-B2099) *24)))</f>
        <v>#N/A</v>
      </c>
      <c r="J2099" s="33" t="e">
        <f>IF(OR(A2099="",B2099=""),NA(),MAX(0,IF(A2099-B2099=0,SameDayCycleTimeSettingValue,((A2099-B2099) *24)-(INT((A2099-B2099)) * (24-(FinishHour-StartHour))))))</f>
        <v>#N/A</v>
      </c>
      <c r="K2099" s="3" t="e">
        <f ca="1">IF(OR(A2099&lt;&gt;"",B2099=""),NA(),MAX(0,IF(_xlfn.DAYS(NOW(),B2099)=0,SameDayCycleTimeSettingValue,_xlfn.DAYS(NOW(),B2099))))</f>
        <v>#N/A</v>
      </c>
    </row>
    <row r="2100" spans="1:11" x14ac:dyDescent="0.25">
      <c r="A2100" s="32" t="str">
        <f>IF(AND(TRIM(INDEX(CompletedDateValues,ROW(A2100)))&lt;&gt;"",INDEX(CompletedDateValues,ROW(A2100))&gt;0),INDEX(CompletedDateValues,ROW(A2100)),"")</f>
        <v/>
      </c>
      <c r="B2100" s="32" t="str">
        <f>IF(AND(TRIM(INDEX(StartDateValues,ROW(A2100)))&lt;&gt;"",INDEX(StartDateValues,ROW(A2100))&gt;0),INDEX(StartDateValues,ROW(A2100)),"")</f>
        <v/>
      </c>
      <c r="C2100" s="22" t="str">
        <f t="shared" si="161"/>
        <v/>
      </c>
      <c r="D2100" s="3" t="str">
        <f t="shared" si="162"/>
        <v/>
      </c>
      <c r="E2100" s="3" t="str">
        <f t="shared" si="163"/>
        <v/>
      </c>
      <c r="F2100" s="3" t="str">
        <f t="shared" si="164"/>
        <v/>
      </c>
      <c r="G2100" s="3" t="str">
        <f>IF(A2100="","",IF(HOUR(A2100)&lt;StartHour,StartHour,IF(HOUR(A2100)&gt;FinishHour,FinishHour,HOUR(A2100))))</f>
        <v/>
      </c>
      <c r="H2100" s="3" t="str">
        <f t="shared" si="165"/>
        <v/>
      </c>
      <c r="I2100" s="33" t="e">
        <f>IF(OR(A2100="",B2100=""),NA(),MAX(0,IF(A2100-B2100=0,SameDayCycleTimeSettingValue,(A2100-B2100) *24)))</f>
        <v>#N/A</v>
      </c>
      <c r="J2100" s="33" t="e">
        <f>IF(OR(A2100="",B2100=""),NA(),MAX(0,IF(A2100-B2100=0,SameDayCycleTimeSettingValue,((A2100-B2100) *24)-(INT((A2100-B2100)) * (24-(FinishHour-StartHour))))))</f>
        <v>#N/A</v>
      </c>
      <c r="K2100" s="3" t="e">
        <f ca="1">IF(OR(A2100&lt;&gt;"",B2100=""),NA(),MAX(0,IF(_xlfn.DAYS(NOW(),B2100)=0,SameDayCycleTimeSettingValue,_xlfn.DAYS(NOW(),B2100))))</f>
        <v>#N/A</v>
      </c>
    </row>
    <row r="2101" spans="1:11" x14ac:dyDescent="0.25">
      <c r="A2101" s="32" t="str">
        <f>IF(AND(TRIM(INDEX(CompletedDateValues,ROW(A2101)))&lt;&gt;"",INDEX(CompletedDateValues,ROW(A2101))&gt;0),INDEX(CompletedDateValues,ROW(A2101)),"")</f>
        <v/>
      </c>
      <c r="B2101" s="32" t="str">
        <f>IF(AND(TRIM(INDEX(StartDateValues,ROW(A2101)))&lt;&gt;"",INDEX(StartDateValues,ROW(A2101))&gt;0),INDEX(StartDateValues,ROW(A2101)),"")</f>
        <v/>
      </c>
      <c r="C2101" s="22" t="str">
        <f t="shared" si="161"/>
        <v/>
      </c>
      <c r="D2101" s="3" t="str">
        <f t="shared" si="162"/>
        <v/>
      </c>
      <c r="E2101" s="3" t="str">
        <f t="shared" si="163"/>
        <v/>
      </c>
      <c r="F2101" s="3" t="str">
        <f t="shared" si="164"/>
        <v/>
      </c>
      <c r="G2101" s="3" t="str">
        <f>IF(A2101="","",IF(HOUR(A2101)&lt;StartHour,StartHour,IF(HOUR(A2101)&gt;FinishHour,FinishHour,HOUR(A2101))))</f>
        <v/>
      </c>
      <c r="H2101" s="3" t="str">
        <f t="shared" si="165"/>
        <v/>
      </c>
      <c r="I2101" s="33" t="e">
        <f>IF(OR(A2101="",B2101=""),NA(),MAX(0,IF(A2101-B2101=0,SameDayCycleTimeSettingValue,(A2101-B2101) *24)))</f>
        <v>#N/A</v>
      </c>
      <c r="J2101" s="33" t="e">
        <f>IF(OR(A2101="",B2101=""),NA(),MAX(0,IF(A2101-B2101=0,SameDayCycleTimeSettingValue,((A2101-B2101) *24)-(INT((A2101-B2101)) * (24-(FinishHour-StartHour))))))</f>
        <v>#N/A</v>
      </c>
      <c r="K2101" s="3" t="e">
        <f ca="1">IF(OR(A2101&lt;&gt;"",B2101=""),NA(),MAX(0,IF(_xlfn.DAYS(NOW(),B2101)=0,SameDayCycleTimeSettingValue,_xlfn.DAYS(NOW(),B2101))))</f>
        <v>#N/A</v>
      </c>
    </row>
    <row r="2102" spans="1:11" x14ac:dyDescent="0.25">
      <c r="A2102" s="32" t="str">
        <f>IF(AND(TRIM(INDEX(CompletedDateValues,ROW(A2102)))&lt;&gt;"",INDEX(CompletedDateValues,ROW(A2102))&gt;0),INDEX(CompletedDateValues,ROW(A2102)),"")</f>
        <v/>
      </c>
      <c r="B2102" s="32" t="str">
        <f>IF(AND(TRIM(INDEX(StartDateValues,ROW(A2102)))&lt;&gt;"",INDEX(StartDateValues,ROW(A2102))&gt;0),INDEX(StartDateValues,ROW(A2102)),"")</f>
        <v/>
      </c>
      <c r="C2102" s="22" t="str">
        <f t="shared" si="161"/>
        <v/>
      </c>
      <c r="D2102" s="3" t="str">
        <f t="shared" si="162"/>
        <v/>
      </c>
      <c r="E2102" s="3" t="str">
        <f t="shared" si="163"/>
        <v/>
      </c>
      <c r="F2102" s="3" t="str">
        <f t="shared" si="164"/>
        <v/>
      </c>
      <c r="G2102" s="3" t="str">
        <f>IF(A2102="","",IF(HOUR(A2102)&lt;StartHour,StartHour,IF(HOUR(A2102)&gt;FinishHour,FinishHour,HOUR(A2102))))</f>
        <v/>
      </c>
      <c r="H2102" s="3" t="str">
        <f t="shared" si="165"/>
        <v/>
      </c>
      <c r="I2102" s="33" t="e">
        <f>IF(OR(A2102="",B2102=""),NA(),MAX(0,IF(A2102-B2102=0,SameDayCycleTimeSettingValue,(A2102-B2102) *24)))</f>
        <v>#N/A</v>
      </c>
      <c r="J2102" s="33" t="e">
        <f>IF(OR(A2102="",B2102=""),NA(),MAX(0,IF(A2102-B2102=0,SameDayCycleTimeSettingValue,((A2102-B2102) *24)-(INT((A2102-B2102)) * (24-(FinishHour-StartHour))))))</f>
        <v>#N/A</v>
      </c>
      <c r="K2102" s="3" t="e">
        <f ca="1">IF(OR(A2102&lt;&gt;"",B2102=""),NA(),MAX(0,IF(_xlfn.DAYS(NOW(),B2102)=0,SameDayCycleTimeSettingValue,_xlfn.DAYS(NOW(),B2102))))</f>
        <v>#N/A</v>
      </c>
    </row>
    <row r="2103" spans="1:11" x14ac:dyDescent="0.25">
      <c r="A2103" s="32" t="str">
        <f>IF(AND(TRIM(INDEX(CompletedDateValues,ROW(A2103)))&lt;&gt;"",INDEX(CompletedDateValues,ROW(A2103))&gt;0),INDEX(CompletedDateValues,ROW(A2103)),"")</f>
        <v/>
      </c>
      <c r="B2103" s="32" t="str">
        <f>IF(AND(TRIM(INDEX(StartDateValues,ROW(A2103)))&lt;&gt;"",INDEX(StartDateValues,ROW(A2103))&gt;0),INDEX(StartDateValues,ROW(A2103)),"")</f>
        <v/>
      </c>
      <c r="C2103" s="22" t="str">
        <f t="shared" si="161"/>
        <v/>
      </c>
      <c r="D2103" s="3" t="str">
        <f t="shared" si="162"/>
        <v/>
      </c>
      <c r="E2103" s="3" t="str">
        <f t="shared" si="163"/>
        <v/>
      </c>
      <c r="F2103" s="3" t="str">
        <f t="shared" si="164"/>
        <v/>
      </c>
      <c r="G2103" s="3" t="str">
        <f>IF(A2103="","",IF(HOUR(A2103)&lt;StartHour,StartHour,IF(HOUR(A2103)&gt;FinishHour,FinishHour,HOUR(A2103))))</f>
        <v/>
      </c>
      <c r="H2103" s="3" t="str">
        <f t="shared" si="165"/>
        <v/>
      </c>
      <c r="I2103" s="33" t="e">
        <f>IF(OR(A2103="",B2103=""),NA(),MAX(0,IF(A2103-B2103=0,SameDayCycleTimeSettingValue,(A2103-B2103) *24)))</f>
        <v>#N/A</v>
      </c>
      <c r="J2103" s="33" t="e">
        <f>IF(OR(A2103="",B2103=""),NA(),MAX(0,IF(A2103-B2103=0,SameDayCycleTimeSettingValue,((A2103-B2103) *24)-(INT((A2103-B2103)) * (24-(FinishHour-StartHour))))))</f>
        <v>#N/A</v>
      </c>
      <c r="K2103" s="3" t="e">
        <f ca="1">IF(OR(A2103&lt;&gt;"",B2103=""),NA(),MAX(0,IF(_xlfn.DAYS(NOW(),B2103)=0,SameDayCycleTimeSettingValue,_xlfn.DAYS(NOW(),B2103))))</f>
        <v>#N/A</v>
      </c>
    </row>
    <row r="2104" spans="1:11" x14ac:dyDescent="0.25">
      <c r="A2104" s="32" t="str">
        <f>IF(AND(TRIM(INDEX(CompletedDateValues,ROW(A2104)))&lt;&gt;"",INDEX(CompletedDateValues,ROW(A2104))&gt;0),INDEX(CompletedDateValues,ROW(A2104)),"")</f>
        <v/>
      </c>
      <c r="B2104" s="32" t="str">
        <f>IF(AND(TRIM(INDEX(StartDateValues,ROW(A2104)))&lt;&gt;"",INDEX(StartDateValues,ROW(A2104))&gt;0),INDEX(StartDateValues,ROW(A2104)),"")</f>
        <v/>
      </c>
      <c r="C2104" s="22" t="str">
        <f t="shared" si="161"/>
        <v/>
      </c>
      <c r="D2104" s="3" t="str">
        <f t="shared" si="162"/>
        <v/>
      </c>
      <c r="E2104" s="3" t="str">
        <f t="shared" si="163"/>
        <v/>
      </c>
      <c r="F2104" s="3" t="str">
        <f t="shared" si="164"/>
        <v/>
      </c>
      <c r="G2104" s="3" t="str">
        <f>IF(A2104="","",IF(HOUR(A2104)&lt;StartHour,StartHour,IF(HOUR(A2104)&gt;FinishHour,FinishHour,HOUR(A2104))))</f>
        <v/>
      </c>
      <c r="H2104" s="3" t="str">
        <f t="shared" si="165"/>
        <v/>
      </c>
      <c r="I2104" s="33" t="e">
        <f>IF(OR(A2104="",B2104=""),NA(),MAX(0,IF(A2104-B2104=0,SameDayCycleTimeSettingValue,(A2104-B2104) *24)))</f>
        <v>#N/A</v>
      </c>
      <c r="J2104" s="33" t="e">
        <f>IF(OR(A2104="",B2104=""),NA(),MAX(0,IF(A2104-B2104=0,SameDayCycleTimeSettingValue,((A2104-B2104) *24)-(INT((A2104-B2104)) * (24-(FinishHour-StartHour))))))</f>
        <v>#N/A</v>
      </c>
      <c r="K2104" s="3" t="e">
        <f ca="1">IF(OR(A2104&lt;&gt;"",B2104=""),NA(),MAX(0,IF(_xlfn.DAYS(NOW(),B2104)=0,SameDayCycleTimeSettingValue,_xlfn.DAYS(NOW(),B2104))))</f>
        <v>#N/A</v>
      </c>
    </row>
    <row r="2105" spans="1:11" x14ac:dyDescent="0.25">
      <c r="A2105" s="32" t="str">
        <f>IF(AND(TRIM(INDEX(CompletedDateValues,ROW(A2105)))&lt;&gt;"",INDEX(CompletedDateValues,ROW(A2105))&gt;0),INDEX(CompletedDateValues,ROW(A2105)),"")</f>
        <v/>
      </c>
      <c r="B2105" s="32" t="str">
        <f>IF(AND(TRIM(INDEX(StartDateValues,ROW(A2105)))&lt;&gt;"",INDEX(StartDateValues,ROW(A2105))&gt;0),INDEX(StartDateValues,ROW(A2105)),"")</f>
        <v/>
      </c>
      <c r="C2105" s="22" t="str">
        <f t="shared" si="161"/>
        <v/>
      </c>
      <c r="D2105" s="3" t="str">
        <f t="shared" si="162"/>
        <v/>
      </c>
      <c r="E2105" s="3" t="str">
        <f t="shared" si="163"/>
        <v/>
      </c>
      <c r="F2105" s="3" t="str">
        <f t="shared" si="164"/>
        <v/>
      </c>
      <c r="G2105" s="3" t="str">
        <f>IF(A2105="","",IF(HOUR(A2105)&lt;StartHour,StartHour,IF(HOUR(A2105)&gt;FinishHour,FinishHour,HOUR(A2105))))</f>
        <v/>
      </c>
      <c r="H2105" s="3" t="str">
        <f t="shared" si="165"/>
        <v/>
      </c>
      <c r="I2105" s="33" t="e">
        <f>IF(OR(A2105="",B2105=""),NA(),MAX(0,IF(A2105-B2105=0,SameDayCycleTimeSettingValue,(A2105-B2105) *24)))</f>
        <v>#N/A</v>
      </c>
      <c r="J2105" s="33" t="e">
        <f>IF(OR(A2105="",B2105=""),NA(),MAX(0,IF(A2105-B2105=0,SameDayCycleTimeSettingValue,((A2105-B2105) *24)-(INT((A2105-B2105)) * (24-(FinishHour-StartHour))))))</f>
        <v>#N/A</v>
      </c>
      <c r="K2105" s="3" t="e">
        <f ca="1">IF(OR(A2105&lt;&gt;"",B2105=""),NA(),MAX(0,IF(_xlfn.DAYS(NOW(),B2105)=0,SameDayCycleTimeSettingValue,_xlfn.DAYS(NOW(),B2105))))</f>
        <v>#N/A</v>
      </c>
    </row>
    <row r="2106" spans="1:11" x14ac:dyDescent="0.25">
      <c r="A2106" s="32" t="str">
        <f>IF(AND(TRIM(INDEX(CompletedDateValues,ROW(A2106)))&lt;&gt;"",INDEX(CompletedDateValues,ROW(A2106))&gt;0),INDEX(CompletedDateValues,ROW(A2106)),"")</f>
        <v/>
      </c>
      <c r="B2106" s="32" t="str">
        <f>IF(AND(TRIM(INDEX(StartDateValues,ROW(A2106)))&lt;&gt;"",INDEX(StartDateValues,ROW(A2106))&gt;0),INDEX(StartDateValues,ROW(A2106)),"")</f>
        <v/>
      </c>
      <c r="C2106" s="22" t="str">
        <f t="shared" si="161"/>
        <v/>
      </c>
      <c r="D2106" s="3" t="str">
        <f t="shared" si="162"/>
        <v/>
      </c>
      <c r="E2106" s="3" t="str">
        <f t="shared" si="163"/>
        <v/>
      </c>
      <c r="F2106" s="3" t="str">
        <f t="shared" si="164"/>
        <v/>
      </c>
      <c r="G2106" s="3" t="str">
        <f>IF(A2106="","",IF(HOUR(A2106)&lt;StartHour,StartHour,IF(HOUR(A2106)&gt;FinishHour,FinishHour,HOUR(A2106))))</f>
        <v/>
      </c>
      <c r="H2106" s="3" t="str">
        <f t="shared" si="165"/>
        <v/>
      </c>
      <c r="I2106" s="33" t="e">
        <f>IF(OR(A2106="",B2106=""),NA(),MAX(0,IF(A2106-B2106=0,SameDayCycleTimeSettingValue,(A2106-B2106) *24)))</f>
        <v>#N/A</v>
      </c>
      <c r="J2106" s="33" t="e">
        <f>IF(OR(A2106="",B2106=""),NA(),MAX(0,IF(A2106-B2106=0,SameDayCycleTimeSettingValue,((A2106-B2106) *24)-(INT((A2106-B2106)) * (24-(FinishHour-StartHour))))))</f>
        <v>#N/A</v>
      </c>
      <c r="K2106" s="3" t="e">
        <f ca="1">IF(OR(A2106&lt;&gt;"",B2106=""),NA(),MAX(0,IF(_xlfn.DAYS(NOW(),B2106)=0,SameDayCycleTimeSettingValue,_xlfn.DAYS(NOW(),B2106))))</f>
        <v>#N/A</v>
      </c>
    </row>
    <row r="2107" spans="1:11" x14ac:dyDescent="0.25">
      <c r="A2107" s="32" t="str">
        <f>IF(AND(TRIM(INDEX(CompletedDateValues,ROW(A2107)))&lt;&gt;"",INDEX(CompletedDateValues,ROW(A2107))&gt;0),INDEX(CompletedDateValues,ROW(A2107)),"")</f>
        <v/>
      </c>
      <c r="B2107" s="32" t="str">
        <f>IF(AND(TRIM(INDEX(StartDateValues,ROW(A2107)))&lt;&gt;"",INDEX(StartDateValues,ROW(A2107))&gt;0),INDEX(StartDateValues,ROW(A2107)),"")</f>
        <v/>
      </c>
      <c r="C2107" s="22" t="str">
        <f t="shared" si="161"/>
        <v/>
      </c>
      <c r="D2107" s="3" t="str">
        <f t="shared" si="162"/>
        <v/>
      </c>
      <c r="E2107" s="3" t="str">
        <f t="shared" si="163"/>
        <v/>
      </c>
      <c r="F2107" s="3" t="str">
        <f t="shared" si="164"/>
        <v/>
      </c>
      <c r="G2107" s="3" t="str">
        <f>IF(A2107="","",IF(HOUR(A2107)&lt;StartHour,StartHour,IF(HOUR(A2107)&gt;FinishHour,FinishHour,HOUR(A2107))))</f>
        <v/>
      </c>
      <c r="H2107" s="3" t="str">
        <f t="shared" si="165"/>
        <v/>
      </c>
      <c r="I2107" s="33" t="e">
        <f>IF(OR(A2107="",B2107=""),NA(),MAX(0,IF(A2107-B2107=0,SameDayCycleTimeSettingValue,(A2107-B2107) *24)))</f>
        <v>#N/A</v>
      </c>
      <c r="J2107" s="33" t="e">
        <f>IF(OR(A2107="",B2107=""),NA(),MAX(0,IF(A2107-B2107=0,SameDayCycleTimeSettingValue,((A2107-B2107) *24)-(INT((A2107-B2107)) * (24-(FinishHour-StartHour))))))</f>
        <v>#N/A</v>
      </c>
      <c r="K2107" s="3" t="e">
        <f ca="1">IF(OR(A2107&lt;&gt;"",B2107=""),NA(),MAX(0,IF(_xlfn.DAYS(NOW(),B2107)=0,SameDayCycleTimeSettingValue,_xlfn.DAYS(NOW(),B2107))))</f>
        <v>#N/A</v>
      </c>
    </row>
    <row r="2108" spans="1:11" x14ac:dyDescent="0.25">
      <c r="A2108" s="32" t="str">
        <f>IF(AND(TRIM(INDEX(CompletedDateValues,ROW(A2108)))&lt;&gt;"",INDEX(CompletedDateValues,ROW(A2108))&gt;0),INDEX(CompletedDateValues,ROW(A2108)),"")</f>
        <v/>
      </c>
      <c r="B2108" s="32" t="str">
        <f>IF(AND(TRIM(INDEX(StartDateValues,ROW(A2108)))&lt;&gt;"",INDEX(StartDateValues,ROW(A2108))&gt;0),INDEX(StartDateValues,ROW(A2108)),"")</f>
        <v/>
      </c>
      <c r="C2108" s="22" t="str">
        <f t="shared" si="161"/>
        <v/>
      </c>
      <c r="D2108" s="3" t="str">
        <f t="shared" si="162"/>
        <v/>
      </c>
      <c r="E2108" s="3" t="str">
        <f t="shared" si="163"/>
        <v/>
      </c>
      <c r="F2108" s="3" t="str">
        <f t="shared" si="164"/>
        <v/>
      </c>
      <c r="G2108" s="3" t="str">
        <f>IF(A2108="","",IF(HOUR(A2108)&lt;StartHour,StartHour,IF(HOUR(A2108)&gt;FinishHour,FinishHour,HOUR(A2108))))</f>
        <v/>
      </c>
      <c r="H2108" s="3" t="str">
        <f t="shared" si="165"/>
        <v/>
      </c>
      <c r="I2108" s="33" t="e">
        <f>IF(OR(A2108="",B2108=""),NA(),MAX(0,IF(A2108-B2108=0,SameDayCycleTimeSettingValue,(A2108-B2108) *24)))</f>
        <v>#N/A</v>
      </c>
      <c r="J2108" s="33" t="e">
        <f>IF(OR(A2108="",B2108=""),NA(),MAX(0,IF(A2108-B2108=0,SameDayCycleTimeSettingValue,((A2108-B2108) *24)-(INT((A2108-B2108)) * (24-(FinishHour-StartHour))))))</f>
        <v>#N/A</v>
      </c>
      <c r="K2108" s="3" t="e">
        <f ca="1">IF(OR(A2108&lt;&gt;"",B2108=""),NA(),MAX(0,IF(_xlfn.DAYS(NOW(),B2108)=0,SameDayCycleTimeSettingValue,_xlfn.DAYS(NOW(),B2108))))</f>
        <v>#N/A</v>
      </c>
    </row>
    <row r="2109" spans="1:11" x14ac:dyDescent="0.25">
      <c r="A2109" s="32" t="str">
        <f>IF(AND(TRIM(INDEX(CompletedDateValues,ROW(A2109)))&lt;&gt;"",INDEX(CompletedDateValues,ROW(A2109))&gt;0),INDEX(CompletedDateValues,ROW(A2109)),"")</f>
        <v/>
      </c>
      <c r="B2109" s="32" t="str">
        <f>IF(AND(TRIM(INDEX(StartDateValues,ROW(A2109)))&lt;&gt;"",INDEX(StartDateValues,ROW(A2109))&gt;0),INDEX(StartDateValues,ROW(A2109)),"")</f>
        <v/>
      </c>
      <c r="C2109" s="22" t="str">
        <f t="shared" si="161"/>
        <v/>
      </c>
      <c r="D2109" s="3" t="str">
        <f t="shared" si="162"/>
        <v/>
      </c>
      <c r="E2109" s="3" t="str">
        <f t="shared" si="163"/>
        <v/>
      </c>
      <c r="F2109" s="3" t="str">
        <f t="shared" si="164"/>
        <v/>
      </c>
      <c r="G2109" s="3" t="str">
        <f>IF(A2109="","",IF(HOUR(A2109)&lt;StartHour,StartHour,IF(HOUR(A2109)&gt;FinishHour,FinishHour,HOUR(A2109))))</f>
        <v/>
      </c>
      <c r="H2109" s="3" t="str">
        <f t="shared" si="165"/>
        <v/>
      </c>
      <c r="I2109" s="33" t="e">
        <f>IF(OR(A2109="",B2109=""),NA(),MAX(0,IF(A2109-B2109=0,SameDayCycleTimeSettingValue,(A2109-B2109) *24)))</f>
        <v>#N/A</v>
      </c>
      <c r="J2109" s="33" t="e">
        <f>IF(OR(A2109="",B2109=""),NA(),MAX(0,IF(A2109-B2109=0,SameDayCycleTimeSettingValue,((A2109-B2109) *24)-(INT((A2109-B2109)) * (24-(FinishHour-StartHour))))))</f>
        <v>#N/A</v>
      </c>
      <c r="K2109" s="3" t="e">
        <f ca="1">IF(OR(A2109&lt;&gt;"",B2109=""),NA(),MAX(0,IF(_xlfn.DAYS(NOW(),B2109)=0,SameDayCycleTimeSettingValue,_xlfn.DAYS(NOW(),B2109))))</f>
        <v>#N/A</v>
      </c>
    </row>
    <row r="2110" spans="1:11" x14ac:dyDescent="0.25">
      <c r="A2110" s="32" t="str">
        <f>IF(AND(TRIM(INDEX(CompletedDateValues,ROW(A2110)))&lt;&gt;"",INDEX(CompletedDateValues,ROW(A2110))&gt;0),INDEX(CompletedDateValues,ROW(A2110)),"")</f>
        <v/>
      </c>
      <c r="B2110" s="32" t="str">
        <f>IF(AND(TRIM(INDEX(StartDateValues,ROW(A2110)))&lt;&gt;"",INDEX(StartDateValues,ROW(A2110))&gt;0),INDEX(StartDateValues,ROW(A2110)),"")</f>
        <v/>
      </c>
      <c r="C2110" s="22" t="str">
        <f t="shared" si="161"/>
        <v/>
      </c>
      <c r="D2110" s="3" t="str">
        <f t="shared" si="162"/>
        <v/>
      </c>
      <c r="E2110" s="3" t="str">
        <f t="shared" si="163"/>
        <v/>
      </c>
      <c r="F2110" s="3" t="str">
        <f t="shared" si="164"/>
        <v/>
      </c>
      <c r="G2110" s="3" t="str">
        <f>IF(A2110="","",IF(HOUR(A2110)&lt;StartHour,StartHour,IF(HOUR(A2110)&gt;FinishHour,FinishHour,HOUR(A2110))))</f>
        <v/>
      </c>
      <c r="H2110" s="3" t="str">
        <f t="shared" si="165"/>
        <v/>
      </c>
      <c r="I2110" s="33" t="e">
        <f>IF(OR(A2110="",B2110=""),NA(),MAX(0,IF(A2110-B2110=0,SameDayCycleTimeSettingValue,(A2110-B2110) *24)))</f>
        <v>#N/A</v>
      </c>
      <c r="J2110" s="33" t="e">
        <f>IF(OR(A2110="",B2110=""),NA(),MAX(0,IF(A2110-B2110=0,SameDayCycleTimeSettingValue,((A2110-B2110) *24)-(INT((A2110-B2110)) * (24-(FinishHour-StartHour))))))</f>
        <v>#N/A</v>
      </c>
      <c r="K2110" s="3" t="e">
        <f ca="1">IF(OR(A2110&lt;&gt;"",B2110=""),NA(),MAX(0,IF(_xlfn.DAYS(NOW(),B2110)=0,SameDayCycleTimeSettingValue,_xlfn.DAYS(NOW(),B2110))))</f>
        <v>#N/A</v>
      </c>
    </row>
    <row r="2111" spans="1:11" x14ac:dyDescent="0.25">
      <c r="A2111" s="32" t="str">
        <f>IF(AND(TRIM(INDEX(CompletedDateValues,ROW(A2111)))&lt;&gt;"",INDEX(CompletedDateValues,ROW(A2111))&gt;0),INDEX(CompletedDateValues,ROW(A2111)),"")</f>
        <v/>
      </c>
      <c r="B2111" s="32" t="str">
        <f>IF(AND(TRIM(INDEX(StartDateValues,ROW(A2111)))&lt;&gt;"",INDEX(StartDateValues,ROW(A2111))&gt;0),INDEX(StartDateValues,ROW(A2111)),"")</f>
        <v/>
      </c>
      <c r="C2111" s="22" t="str">
        <f t="shared" si="161"/>
        <v/>
      </c>
      <c r="D2111" s="3" t="str">
        <f t="shared" si="162"/>
        <v/>
      </c>
      <c r="E2111" s="3" t="str">
        <f t="shared" si="163"/>
        <v/>
      </c>
      <c r="F2111" s="3" t="str">
        <f t="shared" si="164"/>
        <v/>
      </c>
      <c r="G2111" s="3" t="str">
        <f>IF(A2111="","",IF(HOUR(A2111)&lt;StartHour,StartHour,IF(HOUR(A2111)&gt;FinishHour,FinishHour,HOUR(A2111))))</f>
        <v/>
      </c>
      <c r="H2111" s="3" t="str">
        <f t="shared" si="165"/>
        <v/>
      </c>
      <c r="I2111" s="33" t="e">
        <f>IF(OR(A2111="",B2111=""),NA(),MAX(0,IF(A2111-B2111=0,SameDayCycleTimeSettingValue,(A2111-B2111) *24)))</f>
        <v>#N/A</v>
      </c>
      <c r="J2111" s="33" t="e">
        <f>IF(OR(A2111="",B2111=""),NA(),MAX(0,IF(A2111-B2111=0,SameDayCycleTimeSettingValue,((A2111-B2111) *24)-(INT((A2111-B2111)) * (24-(FinishHour-StartHour))))))</f>
        <v>#N/A</v>
      </c>
      <c r="K2111" s="3" t="e">
        <f ca="1">IF(OR(A2111&lt;&gt;"",B2111=""),NA(),MAX(0,IF(_xlfn.DAYS(NOW(),B2111)=0,SameDayCycleTimeSettingValue,_xlfn.DAYS(NOW(),B2111))))</f>
        <v>#N/A</v>
      </c>
    </row>
    <row r="2112" spans="1:11" x14ac:dyDescent="0.25">
      <c r="A2112" s="32" t="str">
        <f>IF(AND(TRIM(INDEX(CompletedDateValues,ROW(A2112)))&lt;&gt;"",INDEX(CompletedDateValues,ROW(A2112))&gt;0),INDEX(CompletedDateValues,ROW(A2112)),"")</f>
        <v/>
      </c>
      <c r="B2112" s="32" t="str">
        <f>IF(AND(TRIM(INDEX(StartDateValues,ROW(A2112)))&lt;&gt;"",INDEX(StartDateValues,ROW(A2112))&gt;0),INDEX(StartDateValues,ROW(A2112)),"")</f>
        <v/>
      </c>
      <c r="C2112" s="22" t="str">
        <f t="shared" si="161"/>
        <v/>
      </c>
      <c r="D2112" s="3" t="str">
        <f t="shared" si="162"/>
        <v/>
      </c>
      <c r="E2112" s="3" t="str">
        <f t="shared" si="163"/>
        <v/>
      </c>
      <c r="F2112" s="3" t="str">
        <f t="shared" si="164"/>
        <v/>
      </c>
      <c r="G2112" s="3" t="str">
        <f>IF(A2112="","",IF(HOUR(A2112)&lt;StartHour,StartHour,IF(HOUR(A2112)&gt;FinishHour,FinishHour,HOUR(A2112))))</f>
        <v/>
      </c>
      <c r="H2112" s="3" t="str">
        <f t="shared" si="165"/>
        <v/>
      </c>
      <c r="I2112" s="33" t="e">
        <f>IF(OR(A2112="",B2112=""),NA(),MAX(0,IF(A2112-B2112=0,SameDayCycleTimeSettingValue,(A2112-B2112) *24)))</f>
        <v>#N/A</v>
      </c>
      <c r="J2112" s="33" t="e">
        <f>IF(OR(A2112="",B2112=""),NA(),MAX(0,IF(A2112-B2112=0,SameDayCycleTimeSettingValue,((A2112-B2112) *24)-(INT((A2112-B2112)) * (24-(FinishHour-StartHour))))))</f>
        <v>#N/A</v>
      </c>
      <c r="K2112" s="3" t="e">
        <f ca="1">IF(OR(A2112&lt;&gt;"",B2112=""),NA(),MAX(0,IF(_xlfn.DAYS(NOW(),B2112)=0,SameDayCycleTimeSettingValue,_xlfn.DAYS(NOW(),B2112))))</f>
        <v>#N/A</v>
      </c>
    </row>
    <row r="2113" spans="1:11" x14ac:dyDescent="0.25">
      <c r="A2113" s="32" t="str">
        <f>IF(AND(TRIM(INDEX(CompletedDateValues,ROW(A2113)))&lt;&gt;"",INDEX(CompletedDateValues,ROW(A2113))&gt;0),INDEX(CompletedDateValues,ROW(A2113)),"")</f>
        <v/>
      </c>
      <c r="B2113" s="32" t="str">
        <f>IF(AND(TRIM(INDEX(StartDateValues,ROW(A2113)))&lt;&gt;"",INDEX(StartDateValues,ROW(A2113))&gt;0),INDEX(StartDateValues,ROW(A2113)),"")</f>
        <v/>
      </c>
      <c r="C2113" s="22" t="str">
        <f t="shared" si="161"/>
        <v/>
      </c>
      <c r="D2113" s="3" t="str">
        <f t="shared" si="162"/>
        <v/>
      </c>
      <c r="E2113" s="3" t="str">
        <f t="shared" si="163"/>
        <v/>
      </c>
      <c r="F2113" s="3" t="str">
        <f t="shared" si="164"/>
        <v/>
      </c>
      <c r="G2113" s="3" t="str">
        <f>IF(A2113="","",IF(HOUR(A2113)&lt;StartHour,StartHour,IF(HOUR(A2113)&gt;FinishHour,FinishHour,HOUR(A2113))))</f>
        <v/>
      </c>
      <c r="H2113" s="3" t="str">
        <f t="shared" si="165"/>
        <v/>
      </c>
      <c r="I2113" s="33" t="e">
        <f>IF(OR(A2113="",B2113=""),NA(),MAX(0,IF(A2113-B2113=0,SameDayCycleTimeSettingValue,(A2113-B2113) *24)))</f>
        <v>#N/A</v>
      </c>
      <c r="J2113" s="33" t="e">
        <f>IF(OR(A2113="",B2113=""),NA(),MAX(0,IF(A2113-B2113=0,SameDayCycleTimeSettingValue,((A2113-B2113) *24)-(INT((A2113-B2113)) * (24-(FinishHour-StartHour))))))</f>
        <v>#N/A</v>
      </c>
      <c r="K2113" s="3" t="e">
        <f ca="1">IF(OR(A2113&lt;&gt;"",B2113=""),NA(),MAX(0,IF(_xlfn.DAYS(NOW(),B2113)=0,SameDayCycleTimeSettingValue,_xlfn.DAYS(NOW(),B2113))))</f>
        <v>#N/A</v>
      </c>
    </row>
    <row r="2114" spans="1:11" x14ac:dyDescent="0.25">
      <c r="A2114" s="32" t="str">
        <f>IF(AND(TRIM(INDEX(CompletedDateValues,ROW(A2114)))&lt;&gt;"",INDEX(CompletedDateValues,ROW(A2114))&gt;0),INDEX(CompletedDateValues,ROW(A2114)),"")</f>
        <v/>
      </c>
      <c r="B2114" s="32" t="str">
        <f>IF(AND(TRIM(INDEX(StartDateValues,ROW(A2114)))&lt;&gt;"",INDEX(StartDateValues,ROW(A2114))&gt;0),INDEX(StartDateValues,ROW(A2114)),"")</f>
        <v/>
      </c>
      <c r="C2114" s="22" t="str">
        <f t="shared" si="161"/>
        <v/>
      </c>
      <c r="D2114" s="3" t="str">
        <f t="shared" si="162"/>
        <v/>
      </c>
      <c r="E2114" s="3" t="str">
        <f t="shared" si="163"/>
        <v/>
      </c>
      <c r="F2114" s="3" t="str">
        <f t="shared" si="164"/>
        <v/>
      </c>
      <c r="G2114" s="3" t="str">
        <f>IF(A2114="","",IF(HOUR(A2114)&lt;StartHour,StartHour,IF(HOUR(A2114)&gt;FinishHour,FinishHour,HOUR(A2114))))</f>
        <v/>
      </c>
      <c r="H2114" s="3" t="str">
        <f t="shared" si="165"/>
        <v/>
      </c>
      <c r="I2114" s="33" t="e">
        <f>IF(OR(A2114="",B2114=""),NA(),MAX(0,IF(A2114-B2114=0,SameDayCycleTimeSettingValue,(A2114-B2114) *24)))</f>
        <v>#N/A</v>
      </c>
      <c r="J2114" s="33" t="e">
        <f>IF(OR(A2114="",B2114=""),NA(),MAX(0,IF(A2114-B2114=0,SameDayCycleTimeSettingValue,((A2114-B2114) *24)-(INT((A2114-B2114)) * (24-(FinishHour-StartHour))))))</f>
        <v>#N/A</v>
      </c>
      <c r="K2114" s="3" t="e">
        <f ca="1">IF(OR(A2114&lt;&gt;"",B2114=""),NA(),MAX(0,IF(_xlfn.DAYS(NOW(),B2114)=0,SameDayCycleTimeSettingValue,_xlfn.DAYS(NOW(),B2114))))</f>
        <v>#N/A</v>
      </c>
    </row>
    <row r="2115" spans="1:11" x14ac:dyDescent="0.25">
      <c r="A2115" s="32" t="str">
        <f>IF(AND(TRIM(INDEX(CompletedDateValues,ROW(A2115)))&lt;&gt;"",INDEX(CompletedDateValues,ROW(A2115))&gt;0),INDEX(CompletedDateValues,ROW(A2115)),"")</f>
        <v/>
      </c>
      <c r="B2115" s="32" t="str">
        <f>IF(AND(TRIM(INDEX(StartDateValues,ROW(A2115)))&lt;&gt;"",INDEX(StartDateValues,ROW(A2115))&gt;0),INDEX(StartDateValues,ROW(A2115)),"")</f>
        <v/>
      </c>
      <c r="C2115" s="22" t="str">
        <f t="shared" ref="C2115:C2178" si="166">IF(AND(TRIM(INDEX(WorkTypeValues,ROW(A2115)))&lt;&gt;"",INDEX(WorkTypeValues,ROW(A2115))&gt;0),INDEX(WorkTypeValues,ROW(A2115)),"")</f>
        <v/>
      </c>
      <c r="D2115" s="3" t="str">
        <f t="shared" ref="D2115:D2178" si="167">IF(A2115="", "",YEAR(A2115))</f>
        <v/>
      </c>
      <c r="E2115" s="3" t="str">
        <f t="shared" ref="E2115:E2178" si="168">IF(A2115="","",MONTH(A2115))</f>
        <v/>
      </c>
      <c r="F2115" s="3" t="str">
        <f t="shared" ref="F2115:F2178" si="169">IF(A2115="","",DAY(A2115))</f>
        <v/>
      </c>
      <c r="G2115" s="3" t="str">
        <f>IF(A2115="","",IF(HOUR(A2115)&lt;StartHour,StartHour,IF(HOUR(A2115)&gt;FinishHour,FinishHour,HOUR(A2115))))</f>
        <v/>
      </c>
      <c r="H2115" s="3" t="str">
        <f t="shared" ref="H2115:H2178" si="170">IF(D2115="","",D2115&amp;"-"&amp;TEXT(E2115,"00") &amp;"-"&amp;TEXT(F2115,"00") &amp;"-"&amp;TEXT(G2115,"00"))</f>
        <v/>
      </c>
      <c r="I2115" s="33" t="e">
        <f>IF(OR(A2115="",B2115=""),NA(),MAX(0,IF(A2115-B2115=0,SameDayCycleTimeSettingValue,(A2115-B2115) *24)))</f>
        <v>#N/A</v>
      </c>
      <c r="J2115" s="33" t="e">
        <f>IF(OR(A2115="",B2115=""),NA(),MAX(0,IF(A2115-B2115=0,SameDayCycleTimeSettingValue,((A2115-B2115) *24)-(INT((A2115-B2115)) * (24-(FinishHour-StartHour))))))</f>
        <v>#N/A</v>
      </c>
      <c r="K2115" s="3" t="e">
        <f ca="1">IF(OR(A2115&lt;&gt;"",B2115=""),NA(),MAX(0,IF(_xlfn.DAYS(NOW(),B2115)=0,SameDayCycleTimeSettingValue,_xlfn.DAYS(NOW(),B2115))))</f>
        <v>#N/A</v>
      </c>
    </row>
    <row r="2116" spans="1:11" x14ac:dyDescent="0.25">
      <c r="A2116" s="32" t="str">
        <f>IF(AND(TRIM(INDEX(CompletedDateValues,ROW(A2116)))&lt;&gt;"",INDEX(CompletedDateValues,ROW(A2116))&gt;0),INDEX(CompletedDateValues,ROW(A2116)),"")</f>
        <v/>
      </c>
      <c r="B2116" s="32" t="str">
        <f>IF(AND(TRIM(INDEX(StartDateValues,ROW(A2116)))&lt;&gt;"",INDEX(StartDateValues,ROW(A2116))&gt;0),INDEX(StartDateValues,ROW(A2116)),"")</f>
        <v/>
      </c>
      <c r="C2116" s="22" t="str">
        <f t="shared" si="166"/>
        <v/>
      </c>
      <c r="D2116" s="3" t="str">
        <f t="shared" si="167"/>
        <v/>
      </c>
      <c r="E2116" s="3" t="str">
        <f t="shared" si="168"/>
        <v/>
      </c>
      <c r="F2116" s="3" t="str">
        <f t="shared" si="169"/>
        <v/>
      </c>
      <c r="G2116" s="3" t="str">
        <f>IF(A2116="","",IF(HOUR(A2116)&lt;StartHour,StartHour,IF(HOUR(A2116)&gt;FinishHour,FinishHour,HOUR(A2116))))</f>
        <v/>
      </c>
      <c r="H2116" s="3" t="str">
        <f t="shared" si="170"/>
        <v/>
      </c>
      <c r="I2116" s="33" t="e">
        <f>IF(OR(A2116="",B2116=""),NA(),MAX(0,IF(A2116-B2116=0,SameDayCycleTimeSettingValue,(A2116-B2116) *24)))</f>
        <v>#N/A</v>
      </c>
      <c r="J2116" s="33" t="e">
        <f>IF(OR(A2116="",B2116=""),NA(),MAX(0,IF(A2116-B2116=0,SameDayCycleTimeSettingValue,((A2116-B2116) *24)-(INT((A2116-B2116)) * (24-(FinishHour-StartHour))))))</f>
        <v>#N/A</v>
      </c>
      <c r="K2116" s="3" t="e">
        <f ca="1">IF(OR(A2116&lt;&gt;"",B2116=""),NA(),MAX(0,IF(_xlfn.DAYS(NOW(),B2116)=0,SameDayCycleTimeSettingValue,_xlfn.DAYS(NOW(),B2116))))</f>
        <v>#N/A</v>
      </c>
    </row>
    <row r="2117" spans="1:11" x14ac:dyDescent="0.25">
      <c r="A2117" s="32" t="str">
        <f>IF(AND(TRIM(INDEX(CompletedDateValues,ROW(A2117)))&lt;&gt;"",INDEX(CompletedDateValues,ROW(A2117))&gt;0),INDEX(CompletedDateValues,ROW(A2117)),"")</f>
        <v/>
      </c>
      <c r="B2117" s="32" t="str">
        <f>IF(AND(TRIM(INDEX(StartDateValues,ROW(A2117)))&lt;&gt;"",INDEX(StartDateValues,ROW(A2117))&gt;0),INDEX(StartDateValues,ROW(A2117)),"")</f>
        <v/>
      </c>
      <c r="C2117" s="22" t="str">
        <f t="shared" si="166"/>
        <v/>
      </c>
      <c r="D2117" s="3" t="str">
        <f t="shared" si="167"/>
        <v/>
      </c>
      <c r="E2117" s="3" t="str">
        <f t="shared" si="168"/>
        <v/>
      </c>
      <c r="F2117" s="3" t="str">
        <f t="shared" si="169"/>
        <v/>
      </c>
      <c r="G2117" s="3" t="str">
        <f>IF(A2117="","",IF(HOUR(A2117)&lt;StartHour,StartHour,IF(HOUR(A2117)&gt;FinishHour,FinishHour,HOUR(A2117))))</f>
        <v/>
      </c>
      <c r="H2117" s="3" t="str">
        <f t="shared" si="170"/>
        <v/>
      </c>
      <c r="I2117" s="33" t="e">
        <f>IF(OR(A2117="",B2117=""),NA(),MAX(0,IF(A2117-B2117=0,SameDayCycleTimeSettingValue,(A2117-B2117) *24)))</f>
        <v>#N/A</v>
      </c>
      <c r="J2117" s="33" t="e">
        <f>IF(OR(A2117="",B2117=""),NA(),MAX(0,IF(A2117-B2117=0,SameDayCycleTimeSettingValue,((A2117-B2117) *24)-(INT((A2117-B2117)) * (24-(FinishHour-StartHour))))))</f>
        <v>#N/A</v>
      </c>
      <c r="K2117" s="3" t="e">
        <f ca="1">IF(OR(A2117&lt;&gt;"",B2117=""),NA(),MAX(0,IF(_xlfn.DAYS(NOW(),B2117)=0,SameDayCycleTimeSettingValue,_xlfn.DAYS(NOW(),B2117))))</f>
        <v>#N/A</v>
      </c>
    </row>
    <row r="2118" spans="1:11" x14ac:dyDescent="0.25">
      <c r="A2118" s="32" t="str">
        <f>IF(AND(TRIM(INDEX(CompletedDateValues,ROW(A2118)))&lt;&gt;"",INDEX(CompletedDateValues,ROW(A2118))&gt;0),INDEX(CompletedDateValues,ROW(A2118)),"")</f>
        <v/>
      </c>
      <c r="B2118" s="32" t="str">
        <f>IF(AND(TRIM(INDEX(StartDateValues,ROW(A2118)))&lt;&gt;"",INDEX(StartDateValues,ROW(A2118))&gt;0),INDEX(StartDateValues,ROW(A2118)),"")</f>
        <v/>
      </c>
      <c r="C2118" s="22" t="str">
        <f t="shared" si="166"/>
        <v/>
      </c>
      <c r="D2118" s="3" t="str">
        <f t="shared" si="167"/>
        <v/>
      </c>
      <c r="E2118" s="3" t="str">
        <f t="shared" si="168"/>
        <v/>
      </c>
      <c r="F2118" s="3" t="str">
        <f t="shared" si="169"/>
        <v/>
      </c>
      <c r="G2118" s="3" t="str">
        <f>IF(A2118="","",IF(HOUR(A2118)&lt;StartHour,StartHour,IF(HOUR(A2118)&gt;FinishHour,FinishHour,HOUR(A2118))))</f>
        <v/>
      </c>
      <c r="H2118" s="3" t="str">
        <f t="shared" si="170"/>
        <v/>
      </c>
      <c r="I2118" s="33" t="e">
        <f>IF(OR(A2118="",B2118=""),NA(),MAX(0,IF(A2118-B2118=0,SameDayCycleTimeSettingValue,(A2118-B2118) *24)))</f>
        <v>#N/A</v>
      </c>
      <c r="J2118" s="33" t="e">
        <f>IF(OR(A2118="",B2118=""),NA(),MAX(0,IF(A2118-B2118=0,SameDayCycleTimeSettingValue,((A2118-B2118) *24)-(INT((A2118-B2118)) * (24-(FinishHour-StartHour))))))</f>
        <v>#N/A</v>
      </c>
      <c r="K2118" s="3" t="e">
        <f ca="1">IF(OR(A2118&lt;&gt;"",B2118=""),NA(),MAX(0,IF(_xlfn.DAYS(NOW(),B2118)=0,SameDayCycleTimeSettingValue,_xlfn.DAYS(NOW(),B2118))))</f>
        <v>#N/A</v>
      </c>
    </row>
    <row r="2119" spans="1:11" x14ac:dyDescent="0.25">
      <c r="A2119" s="32" t="str">
        <f>IF(AND(TRIM(INDEX(CompletedDateValues,ROW(A2119)))&lt;&gt;"",INDEX(CompletedDateValues,ROW(A2119))&gt;0),INDEX(CompletedDateValues,ROW(A2119)),"")</f>
        <v/>
      </c>
      <c r="B2119" s="32" t="str">
        <f>IF(AND(TRIM(INDEX(StartDateValues,ROW(A2119)))&lt;&gt;"",INDEX(StartDateValues,ROW(A2119))&gt;0),INDEX(StartDateValues,ROW(A2119)),"")</f>
        <v/>
      </c>
      <c r="C2119" s="22" t="str">
        <f t="shared" si="166"/>
        <v/>
      </c>
      <c r="D2119" s="3" t="str">
        <f t="shared" si="167"/>
        <v/>
      </c>
      <c r="E2119" s="3" t="str">
        <f t="shared" si="168"/>
        <v/>
      </c>
      <c r="F2119" s="3" t="str">
        <f t="shared" si="169"/>
        <v/>
      </c>
      <c r="G2119" s="3" t="str">
        <f>IF(A2119="","",IF(HOUR(A2119)&lt;StartHour,StartHour,IF(HOUR(A2119)&gt;FinishHour,FinishHour,HOUR(A2119))))</f>
        <v/>
      </c>
      <c r="H2119" s="3" t="str">
        <f t="shared" si="170"/>
        <v/>
      </c>
      <c r="I2119" s="33" t="e">
        <f>IF(OR(A2119="",B2119=""),NA(),MAX(0,IF(A2119-B2119=0,SameDayCycleTimeSettingValue,(A2119-B2119) *24)))</f>
        <v>#N/A</v>
      </c>
      <c r="J2119" s="33" t="e">
        <f>IF(OR(A2119="",B2119=""),NA(),MAX(0,IF(A2119-B2119=0,SameDayCycleTimeSettingValue,((A2119-B2119) *24)-(INT((A2119-B2119)) * (24-(FinishHour-StartHour))))))</f>
        <v>#N/A</v>
      </c>
      <c r="K2119" s="3" t="e">
        <f ca="1">IF(OR(A2119&lt;&gt;"",B2119=""),NA(),MAX(0,IF(_xlfn.DAYS(NOW(),B2119)=0,SameDayCycleTimeSettingValue,_xlfn.DAYS(NOW(),B2119))))</f>
        <v>#N/A</v>
      </c>
    </row>
    <row r="2120" spans="1:11" x14ac:dyDescent="0.25">
      <c r="A2120" s="32" t="str">
        <f>IF(AND(TRIM(INDEX(CompletedDateValues,ROW(A2120)))&lt;&gt;"",INDEX(CompletedDateValues,ROW(A2120))&gt;0),INDEX(CompletedDateValues,ROW(A2120)),"")</f>
        <v/>
      </c>
      <c r="B2120" s="32" t="str">
        <f>IF(AND(TRIM(INDEX(StartDateValues,ROW(A2120)))&lt;&gt;"",INDEX(StartDateValues,ROW(A2120))&gt;0),INDEX(StartDateValues,ROW(A2120)),"")</f>
        <v/>
      </c>
      <c r="C2120" s="22" t="str">
        <f t="shared" si="166"/>
        <v/>
      </c>
      <c r="D2120" s="3" t="str">
        <f t="shared" si="167"/>
        <v/>
      </c>
      <c r="E2120" s="3" t="str">
        <f t="shared" si="168"/>
        <v/>
      </c>
      <c r="F2120" s="3" t="str">
        <f t="shared" si="169"/>
        <v/>
      </c>
      <c r="G2120" s="3" t="str">
        <f>IF(A2120="","",IF(HOUR(A2120)&lt;StartHour,StartHour,IF(HOUR(A2120)&gt;FinishHour,FinishHour,HOUR(A2120))))</f>
        <v/>
      </c>
      <c r="H2120" s="3" t="str">
        <f t="shared" si="170"/>
        <v/>
      </c>
      <c r="I2120" s="33" t="e">
        <f>IF(OR(A2120="",B2120=""),NA(),MAX(0,IF(A2120-B2120=0,SameDayCycleTimeSettingValue,(A2120-B2120) *24)))</f>
        <v>#N/A</v>
      </c>
      <c r="J2120" s="33" t="e">
        <f>IF(OR(A2120="",B2120=""),NA(),MAX(0,IF(A2120-B2120=0,SameDayCycleTimeSettingValue,((A2120-B2120) *24)-(INT((A2120-B2120)) * (24-(FinishHour-StartHour))))))</f>
        <v>#N/A</v>
      </c>
      <c r="K2120" s="3" t="e">
        <f ca="1">IF(OR(A2120&lt;&gt;"",B2120=""),NA(),MAX(0,IF(_xlfn.DAYS(NOW(),B2120)=0,SameDayCycleTimeSettingValue,_xlfn.DAYS(NOW(),B2120))))</f>
        <v>#N/A</v>
      </c>
    </row>
    <row r="2121" spans="1:11" x14ac:dyDescent="0.25">
      <c r="A2121" s="32" t="str">
        <f>IF(AND(TRIM(INDEX(CompletedDateValues,ROW(A2121)))&lt;&gt;"",INDEX(CompletedDateValues,ROW(A2121))&gt;0),INDEX(CompletedDateValues,ROW(A2121)),"")</f>
        <v/>
      </c>
      <c r="B2121" s="32" t="str">
        <f>IF(AND(TRIM(INDEX(StartDateValues,ROW(A2121)))&lt;&gt;"",INDEX(StartDateValues,ROW(A2121))&gt;0),INDEX(StartDateValues,ROW(A2121)),"")</f>
        <v/>
      </c>
      <c r="C2121" s="22" t="str">
        <f t="shared" si="166"/>
        <v/>
      </c>
      <c r="D2121" s="3" t="str">
        <f t="shared" si="167"/>
        <v/>
      </c>
      <c r="E2121" s="3" t="str">
        <f t="shared" si="168"/>
        <v/>
      </c>
      <c r="F2121" s="3" t="str">
        <f t="shared" si="169"/>
        <v/>
      </c>
      <c r="G2121" s="3" t="str">
        <f>IF(A2121="","",IF(HOUR(A2121)&lt;StartHour,StartHour,IF(HOUR(A2121)&gt;FinishHour,FinishHour,HOUR(A2121))))</f>
        <v/>
      </c>
      <c r="H2121" s="3" t="str">
        <f t="shared" si="170"/>
        <v/>
      </c>
      <c r="I2121" s="33" t="e">
        <f>IF(OR(A2121="",B2121=""),NA(),MAX(0,IF(A2121-B2121=0,SameDayCycleTimeSettingValue,(A2121-B2121) *24)))</f>
        <v>#N/A</v>
      </c>
      <c r="J2121" s="33" t="e">
        <f>IF(OR(A2121="",B2121=""),NA(),MAX(0,IF(A2121-B2121=0,SameDayCycleTimeSettingValue,((A2121-B2121) *24)-(INT((A2121-B2121)) * (24-(FinishHour-StartHour))))))</f>
        <v>#N/A</v>
      </c>
      <c r="K2121" s="3" t="e">
        <f ca="1">IF(OR(A2121&lt;&gt;"",B2121=""),NA(),MAX(0,IF(_xlfn.DAYS(NOW(),B2121)=0,SameDayCycleTimeSettingValue,_xlfn.DAYS(NOW(),B2121))))</f>
        <v>#N/A</v>
      </c>
    </row>
    <row r="2122" spans="1:11" x14ac:dyDescent="0.25">
      <c r="A2122" s="32" t="str">
        <f>IF(AND(TRIM(INDEX(CompletedDateValues,ROW(A2122)))&lt;&gt;"",INDEX(CompletedDateValues,ROW(A2122))&gt;0),INDEX(CompletedDateValues,ROW(A2122)),"")</f>
        <v/>
      </c>
      <c r="B2122" s="32" t="str">
        <f>IF(AND(TRIM(INDEX(StartDateValues,ROW(A2122)))&lt;&gt;"",INDEX(StartDateValues,ROW(A2122))&gt;0),INDEX(StartDateValues,ROW(A2122)),"")</f>
        <v/>
      </c>
      <c r="C2122" s="22" t="str">
        <f t="shared" si="166"/>
        <v/>
      </c>
      <c r="D2122" s="3" t="str">
        <f t="shared" si="167"/>
        <v/>
      </c>
      <c r="E2122" s="3" t="str">
        <f t="shared" si="168"/>
        <v/>
      </c>
      <c r="F2122" s="3" t="str">
        <f t="shared" si="169"/>
        <v/>
      </c>
      <c r="G2122" s="3" t="str">
        <f>IF(A2122="","",IF(HOUR(A2122)&lt;StartHour,StartHour,IF(HOUR(A2122)&gt;FinishHour,FinishHour,HOUR(A2122))))</f>
        <v/>
      </c>
      <c r="H2122" s="3" t="str">
        <f t="shared" si="170"/>
        <v/>
      </c>
      <c r="I2122" s="33" t="e">
        <f>IF(OR(A2122="",B2122=""),NA(),MAX(0,IF(A2122-B2122=0,SameDayCycleTimeSettingValue,(A2122-B2122) *24)))</f>
        <v>#N/A</v>
      </c>
      <c r="J2122" s="33" t="e">
        <f>IF(OR(A2122="",B2122=""),NA(),MAX(0,IF(A2122-B2122=0,SameDayCycleTimeSettingValue,((A2122-B2122) *24)-(INT((A2122-B2122)) * (24-(FinishHour-StartHour))))))</f>
        <v>#N/A</v>
      </c>
      <c r="K2122" s="3" t="e">
        <f ca="1">IF(OR(A2122&lt;&gt;"",B2122=""),NA(),MAX(0,IF(_xlfn.DAYS(NOW(),B2122)=0,SameDayCycleTimeSettingValue,_xlfn.DAYS(NOW(),B2122))))</f>
        <v>#N/A</v>
      </c>
    </row>
    <row r="2123" spans="1:11" x14ac:dyDescent="0.25">
      <c r="A2123" s="32" t="str">
        <f>IF(AND(TRIM(INDEX(CompletedDateValues,ROW(A2123)))&lt;&gt;"",INDEX(CompletedDateValues,ROW(A2123))&gt;0),INDEX(CompletedDateValues,ROW(A2123)),"")</f>
        <v/>
      </c>
      <c r="B2123" s="32" t="str">
        <f>IF(AND(TRIM(INDEX(StartDateValues,ROW(A2123)))&lt;&gt;"",INDEX(StartDateValues,ROW(A2123))&gt;0),INDEX(StartDateValues,ROW(A2123)),"")</f>
        <v/>
      </c>
      <c r="C2123" s="22" t="str">
        <f t="shared" si="166"/>
        <v/>
      </c>
      <c r="D2123" s="3" t="str">
        <f t="shared" si="167"/>
        <v/>
      </c>
      <c r="E2123" s="3" t="str">
        <f t="shared" si="168"/>
        <v/>
      </c>
      <c r="F2123" s="3" t="str">
        <f t="shared" si="169"/>
        <v/>
      </c>
      <c r="G2123" s="3" t="str">
        <f>IF(A2123="","",IF(HOUR(A2123)&lt;StartHour,StartHour,IF(HOUR(A2123)&gt;FinishHour,FinishHour,HOUR(A2123))))</f>
        <v/>
      </c>
      <c r="H2123" s="3" t="str">
        <f t="shared" si="170"/>
        <v/>
      </c>
      <c r="I2123" s="33" t="e">
        <f>IF(OR(A2123="",B2123=""),NA(),MAX(0,IF(A2123-B2123=0,SameDayCycleTimeSettingValue,(A2123-B2123) *24)))</f>
        <v>#N/A</v>
      </c>
      <c r="J2123" s="33" t="e">
        <f>IF(OR(A2123="",B2123=""),NA(),MAX(0,IF(A2123-B2123=0,SameDayCycleTimeSettingValue,((A2123-B2123) *24)-(INT((A2123-B2123)) * (24-(FinishHour-StartHour))))))</f>
        <v>#N/A</v>
      </c>
      <c r="K2123" s="3" t="e">
        <f ca="1">IF(OR(A2123&lt;&gt;"",B2123=""),NA(),MAX(0,IF(_xlfn.DAYS(NOW(),B2123)=0,SameDayCycleTimeSettingValue,_xlfn.DAYS(NOW(),B2123))))</f>
        <v>#N/A</v>
      </c>
    </row>
    <row r="2124" spans="1:11" x14ac:dyDescent="0.25">
      <c r="A2124" s="32" t="str">
        <f>IF(AND(TRIM(INDEX(CompletedDateValues,ROW(A2124)))&lt;&gt;"",INDEX(CompletedDateValues,ROW(A2124))&gt;0),INDEX(CompletedDateValues,ROW(A2124)),"")</f>
        <v/>
      </c>
      <c r="B2124" s="32" t="str">
        <f>IF(AND(TRIM(INDEX(StartDateValues,ROW(A2124)))&lt;&gt;"",INDEX(StartDateValues,ROW(A2124))&gt;0),INDEX(StartDateValues,ROW(A2124)),"")</f>
        <v/>
      </c>
      <c r="C2124" s="22" t="str">
        <f t="shared" si="166"/>
        <v/>
      </c>
      <c r="D2124" s="3" t="str">
        <f t="shared" si="167"/>
        <v/>
      </c>
      <c r="E2124" s="3" t="str">
        <f t="shared" si="168"/>
        <v/>
      </c>
      <c r="F2124" s="3" t="str">
        <f t="shared" si="169"/>
        <v/>
      </c>
      <c r="G2124" s="3" t="str">
        <f>IF(A2124="","",IF(HOUR(A2124)&lt;StartHour,StartHour,IF(HOUR(A2124)&gt;FinishHour,FinishHour,HOUR(A2124))))</f>
        <v/>
      </c>
      <c r="H2124" s="3" t="str">
        <f t="shared" si="170"/>
        <v/>
      </c>
      <c r="I2124" s="33" t="e">
        <f>IF(OR(A2124="",B2124=""),NA(),MAX(0,IF(A2124-B2124=0,SameDayCycleTimeSettingValue,(A2124-B2124) *24)))</f>
        <v>#N/A</v>
      </c>
      <c r="J2124" s="33" t="e">
        <f>IF(OR(A2124="",B2124=""),NA(),MAX(0,IF(A2124-B2124=0,SameDayCycleTimeSettingValue,((A2124-B2124) *24)-(INT((A2124-B2124)) * (24-(FinishHour-StartHour))))))</f>
        <v>#N/A</v>
      </c>
      <c r="K2124" s="3" t="e">
        <f ca="1">IF(OR(A2124&lt;&gt;"",B2124=""),NA(),MAX(0,IF(_xlfn.DAYS(NOW(),B2124)=0,SameDayCycleTimeSettingValue,_xlfn.DAYS(NOW(),B2124))))</f>
        <v>#N/A</v>
      </c>
    </row>
    <row r="2125" spans="1:11" x14ac:dyDescent="0.25">
      <c r="A2125" s="32" t="str">
        <f>IF(AND(TRIM(INDEX(CompletedDateValues,ROW(A2125)))&lt;&gt;"",INDEX(CompletedDateValues,ROW(A2125))&gt;0),INDEX(CompletedDateValues,ROW(A2125)),"")</f>
        <v/>
      </c>
      <c r="B2125" s="32" t="str">
        <f>IF(AND(TRIM(INDEX(StartDateValues,ROW(A2125)))&lt;&gt;"",INDEX(StartDateValues,ROW(A2125))&gt;0),INDEX(StartDateValues,ROW(A2125)),"")</f>
        <v/>
      </c>
      <c r="C2125" s="22" t="str">
        <f t="shared" si="166"/>
        <v/>
      </c>
      <c r="D2125" s="3" t="str">
        <f t="shared" si="167"/>
        <v/>
      </c>
      <c r="E2125" s="3" t="str">
        <f t="shared" si="168"/>
        <v/>
      </c>
      <c r="F2125" s="3" t="str">
        <f t="shared" si="169"/>
        <v/>
      </c>
      <c r="G2125" s="3" t="str">
        <f>IF(A2125="","",IF(HOUR(A2125)&lt;StartHour,StartHour,IF(HOUR(A2125)&gt;FinishHour,FinishHour,HOUR(A2125))))</f>
        <v/>
      </c>
      <c r="H2125" s="3" t="str">
        <f t="shared" si="170"/>
        <v/>
      </c>
      <c r="I2125" s="33" t="e">
        <f>IF(OR(A2125="",B2125=""),NA(),MAX(0,IF(A2125-B2125=0,SameDayCycleTimeSettingValue,(A2125-B2125) *24)))</f>
        <v>#N/A</v>
      </c>
      <c r="J2125" s="33" t="e">
        <f>IF(OR(A2125="",B2125=""),NA(),MAX(0,IF(A2125-B2125=0,SameDayCycleTimeSettingValue,((A2125-B2125) *24)-(INT((A2125-B2125)) * (24-(FinishHour-StartHour))))))</f>
        <v>#N/A</v>
      </c>
      <c r="K2125" s="3" t="e">
        <f ca="1">IF(OR(A2125&lt;&gt;"",B2125=""),NA(),MAX(0,IF(_xlfn.DAYS(NOW(),B2125)=0,SameDayCycleTimeSettingValue,_xlfn.DAYS(NOW(),B2125))))</f>
        <v>#N/A</v>
      </c>
    </row>
    <row r="2126" spans="1:11" x14ac:dyDescent="0.25">
      <c r="A2126" s="32" t="str">
        <f>IF(AND(TRIM(INDEX(CompletedDateValues,ROW(A2126)))&lt;&gt;"",INDEX(CompletedDateValues,ROW(A2126))&gt;0),INDEX(CompletedDateValues,ROW(A2126)),"")</f>
        <v/>
      </c>
      <c r="B2126" s="32" t="str">
        <f>IF(AND(TRIM(INDEX(StartDateValues,ROW(A2126)))&lt;&gt;"",INDEX(StartDateValues,ROW(A2126))&gt;0),INDEX(StartDateValues,ROW(A2126)),"")</f>
        <v/>
      </c>
      <c r="C2126" s="22" t="str">
        <f t="shared" si="166"/>
        <v/>
      </c>
      <c r="D2126" s="3" t="str">
        <f t="shared" si="167"/>
        <v/>
      </c>
      <c r="E2126" s="3" t="str">
        <f t="shared" si="168"/>
        <v/>
      </c>
      <c r="F2126" s="3" t="str">
        <f t="shared" si="169"/>
        <v/>
      </c>
      <c r="G2126" s="3" t="str">
        <f>IF(A2126="","",IF(HOUR(A2126)&lt;StartHour,StartHour,IF(HOUR(A2126)&gt;FinishHour,FinishHour,HOUR(A2126))))</f>
        <v/>
      </c>
      <c r="H2126" s="3" t="str">
        <f t="shared" si="170"/>
        <v/>
      </c>
      <c r="I2126" s="33" t="e">
        <f>IF(OR(A2126="",B2126=""),NA(),MAX(0,IF(A2126-B2126=0,SameDayCycleTimeSettingValue,(A2126-B2126) *24)))</f>
        <v>#N/A</v>
      </c>
      <c r="J2126" s="33" t="e">
        <f>IF(OR(A2126="",B2126=""),NA(),MAX(0,IF(A2126-B2126=0,SameDayCycleTimeSettingValue,((A2126-B2126) *24)-(INT((A2126-B2126)) * (24-(FinishHour-StartHour))))))</f>
        <v>#N/A</v>
      </c>
      <c r="K2126" s="3" t="e">
        <f ca="1">IF(OR(A2126&lt;&gt;"",B2126=""),NA(),MAX(0,IF(_xlfn.DAYS(NOW(),B2126)=0,SameDayCycleTimeSettingValue,_xlfn.DAYS(NOW(),B2126))))</f>
        <v>#N/A</v>
      </c>
    </row>
    <row r="2127" spans="1:11" x14ac:dyDescent="0.25">
      <c r="A2127" s="32" t="str">
        <f>IF(AND(TRIM(INDEX(CompletedDateValues,ROW(A2127)))&lt;&gt;"",INDEX(CompletedDateValues,ROW(A2127))&gt;0),INDEX(CompletedDateValues,ROW(A2127)),"")</f>
        <v/>
      </c>
      <c r="B2127" s="32" t="str">
        <f>IF(AND(TRIM(INDEX(StartDateValues,ROW(A2127)))&lt;&gt;"",INDEX(StartDateValues,ROW(A2127))&gt;0),INDEX(StartDateValues,ROW(A2127)),"")</f>
        <v/>
      </c>
      <c r="C2127" s="22" t="str">
        <f t="shared" si="166"/>
        <v/>
      </c>
      <c r="D2127" s="3" t="str">
        <f t="shared" si="167"/>
        <v/>
      </c>
      <c r="E2127" s="3" t="str">
        <f t="shared" si="168"/>
        <v/>
      </c>
      <c r="F2127" s="3" t="str">
        <f t="shared" si="169"/>
        <v/>
      </c>
      <c r="G2127" s="3" t="str">
        <f>IF(A2127="","",IF(HOUR(A2127)&lt;StartHour,StartHour,IF(HOUR(A2127)&gt;FinishHour,FinishHour,HOUR(A2127))))</f>
        <v/>
      </c>
      <c r="H2127" s="3" t="str">
        <f t="shared" si="170"/>
        <v/>
      </c>
      <c r="I2127" s="33" t="e">
        <f>IF(OR(A2127="",B2127=""),NA(),MAX(0,IF(A2127-B2127=0,SameDayCycleTimeSettingValue,(A2127-B2127) *24)))</f>
        <v>#N/A</v>
      </c>
      <c r="J2127" s="33" t="e">
        <f>IF(OR(A2127="",B2127=""),NA(),MAX(0,IF(A2127-B2127=0,SameDayCycleTimeSettingValue,((A2127-B2127) *24)-(INT((A2127-B2127)) * (24-(FinishHour-StartHour))))))</f>
        <v>#N/A</v>
      </c>
      <c r="K2127" s="3" t="e">
        <f ca="1">IF(OR(A2127&lt;&gt;"",B2127=""),NA(),MAX(0,IF(_xlfn.DAYS(NOW(),B2127)=0,SameDayCycleTimeSettingValue,_xlfn.DAYS(NOW(),B2127))))</f>
        <v>#N/A</v>
      </c>
    </row>
    <row r="2128" spans="1:11" x14ac:dyDescent="0.25">
      <c r="A2128" s="32" t="str">
        <f>IF(AND(TRIM(INDEX(CompletedDateValues,ROW(A2128)))&lt;&gt;"",INDEX(CompletedDateValues,ROW(A2128))&gt;0),INDEX(CompletedDateValues,ROW(A2128)),"")</f>
        <v/>
      </c>
      <c r="B2128" s="32" t="str">
        <f>IF(AND(TRIM(INDEX(StartDateValues,ROW(A2128)))&lt;&gt;"",INDEX(StartDateValues,ROW(A2128))&gt;0),INDEX(StartDateValues,ROW(A2128)),"")</f>
        <v/>
      </c>
      <c r="C2128" s="22" t="str">
        <f t="shared" si="166"/>
        <v/>
      </c>
      <c r="D2128" s="3" t="str">
        <f t="shared" si="167"/>
        <v/>
      </c>
      <c r="E2128" s="3" t="str">
        <f t="shared" si="168"/>
        <v/>
      </c>
      <c r="F2128" s="3" t="str">
        <f t="shared" si="169"/>
        <v/>
      </c>
      <c r="G2128" s="3" t="str">
        <f>IF(A2128="","",IF(HOUR(A2128)&lt;StartHour,StartHour,IF(HOUR(A2128)&gt;FinishHour,FinishHour,HOUR(A2128))))</f>
        <v/>
      </c>
      <c r="H2128" s="3" t="str">
        <f t="shared" si="170"/>
        <v/>
      </c>
      <c r="I2128" s="33" t="e">
        <f>IF(OR(A2128="",B2128=""),NA(),MAX(0,IF(A2128-B2128=0,SameDayCycleTimeSettingValue,(A2128-B2128) *24)))</f>
        <v>#N/A</v>
      </c>
      <c r="J2128" s="33" t="e">
        <f>IF(OR(A2128="",B2128=""),NA(),MAX(0,IF(A2128-B2128=0,SameDayCycleTimeSettingValue,((A2128-B2128) *24)-(INT((A2128-B2128)) * (24-(FinishHour-StartHour))))))</f>
        <v>#N/A</v>
      </c>
      <c r="K2128" s="3" t="e">
        <f ca="1">IF(OR(A2128&lt;&gt;"",B2128=""),NA(),MAX(0,IF(_xlfn.DAYS(NOW(),B2128)=0,SameDayCycleTimeSettingValue,_xlfn.DAYS(NOW(),B2128))))</f>
        <v>#N/A</v>
      </c>
    </row>
    <row r="2129" spans="1:11" x14ac:dyDescent="0.25">
      <c r="A2129" s="32" t="str">
        <f>IF(AND(TRIM(INDEX(CompletedDateValues,ROW(A2129)))&lt;&gt;"",INDEX(CompletedDateValues,ROW(A2129))&gt;0),INDEX(CompletedDateValues,ROW(A2129)),"")</f>
        <v/>
      </c>
      <c r="B2129" s="32" t="str">
        <f>IF(AND(TRIM(INDEX(StartDateValues,ROW(A2129)))&lt;&gt;"",INDEX(StartDateValues,ROW(A2129))&gt;0),INDEX(StartDateValues,ROW(A2129)),"")</f>
        <v/>
      </c>
      <c r="C2129" s="22" t="str">
        <f t="shared" si="166"/>
        <v/>
      </c>
      <c r="D2129" s="3" t="str">
        <f t="shared" si="167"/>
        <v/>
      </c>
      <c r="E2129" s="3" t="str">
        <f t="shared" si="168"/>
        <v/>
      </c>
      <c r="F2129" s="3" t="str">
        <f t="shared" si="169"/>
        <v/>
      </c>
      <c r="G2129" s="3" t="str">
        <f>IF(A2129="","",IF(HOUR(A2129)&lt;StartHour,StartHour,IF(HOUR(A2129)&gt;FinishHour,FinishHour,HOUR(A2129))))</f>
        <v/>
      </c>
      <c r="H2129" s="3" t="str">
        <f t="shared" si="170"/>
        <v/>
      </c>
      <c r="I2129" s="33" t="e">
        <f>IF(OR(A2129="",B2129=""),NA(),MAX(0,IF(A2129-B2129=0,SameDayCycleTimeSettingValue,(A2129-B2129) *24)))</f>
        <v>#N/A</v>
      </c>
      <c r="J2129" s="33" t="e">
        <f>IF(OR(A2129="",B2129=""),NA(),MAX(0,IF(A2129-B2129=0,SameDayCycleTimeSettingValue,((A2129-B2129) *24)-(INT((A2129-B2129)) * (24-(FinishHour-StartHour))))))</f>
        <v>#N/A</v>
      </c>
      <c r="K2129" s="3" t="e">
        <f ca="1">IF(OR(A2129&lt;&gt;"",B2129=""),NA(),MAX(0,IF(_xlfn.DAYS(NOW(),B2129)=0,SameDayCycleTimeSettingValue,_xlfn.DAYS(NOW(),B2129))))</f>
        <v>#N/A</v>
      </c>
    </row>
    <row r="2130" spans="1:11" x14ac:dyDescent="0.25">
      <c r="A2130" s="32" t="str">
        <f>IF(AND(TRIM(INDEX(CompletedDateValues,ROW(A2130)))&lt;&gt;"",INDEX(CompletedDateValues,ROW(A2130))&gt;0),INDEX(CompletedDateValues,ROW(A2130)),"")</f>
        <v/>
      </c>
      <c r="B2130" s="32" t="str">
        <f>IF(AND(TRIM(INDEX(StartDateValues,ROW(A2130)))&lt;&gt;"",INDEX(StartDateValues,ROW(A2130))&gt;0),INDEX(StartDateValues,ROW(A2130)),"")</f>
        <v/>
      </c>
      <c r="C2130" s="22" t="str">
        <f t="shared" si="166"/>
        <v/>
      </c>
      <c r="D2130" s="3" t="str">
        <f t="shared" si="167"/>
        <v/>
      </c>
      <c r="E2130" s="3" t="str">
        <f t="shared" si="168"/>
        <v/>
      </c>
      <c r="F2130" s="3" t="str">
        <f t="shared" si="169"/>
        <v/>
      </c>
      <c r="G2130" s="3" t="str">
        <f>IF(A2130="","",IF(HOUR(A2130)&lt;StartHour,StartHour,IF(HOUR(A2130)&gt;FinishHour,FinishHour,HOUR(A2130))))</f>
        <v/>
      </c>
      <c r="H2130" s="3" t="str">
        <f t="shared" si="170"/>
        <v/>
      </c>
      <c r="I2130" s="33" t="e">
        <f>IF(OR(A2130="",B2130=""),NA(),MAX(0,IF(A2130-B2130=0,SameDayCycleTimeSettingValue,(A2130-B2130) *24)))</f>
        <v>#N/A</v>
      </c>
      <c r="J2130" s="33" t="e">
        <f>IF(OR(A2130="",B2130=""),NA(),MAX(0,IF(A2130-B2130=0,SameDayCycleTimeSettingValue,((A2130-B2130) *24)-(INT((A2130-B2130)) * (24-(FinishHour-StartHour))))))</f>
        <v>#N/A</v>
      </c>
      <c r="K2130" s="3" t="e">
        <f ca="1">IF(OR(A2130&lt;&gt;"",B2130=""),NA(),MAX(0,IF(_xlfn.DAYS(NOW(),B2130)=0,SameDayCycleTimeSettingValue,_xlfn.DAYS(NOW(),B2130))))</f>
        <v>#N/A</v>
      </c>
    </row>
    <row r="2131" spans="1:11" x14ac:dyDescent="0.25">
      <c r="A2131" s="32" t="str">
        <f>IF(AND(TRIM(INDEX(CompletedDateValues,ROW(A2131)))&lt;&gt;"",INDEX(CompletedDateValues,ROW(A2131))&gt;0),INDEX(CompletedDateValues,ROW(A2131)),"")</f>
        <v/>
      </c>
      <c r="B2131" s="32" t="str">
        <f>IF(AND(TRIM(INDEX(StartDateValues,ROW(A2131)))&lt;&gt;"",INDEX(StartDateValues,ROW(A2131))&gt;0),INDEX(StartDateValues,ROW(A2131)),"")</f>
        <v/>
      </c>
      <c r="C2131" s="22" t="str">
        <f t="shared" si="166"/>
        <v/>
      </c>
      <c r="D2131" s="3" t="str">
        <f t="shared" si="167"/>
        <v/>
      </c>
      <c r="E2131" s="3" t="str">
        <f t="shared" si="168"/>
        <v/>
      </c>
      <c r="F2131" s="3" t="str">
        <f t="shared" si="169"/>
        <v/>
      </c>
      <c r="G2131" s="3" t="str">
        <f>IF(A2131="","",IF(HOUR(A2131)&lt;StartHour,StartHour,IF(HOUR(A2131)&gt;FinishHour,FinishHour,HOUR(A2131))))</f>
        <v/>
      </c>
      <c r="H2131" s="3" t="str">
        <f t="shared" si="170"/>
        <v/>
      </c>
      <c r="I2131" s="33" t="e">
        <f>IF(OR(A2131="",B2131=""),NA(),MAX(0,IF(A2131-B2131=0,SameDayCycleTimeSettingValue,(A2131-B2131) *24)))</f>
        <v>#N/A</v>
      </c>
      <c r="J2131" s="33" t="e">
        <f>IF(OR(A2131="",B2131=""),NA(),MAX(0,IF(A2131-B2131=0,SameDayCycleTimeSettingValue,((A2131-B2131) *24)-(INT((A2131-B2131)) * (24-(FinishHour-StartHour))))))</f>
        <v>#N/A</v>
      </c>
      <c r="K2131" s="3" t="e">
        <f ca="1">IF(OR(A2131&lt;&gt;"",B2131=""),NA(),MAX(0,IF(_xlfn.DAYS(NOW(),B2131)=0,SameDayCycleTimeSettingValue,_xlfn.DAYS(NOW(),B2131))))</f>
        <v>#N/A</v>
      </c>
    </row>
    <row r="2132" spans="1:11" x14ac:dyDescent="0.25">
      <c r="A2132" s="32" t="str">
        <f>IF(AND(TRIM(INDEX(CompletedDateValues,ROW(A2132)))&lt;&gt;"",INDEX(CompletedDateValues,ROW(A2132))&gt;0),INDEX(CompletedDateValues,ROW(A2132)),"")</f>
        <v/>
      </c>
      <c r="B2132" s="32" t="str">
        <f>IF(AND(TRIM(INDEX(StartDateValues,ROW(A2132)))&lt;&gt;"",INDEX(StartDateValues,ROW(A2132))&gt;0),INDEX(StartDateValues,ROW(A2132)),"")</f>
        <v/>
      </c>
      <c r="C2132" s="22" t="str">
        <f t="shared" si="166"/>
        <v/>
      </c>
      <c r="D2132" s="3" t="str">
        <f t="shared" si="167"/>
        <v/>
      </c>
      <c r="E2132" s="3" t="str">
        <f t="shared" si="168"/>
        <v/>
      </c>
      <c r="F2132" s="3" t="str">
        <f t="shared" si="169"/>
        <v/>
      </c>
      <c r="G2132" s="3" t="str">
        <f>IF(A2132="","",IF(HOUR(A2132)&lt;StartHour,StartHour,IF(HOUR(A2132)&gt;FinishHour,FinishHour,HOUR(A2132))))</f>
        <v/>
      </c>
      <c r="H2132" s="3" t="str">
        <f t="shared" si="170"/>
        <v/>
      </c>
      <c r="I2132" s="33" t="e">
        <f>IF(OR(A2132="",B2132=""),NA(),MAX(0,IF(A2132-B2132=0,SameDayCycleTimeSettingValue,(A2132-B2132) *24)))</f>
        <v>#N/A</v>
      </c>
      <c r="J2132" s="33" t="e">
        <f>IF(OR(A2132="",B2132=""),NA(),MAX(0,IF(A2132-B2132=0,SameDayCycleTimeSettingValue,((A2132-B2132) *24)-(INT((A2132-B2132)) * (24-(FinishHour-StartHour))))))</f>
        <v>#N/A</v>
      </c>
      <c r="K2132" s="3" t="e">
        <f ca="1">IF(OR(A2132&lt;&gt;"",B2132=""),NA(),MAX(0,IF(_xlfn.DAYS(NOW(),B2132)=0,SameDayCycleTimeSettingValue,_xlfn.DAYS(NOW(),B2132))))</f>
        <v>#N/A</v>
      </c>
    </row>
    <row r="2133" spans="1:11" x14ac:dyDescent="0.25">
      <c r="A2133" s="32" t="str">
        <f>IF(AND(TRIM(INDEX(CompletedDateValues,ROW(A2133)))&lt;&gt;"",INDEX(CompletedDateValues,ROW(A2133))&gt;0),INDEX(CompletedDateValues,ROW(A2133)),"")</f>
        <v/>
      </c>
      <c r="B2133" s="32" t="str">
        <f>IF(AND(TRIM(INDEX(StartDateValues,ROW(A2133)))&lt;&gt;"",INDEX(StartDateValues,ROW(A2133))&gt;0),INDEX(StartDateValues,ROW(A2133)),"")</f>
        <v/>
      </c>
      <c r="C2133" s="22" t="str">
        <f t="shared" si="166"/>
        <v/>
      </c>
      <c r="D2133" s="3" t="str">
        <f t="shared" si="167"/>
        <v/>
      </c>
      <c r="E2133" s="3" t="str">
        <f t="shared" si="168"/>
        <v/>
      </c>
      <c r="F2133" s="3" t="str">
        <f t="shared" si="169"/>
        <v/>
      </c>
      <c r="G2133" s="3" t="str">
        <f>IF(A2133="","",IF(HOUR(A2133)&lt;StartHour,StartHour,IF(HOUR(A2133)&gt;FinishHour,FinishHour,HOUR(A2133))))</f>
        <v/>
      </c>
      <c r="H2133" s="3" t="str">
        <f t="shared" si="170"/>
        <v/>
      </c>
      <c r="I2133" s="33" t="e">
        <f>IF(OR(A2133="",B2133=""),NA(),MAX(0,IF(A2133-B2133=0,SameDayCycleTimeSettingValue,(A2133-B2133) *24)))</f>
        <v>#N/A</v>
      </c>
      <c r="J2133" s="33" t="e">
        <f>IF(OR(A2133="",B2133=""),NA(),MAX(0,IF(A2133-B2133=0,SameDayCycleTimeSettingValue,((A2133-B2133) *24)-(INT((A2133-B2133)) * (24-(FinishHour-StartHour))))))</f>
        <v>#N/A</v>
      </c>
      <c r="K2133" s="3" t="e">
        <f ca="1">IF(OR(A2133&lt;&gt;"",B2133=""),NA(),MAX(0,IF(_xlfn.DAYS(NOW(),B2133)=0,SameDayCycleTimeSettingValue,_xlfn.DAYS(NOW(),B2133))))</f>
        <v>#N/A</v>
      </c>
    </row>
    <row r="2134" spans="1:11" x14ac:dyDescent="0.25">
      <c r="A2134" s="32" t="str">
        <f>IF(AND(TRIM(INDEX(CompletedDateValues,ROW(A2134)))&lt;&gt;"",INDEX(CompletedDateValues,ROW(A2134))&gt;0),INDEX(CompletedDateValues,ROW(A2134)),"")</f>
        <v/>
      </c>
      <c r="B2134" s="32" t="str">
        <f>IF(AND(TRIM(INDEX(StartDateValues,ROW(A2134)))&lt;&gt;"",INDEX(StartDateValues,ROW(A2134))&gt;0),INDEX(StartDateValues,ROW(A2134)),"")</f>
        <v/>
      </c>
      <c r="C2134" s="22" t="str">
        <f t="shared" si="166"/>
        <v/>
      </c>
      <c r="D2134" s="3" t="str">
        <f t="shared" si="167"/>
        <v/>
      </c>
      <c r="E2134" s="3" t="str">
        <f t="shared" si="168"/>
        <v/>
      </c>
      <c r="F2134" s="3" t="str">
        <f t="shared" si="169"/>
        <v/>
      </c>
      <c r="G2134" s="3" t="str">
        <f>IF(A2134="","",IF(HOUR(A2134)&lt;StartHour,StartHour,IF(HOUR(A2134)&gt;FinishHour,FinishHour,HOUR(A2134))))</f>
        <v/>
      </c>
      <c r="H2134" s="3" t="str">
        <f t="shared" si="170"/>
        <v/>
      </c>
      <c r="I2134" s="33" t="e">
        <f>IF(OR(A2134="",B2134=""),NA(),MAX(0,IF(A2134-B2134=0,SameDayCycleTimeSettingValue,(A2134-B2134) *24)))</f>
        <v>#N/A</v>
      </c>
      <c r="J2134" s="33" t="e">
        <f>IF(OR(A2134="",B2134=""),NA(),MAX(0,IF(A2134-B2134=0,SameDayCycleTimeSettingValue,((A2134-B2134) *24)-(INT((A2134-B2134)) * (24-(FinishHour-StartHour))))))</f>
        <v>#N/A</v>
      </c>
      <c r="K2134" s="3" t="e">
        <f ca="1">IF(OR(A2134&lt;&gt;"",B2134=""),NA(),MAX(0,IF(_xlfn.DAYS(NOW(),B2134)=0,SameDayCycleTimeSettingValue,_xlfn.DAYS(NOW(),B2134))))</f>
        <v>#N/A</v>
      </c>
    </row>
    <row r="2135" spans="1:11" x14ac:dyDescent="0.25">
      <c r="A2135" s="32" t="str">
        <f>IF(AND(TRIM(INDEX(CompletedDateValues,ROW(A2135)))&lt;&gt;"",INDEX(CompletedDateValues,ROW(A2135))&gt;0),INDEX(CompletedDateValues,ROW(A2135)),"")</f>
        <v/>
      </c>
      <c r="B2135" s="32" t="str">
        <f>IF(AND(TRIM(INDEX(StartDateValues,ROW(A2135)))&lt;&gt;"",INDEX(StartDateValues,ROW(A2135))&gt;0),INDEX(StartDateValues,ROW(A2135)),"")</f>
        <v/>
      </c>
      <c r="C2135" s="22" t="str">
        <f t="shared" si="166"/>
        <v/>
      </c>
      <c r="D2135" s="3" t="str">
        <f t="shared" si="167"/>
        <v/>
      </c>
      <c r="E2135" s="3" t="str">
        <f t="shared" si="168"/>
        <v/>
      </c>
      <c r="F2135" s="3" t="str">
        <f t="shared" si="169"/>
        <v/>
      </c>
      <c r="G2135" s="3" t="str">
        <f>IF(A2135="","",IF(HOUR(A2135)&lt;StartHour,StartHour,IF(HOUR(A2135)&gt;FinishHour,FinishHour,HOUR(A2135))))</f>
        <v/>
      </c>
      <c r="H2135" s="3" t="str">
        <f t="shared" si="170"/>
        <v/>
      </c>
      <c r="I2135" s="33" t="e">
        <f>IF(OR(A2135="",B2135=""),NA(),MAX(0,IF(A2135-B2135=0,SameDayCycleTimeSettingValue,(A2135-B2135) *24)))</f>
        <v>#N/A</v>
      </c>
      <c r="J2135" s="33" t="e">
        <f>IF(OR(A2135="",B2135=""),NA(),MAX(0,IF(A2135-B2135=0,SameDayCycleTimeSettingValue,((A2135-B2135) *24)-(INT((A2135-B2135)) * (24-(FinishHour-StartHour))))))</f>
        <v>#N/A</v>
      </c>
      <c r="K2135" s="3" t="e">
        <f ca="1">IF(OR(A2135&lt;&gt;"",B2135=""),NA(),MAX(0,IF(_xlfn.DAYS(NOW(),B2135)=0,SameDayCycleTimeSettingValue,_xlfn.DAYS(NOW(),B2135))))</f>
        <v>#N/A</v>
      </c>
    </row>
    <row r="2136" spans="1:11" x14ac:dyDescent="0.25">
      <c r="A2136" s="32" t="str">
        <f>IF(AND(TRIM(INDEX(CompletedDateValues,ROW(A2136)))&lt;&gt;"",INDEX(CompletedDateValues,ROW(A2136))&gt;0),INDEX(CompletedDateValues,ROW(A2136)),"")</f>
        <v/>
      </c>
      <c r="B2136" s="32" t="str">
        <f>IF(AND(TRIM(INDEX(StartDateValues,ROW(A2136)))&lt;&gt;"",INDEX(StartDateValues,ROW(A2136))&gt;0),INDEX(StartDateValues,ROW(A2136)),"")</f>
        <v/>
      </c>
      <c r="C2136" s="22" t="str">
        <f t="shared" si="166"/>
        <v/>
      </c>
      <c r="D2136" s="3" t="str">
        <f t="shared" si="167"/>
        <v/>
      </c>
      <c r="E2136" s="3" t="str">
        <f t="shared" si="168"/>
        <v/>
      </c>
      <c r="F2136" s="3" t="str">
        <f t="shared" si="169"/>
        <v/>
      </c>
      <c r="G2136" s="3" t="str">
        <f>IF(A2136="","",IF(HOUR(A2136)&lt;StartHour,StartHour,IF(HOUR(A2136)&gt;FinishHour,FinishHour,HOUR(A2136))))</f>
        <v/>
      </c>
      <c r="H2136" s="3" t="str">
        <f t="shared" si="170"/>
        <v/>
      </c>
      <c r="I2136" s="33" t="e">
        <f>IF(OR(A2136="",B2136=""),NA(),MAX(0,IF(A2136-B2136=0,SameDayCycleTimeSettingValue,(A2136-B2136) *24)))</f>
        <v>#N/A</v>
      </c>
      <c r="J2136" s="33" t="e">
        <f>IF(OR(A2136="",B2136=""),NA(),MAX(0,IF(A2136-B2136=0,SameDayCycleTimeSettingValue,((A2136-B2136) *24)-(INT((A2136-B2136)) * (24-(FinishHour-StartHour))))))</f>
        <v>#N/A</v>
      </c>
      <c r="K2136" s="3" t="e">
        <f ca="1">IF(OR(A2136&lt;&gt;"",B2136=""),NA(),MAX(0,IF(_xlfn.DAYS(NOW(),B2136)=0,SameDayCycleTimeSettingValue,_xlfn.DAYS(NOW(),B2136))))</f>
        <v>#N/A</v>
      </c>
    </row>
    <row r="2137" spans="1:11" x14ac:dyDescent="0.25">
      <c r="A2137" s="32" t="str">
        <f>IF(AND(TRIM(INDEX(CompletedDateValues,ROW(A2137)))&lt;&gt;"",INDEX(CompletedDateValues,ROW(A2137))&gt;0),INDEX(CompletedDateValues,ROW(A2137)),"")</f>
        <v/>
      </c>
      <c r="B2137" s="32" t="str">
        <f>IF(AND(TRIM(INDEX(StartDateValues,ROW(A2137)))&lt;&gt;"",INDEX(StartDateValues,ROW(A2137))&gt;0),INDEX(StartDateValues,ROW(A2137)),"")</f>
        <v/>
      </c>
      <c r="C2137" s="22" t="str">
        <f t="shared" si="166"/>
        <v/>
      </c>
      <c r="D2137" s="3" t="str">
        <f t="shared" si="167"/>
        <v/>
      </c>
      <c r="E2137" s="3" t="str">
        <f t="shared" si="168"/>
        <v/>
      </c>
      <c r="F2137" s="3" t="str">
        <f t="shared" si="169"/>
        <v/>
      </c>
      <c r="G2137" s="3" t="str">
        <f>IF(A2137="","",IF(HOUR(A2137)&lt;StartHour,StartHour,IF(HOUR(A2137)&gt;FinishHour,FinishHour,HOUR(A2137))))</f>
        <v/>
      </c>
      <c r="H2137" s="3" t="str">
        <f t="shared" si="170"/>
        <v/>
      </c>
      <c r="I2137" s="33" t="e">
        <f>IF(OR(A2137="",B2137=""),NA(),MAX(0,IF(A2137-B2137=0,SameDayCycleTimeSettingValue,(A2137-B2137) *24)))</f>
        <v>#N/A</v>
      </c>
      <c r="J2137" s="33" t="e">
        <f>IF(OR(A2137="",B2137=""),NA(),MAX(0,IF(A2137-B2137=0,SameDayCycleTimeSettingValue,((A2137-B2137) *24)-(INT((A2137-B2137)) * (24-(FinishHour-StartHour))))))</f>
        <v>#N/A</v>
      </c>
      <c r="K2137" s="3" t="e">
        <f ca="1">IF(OR(A2137&lt;&gt;"",B2137=""),NA(),MAX(0,IF(_xlfn.DAYS(NOW(),B2137)=0,SameDayCycleTimeSettingValue,_xlfn.DAYS(NOW(),B2137))))</f>
        <v>#N/A</v>
      </c>
    </row>
    <row r="2138" spans="1:11" x14ac:dyDescent="0.25">
      <c r="A2138" s="32" t="str">
        <f>IF(AND(TRIM(INDEX(CompletedDateValues,ROW(A2138)))&lt;&gt;"",INDEX(CompletedDateValues,ROW(A2138))&gt;0),INDEX(CompletedDateValues,ROW(A2138)),"")</f>
        <v/>
      </c>
      <c r="B2138" s="32" t="str">
        <f>IF(AND(TRIM(INDEX(StartDateValues,ROW(A2138)))&lt;&gt;"",INDEX(StartDateValues,ROW(A2138))&gt;0),INDEX(StartDateValues,ROW(A2138)),"")</f>
        <v/>
      </c>
      <c r="C2138" s="22" t="str">
        <f t="shared" si="166"/>
        <v/>
      </c>
      <c r="D2138" s="3" t="str">
        <f t="shared" si="167"/>
        <v/>
      </c>
      <c r="E2138" s="3" t="str">
        <f t="shared" si="168"/>
        <v/>
      </c>
      <c r="F2138" s="3" t="str">
        <f t="shared" si="169"/>
        <v/>
      </c>
      <c r="G2138" s="3" t="str">
        <f>IF(A2138="","",IF(HOUR(A2138)&lt;StartHour,StartHour,IF(HOUR(A2138)&gt;FinishHour,FinishHour,HOUR(A2138))))</f>
        <v/>
      </c>
      <c r="H2138" s="3" t="str">
        <f t="shared" si="170"/>
        <v/>
      </c>
      <c r="I2138" s="33" t="e">
        <f>IF(OR(A2138="",B2138=""),NA(),MAX(0,IF(A2138-B2138=0,SameDayCycleTimeSettingValue,(A2138-B2138) *24)))</f>
        <v>#N/A</v>
      </c>
      <c r="J2138" s="33" t="e">
        <f>IF(OR(A2138="",B2138=""),NA(),MAX(0,IF(A2138-B2138=0,SameDayCycleTimeSettingValue,((A2138-B2138) *24)-(INT((A2138-B2138)) * (24-(FinishHour-StartHour))))))</f>
        <v>#N/A</v>
      </c>
      <c r="K2138" s="3" t="e">
        <f ca="1">IF(OR(A2138&lt;&gt;"",B2138=""),NA(),MAX(0,IF(_xlfn.DAYS(NOW(),B2138)=0,SameDayCycleTimeSettingValue,_xlfn.DAYS(NOW(),B2138))))</f>
        <v>#N/A</v>
      </c>
    </row>
    <row r="2139" spans="1:11" x14ac:dyDescent="0.25">
      <c r="A2139" s="32" t="str">
        <f>IF(AND(TRIM(INDEX(CompletedDateValues,ROW(A2139)))&lt;&gt;"",INDEX(CompletedDateValues,ROW(A2139))&gt;0),INDEX(CompletedDateValues,ROW(A2139)),"")</f>
        <v/>
      </c>
      <c r="B2139" s="32" t="str">
        <f>IF(AND(TRIM(INDEX(StartDateValues,ROW(A2139)))&lt;&gt;"",INDEX(StartDateValues,ROW(A2139))&gt;0),INDEX(StartDateValues,ROW(A2139)),"")</f>
        <v/>
      </c>
      <c r="C2139" s="22" t="str">
        <f t="shared" si="166"/>
        <v/>
      </c>
      <c r="D2139" s="3" t="str">
        <f t="shared" si="167"/>
        <v/>
      </c>
      <c r="E2139" s="3" t="str">
        <f t="shared" si="168"/>
        <v/>
      </c>
      <c r="F2139" s="3" t="str">
        <f t="shared" si="169"/>
        <v/>
      </c>
      <c r="G2139" s="3" t="str">
        <f>IF(A2139="","",IF(HOUR(A2139)&lt;StartHour,StartHour,IF(HOUR(A2139)&gt;FinishHour,FinishHour,HOUR(A2139))))</f>
        <v/>
      </c>
      <c r="H2139" s="3" t="str">
        <f t="shared" si="170"/>
        <v/>
      </c>
      <c r="I2139" s="33" t="e">
        <f>IF(OR(A2139="",B2139=""),NA(),MAX(0,IF(A2139-B2139=0,SameDayCycleTimeSettingValue,(A2139-B2139) *24)))</f>
        <v>#N/A</v>
      </c>
      <c r="J2139" s="33" t="e">
        <f>IF(OR(A2139="",B2139=""),NA(),MAX(0,IF(A2139-B2139=0,SameDayCycleTimeSettingValue,((A2139-B2139) *24)-(INT((A2139-B2139)) * (24-(FinishHour-StartHour))))))</f>
        <v>#N/A</v>
      </c>
      <c r="K2139" s="3" t="e">
        <f ca="1">IF(OR(A2139&lt;&gt;"",B2139=""),NA(),MAX(0,IF(_xlfn.DAYS(NOW(),B2139)=0,SameDayCycleTimeSettingValue,_xlfn.DAYS(NOW(),B2139))))</f>
        <v>#N/A</v>
      </c>
    </row>
    <row r="2140" spans="1:11" x14ac:dyDescent="0.25">
      <c r="A2140" s="32" t="str">
        <f>IF(AND(TRIM(INDEX(CompletedDateValues,ROW(A2140)))&lt;&gt;"",INDEX(CompletedDateValues,ROW(A2140))&gt;0),INDEX(CompletedDateValues,ROW(A2140)),"")</f>
        <v/>
      </c>
      <c r="B2140" s="32" t="str">
        <f>IF(AND(TRIM(INDEX(StartDateValues,ROW(A2140)))&lt;&gt;"",INDEX(StartDateValues,ROW(A2140))&gt;0),INDEX(StartDateValues,ROW(A2140)),"")</f>
        <v/>
      </c>
      <c r="C2140" s="22" t="str">
        <f t="shared" si="166"/>
        <v/>
      </c>
      <c r="D2140" s="3" t="str">
        <f t="shared" si="167"/>
        <v/>
      </c>
      <c r="E2140" s="3" t="str">
        <f t="shared" si="168"/>
        <v/>
      </c>
      <c r="F2140" s="3" t="str">
        <f t="shared" si="169"/>
        <v/>
      </c>
      <c r="G2140" s="3" t="str">
        <f>IF(A2140="","",IF(HOUR(A2140)&lt;StartHour,StartHour,IF(HOUR(A2140)&gt;FinishHour,FinishHour,HOUR(A2140))))</f>
        <v/>
      </c>
      <c r="H2140" s="3" t="str">
        <f t="shared" si="170"/>
        <v/>
      </c>
      <c r="I2140" s="33" t="e">
        <f>IF(OR(A2140="",B2140=""),NA(),MAX(0,IF(A2140-B2140=0,SameDayCycleTimeSettingValue,(A2140-B2140) *24)))</f>
        <v>#N/A</v>
      </c>
      <c r="J2140" s="33" t="e">
        <f>IF(OR(A2140="",B2140=""),NA(),MAX(0,IF(A2140-B2140=0,SameDayCycleTimeSettingValue,((A2140-B2140) *24)-(INT((A2140-B2140)) * (24-(FinishHour-StartHour))))))</f>
        <v>#N/A</v>
      </c>
      <c r="K2140" s="3" t="e">
        <f ca="1">IF(OR(A2140&lt;&gt;"",B2140=""),NA(),MAX(0,IF(_xlfn.DAYS(NOW(),B2140)=0,SameDayCycleTimeSettingValue,_xlfn.DAYS(NOW(),B2140))))</f>
        <v>#N/A</v>
      </c>
    </row>
    <row r="2141" spans="1:11" x14ac:dyDescent="0.25">
      <c r="A2141" s="32" t="str">
        <f>IF(AND(TRIM(INDEX(CompletedDateValues,ROW(A2141)))&lt;&gt;"",INDEX(CompletedDateValues,ROW(A2141))&gt;0),INDEX(CompletedDateValues,ROW(A2141)),"")</f>
        <v/>
      </c>
      <c r="B2141" s="32" t="str">
        <f>IF(AND(TRIM(INDEX(StartDateValues,ROW(A2141)))&lt;&gt;"",INDEX(StartDateValues,ROW(A2141))&gt;0),INDEX(StartDateValues,ROW(A2141)),"")</f>
        <v/>
      </c>
      <c r="C2141" s="22" t="str">
        <f t="shared" si="166"/>
        <v/>
      </c>
      <c r="D2141" s="3" t="str">
        <f t="shared" si="167"/>
        <v/>
      </c>
      <c r="E2141" s="3" t="str">
        <f t="shared" si="168"/>
        <v/>
      </c>
      <c r="F2141" s="3" t="str">
        <f t="shared" si="169"/>
        <v/>
      </c>
      <c r="G2141" s="3" t="str">
        <f>IF(A2141="","",IF(HOUR(A2141)&lt;StartHour,StartHour,IF(HOUR(A2141)&gt;FinishHour,FinishHour,HOUR(A2141))))</f>
        <v/>
      </c>
      <c r="H2141" s="3" t="str">
        <f t="shared" si="170"/>
        <v/>
      </c>
      <c r="I2141" s="33" t="e">
        <f>IF(OR(A2141="",B2141=""),NA(),MAX(0,IF(A2141-B2141=0,SameDayCycleTimeSettingValue,(A2141-B2141) *24)))</f>
        <v>#N/A</v>
      </c>
      <c r="J2141" s="33" t="e">
        <f>IF(OR(A2141="",B2141=""),NA(),MAX(0,IF(A2141-B2141=0,SameDayCycleTimeSettingValue,((A2141-B2141) *24)-(INT((A2141-B2141)) * (24-(FinishHour-StartHour))))))</f>
        <v>#N/A</v>
      </c>
      <c r="K2141" s="3" t="e">
        <f ca="1">IF(OR(A2141&lt;&gt;"",B2141=""),NA(),MAX(0,IF(_xlfn.DAYS(NOW(),B2141)=0,SameDayCycleTimeSettingValue,_xlfn.DAYS(NOW(),B2141))))</f>
        <v>#N/A</v>
      </c>
    </row>
    <row r="2142" spans="1:11" x14ac:dyDescent="0.25">
      <c r="A2142" s="32" t="str">
        <f>IF(AND(TRIM(INDEX(CompletedDateValues,ROW(A2142)))&lt;&gt;"",INDEX(CompletedDateValues,ROW(A2142))&gt;0),INDEX(CompletedDateValues,ROW(A2142)),"")</f>
        <v/>
      </c>
      <c r="B2142" s="32" t="str">
        <f>IF(AND(TRIM(INDEX(StartDateValues,ROW(A2142)))&lt;&gt;"",INDEX(StartDateValues,ROW(A2142))&gt;0),INDEX(StartDateValues,ROW(A2142)),"")</f>
        <v/>
      </c>
      <c r="C2142" s="22" t="str">
        <f t="shared" si="166"/>
        <v/>
      </c>
      <c r="D2142" s="3" t="str">
        <f t="shared" si="167"/>
        <v/>
      </c>
      <c r="E2142" s="3" t="str">
        <f t="shared" si="168"/>
        <v/>
      </c>
      <c r="F2142" s="3" t="str">
        <f t="shared" si="169"/>
        <v/>
      </c>
      <c r="G2142" s="3" t="str">
        <f>IF(A2142="","",IF(HOUR(A2142)&lt;StartHour,StartHour,IF(HOUR(A2142)&gt;FinishHour,FinishHour,HOUR(A2142))))</f>
        <v/>
      </c>
      <c r="H2142" s="3" t="str">
        <f t="shared" si="170"/>
        <v/>
      </c>
      <c r="I2142" s="33" t="e">
        <f>IF(OR(A2142="",B2142=""),NA(),MAX(0,IF(A2142-B2142=0,SameDayCycleTimeSettingValue,(A2142-B2142) *24)))</f>
        <v>#N/A</v>
      </c>
      <c r="J2142" s="33" t="e">
        <f>IF(OR(A2142="",B2142=""),NA(),MAX(0,IF(A2142-B2142=0,SameDayCycleTimeSettingValue,((A2142-B2142) *24)-(INT((A2142-B2142)) * (24-(FinishHour-StartHour))))))</f>
        <v>#N/A</v>
      </c>
      <c r="K2142" s="3" t="e">
        <f ca="1">IF(OR(A2142&lt;&gt;"",B2142=""),NA(),MAX(0,IF(_xlfn.DAYS(NOW(),B2142)=0,SameDayCycleTimeSettingValue,_xlfn.DAYS(NOW(),B2142))))</f>
        <v>#N/A</v>
      </c>
    </row>
    <row r="2143" spans="1:11" x14ac:dyDescent="0.25">
      <c r="A2143" s="32" t="str">
        <f>IF(AND(TRIM(INDEX(CompletedDateValues,ROW(A2143)))&lt;&gt;"",INDEX(CompletedDateValues,ROW(A2143))&gt;0),INDEX(CompletedDateValues,ROW(A2143)),"")</f>
        <v/>
      </c>
      <c r="B2143" s="32" t="str">
        <f>IF(AND(TRIM(INDEX(StartDateValues,ROW(A2143)))&lt;&gt;"",INDEX(StartDateValues,ROW(A2143))&gt;0),INDEX(StartDateValues,ROW(A2143)),"")</f>
        <v/>
      </c>
      <c r="C2143" s="22" t="str">
        <f t="shared" si="166"/>
        <v/>
      </c>
      <c r="D2143" s="3" t="str">
        <f t="shared" si="167"/>
        <v/>
      </c>
      <c r="E2143" s="3" t="str">
        <f t="shared" si="168"/>
        <v/>
      </c>
      <c r="F2143" s="3" t="str">
        <f t="shared" si="169"/>
        <v/>
      </c>
      <c r="G2143" s="3" t="str">
        <f>IF(A2143="","",IF(HOUR(A2143)&lt;StartHour,StartHour,IF(HOUR(A2143)&gt;FinishHour,FinishHour,HOUR(A2143))))</f>
        <v/>
      </c>
      <c r="H2143" s="3" t="str">
        <f t="shared" si="170"/>
        <v/>
      </c>
      <c r="I2143" s="33" t="e">
        <f>IF(OR(A2143="",B2143=""),NA(),MAX(0,IF(A2143-B2143=0,SameDayCycleTimeSettingValue,(A2143-B2143) *24)))</f>
        <v>#N/A</v>
      </c>
      <c r="J2143" s="33" t="e">
        <f>IF(OR(A2143="",B2143=""),NA(),MAX(0,IF(A2143-B2143=0,SameDayCycleTimeSettingValue,((A2143-B2143) *24)-(INT((A2143-B2143)) * (24-(FinishHour-StartHour))))))</f>
        <v>#N/A</v>
      </c>
      <c r="K2143" s="3" t="e">
        <f ca="1">IF(OR(A2143&lt;&gt;"",B2143=""),NA(),MAX(0,IF(_xlfn.DAYS(NOW(),B2143)=0,SameDayCycleTimeSettingValue,_xlfn.DAYS(NOW(),B2143))))</f>
        <v>#N/A</v>
      </c>
    </row>
    <row r="2144" spans="1:11" x14ac:dyDescent="0.25">
      <c r="A2144" s="32" t="str">
        <f>IF(AND(TRIM(INDEX(CompletedDateValues,ROW(A2144)))&lt;&gt;"",INDEX(CompletedDateValues,ROW(A2144))&gt;0),INDEX(CompletedDateValues,ROW(A2144)),"")</f>
        <v/>
      </c>
      <c r="B2144" s="32" t="str">
        <f>IF(AND(TRIM(INDEX(StartDateValues,ROW(A2144)))&lt;&gt;"",INDEX(StartDateValues,ROW(A2144))&gt;0),INDEX(StartDateValues,ROW(A2144)),"")</f>
        <v/>
      </c>
      <c r="C2144" s="22" t="str">
        <f t="shared" si="166"/>
        <v/>
      </c>
      <c r="D2144" s="3" t="str">
        <f t="shared" si="167"/>
        <v/>
      </c>
      <c r="E2144" s="3" t="str">
        <f t="shared" si="168"/>
        <v/>
      </c>
      <c r="F2144" s="3" t="str">
        <f t="shared" si="169"/>
        <v/>
      </c>
      <c r="G2144" s="3" t="str">
        <f>IF(A2144="","",IF(HOUR(A2144)&lt;StartHour,StartHour,IF(HOUR(A2144)&gt;FinishHour,FinishHour,HOUR(A2144))))</f>
        <v/>
      </c>
      <c r="H2144" s="3" t="str">
        <f t="shared" si="170"/>
        <v/>
      </c>
      <c r="I2144" s="33" t="e">
        <f>IF(OR(A2144="",B2144=""),NA(),MAX(0,IF(A2144-B2144=0,SameDayCycleTimeSettingValue,(A2144-B2144) *24)))</f>
        <v>#N/A</v>
      </c>
      <c r="J2144" s="33" t="e">
        <f>IF(OR(A2144="",B2144=""),NA(),MAX(0,IF(A2144-B2144=0,SameDayCycleTimeSettingValue,((A2144-B2144) *24)-(INT((A2144-B2144)) * (24-(FinishHour-StartHour))))))</f>
        <v>#N/A</v>
      </c>
      <c r="K2144" s="3" t="e">
        <f ca="1">IF(OR(A2144&lt;&gt;"",B2144=""),NA(),MAX(0,IF(_xlfn.DAYS(NOW(),B2144)=0,SameDayCycleTimeSettingValue,_xlfn.DAYS(NOW(),B2144))))</f>
        <v>#N/A</v>
      </c>
    </row>
    <row r="2145" spans="1:11" x14ac:dyDescent="0.25">
      <c r="A2145" s="32" t="str">
        <f>IF(AND(TRIM(INDEX(CompletedDateValues,ROW(A2145)))&lt;&gt;"",INDEX(CompletedDateValues,ROW(A2145))&gt;0),INDEX(CompletedDateValues,ROW(A2145)),"")</f>
        <v/>
      </c>
      <c r="B2145" s="32" t="str">
        <f>IF(AND(TRIM(INDEX(StartDateValues,ROW(A2145)))&lt;&gt;"",INDEX(StartDateValues,ROW(A2145))&gt;0),INDEX(StartDateValues,ROW(A2145)),"")</f>
        <v/>
      </c>
      <c r="C2145" s="22" t="str">
        <f t="shared" si="166"/>
        <v/>
      </c>
      <c r="D2145" s="3" t="str">
        <f t="shared" si="167"/>
        <v/>
      </c>
      <c r="E2145" s="3" t="str">
        <f t="shared" si="168"/>
        <v/>
      </c>
      <c r="F2145" s="3" t="str">
        <f t="shared" si="169"/>
        <v/>
      </c>
      <c r="G2145" s="3" t="str">
        <f>IF(A2145="","",IF(HOUR(A2145)&lt;StartHour,StartHour,IF(HOUR(A2145)&gt;FinishHour,FinishHour,HOUR(A2145))))</f>
        <v/>
      </c>
      <c r="H2145" s="3" t="str">
        <f t="shared" si="170"/>
        <v/>
      </c>
      <c r="I2145" s="33" t="e">
        <f>IF(OR(A2145="",B2145=""),NA(),MAX(0,IF(A2145-B2145=0,SameDayCycleTimeSettingValue,(A2145-B2145) *24)))</f>
        <v>#N/A</v>
      </c>
      <c r="J2145" s="33" t="e">
        <f>IF(OR(A2145="",B2145=""),NA(),MAX(0,IF(A2145-B2145=0,SameDayCycleTimeSettingValue,((A2145-B2145) *24)-(INT((A2145-B2145)) * (24-(FinishHour-StartHour))))))</f>
        <v>#N/A</v>
      </c>
      <c r="K2145" s="3" t="e">
        <f ca="1">IF(OR(A2145&lt;&gt;"",B2145=""),NA(),MAX(0,IF(_xlfn.DAYS(NOW(),B2145)=0,SameDayCycleTimeSettingValue,_xlfn.DAYS(NOW(),B2145))))</f>
        <v>#N/A</v>
      </c>
    </row>
    <row r="2146" spans="1:11" x14ac:dyDescent="0.25">
      <c r="A2146" s="32" t="str">
        <f>IF(AND(TRIM(INDEX(CompletedDateValues,ROW(A2146)))&lt;&gt;"",INDEX(CompletedDateValues,ROW(A2146))&gt;0),INDEX(CompletedDateValues,ROW(A2146)),"")</f>
        <v/>
      </c>
      <c r="B2146" s="32" t="str">
        <f>IF(AND(TRIM(INDEX(StartDateValues,ROW(A2146)))&lt;&gt;"",INDEX(StartDateValues,ROW(A2146))&gt;0),INDEX(StartDateValues,ROW(A2146)),"")</f>
        <v/>
      </c>
      <c r="C2146" s="22" t="str">
        <f t="shared" si="166"/>
        <v/>
      </c>
      <c r="D2146" s="3" t="str">
        <f t="shared" si="167"/>
        <v/>
      </c>
      <c r="E2146" s="3" t="str">
        <f t="shared" si="168"/>
        <v/>
      </c>
      <c r="F2146" s="3" t="str">
        <f t="shared" si="169"/>
        <v/>
      </c>
      <c r="G2146" s="3" t="str">
        <f>IF(A2146="","",IF(HOUR(A2146)&lt;StartHour,StartHour,IF(HOUR(A2146)&gt;FinishHour,FinishHour,HOUR(A2146))))</f>
        <v/>
      </c>
      <c r="H2146" s="3" t="str">
        <f t="shared" si="170"/>
        <v/>
      </c>
      <c r="I2146" s="33" t="e">
        <f>IF(OR(A2146="",B2146=""),NA(),MAX(0,IF(A2146-B2146=0,SameDayCycleTimeSettingValue,(A2146-B2146) *24)))</f>
        <v>#N/A</v>
      </c>
      <c r="J2146" s="33" t="e">
        <f>IF(OR(A2146="",B2146=""),NA(),MAX(0,IF(A2146-B2146=0,SameDayCycleTimeSettingValue,((A2146-B2146) *24)-(INT((A2146-B2146)) * (24-(FinishHour-StartHour))))))</f>
        <v>#N/A</v>
      </c>
      <c r="K2146" s="3" t="e">
        <f ca="1">IF(OR(A2146&lt;&gt;"",B2146=""),NA(),MAX(0,IF(_xlfn.DAYS(NOW(),B2146)=0,SameDayCycleTimeSettingValue,_xlfn.DAYS(NOW(),B2146))))</f>
        <v>#N/A</v>
      </c>
    </row>
    <row r="2147" spans="1:11" x14ac:dyDescent="0.25">
      <c r="A2147" s="32" t="str">
        <f>IF(AND(TRIM(INDEX(CompletedDateValues,ROW(A2147)))&lt;&gt;"",INDEX(CompletedDateValues,ROW(A2147))&gt;0),INDEX(CompletedDateValues,ROW(A2147)),"")</f>
        <v/>
      </c>
      <c r="B2147" s="32" t="str">
        <f>IF(AND(TRIM(INDEX(StartDateValues,ROW(A2147)))&lt;&gt;"",INDEX(StartDateValues,ROW(A2147))&gt;0),INDEX(StartDateValues,ROW(A2147)),"")</f>
        <v/>
      </c>
      <c r="C2147" s="22" t="str">
        <f t="shared" si="166"/>
        <v/>
      </c>
      <c r="D2147" s="3" t="str">
        <f t="shared" si="167"/>
        <v/>
      </c>
      <c r="E2147" s="3" t="str">
        <f t="shared" si="168"/>
        <v/>
      </c>
      <c r="F2147" s="3" t="str">
        <f t="shared" si="169"/>
        <v/>
      </c>
      <c r="G2147" s="3" t="str">
        <f>IF(A2147="","",IF(HOUR(A2147)&lt;StartHour,StartHour,IF(HOUR(A2147)&gt;FinishHour,FinishHour,HOUR(A2147))))</f>
        <v/>
      </c>
      <c r="H2147" s="3" t="str">
        <f t="shared" si="170"/>
        <v/>
      </c>
      <c r="I2147" s="33" t="e">
        <f>IF(OR(A2147="",B2147=""),NA(),MAX(0,IF(A2147-B2147=0,SameDayCycleTimeSettingValue,(A2147-B2147) *24)))</f>
        <v>#N/A</v>
      </c>
      <c r="J2147" s="33" t="e">
        <f>IF(OR(A2147="",B2147=""),NA(),MAX(0,IF(A2147-B2147=0,SameDayCycleTimeSettingValue,((A2147-B2147) *24)-(INT((A2147-B2147)) * (24-(FinishHour-StartHour))))))</f>
        <v>#N/A</v>
      </c>
      <c r="K2147" s="3" t="e">
        <f ca="1">IF(OR(A2147&lt;&gt;"",B2147=""),NA(),MAX(0,IF(_xlfn.DAYS(NOW(),B2147)=0,SameDayCycleTimeSettingValue,_xlfn.DAYS(NOW(),B2147))))</f>
        <v>#N/A</v>
      </c>
    </row>
    <row r="2148" spans="1:11" x14ac:dyDescent="0.25">
      <c r="A2148" s="32" t="str">
        <f>IF(AND(TRIM(INDEX(CompletedDateValues,ROW(A2148)))&lt;&gt;"",INDEX(CompletedDateValues,ROW(A2148))&gt;0),INDEX(CompletedDateValues,ROW(A2148)),"")</f>
        <v/>
      </c>
      <c r="B2148" s="32" t="str">
        <f>IF(AND(TRIM(INDEX(StartDateValues,ROW(A2148)))&lt;&gt;"",INDEX(StartDateValues,ROW(A2148))&gt;0),INDEX(StartDateValues,ROW(A2148)),"")</f>
        <v/>
      </c>
      <c r="C2148" s="22" t="str">
        <f t="shared" si="166"/>
        <v/>
      </c>
      <c r="D2148" s="3" t="str">
        <f t="shared" si="167"/>
        <v/>
      </c>
      <c r="E2148" s="3" t="str">
        <f t="shared" si="168"/>
        <v/>
      </c>
      <c r="F2148" s="3" t="str">
        <f t="shared" si="169"/>
        <v/>
      </c>
      <c r="G2148" s="3" t="str">
        <f>IF(A2148="","",IF(HOUR(A2148)&lt;StartHour,StartHour,IF(HOUR(A2148)&gt;FinishHour,FinishHour,HOUR(A2148))))</f>
        <v/>
      </c>
      <c r="H2148" s="3" t="str">
        <f t="shared" si="170"/>
        <v/>
      </c>
      <c r="I2148" s="33" t="e">
        <f>IF(OR(A2148="",B2148=""),NA(),MAX(0,IF(A2148-B2148=0,SameDayCycleTimeSettingValue,(A2148-B2148) *24)))</f>
        <v>#N/A</v>
      </c>
      <c r="J2148" s="33" t="e">
        <f>IF(OR(A2148="",B2148=""),NA(),MAX(0,IF(A2148-B2148=0,SameDayCycleTimeSettingValue,((A2148-B2148) *24)-(INT((A2148-B2148)) * (24-(FinishHour-StartHour))))))</f>
        <v>#N/A</v>
      </c>
      <c r="K2148" s="3" t="e">
        <f ca="1">IF(OR(A2148&lt;&gt;"",B2148=""),NA(),MAX(0,IF(_xlfn.DAYS(NOW(),B2148)=0,SameDayCycleTimeSettingValue,_xlfn.DAYS(NOW(),B2148))))</f>
        <v>#N/A</v>
      </c>
    </row>
    <row r="2149" spans="1:11" x14ac:dyDescent="0.25">
      <c r="A2149" s="32" t="str">
        <f>IF(AND(TRIM(INDEX(CompletedDateValues,ROW(A2149)))&lt;&gt;"",INDEX(CompletedDateValues,ROW(A2149))&gt;0),INDEX(CompletedDateValues,ROW(A2149)),"")</f>
        <v/>
      </c>
      <c r="B2149" s="32" t="str">
        <f>IF(AND(TRIM(INDEX(StartDateValues,ROW(A2149)))&lt;&gt;"",INDEX(StartDateValues,ROW(A2149))&gt;0),INDEX(StartDateValues,ROW(A2149)),"")</f>
        <v/>
      </c>
      <c r="C2149" s="22" t="str">
        <f t="shared" si="166"/>
        <v/>
      </c>
      <c r="D2149" s="3" t="str">
        <f t="shared" si="167"/>
        <v/>
      </c>
      <c r="E2149" s="3" t="str">
        <f t="shared" si="168"/>
        <v/>
      </c>
      <c r="F2149" s="3" t="str">
        <f t="shared" si="169"/>
        <v/>
      </c>
      <c r="G2149" s="3" t="str">
        <f>IF(A2149="","",IF(HOUR(A2149)&lt;StartHour,StartHour,IF(HOUR(A2149)&gt;FinishHour,FinishHour,HOUR(A2149))))</f>
        <v/>
      </c>
      <c r="H2149" s="3" t="str">
        <f t="shared" si="170"/>
        <v/>
      </c>
      <c r="I2149" s="33" t="e">
        <f>IF(OR(A2149="",B2149=""),NA(),MAX(0,IF(A2149-B2149=0,SameDayCycleTimeSettingValue,(A2149-B2149) *24)))</f>
        <v>#N/A</v>
      </c>
      <c r="J2149" s="33" t="e">
        <f>IF(OR(A2149="",B2149=""),NA(),MAX(0,IF(A2149-B2149=0,SameDayCycleTimeSettingValue,((A2149-B2149) *24)-(INT((A2149-B2149)) * (24-(FinishHour-StartHour))))))</f>
        <v>#N/A</v>
      </c>
      <c r="K2149" s="3" t="e">
        <f ca="1">IF(OR(A2149&lt;&gt;"",B2149=""),NA(),MAX(0,IF(_xlfn.DAYS(NOW(),B2149)=0,SameDayCycleTimeSettingValue,_xlfn.DAYS(NOW(),B2149))))</f>
        <v>#N/A</v>
      </c>
    </row>
    <row r="2150" spans="1:11" x14ac:dyDescent="0.25">
      <c r="A2150" s="32" t="str">
        <f>IF(AND(TRIM(INDEX(CompletedDateValues,ROW(A2150)))&lt;&gt;"",INDEX(CompletedDateValues,ROW(A2150))&gt;0),INDEX(CompletedDateValues,ROW(A2150)),"")</f>
        <v/>
      </c>
      <c r="B2150" s="32" t="str">
        <f>IF(AND(TRIM(INDEX(StartDateValues,ROW(A2150)))&lt;&gt;"",INDEX(StartDateValues,ROW(A2150))&gt;0),INDEX(StartDateValues,ROW(A2150)),"")</f>
        <v/>
      </c>
      <c r="C2150" s="22" t="str">
        <f t="shared" si="166"/>
        <v/>
      </c>
      <c r="D2150" s="3" t="str">
        <f t="shared" si="167"/>
        <v/>
      </c>
      <c r="E2150" s="3" t="str">
        <f t="shared" si="168"/>
        <v/>
      </c>
      <c r="F2150" s="3" t="str">
        <f t="shared" si="169"/>
        <v/>
      </c>
      <c r="G2150" s="3" t="str">
        <f>IF(A2150="","",IF(HOUR(A2150)&lt;StartHour,StartHour,IF(HOUR(A2150)&gt;FinishHour,FinishHour,HOUR(A2150))))</f>
        <v/>
      </c>
      <c r="H2150" s="3" t="str">
        <f t="shared" si="170"/>
        <v/>
      </c>
      <c r="I2150" s="33" t="e">
        <f>IF(OR(A2150="",B2150=""),NA(),MAX(0,IF(A2150-B2150=0,SameDayCycleTimeSettingValue,(A2150-B2150) *24)))</f>
        <v>#N/A</v>
      </c>
      <c r="J2150" s="33" t="e">
        <f>IF(OR(A2150="",B2150=""),NA(),MAX(0,IF(A2150-B2150=0,SameDayCycleTimeSettingValue,((A2150-B2150) *24)-(INT((A2150-B2150)) * (24-(FinishHour-StartHour))))))</f>
        <v>#N/A</v>
      </c>
      <c r="K2150" s="3" t="e">
        <f ca="1">IF(OR(A2150&lt;&gt;"",B2150=""),NA(),MAX(0,IF(_xlfn.DAYS(NOW(),B2150)=0,SameDayCycleTimeSettingValue,_xlfn.DAYS(NOW(),B2150))))</f>
        <v>#N/A</v>
      </c>
    </row>
    <row r="2151" spans="1:11" x14ac:dyDescent="0.25">
      <c r="A2151" s="32" t="str">
        <f>IF(AND(TRIM(INDEX(CompletedDateValues,ROW(A2151)))&lt;&gt;"",INDEX(CompletedDateValues,ROW(A2151))&gt;0),INDEX(CompletedDateValues,ROW(A2151)),"")</f>
        <v/>
      </c>
      <c r="B2151" s="32" t="str">
        <f>IF(AND(TRIM(INDEX(StartDateValues,ROW(A2151)))&lt;&gt;"",INDEX(StartDateValues,ROW(A2151))&gt;0),INDEX(StartDateValues,ROW(A2151)),"")</f>
        <v/>
      </c>
      <c r="C2151" s="22" t="str">
        <f t="shared" si="166"/>
        <v/>
      </c>
      <c r="D2151" s="3" t="str">
        <f t="shared" si="167"/>
        <v/>
      </c>
      <c r="E2151" s="3" t="str">
        <f t="shared" si="168"/>
        <v/>
      </c>
      <c r="F2151" s="3" t="str">
        <f t="shared" si="169"/>
        <v/>
      </c>
      <c r="G2151" s="3" t="str">
        <f>IF(A2151="","",IF(HOUR(A2151)&lt;StartHour,StartHour,IF(HOUR(A2151)&gt;FinishHour,FinishHour,HOUR(A2151))))</f>
        <v/>
      </c>
      <c r="H2151" s="3" t="str">
        <f t="shared" si="170"/>
        <v/>
      </c>
      <c r="I2151" s="33" t="e">
        <f>IF(OR(A2151="",B2151=""),NA(),MAX(0,IF(A2151-B2151=0,SameDayCycleTimeSettingValue,(A2151-B2151) *24)))</f>
        <v>#N/A</v>
      </c>
      <c r="J2151" s="33" t="e">
        <f>IF(OR(A2151="",B2151=""),NA(),MAX(0,IF(A2151-B2151=0,SameDayCycleTimeSettingValue,((A2151-B2151) *24)-(INT((A2151-B2151)) * (24-(FinishHour-StartHour))))))</f>
        <v>#N/A</v>
      </c>
      <c r="K2151" s="3" t="e">
        <f ca="1">IF(OR(A2151&lt;&gt;"",B2151=""),NA(),MAX(0,IF(_xlfn.DAYS(NOW(),B2151)=0,SameDayCycleTimeSettingValue,_xlfn.DAYS(NOW(),B2151))))</f>
        <v>#N/A</v>
      </c>
    </row>
    <row r="2152" spans="1:11" x14ac:dyDescent="0.25">
      <c r="A2152" s="32" t="str">
        <f>IF(AND(TRIM(INDEX(CompletedDateValues,ROW(A2152)))&lt;&gt;"",INDEX(CompletedDateValues,ROW(A2152))&gt;0),INDEX(CompletedDateValues,ROW(A2152)),"")</f>
        <v/>
      </c>
      <c r="B2152" s="32" t="str">
        <f>IF(AND(TRIM(INDEX(StartDateValues,ROW(A2152)))&lt;&gt;"",INDEX(StartDateValues,ROW(A2152))&gt;0),INDEX(StartDateValues,ROW(A2152)),"")</f>
        <v/>
      </c>
      <c r="C2152" s="22" t="str">
        <f t="shared" si="166"/>
        <v/>
      </c>
      <c r="D2152" s="3" t="str">
        <f t="shared" si="167"/>
        <v/>
      </c>
      <c r="E2152" s="3" t="str">
        <f t="shared" si="168"/>
        <v/>
      </c>
      <c r="F2152" s="3" t="str">
        <f t="shared" si="169"/>
        <v/>
      </c>
      <c r="G2152" s="3" t="str">
        <f>IF(A2152="","",IF(HOUR(A2152)&lt;StartHour,StartHour,IF(HOUR(A2152)&gt;FinishHour,FinishHour,HOUR(A2152))))</f>
        <v/>
      </c>
      <c r="H2152" s="3" t="str">
        <f t="shared" si="170"/>
        <v/>
      </c>
      <c r="I2152" s="33" t="e">
        <f>IF(OR(A2152="",B2152=""),NA(),MAX(0,IF(A2152-B2152=0,SameDayCycleTimeSettingValue,(A2152-B2152) *24)))</f>
        <v>#N/A</v>
      </c>
      <c r="J2152" s="33" t="e">
        <f>IF(OR(A2152="",B2152=""),NA(),MAX(0,IF(A2152-B2152=0,SameDayCycleTimeSettingValue,((A2152-B2152) *24)-(INT((A2152-B2152)) * (24-(FinishHour-StartHour))))))</f>
        <v>#N/A</v>
      </c>
      <c r="K2152" s="3" t="e">
        <f ca="1">IF(OR(A2152&lt;&gt;"",B2152=""),NA(),MAX(0,IF(_xlfn.DAYS(NOW(),B2152)=0,SameDayCycleTimeSettingValue,_xlfn.DAYS(NOW(),B2152))))</f>
        <v>#N/A</v>
      </c>
    </row>
    <row r="2153" spans="1:11" x14ac:dyDescent="0.25">
      <c r="A2153" s="32" t="str">
        <f>IF(AND(TRIM(INDEX(CompletedDateValues,ROW(A2153)))&lt;&gt;"",INDEX(CompletedDateValues,ROW(A2153))&gt;0),INDEX(CompletedDateValues,ROW(A2153)),"")</f>
        <v/>
      </c>
      <c r="B2153" s="32" t="str">
        <f>IF(AND(TRIM(INDEX(StartDateValues,ROW(A2153)))&lt;&gt;"",INDEX(StartDateValues,ROW(A2153))&gt;0),INDEX(StartDateValues,ROW(A2153)),"")</f>
        <v/>
      </c>
      <c r="C2153" s="22" t="str">
        <f t="shared" si="166"/>
        <v/>
      </c>
      <c r="D2153" s="3" t="str">
        <f t="shared" si="167"/>
        <v/>
      </c>
      <c r="E2153" s="3" t="str">
        <f t="shared" si="168"/>
        <v/>
      </c>
      <c r="F2153" s="3" t="str">
        <f t="shared" si="169"/>
        <v/>
      </c>
      <c r="G2153" s="3" t="str">
        <f>IF(A2153="","",IF(HOUR(A2153)&lt;StartHour,StartHour,IF(HOUR(A2153)&gt;FinishHour,FinishHour,HOUR(A2153))))</f>
        <v/>
      </c>
      <c r="H2153" s="3" t="str">
        <f t="shared" si="170"/>
        <v/>
      </c>
      <c r="I2153" s="33" t="e">
        <f>IF(OR(A2153="",B2153=""),NA(),MAX(0,IF(A2153-B2153=0,SameDayCycleTimeSettingValue,(A2153-B2153) *24)))</f>
        <v>#N/A</v>
      </c>
      <c r="J2153" s="33" t="e">
        <f>IF(OR(A2153="",B2153=""),NA(),MAX(0,IF(A2153-B2153=0,SameDayCycleTimeSettingValue,((A2153-B2153) *24)-(INT((A2153-B2153)) * (24-(FinishHour-StartHour))))))</f>
        <v>#N/A</v>
      </c>
      <c r="K2153" s="3" t="e">
        <f ca="1">IF(OR(A2153&lt;&gt;"",B2153=""),NA(),MAX(0,IF(_xlfn.DAYS(NOW(),B2153)=0,SameDayCycleTimeSettingValue,_xlfn.DAYS(NOW(),B2153))))</f>
        <v>#N/A</v>
      </c>
    </row>
    <row r="2154" spans="1:11" x14ac:dyDescent="0.25">
      <c r="A2154" s="32" t="str">
        <f>IF(AND(TRIM(INDEX(CompletedDateValues,ROW(A2154)))&lt;&gt;"",INDEX(CompletedDateValues,ROW(A2154))&gt;0),INDEX(CompletedDateValues,ROW(A2154)),"")</f>
        <v/>
      </c>
      <c r="B2154" s="32" t="str">
        <f>IF(AND(TRIM(INDEX(StartDateValues,ROW(A2154)))&lt;&gt;"",INDEX(StartDateValues,ROW(A2154))&gt;0),INDEX(StartDateValues,ROW(A2154)),"")</f>
        <v/>
      </c>
      <c r="C2154" s="22" t="str">
        <f t="shared" si="166"/>
        <v/>
      </c>
      <c r="D2154" s="3" t="str">
        <f t="shared" si="167"/>
        <v/>
      </c>
      <c r="E2154" s="3" t="str">
        <f t="shared" si="168"/>
        <v/>
      </c>
      <c r="F2154" s="3" t="str">
        <f t="shared" si="169"/>
        <v/>
      </c>
      <c r="G2154" s="3" t="str">
        <f>IF(A2154="","",IF(HOUR(A2154)&lt;StartHour,StartHour,IF(HOUR(A2154)&gt;FinishHour,FinishHour,HOUR(A2154))))</f>
        <v/>
      </c>
      <c r="H2154" s="3" t="str">
        <f t="shared" si="170"/>
        <v/>
      </c>
      <c r="I2154" s="33" t="e">
        <f>IF(OR(A2154="",B2154=""),NA(),MAX(0,IF(A2154-B2154=0,SameDayCycleTimeSettingValue,(A2154-B2154) *24)))</f>
        <v>#N/A</v>
      </c>
      <c r="J2154" s="33" t="e">
        <f>IF(OR(A2154="",B2154=""),NA(),MAX(0,IF(A2154-B2154=0,SameDayCycleTimeSettingValue,((A2154-B2154) *24)-(INT((A2154-B2154)) * (24-(FinishHour-StartHour))))))</f>
        <v>#N/A</v>
      </c>
      <c r="K2154" s="3" t="e">
        <f ca="1">IF(OR(A2154&lt;&gt;"",B2154=""),NA(),MAX(0,IF(_xlfn.DAYS(NOW(),B2154)=0,SameDayCycleTimeSettingValue,_xlfn.DAYS(NOW(),B2154))))</f>
        <v>#N/A</v>
      </c>
    </row>
    <row r="2155" spans="1:11" x14ac:dyDescent="0.25">
      <c r="A2155" s="32" t="str">
        <f>IF(AND(TRIM(INDEX(CompletedDateValues,ROW(A2155)))&lt;&gt;"",INDEX(CompletedDateValues,ROW(A2155))&gt;0),INDEX(CompletedDateValues,ROW(A2155)),"")</f>
        <v/>
      </c>
      <c r="B2155" s="32" t="str">
        <f>IF(AND(TRIM(INDEX(StartDateValues,ROW(A2155)))&lt;&gt;"",INDEX(StartDateValues,ROW(A2155))&gt;0),INDEX(StartDateValues,ROW(A2155)),"")</f>
        <v/>
      </c>
      <c r="C2155" s="22" t="str">
        <f t="shared" si="166"/>
        <v/>
      </c>
      <c r="D2155" s="3" t="str">
        <f t="shared" si="167"/>
        <v/>
      </c>
      <c r="E2155" s="3" t="str">
        <f t="shared" si="168"/>
        <v/>
      </c>
      <c r="F2155" s="3" t="str">
        <f t="shared" si="169"/>
        <v/>
      </c>
      <c r="G2155" s="3" t="str">
        <f>IF(A2155="","",IF(HOUR(A2155)&lt;StartHour,StartHour,IF(HOUR(A2155)&gt;FinishHour,FinishHour,HOUR(A2155))))</f>
        <v/>
      </c>
      <c r="H2155" s="3" t="str">
        <f t="shared" si="170"/>
        <v/>
      </c>
      <c r="I2155" s="33" t="e">
        <f>IF(OR(A2155="",B2155=""),NA(),MAX(0,IF(A2155-B2155=0,SameDayCycleTimeSettingValue,(A2155-B2155) *24)))</f>
        <v>#N/A</v>
      </c>
      <c r="J2155" s="33" t="e">
        <f>IF(OR(A2155="",B2155=""),NA(),MAX(0,IF(A2155-B2155=0,SameDayCycleTimeSettingValue,((A2155-B2155) *24)-(INT((A2155-B2155)) * (24-(FinishHour-StartHour))))))</f>
        <v>#N/A</v>
      </c>
      <c r="K2155" s="3" t="e">
        <f ca="1">IF(OR(A2155&lt;&gt;"",B2155=""),NA(),MAX(0,IF(_xlfn.DAYS(NOW(),B2155)=0,SameDayCycleTimeSettingValue,_xlfn.DAYS(NOW(),B2155))))</f>
        <v>#N/A</v>
      </c>
    </row>
    <row r="2156" spans="1:11" x14ac:dyDescent="0.25">
      <c r="A2156" s="32" t="str">
        <f>IF(AND(TRIM(INDEX(CompletedDateValues,ROW(A2156)))&lt;&gt;"",INDEX(CompletedDateValues,ROW(A2156))&gt;0),INDEX(CompletedDateValues,ROW(A2156)),"")</f>
        <v/>
      </c>
      <c r="B2156" s="32" t="str">
        <f>IF(AND(TRIM(INDEX(StartDateValues,ROW(A2156)))&lt;&gt;"",INDEX(StartDateValues,ROW(A2156))&gt;0),INDEX(StartDateValues,ROW(A2156)),"")</f>
        <v/>
      </c>
      <c r="C2156" s="22" t="str">
        <f t="shared" si="166"/>
        <v/>
      </c>
      <c r="D2156" s="3" t="str">
        <f t="shared" si="167"/>
        <v/>
      </c>
      <c r="E2156" s="3" t="str">
        <f t="shared" si="168"/>
        <v/>
      </c>
      <c r="F2156" s="3" t="str">
        <f t="shared" si="169"/>
        <v/>
      </c>
      <c r="G2156" s="3" t="str">
        <f>IF(A2156="","",IF(HOUR(A2156)&lt;StartHour,StartHour,IF(HOUR(A2156)&gt;FinishHour,FinishHour,HOUR(A2156))))</f>
        <v/>
      </c>
      <c r="H2156" s="3" t="str">
        <f t="shared" si="170"/>
        <v/>
      </c>
      <c r="I2156" s="33" t="e">
        <f>IF(OR(A2156="",B2156=""),NA(),MAX(0,IF(A2156-B2156=0,SameDayCycleTimeSettingValue,(A2156-B2156) *24)))</f>
        <v>#N/A</v>
      </c>
      <c r="J2156" s="33" t="e">
        <f>IF(OR(A2156="",B2156=""),NA(),MAX(0,IF(A2156-B2156=0,SameDayCycleTimeSettingValue,((A2156-B2156) *24)-(INT((A2156-B2156)) * (24-(FinishHour-StartHour))))))</f>
        <v>#N/A</v>
      </c>
      <c r="K2156" s="3" t="e">
        <f ca="1">IF(OR(A2156&lt;&gt;"",B2156=""),NA(),MAX(0,IF(_xlfn.DAYS(NOW(),B2156)=0,SameDayCycleTimeSettingValue,_xlfn.DAYS(NOW(),B2156))))</f>
        <v>#N/A</v>
      </c>
    </row>
    <row r="2157" spans="1:11" x14ac:dyDescent="0.25">
      <c r="A2157" s="32" t="str">
        <f>IF(AND(TRIM(INDEX(CompletedDateValues,ROW(A2157)))&lt;&gt;"",INDEX(CompletedDateValues,ROW(A2157))&gt;0),INDEX(CompletedDateValues,ROW(A2157)),"")</f>
        <v/>
      </c>
      <c r="B2157" s="32" t="str">
        <f>IF(AND(TRIM(INDEX(StartDateValues,ROW(A2157)))&lt;&gt;"",INDEX(StartDateValues,ROW(A2157))&gt;0),INDEX(StartDateValues,ROW(A2157)),"")</f>
        <v/>
      </c>
      <c r="C2157" s="22" t="str">
        <f t="shared" si="166"/>
        <v/>
      </c>
      <c r="D2157" s="3" t="str">
        <f t="shared" si="167"/>
        <v/>
      </c>
      <c r="E2157" s="3" t="str">
        <f t="shared" si="168"/>
        <v/>
      </c>
      <c r="F2157" s="3" t="str">
        <f t="shared" si="169"/>
        <v/>
      </c>
      <c r="G2157" s="3" t="str">
        <f>IF(A2157="","",IF(HOUR(A2157)&lt;StartHour,StartHour,IF(HOUR(A2157)&gt;FinishHour,FinishHour,HOUR(A2157))))</f>
        <v/>
      </c>
      <c r="H2157" s="3" t="str">
        <f t="shared" si="170"/>
        <v/>
      </c>
      <c r="I2157" s="33" t="e">
        <f>IF(OR(A2157="",B2157=""),NA(),MAX(0,IF(A2157-B2157=0,SameDayCycleTimeSettingValue,(A2157-B2157) *24)))</f>
        <v>#N/A</v>
      </c>
      <c r="J2157" s="33" t="e">
        <f>IF(OR(A2157="",B2157=""),NA(),MAX(0,IF(A2157-B2157=0,SameDayCycleTimeSettingValue,((A2157-B2157) *24)-(INT((A2157-B2157)) * (24-(FinishHour-StartHour))))))</f>
        <v>#N/A</v>
      </c>
      <c r="K2157" s="3" t="e">
        <f ca="1">IF(OR(A2157&lt;&gt;"",B2157=""),NA(),MAX(0,IF(_xlfn.DAYS(NOW(),B2157)=0,SameDayCycleTimeSettingValue,_xlfn.DAYS(NOW(),B2157))))</f>
        <v>#N/A</v>
      </c>
    </row>
    <row r="2158" spans="1:11" x14ac:dyDescent="0.25">
      <c r="A2158" s="32" t="str">
        <f>IF(AND(TRIM(INDEX(CompletedDateValues,ROW(A2158)))&lt;&gt;"",INDEX(CompletedDateValues,ROW(A2158))&gt;0),INDEX(CompletedDateValues,ROW(A2158)),"")</f>
        <v/>
      </c>
      <c r="B2158" s="32" t="str">
        <f>IF(AND(TRIM(INDEX(StartDateValues,ROW(A2158)))&lt;&gt;"",INDEX(StartDateValues,ROW(A2158))&gt;0),INDEX(StartDateValues,ROW(A2158)),"")</f>
        <v/>
      </c>
      <c r="C2158" s="22" t="str">
        <f t="shared" si="166"/>
        <v/>
      </c>
      <c r="D2158" s="3" t="str">
        <f t="shared" si="167"/>
        <v/>
      </c>
      <c r="E2158" s="3" t="str">
        <f t="shared" si="168"/>
        <v/>
      </c>
      <c r="F2158" s="3" t="str">
        <f t="shared" si="169"/>
        <v/>
      </c>
      <c r="G2158" s="3" t="str">
        <f>IF(A2158="","",IF(HOUR(A2158)&lt;StartHour,StartHour,IF(HOUR(A2158)&gt;FinishHour,FinishHour,HOUR(A2158))))</f>
        <v/>
      </c>
      <c r="H2158" s="3" t="str">
        <f t="shared" si="170"/>
        <v/>
      </c>
      <c r="I2158" s="33" t="e">
        <f>IF(OR(A2158="",B2158=""),NA(),MAX(0,IF(A2158-B2158=0,SameDayCycleTimeSettingValue,(A2158-B2158) *24)))</f>
        <v>#N/A</v>
      </c>
      <c r="J2158" s="33" t="e">
        <f>IF(OR(A2158="",B2158=""),NA(),MAX(0,IF(A2158-B2158=0,SameDayCycleTimeSettingValue,((A2158-B2158) *24)-(INT((A2158-B2158)) * (24-(FinishHour-StartHour))))))</f>
        <v>#N/A</v>
      </c>
      <c r="K2158" s="3" t="e">
        <f ca="1">IF(OR(A2158&lt;&gt;"",B2158=""),NA(),MAX(0,IF(_xlfn.DAYS(NOW(),B2158)=0,SameDayCycleTimeSettingValue,_xlfn.DAYS(NOW(),B2158))))</f>
        <v>#N/A</v>
      </c>
    </row>
    <row r="2159" spans="1:11" x14ac:dyDescent="0.25">
      <c r="A2159" s="32" t="str">
        <f>IF(AND(TRIM(INDEX(CompletedDateValues,ROW(A2159)))&lt;&gt;"",INDEX(CompletedDateValues,ROW(A2159))&gt;0),INDEX(CompletedDateValues,ROW(A2159)),"")</f>
        <v/>
      </c>
      <c r="B2159" s="32" t="str">
        <f>IF(AND(TRIM(INDEX(StartDateValues,ROW(A2159)))&lt;&gt;"",INDEX(StartDateValues,ROW(A2159))&gt;0),INDEX(StartDateValues,ROW(A2159)),"")</f>
        <v/>
      </c>
      <c r="C2159" s="22" t="str">
        <f t="shared" si="166"/>
        <v/>
      </c>
      <c r="D2159" s="3" t="str">
        <f t="shared" si="167"/>
        <v/>
      </c>
      <c r="E2159" s="3" t="str">
        <f t="shared" si="168"/>
        <v/>
      </c>
      <c r="F2159" s="3" t="str">
        <f t="shared" si="169"/>
        <v/>
      </c>
      <c r="G2159" s="3" t="str">
        <f>IF(A2159="","",IF(HOUR(A2159)&lt;StartHour,StartHour,IF(HOUR(A2159)&gt;FinishHour,FinishHour,HOUR(A2159))))</f>
        <v/>
      </c>
      <c r="H2159" s="3" t="str">
        <f t="shared" si="170"/>
        <v/>
      </c>
      <c r="I2159" s="33" t="e">
        <f>IF(OR(A2159="",B2159=""),NA(),MAX(0,IF(A2159-B2159=0,SameDayCycleTimeSettingValue,(A2159-B2159) *24)))</f>
        <v>#N/A</v>
      </c>
      <c r="J2159" s="33" t="e">
        <f>IF(OR(A2159="",B2159=""),NA(),MAX(0,IF(A2159-B2159=0,SameDayCycleTimeSettingValue,((A2159-B2159) *24)-(INT((A2159-B2159)) * (24-(FinishHour-StartHour))))))</f>
        <v>#N/A</v>
      </c>
      <c r="K2159" s="3" t="e">
        <f ca="1">IF(OR(A2159&lt;&gt;"",B2159=""),NA(),MAX(0,IF(_xlfn.DAYS(NOW(),B2159)=0,SameDayCycleTimeSettingValue,_xlfn.DAYS(NOW(),B2159))))</f>
        <v>#N/A</v>
      </c>
    </row>
    <row r="2160" spans="1:11" x14ac:dyDescent="0.25">
      <c r="A2160" s="32" t="str">
        <f>IF(AND(TRIM(INDEX(CompletedDateValues,ROW(A2160)))&lt;&gt;"",INDEX(CompletedDateValues,ROW(A2160))&gt;0),INDEX(CompletedDateValues,ROW(A2160)),"")</f>
        <v/>
      </c>
      <c r="B2160" s="32" t="str">
        <f>IF(AND(TRIM(INDEX(StartDateValues,ROW(A2160)))&lt;&gt;"",INDEX(StartDateValues,ROW(A2160))&gt;0),INDEX(StartDateValues,ROW(A2160)),"")</f>
        <v/>
      </c>
      <c r="C2160" s="22" t="str">
        <f t="shared" si="166"/>
        <v/>
      </c>
      <c r="D2160" s="3" t="str">
        <f t="shared" si="167"/>
        <v/>
      </c>
      <c r="E2160" s="3" t="str">
        <f t="shared" si="168"/>
        <v/>
      </c>
      <c r="F2160" s="3" t="str">
        <f t="shared" si="169"/>
        <v/>
      </c>
      <c r="G2160" s="3" t="str">
        <f>IF(A2160="","",IF(HOUR(A2160)&lt;StartHour,StartHour,IF(HOUR(A2160)&gt;FinishHour,FinishHour,HOUR(A2160))))</f>
        <v/>
      </c>
      <c r="H2160" s="3" t="str">
        <f t="shared" si="170"/>
        <v/>
      </c>
      <c r="I2160" s="33" t="e">
        <f>IF(OR(A2160="",B2160=""),NA(),MAX(0,IF(A2160-B2160=0,SameDayCycleTimeSettingValue,(A2160-B2160) *24)))</f>
        <v>#N/A</v>
      </c>
      <c r="J2160" s="33" t="e">
        <f>IF(OR(A2160="",B2160=""),NA(),MAX(0,IF(A2160-B2160=0,SameDayCycleTimeSettingValue,((A2160-B2160) *24)-(INT((A2160-B2160)) * (24-(FinishHour-StartHour))))))</f>
        <v>#N/A</v>
      </c>
      <c r="K2160" s="3" t="e">
        <f ca="1">IF(OR(A2160&lt;&gt;"",B2160=""),NA(),MAX(0,IF(_xlfn.DAYS(NOW(),B2160)=0,SameDayCycleTimeSettingValue,_xlfn.DAYS(NOW(),B2160))))</f>
        <v>#N/A</v>
      </c>
    </row>
    <row r="2161" spans="1:11" x14ac:dyDescent="0.25">
      <c r="A2161" s="32" t="str">
        <f>IF(AND(TRIM(INDEX(CompletedDateValues,ROW(A2161)))&lt;&gt;"",INDEX(CompletedDateValues,ROW(A2161))&gt;0),INDEX(CompletedDateValues,ROW(A2161)),"")</f>
        <v/>
      </c>
      <c r="B2161" s="32" t="str">
        <f>IF(AND(TRIM(INDEX(StartDateValues,ROW(A2161)))&lt;&gt;"",INDEX(StartDateValues,ROW(A2161))&gt;0),INDEX(StartDateValues,ROW(A2161)),"")</f>
        <v/>
      </c>
      <c r="C2161" s="22" t="str">
        <f t="shared" si="166"/>
        <v/>
      </c>
      <c r="D2161" s="3" t="str">
        <f t="shared" si="167"/>
        <v/>
      </c>
      <c r="E2161" s="3" t="str">
        <f t="shared" si="168"/>
        <v/>
      </c>
      <c r="F2161" s="3" t="str">
        <f t="shared" si="169"/>
        <v/>
      </c>
      <c r="G2161" s="3" t="str">
        <f>IF(A2161="","",IF(HOUR(A2161)&lt;StartHour,StartHour,IF(HOUR(A2161)&gt;FinishHour,FinishHour,HOUR(A2161))))</f>
        <v/>
      </c>
      <c r="H2161" s="3" t="str">
        <f t="shared" si="170"/>
        <v/>
      </c>
      <c r="I2161" s="33" t="e">
        <f>IF(OR(A2161="",B2161=""),NA(),MAX(0,IF(A2161-B2161=0,SameDayCycleTimeSettingValue,(A2161-B2161) *24)))</f>
        <v>#N/A</v>
      </c>
      <c r="J2161" s="33" t="e">
        <f>IF(OR(A2161="",B2161=""),NA(),MAX(0,IF(A2161-B2161=0,SameDayCycleTimeSettingValue,((A2161-B2161) *24)-(INT((A2161-B2161)) * (24-(FinishHour-StartHour))))))</f>
        <v>#N/A</v>
      </c>
      <c r="K2161" s="3" t="e">
        <f ca="1">IF(OR(A2161&lt;&gt;"",B2161=""),NA(),MAX(0,IF(_xlfn.DAYS(NOW(),B2161)=0,SameDayCycleTimeSettingValue,_xlfn.DAYS(NOW(),B2161))))</f>
        <v>#N/A</v>
      </c>
    </row>
    <row r="2162" spans="1:11" x14ac:dyDescent="0.25">
      <c r="A2162" s="32" t="str">
        <f>IF(AND(TRIM(INDEX(CompletedDateValues,ROW(A2162)))&lt;&gt;"",INDEX(CompletedDateValues,ROW(A2162))&gt;0),INDEX(CompletedDateValues,ROW(A2162)),"")</f>
        <v/>
      </c>
      <c r="B2162" s="32" t="str">
        <f>IF(AND(TRIM(INDEX(StartDateValues,ROW(A2162)))&lt;&gt;"",INDEX(StartDateValues,ROW(A2162))&gt;0),INDEX(StartDateValues,ROW(A2162)),"")</f>
        <v/>
      </c>
      <c r="C2162" s="22" t="str">
        <f t="shared" si="166"/>
        <v/>
      </c>
      <c r="D2162" s="3" t="str">
        <f t="shared" si="167"/>
        <v/>
      </c>
      <c r="E2162" s="3" t="str">
        <f t="shared" si="168"/>
        <v/>
      </c>
      <c r="F2162" s="3" t="str">
        <f t="shared" si="169"/>
        <v/>
      </c>
      <c r="G2162" s="3" t="str">
        <f>IF(A2162="","",IF(HOUR(A2162)&lt;StartHour,StartHour,IF(HOUR(A2162)&gt;FinishHour,FinishHour,HOUR(A2162))))</f>
        <v/>
      </c>
      <c r="H2162" s="3" t="str">
        <f t="shared" si="170"/>
        <v/>
      </c>
      <c r="I2162" s="33" t="e">
        <f>IF(OR(A2162="",B2162=""),NA(),MAX(0,IF(A2162-B2162=0,SameDayCycleTimeSettingValue,(A2162-B2162) *24)))</f>
        <v>#N/A</v>
      </c>
      <c r="J2162" s="33" t="e">
        <f>IF(OR(A2162="",B2162=""),NA(),MAX(0,IF(A2162-B2162=0,SameDayCycleTimeSettingValue,((A2162-B2162) *24)-(INT((A2162-B2162)) * (24-(FinishHour-StartHour))))))</f>
        <v>#N/A</v>
      </c>
      <c r="K2162" s="3" t="e">
        <f ca="1">IF(OR(A2162&lt;&gt;"",B2162=""),NA(),MAX(0,IF(_xlfn.DAYS(NOW(),B2162)=0,SameDayCycleTimeSettingValue,_xlfn.DAYS(NOW(),B2162))))</f>
        <v>#N/A</v>
      </c>
    </row>
    <row r="2163" spans="1:11" x14ac:dyDescent="0.25">
      <c r="A2163" s="32" t="str">
        <f>IF(AND(TRIM(INDEX(CompletedDateValues,ROW(A2163)))&lt;&gt;"",INDEX(CompletedDateValues,ROW(A2163))&gt;0),INDEX(CompletedDateValues,ROW(A2163)),"")</f>
        <v/>
      </c>
      <c r="B2163" s="32" t="str">
        <f>IF(AND(TRIM(INDEX(StartDateValues,ROW(A2163)))&lt;&gt;"",INDEX(StartDateValues,ROW(A2163))&gt;0),INDEX(StartDateValues,ROW(A2163)),"")</f>
        <v/>
      </c>
      <c r="C2163" s="22" t="str">
        <f t="shared" si="166"/>
        <v/>
      </c>
      <c r="D2163" s="3" t="str">
        <f t="shared" si="167"/>
        <v/>
      </c>
      <c r="E2163" s="3" t="str">
        <f t="shared" si="168"/>
        <v/>
      </c>
      <c r="F2163" s="3" t="str">
        <f t="shared" si="169"/>
        <v/>
      </c>
      <c r="G2163" s="3" t="str">
        <f>IF(A2163="","",IF(HOUR(A2163)&lt;StartHour,StartHour,IF(HOUR(A2163)&gt;FinishHour,FinishHour,HOUR(A2163))))</f>
        <v/>
      </c>
      <c r="H2163" s="3" t="str">
        <f t="shared" si="170"/>
        <v/>
      </c>
      <c r="I2163" s="33" t="e">
        <f>IF(OR(A2163="",B2163=""),NA(),MAX(0,IF(A2163-B2163=0,SameDayCycleTimeSettingValue,(A2163-B2163) *24)))</f>
        <v>#N/A</v>
      </c>
      <c r="J2163" s="33" t="e">
        <f>IF(OR(A2163="",B2163=""),NA(),MAX(0,IF(A2163-B2163=0,SameDayCycleTimeSettingValue,((A2163-B2163) *24)-(INT((A2163-B2163)) * (24-(FinishHour-StartHour))))))</f>
        <v>#N/A</v>
      </c>
      <c r="K2163" s="3" t="e">
        <f ca="1">IF(OR(A2163&lt;&gt;"",B2163=""),NA(),MAX(0,IF(_xlfn.DAYS(NOW(),B2163)=0,SameDayCycleTimeSettingValue,_xlfn.DAYS(NOW(),B2163))))</f>
        <v>#N/A</v>
      </c>
    </row>
    <row r="2164" spans="1:11" x14ac:dyDescent="0.25">
      <c r="A2164" s="32" t="str">
        <f>IF(AND(TRIM(INDEX(CompletedDateValues,ROW(A2164)))&lt;&gt;"",INDEX(CompletedDateValues,ROW(A2164))&gt;0),INDEX(CompletedDateValues,ROW(A2164)),"")</f>
        <v/>
      </c>
      <c r="B2164" s="32" t="str">
        <f>IF(AND(TRIM(INDEX(StartDateValues,ROW(A2164)))&lt;&gt;"",INDEX(StartDateValues,ROW(A2164))&gt;0),INDEX(StartDateValues,ROW(A2164)),"")</f>
        <v/>
      </c>
      <c r="C2164" s="22" t="str">
        <f t="shared" si="166"/>
        <v/>
      </c>
      <c r="D2164" s="3" t="str">
        <f t="shared" si="167"/>
        <v/>
      </c>
      <c r="E2164" s="3" t="str">
        <f t="shared" si="168"/>
        <v/>
      </c>
      <c r="F2164" s="3" t="str">
        <f t="shared" si="169"/>
        <v/>
      </c>
      <c r="G2164" s="3" t="str">
        <f>IF(A2164="","",IF(HOUR(A2164)&lt;StartHour,StartHour,IF(HOUR(A2164)&gt;FinishHour,FinishHour,HOUR(A2164))))</f>
        <v/>
      </c>
      <c r="H2164" s="3" t="str">
        <f t="shared" si="170"/>
        <v/>
      </c>
      <c r="I2164" s="33" t="e">
        <f>IF(OR(A2164="",B2164=""),NA(),MAX(0,IF(A2164-B2164=0,SameDayCycleTimeSettingValue,(A2164-B2164) *24)))</f>
        <v>#N/A</v>
      </c>
      <c r="J2164" s="33" t="e">
        <f>IF(OR(A2164="",B2164=""),NA(),MAX(0,IF(A2164-B2164=0,SameDayCycleTimeSettingValue,((A2164-B2164) *24)-(INT((A2164-B2164)) * (24-(FinishHour-StartHour))))))</f>
        <v>#N/A</v>
      </c>
      <c r="K2164" s="3" t="e">
        <f ca="1">IF(OR(A2164&lt;&gt;"",B2164=""),NA(),MAX(0,IF(_xlfn.DAYS(NOW(),B2164)=0,SameDayCycleTimeSettingValue,_xlfn.DAYS(NOW(),B2164))))</f>
        <v>#N/A</v>
      </c>
    </row>
    <row r="2165" spans="1:11" x14ac:dyDescent="0.25">
      <c r="A2165" s="32" t="str">
        <f>IF(AND(TRIM(INDEX(CompletedDateValues,ROW(A2165)))&lt;&gt;"",INDEX(CompletedDateValues,ROW(A2165))&gt;0),INDEX(CompletedDateValues,ROW(A2165)),"")</f>
        <v/>
      </c>
      <c r="B2165" s="32" t="str">
        <f>IF(AND(TRIM(INDEX(StartDateValues,ROW(A2165)))&lt;&gt;"",INDEX(StartDateValues,ROW(A2165))&gt;0),INDEX(StartDateValues,ROW(A2165)),"")</f>
        <v/>
      </c>
      <c r="C2165" s="22" t="str">
        <f t="shared" si="166"/>
        <v/>
      </c>
      <c r="D2165" s="3" t="str">
        <f t="shared" si="167"/>
        <v/>
      </c>
      <c r="E2165" s="3" t="str">
        <f t="shared" si="168"/>
        <v/>
      </c>
      <c r="F2165" s="3" t="str">
        <f t="shared" si="169"/>
        <v/>
      </c>
      <c r="G2165" s="3" t="str">
        <f>IF(A2165="","",IF(HOUR(A2165)&lt;StartHour,StartHour,IF(HOUR(A2165)&gt;FinishHour,FinishHour,HOUR(A2165))))</f>
        <v/>
      </c>
      <c r="H2165" s="3" t="str">
        <f t="shared" si="170"/>
        <v/>
      </c>
      <c r="I2165" s="33" t="e">
        <f>IF(OR(A2165="",B2165=""),NA(),MAX(0,IF(A2165-B2165=0,SameDayCycleTimeSettingValue,(A2165-B2165) *24)))</f>
        <v>#N/A</v>
      </c>
      <c r="J2165" s="33" t="e">
        <f>IF(OR(A2165="",B2165=""),NA(),MAX(0,IF(A2165-B2165=0,SameDayCycleTimeSettingValue,((A2165-B2165) *24)-(INT((A2165-B2165)) * (24-(FinishHour-StartHour))))))</f>
        <v>#N/A</v>
      </c>
      <c r="K2165" s="3" t="e">
        <f ca="1">IF(OR(A2165&lt;&gt;"",B2165=""),NA(),MAX(0,IF(_xlfn.DAYS(NOW(),B2165)=0,SameDayCycleTimeSettingValue,_xlfn.DAYS(NOW(),B2165))))</f>
        <v>#N/A</v>
      </c>
    </row>
    <row r="2166" spans="1:11" x14ac:dyDescent="0.25">
      <c r="A2166" s="32" t="str">
        <f>IF(AND(TRIM(INDEX(CompletedDateValues,ROW(A2166)))&lt;&gt;"",INDEX(CompletedDateValues,ROW(A2166))&gt;0),INDEX(CompletedDateValues,ROW(A2166)),"")</f>
        <v/>
      </c>
      <c r="B2166" s="32" t="str">
        <f>IF(AND(TRIM(INDEX(StartDateValues,ROW(A2166)))&lt;&gt;"",INDEX(StartDateValues,ROW(A2166))&gt;0),INDEX(StartDateValues,ROW(A2166)),"")</f>
        <v/>
      </c>
      <c r="C2166" s="22" t="str">
        <f t="shared" si="166"/>
        <v/>
      </c>
      <c r="D2166" s="3" t="str">
        <f t="shared" si="167"/>
        <v/>
      </c>
      <c r="E2166" s="3" t="str">
        <f t="shared" si="168"/>
        <v/>
      </c>
      <c r="F2166" s="3" t="str">
        <f t="shared" si="169"/>
        <v/>
      </c>
      <c r="G2166" s="3" t="str">
        <f>IF(A2166="","",IF(HOUR(A2166)&lt;StartHour,StartHour,IF(HOUR(A2166)&gt;FinishHour,FinishHour,HOUR(A2166))))</f>
        <v/>
      </c>
      <c r="H2166" s="3" t="str">
        <f t="shared" si="170"/>
        <v/>
      </c>
      <c r="I2166" s="33" t="e">
        <f>IF(OR(A2166="",B2166=""),NA(),MAX(0,IF(A2166-B2166=0,SameDayCycleTimeSettingValue,(A2166-B2166) *24)))</f>
        <v>#N/A</v>
      </c>
      <c r="J2166" s="33" t="e">
        <f>IF(OR(A2166="",B2166=""),NA(),MAX(0,IF(A2166-B2166=0,SameDayCycleTimeSettingValue,((A2166-B2166) *24)-(INT((A2166-B2166)) * (24-(FinishHour-StartHour))))))</f>
        <v>#N/A</v>
      </c>
      <c r="K2166" s="3" t="e">
        <f ca="1">IF(OR(A2166&lt;&gt;"",B2166=""),NA(),MAX(0,IF(_xlfn.DAYS(NOW(),B2166)=0,SameDayCycleTimeSettingValue,_xlfn.DAYS(NOW(),B2166))))</f>
        <v>#N/A</v>
      </c>
    </row>
    <row r="2167" spans="1:11" x14ac:dyDescent="0.25">
      <c r="A2167" s="32" t="str">
        <f>IF(AND(TRIM(INDEX(CompletedDateValues,ROW(A2167)))&lt;&gt;"",INDEX(CompletedDateValues,ROW(A2167))&gt;0),INDEX(CompletedDateValues,ROW(A2167)),"")</f>
        <v/>
      </c>
      <c r="B2167" s="32" t="str">
        <f>IF(AND(TRIM(INDEX(StartDateValues,ROW(A2167)))&lt;&gt;"",INDEX(StartDateValues,ROW(A2167))&gt;0),INDEX(StartDateValues,ROW(A2167)),"")</f>
        <v/>
      </c>
      <c r="C2167" s="22" t="str">
        <f t="shared" si="166"/>
        <v/>
      </c>
      <c r="D2167" s="3" t="str">
        <f t="shared" si="167"/>
        <v/>
      </c>
      <c r="E2167" s="3" t="str">
        <f t="shared" si="168"/>
        <v/>
      </c>
      <c r="F2167" s="3" t="str">
        <f t="shared" si="169"/>
        <v/>
      </c>
      <c r="G2167" s="3" t="str">
        <f>IF(A2167="","",IF(HOUR(A2167)&lt;StartHour,StartHour,IF(HOUR(A2167)&gt;FinishHour,FinishHour,HOUR(A2167))))</f>
        <v/>
      </c>
      <c r="H2167" s="3" t="str">
        <f t="shared" si="170"/>
        <v/>
      </c>
      <c r="I2167" s="33" t="e">
        <f>IF(OR(A2167="",B2167=""),NA(),MAX(0,IF(A2167-B2167=0,SameDayCycleTimeSettingValue,(A2167-B2167) *24)))</f>
        <v>#N/A</v>
      </c>
      <c r="J2167" s="33" t="e">
        <f>IF(OR(A2167="",B2167=""),NA(),MAX(0,IF(A2167-B2167=0,SameDayCycleTimeSettingValue,((A2167-B2167) *24)-(INT((A2167-B2167)) * (24-(FinishHour-StartHour))))))</f>
        <v>#N/A</v>
      </c>
      <c r="K2167" s="3" t="e">
        <f ca="1">IF(OR(A2167&lt;&gt;"",B2167=""),NA(),MAX(0,IF(_xlfn.DAYS(NOW(),B2167)=0,SameDayCycleTimeSettingValue,_xlfn.DAYS(NOW(),B2167))))</f>
        <v>#N/A</v>
      </c>
    </row>
    <row r="2168" spans="1:11" x14ac:dyDescent="0.25">
      <c r="A2168" s="32" t="str">
        <f>IF(AND(TRIM(INDEX(CompletedDateValues,ROW(A2168)))&lt;&gt;"",INDEX(CompletedDateValues,ROW(A2168))&gt;0),INDEX(CompletedDateValues,ROW(A2168)),"")</f>
        <v/>
      </c>
      <c r="B2168" s="32" t="str">
        <f>IF(AND(TRIM(INDEX(StartDateValues,ROW(A2168)))&lt;&gt;"",INDEX(StartDateValues,ROW(A2168))&gt;0),INDEX(StartDateValues,ROW(A2168)),"")</f>
        <v/>
      </c>
      <c r="C2168" s="22" t="str">
        <f t="shared" si="166"/>
        <v/>
      </c>
      <c r="D2168" s="3" t="str">
        <f t="shared" si="167"/>
        <v/>
      </c>
      <c r="E2168" s="3" t="str">
        <f t="shared" si="168"/>
        <v/>
      </c>
      <c r="F2168" s="3" t="str">
        <f t="shared" si="169"/>
        <v/>
      </c>
      <c r="G2168" s="3" t="str">
        <f>IF(A2168="","",IF(HOUR(A2168)&lt;StartHour,StartHour,IF(HOUR(A2168)&gt;FinishHour,FinishHour,HOUR(A2168))))</f>
        <v/>
      </c>
      <c r="H2168" s="3" t="str">
        <f t="shared" si="170"/>
        <v/>
      </c>
      <c r="I2168" s="33" t="e">
        <f>IF(OR(A2168="",B2168=""),NA(),MAX(0,IF(A2168-B2168=0,SameDayCycleTimeSettingValue,(A2168-B2168) *24)))</f>
        <v>#N/A</v>
      </c>
      <c r="J2168" s="33" t="e">
        <f>IF(OR(A2168="",B2168=""),NA(),MAX(0,IF(A2168-B2168=0,SameDayCycleTimeSettingValue,((A2168-B2168) *24)-(INT((A2168-B2168)) * (24-(FinishHour-StartHour))))))</f>
        <v>#N/A</v>
      </c>
      <c r="K2168" s="3" t="e">
        <f ca="1">IF(OR(A2168&lt;&gt;"",B2168=""),NA(),MAX(0,IF(_xlfn.DAYS(NOW(),B2168)=0,SameDayCycleTimeSettingValue,_xlfn.DAYS(NOW(),B2168))))</f>
        <v>#N/A</v>
      </c>
    </row>
    <row r="2169" spans="1:11" x14ac:dyDescent="0.25">
      <c r="A2169" s="32" t="str">
        <f>IF(AND(TRIM(INDEX(CompletedDateValues,ROW(A2169)))&lt;&gt;"",INDEX(CompletedDateValues,ROW(A2169))&gt;0),INDEX(CompletedDateValues,ROW(A2169)),"")</f>
        <v/>
      </c>
      <c r="B2169" s="32" t="str">
        <f>IF(AND(TRIM(INDEX(StartDateValues,ROW(A2169)))&lt;&gt;"",INDEX(StartDateValues,ROW(A2169))&gt;0),INDEX(StartDateValues,ROW(A2169)),"")</f>
        <v/>
      </c>
      <c r="C2169" s="22" t="str">
        <f t="shared" si="166"/>
        <v/>
      </c>
      <c r="D2169" s="3" t="str">
        <f t="shared" si="167"/>
        <v/>
      </c>
      <c r="E2169" s="3" t="str">
        <f t="shared" si="168"/>
        <v/>
      </c>
      <c r="F2169" s="3" t="str">
        <f t="shared" si="169"/>
        <v/>
      </c>
      <c r="G2169" s="3" t="str">
        <f>IF(A2169="","",IF(HOUR(A2169)&lt;StartHour,StartHour,IF(HOUR(A2169)&gt;FinishHour,FinishHour,HOUR(A2169))))</f>
        <v/>
      </c>
      <c r="H2169" s="3" t="str">
        <f t="shared" si="170"/>
        <v/>
      </c>
      <c r="I2169" s="33" t="e">
        <f>IF(OR(A2169="",B2169=""),NA(),MAX(0,IF(A2169-B2169=0,SameDayCycleTimeSettingValue,(A2169-B2169) *24)))</f>
        <v>#N/A</v>
      </c>
      <c r="J2169" s="33" t="e">
        <f>IF(OR(A2169="",B2169=""),NA(),MAX(0,IF(A2169-B2169=0,SameDayCycleTimeSettingValue,((A2169-B2169) *24)-(INT((A2169-B2169)) * (24-(FinishHour-StartHour))))))</f>
        <v>#N/A</v>
      </c>
      <c r="K2169" s="3" t="e">
        <f ca="1">IF(OR(A2169&lt;&gt;"",B2169=""),NA(),MAX(0,IF(_xlfn.DAYS(NOW(),B2169)=0,SameDayCycleTimeSettingValue,_xlfn.DAYS(NOW(),B2169))))</f>
        <v>#N/A</v>
      </c>
    </row>
    <row r="2170" spans="1:11" x14ac:dyDescent="0.25">
      <c r="A2170" s="32" t="str">
        <f>IF(AND(TRIM(INDEX(CompletedDateValues,ROW(A2170)))&lt;&gt;"",INDEX(CompletedDateValues,ROW(A2170))&gt;0),INDEX(CompletedDateValues,ROW(A2170)),"")</f>
        <v/>
      </c>
      <c r="B2170" s="32" t="str">
        <f>IF(AND(TRIM(INDEX(StartDateValues,ROW(A2170)))&lt;&gt;"",INDEX(StartDateValues,ROW(A2170))&gt;0),INDEX(StartDateValues,ROW(A2170)),"")</f>
        <v/>
      </c>
      <c r="C2170" s="22" t="str">
        <f t="shared" si="166"/>
        <v/>
      </c>
      <c r="D2170" s="3" t="str">
        <f t="shared" si="167"/>
        <v/>
      </c>
      <c r="E2170" s="3" t="str">
        <f t="shared" si="168"/>
        <v/>
      </c>
      <c r="F2170" s="3" t="str">
        <f t="shared" si="169"/>
        <v/>
      </c>
      <c r="G2170" s="3" t="str">
        <f>IF(A2170="","",IF(HOUR(A2170)&lt;StartHour,StartHour,IF(HOUR(A2170)&gt;FinishHour,FinishHour,HOUR(A2170))))</f>
        <v/>
      </c>
      <c r="H2170" s="3" t="str">
        <f t="shared" si="170"/>
        <v/>
      </c>
      <c r="I2170" s="33" t="e">
        <f>IF(OR(A2170="",B2170=""),NA(),MAX(0,IF(A2170-B2170=0,SameDayCycleTimeSettingValue,(A2170-B2170) *24)))</f>
        <v>#N/A</v>
      </c>
      <c r="J2170" s="33" t="e">
        <f>IF(OR(A2170="",B2170=""),NA(),MAX(0,IF(A2170-B2170=0,SameDayCycleTimeSettingValue,((A2170-B2170) *24)-(INT((A2170-B2170)) * (24-(FinishHour-StartHour))))))</f>
        <v>#N/A</v>
      </c>
      <c r="K2170" s="3" t="e">
        <f ca="1">IF(OR(A2170&lt;&gt;"",B2170=""),NA(),MAX(0,IF(_xlfn.DAYS(NOW(),B2170)=0,SameDayCycleTimeSettingValue,_xlfn.DAYS(NOW(),B2170))))</f>
        <v>#N/A</v>
      </c>
    </row>
    <row r="2171" spans="1:11" x14ac:dyDescent="0.25">
      <c r="A2171" s="32" t="str">
        <f>IF(AND(TRIM(INDEX(CompletedDateValues,ROW(A2171)))&lt;&gt;"",INDEX(CompletedDateValues,ROW(A2171))&gt;0),INDEX(CompletedDateValues,ROW(A2171)),"")</f>
        <v/>
      </c>
      <c r="B2171" s="32" t="str">
        <f>IF(AND(TRIM(INDEX(StartDateValues,ROW(A2171)))&lt;&gt;"",INDEX(StartDateValues,ROW(A2171))&gt;0),INDEX(StartDateValues,ROW(A2171)),"")</f>
        <v/>
      </c>
      <c r="C2171" s="22" t="str">
        <f t="shared" si="166"/>
        <v/>
      </c>
      <c r="D2171" s="3" t="str">
        <f t="shared" si="167"/>
        <v/>
      </c>
      <c r="E2171" s="3" t="str">
        <f t="shared" si="168"/>
        <v/>
      </c>
      <c r="F2171" s="3" t="str">
        <f t="shared" si="169"/>
        <v/>
      </c>
      <c r="G2171" s="3" t="str">
        <f>IF(A2171="","",IF(HOUR(A2171)&lt;StartHour,StartHour,IF(HOUR(A2171)&gt;FinishHour,FinishHour,HOUR(A2171))))</f>
        <v/>
      </c>
      <c r="H2171" s="3" t="str">
        <f t="shared" si="170"/>
        <v/>
      </c>
      <c r="I2171" s="33" t="e">
        <f>IF(OR(A2171="",B2171=""),NA(),MAX(0,IF(A2171-B2171=0,SameDayCycleTimeSettingValue,(A2171-B2171) *24)))</f>
        <v>#N/A</v>
      </c>
      <c r="J2171" s="33" t="e">
        <f>IF(OR(A2171="",B2171=""),NA(),MAX(0,IF(A2171-B2171=0,SameDayCycleTimeSettingValue,((A2171-B2171) *24)-(INT((A2171-B2171)) * (24-(FinishHour-StartHour))))))</f>
        <v>#N/A</v>
      </c>
      <c r="K2171" s="3" t="e">
        <f ca="1">IF(OR(A2171&lt;&gt;"",B2171=""),NA(),MAX(0,IF(_xlfn.DAYS(NOW(),B2171)=0,SameDayCycleTimeSettingValue,_xlfn.DAYS(NOW(),B2171))))</f>
        <v>#N/A</v>
      </c>
    </row>
    <row r="2172" spans="1:11" x14ac:dyDescent="0.25">
      <c r="A2172" s="32" t="str">
        <f>IF(AND(TRIM(INDEX(CompletedDateValues,ROW(A2172)))&lt;&gt;"",INDEX(CompletedDateValues,ROW(A2172))&gt;0),INDEX(CompletedDateValues,ROW(A2172)),"")</f>
        <v/>
      </c>
      <c r="B2172" s="32" t="str">
        <f>IF(AND(TRIM(INDEX(StartDateValues,ROW(A2172)))&lt;&gt;"",INDEX(StartDateValues,ROW(A2172))&gt;0),INDEX(StartDateValues,ROW(A2172)),"")</f>
        <v/>
      </c>
      <c r="C2172" s="22" t="str">
        <f t="shared" si="166"/>
        <v/>
      </c>
      <c r="D2172" s="3" t="str">
        <f t="shared" si="167"/>
        <v/>
      </c>
      <c r="E2172" s="3" t="str">
        <f t="shared" si="168"/>
        <v/>
      </c>
      <c r="F2172" s="3" t="str">
        <f t="shared" si="169"/>
        <v/>
      </c>
      <c r="G2172" s="3" t="str">
        <f>IF(A2172="","",IF(HOUR(A2172)&lt;StartHour,StartHour,IF(HOUR(A2172)&gt;FinishHour,FinishHour,HOUR(A2172))))</f>
        <v/>
      </c>
      <c r="H2172" s="3" t="str">
        <f t="shared" si="170"/>
        <v/>
      </c>
      <c r="I2172" s="33" t="e">
        <f>IF(OR(A2172="",B2172=""),NA(),MAX(0,IF(A2172-B2172=0,SameDayCycleTimeSettingValue,(A2172-B2172) *24)))</f>
        <v>#N/A</v>
      </c>
      <c r="J2172" s="33" t="e">
        <f>IF(OR(A2172="",B2172=""),NA(),MAX(0,IF(A2172-B2172=0,SameDayCycleTimeSettingValue,((A2172-B2172) *24)-(INT((A2172-B2172)) * (24-(FinishHour-StartHour))))))</f>
        <v>#N/A</v>
      </c>
      <c r="K2172" s="3" t="e">
        <f ca="1">IF(OR(A2172&lt;&gt;"",B2172=""),NA(),MAX(0,IF(_xlfn.DAYS(NOW(),B2172)=0,SameDayCycleTimeSettingValue,_xlfn.DAYS(NOW(),B2172))))</f>
        <v>#N/A</v>
      </c>
    </row>
    <row r="2173" spans="1:11" x14ac:dyDescent="0.25">
      <c r="A2173" s="32" t="str">
        <f>IF(AND(TRIM(INDEX(CompletedDateValues,ROW(A2173)))&lt;&gt;"",INDEX(CompletedDateValues,ROW(A2173))&gt;0),INDEX(CompletedDateValues,ROW(A2173)),"")</f>
        <v/>
      </c>
      <c r="B2173" s="32" t="str">
        <f>IF(AND(TRIM(INDEX(StartDateValues,ROW(A2173)))&lt;&gt;"",INDEX(StartDateValues,ROW(A2173))&gt;0),INDEX(StartDateValues,ROW(A2173)),"")</f>
        <v/>
      </c>
      <c r="C2173" s="22" t="str">
        <f t="shared" si="166"/>
        <v/>
      </c>
      <c r="D2173" s="3" t="str">
        <f t="shared" si="167"/>
        <v/>
      </c>
      <c r="E2173" s="3" t="str">
        <f t="shared" si="168"/>
        <v/>
      </c>
      <c r="F2173" s="3" t="str">
        <f t="shared" si="169"/>
        <v/>
      </c>
      <c r="G2173" s="3" t="str">
        <f>IF(A2173="","",IF(HOUR(A2173)&lt;StartHour,StartHour,IF(HOUR(A2173)&gt;FinishHour,FinishHour,HOUR(A2173))))</f>
        <v/>
      </c>
      <c r="H2173" s="3" t="str">
        <f t="shared" si="170"/>
        <v/>
      </c>
      <c r="I2173" s="33" t="e">
        <f>IF(OR(A2173="",B2173=""),NA(),MAX(0,IF(A2173-B2173=0,SameDayCycleTimeSettingValue,(A2173-B2173) *24)))</f>
        <v>#N/A</v>
      </c>
      <c r="J2173" s="33" t="e">
        <f>IF(OR(A2173="",B2173=""),NA(),MAX(0,IF(A2173-B2173=0,SameDayCycleTimeSettingValue,((A2173-B2173) *24)-(INT((A2173-B2173)) * (24-(FinishHour-StartHour))))))</f>
        <v>#N/A</v>
      </c>
      <c r="K2173" s="3" t="e">
        <f ca="1">IF(OR(A2173&lt;&gt;"",B2173=""),NA(),MAX(0,IF(_xlfn.DAYS(NOW(),B2173)=0,SameDayCycleTimeSettingValue,_xlfn.DAYS(NOW(),B2173))))</f>
        <v>#N/A</v>
      </c>
    </row>
    <row r="2174" spans="1:11" x14ac:dyDescent="0.25">
      <c r="A2174" s="32" t="str">
        <f>IF(AND(TRIM(INDEX(CompletedDateValues,ROW(A2174)))&lt;&gt;"",INDEX(CompletedDateValues,ROW(A2174))&gt;0),INDEX(CompletedDateValues,ROW(A2174)),"")</f>
        <v/>
      </c>
      <c r="B2174" s="32" t="str">
        <f>IF(AND(TRIM(INDEX(StartDateValues,ROW(A2174)))&lt;&gt;"",INDEX(StartDateValues,ROW(A2174))&gt;0),INDEX(StartDateValues,ROW(A2174)),"")</f>
        <v/>
      </c>
      <c r="C2174" s="22" t="str">
        <f t="shared" si="166"/>
        <v/>
      </c>
      <c r="D2174" s="3" t="str">
        <f t="shared" si="167"/>
        <v/>
      </c>
      <c r="E2174" s="3" t="str">
        <f t="shared" si="168"/>
        <v/>
      </c>
      <c r="F2174" s="3" t="str">
        <f t="shared" si="169"/>
        <v/>
      </c>
      <c r="G2174" s="3" t="str">
        <f>IF(A2174="","",IF(HOUR(A2174)&lt;StartHour,StartHour,IF(HOUR(A2174)&gt;FinishHour,FinishHour,HOUR(A2174))))</f>
        <v/>
      </c>
      <c r="H2174" s="3" t="str">
        <f t="shared" si="170"/>
        <v/>
      </c>
      <c r="I2174" s="33" t="e">
        <f>IF(OR(A2174="",B2174=""),NA(),MAX(0,IF(A2174-B2174=0,SameDayCycleTimeSettingValue,(A2174-B2174) *24)))</f>
        <v>#N/A</v>
      </c>
      <c r="J2174" s="33" t="e">
        <f>IF(OR(A2174="",B2174=""),NA(),MAX(0,IF(A2174-B2174=0,SameDayCycleTimeSettingValue,((A2174-B2174) *24)-(INT((A2174-B2174)) * (24-(FinishHour-StartHour))))))</f>
        <v>#N/A</v>
      </c>
      <c r="K2174" s="3" t="e">
        <f ca="1">IF(OR(A2174&lt;&gt;"",B2174=""),NA(),MAX(0,IF(_xlfn.DAYS(NOW(),B2174)=0,SameDayCycleTimeSettingValue,_xlfn.DAYS(NOW(),B2174))))</f>
        <v>#N/A</v>
      </c>
    </row>
    <row r="2175" spans="1:11" x14ac:dyDescent="0.25">
      <c r="A2175" s="32" t="str">
        <f>IF(AND(TRIM(INDEX(CompletedDateValues,ROW(A2175)))&lt;&gt;"",INDEX(CompletedDateValues,ROW(A2175))&gt;0),INDEX(CompletedDateValues,ROW(A2175)),"")</f>
        <v/>
      </c>
      <c r="B2175" s="32" t="str">
        <f>IF(AND(TRIM(INDEX(StartDateValues,ROW(A2175)))&lt;&gt;"",INDEX(StartDateValues,ROW(A2175))&gt;0),INDEX(StartDateValues,ROW(A2175)),"")</f>
        <v/>
      </c>
      <c r="C2175" s="22" t="str">
        <f t="shared" si="166"/>
        <v/>
      </c>
      <c r="D2175" s="3" t="str">
        <f t="shared" si="167"/>
        <v/>
      </c>
      <c r="E2175" s="3" t="str">
        <f t="shared" si="168"/>
        <v/>
      </c>
      <c r="F2175" s="3" t="str">
        <f t="shared" si="169"/>
        <v/>
      </c>
      <c r="G2175" s="3" t="str">
        <f>IF(A2175="","",IF(HOUR(A2175)&lt;StartHour,StartHour,IF(HOUR(A2175)&gt;FinishHour,FinishHour,HOUR(A2175))))</f>
        <v/>
      </c>
      <c r="H2175" s="3" t="str">
        <f t="shared" si="170"/>
        <v/>
      </c>
      <c r="I2175" s="33" t="e">
        <f>IF(OR(A2175="",B2175=""),NA(),MAX(0,IF(A2175-B2175=0,SameDayCycleTimeSettingValue,(A2175-B2175) *24)))</f>
        <v>#N/A</v>
      </c>
      <c r="J2175" s="33" t="e">
        <f>IF(OR(A2175="",B2175=""),NA(),MAX(0,IF(A2175-B2175=0,SameDayCycleTimeSettingValue,((A2175-B2175) *24)-(INT((A2175-B2175)) * (24-(FinishHour-StartHour))))))</f>
        <v>#N/A</v>
      </c>
      <c r="K2175" s="3" t="e">
        <f ca="1">IF(OR(A2175&lt;&gt;"",B2175=""),NA(),MAX(0,IF(_xlfn.DAYS(NOW(),B2175)=0,SameDayCycleTimeSettingValue,_xlfn.DAYS(NOW(),B2175))))</f>
        <v>#N/A</v>
      </c>
    </row>
    <row r="2176" spans="1:11" x14ac:dyDescent="0.25">
      <c r="A2176" s="32" t="str">
        <f>IF(AND(TRIM(INDEX(CompletedDateValues,ROW(A2176)))&lt;&gt;"",INDEX(CompletedDateValues,ROW(A2176))&gt;0),INDEX(CompletedDateValues,ROW(A2176)),"")</f>
        <v/>
      </c>
      <c r="B2176" s="32" t="str">
        <f>IF(AND(TRIM(INDEX(StartDateValues,ROW(A2176)))&lt;&gt;"",INDEX(StartDateValues,ROW(A2176))&gt;0),INDEX(StartDateValues,ROW(A2176)),"")</f>
        <v/>
      </c>
      <c r="C2176" s="22" t="str">
        <f t="shared" si="166"/>
        <v/>
      </c>
      <c r="D2176" s="3" t="str">
        <f t="shared" si="167"/>
        <v/>
      </c>
      <c r="E2176" s="3" t="str">
        <f t="shared" si="168"/>
        <v/>
      </c>
      <c r="F2176" s="3" t="str">
        <f t="shared" si="169"/>
        <v/>
      </c>
      <c r="G2176" s="3" t="str">
        <f>IF(A2176="","",IF(HOUR(A2176)&lt;StartHour,StartHour,IF(HOUR(A2176)&gt;FinishHour,FinishHour,HOUR(A2176))))</f>
        <v/>
      </c>
      <c r="H2176" s="3" t="str">
        <f t="shared" si="170"/>
        <v/>
      </c>
      <c r="I2176" s="33" t="e">
        <f>IF(OR(A2176="",B2176=""),NA(),MAX(0,IF(A2176-B2176=0,SameDayCycleTimeSettingValue,(A2176-B2176) *24)))</f>
        <v>#N/A</v>
      </c>
      <c r="J2176" s="33" t="e">
        <f>IF(OR(A2176="",B2176=""),NA(),MAX(0,IF(A2176-B2176=0,SameDayCycleTimeSettingValue,((A2176-B2176) *24)-(INT((A2176-B2176)) * (24-(FinishHour-StartHour))))))</f>
        <v>#N/A</v>
      </c>
      <c r="K2176" s="3" t="e">
        <f ca="1">IF(OR(A2176&lt;&gt;"",B2176=""),NA(),MAX(0,IF(_xlfn.DAYS(NOW(),B2176)=0,SameDayCycleTimeSettingValue,_xlfn.DAYS(NOW(),B2176))))</f>
        <v>#N/A</v>
      </c>
    </row>
    <row r="2177" spans="1:11" x14ac:dyDescent="0.25">
      <c r="A2177" s="32" t="str">
        <f>IF(AND(TRIM(INDEX(CompletedDateValues,ROW(A2177)))&lt;&gt;"",INDEX(CompletedDateValues,ROW(A2177))&gt;0),INDEX(CompletedDateValues,ROW(A2177)),"")</f>
        <v/>
      </c>
      <c r="B2177" s="32" t="str">
        <f>IF(AND(TRIM(INDEX(StartDateValues,ROW(A2177)))&lt;&gt;"",INDEX(StartDateValues,ROW(A2177))&gt;0),INDEX(StartDateValues,ROW(A2177)),"")</f>
        <v/>
      </c>
      <c r="C2177" s="22" t="str">
        <f t="shared" si="166"/>
        <v/>
      </c>
      <c r="D2177" s="3" t="str">
        <f t="shared" si="167"/>
        <v/>
      </c>
      <c r="E2177" s="3" t="str">
        <f t="shared" si="168"/>
        <v/>
      </c>
      <c r="F2177" s="3" t="str">
        <f t="shared" si="169"/>
        <v/>
      </c>
      <c r="G2177" s="3" t="str">
        <f>IF(A2177="","",IF(HOUR(A2177)&lt;StartHour,StartHour,IF(HOUR(A2177)&gt;FinishHour,FinishHour,HOUR(A2177))))</f>
        <v/>
      </c>
      <c r="H2177" s="3" t="str">
        <f t="shared" si="170"/>
        <v/>
      </c>
      <c r="I2177" s="33" t="e">
        <f>IF(OR(A2177="",B2177=""),NA(),MAX(0,IF(A2177-B2177=0,SameDayCycleTimeSettingValue,(A2177-B2177) *24)))</f>
        <v>#N/A</v>
      </c>
      <c r="J2177" s="33" t="e">
        <f>IF(OR(A2177="",B2177=""),NA(),MAX(0,IF(A2177-B2177=0,SameDayCycleTimeSettingValue,((A2177-B2177) *24)-(INT((A2177-B2177)) * (24-(FinishHour-StartHour))))))</f>
        <v>#N/A</v>
      </c>
      <c r="K2177" s="3" t="e">
        <f ca="1">IF(OR(A2177&lt;&gt;"",B2177=""),NA(),MAX(0,IF(_xlfn.DAYS(NOW(),B2177)=0,SameDayCycleTimeSettingValue,_xlfn.DAYS(NOW(),B2177))))</f>
        <v>#N/A</v>
      </c>
    </row>
    <row r="2178" spans="1:11" x14ac:dyDescent="0.25">
      <c r="A2178" s="32" t="str">
        <f>IF(AND(TRIM(INDEX(CompletedDateValues,ROW(A2178)))&lt;&gt;"",INDEX(CompletedDateValues,ROW(A2178))&gt;0),INDEX(CompletedDateValues,ROW(A2178)),"")</f>
        <v/>
      </c>
      <c r="B2178" s="32" t="str">
        <f>IF(AND(TRIM(INDEX(StartDateValues,ROW(A2178)))&lt;&gt;"",INDEX(StartDateValues,ROW(A2178))&gt;0),INDEX(StartDateValues,ROW(A2178)),"")</f>
        <v/>
      </c>
      <c r="C2178" s="22" t="str">
        <f t="shared" si="166"/>
        <v/>
      </c>
      <c r="D2178" s="3" t="str">
        <f t="shared" si="167"/>
        <v/>
      </c>
      <c r="E2178" s="3" t="str">
        <f t="shared" si="168"/>
        <v/>
      </c>
      <c r="F2178" s="3" t="str">
        <f t="shared" si="169"/>
        <v/>
      </c>
      <c r="G2178" s="3" t="str">
        <f>IF(A2178="","",IF(HOUR(A2178)&lt;StartHour,StartHour,IF(HOUR(A2178)&gt;FinishHour,FinishHour,HOUR(A2178))))</f>
        <v/>
      </c>
      <c r="H2178" s="3" t="str">
        <f t="shared" si="170"/>
        <v/>
      </c>
      <c r="I2178" s="33" t="e">
        <f>IF(OR(A2178="",B2178=""),NA(),MAX(0,IF(A2178-B2178=0,SameDayCycleTimeSettingValue,(A2178-B2178) *24)))</f>
        <v>#N/A</v>
      </c>
      <c r="J2178" s="33" t="e">
        <f>IF(OR(A2178="",B2178=""),NA(),MAX(0,IF(A2178-B2178=0,SameDayCycleTimeSettingValue,((A2178-B2178) *24)-(INT((A2178-B2178)) * (24-(FinishHour-StartHour))))))</f>
        <v>#N/A</v>
      </c>
      <c r="K2178" s="3" t="e">
        <f ca="1">IF(OR(A2178&lt;&gt;"",B2178=""),NA(),MAX(0,IF(_xlfn.DAYS(NOW(),B2178)=0,SameDayCycleTimeSettingValue,_xlfn.DAYS(NOW(),B2178))))</f>
        <v>#N/A</v>
      </c>
    </row>
    <row r="2179" spans="1:11" x14ac:dyDescent="0.25">
      <c r="A2179" s="32" t="str">
        <f>IF(AND(TRIM(INDEX(CompletedDateValues,ROW(A2179)))&lt;&gt;"",INDEX(CompletedDateValues,ROW(A2179))&gt;0),INDEX(CompletedDateValues,ROW(A2179)),"")</f>
        <v/>
      </c>
      <c r="B2179" s="32" t="str">
        <f>IF(AND(TRIM(INDEX(StartDateValues,ROW(A2179)))&lt;&gt;"",INDEX(StartDateValues,ROW(A2179))&gt;0),INDEX(StartDateValues,ROW(A2179)),"")</f>
        <v/>
      </c>
      <c r="C2179" s="22" t="str">
        <f t="shared" ref="C2179:C2242" si="171">IF(AND(TRIM(INDEX(WorkTypeValues,ROW(A2179)))&lt;&gt;"",INDEX(WorkTypeValues,ROW(A2179))&gt;0),INDEX(WorkTypeValues,ROW(A2179)),"")</f>
        <v/>
      </c>
      <c r="D2179" s="3" t="str">
        <f t="shared" ref="D2179:D2242" si="172">IF(A2179="", "",YEAR(A2179))</f>
        <v/>
      </c>
      <c r="E2179" s="3" t="str">
        <f t="shared" ref="E2179:E2242" si="173">IF(A2179="","",MONTH(A2179))</f>
        <v/>
      </c>
      <c r="F2179" s="3" t="str">
        <f t="shared" ref="F2179:F2242" si="174">IF(A2179="","",DAY(A2179))</f>
        <v/>
      </c>
      <c r="G2179" s="3" t="str">
        <f>IF(A2179="","",IF(HOUR(A2179)&lt;StartHour,StartHour,IF(HOUR(A2179)&gt;FinishHour,FinishHour,HOUR(A2179))))</f>
        <v/>
      </c>
      <c r="H2179" s="3" t="str">
        <f t="shared" ref="H2179:H2242" si="175">IF(D2179="","",D2179&amp;"-"&amp;TEXT(E2179,"00") &amp;"-"&amp;TEXT(F2179,"00") &amp;"-"&amp;TEXT(G2179,"00"))</f>
        <v/>
      </c>
      <c r="I2179" s="33" t="e">
        <f>IF(OR(A2179="",B2179=""),NA(),MAX(0,IF(A2179-B2179=0,SameDayCycleTimeSettingValue,(A2179-B2179) *24)))</f>
        <v>#N/A</v>
      </c>
      <c r="J2179" s="33" t="e">
        <f>IF(OR(A2179="",B2179=""),NA(),MAX(0,IF(A2179-B2179=0,SameDayCycleTimeSettingValue,((A2179-B2179) *24)-(INT((A2179-B2179)) * (24-(FinishHour-StartHour))))))</f>
        <v>#N/A</v>
      </c>
      <c r="K2179" s="3" t="e">
        <f ca="1">IF(OR(A2179&lt;&gt;"",B2179=""),NA(),MAX(0,IF(_xlfn.DAYS(NOW(),B2179)=0,SameDayCycleTimeSettingValue,_xlfn.DAYS(NOW(),B2179))))</f>
        <v>#N/A</v>
      </c>
    </row>
    <row r="2180" spans="1:11" x14ac:dyDescent="0.25">
      <c r="A2180" s="32" t="str">
        <f>IF(AND(TRIM(INDEX(CompletedDateValues,ROW(A2180)))&lt;&gt;"",INDEX(CompletedDateValues,ROW(A2180))&gt;0),INDEX(CompletedDateValues,ROW(A2180)),"")</f>
        <v/>
      </c>
      <c r="B2180" s="32" t="str">
        <f>IF(AND(TRIM(INDEX(StartDateValues,ROW(A2180)))&lt;&gt;"",INDEX(StartDateValues,ROW(A2180))&gt;0),INDEX(StartDateValues,ROW(A2180)),"")</f>
        <v/>
      </c>
      <c r="C2180" s="22" t="str">
        <f t="shared" si="171"/>
        <v/>
      </c>
      <c r="D2180" s="3" t="str">
        <f t="shared" si="172"/>
        <v/>
      </c>
      <c r="E2180" s="3" t="str">
        <f t="shared" si="173"/>
        <v/>
      </c>
      <c r="F2180" s="3" t="str">
        <f t="shared" si="174"/>
        <v/>
      </c>
      <c r="G2180" s="3" t="str">
        <f>IF(A2180="","",IF(HOUR(A2180)&lt;StartHour,StartHour,IF(HOUR(A2180)&gt;FinishHour,FinishHour,HOUR(A2180))))</f>
        <v/>
      </c>
      <c r="H2180" s="3" t="str">
        <f t="shared" si="175"/>
        <v/>
      </c>
      <c r="I2180" s="33" t="e">
        <f>IF(OR(A2180="",B2180=""),NA(),MAX(0,IF(A2180-B2180=0,SameDayCycleTimeSettingValue,(A2180-B2180) *24)))</f>
        <v>#N/A</v>
      </c>
      <c r="J2180" s="33" t="e">
        <f>IF(OR(A2180="",B2180=""),NA(),MAX(0,IF(A2180-B2180=0,SameDayCycleTimeSettingValue,((A2180-B2180) *24)-(INT((A2180-B2180)) * (24-(FinishHour-StartHour))))))</f>
        <v>#N/A</v>
      </c>
      <c r="K2180" s="3" t="e">
        <f ca="1">IF(OR(A2180&lt;&gt;"",B2180=""),NA(),MAX(0,IF(_xlfn.DAYS(NOW(),B2180)=0,SameDayCycleTimeSettingValue,_xlfn.DAYS(NOW(),B2180))))</f>
        <v>#N/A</v>
      </c>
    </row>
    <row r="2181" spans="1:11" x14ac:dyDescent="0.25">
      <c r="A2181" s="32" t="str">
        <f>IF(AND(TRIM(INDEX(CompletedDateValues,ROW(A2181)))&lt;&gt;"",INDEX(CompletedDateValues,ROW(A2181))&gt;0),INDEX(CompletedDateValues,ROW(A2181)),"")</f>
        <v/>
      </c>
      <c r="B2181" s="32" t="str">
        <f>IF(AND(TRIM(INDEX(StartDateValues,ROW(A2181)))&lt;&gt;"",INDEX(StartDateValues,ROW(A2181))&gt;0),INDEX(StartDateValues,ROW(A2181)),"")</f>
        <v/>
      </c>
      <c r="C2181" s="22" t="str">
        <f t="shared" si="171"/>
        <v/>
      </c>
      <c r="D2181" s="3" t="str">
        <f t="shared" si="172"/>
        <v/>
      </c>
      <c r="E2181" s="3" t="str">
        <f t="shared" si="173"/>
        <v/>
      </c>
      <c r="F2181" s="3" t="str">
        <f t="shared" si="174"/>
        <v/>
      </c>
      <c r="G2181" s="3" t="str">
        <f>IF(A2181="","",IF(HOUR(A2181)&lt;StartHour,StartHour,IF(HOUR(A2181)&gt;FinishHour,FinishHour,HOUR(A2181))))</f>
        <v/>
      </c>
      <c r="H2181" s="3" t="str">
        <f t="shared" si="175"/>
        <v/>
      </c>
      <c r="I2181" s="33" t="e">
        <f>IF(OR(A2181="",B2181=""),NA(),MAX(0,IF(A2181-B2181=0,SameDayCycleTimeSettingValue,(A2181-B2181) *24)))</f>
        <v>#N/A</v>
      </c>
      <c r="J2181" s="33" t="e">
        <f>IF(OR(A2181="",B2181=""),NA(),MAX(0,IF(A2181-B2181=0,SameDayCycleTimeSettingValue,((A2181-B2181) *24)-(INT((A2181-B2181)) * (24-(FinishHour-StartHour))))))</f>
        <v>#N/A</v>
      </c>
      <c r="K2181" s="3" t="e">
        <f ca="1">IF(OR(A2181&lt;&gt;"",B2181=""),NA(),MAX(0,IF(_xlfn.DAYS(NOW(),B2181)=0,SameDayCycleTimeSettingValue,_xlfn.DAYS(NOW(),B2181))))</f>
        <v>#N/A</v>
      </c>
    </row>
    <row r="2182" spans="1:11" x14ac:dyDescent="0.25">
      <c r="A2182" s="32" t="str">
        <f>IF(AND(TRIM(INDEX(CompletedDateValues,ROW(A2182)))&lt;&gt;"",INDEX(CompletedDateValues,ROW(A2182))&gt;0),INDEX(CompletedDateValues,ROW(A2182)),"")</f>
        <v/>
      </c>
      <c r="B2182" s="32" t="str">
        <f>IF(AND(TRIM(INDEX(StartDateValues,ROW(A2182)))&lt;&gt;"",INDEX(StartDateValues,ROW(A2182))&gt;0),INDEX(StartDateValues,ROW(A2182)),"")</f>
        <v/>
      </c>
      <c r="C2182" s="22" t="str">
        <f t="shared" si="171"/>
        <v/>
      </c>
      <c r="D2182" s="3" t="str">
        <f t="shared" si="172"/>
        <v/>
      </c>
      <c r="E2182" s="3" t="str">
        <f t="shared" si="173"/>
        <v/>
      </c>
      <c r="F2182" s="3" t="str">
        <f t="shared" si="174"/>
        <v/>
      </c>
      <c r="G2182" s="3" t="str">
        <f>IF(A2182="","",IF(HOUR(A2182)&lt;StartHour,StartHour,IF(HOUR(A2182)&gt;FinishHour,FinishHour,HOUR(A2182))))</f>
        <v/>
      </c>
      <c r="H2182" s="3" t="str">
        <f t="shared" si="175"/>
        <v/>
      </c>
      <c r="I2182" s="33" t="e">
        <f>IF(OR(A2182="",B2182=""),NA(),MAX(0,IF(A2182-B2182=0,SameDayCycleTimeSettingValue,(A2182-B2182) *24)))</f>
        <v>#N/A</v>
      </c>
      <c r="J2182" s="33" t="e">
        <f>IF(OR(A2182="",B2182=""),NA(),MAX(0,IF(A2182-B2182=0,SameDayCycleTimeSettingValue,((A2182-B2182) *24)-(INT((A2182-B2182)) * (24-(FinishHour-StartHour))))))</f>
        <v>#N/A</v>
      </c>
      <c r="K2182" s="3" t="e">
        <f ca="1">IF(OR(A2182&lt;&gt;"",B2182=""),NA(),MAX(0,IF(_xlfn.DAYS(NOW(),B2182)=0,SameDayCycleTimeSettingValue,_xlfn.DAYS(NOW(),B2182))))</f>
        <v>#N/A</v>
      </c>
    </row>
    <row r="2183" spans="1:11" x14ac:dyDescent="0.25">
      <c r="A2183" s="32" t="str">
        <f>IF(AND(TRIM(INDEX(CompletedDateValues,ROW(A2183)))&lt;&gt;"",INDEX(CompletedDateValues,ROW(A2183))&gt;0),INDEX(CompletedDateValues,ROW(A2183)),"")</f>
        <v/>
      </c>
      <c r="B2183" s="32" t="str">
        <f>IF(AND(TRIM(INDEX(StartDateValues,ROW(A2183)))&lt;&gt;"",INDEX(StartDateValues,ROW(A2183))&gt;0),INDEX(StartDateValues,ROW(A2183)),"")</f>
        <v/>
      </c>
      <c r="C2183" s="22" t="str">
        <f t="shared" si="171"/>
        <v/>
      </c>
      <c r="D2183" s="3" t="str">
        <f t="shared" si="172"/>
        <v/>
      </c>
      <c r="E2183" s="3" t="str">
        <f t="shared" si="173"/>
        <v/>
      </c>
      <c r="F2183" s="3" t="str">
        <f t="shared" si="174"/>
        <v/>
      </c>
      <c r="G2183" s="3" t="str">
        <f>IF(A2183="","",IF(HOUR(A2183)&lt;StartHour,StartHour,IF(HOUR(A2183)&gt;FinishHour,FinishHour,HOUR(A2183))))</f>
        <v/>
      </c>
      <c r="H2183" s="3" t="str">
        <f t="shared" si="175"/>
        <v/>
      </c>
      <c r="I2183" s="33" t="e">
        <f>IF(OR(A2183="",B2183=""),NA(),MAX(0,IF(A2183-B2183=0,SameDayCycleTimeSettingValue,(A2183-B2183) *24)))</f>
        <v>#N/A</v>
      </c>
      <c r="J2183" s="33" t="e">
        <f>IF(OR(A2183="",B2183=""),NA(),MAX(0,IF(A2183-B2183=0,SameDayCycleTimeSettingValue,((A2183-B2183) *24)-(INT((A2183-B2183)) * (24-(FinishHour-StartHour))))))</f>
        <v>#N/A</v>
      </c>
      <c r="K2183" s="3" t="e">
        <f ca="1">IF(OR(A2183&lt;&gt;"",B2183=""),NA(),MAX(0,IF(_xlfn.DAYS(NOW(),B2183)=0,SameDayCycleTimeSettingValue,_xlfn.DAYS(NOW(),B2183))))</f>
        <v>#N/A</v>
      </c>
    </row>
    <row r="2184" spans="1:11" x14ac:dyDescent="0.25">
      <c r="A2184" s="32" t="str">
        <f>IF(AND(TRIM(INDEX(CompletedDateValues,ROW(A2184)))&lt;&gt;"",INDEX(CompletedDateValues,ROW(A2184))&gt;0),INDEX(CompletedDateValues,ROW(A2184)),"")</f>
        <v/>
      </c>
      <c r="B2184" s="32" t="str">
        <f>IF(AND(TRIM(INDEX(StartDateValues,ROW(A2184)))&lt;&gt;"",INDEX(StartDateValues,ROW(A2184))&gt;0),INDEX(StartDateValues,ROW(A2184)),"")</f>
        <v/>
      </c>
      <c r="C2184" s="22" t="str">
        <f t="shared" si="171"/>
        <v/>
      </c>
      <c r="D2184" s="3" t="str">
        <f t="shared" si="172"/>
        <v/>
      </c>
      <c r="E2184" s="3" t="str">
        <f t="shared" si="173"/>
        <v/>
      </c>
      <c r="F2184" s="3" t="str">
        <f t="shared" si="174"/>
        <v/>
      </c>
      <c r="G2184" s="3" t="str">
        <f>IF(A2184="","",IF(HOUR(A2184)&lt;StartHour,StartHour,IF(HOUR(A2184)&gt;FinishHour,FinishHour,HOUR(A2184))))</f>
        <v/>
      </c>
      <c r="H2184" s="3" t="str">
        <f t="shared" si="175"/>
        <v/>
      </c>
      <c r="I2184" s="33" t="e">
        <f>IF(OR(A2184="",B2184=""),NA(),MAX(0,IF(A2184-B2184=0,SameDayCycleTimeSettingValue,(A2184-B2184) *24)))</f>
        <v>#N/A</v>
      </c>
      <c r="J2184" s="33" t="e">
        <f>IF(OR(A2184="",B2184=""),NA(),MAX(0,IF(A2184-B2184=0,SameDayCycleTimeSettingValue,((A2184-B2184) *24)-(INT((A2184-B2184)) * (24-(FinishHour-StartHour))))))</f>
        <v>#N/A</v>
      </c>
      <c r="K2184" s="3" t="e">
        <f ca="1">IF(OR(A2184&lt;&gt;"",B2184=""),NA(),MAX(0,IF(_xlfn.DAYS(NOW(),B2184)=0,SameDayCycleTimeSettingValue,_xlfn.DAYS(NOW(),B2184))))</f>
        <v>#N/A</v>
      </c>
    </row>
    <row r="2185" spans="1:11" x14ac:dyDescent="0.25">
      <c r="A2185" s="32" t="str">
        <f>IF(AND(TRIM(INDEX(CompletedDateValues,ROW(A2185)))&lt;&gt;"",INDEX(CompletedDateValues,ROW(A2185))&gt;0),INDEX(CompletedDateValues,ROW(A2185)),"")</f>
        <v/>
      </c>
      <c r="B2185" s="32" t="str">
        <f>IF(AND(TRIM(INDEX(StartDateValues,ROW(A2185)))&lt;&gt;"",INDEX(StartDateValues,ROW(A2185))&gt;0),INDEX(StartDateValues,ROW(A2185)),"")</f>
        <v/>
      </c>
      <c r="C2185" s="22" t="str">
        <f t="shared" si="171"/>
        <v/>
      </c>
      <c r="D2185" s="3" t="str">
        <f t="shared" si="172"/>
        <v/>
      </c>
      <c r="E2185" s="3" t="str">
        <f t="shared" si="173"/>
        <v/>
      </c>
      <c r="F2185" s="3" t="str">
        <f t="shared" si="174"/>
        <v/>
      </c>
      <c r="G2185" s="3" t="str">
        <f>IF(A2185="","",IF(HOUR(A2185)&lt;StartHour,StartHour,IF(HOUR(A2185)&gt;FinishHour,FinishHour,HOUR(A2185))))</f>
        <v/>
      </c>
      <c r="H2185" s="3" t="str">
        <f t="shared" si="175"/>
        <v/>
      </c>
      <c r="I2185" s="33" t="e">
        <f>IF(OR(A2185="",B2185=""),NA(),MAX(0,IF(A2185-B2185=0,SameDayCycleTimeSettingValue,(A2185-B2185) *24)))</f>
        <v>#N/A</v>
      </c>
      <c r="J2185" s="33" t="e">
        <f>IF(OR(A2185="",B2185=""),NA(),MAX(0,IF(A2185-B2185=0,SameDayCycleTimeSettingValue,((A2185-B2185) *24)-(INT((A2185-B2185)) * (24-(FinishHour-StartHour))))))</f>
        <v>#N/A</v>
      </c>
      <c r="K2185" s="3" t="e">
        <f ca="1">IF(OR(A2185&lt;&gt;"",B2185=""),NA(),MAX(0,IF(_xlfn.DAYS(NOW(),B2185)=0,SameDayCycleTimeSettingValue,_xlfn.DAYS(NOW(),B2185))))</f>
        <v>#N/A</v>
      </c>
    </row>
    <row r="2186" spans="1:11" x14ac:dyDescent="0.25">
      <c r="A2186" s="32" t="str">
        <f>IF(AND(TRIM(INDEX(CompletedDateValues,ROW(A2186)))&lt;&gt;"",INDEX(CompletedDateValues,ROW(A2186))&gt;0),INDEX(CompletedDateValues,ROW(A2186)),"")</f>
        <v/>
      </c>
      <c r="B2186" s="32" t="str">
        <f>IF(AND(TRIM(INDEX(StartDateValues,ROW(A2186)))&lt;&gt;"",INDEX(StartDateValues,ROW(A2186))&gt;0),INDEX(StartDateValues,ROW(A2186)),"")</f>
        <v/>
      </c>
      <c r="C2186" s="22" t="str">
        <f t="shared" si="171"/>
        <v/>
      </c>
      <c r="D2186" s="3" t="str">
        <f t="shared" si="172"/>
        <v/>
      </c>
      <c r="E2186" s="3" t="str">
        <f t="shared" si="173"/>
        <v/>
      </c>
      <c r="F2186" s="3" t="str">
        <f t="shared" si="174"/>
        <v/>
      </c>
      <c r="G2186" s="3" t="str">
        <f>IF(A2186="","",IF(HOUR(A2186)&lt;StartHour,StartHour,IF(HOUR(A2186)&gt;FinishHour,FinishHour,HOUR(A2186))))</f>
        <v/>
      </c>
      <c r="H2186" s="3" t="str">
        <f t="shared" si="175"/>
        <v/>
      </c>
      <c r="I2186" s="33" t="e">
        <f>IF(OR(A2186="",B2186=""),NA(),MAX(0,IF(A2186-B2186=0,SameDayCycleTimeSettingValue,(A2186-B2186) *24)))</f>
        <v>#N/A</v>
      </c>
      <c r="J2186" s="33" t="e">
        <f>IF(OR(A2186="",B2186=""),NA(),MAX(0,IF(A2186-B2186=0,SameDayCycleTimeSettingValue,((A2186-B2186) *24)-(INT((A2186-B2186)) * (24-(FinishHour-StartHour))))))</f>
        <v>#N/A</v>
      </c>
      <c r="K2186" s="3" t="e">
        <f ca="1">IF(OR(A2186&lt;&gt;"",B2186=""),NA(),MAX(0,IF(_xlfn.DAYS(NOW(),B2186)=0,SameDayCycleTimeSettingValue,_xlfn.DAYS(NOW(),B2186))))</f>
        <v>#N/A</v>
      </c>
    </row>
    <row r="2187" spans="1:11" x14ac:dyDescent="0.25">
      <c r="A2187" s="32" t="str">
        <f>IF(AND(TRIM(INDEX(CompletedDateValues,ROW(A2187)))&lt;&gt;"",INDEX(CompletedDateValues,ROW(A2187))&gt;0),INDEX(CompletedDateValues,ROW(A2187)),"")</f>
        <v/>
      </c>
      <c r="B2187" s="32" t="str">
        <f>IF(AND(TRIM(INDEX(StartDateValues,ROW(A2187)))&lt;&gt;"",INDEX(StartDateValues,ROW(A2187))&gt;0),INDEX(StartDateValues,ROW(A2187)),"")</f>
        <v/>
      </c>
      <c r="C2187" s="22" t="str">
        <f t="shared" si="171"/>
        <v/>
      </c>
      <c r="D2187" s="3" t="str">
        <f t="shared" si="172"/>
        <v/>
      </c>
      <c r="E2187" s="3" t="str">
        <f t="shared" si="173"/>
        <v/>
      </c>
      <c r="F2187" s="3" t="str">
        <f t="shared" si="174"/>
        <v/>
      </c>
      <c r="G2187" s="3" t="str">
        <f>IF(A2187="","",IF(HOUR(A2187)&lt;StartHour,StartHour,IF(HOUR(A2187)&gt;FinishHour,FinishHour,HOUR(A2187))))</f>
        <v/>
      </c>
      <c r="H2187" s="3" t="str">
        <f t="shared" si="175"/>
        <v/>
      </c>
      <c r="I2187" s="33" t="e">
        <f>IF(OR(A2187="",B2187=""),NA(),MAX(0,IF(A2187-B2187=0,SameDayCycleTimeSettingValue,(A2187-B2187) *24)))</f>
        <v>#N/A</v>
      </c>
      <c r="J2187" s="33" t="e">
        <f>IF(OR(A2187="",B2187=""),NA(),MAX(0,IF(A2187-B2187=0,SameDayCycleTimeSettingValue,((A2187-B2187) *24)-(INT((A2187-B2187)) * (24-(FinishHour-StartHour))))))</f>
        <v>#N/A</v>
      </c>
      <c r="K2187" s="3" t="e">
        <f ca="1">IF(OR(A2187&lt;&gt;"",B2187=""),NA(),MAX(0,IF(_xlfn.DAYS(NOW(),B2187)=0,SameDayCycleTimeSettingValue,_xlfn.DAYS(NOW(),B2187))))</f>
        <v>#N/A</v>
      </c>
    </row>
    <row r="2188" spans="1:11" x14ac:dyDescent="0.25">
      <c r="A2188" s="32" t="str">
        <f>IF(AND(TRIM(INDEX(CompletedDateValues,ROW(A2188)))&lt;&gt;"",INDEX(CompletedDateValues,ROW(A2188))&gt;0),INDEX(CompletedDateValues,ROW(A2188)),"")</f>
        <v/>
      </c>
      <c r="B2188" s="32" t="str">
        <f>IF(AND(TRIM(INDEX(StartDateValues,ROW(A2188)))&lt;&gt;"",INDEX(StartDateValues,ROW(A2188))&gt;0),INDEX(StartDateValues,ROW(A2188)),"")</f>
        <v/>
      </c>
      <c r="C2188" s="22" t="str">
        <f t="shared" si="171"/>
        <v/>
      </c>
      <c r="D2188" s="3" t="str">
        <f t="shared" si="172"/>
        <v/>
      </c>
      <c r="E2188" s="3" t="str">
        <f t="shared" si="173"/>
        <v/>
      </c>
      <c r="F2188" s="3" t="str">
        <f t="shared" si="174"/>
        <v/>
      </c>
      <c r="G2188" s="3" t="str">
        <f>IF(A2188="","",IF(HOUR(A2188)&lt;StartHour,StartHour,IF(HOUR(A2188)&gt;FinishHour,FinishHour,HOUR(A2188))))</f>
        <v/>
      </c>
      <c r="H2188" s="3" t="str">
        <f t="shared" si="175"/>
        <v/>
      </c>
      <c r="I2188" s="33" t="e">
        <f>IF(OR(A2188="",B2188=""),NA(),MAX(0,IF(A2188-B2188=0,SameDayCycleTimeSettingValue,(A2188-B2188) *24)))</f>
        <v>#N/A</v>
      </c>
      <c r="J2188" s="33" t="e">
        <f>IF(OR(A2188="",B2188=""),NA(),MAX(0,IF(A2188-B2188=0,SameDayCycleTimeSettingValue,((A2188-B2188) *24)-(INT((A2188-B2188)) * (24-(FinishHour-StartHour))))))</f>
        <v>#N/A</v>
      </c>
      <c r="K2188" s="3" t="e">
        <f ca="1">IF(OR(A2188&lt;&gt;"",B2188=""),NA(),MAX(0,IF(_xlfn.DAYS(NOW(),B2188)=0,SameDayCycleTimeSettingValue,_xlfn.DAYS(NOW(),B2188))))</f>
        <v>#N/A</v>
      </c>
    </row>
    <row r="2189" spans="1:11" x14ac:dyDescent="0.25">
      <c r="A2189" s="32" t="str">
        <f>IF(AND(TRIM(INDEX(CompletedDateValues,ROW(A2189)))&lt;&gt;"",INDEX(CompletedDateValues,ROW(A2189))&gt;0),INDEX(CompletedDateValues,ROW(A2189)),"")</f>
        <v/>
      </c>
      <c r="B2189" s="32" t="str">
        <f>IF(AND(TRIM(INDEX(StartDateValues,ROW(A2189)))&lt;&gt;"",INDEX(StartDateValues,ROW(A2189))&gt;0),INDEX(StartDateValues,ROW(A2189)),"")</f>
        <v/>
      </c>
      <c r="C2189" s="22" t="str">
        <f t="shared" si="171"/>
        <v/>
      </c>
      <c r="D2189" s="3" t="str">
        <f t="shared" si="172"/>
        <v/>
      </c>
      <c r="E2189" s="3" t="str">
        <f t="shared" si="173"/>
        <v/>
      </c>
      <c r="F2189" s="3" t="str">
        <f t="shared" si="174"/>
        <v/>
      </c>
      <c r="G2189" s="3" t="str">
        <f>IF(A2189="","",IF(HOUR(A2189)&lt;StartHour,StartHour,IF(HOUR(A2189)&gt;FinishHour,FinishHour,HOUR(A2189))))</f>
        <v/>
      </c>
      <c r="H2189" s="3" t="str">
        <f t="shared" si="175"/>
        <v/>
      </c>
      <c r="I2189" s="33" t="e">
        <f>IF(OR(A2189="",B2189=""),NA(),MAX(0,IF(A2189-B2189=0,SameDayCycleTimeSettingValue,(A2189-B2189) *24)))</f>
        <v>#N/A</v>
      </c>
      <c r="J2189" s="33" t="e">
        <f>IF(OR(A2189="",B2189=""),NA(),MAX(0,IF(A2189-B2189=0,SameDayCycleTimeSettingValue,((A2189-B2189) *24)-(INT((A2189-B2189)) * (24-(FinishHour-StartHour))))))</f>
        <v>#N/A</v>
      </c>
      <c r="K2189" s="3" t="e">
        <f ca="1">IF(OR(A2189&lt;&gt;"",B2189=""),NA(),MAX(0,IF(_xlfn.DAYS(NOW(),B2189)=0,SameDayCycleTimeSettingValue,_xlfn.DAYS(NOW(),B2189))))</f>
        <v>#N/A</v>
      </c>
    </row>
    <row r="2190" spans="1:11" x14ac:dyDescent="0.25">
      <c r="A2190" s="32" t="str">
        <f>IF(AND(TRIM(INDEX(CompletedDateValues,ROW(A2190)))&lt;&gt;"",INDEX(CompletedDateValues,ROW(A2190))&gt;0),INDEX(CompletedDateValues,ROW(A2190)),"")</f>
        <v/>
      </c>
      <c r="B2190" s="32" t="str">
        <f>IF(AND(TRIM(INDEX(StartDateValues,ROW(A2190)))&lt;&gt;"",INDEX(StartDateValues,ROW(A2190))&gt;0),INDEX(StartDateValues,ROW(A2190)),"")</f>
        <v/>
      </c>
      <c r="C2190" s="22" t="str">
        <f t="shared" si="171"/>
        <v/>
      </c>
      <c r="D2190" s="3" t="str">
        <f t="shared" si="172"/>
        <v/>
      </c>
      <c r="E2190" s="3" t="str">
        <f t="shared" si="173"/>
        <v/>
      </c>
      <c r="F2190" s="3" t="str">
        <f t="shared" si="174"/>
        <v/>
      </c>
      <c r="G2190" s="3" t="str">
        <f>IF(A2190="","",IF(HOUR(A2190)&lt;StartHour,StartHour,IF(HOUR(A2190)&gt;FinishHour,FinishHour,HOUR(A2190))))</f>
        <v/>
      </c>
      <c r="H2190" s="3" t="str">
        <f t="shared" si="175"/>
        <v/>
      </c>
      <c r="I2190" s="33" t="e">
        <f>IF(OR(A2190="",B2190=""),NA(),MAX(0,IF(A2190-B2190=0,SameDayCycleTimeSettingValue,(A2190-B2190) *24)))</f>
        <v>#N/A</v>
      </c>
      <c r="J2190" s="33" t="e">
        <f>IF(OR(A2190="",B2190=""),NA(),MAX(0,IF(A2190-B2190=0,SameDayCycleTimeSettingValue,((A2190-B2190) *24)-(INT((A2190-B2190)) * (24-(FinishHour-StartHour))))))</f>
        <v>#N/A</v>
      </c>
      <c r="K2190" s="3" t="e">
        <f ca="1">IF(OR(A2190&lt;&gt;"",B2190=""),NA(),MAX(0,IF(_xlfn.DAYS(NOW(),B2190)=0,SameDayCycleTimeSettingValue,_xlfn.DAYS(NOW(),B2190))))</f>
        <v>#N/A</v>
      </c>
    </row>
    <row r="2191" spans="1:11" x14ac:dyDescent="0.25">
      <c r="A2191" s="32" t="str">
        <f>IF(AND(TRIM(INDEX(CompletedDateValues,ROW(A2191)))&lt;&gt;"",INDEX(CompletedDateValues,ROW(A2191))&gt;0),INDEX(CompletedDateValues,ROW(A2191)),"")</f>
        <v/>
      </c>
      <c r="B2191" s="32" t="str">
        <f>IF(AND(TRIM(INDEX(StartDateValues,ROW(A2191)))&lt;&gt;"",INDEX(StartDateValues,ROW(A2191))&gt;0),INDEX(StartDateValues,ROW(A2191)),"")</f>
        <v/>
      </c>
      <c r="C2191" s="22" t="str">
        <f t="shared" si="171"/>
        <v/>
      </c>
      <c r="D2191" s="3" t="str">
        <f t="shared" si="172"/>
        <v/>
      </c>
      <c r="E2191" s="3" t="str">
        <f t="shared" si="173"/>
        <v/>
      </c>
      <c r="F2191" s="3" t="str">
        <f t="shared" si="174"/>
        <v/>
      </c>
      <c r="G2191" s="3" t="str">
        <f>IF(A2191="","",IF(HOUR(A2191)&lt;StartHour,StartHour,IF(HOUR(A2191)&gt;FinishHour,FinishHour,HOUR(A2191))))</f>
        <v/>
      </c>
      <c r="H2191" s="3" t="str">
        <f t="shared" si="175"/>
        <v/>
      </c>
      <c r="I2191" s="33" t="e">
        <f>IF(OR(A2191="",B2191=""),NA(),MAX(0,IF(A2191-B2191=0,SameDayCycleTimeSettingValue,(A2191-B2191) *24)))</f>
        <v>#N/A</v>
      </c>
      <c r="J2191" s="33" t="e">
        <f>IF(OR(A2191="",B2191=""),NA(),MAX(0,IF(A2191-B2191=0,SameDayCycleTimeSettingValue,((A2191-B2191) *24)-(INT((A2191-B2191)) * (24-(FinishHour-StartHour))))))</f>
        <v>#N/A</v>
      </c>
      <c r="K2191" s="3" t="e">
        <f ca="1">IF(OR(A2191&lt;&gt;"",B2191=""),NA(),MAX(0,IF(_xlfn.DAYS(NOW(),B2191)=0,SameDayCycleTimeSettingValue,_xlfn.DAYS(NOW(),B2191))))</f>
        <v>#N/A</v>
      </c>
    </row>
    <row r="2192" spans="1:11" x14ac:dyDescent="0.25">
      <c r="A2192" s="32" t="str">
        <f>IF(AND(TRIM(INDEX(CompletedDateValues,ROW(A2192)))&lt;&gt;"",INDEX(CompletedDateValues,ROW(A2192))&gt;0),INDEX(CompletedDateValues,ROW(A2192)),"")</f>
        <v/>
      </c>
      <c r="B2192" s="32" t="str">
        <f>IF(AND(TRIM(INDEX(StartDateValues,ROW(A2192)))&lt;&gt;"",INDEX(StartDateValues,ROW(A2192))&gt;0),INDEX(StartDateValues,ROW(A2192)),"")</f>
        <v/>
      </c>
      <c r="C2192" s="22" t="str">
        <f t="shared" si="171"/>
        <v/>
      </c>
      <c r="D2192" s="3" t="str">
        <f t="shared" si="172"/>
        <v/>
      </c>
      <c r="E2192" s="3" t="str">
        <f t="shared" si="173"/>
        <v/>
      </c>
      <c r="F2192" s="3" t="str">
        <f t="shared" si="174"/>
        <v/>
      </c>
      <c r="G2192" s="3" t="str">
        <f>IF(A2192="","",IF(HOUR(A2192)&lt;StartHour,StartHour,IF(HOUR(A2192)&gt;FinishHour,FinishHour,HOUR(A2192))))</f>
        <v/>
      </c>
      <c r="H2192" s="3" t="str">
        <f t="shared" si="175"/>
        <v/>
      </c>
      <c r="I2192" s="33" t="e">
        <f>IF(OR(A2192="",B2192=""),NA(),MAX(0,IF(A2192-B2192=0,SameDayCycleTimeSettingValue,(A2192-B2192) *24)))</f>
        <v>#N/A</v>
      </c>
      <c r="J2192" s="33" t="e">
        <f>IF(OR(A2192="",B2192=""),NA(),MAX(0,IF(A2192-B2192=0,SameDayCycleTimeSettingValue,((A2192-B2192) *24)-(INT((A2192-B2192)) * (24-(FinishHour-StartHour))))))</f>
        <v>#N/A</v>
      </c>
      <c r="K2192" s="3" t="e">
        <f ca="1">IF(OR(A2192&lt;&gt;"",B2192=""),NA(),MAX(0,IF(_xlfn.DAYS(NOW(),B2192)=0,SameDayCycleTimeSettingValue,_xlfn.DAYS(NOW(),B2192))))</f>
        <v>#N/A</v>
      </c>
    </row>
    <row r="2193" spans="1:11" x14ac:dyDescent="0.25">
      <c r="A2193" s="32" t="str">
        <f>IF(AND(TRIM(INDEX(CompletedDateValues,ROW(A2193)))&lt;&gt;"",INDEX(CompletedDateValues,ROW(A2193))&gt;0),INDEX(CompletedDateValues,ROW(A2193)),"")</f>
        <v/>
      </c>
      <c r="B2193" s="32" t="str">
        <f>IF(AND(TRIM(INDEX(StartDateValues,ROW(A2193)))&lt;&gt;"",INDEX(StartDateValues,ROW(A2193))&gt;0),INDEX(StartDateValues,ROW(A2193)),"")</f>
        <v/>
      </c>
      <c r="C2193" s="22" t="str">
        <f t="shared" si="171"/>
        <v/>
      </c>
      <c r="D2193" s="3" t="str">
        <f t="shared" si="172"/>
        <v/>
      </c>
      <c r="E2193" s="3" t="str">
        <f t="shared" si="173"/>
        <v/>
      </c>
      <c r="F2193" s="3" t="str">
        <f t="shared" si="174"/>
        <v/>
      </c>
      <c r="G2193" s="3" t="str">
        <f>IF(A2193="","",IF(HOUR(A2193)&lt;StartHour,StartHour,IF(HOUR(A2193)&gt;FinishHour,FinishHour,HOUR(A2193))))</f>
        <v/>
      </c>
      <c r="H2193" s="3" t="str">
        <f t="shared" si="175"/>
        <v/>
      </c>
      <c r="I2193" s="33" t="e">
        <f>IF(OR(A2193="",B2193=""),NA(),MAX(0,IF(A2193-B2193=0,SameDayCycleTimeSettingValue,(A2193-B2193) *24)))</f>
        <v>#N/A</v>
      </c>
      <c r="J2193" s="33" t="e">
        <f>IF(OR(A2193="",B2193=""),NA(),MAX(0,IF(A2193-B2193=0,SameDayCycleTimeSettingValue,((A2193-B2193) *24)-(INT((A2193-B2193)) * (24-(FinishHour-StartHour))))))</f>
        <v>#N/A</v>
      </c>
      <c r="K2193" s="3" t="e">
        <f ca="1">IF(OR(A2193&lt;&gt;"",B2193=""),NA(),MAX(0,IF(_xlfn.DAYS(NOW(),B2193)=0,SameDayCycleTimeSettingValue,_xlfn.DAYS(NOW(),B2193))))</f>
        <v>#N/A</v>
      </c>
    </row>
    <row r="2194" spans="1:11" x14ac:dyDescent="0.25">
      <c r="A2194" s="32" t="str">
        <f>IF(AND(TRIM(INDEX(CompletedDateValues,ROW(A2194)))&lt;&gt;"",INDEX(CompletedDateValues,ROW(A2194))&gt;0),INDEX(CompletedDateValues,ROW(A2194)),"")</f>
        <v/>
      </c>
      <c r="B2194" s="32" t="str">
        <f>IF(AND(TRIM(INDEX(StartDateValues,ROW(A2194)))&lt;&gt;"",INDEX(StartDateValues,ROW(A2194))&gt;0),INDEX(StartDateValues,ROW(A2194)),"")</f>
        <v/>
      </c>
      <c r="C2194" s="22" t="str">
        <f t="shared" si="171"/>
        <v/>
      </c>
      <c r="D2194" s="3" t="str">
        <f t="shared" si="172"/>
        <v/>
      </c>
      <c r="E2194" s="3" t="str">
        <f t="shared" si="173"/>
        <v/>
      </c>
      <c r="F2194" s="3" t="str">
        <f t="shared" si="174"/>
        <v/>
      </c>
      <c r="G2194" s="3" t="str">
        <f>IF(A2194="","",IF(HOUR(A2194)&lt;StartHour,StartHour,IF(HOUR(A2194)&gt;FinishHour,FinishHour,HOUR(A2194))))</f>
        <v/>
      </c>
      <c r="H2194" s="3" t="str">
        <f t="shared" si="175"/>
        <v/>
      </c>
      <c r="I2194" s="33" t="e">
        <f>IF(OR(A2194="",B2194=""),NA(),MAX(0,IF(A2194-B2194=0,SameDayCycleTimeSettingValue,(A2194-B2194) *24)))</f>
        <v>#N/A</v>
      </c>
      <c r="J2194" s="33" t="e">
        <f>IF(OR(A2194="",B2194=""),NA(),MAX(0,IF(A2194-B2194=0,SameDayCycleTimeSettingValue,((A2194-B2194) *24)-(INT((A2194-B2194)) * (24-(FinishHour-StartHour))))))</f>
        <v>#N/A</v>
      </c>
      <c r="K2194" s="3" t="e">
        <f ca="1">IF(OR(A2194&lt;&gt;"",B2194=""),NA(),MAX(0,IF(_xlfn.DAYS(NOW(),B2194)=0,SameDayCycleTimeSettingValue,_xlfn.DAYS(NOW(),B2194))))</f>
        <v>#N/A</v>
      </c>
    </row>
    <row r="2195" spans="1:11" x14ac:dyDescent="0.25">
      <c r="A2195" s="32" t="str">
        <f>IF(AND(TRIM(INDEX(CompletedDateValues,ROW(A2195)))&lt;&gt;"",INDEX(CompletedDateValues,ROW(A2195))&gt;0),INDEX(CompletedDateValues,ROW(A2195)),"")</f>
        <v/>
      </c>
      <c r="B2195" s="32" t="str">
        <f>IF(AND(TRIM(INDEX(StartDateValues,ROW(A2195)))&lt;&gt;"",INDEX(StartDateValues,ROW(A2195))&gt;0),INDEX(StartDateValues,ROW(A2195)),"")</f>
        <v/>
      </c>
      <c r="C2195" s="22" t="str">
        <f t="shared" si="171"/>
        <v/>
      </c>
      <c r="D2195" s="3" t="str">
        <f t="shared" si="172"/>
        <v/>
      </c>
      <c r="E2195" s="3" t="str">
        <f t="shared" si="173"/>
        <v/>
      </c>
      <c r="F2195" s="3" t="str">
        <f t="shared" si="174"/>
        <v/>
      </c>
      <c r="G2195" s="3" t="str">
        <f>IF(A2195="","",IF(HOUR(A2195)&lt;StartHour,StartHour,IF(HOUR(A2195)&gt;FinishHour,FinishHour,HOUR(A2195))))</f>
        <v/>
      </c>
      <c r="H2195" s="3" t="str">
        <f t="shared" si="175"/>
        <v/>
      </c>
      <c r="I2195" s="33" t="e">
        <f>IF(OR(A2195="",B2195=""),NA(),MAX(0,IF(A2195-B2195=0,SameDayCycleTimeSettingValue,(A2195-B2195) *24)))</f>
        <v>#N/A</v>
      </c>
      <c r="J2195" s="33" t="e">
        <f>IF(OR(A2195="",B2195=""),NA(),MAX(0,IF(A2195-B2195=0,SameDayCycleTimeSettingValue,((A2195-B2195) *24)-(INT((A2195-B2195)) * (24-(FinishHour-StartHour))))))</f>
        <v>#N/A</v>
      </c>
      <c r="K2195" s="3" t="e">
        <f ca="1">IF(OR(A2195&lt;&gt;"",B2195=""),NA(),MAX(0,IF(_xlfn.DAYS(NOW(),B2195)=0,SameDayCycleTimeSettingValue,_xlfn.DAYS(NOW(),B2195))))</f>
        <v>#N/A</v>
      </c>
    </row>
    <row r="2196" spans="1:11" x14ac:dyDescent="0.25">
      <c r="A2196" s="32" t="str">
        <f>IF(AND(TRIM(INDEX(CompletedDateValues,ROW(A2196)))&lt;&gt;"",INDEX(CompletedDateValues,ROW(A2196))&gt;0),INDEX(CompletedDateValues,ROW(A2196)),"")</f>
        <v/>
      </c>
      <c r="B2196" s="32" t="str">
        <f>IF(AND(TRIM(INDEX(StartDateValues,ROW(A2196)))&lt;&gt;"",INDEX(StartDateValues,ROW(A2196))&gt;0),INDEX(StartDateValues,ROW(A2196)),"")</f>
        <v/>
      </c>
      <c r="C2196" s="22" t="str">
        <f t="shared" si="171"/>
        <v/>
      </c>
      <c r="D2196" s="3" t="str">
        <f t="shared" si="172"/>
        <v/>
      </c>
      <c r="E2196" s="3" t="str">
        <f t="shared" si="173"/>
        <v/>
      </c>
      <c r="F2196" s="3" t="str">
        <f t="shared" si="174"/>
        <v/>
      </c>
      <c r="G2196" s="3" t="str">
        <f>IF(A2196="","",IF(HOUR(A2196)&lt;StartHour,StartHour,IF(HOUR(A2196)&gt;FinishHour,FinishHour,HOUR(A2196))))</f>
        <v/>
      </c>
      <c r="H2196" s="3" t="str">
        <f t="shared" si="175"/>
        <v/>
      </c>
      <c r="I2196" s="33" t="e">
        <f>IF(OR(A2196="",B2196=""),NA(),MAX(0,IF(A2196-B2196=0,SameDayCycleTimeSettingValue,(A2196-B2196) *24)))</f>
        <v>#N/A</v>
      </c>
      <c r="J2196" s="33" t="e">
        <f>IF(OR(A2196="",B2196=""),NA(),MAX(0,IF(A2196-B2196=0,SameDayCycleTimeSettingValue,((A2196-B2196) *24)-(INT((A2196-B2196)) * (24-(FinishHour-StartHour))))))</f>
        <v>#N/A</v>
      </c>
      <c r="K2196" s="3" t="e">
        <f ca="1">IF(OR(A2196&lt;&gt;"",B2196=""),NA(),MAX(0,IF(_xlfn.DAYS(NOW(),B2196)=0,SameDayCycleTimeSettingValue,_xlfn.DAYS(NOW(),B2196))))</f>
        <v>#N/A</v>
      </c>
    </row>
    <row r="2197" spans="1:11" x14ac:dyDescent="0.25">
      <c r="A2197" s="32" t="str">
        <f>IF(AND(TRIM(INDEX(CompletedDateValues,ROW(A2197)))&lt;&gt;"",INDEX(CompletedDateValues,ROW(A2197))&gt;0),INDEX(CompletedDateValues,ROW(A2197)),"")</f>
        <v/>
      </c>
      <c r="B2197" s="32" t="str">
        <f>IF(AND(TRIM(INDEX(StartDateValues,ROW(A2197)))&lt;&gt;"",INDEX(StartDateValues,ROW(A2197))&gt;0),INDEX(StartDateValues,ROW(A2197)),"")</f>
        <v/>
      </c>
      <c r="C2197" s="22" t="str">
        <f t="shared" si="171"/>
        <v/>
      </c>
      <c r="D2197" s="3" t="str">
        <f t="shared" si="172"/>
        <v/>
      </c>
      <c r="E2197" s="3" t="str">
        <f t="shared" si="173"/>
        <v/>
      </c>
      <c r="F2197" s="3" t="str">
        <f t="shared" si="174"/>
        <v/>
      </c>
      <c r="G2197" s="3" t="str">
        <f>IF(A2197="","",IF(HOUR(A2197)&lt;StartHour,StartHour,IF(HOUR(A2197)&gt;FinishHour,FinishHour,HOUR(A2197))))</f>
        <v/>
      </c>
      <c r="H2197" s="3" t="str">
        <f t="shared" si="175"/>
        <v/>
      </c>
      <c r="I2197" s="33" t="e">
        <f>IF(OR(A2197="",B2197=""),NA(),MAX(0,IF(A2197-B2197=0,SameDayCycleTimeSettingValue,(A2197-B2197) *24)))</f>
        <v>#N/A</v>
      </c>
      <c r="J2197" s="33" t="e">
        <f>IF(OR(A2197="",B2197=""),NA(),MAX(0,IF(A2197-B2197=0,SameDayCycleTimeSettingValue,((A2197-B2197) *24)-(INT((A2197-B2197)) * (24-(FinishHour-StartHour))))))</f>
        <v>#N/A</v>
      </c>
      <c r="K2197" s="3" t="e">
        <f ca="1">IF(OR(A2197&lt;&gt;"",B2197=""),NA(),MAX(0,IF(_xlfn.DAYS(NOW(),B2197)=0,SameDayCycleTimeSettingValue,_xlfn.DAYS(NOW(),B2197))))</f>
        <v>#N/A</v>
      </c>
    </row>
    <row r="2198" spans="1:11" x14ac:dyDescent="0.25">
      <c r="A2198" s="32" t="str">
        <f>IF(AND(TRIM(INDEX(CompletedDateValues,ROW(A2198)))&lt;&gt;"",INDEX(CompletedDateValues,ROW(A2198))&gt;0),INDEX(CompletedDateValues,ROW(A2198)),"")</f>
        <v/>
      </c>
      <c r="B2198" s="32" t="str">
        <f>IF(AND(TRIM(INDEX(StartDateValues,ROW(A2198)))&lt;&gt;"",INDEX(StartDateValues,ROW(A2198))&gt;0),INDEX(StartDateValues,ROW(A2198)),"")</f>
        <v/>
      </c>
      <c r="C2198" s="22" t="str">
        <f t="shared" si="171"/>
        <v/>
      </c>
      <c r="D2198" s="3" t="str">
        <f t="shared" si="172"/>
        <v/>
      </c>
      <c r="E2198" s="3" t="str">
        <f t="shared" si="173"/>
        <v/>
      </c>
      <c r="F2198" s="3" t="str">
        <f t="shared" si="174"/>
        <v/>
      </c>
      <c r="G2198" s="3" t="str">
        <f>IF(A2198="","",IF(HOUR(A2198)&lt;StartHour,StartHour,IF(HOUR(A2198)&gt;FinishHour,FinishHour,HOUR(A2198))))</f>
        <v/>
      </c>
      <c r="H2198" s="3" t="str">
        <f t="shared" si="175"/>
        <v/>
      </c>
      <c r="I2198" s="33" t="e">
        <f>IF(OR(A2198="",B2198=""),NA(),MAX(0,IF(A2198-B2198=0,SameDayCycleTimeSettingValue,(A2198-B2198) *24)))</f>
        <v>#N/A</v>
      </c>
      <c r="J2198" s="33" t="e">
        <f>IF(OR(A2198="",B2198=""),NA(),MAX(0,IF(A2198-B2198=0,SameDayCycleTimeSettingValue,((A2198-B2198) *24)-(INT((A2198-B2198)) * (24-(FinishHour-StartHour))))))</f>
        <v>#N/A</v>
      </c>
      <c r="K2198" s="3" t="e">
        <f ca="1">IF(OR(A2198&lt;&gt;"",B2198=""),NA(),MAX(0,IF(_xlfn.DAYS(NOW(),B2198)=0,SameDayCycleTimeSettingValue,_xlfn.DAYS(NOW(),B2198))))</f>
        <v>#N/A</v>
      </c>
    </row>
    <row r="2199" spans="1:11" x14ac:dyDescent="0.25">
      <c r="A2199" s="32" t="str">
        <f>IF(AND(TRIM(INDEX(CompletedDateValues,ROW(A2199)))&lt;&gt;"",INDEX(CompletedDateValues,ROW(A2199))&gt;0),INDEX(CompletedDateValues,ROW(A2199)),"")</f>
        <v/>
      </c>
      <c r="B2199" s="32" t="str">
        <f>IF(AND(TRIM(INDEX(StartDateValues,ROW(A2199)))&lt;&gt;"",INDEX(StartDateValues,ROW(A2199))&gt;0),INDEX(StartDateValues,ROW(A2199)),"")</f>
        <v/>
      </c>
      <c r="C2199" s="22" t="str">
        <f t="shared" si="171"/>
        <v/>
      </c>
      <c r="D2199" s="3" t="str">
        <f t="shared" si="172"/>
        <v/>
      </c>
      <c r="E2199" s="3" t="str">
        <f t="shared" si="173"/>
        <v/>
      </c>
      <c r="F2199" s="3" t="str">
        <f t="shared" si="174"/>
        <v/>
      </c>
      <c r="G2199" s="3" t="str">
        <f>IF(A2199="","",IF(HOUR(A2199)&lt;StartHour,StartHour,IF(HOUR(A2199)&gt;FinishHour,FinishHour,HOUR(A2199))))</f>
        <v/>
      </c>
      <c r="H2199" s="3" t="str">
        <f t="shared" si="175"/>
        <v/>
      </c>
      <c r="I2199" s="33" t="e">
        <f>IF(OR(A2199="",B2199=""),NA(),MAX(0,IF(A2199-B2199=0,SameDayCycleTimeSettingValue,(A2199-B2199) *24)))</f>
        <v>#N/A</v>
      </c>
      <c r="J2199" s="33" t="e">
        <f>IF(OR(A2199="",B2199=""),NA(),MAX(0,IF(A2199-B2199=0,SameDayCycleTimeSettingValue,((A2199-B2199) *24)-(INT((A2199-B2199)) * (24-(FinishHour-StartHour))))))</f>
        <v>#N/A</v>
      </c>
      <c r="K2199" s="3" t="e">
        <f ca="1">IF(OR(A2199&lt;&gt;"",B2199=""),NA(),MAX(0,IF(_xlfn.DAYS(NOW(),B2199)=0,SameDayCycleTimeSettingValue,_xlfn.DAYS(NOW(),B2199))))</f>
        <v>#N/A</v>
      </c>
    </row>
    <row r="2200" spans="1:11" x14ac:dyDescent="0.25">
      <c r="A2200" s="32" t="str">
        <f>IF(AND(TRIM(INDEX(CompletedDateValues,ROW(A2200)))&lt;&gt;"",INDEX(CompletedDateValues,ROW(A2200))&gt;0),INDEX(CompletedDateValues,ROW(A2200)),"")</f>
        <v/>
      </c>
      <c r="B2200" s="32" t="str">
        <f>IF(AND(TRIM(INDEX(StartDateValues,ROW(A2200)))&lt;&gt;"",INDEX(StartDateValues,ROW(A2200))&gt;0),INDEX(StartDateValues,ROW(A2200)),"")</f>
        <v/>
      </c>
      <c r="C2200" s="22" t="str">
        <f t="shared" si="171"/>
        <v/>
      </c>
      <c r="D2200" s="3" t="str">
        <f t="shared" si="172"/>
        <v/>
      </c>
      <c r="E2200" s="3" t="str">
        <f t="shared" si="173"/>
        <v/>
      </c>
      <c r="F2200" s="3" t="str">
        <f t="shared" si="174"/>
        <v/>
      </c>
      <c r="G2200" s="3" t="str">
        <f>IF(A2200="","",IF(HOUR(A2200)&lt;StartHour,StartHour,IF(HOUR(A2200)&gt;FinishHour,FinishHour,HOUR(A2200))))</f>
        <v/>
      </c>
      <c r="H2200" s="3" t="str">
        <f t="shared" si="175"/>
        <v/>
      </c>
      <c r="I2200" s="33" t="e">
        <f>IF(OR(A2200="",B2200=""),NA(),MAX(0,IF(A2200-B2200=0,SameDayCycleTimeSettingValue,(A2200-B2200) *24)))</f>
        <v>#N/A</v>
      </c>
      <c r="J2200" s="33" t="e">
        <f>IF(OR(A2200="",B2200=""),NA(),MAX(0,IF(A2200-B2200=0,SameDayCycleTimeSettingValue,((A2200-B2200) *24)-(INT((A2200-B2200)) * (24-(FinishHour-StartHour))))))</f>
        <v>#N/A</v>
      </c>
      <c r="K2200" s="3" t="e">
        <f ca="1">IF(OR(A2200&lt;&gt;"",B2200=""),NA(),MAX(0,IF(_xlfn.DAYS(NOW(),B2200)=0,SameDayCycleTimeSettingValue,_xlfn.DAYS(NOW(),B2200))))</f>
        <v>#N/A</v>
      </c>
    </row>
    <row r="2201" spans="1:11" x14ac:dyDescent="0.25">
      <c r="A2201" s="32" t="str">
        <f>IF(AND(TRIM(INDEX(CompletedDateValues,ROW(A2201)))&lt;&gt;"",INDEX(CompletedDateValues,ROW(A2201))&gt;0),INDEX(CompletedDateValues,ROW(A2201)),"")</f>
        <v/>
      </c>
      <c r="B2201" s="32" t="str">
        <f>IF(AND(TRIM(INDEX(StartDateValues,ROW(A2201)))&lt;&gt;"",INDEX(StartDateValues,ROW(A2201))&gt;0),INDEX(StartDateValues,ROW(A2201)),"")</f>
        <v/>
      </c>
      <c r="C2201" s="22" t="str">
        <f t="shared" si="171"/>
        <v/>
      </c>
      <c r="D2201" s="3" t="str">
        <f t="shared" si="172"/>
        <v/>
      </c>
      <c r="E2201" s="3" t="str">
        <f t="shared" si="173"/>
        <v/>
      </c>
      <c r="F2201" s="3" t="str">
        <f t="shared" si="174"/>
        <v/>
      </c>
      <c r="G2201" s="3" t="str">
        <f>IF(A2201="","",IF(HOUR(A2201)&lt;StartHour,StartHour,IF(HOUR(A2201)&gt;FinishHour,FinishHour,HOUR(A2201))))</f>
        <v/>
      </c>
      <c r="H2201" s="3" t="str">
        <f t="shared" si="175"/>
        <v/>
      </c>
      <c r="I2201" s="33" t="e">
        <f>IF(OR(A2201="",B2201=""),NA(),MAX(0,IF(A2201-B2201=0,SameDayCycleTimeSettingValue,(A2201-B2201) *24)))</f>
        <v>#N/A</v>
      </c>
      <c r="J2201" s="33" t="e">
        <f>IF(OR(A2201="",B2201=""),NA(),MAX(0,IF(A2201-B2201=0,SameDayCycleTimeSettingValue,((A2201-B2201) *24)-(INT((A2201-B2201)) * (24-(FinishHour-StartHour))))))</f>
        <v>#N/A</v>
      </c>
      <c r="K2201" s="3" t="e">
        <f ca="1">IF(OR(A2201&lt;&gt;"",B2201=""),NA(),MAX(0,IF(_xlfn.DAYS(NOW(),B2201)=0,SameDayCycleTimeSettingValue,_xlfn.DAYS(NOW(),B2201))))</f>
        <v>#N/A</v>
      </c>
    </row>
    <row r="2202" spans="1:11" x14ac:dyDescent="0.25">
      <c r="A2202" s="32" t="str">
        <f>IF(AND(TRIM(INDEX(CompletedDateValues,ROW(A2202)))&lt;&gt;"",INDEX(CompletedDateValues,ROW(A2202))&gt;0),INDEX(CompletedDateValues,ROW(A2202)),"")</f>
        <v/>
      </c>
      <c r="B2202" s="32" t="str">
        <f>IF(AND(TRIM(INDEX(StartDateValues,ROW(A2202)))&lt;&gt;"",INDEX(StartDateValues,ROW(A2202))&gt;0),INDEX(StartDateValues,ROW(A2202)),"")</f>
        <v/>
      </c>
      <c r="C2202" s="22" t="str">
        <f t="shared" si="171"/>
        <v/>
      </c>
      <c r="D2202" s="3" t="str">
        <f t="shared" si="172"/>
        <v/>
      </c>
      <c r="E2202" s="3" t="str">
        <f t="shared" si="173"/>
        <v/>
      </c>
      <c r="F2202" s="3" t="str">
        <f t="shared" si="174"/>
        <v/>
      </c>
      <c r="G2202" s="3" t="str">
        <f>IF(A2202="","",IF(HOUR(A2202)&lt;StartHour,StartHour,IF(HOUR(A2202)&gt;FinishHour,FinishHour,HOUR(A2202))))</f>
        <v/>
      </c>
      <c r="H2202" s="3" t="str">
        <f t="shared" si="175"/>
        <v/>
      </c>
      <c r="I2202" s="33" t="e">
        <f>IF(OR(A2202="",B2202=""),NA(),MAX(0,IF(A2202-B2202=0,SameDayCycleTimeSettingValue,(A2202-B2202) *24)))</f>
        <v>#N/A</v>
      </c>
      <c r="J2202" s="33" t="e">
        <f>IF(OR(A2202="",B2202=""),NA(),MAX(0,IF(A2202-B2202=0,SameDayCycleTimeSettingValue,((A2202-B2202) *24)-(INT((A2202-B2202)) * (24-(FinishHour-StartHour))))))</f>
        <v>#N/A</v>
      </c>
      <c r="K2202" s="3" t="e">
        <f ca="1">IF(OR(A2202&lt;&gt;"",B2202=""),NA(),MAX(0,IF(_xlfn.DAYS(NOW(),B2202)=0,SameDayCycleTimeSettingValue,_xlfn.DAYS(NOW(),B2202))))</f>
        <v>#N/A</v>
      </c>
    </row>
    <row r="2203" spans="1:11" x14ac:dyDescent="0.25">
      <c r="A2203" s="32" t="str">
        <f>IF(AND(TRIM(INDEX(CompletedDateValues,ROW(A2203)))&lt;&gt;"",INDEX(CompletedDateValues,ROW(A2203))&gt;0),INDEX(CompletedDateValues,ROW(A2203)),"")</f>
        <v/>
      </c>
      <c r="B2203" s="32" t="str">
        <f>IF(AND(TRIM(INDEX(StartDateValues,ROW(A2203)))&lt;&gt;"",INDEX(StartDateValues,ROW(A2203))&gt;0),INDEX(StartDateValues,ROW(A2203)),"")</f>
        <v/>
      </c>
      <c r="C2203" s="22" t="str">
        <f t="shared" si="171"/>
        <v/>
      </c>
      <c r="D2203" s="3" t="str">
        <f t="shared" si="172"/>
        <v/>
      </c>
      <c r="E2203" s="3" t="str">
        <f t="shared" si="173"/>
        <v/>
      </c>
      <c r="F2203" s="3" t="str">
        <f t="shared" si="174"/>
        <v/>
      </c>
      <c r="G2203" s="3" t="str">
        <f>IF(A2203="","",IF(HOUR(A2203)&lt;StartHour,StartHour,IF(HOUR(A2203)&gt;FinishHour,FinishHour,HOUR(A2203))))</f>
        <v/>
      </c>
      <c r="H2203" s="3" t="str">
        <f t="shared" si="175"/>
        <v/>
      </c>
      <c r="I2203" s="33" t="e">
        <f>IF(OR(A2203="",B2203=""),NA(),MAX(0,IF(A2203-B2203=0,SameDayCycleTimeSettingValue,(A2203-B2203) *24)))</f>
        <v>#N/A</v>
      </c>
      <c r="J2203" s="33" t="e">
        <f>IF(OR(A2203="",B2203=""),NA(),MAX(0,IF(A2203-B2203=0,SameDayCycleTimeSettingValue,((A2203-B2203) *24)-(INT((A2203-B2203)) * (24-(FinishHour-StartHour))))))</f>
        <v>#N/A</v>
      </c>
      <c r="K2203" s="3" t="e">
        <f ca="1">IF(OR(A2203&lt;&gt;"",B2203=""),NA(),MAX(0,IF(_xlfn.DAYS(NOW(),B2203)=0,SameDayCycleTimeSettingValue,_xlfn.DAYS(NOW(),B2203))))</f>
        <v>#N/A</v>
      </c>
    </row>
    <row r="2204" spans="1:11" x14ac:dyDescent="0.25">
      <c r="A2204" s="32" t="str">
        <f>IF(AND(TRIM(INDEX(CompletedDateValues,ROW(A2204)))&lt;&gt;"",INDEX(CompletedDateValues,ROW(A2204))&gt;0),INDEX(CompletedDateValues,ROW(A2204)),"")</f>
        <v/>
      </c>
      <c r="B2204" s="32" t="str">
        <f>IF(AND(TRIM(INDEX(StartDateValues,ROW(A2204)))&lt;&gt;"",INDEX(StartDateValues,ROW(A2204))&gt;0),INDEX(StartDateValues,ROW(A2204)),"")</f>
        <v/>
      </c>
      <c r="C2204" s="22" t="str">
        <f t="shared" si="171"/>
        <v/>
      </c>
      <c r="D2204" s="3" t="str">
        <f t="shared" si="172"/>
        <v/>
      </c>
      <c r="E2204" s="3" t="str">
        <f t="shared" si="173"/>
        <v/>
      </c>
      <c r="F2204" s="3" t="str">
        <f t="shared" si="174"/>
        <v/>
      </c>
      <c r="G2204" s="3" t="str">
        <f>IF(A2204="","",IF(HOUR(A2204)&lt;StartHour,StartHour,IF(HOUR(A2204)&gt;FinishHour,FinishHour,HOUR(A2204))))</f>
        <v/>
      </c>
      <c r="H2204" s="3" t="str">
        <f t="shared" si="175"/>
        <v/>
      </c>
      <c r="I2204" s="33" t="e">
        <f>IF(OR(A2204="",B2204=""),NA(),MAX(0,IF(A2204-B2204=0,SameDayCycleTimeSettingValue,(A2204-B2204) *24)))</f>
        <v>#N/A</v>
      </c>
      <c r="J2204" s="33" t="e">
        <f>IF(OR(A2204="",B2204=""),NA(),MAX(0,IF(A2204-B2204=0,SameDayCycleTimeSettingValue,((A2204-B2204) *24)-(INT((A2204-B2204)) * (24-(FinishHour-StartHour))))))</f>
        <v>#N/A</v>
      </c>
      <c r="K2204" s="3" t="e">
        <f ca="1">IF(OR(A2204&lt;&gt;"",B2204=""),NA(),MAX(0,IF(_xlfn.DAYS(NOW(),B2204)=0,SameDayCycleTimeSettingValue,_xlfn.DAYS(NOW(),B2204))))</f>
        <v>#N/A</v>
      </c>
    </row>
    <row r="2205" spans="1:11" x14ac:dyDescent="0.25">
      <c r="A2205" s="32" t="str">
        <f>IF(AND(TRIM(INDEX(CompletedDateValues,ROW(A2205)))&lt;&gt;"",INDEX(CompletedDateValues,ROW(A2205))&gt;0),INDEX(CompletedDateValues,ROW(A2205)),"")</f>
        <v/>
      </c>
      <c r="B2205" s="32" t="str">
        <f>IF(AND(TRIM(INDEX(StartDateValues,ROW(A2205)))&lt;&gt;"",INDEX(StartDateValues,ROW(A2205))&gt;0),INDEX(StartDateValues,ROW(A2205)),"")</f>
        <v/>
      </c>
      <c r="C2205" s="22" t="str">
        <f t="shared" si="171"/>
        <v/>
      </c>
      <c r="D2205" s="3" t="str">
        <f t="shared" si="172"/>
        <v/>
      </c>
      <c r="E2205" s="3" t="str">
        <f t="shared" si="173"/>
        <v/>
      </c>
      <c r="F2205" s="3" t="str">
        <f t="shared" si="174"/>
        <v/>
      </c>
      <c r="G2205" s="3" t="str">
        <f>IF(A2205="","",IF(HOUR(A2205)&lt;StartHour,StartHour,IF(HOUR(A2205)&gt;FinishHour,FinishHour,HOUR(A2205))))</f>
        <v/>
      </c>
      <c r="H2205" s="3" t="str">
        <f t="shared" si="175"/>
        <v/>
      </c>
      <c r="I2205" s="33" t="e">
        <f>IF(OR(A2205="",B2205=""),NA(),MAX(0,IF(A2205-B2205=0,SameDayCycleTimeSettingValue,(A2205-B2205) *24)))</f>
        <v>#N/A</v>
      </c>
      <c r="J2205" s="33" t="e">
        <f>IF(OR(A2205="",B2205=""),NA(),MAX(0,IF(A2205-B2205=0,SameDayCycleTimeSettingValue,((A2205-B2205) *24)-(INT((A2205-B2205)) * (24-(FinishHour-StartHour))))))</f>
        <v>#N/A</v>
      </c>
      <c r="K2205" s="3" t="e">
        <f ca="1">IF(OR(A2205&lt;&gt;"",B2205=""),NA(),MAX(0,IF(_xlfn.DAYS(NOW(),B2205)=0,SameDayCycleTimeSettingValue,_xlfn.DAYS(NOW(),B2205))))</f>
        <v>#N/A</v>
      </c>
    </row>
    <row r="2206" spans="1:11" x14ac:dyDescent="0.25">
      <c r="A2206" s="32" t="str">
        <f>IF(AND(TRIM(INDEX(CompletedDateValues,ROW(A2206)))&lt;&gt;"",INDEX(CompletedDateValues,ROW(A2206))&gt;0),INDEX(CompletedDateValues,ROW(A2206)),"")</f>
        <v/>
      </c>
      <c r="B2206" s="32" t="str">
        <f>IF(AND(TRIM(INDEX(StartDateValues,ROW(A2206)))&lt;&gt;"",INDEX(StartDateValues,ROW(A2206))&gt;0),INDEX(StartDateValues,ROW(A2206)),"")</f>
        <v/>
      </c>
      <c r="C2206" s="22" t="str">
        <f t="shared" si="171"/>
        <v/>
      </c>
      <c r="D2206" s="3" t="str">
        <f t="shared" si="172"/>
        <v/>
      </c>
      <c r="E2206" s="3" t="str">
        <f t="shared" si="173"/>
        <v/>
      </c>
      <c r="F2206" s="3" t="str">
        <f t="shared" si="174"/>
        <v/>
      </c>
      <c r="G2206" s="3" t="str">
        <f>IF(A2206="","",IF(HOUR(A2206)&lt;StartHour,StartHour,IF(HOUR(A2206)&gt;FinishHour,FinishHour,HOUR(A2206))))</f>
        <v/>
      </c>
      <c r="H2206" s="3" t="str">
        <f t="shared" si="175"/>
        <v/>
      </c>
      <c r="I2206" s="33" t="e">
        <f>IF(OR(A2206="",B2206=""),NA(),MAX(0,IF(A2206-B2206=0,SameDayCycleTimeSettingValue,(A2206-B2206) *24)))</f>
        <v>#N/A</v>
      </c>
      <c r="J2206" s="33" t="e">
        <f>IF(OR(A2206="",B2206=""),NA(),MAX(0,IF(A2206-B2206=0,SameDayCycleTimeSettingValue,((A2206-B2206) *24)-(INT((A2206-B2206)) * (24-(FinishHour-StartHour))))))</f>
        <v>#N/A</v>
      </c>
      <c r="K2206" s="3" t="e">
        <f ca="1">IF(OR(A2206&lt;&gt;"",B2206=""),NA(),MAX(0,IF(_xlfn.DAYS(NOW(),B2206)=0,SameDayCycleTimeSettingValue,_xlfn.DAYS(NOW(),B2206))))</f>
        <v>#N/A</v>
      </c>
    </row>
    <row r="2207" spans="1:11" x14ac:dyDescent="0.25">
      <c r="A2207" s="32" t="str">
        <f>IF(AND(TRIM(INDEX(CompletedDateValues,ROW(A2207)))&lt;&gt;"",INDEX(CompletedDateValues,ROW(A2207))&gt;0),INDEX(CompletedDateValues,ROW(A2207)),"")</f>
        <v/>
      </c>
      <c r="B2207" s="32" t="str">
        <f>IF(AND(TRIM(INDEX(StartDateValues,ROW(A2207)))&lt;&gt;"",INDEX(StartDateValues,ROW(A2207))&gt;0),INDEX(StartDateValues,ROW(A2207)),"")</f>
        <v/>
      </c>
      <c r="C2207" s="22" t="str">
        <f t="shared" si="171"/>
        <v/>
      </c>
      <c r="D2207" s="3" t="str">
        <f t="shared" si="172"/>
        <v/>
      </c>
      <c r="E2207" s="3" t="str">
        <f t="shared" si="173"/>
        <v/>
      </c>
      <c r="F2207" s="3" t="str">
        <f t="shared" si="174"/>
        <v/>
      </c>
      <c r="G2207" s="3" t="str">
        <f>IF(A2207="","",IF(HOUR(A2207)&lt;StartHour,StartHour,IF(HOUR(A2207)&gt;FinishHour,FinishHour,HOUR(A2207))))</f>
        <v/>
      </c>
      <c r="H2207" s="3" t="str">
        <f t="shared" si="175"/>
        <v/>
      </c>
      <c r="I2207" s="33" t="e">
        <f>IF(OR(A2207="",B2207=""),NA(),MAX(0,IF(A2207-B2207=0,SameDayCycleTimeSettingValue,(A2207-B2207) *24)))</f>
        <v>#N/A</v>
      </c>
      <c r="J2207" s="33" t="e">
        <f>IF(OR(A2207="",B2207=""),NA(),MAX(0,IF(A2207-B2207=0,SameDayCycleTimeSettingValue,((A2207-B2207) *24)-(INT((A2207-B2207)) * (24-(FinishHour-StartHour))))))</f>
        <v>#N/A</v>
      </c>
      <c r="K2207" s="3" t="e">
        <f ca="1">IF(OR(A2207&lt;&gt;"",B2207=""),NA(),MAX(0,IF(_xlfn.DAYS(NOW(),B2207)=0,SameDayCycleTimeSettingValue,_xlfn.DAYS(NOW(),B2207))))</f>
        <v>#N/A</v>
      </c>
    </row>
    <row r="2208" spans="1:11" x14ac:dyDescent="0.25">
      <c r="A2208" s="32" t="str">
        <f>IF(AND(TRIM(INDEX(CompletedDateValues,ROW(A2208)))&lt;&gt;"",INDEX(CompletedDateValues,ROW(A2208))&gt;0),INDEX(CompletedDateValues,ROW(A2208)),"")</f>
        <v/>
      </c>
      <c r="B2208" s="32" t="str">
        <f>IF(AND(TRIM(INDEX(StartDateValues,ROW(A2208)))&lt;&gt;"",INDEX(StartDateValues,ROW(A2208))&gt;0),INDEX(StartDateValues,ROW(A2208)),"")</f>
        <v/>
      </c>
      <c r="C2208" s="22" t="str">
        <f t="shared" si="171"/>
        <v/>
      </c>
      <c r="D2208" s="3" t="str">
        <f t="shared" si="172"/>
        <v/>
      </c>
      <c r="E2208" s="3" t="str">
        <f t="shared" si="173"/>
        <v/>
      </c>
      <c r="F2208" s="3" t="str">
        <f t="shared" si="174"/>
        <v/>
      </c>
      <c r="G2208" s="3" t="str">
        <f>IF(A2208="","",IF(HOUR(A2208)&lt;StartHour,StartHour,IF(HOUR(A2208)&gt;FinishHour,FinishHour,HOUR(A2208))))</f>
        <v/>
      </c>
      <c r="H2208" s="3" t="str">
        <f t="shared" si="175"/>
        <v/>
      </c>
      <c r="I2208" s="33" t="e">
        <f>IF(OR(A2208="",B2208=""),NA(),MAX(0,IF(A2208-B2208=0,SameDayCycleTimeSettingValue,(A2208-B2208) *24)))</f>
        <v>#N/A</v>
      </c>
      <c r="J2208" s="33" t="e">
        <f>IF(OR(A2208="",B2208=""),NA(),MAX(0,IF(A2208-B2208=0,SameDayCycleTimeSettingValue,((A2208-B2208) *24)-(INT((A2208-B2208)) * (24-(FinishHour-StartHour))))))</f>
        <v>#N/A</v>
      </c>
      <c r="K2208" s="3" t="e">
        <f ca="1">IF(OR(A2208&lt;&gt;"",B2208=""),NA(),MAX(0,IF(_xlfn.DAYS(NOW(),B2208)=0,SameDayCycleTimeSettingValue,_xlfn.DAYS(NOW(),B2208))))</f>
        <v>#N/A</v>
      </c>
    </row>
    <row r="2209" spans="1:11" x14ac:dyDescent="0.25">
      <c r="A2209" s="32" t="str">
        <f>IF(AND(TRIM(INDEX(CompletedDateValues,ROW(A2209)))&lt;&gt;"",INDEX(CompletedDateValues,ROW(A2209))&gt;0),INDEX(CompletedDateValues,ROW(A2209)),"")</f>
        <v/>
      </c>
      <c r="B2209" s="32" t="str">
        <f>IF(AND(TRIM(INDEX(StartDateValues,ROW(A2209)))&lt;&gt;"",INDEX(StartDateValues,ROW(A2209))&gt;0),INDEX(StartDateValues,ROW(A2209)),"")</f>
        <v/>
      </c>
      <c r="C2209" s="22" t="str">
        <f t="shared" si="171"/>
        <v/>
      </c>
      <c r="D2209" s="3" t="str">
        <f t="shared" si="172"/>
        <v/>
      </c>
      <c r="E2209" s="3" t="str">
        <f t="shared" si="173"/>
        <v/>
      </c>
      <c r="F2209" s="3" t="str">
        <f t="shared" si="174"/>
        <v/>
      </c>
      <c r="G2209" s="3" t="str">
        <f>IF(A2209="","",IF(HOUR(A2209)&lt;StartHour,StartHour,IF(HOUR(A2209)&gt;FinishHour,FinishHour,HOUR(A2209))))</f>
        <v/>
      </c>
      <c r="H2209" s="3" t="str">
        <f t="shared" si="175"/>
        <v/>
      </c>
      <c r="I2209" s="33" t="e">
        <f>IF(OR(A2209="",B2209=""),NA(),MAX(0,IF(A2209-B2209=0,SameDayCycleTimeSettingValue,(A2209-B2209) *24)))</f>
        <v>#N/A</v>
      </c>
      <c r="J2209" s="33" t="e">
        <f>IF(OR(A2209="",B2209=""),NA(),MAX(0,IF(A2209-B2209=0,SameDayCycleTimeSettingValue,((A2209-B2209) *24)-(INT((A2209-B2209)) * (24-(FinishHour-StartHour))))))</f>
        <v>#N/A</v>
      </c>
      <c r="K2209" s="3" t="e">
        <f ca="1">IF(OR(A2209&lt;&gt;"",B2209=""),NA(),MAX(0,IF(_xlfn.DAYS(NOW(),B2209)=0,SameDayCycleTimeSettingValue,_xlfn.DAYS(NOW(),B2209))))</f>
        <v>#N/A</v>
      </c>
    </row>
    <row r="2210" spans="1:11" x14ac:dyDescent="0.25">
      <c r="A2210" s="32" t="str">
        <f>IF(AND(TRIM(INDEX(CompletedDateValues,ROW(A2210)))&lt;&gt;"",INDEX(CompletedDateValues,ROW(A2210))&gt;0),INDEX(CompletedDateValues,ROW(A2210)),"")</f>
        <v/>
      </c>
      <c r="B2210" s="32" t="str">
        <f>IF(AND(TRIM(INDEX(StartDateValues,ROW(A2210)))&lt;&gt;"",INDEX(StartDateValues,ROW(A2210))&gt;0),INDEX(StartDateValues,ROW(A2210)),"")</f>
        <v/>
      </c>
      <c r="C2210" s="22" t="str">
        <f t="shared" si="171"/>
        <v/>
      </c>
      <c r="D2210" s="3" t="str">
        <f t="shared" si="172"/>
        <v/>
      </c>
      <c r="E2210" s="3" t="str">
        <f t="shared" si="173"/>
        <v/>
      </c>
      <c r="F2210" s="3" t="str">
        <f t="shared" si="174"/>
        <v/>
      </c>
      <c r="G2210" s="3" t="str">
        <f>IF(A2210="","",IF(HOUR(A2210)&lt;StartHour,StartHour,IF(HOUR(A2210)&gt;FinishHour,FinishHour,HOUR(A2210))))</f>
        <v/>
      </c>
      <c r="H2210" s="3" t="str">
        <f t="shared" si="175"/>
        <v/>
      </c>
      <c r="I2210" s="33" t="e">
        <f>IF(OR(A2210="",B2210=""),NA(),MAX(0,IF(A2210-B2210=0,SameDayCycleTimeSettingValue,(A2210-B2210) *24)))</f>
        <v>#N/A</v>
      </c>
      <c r="J2210" s="33" t="e">
        <f>IF(OR(A2210="",B2210=""),NA(),MAX(0,IF(A2210-B2210=0,SameDayCycleTimeSettingValue,((A2210-B2210) *24)-(INT((A2210-B2210)) * (24-(FinishHour-StartHour))))))</f>
        <v>#N/A</v>
      </c>
      <c r="K2210" s="3" t="e">
        <f ca="1">IF(OR(A2210&lt;&gt;"",B2210=""),NA(),MAX(0,IF(_xlfn.DAYS(NOW(),B2210)=0,SameDayCycleTimeSettingValue,_xlfn.DAYS(NOW(),B2210))))</f>
        <v>#N/A</v>
      </c>
    </row>
    <row r="2211" spans="1:11" x14ac:dyDescent="0.25">
      <c r="A2211" s="32" t="str">
        <f>IF(AND(TRIM(INDEX(CompletedDateValues,ROW(A2211)))&lt;&gt;"",INDEX(CompletedDateValues,ROW(A2211))&gt;0),INDEX(CompletedDateValues,ROW(A2211)),"")</f>
        <v/>
      </c>
      <c r="B2211" s="32" t="str">
        <f>IF(AND(TRIM(INDEX(StartDateValues,ROW(A2211)))&lt;&gt;"",INDEX(StartDateValues,ROW(A2211))&gt;0),INDEX(StartDateValues,ROW(A2211)),"")</f>
        <v/>
      </c>
      <c r="C2211" s="22" t="str">
        <f t="shared" si="171"/>
        <v/>
      </c>
      <c r="D2211" s="3" t="str">
        <f t="shared" si="172"/>
        <v/>
      </c>
      <c r="E2211" s="3" t="str">
        <f t="shared" si="173"/>
        <v/>
      </c>
      <c r="F2211" s="3" t="str">
        <f t="shared" si="174"/>
        <v/>
      </c>
      <c r="G2211" s="3" t="str">
        <f>IF(A2211="","",IF(HOUR(A2211)&lt;StartHour,StartHour,IF(HOUR(A2211)&gt;FinishHour,FinishHour,HOUR(A2211))))</f>
        <v/>
      </c>
      <c r="H2211" s="3" t="str">
        <f t="shared" si="175"/>
        <v/>
      </c>
      <c r="I2211" s="33" t="e">
        <f>IF(OR(A2211="",B2211=""),NA(),MAX(0,IF(A2211-B2211=0,SameDayCycleTimeSettingValue,(A2211-B2211) *24)))</f>
        <v>#N/A</v>
      </c>
      <c r="J2211" s="33" t="e">
        <f>IF(OR(A2211="",B2211=""),NA(),MAX(0,IF(A2211-B2211=0,SameDayCycleTimeSettingValue,((A2211-B2211) *24)-(INT((A2211-B2211)) * (24-(FinishHour-StartHour))))))</f>
        <v>#N/A</v>
      </c>
      <c r="K2211" s="3" t="e">
        <f ca="1">IF(OR(A2211&lt;&gt;"",B2211=""),NA(),MAX(0,IF(_xlfn.DAYS(NOW(),B2211)=0,SameDayCycleTimeSettingValue,_xlfn.DAYS(NOW(),B2211))))</f>
        <v>#N/A</v>
      </c>
    </row>
    <row r="2212" spans="1:11" x14ac:dyDescent="0.25">
      <c r="A2212" s="32" t="str">
        <f>IF(AND(TRIM(INDEX(CompletedDateValues,ROW(A2212)))&lt;&gt;"",INDEX(CompletedDateValues,ROW(A2212))&gt;0),INDEX(CompletedDateValues,ROW(A2212)),"")</f>
        <v/>
      </c>
      <c r="B2212" s="32" t="str">
        <f>IF(AND(TRIM(INDEX(StartDateValues,ROW(A2212)))&lt;&gt;"",INDEX(StartDateValues,ROW(A2212))&gt;0),INDEX(StartDateValues,ROW(A2212)),"")</f>
        <v/>
      </c>
      <c r="C2212" s="22" t="str">
        <f t="shared" si="171"/>
        <v/>
      </c>
      <c r="D2212" s="3" t="str">
        <f t="shared" si="172"/>
        <v/>
      </c>
      <c r="E2212" s="3" t="str">
        <f t="shared" si="173"/>
        <v/>
      </c>
      <c r="F2212" s="3" t="str">
        <f t="shared" si="174"/>
        <v/>
      </c>
      <c r="G2212" s="3" t="str">
        <f>IF(A2212="","",IF(HOUR(A2212)&lt;StartHour,StartHour,IF(HOUR(A2212)&gt;FinishHour,FinishHour,HOUR(A2212))))</f>
        <v/>
      </c>
      <c r="H2212" s="3" t="str">
        <f t="shared" si="175"/>
        <v/>
      </c>
      <c r="I2212" s="33" t="e">
        <f>IF(OR(A2212="",B2212=""),NA(),MAX(0,IF(A2212-B2212=0,SameDayCycleTimeSettingValue,(A2212-B2212) *24)))</f>
        <v>#N/A</v>
      </c>
      <c r="J2212" s="33" t="e">
        <f>IF(OR(A2212="",B2212=""),NA(),MAX(0,IF(A2212-B2212=0,SameDayCycleTimeSettingValue,((A2212-B2212) *24)-(INT((A2212-B2212)) * (24-(FinishHour-StartHour))))))</f>
        <v>#N/A</v>
      </c>
      <c r="K2212" s="3" t="e">
        <f ca="1">IF(OR(A2212&lt;&gt;"",B2212=""),NA(),MAX(0,IF(_xlfn.DAYS(NOW(),B2212)=0,SameDayCycleTimeSettingValue,_xlfn.DAYS(NOW(),B2212))))</f>
        <v>#N/A</v>
      </c>
    </row>
    <row r="2213" spans="1:11" x14ac:dyDescent="0.25">
      <c r="A2213" s="32" t="str">
        <f>IF(AND(TRIM(INDEX(CompletedDateValues,ROW(A2213)))&lt;&gt;"",INDEX(CompletedDateValues,ROW(A2213))&gt;0),INDEX(CompletedDateValues,ROW(A2213)),"")</f>
        <v/>
      </c>
      <c r="B2213" s="32" t="str">
        <f>IF(AND(TRIM(INDEX(StartDateValues,ROW(A2213)))&lt;&gt;"",INDEX(StartDateValues,ROW(A2213))&gt;0),INDEX(StartDateValues,ROW(A2213)),"")</f>
        <v/>
      </c>
      <c r="C2213" s="22" t="str">
        <f t="shared" si="171"/>
        <v/>
      </c>
      <c r="D2213" s="3" t="str">
        <f t="shared" si="172"/>
        <v/>
      </c>
      <c r="E2213" s="3" t="str">
        <f t="shared" si="173"/>
        <v/>
      </c>
      <c r="F2213" s="3" t="str">
        <f t="shared" si="174"/>
        <v/>
      </c>
      <c r="G2213" s="3" t="str">
        <f>IF(A2213="","",IF(HOUR(A2213)&lt;StartHour,StartHour,IF(HOUR(A2213)&gt;FinishHour,FinishHour,HOUR(A2213))))</f>
        <v/>
      </c>
      <c r="H2213" s="3" t="str">
        <f t="shared" si="175"/>
        <v/>
      </c>
      <c r="I2213" s="33" t="e">
        <f>IF(OR(A2213="",B2213=""),NA(),MAX(0,IF(A2213-B2213=0,SameDayCycleTimeSettingValue,(A2213-B2213) *24)))</f>
        <v>#N/A</v>
      </c>
      <c r="J2213" s="33" t="e">
        <f>IF(OR(A2213="",B2213=""),NA(),MAX(0,IF(A2213-B2213=0,SameDayCycleTimeSettingValue,((A2213-B2213) *24)-(INT((A2213-B2213)) * (24-(FinishHour-StartHour))))))</f>
        <v>#N/A</v>
      </c>
      <c r="K2213" s="3" t="e">
        <f ca="1">IF(OR(A2213&lt;&gt;"",B2213=""),NA(),MAX(0,IF(_xlfn.DAYS(NOW(),B2213)=0,SameDayCycleTimeSettingValue,_xlfn.DAYS(NOW(),B2213))))</f>
        <v>#N/A</v>
      </c>
    </row>
    <row r="2214" spans="1:11" x14ac:dyDescent="0.25">
      <c r="A2214" s="32" t="str">
        <f>IF(AND(TRIM(INDEX(CompletedDateValues,ROW(A2214)))&lt;&gt;"",INDEX(CompletedDateValues,ROW(A2214))&gt;0),INDEX(CompletedDateValues,ROW(A2214)),"")</f>
        <v/>
      </c>
      <c r="B2214" s="32" t="str">
        <f>IF(AND(TRIM(INDEX(StartDateValues,ROW(A2214)))&lt;&gt;"",INDEX(StartDateValues,ROW(A2214))&gt;0),INDEX(StartDateValues,ROW(A2214)),"")</f>
        <v/>
      </c>
      <c r="C2214" s="22" t="str">
        <f t="shared" si="171"/>
        <v/>
      </c>
      <c r="D2214" s="3" t="str">
        <f t="shared" si="172"/>
        <v/>
      </c>
      <c r="E2214" s="3" t="str">
        <f t="shared" si="173"/>
        <v/>
      </c>
      <c r="F2214" s="3" t="str">
        <f t="shared" si="174"/>
        <v/>
      </c>
      <c r="G2214" s="3" t="str">
        <f>IF(A2214="","",IF(HOUR(A2214)&lt;StartHour,StartHour,IF(HOUR(A2214)&gt;FinishHour,FinishHour,HOUR(A2214))))</f>
        <v/>
      </c>
      <c r="H2214" s="3" t="str">
        <f t="shared" si="175"/>
        <v/>
      </c>
      <c r="I2214" s="33" t="e">
        <f>IF(OR(A2214="",B2214=""),NA(),MAX(0,IF(A2214-B2214=0,SameDayCycleTimeSettingValue,(A2214-B2214) *24)))</f>
        <v>#N/A</v>
      </c>
      <c r="J2214" s="33" t="e">
        <f>IF(OR(A2214="",B2214=""),NA(),MAX(0,IF(A2214-B2214=0,SameDayCycleTimeSettingValue,((A2214-B2214) *24)-(INT((A2214-B2214)) * (24-(FinishHour-StartHour))))))</f>
        <v>#N/A</v>
      </c>
      <c r="K2214" s="3" t="e">
        <f ca="1">IF(OR(A2214&lt;&gt;"",B2214=""),NA(),MAX(0,IF(_xlfn.DAYS(NOW(),B2214)=0,SameDayCycleTimeSettingValue,_xlfn.DAYS(NOW(),B2214))))</f>
        <v>#N/A</v>
      </c>
    </row>
    <row r="2215" spans="1:11" x14ac:dyDescent="0.25">
      <c r="A2215" s="32" t="str">
        <f>IF(AND(TRIM(INDEX(CompletedDateValues,ROW(A2215)))&lt;&gt;"",INDEX(CompletedDateValues,ROW(A2215))&gt;0),INDEX(CompletedDateValues,ROW(A2215)),"")</f>
        <v/>
      </c>
      <c r="B2215" s="32" t="str">
        <f>IF(AND(TRIM(INDEX(StartDateValues,ROW(A2215)))&lt;&gt;"",INDEX(StartDateValues,ROW(A2215))&gt;0),INDEX(StartDateValues,ROW(A2215)),"")</f>
        <v/>
      </c>
      <c r="C2215" s="22" t="str">
        <f t="shared" si="171"/>
        <v/>
      </c>
      <c r="D2215" s="3" t="str">
        <f t="shared" si="172"/>
        <v/>
      </c>
      <c r="E2215" s="3" t="str">
        <f t="shared" si="173"/>
        <v/>
      </c>
      <c r="F2215" s="3" t="str">
        <f t="shared" si="174"/>
        <v/>
      </c>
      <c r="G2215" s="3" t="str">
        <f>IF(A2215="","",IF(HOUR(A2215)&lt;StartHour,StartHour,IF(HOUR(A2215)&gt;FinishHour,FinishHour,HOUR(A2215))))</f>
        <v/>
      </c>
      <c r="H2215" s="3" t="str">
        <f t="shared" si="175"/>
        <v/>
      </c>
      <c r="I2215" s="33" t="e">
        <f>IF(OR(A2215="",B2215=""),NA(),MAX(0,IF(A2215-B2215=0,SameDayCycleTimeSettingValue,(A2215-B2215) *24)))</f>
        <v>#N/A</v>
      </c>
      <c r="J2215" s="33" t="e">
        <f>IF(OR(A2215="",B2215=""),NA(),MAX(0,IF(A2215-B2215=0,SameDayCycleTimeSettingValue,((A2215-B2215) *24)-(INT((A2215-B2215)) * (24-(FinishHour-StartHour))))))</f>
        <v>#N/A</v>
      </c>
      <c r="K2215" s="3" t="e">
        <f ca="1">IF(OR(A2215&lt;&gt;"",B2215=""),NA(),MAX(0,IF(_xlfn.DAYS(NOW(),B2215)=0,SameDayCycleTimeSettingValue,_xlfn.DAYS(NOW(),B2215))))</f>
        <v>#N/A</v>
      </c>
    </row>
    <row r="2216" spans="1:11" x14ac:dyDescent="0.25">
      <c r="A2216" s="32" t="str">
        <f>IF(AND(TRIM(INDEX(CompletedDateValues,ROW(A2216)))&lt;&gt;"",INDEX(CompletedDateValues,ROW(A2216))&gt;0),INDEX(CompletedDateValues,ROW(A2216)),"")</f>
        <v/>
      </c>
      <c r="B2216" s="32" t="str">
        <f>IF(AND(TRIM(INDEX(StartDateValues,ROW(A2216)))&lt;&gt;"",INDEX(StartDateValues,ROW(A2216))&gt;0),INDEX(StartDateValues,ROW(A2216)),"")</f>
        <v/>
      </c>
      <c r="C2216" s="22" t="str">
        <f t="shared" si="171"/>
        <v/>
      </c>
      <c r="D2216" s="3" t="str">
        <f t="shared" si="172"/>
        <v/>
      </c>
      <c r="E2216" s="3" t="str">
        <f t="shared" si="173"/>
        <v/>
      </c>
      <c r="F2216" s="3" t="str">
        <f t="shared" si="174"/>
        <v/>
      </c>
      <c r="G2216" s="3" t="str">
        <f>IF(A2216="","",IF(HOUR(A2216)&lt;StartHour,StartHour,IF(HOUR(A2216)&gt;FinishHour,FinishHour,HOUR(A2216))))</f>
        <v/>
      </c>
      <c r="H2216" s="3" t="str">
        <f t="shared" si="175"/>
        <v/>
      </c>
      <c r="I2216" s="33" t="e">
        <f>IF(OR(A2216="",B2216=""),NA(),MAX(0,IF(A2216-B2216=0,SameDayCycleTimeSettingValue,(A2216-B2216) *24)))</f>
        <v>#N/A</v>
      </c>
      <c r="J2216" s="33" t="e">
        <f>IF(OR(A2216="",B2216=""),NA(),MAX(0,IF(A2216-B2216=0,SameDayCycleTimeSettingValue,((A2216-B2216) *24)-(INT((A2216-B2216)) * (24-(FinishHour-StartHour))))))</f>
        <v>#N/A</v>
      </c>
      <c r="K2216" s="3" t="e">
        <f ca="1">IF(OR(A2216&lt;&gt;"",B2216=""),NA(),MAX(0,IF(_xlfn.DAYS(NOW(),B2216)=0,SameDayCycleTimeSettingValue,_xlfn.DAYS(NOW(),B2216))))</f>
        <v>#N/A</v>
      </c>
    </row>
    <row r="2217" spans="1:11" x14ac:dyDescent="0.25">
      <c r="A2217" s="32" t="str">
        <f>IF(AND(TRIM(INDEX(CompletedDateValues,ROW(A2217)))&lt;&gt;"",INDEX(CompletedDateValues,ROW(A2217))&gt;0),INDEX(CompletedDateValues,ROW(A2217)),"")</f>
        <v/>
      </c>
      <c r="B2217" s="32" t="str">
        <f>IF(AND(TRIM(INDEX(StartDateValues,ROW(A2217)))&lt;&gt;"",INDEX(StartDateValues,ROW(A2217))&gt;0),INDEX(StartDateValues,ROW(A2217)),"")</f>
        <v/>
      </c>
      <c r="C2217" s="22" t="str">
        <f t="shared" si="171"/>
        <v/>
      </c>
      <c r="D2217" s="3" t="str">
        <f t="shared" si="172"/>
        <v/>
      </c>
      <c r="E2217" s="3" t="str">
        <f t="shared" si="173"/>
        <v/>
      </c>
      <c r="F2217" s="3" t="str">
        <f t="shared" si="174"/>
        <v/>
      </c>
      <c r="G2217" s="3" t="str">
        <f>IF(A2217="","",IF(HOUR(A2217)&lt;StartHour,StartHour,IF(HOUR(A2217)&gt;FinishHour,FinishHour,HOUR(A2217))))</f>
        <v/>
      </c>
      <c r="H2217" s="3" t="str">
        <f t="shared" si="175"/>
        <v/>
      </c>
      <c r="I2217" s="33" t="e">
        <f>IF(OR(A2217="",B2217=""),NA(),MAX(0,IF(A2217-B2217=0,SameDayCycleTimeSettingValue,(A2217-B2217) *24)))</f>
        <v>#N/A</v>
      </c>
      <c r="J2217" s="33" t="e">
        <f>IF(OR(A2217="",B2217=""),NA(),MAX(0,IF(A2217-B2217=0,SameDayCycleTimeSettingValue,((A2217-B2217) *24)-(INT((A2217-B2217)) * (24-(FinishHour-StartHour))))))</f>
        <v>#N/A</v>
      </c>
      <c r="K2217" s="3" t="e">
        <f ca="1">IF(OR(A2217&lt;&gt;"",B2217=""),NA(),MAX(0,IF(_xlfn.DAYS(NOW(),B2217)=0,SameDayCycleTimeSettingValue,_xlfn.DAYS(NOW(),B2217))))</f>
        <v>#N/A</v>
      </c>
    </row>
    <row r="2218" spans="1:11" x14ac:dyDescent="0.25">
      <c r="A2218" s="32" t="str">
        <f>IF(AND(TRIM(INDEX(CompletedDateValues,ROW(A2218)))&lt;&gt;"",INDEX(CompletedDateValues,ROW(A2218))&gt;0),INDEX(CompletedDateValues,ROW(A2218)),"")</f>
        <v/>
      </c>
      <c r="B2218" s="32" t="str">
        <f>IF(AND(TRIM(INDEX(StartDateValues,ROW(A2218)))&lt;&gt;"",INDEX(StartDateValues,ROW(A2218))&gt;0),INDEX(StartDateValues,ROW(A2218)),"")</f>
        <v/>
      </c>
      <c r="C2218" s="22" t="str">
        <f t="shared" si="171"/>
        <v/>
      </c>
      <c r="D2218" s="3" t="str">
        <f t="shared" si="172"/>
        <v/>
      </c>
      <c r="E2218" s="3" t="str">
        <f t="shared" si="173"/>
        <v/>
      </c>
      <c r="F2218" s="3" t="str">
        <f t="shared" si="174"/>
        <v/>
      </c>
      <c r="G2218" s="3" t="str">
        <f>IF(A2218="","",IF(HOUR(A2218)&lt;StartHour,StartHour,IF(HOUR(A2218)&gt;FinishHour,FinishHour,HOUR(A2218))))</f>
        <v/>
      </c>
      <c r="H2218" s="3" t="str">
        <f t="shared" si="175"/>
        <v/>
      </c>
      <c r="I2218" s="33" t="e">
        <f>IF(OR(A2218="",B2218=""),NA(),MAX(0,IF(A2218-B2218=0,SameDayCycleTimeSettingValue,(A2218-B2218) *24)))</f>
        <v>#N/A</v>
      </c>
      <c r="J2218" s="33" t="e">
        <f>IF(OR(A2218="",B2218=""),NA(),MAX(0,IF(A2218-B2218=0,SameDayCycleTimeSettingValue,((A2218-B2218) *24)-(INT((A2218-B2218)) * (24-(FinishHour-StartHour))))))</f>
        <v>#N/A</v>
      </c>
      <c r="K2218" s="3" t="e">
        <f ca="1">IF(OR(A2218&lt;&gt;"",B2218=""),NA(),MAX(0,IF(_xlfn.DAYS(NOW(),B2218)=0,SameDayCycleTimeSettingValue,_xlfn.DAYS(NOW(),B2218))))</f>
        <v>#N/A</v>
      </c>
    </row>
    <row r="2219" spans="1:11" x14ac:dyDescent="0.25">
      <c r="A2219" s="32" t="str">
        <f>IF(AND(TRIM(INDEX(CompletedDateValues,ROW(A2219)))&lt;&gt;"",INDEX(CompletedDateValues,ROW(A2219))&gt;0),INDEX(CompletedDateValues,ROW(A2219)),"")</f>
        <v/>
      </c>
      <c r="B2219" s="32" t="str">
        <f>IF(AND(TRIM(INDEX(StartDateValues,ROW(A2219)))&lt;&gt;"",INDEX(StartDateValues,ROW(A2219))&gt;0),INDEX(StartDateValues,ROW(A2219)),"")</f>
        <v/>
      </c>
      <c r="C2219" s="22" t="str">
        <f t="shared" si="171"/>
        <v/>
      </c>
      <c r="D2219" s="3" t="str">
        <f t="shared" si="172"/>
        <v/>
      </c>
      <c r="E2219" s="3" t="str">
        <f t="shared" si="173"/>
        <v/>
      </c>
      <c r="F2219" s="3" t="str">
        <f t="shared" si="174"/>
        <v/>
      </c>
      <c r="G2219" s="3" t="str">
        <f>IF(A2219="","",IF(HOUR(A2219)&lt;StartHour,StartHour,IF(HOUR(A2219)&gt;FinishHour,FinishHour,HOUR(A2219))))</f>
        <v/>
      </c>
      <c r="H2219" s="3" t="str">
        <f t="shared" si="175"/>
        <v/>
      </c>
      <c r="I2219" s="33" t="e">
        <f>IF(OR(A2219="",B2219=""),NA(),MAX(0,IF(A2219-B2219=0,SameDayCycleTimeSettingValue,(A2219-B2219) *24)))</f>
        <v>#N/A</v>
      </c>
      <c r="J2219" s="33" t="e">
        <f>IF(OR(A2219="",B2219=""),NA(),MAX(0,IF(A2219-B2219=0,SameDayCycleTimeSettingValue,((A2219-B2219) *24)-(INT((A2219-B2219)) * (24-(FinishHour-StartHour))))))</f>
        <v>#N/A</v>
      </c>
      <c r="K2219" s="3" t="e">
        <f ca="1">IF(OR(A2219&lt;&gt;"",B2219=""),NA(),MAX(0,IF(_xlfn.DAYS(NOW(),B2219)=0,SameDayCycleTimeSettingValue,_xlfn.DAYS(NOW(),B2219))))</f>
        <v>#N/A</v>
      </c>
    </row>
    <row r="2220" spans="1:11" x14ac:dyDescent="0.25">
      <c r="A2220" s="32" t="str">
        <f>IF(AND(TRIM(INDEX(CompletedDateValues,ROW(A2220)))&lt;&gt;"",INDEX(CompletedDateValues,ROW(A2220))&gt;0),INDEX(CompletedDateValues,ROW(A2220)),"")</f>
        <v/>
      </c>
      <c r="B2220" s="32" t="str">
        <f>IF(AND(TRIM(INDEX(StartDateValues,ROW(A2220)))&lt;&gt;"",INDEX(StartDateValues,ROW(A2220))&gt;0),INDEX(StartDateValues,ROW(A2220)),"")</f>
        <v/>
      </c>
      <c r="C2220" s="22" t="str">
        <f t="shared" si="171"/>
        <v/>
      </c>
      <c r="D2220" s="3" t="str">
        <f t="shared" si="172"/>
        <v/>
      </c>
      <c r="E2220" s="3" t="str">
        <f t="shared" si="173"/>
        <v/>
      </c>
      <c r="F2220" s="3" t="str">
        <f t="shared" si="174"/>
        <v/>
      </c>
      <c r="G2220" s="3" t="str">
        <f>IF(A2220="","",IF(HOUR(A2220)&lt;StartHour,StartHour,IF(HOUR(A2220)&gt;FinishHour,FinishHour,HOUR(A2220))))</f>
        <v/>
      </c>
      <c r="H2220" s="3" t="str">
        <f t="shared" si="175"/>
        <v/>
      </c>
      <c r="I2220" s="33" t="e">
        <f>IF(OR(A2220="",B2220=""),NA(),MAX(0,IF(A2220-B2220=0,SameDayCycleTimeSettingValue,(A2220-B2220) *24)))</f>
        <v>#N/A</v>
      </c>
      <c r="J2220" s="33" t="e">
        <f>IF(OR(A2220="",B2220=""),NA(),MAX(0,IF(A2220-B2220=0,SameDayCycleTimeSettingValue,((A2220-B2220) *24)-(INT((A2220-B2220)) * (24-(FinishHour-StartHour))))))</f>
        <v>#N/A</v>
      </c>
      <c r="K2220" s="3" t="e">
        <f ca="1">IF(OR(A2220&lt;&gt;"",B2220=""),NA(),MAX(0,IF(_xlfn.DAYS(NOW(),B2220)=0,SameDayCycleTimeSettingValue,_xlfn.DAYS(NOW(),B2220))))</f>
        <v>#N/A</v>
      </c>
    </row>
    <row r="2221" spans="1:11" x14ac:dyDescent="0.25">
      <c r="A2221" s="32" t="str">
        <f>IF(AND(TRIM(INDEX(CompletedDateValues,ROW(A2221)))&lt;&gt;"",INDEX(CompletedDateValues,ROW(A2221))&gt;0),INDEX(CompletedDateValues,ROW(A2221)),"")</f>
        <v/>
      </c>
      <c r="B2221" s="32" t="str">
        <f>IF(AND(TRIM(INDEX(StartDateValues,ROW(A2221)))&lt;&gt;"",INDEX(StartDateValues,ROW(A2221))&gt;0),INDEX(StartDateValues,ROW(A2221)),"")</f>
        <v/>
      </c>
      <c r="C2221" s="22" t="str">
        <f t="shared" si="171"/>
        <v/>
      </c>
      <c r="D2221" s="3" t="str">
        <f t="shared" si="172"/>
        <v/>
      </c>
      <c r="E2221" s="3" t="str">
        <f t="shared" si="173"/>
        <v/>
      </c>
      <c r="F2221" s="3" t="str">
        <f t="shared" si="174"/>
        <v/>
      </c>
      <c r="G2221" s="3" t="str">
        <f>IF(A2221="","",IF(HOUR(A2221)&lt;StartHour,StartHour,IF(HOUR(A2221)&gt;FinishHour,FinishHour,HOUR(A2221))))</f>
        <v/>
      </c>
      <c r="H2221" s="3" t="str">
        <f t="shared" si="175"/>
        <v/>
      </c>
      <c r="I2221" s="33" t="e">
        <f>IF(OR(A2221="",B2221=""),NA(),MAX(0,IF(A2221-B2221=0,SameDayCycleTimeSettingValue,(A2221-B2221) *24)))</f>
        <v>#N/A</v>
      </c>
      <c r="J2221" s="33" t="e">
        <f>IF(OR(A2221="",B2221=""),NA(),MAX(0,IF(A2221-B2221=0,SameDayCycleTimeSettingValue,((A2221-B2221) *24)-(INT((A2221-B2221)) * (24-(FinishHour-StartHour))))))</f>
        <v>#N/A</v>
      </c>
      <c r="K2221" s="3" t="e">
        <f ca="1">IF(OR(A2221&lt;&gt;"",B2221=""),NA(),MAX(0,IF(_xlfn.DAYS(NOW(),B2221)=0,SameDayCycleTimeSettingValue,_xlfn.DAYS(NOW(),B2221))))</f>
        <v>#N/A</v>
      </c>
    </row>
    <row r="2222" spans="1:11" x14ac:dyDescent="0.25">
      <c r="A2222" s="32" t="str">
        <f>IF(AND(TRIM(INDEX(CompletedDateValues,ROW(A2222)))&lt;&gt;"",INDEX(CompletedDateValues,ROW(A2222))&gt;0),INDEX(CompletedDateValues,ROW(A2222)),"")</f>
        <v/>
      </c>
      <c r="B2222" s="32" t="str">
        <f>IF(AND(TRIM(INDEX(StartDateValues,ROW(A2222)))&lt;&gt;"",INDEX(StartDateValues,ROW(A2222))&gt;0),INDEX(StartDateValues,ROW(A2222)),"")</f>
        <v/>
      </c>
      <c r="C2222" s="22" t="str">
        <f t="shared" si="171"/>
        <v/>
      </c>
      <c r="D2222" s="3" t="str">
        <f t="shared" si="172"/>
        <v/>
      </c>
      <c r="E2222" s="3" t="str">
        <f t="shared" si="173"/>
        <v/>
      </c>
      <c r="F2222" s="3" t="str">
        <f t="shared" si="174"/>
        <v/>
      </c>
      <c r="G2222" s="3" t="str">
        <f>IF(A2222="","",IF(HOUR(A2222)&lt;StartHour,StartHour,IF(HOUR(A2222)&gt;FinishHour,FinishHour,HOUR(A2222))))</f>
        <v/>
      </c>
      <c r="H2222" s="3" t="str">
        <f t="shared" si="175"/>
        <v/>
      </c>
      <c r="I2222" s="33" t="e">
        <f>IF(OR(A2222="",B2222=""),NA(),MAX(0,IF(A2222-B2222=0,SameDayCycleTimeSettingValue,(A2222-B2222) *24)))</f>
        <v>#N/A</v>
      </c>
      <c r="J2222" s="33" t="e">
        <f>IF(OR(A2222="",B2222=""),NA(),MAX(0,IF(A2222-B2222=0,SameDayCycleTimeSettingValue,((A2222-B2222) *24)-(INT((A2222-B2222)) * (24-(FinishHour-StartHour))))))</f>
        <v>#N/A</v>
      </c>
      <c r="K2222" s="3" t="e">
        <f ca="1">IF(OR(A2222&lt;&gt;"",B2222=""),NA(),MAX(0,IF(_xlfn.DAYS(NOW(),B2222)=0,SameDayCycleTimeSettingValue,_xlfn.DAYS(NOW(),B2222))))</f>
        <v>#N/A</v>
      </c>
    </row>
    <row r="2223" spans="1:11" x14ac:dyDescent="0.25">
      <c r="A2223" s="32" t="str">
        <f>IF(AND(TRIM(INDEX(CompletedDateValues,ROW(A2223)))&lt;&gt;"",INDEX(CompletedDateValues,ROW(A2223))&gt;0),INDEX(CompletedDateValues,ROW(A2223)),"")</f>
        <v/>
      </c>
      <c r="B2223" s="32" t="str">
        <f>IF(AND(TRIM(INDEX(StartDateValues,ROW(A2223)))&lt;&gt;"",INDEX(StartDateValues,ROW(A2223))&gt;0),INDEX(StartDateValues,ROW(A2223)),"")</f>
        <v/>
      </c>
      <c r="C2223" s="22" t="str">
        <f t="shared" si="171"/>
        <v/>
      </c>
      <c r="D2223" s="3" t="str">
        <f t="shared" si="172"/>
        <v/>
      </c>
      <c r="E2223" s="3" t="str">
        <f t="shared" si="173"/>
        <v/>
      </c>
      <c r="F2223" s="3" t="str">
        <f t="shared" si="174"/>
        <v/>
      </c>
      <c r="G2223" s="3" t="str">
        <f>IF(A2223="","",IF(HOUR(A2223)&lt;StartHour,StartHour,IF(HOUR(A2223)&gt;FinishHour,FinishHour,HOUR(A2223))))</f>
        <v/>
      </c>
      <c r="H2223" s="3" t="str">
        <f t="shared" si="175"/>
        <v/>
      </c>
      <c r="I2223" s="33" t="e">
        <f>IF(OR(A2223="",B2223=""),NA(),MAX(0,IF(A2223-B2223=0,SameDayCycleTimeSettingValue,(A2223-B2223) *24)))</f>
        <v>#N/A</v>
      </c>
      <c r="J2223" s="33" t="e">
        <f>IF(OR(A2223="",B2223=""),NA(),MAX(0,IF(A2223-B2223=0,SameDayCycleTimeSettingValue,((A2223-B2223) *24)-(INT((A2223-B2223)) * (24-(FinishHour-StartHour))))))</f>
        <v>#N/A</v>
      </c>
      <c r="K2223" s="3" t="e">
        <f ca="1">IF(OR(A2223&lt;&gt;"",B2223=""),NA(),MAX(0,IF(_xlfn.DAYS(NOW(),B2223)=0,SameDayCycleTimeSettingValue,_xlfn.DAYS(NOW(),B2223))))</f>
        <v>#N/A</v>
      </c>
    </row>
    <row r="2224" spans="1:11" x14ac:dyDescent="0.25">
      <c r="A2224" s="32" t="str">
        <f>IF(AND(TRIM(INDEX(CompletedDateValues,ROW(A2224)))&lt;&gt;"",INDEX(CompletedDateValues,ROW(A2224))&gt;0),INDEX(CompletedDateValues,ROW(A2224)),"")</f>
        <v/>
      </c>
      <c r="B2224" s="32" t="str">
        <f>IF(AND(TRIM(INDEX(StartDateValues,ROW(A2224)))&lt;&gt;"",INDEX(StartDateValues,ROW(A2224))&gt;0),INDEX(StartDateValues,ROW(A2224)),"")</f>
        <v/>
      </c>
      <c r="C2224" s="22" t="str">
        <f t="shared" si="171"/>
        <v/>
      </c>
      <c r="D2224" s="3" t="str">
        <f t="shared" si="172"/>
        <v/>
      </c>
      <c r="E2224" s="3" t="str">
        <f t="shared" si="173"/>
        <v/>
      </c>
      <c r="F2224" s="3" t="str">
        <f t="shared" si="174"/>
        <v/>
      </c>
      <c r="G2224" s="3" t="str">
        <f>IF(A2224="","",IF(HOUR(A2224)&lt;StartHour,StartHour,IF(HOUR(A2224)&gt;FinishHour,FinishHour,HOUR(A2224))))</f>
        <v/>
      </c>
      <c r="H2224" s="3" t="str">
        <f t="shared" si="175"/>
        <v/>
      </c>
      <c r="I2224" s="33" t="e">
        <f>IF(OR(A2224="",B2224=""),NA(),MAX(0,IF(A2224-B2224=0,SameDayCycleTimeSettingValue,(A2224-B2224) *24)))</f>
        <v>#N/A</v>
      </c>
      <c r="J2224" s="33" t="e">
        <f>IF(OR(A2224="",B2224=""),NA(),MAX(0,IF(A2224-B2224=0,SameDayCycleTimeSettingValue,((A2224-B2224) *24)-(INT((A2224-B2224)) * (24-(FinishHour-StartHour))))))</f>
        <v>#N/A</v>
      </c>
      <c r="K2224" s="3" t="e">
        <f ca="1">IF(OR(A2224&lt;&gt;"",B2224=""),NA(),MAX(0,IF(_xlfn.DAYS(NOW(),B2224)=0,SameDayCycleTimeSettingValue,_xlfn.DAYS(NOW(),B2224))))</f>
        <v>#N/A</v>
      </c>
    </row>
    <row r="2225" spans="1:11" x14ac:dyDescent="0.25">
      <c r="A2225" s="32" t="str">
        <f>IF(AND(TRIM(INDEX(CompletedDateValues,ROW(A2225)))&lt;&gt;"",INDEX(CompletedDateValues,ROW(A2225))&gt;0),INDEX(CompletedDateValues,ROW(A2225)),"")</f>
        <v/>
      </c>
      <c r="B2225" s="32" t="str">
        <f>IF(AND(TRIM(INDEX(StartDateValues,ROW(A2225)))&lt;&gt;"",INDEX(StartDateValues,ROW(A2225))&gt;0),INDEX(StartDateValues,ROW(A2225)),"")</f>
        <v/>
      </c>
      <c r="C2225" s="22" t="str">
        <f t="shared" si="171"/>
        <v/>
      </c>
      <c r="D2225" s="3" t="str">
        <f t="shared" si="172"/>
        <v/>
      </c>
      <c r="E2225" s="3" t="str">
        <f t="shared" si="173"/>
        <v/>
      </c>
      <c r="F2225" s="3" t="str">
        <f t="shared" si="174"/>
        <v/>
      </c>
      <c r="G2225" s="3" t="str">
        <f>IF(A2225="","",IF(HOUR(A2225)&lt;StartHour,StartHour,IF(HOUR(A2225)&gt;FinishHour,FinishHour,HOUR(A2225))))</f>
        <v/>
      </c>
      <c r="H2225" s="3" t="str">
        <f t="shared" si="175"/>
        <v/>
      </c>
      <c r="I2225" s="33" t="e">
        <f>IF(OR(A2225="",B2225=""),NA(),MAX(0,IF(A2225-B2225=0,SameDayCycleTimeSettingValue,(A2225-B2225) *24)))</f>
        <v>#N/A</v>
      </c>
      <c r="J2225" s="33" t="e">
        <f>IF(OR(A2225="",B2225=""),NA(),MAX(0,IF(A2225-B2225=0,SameDayCycleTimeSettingValue,((A2225-B2225) *24)-(INT((A2225-B2225)) * (24-(FinishHour-StartHour))))))</f>
        <v>#N/A</v>
      </c>
      <c r="K2225" s="3" t="e">
        <f ca="1">IF(OR(A2225&lt;&gt;"",B2225=""),NA(),MAX(0,IF(_xlfn.DAYS(NOW(),B2225)=0,SameDayCycleTimeSettingValue,_xlfn.DAYS(NOW(),B2225))))</f>
        <v>#N/A</v>
      </c>
    </row>
    <row r="2226" spans="1:11" x14ac:dyDescent="0.25">
      <c r="A2226" s="32" t="str">
        <f>IF(AND(TRIM(INDEX(CompletedDateValues,ROW(A2226)))&lt;&gt;"",INDEX(CompletedDateValues,ROW(A2226))&gt;0),INDEX(CompletedDateValues,ROW(A2226)),"")</f>
        <v/>
      </c>
      <c r="B2226" s="32" t="str">
        <f>IF(AND(TRIM(INDEX(StartDateValues,ROW(A2226)))&lt;&gt;"",INDEX(StartDateValues,ROW(A2226))&gt;0),INDEX(StartDateValues,ROW(A2226)),"")</f>
        <v/>
      </c>
      <c r="C2226" s="22" t="str">
        <f t="shared" si="171"/>
        <v/>
      </c>
      <c r="D2226" s="3" t="str">
        <f t="shared" si="172"/>
        <v/>
      </c>
      <c r="E2226" s="3" t="str">
        <f t="shared" si="173"/>
        <v/>
      </c>
      <c r="F2226" s="3" t="str">
        <f t="shared" si="174"/>
        <v/>
      </c>
      <c r="G2226" s="3" t="str">
        <f>IF(A2226="","",IF(HOUR(A2226)&lt;StartHour,StartHour,IF(HOUR(A2226)&gt;FinishHour,FinishHour,HOUR(A2226))))</f>
        <v/>
      </c>
      <c r="H2226" s="3" t="str">
        <f t="shared" si="175"/>
        <v/>
      </c>
      <c r="I2226" s="33" t="e">
        <f>IF(OR(A2226="",B2226=""),NA(),MAX(0,IF(A2226-B2226=0,SameDayCycleTimeSettingValue,(A2226-B2226) *24)))</f>
        <v>#N/A</v>
      </c>
      <c r="J2226" s="33" t="e">
        <f>IF(OR(A2226="",B2226=""),NA(),MAX(0,IF(A2226-B2226=0,SameDayCycleTimeSettingValue,((A2226-B2226) *24)-(INT((A2226-B2226)) * (24-(FinishHour-StartHour))))))</f>
        <v>#N/A</v>
      </c>
      <c r="K2226" s="3" t="e">
        <f ca="1">IF(OR(A2226&lt;&gt;"",B2226=""),NA(),MAX(0,IF(_xlfn.DAYS(NOW(),B2226)=0,SameDayCycleTimeSettingValue,_xlfn.DAYS(NOW(),B2226))))</f>
        <v>#N/A</v>
      </c>
    </row>
    <row r="2227" spans="1:11" x14ac:dyDescent="0.25">
      <c r="A2227" s="32" t="str">
        <f>IF(AND(TRIM(INDEX(CompletedDateValues,ROW(A2227)))&lt;&gt;"",INDEX(CompletedDateValues,ROW(A2227))&gt;0),INDEX(CompletedDateValues,ROW(A2227)),"")</f>
        <v/>
      </c>
      <c r="B2227" s="32" t="str">
        <f>IF(AND(TRIM(INDEX(StartDateValues,ROW(A2227)))&lt;&gt;"",INDEX(StartDateValues,ROW(A2227))&gt;0),INDEX(StartDateValues,ROW(A2227)),"")</f>
        <v/>
      </c>
      <c r="C2227" s="22" t="str">
        <f t="shared" si="171"/>
        <v/>
      </c>
      <c r="D2227" s="3" t="str">
        <f t="shared" si="172"/>
        <v/>
      </c>
      <c r="E2227" s="3" t="str">
        <f t="shared" si="173"/>
        <v/>
      </c>
      <c r="F2227" s="3" t="str">
        <f t="shared" si="174"/>
        <v/>
      </c>
      <c r="G2227" s="3" t="str">
        <f>IF(A2227="","",IF(HOUR(A2227)&lt;StartHour,StartHour,IF(HOUR(A2227)&gt;FinishHour,FinishHour,HOUR(A2227))))</f>
        <v/>
      </c>
      <c r="H2227" s="3" t="str">
        <f t="shared" si="175"/>
        <v/>
      </c>
      <c r="I2227" s="33" t="e">
        <f>IF(OR(A2227="",B2227=""),NA(),MAX(0,IF(A2227-B2227=0,SameDayCycleTimeSettingValue,(A2227-B2227) *24)))</f>
        <v>#N/A</v>
      </c>
      <c r="J2227" s="33" t="e">
        <f>IF(OR(A2227="",B2227=""),NA(),MAX(0,IF(A2227-B2227=0,SameDayCycleTimeSettingValue,((A2227-B2227) *24)-(INT((A2227-B2227)) * (24-(FinishHour-StartHour))))))</f>
        <v>#N/A</v>
      </c>
      <c r="K2227" s="3" t="e">
        <f ca="1">IF(OR(A2227&lt;&gt;"",B2227=""),NA(),MAX(0,IF(_xlfn.DAYS(NOW(),B2227)=0,SameDayCycleTimeSettingValue,_xlfn.DAYS(NOW(),B2227))))</f>
        <v>#N/A</v>
      </c>
    </row>
    <row r="2228" spans="1:11" x14ac:dyDescent="0.25">
      <c r="A2228" s="32" t="str">
        <f>IF(AND(TRIM(INDEX(CompletedDateValues,ROW(A2228)))&lt;&gt;"",INDEX(CompletedDateValues,ROW(A2228))&gt;0),INDEX(CompletedDateValues,ROW(A2228)),"")</f>
        <v/>
      </c>
      <c r="B2228" s="32" t="str">
        <f>IF(AND(TRIM(INDEX(StartDateValues,ROW(A2228)))&lt;&gt;"",INDEX(StartDateValues,ROW(A2228))&gt;0),INDEX(StartDateValues,ROW(A2228)),"")</f>
        <v/>
      </c>
      <c r="C2228" s="22" t="str">
        <f t="shared" si="171"/>
        <v/>
      </c>
      <c r="D2228" s="3" t="str">
        <f t="shared" si="172"/>
        <v/>
      </c>
      <c r="E2228" s="3" t="str">
        <f t="shared" si="173"/>
        <v/>
      </c>
      <c r="F2228" s="3" t="str">
        <f t="shared" si="174"/>
        <v/>
      </c>
      <c r="G2228" s="3" t="str">
        <f>IF(A2228="","",IF(HOUR(A2228)&lt;StartHour,StartHour,IF(HOUR(A2228)&gt;FinishHour,FinishHour,HOUR(A2228))))</f>
        <v/>
      </c>
      <c r="H2228" s="3" t="str">
        <f t="shared" si="175"/>
        <v/>
      </c>
      <c r="I2228" s="33" t="e">
        <f>IF(OR(A2228="",B2228=""),NA(),MAX(0,IF(A2228-B2228=0,SameDayCycleTimeSettingValue,(A2228-B2228) *24)))</f>
        <v>#N/A</v>
      </c>
      <c r="J2228" s="33" t="e">
        <f>IF(OR(A2228="",B2228=""),NA(),MAX(0,IF(A2228-B2228=0,SameDayCycleTimeSettingValue,((A2228-B2228) *24)-(INT((A2228-B2228)) * (24-(FinishHour-StartHour))))))</f>
        <v>#N/A</v>
      </c>
      <c r="K2228" s="3" t="e">
        <f ca="1">IF(OR(A2228&lt;&gt;"",B2228=""),NA(),MAX(0,IF(_xlfn.DAYS(NOW(),B2228)=0,SameDayCycleTimeSettingValue,_xlfn.DAYS(NOW(),B2228))))</f>
        <v>#N/A</v>
      </c>
    </row>
    <row r="2229" spans="1:11" x14ac:dyDescent="0.25">
      <c r="A2229" s="32" t="str">
        <f>IF(AND(TRIM(INDEX(CompletedDateValues,ROW(A2229)))&lt;&gt;"",INDEX(CompletedDateValues,ROW(A2229))&gt;0),INDEX(CompletedDateValues,ROW(A2229)),"")</f>
        <v/>
      </c>
      <c r="B2229" s="32" t="str">
        <f>IF(AND(TRIM(INDEX(StartDateValues,ROW(A2229)))&lt;&gt;"",INDEX(StartDateValues,ROW(A2229))&gt;0),INDEX(StartDateValues,ROW(A2229)),"")</f>
        <v/>
      </c>
      <c r="C2229" s="22" t="str">
        <f t="shared" si="171"/>
        <v/>
      </c>
      <c r="D2229" s="3" t="str">
        <f t="shared" si="172"/>
        <v/>
      </c>
      <c r="E2229" s="3" t="str">
        <f t="shared" si="173"/>
        <v/>
      </c>
      <c r="F2229" s="3" t="str">
        <f t="shared" si="174"/>
        <v/>
      </c>
      <c r="G2229" s="3" t="str">
        <f>IF(A2229="","",IF(HOUR(A2229)&lt;StartHour,StartHour,IF(HOUR(A2229)&gt;FinishHour,FinishHour,HOUR(A2229))))</f>
        <v/>
      </c>
      <c r="H2229" s="3" t="str">
        <f t="shared" si="175"/>
        <v/>
      </c>
      <c r="I2229" s="33" t="e">
        <f>IF(OR(A2229="",B2229=""),NA(),MAX(0,IF(A2229-B2229=0,SameDayCycleTimeSettingValue,(A2229-B2229) *24)))</f>
        <v>#N/A</v>
      </c>
      <c r="J2229" s="33" t="e">
        <f>IF(OR(A2229="",B2229=""),NA(),MAX(0,IF(A2229-B2229=0,SameDayCycleTimeSettingValue,((A2229-B2229) *24)-(INT((A2229-B2229)) * (24-(FinishHour-StartHour))))))</f>
        <v>#N/A</v>
      </c>
      <c r="K2229" s="3" t="e">
        <f ca="1">IF(OR(A2229&lt;&gt;"",B2229=""),NA(),MAX(0,IF(_xlfn.DAYS(NOW(),B2229)=0,SameDayCycleTimeSettingValue,_xlfn.DAYS(NOW(),B2229))))</f>
        <v>#N/A</v>
      </c>
    </row>
    <row r="2230" spans="1:11" x14ac:dyDescent="0.25">
      <c r="A2230" s="32" t="str">
        <f>IF(AND(TRIM(INDEX(CompletedDateValues,ROW(A2230)))&lt;&gt;"",INDEX(CompletedDateValues,ROW(A2230))&gt;0),INDEX(CompletedDateValues,ROW(A2230)),"")</f>
        <v/>
      </c>
      <c r="B2230" s="32" t="str">
        <f>IF(AND(TRIM(INDEX(StartDateValues,ROW(A2230)))&lt;&gt;"",INDEX(StartDateValues,ROW(A2230))&gt;0),INDEX(StartDateValues,ROW(A2230)),"")</f>
        <v/>
      </c>
      <c r="C2230" s="22" t="str">
        <f t="shared" si="171"/>
        <v/>
      </c>
      <c r="D2230" s="3" t="str">
        <f t="shared" si="172"/>
        <v/>
      </c>
      <c r="E2230" s="3" t="str">
        <f t="shared" si="173"/>
        <v/>
      </c>
      <c r="F2230" s="3" t="str">
        <f t="shared" si="174"/>
        <v/>
      </c>
      <c r="G2230" s="3" t="str">
        <f>IF(A2230="","",IF(HOUR(A2230)&lt;StartHour,StartHour,IF(HOUR(A2230)&gt;FinishHour,FinishHour,HOUR(A2230))))</f>
        <v/>
      </c>
      <c r="H2230" s="3" t="str">
        <f t="shared" si="175"/>
        <v/>
      </c>
      <c r="I2230" s="33" t="e">
        <f>IF(OR(A2230="",B2230=""),NA(),MAX(0,IF(A2230-B2230=0,SameDayCycleTimeSettingValue,(A2230-B2230) *24)))</f>
        <v>#N/A</v>
      </c>
      <c r="J2230" s="33" t="e">
        <f>IF(OR(A2230="",B2230=""),NA(),MAX(0,IF(A2230-B2230=0,SameDayCycleTimeSettingValue,((A2230-B2230) *24)-(INT((A2230-B2230)) * (24-(FinishHour-StartHour))))))</f>
        <v>#N/A</v>
      </c>
      <c r="K2230" s="3" t="e">
        <f ca="1">IF(OR(A2230&lt;&gt;"",B2230=""),NA(),MAX(0,IF(_xlfn.DAYS(NOW(),B2230)=0,SameDayCycleTimeSettingValue,_xlfn.DAYS(NOW(),B2230))))</f>
        <v>#N/A</v>
      </c>
    </row>
    <row r="2231" spans="1:11" x14ac:dyDescent="0.25">
      <c r="A2231" s="32" t="str">
        <f>IF(AND(TRIM(INDEX(CompletedDateValues,ROW(A2231)))&lt;&gt;"",INDEX(CompletedDateValues,ROW(A2231))&gt;0),INDEX(CompletedDateValues,ROW(A2231)),"")</f>
        <v/>
      </c>
      <c r="B2231" s="32" t="str">
        <f>IF(AND(TRIM(INDEX(StartDateValues,ROW(A2231)))&lt;&gt;"",INDEX(StartDateValues,ROW(A2231))&gt;0),INDEX(StartDateValues,ROW(A2231)),"")</f>
        <v/>
      </c>
      <c r="C2231" s="22" t="str">
        <f t="shared" si="171"/>
        <v/>
      </c>
      <c r="D2231" s="3" t="str">
        <f t="shared" si="172"/>
        <v/>
      </c>
      <c r="E2231" s="3" t="str">
        <f t="shared" si="173"/>
        <v/>
      </c>
      <c r="F2231" s="3" t="str">
        <f t="shared" si="174"/>
        <v/>
      </c>
      <c r="G2231" s="3" t="str">
        <f>IF(A2231="","",IF(HOUR(A2231)&lt;StartHour,StartHour,IF(HOUR(A2231)&gt;FinishHour,FinishHour,HOUR(A2231))))</f>
        <v/>
      </c>
      <c r="H2231" s="3" t="str">
        <f t="shared" si="175"/>
        <v/>
      </c>
      <c r="I2231" s="33" t="e">
        <f>IF(OR(A2231="",B2231=""),NA(),MAX(0,IF(A2231-B2231=0,SameDayCycleTimeSettingValue,(A2231-B2231) *24)))</f>
        <v>#N/A</v>
      </c>
      <c r="J2231" s="33" t="e">
        <f>IF(OR(A2231="",B2231=""),NA(),MAX(0,IF(A2231-B2231=0,SameDayCycleTimeSettingValue,((A2231-B2231) *24)-(INT((A2231-B2231)) * (24-(FinishHour-StartHour))))))</f>
        <v>#N/A</v>
      </c>
      <c r="K2231" s="3" t="e">
        <f ca="1">IF(OR(A2231&lt;&gt;"",B2231=""),NA(),MAX(0,IF(_xlfn.DAYS(NOW(),B2231)=0,SameDayCycleTimeSettingValue,_xlfn.DAYS(NOW(),B2231))))</f>
        <v>#N/A</v>
      </c>
    </row>
    <row r="2232" spans="1:11" x14ac:dyDescent="0.25">
      <c r="A2232" s="32" t="str">
        <f>IF(AND(TRIM(INDEX(CompletedDateValues,ROW(A2232)))&lt;&gt;"",INDEX(CompletedDateValues,ROW(A2232))&gt;0),INDEX(CompletedDateValues,ROW(A2232)),"")</f>
        <v/>
      </c>
      <c r="B2232" s="32" t="str">
        <f>IF(AND(TRIM(INDEX(StartDateValues,ROW(A2232)))&lt;&gt;"",INDEX(StartDateValues,ROW(A2232))&gt;0),INDEX(StartDateValues,ROW(A2232)),"")</f>
        <v/>
      </c>
      <c r="C2232" s="22" t="str">
        <f t="shared" si="171"/>
        <v/>
      </c>
      <c r="D2232" s="3" t="str">
        <f t="shared" si="172"/>
        <v/>
      </c>
      <c r="E2232" s="3" t="str">
        <f t="shared" si="173"/>
        <v/>
      </c>
      <c r="F2232" s="3" t="str">
        <f t="shared" si="174"/>
        <v/>
      </c>
      <c r="G2232" s="3" t="str">
        <f>IF(A2232="","",IF(HOUR(A2232)&lt;StartHour,StartHour,IF(HOUR(A2232)&gt;FinishHour,FinishHour,HOUR(A2232))))</f>
        <v/>
      </c>
      <c r="H2232" s="3" t="str">
        <f t="shared" si="175"/>
        <v/>
      </c>
      <c r="I2232" s="33" t="e">
        <f>IF(OR(A2232="",B2232=""),NA(),MAX(0,IF(A2232-B2232=0,SameDayCycleTimeSettingValue,(A2232-B2232) *24)))</f>
        <v>#N/A</v>
      </c>
      <c r="J2232" s="33" t="e">
        <f>IF(OR(A2232="",B2232=""),NA(),MAX(0,IF(A2232-B2232=0,SameDayCycleTimeSettingValue,((A2232-B2232) *24)-(INT((A2232-B2232)) * (24-(FinishHour-StartHour))))))</f>
        <v>#N/A</v>
      </c>
      <c r="K2232" s="3" t="e">
        <f ca="1">IF(OR(A2232&lt;&gt;"",B2232=""),NA(),MAX(0,IF(_xlfn.DAYS(NOW(),B2232)=0,SameDayCycleTimeSettingValue,_xlfn.DAYS(NOW(),B2232))))</f>
        <v>#N/A</v>
      </c>
    </row>
    <row r="2233" spans="1:11" x14ac:dyDescent="0.25">
      <c r="A2233" s="32" t="str">
        <f>IF(AND(TRIM(INDEX(CompletedDateValues,ROW(A2233)))&lt;&gt;"",INDEX(CompletedDateValues,ROW(A2233))&gt;0),INDEX(CompletedDateValues,ROW(A2233)),"")</f>
        <v/>
      </c>
      <c r="B2233" s="32" t="str">
        <f>IF(AND(TRIM(INDEX(StartDateValues,ROW(A2233)))&lt;&gt;"",INDEX(StartDateValues,ROW(A2233))&gt;0),INDEX(StartDateValues,ROW(A2233)),"")</f>
        <v/>
      </c>
      <c r="C2233" s="22" t="str">
        <f t="shared" si="171"/>
        <v/>
      </c>
      <c r="D2233" s="3" t="str">
        <f t="shared" si="172"/>
        <v/>
      </c>
      <c r="E2233" s="3" t="str">
        <f t="shared" si="173"/>
        <v/>
      </c>
      <c r="F2233" s="3" t="str">
        <f t="shared" si="174"/>
        <v/>
      </c>
      <c r="G2233" s="3" t="str">
        <f>IF(A2233="","",IF(HOUR(A2233)&lt;StartHour,StartHour,IF(HOUR(A2233)&gt;FinishHour,FinishHour,HOUR(A2233))))</f>
        <v/>
      </c>
      <c r="H2233" s="3" t="str">
        <f t="shared" si="175"/>
        <v/>
      </c>
      <c r="I2233" s="33" t="e">
        <f>IF(OR(A2233="",B2233=""),NA(),MAX(0,IF(A2233-B2233=0,SameDayCycleTimeSettingValue,(A2233-B2233) *24)))</f>
        <v>#N/A</v>
      </c>
      <c r="J2233" s="33" t="e">
        <f>IF(OR(A2233="",B2233=""),NA(),MAX(0,IF(A2233-B2233=0,SameDayCycleTimeSettingValue,((A2233-B2233) *24)-(INT((A2233-B2233)) * (24-(FinishHour-StartHour))))))</f>
        <v>#N/A</v>
      </c>
      <c r="K2233" s="3" t="e">
        <f ca="1">IF(OR(A2233&lt;&gt;"",B2233=""),NA(),MAX(0,IF(_xlfn.DAYS(NOW(),B2233)=0,SameDayCycleTimeSettingValue,_xlfn.DAYS(NOW(),B2233))))</f>
        <v>#N/A</v>
      </c>
    </row>
    <row r="2234" spans="1:11" x14ac:dyDescent="0.25">
      <c r="A2234" s="32" t="str">
        <f>IF(AND(TRIM(INDEX(CompletedDateValues,ROW(A2234)))&lt;&gt;"",INDEX(CompletedDateValues,ROW(A2234))&gt;0),INDEX(CompletedDateValues,ROW(A2234)),"")</f>
        <v/>
      </c>
      <c r="B2234" s="32" t="str">
        <f>IF(AND(TRIM(INDEX(StartDateValues,ROW(A2234)))&lt;&gt;"",INDEX(StartDateValues,ROW(A2234))&gt;0),INDEX(StartDateValues,ROW(A2234)),"")</f>
        <v/>
      </c>
      <c r="C2234" s="22" t="str">
        <f t="shared" si="171"/>
        <v/>
      </c>
      <c r="D2234" s="3" t="str">
        <f t="shared" si="172"/>
        <v/>
      </c>
      <c r="E2234" s="3" t="str">
        <f t="shared" si="173"/>
        <v/>
      </c>
      <c r="F2234" s="3" t="str">
        <f t="shared" si="174"/>
        <v/>
      </c>
      <c r="G2234" s="3" t="str">
        <f>IF(A2234="","",IF(HOUR(A2234)&lt;StartHour,StartHour,IF(HOUR(A2234)&gt;FinishHour,FinishHour,HOUR(A2234))))</f>
        <v/>
      </c>
      <c r="H2234" s="3" t="str">
        <f t="shared" si="175"/>
        <v/>
      </c>
      <c r="I2234" s="33" t="e">
        <f>IF(OR(A2234="",B2234=""),NA(),MAX(0,IF(A2234-B2234=0,SameDayCycleTimeSettingValue,(A2234-B2234) *24)))</f>
        <v>#N/A</v>
      </c>
      <c r="J2234" s="33" t="e">
        <f>IF(OR(A2234="",B2234=""),NA(),MAX(0,IF(A2234-B2234=0,SameDayCycleTimeSettingValue,((A2234-B2234) *24)-(INT((A2234-B2234)) * (24-(FinishHour-StartHour))))))</f>
        <v>#N/A</v>
      </c>
      <c r="K2234" s="3" t="e">
        <f ca="1">IF(OR(A2234&lt;&gt;"",B2234=""),NA(),MAX(0,IF(_xlfn.DAYS(NOW(),B2234)=0,SameDayCycleTimeSettingValue,_xlfn.DAYS(NOW(),B2234))))</f>
        <v>#N/A</v>
      </c>
    </row>
    <row r="2235" spans="1:11" x14ac:dyDescent="0.25">
      <c r="A2235" s="32" t="str">
        <f>IF(AND(TRIM(INDEX(CompletedDateValues,ROW(A2235)))&lt;&gt;"",INDEX(CompletedDateValues,ROW(A2235))&gt;0),INDEX(CompletedDateValues,ROW(A2235)),"")</f>
        <v/>
      </c>
      <c r="B2235" s="32" t="str">
        <f>IF(AND(TRIM(INDEX(StartDateValues,ROW(A2235)))&lt;&gt;"",INDEX(StartDateValues,ROW(A2235))&gt;0),INDEX(StartDateValues,ROW(A2235)),"")</f>
        <v/>
      </c>
      <c r="C2235" s="22" t="str">
        <f t="shared" si="171"/>
        <v/>
      </c>
      <c r="D2235" s="3" t="str">
        <f t="shared" si="172"/>
        <v/>
      </c>
      <c r="E2235" s="3" t="str">
        <f t="shared" si="173"/>
        <v/>
      </c>
      <c r="F2235" s="3" t="str">
        <f t="shared" si="174"/>
        <v/>
      </c>
      <c r="G2235" s="3" t="str">
        <f>IF(A2235="","",IF(HOUR(A2235)&lt;StartHour,StartHour,IF(HOUR(A2235)&gt;FinishHour,FinishHour,HOUR(A2235))))</f>
        <v/>
      </c>
      <c r="H2235" s="3" t="str">
        <f t="shared" si="175"/>
        <v/>
      </c>
      <c r="I2235" s="33" t="e">
        <f>IF(OR(A2235="",B2235=""),NA(),MAX(0,IF(A2235-B2235=0,SameDayCycleTimeSettingValue,(A2235-B2235) *24)))</f>
        <v>#N/A</v>
      </c>
      <c r="J2235" s="33" t="e">
        <f>IF(OR(A2235="",B2235=""),NA(),MAX(0,IF(A2235-B2235=0,SameDayCycleTimeSettingValue,((A2235-B2235) *24)-(INT((A2235-B2235)) * (24-(FinishHour-StartHour))))))</f>
        <v>#N/A</v>
      </c>
      <c r="K2235" s="3" t="e">
        <f ca="1">IF(OR(A2235&lt;&gt;"",B2235=""),NA(),MAX(0,IF(_xlfn.DAYS(NOW(),B2235)=0,SameDayCycleTimeSettingValue,_xlfn.DAYS(NOW(),B2235))))</f>
        <v>#N/A</v>
      </c>
    </row>
    <row r="2236" spans="1:11" x14ac:dyDescent="0.25">
      <c r="A2236" s="32" t="str">
        <f>IF(AND(TRIM(INDEX(CompletedDateValues,ROW(A2236)))&lt;&gt;"",INDEX(CompletedDateValues,ROW(A2236))&gt;0),INDEX(CompletedDateValues,ROW(A2236)),"")</f>
        <v/>
      </c>
      <c r="B2236" s="32" t="str">
        <f>IF(AND(TRIM(INDEX(StartDateValues,ROW(A2236)))&lt;&gt;"",INDEX(StartDateValues,ROW(A2236))&gt;0),INDEX(StartDateValues,ROW(A2236)),"")</f>
        <v/>
      </c>
      <c r="C2236" s="22" t="str">
        <f t="shared" si="171"/>
        <v/>
      </c>
      <c r="D2236" s="3" t="str">
        <f t="shared" si="172"/>
        <v/>
      </c>
      <c r="E2236" s="3" t="str">
        <f t="shared" si="173"/>
        <v/>
      </c>
      <c r="F2236" s="3" t="str">
        <f t="shared" si="174"/>
        <v/>
      </c>
      <c r="G2236" s="3" t="str">
        <f>IF(A2236="","",IF(HOUR(A2236)&lt;StartHour,StartHour,IF(HOUR(A2236)&gt;FinishHour,FinishHour,HOUR(A2236))))</f>
        <v/>
      </c>
      <c r="H2236" s="3" t="str">
        <f t="shared" si="175"/>
        <v/>
      </c>
      <c r="I2236" s="33" t="e">
        <f>IF(OR(A2236="",B2236=""),NA(),MAX(0,IF(A2236-B2236=0,SameDayCycleTimeSettingValue,(A2236-B2236) *24)))</f>
        <v>#N/A</v>
      </c>
      <c r="J2236" s="33" t="e">
        <f>IF(OR(A2236="",B2236=""),NA(),MAX(0,IF(A2236-B2236=0,SameDayCycleTimeSettingValue,((A2236-B2236) *24)-(INT((A2236-B2236)) * (24-(FinishHour-StartHour))))))</f>
        <v>#N/A</v>
      </c>
      <c r="K2236" s="3" t="e">
        <f ca="1">IF(OR(A2236&lt;&gt;"",B2236=""),NA(),MAX(0,IF(_xlfn.DAYS(NOW(),B2236)=0,SameDayCycleTimeSettingValue,_xlfn.DAYS(NOW(),B2236))))</f>
        <v>#N/A</v>
      </c>
    </row>
    <row r="2237" spans="1:11" x14ac:dyDescent="0.25">
      <c r="A2237" s="32" t="str">
        <f>IF(AND(TRIM(INDEX(CompletedDateValues,ROW(A2237)))&lt;&gt;"",INDEX(CompletedDateValues,ROW(A2237))&gt;0),INDEX(CompletedDateValues,ROW(A2237)),"")</f>
        <v/>
      </c>
      <c r="B2237" s="32" t="str">
        <f>IF(AND(TRIM(INDEX(StartDateValues,ROW(A2237)))&lt;&gt;"",INDEX(StartDateValues,ROW(A2237))&gt;0),INDEX(StartDateValues,ROW(A2237)),"")</f>
        <v/>
      </c>
      <c r="C2237" s="22" t="str">
        <f t="shared" si="171"/>
        <v/>
      </c>
      <c r="D2237" s="3" t="str">
        <f t="shared" si="172"/>
        <v/>
      </c>
      <c r="E2237" s="3" t="str">
        <f t="shared" si="173"/>
        <v/>
      </c>
      <c r="F2237" s="3" t="str">
        <f t="shared" si="174"/>
        <v/>
      </c>
      <c r="G2237" s="3" t="str">
        <f>IF(A2237="","",IF(HOUR(A2237)&lt;StartHour,StartHour,IF(HOUR(A2237)&gt;FinishHour,FinishHour,HOUR(A2237))))</f>
        <v/>
      </c>
      <c r="H2237" s="3" t="str">
        <f t="shared" si="175"/>
        <v/>
      </c>
      <c r="I2237" s="33" t="e">
        <f>IF(OR(A2237="",B2237=""),NA(),MAX(0,IF(A2237-B2237=0,SameDayCycleTimeSettingValue,(A2237-B2237) *24)))</f>
        <v>#N/A</v>
      </c>
      <c r="J2237" s="33" t="e">
        <f>IF(OR(A2237="",B2237=""),NA(),MAX(0,IF(A2237-B2237=0,SameDayCycleTimeSettingValue,((A2237-B2237) *24)-(INT((A2237-B2237)) * (24-(FinishHour-StartHour))))))</f>
        <v>#N/A</v>
      </c>
      <c r="K2237" s="3" t="e">
        <f ca="1">IF(OR(A2237&lt;&gt;"",B2237=""),NA(),MAX(0,IF(_xlfn.DAYS(NOW(),B2237)=0,SameDayCycleTimeSettingValue,_xlfn.DAYS(NOW(),B2237))))</f>
        <v>#N/A</v>
      </c>
    </row>
    <row r="2238" spans="1:11" x14ac:dyDescent="0.25">
      <c r="A2238" s="32" t="str">
        <f>IF(AND(TRIM(INDEX(CompletedDateValues,ROW(A2238)))&lt;&gt;"",INDEX(CompletedDateValues,ROW(A2238))&gt;0),INDEX(CompletedDateValues,ROW(A2238)),"")</f>
        <v/>
      </c>
      <c r="B2238" s="32" t="str">
        <f>IF(AND(TRIM(INDEX(StartDateValues,ROW(A2238)))&lt;&gt;"",INDEX(StartDateValues,ROW(A2238))&gt;0),INDEX(StartDateValues,ROW(A2238)),"")</f>
        <v/>
      </c>
      <c r="C2238" s="22" t="str">
        <f t="shared" si="171"/>
        <v/>
      </c>
      <c r="D2238" s="3" t="str">
        <f t="shared" si="172"/>
        <v/>
      </c>
      <c r="E2238" s="3" t="str">
        <f t="shared" si="173"/>
        <v/>
      </c>
      <c r="F2238" s="3" t="str">
        <f t="shared" si="174"/>
        <v/>
      </c>
      <c r="G2238" s="3" t="str">
        <f>IF(A2238="","",IF(HOUR(A2238)&lt;StartHour,StartHour,IF(HOUR(A2238)&gt;FinishHour,FinishHour,HOUR(A2238))))</f>
        <v/>
      </c>
      <c r="H2238" s="3" t="str">
        <f t="shared" si="175"/>
        <v/>
      </c>
      <c r="I2238" s="33" t="e">
        <f>IF(OR(A2238="",B2238=""),NA(),MAX(0,IF(A2238-B2238=0,SameDayCycleTimeSettingValue,(A2238-B2238) *24)))</f>
        <v>#N/A</v>
      </c>
      <c r="J2238" s="33" t="e">
        <f>IF(OR(A2238="",B2238=""),NA(),MAX(0,IF(A2238-B2238=0,SameDayCycleTimeSettingValue,((A2238-B2238) *24)-(INT((A2238-B2238)) * (24-(FinishHour-StartHour))))))</f>
        <v>#N/A</v>
      </c>
      <c r="K2238" s="3" t="e">
        <f ca="1">IF(OR(A2238&lt;&gt;"",B2238=""),NA(),MAX(0,IF(_xlfn.DAYS(NOW(),B2238)=0,SameDayCycleTimeSettingValue,_xlfn.DAYS(NOW(),B2238))))</f>
        <v>#N/A</v>
      </c>
    </row>
    <row r="2239" spans="1:11" x14ac:dyDescent="0.25">
      <c r="A2239" s="32" t="str">
        <f>IF(AND(TRIM(INDEX(CompletedDateValues,ROW(A2239)))&lt;&gt;"",INDEX(CompletedDateValues,ROW(A2239))&gt;0),INDEX(CompletedDateValues,ROW(A2239)),"")</f>
        <v/>
      </c>
      <c r="B2239" s="32" t="str">
        <f>IF(AND(TRIM(INDEX(StartDateValues,ROW(A2239)))&lt;&gt;"",INDEX(StartDateValues,ROW(A2239))&gt;0),INDEX(StartDateValues,ROW(A2239)),"")</f>
        <v/>
      </c>
      <c r="C2239" s="22" t="str">
        <f t="shared" si="171"/>
        <v/>
      </c>
      <c r="D2239" s="3" t="str">
        <f t="shared" si="172"/>
        <v/>
      </c>
      <c r="E2239" s="3" t="str">
        <f t="shared" si="173"/>
        <v/>
      </c>
      <c r="F2239" s="3" t="str">
        <f t="shared" si="174"/>
        <v/>
      </c>
      <c r="G2239" s="3" t="str">
        <f>IF(A2239="","",IF(HOUR(A2239)&lt;StartHour,StartHour,IF(HOUR(A2239)&gt;FinishHour,FinishHour,HOUR(A2239))))</f>
        <v/>
      </c>
      <c r="H2239" s="3" t="str">
        <f t="shared" si="175"/>
        <v/>
      </c>
      <c r="I2239" s="33" t="e">
        <f>IF(OR(A2239="",B2239=""),NA(),MAX(0,IF(A2239-B2239=0,SameDayCycleTimeSettingValue,(A2239-B2239) *24)))</f>
        <v>#N/A</v>
      </c>
      <c r="J2239" s="33" t="e">
        <f>IF(OR(A2239="",B2239=""),NA(),MAX(0,IF(A2239-B2239=0,SameDayCycleTimeSettingValue,((A2239-B2239) *24)-(INT((A2239-B2239)) * (24-(FinishHour-StartHour))))))</f>
        <v>#N/A</v>
      </c>
      <c r="K2239" s="3" t="e">
        <f ca="1">IF(OR(A2239&lt;&gt;"",B2239=""),NA(),MAX(0,IF(_xlfn.DAYS(NOW(),B2239)=0,SameDayCycleTimeSettingValue,_xlfn.DAYS(NOW(),B2239))))</f>
        <v>#N/A</v>
      </c>
    </row>
    <row r="2240" spans="1:11" x14ac:dyDescent="0.25">
      <c r="A2240" s="32" t="str">
        <f>IF(AND(TRIM(INDEX(CompletedDateValues,ROW(A2240)))&lt;&gt;"",INDEX(CompletedDateValues,ROW(A2240))&gt;0),INDEX(CompletedDateValues,ROW(A2240)),"")</f>
        <v/>
      </c>
      <c r="B2240" s="32" t="str">
        <f>IF(AND(TRIM(INDEX(StartDateValues,ROW(A2240)))&lt;&gt;"",INDEX(StartDateValues,ROW(A2240))&gt;0),INDEX(StartDateValues,ROW(A2240)),"")</f>
        <v/>
      </c>
      <c r="C2240" s="22" t="str">
        <f t="shared" si="171"/>
        <v/>
      </c>
      <c r="D2240" s="3" t="str">
        <f t="shared" si="172"/>
        <v/>
      </c>
      <c r="E2240" s="3" t="str">
        <f t="shared" si="173"/>
        <v/>
      </c>
      <c r="F2240" s="3" t="str">
        <f t="shared" si="174"/>
        <v/>
      </c>
      <c r="G2240" s="3" t="str">
        <f>IF(A2240="","",IF(HOUR(A2240)&lt;StartHour,StartHour,IF(HOUR(A2240)&gt;FinishHour,FinishHour,HOUR(A2240))))</f>
        <v/>
      </c>
      <c r="H2240" s="3" t="str">
        <f t="shared" si="175"/>
        <v/>
      </c>
      <c r="I2240" s="33" t="e">
        <f>IF(OR(A2240="",B2240=""),NA(),MAX(0,IF(A2240-B2240=0,SameDayCycleTimeSettingValue,(A2240-B2240) *24)))</f>
        <v>#N/A</v>
      </c>
      <c r="J2240" s="33" t="e">
        <f>IF(OR(A2240="",B2240=""),NA(),MAX(0,IF(A2240-B2240=0,SameDayCycleTimeSettingValue,((A2240-B2240) *24)-(INT((A2240-B2240)) * (24-(FinishHour-StartHour))))))</f>
        <v>#N/A</v>
      </c>
      <c r="K2240" s="3" t="e">
        <f ca="1">IF(OR(A2240&lt;&gt;"",B2240=""),NA(),MAX(0,IF(_xlfn.DAYS(NOW(),B2240)=0,SameDayCycleTimeSettingValue,_xlfn.DAYS(NOW(),B2240))))</f>
        <v>#N/A</v>
      </c>
    </row>
    <row r="2241" spans="1:11" x14ac:dyDescent="0.25">
      <c r="A2241" s="32" t="str">
        <f>IF(AND(TRIM(INDEX(CompletedDateValues,ROW(A2241)))&lt;&gt;"",INDEX(CompletedDateValues,ROW(A2241))&gt;0),INDEX(CompletedDateValues,ROW(A2241)),"")</f>
        <v/>
      </c>
      <c r="B2241" s="32" t="str">
        <f>IF(AND(TRIM(INDEX(StartDateValues,ROW(A2241)))&lt;&gt;"",INDEX(StartDateValues,ROW(A2241))&gt;0),INDEX(StartDateValues,ROW(A2241)),"")</f>
        <v/>
      </c>
      <c r="C2241" s="22" t="str">
        <f t="shared" si="171"/>
        <v/>
      </c>
      <c r="D2241" s="3" t="str">
        <f t="shared" si="172"/>
        <v/>
      </c>
      <c r="E2241" s="3" t="str">
        <f t="shared" si="173"/>
        <v/>
      </c>
      <c r="F2241" s="3" t="str">
        <f t="shared" si="174"/>
        <v/>
      </c>
      <c r="G2241" s="3" t="str">
        <f>IF(A2241="","",IF(HOUR(A2241)&lt;StartHour,StartHour,IF(HOUR(A2241)&gt;FinishHour,FinishHour,HOUR(A2241))))</f>
        <v/>
      </c>
      <c r="H2241" s="3" t="str">
        <f t="shared" si="175"/>
        <v/>
      </c>
      <c r="I2241" s="33" t="e">
        <f>IF(OR(A2241="",B2241=""),NA(),MAX(0,IF(A2241-B2241=0,SameDayCycleTimeSettingValue,(A2241-B2241) *24)))</f>
        <v>#N/A</v>
      </c>
      <c r="J2241" s="33" t="e">
        <f>IF(OR(A2241="",B2241=""),NA(),MAX(0,IF(A2241-B2241=0,SameDayCycleTimeSettingValue,((A2241-B2241) *24)-(INT((A2241-B2241)) * (24-(FinishHour-StartHour))))))</f>
        <v>#N/A</v>
      </c>
      <c r="K2241" s="3" t="e">
        <f ca="1">IF(OR(A2241&lt;&gt;"",B2241=""),NA(),MAX(0,IF(_xlfn.DAYS(NOW(),B2241)=0,SameDayCycleTimeSettingValue,_xlfn.DAYS(NOW(),B2241))))</f>
        <v>#N/A</v>
      </c>
    </row>
    <row r="2242" spans="1:11" x14ac:dyDescent="0.25">
      <c r="A2242" s="32" t="str">
        <f>IF(AND(TRIM(INDEX(CompletedDateValues,ROW(A2242)))&lt;&gt;"",INDEX(CompletedDateValues,ROW(A2242))&gt;0),INDEX(CompletedDateValues,ROW(A2242)),"")</f>
        <v/>
      </c>
      <c r="B2242" s="32" t="str">
        <f>IF(AND(TRIM(INDEX(StartDateValues,ROW(A2242)))&lt;&gt;"",INDEX(StartDateValues,ROW(A2242))&gt;0),INDEX(StartDateValues,ROW(A2242)),"")</f>
        <v/>
      </c>
      <c r="C2242" s="22" t="str">
        <f t="shared" si="171"/>
        <v/>
      </c>
      <c r="D2242" s="3" t="str">
        <f t="shared" si="172"/>
        <v/>
      </c>
      <c r="E2242" s="3" t="str">
        <f t="shared" si="173"/>
        <v/>
      </c>
      <c r="F2242" s="3" t="str">
        <f t="shared" si="174"/>
        <v/>
      </c>
      <c r="G2242" s="3" t="str">
        <f>IF(A2242="","",IF(HOUR(A2242)&lt;StartHour,StartHour,IF(HOUR(A2242)&gt;FinishHour,FinishHour,HOUR(A2242))))</f>
        <v/>
      </c>
      <c r="H2242" s="3" t="str">
        <f t="shared" si="175"/>
        <v/>
      </c>
      <c r="I2242" s="33" t="e">
        <f>IF(OR(A2242="",B2242=""),NA(),MAX(0,IF(A2242-B2242=0,SameDayCycleTimeSettingValue,(A2242-B2242) *24)))</f>
        <v>#N/A</v>
      </c>
      <c r="J2242" s="33" t="e">
        <f>IF(OR(A2242="",B2242=""),NA(),MAX(0,IF(A2242-B2242=0,SameDayCycleTimeSettingValue,((A2242-B2242) *24)-(INT((A2242-B2242)) * (24-(FinishHour-StartHour))))))</f>
        <v>#N/A</v>
      </c>
      <c r="K2242" s="3" t="e">
        <f ca="1">IF(OR(A2242&lt;&gt;"",B2242=""),NA(),MAX(0,IF(_xlfn.DAYS(NOW(),B2242)=0,SameDayCycleTimeSettingValue,_xlfn.DAYS(NOW(),B2242))))</f>
        <v>#N/A</v>
      </c>
    </row>
    <row r="2243" spans="1:11" x14ac:dyDescent="0.25">
      <c r="A2243" s="32" t="str">
        <f>IF(AND(TRIM(INDEX(CompletedDateValues,ROW(A2243)))&lt;&gt;"",INDEX(CompletedDateValues,ROW(A2243))&gt;0),INDEX(CompletedDateValues,ROW(A2243)),"")</f>
        <v/>
      </c>
      <c r="B2243" s="32" t="str">
        <f>IF(AND(TRIM(INDEX(StartDateValues,ROW(A2243)))&lt;&gt;"",INDEX(StartDateValues,ROW(A2243))&gt;0),INDEX(StartDateValues,ROW(A2243)),"")</f>
        <v/>
      </c>
      <c r="C2243" s="22" t="str">
        <f t="shared" ref="C2243:C2306" si="176">IF(AND(TRIM(INDEX(WorkTypeValues,ROW(A2243)))&lt;&gt;"",INDEX(WorkTypeValues,ROW(A2243))&gt;0),INDEX(WorkTypeValues,ROW(A2243)),"")</f>
        <v/>
      </c>
      <c r="D2243" s="3" t="str">
        <f t="shared" ref="D2243:D2306" si="177">IF(A2243="", "",YEAR(A2243))</f>
        <v/>
      </c>
      <c r="E2243" s="3" t="str">
        <f t="shared" ref="E2243:E2306" si="178">IF(A2243="","",MONTH(A2243))</f>
        <v/>
      </c>
      <c r="F2243" s="3" t="str">
        <f t="shared" ref="F2243:F2306" si="179">IF(A2243="","",DAY(A2243))</f>
        <v/>
      </c>
      <c r="G2243" s="3" t="str">
        <f>IF(A2243="","",IF(HOUR(A2243)&lt;StartHour,StartHour,IF(HOUR(A2243)&gt;FinishHour,FinishHour,HOUR(A2243))))</f>
        <v/>
      </c>
      <c r="H2243" s="3" t="str">
        <f t="shared" ref="H2243:H2306" si="180">IF(D2243="","",D2243&amp;"-"&amp;TEXT(E2243,"00") &amp;"-"&amp;TEXT(F2243,"00") &amp;"-"&amp;TEXT(G2243,"00"))</f>
        <v/>
      </c>
      <c r="I2243" s="33" t="e">
        <f>IF(OR(A2243="",B2243=""),NA(),MAX(0,IF(A2243-B2243=0,SameDayCycleTimeSettingValue,(A2243-B2243) *24)))</f>
        <v>#N/A</v>
      </c>
      <c r="J2243" s="33" t="e">
        <f>IF(OR(A2243="",B2243=""),NA(),MAX(0,IF(A2243-B2243=0,SameDayCycleTimeSettingValue,((A2243-B2243) *24)-(INT((A2243-B2243)) * (24-(FinishHour-StartHour))))))</f>
        <v>#N/A</v>
      </c>
      <c r="K2243" s="3" t="e">
        <f ca="1">IF(OR(A2243&lt;&gt;"",B2243=""),NA(),MAX(0,IF(_xlfn.DAYS(NOW(),B2243)=0,SameDayCycleTimeSettingValue,_xlfn.DAYS(NOW(),B2243))))</f>
        <v>#N/A</v>
      </c>
    </row>
    <row r="2244" spans="1:11" x14ac:dyDescent="0.25">
      <c r="A2244" s="32" t="str">
        <f>IF(AND(TRIM(INDEX(CompletedDateValues,ROW(A2244)))&lt;&gt;"",INDEX(CompletedDateValues,ROW(A2244))&gt;0),INDEX(CompletedDateValues,ROW(A2244)),"")</f>
        <v/>
      </c>
      <c r="B2244" s="32" t="str">
        <f>IF(AND(TRIM(INDEX(StartDateValues,ROW(A2244)))&lt;&gt;"",INDEX(StartDateValues,ROW(A2244))&gt;0),INDEX(StartDateValues,ROW(A2244)),"")</f>
        <v/>
      </c>
      <c r="C2244" s="22" t="str">
        <f t="shared" si="176"/>
        <v/>
      </c>
      <c r="D2244" s="3" t="str">
        <f t="shared" si="177"/>
        <v/>
      </c>
      <c r="E2244" s="3" t="str">
        <f t="shared" si="178"/>
        <v/>
      </c>
      <c r="F2244" s="3" t="str">
        <f t="shared" si="179"/>
        <v/>
      </c>
      <c r="G2244" s="3" t="str">
        <f>IF(A2244="","",IF(HOUR(A2244)&lt;StartHour,StartHour,IF(HOUR(A2244)&gt;FinishHour,FinishHour,HOUR(A2244))))</f>
        <v/>
      </c>
      <c r="H2244" s="3" t="str">
        <f t="shared" si="180"/>
        <v/>
      </c>
      <c r="I2244" s="33" t="e">
        <f>IF(OR(A2244="",B2244=""),NA(),MAX(0,IF(A2244-B2244=0,SameDayCycleTimeSettingValue,(A2244-B2244) *24)))</f>
        <v>#N/A</v>
      </c>
      <c r="J2244" s="33" t="e">
        <f>IF(OR(A2244="",B2244=""),NA(),MAX(0,IF(A2244-B2244=0,SameDayCycleTimeSettingValue,((A2244-B2244) *24)-(INT((A2244-B2244)) * (24-(FinishHour-StartHour))))))</f>
        <v>#N/A</v>
      </c>
      <c r="K2244" s="3" t="e">
        <f ca="1">IF(OR(A2244&lt;&gt;"",B2244=""),NA(),MAX(0,IF(_xlfn.DAYS(NOW(),B2244)=0,SameDayCycleTimeSettingValue,_xlfn.DAYS(NOW(),B2244))))</f>
        <v>#N/A</v>
      </c>
    </row>
    <row r="2245" spans="1:11" x14ac:dyDescent="0.25">
      <c r="A2245" s="32" t="str">
        <f>IF(AND(TRIM(INDEX(CompletedDateValues,ROW(A2245)))&lt;&gt;"",INDEX(CompletedDateValues,ROW(A2245))&gt;0),INDEX(CompletedDateValues,ROW(A2245)),"")</f>
        <v/>
      </c>
      <c r="B2245" s="32" t="str">
        <f>IF(AND(TRIM(INDEX(StartDateValues,ROW(A2245)))&lt;&gt;"",INDEX(StartDateValues,ROW(A2245))&gt;0),INDEX(StartDateValues,ROW(A2245)),"")</f>
        <v/>
      </c>
      <c r="C2245" s="22" t="str">
        <f t="shared" si="176"/>
        <v/>
      </c>
      <c r="D2245" s="3" t="str">
        <f t="shared" si="177"/>
        <v/>
      </c>
      <c r="E2245" s="3" t="str">
        <f t="shared" si="178"/>
        <v/>
      </c>
      <c r="F2245" s="3" t="str">
        <f t="shared" si="179"/>
        <v/>
      </c>
      <c r="G2245" s="3" t="str">
        <f>IF(A2245="","",IF(HOUR(A2245)&lt;StartHour,StartHour,IF(HOUR(A2245)&gt;FinishHour,FinishHour,HOUR(A2245))))</f>
        <v/>
      </c>
      <c r="H2245" s="3" t="str">
        <f t="shared" si="180"/>
        <v/>
      </c>
      <c r="I2245" s="33" t="e">
        <f>IF(OR(A2245="",B2245=""),NA(),MAX(0,IF(A2245-B2245=0,SameDayCycleTimeSettingValue,(A2245-B2245) *24)))</f>
        <v>#N/A</v>
      </c>
      <c r="J2245" s="33" t="e">
        <f>IF(OR(A2245="",B2245=""),NA(),MAX(0,IF(A2245-B2245=0,SameDayCycleTimeSettingValue,((A2245-B2245) *24)-(INT((A2245-B2245)) * (24-(FinishHour-StartHour))))))</f>
        <v>#N/A</v>
      </c>
      <c r="K2245" s="3" t="e">
        <f ca="1">IF(OR(A2245&lt;&gt;"",B2245=""),NA(),MAX(0,IF(_xlfn.DAYS(NOW(),B2245)=0,SameDayCycleTimeSettingValue,_xlfn.DAYS(NOW(),B2245))))</f>
        <v>#N/A</v>
      </c>
    </row>
    <row r="2246" spans="1:11" x14ac:dyDescent="0.25">
      <c r="A2246" s="32" t="str">
        <f>IF(AND(TRIM(INDEX(CompletedDateValues,ROW(A2246)))&lt;&gt;"",INDEX(CompletedDateValues,ROW(A2246))&gt;0),INDEX(CompletedDateValues,ROW(A2246)),"")</f>
        <v/>
      </c>
      <c r="B2246" s="32" t="str">
        <f>IF(AND(TRIM(INDEX(StartDateValues,ROW(A2246)))&lt;&gt;"",INDEX(StartDateValues,ROW(A2246))&gt;0),INDEX(StartDateValues,ROW(A2246)),"")</f>
        <v/>
      </c>
      <c r="C2246" s="22" t="str">
        <f t="shared" si="176"/>
        <v/>
      </c>
      <c r="D2246" s="3" t="str">
        <f t="shared" si="177"/>
        <v/>
      </c>
      <c r="E2246" s="3" t="str">
        <f t="shared" si="178"/>
        <v/>
      </c>
      <c r="F2246" s="3" t="str">
        <f t="shared" si="179"/>
        <v/>
      </c>
      <c r="G2246" s="3" t="str">
        <f>IF(A2246="","",IF(HOUR(A2246)&lt;StartHour,StartHour,IF(HOUR(A2246)&gt;FinishHour,FinishHour,HOUR(A2246))))</f>
        <v/>
      </c>
      <c r="H2246" s="3" t="str">
        <f t="shared" si="180"/>
        <v/>
      </c>
      <c r="I2246" s="33" t="e">
        <f>IF(OR(A2246="",B2246=""),NA(),MAX(0,IF(A2246-B2246=0,SameDayCycleTimeSettingValue,(A2246-B2246) *24)))</f>
        <v>#N/A</v>
      </c>
      <c r="J2246" s="33" t="e">
        <f>IF(OR(A2246="",B2246=""),NA(),MAX(0,IF(A2246-B2246=0,SameDayCycleTimeSettingValue,((A2246-B2246) *24)-(INT((A2246-B2246)) * (24-(FinishHour-StartHour))))))</f>
        <v>#N/A</v>
      </c>
      <c r="K2246" s="3" t="e">
        <f ca="1">IF(OR(A2246&lt;&gt;"",B2246=""),NA(),MAX(0,IF(_xlfn.DAYS(NOW(),B2246)=0,SameDayCycleTimeSettingValue,_xlfn.DAYS(NOW(),B2246))))</f>
        <v>#N/A</v>
      </c>
    </row>
    <row r="2247" spans="1:11" x14ac:dyDescent="0.25">
      <c r="A2247" s="32" t="str">
        <f>IF(AND(TRIM(INDEX(CompletedDateValues,ROW(A2247)))&lt;&gt;"",INDEX(CompletedDateValues,ROW(A2247))&gt;0),INDEX(CompletedDateValues,ROW(A2247)),"")</f>
        <v/>
      </c>
      <c r="B2247" s="32" t="str">
        <f>IF(AND(TRIM(INDEX(StartDateValues,ROW(A2247)))&lt;&gt;"",INDEX(StartDateValues,ROW(A2247))&gt;0),INDEX(StartDateValues,ROW(A2247)),"")</f>
        <v/>
      </c>
      <c r="C2247" s="22" t="str">
        <f t="shared" si="176"/>
        <v/>
      </c>
      <c r="D2247" s="3" t="str">
        <f t="shared" si="177"/>
        <v/>
      </c>
      <c r="E2247" s="3" t="str">
        <f t="shared" si="178"/>
        <v/>
      </c>
      <c r="F2247" s="3" t="str">
        <f t="shared" si="179"/>
        <v/>
      </c>
      <c r="G2247" s="3" t="str">
        <f>IF(A2247="","",IF(HOUR(A2247)&lt;StartHour,StartHour,IF(HOUR(A2247)&gt;FinishHour,FinishHour,HOUR(A2247))))</f>
        <v/>
      </c>
      <c r="H2247" s="3" t="str">
        <f t="shared" si="180"/>
        <v/>
      </c>
      <c r="I2247" s="33" t="e">
        <f>IF(OR(A2247="",B2247=""),NA(),MAX(0,IF(A2247-B2247=0,SameDayCycleTimeSettingValue,(A2247-B2247) *24)))</f>
        <v>#N/A</v>
      </c>
      <c r="J2247" s="33" t="e">
        <f>IF(OR(A2247="",B2247=""),NA(),MAX(0,IF(A2247-B2247=0,SameDayCycleTimeSettingValue,((A2247-B2247) *24)-(INT((A2247-B2247)) * (24-(FinishHour-StartHour))))))</f>
        <v>#N/A</v>
      </c>
      <c r="K2247" s="3" t="e">
        <f ca="1">IF(OR(A2247&lt;&gt;"",B2247=""),NA(),MAX(0,IF(_xlfn.DAYS(NOW(),B2247)=0,SameDayCycleTimeSettingValue,_xlfn.DAYS(NOW(),B2247))))</f>
        <v>#N/A</v>
      </c>
    </row>
    <row r="2248" spans="1:11" x14ac:dyDescent="0.25">
      <c r="A2248" s="32" t="str">
        <f>IF(AND(TRIM(INDEX(CompletedDateValues,ROW(A2248)))&lt;&gt;"",INDEX(CompletedDateValues,ROW(A2248))&gt;0),INDEX(CompletedDateValues,ROW(A2248)),"")</f>
        <v/>
      </c>
      <c r="B2248" s="32" t="str">
        <f>IF(AND(TRIM(INDEX(StartDateValues,ROW(A2248)))&lt;&gt;"",INDEX(StartDateValues,ROW(A2248))&gt;0),INDEX(StartDateValues,ROW(A2248)),"")</f>
        <v/>
      </c>
      <c r="C2248" s="22" t="str">
        <f t="shared" si="176"/>
        <v/>
      </c>
      <c r="D2248" s="3" t="str">
        <f t="shared" si="177"/>
        <v/>
      </c>
      <c r="E2248" s="3" t="str">
        <f t="shared" si="178"/>
        <v/>
      </c>
      <c r="F2248" s="3" t="str">
        <f t="shared" si="179"/>
        <v/>
      </c>
      <c r="G2248" s="3" t="str">
        <f>IF(A2248="","",IF(HOUR(A2248)&lt;StartHour,StartHour,IF(HOUR(A2248)&gt;FinishHour,FinishHour,HOUR(A2248))))</f>
        <v/>
      </c>
      <c r="H2248" s="3" t="str">
        <f t="shared" si="180"/>
        <v/>
      </c>
      <c r="I2248" s="33" t="e">
        <f>IF(OR(A2248="",B2248=""),NA(),MAX(0,IF(A2248-B2248=0,SameDayCycleTimeSettingValue,(A2248-B2248) *24)))</f>
        <v>#N/A</v>
      </c>
      <c r="J2248" s="33" t="e">
        <f>IF(OR(A2248="",B2248=""),NA(),MAX(0,IF(A2248-B2248=0,SameDayCycleTimeSettingValue,((A2248-B2248) *24)-(INT((A2248-B2248)) * (24-(FinishHour-StartHour))))))</f>
        <v>#N/A</v>
      </c>
      <c r="K2248" s="3" t="e">
        <f ca="1">IF(OR(A2248&lt;&gt;"",B2248=""),NA(),MAX(0,IF(_xlfn.DAYS(NOW(),B2248)=0,SameDayCycleTimeSettingValue,_xlfn.DAYS(NOW(),B2248))))</f>
        <v>#N/A</v>
      </c>
    </row>
    <row r="2249" spans="1:11" x14ac:dyDescent="0.25">
      <c r="A2249" s="32" t="str">
        <f>IF(AND(TRIM(INDEX(CompletedDateValues,ROW(A2249)))&lt;&gt;"",INDEX(CompletedDateValues,ROW(A2249))&gt;0),INDEX(CompletedDateValues,ROW(A2249)),"")</f>
        <v/>
      </c>
      <c r="B2249" s="32" t="str">
        <f>IF(AND(TRIM(INDEX(StartDateValues,ROW(A2249)))&lt;&gt;"",INDEX(StartDateValues,ROW(A2249))&gt;0),INDEX(StartDateValues,ROW(A2249)),"")</f>
        <v/>
      </c>
      <c r="C2249" s="22" t="str">
        <f t="shared" si="176"/>
        <v/>
      </c>
      <c r="D2249" s="3" t="str">
        <f t="shared" si="177"/>
        <v/>
      </c>
      <c r="E2249" s="3" t="str">
        <f t="shared" si="178"/>
        <v/>
      </c>
      <c r="F2249" s="3" t="str">
        <f t="shared" si="179"/>
        <v/>
      </c>
      <c r="G2249" s="3" t="str">
        <f>IF(A2249="","",IF(HOUR(A2249)&lt;StartHour,StartHour,IF(HOUR(A2249)&gt;FinishHour,FinishHour,HOUR(A2249))))</f>
        <v/>
      </c>
      <c r="H2249" s="3" t="str">
        <f t="shared" si="180"/>
        <v/>
      </c>
      <c r="I2249" s="33" t="e">
        <f>IF(OR(A2249="",B2249=""),NA(),MAX(0,IF(A2249-B2249=0,SameDayCycleTimeSettingValue,(A2249-B2249) *24)))</f>
        <v>#N/A</v>
      </c>
      <c r="J2249" s="33" t="e">
        <f>IF(OR(A2249="",B2249=""),NA(),MAX(0,IF(A2249-B2249=0,SameDayCycleTimeSettingValue,((A2249-B2249) *24)-(INT((A2249-B2249)) * (24-(FinishHour-StartHour))))))</f>
        <v>#N/A</v>
      </c>
      <c r="K2249" s="3" t="e">
        <f ca="1">IF(OR(A2249&lt;&gt;"",B2249=""),NA(),MAX(0,IF(_xlfn.DAYS(NOW(),B2249)=0,SameDayCycleTimeSettingValue,_xlfn.DAYS(NOW(),B2249))))</f>
        <v>#N/A</v>
      </c>
    </row>
    <row r="2250" spans="1:11" x14ac:dyDescent="0.25">
      <c r="A2250" s="32" t="str">
        <f>IF(AND(TRIM(INDEX(CompletedDateValues,ROW(A2250)))&lt;&gt;"",INDEX(CompletedDateValues,ROW(A2250))&gt;0),INDEX(CompletedDateValues,ROW(A2250)),"")</f>
        <v/>
      </c>
      <c r="B2250" s="32" t="str">
        <f>IF(AND(TRIM(INDEX(StartDateValues,ROW(A2250)))&lt;&gt;"",INDEX(StartDateValues,ROW(A2250))&gt;0),INDEX(StartDateValues,ROW(A2250)),"")</f>
        <v/>
      </c>
      <c r="C2250" s="22" t="str">
        <f t="shared" si="176"/>
        <v/>
      </c>
      <c r="D2250" s="3" t="str">
        <f t="shared" si="177"/>
        <v/>
      </c>
      <c r="E2250" s="3" t="str">
        <f t="shared" si="178"/>
        <v/>
      </c>
      <c r="F2250" s="3" t="str">
        <f t="shared" si="179"/>
        <v/>
      </c>
      <c r="G2250" s="3" t="str">
        <f>IF(A2250="","",IF(HOUR(A2250)&lt;StartHour,StartHour,IF(HOUR(A2250)&gt;FinishHour,FinishHour,HOUR(A2250))))</f>
        <v/>
      </c>
      <c r="H2250" s="3" t="str">
        <f t="shared" si="180"/>
        <v/>
      </c>
      <c r="I2250" s="33" t="e">
        <f>IF(OR(A2250="",B2250=""),NA(),MAX(0,IF(A2250-B2250=0,SameDayCycleTimeSettingValue,(A2250-B2250) *24)))</f>
        <v>#N/A</v>
      </c>
      <c r="J2250" s="33" t="e">
        <f>IF(OR(A2250="",B2250=""),NA(),MAX(0,IF(A2250-B2250=0,SameDayCycleTimeSettingValue,((A2250-B2250) *24)-(INT((A2250-B2250)) * (24-(FinishHour-StartHour))))))</f>
        <v>#N/A</v>
      </c>
      <c r="K2250" s="3" t="e">
        <f ca="1">IF(OR(A2250&lt;&gt;"",B2250=""),NA(),MAX(0,IF(_xlfn.DAYS(NOW(),B2250)=0,SameDayCycleTimeSettingValue,_xlfn.DAYS(NOW(),B2250))))</f>
        <v>#N/A</v>
      </c>
    </row>
    <row r="2251" spans="1:11" x14ac:dyDescent="0.25">
      <c r="A2251" s="32" t="str">
        <f>IF(AND(TRIM(INDEX(CompletedDateValues,ROW(A2251)))&lt;&gt;"",INDEX(CompletedDateValues,ROW(A2251))&gt;0),INDEX(CompletedDateValues,ROW(A2251)),"")</f>
        <v/>
      </c>
      <c r="B2251" s="32" t="str">
        <f>IF(AND(TRIM(INDEX(StartDateValues,ROW(A2251)))&lt;&gt;"",INDEX(StartDateValues,ROW(A2251))&gt;0),INDEX(StartDateValues,ROW(A2251)),"")</f>
        <v/>
      </c>
      <c r="C2251" s="22" t="str">
        <f t="shared" si="176"/>
        <v/>
      </c>
      <c r="D2251" s="3" t="str">
        <f t="shared" si="177"/>
        <v/>
      </c>
      <c r="E2251" s="3" t="str">
        <f t="shared" si="178"/>
        <v/>
      </c>
      <c r="F2251" s="3" t="str">
        <f t="shared" si="179"/>
        <v/>
      </c>
      <c r="G2251" s="3" t="str">
        <f>IF(A2251="","",IF(HOUR(A2251)&lt;StartHour,StartHour,IF(HOUR(A2251)&gt;FinishHour,FinishHour,HOUR(A2251))))</f>
        <v/>
      </c>
      <c r="H2251" s="3" t="str">
        <f t="shared" si="180"/>
        <v/>
      </c>
      <c r="I2251" s="33" t="e">
        <f>IF(OR(A2251="",B2251=""),NA(),MAX(0,IF(A2251-B2251=0,SameDayCycleTimeSettingValue,(A2251-B2251) *24)))</f>
        <v>#N/A</v>
      </c>
      <c r="J2251" s="33" t="e">
        <f>IF(OR(A2251="",B2251=""),NA(),MAX(0,IF(A2251-B2251=0,SameDayCycleTimeSettingValue,((A2251-B2251) *24)-(INT((A2251-B2251)) * (24-(FinishHour-StartHour))))))</f>
        <v>#N/A</v>
      </c>
      <c r="K2251" s="3" t="e">
        <f ca="1">IF(OR(A2251&lt;&gt;"",B2251=""),NA(),MAX(0,IF(_xlfn.DAYS(NOW(),B2251)=0,SameDayCycleTimeSettingValue,_xlfn.DAYS(NOW(),B2251))))</f>
        <v>#N/A</v>
      </c>
    </row>
    <row r="2252" spans="1:11" x14ac:dyDescent="0.25">
      <c r="A2252" s="32" t="str">
        <f>IF(AND(TRIM(INDEX(CompletedDateValues,ROW(A2252)))&lt;&gt;"",INDEX(CompletedDateValues,ROW(A2252))&gt;0),INDEX(CompletedDateValues,ROW(A2252)),"")</f>
        <v/>
      </c>
      <c r="B2252" s="32" t="str">
        <f>IF(AND(TRIM(INDEX(StartDateValues,ROW(A2252)))&lt;&gt;"",INDEX(StartDateValues,ROW(A2252))&gt;0),INDEX(StartDateValues,ROW(A2252)),"")</f>
        <v/>
      </c>
      <c r="C2252" s="22" t="str">
        <f t="shared" si="176"/>
        <v/>
      </c>
      <c r="D2252" s="3" t="str">
        <f t="shared" si="177"/>
        <v/>
      </c>
      <c r="E2252" s="3" t="str">
        <f t="shared" si="178"/>
        <v/>
      </c>
      <c r="F2252" s="3" t="str">
        <f t="shared" si="179"/>
        <v/>
      </c>
      <c r="G2252" s="3" t="str">
        <f>IF(A2252="","",IF(HOUR(A2252)&lt;StartHour,StartHour,IF(HOUR(A2252)&gt;FinishHour,FinishHour,HOUR(A2252))))</f>
        <v/>
      </c>
      <c r="H2252" s="3" t="str">
        <f t="shared" si="180"/>
        <v/>
      </c>
      <c r="I2252" s="33" t="e">
        <f>IF(OR(A2252="",B2252=""),NA(),MAX(0,IF(A2252-B2252=0,SameDayCycleTimeSettingValue,(A2252-B2252) *24)))</f>
        <v>#N/A</v>
      </c>
      <c r="J2252" s="33" t="e">
        <f>IF(OR(A2252="",B2252=""),NA(),MAX(0,IF(A2252-B2252=0,SameDayCycleTimeSettingValue,((A2252-B2252) *24)-(INT((A2252-B2252)) * (24-(FinishHour-StartHour))))))</f>
        <v>#N/A</v>
      </c>
      <c r="K2252" s="3" t="e">
        <f ca="1">IF(OR(A2252&lt;&gt;"",B2252=""),NA(),MAX(0,IF(_xlfn.DAYS(NOW(),B2252)=0,SameDayCycleTimeSettingValue,_xlfn.DAYS(NOW(),B2252))))</f>
        <v>#N/A</v>
      </c>
    </row>
    <row r="2253" spans="1:11" x14ac:dyDescent="0.25">
      <c r="A2253" s="32" t="str">
        <f>IF(AND(TRIM(INDEX(CompletedDateValues,ROW(A2253)))&lt;&gt;"",INDEX(CompletedDateValues,ROW(A2253))&gt;0),INDEX(CompletedDateValues,ROW(A2253)),"")</f>
        <v/>
      </c>
      <c r="B2253" s="32" t="str">
        <f>IF(AND(TRIM(INDEX(StartDateValues,ROW(A2253)))&lt;&gt;"",INDEX(StartDateValues,ROW(A2253))&gt;0),INDEX(StartDateValues,ROW(A2253)),"")</f>
        <v/>
      </c>
      <c r="C2253" s="22" t="str">
        <f t="shared" si="176"/>
        <v/>
      </c>
      <c r="D2253" s="3" t="str">
        <f t="shared" si="177"/>
        <v/>
      </c>
      <c r="E2253" s="3" t="str">
        <f t="shared" si="178"/>
        <v/>
      </c>
      <c r="F2253" s="3" t="str">
        <f t="shared" si="179"/>
        <v/>
      </c>
      <c r="G2253" s="3" t="str">
        <f>IF(A2253="","",IF(HOUR(A2253)&lt;StartHour,StartHour,IF(HOUR(A2253)&gt;FinishHour,FinishHour,HOUR(A2253))))</f>
        <v/>
      </c>
      <c r="H2253" s="3" t="str">
        <f t="shared" si="180"/>
        <v/>
      </c>
      <c r="I2253" s="33" t="e">
        <f>IF(OR(A2253="",B2253=""),NA(),MAX(0,IF(A2253-B2253=0,SameDayCycleTimeSettingValue,(A2253-B2253) *24)))</f>
        <v>#N/A</v>
      </c>
      <c r="J2253" s="33" t="e">
        <f>IF(OR(A2253="",B2253=""),NA(),MAX(0,IF(A2253-B2253=0,SameDayCycleTimeSettingValue,((A2253-B2253) *24)-(INT((A2253-B2253)) * (24-(FinishHour-StartHour))))))</f>
        <v>#N/A</v>
      </c>
      <c r="K2253" s="3" t="e">
        <f ca="1">IF(OR(A2253&lt;&gt;"",B2253=""),NA(),MAX(0,IF(_xlfn.DAYS(NOW(),B2253)=0,SameDayCycleTimeSettingValue,_xlfn.DAYS(NOW(),B2253))))</f>
        <v>#N/A</v>
      </c>
    </row>
    <row r="2254" spans="1:11" x14ac:dyDescent="0.25">
      <c r="A2254" s="32" t="str">
        <f>IF(AND(TRIM(INDEX(CompletedDateValues,ROW(A2254)))&lt;&gt;"",INDEX(CompletedDateValues,ROW(A2254))&gt;0),INDEX(CompletedDateValues,ROW(A2254)),"")</f>
        <v/>
      </c>
      <c r="B2254" s="32" t="str">
        <f>IF(AND(TRIM(INDEX(StartDateValues,ROW(A2254)))&lt;&gt;"",INDEX(StartDateValues,ROW(A2254))&gt;0),INDEX(StartDateValues,ROW(A2254)),"")</f>
        <v/>
      </c>
      <c r="C2254" s="22" t="str">
        <f t="shared" si="176"/>
        <v/>
      </c>
      <c r="D2254" s="3" t="str">
        <f t="shared" si="177"/>
        <v/>
      </c>
      <c r="E2254" s="3" t="str">
        <f t="shared" si="178"/>
        <v/>
      </c>
      <c r="F2254" s="3" t="str">
        <f t="shared" si="179"/>
        <v/>
      </c>
      <c r="G2254" s="3" t="str">
        <f>IF(A2254="","",IF(HOUR(A2254)&lt;StartHour,StartHour,IF(HOUR(A2254)&gt;FinishHour,FinishHour,HOUR(A2254))))</f>
        <v/>
      </c>
      <c r="H2254" s="3" t="str">
        <f t="shared" si="180"/>
        <v/>
      </c>
      <c r="I2254" s="33" t="e">
        <f>IF(OR(A2254="",B2254=""),NA(),MAX(0,IF(A2254-B2254=0,SameDayCycleTimeSettingValue,(A2254-B2254) *24)))</f>
        <v>#N/A</v>
      </c>
      <c r="J2254" s="33" t="e">
        <f>IF(OR(A2254="",B2254=""),NA(),MAX(0,IF(A2254-B2254=0,SameDayCycleTimeSettingValue,((A2254-B2254) *24)-(INT((A2254-B2254)) * (24-(FinishHour-StartHour))))))</f>
        <v>#N/A</v>
      </c>
      <c r="K2254" s="3" t="e">
        <f ca="1">IF(OR(A2254&lt;&gt;"",B2254=""),NA(),MAX(0,IF(_xlfn.DAYS(NOW(),B2254)=0,SameDayCycleTimeSettingValue,_xlfn.DAYS(NOW(),B2254))))</f>
        <v>#N/A</v>
      </c>
    </row>
    <row r="2255" spans="1:11" x14ac:dyDescent="0.25">
      <c r="A2255" s="32" t="str">
        <f>IF(AND(TRIM(INDEX(CompletedDateValues,ROW(A2255)))&lt;&gt;"",INDEX(CompletedDateValues,ROW(A2255))&gt;0),INDEX(CompletedDateValues,ROW(A2255)),"")</f>
        <v/>
      </c>
      <c r="B2255" s="32" t="str">
        <f>IF(AND(TRIM(INDEX(StartDateValues,ROW(A2255)))&lt;&gt;"",INDEX(StartDateValues,ROW(A2255))&gt;0),INDEX(StartDateValues,ROW(A2255)),"")</f>
        <v/>
      </c>
      <c r="C2255" s="22" t="str">
        <f t="shared" si="176"/>
        <v/>
      </c>
      <c r="D2255" s="3" t="str">
        <f t="shared" si="177"/>
        <v/>
      </c>
      <c r="E2255" s="3" t="str">
        <f t="shared" si="178"/>
        <v/>
      </c>
      <c r="F2255" s="3" t="str">
        <f t="shared" si="179"/>
        <v/>
      </c>
      <c r="G2255" s="3" t="str">
        <f>IF(A2255="","",IF(HOUR(A2255)&lt;StartHour,StartHour,IF(HOUR(A2255)&gt;FinishHour,FinishHour,HOUR(A2255))))</f>
        <v/>
      </c>
      <c r="H2255" s="3" t="str">
        <f t="shared" si="180"/>
        <v/>
      </c>
      <c r="I2255" s="33" t="e">
        <f>IF(OR(A2255="",B2255=""),NA(),MAX(0,IF(A2255-B2255=0,SameDayCycleTimeSettingValue,(A2255-B2255) *24)))</f>
        <v>#N/A</v>
      </c>
      <c r="J2255" s="33" t="e">
        <f>IF(OR(A2255="",B2255=""),NA(),MAX(0,IF(A2255-B2255=0,SameDayCycleTimeSettingValue,((A2255-B2255) *24)-(INT((A2255-B2255)) * (24-(FinishHour-StartHour))))))</f>
        <v>#N/A</v>
      </c>
      <c r="K2255" s="3" t="e">
        <f ca="1">IF(OR(A2255&lt;&gt;"",B2255=""),NA(),MAX(0,IF(_xlfn.DAYS(NOW(),B2255)=0,SameDayCycleTimeSettingValue,_xlfn.DAYS(NOW(),B2255))))</f>
        <v>#N/A</v>
      </c>
    </row>
    <row r="2256" spans="1:11" x14ac:dyDescent="0.25">
      <c r="A2256" s="32" t="str">
        <f>IF(AND(TRIM(INDEX(CompletedDateValues,ROW(A2256)))&lt;&gt;"",INDEX(CompletedDateValues,ROW(A2256))&gt;0),INDEX(CompletedDateValues,ROW(A2256)),"")</f>
        <v/>
      </c>
      <c r="B2256" s="32" t="str">
        <f>IF(AND(TRIM(INDEX(StartDateValues,ROW(A2256)))&lt;&gt;"",INDEX(StartDateValues,ROW(A2256))&gt;0),INDEX(StartDateValues,ROW(A2256)),"")</f>
        <v/>
      </c>
      <c r="C2256" s="22" t="str">
        <f t="shared" si="176"/>
        <v/>
      </c>
      <c r="D2256" s="3" t="str">
        <f t="shared" si="177"/>
        <v/>
      </c>
      <c r="E2256" s="3" t="str">
        <f t="shared" si="178"/>
        <v/>
      </c>
      <c r="F2256" s="3" t="str">
        <f t="shared" si="179"/>
        <v/>
      </c>
      <c r="G2256" s="3" t="str">
        <f>IF(A2256="","",IF(HOUR(A2256)&lt;StartHour,StartHour,IF(HOUR(A2256)&gt;FinishHour,FinishHour,HOUR(A2256))))</f>
        <v/>
      </c>
      <c r="H2256" s="3" t="str">
        <f t="shared" si="180"/>
        <v/>
      </c>
      <c r="I2256" s="33" t="e">
        <f>IF(OR(A2256="",B2256=""),NA(),MAX(0,IF(A2256-B2256=0,SameDayCycleTimeSettingValue,(A2256-B2256) *24)))</f>
        <v>#N/A</v>
      </c>
      <c r="J2256" s="33" t="e">
        <f>IF(OR(A2256="",B2256=""),NA(),MAX(0,IF(A2256-B2256=0,SameDayCycleTimeSettingValue,((A2256-B2256) *24)-(INT((A2256-B2256)) * (24-(FinishHour-StartHour))))))</f>
        <v>#N/A</v>
      </c>
      <c r="K2256" s="3" t="e">
        <f ca="1">IF(OR(A2256&lt;&gt;"",B2256=""),NA(),MAX(0,IF(_xlfn.DAYS(NOW(),B2256)=0,SameDayCycleTimeSettingValue,_xlfn.DAYS(NOW(),B2256))))</f>
        <v>#N/A</v>
      </c>
    </row>
    <row r="2257" spans="1:11" x14ac:dyDescent="0.25">
      <c r="A2257" s="32" t="str">
        <f>IF(AND(TRIM(INDEX(CompletedDateValues,ROW(A2257)))&lt;&gt;"",INDEX(CompletedDateValues,ROW(A2257))&gt;0),INDEX(CompletedDateValues,ROW(A2257)),"")</f>
        <v/>
      </c>
      <c r="B2257" s="32" t="str">
        <f>IF(AND(TRIM(INDEX(StartDateValues,ROW(A2257)))&lt;&gt;"",INDEX(StartDateValues,ROW(A2257))&gt;0),INDEX(StartDateValues,ROW(A2257)),"")</f>
        <v/>
      </c>
      <c r="C2257" s="22" t="str">
        <f t="shared" si="176"/>
        <v/>
      </c>
      <c r="D2257" s="3" t="str">
        <f t="shared" si="177"/>
        <v/>
      </c>
      <c r="E2257" s="3" t="str">
        <f t="shared" si="178"/>
        <v/>
      </c>
      <c r="F2257" s="3" t="str">
        <f t="shared" si="179"/>
        <v/>
      </c>
      <c r="G2257" s="3" t="str">
        <f>IF(A2257="","",IF(HOUR(A2257)&lt;StartHour,StartHour,IF(HOUR(A2257)&gt;FinishHour,FinishHour,HOUR(A2257))))</f>
        <v/>
      </c>
      <c r="H2257" s="3" t="str">
        <f t="shared" si="180"/>
        <v/>
      </c>
      <c r="I2257" s="33" t="e">
        <f>IF(OR(A2257="",B2257=""),NA(),MAX(0,IF(A2257-B2257=0,SameDayCycleTimeSettingValue,(A2257-B2257) *24)))</f>
        <v>#N/A</v>
      </c>
      <c r="J2257" s="33" t="e">
        <f>IF(OR(A2257="",B2257=""),NA(),MAX(0,IF(A2257-B2257=0,SameDayCycleTimeSettingValue,((A2257-B2257) *24)-(INT((A2257-B2257)) * (24-(FinishHour-StartHour))))))</f>
        <v>#N/A</v>
      </c>
      <c r="K2257" s="3" t="e">
        <f ca="1">IF(OR(A2257&lt;&gt;"",B2257=""),NA(),MAX(0,IF(_xlfn.DAYS(NOW(),B2257)=0,SameDayCycleTimeSettingValue,_xlfn.DAYS(NOW(),B2257))))</f>
        <v>#N/A</v>
      </c>
    </row>
    <row r="2258" spans="1:11" x14ac:dyDescent="0.25">
      <c r="A2258" s="32" t="str">
        <f>IF(AND(TRIM(INDEX(CompletedDateValues,ROW(A2258)))&lt;&gt;"",INDEX(CompletedDateValues,ROW(A2258))&gt;0),INDEX(CompletedDateValues,ROW(A2258)),"")</f>
        <v/>
      </c>
      <c r="B2258" s="32" t="str">
        <f>IF(AND(TRIM(INDEX(StartDateValues,ROW(A2258)))&lt;&gt;"",INDEX(StartDateValues,ROW(A2258))&gt;0),INDEX(StartDateValues,ROW(A2258)),"")</f>
        <v/>
      </c>
      <c r="C2258" s="22" t="str">
        <f t="shared" si="176"/>
        <v/>
      </c>
      <c r="D2258" s="3" t="str">
        <f t="shared" si="177"/>
        <v/>
      </c>
      <c r="E2258" s="3" t="str">
        <f t="shared" si="178"/>
        <v/>
      </c>
      <c r="F2258" s="3" t="str">
        <f t="shared" si="179"/>
        <v/>
      </c>
      <c r="G2258" s="3" t="str">
        <f>IF(A2258="","",IF(HOUR(A2258)&lt;StartHour,StartHour,IF(HOUR(A2258)&gt;FinishHour,FinishHour,HOUR(A2258))))</f>
        <v/>
      </c>
      <c r="H2258" s="3" t="str">
        <f t="shared" si="180"/>
        <v/>
      </c>
      <c r="I2258" s="33" t="e">
        <f>IF(OR(A2258="",B2258=""),NA(),MAX(0,IF(A2258-B2258=0,SameDayCycleTimeSettingValue,(A2258-B2258) *24)))</f>
        <v>#N/A</v>
      </c>
      <c r="J2258" s="33" t="e">
        <f>IF(OR(A2258="",B2258=""),NA(),MAX(0,IF(A2258-B2258=0,SameDayCycleTimeSettingValue,((A2258-B2258) *24)-(INT((A2258-B2258)) * (24-(FinishHour-StartHour))))))</f>
        <v>#N/A</v>
      </c>
      <c r="K2258" s="3" t="e">
        <f ca="1">IF(OR(A2258&lt;&gt;"",B2258=""),NA(),MAX(0,IF(_xlfn.DAYS(NOW(),B2258)=0,SameDayCycleTimeSettingValue,_xlfn.DAYS(NOW(),B2258))))</f>
        <v>#N/A</v>
      </c>
    </row>
    <row r="2259" spans="1:11" x14ac:dyDescent="0.25">
      <c r="A2259" s="32" t="str">
        <f>IF(AND(TRIM(INDEX(CompletedDateValues,ROW(A2259)))&lt;&gt;"",INDEX(CompletedDateValues,ROW(A2259))&gt;0),INDEX(CompletedDateValues,ROW(A2259)),"")</f>
        <v/>
      </c>
      <c r="B2259" s="32" t="str">
        <f>IF(AND(TRIM(INDEX(StartDateValues,ROW(A2259)))&lt;&gt;"",INDEX(StartDateValues,ROW(A2259))&gt;0),INDEX(StartDateValues,ROW(A2259)),"")</f>
        <v/>
      </c>
      <c r="C2259" s="22" t="str">
        <f t="shared" si="176"/>
        <v/>
      </c>
      <c r="D2259" s="3" t="str">
        <f t="shared" si="177"/>
        <v/>
      </c>
      <c r="E2259" s="3" t="str">
        <f t="shared" si="178"/>
        <v/>
      </c>
      <c r="F2259" s="3" t="str">
        <f t="shared" si="179"/>
        <v/>
      </c>
      <c r="G2259" s="3" t="str">
        <f>IF(A2259="","",IF(HOUR(A2259)&lt;StartHour,StartHour,IF(HOUR(A2259)&gt;FinishHour,FinishHour,HOUR(A2259))))</f>
        <v/>
      </c>
      <c r="H2259" s="3" t="str">
        <f t="shared" si="180"/>
        <v/>
      </c>
      <c r="I2259" s="33" t="e">
        <f>IF(OR(A2259="",B2259=""),NA(),MAX(0,IF(A2259-B2259=0,SameDayCycleTimeSettingValue,(A2259-B2259) *24)))</f>
        <v>#N/A</v>
      </c>
      <c r="J2259" s="33" t="e">
        <f>IF(OR(A2259="",B2259=""),NA(),MAX(0,IF(A2259-B2259=0,SameDayCycleTimeSettingValue,((A2259-B2259) *24)-(INT((A2259-B2259)) * (24-(FinishHour-StartHour))))))</f>
        <v>#N/A</v>
      </c>
      <c r="K2259" s="3" t="e">
        <f ca="1">IF(OR(A2259&lt;&gt;"",B2259=""),NA(),MAX(0,IF(_xlfn.DAYS(NOW(),B2259)=0,SameDayCycleTimeSettingValue,_xlfn.DAYS(NOW(),B2259))))</f>
        <v>#N/A</v>
      </c>
    </row>
    <row r="2260" spans="1:11" x14ac:dyDescent="0.25">
      <c r="A2260" s="32" t="str">
        <f>IF(AND(TRIM(INDEX(CompletedDateValues,ROW(A2260)))&lt;&gt;"",INDEX(CompletedDateValues,ROW(A2260))&gt;0),INDEX(CompletedDateValues,ROW(A2260)),"")</f>
        <v/>
      </c>
      <c r="B2260" s="32" t="str">
        <f>IF(AND(TRIM(INDEX(StartDateValues,ROW(A2260)))&lt;&gt;"",INDEX(StartDateValues,ROW(A2260))&gt;0),INDEX(StartDateValues,ROW(A2260)),"")</f>
        <v/>
      </c>
      <c r="C2260" s="22" t="str">
        <f t="shared" si="176"/>
        <v/>
      </c>
      <c r="D2260" s="3" t="str">
        <f t="shared" si="177"/>
        <v/>
      </c>
      <c r="E2260" s="3" t="str">
        <f t="shared" si="178"/>
        <v/>
      </c>
      <c r="F2260" s="3" t="str">
        <f t="shared" si="179"/>
        <v/>
      </c>
      <c r="G2260" s="3" t="str">
        <f>IF(A2260="","",IF(HOUR(A2260)&lt;StartHour,StartHour,IF(HOUR(A2260)&gt;FinishHour,FinishHour,HOUR(A2260))))</f>
        <v/>
      </c>
      <c r="H2260" s="3" t="str">
        <f t="shared" si="180"/>
        <v/>
      </c>
      <c r="I2260" s="33" t="e">
        <f>IF(OR(A2260="",B2260=""),NA(),MAX(0,IF(A2260-B2260=0,SameDayCycleTimeSettingValue,(A2260-B2260) *24)))</f>
        <v>#N/A</v>
      </c>
      <c r="J2260" s="33" t="e">
        <f>IF(OR(A2260="",B2260=""),NA(),MAX(0,IF(A2260-B2260=0,SameDayCycleTimeSettingValue,((A2260-B2260) *24)-(INT((A2260-B2260)) * (24-(FinishHour-StartHour))))))</f>
        <v>#N/A</v>
      </c>
      <c r="K2260" s="3" t="e">
        <f ca="1">IF(OR(A2260&lt;&gt;"",B2260=""),NA(),MAX(0,IF(_xlfn.DAYS(NOW(),B2260)=0,SameDayCycleTimeSettingValue,_xlfn.DAYS(NOW(),B2260))))</f>
        <v>#N/A</v>
      </c>
    </row>
    <row r="2261" spans="1:11" x14ac:dyDescent="0.25">
      <c r="A2261" s="32" t="str">
        <f>IF(AND(TRIM(INDEX(CompletedDateValues,ROW(A2261)))&lt;&gt;"",INDEX(CompletedDateValues,ROW(A2261))&gt;0),INDEX(CompletedDateValues,ROW(A2261)),"")</f>
        <v/>
      </c>
      <c r="B2261" s="32" t="str">
        <f>IF(AND(TRIM(INDEX(StartDateValues,ROW(A2261)))&lt;&gt;"",INDEX(StartDateValues,ROW(A2261))&gt;0),INDEX(StartDateValues,ROW(A2261)),"")</f>
        <v/>
      </c>
      <c r="C2261" s="22" t="str">
        <f t="shared" si="176"/>
        <v/>
      </c>
      <c r="D2261" s="3" t="str">
        <f t="shared" si="177"/>
        <v/>
      </c>
      <c r="E2261" s="3" t="str">
        <f t="shared" si="178"/>
        <v/>
      </c>
      <c r="F2261" s="3" t="str">
        <f t="shared" si="179"/>
        <v/>
      </c>
      <c r="G2261" s="3" t="str">
        <f>IF(A2261="","",IF(HOUR(A2261)&lt;StartHour,StartHour,IF(HOUR(A2261)&gt;FinishHour,FinishHour,HOUR(A2261))))</f>
        <v/>
      </c>
      <c r="H2261" s="3" t="str">
        <f t="shared" si="180"/>
        <v/>
      </c>
      <c r="I2261" s="33" t="e">
        <f>IF(OR(A2261="",B2261=""),NA(),MAX(0,IF(A2261-B2261=0,SameDayCycleTimeSettingValue,(A2261-B2261) *24)))</f>
        <v>#N/A</v>
      </c>
      <c r="J2261" s="33" t="e">
        <f>IF(OR(A2261="",B2261=""),NA(),MAX(0,IF(A2261-B2261=0,SameDayCycleTimeSettingValue,((A2261-B2261) *24)-(INT((A2261-B2261)) * (24-(FinishHour-StartHour))))))</f>
        <v>#N/A</v>
      </c>
      <c r="K2261" s="3" t="e">
        <f ca="1">IF(OR(A2261&lt;&gt;"",B2261=""),NA(),MAX(0,IF(_xlfn.DAYS(NOW(),B2261)=0,SameDayCycleTimeSettingValue,_xlfn.DAYS(NOW(),B2261))))</f>
        <v>#N/A</v>
      </c>
    </row>
    <row r="2262" spans="1:11" x14ac:dyDescent="0.25">
      <c r="A2262" s="32" t="str">
        <f>IF(AND(TRIM(INDEX(CompletedDateValues,ROW(A2262)))&lt;&gt;"",INDEX(CompletedDateValues,ROW(A2262))&gt;0),INDEX(CompletedDateValues,ROW(A2262)),"")</f>
        <v/>
      </c>
      <c r="B2262" s="32" t="str">
        <f>IF(AND(TRIM(INDEX(StartDateValues,ROW(A2262)))&lt;&gt;"",INDEX(StartDateValues,ROW(A2262))&gt;0),INDEX(StartDateValues,ROW(A2262)),"")</f>
        <v/>
      </c>
      <c r="C2262" s="22" t="str">
        <f t="shared" si="176"/>
        <v/>
      </c>
      <c r="D2262" s="3" t="str">
        <f t="shared" si="177"/>
        <v/>
      </c>
      <c r="E2262" s="3" t="str">
        <f t="shared" si="178"/>
        <v/>
      </c>
      <c r="F2262" s="3" t="str">
        <f t="shared" si="179"/>
        <v/>
      </c>
      <c r="G2262" s="3" t="str">
        <f>IF(A2262="","",IF(HOUR(A2262)&lt;StartHour,StartHour,IF(HOUR(A2262)&gt;FinishHour,FinishHour,HOUR(A2262))))</f>
        <v/>
      </c>
      <c r="H2262" s="3" t="str">
        <f t="shared" si="180"/>
        <v/>
      </c>
      <c r="I2262" s="33" t="e">
        <f>IF(OR(A2262="",B2262=""),NA(),MAX(0,IF(A2262-B2262=0,SameDayCycleTimeSettingValue,(A2262-B2262) *24)))</f>
        <v>#N/A</v>
      </c>
      <c r="J2262" s="33" t="e">
        <f>IF(OR(A2262="",B2262=""),NA(),MAX(0,IF(A2262-B2262=0,SameDayCycleTimeSettingValue,((A2262-B2262) *24)-(INT((A2262-B2262)) * (24-(FinishHour-StartHour))))))</f>
        <v>#N/A</v>
      </c>
      <c r="K2262" s="3" t="e">
        <f ca="1">IF(OR(A2262&lt;&gt;"",B2262=""),NA(),MAX(0,IF(_xlfn.DAYS(NOW(),B2262)=0,SameDayCycleTimeSettingValue,_xlfn.DAYS(NOW(),B2262))))</f>
        <v>#N/A</v>
      </c>
    </row>
    <row r="2263" spans="1:11" x14ac:dyDescent="0.25">
      <c r="A2263" s="32" t="str">
        <f>IF(AND(TRIM(INDEX(CompletedDateValues,ROW(A2263)))&lt;&gt;"",INDEX(CompletedDateValues,ROW(A2263))&gt;0),INDEX(CompletedDateValues,ROW(A2263)),"")</f>
        <v/>
      </c>
      <c r="B2263" s="32" t="str">
        <f>IF(AND(TRIM(INDEX(StartDateValues,ROW(A2263)))&lt;&gt;"",INDEX(StartDateValues,ROW(A2263))&gt;0),INDEX(StartDateValues,ROW(A2263)),"")</f>
        <v/>
      </c>
      <c r="C2263" s="22" t="str">
        <f t="shared" si="176"/>
        <v/>
      </c>
      <c r="D2263" s="3" t="str">
        <f t="shared" si="177"/>
        <v/>
      </c>
      <c r="E2263" s="3" t="str">
        <f t="shared" si="178"/>
        <v/>
      </c>
      <c r="F2263" s="3" t="str">
        <f t="shared" si="179"/>
        <v/>
      </c>
      <c r="G2263" s="3" t="str">
        <f>IF(A2263="","",IF(HOUR(A2263)&lt;StartHour,StartHour,IF(HOUR(A2263)&gt;FinishHour,FinishHour,HOUR(A2263))))</f>
        <v/>
      </c>
      <c r="H2263" s="3" t="str">
        <f t="shared" si="180"/>
        <v/>
      </c>
      <c r="I2263" s="33" t="e">
        <f>IF(OR(A2263="",B2263=""),NA(),MAX(0,IF(A2263-B2263=0,SameDayCycleTimeSettingValue,(A2263-B2263) *24)))</f>
        <v>#N/A</v>
      </c>
      <c r="J2263" s="33" t="e">
        <f>IF(OR(A2263="",B2263=""),NA(),MAX(0,IF(A2263-B2263=0,SameDayCycleTimeSettingValue,((A2263-B2263) *24)-(INT((A2263-B2263)) * (24-(FinishHour-StartHour))))))</f>
        <v>#N/A</v>
      </c>
      <c r="K2263" s="3" t="e">
        <f ca="1">IF(OR(A2263&lt;&gt;"",B2263=""),NA(),MAX(0,IF(_xlfn.DAYS(NOW(),B2263)=0,SameDayCycleTimeSettingValue,_xlfn.DAYS(NOW(),B2263))))</f>
        <v>#N/A</v>
      </c>
    </row>
    <row r="2264" spans="1:11" x14ac:dyDescent="0.25">
      <c r="A2264" s="32" t="str">
        <f>IF(AND(TRIM(INDEX(CompletedDateValues,ROW(A2264)))&lt;&gt;"",INDEX(CompletedDateValues,ROW(A2264))&gt;0),INDEX(CompletedDateValues,ROW(A2264)),"")</f>
        <v/>
      </c>
      <c r="B2264" s="32" t="str">
        <f>IF(AND(TRIM(INDEX(StartDateValues,ROW(A2264)))&lt;&gt;"",INDEX(StartDateValues,ROW(A2264))&gt;0),INDEX(StartDateValues,ROW(A2264)),"")</f>
        <v/>
      </c>
      <c r="C2264" s="22" t="str">
        <f t="shared" si="176"/>
        <v/>
      </c>
      <c r="D2264" s="3" t="str">
        <f t="shared" si="177"/>
        <v/>
      </c>
      <c r="E2264" s="3" t="str">
        <f t="shared" si="178"/>
        <v/>
      </c>
      <c r="F2264" s="3" t="str">
        <f t="shared" si="179"/>
        <v/>
      </c>
      <c r="G2264" s="3" t="str">
        <f>IF(A2264="","",IF(HOUR(A2264)&lt;StartHour,StartHour,IF(HOUR(A2264)&gt;FinishHour,FinishHour,HOUR(A2264))))</f>
        <v/>
      </c>
      <c r="H2264" s="3" t="str">
        <f t="shared" si="180"/>
        <v/>
      </c>
      <c r="I2264" s="33" t="e">
        <f>IF(OR(A2264="",B2264=""),NA(),MAX(0,IF(A2264-B2264=0,SameDayCycleTimeSettingValue,(A2264-B2264) *24)))</f>
        <v>#N/A</v>
      </c>
      <c r="J2264" s="33" t="e">
        <f>IF(OR(A2264="",B2264=""),NA(),MAX(0,IF(A2264-B2264=0,SameDayCycleTimeSettingValue,((A2264-B2264) *24)-(INT((A2264-B2264)) * (24-(FinishHour-StartHour))))))</f>
        <v>#N/A</v>
      </c>
      <c r="K2264" s="3" t="e">
        <f ca="1">IF(OR(A2264&lt;&gt;"",B2264=""),NA(),MAX(0,IF(_xlfn.DAYS(NOW(),B2264)=0,SameDayCycleTimeSettingValue,_xlfn.DAYS(NOW(),B2264))))</f>
        <v>#N/A</v>
      </c>
    </row>
    <row r="2265" spans="1:11" x14ac:dyDescent="0.25">
      <c r="A2265" s="32" t="str">
        <f>IF(AND(TRIM(INDEX(CompletedDateValues,ROW(A2265)))&lt;&gt;"",INDEX(CompletedDateValues,ROW(A2265))&gt;0),INDEX(CompletedDateValues,ROW(A2265)),"")</f>
        <v/>
      </c>
      <c r="B2265" s="32" t="str">
        <f>IF(AND(TRIM(INDEX(StartDateValues,ROW(A2265)))&lt;&gt;"",INDEX(StartDateValues,ROW(A2265))&gt;0),INDEX(StartDateValues,ROW(A2265)),"")</f>
        <v/>
      </c>
      <c r="C2265" s="22" t="str">
        <f t="shared" si="176"/>
        <v/>
      </c>
      <c r="D2265" s="3" t="str">
        <f t="shared" si="177"/>
        <v/>
      </c>
      <c r="E2265" s="3" t="str">
        <f t="shared" si="178"/>
        <v/>
      </c>
      <c r="F2265" s="3" t="str">
        <f t="shared" si="179"/>
        <v/>
      </c>
      <c r="G2265" s="3" t="str">
        <f>IF(A2265="","",IF(HOUR(A2265)&lt;StartHour,StartHour,IF(HOUR(A2265)&gt;FinishHour,FinishHour,HOUR(A2265))))</f>
        <v/>
      </c>
      <c r="H2265" s="3" t="str">
        <f t="shared" si="180"/>
        <v/>
      </c>
      <c r="I2265" s="33" t="e">
        <f>IF(OR(A2265="",B2265=""),NA(),MAX(0,IF(A2265-B2265=0,SameDayCycleTimeSettingValue,(A2265-B2265) *24)))</f>
        <v>#N/A</v>
      </c>
      <c r="J2265" s="33" t="e">
        <f>IF(OR(A2265="",B2265=""),NA(),MAX(0,IF(A2265-B2265=0,SameDayCycleTimeSettingValue,((A2265-B2265) *24)-(INT((A2265-B2265)) * (24-(FinishHour-StartHour))))))</f>
        <v>#N/A</v>
      </c>
      <c r="K2265" s="3" t="e">
        <f ca="1">IF(OR(A2265&lt;&gt;"",B2265=""),NA(),MAX(0,IF(_xlfn.DAYS(NOW(),B2265)=0,SameDayCycleTimeSettingValue,_xlfn.DAYS(NOW(),B2265))))</f>
        <v>#N/A</v>
      </c>
    </row>
    <row r="2266" spans="1:11" x14ac:dyDescent="0.25">
      <c r="A2266" s="32" t="str">
        <f>IF(AND(TRIM(INDEX(CompletedDateValues,ROW(A2266)))&lt;&gt;"",INDEX(CompletedDateValues,ROW(A2266))&gt;0),INDEX(CompletedDateValues,ROW(A2266)),"")</f>
        <v/>
      </c>
      <c r="B2266" s="32" t="str">
        <f>IF(AND(TRIM(INDEX(StartDateValues,ROW(A2266)))&lt;&gt;"",INDEX(StartDateValues,ROW(A2266))&gt;0),INDEX(StartDateValues,ROW(A2266)),"")</f>
        <v/>
      </c>
      <c r="C2266" s="22" t="str">
        <f t="shared" si="176"/>
        <v/>
      </c>
      <c r="D2266" s="3" t="str">
        <f t="shared" si="177"/>
        <v/>
      </c>
      <c r="E2266" s="3" t="str">
        <f t="shared" si="178"/>
        <v/>
      </c>
      <c r="F2266" s="3" t="str">
        <f t="shared" si="179"/>
        <v/>
      </c>
      <c r="G2266" s="3" t="str">
        <f>IF(A2266="","",IF(HOUR(A2266)&lt;StartHour,StartHour,IF(HOUR(A2266)&gt;FinishHour,FinishHour,HOUR(A2266))))</f>
        <v/>
      </c>
      <c r="H2266" s="3" t="str">
        <f t="shared" si="180"/>
        <v/>
      </c>
      <c r="I2266" s="33" t="e">
        <f>IF(OR(A2266="",B2266=""),NA(),MAX(0,IF(A2266-B2266=0,SameDayCycleTimeSettingValue,(A2266-B2266) *24)))</f>
        <v>#N/A</v>
      </c>
      <c r="J2266" s="33" t="e">
        <f>IF(OR(A2266="",B2266=""),NA(),MAX(0,IF(A2266-B2266=0,SameDayCycleTimeSettingValue,((A2266-B2266) *24)-(INT((A2266-B2266)) * (24-(FinishHour-StartHour))))))</f>
        <v>#N/A</v>
      </c>
      <c r="K2266" s="3" t="e">
        <f ca="1">IF(OR(A2266&lt;&gt;"",B2266=""),NA(),MAX(0,IF(_xlfn.DAYS(NOW(),B2266)=0,SameDayCycleTimeSettingValue,_xlfn.DAYS(NOW(),B2266))))</f>
        <v>#N/A</v>
      </c>
    </row>
    <row r="2267" spans="1:11" x14ac:dyDescent="0.25">
      <c r="A2267" s="32" t="str">
        <f>IF(AND(TRIM(INDEX(CompletedDateValues,ROW(A2267)))&lt;&gt;"",INDEX(CompletedDateValues,ROW(A2267))&gt;0),INDEX(CompletedDateValues,ROW(A2267)),"")</f>
        <v/>
      </c>
      <c r="B2267" s="32" t="str">
        <f>IF(AND(TRIM(INDEX(StartDateValues,ROW(A2267)))&lt;&gt;"",INDEX(StartDateValues,ROW(A2267))&gt;0),INDEX(StartDateValues,ROW(A2267)),"")</f>
        <v/>
      </c>
      <c r="C2267" s="22" t="str">
        <f t="shared" si="176"/>
        <v/>
      </c>
      <c r="D2267" s="3" t="str">
        <f t="shared" si="177"/>
        <v/>
      </c>
      <c r="E2267" s="3" t="str">
        <f t="shared" si="178"/>
        <v/>
      </c>
      <c r="F2267" s="3" t="str">
        <f t="shared" si="179"/>
        <v/>
      </c>
      <c r="G2267" s="3" t="str">
        <f>IF(A2267="","",IF(HOUR(A2267)&lt;StartHour,StartHour,IF(HOUR(A2267)&gt;FinishHour,FinishHour,HOUR(A2267))))</f>
        <v/>
      </c>
      <c r="H2267" s="3" t="str">
        <f t="shared" si="180"/>
        <v/>
      </c>
      <c r="I2267" s="33" t="e">
        <f>IF(OR(A2267="",B2267=""),NA(),MAX(0,IF(A2267-B2267=0,SameDayCycleTimeSettingValue,(A2267-B2267) *24)))</f>
        <v>#N/A</v>
      </c>
      <c r="J2267" s="33" t="e">
        <f>IF(OR(A2267="",B2267=""),NA(),MAX(0,IF(A2267-B2267=0,SameDayCycleTimeSettingValue,((A2267-B2267) *24)-(INT((A2267-B2267)) * (24-(FinishHour-StartHour))))))</f>
        <v>#N/A</v>
      </c>
      <c r="K2267" s="3" t="e">
        <f ca="1">IF(OR(A2267&lt;&gt;"",B2267=""),NA(),MAX(0,IF(_xlfn.DAYS(NOW(),B2267)=0,SameDayCycleTimeSettingValue,_xlfn.DAYS(NOW(),B2267))))</f>
        <v>#N/A</v>
      </c>
    </row>
    <row r="2268" spans="1:11" x14ac:dyDescent="0.25">
      <c r="A2268" s="32" t="str">
        <f>IF(AND(TRIM(INDEX(CompletedDateValues,ROW(A2268)))&lt;&gt;"",INDEX(CompletedDateValues,ROW(A2268))&gt;0),INDEX(CompletedDateValues,ROW(A2268)),"")</f>
        <v/>
      </c>
      <c r="B2268" s="32" t="str">
        <f>IF(AND(TRIM(INDEX(StartDateValues,ROW(A2268)))&lt;&gt;"",INDEX(StartDateValues,ROW(A2268))&gt;0),INDEX(StartDateValues,ROW(A2268)),"")</f>
        <v/>
      </c>
      <c r="C2268" s="22" t="str">
        <f t="shared" si="176"/>
        <v/>
      </c>
      <c r="D2268" s="3" t="str">
        <f t="shared" si="177"/>
        <v/>
      </c>
      <c r="E2268" s="3" t="str">
        <f t="shared" si="178"/>
        <v/>
      </c>
      <c r="F2268" s="3" t="str">
        <f t="shared" si="179"/>
        <v/>
      </c>
      <c r="G2268" s="3" t="str">
        <f>IF(A2268="","",IF(HOUR(A2268)&lt;StartHour,StartHour,IF(HOUR(A2268)&gt;FinishHour,FinishHour,HOUR(A2268))))</f>
        <v/>
      </c>
      <c r="H2268" s="3" t="str">
        <f t="shared" si="180"/>
        <v/>
      </c>
      <c r="I2268" s="33" t="e">
        <f>IF(OR(A2268="",B2268=""),NA(),MAX(0,IF(A2268-B2268=0,SameDayCycleTimeSettingValue,(A2268-B2268) *24)))</f>
        <v>#N/A</v>
      </c>
      <c r="J2268" s="33" t="e">
        <f>IF(OR(A2268="",B2268=""),NA(),MAX(0,IF(A2268-B2268=0,SameDayCycleTimeSettingValue,((A2268-B2268) *24)-(INT((A2268-B2268)) * (24-(FinishHour-StartHour))))))</f>
        <v>#N/A</v>
      </c>
      <c r="K2268" s="3" t="e">
        <f ca="1">IF(OR(A2268&lt;&gt;"",B2268=""),NA(),MAX(0,IF(_xlfn.DAYS(NOW(),B2268)=0,SameDayCycleTimeSettingValue,_xlfn.DAYS(NOW(),B2268))))</f>
        <v>#N/A</v>
      </c>
    </row>
    <row r="2269" spans="1:11" x14ac:dyDescent="0.25">
      <c r="A2269" s="32" t="str">
        <f>IF(AND(TRIM(INDEX(CompletedDateValues,ROW(A2269)))&lt;&gt;"",INDEX(CompletedDateValues,ROW(A2269))&gt;0),INDEX(CompletedDateValues,ROW(A2269)),"")</f>
        <v/>
      </c>
      <c r="B2269" s="32" t="str">
        <f>IF(AND(TRIM(INDEX(StartDateValues,ROW(A2269)))&lt;&gt;"",INDEX(StartDateValues,ROW(A2269))&gt;0),INDEX(StartDateValues,ROW(A2269)),"")</f>
        <v/>
      </c>
      <c r="C2269" s="22" t="str">
        <f t="shared" si="176"/>
        <v/>
      </c>
      <c r="D2269" s="3" t="str">
        <f t="shared" si="177"/>
        <v/>
      </c>
      <c r="E2269" s="3" t="str">
        <f t="shared" si="178"/>
        <v/>
      </c>
      <c r="F2269" s="3" t="str">
        <f t="shared" si="179"/>
        <v/>
      </c>
      <c r="G2269" s="3" t="str">
        <f>IF(A2269="","",IF(HOUR(A2269)&lt;StartHour,StartHour,IF(HOUR(A2269)&gt;FinishHour,FinishHour,HOUR(A2269))))</f>
        <v/>
      </c>
      <c r="H2269" s="3" t="str">
        <f t="shared" si="180"/>
        <v/>
      </c>
      <c r="I2269" s="33" t="e">
        <f>IF(OR(A2269="",B2269=""),NA(),MAX(0,IF(A2269-B2269=0,SameDayCycleTimeSettingValue,(A2269-B2269) *24)))</f>
        <v>#N/A</v>
      </c>
      <c r="J2269" s="33" t="e">
        <f>IF(OR(A2269="",B2269=""),NA(),MAX(0,IF(A2269-B2269=0,SameDayCycleTimeSettingValue,((A2269-B2269) *24)-(INT((A2269-B2269)) * (24-(FinishHour-StartHour))))))</f>
        <v>#N/A</v>
      </c>
      <c r="K2269" s="3" t="e">
        <f ca="1">IF(OR(A2269&lt;&gt;"",B2269=""),NA(),MAX(0,IF(_xlfn.DAYS(NOW(),B2269)=0,SameDayCycleTimeSettingValue,_xlfn.DAYS(NOW(),B2269))))</f>
        <v>#N/A</v>
      </c>
    </row>
    <row r="2270" spans="1:11" x14ac:dyDescent="0.25">
      <c r="A2270" s="32" t="str">
        <f>IF(AND(TRIM(INDEX(CompletedDateValues,ROW(A2270)))&lt;&gt;"",INDEX(CompletedDateValues,ROW(A2270))&gt;0),INDEX(CompletedDateValues,ROW(A2270)),"")</f>
        <v/>
      </c>
      <c r="B2270" s="32" t="str">
        <f>IF(AND(TRIM(INDEX(StartDateValues,ROW(A2270)))&lt;&gt;"",INDEX(StartDateValues,ROW(A2270))&gt;0),INDEX(StartDateValues,ROW(A2270)),"")</f>
        <v/>
      </c>
      <c r="C2270" s="22" t="str">
        <f t="shared" si="176"/>
        <v/>
      </c>
      <c r="D2270" s="3" t="str">
        <f t="shared" si="177"/>
        <v/>
      </c>
      <c r="E2270" s="3" t="str">
        <f t="shared" si="178"/>
        <v/>
      </c>
      <c r="F2270" s="3" t="str">
        <f t="shared" si="179"/>
        <v/>
      </c>
      <c r="G2270" s="3" t="str">
        <f>IF(A2270="","",IF(HOUR(A2270)&lt;StartHour,StartHour,IF(HOUR(A2270)&gt;FinishHour,FinishHour,HOUR(A2270))))</f>
        <v/>
      </c>
      <c r="H2270" s="3" t="str">
        <f t="shared" si="180"/>
        <v/>
      </c>
      <c r="I2270" s="33" t="e">
        <f>IF(OR(A2270="",B2270=""),NA(),MAX(0,IF(A2270-B2270=0,SameDayCycleTimeSettingValue,(A2270-B2270) *24)))</f>
        <v>#N/A</v>
      </c>
      <c r="J2270" s="33" t="e">
        <f>IF(OR(A2270="",B2270=""),NA(),MAX(0,IF(A2270-B2270=0,SameDayCycleTimeSettingValue,((A2270-B2270) *24)-(INT((A2270-B2270)) * (24-(FinishHour-StartHour))))))</f>
        <v>#N/A</v>
      </c>
      <c r="K2270" s="3" t="e">
        <f ca="1">IF(OR(A2270&lt;&gt;"",B2270=""),NA(),MAX(0,IF(_xlfn.DAYS(NOW(),B2270)=0,SameDayCycleTimeSettingValue,_xlfn.DAYS(NOW(),B2270))))</f>
        <v>#N/A</v>
      </c>
    </row>
    <row r="2271" spans="1:11" x14ac:dyDescent="0.25">
      <c r="A2271" s="32" t="str">
        <f>IF(AND(TRIM(INDEX(CompletedDateValues,ROW(A2271)))&lt;&gt;"",INDEX(CompletedDateValues,ROW(A2271))&gt;0),INDEX(CompletedDateValues,ROW(A2271)),"")</f>
        <v/>
      </c>
      <c r="B2271" s="32" t="str">
        <f>IF(AND(TRIM(INDEX(StartDateValues,ROW(A2271)))&lt;&gt;"",INDEX(StartDateValues,ROW(A2271))&gt;0),INDEX(StartDateValues,ROW(A2271)),"")</f>
        <v/>
      </c>
      <c r="C2271" s="22" t="str">
        <f t="shared" si="176"/>
        <v/>
      </c>
      <c r="D2271" s="3" t="str">
        <f t="shared" si="177"/>
        <v/>
      </c>
      <c r="E2271" s="3" t="str">
        <f t="shared" si="178"/>
        <v/>
      </c>
      <c r="F2271" s="3" t="str">
        <f t="shared" si="179"/>
        <v/>
      </c>
      <c r="G2271" s="3" t="str">
        <f>IF(A2271="","",IF(HOUR(A2271)&lt;StartHour,StartHour,IF(HOUR(A2271)&gt;FinishHour,FinishHour,HOUR(A2271))))</f>
        <v/>
      </c>
      <c r="H2271" s="3" t="str">
        <f t="shared" si="180"/>
        <v/>
      </c>
      <c r="I2271" s="33" t="e">
        <f>IF(OR(A2271="",B2271=""),NA(),MAX(0,IF(A2271-B2271=0,SameDayCycleTimeSettingValue,(A2271-B2271) *24)))</f>
        <v>#N/A</v>
      </c>
      <c r="J2271" s="33" t="e">
        <f>IF(OR(A2271="",B2271=""),NA(),MAX(0,IF(A2271-B2271=0,SameDayCycleTimeSettingValue,((A2271-B2271) *24)-(INT((A2271-B2271)) * (24-(FinishHour-StartHour))))))</f>
        <v>#N/A</v>
      </c>
      <c r="K2271" s="3" t="e">
        <f ca="1">IF(OR(A2271&lt;&gt;"",B2271=""),NA(),MAX(0,IF(_xlfn.DAYS(NOW(),B2271)=0,SameDayCycleTimeSettingValue,_xlfn.DAYS(NOW(),B2271))))</f>
        <v>#N/A</v>
      </c>
    </row>
    <row r="2272" spans="1:11" x14ac:dyDescent="0.25">
      <c r="A2272" s="32" t="str">
        <f>IF(AND(TRIM(INDEX(CompletedDateValues,ROW(A2272)))&lt;&gt;"",INDEX(CompletedDateValues,ROW(A2272))&gt;0),INDEX(CompletedDateValues,ROW(A2272)),"")</f>
        <v/>
      </c>
      <c r="B2272" s="32" t="str">
        <f>IF(AND(TRIM(INDEX(StartDateValues,ROW(A2272)))&lt;&gt;"",INDEX(StartDateValues,ROW(A2272))&gt;0),INDEX(StartDateValues,ROW(A2272)),"")</f>
        <v/>
      </c>
      <c r="C2272" s="22" t="str">
        <f t="shared" si="176"/>
        <v/>
      </c>
      <c r="D2272" s="3" t="str">
        <f t="shared" si="177"/>
        <v/>
      </c>
      <c r="E2272" s="3" t="str">
        <f t="shared" si="178"/>
        <v/>
      </c>
      <c r="F2272" s="3" t="str">
        <f t="shared" si="179"/>
        <v/>
      </c>
      <c r="G2272" s="3" t="str">
        <f>IF(A2272="","",IF(HOUR(A2272)&lt;StartHour,StartHour,IF(HOUR(A2272)&gt;FinishHour,FinishHour,HOUR(A2272))))</f>
        <v/>
      </c>
      <c r="H2272" s="3" t="str">
        <f t="shared" si="180"/>
        <v/>
      </c>
      <c r="I2272" s="33" t="e">
        <f>IF(OR(A2272="",B2272=""),NA(),MAX(0,IF(A2272-B2272=0,SameDayCycleTimeSettingValue,(A2272-B2272) *24)))</f>
        <v>#N/A</v>
      </c>
      <c r="J2272" s="33" t="e">
        <f>IF(OR(A2272="",B2272=""),NA(),MAX(0,IF(A2272-B2272=0,SameDayCycleTimeSettingValue,((A2272-B2272) *24)-(INT((A2272-B2272)) * (24-(FinishHour-StartHour))))))</f>
        <v>#N/A</v>
      </c>
      <c r="K2272" s="3" t="e">
        <f ca="1">IF(OR(A2272&lt;&gt;"",B2272=""),NA(),MAX(0,IF(_xlfn.DAYS(NOW(),B2272)=0,SameDayCycleTimeSettingValue,_xlfn.DAYS(NOW(),B2272))))</f>
        <v>#N/A</v>
      </c>
    </row>
    <row r="2273" spans="1:11" x14ac:dyDescent="0.25">
      <c r="A2273" s="32" t="str">
        <f>IF(AND(TRIM(INDEX(CompletedDateValues,ROW(A2273)))&lt;&gt;"",INDEX(CompletedDateValues,ROW(A2273))&gt;0),INDEX(CompletedDateValues,ROW(A2273)),"")</f>
        <v/>
      </c>
      <c r="B2273" s="32" t="str">
        <f>IF(AND(TRIM(INDEX(StartDateValues,ROW(A2273)))&lt;&gt;"",INDEX(StartDateValues,ROW(A2273))&gt;0),INDEX(StartDateValues,ROW(A2273)),"")</f>
        <v/>
      </c>
      <c r="C2273" s="22" t="str">
        <f t="shared" si="176"/>
        <v/>
      </c>
      <c r="D2273" s="3" t="str">
        <f t="shared" si="177"/>
        <v/>
      </c>
      <c r="E2273" s="3" t="str">
        <f t="shared" si="178"/>
        <v/>
      </c>
      <c r="F2273" s="3" t="str">
        <f t="shared" si="179"/>
        <v/>
      </c>
      <c r="G2273" s="3" t="str">
        <f>IF(A2273="","",IF(HOUR(A2273)&lt;StartHour,StartHour,IF(HOUR(A2273)&gt;FinishHour,FinishHour,HOUR(A2273))))</f>
        <v/>
      </c>
      <c r="H2273" s="3" t="str">
        <f t="shared" si="180"/>
        <v/>
      </c>
      <c r="I2273" s="33" t="e">
        <f>IF(OR(A2273="",B2273=""),NA(),MAX(0,IF(A2273-B2273=0,SameDayCycleTimeSettingValue,(A2273-B2273) *24)))</f>
        <v>#N/A</v>
      </c>
      <c r="J2273" s="33" t="e">
        <f>IF(OR(A2273="",B2273=""),NA(),MAX(0,IF(A2273-B2273=0,SameDayCycleTimeSettingValue,((A2273-B2273) *24)-(INT((A2273-B2273)) * (24-(FinishHour-StartHour))))))</f>
        <v>#N/A</v>
      </c>
      <c r="K2273" s="3" t="e">
        <f ca="1">IF(OR(A2273&lt;&gt;"",B2273=""),NA(),MAX(0,IF(_xlfn.DAYS(NOW(),B2273)=0,SameDayCycleTimeSettingValue,_xlfn.DAYS(NOW(),B2273))))</f>
        <v>#N/A</v>
      </c>
    </row>
    <row r="2274" spans="1:11" x14ac:dyDescent="0.25">
      <c r="A2274" s="32" t="str">
        <f>IF(AND(TRIM(INDEX(CompletedDateValues,ROW(A2274)))&lt;&gt;"",INDEX(CompletedDateValues,ROW(A2274))&gt;0),INDEX(CompletedDateValues,ROW(A2274)),"")</f>
        <v/>
      </c>
      <c r="B2274" s="32" t="str">
        <f>IF(AND(TRIM(INDEX(StartDateValues,ROW(A2274)))&lt;&gt;"",INDEX(StartDateValues,ROW(A2274))&gt;0),INDEX(StartDateValues,ROW(A2274)),"")</f>
        <v/>
      </c>
      <c r="C2274" s="22" t="str">
        <f t="shared" si="176"/>
        <v/>
      </c>
      <c r="D2274" s="3" t="str">
        <f t="shared" si="177"/>
        <v/>
      </c>
      <c r="E2274" s="3" t="str">
        <f t="shared" si="178"/>
        <v/>
      </c>
      <c r="F2274" s="3" t="str">
        <f t="shared" si="179"/>
        <v/>
      </c>
      <c r="G2274" s="3" t="str">
        <f>IF(A2274="","",IF(HOUR(A2274)&lt;StartHour,StartHour,IF(HOUR(A2274)&gt;FinishHour,FinishHour,HOUR(A2274))))</f>
        <v/>
      </c>
      <c r="H2274" s="3" t="str">
        <f t="shared" si="180"/>
        <v/>
      </c>
      <c r="I2274" s="33" t="e">
        <f>IF(OR(A2274="",B2274=""),NA(),MAX(0,IF(A2274-B2274=0,SameDayCycleTimeSettingValue,(A2274-B2274) *24)))</f>
        <v>#N/A</v>
      </c>
      <c r="J2274" s="33" t="e">
        <f>IF(OR(A2274="",B2274=""),NA(),MAX(0,IF(A2274-B2274=0,SameDayCycleTimeSettingValue,((A2274-B2274) *24)-(INT((A2274-B2274)) * (24-(FinishHour-StartHour))))))</f>
        <v>#N/A</v>
      </c>
      <c r="K2274" s="3" t="e">
        <f ca="1">IF(OR(A2274&lt;&gt;"",B2274=""),NA(),MAX(0,IF(_xlfn.DAYS(NOW(),B2274)=0,SameDayCycleTimeSettingValue,_xlfn.DAYS(NOW(),B2274))))</f>
        <v>#N/A</v>
      </c>
    </row>
    <row r="2275" spans="1:11" x14ac:dyDescent="0.25">
      <c r="A2275" s="32" t="str">
        <f>IF(AND(TRIM(INDEX(CompletedDateValues,ROW(A2275)))&lt;&gt;"",INDEX(CompletedDateValues,ROW(A2275))&gt;0),INDEX(CompletedDateValues,ROW(A2275)),"")</f>
        <v/>
      </c>
      <c r="B2275" s="32" t="str">
        <f>IF(AND(TRIM(INDEX(StartDateValues,ROW(A2275)))&lt;&gt;"",INDEX(StartDateValues,ROW(A2275))&gt;0),INDEX(StartDateValues,ROW(A2275)),"")</f>
        <v/>
      </c>
      <c r="C2275" s="22" t="str">
        <f t="shared" si="176"/>
        <v/>
      </c>
      <c r="D2275" s="3" t="str">
        <f t="shared" si="177"/>
        <v/>
      </c>
      <c r="E2275" s="3" t="str">
        <f t="shared" si="178"/>
        <v/>
      </c>
      <c r="F2275" s="3" t="str">
        <f t="shared" si="179"/>
        <v/>
      </c>
      <c r="G2275" s="3" t="str">
        <f>IF(A2275="","",IF(HOUR(A2275)&lt;StartHour,StartHour,IF(HOUR(A2275)&gt;FinishHour,FinishHour,HOUR(A2275))))</f>
        <v/>
      </c>
      <c r="H2275" s="3" t="str">
        <f t="shared" si="180"/>
        <v/>
      </c>
      <c r="I2275" s="33" t="e">
        <f>IF(OR(A2275="",B2275=""),NA(),MAX(0,IF(A2275-B2275=0,SameDayCycleTimeSettingValue,(A2275-B2275) *24)))</f>
        <v>#N/A</v>
      </c>
      <c r="J2275" s="33" t="e">
        <f>IF(OR(A2275="",B2275=""),NA(),MAX(0,IF(A2275-B2275=0,SameDayCycleTimeSettingValue,((A2275-B2275) *24)-(INT((A2275-B2275)) * (24-(FinishHour-StartHour))))))</f>
        <v>#N/A</v>
      </c>
      <c r="K2275" s="3" t="e">
        <f ca="1">IF(OR(A2275&lt;&gt;"",B2275=""),NA(),MAX(0,IF(_xlfn.DAYS(NOW(),B2275)=0,SameDayCycleTimeSettingValue,_xlfn.DAYS(NOW(),B2275))))</f>
        <v>#N/A</v>
      </c>
    </row>
    <row r="2276" spans="1:11" x14ac:dyDescent="0.25">
      <c r="A2276" s="32" t="str">
        <f>IF(AND(TRIM(INDEX(CompletedDateValues,ROW(A2276)))&lt;&gt;"",INDEX(CompletedDateValues,ROW(A2276))&gt;0),INDEX(CompletedDateValues,ROW(A2276)),"")</f>
        <v/>
      </c>
      <c r="B2276" s="32" t="str">
        <f>IF(AND(TRIM(INDEX(StartDateValues,ROW(A2276)))&lt;&gt;"",INDEX(StartDateValues,ROW(A2276))&gt;0),INDEX(StartDateValues,ROW(A2276)),"")</f>
        <v/>
      </c>
      <c r="C2276" s="22" t="str">
        <f t="shared" si="176"/>
        <v/>
      </c>
      <c r="D2276" s="3" t="str">
        <f t="shared" si="177"/>
        <v/>
      </c>
      <c r="E2276" s="3" t="str">
        <f t="shared" si="178"/>
        <v/>
      </c>
      <c r="F2276" s="3" t="str">
        <f t="shared" si="179"/>
        <v/>
      </c>
      <c r="G2276" s="3" t="str">
        <f>IF(A2276="","",IF(HOUR(A2276)&lt;StartHour,StartHour,IF(HOUR(A2276)&gt;FinishHour,FinishHour,HOUR(A2276))))</f>
        <v/>
      </c>
      <c r="H2276" s="3" t="str">
        <f t="shared" si="180"/>
        <v/>
      </c>
      <c r="I2276" s="33" t="e">
        <f>IF(OR(A2276="",B2276=""),NA(),MAX(0,IF(A2276-B2276=0,SameDayCycleTimeSettingValue,(A2276-B2276) *24)))</f>
        <v>#N/A</v>
      </c>
      <c r="J2276" s="33" t="e">
        <f>IF(OR(A2276="",B2276=""),NA(),MAX(0,IF(A2276-B2276=0,SameDayCycleTimeSettingValue,((A2276-B2276) *24)-(INT((A2276-B2276)) * (24-(FinishHour-StartHour))))))</f>
        <v>#N/A</v>
      </c>
      <c r="K2276" s="3" t="e">
        <f ca="1">IF(OR(A2276&lt;&gt;"",B2276=""),NA(),MAX(0,IF(_xlfn.DAYS(NOW(),B2276)=0,SameDayCycleTimeSettingValue,_xlfn.DAYS(NOW(),B2276))))</f>
        <v>#N/A</v>
      </c>
    </row>
    <row r="2277" spans="1:11" x14ac:dyDescent="0.25">
      <c r="A2277" s="32" t="str">
        <f>IF(AND(TRIM(INDEX(CompletedDateValues,ROW(A2277)))&lt;&gt;"",INDEX(CompletedDateValues,ROW(A2277))&gt;0),INDEX(CompletedDateValues,ROW(A2277)),"")</f>
        <v/>
      </c>
      <c r="B2277" s="32" t="str">
        <f>IF(AND(TRIM(INDEX(StartDateValues,ROW(A2277)))&lt;&gt;"",INDEX(StartDateValues,ROW(A2277))&gt;0),INDEX(StartDateValues,ROW(A2277)),"")</f>
        <v/>
      </c>
      <c r="C2277" s="22" t="str">
        <f t="shared" si="176"/>
        <v/>
      </c>
      <c r="D2277" s="3" t="str">
        <f t="shared" si="177"/>
        <v/>
      </c>
      <c r="E2277" s="3" t="str">
        <f t="shared" si="178"/>
        <v/>
      </c>
      <c r="F2277" s="3" t="str">
        <f t="shared" si="179"/>
        <v/>
      </c>
      <c r="G2277" s="3" t="str">
        <f>IF(A2277="","",IF(HOUR(A2277)&lt;StartHour,StartHour,IF(HOUR(A2277)&gt;FinishHour,FinishHour,HOUR(A2277))))</f>
        <v/>
      </c>
      <c r="H2277" s="3" t="str">
        <f t="shared" si="180"/>
        <v/>
      </c>
      <c r="I2277" s="33" t="e">
        <f>IF(OR(A2277="",B2277=""),NA(),MAX(0,IF(A2277-B2277=0,SameDayCycleTimeSettingValue,(A2277-B2277) *24)))</f>
        <v>#N/A</v>
      </c>
      <c r="J2277" s="33" t="e">
        <f>IF(OR(A2277="",B2277=""),NA(),MAX(0,IF(A2277-B2277=0,SameDayCycleTimeSettingValue,((A2277-B2277) *24)-(INT((A2277-B2277)) * (24-(FinishHour-StartHour))))))</f>
        <v>#N/A</v>
      </c>
      <c r="K2277" s="3" t="e">
        <f ca="1">IF(OR(A2277&lt;&gt;"",B2277=""),NA(),MAX(0,IF(_xlfn.DAYS(NOW(),B2277)=0,SameDayCycleTimeSettingValue,_xlfn.DAYS(NOW(),B2277))))</f>
        <v>#N/A</v>
      </c>
    </row>
    <row r="2278" spans="1:11" x14ac:dyDescent="0.25">
      <c r="A2278" s="32" t="str">
        <f>IF(AND(TRIM(INDEX(CompletedDateValues,ROW(A2278)))&lt;&gt;"",INDEX(CompletedDateValues,ROW(A2278))&gt;0),INDEX(CompletedDateValues,ROW(A2278)),"")</f>
        <v/>
      </c>
      <c r="B2278" s="32" t="str">
        <f>IF(AND(TRIM(INDEX(StartDateValues,ROW(A2278)))&lt;&gt;"",INDEX(StartDateValues,ROW(A2278))&gt;0),INDEX(StartDateValues,ROW(A2278)),"")</f>
        <v/>
      </c>
      <c r="C2278" s="22" t="str">
        <f t="shared" si="176"/>
        <v/>
      </c>
      <c r="D2278" s="3" t="str">
        <f t="shared" si="177"/>
        <v/>
      </c>
      <c r="E2278" s="3" t="str">
        <f t="shared" si="178"/>
        <v/>
      </c>
      <c r="F2278" s="3" t="str">
        <f t="shared" si="179"/>
        <v/>
      </c>
      <c r="G2278" s="3" t="str">
        <f>IF(A2278="","",IF(HOUR(A2278)&lt;StartHour,StartHour,IF(HOUR(A2278)&gt;FinishHour,FinishHour,HOUR(A2278))))</f>
        <v/>
      </c>
      <c r="H2278" s="3" t="str">
        <f t="shared" si="180"/>
        <v/>
      </c>
      <c r="I2278" s="33" t="e">
        <f>IF(OR(A2278="",B2278=""),NA(),MAX(0,IF(A2278-B2278=0,SameDayCycleTimeSettingValue,(A2278-B2278) *24)))</f>
        <v>#N/A</v>
      </c>
      <c r="J2278" s="33" t="e">
        <f>IF(OR(A2278="",B2278=""),NA(),MAX(0,IF(A2278-B2278=0,SameDayCycleTimeSettingValue,((A2278-B2278) *24)-(INT((A2278-B2278)) * (24-(FinishHour-StartHour))))))</f>
        <v>#N/A</v>
      </c>
      <c r="K2278" s="3" t="e">
        <f ca="1">IF(OR(A2278&lt;&gt;"",B2278=""),NA(),MAX(0,IF(_xlfn.DAYS(NOW(),B2278)=0,SameDayCycleTimeSettingValue,_xlfn.DAYS(NOW(),B2278))))</f>
        <v>#N/A</v>
      </c>
    </row>
    <row r="2279" spans="1:11" x14ac:dyDescent="0.25">
      <c r="A2279" s="32" t="str">
        <f>IF(AND(TRIM(INDEX(CompletedDateValues,ROW(A2279)))&lt;&gt;"",INDEX(CompletedDateValues,ROW(A2279))&gt;0),INDEX(CompletedDateValues,ROW(A2279)),"")</f>
        <v/>
      </c>
      <c r="B2279" s="32" t="str">
        <f>IF(AND(TRIM(INDEX(StartDateValues,ROW(A2279)))&lt;&gt;"",INDEX(StartDateValues,ROW(A2279))&gt;0),INDEX(StartDateValues,ROW(A2279)),"")</f>
        <v/>
      </c>
      <c r="C2279" s="22" t="str">
        <f t="shared" si="176"/>
        <v/>
      </c>
      <c r="D2279" s="3" t="str">
        <f t="shared" si="177"/>
        <v/>
      </c>
      <c r="E2279" s="3" t="str">
        <f t="shared" si="178"/>
        <v/>
      </c>
      <c r="F2279" s="3" t="str">
        <f t="shared" si="179"/>
        <v/>
      </c>
      <c r="G2279" s="3" t="str">
        <f>IF(A2279="","",IF(HOUR(A2279)&lt;StartHour,StartHour,IF(HOUR(A2279)&gt;FinishHour,FinishHour,HOUR(A2279))))</f>
        <v/>
      </c>
      <c r="H2279" s="3" t="str">
        <f t="shared" si="180"/>
        <v/>
      </c>
      <c r="I2279" s="33" t="e">
        <f>IF(OR(A2279="",B2279=""),NA(),MAX(0,IF(A2279-B2279=0,SameDayCycleTimeSettingValue,(A2279-B2279) *24)))</f>
        <v>#N/A</v>
      </c>
      <c r="J2279" s="33" t="e">
        <f>IF(OR(A2279="",B2279=""),NA(),MAX(0,IF(A2279-B2279=0,SameDayCycleTimeSettingValue,((A2279-B2279) *24)-(INT((A2279-B2279)) * (24-(FinishHour-StartHour))))))</f>
        <v>#N/A</v>
      </c>
      <c r="K2279" s="3" t="e">
        <f ca="1">IF(OR(A2279&lt;&gt;"",B2279=""),NA(),MAX(0,IF(_xlfn.DAYS(NOW(),B2279)=0,SameDayCycleTimeSettingValue,_xlfn.DAYS(NOW(),B2279))))</f>
        <v>#N/A</v>
      </c>
    </row>
    <row r="2280" spans="1:11" x14ac:dyDescent="0.25">
      <c r="A2280" s="32" t="str">
        <f>IF(AND(TRIM(INDEX(CompletedDateValues,ROW(A2280)))&lt;&gt;"",INDEX(CompletedDateValues,ROW(A2280))&gt;0),INDEX(CompletedDateValues,ROW(A2280)),"")</f>
        <v/>
      </c>
      <c r="B2280" s="32" t="str">
        <f>IF(AND(TRIM(INDEX(StartDateValues,ROW(A2280)))&lt;&gt;"",INDEX(StartDateValues,ROW(A2280))&gt;0),INDEX(StartDateValues,ROW(A2280)),"")</f>
        <v/>
      </c>
      <c r="C2280" s="22" t="str">
        <f t="shared" si="176"/>
        <v/>
      </c>
      <c r="D2280" s="3" t="str">
        <f t="shared" si="177"/>
        <v/>
      </c>
      <c r="E2280" s="3" t="str">
        <f t="shared" si="178"/>
        <v/>
      </c>
      <c r="F2280" s="3" t="str">
        <f t="shared" si="179"/>
        <v/>
      </c>
      <c r="G2280" s="3" t="str">
        <f>IF(A2280="","",IF(HOUR(A2280)&lt;StartHour,StartHour,IF(HOUR(A2280)&gt;FinishHour,FinishHour,HOUR(A2280))))</f>
        <v/>
      </c>
      <c r="H2280" s="3" t="str">
        <f t="shared" si="180"/>
        <v/>
      </c>
      <c r="I2280" s="33" t="e">
        <f>IF(OR(A2280="",B2280=""),NA(),MAX(0,IF(A2280-B2280=0,SameDayCycleTimeSettingValue,(A2280-B2280) *24)))</f>
        <v>#N/A</v>
      </c>
      <c r="J2280" s="33" t="e">
        <f>IF(OR(A2280="",B2280=""),NA(),MAX(0,IF(A2280-B2280=0,SameDayCycleTimeSettingValue,((A2280-B2280) *24)-(INT((A2280-B2280)) * (24-(FinishHour-StartHour))))))</f>
        <v>#N/A</v>
      </c>
      <c r="K2280" s="3" t="e">
        <f ca="1">IF(OR(A2280&lt;&gt;"",B2280=""),NA(),MAX(0,IF(_xlfn.DAYS(NOW(),B2280)=0,SameDayCycleTimeSettingValue,_xlfn.DAYS(NOW(),B2280))))</f>
        <v>#N/A</v>
      </c>
    </row>
    <row r="2281" spans="1:11" x14ac:dyDescent="0.25">
      <c r="A2281" s="32" t="str">
        <f>IF(AND(TRIM(INDEX(CompletedDateValues,ROW(A2281)))&lt;&gt;"",INDEX(CompletedDateValues,ROW(A2281))&gt;0),INDEX(CompletedDateValues,ROW(A2281)),"")</f>
        <v/>
      </c>
      <c r="B2281" s="32" t="str">
        <f>IF(AND(TRIM(INDEX(StartDateValues,ROW(A2281)))&lt;&gt;"",INDEX(StartDateValues,ROW(A2281))&gt;0),INDEX(StartDateValues,ROW(A2281)),"")</f>
        <v/>
      </c>
      <c r="C2281" s="22" t="str">
        <f t="shared" si="176"/>
        <v/>
      </c>
      <c r="D2281" s="3" t="str">
        <f t="shared" si="177"/>
        <v/>
      </c>
      <c r="E2281" s="3" t="str">
        <f t="shared" si="178"/>
        <v/>
      </c>
      <c r="F2281" s="3" t="str">
        <f t="shared" si="179"/>
        <v/>
      </c>
      <c r="G2281" s="3" t="str">
        <f>IF(A2281="","",IF(HOUR(A2281)&lt;StartHour,StartHour,IF(HOUR(A2281)&gt;FinishHour,FinishHour,HOUR(A2281))))</f>
        <v/>
      </c>
      <c r="H2281" s="3" t="str">
        <f t="shared" si="180"/>
        <v/>
      </c>
      <c r="I2281" s="33" t="e">
        <f>IF(OR(A2281="",B2281=""),NA(),MAX(0,IF(A2281-B2281=0,SameDayCycleTimeSettingValue,(A2281-B2281) *24)))</f>
        <v>#N/A</v>
      </c>
      <c r="J2281" s="33" t="e">
        <f>IF(OR(A2281="",B2281=""),NA(),MAX(0,IF(A2281-B2281=0,SameDayCycleTimeSettingValue,((A2281-B2281) *24)-(INT((A2281-B2281)) * (24-(FinishHour-StartHour))))))</f>
        <v>#N/A</v>
      </c>
      <c r="K2281" s="3" t="e">
        <f ca="1">IF(OR(A2281&lt;&gt;"",B2281=""),NA(),MAX(0,IF(_xlfn.DAYS(NOW(),B2281)=0,SameDayCycleTimeSettingValue,_xlfn.DAYS(NOW(),B2281))))</f>
        <v>#N/A</v>
      </c>
    </row>
    <row r="2282" spans="1:11" x14ac:dyDescent="0.25">
      <c r="A2282" s="32" t="str">
        <f>IF(AND(TRIM(INDEX(CompletedDateValues,ROW(A2282)))&lt;&gt;"",INDEX(CompletedDateValues,ROW(A2282))&gt;0),INDEX(CompletedDateValues,ROW(A2282)),"")</f>
        <v/>
      </c>
      <c r="B2282" s="32" t="str">
        <f>IF(AND(TRIM(INDEX(StartDateValues,ROW(A2282)))&lt;&gt;"",INDEX(StartDateValues,ROW(A2282))&gt;0),INDEX(StartDateValues,ROW(A2282)),"")</f>
        <v/>
      </c>
      <c r="C2282" s="22" t="str">
        <f t="shared" si="176"/>
        <v/>
      </c>
      <c r="D2282" s="3" t="str">
        <f t="shared" si="177"/>
        <v/>
      </c>
      <c r="E2282" s="3" t="str">
        <f t="shared" si="178"/>
        <v/>
      </c>
      <c r="F2282" s="3" t="str">
        <f t="shared" si="179"/>
        <v/>
      </c>
      <c r="G2282" s="3" t="str">
        <f>IF(A2282="","",IF(HOUR(A2282)&lt;StartHour,StartHour,IF(HOUR(A2282)&gt;FinishHour,FinishHour,HOUR(A2282))))</f>
        <v/>
      </c>
      <c r="H2282" s="3" t="str">
        <f t="shared" si="180"/>
        <v/>
      </c>
      <c r="I2282" s="33" t="e">
        <f>IF(OR(A2282="",B2282=""),NA(),MAX(0,IF(A2282-B2282=0,SameDayCycleTimeSettingValue,(A2282-B2282) *24)))</f>
        <v>#N/A</v>
      </c>
      <c r="J2282" s="33" t="e">
        <f>IF(OR(A2282="",B2282=""),NA(),MAX(0,IF(A2282-B2282=0,SameDayCycleTimeSettingValue,((A2282-B2282) *24)-(INT((A2282-B2282)) * (24-(FinishHour-StartHour))))))</f>
        <v>#N/A</v>
      </c>
      <c r="K2282" s="3" t="e">
        <f ca="1">IF(OR(A2282&lt;&gt;"",B2282=""),NA(),MAX(0,IF(_xlfn.DAYS(NOW(),B2282)=0,SameDayCycleTimeSettingValue,_xlfn.DAYS(NOW(),B2282))))</f>
        <v>#N/A</v>
      </c>
    </row>
    <row r="2283" spans="1:11" x14ac:dyDescent="0.25">
      <c r="A2283" s="32" t="str">
        <f>IF(AND(TRIM(INDEX(CompletedDateValues,ROW(A2283)))&lt;&gt;"",INDEX(CompletedDateValues,ROW(A2283))&gt;0),INDEX(CompletedDateValues,ROW(A2283)),"")</f>
        <v/>
      </c>
      <c r="B2283" s="32" t="str">
        <f>IF(AND(TRIM(INDEX(StartDateValues,ROW(A2283)))&lt;&gt;"",INDEX(StartDateValues,ROW(A2283))&gt;0),INDEX(StartDateValues,ROW(A2283)),"")</f>
        <v/>
      </c>
      <c r="C2283" s="22" t="str">
        <f t="shared" si="176"/>
        <v/>
      </c>
      <c r="D2283" s="3" t="str">
        <f t="shared" si="177"/>
        <v/>
      </c>
      <c r="E2283" s="3" t="str">
        <f t="shared" si="178"/>
        <v/>
      </c>
      <c r="F2283" s="3" t="str">
        <f t="shared" si="179"/>
        <v/>
      </c>
      <c r="G2283" s="3" t="str">
        <f>IF(A2283="","",IF(HOUR(A2283)&lt;StartHour,StartHour,IF(HOUR(A2283)&gt;FinishHour,FinishHour,HOUR(A2283))))</f>
        <v/>
      </c>
      <c r="H2283" s="3" t="str">
        <f t="shared" si="180"/>
        <v/>
      </c>
      <c r="I2283" s="33" t="e">
        <f>IF(OR(A2283="",B2283=""),NA(),MAX(0,IF(A2283-B2283=0,SameDayCycleTimeSettingValue,(A2283-B2283) *24)))</f>
        <v>#N/A</v>
      </c>
      <c r="J2283" s="33" t="e">
        <f>IF(OR(A2283="",B2283=""),NA(),MAX(0,IF(A2283-B2283=0,SameDayCycleTimeSettingValue,((A2283-B2283) *24)-(INT((A2283-B2283)) * (24-(FinishHour-StartHour))))))</f>
        <v>#N/A</v>
      </c>
      <c r="K2283" s="3" t="e">
        <f ca="1">IF(OR(A2283&lt;&gt;"",B2283=""),NA(),MAX(0,IF(_xlfn.DAYS(NOW(),B2283)=0,SameDayCycleTimeSettingValue,_xlfn.DAYS(NOW(),B2283))))</f>
        <v>#N/A</v>
      </c>
    </row>
    <row r="2284" spans="1:11" x14ac:dyDescent="0.25">
      <c r="A2284" s="32" t="str">
        <f>IF(AND(TRIM(INDEX(CompletedDateValues,ROW(A2284)))&lt;&gt;"",INDEX(CompletedDateValues,ROW(A2284))&gt;0),INDEX(CompletedDateValues,ROW(A2284)),"")</f>
        <v/>
      </c>
      <c r="B2284" s="32" t="str">
        <f>IF(AND(TRIM(INDEX(StartDateValues,ROW(A2284)))&lt;&gt;"",INDEX(StartDateValues,ROW(A2284))&gt;0),INDEX(StartDateValues,ROW(A2284)),"")</f>
        <v/>
      </c>
      <c r="C2284" s="22" t="str">
        <f t="shared" si="176"/>
        <v/>
      </c>
      <c r="D2284" s="3" t="str">
        <f t="shared" si="177"/>
        <v/>
      </c>
      <c r="E2284" s="3" t="str">
        <f t="shared" si="178"/>
        <v/>
      </c>
      <c r="F2284" s="3" t="str">
        <f t="shared" si="179"/>
        <v/>
      </c>
      <c r="G2284" s="3" t="str">
        <f>IF(A2284="","",IF(HOUR(A2284)&lt;StartHour,StartHour,IF(HOUR(A2284)&gt;FinishHour,FinishHour,HOUR(A2284))))</f>
        <v/>
      </c>
      <c r="H2284" s="3" t="str">
        <f t="shared" si="180"/>
        <v/>
      </c>
      <c r="I2284" s="33" t="e">
        <f>IF(OR(A2284="",B2284=""),NA(),MAX(0,IF(A2284-B2284=0,SameDayCycleTimeSettingValue,(A2284-B2284) *24)))</f>
        <v>#N/A</v>
      </c>
      <c r="J2284" s="33" t="e">
        <f>IF(OR(A2284="",B2284=""),NA(),MAX(0,IF(A2284-B2284=0,SameDayCycleTimeSettingValue,((A2284-B2284) *24)-(INT((A2284-B2284)) * (24-(FinishHour-StartHour))))))</f>
        <v>#N/A</v>
      </c>
      <c r="K2284" s="3" t="e">
        <f ca="1">IF(OR(A2284&lt;&gt;"",B2284=""),NA(),MAX(0,IF(_xlfn.DAYS(NOW(),B2284)=0,SameDayCycleTimeSettingValue,_xlfn.DAYS(NOW(),B2284))))</f>
        <v>#N/A</v>
      </c>
    </row>
    <row r="2285" spans="1:11" x14ac:dyDescent="0.25">
      <c r="A2285" s="32" t="str">
        <f>IF(AND(TRIM(INDEX(CompletedDateValues,ROW(A2285)))&lt;&gt;"",INDEX(CompletedDateValues,ROW(A2285))&gt;0),INDEX(CompletedDateValues,ROW(A2285)),"")</f>
        <v/>
      </c>
      <c r="B2285" s="32" t="str">
        <f>IF(AND(TRIM(INDEX(StartDateValues,ROW(A2285)))&lt;&gt;"",INDEX(StartDateValues,ROW(A2285))&gt;0),INDEX(StartDateValues,ROW(A2285)),"")</f>
        <v/>
      </c>
      <c r="C2285" s="22" t="str">
        <f t="shared" si="176"/>
        <v/>
      </c>
      <c r="D2285" s="3" t="str">
        <f t="shared" si="177"/>
        <v/>
      </c>
      <c r="E2285" s="3" t="str">
        <f t="shared" si="178"/>
        <v/>
      </c>
      <c r="F2285" s="3" t="str">
        <f t="shared" si="179"/>
        <v/>
      </c>
      <c r="G2285" s="3" t="str">
        <f>IF(A2285="","",IF(HOUR(A2285)&lt;StartHour,StartHour,IF(HOUR(A2285)&gt;FinishHour,FinishHour,HOUR(A2285))))</f>
        <v/>
      </c>
      <c r="H2285" s="3" t="str">
        <f t="shared" si="180"/>
        <v/>
      </c>
      <c r="I2285" s="33" t="e">
        <f>IF(OR(A2285="",B2285=""),NA(),MAX(0,IF(A2285-B2285=0,SameDayCycleTimeSettingValue,(A2285-B2285) *24)))</f>
        <v>#N/A</v>
      </c>
      <c r="J2285" s="33" t="e">
        <f>IF(OR(A2285="",B2285=""),NA(),MAX(0,IF(A2285-B2285=0,SameDayCycleTimeSettingValue,((A2285-B2285) *24)-(INT((A2285-B2285)) * (24-(FinishHour-StartHour))))))</f>
        <v>#N/A</v>
      </c>
      <c r="K2285" s="3" t="e">
        <f ca="1">IF(OR(A2285&lt;&gt;"",B2285=""),NA(),MAX(0,IF(_xlfn.DAYS(NOW(),B2285)=0,SameDayCycleTimeSettingValue,_xlfn.DAYS(NOW(),B2285))))</f>
        <v>#N/A</v>
      </c>
    </row>
    <row r="2286" spans="1:11" x14ac:dyDescent="0.25">
      <c r="A2286" s="32" t="str">
        <f>IF(AND(TRIM(INDEX(CompletedDateValues,ROW(A2286)))&lt;&gt;"",INDEX(CompletedDateValues,ROW(A2286))&gt;0),INDEX(CompletedDateValues,ROW(A2286)),"")</f>
        <v/>
      </c>
      <c r="B2286" s="32" t="str">
        <f>IF(AND(TRIM(INDEX(StartDateValues,ROW(A2286)))&lt;&gt;"",INDEX(StartDateValues,ROW(A2286))&gt;0),INDEX(StartDateValues,ROW(A2286)),"")</f>
        <v/>
      </c>
      <c r="C2286" s="22" t="str">
        <f t="shared" si="176"/>
        <v/>
      </c>
      <c r="D2286" s="3" t="str">
        <f t="shared" si="177"/>
        <v/>
      </c>
      <c r="E2286" s="3" t="str">
        <f t="shared" si="178"/>
        <v/>
      </c>
      <c r="F2286" s="3" t="str">
        <f t="shared" si="179"/>
        <v/>
      </c>
      <c r="G2286" s="3" t="str">
        <f>IF(A2286="","",IF(HOUR(A2286)&lt;StartHour,StartHour,IF(HOUR(A2286)&gt;FinishHour,FinishHour,HOUR(A2286))))</f>
        <v/>
      </c>
      <c r="H2286" s="3" t="str">
        <f t="shared" si="180"/>
        <v/>
      </c>
      <c r="I2286" s="33" t="e">
        <f>IF(OR(A2286="",B2286=""),NA(),MAX(0,IF(A2286-B2286=0,SameDayCycleTimeSettingValue,(A2286-B2286) *24)))</f>
        <v>#N/A</v>
      </c>
      <c r="J2286" s="33" t="e">
        <f>IF(OR(A2286="",B2286=""),NA(),MAX(0,IF(A2286-B2286=0,SameDayCycleTimeSettingValue,((A2286-B2286) *24)-(INT((A2286-B2286)) * (24-(FinishHour-StartHour))))))</f>
        <v>#N/A</v>
      </c>
      <c r="K2286" s="3" t="e">
        <f ca="1">IF(OR(A2286&lt;&gt;"",B2286=""),NA(),MAX(0,IF(_xlfn.DAYS(NOW(),B2286)=0,SameDayCycleTimeSettingValue,_xlfn.DAYS(NOW(),B2286))))</f>
        <v>#N/A</v>
      </c>
    </row>
    <row r="2287" spans="1:11" x14ac:dyDescent="0.25">
      <c r="A2287" s="32" t="str">
        <f>IF(AND(TRIM(INDEX(CompletedDateValues,ROW(A2287)))&lt;&gt;"",INDEX(CompletedDateValues,ROW(A2287))&gt;0),INDEX(CompletedDateValues,ROW(A2287)),"")</f>
        <v/>
      </c>
      <c r="B2287" s="32" t="str">
        <f>IF(AND(TRIM(INDEX(StartDateValues,ROW(A2287)))&lt;&gt;"",INDEX(StartDateValues,ROW(A2287))&gt;0),INDEX(StartDateValues,ROW(A2287)),"")</f>
        <v/>
      </c>
      <c r="C2287" s="22" t="str">
        <f t="shared" si="176"/>
        <v/>
      </c>
      <c r="D2287" s="3" t="str">
        <f t="shared" si="177"/>
        <v/>
      </c>
      <c r="E2287" s="3" t="str">
        <f t="shared" si="178"/>
        <v/>
      </c>
      <c r="F2287" s="3" t="str">
        <f t="shared" si="179"/>
        <v/>
      </c>
      <c r="G2287" s="3" t="str">
        <f>IF(A2287="","",IF(HOUR(A2287)&lt;StartHour,StartHour,IF(HOUR(A2287)&gt;FinishHour,FinishHour,HOUR(A2287))))</f>
        <v/>
      </c>
      <c r="H2287" s="3" t="str">
        <f t="shared" si="180"/>
        <v/>
      </c>
      <c r="I2287" s="33" t="e">
        <f>IF(OR(A2287="",B2287=""),NA(),MAX(0,IF(A2287-B2287=0,SameDayCycleTimeSettingValue,(A2287-B2287) *24)))</f>
        <v>#N/A</v>
      </c>
      <c r="J2287" s="33" t="e">
        <f>IF(OR(A2287="",B2287=""),NA(),MAX(0,IF(A2287-B2287=0,SameDayCycleTimeSettingValue,((A2287-B2287) *24)-(INT((A2287-B2287)) * (24-(FinishHour-StartHour))))))</f>
        <v>#N/A</v>
      </c>
      <c r="K2287" s="3" t="e">
        <f ca="1">IF(OR(A2287&lt;&gt;"",B2287=""),NA(),MAX(0,IF(_xlfn.DAYS(NOW(),B2287)=0,SameDayCycleTimeSettingValue,_xlfn.DAYS(NOW(),B2287))))</f>
        <v>#N/A</v>
      </c>
    </row>
    <row r="2288" spans="1:11" x14ac:dyDescent="0.25">
      <c r="A2288" s="32" t="str">
        <f>IF(AND(TRIM(INDEX(CompletedDateValues,ROW(A2288)))&lt;&gt;"",INDEX(CompletedDateValues,ROW(A2288))&gt;0),INDEX(CompletedDateValues,ROW(A2288)),"")</f>
        <v/>
      </c>
      <c r="B2288" s="32" t="str">
        <f>IF(AND(TRIM(INDEX(StartDateValues,ROW(A2288)))&lt;&gt;"",INDEX(StartDateValues,ROW(A2288))&gt;0),INDEX(StartDateValues,ROW(A2288)),"")</f>
        <v/>
      </c>
      <c r="C2288" s="22" t="str">
        <f t="shared" si="176"/>
        <v/>
      </c>
      <c r="D2288" s="3" t="str">
        <f t="shared" si="177"/>
        <v/>
      </c>
      <c r="E2288" s="3" t="str">
        <f t="shared" si="178"/>
        <v/>
      </c>
      <c r="F2288" s="3" t="str">
        <f t="shared" si="179"/>
        <v/>
      </c>
      <c r="G2288" s="3" t="str">
        <f>IF(A2288="","",IF(HOUR(A2288)&lt;StartHour,StartHour,IF(HOUR(A2288)&gt;FinishHour,FinishHour,HOUR(A2288))))</f>
        <v/>
      </c>
      <c r="H2288" s="3" t="str">
        <f t="shared" si="180"/>
        <v/>
      </c>
      <c r="I2288" s="33" t="e">
        <f>IF(OR(A2288="",B2288=""),NA(),MAX(0,IF(A2288-B2288=0,SameDayCycleTimeSettingValue,(A2288-B2288) *24)))</f>
        <v>#N/A</v>
      </c>
      <c r="J2288" s="33" t="e">
        <f>IF(OR(A2288="",B2288=""),NA(),MAX(0,IF(A2288-B2288=0,SameDayCycleTimeSettingValue,((A2288-B2288) *24)-(INT((A2288-B2288)) * (24-(FinishHour-StartHour))))))</f>
        <v>#N/A</v>
      </c>
      <c r="K2288" s="3" t="e">
        <f ca="1">IF(OR(A2288&lt;&gt;"",B2288=""),NA(),MAX(0,IF(_xlfn.DAYS(NOW(),B2288)=0,SameDayCycleTimeSettingValue,_xlfn.DAYS(NOW(),B2288))))</f>
        <v>#N/A</v>
      </c>
    </row>
    <row r="2289" spans="1:11" x14ac:dyDescent="0.25">
      <c r="A2289" s="32" t="str">
        <f>IF(AND(TRIM(INDEX(CompletedDateValues,ROW(A2289)))&lt;&gt;"",INDEX(CompletedDateValues,ROW(A2289))&gt;0),INDEX(CompletedDateValues,ROW(A2289)),"")</f>
        <v/>
      </c>
      <c r="B2289" s="32" t="str">
        <f>IF(AND(TRIM(INDEX(StartDateValues,ROW(A2289)))&lt;&gt;"",INDEX(StartDateValues,ROW(A2289))&gt;0),INDEX(StartDateValues,ROW(A2289)),"")</f>
        <v/>
      </c>
      <c r="C2289" s="22" t="str">
        <f t="shared" si="176"/>
        <v/>
      </c>
      <c r="D2289" s="3" t="str">
        <f t="shared" si="177"/>
        <v/>
      </c>
      <c r="E2289" s="3" t="str">
        <f t="shared" si="178"/>
        <v/>
      </c>
      <c r="F2289" s="3" t="str">
        <f t="shared" si="179"/>
        <v/>
      </c>
      <c r="G2289" s="3" t="str">
        <f>IF(A2289="","",IF(HOUR(A2289)&lt;StartHour,StartHour,IF(HOUR(A2289)&gt;FinishHour,FinishHour,HOUR(A2289))))</f>
        <v/>
      </c>
      <c r="H2289" s="3" t="str">
        <f t="shared" si="180"/>
        <v/>
      </c>
      <c r="I2289" s="33" t="e">
        <f>IF(OR(A2289="",B2289=""),NA(),MAX(0,IF(A2289-B2289=0,SameDayCycleTimeSettingValue,(A2289-B2289) *24)))</f>
        <v>#N/A</v>
      </c>
      <c r="J2289" s="33" t="e">
        <f>IF(OR(A2289="",B2289=""),NA(),MAX(0,IF(A2289-B2289=0,SameDayCycleTimeSettingValue,((A2289-B2289) *24)-(INT((A2289-B2289)) * (24-(FinishHour-StartHour))))))</f>
        <v>#N/A</v>
      </c>
      <c r="K2289" s="3" t="e">
        <f ca="1">IF(OR(A2289&lt;&gt;"",B2289=""),NA(),MAX(0,IF(_xlfn.DAYS(NOW(),B2289)=0,SameDayCycleTimeSettingValue,_xlfn.DAYS(NOW(),B2289))))</f>
        <v>#N/A</v>
      </c>
    </row>
    <row r="2290" spans="1:11" x14ac:dyDescent="0.25">
      <c r="A2290" s="32" t="str">
        <f>IF(AND(TRIM(INDEX(CompletedDateValues,ROW(A2290)))&lt;&gt;"",INDEX(CompletedDateValues,ROW(A2290))&gt;0),INDEX(CompletedDateValues,ROW(A2290)),"")</f>
        <v/>
      </c>
      <c r="B2290" s="32" t="str">
        <f>IF(AND(TRIM(INDEX(StartDateValues,ROW(A2290)))&lt;&gt;"",INDEX(StartDateValues,ROW(A2290))&gt;0),INDEX(StartDateValues,ROW(A2290)),"")</f>
        <v/>
      </c>
      <c r="C2290" s="22" t="str">
        <f t="shared" si="176"/>
        <v/>
      </c>
      <c r="D2290" s="3" t="str">
        <f t="shared" si="177"/>
        <v/>
      </c>
      <c r="E2290" s="3" t="str">
        <f t="shared" si="178"/>
        <v/>
      </c>
      <c r="F2290" s="3" t="str">
        <f t="shared" si="179"/>
        <v/>
      </c>
      <c r="G2290" s="3" t="str">
        <f>IF(A2290="","",IF(HOUR(A2290)&lt;StartHour,StartHour,IF(HOUR(A2290)&gt;FinishHour,FinishHour,HOUR(A2290))))</f>
        <v/>
      </c>
      <c r="H2290" s="3" t="str">
        <f t="shared" si="180"/>
        <v/>
      </c>
      <c r="I2290" s="33" t="e">
        <f>IF(OR(A2290="",B2290=""),NA(),MAX(0,IF(A2290-B2290=0,SameDayCycleTimeSettingValue,(A2290-B2290) *24)))</f>
        <v>#N/A</v>
      </c>
      <c r="J2290" s="33" t="e">
        <f>IF(OR(A2290="",B2290=""),NA(),MAX(0,IF(A2290-B2290=0,SameDayCycleTimeSettingValue,((A2290-B2290) *24)-(INT((A2290-B2290)) * (24-(FinishHour-StartHour))))))</f>
        <v>#N/A</v>
      </c>
      <c r="K2290" s="3" t="e">
        <f ca="1">IF(OR(A2290&lt;&gt;"",B2290=""),NA(),MAX(0,IF(_xlfn.DAYS(NOW(),B2290)=0,SameDayCycleTimeSettingValue,_xlfn.DAYS(NOW(),B2290))))</f>
        <v>#N/A</v>
      </c>
    </row>
    <row r="2291" spans="1:11" x14ac:dyDescent="0.25">
      <c r="A2291" s="32" t="str">
        <f>IF(AND(TRIM(INDEX(CompletedDateValues,ROW(A2291)))&lt;&gt;"",INDEX(CompletedDateValues,ROW(A2291))&gt;0),INDEX(CompletedDateValues,ROW(A2291)),"")</f>
        <v/>
      </c>
      <c r="B2291" s="32" t="str">
        <f>IF(AND(TRIM(INDEX(StartDateValues,ROW(A2291)))&lt;&gt;"",INDEX(StartDateValues,ROW(A2291))&gt;0),INDEX(StartDateValues,ROW(A2291)),"")</f>
        <v/>
      </c>
      <c r="C2291" s="22" t="str">
        <f t="shared" si="176"/>
        <v/>
      </c>
      <c r="D2291" s="3" t="str">
        <f t="shared" si="177"/>
        <v/>
      </c>
      <c r="E2291" s="3" t="str">
        <f t="shared" si="178"/>
        <v/>
      </c>
      <c r="F2291" s="3" t="str">
        <f t="shared" si="179"/>
        <v/>
      </c>
      <c r="G2291" s="3" t="str">
        <f>IF(A2291="","",IF(HOUR(A2291)&lt;StartHour,StartHour,IF(HOUR(A2291)&gt;FinishHour,FinishHour,HOUR(A2291))))</f>
        <v/>
      </c>
      <c r="H2291" s="3" t="str">
        <f t="shared" si="180"/>
        <v/>
      </c>
      <c r="I2291" s="33" t="e">
        <f>IF(OR(A2291="",B2291=""),NA(),MAX(0,IF(A2291-B2291=0,SameDayCycleTimeSettingValue,(A2291-B2291) *24)))</f>
        <v>#N/A</v>
      </c>
      <c r="J2291" s="33" t="e">
        <f>IF(OR(A2291="",B2291=""),NA(),MAX(0,IF(A2291-B2291=0,SameDayCycleTimeSettingValue,((A2291-B2291) *24)-(INT((A2291-B2291)) * (24-(FinishHour-StartHour))))))</f>
        <v>#N/A</v>
      </c>
      <c r="K2291" s="3" t="e">
        <f ca="1">IF(OR(A2291&lt;&gt;"",B2291=""),NA(),MAX(0,IF(_xlfn.DAYS(NOW(),B2291)=0,SameDayCycleTimeSettingValue,_xlfn.DAYS(NOW(),B2291))))</f>
        <v>#N/A</v>
      </c>
    </row>
    <row r="2292" spans="1:11" x14ac:dyDescent="0.25">
      <c r="A2292" s="32" t="str">
        <f>IF(AND(TRIM(INDEX(CompletedDateValues,ROW(A2292)))&lt;&gt;"",INDEX(CompletedDateValues,ROW(A2292))&gt;0),INDEX(CompletedDateValues,ROW(A2292)),"")</f>
        <v/>
      </c>
      <c r="B2292" s="32" t="str">
        <f>IF(AND(TRIM(INDEX(StartDateValues,ROW(A2292)))&lt;&gt;"",INDEX(StartDateValues,ROW(A2292))&gt;0),INDEX(StartDateValues,ROW(A2292)),"")</f>
        <v/>
      </c>
      <c r="C2292" s="22" t="str">
        <f t="shared" si="176"/>
        <v/>
      </c>
      <c r="D2292" s="3" t="str">
        <f t="shared" si="177"/>
        <v/>
      </c>
      <c r="E2292" s="3" t="str">
        <f t="shared" si="178"/>
        <v/>
      </c>
      <c r="F2292" s="3" t="str">
        <f t="shared" si="179"/>
        <v/>
      </c>
      <c r="G2292" s="3" t="str">
        <f>IF(A2292="","",IF(HOUR(A2292)&lt;StartHour,StartHour,IF(HOUR(A2292)&gt;FinishHour,FinishHour,HOUR(A2292))))</f>
        <v/>
      </c>
      <c r="H2292" s="3" t="str">
        <f t="shared" si="180"/>
        <v/>
      </c>
      <c r="I2292" s="33" t="e">
        <f>IF(OR(A2292="",B2292=""),NA(),MAX(0,IF(A2292-B2292=0,SameDayCycleTimeSettingValue,(A2292-B2292) *24)))</f>
        <v>#N/A</v>
      </c>
      <c r="J2292" s="33" t="e">
        <f>IF(OR(A2292="",B2292=""),NA(),MAX(0,IF(A2292-B2292=0,SameDayCycleTimeSettingValue,((A2292-B2292) *24)-(INT((A2292-B2292)) * (24-(FinishHour-StartHour))))))</f>
        <v>#N/A</v>
      </c>
      <c r="K2292" s="3" t="e">
        <f ca="1">IF(OR(A2292&lt;&gt;"",B2292=""),NA(),MAX(0,IF(_xlfn.DAYS(NOW(),B2292)=0,SameDayCycleTimeSettingValue,_xlfn.DAYS(NOW(),B2292))))</f>
        <v>#N/A</v>
      </c>
    </row>
    <row r="2293" spans="1:11" x14ac:dyDescent="0.25">
      <c r="A2293" s="32" t="str">
        <f>IF(AND(TRIM(INDEX(CompletedDateValues,ROW(A2293)))&lt;&gt;"",INDEX(CompletedDateValues,ROW(A2293))&gt;0),INDEX(CompletedDateValues,ROW(A2293)),"")</f>
        <v/>
      </c>
      <c r="B2293" s="32" t="str">
        <f>IF(AND(TRIM(INDEX(StartDateValues,ROW(A2293)))&lt;&gt;"",INDEX(StartDateValues,ROW(A2293))&gt;0),INDEX(StartDateValues,ROW(A2293)),"")</f>
        <v/>
      </c>
      <c r="C2293" s="22" t="str">
        <f t="shared" si="176"/>
        <v/>
      </c>
      <c r="D2293" s="3" t="str">
        <f t="shared" si="177"/>
        <v/>
      </c>
      <c r="E2293" s="3" t="str">
        <f t="shared" si="178"/>
        <v/>
      </c>
      <c r="F2293" s="3" t="str">
        <f t="shared" si="179"/>
        <v/>
      </c>
      <c r="G2293" s="3" t="str">
        <f>IF(A2293="","",IF(HOUR(A2293)&lt;StartHour,StartHour,IF(HOUR(A2293)&gt;FinishHour,FinishHour,HOUR(A2293))))</f>
        <v/>
      </c>
      <c r="H2293" s="3" t="str">
        <f t="shared" si="180"/>
        <v/>
      </c>
      <c r="I2293" s="33" t="e">
        <f>IF(OR(A2293="",B2293=""),NA(),MAX(0,IF(A2293-B2293=0,SameDayCycleTimeSettingValue,(A2293-B2293) *24)))</f>
        <v>#N/A</v>
      </c>
      <c r="J2293" s="33" t="e">
        <f>IF(OR(A2293="",B2293=""),NA(),MAX(0,IF(A2293-B2293=0,SameDayCycleTimeSettingValue,((A2293-B2293) *24)-(INT((A2293-B2293)) * (24-(FinishHour-StartHour))))))</f>
        <v>#N/A</v>
      </c>
      <c r="K2293" s="3" t="e">
        <f ca="1">IF(OR(A2293&lt;&gt;"",B2293=""),NA(),MAX(0,IF(_xlfn.DAYS(NOW(),B2293)=0,SameDayCycleTimeSettingValue,_xlfn.DAYS(NOW(),B2293))))</f>
        <v>#N/A</v>
      </c>
    </row>
    <row r="2294" spans="1:11" x14ac:dyDescent="0.25">
      <c r="A2294" s="32" t="str">
        <f>IF(AND(TRIM(INDEX(CompletedDateValues,ROW(A2294)))&lt;&gt;"",INDEX(CompletedDateValues,ROW(A2294))&gt;0),INDEX(CompletedDateValues,ROW(A2294)),"")</f>
        <v/>
      </c>
      <c r="B2294" s="32" t="str">
        <f>IF(AND(TRIM(INDEX(StartDateValues,ROW(A2294)))&lt;&gt;"",INDEX(StartDateValues,ROW(A2294))&gt;0),INDEX(StartDateValues,ROW(A2294)),"")</f>
        <v/>
      </c>
      <c r="C2294" s="22" t="str">
        <f t="shared" si="176"/>
        <v/>
      </c>
      <c r="D2294" s="3" t="str">
        <f t="shared" si="177"/>
        <v/>
      </c>
      <c r="E2294" s="3" t="str">
        <f t="shared" si="178"/>
        <v/>
      </c>
      <c r="F2294" s="3" t="str">
        <f t="shared" si="179"/>
        <v/>
      </c>
      <c r="G2294" s="3" t="str">
        <f>IF(A2294="","",IF(HOUR(A2294)&lt;StartHour,StartHour,IF(HOUR(A2294)&gt;FinishHour,FinishHour,HOUR(A2294))))</f>
        <v/>
      </c>
      <c r="H2294" s="3" t="str">
        <f t="shared" si="180"/>
        <v/>
      </c>
      <c r="I2294" s="33" t="e">
        <f>IF(OR(A2294="",B2294=""),NA(),MAX(0,IF(A2294-B2294=0,SameDayCycleTimeSettingValue,(A2294-B2294) *24)))</f>
        <v>#N/A</v>
      </c>
      <c r="J2294" s="33" t="e">
        <f>IF(OR(A2294="",B2294=""),NA(),MAX(0,IF(A2294-B2294=0,SameDayCycleTimeSettingValue,((A2294-B2294) *24)-(INT((A2294-B2294)) * (24-(FinishHour-StartHour))))))</f>
        <v>#N/A</v>
      </c>
      <c r="K2294" s="3" t="e">
        <f ca="1">IF(OR(A2294&lt;&gt;"",B2294=""),NA(),MAX(0,IF(_xlfn.DAYS(NOW(),B2294)=0,SameDayCycleTimeSettingValue,_xlfn.DAYS(NOW(),B2294))))</f>
        <v>#N/A</v>
      </c>
    </row>
    <row r="2295" spans="1:11" x14ac:dyDescent="0.25">
      <c r="A2295" s="32" t="str">
        <f>IF(AND(TRIM(INDEX(CompletedDateValues,ROW(A2295)))&lt;&gt;"",INDEX(CompletedDateValues,ROW(A2295))&gt;0),INDEX(CompletedDateValues,ROW(A2295)),"")</f>
        <v/>
      </c>
      <c r="B2295" s="32" t="str">
        <f>IF(AND(TRIM(INDEX(StartDateValues,ROW(A2295)))&lt;&gt;"",INDEX(StartDateValues,ROW(A2295))&gt;0),INDEX(StartDateValues,ROW(A2295)),"")</f>
        <v/>
      </c>
      <c r="C2295" s="22" t="str">
        <f t="shared" si="176"/>
        <v/>
      </c>
      <c r="D2295" s="3" t="str">
        <f t="shared" si="177"/>
        <v/>
      </c>
      <c r="E2295" s="3" t="str">
        <f t="shared" si="178"/>
        <v/>
      </c>
      <c r="F2295" s="3" t="str">
        <f t="shared" si="179"/>
        <v/>
      </c>
      <c r="G2295" s="3" t="str">
        <f>IF(A2295="","",IF(HOUR(A2295)&lt;StartHour,StartHour,IF(HOUR(A2295)&gt;FinishHour,FinishHour,HOUR(A2295))))</f>
        <v/>
      </c>
      <c r="H2295" s="3" t="str">
        <f t="shared" si="180"/>
        <v/>
      </c>
      <c r="I2295" s="33" t="e">
        <f>IF(OR(A2295="",B2295=""),NA(),MAX(0,IF(A2295-B2295=0,SameDayCycleTimeSettingValue,(A2295-B2295) *24)))</f>
        <v>#N/A</v>
      </c>
      <c r="J2295" s="33" t="e">
        <f>IF(OR(A2295="",B2295=""),NA(),MAX(0,IF(A2295-B2295=0,SameDayCycleTimeSettingValue,((A2295-B2295) *24)-(INT((A2295-B2295)) * (24-(FinishHour-StartHour))))))</f>
        <v>#N/A</v>
      </c>
      <c r="K2295" s="3" t="e">
        <f ca="1">IF(OR(A2295&lt;&gt;"",B2295=""),NA(),MAX(0,IF(_xlfn.DAYS(NOW(),B2295)=0,SameDayCycleTimeSettingValue,_xlfn.DAYS(NOW(),B2295))))</f>
        <v>#N/A</v>
      </c>
    </row>
    <row r="2296" spans="1:11" x14ac:dyDescent="0.25">
      <c r="A2296" s="32" t="str">
        <f>IF(AND(TRIM(INDEX(CompletedDateValues,ROW(A2296)))&lt;&gt;"",INDEX(CompletedDateValues,ROW(A2296))&gt;0),INDEX(CompletedDateValues,ROW(A2296)),"")</f>
        <v/>
      </c>
      <c r="B2296" s="32" t="str">
        <f>IF(AND(TRIM(INDEX(StartDateValues,ROW(A2296)))&lt;&gt;"",INDEX(StartDateValues,ROW(A2296))&gt;0),INDEX(StartDateValues,ROW(A2296)),"")</f>
        <v/>
      </c>
      <c r="C2296" s="22" t="str">
        <f t="shared" si="176"/>
        <v/>
      </c>
      <c r="D2296" s="3" t="str">
        <f t="shared" si="177"/>
        <v/>
      </c>
      <c r="E2296" s="3" t="str">
        <f t="shared" si="178"/>
        <v/>
      </c>
      <c r="F2296" s="3" t="str">
        <f t="shared" si="179"/>
        <v/>
      </c>
      <c r="G2296" s="3" t="str">
        <f>IF(A2296="","",IF(HOUR(A2296)&lt;StartHour,StartHour,IF(HOUR(A2296)&gt;FinishHour,FinishHour,HOUR(A2296))))</f>
        <v/>
      </c>
      <c r="H2296" s="3" t="str">
        <f t="shared" si="180"/>
        <v/>
      </c>
      <c r="I2296" s="33" t="e">
        <f>IF(OR(A2296="",B2296=""),NA(),MAX(0,IF(A2296-B2296=0,SameDayCycleTimeSettingValue,(A2296-B2296) *24)))</f>
        <v>#N/A</v>
      </c>
      <c r="J2296" s="33" t="e">
        <f>IF(OR(A2296="",B2296=""),NA(),MAX(0,IF(A2296-B2296=0,SameDayCycleTimeSettingValue,((A2296-B2296) *24)-(INT((A2296-B2296)) * (24-(FinishHour-StartHour))))))</f>
        <v>#N/A</v>
      </c>
      <c r="K2296" s="3" t="e">
        <f ca="1">IF(OR(A2296&lt;&gt;"",B2296=""),NA(),MAX(0,IF(_xlfn.DAYS(NOW(),B2296)=0,SameDayCycleTimeSettingValue,_xlfn.DAYS(NOW(),B2296))))</f>
        <v>#N/A</v>
      </c>
    </row>
    <row r="2297" spans="1:11" x14ac:dyDescent="0.25">
      <c r="A2297" s="32" t="str">
        <f>IF(AND(TRIM(INDEX(CompletedDateValues,ROW(A2297)))&lt;&gt;"",INDEX(CompletedDateValues,ROW(A2297))&gt;0),INDEX(CompletedDateValues,ROW(A2297)),"")</f>
        <v/>
      </c>
      <c r="B2297" s="32" t="str">
        <f>IF(AND(TRIM(INDEX(StartDateValues,ROW(A2297)))&lt;&gt;"",INDEX(StartDateValues,ROW(A2297))&gt;0),INDEX(StartDateValues,ROW(A2297)),"")</f>
        <v/>
      </c>
      <c r="C2297" s="22" t="str">
        <f t="shared" si="176"/>
        <v/>
      </c>
      <c r="D2297" s="3" t="str">
        <f t="shared" si="177"/>
        <v/>
      </c>
      <c r="E2297" s="3" t="str">
        <f t="shared" si="178"/>
        <v/>
      </c>
      <c r="F2297" s="3" t="str">
        <f t="shared" si="179"/>
        <v/>
      </c>
      <c r="G2297" s="3" t="str">
        <f>IF(A2297="","",IF(HOUR(A2297)&lt;StartHour,StartHour,IF(HOUR(A2297)&gt;FinishHour,FinishHour,HOUR(A2297))))</f>
        <v/>
      </c>
      <c r="H2297" s="3" t="str">
        <f t="shared" si="180"/>
        <v/>
      </c>
      <c r="I2297" s="33" t="e">
        <f>IF(OR(A2297="",B2297=""),NA(),MAX(0,IF(A2297-B2297=0,SameDayCycleTimeSettingValue,(A2297-B2297) *24)))</f>
        <v>#N/A</v>
      </c>
      <c r="J2297" s="33" t="e">
        <f>IF(OR(A2297="",B2297=""),NA(),MAX(0,IF(A2297-B2297=0,SameDayCycleTimeSettingValue,((A2297-B2297) *24)-(INT((A2297-B2297)) * (24-(FinishHour-StartHour))))))</f>
        <v>#N/A</v>
      </c>
      <c r="K2297" s="3" t="e">
        <f ca="1">IF(OR(A2297&lt;&gt;"",B2297=""),NA(),MAX(0,IF(_xlfn.DAYS(NOW(),B2297)=0,SameDayCycleTimeSettingValue,_xlfn.DAYS(NOW(),B2297))))</f>
        <v>#N/A</v>
      </c>
    </row>
    <row r="2298" spans="1:11" x14ac:dyDescent="0.25">
      <c r="A2298" s="32" t="str">
        <f>IF(AND(TRIM(INDEX(CompletedDateValues,ROW(A2298)))&lt;&gt;"",INDEX(CompletedDateValues,ROW(A2298))&gt;0),INDEX(CompletedDateValues,ROW(A2298)),"")</f>
        <v/>
      </c>
      <c r="B2298" s="32" t="str">
        <f>IF(AND(TRIM(INDEX(StartDateValues,ROW(A2298)))&lt;&gt;"",INDEX(StartDateValues,ROW(A2298))&gt;0),INDEX(StartDateValues,ROW(A2298)),"")</f>
        <v/>
      </c>
      <c r="C2298" s="22" t="str">
        <f t="shared" si="176"/>
        <v/>
      </c>
      <c r="D2298" s="3" t="str">
        <f t="shared" si="177"/>
        <v/>
      </c>
      <c r="E2298" s="3" t="str">
        <f t="shared" si="178"/>
        <v/>
      </c>
      <c r="F2298" s="3" t="str">
        <f t="shared" si="179"/>
        <v/>
      </c>
      <c r="G2298" s="3" t="str">
        <f>IF(A2298="","",IF(HOUR(A2298)&lt;StartHour,StartHour,IF(HOUR(A2298)&gt;FinishHour,FinishHour,HOUR(A2298))))</f>
        <v/>
      </c>
      <c r="H2298" s="3" t="str">
        <f t="shared" si="180"/>
        <v/>
      </c>
      <c r="I2298" s="33" t="e">
        <f>IF(OR(A2298="",B2298=""),NA(),MAX(0,IF(A2298-B2298=0,SameDayCycleTimeSettingValue,(A2298-B2298) *24)))</f>
        <v>#N/A</v>
      </c>
      <c r="J2298" s="33" t="e">
        <f>IF(OR(A2298="",B2298=""),NA(),MAX(0,IF(A2298-B2298=0,SameDayCycleTimeSettingValue,((A2298-B2298) *24)-(INT((A2298-B2298)) * (24-(FinishHour-StartHour))))))</f>
        <v>#N/A</v>
      </c>
      <c r="K2298" s="3" t="e">
        <f ca="1">IF(OR(A2298&lt;&gt;"",B2298=""),NA(),MAX(0,IF(_xlfn.DAYS(NOW(),B2298)=0,SameDayCycleTimeSettingValue,_xlfn.DAYS(NOW(),B2298))))</f>
        <v>#N/A</v>
      </c>
    </row>
    <row r="2299" spans="1:11" x14ac:dyDescent="0.25">
      <c r="A2299" s="32" t="str">
        <f>IF(AND(TRIM(INDEX(CompletedDateValues,ROW(A2299)))&lt;&gt;"",INDEX(CompletedDateValues,ROW(A2299))&gt;0),INDEX(CompletedDateValues,ROW(A2299)),"")</f>
        <v/>
      </c>
      <c r="B2299" s="32" t="str">
        <f>IF(AND(TRIM(INDEX(StartDateValues,ROW(A2299)))&lt;&gt;"",INDEX(StartDateValues,ROW(A2299))&gt;0),INDEX(StartDateValues,ROW(A2299)),"")</f>
        <v/>
      </c>
      <c r="C2299" s="22" t="str">
        <f t="shared" si="176"/>
        <v/>
      </c>
      <c r="D2299" s="3" t="str">
        <f t="shared" si="177"/>
        <v/>
      </c>
      <c r="E2299" s="3" t="str">
        <f t="shared" si="178"/>
        <v/>
      </c>
      <c r="F2299" s="3" t="str">
        <f t="shared" si="179"/>
        <v/>
      </c>
      <c r="G2299" s="3" t="str">
        <f>IF(A2299="","",IF(HOUR(A2299)&lt;StartHour,StartHour,IF(HOUR(A2299)&gt;FinishHour,FinishHour,HOUR(A2299))))</f>
        <v/>
      </c>
      <c r="H2299" s="3" t="str">
        <f t="shared" si="180"/>
        <v/>
      </c>
      <c r="I2299" s="33" t="e">
        <f>IF(OR(A2299="",B2299=""),NA(),MAX(0,IF(A2299-B2299=0,SameDayCycleTimeSettingValue,(A2299-B2299) *24)))</f>
        <v>#N/A</v>
      </c>
      <c r="J2299" s="33" t="e">
        <f>IF(OR(A2299="",B2299=""),NA(),MAX(0,IF(A2299-B2299=0,SameDayCycleTimeSettingValue,((A2299-B2299) *24)-(INT((A2299-B2299)) * (24-(FinishHour-StartHour))))))</f>
        <v>#N/A</v>
      </c>
      <c r="K2299" s="3" t="e">
        <f ca="1">IF(OR(A2299&lt;&gt;"",B2299=""),NA(),MAX(0,IF(_xlfn.DAYS(NOW(),B2299)=0,SameDayCycleTimeSettingValue,_xlfn.DAYS(NOW(),B2299))))</f>
        <v>#N/A</v>
      </c>
    </row>
    <row r="2300" spans="1:11" x14ac:dyDescent="0.25">
      <c r="A2300" s="32" t="str">
        <f>IF(AND(TRIM(INDEX(CompletedDateValues,ROW(A2300)))&lt;&gt;"",INDEX(CompletedDateValues,ROW(A2300))&gt;0),INDEX(CompletedDateValues,ROW(A2300)),"")</f>
        <v/>
      </c>
      <c r="B2300" s="32" t="str">
        <f>IF(AND(TRIM(INDEX(StartDateValues,ROW(A2300)))&lt;&gt;"",INDEX(StartDateValues,ROW(A2300))&gt;0),INDEX(StartDateValues,ROW(A2300)),"")</f>
        <v/>
      </c>
      <c r="C2300" s="22" t="str">
        <f t="shared" si="176"/>
        <v/>
      </c>
      <c r="D2300" s="3" t="str">
        <f t="shared" si="177"/>
        <v/>
      </c>
      <c r="E2300" s="3" t="str">
        <f t="shared" si="178"/>
        <v/>
      </c>
      <c r="F2300" s="3" t="str">
        <f t="shared" si="179"/>
        <v/>
      </c>
      <c r="G2300" s="3" t="str">
        <f>IF(A2300="","",IF(HOUR(A2300)&lt;StartHour,StartHour,IF(HOUR(A2300)&gt;FinishHour,FinishHour,HOUR(A2300))))</f>
        <v/>
      </c>
      <c r="H2300" s="3" t="str">
        <f t="shared" si="180"/>
        <v/>
      </c>
      <c r="I2300" s="33" t="e">
        <f>IF(OR(A2300="",B2300=""),NA(),MAX(0,IF(A2300-B2300=0,SameDayCycleTimeSettingValue,(A2300-B2300) *24)))</f>
        <v>#N/A</v>
      </c>
      <c r="J2300" s="33" t="e">
        <f>IF(OR(A2300="",B2300=""),NA(),MAX(0,IF(A2300-B2300=0,SameDayCycleTimeSettingValue,((A2300-B2300) *24)-(INT((A2300-B2300)) * (24-(FinishHour-StartHour))))))</f>
        <v>#N/A</v>
      </c>
      <c r="K2300" s="3" t="e">
        <f ca="1">IF(OR(A2300&lt;&gt;"",B2300=""),NA(),MAX(0,IF(_xlfn.DAYS(NOW(),B2300)=0,SameDayCycleTimeSettingValue,_xlfn.DAYS(NOW(),B2300))))</f>
        <v>#N/A</v>
      </c>
    </row>
    <row r="2301" spans="1:11" x14ac:dyDescent="0.25">
      <c r="A2301" s="32" t="str">
        <f>IF(AND(TRIM(INDEX(CompletedDateValues,ROW(A2301)))&lt;&gt;"",INDEX(CompletedDateValues,ROW(A2301))&gt;0),INDEX(CompletedDateValues,ROW(A2301)),"")</f>
        <v/>
      </c>
      <c r="B2301" s="32" t="str">
        <f>IF(AND(TRIM(INDEX(StartDateValues,ROW(A2301)))&lt;&gt;"",INDEX(StartDateValues,ROW(A2301))&gt;0),INDEX(StartDateValues,ROW(A2301)),"")</f>
        <v/>
      </c>
      <c r="C2301" s="22" t="str">
        <f t="shared" si="176"/>
        <v/>
      </c>
      <c r="D2301" s="3" t="str">
        <f t="shared" si="177"/>
        <v/>
      </c>
      <c r="E2301" s="3" t="str">
        <f t="shared" si="178"/>
        <v/>
      </c>
      <c r="F2301" s="3" t="str">
        <f t="shared" si="179"/>
        <v/>
      </c>
      <c r="G2301" s="3" t="str">
        <f>IF(A2301="","",IF(HOUR(A2301)&lt;StartHour,StartHour,IF(HOUR(A2301)&gt;FinishHour,FinishHour,HOUR(A2301))))</f>
        <v/>
      </c>
      <c r="H2301" s="3" t="str">
        <f t="shared" si="180"/>
        <v/>
      </c>
      <c r="I2301" s="33" t="e">
        <f>IF(OR(A2301="",B2301=""),NA(),MAX(0,IF(A2301-B2301=0,SameDayCycleTimeSettingValue,(A2301-B2301) *24)))</f>
        <v>#N/A</v>
      </c>
      <c r="J2301" s="33" t="e">
        <f>IF(OR(A2301="",B2301=""),NA(),MAX(0,IF(A2301-B2301=0,SameDayCycleTimeSettingValue,((A2301-B2301) *24)-(INT((A2301-B2301)) * (24-(FinishHour-StartHour))))))</f>
        <v>#N/A</v>
      </c>
      <c r="K2301" s="3" t="e">
        <f ca="1">IF(OR(A2301&lt;&gt;"",B2301=""),NA(),MAX(0,IF(_xlfn.DAYS(NOW(),B2301)=0,SameDayCycleTimeSettingValue,_xlfn.DAYS(NOW(),B2301))))</f>
        <v>#N/A</v>
      </c>
    </row>
    <row r="2302" spans="1:11" x14ac:dyDescent="0.25">
      <c r="A2302" s="32" t="str">
        <f>IF(AND(TRIM(INDEX(CompletedDateValues,ROW(A2302)))&lt;&gt;"",INDEX(CompletedDateValues,ROW(A2302))&gt;0),INDEX(CompletedDateValues,ROW(A2302)),"")</f>
        <v/>
      </c>
      <c r="B2302" s="32" t="str">
        <f>IF(AND(TRIM(INDEX(StartDateValues,ROW(A2302)))&lt;&gt;"",INDEX(StartDateValues,ROW(A2302))&gt;0),INDEX(StartDateValues,ROW(A2302)),"")</f>
        <v/>
      </c>
      <c r="C2302" s="22" t="str">
        <f t="shared" si="176"/>
        <v/>
      </c>
      <c r="D2302" s="3" t="str">
        <f t="shared" si="177"/>
        <v/>
      </c>
      <c r="E2302" s="3" t="str">
        <f t="shared" si="178"/>
        <v/>
      </c>
      <c r="F2302" s="3" t="str">
        <f t="shared" si="179"/>
        <v/>
      </c>
      <c r="G2302" s="3" t="str">
        <f>IF(A2302="","",IF(HOUR(A2302)&lt;StartHour,StartHour,IF(HOUR(A2302)&gt;FinishHour,FinishHour,HOUR(A2302))))</f>
        <v/>
      </c>
      <c r="H2302" s="3" t="str">
        <f t="shared" si="180"/>
        <v/>
      </c>
      <c r="I2302" s="33" t="e">
        <f>IF(OR(A2302="",B2302=""),NA(),MAX(0,IF(A2302-B2302=0,SameDayCycleTimeSettingValue,(A2302-B2302) *24)))</f>
        <v>#N/A</v>
      </c>
      <c r="J2302" s="33" t="e">
        <f>IF(OR(A2302="",B2302=""),NA(),MAX(0,IF(A2302-B2302=0,SameDayCycleTimeSettingValue,((A2302-B2302) *24)-(INT((A2302-B2302)) * (24-(FinishHour-StartHour))))))</f>
        <v>#N/A</v>
      </c>
      <c r="K2302" s="3" t="e">
        <f ca="1">IF(OR(A2302&lt;&gt;"",B2302=""),NA(),MAX(0,IF(_xlfn.DAYS(NOW(),B2302)=0,SameDayCycleTimeSettingValue,_xlfn.DAYS(NOW(),B2302))))</f>
        <v>#N/A</v>
      </c>
    </row>
    <row r="2303" spans="1:11" x14ac:dyDescent="0.25">
      <c r="A2303" s="32" t="str">
        <f>IF(AND(TRIM(INDEX(CompletedDateValues,ROW(A2303)))&lt;&gt;"",INDEX(CompletedDateValues,ROW(A2303))&gt;0),INDEX(CompletedDateValues,ROW(A2303)),"")</f>
        <v/>
      </c>
      <c r="B2303" s="32" t="str">
        <f>IF(AND(TRIM(INDEX(StartDateValues,ROW(A2303)))&lt;&gt;"",INDEX(StartDateValues,ROW(A2303))&gt;0),INDEX(StartDateValues,ROW(A2303)),"")</f>
        <v/>
      </c>
      <c r="C2303" s="22" t="str">
        <f t="shared" si="176"/>
        <v/>
      </c>
      <c r="D2303" s="3" t="str">
        <f t="shared" si="177"/>
        <v/>
      </c>
      <c r="E2303" s="3" t="str">
        <f t="shared" si="178"/>
        <v/>
      </c>
      <c r="F2303" s="3" t="str">
        <f t="shared" si="179"/>
        <v/>
      </c>
      <c r="G2303" s="3" t="str">
        <f>IF(A2303="","",IF(HOUR(A2303)&lt;StartHour,StartHour,IF(HOUR(A2303)&gt;FinishHour,FinishHour,HOUR(A2303))))</f>
        <v/>
      </c>
      <c r="H2303" s="3" t="str">
        <f t="shared" si="180"/>
        <v/>
      </c>
      <c r="I2303" s="33" t="e">
        <f>IF(OR(A2303="",B2303=""),NA(),MAX(0,IF(A2303-B2303=0,SameDayCycleTimeSettingValue,(A2303-B2303) *24)))</f>
        <v>#N/A</v>
      </c>
      <c r="J2303" s="33" t="e">
        <f>IF(OR(A2303="",B2303=""),NA(),MAX(0,IF(A2303-B2303=0,SameDayCycleTimeSettingValue,((A2303-B2303) *24)-(INT((A2303-B2303)) * (24-(FinishHour-StartHour))))))</f>
        <v>#N/A</v>
      </c>
      <c r="K2303" s="3" t="e">
        <f ca="1">IF(OR(A2303&lt;&gt;"",B2303=""),NA(),MAX(0,IF(_xlfn.DAYS(NOW(),B2303)=0,SameDayCycleTimeSettingValue,_xlfn.DAYS(NOW(),B2303))))</f>
        <v>#N/A</v>
      </c>
    </row>
    <row r="2304" spans="1:11" x14ac:dyDescent="0.25">
      <c r="A2304" s="32" t="str">
        <f>IF(AND(TRIM(INDEX(CompletedDateValues,ROW(A2304)))&lt;&gt;"",INDEX(CompletedDateValues,ROW(A2304))&gt;0),INDEX(CompletedDateValues,ROW(A2304)),"")</f>
        <v/>
      </c>
      <c r="B2304" s="32" t="str">
        <f>IF(AND(TRIM(INDEX(StartDateValues,ROW(A2304)))&lt;&gt;"",INDEX(StartDateValues,ROW(A2304))&gt;0),INDEX(StartDateValues,ROW(A2304)),"")</f>
        <v/>
      </c>
      <c r="C2304" s="22" t="str">
        <f t="shared" si="176"/>
        <v/>
      </c>
      <c r="D2304" s="3" t="str">
        <f t="shared" si="177"/>
        <v/>
      </c>
      <c r="E2304" s="3" t="str">
        <f t="shared" si="178"/>
        <v/>
      </c>
      <c r="F2304" s="3" t="str">
        <f t="shared" si="179"/>
        <v/>
      </c>
      <c r="G2304" s="3" t="str">
        <f>IF(A2304="","",IF(HOUR(A2304)&lt;StartHour,StartHour,IF(HOUR(A2304)&gt;FinishHour,FinishHour,HOUR(A2304))))</f>
        <v/>
      </c>
      <c r="H2304" s="3" t="str">
        <f t="shared" si="180"/>
        <v/>
      </c>
      <c r="I2304" s="33" t="e">
        <f>IF(OR(A2304="",B2304=""),NA(),MAX(0,IF(A2304-B2304=0,SameDayCycleTimeSettingValue,(A2304-B2304) *24)))</f>
        <v>#N/A</v>
      </c>
      <c r="J2304" s="33" t="e">
        <f>IF(OR(A2304="",B2304=""),NA(),MAX(0,IF(A2304-B2304=0,SameDayCycleTimeSettingValue,((A2304-B2304) *24)-(INT((A2304-B2304)) * (24-(FinishHour-StartHour))))))</f>
        <v>#N/A</v>
      </c>
      <c r="K2304" s="3" t="e">
        <f ca="1">IF(OR(A2304&lt;&gt;"",B2304=""),NA(),MAX(0,IF(_xlfn.DAYS(NOW(),B2304)=0,SameDayCycleTimeSettingValue,_xlfn.DAYS(NOW(),B2304))))</f>
        <v>#N/A</v>
      </c>
    </row>
    <row r="2305" spans="1:11" x14ac:dyDescent="0.25">
      <c r="A2305" s="32" t="str">
        <f>IF(AND(TRIM(INDEX(CompletedDateValues,ROW(A2305)))&lt;&gt;"",INDEX(CompletedDateValues,ROW(A2305))&gt;0),INDEX(CompletedDateValues,ROW(A2305)),"")</f>
        <v/>
      </c>
      <c r="B2305" s="32" t="str">
        <f>IF(AND(TRIM(INDEX(StartDateValues,ROW(A2305)))&lt;&gt;"",INDEX(StartDateValues,ROW(A2305))&gt;0),INDEX(StartDateValues,ROW(A2305)),"")</f>
        <v/>
      </c>
      <c r="C2305" s="22" t="str">
        <f t="shared" si="176"/>
        <v/>
      </c>
      <c r="D2305" s="3" t="str">
        <f t="shared" si="177"/>
        <v/>
      </c>
      <c r="E2305" s="3" t="str">
        <f t="shared" si="178"/>
        <v/>
      </c>
      <c r="F2305" s="3" t="str">
        <f t="shared" si="179"/>
        <v/>
      </c>
      <c r="G2305" s="3" t="str">
        <f>IF(A2305="","",IF(HOUR(A2305)&lt;StartHour,StartHour,IF(HOUR(A2305)&gt;FinishHour,FinishHour,HOUR(A2305))))</f>
        <v/>
      </c>
      <c r="H2305" s="3" t="str">
        <f t="shared" si="180"/>
        <v/>
      </c>
      <c r="I2305" s="33" t="e">
        <f>IF(OR(A2305="",B2305=""),NA(),MAX(0,IF(A2305-B2305=0,SameDayCycleTimeSettingValue,(A2305-B2305) *24)))</f>
        <v>#N/A</v>
      </c>
      <c r="J2305" s="33" t="e">
        <f>IF(OR(A2305="",B2305=""),NA(),MAX(0,IF(A2305-B2305=0,SameDayCycleTimeSettingValue,((A2305-B2305) *24)-(INT((A2305-B2305)) * (24-(FinishHour-StartHour))))))</f>
        <v>#N/A</v>
      </c>
      <c r="K2305" s="3" t="e">
        <f ca="1">IF(OR(A2305&lt;&gt;"",B2305=""),NA(),MAX(0,IF(_xlfn.DAYS(NOW(),B2305)=0,SameDayCycleTimeSettingValue,_xlfn.DAYS(NOW(),B2305))))</f>
        <v>#N/A</v>
      </c>
    </row>
    <row r="2306" spans="1:11" x14ac:dyDescent="0.25">
      <c r="A2306" s="32" t="str">
        <f>IF(AND(TRIM(INDEX(CompletedDateValues,ROW(A2306)))&lt;&gt;"",INDEX(CompletedDateValues,ROW(A2306))&gt;0),INDEX(CompletedDateValues,ROW(A2306)),"")</f>
        <v/>
      </c>
      <c r="B2306" s="32" t="str">
        <f>IF(AND(TRIM(INDEX(StartDateValues,ROW(A2306)))&lt;&gt;"",INDEX(StartDateValues,ROW(A2306))&gt;0),INDEX(StartDateValues,ROW(A2306)),"")</f>
        <v/>
      </c>
      <c r="C2306" s="22" t="str">
        <f t="shared" si="176"/>
        <v/>
      </c>
      <c r="D2306" s="3" t="str">
        <f t="shared" si="177"/>
        <v/>
      </c>
      <c r="E2306" s="3" t="str">
        <f t="shared" si="178"/>
        <v/>
      </c>
      <c r="F2306" s="3" t="str">
        <f t="shared" si="179"/>
        <v/>
      </c>
      <c r="G2306" s="3" t="str">
        <f>IF(A2306="","",IF(HOUR(A2306)&lt;StartHour,StartHour,IF(HOUR(A2306)&gt;FinishHour,FinishHour,HOUR(A2306))))</f>
        <v/>
      </c>
      <c r="H2306" s="3" t="str">
        <f t="shared" si="180"/>
        <v/>
      </c>
      <c r="I2306" s="33" t="e">
        <f>IF(OR(A2306="",B2306=""),NA(),MAX(0,IF(A2306-B2306=0,SameDayCycleTimeSettingValue,(A2306-B2306) *24)))</f>
        <v>#N/A</v>
      </c>
      <c r="J2306" s="33" t="e">
        <f>IF(OR(A2306="",B2306=""),NA(),MAX(0,IF(A2306-B2306=0,SameDayCycleTimeSettingValue,((A2306-B2306) *24)-(INT((A2306-B2306)) * (24-(FinishHour-StartHour))))))</f>
        <v>#N/A</v>
      </c>
      <c r="K2306" s="3" t="e">
        <f ca="1">IF(OR(A2306&lt;&gt;"",B2306=""),NA(),MAX(0,IF(_xlfn.DAYS(NOW(),B2306)=0,SameDayCycleTimeSettingValue,_xlfn.DAYS(NOW(),B2306))))</f>
        <v>#N/A</v>
      </c>
    </row>
    <row r="2307" spans="1:11" x14ac:dyDescent="0.25">
      <c r="A2307" s="32" t="str">
        <f>IF(AND(TRIM(INDEX(CompletedDateValues,ROW(A2307)))&lt;&gt;"",INDEX(CompletedDateValues,ROW(A2307))&gt;0),INDEX(CompletedDateValues,ROW(A2307)),"")</f>
        <v/>
      </c>
      <c r="B2307" s="32" t="str">
        <f>IF(AND(TRIM(INDEX(StartDateValues,ROW(A2307)))&lt;&gt;"",INDEX(StartDateValues,ROW(A2307))&gt;0),INDEX(StartDateValues,ROW(A2307)),"")</f>
        <v/>
      </c>
      <c r="C2307" s="22" t="str">
        <f t="shared" ref="C2307:C2370" si="181">IF(AND(TRIM(INDEX(WorkTypeValues,ROW(A2307)))&lt;&gt;"",INDEX(WorkTypeValues,ROW(A2307))&gt;0),INDEX(WorkTypeValues,ROW(A2307)),"")</f>
        <v/>
      </c>
      <c r="D2307" s="3" t="str">
        <f t="shared" ref="D2307:D2370" si="182">IF(A2307="", "",YEAR(A2307))</f>
        <v/>
      </c>
      <c r="E2307" s="3" t="str">
        <f t="shared" ref="E2307:E2370" si="183">IF(A2307="","",MONTH(A2307))</f>
        <v/>
      </c>
      <c r="F2307" s="3" t="str">
        <f t="shared" ref="F2307:F2370" si="184">IF(A2307="","",DAY(A2307))</f>
        <v/>
      </c>
      <c r="G2307" s="3" t="str">
        <f>IF(A2307="","",IF(HOUR(A2307)&lt;StartHour,StartHour,IF(HOUR(A2307)&gt;FinishHour,FinishHour,HOUR(A2307))))</f>
        <v/>
      </c>
      <c r="H2307" s="3" t="str">
        <f t="shared" ref="H2307:H2370" si="185">IF(D2307="","",D2307&amp;"-"&amp;TEXT(E2307,"00") &amp;"-"&amp;TEXT(F2307,"00") &amp;"-"&amp;TEXT(G2307,"00"))</f>
        <v/>
      </c>
      <c r="I2307" s="33" t="e">
        <f>IF(OR(A2307="",B2307=""),NA(),MAX(0,IF(A2307-B2307=0,SameDayCycleTimeSettingValue,(A2307-B2307) *24)))</f>
        <v>#N/A</v>
      </c>
      <c r="J2307" s="33" t="e">
        <f>IF(OR(A2307="",B2307=""),NA(),MAX(0,IF(A2307-B2307=0,SameDayCycleTimeSettingValue,((A2307-B2307) *24)-(INT((A2307-B2307)) * (24-(FinishHour-StartHour))))))</f>
        <v>#N/A</v>
      </c>
      <c r="K2307" s="3" t="e">
        <f ca="1">IF(OR(A2307&lt;&gt;"",B2307=""),NA(),MAX(0,IF(_xlfn.DAYS(NOW(),B2307)=0,SameDayCycleTimeSettingValue,_xlfn.DAYS(NOW(),B2307))))</f>
        <v>#N/A</v>
      </c>
    </row>
    <row r="2308" spans="1:11" x14ac:dyDescent="0.25">
      <c r="A2308" s="32" t="str">
        <f>IF(AND(TRIM(INDEX(CompletedDateValues,ROW(A2308)))&lt;&gt;"",INDEX(CompletedDateValues,ROW(A2308))&gt;0),INDEX(CompletedDateValues,ROW(A2308)),"")</f>
        <v/>
      </c>
      <c r="B2308" s="32" t="str">
        <f>IF(AND(TRIM(INDEX(StartDateValues,ROW(A2308)))&lt;&gt;"",INDEX(StartDateValues,ROW(A2308))&gt;0),INDEX(StartDateValues,ROW(A2308)),"")</f>
        <v/>
      </c>
      <c r="C2308" s="22" t="str">
        <f t="shared" si="181"/>
        <v/>
      </c>
      <c r="D2308" s="3" t="str">
        <f t="shared" si="182"/>
        <v/>
      </c>
      <c r="E2308" s="3" t="str">
        <f t="shared" si="183"/>
        <v/>
      </c>
      <c r="F2308" s="3" t="str">
        <f t="shared" si="184"/>
        <v/>
      </c>
      <c r="G2308" s="3" t="str">
        <f>IF(A2308="","",IF(HOUR(A2308)&lt;StartHour,StartHour,IF(HOUR(A2308)&gt;FinishHour,FinishHour,HOUR(A2308))))</f>
        <v/>
      </c>
      <c r="H2308" s="3" t="str">
        <f t="shared" si="185"/>
        <v/>
      </c>
      <c r="I2308" s="33" t="e">
        <f>IF(OR(A2308="",B2308=""),NA(),MAX(0,IF(A2308-B2308=0,SameDayCycleTimeSettingValue,(A2308-B2308) *24)))</f>
        <v>#N/A</v>
      </c>
      <c r="J2308" s="33" t="e">
        <f>IF(OR(A2308="",B2308=""),NA(),MAX(0,IF(A2308-B2308=0,SameDayCycleTimeSettingValue,((A2308-B2308) *24)-(INT((A2308-B2308)) * (24-(FinishHour-StartHour))))))</f>
        <v>#N/A</v>
      </c>
      <c r="K2308" s="3" t="e">
        <f ca="1">IF(OR(A2308&lt;&gt;"",B2308=""),NA(),MAX(0,IF(_xlfn.DAYS(NOW(),B2308)=0,SameDayCycleTimeSettingValue,_xlfn.DAYS(NOW(),B2308))))</f>
        <v>#N/A</v>
      </c>
    </row>
    <row r="2309" spans="1:11" x14ac:dyDescent="0.25">
      <c r="A2309" s="32" t="str">
        <f>IF(AND(TRIM(INDEX(CompletedDateValues,ROW(A2309)))&lt;&gt;"",INDEX(CompletedDateValues,ROW(A2309))&gt;0),INDEX(CompletedDateValues,ROW(A2309)),"")</f>
        <v/>
      </c>
      <c r="B2309" s="32" t="str">
        <f>IF(AND(TRIM(INDEX(StartDateValues,ROW(A2309)))&lt;&gt;"",INDEX(StartDateValues,ROW(A2309))&gt;0),INDEX(StartDateValues,ROW(A2309)),"")</f>
        <v/>
      </c>
      <c r="C2309" s="22" t="str">
        <f t="shared" si="181"/>
        <v/>
      </c>
      <c r="D2309" s="3" t="str">
        <f t="shared" si="182"/>
        <v/>
      </c>
      <c r="E2309" s="3" t="str">
        <f t="shared" si="183"/>
        <v/>
      </c>
      <c r="F2309" s="3" t="str">
        <f t="shared" si="184"/>
        <v/>
      </c>
      <c r="G2309" s="3" t="str">
        <f>IF(A2309="","",IF(HOUR(A2309)&lt;StartHour,StartHour,IF(HOUR(A2309)&gt;FinishHour,FinishHour,HOUR(A2309))))</f>
        <v/>
      </c>
      <c r="H2309" s="3" t="str">
        <f t="shared" si="185"/>
        <v/>
      </c>
      <c r="I2309" s="33" t="e">
        <f>IF(OR(A2309="",B2309=""),NA(),MAX(0,IF(A2309-B2309=0,SameDayCycleTimeSettingValue,(A2309-B2309) *24)))</f>
        <v>#N/A</v>
      </c>
      <c r="J2309" s="33" t="e">
        <f>IF(OR(A2309="",B2309=""),NA(),MAX(0,IF(A2309-B2309=0,SameDayCycleTimeSettingValue,((A2309-B2309) *24)-(INT((A2309-B2309)) * (24-(FinishHour-StartHour))))))</f>
        <v>#N/A</v>
      </c>
      <c r="K2309" s="3" t="e">
        <f ca="1">IF(OR(A2309&lt;&gt;"",B2309=""),NA(),MAX(0,IF(_xlfn.DAYS(NOW(),B2309)=0,SameDayCycleTimeSettingValue,_xlfn.DAYS(NOW(),B2309))))</f>
        <v>#N/A</v>
      </c>
    </row>
    <row r="2310" spans="1:11" x14ac:dyDescent="0.25">
      <c r="A2310" s="32" t="str">
        <f>IF(AND(TRIM(INDEX(CompletedDateValues,ROW(A2310)))&lt;&gt;"",INDEX(CompletedDateValues,ROW(A2310))&gt;0),INDEX(CompletedDateValues,ROW(A2310)),"")</f>
        <v/>
      </c>
      <c r="B2310" s="32" t="str">
        <f>IF(AND(TRIM(INDEX(StartDateValues,ROW(A2310)))&lt;&gt;"",INDEX(StartDateValues,ROW(A2310))&gt;0),INDEX(StartDateValues,ROW(A2310)),"")</f>
        <v/>
      </c>
      <c r="C2310" s="22" t="str">
        <f t="shared" si="181"/>
        <v/>
      </c>
      <c r="D2310" s="3" t="str">
        <f t="shared" si="182"/>
        <v/>
      </c>
      <c r="E2310" s="3" t="str">
        <f t="shared" si="183"/>
        <v/>
      </c>
      <c r="F2310" s="3" t="str">
        <f t="shared" si="184"/>
        <v/>
      </c>
      <c r="G2310" s="3" t="str">
        <f>IF(A2310="","",IF(HOUR(A2310)&lt;StartHour,StartHour,IF(HOUR(A2310)&gt;FinishHour,FinishHour,HOUR(A2310))))</f>
        <v/>
      </c>
      <c r="H2310" s="3" t="str">
        <f t="shared" si="185"/>
        <v/>
      </c>
      <c r="I2310" s="33" t="e">
        <f>IF(OR(A2310="",B2310=""),NA(),MAX(0,IF(A2310-B2310=0,SameDayCycleTimeSettingValue,(A2310-B2310) *24)))</f>
        <v>#N/A</v>
      </c>
      <c r="J2310" s="33" t="e">
        <f>IF(OR(A2310="",B2310=""),NA(),MAX(0,IF(A2310-B2310=0,SameDayCycleTimeSettingValue,((A2310-B2310) *24)-(INT((A2310-B2310)) * (24-(FinishHour-StartHour))))))</f>
        <v>#N/A</v>
      </c>
      <c r="K2310" s="3" t="e">
        <f ca="1">IF(OR(A2310&lt;&gt;"",B2310=""),NA(),MAX(0,IF(_xlfn.DAYS(NOW(),B2310)=0,SameDayCycleTimeSettingValue,_xlfn.DAYS(NOW(),B2310))))</f>
        <v>#N/A</v>
      </c>
    </row>
    <row r="2311" spans="1:11" x14ac:dyDescent="0.25">
      <c r="A2311" s="32" t="str">
        <f>IF(AND(TRIM(INDEX(CompletedDateValues,ROW(A2311)))&lt;&gt;"",INDEX(CompletedDateValues,ROW(A2311))&gt;0),INDEX(CompletedDateValues,ROW(A2311)),"")</f>
        <v/>
      </c>
      <c r="B2311" s="32" t="str">
        <f>IF(AND(TRIM(INDEX(StartDateValues,ROW(A2311)))&lt;&gt;"",INDEX(StartDateValues,ROW(A2311))&gt;0),INDEX(StartDateValues,ROW(A2311)),"")</f>
        <v/>
      </c>
      <c r="C2311" s="22" t="str">
        <f t="shared" si="181"/>
        <v/>
      </c>
      <c r="D2311" s="3" t="str">
        <f t="shared" si="182"/>
        <v/>
      </c>
      <c r="E2311" s="3" t="str">
        <f t="shared" si="183"/>
        <v/>
      </c>
      <c r="F2311" s="3" t="str">
        <f t="shared" si="184"/>
        <v/>
      </c>
      <c r="G2311" s="3" t="str">
        <f>IF(A2311="","",IF(HOUR(A2311)&lt;StartHour,StartHour,IF(HOUR(A2311)&gt;FinishHour,FinishHour,HOUR(A2311))))</f>
        <v/>
      </c>
      <c r="H2311" s="3" t="str">
        <f t="shared" si="185"/>
        <v/>
      </c>
      <c r="I2311" s="33" t="e">
        <f>IF(OR(A2311="",B2311=""),NA(),MAX(0,IF(A2311-B2311=0,SameDayCycleTimeSettingValue,(A2311-B2311) *24)))</f>
        <v>#N/A</v>
      </c>
      <c r="J2311" s="33" t="e">
        <f>IF(OR(A2311="",B2311=""),NA(),MAX(0,IF(A2311-B2311=0,SameDayCycleTimeSettingValue,((A2311-B2311) *24)-(INT((A2311-B2311)) * (24-(FinishHour-StartHour))))))</f>
        <v>#N/A</v>
      </c>
      <c r="K2311" s="3" t="e">
        <f ca="1">IF(OR(A2311&lt;&gt;"",B2311=""),NA(),MAX(0,IF(_xlfn.DAYS(NOW(),B2311)=0,SameDayCycleTimeSettingValue,_xlfn.DAYS(NOW(),B2311))))</f>
        <v>#N/A</v>
      </c>
    </row>
    <row r="2312" spans="1:11" x14ac:dyDescent="0.25">
      <c r="A2312" s="32" t="str">
        <f>IF(AND(TRIM(INDEX(CompletedDateValues,ROW(A2312)))&lt;&gt;"",INDEX(CompletedDateValues,ROW(A2312))&gt;0),INDEX(CompletedDateValues,ROW(A2312)),"")</f>
        <v/>
      </c>
      <c r="B2312" s="32" t="str">
        <f>IF(AND(TRIM(INDEX(StartDateValues,ROW(A2312)))&lt;&gt;"",INDEX(StartDateValues,ROW(A2312))&gt;0),INDEX(StartDateValues,ROW(A2312)),"")</f>
        <v/>
      </c>
      <c r="C2312" s="22" t="str">
        <f t="shared" si="181"/>
        <v/>
      </c>
      <c r="D2312" s="3" t="str">
        <f t="shared" si="182"/>
        <v/>
      </c>
      <c r="E2312" s="3" t="str">
        <f t="shared" si="183"/>
        <v/>
      </c>
      <c r="F2312" s="3" t="str">
        <f t="shared" si="184"/>
        <v/>
      </c>
      <c r="G2312" s="3" t="str">
        <f>IF(A2312="","",IF(HOUR(A2312)&lt;StartHour,StartHour,IF(HOUR(A2312)&gt;FinishHour,FinishHour,HOUR(A2312))))</f>
        <v/>
      </c>
      <c r="H2312" s="3" t="str">
        <f t="shared" si="185"/>
        <v/>
      </c>
      <c r="I2312" s="33" t="e">
        <f>IF(OR(A2312="",B2312=""),NA(),MAX(0,IF(A2312-B2312=0,SameDayCycleTimeSettingValue,(A2312-B2312) *24)))</f>
        <v>#N/A</v>
      </c>
      <c r="J2312" s="33" t="e">
        <f>IF(OR(A2312="",B2312=""),NA(),MAX(0,IF(A2312-B2312=0,SameDayCycleTimeSettingValue,((A2312-B2312) *24)-(INT((A2312-B2312)) * (24-(FinishHour-StartHour))))))</f>
        <v>#N/A</v>
      </c>
      <c r="K2312" s="3" t="e">
        <f ca="1">IF(OR(A2312&lt;&gt;"",B2312=""),NA(),MAX(0,IF(_xlfn.DAYS(NOW(),B2312)=0,SameDayCycleTimeSettingValue,_xlfn.DAYS(NOW(),B2312))))</f>
        <v>#N/A</v>
      </c>
    </row>
    <row r="2313" spans="1:11" x14ac:dyDescent="0.25">
      <c r="A2313" s="32" t="str">
        <f>IF(AND(TRIM(INDEX(CompletedDateValues,ROW(A2313)))&lt;&gt;"",INDEX(CompletedDateValues,ROW(A2313))&gt;0),INDEX(CompletedDateValues,ROW(A2313)),"")</f>
        <v/>
      </c>
      <c r="B2313" s="32" t="str">
        <f>IF(AND(TRIM(INDEX(StartDateValues,ROW(A2313)))&lt;&gt;"",INDEX(StartDateValues,ROW(A2313))&gt;0),INDEX(StartDateValues,ROW(A2313)),"")</f>
        <v/>
      </c>
      <c r="C2313" s="22" t="str">
        <f t="shared" si="181"/>
        <v/>
      </c>
      <c r="D2313" s="3" t="str">
        <f t="shared" si="182"/>
        <v/>
      </c>
      <c r="E2313" s="3" t="str">
        <f t="shared" si="183"/>
        <v/>
      </c>
      <c r="F2313" s="3" t="str">
        <f t="shared" si="184"/>
        <v/>
      </c>
      <c r="G2313" s="3" t="str">
        <f>IF(A2313="","",IF(HOUR(A2313)&lt;StartHour,StartHour,IF(HOUR(A2313)&gt;FinishHour,FinishHour,HOUR(A2313))))</f>
        <v/>
      </c>
      <c r="H2313" s="3" t="str">
        <f t="shared" si="185"/>
        <v/>
      </c>
      <c r="I2313" s="33" t="e">
        <f>IF(OR(A2313="",B2313=""),NA(),MAX(0,IF(A2313-B2313=0,SameDayCycleTimeSettingValue,(A2313-B2313) *24)))</f>
        <v>#N/A</v>
      </c>
      <c r="J2313" s="33" t="e">
        <f>IF(OR(A2313="",B2313=""),NA(),MAX(0,IF(A2313-B2313=0,SameDayCycleTimeSettingValue,((A2313-B2313) *24)-(INT((A2313-B2313)) * (24-(FinishHour-StartHour))))))</f>
        <v>#N/A</v>
      </c>
      <c r="K2313" s="3" t="e">
        <f ca="1">IF(OR(A2313&lt;&gt;"",B2313=""),NA(),MAX(0,IF(_xlfn.DAYS(NOW(),B2313)=0,SameDayCycleTimeSettingValue,_xlfn.DAYS(NOW(),B2313))))</f>
        <v>#N/A</v>
      </c>
    </row>
    <row r="2314" spans="1:11" x14ac:dyDescent="0.25">
      <c r="A2314" s="32" t="str">
        <f>IF(AND(TRIM(INDEX(CompletedDateValues,ROW(A2314)))&lt;&gt;"",INDEX(CompletedDateValues,ROW(A2314))&gt;0),INDEX(CompletedDateValues,ROW(A2314)),"")</f>
        <v/>
      </c>
      <c r="B2314" s="32" t="str">
        <f>IF(AND(TRIM(INDEX(StartDateValues,ROW(A2314)))&lt;&gt;"",INDEX(StartDateValues,ROW(A2314))&gt;0),INDEX(StartDateValues,ROW(A2314)),"")</f>
        <v/>
      </c>
      <c r="C2314" s="22" t="str">
        <f t="shared" si="181"/>
        <v/>
      </c>
      <c r="D2314" s="3" t="str">
        <f t="shared" si="182"/>
        <v/>
      </c>
      <c r="E2314" s="3" t="str">
        <f t="shared" si="183"/>
        <v/>
      </c>
      <c r="F2314" s="3" t="str">
        <f t="shared" si="184"/>
        <v/>
      </c>
      <c r="G2314" s="3" t="str">
        <f>IF(A2314="","",IF(HOUR(A2314)&lt;StartHour,StartHour,IF(HOUR(A2314)&gt;FinishHour,FinishHour,HOUR(A2314))))</f>
        <v/>
      </c>
      <c r="H2314" s="3" t="str">
        <f t="shared" si="185"/>
        <v/>
      </c>
      <c r="I2314" s="33" t="e">
        <f>IF(OR(A2314="",B2314=""),NA(),MAX(0,IF(A2314-B2314=0,SameDayCycleTimeSettingValue,(A2314-B2314) *24)))</f>
        <v>#N/A</v>
      </c>
      <c r="J2314" s="33" t="e">
        <f>IF(OR(A2314="",B2314=""),NA(),MAX(0,IF(A2314-B2314=0,SameDayCycleTimeSettingValue,((A2314-B2314) *24)-(INT((A2314-B2314)) * (24-(FinishHour-StartHour))))))</f>
        <v>#N/A</v>
      </c>
      <c r="K2314" s="3" t="e">
        <f ca="1">IF(OR(A2314&lt;&gt;"",B2314=""),NA(),MAX(0,IF(_xlfn.DAYS(NOW(),B2314)=0,SameDayCycleTimeSettingValue,_xlfn.DAYS(NOW(),B2314))))</f>
        <v>#N/A</v>
      </c>
    </row>
    <row r="2315" spans="1:11" x14ac:dyDescent="0.25">
      <c r="A2315" s="32" t="str">
        <f>IF(AND(TRIM(INDEX(CompletedDateValues,ROW(A2315)))&lt;&gt;"",INDEX(CompletedDateValues,ROW(A2315))&gt;0),INDEX(CompletedDateValues,ROW(A2315)),"")</f>
        <v/>
      </c>
      <c r="B2315" s="32" t="str">
        <f>IF(AND(TRIM(INDEX(StartDateValues,ROW(A2315)))&lt;&gt;"",INDEX(StartDateValues,ROW(A2315))&gt;0),INDEX(StartDateValues,ROW(A2315)),"")</f>
        <v/>
      </c>
      <c r="C2315" s="22" t="str">
        <f t="shared" si="181"/>
        <v/>
      </c>
      <c r="D2315" s="3" t="str">
        <f t="shared" si="182"/>
        <v/>
      </c>
      <c r="E2315" s="3" t="str">
        <f t="shared" si="183"/>
        <v/>
      </c>
      <c r="F2315" s="3" t="str">
        <f t="shared" si="184"/>
        <v/>
      </c>
      <c r="G2315" s="3" t="str">
        <f>IF(A2315="","",IF(HOUR(A2315)&lt;StartHour,StartHour,IF(HOUR(A2315)&gt;FinishHour,FinishHour,HOUR(A2315))))</f>
        <v/>
      </c>
      <c r="H2315" s="3" t="str">
        <f t="shared" si="185"/>
        <v/>
      </c>
      <c r="I2315" s="33" t="e">
        <f>IF(OR(A2315="",B2315=""),NA(),MAX(0,IF(A2315-B2315=0,SameDayCycleTimeSettingValue,(A2315-B2315) *24)))</f>
        <v>#N/A</v>
      </c>
      <c r="J2315" s="33" t="e">
        <f>IF(OR(A2315="",B2315=""),NA(),MAX(0,IF(A2315-B2315=0,SameDayCycleTimeSettingValue,((A2315-B2315) *24)-(INT((A2315-B2315)) * (24-(FinishHour-StartHour))))))</f>
        <v>#N/A</v>
      </c>
      <c r="K2315" s="3" t="e">
        <f ca="1">IF(OR(A2315&lt;&gt;"",B2315=""),NA(),MAX(0,IF(_xlfn.DAYS(NOW(),B2315)=0,SameDayCycleTimeSettingValue,_xlfn.DAYS(NOW(),B2315))))</f>
        <v>#N/A</v>
      </c>
    </row>
    <row r="2316" spans="1:11" x14ac:dyDescent="0.25">
      <c r="A2316" s="32" t="str">
        <f>IF(AND(TRIM(INDEX(CompletedDateValues,ROW(A2316)))&lt;&gt;"",INDEX(CompletedDateValues,ROW(A2316))&gt;0),INDEX(CompletedDateValues,ROW(A2316)),"")</f>
        <v/>
      </c>
      <c r="B2316" s="32" t="str">
        <f>IF(AND(TRIM(INDEX(StartDateValues,ROW(A2316)))&lt;&gt;"",INDEX(StartDateValues,ROW(A2316))&gt;0),INDEX(StartDateValues,ROW(A2316)),"")</f>
        <v/>
      </c>
      <c r="C2316" s="22" t="str">
        <f t="shared" si="181"/>
        <v/>
      </c>
      <c r="D2316" s="3" t="str">
        <f t="shared" si="182"/>
        <v/>
      </c>
      <c r="E2316" s="3" t="str">
        <f t="shared" si="183"/>
        <v/>
      </c>
      <c r="F2316" s="3" t="str">
        <f t="shared" si="184"/>
        <v/>
      </c>
      <c r="G2316" s="3" t="str">
        <f>IF(A2316="","",IF(HOUR(A2316)&lt;StartHour,StartHour,IF(HOUR(A2316)&gt;FinishHour,FinishHour,HOUR(A2316))))</f>
        <v/>
      </c>
      <c r="H2316" s="3" t="str">
        <f t="shared" si="185"/>
        <v/>
      </c>
      <c r="I2316" s="33" t="e">
        <f>IF(OR(A2316="",B2316=""),NA(),MAX(0,IF(A2316-B2316=0,SameDayCycleTimeSettingValue,(A2316-B2316) *24)))</f>
        <v>#N/A</v>
      </c>
      <c r="J2316" s="33" t="e">
        <f>IF(OR(A2316="",B2316=""),NA(),MAX(0,IF(A2316-B2316=0,SameDayCycleTimeSettingValue,((A2316-B2316) *24)-(INT((A2316-B2316)) * (24-(FinishHour-StartHour))))))</f>
        <v>#N/A</v>
      </c>
      <c r="K2316" s="3" t="e">
        <f ca="1">IF(OR(A2316&lt;&gt;"",B2316=""),NA(),MAX(0,IF(_xlfn.DAYS(NOW(),B2316)=0,SameDayCycleTimeSettingValue,_xlfn.DAYS(NOW(),B2316))))</f>
        <v>#N/A</v>
      </c>
    </row>
    <row r="2317" spans="1:11" x14ac:dyDescent="0.25">
      <c r="A2317" s="32" t="str">
        <f>IF(AND(TRIM(INDEX(CompletedDateValues,ROW(A2317)))&lt;&gt;"",INDEX(CompletedDateValues,ROW(A2317))&gt;0),INDEX(CompletedDateValues,ROW(A2317)),"")</f>
        <v/>
      </c>
      <c r="B2317" s="32" t="str">
        <f>IF(AND(TRIM(INDEX(StartDateValues,ROW(A2317)))&lt;&gt;"",INDEX(StartDateValues,ROW(A2317))&gt;0),INDEX(StartDateValues,ROW(A2317)),"")</f>
        <v/>
      </c>
      <c r="C2317" s="22" t="str">
        <f t="shared" si="181"/>
        <v/>
      </c>
      <c r="D2317" s="3" t="str">
        <f t="shared" si="182"/>
        <v/>
      </c>
      <c r="E2317" s="3" t="str">
        <f t="shared" si="183"/>
        <v/>
      </c>
      <c r="F2317" s="3" t="str">
        <f t="shared" si="184"/>
        <v/>
      </c>
      <c r="G2317" s="3" t="str">
        <f>IF(A2317="","",IF(HOUR(A2317)&lt;StartHour,StartHour,IF(HOUR(A2317)&gt;FinishHour,FinishHour,HOUR(A2317))))</f>
        <v/>
      </c>
      <c r="H2317" s="3" t="str">
        <f t="shared" si="185"/>
        <v/>
      </c>
      <c r="I2317" s="33" t="e">
        <f>IF(OR(A2317="",B2317=""),NA(),MAX(0,IF(A2317-B2317=0,SameDayCycleTimeSettingValue,(A2317-B2317) *24)))</f>
        <v>#N/A</v>
      </c>
      <c r="J2317" s="33" t="e">
        <f>IF(OR(A2317="",B2317=""),NA(),MAX(0,IF(A2317-B2317=0,SameDayCycleTimeSettingValue,((A2317-B2317) *24)-(INT((A2317-B2317)) * (24-(FinishHour-StartHour))))))</f>
        <v>#N/A</v>
      </c>
      <c r="K2317" s="3" t="e">
        <f ca="1">IF(OR(A2317&lt;&gt;"",B2317=""),NA(),MAX(0,IF(_xlfn.DAYS(NOW(),B2317)=0,SameDayCycleTimeSettingValue,_xlfn.DAYS(NOW(),B2317))))</f>
        <v>#N/A</v>
      </c>
    </row>
    <row r="2318" spans="1:11" x14ac:dyDescent="0.25">
      <c r="A2318" s="32" t="str">
        <f>IF(AND(TRIM(INDEX(CompletedDateValues,ROW(A2318)))&lt;&gt;"",INDEX(CompletedDateValues,ROW(A2318))&gt;0),INDEX(CompletedDateValues,ROW(A2318)),"")</f>
        <v/>
      </c>
      <c r="B2318" s="32" t="str">
        <f>IF(AND(TRIM(INDEX(StartDateValues,ROW(A2318)))&lt;&gt;"",INDEX(StartDateValues,ROW(A2318))&gt;0),INDEX(StartDateValues,ROW(A2318)),"")</f>
        <v/>
      </c>
      <c r="C2318" s="22" t="str">
        <f t="shared" si="181"/>
        <v/>
      </c>
      <c r="D2318" s="3" t="str">
        <f t="shared" si="182"/>
        <v/>
      </c>
      <c r="E2318" s="3" t="str">
        <f t="shared" si="183"/>
        <v/>
      </c>
      <c r="F2318" s="3" t="str">
        <f t="shared" si="184"/>
        <v/>
      </c>
      <c r="G2318" s="3" t="str">
        <f>IF(A2318="","",IF(HOUR(A2318)&lt;StartHour,StartHour,IF(HOUR(A2318)&gt;FinishHour,FinishHour,HOUR(A2318))))</f>
        <v/>
      </c>
      <c r="H2318" s="3" t="str">
        <f t="shared" si="185"/>
        <v/>
      </c>
      <c r="I2318" s="33" t="e">
        <f>IF(OR(A2318="",B2318=""),NA(),MAX(0,IF(A2318-B2318=0,SameDayCycleTimeSettingValue,(A2318-B2318) *24)))</f>
        <v>#N/A</v>
      </c>
      <c r="J2318" s="33" t="e">
        <f>IF(OR(A2318="",B2318=""),NA(),MAX(0,IF(A2318-B2318=0,SameDayCycleTimeSettingValue,((A2318-B2318) *24)-(INT((A2318-B2318)) * (24-(FinishHour-StartHour))))))</f>
        <v>#N/A</v>
      </c>
      <c r="K2318" s="3" t="e">
        <f ca="1">IF(OR(A2318&lt;&gt;"",B2318=""),NA(),MAX(0,IF(_xlfn.DAYS(NOW(),B2318)=0,SameDayCycleTimeSettingValue,_xlfn.DAYS(NOW(),B2318))))</f>
        <v>#N/A</v>
      </c>
    </row>
    <row r="2319" spans="1:11" x14ac:dyDescent="0.25">
      <c r="A2319" s="32" t="str">
        <f>IF(AND(TRIM(INDEX(CompletedDateValues,ROW(A2319)))&lt;&gt;"",INDEX(CompletedDateValues,ROW(A2319))&gt;0),INDEX(CompletedDateValues,ROW(A2319)),"")</f>
        <v/>
      </c>
      <c r="B2319" s="32" t="str">
        <f>IF(AND(TRIM(INDEX(StartDateValues,ROW(A2319)))&lt;&gt;"",INDEX(StartDateValues,ROW(A2319))&gt;0),INDEX(StartDateValues,ROW(A2319)),"")</f>
        <v/>
      </c>
      <c r="C2319" s="22" t="str">
        <f t="shared" si="181"/>
        <v/>
      </c>
      <c r="D2319" s="3" t="str">
        <f t="shared" si="182"/>
        <v/>
      </c>
      <c r="E2319" s="3" t="str">
        <f t="shared" si="183"/>
        <v/>
      </c>
      <c r="F2319" s="3" t="str">
        <f t="shared" si="184"/>
        <v/>
      </c>
      <c r="G2319" s="3" t="str">
        <f>IF(A2319="","",IF(HOUR(A2319)&lt;StartHour,StartHour,IF(HOUR(A2319)&gt;FinishHour,FinishHour,HOUR(A2319))))</f>
        <v/>
      </c>
      <c r="H2319" s="3" t="str">
        <f t="shared" si="185"/>
        <v/>
      </c>
      <c r="I2319" s="33" t="e">
        <f>IF(OR(A2319="",B2319=""),NA(),MAX(0,IF(A2319-B2319=0,SameDayCycleTimeSettingValue,(A2319-B2319) *24)))</f>
        <v>#N/A</v>
      </c>
      <c r="J2319" s="33" t="e">
        <f>IF(OR(A2319="",B2319=""),NA(),MAX(0,IF(A2319-B2319=0,SameDayCycleTimeSettingValue,((A2319-B2319) *24)-(INT((A2319-B2319)) * (24-(FinishHour-StartHour))))))</f>
        <v>#N/A</v>
      </c>
      <c r="K2319" s="3" t="e">
        <f ca="1">IF(OR(A2319&lt;&gt;"",B2319=""),NA(),MAX(0,IF(_xlfn.DAYS(NOW(),B2319)=0,SameDayCycleTimeSettingValue,_xlfn.DAYS(NOW(),B2319))))</f>
        <v>#N/A</v>
      </c>
    </row>
    <row r="2320" spans="1:11" x14ac:dyDescent="0.25">
      <c r="A2320" s="32" t="str">
        <f>IF(AND(TRIM(INDEX(CompletedDateValues,ROW(A2320)))&lt;&gt;"",INDEX(CompletedDateValues,ROW(A2320))&gt;0),INDEX(CompletedDateValues,ROW(A2320)),"")</f>
        <v/>
      </c>
      <c r="B2320" s="32" t="str">
        <f>IF(AND(TRIM(INDEX(StartDateValues,ROW(A2320)))&lt;&gt;"",INDEX(StartDateValues,ROW(A2320))&gt;0),INDEX(StartDateValues,ROW(A2320)),"")</f>
        <v/>
      </c>
      <c r="C2320" s="22" t="str">
        <f t="shared" si="181"/>
        <v/>
      </c>
      <c r="D2320" s="3" t="str">
        <f t="shared" si="182"/>
        <v/>
      </c>
      <c r="E2320" s="3" t="str">
        <f t="shared" si="183"/>
        <v/>
      </c>
      <c r="F2320" s="3" t="str">
        <f t="shared" si="184"/>
        <v/>
      </c>
      <c r="G2320" s="3" t="str">
        <f>IF(A2320="","",IF(HOUR(A2320)&lt;StartHour,StartHour,IF(HOUR(A2320)&gt;FinishHour,FinishHour,HOUR(A2320))))</f>
        <v/>
      </c>
      <c r="H2320" s="3" t="str">
        <f t="shared" si="185"/>
        <v/>
      </c>
      <c r="I2320" s="33" t="e">
        <f>IF(OR(A2320="",B2320=""),NA(),MAX(0,IF(A2320-B2320=0,SameDayCycleTimeSettingValue,(A2320-B2320) *24)))</f>
        <v>#N/A</v>
      </c>
      <c r="J2320" s="33" t="e">
        <f>IF(OR(A2320="",B2320=""),NA(),MAX(0,IF(A2320-B2320=0,SameDayCycleTimeSettingValue,((A2320-B2320) *24)-(INT((A2320-B2320)) * (24-(FinishHour-StartHour))))))</f>
        <v>#N/A</v>
      </c>
      <c r="K2320" s="3" t="e">
        <f ca="1">IF(OR(A2320&lt;&gt;"",B2320=""),NA(),MAX(0,IF(_xlfn.DAYS(NOW(),B2320)=0,SameDayCycleTimeSettingValue,_xlfn.DAYS(NOW(),B2320))))</f>
        <v>#N/A</v>
      </c>
    </row>
    <row r="2321" spans="1:11" x14ac:dyDescent="0.25">
      <c r="A2321" s="32" t="str">
        <f>IF(AND(TRIM(INDEX(CompletedDateValues,ROW(A2321)))&lt;&gt;"",INDEX(CompletedDateValues,ROW(A2321))&gt;0),INDEX(CompletedDateValues,ROW(A2321)),"")</f>
        <v/>
      </c>
      <c r="B2321" s="32" t="str">
        <f>IF(AND(TRIM(INDEX(StartDateValues,ROW(A2321)))&lt;&gt;"",INDEX(StartDateValues,ROW(A2321))&gt;0),INDEX(StartDateValues,ROW(A2321)),"")</f>
        <v/>
      </c>
      <c r="C2321" s="22" t="str">
        <f t="shared" si="181"/>
        <v/>
      </c>
      <c r="D2321" s="3" t="str">
        <f t="shared" si="182"/>
        <v/>
      </c>
      <c r="E2321" s="3" t="str">
        <f t="shared" si="183"/>
        <v/>
      </c>
      <c r="F2321" s="3" t="str">
        <f t="shared" si="184"/>
        <v/>
      </c>
      <c r="G2321" s="3" t="str">
        <f>IF(A2321="","",IF(HOUR(A2321)&lt;StartHour,StartHour,IF(HOUR(A2321)&gt;FinishHour,FinishHour,HOUR(A2321))))</f>
        <v/>
      </c>
      <c r="H2321" s="3" t="str">
        <f t="shared" si="185"/>
        <v/>
      </c>
      <c r="I2321" s="33" t="e">
        <f>IF(OR(A2321="",B2321=""),NA(),MAX(0,IF(A2321-B2321=0,SameDayCycleTimeSettingValue,(A2321-B2321) *24)))</f>
        <v>#N/A</v>
      </c>
      <c r="J2321" s="33" t="e">
        <f>IF(OR(A2321="",B2321=""),NA(),MAX(0,IF(A2321-B2321=0,SameDayCycleTimeSettingValue,((A2321-B2321) *24)-(INT((A2321-B2321)) * (24-(FinishHour-StartHour))))))</f>
        <v>#N/A</v>
      </c>
      <c r="K2321" s="3" t="e">
        <f ca="1">IF(OR(A2321&lt;&gt;"",B2321=""),NA(),MAX(0,IF(_xlfn.DAYS(NOW(),B2321)=0,SameDayCycleTimeSettingValue,_xlfn.DAYS(NOW(),B2321))))</f>
        <v>#N/A</v>
      </c>
    </row>
    <row r="2322" spans="1:11" x14ac:dyDescent="0.25">
      <c r="A2322" s="32" t="str">
        <f>IF(AND(TRIM(INDEX(CompletedDateValues,ROW(A2322)))&lt;&gt;"",INDEX(CompletedDateValues,ROW(A2322))&gt;0),INDEX(CompletedDateValues,ROW(A2322)),"")</f>
        <v/>
      </c>
      <c r="B2322" s="32" t="str">
        <f>IF(AND(TRIM(INDEX(StartDateValues,ROW(A2322)))&lt;&gt;"",INDEX(StartDateValues,ROW(A2322))&gt;0),INDEX(StartDateValues,ROW(A2322)),"")</f>
        <v/>
      </c>
      <c r="C2322" s="22" t="str">
        <f t="shared" si="181"/>
        <v/>
      </c>
      <c r="D2322" s="3" t="str">
        <f t="shared" si="182"/>
        <v/>
      </c>
      <c r="E2322" s="3" t="str">
        <f t="shared" si="183"/>
        <v/>
      </c>
      <c r="F2322" s="3" t="str">
        <f t="shared" si="184"/>
        <v/>
      </c>
      <c r="G2322" s="3" t="str">
        <f>IF(A2322="","",IF(HOUR(A2322)&lt;StartHour,StartHour,IF(HOUR(A2322)&gt;FinishHour,FinishHour,HOUR(A2322))))</f>
        <v/>
      </c>
      <c r="H2322" s="3" t="str">
        <f t="shared" si="185"/>
        <v/>
      </c>
      <c r="I2322" s="33" t="e">
        <f>IF(OR(A2322="",B2322=""),NA(),MAX(0,IF(A2322-B2322=0,SameDayCycleTimeSettingValue,(A2322-B2322) *24)))</f>
        <v>#N/A</v>
      </c>
      <c r="J2322" s="33" t="e">
        <f>IF(OR(A2322="",B2322=""),NA(),MAX(0,IF(A2322-B2322=0,SameDayCycleTimeSettingValue,((A2322-B2322) *24)-(INT((A2322-B2322)) * (24-(FinishHour-StartHour))))))</f>
        <v>#N/A</v>
      </c>
      <c r="K2322" s="3" t="e">
        <f ca="1">IF(OR(A2322&lt;&gt;"",B2322=""),NA(),MAX(0,IF(_xlfn.DAYS(NOW(),B2322)=0,SameDayCycleTimeSettingValue,_xlfn.DAYS(NOW(),B2322))))</f>
        <v>#N/A</v>
      </c>
    </row>
    <row r="2323" spans="1:11" x14ac:dyDescent="0.25">
      <c r="A2323" s="32" t="str">
        <f>IF(AND(TRIM(INDEX(CompletedDateValues,ROW(A2323)))&lt;&gt;"",INDEX(CompletedDateValues,ROW(A2323))&gt;0),INDEX(CompletedDateValues,ROW(A2323)),"")</f>
        <v/>
      </c>
      <c r="B2323" s="32" t="str">
        <f>IF(AND(TRIM(INDEX(StartDateValues,ROW(A2323)))&lt;&gt;"",INDEX(StartDateValues,ROW(A2323))&gt;0),INDEX(StartDateValues,ROW(A2323)),"")</f>
        <v/>
      </c>
      <c r="C2323" s="22" t="str">
        <f t="shared" si="181"/>
        <v/>
      </c>
      <c r="D2323" s="3" t="str">
        <f t="shared" si="182"/>
        <v/>
      </c>
      <c r="E2323" s="3" t="str">
        <f t="shared" si="183"/>
        <v/>
      </c>
      <c r="F2323" s="3" t="str">
        <f t="shared" si="184"/>
        <v/>
      </c>
      <c r="G2323" s="3" t="str">
        <f>IF(A2323="","",IF(HOUR(A2323)&lt;StartHour,StartHour,IF(HOUR(A2323)&gt;FinishHour,FinishHour,HOUR(A2323))))</f>
        <v/>
      </c>
      <c r="H2323" s="3" t="str">
        <f t="shared" si="185"/>
        <v/>
      </c>
      <c r="I2323" s="33" t="e">
        <f>IF(OR(A2323="",B2323=""),NA(),MAX(0,IF(A2323-B2323=0,SameDayCycleTimeSettingValue,(A2323-B2323) *24)))</f>
        <v>#N/A</v>
      </c>
      <c r="J2323" s="33" t="e">
        <f>IF(OR(A2323="",B2323=""),NA(),MAX(0,IF(A2323-B2323=0,SameDayCycleTimeSettingValue,((A2323-B2323) *24)-(INT((A2323-B2323)) * (24-(FinishHour-StartHour))))))</f>
        <v>#N/A</v>
      </c>
      <c r="K2323" s="3" t="e">
        <f ca="1">IF(OR(A2323&lt;&gt;"",B2323=""),NA(),MAX(0,IF(_xlfn.DAYS(NOW(),B2323)=0,SameDayCycleTimeSettingValue,_xlfn.DAYS(NOW(),B2323))))</f>
        <v>#N/A</v>
      </c>
    </row>
    <row r="2324" spans="1:11" x14ac:dyDescent="0.25">
      <c r="A2324" s="32" t="str">
        <f>IF(AND(TRIM(INDEX(CompletedDateValues,ROW(A2324)))&lt;&gt;"",INDEX(CompletedDateValues,ROW(A2324))&gt;0),INDEX(CompletedDateValues,ROW(A2324)),"")</f>
        <v/>
      </c>
      <c r="B2324" s="32" t="str">
        <f>IF(AND(TRIM(INDEX(StartDateValues,ROW(A2324)))&lt;&gt;"",INDEX(StartDateValues,ROW(A2324))&gt;0),INDEX(StartDateValues,ROW(A2324)),"")</f>
        <v/>
      </c>
      <c r="C2324" s="22" t="str">
        <f t="shared" si="181"/>
        <v/>
      </c>
      <c r="D2324" s="3" t="str">
        <f t="shared" si="182"/>
        <v/>
      </c>
      <c r="E2324" s="3" t="str">
        <f t="shared" si="183"/>
        <v/>
      </c>
      <c r="F2324" s="3" t="str">
        <f t="shared" si="184"/>
        <v/>
      </c>
      <c r="G2324" s="3" t="str">
        <f>IF(A2324="","",IF(HOUR(A2324)&lt;StartHour,StartHour,IF(HOUR(A2324)&gt;FinishHour,FinishHour,HOUR(A2324))))</f>
        <v/>
      </c>
      <c r="H2324" s="3" t="str">
        <f t="shared" si="185"/>
        <v/>
      </c>
      <c r="I2324" s="33" t="e">
        <f>IF(OR(A2324="",B2324=""),NA(),MAX(0,IF(A2324-B2324=0,SameDayCycleTimeSettingValue,(A2324-B2324) *24)))</f>
        <v>#N/A</v>
      </c>
      <c r="J2324" s="33" t="e">
        <f>IF(OR(A2324="",B2324=""),NA(),MAX(0,IF(A2324-B2324=0,SameDayCycleTimeSettingValue,((A2324-B2324) *24)-(INT((A2324-B2324)) * (24-(FinishHour-StartHour))))))</f>
        <v>#N/A</v>
      </c>
      <c r="K2324" s="3" t="e">
        <f ca="1">IF(OR(A2324&lt;&gt;"",B2324=""),NA(),MAX(0,IF(_xlfn.DAYS(NOW(),B2324)=0,SameDayCycleTimeSettingValue,_xlfn.DAYS(NOW(),B2324))))</f>
        <v>#N/A</v>
      </c>
    </row>
    <row r="2325" spans="1:11" x14ac:dyDescent="0.25">
      <c r="A2325" s="32" t="str">
        <f>IF(AND(TRIM(INDEX(CompletedDateValues,ROW(A2325)))&lt;&gt;"",INDEX(CompletedDateValues,ROW(A2325))&gt;0),INDEX(CompletedDateValues,ROW(A2325)),"")</f>
        <v/>
      </c>
      <c r="B2325" s="32" t="str">
        <f>IF(AND(TRIM(INDEX(StartDateValues,ROW(A2325)))&lt;&gt;"",INDEX(StartDateValues,ROW(A2325))&gt;0),INDEX(StartDateValues,ROW(A2325)),"")</f>
        <v/>
      </c>
      <c r="C2325" s="22" t="str">
        <f t="shared" si="181"/>
        <v/>
      </c>
      <c r="D2325" s="3" t="str">
        <f t="shared" si="182"/>
        <v/>
      </c>
      <c r="E2325" s="3" t="str">
        <f t="shared" si="183"/>
        <v/>
      </c>
      <c r="F2325" s="3" t="str">
        <f t="shared" si="184"/>
        <v/>
      </c>
      <c r="G2325" s="3" t="str">
        <f>IF(A2325="","",IF(HOUR(A2325)&lt;StartHour,StartHour,IF(HOUR(A2325)&gt;FinishHour,FinishHour,HOUR(A2325))))</f>
        <v/>
      </c>
      <c r="H2325" s="3" t="str">
        <f t="shared" si="185"/>
        <v/>
      </c>
      <c r="I2325" s="33" t="e">
        <f>IF(OR(A2325="",B2325=""),NA(),MAX(0,IF(A2325-B2325=0,SameDayCycleTimeSettingValue,(A2325-B2325) *24)))</f>
        <v>#N/A</v>
      </c>
      <c r="J2325" s="33" t="e">
        <f>IF(OR(A2325="",B2325=""),NA(),MAX(0,IF(A2325-B2325=0,SameDayCycleTimeSettingValue,((A2325-B2325) *24)-(INT((A2325-B2325)) * (24-(FinishHour-StartHour))))))</f>
        <v>#N/A</v>
      </c>
      <c r="K2325" s="3" t="e">
        <f ca="1">IF(OR(A2325&lt;&gt;"",B2325=""),NA(),MAX(0,IF(_xlfn.DAYS(NOW(),B2325)=0,SameDayCycleTimeSettingValue,_xlfn.DAYS(NOW(),B2325))))</f>
        <v>#N/A</v>
      </c>
    </row>
    <row r="2326" spans="1:11" x14ac:dyDescent="0.25">
      <c r="A2326" s="32" t="str">
        <f>IF(AND(TRIM(INDEX(CompletedDateValues,ROW(A2326)))&lt;&gt;"",INDEX(CompletedDateValues,ROW(A2326))&gt;0),INDEX(CompletedDateValues,ROW(A2326)),"")</f>
        <v/>
      </c>
      <c r="B2326" s="32" t="str">
        <f>IF(AND(TRIM(INDEX(StartDateValues,ROW(A2326)))&lt;&gt;"",INDEX(StartDateValues,ROW(A2326))&gt;0),INDEX(StartDateValues,ROW(A2326)),"")</f>
        <v/>
      </c>
      <c r="C2326" s="22" t="str">
        <f t="shared" si="181"/>
        <v/>
      </c>
      <c r="D2326" s="3" t="str">
        <f t="shared" si="182"/>
        <v/>
      </c>
      <c r="E2326" s="3" t="str">
        <f t="shared" si="183"/>
        <v/>
      </c>
      <c r="F2326" s="3" t="str">
        <f t="shared" si="184"/>
        <v/>
      </c>
      <c r="G2326" s="3" t="str">
        <f>IF(A2326="","",IF(HOUR(A2326)&lt;StartHour,StartHour,IF(HOUR(A2326)&gt;FinishHour,FinishHour,HOUR(A2326))))</f>
        <v/>
      </c>
      <c r="H2326" s="3" t="str">
        <f t="shared" si="185"/>
        <v/>
      </c>
      <c r="I2326" s="33" t="e">
        <f>IF(OR(A2326="",B2326=""),NA(),MAX(0,IF(A2326-B2326=0,SameDayCycleTimeSettingValue,(A2326-B2326) *24)))</f>
        <v>#N/A</v>
      </c>
      <c r="J2326" s="33" t="e">
        <f>IF(OR(A2326="",B2326=""),NA(),MAX(0,IF(A2326-B2326=0,SameDayCycleTimeSettingValue,((A2326-B2326) *24)-(INT((A2326-B2326)) * (24-(FinishHour-StartHour))))))</f>
        <v>#N/A</v>
      </c>
      <c r="K2326" s="3" t="e">
        <f ca="1">IF(OR(A2326&lt;&gt;"",B2326=""),NA(),MAX(0,IF(_xlfn.DAYS(NOW(),B2326)=0,SameDayCycleTimeSettingValue,_xlfn.DAYS(NOW(),B2326))))</f>
        <v>#N/A</v>
      </c>
    </row>
    <row r="2327" spans="1:11" x14ac:dyDescent="0.25">
      <c r="A2327" s="32" t="str">
        <f>IF(AND(TRIM(INDEX(CompletedDateValues,ROW(A2327)))&lt;&gt;"",INDEX(CompletedDateValues,ROW(A2327))&gt;0),INDEX(CompletedDateValues,ROW(A2327)),"")</f>
        <v/>
      </c>
      <c r="B2327" s="32" t="str">
        <f>IF(AND(TRIM(INDEX(StartDateValues,ROW(A2327)))&lt;&gt;"",INDEX(StartDateValues,ROW(A2327))&gt;0),INDEX(StartDateValues,ROW(A2327)),"")</f>
        <v/>
      </c>
      <c r="C2327" s="22" t="str">
        <f t="shared" si="181"/>
        <v/>
      </c>
      <c r="D2327" s="3" t="str">
        <f t="shared" si="182"/>
        <v/>
      </c>
      <c r="E2327" s="3" t="str">
        <f t="shared" si="183"/>
        <v/>
      </c>
      <c r="F2327" s="3" t="str">
        <f t="shared" si="184"/>
        <v/>
      </c>
      <c r="G2327" s="3" t="str">
        <f>IF(A2327="","",IF(HOUR(A2327)&lt;StartHour,StartHour,IF(HOUR(A2327)&gt;FinishHour,FinishHour,HOUR(A2327))))</f>
        <v/>
      </c>
      <c r="H2327" s="3" t="str">
        <f t="shared" si="185"/>
        <v/>
      </c>
      <c r="I2327" s="33" t="e">
        <f>IF(OR(A2327="",B2327=""),NA(),MAX(0,IF(A2327-B2327=0,SameDayCycleTimeSettingValue,(A2327-B2327) *24)))</f>
        <v>#N/A</v>
      </c>
      <c r="J2327" s="33" t="e">
        <f>IF(OR(A2327="",B2327=""),NA(),MAX(0,IF(A2327-B2327=0,SameDayCycleTimeSettingValue,((A2327-B2327) *24)-(INT((A2327-B2327)) * (24-(FinishHour-StartHour))))))</f>
        <v>#N/A</v>
      </c>
      <c r="K2327" s="3" t="e">
        <f ca="1">IF(OR(A2327&lt;&gt;"",B2327=""),NA(),MAX(0,IF(_xlfn.DAYS(NOW(),B2327)=0,SameDayCycleTimeSettingValue,_xlfn.DAYS(NOW(),B2327))))</f>
        <v>#N/A</v>
      </c>
    </row>
    <row r="2328" spans="1:11" x14ac:dyDescent="0.25">
      <c r="A2328" s="32" t="str">
        <f>IF(AND(TRIM(INDEX(CompletedDateValues,ROW(A2328)))&lt;&gt;"",INDEX(CompletedDateValues,ROW(A2328))&gt;0),INDEX(CompletedDateValues,ROW(A2328)),"")</f>
        <v/>
      </c>
      <c r="B2328" s="32" t="str">
        <f>IF(AND(TRIM(INDEX(StartDateValues,ROW(A2328)))&lt;&gt;"",INDEX(StartDateValues,ROW(A2328))&gt;0),INDEX(StartDateValues,ROW(A2328)),"")</f>
        <v/>
      </c>
      <c r="C2328" s="22" t="str">
        <f t="shared" si="181"/>
        <v/>
      </c>
      <c r="D2328" s="3" t="str">
        <f t="shared" si="182"/>
        <v/>
      </c>
      <c r="E2328" s="3" t="str">
        <f t="shared" si="183"/>
        <v/>
      </c>
      <c r="F2328" s="3" t="str">
        <f t="shared" si="184"/>
        <v/>
      </c>
      <c r="G2328" s="3" t="str">
        <f>IF(A2328="","",IF(HOUR(A2328)&lt;StartHour,StartHour,IF(HOUR(A2328)&gt;FinishHour,FinishHour,HOUR(A2328))))</f>
        <v/>
      </c>
      <c r="H2328" s="3" t="str">
        <f t="shared" si="185"/>
        <v/>
      </c>
      <c r="I2328" s="33" t="e">
        <f>IF(OR(A2328="",B2328=""),NA(),MAX(0,IF(A2328-B2328=0,SameDayCycleTimeSettingValue,(A2328-B2328) *24)))</f>
        <v>#N/A</v>
      </c>
      <c r="J2328" s="33" t="e">
        <f>IF(OR(A2328="",B2328=""),NA(),MAX(0,IF(A2328-B2328=0,SameDayCycleTimeSettingValue,((A2328-B2328) *24)-(INT((A2328-B2328)) * (24-(FinishHour-StartHour))))))</f>
        <v>#N/A</v>
      </c>
      <c r="K2328" s="3" t="e">
        <f ca="1">IF(OR(A2328&lt;&gt;"",B2328=""),NA(),MAX(0,IF(_xlfn.DAYS(NOW(),B2328)=0,SameDayCycleTimeSettingValue,_xlfn.DAYS(NOW(),B2328))))</f>
        <v>#N/A</v>
      </c>
    </row>
    <row r="2329" spans="1:11" x14ac:dyDescent="0.25">
      <c r="A2329" s="32" t="str">
        <f>IF(AND(TRIM(INDEX(CompletedDateValues,ROW(A2329)))&lt;&gt;"",INDEX(CompletedDateValues,ROW(A2329))&gt;0),INDEX(CompletedDateValues,ROW(A2329)),"")</f>
        <v/>
      </c>
      <c r="B2329" s="32" t="str">
        <f>IF(AND(TRIM(INDEX(StartDateValues,ROW(A2329)))&lt;&gt;"",INDEX(StartDateValues,ROW(A2329))&gt;0),INDEX(StartDateValues,ROW(A2329)),"")</f>
        <v/>
      </c>
      <c r="C2329" s="22" t="str">
        <f t="shared" si="181"/>
        <v/>
      </c>
      <c r="D2329" s="3" t="str">
        <f t="shared" si="182"/>
        <v/>
      </c>
      <c r="E2329" s="3" t="str">
        <f t="shared" si="183"/>
        <v/>
      </c>
      <c r="F2329" s="3" t="str">
        <f t="shared" si="184"/>
        <v/>
      </c>
      <c r="G2329" s="3" t="str">
        <f>IF(A2329="","",IF(HOUR(A2329)&lt;StartHour,StartHour,IF(HOUR(A2329)&gt;FinishHour,FinishHour,HOUR(A2329))))</f>
        <v/>
      </c>
      <c r="H2329" s="3" t="str">
        <f t="shared" si="185"/>
        <v/>
      </c>
      <c r="I2329" s="33" t="e">
        <f>IF(OR(A2329="",B2329=""),NA(),MAX(0,IF(A2329-B2329=0,SameDayCycleTimeSettingValue,(A2329-B2329) *24)))</f>
        <v>#N/A</v>
      </c>
      <c r="J2329" s="33" t="e">
        <f>IF(OR(A2329="",B2329=""),NA(),MAX(0,IF(A2329-B2329=0,SameDayCycleTimeSettingValue,((A2329-B2329) *24)-(INT((A2329-B2329)) * (24-(FinishHour-StartHour))))))</f>
        <v>#N/A</v>
      </c>
      <c r="K2329" s="3" t="e">
        <f ca="1">IF(OR(A2329&lt;&gt;"",B2329=""),NA(),MAX(0,IF(_xlfn.DAYS(NOW(),B2329)=0,SameDayCycleTimeSettingValue,_xlfn.DAYS(NOW(),B2329))))</f>
        <v>#N/A</v>
      </c>
    </row>
    <row r="2330" spans="1:11" x14ac:dyDescent="0.25">
      <c r="A2330" s="32" t="str">
        <f>IF(AND(TRIM(INDEX(CompletedDateValues,ROW(A2330)))&lt;&gt;"",INDEX(CompletedDateValues,ROW(A2330))&gt;0),INDEX(CompletedDateValues,ROW(A2330)),"")</f>
        <v/>
      </c>
      <c r="B2330" s="32" t="str">
        <f>IF(AND(TRIM(INDEX(StartDateValues,ROW(A2330)))&lt;&gt;"",INDEX(StartDateValues,ROW(A2330))&gt;0),INDEX(StartDateValues,ROW(A2330)),"")</f>
        <v/>
      </c>
      <c r="C2330" s="22" t="str">
        <f t="shared" si="181"/>
        <v/>
      </c>
      <c r="D2330" s="3" t="str">
        <f t="shared" si="182"/>
        <v/>
      </c>
      <c r="E2330" s="3" t="str">
        <f t="shared" si="183"/>
        <v/>
      </c>
      <c r="F2330" s="3" t="str">
        <f t="shared" si="184"/>
        <v/>
      </c>
      <c r="G2330" s="3" t="str">
        <f>IF(A2330="","",IF(HOUR(A2330)&lt;StartHour,StartHour,IF(HOUR(A2330)&gt;FinishHour,FinishHour,HOUR(A2330))))</f>
        <v/>
      </c>
      <c r="H2330" s="3" t="str">
        <f t="shared" si="185"/>
        <v/>
      </c>
      <c r="I2330" s="33" t="e">
        <f>IF(OR(A2330="",B2330=""),NA(),MAX(0,IF(A2330-B2330=0,SameDayCycleTimeSettingValue,(A2330-B2330) *24)))</f>
        <v>#N/A</v>
      </c>
      <c r="J2330" s="33" t="e">
        <f>IF(OR(A2330="",B2330=""),NA(),MAX(0,IF(A2330-B2330=0,SameDayCycleTimeSettingValue,((A2330-B2330) *24)-(INT((A2330-B2330)) * (24-(FinishHour-StartHour))))))</f>
        <v>#N/A</v>
      </c>
      <c r="K2330" s="3" t="e">
        <f ca="1">IF(OR(A2330&lt;&gt;"",B2330=""),NA(),MAX(0,IF(_xlfn.DAYS(NOW(),B2330)=0,SameDayCycleTimeSettingValue,_xlfn.DAYS(NOW(),B2330))))</f>
        <v>#N/A</v>
      </c>
    </row>
    <row r="2331" spans="1:11" x14ac:dyDescent="0.25">
      <c r="A2331" s="32" t="str">
        <f>IF(AND(TRIM(INDEX(CompletedDateValues,ROW(A2331)))&lt;&gt;"",INDEX(CompletedDateValues,ROW(A2331))&gt;0),INDEX(CompletedDateValues,ROW(A2331)),"")</f>
        <v/>
      </c>
      <c r="B2331" s="32" t="str">
        <f>IF(AND(TRIM(INDEX(StartDateValues,ROW(A2331)))&lt;&gt;"",INDEX(StartDateValues,ROW(A2331))&gt;0),INDEX(StartDateValues,ROW(A2331)),"")</f>
        <v/>
      </c>
      <c r="C2331" s="22" t="str">
        <f t="shared" si="181"/>
        <v/>
      </c>
      <c r="D2331" s="3" t="str">
        <f t="shared" si="182"/>
        <v/>
      </c>
      <c r="E2331" s="3" t="str">
        <f t="shared" si="183"/>
        <v/>
      </c>
      <c r="F2331" s="3" t="str">
        <f t="shared" si="184"/>
        <v/>
      </c>
      <c r="G2331" s="3" t="str">
        <f>IF(A2331="","",IF(HOUR(A2331)&lt;StartHour,StartHour,IF(HOUR(A2331)&gt;FinishHour,FinishHour,HOUR(A2331))))</f>
        <v/>
      </c>
      <c r="H2331" s="3" t="str">
        <f t="shared" si="185"/>
        <v/>
      </c>
      <c r="I2331" s="33" t="e">
        <f>IF(OR(A2331="",B2331=""),NA(),MAX(0,IF(A2331-B2331=0,SameDayCycleTimeSettingValue,(A2331-B2331) *24)))</f>
        <v>#N/A</v>
      </c>
      <c r="J2331" s="33" t="e">
        <f>IF(OR(A2331="",B2331=""),NA(),MAX(0,IF(A2331-B2331=0,SameDayCycleTimeSettingValue,((A2331-B2331) *24)-(INT((A2331-B2331)) * (24-(FinishHour-StartHour))))))</f>
        <v>#N/A</v>
      </c>
      <c r="K2331" s="3" t="e">
        <f ca="1">IF(OR(A2331&lt;&gt;"",B2331=""),NA(),MAX(0,IF(_xlfn.DAYS(NOW(),B2331)=0,SameDayCycleTimeSettingValue,_xlfn.DAYS(NOW(),B2331))))</f>
        <v>#N/A</v>
      </c>
    </row>
    <row r="2332" spans="1:11" x14ac:dyDescent="0.25">
      <c r="A2332" s="32" t="str">
        <f>IF(AND(TRIM(INDEX(CompletedDateValues,ROW(A2332)))&lt;&gt;"",INDEX(CompletedDateValues,ROW(A2332))&gt;0),INDEX(CompletedDateValues,ROW(A2332)),"")</f>
        <v/>
      </c>
      <c r="B2332" s="32" t="str">
        <f>IF(AND(TRIM(INDEX(StartDateValues,ROW(A2332)))&lt;&gt;"",INDEX(StartDateValues,ROW(A2332))&gt;0),INDEX(StartDateValues,ROW(A2332)),"")</f>
        <v/>
      </c>
      <c r="C2332" s="22" t="str">
        <f t="shared" si="181"/>
        <v/>
      </c>
      <c r="D2332" s="3" t="str">
        <f t="shared" si="182"/>
        <v/>
      </c>
      <c r="E2332" s="3" t="str">
        <f t="shared" si="183"/>
        <v/>
      </c>
      <c r="F2332" s="3" t="str">
        <f t="shared" si="184"/>
        <v/>
      </c>
      <c r="G2332" s="3" t="str">
        <f>IF(A2332="","",IF(HOUR(A2332)&lt;StartHour,StartHour,IF(HOUR(A2332)&gt;FinishHour,FinishHour,HOUR(A2332))))</f>
        <v/>
      </c>
      <c r="H2332" s="3" t="str">
        <f t="shared" si="185"/>
        <v/>
      </c>
      <c r="I2332" s="33" t="e">
        <f>IF(OR(A2332="",B2332=""),NA(),MAX(0,IF(A2332-B2332=0,SameDayCycleTimeSettingValue,(A2332-B2332) *24)))</f>
        <v>#N/A</v>
      </c>
      <c r="J2332" s="33" t="e">
        <f>IF(OR(A2332="",B2332=""),NA(),MAX(0,IF(A2332-B2332=0,SameDayCycleTimeSettingValue,((A2332-B2332) *24)-(INT((A2332-B2332)) * (24-(FinishHour-StartHour))))))</f>
        <v>#N/A</v>
      </c>
      <c r="K2332" s="3" t="e">
        <f ca="1">IF(OR(A2332&lt;&gt;"",B2332=""),NA(),MAX(0,IF(_xlfn.DAYS(NOW(),B2332)=0,SameDayCycleTimeSettingValue,_xlfn.DAYS(NOW(),B2332))))</f>
        <v>#N/A</v>
      </c>
    </row>
    <row r="2333" spans="1:11" x14ac:dyDescent="0.25">
      <c r="A2333" s="32" t="str">
        <f>IF(AND(TRIM(INDEX(CompletedDateValues,ROW(A2333)))&lt;&gt;"",INDEX(CompletedDateValues,ROW(A2333))&gt;0),INDEX(CompletedDateValues,ROW(A2333)),"")</f>
        <v/>
      </c>
      <c r="B2333" s="32" t="str">
        <f>IF(AND(TRIM(INDEX(StartDateValues,ROW(A2333)))&lt;&gt;"",INDEX(StartDateValues,ROW(A2333))&gt;0),INDEX(StartDateValues,ROW(A2333)),"")</f>
        <v/>
      </c>
      <c r="C2333" s="22" t="str">
        <f t="shared" si="181"/>
        <v/>
      </c>
      <c r="D2333" s="3" t="str">
        <f t="shared" si="182"/>
        <v/>
      </c>
      <c r="E2333" s="3" t="str">
        <f t="shared" si="183"/>
        <v/>
      </c>
      <c r="F2333" s="3" t="str">
        <f t="shared" si="184"/>
        <v/>
      </c>
      <c r="G2333" s="3" t="str">
        <f>IF(A2333="","",IF(HOUR(A2333)&lt;StartHour,StartHour,IF(HOUR(A2333)&gt;FinishHour,FinishHour,HOUR(A2333))))</f>
        <v/>
      </c>
      <c r="H2333" s="3" t="str">
        <f t="shared" si="185"/>
        <v/>
      </c>
      <c r="I2333" s="33" t="e">
        <f>IF(OR(A2333="",B2333=""),NA(),MAX(0,IF(A2333-B2333=0,SameDayCycleTimeSettingValue,(A2333-B2333) *24)))</f>
        <v>#N/A</v>
      </c>
      <c r="J2333" s="33" t="e">
        <f>IF(OR(A2333="",B2333=""),NA(),MAX(0,IF(A2333-B2333=0,SameDayCycleTimeSettingValue,((A2333-B2333) *24)-(INT((A2333-B2333)) * (24-(FinishHour-StartHour))))))</f>
        <v>#N/A</v>
      </c>
      <c r="K2333" s="3" t="e">
        <f ca="1">IF(OR(A2333&lt;&gt;"",B2333=""),NA(),MAX(0,IF(_xlfn.DAYS(NOW(),B2333)=0,SameDayCycleTimeSettingValue,_xlfn.DAYS(NOW(),B2333))))</f>
        <v>#N/A</v>
      </c>
    </row>
    <row r="2334" spans="1:11" x14ac:dyDescent="0.25">
      <c r="A2334" s="32" t="str">
        <f>IF(AND(TRIM(INDEX(CompletedDateValues,ROW(A2334)))&lt;&gt;"",INDEX(CompletedDateValues,ROW(A2334))&gt;0),INDEX(CompletedDateValues,ROW(A2334)),"")</f>
        <v/>
      </c>
      <c r="B2334" s="32" t="str">
        <f>IF(AND(TRIM(INDEX(StartDateValues,ROW(A2334)))&lt;&gt;"",INDEX(StartDateValues,ROW(A2334))&gt;0),INDEX(StartDateValues,ROW(A2334)),"")</f>
        <v/>
      </c>
      <c r="C2334" s="22" t="str">
        <f t="shared" si="181"/>
        <v/>
      </c>
      <c r="D2334" s="3" t="str">
        <f t="shared" si="182"/>
        <v/>
      </c>
      <c r="E2334" s="3" t="str">
        <f t="shared" si="183"/>
        <v/>
      </c>
      <c r="F2334" s="3" t="str">
        <f t="shared" si="184"/>
        <v/>
      </c>
      <c r="G2334" s="3" t="str">
        <f>IF(A2334="","",IF(HOUR(A2334)&lt;StartHour,StartHour,IF(HOUR(A2334)&gt;FinishHour,FinishHour,HOUR(A2334))))</f>
        <v/>
      </c>
      <c r="H2334" s="3" t="str">
        <f t="shared" si="185"/>
        <v/>
      </c>
      <c r="I2334" s="33" t="e">
        <f>IF(OR(A2334="",B2334=""),NA(),MAX(0,IF(A2334-B2334=0,SameDayCycleTimeSettingValue,(A2334-B2334) *24)))</f>
        <v>#N/A</v>
      </c>
      <c r="J2334" s="33" t="e">
        <f>IF(OR(A2334="",B2334=""),NA(),MAX(0,IF(A2334-B2334=0,SameDayCycleTimeSettingValue,((A2334-B2334) *24)-(INT((A2334-B2334)) * (24-(FinishHour-StartHour))))))</f>
        <v>#N/A</v>
      </c>
      <c r="K2334" s="3" t="e">
        <f ca="1">IF(OR(A2334&lt;&gt;"",B2334=""),NA(),MAX(0,IF(_xlfn.DAYS(NOW(),B2334)=0,SameDayCycleTimeSettingValue,_xlfn.DAYS(NOW(),B2334))))</f>
        <v>#N/A</v>
      </c>
    </row>
    <row r="2335" spans="1:11" x14ac:dyDescent="0.25">
      <c r="A2335" s="32" t="str">
        <f>IF(AND(TRIM(INDEX(CompletedDateValues,ROW(A2335)))&lt;&gt;"",INDEX(CompletedDateValues,ROW(A2335))&gt;0),INDEX(CompletedDateValues,ROW(A2335)),"")</f>
        <v/>
      </c>
      <c r="B2335" s="32" t="str">
        <f>IF(AND(TRIM(INDEX(StartDateValues,ROW(A2335)))&lt;&gt;"",INDEX(StartDateValues,ROW(A2335))&gt;0),INDEX(StartDateValues,ROW(A2335)),"")</f>
        <v/>
      </c>
      <c r="C2335" s="22" t="str">
        <f t="shared" si="181"/>
        <v/>
      </c>
      <c r="D2335" s="3" t="str">
        <f t="shared" si="182"/>
        <v/>
      </c>
      <c r="E2335" s="3" t="str">
        <f t="shared" si="183"/>
        <v/>
      </c>
      <c r="F2335" s="3" t="str">
        <f t="shared" si="184"/>
        <v/>
      </c>
      <c r="G2335" s="3" t="str">
        <f>IF(A2335="","",IF(HOUR(A2335)&lt;StartHour,StartHour,IF(HOUR(A2335)&gt;FinishHour,FinishHour,HOUR(A2335))))</f>
        <v/>
      </c>
      <c r="H2335" s="3" t="str">
        <f t="shared" si="185"/>
        <v/>
      </c>
      <c r="I2335" s="33" t="e">
        <f>IF(OR(A2335="",B2335=""),NA(),MAX(0,IF(A2335-B2335=0,SameDayCycleTimeSettingValue,(A2335-B2335) *24)))</f>
        <v>#N/A</v>
      </c>
      <c r="J2335" s="33" t="e">
        <f>IF(OR(A2335="",B2335=""),NA(),MAX(0,IF(A2335-B2335=0,SameDayCycleTimeSettingValue,((A2335-B2335) *24)-(INT((A2335-B2335)) * (24-(FinishHour-StartHour))))))</f>
        <v>#N/A</v>
      </c>
      <c r="K2335" s="3" t="e">
        <f ca="1">IF(OR(A2335&lt;&gt;"",B2335=""),NA(),MAX(0,IF(_xlfn.DAYS(NOW(),B2335)=0,SameDayCycleTimeSettingValue,_xlfn.DAYS(NOW(),B2335))))</f>
        <v>#N/A</v>
      </c>
    </row>
    <row r="2336" spans="1:11" x14ac:dyDescent="0.25">
      <c r="A2336" s="32" t="str">
        <f>IF(AND(TRIM(INDEX(CompletedDateValues,ROW(A2336)))&lt;&gt;"",INDEX(CompletedDateValues,ROW(A2336))&gt;0),INDEX(CompletedDateValues,ROW(A2336)),"")</f>
        <v/>
      </c>
      <c r="B2336" s="32" t="str">
        <f>IF(AND(TRIM(INDEX(StartDateValues,ROW(A2336)))&lt;&gt;"",INDEX(StartDateValues,ROW(A2336))&gt;0),INDEX(StartDateValues,ROW(A2336)),"")</f>
        <v/>
      </c>
      <c r="C2336" s="22" t="str">
        <f t="shared" si="181"/>
        <v/>
      </c>
      <c r="D2336" s="3" t="str">
        <f t="shared" si="182"/>
        <v/>
      </c>
      <c r="E2336" s="3" t="str">
        <f t="shared" si="183"/>
        <v/>
      </c>
      <c r="F2336" s="3" t="str">
        <f t="shared" si="184"/>
        <v/>
      </c>
      <c r="G2336" s="3" t="str">
        <f>IF(A2336="","",IF(HOUR(A2336)&lt;StartHour,StartHour,IF(HOUR(A2336)&gt;FinishHour,FinishHour,HOUR(A2336))))</f>
        <v/>
      </c>
      <c r="H2336" s="3" t="str">
        <f t="shared" si="185"/>
        <v/>
      </c>
      <c r="I2336" s="33" t="e">
        <f>IF(OR(A2336="",B2336=""),NA(),MAX(0,IF(A2336-B2336=0,SameDayCycleTimeSettingValue,(A2336-B2336) *24)))</f>
        <v>#N/A</v>
      </c>
      <c r="J2336" s="33" t="e">
        <f>IF(OR(A2336="",B2336=""),NA(),MAX(0,IF(A2336-B2336=0,SameDayCycleTimeSettingValue,((A2336-B2336) *24)-(INT((A2336-B2336)) * (24-(FinishHour-StartHour))))))</f>
        <v>#N/A</v>
      </c>
      <c r="K2336" s="3" t="e">
        <f ca="1">IF(OR(A2336&lt;&gt;"",B2336=""),NA(),MAX(0,IF(_xlfn.DAYS(NOW(),B2336)=0,SameDayCycleTimeSettingValue,_xlfn.DAYS(NOW(),B2336))))</f>
        <v>#N/A</v>
      </c>
    </row>
    <row r="2337" spans="1:11" x14ac:dyDescent="0.25">
      <c r="A2337" s="32" t="str">
        <f>IF(AND(TRIM(INDEX(CompletedDateValues,ROW(A2337)))&lt;&gt;"",INDEX(CompletedDateValues,ROW(A2337))&gt;0),INDEX(CompletedDateValues,ROW(A2337)),"")</f>
        <v/>
      </c>
      <c r="B2337" s="32" t="str">
        <f>IF(AND(TRIM(INDEX(StartDateValues,ROW(A2337)))&lt;&gt;"",INDEX(StartDateValues,ROW(A2337))&gt;0),INDEX(StartDateValues,ROW(A2337)),"")</f>
        <v/>
      </c>
      <c r="C2337" s="22" t="str">
        <f t="shared" si="181"/>
        <v/>
      </c>
      <c r="D2337" s="3" t="str">
        <f t="shared" si="182"/>
        <v/>
      </c>
      <c r="E2337" s="3" t="str">
        <f t="shared" si="183"/>
        <v/>
      </c>
      <c r="F2337" s="3" t="str">
        <f t="shared" si="184"/>
        <v/>
      </c>
      <c r="G2337" s="3" t="str">
        <f>IF(A2337="","",IF(HOUR(A2337)&lt;StartHour,StartHour,IF(HOUR(A2337)&gt;FinishHour,FinishHour,HOUR(A2337))))</f>
        <v/>
      </c>
      <c r="H2337" s="3" t="str">
        <f t="shared" si="185"/>
        <v/>
      </c>
      <c r="I2337" s="33" t="e">
        <f>IF(OR(A2337="",B2337=""),NA(),MAX(0,IF(A2337-B2337=0,SameDayCycleTimeSettingValue,(A2337-B2337) *24)))</f>
        <v>#N/A</v>
      </c>
      <c r="J2337" s="33" t="e">
        <f>IF(OR(A2337="",B2337=""),NA(),MAX(0,IF(A2337-B2337=0,SameDayCycleTimeSettingValue,((A2337-B2337) *24)-(INT((A2337-B2337)) * (24-(FinishHour-StartHour))))))</f>
        <v>#N/A</v>
      </c>
      <c r="K2337" s="3" t="e">
        <f ca="1">IF(OR(A2337&lt;&gt;"",B2337=""),NA(),MAX(0,IF(_xlfn.DAYS(NOW(),B2337)=0,SameDayCycleTimeSettingValue,_xlfn.DAYS(NOW(),B2337))))</f>
        <v>#N/A</v>
      </c>
    </row>
    <row r="2338" spans="1:11" x14ac:dyDescent="0.25">
      <c r="A2338" s="32" t="str">
        <f>IF(AND(TRIM(INDEX(CompletedDateValues,ROW(A2338)))&lt;&gt;"",INDEX(CompletedDateValues,ROW(A2338))&gt;0),INDEX(CompletedDateValues,ROW(A2338)),"")</f>
        <v/>
      </c>
      <c r="B2338" s="32" t="str">
        <f>IF(AND(TRIM(INDEX(StartDateValues,ROW(A2338)))&lt;&gt;"",INDEX(StartDateValues,ROW(A2338))&gt;0),INDEX(StartDateValues,ROW(A2338)),"")</f>
        <v/>
      </c>
      <c r="C2338" s="22" t="str">
        <f t="shared" si="181"/>
        <v/>
      </c>
      <c r="D2338" s="3" t="str">
        <f t="shared" si="182"/>
        <v/>
      </c>
      <c r="E2338" s="3" t="str">
        <f t="shared" si="183"/>
        <v/>
      </c>
      <c r="F2338" s="3" t="str">
        <f t="shared" si="184"/>
        <v/>
      </c>
      <c r="G2338" s="3" t="str">
        <f>IF(A2338="","",IF(HOUR(A2338)&lt;StartHour,StartHour,IF(HOUR(A2338)&gt;FinishHour,FinishHour,HOUR(A2338))))</f>
        <v/>
      </c>
      <c r="H2338" s="3" t="str">
        <f t="shared" si="185"/>
        <v/>
      </c>
      <c r="I2338" s="33" t="e">
        <f>IF(OR(A2338="",B2338=""),NA(),MAX(0,IF(A2338-B2338=0,SameDayCycleTimeSettingValue,(A2338-B2338) *24)))</f>
        <v>#N/A</v>
      </c>
      <c r="J2338" s="33" t="e">
        <f>IF(OR(A2338="",B2338=""),NA(),MAX(0,IF(A2338-B2338=0,SameDayCycleTimeSettingValue,((A2338-B2338) *24)-(INT((A2338-B2338)) * (24-(FinishHour-StartHour))))))</f>
        <v>#N/A</v>
      </c>
      <c r="K2338" s="3" t="e">
        <f ca="1">IF(OR(A2338&lt;&gt;"",B2338=""),NA(),MAX(0,IF(_xlfn.DAYS(NOW(),B2338)=0,SameDayCycleTimeSettingValue,_xlfn.DAYS(NOW(),B2338))))</f>
        <v>#N/A</v>
      </c>
    </row>
    <row r="2339" spans="1:11" x14ac:dyDescent="0.25">
      <c r="A2339" s="32" t="str">
        <f>IF(AND(TRIM(INDEX(CompletedDateValues,ROW(A2339)))&lt;&gt;"",INDEX(CompletedDateValues,ROW(A2339))&gt;0),INDEX(CompletedDateValues,ROW(A2339)),"")</f>
        <v/>
      </c>
      <c r="B2339" s="32" t="str">
        <f>IF(AND(TRIM(INDEX(StartDateValues,ROW(A2339)))&lt;&gt;"",INDEX(StartDateValues,ROW(A2339))&gt;0),INDEX(StartDateValues,ROW(A2339)),"")</f>
        <v/>
      </c>
      <c r="C2339" s="22" t="str">
        <f t="shared" si="181"/>
        <v/>
      </c>
      <c r="D2339" s="3" t="str">
        <f t="shared" si="182"/>
        <v/>
      </c>
      <c r="E2339" s="3" t="str">
        <f t="shared" si="183"/>
        <v/>
      </c>
      <c r="F2339" s="3" t="str">
        <f t="shared" si="184"/>
        <v/>
      </c>
      <c r="G2339" s="3" t="str">
        <f>IF(A2339="","",IF(HOUR(A2339)&lt;StartHour,StartHour,IF(HOUR(A2339)&gt;FinishHour,FinishHour,HOUR(A2339))))</f>
        <v/>
      </c>
      <c r="H2339" s="3" t="str">
        <f t="shared" si="185"/>
        <v/>
      </c>
      <c r="I2339" s="33" t="e">
        <f>IF(OR(A2339="",B2339=""),NA(),MAX(0,IF(A2339-B2339=0,SameDayCycleTimeSettingValue,(A2339-B2339) *24)))</f>
        <v>#N/A</v>
      </c>
      <c r="J2339" s="33" t="e">
        <f>IF(OR(A2339="",B2339=""),NA(),MAX(0,IF(A2339-B2339=0,SameDayCycleTimeSettingValue,((A2339-B2339) *24)-(INT((A2339-B2339)) * (24-(FinishHour-StartHour))))))</f>
        <v>#N/A</v>
      </c>
      <c r="K2339" s="3" t="e">
        <f ca="1">IF(OR(A2339&lt;&gt;"",B2339=""),NA(),MAX(0,IF(_xlfn.DAYS(NOW(),B2339)=0,SameDayCycleTimeSettingValue,_xlfn.DAYS(NOW(),B2339))))</f>
        <v>#N/A</v>
      </c>
    </row>
    <row r="2340" spans="1:11" x14ac:dyDescent="0.25">
      <c r="A2340" s="32" t="str">
        <f>IF(AND(TRIM(INDEX(CompletedDateValues,ROW(A2340)))&lt;&gt;"",INDEX(CompletedDateValues,ROW(A2340))&gt;0),INDEX(CompletedDateValues,ROW(A2340)),"")</f>
        <v/>
      </c>
      <c r="B2340" s="32" t="str">
        <f>IF(AND(TRIM(INDEX(StartDateValues,ROW(A2340)))&lt;&gt;"",INDEX(StartDateValues,ROW(A2340))&gt;0),INDEX(StartDateValues,ROW(A2340)),"")</f>
        <v/>
      </c>
      <c r="C2340" s="22" t="str">
        <f t="shared" si="181"/>
        <v/>
      </c>
      <c r="D2340" s="3" t="str">
        <f t="shared" si="182"/>
        <v/>
      </c>
      <c r="E2340" s="3" t="str">
        <f t="shared" si="183"/>
        <v/>
      </c>
      <c r="F2340" s="3" t="str">
        <f t="shared" si="184"/>
        <v/>
      </c>
      <c r="G2340" s="3" t="str">
        <f>IF(A2340="","",IF(HOUR(A2340)&lt;StartHour,StartHour,IF(HOUR(A2340)&gt;FinishHour,FinishHour,HOUR(A2340))))</f>
        <v/>
      </c>
      <c r="H2340" s="3" t="str">
        <f t="shared" si="185"/>
        <v/>
      </c>
      <c r="I2340" s="33" t="e">
        <f>IF(OR(A2340="",B2340=""),NA(),MAX(0,IF(A2340-B2340=0,SameDayCycleTimeSettingValue,(A2340-B2340) *24)))</f>
        <v>#N/A</v>
      </c>
      <c r="J2340" s="33" t="e">
        <f>IF(OR(A2340="",B2340=""),NA(),MAX(0,IF(A2340-B2340=0,SameDayCycleTimeSettingValue,((A2340-B2340) *24)-(INT((A2340-B2340)) * (24-(FinishHour-StartHour))))))</f>
        <v>#N/A</v>
      </c>
      <c r="K2340" s="3" t="e">
        <f ca="1">IF(OR(A2340&lt;&gt;"",B2340=""),NA(),MAX(0,IF(_xlfn.DAYS(NOW(),B2340)=0,SameDayCycleTimeSettingValue,_xlfn.DAYS(NOW(),B2340))))</f>
        <v>#N/A</v>
      </c>
    </row>
    <row r="2341" spans="1:11" x14ac:dyDescent="0.25">
      <c r="A2341" s="32" t="str">
        <f>IF(AND(TRIM(INDEX(CompletedDateValues,ROW(A2341)))&lt;&gt;"",INDEX(CompletedDateValues,ROW(A2341))&gt;0),INDEX(CompletedDateValues,ROW(A2341)),"")</f>
        <v/>
      </c>
      <c r="B2341" s="32" t="str">
        <f>IF(AND(TRIM(INDEX(StartDateValues,ROW(A2341)))&lt;&gt;"",INDEX(StartDateValues,ROW(A2341))&gt;0),INDEX(StartDateValues,ROW(A2341)),"")</f>
        <v/>
      </c>
      <c r="C2341" s="22" t="str">
        <f t="shared" si="181"/>
        <v/>
      </c>
      <c r="D2341" s="3" t="str">
        <f t="shared" si="182"/>
        <v/>
      </c>
      <c r="E2341" s="3" t="str">
        <f t="shared" si="183"/>
        <v/>
      </c>
      <c r="F2341" s="3" t="str">
        <f t="shared" si="184"/>
        <v/>
      </c>
      <c r="G2341" s="3" t="str">
        <f>IF(A2341="","",IF(HOUR(A2341)&lt;StartHour,StartHour,IF(HOUR(A2341)&gt;FinishHour,FinishHour,HOUR(A2341))))</f>
        <v/>
      </c>
      <c r="H2341" s="3" t="str">
        <f t="shared" si="185"/>
        <v/>
      </c>
      <c r="I2341" s="33" t="e">
        <f>IF(OR(A2341="",B2341=""),NA(),MAX(0,IF(A2341-B2341=0,SameDayCycleTimeSettingValue,(A2341-B2341) *24)))</f>
        <v>#N/A</v>
      </c>
      <c r="J2341" s="33" t="e">
        <f>IF(OR(A2341="",B2341=""),NA(),MAX(0,IF(A2341-B2341=0,SameDayCycleTimeSettingValue,((A2341-B2341) *24)-(INT((A2341-B2341)) * (24-(FinishHour-StartHour))))))</f>
        <v>#N/A</v>
      </c>
      <c r="K2341" s="3" t="e">
        <f ca="1">IF(OR(A2341&lt;&gt;"",B2341=""),NA(),MAX(0,IF(_xlfn.DAYS(NOW(),B2341)=0,SameDayCycleTimeSettingValue,_xlfn.DAYS(NOW(),B2341))))</f>
        <v>#N/A</v>
      </c>
    </row>
    <row r="2342" spans="1:11" x14ac:dyDescent="0.25">
      <c r="A2342" s="32" t="str">
        <f>IF(AND(TRIM(INDEX(CompletedDateValues,ROW(A2342)))&lt;&gt;"",INDEX(CompletedDateValues,ROW(A2342))&gt;0),INDEX(CompletedDateValues,ROW(A2342)),"")</f>
        <v/>
      </c>
      <c r="B2342" s="32" t="str">
        <f>IF(AND(TRIM(INDEX(StartDateValues,ROW(A2342)))&lt;&gt;"",INDEX(StartDateValues,ROW(A2342))&gt;0),INDEX(StartDateValues,ROW(A2342)),"")</f>
        <v/>
      </c>
      <c r="C2342" s="22" t="str">
        <f t="shared" si="181"/>
        <v/>
      </c>
      <c r="D2342" s="3" t="str">
        <f t="shared" si="182"/>
        <v/>
      </c>
      <c r="E2342" s="3" t="str">
        <f t="shared" si="183"/>
        <v/>
      </c>
      <c r="F2342" s="3" t="str">
        <f t="shared" si="184"/>
        <v/>
      </c>
      <c r="G2342" s="3" t="str">
        <f>IF(A2342="","",IF(HOUR(A2342)&lt;StartHour,StartHour,IF(HOUR(A2342)&gt;FinishHour,FinishHour,HOUR(A2342))))</f>
        <v/>
      </c>
      <c r="H2342" s="3" t="str">
        <f t="shared" si="185"/>
        <v/>
      </c>
      <c r="I2342" s="33" t="e">
        <f>IF(OR(A2342="",B2342=""),NA(),MAX(0,IF(A2342-B2342=0,SameDayCycleTimeSettingValue,(A2342-B2342) *24)))</f>
        <v>#N/A</v>
      </c>
      <c r="J2342" s="33" t="e">
        <f>IF(OR(A2342="",B2342=""),NA(),MAX(0,IF(A2342-B2342=0,SameDayCycleTimeSettingValue,((A2342-B2342) *24)-(INT((A2342-B2342)) * (24-(FinishHour-StartHour))))))</f>
        <v>#N/A</v>
      </c>
      <c r="K2342" s="3" t="e">
        <f ca="1">IF(OR(A2342&lt;&gt;"",B2342=""),NA(),MAX(0,IF(_xlfn.DAYS(NOW(),B2342)=0,SameDayCycleTimeSettingValue,_xlfn.DAYS(NOW(),B2342))))</f>
        <v>#N/A</v>
      </c>
    </row>
    <row r="2343" spans="1:11" x14ac:dyDescent="0.25">
      <c r="A2343" s="32" t="str">
        <f>IF(AND(TRIM(INDEX(CompletedDateValues,ROW(A2343)))&lt;&gt;"",INDEX(CompletedDateValues,ROW(A2343))&gt;0),INDEX(CompletedDateValues,ROW(A2343)),"")</f>
        <v/>
      </c>
      <c r="B2343" s="32" t="str">
        <f>IF(AND(TRIM(INDEX(StartDateValues,ROW(A2343)))&lt;&gt;"",INDEX(StartDateValues,ROW(A2343))&gt;0),INDEX(StartDateValues,ROW(A2343)),"")</f>
        <v/>
      </c>
      <c r="C2343" s="22" t="str">
        <f t="shared" si="181"/>
        <v/>
      </c>
      <c r="D2343" s="3" t="str">
        <f t="shared" si="182"/>
        <v/>
      </c>
      <c r="E2343" s="3" t="str">
        <f t="shared" si="183"/>
        <v/>
      </c>
      <c r="F2343" s="3" t="str">
        <f t="shared" si="184"/>
        <v/>
      </c>
      <c r="G2343" s="3" t="str">
        <f>IF(A2343="","",IF(HOUR(A2343)&lt;StartHour,StartHour,IF(HOUR(A2343)&gt;FinishHour,FinishHour,HOUR(A2343))))</f>
        <v/>
      </c>
      <c r="H2343" s="3" t="str">
        <f t="shared" si="185"/>
        <v/>
      </c>
      <c r="I2343" s="33" t="e">
        <f>IF(OR(A2343="",B2343=""),NA(),MAX(0,IF(A2343-B2343=0,SameDayCycleTimeSettingValue,(A2343-B2343) *24)))</f>
        <v>#N/A</v>
      </c>
      <c r="J2343" s="33" t="e">
        <f>IF(OR(A2343="",B2343=""),NA(),MAX(0,IF(A2343-B2343=0,SameDayCycleTimeSettingValue,((A2343-B2343) *24)-(INT((A2343-B2343)) * (24-(FinishHour-StartHour))))))</f>
        <v>#N/A</v>
      </c>
      <c r="K2343" s="3" t="e">
        <f ca="1">IF(OR(A2343&lt;&gt;"",B2343=""),NA(),MAX(0,IF(_xlfn.DAYS(NOW(),B2343)=0,SameDayCycleTimeSettingValue,_xlfn.DAYS(NOW(),B2343))))</f>
        <v>#N/A</v>
      </c>
    </row>
    <row r="2344" spans="1:11" x14ac:dyDescent="0.25">
      <c r="A2344" s="32" t="str">
        <f>IF(AND(TRIM(INDEX(CompletedDateValues,ROW(A2344)))&lt;&gt;"",INDEX(CompletedDateValues,ROW(A2344))&gt;0),INDEX(CompletedDateValues,ROW(A2344)),"")</f>
        <v/>
      </c>
      <c r="B2344" s="32" t="str">
        <f>IF(AND(TRIM(INDEX(StartDateValues,ROW(A2344)))&lt;&gt;"",INDEX(StartDateValues,ROW(A2344))&gt;0),INDEX(StartDateValues,ROW(A2344)),"")</f>
        <v/>
      </c>
      <c r="C2344" s="22" t="str">
        <f t="shared" si="181"/>
        <v/>
      </c>
      <c r="D2344" s="3" t="str">
        <f t="shared" si="182"/>
        <v/>
      </c>
      <c r="E2344" s="3" t="str">
        <f t="shared" si="183"/>
        <v/>
      </c>
      <c r="F2344" s="3" t="str">
        <f t="shared" si="184"/>
        <v/>
      </c>
      <c r="G2344" s="3" t="str">
        <f>IF(A2344="","",IF(HOUR(A2344)&lt;StartHour,StartHour,IF(HOUR(A2344)&gt;FinishHour,FinishHour,HOUR(A2344))))</f>
        <v/>
      </c>
      <c r="H2344" s="3" t="str">
        <f t="shared" si="185"/>
        <v/>
      </c>
      <c r="I2344" s="33" t="e">
        <f>IF(OR(A2344="",B2344=""),NA(),MAX(0,IF(A2344-B2344=0,SameDayCycleTimeSettingValue,(A2344-B2344) *24)))</f>
        <v>#N/A</v>
      </c>
      <c r="J2344" s="33" t="e">
        <f>IF(OR(A2344="",B2344=""),NA(),MAX(0,IF(A2344-B2344=0,SameDayCycleTimeSettingValue,((A2344-B2344) *24)-(INT((A2344-B2344)) * (24-(FinishHour-StartHour))))))</f>
        <v>#N/A</v>
      </c>
      <c r="K2344" s="3" t="e">
        <f ca="1">IF(OR(A2344&lt;&gt;"",B2344=""),NA(),MAX(0,IF(_xlfn.DAYS(NOW(),B2344)=0,SameDayCycleTimeSettingValue,_xlfn.DAYS(NOW(),B2344))))</f>
        <v>#N/A</v>
      </c>
    </row>
    <row r="2345" spans="1:11" x14ac:dyDescent="0.25">
      <c r="A2345" s="32" t="str">
        <f>IF(AND(TRIM(INDEX(CompletedDateValues,ROW(A2345)))&lt;&gt;"",INDEX(CompletedDateValues,ROW(A2345))&gt;0),INDEX(CompletedDateValues,ROW(A2345)),"")</f>
        <v/>
      </c>
      <c r="B2345" s="32" t="str">
        <f>IF(AND(TRIM(INDEX(StartDateValues,ROW(A2345)))&lt;&gt;"",INDEX(StartDateValues,ROW(A2345))&gt;0),INDEX(StartDateValues,ROW(A2345)),"")</f>
        <v/>
      </c>
      <c r="C2345" s="22" t="str">
        <f t="shared" si="181"/>
        <v/>
      </c>
      <c r="D2345" s="3" t="str">
        <f t="shared" si="182"/>
        <v/>
      </c>
      <c r="E2345" s="3" t="str">
        <f t="shared" si="183"/>
        <v/>
      </c>
      <c r="F2345" s="3" t="str">
        <f t="shared" si="184"/>
        <v/>
      </c>
      <c r="G2345" s="3" t="str">
        <f>IF(A2345="","",IF(HOUR(A2345)&lt;StartHour,StartHour,IF(HOUR(A2345)&gt;FinishHour,FinishHour,HOUR(A2345))))</f>
        <v/>
      </c>
      <c r="H2345" s="3" t="str">
        <f t="shared" si="185"/>
        <v/>
      </c>
      <c r="I2345" s="33" t="e">
        <f>IF(OR(A2345="",B2345=""),NA(),MAX(0,IF(A2345-B2345=0,SameDayCycleTimeSettingValue,(A2345-B2345) *24)))</f>
        <v>#N/A</v>
      </c>
      <c r="J2345" s="33" t="e">
        <f>IF(OR(A2345="",B2345=""),NA(),MAX(0,IF(A2345-B2345=0,SameDayCycleTimeSettingValue,((A2345-B2345) *24)-(INT((A2345-B2345)) * (24-(FinishHour-StartHour))))))</f>
        <v>#N/A</v>
      </c>
      <c r="K2345" s="3" t="e">
        <f ca="1">IF(OR(A2345&lt;&gt;"",B2345=""),NA(),MAX(0,IF(_xlfn.DAYS(NOW(),B2345)=0,SameDayCycleTimeSettingValue,_xlfn.DAYS(NOW(),B2345))))</f>
        <v>#N/A</v>
      </c>
    </row>
    <row r="2346" spans="1:11" x14ac:dyDescent="0.25">
      <c r="A2346" s="32" t="str">
        <f>IF(AND(TRIM(INDEX(CompletedDateValues,ROW(A2346)))&lt;&gt;"",INDEX(CompletedDateValues,ROW(A2346))&gt;0),INDEX(CompletedDateValues,ROW(A2346)),"")</f>
        <v/>
      </c>
      <c r="B2346" s="32" t="str">
        <f>IF(AND(TRIM(INDEX(StartDateValues,ROW(A2346)))&lt;&gt;"",INDEX(StartDateValues,ROW(A2346))&gt;0),INDEX(StartDateValues,ROW(A2346)),"")</f>
        <v/>
      </c>
      <c r="C2346" s="22" t="str">
        <f t="shared" si="181"/>
        <v/>
      </c>
      <c r="D2346" s="3" t="str">
        <f t="shared" si="182"/>
        <v/>
      </c>
      <c r="E2346" s="3" t="str">
        <f t="shared" si="183"/>
        <v/>
      </c>
      <c r="F2346" s="3" t="str">
        <f t="shared" si="184"/>
        <v/>
      </c>
      <c r="G2346" s="3" t="str">
        <f>IF(A2346="","",IF(HOUR(A2346)&lt;StartHour,StartHour,IF(HOUR(A2346)&gt;FinishHour,FinishHour,HOUR(A2346))))</f>
        <v/>
      </c>
      <c r="H2346" s="3" t="str">
        <f t="shared" si="185"/>
        <v/>
      </c>
      <c r="I2346" s="33" t="e">
        <f>IF(OR(A2346="",B2346=""),NA(),MAX(0,IF(A2346-B2346=0,SameDayCycleTimeSettingValue,(A2346-B2346) *24)))</f>
        <v>#N/A</v>
      </c>
      <c r="J2346" s="33" t="e">
        <f>IF(OR(A2346="",B2346=""),NA(),MAX(0,IF(A2346-B2346=0,SameDayCycleTimeSettingValue,((A2346-B2346) *24)-(INT((A2346-B2346)) * (24-(FinishHour-StartHour))))))</f>
        <v>#N/A</v>
      </c>
      <c r="K2346" s="3" t="e">
        <f ca="1">IF(OR(A2346&lt;&gt;"",B2346=""),NA(),MAX(0,IF(_xlfn.DAYS(NOW(),B2346)=0,SameDayCycleTimeSettingValue,_xlfn.DAYS(NOW(),B2346))))</f>
        <v>#N/A</v>
      </c>
    </row>
    <row r="2347" spans="1:11" x14ac:dyDescent="0.25">
      <c r="A2347" s="32" t="str">
        <f>IF(AND(TRIM(INDEX(CompletedDateValues,ROW(A2347)))&lt;&gt;"",INDEX(CompletedDateValues,ROW(A2347))&gt;0),INDEX(CompletedDateValues,ROW(A2347)),"")</f>
        <v/>
      </c>
      <c r="B2347" s="32" t="str">
        <f>IF(AND(TRIM(INDEX(StartDateValues,ROW(A2347)))&lt;&gt;"",INDEX(StartDateValues,ROW(A2347))&gt;0),INDEX(StartDateValues,ROW(A2347)),"")</f>
        <v/>
      </c>
      <c r="C2347" s="22" t="str">
        <f t="shared" si="181"/>
        <v/>
      </c>
      <c r="D2347" s="3" t="str">
        <f t="shared" si="182"/>
        <v/>
      </c>
      <c r="E2347" s="3" t="str">
        <f t="shared" si="183"/>
        <v/>
      </c>
      <c r="F2347" s="3" t="str">
        <f t="shared" si="184"/>
        <v/>
      </c>
      <c r="G2347" s="3" t="str">
        <f>IF(A2347="","",IF(HOUR(A2347)&lt;StartHour,StartHour,IF(HOUR(A2347)&gt;FinishHour,FinishHour,HOUR(A2347))))</f>
        <v/>
      </c>
      <c r="H2347" s="3" t="str">
        <f t="shared" si="185"/>
        <v/>
      </c>
      <c r="I2347" s="33" t="e">
        <f>IF(OR(A2347="",B2347=""),NA(),MAX(0,IF(A2347-B2347=0,SameDayCycleTimeSettingValue,(A2347-B2347) *24)))</f>
        <v>#N/A</v>
      </c>
      <c r="J2347" s="33" t="e">
        <f>IF(OR(A2347="",B2347=""),NA(),MAX(0,IF(A2347-B2347=0,SameDayCycleTimeSettingValue,((A2347-B2347) *24)-(INT((A2347-B2347)) * (24-(FinishHour-StartHour))))))</f>
        <v>#N/A</v>
      </c>
      <c r="K2347" s="3" t="e">
        <f ca="1">IF(OR(A2347&lt;&gt;"",B2347=""),NA(),MAX(0,IF(_xlfn.DAYS(NOW(),B2347)=0,SameDayCycleTimeSettingValue,_xlfn.DAYS(NOW(),B2347))))</f>
        <v>#N/A</v>
      </c>
    </row>
    <row r="2348" spans="1:11" x14ac:dyDescent="0.25">
      <c r="A2348" s="32" t="str">
        <f>IF(AND(TRIM(INDEX(CompletedDateValues,ROW(A2348)))&lt;&gt;"",INDEX(CompletedDateValues,ROW(A2348))&gt;0),INDEX(CompletedDateValues,ROW(A2348)),"")</f>
        <v/>
      </c>
      <c r="B2348" s="32" t="str">
        <f>IF(AND(TRIM(INDEX(StartDateValues,ROW(A2348)))&lt;&gt;"",INDEX(StartDateValues,ROW(A2348))&gt;0),INDEX(StartDateValues,ROW(A2348)),"")</f>
        <v/>
      </c>
      <c r="C2348" s="22" t="str">
        <f t="shared" si="181"/>
        <v/>
      </c>
      <c r="D2348" s="3" t="str">
        <f t="shared" si="182"/>
        <v/>
      </c>
      <c r="E2348" s="3" t="str">
        <f t="shared" si="183"/>
        <v/>
      </c>
      <c r="F2348" s="3" t="str">
        <f t="shared" si="184"/>
        <v/>
      </c>
      <c r="G2348" s="3" t="str">
        <f>IF(A2348="","",IF(HOUR(A2348)&lt;StartHour,StartHour,IF(HOUR(A2348)&gt;FinishHour,FinishHour,HOUR(A2348))))</f>
        <v/>
      </c>
      <c r="H2348" s="3" t="str">
        <f t="shared" si="185"/>
        <v/>
      </c>
      <c r="I2348" s="33" t="e">
        <f>IF(OR(A2348="",B2348=""),NA(),MAX(0,IF(A2348-B2348=0,SameDayCycleTimeSettingValue,(A2348-B2348) *24)))</f>
        <v>#N/A</v>
      </c>
      <c r="J2348" s="33" t="e">
        <f>IF(OR(A2348="",B2348=""),NA(),MAX(0,IF(A2348-B2348=0,SameDayCycleTimeSettingValue,((A2348-B2348) *24)-(INT((A2348-B2348)) * (24-(FinishHour-StartHour))))))</f>
        <v>#N/A</v>
      </c>
      <c r="K2348" s="3" t="e">
        <f ca="1">IF(OR(A2348&lt;&gt;"",B2348=""),NA(),MAX(0,IF(_xlfn.DAYS(NOW(),B2348)=0,SameDayCycleTimeSettingValue,_xlfn.DAYS(NOW(),B2348))))</f>
        <v>#N/A</v>
      </c>
    </row>
    <row r="2349" spans="1:11" x14ac:dyDescent="0.25">
      <c r="A2349" s="32" t="str">
        <f>IF(AND(TRIM(INDEX(CompletedDateValues,ROW(A2349)))&lt;&gt;"",INDEX(CompletedDateValues,ROW(A2349))&gt;0),INDEX(CompletedDateValues,ROW(A2349)),"")</f>
        <v/>
      </c>
      <c r="B2349" s="32" t="str">
        <f>IF(AND(TRIM(INDEX(StartDateValues,ROW(A2349)))&lt;&gt;"",INDEX(StartDateValues,ROW(A2349))&gt;0),INDEX(StartDateValues,ROW(A2349)),"")</f>
        <v/>
      </c>
      <c r="C2349" s="22" t="str">
        <f t="shared" si="181"/>
        <v/>
      </c>
      <c r="D2349" s="3" t="str">
        <f t="shared" si="182"/>
        <v/>
      </c>
      <c r="E2349" s="3" t="str">
        <f t="shared" si="183"/>
        <v/>
      </c>
      <c r="F2349" s="3" t="str">
        <f t="shared" si="184"/>
        <v/>
      </c>
      <c r="G2349" s="3" t="str">
        <f>IF(A2349="","",IF(HOUR(A2349)&lt;StartHour,StartHour,IF(HOUR(A2349)&gt;FinishHour,FinishHour,HOUR(A2349))))</f>
        <v/>
      </c>
      <c r="H2349" s="3" t="str">
        <f t="shared" si="185"/>
        <v/>
      </c>
      <c r="I2349" s="33" t="e">
        <f>IF(OR(A2349="",B2349=""),NA(),MAX(0,IF(A2349-B2349=0,SameDayCycleTimeSettingValue,(A2349-B2349) *24)))</f>
        <v>#N/A</v>
      </c>
      <c r="J2349" s="33" t="e">
        <f>IF(OR(A2349="",B2349=""),NA(),MAX(0,IF(A2349-B2349=0,SameDayCycleTimeSettingValue,((A2349-B2349) *24)-(INT((A2349-B2349)) * (24-(FinishHour-StartHour))))))</f>
        <v>#N/A</v>
      </c>
      <c r="K2349" s="3" t="e">
        <f ca="1">IF(OR(A2349&lt;&gt;"",B2349=""),NA(),MAX(0,IF(_xlfn.DAYS(NOW(),B2349)=0,SameDayCycleTimeSettingValue,_xlfn.DAYS(NOW(),B2349))))</f>
        <v>#N/A</v>
      </c>
    </row>
    <row r="2350" spans="1:11" x14ac:dyDescent="0.25">
      <c r="A2350" s="32" t="str">
        <f>IF(AND(TRIM(INDEX(CompletedDateValues,ROW(A2350)))&lt;&gt;"",INDEX(CompletedDateValues,ROW(A2350))&gt;0),INDEX(CompletedDateValues,ROW(A2350)),"")</f>
        <v/>
      </c>
      <c r="B2350" s="32" t="str">
        <f>IF(AND(TRIM(INDEX(StartDateValues,ROW(A2350)))&lt;&gt;"",INDEX(StartDateValues,ROW(A2350))&gt;0),INDEX(StartDateValues,ROW(A2350)),"")</f>
        <v/>
      </c>
      <c r="C2350" s="22" t="str">
        <f t="shared" si="181"/>
        <v/>
      </c>
      <c r="D2350" s="3" t="str">
        <f t="shared" si="182"/>
        <v/>
      </c>
      <c r="E2350" s="3" t="str">
        <f t="shared" si="183"/>
        <v/>
      </c>
      <c r="F2350" s="3" t="str">
        <f t="shared" si="184"/>
        <v/>
      </c>
      <c r="G2350" s="3" t="str">
        <f>IF(A2350="","",IF(HOUR(A2350)&lt;StartHour,StartHour,IF(HOUR(A2350)&gt;FinishHour,FinishHour,HOUR(A2350))))</f>
        <v/>
      </c>
      <c r="H2350" s="3" t="str">
        <f t="shared" si="185"/>
        <v/>
      </c>
      <c r="I2350" s="33" t="e">
        <f>IF(OR(A2350="",B2350=""),NA(),MAX(0,IF(A2350-B2350=0,SameDayCycleTimeSettingValue,(A2350-B2350) *24)))</f>
        <v>#N/A</v>
      </c>
      <c r="J2350" s="33" t="e">
        <f>IF(OR(A2350="",B2350=""),NA(),MAX(0,IF(A2350-B2350=0,SameDayCycleTimeSettingValue,((A2350-B2350) *24)-(INT((A2350-B2350)) * (24-(FinishHour-StartHour))))))</f>
        <v>#N/A</v>
      </c>
      <c r="K2350" s="3" t="e">
        <f ca="1">IF(OR(A2350&lt;&gt;"",B2350=""),NA(),MAX(0,IF(_xlfn.DAYS(NOW(),B2350)=0,SameDayCycleTimeSettingValue,_xlfn.DAYS(NOW(),B2350))))</f>
        <v>#N/A</v>
      </c>
    </row>
    <row r="2351" spans="1:11" x14ac:dyDescent="0.25">
      <c r="A2351" s="32" t="str">
        <f>IF(AND(TRIM(INDEX(CompletedDateValues,ROW(A2351)))&lt;&gt;"",INDEX(CompletedDateValues,ROW(A2351))&gt;0),INDEX(CompletedDateValues,ROW(A2351)),"")</f>
        <v/>
      </c>
      <c r="B2351" s="32" t="str">
        <f>IF(AND(TRIM(INDEX(StartDateValues,ROW(A2351)))&lt;&gt;"",INDEX(StartDateValues,ROW(A2351))&gt;0),INDEX(StartDateValues,ROW(A2351)),"")</f>
        <v/>
      </c>
      <c r="C2351" s="22" t="str">
        <f t="shared" si="181"/>
        <v/>
      </c>
      <c r="D2351" s="3" t="str">
        <f t="shared" si="182"/>
        <v/>
      </c>
      <c r="E2351" s="3" t="str">
        <f t="shared" si="183"/>
        <v/>
      </c>
      <c r="F2351" s="3" t="str">
        <f t="shared" si="184"/>
        <v/>
      </c>
      <c r="G2351" s="3" t="str">
        <f>IF(A2351="","",IF(HOUR(A2351)&lt;StartHour,StartHour,IF(HOUR(A2351)&gt;FinishHour,FinishHour,HOUR(A2351))))</f>
        <v/>
      </c>
      <c r="H2351" s="3" t="str">
        <f t="shared" si="185"/>
        <v/>
      </c>
      <c r="I2351" s="33" t="e">
        <f>IF(OR(A2351="",B2351=""),NA(),MAX(0,IF(A2351-B2351=0,SameDayCycleTimeSettingValue,(A2351-B2351) *24)))</f>
        <v>#N/A</v>
      </c>
      <c r="J2351" s="33" t="e">
        <f>IF(OR(A2351="",B2351=""),NA(),MAX(0,IF(A2351-B2351=0,SameDayCycleTimeSettingValue,((A2351-B2351) *24)-(INT((A2351-B2351)) * (24-(FinishHour-StartHour))))))</f>
        <v>#N/A</v>
      </c>
      <c r="K2351" s="3" t="e">
        <f ca="1">IF(OR(A2351&lt;&gt;"",B2351=""),NA(),MAX(0,IF(_xlfn.DAYS(NOW(),B2351)=0,SameDayCycleTimeSettingValue,_xlfn.DAYS(NOW(),B2351))))</f>
        <v>#N/A</v>
      </c>
    </row>
    <row r="2352" spans="1:11" x14ac:dyDescent="0.25">
      <c r="A2352" s="32" t="str">
        <f>IF(AND(TRIM(INDEX(CompletedDateValues,ROW(A2352)))&lt;&gt;"",INDEX(CompletedDateValues,ROW(A2352))&gt;0),INDEX(CompletedDateValues,ROW(A2352)),"")</f>
        <v/>
      </c>
      <c r="B2352" s="32" t="str">
        <f>IF(AND(TRIM(INDEX(StartDateValues,ROW(A2352)))&lt;&gt;"",INDEX(StartDateValues,ROW(A2352))&gt;0),INDEX(StartDateValues,ROW(A2352)),"")</f>
        <v/>
      </c>
      <c r="C2352" s="22" t="str">
        <f t="shared" si="181"/>
        <v/>
      </c>
      <c r="D2352" s="3" t="str">
        <f t="shared" si="182"/>
        <v/>
      </c>
      <c r="E2352" s="3" t="str">
        <f t="shared" si="183"/>
        <v/>
      </c>
      <c r="F2352" s="3" t="str">
        <f t="shared" si="184"/>
        <v/>
      </c>
      <c r="G2352" s="3" t="str">
        <f>IF(A2352="","",IF(HOUR(A2352)&lt;StartHour,StartHour,IF(HOUR(A2352)&gt;FinishHour,FinishHour,HOUR(A2352))))</f>
        <v/>
      </c>
      <c r="H2352" s="3" t="str">
        <f t="shared" si="185"/>
        <v/>
      </c>
      <c r="I2352" s="33" t="e">
        <f>IF(OR(A2352="",B2352=""),NA(),MAX(0,IF(A2352-B2352=0,SameDayCycleTimeSettingValue,(A2352-B2352) *24)))</f>
        <v>#N/A</v>
      </c>
      <c r="J2352" s="33" t="e">
        <f>IF(OR(A2352="",B2352=""),NA(),MAX(0,IF(A2352-B2352=0,SameDayCycleTimeSettingValue,((A2352-B2352) *24)-(INT((A2352-B2352)) * (24-(FinishHour-StartHour))))))</f>
        <v>#N/A</v>
      </c>
      <c r="K2352" s="3" t="e">
        <f ca="1">IF(OR(A2352&lt;&gt;"",B2352=""),NA(),MAX(0,IF(_xlfn.DAYS(NOW(),B2352)=0,SameDayCycleTimeSettingValue,_xlfn.DAYS(NOW(),B2352))))</f>
        <v>#N/A</v>
      </c>
    </row>
    <row r="2353" spans="1:11" x14ac:dyDescent="0.25">
      <c r="A2353" s="32" t="str">
        <f>IF(AND(TRIM(INDEX(CompletedDateValues,ROW(A2353)))&lt;&gt;"",INDEX(CompletedDateValues,ROW(A2353))&gt;0),INDEX(CompletedDateValues,ROW(A2353)),"")</f>
        <v/>
      </c>
      <c r="B2353" s="32" t="str">
        <f>IF(AND(TRIM(INDEX(StartDateValues,ROW(A2353)))&lt;&gt;"",INDEX(StartDateValues,ROW(A2353))&gt;0),INDEX(StartDateValues,ROW(A2353)),"")</f>
        <v/>
      </c>
      <c r="C2353" s="22" t="str">
        <f t="shared" si="181"/>
        <v/>
      </c>
      <c r="D2353" s="3" t="str">
        <f t="shared" si="182"/>
        <v/>
      </c>
      <c r="E2353" s="3" t="str">
        <f t="shared" si="183"/>
        <v/>
      </c>
      <c r="F2353" s="3" t="str">
        <f t="shared" si="184"/>
        <v/>
      </c>
      <c r="G2353" s="3" t="str">
        <f>IF(A2353="","",IF(HOUR(A2353)&lt;StartHour,StartHour,IF(HOUR(A2353)&gt;FinishHour,FinishHour,HOUR(A2353))))</f>
        <v/>
      </c>
      <c r="H2353" s="3" t="str">
        <f t="shared" si="185"/>
        <v/>
      </c>
      <c r="I2353" s="33" t="e">
        <f>IF(OR(A2353="",B2353=""),NA(),MAX(0,IF(A2353-B2353=0,SameDayCycleTimeSettingValue,(A2353-B2353) *24)))</f>
        <v>#N/A</v>
      </c>
      <c r="J2353" s="33" t="e">
        <f>IF(OR(A2353="",B2353=""),NA(),MAX(0,IF(A2353-B2353=0,SameDayCycleTimeSettingValue,((A2353-B2353) *24)-(INT((A2353-B2353)) * (24-(FinishHour-StartHour))))))</f>
        <v>#N/A</v>
      </c>
      <c r="K2353" s="3" t="e">
        <f ca="1">IF(OR(A2353&lt;&gt;"",B2353=""),NA(),MAX(0,IF(_xlfn.DAYS(NOW(),B2353)=0,SameDayCycleTimeSettingValue,_xlfn.DAYS(NOW(),B2353))))</f>
        <v>#N/A</v>
      </c>
    </row>
    <row r="2354" spans="1:11" x14ac:dyDescent="0.25">
      <c r="A2354" s="32" t="str">
        <f>IF(AND(TRIM(INDEX(CompletedDateValues,ROW(A2354)))&lt;&gt;"",INDEX(CompletedDateValues,ROW(A2354))&gt;0),INDEX(CompletedDateValues,ROW(A2354)),"")</f>
        <v/>
      </c>
      <c r="B2354" s="32" t="str">
        <f>IF(AND(TRIM(INDEX(StartDateValues,ROW(A2354)))&lt;&gt;"",INDEX(StartDateValues,ROW(A2354))&gt;0),INDEX(StartDateValues,ROW(A2354)),"")</f>
        <v/>
      </c>
      <c r="C2354" s="22" t="str">
        <f t="shared" si="181"/>
        <v/>
      </c>
      <c r="D2354" s="3" t="str">
        <f t="shared" si="182"/>
        <v/>
      </c>
      <c r="E2354" s="3" t="str">
        <f t="shared" si="183"/>
        <v/>
      </c>
      <c r="F2354" s="3" t="str">
        <f t="shared" si="184"/>
        <v/>
      </c>
      <c r="G2354" s="3" t="str">
        <f>IF(A2354="","",IF(HOUR(A2354)&lt;StartHour,StartHour,IF(HOUR(A2354)&gt;FinishHour,FinishHour,HOUR(A2354))))</f>
        <v/>
      </c>
      <c r="H2354" s="3" t="str">
        <f t="shared" si="185"/>
        <v/>
      </c>
      <c r="I2354" s="33" t="e">
        <f>IF(OR(A2354="",B2354=""),NA(),MAX(0,IF(A2354-B2354=0,SameDayCycleTimeSettingValue,(A2354-B2354) *24)))</f>
        <v>#N/A</v>
      </c>
      <c r="J2354" s="33" t="e">
        <f>IF(OR(A2354="",B2354=""),NA(),MAX(0,IF(A2354-B2354=0,SameDayCycleTimeSettingValue,((A2354-B2354) *24)-(INT((A2354-B2354)) * (24-(FinishHour-StartHour))))))</f>
        <v>#N/A</v>
      </c>
      <c r="K2354" s="3" t="e">
        <f ca="1">IF(OR(A2354&lt;&gt;"",B2354=""),NA(),MAX(0,IF(_xlfn.DAYS(NOW(),B2354)=0,SameDayCycleTimeSettingValue,_xlfn.DAYS(NOW(),B2354))))</f>
        <v>#N/A</v>
      </c>
    </row>
    <row r="2355" spans="1:11" x14ac:dyDescent="0.25">
      <c r="A2355" s="32" t="str">
        <f>IF(AND(TRIM(INDEX(CompletedDateValues,ROW(A2355)))&lt;&gt;"",INDEX(CompletedDateValues,ROW(A2355))&gt;0),INDEX(CompletedDateValues,ROW(A2355)),"")</f>
        <v/>
      </c>
      <c r="B2355" s="32" t="str">
        <f>IF(AND(TRIM(INDEX(StartDateValues,ROW(A2355)))&lt;&gt;"",INDEX(StartDateValues,ROW(A2355))&gt;0),INDEX(StartDateValues,ROW(A2355)),"")</f>
        <v/>
      </c>
      <c r="C2355" s="22" t="str">
        <f t="shared" si="181"/>
        <v/>
      </c>
      <c r="D2355" s="3" t="str">
        <f t="shared" si="182"/>
        <v/>
      </c>
      <c r="E2355" s="3" t="str">
        <f t="shared" si="183"/>
        <v/>
      </c>
      <c r="F2355" s="3" t="str">
        <f t="shared" si="184"/>
        <v/>
      </c>
      <c r="G2355" s="3" t="str">
        <f>IF(A2355="","",IF(HOUR(A2355)&lt;StartHour,StartHour,IF(HOUR(A2355)&gt;FinishHour,FinishHour,HOUR(A2355))))</f>
        <v/>
      </c>
      <c r="H2355" s="3" t="str">
        <f t="shared" si="185"/>
        <v/>
      </c>
      <c r="I2355" s="33" t="e">
        <f>IF(OR(A2355="",B2355=""),NA(),MAX(0,IF(A2355-B2355=0,SameDayCycleTimeSettingValue,(A2355-B2355) *24)))</f>
        <v>#N/A</v>
      </c>
      <c r="J2355" s="33" t="e">
        <f>IF(OR(A2355="",B2355=""),NA(),MAX(0,IF(A2355-B2355=0,SameDayCycleTimeSettingValue,((A2355-B2355) *24)-(INT((A2355-B2355)) * (24-(FinishHour-StartHour))))))</f>
        <v>#N/A</v>
      </c>
      <c r="K2355" s="3" t="e">
        <f ca="1">IF(OR(A2355&lt;&gt;"",B2355=""),NA(),MAX(0,IF(_xlfn.DAYS(NOW(),B2355)=0,SameDayCycleTimeSettingValue,_xlfn.DAYS(NOW(),B2355))))</f>
        <v>#N/A</v>
      </c>
    </row>
    <row r="2356" spans="1:11" x14ac:dyDescent="0.25">
      <c r="A2356" s="32" t="str">
        <f>IF(AND(TRIM(INDEX(CompletedDateValues,ROW(A2356)))&lt;&gt;"",INDEX(CompletedDateValues,ROW(A2356))&gt;0),INDEX(CompletedDateValues,ROW(A2356)),"")</f>
        <v/>
      </c>
      <c r="B2356" s="32" t="str">
        <f>IF(AND(TRIM(INDEX(StartDateValues,ROW(A2356)))&lt;&gt;"",INDEX(StartDateValues,ROW(A2356))&gt;0),INDEX(StartDateValues,ROW(A2356)),"")</f>
        <v/>
      </c>
      <c r="C2356" s="22" t="str">
        <f t="shared" si="181"/>
        <v/>
      </c>
      <c r="D2356" s="3" t="str">
        <f t="shared" si="182"/>
        <v/>
      </c>
      <c r="E2356" s="3" t="str">
        <f t="shared" si="183"/>
        <v/>
      </c>
      <c r="F2356" s="3" t="str">
        <f t="shared" si="184"/>
        <v/>
      </c>
      <c r="G2356" s="3" t="str">
        <f>IF(A2356="","",IF(HOUR(A2356)&lt;StartHour,StartHour,IF(HOUR(A2356)&gt;FinishHour,FinishHour,HOUR(A2356))))</f>
        <v/>
      </c>
      <c r="H2356" s="3" t="str">
        <f t="shared" si="185"/>
        <v/>
      </c>
      <c r="I2356" s="33" t="e">
        <f>IF(OR(A2356="",B2356=""),NA(),MAX(0,IF(A2356-B2356=0,SameDayCycleTimeSettingValue,(A2356-B2356) *24)))</f>
        <v>#N/A</v>
      </c>
      <c r="J2356" s="33" t="e">
        <f>IF(OR(A2356="",B2356=""),NA(),MAX(0,IF(A2356-B2356=0,SameDayCycleTimeSettingValue,((A2356-B2356) *24)-(INT((A2356-B2356)) * (24-(FinishHour-StartHour))))))</f>
        <v>#N/A</v>
      </c>
      <c r="K2356" s="3" t="e">
        <f ca="1">IF(OR(A2356&lt;&gt;"",B2356=""),NA(),MAX(0,IF(_xlfn.DAYS(NOW(),B2356)=0,SameDayCycleTimeSettingValue,_xlfn.DAYS(NOW(),B2356))))</f>
        <v>#N/A</v>
      </c>
    </row>
    <row r="2357" spans="1:11" x14ac:dyDescent="0.25">
      <c r="A2357" s="32" t="str">
        <f>IF(AND(TRIM(INDEX(CompletedDateValues,ROW(A2357)))&lt;&gt;"",INDEX(CompletedDateValues,ROW(A2357))&gt;0),INDEX(CompletedDateValues,ROW(A2357)),"")</f>
        <v/>
      </c>
      <c r="B2357" s="32" t="str">
        <f>IF(AND(TRIM(INDEX(StartDateValues,ROW(A2357)))&lt;&gt;"",INDEX(StartDateValues,ROW(A2357))&gt;0),INDEX(StartDateValues,ROW(A2357)),"")</f>
        <v/>
      </c>
      <c r="C2357" s="22" t="str">
        <f t="shared" si="181"/>
        <v/>
      </c>
      <c r="D2357" s="3" t="str">
        <f t="shared" si="182"/>
        <v/>
      </c>
      <c r="E2357" s="3" t="str">
        <f t="shared" si="183"/>
        <v/>
      </c>
      <c r="F2357" s="3" t="str">
        <f t="shared" si="184"/>
        <v/>
      </c>
      <c r="G2357" s="3" t="str">
        <f>IF(A2357="","",IF(HOUR(A2357)&lt;StartHour,StartHour,IF(HOUR(A2357)&gt;FinishHour,FinishHour,HOUR(A2357))))</f>
        <v/>
      </c>
      <c r="H2357" s="3" t="str">
        <f t="shared" si="185"/>
        <v/>
      </c>
      <c r="I2357" s="33" t="e">
        <f>IF(OR(A2357="",B2357=""),NA(),MAX(0,IF(A2357-B2357=0,SameDayCycleTimeSettingValue,(A2357-B2357) *24)))</f>
        <v>#N/A</v>
      </c>
      <c r="J2357" s="33" t="e">
        <f>IF(OR(A2357="",B2357=""),NA(),MAX(0,IF(A2357-B2357=0,SameDayCycleTimeSettingValue,((A2357-B2357) *24)-(INT((A2357-B2357)) * (24-(FinishHour-StartHour))))))</f>
        <v>#N/A</v>
      </c>
      <c r="K2357" s="3" t="e">
        <f ca="1">IF(OR(A2357&lt;&gt;"",B2357=""),NA(),MAX(0,IF(_xlfn.DAYS(NOW(),B2357)=0,SameDayCycleTimeSettingValue,_xlfn.DAYS(NOW(),B2357))))</f>
        <v>#N/A</v>
      </c>
    </row>
    <row r="2358" spans="1:11" x14ac:dyDescent="0.25">
      <c r="A2358" s="32" t="str">
        <f>IF(AND(TRIM(INDEX(CompletedDateValues,ROW(A2358)))&lt;&gt;"",INDEX(CompletedDateValues,ROW(A2358))&gt;0),INDEX(CompletedDateValues,ROW(A2358)),"")</f>
        <v/>
      </c>
      <c r="B2358" s="32" t="str">
        <f>IF(AND(TRIM(INDEX(StartDateValues,ROW(A2358)))&lt;&gt;"",INDEX(StartDateValues,ROW(A2358))&gt;0),INDEX(StartDateValues,ROW(A2358)),"")</f>
        <v/>
      </c>
      <c r="C2358" s="22" t="str">
        <f t="shared" si="181"/>
        <v/>
      </c>
      <c r="D2358" s="3" t="str">
        <f t="shared" si="182"/>
        <v/>
      </c>
      <c r="E2358" s="3" t="str">
        <f t="shared" si="183"/>
        <v/>
      </c>
      <c r="F2358" s="3" t="str">
        <f t="shared" si="184"/>
        <v/>
      </c>
      <c r="G2358" s="3" t="str">
        <f>IF(A2358="","",IF(HOUR(A2358)&lt;StartHour,StartHour,IF(HOUR(A2358)&gt;FinishHour,FinishHour,HOUR(A2358))))</f>
        <v/>
      </c>
      <c r="H2358" s="3" t="str">
        <f t="shared" si="185"/>
        <v/>
      </c>
      <c r="I2358" s="33" t="e">
        <f>IF(OR(A2358="",B2358=""),NA(),MAX(0,IF(A2358-B2358=0,SameDayCycleTimeSettingValue,(A2358-B2358) *24)))</f>
        <v>#N/A</v>
      </c>
      <c r="J2358" s="33" t="e">
        <f>IF(OR(A2358="",B2358=""),NA(),MAX(0,IF(A2358-B2358=0,SameDayCycleTimeSettingValue,((A2358-B2358) *24)-(INT((A2358-B2358)) * (24-(FinishHour-StartHour))))))</f>
        <v>#N/A</v>
      </c>
      <c r="K2358" s="3" t="e">
        <f ca="1">IF(OR(A2358&lt;&gt;"",B2358=""),NA(),MAX(0,IF(_xlfn.DAYS(NOW(),B2358)=0,SameDayCycleTimeSettingValue,_xlfn.DAYS(NOW(),B2358))))</f>
        <v>#N/A</v>
      </c>
    </row>
    <row r="2359" spans="1:11" x14ac:dyDescent="0.25">
      <c r="A2359" s="32" t="str">
        <f>IF(AND(TRIM(INDEX(CompletedDateValues,ROW(A2359)))&lt;&gt;"",INDEX(CompletedDateValues,ROW(A2359))&gt;0),INDEX(CompletedDateValues,ROW(A2359)),"")</f>
        <v/>
      </c>
      <c r="B2359" s="32" t="str">
        <f>IF(AND(TRIM(INDEX(StartDateValues,ROW(A2359)))&lt;&gt;"",INDEX(StartDateValues,ROW(A2359))&gt;0),INDEX(StartDateValues,ROW(A2359)),"")</f>
        <v/>
      </c>
      <c r="C2359" s="22" t="str">
        <f t="shared" si="181"/>
        <v/>
      </c>
      <c r="D2359" s="3" t="str">
        <f t="shared" si="182"/>
        <v/>
      </c>
      <c r="E2359" s="3" t="str">
        <f t="shared" si="183"/>
        <v/>
      </c>
      <c r="F2359" s="3" t="str">
        <f t="shared" si="184"/>
        <v/>
      </c>
      <c r="G2359" s="3" t="str">
        <f>IF(A2359="","",IF(HOUR(A2359)&lt;StartHour,StartHour,IF(HOUR(A2359)&gt;FinishHour,FinishHour,HOUR(A2359))))</f>
        <v/>
      </c>
      <c r="H2359" s="3" t="str">
        <f t="shared" si="185"/>
        <v/>
      </c>
      <c r="I2359" s="33" t="e">
        <f>IF(OR(A2359="",B2359=""),NA(),MAX(0,IF(A2359-B2359=0,SameDayCycleTimeSettingValue,(A2359-B2359) *24)))</f>
        <v>#N/A</v>
      </c>
      <c r="J2359" s="33" t="e">
        <f>IF(OR(A2359="",B2359=""),NA(),MAX(0,IF(A2359-B2359=0,SameDayCycleTimeSettingValue,((A2359-B2359) *24)-(INT((A2359-B2359)) * (24-(FinishHour-StartHour))))))</f>
        <v>#N/A</v>
      </c>
      <c r="K2359" s="3" t="e">
        <f ca="1">IF(OR(A2359&lt;&gt;"",B2359=""),NA(),MAX(0,IF(_xlfn.DAYS(NOW(),B2359)=0,SameDayCycleTimeSettingValue,_xlfn.DAYS(NOW(),B2359))))</f>
        <v>#N/A</v>
      </c>
    </row>
    <row r="2360" spans="1:11" x14ac:dyDescent="0.25">
      <c r="A2360" s="32" t="str">
        <f>IF(AND(TRIM(INDEX(CompletedDateValues,ROW(A2360)))&lt;&gt;"",INDEX(CompletedDateValues,ROW(A2360))&gt;0),INDEX(CompletedDateValues,ROW(A2360)),"")</f>
        <v/>
      </c>
      <c r="B2360" s="32" t="str">
        <f>IF(AND(TRIM(INDEX(StartDateValues,ROW(A2360)))&lt;&gt;"",INDEX(StartDateValues,ROW(A2360))&gt;0),INDEX(StartDateValues,ROW(A2360)),"")</f>
        <v/>
      </c>
      <c r="C2360" s="22" t="str">
        <f t="shared" si="181"/>
        <v/>
      </c>
      <c r="D2360" s="3" t="str">
        <f t="shared" si="182"/>
        <v/>
      </c>
      <c r="E2360" s="3" t="str">
        <f t="shared" si="183"/>
        <v/>
      </c>
      <c r="F2360" s="3" t="str">
        <f t="shared" si="184"/>
        <v/>
      </c>
      <c r="G2360" s="3" t="str">
        <f>IF(A2360="","",IF(HOUR(A2360)&lt;StartHour,StartHour,IF(HOUR(A2360)&gt;FinishHour,FinishHour,HOUR(A2360))))</f>
        <v/>
      </c>
      <c r="H2360" s="3" t="str">
        <f t="shared" si="185"/>
        <v/>
      </c>
      <c r="I2360" s="33" t="e">
        <f>IF(OR(A2360="",B2360=""),NA(),MAX(0,IF(A2360-B2360=0,SameDayCycleTimeSettingValue,(A2360-B2360) *24)))</f>
        <v>#N/A</v>
      </c>
      <c r="J2360" s="33" t="e">
        <f>IF(OR(A2360="",B2360=""),NA(),MAX(0,IF(A2360-B2360=0,SameDayCycleTimeSettingValue,((A2360-B2360) *24)-(INT((A2360-B2360)) * (24-(FinishHour-StartHour))))))</f>
        <v>#N/A</v>
      </c>
      <c r="K2360" s="3" t="e">
        <f ca="1">IF(OR(A2360&lt;&gt;"",B2360=""),NA(),MAX(0,IF(_xlfn.DAYS(NOW(),B2360)=0,SameDayCycleTimeSettingValue,_xlfn.DAYS(NOW(),B2360))))</f>
        <v>#N/A</v>
      </c>
    </row>
    <row r="2361" spans="1:11" x14ac:dyDescent="0.25">
      <c r="A2361" s="32" t="str">
        <f>IF(AND(TRIM(INDEX(CompletedDateValues,ROW(A2361)))&lt;&gt;"",INDEX(CompletedDateValues,ROW(A2361))&gt;0),INDEX(CompletedDateValues,ROW(A2361)),"")</f>
        <v/>
      </c>
      <c r="B2361" s="32" t="str">
        <f>IF(AND(TRIM(INDEX(StartDateValues,ROW(A2361)))&lt;&gt;"",INDEX(StartDateValues,ROW(A2361))&gt;0),INDEX(StartDateValues,ROW(A2361)),"")</f>
        <v/>
      </c>
      <c r="C2361" s="22" t="str">
        <f t="shared" si="181"/>
        <v/>
      </c>
      <c r="D2361" s="3" t="str">
        <f t="shared" si="182"/>
        <v/>
      </c>
      <c r="E2361" s="3" t="str">
        <f t="shared" si="183"/>
        <v/>
      </c>
      <c r="F2361" s="3" t="str">
        <f t="shared" si="184"/>
        <v/>
      </c>
      <c r="G2361" s="3" t="str">
        <f>IF(A2361="","",IF(HOUR(A2361)&lt;StartHour,StartHour,IF(HOUR(A2361)&gt;FinishHour,FinishHour,HOUR(A2361))))</f>
        <v/>
      </c>
      <c r="H2361" s="3" t="str">
        <f t="shared" si="185"/>
        <v/>
      </c>
      <c r="I2361" s="33" t="e">
        <f>IF(OR(A2361="",B2361=""),NA(),MAX(0,IF(A2361-B2361=0,SameDayCycleTimeSettingValue,(A2361-B2361) *24)))</f>
        <v>#N/A</v>
      </c>
      <c r="J2361" s="33" t="e">
        <f>IF(OR(A2361="",B2361=""),NA(),MAX(0,IF(A2361-B2361=0,SameDayCycleTimeSettingValue,((A2361-B2361) *24)-(INT((A2361-B2361)) * (24-(FinishHour-StartHour))))))</f>
        <v>#N/A</v>
      </c>
      <c r="K2361" s="3" t="e">
        <f ca="1">IF(OR(A2361&lt;&gt;"",B2361=""),NA(),MAX(0,IF(_xlfn.DAYS(NOW(),B2361)=0,SameDayCycleTimeSettingValue,_xlfn.DAYS(NOW(),B2361))))</f>
        <v>#N/A</v>
      </c>
    </row>
    <row r="2362" spans="1:11" x14ac:dyDescent="0.25">
      <c r="A2362" s="32" t="str">
        <f>IF(AND(TRIM(INDEX(CompletedDateValues,ROW(A2362)))&lt;&gt;"",INDEX(CompletedDateValues,ROW(A2362))&gt;0),INDEX(CompletedDateValues,ROW(A2362)),"")</f>
        <v/>
      </c>
      <c r="B2362" s="32" t="str">
        <f>IF(AND(TRIM(INDEX(StartDateValues,ROW(A2362)))&lt;&gt;"",INDEX(StartDateValues,ROW(A2362))&gt;0),INDEX(StartDateValues,ROW(A2362)),"")</f>
        <v/>
      </c>
      <c r="C2362" s="22" t="str">
        <f t="shared" si="181"/>
        <v/>
      </c>
      <c r="D2362" s="3" t="str">
        <f t="shared" si="182"/>
        <v/>
      </c>
      <c r="E2362" s="3" t="str">
        <f t="shared" si="183"/>
        <v/>
      </c>
      <c r="F2362" s="3" t="str">
        <f t="shared" si="184"/>
        <v/>
      </c>
      <c r="G2362" s="3" t="str">
        <f>IF(A2362="","",IF(HOUR(A2362)&lt;StartHour,StartHour,IF(HOUR(A2362)&gt;FinishHour,FinishHour,HOUR(A2362))))</f>
        <v/>
      </c>
      <c r="H2362" s="3" t="str">
        <f t="shared" si="185"/>
        <v/>
      </c>
      <c r="I2362" s="33" t="e">
        <f>IF(OR(A2362="",B2362=""),NA(),MAX(0,IF(A2362-B2362=0,SameDayCycleTimeSettingValue,(A2362-B2362) *24)))</f>
        <v>#N/A</v>
      </c>
      <c r="J2362" s="33" t="e">
        <f>IF(OR(A2362="",B2362=""),NA(),MAX(0,IF(A2362-B2362=0,SameDayCycleTimeSettingValue,((A2362-B2362) *24)-(INT((A2362-B2362)) * (24-(FinishHour-StartHour))))))</f>
        <v>#N/A</v>
      </c>
      <c r="K2362" s="3" t="e">
        <f ca="1">IF(OR(A2362&lt;&gt;"",B2362=""),NA(),MAX(0,IF(_xlfn.DAYS(NOW(),B2362)=0,SameDayCycleTimeSettingValue,_xlfn.DAYS(NOW(),B2362))))</f>
        <v>#N/A</v>
      </c>
    </row>
    <row r="2363" spans="1:11" x14ac:dyDescent="0.25">
      <c r="A2363" s="32" t="str">
        <f>IF(AND(TRIM(INDEX(CompletedDateValues,ROW(A2363)))&lt;&gt;"",INDEX(CompletedDateValues,ROW(A2363))&gt;0),INDEX(CompletedDateValues,ROW(A2363)),"")</f>
        <v/>
      </c>
      <c r="B2363" s="32" t="str">
        <f>IF(AND(TRIM(INDEX(StartDateValues,ROW(A2363)))&lt;&gt;"",INDEX(StartDateValues,ROW(A2363))&gt;0),INDEX(StartDateValues,ROW(A2363)),"")</f>
        <v/>
      </c>
      <c r="C2363" s="22" t="str">
        <f t="shared" si="181"/>
        <v/>
      </c>
      <c r="D2363" s="3" t="str">
        <f t="shared" si="182"/>
        <v/>
      </c>
      <c r="E2363" s="3" t="str">
        <f t="shared" si="183"/>
        <v/>
      </c>
      <c r="F2363" s="3" t="str">
        <f t="shared" si="184"/>
        <v/>
      </c>
      <c r="G2363" s="3" t="str">
        <f>IF(A2363="","",IF(HOUR(A2363)&lt;StartHour,StartHour,IF(HOUR(A2363)&gt;FinishHour,FinishHour,HOUR(A2363))))</f>
        <v/>
      </c>
      <c r="H2363" s="3" t="str">
        <f t="shared" si="185"/>
        <v/>
      </c>
      <c r="I2363" s="33" t="e">
        <f>IF(OR(A2363="",B2363=""),NA(),MAX(0,IF(A2363-B2363=0,SameDayCycleTimeSettingValue,(A2363-B2363) *24)))</f>
        <v>#N/A</v>
      </c>
      <c r="J2363" s="33" t="e">
        <f>IF(OR(A2363="",B2363=""),NA(),MAX(0,IF(A2363-B2363=0,SameDayCycleTimeSettingValue,((A2363-B2363) *24)-(INT((A2363-B2363)) * (24-(FinishHour-StartHour))))))</f>
        <v>#N/A</v>
      </c>
      <c r="K2363" s="3" t="e">
        <f ca="1">IF(OR(A2363&lt;&gt;"",B2363=""),NA(),MAX(0,IF(_xlfn.DAYS(NOW(),B2363)=0,SameDayCycleTimeSettingValue,_xlfn.DAYS(NOW(),B2363))))</f>
        <v>#N/A</v>
      </c>
    </row>
    <row r="2364" spans="1:11" x14ac:dyDescent="0.25">
      <c r="A2364" s="32" t="str">
        <f>IF(AND(TRIM(INDEX(CompletedDateValues,ROW(A2364)))&lt;&gt;"",INDEX(CompletedDateValues,ROW(A2364))&gt;0),INDEX(CompletedDateValues,ROW(A2364)),"")</f>
        <v/>
      </c>
      <c r="B2364" s="32" t="str">
        <f>IF(AND(TRIM(INDEX(StartDateValues,ROW(A2364)))&lt;&gt;"",INDEX(StartDateValues,ROW(A2364))&gt;0),INDEX(StartDateValues,ROW(A2364)),"")</f>
        <v/>
      </c>
      <c r="C2364" s="22" t="str">
        <f t="shared" si="181"/>
        <v/>
      </c>
      <c r="D2364" s="3" t="str">
        <f t="shared" si="182"/>
        <v/>
      </c>
      <c r="E2364" s="3" t="str">
        <f t="shared" si="183"/>
        <v/>
      </c>
      <c r="F2364" s="3" t="str">
        <f t="shared" si="184"/>
        <v/>
      </c>
      <c r="G2364" s="3" t="str">
        <f>IF(A2364="","",IF(HOUR(A2364)&lt;StartHour,StartHour,IF(HOUR(A2364)&gt;FinishHour,FinishHour,HOUR(A2364))))</f>
        <v/>
      </c>
      <c r="H2364" s="3" t="str">
        <f t="shared" si="185"/>
        <v/>
      </c>
      <c r="I2364" s="33" t="e">
        <f>IF(OR(A2364="",B2364=""),NA(),MAX(0,IF(A2364-B2364=0,SameDayCycleTimeSettingValue,(A2364-B2364) *24)))</f>
        <v>#N/A</v>
      </c>
      <c r="J2364" s="33" t="e">
        <f>IF(OR(A2364="",B2364=""),NA(),MAX(0,IF(A2364-B2364=0,SameDayCycleTimeSettingValue,((A2364-B2364) *24)-(INT((A2364-B2364)) * (24-(FinishHour-StartHour))))))</f>
        <v>#N/A</v>
      </c>
      <c r="K2364" s="3" t="e">
        <f ca="1">IF(OR(A2364&lt;&gt;"",B2364=""),NA(),MAX(0,IF(_xlfn.DAYS(NOW(),B2364)=0,SameDayCycleTimeSettingValue,_xlfn.DAYS(NOW(),B2364))))</f>
        <v>#N/A</v>
      </c>
    </row>
    <row r="2365" spans="1:11" x14ac:dyDescent="0.25">
      <c r="A2365" s="32" t="str">
        <f>IF(AND(TRIM(INDEX(CompletedDateValues,ROW(A2365)))&lt;&gt;"",INDEX(CompletedDateValues,ROW(A2365))&gt;0),INDEX(CompletedDateValues,ROW(A2365)),"")</f>
        <v/>
      </c>
      <c r="B2365" s="32" t="str">
        <f>IF(AND(TRIM(INDEX(StartDateValues,ROW(A2365)))&lt;&gt;"",INDEX(StartDateValues,ROW(A2365))&gt;0),INDEX(StartDateValues,ROW(A2365)),"")</f>
        <v/>
      </c>
      <c r="C2365" s="22" t="str">
        <f t="shared" si="181"/>
        <v/>
      </c>
      <c r="D2365" s="3" t="str">
        <f t="shared" si="182"/>
        <v/>
      </c>
      <c r="E2365" s="3" t="str">
        <f t="shared" si="183"/>
        <v/>
      </c>
      <c r="F2365" s="3" t="str">
        <f t="shared" si="184"/>
        <v/>
      </c>
      <c r="G2365" s="3" t="str">
        <f>IF(A2365="","",IF(HOUR(A2365)&lt;StartHour,StartHour,IF(HOUR(A2365)&gt;FinishHour,FinishHour,HOUR(A2365))))</f>
        <v/>
      </c>
      <c r="H2365" s="3" t="str">
        <f t="shared" si="185"/>
        <v/>
      </c>
      <c r="I2365" s="33" t="e">
        <f>IF(OR(A2365="",B2365=""),NA(),MAX(0,IF(A2365-B2365=0,SameDayCycleTimeSettingValue,(A2365-B2365) *24)))</f>
        <v>#N/A</v>
      </c>
      <c r="J2365" s="33" t="e">
        <f>IF(OR(A2365="",B2365=""),NA(),MAX(0,IF(A2365-B2365=0,SameDayCycleTimeSettingValue,((A2365-B2365) *24)-(INT((A2365-B2365)) * (24-(FinishHour-StartHour))))))</f>
        <v>#N/A</v>
      </c>
      <c r="K2365" s="3" t="e">
        <f ca="1">IF(OR(A2365&lt;&gt;"",B2365=""),NA(),MAX(0,IF(_xlfn.DAYS(NOW(),B2365)=0,SameDayCycleTimeSettingValue,_xlfn.DAYS(NOW(),B2365))))</f>
        <v>#N/A</v>
      </c>
    </row>
    <row r="2366" spans="1:11" x14ac:dyDescent="0.25">
      <c r="A2366" s="32" t="str">
        <f>IF(AND(TRIM(INDEX(CompletedDateValues,ROW(A2366)))&lt;&gt;"",INDEX(CompletedDateValues,ROW(A2366))&gt;0),INDEX(CompletedDateValues,ROW(A2366)),"")</f>
        <v/>
      </c>
      <c r="B2366" s="32" t="str">
        <f>IF(AND(TRIM(INDEX(StartDateValues,ROW(A2366)))&lt;&gt;"",INDEX(StartDateValues,ROW(A2366))&gt;0),INDEX(StartDateValues,ROW(A2366)),"")</f>
        <v/>
      </c>
      <c r="C2366" s="22" t="str">
        <f t="shared" si="181"/>
        <v/>
      </c>
      <c r="D2366" s="3" t="str">
        <f t="shared" si="182"/>
        <v/>
      </c>
      <c r="E2366" s="3" t="str">
        <f t="shared" si="183"/>
        <v/>
      </c>
      <c r="F2366" s="3" t="str">
        <f t="shared" si="184"/>
        <v/>
      </c>
      <c r="G2366" s="3" t="str">
        <f>IF(A2366="","",IF(HOUR(A2366)&lt;StartHour,StartHour,IF(HOUR(A2366)&gt;FinishHour,FinishHour,HOUR(A2366))))</f>
        <v/>
      </c>
      <c r="H2366" s="3" t="str">
        <f t="shared" si="185"/>
        <v/>
      </c>
      <c r="I2366" s="33" t="e">
        <f>IF(OR(A2366="",B2366=""),NA(),MAX(0,IF(A2366-B2366=0,SameDayCycleTimeSettingValue,(A2366-B2366) *24)))</f>
        <v>#N/A</v>
      </c>
      <c r="J2366" s="33" t="e">
        <f>IF(OR(A2366="",B2366=""),NA(),MAX(0,IF(A2366-B2366=0,SameDayCycleTimeSettingValue,((A2366-B2366) *24)-(INT((A2366-B2366)) * (24-(FinishHour-StartHour))))))</f>
        <v>#N/A</v>
      </c>
      <c r="K2366" s="3" t="e">
        <f ca="1">IF(OR(A2366&lt;&gt;"",B2366=""),NA(),MAX(0,IF(_xlfn.DAYS(NOW(),B2366)=0,SameDayCycleTimeSettingValue,_xlfn.DAYS(NOW(),B2366))))</f>
        <v>#N/A</v>
      </c>
    </row>
    <row r="2367" spans="1:11" x14ac:dyDescent="0.25">
      <c r="A2367" s="32" t="str">
        <f>IF(AND(TRIM(INDEX(CompletedDateValues,ROW(A2367)))&lt;&gt;"",INDEX(CompletedDateValues,ROW(A2367))&gt;0),INDEX(CompletedDateValues,ROW(A2367)),"")</f>
        <v/>
      </c>
      <c r="B2367" s="32" t="str">
        <f>IF(AND(TRIM(INDEX(StartDateValues,ROW(A2367)))&lt;&gt;"",INDEX(StartDateValues,ROW(A2367))&gt;0),INDEX(StartDateValues,ROW(A2367)),"")</f>
        <v/>
      </c>
      <c r="C2367" s="22" t="str">
        <f t="shared" si="181"/>
        <v/>
      </c>
      <c r="D2367" s="3" t="str">
        <f t="shared" si="182"/>
        <v/>
      </c>
      <c r="E2367" s="3" t="str">
        <f t="shared" si="183"/>
        <v/>
      </c>
      <c r="F2367" s="3" t="str">
        <f t="shared" si="184"/>
        <v/>
      </c>
      <c r="G2367" s="3" t="str">
        <f>IF(A2367="","",IF(HOUR(A2367)&lt;StartHour,StartHour,IF(HOUR(A2367)&gt;FinishHour,FinishHour,HOUR(A2367))))</f>
        <v/>
      </c>
      <c r="H2367" s="3" t="str">
        <f t="shared" si="185"/>
        <v/>
      </c>
      <c r="I2367" s="33" t="e">
        <f>IF(OR(A2367="",B2367=""),NA(),MAX(0,IF(A2367-B2367=0,SameDayCycleTimeSettingValue,(A2367-B2367) *24)))</f>
        <v>#N/A</v>
      </c>
      <c r="J2367" s="33" t="e">
        <f>IF(OR(A2367="",B2367=""),NA(),MAX(0,IF(A2367-B2367=0,SameDayCycleTimeSettingValue,((A2367-B2367) *24)-(INT((A2367-B2367)) * (24-(FinishHour-StartHour))))))</f>
        <v>#N/A</v>
      </c>
      <c r="K2367" s="3" t="e">
        <f ca="1">IF(OR(A2367&lt;&gt;"",B2367=""),NA(),MAX(0,IF(_xlfn.DAYS(NOW(),B2367)=0,SameDayCycleTimeSettingValue,_xlfn.DAYS(NOW(),B2367))))</f>
        <v>#N/A</v>
      </c>
    </row>
    <row r="2368" spans="1:11" x14ac:dyDescent="0.25">
      <c r="A2368" s="32" t="str">
        <f>IF(AND(TRIM(INDEX(CompletedDateValues,ROW(A2368)))&lt;&gt;"",INDEX(CompletedDateValues,ROW(A2368))&gt;0),INDEX(CompletedDateValues,ROW(A2368)),"")</f>
        <v/>
      </c>
      <c r="B2368" s="32" t="str">
        <f>IF(AND(TRIM(INDEX(StartDateValues,ROW(A2368)))&lt;&gt;"",INDEX(StartDateValues,ROW(A2368))&gt;0),INDEX(StartDateValues,ROW(A2368)),"")</f>
        <v/>
      </c>
      <c r="C2368" s="22" t="str">
        <f t="shared" si="181"/>
        <v/>
      </c>
      <c r="D2368" s="3" t="str">
        <f t="shared" si="182"/>
        <v/>
      </c>
      <c r="E2368" s="3" t="str">
        <f t="shared" si="183"/>
        <v/>
      </c>
      <c r="F2368" s="3" t="str">
        <f t="shared" si="184"/>
        <v/>
      </c>
      <c r="G2368" s="3" t="str">
        <f>IF(A2368="","",IF(HOUR(A2368)&lt;StartHour,StartHour,IF(HOUR(A2368)&gt;FinishHour,FinishHour,HOUR(A2368))))</f>
        <v/>
      </c>
      <c r="H2368" s="3" t="str">
        <f t="shared" si="185"/>
        <v/>
      </c>
      <c r="I2368" s="33" t="e">
        <f>IF(OR(A2368="",B2368=""),NA(),MAX(0,IF(A2368-B2368=0,SameDayCycleTimeSettingValue,(A2368-B2368) *24)))</f>
        <v>#N/A</v>
      </c>
      <c r="J2368" s="33" t="e">
        <f>IF(OR(A2368="",B2368=""),NA(),MAX(0,IF(A2368-B2368=0,SameDayCycleTimeSettingValue,((A2368-B2368) *24)-(INT((A2368-B2368)) * (24-(FinishHour-StartHour))))))</f>
        <v>#N/A</v>
      </c>
      <c r="K2368" s="3" t="e">
        <f ca="1">IF(OR(A2368&lt;&gt;"",B2368=""),NA(),MAX(0,IF(_xlfn.DAYS(NOW(),B2368)=0,SameDayCycleTimeSettingValue,_xlfn.DAYS(NOW(),B2368))))</f>
        <v>#N/A</v>
      </c>
    </row>
    <row r="2369" spans="1:11" x14ac:dyDescent="0.25">
      <c r="A2369" s="32" t="str">
        <f>IF(AND(TRIM(INDEX(CompletedDateValues,ROW(A2369)))&lt;&gt;"",INDEX(CompletedDateValues,ROW(A2369))&gt;0),INDEX(CompletedDateValues,ROW(A2369)),"")</f>
        <v/>
      </c>
      <c r="B2369" s="32" t="str">
        <f>IF(AND(TRIM(INDEX(StartDateValues,ROW(A2369)))&lt;&gt;"",INDEX(StartDateValues,ROW(A2369))&gt;0),INDEX(StartDateValues,ROW(A2369)),"")</f>
        <v/>
      </c>
      <c r="C2369" s="22" t="str">
        <f t="shared" si="181"/>
        <v/>
      </c>
      <c r="D2369" s="3" t="str">
        <f t="shared" si="182"/>
        <v/>
      </c>
      <c r="E2369" s="3" t="str">
        <f t="shared" si="183"/>
        <v/>
      </c>
      <c r="F2369" s="3" t="str">
        <f t="shared" si="184"/>
        <v/>
      </c>
      <c r="G2369" s="3" t="str">
        <f>IF(A2369="","",IF(HOUR(A2369)&lt;StartHour,StartHour,IF(HOUR(A2369)&gt;FinishHour,FinishHour,HOUR(A2369))))</f>
        <v/>
      </c>
      <c r="H2369" s="3" t="str">
        <f t="shared" si="185"/>
        <v/>
      </c>
      <c r="I2369" s="33" t="e">
        <f>IF(OR(A2369="",B2369=""),NA(),MAX(0,IF(A2369-B2369=0,SameDayCycleTimeSettingValue,(A2369-B2369) *24)))</f>
        <v>#N/A</v>
      </c>
      <c r="J2369" s="33" t="e">
        <f>IF(OR(A2369="",B2369=""),NA(),MAX(0,IF(A2369-B2369=0,SameDayCycleTimeSettingValue,((A2369-B2369) *24)-(INT((A2369-B2369)) * (24-(FinishHour-StartHour))))))</f>
        <v>#N/A</v>
      </c>
      <c r="K2369" s="3" t="e">
        <f ca="1">IF(OR(A2369&lt;&gt;"",B2369=""),NA(),MAX(0,IF(_xlfn.DAYS(NOW(),B2369)=0,SameDayCycleTimeSettingValue,_xlfn.DAYS(NOW(),B2369))))</f>
        <v>#N/A</v>
      </c>
    </row>
    <row r="2370" spans="1:11" x14ac:dyDescent="0.25">
      <c r="A2370" s="32" t="str">
        <f>IF(AND(TRIM(INDEX(CompletedDateValues,ROW(A2370)))&lt;&gt;"",INDEX(CompletedDateValues,ROW(A2370))&gt;0),INDEX(CompletedDateValues,ROW(A2370)),"")</f>
        <v/>
      </c>
      <c r="B2370" s="32" t="str">
        <f>IF(AND(TRIM(INDEX(StartDateValues,ROW(A2370)))&lt;&gt;"",INDEX(StartDateValues,ROW(A2370))&gt;0),INDEX(StartDateValues,ROW(A2370)),"")</f>
        <v/>
      </c>
      <c r="C2370" s="22" t="str">
        <f t="shared" si="181"/>
        <v/>
      </c>
      <c r="D2370" s="3" t="str">
        <f t="shared" si="182"/>
        <v/>
      </c>
      <c r="E2370" s="3" t="str">
        <f t="shared" si="183"/>
        <v/>
      </c>
      <c r="F2370" s="3" t="str">
        <f t="shared" si="184"/>
        <v/>
      </c>
      <c r="G2370" s="3" t="str">
        <f>IF(A2370="","",IF(HOUR(A2370)&lt;StartHour,StartHour,IF(HOUR(A2370)&gt;FinishHour,FinishHour,HOUR(A2370))))</f>
        <v/>
      </c>
      <c r="H2370" s="3" t="str">
        <f t="shared" si="185"/>
        <v/>
      </c>
      <c r="I2370" s="33" t="e">
        <f>IF(OR(A2370="",B2370=""),NA(),MAX(0,IF(A2370-B2370=0,SameDayCycleTimeSettingValue,(A2370-B2370) *24)))</f>
        <v>#N/A</v>
      </c>
      <c r="J2370" s="33" t="e">
        <f>IF(OR(A2370="",B2370=""),NA(),MAX(0,IF(A2370-B2370=0,SameDayCycleTimeSettingValue,((A2370-B2370) *24)-(INT((A2370-B2370)) * (24-(FinishHour-StartHour))))))</f>
        <v>#N/A</v>
      </c>
      <c r="K2370" s="3" t="e">
        <f ca="1">IF(OR(A2370&lt;&gt;"",B2370=""),NA(),MAX(0,IF(_xlfn.DAYS(NOW(),B2370)=0,SameDayCycleTimeSettingValue,_xlfn.DAYS(NOW(),B2370))))</f>
        <v>#N/A</v>
      </c>
    </row>
    <row r="2371" spans="1:11" x14ac:dyDescent="0.25">
      <c r="A2371" s="32" t="str">
        <f>IF(AND(TRIM(INDEX(CompletedDateValues,ROW(A2371)))&lt;&gt;"",INDEX(CompletedDateValues,ROW(A2371))&gt;0),INDEX(CompletedDateValues,ROW(A2371)),"")</f>
        <v/>
      </c>
      <c r="B2371" s="32" t="str">
        <f>IF(AND(TRIM(INDEX(StartDateValues,ROW(A2371)))&lt;&gt;"",INDEX(StartDateValues,ROW(A2371))&gt;0),INDEX(StartDateValues,ROW(A2371)),"")</f>
        <v/>
      </c>
      <c r="C2371" s="22" t="str">
        <f t="shared" ref="C2371:C2434" si="186">IF(AND(TRIM(INDEX(WorkTypeValues,ROW(A2371)))&lt;&gt;"",INDEX(WorkTypeValues,ROW(A2371))&gt;0),INDEX(WorkTypeValues,ROW(A2371)),"")</f>
        <v/>
      </c>
      <c r="D2371" s="3" t="str">
        <f t="shared" ref="D2371:D2434" si="187">IF(A2371="", "",YEAR(A2371))</f>
        <v/>
      </c>
      <c r="E2371" s="3" t="str">
        <f t="shared" ref="E2371:E2434" si="188">IF(A2371="","",MONTH(A2371))</f>
        <v/>
      </c>
      <c r="F2371" s="3" t="str">
        <f t="shared" ref="F2371:F2434" si="189">IF(A2371="","",DAY(A2371))</f>
        <v/>
      </c>
      <c r="G2371" s="3" t="str">
        <f>IF(A2371="","",IF(HOUR(A2371)&lt;StartHour,StartHour,IF(HOUR(A2371)&gt;FinishHour,FinishHour,HOUR(A2371))))</f>
        <v/>
      </c>
      <c r="H2371" s="3" t="str">
        <f t="shared" ref="H2371:H2434" si="190">IF(D2371="","",D2371&amp;"-"&amp;TEXT(E2371,"00") &amp;"-"&amp;TEXT(F2371,"00") &amp;"-"&amp;TEXT(G2371,"00"))</f>
        <v/>
      </c>
      <c r="I2371" s="33" t="e">
        <f>IF(OR(A2371="",B2371=""),NA(),MAX(0,IF(A2371-B2371=0,SameDayCycleTimeSettingValue,(A2371-B2371) *24)))</f>
        <v>#N/A</v>
      </c>
      <c r="J2371" s="33" t="e">
        <f>IF(OR(A2371="",B2371=""),NA(),MAX(0,IF(A2371-B2371=0,SameDayCycleTimeSettingValue,((A2371-B2371) *24)-(INT((A2371-B2371)) * (24-(FinishHour-StartHour))))))</f>
        <v>#N/A</v>
      </c>
      <c r="K2371" s="3" t="e">
        <f ca="1">IF(OR(A2371&lt;&gt;"",B2371=""),NA(),MAX(0,IF(_xlfn.DAYS(NOW(),B2371)=0,SameDayCycleTimeSettingValue,_xlfn.DAYS(NOW(),B2371))))</f>
        <v>#N/A</v>
      </c>
    </row>
    <row r="2372" spans="1:11" x14ac:dyDescent="0.25">
      <c r="A2372" s="32" t="str">
        <f>IF(AND(TRIM(INDEX(CompletedDateValues,ROW(A2372)))&lt;&gt;"",INDEX(CompletedDateValues,ROW(A2372))&gt;0),INDEX(CompletedDateValues,ROW(A2372)),"")</f>
        <v/>
      </c>
      <c r="B2372" s="32" t="str">
        <f>IF(AND(TRIM(INDEX(StartDateValues,ROW(A2372)))&lt;&gt;"",INDEX(StartDateValues,ROW(A2372))&gt;0),INDEX(StartDateValues,ROW(A2372)),"")</f>
        <v/>
      </c>
      <c r="C2372" s="22" t="str">
        <f t="shared" si="186"/>
        <v/>
      </c>
      <c r="D2372" s="3" t="str">
        <f t="shared" si="187"/>
        <v/>
      </c>
      <c r="E2372" s="3" t="str">
        <f t="shared" si="188"/>
        <v/>
      </c>
      <c r="F2372" s="3" t="str">
        <f t="shared" si="189"/>
        <v/>
      </c>
      <c r="G2372" s="3" t="str">
        <f>IF(A2372="","",IF(HOUR(A2372)&lt;StartHour,StartHour,IF(HOUR(A2372)&gt;FinishHour,FinishHour,HOUR(A2372))))</f>
        <v/>
      </c>
      <c r="H2372" s="3" t="str">
        <f t="shared" si="190"/>
        <v/>
      </c>
      <c r="I2372" s="33" t="e">
        <f>IF(OR(A2372="",B2372=""),NA(),MAX(0,IF(A2372-B2372=0,SameDayCycleTimeSettingValue,(A2372-B2372) *24)))</f>
        <v>#N/A</v>
      </c>
      <c r="J2372" s="33" t="e">
        <f>IF(OR(A2372="",B2372=""),NA(),MAX(0,IF(A2372-B2372=0,SameDayCycleTimeSettingValue,((A2372-B2372) *24)-(INT((A2372-B2372)) * (24-(FinishHour-StartHour))))))</f>
        <v>#N/A</v>
      </c>
      <c r="K2372" s="3" t="e">
        <f ca="1">IF(OR(A2372&lt;&gt;"",B2372=""),NA(),MAX(0,IF(_xlfn.DAYS(NOW(),B2372)=0,SameDayCycleTimeSettingValue,_xlfn.DAYS(NOW(),B2372))))</f>
        <v>#N/A</v>
      </c>
    </row>
    <row r="2373" spans="1:11" x14ac:dyDescent="0.25">
      <c r="A2373" s="32" t="str">
        <f>IF(AND(TRIM(INDEX(CompletedDateValues,ROW(A2373)))&lt;&gt;"",INDEX(CompletedDateValues,ROW(A2373))&gt;0),INDEX(CompletedDateValues,ROW(A2373)),"")</f>
        <v/>
      </c>
      <c r="B2373" s="32" t="str">
        <f>IF(AND(TRIM(INDEX(StartDateValues,ROW(A2373)))&lt;&gt;"",INDEX(StartDateValues,ROW(A2373))&gt;0),INDEX(StartDateValues,ROW(A2373)),"")</f>
        <v/>
      </c>
      <c r="C2373" s="22" t="str">
        <f t="shared" si="186"/>
        <v/>
      </c>
      <c r="D2373" s="3" t="str">
        <f t="shared" si="187"/>
        <v/>
      </c>
      <c r="E2373" s="3" t="str">
        <f t="shared" si="188"/>
        <v/>
      </c>
      <c r="F2373" s="3" t="str">
        <f t="shared" si="189"/>
        <v/>
      </c>
      <c r="G2373" s="3" t="str">
        <f>IF(A2373="","",IF(HOUR(A2373)&lt;StartHour,StartHour,IF(HOUR(A2373)&gt;FinishHour,FinishHour,HOUR(A2373))))</f>
        <v/>
      </c>
      <c r="H2373" s="3" t="str">
        <f t="shared" si="190"/>
        <v/>
      </c>
      <c r="I2373" s="33" t="e">
        <f>IF(OR(A2373="",B2373=""),NA(),MAX(0,IF(A2373-B2373=0,SameDayCycleTimeSettingValue,(A2373-B2373) *24)))</f>
        <v>#N/A</v>
      </c>
      <c r="J2373" s="33" t="e">
        <f>IF(OR(A2373="",B2373=""),NA(),MAX(0,IF(A2373-B2373=0,SameDayCycleTimeSettingValue,((A2373-B2373) *24)-(INT((A2373-B2373)) * (24-(FinishHour-StartHour))))))</f>
        <v>#N/A</v>
      </c>
      <c r="K2373" s="3" t="e">
        <f ca="1">IF(OR(A2373&lt;&gt;"",B2373=""),NA(),MAX(0,IF(_xlfn.DAYS(NOW(),B2373)=0,SameDayCycleTimeSettingValue,_xlfn.DAYS(NOW(),B2373))))</f>
        <v>#N/A</v>
      </c>
    </row>
    <row r="2374" spans="1:11" x14ac:dyDescent="0.25">
      <c r="A2374" s="32" t="str">
        <f>IF(AND(TRIM(INDEX(CompletedDateValues,ROW(A2374)))&lt;&gt;"",INDEX(CompletedDateValues,ROW(A2374))&gt;0),INDEX(CompletedDateValues,ROW(A2374)),"")</f>
        <v/>
      </c>
      <c r="B2374" s="32" t="str">
        <f>IF(AND(TRIM(INDEX(StartDateValues,ROW(A2374)))&lt;&gt;"",INDEX(StartDateValues,ROW(A2374))&gt;0),INDEX(StartDateValues,ROW(A2374)),"")</f>
        <v/>
      </c>
      <c r="C2374" s="22" t="str">
        <f t="shared" si="186"/>
        <v/>
      </c>
      <c r="D2374" s="3" t="str">
        <f t="shared" si="187"/>
        <v/>
      </c>
      <c r="E2374" s="3" t="str">
        <f t="shared" si="188"/>
        <v/>
      </c>
      <c r="F2374" s="3" t="str">
        <f t="shared" si="189"/>
        <v/>
      </c>
      <c r="G2374" s="3" t="str">
        <f>IF(A2374="","",IF(HOUR(A2374)&lt;StartHour,StartHour,IF(HOUR(A2374)&gt;FinishHour,FinishHour,HOUR(A2374))))</f>
        <v/>
      </c>
      <c r="H2374" s="3" t="str">
        <f t="shared" si="190"/>
        <v/>
      </c>
      <c r="I2374" s="33" t="e">
        <f>IF(OR(A2374="",B2374=""),NA(),MAX(0,IF(A2374-B2374=0,SameDayCycleTimeSettingValue,(A2374-B2374) *24)))</f>
        <v>#N/A</v>
      </c>
      <c r="J2374" s="33" t="e">
        <f>IF(OR(A2374="",B2374=""),NA(),MAX(0,IF(A2374-B2374=0,SameDayCycleTimeSettingValue,((A2374-B2374) *24)-(INT((A2374-B2374)) * (24-(FinishHour-StartHour))))))</f>
        <v>#N/A</v>
      </c>
      <c r="K2374" s="3" t="e">
        <f ca="1">IF(OR(A2374&lt;&gt;"",B2374=""),NA(),MAX(0,IF(_xlfn.DAYS(NOW(),B2374)=0,SameDayCycleTimeSettingValue,_xlfn.DAYS(NOW(),B2374))))</f>
        <v>#N/A</v>
      </c>
    </row>
    <row r="2375" spans="1:11" x14ac:dyDescent="0.25">
      <c r="A2375" s="32" t="str">
        <f>IF(AND(TRIM(INDEX(CompletedDateValues,ROW(A2375)))&lt;&gt;"",INDEX(CompletedDateValues,ROW(A2375))&gt;0),INDEX(CompletedDateValues,ROW(A2375)),"")</f>
        <v/>
      </c>
      <c r="B2375" s="32" t="str">
        <f>IF(AND(TRIM(INDEX(StartDateValues,ROW(A2375)))&lt;&gt;"",INDEX(StartDateValues,ROW(A2375))&gt;0),INDEX(StartDateValues,ROW(A2375)),"")</f>
        <v/>
      </c>
      <c r="C2375" s="22" t="str">
        <f t="shared" si="186"/>
        <v/>
      </c>
      <c r="D2375" s="3" t="str">
        <f t="shared" si="187"/>
        <v/>
      </c>
      <c r="E2375" s="3" t="str">
        <f t="shared" si="188"/>
        <v/>
      </c>
      <c r="F2375" s="3" t="str">
        <f t="shared" si="189"/>
        <v/>
      </c>
      <c r="G2375" s="3" t="str">
        <f>IF(A2375="","",IF(HOUR(A2375)&lt;StartHour,StartHour,IF(HOUR(A2375)&gt;FinishHour,FinishHour,HOUR(A2375))))</f>
        <v/>
      </c>
      <c r="H2375" s="3" t="str">
        <f t="shared" si="190"/>
        <v/>
      </c>
      <c r="I2375" s="33" t="e">
        <f>IF(OR(A2375="",B2375=""),NA(),MAX(0,IF(A2375-B2375=0,SameDayCycleTimeSettingValue,(A2375-B2375) *24)))</f>
        <v>#N/A</v>
      </c>
      <c r="J2375" s="33" t="e">
        <f>IF(OR(A2375="",B2375=""),NA(),MAX(0,IF(A2375-B2375=0,SameDayCycleTimeSettingValue,((A2375-B2375) *24)-(INT((A2375-B2375)) * (24-(FinishHour-StartHour))))))</f>
        <v>#N/A</v>
      </c>
      <c r="K2375" s="3" t="e">
        <f ca="1">IF(OR(A2375&lt;&gt;"",B2375=""),NA(),MAX(0,IF(_xlfn.DAYS(NOW(),B2375)=0,SameDayCycleTimeSettingValue,_xlfn.DAYS(NOW(),B2375))))</f>
        <v>#N/A</v>
      </c>
    </row>
    <row r="2376" spans="1:11" x14ac:dyDescent="0.25">
      <c r="A2376" s="32" t="str">
        <f>IF(AND(TRIM(INDEX(CompletedDateValues,ROW(A2376)))&lt;&gt;"",INDEX(CompletedDateValues,ROW(A2376))&gt;0),INDEX(CompletedDateValues,ROW(A2376)),"")</f>
        <v/>
      </c>
      <c r="B2376" s="32" t="str">
        <f>IF(AND(TRIM(INDEX(StartDateValues,ROW(A2376)))&lt;&gt;"",INDEX(StartDateValues,ROW(A2376))&gt;0),INDEX(StartDateValues,ROW(A2376)),"")</f>
        <v/>
      </c>
      <c r="C2376" s="22" t="str">
        <f t="shared" si="186"/>
        <v/>
      </c>
      <c r="D2376" s="3" t="str">
        <f t="shared" si="187"/>
        <v/>
      </c>
      <c r="E2376" s="3" t="str">
        <f t="shared" si="188"/>
        <v/>
      </c>
      <c r="F2376" s="3" t="str">
        <f t="shared" si="189"/>
        <v/>
      </c>
      <c r="G2376" s="3" t="str">
        <f>IF(A2376="","",IF(HOUR(A2376)&lt;StartHour,StartHour,IF(HOUR(A2376)&gt;FinishHour,FinishHour,HOUR(A2376))))</f>
        <v/>
      </c>
      <c r="H2376" s="3" t="str">
        <f t="shared" si="190"/>
        <v/>
      </c>
      <c r="I2376" s="33" t="e">
        <f>IF(OR(A2376="",B2376=""),NA(),MAX(0,IF(A2376-B2376=0,SameDayCycleTimeSettingValue,(A2376-B2376) *24)))</f>
        <v>#N/A</v>
      </c>
      <c r="J2376" s="33" t="e">
        <f>IF(OR(A2376="",B2376=""),NA(),MAX(0,IF(A2376-B2376=0,SameDayCycleTimeSettingValue,((A2376-B2376) *24)-(INT((A2376-B2376)) * (24-(FinishHour-StartHour))))))</f>
        <v>#N/A</v>
      </c>
      <c r="K2376" s="3" t="e">
        <f ca="1">IF(OR(A2376&lt;&gt;"",B2376=""),NA(),MAX(0,IF(_xlfn.DAYS(NOW(),B2376)=0,SameDayCycleTimeSettingValue,_xlfn.DAYS(NOW(),B2376))))</f>
        <v>#N/A</v>
      </c>
    </row>
    <row r="2377" spans="1:11" x14ac:dyDescent="0.25">
      <c r="A2377" s="32" t="str">
        <f>IF(AND(TRIM(INDEX(CompletedDateValues,ROW(A2377)))&lt;&gt;"",INDEX(CompletedDateValues,ROW(A2377))&gt;0),INDEX(CompletedDateValues,ROW(A2377)),"")</f>
        <v/>
      </c>
      <c r="B2377" s="32" t="str">
        <f>IF(AND(TRIM(INDEX(StartDateValues,ROW(A2377)))&lt;&gt;"",INDEX(StartDateValues,ROW(A2377))&gt;0),INDEX(StartDateValues,ROW(A2377)),"")</f>
        <v/>
      </c>
      <c r="C2377" s="22" t="str">
        <f t="shared" si="186"/>
        <v/>
      </c>
      <c r="D2377" s="3" t="str">
        <f t="shared" si="187"/>
        <v/>
      </c>
      <c r="E2377" s="3" t="str">
        <f t="shared" si="188"/>
        <v/>
      </c>
      <c r="F2377" s="3" t="str">
        <f t="shared" si="189"/>
        <v/>
      </c>
      <c r="G2377" s="3" t="str">
        <f>IF(A2377="","",IF(HOUR(A2377)&lt;StartHour,StartHour,IF(HOUR(A2377)&gt;FinishHour,FinishHour,HOUR(A2377))))</f>
        <v/>
      </c>
      <c r="H2377" s="3" t="str">
        <f t="shared" si="190"/>
        <v/>
      </c>
      <c r="I2377" s="33" t="e">
        <f>IF(OR(A2377="",B2377=""),NA(),MAX(0,IF(A2377-B2377=0,SameDayCycleTimeSettingValue,(A2377-B2377) *24)))</f>
        <v>#N/A</v>
      </c>
      <c r="J2377" s="33" t="e">
        <f>IF(OR(A2377="",B2377=""),NA(),MAX(0,IF(A2377-B2377=0,SameDayCycleTimeSettingValue,((A2377-B2377) *24)-(INT((A2377-B2377)) * (24-(FinishHour-StartHour))))))</f>
        <v>#N/A</v>
      </c>
      <c r="K2377" s="3" t="e">
        <f ca="1">IF(OR(A2377&lt;&gt;"",B2377=""),NA(),MAX(0,IF(_xlfn.DAYS(NOW(),B2377)=0,SameDayCycleTimeSettingValue,_xlfn.DAYS(NOW(),B2377))))</f>
        <v>#N/A</v>
      </c>
    </row>
    <row r="2378" spans="1:11" x14ac:dyDescent="0.25">
      <c r="A2378" s="32" t="str">
        <f>IF(AND(TRIM(INDEX(CompletedDateValues,ROW(A2378)))&lt;&gt;"",INDEX(CompletedDateValues,ROW(A2378))&gt;0),INDEX(CompletedDateValues,ROW(A2378)),"")</f>
        <v/>
      </c>
      <c r="B2378" s="32" t="str">
        <f>IF(AND(TRIM(INDEX(StartDateValues,ROW(A2378)))&lt;&gt;"",INDEX(StartDateValues,ROW(A2378))&gt;0),INDEX(StartDateValues,ROW(A2378)),"")</f>
        <v/>
      </c>
      <c r="C2378" s="22" t="str">
        <f t="shared" si="186"/>
        <v/>
      </c>
      <c r="D2378" s="3" t="str">
        <f t="shared" si="187"/>
        <v/>
      </c>
      <c r="E2378" s="3" t="str">
        <f t="shared" si="188"/>
        <v/>
      </c>
      <c r="F2378" s="3" t="str">
        <f t="shared" si="189"/>
        <v/>
      </c>
      <c r="G2378" s="3" t="str">
        <f>IF(A2378="","",IF(HOUR(A2378)&lt;StartHour,StartHour,IF(HOUR(A2378)&gt;FinishHour,FinishHour,HOUR(A2378))))</f>
        <v/>
      </c>
      <c r="H2378" s="3" t="str">
        <f t="shared" si="190"/>
        <v/>
      </c>
      <c r="I2378" s="33" t="e">
        <f>IF(OR(A2378="",B2378=""),NA(),MAX(0,IF(A2378-B2378=0,SameDayCycleTimeSettingValue,(A2378-B2378) *24)))</f>
        <v>#N/A</v>
      </c>
      <c r="J2378" s="33" t="e">
        <f>IF(OR(A2378="",B2378=""),NA(),MAX(0,IF(A2378-B2378=0,SameDayCycleTimeSettingValue,((A2378-B2378) *24)-(INT((A2378-B2378)) * (24-(FinishHour-StartHour))))))</f>
        <v>#N/A</v>
      </c>
      <c r="K2378" s="3" t="e">
        <f ca="1">IF(OR(A2378&lt;&gt;"",B2378=""),NA(),MAX(0,IF(_xlfn.DAYS(NOW(),B2378)=0,SameDayCycleTimeSettingValue,_xlfn.DAYS(NOW(),B2378))))</f>
        <v>#N/A</v>
      </c>
    </row>
    <row r="2379" spans="1:11" x14ac:dyDescent="0.25">
      <c r="A2379" s="32" t="str">
        <f>IF(AND(TRIM(INDEX(CompletedDateValues,ROW(A2379)))&lt;&gt;"",INDEX(CompletedDateValues,ROW(A2379))&gt;0),INDEX(CompletedDateValues,ROW(A2379)),"")</f>
        <v/>
      </c>
      <c r="B2379" s="32" t="str">
        <f>IF(AND(TRIM(INDEX(StartDateValues,ROW(A2379)))&lt;&gt;"",INDEX(StartDateValues,ROW(A2379))&gt;0),INDEX(StartDateValues,ROW(A2379)),"")</f>
        <v/>
      </c>
      <c r="C2379" s="22" t="str">
        <f t="shared" si="186"/>
        <v/>
      </c>
      <c r="D2379" s="3" t="str">
        <f t="shared" si="187"/>
        <v/>
      </c>
      <c r="E2379" s="3" t="str">
        <f t="shared" si="188"/>
        <v/>
      </c>
      <c r="F2379" s="3" t="str">
        <f t="shared" si="189"/>
        <v/>
      </c>
      <c r="G2379" s="3" t="str">
        <f>IF(A2379="","",IF(HOUR(A2379)&lt;StartHour,StartHour,IF(HOUR(A2379)&gt;FinishHour,FinishHour,HOUR(A2379))))</f>
        <v/>
      </c>
      <c r="H2379" s="3" t="str">
        <f t="shared" si="190"/>
        <v/>
      </c>
      <c r="I2379" s="33" t="e">
        <f>IF(OR(A2379="",B2379=""),NA(),MAX(0,IF(A2379-B2379=0,SameDayCycleTimeSettingValue,(A2379-B2379) *24)))</f>
        <v>#N/A</v>
      </c>
      <c r="J2379" s="33" t="e">
        <f>IF(OR(A2379="",B2379=""),NA(),MAX(0,IF(A2379-B2379=0,SameDayCycleTimeSettingValue,((A2379-B2379) *24)-(INT((A2379-B2379)) * (24-(FinishHour-StartHour))))))</f>
        <v>#N/A</v>
      </c>
      <c r="K2379" s="3" t="e">
        <f ca="1">IF(OR(A2379&lt;&gt;"",B2379=""),NA(),MAX(0,IF(_xlfn.DAYS(NOW(),B2379)=0,SameDayCycleTimeSettingValue,_xlfn.DAYS(NOW(),B2379))))</f>
        <v>#N/A</v>
      </c>
    </row>
    <row r="2380" spans="1:11" x14ac:dyDescent="0.25">
      <c r="A2380" s="32" t="str">
        <f>IF(AND(TRIM(INDEX(CompletedDateValues,ROW(A2380)))&lt;&gt;"",INDEX(CompletedDateValues,ROW(A2380))&gt;0),INDEX(CompletedDateValues,ROW(A2380)),"")</f>
        <v/>
      </c>
      <c r="B2380" s="32" t="str">
        <f>IF(AND(TRIM(INDEX(StartDateValues,ROW(A2380)))&lt;&gt;"",INDEX(StartDateValues,ROW(A2380))&gt;0),INDEX(StartDateValues,ROW(A2380)),"")</f>
        <v/>
      </c>
      <c r="C2380" s="22" t="str">
        <f t="shared" si="186"/>
        <v/>
      </c>
      <c r="D2380" s="3" t="str">
        <f t="shared" si="187"/>
        <v/>
      </c>
      <c r="E2380" s="3" t="str">
        <f t="shared" si="188"/>
        <v/>
      </c>
      <c r="F2380" s="3" t="str">
        <f t="shared" si="189"/>
        <v/>
      </c>
      <c r="G2380" s="3" t="str">
        <f>IF(A2380="","",IF(HOUR(A2380)&lt;StartHour,StartHour,IF(HOUR(A2380)&gt;FinishHour,FinishHour,HOUR(A2380))))</f>
        <v/>
      </c>
      <c r="H2380" s="3" t="str">
        <f t="shared" si="190"/>
        <v/>
      </c>
      <c r="I2380" s="33" t="e">
        <f>IF(OR(A2380="",B2380=""),NA(),MAX(0,IF(A2380-B2380=0,SameDayCycleTimeSettingValue,(A2380-B2380) *24)))</f>
        <v>#N/A</v>
      </c>
      <c r="J2380" s="33" t="e">
        <f>IF(OR(A2380="",B2380=""),NA(),MAX(0,IF(A2380-B2380=0,SameDayCycleTimeSettingValue,((A2380-B2380) *24)-(INT((A2380-B2380)) * (24-(FinishHour-StartHour))))))</f>
        <v>#N/A</v>
      </c>
      <c r="K2380" s="3" t="e">
        <f ca="1">IF(OR(A2380&lt;&gt;"",B2380=""),NA(),MAX(0,IF(_xlfn.DAYS(NOW(),B2380)=0,SameDayCycleTimeSettingValue,_xlfn.DAYS(NOW(),B2380))))</f>
        <v>#N/A</v>
      </c>
    </row>
    <row r="2381" spans="1:11" x14ac:dyDescent="0.25">
      <c r="A2381" s="32" t="str">
        <f>IF(AND(TRIM(INDEX(CompletedDateValues,ROW(A2381)))&lt;&gt;"",INDEX(CompletedDateValues,ROW(A2381))&gt;0),INDEX(CompletedDateValues,ROW(A2381)),"")</f>
        <v/>
      </c>
      <c r="B2381" s="32" t="str">
        <f>IF(AND(TRIM(INDEX(StartDateValues,ROW(A2381)))&lt;&gt;"",INDEX(StartDateValues,ROW(A2381))&gt;0),INDEX(StartDateValues,ROW(A2381)),"")</f>
        <v/>
      </c>
      <c r="C2381" s="22" t="str">
        <f t="shared" si="186"/>
        <v/>
      </c>
      <c r="D2381" s="3" t="str">
        <f t="shared" si="187"/>
        <v/>
      </c>
      <c r="E2381" s="3" t="str">
        <f t="shared" si="188"/>
        <v/>
      </c>
      <c r="F2381" s="3" t="str">
        <f t="shared" si="189"/>
        <v/>
      </c>
      <c r="G2381" s="3" t="str">
        <f>IF(A2381="","",IF(HOUR(A2381)&lt;StartHour,StartHour,IF(HOUR(A2381)&gt;FinishHour,FinishHour,HOUR(A2381))))</f>
        <v/>
      </c>
      <c r="H2381" s="3" t="str">
        <f t="shared" si="190"/>
        <v/>
      </c>
      <c r="I2381" s="33" t="e">
        <f>IF(OR(A2381="",B2381=""),NA(),MAX(0,IF(A2381-B2381=0,SameDayCycleTimeSettingValue,(A2381-B2381) *24)))</f>
        <v>#N/A</v>
      </c>
      <c r="J2381" s="33" t="e">
        <f>IF(OR(A2381="",B2381=""),NA(),MAX(0,IF(A2381-B2381=0,SameDayCycleTimeSettingValue,((A2381-B2381) *24)-(INT((A2381-B2381)) * (24-(FinishHour-StartHour))))))</f>
        <v>#N/A</v>
      </c>
      <c r="K2381" s="3" t="e">
        <f ca="1">IF(OR(A2381&lt;&gt;"",B2381=""),NA(),MAX(0,IF(_xlfn.DAYS(NOW(),B2381)=0,SameDayCycleTimeSettingValue,_xlfn.DAYS(NOW(),B2381))))</f>
        <v>#N/A</v>
      </c>
    </row>
    <row r="2382" spans="1:11" x14ac:dyDescent="0.25">
      <c r="A2382" s="32" t="str">
        <f>IF(AND(TRIM(INDEX(CompletedDateValues,ROW(A2382)))&lt;&gt;"",INDEX(CompletedDateValues,ROW(A2382))&gt;0),INDEX(CompletedDateValues,ROW(A2382)),"")</f>
        <v/>
      </c>
      <c r="B2382" s="32" t="str">
        <f>IF(AND(TRIM(INDEX(StartDateValues,ROW(A2382)))&lt;&gt;"",INDEX(StartDateValues,ROW(A2382))&gt;0),INDEX(StartDateValues,ROW(A2382)),"")</f>
        <v/>
      </c>
      <c r="C2382" s="22" t="str">
        <f t="shared" si="186"/>
        <v/>
      </c>
      <c r="D2382" s="3" t="str">
        <f t="shared" si="187"/>
        <v/>
      </c>
      <c r="E2382" s="3" t="str">
        <f t="shared" si="188"/>
        <v/>
      </c>
      <c r="F2382" s="3" t="str">
        <f t="shared" si="189"/>
        <v/>
      </c>
      <c r="G2382" s="3" t="str">
        <f>IF(A2382="","",IF(HOUR(A2382)&lt;StartHour,StartHour,IF(HOUR(A2382)&gt;FinishHour,FinishHour,HOUR(A2382))))</f>
        <v/>
      </c>
      <c r="H2382" s="3" t="str">
        <f t="shared" si="190"/>
        <v/>
      </c>
      <c r="I2382" s="33" t="e">
        <f>IF(OR(A2382="",B2382=""),NA(),MAX(0,IF(A2382-B2382=0,SameDayCycleTimeSettingValue,(A2382-B2382) *24)))</f>
        <v>#N/A</v>
      </c>
      <c r="J2382" s="33" t="e">
        <f>IF(OR(A2382="",B2382=""),NA(),MAX(0,IF(A2382-B2382=0,SameDayCycleTimeSettingValue,((A2382-B2382) *24)-(INT((A2382-B2382)) * (24-(FinishHour-StartHour))))))</f>
        <v>#N/A</v>
      </c>
      <c r="K2382" s="3" t="e">
        <f ca="1">IF(OR(A2382&lt;&gt;"",B2382=""),NA(),MAX(0,IF(_xlfn.DAYS(NOW(),B2382)=0,SameDayCycleTimeSettingValue,_xlfn.DAYS(NOW(),B2382))))</f>
        <v>#N/A</v>
      </c>
    </row>
    <row r="2383" spans="1:11" x14ac:dyDescent="0.25">
      <c r="A2383" s="32" t="str">
        <f>IF(AND(TRIM(INDEX(CompletedDateValues,ROW(A2383)))&lt;&gt;"",INDEX(CompletedDateValues,ROW(A2383))&gt;0),INDEX(CompletedDateValues,ROW(A2383)),"")</f>
        <v/>
      </c>
      <c r="B2383" s="32" t="str">
        <f>IF(AND(TRIM(INDEX(StartDateValues,ROW(A2383)))&lt;&gt;"",INDEX(StartDateValues,ROW(A2383))&gt;0),INDEX(StartDateValues,ROW(A2383)),"")</f>
        <v/>
      </c>
      <c r="C2383" s="22" t="str">
        <f t="shared" si="186"/>
        <v/>
      </c>
      <c r="D2383" s="3" t="str">
        <f t="shared" si="187"/>
        <v/>
      </c>
      <c r="E2383" s="3" t="str">
        <f t="shared" si="188"/>
        <v/>
      </c>
      <c r="F2383" s="3" t="str">
        <f t="shared" si="189"/>
        <v/>
      </c>
      <c r="G2383" s="3" t="str">
        <f>IF(A2383="","",IF(HOUR(A2383)&lt;StartHour,StartHour,IF(HOUR(A2383)&gt;FinishHour,FinishHour,HOUR(A2383))))</f>
        <v/>
      </c>
      <c r="H2383" s="3" t="str">
        <f t="shared" si="190"/>
        <v/>
      </c>
      <c r="I2383" s="33" t="e">
        <f>IF(OR(A2383="",B2383=""),NA(),MAX(0,IF(A2383-B2383=0,SameDayCycleTimeSettingValue,(A2383-B2383) *24)))</f>
        <v>#N/A</v>
      </c>
      <c r="J2383" s="33" t="e">
        <f>IF(OR(A2383="",B2383=""),NA(),MAX(0,IF(A2383-B2383=0,SameDayCycleTimeSettingValue,((A2383-B2383) *24)-(INT((A2383-B2383)) * (24-(FinishHour-StartHour))))))</f>
        <v>#N/A</v>
      </c>
      <c r="K2383" s="3" t="e">
        <f ca="1">IF(OR(A2383&lt;&gt;"",B2383=""),NA(),MAX(0,IF(_xlfn.DAYS(NOW(),B2383)=0,SameDayCycleTimeSettingValue,_xlfn.DAYS(NOW(),B2383))))</f>
        <v>#N/A</v>
      </c>
    </row>
    <row r="2384" spans="1:11" x14ac:dyDescent="0.25">
      <c r="A2384" s="32" t="str">
        <f>IF(AND(TRIM(INDEX(CompletedDateValues,ROW(A2384)))&lt;&gt;"",INDEX(CompletedDateValues,ROW(A2384))&gt;0),INDEX(CompletedDateValues,ROW(A2384)),"")</f>
        <v/>
      </c>
      <c r="B2384" s="32" t="str">
        <f>IF(AND(TRIM(INDEX(StartDateValues,ROW(A2384)))&lt;&gt;"",INDEX(StartDateValues,ROW(A2384))&gt;0),INDEX(StartDateValues,ROW(A2384)),"")</f>
        <v/>
      </c>
      <c r="C2384" s="22" t="str">
        <f t="shared" si="186"/>
        <v/>
      </c>
      <c r="D2384" s="3" t="str">
        <f t="shared" si="187"/>
        <v/>
      </c>
      <c r="E2384" s="3" t="str">
        <f t="shared" si="188"/>
        <v/>
      </c>
      <c r="F2384" s="3" t="str">
        <f t="shared" si="189"/>
        <v/>
      </c>
      <c r="G2384" s="3" t="str">
        <f>IF(A2384="","",IF(HOUR(A2384)&lt;StartHour,StartHour,IF(HOUR(A2384)&gt;FinishHour,FinishHour,HOUR(A2384))))</f>
        <v/>
      </c>
      <c r="H2384" s="3" t="str">
        <f t="shared" si="190"/>
        <v/>
      </c>
      <c r="I2384" s="33" t="e">
        <f>IF(OR(A2384="",B2384=""),NA(),MAX(0,IF(A2384-B2384=0,SameDayCycleTimeSettingValue,(A2384-B2384) *24)))</f>
        <v>#N/A</v>
      </c>
      <c r="J2384" s="33" t="e">
        <f>IF(OR(A2384="",B2384=""),NA(),MAX(0,IF(A2384-B2384=0,SameDayCycleTimeSettingValue,((A2384-B2384) *24)-(INT((A2384-B2384)) * (24-(FinishHour-StartHour))))))</f>
        <v>#N/A</v>
      </c>
      <c r="K2384" s="3" t="e">
        <f ca="1">IF(OR(A2384&lt;&gt;"",B2384=""),NA(),MAX(0,IF(_xlfn.DAYS(NOW(),B2384)=0,SameDayCycleTimeSettingValue,_xlfn.DAYS(NOW(),B2384))))</f>
        <v>#N/A</v>
      </c>
    </row>
    <row r="2385" spans="1:11" x14ac:dyDescent="0.25">
      <c r="A2385" s="32" t="str">
        <f>IF(AND(TRIM(INDEX(CompletedDateValues,ROW(A2385)))&lt;&gt;"",INDEX(CompletedDateValues,ROW(A2385))&gt;0),INDEX(CompletedDateValues,ROW(A2385)),"")</f>
        <v/>
      </c>
      <c r="B2385" s="32" t="str">
        <f>IF(AND(TRIM(INDEX(StartDateValues,ROW(A2385)))&lt;&gt;"",INDEX(StartDateValues,ROW(A2385))&gt;0),INDEX(StartDateValues,ROW(A2385)),"")</f>
        <v/>
      </c>
      <c r="C2385" s="22" t="str">
        <f t="shared" si="186"/>
        <v/>
      </c>
      <c r="D2385" s="3" t="str">
        <f t="shared" si="187"/>
        <v/>
      </c>
      <c r="E2385" s="3" t="str">
        <f t="shared" si="188"/>
        <v/>
      </c>
      <c r="F2385" s="3" t="str">
        <f t="shared" si="189"/>
        <v/>
      </c>
      <c r="G2385" s="3" t="str">
        <f>IF(A2385="","",IF(HOUR(A2385)&lt;StartHour,StartHour,IF(HOUR(A2385)&gt;FinishHour,FinishHour,HOUR(A2385))))</f>
        <v/>
      </c>
      <c r="H2385" s="3" t="str">
        <f t="shared" si="190"/>
        <v/>
      </c>
      <c r="I2385" s="33" t="e">
        <f>IF(OR(A2385="",B2385=""),NA(),MAX(0,IF(A2385-B2385=0,SameDayCycleTimeSettingValue,(A2385-B2385) *24)))</f>
        <v>#N/A</v>
      </c>
      <c r="J2385" s="33" t="e">
        <f>IF(OR(A2385="",B2385=""),NA(),MAX(0,IF(A2385-B2385=0,SameDayCycleTimeSettingValue,((A2385-B2385) *24)-(INT((A2385-B2385)) * (24-(FinishHour-StartHour))))))</f>
        <v>#N/A</v>
      </c>
      <c r="K2385" s="3" t="e">
        <f ca="1">IF(OR(A2385&lt;&gt;"",B2385=""),NA(),MAX(0,IF(_xlfn.DAYS(NOW(),B2385)=0,SameDayCycleTimeSettingValue,_xlfn.DAYS(NOW(),B2385))))</f>
        <v>#N/A</v>
      </c>
    </row>
    <row r="2386" spans="1:11" x14ac:dyDescent="0.25">
      <c r="A2386" s="32" t="str">
        <f>IF(AND(TRIM(INDEX(CompletedDateValues,ROW(A2386)))&lt;&gt;"",INDEX(CompletedDateValues,ROW(A2386))&gt;0),INDEX(CompletedDateValues,ROW(A2386)),"")</f>
        <v/>
      </c>
      <c r="B2386" s="32" t="str">
        <f>IF(AND(TRIM(INDEX(StartDateValues,ROW(A2386)))&lt;&gt;"",INDEX(StartDateValues,ROW(A2386))&gt;0),INDEX(StartDateValues,ROW(A2386)),"")</f>
        <v/>
      </c>
      <c r="C2386" s="22" t="str">
        <f t="shared" si="186"/>
        <v/>
      </c>
      <c r="D2386" s="3" t="str">
        <f t="shared" si="187"/>
        <v/>
      </c>
      <c r="E2386" s="3" t="str">
        <f t="shared" si="188"/>
        <v/>
      </c>
      <c r="F2386" s="3" t="str">
        <f t="shared" si="189"/>
        <v/>
      </c>
      <c r="G2386" s="3" t="str">
        <f>IF(A2386="","",IF(HOUR(A2386)&lt;StartHour,StartHour,IF(HOUR(A2386)&gt;FinishHour,FinishHour,HOUR(A2386))))</f>
        <v/>
      </c>
      <c r="H2386" s="3" t="str">
        <f t="shared" si="190"/>
        <v/>
      </c>
      <c r="I2386" s="33" t="e">
        <f>IF(OR(A2386="",B2386=""),NA(),MAX(0,IF(A2386-B2386=0,SameDayCycleTimeSettingValue,(A2386-B2386) *24)))</f>
        <v>#N/A</v>
      </c>
      <c r="J2386" s="33" t="e">
        <f>IF(OR(A2386="",B2386=""),NA(),MAX(0,IF(A2386-B2386=0,SameDayCycleTimeSettingValue,((A2386-B2386) *24)-(INT((A2386-B2386)) * (24-(FinishHour-StartHour))))))</f>
        <v>#N/A</v>
      </c>
      <c r="K2386" s="3" t="e">
        <f ca="1">IF(OR(A2386&lt;&gt;"",B2386=""),NA(),MAX(0,IF(_xlfn.DAYS(NOW(),B2386)=0,SameDayCycleTimeSettingValue,_xlfn.DAYS(NOW(),B2386))))</f>
        <v>#N/A</v>
      </c>
    </row>
    <row r="2387" spans="1:11" x14ac:dyDescent="0.25">
      <c r="A2387" s="32" t="str">
        <f>IF(AND(TRIM(INDEX(CompletedDateValues,ROW(A2387)))&lt;&gt;"",INDEX(CompletedDateValues,ROW(A2387))&gt;0),INDEX(CompletedDateValues,ROW(A2387)),"")</f>
        <v/>
      </c>
      <c r="B2387" s="32" t="str">
        <f>IF(AND(TRIM(INDEX(StartDateValues,ROW(A2387)))&lt;&gt;"",INDEX(StartDateValues,ROW(A2387))&gt;0),INDEX(StartDateValues,ROW(A2387)),"")</f>
        <v/>
      </c>
      <c r="C2387" s="22" t="str">
        <f t="shared" si="186"/>
        <v/>
      </c>
      <c r="D2387" s="3" t="str">
        <f t="shared" si="187"/>
        <v/>
      </c>
      <c r="E2387" s="3" t="str">
        <f t="shared" si="188"/>
        <v/>
      </c>
      <c r="F2387" s="3" t="str">
        <f t="shared" si="189"/>
        <v/>
      </c>
      <c r="G2387" s="3" t="str">
        <f>IF(A2387="","",IF(HOUR(A2387)&lt;StartHour,StartHour,IF(HOUR(A2387)&gt;FinishHour,FinishHour,HOUR(A2387))))</f>
        <v/>
      </c>
      <c r="H2387" s="3" t="str">
        <f t="shared" si="190"/>
        <v/>
      </c>
      <c r="I2387" s="33" t="e">
        <f>IF(OR(A2387="",B2387=""),NA(),MAX(0,IF(A2387-B2387=0,SameDayCycleTimeSettingValue,(A2387-B2387) *24)))</f>
        <v>#N/A</v>
      </c>
      <c r="J2387" s="33" t="e">
        <f>IF(OR(A2387="",B2387=""),NA(),MAX(0,IF(A2387-B2387=0,SameDayCycleTimeSettingValue,((A2387-B2387) *24)-(INT((A2387-B2387)) * (24-(FinishHour-StartHour))))))</f>
        <v>#N/A</v>
      </c>
      <c r="K2387" s="3" t="e">
        <f ca="1">IF(OR(A2387&lt;&gt;"",B2387=""),NA(),MAX(0,IF(_xlfn.DAYS(NOW(),B2387)=0,SameDayCycleTimeSettingValue,_xlfn.DAYS(NOW(),B2387))))</f>
        <v>#N/A</v>
      </c>
    </row>
    <row r="2388" spans="1:11" x14ac:dyDescent="0.25">
      <c r="A2388" s="32" t="str">
        <f>IF(AND(TRIM(INDEX(CompletedDateValues,ROW(A2388)))&lt;&gt;"",INDEX(CompletedDateValues,ROW(A2388))&gt;0),INDEX(CompletedDateValues,ROW(A2388)),"")</f>
        <v/>
      </c>
      <c r="B2388" s="32" t="str">
        <f>IF(AND(TRIM(INDEX(StartDateValues,ROW(A2388)))&lt;&gt;"",INDEX(StartDateValues,ROW(A2388))&gt;0),INDEX(StartDateValues,ROW(A2388)),"")</f>
        <v/>
      </c>
      <c r="C2388" s="22" t="str">
        <f t="shared" si="186"/>
        <v/>
      </c>
      <c r="D2388" s="3" t="str">
        <f t="shared" si="187"/>
        <v/>
      </c>
      <c r="E2388" s="3" t="str">
        <f t="shared" si="188"/>
        <v/>
      </c>
      <c r="F2388" s="3" t="str">
        <f t="shared" si="189"/>
        <v/>
      </c>
      <c r="G2388" s="3" t="str">
        <f>IF(A2388="","",IF(HOUR(A2388)&lt;StartHour,StartHour,IF(HOUR(A2388)&gt;FinishHour,FinishHour,HOUR(A2388))))</f>
        <v/>
      </c>
      <c r="H2388" s="3" t="str">
        <f t="shared" si="190"/>
        <v/>
      </c>
      <c r="I2388" s="33" t="e">
        <f>IF(OR(A2388="",B2388=""),NA(),MAX(0,IF(A2388-B2388=0,SameDayCycleTimeSettingValue,(A2388-B2388) *24)))</f>
        <v>#N/A</v>
      </c>
      <c r="J2388" s="33" t="e">
        <f>IF(OR(A2388="",B2388=""),NA(),MAX(0,IF(A2388-B2388=0,SameDayCycleTimeSettingValue,((A2388-B2388) *24)-(INT((A2388-B2388)) * (24-(FinishHour-StartHour))))))</f>
        <v>#N/A</v>
      </c>
      <c r="K2388" s="3" t="e">
        <f ca="1">IF(OR(A2388&lt;&gt;"",B2388=""),NA(),MAX(0,IF(_xlfn.DAYS(NOW(),B2388)=0,SameDayCycleTimeSettingValue,_xlfn.DAYS(NOW(),B2388))))</f>
        <v>#N/A</v>
      </c>
    </row>
    <row r="2389" spans="1:11" x14ac:dyDescent="0.25">
      <c r="A2389" s="32" t="str">
        <f>IF(AND(TRIM(INDEX(CompletedDateValues,ROW(A2389)))&lt;&gt;"",INDEX(CompletedDateValues,ROW(A2389))&gt;0),INDEX(CompletedDateValues,ROW(A2389)),"")</f>
        <v/>
      </c>
      <c r="B2389" s="32" t="str">
        <f>IF(AND(TRIM(INDEX(StartDateValues,ROW(A2389)))&lt;&gt;"",INDEX(StartDateValues,ROW(A2389))&gt;0),INDEX(StartDateValues,ROW(A2389)),"")</f>
        <v/>
      </c>
      <c r="C2389" s="22" t="str">
        <f t="shared" si="186"/>
        <v/>
      </c>
      <c r="D2389" s="3" t="str">
        <f t="shared" si="187"/>
        <v/>
      </c>
      <c r="E2389" s="3" t="str">
        <f t="shared" si="188"/>
        <v/>
      </c>
      <c r="F2389" s="3" t="str">
        <f t="shared" si="189"/>
        <v/>
      </c>
      <c r="G2389" s="3" t="str">
        <f>IF(A2389="","",IF(HOUR(A2389)&lt;StartHour,StartHour,IF(HOUR(A2389)&gt;FinishHour,FinishHour,HOUR(A2389))))</f>
        <v/>
      </c>
      <c r="H2389" s="3" t="str">
        <f t="shared" si="190"/>
        <v/>
      </c>
      <c r="I2389" s="33" t="e">
        <f>IF(OR(A2389="",B2389=""),NA(),MAX(0,IF(A2389-B2389=0,SameDayCycleTimeSettingValue,(A2389-B2389) *24)))</f>
        <v>#N/A</v>
      </c>
      <c r="J2389" s="33" t="e">
        <f>IF(OR(A2389="",B2389=""),NA(),MAX(0,IF(A2389-B2389=0,SameDayCycleTimeSettingValue,((A2389-B2389) *24)-(INT((A2389-B2389)) * (24-(FinishHour-StartHour))))))</f>
        <v>#N/A</v>
      </c>
      <c r="K2389" s="3" t="e">
        <f ca="1">IF(OR(A2389&lt;&gt;"",B2389=""),NA(),MAX(0,IF(_xlfn.DAYS(NOW(),B2389)=0,SameDayCycleTimeSettingValue,_xlfn.DAYS(NOW(),B2389))))</f>
        <v>#N/A</v>
      </c>
    </row>
    <row r="2390" spans="1:11" x14ac:dyDescent="0.25">
      <c r="A2390" s="32" t="str">
        <f>IF(AND(TRIM(INDEX(CompletedDateValues,ROW(A2390)))&lt;&gt;"",INDEX(CompletedDateValues,ROW(A2390))&gt;0),INDEX(CompletedDateValues,ROW(A2390)),"")</f>
        <v/>
      </c>
      <c r="B2390" s="32" t="str">
        <f>IF(AND(TRIM(INDEX(StartDateValues,ROW(A2390)))&lt;&gt;"",INDEX(StartDateValues,ROW(A2390))&gt;0),INDEX(StartDateValues,ROW(A2390)),"")</f>
        <v/>
      </c>
      <c r="C2390" s="22" t="str">
        <f t="shared" si="186"/>
        <v/>
      </c>
      <c r="D2390" s="3" t="str">
        <f t="shared" si="187"/>
        <v/>
      </c>
      <c r="E2390" s="3" t="str">
        <f t="shared" si="188"/>
        <v/>
      </c>
      <c r="F2390" s="3" t="str">
        <f t="shared" si="189"/>
        <v/>
      </c>
      <c r="G2390" s="3" t="str">
        <f>IF(A2390="","",IF(HOUR(A2390)&lt;StartHour,StartHour,IF(HOUR(A2390)&gt;FinishHour,FinishHour,HOUR(A2390))))</f>
        <v/>
      </c>
      <c r="H2390" s="3" t="str">
        <f t="shared" si="190"/>
        <v/>
      </c>
      <c r="I2390" s="33" t="e">
        <f>IF(OR(A2390="",B2390=""),NA(),MAX(0,IF(A2390-B2390=0,SameDayCycleTimeSettingValue,(A2390-B2390) *24)))</f>
        <v>#N/A</v>
      </c>
      <c r="J2390" s="33" t="e">
        <f>IF(OR(A2390="",B2390=""),NA(),MAX(0,IF(A2390-B2390=0,SameDayCycleTimeSettingValue,((A2390-B2390) *24)-(INT((A2390-B2390)) * (24-(FinishHour-StartHour))))))</f>
        <v>#N/A</v>
      </c>
      <c r="K2390" s="3" t="e">
        <f ca="1">IF(OR(A2390&lt;&gt;"",B2390=""),NA(),MAX(0,IF(_xlfn.DAYS(NOW(),B2390)=0,SameDayCycleTimeSettingValue,_xlfn.DAYS(NOW(),B2390))))</f>
        <v>#N/A</v>
      </c>
    </row>
    <row r="2391" spans="1:11" x14ac:dyDescent="0.25">
      <c r="A2391" s="32" t="str">
        <f>IF(AND(TRIM(INDEX(CompletedDateValues,ROW(A2391)))&lt;&gt;"",INDEX(CompletedDateValues,ROW(A2391))&gt;0),INDEX(CompletedDateValues,ROW(A2391)),"")</f>
        <v/>
      </c>
      <c r="B2391" s="32" t="str">
        <f>IF(AND(TRIM(INDEX(StartDateValues,ROW(A2391)))&lt;&gt;"",INDEX(StartDateValues,ROW(A2391))&gt;0),INDEX(StartDateValues,ROW(A2391)),"")</f>
        <v/>
      </c>
      <c r="C2391" s="22" t="str">
        <f t="shared" si="186"/>
        <v/>
      </c>
      <c r="D2391" s="3" t="str">
        <f t="shared" si="187"/>
        <v/>
      </c>
      <c r="E2391" s="3" t="str">
        <f t="shared" si="188"/>
        <v/>
      </c>
      <c r="F2391" s="3" t="str">
        <f t="shared" si="189"/>
        <v/>
      </c>
      <c r="G2391" s="3" t="str">
        <f>IF(A2391="","",IF(HOUR(A2391)&lt;StartHour,StartHour,IF(HOUR(A2391)&gt;FinishHour,FinishHour,HOUR(A2391))))</f>
        <v/>
      </c>
      <c r="H2391" s="3" t="str">
        <f t="shared" si="190"/>
        <v/>
      </c>
      <c r="I2391" s="33" t="e">
        <f>IF(OR(A2391="",B2391=""),NA(),MAX(0,IF(A2391-B2391=0,SameDayCycleTimeSettingValue,(A2391-B2391) *24)))</f>
        <v>#N/A</v>
      </c>
      <c r="J2391" s="33" t="e">
        <f>IF(OR(A2391="",B2391=""),NA(),MAX(0,IF(A2391-B2391=0,SameDayCycleTimeSettingValue,((A2391-B2391) *24)-(INT((A2391-B2391)) * (24-(FinishHour-StartHour))))))</f>
        <v>#N/A</v>
      </c>
      <c r="K2391" s="3" t="e">
        <f ca="1">IF(OR(A2391&lt;&gt;"",B2391=""),NA(),MAX(0,IF(_xlfn.DAYS(NOW(),B2391)=0,SameDayCycleTimeSettingValue,_xlfn.DAYS(NOW(),B2391))))</f>
        <v>#N/A</v>
      </c>
    </row>
    <row r="2392" spans="1:11" x14ac:dyDescent="0.25">
      <c r="A2392" s="32" t="str">
        <f>IF(AND(TRIM(INDEX(CompletedDateValues,ROW(A2392)))&lt;&gt;"",INDEX(CompletedDateValues,ROW(A2392))&gt;0),INDEX(CompletedDateValues,ROW(A2392)),"")</f>
        <v/>
      </c>
      <c r="B2392" s="32" t="str">
        <f>IF(AND(TRIM(INDEX(StartDateValues,ROW(A2392)))&lt;&gt;"",INDEX(StartDateValues,ROW(A2392))&gt;0),INDEX(StartDateValues,ROW(A2392)),"")</f>
        <v/>
      </c>
      <c r="C2392" s="22" t="str">
        <f t="shared" si="186"/>
        <v/>
      </c>
      <c r="D2392" s="3" t="str">
        <f t="shared" si="187"/>
        <v/>
      </c>
      <c r="E2392" s="3" t="str">
        <f t="shared" si="188"/>
        <v/>
      </c>
      <c r="F2392" s="3" t="str">
        <f t="shared" si="189"/>
        <v/>
      </c>
      <c r="G2392" s="3" t="str">
        <f>IF(A2392="","",IF(HOUR(A2392)&lt;StartHour,StartHour,IF(HOUR(A2392)&gt;FinishHour,FinishHour,HOUR(A2392))))</f>
        <v/>
      </c>
      <c r="H2392" s="3" t="str">
        <f t="shared" si="190"/>
        <v/>
      </c>
      <c r="I2392" s="33" t="e">
        <f>IF(OR(A2392="",B2392=""),NA(),MAX(0,IF(A2392-B2392=0,SameDayCycleTimeSettingValue,(A2392-B2392) *24)))</f>
        <v>#N/A</v>
      </c>
      <c r="J2392" s="33" t="e">
        <f>IF(OR(A2392="",B2392=""),NA(),MAX(0,IF(A2392-B2392=0,SameDayCycleTimeSettingValue,((A2392-B2392) *24)-(INT((A2392-B2392)) * (24-(FinishHour-StartHour))))))</f>
        <v>#N/A</v>
      </c>
      <c r="K2392" s="3" t="e">
        <f ca="1">IF(OR(A2392&lt;&gt;"",B2392=""),NA(),MAX(0,IF(_xlfn.DAYS(NOW(),B2392)=0,SameDayCycleTimeSettingValue,_xlfn.DAYS(NOW(),B2392))))</f>
        <v>#N/A</v>
      </c>
    </row>
    <row r="2393" spans="1:11" x14ac:dyDescent="0.25">
      <c r="A2393" s="32" t="str">
        <f>IF(AND(TRIM(INDEX(CompletedDateValues,ROW(A2393)))&lt;&gt;"",INDEX(CompletedDateValues,ROW(A2393))&gt;0),INDEX(CompletedDateValues,ROW(A2393)),"")</f>
        <v/>
      </c>
      <c r="B2393" s="32" t="str">
        <f>IF(AND(TRIM(INDEX(StartDateValues,ROW(A2393)))&lt;&gt;"",INDEX(StartDateValues,ROW(A2393))&gt;0),INDEX(StartDateValues,ROW(A2393)),"")</f>
        <v/>
      </c>
      <c r="C2393" s="22" t="str">
        <f t="shared" si="186"/>
        <v/>
      </c>
      <c r="D2393" s="3" t="str">
        <f t="shared" si="187"/>
        <v/>
      </c>
      <c r="E2393" s="3" t="str">
        <f t="shared" si="188"/>
        <v/>
      </c>
      <c r="F2393" s="3" t="str">
        <f t="shared" si="189"/>
        <v/>
      </c>
      <c r="G2393" s="3" t="str">
        <f>IF(A2393="","",IF(HOUR(A2393)&lt;StartHour,StartHour,IF(HOUR(A2393)&gt;FinishHour,FinishHour,HOUR(A2393))))</f>
        <v/>
      </c>
      <c r="H2393" s="3" t="str">
        <f t="shared" si="190"/>
        <v/>
      </c>
      <c r="I2393" s="33" t="e">
        <f>IF(OR(A2393="",B2393=""),NA(),MAX(0,IF(A2393-B2393=0,SameDayCycleTimeSettingValue,(A2393-B2393) *24)))</f>
        <v>#N/A</v>
      </c>
      <c r="J2393" s="33" t="e">
        <f>IF(OR(A2393="",B2393=""),NA(),MAX(0,IF(A2393-B2393=0,SameDayCycleTimeSettingValue,((A2393-B2393) *24)-(INT((A2393-B2393)) * (24-(FinishHour-StartHour))))))</f>
        <v>#N/A</v>
      </c>
      <c r="K2393" s="3" t="e">
        <f ca="1">IF(OR(A2393&lt;&gt;"",B2393=""),NA(),MAX(0,IF(_xlfn.DAYS(NOW(),B2393)=0,SameDayCycleTimeSettingValue,_xlfn.DAYS(NOW(),B2393))))</f>
        <v>#N/A</v>
      </c>
    </row>
    <row r="2394" spans="1:11" x14ac:dyDescent="0.25">
      <c r="A2394" s="32" t="str">
        <f>IF(AND(TRIM(INDEX(CompletedDateValues,ROW(A2394)))&lt;&gt;"",INDEX(CompletedDateValues,ROW(A2394))&gt;0),INDEX(CompletedDateValues,ROW(A2394)),"")</f>
        <v/>
      </c>
      <c r="B2394" s="32" t="str">
        <f>IF(AND(TRIM(INDEX(StartDateValues,ROW(A2394)))&lt;&gt;"",INDEX(StartDateValues,ROW(A2394))&gt;0),INDEX(StartDateValues,ROW(A2394)),"")</f>
        <v/>
      </c>
      <c r="C2394" s="22" t="str">
        <f t="shared" si="186"/>
        <v/>
      </c>
      <c r="D2394" s="3" t="str">
        <f t="shared" si="187"/>
        <v/>
      </c>
      <c r="E2394" s="3" t="str">
        <f t="shared" si="188"/>
        <v/>
      </c>
      <c r="F2394" s="3" t="str">
        <f t="shared" si="189"/>
        <v/>
      </c>
      <c r="G2394" s="3" t="str">
        <f>IF(A2394="","",IF(HOUR(A2394)&lt;StartHour,StartHour,IF(HOUR(A2394)&gt;FinishHour,FinishHour,HOUR(A2394))))</f>
        <v/>
      </c>
      <c r="H2394" s="3" t="str">
        <f t="shared" si="190"/>
        <v/>
      </c>
      <c r="I2394" s="33" t="e">
        <f>IF(OR(A2394="",B2394=""),NA(),MAX(0,IF(A2394-B2394=0,SameDayCycleTimeSettingValue,(A2394-B2394) *24)))</f>
        <v>#N/A</v>
      </c>
      <c r="J2394" s="33" t="e">
        <f>IF(OR(A2394="",B2394=""),NA(),MAX(0,IF(A2394-B2394=0,SameDayCycleTimeSettingValue,((A2394-B2394) *24)-(INT((A2394-B2394)) * (24-(FinishHour-StartHour))))))</f>
        <v>#N/A</v>
      </c>
      <c r="K2394" s="3" t="e">
        <f ca="1">IF(OR(A2394&lt;&gt;"",B2394=""),NA(),MAX(0,IF(_xlfn.DAYS(NOW(),B2394)=0,SameDayCycleTimeSettingValue,_xlfn.DAYS(NOW(),B2394))))</f>
        <v>#N/A</v>
      </c>
    </row>
    <row r="2395" spans="1:11" x14ac:dyDescent="0.25">
      <c r="A2395" s="32" t="str">
        <f>IF(AND(TRIM(INDEX(CompletedDateValues,ROW(A2395)))&lt;&gt;"",INDEX(CompletedDateValues,ROW(A2395))&gt;0),INDEX(CompletedDateValues,ROW(A2395)),"")</f>
        <v/>
      </c>
      <c r="B2395" s="32" t="str">
        <f>IF(AND(TRIM(INDEX(StartDateValues,ROW(A2395)))&lt;&gt;"",INDEX(StartDateValues,ROW(A2395))&gt;0),INDEX(StartDateValues,ROW(A2395)),"")</f>
        <v/>
      </c>
      <c r="C2395" s="22" t="str">
        <f t="shared" si="186"/>
        <v/>
      </c>
      <c r="D2395" s="3" t="str">
        <f t="shared" si="187"/>
        <v/>
      </c>
      <c r="E2395" s="3" t="str">
        <f t="shared" si="188"/>
        <v/>
      </c>
      <c r="F2395" s="3" t="str">
        <f t="shared" si="189"/>
        <v/>
      </c>
      <c r="G2395" s="3" t="str">
        <f>IF(A2395="","",IF(HOUR(A2395)&lt;StartHour,StartHour,IF(HOUR(A2395)&gt;FinishHour,FinishHour,HOUR(A2395))))</f>
        <v/>
      </c>
      <c r="H2395" s="3" t="str">
        <f t="shared" si="190"/>
        <v/>
      </c>
      <c r="I2395" s="33" t="e">
        <f>IF(OR(A2395="",B2395=""),NA(),MAX(0,IF(A2395-B2395=0,SameDayCycleTimeSettingValue,(A2395-B2395) *24)))</f>
        <v>#N/A</v>
      </c>
      <c r="J2395" s="33" t="e">
        <f>IF(OR(A2395="",B2395=""),NA(),MAX(0,IF(A2395-B2395=0,SameDayCycleTimeSettingValue,((A2395-B2395) *24)-(INT((A2395-B2395)) * (24-(FinishHour-StartHour))))))</f>
        <v>#N/A</v>
      </c>
      <c r="K2395" s="3" t="e">
        <f ca="1">IF(OR(A2395&lt;&gt;"",B2395=""),NA(),MAX(0,IF(_xlfn.DAYS(NOW(),B2395)=0,SameDayCycleTimeSettingValue,_xlfn.DAYS(NOW(),B2395))))</f>
        <v>#N/A</v>
      </c>
    </row>
    <row r="2396" spans="1:11" x14ac:dyDescent="0.25">
      <c r="A2396" s="32" t="str">
        <f>IF(AND(TRIM(INDEX(CompletedDateValues,ROW(A2396)))&lt;&gt;"",INDEX(CompletedDateValues,ROW(A2396))&gt;0),INDEX(CompletedDateValues,ROW(A2396)),"")</f>
        <v/>
      </c>
      <c r="B2396" s="32" t="str">
        <f>IF(AND(TRIM(INDEX(StartDateValues,ROW(A2396)))&lt;&gt;"",INDEX(StartDateValues,ROW(A2396))&gt;0),INDEX(StartDateValues,ROW(A2396)),"")</f>
        <v/>
      </c>
      <c r="C2396" s="22" t="str">
        <f t="shared" si="186"/>
        <v/>
      </c>
      <c r="D2396" s="3" t="str">
        <f t="shared" si="187"/>
        <v/>
      </c>
      <c r="E2396" s="3" t="str">
        <f t="shared" si="188"/>
        <v/>
      </c>
      <c r="F2396" s="3" t="str">
        <f t="shared" si="189"/>
        <v/>
      </c>
      <c r="G2396" s="3" t="str">
        <f>IF(A2396="","",IF(HOUR(A2396)&lt;StartHour,StartHour,IF(HOUR(A2396)&gt;FinishHour,FinishHour,HOUR(A2396))))</f>
        <v/>
      </c>
      <c r="H2396" s="3" t="str">
        <f t="shared" si="190"/>
        <v/>
      </c>
      <c r="I2396" s="33" t="e">
        <f>IF(OR(A2396="",B2396=""),NA(),MAX(0,IF(A2396-B2396=0,SameDayCycleTimeSettingValue,(A2396-B2396) *24)))</f>
        <v>#N/A</v>
      </c>
      <c r="J2396" s="33" t="e">
        <f>IF(OR(A2396="",B2396=""),NA(),MAX(0,IF(A2396-B2396=0,SameDayCycleTimeSettingValue,((A2396-B2396) *24)-(INT((A2396-B2396)) * (24-(FinishHour-StartHour))))))</f>
        <v>#N/A</v>
      </c>
      <c r="K2396" s="3" t="e">
        <f ca="1">IF(OR(A2396&lt;&gt;"",B2396=""),NA(),MAX(0,IF(_xlfn.DAYS(NOW(),B2396)=0,SameDayCycleTimeSettingValue,_xlfn.DAYS(NOW(),B2396))))</f>
        <v>#N/A</v>
      </c>
    </row>
    <row r="2397" spans="1:11" x14ac:dyDescent="0.25">
      <c r="A2397" s="32" t="str">
        <f>IF(AND(TRIM(INDEX(CompletedDateValues,ROW(A2397)))&lt;&gt;"",INDEX(CompletedDateValues,ROW(A2397))&gt;0),INDEX(CompletedDateValues,ROW(A2397)),"")</f>
        <v/>
      </c>
      <c r="B2397" s="32" t="str">
        <f>IF(AND(TRIM(INDEX(StartDateValues,ROW(A2397)))&lt;&gt;"",INDEX(StartDateValues,ROW(A2397))&gt;0),INDEX(StartDateValues,ROW(A2397)),"")</f>
        <v/>
      </c>
      <c r="C2397" s="22" t="str">
        <f t="shared" si="186"/>
        <v/>
      </c>
      <c r="D2397" s="3" t="str">
        <f t="shared" si="187"/>
        <v/>
      </c>
      <c r="E2397" s="3" t="str">
        <f t="shared" si="188"/>
        <v/>
      </c>
      <c r="F2397" s="3" t="str">
        <f t="shared" si="189"/>
        <v/>
      </c>
      <c r="G2397" s="3" t="str">
        <f>IF(A2397="","",IF(HOUR(A2397)&lt;StartHour,StartHour,IF(HOUR(A2397)&gt;FinishHour,FinishHour,HOUR(A2397))))</f>
        <v/>
      </c>
      <c r="H2397" s="3" t="str">
        <f t="shared" si="190"/>
        <v/>
      </c>
      <c r="I2397" s="33" t="e">
        <f>IF(OR(A2397="",B2397=""),NA(),MAX(0,IF(A2397-B2397=0,SameDayCycleTimeSettingValue,(A2397-B2397) *24)))</f>
        <v>#N/A</v>
      </c>
      <c r="J2397" s="33" t="e">
        <f>IF(OR(A2397="",B2397=""),NA(),MAX(0,IF(A2397-B2397=0,SameDayCycleTimeSettingValue,((A2397-B2397) *24)-(INT((A2397-B2397)) * (24-(FinishHour-StartHour))))))</f>
        <v>#N/A</v>
      </c>
      <c r="K2397" s="3" t="e">
        <f ca="1">IF(OR(A2397&lt;&gt;"",B2397=""),NA(),MAX(0,IF(_xlfn.DAYS(NOW(),B2397)=0,SameDayCycleTimeSettingValue,_xlfn.DAYS(NOW(),B2397))))</f>
        <v>#N/A</v>
      </c>
    </row>
    <row r="2398" spans="1:11" x14ac:dyDescent="0.25">
      <c r="A2398" s="32" t="str">
        <f>IF(AND(TRIM(INDEX(CompletedDateValues,ROW(A2398)))&lt;&gt;"",INDEX(CompletedDateValues,ROW(A2398))&gt;0),INDEX(CompletedDateValues,ROW(A2398)),"")</f>
        <v/>
      </c>
      <c r="B2398" s="32" t="str">
        <f>IF(AND(TRIM(INDEX(StartDateValues,ROW(A2398)))&lt;&gt;"",INDEX(StartDateValues,ROW(A2398))&gt;0),INDEX(StartDateValues,ROW(A2398)),"")</f>
        <v/>
      </c>
      <c r="C2398" s="22" t="str">
        <f t="shared" si="186"/>
        <v/>
      </c>
      <c r="D2398" s="3" t="str">
        <f t="shared" si="187"/>
        <v/>
      </c>
      <c r="E2398" s="3" t="str">
        <f t="shared" si="188"/>
        <v/>
      </c>
      <c r="F2398" s="3" t="str">
        <f t="shared" si="189"/>
        <v/>
      </c>
      <c r="G2398" s="3" t="str">
        <f>IF(A2398="","",IF(HOUR(A2398)&lt;StartHour,StartHour,IF(HOUR(A2398)&gt;FinishHour,FinishHour,HOUR(A2398))))</f>
        <v/>
      </c>
      <c r="H2398" s="3" t="str">
        <f t="shared" si="190"/>
        <v/>
      </c>
      <c r="I2398" s="33" t="e">
        <f>IF(OR(A2398="",B2398=""),NA(),MAX(0,IF(A2398-B2398=0,SameDayCycleTimeSettingValue,(A2398-B2398) *24)))</f>
        <v>#N/A</v>
      </c>
      <c r="J2398" s="33" t="e">
        <f>IF(OR(A2398="",B2398=""),NA(),MAX(0,IF(A2398-B2398=0,SameDayCycleTimeSettingValue,((A2398-B2398) *24)-(INT((A2398-B2398)) * (24-(FinishHour-StartHour))))))</f>
        <v>#N/A</v>
      </c>
      <c r="K2398" s="3" t="e">
        <f ca="1">IF(OR(A2398&lt;&gt;"",B2398=""),NA(),MAX(0,IF(_xlfn.DAYS(NOW(),B2398)=0,SameDayCycleTimeSettingValue,_xlfn.DAYS(NOW(),B2398))))</f>
        <v>#N/A</v>
      </c>
    </row>
    <row r="2399" spans="1:11" x14ac:dyDescent="0.25">
      <c r="A2399" s="32" t="str">
        <f>IF(AND(TRIM(INDEX(CompletedDateValues,ROW(A2399)))&lt;&gt;"",INDEX(CompletedDateValues,ROW(A2399))&gt;0),INDEX(CompletedDateValues,ROW(A2399)),"")</f>
        <v/>
      </c>
      <c r="B2399" s="32" t="str">
        <f>IF(AND(TRIM(INDEX(StartDateValues,ROW(A2399)))&lt;&gt;"",INDEX(StartDateValues,ROW(A2399))&gt;0),INDEX(StartDateValues,ROW(A2399)),"")</f>
        <v/>
      </c>
      <c r="C2399" s="22" t="str">
        <f t="shared" si="186"/>
        <v/>
      </c>
      <c r="D2399" s="3" t="str">
        <f t="shared" si="187"/>
        <v/>
      </c>
      <c r="E2399" s="3" t="str">
        <f t="shared" si="188"/>
        <v/>
      </c>
      <c r="F2399" s="3" t="str">
        <f t="shared" si="189"/>
        <v/>
      </c>
      <c r="G2399" s="3" t="str">
        <f>IF(A2399="","",IF(HOUR(A2399)&lt;StartHour,StartHour,IF(HOUR(A2399)&gt;FinishHour,FinishHour,HOUR(A2399))))</f>
        <v/>
      </c>
      <c r="H2399" s="3" t="str">
        <f t="shared" si="190"/>
        <v/>
      </c>
      <c r="I2399" s="33" t="e">
        <f>IF(OR(A2399="",B2399=""),NA(),MAX(0,IF(A2399-B2399=0,SameDayCycleTimeSettingValue,(A2399-B2399) *24)))</f>
        <v>#N/A</v>
      </c>
      <c r="J2399" s="33" t="e">
        <f>IF(OR(A2399="",B2399=""),NA(),MAX(0,IF(A2399-B2399=0,SameDayCycleTimeSettingValue,((A2399-B2399) *24)-(INT((A2399-B2399)) * (24-(FinishHour-StartHour))))))</f>
        <v>#N/A</v>
      </c>
      <c r="K2399" s="3" t="e">
        <f ca="1">IF(OR(A2399&lt;&gt;"",B2399=""),NA(),MAX(0,IF(_xlfn.DAYS(NOW(),B2399)=0,SameDayCycleTimeSettingValue,_xlfn.DAYS(NOW(),B2399))))</f>
        <v>#N/A</v>
      </c>
    </row>
    <row r="2400" spans="1:11" x14ac:dyDescent="0.25">
      <c r="A2400" s="32" t="str">
        <f>IF(AND(TRIM(INDEX(CompletedDateValues,ROW(A2400)))&lt;&gt;"",INDEX(CompletedDateValues,ROW(A2400))&gt;0),INDEX(CompletedDateValues,ROW(A2400)),"")</f>
        <v/>
      </c>
      <c r="B2400" s="32" t="str">
        <f>IF(AND(TRIM(INDEX(StartDateValues,ROW(A2400)))&lt;&gt;"",INDEX(StartDateValues,ROW(A2400))&gt;0),INDEX(StartDateValues,ROW(A2400)),"")</f>
        <v/>
      </c>
      <c r="C2400" s="22" t="str">
        <f t="shared" si="186"/>
        <v/>
      </c>
      <c r="D2400" s="3" t="str">
        <f t="shared" si="187"/>
        <v/>
      </c>
      <c r="E2400" s="3" t="str">
        <f t="shared" si="188"/>
        <v/>
      </c>
      <c r="F2400" s="3" t="str">
        <f t="shared" si="189"/>
        <v/>
      </c>
      <c r="G2400" s="3" t="str">
        <f>IF(A2400="","",IF(HOUR(A2400)&lt;StartHour,StartHour,IF(HOUR(A2400)&gt;FinishHour,FinishHour,HOUR(A2400))))</f>
        <v/>
      </c>
      <c r="H2400" s="3" t="str">
        <f t="shared" si="190"/>
        <v/>
      </c>
      <c r="I2400" s="33" t="e">
        <f>IF(OR(A2400="",B2400=""),NA(),MAX(0,IF(A2400-B2400=0,SameDayCycleTimeSettingValue,(A2400-B2400) *24)))</f>
        <v>#N/A</v>
      </c>
      <c r="J2400" s="33" t="e">
        <f>IF(OR(A2400="",B2400=""),NA(),MAX(0,IF(A2400-B2400=0,SameDayCycleTimeSettingValue,((A2400-B2400) *24)-(INT((A2400-B2400)) * (24-(FinishHour-StartHour))))))</f>
        <v>#N/A</v>
      </c>
      <c r="K2400" s="3" t="e">
        <f ca="1">IF(OR(A2400&lt;&gt;"",B2400=""),NA(),MAX(0,IF(_xlfn.DAYS(NOW(),B2400)=0,SameDayCycleTimeSettingValue,_xlfn.DAYS(NOW(),B2400))))</f>
        <v>#N/A</v>
      </c>
    </row>
    <row r="2401" spans="1:11" x14ac:dyDescent="0.25">
      <c r="A2401" s="32" t="str">
        <f>IF(AND(TRIM(INDEX(CompletedDateValues,ROW(A2401)))&lt;&gt;"",INDEX(CompletedDateValues,ROW(A2401))&gt;0),INDEX(CompletedDateValues,ROW(A2401)),"")</f>
        <v/>
      </c>
      <c r="B2401" s="32" t="str">
        <f>IF(AND(TRIM(INDEX(StartDateValues,ROW(A2401)))&lt;&gt;"",INDEX(StartDateValues,ROW(A2401))&gt;0),INDEX(StartDateValues,ROW(A2401)),"")</f>
        <v/>
      </c>
      <c r="C2401" s="22" t="str">
        <f t="shared" si="186"/>
        <v/>
      </c>
      <c r="D2401" s="3" t="str">
        <f t="shared" si="187"/>
        <v/>
      </c>
      <c r="E2401" s="3" t="str">
        <f t="shared" si="188"/>
        <v/>
      </c>
      <c r="F2401" s="3" t="str">
        <f t="shared" si="189"/>
        <v/>
      </c>
      <c r="G2401" s="3" t="str">
        <f>IF(A2401="","",IF(HOUR(A2401)&lt;StartHour,StartHour,IF(HOUR(A2401)&gt;FinishHour,FinishHour,HOUR(A2401))))</f>
        <v/>
      </c>
      <c r="H2401" s="3" t="str">
        <f t="shared" si="190"/>
        <v/>
      </c>
      <c r="I2401" s="33" t="e">
        <f>IF(OR(A2401="",B2401=""),NA(),MAX(0,IF(A2401-B2401=0,SameDayCycleTimeSettingValue,(A2401-B2401) *24)))</f>
        <v>#N/A</v>
      </c>
      <c r="J2401" s="33" t="e">
        <f>IF(OR(A2401="",B2401=""),NA(),MAX(0,IF(A2401-B2401=0,SameDayCycleTimeSettingValue,((A2401-B2401) *24)-(INT((A2401-B2401)) * (24-(FinishHour-StartHour))))))</f>
        <v>#N/A</v>
      </c>
      <c r="K2401" s="3" t="e">
        <f ca="1">IF(OR(A2401&lt;&gt;"",B2401=""),NA(),MAX(0,IF(_xlfn.DAYS(NOW(),B2401)=0,SameDayCycleTimeSettingValue,_xlfn.DAYS(NOW(),B2401))))</f>
        <v>#N/A</v>
      </c>
    </row>
    <row r="2402" spans="1:11" x14ac:dyDescent="0.25">
      <c r="A2402" s="32" t="str">
        <f>IF(AND(TRIM(INDEX(CompletedDateValues,ROW(A2402)))&lt;&gt;"",INDEX(CompletedDateValues,ROW(A2402))&gt;0),INDEX(CompletedDateValues,ROW(A2402)),"")</f>
        <v/>
      </c>
      <c r="B2402" s="32" t="str">
        <f>IF(AND(TRIM(INDEX(StartDateValues,ROW(A2402)))&lt;&gt;"",INDEX(StartDateValues,ROW(A2402))&gt;0),INDEX(StartDateValues,ROW(A2402)),"")</f>
        <v/>
      </c>
      <c r="C2402" s="22" t="str">
        <f t="shared" si="186"/>
        <v/>
      </c>
      <c r="D2402" s="3" t="str">
        <f t="shared" si="187"/>
        <v/>
      </c>
      <c r="E2402" s="3" t="str">
        <f t="shared" si="188"/>
        <v/>
      </c>
      <c r="F2402" s="3" t="str">
        <f t="shared" si="189"/>
        <v/>
      </c>
      <c r="G2402" s="3" t="str">
        <f>IF(A2402="","",IF(HOUR(A2402)&lt;StartHour,StartHour,IF(HOUR(A2402)&gt;FinishHour,FinishHour,HOUR(A2402))))</f>
        <v/>
      </c>
      <c r="H2402" s="3" t="str">
        <f t="shared" si="190"/>
        <v/>
      </c>
      <c r="I2402" s="33" t="e">
        <f>IF(OR(A2402="",B2402=""),NA(),MAX(0,IF(A2402-B2402=0,SameDayCycleTimeSettingValue,(A2402-B2402) *24)))</f>
        <v>#N/A</v>
      </c>
      <c r="J2402" s="33" t="e">
        <f>IF(OR(A2402="",B2402=""),NA(),MAX(0,IF(A2402-B2402=0,SameDayCycleTimeSettingValue,((A2402-B2402) *24)-(INT((A2402-B2402)) * (24-(FinishHour-StartHour))))))</f>
        <v>#N/A</v>
      </c>
      <c r="K2402" s="3" t="e">
        <f ca="1">IF(OR(A2402&lt;&gt;"",B2402=""),NA(),MAX(0,IF(_xlfn.DAYS(NOW(),B2402)=0,SameDayCycleTimeSettingValue,_xlfn.DAYS(NOW(),B2402))))</f>
        <v>#N/A</v>
      </c>
    </row>
    <row r="2403" spans="1:11" x14ac:dyDescent="0.25">
      <c r="A2403" s="32" t="str">
        <f>IF(AND(TRIM(INDEX(CompletedDateValues,ROW(A2403)))&lt;&gt;"",INDEX(CompletedDateValues,ROW(A2403))&gt;0),INDEX(CompletedDateValues,ROW(A2403)),"")</f>
        <v/>
      </c>
      <c r="B2403" s="32" t="str">
        <f>IF(AND(TRIM(INDEX(StartDateValues,ROW(A2403)))&lt;&gt;"",INDEX(StartDateValues,ROW(A2403))&gt;0),INDEX(StartDateValues,ROW(A2403)),"")</f>
        <v/>
      </c>
      <c r="C2403" s="22" t="str">
        <f t="shared" si="186"/>
        <v/>
      </c>
      <c r="D2403" s="3" t="str">
        <f t="shared" si="187"/>
        <v/>
      </c>
      <c r="E2403" s="3" t="str">
        <f t="shared" si="188"/>
        <v/>
      </c>
      <c r="F2403" s="3" t="str">
        <f t="shared" si="189"/>
        <v/>
      </c>
      <c r="G2403" s="3" t="str">
        <f>IF(A2403="","",IF(HOUR(A2403)&lt;StartHour,StartHour,IF(HOUR(A2403)&gt;FinishHour,FinishHour,HOUR(A2403))))</f>
        <v/>
      </c>
      <c r="H2403" s="3" t="str">
        <f t="shared" si="190"/>
        <v/>
      </c>
      <c r="I2403" s="33" t="e">
        <f>IF(OR(A2403="",B2403=""),NA(),MAX(0,IF(A2403-B2403=0,SameDayCycleTimeSettingValue,(A2403-B2403) *24)))</f>
        <v>#N/A</v>
      </c>
      <c r="J2403" s="33" t="e">
        <f>IF(OR(A2403="",B2403=""),NA(),MAX(0,IF(A2403-B2403=0,SameDayCycleTimeSettingValue,((A2403-B2403) *24)-(INT((A2403-B2403)) * (24-(FinishHour-StartHour))))))</f>
        <v>#N/A</v>
      </c>
      <c r="K2403" s="3" t="e">
        <f ca="1">IF(OR(A2403&lt;&gt;"",B2403=""),NA(),MAX(0,IF(_xlfn.DAYS(NOW(),B2403)=0,SameDayCycleTimeSettingValue,_xlfn.DAYS(NOW(),B2403))))</f>
        <v>#N/A</v>
      </c>
    </row>
    <row r="2404" spans="1:11" x14ac:dyDescent="0.25">
      <c r="A2404" s="32" t="str">
        <f>IF(AND(TRIM(INDEX(CompletedDateValues,ROW(A2404)))&lt;&gt;"",INDEX(CompletedDateValues,ROW(A2404))&gt;0),INDEX(CompletedDateValues,ROW(A2404)),"")</f>
        <v/>
      </c>
      <c r="B2404" s="32" t="str">
        <f>IF(AND(TRIM(INDEX(StartDateValues,ROW(A2404)))&lt;&gt;"",INDEX(StartDateValues,ROW(A2404))&gt;0),INDEX(StartDateValues,ROW(A2404)),"")</f>
        <v/>
      </c>
      <c r="C2404" s="22" t="str">
        <f t="shared" si="186"/>
        <v/>
      </c>
      <c r="D2404" s="3" t="str">
        <f t="shared" si="187"/>
        <v/>
      </c>
      <c r="E2404" s="3" t="str">
        <f t="shared" si="188"/>
        <v/>
      </c>
      <c r="F2404" s="3" t="str">
        <f t="shared" si="189"/>
        <v/>
      </c>
      <c r="G2404" s="3" t="str">
        <f>IF(A2404="","",IF(HOUR(A2404)&lt;StartHour,StartHour,IF(HOUR(A2404)&gt;FinishHour,FinishHour,HOUR(A2404))))</f>
        <v/>
      </c>
      <c r="H2404" s="3" t="str">
        <f t="shared" si="190"/>
        <v/>
      </c>
      <c r="I2404" s="33" t="e">
        <f>IF(OR(A2404="",B2404=""),NA(),MAX(0,IF(A2404-B2404=0,SameDayCycleTimeSettingValue,(A2404-B2404) *24)))</f>
        <v>#N/A</v>
      </c>
      <c r="J2404" s="33" t="e">
        <f>IF(OR(A2404="",B2404=""),NA(),MAX(0,IF(A2404-B2404=0,SameDayCycleTimeSettingValue,((A2404-B2404) *24)-(INT((A2404-B2404)) * (24-(FinishHour-StartHour))))))</f>
        <v>#N/A</v>
      </c>
      <c r="K2404" s="3" t="e">
        <f ca="1">IF(OR(A2404&lt;&gt;"",B2404=""),NA(),MAX(0,IF(_xlfn.DAYS(NOW(),B2404)=0,SameDayCycleTimeSettingValue,_xlfn.DAYS(NOW(),B2404))))</f>
        <v>#N/A</v>
      </c>
    </row>
    <row r="2405" spans="1:11" x14ac:dyDescent="0.25">
      <c r="A2405" s="32" t="str">
        <f>IF(AND(TRIM(INDEX(CompletedDateValues,ROW(A2405)))&lt;&gt;"",INDEX(CompletedDateValues,ROW(A2405))&gt;0),INDEX(CompletedDateValues,ROW(A2405)),"")</f>
        <v/>
      </c>
      <c r="B2405" s="32" t="str">
        <f>IF(AND(TRIM(INDEX(StartDateValues,ROW(A2405)))&lt;&gt;"",INDEX(StartDateValues,ROW(A2405))&gt;0),INDEX(StartDateValues,ROW(A2405)),"")</f>
        <v/>
      </c>
      <c r="C2405" s="22" t="str">
        <f t="shared" si="186"/>
        <v/>
      </c>
      <c r="D2405" s="3" t="str">
        <f t="shared" si="187"/>
        <v/>
      </c>
      <c r="E2405" s="3" t="str">
        <f t="shared" si="188"/>
        <v/>
      </c>
      <c r="F2405" s="3" t="str">
        <f t="shared" si="189"/>
        <v/>
      </c>
      <c r="G2405" s="3" t="str">
        <f>IF(A2405="","",IF(HOUR(A2405)&lt;StartHour,StartHour,IF(HOUR(A2405)&gt;FinishHour,FinishHour,HOUR(A2405))))</f>
        <v/>
      </c>
      <c r="H2405" s="3" t="str">
        <f t="shared" si="190"/>
        <v/>
      </c>
      <c r="I2405" s="33" t="e">
        <f>IF(OR(A2405="",B2405=""),NA(),MAX(0,IF(A2405-B2405=0,SameDayCycleTimeSettingValue,(A2405-B2405) *24)))</f>
        <v>#N/A</v>
      </c>
      <c r="J2405" s="33" t="e">
        <f>IF(OR(A2405="",B2405=""),NA(),MAX(0,IF(A2405-B2405=0,SameDayCycleTimeSettingValue,((A2405-B2405) *24)-(INT((A2405-B2405)) * (24-(FinishHour-StartHour))))))</f>
        <v>#N/A</v>
      </c>
      <c r="K2405" s="3" t="e">
        <f ca="1">IF(OR(A2405&lt;&gt;"",B2405=""),NA(),MAX(0,IF(_xlfn.DAYS(NOW(),B2405)=0,SameDayCycleTimeSettingValue,_xlfn.DAYS(NOW(),B2405))))</f>
        <v>#N/A</v>
      </c>
    </row>
    <row r="2406" spans="1:11" x14ac:dyDescent="0.25">
      <c r="A2406" s="32" t="str">
        <f>IF(AND(TRIM(INDEX(CompletedDateValues,ROW(A2406)))&lt;&gt;"",INDEX(CompletedDateValues,ROW(A2406))&gt;0),INDEX(CompletedDateValues,ROW(A2406)),"")</f>
        <v/>
      </c>
      <c r="B2406" s="32" t="str">
        <f>IF(AND(TRIM(INDEX(StartDateValues,ROW(A2406)))&lt;&gt;"",INDEX(StartDateValues,ROW(A2406))&gt;0),INDEX(StartDateValues,ROW(A2406)),"")</f>
        <v/>
      </c>
      <c r="C2406" s="22" t="str">
        <f t="shared" si="186"/>
        <v/>
      </c>
      <c r="D2406" s="3" t="str">
        <f t="shared" si="187"/>
        <v/>
      </c>
      <c r="E2406" s="3" t="str">
        <f t="shared" si="188"/>
        <v/>
      </c>
      <c r="F2406" s="3" t="str">
        <f t="shared" si="189"/>
        <v/>
      </c>
      <c r="G2406" s="3" t="str">
        <f>IF(A2406="","",IF(HOUR(A2406)&lt;StartHour,StartHour,IF(HOUR(A2406)&gt;FinishHour,FinishHour,HOUR(A2406))))</f>
        <v/>
      </c>
      <c r="H2406" s="3" t="str">
        <f t="shared" si="190"/>
        <v/>
      </c>
      <c r="I2406" s="33" t="e">
        <f>IF(OR(A2406="",B2406=""),NA(),MAX(0,IF(A2406-B2406=0,SameDayCycleTimeSettingValue,(A2406-B2406) *24)))</f>
        <v>#N/A</v>
      </c>
      <c r="J2406" s="33" t="e">
        <f>IF(OR(A2406="",B2406=""),NA(),MAX(0,IF(A2406-B2406=0,SameDayCycleTimeSettingValue,((A2406-B2406) *24)-(INT((A2406-B2406)) * (24-(FinishHour-StartHour))))))</f>
        <v>#N/A</v>
      </c>
      <c r="K2406" s="3" t="e">
        <f ca="1">IF(OR(A2406&lt;&gt;"",B2406=""),NA(),MAX(0,IF(_xlfn.DAYS(NOW(),B2406)=0,SameDayCycleTimeSettingValue,_xlfn.DAYS(NOW(),B2406))))</f>
        <v>#N/A</v>
      </c>
    </row>
    <row r="2407" spans="1:11" x14ac:dyDescent="0.25">
      <c r="A2407" s="32" t="str">
        <f>IF(AND(TRIM(INDEX(CompletedDateValues,ROW(A2407)))&lt;&gt;"",INDEX(CompletedDateValues,ROW(A2407))&gt;0),INDEX(CompletedDateValues,ROW(A2407)),"")</f>
        <v/>
      </c>
      <c r="B2407" s="32" t="str">
        <f>IF(AND(TRIM(INDEX(StartDateValues,ROW(A2407)))&lt;&gt;"",INDEX(StartDateValues,ROW(A2407))&gt;0),INDEX(StartDateValues,ROW(A2407)),"")</f>
        <v/>
      </c>
      <c r="C2407" s="22" t="str">
        <f t="shared" si="186"/>
        <v/>
      </c>
      <c r="D2407" s="3" t="str">
        <f t="shared" si="187"/>
        <v/>
      </c>
      <c r="E2407" s="3" t="str">
        <f t="shared" si="188"/>
        <v/>
      </c>
      <c r="F2407" s="3" t="str">
        <f t="shared" si="189"/>
        <v/>
      </c>
      <c r="G2407" s="3" t="str">
        <f>IF(A2407="","",IF(HOUR(A2407)&lt;StartHour,StartHour,IF(HOUR(A2407)&gt;FinishHour,FinishHour,HOUR(A2407))))</f>
        <v/>
      </c>
      <c r="H2407" s="3" t="str">
        <f t="shared" si="190"/>
        <v/>
      </c>
      <c r="I2407" s="33" t="e">
        <f>IF(OR(A2407="",B2407=""),NA(),MAX(0,IF(A2407-B2407=0,SameDayCycleTimeSettingValue,(A2407-B2407) *24)))</f>
        <v>#N/A</v>
      </c>
      <c r="J2407" s="33" t="e">
        <f>IF(OR(A2407="",B2407=""),NA(),MAX(0,IF(A2407-B2407=0,SameDayCycleTimeSettingValue,((A2407-B2407) *24)-(INT((A2407-B2407)) * (24-(FinishHour-StartHour))))))</f>
        <v>#N/A</v>
      </c>
      <c r="K2407" s="3" t="e">
        <f ca="1">IF(OR(A2407&lt;&gt;"",B2407=""),NA(),MAX(0,IF(_xlfn.DAYS(NOW(),B2407)=0,SameDayCycleTimeSettingValue,_xlfn.DAYS(NOW(),B2407))))</f>
        <v>#N/A</v>
      </c>
    </row>
    <row r="2408" spans="1:11" x14ac:dyDescent="0.25">
      <c r="A2408" s="32" t="str">
        <f>IF(AND(TRIM(INDEX(CompletedDateValues,ROW(A2408)))&lt;&gt;"",INDEX(CompletedDateValues,ROW(A2408))&gt;0),INDEX(CompletedDateValues,ROW(A2408)),"")</f>
        <v/>
      </c>
      <c r="B2408" s="32" t="str">
        <f>IF(AND(TRIM(INDEX(StartDateValues,ROW(A2408)))&lt;&gt;"",INDEX(StartDateValues,ROW(A2408))&gt;0),INDEX(StartDateValues,ROW(A2408)),"")</f>
        <v/>
      </c>
      <c r="C2408" s="22" t="str">
        <f t="shared" si="186"/>
        <v/>
      </c>
      <c r="D2408" s="3" t="str">
        <f t="shared" si="187"/>
        <v/>
      </c>
      <c r="E2408" s="3" t="str">
        <f t="shared" si="188"/>
        <v/>
      </c>
      <c r="F2408" s="3" t="str">
        <f t="shared" si="189"/>
        <v/>
      </c>
      <c r="G2408" s="3" t="str">
        <f>IF(A2408="","",IF(HOUR(A2408)&lt;StartHour,StartHour,IF(HOUR(A2408)&gt;FinishHour,FinishHour,HOUR(A2408))))</f>
        <v/>
      </c>
      <c r="H2408" s="3" t="str">
        <f t="shared" si="190"/>
        <v/>
      </c>
      <c r="I2408" s="33" t="e">
        <f>IF(OR(A2408="",B2408=""),NA(),MAX(0,IF(A2408-B2408=0,SameDayCycleTimeSettingValue,(A2408-B2408) *24)))</f>
        <v>#N/A</v>
      </c>
      <c r="J2408" s="33" t="e">
        <f>IF(OR(A2408="",B2408=""),NA(),MAX(0,IF(A2408-B2408=0,SameDayCycleTimeSettingValue,((A2408-B2408) *24)-(INT((A2408-B2408)) * (24-(FinishHour-StartHour))))))</f>
        <v>#N/A</v>
      </c>
      <c r="K2408" s="3" t="e">
        <f ca="1">IF(OR(A2408&lt;&gt;"",B2408=""),NA(),MAX(0,IF(_xlfn.DAYS(NOW(),B2408)=0,SameDayCycleTimeSettingValue,_xlfn.DAYS(NOW(),B2408))))</f>
        <v>#N/A</v>
      </c>
    </row>
    <row r="2409" spans="1:11" x14ac:dyDescent="0.25">
      <c r="A2409" s="32" t="str">
        <f>IF(AND(TRIM(INDEX(CompletedDateValues,ROW(A2409)))&lt;&gt;"",INDEX(CompletedDateValues,ROW(A2409))&gt;0),INDEX(CompletedDateValues,ROW(A2409)),"")</f>
        <v/>
      </c>
      <c r="B2409" s="32" t="str">
        <f>IF(AND(TRIM(INDEX(StartDateValues,ROW(A2409)))&lt;&gt;"",INDEX(StartDateValues,ROW(A2409))&gt;0),INDEX(StartDateValues,ROW(A2409)),"")</f>
        <v/>
      </c>
      <c r="C2409" s="22" t="str">
        <f t="shared" si="186"/>
        <v/>
      </c>
      <c r="D2409" s="3" t="str">
        <f t="shared" si="187"/>
        <v/>
      </c>
      <c r="E2409" s="3" t="str">
        <f t="shared" si="188"/>
        <v/>
      </c>
      <c r="F2409" s="3" t="str">
        <f t="shared" si="189"/>
        <v/>
      </c>
      <c r="G2409" s="3" t="str">
        <f>IF(A2409="","",IF(HOUR(A2409)&lt;StartHour,StartHour,IF(HOUR(A2409)&gt;FinishHour,FinishHour,HOUR(A2409))))</f>
        <v/>
      </c>
      <c r="H2409" s="3" t="str">
        <f t="shared" si="190"/>
        <v/>
      </c>
      <c r="I2409" s="33" t="e">
        <f>IF(OR(A2409="",B2409=""),NA(),MAX(0,IF(A2409-B2409=0,SameDayCycleTimeSettingValue,(A2409-B2409) *24)))</f>
        <v>#N/A</v>
      </c>
      <c r="J2409" s="33" t="e">
        <f>IF(OR(A2409="",B2409=""),NA(),MAX(0,IF(A2409-B2409=0,SameDayCycleTimeSettingValue,((A2409-B2409) *24)-(INT((A2409-B2409)) * (24-(FinishHour-StartHour))))))</f>
        <v>#N/A</v>
      </c>
      <c r="K2409" s="3" t="e">
        <f ca="1">IF(OR(A2409&lt;&gt;"",B2409=""),NA(),MAX(0,IF(_xlfn.DAYS(NOW(),B2409)=0,SameDayCycleTimeSettingValue,_xlfn.DAYS(NOW(),B2409))))</f>
        <v>#N/A</v>
      </c>
    </row>
    <row r="2410" spans="1:11" x14ac:dyDescent="0.25">
      <c r="A2410" s="32" t="str">
        <f>IF(AND(TRIM(INDEX(CompletedDateValues,ROW(A2410)))&lt;&gt;"",INDEX(CompletedDateValues,ROW(A2410))&gt;0),INDEX(CompletedDateValues,ROW(A2410)),"")</f>
        <v/>
      </c>
      <c r="B2410" s="32" t="str">
        <f>IF(AND(TRIM(INDEX(StartDateValues,ROW(A2410)))&lt;&gt;"",INDEX(StartDateValues,ROW(A2410))&gt;0),INDEX(StartDateValues,ROW(A2410)),"")</f>
        <v/>
      </c>
      <c r="C2410" s="22" t="str">
        <f t="shared" si="186"/>
        <v/>
      </c>
      <c r="D2410" s="3" t="str">
        <f t="shared" si="187"/>
        <v/>
      </c>
      <c r="E2410" s="3" t="str">
        <f t="shared" si="188"/>
        <v/>
      </c>
      <c r="F2410" s="3" t="str">
        <f t="shared" si="189"/>
        <v/>
      </c>
      <c r="G2410" s="3" t="str">
        <f>IF(A2410="","",IF(HOUR(A2410)&lt;StartHour,StartHour,IF(HOUR(A2410)&gt;FinishHour,FinishHour,HOUR(A2410))))</f>
        <v/>
      </c>
      <c r="H2410" s="3" t="str">
        <f t="shared" si="190"/>
        <v/>
      </c>
      <c r="I2410" s="33" t="e">
        <f>IF(OR(A2410="",B2410=""),NA(),MAX(0,IF(A2410-B2410=0,SameDayCycleTimeSettingValue,(A2410-B2410) *24)))</f>
        <v>#N/A</v>
      </c>
      <c r="J2410" s="33" t="e">
        <f>IF(OR(A2410="",B2410=""),NA(),MAX(0,IF(A2410-B2410=0,SameDayCycleTimeSettingValue,((A2410-B2410) *24)-(INT((A2410-B2410)) * (24-(FinishHour-StartHour))))))</f>
        <v>#N/A</v>
      </c>
      <c r="K2410" s="3" t="e">
        <f ca="1">IF(OR(A2410&lt;&gt;"",B2410=""),NA(),MAX(0,IF(_xlfn.DAYS(NOW(),B2410)=0,SameDayCycleTimeSettingValue,_xlfn.DAYS(NOW(),B2410))))</f>
        <v>#N/A</v>
      </c>
    </row>
    <row r="2411" spans="1:11" x14ac:dyDescent="0.25">
      <c r="A2411" s="32" t="str">
        <f>IF(AND(TRIM(INDEX(CompletedDateValues,ROW(A2411)))&lt;&gt;"",INDEX(CompletedDateValues,ROW(A2411))&gt;0),INDEX(CompletedDateValues,ROW(A2411)),"")</f>
        <v/>
      </c>
      <c r="B2411" s="32" t="str">
        <f>IF(AND(TRIM(INDEX(StartDateValues,ROW(A2411)))&lt;&gt;"",INDEX(StartDateValues,ROW(A2411))&gt;0),INDEX(StartDateValues,ROW(A2411)),"")</f>
        <v/>
      </c>
      <c r="C2411" s="22" t="str">
        <f t="shared" si="186"/>
        <v/>
      </c>
      <c r="D2411" s="3" t="str">
        <f t="shared" si="187"/>
        <v/>
      </c>
      <c r="E2411" s="3" t="str">
        <f t="shared" si="188"/>
        <v/>
      </c>
      <c r="F2411" s="3" t="str">
        <f t="shared" si="189"/>
        <v/>
      </c>
      <c r="G2411" s="3" t="str">
        <f>IF(A2411="","",IF(HOUR(A2411)&lt;StartHour,StartHour,IF(HOUR(A2411)&gt;FinishHour,FinishHour,HOUR(A2411))))</f>
        <v/>
      </c>
      <c r="H2411" s="3" t="str">
        <f t="shared" si="190"/>
        <v/>
      </c>
      <c r="I2411" s="33" t="e">
        <f>IF(OR(A2411="",B2411=""),NA(),MAX(0,IF(A2411-B2411=0,SameDayCycleTimeSettingValue,(A2411-B2411) *24)))</f>
        <v>#N/A</v>
      </c>
      <c r="J2411" s="33" t="e">
        <f>IF(OR(A2411="",B2411=""),NA(),MAX(0,IF(A2411-B2411=0,SameDayCycleTimeSettingValue,((A2411-B2411) *24)-(INT((A2411-B2411)) * (24-(FinishHour-StartHour))))))</f>
        <v>#N/A</v>
      </c>
      <c r="K2411" s="3" t="e">
        <f ca="1">IF(OR(A2411&lt;&gt;"",B2411=""),NA(),MAX(0,IF(_xlfn.DAYS(NOW(),B2411)=0,SameDayCycleTimeSettingValue,_xlfn.DAYS(NOW(),B2411))))</f>
        <v>#N/A</v>
      </c>
    </row>
    <row r="2412" spans="1:11" x14ac:dyDescent="0.25">
      <c r="A2412" s="32" t="str">
        <f>IF(AND(TRIM(INDEX(CompletedDateValues,ROW(A2412)))&lt;&gt;"",INDEX(CompletedDateValues,ROW(A2412))&gt;0),INDEX(CompletedDateValues,ROW(A2412)),"")</f>
        <v/>
      </c>
      <c r="B2412" s="32" t="str">
        <f>IF(AND(TRIM(INDEX(StartDateValues,ROW(A2412)))&lt;&gt;"",INDEX(StartDateValues,ROW(A2412))&gt;0),INDEX(StartDateValues,ROW(A2412)),"")</f>
        <v/>
      </c>
      <c r="C2412" s="22" t="str">
        <f t="shared" si="186"/>
        <v/>
      </c>
      <c r="D2412" s="3" t="str">
        <f t="shared" si="187"/>
        <v/>
      </c>
      <c r="E2412" s="3" t="str">
        <f t="shared" si="188"/>
        <v/>
      </c>
      <c r="F2412" s="3" t="str">
        <f t="shared" si="189"/>
        <v/>
      </c>
      <c r="G2412" s="3" t="str">
        <f>IF(A2412="","",IF(HOUR(A2412)&lt;StartHour,StartHour,IF(HOUR(A2412)&gt;FinishHour,FinishHour,HOUR(A2412))))</f>
        <v/>
      </c>
      <c r="H2412" s="3" t="str">
        <f t="shared" si="190"/>
        <v/>
      </c>
      <c r="I2412" s="33" t="e">
        <f>IF(OR(A2412="",B2412=""),NA(),MAX(0,IF(A2412-B2412=0,SameDayCycleTimeSettingValue,(A2412-B2412) *24)))</f>
        <v>#N/A</v>
      </c>
      <c r="J2412" s="33" t="e">
        <f>IF(OR(A2412="",B2412=""),NA(),MAX(0,IF(A2412-B2412=0,SameDayCycleTimeSettingValue,((A2412-B2412) *24)-(INT((A2412-B2412)) * (24-(FinishHour-StartHour))))))</f>
        <v>#N/A</v>
      </c>
      <c r="K2412" s="3" t="e">
        <f ca="1">IF(OR(A2412&lt;&gt;"",B2412=""),NA(),MAX(0,IF(_xlfn.DAYS(NOW(),B2412)=0,SameDayCycleTimeSettingValue,_xlfn.DAYS(NOW(),B2412))))</f>
        <v>#N/A</v>
      </c>
    </row>
    <row r="2413" spans="1:11" x14ac:dyDescent="0.25">
      <c r="A2413" s="32" t="str">
        <f>IF(AND(TRIM(INDEX(CompletedDateValues,ROW(A2413)))&lt;&gt;"",INDEX(CompletedDateValues,ROW(A2413))&gt;0),INDEX(CompletedDateValues,ROW(A2413)),"")</f>
        <v/>
      </c>
      <c r="B2413" s="32" t="str">
        <f>IF(AND(TRIM(INDEX(StartDateValues,ROW(A2413)))&lt;&gt;"",INDEX(StartDateValues,ROW(A2413))&gt;0),INDEX(StartDateValues,ROW(A2413)),"")</f>
        <v/>
      </c>
      <c r="C2413" s="22" t="str">
        <f t="shared" si="186"/>
        <v/>
      </c>
      <c r="D2413" s="3" t="str">
        <f t="shared" si="187"/>
        <v/>
      </c>
      <c r="E2413" s="3" t="str">
        <f t="shared" si="188"/>
        <v/>
      </c>
      <c r="F2413" s="3" t="str">
        <f t="shared" si="189"/>
        <v/>
      </c>
      <c r="G2413" s="3" t="str">
        <f>IF(A2413="","",IF(HOUR(A2413)&lt;StartHour,StartHour,IF(HOUR(A2413)&gt;FinishHour,FinishHour,HOUR(A2413))))</f>
        <v/>
      </c>
      <c r="H2413" s="3" t="str">
        <f t="shared" si="190"/>
        <v/>
      </c>
      <c r="I2413" s="33" t="e">
        <f>IF(OR(A2413="",B2413=""),NA(),MAX(0,IF(A2413-B2413=0,SameDayCycleTimeSettingValue,(A2413-B2413) *24)))</f>
        <v>#N/A</v>
      </c>
      <c r="J2413" s="33" t="e">
        <f>IF(OR(A2413="",B2413=""),NA(),MAX(0,IF(A2413-B2413=0,SameDayCycleTimeSettingValue,((A2413-B2413) *24)-(INT((A2413-B2413)) * (24-(FinishHour-StartHour))))))</f>
        <v>#N/A</v>
      </c>
      <c r="K2413" s="3" t="e">
        <f ca="1">IF(OR(A2413&lt;&gt;"",B2413=""),NA(),MAX(0,IF(_xlfn.DAYS(NOW(),B2413)=0,SameDayCycleTimeSettingValue,_xlfn.DAYS(NOW(),B2413))))</f>
        <v>#N/A</v>
      </c>
    </row>
    <row r="2414" spans="1:11" x14ac:dyDescent="0.25">
      <c r="A2414" s="32" t="str">
        <f>IF(AND(TRIM(INDEX(CompletedDateValues,ROW(A2414)))&lt;&gt;"",INDEX(CompletedDateValues,ROW(A2414))&gt;0),INDEX(CompletedDateValues,ROW(A2414)),"")</f>
        <v/>
      </c>
      <c r="B2414" s="32" t="str">
        <f>IF(AND(TRIM(INDEX(StartDateValues,ROW(A2414)))&lt;&gt;"",INDEX(StartDateValues,ROW(A2414))&gt;0),INDEX(StartDateValues,ROW(A2414)),"")</f>
        <v/>
      </c>
      <c r="C2414" s="22" t="str">
        <f t="shared" si="186"/>
        <v/>
      </c>
      <c r="D2414" s="3" t="str">
        <f t="shared" si="187"/>
        <v/>
      </c>
      <c r="E2414" s="3" t="str">
        <f t="shared" si="188"/>
        <v/>
      </c>
      <c r="F2414" s="3" t="str">
        <f t="shared" si="189"/>
        <v/>
      </c>
      <c r="G2414" s="3" t="str">
        <f>IF(A2414="","",IF(HOUR(A2414)&lt;StartHour,StartHour,IF(HOUR(A2414)&gt;FinishHour,FinishHour,HOUR(A2414))))</f>
        <v/>
      </c>
      <c r="H2414" s="3" t="str">
        <f t="shared" si="190"/>
        <v/>
      </c>
      <c r="I2414" s="33" t="e">
        <f>IF(OR(A2414="",B2414=""),NA(),MAX(0,IF(A2414-B2414=0,SameDayCycleTimeSettingValue,(A2414-B2414) *24)))</f>
        <v>#N/A</v>
      </c>
      <c r="J2414" s="33" t="e">
        <f>IF(OR(A2414="",B2414=""),NA(),MAX(0,IF(A2414-B2414=0,SameDayCycleTimeSettingValue,((A2414-B2414) *24)-(INT((A2414-B2414)) * (24-(FinishHour-StartHour))))))</f>
        <v>#N/A</v>
      </c>
      <c r="K2414" s="3" t="e">
        <f ca="1">IF(OR(A2414&lt;&gt;"",B2414=""),NA(),MAX(0,IF(_xlfn.DAYS(NOW(),B2414)=0,SameDayCycleTimeSettingValue,_xlfn.DAYS(NOW(),B2414))))</f>
        <v>#N/A</v>
      </c>
    </row>
    <row r="2415" spans="1:11" x14ac:dyDescent="0.25">
      <c r="A2415" s="32" t="str">
        <f>IF(AND(TRIM(INDEX(CompletedDateValues,ROW(A2415)))&lt;&gt;"",INDEX(CompletedDateValues,ROW(A2415))&gt;0),INDEX(CompletedDateValues,ROW(A2415)),"")</f>
        <v/>
      </c>
      <c r="B2415" s="32" t="str">
        <f>IF(AND(TRIM(INDEX(StartDateValues,ROW(A2415)))&lt;&gt;"",INDEX(StartDateValues,ROW(A2415))&gt;0),INDEX(StartDateValues,ROW(A2415)),"")</f>
        <v/>
      </c>
      <c r="C2415" s="22" t="str">
        <f t="shared" si="186"/>
        <v/>
      </c>
      <c r="D2415" s="3" t="str">
        <f t="shared" si="187"/>
        <v/>
      </c>
      <c r="E2415" s="3" t="str">
        <f t="shared" si="188"/>
        <v/>
      </c>
      <c r="F2415" s="3" t="str">
        <f t="shared" si="189"/>
        <v/>
      </c>
      <c r="G2415" s="3" t="str">
        <f>IF(A2415="","",IF(HOUR(A2415)&lt;StartHour,StartHour,IF(HOUR(A2415)&gt;FinishHour,FinishHour,HOUR(A2415))))</f>
        <v/>
      </c>
      <c r="H2415" s="3" t="str">
        <f t="shared" si="190"/>
        <v/>
      </c>
      <c r="I2415" s="33" t="e">
        <f>IF(OR(A2415="",B2415=""),NA(),MAX(0,IF(A2415-B2415=0,SameDayCycleTimeSettingValue,(A2415-B2415) *24)))</f>
        <v>#N/A</v>
      </c>
      <c r="J2415" s="33" t="e">
        <f>IF(OR(A2415="",B2415=""),NA(),MAX(0,IF(A2415-B2415=0,SameDayCycleTimeSettingValue,((A2415-B2415) *24)-(INT((A2415-B2415)) * (24-(FinishHour-StartHour))))))</f>
        <v>#N/A</v>
      </c>
      <c r="K2415" s="3" t="e">
        <f ca="1">IF(OR(A2415&lt;&gt;"",B2415=""),NA(),MAX(0,IF(_xlfn.DAYS(NOW(),B2415)=0,SameDayCycleTimeSettingValue,_xlfn.DAYS(NOW(),B2415))))</f>
        <v>#N/A</v>
      </c>
    </row>
    <row r="2416" spans="1:11" x14ac:dyDescent="0.25">
      <c r="A2416" s="32" t="str">
        <f>IF(AND(TRIM(INDEX(CompletedDateValues,ROW(A2416)))&lt;&gt;"",INDEX(CompletedDateValues,ROW(A2416))&gt;0),INDEX(CompletedDateValues,ROW(A2416)),"")</f>
        <v/>
      </c>
      <c r="B2416" s="32" t="str">
        <f>IF(AND(TRIM(INDEX(StartDateValues,ROW(A2416)))&lt;&gt;"",INDEX(StartDateValues,ROW(A2416))&gt;0),INDEX(StartDateValues,ROW(A2416)),"")</f>
        <v/>
      </c>
      <c r="C2416" s="22" t="str">
        <f t="shared" si="186"/>
        <v/>
      </c>
      <c r="D2416" s="3" t="str">
        <f t="shared" si="187"/>
        <v/>
      </c>
      <c r="E2416" s="3" t="str">
        <f t="shared" si="188"/>
        <v/>
      </c>
      <c r="F2416" s="3" t="str">
        <f t="shared" si="189"/>
        <v/>
      </c>
      <c r="G2416" s="3" t="str">
        <f>IF(A2416="","",IF(HOUR(A2416)&lt;StartHour,StartHour,IF(HOUR(A2416)&gt;FinishHour,FinishHour,HOUR(A2416))))</f>
        <v/>
      </c>
      <c r="H2416" s="3" t="str">
        <f t="shared" si="190"/>
        <v/>
      </c>
      <c r="I2416" s="33" t="e">
        <f>IF(OR(A2416="",B2416=""),NA(),MAX(0,IF(A2416-B2416=0,SameDayCycleTimeSettingValue,(A2416-B2416) *24)))</f>
        <v>#N/A</v>
      </c>
      <c r="J2416" s="33" t="e">
        <f>IF(OR(A2416="",B2416=""),NA(),MAX(0,IF(A2416-B2416=0,SameDayCycleTimeSettingValue,((A2416-B2416) *24)-(INT((A2416-B2416)) * (24-(FinishHour-StartHour))))))</f>
        <v>#N/A</v>
      </c>
      <c r="K2416" s="3" t="e">
        <f ca="1">IF(OR(A2416&lt;&gt;"",B2416=""),NA(),MAX(0,IF(_xlfn.DAYS(NOW(),B2416)=0,SameDayCycleTimeSettingValue,_xlfn.DAYS(NOW(),B2416))))</f>
        <v>#N/A</v>
      </c>
    </row>
    <row r="2417" spans="1:11" x14ac:dyDescent="0.25">
      <c r="A2417" s="32" t="str">
        <f>IF(AND(TRIM(INDEX(CompletedDateValues,ROW(A2417)))&lt;&gt;"",INDEX(CompletedDateValues,ROW(A2417))&gt;0),INDEX(CompletedDateValues,ROW(A2417)),"")</f>
        <v/>
      </c>
      <c r="B2417" s="32" t="str">
        <f>IF(AND(TRIM(INDEX(StartDateValues,ROW(A2417)))&lt;&gt;"",INDEX(StartDateValues,ROW(A2417))&gt;0),INDEX(StartDateValues,ROW(A2417)),"")</f>
        <v/>
      </c>
      <c r="C2417" s="22" t="str">
        <f t="shared" si="186"/>
        <v/>
      </c>
      <c r="D2417" s="3" t="str">
        <f t="shared" si="187"/>
        <v/>
      </c>
      <c r="E2417" s="3" t="str">
        <f t="shared" si="188"/>
        <v/>
      </c>
      <c r="F2417" s="3" t="str">
        <f t="shared" si="189"/>
        <v/>
      </c>
      <c r="G2417" s="3" t="str">
        <f>IF(A2417="","",IF(HOUR(A2417)&lt;StartHour,StartHour,IF(HOUR(A2417)&gt;FinishHour,FinishHour,HOUR(A2417))))</f>
        <v/>
      </c>
      <c r="H2417" s="3" t="str">
        <f t="shared" si="190"/>
        <v/>
      </c>
      <c r="I2417" s="33" t="e">
        <f>IF(OR(A2417="",B2417=""),NA(),MAX(0,IF(A2417-B2417=0,SameDayCycleTimeSettingValue,(A2417-B2417) *24)))</f>
        <v>#N/A</v>
      </c>
      <c r="J2417" s="33" t="e">
        <f>IF(OR(A2417="",B2417=""),NA(),MAX(0,IF(A2417-B2417=0,SameDayCycleTimeSettingValue,((A2417-B2417) *24)-(INT((A2417-B2417)) * (24-(FinishHour-StartHour))))))</f>
        <v>#N/A</v>
      </c>
      <c r="K2417" s="3" t="e">
        <f ca="1">IF(OR(A2417&lt;&gt;"",B2417=""),NA(),MAX(0,IF(_xlfn.DAYS(NOW(),B2417)=0,SameDayCycleTimeSettingValue,_xlfn.DAYS(NOW(),B2417))))</f>
        <v>#N/A</v>
      </c>
    </row>
    <row r="2418" spans="1:11" x14ac:dyDescent="0.25">
      <c r="A2418" s="32" t="str">
        <f>IF(AND(TRIM(INDEX(CompletedDateValues,ROW(A2418)))&lt;&gt;"",INDEX(CompletedDateValues,ROW(A2418))&gt;0),INDEX(CompletedDateValues,ROW(A2418)),"")</f>
        <v/>
      </c>
      <c r="B2418" s="32" t="str">
        <f>IF(AND(TRIM(INDEX(StartDateValues,ROW(A2418)))&lt;&gt;"",INDEX(StartDateValues,ROW(A2418))&gt;0),INDEX(StartDateValues,ROW(A2418)),"")</f>
        <v/>
      </c>
      <c r="C2418" s="22" t="str">
        <f t="shared" si="186"/>
        <v/>
      </c>
      <c r="D2418" s="3" t="str">
        <f t="shared" si="187"/>
        <v/>
      </c>
      <c r="E2418" s="3" t="str">
        <f t="shared" si="188"/>
        <v/>
      </c>
      <c r="F2418" s="3" t="str">
        <f t="shared" si="189"/>
        <v/>
      </c>
      <c r="G2418" s="3" t="str">
        <f>IF(A2418="","",IF(HOUR(A2418)&lt;StartHour,StartHour,IF(HOUR(A2418)&gt;FinishHour,FinishHour,HOUR(A2418))))</f>
        <v/>
      </c>
      <c r="H2418" s="3" t="str">
        <f t="shared" si="190"/>
        <v/>
      </c>
      <c r="I2418" s="33" t="e">
        <f>IF(OR(A2418="",B2418=""),NA(),MAX(0,IF(A2418-B2418=0,SameDayCycleTimeSettingValue,(A2418-B2418) *24)))</f>
        <v>#N/A</v>
      </c>
      <c r="J2418" s="33" t="e">
        <f>IF(OR(A2418="",B2418=""),NA(),MAX(0,IF(A2418-B2418=0,SameDayCycleTimeSettingValue,((A2418-B2418) *24)-(INT((A2418-B2418)) * (24-(FinishHour-StartHour))))))</f>
        <v>#N/A</v>
      </c>
      <c r="K2418" s="3" t="e">
        <f ca="1">IF(OR(A2418&lt;&gt;"",B2418=""),NA(),MAX(0,IF(_xlfn.DAYS(NOW(),B2418)=0,SameDayCycleTimeSettingValue,_xlfn.DAYS(NOW(),B2418))))</f>
        <v>#N/A</v>
      </c>
    </row>
    <row r="2419" spans="1:11" x14ac:dyDescent="0.25">
      <c r="A2419" s="32" t="str">
        <f>IF(AND(TRIM(INDEX(CompletedDateValues,ROW(A2419)))&lt;&gt;"",INDEX(CompletedDateValues,ROW(A2419))&gt;0),INDEX(CompletedDateValues,ROW(A2419)),"")</f>
        <v/>
      </c>
      <c r="B2419" s="32" t="str">
        <f>IF(AND(TRIM(INDEX(StartDateValues,ROW(A2419)))&lt;&gt;"",INDEX(StartDateValues,ROW(A2419))&gt;0),INDEX(StartDateValues,ROW(A2419)),"")</f>
        <v/>
      </c>
      <c r="C2419" s="22" t="str">
        <f t="shared" si="186"/>
        <v/>
      </c>
      <c r="D2419" s="3" t="str">
        <f t="shared" si="187"/>
        <v/>
      </c>
      <c r="E2419" s="3" t="str">
        <f t="shared" si="188"/>
        <v/>
      </c>
      <c r="F2419" s="3" t="str">
        <f t="shared" si="189"/>
        <v/>
      </c>
      <c r="G2419" s="3" t="str">
        <f>IF(A2419="","",IF(HOUR(A2419)&lt;StartHour,StartHour,IF(HOUR(A2419)&gt;FinishHour,FinishHour,HOUR(A2419))))</f>
        <v/>
      </c>
      <c r="H2419" s="3" t="str">
        <f t="shared" si="190"/>
        <v/>
      </c>
      <c r="I2419" s="33" t="e">
        <f>IF(OR(A2419="",B2419=""),NA(),MAX(0,IF(A2419-B2419=0,SameDayCycleTimeSettingValue,(A2419-B2419) *24)))</f>
        <v>#N/A</v>
      </c>
      <c r="J2419" s="33" t="e">
        <f>IF(OR(A2419="",B2419=""),NA(),MAX(0,IF(A2419-B2419=0,SameDayCycleTimeSettingValue,((A2419-B2419) *24)-(INT((A2419-B2419)) * (24-(FinishHour-StartHour))))))</f>
        <v>#N/A</v>
      </c>
      <c r="K2419" s="3" t="e">
        <f ca="1">IF(OR(A2419&lt;&gt;"",B2419=""),NA(),MAX(0,IF(_xlfn.DAYS(NOW(),B2419)=0,SameDayCycleTimeSettingValue,_xlfn.DAYS(NOW(),B2419))))</f>
        <v>#N/A</v>
      </c>
    </row>
    <row r="2420" spans="1:11" x14ac:dyDescent="0.25">
      <c r="A2420" s="32" t="str">
        <f>IF(AND(TRIM(INDEX(CompletedDateValues,ROW(A2420)))&lt;&gt;"",INDEX(CompletedDateValues,ROW(A2420))&gt;0),INDEX(CompletedDateValues,ROW(A2420)),"")</f>
        <v/>
      </c>
      <c r="B2420" s="32" t="str">
        <f>IF(AND(TRIM(INDEX(StartDateValues,ROW(A2420)))&lt;&gt;"",INDEX(StartDateValues,ROW(A2420))&gt;0),INDEX(StartDateValues,ROW(A2420)),"")</f>
        <v/>
      </c>
      <c r="C2420" s="22" t="str">
        <f t="shared" si="186"/>
        <v/>
      </c>
      <c r="D2420" s="3" t="str">
        <f t="shared" si="187"/>
        <v/>
      </c>
      <c r="E2420" s="3" t="str">
        <f t="shared" si="188"/>
        <v/>
      </c>
      <c r="F2420" s="3" t="str">
        <f t="shared" si="189"/>
        <v/>
      </c>
      <c r="G2420" s="3" t="str">
        <f>IF(A2420="","",IF(HOUR(A2420)&lt;StartHour,StartHour,IF(HOUR(A2420)&gt;FinishHour,FinishHour,HOUR(A2420))))</f>
        <v/>
      </c>
      <c r="H2420" s="3" t="str">
        <f t="shared" si="190"/>
        <v/>
      </c>
      <c r="I2420" s="33" t="e">
        <f>IF(OR(A2420="",B2420=""),NA(),MAX(0,IF(A2420-B2420=0,SameDayCycleTimeSettingValue,(A2420-B2420) *24)))</f>
        <v>#N/A</v>
      </c>
      <c r="J2420" s="33" t="e">
        <f>IF(OR(A2420="",B2420=""),NA(),MAX(0,IF(A2420-B2420=0,SameDayCycleTimeSettingValue,((A2420-B2420) *24)-(INT((A2420-B2420)) * (24-(FinishHour-StartHour))))))</f>
        <v>#N/A</v>
      </c>
      <c r="K2420" s="3" t="e">
        <f ca="1">IF(OR(A2420&lt;&gt;"",B2420=""),NA(),MAX(0,IF(_xlfn.DAYS(NOW(),B2420)=0,SameDayCycleTimeSettingValue,_xlfn.DAYS(NOW(),B2420))))</f>
        <v>#N/A</v>
      </c>
    </row>
    <row r="2421" spans="1:11" x14ac:dyDescent="0.25">
      <c r="A2421" s="32" t="str">
        <f>IF(AND(TRIM(INDEX(CompletedDateValues,ROW(A2421)))&lt;&gt;"",INDEX(CompletedDateValues,ROW(A2421))&gt;0),INDEX(CompletedDateValues,ROW(A2421)),"")</f>
        <v/>
      </c>
      <c r="B2421" s="32" t="str">
        <f>IF(AND(TRIM(INDEX(StartDateValues,ROW(A2421)))&lt;&gt;"",INDEX(StartDateValues,ROW(A2421))&gt;0),INDEX(StartDateValues,ROW(A2421)),"")</f>
        <v/>
      </c>
      <c r="C2421" s="22" t="str">
        <f t="shared" si="186"/>
        <v/>
      </c>
      <c r="D2421" s="3" t="str">
        <f t="shared" si="187"/>
        <v/>
      </c>
      <c r="E2421" s="3" t="str">
        <f t="shared" si="188"/>
        <v/>
      </c>
      <c r="F2421" s="3" t="str">
        <f t="shared" si="189"/>
        <v/>
      </c>
      <c r="G2421" s="3" t="str">
        <f>IF(A2421="","",IF(HOUR(A2421)&lt;StartHour,StartHour,IF(HOUR(A2421)&gt;FinishHour,FinishHour,HOUR(A2421))))</f>
        <v/>
      </c>
      <c r="H2421" s="3" t="str">
        <f t="shared" si="190"/>
        <v/>
      </c>
      <c r="I2421" s="33" t="e">
        <f>IF(OR(A2421="",B2421=""),NA(),MAX(0,IF(A2421-B2421=0,SameDayCycleTimeSettingValue,(A2421-B2421) *24)))</f>
        <v>#N/A</v>
      </c>
      <c r="J2421" s="33" t="e">
        <f>IF(OR(A2421="",B2421=""),NA(),MAX(0,IF(A2421-B2421=0,SameDayCycleTimeSettingValue,((A2421-B2421) *24)-(INT((A2421-B2421)) * (24-(FinishHour-StartHour))))))</f>
        <v>#N/A</v>
      </c>
      <c r="K2421" s="3" t="e">
        <f ca="1">IF(OR(A2421&lt;&gt;"",B2421=""),NA(),MAX(0,IF(_xlfn.DAYS(NOW(),B2421)=0,SameDayCycleTimeSettingValue,_xlfn.DAYS(NOW(),B2421))))</f>
        <v>#N/A</v>
      </c>
    </row>
    <row r="2422" spans="1:11" x14ac:dyDescent="0.25">
      <c r="A2422" s="32" t="str">
        <f>IF(AND(TRIM(INDEX(CompletedDateValues,ROW(A2422)))&lt;&gt;"",INDEX(CompletedDateValues,ROW(A2422))&gt;0),INDEX(CompletedDateValues,ROW(A2422)),"")</f>
        <v/>
      </c>
      <c r="B2422" s="32" t="str">
        <f>IF(AND(TRIM(INDEX(StartDateValues,ROW(A2422)))&lt;&gt;"",INDEX(StartDateValues,ROW(A2422))&gt;0),INDEX(StartDateValues,ROW(A2422)),"")</f>
        <v/>
      </c>
      <c r="C2422" s="22" t="str">
        <f t="shared" si="186"/>
        <v/>
      </c>
      <c r="D2422" s="3" t="str">
        <f t="shared" si="187"/>
        <v/>
      </c>
      <c r="E2422" s="3" t="str">
        <f t="shared" si="188"/>
        <v/>
      </c>
      <c r="F2422" s="3" t="str">
        <f t="shared" si="189"/>
        <v/>
      </c>
      <c r="G2422" s="3" t="str">
        <f>IF(A2422="","",IF(HOUR(A2422)&lt;StartHour,StartHour,IF(HOUR(A2422)&gt;FinishHour,FinishHour,HOUR(A2422))))</f>
        <v/>
      </c>
      <c r="H2422" s="3" t="str">
        <f t="shared" si="190"/>
        <v/>
      </c>
      <c r="I2422" s="33" t="e">
        <f>IF(OR(A2422="",B2422=""),NA(),MAX(0,IF(A2422-B2422=0,SameDayCycleTimeSettingValue,(A2422-B2422) *24)))</f>
        <v>#N/A</v>
      </c>
      <c r="J2422" s="33" t="e">
        <f>IF(OR(A2422="",B2422=""),NA(),MAX(0,IF(A2422-B2422=0,SameDayCycleTimeSettingValue,((A2422-B2422) *24)-(INT((A2422-B2422)) * (24-(FinishHour-StartHour))))))</f>
        <v>#N/A</v>
      </c>
      <c r="K2422" s="3" t="e">
        <f ca="1">IF(OR(A2422&lt;&gt;"",B2422=""),NA(),MAX(0,IF(_xlfn.DAYS(NOW(),B2422)=0,SameDayCycleTimeSettingValue,_xlfn.DAYS(NOW(),B2422))))</f>
        <v>#N/A</v>
      </c>
    </row>
    <row r="2423" spans="1:11" x14ac:dyDescent="0.25">
      <c r="A2423" s="32" t="str">
        <f>IF(AND(TRIM(INDEX(CompletedDateValues,ROW(A2423)))&lt;&gt;"",INDEX(CompletedDateValues,ROW(A2423))&gt;0),INDEX(CompletedDateValues,ROW(A2423)),"")</f>
        <v/>
      </c>
      <c r="B2423" s="32" t="str">
        <f>IF(AND(TRIM(INDEX(StartDateValues,ROW(A2423)))&lt;&gt;"",INDEX(StartDateValues,ROW(A2423))&gt;0),INDEX(StartDateValues,ROW(A2423)),"")</f>
        <v/>
      </c>
      <c r="C2423" s="22" t="str">
        <f t="shared" si="186"/>
        <v/>
      </c>
      <c r="D2423" s="3" t="str">
        <f t="shared" si="187"/>
        <v/>
      </c>
      <c r="E2423" s="3" t="str">
        <f t="shared" si="188"/>
        <v/>
      </c>
      <c r="F2423" s="3" t="str">
        <f t="shared" si="189"/>
        <v/>
      </c>
      <c r="G2423" s="3" t="str">
        <f>IF(A2423="","",IF(HOUR(A2423)&lt;StartHour,StartHour,IF(HOUR(A2423)&gt;FinishHour,FinishHour,HOUR(A2423))))</f>
        <v/>
      </c>
      <c r="H2423" s="3" t="str">
        <f t="shared" si="190"/>
        <v/>
      </c>
      <c r="I2423" s="33" t="e">
        <f>IF(OR(A2423="",B2423=""),NA(),MAX(0,IF(A2423-B2423=0,SameDayCycleTimeSettingValue,(A2423-B2423) *24)))</f>
        <v>#N/A</v>
      </c>
      <c r="J2423" s="33" t="e">
        <f>IF(OR(A2423="",B2423=""),NA(),MAX(0,IF(A2423-B2423=0,SameDayCycleTimeSettingValue,((A2423-B2423) *24)-(INT((A2423-B2423)) * (24-(FinishHour-StartHour))))))</f>
        <v>#N/A</v>
      </c>
      <c r="K2423" s="3" t="e">
        <f ca="1">IF(OR(A2423&lt;&gt;"",B2423=""),NA(),MAX(0,IF(_xlfn.DAYS(NOW(),B2423)=0,SameDayCycleTimeSettingValue,_xlfn.DAYS(NOW(),B2423))))</f>
        <v>#N/A</v>
      </c>
    </row>
    <row r="2424" spans="1:11" x14ac:dyDescent="0.25">
      <c r="A2424" s="32" t="str">
        <f>IF(AND(TRIM(INDEX(CompletedDateValues,ROW(A2424)))&lt;&gt;"",INDEX(CompletedDateValues,ROW(A2424))&gt;0),INDEX(CompletedDateValues,ROW(A2424)),"")</f>
        <v/>
      </c>
      <c r="B2424" s="32" t="str">
        <f>IF(AND(TRIM(INDEX(StartDateValues,ROW(A2424)))&lt;&gt;"",INDEX(StartDateValues,ROW(A2424))&gt;0),INDEX(StartDateValues,ROW(A2424)),"")</f>
        <v/>
      </c>
      <c r="C2424" s="22" t="str">
        <f t="shared" si="186"/>
        <v/>
      </c>
      <c r="D2424" s="3" t="str">
        <f t="shared" si="187"/>
        <v/>
      </c>
      <c r="E2424" s="3" t="str">
        <f t="shared" si="188"/>
        <v/>
      </c>
      <c r="F2424" s="3" t="str">
        <f t="shared" si="189"/>
        <v/>
      </c>
      <c r="G2424" s="3" t="str">
        <f>IF(A2424="","",IF(HOUR(A2424)&lt;StartHour,StartHour,IF(HOUR(A2424)&gt;FinishHour,FinishHour,HOUR(A2424))))</f>
        <v/>
      </c>
      <c r="H2424" s="3" t="str">
        <f t="shared" si="190"/>
        <v/>
      </c>
      <c r="I2424" s="33" t="e">
        <f>IF(OR(A2424="",B2424=""),NA(),MAX(0,IF(A2424-B2424=0,SameDayCycleTimeSettingValue,(A2424-B2424) *24)))</f>
        <v>#N/A</v>
      </c>
      <c r="J2424" s="33" t="e">
        <f>IF(OR(A2424="",B2424=""),NA(),MAX(0,IF(A2424-B2424=0,SameDayCycleTimeSettingValue,((A2424-B2424) *24)-(INT((A2424-B2424)) * (24-(FinishHour-StartHour))))))</f>
        <v>#N/A</v>
      </c>
      <c r="K2424" s="3" t="e">
        <f ca="1">IF(OR(A2424&lt;&gt;"",B2424=""),NA(),MAX(0,IF(_xlfn.DAYS(NOW(),B2424)=0,SameDayCycleTimeSettingValue,_xlfn.DAYS(NOW(),B2424))))</f>
        <v>#N/A</v>
      </c>
    </row>
    <row r="2425" spans="1:11" x14ac:dyDescent="0.25">
      <c r="A2425" s="32" t="str">
        <f>IF(AND(TRIM(INDEX(CompletedDateValues,ROW(A2425)))&lt;&gt;"",INDEX(CompletedDateValues,ROW(A2425))&gt;0),INDEX(CompletedDateValues,ROW(A2425)),"")</f>
        <v/>
      </c>
      <c r="B2425" s="32" t="str">
        <f>IF(AND(TRIM(INDEX(StartDateValues,ROW(A2425)))&lt;&gt;"",INDEX(StartDateValues,ROW(A2425))&gt;0),INDEX(StartDateValues,ROW(A2425)),"")</f>
        <v/>
      </c>
      <c r="C2425" s="22" t="str">
        <f t="shared" si="186"/>
        <v/>
      </c>
      <c r="D2425" s="3" t="str">
        <f t="shared" si="187"/>
        <v/>
      </c>
      <c r="E2425" s="3" t="str">
        <f t="shared" si="188"/>
        <v/>
      </c>
      <c r="F2425" s="3" t="str">
        <f t="shared" si="189"/>
        <v/>
      </c>
      <c r="G2425" s="3" t="str">
        <f>IF(A2425="","",IF(HOUR(A2425)&lt;StartHour,StartHour,IF(HOUR(A2425)&gt;FinishHour,FinishHour,HOUR(A2425))))</f>
        <v/>
      </c>
      <c r="H2425" s="3" t="str">
        <f t="shared" si="190"/>
        <v/>
      </c>
      <c r="I2425" s="33" t="e">
        <f>IF(OR(A2425="",B2425=""),NA(),MAX(0,IF(A2425-B2425=0,SameDayCycleTimeSettingValue,(A2425-B2425) *24)))</f>
        <v>#N/A</v>
      </c>
      <c r="J2425" s="33" t="e">
        <f>IF(OR(A2425="",B2425=""),NA(),MAX(0,IF(A2425-B2425=0,SameDayCycleTimeSettingValue,((A2425-B2425) *24)-(INT((A2425-B2425)) * (24-(FinishHour-StartHour))))))</f>
        <v>#N/A</v>
      </c>
      <c r="K2425" s="3" t="e">
        <f ca="1">IF(OR(A2425&lt;&gt;"",B2425=""),NA(),MAX(0,IF(_xlfn.DAYS(NOW(),B2425)=0,SameDayCycleTimeSettingValue,_xlfn.DAYS(NOW(),B2425))))</f>
        <v>#N/A</v>
      </c>
    </row>
    <row r="2426" spans="1:11" x14ac:dyDescent="0.25">
      <c r="A2426" s="32" t="str">
        <f>IF(AND(TRIM(INDEX(CompletedDateValues,ROW(A2426)))&lt;&gt;"",INDEX(CompletedDateValues,ROW(A2426))&gt;0),INDEX(CompletedDateValues,ROW(A2426)),"")</f>
        <v/>
      </c>
      <c r="B2426" s="32" t="str">
        <f>IF(AND(TRIM(INDEX(StartDateValues,ROW(A2426)))&lt;&gt;"",INDEX(StartDateValues,ROW(A2426))&gt;0),INDEX(StartDateValues,ROW(A2426)),"")</f>
        <v/>
      </c>
      <c r="C2426" s="22" t="str">
        <f t="shared" si="186"/>
        <v/>
      </c>
      <c r="D2426" s="3" t="str">
        <f t="shared" si="187"/>
        <v/>
      </c>
      <c r="E2426" s="3" t="str">
        <f t="shared" si="188"/>
        <v/>
      </c>
      <c r="F2426" s="3" t="str">
        <f t="shared" si="189"/>
        <v/>
      </c>
      <c r="G2426" s="3" t="str">
        <f>IF(A2426="","",IF(HOUR(A2426)&lt;StartHour,StartHour,IF(HOUR(A2426)&gt;FinishHour,FinishHour,HOUR(A2426))))</f>
        <v/>
      </c>
      <c r="H2426" s="3" t="str">
        <f t="shared" si="190"/>
        <v/>
      </c>
      <c r="I2426" s="33" t="e">
        <f>IF(OR(A2426="",B2426=""),NA(),MAX(0,IF(A2426-B2426=0,SameDayCycleTimeSettingValue,(A2426-B2426) *24)))</f>
        <v>#N/A</v>
      </c>
      <c r="J2426" s="33" t="e">
        <f>IF(OR(A2426="",B2426=""),NA(),MAX(0,IF(A2426-B2426=0,SameDayCycleTimeSettingValue,((A2426-B2426) *24)-(INT((A2426-B2426)) * (24-(FinishHour-StartHour))))))</f>
        <v>#N/A</v>
      </c>
      <c r="K2426" s="3" t="e">
        <f ca="1">IF(OR(A2426&lt;&gt;"",B2426=""),NA(),MAX(0,IF(_xlfn.DAYS(NOW(),B2426)=0,SameDayCycleTimeSettingValue,_xlfn.DAYS(NOW(),B2426))))</f>
        <v>#N/A</v>
      </c>
    </row>
    <row r="2427" spans="1:11" x14ac:dyDescent="0.25">
      <c r="A2427" s="32" t="str">
        <f>IF(AND(TRIM(INDEX(CompletedDateValues,ROW(A2427)))&lt;&gt;"",INDEX(CompletedDateValues,ROW(A2427))&gt;0),INDEX(CompletedDateValues,ROW(A2427)),"")</f>
        <v/>
      </c>
      <c r="B2427" s="32" t="str">
        <f>IF(AND(TRIM(INDEX(StartDateValues,ROW(A2427)))&lt;&gt;"",INDEX(StartDateValues,ROW(A2427))&gt;0),INDEX(StartDateValues,ROW(A2427)),"")</f>
        <v/>
      </c>
      <c r="C2427" s="22" t="str">
        <f t="shared" si="186"/>
        <v/>
      </c>
      <c r="D2427" s="3" t="str">
        <f t="shared" si="187"/>
        <v/>
      </c>
      <c r="E2427" s="3" t="str">
        <f t="shared" si="188"/>
        <v/>
      </c>
      <c r="F2427" s="3" t="str">
        <f t="shared" si="189"/>
        <v/>
      </c>
      <c r="G2427" s="3" t="str">
        <f>IF(A2427="","",IF(HOUR(A2427)&lt;StartHour,StartHour,IF(HOUR(A2427)&gt;FinishHour,FinishHour,HOUR(A2427))))</f>
        <v/>
      </c>
      <c r="H2427" s="3" t="str">
        <f t="shared" si="190"/>
        <v/>
      </c>
      <c r="I2427" s="33" t="e">
        <f>IF(OR(A2427="",B2427=""),NA(),MAX(0,IF(A2427-B2427=0,SameDayCycleTimeSettingValue,(A2427-B2427) *24)))</f>
        <v>#N/A</v>
      </c>
      <c r="J2427" s="33" t="e">
        <f>IF(OR(A2427="",B2427=""),NA(),MAX(0,IF(A2427-B2427=0,SameDayCycleTimeSettingValue,((A2427-B2427) *24)-(INT((A2427-B2427)) * (24-(FinishHour-StartHour))))))</f>
        <v>#N/A</v>
      </c>
      <c r="K2427" s="3" t="e">
        <f ca="1">IF(OR(A2427&lt;&gt;"",B2427=""),NA(),MAX(0,IF(_xlfn.DAYS(NOW(),B2427)=0,SameDayCycleTimeSettingValue,_xlfn.DAYS(NOW(),B2427))))</f>
        <v>#N/A</v>
      </c>
    </row>
    <row r="2428" spans="1:11" x14ac:dyDescent="0.25">
      <c r="A2428" s="32" t="str">
        <f>IF(AND(TRIM(INDEX(CompletedDateValues,ROW(A2428)))&lt;&gt;"",INDEX(CompletedDateValues,ROW(A2428))&gt;0),INDEX(CompletedDateValues,ROW(A2428)),"")</f>
        <v/>
      </c>
      <c r="B2428" s="32" t="str">
        <f>IF(AND(TRIM(INDEX(StartDateValues,ROW(A2428)))&lt;&gt;"",INDEX(StartDateValues,ROW(A2428))&gt;0),INDEX(StartDateValues,ROW(A2428)),"")</f>
        <v/>
      </c>
      <c r="C2428" s="22" t="str">
        <f t="shared" si="186"/>
        <v/>
      </c>
      <c r="D2428" s="3" t="str">
        <f t="shared" si="187"/>
        <v/>
      </c>
      <c r="E2428" s="3" t="str">
        <f t="shared" si="188"/>
        <v/>
      </c>
      <c r="F2428" s="3" t="str">
        <f t="shared" si="189"/>
        <v/>
      </c>
      <c r="G2428" s="3" t="str">
        <f>IF(A2428="","",IF(HOUR(A2428)&lt;StartHour,StartHour,IF(HOUR(A2428)&gt;FinishHour,FinishHour,HOUR(A2428))))</f>
        <v/>
      </c>
      <c r="H2428" s="3" t="str">
        <f t="shared" si="190"/>
        <v/>
      </c>
      <c r="I2428" s="33" t="e">
        <f>IF(OR(A2428="",B2428=""),NA(),MAX(0,IF(A2428-B2428=0,SameDayCycleTimeSettingValue,(A2428-B2428) *24)))</f>
        <v>#N/A</v>
      </c>
      <c r="J2428" s="33" t="e">
        <f>IF(OR(A2428="",B2428=""),NA(),MAX(0,IF(A2428-B2428=0,SameDayCycleTimeSettingValue,((A2428-B2428) *24)-(INT((A2428-B2428)) * (24-(FinishHour-StartHour))))))</f>
        <v>#N/A</v>
      </c>
      <c r="K2428" s="3" t="e">
        <f ca="1">IF(OR(A2428&lt;&gt;"",B2428=""),NA(),MAX(0,IF(_xlfn.DAYS(NOW(),B2428)=0,SameDayCycleTimeSettingValue,_xlfn.DAYS(NOW(),B2428))))</f>
        <v>#N/A</v>
      </c>
    </row>
    <row r="2429" spans="1:11" x14ac:dyDescent="0.25">
      <c r="A2429" s="32" t="str">
        <f>IF(AND(TRIM(INDEX(CompletedDateValues,ROW(A2429)))&lt;&gt;"",INDEX(CompletedDateValues,ROW(A2429))&gt;0),INDEX(CompletedDateValues,ROW(A2429)),"")</f>
        <v/>
      </c>
      <c r="B2429" s="32" t="str">
        <f>IF(AND(TRIM(INDEX(StartDateValues,ROW(A2429)))&lt;&gt;"",INDEX(StartDateValues,ROW(A2429))&gt;0),INDEX(StartDateValues,ROW(A2429)),"")</f>
        <v/>
      </c>
      <c r="C2429" s="22" t="str">
        <f t="shared" si="186"/>
        <v/>
      </c>
      <c r="D2429" s="3" t="str">
        <f t="shared" si="187"/>
        <v/>
      </c>
      <c r="E2429" s="3" t="str">
        <f t="shared" si="188"/>
        <v/>
      </c>
      <c r="F2429" s="3" t="str">
        <f t="shared" si="189"/>
        <v/>
      </c>
      <c r="G2429" s="3" t="str">
        <f>IF(A2429="","",IF(HOUR(A2429)&lt;StartHour,StartHour,IF(HOUR(A2429)&gt;FinishHour,FinishHour,HOUR(A2429))))</f>
        <v/>
      </c>
      <c r="H2429" s="3" t="str">
        <f t="shared" si="190"/>
        <v/>
      </c>
      <c r="I2429" s="33" t="e">
        <f>IF(OR(A2429="",B2429=""),NA(),MAX(0,IF(A2429-B2429=0,SameDayCycleTimeSettingValue,(A2429-B2429) *24)))</f>
        <v>#N/A</v>
      </c>
      <c r="J2429" s="33" t="e">
        <f>IF(OR(A2429="",B2429=""),NA(),MAX(0,IF(A2429-B2429=0,SameDayCycleTimeSettingValue,((A2429-B2429) *24)-(INT((A2429-B2429)) * (24-(FinishHour-StartHour))))))</f>
        <v>#N/A</v>
      </c>
      <c r="K2429" s="3" t="e">
        <f ca="1">IF(OR(A2429&lt;&gt;"",B2429=""),NA(),MAX(0,IF(_xlfn.DAYS(NOW(),B2429)=0,SameDayCycleTimeSettingValue,_xlfn.DAYS(NOW(),B2429))))</f>
        <v>#N/A</v>
      </c>
    </row>
    <row r="2430" spans="1:11" x14ac:dyDescent="0.25">
      <c r="A2430" s="32" t="str">
        <f>IF(AND(TRIM(INDEX(CompletedDateValues,ROW(A2430)))&lt;&gt;"",INDEX(CompletedDateValues,ROW(A2430))&gt;0),INDEX(CompletedDateValues,ROW(A2430)),"")</f>
        <v/>
      </c>
      <c r="B2430" s="32" t="str">
        <f>IF(AND(TRIM(INDEX(StartDateValues,ROW(A2430)))&lt;&gt;"",INDEX(StartDateValues,ROW(A2430))&gt;0),INDEX(StartDateValues,ROW(A2430)),"")</f>
        <v/>
      </c>
      <c r="C2430" s="22" t="str">
        <f t="shared" si="186"/>
        <v/>
      </c>
      <c r="D2430" s="3" t="str">
        <f t="shared" si="187"/>
        <v/>
      </c>
      <c r="E2430" s="3" t="str">
        <f t="shared" si="188"/>
        <v/>
      </c>
      <c r="F2430" s="3" t="str">
        <f t="shared" si="189"/>
        <v/>
      </c>
      <c r="G2430" s="3" t="str">
        <f>IF(A2430="","",IF(HOUR(A2430)&lt;StartHour,StartHour,IF(HOUR(A2430)&gt;FinishHour,FinishHour,HOUR(A2430))))</f>
        <v/>
      </c>
      <c r="H2430" s="3" t="str">
        <f t="shared" si="190"/>
        <v/>
      </c>
      <c r="I2430" s="33" t="e">
        <f>IF(OR(A2430="",B2430=""),NA(),MAX(0,IF(A2430-B2430=0,SameDayCycleTimeSettingValue,(A2430-B2430) *24)))</f>
        <v>#N/A</v>
      </c>
      <c r="J2430" s="33" t="e">
        <f>IF(OR(A2430="",B2430=""),NA(),MAX(0,IF(A2430-B2430=0,SameDayCycleTimeSettingValue,((A2430-B2430) *24)-(INT((A2430-B2430)) * (24-(FinishHour-StartHour))))))</f>
        <v>#N/A</v>
      </c>
      <c r="K2430" s="3" t="e">
        <f ca="1">IF(OR(A2430&lt;&gt;"",B2430=""),NA(),MAX(0,IF(_xlfn.DAYS(NOW(),B2430)=0,SameDayCycleTimeSettingValue,_xlfn.DAYS(NOW(),B2430))))</f>
        <v>#N/A</v>
      </c>
    </row>
    <row r="2431" spans="1:11" x14ac:dyDescent="0.25">
      <c r="A2431" s="32" t="str">
        <f>IF(AND(TRIM(INDEX(CompletedDateValues,ROW(A2431)))&lt;&gt;"",INDEX(CompletedDateValues,ROW(A2431))&gt;0),INDEX(CompletedDateValues,ROW(A2431)),"")</f>
        <v/>
      </c>
      <c r="B2431" s="32" t="str">
        <f>IF(AND(TRIM(INDEX(StartDateValues,ROW(A2431)))&lt;&gt;"",INDEX(StartDateValues,ROW(A2431))&gt;0),INDEX(StartDateValues,ROW(A2431)),"")</f>
        <v/>
      </c>
      <c r="C2431" s="22" t="str">
        <f t="shared" si="186"/>
        <v/>
      </c>
      <c r="D2431" s="3" t="str">
        <f t="shared" si="187"/>
        <v/>
      </c>
      <c r="E2431" s="3" t="str">
        <f t="shared" si="188"/>
        <v/>
      </c>
      <c r="F2431" s="3" t="str">
        <f t="shared" si="189"/>
        <v/>
      </c>
      <c r="G2431" s="3" t="str">
        <f>IF(A2431="","",IF(HOUR(A2431)&lt;StartHour,StartHour,IF(HOUR(A2431)&gt;FinishHour,FinishHour,HOUR(A2431))))</f>
        <v/>
      </c>
      <c r="H2431" s="3" t="str">
        <f t="shared" si="190"/>
        <v/>
      </c>
      <c r="I2431" s="33" t="e">
        <f>IF(OR(A2431="",B2431=""),NA(),MAX(0,IF(A2431-B2431=0,SameDayCycleTimeSettingValue,(A2431-B2431) *24)))</f>
        <v>#N/A</v>
      </c>
      <c r="J2431" s="33" t="e">
        <f>IF(OR(A2431="",B2431=""),NA(),MAX(0,IF(A2431-B2431=0,SameDayCycleTimeSettingValue,((A2431-B2431) *24)-(INT((A2431-B2431)) * (24-(FinishHour-StartHour))))))</f>
        <v>#N/A</v>
      </c>
      <c r="K2431" s="3" t="e">
        <f ca="1">IF(OR(A2431&lt;&gt;"",B2431=""),NA(),MAX(0,IF(_xlfn.DAYS(NOW(),B2431)=0,SameDayCycleTimeSettingValue,_xlfn.DAYS(NOW(),B2431))))</f>
        <v>#N/A</v>
      </c>
    </row>
    <row r="2432" spans="1:11" x14ac:dyDescent="0.25">
      <c r="A2432" s="32" t="str">
        <f>IF(AND(TRIM(INDEX(CompletedDateValues,ROW(A2432)))&lt;&gt;"",INDEX(CompletedDateValues,ROW(A2432))&gt;0),INDEX(CompletedDateValues,ROW(A2432)),"")</f>
        <v/>
      </c>
      <c r="B2432" s="32" t="str">
        <f>IF(AND(TRIM(INDEX(StartDateValues,ROW(A2432)))&lt;&gt;"",INDEX(StartDateValues,ROW(A2432))&gt;0),INDEX(StartDateValues,ROW(A2432)),"")</f>
        <v/>
      </c>
      <c r="C2432" s="22" t="str">
        <f t="shared" si="186"/>
        <v/>
      </c>
      <c r="D2432" s="3" t="str">
        <f t="shared" si="187"/>
        <v/>
      </c>
      <c r="E2432" s="3" t="str">
        <f t="shared" si="188"/>
        <v/>
      </c>
      <c r="F2432" s="3" t="str">
        <f t="shared" si="189"/>
        <v/>
      </c>
      <c r="G2432" s="3" t="str">
        <f>IF(A2432="","",IF(HOUR(A2432)&lt;StartHour,StartHour,IF(HOUR(A2432)&gt;FinishHour,FinishHour,HOUR(A2432))))</f>
        <v/>
      </c>
      <c r="H2432" s="3" t="str">
        <f t="shared" si="190"/>
        <v/>
      </c>
      <c r="I2432" s="33" t="e">
        <f>IF(OR(A2432="",B2432=""),NA(),MAX(0,IF(A2432-B2432=0,SameDayCycleTimeSettingValue,(A2432-B2432) *24)))</f>
        <v>#N/A</v>
      </c>
      <c r="J2432" s="33" t="e">
        <f>IF(OR(A2432="",B2432=""),NA(),MAX(0,IF(A2432-B2432=0,SameDayCycleTimeSettingValue,((A2432-B2432) *24)-(INT((A2432-B2432)) * (24-(FinishHour-StartHour))))))</f>
        <v>#N/A</v>
      </c>
      <c r="K2432" s="3" t="e">
        <f ca="1">IF(OR(A2432&lt;&gt;"",B2432=""),NA(),MAX(0,IF(_xlfn.DAYS(NOW(),B2432)=0,SameDayCycleTimeSettingValue,_xlfn.DAYS(NOW(),B2432))))</f>
        <v>#N/A</v>
      </c>
    </row>
    <row r="2433" spans="1:11" x14ac:dyDescent="0.25">
      <c r="A2433" s="32" t="str">
        <f>IF(AND(TRIM(INDEX(CompletedDateValues,ROW(A2433)))&lt;&gt;"",INDEX(CompletedDateValues,ROW(A2433))&gt;0),INDEX(CompletedDateValues,ROW(A2433)),"")</f>
        <v/>
      </c>
      <c r="B2433" s="32" t="str">
        <f>IF(AND(TRIM(INDEX(StartDateValues,ROW(A2433)))&lt;&gt;"",INDEX(StartDateValues,ROW(A2433))&gt;0),INDEX(StartDateValues,ROW(A2433)),"")</f>
        <v/>
      </c>
      <c r="C2433" s="22" t="str">
        <f t="shared" si="186"/>
        <v/>
      </c>
      <c r="D2433" s="3" t="str">
        <f t="shared" si="187"/>
        <v/>
      </c>
      <c r="E2433" s="3" t="str">
        <f t="shared" si="188"/>
        <v/>
      </c>
      <c r="F2433" s="3" t="str">
        <f t="shared" si="189"/>
        <v/>
      </c>
      <c r="G2433" s="3" t="str">
        <f>IF(A2433="","",IF(HOUR(A2433)&lt;StartHour,StartHour,IF(HOUR(A2433)&gt;FinishHour,FinishHour,HOUR(A2433))))</f>
        <v/>
      </c>
      <c r="H2433" s="3" t="str">
        <f t="shared" si="190"/>
        <v/>
      </c>
      <c r="I2433" s="33" t="e">
        <f>IF(OR(A2433="",B2433=""),NA(),MAX(0,IF(A2433-B2433=0,SameDayCycleTimeSettingValue,(A2433-B2433) *24)))</f>
        <v>#N/A</v>
      </c>
      <c r="J2433" s="33" t="e">
        <f>IF(OR(A2433="",B2433=""),NA(),MAX(0,IF(A2433-B2433=0,SameDayCycleTimeSettingValue,((A2433-B2433) *24)-(INT((A2433-B2433)) * (24-(FinishHour-StartHour))))))</f>
        <v>#N/A</v>
      </c>
      <c r="K2433" s="3" t="e">
        <f ca="1">IF(OR(A2433&lt;&gt;"",B2433=""),NA(),MAX(0,IF(_xlfn.DAYS(NOW(),B2433)=0,SameDayCycleTimeSettingValue,_xlfn.DAYS(NOW(),B2433))))</f>
        <v>#N/A</v>
      </c>
    </row>
    <row r="2434" spans="1:11" x14ac:dyDescent="0.25">
      <c r="A2434" s="32" t="str">
        <f>IF(AND(TRIM(INDEX(CompletedDateValues,ROW(A2434)))&lt;&gt;"",INDEX(CompletedDateValues,ROW(A2434))&gt;0),INDEX(CompletedDateValues,ROW(A2434)),"")</f>
        <v/>
      </c>
      <c r="B2434" s="32" t="str">
        <f>IF(AND(TRIM(INDEX(StartDateValues,ROW(A2434)))&lt;&gt;"",INDEX(StartDateValues,ROW(A2434))&gt;0),INDEX(StartDateValues,ROW(A2434)),"")</f>
        <v/>
      </c>
      <c r="C2434" s="22" t="str">
        <f t="shared" si="186"/>
        <v/>
      </c>
      <c r="D2434" s="3" t="str">
        <f t="shared" si="187"/>
        <v/>
      </c>
      <c r="E2434" s="3" t="str">
        <f t="shared" si="188"/>
        <v/>
      </c>
      <c r="F2434" s="3" t="str">
        <f t="shared" si="189"/>
        <v/>
      </c>
      <c r="G2434" s="3" t="str">
        <f>IF(A2434="","",IF(HOUR(A2434)&lt;StartHour,StartHour,IF(HOUR(A2434)&gt;FinishHour,FinishHour,HOUR(A2434))))</f>
        <v/>
      </c>
      <c r="H2434" s="3" t="str">
        <f t="shared" si="190"/>
        <v/>
      </c>
      <c r="I2434" s="33" t="e">
        <f>IF(OR(A2434="",B2434=""),NA(),MAX(0,IF(A2434-B2434=0,SameDayCycleTimeSettingValue,(A2434-B2434) *24)))</f>
        <v>#N/A</v>
      </c>
      <c r="J2434" s="33" t="e">
        <f>IF(OR(A2434="",B2434=""),NA(),MAX(0,IF(A2434-B2434=0,SameDayCycleTimeSettingValue,((A2434-B2434) *24)-(INT((A2434-B2434)) * (24-(FinishHour-StartHour))))))</f>
        <v>#N/A</v>
      </c>
      <c r="K2434" s="3" t="e">
        <f ca="1">IF(OR(A2434&lt;&gt;"",B2434=""),NA(),MAX(0,IF(_xlfn.DAYS(NOW(),B2434)=0,SameDayCycleTimeSettingValue,_xlfn.DAYS(NOW(),B2434))))</f>
        <v>#N/A</v>
      </c>
    </row>
    <row r="2435" spans="1:11" x14ac:dyDescent="0.25">
      <c r="A2435" s="32" t="str">
        <f>IF(AND(TRIM(INDEX(CompletedDateValues,ROW(A2435)))&lt;&gt;"",INDEX(CompletedDateValues,ROW(A2435))&gt;0),INDEX(CompletedDateValues,ROW(A2435)),"")</f>
        <v/>
      </c>
      <c r="B2435" s="32" t="str">
        <f>IF(AND(TRIM(INDEX(StartDateValues,ROW(A2435)))&lt;&gt;"",INDEX(StartDateValues,ROW(A2435))&gt;0),INDEX(StartDateValues,ROW(A2435)),"")</f>
        <v/>
      </c>
      <c r="C2435" s="22" t="str">
        <f t="shared" ref="C2435:C2498" si="191">IF(AND(TRIM(INDEX(WorkTypeValues,ROW(A2435)))&lt;&gt;"",INDEX(WorkTypeValues,ROW(A2435))&gt;0),INDEX(WorkTypeValues,ROW(A2435)),"")</f>
        <v/>
      </c>
      <c r="D2435" s="3" t="str">
        <f t="shared" ref="D2435:D2498" si="192">IF(A2435="", "",YEAR(A2435))</f>
        <v/>
      </c>
      <c r="E2435" s="3" t="str">
        <f t="shared" ref="E2435:E2498" si="193">IF(A2435="","",MONTH(A2435))</f>
        <v/>
      </c>
      <c r="F2435" s="3" t="str">
        <f t="shared" ref="F2435:F2498" si="194">IF(A2435="","",DAY(A2435))</f>
        <v/>
      </c>
      <c r="G2435" s="3" t="str">
        <f>IF(A2435="","",IF(HOUR(A2435)&lt;StartHour,StartHour,IF(HOUR(A2435)&gt;FinishHour,FinishHour,HOUR(A2435))))</f>
        <v/>
      </c>
      <c r="H2435" s="3" t="str">
        <f t="shared" ref="H2435:H2498" si="195">IF(D2435="","",D2435&amp;"-"&amp;TEXT(E2435,"00") &amp;"-"&amp;TEXT(F2435,"00") &amp;"-"&amp;TEXT(G2435,"00"))</f>
        <v/>
      </c>
      <c r="I2435" s="33" t="e">
        <f>IF(OR(A2435="",B2435=""),NA(),MAX(0,IF(A2435-B2435=0,SameDayCycleTimeSettingValue,(A2435-B2435) *24)))</f>
        <v>#N/A</v>
      </c>
      <c r="J2435" s="33" t="e">
        <f>IF(OR(A2435="",B2435=""),NA(),MAX(0,IF(A2435-B2435=0,SameDayCycleTimeSettingValue,((A2435-B2435) *24)-(INT((A2435-B2435)) * (24-(FinishHour-StartHour))))))</f>
        <v>#N/A</v>
      </c>
      <c r="K2435" s="3" t="e">
        <f ca="1">IF(OR(A2435&lt;&gt;"",B2435=""),NA(),MAX(0,IF(_xlfn.DAYS(NOW(),B2435)=0,SameDayCycleTimeSettingValue,_xlfn.DAYS(NOW(),B2435))))</f>
        <v>#N/A</v>
      </c>
    </row>
    <row r="2436" spans="1:11" x14ac:dyDescent="0.25">
      <c r="A2436" s="32" t="str">
        <f>IF(AND(TRIM(INDEX(CompletedDateValues,ROW(A2436)))&lt;&gt;"",INDEX(CompletedDateValues,ROW(A2436))&gt;0),INDEX(CompletedDateValues,ROW(A2436)),"")</f>
        <v/>
      </c>
      <c r="B2436" s="32" t="str">
        <f>IF(AND(TRIM(INDEX(StartDateValues,ROW(A2436)))&lt;&gt;"",INDEX(StartDateValues,ROW(A2436))&gt;0),INDEX(StartDateValues,ROW(A2436)),"")</f>
        <v/>
      </c>
      <c r="C2436" s="22" t="str">
        <f t="shared" si="191"/>
        <v/>
      </c>
      <c r="D2436" s="3" t="str">
        <f t="shared" si="192"/>
        <v/>
      </c>
      <c r="E2436" s="3" t="str">
        <f t="shared" si="193"/>
        <v/>
      </c>
      <c r="F2436" s="3" t="str">
        <f t="shared" si="194"/>
        <v/>
      </c>
      <c r="G2436" s="3" t="str">
        <f>IF(A2436="","",IF(HOUR(A2436)&lt;StartHour,StartHour,IF(HOUR(A2436)&gt;FinishHour,FinishHour,HOUR(A2436))))</f>
        <v/>
      </c>
      <c r="H2436" s="3" t="str">
        <f t="shared" si="195"/>
        <v/>
      </c>
      <c r="I2436" s="33" t="e">
        <f>IF(OR(A2436="",B2436=""),NA(),MAX(0,IF(A2436-B2436=0,SameDayCycleTimeSettingValue,(A2436-B2436) *24)))</f>
        <v>#N/A</v>
      </c>
      <c r="J2436" s="33" t="e">
        <f>IF(OR(A2436="",B2436=""),NA(),MAX(0,IF(A2436-B2436=0,SameDayCycleTimeSettingValue,((A2436-B2436) *24)-(INT((A2436-B2436)) * (24-(FinishHour-StartHour))))))</f>
        <v>#N/A</v>
      </c>
      <c r="K2436" s="3" t="e">
        <f ca="1">IF(OR(A2436&lt;&gt;"",B2436=""),NA(),MAX(0,IF(_xlfn.DAYS(NOW(),B2436)=0,SameDayCycleTimeSettingValue,_xlfn.DAYS(NOW(),B2436))))</f>
        <v>#N/A</v>
      </c>
    </row>
    <row r="2437" spans="1:11" x14ac:dyDescent="0.25">
      <c r="A2437" s="32" t="str">
        <f>IF(AND(TRIM(INDEX(CompletedDateValues,ROW(A2437)))&lt;&gt;"",INDEX(CompletedDateValues,ROW(A2437))&gt;0),INDEX(CompletedDateValues,ROW(A2437)),"")</f>
        <v/>
      </c>
      <c r="B2437" s="32" t="str">
        <f>IF(AND(TRIM(INDEX(StartDateValues,ROW(A2437)))&lt;&gt;"",INDEX(StartDateValues,ROW(A2437))&gt;0),INDEX(StartDateValues,ROW(A2437)),"")</f>
        <v/>
      </c>
      <c r="C2437" s="22" t="str">
        <f t="shared" si="191"/>
        <v/>
      </c>
      <c r="D2437" s="3" t="str">
        <f t="shared" si="192"/>
        <v/>
      </c>
      <c r="E2437" s="3" t="str">
        <f t="shared" si="193"/>
        <v/>
      </c>
      <c r="F2437" s="3" t="str">
        <f t="shared" si="194"/>
        <v/>
      </c>
      <c r="G2437" s="3" t="str">
        <f>IF(A2437="","",IF(HOUR(A2437)&lt;StartHour,StartHour,IF(HOUR(A2437)&gt;FinishHour,FinishHour,HOUR(A2437))))</f>
        <v/>
      </c>
      <c r="H2437" s="3" t="str">
        <f t="shared" si="195"/>
        <v/>
      </c>
      <c r="I2437" s="33" t="e">
        <f>IF(OR(A2437="",B2437=""),NA(),MAX(0,IF(A2437-B2437=0,SameDayCycleTimeSettingValue,(A2437-B2437) *24)))</f>
        <v>#N/A</v>
      </c>
      <c r="J2437" s="33" t="e">
        <f>IF(OR(A2437="",B2437=""),NA(),MAX(0,IF(A2437-B2437=0,SameDayCycleTimeSettingValue,((A2437-B2437) *24)-(INT((A2437-B2437)) * (24-(FinishHour-StartHour))))))</f>
        <v>#N/A</v>
      </c>
      <c r="K2437" s="3" t="e">
        <f ca="1">IF(OR(A2437&lt;&gt;"",B2437=""),NA(),MAX(0,IF(_xlfn.DAYS(NOW(),B2437)=0,SameDayCycleTimeSettingValue,_xlfn.DAYS(NOW(),B2437))))</f>
        <v>#N/A</v>
      </c>
    </row>
    <row r="2438" spans="1:11" x14ac:dyDescent="0.25">
      <c r="A2438" s="32" t="str">
        <f>IF(AND(TRIM(INDEX(CompletedDateValues,ROW(A2438)))&lt;&gt;"",INDEX(CompletedDateValues,ROW(A2438))&gt;0),INDEX(CompletedDateValues,ROW(A2438)),"")</f>
        <v/>
      </c>
      <c r="B2438" s="32" t="str">
        <f>IF(AND(TRIM(INDEX(StartDateValues,ROW(A2438)))&lt;&gt;"",INDEX(StartDateValues,ROW(A2438))&gt;0),INDEX(StartDateValues,ROW(A2438)),"")</f>
        <v/>
      </c>
      <c r="C2438" s="22" t="str">
        <f t="shared" si="191"/>
        <v/>
      </c>
      <c r="D2438" s="3" t="str">
        <f t="shared" si="192"/>
        <v/>
      </c>
      <c r="E2438" s="3" t="str">
        <f t="shared" si="193"/>
        <v/>
      </c>
      <c r="F2438" s="3" t="str">
        <f t="shared" si="194"/>
        <v/>
      </c>
      <c r="G2438" s="3" t="str">
        <f>IF(A2438="","",IF(HOUR(A2438)&lt;StartHour,StartHour,IF(HOUR(A2438)&gt;FinishHour,FinishHour,HOUR(A2438))))</f>
        <v/>
      </c>
      <c r="H2438" s="3" t="str">
        <f t="shared" si="195"/>
        <v/>
      </c>
      <c r="I2438" s="33" t="e">
        <f>IF(OR(A2438="",B2438=""),NA(),MAX(0,IF(A2438-B2438=0,SameDayCycleTimeSettingValue,(A2438-B2438) *24)))</f>
        <v>#N/A</v>
      </c>
      <c r="J2438" s="33" t="e">
        <f>IF(OR(A2438="",B2438=""),NA(),MAX(0,IF(A2438-B2438=0,SameDayCycleTimeSettingValue,((A2438-B2438) *24)-(INT((A2438-B2438)) * (24-(FinishHour-StartHour))))))</f>
        <v>#N/A</v>
      </c>
      <c r="K2438" s="3" t="e">
        <f ca="1">IF(OR(A2438&lt;&gt;"",B2438=""),NA(),MAX(0,IF(_xlfn.DAYS(NOW(),B2438)=0,SameDayCycleTimeSettingValue,_xlfn.DAYS(NOW(),B2438))))</f>
        <v>#N/A</v>
      </c>
    </row>
    <row r="2439" spans="1:11" x14ac:dyDescent="0.25">
      <c r="A2439" s="32" t="str">
        <f>IF(AND(TRIM(INDEX(CompletedDateValues,ROW(A2439)))&lt;&gt;"",INDEX(CompletedDateValues,ROW(A2439))&gt;0),INDEX(CompletedDateValues,ROW(A2439)),"")</f>
        <v/>
      </c>
      <c r="B2439" s="32" t="str">
        <f>IF(AND(TRIM(INDEX(StartDateValues,ROW(A2439)))&lt;&gt;"",INDEX(StartDateValues,ROW(A2439))&gt;0),INDEX(StartDateValues,ROW(A2439)),"")</f>
        <v/>
      </c>
      <c r="C2439" s="22" t="str">
        <f t="shared" si="191"/>
        <v/>
      </c>
      <c r="D2439" s="3" t="str">
        <f t="shared" si="192"/>
        <v/>
      </c>
      <c r="E2439" s="3" t="str">
        <f t="shared" si="193"/>
        <v/>
      </c>
      <c r="F2439" s="3" t="str">
        <f t="shared" si="194"/>
        <v/>
      </c>
      <c r="G2439" s="3" t="str">
        <f>IF(A2439="","",IF(HOUR(A2439)&lt;StartHour,StartHour,IF(HOUR(A2439)&gt;FinishHour,FinishHour,HOUR(A2439))))</f>
        <v/>
      </c>
      <c r="H2439" s="3" t="str">
        <f t="shared" si="195"/>
        <v/>
      </c>
      <c r="I2439" s="33" t="e">
        <f>IF(OR(A2439="",B2439=""),NA(),MAX(0,IF(A2439-B2439=0,SameDayCycleTimeSettingValue,(A2439-B2439) *24)))</f>
        <v>#N/A</v>
      </c>
      <c r="J2439" s="33" t="e">
        <f>IF(OR(A2439="",B2439=""),NA(),MAX(0,IF(A2439-B2439=0,SameDayCycleTimeSettingValue,((A2439-B2439) *24)-(INT((A2439-B2439)) * (24-(FinishHour-StartHour))))))</f>
        <v>#N/A</v>
      </c>
      <c r="K2439" s="3" t="e">
        <f ca="1">IF(OR(A2439&lt;&gt;"",B2439=""),NA(),MAX(0,IF(_xlfn.DAYS(NOW(),B2439)=0,SameDayCycleTimeSettingValue,_xlfn.DAYS(NOW(),B2439))))</f>
        <v>#N/A</v>
      </c>
    </row>
    <row r="2440" spans="1:11" x14ac:dyDescent="0.25">
      <c r="A2440" s="32" t="str">
        <f>IF(AND(TRIM(INDEX(CompletedDateValues,ROW(A2440)))&lt;&gt;"",INDEX(CompletedDateValues,ROW(A2440))&gt;0),INDEX(CompletedDateValues,ROW(A2440)),"")</f>
        <v/>
      </c>
      <c r="B2440" s="32" t="str">
        <f>IF(AND(TRIM(INDEX(StartDateValues,ROW(A2440)))&lt;&gt;"",INDEX(StartDateValues,ROW(A2440))&gt;0),INDEX(StartDateValues,ROW(A2440)),"")</f>
        <v/>
      </c>
      <c r="C2440" s="22" t="str">
        <f t="shared" si="191"/>
        <v/>
      </c>
      <c r="D2440" s="3" t="str">
        <f t="shared" si="192"/>
        <v/>
      </c>
      <c r="E2440" s="3" t="str">
        <f t="shared" si="193"/>
        <v/>
      </c>
      <c r="F2440" s="3" t="str">
        <f t="shared" si="194"/>
        <v/>
      </c>
      <c r="G2440" s="3" t="str">
        <f>IF(A2440="","",IF(HOUR(A2440)&lt;StartHour,StartHour,IF(HOUR(A2440)&gt;FinishHour,FinishHour,HOUR(A2440))))</f>
        <v/>
      </c>
      <c r="H2440" s="3" t="str">
        <f t="shared" si="195"/>
        <v/>
      </c>
      <c r="I2440" s="33" t="e">
        <f>IF(OR(A2440="",B2440=""),NA(),MAX(0,IF(A2440-B2440=0,SameDayCycleTimeSettingValue,(A2440-B2440) *24)))</f>
        <v>#N/A</v>
      </c>
      <c r="J2440" s="33" t="e">
        <f>IF(OR(A2440="",B2440=""),NA(),MAX(0,IF(A2440-B2440=0,SameDayCycleTimeSettingValue,((A2440-B2440) *24)-(INT((A2440-B2440)) * (24-(FinishHour-StartHour))))))</f>
        <v>#N/A</v>
      </c>
      <c r="K2440" s="3" t="e">
        <f ca="1">IF(OR(A2440&lt;&gt;"",B2440=""),NA(),MAX(0,IF(_xlfn.DAYS(NOW(),B2440)=0,SameDayCycleTimeSettingValue,_xlfn.DAYS(NOW(),B2440))))</f>
        <v>#N/A</v>
      </c>
    </row>
    <row r="2441" spans="1:11" x14ac:dyDescent="0.25">
      <c r="A2441" s="32" t="str">
        <f>IF(AND(TRIM(INDEX(CompletedDateValues,ROW(A2441)))&lt;&gt;"",INDEX(CompletedDateValues,ROW(A2441))&gt;0),INDEX(CompletedDateValues,ROW(A2441)),"")</f>
        <v/>
      </c>
      <c r="B2441" s="32" t="str">
        <f>IF(AND(TRIM(INDEX(StartDateValues,ROW(A2441)))&lt;&gt;"",INDEX(StartDateValues,ROW(A2441))&gt;0),INDEX(StartDateValues,ROW(A2441)),"")</f>
        <v/>
      </c>
      <c r="C2441" s="22" t="str">
        <f t="shared" si="191"/>
        <v/>
      </c>
      <c r="D2441" s="3" t="str">
        <f t="shared" si="192"/>
        <v/>
      </c>
      <c r="E2441" s="3" t="str">
        <f t="shared" si="193"/>
        <v/>
      </c>
      <c r="F2441" s="3" t="str">
        <f t="shared" si="194"/>
        <v/>
      </c>
      <c r="G2441" s="3" t="str">
        <f>IF(A2441="","",IF(HOUR(A2441)&lt;StartHour,StartHour,IF(HOUR(A2441)&gt;FinishHour,FinishHour,HOUR(A2441))))</f>
        <v/>
      </c>
      <c r="H2441" s="3" t="str">
        <f t="shared" si="195"/>
        <v/>
      </c>
      <c r="I2441" s="33" t="e">
        <f>IF(OR(A2441="",B2441=""),NA(),MAX(0,IF(A2441-B2441=0,SameDayCycleTimeSettingValue,(A2441-B2441) *24)))</f>
        <v>#N/A</v>
      </c>
      <c r="J2441" s="33" t="e">
        <f>IF(OR(A2441="",B2441=""),NA(),MAX(0,IF(A2441-B2441=0,SameDayCycleTimeSettingValue,((A2441-B2441) *24)-(INT((A2441-B2441)) * (24-(FinishHour-StartHour))))))</f>
        <v>#N/A</v>
      </c>
      <c r="K2441" s="3" t="e">
        <f ca="1">IF(OR(A2441&lt;&gt;"",B2441=""),NA(),MAX(0,IF(_xlfn.DAYS(NOW(),B2441)=0,SameDayCycleTimeSettingValue,_xlfn.DAYS(NOW(),B2441))))</f>
        <v>#N/A</v>
      </c>
    </row>
    <row r="2442" spans="1:11" x14ac:dyDescent="0.25">
      <c r="A2442" s="32" t="str">
        <f>IF(AND(TRIM(INDEX(CompletedDateValues,ROW(A2442)))&lt;&gt;"",INDEX(CompletedDateValues,ROW(A2442))&gt;0),INDEX(CompletedDateValues,ROW(A2442)),"")</f>
        <v/>
      </c>
      <c r="B2442" s="32" t="str">
        <f>IF(AND(TRIM(INDEX(StartDateValues,ROW(A2442)))&lt;&gt;"",INDEX(StartDateValues,ROW(A2442))&gt;0),INDEX(StartDateValues,ROW(A2442)),"")</f>
        <v/>
      </c>
      <c r="C2442" s="22" t="str">
        <f t="shared" si="191"/>
        <v/>
      </c>
      <c r="D2442" s="3" t="str">
        <f t="shared" si="192"/>
        <v/>
      </c>
      <c r="E2442" s="3" t="str">
        <f t="shared" si="193"/>
        <v/>
      </c>
      <c r="F2442" s="3" t="str">
        <f t="shared" si="194"/>
        <v/>
      </c>
      <c r="G2442" s="3" t="str">
        <f>IF(A2442="","",IF(HOUR(A2442)&lt;StartHour,StartHour,IF(HOUR(A2442)&gt;FinishHour,FinishHour,HOUR(A2442))))</f>
        <v/>
      </c>
      <c r="H2442" s="3" t="str">
        <f t="shared" si="195"/>
        <v/>
      </c>
      <c r="I2442" s="33" t="e">
        <f>IF(OR(A2442="",B2442=""),NA(),MAX(0,IF(A2442-B2442=0,SameDayCycleTimeSettingValue,(A2442-B2442) *24)))</f>
        <v>#N/A</v>
      </c>
      <c r="J2442" s="33" t="e">
        <f>IF(OR(A2442="",B2442=""),NA(),MAX(0,IF(A2442-B2442=0,SameDayCycleTimeSettingValue,((A2442-B2442) *24)-(INT((A2442-B2442)) * (24-(FinishHour-StartHour))))))</f>
        <v>#N/A</v>
      </c>
      <c r="K2442" s="3" t="e">
        <f ca="1">IF(OR(A2442&lt;&gt;"",B2442=""),NA(),MAX(0,IF(_xlfn.DAYS(NOW(),B2442)=0,SameDayCycleTimeSettingValue,_xlfn.DAYS(NOW(),B2442))))</f>
        <v>#N/A</v>
      </c>
    </row>
    <row r="2443" spans="1:11" x14ac:dyDescent="0.25">
      <c r="A2443" s="32" t="str">
        <f>IF(AND(TRIM(INDEX(CompletedDateValues,ROW(A2443)))&lt;&gt;"",INDEX(CompletedDateValues,ROW(A2443))&gt;0),INDEX(CompletedDateValues,ROW(A2443)),"")</f>
        <v/>
      </c>
      <c r="B2443" s="32" t="str">
        <f>IF(AND(TRIM(INDEX(StartDateValues,ROW(A2443)))&lt;&gt;"",INDEX(StartDateValues,ROW(A2443))&gt;0),INDEX(StartDateValues,ROW(A2443)),"")</f>
        <v/>
      </c>
      <c r="C2443" s="22" t="str">
        <f t="shared" si="191"/>
        <v/>
      </c>
      <c r="D2443" s="3" t="str">
        <f t="shared" si="192"/>
        <v/>
      </c>
      <c r="E2443" s="3" t="str">
        <f t="shared" si="193"/>
        <v/>
      </c>
      <c r="F2443" s="3" t="str">
        <f t="shared" si="194"/>
        <v/>
      </c>
      <c r="G2443" s="3" t="str">
        <f>IF(A2443="","",IF(HOUR(A2443)&lt;StartHour,StartHour,IF(HOUR(A2443)&gt;FinishHour,FinishHour,HOUR(A2443))))</f>
        <v/>
      </c>
      <c r="H2443" s="3" t="str">
        <f t="shared" si="195"/>
        <v/>
      </c>
      <c r="I2443" s="33" t="e">
        <f>IF(OR(A2443="",B2443=""),NA(),MAX(0,IF(A2443-B2443=0,SameDayCycleTimeSettingValue,(A2443-B2443) *24)))</f>
        <v>#N/A</v>
      </c>
      <c r="J2443" s="33" t="e">
        <f>IF(OR(A2443="",B2443=""),NA(),MAX(0,IF(A2443-B2443=0,SameDayCycleTimeSettingValue,((A2443-B2443) *24)-(INT((A2443-B2443)) * (24-(FinishHour-StartHour))))))</f>
        <v>#N/A</v>
      </c>
      <c r="K2443" s="3" t="e">
        <f ca="1">IF(OR(A2443&lt;&gt;"",B2443=""),NA(),MAX(0,IF(_xlfn.DAYS(NOW(),B2443)=0,SameDayCycleTimeSettingValue,_xlfn.DAYS(NOW(),B2443))))</f>
        <v>#N/A</v>
      </c>
    </row>
    <row r="2444" spans="1:11" x14ac:dyDescent="0.25">
      <c r="A2444" s="32" t="str">
        <f>IF(AND(TRIM(INDEX(CompletedDateValues,ROW(A2444)))&lt;&gt;"",INDEX(CompletedDateValues,ROW(A2444))&gt;0),INDEX(CompletedDateValues,ROW(A2444)),"")</f>
        <v/>
      </c>
      <c r="B2444" s="32" t="str">
        <f>IF(AND(TRIM(INDEX(StartDateValues,ROW(A2444)))&lt;&gt;"",INDEX(StartDateValues,ROW(A2444))&gt;0),INDEX(StartDateValues,ROW(A2444)),"")</f>
        <v/>
      </c>
      <c r="C2444" s="22" t="str">
        <f t="shared" si="191"/>
        <v/>
      </c>
      <c r="D2444" s="3" t="str">
        <f t="shared" si="192"/>
        <v/>
      </c>
      <c r="E2444" s="3" t="str">
        <f t="shared" si="193"/>
        <v/>
      </c>
      <c r="F2444" s="3" t="str">
        <f t="shared" si="194"/>
        <v/>
      </c>
      <c r="G2444" s="3" t="str">
        <f>IF(A2444="","",IF(HOUR(A2444)&lt;StartHour,StartHour,IF(HOUR(A2444)&gt;FinishHour,FinishHour,HOUR(A2444))))</f>
        <v/>
      </c>
      <c r="H2444" s="3" t="str">
        <f t="shared" si="195"/>
        <v/>
      </c>
      <c r="I2444" s="33" t="e">
        <f>IF(OR(A2444="",B2444=""),NA(),MAX(0,IF(A2444-B2444=0,SameDayCycleTimeSettingValue,(A2444-B2444) *24)))</f>
        <v>#N/A</v>
      </c>
      <c r="J2444" s="33" t="e">
        <f>IF(OR(A2444="",B2444=""),NA(),MAX(0,IF(A2444-B2444=0,SameDayCycleTimeSettingValue,((A2444-B2444) *24)-(INT((A2444-B2444)) * (24-(FinishHour-StartHour))))))</f>
        <v>#N/A</v>
      </c>
      <c r="K2444" s="3" t="e">
        <f ca="1">IF(OR(A2444&lt;&gt;"",B2444=""),NA(),MAX(0,IF(_xlfn.DAYS(NOW(),B2444)=0,SameDayCycleTimeSettingValue,_xlfn.DAYS(NOW(),B2444))))</f>
        <v>#N/A</v>
      </c>
    </row>
    <row r="2445" spans="1:11" x14ac:dyDescent="0.25">
      <c r="A2445" s="32" t="str">
        <f>IF(AND(TRIM(INDEX(CompletedDateValues,ROW(A2445)))&lt;&gt;"",INDEX(CompletedDateValues,ROW(A2445))&gt;0),INDEX(CompletedDateValues,ROW(A2445)),"")</f>
        <v/>
      </c>
      <c r="B2445" s="32" t="str">
        <f>IF(AND(TRIM(INDEX(StartDateValues,ROW(A2445)))&lt;&gt;"",INDEX(StartDateValues,ROW(A2445))&gt;0),INDEX(StartDateValues,ROW(A2445)),"")</f>
        <v/>
      </c>
      <c r="C2445" s="22" t="str">
        <f t="shared" si="191"/>
        <v/>
      </c>
      <c r="D2445" s="3" t="str">
        <f t="shared" si="192"/>
        <v/>
      </c>
      <c r="E2445" s="3" t="str">
        <f t="shared" si="193"/>
        <v/>
      </c>
      <c r="F2445" s="3" t="str">
        <f t="shared" si="194"/>
        <v/>
      </c>
      <c r="G2445" s="3" t="str">
        <f>IF(A2445="","",IF(HOUR(A2445)&lt;StartHour,StartHour,IF(HOUR(A2445)&gt;FinishHour,FinishHour,HOUR(A2445))))</f>
        <v/>
      </c>
      <c r="H2445" s="3" t="str">
        <f t="shared" si="195"/>
        <v/>
      </c>
      <c r="I2445" s="33" t="e">
        <f>IF(OR(A2445="",B2445=""),NA(),MAX(0,IF(A2445-B2445=0,SameDayCycleTimeSettingValue,(A2445-B2445) *24)))</f>
        <v>#N/A</v>
      </c>
      <c r="J2445" s="33" t="e">
        <f>IF(OR(A2445="",B2445=""),NA(),MAX(0,IF(A2445-B2445=0,SameDayCycleTimeSettingValue,((A2445-B2445) *24)-(INT((A2445-B2445)) * (24-(FinishHour-StartHour))))))</f>
        <v>#N/A</v>
      </c>
      <c r="K2445" s="3" t="e">
        <f ca="1">IF(OR(A2445&lt;&gt;"",B2445=""),NA(),MAX(0,IF(_xlfn.DAYS(NOW(),B2445)=0,SameDayCycleTimeSettingValue,_xlfn.DAYS(NOW(),B2445))))</f>
        <v>#N/A</v>
      </c>
    </row>
    <row r="2446" spans="1:11" x14ac:dyDescent="0.25">
      <c r="A2446" s="32" t="str">
        <f>IF(AND(TRIM(INDEX(CompletedDateValues,ROW(A2446)))&lt;&gt;"",INDEX(CompletedDateValues,ROW(A2446))&gt;0),INDEX(CompletedDateValues,ROW(A2446)),"")</f>
        <v/>
      </c>
      <c r="B2446" s="32" t="str">
        <f>IF(AND(TRIM(INDEX(StartDateValues,ROW(A2446)))&lt;&gt;"",INDEX(StartDateValues,ROW(A2446))&gt;0),INDEX(StartDateValues,ROW(A2446)),"")</f>
        <v/>
      </c>
      <c r="C2446" s="22" t="str">
        <f t="shared" si="191"/>
        <v/>
      </c>
      <c r="D2446" s="3" t="str">
        <f t="shared" si="192"/>
        <v/>
      </c>
      <c r="E2446" s="3" t="str">
        <f t="shared" si="193"/>
        <v/>
      </c>
      <c r="F2446" s="3" t="str">
        <f t="shared" si="194"/>
        <v/>
      </c>
      <c r="G2446" s="3" t="str">
        <f>IF(A2446="","",IF(HOUR(A2446)&lt;StartHour,StartHour,IF(HOUR(A2446)&gt;FinishHour,FinishHour,HOUR(A2446))))</f>
        <v/>
      </c>
      <c r="H2446" s="3" t="str">
        <f t="shared" si="195"/>
        <v/>
      </c>
      <c r="I2446" s="33" t="e">
        <f>IF(OR(A2446="",B2446=""),NA(),MAX(0,IF(A2446-B2446=0,SameDayCycleTimeSettingValue,(A2446-B2446) *24)))</f>
        <v>#N/A</v>
      </c>
      <c r="J2446" s="33" t="e">
        <f>IF(OR(A2446="",B2446=""),NA(),MAX(0,IF(A2446-B2446=0,SameDayCycleTimeSettingValue,((A2446-B2446) *24)-(INT((A2446-B2446)) * (24-(FinishHour-StartHour))))))</f>
        <v>#N/A</v>
      </c>
      <c r="K2446" s="3" t="e">
        <f ca="1">IF(OR(A2446&lt;&gt;"",B2446=""),NA(),MAX(0,IF(_xlfn.DAYS(NOW(),B2446)=0,SameDayCycleTimeSettingValue,_xlfn.DAYS(NOW(),B2446))))</f>
        <v>#N/A</v>
      </c>
    </row>
    <row r="2447" spans="1:11" x14ac:dyDescent="0.25">
      <c r="A2447" s="32" t="str">
        <f>IF(AND(TRIM(INDEX(CompletedDateValues,ROW(A2447)))&lt;&gt;"",INDEX(CompletedDateValues,ROW(A2447))&gt;0),INDEX(CompletedDateValues,ROW(A2447)),"")</f>
        <v/>
      </c>
      <c r="B2447" s="32" t="str">
        <f>IF(AND(TRIM(INDEX(StartDateValues,ROW(A2447)))&lt;&gt;"",INDEX(StartDateValues,ROW(A2447))&gt;0),INDEX(StartDateValues,ROW(A2447)),"")</f>
        <v/>
      </c>
      <c r="C2447" s="22" t="str">
        <f t="shared" si="191"/>
        <v/>
      </c>
      <c r="D2447" s="3" t="str">
        <f t="shared" si="192"/>
        <v/>
      </c>
      <c r="E2447" s="3" t="str">
        <f t="shared" si="193"/>
        <v/>
      </c>
      <c r="F2447" s="3" t="str">
        <f t="shared" si="194"/>
        <v/>
      </c>
      <c r="G2447" s="3" t="str">
        <f>IF(A2447="","",IF(HOUR(A2447)&lt;StartHour,StartHour,IF(HOUR(A2447)&gt;FinishHour,FinishHour,HOUR(A2447))))</f>
        <v/>
      </c>
      <c r="H2447" s="3" t="str">
        <f t="shared" si="195"/>
        <v/>
      </c>
      <c r="I2447" s="33" t="e">
        <f>IF(OR(A2447="",B2447=""),NA(),MAX(0,IF(A2447-B2447=0,SameDayCycleTimeSettingValue,(A2447-B2447) *24)))</f>
        <v>#N/A</v>
      </c>
      <c r="J2447" s="33" t="e">
        <f>IF(OR(A2447="",B2447=""),NA(),MAX(0,IF(A2447-B2447=0,SameDayCycleTimeSettingValue,((A2447-B2447) *24)-(INT((A2447-B2447)) * (24-(FinishHour-StartHour))))))</f>
        <v>#N/A</v>
      </c>
      <c r="K2447" s="3" t="e">
        <f ca="1">IF(OR(A2447&lt;&gt;"",B2447=""),NA(),MAX(0,IF(_xlfn.DAYS(NOW(),B2447)=0,SameDayCycleTimeSettingValue,_xlfn.DAYS(NOW(),B2447))))</f>
        <v>#N/A</v>
      </c>
    </row>
    <row r="2448" spans="1:11" x14ac:dyDescent="0.25">
      <c r="A2448" s="32" t="str">
        <f>IF(AND(TRIM(INDEX(CompletedDateValues,ROW(A2448)))&lt;&gt;"",INDEX(CompletedDateValues,ROW(A2448))&gt;0),INDEX(CompletedDateValues,ROW(A2448)),"")</f>
        <v/>
      </c>
      <c r="B2448" s="32" t="str">
        <f>IF(AND(TRIM(INDEX(StartDateValues,ROW(A2448)))&lt;&gt;"",INDEX(StartDateValues,ROW(A2448))&gt;0),INDEX(StartDateValues,ROW(A2448)),"")</f>
        <v/>
      </c>
      <c r="C2448" s="22" t="str">
        <f t="shared" si="191"/>
        <v/>
      </c>
      <c r="D2448" s="3" t="str">
        <f t="shared" si="192"/>
        <v/>
      </c>
      <c r="E2448" s="3" t="str">
        <f t="shared" si="193"/>
        <v/>
      </c>
      <c r="F2448" s="3" t="str">
        <f t="shared" si="194"/>
        <v/>
      </c>
      <c r="G2448" s="3" t="str">
        <f>IF(A2448="","",IF(HOUR(A2448)&lt;StartHour,StartHour,IF(HOUR(A2448)&gt;FinishHour,FinishHour,HOUR(A2448))))</f>
        <v/>
      </c>
      <c r="H2448" s="3" t="str">
        <f t="shared" si="195"/>
        <v/>
      </c>
      <c r="I2448" s="33" t="e">
        <f>IF(OR(A2448="",B2448=""),NA(),MAX(0,IF(A2448-B2448=0,SameDayCycleTimeSettingValue,(A2448-B2448) *24)))</f>
        <v>#N/A</v>
      </c>
      <c r="J2448" s="33" t="e">
        <f>IF(OR(A2448="",B2448=""),NA(),MAX(0,IF(A2448-B2448=0,SameDayCycleTimeSettingValue,((A2448-B2448) *24)-(INT((A2448-B2448)) * (24-(FinishHour-StartHour))))))</f>
        <v>#N/A</v>
      </c>
      <c r="K2448" s="3" t="e">
        <f ca="1">IF(OR(A2448&lt;&gt;"",B2448=""),NA(),MAX(0,IF(_xlfn.DAYS(NOW(),B2448)=0,SameDayCycleTimeSettingValue,_xlfn.DAYS(NOW(),B2448))))</f>
        <v>#N/A</v>
      </c>
    </row>
    <row r="2449" spans="1:11" x14ac:dyDescent="0.25">
      <c r="A2449" s="32" t="str">
        <f>IF(AND(TRIM(INDEX(CompletedDateValues,ROW(A2449)))&lt;&gt;"",INDEX(CompletedDateValues,ROW(A2449))&gt;0),INDEX(CompletedDateValues,ROW(A2449)),"")</f>
        <v/>
      </c>
      <c r="B2449" s="32" t="str">
        <f>IF(AND(TRIM(INDEX(StartDateValues,ROW(A2449)))&lt;&gt;"",INDEX(StartDateValues,ROW(A2449))&gt;0),INDEX(StartDateValues,ROW(A2449)),"")</f>
        <v/>
      </c>
      <c r="C2449" s="22" t="str">
        <f t="shared" si="191"/>
        <v/>
      </c>
      <c r="D2449" s="3" t="str">
        <f t="shared" si="192"/>
        <v/>
      </c>
      <c r="E2449" s="3" t="str">
        <f t="shared" si="193"/>
        <v/>
      </c>
      <c r="F2449" s="3" t="str">
        <f t="shared" si="194"/>
        <v/>
      </c>
      <c r="G2449" s="3" t="str">
        <f>IF(A2449="","",IF(HOUR(A2449)&lt;StartHour,StartHour,IF(HOUR(A2449)&gt;FinishHour,FinishHour,HOUR(A2449))))</f>
        <v/>
      </c>
      <c r="H2449" s="3" t="str">
        <f t="shared" si="195"/>
        <v/>
      </c>
      <c r="I2449" s="33" t="e">
        <f>IF(OR(A2449="",B2449=""),NA(),MAX(0,IF(A2449-B2449=0,SameDayCycleTimeSettingValue,(A2449-B2449) *24)))</f>
        <v>#N/A</v>
      </c>
      <c r="J2449" s="33" t="e">
        <f>IF(OR(A2449="",B2449=""),NA(),MAX(0,IF(A2449-B2449=0,SameDayCycleTimeSettingValue,((A2449-B2449) *24)-(INT((A2449-B2449)) * (24-(FinishHour-StartHour))))))</f>
        <v>#N/A</v>
      </c>
      <c r="K2449" s="3" t="e">
        <f ca="1">IF(OR(A2449&lt;&gt;"",B2449=""),NA(),MAX(0,IF(_xlfn.DAYS(NOW(),B2449)=0,SameDayCycleTimeSettingValue,_xlfn.DAYS(NOW(),B2449))))</f>
        <v>#N/A</v>
      </c>
    </row>
    <row r="2450" spans="1:11" x14ac:dyDescent="0.25">
      <c r="A2450" s="32" t="str">
        <f>IF(AND(TRIM(INDEX(CompletedDateValues,ROW(A2450)))&lt;&gt;"",INDEX(CompletedDateValues,ROW(A2450))&gt;0),INDEX(CompletedDateValues,ROW(A2450)),"")</f>
        <v/>
      </c>
      <c r="B2450" s="32" t="str">
        <f>IF(AND(TRIM(INDEX(StartDateValues,ROW(A2450)))&lt;&gt;"",INDEX(StartDateValues,ROW(A2450))&gt;0),INDEX(StartDateValues,ROW(A2450)),"")</f>
        <v/>
      </c>
      <c r="C2450" s="22" t="str">
        <f t="shared" si="191"/>
        <v/>
      </c>
      <c r="D2450" s="3" t="str">
        <f t="shared" si="192"/>
        <v/>
      </c>
      <c r="E2450" s="3" t="str">
        <f t="shared" si="193"/>
        <v/>
      </c>
      <c r="F2450" s="3" t="str">
        <f t="shared" si="194"/>
        <v/>
      </c>
      <c r="G2450" s="3" t="str">
        <f>IF(A2450="","",IF(HOUR(A2450)&lt;StartHour,StartHour,IF(HOUR(A2450)&gt;FinishHour,FinishHour,HOUR(A2450))))</f>
        <v/>
      </c>
      <c r="H2450" s="3" t="str">
        <f t="shared" si="195"/>
        <v/>
      </c>
      <c r="I2450" s="33" t="e">
        <f>IF(OR(A2450="",B2450=""),NA(),MAX(0,IF(A2450-B2450=0,SameDayCycleTimeSettingValue,(A2450-B2450) *24)))</f>
        <v>#N/A</v>
      </c>
      <c r="J2450" s="33" t="e">
        <f>IF(OR(A2450="",B2450=""),NA(),MAX(0,IF(A2450-B2450=0,SameDayCycleTimeSettingValue,((A2450-B2450) *24)-(INT((A2450-B2450)) * (24-(FinishHour-StartHour))))))</f>
        <v>#N/A</v>
      </c>
      <c r="K2450" s="3" t="e">
        <f ca="1">IF(OR(A2450&lt;&gt;"",B2450=""),NA(),MAX(0,IF(_xlfn.DAYS(NOW(),B2450)=0,SameDayCycleTimeSettingValue,_xlfn.DAYS(NOW(),B2450))))</f>
        <v>#N/A</v>
      </c>
    </row>
    <row r="2451" spans="1:11" x14ac:dyDescent="0.25">
      <c r="A2451" s="32" t="str">
        <f>IF(AND(TRIM(INDEX(CompletedDateValues,ROW(A2451)))&lt;&gt;"",INDEX(CompletedDateValues,ROW(A2451))&gt;0),INDEX(CompletedDateValues,ROW(A2451)),"")</f>
        <v/>
      </c>
      <c r="B2451" s="32" t="str">
        <f>IF(AND(TRIM(INDEX(StartDateValues,ROW(A2451)))&lt;&gt;"",INDEX(StartDateValues,ROW(A2451))&gt;0),INDEX(StartDateValues,ROW(A2451)),"")</f>
        <v/>
      </c>
      <c r="C2451" s="22" t="str">
        <f t="shared" si="191"/>
        <v/>
      </c>
      <c r="D2451" s="3" t="str">
        <f t="shared" si="192"/>
        <v/>
      </c>
      <c r="E2451" s="3" t="str">
        <f t="shared" si="193"/>
        <v/>
      </c>
      <c r="F2451" s="3" t="str">
        <f t="shared" si="194"/>
        <v/>
      </c>
      <c r="G2451" s="3" t="str">
        <f>IF(A2451="","",IF(HOUR(A2451)&lt;StartHour,StartHour,IF(HOUR(A2451)&gt;FinishHour,FinishHour,HOUR(A2451))))</f>
        <v/>
      </c>
      <c r="H2451" s="3" t="str">
        <f t="shared" si="195"/>
        <v/>
      </c>
      <c r="I2451" s="33" t="e">
        <f>IF(OR(A2451="",B2451=""),NA(),MAX(0,IF(A2451-B2451=0,SameDayCycleTimeSettingValue,(A2451-B2451) *24)))</f>
        <v>#N/A</v>
      </c>
      <c r="J2451" s="33" t="e">
        <f>IF(OR(A2451="",B2451=""),NA(),MAX(0,IF(A2451-B2451=0,SameDayCycleTimeSettingValue,((A2451-B2451) *24)-(INT((A2451-B2451)) * (24-(FinishHour-StartHour))))))</f>
        <v>#N/A</v>
      </c>
      <c r="K2451" s="3" t="e">
        <f ca="1">IF(OR(A2451&lt;&gt;"",B2451=""),NA(),MAX(0,IF(_xlfn.DAYS(NOW(),B2451)=0,SameDayCycleTimeSettingValue,_xlfn.DAYS(NOW(),B2451))))</f>
        <v>#N/A</v>
      </c>
    </row>
    <row r="2452" spans="1:11" x14ac:dyDescent="0.25">
      <c r="A2452" s="32" t="str">
        <f>IF(AND(TRIM(INDEX(CompletedDateValues,ROW(A2452)))&lt;&gt;"",INDEX(CompletedDateValues,ROW(A2452))&gt;0),INDEX(CompletedDateValues,ROW(A2452)),"")</f>
        <v/>
      </c>
      <c r="B2452" s="32" t="str">
        <f>IF(AND(TRIM(INDEX(StartDateValues,ROW(A2452)))&lt;&gt;"",INDEX(StartDateValues,ROW(A2452))&gt;0),INDEX(StartDateValues,ROW(A2452)),"")</f>
        <v/>
      </c>
      <c r="C2452" s="22" t="str">
        <f t="shared" si="191"/>
        <v/>
      </c>
      <c r="D2452" s="3" t="str">
        <f t="shared" si="192"/>
        <v/>
      </c>
      <c r="E2452" s="3" t="str">
        <f t="shared" si="193"/>
        <v/>
      </c>
      <c r="F2452" s="3" t="str">
        <f t="shared" si="194"/>
        <v/>
      </c>
      <c r="G2452" s="3" t="str">
        <f>IF(A2452="","",IF(HOUR(A2452)&lt;StartHour,StartHour,IF(HOUR(A2452)&gt;FinishHour,FinishHour,HOUR(A2452))))</f>
        <v/>
      </c>
      <c r="H2452" s="3" t="str">
        <f t="shared" si="195"/>
        <v/>
      </c>
      <c r="I2452" s="33" t="e">
        <f>IF(OR(A2452="",B2452=""),NA(),MAX(0,IF(A2452-B2452=0,SameDayCycleTimeSettingValue,(A2452-B2452) *24)))</f>
        <v>#N/A</v>
      </c>
      <c r="J2452" s="33" t="e">
        <f>IF(OR(A2452="",B2452=""),NA(),MAX(0,IF(A2452-B2452=0,SameDayCycleTimeSettingValue,((A2452-B2452) *24)-(INT((A2452-B2452)) * (24-(FinishHour-StartHour))))))</f>
        <v>#N/A</v>
      </c>
      <c r="K2452" s="3" t="e">
        <f ca="1">IF(OR(A2452&lt;&gt;"",B2452=""),NA(),MAX(0,IF(_xlfn.DAYS(NOW(),B2452)=0,SameDayCycleTimeSettingValue,_xlfn.DAYS(NOW(),B2452))))</f>
        <v>#N/A</v>
      </c>
    </row>
    <row r="2453" spans="1:11" x14ac:dyDescent="0.25">
      <c r="A2453" s="32" t="str">
        <f>IF(AND(TRIM(INDEX(CompletedDateValues,ROW(A2453)))&lt;&gt;"",INDEX(CompletedDateValues,ROW(A2453))&gt;0),INDEX(CompletedDateValues,ROW(A2453)),"")</f>
        <v/>
      </c>
      <c r="B2453" s="32" t="str">
        <f>IF(AND(TRIM(INDEX(StartDateValues,ROW(A2453)))&lt;&gt;"",INDEX(StartDateValues,ROW(A2453))&gt;0),INDEX(StartDateValues,ROW(A2453)),"")</f>
        <v/>
      </c>
      <c r="C2453" s="22" t="str">
        <f t="shared" si="191"/>
        <v/>
      </c>
      <c r="D2453" s="3" t="str">
        <f t="shared" si="192"/>
        <v/>
      </c>
      <c r="E2453" s="3" t="str">
        <f t="shared" si="193"/>
        <v/>
      </c>
      <c r="F2453" s="3" t="str">
        <f t="shared" si="194"/>
        <v/>
      </c>
      <c r="G2453" s="3" t="str">
        <f>IF(A2453="","",IF(HOUR(A2453)&lt;StartHour,StartHour,IF(HOUR(A2453)&gt;FinishHour,FinishHour,HOUR(A2453))))</f>
        <v/>
      </c>
      <c r="H2453" s="3" t="str">
        <f t="shared" si="195"/>
        <v/>
      </c>
      <c r="I2453" s="33" t="e">
        <f>IF(OR(A2453="",B2453=""),NA(),MAX(0,IF(A2453-B2453=0,SameDayCycleTimeSettingValue,(A2453-B2453) *24)))</f>
        <v>#N/A</v>
      </c>
      <c r="J2453" s="33" t="e">
        <f>IF(OR(A2453="",B2453=""),NA(),MAX(0,IF(A2453-B2453=0,SameDayCycleTimeSettingValue,((A2453-B2453) *24)-(INT((A2453-B2453)) * (24-(FinishHour-StartHour))))))</f>
        <v>#N/A</v>
      </c>
      <c r="K2453" s="3" t="e">
        <f ca="1">IF(OR(A2453&lt;&gt;"",B2453=""),NA(),MAX(0,IF(_xlfn.DAYS(NOW(),B2453)=0,SameDayCycleTimeSettingValue,_xlfn.DAYS(NOW(),B2453))))</f>
        <v>#N/A</v>
      </c>
    </row>
    <row r="2454" spans="1:11" x14ac:dyDescent="0.25">
      <c r="A2454" s="32" t="str">
        <f>IF(AND(TRIM(INDEX(CompletedDateValues,ROW(A2454)))&lt;&gt;"",INDEX(CompletedDateValues,ROW(A2454))&gt;0),INDEX(CompletedDateValues,ROW(A2454)),"")</f>
        <v/>
      </c>
      <c r="B2454" s="32" t="str">
        <f>IF(AND(TRIM(INDEX(StartDateValues,ROW(A2454)))&lt;&gt;"",INDEX(StartDateValues,ROW(A2454))&gt;0),INDEX(StartDateValues,ROW(A2454)),"")</f>
        <v/>
      </c>
      <c r="C2454" s="22" t="str">
        <f t="shared" si="191"/>
        <v/>
      </c>
      <c r="D2454" s="3" t="str">
        <f t="shared" si="192"/>
        <v/>
      </c>
      <c r="E2454" s="3" t="str">
        <f t="shared" si="193"/>
        <v/>
      </c>
      <c r="F2454" s="3" t="str">
        <f t="shared" si="194"/>
        <v/>
      </c>
      <c r="G2454" s="3" t="str">
        <f>IF(A2454="","",IF(HOUR(A2454)&lt;StartHour,StartHour,IF(HOUR(A2454)&gt;FinishHour,FinishHour,HOUR(A2454))))</f>
        <v/>
      </c>
      <c r="H2454" s="3" t="str">
        <f t="shared" si="195"/>
        <v/>
      </c>
      <c r="I2454" s="33" t="e">
        <f>IF(OR(A2454="",B2454=""),NA(),MAX(0,IF(A2454-B2454=0,SameDayCycleTimeSettingValue,(A2454-B2454) *24)))</f>
        <v>#N/A</v>
      </c>
      <c r="J2454" s="33" t="e">
        <f>IF(OR(A2454="",B2454=""),NA(),MAX(0,IF(A2454-B2454=0,SameDayCycleTimeSettingValue,((A2454-B2454) *24)-(INT((A2454-B2454)) * (24-(FinishHour-StartHour))))))</f>
        <v>#N/A</v>
      </c>
      <c r="K2454" s="3" t="e">
        <f ca="1">IF(OR(A2454&lt;&gt;"",B2454=""),NA(),MAX(0,IF(_xlfn.DAYS(NOW(),B2454)=0,SameDayCycleTimeSettingValue,_xlfn.DAYS(NOW(),B2454))))</f>
        <v>#N/A</v>
      </c>
    </row>
    <row r="2455" spans="1:11" x14ac:dyDescent="0.25">
      <c r="A2455" s="32" t="str">
        <f>IF(AND(TRIM(INDEX(CompletedDateValues,ROW(A2455)))&lt;&gt;"",INDEX(CompletedDateValues,ROW(A2455))&gt;0),INDEX(CompletedDateValues,ROW(A2455)),"")</f>
        <v/>
      </c>
      <c r="B2455" s="32" t="str">
        <f>IF(AND(TRIM(INDEX(StartDateValues,ROW(A2455)))&lt;&gt;"",INDEX(StartDateValues,ROW(A2455))&gt;0),INDEX(StartDateValues,ROW(A2455)),"")</f>
        <v/>
      </c>
      <c r="C2455" s="22" t="str">
        <f t="shared" si="191"/>
        <v/>
      </c>
      <c r="D2455" s="3" t="str">
        <f t="shared" si="192"/>
        <v/>
      </c>
      <c r="E2455" s="3" t="str">
        <f t="shared" si="193"/>
        <v/>
      </c>
      <c r="F2455" s="3" t="str">
        <f t="shared" si="194"/>
        <v/>
      </c>
      <c r="G2455" s="3" t="str">
        <f>IF(A2455="","",IF(HOUR(A2455)&lt;StartHour,StartHour,IF(HOUR(A2455)&gt;FinishHour,FinishHour,HOUR(A2455))))</f>
        <v/>
      </c>
      <c r="H2455" s="3" t="str">
        <f t="shared" si="195"/>
        <v/>
      </c>
      <c r="I2455" s="33" t="e">
        <f>IF(OR(A2455="",B2455=""),NA(),MAX(0,IF(A2455-B2455=0,SameDayCycleTimeSettingValue,(A2455-B2455) *24)))</f>
        <v>#N/A</v>
      </c>
      <c r="J2455" s="33" t="e">
        <f>IF(OR(A2455="",B2455=""),NA(),MAX(0,IF(A2455-B2455=0,SameDayCycleTimeSettingValue,((A2455-B2455) *24)-(INT((A2455-B2455)) * (24-(FinishHour-StartHour))))))</f>
        <v>#N/A</v>
      </c>
      <c r="K2455" s="3" t="e">
        <f ca="1">IF(OR(A2455&lt;&gt;"",B2455=""),NA(),MAX(0,IF(_xlfn.DAYS(NOW(),B2455)=0,SameDayCycleTimeSettingValue,_xlfn.DAYS(NOW(),B2455))))</f>
        <v>#N/A</v>
      </c>
    </row>
    <row r="2456" spans="1:11" x14ac:dyDescent="0.25">
      <c r="A2456" s="32" t="str">
        <f>IF(AND(TRIM(INDEX(CompletedDateValues,ROW(A2456)))&lt;&gt;"",INDEX(CompletedDateValues,ROW(A2456))&gt;0),INDEX(CompletedDateValues,ROW(A2456)),"")</f>
        <v/>
      </c>
      <c r="B2456" s="32" t="str">
        <f>IF(AND(TRIM(INDEX(StartDateValues,ROW(A2456)))&lt;&gt;"",INDEX(StartDateValues,ROW(A2456))&gt;0),INDEX(StartDateValues,ROW(A2456)),"")</f>
        <v/>
      </c>
      <c r="C2456" s="22" t="str">
        <f t="shared" si="191"/>
        <v/>
      </c>
      <c r="D2456" s="3" t="str">
        <f t="shared" si="192"/>
        <v/>
      </c>
      <c r="E2456" s="3" t="str">
        <f t="shared" si="193"/>
        <v/>
      </c>
      <c r="F2456" s="3" t="str">
        <f t="shared" si="194"/>
        <v/>
      </c>
      <c r="G2456" s="3" t="str">
        <f>IF(A2456="","",IF(HOUR(A2456)&lt;StartHour,StartHour,IF(HOUR(A2456)&gt;FinishHour,FinishHour,HOUR(A2456))))</f>
        <v/>
      </c>
      <c r="H2456" s="3" t="str">
        <f t="shared" si="195"/>
        <v/>
      </c>
      <c r="I2456" s="33" t="e">
        <f>IF(OR(A2456="",B2456=""),NA(),MAX(0,IF(A2456-B2456=0,SameDayCycleTimeSettingValue,(A2456-B2456) *24)))</f>
        <v>#N/A</v>
      </c>
      <c r="J2456" s="33" t="e">
        <f>IF(OR(A2456="",B2456=""),NA(),MAX(0,IF(A2456-B2456=0,SameDayCycleTimeSettingValue,((A2456-B2456) *24)-(INT((A2456-B2456)) * (24-(FinishHour-StartHour))))))</f>
        <v>#N/A</v>
      </c>
      <c r="K2456" s="3" t="e">
        <f ca="1">IF(OR(A2456&lt;&gt;"",B2456=""),NA(),MAX(0,IF(_xlfn.DAYS(NOW(),B2456)=0,SameDayCycleTimeSettingValue,_xlfn.DAYS(NOW(),B2456))))</f>
        <v>#N/A</v>
      </c>
    </row>
    <row r="2457" spans="1:11" x14ac:dyDescent="0.25">
      <c r="A2457" s="32" t="str">
        <f>IF(AND(TRIM(INDEX(CompletedDateValues,ROW(A2457)))&lt;&gt;"",INDEX(CompletedDateValues,ROW(A2457))&gt;0),INDEX(CompletedDateValues,ROW(A2457)),"")</f>
        <v/>
      </c>
      <c r="B2457" s="32" t="str">
        <f>IF(AND(TRIM(INDEX(StartDateValues,ROW(A2457)))&lt;&gt;"",INDEX(StartDateValues,ROW(A2457))&gt;0),INDEX(StartDateValues,ROW(A2457)),"")</f>
        <v/>
      </c>
      <c r="C2457" s="22" t="str">
        <f t="shared" si="191"/>
        <v/>
      </c>
      <c r="D2457" s="3" t="str">
        <f t="shared" si="192"/>
        <v/>
      </c>
      <c r="E2457" s="3" t="str">
        <f t="shared" si="193"/>
        <v/>
      </c>
      <c r="F2457" s="3" t="str">
        <f t="shared" si="194"/>
        <v/>
      </c>
      <c r="G2457" s="3" t="str">
        <f>IF(A2457="","",IF(HOUR(A2457)&lt;StartHour,StartHour,IF(HOUR(A2457)&gt;FinishHour,FinishHour,HOUR(A2457))))</f>
        <v/>
      </c>
      <c r="H2457" s="3" t="str">
        <f t="shared" si="195"/>
        <v/>
      </c>
      <c r="I2457" s="33" t="e">
        <f>IF(OR(A2457="",B2457=""),NA(),MAX(0,IF(A2457-B2457=0,SameDayCycleTimeSettingValue,(A2457-B2457) *24)))</f>
        <v>#N/A</v>
      </c>
      <c r="J2457" s="33" t="e">
        <f>IF(OR(A2457="",B2457=""),NA(),MAX(0,IF(A2457-B2457=0,SameDayCycleTimeSettingValue,((A2457-B2457) *24)-(INT((A2457-B2457)) * (24-(FinishHour-StartHour))))))</f>
        <v>#N/A</v>
      </c>
      <c r="K2457" s="3" t="e">
        <f ca="1">IF(OR(A2457&lt;&gt;"",B2457=""),NA(),MAX(0,IF(_xlfn.DAYS(NOW(),B2457)=0,SameDayCycleTimeSettingValue,_xlfn.DAYS(NOW(),B2457))))</f>
        <v>#N/A</v>
      </c>
    </row>
    <row r="2458" spans="1:11" x14ac:dyDescent="0.25">
      <c r="A2458" s="32" t="str">
        <f>IF(AND(TRIM(INDEX(CompletedDateValues,ROW(A2458)))&lt;&gt;"",INDEX(CompletedDateValues,ROW(A2458))&gt;0),INDEX(CompletedDateValues,ROW(A2458)),"")</f>
        <v/>
      </c>
      <c r="B2458" s="32" t="str">
        <f>IF(AND(TRIM(INDEX(StartDateValues,ROW(A2458)))&lt;&gt;"",INDEX(StartDateValues,ROW(A2458))&gt;0),INDEX(StartDateValues,ROW(A2458)),"")</f>
        <v/>
      </c>
      <c r="C2458" s="22" t="str">
        <f t="shared" si="191"/>
        <v/>
      </c>
      <c r="D2458" s="3" t="str">
        <f t="shared" si="192"/>
        <v/>
      </c>
      <c r="E2458" s="3" t="str">
        <f t="shared" si="193"/>
        <v/>
      </c>
      <c r="F2458" s="3" t="str">
        <f t="shared" si="194"/>
        <v/>
      </c>
      <c r="G2458" s="3" t="str">
        <f>IF(A2458="","",IF(HOUR(A2458)&lt;StartHour,StartHour,IF(HOUR(A2458)&gt;FinishHour,FinishHour,HOUR(A2458))))</f>
        <v/>
      </c>
      <c r="H2458" s="3" t="str">
        <f t="shared" si="195"/>
        <v/>
      </c>
      <c r="I2458" s="33" t="e">
        <f>IF(OR(A2458="",B2458=""),NA(),MAX(0,IF(A2458-B2458=0,SameDayCycleTimeSettingValue,(A2458-B2458) *24)))</f>
        <v>#N/A</v>
      </c>
      <c r="J2458" s="33" t="e">
        <f>IF(OR(A2458="",B2458=""),NA(),MAX(0,IF(A2458-B2458=0,SameDayCycleTimeSettingValue,((A2458-B2458) *24)-(INT((A2458-B2458)) * (24-(FinishHour-StartHour))))))</f>
        <v>#N/A</v>
      </c>
      <c r="K2458" s="3" t="e">
        <f ca="1">IF(OR(A2458&lt;&gt;"",B2458=""),NA(),MAX(0,IF(_xlfn.DAYS(NOW(),B2458)=0,SameDayCycleTimeSettingValue,_xlfn.DAYS(NOW(),B2458))))</f>
        <v>#N/A</v>
      </c>
    </row>
    <row r="2459" spans="1:11" x14ac:dyDescent="0.25">
      <c r="A2459" s="32" t="str">
        <f>IF(AND(TRIM(INDEX(CompletedDateValues,ROW(A2459)))&lt;&gt;"",INDEX(CompletedDateValues,ROW(A2459))&gt;0),INDEX(CompletedDateValues,ROW(A2459)),"")</f>
        <v/>
      </c>
      <c r="B2459" s="32" t="str">
        <f>IF(AND(TRIM(INDEX(StartDateValues,ROW(A2459)))&lt;&gt;"",INDEX(StartDateValues,ROW(A2459))&gt;0),INDEX(StartDateValues,ROW(A2459)),"")</f>
        <v/>
      </c>
      <c r="C2459" s="22" t="str">
        <f t="shared" si="191"/>
        <v/>
      </c>
      <c r="D2459" s="3" t="str">
        <f t="shared" si="192"/>
        <v/>
      </c>
      <c r="E2459" s="3" t="str">
        <f t="shared" si="193"/>
        <v/>
      </c>
      <c r="F2459" s="3" t="str">
        <f t="shared" si="194"/>
        <v/>
      </c>
      <c r="G2459" s="3" t="str">
        <f>IF(A2459="","",IF(HOUR(A2459)&lt;StartHour,StartHour,IF(HOUR(A2459)&gt;FinishHour,FinishHour,HOUR(A2459))))</f>
        <v/>
      </c>
      <c r="H2459" s="3" t="str">
        <f t="shared" si="195"/>
        <v/>
      </c>
      <c r="I2459" s="33" t="e">
        <f>IF(OR(A2459="",B2459=""),NA(),MAX(0,IF(A2459-B2459=0,SameDayCycleTimeSettingValue,(A2459-B2459) *24)))</f>
        <v>#N/A</v>
      </c>
      <c r="J2459" s="33" t="e">
        <f>IF(OR(A2459="",B2459=""),NA(),MAX(0,IF(A2459-B2459=0,SameDayCycleTimeSettingValue,((A2459-B2459) *24)-(INT((A2459-B2459)) * (24-(FinishHour-StartHour))))))</f>
        <v>#N/A</v>
      </c>
      <c r="K2459" s="3" t="e">
        <f ca="1">IF(OR(A2459&lt;&gt;"",B2459=""),NA(),MAX(0,IF(_xlfn.DAYS(NOW(),B2459)=0,SameDayCycleTimeSettingValue,_xlfn.DAYS(NOW(),B2459))))</f>
        <v>#N/A</v>
      </c>
    </row>
    <row r="2460" spans="1:11" x14ac:dyDescent="0.25">
      <c r="A2460" s="32" t="str">
        <f>IF(AND(TRIM(INDEX(CompletedDateValues,ROW(A2460)))&lt;&gt;"",INDEX(CompletedDateValues,ROW(A2460))&gt;0),INDEX(CompletedDateValues,ROW(A2460)),"")</f>
        <v/>
      </c>
      <c r="B2460" s="32" t="str">
        <f>IF(AND(TRIM(INDEX(StartDateValues,ROW(A2460)))&lt;&gt;"",INDEX(StartDateValues,ROW(A2460))&gt;0),INDEX(StartDateValues,ROW(A2460)),"")</f>
        <v/>
      </c>
      <c r="C2460" s="22" t="str">
        <f t="shared" si="191"/>
        <v/>
      </c>
      <c r="D2460" s="3" t="str">
        <f t="shared" si="192"/>
        <v/>
      </c>
      <c r="E2460" s="3" t="str">
        <f t="shared" si="193"/>
        <v/>
      </c>
      <c r="F2460" s="3" t="str">
        <f t="shared" si="194"/>
        <v/>
      </c>
      <c r="G2460" s="3" t="str">
        <f>IF(A2460="","",IF(HOUR(A2460)&lt;StartHour,StartHour,IF(HOUR(A2460)&gt;FinishHour,FinishHour,HOUR(A2460))))</f>
        <v/>
      </c>
      <c r="H2460" s="3" t="str">
        <f t="shared" si="195"/>
        <v/>
      </c>
      <c r="I2460" s="33" t="e">
        <f>IF(OR(A2460="",B2460=""),NA(),MAX(0,IF(A2460-B2460=0,SameDayCycleTimeSettingValue,(A2460-B2460) *24)))</f>
        <v>#N/A</v>
      </c>
      <c r="J2460" s="33" t="e">
        <f>IF(OR(A2460="",B2460=""),NA(),MAX(0,IF(A2460-B2460=0,SameDayCycleTimeSettingValue,((A2460-B2460) *24)-(INT((A2460-B2460)) * (24-(FinishHour-StartHour))))))</f>
        <v>#N/A</v>
      </c>
      <c r="K2460" s="3" t="e">
        <f ca="1">IF(OR(A2460&lt;&gt;"",B2460=""),NA(),MAX(0,IF(_xlfn.DAYS(NOW(),B2460)=0,SameDayCycleTimeSettingValue,_xlfn.DAYS(NOW(),B2460))))</f>
        <v>#N/A</v>
      </c>
    </row>
    <row r="2461" spans="1:11" x14ac:dyDescent="0.25">
      <c r="A2461" s="32" t="str">
        <f>IF(AND(TRIM(INDEX(CompletedDateValues,ROW(A2461)))&lt;&gt;"",INDEX(CompletedDateValues,ROW(A2461))&gt;0),INDEX(CompletedDateValues,ROW(A2461)),"")</f>
        <v/>
      </c>
      <c r="B2461" s="32" t="str">
        <f>IF(AND(TRIM(INDEX(StartDateValues,ROW(A2461)))&lt;&gt;"",INDEX(StartDateValues,ROW(A2461))&gt;0),INDEX(StartDateValues,ROW(A2461)),"")</f>
        <v/>
      </c>
      <c r="C2461" s="22" t="str">
        <f t="shared" si="191"/>
        <v/>
      </c>
      <c r="D2461" s="3" t="str">
        <f t="shared" si="192"/>
        <v/>
      </c>
      <c r="E2461" s="3" t="str">
        <f t="shared" si="193"/>
        <v/>
      </c>
      <c r="F2461" s="3" t="str">
        <f t="shared" si="194"/>
        <v/>
      </c>
      <c r="G2461" s="3" t="str">
        <f>IF(A2461="","",IF(HOUR(A2461)&lt;StartHour,StartHour,IF(HOUR(A2461)&gt;FinishHour,FinishHour,HOUR(A2461))))</f>
        <v/>
      </c>
      <c r="H2461" s="3" t="str">
        <f t="shared" si="195"/>
        <v/>
      </c>
      <c r="I2461" s="33" t="e">
        <f>IF(OR(A2461="",B2461=""),NA(),MAX(0,IF(A2461-B2461=0,SameDayCycleTimeSettingValue,(A2461-B2461) *24)))</f>
        <v>#N/A</v>
      </c>
      <c r="J2461" s="33" t="e">
        <f>IF(OR(A2461="",B2461=""),NA(),MAX(0,IF(A2461-B2461=0,SameDayCycleTimeSettingValue,((A2461-B2461) *24)-(INT((A2461-B2461)) * (24-(FinishHour-StartHour))))))</f>
        <v>#N/A</v>
      </c>
      <c r="K2461" s="3" t="e">
        <f ca="1">IF(OR(A2461&lt;&gt;"",B2461=""),NA(),MAX(0,IF(_xlfn.DAYS(NOW(),B2461)=0,SameDayCycleTimeSettingValue,_xlfn.DAYS(NOW(),B2461))))</f>
        <v>#N/A</v>
      </c>
    </row>
    <row r="2462" spans="1:11" x14ac:dyDescent="0.25">
      <c r="A2462" s="32" t="str">
        <f>IF(AND(TRIM(INDEX(CompletedDateValues,ROW(A2462)))&lt;&gt;"",INDEX(CompletedDateValues,ROW(A2462))&gt;0),INDEX(CompletedDateValues,ROW(A2462)),"")</f>
        <v/>
      </c>
      <c r="B2462" s="32" t="str">
        <f>IF(AND(TRIM(INDEX(StartDateValues,ROW(A2462)))&lt;&gt;"",INDEX(StartDateValues,ROW(A2462))&gt;0),INDEX(StartDateValues,ROW(A2462)),"")</f>
        <v/>
      </c>
      <c r="C2462" s="22" t="str">
        <f t="shared" si="191"/>
        <v/>
      </c>
      <c r="D2462" s="3" t="str">
        <f t="shared" si="192"/>
        <v/>
      </c>
      <c r="E2462" s="3" t="str">
        <f t="shared" si="193"/>
        <v/>
      </c>
      <c r="F2462" s="3" t="str">
        <f t="shared" si="194"/>
        <v/>
      </c>
      <c r="G2462" s="3" t="str">
        <f>IF(A2462="","",IF(HOUR(A2462)&lt;StartHour,StartHour,IF(HOUR(A2462)&gt;FinishHour,FinishHour,HOUR(A2462))))</f>
        <v/>
      </c>
      <c r="H2462" s="3" t="str">
        <f t="shared" si="195"/>
        <v/>
      </c>
      <c r="I2462" s="33" t="e">
        <f>IF(OR(A2462="",B2462=""),NA(),MAX(0,IF(A2462-B2462=0,SameDayCycleTimeSettingValue,(A2462-B2462) *24)))</f>
        <v>#N/A</v>
      </c>
      <c r="J2462" s="33" t="e">
        <f>IF(OR(A2462="",B2462=""),NA(),MAX(0,IF(A2462-B2462=0,SameDayCycleTimeSettingValue,((A2462-B2462) *24)-(INT((A2462-B2462)) * (24-(FinishHour-StartHour))))))</f>
        <v>#N/A</v>
      </c>
      <c r="K2462" s="3" t="e">
        <f ca="1">IF(OR(A2462&lt;&gt;"",B2462=""),NA(),MAX(0,IF(_xlfn.DAYS(NOW(),B2462)=0,SameDayCycleTimeSettingValue,_xlfn.DAYS(NOW(),B2462))))</f>
        <v>#N/A</v>
      </c>
    </row>
    <row r="2463" spans="1:11" x14ac:dyDescent="0.25">
      <c r="A2463" s="32" t="str">
        <f>IF(AND(TRIM(INDEX(CompletedDateValues,ROW(A2463)))&lt;&gt;"",INDEX(CompletedDateValues,ROW(A2463))&gt;0),INDEX(CompletedDateValues,ROW(A2463)),"")</f>
        <v/>
      </c>
      <c r="B2463" s="32" t="str">
        <f>IF(AND(TRIM(INDEX(StartDateValues,ROW(A2463)))&lt;&gt;"",INDEX(StartDateValues,ROW(A2463))&gt;0),INDEX(StartDateValues,ROW(A2463)),"")</f>
        <v/>
      </c>
      <c r="C2463" s="22" t="str">
        <f t="shared" si="191"/>
        <v/>
      </c>
      <c r="D2463" s="3" t="str">
        <f t="shared" si="192"/>
        <v/>
      </c>
      <c r="E2463" s="3" t="str">
        <f t="shared" si="193"/>
        <v/>
      </c>
      <c r="F2463" s="3" t="str">
        <f t="shared" si="194"/>
        <v/>
      </c>
      <c r="G2463" s="3" t="str">
        <f>IF(A2463="","",IF(HOUR(A2463)&lt;StartHour,StartHour,IF(HOUR(A2463)&gt;FinishHour,FinishHour,HOUR(A2463))))</f>
        <v/>
      </c>
      <c r="H2463" s="3" t="str">
        <f t="shared" si="195"/>
        <v/>
      </c>
      <c r="I2463" s="33" t="e">
        <f>IF(OR(A2463="",B2463=""),NA(),MAX(0,IF(A2463-B2463=0,SameDayCycleTimeSettingValue,(A2463-B2463) *24)))</f>
        <v>#N/A</v>
      </c>
      <c r="J2463" s="33" t="e">
        <f>IF(OR(A2463="",B2463=""),NA(),MAX(0,IF(A2463-B2463=0,SameDayCycleTimeSettingValue,((A2463-B2463) *24)-(INT((A2463-B2463)) * (24-(FinishHour-StartHour))))))</f>
        <v>#N/A</v>
      </c>
      <c r="K2463" s="3" t="e">
        <f ca="1">IF(OR(A2463&lt;&gt;"",B2463=""),NA(),MAX(0,IF(_xlfn.DAYS(NOW(),B2463)=0,SameDayCycleTimeSettingValue,_xlfn.DAYS(NOW(),B2463))))</f>
        <v>#N/A</v>
      </c>
    </row>
    <row r="2464" spans="1:11" x14ac:dyDescent="0.25">
      <c r="A2464" s="32" t="str">
        <f>IF(AND(TRIM(INDEX(CompletedDateValues,ROW(A2464)))&lt;&gt;"",INDEX(CompletedDateValues,ROW(A2464))&gt;0),INDEX(CompletedDateValues,ROW(A2464)),"")</f>
        <v/>
      </c>
      <c r="B2464" s="32" t="str">
        <f>IF(AND(TRIM(INDEX(StartDateValues,ROW(A2464)))&lt;&gt;"",INDEX(StartDateValues,ROW(A2464))&gt;0),INDEX(StartDateValues,ROW(A2464)),"")</f>
        <v/>
      </c>
      <c r="C2464" s="22" t="str">
        <f t="shared" si="191"/>
        <v/>
      </c>
      <c r="D2464" s="3" t="str">
        <f t="shared" si="192"/>
        <v/>
      </c>
      <c r="E2464" s="3" t="str">
        <f t="shared" si="193"/>
        <v/>
      </c>
      <c r="F2464" s="3" t="str">
        <f t="shared" si="194"/>
        <v/>
      </c>
      <c r="G2464" s="3" t="str">
        <f>IF(A2464="","",IF(HOUR(A2464)&lt;StartHour,StartHour,IF(HOUR(A2464)&gt;FinishHour,FinishHour,HOUR(A2464))))</f>
        <v/>
      </c>
      <c r="H2464" s="3" t="str">
        <f t="shared" si="195"/>
        <v/>
      </c>
      <c r="I2464" s="33" t="e">
        <f>IF(OR(A2464="",B2464=""),NA(),MAX(0,IF(A2464-B2464=0,SameDayCycleTimeSettingValue,(A2464-B2464) *24)))</f>
        <v>#N/A</v>
      </c>
      <c r="J2464" s="33" t="e">
        <f>IF(OR(A2464="",B2464=""),NA(),MAX(0,IF(A2464-B2464=0,SameDayCycleTimeSettingValue,((A2464-B2464) *24)-(INT((A2464-B2464)) * (24-(FinishHour-StartHour))))))</f>
        <v>#N/A</v>
      </c>
      <c r="K2464" s="3" t="e">
        <f ca="1">IF(OR(A2464&lt;&gt;"",B2464=""),NA(),MAX(0,IF(_xlfn.DAYS(NOW(),B2464)=0,SameDayCycleTimeSettingValue,_xlfn.DAYS(NOW(),B2464))))</f>
        <v>#N/A</v>
      </c>
    </row>
    <row r="2465" spans="1:11" x14ac:dyDescent="0.25">
      <c r="A2465" s="32" t="str">
        <f>IF(AND(TRIM(INDEX(CompletedDateValues,ROW(A2465)))&lt;&gt;"",INDEX(CompletedDateValues,ROW(A2465))&gt;0),INDEX(CompletedDateValues,ROW(A2465)),"")</f>
        <v/>
      </c>
      <c r="B2465" s="32" t="str">
        <f>IF(AND(TRIM(INDEX(StartDateValues,ROW(A2465)))&lt;&gt;"",INDEX(StartDateValues,ROW(A2465))&gt;0),INDEX(StartDateValues,ROW(A2465)),"")</f>
        <v/>
      </c>
      <c r="C2465" s="22" t="str">
        <f t="shared" si="191"/>
        <v/>
      </c>
      <c r="D2465" s="3" t="str">
        <f t="shared" si="192"/>
        <v/>
      </c>
      <c r="E2465" s="3" t="str">
        <f t="shared" si="193"/>
        <v/>
      </c>
      <c r="F2465" s="3" t="str">
        <f t="shared" si="194"/>
        <v/>
      </c>
      <c r="G2465" s="3" t="str">
        <f>IF(A2465="","",IF(HOUR(A2465)&lt;StartHour,StartHour,IF(HOUR(A2465)&gt;FinishHour,FinishHour,HOUR(A2465))))</f>
        <v/>
      </c>
      <c r="H2465" s="3" t="str">
        <f t="shared" si="195"/>
        <v/>
      </c>
      <c r="I2465" s="33" t="e">
        <f>IF(OR(A2465="",B2465=""),NA(),MAX(0,IF(A2465-B2465=0,SameDayCycleTimeSettingValue,(A2465-B2465) *24)))</f>
        <v>#N/A</v>
      </c>
      <c r="J2465" s="33" t="e">
        <f>IF(OR(A2465="",B2465=""),NA(),MAX(0,IF(A2465-B2465=0,SameDayCycleTimeSettingValue,((A2465-B2465) *24)-(INT((A2465-B2465)) * (24-(FinishHour-StartHour))))))</f>
        <v>#N/A</v>
      </c>
      <c r="K2465" s="3" t="e">
        <f ca="1">IF(OR(A2465&lt;&gt;"",B2465=""),NA(),MAX(0,IF(_xlfn.DAYS(NOW(),B2465)=0,SameDayCycleTimeSettingValue,_xlfn.DAYS(NOW(),B2465))))</f>
        <v>#N/A</v>
      </c>
    </row>
    <row r="2466" spans="1:11" x14ac:dyDescent="0.25">
      <c r="A2466" s="32" t="str">
        <f>IF(AND(TRIM(INDEX(CompletedDateValues,ROW(A2466)))&lt;&gt;"",INDEX(CompletedDateValues,ROW(A2466))&gt;0),INDEX(CompletedDateValues,ROW(A2466)),"")</f>
        <v/>
      </c>
      <c r="B2466" s="32" t="str">
        <f>IF(AND(TRIM(INDEX(StartDateValues,ROW(A2466)))&lt;&gt;"",INDEX(StartDateValues,ROW(A2466))&gt;0),INDEX(StartDateValues,ROW(A2466)),"")</f>
        <v/>
      </c>
      <c r="C2466" s="22" t="str">
        <f t="shared" si="191"/>
        <v/>
      </c>
      <c r="D2466" s="3" t="str">
        <f t="shared" si="192"/>
        <v/>
      </c>
      <c r="E2466" s="3" t="str">
        <f t="shared" si="193"/>
        <v/>
      </c>
      <c r="F2466" s="3" t="str">
        <f t="shared" si="194"/>
        <v/>
      </c>
      <c r="G2466" s="3" t="str">
        <f>IF(A2466="","",IF(HOUR(A2466)&lt;StartHour,StartHour,IF(HOUR(A2466)&gt;FinishHour,FinishHour,HOUR(A2466))))</f>
        <v/>
      </c>
      <c r="H2466" s="3" t="str">
        <f t="shared" si="195"/>
        <v/>
      </c>
      <c r="I2466" s="33" t="e">
        <f>IF(OR(A2466="",B2466=""),NA(),MAX(0,IF(A2466-B2466=0,SameDayCycleTimeSettingValue,(A2466-B2466) *24)))</f>
        <v>#N/A</v>
      </c>
      <c r="J2466" s="33" t="e">
        <f>IF(OR(A2466="",B2466=""),NA(),MAX(0,IF(A2466-B2466=0,SameDayCycleTimeSettingValue,((A2466-B2466) *24)-(INT((A2466-B2466)) * (24-(FinishHour-StartHour))))))</f>
        <v>#N/A</v>
      </c>
      <c r="K2466" s="3" t="e">
        <f ca="1">IF(OR(A2466&lt;&gt;"",B2466=""),NA(),MAX(0,IF(_xlfn.DAYS(NOW(),B2466)=0,SameDayCycleTimeSettingValue,_xlfn.DAYS(NOW(),B2466))))</f>
        <v>#N/A</v>
      </c>
    </row>
    <row r="2467" spans="1:11" x14ac:dyDescent="0.25">
      <c r="A2467" s="32" t="str">
        <f>IF(AND(TRIM(INDEX(CompletedDateValues,ROW(A2467)))&lt;&gt;"",INDEX(CompletedDateValues,ROW(A2467))&gt;0),INDEX(CompletedDateValues,ROW(A2467)),"")</f>
        <v/>
      </c>
      <c r="B2467" s="32" t="str">
        <f>IF(AND(TRIM(INDEX(StartDateValues,ROW(A2467)))&lt;&gt;"",INDEX(StartDateValues,ROW(A2467))&gt;0),INDEX(StartDateValues,ROW(A2467)),"")</f>
        <v/>
      </c>
      <c r="C2467" s="22" t="str">
        <f t="shared" si="191"/>
        <v/>
      </c>
      <c r="D2467" s="3" t="str">
        <f t="shared" si="192"/>
        <v/>
      </c>
      <c r="E2467" s="3" t="str">
        <f t="shared" si="193"/>
        <v/>
      </c>
      <c r="F2467" s="3" t="str">
        <f t="shared" si="194"/>
        <v/>
      </c>
      <c r="G2467" s="3" t="str">
        <f>IF(A2467="","",IF(HOUR(A2467)&lt;StartHour,StartHour,IF(HOUR(A2467)&gt;FinishHour,FinishHour,HOUR(A2467))))</f>
        <v/>
      </c>
      <c r="H2467" s="3" t="str">
        <f t="shared" si="195"/>
        <v/>
      </c>
      <c r="I2467" s="33" t="e">
        <f>IF(OR(A2467="",B2467=""),NA(),MAX(0,IF(A2467-B2467=0,SameDayCycleTimeSettingValue,(A2467-B2467) *24)))</f>
        <v>#N/A</v>
      </c>
      <c r="J2467" s="33" t="e">
        <f>IF(OR(A2467="",B2467=""),NA(),MAX(0,IF(A2467-B2467=0,SameDayCycleTimeSettingValue,((A2467-B2467) *24)-(INT((A2467-B2467)) * (24-(FinishHour-StartHour))))))</f>
        <v>#N/A</v>
      </c>
      <c r="K2467" s="3" t="e">
        <f ca="1">IF(OR(A2467&lt;&gt;"",B2467=""),NA(),MAX(0,IF(_xlfn.DAYS(NOW(),B2467)=0,SameDayCycleTimeSettingValue,_xlfn.DAYS(NOW(),B2467))))</f>
        <v>#N/A</v>
      </c>
    </row>
    <row r="2468" spans="1:11" x14ac:dyDescent="0.25">
      <c r="A2468" s="32" t="str">
        <f>IF(AND(TRIM(INDEX(CompletedDateValues,ROW(A2468)))&lt;&gt;"",INDEX(CompletedDateValues,ROW(A2468))&gt;0),INDEX(CompletedDateValues,ROW(A2468)),"")</f>
        <v/>
      </c>
      <c r="B2468" s="32" t="str">
        <f>IF(AND(TRIM(INDEX(StartDateValues,ROW(A2468)))&lt;&gt;"",INDEX(StartDateValues,ROW(A2468))&gt;0),INDEX(StartDateValues,ROW(A2468)),"")</f>
        <v/>
      </c>
      <c r="C2468" s="22" t="str">
        <f t="shared" si="191"/>
        <v/>
      </c>
      <c r="D2468" s="3" t="str">
        <f t="shared" si="192"/>
        <v/>
      </c>
      <c r="E2468" s="3" t="str">
        <f t="shared" si="193"/>
        <v/>
      </c>
      <c r="F2468" s="3" t="str">
        <f t="shared" si="194"/>
        <v/>
      </c>
      <c r="G2468" s="3" t="str">
        <f>IF(A2468="","",IF(HOUR(A2468)&lt;StartHour,StartHour,IF(HOUR(A2468)&gt;FinishHour,FinishHour,HOUR(A2468))))</f>
        <v/>
      </c>
      <c r="H2468" s="3" t="str">
        <f t="shared" si="195"/>
        <v/>
      </c>
      <c r="I2468" s="33" t="e">
        <f>IF(OR(A2468="",B2468=""),NA(),MAX(0,IF(A2468-B2468=0,SameDayCycleTimeSettingValue,(A2468-B2468) *24)))</f>
        <v>#N/A</v>
      </c>
      <c r="J2468" s="33" t="e">
        <f>IF(OR(A2468="",B2468=""),NA(),MAX(0,IF(A2468-B2468=0,SameDayCycleTimeSettingValue,((A2468-B2468) *24)-(INT((A2468-B2468)) * (24-(FinishHour-StartHour))))))</f>
        <v>#N/A</v>
      </c>
      <c r="K2468" s="3" t="e">
        <f ca="1">IF(OR(A2468&lt;&gt;"",B2468=""),NA(),MAX(0,IF(_xlfn.DAYS(NOW(),B2468)=0,SameDayCycleTimeSettingValue,_xlfn.DAYS(NOW(),B2468))))</f>
        <v>#N/A</v>
      </c>
    </row>
    <row r="2469" spans="1:11" x14ac:dyDescent="0.25">
      <c r="A2469" s="32" t="str">
        <f>IF(AND(TRIM(INDEX(CompletedDateValues,ROW(A2469)))&lt;&gt;"",INDEX(CompletedDateValues,ROW(A2469))&gt;0),INDEX(CompletedDateValues,ROW(A2469)),"")</f>
        <v/>
      </c>
      <c r="B2469" s="32" t="str">
        <f>IF(AND(TRIM(INDEX(StartDateValues,ROW(A2469)))&lt;&gt;"",INDEX(StartDateValues,ROW(A2469))&gt;0),INDEX(StartDateValues,ROW(A2469)),"")</f>
        <v/>
      </c>
      <c r="C2469" s="22" t="str">
        <f t="shared" si="191"/>
        <v/>
      </c>
      <c r="D2469" s="3" t="str">
        <f t="shared" si="192"/>
        <v/>
      </c>
      <c r="E2469" s="3" t="str">
        <f t="shared" si="193"/>
        <v/>
      </c>
      <c r="F2469" s="3" t="str">
        <f t="shared" si="194"/>
        <v/>
      </c>
      <c r="G2469" s="3" t="str">
        <f>IF(A2469="","",IF(HOUR(A2469)&lt;StartHour,StartHour,IF(HOUR(A2469)&gt;FinishHour,FinishHour,HOUR(A2469))))</f>
        <v/>
      </c>
      <c r="H2469" s="3" t="str">
        <f t="shared" si="195"/>
        <v/>
      </c>
      <c r="I2469" s="33" t="e">
        <f>IF(OR(A2469="",B2469=""),NA(),MAX(0,IF(A2469-B2469=0,SameDayCycleTimeSettingValue,(A2469-B2469) *24)))</f>
        <v>#N/A</v>
      </c>
      <c r="J2469" s="33" t="e">
        <f>IF(OR(A2469="",B2469=""),NA(),MAX(0,IF(A2469-B2469=0,SameDayCycleTimeSettingValue,((A2469-B2469) *24)-(INT((A2469-B2469)) * (24-(FinishHour-StartHour))))))</f>
        <v>#N/A</v>
      </c>
      <c r="K2469" s="3" t="e">
        <f ca="1">IF(OR(A2469&lt;&gt;"",B2469=""),NA(),MAX(0,IF(_xlfn.DAYS(NOW(),B2469)=0,SameDayCycleTimeSettingValue,_xlfn.DAYS(NOW(),B2469))))</f>
        <v>#N/A</v>
      </c>
    </row>
    <row r="2470" spans="1:11" x14ac:dyDescent="0.25">
      <c r="A2470" s="32" t="str">
        <f>IF(AND(TRIM(INDEX(CompletedDateValues,ROW(A2470)))&lt;&gt;"",INDEX(CompletedDateValues,ROW(A2470))&gt;0),INDEX(CompletedDateValues,ROW(A2470)),"")</f>
        <v/>
      </c>
      <c r="B2470" s="32" t="str">
        <f>IF(AND(TRIM(INDEX(StartDateValues,ROW(A2470)))&lt;&gt;"",INDEX(StartDateValues,ROW(A2470))&gt;0),INDEX(StartDateValues,ROW(A2470)),"")</f>
        <v/>
      </c>
      <c r="C2470" s="22" t="str">
        <f t="shared" si="191"/>
        <v/>
      </c>
      <c r="D2470" s="3" t="str">
        <f t="shared" si="192"/>
        <v/>
      </c>
      <c r="E2470" s="3" t="str">
        <f t="shared" si="193"/>
        <v/>
      </c>
      <c r="F2470" s="3" t="str">
        <f t="shared" si="194"/>
        <v/>
      </c>
      <c r="G2470" s="3" t="str">
        <f>IF(A2470="","",IF(HOUR(A2470)&lt;StartHour,StartHour,IF(HOUR(A2470)&gt;FinishHour,FinishHour,HOUR(A2470))))</f>
        <v/>
      </c>
      <c r="H2470" s="3" t="str">
        <f t="shared" si="195"/>
        <v/>
      </c>
      <c r="I2470" s="33" t="e">
        <f>IF(OR(A2470="",B2470=""),NA(),MAX(0,IF(A2470-B2470=0,SameDayCycleTimeSettingValue,(A2470-B2470) *24)))</f>
        <v>#N/A</v>
      </c>
      <c r="J2470" s="33" t="e">
        <f>IF(OR(A2470="",B2470=""),NA(),MAX(0,IF(A2470-B2470=0,SameDayCycleTimeSettingValue,((A2470-B2470) *24)-(INT((A2470-B2470)) * (24-(FinishHour-StartHour))))))</f>
        <v>#N/A</v>
      </c>
      <c r="K2470" s="3" t="e">
        <f ca="1">IF(OR(A2470&lt;&gt;"",B2470=""),NA(),MAX(0,IF(_xlfn.DAYS(NOW(),B2470)=0,SameDayCycleTimeSettingValue,_xlfn.DAYS(NOW(),B2470))))</f>
        <v>#N/A</v>
      </c>
    </row>
    <row r="2471" spans="1:11" x14ac:dyDescent="0.25">
      <c r="A2471" s="32" t="str">
        <f>IF(AND(TRIM(INDEX(CompletedDateValues,ROW(A2471)))&lt;&gt;"",INDEX(CompletedDateValues,ROW(A2471))&gt;0),INDEX(CompletedDateValues,ROW(A2471)),"")</f>
        <v/>
      </c>
      <c r="B2471" s="32" t="str">
        <f>IF(AND(TRIM(INDEX(StartDateValues,ROW(A2471)))&lt;&gt;"",INDEX(StartDateValues,ROW(A2471))&gt;0),INDEX(StartDateValues,ROW(A2471)),"")</f>
        <v/>
      </c>
      <c r="C2471" s="22" t="str">
        <f t="shared" si="191"/>
        <v/>
      </c>
      <c r="D2471" s="3" t="str">
        <f t="shared" si="192"/>
        <v/>
      </c>
      <c r="E2471" s="3" t="str">
        <f t="shared" si="193"/>
        <v/>
      </c>
      <c r="F2471" s="3" t="str">
        <f t="shared" si="194"/>
        <v/>
      </c>
      <c r="G2471" s="3" t="str">
        <f>IF(A2471="","",IF(HOUR(A2471)&lt;StartHour,StartHour,IF(HOUR(A2471)&gt;FinishHour,FinishHour,HOUR(A2471))))</f>
        <v/>
      </c>
      <c r="H2471" s="3" t="str">
        <f t="shared" si="195"/>
        <v/>
      </c>
      <c r="I2471" s="33" t="e">
        <f>IF(OR(A2471="",B2471=""),NA(),MAX(0,IF(A2471-B2471=0,SameDayCycleTimeSettingValue,(A2471-B2471) *24)))</f>
        <v>#N/A</v>
      </c>
      <c r="J2471" s="33" t="e">
        <f>IF(OR(A2471="",B2471=""),NA(),MAX(0,IF(A2471-B2471=0,SameDayCycleTimeSettingValue,((A2471-B2471) *24)-(INT((A2471-B2471)) * (24-(FinishHour-StartHour))))))</f>
        <v>#N/A</v>
      </c>
      <c r="K2471" s="3" t="e">
        <f ca="1">IF(OR(A2471&lt;&gt;"",B2471=""),NA(),MAX(0,IF(_xlfn.DAYS(NOW(),B2471)=0,SameDayCycleTimeSettingValue,_xlfn.DAYS(NOW(),B2471))))</f>
        <v>#N/A</v>
      </c>
    </row>
    <row r="2472" spans="1:11" x14ac:dyDescent="0.25">
      <c r="A2472" s="32" t="str">
        <f>IF(AND(TRIM(INDEX(CompletedDateValues,ROW(A2472)))&lt;&gt;"",INDEX(CompletedDateValues,ROW(A2472))&gt;0),INDEX(CompletedDateValues,ROW(A2472)),"")</f>
        <v/>
      </c>
      <c r="B2472" s="32" t="str">
        <f>IF(AND(TRIM(INDEX(StartDateValues,ROW(A2472)))&lt;&gt;"",INDEX(StartDateValues,ROW(A2472))&gt;0),INDEX(StartDateValues,ROW(A2472)),"")</f>
        <v/>
      </c>
      <c r="C2472" s="22" t="str">
        <f t="shared" si="191"/>
        <v/>
      </c>
      <c r="D2472" s="3" t="str">
        <f t="shared" si="192"/>
        <v/>
      </c>
      <c r="E2472" s="3" t="str">
        <f t="shared" si="193"/>
        <v/>
      </c>
      <c r="F2472" s="3" t="str">
        <f t="shared" si="194"/>
        <v/>
      </c>
      <c r="G2472" s="3" t="str">
        <f>IF(A2472="","",IF(HOUR(A2472)&lt;StartHour,StartHour,IF(HOUR(A2472)&gt;FinishHour,FinishHour,HOUR(A2472))))</f>
        <v/>
      </c>
      <c r="H2472" s="3" t="str">
        <f t="shared" si="195"/>
        <v/>
      </c>
      <c r="I2472" s="33" t="e">
        <f>IF(OR(A2472="",B2472=""),NA(),MAX(0,IF(A2472-B2472=0,SameDayCycleTimeSettingValue,(A2472-B2472) *24)))</f>
        <v>#N/A</v>
      </c>
      <c r="J2472" s="33" t="e">
        <f>IF(OR(A2472="",B2472=""),NA(),MAX(0,IF(A2472-B2472=0,SameDayCycleTimeSettingValue,((A2472-B2472) *24)-(INT((A2472-B2472)) * (24-(FinishHour-StartHour))))))</f>
        <v>#N/A</v>
      </c>
      <c r="K2472" s="3" t="e">
        <f ca="1">IF(OR(A2472&lt;&gt;"",B2472=""),NA(),MAX(0,IF(_xlfn.DAYS(NOW(),B2472)=0,SameDayCycleTimeSettingValue,_xlfn.DAYS(NOW(),B2472))))</f>
        <v>#N/A</v>
      </c>
    </row>
    <row r="2473" spans="1:11" x14ac:dyDescent="0.25">
      <c r="A2473" s="32" t="str">
        <f>IF(AND(TRIM(INDEX(CompletedDateValues,ROW(A2473)))&lt;&gt;"",INDEX(CompletedDateValues,ROW(A2473))&gt;0),INDEX(CompletedDateValues,ROW(A2473)),"")</f>
        <v/>
      </c>
      <c r="B2473" s="32" t="str">
        <f>IF(AND(TRIM(INDEX(StartDateValues,ROW(A2473)))&lt;&gt;"",INDEX(StartDateValues,ROW(A2473))&gt;0),INDEX(StartDateValues,ROW(A2473)),"")</f>
        <v/>
      </c>
      <c r="C2473" s="22" t="str">
        <f t="shared" si="191"/>
        <v/>
      </c>
      <c r="D2473" s="3" t="str">
        <f t="shared" si="192"/>
        <v/>
      </c>
      <c r="E2473" s="3" t="str">
        <f t="shared" si="193"/>
        <v/>
      </c>
      <c r="F2473" s="3" t="str">
        <f t="shared" si="194"/>
        <v/>
      </c>
      <c r="G2473" s="3" t="str">
        <f>IF(A2473="","",IF(HOUR(A2473)&lt;StartHour,StartHour,IF(HOUR(A2473)&gt;FinishHour,FinishHour,HOUR(A2473))))</f>
        <v/>
      </c>
      <c r="H2473" s="3" t="str">
        <f t="shared" si="195"/>
        <v/>
      </c>
      <c r="I2473" s="33" t="e">
        <f>IF(OR(A2473="",B2473=""),NA(),MAX(0,IF(A2473-B2473=0,SameDayCycleTimeSettingValue,(A2473-B2473) *24)))</f>
        <v>#N/A</v>
      </c>
      <c r="J2473" s="33" t="e">
        <f>IF(OR(A2473="",B2473=""),NA(),MAX(0,IF(A2473-B2473=0,SameDayCycleTimeSettingValue,((A2473-B2473) *24)-(INT((A2473-B2473)) * (24-(FinishHour-StartHour))))))</f>
        <v>#N/A</v>
      </c>
      <c r="K2473" s="3" t="e">
        <f ca="1">IF(OR(A2473&lt;&gt;"",B2473=""),NA(),MAX(0,IF(_xlfn.DAYS(NOW(),B2473)=0,SameDayCycleTimeSettingValue,_xlfn.DAYS(NOW(),B2473))))</f>
        <v>#N/A</v>
      </c>
    </row>
    <row r="2474" spans="1:11" x14ac:dyDescent="0.25">
      <c r="A2474" s="32" t="str">
        <f>IF(AND(TRIM(INDEX(CompletedDateValues,ROW(A2474)))&lt;&gt;"",INDEX(CompletedDateValues,ROW(A2474))&gt;0),INDEX(CompletedDateValues,ROW(A2474)),"")</f>
        <v/>
      </c>
      <c r="B2474" s="32" t="str">
        <f>IF(AND(TRIM(INDEX(StartDateValues,ROW(A2474)))&lt;&gt;"",INDEX(StartDateValues,ROW(A2474))&gt;0),INDEX(StartDateValues,ROW(A2474)),"")</f>
        <v/>
      </c>
      <c r="C2474" s="22" t="str">
        <f t="shared" si="191"/>
        <v/>
      </c>
      <c r="D2474" s="3" t="str">
        <f t="shared" si="192"/>
        <v/>
      </c>
      <c r="E2474" s="3" t="str">
        <f t="shared" si="193"/>
        <v/>
      </c>
      <c r="F2474" s="3" t="str">
        <f t="shared" si="194"/>
        <v/>
      </c>
      <c r="G2474" s="3" t="str">
        <f>IF(A2474="","",IF(HOUR(A2474)&lt;StartHour,StartHour,IF(HOUR(A2474)&gt;FinishHour,FinishHour,HOUR(A2474))))</f>
        <v/>
      </c>
      <c r="H2474" s="3" t="str">
        <f t="shared" si="195"/>
        <v/>
      </c>
      <c r="I2474" s="33" t="e">
        <f>IF(OR(A2474="",B2474=""),NA(),MAX(0,IF(A2474-B2474=0,SameDayCycleTimeSettingValue,(A2474-B2474) *24)))</f>
        <v>#N/A</v>
      </c>
      <c r="J2474" s="33" t="e">
        <f>IF(OR(A2474="",B2474=""),NA(),MAX(0,IF(A2474-B2474=0,SameDayCycleTimeSettingValue,((A2474-B2474) *24)-(INT((A2474-B2474)) * (24-(FinishHour-StartHour))))))</f>
        <v>#N/A</v>
      </c>
      <c r="K2474" s="3" t="e">
        <f ca="1">IF(OR(A2474&lt;&gt;"",B2474=""),NA(),MAX(0,IF(_xlfn.DAYS(NOW(),B2474)=0,SameDayCycleTimeSettingValue,_xlfn.DAYS(NOW(),B2474))))</f>
        <v>#N/A</v>
      </c>
    </row>
    <row r="2475" spans="1:11" x14ac:dyDescent="0.25">
      <c r="A2475" s="32" t="str">
        <f>IF(AND(TRIM(INDEX(CompletedDateValues,ROW(A2475)))&lt;&gt;"",INDEX(CompletedDateValues,ROW(A2475))&gt;0),INDEX(CompletedDateValues,ROW(A2475)),"")</f>
        <v/>
      </c>
      <c r="B2475" s="32" t="str">
        <f>IF(AND(TRIM(INDEX(StartDateValues,ROW(A2475)))&lt;&gt;"",INDEX(StartDateValues,ROW(A2475))&gt;0),INDEX(StartDateValues,ROW(A2475)),"")</f>
        <v/>
      </c>
      <c r="C2475" s="22" t="str">
        <f t="shared" si="191"/>
        <v/>
      </c>
      <c r="D2475" s="3" t="str">
        <f t="shared" si="192"/>
        <v/>
      </c>
      <c r="E2475" s="3" t="str">
        <f t="shared" si="193"/>
        <v/>
      </c>
      <c r="F2475" s="3" t="str">
        <f t="shared" si="194"/>
        <v/>
      </c>
      <c r="G2475" s="3" t="str">
        <f>IF(A2475="","",IF(HOUR(A2475)&lt;StartHour,StartHour,IF(HOUR(A2475)&gt;FinishHour,FinishHour,HOUR(A2475))))</f>
        <v/>
      </c>
      <c r="H2475" s="3" t="str">
        <f t="shared" si="195"/>
        <v/>
      </c>
      <c r="I2475" s="33" t="e">
        <f>IF(OR(A2475="",B2475=""),NA(),MAX(0,IF(A2475-B2475=0,SameDayCycleTimeSettingValue,(A2475-B2475) *24)))</f>
        <v>#N/A</v>
      </c>
      <c r="J2475" s="33" t="e">
        <f>IF(OR(A2475="",B2475=""),NA(),MAX(0,IF(A2475-B2475=0,SameDayCycleTimeSettingValue,((A2475-B2475) *24)-(INT((A2475-B2475)) * (24-(FinishHour-StartHour))))))</f>
        <v>#N/A</v>
      </c>
      <c r="K2475" s="3" t="e">
        <f ca="1">IF(OR(A2475&lt;&gt;"",B2475=""),NA(),MAX(0,IF(_xlfn.DAYS(NOW(),B2475)=0,SameDayCycleTimeSettingValue,_xlfn.DAYS(NOW(),B2475))))</f>
        <v>#N/A</v>
      </c>
    </row>
    <row r="2476" spans="1:11" x14ac:dyDescent="0.25">
      <c r="A2476" s="32" t="str">
        <f>IF(AND(TRIM(INDEX(CompletedDateValues,ROW(A2476)))&lt;&gt;"",INDEX(CompletedDateValues,ROW(A2476))&gt;0),INDEX(CompletedDateValues,ROW(A2476)),"")</f>
        <v/>
      </c>
      <c r="B2476" s="32" t="str">
        <f>IF(AND(TRIM(INDEX(StartDateValues,ROW(A2476)))&lt;&gt;"",INDEX(StartDateValues,ROW(A2476))&gt;0),INDEX(StartDateValues,ROW(A2476)),"")</f>
        <v/>
      </c>
      <c r="C2476" s="22" t="str">
        <f t="shared" si="191"/>
        <v/>
      </c>
      <c r="D2476" s="3" t="str">
        <f t="shared" si="192"/>
        <v/>
      </c>
      <c r="E2476" s="3" t="str">
        <f t="shared" si="193"/>
        <v/>
      </c>
      <c r="F2476" s="3" t="str">
        <f t="shared" si="194"/>
        <v/>
      </c>
      <c r="G2476" s="3" t="str">
        <f>IF(A2476="","",IF(HOUR(A2476)&lt;StartHour,StartHour,IF(HOUR(A2476)&gt;FinishHour,FinishHour,HOUR(A2476))))</f>
        <v/>
      </c>
      <c r="H2476" s="3" t="str">
        <f t="shared" si="195"/>
        <v/>
      </c>
      <c r="I2476" s="33" t="e">
        <f>IF(OR(A2476="",B2476=""),NA(),MAX(0,IF(A2476-B2476=0,SameDayCycleTimeSettingValue,(A2476-B2476) *24)))</f>
        <v>#N/A</v>
      </c>
      <c r="J2476" s="33" t="e">
        <f>IF(OR(A2476="",B2476=""),NA(),MAX(0,IF(A2476-B2476=0,SameDayCycleTimeSettingValue,((A2476-B2476) *24)-(INT((A2476-B2476)) * (24-(FinishHour-StartHour))))))</f>
        <v>#N/A</v>
      </c>
      <c r="K2476" s="3" t="e">
        <f ca="1">IF(OR(A2476&lt;&gt;"",B2476=""),NA(),MAX(0,IF(_xlfn.DAYS(NOW(),B2476)=0,SameDayCycleTimeSettingValue,_xlfn.DAYS(NOW(),B2476))))</f>
        <v>#N/A</v>
      </c>
    </row>
    <row r="2477" spans="1:11" x14ac:dyDescent="0.25">
      <c r="A2477" s="32" t="str">
        <f>IF(AND(TRIM(INDEX(CompletedDateValues,ROW(A2477)))&lt;&gt;"",INDEX(CompletedDateValues,ROW(A2477))&gt;0),INDEX(CompletedDateValues,ROW(A2477)),"")</f>
        <v/>
      </c>
      <c r="B2477" s="32" t="str">
        <f>IF(AND(TRIM(INDEX(StartDateValues,ROW(A2477)))&lt;&gt;"",INDEX(StartDateValues,ROW(A2477))&gt;0),INDEX(StartDateValues,ROW(A2477)),"")</f>
        <v/>
      </c>
      <c r="C2477" s="22" t="str">
        <f t="shared" si="191"/>
        <v/>
      </c>
      <c r="D2477" s="3" t="str">
        <f t="shared" si="192"/>
        <v/>
      </c>
      <c r="E2477" s="3" t="str">
        <f t="shared" si="193"/>
        <v/>
      </c>
      <c r="F2477" s="3" t="str">
        <f t="shared" si="194"/>
        <v/>
      </c>
      <c r="G2477" s="3" t="str">
        <f>IF(A2477="","",IF(HOUR(A2477)&lt;StartHour,StartHour,IF(HOUR(A2477)&gt;FinishHour,FinishHour,HOUR(A2477))))</f>
        <v/>
      </c>
      <c r="H2477" s="3" t="str">
        <f t="shared" si="195"/>
        <v/>
      </c>
      <c r="I2477" s="33" t="e">
        <f>IF(OR(A2477="",B2477=""),NA(),MAX(0,IF(A2477-B2477=0,SameDayCycleTimeSettingValue,(A2477-B2477) *24)))</f>
        <v>#N/A</v>
      </c>
      <c r="J2477" s="33" t="e">
        <f>IF(OR(A2477="",B2477=""),NA(),MAX(0,IF(A2477-B2477=0,SameDayCycleTimeSettingValue,((A2477-B2477) *24)-(INT((A2477-B2477)) * (24-(FinishHour-StartHour))))))</f>
        <v>#N/A</v>
      </c>
      <c r="K2477" s="3" t="e">
        <f ca="1">IF(OR(A2477&lt;&gt;"",B2477=""),NA(),MAX(0,IF(_xlfn.DAYS(NOW(),B2477)=0,SameDayCycleTimeSettingValue,_xlfn.DAYS(NOW(),B2477))))</f>
        <v>#N/A</v>
      </c>
    </row>
    <row r="2478" spans="1:11" x14ac:dyDescent="0.25">
      <c r="A2478" s="32" t="str">
        <f>IF(AND(TRIM(INDEX(CompletedDateValues,ROW(A2478)))&lt;&gt;"",INDEX(CompletedDateValues,ROW(A2478))&gt;0),INDEX(CompletedDateValues,ROW(A2478)),"")</f>
        <v/>
      </c>
      <c r="B2478" s="32" t="str">
        <f>IF(AND(TRIM(INDEX(StartDateValues,ROW(A2478)))&lt;&gt;"",INDEX(StartDateValues,ROW(A2478))&gt;0),INDEX(StartDateValues,ROW(A2478)),"")</f>
        <v/>
      </c>
      <c r="C2478" s="22" t="str">
        <f t="shared" si="191"/>
        <v/>
      </c>
      <c r="D2478" s="3" t="str">
        <f t="shared" si="192"/>
        <v/>
      </c>
      <c r="E2478" s="3" t="str">
        <f t="shared" si="193"/>
        <v/>
      </c>
      <c r="F2478" s="3" t="str">
        <f t="shared" si="194"/>
        <v/>
      </c>
      <c r="G2478" s="3" t="str">
        <f>IF(A2478="","",IF(HOUR(A2478)&lt;StartHour,StartHour,IF(HOUR(A2478)&gt;FinishHour,FinishHour,HOUR(A2478))))</f>
        <v/>
      </c>
      <c r="H2478" s="3" t="str">
        <f t="shared" si="195"/>
        <v/>
      </c>
      <c r="I2478" s="33" t="e">
        <f>IF(OR(A2478="",B2478=""),NA(),MAX(0,IF(A2478-B2478=0,SameDayCycleTimeSettingValue,(A2478-B2478) *24)))</f>
        <v>#N/A</v>
      </c>
      <c r="J2478" s="33" t="e">
        <f>IF(OR(A2478="",B2478=""),NA(),MAX(0,IF(A2478-B2478=0,SameDayCycleTimeSettingValue,((A2478-B2478) *24)-(INT((A2478-B2478)) * (24-(FinishHour-StartHour))))))</f>
        <v>#N/A</v>
      </c>
      <c r="K2478" s="3" t="e">
        <f ca="1">IF(OR(A2478&lt;&gt;"",B2478=""),NA(),MAX(0,IF(_xlfn.DAYS(NOW(),B2478)=0,SameDayCycleTimeSettingValue,_xlfn.DAYS(NOW(),B2478))))</f>
        <v>#N/A</v>
      </c>
    </row>
    <row r="2479" spans="1:11" x14ac:dyDescent="0.25">
      <c r="A2479" s="32" t="str">
        <f>IF(AND(TRIM(INDEX(CompletedDateValues,ROW(A2479)))&lt;&gt;"",INDEX(CompletedDateValues,ROW(A2479))&gt;0),INDEX(CompletedDateValues,ROW(A2479)),"")</f>
        <v/>
      </c>
      <c r="B2479" s="32" t="str">
        <f>IF(AND(TRIM(INDEX(StartDateValues,ROW(A2479)))&lt;&gt;"",INDEX(StartDateValues,ROW(A2479))&gt;0),INDEX(StartDateValues,ROW(A2479)),"")</f>
        <v/>
      </c>
      <c r="C2479" s="22" t="str">
        <f t="shared" si="191"/>
        <v/>
      </c>
      <c r="D2479" s="3" t="str">
        <f t="shared" si="192"/>
        <v/>
      </c>
      <c r="E2479" s="3" t="str">
        <f t="shared" si="193"/>
        <v/>
      </c>
      <c r="F2479" s="3" t="str">
        <f t="shared" si="194"/>
        <v/>
      </c>
      <c r="G2479" s="3" t="str">
        <f>IF(A2479="","",IF(HOUR(A2479)&lt;StartHour,StartHour,IF(HOUR(A2479)&gt;FinishHour,FinishHour,HOUR(A2479))))</f>
        <v/>
      </c>
      <c r="H2479" s="3" t="str">
        <f t="shared" si="195"/>
        <v/>
      </c>
      <c r="I2479" s="33" t="e">
        <f>IF(OR(A2479="",B2479=""),NA(),MAX(0,IF(A2479-B2479=0,SameDayCycleTimeSettingValue,(A2479-B2479) *24)))</f>
        <v>#N/A</v>
      </c>
      <c r="J2479" s="33" t="e">
        <f>IF(OR(A2479="",B2479=""),NA(),MAX(0,IF(A2479-B2479=0,SameDayCycleTimeSettingValue,((A2479-B2479) *24)-(INT((A2479-B2479)) * (24-(FinishHour-StartHour))))))</f>
        <v>#N/A</v>
      </c>
      <c r="K2479" s="3" t="e">
        <f ca="1">IF(OR(A2479&lt;&gt;"",B2479=""),NA(),MAX(0,IF(_xlfn.DAYS(NOW(),B2479)=0,SameDayCycleTimeSettingValue,_xlfn.DAYS(NOW(),B2479))))</f>
        <v>#N/A</v>
      </c>
    </row>
    <row r="2480" spans="1:11" x14ac:dyDescent="0.25">
      <c r="A2480" s="32" t="str">
        <f>IF(AND(TRIM(INDEX(CompletedDateValues,ROW(A2480)))&lt;&gt;"",INDEX(CompletedDateValues,ROW(A2480))&gt;0),INDEX(CompletedDateValues,ROW(A2480)),"")</f>
        <v/>
      </c>
      <c r="B2480" s="32" t="str">
        <f>IF(AND(TRIM(INDEX(StartDateValues,ROW(A2480)))&lt;&gt;"",INDEX(StartDateValues,ROW(A2480))&gt;0),INDEX(StartDateValues,ROW(A2480)),"")</f>
        <v/>
      </c>
      <c r="C2480" s="22" t="str">
        <f t="shared" si="191"/>
        <v/>
      </c>
      <c r="D2480" s="3" t="str">
        <f t="shared" si="192"/>
        <v/>
      </c>
      <c r="E2480" s="3" t="str">
        <f t="shared" si="193"/>
        <v/>
      </c>
      <c r="F2480" s="3" t="str">
        <f t="shared" si="194"/>
        <v/>
      </c>
      <c r="G2480" s="3" t="str">
        <f>IF(A2480="","",IF(HOUR(A2480)&lt;StartHour,StartHour,IF(HOUR(A2480)&gt;FinishHour,FinishHour,HOUR(A2480))))</f>
        <v/>
      </c>
      <c r="H2480" s="3" t="str">
        <f t="shared" si="195"/>
        <v/>
      </c>
      <c r="I2480" s="33" t="e">
        <f>IF(OR(A2480="",B2480=""),NA(),MAX(0,IF(A2480-B2480=0,SameDayCycleTimeSettingValue,(A2480-B2480) *24)))</f>
        <v>#N/A</v>
      </c>
      <c r="J2480" s="33" t="e">
        <f>IF(OR(A2480="",B2480=""),NA(),MAX(0,IF(A2480-B2480=0,SameDayCycleTimeSettingValue,((A2480-B2480) *24)-(INT((A2480-B2480)) * (24-(FinishHour-StartHour))))))</f>
        <v>#N/A</v>
      </c>
      <c r="K2480" s="3" t="e">
        <f ca="1">IF(OR(A2480&lt;&gt;"",B2480=""),NA(),MAX(0,IF(_xlfn.DAYS(NOW(),B2480)=0,SameDayCycleTimeSettingValue,_xlfn.DAYS(NOW(),B2480))))</f>
        <v>#N/A</v>
      </c>
    </row>
    <row r="2481" spans="1:11" x14ac:dyDescent="0.25">
      <c r="A2481" s="32" t="str">
        <f>IF(AND(TRIM(INDEX(CompletedDateValues,ROW(A2481)))&lt;&gt;"",INDEX(CompletedDateValues,ROW(A2481))&gt;0),INDEX(CompletedDateValues,ROW(A2481)),"")</f>
        <v/>
      </c>
      <c r="B2481" s="32" t="str">
        <f>IF(AND(TRIM(INDEX(StartDateValues,ROW(A2481)))&lt;&gt;"",INDEX(StartDateValues,ROW(A2481))&gt;0),INDEX(StartDateValues,ROW(A2481)),"")</f>
        <v/>
      </c>
      <c r="C2481" s="22" t="str">
        <f t="shared" si="191"/>
        <v/>
      </c>
      <c r="D2481" s="3" t="str">
        <f t="shared" si="192"/>
        <v/>
      </c>
      <c r="E2481" s="3" t="str">
        <f t="shared" si="193"/>
        <v/>
      </c>
      <c r="F2481" s="3" t="str">
        <f t="shared" si="194"/>
        <v/>
      </c>
      <c r="G2481" s="3" t="str">
        <f>IF(A2481="","",IF(HOUR(A2481)&lt;StartHour,StartHour,IF(HOUR(A2481)&gt;FinishHour,FinishHour,HOUR(A2481))))</f>
        <v/>
      </c>
      <c r="H2481" s="3" t="str">
        <f t="shared" si="195"/>
        <v/>
      </c>
      <c r="I2481" s="33" t="e">
        <f>IF(OR(A2481="",B2481=""),NA(),MAX(0,IF(A2481-B2481=0,SameDayCycleTimeSettingValue,(A2481-B2481) *24)))</f>
        <v>#N/A</v>
      </c>
      <c r="J2481" s="33" t="e">
        <f>IF(OR(A2481="",B2481=""),NA(),MAX(0,IF(A2481-B2481=0,SameDayCycleTimeSettingValue,((A2481-B2481) *24)-(INT((A2481-B2481)) * (24-(FinishHour-StartHour))))))</f>
        <v>#N/A</v>
      </c>
      <c r="K2481" s="3" t="e">
        <f ca="1">IF(OR(A2481&lt;&gt;"",B2481=""),NA(),MAX(0,IF(_xlfn.DAYS(NOW(),B2481)=0,SameDayCycleTimeSettingValue,_xlfn.DAYS(NOW(),B2481))))</f>
        <v>#N/A</v>
      </c>
    </row>
    <row r="2482" spans="1:11" x14ac:dyDescent="0.25">
      <c r="A2482" s="32" t="str">
        <f>IF(AND(TRIM(INDEX(CompletedDateValues,ROW(A2482)))&lt;&gt;"",INDEX(CompletedDateValues,ROW(A2482))&gt;0),INDEX(CompletedDateValues,ROW(A2482)),"")</f>
        <v/>
      </c>
      <c r="B2482" s="32" t="str">
        <f>IF(AND(TRIM(INDEX(StartDateValues,ROW(A2482)))&lt;&gt;"",INDEX(StartDateValues,ROW(A2482))&gt;0),INDEX(StartDateValues,ROW(A2482)),"")</f>
        <v/>
      </c>
      <c r="C2482" s="22" t="str">
        <f t="shared" si="191"/>
        <v/>
      </c>
      <c r="D2482" s="3" t="str">
        <f t="shared" si="192"/>
        <v/>
      </c>
      <c r="E2482" s="3" t="str">
        <f t="shared" si="193"/>
        <v/>
      </c>
      <c r="F2482" s="3" t="str">
        <f t="shared" si="194"/>
        <v/>
      </c>
      <c r="G2482" s="3" t="str">
        <f>IF(A2482="","",IF(HOUR(A2482)&lt;StartHour,StartHour,IF(HOUR(A2482)&gt;FinishHour,FinishHour,HOUR(A2482))))</f>
        <v/>
      </c>
      <c r="H2482" s="3" t="str">
        <f t="shared" si="195"/>
        <v/>
      </c>
      <c r="I2482" s="33" t="e">
        <f>IF(OR(A2482="",B2482=""),NA(),MAX(0,IF(A2482-B2482=0,SameDayCycleTimeSettingValue,(A2482-B2482) *24)))</f>
        <v>#N/A</v>
      </c>
      <c r="J2482" s="33" t="e">
        <f>IF(OR(A2482="",B2482=""),NA(),MAX(0,IF(A2482-B2482=0,SameDayCycleTimeSettingValue,((A2482-B2482) *24)-(INT((A2482-B2482)) * (24-(FinishHour-StartHour))))))</f>
        <v>#N/A</v>
      </c>
      <c r="K2482" s="3" t="e">
        <f ca="1">IF(OR(A2482&lt;&gt;"",B2482=""),NA(),MAX(0,IF(_xlfn.DAYS(NOW(),B2482)=0,SameDayCycleTimeSettingValue,_xlfn.DAYS(NOW(),B2482))))</f>
        <v>#N/A</v>
      </c>
    </row>
    <row r="2483" spans="1:11" x14ac:dyDescent="0.25">
      <c r="A2483" s="32" t="str">
        <f>IF(AND(TRIM(INDEX(CompletedDateValues,ROW(A2483)))&lt;&gt;"",INDEX(CompletedDateValues,ROW(A2483))&gt;0),INDEX(CompletedDateValues,ROW(A2483)),"")</f>
        <v/>
      </c>
      <c r="B2483" s="32" t="str">
        <f>IF(AND(TRIM(INDEX(StartDateValues,ROW(A2483)))&lt;&gt;"",INDEX(StartDateValues,ROW(A2483))&gt;0),INDEX(StartDateValues,ROW(A2483)),"")</f>
        <v/>
      </c>
      <c r="C2483" s="22" t="str">
        <f t="shared" si="191"/>
        <v/>
      </c>
      <c r="D2483" s="3" t="str">
        <f t="shared" si="192"/>
        <v/>
      </c>
      <c r="E2483" s="3" t="str">
        <f t="shared" si="193"/>
        <v/>
      </c>
      <c r="F2483" s="3" t="str">
        <f t="shared" si="194"/>
        <v/>
      </c>
      <c r="G2483" s="3" t="str">
        <f>IF(A2483="","",IF(HOUR(A2483)&lt;StartHour,StartHour,IF(HOUR(A2483)&gt;FinishHour,FinishHour,HOUR(A2483))))</f>
        <v/>
      </c>
      <c r="H2483" s="3" t="str">
        <f t="shared" si="195"/>
        <v/>
      </c>
      <c r="I2483" s="33" t="e">
        <f>IF(OR(A2483="",B2483=""),NA(),MAX(0,IF(A2483-B2483=0,SameDayCycleTimeSettingValue,(A2483-B2483) *24)))</f>
        <v>#N/A</v>
      </c>
      <c r="J2483" s="33" t="e">
        <f>IF(OR(A2483="",B2483=""),NA(),MAX(0,IF(A2483-B2483=0,SameDayCycleTimeSettingValue,((A2483-B2483) *24)-(INT((A2483-B2483)) * (24-(FinishHour-StartHour))))))</f>
        <v>#N/A</v>
      </c>
      <c r="K2483" s="3" t="e">
        <f ca="1">IF(OR(A2483&lt;&gt;"",B2483=""),NA(),MAX(0,IF(_xlfn.DAYS(NOW(),B2483)=0,SameDayCycleTimeSettingValue,_xlfn.DAYS(NOW(),B2483))))</f>
        <v>#N/A</v>
      </c>
    </row>
    <row r="2484" spans="1:11" x14ac:dyDescent="0.25">
      <c r="A2484" s="32" t="str">
        <f>IF(AND(TRIM(INDEX(CompletedDateValues,ROW(A2484)))&lt;&gt;"",INDEX(CompletedDateValues,ROW(A2484))&gt;0),INDEX(CompletedDateValues,ROW(A2484)),"")</f>
        <v/>
      </c>
      <c r="B2484" s="32" t="str">
        <f>IF(AND(TRIM(INDEX(StartDateValues,ROW(A2484)))&lt;&gt;"",INDEX(StartDateValues,ROW(A2484))&gt;0),INDEX(StartDateValues,ROW(A2484)),"")</f>
        <v/>
      </c>
      <c r="C2484" s="22" t="str">
        <f t="shared" si="191"/>
        <v/>
      </c>
      <c r="D2484" s="3" t="str">
        <f t="shared" si="192"/>
        <v/>
      </c>
      <c r="E2484" s="3" t="str">
        <f t="shared" si="193"/>
        <v/>
      </c>
      <c r="F2484" s="3" t="str">
        <f t="shared" si="194"/>
        <v/>
      </c>
      <c r="G2484" s="3" t="str">
        <f>IF(A2484="","",IF(HOUR(A2484)&lt;StartHour,StartHour,IF(HOUR(A2484)&gt;FinishHour,FinishHour,HOUR(A2484))))</f>
        <v/>
      </c>
      <c r="H2484" s="3" t="str">
        <f t="shared" si="195"/>
        <v/>
      </c>
      <c r="I2484" s="33" t="e">
        <f>IF(OR(A2484="",B2484=""),NA(),MAX(0,IF(A2484-B2484=0,SameDayCycleTimeSettingValue,(A2484-B2484) *24)))</f>
        <v>#N/A</v>
      </c>
      <c r="J2484" s="33" t="e">
        <f>IF(OR(A2484="",B2484=""),NA(),MAX(0,IF(A2484-B2484=0,SameDayCycleTimeSettingValue,((A2484-B2484) *24)-(INT((A2484-B2484)) * (24-(FinishHour-StartHour))))))</f>
        <v>#N/A</v>
      </c>
      <c r="K2484" s="3" t="e">
        <f ca="1">IF(OR(A2484&lt;&gt;"",B2484=""),NA(),MAX(0,IF(_xlfn.DAYS(NOW(),B2484)=0,SameDayCycleTimeSettingValue,_xlfn.DAYS(NOW(),B2484))))</f>
        <v>#N/A</v>
      </c>
    </row>
    <row r="2485" spans="1:11" x14ac:dyDescent="0.25">
      <c r="A2485" s="32" t="str">
        <f>IF(AND(TRIM(INDEX(CompletedDateValues,ROW(A2485)))&lt;&gt;"",INDEX(CompletedDateValues,ROW(A2485))&gt;0),INDEX(CompletedDateValues,ROW(A2485)),"")</f>
        <v/>
      </c>
      <c r="B2485" s="32" t="str">
        <f>IF(AND(TRIM(INDEX(StartDateValues,ROW(A2485)))&lt;&gt;"",INDEX(StartDateValues,ROW(A2485))&gt;0),INDEX(StartDateValues,ROW(A2485)),"")</f>
        <v/>
      </c>
      <c r="C2485" s="22" t="str">
        <f t="shared" si="191"/>
        <v/>
      </c>
      <c r="D2485" s="3" t="str">
        <f t="shared" si="192"/>
        <v/>
      </c>
      <c r="E2485" s="3" t="str">
        <f t="shared" si="193"/>
        <v/>
      </c>
      <c r="F2485" s="3" t="str">
        <f t="shared" si="194"/>
        <v/>
      </c>
      <c r="G2485" s="3" t="str">
        <f>IF(A2485="","",IF(HOUR(A2485)&lt;StartHour,StartHour,IF(HOUR(A2485)&gt;FinishHour,FinishHour,HOUR(A2485))))</f>
        <v/>
      </c>
      <c r="H2485" s="3" t="str">
        <f t="shared" si="195"/>
        <v/>
      </c>
      <c r="I2485" s="33" t="e">
        <f>IF(OR(A2485="",B2485=""),NA(),MAX(0,IF(A2485-B2485=0,SameDayCycleTimeSettingValue,(A2485-B2485) *24)))</f>
        <v>#N/A</v>
      </c>
      <c r="J2485" s="33" t="e">
        <f>IF(OR(A2485="",B2485=""),NA(),MAX(0,IF(A2485-B2485=0,SameDayCycleTimeSettingValue,((A2485-B2485) *24)-(INT((A2485-B2485)) * (24-(FinishHour-StartHour))))))</f>
        <v>#N/A</v>
      </c>
      <c r="K2485" s="3" t="e">
        <f ca="1">IF(OR(A2485&lt;&gt;"",B2485=""),NA(),MAX(0,IF(_xlfn.DAYS(NOW(),B2485)=0,SameDayCycleTimeSettingValue,_xlfn.DAYS(NOW(),B2485))))</f>
        <v>#N/A</v>
      </c>
    </row>
    <row r="2486" spans="1:11" x14ac:dyDescent="0.25">
      <c r="A2486" s="32" t="str">
        <f>IF(AND(TRIM(INDEX(CompletedDateValues,ROW(A2486)))&lt;&gt;"",INDEX(CompletedDateValues,ROW(A2486))&gt;0),INDEX(CompletedDateValues,ROW(A2486)),"")</f>
        <v/>
      </c>
      <c r="B2486" s="32" t="str">
        <f>IF(AND(TRIM(INDEX(StartDateValues,ROW(A2486)))&lt;&gt;"",INDEX(StartDateValues,ROW(A2486))&gt;0),INDEX(StartDateValues,ROW(A2486)),"")</f>
        <v/>
      </c>
      <c r="C2486" s="22" t="str">
        <f t="shared" si="191"/>
        <v/>
      </c>
      <c r="D2486" s="3" t="str">
        <f t="shared" si="192"/>
        <v/>
      </c>
      <c r="E2486" s="3" t="str">
        <f t="shared" si="193"/>
        <v/>
      </c>
      <c r="F2486" s="3" t="str">
        <f t="shared" si="194"/>
        <v/>
      </c>
      <c r="G2486" s="3" t="str">
        <f>IF(A2486="","",IF(HOUR(A2486)&lt;StartHour,StartHour,IF(HOUR(A2486)&gt;FinishHour,FinishHour,HOUR(A2486))))</f>
        <v/>
      </c>
      <c r="H2486" s="3" t="str">
        <f t="shared" si="195"/>
        <v/>
      </c>
      <c r="I2486" s="33" t="e">
        <f>IF(OR(A2486="",B2486=""),NA(),MAX(0,IF(A2486-B2486=0,SameDayCycleTimeSettingValue,(A2486-B2486) *24)))</f>
        <v>#N/A</v>
      </c>
      <c r="J2486" s="33" t="e">
        <f>IF(OR(A2486="",B2486=""),NA(),MAX(0,IF(A2486-B2486=0,SameDayCycleTimeSettingValue,((A2486-B2486) *24)-(INT((A2486-B2486)) * (24-(FinishHour-StartHour))))))</f>
        <v>#N/A</v>
      </c>
      <c r="K2486" s="3" t="e">
        <f ca="1">IF(OR(A2486&lt;&gt;"",B2486=""),NA(),MAX(0,IF(_xlfn.DAYS(NOW(),B2486)=0,SameDayCycleTimeSettingValue,_xlfn.DAYS(NOW(),B2486))))</f>
        <v>#N/A</v>
      </c>
    </row>
    <row r="2487" spans="1:11" x14ac:dyDescent="0.25">
      <c r="A2487" s="32" t="str">
        <f>IF(AND(TRIM(INDEX(CompletedDateValues,ROW(A2487)))&lt;&gt;"",INDEX(CompletedDateValues,ROW(A2487))&gt;0),INDEX(CompletedDateValues,ROW(A2487)),"")</f>
        <v/>
      </c>
      <c r="B2487" s="32" t="str">
        <f>IF(AND(TRIM(INDEX(StartDateValues,ROW(A2487)))&lt;&gt;"",INDEX(StartDateValues,ROW(A2487))&gt;0),INDEX(StartDateValues,ROW(A2487)),"")</f>
        <v/>
      </c>
      <c r="C2487" s="22" t="str">
        <f t="shared" si="191"/>
        <v/>
      </c>
      <c r="D2487" s="3" t="str">
        <f t="shared" si="192"/>
        <v/>
      </c>
      <c r="E2487" s="3" t="str">
        <f t="shared" si="193"/>
        <v/>
      </c>
      <c r="F2487" s="3" t="str">
        <f t="shared" si="194"/>
        <v/>
      </c>
      <c r="G2487" s="3" t="str">
        <f>IF(A2487="","",IF(HOUR(A2487)&lt;StartHour,StartHour,IF(HOUR(A2487)&gt;FinishHour,FinishHour,HOUR(A2487))))</f>
        <v/>
      </c>
      <c r="H2487" s="3" t="str">
        <f t="shared" si="195"/>
        <v/>
      </c>
      <c r="I2487" s="33" t="e">
        <f>IF(OR(A2487="",B2487=""),NA(),MAX(0,IF(A2487-B2487=0,SameDayCycleTimeSettingValue,(A2487-B2487) *24)))</f>
        <v>#N/A</v>
      </c>
      <c r="J2487" s="33" t="e">
        <f>IF(OR(A2487="",B2487=""),NA(),MAX(0,IF(A2487-B2487=0,SameDayCycleTimeSettingValue,((A2487-B2487) *24)-(INT((A2487-B2487)) * (24-(FinishHour-StartHour))))))</f>
        <v>#N/A</v>
      </c>
      <c r="K2487" s="3" t="e">
        <f ca="1">IF(OR(A2487&lt;&gt;"",B2487=""),NA(),MAX(0,IF(_xlfn.DAYS(NOW(),B2487)=0,SameDayCycleTimeSettingValue,_xlfn.DAYS(NOW(),B2487))))</f>
        <v>#N/A</v>
      </c>
    </row>
    <row r="2488" spans="1:11" x14ac:dyDescent="0.25">
      <c r="A2488" s="32" t="str">
        <f>IF(AND(TRIM(INDEX(CompletedDateValues,ROW(A2488)))&lt;&gt;"",INDEX(CompletedDateValues,ROW(A2488))&gt;0),INDEX(CompletedDateValues,ROW(A2488)),"")</f>
        <v/>
      </c>
      <c r="B2488" s="32" t="str">
        <f>IF(AND(TRIM(INDEX(StartDateValues,ROW(A2488)))&lt;&gt;"",INDEX(StartDateValues,ROW(A2488))&gt;0),INDEX(StartDateValues,ROW(A2488)),"")</f>
        <v/>
      </c>
      <c r="C2488" s="22" t="str">
        <f t="shared" si="191"/>
        <v/>
      </c>
      <c r="D2488" s="3" t="str">
        <f t="shared" si="192"/>
        <v/>
      </c>
      <c r="E2488" s="3" t="str">
        <f t="shared" si="193"/>
        <v/>
      </c>
      <c r="F2488" s="3" t="str">
        <f t="shared" si="194"/>
        <v/>
      </c>
      <c r="G2488" s="3" t="str">
        <f>IF(A2488="","",IF(HOUR(A2488)&lt;StartHour,StartHour,IF(HOUR(A2488)&gt;FinishHour,FinishHour,HOUR(A2488))))</f>
        <v/>
      </c>
      <c r="H2488" s="3" t="str">
        <f t="shared" si="195"/>
        <v/>
      </c>
      <c r="I2488" s="33" t="e">
        <f>IF(OR(A2488="",B2488=""),NA(),MAX(0,IF(A2488-B2488=0,SameDayCycleTimeSettingValue,(A2488-B2488) *24)))</f>
        <v>#N/A</v>
      </c>
      <c r="J2488" s="33" t="e">
        <f>IF(OR(A2488="",B2488=""),NA(),MAX(0,IF(A2488-B2488=0,SameDayCycleTimeSettingValue,((A2488-B2488) *24)-(INT((A2488-B2488)) * (24-(FinishHour-StartHour))))))</f>
        <v>#N/A</v>
      </c>
      <c r="K2488" s="3" t="e">
        <f ca="1">IF(OR(A2488&lt;&gt;"",B2488=""),NA(),MAX(0,IF(_xlfn.DAYS(NOW(),B2488)=0,SameDayCycleTimeSettingValue,_xlfn.DAYS(NOW(),B2488))))</f>
        <v>#N/A</v>
      </c>
    </row>
    <row r="2489" spans="1:11" x14ac:dyDescent="0.25">
      <c r="A2489" s="32" t="str">
        <f>IF(AND(TRIM(INDEX(CompletedDateValues,ROW(A2489)))&lt;&gt;"",INDEX(CompletedDateValues,ROW(A2489))&gt;0),INDEX(CompletedDateValues,ROW(A2489)),"")</f>
        <v/>
      </c>
      <c r="B2489" s="32" t="str">
        <f>IF(AND(TRIM(INDEX(StartDateValues,ROW(A2489)))&lt;&gt;"",INDEX(StartDateValues,ROW(A2489))&gt;0),INDEX(StartDateValues,ROW(A2489)),"")</f>
        <v/>
      </c>
      <c r="C2489" s="22" t="str">
        <f t="shared" si="191"/>
        <v/>
      </c>
      <c r="D2489" s="3" t="str">
        <f t="shared" si="192"/>
        <v/>
      </c>
      <c r="E2489" s="3" t="str">
        <f t="shared" si="193"/>
        <v/>
      </c>
      <c r="F2489" s="3" t="str">
        <f t="shared" si="194"/>
        <v/>
      </c>
      <c r="G2489" s="3" t="str">
        <f>IF(A2489="","",IF(HOUR(A2489)&lt;StartHour,StartHour,IF(HOUR(A2489)&gt;FinishHour,FinishHour,HOUR(A2489))))</f>
        <v/>
      </c>
      <c r="H2489" s="3" t="str">
        <f t="shared" si="195"/>
        <v/>
      </c>
      <c r="I2489" s="33" t="e">
        <f>IF(OR(A2489="",B2489=""),NA(),MAX(0,IF(A2489-B2489=0,SameDayCycleTimeSettingValue,(A2489-B2489) *24)))</f>
        <v>#N/A</v>
      </c>
      <c r="J2489" s="33" t="e">
        <f>IF(OR(A2489="",B2489=""),NA(),MAX(0,IF(A2489-B2489=0,SameDayCycleTimeSettingValue,((A2489-B2489) *24)-(INT((A2489-B2489)) * (24-(FinishHour-StartHour))))))</f>
        <v>#N/A</v>
      </c>
      <c r="K2489" s="3" t="e">
        <f ca="1">IF(OR(A2489&lt;&gt;"",B2489=""),NA(),MAX(0,IF(_xlfn.DAYS(NOW(),B2489)=0,SameDayCycleTimeSettingValue,_xlfn.DAYS(NOW(),B2489))))</f>
        <v>#N/A</v>
      </c>
    </row>
    <row r="2490" spans="1:11" x14ac:dyDescent="0.25">
      <c r="A2490" s="32" t="str">
        <f>IF(AND(TRIM(INDEX(CompletedDateValues,ROW(A2490)))&lt;&gt;"",INDEX(CompletedDateValues,ROW(A2490))&gt;0),INDEX(CompletedDateValues,ROW(A2490)),"")</f>
        <v/>
      </c>
      <c r="B2490" s="32" t="str">
        <f>IF(AND(TRIM(INDEX(StartDateValues,ROW(A2490)))&lt;&gt;"",INDEX(StartDateValues,ROW(A2490))&gt;0),INDEX(StartDateValues,ROW(A2490)),"")</f>
        <v/>
      </c>
      <c r="C2490" s="22" t="str">
        <f t="shared" si="191"/>
        <v/>
      </c>
      <c r="D2490" s="3" t="str">
        <f t="shared" si="192"/>
        <v/>
      </c>
      <c r="E2490" s="3" t="str">
        <f t="shared" si="193"/>
        <v/>
      </c>
      <c r="F2490" s="3" t="str">
        <f t="shared" si="194"/>
        <v/>
      </c>
      <c r="G2490" s="3" t="str">
        <f>IF(A2490="","",IF(HOUR(A2490)&lt;StartHour,StartHour,IF(HOUR(A2490)&gt;FinishHour,FinishHour,HOUR(A2490))))</f>
        <v/>
      </c>
      <c r="H2490" s="3" t="str">
        <f t="shared" si="195"/>
        <v/>
      </c>
      <c r="I2490" s="33" t="e">
        <f>IF(OR(A2490="",B2490=""),NA(),MAX(0,IF(A2490-B2490=0,SameDayCycleTimeSettingValue,(A2490-B2490) *24)))</f>
        <v>#N/A</v>
      </c>
      <c r="J2490" s="33" t="e">
        <f>IF(OR(A2490="",B2490=""),NA(),MAX(0,IF(A2490-B2490=0,SameDayCycleTimeSettingValue,((A2490-B2490) *24)-(INT((A2490-B2490)) * (24-(FinishHour-StartHour))))))</f>
        <v>#N/A</v>
      </c>
      <c r="K2490" s="3" t="e">
        <f ca="1">IF(OR(A2490&lt;&gt;"",B2490=""),NA(),MAX(0,IF(_xlfn.DAYS(NOW(),B2490)=0,SameDayCycleTimeSettingValue,_xlfn.DAYS(NOW(),B2490))))</f>
        <v>#N/A</v>
      </c>
    </row>
    <row r="2491" spans="1:11" x14ac:dyDescent="0.25">
      <c r="A2491" s="32" t="str">
        <f>IF(AND(TRIM(INDEX(CompletedDateValues,ROW(A2491)))&lt;&gt;"",INDEX(CompletedDateValues,ROW(A2491))&gt;0),INDEX(CompletedDateValues,ROW(A2491)),"")</f>
        <v/>
      </c>
      <c r="B2491" s="32" t="str">
        <f>IF(AND(TRIM(INDEX(StartDateValues,ROW(A2491)))&lt;&gt;"",INDEX(StartDateValues,ROW(A2491))&gt;0),INDEX(StartDateValues,ROW(A2491)),"")</f>
        <v/>
      </c>
      <c r="C2491" s="22" t="str">
        <f t="shared" si="191"/>
        <v/>
      </c>
      <c r="D2491" s="3" t="str">
        <f t="shared" si="192"/>
        <v/>
      </c>
      <c r="E2491" s="3" t="str">
        <f t="shared" si="193"/>
        <v/>
      </c>
      <c r="F2491" s="3" t="str">
        <f t="shared" si="194"/>
        <v/>
      </c>
      <c r="G2491" s="3" t="str">
        <f>IF(A2491="","",IF(HOUR(A2491)&lt;StartHour,StartHour,IF(HOUR(A2491)&gt;FinishHour,FinishHour,HOUR(A2491))))</f>
        <v/>
      </c>
      <c r="H2491" s="3" t="str">
        <f t="shared" si="195"/>
        <v/>
      </c>
      <c r="I2491" s="33" t="e">
        <f>IF(OR(A2491="",B2491=""),NA(),MAX(0,IF(A2491-B2491=0,SameDayCycleTimeSettingValue,(A2491-B2491) *24)))</f>
        <v>#N/A</v>
      </c>
      <c r="J2491" s="33" t="e">
        <f>IF(OR(A2491="",B2491=""),NA(),MAX(0,IF(A2491-B2491=0,SameDayCycleTimeSettingValue,((A2491-B2491) *24)-(INT((A2491-B2491)) * (24-(FinishHour-StartHour))))))</f>
        <v>#N/A</v>
      </c>
      <c r="K2491" s="3" t="e">
        <f ca="1">IF(OR(A2491&lt;&gt;"",B2491=""),NA(),MAX(0,IF(_xlfn.DAYS(NOW(),B2491)=0,SameDayCycleTimeSettingValue,_xlfn.DAYS(NOW(),B2491))))</f>
        <v>#N/A</v>
      </c>
    </row>
    <row r="2492" spans="1:11" x14ac:dyDescent="0.25">
      <c r="A2492" s="32" t="str">
        <f>IF(AND(TRIM(INDEX(CompletedDateValues,ROW(A2492)))&lt;&gt;"",INDEX(CompletedDateValues,ROW(A2492))&gt;0),INDEX(CompletedDateValues,ROW(A2492)),"")</f>
        <v/>
      </c>
      <c r="B2492" s="32" t="str">
        <f>IF(AND(TRIM(INDEX(StartDateValues,ROW(A2492)))&lt;&gt;"",INDEX(StartDateValues,ROW(A2492))&gt;0),INDEX(StartDateValues,ROW(A2492)),"")</f>
        <v/>
      </c>
      <c r="C2492" s="22" t="str">
        <f t="shared" si="191"/>
        <v/>
      </c>
      <c r="D2492" s="3" t="str">
        <f t="shared" si="192"/>
        <v/>
      </c>
      <c r="E2492" s="3" t="str">
        <f t="shared" si="193"/>
        <v/>
      </c>
      <c r="F2492" s="3" t="str">
        <f t="shared" si="194"/>
        <v/>
      </c>
      <c r="G2492" s="3" t="str">
        <f>IF(A2492="","",IF(HOUR(A2492)&lt;StartHour,StartHour,IF(HOUR(A2492)&gt;FinishHour,FinishHour,HOUR(A2492))))</f>
        <v/>
      </c>
      <c r="H2492" s="3" t="str">
        <f t="shared" si="195"/>
        <v/>
      </c>
      <c r="I2492" s="33" t="e">
        <f>IF(OR(A2492="",B2492=""),NA(),MAX(0,IF(A2492-B2492=0,SameDayCycleTimeSettingValue,(A2492-B2492) *24)))</f>
        <v>#N/A</v>
      </c>
      <c r="J2492" s="33" t="e">
        <f>IF(OR(A2492="",B2492=""),NA(),MAX(0,IF(A2492-B2492=0,SameDayCycleTimeSettingValue,((A2492-B2492) *24)-(INT((A2492-B2492)) * (24-(FinishHour-StartHour))))))</f>
        <v>#N/A</v>
      </c>
      <c r="K2492" s="3" t="e">
        <f ca="1">IF(OR(A2492&lt;&gt;"",B2492=""),NA(),MAX(0,IF(_xlfn.DAYS(NOW(),B2492)=0,SameDayCycleTimeSettingValue,_xlfn.DAYS(NOW(),B2492))))</f>
        <v>#N/A</v>
      </c>
    </row>
    <row r="2493" spans="1:11" x14ac:dyDescent="0.25">
      <c r="A2493" s="32" t="str">
        <f>IF(AND(TRIM(INDEX(CompletedDateValues,ROW(A2493)))&lt;&gt;"",INDEX(CompletedDateValues,ROW(A2493))&gt;0),INDEX(CompletedDateValues,ROW(A2493)),"")</f>
        <v/>
      </c>
      <c r="B2493" s="32" t="str">
        <f>IF(AND(TRIM(INDEX(StartDateValues,ROW(A2493)))&lt;&gt;"",INDEX(StartDateValues,ROW(A2493))&gt;0),INDEX(StartDateValues,ROW(A2493)),"")</f>
        <v/>
      </c>
      <c r="C2493" s="22" t="str">
        <f t="shared" si="191"/>
        <v/>
      </c>
      <c r="D2493" s="3" t="str">
        <f t="shared" si="192"/>
        <v/>
      </c>
      <c r="E2493" s="3" t="str">
        <f t="shared" si="193"/>
        <v/>
      </c>
      <c r="F2493" s="3" t="str">
        <f t="shared" si="194"/>
        <v/>
      </c>
      <c r="G2493" s="3" t="str">
        <f>IF(A2493="","",IF(HOUR(A2493)&lt;StartHour,StartHour,IF(HOUR(A2493)&gt;FinishHour,FinishHour,HOUR(A2493))))</f>
        <v/>
      </c>
      <c r="H2493" s="3" t="str">
        <f t="shared" si="195"/>
        <v/>
      </c>
      <c r="I2493" s="33" t="e">
        <f>IF(OR(A2493="",B2493=""),NA(),MAX(0,IF(A2493-B2493=0,SameDayCycleTimeSettingValue,(A2493-B2493) *24)))</f>
        <v>#N/A</v>
      </c>
      <c r="J2493" s="33" t="e">
        <f>IF(OR(A2493="",B2493=""),NA(),MAX(0,IF(A2493-B2493=0,SameDayCycleTimeSettingValue,((A2493-B2493) *24)-(INT((A2493-B2493)) * (24-(FinishHour-StartHour))))))</f>
        <v>#N/A</v>
      </c>
      <c r="K2493" s="3" t="e">
        <f ca="1">IF(OR(A2493&lt;&gt;"",B2493=""),NA(),MAX(0,IF(_xlfn.DAYS(NOW(),B2493)=0,SameDayCycleTimeSettingValue,_xlfn.DAYS(NOW(),B2493))))</f>
        <v>#N/A</v>
      </c>
    </row>
    <row r="2494" spans="1:11" x14ac:dyDescent="0.25">
      <c r="A2494" s="32" t="str">
        <f>IF(AND(TRIM(INDEX(CompletedDateValues,ROW(A2494)))&lt;&gt;"",INDEX(CompletedDateValues,ROW(A2494))&gt;0),INDEX(CompletedDateValues,ROW(A2494)),"")</f>
        <v/>
      </c>
      <c r="B2494" s="32" t="str">
        <f>IF(AND(TRIM(INDEX(StartDateValues,ROW(A2494)))&lt;&gt;"",INDEX(StartDateValues,ROW(A2494))&gt;0),INDEX(StartDateValues,ROW(A2494)),"")</f>
        <v/>
      </c>
      <c r="C2494" s="22" t="str">
        <f t="shared" si="191"/>
        <v/>
      </c>
      <c r="D2494" s="3" t="str">
        <f t="shared" si="192"/>
        <v/>
      </c>
      <c r="E2494" s="3" t="str">
        <f t="shared" si="193"/>
        <v/>
      </c>
      <c r="F2494" s="3" t="str">
        <f t="shared" si="194"/>
        <v/>
      </c>
      <c r="G2494" s="3" t="str">
        <f>IF(A2494="","",IF(HOUR(A2494)&lt;StartHour,StartHour,IF(HOUR(A2494)&gt;FinishHour,FinishHour,HOUR(A2494))))</f>
        <v/>
      </c>
      <c r="H2494" s="3" t="str">
        <f t="shared" si="195"/>
        <v/>
      </c>
      <c r="I2494" s="33" t="e">
        <f>IF(OR(A2494="",B2494=""),NA(),MAX(0,IF(A2494-B2494=0,SameDayCycleTimeSettingValue,(A2494-B2494) *24)))</f>
        <v>#N/A</v>
      </c>
      <c r="J2494" s="33" t="e">
        <f>IF(OR(A2494="",B2494=""),NA(),MAX(0,IF(A2494-B2494=0,SameDayCycleTimeSettingValue,((A2494-B2494) *24)-(INT((A2494-B2494)) * (24-(FinishHour-StartHour))))))</f>
        <v>#N/A</v>
      </c>
      <c r="K2494" s="3" t="e">
        <f ca="1">IF(OR(A2494&lt;&gt;"",B2494=""),NA(),MAX(0,IF(_xlfn.DAYS(NOW(),B2494)=0,SameDayCycleTimeSettingValue,_xlfn.DAYS(NOW(),B2494))))</f>
        <v>#N/A</v>
      </c>
    </row>
    <row r="2495" spans="1:11" x14ac:dyDescent="0.25">
      <c r="A2495" s="32" t="str">
        <f>IF(AND(TRIM(INDEX(CompletedDateValues,ROW(A2495)))&lt;&gt;"",INDEX(CompletedDateValues,ROW(A2495))&gt;0),INDEX(CompletedDateValues,ROW(A2495)),"")</f>
        <v/>
      </c>
      <c r="B2495" s="32" t="str">
        <f>IF(AND(TRIM(INDEX(StartDateValues,ROW(A2495)))&lt;&gt;"",INDEX(StartDateValues,ROW(A2495))&gt;0),INDEX(StartDateValues,ROW(A2495)),"")</f>
        <v/>
      </c>
      <c r="C2495" s="22" t="str">
        <f t="shared" si="191"/>
        <v/>
      </c>
      <c r="D2495" s="3" t="str">
        <f t="shared" si="192"/>
        <v/>
      </c>
      <c r="E2495" s="3" t="str">
        <f t="shared" si="193"/>
        <v/>
      </c>
      <c r="F2495" s="3" t="str">
        <f t="shared" si="194"/>
        <v/>
      </c>
      <c r="G2495" s="3" t="str">
        <f>IF(A2495="","",IF(HOUR(A2495)&lt;StartHour,StartHour,IF(HOUR(A2495)&gt;FinishHour,FinishHour,HOUR(A2495))))</f>
        <v/>
      </c>
      <c r="H2495" s="3" t="str">
        <f t="shared" si="195"/>
        <v/>
      </c>
      <c r="I2495" s="33" t="e">
        <f>IF(OR(A2495="",B2495=""),NA(),MAX(0,IF(A2495-B2495=0,SameDayCycleTimeSettingValue,(A2495-B2495) *24)))</f>
        <v>#N/A</v>
      </c>
      <c r="J2495" s="33" t="e">
        <f>IF(OR(A2495="",B2495=""),NA(),MAX(0,IF(A2495-B2495=0,SameDayCycleTimeSettingValue,((A2495-B2495) *24)-(INT((A2495-B2495)) * (24-(FinishHour-StartHour))))))</f>
        <v>#N/A</v>
      </c>
      <c r="K2495" s="3" t="e">
        <f ca="1">IF(OR(A2495&lt;&gt;"",B2495=""),NA(),MAX(0,IF(_xlfn.DAYS(NOW(),B2495)=0,SameDayCycleTimeSettingValue,_xlfn.DAYS(NOW(),B2495))))</f>
        <v>#N/A</v>
      </c>
    </row>
    <row r="2496" spans="1:11" x14ac:dyDescent="0.25">
      <c r="A2496" s="32" t="str">
        <f>IF(AND(TRIM(INDEX(CompletedDateValues,ROW(A2496)))&lt;&gt;"",INDEX(CompletedDateValues,ROW(A2496))&gt;0),INDEX(CompletedDateValues,ROW(A2496)),"")</f>
        <v/>
      </c>
      <c r="B2496" s="32" t="str">
        <f>IF(AND(TRIM(INDEX(StartDateValues,ROW(A2496)))&lt;&gt;"",INDEX(StartDateValues,ROW(A2496))&gt;0),INDEX(StartDateValues,ROW(A2496)),"")</f>
        <v/>
      </c>
      <c r="C2496" s="22" t="str">
        <f t="shared" si="191"/>
        <v/>
      </c>
      <c r="D2496" s="3" t="str">
        <f t="shared" si="192"/>
        <v/>
      </c>
      <c r="E2496" s="3" t="str">
        <f t="shared" si="193"/>
        <v/>
      </c>
      <c r="F2496" s="3" t="str">
        <f t="shared" si="194"/>
        <v/>
      </c>
      <c r="G2496" s="3" t="str">
        <f>IF(A2496="","",IF(HOUR(A2496)&lt;StartHour,StartHour,IF(HOUR(A2496)&gt;FinishHour,FinishHour,HOUR(A2496))))</f>
        <v/>
      </c>
      <c r="H2496" s="3" t="str">
        <f t="shared" si="195"/>
        <v/>
      </c>
      <c r="I2496" s="33" t="e">
        <f>IF(OR(A2496="",B2496=""),NA(),MAX(0,IF(A2496-B2496=0,SameDayCycleTimeSettingValue,(A2496-B2496) *24)))</f>
        <v>#N/A</v>
      </c>
      <c r="J2496" s="33" t="e">
        <f>IF(OR(A2496="",B2496=""),NA(),MAX(0,IF(A2496-B2496=0,SameDayCycleTimeSettingValue,((A2496-B2496) *24)-(INT((A2496-B2496)) * (24-(FinishHour-StartHour))))))</f>
        <v>#N/A</v>
      </c>
      <c r="K2496" s="3" t="e">
        <f ca="1">IF(OR(A2496&lt;&gt;"",B2496=""),NA(),MAX(0,IF(_xlfn.DAYS(NOW(),B2496)=0,SameDayCycleTimeSettingValue,_xlfn.DAYS(NOW(),B2496))))</f>
        <v>#N/A</v>
      </c>
    </row>
    <row r="2497" spans="1:11" x14ac:dyDescent="0.25">
      <c r="A2497" s="32" t="str">
        <f>IF(AND(TRIM(INDEX(CompletedDateValues,ROW(A2497)))&lt;&gt;"",INDEX(CompletedDateValues,ROW(A2497))&gt;0),INDEX(CompletedDateValues,ROW(A2497)),"")</f>
        <v/>
      </c>
      <c r="B2497" s="32" t="str">
        <f>IF(AND(TRIM(INDEX(StartDateValues,ROW(A2497)))&lt;&gt;"",INDEX(StartDateValues,ROW(A2497))&gt;0),INDEX(StartDateValues,ROW(A2497)),"")</f>
        <v/>
      </c>
      <c r="C2497" s="22" t="str">
        <f t="shared" si="191"/>
        <v/>
      </c>
      <c r="D2497" s="3" t="str">
        <f t="shared" si="192"/>
        <v/>
      </c>
      <c r="E2497" s="3" t="str">
        <f t="shared" si="193"/>
        <v/>
      </c>
      <c r="F2497" s="3" t="str">
        <f t="shared" si="194"/>
        <v/>
      </c>
      <c r="G2497" s="3" t="str">
        <f>IF(A2497="","",IF(HOUR(A2497)&lt;StartHour,StartHour,IF(HOUR(A2497)&gt;FinishHour,FinishHour,HOUR(A2497))))</f>
        <v/>
      </c>
      <c r="H2497" s="3" t="str">
        <f t="shared" si="195"/>
        <v/>
      </c>
      <c r="I2497" s="33" t="e">
        <f>IF(OR(A2497="",B2497=""),NA(),MAX(0,IF(A2497-B2497=0,SameDayCycleTimeSettingValue,(A2497-B2497) *24)))</f>
        <v>#N/A</v>
      </c>
      <c r="J2497" s="33" t="e">
        <f>IF(OR(A2497="",B2497=""),NA(),MAX(0,IF(A2497-B2497=0,SameDayCycleTimeSettingValue,((A2497-B2497) *24)-(INT((A2497-B2497)) * (24-(FinishHour-StartHour))))))</f>
        <v>#N/A</v>
      </c>
      <c r="K2497" s="3" t="e">
        <f ca="1">IF(OR(A2497&lt;&gt;"",B2497=""),NA(),MAX(0,IF(_xlfn.DAYS(NOW(),B2497)=0,SameDayCycleTimeSettingValue,_xlfn.DAYS(NOW(),B2497))))</f>
        <v>#N/A</v>
      </c>
    </row>
    <row r="2498" spans="1:11" x14ac:dyDescent="0.25">
      <c r="A2498" s="32" t="str">
        <f>IF(AND(TRIM(INDEX(CompletedDateValues,ROW(A2498)))&lt;&gt;"",INDEX(CompletedDateValues,ROW(A2498))&gt;0),INDEX(CompletedDateValues,ROW(A2498)),"")</f>
        <v/>
      </c>
      <c r="B2498" s="32" t="str">
        <f>IF(AND(TRIM(INDEX(StartDateValues,ROW(A2498)))&lt;&gt;"",INDEX(StartDateValues,ROW(A2498))&gt;0),INDEX(StartDateValues,ROW(A2498)),"")</f>
        <v/>
      </c>
      <c r="C2498" s="22" t="str">
        <f t="shared" si="191"/>
        <v/>
      </c>
      <c r="D2498" s="3" t="str">
        <f t="shared" si="192"/>
        <v/>
      </c>
      <c r="E2498" s="3" t="str">
        <f t="shared" si="193"/>
        <v/>
      </c>
      <c r="F2498" s="3" t="str">
        <f t="shared" si="194"/>
        <v/>
      </c>
      <c r="G2498" s="3" t="str">
        <f>IF(A2498="","",IF(HOUR(A2498)&lt;StartHour,StartHour,IF(HOUR(A2498)&gt;FinishHour,FinishHour,HOUR(A2498))))</f>
        <v/>
      </c>
      <c r="H2498" s="3" t="str">
        <f t="shared" si="195"/>
        <v/>
      </c>
      <c r="I2498" s="33" t="e">
        <f>IF(OR(A2498="",B2498=""),NA(),MAX(0,IF(A2498-B2498=0,SameDayCycleTimeSettingValue,(A2498-B2498) *24)))</f>
        <v>#N/A</v>
      </c>
      <c r="J2498" s="33" t="e">
        <f>IF(OR(A2498="",B2498=""),NA(),MAX(0,IF(A2498-B2498=0,SameDayCycleTimeSettingValue,((A2498-B2498) *24)-(INT((A2498-B2498)) * (24-(FinishHour-StartHour))))))</f>
        <v>#N/A</v>
      </c>
      <c r="K2498" s="3" t="e">
        <f ca="1">IF(OR(A2498&lt;&gt;"",B2498=""),NA(),MAX(0,IF(_xlfn.DAYS(NOW(),B2498)=0,SameDayCycleTimeSettingValue,_xlfn.DAYS(NOW(),B2498))))</f>
        <v>#N/A</v>
      </c>
    </row>
    <row r="2499" spans="1:11" x14ac:dyDescent="0.25">
      <c r="A2499" s="32" t="str">
        <f>IF(AND(TRIM(INDEX(CompletedDateValues,ROW(A2499)))&lt;&gt;"",INDEX(CompletedDateValues,ROW(A2499))&gt;0),INDEX(CompletedDateValues,ROW(A2499)),"")</f>
        <v/>
      </c>
      <c r="B2499" s="32" t="str">
        <f>IF(AND(TRIM(INDEX(StartDateValues,ROW(A2499)))&lt;&gt;"",INDEX(StartDateValues,ROW(A2499))&gt;0),INDEX(StartDateValues,ROW(A2499)),"")</f>
        <v/>
      </c>
      <c r="C2499" s="22" t="str">
        <f t="shared" ref="C2499:C2562" si="196">IF(AND(TRIM(INDEX(WorkTypeValues,ROW(A2499)))&lt;&gt;"",INDEX(WorkTypeValues,ROW(A2499))&gt;0),INDEX(WorkTypeValues,ROW(A2499)),"")</f>
        <v/>
      </c>
      <c r="D2499" s="3" t="str">
        <f t="shared" ref="D2499:D2562" si="197">IF(A2499="", "",YEAR(A2499))</f>
        <v/>
      </c>
      <c r="E2499" s="3" t="str">
        <f t="shared" ref="E2499:E2562" si="198">IF(A2499="","",MONTH(A2499))</f>
        <v/>
      </c>
      <c r="F2499" s="3" t="str">
        <f t="shared" ref="F2499:F2562" si="199">IF(A2499="","",DAY(A2499))</f>
        <v/>
      </c>
      <c r="G2499" s="3" t="str">
        <f>IF(A2499="","",IF(HOUR(A2499)&lt;StartHour,StartHour,IF(HOUR(A2499)&gt;FinishHour,FinishHour,HOUR(A2499))))</f>
        <v/>
      </c>
      <c r="H2499" s="3" t="str">
        <f t="shared" ref="H2499:H2562" si="200">IF(D2499="","",D2499&amp;"-"&amp;TEXT(E2499,"00") &amp;"-"&amp;TEXT(F2499,"00") &amp;"-"&amp;TEXT(G2499,"00"))</f>
        <v/>
      </c>
      <c r="I2499" s="33" t="e">
        <f>IF(OR(A2499="",B2499=""),NA(),MAX(0,IF(A2499-B2499=0,SameDayCycleTimeSettingValue,(A2499-B2499) *24)))</f>
        <v>#N/A</v>
      </c>
      <c r="J2499" s="33" t="e">
        <f>IF(OR(A2499="",B2499=""),NA(),MAX(0,IF(A2499-B2499=0,SameDayCycleTimeSettingValue,((A2499-B2499) *24)-(INT((A2499-B2499)) * (24-(FinishHour-StartHour))))))</f>
        <v>#N/A</v>
      </c>
      <c r="K2499" s="3" t="e">
        <f ca="1">IF(OR(A2499&lt;&gt;"",B2499=""),NA(),MAX(0,IF(_xlfn.DAYS(NOW(),B2499)=0,SameDayCycleTimeSettingValue,_xlfn.DAYS(NOW(),B2499))))</f>
        <v>#N/A</v>
      </c>
    </row>
    <row r="2500" spans="1:11" x14ac:dyDescent="0.25">
      <c r="A2500" s="32" t="str">
        <f>IF(AND(TRIM(INDEX(CompletedDateValues,ROW(A2500)))&lt;&gt;"",INDEX(CompletedDateValues,ROW(A2500))&gt;0),INDEX(CompletedDateValues,ROW(A2500)),"")</f>
        <v/>
      </c>
      <c r="B2500" s="32" t="str">
        <f>IF(AND(TRIM(INDEX(StartDateValues,ROW(A2500)))&lt;&gt;"",INDEX(StartDateValues,ROW(A2500))&gt;0),INDEX(StartDateValues,ROW(A2500)),"")</f>
        <v/>
      </c>
      <c r="C2500" s="22" t="str">
        <f t="shared" si="196"/>
        <v/>
      </c>
      <c r="D2500" s="3" t="str">
        <f t="shared" si="197"/>
        <v/>
      </c>
      <c r="E2500" s="3" t="str">
        <f t="shared" si="198"/>
        <v/>
      </c>
      <c r="F2500" s="3" t="str">
        <f t="shared" si="199"/>
        <v/>
      </c>
      <c r="G2500" s="3" t="str">
        <f>IF(A2500="","",IF(HOUR(A2500)&lt;StartHour,StartHour,IF(HOUR(A2500)&gt;FinishHour,FinishHour,HOUR(A2500))))</f>
        <v/>
      </c>
      <c r="H2500" s="3" t="str">
        <f t="shared" si="200"/>
        <v/>
      </c>
      <c r="I2500" s="33" t="e">
        <f>IF(OR(A2500="",B2500=""),NA(),MAX(0,IF(A2500-B2500=0,SameDayCycleTimeSettingValue,(A2500-B2500) *24)))</f>
        <v>#N/A</v>
      </c>
      <c r="J2500" s="33" t="e">
        <f>IF(OR(A2500="",B2500=""),NA(),MAX(0,IF(A2500-B2500=0,SameDayCycleTimeSettingValue,((A2500-B2500) *24)-(INT((A2500-B2500)) * (24-(FinishHour-StartHour))))))</f>
        <v>#N/A</v>
      </c>
      <c r="K2500" s="3" t="e">
        <f ca="1">IF(OR(A2500&lt;&gt;"",B2500=""),NA(),MAX(0,IF(_xlfn.DAYS(NOW(),B2500)=0,SameDayCycleTimeSettingValue,_xlfn.DAYS(NOW(),B2500))))</f>
        <v>#N/A</v>
      </c>
    </row>
    <row r="2501" spans="1:11" x14ac:dyDescent="0.25">
      <c r="A2501" s="32" t="str">
        <f>IF(AND(TRIM(INDEX(CompletedDateValues,ROW(A2501)))&lt;&gt;"",INDEX(CompletedDateValues,ROW(A2501))&gt;0),INDEX(CompletedDateValues,ROW(A2501)),"")</f>
        <v/>
      </c>
      <c r="B2501" s="32" t="str">
        <f>IF(AND(TRIM(INDEX(StartDateValues,ROW(A2501)))&lt;&gt;"",INDEX(StartDateValues,ROW(A2501))&gt;0),INDEX(StartDateValues,ROW(A2501)),"")</f>
        <v/>
      </c>
      <c r="C2501" s="22" t="str">
        <f t="shared" si="196"/>
        <v/>
      </c>
      <c r="D2501" s="3" t="str">
        <f t="shared" si="197"/>
        <v/>
      </c>
      <c r="E2501" s="3" t="str">
        <f t="shared" si="198"/>
        <v/>
      </c>
      <c r="F2501" s="3" t="str">
        <f t="shared" si="199"/>
        <v/>
      </c>
      <c r="G2501" s="3" t="str">
        <f>IF(A2501="","",IF(HOUR(A2501)&lt;StartHour,StartHour,IF(HOUR(A2501)&gt;FinishHour,FinishHour,HOUR(A2501))))</f>
        <v/>
      </c>
      <c r="H2501" s="3" t="str">
        <f t="shared" si="200"/>
        <v/>
      </c>
      <c r="I2501" s="33" t="e">
        <f>IF(OR(A2501="",B2501=""),NA(),MAX(0,IF(A2501-B2501=0,SameDayCycleTimeSettingValue,(A2501-B2501) *24)))</f>
        <v>#N/A</v>
      </c>
      <c r="J2501" s="33" t="e">
        <f>IF(OR(A2501="",B2501=""),NA(),MAX(0,IF(A2501-B2501=0,SameDayCycleTimeSettingValue,((A2501-B2501) *24)-(INT((A2501-B2501)) * (24-(FinishHour-StartHour))))))</f>
        <v>#N/A</v>
      </c>
      <c r="K2501" s="3" t="e">
        <f ca="1">IF(OR(A2501&lt;&gt;"",B2501=""),NA(),MAX(0,IF(_xlfn.DAYS(NOW(),B2501)=0,SameDayCycleTimeSettingValue,_xlfn.DAYS(NOW(),B2501))))</f>
        <v>#N/A</v>
      </c>
    </row>
    <row r="2502" spans="1:11" x14ac:dyDescent="0.25">
      <c r="A2502" s="32" t="str">
        <f>IF(AND(TRIM(INDEX(CompletedDateValues,ROW(A2502)))&lt;&gt;"",INDEX(CompletedDateValues,ROW(A2502))&gt;0),INDEX(CompletedDateValues,ROW(A2502)),"")</f>
        <v/>
      </c>
      <c r="B2502" s="32" t="str">
        <f>IF(AND(TRIM(INDEX(StartDateValues,ROW(A2502)))&lt;&gt;"",INDEX(StartDateValues,ROW(A2502))&gt;0),INDEX(StartDateValues,ROW(A2502)),"")</f>
        <v/>
      </c>
      <c r="C2502" s="22" t="str">
        <f t="shared" si="196"/>
        <v/>
      </c>
      <c r="D2502" s="3" t="str">
        <f t="shared" si="197"/>
        <v/>
      </c>
      <c r="E2502" s="3" t="str">
        <f t="shared" si="198"/>
        <v/>
      </c>
      <c r="F2502" s="3" t="str">
        <f t="shared" si="199"/>
        <v/>
      </c>
      <c r="G2502" s="3" t="str">
        <f>IF(A2502="","",IF(HOUR(A2502)&lt;StartHour,StartHour,IF(HOUR(A2502)&gt;FinishHour,FinishHour,HOUR(A2502))))</f>
        <v/>
      </c>
      <c r="H2502" s="3" t="str">
        <f t="shared" si="200"/>
        <v/>
      </c>
      <c r="I2502" s="33" t="e">
        <f>IF(OR(A2502="",B2502=""),NA(),MAX(0,IF(A2502-B2502=0,SameDayCycleTimeSettingValue,(A2502-B2502) *24)))</f>
        <v>#N/A</v>
      </c>
      <c r="J2502" s="33" t="e">
        <f>IF(OR(A2502="",B2502=""),NA(),MAX(0,IF(A2502-B2502=0,SameDayCycleTimeSettingValue,((A2502-B2502) *24)-(INT((A2502-B2502)) * (24-(FinishHour-StartHour))))))</f>
        <v>#N/A</v>
      </c>
      <c r="K2502" s="3" t="e">
        <f ca="1">IF(OR(A2502&lt;&gt;"",B2502=""),NA(),MAX(0,IF(_xlfn.DAYS(NOW(),B2502)=0,SameDayCycleTimeSettingValue,_xlfn.DAYS(NOW(),B2502))))</f>
        <v>#N/A</v>
      </c>
    </row>
    <row r="2503" spans="1:11" x14ac:dyDescent="0.25">
      <c r="A2503" s="32" t="str">
        <f>IF(AND(TRIM(INDEX(CompletedDateValues,ROW(A2503)))&lt;&gt;"",INDEX(CompletedDateValues,ROW(A2503))&gt;0),INDEX(CompletedDateValues,ROW(A2503)),"")</f>
        <v/>
      </c>
      <c r="B2503" s="32" t="str">
        <f>IF(AND(TRIM(INDEX(StartDateValues,ROW(A2503)))&lt;&gt;"",INDEX(StartDateValues,ROW(A2503))&gt;0),INDEX(StartDateValues,ROW(A2503)),"")</f>
        <v/>
      </c>
      <c r="C2503" s="22" t="str">
        <f t="shared" si="196"/>
        <v/>
      </c>
      <c r="D2503" s="3" t="str">
        <f t="shared" si="197"/>
        <v/>
      </c>
      <c r="E2503" s="3" t="str">
        <f t="shared" si="198"/>
        <v/>
      </c>
      <c r="F2503" s="3" t="str">
        <f t="shared" si="199"/>
        <v/>
      </c>
      <c r="G2503" s="3" t="str">
        <f>IF(A2503="","",IF(HOUR(A2503)&lt;StartHour,StartHour,IF(HOUR(A2503)&gt;FinishHour,FinishHour,HOUR(A2503))))</f>
        <v/>
      </c>
      <c r="H2503" s="3" t="str">
        <f t="shared" si="200"/>
        <v/>
      </c>
      <c r="I2503" s="33" t="e">
        <f>IF(OR(A2503="",B2503=""),NA(),MAX(0,IF(A2503-B2503=0,SameDayCycleTimeSettingValue,(A2503-B2503) *24)))</f>
        <v>#N/A</v>
      </c>
      <c r="J2503" s="33" t="e">
        <f>IF(OR(A2503="",B2503=""),NA(),MAX(0,IF(A2503-B2503=0,SameDayCycleTimeSettingValue,((A2503-B2503) *24)-(INT((A2503-B2503)) * (24-(FinishHour-StartHour))))))</f>
        <v>#N/A</v>
      </c>
      <c r="K2503" s="3" t="e">
        <f ca="1">IF(OR(A2503&lt;&gt;"",B2503=""),NA(),MAX(0,IF(_xlfn.DAYS(NOW(),B2503)=0,SameDayCycleTimeSettingValue,_xlfn.DAYS(NOW(),B2503))))</f>
        <v>#N/A</v>
      </c>
    </row>
    <row r="2504" spans="1:11" x14ac:dyDescent="0.25">
      <c r="A2504" s="32" t="str">
        <f>IF(AND(TRIM(INDEX(CompletedDateValues,ROW(A2504)))&lt;&gt;"",INDEX(CompletedDateValues,ROW(A2504))&gt;0),INDEX(CompletedDateValues,ROW(A2504)),"")</f>
        <v/>
      </c>
      <c r="B2504" s="32" t="str">
        <f>IF(AND(TRIM(INDEX(StartDateValues,ROW(A2504)))&lt;&gt;"",INDEX(StartDateValues,ROW(A2504))&gt;0),INDEX(StartDateValues,ROW(A2504)),"")</f>
        <v/>
      </c>
      <c r="C2504" s="22" t="str">
        <f t="shared" si="196"/>
        <v/>
      </c>
      <c r="D2504" s="3" t="str">
        <f t="shared" si="197"/>
        <v/>
      </c>
      <c r="E2504" s="3" t="str">
        <f t="shared" si="198"/>
        <v/>
      </c>
      <c r="F2504" s="3" t="str">
        <f t="shared" si="199"/>
        <v/>
      </c>
      <c r="G2504" s="3" t="str">
        <f>IF(A2504="","",IF(HOUR(A2504)&lt;StartHour,StartHour,IF(HOUR(A2504)&gt;FinishHour,FinishHour,HOUR(A2504))))</f>
        <v/>
      </c>
      <c r="H2504" s="3" t="str">
        <f t="shared" si="200"/>
        <v/>
      </c>
      <c r="I2504" s="33" t="e">
        <f>IF(OR(A2504="",B2504=""),NA(),MAX(0,IF(A2504-B2504=0,SameDayCycleTimeSettingValue,(A2504-B2504) *24)))</f>
        <v>#N/A</v>
      </c>
      <c r="J2504" s="33" t="e">
        <f>IF(OR(A2504="",B2504=""),NA(),MAX(0,IF(A2504-B2504=0,SameDayCycleTimeSettingValue,((A2504-B2504) *24)-(INT((A2504-B2504)) * (24-(FinishHour-StartHour))))))</f>
        <v>#N/A</v>
      </c>
      <c r="K2504" s="3" t="e">
        <f ca="1">IF(OR(A2504&lt;&gt;"",B2504=""),NA(),MAX(0,IF(_xlfn.DAYS(NOW(),B2504)=0,SameDayCycleTimeSettingValue,_xlfn.DAYS(NOW(),B2504))))</f>
        <v>#N/A</v>
      </c>
    </row>
    <row r="2505" spans="1:11" x14ac:dyDescent="0.25">
      <c r="A2505" s="32" t="str">
        <f>IF(AND(TRIM(INDEX(CompletedDateValues,ROW(A2505)))&lt;&gt;"",INDEX(CompletedDateValues,ROW(A2505))&gt;0),INDEX(CompletedDateValues,ROW(A2505)),"")</f>
        <v/>
      </c>
      <c r="B2505" s="32" t="str">
        <f>IF(AND(TRIM(INDEX(StartDateValues,ROW(A2505)))&lt;&gt;"",INDEX(StartDateValues,ROW(A2505))&gt;0),INDEX(StartDateValues,ROW(A2505)),"")</f>
        <v/>
      </c>
      <c r="C2505" s="22" t="str">
        <f t="shared" si="196"/>
        <v/>
      </c>
      <c r="D2505" s="3" t="str">
        <f t="shared" si="197"/>
        <v/>
      </c>
      <c r="E2505" s="3" t="str">
        <f t="shared" si="198"/>
        <v/>
      </c>
      <c r="F2505" s="3" t="str">
        <f t="shared" si="199"/>
        <v/>
      </c>
      <c r="G2505" s="3" t="str">
        <f>IF(A2505="","",IF(HOUR(A2505)&lt;StartHour,StartHour,IF(HOUR(A2505)&gt;FinishHour,FinishHour,HOUR(A2505))))</f>
        <v/>
      </c>
      <c r="H2505" s="3" t="str">
        <f t="shared" si="200"/>
        <v/>
      </c>
      <c r="I2505" s="33" t="e">
        <f>IF(OR(A2505="",B2505=""),NA(),MAX(0,IF(A2505-B2505=0,SameDayCycleTimeSettingValue,(A2505-B2505) *24)))</f>
        <v>#N/A</v>
      </c>
      <c r="J2505" s="33" t="e">
        <f>IF(OR(A2505="",B2505=""),NA(),MAX(0,IF(A2505-B2505=0,SameDayCycleTimeSettingValue,((A2505-B2505) *24)-(INT((A2505-B2505)) * (24-(FinishHour-StartHour))))))</f>
        <v>#N/A</v>
      </c>
      <c r="K2505" s="3" t="e">
        <f ca="1">IF(OR(A2505&lt;&gt;"",B2505=""),NA(),MAX(0,IF(_xlfn.DAYS(NOW(),B2505)=0,SameDayCycleTimeSettingValue,_xlfn.DAYS(NOW(),B2505))))</f>
        <v>#N/A</v>
      </c>
    </row>
    <row r="2506" spans="1:11" x14ac:dyDescent="0.25">
      <c r="A2506" s="32" t="str">
        <f>IF(AND(TRIM(INDEX(CompletedDateValues,ROW(A2506)))&lt;&gt;"",INDEX(CompletedDateValues,ROW(A2506))&gt;0),INDEX(CompletedDateValues,ROW(A2506)),"")</f>
        <v/>
      </c>
      <c r="B2506" s="32" t="str">
        <f>IF(AND(TRIM(INDEX(StartDateValues,ROW(A2506)))&lt;&gt;"",INDEX(StartDateValues,ROW(A2506))&gt;0),INDEX(StartDateValues,ROW(A2506)),"")</f>
        <v/>
      </c>
      <c r="C2506" s="22" t="str">
        <f t="shared" si="196"/>
        <v/>
      </c>
      <c r="D2506" s="3" t="str">
        <f t="shared" si="197"/>
        <v/>
      </c>
      <c r="E2506" s="3" t="str">
        <f t="shared" si="198"/>
        <v/>
      </c>
      <c r="F2506" s="3" t="str">
        <f t="shared" si="199"/>
        <v/>
      </c>
      <c r="G2506" s="3" t="str">
        <f>IF(A2506="","",IF(HOUR(A2506)&lt;StartHour,StartHour,IF(HOUR(A2506)&gt;FinishHour,FinishHour,HOUR(A2506))))</f>
        <v/>
      </c>
      <c r="H2506" s="3" t="str">
        <f t="shared" si="200"/>
        <v/>
      </c>
      <c r="I2506" s="33" t="e">
        <f>IF(OR(A2506="",B2506=""),NA(),MAX(0,IF(A2506-B2506=0,SameDayCycleTimeSettingValue,(A2506-B2506) *24)))</f>
        <v>#N/A</v>
      </c>
      <c r="J2506" s="33" t="e">
        <f>IF(OR(A2506="",B2506=""),NA(),MAX(0,IF(A2506-B2506=0,SameDayCycleTimeSettingValue,((A2506-B2506) *24)-(INT((A2506-B2506)) * (24-(FinishHour-StartHour))))))</f>
        <v>#N/A</v>
      </c>
      <c r="K2506" s="3" t="e">
        <f ca="1">IF(OR(A2506&lt;&gt;"",B2506=""),NA(),MAX(0,IF(_xlfn.DAYS(NOW(),B2506)=0,SameDayCycleTimeSettingValue,_xlfn.DAYS(NOW(),B2506))))</f>
        <v>#N/A</v>
      </c>
    </row>
    <row r="2507" spans="1:11" x14ac:dyDescent="0.25">
      <c r="A2507" s="32" t="str">
        <f>IF(AND(TRIM(INDEX(CompletedDateValues,ROW(A2507)))&lt;&gt;"",INDEX(CompletedDateValues,ROW(A2507))&gt;0),INDEX(CompletedDateValues,ROW(A2507)),"")</f>
        <v/>
      </c>
      <c r="B2507" s="32" t="str">
        <f>IF(AND(TRIM(INDEX(StartDateValues,ROW(A2507)))&lt;&gt;"",INDEX(StartDateValues,ROW(A2507))&gt;0),INDEX(StartDateValues,ROW(A2507)),"")</f>
        <v/>
      </c>
      <c r="C2507" s="22" t="str">
        <f t="shared" si="196"/>
        <v/>
      </c>
      <c r="D2507" s="3" t="str">
        <f t="shared" si="197"/>
        <v/>
      </c>
      <c r="E2507" s="3" t="str">
        <f t="shared" si="198"/>
        <v/>
      </c>
      <c r="F2507" s="3" t="str">
        <f t="shared" si="199"/>
        <v/>
      </c>
      <c r="G2507" s="3" t="str">
        <f>IF(A2507="","",IF(HOUR(A2507)&lt;StartHour,StartHour,IF(HOUR(A2507)&gt;FinishHour,FinishHour,HOUR(A2507))))</f>
        <v/>
      </c>
      <c r="H2507" s="3" t="str">
        <f t="shared" si="200"/>
        <v/>
      </c>
      <c r="I2507" s="33" t="e">
        <f>IF(OR(A2507="",B2507=""),NA(),MAX(0,IF(A2507-B2507=0,SameDayCycleTimeSettingValue,(A2507-B2507) *24)))</f>
        <v>#N/A</v>
      </c>
      <c r="J2507" s="33" t="e">
        <f>IF(OR(A2507="",B2507=""),NA(),MAX(0,IF(A2507-B2507=0,SameDayCycleTimeSettingValue,((A2507-B2507) *24)-(INT((A2507-B2507)) * (24-(FinishHour-StartHour))))))</f>
        <v>#N/A</v>
      </c>
      <c r="K2507" s="3" t="e">
        <f ca="1">IF(OR(A2507&lt;&gt;"",B2507=""),NA(),MAX(0,IF(_xlfn.DAYS(NOW(),B2507)=0,SameDayCycleTimeSettingValue,_xlfn.DAYS(NOW(),B2507))))</f>
        <v>#N/A</v>
      </c>
    </row>
    <row r="2508" spans="1:11" x14ac:dyDescent="0.25">
      <c r="A2508" s="32" t="str">
        <f>IF(AND(TRIM(INDEX(CompletedDateValues,ROW(A2508)))&lt;&gt;"",INDEX(CompletedDateValues,ROW(A2508))&gt;0),INDEX(CompletedDateValues,ROW(A2508)),"")</f>
        <v/>
      </c>
      <c r="B2508" s="32" t="str">
        <f>IF(AND(TRIM(INDEX(StartDateValues,ROW(A2508)))&lt;&gt;"",INDEX(StartDateValues,ROW(A2508))&gt;0),INDEX(StartDateValues,ROW(A2508)),"")</f>
        <v/>
      </c>
      <c r="C2508" s="22" t="str">
        <f t="shared" si="196"/>
        <v/>
      </c>
      <c r="D2508" s="3" t="str">
        <f t="shared" si="197"/>
        <v/>
      </c>
      <c r="E2508" s="3" t="str">
        <f t="shared" si="198"/>
        <v/>
      </c>
      <c r="F2508" s="3" t="str">
        <f t="shared" si="199"/>
        <v/>
      </c>
      <c r="G2508" s="3" t="str">
        <f>IF(A2508="","",IF(HOUR(A2508)&lt;StartHour,StartHour,IF(HOUR(A2508)&gt;FinishHour,FinishHour,HOUR(A2508))))</f>
        <v/>
      </c>
      <c r="H2508" s="3" t="str">
        <f t="shared" si="200"/>
        <v/>
      </c>
      <c r="I2508" s="33" t="e">
        <f>IF(OR(A2508="",B2508=""),NA(),MAX(0,IF(A2508-B2508=0,SameDayCycleTimeSettingValue,(A2508-B2508) *24)))</f>
        <v>#N/A</v>
      </c>
      <c r="J2508" s="33" t="e">
        <f>IF(OR(A2508="",B2508=""),NA(),MAX(0,IF(A2508-B2508=0,SameDayCycleTimeSettingValue,((A2508-B2508) *24)-(INT((A2508-B2508)) * (24-(FinishHour-StartHour))))))</f>
        <v>#N/A</v>
      </c>
      <c r="K2508" s="3" t="e">
        <f ca="1">IF(OR(A2508&lt;&gt;"",B2508=""),NA(),MAX(0,IF(_xlfn.DAYS(NOW(),B2508)=0,SameDayCycleTimeSettingValue,_xlfn.DAYS(NOW(),B2508))))</f>
        <v>#N/A</v>
      </c>
    </row>
    <row r="2509" spans="1:11" x14ac:dyDescent="0.25">
      <c r="A2509" s="32" t="str">
        <f>IF(AND(TRIM(INDEX(CompletedDateValues,ROW(A2509)))&lt;&gt;"",INDEX(CompletedDateValues,ROW(A2509))&gt;0),INDEX(CompletedDateValues,ROW(A2509)),"")</f>
        <v/>
      </c>
      <c r="B2509" s="32" t="str">
        <f>IF(AND(TRIM(INDEX(StartDateValues,ROW(A2509)))&lt;&gt;"",INDEX(StartDateValues,ROW(A2509))&gt;0),INDEX(StartDateValues,ROW(A2509)),"")</f>
        <v/>
      </c>
      <c r="C2509" s="22" t="str">
        <f t="shared" si="196"/>
        <v/>
      </c>
      <c r="D2509" s="3" t="str">
        <f t="shared" si="197"/>
        <v/>
      </c>
      <c r="E2509" s="3" t="str">
        <f t="shared" si="198"/>
        <v/>
      </c>
      <c r="F2509" s="3" t="str">
        <f t="shared" si="199"/>
        <v/>
      </c>
      <c r="G2509" s="3" t="str">
        <f>IF(A2509="","",IF(HOUR(A2509)&lt;StartHour,StartHour,IF(HOUR(A2509)&gt;FinishHour,FinishHour,HOUR(A2509))))</f>
        <v/>
      </c>
      <c r="H2509" s="3" t="str">
        <f t="shared" si="200"/>
        <v/>
      </c>
      <c r="I2509" s="33" t="e">
        <f>IF(OR(A2509="",B2509=""),NA(),MAX(0,IF(A2509-B2509=0,SameDayCycleTimeSettingValue,(A2509-B2509) *24)))</f>
        <v>#N/A</v>
      </c>
      <c r="J2509" s="33" t="e">
        <f>IF(OR(A2509="",B2509=""),NA(),MAX(0,IF(A2509-B2509=0,SameDayCycleTimeSettingValue,((A2509-B2509) *24)-(INT((A2509-B2509)) * (24-(FinishHour-StartHour))))))</f>
        <v>#N/A</v>
      </c>
      <c r="K2509" s="3" t="e">
        <f ca="1">IF(OR(A2509&lt;&gt;"",B2509=""),NA(),MAX(0,IF(_xlfn.DAYS(NOW(),B2509)=0,SameDayCycleTimeSettingValue,_xlfn.DAYS(NOW(),B2509))))</f>
        <v>#N/A</v>
      </c>
    </row>
    <row r="2510" spans="1:11" x14ac:dyDescent="0.25">
      <c r="A2510" s="32" t="str">
        <f>IF(AND(TRIM(INDEX(CompletedDateValues,ROW(A2510)))&lt;&gt;"",INDEX(CompletedDateValues,ROW(A2510))&gt;0),INDEX(CompletedDateValues,ROW(A2510)),"")</f>
        <v/>
      </c>
      <c r="B2510" s="32" t="str">
        <f>IF(AND(TRIM(INDEX(StartDateValues,ROW(A2510)))&lt;&gt;"",INDEX(StartDateValues,ROW(A2510))&gt;0),INDEX(StartDateValues,ROW(A2510)),"")</f>
        <v/>
      </c>
      <c r="C2510" s="22" t="str">
        <f t="shared" si="196"/>
        <v/>
      </c>
      <c r="D2510" s="3" t="str">
        <f t="shared" si="197"/>
        <v/>
      </c>
      <c r="E2510" s="3" t="str">
        <f t="shared" si="198"/>
        <v/>
      </c>
      <c r="F2510" s="3" t="str">
        <f t="shared" si="199"/>
        <v/>
      </c>
      <c r="G2510" s="3" t="str">
        <f>IF(A2510="","",IF(HOUR(A2510)&lt;StartHour,StartHour,IF(HOUR(A2510)&gt;FinishHour,FinishHour,HOUR(A2510))))</f>
        <v/>
      </c>
      <c r="H2510" s="3" t="str">
        <f t="shared" si="200"/>
        <v/>
      </c>
      <c r="I2510" s="33" t="e">
        <f>IF(OR(A2510="",B2510=""),NA(),MAX(0,IF(A2510-B2510=0,SameDayCycleTimeSettingValue,(A2510-B2510) *24)))</f>
        <v>#N/A</v>
      </c>
      <c r="J2510" s="33" t="e">
        <f>IF(OR(A2510="",B2510=""),NA(),MAX(0,IF(A2510-B2510=0,SameDayCycleTimeSettingValue,((A2510-B2510) *24)-(INT((A2510-B2510)) * (24-(FinishHour-StartHour))))))</f>
        <v>#N/A</v>
      </c>
      <c r="K2510" s="3" t="e">
        <f ca="1">IF(OR(A2510&lt;&gt;"",B2510=""),NA(),MAX(0,IF(_xlfn.DAYS(NOW(),B2510)=0,SameDayCycleTimeSettingValue,_xlfn.DAYS(NOW(),B2510))))</f>
        <v>#N/A</v>
      </c>
    </row>
    <row r="2511" spans="1:11" x14ac:dyDescent="0.25">
      <c r="A2511" s="32" t="str">
        <f>IF(AND(TRIM(INDEX(CompletedDateValues,ROW(A2511)))&lt;&gt;"",INDEX(CompletedDateValues,ROW(A2511))&gt;0),INDEX(CompletedDateValues,ROW(A2511)),"")</f>
        <v/>
      </c>
      <c r="B2511" s="32" t="str">
        <f>IF(AND(TRIM(INDEX(StartDateValues,ROW(A2511)))&lt;&gt;"",INDEX(StartDateValues,ROW(A2511))&gt;0),INDEX(StartDateValues,ROW(A2511)),"")</f>
        <v/>
      </c>
      <c r="C2511" s="22" t="str">
        <f t="shared" si="196"/>
        <v/>
      </c>
      <c r="D2511" s="3" t="str">
        <f t="shared" si="197"/>
        <v/>
      </c>
      <c r="E2511" s="3" t="str">
        <f t="shared" si="198"/>
        <v/>
      </c>
      <c r="F2511" s="3" t="str">
        <f t="shared" si="199"/>
        <v/>
      </c>
      <c r="G2511" s="3" t="str">
        <f>IF(A2511="","",IF(HOUR(A2511)&lt;StartHour,StartHour,IF(HOUR(A2511)&gt;FinishHour,FinishHour,HOUR(A2511))))</f>
        <v/>
      </c>
      <c r="H2511" s="3" t="str">
        <f t="shared" si="200"/>
        <v/>
      </c>
      <c r="I2511" s="33" t="e">
        <f>IF(OR(A2511="",B2511=""),NA(),MAX(0,IF(A2511-B2511=0,SameDayCycleTimeSettingValue,(A2511-B2511) *24)))</f>
        <v>#N/A</v>
      </c>
      <c r="J2511" s="33" t="e">
        <f>IF(OR(A2511="",B2511=""),NA(),MAX(0,IF(A2511-B2511=0,SameDayCycleTimeSettingValue,((A2511-B2511) *24)-(INT((A2511-B2511)) * (24-(FinishHour-StartHour))))))</f>
        <v>#N/A</v>
      </c>
      <c r="K2511" s="3" t="e">
        <f ca="1">IF(OR(A2511&lt;&gt;"",B2511=""),NA(),MAX(0,IF(_xlfn.DAYS(NOW(),B2511)=0,SameDayCycleTimeSettingValue,_xlfn.DAYS(NOW(),B2511))))</f>
        <v>#N/A</v>
      </c>
    </row>
    <row r="2512" spans="1:11" x14ac:dyDescent="0.25">
      <c r="A2512" s="32" t="str">
        <f>IF(AND(TRIM(INDEX(CompletedDateValues,ROW(A2512)))&lt;&gt;"",INDEX(CompletedDateValues,ROW(A2512))&gt;0),INDEX(CompletedDateValues,ROW(A2512)),"")</f>
        <v/>
      </c>
      <c r="B2512" s="32" t="str">
        <f>IF(AND(TRIM(INDEX(StartDateValues,ROW(A2512)))&lt;&gt;"",INDEX(StartDateValues,ROW(A2512))&gt;0),INDEX(StartDateValues,ROW(A2512)),"")</f>
        <v/>
      </c>
      <c r="C2512" s="22" t="str">
        <f t="shared" si="196"/>
        <v/>
      </c>
      <c r="D2512" s="3" t="str">
        <f t="shared" si="197"/>
        <v/>
      </c>
      <c r="E2512" s="3" t="str">
        <f t="shared" si="198"/>
        <v/>
      </c>
      <c r="F2512" s="3" t="str">
        <f t="shared" si="199"/>
        <v/>
      </c>
      <c r="G2512" s="3" t="str">
        <f>IF(A2512="","",IF(HOUR(A2512)&lt;StartHour,StartHour,IF(HOUR(A2512)&gt;FinishHour,FinishHour,HOUR(A2512))))</f>
        <v/>
      </c>
      <c r="H2512" s="3" t="str">
        <f t="shared" si="200"/>
        <v/>
      </c>
      <c r="I2512" s="33" t="e">
        <f>IF(OR(A2512="",B2512=""),NA(),MAX(0,IF(A2512-B2512=0,SameDayCycleTimeSettingValue,(A2512-B2512) *24)))</f>
        <v>#N/A</v>
      </c>
      <c r="J2512" s="33" t="e">
        <f>IF(OR(A2512="",B2512=""),NA(),MAX(0,IF(A2512-B2512=0,SameDayCycleTimeSettingValue,((A2512-B2512) *24)-(INT((A2512-B2512)) * (24-(FinishHour-StartHour))))))</f>
        <v>#N/A</v>
      </c>
      <c r="K2512" s="3" t="e">
        <f ca="1">IF(OR(A2512&lt;&gt;"",B2512=""),NA(),MAX(0,IF(_xlfn.DAYS(NOW(),B2512)=0,SameDayCycleTimeSettingValue,_xlfn.DAYS(NOW(),B2512))))</f>
        <v>#N/A</v>
      </c>
    </row>
    <row r="2513" spans="1:11" x14ac:dyDescent="0.25">
      <c r="A2513" s="32" t="str">
        <f>IF(AND(TRIM(INDEX(CompletedDateValues,ROW(A2513)))&lt;&gt;"",INDEX(CompletedDateValues,ROW(A2513))&gt;0),INDEX(CompletedDateValues,ROW(A2513)),"")</f>
        <v/>
      </c>
      <c r="B2513" s="32" t="str">
        <f>IF(AND(TRIM(INDEX(StartDateValues,ROW(A2513)))&lt;&gt;"",INDEX(StartDateValues,ROW(A2513))&gt;0),INDEX(StartDateValues,ROW(A2513)),"")</f>
        <v/>
      </c>
      <c r="C2513" s="22" t="str">
        <f t="shared" si="196"/>
        <v/>
      </c>
      <c r="D2513" s="3" t="str">
        <f t="shared" si="197"/>
        <v/>
      </c>
      <c r="E2513" s="3" t="str">
        <f t="shared" si="198"/>
        <v/>
      </c>
      <c r="F2513" s="3" t="str">
        <f t="shared" si="199"/>
        <v/>
      </c>
      <c r="G2513" s="3" t="str">
        <f>IF(A2513="","",IF(HOUR(A2513)&lt;StartHour,StartHour,IF(HOUR(A2513)&gt;FinishHour,FinishHour,HOUR(A2513))))</f>
        <v/>
      </c>
      <c r="H2513" s="3" t="str">
        <f t="shared" si="200"/>
        <v/>
      </c>
      <c r="I2513" s="33" t="e">
        <f>IF(OR(A2513="",B2513=""),NA(),MAX(0,IF(A2513-B2513=0,SameDayCycleTimeSettingValue,(A2513-B2513) *24)))</f>
        <v>#N/A</v>
      </c>
      <c r="J2513" s="33" t="e">
        <f>IF(OR(A2513="",B2513=""),NA(),MAX(0,IF(A2513-B2513=0,SameDayCycleTimeSettingValue,((A2513-B2513) *24)-(INT((A2513-B2513)) * (24-(FinishHour-StartHour))))))</f>
        <v>#N/A</v>
      </c>
      <c r="K2513" s="3" t="e">
        <f ca="1">IF(OR(A2513&lt;&gt;"",B2513=""),NA(),MAX(0,IF(_xlfn.DAYS(NOW(),B2513)=0,SameDayCycleTimeSettingValue,_xlfn.DAYS(NOW(),B2513))))</f>
        <v>#N/A</v>
      </c>
    </row>
    <row r="2514" spans="1:11" x14ac:dyDescent="0.25">
      <c r="A2514" s="32" t="str">
        <f>IF(AND(TRIM(INDEX(CompletedDateValues,ROW(A2514)))&lt;&gt;"",INDEX(CompletedDateValues,ROW(A2514))&gt;0),INDEX(CompletedDateValues,ROW(A2514)),"")</f>
        <v/>
      </c>
      <c r="B2514" s="32" t="str">
        <f>IF(AND(TRIM(INDEX(StartDateValues,ROW(A2514)))&lt;&gt;"",INDEX(StartDateValues,ROW(A2514))&gt;0),INDEX(StartDateValues,ROW(A2514)),"")</f>
        <v/>
      </c>
      <c r="C2514" s="22" t="str">
        <f t="shared" si="196"/>
        <v/>
      </c>
      <c r="D2514" s="3" t="str">
        <f t="shared" si="197"/>
        <v/>
      </c>
      <c r="E2514" s="3" t="str">
        <f t="shared" si="198"/>
        <v/>
      </c>
      <c r="F2514" s="3" t="str">
        <f t="shared" si="199"/>
        <v/>
      </c>
      <c r="G2514" s="3" t="str">
        <f>IF(A2514="","",IF(HOUR(A2514)&lt;StartHour,StartHour,IF(HOUR(A2514)&gt;FinishHour,FinishHour,HOUR(A2514))))</f>
        <v/>
      </c>
      <c r="H2514" s="3" t="str">
        <f t="shared" si="200"/>
        <v/>
      </c>
      <c r="I2514" s="33" t="e">
        <f>IF(OR(A2514="",B2514=""),NA(),MAX(0,IF(A2514-B2514=0,SameDayCycleTimeSettingValue,(A2514-B2514) *24)))</f>
        <v>#N/A</v>
      </c>
      <c r="J2514" s="33" t="e">
        <f>IF(OR(A2514="",B2514=""),NA(),MAX(0,IF(A2514-B2514=0,SameDayCycleTimeSettingValue,((A2514-B2514) *24)-(INT((A2514-B2514)) * (24-(FinishHour-StartHour))))))</f>
        <v>#N/A</v>
      </c>
      <c r="K2514" s="3" t="e">
        <f ca="1">IF(OR(A2514&lt;&gt;"",B2514=""),NA(),MAX(0,IF(_xlfn.DAYS(NOW(),B2514)=0,SameDayCycleTimeSettingValue,_xlfn.DAYS(NOW(),B2514))))</f>
        <v>#N/A</v>
      </c>
    </row>
    <row r="2515" spans="1:11" x14ac:dyDescent="0.25">
      <c r="A2515" s="32" t="str">
        <f>IF(AND(TRIM(INDEX(CompletedDateValues,ROW(A2515)))&lt;&gt;"",INDEX(CompletedDateValues,ROW(A2515))&gt;0),INDEX(CompletedDateValues,ROW(A2515)),"")</f>
        <v/>
      </c>
      <c r="B2515" s="32" t="str">
        <f>IF(AND(TRIM(INDEX(StartDateValues,ROW(A2515)))&lt;&gt;"",INDEX(StartDateValues,ROW(A2515))&gt;0),INDEX(StartDateValues,ROW(A2515)),"")</f>
        <v/>
      </c>
      <c r="C2515" s="22" t="str">
        <f t="shared" si="196"/>
        <v/>
      </c>
      <c r="D2515" s="3" t="str">
        <f t="shared" si="197"/>
        <v/>
      </c>
      <c r="E2515" s="3" t="str">
        <f t="shared" si="198"/>
        <v/>
      </c>
      <c r="F2515" s="3" t="str">
        <f t="shared" si="199"/>
        <v/>
      </c>
      <c r="G2515" s="3" t="str">
        <f>IF(A2515="","",IF(HOUR(A2515)&lt;StartHour,StartHour,IF(HOUR(A2515)&gt;FinishHour,FinishHour,HOUR(A2515))))</f>
        <v/>
      </c>
      <c r="H2515" s="3" t="str">
        <f t="shared" si="200"/>
        <v/>
      </c>
      <c r="I2515" s="33" t="e">
        <f>IF(OR(A2515="",B2515=""),NA(),MAX(0,IF(A2515-B2515=0,SameDayCycleTimeSettingValue,(A2515-B2515) *24)))</f>
        <v>#N/A</v>
      </c>
      <c r="J2515" s="33" t="e">
        <f>IF(OR(A2515="",B2515=""),NA(),MAX(0,IF(A2515-B2515=0,SameDayCycleTimeSettingValue,((A2515-B2515) *24)-(INT((A2515-B2515)) * (24-(FinishHour-StartHour))))))</f>
        <v>#N/A</v>
      </c>
      <c r="K2515" s="3" t="e">
        <f ca="1">IF(OR(A2515&lt;&gt;"",B2515=""),NA(),MAX(0,IF(_xlfn.DAYS(NOW(),B2515)=0,SameDayCycleTimeSettingValue,_xlfn.DAYS(NOW(),B2515))))</f>
        <v>#N/A</v>
      </c>
    </row>
    <row r="2516" spans="1:11" x14ac:dyDescent="0.25">
      <c r="A2516" s="32" t="str">
        <f>IF(AND(TRIM(INDEX(CompletedDateValues,ROW(A2516)))&lt;&gt;"",INDEX(CompletedDateValues,ROW(A2516))&gt;0),INDEX(CompletedDateValues,ROW(A2516)),"")</f>
        <v/>
      </c>
      <c r="B2516" s="32" t="str">
        <f>IF(AND(TRIM(INDEX(StartDateValues,ROW(A2516)))&lt;&gt;"",INDEX(StartDateValues,ROW(A2516))&gt;0),INDEX(StartDateValues,ROW(A2516)),"")</f>
        <v/>
      </c>
      <c r="C2516" s="22" t="str">
        <f t="shared" si="196"/>
        <v/>
      </c>
      <c r="D2516" s="3" t="str">
        <f t="shared" si="197"/>
        <v/>
      </c>
      <c r="E2516" s="3" t="str">
        <f t="shared" si="198"/>
        <v/>
      </c>
      <c r="F2516" s="3" t="str">
        <f t="shared" si="199"/>
        <v/>
      </c>
      <c r="G2516" s="3" t="str">
        <f>IF(A2516="","",IF(HOUR(A2516)&lt;StartHour,StartHour,IF(HOUR(A2516)&gt;FinishHour,FinishHour,HOUR(A2516))))</f>
        <v/>
      </c>
      <c r="H2516" s="3" t="str">
        <f t="shared" si="200"/>
        <v/>
      </c>
      <c r="I2516" s="33" t="e">
        <f>IF(OR(A2516="",B2516=""),NA(),MAX(0,IF(A2516-B2516=0,SameDayCycleTimeSettingValue,(A2516-B2516) *24)))</f>
        <v>#N/A</v>
      </c>
      <c r="J2516" s="33" t="e">
        <f>IF(OR(A2516="",B2516=""),NA(),MAX(0,IF(A2516-B2516=0,SameDayCycleTimeSettingValue,((A2516-B2516) *24)-(INT((A2516-B2516)) * (24-(FinishHour-StartHour))))))</f>
        <v>#N/A</v>
      </c>
      <c r="K2516" s="3" t="e">
        <f ca="1">IF(OR(A2516&lt;&gt;"",B2516=""),NA(),MAX(0,IF(_xlfn.DAYS(NOW(),B2516)=0,SameDayCycleTimeSettingValue,_xlfn.DAYS(NOW(),B2516))))</f>
        <v>#N/A</v>
      </c>
    </row>
    <row r="2517" spans="1:11" x14ac:dyDescent="0.25">
      <c r="A2517" s="32" t="str">
        <f>IF(AND(TRIM(INDEX(CompletedDateValues,ROW(A2517)))&lt;&gt;"",INDEX(CompletedDateValues,ROW(A2517))&gt;0),INDEX(CompletedDateValues,ROW(A2517)),"")</f>
        <v/>
      </c>
      <c r="B2517" s="32" t="str">
        <f>IF(AND(TRIM(INDEX(StartDateValues,ROW(A2517)))&lt;&gt;"",INDEX(StartDateValues,ROW(A2517))&gt;0),INDEX(StartDateValues,ROW(A2517)),"")</f>
        <v/>
      </c>
      <c r="C2517" s="22" t="str">
        <f t="shared" si="196"/>
        <v/>
      </c>
      <c r="D2517" s="3" t="str">
        <f t="shared" si="197"/>
        <v/>
      </c>
      <c r="E2517" s="3" t="str">
        <f t="shared" si="198"/>
        <v/>
      </c>
      <c r="F2517" s="3" t="str">
        <f t="shared" si="199"/>
        <v/>
      </c>
      <c r="G2517" s="3" t="str">
        <f>IF(A2517="","",IF(HOUR(A2517)&lt;StartHour,StartHour,IF(HOUR(A2517)&gt;FinishHour,FinishHour,HOUR(A2517))))</f>
        <v/>
      </c>
      <c r="H2517" s="3" t="str">
        <f t="shared" si="200"/>
        <v/>
      </c>
      <c r="I2517" s="33" t="e">
        <f>IF(OR(A2517="",B2517=""),NA(),MAX(0,IF(A2517-B2517=0,SameDayCycleTimeSettingValue,(A2517-B2517) *24)))</f>
        <v>#N/A</v>
      </c>
      <c r="J2517" s="33" t="e">
        <f>IF(OR(A2517="",B2517=""),NA(),MAX(0,IF(A2517-B2517=0,SameDayCycleTimeSettingValue,((A2517-B2517) *24)-(INT((A2517-B2517)) * (24-(FinishHour-StartHour))))))</f>
        <v>#N/A</v>
      </c>
      <c r="K2517" s="3" t="e">
        <f ca="1">IF(OR(A2517&lt;&gt;"",B2517=""),NA(),MAX(0,IF(_xlfn.DAYS(NOW(),B2517)=0,SameDayCycleTimeSettingValue,_xlfn.DAYS(NOW(),B2517))))</f>
        <v>#N/A</v>
      </c>
    </row>
    <row r="2518" spans="1:11" x14ac:dyDescent="0.25">
      <c r="A2518" s="32" t="str">
        <f>IF(AND(TRIM(INDEX(CompletedDateValues,ROW(A2518)))&lt;&gt;"",INDEX(CompletedDateValues,ROW(A2518))&gt;0),INDEX(CompletedDateValues,ROW(A2518)),"")</f>
        <v/>
      </c>
      <c r="B2518" s="32" t="str">
        <f>IF(AND(TRIM(INDEX(StartDateValues,ROW(A2518)))&lt;&gt;"",INDEX(StartDateValues,ROW(A2518))&gt;0),INDEX(StartDateValues,ROW(A2518)),"")</f>
        <v/>
      </c>
      <c r="C2518" s="22" t="str">
        <f t="shared" si="196"/>
        <v/>
      </c>
      <c r="D2518" s="3" t="str">
        <f t="shared" si="197"/>
        <v/>
      </c>
      <c r="E2518" s="3" t="str">
        <f t="shared" si="198"/>
        <v/>
      </c>
      <c r="F2518" s="3" t="str">
        <f t="shared" si="199"/>
        <v/>
      </c>
      <c r="G2518" s="3" t="str">
        <f>IF(A2518="","",IF(HOUR(A2518)&lt;StartHour,StartHour,IF(HOUR(A2518)&gt;FinishHour,FinishHour,HOUR(A2518))))</f>
        <v/>
      </c>
      <c r="H2518" s="3" t="str">
        <f t="shared" si="200"/>
        <v/>
      </c>
      <c r="I2518" s="33" t="e">
        <f>IF(OR(A2518="",B2518=""),NA(),MAX(0,IF(A2518-B2518=0,SameDayCycleTimeSettingValue,(A2518-B2518) *24)))</f>
        <v>#N/A</v>
      </c>
      <c r="J2518" s="33" t="e">
        <f>IF(OR(A2518="",B2518=""),NA(),MAX(0,IF(A2518-B2518=0,SameDayCycleTimeSettingValue,((A2518-B2518) *24)-(INT((A2518-B2518)) * (24-(FinishHour-StartHour))))))</f>
        <v>#N/A</v>
      </c>
      <c r="K2518" s="3" t="e">
        <f ca="1">IF(OR(A2518&lt;&gt;"",B2518=""),NA(),MAX(0,IF(_xlfn.DAYS(NOW(),B2518)=0,SameDayCycleTimeSettingValue,_xlfn.DAYS(NOW(),B2518))))</f>
        <v>#N/A</v>
      </c>
    </row>
    <row r="2519" spans="1:11" x14ac:dyDescent="0.25">
      <c r="A2519" s="32" t="str">
        <f>IF(AND(TRIM(INDEX(CompletedDateValues,ROW(A2519)))&lt;&gt;"",INDEX(CompletedDateValues,ROW(A2519))&gt;0),INDEX(CompletedDateValues,ROW(A2519)),"")</f>
        <v/>
      </c>
      <c r="B2519" s="32" t="str">
        <f>IF(AND(TRIM(INDEX(StartDateValues,ROW(A2519)))&lt;&gt;"",INDEX(StartDateValues,ROW(A2519))&gt;0),INDEX(StartDateValues,ROW(A2519)),"")</f>
        <v/>
      </c>
      <c r="C2519" s="22" t="str">
        <f t="shared" si="196"/>
        <v/>
      </c>
      <c r="D2519" s="3" t="str">
        <f t="shared" si="197"/>
        <v/>
      </c>
      <c r="E2519" s="3" t="str">
        <f t="shared" si="198"/>
        <v/>
      </c>
      <c r="F2519" s="3" t="str">
        <f t="shared" si="199"/>
        <v/>
      </c>
      <c r="G2519" s="3" t="str">
        <f>IF(A2519="","",IF(HOUR(A2519)&lt;StartHour,StartHour,IF(HOUR(A2519)&gt;FinishHour,FinishHour,HOUR(A2519))))</f>
        <v/>
      </c>
      <c r="H2519" s="3" t="str">
        <f t="shared" si="200"/>
        <v/>
      </c>
      <c r="I2519" s="33" t="e">
        <f>IF(OR(A2519="",B2519=""),NA(),MAX(0,IF(A2519-B2519=0,SameDayCycleTimeSettingValue,(A2519-B2519) *24)))</f>
        <v>#N/A</v>
      </c>
      <c r="J2519" s="33" t="e">
        <f>IF(OR(A2519="",B2519=""),NA(),MAX(0,IF(A2519-B2519=0,SameDayCycleTimeSettingValue,((A2519-B2519) *24)-(INT((A2519-B2519)) * (24-(FinishHour-StartHour))))))</f>
        <v>#N/A</v>
      </c>
      <c r="K2519" s="3" t="e">
        <f ca="1">IF(OR(A2519&lt;&gt;"",B2519=""),NA(),MAX(0,IF(_xlfn.DAYS(NOW(),B2519)=0,SameDayCycleTimeSettingValue,_xlfn.DAYS(NOW(),B2519))))</f>
        <v>#N/A</v>
      </c>
    </row>
    <row r="2520" spans="1:11" x14ac:dyDescent="0.25">
      <c r="A2520" s="32" t="str">
        <f>IF(AND(TRIM(INDEX(CompletedDateValues,ROW(A2520)))&lt;&gt;"",INDEX(CompletedDateValues,ROW(A2520))&gt;0),INDEX(CompletedDateValues,ROW(A2520)),"")</f>
        <v/>
      </c>
      <c r="B2520" s="32" t="str">
        <f>IF(AND(TRIM(INDEX(StartDateValues,ROW(A2520)))&lt;&gt;"",INDEX(StartDateValues,ROW(A2520))&gt;0),INDEX(StartDateValues,ROW(A2520)),"")</f>
        <v/>
      </c>
      <c r="C2520" s="22" t="str">
        <f t="shared" si="196"/>
        <v/>
      </c>
      <c r="D2520" s="3" t="str">
        <f t="shared" si="197"/>
        <v/>
      </c>
      <c r="E2520" s="3" t="str">
        <f t="shared" si="198"/>
        <v/>
      </c>
      <c r="F2520" s="3" t="str">
        <f t="shared" si="199"/>
        <v/>
      </c>
      <c r="G2520" s="3" t="str">
        <f>IF(A2520="","",IF(HOUR(A2520)&lt;StartHour,StartHour,IF(HOUR(A2520)&gt;FinishHour,FinishHour,HOUR(A2520))))</f>
        <v/>
      </c>
      <c r="H2520" s="3" t="str">
        <f t="shared" si="200"/>
        <v/>
      </c>
      <c r="I2520" s="33" t="e">
        <f>IF(OR(A2520="",B2520=""),NA(),MAX(0,IF(A2520-B2520=0,SameDayCycleTimeSettingValue,(A2520-B2520) *24)))</f>
        <v>#N/A</v>
      </c>
      <c r="J2520" s="33" t="e">
        <f>IF(OR(A2520="",B2520=""),NA(),MAX(0,IF(A2520-B2520=0,SameDayCycleTimeSettingValue,((A2520-B2520) *24)-(INT((A2520-B2520)) * (24-(FinishHour-StartHour))))))</f>
        <v>#N/A</v>
      </c>
      <c r="K2520" s="3" t="e">
        <f ca="1">IF(OR(A2520&lt;&gt;"",B2520=""),NA(),MAX(0,IF(_xlfn.DAYS(NOW(),B2520)=0,SameDayCycleTimeSettingValue,_xlfn.DAYS(NOW(),B2520))))</f>
        <v>#N/A</v>
      </c>
    </row>
    <row r="2521" spans="1:11" x14ac:dyDescent="0.25">
      <c r="A2521" s="32" t="str">
        <f>IF(AND(TRIM(INDEX(CompletedDateValues,ROW(A2521)))&lt;&gt;"",INDEX(CompletedDateValues,ROW(A2521))&gt;0),INDEX(CompletedDateValues,ROW(A2521)),"")</f>
        <v/>
      </c>
      <c r="B2521" s="32" t="str">
        <f>IF(AND(TRIM(INDEX(StartDateValues,ROW(A2521)))&lt;&gt;"",INDEX(StartDateValues,ROW(A2521))&gt;0),INDEX(StartDateValues,ROW(A2521)),"")</f>
        <v/>
      </c>
      <c r="C2521" s="22" t="str">
        <f t="shared" si="196"/>
        <v/>
      </c>
      <c r="D2521" s="3" t="str">
        <f t="shared" si="197"/>
        <v/>
      </c>
      <c r="E2521" s="3" t="str">
        <f t="shared" si="198"/>
        <v/>
      </c>
      <c r="F2521" s="3" t="str">
        <f t="shared" si="199"/>
        <v/>
      </c>
      <c r="G2521" s="3" t="str">
        <f>IF(A2521="","",IF(HOUR(A2521)&lt;StartHour,StartHour,IF(HOUR(A2521)&gt;FinishHour,FinishHour,HOUR(A2521))))</f>
        <v/>
      </c>
      <c r="H2521" s="3" t="str">
        <f t="shared" si="200"/>
        <v/>
      </c>
      <c r="I2521" s="33" t="e">
        <f>IF(OR(A2521="",B2521=""),NA(),MAX(0,IF(A2521-B2521=0,SameDayCycleTimeSettingValue,(A2521-B2521) *24)))</f>
        <v>#N/A</v>
      </c>
      <c r="J2521" s="33" t="e">
        <f>IF(OR(A2521="",B2521=""),NA(),MAX(0,IF(A2521-B2521=0,SameDayCycleTimeSettingValue,((A2521-B2521) *24)-(INT((A2521-B2521)) * (24-(FinishHour-StartHour))))))</f>
        <v>#N/A</v>
      </c>
      <c r="K2521" s="3" t="e">
        <f ca="1">IF(OR(A2521&lt;&gt;"",B2521=""),NA(),MAX(0,IF(_xlfn.DAYS(NOW(),B2521)=0,SameDayCycleTimeSettingValue,_xlfn.DAYS(NOW(),B2521))))</f>
        <v>#N/A</v>
      </c>
    </row>
    <row r="2522" spans="1:11" x14ac:dyDescent="0.25">
      <c r="A2522" s="32" t="str">
        <f>IF(AND(TRIM(INDEX(CompletedDateValues,ROW(A2522)))&lt;&gt;"",INDEX(CompletedDateValues,ROW(A2522))&gt;0),INDEX(CompletedDateValues,ROW(A2522)),"")</f>
        <v/>
      </c>
      <c r="B2522" s="32" t="str">
        <f>IF(AND(TRIM(INDEX(StartDateValues,ROW(A2522)))&lt;&gt;"",INDEX(StartDateValues,ROW(A2522))&gt;0),INDEX(StartDateValues,ROW(A2522)),"")</f>
        <v/>
      </c>
      <c r="C2522" s="22" t="str">
        <f t="shared" si="196"/>
        <v/>
      </c>
      <c r="D2522" s="3" t="str">
        <f t="shared" si="197"/>
        <v/>
      </c>
      <c r="E2522" s="3" t="str">
        <f t="shared" si="198"/>
        <v/>
      </c>
      <c r="F2522" s="3" t="str">
        <f t="shared" si="199"/>
        <v/>
      </c>
      <c r="G2522" s="3" t="str">
        <f>IF(A2522="","",IF(HOUR(A2522)&lt;StartHour,StartHour,IF(HOUR(A2522)&gt;FinishHour,FinishHour,HOUR(A2522))))</f>
        <v/>
      </c>
      <c r="H2522" s="3" t="str">
        <f t="shared" si="200"/>
        <v/>
      </c>
      <c r="I2522" s="33" t="e">
        <f>IF(OR(A2522="",B2522=""),NA(),MAX(0,IF(A2522-B2522=0,SameDayCycleTimeSettingValue,(A2522-B2522) *24)))</f>
        <v>#N/A</v>
      </c>
      <c r="J2522" s="33" t="e">
        <f>IF(OR(A2522="",B2522=""),NA(),MAX(0,IF(A2522-B2522=0,SameDayCycleTimeSettingValue,((A2522-B2522) *24)-(INT((A2522-B2522)) * (24-(FinishHour-StartHour))))))</f>
        <v>#N/A</v>
      </c>
      <c r="K2522" s="3" t="e">
        <f ca="1">IF(OR(A2522&lt;&gt;"",B2522=""),NA(),MAX(0,IF(_xlfn.DAYS(NOW(),B2522)=0,SameDayCycleTimeSettingValue,_xlfn.DAYS(NOW(),B2522))))</f>
        <v>#N/A</v>
      </c>
    </row>
    <row r="2523" spans="1:11" x14ac:dyDescent="0.25">
      <c r="A2523" s="32" t="str">
        <f>IF(AND(TRIM(INDEX(CompletedDateValues,ROW(A2523)))&lt;&gt;"",INDEX(CompletedDateValues,ROW(A2523))&gt;0),INDEX(CompletedDateValues,ROW(A2523)),"")</f>
        <v/>
      </c>
      <c r="B2523" s="32" t="str">
        <f>IF(AND(TRIM(INDEX(StartDateValues,ROW(A2523)))&lt;&gt;"",INDEX(StartDateValues,ROW(A2523))&gt;0),INDEX(StartDateValues,ROW(A2523)),"")</f>
        <v/>
      </c>
      <c r="C2523" s="22" t="str">
        <f t="shared" si="196"/>
        <v/>
      </c>
      <c r="D2523" s="3" t="str">
        <f t="shared" si="197"/>
        <v/>
      </c>
      <c r="E2523" s="3" t="str">
        <f t="shared" si="198"/>
        <v/>
      </c>
      <c r="F2523" s="3" t="str">
        <f t="shared" si="199"/>
        <v/>
      </c>
      <c r="G2523" s="3" t="str">
        <f>IF(A2523="","",IF(HOUR(A2523)&lt;StartHour,StartHour,IF(HOUR(A2523)&gt;FinishHour,FinishHour,HOUR(A2523))))</f>
        <v/>
      </c>
      <c r="H2523" s="3" t="str">
        <f t="shared" si="200"/>
        <v/>
      </c>
      <c r="I2523" s="33" t="e">
        <f>IF(OR(A2523="",B2523=""),NA(),MAX(0,IF(A2523-B2523=0,SameDayCycleTimeSettingValue,(A2523-B2523) *24)))</f>
        <v>#N/A</v>
      </c>
      <c r="J2523" s="33" t="e">
        <f>IF(OR(A2523="",B2523=""),NA(),MAX(0,IF(A2523-B2523=0,SameDayCycleTimeSettingValue,((A2523-B2523) *24)-(INT((A2523-B2523)) * (24-(FinishHour-StartHour))))))</f>
        <v>#N/A</v>
      </c>
      <c r="K2523" s="3" t="e">
        <f ca="1">IF(OR(A2523&lt;&gt;"",B2523=""),NA(),MAX(0,IF(_xlfn.DAYS(NOW(),B2523)=0,SameDayCycleTimeSettingValue,_xlfn.DAYS(NOW(),B2523))))</f>
        <v>#N/A</v>
      </c>
    </row>
    <row r="2524" spans="1:11" x14ac:dyDescent="0.25">
      <c r="A2524" s="32" t="str">
        <f>IF(AND(TRIM(INDEX(CompletedDateValues,ROW(A2524)))&lt;&gt;"",INDEX(CompletedDateValues,ROW(A2524))&gt;0),INDEX(CompletedDateValues,ROW(A2524)),"")</f>
        <v/>
      </c>
      <c r="B2524" s="32" t="str">
        <f>IF(AND(TRIM(INDEX(StartDateValues,ROW(A2524)))&lt;&gt;"",INDEX(StartDateValues,ROW(A2524))&gt;0),INDEX(StartDateValues,ROW(A2524)),"")</f>
        <v/>
      </c>
      <c r="C2524" s="22" t="str">
        <f t="shared" si="196"/>
        <v/>
      </c>
      <c r="D2524" s="3" t="str">
        <f t="shared" si="197"/>
        <v/>
      </c>
      <c r="E2524" s="3" t="str">
        <f t="shared" si="198"/>
        <v/>
      </c>
      <c r="F2524" s="3" t="str">
        <f t="shared" si="199"/>
        <v/>
      </c>
      <c r="G2524" s="3" t="str">
        <f>IF(A2524="","",IF(HOUR(A2524)&lt;StartHour,StartHour,IF(HOUR(A2524)&gt;FinishHour,FinishHour,HOUR(A2524))))</f>
        <v/>
      </c>
      <c r="H2524" s="3" t="str">
        <f t="shared" si="200"/>
        <v/>
      </c>
      <c r="I2524" s="33" t="e">
        <f>IF(OR(A2524="",B2524=""),NA(),MAX(0,IF(A2524-B2524=0,SameDayCycleTimeSettingValue,(A2524-B2524) *24)))</f>
        <v>#N/A</v>
      </c>
      <c r="J2524" s="33" t="e">
        <f>IF(OR(A2524="",B2524=""),NA(),MAX(0,IF(A2524-B2524=0,SameDayCycleTimeSettingValue,((A2524-B2524) *24)-(INT((A2524-B2524)) * (24-(FinishHour-StartHour))))))</f>
        <v>#N/A</v>
      </c>
      <c r="K2524" s="3" t="e">
        <f ca="1">IF(OR(A2524&lt;&gt;"",B2524=""),NA(),MAX(0,IF(_xlfn.DAYS(NOW(),B2524)=0,SameDayCycleTimeSettingValue,_xlfn.DAYS(NOW(),B2524))))</f>
        <v>#N/A</v>
      </c>
    </row>
    <row r="2525" spans="1:11" x14ac:dyDescent="0.25">
      <c r="A2525" s="32" t="str">
        <f>IF(AND(TRIM(INDEX(CompletedDateValues,ROW(A2525)))&lt;&gt;"",INDEX(CompletedDateValues,ROW(A2525))&gt;0),INDEX(CompletedDateValues,ROW(A2525)),"")</f>
        <v/>
      </c>
      <c r="B2525" s="32" t="str">
        <f>IF(AND(TRIM(INDEX(StartDateValues,ROW(A2525)))&lt;&gt;"",INDEX(StartDateValues,ROW(A2525))&gt;0),INDEX(StartDateValues,ROW(A2525)),"")</f>
        <v/>
      </c>
      <c r="C2525" s="22" t="str">
        <f t="shared" si="196"/>
        <v/>
      </c>
      <c r="D2525" s="3" t="str">
        <f t="shared" si="197"/>
        <v/>
      </c>
      <c r="E2525" s="3" t="str">
        <f t="shared" si="198"/>
        <v/>
      </c>
      <c r="F2525" s="3" t="str">
        <f t="shared" si="199"/>
        <v/>
      </c>
      <c r="G2525" s="3" t="str">
        <f>IF(A2525="","",IF(HOUR(A2525)&lt;StartHour,StartHour,IF(HOUR(A2525)&gt;FinishHour,FinishHour,HOUR(A2525))))</f>
        <v/>
      </c>
      <c r="H2525" s="3" t="str">
        <f t="shared" si="200"/>
        <v/>
      </c>
      <c r="I2525" s="33" t="e">
        <f>IF(OR(A2525="",B2525=""),NA(),MAX(0,IF(A2525-B2525=0,SameDayCycleTimeSettingValue,(A2525-B2525) *24)))</f>
        <v>#N/A</v>
      </c>
      <c r="J2525" s="33" t="e">
        <f>IF(OR(A2525="",B2525=""),NA(),MAX(0,IF(A2525-B2525=0,SameDayCycleTimeSettingValue,((A2525-B2525) *24)-(INT((A2525-B2525)) * (24-(FinishHour-StartHour))))))</f>
        <v>#N/A</v>
      </c>
      <c r="K2525" s="3" t="e">
        <f ca="1">IF(OR(A2525&lt;&gt;"",B2525=""),NA(),MAX(0,IF(_xlfn.DAYS(NOW(),B2525)=0,SameDayCycleTimeSettingValue,_xlfn.DAYS(NOW(),B2525))))</f>
        <v>#N/A</v>
      </c>
    </row>
    <row r="2526" spans="1:11" x14ac:dyDescent="0.25">
      <c r="A2526" s="32" t="str">
        <f>IF(AND(TRIM(INDEX(CompletedDateValues,ROW(A2526)))&lt;&gt;"",INDEX(CompletedDateValues,ROW(A2526))&gt;0),INDEX(CompletedDateValues,ROW(A2526)),"")</f>
        <v/>
      </c>
      <c r="B2526" s="32" t="str">
        <f>IF(AND(TRIM(INDEX(StartDateValues,ROW(A2526)))&lt;&gt;"",INDEX(StartDateValues,ROW(A2526))&gt;0),INDEX(StartDateValues,ROW(A2526)),"")</f>
        <v/>
      </c>
      <c r="C2526" s="22" t="str">
        <f t="shared" si="196"/>
        <v/>
      </c>
      <c r="D2526" s="3" t="str">
        <f t="shared" si="197"/>
        <v/>
      </c>
      <c r="E2526" s="3" t="str">
        <f t="shared" si="198"/>
        <v/>
      </c>
      <c r="F2526" s="3" t="str">
        <f t="shared" si="199"/>
        <v/>
      </c>
      <c r="G2526" s="3" t="str">
        <f>IF(A2526="","",IF(HOUR(A2526)&lt;StartHour,StartHour,IF(HOUR(A2526)&gt;FinishHour,FinishHour,HOUR(A2526))))</f>
        <v/>
      </c>
      <c r="H2526" s="3" t="str">
        <f t="shared" si="200"/>
        <v/>
      </c>
      <c r="I2526" s="33" t="e">
        <f>IF(OR(A2526="",B2526=""),NA(),MAX(0,IF(A2526-B2526=0,SameDayCycleTimeSettingValue,(A2526-B2526) *24)))</f>
        <v>#N/A</v>
      </c>
      <c r="J2526" s="33" t="e">
        <f>IF(OR(A2526="",B2526=""),NA(),MAX(0,IF(A2526-B2526=0,SameDayCycleTimeSettingValue,((A2526-B2526) *24)-(INT((A2526-B2526)) * (24-(FinishHour-StartHour))))))</f>
        <v>#N/A</v>
      </c>
      <c r="K2526" s="3" t="e">
        <f ca="1">IF(OR(A2526&lt;&gt;"",B2526=""),NA(),MAX(0,IF(_xlfn.DAYS(NOW(),B2526)=0,SameDayCycleTimeSettingValue,_xlfn.DAYS(NOW(),B2526))))</f>
        <v>#N/A</v>
      </c>
    </row>
    <row r="2527" spans="1:11" x14ac:dyDescent="0.25">
      <c r="A2527" s="32" t="str">
        <f>IF(AND(TRIM(INDEX(CompletedDateValues,ROW(A2527)))&lt;&gt;"",INDEX(CompletedDateValues,ROW(A2527))&gt;0),INDEX(CompletedDateValues,ROW(A2527)),"")</f>
        <v/>
      </c>
      <c r="B2527" s="32" t="str">
        <f>IF(AND(TRIM(INDEX(StartDateValues,ROW(A2527)))&lt;&gt;"",INDEX(StartDateValues,ROW(A2527))&gt;0),INDEX(StartDateValues,ROW(A2527)),"")</f>
        <v/>
      </c>
      <c r="C2527" s="22" t="str">
        <f t="shared" si="196"/>
        <v/>
      </c>
      <c r="D2527" s="3" t="str">
        <f t="shared" si="197"/>
        <v/>
      </c>
      <c r="E2527" s="3" t="str">
        <f t="shared" si="198"/>
        <v/>
      </c>
      <c r="F2527" s="3" t="str">
        <f t="shared" si="199"/>
        <v/>
      </c>
      <c r="G2527" s="3" t="str">
        <f>IF(A2527="","",IF(HOUR(A2527)&lt;StartHour,StartHour,IF(HOUR(A2527)&gt;FinishHour,FinishHour,HOUR(A2527))))</f>
        <v/>
      </c>
      <c r="H2527" s="3" t="str">
        <f t="shared" si="200"/>
        <v/>
      </c>
      <c r="I2527" s="33" t="e">
        <f>IF(OR(A2527="",B2527=""),NA(),MAX(0,IF(A2527-B2527=0,SameDayCycleTimeSettingValue,(A2527-B2527) *24)))</f>
        <v>#N/A</v>
      </c>
      <c r="J2527" s="33" t="e">
        <f>IF(OR(A2527="",B2527=""),NA(),MAX(0,IF(A2527-B2527=0,SameDayCycleTimeSettingValue,((A2527-B2527) *24)-(INT((A2527-B2527)) * (24-(FinishHour-StartHour))))))</f>
        <v>#N/A</v>
      </c>
      <c r="K2527" s="3" t="e">
        <f ca="1">IF(OR(A2527&lt;&gt;"",B2527=""),NA(),MAX(0,IF(_xlfn.DAYS(NOW(),B2527)=0,SameDayCycleTimeSettingValue,_xlfn.DAYS(NOW(),B2527))))</f>
        <v>#N/A</v>
      </c>
    </row>
    <row r="2528" spans="1:11" x14ac:dyDescent="0.25">
      <c r="A2528" s="32" t="str">
        <f>IF(AND(TRIM(INDEX(CompletedDateValues,ROW(A2528)))&lt;&gt;"",INDEX(CompletedDateValues,ROW(A2528))&gt;0),INDEX(CompletedDateValues,ROW(A2528)),"")</f>
        <v/>
      </c>
      <c r="B2528" s="32" t="str">
        <f>IF(AND(TRIM(INDEX(StartDateValues,ROW(A2528)))&lt;&gt;"",INDEX(StartDateValues,ROW(A2528))&gt;0),INDEX(StartDateValues,ROW(A2528)),"")</f>
        <v/>
      </c>
      <c r="C2528" s="22" t="str">
        <f t="shared" si="196"/>
        <v/>
      </c>
      <c r="D2528" s="3" t="str">
        <f t="shared" si="197"/>
        <v/>
      </c>
      <c r="E2528" s="3" t="str">
        <f t="shared" si="198"/>
        <v/>
      </c>
      <c r="F2528" s="3" t="str">
        <f t="shared" si="199"/>
        <v/>
      </c>
      <c r="G2528" s="3" t="str">
        <f>IF(A2528="","",IF(HOUR(A2528)&lt;StartHour,StartHour,IF(HOUR(A2528)&gt;FinishHour,FinishHour,HOUR(A2528))))</f>
        <v/>
      </c>
      <c r="H2528" s="3" t="str">
        <f t="shared" si="200"/>
        <v/>
      </c>
      <c r="I2528" s="33" t="e">
        <f>IF(OR(A2528="",B2528=""),NA(),MAX(0,IF(A2528-B2528=0,SameDayCycleTimeSettingValue,(A2528-B2528) *24)))</f>
        <v>#N/A</v>
      </c>
      <c r="J2528" s="33" t="e">
        <f>IF(OR(A2528="",B2528=""),NA(),MAX(0,IF(A2528-B2528=0,SameDayCycleTimeSettingValue,((A2528-B2528) *24)-(INT((A2528-B2528)) * (24-(FinishHour-StartHour))))))</f>
        <v>#N/A</v>
      </c>
      <c r="K2528" s="3" t="e">
        <f ca="1">IF(OR(A2528&lt;&gt;"",B2528=""),NA(),MAX(0,IF(_xlfn.DAYS(NOW(),B2528)=0,SameDayCycleTimeSettingValue,_xlfn.DAYS(NOW(),B2528))))</f>
        <v>#N/A</v>
      </c>
    </row>
    <row r="2529" spans="1:11" x14ac:dyDescent="0.25">
      <c r="A2529" s="32" t="str">
        <f>IF(AND(TRIM(INDEX(CompletedDateValues,ROW(A2529)))&lt;&gt;"",INDEX(CompletedDateValues,ROW(A2529))&gt;0),INDEX(CompletedDateValues,ROW(A2529)),"")</f>
        <v/>
      </c>
      <c r="B2529" s="32" t="str">
        <f>IF(AND(TRIM(INDEX(StartDateValues,ROW(A2529)))&lt;&gt;"",INDEX(StartDateValues,ROW(A2529))&gt;0),INDEX(StartDateValues,ROW(A2529)),"")</f>
        <v/>
      </c>
      <c r="C2529" s="22" t="str">
        <f t="shared" si="196"/>
        <v/>
      </c>
      <c r="D2529" s="3" t="str">
        <f t="shared" si="197"/>
        <v/>
      </c>
      <c r="E2529" s="3" t="str">
        <f t="shared" si="198"/>
        <v/>
      </c>
      <c r="F2529" s="3" t="str">
        <f t="shared" si="199"/>
        <v/>
      </c>
      <c r="G2529" s="3" t="str">
        <f>IF(A2529="","",IF(HOUR(A2529)&lt;StartHour,StartHour,IF(HOUR(A2529)&gt;FinishHour,FinishHour,HOUR(A2529))))</f>
        <v/>
      </c>
      <c r="H2529" s="3" t="str">
        <f t="shared" si="200"/>
        <v/>
      </c>
      <c r="I2529" s="33" t="e">
        <f>IF(OR(A2529="",B2529=""),NA(),MAX(0,IF(A2529-B2529=0,SameDayCycleTimeSettingValue,(A2529-B2529) *24)))</f>
        <v>#N/A</v>
      </c>
      <c r="J2529" s="33" t="e">
        <f>IF(OR(A2529="",B2529=""),NA(),MAX(0,IF(A2529-B2529=0,SameDayCycleTimeSettingValue,((A2529-B2529) *24)-(INT((A2529-B2529)) * (24-(FinishHour-StartHour))))))</f>
        <v>#N/A</v>
      </c>
      <c r="K2529" s="3" t="e">
        <f ca="1">IF(OR(A2529&lt;&gt;"",B2529=""),NA(),MAX(0,IF(_xlfn.DAYS(NOW(),B2529)=0,SameDayCycleTimeSettingValue,_xlfn.DAYS(NOW(),B2529))))</f>
        <v>#N/A</v>
      </c>
    </row>
    <row r="2530" spans="1:11" x14ac:dyDescent="0.25">
      <c r="A2530" s="32" t="str">
        <f>IF(AND(TRIM(INDEX(CompletedDateValues,ROW(A2530)))&lt;&gt;"",INDEX(CompletedDateValues,ROW(A2530))&gt;0),INDEX(CompletedDateValues,ROW(A2530)),"")</f>
        <v/>
      </c>
      <c r="B2530" s="32" t="str">
        <f>IF(AND(TRIM(INDEX(StartDateValues,ROW(A2530)))&lt;&gt;"",INDEX(StartDateValues,ROW(A2530))&gt;0),INDEX(StartDateValues,ROW(A2530)),"")</f>
        <v/>
      </c>
      <c r="C2530" s="22" t="str">
        <f t="shared" si="196"/>
        <v/>
      </c>
      <c r="D2530" s="3" t="str">
        <f t="shared" si="197"/>
        <v/>
      </c>
      <c r="E2530" s="3" t="str">
        <f t="shared" si="198"/>
        <v/>
      </c>
      <c r="F2530" s="3" t="str">
        <f t="shared" si="199"/>
        <v/>
      </c>
      <c r="G2530" s="3" t="str">
        <f>IF(A2530="","",IF(HOUR(A2530)&lt;StartHour,StartHour,IF(HOUR(A2530)&gt;FinishHour,FinishHour,HOUR(A2530))))</f>
        <v/>
      </c>
      <c r="H2530" s="3" t="str">
        <f t="shared" si="200"/>
        <v/>
      </c>
      <c r="I2530" s="33" t="e">
        <f>IF(OR(A2530="",B2530=""),NA(),MAX(0,IF(A2530-B2530=0,SameDayCycleTimeSettingValue,(A2530-B2530) *24)))</f>
        <v>#N/A</v>
      </c>
      <c r="J2530" s="33" t="e">
        <f>IF(OR(A2530="",B2530=""),NA(),MAX(0,IF(A2530-B2530=0,SameDayCycleTimeSettingValue,((A2530-B2530) *24)-(INT((A2530-B2530)) * (24-(FinishHour-StartHour))))))</f>
        <v>#N/A</v>
      </c>
      <c r="K2530" s="3" t="e">
        <f ca="1">IF(OR(A2530&lt;&gt;"",B2530=""),NA(),MAX(0,IF(_xlfn.DAYS(NOW(),B2530)=0,SameDayCycleTimeSettingValue,_xlfn.DAYS(NOW(),B2530))))</f>
        <v>#N/A</v>
      </c>
    </row>
    <row r="2531" spans="1:11" x14ac:dyDescent="0.25">
      <c r="A2531" s="32" t="str">
        <f>IF(AND(TRIM(INDEX(CompletedDateValues,ROW(A2531)))&lt;&gt;"",INDEX(CompletedDateValues,ROW(A2531))&gt;0),INDEX(CompletedDateValues,ROW(A2531)),"")</f>
        <v/>
      </c>
      <c r="B2531" s="32" t="str">
        <f>IF(AND(TRIM(INDEX(StartDateValues,ROW(A2531)))&lt;&gt;"",INDEX(StartDateValues,ROW(A2531))&gt;0),INDEX(StartDateValues,ROW(A2531)),"")</f>
        <v/>
      </c>
      <c r="C2531" s="22" t="str">
        <f t="shared" si="196"/>
        <v/>
      </c>
      <c r="D2531" s="3" t="str">
        <f t="shared" si="197"/>
        <v/>
      </c>
      <c r="E2531" s="3" t="str">
        <f t="shared" si="198"/>
        <v/>
      </c>
      <c r="F2531" s="3" t="str">
        <f t="shared" si="199"/>
        <v/>
      </c>
      <c r="G2531" s="3" t="str">
        <f>IF(A2531="","",IF(HOUR(A2531)&lt;StartHour,StartHour,IF(HOUR(A2531)&gt;FinishHour,FinishHour,HOUR(A2531))))</f>
        <v/>
      </c>
      <c r="H2531" s="3" t="str">
        <f t="shared" si="200"/>
        <v/>
      </c>
      <c r="I2531" s="33" t="e">
        <f>IF(OR(A2531="",B2531=""),NA(),MAX(0,IF(A2531-B2531=0,SameDayCycleTimeSettingValue,(A2531-B2531) *24)))</f>
        <v>#N/A</v>
      </c>
      <c r="J2531" s="33" t="e">
        <f>IF(OR(A2531="",B2531=""),NA(),MAX(0,IF(A2531-B2531=0,SameDayCycleTimeSettingValue,((A2531-B2531) *24)-(INT((A2531-B2531)) * (24-(FinishHour-StartHour))))))</f>
        <v>#N/A</v>
      </c>
      <c r="K2531" s="3" t="e">
        <f ca="1">IF(OR(A2531&lt;&gt;"",B2531=""),NA(),MAX(0,IF(_xlfn.DAYS(NOW(),B2531)=0,SameDayCycleTimeSettingValue,_xlfn.DAYS(NOW(),B2531))))</f>
        <v>#N/A</v>
      </c>
    </row>
    <row r="2532" spans="1:11" x14ac:dyDescent="0.25">
      <c r="A2532" s="32" t="str">
        <f>IF(AND(TRIM(INDEX(CompletedDateValues,ROW(A2532)))&lt;&gt;"",INDEX(CompletedDateValues,ROW(A2532))&gt;0),INDEX(CompletedDateValues,ROW(A2532)),"")</f>
        <v/>
      </c>
      <c r="B2532" s="32" t="str">
        <f>IF(AND(TRIM(INDEX(StartDateValues,ROW(A2532)))&lt;&gt;"",INDEX(StartDateValues,ROW(A2532))&gt;0),INDEX(StartDateValues,ROW(A2532)),"")</f>
        <v/>
      </c>
      <c r="C2532" s="22" t="str">
        <f t="shared" si="196"/>
        <v/>
      </c>
      <c r="D2532" s="3" t="str">
        <f t="shared" si="197"/>
        <v/>
      </c>
      <c r="E2532" s="3" t="str">
        <f t="shared" si="198"/>
        <v/>
      </c>
      <c r="F2532" s="3" t="str">
        <f t="shared" si="199"/>
        <v/>
      </c>
      <c r="G2532" s="3" t="str">
        <f>IF(A2532="","",IF(HOUR(A2532)&lt;StartHour,StartHour,IF(HOUR(A2532)&gt;FinishHour,FinishHour,HOUR(A2532))))</f>
        <v/>
      </c>
      <c r="H2532" s="3" t="str">
        <f t="shared" si="200"/>
        <v/>
      </c>
      <c r="I2532" s="33" t="e">
        <f>IF(OR(A2532="",B2532=""),NA(),MAX(0,IF(A2532-B2532=0,SameDayCycleTimeSettingValue,(A2532-B2532) *24)))</f>
        <v>#N/A</v>
      </c>
      <c r="J2532" s="33" t="e">
        <f>IF(OR(A2532="",B2532=""),NA(),MAX(0,IF(A2532-B2532=0,SameDayCycleTimeSettingValue,((A2532-B2532) *24)-(INT((A2532-B2532)) * (24-(FinishHour-StartHour))))))</f>
        <v>#N/A</v>
      </c>
      <c r="K2532" s="3" t="e">
        <f ca="1">IF(OR(A2532&lt;&gt;"",B2532=""),NA(),MAX(0,IF(_xlfn.DAYS(NOW(),B2532)=0,SameDayCycleTimeSettingValue,_xlfn.DAYS(NOW(),B2532))))</f>
        <v>#N/A</v>
      </c>
    </row>
    <row r="2533" spans="1:11" x14ac:dyDescent="0.25">
      <c r="A2533" s="32" t="str">
        <f>IF(AND(TRIM(INDEX(CompletedDateValues,ROW(A2533)))&lt;&gt;"",INDEX(CompletedDateValues,ROW(A2533))&gt;0),INDEX(CompletedDateValues,ROW(A2533)),"")</f>
        <v/>
      </c>
      <c r="B2533" s="32" t="str">
        <f>IF(AND(TRIM(INDEX(StartDateValues,ROW(A2533)))&lt;&gt;"",INDEX(StartDateValues,ROW(A2533))&gt;0),INDEX(StartDateValues,ROW(A2533)),"")</f>
        <v/>
      </c>
      <c r="C2533" s="22" t="str">
        <f t="shared" si="196"/>
        <v/>
      </c>
      <c r="D2533" s="3" t="str">
        <f t="shared" si="197"/>
        <v/>
      </c>
      <c r="E2533" s="3" t="str">
        <f t="shared" si="198"/>
        <v/>
      </c>
      <c r="F2533" s="3" t="str">
        <f t="shared" si="199"/>
        <v/>
      </c>
      <c r="G2533" s="3" t="str">
        <f>IF(A2533="","",IF(HOUR(A2533)&lt;StartHour,StartHour,IF(HOUR(A2533)&gt;FinishHour,FinishHour,HOUR(A2533))))</f>
        <v/>
      </c>
      <c r="H2533" s="3" t="str">
        <f t="shared" si="200"/>
        <v/>
      </c>
      <c r="I2533" s="33" t="e">
        <f>IF(OR(A2533="",B2533=""),NA(),MAX(0,IF(A2533-B2533=0,SameDayCycleTimeSettingValue,(A2533-B2533) *24)))</f>
        <v>#N/A</v>
      </c>
      <c r="J2533" s="33" t="e">
        <f>IF(OR(A2533="",B2533=""),NA(),MAX(0,IF(A2533-B2533=0,SameDayCycleTimeSettingValue,((A2533-B2533) *24)-(INT((A2533-B2533)) * (24-(FinishHour-StartHour))))))</f>
        <v>#N/A</v>
      </c>
      <c r="K2533" s="3" t="e">
        <f ca="1">IF(OR(A2533&lt;&gt;"",B2533=""),NA(),MAX(0,IF(_xlfn.DAYS(NOW(),B2533)=0,SameDayCycleTimeSettingValue,_xlfn.DAYS(NOW(),B2533))))</f>
        <v>#N/A</v>
      </c>
    </row>
    <row r="2534" spans="1:11" x14ac:dyDescent="0.25">
      <c r="A2534" s="32" t="str">
        <f>IF(AND(TRIM(INDEX(CompletedDateValues,ROW(A2534)))&lt;&gt;"",INDEX(CompletedDateValues,ROW(A2534))&gt;0),INDEX(CompletedDateValues,ROW(A2534)),"")</f>
        <v/>
      </c>
      <c r="B2534" s="32" t="str">
        <f>IF(AND(TRIM(INDEX(StartDateValues,ROW(A2534)))&lt;&gt;"",INDEX(StartDateValues,ROW(A2534))&gt;0),INDEX(StartDateValues,ROW(A2534)),"")</f>
        <v/>
      </c>
      <c r="C2534" s="22" t="str">
        <f t="shared" si="196"/>
        <v/>
      </c>
      <c r="D2534" s="3" t="str">
        <f t="shared" si="197"/>
        <v/>
      </c>
      <c r="E2534" s="3" t="str">
        <f t="shared" si="198"/>
        <v/>
      </c>
      <c r="F2534" s="3" t="str">
        <f t="shared" si="199"/>
        <v/>
      </c>
      <c r="G2534" s="3" t="str">
        <f>IF(A2534="","",IF(HOUR(A2534)&lt;StartHour,StartHour,IF(HOUR(A2534)&gt;FinishHour,FinishHour,HOUR(A2534))))</f>
        <v/>
      </c>
      <c r="H2534" s="3" t="str">
        <f t="shared" si="200"/>
        <v/>
      </c>
      <c r="I2534" s="33" t="e">
        <f>IF(OR(A2534="",B2534=""),NA(),MAX(0,IF(A2534-B2534=0,SameDayCycleTimeSettingValue,(A2534-B2534) *24)))</f>
        <v>#N/A</v>
      </c>
      <c r="J2534" s="33" t="e">
        <f>IF(OR(A2534="",B2534=""),NA(),MAX(0,IF(A2534-B2534=0,SameDayCycleTimeSettingValue,((A2534-B2534) *24)-(INT((A2534-B2534)) * (24-(FinishHour-StartHour))))))</f>
        <v>#N/A</v>
      </c>
      <c r="K2534" s="3" t="e">
        <f ca="1">IF(OR(A2534&lt;&gt;"",B2534=""),NA(),MAX(0,IF(_xlfn.DAYS(NOW(),B2534)=0,SameDayCycleTimeSettingValue,_xlfn.DAYS(NOW(),B2534))))</f>
        <v>#N/A</v>
      </c>
    </row>
    <row r="2535" spans="1:11" x14ac:dyDescent="0.25">
      <c r="A2535" s="32" t="str">
        <f>IF(AND(TRIM(INDEX(CompletedDateValues,ROW(A2535)))&lt;&gt;"",INDEX(CompletedDateValues,ROW(A2535))&gt;0),INDEX(CompletedDateValues,ROW(A2535)),"")</f>
        <v/>
      </c>
      <c r="B2535" s="32" t="str">
        <f>IF(AND(TRIM(INDEX(StartDateValues,ROW(A2535)))&lt;&gt;"",INDEX(StartDateValues,ROW(A2535))&gt;0),INDEX(StartDateValues,ROW(A2535)),"")</f>
        <v/>
      </c>
      <c r="C2535" s="22" t="str">
        <f t="shared" si="196"/>
        <v/>
      </c>
      <c r="D2535" s="3" t="str">
        <f t="shared" si="197"/>
        <v/>
      </c>
      <c r="E2535" s="3" t="str">
        <f t="shared" si="198"/>
        <v/>
      </c>
      <c r="F2535" s="3" t="str">
        <f t="shared" si="199"/>
        <v/>
      </c>
      <c r="G2535" s="3" t="str">
        <f>IF(A2535="","",IF(HOUR(A2535)&lt;StartHour,StartHour,IF(HOUR(A2535)&gt;FinishHour,FinishHour,HOUR(A2535))))</f>
        <v/>
      </c>
      <c r="H2535" s="3" t="str">
        <f t="shared" si="200"/>
        <v/>
      </c>
      <c r="I2535" s="33" t="e">
        <f>IF(OR(A2535="",B2535=""),NA(),MAX(0,IF(A2535-B2535=0,SameDayCycleTimeSettingValue,(A2535-B2535) *24)))</f>
        <v>#N/A</v>
      </c>
      <c r="J2535" s="33" t="e">
        <f>IF(OR(A2535="",B2535=""),NA(),MAX(0,IF(A2535-B2535=0,SameDayCycleTimeSettingValue,((A2535-B2535) *24)-(INT((A2535-B2535)) * (24-(FinishHour-StartHour))))))</f>
        <v>#N/A</v>
      </c>
      <c r="K2535" s="3" t="e">
        <f ca="1">IF(OR(A2535&lt;&gt;"",B2535=""),NA(),MAX(0,IF(_xlfn.DAYS(NOW(),B2535)=0,SameDayCycleTimeSettingValue,_xlfn.DAYS(NOW(),B2535))))</f>
        <v>#N/A</v>
      </c>
    </row>
    <row r="2536" spans="1:11" x14ac:dyDescent="0.25">
      <c r="A2536" s="32" t="str">
        <f>IF(AND(TRIM(INDEX(CompletedDateValues,ROW(A2536)))&lt;&gt;"",INDEX(CompletedDateValues,ROW(A2536))&gt;0),INDEX(CompletedDateValues,ROW(A2536)),"")</f>
        <v/>
      </c>
      <c r="B2536" s="32" t="str">
        <f>IF(AND(TRIM(INDEX(StartDateValues,ROW(A2536)))&lt;&gt;"",INDEX(StartDateValues,ROW(A2536))&gt;0),INDEX(StartDateValues,ROW(A2536)),"")</f>
        <v/>
      </c>
      <c r="C2536" s="22" t="str">
        <f t="shared" si="196"/>
        <v/>
      </c>
      <c r="D2536" s="3" t="str">
        <f t="shared" si="197"/>
        <v/>
      </c>
      <c r="E2536" s="3" t="str">
        <f t="shared" si="198"/>
        <v/>
      </c>
      <c r="F2536" s="3" t="str">
        <f t="shared" si="199"/>
        <v/>
      </c>
      <c r="G2536" s="3" t="str">
        <f>IF(A2536="","",IF(HOUR(A2536)&lt;StartHour,StartHour,IF(HOUR(A2536)&gt;FinishHour,FinishHour,HOUR(A2536))))</f>
        <v/>
      </c>
      <c r="H2536" s="3" t="str">
        <f t="shared" si="200"/>
        <v/>
      </c>
      <c r="I2536" s="33" t="e">
        <f>IF(OR(A2536="",B2536=""),NA(),MAX(0,IF(A2536-B2536=0,SameDayCycleTimeSettingValue,(A2536-B2536) *24)))</f>
        <v>#N/A</v>
      </c>
      <c r="J2536" s="33" t="e">
        <f>IF(OR(A2536="",B2536=""),NA(),MAX(0,IF(A2536-B2536=0,SameDayCycleTimeSettingValue,((A2536-B2536) *24)-(INT((A2536-B2536)) * (24-(FinishHour-StartHour))))))</f>
        <v>#N/A</v>
      </c>
      <c r="K2536" s="3" t="e">
        <f ca="1">IF(OR(A2536&lt;&gt;"",B2536=""),NA(),MAX(0,IF(_xlfn.DAYS(NOW(),B2536)=0,SameDayCycleTimeSettingValue,_xlfn.DAYS(NOW(),B2536))))</f>
        <v>#N/A</v>
      </c>
    </row>
    <row r="2537" spans="1:11" x14ac:dyDescent="0.25">
      <c r="A2537" s="32" t="str">
        <f>IF(AND(TRIM(INDEX(CompletedDateValues,ROW(A2537)))&lt;&gt;"",INDEX(CompletedDateValues,ROW(A2537))&gt;0),INDEX(CompletedDateValues,ROW(A2537)),"")</f>
        <v/>
      </c>
      <c r="B2537" s="32" t="str">
        <f>IF(AND(TRIM(INDEX(StartDateValues,ROW(A2537)))&lt;&gt;"",INDEX(StartDateValues,ROW(A2537))&gt;0),INDEX(StartDateValues,ROW(A2537)),"")</f>
        <v/>
      </c>
      <c r="C2537" s="22" t="str">
        <f t="shared" si="196"/>
        <v/>
      </c>
      <c r="D2537" s="3" t="str">
        <f t="shared" si="197"/>
        <v/>
      </c>
      <c r="E2537" s="3" t="str">
        <f t="shared" si="198"/>
        <v/>
      </c>
      <c r="F2537" s="3" t="str">
        <f t="shared" si="199"/>
        <v/>
      </c>
      <c r="G2537" s="3" t="str">
        <f>IF(A2537="","",IF(HOUR(A2537)&lt;StartHour,StartHour,IF(HOUR(A2537)&gt;FinishHour,FinishHour,HOUR(A2537))))</f>
        <v/>
      </c>
      <c r="H2537" s="3" t="str">
        <f t="shared" si="200"/>
        <v/>
      </c>
      <c r="I2537" s="33" t="e">
        <f>IF(OR(A2537="",B2537=""),NA(),MAX(0,IF(A2537-B2537=0,SameDayCycleTimeSettingValue,(A2537-B2537) *24)))</f>
        <v>#N/A</v>
      </c>
      <c r="J2537" s="33" t="e">
        <f>IF(OR(A2537="",B2537=""),NA(),MAX(0,IF(A2537-B2537=0,SameDayCycleTimeSettingValue,((A2537-B2537) *24)-(INT((A2537-B2537)) * (24-(FinishHour-StartHour))))))</f>
        <v>#N/A</v>
      </c>
      <c r="K2537" s="3" t="e">
        <f ca="1">IF(OR(A2537&lt;&gt;"",B2537=""),NA(),MAX(0,IF(_xlfn.DAYS(NOW(),B2537)=0,SameDayCycleTimeSettingValue,_xlfn.DAYS(NOW(),B2537))))</f>
        <v>#N/A</v>
      </c>
    </row>
    <row r="2538" spans="1:11" x14ac:dyDescent="0.25">
      <c r="A2538" s="32" t="str">
        <f>IF(AND(TRIM(INDEX(CompletedDateValues,ROW(A2538)))&lt;&gt;"",INDEX(CompletedDateValues,ROW(A2538))&gt;0),INDEX(CompletedDateValues,ROW(A2538)),"")</f>
        <v/>
      </c>
      <c r="B2538" s="32" t="str">
        <f>IF(AND(TRIM(INDEX(StartDateValues,ROW(A2538)))&lt;&gt;"",INDEX(StartDateValues,ROW(A2538))&gt;0),INDEX(StartDateValues,ROW(A2538)),"")</f>
        <v/>
      </c>
      <c r="C2538" s="22" t="str">
        <f t="shared" si="196"/>
        <v/>
      </c>
      <c r="D2538" s="3" t="str">
        <f t="shared" si="197"/>
        <v/>
      </c>
      <c r="E2538" s="3" t="str">
        <f t="shared" si="198"/>
        <v/>
      </c>
      <c r="F2538" s="3" t="str">
        <f t="shared" si="199"/>
        <v/>
      </c>
      <c r="G2538" s="3" t="str">
        <f>IF(A2538="","",IF(HOUR(A2538)&lt;StartHour,StartHour,IF(HOUR(A2538)&gt;FinishHour,FinishHour,HOUR(A2538))))</f>
        <v/>
      </c>
      <c r="H2538" s="3" t="str">
        <f t="shared" si="200"/>
        <v/>
      </c>
      <c r="I2538" s="33" t="e">
        <f>IF(OR(A2538="",B2538=""),NA(),MAX(0,IF(A2538-B2538=0,SameDayCycleTimeSettingValue,(A2538-B2538) *24)))</f>
        <v>#N/A</v>
      </c>
      <c r="J2538" s="33" t="e">
        <f>IF(OR(A2538="",B2538=""),NA(),MAX(0,IF(A2538-B2538=0,SameDayCycleTimeSettingValue,((A2538-B2538) *24)-(INT((A2538-B2538)) * (24-(FinishHour-StartHour))))))</f>
        <v>#N/A</v>
      </c>
      <c r="K2538" s="3" t="e">
        <f ca="1">IF(OR(A2538&lt;&gt;"",B2538=""),NA(),MAX(0,IF(_xlfn.DAYS(NOW(),B2538)=0,SameDayCycleTimeSettingValue,_xlfn.DAYS(NOW(),B2538))))</f>
        <v>#N/A</v>
      </c>
    </row>
    <row r="2539" spans="1:11" x14ac:dyDescent="0.25">
      <c r="A2539" s="32" t="str">
        <f>IF(AND(TRIM(INDEX(CompletedDateValues,ROW(A2539)))&lt;&gt;"",INDEX(CompletedDateValues,ROW(A2539))&gt;0),INDEX(CompletedDateValues,ROW(A2539)),"")</f>
        <v/>
      </c>
      <c r="B2539" s="32" t="str">
        <f>IF(AND(TRIM(INDEX(StartDateValues,ROW(A2539)))&lt;&gt;"",INDEX(StartDateValues,ROW(A2539))&gt;0),INDEX(StartDateValues,ROW(A2539)),"")</f>
        <v/>
      </c>
      <c r="C2539" s="22" t="str">
        <f t="shared" si="196"/>
        <v/>
      </c>
      <c r="D2539" s="3" t="str">
        <f t="shared" si="197"/>
        <v/>
      </c>
      <c r="E2539" s="3" t="str">
        <f t="shared" si="198"/>
        <v/>
      </c>
      <c r="F2539" s="3" t="str">
        <f t="shared" si="199"/>
        <v/>
      </c>
      <c r="G2539" s="3" t="str">
        <f>IF(A2539="","",IF(HOUR(A2539)&lt;StartHour,StartHour,IF(HOUR(A2539)&gt;FinishHour,FinishHour,HOUR(A2539))))</f>
        <v/>
      </c>
      <c r="H2539" s="3" t="str">
        <f t="shared" si="200"/>
        <v/>
      </c>
      <c r="I2539" s="33" t="e">
        <f>IF(OR(A2539="",B2539=""),NA(),MAX(0,IF(A2539-B2539=0,SameDayCycleTimeSettingValue,(A2539-B2539) *24)))</f>
        <v>#N/A</v>
      </c>
      <c r="J2539" s="33" t="e">
        <f>IF(OR(A2539="",B2539=""),NA(),MAX(0,IF(A2539-B2539=0,SameDayCycleTimeSettingValue,((A2539-B2539) *24)-(INT((A2539-B2539)) * (24-(FinishHour-StartHour))))))</f>
        <v>#N/A</v>
      </c>
      <c r="K2539" s="3" t="e">
        <f ca="1">IF(OR(A2539&lt;&gt;"",B2539=""),NA(),MAX(0,IF(_xlfn.DAYS(NOW(),B2539)=0,SameDayCycleTimeSettingValue,_xlfn.DAYS(NOW(),B2539))))</f>
        <v>#N/A</v>
      </c>
    </row>
    <row r="2540" spans="1:11" x14ac:dyDescent="0.25">
      <c r="A2540" s="32" t="str">
        <f>IF(AND(TRIM(INDEX(CompletedDateValues,ROW(A2540)))&lt;&gt;"",INDEX(CompletedDateValues,ROW(A2540))&gt;0),INDEX(CompletedDateValues,ROW(A2540)),"")</f>
        <v/>
      </c>
      <c r="B2540" s="32" t="str">
        <f>IF(AND(TRIM(INDEX(StartDateValues,ROW(A2540)))&lt;&gt;"",INDEX(StartDateValues,ROW(A2540))&gt;0),INDEX(StartDateValues,ROW(A2540)),"")</f>
        <v/>
      </c>
      <c r="C2540" s="22" t="str">
        <f t="shared" si="196"/>
        <v/>
      </c>
      <c r="D2540" s="3" t="str">
        <f t="shared" si="197"/>
        <v/>
      </c>
      <c r="E2540" s="3" t="str">
        <f t="shared" si="198"/>
        <v/>
      </c>
      <c r="F2540" s="3" t="str">
        <f t="shared" si="199"/>
        <v/>
      </c>
      <c r="G2540" s="3" t="str">
        <f>IF(A2540="","",IF(HOUR(A2540)&lt;StartHour,StartHour,IF(HOUR(A2540)&gt;FinishHour,FinishHour,HOUR(A2540))))</f>
        <v/>
      </c>
      <c r="H2540" s="3" t="str">
        <f t="shared" si="200"/>
        <v/>
      </c>
      <c r="I2540" s="33" t="e">
        <f>IF(OR(A2540="",B2540=""),NA(),MAX(0,IF(A2540-B2540=0,SameDayCycleTimeSettingValue,(A2540-B2540) *24)))</f>
        <v>#N/A</v>
      </c>
      <c r="J2540" s="33" t="e">
        <f>IF(OR(A2540="",B2540=""),NA(),MAX(0,IF(A2540-B2540=0,SameDayCycleTimeSettingValue,((A2540-B2540) *24)-(INT((A2540-B2540)) * (24-(FinishHour-StartHour))))))</f>
        <v>#N/A</v>
      </c>
      <c r="K2540" s="3" t="e">
        <f ca="1">IF(OR(A2540&lt;&gt;"",B2540=""),NA(),MAX(0,IF(_xlfn.DAYS(NOW(),B2540)=0,SameDayCycleTimeSettingValue,_xlfn.DAYS(NOW(),B2540))))</f>
        <v>#N/A</v>
      </c>
    </row>
    <row r="2541" spans="1:11" x14ac:dyDescent="0.25">
      <c r="A2541" s="32" t="str">
        <f>IF(AND(TRIM(INDEX(CompletedDateValues,ROW(A2541)))&lt;&gt;"",INDEX(CompletedDateValues,ROW(A2541))&gt;0),INDEX(CompletedDateValues,ROW(A2541)),"")</f>
        <v/>
      </c>
      <c r="B2541" s="32" t="str">
        <f>IF(AND(TRIM(INDEX(StartDateValues,ROW(A2541)))&lt;&gt;"",INDEX(StartDateValues,ROW(A2541))&gt;0),INDEX(StartDateValues,ROW(A2541)),"")</f>
        <v/>
      </c>
      <c r="C2541" s="22" t="str">
        <f t="shared" si="196"/>
        <v/>
      </c>
      <c r="D2541" s="3" t="str">
        <f t="shared" si="197"/>
        <v/>
      </c>
      <c r="E2541" s="3" t="str">
        <f t="shared" si="198"/>
        <v/>
      </c>
      <c r="F2541" s="3" t="str">
        <f t="shared" si="199"/>
        <v/>
      </c>
      <c r="G2541" s="3" t="str">
        <f>IF(A2541="","",IF(HOUR(A2541)&lt;StartHour,StartHour,IF(HOUR(A2541)&gt;FinishHour,FinishHour,HOUR(A2541))))</f>
        <v/>
      </c>
      <c r="H2541" s="3" t="str">
        <f t="shared" si="200"/>
        <v/>
      </c>
      <c r="I2541" s="33" t="e">
        <f>IF(OR(A2541="",B2541=""),NA(),MAX(0,IF(A2541-B2541=0,SameDayCycleTimeSettingValue,(A2541-B2541) *24)))</f>
        <v>#N/A</v>
      </c>
      <c r="J2541" s="33" t="e">
        <f>IF(OR(A2541="",B2541=""),NA(),MAX(0,IF(A2541-B2541=0,SameDayCycleTimeSettingValue,((A2541-B2541) *24)-(INT((A2541-B2541)) * (24-(FinishHour-StartHour))))))</f>
        <v>#N/A</v>
      </c>
      <c r="K2541" s="3" t="e">
        <f ca="1">IF(OR(A2541&lt;&gt;"",B2541=""),NA(),MAX(0,IF(_xlfn.DAYS(NOW(),B2541)=0,SameDayCycleTimeSettingValue,_xlfn.DAYS(NOW(),B2541))))</f>
        <v>#N/A</v>
      </c>
    </row>
    <row r="2542" spans="1:11" x14ac:dyDescent="0.25">
      <c r="A2542" s="32" t="str">
        <f>IF(AND(TRIM(INDEX(CompletedDateValues,ROW(A2542)))&lt;&gt;"",INDEX(CompletedDateValues,ROW(A2542))&gt;0),INDEX(CompletedDateValues,ROW(A2542)),"")</f>
        <v/>
      </c>
      <c r="B2542" s="32" t="str">
        <f>IF(AND(TRIM(INDEX(StartDateValues,ROW(A2542)))&lt;&gt;"",INDEX(StartDateValues,ROW(A2542))&gt;0),INDEX(StartDateValues,ROW(A2542)),"")</f>
        <v/>
      </c>
      <c r="C2542" s="22" t="str">
        <f t="shared" si="196"/>
        <v/>
      </c>
      <c r="D2542" s="3" t="str">
        <f t="shared" si="197"/>
        <v/>
      </c>
      <c r="E2542" s="3" t="str">
        <f t="shared" si="198"/>
        <v/>
      </c>
      <c r="F2542" s="3" t="str">
        <f t="shared" si="199"/>
        <v/>
      </c>
      <c r="G2542" s="3" t="str">
        <f>IF(A2542="","",IF(HOUR(A2542)&lt;StartHour,StartHour,IF(HOUR(A2542)&gt;FinishHour,FinishHour,HOUR(A2542))))</f>
        <v/>
      </c>
      <c r="H2542" s="3" t="str">
        <f t="shared" si="200"/>
        <v/>
      </c>
      <c r="I2542" s="33" t="e">
        <f>IF(OR(A2542="",B2542=""),NA(),MAX(0,IF(A2542-B2542=0,SameDayCycleTimeSettingValue,(A2542-B2542) *24)))</f>
        <v>#N/A</v>
      </c>
      <c r="J2542" s="33" t="e">
        <f>IF(OR(A2542="",B2542=""),NA(),MAX(0,IF(A2542-B2542=0,SameDayCycleTimeSettingValue,((A2542-B2542) *24)-(INT((A2542-B2542)) * (24-(FinishHour-StartHour))))))</f>
        <v>#N/A</v>
      </c>
      <c r="K2542" s="3" t="e">
        <f ca="1">IF(OR(A2542&lt;&gt;"",B2542=""),NA(),MAX(0,IF(_xlfn.DAYS(NOW(),B2542)=0,SameDayCycleTimeSettingValue,_xlfn.DAYS(NOW(),B2542))))</f>
        <v>#N/A</v>
      </c>
    </row>
    <row r="2543" spans="1:11" x14ac:dyDescent="0.25">
      <c r="A2543" s="32" t="str">
        <f>IF(AND(TRIM(INDEX(CompletedDateValues,ROW(A2543)))&lt;&gt;"",INDEX(CompletedDateValues,ROW(A2543))&gt;0),INDEX(CompletedDateValues,ROW(A2543)),"")</f>
        <v/>
      </c>
      <c r="B2543" s="32" t="str">
        <f>IF(AND(TRIM(INDEX(StartDateValues,ROW(A2543)))&lt;&gt;"",INDEX(StartDateValues,ROW(A2543))&gt;0),INDEX(StartDateValues,ROW(A2543)),"")</f>
        <v/>
      </c>
      <c r="C2543" s="22" t="str">
        <f t="shared" si="196"/>
        <v/>
      </c>
      <c r="D2543" s="3" t="str">
        <f t="shared" si="197"/>
        <v/>
      </c>
      <c r="E2543" s="3" t="str">
        <f t="shared" si="198"/>
        <v/>
      </c>
      <c r="F2543" s="3" t="str">
        <f t="shared" si="199"/>
        <v/>
      </c>
      <c r="G2543" s="3" t="str">
        <f>IF(A2543="","",IF(HOUR(A2543)&lt;StartHour,StartHour,IF(HOUR(A2543)&gt;FinishHour,FinishHour,HOUR(A2543))))</f>
        <v/>
      </c>
      <c r="H2543" s="3" t="str">
        <f t="shared" si="200"/>
        <v/>
      </c>
      <c r="I2543" s="33" t="e">
        <f>IF(OR(A2543="",B2543=""),NA(),MAX(0,IF(A2543-B2543=0,SameDayCycleTimeSettingValue,(A2543-B2543) *24)))</f>
        <v>#N/A</v>
      </c>
      <c r="J2543" s="33" t="e">
        <f>IF(OR(A2543="",B2543=""),NA(),MAX(0,IF(A2543-B2543=0,SameDayCycleTimeSettingValue,((A2543-B2543) *24)-(INT((A2543-B2543)) * (24-(FinishHour-StartHour))))))</f>
        <v>#N/A</v>
      </c>
      <c r="K2543" s="3" t="e">
        <f ca="1">IF(OR(A2543&lt;&gt;"",B2543=""),NA(),MAX(0,IF(_xlfn.DAYS(NOW(),B2543)=0,SameDayCycleTimeSettingValue,_xlfn.DAYS(NOW(),B2543))))</f>
        <v>#N/A</v>
      </c>
    </row>
    <row r="2544" spans="1:11" x14ac:dyDescent="0.25">
      <c r="A2544" s="32" t="str">
        <f>IF(AND(TRIM(INDEX(CompletedDateValues,ROW(A2544)))&lt;&gt;"",INDEX(CompletedDateValues,ROW(A2544))&gt;0),INDEX(CompletedDateValues,ROW(A2544)),"")</f>
        <v/>
      </c>
      <c r="B2544" s="32" t="str">
        <f>IF(AND(TRIM(INDEX(StartDateValues,ROW(A2544)))&lt;&gt;"",INDEX(StartDateValues,ROW(A2544))&gt;0),INDEX(StartDateValues,ROW(A2544)),"")</f>
        <v/>
      </c>
      <c r="C2544" s="22" t="str">
        <f t="shared" si="196"/>
        <v/>
      </c>
      <c r="D2544" s="3" t="str">
        <f t="shared" si="197"/>
        <v/>
      </c>
      <c r="E2544" s="3" t="str">
        <f t="shared" si="198"/>
        <v/>
      </c>
      <c r="F2544" s="3" t="str">
        <f t="shared" si="199"/>
        <v/>
      </c>
      <c r="G2544" s="3" t="str">
        <f>IF(A2544="","",IF(HOUR(A2544)&lt;StartHour,StartHour,IF(HOUR(A2544)&gt;FinishHour,FinishHour,HOUR(A2544))))</f>
        <v/>
      </c>
      <c r="H2544" s="3" t="str">
        <f t="shared" si="200"/>
        <v/>
      </c>
      <c r="I2544" s="33" t="e">
        <f>IF(OR(A2544="",B2544=""),NA(),MAX(0,IF(A2544-B2544=0,SameDayCycleTimeSettingValue,(A2544-B2544) *24)))</f>
        <v>#N/A</v>
      </c>
      <c r="J2544" s="33" t="e">
        <f>IF(OR(A2544="",B2544=""),NA(),MAX(0,IF(A2544-B2544=0,SameDayCycleTimeSettingValue,((A2544-B2544) *24)-(INT((A2544-B2544)) * (24-(FinishHour-StartHour))))))</f>
        <v>#N/A</v>
      </c>
      <c r="K2544" s="3" t="e">
        <f ca="1">IF(OR(A2544&lt;&gt;"",B2544=""),NA(),MAX(0,IF(_xlfn.DAYS(NOW(),B2544)=0,SameDayCycleTimeSettingValue,_xlfn.DAYS(NOW(),B2544))))</f>
        <v>#N/A</v>
      </c>
    </row>
    <row r="2545" spans="1:11" x14ac:dyDescent="0.25">
      <c r="A2545" s="32" t="str">
        <f>IF(AND(TRIM(INDEX(CompletedDateValues,ROW(A2545)))&lt;&gt;"",INDEX(CompletedDateValues,ROW(A2545))&gt;0),INDEX(CompletedDateValues,ROW(A2545)),"")</f>
        <v/>
      </c>
      <c r="B2545" s="32" t="str">
        <f>IF(AND(TRIM(INDEX(StartDateValues,ROW(A2545)))&lt;&gt;"",INDEX(StartDateValues,ROW(A2545))&gt;0),INDEX(StartDateValues,ROW(A2545)),"")</f>
        <v/>
      </c>
      <c r="C2545" s="22" t="str">
        <f t="shared" si="196"/>
        <v/>
      </c>
      <c r="D2545" s="3" t="str">
        <f t="shared" si="197"/>
        <v/>
      </c>
      <c r="E2545" s="3" t="str">
        <f t="shared" si="198"/>
        <v/>
      </c>
      <c r="F2545" s="3" t="str">
        <f t="shared" si="199"/>
        <v/>
      </c>
      <c r="G2545" s="3" t="str">
        <f>IF(A2545="","",IF(HOUR(A2545)&lt;StartHour,StartHour,IF(HOUR(A2545)&gt;FinishHour,FinishHour,HOUR(A2545))))</f>
        <v/>
      </c>
      <c r="H2545" s="3" t="str">
        <f t="shared" si="200"/>
        <v/>
      </c>
      <c r="I2545" s="33" t="e">
        <f>IF(OR(A2545="",B2545=""),NA(),MAX(0,IF(A2545-B2545=0,SameDayCycleTimeSettingValue,(A2545-B2545) *24)))</f>
        <v>#N/A</v>
      </c>
      <c r="J2545" s="33" t="e">
        <f>IF(OR(A2545="",B2545=""),NA(),MAX(0,IF(A2545-B2545=0,SameDayCycleTimeSettingValue,((A2545-B2545) *24)-(INT((A2545-B2545)) * (24-(FinishHour-StartHour))))))</f>
        <v>#N/A</v>
      </c>
      <c r="K2545" s="3" t="e">
        <f ca="1">IF(OR(A2545&lt;&gt;"",B2545=""),NA(),MAX(0,IF(_xlfn.DAYS(NOW(),B2545)=0,SameDayCycleTimeSettingValue,_xlfn.DAYS(NOW(),B2545))))</f>
        <v>#N/A</v>
      </c>
    </row>
    <row r="2546" spans="1:11" x14ac:dyDescent="0.25">
      <c r="A2546" s="32" t="str">
        <f>IF(AND(TRIM(INDEX(CompletedDateValues,ROW(A2546)))&lt;&gt;"",INDEX(CompletedDateValues,ROW(A2546))&gt;0),INDEX(CompletedDateValues,ROW(A2546)),"")</f>
        <v/>
      </c>
      <c r="B2546" s="32" t="str">
        <f>IF(AND(TRIM(INDEX(StartDateValues,ROW(A2546)))&lt;&gt;"",INDEX(StartDateValues,ROW(A2546))&gt;0),INDEX(StartDateValues,ROW(A2546)),"")</f>
        <v/>
      </c>
      <c r="C2546" s="22" t="str">
        <f t="shared" si="196"/>
        <v/>
      </c>
      <c r="D2546" s="3" t="str">
        <f t="shared" si="197"/>
        <v/>
      </c>
      <c r="E2546" s="3" t="str">
        <f t="shared" si="198"/>
        <v/>
      </c>
      <c r="F2546" s="3" t="str">
        <f t="shared" si="199"/>
        <v/>
      </c>
      <c r="G2546" s="3" t="str">
        <f>IF(A2546="","",IF(HOUR(A2546)&lt;StartHour,StartHour,IF(HOUR(A2546)&gt;FinishHour,FinishHour,HOUR(A2546))))</f>
        <v/>
      </c>
      <c r="H2546" s="3" t="str">
        <f t="shared" si="200"/>
        <v/>
      </c>
      <c r="I2546" s="33" t="e">
        <f>IF(OR(A2546="",B2546=""),NA(),MAX(0,IF(A2546-B2546=0,SameDayCycleTimeSettingValue,(A2546-B2546) *24)))</f>
        <v>#N/A</v>
      </c>
      <c r="J2546" s="33" t="e">
        <f>IF(OR(A2546="",B2546=""),NA(),MAX(0,IF(A2546-B2546=0,SameDayCycleTimeSettingValue,((A2546-B2546) *24)-(INT((A2546-B2546)) * (24-(FinishHour-StartHour))))))</f>
        <v>#N/A</v>
      </c>
      <c r="K2546" s="3" t="e">
        <f ca="1">IF(OR(A2546&lt;&gt;"",B2546=""),NA(),MAX(0,IF(_xlfn.DAYS(NOW(),B2546)=0,SameDayCycleTimeSettingValue,_xlfn.DAYS(NOW(),B2546))))</f>
        <v>#N/A</v>
      </c>
    </row>
    <row r="2547" spans="1:11" x14ac:dyDescent="0.25">
      <c r="A2547" s="32" t="str">
        <f>IF(AND(TRIM(INDEX(CompletedDateValues,ROW(A2547)))&lt;&gt;"",INDEX(CompletedDateValues,ROW(A2547))&gt;0),INDEX(CompletedDateValues,ROW(A2547)),"")</f>
        <v/>
      </c>
      <c r="B2547" s="32" t="str">
        <f>IF(AND(TRIM(INDEX(StartDateValues,ROW(A2547)))&lt;&gt;"",INDEX(StartDateValues,ROW(A2547))&gt;0),INDEX(StartDateValues,ROW(A2547)),"")</f>
        <v/>
      </c>
      <c r="C2547" s="22" t="str">
        <f t="shared" si="196"/>
        <v/>
      </c>
      <c r="D2547" s="3" t="str">
        <f t="shared" si="197"/>
        <v/>
      </c>
      <c r="E2547" s="3" t="str">
        <f t="shared" si="198"/>
        <v/>
      </c>
      <c r="F2547" s="3" t="str">
        <f t="shared" si="199"/>
        <v/>
      </c>
      <c r="G2547" s="3" t="str">
        <f>IF(A2547="","",IF(HOUR(A2547)&lt;StartHour,StartHour,IF(HOUR(A2547)&gt;FinishHour,FinishHour,HOUR(A2547))))</f>
        <v/>
      </c>
      <c r="H2547" s="3" t="str">
        <f t="shared" si="200"/>
        <v/>
      </c>
      <c r="I2547" s="33" t="e">
        <f>IF(OR(A2547="",B2547=""),NA(),MAX(0,IF(A2547-B2547=0,SameDayCycleTimeSettingValue,(A2547-B2547) *24)))</f>
        <v>#N/A</v>
      </c>
      <c r="J2547" s="33" t="e">
        <f>IF(OR(A2547="",B2547=""),NA(),MAX(0,IF(A2547-B2547=0,SameDayCycleTimeSettingValue,((A2547-B2547) *24)-(INT((A2547-B2547)) * (24-(FinishHour-StartHour))))))</f>
        <v>#N/A</v>
      </c>
      <c r="K2547" s="3" t="e">
        <f ca="1">IF(OR(A2547&lt;&gt;"",B2547=""),NA(),MAX(0,IF(_xlfn.DAYS(NOW(),B2547)=0,SameDayCycleTimeSettingValue,_xlfn.DAYS(NOW(),B2547))))</f>
        <v>#N/A</v>
      </c>
    </row>
    <row r="2548" spans="1:11" x14ac:dyDescent="0.25">
      <c r="A2548" s="32" t="str">
        <f>IF(AND(TRIM(INDEX(CompletedDateValues,ROW(A2548)))&lt;&gt;"",INDEX(CompletedDateValues,ROW(A2548))&gt;0),INDEX(CompletedDateValues,ROW(A2548)),"")</f>
        <v/>
      </c>
      <c r="B2548" s="32" t="str">
        <f>IF(AND(TRIM(INDEX(StartDateValues,ROW(A2548)))&lt;&gt;"",INDEX(StartDateValues,ROW(A2548))&gt;0),INDEX(StartDateValues,ROW(A2548)),"")</f>
        <v/>
      </c>
      <c r="C2548" s="22" t="str">
        <f t="shared" si="196"/>
        <v/>
      </c>
      <c r="D2548" s="3" t="str">
        <f t="shared" si="197"/>
        <v/>
      </c>
      <c r="E2548" s="3" t="str">
        <f t="shared" si="198"/>
        <v/>
      </c>
      <c r="F2548" s="3" t="str">
        <f t="shared" si="199"/>
        <v/>
      </c>
      <c r="G2548" s="3" t="str">
        <f>IF(A2548="","",IF(HOUR(A2548)&lt;StartHour,StartHour,IF(HOUR(A2548)&gt;FinishHour,FinishHour,HOUR(A2548))))</f>
        <v/>
      </c>
      <c r="H2548" s="3" t="str">
        <f t="shared" si="200"/>
        <v/>
      </c>
      <c r="I2548" s="33" t="e">
        <f>IF(OR(A2548="",B2548=""),NA(),MAX(0,IF(A2548-B2548=0,SameDayCycleTimeSettingValue,(A2548-B2548) *24)))</f>
        <v>#N/A</v>
      </c>
      <c r="J2548" s="33" t="e">
        <f>IF(OR(A2548="",B2548=""),NA(),MAX(0,IF(A2548-B2548=0,SameDayCycleTimeSettingValue,((A2548-B2548) *24)-(INT((A2548-B2548)) * (24-(FinishHour-StartHour))))))</f>
        <v>#N/A</v>
      </c>
      <c r="K2548" s="3" t="e">
        <f ca="1">IF(OR(A2548&lt;&gt;"",B2548=""),NA(),MAX(0,IF(_xlfn.DAYS(NOW(),B2548)=0,SameDayCycleTimeSettingValue,_xlfn.DAYS(NOW(),B2548))))</f>
        <v>#N/A</v>
      </c>
    </row>
    <row r="2549" spans="1:11" x14ac:dyDescent="0.25">
      <c r="A2549" s="32" t="str">
        <f>IF(AND(TRIM(INDEX(CompletedDateValues,ROW(A2549)))&lt;&gt;"",INDEX(CompletedDateValues,ROW(A2549))&gt;0),INDEX(CompletedDateValues,ROW(A2549)),"")</f>
        <v/>
      </c>
      <c r="B2549" s="32" t="str">
        <f>IF(AND(TRIM(INDEX(StartDateValues,ROW(A2549)))&lt;&gt;"",INDEX(StartDateValues,ROW(A2549))&gt;0),INDEX(StartDateValues,ROW(A2549)),"")</f>
        <v/>
      </c>
      <c r="C2549" s="22" t="str">
        <f t="shared" si="196"/>
        <v/>
      </c>
      <c r="D2549" s="3" t="str">
        <f t="shared" si="197"/>
        <v/>
      </c>
      <c r="E2549" s="3" t="str">
        <f t="shared" si="198"/>
        <v/>
      </c>
      <c r="F2549" s="3" t="str">
        <f t="shared" si="199"/>
        <v/>
      </c>
      <c r="G2549" s="3" t="str">
        <f>IF(A2549="","",IF(HOUR(A2549)&lt;StartHour,StartHour,IF(HOUR(A2549)&gt;FinishHour,FinishHour,HOUR(A2549))))</f>
        <v/>
      </c>
      <c r="H2549" s="3" t="str">
        <f t="shared" si="200"/>
        <v/>
      </c>
      <c r="I2549" s="33" t="e">
        <f>IF(OR(A2549="",B2549=""),NA(),MAX(0,IF(A2549-B2549=0,SameDayCycleTimeSettingValue,(A2549-B2549) *24)))</f>
        <v>#N/A</v>
      </c>
      <c r="J2549" s="33" t="e">
        <f>IF(OR(A2549="",B2549=""),NA(),MAX(0,IF(A2549-B2549=0,SameDayCycleTimeSettingValue,((A2549-B2549) *24)-(INT((A2549-B2549)) * (24-(FinishHour-StartHour))))))</f>
        <v>#N/A</v>
      </c>
      <c r="K2549" s="3" t="e">
        <f ca="1">IF(OR(A2549&lt;&gt;"",B2549=""),NA(),MAX(0,IF(_xlfn.DAYS(NOW(),B2549)=0,SameDayCycleTimeSettingValue,_xlfn.DAYS(NOW(),B2549))))</f>
        <v>#N/A</v>
      </c>
    </row>
    <row r="2550" spans="1:11" x14ac:dyDescent="0.25">
      <c r="A2550" s="32" t="str">
        <f>IF(AND(TRIM(INDEX(CompletedDateValues,ROW(A2550)))&lt;&gt;"",INDEX(CompletedDateValues,ROW(A2550))&gt;0),INDEX(CompletedDateValues,ROW(A2550)),"")</f>
        <v/>
      </c>
      <c r="B2550" s="32" t="str">
        <f>IF(AND(TRIM(INDEX(StartDateValues,ROW(A2550)))&lt;&gt;"",INDEX(StartDateValues,ROW(A2550))&gt;0),INDEX(StartDateValues,ROW(A2550)),"")</f>
        <v/>
      </c>
      <c r="C2550" s="22" t="str">
        <f t="shared" si="196"/>
        <v/>
      </c>
      <c r="D2550" s="3" t="str">
        <f t="shared" si="197"/>
        <v/>
      </c>
      <c r="E2550" s="3" t="str">
        <f t="shared" si="198"/>
        <v/>
      </c>
      <c r="F2550" s="3" t="str">
        <f t="shared" si="199"/>
        <v/>
      </c>
      <c r="G2550" s="3" t="str">
        <f>IF(A2550="","",IF(HOUR(A2550)&lt;StartHour,StartHour,IF(HOUR(A2550)&gt;FinishHour,FinishHour,HOUR(A2550))))</f>
        <v/>
      </c>
      <c r="H2550" s="3" t="str">
        <f t="shared" si="200"/>
        <v/>
      </c>
      <c r="I2550" s="33" t="e">
        <f>IF(OR(A2550="",B2550=""),NA(),MAX(0,IF(A2550-B2550=0,SameDayCycleTimeSettingValue,(A2550-B2550) *24)))</f>
        <v>#N/A</v>
      </c>
      <c r="J2550" s="33" t="e">
        <f>IF(OR(A2550="",B2550=""),NA(),MAX(0,IF(A2550-B2550=0,SameDayCycleTimeSettingValue,((A2550-B2550) *24)-(INT((A2550-B2550)) * (24-(FinishHour-StartHour))))))</f>
        <v>#N/A</v>
      </c>
      <c r="K2550" s="3" t="e">
        <f ca="1">IF(OR(A2550&lt;&gt;"",B2550=""),NA(),MAX(0,IF(_xlfn.DAYS(NOW(),B2550)=0,SameDayCycleTimeSettingValue,_xlfn.DAYS(NOW(),B2550))))</f>
        <v>#N/A</v>
      </c>
    </row>
    <row r="2551" spans="1:11" x14ac:dyDescent="0.25">
      <c r="A2551" s="32" t="str">
        <f>IF(AND(TRIM(INDEX(CompletedDateValues,ROW(A2551)))&lt;&gt;"",INDEX(CompletedDateValues,ROW(A2551))&gt;0),INDEX(CompletedDateValues,ROW(A2551)),"")</f>
        <v/>
      </c>
      <c r="B2551" s="32" t="str">
        <f>IF(AND(TRIM(INDEX(StartDateValues,ROW(A2551)))&lt;&gt;"",INDEX(StartDateValues,ROW(A2551))&gt;0),INDEX(StartDateValues,ROW(A2551)),"")</f>
        <v/>
      </c>
      <c r="C2551" s="22" t="str">
        <f t="shared" si="196"/>
        <v/>
      </c>
      <c r="D2551" s="3" t="str">
        <f t="shared" si="197"/>
        <v/>
      </c>
      <c r="E2551" s="3" t="str">
        <f t="shared" si="198"/>
        <v/>
      </c>
      <c r="F2551" s="3" t="str">
        <f t="shared" si="199"/>
        <v/>
      </c>
      <c r="G2551" s="3" t="str">
        <f>IF(A2551="","",IF(HOUR(A2551)&lt;StartHour,StartHour,IF(HOUR(A2551)&gt;FinishHour,FinishHour,HOUR(A2551))))</f>
        <v/>
      </c>
      <c r="H2551" s="3" t="str">
        <f t="shared" si="200"/>
        <v/>
      </c>
      <c r="I2551" s="33" t="e">
        <f>IF(OR(A2551="",B2551=""),NA(),MAX(0,IF(A2551-B2551=0,SameDayCycleTimeSettingValue,(A2551-B2551) *24)))</f>
        <v>#N/A</v>
      </c>
      <c r="J2551" s="33" t="e">
        <f>IF(OR(A2551="",B2551=""),NA(),MAX(0,IF(A2551-B2551=0,SameDayCycleTimeSettingValue,((A2551-B2551) *24)-(INT((A2551-B2551)) * (24-(FinishHour-StartHour))))))</f>
        <v>#N/A</v>
      </c>
      <c r="K2551" s="3" t="e">
        <f ca="1">IF(OR(A2551&lt;&gt;"",B2551=""),NA(),MAX(0,IF(_xlfn.DAYS(NOW(),B2551)=0,SameDayCycleTimeSettingValue,_xlfn.DAYS(NOW(),B2551))))</f>
        <v>#N/A</v>
      </c>
    </row>
    <row r="2552" spans="1:11" x14ac:dyDescent="0.25">
      <c r="A2552" s="32" t="str">
        <f>IF(AND(TRIM(INDEX(CompletedDateValues,ROW(A2552)))&lt;&gt;"",INDEX(CompletedDateValues,ROW(A2552))&gt;0),INDEX(CompletedDateValues,ROW(A2552)),"")</f>
        <v/>
      </c>
      <c r="B2552" s="32" t="str">
        <f>IF(AND(TRIM(INDEX(StartDateValues,ROW(A2552)))&lt;&gt;"",INDEX(StartDateValues,ROW(A2552))&gt;0),INDEX(StartDateValues,ROW(A2552)),"")</f>
        <v/>
      </c>
      <c r="C2552" s="22" t="str">
        <f t="shared" si="196"/>
        <v/>
      </c>
      <c r="D2552" s="3" t="str">
        <f t="shared" si="197"/>
        <v/>
      </c>
      <c r="E2552" s="3" t="str">
        <f t="shared" si="198"/>
        <v/>
      </c>
      <c r="F2552" s="3" t="str">
        <f t="shared" si="199"/>
        <v/>
      </c>
      <c r="G2552" s="3" t="str">
        <f>IF(A2552="","",IF(HOUR(A2552)&lt;StartHour,StartHour,IF(HOUR(A2552)&gt;FinishHour,FinishHour,HOUR(A2552))))</f>
        <v/>
      </c>
      <c r="H2552" s="3" t="str">
        <f t="shared" si="200"/>
        <v/>
      </c>
      <c r="I2552" s="33" t="e">
        <f>IF(OR(A2552="",B2552=""),NA(),MAX(0,IF(A2552-B2552=0,SameDayCycleTimeSettingValue,(A2552-B2552) *24)))</f>
        <v>#N/A</v>
      </c>
      <c r="J2552" s="33" t="e">
        <f>IF(OR(A2552="",B2552=""),NA(),MAX(0,IF(A2552-B2552=0,SameDayCycleTimeSettingValue,((A2552-B2552) *24)-(INT((A2552-B2552)) * (24-(FinishHour-StartHour))))))</f>
        <v>#N/A</v>
      </c>
      <c r="K2552" s="3" t="e">
        <f ca="1">IF(OR(A2552&lt;&gt;"",B2552=""),NA(),MAX(0,IF(_xlfn.DAYS(NOW(),B2552)=0,SameDayCycleTimeSettingValue,_xlfn.DAYS(NOW(),B2552))))</f>
        <v>#N/A</v>
      </c>
    </row>
    <row r="2553" spans="1:11" x14ac:dyDescent="0.25">
      <c r="A2553" s="32" t="str">
        <f>IF(AND(TRIM(INDEX(CompletedDateValues,ROW(A2553)))&lt;&gt;"",INDEX(CompletedDateValues,ROW(A2553))&gt;0),INDEX(CompletedDateValues,ROW(A2553)),"")</f>
        <v/>
      </c>
      <c r="B2553" s="32" t="str">
        <f>IF(AND(TRIM(INDEX(StartDateValues,ROW(A2553)))&lt;&gt;"",INDEX(StartDateValues,ROW(A2553))&gt;0),INDEX(StartDateValues,ROW(A2553)),"")</f>
        <v/>
      </c>
      <c r="C2553" s="22" t="str">
        <f t="shared" si="196"/>
        <v/>
      </c>
      <c r="D2553" s="3" t="str">
        <f t="shared" si="197"/>
        <v/>
      </c>
      <c r="E2553" s="3" t="str">
        <f t="shared" si="198"/>
        <v/>
      </c>
      <c r="F2553" s="3" t="str">
        <f t="shared" si="199"/>
        <v/>
      </c>
      <c r="G2553" s="3" t="str">
        <f>IF(A2553="","",IF(HOUR(A2553)&lt;StartHour,StartHour,IF(HOUR(A2553)&gt;FinishHour,FinishHour,HOUR(A2553))))</f>
        <v/>
      </c>
      <c r="H2553" s="3" t="str">
        <f t="shared" si="200"/>
        <v/>
      </c>
      <c r="I2553" s="33" t="e">
        <f>IF(OR(A2553="",B2553=""),NA(),MAX(0,IF(A2553-B2553=0,SameDayCycleTimeSettingValue,(A2553-B2553) *24)))</f>
        <v>#N/A</v>
      </c>
      <c r="J2553" s="33" t="e">
        <f>IF(OR(A2553="",B2553=""),NA(),MAX(0,IF(A2553-B2553=0,SameDayCycleTimeSettingValue,((A2553-B2553) *24)-(INT((A2553-B2553)) * (24-(FinishHour-StartHour))))))</f>
        <v>#N/A</v>
      </c>
      <c r="K2553" s="3" t="e">
        <f ca="1">IF(OR(A2553&lt;&gt;"",B2553=""),NA(),MAX(0,IF(_xlfn.DAYS(NOW(),B2553)=0,SameDayCycleTimeSettingValue,_xlfn.DAYS(NOW(),B2553))))</f>
        <v>#N/A</v>
      </c>
    </row>
    <row r="2554" spans="1:11" x14ac:dyDescent="0.25">
      <c r="A2554" s="32" t="str">
        <f>IF(AND(TRIM(INDEX(CompletedDateValues,ROW(A2554)))&lt;&gt;"",INDEX(CompletedDateValues,ROW(A2554))&gt;0),INDEX(CompletedDateValues,ROW(A2554)),"")</f>
        <v/>
      </c>
      <c r="B2554" s="32" t="str">
        <f>IF(AND(TRIM(INDEX(StartDateValues,ROW(A2554)))&lt;&gt;"",INDEX(StartDateValues,ROW(A2554))&gt;0),INDEX(StartDateValues,ROW(A2554)),"")</f>
        <v/>
      </c>
      <c r="C2554" s="22" t="str">
        <f t="shared" si="196"/>
        <v/>
      </c>
      <c r="D2554" s="3" t="str">
        <f t="shared" si="197"/>
        <v/>
      </c>
      <c r="E2554" s="3" t="str">
        <f t="shared" si="198"/>
        <v/>
      </c>
      <c r="F2554" s="3" t="str">
        <f t="shared" si="199"/>
        <v/>
      </c>
      <c r="G2554" s="3" t="str">
        <f>IF(A2554="","",IF(HOUR(A2554)&lt;StartHour,StartHour,IF(HOUR(A2554)&gt;FinishHour,FinishHour,HOUR(A2554))))</f>
        <v/>
      </c>
      <c r="H2554" s="3" t="str">
        <f t="shared" si="200"/>
        <v/>
      </c>
      <c r="I2554" s="33" t="e">
        <f>IF(OR(A2554="",B2554=""),NA(),MAX(0,IF(A2554-B2554=0,SameDayCycleTimeSettingValue,(A2554-B2554) *24)))</f>
        <v>#N/A</v>
      </c>
      <c r="J2554" s="33" t="e">
        <f>IF(OR(A2554="",B2554=""),NA(),MAX(0,IF(A2554-B2554=0,SameDayCycleTimeSettingValue,((A2554-B2554) *24)-(INT((A2554-B2554)) * (24-(FinishHour-StartHour))))))</f>
        <v>#N/A</v>
      </c>
      <c r="K2554" s="3" t="e">
        <f ca="1">IF(OR(A2554&lt;&gt;"",B2554=""),NA(),MAX(0,IF(_xlfn.DAYS(NOW(),B2554)=0,SameDayCycleTimeSettingValue,_xlfn.DAYS(NOW(),B2554))))</f>
        <v>#N/A</v>
      </c>
    </row>
    <row r="2555" spans="1:11" x14ac:dyDescent="0.25">
      <c r="A2555" s="32" t="str">
        <f>IF(AND(TRIM(INDEX(CompletedDateValues,ROW(A2555)))&lt;&gt;"",INDEX(CompletedDateValues,ROW(A2555))&gt;0),INDEX(CompletedDateValues,ROW(A2555)),"")</f>
        <v/>
      </c>
      <c r="B2555" s="32" t="str">
        <f>IF(AND(TRIM(INDEX(StartDateValues,ROW(A2555)))&lt;&gt;"",INDEX(StartDateValues,ROW(A2555))&gt;0),INDEX(StartDateValues,ROW(A2555)),"")</f>
        <v/>
      </c>
      <c r="C2555" s="22" t="str">
        <f t="shared" si="196"/>
        <v/>
      </c>
      <c r="D2555" s="3" t="str">
        <f t="shared" si="197"/>
        <v/>
      </c>
      <c r="E2555" s="3" t="str">
        <f t="shared" si="198"/>
        <v/>
      </c>
      <c r="F2555" s="3" t="str">
        <f t="shared" si="199"/>
        <v/>
      </c>
      <c r="G2555" s="3" t="str">
        <f>IF(A2555="","",IF(HOUR(A2555)&lt;StartHour,StartHour,IF(HOUR(A2555)&gt;FinishHour,FinishHour,HOUR(A2555))))</f>
        <v/>
      </c>
      <c r="H2555" s="3" t="str">
        <f t="shared" si="200"/>
        <v/>
      </c>
      <c r="I2555" s="33" t="e">
        <f>IF(OR(A2555="",B2555=""),NA(),MAX(0,IF(A2555-B2555=0,SameDayCycleTimeSettingValue,(A2555-B2555) *24)))</f>
        <v>#N/A</v>
      </c>
      <c r="J2555" s="33" t="e">
        <f>IF(OR(A2555="",B2555=""),NA(),MAX(0,IF(A2555-B2555=0,SameDayCycleTimeSettingValue,((A2555-B2555) *24)-(INT((A2555-B2555)) * (24-(FinishHour-StartHour))))))</f>
        <v>#N/A</v>
      </c>
      <c r="K2555" s="3" t="e">
        <f ca="1">IF(OR(A2555&lt;&gt;"",B2555=""),NA(),MAX(0,IF(_xlfn.DAYS(NOW(),B2555)=0,SameDayCycleTimeSettingValue,_xlfn.DAYS(NOW(),B2555))))</f>
        <v>#N/A</v>
      </c>
    </row>
    <row r="2556" spans="1:11" x14ac:dyDescent="0.25">
      <c r="A2556" s="32" t="str">
        <f>IF(AND(TRIM(INDEX(CompletedDateValues,ROW(A2556)))&lt;&gt;"",INDEX(CompletedDateValues,ROW(A2556))&gt;0),INDEX(CompletedDateValues,ROW(A2556)),"")</f>
        <v/>
      </c>
      <c r="B2556" s="32" t="str">
        <f>IF(AND(TRIM(INDEX(StartDateValues,ROW(A2556)))&lt;&gt;"",INDEX(StartDateValues,ROW(A2556))&gt;0),INDEX(StartDateValues,ROW(A2556)),"")</f>
        <v/>
      </c>
      <c r="C2556" s="22" t="str">
        <f t="shared" si="196"/>
        <v/>
      </c>
      <c r="D2556" s="3" t="str">
        <f t="shared" si="197"/>
        <v/>
      </c>
      <c r="E2556" s="3" t="str">
        <f t="shared" si="198"/>
        <v/>
      </c>
      <c r="F2556" s="3" t="str">
        <f t="shared" si="199"/>
        <v/>
      </c>
      <c r="G2556" s="3" t="str">
        <f>IF(A2556="","",IF(HOUR(A2556)&lt;StartHour,StartHour,IF(HOUR(A2556)&gt;FinishHour,FinishHour,HOUR(A2556))))</f>
        <v/>
      </c>
      <c r="H2556" s="3" t="str">
        <f t="shared" si="200"/>
        <v/>
      </c>
      <c r="I2556" s="33" t="e">
        <f>IF(OR(A2556="",B2556=""),NA(),MAX(0,IF(A2556-B2556=0,SameDayCycleTimeSettingValue,(A2556-B2556) *24)))</f>
        <v>#N/A</v>
      </c>
      <c r="J2556" s="33" t="e">
        <f>IF(OR(A2556="",B2556=""),NA(),MAX(0,IF(A2556-B2556=0,SameDayCycleTimeSettingValue,((A2556-B2556) *24)-(INT((A2556-B2556)) * (24-(FinishHour-StartHour))))))</f>
        <v>#N/A</v>
      </c>
      <c r="K2556" s="3" t="e">
        <f ca="1">IF(OR(A2556&lt;&gt;"",B2556=""),NA(),MAX(0,IF(_xlfn.DAYS(NOW(),B2556)=0,SameDayCycleTimeSettingValue,_xlfn.DAYS(NOW(),B2556))))</f>
        <v>#N/A</v>
      </c>
    </row>
    <row r="2557" spans="1:11" x14ac:dyDescent="0.25">
      <c r="A2557" s="32" t="str">
        <f>IF(AND(TRIM(INDEX(CompletedDateValues,ROW(A2557)))&lt;&gt;"",INDEX(CompletedDateValues,ROW(A2557))&gt;0),INDEX(CompletedDateValues,ROW(A2557)),"")</f>
        <v/>
      </c>
      <c r="B2557" s="32" t="str">
        <f>IF(AND(TRIM(INDEX(StartDateValues,ROW(A2557)))&lt;&gt;"",INDEX(StartDateValues,ROW(A2557))&gt;0),INDEX(StartDateValues,ROW(A2557)),"")</f>
        <v/>
      </c>
      <c r="C2557" s="22" t="str">
        <f t="shared" si="196"/>
        <v/>
      </c>
      <c r="D2557" s="3" t="str">
        <f t="shared" si="197"/>
        <v/>
      </c>
      <c r="E2557" s="3" t="str">
        <f t="shared" si="198"/>
        <v/>
      </c>
      <c r="F2557" s="3" t="str">
        <f t="shared" si="199"/>
        <v/>
      </c>
      <c r="G2557" s="3" t="str">
        <f>IF(A2557="","",IF(HOUR(A2557)&lt;StartHour,StartHour,IF(HOUR(A2557)&gt;FinishHour,FinishHour,HOUR(A2557))))</f>
        <v/>
      </c>
      <c r="H2557" s="3" t="str">
        <f t="shared" si="200"/>
        <v/>
      </c>
      <c r="I2557" s="33" t="e">
        <f>IF(OR(A2557="",B2557=""),NA(),MAX(0,IF(A2557-B2557=0,SameDayCycleTimeSettingValue,(A2557-B2557) *24)))</f>
        <v>#N/A</v>
      </c>
      <c r="J2557" s="33" t="e">
        <f>IF(OR(A2557="",B2557=""),NA(),MAX(0,IF(A2557-B2557=0,SameDayCycleTimeSettingValue,((A2557-B2557) *24)-(INT((A2557-B2557)) * (24-(FinishHour-StartHour))))))</f>
        <v>#N/A</v>
      </c>
      <c r="K2557" s="3" t="e">
        <f ca="1">IF(OR(A2557&lt;&gt;"",B2557=""),NA(),MAX(0,IF(_xlfn.DAYS(NOW(),B2557)=0,SameDayCycleTimeSettingValue,_xlfn.DAYS(NOW(),B2557))))</f>
        <v>#N/A</v>
      </c>
    </row>
    <row r="2558" spans="1:11" x14ac:dyDescent="0.25">
      <c r="A2558" s="32" t="str">
        <f>IF(AND(TRIM(INDEX(CompletedDateValues,ROW(A2558)))&lt;&gt;"",INDEX(CompletedDateValues,ROW(A2558))&gt;0),INDEX(CompletedDateValues,ROW(A2558)),"")</f>
        <v/>
      </c>
      <c r="B2558" s="32" t="str">
        <f>IF(AND(TRIM(INDEX(StartDateValues,ROW(A2558)))&lt;&gt;"",INDEX(StartDateValues,ROW(A2558))&gt;0),INDEX(StartDateValues,ROW(A2558)),"")</f>
        <v/>
      </c>
      <c r="C2558" s="22" t="str">
        <f t="shared" si="196"/>
        <v/>
      </c>
      <c r="D2558" s="3" t="str">
        <f t="shared" si="197"/>
        <v/>
      </c>
      <c r="E2558" s="3" t="str">
        <f t="shared" si="198"/>
        <v/>
      </c>
      <c r="F2558" s="3" t="str">
        <f t="shared" si="199"/>
        <v/>
      </c>
      <c r="G2558" s="3" t="str">
        <f>IF(A2558="","",IF(HOUR(A2558)&lt;StartHour,StartHour,IF(HOUR(A2558)&gt;FinishHour,FinishHour,HOUR(A2558))))</f>
        <v/>
      </c>
      <c r="H2558" s="3" t="str">
        <f t="shared" si="200"/>
        <v/>
      </c>
      <c r="I2558" s="33" t="e">
        <f>IF(OR(A2558="",B2558=""),NA(),MAX(0,IF(A2558-B2558=0,SameDayCycleTimeSettingValue,(A2558-B2558) *24)))</f>
        <v>#N/A</v>
      </c>
      <c r="J2558" s="33" t="e">
        <f>IF(OR(A2558="",B2558=""),NA(),MAX(0,IF(A2558-B2558=0,SameDayCycleTimeSettingValue,((A2558-B2558) *24)-(INT((A2558-B2558)) * (24-(FinishHour-StartHour))))))</f>
        <v>#N/A</v>
      </c>
      <c r="K2558" s="3" t="e">
        <f ca="1">IF(OR(A2558&lt;&gt;"",B2558=""),NA(),MAX(0,IF(_xlfn.DAYS(NOW(),B2558)=0,SameDayCycleTimeSettingValue,_xlfn.DAYS(NOW(),B2558))))</f>
        <v>#N/A</v>
      </c>
    </row>
    <row r="2559" spans="1:11" x14ac:dyDescent="0.25">
      <c r="A2559" s="32" t="str">
        <f>IF(AND(TRIM(INDEX(CompletedDateValues,ROW(A2559)))&lt;&gt;"",INDEX(CompletedDateValues,ROW(A2559))&gt;0),INDEX(CompletedDateValues,ROW(A2559)),"")</f>
        <v/>
      </c>
      <c r="B2559" s="32" t="str">
        <f>IF(AND(TRIM(INDEX(StartDateValues,ROW(A2559)))&lt;&gt;"",INDEX(StartDateValues,ROW(A2559))&gt;0),INDEX(StartDateValues,ROW(A2559)),"")</f>
        <v/>
      </c>
      <c r="C2559" s="22" t="str">
        <f t="shared" si="196"/>
        <v/>
      </c>
      <c r="D2559" s="3" t="str">
        <f t="shared" si="197"/>
        <v/>
      </c>
      <c r="E2559" s="3" t="str">
        <f t="shared" si="198"/>
        <v/>
      </c>
      <c r="F2559" s="3" t="str">
        <f t="shared" si="199"/>
        <v/>
      </c>
      <c r="G2559" s="3" t="str">
        <f>IF(A2559="","",IF(HOUR(A2559)&lt;StartHour,StartHour,IF(HOUR(A2559)&gt;FinishHour,FinishHour,HOUR(A2559))))</f>
        <v/>
      </c>
      <c r="H2559" s="3" t="str">
        <f t="shared" si="200"/>
        <v/>
      </c>
      <c r="I2559" s="33" t="e">
        <f>IF(OR(A2559="",B2559=""),NA(),MAX(0,IF(A2559-B2559=0,SameDayCycleTimeSettingValue,(A2559-B2559) *24)))</f>
        <v>#N/A</v>
      </c>
      <c r="J2559" s="33" t="e">
        <f>IF(OR(A2559="",B2559=""),NA(),MAX(0,IF(A2559-B2559=0,SameDayCycleTimeSettingValue,((A2559-B2559) *24)-(INT((A2559-B2559)) * (24-(FinishHour-StartHour))))))</f>
        <v>#N/A</v>
      </c>
      <c r="K2559" s="3" t="e">
        <f ca="1">IF(OR(A2559&lt;&gt;"",B2559=""),NA(),MAX(0,IF(_xlfn.DAYS(NOW(),B2559)=0,SameDayCycleTimeSettingValue,_xlfn.DAYS(NOW(),B2559))))</f>
        <v>#N/A</v>
      </c>
    </row>
    <row r="2560" spans="1:11" x14ac:dyDescent="0.25">
      <c r="A2560" s="32" t="str">
        <f>IF(AND(TRIM(INDEX(CompletedDateValues,ROW(A2560)))&lt;&gt;"",INDEX(CompletedDateValues,ROW(A2560))&gt;0),INDEX(CompletedDateValues,ROW(A2560)),"")</f>
        <v/>
      </c>
      <c r="B2560" s="32" t="str">
        <f>IF(AND(TRIM(INDEX(StartDateValues,ROW(A2560)))&lt;&gt;"",INDEX(StartDateValues,ROW(A2560))&gt;0),INDEX(StartDateValues,ROW(A2560)),"")</f>
        <v/>
      </c>
      <c r="C2560" s="22" t="str">
        <f t="shared" si="196"/>
        <v/>
      </c>
      <c r="D2560" s="3" t="str">
        <f t="shared" si="197"/>
        <v/>
      </c>
      <c r="E2560" s="3" t="str">
        <f t="shared" si="198"/>
        <v/>
      </c>
      <c r="F2560" s="3" t="str">
        <f t="shared" si="199"/>
        <v/>
      </c>
      <c r="G2560" s="3" t="str">
        <f>IF(A2560="","",IF(HOUR(A2560)&lt;StartHour,StartHour,IF(HOUR(A2560)&gt;FinishHour,FinishHour,HOUR(A2560))))</f>
        <v/>
      </c>
      <c r="H2560" s="3" t="str">
        <f t="shared" si="200"/>
        <v/>
      </c>
      <c r="I2560" s="33" t="e">
        <f>IF(OR(A2560="",B2560=""),NA(),MAX(0,IF(A2560-B2560=0,SameDayCycleTimeSettingValue,(A2560-B2560) *24)))</f>
        <v>#N/A</v>
      </c>
      <c r="J2560" s="33" t="e">
        <f>IF(OR(A2560="",B2560=""),NA(),MAX(0,IF(A2560-B2560=0,SameDayCycleTimeSettingValue,((A2560-B2560) *24)-(INT((A2560-B2560)) * (24-(FinishHour-StartHour))))))</f>
        <v>#N/A</v>
      </c>
      <c r="K2560" s="3" t="e">
        <f ca="1">IF(OR(A2560&lt;&gt;"",B2560=""),NA(),MAX(0,IF(_xlfn.DAYS(NOW(),B2560)=0,SameDayCycleTimeSettingValue,_xlfn.DAYS(NOW(),B2560))))</f>
        <v>#N/A</v>
      </c>
    </row>
    <row r="2561" spans="1:11" x14ac:dyDescent="0.25">
      <c r="A2561" s="32" t="str">
        <f>IF(AND(TRIM(INDEX(CompletedDateValues,ROW(A2561)))&lt;&gt;"",INDEX(CompletedDateValues,ROW(A2561))&gt;0),INDEX(CompletedDateValues,ROW(A2561)),"")</f>
        <v/>
      </c>
      <c r="B2561" s="32" t="str">
        <f>IF(AND(TRIM(INDEX(StartDateValues,ROW(A2561)))&lt;&gt;"",INDEX(StartDateValues,ROW(A2561))&gt;0),INDEX(StartDateValues,ROW(A2561)),"")</f>
        <v/>
      </c>
      <c r="C2561" s="22" t="str">
        <f t="shared" si="196"/>
        <v/>
      </c>
      <c r="D2561" s="3" t="str">
        <f t="shared" si="197"/>
        <v/>
      </c>
      <c r="E2561" s="3" t="str">
        <f t="shared" si="198"/>
        <v/>
      </c>
      <c r="F2561" s="3" t="str">
        <f t="shared" si="199"/>
        <v/>
      </c>
      <c r="G2561" s="3" t="str">
        <f>IF(A2561="","",IF(HOUR(A2561)&lt;StartHour,StartHour,IF(HOUR(A2561)&gt;FinishHour,FinishHour,HOUR(A2561))))</f>
        <v/>
      </c>
      <c r="H2561" s="3" t="str">
        <f t="shared" si="200"/>
        <v/>
      </c>
      <c r="I2561" s="33" t="e">
        <f>IF(OR(A2561="",B2561=""),NA(),MAX(0,IF(A2561-B2561=0,SameDayCycleTimeSettingValue,(A2561-B2561) *24)))</f>
        <v>#N/A</v>
      </c>
      <c r="J2561" s="33" t="e">
        <f>IF(OR(A2561="",B2561=""),NA(),MAX(0,IF(A2561-B2561=0,SameDayCycleTimeSettingValue,((A2561-B2561) *24)-(INT((A2561-B2561)) * (24-(FinishHour-StartHour))))))</f>
        <v>#N/A</v>
      </c>
      <c r="K2561" s="3" t="e">
        <f ca="1">IF(OR(A2561&lt;&gt;"",B2561=""),NA(),MAX(0,IF(_xlfn.DAYS(NOW(),B2561)=0,SameDayCycleTimeSettingValue,_xlfn.DAYS(NOW(),B2561))))</f>
        <v>#N/A</v>
      </c>
    </row>
    <row r="2562" spans="1:11" x14ac:dyDescent="0.25">
      <c r="A2562" s="32" t="str">
        <f>IF(AND(TRIM(INDEX(CompletedDateValues,ROW(A2562)))&lt;&gt;"",INDEX(CompletedDateValues,ROW(A2562))&gt;0),INDEX(CompletedDateValues,ROW(A2562)),"")</f>
        <v/>
      </c>
      <c r="B2562" s="32" t="str">
        <f>IF(AND(TRIM(INDEX(StartDateValues,ROW(A2562)))&lt;&gt;"",INDEX(StartDateValues,ROW(A2562))&gt;0),INDEX(StartDateValues,ROW(A2562)),"")</f>
        <v/>
      </c>
      <c r="C2562" s="22" t="str">
        <f t="shared" si="196"/>
        <v/>
      </c>
      <c r="D2562" s="3" t="str">
        <f t="shared" si="197"/>
        <v/>
      </c>
      <c r="E2562" s="3" t="str">
        <f t="shared" si="198"/>
        <v/>
      </c>
      <c r="F2562" s="3" t="str">
        <f t="shared" si="199"/>
        <v/>
      </c>
      <c r="G2562" s="3" t="str">
        <f>IF(A2562="","",IF(HOUR(A2562)&lt;StartHour,StartHour,IF(HOUR(A2562)&gt;FinishHour,FinishHour,HOUR(A2562))))</f>
        <v/>
      </c>
      <c r="H2562" s="3" t="str">
        <f t="shared" si="200"/>
        <v/>
      </c>
      <c r="I2562" s="33" t="e">
        <f>IF(OR(A2562="",B2562=""),NA(),MAX(0,IF(A2562-B2562=0,SameDayCycleTimeSettingValue,(A2562-B2562) *24)))</f>
        <v>#N/A</v>
      </c>
      <c r="J2562" s="33" t="e">
        <f>IF(OR(A2562="",B2562=""),NA(),MAX(0,IF(A2562-B2562=0,SameDayCycleTimeSettingValue,((A2562-B2562) *24)-(INT((A2562-B2562)) * (24-(FinishHour-StartHour))))))</f>
        <v>#N/A</v>
      </c>
      <c r="K2562" s="3" t="e">
        <f ca="1">IF(OR(A2562&lt;&gt;"",B2562=""),NA(),MAX(0,IF(_xlfn.DAYS(NOW(),B2562)=0,SameDayCycleTimeSettingValue,_xlfn.DAYS(NOW(),B2562))))</f>
        <v>#N/A</v>
      </c>
    </row>
    <row r="2563" spans="1:11" x14ac:dyDescent="0.25">
      <c r="A2563" s="32" t="str">
        <f>IF(AND(TRIM(INDEX(CompletedDateValues,ROW(A2563)))&lt;&gt;"",INDEX(CompletedDateValues,ROW(A2563))&gt;0),INDEX(CompletedDateValues,ROW(A2563)),"")</f>
        <v/>
      </c>
      <c r="B2563" s="32" t="str">
        <f>IF(AND(TRIM(INDEX(StartDateValues,ROW(A2563)))&lt;&gt;"",INDEX(StartDateValues,ROW(A2563))&gt;0),INDEX(StartDateValues,ROW(A2563)),"")</f>
        <v/>
      </c>
      <c r="C2563" s="22" t="str">
        <f t="shared" ref="C2563:C2626" si="201">IF(AND(TRIM(INDEX(WorkTypeValues,ROW(A2563)))&lt;&gt;"",INDEX(WorkTypeValues,ROW(A2563))&gt;0),INDEX(WorkTypeValues,ROW(A2563)),"")</f>
        <v/>
      </c>
      <c r="D2563" s="3" t="str">
        <f t="shared" ref="D2563:D2626" si="202">IF(A2563="", "",YEAR(A2563))</f>
        <v/>
      </c>
      <c r="E2563" s="3" t="str">
        <f t="shared" ref="E2563:E2626" si="203">IF(A2563="","",MONTH(A2563))</f>
        <v/>
      </c>
      <c r="F2563" s="3" t="str">
        <f t="shared" ref="F2563:F2626" si="204">IF(A2563="","",DAY(A2563))</f>
        <v/>
      </c>
      <c r="G2563" s="3" t="str">
        <f>IF(A2563="","",IF(HOUR(A2563)&lt;StartHour,StartHour,IF(HOUR(A2563)&gt;FinishHour,FinishHour,HOUR(A2563))))</f>
        <v/>
      </c>
      <c r="H2563" s="3" t="str">
        <f t="shared" ref="H2563:H2626" si="205">IF(D2563="","",D2563&amp;"-"&amp;TEXT(E2563,"00") &amp;"-"&amp;TEXT(F2563,"00") &amp;"-"&amp;TEXT(G2563,"00"))</f>
        <v/>
      </c>
      <c r="I2563" s="33" t="e">
        <f>IF(OR(A2563="",B2563=""),NA(),MAX(0,IF(A2563-B2563=0,SameDayCycleTimeSettingValue,(A2563-B2563) *24)))</f>
        <v>#N/A</v>
      </c>
      <c r="J2563" s="33" t="e">
        <f>IF(OR(A2563="",B2563=""),NA(),MAX(0,IF(A2563-B2563=0,SameDayCycleTimeSettingValue,((A2563-B2563) *24)-(INT((A2563-B2563)) * (24-(FinishHour-StartHour))))))</f>
        <v>#N/A</v>
      </c>
      <c r="K2563" s="3" t="e">
        <f ca="1">IF(OR(A2563&lt;&gt;"",B2563=""),NA(),MAX(0,IF(_xlfn.DAYS(NOW(),B2563)=0,SameDayCycleTimeSettingValue,_xlfn.DAYS(NOW(),B2563))))</f>
        <v>#N/A</v>
      </c>
    </row>
    <row r="2564" spans="1:11" x14ac:dyDescent="0.25">
      <c r="A2564" s="32" t="str">
        <f>IF(AND(TRIM(INDEX(CompletedDateValues,ROW(A2564)))&lt;&gt;"",INDEX(CompletedDateValues,ROW(A2564))&gt;0),INDEX(CompletedDateValues,ROW(A2564)),"")</f>
        <v/>
      </c>
      <c r="B2564" s="32" t="str">
        <f>IF(AND(TRIM(INDEX(StartDateValues,ROW(A2564)))&lt;&gt;"",INDEX(StartDateValues,ROW(A2564))&gt;0),INDEX(StartDateValues,ROW(A2564)),"")</f>
        <v/>
      </c>
      <c r="C2564" s="22" t="str">
        <f t="shared" si="201"/>
        <v/>
      </c>
      <c r="D2564" s="3" t="str">
        <f t="shared" si="202"/>
        <v/>
      </c>
      <c r="E2564" s="3" t="str">
        <f t="shared" si="203"/>
        <v/>
      </c>
      <c r="F2564" s="3" t="str">
        <f t="shared" si="204"/>
        <v/>
      </c>
      <c r="G2564" s="3" t="str">
        <f>IF(A2564="","",IF(HOUR(A2564)&lt;StartHour,StartHour,IF(HOUR(A2564)&gt;FinishHour,FinishHour,HOUR(A2564))))</f>
        <v/>
      </c>
      <c r="H2564" s="3" t="str">
        <f t="shared" si="205"/>
        <v/>
      </c>
      <c r="I2564" s="33" t="e">
        <f>IF(OR(A2564="",B2564=""),NA(),MAX(0,IF(A2564-B2564=0,SameDayCycleTimeSettingValue,(A2564-B2564) *24)))</f>
        <v>#N/A</v>
      </c>
      <c r="J2564" s="33" t="e">
        <f>IF(OR(A2564="",B2564=""),NA(),MAX(0,IF(A2564-B2564=0,SameDayCycleTimeSettingValue,((A2564-B2564) *24)-(INT((A2564-B2564)) * (24-(FinishHour-StartHour))))))</f>
        <v>#N/A</v>
      </c>
      <c r="K2564" s="3" t="e">
        <f ca="1">IF(OR(A2564&lt;&gt;"",B2564=""),NA(),MAX(0,IF(_xlfn.DAYS(NOW(),B2564)=0,SameDayCycleTimeSettingValue,_xlfn.DAYS(NOW(),B2564))))</f>
        <v>#N/A</v>
      </c>
    </row>
    <row r="2565" spans="1:11" x14ac:dyDescent="0.25">
      <c r="A2565" s="32" t="str">
        <f>IF(AND(TRIM(INDEX(CompletedDateValues,ROW(A2565)))&lt;&gt;"",INDEX(CompletedDateValues,ROW(A2565))&gt;0),INDEX(CompletedDateValues,ROW(A2565)),"")</f>
        <v/>
      </c>
      <c r="B2565" s="32" t="str">
        <f>IF(AND(TRIM(INDEX(StartDateValues,ROW(A2565)))&lt;&gt;"",INDEX(StartDateValues,ROW(A2565))&gt;0),INDEX(StartDateValues,ROW(A2565)),"")</f>
        <v/>
      </c>
      <c r="C2565" s="22" t="str">
        <f t="shared" si="201"/>
        <v/>
      </c>
      <c r="D2565" s="3" t="str">
        <f t="shared" si="202"/>
        <v/>
      </c>
      <c r="E2565" s="3" t="str">
        <f t="shared" si="203"/>
        <v/>
      </c>
      <c r="F2565" s="3" t="str">
        <f t="shared" si="204"/>
        <v/>
      </c>
      <c r="G2565" s="3" t="str">
        <f>IF(A2565="","",IF(HOUR(A2565)&lt;StartHour,StartHour,IF(HOUR(A2565)&gt;FinishHour,FinishHour,HOUR(A2565))))</f>
        <v/>
      </c>
      <c r="H2565" s="3" t="str">
        <f t="shared" si="205"/>
        <v/>
      </c>
      <c r="I2565" s="33" t="e">
        <f>IF(OR(A2565="",B2565=""),NA(),MAX(0,IF(A2565-B2565=0,SameDayCycleTimeSettingValue,(A2565-B2565) *24)))</f>
        <v>#N/A</v>
      </c>
      <c r="J2565" s="33" t="e">
        <f>IF(OR(A2565="",B2565=""),NA(),MAX(0,IF(A2565-B2565=0,SameDayCycleTimeSettingValue,((A2565-B2565) *24)-(INT((A2565-B2565)) * (24-(FinishHour-StartHour))))))</f>
        <v>#N/A</v>
      </c>
      <c r="K2565" s="3" t="e">
        <f ca="1">IF(OR(A2565&lt;&gt;"",B2565=""),NA(),MAX(0,IF(_xlfn.DAYS(NOW(),B2565)=0,SameDayCycleTimeSettingValue,_xlfn.DAYS(NOW(),B2565))))</f>
        <v>#N/A</v>
      </c>
    </row>
    <row r="2566" spans="1:11" x14ac:dyDescent="0.25">
      <c r="A2566" s="32" t="str">
        <f>IF(AND(TRIM(INDEX(CompletedDateValues,ROW(A2566)))&lt;&gt;"",INDEX(CompletedDateValues,ROW(A2566))&gt;0),INDEX(CompletedDateValues,ROW(A2566)),"")</f>
        <v/>
      </c>
      <c r="B2566" s="32" t="str">
        <f>IF(AND(TRIM(INDEX(StartDateValues,ROW(A2566)))&lt;&gt;"",INDEX(StartDateValues,ROW(A2566))&gt;0),INDEX(StartDateValues,ROW(A2566)),"")</f>
        <v/>
      </c>
      <c r="C2566" s="22" t="str">
        <f t="shared" si="201"/>
        <v/>
      </c>
      <c r="D2566" s="3" t="str">
        <f t="shared" si="202"/>
        <v/>
      </c>
      <c r="E2566" s="3" t="str">
        <f t="shared" si="203"/>
        <v/>
      </c>
      <c r="F2566" s="3" t="str">
        <f t="shared" si="204"/>
        <v/>
      </c>
      <c r="G2566" s="3" t="str">
        <f>IF(A2566="","",IF(HOUR(A2566)&lt;StartHour,StartHour,IF(HOUR(A2566)&gt;FinishHour,FinishHour,HOUR(A2566))))</f>
        <v/>
      </c>
      <c r="H2566" s="3" t="str">
        <f t="shared" si="205"/>
        <v/>
      </c>
      <c r="I2566" s="33" t="e">
        <f>IF(OR(A2566="",B2566=""),NA(),MAX(0,IF(A2566-B2566=0,SameDayCycleTimeSettingValue,(A2566-B2566) *24)))</f>
        <v>#N/A</v>
      </c>
      <c r="J2566" s="33" t="e">
        <f>IF(OR(A2566="",B2566=""),NA(),MAX(0,IF(A2566-B2566=0,SameDayCycleTimeSettingValue,((A2566-B2566) *24)-(INT((A2566-B2566)) * (24-(FinishHour-StartHour))))))</f>
        <v>#N/A</v>
      </c>
      <c r="K2566" s="3" t="e">
        <f ca="1">IF(OR(A2566&lt;&gt;"",B2566=""),NA(),MAX(0,IF(_xlfn.DAYS(NOW(),B2566)=0,SameDayCycleTimeSettingValue,_xlfn.DAYS(NOW(),B2566))))</f>
        <v>#N/A</v>
      </c>
    </row>
    <row r="2567" spans="1:11" x14ac:dyDescent="0.25">
      <c r="A2567" s="32" t="str">
        <f>IF(AND(TRIM(INDEX(CompletedDateValues,ROW(A2567)))&lt;&gt;"",INDEX(CompletedDateValues,ROW(A2567))&gt;0),INDEX(CompletedDateValues,ROW(A2567)),"")</f>
        <v/>
      </c>
      <c r="B2567" s="32" t="str">
        <f>IF(AND(TRIM(INDEX(StartDateValues,ROW(A2567)))&lt;&gt;"",INDEX(StartDateValues,ROW(A2567))&gt;0),INDEX(StartDateValues,ROW(A2567)),"")</f>
        <v/>
      </c>
      <c r="C2567" s="22" t="str">
        <f t="shared" si="201"/>
        <v/>
      </c>
      <c r="D2567" s="3" t="str">
        <f t="shared" si="202"/>
        <v/>
      </c>
      <c r="E2567" s="3" t="str">
        <f t="shared" si="203"/>
        <v/>
      </c>
      <c r="F2567" s="3" t="str">
        <f t="shared" si="204"/>
        <v/>
      </c>
      <c r="G2567" s="3" t="str">
        <f>IF(A2567="","",IF(HOUR(A2567)&lt;StartHour,StartHour,IF(HOUR(A2567)&gt;FinishHour,FinishHour,HOUR(A2567))))</f>
        <v/>
      </c>
      <c r="H2567" s="3" t="str">
        <f t="shared" si="205"/>
        <v/>
      </c>
      <c r="I2567" s="33" t="e">
        <f>IF(OR(A2567="",B2567=""),NA(),MAX(0,IF(A2567-B2567=0,SameDayCycleTimeSettingValue,(A2567-B2567) *24)))</f>
        <v>#N/A</v>
      </c>
      <c r="J2567" s="33" t="e">
        <f>IF(OR(A2567="",B2567=""),NA(),MAX(0,IF(A2567-B2567=0,SameDayCycleTimeSettingValue,((A2567-B2567) *24)-(INT((A2567-B2567)) * (24-(FinishHour-StartHour))))))</f>
        <v>#N/A</v>
      </c>
      <c r="K2567" s="3" t="e">
        <f ca="1">IF(OR(A2567&lt;&gt;"",B2567=""),NA(),MAX(0,IF(_xlfn.DAYS(NOW(),B2567)=0,SameDayCycleTimeSettingValue,_xlfn.DAYS(NOW(),B2567))))</f>
        <v>#N/A</v>
      </c>
    </row>
    <row r="2568" spans="1:11" x14ac:dyDescent="0.25">
      <c r="A2568" s="32" t="str">
        <f>IF(AND(TRIM(INDEX(CompletedDateValues,ROW(A2568)))&lt;&gt;"",INDEX(CompletedDateValues,ROW(A2568))&gt;0),INDEX(CompletedDateValues,ROW(A2568)),"")</f>
        <v/>
      </c>
      <c r="B2568" s="32" t="str">
        <f>IF(AND(TRIM(INDEX(StartDateValues,ROW(A2568)))&lt;&gt;"",INDEX(StartDateValues,ROW(A2568))&gt;0),INDEX(StartDateValues,ROW(A2568)),"")</f>
        <v/>
      </c>
      <c r="C2568" s="22" t="str">
        <f t="shared" si="201"/>
        <v/>
      </c>
      <c r="D2568" s="3" t="str">
        <f t="shared" si="202"/>
        <v/>
      </c>
      <c r="E2568" s="3" t="str">
        <f t="shared" si="203"/>
        <v/>
      </c>
      <c r="F2568" s="3" t="str">
        <f t="shared" si="204"/>
        <v/>
      </c>
      <c r="G2568" s="3" t="str">
        <f>IF(A2568="","",IF(HOUR(A2568)&lt;StartHour,StartHour,IF(HOUR(A2568)&gt;FinishHour,FinishHour,HOUR(A2568))))</f>
        <v/>
      </c>
      <c r="H2568" s="3" t="str">
        <f t="shared" si="205"/>
        <v/>
      </c>
      <c r="I2568" s="33" t="e">
        <f>IF(OR(A2568="",B2568=""),NA(),MAX(0,IF(A2568-B2568=0,SameDayCycleTimeSettingValue,(A2568-B2568) *24)))</f>
        <v>#N/A</v>
      </c>
      <c r="J2568" s="33" t="e">
        <f>IF(OR(A2568="",B2568=""),NA(),MAX(0,IF(A2568-B2568=0,SameDayCycleTimeSettingValue,((A2568-B2568) *24)-(INT((A2568-B2568)) * (24-(FinishHour-StartHour))))))</f>
        <v>#N/A</v>
      </c>
      <c r="K2568" s="3" t="e">
        <f ca="1">IF(OR(A2568&lt;&gt;"",B2568=""),NA(),MAX(0,IF(_xlfn.DAYS(NOW(),B2568)=0,SameDayCycleTimeSettingValue,_xlfn.DAYS(NOW(),B2568))))</f>
        <v>#N/A</v>
      </c>
    </row>
    <row r="2569" spans="1:11" x14ac:dyDescent="0.25">
      <c r="A2569" s="32" t="str">
        <f>IF(AND(TRIM(INDEX(CompletedDateValues,ROW(A2569)))&lt;&gt;"",INDEX(CompletedDateValues,ROW(A2569))&gt;0),INDEX(CompletedDateValues,ROW(A2569)),"")</f>
        <v/>
      </c>
      <c r="B2569" s="32" t="str">
        <f>IF(AND(TRIM(INDEX(StartDateValues,ROW(A2569)))&lt;&gt;"",INDEX(StartDateValues,ROW(A2569))&gt;0),INDEX(StartDateValues,ROW(A2569)),"")</f>
        <v/>
      </c>
      <c r="C2569" s="22" t="str">
        <f t="shared" si="201"/>
        <v/>
      </c>
      <c r="D2569" s="3" t="str">
        <f t="shared" si="202"/>
        <v/>
      </c>
      <c r="E2569" s="3" t="str">
        <f t="shared" si="203"/>
        <v/>
      </c>
      <c r="F2569" s="3" t="str">
        <f t="shared" si="204"/>
        <v/>
      </c>
      <c r="G2569" s="3" t="str">
        <f>IF(A2569="","",IF(HOUR(A2569)&lt;StartHour,StartHour,IF(HOUR(A2569)&gt;FinishHour,FinishHour,HOUR(A2569))))</f>
        <v/>
      </c>
      <c r="H2569" s="3" t="str">
        <f t="shared" si="205"/>
        <v/>
      </c>
      <c r="I2569" s="33" t="e">
        <f>IF(OR(A2569="",B2569=""),NA(),MAX(0,IF(A2569-B2569=0,SameDayCycleTimeSettingValue,(A2569-B2569) *24)))</f>
        <v>#N/A</v>
      </c>
      <c r="J2569" s="33" t="e">
        <f>IF(OR(A2569="",B2569=""),NA(),MAX(0,IF(A2569-B2569=0,SameDayCycleTimeSettingValue,((A2569-B2569) *24)-(INT((A2569-B2569)) * (24-(FinishHour-StartHour))))))</f>
        <v>#N/A</v>
      </c>
      <c r="K2569" s="3" t="e">
        <f ca="1">IF(OR(A2569&lt;&gt;"",B2569=""),NA(),MAX(0,IF(_xlfn.DAYS(NOW(),B2569)=0,SameDayCycleTimeSettingValue,_xlfn.DAYS(NOW(),B2569))))</f>
        <v>#N/A</v>
      </c>
    </row>
    <row r="2570" spans="1:11" x14ac:dyDescent="0.25">
      <c r="A2570" s="32" t="str">
        <f>IF(AND(TRIM(INDEX(CompletedDateValues,ROW(A2570)))&lt;&gt;"",INDEX(CompletedDateValues,ROW(A2570))&gt;0),INDEX(CompletedDateValues,ROW(A2570)),"")</f>
        <v/>
      </c>
      <c r="B2570" s="32" t="str">
        <f>IF(AND(TRIM(INDEX(StartDateValues,ROW(A2570)))&lt;&gt;"",INDEX(StartDateValues,ROW(A2570))&gt;0),INDEX(StartDateValues,ROW(A2570)),"")</f>
        <v/>
      </c>
      <c r="C2570" s="22" t="str">
        <f t="shared" si="201"/>
        <v/>
      </c>
      <c r="D2570" s="3" t="str">
        <f t="shared" si="202"/>
        <v/>
      </c>
      <c r="E2570" s="3" t="str">
        <f t="shared" si="203"/>
        <v/>
      </c>
      <c r="F2570" s="3" t="str">
        <f t="shared" si="204"/>
        <v/>
      </c>
      <c r="G2570" s="3" t="str">
        <f>IF(A2570="","",IF(HOUR(A2570)&lt;StartHour,StartHour,IF(HOUR(A2570)&gt;FinishHour,FinishHour,HOUR(A2570))))</f>
        <v/>
      </c>
      <c r="H2570" s="3" t="str">
        <f t="shared" si="205"/>
        <v/>
      </c>
      <c r="I2570" s="33" t="e">
        <f>IF(OR(A2570="",B2570=""),NA(),MAX(0,IF(A2570-B2570=0,SameDayCycleTimeSettingValue,(A2570-B2570) *24)))</f>
        <v>#N/A</v>
      </c>
      <c r="J2570" s="33" t="e">
        <f>IF(OR(A2570="",B2570=""),NA(),MAX(0,IF(A2570-B2570=0,SameDayCycleTimeSettingValue,((A2570-B2570) *24)-(INT((A2570-B2570)) * (24-(FinishHour-StartHour))))))</f>
        <v>#N/A</v>
      </c>
      <c r="K2570" s="3" t="e">
        <f ca="1">IF(OR(A2570&lt;&gt;"",B2570=""),NA(),MAX(0,IF(_xlfn.DAYS(NOW(),B2570)=0,SameDayCycleTimeSettingValue,_xlfn.DAYS(NOW(),B2570))))</f>
        <v>#N/A</v>
      </c>
    </row>
    <row r="2571" spans="1:11" x14ac:dyDescent="0.25">
      <c r="A2571" s="32" t="str">
        <f>IF(AND(TRIM(INDEX(CompletedDateValues,ROW(A2571)))&lt;&gt;"",INDEX(CompletedDateValues,ROW(A2571))&gt;0),INDEX(CompletedDateValues,ROW(A2571)),"")</f>
        <v/>
      </c>
      <c r="B2571" s="32" t="str">
        <f>IF(AND(TRIM(INDEX(StartDateValues,ROW(A2571)))&lt;&gt;"",INDEX(StartDateValues,ROW(A2571))&gt;0),INDEX(StartDateValues,ROW(A2571)),"")</f>
        <v/>
      </c>
      <c r="C2571" s="22" t="str">
        <f t="shared" si="201"/>
        <v/>
      </c>
      <c r="D2571" s="3" t="str">
        <f t="shared" si="202"/>
        <v/>
      </c>
      <c r="E2571" s="3" t="str">
        <f t="shared" si="203"/>
        <v/>
      </c>
      <c r="F2571" s="3" t="str">
        <f t="shared" si="204"/>
        <v/>
      </c>
      <c r="G2571" s="3" t="str">
        <f>IF(A2571="","",IF(HOUR(A2571)&lt;StartHour,StartHour,IF(HOUR(A2571)&gt;FinishHour,FinishHour,HOUR(A2571))))</f>
        <v/>
      </c>
      <c r="H2571" s="3" t="str">
        <f t="shared" si="205"/>
        <v/>
      </c>
      <c r="I2571" s="33" t="e">
        <f>IF(OR(A2571="",B2571=""),NA(),MAX(0,IF(A2571-B2571=0,SameDayCycleTimeSettingValue,(A2571-B2571) *24)))</f>
        <v>#N/A</v>
      </c>
      <c r="J2571" s="33" t="e">
        <f>IF(OR(A2571="",B2571=""),NA(),MAX(0,IF(A2571-B2571=0,SameDayCycleTimeSettingValue,((A2571-B2571) *24)-(INT((A2571-B2571)) * (24-(FinishHour-StartHour))))))</f>
        <v>#N/A</v>
      </c>
      <c r="K2571" s="3" t="e">
        <f ca="1">IF(OR(A2571&lt;&gt;"",B2571=""),NA(),MAX(0,IF(_xlfn.DAYS(NOW(),B2571)=0,SameDayCycleTimeSettingValue,_xlfn.DAYS(NOW(),B2571))))</f>
        <v>#N/A</v>
      </c>
    </row>
    <row r="2572" spans="1:11" x14ac:dyDescent="0.25">
      <c r="A2572" s="32" t="str">
        <f>IF(AND(TRIM(INDEX(CompletedDateValues,ROW(A2572)))&lt;&gt;"",INDEX(CompletedDateValues,ROW(A2572))&gt;0),INDEX(CompletedDateValues,ROW(A2572)),"")</f>
        <v/>
      </c>
      <c r="B2572" s="32" t="str">
        <f>IF(AND(TRIM(INDEX(StartDateValues,ROW(A2572)))&lt;&gt;"",INDEX(StartDateValues,ROW(A2572))&gt;0),INDEX(StartDateValues,ROW(A2572)),"")</f>
        <v/>
      </c>
      <c r="C2572" s="22" t="str">
        <f t="shared" si="201"/>
        <v/>
      </c>
      <c r="D2572" s="3" t="str">
        <f t="shared" si="202"/>
        <v/>
      </c>
      <c r="E2572" s="3" t="str">
        <f t="shared" si="203"/>
        <v/>
      </c>
      <c r="F2572" s="3" t="str">
        <f t="shared" si="204"/>
        <v/>
      </c>
      <c r="G2572" s="3" t="str">
        <f>IF(A2572="","",IF(HOUR(A2572)&lt;StartHour,StartHour,IF(HOUR(A2572)&gt;FinishHour,FinishHour,HOUR(A2572))))</f>
        <v/>
      </c>
      <c r="H2572" s="3" t="str">
        <f t="shared" si="205"/>
        <v/>
      </c>
      <c r="I2572" s="33" t="e">
        <f>IF(OR(A2572="",B2572=""),NA(),MAX(0,IF(A2572-B2572=0,SameDayCycleTimeSettingValue,(A2572-B2572) *24)))</f>
        <v>#N/A</v>
      </c>
      <c r="J2572" s="33" t="e">
        <f>IF(OR(A2572="",B2572=""),NA(),MAX(0,IF(A2572-B2572=0,SameDayCycleTimeSettingValue,((A2572-B2572) *24)-(INT((A2572-B2572)) * (24-(FinishHour-StartHour))))))</f>
        <v>#N/A</v>
      </c>
      <c r="K2572" s="3" t="e">
        <f ca="1">IF(OR(A2572&lt;&gt;"",B2572=""),NA(),MAX(0,IF(_xlfn.DAYS(NOW(),B2572)=0,SameDayCycleTimeSettingValue,_xlfn.DAYS(NOW(),B2572))))</f>
        <v>#N/A</v>
      </c>
    </row>
    <row r="2573" spans="1:11" x14ac:dyDescent="0.25">
      <c r="A2573" s="32" t="str">
        <f>IF(AND(TRIM(INDEX(CompletedDateValues,ROW(A2573)))&lt;&gt;"",INDEX(CompletedDateValues,ROW(A2573))&gt;0),INDEX(CompletedDateValues,ROW(A2573)),"")</f>
        <v/>
      </c>
      <c r="B2573" s="32" t="str">
        <f>IF(AND(TRIM(INDEX(StartDateValues,ROW(A2573)))&lt;&gt;"",INDEX(StartDateValues,ROW(A2573))&gt;0),INDEX(StartDateValues,ROW(A2573)),"")</f>
        <v/>
      </c>
      <c r="C2573" s="22" t="str">
        <f t="shared" si="201"/>
        <v/>
      </c>
      <c r="D2573" s="3" t="str">
        <f t="shared" si="202"/>
        <v/>
      </c>
      <c r="E2573" s="3" t="str">
        <f t="shared" si="203"/>
        <v/>
      </c>
      <c r="F2573" s="3" t="str">
        <f t="shared" si="204"/>
        <v/>
      </c>
      <c r="G2573" s="3" t="str">
        <f>IF(A2573="","",IF(HOUR(A2573)&lt;StartHour,StartHour,IF(HOUR(A2573)&gt;FinishHour,FinishHour,HOUR(A2573))))</f>
        <v/>
      </c>
      <c r="H2573" s="3" t="str">
        <f t="shared" si="205"/>
        <v/>
      </c>
      <c r="I2573" s="33" t="e">
        <f>IF(OR(A2573="",B2573=""),NA(),MAX(0,IF(A2573-B2573=0,SameDayCycleTimeSettingValue,(A2573-B2573) *24)))</f>
        <v>#N/A</v>
      </c>
      <c r="J2573" s="33" t="e">
        <f>IF(OR(A2573="",B2573=""),NA(),MAX(0,IF(A2573-B2573=0,SameDayCycleTimeSettingValue,((A2573-B2573) *24)-(INT((A2573-B2573)) * (24-(FinishHour-StartHour))))))</f>
        <v>#N/A</v>
      </c>
      <c r="K2573" s="3" t="e">
        <f ca="1">IF(OR(A2573&lt;&gt;"",B2573=""),NA(),MAX(0,IF(_xlfn.DAYS(NOW(),B2573)=0,SameDayCycleTimeSettingValue,_xlfn.DAYS(NOW(),B2573))))</f>
        <v>#N/A</v>
      </c>
    </row>
    <row r="2574" spans="1:11" x14ac:dyDescent="0.25">
      <c r="A2574" s="32" t="str">
        <f>IF(AND(TRIM(INDEX(CompletedDateValues,ROW(A2574)))&lt;&gt;"",INDEX(CompletedDateValues,ROW(A2574))&gt;0),INDEX(CompletedDateValues,ROW(A2574)),"")</f>
        <v/>
      </c>
      <c r="B2574" s="32" t="str">
        <f>IF(AND(TRIM(INDEX(StartDateValues,ROW(A2574)))&lt;&gt;"",INDEX(StartDateValues,ROW(A2574))&gt;0),INDEX(StartDateValues,ROW(A2574)),"")</f>
        <v/>
      </c>
      <c r="C2574" s="22" t="str">
        <f t="shared" si="201"/>
        <v/>
      </c>
      <c r="D2574" s="3" t="str">
        <f t="shared" si="202"/>
        <v/>
      </c>
      <c r="E2574" s="3" t="str">
        <f t="shared" si="203"/>
        <v/>
      </c>
      <c r="F2574" s="3" t="str">
        <f t="shared" si="204"/>
        <v/>
      </c>
      <c r="G2574" s="3" t="str">
        <f>IF(A2574="","",IF(HOUR(A2574)&lt;StartHour,StartHour,IF(HOUR(A2574)&gt;FinishHour,FinishHour,HOUR(A2574))))</f>
        <v/>
      </c>
      <c r="H2574" s="3" t="str">
        <f t="shared" si="205"/>
        <v/>
      </c>
      <c r="I2574" s="33" t="e">
        <f>IF(OR(A2574="",B2574=""),NA(),MAX(0,IF(A2574-B2574=0,SameDayCycleTimeSettingValue,(A2574-B2574) *24)))</f>
        <v>#N/A</v>
      </c>
      <c r="J2574" s="33" t="e">
        <f>IF(OR(A2574="",B2574=""),NA(),MAX(0,IF(A2574-B2574=0,SameDayCycleTimeSettingValue,((A2574-B2574) *24)-(INT((A2574-B2574)) * (24-(FinishHour-StartHour))))))</f>
        <v>#N/A</v>
      </c>
      <c r="K2574" s="3" t="e">
        <f ca="1">IF(OR(A2574&lt;&gt;"",B2574=""),NA(),MAX(0,IF(_xlfn.DAYS(NOW(),B2574)=0,SameDayCycleTimeSettingValue,_xlfn.DAYS(NOW(),B2574))))</f>
        <v>#N/A</v>
      </c>
    </row>
    <row r="2575" spans="1:11" x14ac:dyDescent="0.25">
      <c r="A2575" s="32" t="str">
        <f>IF(AND(TRIM(INDEX(CompletedDateValues,ROW(A2575)))&lt;&gt;"",INDEX(CompletedDateValues,ROW(A2575))&gt;0),INDEX(CompletedDateValues,ROW(A2575)),"")</f>
        <v/>
      </c>
      <c r="B2575" s="32" t="str">
        <f>IF(AND(TRIM(INDEX(StartDateValues,ROW(A2575)))&lt;&gt;"",INDEX(StartDateValues,ROW(A2575))&gt;0),INDEX(StartDateValues,ROW(A2575)),"")</f>
        <v/>
      </c>
      <c r="C2575" s="22" t="str">
        <f t="shared" si="201"/>
        <v/>
      </c>
      <c r="D2575" s="3" t="str">
        <f t="shared" si="202"/>
        <v/>
      </c>
      <c r="E2575" s="3" t="str">
        <f t="shared" si="203"/>
        <v/>
      </c>
      <c r="F2575" s="3" t="str">
        <f t="shared" si="204"/>
        <v/>
      </c>
      <c r="G2575" s="3" t="str">
        <f>IF(A2575="","",IF(HOUR(A2575)&lt;StartHour,StartHour,IF(HOUR(A2575)&gt;FinishHour,FinishHour,HOUR(A2575))))</f>
        <v/>
      </c>
      <c r="H2575" s="3" t="str">
        <f t="shared" si="205"/>
        <v/>
      </c>
      <c r="I2575" s="33" t="e">
        <f>IF(OR(A2575="",B2575=""),NA(),MAX(0,IF(A2575-B2575=0,SameDayCycleTimeSettingValue,(A2575-B2575) *24)))</f>
        <v>#N/A</v>
      </c>
      <c r="J2575" s="33" t="e">
        <f>IF(OR(A2575="",B2575=""),NA(),MAX(0,IF(A2575-B2575=0,SameDayCycleTimeSettingValue,((A2575-B2575) *24)-(INT((A2575-B2575)) * (24-(FinishHour-StartHour))))))</f>
        <v>#N/A</v>
      </c>
      <c r="K2575" s="3" t="e">
        <f ca="1">IF(OR(A2575&lt;&gt;"",B2575=""),NA(),MAX(0,IF(_xlfn.DAYS(NOW(),B2575)=0,SameDayCycleTimeSettingValue,_xlfn.DAYS(NOW(),B2575))))</f>
        <v>#N/A</v>
      </c>
    </row>
    <row r="2576" spans="1:11" x14ac:dyDescent="0.25">
      <c r="A2576" s="32" t="str">
        <f>IF(AND(TRIM(INDEX(CompletedDateValues,ROW(A2576)))&lt;&gt;"",INDEX(CompletedDateValues,ROW(A2576))&gt;0),INDEX(CompletedDateValues,ROW(A2576)),"")</f>
        <v/>
      </c>
      <c r="B2576" s="32" t="str">
        <f>IF(AND(TRIM(INDEX(StartDateValues,ROW(A2576)))&lt;&gt;"",INDEX(StartDateValues,ROW(A2576))&gt;0),INDEX(StartDateValues,ROW(A2576)),"")</f>
        <v/>
      </c>
      <c r="C2576" s="22" t="str">
        <f t="shared" si="201"/>
        <v/>
      </c>
      <c r="D2576" s="3" t="str">
        <f t="shared" si="202"/>
        <v/>
      </c>
      <c r="E2576" s="3" t="str">
        <f t="shared" si="203"/>
        <v/>
      </c>
      <c r="F2576" s="3" t="str">
        <f t="shared" si="204"/>
        <v/>
      </c>
      <c r="G2576" s="3" t="str">
        <f>IF(A2576="","",IF(HOUR(A2576)&lt;StartHour,StartHour,IF(HOUR(A2576)&gt;FinishHour,FinishHour,HOUR(A2576))))</f>
        <v/>
      </c>
      <c r="H2576" s="3" t="str">
        <f t="shared" si="205"/>
        <v/>
      </c>
      <c r="I2576" s="33" t="e">
        <f>IF(OR(A2576="",B2576=""),NA(),MAX(0,IF(A2576-B2576=0,SameDayCycleTimeSettingValue,(A2576-B2576) *24)))</f>
        <v>#N/A</v>
      </c>
      <c r="J2576" s="33" t="e">
        <f>IF(OR(A2576="",B2576=""),NA(),MAX(0,IF(A2576-B2576=0,SameDayCycleTimeSettingValue,((A2576-B2576) *24)-(INT((A2576-B2576)) * (24-(FinishHour-StartHour))))))</f>
        <v>#N/A</v>
      </c>
      <c r="K2576" s="3" t="e">
        <f ca="1">IF(OR(A2576&lt;&gt;"",B2576=""),NA(),MAX(0,IF(_xlfn.DAYS(NOW(),B2576)=0,SameDayCycleTimeSettingValue,_xlfn.DAYS(NOW(),B2576))))</f>
        <v>#N/A</v>
      </c>
    </row>
    <row r="2577" spans="1:11" x14ac:dyDescent="0.25">
      <c r="A2577" s="32" t="str">
        <f>IF(AND(TRIM(INDEX(CompletedDateValues,ROW(A2577)))&lt;&gt;"",INDEX(CompletedDateValues,ROW(A2577))&gt;0),INDEX(CompletedDateValues,ROW(A2577)),"")</f>
        <v/>
      </c>
      <c r="B2577" s="32" t="str">
        <f>IF(AND(TRIM(INDEX(StartDateValues,ROW(A2577)))&lt;&gt;"",INDEX(StartDateValues,ROW(A2577))&gt;0),INDEX(StartDateValues,ROW(A2577)),"")</f>
        <v/>
      </c>
      <c r="C2577" s="22" t="str">
        <f t="shared" si="201"/>
        <v/>
      </c>
      <c r="D2577" s="3" t="str">
        <f t="shared" si="202"/>
        <v/>
      </c>
      <c r="E2577" s="3" t="str">
        <f t="shared" si="203"/>
        <v/>
      </c>
      <c r="F2577" s="3" t="str">
        <f t="shared" si="204"/>
        <v/>
      </c>
      <c r="G2577" s="3" t="str">
        <f>IF(A2577="","",IF(HOUR(A2577)&lt;StartHour,StartHour,IF(HOUR(A2577)&gt;FinishHour,FinishHour,HOUR(A2577))))</f>
        <v/>
      </c>
      <c r="H2577" s="3" t="str">
        <f t="shared" si="205"/>
        <v/>
      </c>
      <c r="I2577" s="33" t="e">
        <f>IF(OR(A2577="",B2577=""),NA(),MAX(0,IF(A2577-B2577=0,SameDayCycleTimeSettingValue,(A2577-B2577) *24)))</f>
        <v>#N/A</v>
      </c>
      <c r="J2577" s="33" t="e">
        <f>IF(OR(A2577="",B2577=""),NA(),MAX(0,IF(A2577-B2577=0,SameDayCycleTimeSettingValue,((A2577-B2577) *24)-(INT((A2577-B2577)) * (24-(FinishHour-StartHour))))))</f>
        <v>#N/A</v>
      </c>
      <c r="K2577" s="3" t="e">
        <f ca="1">IF(OR(A2577&lt;&gt;"",B2577=""),NA(),MAX(0,IF(_xlfn.DAYS(NOW(),B2577)=0,SameDayCycleTimeSettingValue,_xlfn.DAYS(NOW(),B2577))))</f>
        <v>#N/A</v>
      </c>
    </row>
    <row r="2578" spans="1:11" x14ac:dyDescent="0.25">
      <c r="A2578" s="32" t="str">
        <f>IF(AND(TRIM(INDEX(CompletedDateValues,ROW(A2578)))&lt;&gt;"",INDEX(CompletedDateValues,ROW(A2578))&gt;0),INDEX(CompletedDateValues,ROW(A2578)),"")</f>
        <v/>
      </c>
      <c r="B2578" s="32" t="str">
        <f>IF(AND(TRIM(INDEX(StartDateValues,ROW(A2578)))&lt;&gt;"",INDEX(StartDateValues,ROW(A2578))&gt;0),INDEX(StartDateValues,ROW(A2578)),"")</f>
        <v/>
      </c>
      <c r="C2578" s="22" t="str">
        <f t="shared" si="201"/>
        <v/>
      </c>
      <c r="D2578" s="3" t="str">
        <f t="shared" si="202"/>
        <v/>
      </c>
      <c r="E2578" s="3" t="str">
        <f t="shared" si="203"/>
        <v/>
      </c>
      <c r="F2578" s="3" t="str">
        <f t="shared" si="204"/>
        <v/>
      </c>
      <c r="G2578" s="3" t="str">
        <f>IF(A2578="","",IF(HOUR(A2578)&lt;StartHour,StartHour,IF(HOUR(A2578)&gt;FinishHour,FinishHour,HOUR(A2578))))</f>
        <v/>
      </c>
      <c r="H2578" s="3" t="str">
        <f t="shared" si="205"/>
        <v/>
      </c>
      <c r="I2578" s="33" t="e">
        <f>IF(OR(A2578="",B2578=""),NA(),MAX(0,IF(A2578-B2578=0,SameDayCycleTimeSettingValue,(A2578-B2578) *24)))</f>
        <v>#N/A</v>
      </c>
      <c r="J2578" s="33" t="e">
        <f>IF(OR(A2578="",B2578=""),NA(),MAX(0,IF(A2578-B2578=0,SameDayCycleTimeSettingValue,((A2578-B2578) *24)-(INT((A2578-B2578)) * (24-(FinishHour-StartHour))))))</f>
        <v>#N/A</v>
      </c>
      <c r="K2578" s="3" t="e">
        <f ca="1">IF(OR(A2578&lt;&gt;"",B2578=""),NA(),MAX(0,IF(_xlfn.DAYS(NOW(),B2578)=0,SameDayCycleTimeSettingValue,_xlfn.DAYS(NOW(),B2578))))</f>
        <v>#N/A</v>
      </c>
    </row>
    <row r="2579" spans="1:11" x14ac:dyDescent="0.25">
      <c r="A2579" s="32" t="str">
        <f>IF(AND(TRIM(INDEX(CompletedDateValues,ROW(A2579)))&lt;&gt;"",INDEX(CompletedDateValues,ROW(A2579))&gt;0),INDEX(CompletedDateValues,ROW(A2579)),"")</f>
        <v/>
      </c>
      <c r="B2579" s="32" t="str">
        <f>IF(AND(TRIM(INDEX(StartDateValues,ROW(A2579)))&lt;&gt;"",INDEX(StartDateValues,ROW(A2579))&gt;0),INDEX(StartDateValues,ROW(A2579)),"")</f>
        <v/>
      </c>
      <c r="C2579" s="22" t="str">
        <f t="shared" si="201"/>
        <v/>
      </c>
      <c r="D2579" s="3" t="str">
        <f t="shared" si="202"/>
        <v/>
      </c>
      <c r="E2579" s="3" t="str">
        <f t="shared" si="203"/>
        <v/>
      </c>
      <c r="F2579" s="3" t="str">
        <f t="shared" si="204"/>
        <v/>
      </c>
      <c r="G2579" s="3" t="str">
        <f>IF(A2579="","",IF(HOUR(A2579)&lt;StartHour,StartHour,IF(HOUR(A2579)&gt;FinishHour,FinishHour,HOUR(A2579))))</f>
        <v/>
      </c>
      <c r="H2579" s="3" t="str">
        <f t="shared" si="205"/>
        <v/>
      </c>
      <c r="I2579" s="33" t="e">
        <f>IF(OR(A2579="",B2579=""),NA(),MAX(0,IF(A2579-B2579=0,SameDayCycleTimeSettingValue,(A2579-B2579) *24)))</f>
        <v>#N/A</v>
      </c>
      <c r="J2579" s="33" t="e">
        <f>IF(OR(A2579="",B2579=""),NA(),MAX(0,IF(A2579-B2579=0,SameDayCycleTimeSettingValue,((A2579-B2579) *24)-(INT((A2579-B2579)) * (24-(FinishHour-StartHour))))))</f>
        <v>#N/A</v>
      </c>
      <c r="K2579" s="3" t="e">
        <f ca="1">IF(OR(A2579&lt;&gt;"",B2579=""),NA(),MAX(0,IF(_xlfn.DAYS(NOW(),B2579)=0,SameDayCycleTimeSettingValue,_xlfn.DAYS(NOW(),B2579))))</f>
        <v>#N/A</v>
      </c>
    </row>
    <row r="2580" spans="1:11" x14ac:dyDescent="0.25">
      <c r="A2580" s="32" t="str">
        <f>IF(AND(TRIM(INDEX(CompletedDateValues,ROW(A2580)))&lt;&gt;"",INDEX(CompletedDateValues,ROW(A2580))&gt;0),INDEX(CompletedDateValues,ROW(A2580)),"")</f>
        <v/>
      </c>
      <c r="B2580" s="32" t="str">
        <f>IF(AND(TRIM(INDEX(StartDateValues,ROW(A2580)))&lt;&gt;"",INDEX(StartDateValues,ROW(A2580))&gt;0),INDEX(StartDateValues,ROW(A2580)),"")</f>
        <v/>
      </c>
      <c r="C2580" s="22" t="str">
        <f t="shared" si="201"/>
        <v/>
      </c>
      <c r="D2580" s="3" t="str">
        <f t="shared" si="202"/>
        <v/>
      </c>
      <c r="E2580" s="3" t="str">
        <f t="shared" si="203"/>
        <v/>
      </c>
      <c r="F2580" s="3" t="str">
        <f t="shared" si="204"/>
        <v/>
      </c>
      <c r="G2580" s="3" t="str">
        <f>IF(A2580="","",IF(HOUR(A2580)&lt;StartHour,StartHour,IF(HOUR(A2580)&gt;FinishHour,FinishHour,HOUR(A2580))))</f>
        <v/>
      </c>
      <c r="H2580" s="3" t="str">
        <f t="shared" si="205"/>
        <v/>
      </c>
      <c r="I2580" s="33" t="e">
        <f>IF(OR(A2580="",B2580=""),NA(),MAX(0,IF(A2580-B2580=0,SameDayCycleTimeSettingValue,(A2580-B2580) *24)))</f>
        <v>#N/A</v>
      </c>
      <c r="J2580" s="33" t="e">
        <f>IF(OR(A2580="",B2580=""),NA(),MAX(0,IF(A2580-B2580=0,SameDayCycleTimeSettingValue,((A2580-B2580) *24)-(INT((A2580-B2580)) * (24-(FinishHour-StartHour))))))</f>
        <v>#N/A</v>
      </c>
      <c r="K2580" s="3" t="e">
        <f ca="1">IF(OR(A2580&lt;&gt;"",B2580=""),NA(),MAX(0,IF(_xlfn.DAYS(NOW(),B2580)=0,SameDayCycleTimeSettingValue,_xlfn.DAYS(NOW(),B2580))))</f>
        <v>#N/A</v>
      </c>
    </row>
    <row r="2581" spans="1:11" x14ac:dyDescent="0.25">
      <c r="A2581" s="32" t="str">
        <f>IF(AND(TRIM(INDEX(CompletedDateValues,ROW(A2581)))&lt;&gt;"",INDEX(CompletedDateValues,ROW(A2581))&gt;0),INDEX(CompletedDateValues,ROW(A2581)),"")</f>
        <v/>
      </c>
      <c r="B2581" s="32" t="str">
        <f>IF(AND(TRIM(INDEX(StartDateValues,ROW(A2581)))&lt;&gt;"",INDEX(StartDateValues,ROW(A2581))&gt;0),INDEX(StartDateValues,ROW(A2581)),"")</f>
        <v/>
      </c>
      <c r="C2581" s="22" t="str">
        <f t="shared" si="201"/>
        <v/>
      </c>
      <c r="D2581" s="3" t="str">
        <f t="shared" si="202"/>
        <v/>
      </c>
      <c r="E2581" s="3" t="str">
        <f t="shared" si="203"/>
        <v/>
      </c>
      <c r="F2581" s="3" t="str">
        <f t="shared" si="204"/>
        <v/>
      </c>
      <c r="G2581" s="3" t="str">
        <f>IF(A2581="","",IF(HOUR(A2581)&lt;StartHour,StartHour,IF(HOUR(A2581)&gt;FinishHour,FinishHour,HOUR(A2581))))</f>
        <v/>
      </c>
      <c r="H2581" s="3" t="str">
        <f t="shared" si="205"/>
        <v/>
      </c>
      <c r="I2581" s="33" t="e">
        <f>IF(OR(A2581="",B2581=""),NA(),MAX(0,IF(A2581-B2581=0,SameDayCycleTimeSettingValue,(A2581-B2581) *24)))</f>
        <v>#N/A</v>
      </c>
      <c r="J2581" s="33" t="e">
        <f>IF(OR(A2581="",B2581=""),NA(),MAX(0,IF(A2581-B2581=0,SameDayCycleTimeSettingValue,((A2581-B2581) *24)-(INT((A2581-B2581)) * (24-(FinishHour-StartHour))))))</f>
        <v>#N/A</v>
      </c>
      <c r="K2581" s="3" t="e">
        <f ca="1">IF(OR(A2581&lt;&gt;"",B2581=""),NA(),MAX(0,IF(_xlfn.DAYS(NOW(),B2581)=0,SameDayCycleTimeSettingValue,_xlfn.DAYS(NOW(),B2581))))</f>
        <v>#N/A</v>
      </c>
    </row>
    <row r="2582" spans="1:11" x14ac:dyDescent="0.25">
      <c r="A2582" s="32" t="str">
        <f>IF(AND(TRIM(INDEX(CompletedDateValues,ROW(A2582)))&lt;&gt;"",INDEX(CompletedDateValues,ROW(A2582))&gt;0),INDEX(CompletedDateValues,ROW(A2582)),"")</f>
        <v/>
      </c>
      <c r="B2582" s="32" t="str">
        <f>IF(AND(TRIM(INDEX(StartDateValues,ROW(A2582)))&lt;&gt;"",INDEX(StartDateValues,ROW(A2582))&gt;0),INDEX(StartDateValues,ROW(A2582)),"")</f>
        <v/>
      </c>
      <c r="C2582" s="22" t="str">
        <f t="shared" si="201"/>
        <v/>
      </c>
      <c r="D2582" s="3" t="str">
        <f t="shared" si="202"/>
        <v/>
      </c>
      <c r="E2582" s="3" t="str">
        <f t="shared" si="203"/>
        <v/>
      </c>
      <c r="F2582" s="3" t="str">
        <f t="shared" si="204"/>
        <v/>
      </c>
      <c r="G2582" s="3" t="str">
        <f>IF(A2582="","",IF(HOUR(A2582)&lt;StartHour,StartHour,IF(HOUR(A2582)&gt;FinishHour,FinishHour,HOUR(A2582))))</f>
        <v/>
      </c>
      <c r="H2582" s="3" t="str">
        <f t="shared" si="205"/>
        <v/>
      </c>
      <c r="I2582" s="33" t="e">
        <f>IF(OR(A2582="",B2582=""),NA(),MAX(0,IF(A2582-B2582=0,SameDayCycleTimeSettingValue,(A2582-B2582) *24)))</f>
        <v>#N/A</v>
      </c>
      <c r="J2582" s="33" t="e">
        <f>IF(OR(A2582="",B2582=""),NA(),MAX(0,IF(A2582-B2582=0,SameDayCycleTimeSettingValue,((A2582-B2582) *24)-(INT((A2582-B2582)) * (24-(FinishHour-StartHour))))))</f>
        <v>#N/A</v>
      </c>
      <c r="K2582" s="3" t="e">
        <f ca="1">IF(OR(A2582&lt;&gt;"",B2582=""),NA(),MAX(0,IF(_xlfn.DAYS(NOW(),B2582)=0,SameDayCycleTimeSettingValue,_xlfn.DAYS(NOW(),B2582))))</f>
        <v>#N/A</v>
      </c>
    </row>
    <row r="2583" spans="1:11" x14ac:dyDescent="0.25">
      <c r="A2583" s="32" t="str">
        <f>IF(AND(TRIM(INDEX(CompletedDateValues,ROW(A2583)))&lt;&gt;"",INDEX(CompletedDateValues,ROW(A2583))&gt;0),INDEX(CompletedDateValues,ROW(A2583)),"")</f>
        <v/>
      </c>
      <c r="B2583" s="32" t="str">
        <f>IF(AND(TRIM(INDEX(StartDateValues,ROW(A2583)))&lt;&gt;"",INDEX(StartDateValues,ROW(A2583))&gt;0),INDEX(StartDateValues,ROW(A2583)),"")</f>
        <v/>
      </c>
      <c r="C2583" s="22" t="str">
        <f t="shared" si="201"/>
        <v/>
      </c>
      <c r="D2583" s="3" t="str">
        <f t="shared" si="202"/>
        <v/>
      </c>
      <c r="E2583" s="3" t="str">
        <f t="shared" si="203"/>
        <v/>
      </c>
      <c r="F2583" s="3" t="str">
        <f t="shared" si="204"/>
        <v/>
      </c>
      <c r="G2583" s="3" t="str">
        <f>IF(A2583="","",IF(HOUR(A2583)&lt;StartHour,StartHour,IF(HOUR(A2583)&gt;FinishHour,FinishHour,HOUR(A2583))))</f>
        <v/>
      </c>
      <c r="H2583" s="3" t="str">
        <f t="shared" si="205"/>
        <v/>
      </c>
      <c r="I2583" s="33" t="e">
        <f>IF(OR(A2583="",B2583=""),NA(),MAX(0,IF(A2583-B2583=0,SameDayCycleTimeSettingValue,(A2583-B2583) *24)))</f>
        <v>#N/A</v>
      </c>
      <c r="J2583" s="33" t="e">
        <f>IF(OR(A2583="",B2583=""),NA(),MAX(0,IF(A2583-B2583=0,SameDayCycleTimeSettingValue,((A2583-B2583) *24)-(INT((A2583-B2583)) * (24-(FinishHour-StartHour))))))</f>
        <v>#N/A</v>
      </c>
      <c r="K2583" s="3" t="e">
        <f ca="1">IF(OR(A2583&lt;&gt;"",B2583=""),NA(),MAX(0,IF(_xlfn.DAYS(NOW(),B2583)=0,SameDayCycleTimeSettingValue,_xlfn.DAYS(NOW(),B2583))))</f>
        <v>#N/A</v>
      </c>
    </row>
    <row r="2584" spans="1:11" x14ac:dyDescent="0.25">
      <c r="A2584" s="32" t="str">
        <f>IF(AND(TRIM(INDEX(CompletedDateValues,ROW(A2584)))&lt;&gt;"",INDEX(CompletedDateValues,ROW(A2584))&gt;0),INDEX(CompletedDateValues,ROW(A2584)),"")</f>
        <v/>
      </c>
      <c r="B2584" s="32" t="str">
        <f>IF(AND(TRIM(INDEX(StartDateValues,ROW(A2584)))&lt;&gt;"",INDEX(StartDateValues,ROW(A2584))&gt;0),INDEX(StartDateValues,ROW(A2584)),"")</f>
        <v/>
      </c>
      <c r="C2584" s="22" t="str">
        <f t="shared" si="201"/>
        <v/>
      </c>
      <c r="D2584" s="3" t="str">
        <f t="shared" si="202"/>
        <v/>
      </c>
      <c r="E2584" s="3" t="str">
        <f t="shared" si="203"/>
        <v/>
      </c>
      <c r="F2584" s="3" t="str">
        <f t="shared" si="204"/>
        <v/>
      </c>
      <c r="G2584" s="3" t="str">
        <f>IF(A2584="","",IF(HOUR(A2584)&lt;StartHour,StartHour,IF(HOUR(A2584)&gt;FinishHour,FinishHour,HOUR(A2584))))</f>
        <v/>
      </c>
      <c r="H2584" s="3" t="str">
        <f t="shared" si="205"/>
        <v/>
      </c>
      <c r="I2584" s="33" t="e">
        <f>IF(OR(A2584="",B2584=""),NA(),MAX(0,IF(A2584-B2584=0,SameDayCycleTimeSettingValue,(A2584-B2584) *24)))</f>
        <v>#N/A</v>
      </c>
      <c r="J2584" s="33" t="e">
        <f>IF(OR(A2584="",B2584=""),NA(),MAX(0,IF(A2584-B2584=0,SameDayCycleTimeSettingValue,((A2584-B2584) *24)-(INT((A2584-B2584)) * (24-(FinishHour-StartHour))))))</f>
        <v>#N/A</v>
      </c>
      <c r="K2584" s="3" t="e">
        <f ca="1">IF(OR(A2584&lt;&gt;"",B2584=""),NA(),MAX(0,IF(_xlfn.DAYS(NOW(),B2584)=0,SameDayCycleTimeSettingValue,_xlfn.DAYS(NOW(),B2584))))</f>
        <v>#N/A</v>
      </c>
    </row>
    <row r="2585" spans="1:11" x14ac:dyDescent="0.25">
      <c r="A2585" s="32" t="str">
        <f>IF(AND(TRIM(INDEX(CompletedDateValues,ROW(A2585)))&lt;&gt;"",INDEX(CompletedDateValues,ROW(A2585))&gt;0),INDEX(CompletedDateValues,ROW(A2585)),"")</f>
        <v/>
      </c>
      <c r="B2585" s="32" t="str">
        <f>IF(AND(TRIM(INDEX(StartDateValues,ROW(A2585)))&lt;&gt;"",INDEX(StartDateValues,ROW(A2585))&gt;0),INDEX(StartDateValues,ROW(A2585)),"")</f>
        <v/>
      </c>
      <c r="C2585" s="22" t="str">
        <f t="shared" si="201"/>
        <v/>
      </c>
      <c r="D2585" s="3" t="str">
        <f t="shared" si="202"/>
        <v/>
      </c>
      <c r="E2585" s="3" t="str">
        <f t="shared" si="203"/>
        <v/>
      </c>
      <c r="F2585" s="3" t="str">
        <f t="shared" si="204"/>
        <v/>
      </c>
      <c r="G2585" s="3" t="str">
        <f>IF(A2585="","",IF(HOUR(A2585)&lt;StartHour,StartHour,IF(HOUR(A2585)&gt;FinishHour,FinishHour,HOUR(A2585))))</f>
        <v/>
      </c>
      <c r="H2585" s="3" t="str">
        <f t="shared" si="205"/>
        <v/>
      </c>
      <c r="I2585" s="33" t="e">
        <f>IF(OR(A2585="",B2585=""),NA(),MAX(0,IF(A2585-B2585=0,SameDayCycleTimeSettingValue,(A2585-B2585) *24)))</f>
        <v>#N/A</v>
      </c>
      <c r="J2585" s="33" t="e">
        <f>IF(OR(A2585="",B2585=""),NA(),MAX(0,IF(A2585-B2585=0,SameDayCycleTimeSettingValue,((A2585-B2585) *24)-(INT((A2585-B2585)) * (24-(FinishHour-StartHour))))))</f>
        <v>#N/A</v>
      </c>
      <c r="K2585" s="3" t="e">
        <f ca="1">IF(OR(A2585&lt;&gt;"",B2585=""),NA(),MAX(0,IF(_xlfn.DAYS(NOW(),B2585)=0,SameDayCycleTimeSettingValue,_xlfn.DAYS(NOW(),B2585))))</f>
        <v>#N/A</v>
      </c>
    </row>
    <row r="2586" spans="1:11" x14ac:dyDescent="0.25">
      <c r="A2586" s="32" t="str">
        <f>IF(AND(TRIM(INDEX(CompletedDateValues,ROW(A2586)))&lt;&gt;"",INDEX(CompletedDateValues,ROW(A2586))&gt;0),INDEX(CompletedDateValues,ROW(A2586)),"")</f>
        <v/>
      </c>
      <c r="B2586" s="32" t="str">
        <f>IF(AND(TRIM(INDEX(StartDateValues,ROW(A2586)))&lt;&gt;"",INDEX(StartDateValues,ROW(A2586))&gt;0),INDEX(StartDateValues,ROW(A2586)),"")</f>
        <v/>
      </c>
      <c r="C2586" s="22" t="str">
        <f t="shared" si="201"/>
        <v/>
      </c>
      <c r="D2586" s="3" t="str">
        <f t="shared" si="202"/>
        <v/>
      </c>
      <c r="E2586" s="3" t="str">
        <f t="shared" si="203"/>
        <v/>
      </c>
      <c r="F2586" s="3" t="str">
        <f t="shared" si="204"/>
        <v/>
      </c>
      <c r="G2586" s="3" t="str">
        <f>IF(A2586="","",IF(HOUR(A2586)&lt;StartHour,StartHour,IF(HOUR(A2586)&gt;FinishHour,FinishHour,HOUR(A2586))))</f>
        <v/>
      </c>
      <c r="H2586" s="3" t="str">
        <f t="shared" si="205"/>
        <v/>
      </c>
      <c r="I2586" s="33" t="e">
        <f>IF(OR(A2586="",B2586=""),NA(),MAX(0,IF(A2586-B2586=0,SameDayCycleTimeSettingValue,(A2586-B2586) *24)))</f>
        <v>#N/A</v>
      </c>
      <c r="J2586" s="33" t="e">
        <f>IF(OR(A2586="",B2586=""),NA(),MAX(0,IF(A2586-B2586=0,SameDayCycleTimeSettingValue,((A2586-B2586) *24)-(INT((A2586-B2586)) * (24-(FinishHour-StartHour))))))</f>
        <v>#N/A</v>
      </c>
      <c r="K2586" s="3" t="e">
        <f ca="1">IF(OR(A2586&lt;&gt;"",B2586=""),NA(),MAX(0,IF(_xlfn.DAYS(NOW(),B2586)=0,SameDayCycleTimeSettingValue,_xlfn.DAYS(NOW(),B2586))))</f>
        <v>#N/A</v>
      </c>
    </row>
    <row r="2587" spans="1:11" x14ac:dyDescent="0.25">
      <c r="A2587" s="32" t="str">
        <f>IF(AND(TRIM(INDEX(CompletedDateValues,ROW(A2587)))&lt;&gt;"",INDEX(CompletedDateValues,ROW(A2587))&gt;0),INDEX(CompletedDateValues,ROW(A2587)),"")</f>
        <v/>
      </c>
      <c r="B2587" s="32" t="str">
        <f>IF(AND(TRIM(INDEX(StartDateValues,ROW(A2587)))&lt;&gt;"",INDEX(StartDateValues,ROW(A2587))&gt;0),INDEX(StartDateValues,ROW(A2587)),"")</f>
        <v/>
      </c>
      <c r="C2587" s="22" t="str">
        <f t="shared" si="201"/>
        <v/>
      </c>
      <c r="D2587" s="3" t="str">
        <f t="shared" si="202"/>
        <v/>
      </c>
      <c r="E2587" s="3" t="str">
        <f t="shared" si="203"/>
        <v/>
      </c>
      <c r="F2587" s="3" t="str">
        <f t="shared" si="204"/>
        <v/>
      </c>
      <c r="G2587" s="3" t="str">
        <f>IF(A2587="","",IF(HOUR(A2587)&lt;StartHour,StartHour,IF(HOUR(A2587)&gt;FinishHour,FinishHour,HOUR(A2587))))</f>
        <v/>
      </c>
      <c r="H2587" s="3" t="str">
        <f t="shared" si="205"/>
        <v/>
      </c>
      <c r="I2587" s="33" t="e">
        <f>IF(OR(A2587="",B2587=""),NA(),MAX(0,IF(A2587-B2587=0,SameDayCycleTimeSettingValue,(A2587-B2587) *24)))</f>
        <v>#N/A</v>
      </c>
      <c r="J2587" s="33" t="e">
        <f>IF(OR(A2587="",B2587=""),NA(),MAX(0,IF(A2587-B2587=0,SameDayCycleTimeSettingValue,((A2587-B2587) *24)-(INT((A2587-B2587)) * (24-(FinishHour-StartHour))))))</f>
        <v>#N/A</v>
      </c>
      <c r="K2587" s="3" t="e">
        <f ca="1">IF(OR(A2587&lt;&gt;"",B2587=""),NA(),MAX(0,IF(_xlfn.DAYS(NOW(),B2587)=0,SameDayCycleTimeSettingValue,_xlfn.DAYS(NOW(),B2587))))</f>
        <v>#N/A</v>
      </c>
    </row>
    <row r="2588" spans="1:11" x14ac:dyDescent="0.25">
      <c r="A2588" s="32" t="str">
        <f>IF(AND(TRIM(INDEX(CompletedDateValues,ROW(A2588)))&lt;&gt;"",INDEX(CompletedDateValues,ROW(A2588))&gt;0),INDEX(CompletedDateValues,ROW(A2588)),"")</f>
        <v/>
      </c>
      <c r="B2588" s="32" t="str">
        <f>IF(AND(TRIM(INDEX(StartDateValues,ROW(A2588)))&lt;&gt;"",INDEX(StartDateValues,ROW(A2588))&gt;0),INDEX(StartDateValues,ROW(A2588)),"")</f>
        <v/>
      </c>
      <c r="C2588" s="22" t="str">
        <f t="shared" si="201"/>
        <v/>
      </c>
      <c r="D2588" s="3" t="str">
        <f t="shared" si="202"/>
        <v/>
      </c>
      <c r="E2588" s="3" t="str">
        <f t="shared" si="203"/>
        <v/>
      </c>
      <c r="F2588" s="3" t="str">
        <f t="shared" si="204"/>
        <v/>
      </c>
      <c r="G2588" s="3" t="str">
        <f>IF(A2588="","",IF(HOUR(A2588)&lt;StartHour,StartHour,IF(HOUR(A2588)&gt;FinishHour,FinishHour,HOUR(A2588))))</f>
        <v/>
      </c>
      <c r="H2588" s="3" t="str">
        <f t="shared" si="205"/>
        <v/>
      </c>
      <c r="I2588" s="33" t="e">
        <f>IF(OR(A2588="",B2588=""),NA(),MAX(0,IF(A2588-B2588=0,SameDayCycleTimeSettingValue,(A2588-B2588) *24)))</f>
        <v>#N/A</v>
      </c>
      <c r="J2588" s="33" t="e">
        <f>IF(OR(A2588="",B2588=""),NA(),MAX(0,IF(A2588-B2588=0,SameDayCycleTimeSettingValue,((A2588-B2588) *24)-(INT((A2588-B2588)) * (24-(FinishHour-StartHour))))))</f>
        <v>#N/A</v>
      </c>
      <c r="K2588" s="3" t="e">
        <f ca="1">IF(OR(A2588&lt;&gt;"",B2588=""),NA(),MAX(0,IF(_xlfn.DAYS(NOW(),B2588)=0,SameDayCycleTimeSettingValue,_xlfn.DAYS(NOW(),B2588))))</f>
        <v>#N/A</v>
      </c>
    </row>
    <row r="2589" spans="1:11" x14ac:dyDescent="0.25">
      <c r="A2589" s="32" t="str">
        <f>IF(AND(TRIM(INDEX(CompletedDateValues,ROW(A2589)))&lt;&gt;"",INDEX(CompletedDateValues,ROW(A2589))&gt;0),INDEX(CompletedDateValues,ROW(A2589)),"")</f>
        <v/>
      </c>
      <c r="B2589" s="32" t="str">
        <f>IF(AND(TRIM(INDEX(StartDateValues,ROW(A2589)))&lt;&gt;"",INDEX(StartDateValues,ROW(A2589))&gt;0),INDEX(StartDateValues,ROW(A2589)),"")</f>
        <v/>
      </c>
      <c r="C2589" s="22" t="str">
        <f t="shared" si="201"/>
        <v/>
      </c>
      <c r="D2589" s="3" t="str">
        <f t="shared" si="202"/>
        <v/>
      </c>
      <c r="E2589" s="3" t="str">
        <f t="shared" si="203"/>
        <v/>
      </c>
      <c r="F2589" s="3" t="str">
        <f t="shared" si="204"/>
        <v/>
      </c>
      <c r="G2589" s="3" t="str">
        <f>IF(A2589="","",IF(HOUR(A2589)&lt;StartHour,StartHour,IF(HOUR(A2589)&gt;FinishHour,FinishHour,HOUR(A2589))))</f>
        <v/>
      </c>
      <c r="H2589" s="3" t="str">
        <f t="shared" si="205"/>
        <v/>
      </c>
      <c r="I2589" s="33" t="e">
        <f>IF(OR(A2589="",B2589=""),NA(),MAX(0,IF(A2589-B2589=0,SameDayCycleTimeSettingValue,(A2589-B2589) *24)))</f>
        <v>#N/A</v>
      </c>
      <c r="J2589" s="33" t="e">
        <f>IF(OR(A2589="",B2589=""),NA(),MAX(0,IF(A2589-B2589=0,SameDayCycleTimeSettingValue,((A2589-B2589) *24)-(INT((A2589-B2589)) * (24-(FinishHour-StartHour))))))</f>
        <v>#N/A</v>
      </c>
      <c r="K2589" s="3" t="e">
        <f ca="1">IF(OR(A2589&lt;&gt;"",B2589=""),NA(),MAX(0,IF(_xlfn.DAYS(NOW(),B2589)=0,SameDayCycleTimeSettingValue,_xlfn.DAYS(NOW(),B2589))))</f>
        <v>#N/A</v>
      </c>
    </row>
    <row r="2590" spans="1:11" x14ac:dyDescent="0.25">
      <c r="A2590" s="32" t="str">
        <f>IF(AND(TRIM(INDEX(CompletedDateValues,ROW(A2590)))&lt;&gt;"",INDEX(CompletedDateValues,ROW(A2590))&gt;0),INDEX(CompletedDateValues,ROW(A2590)),"")</f>
        <v/>
      </c>
      <c r="B2590" s="32" t="str">
        <f>IF(AND(TRIM(INDEX(StartDateValues,ROW(A2590)))&lt;&gt;"",INDEX(StartDateValues,ROW(A2590))&gt;0),INDEX(StartDateValues,ROW(A2590)),"")</f>
        <v/>
      </c>
      <c r="C2590" s="22" t="str">
        <f t="shared" si="201"/>
        <v/>
      </c>
      <c r="D2590" s="3" t="str">
        <f t="shared" si="202"/>
        <v/>
      </c>
      <c r="E2590" s="3" t="str">
        <f t="shared" si="203"/>
        <v/>
      </c>
      <c r="F2590" s="3" t="str">
        <f t="shared" si="204"/>
        <v/>
      </c>
      <c r="G2590" s="3" t="str">
        <f>IF(A2590="","",IF(HOUR(A2590)&lt;StartHour,StartHour,IF(HOUR(A2590)&gt;FinishHour,FinishHour,HOUR(A2590))))</f>
        <v/>
      </c>
      <c r="H2590" s="3" t="str">
        <f t="shared" si="205"/>
        <v/>
      </c>
      <c r="I2590" s="33" t="e">
        <f>IF(OR(A2590="",B2590=""),NA(),MAX(0,IF(A2590-B2590=0,SameDayCycleTimeSettingValue,(A2590-B2590) *24)))</f>
        <v>#N/A</v>
      </c>
      <c r="J2590" s="33" t="e">
        <f>IF(OR(A2590="",B2590=""),NA(),MAX(0,IF(A2590-B2590=0,SameDayCycleTimeSettingValue,((A2590-B2590) *24)-(INT((A2590-B2590)) * (24-(FinishHour-StartHour))))))</f>
        <v>#N/A</v>
      </c>
      <c r="K2590" s="3" t="e">
        <f ca="1">IF(OR(A2590&lt;&gt;"",B2590=""),NA(),MAX(0,IF(_xlfn.DAYS(NOW(),B2590)=0,SameDayCycleTimeSettingValue,_xlfn.DAYS(NOW(),B2590))))</f>
        <v>#N/A</v>
      </c>
    </row>
    <row r="2591" spans="1:11" x14ac:dyDescent="0.25">
      <c r="A2591" s="32" t="str">
        <f>IF(AND(TRIM(INDEX(CompletedDateValues,ROW(A2591)))&lt;&gt;"",INDEX(CompletedDateValues,ROW(A2591))&gt;0),INDEX(CompletedDateValues,ROW(A2591)),"")</f>
        <v/>
      </c>
      <c r="B2591" s="32" t="str">
        <f>IF(AND(TRIM(INDEX(StartDateValues,ROW(A2591)))&lt;&gt;"",INDEX(StartDateValues,ROW(A2591))&gt;0),INDEX(StartDateValues,ROW(A2591)),"")</f>
        <v/>
      </c>
      <c r="C2591" s="22" t="str">
        <f t="shared" si="201"/>
        <v/>
      </c>
      <c r="D2591" s="3" t="str">
        <f t="shared" si="202"/>
        <v/>
      </c>
      <c r="E2591" s="3" t="str">
        <f t="shared" si="203"/>
        <v/>
      </c>
      <c r="F2591" s="3" t="str">
        <f t="shared" si="204"/>
        <v/>
      </c>
      <c r="G2591" s="3" t="str">
        <f>IF(A2591="","",IF(HOUR(A2591)&lt;StartHour,StartHour,IF(HOUR(A2591)&gt;FinishHour,FinishHour,HOUR(A2591))))</f>
        <v/>
      </c>
      <c r="H2591" s="3" t="str">
        <f t="shared" si="205"/>
        <v/>
      </c>
      <c r="I2591" s="33" t="e">
        <f>IF(OR(A2591="",B2591=""),NA(),MAX(0,IF(A2591-B2591=0,SameDayCycleTimeSettingValue,(A2591-B2591) *24)))</f>
        <v>#N/A</v>
      </c>
      <c r="J2591" s="33" t="e">
        <f>IF(OR(A2591="",B2591=""),NA(),MAX(0,IF(A2591-B2591=0,SameDayCycleTimeSettingValue,((A2591-B2591) *24)-(INT((A2591-B2591)) * (24-(FinishHour-StartHour))))))</f>
        <v>#N/A</v>
      </c>
      <c r="K2591" s="3" t="e">
        <f ca="1">IF(OR(A2591&lt;&gt;"",B2591=""),NA(),MAX(0,IF(_xlfn.DAYS(NOW(),B2591)=0,SameDayCycleTimeSettingValue,_xlfn.DAYS(NOW(),B2591))))</f>
        <v>#N/A</v>
      </c>
    </row>
    <row r="2592" spans="1:11" x14ac:dyDescent="0.25">
      <c r="A2592" s="32" t="str">
        <f>IF(AND(TRIM(INDEX(CompletedDateValues,ROW(A2592)))&lt;&gt;"",INDEX(CompletedDateValues,ROW(A2592))&gt;0),INDEX(CompletedDateValues,ROW(A2592)),"")</f>
        <v/>
      </c>
      <c r="B2592" s="32" t="str">
        <f>IF(AND(TRIM(INDEX(StartDateValues,ROW(A2592)))&lt;&gt;"",INDEX(StartDateValues,ROW(A2592))&gt;0),INDEX(StartDateValues,ROW(A2592)),"")</f>
        <v/>
      </c>
      <c r="C2592" s="22" t="str">
        <f t="shared" si="201"/>
        <v/>
      </c>
      <c r="D2592" s="3" t="str">
        <f t="shared" si="202"/>
        <v/>
      </c>
      <c r="E2592" s="3" t="str">
        <f t="shared" si="203"/>
        <v/>
      </c>
      <c r="F2592" s="3" t="str">
        <f t="shared" si="204"/>
        <v/>
      </c>
      <c r="G2592" s="3" t="str">
        <f>IF(A2592="","",IF(HOUR(A2592)&lt;StartHour,StartHour,IF(HOUR(A2592)&gt;FinishHour,FinishHour,HOUR(A2592))))</f>
        <v/>
      </c>
      <c r="H2592" s="3" t="str">
        <f t="shared" si="205"/>
        <v/>
      </c>
      <c r="I2592" s="33" t="e">
        <f>IF(OR(A2592="",B2592=""),NA(),MAX(0,IF(A2592-B2592=0,SameDayCycleTimeSettingValue,(A2592-B2592) *24)))</f>
        <v>#N/A</v>
      </c>
      <c r="J2592" s="33" t="e">
        <f>IF(OR(A2592="",B2592=""),NA(),MAX(0,IF(A2592-B2592=0,SameDayCycleTimeSettingValue,((A2592-B2592) *24)-(INT((A2592-B2592)) * (24-(FinishHour-StartHour))))))</f>
        <v>#N/A</v>
      </c>
      <c r="K2592" s="3" t="e">
        <f ca="1">IF(OR(A2592&lt;&gt;"",B2592=""),NA(),MAX(0,IF(_xlfn.DAYS(NOW(),B2592)=0,SameDayCycleTimeSettingValue,_xlfn.DAYS(NOW(),B2592))))</f>
        <v>#N/A</v>
      </c>
    </row>
    <row r="2593" spans="1:11" x14ac:dyDescent="0.25">
      <c r="A2593" s="32" t="str">
        <f>IF(AND(TRIM(INDEX(CompletedDateValues,ROW(A2593)))&lt;&gt;"",INDEX(CompletedDateValues,ROW(A2593))&gt;0),INDEX(CompletedDateValues,ROW(A2593)),"")</f>
        <v/>
      </c>
      <c r="B2593" s="32" t="str">
        <f>IF(AND(TRIM(INDEX(StartDateValues,ROW(A2593)))&lt;&gt;"",INDEX(StartDateValues,ROW(A2593))&gt;0),INDEX(StartDateValues,ROW(A2593)),"")</f>
        <v/>
      </c>
      <c r="C2593" s="22" t="str">
        <f t="shared" si="201"/>
        <v/>
      </c>
      <c r="D2593" s="3" t="str">
        <f t="shared" si="202"/>
        <v/>
      </c>
      <c r="E2593" s="3" t="str">
        <f t="shared" si="203"/>
        <v/>
      </c>
      <c r="F2593" s="3" t="str">
        <f t="shared" si="204"/>
        <v/>
      </c>
      <c r="G2593" s="3" t="str">
        <f>IF(A2593="","",IF(HOUR(A2593)&lt;StartHour,StartHour,IF(HOUR(A2593)&gt;FinishHour,FinishHour,HOUR(A2593))))</f>
        <v/>
      </c>
      <c r="H2593" s="3" t="str">
        <f t="shared" si="205"/>
        <v/>
      </c>
      <c r="I2593" s="33" t="e">
        <f>IF(OR(A2593="",B2593=""),NA(),MAX(0,IF(A2593-B2593=0,SameDayCycleTimeSettingValue,(A2593-B2593) *24)))</f>
        <v>#N/A</v>
      </c>
      <c r="J2593" s="33" t="e">
        <f>IF(OR(A2593="",B2593=""),NA(),MAX(0,IF(A2593-B2593=0,SameDayCycleTimeSettingValue,((A2593-B2593) *24)-(INT((A2593-B2593)) * (24-(FinishHour-StartHour))))))</f>
        <v>#N/A</v>
      </c>
      <c r="K2593" s="3" t="e">
        <f ca="1">IF(OR(A2593&lt;&gt;"",B2593=""),NA(),MAX(0,IF(_xlfn.DAYS(NOW(),B2593)=0,SameDayCycleTimeSettingValue,_xlfn.DAYS(NOW(),B2593))))</f>
        <v>#N/A</v>
      </c>
    </row>
    <row r="2594" spans="1:11" x14ac:dyDescent="0.25">
      <c r="A2594" s="32" t="str">
        <f>IF(AND(TRIM(INDEX(CompletedDateValues,ROW(A2594)))&lt;&gt;"",INDEX(CompletedDateValues,ROW(A2594))&gt;0),INDEX(CompletedDateValues,ROW(A2594)),"")</f>
        <v/>
      </c>
      <c r="B2594" s="32" t="str">
        <f>IF(AND(TRIM(INDEX(StartDateValues,ROW(A2594)))&lt;&gt;"",INDEX(StartDateValues,ROW(A2594))&gt;0),INDEX(StartDateValues,ROW(A2594)),"")</f>
        <v/>
      </c>
      <c r="C2594" s="22" t="str">
        <f t="shared" si="201"/>
        <v/>
      </c>
      <c r="D2594" s="3" t="str">
        <f t="shared" si="202"/>
        <v/>
      </c>
      <c r="E2594" s="3" t="str">
        <f t="shared" si="203"/>
        <v/>
      </c>
      <c r="F2594" s="3" t="str">
        <f t="shared" si="204"/>
        <v/>
      </c>
      <c r="G2594" s="3" t="str">
        <f>IF(A2594="","",IF(HOUR(A2594)&lt;StartHour,StartHour,IF(HOUR(A2594)&gt;FinishHour,FinishHour,HOUR(A2594))))</f>
        <v/>
      </c>
      <c r="H2594" s="3" t="str">
        <f t="shared" si="205"/>
        <v/>
      </c>
      <c r="I2594" s="33" t="e">
        <f>IF(OR(A2594="",B2594=""),NA(),MAX(0,IF(A2594-B2594=0,SameDayCycleTimeSettingValue,(A2594-B2594) *24)))</f>
        <v>#N/A</v>
      </c>
      <c r="J2594" s="33" t="e">
        <f>IF(OR(A2594="",B2594=""),NA(),MAX(0,IF(A2594-B2594=0,SameDayCycleTimeSettingValue,((A2594-B2594) *24)-(INT((A2594-B2594)) * (24-(FinishHour-StartHour))))))</f>
        <v>#N/A</v>
      </c>
      <c r="K2594" s="3" t="e">
        <f ca="1">IF(OR(A2594&lt;&gt;"",B2594=""),NA(),MAX(0,IF(_xlfn.DAYS(NOW(),B2594)=0,SameDayCycleTimeSettingValue,_xlfn.DAYS(NOW(),B2594))))</f>
        <v>#N/A</v>
      </c>
    </row>
    <row r="2595" spans="1:11" x14ac:dyDescent="0.25">
      <c r="A2595" s="32" t="str">
        <f>IF(AND(TRIM(INDEX(CompletedDateValues,ROW(A2595)))&lt;&gt;"",INDEX(CompletedDateValues,ROW(A2595))&gt;0),INDEX(CompletedDateValues,ROW(A2595)),"")</f>
        <v/>
      </c>
      <c r="B2595" s="32" t="str">
        <f>IF(AND(TRIM(INDEX(StartDateValues,ROW(A2595)))&lt;&gt;"",INDEX(StartDateValues,ROW(A2595))&gt;0),INDEX(StartDateValues,ROW(A2595)),"")</f>
        <v/>
      </c>
      <c r="C2595" s="22" t="str">
        <f t="shared" si="201"/>
        <v/>
      </c>
      <c r="D2595" s="3" t="str">
        <f t="shared" si="202"/>
        <v/>
      </c>
      <c r="E2595" s="3" t="str">
        <f t="shared" si="203"/>
        <v/>
      </c>
      <c r="F2595" s="3" t="str">
        <f t="shared" si="204"/>
        <v/>
      </c>
      <c r="G2595" s="3" t="str">
        <f>IF(A2595="","",IF(HOUR(A2595)&lt;StartHour,StartHour,IF(HOUR(A2595)&gt;FinishHour,FinishHour,HOUR(A2595))))</f>
        <v/>
      </c>
      <c r="H2595" s="3" t="str">
        <f t="shared" si="205"/>
        <v/>
      </c>
      <c r="I2595" s="33" t="e">
        <f>IF(OR(A2595="",B2595=""),NA(),MAX(0,IF(A2595-B2595=0,SameDayCycleTimeSettingValue,(A2595-B2595) *24)))</f>
        <v>#N/A</v>
      </c>
      <c r="J2595" s="33" t="e">
        <f>IF(OR(A2595="",B2595=""),NA(),MAX(0,IF(A2595-B2595=0,SameDayCycleTimeSettingValue,((A2595-B2595) *24)-(INT((A2595-B2595)) * (24-(FinishHour-StartHour))))))</f>
        <v>#N/A</v>
      </c>
      <c r="K2595" s="3" t="e">
        <f ca="1">IF(OR(A2595&lt;&gt;"",B2595=""),NA(),MAX(0,IF(_xlfn.DAYS(NOW(),B2595)=0,SameDayCycleTimeSettingValue,_xlfn.DAYS(NOW(),B2595))))</f>
        <v>#N/A</v>
      </c>
    </row>
    <row r="2596" spans="1:11" x14ac:dyDescent="0.25">
      <c r="A2596" s="32" t="str">
        <f>IF(AND(TRIM(INDEX(CompletedDateValues,ROW(A2596)))&lt;&gt;"",INDEX(CompletedDateValues,ROW(A2596))&gt;0),INDEX(CompletedDateValues,ROW(A2596)),"")</f>
        <v/>
      </c>
      <c r="B2596" s="32" t="str">
        <f>IF(AND(TRIM(INDEX(StartDateValues,ROW(A2596)))&lt;&gt;"",INDEX(StartDateValues,ROW(A2596))&gt;0),INDEX(StartDateValues,ROW(A2596)),"")</f>
        <v/>
      </c>
      <c r="C2596" s="22" t="str">
        <f t="shared" si="201"/>
        <v/>
      </c>
      <c r="D2596" s="3" t="str">
        <f t="shared" si="202"/>
        <v/>
      </c>
      <c r="E2596" s="3" t="str">
        <f t="shared" si="203"/>
        <v/>
      </c>
      <c r="F2596" s="3" t="str">
        <f t="shared" si="204"/>
        <v/>
      </c>
      <c r="G2596" s="3" t="str">
        <f>IF(A2596="","",IF(HOUR(A2596)&lt;StartHour,StartHour,IF(HOUR(A2596)&gt;FinishHour,FinishHour,HOUR(A2596))))</f>
        <v/>
      </c>
      <c r="H2596" s="3" t="str">
        <f t="shared" si="205"/>
        <v/>
      </c>
      <c r="I2596" s="33" t="e">
        <f>IF(OR(A2596="",B2596=""),NA(),MAX(0,IF(A2596-B2596=0,SameDayCycleTimeSettingValue,(A2596-B2596) *24)))</f>
        <v>#N/A</v>
      </c>
      <c r="J2596" s="33" t="e">
        <f>IF(OR(A2596="",B2596=""),NA(),MAX(0,IF(A2596-B2596=0,SameDayCycleTimeSettingValue,((A2596-B2596) *24)-(INT((A2596-B2596)) * (24-(FinishHour-StartHour))))))</f>
        <v>#N/A</v>
      </c>
      <c r="K2596" s="3" t="e">
        <f ca="1">IF(OR(A2596&lt;&gt;"",B2596=""),NA(),MAX(0,IF(_xlfn.DAYS(NOW(),B2596)=0,SameDayCycleTimeSettingValue,_xlfn.DAYS(NOW(),B2596))))</f>
        <v>#N/A</v>
      </c>
    </row>
    <row r="2597" spans="1:11" x14ac:dyDescent="0.25">
      <c r="A2597" s="32" t="str">
        <f>IF(AND(TRIM(INDEX(CompletedDateValues,ROW(A2597)))&lt;&gt;"",INDEX(CompletedDateValues,ROW(A2597))&gt;0),INDEX(CompletedDateValues,ROW(A2597)),"")</f>
        <v/>
      </c>
      <c r="B2597" s="32" t="str">
        <f>IF(AND(TRIM(INDEX(StartDateValues,ROW(A2597)))&lt;&gt;"",INDEX(StartDateValues,ROW(A2597))&gt;0),INDEX(StartDateValues,ROW(A2597)),"")</f>
        <v/>
      </c>
      <c r="C2597" s="22" t="str">
        <f t="shared" si="201"/>
        <v/>
      </c>
      <c r="D2597" s="3" t="str">
        <f t="shared" si="202"/>
        <v/>
      </c>
      <c r="E2597" s="3" t="str">
        <f t="shared" si="203"/>
        <v/>
      </c>
      <c r="F2597" s="3" t="str">
        <f t="shared" si="204"/>
        <v/>
      </c>
      <c r="G2597" s="3" t="str">
        <f>IF(A2597="","",IF(HOUR(A2597)&lt;StartHour,StartHour,IF(HOUR(A2597)&gt;FinishHour,FinishHour,HOUR(A2597))))</f>
        <v/>
      </c>
      <c r="H2597" s="3" t="str">
        <f t="shared" si="205"/>
        <v/>
      </c>
      <c r="I2597" s="33" t="e">
        <f>IF(OR(A2597="",B2597=""),NA(),MAX(0,IF(A2597-B2597=0,SameDayCycleTimeSettingValue,(A2597-B2597) *24)))</f>
        <v>#N/A</v>
      </c>
      <c r="J2597" s="33" t="e">
        <f>IF(OR(A2597="",B2597=""),NA(),MAX(0,IF(A2597-B2597=0,SameDayCycleTimeSettingValue,((A2597-B2597) *24)-(INT((A2597-B2597)) * (24-(FinishHour-StartHour))))))</f>
        <v>#N/A</v>
      </c>
      <c r="K2597" s="3" t="e">
        <f ca="1">IF(OR(A2597&lt;&gt;"",B2597=""),NA(),MAX(0,IF(_xlfn.DAYS(NOW(),B2597)=0,SameDayCycleTimeSettingValue,_xlfn.DAYS(NOW(),B2597))))</f>
        <v>#N/A</v>
      </c>
    </row>
    <row r="2598" spans="1:11" x14ac:dyDescent="0.25">
      <c r="A2598" s="32" t="str">
        <f>IF(AND(TRIM(INDEX(CompletedDateValues,ROW(A2598)))&lt;&gt;"",INDEX(CompletedDateValues,ROW(A2598))&gt;0),INDEX(CompletedDateValues,ROW(A2598)),"")</f>
        <v/>
      </c>
      <c r="B2598" s="32" t="str">
        <f>IF(AND(TRIM(INDEX(StartDateValues,ROW(A2598)))&lt;&gt;"",INDEX(StartDateValues,ROW(A2598))&gt;0),INDEX(StartDateValues,ROW(A2598)),"")</f>
        <v/>
      </c>
      <c r="C2598" s="22" t="str">
        <f t="shared" si="201"/>
        <v/>
      </c>
      <c r="D2598" s="3" t="str">
        <f t="shared" si="202"/>
        <v/>
      </c>
      <c r="E2598" s="3" t="str">
        <f t="shared" si="203"/>
        <v/>
      </c>
      <c r="F2598" s="3" t="str">
        <f t="shared" si="204"/>
        <v/>
      </c>
      <c r="G2598" s="3" t="str">
        <f>IF(A2598="","",IF(HOUR(A2598)&lt;StartHour,StartHour,IF(HOUR(A2598)&gt;FinishHour,FinishHour,HOUR(A2598))))</f>
        <v/>
      </c>
      <c r="H2598" s="3" t="str">
        <f t="shared" si="205"/>
        <v/>
      </c>
      <c r="I2598" s="33" t="e">
        <f>IF(OR(A2598="",B2598=""),NA(),MAX(0,IF(A2598-B2598=0,SameDayCycleTimeSettingValue,(A2598-B2598) *24)))</f>
        <v>#N/A</v>
      </c>
      <c r="J2598" s="33" t="e">
        <f>IF(OR(A2598="",B2598=""),NA(),MAX(0,IF(A2598-B2598=0,SameDayCycleTimeSettingValue,((A2598-B2598) *24)-(INT((A2598-B2598)) * (24-(FinishHour-StartHour))))))</f>
        <v>#N/A</v>
      </c>
      <c r="K2598" s="3" t="e">
        <f ca="1">IF(OR(A2598&lt;&gt;"",B2598=""),NA(),MAX(0,IF(_xlfn.DAYS(NOW(),B2598)=0,SameDayCycleTimeSettingValue,_xlfn.DAYS(NOW(),B2598))))</f>
        <v>#N/A</v>
      </c>
    </row>
    <row r="2599" spans="1:11" x14ac:dyDescent="0.25">
      <c r="A2599" s="32" t="str">
        <f>IF(AND(TRIM(INDEX(CompletedDateValues,ROW(A2599)))&lt;&gt;"",INDEX(CompletedDateValues,ROW(A2599))&gt;0),INDEX(CompletedDateValues,ROW(A2599)),"")</f>
        <v/>
      </c>
      <c r="B2599" s="32" t="str">
        <f>IF(AND(TRIM(INDEX(StartDateValues,ROW(A2599)))&lt;&gt;"",INDEX(StartDateValues,ROW(A2599))&gt;0),INDEX(StartDateValues,ROW(A2599)),"")</f>
        <v/>
      </c>
      <c r="C2599" s="22" t="str">
        <f t="shared" si="201"/>
        <v/>
      </c>
      <c r="D2599" s="3" t="str">
        <f t="shared" si="202"/>
        <v/>
      </c>
      <c r="E2599" s="3" t="str">
        <f t="shared" si="203"/>
        <v/>
      </c>
      <c r="F2599" s="3" t="str">
        <f t="shared" si="204"/>
        <v/>
      </c>
      <c r="G2599" s="3" t="str">
        <f>IF(A2599="","",IF(HOUR(A2599)&lt;StartHour,StartHour,IF(HOUR(A2599)&gt;FinishHour,FinishHour,HOUR(A2599))))</f>
        <v/>
      </c>
      <c r="H2599" s="3" t="str">
        <f t="shared" si="205"/>
        <v/>
      </c>
      <c r="I2599" s="33" t="e">
        <f>IF(OR(A2599="",B2599=""),NA(),MAX(0,IF(A2599-B2599=0,SameDayCycleTimeSettingValue,(A2599-B2599) *24)))</f>
        <v>#N/A</v>
      </c>
      <c r="J2599" s="33" t="e">
        <f>IF(OR(A2599="",B2599=""),NA(),MAX(0,IF(A2599-B2599=0,SameDayCycleTimeSettingValue,((A2599-B2599) *24)-(INT((A2599-B2599)) * (24-(FinishHour-StartHour))))))</f>
        <v>#N/A</v>
      </c>
      <c r="K2599" s="3" t="e">
        <f ca="1">IF(OR(A2599&lt;&gt;"",B2599=""),NA(),MAX(0,IF(_xlfn.DAYS(NOW(),B2599)=0,SameDayCycleTimeSettingValue,_xlfn.DAYS(NOW(),B2599))))</f>
        <v>#N/A</v>
      </c>
    </row>
    <row r="2600" spans="1:11" x14ac:dyDescent="0.25">
      <c r="A2600" s="32" t="str">
        <f>IF(AND(TRIM(INDEX(CompletedDateValues,ROW(A2600)))&lt;&gt;"",INDEX(CompletedDateValues,ROW(A2600))&gt;0),INDEX(CompletedDateValues,ROW(A2600)),"")</f>
        <v/>
      </c>
      <c r="B2600" s="32" t="str">
        <f>IF(AND(TRIM(INDEX(StartDateValues,ROW(A2600)))&lt;&gt;"",INDEX(StartDateValues,ROW(A2600))&gt;0),INDEX(StartDateValues,ROW(A2600)),"")</f>
        <v/>
      </c>
      <c r="C2600" s="22" t="str">
        <f t="shared" si="201"/>
        <v/>
      </c>
      <c r="D2600" s="3" t="str">
        <f t="shared" si="202"/>
        <v/>
      </c>
      <c r="E2600" s="3" t="str">
        <f t="shared" si="203"/>
        <v/>
      </c>
      <c r="F2600" s="3" t="str">
        <f t="shared" si="204"/>
        <v/>
      </c>
      <c r="G2600" s="3" t="str">
        <f>IF(A2600="","",IF(HOUR(A2600)&lt;StartHour,StartHour,IF(HOUR(A2600)&gt;FinishHour,FinishHour,HOUR(A2600))))</f>
        <v/>
      </c>
      <c r="H2600" s="3" t="str">
        <f t="shared" si="205"/>
        <v/>
      </c>
      <c r="I2600" s="33" t="e">
        <f>IF(OR(A2600="",B2600=""),NA(),MAX(0,IF(A2600-B2600=0,SameDayCycleTimeSettingValue,(A2600-B2600) *24)))</f>
        <v>#N/A</v>
      </c>
      <c r="J2600" s="33" t="e">
        <f>IF(OR(A2600="",B2600=""),NA(),MAX(0,IF(A2600-B2600=0,SameDayCycleTimeSettingValue,((A2600-B2600) *24)-(INT((A2600-B2600)) * (24-(FinishHour-StartHour))))))</f>
        <v>#N/A</v>
      </c>
      <c r="K2600" s="3" t="e">
        <f ca="1">IF(OR(A2600&lt;&gt;"",B2600=""),NA(),MAX(0,IF(_xlfn.DAYS(NOW(),B2600)=0,SameDayCycleTimeSettingValue,_xlfn.DAYS(NOW(),B2600))))</f>
        <v>#N/A</v>
      </c>
    </row>
    <row r="2601" spans="1:11" x14ac:dyDescent="0.25">
      <c r="A2601" s="32" t="str">
        <f>IF(AND(TRIM(INDEX(CompletedDateValues,ROW(A2601)))&lt;&gt;"",INDEX(CompletedDateValues,ROW(A2601))&gt;0),INDEX(CompletedDateValues,ROW(A2601)),"")</f>
        <v/>
      </c>
      <c r="B2601" s="32" t="str">
        <f>IF(AND(TRIM(INDEX(StartDateValues,ROW(A2601)))&lt;&gt;"",INDEX(StartDateValues,ROW(A2601))&gt;0),INDEX(StartDateValues,ROW(A2601)),"")</f>
        <v/>
      </c>
      <c r="C2601" s="22" t="str">
        <f t="shared" si="201"/>
        <v/>
      </c>
      <c r="D2601" s="3" t="str">
        <f t="shared" si="202"/>
        <v/>
      </c>
      <c r="E2601" s="3" t="str">
        <f t="shared" si="203"/>
        <v/>
      </c>
      <c r="F2601" s="3" t="str">
        <f t="shared" si="204"/>
        <v/>
      </c>
      <c r="G2601" s="3" t="str">
        <f>IF(A2601="","",IF(HOUR(A2601)&lt;StartHour,StartHour,IF(HOUR(A2601)&gt;FinishHour,FinishHour,HOUR(A2601))))</f>
        <v/>
      </c>
      <c r="H2601" s="3" t="str">
        <f t="shared" si="205"/>
        <v/>
      </c>
      <c r="I2601" s="33" t="e">
        <f>IF(OR(A2601="",B2601=""),NA(),MAX(0,IF(A2601-B2601=0,SameDayCycleTimeSettingValue,(A2601-B2601) *24)))</f>
        <v>#N/A</v>
      </c>
      <c r="J2601" s="33" t="e">
        <f>IF(OR(A2601="",B2601=""),NA(),MAX(0,IF(A2601-B2601=0,SameDayCycleTimeSettingValue,((A2601-B2601) *24)-(INT((A2601-B2601)) * (24-(FinishHour-StartHour))))))</f>
        <v>#N/A</v>
      </c>
      <c r="K2601" s="3" t="e">
        <f ca="1">IF(OR(A2601&lt;&gt;"",B2601=""),NA(),MAX(0,IF(_xlfn.DAYS(NOW(),B2601)=0,SameDayCycleTimeSettingValue,_xlfn.DAYS(NOW(),B2601))))</f>
        <v>#N/A</v>
      </c>
    </row>
    <row r="2602" spans="1:11" x14ac:dyDescent="0.25">
      <c r="A2602" s="32" t="str">
        <f>IF(AND(TRIM(INDEX(CompletedDateValues,ROW(A2602)))&lt;&gt;"",INDEX(CompletedDateValues,ROW(A2602))&gt;0),INDEX(CompletedDateValues,ROW(A2602)),"")</f>
        <v/>
      </c>
      <c r="B2602" s="32" t="str">
        <f>IF(AND(TRIM(INDEX(StartDateValues,ROW(A2602)))&lt;&gt;"",INDEX(StartDateValues,ROW(A2602))&gt;0),INDEX(StartDateValues,ROW(A2602)),"")</f>
        <v/>
      </c>
      <c r="C2602" s="22" t="str">
        <f t="shared" si="201"/>
        <v/>
      </c>
      <c r="D2602" s="3" t="str">
        <f t="shared" si="202"/>
        <v/>
      </c>
      <c r="E2602" s="3" t="str">
        <f t="shared" si="203"/>
        <v/>
      </c>
      <c r="F2602" s="3" t="str">
        <f t="shared" si="204"/>
        <v/>
      </c>
      <c r="G2602" s="3" t="str">
        <f>IF(A2602="","",IF(HOUR(A2602)&lt;StartHour,StartHour,IF(HOUR(A2602)&gt;FinishHour,FinishHour,HOUR(A2602))))</f>
        <v/>
      </c>
      <c r="H2602" s="3" t="str">
        <f t="shared" si="205"/>
        <v/>
      </c>
      <c r="I2602" s="33" t="e">
        <f>IF(OR(A2602="",B2602=""),NA(),MAX(0,IF(A2602-B2602=0,SameDayCycleTimeSettingValue,(A2602-B2602) *24)))</f>
        <v>#N/A</v>
      </c>
      <c r="J2602" s="33" t="e">
        <f>IF(OR(A2602="",B2602=""),NA(),MAX(0,IF(A2602-B2602=0,SameDayCycleTimeSettingValue,((A2602-B2602) *24)-(INT((A2602-B2602)) * (24-(FinishHour-StartHour))))))</f>
        <v>#N/A</v>
      </c>
      <c r="K2602" s="3" t="e">
        <f ca="1">IF(OR(A2602&lt;&gt;"",B2602=""),NA(),MAX(0,IF(_xlfn.DAYS(NOW(),B2602)=0,SameDayCycleTimeSettingValue,_xlfn.DAYS(NOW(),B2602))))</f>
        <v>#N/A</v>
      </c>
    </row>
    <row r="2603" spans="1:11" x14ac:dyDescent="0.25">
      <c r="A2603" s="32" t="str">
        <f>IF(AND(TRIM(INDEX(CompletedDateValues,ROW(A2603)))&lt;&gt;"",INDEX(CompletedDateValues,ROW(A2603))&gt;0),INDEX(CompletedDateValues,ROW(A2603)),"")</f>
        <v/>
      </c>
      <c r="B2603" s="32" t="str">
        <f>IF(AND(TRIM(INDEX(StartDateValues,ROW(A2603)))&lt;&gt;"",INDEX(StartDateValues,ROW(A2603))&gt;0),INDEX(StartDateValues,ROW(A2603)),"")</f>
        <v/>
      </c>
      <c r="C2603" s="22" t="str">
        <f t="shared" si="201"/>
        <v/>
      </c>
      <c r="D2603" s="3" t="str">
        <f t="shared" si="202"/>
        <v/>
      </c>
      <c r="E2603" s="3" t="str">
        <f t="shared" si="203"/>
        <v/>
      </c>
      <c r="F2603" s="3" t="str">
        <f t="shared" si="204"/>
        <v/>
      </c>
      <c r="G2603" s="3" t="str">
        <f>IF(A2603="","",IF(HOUR(A2603)&lt;StartHour,StartHour,IF(HOUR(A2603)&gt;FinishHour,FinishHour,HOUR(A2603))))</f>
        <v/>
      </c>
      <c r="H2603" s="3" t="str">
        <f t="shared" si="205"/>
        <v/>
      </c>
      <c r="I2603" s="33" t="e">
        <f>IF(OR(A2603="",B2603=""),NA(),MAX(0,IF(A2603-B2603=0,SameDayCycleTimeSettingValue,(A2603-B2603) *24)))</f>
        <v>#N/A</v>
      </c>
      <c r="J2603" s="33" t="e">
        <f>IF(OR(A2603="",B2603=""),NA(),MAX(0,IF(A2603-B2603=0,SameDayCycleTimeSettingValue,((A2603-B2603) *24)-(INT((A2603-B2603)) * (24-(FinishHour-StartHour))))))</f>
        <v>#N/A</v>
      </c>
      <c r="K2603" s="3" t="e">
        <f ca="1">IF(OR(A2603&lt;&gt;"",B2603=""),NA(),MAX(0,IF(_xlfn.DAYS(NOW(),B2603)=0,SameDayCycleTimeSettingValue,_xlfn.DAYS(NOW(),B2603))))</f>
        <v>#N/A</v>
      </c>
    </row>
    <row r="2604" spans="1:11" x14ac:dyDescent="0.25">
      <c r="A2604" s="32" t="str">
        <f>IF(AND(TRIM(INDEX(CompletedDateValues,ROW(A2604)))&lt;&gt;"",INDEX(CompletedDateValues,ROW(A2604))&gt;0),INDEX(CompletedDateValues,ROW(A2604)),"")</f>
        <v/>
      </c>
      <c r="B2604" s="32" t="str">
        <f>IF(AND(TRIM(INDEX(StartDateValues,ROW(A2604)))&lt;&gt;"",INDEX(StartDateValues,ROW(A2604))&gt;0),INDEX(StartDateValues,ROW(A2604)),"")</f>
        <v/>
      </c>
      <c r="C2604" s="22" t="str">
        <f t="shared" si="201"/>
        <v/>
      </c>
      <c r="D2604" s="3" t="str">
        <f t="shared" si="202"/>
        <v/>
      </c>
      <c r="E2604" s="3" t="str">
        <f t="shared" si="203"/>
        <v/>
      </c>
      <c r="F2604" s="3" t="str">
        <f t="shared" si="204"/>
        <v/>
      </c>
      <c r="G2604" s="3" t="str">
        <f>IF(A2604="","",IF(HOUR(A2604)&lt;StartHour,StartHour,IF(HOUR(A2604)&gt;FinishHour,FinishHour,HOUR(A2604))))</f>
        <v/>
      </c>
      <c r="H2604" s="3" t="str">
        <f t="shared" si="205"/>
        <v/>
      </c>
      <c r="I2604" s="33" t="e">
        <f>IF(OR(A2604="",B2604=""),NA(),MAX(0,IF(A2604-B2604=0,SameDayCycleTimeSettingValue,(A2604-B2604) *24)))</f>
        <v>#N/A</v>
      </c>
      <c r="J2604" s="33" t="e">
        <f>IF(OR(A2604="",B2604=""),NA(),MAX(0,IF(A2604-B2604=0,SameDayCycleTimeSettingValue,((A2604-B2604) *24)-(INT((A2604-B2604)) * (24-(FinishHour-StartHour))))))</f>
        <v>#N/A</v>
      </c>
      <c r="K2604" s="3" t="e">
        <f ca="1">IF(OR(A2604&lt;&gt;"",B2604=""),NA(),MAX(0,IF(_xlfn.DAYS(NOW(),B2604)=0,SameDayCycleTimeSettingValue,_xlfn.DAYS(NOW(),B2604))))</f>
        <v>#N/A</v>
      </c>
    </row>
    <row r="2605" spans="1:11" x14ac:dyDescent="0.25">
      <c r="A2605" s="32" t="str">
        <f>IF(AND(TRIM(INDEX(CompletedDateValues,ROW(A2605)))&lt;&gt;"",INDEX(CompletedDateValues,ROW(A2605))&gt;0),INDEX(CompletedDateValues,ROW(A2605)),"")</f>
        <v/>
      </c>
      <c r="B2605" s="32" t="str">
        <f>IF(AND(TRIM(INDEX(StartDateValues,ROW(A2605)))&lt;&gt;"",INDEX(StartDateValues,ROW(A2605))&gt;0),INDEX(StartDateValues,ROW(A2605)),"")</f>
        <v/>
      </c>
      <c r="C2605" s="22" t="str">
        <f t="shared" si="201"/>
        <v/>
      </c>
      <c r="D2605" s="3" t="str">
        <f t="shared" si="202"/>
        <v/>
      </c>
      <c r="E2605" s="3" t="str">
        <f t="shared" si="203"/>
        <v/>
      </c>
      <c r="F2605" s="3" t="str">
        <f t="shared" si="204"/>
        <v/>
      </c>
      <c r="G2605" s="3" t="str">
        <f>IF(A2605="","",IF(HOUR(A2605)&lt;StartHour,StartHour,IF(HOUR(A2605)&gt;FinishHour,FinishHour,HOUR(A2605))))</f>
        <v/>
      </c>
      <c r="H2605" s="3" t="str">
        <f t="shared" si="205"/>
        <v/>
      </c>
      <c r="I2605" s="33" t="e">
        <f>IF(OR(A2605="",B2605=""),NA(),MAX(0,IF(A2605-B2605=0,SameDayCycleTimeSettingValue,(A2605-B2605) *24)))</f>
        <v>#N/A</v>
      </c>
      <c r="J2605" s="33" t="e">
        <f>IF(OR(A2605="",B2605=""),NA(),MAX(0,IF(A2605-B2605=0,SameDayCycleTimeSettingValue,((A2605-B2605) *24)-(INT((A2605-B2605)) * (24-(FinishHour-StartHour))))))</f>
        <v>#N/A</v>
      </c>
      <c r="K2605" s="3" t="e">
        <f ca="1">IF(OR(A2605&lt;&gt;"",B2605=""),NA(),MAX(0,IF(_xlfn.DAYS(NOW(),B2605)=0,SameDayCycleTimeSettingValue,_xlfn.DAYS(NOW(),B2605))))</f>
        <v>#N/A</v>
      </c>
    </row>
    <row r="2606" spans="1:11" x14ac:dyDescent="0.25">
      <c r="A2606" s="32" t="str">
        <f>IF(AND(TRIM(INDEX(CompletedDateValues,ROW(A2606)))&lt;&gt;"",INDEX(CompletedDateValues,ROW(A2606))&gt;0),INDEX(CompletedDateValues,ROW(A2606)),"")</f>
        <v/>
      </c>
      <c r="B2606" s="32" t="str">
        <f>IF(AND(TRIM(INDEX(StartDateValues,ROW(A2606)))&lt;&gt;"",INDEX(StartDateValues,ROW(A2606))&gt;0),INDEX(StartDateValues,ROW(A2606)),"")</f>
        <v/>
      </c>
      <c r="C2606" s="22" t="str">
        <f t="shared" si="201"/>
        <v/>
      </c>
      <c r="D2606" s="3" t="str">
        <f t="shared" si="202"/>
        <v/>
      </c>
      <c r="E2606" s="3" t="str">
        <f t="shared" si="203"/>
        <v/>
      </c>
      <c r="F2606" s="3" t="str">
        <f t="shared" si="204"/>
        <v/>
      </c>
      <c r="G2606" s="3" t="str">
        <f>IF(A2606="","",IF(HOUR(A2606)&lt;StartHour,StartHour,IF(HOUR(A2606)&gt;FinishHour,FinishHour,HOUR(A2606))))</f>
        <v/>
      </c>
      <c r="H2606" s="3" t="str">
        <f t="shared" si="205"/>
        <v/>
      </c>
      <c r="I2606" s="33" t="e">
        <f>IF(OR(A2606="",B2606=""),NA(),MAX(0,IF(A2606-B2606=0,SameDayCycleTimeSettingValue,(A2606-B2606) *24)))</f>
        <v>#N/A</v>
      </c>
      <c r="J2606" s="33" t="e">
        <f>IF(OR(A2606="",B2606=""),NA(),MAX(0,IF(A2606-B2606=0,SameDayCycleTimeSettingValue,((A2606-B2606) *24)-(INT((A2606-B2606)) * (24-(FinishHour-StartHour))))))</f>
        <v>#N/A</v>
      </c>
      <c r="K2606" s="3" t="e">
        <f ca="1">IF(OR(A2606&lt;&gt;"",B2606=""),NA(),MAX(0,IF(_xlfn.DAYS(NOW(),B2606)=0,SameDayCycleTimeSettingValue,_xlfn.DAYS(NOW(),B2606))))</f>
        <v>#N/A</v>
      </c>
    </row>
    <row r="2607" spans="1:11" x14ac:dyDescent="0.25">
      <c r="A2607" s="32" t="str">
        <f>IF(AND(TRIM(INDEX(CompletedDateValues,ROW(A2607)))&lt;&gt;"",INDEX(CompletedDateValues,ROW(A2607))&gt;0),INDEX(CompletedDateValues,ROW(A2607)),"")</f>
        <v/>
      </c>
      <c r="B2607" s="32" t="str">
        <f>IF(AND(TRIM(INDEX(StartDateValues,ROW(A2607)))&lt;&gt;"",INDEX(StartDateValues,ROW(A2607))&gt;0),INDEX(StartDateValues,ROW(A2607)),"")</f>
        <v/>
      </c>
      <c r="C2607" s="22" t="str">
        <f t="shared" si="201"/>
        <v/>
      </c>
      <c r="D2607" s="3" t="str">
        <f t="shared" si="202"/>
        <v/>
      </c>
      <c r="E2607" s="3" t="str">
        <f t="shared" si="203"/>
        <v/>
      </c>
      <c r="F2607" s="3" t="str">
        <f t="shared" si="204"/>
        <v/>
      </c>
      <c r="G2607" s="3" t="str">
        <f>IF(A2607="","",IF(HOUR(A2607)&lt;StartHour,StartHour,IF(HOUR(A2607)&gt;FinishHour,FinishHour,HOUR(A2607))))</f>
        <v/>
      </c>
      <c r="H2607" s="3" t="str">
        <f t="shared" si="205"/>
        <v/>
      </c>
      <c r="I2607" s="33" t="e">
        <f>IF(OR(A2607="",B2607=""),NA(),MAX(0,IF(A2607-B2607=0,SameDayCycleTimeSettingValue,(A2607-B2607) *24)))</f>
        <v>#N/A</v>
      </c>
      <c r="J2607" s="33" t="e">
        <f>IF(OR(A2607="",B2607=""),NA(),MAX(0,IF(A2607-B2607=0,SameDayCycleTimeSettingValue,((A2607-B2607) *24)-(INT((A2607-B2607)) * (24-(FinishHour-StartHour))))))</f>
        <v>#N/A</v>
      </c>
      <c r="K2607" s="3" t="e">
        <f ca="1">IF(OR(A2607&lt;&gt;"",B2607=""),NA(),MAX(0,IF(_xlfn.DAYS(NOW(),B2607)=0,SameDayCycleTimeSettingValue,_xlfn.DAYS(NOW(),B2607))))</f>
        <v>#N/A</v>
      </c>
    </row>
    <row r="2608" spans="1:11" x14ac:dyDescent="0.25">
      <c r="A2608" s="32" t="str">
        <f>IF(AND(TRIM(INDEX(CompletedDateValues,ROW(A2608)))&lt;&gt;"",INDEX(CompletedDateValues,ROW(A2608))&gt;0),INDEX(CompletedDateValues,ROW(A2608)),"")</f>
        <v/>
      </c>
      <c r="B2608" s="32" t="str">
        <f>IF(AND(TRIM(INDEX(StartDateValues,ROW(A2608)))&lt;&gt;"",INDEX(StartDateValues,ROW(A2608))&gt;0),INDEX(StartDateValues,ROW(A2608)),"")</f>
        <v/>
      </c>
      <c r="C2608" s="22" t="str">
        <f t="shared" si="201"/>
        <v/>
      </c>
      <c r="D2608" s="3" t="str">
        <f t="shared" si="202"/>
        <v/>
      </c>
      <c r="E2608" s="3" t="str">
        <f t="shared" si="203"/>
        <v/>
      </c>
      <c r="F2608" s="3" t="str">
        <f t="shared" si="204"/>
        <v/>
      </c>
      <c r="G2608" s="3" t="str">
        <f>IF(A2608="","",IF(HOUR(A2608)&lt;StartHour,StartHour,IF(HOUR(A2608)&gt;FinishHour,FinishHour,HOUR(A2608))))</f>
        <v/>
      </c>
      <c r="H2608" s="3" t="str">
        <f t="shared" si="205"/>
        <v/>
      </c>
      <c r="I2608" s="33" t="e">
        <f>IF(OR(A2608="",B2608=""),NA(),MAX(0,IF(A2608-B2608=0,SameDayCycleTimeSettingValue,(A2608-B2608) *24)))</f>
        <v>#N/A</v>
      </c>
      <c r="J2608" s="33" t="e">
        <f>IF(OR(A2608="",B2608=""),NA(),MAX(0,IF(A2608-B2608=0,SameDayCycleTimeSettingValue,((A2608-B2608) *24)-(INT((A2608-B2608)) * (24-(FinishHour-StartHour))))))</f>
        <v>#N/A</v>
      </c>
      <c r="K2608" s="3" t="e">
        <f ca="1">IF(OR(A2608&lt;&gt;"",B2608=""),NA(),MAX(0,IF(_xlfn.DAYS(NOW(),B2608)=0,SameDayCycleTimeSettingValue,_xlfn.DAYS(NOW(),B2608))))</f>
        <v>#N/A</v>
      </c>
    </row>
    <row r="2609" spans="1:11" x14ac:dyDescent="0.25">
      <c r="A2609" s="32" t="str">
        <f>IF(AND(TRIM(INDEX(CompletedDateValues,ROW(A2609)))&lt;&gt;"",INDEX(CompletedDateValues,ROW(A2609))&gt;0),INDEX(CompletedDateValues,ROW(A2609)),"")</f>
        <v/>
      </c>
      <c r="B2609" s="32" t="str">
        <f>IF(AND(TRIM(INDEX(StartDateValues,ROW(A2609)))&lt;&gt;"",INDEX(StartDateValues,ROW(A2609))&gt;0),INDEX(StartDateValues,ROW(A2609)),"")</f>
        <v/>
      </c>
      <c r="C2609" s="22" t="str">
        <f t="shared" si="201"/>
        <v/>
      </c>
      <c r="D2609" s="3" t="str">
        <f t="shared" si="202"/>
        <v/>
      </c>
      <c r="E2609" s="3" t="str">
        <f t="shared" si="203"/>
        <v/>
      </c>
      <c r="F2609" s="3" t="str">
        <f t="shared" si="204"/>
        <v/>
      </c>
      <c r="G2609" s="3" t="str">
        <f>IF(A2609="","",IF(HOUR(A2609)&lt;StartHour,StartHour,IF(HOUR(A2609)&gt;FinishHour,FinishHour,HOUR(A2609))))</f>
        <v/>
      </c>
      <c r="H2609" s="3" t="str">
        <f t="shared" si="205"/>
        <v/>
      </c>
      <c r="I2609" s="33" t="e">
        <f>IF(OR(A2609="",B2609=""),NA(),MAX(0,IF(A2609-B2609=0,SameDayCycleTimeSettingValue,(A2609-B2609) *24)))</f>
        <v>#N/A</v>
      </c>
      <c r="J2609" s="33" t="e">
        <f>IF(OR(A2609="",B2609=""),NA(),MAX(0,IF(A2609-B2609=0,SameDayCycleTimeSettingValue,((A2609-B2609) *24)-(INT((A2609-B2609)) * (24-(FinishHour-StartHour))))))</f>
        <v>#N/A</v>
      </c>
      <c r="K2609" s="3" t="e">
        <f ca="1">IF(OR(A2609&lt;&gt;"",B2609=""),NA(),MAX(0,IF(_xlfn.DAYS(NOW(),B2609)=0,SameDayCycleTimeSettingValue,_xlfn.DAYS(NOW(),B2609))))</f>
        <v>#N/A</v>
      </c>
    </row>
    <row r="2610" spans="1:11" x14ac:dyDescent="0.25">
      <c r="A2610" s="32" t="str">
        <f>IF(AND(TRIM(INDEX(CompletedDateValues,ROW(A2610)))&lt;&gt;"",INDEX(CompletedDateValues,ROW(A2610))&gt;0),INDEX(CompletedDateValues,ROW(A2610)),"")</f>
        <v/>
      </c>
      <c r="B2610" s="32" t="str">
        <f>IF(AND(TRIM(INDEX(StartDateValues,ROW(A2610)))&lt;&gt;"",INDEX(StartDateValues,ROW(A2610))&gt;0),INDEX(StartDateValues,ROW(A2610)),"")</f>
        <v/>
      </c>
      <c r="C2610" s="22" t="str">
        <f t="shared" si="201"/>
        <v/>
      </c>
      <c r="D2610" s="3" t="str">
        <f t="shared" si="202"/>
        <v/>
      </c>
      <c r="E2610" s="3" t="str">
        <f t="shared" si="203"/>
        <v/>
      </c>
      <c r="F2610" s="3" t="str">
        <f t="shared" si="204"/>
        <v/>
      </c>
      <c r="G2610" s="3" t="str">
        <f>IF(A2610="","",IF(HOUR(A2610)&lt;StartHour,StartHour,IF(HOUR(A2610)&gt;FinishHour,FinishHour,HOUR(A2610))))</f>
        <v/>
      </c>
      <c r="H2610" s="3" t="str">
        <f t="shared" si="205"/>
        <v/>
      </c>
      <c r="I2610" s="33" t="e">
        <f>IF(OR(A2610="",B2610=""),NA(),MAX(0,IF(A2610-B2610=0,SameDayCycleTimeSettingValue,(A2610-B2610) *24)))</f>
        <v>#N/A</v>
      </c>
      <c r="J2610" s="33" t="e">
        <f>IF(OR(A2610="",B2610=""),NA(),MAX(0,IF(A2610-B2610=0,SameDayCycleTimeSettingValue,((A2610-B2610) *24)-(INT((A2610-B2610)) * (24-(FinishHour-StartHour))))))</f>
        <v>#N/A</v>
      </c>
      <c r="K2610" s="3" t="e">
        <f ca="1">IF(OR(A2610&lt;&gt;"",B2610=""),NA(),MAX(0,IF(_xlfn.DAYS(NOW(),B2610)=0,SameDayCycleTimeSettingValue,_xlfn.DAYS(NOW(),B2610))))</f>
        <v>#N/A</v>
      </c>
    </row>
    <row r="2611" spans="1:11" x14ac:dyDescent="0.25">
      <c r="A2611" s="32" t="str">
        <f>IF(AND(TRIM(INDEX(CompletedDateValues,ROW(A2611)))&lt;&gt;"",INDEX(CompletedDateValues,ROW(A2611))&gt;0),INDEX(CompletedDateValues,ROW(A2611)),"")</f>
        <v/>
      </c>
      <c r="B2611" s="32" t="str">
        <f>IF(AND(TRIM(INDEX(StartDateValues,ROW(A2611)))&lt;&gt;"",INDEX(StartDateValues,ROW(A2611))&gt;0),INDEX(StartDateValues,ROW(A2611)),"")</f>
        <v/>
      </c>
      <c r="C2611" s="22" t="str">
        <f t="shared" si="201"/>
        <v/>
      </c>
      <c r="D2611" s="3" t="str">
        <f t="shared" si="202"/>
        <v/>
      </c>
      <c r="E2611" s="3" t="str">
        <f t="shared" si="203"/>
        <v/>
      </c>
      <c r="F2611" s="3" t="str">
        <f t="shared" si="204"/>
        <v/>
      </c>
      <c r="G2611" s="3" t="str">
        <f>IF(A2611="","",IF(HOUR(A2611)&lt;StartHour,StartHour,IF(HOUR(A2611)&gt;FinishHour,FinishHour,HOUR(A2611))))</f>
        <v/>
      </c>
      <c r="H2611" s="3" t="str">
        <f t="shared" si="205"/>
        <v/>
      </c>
      <c r="I2611" s="33" t="e">
        <f>IF(OR(A2611="",B2611=""),NA(),MAX(0,IF(A2611-B2611=0,SameDayCycleTimeSettingValue,(A2611-B2611) *24)))</f>
        <v>#N/A</v>
      </c>
      <c r="J2611" s="33" t="e">
        <f>IF(OR(A2611="",B2611=""),NA(),MAX(0,IF(A2611-B2611=0,SameDayCycleTimeSettingValue,((A2611-B2611) *24)-(INT((A2611-B2611)) * (24-(FinishHour-StartHour))))))</f>
        <v>#N/A</v>
      </c>
      <c r="K2611" s="3" t="e">
        <f ca="1">IF(OR(A2611&lt;&gt;"",B2611=""),NA(),MAX(0,IF(_xlfn.DAYS(NOW(),B2611)=0,SameDayCycleTimeSettingValue,_xlfn.DAYS(NOW(),B2611))))</f>
        <v>#N/A</v>
      </c>
    </row>
    <row r="2612" spans="1:11" x14ac:dyDescent="0.25">
      <c r="A2612" s="32" t="str">
        <f>IF(AND(TRIM(INDEX(CompletedDateValues,ROW(A2612)))&lt;&gt;"",INDEX(CompletedDateValues,ROW(A2612))&gt;0),INDEX(CompletedDateValues,ROW(A2612)),"")</f>
        <v/>
      </c>
      <c r="B2612" s="32" t="str">
        <f>IF(AND(TRIM(INDEX(StartDateValues,ROW(A2612)))&lt;&gt;"",INDEX(StartDateValues,ROW(A2612))&gt;0),INDEX(StartDateValues,ROW(A2612)),"")</f>
        <v/>
      </c>
      <c r="C2612" s="22" t="str">
        <f t="shared" si="201"/>
        <v/>
      </c>
      <c r="D2612" s="3" t="str">
        <f t="shared" si="202"/>
        <v/>
      </c>
      <c r="E2612" s="3" t="str">
        <f t="shared" si="203"/>
        <v/>
      </c>
      <c r="F2612" s="3" t="str">
        <f t="shared" si="204"/>
        <v/>
      </c>
      <c r="G2612" s="3" t="str">
        <f>IF(A2612="","",IF(HOUR(A2612)&lt;StartHour,StartHour,IF(HOUR(A2612)&gt;FinishHour,FinishHour,HOUR(A2612))))</f>
        <v/>
      </c>
      <c r="H2612" s="3" t="str">
        <f t="shared" si="205"/>
        <v/>
      </c>
      <c r="I2612" s="33" t="e">
        <f>IF(OR(A2612="",B2612=""),NA(),MAX(0,IF(A2612-B2612=0,SameDayCycleTimeSettingValue,(A2612-B2612) *24)))</f>
        <v>#N/A</v>
      </c>
      <c r="J2612" s="33" t="e">
        <f>IF(OR(A2612="",B2612=""),NA(),MAX(0,IF(A2612-B2612=0,SameDayCycleTimeSettingValue,((A2612-B2612) *24)-(INT((A2612-B2612)) * (24-(FinishHour-StartHour))))))</f>
        <v>#N/A</v>
      </c>
      <c r="K2612" s="3" t="e">
        <f ca="1">IF(OR(A2612&lt;&gt;"",B2612=""),NA(),MAX(0,IF(_xlfn.DAYS(NOW(),B2612)=0,SameDayCycleTimeSettingValue,_xlfn.DAYS(NOW(),B2612))))</f>
        <v>#N/A</v>
      </c>
    </row>
    <row r="2613" spans="1:11" x14ac:dyDescent="0.25">
      <c r="A2613" s="32" t="str">
        <f>IF(AND(TRIM(INDEX(CompletedDateValues,ROW(A2613)))&lt;&gt;"",INDEX(CompletedDateValues,ROW(A2613))&gt;0),INDEX(CompletedDateValues,ROW(A2613)),"")</f>
        <v/>
      </c>
      <c r="B2613" s="32" t="str">
        <f>IF(AND(TRIM(INDEX(StartDateValues,ROW(A2613)))&lt;&gt;"",INDEX(StartDateValues,ROW(A2613))&gt;0),INDEX(StartDateValues,ROW(A2613)),"")</f>
        <v/>
      </c>
      <c r="C2613" s="22" t="str">
        <f t="shared" si="201"/>
        <v/>
      </c>
      <c r="D2613" s="3" t="str">
        <f t="shared" si="202"/>
        <v/>
      </c>
      <c r="E2613" s="3" t="str">
        <f t="shared" si="203"/>
        <v/>
      </c>
      <c r="F2613" s="3" t="str">
        <f t="shared" si="204"/>
        <v/>
      </c>
      <c r="G2613" s="3" t="str">
        <f>IF(A2613="","",IF(HOUR(A2613)&lt;StartHour,StartHour,IF(HOUR(A2613)&gt;FinishHour,FinishHour,HOUR(A2613))))</f>
        <v/>
      </c>
      <c r="H2613" s="3" t="str">
        <f t="shared" si="205"/>
        <v/>
      </c>
      <c r="I2613" s="33" t="e">
        <f>IF(OR(A2613="",B2613=""),NA(),MAX(0,IF(A2613-B2613=0,SameDayCycleTimeSettingValue,(A2613-B2613) *24)))</f>
        <v>#N/A</v>
      </c>
      <c r="J2613" s="33" t="e">
        <f>IF(OR(A2613="",B2613=""),NA(),MAX(0,IF(A2613-B2613=0,SameDayCycleTimeSettingValue,((A2613-B2613) *24)-(INT((A2613-B2613)) * (24-(FinishHour-StartHour))))))</f>
        <v>#N/A</v>
      </c>
      <c r="K2613" s="3" t="e">
        <f ca="1">IF(OR(A2613&lt;&gt;"",B2613=""),NA(),MAX(0,IF(_xlfn.DAYS(NOW(),B2613)=0,SameDayCycleTimeSettingValue,_xlfn.DAYS(NOW(),B2613))))</f>
        <v>#N/A</v>
      </c>
    </row>
    <row r="2614" spans="1:11" x14ac:dyDescent="0.25">
      <c r="A2614" s="32" t="str">
        <f>IF(AND(TRIM(INDEX(CompletedDateValues,ROW(A2614)))&lt;&gt;"",INDEX(CompletedDateValues,ROW(A2614))&gt;0),INDEX(CompletedDateValues,ROW(A2614)),"")</f>
        <v/>
      </c>
      <c r="B2614" s="32" t="str">
        <f>IF(AND(TRIM(INDEX(StartDateValues,ROW(A2614)))&lt;&gt;"",INDEX(StartDateValues,ROW(A2614))&gt;0),INDEX(StartDateValues,ROW(A2614)),"")</f>
        <v/>
      </c>
      <c r="C2614" s="22" t="str">
        <f t="shared" si="201"/>
        <v/>
      </c>
      <c r="D2614" s="3" t="str">
        <f t="shared" si="202"/>
        <v/>
      </c>
      <c r="E2614" s="3" t="str">
        <f t="shared" si="203"/>
        <v/>
      </c>
      <c r="F2614" s="3" t="str">
        <f t="shared" si="204"/>
        <v/>
      </c>
      <c r="G2614" s="3" t="str">
        <f>IF(A2614="","",IF(HOUR(A2614)&lt;StartHour,StartHour,IF(HOUR(A2614)&gt;FinishHour,FinishHour,HOUR(A2614))))</f>
        <v/>
      </c>
      <c r="H2614" s="3" t="str">
        <f t="shared" si="205"/>
        <v/>
      </c>
      <c r="I2614" s="33" t="e">
        <f>IF(OR(A2614="",B2614=""),NA(),MAX(0,IF(A2614-B2614=0,SameDayCycleTimeSettingValue,(A2614-B2614) *24)))</f>
        <v>#N/A</v>
      </c>
      <c r="J2614" s="33" t="e">
        <f>IF(OR(A2614="",B2614=""),NA(),MAX(0,IF(A2614-B2614=0,SameDayCycleTimeSettingValue,((A2614-B2614) *24)-(INT((A2614-B2614)) * (24-(FinishHour-StartHour))))))</f>
        <v>#N/A</v>
      </c>
      <c r="K2614" s="3" t="e">
        <f ca="1">IF(OR(A2614&lt;&gt;"",B2614=""),NA(),MAX(0,IF(_xlfn.DAYS(NOW(),B2614)=0,SameDayCycleTimeSettingValue,_xlfn.DAYS(NOW(),B2614))))</f>
        <v>#N/A</v>
      </c>
    </row>
    <row r="2615" spans="1:11" x14ac:dyDescent="0.25">
      <c r="A2615" s="32" t="str">
        <f>IF(AND(TRIM(INDEX(CompletedDateValues,ROW(A2615)))&lt;&gt;"",INDEX(CompletedDateValues,ROW(A2615))&gt;0),INDEX(CompletedDateValues,ROW(A2615)),"")</f>
        <v/>
      </c>
      <c r="B2615" s="32" t="str">
        <f>IF(AND(TRIM(INDEX(StartDateValues,ROW(A2615)))&lt;&gt;"",INDEX(StartDateValues,ROW(A2615))&gt;0),INDEX(StartDateValues,ROW(A2615)),"")</f>
        <v/>
      </c>
      <c r="C2615" s="22" t="str">
        <f t="shared" si="201"/>
        <v/>
      </c>
      <c r="D2615" s="3" t="str">
        <f t="shared" si="202"/>
        <v/>
      </c>
      <c r="E2615" s="3" t="str">
        <f t="shared" si="203"/>
        <v/>
      </c>
      <c r="F2615" s="3" t="str">
        <f t="shared" si="204"/>
        <v/>
      </c>
      <c r="G2615" s="3" t="str">
        <f>IF(A2615="","",IF(HOUR(A2615)&lt;StartHour,StartHour,IF(HOUR(A2615)&gt;FinishHour,FinishHour,HOUR(A2615))))</f>
        <v/>
      </c>
      <c r="H2615" s="3" t="str">
        <f t="shared" si="205"/>
        <v/>
      </c>
      <c r="I2615" s="33" t="e">
        <f>IF(OR(A2615="",B2615=""),NA(),MAX(0,IF(A2615-B2615=0,SameDayCycleTimeSettingValue,(A2615-B2615) *24)))</f>
        <v>#N/A</v>
      </c>
      <c r="J2615" s="33" t="e">
        <f>IF(OR(A2615="",B2615=""),NA(),MAX(0,IF(A2615-B2615=0,SameDayCycleTimeSettingValue,((A2615-B2615) *24)-(INT((A2615-B2615)) * (24-(FinishHour-StartHour))))))</f>
        <v>#N/A</v>
      </c>
      <c r="K2615" s="3" t="e">
        <f ca="1">IF(OR(A2615&lt;&gt;"",B2615=""),NA(),MAX(0,IF(_xlfn.DAYS(NOW(),B2615)=0,SameDayCycleTimeSettingValue,_xlfn.DAYS(NOW(),B2615))))</f>
        <v>#N/A</v>
      </c>
    </row>
    <row r="2616" spans="1:11" x14ac:dyDescent="0.25">
      <c r="A2616" s="32" t="str">
        <f>IF(AND(TRIM(INDEX(CompletedDateValues,ROW(A2616)))&lt;&gt;"",INDEX(CompletedDateValues,ROW(A2616))&gt;0),INDEX(CompletedDateValues,ROW(A2616)),"")</f>
        <v/>
      </c>
      <c r="B2616" s="32" t="str">
        <f>IF(AND(TRIM(INDEX(StartDateValues,ROW(A2616)))&lt;&gt;"",INDEX(StartDateValues,ROW(A2616))&gt;0),INDEX(StartDateValues,ROW(A2616)),"")</f>
        <v/>
      </c>
      <c r="C2616" s="22" t="str">
        <f t="shared" si="201"/>
        <v/>
      </c>
      <c r="D2616" s="3" t="str">
        <f t="shared" si="202"/>
        <v/>
      </c>
      <c r="E2616" s="3" t="str">
        <f t="shared" si="203"/>
        <v/>
      </c>
      <c r="F2616" s="3" t="str">
        <f t="shared" si="204"/>
        <v/>
      </c>
      <c r="G2616" s="3" t="str">
        <f>IF(A2616="","",IF(HOUR(A2616)&lt;StartHour,StartHour,IF(HOUR(A2616)&gt;FinishHour,FinishHour,HOUR(A2616))))</f>
        <v/>
      </c>
      <c r="H2616" s="3" t="str">
        <f t="shared" si="205"/>
        <v/>
      </c>
      <c r="I2616" s="33" t="e">
        <f>IF(OR(A2616="",B2616=""),NA(),MAX(0,IF(A2616-B2616=0,SameDayCycleTimeSettingValue,(A2616-B2616) *24)))</f>
        <v>#N/A</v>
      </c>
      <c r="J2616" s="33" t="e">
        <f>IF(OR(A2616="",B2616=""),NA(),MAX(0,IF(A2616-B2616=0,SameDayCycleTimeSettingValue,((A2616-B2616) *24)-(INT((A2616-B2616)) * (24-(FinishHour-StartHour))))))</f>
        <v>#N/A</v>
      </c>
      <c r="K2616" s="3" t="e">
        <f ca="1">IF(OR(A2616&lt;&gt;"",B2616=""),NA(),MAX(0,IF(_xlfn.DAYS(NOW(),B2616)=0,SameDayCycleTimeSettingValue,_xlfn.DAYS(NOW(),B2616))))</f>
        <v>#N/A</v>
      </c>
    </row>
    <row r="2617" spans="1:11" x14ac:dyDescent="0.25">
      <c r="A2617" s="32" t="str">
        <f>IF(AND(TRIM(INDEX(CompletedDateValues,ROW(A2617)))&lt;&gt;"",INDEX(CompletedDateValues,ROW(A2617))&gt;0),INDEX(CompletedDateValues,ROW(A2617)),"")</f>
        <v/>
      </c>
      <c r="B2617" s="32" t="str">
        <f>IF(AND(TRIM(INDEX(StartDateValues,ROW(A2617)))&lt;&gt;"",INDEX(StartDateValues,ROW(A2617))&gt;0),INDEX(StartDateValues,ROW(A2617)),"")</f>
        <v/>
      </c>
      <c r="C2617" s="22" t="str">
        <f t="shared" si="201"/>
        <v/>
      </c>
      <c r="D2617" s="3" t="str">
        <f t="shared" si="202"/>
        <v/>
      </c>
      <c r="E2617" s="3" t="str">
        <f t="shared" si="203"/>
        <v/>
      </c>
      <c r="F2617" s="3" t="str">
        <f t="shared" si="204"/>
        <v/>
      </c>
      <c r="G2617" s="3" t="str">
        <f>IF(A2617="","",IF(HOUR(A2617)&lt;StartHour,StartHour,IF(HOUR(A2617)&gt;FinishHour,FinishHour,HOUR(A2617))))</f>
        <v/>
      </c>
      <c r="H2617" s="3" t="str">
        <f t="shared" si="205"/>
        <v/>
      </c>
      <c r="I2617" s="33" t="e">
        <f>IF(OR(A2617="",B2617=""),NA(),MAX(0,IF(A2617-B2617=0,SameDayCycleTimeSettingValue,(A2617-B2617) *24)))</f>
        <v>#N/A</v>
      </c>
      <c r="J2617" s="33" t="e">
        <f>IF(OR(A2617="",B2617=""),NA(),MAX(0,IF(A2617-B2617=0,SameDayCycleTimeSettingValue,((A2617-B2617) *24)-(INT((A2617-B2617)) * (24-(FinishHour-StartHour))))))</f>
        <v>#N/A</v>
      </c>
      <c r="K2617" s="3" t="e">
        <f ca="1">IF(OR(A2617&lt;&gt;"",B2617=""),NA(),MAX(0,IF(_xlfn.DAYS(NOW(),B2617)=0,SameDayCycleTimeSettingValue,_xlfn.DAYS(NOW(),B2617))))</f>
        <v>#N/A</v>
      </c>
    </row>
    <row r="2618" spans="1:11" x14ac:dyDescent="0.25">
      <c r="A2618" s="32" t="str">
        <f>IF(AND(TRIM(INDEX(CompletedDateValues,ROW(A2618)))&lt;&gt;"",INDEX(CompletedDateValues,ROW(A2618))&gt;0),INDEX(CompletedDateValues,ROW(A2618)),"")</f>
        <v/>
      </c>
      <c r="B2618" s="32" t="str">
        <f>IF(AND(TRIM(INDEX(StartDateValues,ROW(A2618)))&lt;&gt;"",INDEX(StartDateValues,ROW(A2618))&gt;0),INDEX(StartDateValues,ROW(A2618)),"")</f>
        <v/>
      </c>
      <c r="C2618" s="22" t="str">
        <f t="shared" si="201"/>
        <v/>
      </c>
      <c r="D2618" s="3" t="str">
        <f t="shared" si="202"/>
        <v/>
      </c>
      <c r="E2618" s="3" t="str">
        <f t="shared" si="203"/>
        <v/>
      </c>
      <c r="F2618" s="3" t="str">
        <f t="shared" si="204"/>
        <v/>
      </c>
      <c r="G2618" s="3" t="str">
        <f>IF(A2618="","",IF(HOUR(A2618)&lt;StartHour,StartHour,IF(HOUR(A2618)&gt;FinishHour,FinishHour,HOUR(A2618))))</f>
        <v/>
      </c>
      <c r="H2618" s="3" t="str">
        <f t="shared" si="205"/>
        <v/>
      </c>
      <c r="I2618" s="33" t="e">
        <f>IF(OR(A2618="",B2618=""),NA(),MAX(0,IF(A2618-B2618=0,SameDayCycleTimeSettingValue,(A2618-B2618) *24)))</f>
        <v>#N/A</v>
      </c>
      <c r="J2618" s="33" t="e">
        <f>IF(OR(A2618="",B2618=""),NA(),MAX(0,IF(A2618-B2618=0,SameDayCycleTimeSettingValue,((A2618-B2618) *24)-(INT((A2618-B2618)) * (24-(FinishHour-StartHour))))))</f>
        <v>#N/A</v>
      </c>
      <c r="K2618" s="3" t="e">
        <f ca="1">IF(OR(A2618&lt;&gt;"",B2618=""),NA(),MAX(0,IF(_xlfn.DAYS(NOW(),B2618)=0,SameDayCycleTimeSettingValue,_xlfn.DAYS(NOW(),B2618))))</f>
        <v>#N/A</v>
      </c>
    </row>
    <row r="2619" spans="1:11" x14ac:dyDescent="0.25">
      <c r="A2619" s="32" t="str">
        <f>IF(AND(TRIM(INDEX(CompletedDateValues,ROW(A2619)))&lt;&gt;"",INDEX(CompletedDateValues,ROW(A2619))&gt;0),INDEX(CompletedDateValues,ROW(A2619)),"")</f>
        <v/>
      </c>
      <c r="B2619" s="32" t="str">
        <f>IF(AND(TRIM(INDEX(StartDateValues,ROW(A2619)))&lt;&gt;"",INDEX(StartDateValues,ROW(A2619))&gt;0),INDEX(StartDateValues,ROW(A2619)),"")</f>
        <v/>
      </c>
      <c r="C2619" s="22" t="str">
        <f t="shared" si="201"/>
        <v/>
      </c>
      <c r="D2619" s="3" t="str">
        <f t="shared" si="202"/>
        <v/>
      </c>
      <c r="E2619" s="3" t="str">
        <f t="shared" si="203"/>
        <v/>
      </c>
      <c r="F2619" s="3" t="str">
        <f t="shared" si="204"/>
        <v/>
      </c>
      <c r="G2619" s="3" t="str">
        <f>IF(A2619="","",IF(HOUR(A2619)&lt;StartHour,StartHour,IF(HOUR(A2619)&gt;FinishHour,FinishHour,HOUR(A2619))))</f>
        <v/>
      </c>
      <c r="H2619" s="3" t="str">
        <f t="shared" si="205"/>
        <v/>
      </c>
      <c r="I2619" s="33" t="e">
        <f>IF(OR(A2619="",B2619=""),NA(),MAX(0,IF(A2619-B2619=0,SameDayCycleTimeSettingValue,(A2619-B2619) *24)))</f>
        <v>#N/A</v>
      </c>
      <c r="J2619" s="33" t="e">
        <f>IF(OR(A2619="",B2619=""),NA(),MAX(0,IF(A2619-B2619=0,SameDayCycleTimeSettingValue,((A2619-B2619) *24)-(INT((A2619-B2619)) * (24-(FinishHour-StartHour))))))</f>
        <v>#N/A</v>
      </c>
      <c r="K2619" s="3" t="e">
        <f ca="1">IF(OR(A2619&lt;&gt;"",B2619=""),NA(),MAX(0,IF(_xlfn.DAYS(NOW(),B2619)=0,SameDayCycleTimeSettingValue,_xlfn.DAYS(NOW(),B2619))))</f>
        <v>#N/A</v>
      </c>
    </row>
    <row r="2620" spans="1:11" x14ac:dyDescent="0.25">
      <c r="A2620" s="32" t="str">
        <f>IF(AND(TRIM(INDEX(CompletedDateValues,ROW(A2620)))&lt;&gt;"",INDEX(CompletedDateValues,ROW(A2620))&gt;0),INDEX(CompletedDateValues,ROW(A2620)),"")</f>
        <v/>
      </c>
      <c r="B2620" s="32" t="str">
        <f>IF(AND(TRIM(INDEX(StartDateValues,ROW(A2620)))&lt;&gt;"",INDEX(StartDateValues,ROW(A2620))&gt;0),INDEX(StartDateValues,ROW(A2620)),"")</f>
        <v/>
      </c>
      <c r="C2620" s="22" t="str">
        <f t="shared" si="201"/>
        <v/>
      </c>
      <c r="D2620" s="3" t="str">
        <f t="shared" si="202"/>
        <v/>
      </c>
      <c r="E2620" s="3" t="str">
        <f t="shared" si="203"/>
        <v/>
      </c>
      <c r="F2620" s="3" t="str">
        <f t="shared" si="204"/>
        <v/>
      </c>
      <c r="G2620" s="3" t="str">
        <f>IF(A2620="","",IF(HOUR(A2620)&lt;StartHour,StartHour,IF(HOUR(A2620)&gt;FinishHour,FinishHour,HOUR(A2620))))</f>
        <v/>
      </c>
      <c r="H2620" s="3" t="str">
        <f t="shared" si="205"/>
        <v/>
      </c>
      <c r="I2620" s="33" t="e">
        <f>IF(OR(A2620="",B2620=""),NA(),MAX(0,IF(A2620-B2620=0,SameDayCycleTimeSettingValue,(A2620-B2620) *24)))</f>
        <v>#N/A</v>
      </c>
      <c r="J2620" s="33" t="e">
        <f>IF(OR(A2620="",B2620=""),NA(),MAX(0,IF(A2620-B2620=0,SameDayCycleTimeSettingValue,((A2620-B2620) *24)-(INT((A2620-B2620)) * (24-(FinishHour-StartHour))))))</f>
        <v>#N/A</v>
      </c>
      <c r="K2620" s="3" t="e">
        <f ca="1">IF(OR(A2620&lt;&gt;"",B2620=""),NA(),MAX(0,IF(_xlfn.DAYS(NOW(),B2620)=0,SameDayCycleTimeSettingValue,_xlfn.DAYS(NOW(),B2620))))</f>
        <v>#N/A</v>
      </c>
    </row>
    <row r="2621" spans="1:11" x14ac:dyDescent="0.25">
      <c r="A2621" s="32" t="str">
        <f>IF(AND(TRIM(INDEX(CompletedDateValues,ROW(A2621)))&lt;&gt;"",INDEX(CompletedDateValues,ROW(A2621))&gt;0),INDEX(CompletedDateValues,ROW(A2621)),"")</f>
        <v/>
      </c>
      <c r="B2621" s="32" t="str">
        <f>IF(AND(TRIM(INDEX(StartDateValues,ROW(A2621)))&lt;&gt;"",INDEX(StartDateValues,ROW(A2621))&gt;0),INDEX(StartDateValues,ROW(A2621)),"")</f>
        <v/>
      </c>
      <c r="C2621" s="22" t="str">
        <f t="shared" si="201"/>
        <v/>
      </c>
      <c r="D2621" s="3" t="str">
        <f t="shared" si="202"/>
        <v/>
      </c>
      <c r="E2621" s="3" t="str">
        <f t="shared" si="203"/>
        <v/>
      </c>
      <c r="F2621" s="3" t="str">
        <f t="shared" si="204"/>
        <v/>
      </c>
      <c r="G2621" s="3" t="str">
        <f>IF(A2621="","",IF(HOUR(A2621)&lt;StartHour,StartHour,IF(HOUR(A2621)&gt;FinishHour,FinishHour,HOUR(A2621))))</f>
        <v/>
      </c>
      <c r="H2621" s="3" t="str">
        <f t="shared" si="205"/>
        <v/>
      </c>
      <c r="I2621" s="33" t="e">
        <f>IF(OR(A2621="",B2621=""),NA(),MAX(0,IF(A2621-B2621=0,SameDayCycleTimeSettingValue,(A2621-B2621) *24)))</f>
        <v>#N/A</v>
      </c>
      <c r="J2621" s="33" t="e">
        <f>IF(OR(A2621="",B2621=""),NA(),MAX(0,IF(A2621-B2621=0,SameDayCycleTimeSettingValue,((A2621-B2621) *24)-(INT((A2621-B2621)) * (24-(FinishHour-StartHour))))))</f>
        <v>#N/A</v>
      </c>
      <c r="K2621" s="3" t="e">
        <f ca="1">IF(OR(A2621&lt;&gt;"",B2621=""),NA(),MAX(0,IF(_xlfn.DAYS(NOW(),B2621)=0,SameDayCycleTimeSettingValue,_xlfn.DAYS(NOW(),B2621))))</f>
        <v>#N/A</v>
      </c>
    </row>
    <row r="2622" spans="1:11" x14ac:dyDescent="0.25">
      <c r="A2622" s="32" t="str">
        <f>IF(AND(TRIM(INDEX(CompletedDateValues,ROW(A2622)))&lt;&gt;"",INDEX(CompletedDateValues,ROW(A2622))&gt;0),INDEX(CompletedDateValues,ROW(A2622)),"")</f>
        <v/>
      </c>
      <c r="B2622" s="32" t="str">
        <f>IF(AND(TRIM(INDEX(StartDateValues,ROW(A2622)))&lt;&gt;"",INDEX(StartDateValues,ROW(A2622))&gt;0),INDEX(StartDateValues,ROW(A2622)),"")</f>
        <v/>
      </c>
      <c r="C2622" s="22" t="str">
        <f t="shared" si="201"/>
        <v/>
      </c>
      <c r="D2622" s="3" t="str">
        <f t="shared" si="202"/>
        <v/>
      </c>
      <c r="E2622" s="3" t="str">
        <f t="shared" si="203"/>
        <v/>
      </c>
      <c r="F2622" s="3" t="str">
        <f t="shared" si="204"/>
        <v/>
      </c>
      <c r="G2622" s="3" t="str">
        <f>IF(A2622="","",IF(HOUR(A2622)&lt;StartHour,StartHour,IF(HOUR(A2622)&gt;FinishHour,FinishHour,HOUR(A2622))))</f>
        <v/>
      </c>
      <c r="H2622" s="3" t="str">
        <f t="shared" si="205"/>
        <v/>
      </c>
      <c r="I2622" s="33" t="e">
        <f>IF(OR(A2622="",B2622=""),NA(),MAX(0,IF(A2622-B2622=0,SameDayCycleTimeSettingValue,(A2622-B2622) *24)))</f>
        <v>#N/A</v>
      </c>
      <c r="J2622" s="33" t="e">
        <f>IF(OR(A2622="",B2622=""),NA(),MAX(0,IF(A2622-B2622=0,SameDayCycleTimeSettingValue,((A2622-B2622) *24)-(INT((A2622-B2622)) * (24-(FinishHour-StartHour))))))</f>
        <v>#N/A</v>
      </c>
      <c r="K2622" s="3" t="e">
        <f ca="1">IF(OR(A2622&lt;&gt;"",B2622=""),NA(),MAX(0,IF(_xlfn.DAYS(NOW(),B2622)=0,SameDayCycleTimeSettingValue,_xlfn.DAYS(NOW(),B2622))))</f>
        <v>#N/A</v>
      </c>
    </row>
    <row r="2623" spans="1:11" x14ac:dyDescent="0.25">
      <c r="A2623" s="32" t="str">
        <f>IF(AND(TRIM(INDEX(CompletedDateValues,ROW(A2623)))&lt;&gt;"",INDEX(CompletedDateValues,ROW(A2623))&gt;0),INDEX(CompletedDateValues,ROW(A2623)),"")</f>
        <v/>
      </c>
      <c r="B2623" s="32" t="str">
        <f>IF(AND(TRIM(INDEX(StartDateValues,ROW(A2623)))&lt;&gt;"",INDEX(StartDateValues,ROW(A2623))&gt;0),INDEX(StartDateValues,ROW(A2623)),"")</f>
        <v/>
      </c>
      <c r="C2623" s="22" t="str">
        <f t="shared" si="201"/>
        <v/>
      </c>
      <c r="D2623" s="3" t="str">
        <f t="shared" si="202"/>
        <v/>
      </c>
      <c r="E2623" s="3" t="str">
        <f t="shared" si="203"/>
        <v/>
      </c>
      <c r="F2623" s="3" t="str">
        <f t="shared" si="204"/>
        <v/>
      </c>
      <c r="G2623" s="3" t="str">
        <f>IF(A2623="","",IF(HOUR(A2623)&lt;StartHour,StartHour,IF(HOUR(A2623)&gt;FinishHour,FinishHour,HOUR(A2623))))</f>
        <v/>
      </c>
      <c r="H2623" s="3" t="str">
        <f t="shared" si="205"/>
        <v/>
      </c>
      <c r="I2623" s="33" t="e">
        <f>IF(OR(A2623="",B2623=""),NA(),MAX(0,IF(A2623-B2623=0,SameDayCycleTimeSettingValue,(A2623-B2623) *24)))</f>
        <v>#N/A</v>
      </c>
      <c r="J2623" s="33" t="e">
        <f>IF(OR(A2623="",B2623=""),NA(),MAX(0,IF(A2623-B2623=0,SameDayCycleTimeSettingValue,((A2623-B2623) *24)-(INT((A2623-B2623)) * (24-(FinishHour-StartHour))))))</f>
        <v>#N/A</v>
      </c>
      <c r="K2623" s="3" t="e">
        <f ca="1">IF(OR(A2623&lt;&gt;"",B2623=""),NA(),MAX(0,IF(_xlfn.DAYS(NOW(),B2623)=0,SameDayCycleTimeSettingValue,_xlfn.DAYS(NOW(),B2623))))</f>
        <v>#N/A</v>
      </c>
    </row>
    <row r="2624" spans="1:11" x14ac:dyDescent="0.25">
      <c r="A2624" s="32" t="str">
        <f>IF(AND(TRIM(INDEX(CompletedDateValues,ROW(A2624)))&lt;&gt;"",INDEX(CompletedDateValues,ROW(A2624))&gt;0),INDEX(CompletedDateValues,ROW(A2624)),"")</f>
        <v/>
      </c>
      <c r="B2624" s="32" t="str">
        <f>IF(AND(TRIM(INDEX(StartDateValues,ROW(A2624)))&lt;&gt;"",INDEX(StartDateValues,ROW(A2624))&gt;0),INDEX(StartDateValues,ROW(A2624)),"")</f>
        <v/>
      </c>
      <c r="C2624" s="22" t="str">
        <f t="shared" si="201"/>
        <v/>
      </c>
      <c r="D2624" s="3" t="str">
        <f t="shared" si="202"/>
        <v/>
      </c>
      <c r="E2624" s="3" t="str">
        <f t="shared" si="203"/>
        <v/>
      </c>
      <c r="F2624" s="3" t="str">
        <f t="shared" si="204"/>
        <v/>
      </c>
      <c r="G2624" s="3" t="str">
        <f>IF(A2624="","",IF(HOUR(A2624)&lt;StartHour,StartHour,IF(HOUR(A2624)&gt;FinishHour,FinishHour,HOUR(A2624))))</f>
        <v/>
      </c>
      <c r="H2624" s="3" t="str">
        <f t="shared" si="205"/>
        <v/>
      </c>
      <c r="I2624" s="33" t="e">
        <f>IF(OR(A2624="",B2624=""),NA(),MAX(0,IF(A2624-B2624=0,SameDayCycleTimeSettingValue,(A2624-B2624) *24)))</f>
        <v>#N/A</v>
      </c>
      <c r="J2624" s="33" t="e">
        <f>IF(OR(A2624="",B2624=""),NA(),MAX(0,IF(A2624-B2624=0,SameDayCycleTimeSettingValue,((A2624-B2624) *24)-(INT((A2624-B2624)) * (24-(FinishHour-StartHour))))))</f>
        <v>#N/A</v>
      </c>
      <c r="K2624" s="3" t="e">
        <f ca="1">IF(OR(A2624&lt;&gt;"",B2624=""),NA(),MAX(0,IF(_xlfn.DAYS(NOW(),B2624)=0,SameDayCycleTimeSettingValue,_xlfn.DAYS(NOW(),B2624))))</f>
        <v>#N/A</v>
      </c>
    </row>
    <row r="2625" spans="1:11" x14ac:dyDescent="0.25">
      <c r="A2625" s="32" t="str">
        <f>IF(AND(TRIM(INDEX(CompletedDateValues,ROW(A2625)))&lt;&gt;"",INDEX(CompletedDateValues,ROW(A2625))&gt;0),INDEX(CompletedDateValues,ROW(A2625)),"")</f>
        <v/>
      </c>
      <c r="B2625" s="32" t="str">
        <f>IF(AND(TRIM(INDEX(StartDateValues,ROW(A2625)))&lt;&gt;"",INDEX(StartDateValues,ROW(A2625))&gt;0),INDEX(StartDateValues,ROW(A2625)),"")</f>
        <v/>
      </c>
      <c r="C2625" s="22" t="str">
        <f t="shared" si="201"/>
        <v/>
      </c>
      <c r="D2625" s="3" t="str">
        <f t="shared" si="202"/>
        <v/>
      </c>
      <c r="E2625" s="3" t="str">
        <f t="shared" si="203"/>
        <v/>
      </c>
      <c r="F2625" s="3" t="str">
        <f t="shared" si="204"/>
        <v/>
      </c>
      <c r="G2625" s="3" t="str">
        <f>IF(A2625="","",IF(HOUR(A2625)&lt;StartHour,StartHour,IF(HOUR(A2625)&gt;FinishHour,FinishHour,HOUR(A2625))))</f>
        <v/>
      </c>
      <c r="H2625" s="3" t="str">
        <f t="shared" si="205"/>
        <v/>
      </c>
      <c r="I2625" s="33" t="e">
        <f>IF(OR(A2625="",B2625=""),NA(),MAX(0,IF(A2625-B2625=0,SameDayCycleTimeSettingValue,(A2625-B2625) *24)))</f>
        <v>#N/A</v>
      </c>
      <c r="J2625" s="33" t="e">
        <f>IF(OR(A2625="",B2625=""),NA(),MAX(0,IF(A2625-B2625=0,SameDayCycleTimeSettingValue,((A2625-B2625) *24)-(INT((A2625-B2625)) * (24-(FinishHour-StartHour))))))</f>
        <v>#N/A</v>
      </c>
      <c r="K2625" s="3" t="e">
        <f ca="1">IF(OR(A2625&lt;&gt;"",B2625=""),NA(),MAX(0,IF(_xlfn.DAYS(NOW(),B2625)=0,SameDayCycleTimeSettingValue,_xlfn.DAYS(NOW(),B2625))))</f>
        <v>#N/A</v>
      </c>
    </row>
    <row r="2626" spans="1:11" x14ac:dyDescent="0.25">
      <c r="A2626" s="32" t="str">
        <f>IF(AND(TRIM(INDEX(CompletedDateValues,ROW(A2626)))&lt;&gt;"",INDEX(CompletedDateValues,ROW(A2626))&gt;0),INDEX(CompletedDateValues,ROW(A2626)),"")</f>
        <v/>
      </c>
      <c r="B2626" s="32" t="str">
        <f>IF(AND(TRIM(INDEX(StartDateValues,ROW(A2626)))&lt;&gt;"",INDEX(StartDateValues,ROW(A2626))&gt;0),INDEX(StartDateValues,ROW(A2626)),"")</f>
        <v/>
      </c>
      <c r="C2626" s="22" t="str">
        <f t="shared" si="201"/>
        <v/>
      </c>
      <c r="D2626" s="3" t="str">
        <f t="shared" si="202"/>
        <v/>
      </c>
      <c r="E2626" s="3" t="str">
        <f t="shared" si="203"/>
        <v/>
      </c>
      <c r="F2626" s="3" t="str">
        <f t="shared" si="204"/>
        <v/>
      </c>
      <c r="G2626" s="3" t="str">
        <f>IF(A2626="","",IF(HOUR(A2626)&lt;StartHour,StartHour,IF(HOUR(A2626)&gt;FinishHour,FinishHour,HOUR(A2626))))</f>
        <v/>
      </c>
      <c r="H2626" s="3" t="str">
        <f t="shared" si="205"/>
        <v/>
      </c>
      <c r="I2626" s="33" t="e">
        <f>IF(OR(A2626="",B2626=""),NA(),MAX(0,IF(A2626-B2626=0,SameDayCycleTimeSettingValue,(A2626-B2626) *24)))</f>
        <v>#N/A</v>
      </c>
      <c r="J2626" s="33" t="e">
        <f>IF(OR(A2626="",B2626=""),NA(),MAX(0,IF(A2626-B2626=0,SameDayCycleTimeSettingValue,((A2626-B2626) *24)-(INT((A2626-B2626)) * (24-(FinishHour-StartHour))))))</f>
        <v>#N/A</v>
      </c>
      <c r="K2626" s="3" t="e">
        <f ca="1">IF(OR(A2626&lt;&gt;"",B2626=""),NA(),MAX(0,IF(_xlfn.DAYS(NOW(),B2626)=0,SameDayCycleTimeSettingValue,_xlfn.DAYS(NOW(),B2626))))</f>
        <v>#N/A</v>
      </c>
    </row>
    <row r="2627" spans="1:11" x14ac:dyDescent="0.25">
      <c r="A2627" s="32" t="str">
        <f>IF(AND(TRIM(INDEX(CompletedDateValues,ROW(A2627)))&lt;&gt;"",INDEX(CompletedDateValues,ROW(A2627))&gt;0),INDEX(CompletedDateValues,ROW(A2627)),"")</f>
        <v/>
      </c>
      <c r="B2627" s="32" t="str">
        <f>IF(AND(TRIM(INDEX(StartDateValues,ROW(A2627)))&lt;&gt;"",INDEX(StartDateValues,ROW(A2627))&gt;0),INDEX(StartDateValues,ROW(A2627)),"")</f>
        <v/>
      </c>
      <c r="C2627" s="22" t="str">
        <f t="shared" ref="C2627:C2690" si="206">IF(AND(TRIM(INDEX(WorkTypeValues,ROW(A2627)))&lt;&gt;"",INDEX(WorkTypeValues,ROW(A2627))&gt;0),INDEX(WorkTypeValues,ROW(A2627)),"")</f>
        <v/>
      </c>
      <c r="D2627" s="3" t="str">
        <f t="shared" ref="D2627:D2690" si="207">IF(A2627="", "",YEAR(A2627))</f>
        <v/>
      </c>
      <c r="E2627" s="3" t="str">
        <f t="shared" ref="E2627:E2690" si="208">IF(A2627="","",MONTH(A2627))</f>
        <v/>
      </c>
      <c r="F2627" s="3" t="str">
        <f t="shared" ref="F2627:F2690" si="209">IF(A2627="","",DAY(A2627))</f>
        <v/>
      </c>
      <c r="G2627" s="3" t="str">
        <f>IF(A2627="","",IF(HOUR(A2627)&lt;StartHour,StartHour,IF(HOUR(A2627)&gt;FinishHour,FinishHour,HOUR(A2627))))</f>
        <v/>
      </c>
      <c r="H2627" s="3" t="str">
        <f t="shared" ref="H2627:H2690" si="210">IF(D2627="","",D2627&amp;"-"&amp;TEXT(E2627,"00") &amp;"-"&amp;TEXT(F2627,"00") &amp;"-"&amp;TEXT(G2627,"00"))</f>
        <v/>
      </c>
      <c r="I2627" s="33" t="e">
        <f>IF(OR(A2627="",B2627=""),NA(),MAX(0,IF(A2627-B2627=0,SameDayCycleTimeSettingValue,(A2627-B2627) *24)))</f>
        <v>#N/A</v>
      </c>
      <c r="J2627" s="33" t="e">
        <f>IF(OR(A2627="",B2627=""),NA(),MAX(0,IF(A2627-B2627=0,SameDayCycleTimeSettingValue,((A2627-B2627) *24)-(INT((A2627-B2627)) * (24-(FinishHour-StartHour))))))</f>
        <v>#N/A</v>
      </c>
      <c r="K2627" s="3" t="e">
        <f ca="1">IF(OR(A2627&lt;&gt;"",B2627=""),NA(),MAX(0,IF(_xlfn.DAYS(NOW(),B2627)=0,SameDayCycleTimeSettingValue,_xlfn.DAYS(NOW(),B2627))))</f>
        <v>#N/A</v>
      </c>
    </row>
    <row r="2628" spans="1:11" x14ac:dyDescent="0.25">
      <c r="A2628" s="32" t="str">
        <f>IF(AND(TRIM(INDEX(CompletedDateValues,ROW(A2628)))&lt;&gt;"",INDEX(CompletedDateValues,ROW(A2628))&gt;0),INDEX(CompletedDateValues,ROW(A2628)),"")</f>
        <v/>
      </c>
      <c r="B2628" s="32" t="str">
        <f>IF(AND(TRIM(INDEX(StartDateValues,ROW(A2628)))&lt;&gt;"",INDEX(StartDateValues,ROW(A2628))&gt;0),INDEX(StartDateValues,ROW(A2628)),"")</f>
        <v/>
      </c>
      <c r="C2628" s="22" t="str">
        <f t="shared" si="206"/>
        <v/>
      </c>
      <c r="D2628" s="3" t="str">
        <f t="shared" si="207"/>
        <v/>
      </c>
      <c r="E2628" s="3" t="str">
        <f t="shared" si="208"/>
        <v/>
      </c>
      <c r="F2628" s="3" t="str">
        <f t="shared" si="209"/>
        <v/>
      </c>
      <c r="G2628" s="3" t="str">
        <f>IF(A2628="","",IF(HOUR(A2628)&lt;StartHour,StartHour,IF(HOUR(A2628)&gt;FinishHour,FinishHour,HOUR(A2628))))</f>
        <v/>
      </c>
      <c r="H2628" s="3" t="str">
        <f t="shared" si="210"/>
        <v/>
      </c>
      <c r="I2628" s="33" t="e">
        <f>IF(OR(A2628="",B2628=""),NA(),MAX(0,IF(A2628-B2628=0,SameDayCycleTimeSettingValue,(A2628-B2628) *24)))</f>
        <v>#N/A</v>
      </c>
      <c r="J2628" s="33" t="e">
        <f>IF(OR(A2628="",B2628=""),NA(),MAX(0,IF(A2628-B2628=0,SameDayCycleTimeSettingValue,((A2628-B2628) *24)-(INT((A2628-B2628)) * (24-(FinishHour-StartHour))))))</f>
        <v>#N/A</v>
      </c>
      <c r="K2628" s="3" t="e">
        <f ca="1">IF(OR(A2628&lt;&gt;"",B2628=""),NA(),MAX(0,IF(_xlfn.DAYS(NOW(),B2628)=0,SameDayCycleTimeSettingValue,_xlfn.DAYS(NOW(),B2628))))</f>
        <v>#N/A</v>
      </c>
    </row>
    <row r="2629" spans="1:11" x14ac:dyDescent="0.25">
      <c r="A2629" s="32" t="str">
        <f>IF(AND(TRIM(INDEX(CompletedDateValues,ROW(A2629)))&lt;&gt;"",INDEX(CompletedDateValues,ROW(A2629))&gt;0),INDEX(CompletedDateValues,ROW(A2629)),"")</f>
        <v/>
      </c>
      <c r="B2629" s="32" t="str">
        <f>IF(AND(TRIM(INDEX(StartDateValues,ROW(A2629)))&lt;&gt;"",INDEX(StartDateValues,ROW(A2629))&gt;0),INDEX(StartDateValues,ROW(A2629)),"")</f>
        <v/>
      </c>
      <c r="C2629" s="22" t="str">
        <f t="shared" si="206"/>
        <v/>
      </c>
      <c r="D2629" s="3" t="str">
        <f t="shared" si="207"/>
        <v/>
      </c>
      <c r="E2629" s="3" t="str">
        <f t="shared" si="208"/>
        <v/>
      </c>
      <c r="F2629" s="3" t="str">
        <f t="shared" si="209"/>
        <v/>
      </c>
      <c r="G2629" s="3" t="str">
        <f>IF(A2629="","",IF(HOUR(A2629)&lt;StartHour,StartHour,IF(HOUR(A2629)&gt;FinishHour,FinishHour,HOUR(A2629))))</f>
        <v/>
      </c>
      <c r="H2629" s="3" t="str">
        <f t="shared" si="210"/>
        <v/>
      </c>
      <c r="I2629" s="33" t="e">
        <f>IF(OR(A2629="",B2629=""),NA(),MAX(0,IF(A2629-B2629=0,SameDayCycleTimeSettingValue,(A2629-B2629) *24)))</f>
        <v>#N/A</v>
      </c>
      <c r="J2629" s="33" t="e">
        <f>IF(OR(A2629="",B2629=""),NA(),MAX(0,IF(A2629-B2629=0,SameDayCycleTimeSettingValue,((A2629-B2629) *24)-(INT((A2629-B2629)) * (24-(FinishHour-StartHour))))))</f>
        <v>#N/A</v>
      </c>
      <c r="K2629" s="3" t="e">
        <f ca="1">IF(OR(A2629&lt;&gt;"",B2629=""),NA(),MAX(0,IF(_xlfn.DAYS(NOW(),B2629)=0,SameDayCycleTimeSettingValue,_xlfn.DAYS(NOW(),B2629))))</f>
        <v>#N/A</v>
      </c>
    </row>
    <row r="2630" spans="1:11" x14ac:dyDescent="0.25">
      <c r="A2630" s="32" t="str">
        <f>IF(AND(TRIM(INDEX(CompletedDateValues,ROW(A2630)))&lt;&gt;"",INDEX(CompletedDateValues,ROW(A2630))&gt;0),INDEX(CompletedDateValues,ROW(A2630)),"")</f>
        <v/>
      </c>
      <c r="B2630" s="32" t="str">
        <f>IF(AND(TRIM(INDEX(StartDateValues,ROW(A2630)))&lt;&gt;"",INDEX(StartDateValues,ROW(A2630))&gt;0),INDEX(StartDateValues,ROW(A2630)),"")</f>
        <v/>
      </c>
      <c r="C2630" s="22" t="str">
        <f t="shared" si="206"/>
        <v/>
      </c>
      <c r="D2630" s="3" t="str">
        <f t="shared" si="207"/>
        <v/>
      </c>
      <c r="E2630" s="3" t="str">
        <f t="shared" si="208"/>
        <v/>
      </c>
      <c r="F2630" s="3" t="str">
        <f t="shared" si="209"/>
        <v/>
      </c>
      <c r="G2630" s="3" t="str">
        <f>IF(A2630="","",IF(HOUR(A2630)&lt;StartHour,StartHour,IF(HOUR(A2630)&gt;FinishHour,FinishHour,HOUR(A2630))))</f>
        <v/>
      </c>
      <c r="H2630" s="3" t="str">
        <f t="shared" si="210"/>
        <v/>
      </c>
      <c r="I2630" s="33" t="e">
        <f>IF(OR(A2630="",B2630=""),NA(),MAX(0,IF(A2630-B2630=0,SameDayCycleTimeSettingValue,(A2630-B2630) *24)))</f>
        <v>#N/A</v>
      </c>
      <c r="J2630" s="33" t="e">
        <f>IF(OR(A2630="",B2630=""),NA(),MAX(0,IF(A2630-B2630=0,SameDayCycleTimeSettingValue,((A2630-B2630) *24)-(INT((A2630-B2630)) * (24-(FinishHour-StartHour))))))</f>
        <v>#N/A</v>
      </c>
      <c r="K2630" s="3" t="e">
        <f ca="1">IF(OR(A2630&lt;&gt;"",B2630=""),NA(),MAX(0,IF(_xlfn.DAYS(NOW(),B2630)=0,SameDayCycleTimeSettingValue,_xlfn.DAYS(NOW(),B2630))))</f>
        <v>#N/A</v>
      </c>
    </row>
    <row r="2631" spans="1:11" x14ac:dyDescent="0.25">
      <c r="A2631" s="32" t="str">
        <f>IF(AND(TRIM(INDEX(CompletedDateValues,ROW(A2631)))&lt;&gt;"",INDEX(CompletedDateValues,ROW(A2631))&gt;0),INDEX(CompletedDateValues,ROW(A2631)),"")</f>
        <v/>
      </c>
      <c r="B2631" s="32" t="str">
        <f>IF(AND(TRIM(INDEX(StartDateValues,ROW(A2631)))&lt;&gt;"",INDEX(StartDateValues,ROW(A2631))&gt;0),INDEX(StartDateValues,ROW(A2631)),"")</f>
        <v/>
      </c>
      <c r="C2631" s="22" t="str">
        <f t="shared" si="206"/>
        <v/>
      </c>
      <c r="D2631" s="3" t="str">
        <f t="shared" si="207"/>
        <v/>
      </c>
      <c r="E2631" s="3" t="str">
        <f t="shared" si="208"/>
        <v/>
      </c>
      <c r="F2631" s="3" t="str">
        <f t="shared" si="209"/>
        <v/>
      </c>
      <c r="G2631" s="3" t="str">
        <f>IF(A2631="","",IF(HOUR(A2631)&lt;StartHour,StartHour,IF(HOUR(A2631)&gt;FinishHour,FinishHour,HOUR(A2631))))</f>
        <v/>
      </c>
      <c r="H2631" s="3" t="str">
        <f t="shared" si="210"/>
        <v/>
      </c>
      <c r="I2631" s="33" t="e">
        <f>IF(OR(A2631="",B2631=""),NA(),MAX(0,IF(A2631-B2631=0,SameDayCycleTimeSettingValue,(A2631-B2631) *24)))</f>
        <v>#N/A</v>
      </c>
      <c r="J2631" s="33" t="e">
        <f>IF(OR(A2631="",B2631=""),NA(),MAX(0,IF(A2631-B2631=0,SameDayCycleTimeSettingValue,((A2631-B2631) *24)-(INT((A2631-B2631)) * (24-(FinishHour-StartHour))))))</f>
        <v>#N/A</v>
      </c>
      <c r="K2631" s="3" t="e">
        <f ca="1">IF(OR(A2631&lt;&gt;"",B2631=""),NA(),MAX(0,IF(_xlfn.DAYS(NOW(),B2631)=0,SameDayCycleTimeSettingValue,_xlfn.DAYS(NOW(),B2631))))</f>
        <v>#N/A</v>
      </c>
    </row>
    <row r="2632" spans="1:11" x14ac:dyDescent="0.25">
      <c r="A2632" s="32" t="str">
        <f>IF(AND(TRIM(INDEX(CompletedDateValues,ROW(A2632)))&lt;&gt;"",INDEX(CompletedDateValues,ROW(A2632))&gt;0),INDEX(CompletedDateValues,ROW(A2632)),"")</f>
        <v/>
      </c>
      <c r="B2632" s="32" t="str">
        <f>IF(AND(TRIM(INDEX(StartDateValues,ROW(A2632)))&lt;&gt;"",INDEX(StartDateValues,ROW(A2632))&gt;0),INDEX(StartDateValues,ROW(A2632)),"")</f>
        <v/>
      </c>
      <c r="C2632" s="22" t="str">
        <f t="shared" si="206"/>
        <v/>
      </c>
      <c r="D2632" s="3" t="str">
        <f t="shared" si="207"/>
        <v/>
      </c>
      <c r="E2632" s="3" t="str">
        <f t="shared" si="208"/>
        <v/>
      </c>
      <c r="F2632" s="3" t="str">
        <f t="shared" si="209"/>
        <v/>
      </c>
      <c r="G2632" s="3" t="str">
        <f>IF(A2632="","",IF(HOUR(A2632)&lt;StartHour,StartHour,IF(HOUR(A2632)&gt;FinishHour,FinishHour,HOUR(A2632))))</f>
        <v/>
      </c>
      <c r="H2632" s="3" t="str">
        <f t="shared" si="210"/>
        <v/>
      </c>
      <c r="I2632" s="33" t="e">
        <f>IF(OR(A2632="",B2632=""),NA(),MAX(0,IF(A2632-B2632=0,SameDayCycleTimeSettingValue,(A2632-B2632) *24)))</f>
        <v>#N/A</v>
      </c>
      <c r="J2632" s="33" t="e">
        <f>IF(OR(A2632="",B2632=""),NA(),MAX(0,IF(A2632-B2632=0,SameDayCycleTimeSettingValue,((A2632-B2632) *24)-(INT((A2632-B2632)) * (24-(FinishHour-StartHour))))))</f>
        <v>#N/A</v>
      </c>
      <c r="K2632" s="3" t="e">
        <f ca="1">IF(OR(A2632&lt;&gt;"",B2632=""),NA(),MAX(0,IF(_xlfn.DAYS(NOW(),B2632)=0,SameDayCycleTimeSettingValue,_xlfn.DAYS(NOW(),B2632))))</f>
        <v>#N/A</v>
      </c>
    </row>
    <row r="2633" spans="1:11" x14ac:dyDescent="0.25">
      <c r="A2633" s="32" t="str">
        <f>IF(AND(TRIM(INDEX(CompletedDateValues,ROW(A2633)))&lt;&gt;"",INDEX(CompletedDateValues,ROW(A2633))&gt;0),INDEX(CompletedDateValues,ROW(A2633)),"")</f>
        <v/>
      </c>
      <c r="B2633" s="32" t="str">
        <f>IF(AND(TRIM(INDEX(StartDateValues,ROW(A2633)))&lt;&gt;"",INDEX(StartDateValues,ROW(A2633))&gt;0),INDEX(StartDateValues,ROW(A2633)),"")</f>
        <v/>
      </c>
      <c r="C2633" s="22" t="str">
        <f t="shared" si="206"/>
        <v/>
      </c>
      <c r="D2633" s="3" t="str">
        <f t="shared" si="207"/>
        <v/>
      </c>
      <c r="E2633" s="3" t="str">
        <f t="shared" si="208"/>
        <v/>
      </c>
      <c r="F2633" s="3" t="str">
        <f t="shared" si="209"/>
        <v/>
      </c>
      <c r="G2633" s="3" t="str">
        <f>IF(A2633="","",IF(HOUR(A2633)&lt;StartHour,StartHour,IF(HOUR(A2633)&gt;FinishHour,FinishHour,HOUR(A2633))))</f>
        <v/>
      </c>
      <c r="H2633" s="3" t="str">
        <f t="shared" si="210"/>
        <v/>
      </c>
      <c r="I2633" s="33" t="e">
        <f>IF(OR(A2633="",B2633=""),NA(),MAX(0,IF(A2633-B2633=0,SameDayCycleTimeSettingValue,(A2633-B2633) *24)))</f>
        <v>#N/A</v>
      </c>
      <c r="J2633" s="33" t="e">
        <f>IF(OR(A2633="",B2633=""),NA(),MAX(0,IF(A2633-B2633=0,SameDayCycleTimeSettingValue,((A2633-B2633) *24)-(INT((A2633-B2633)) * (24-(FinishHour-StartHour))))))</f>
        <v>#N/A</v>
      </c>
      <c r="K2633" s="3" t="e">
        <f ca="1">IF(OR(A2633&lt;&gt;"",B2633=""),NA(),MAX(0,IF(_xlfn.DAYS(NOW(),B2633)=0,SameDayCycleTimeSettingValue,_xlfn.DAYS(NOW(),B2633))))</f>
        <v>#N/A</v>
      </c>
    </row>
    <row r="2634" spans="1:11" x14ac:dyDescent="0.25">
      <c r="A2634" s="32" t="str">
        <f>IF(AND(TRIM(INDEX(CompletedDateValues,ROW(A2634)))&lt;&gt;"",INDEX(CompletedDateValues,ROW(A2634))&gt;0),INDEX(CompletedDateValues,ROW(A2634)),"")</f>
        <v/>
      </c>
      <c r="B2634" s="32" t="str">
        <f>IF(AND(TRIM(INDEX(StartDateValues,ROW(A2634)))&lt;&gt;"",INDEX(StartDateValues,ROW(A2634))&gt;0),INDEX(StartDateValues,ROW(A2634)),"")</f>
        <v/>
      </c>
      <c r="C2634" s="22" t="str">
        <f t="shared" si="206"/>
        <v/>
      </c>
      <c r="D2634" s="3" t="str">
        <f t="shared" si="207"/>
        <v/>
      </c>
      <c r="E2634" s="3" t="str">
        <f t="shared" si="208"/>
        <v/>
      </c>
      <c r="F2634" s="3" t="str">
        <f t="shared" si="209"/>
        <v/>
      </c>
      <c r="G2634" s="3" t="str">
        <f>IF(A2634="","",IF(HOUR(A2634)&lt;StartHour,StartHour,IF(HOUR(A2634)&gt;FinishHour,FinishHour,HOUR(A2634))))</f>
        <v/>
      </c>
      <c r="H2634" s="3" t="str">
        <f t="shared" si="210"/>
        <v/>
      </c>
      <c r="I2634" s="33" t="e">
        <f>IF(OR(A2634="",B2634=""),NA(),MAX(0,IF(A2634-B2634=0,SameDayCycleTimeSettingValue,(A2634-B2634) *24)))</f>
        <v>#N/A</v>
      </c>
      <c r="J2634" s="33" t="e">
        <f>IF(OR(A2634="",B2634=""),NA(),MAX(0,IF(A2634-B2634=0,SameDayCycleTimeSettingValue,((A2634-B2634) *24)-(INT((A2634-B2634)) * (24-(FinishHour-StartHour))))))</f>
        <v>#N/A</v>
      </c>
      <c r="K2634" s="3" t="e">
        <f ca="1">IF(OR(A2634&lt;&gt;"",B2634=""),NA(),MAX(0,IF(_xlfn.DAYS(NOW(),B2634)=0,SameDayCycleTimeSettingValue,_xlfn.DAYS(NOW(),B2634))))</f>
        <v>#N/A</v>
      </c>
    </row>
    <row r="2635" spans="1:11" x14ac:dyDescent="0.25">
      <c r="A2635" s="32" t="str">
        <f>IF(AND(TRIM(INDEX(CompletedDateValues,ROW(A2635)))&lt;&gt;"",INDEX(CompletedDateValues,ROW(A2635))&gt;0),INDEX(CompletedDateValues,ROW(A2635)),"")</f>
        <v/>
      </c>
      <c r="B2635" s="32" t="str">
        <f>IF(AND(TRIM(INDEX(StartDateValues,ROW(A2635)))&lt;&gt;"",INDEX(StartDateValues,ROW(A2635))&gt;0),INDEX(StartDateValues,ROW(A2635)),"")</f>
        <v/>
      </c>
      <c r="C2635" s="22" t="str">
        <f t="shared" si="206"/>
        <v/>
      </c>
      <c r="D2635" s="3" t="str">
        <f t="shared" si="207"/>
        <v/>
      </c>
      <c r="E2635" s="3" t="str">
        <f t="shared" si="208"/>
        <v/>
      </c>
      <c r="F2635" s="3" t="str">
        <f t="shared" si="209"/>
        <v/>
      </c>
      <c r="G2635" s="3" t="str">
        <f>IF(A2635="","",IF(HOUR(A2635)&lt;StartHour,StartHour,IF(HOUR(A2635)&gt;FinishHour,FinishHour,HOUR(A2635))))</f>
        <v/>
      </c>
      <c r="H2635" s="3" t="str">
        <f t="shared" si="210"/>
        <v/>
      </c>
      <c r="I2635" s="33" t="e">
        <f>IF(OR(A2635="",B2635=""),NA(),MAX(0,IF(A2635-B2635=0,SameDayCycleTimeSettingValue,(A2635-B2635) *24)))</f>
        <v>#N/A</v>
      </c>
      <c r="J2635" s="33" t="e">
        <f>IF(OR(A2635="",B2635=""),NA(),MAX(0,IF(A2635-B2635=0,SameDayCycleTimeSettingValue,((A2635-B2635) *24)-(INT((A2635-B2635)) * (24-(FinishHour-StartHour))))))</f>
        <v>#N/A</v>
      </c>
      <c r="K2635" s="3" t="e">
        <f ca="1">IF(OR(A2635&lt;&gt;"",B2635=""),NA(),MAX(0,IF(_xlfn.DAYS(NOW(),B2635)=0,SameDayCycleTimeSettingValue,_xlfn.DAYS(NOW(),B2635))))</f>
        <v>#N/A</v>
      </c>
    </row>
    <row r="2636" spans="1:11" x14ac:dyDescent="0.25">
      <c r="A2636" s="32" t="str">
        <f>IF(AND(TRIM(INDEX(CompletedDateValues,ROW(A2636)))&lt;&gt;"",INDEX(CompletedDateValues,ROW(A2636))&gt;0),INDEX(CompletedDateValues,ROW(A2636)),"")</f>
        <v/>
      </c>
      <c r="B2636" s="32" t="str">
        <f>IF(AND(TRIM(INDEX(StartDateValues,ROW(A2636)))&lt;&gt;"",INDEX(StartDateValues,ROW(A2636))&gt;0),INDEX(StartDateValues,ROW(A2636)),"")</f>
        <v/>
      </c>
      <c r="C2636" s="22" t="str">
        <f t="shared" si="206"/>
        <v/>
      </c>
      <c r="D2636" s="3" t="str">
        <f t="shared" si="207"/>
        <v/>
      </c>
      <c r="E2636" s="3" t="str">
        <f t="shared" si="208"/>
        <v/>
      </c>
      <c r="F2636" s="3" t="str">
        <f t="shared" si="209"/>
        <v/>
      </c>
      <c r="G2636" s="3" t="str">
        <f>IF(A2636="","",IF(HOUR(A2636)&lt;StartHour,StartHour,IF(HOUR(A2636)&gt;FinishHour,FinishHour,HOUR(A2636))))</f>
        <v/>
      </c>
      <c r="H2636" s="3" t="str">
        <f t="shared" si="210"/>
        <v/>
      </c>
      <c r="I2636" s="33" t="e">
        <f>IF(OR(A2636="",B2636=""),NA(),MAX(0,IF(A2636-B2636=0,SameDayCycleTimeSettingValue,(A2636-B2636) *24)))</f>
        <v>#N/A</v>
      </c>
      <c r="J2636" s="33" t="e">
        <f>IF(OR(A2636="",B2636=""),NA(),MAX(0,IF(A2636-B2636=0,SameDayCycleTimeSettingValue,((A2636-B2636) *24)-(INT((A2636-B2636)) * (24-(FinishHour-StartHour))))))</f>
        <v>#N/A</v>
      </c>
      <c r="K2636" s="3" t="e">
        <f ca="1">IF(OR(A2636&lt;&gt;"",B2636=""),NA(),MAX(0,IF(_xlfn.DAYS(NOW(),B2636)=0,SameDayCycleTimeSettingValue,_xlfn.DAYS(NOW(),B2636))))</f>
        <v>#N/A</v>
      </c>
    </row>
    <row r="2637" spans="1:11" x14ac:dyDescent="0.25">
      <c r="A2637" s="32" t="str">
        <f>IF(AND(TRIM(INDEX(CompletedDateValues,ROW(A2637)))&lt;&gt;"",INDEX(CompletedDateValues,ROW(A2637))&gt;0),INDEX(CompletedDateValues,ROW(A2637)),"")</f>
        <v/>
      </c>
      <c r="B2637" s="32" t="str">
        <f>IF(AND(TRIM(INDEX(StartDateValues,ROW(A2637)))&lt;&gt;"",INDEX(StartDateValues,ROW(A2637))&gt;0),INDEX(StartDateValues,ROW(A2637)),"")</f>
        <v/>
      </c>
      <c r="C2637" s="22" t="str">
        <f t="shared" si="206"/>
        <v/>
      </c>
      <c r="D2637" s="3" t="str">
        <f t="shared" si="207"/>
        <v/>
      </c>
      <c r="E2637" s="3" t="str">
        <f t="shared" si="208"/>
        <v/>
      </c>
      <c r="F2637" s="3" t="str">
        <f t="shared" si="209"/>
        <v/>
      </c>
      <c r="G2637" s="3" t="str">
        <f>IF(A2637="","",IF(HOUR(A2637)&lt;StartHour,StartHour,IF(HOUR(A2637)&gt;FinishHour,FinishHour,HOUR(A2637))))</f>
        <v/>
      </c>
      <c r="H2637" s="3" t="str">
        <f t="shared" si="210"/>
        <v/>
      </c>
      <c r="I2637" s="33" t="e">
        <f>IF(OR(A2637="",B2637=""),NA(),MAX(0,IF(A2637-B2637=0,SameDayCycleTimeSettingValue,(A2637-B2637) *24)))</f>
        <v>#N/A</v>
      </c>
      <c r="J2637" s="33" t="e">
        <f>IF(OR(A2637="",B2637=""),NA(),MAX(0,IF(A2637-B2637=0,SameDayCycleTimeSettingValue,((A2637-B2637) *24)-(INT((A2637-B2637)) * (24-(FinishHour-StartHour))))))</f>
        <v>#N/A</v>
      </c>
      <c r="K2637" s="3" t="e">
        <f ca="1">IF(OR(A2637&lt;&gt;"",B2637=""),NA(),MAX(0,IF(_xlfn.DAYS(NOW(),B2637)=0,SameDayCycleTimeSettingValue,_xlfn.DAYS(NOW(),B2637))))</f>
        <v>#N/A</v>
      </c>
    </row>
    <row r="2638" spans="1:11" x14ac:dyDescent="0.25">
      <c r="A2638" s="32" t="str">
        <f>IF(AND(TRIM(INDEX(CompletedDateValues,ROW(A2638)))&lt;&gt;"",INDEX(CompletedDateValues,ROW(A2638))&gt;0),INDEX(CompletedDateValues,ROW(A2638)),"")</f>
        <v/>
      </c>
      <c r="B2638" s="32" t="str">
        <f>IF(AND(TRIM(INDEX(StartDateValues,ROW(A2638)))&lt;&gt;"",INDEX(StartDateValues,ROW(A2638))&gt;0),INDEX(StartDateValues,ROW(A2638)),"")</f>
        <v/>
      </c>
      <c r="C2638" s="22" t="str">
        <f t="shared" si="206"/>
        <v/>
      </c>
      <c r="D2638" s="3" t="str">
        <f t="shared" si="207"/>
        <v/>
      </c>
      <c r="E2638" s="3" t="str">
        <f t="shared" si="208"/>
        <v/>
      </c>
      <c r="F2638" s="3" t="str">
        <f t="shared" si="209"/>
        <v/>
      </c>
      <c r="G2638" s="3" t="str">
        <f>IF(A2638="","",IF(HOUR(A2638)&lt;StartHour,StartHour,IF(HOUR(A2638)&gt;FinishHour,FinishHour,HOUR(A2638))))</f>
        <v/>
      </c>
      <c r="H2638" s="3" t="str">
        <f t="shared" si="210"/>
        <v/>
      </c>
      <c r="I2638" s="33" t="e">
        <f>IF(OR(A2638="",B2638=""),NA(),MAX(0,IF(A2638-B2638=0,SameDayCycleTimeSettingValue,(A2638-B2638) *24)))</f>
        <v>#N/A</v>
      </c>
      <c r="J2638" s="33" t="e">
        <f>IF(OR(A2638="",B2638=""),NA(),MAX(0,IF(A2638-B2638=0,SameDayCycleTimeSettingValue,((A2638-B2638) *24)-(INT((A2638-B2638)) * (24-(FinishHour-StartHour))))))</f>
        <v>#N/A</v>
      </c>
      <c r="K2638" s="3" t="e">
        <f ca="1">IF(OR(A2638&lt;&gt;"",B2638=""),NA(),MAX(0,IF(_xlfn.DAYS(NOW(),B2638)=0,SameDayCycleTimeSettingValue,_xlfn.DAYS(NOW(),B2638))))</f>
        <v>#N/A</v>
      </c>
    </row>
    <row r="2639" spans="1:11" x14ac:dyDescent="0.25">
      <c r="A2639" s="32" t="str">
        <f>IF(AND(TRIM(INDEX(CompletedDateValues,ROW(A2639)))&lt;&gt;"",INDEX(CompletedDateValues,ROW(A2639))&gt;0),INDEX(CompletedDateValues,ROW(A2639)),"")</f>
        <v/>
      </c>
      <c r="B2639" s="32" t="str">
        <f>IF(AND(TRIM(INDEX(StartDateValues,ROW(A2639)))&lt;&gt;"",INDEX(StartDateValues,ROW(A2639))&gt;0),INDEX(StartDateValues,ROW(A2639)),"")</f>
        <v/>
      </c>
      <c r="C2639" s="22" t="str">
        <f t="shared" si="206"/>
        <v/>
      </c>
      <c r="D2639" s="3" t="str">
        <f t="shared" si="207"/>
        <v/>
      </c>
      <c r="E2639" s="3" t="str">
        <f t="shared" si="208"/>
        <v/>
      </c>
      <c r="F2639" s="3" t="str">
        <f t="shared" si="209"/>
        <v/>
      </c>
      <c r="G2639" s="3" t="str">
        <f>IF(A2639="","",IF(HOUR(A2639)&lt;StartHour,StartHour,IF(HOUR(A2639)&gt;FinishHour,FinishHour,HOUR(A2639))))</f>
        <v/>
      </c>
      <c r="H2639" s="3" t="str">
        <f t="shared" si="210"/>
        <v/>
      </c>
      <c r="I2639" s="33" t="e">
        <f>IF(OR(A2639="",B2639=""),NA(),MAX(0,IF(A2639-B2639=0,SameDayCycleTimeSettingValue,(A2639-B2639) *24)))</f>
        <v>#N/A</v>
      </c>
      <c r="J2639" s="33" t="e">
        <f>IF(OR(A2639="",B2639=""),NA(),MAX(0,IF(A2639-B2639=0,SameDayCycleTimeSettingValue,((A2639-B2639) *24)-(INT((A2639-B2639)) * (24-(FinishHour-StartHour))))))</f>
        <v>#N/A</v>
      </c>
      <c r="K2639" s="3" t="e">
        <f ca="1">IF(OR(A2639&lt;&gt;"",B2639=""),NA(),MAX(0,IF(_xlfn.DAYS(NOW(),B2639)=0,SameDayCycleTimeSettingValue,_xlfn.DAYS(NOW(),B2639))))</f>
        <v>#N/A</v>
      </c>
    </row>
    <row r="2640" spans="1:11" x14ac:dyDescent="0.25">
      <c r="A2640" s="32" t="str">
        <f>IF(AND(TRIM(INDEX(CompletedDateValues,ROW(A2640)))&lt;&gt;"",INDEX(CompletedDateValues,ROW(A2640))&gt;0),INDEX(CompletedDateValues,ROW(A2640)),"")</f>
        <v/>
      </c>
      <c r="B2640" s="32" t="str">
        <f>IF(AND(TRIM(INDEX(StartDateValues,ROW(A2640)))&lt;&gt;"",INDEX(StartDateValues,ROW(A2640))&gt;0),INDEX(StartDateValues,ROW(A2640)),"")</f>
        <v/>
      </c>
      <c r="C2640" s="22" t="str">
        <f t="shared" si="206"/>
        <v/>
      </c>
      <c r="D2640" s="3" t="str">
        <f t="shared" si="207"/>
        <v/>
      </c>
      <c r="E2640" s="3" t="str">
        <f t="shared" si="208"/>
        <v/>
      </c>
      <c r="F2640" s="3" t="str">
        <f t="shared" si="209"/>
        <v/>
      </c>
      <c r="G2640" s="3" t="str">
        <f>IF(A2640="","",IF(HOUR(A2640)&lt;StartHour,StartHour,IF(HOUR(A2640)&gt;FinishHour,FinishHour,HOUR(A2640))))</f>
        <v/>
      </c>
      <c r="H2640" s="3" t="str">
        <f t="shared" si="210"/>
        <v/>
      </c>
      <c r="I2640" s="33" t="e">
        <f>IF(OR(A2640="",B2640=""),NA(),MAX(0,IF(A2640-B2640=0,SameDayCycleTimeSettingValue,(A2640-B2640) *24)))</f>
        <v>#N/A</v>
      </c>
      <c r="J2640" s="33" t="e">
        <f>IF(OR(A2640="",B2640=""),NA(),MAX(0,IF(A2640-B2640=0,SameDayCycleTimeSettingValue,((A2640-B2640) *24)-(INT((A2640-B2640)) * (24-(FinishHour-StartHour))))))</f>
        <v>#N/A</v>
      </c>
      <c r="K2640" s="3" t="e">
        <f ca="1">IF(OR(A2640&lt;&gt;"",B2640=""),NA(),MAX(0,IF(_xlfn.DAYS(NOW(),B2640)=0,SameDayCycleTimeSettingValue,_xlfn.DAYS(NOW(),B2640))))</f>
        <v>#N/A</v>
      </c>
    </row>
    <row r="2641" spans="1:11" x14ac:dyDescent="0.25">
      <c r="A2641" s="32" t="str">
        <f>IF(AND(TRIM(INDEX(CompletedDateValues,ROW(A2641)))&lt;&gt;"",INDEX(CompletedDateValues,ROW(A2641))&gt;0),INDEX(CompletedDateValues,ROW(A2641)),"")</f>
        <v/>
      </c>
      <c r="B2641" s="32" t="str">
        <f>IF(AND(TRIM(INDEX(StartDateValues,ROW(A2641)))&lt;&gt;"",INDEX(StartDateValues,ROW(A2641))&gt;0),INDEX(StartDateValues,ROW(A2641)),"")</f>
        <v/>
      </c>
      <c r="C2641" s="22" t="str">
        <f t="shared" si="206"/>
        <v/>
      </c>
      <c r="D2641" s="3" t="str">
        <f t="shared" si="207"/>
        <v/>
      </c>
      <c r="E2641" s="3" t="str">
        <f t="shared" si="208"/>
        <v/>
      </c>
      <c r="F2641" s="3" t="str">
        <f t="shared" si="209"/>
        <v/>
      </c>
      <c r="G2641" s="3" t="str">
        <f>IF(A2641="","",IF(HOUR(A2641)&lt;StartHour,StartHour,IF(HOUR(A2641)&gt;FinishHour,FinishHour,HOUR(A2641))))</f>
        <v/>
      </c>
      <c r="H2641" s="3" t="str">
        <f t="shared" si="210"/>
        <v/>
      </c>
      <c r="I2641" s="33" t="e">
        <f>IF(OR(A2641="",B2641=""),NA(),MAX(0,IF(A2641-B2641=0,SameDayCycleTimeSettingValue,(A2641-B2641) *24)))</f>
        <v>#N/A</v>
      </c>
      <c r="J2641" s="33" t="e">
        <f>IF(OR(A2641="",B2641=""),NA(),MAX(0,IF(A2641-B2641=0,SameDayCycleTimeSettingValue,((A2641-B2641) *24)-(INT((A2641-B2641)) * (24-(FinishHour-StartHour))))))</f>
        <v>#N/A</v>
      </c>
      <c r="K2641" s="3" t="e">
        <f ca="1">IF(OR(A2641&lt;&gt;"",B2641=""),NA(),MAX(0,IF(_xlfn.DAYS(NOW(),B2641)=0,SameDayCycleTimeSettingValue,_xlfn.DAYS(NOW(),B2641))))</f>
        <v>#N/A</v>
      </c>
    </row>
    <row r="2642" spans="1:11" x14ac:dyDescent="0.25">
      <c r="A2642" s="32" t="str">
        <f>IF(AND(TRIM(INDEX(CompletedDateValues,ROW(A2642)))&lt;&gt;"",INDEX(CompletedDateValues,ROW(A2642))&gt;0),INDEX(CompletedDateValues,ROW(A2642)),"")</f>
        <v/>
      </c>
      <c r="B2642" s="32" t="str">
        <f>IF(AND(TRIM(INDEX(StartDateValues,ROW(A2642)))&lt;&gt;"",INDEX(StartDateValues,ROW(A2642))&gt;0),INDEX(StartDateValues,ROW(A2642)),"")</f>
        <v/>
      </c>
      <c r="C2642" s="22" t="str">
        <f t="shared" si="206"/>
        <v/>
      </c>
      <c r="D2642" s="3" t="str">
        <f t="shared" si="207"/>
        <v/>
      </c>
      <c r="E2642" s="3" t="str">
        <f t="shared" si="208"/>
        <v/>
      </c>
      <c r="F2642" s="3" t="str">
        <f t="shared" si="209"/>
        <v/>
      </c>
      <c r="G2642" s="3" t="str">
        <f>IF(A2642="","",IF(HOUR(A2642)&lt;StartHour,StartHour,IF(HOUR(A2642)&gt;FinishHour,FinishHour,HOUR(A2642))))</f>
        <v/>
      </c>
      <c r="H2642" s="3" t="str">
        <f t="shared" si="210"/>
        <v/>
      </c>
      <c r="I2642" s="33" t="e">
        <f>IF(OR(A2642="",B2642=""),NA(),MAX(0,IF(A2642-B2642=0,SameDayCycleTimeSettingValue,(A2642-B2642) *24)))</f>
        <v>#N/A</v>
      </c>
      <c r="J2642" s="33" t="e">
        <f>IF(OR(A2642="",B2642=""),NA(),MAX(0,IF(A2642-B2642=0,SameDayCycleTimeSettingValue,((A2642-B2642) *24)-(INT((A2642-B2642)) * (24-(FinishHour-StartHour))))))</f>
        <v>#N/A</v>
      </c>
      <c r="K2642" s="3" t="e">
        <f ca="1">IF(OR(A2642&lt;&gt;"",B2642=""),NA(),MAX(0,IF(_xlfn.DAYS(NOW(),B2642)=0,SameDayCycleTimeSettingValue,_xlfn.DAYS(NOW(),B2642))))</f>
        <v>#N/A</v>
      </c>
    </row>
    <row r="2643" spans="1:11" x14ac:dyDescent="0.25">
      <c r="A2643" s="32" t="str">
        <f>IF(AND(TRIM(INDEX(CompletedDateValues,ROW(A2643)))&lt;&gt;"",INDEX(CompletedDateValues,ROW(A2643))&gt;0),INDEX(CompletedDateValues,ROW(A2643)),"")</f>
        <v/>
      </c>
      <c r="B2643" s="32" t="str">
        <f>IF(AND(TRIM(INDEX(StartDateValues,ROW(A2643)))&lt;&gt;"",INDEX(StartDateValues,ROW(A2643))&gt;0),INDEX(StartDateValues,ROW(A2643)),"")</f>
        <v/>
      </c>
      <c r="C2643" s="22" t="str">
        <f t="shared" si="206"/>
        <v/>
      </c>
      <c r="D2643" s="3" t="str">
        <f t="shared" si="207"/>
        <v/>
      </c>
      <c r="E2643" s="3" t="str">
        <f t="shared" si="208"/>
        <v/>
      </c>
      <c r="F2643" s="3" t="str">
        <f t="shared" si="209"/>
        <v/>
      </c>
      <c r="G2643" s="3" t="str">
        <f>IF(A2643="","",IF(HOUR(A2643)&lt;StartHour,StartHour,IF(HOUR(A2643)&gt;FinishHour,FinishHour,HOUR(A2643))))</f>
        <v/>
      </c>
      <c r="H2643" s="3" t="str">
        <f t="shared" si="210"/>
        <v/>
      </c>
      <c r="I2643" s="33" t="e">
        <f>IF(OR(A2643="",B2643=""),NA(),MAX(0,IF(A2643-B2643=0,SameDayCycleTimeSettingValue,(A2643-B2643) *24)))</f>
        <v>#N/A</v>
      </c>
      <c r="J2643" s="33" t="e">
        <f>IF(OR(A2643="",B2643=""),NA(),MAX(0,IF(A2643-B2643=0,SameDayCycleTimeSettingValue,((A2643-B2643) *24)-(INT((A2643-B2643)) * (24-(FinishHour-StartHour))))))</f>
        <v>#N/A</v>
      </c>
      <c r="K2643" s="3" t="e">
        <f ca="1">IF(OR(A2643&lt;&gt;"",B2643=""),NA(),MAX(0,IF(_xlfn.DAYS(NOW(),B2643)=0,SameDayCycleTimeSettingValue,_xlfn.DAYS(NOW(),B2643))))</f>
        <v>#N/A</v>
      </c>
    </row>
    <row r="2644" spans="1:11" x14ac:dyDescent="0.25">
      <c r="A2644" s="32" t="str">
        <f>IF(AND(TRIM(INDEX(CompletedDateValues,ROW(A2644)))&lt;&gt;"",INDEX(CompletedDateValues,ROW(A2644))&gt;0),INDEX(CompletedDateValues,ROW(A2644)),"")</f>
        <v/>
      </c>
      <c r="B2644" s="32" t="str">
        <f>IF(AND(TRIM(INDEX(StartDateValues,ROW(A2644)))&lt;&gt;"",INDEX(StartDateValues,ROW(A2644))&gt;0),INDEX(StartDateValues,ROW(A2644)),"")</f>
        <v/>
      </c>
      <c r="C2644" s="22" t="str">
        <f t="shared" si="206"/>
        <v/>
      </c>
      <c r="D2644" s="3" t="str">
        <f t="shared" si="207"/>
        <v/>
      </c>
      <c r="E2644" s="3" t="str">
        <f t="shared" si="208"/>
        <v/>
      </c>
      <c r="F2644" s="3" t="str">
        <f t="shared" si="209"/>
        <v/>
      </c>
      <c r="G2644" s="3" t="str">
        <f>IF(A2644="","",IF(HOUR(A2644)&lt;StartHour,StartHour,IF(HOUR(A2644)&gt;FinishHour,FinishHour,HOUR(A2644))))</f>
        <v/>
      </c>
      <c r="H2644" s="3" t="str">
        <f t="shared" si="210"/>
        <v/>
      </c>
      <c r="I2644" s="33" t="e">
        <f>IF(OR(A2644="",B2644=""),NA(),MAX(0,IF(A2644-B2644=0,SameDayCycleTimeSettingValue,(A2644-B2644) *24)))</f>
        <v>#N/A</v>
      </c>
      <c r="J2644" s="33" t="e">
        <f>IF(OR(A2644="",B2644=""),NA(),MAX(0,IF(A2644-B2644=0,SameDayCycleTimeSettingValue,((A2644-B2644) *24)-(INT((A2644-B2644)) * (24-(FinishHour-StartHour))))))</f>
        <v>#N/A</v>
      </c>
      <c r="K2644" s="3" t="e">
        <f ca="1">IF(OR(A2644&lt;&gt;"",B2644=""),NA(),MAX(0,IF(_xlfn.DAYS(NOW(),B2644)=0,SameDayCycleTimeSettingValue,_xlfn.DAYS(NOW(),B2644))))</f>
        <v>#N/A</v>
      </c>
    </row>
    <row r="2645" spans="1:11" x14ac:dyDescent="0.25">
      <c r="A2645" s="32" t="str">
        <f>IF(AND(TRIM(INDEX(CompletedDateValues,ROW(A2645)))&lt;&gt;"",INDEX(CompletedDateValues,ROW(A2645))&gt;0),INDEX(CompletedDateValues,ROW(A2645)),"")</f>
        <v/>
      </c>
      <c r="B2645" s="32" t="str">
        <f>IF(AND(TRIM(INDEX(StartDateValues,ROW(A2645)))&lt;&gt;"",INDEX(StartDateValues,ROW(A2645))&gt;0),INDEX(StartDateValues,ROW(A2645)),"")</f>
        <v/>
      </c>
      <c r="C2645" s="22" t="str">
        <f t="shared" si="206"/>
        <v/>
      </c>
      <c r="D2645" s="3" t="str">
        <f t="shared" si="207"/>
        <v/>
      </c>
      <c r="E2645" s="3" t="str">
        <f t="shared" si="208"/>
        <v/>
      </c>
      <c r="F2645" s="3" t="str">
        <f t="shared" si="209"/>
        <v/>
      </c>
      <c r="G2645" s="3" t="str">
        <f>IF(A2645="","",IF(HOUR(A2645)&lt;StartHour,StartHour,IF(HOUR(A2645)&gt;FinishHour,FinishHour,HOUR(A2645))))</f>
        <v/>
      </c>
      <c r="H2645" s="3" t="str">
        <f t="shared" si="210"/>
        <v/>
      </c>
      <c r="I2645" s="33" t="e">
        <f>IF(OR(A2645="",B2645=""),NA(),MAX(0,IF(A2645-B2645=0,SameDayCycleTimeSettingValue,(A2645-B2645) *24)))</f>
        <v>#N/A</v>
      </c>
      <c r="J2645" s="33" t="e">
        <f>IF(OR(A2645="",B2645=""),NA(),MAX(0,IF(A2645-B2645=0,SameDayCycleTimeSettingValue,((A2645-B2645) *24)-(INT((A2645-B2645)) * (24-(FinishHour-StartHour))))))</f>
        <v>#N/A</v>
      </c>
      <c r="K2645" s="3" t="e">
        <f ca="1">IF(OR(A2645&lt;&gt;"",B2645=""),NA(),MAX(0,IF(_xlfn.DAYS(NOW(),B2645)=0,SameDayCycleTimeSettingValue,_xlfn.DAYS(NOW(),B2645))))</f>
        <v>#N/A</v>
      </c>
    </row>
    <row r="2646" spans="1:11" x14ac:dyDescent="0.25">
      <c r="A2646" s="32" t="str">
        <f>IF(AND(TRIM(INDEX(CompletedDateValues,ROW(A2646)))&lt;&gt;"",INDEX(CompletedDateValues,ROW(A2646))&gt;0),INDEX(CompletedDateValues,ROW(A2646)),"")</f>
        <v/>
      </c>
      <c r="B2646" s="32" t="str">
        <f>IF(AND(TRIM(INDEX(StartDateValues,ROW(A2646)))&lt;&gt;"",INDEX(StartDateValues,ROW(A2646))&gt;0),INDEX(StartDateValues,ROW(A2646)),"")</f>
        <v/>
      </c>
      <c r="C2646" s="22" t="str">
        <f t="shared" si="206"/>
        <v/>
      </c>
      <c r="D2646" s="3" t="str">
        <f t="shared" si="207"/>
        <v/>
      </c>
      <c r="E2646" s="3" t="str">
        <f t="shared" si="208"/>
        <v/>
      </c>
      <c r="F2646" s="3" t="str">
        <f t="shared" si="209"/>
        <v/>
      </c>
      <c r="G2646" s="3" t="str">
        <f>IF(A2646="","",IF(HOUR(A2646)&lt;StartHour,StartHour,IF(HOUR(A2646)&gt;FinishHour,FinishHour,HOUR(A2646))))</f>
        <v/>
      </c>
      <c r="H2646" s="3" t="str">
        <f t="shared" si="210"/>
        <v/>
      </c>
      <c r="I2646" s="33" t="e">
        <f>IF(OR(A2646="",B2646=""),NA(),MAX(0,IF(A2646-B2646=0,SameDayCycleTimeSettingValue,(A2646-B2646) *24)))</f>
        <v>#N/A</v>
      </c>
      <c r="J2646" s="33" t="e">
        <f>IF(OR(A2646="",B2646=""),NA(),MAX(0,IF(A2646-B2646=0,SameDayCycleTimeSettingValue,((A2646-B2646) *24)-(INT((A2646-B2646)) * (24-(FinishHour-StartHour))))))</f>
        <v>#N/A</v>
      </c>
      <c r="K2646" s="3" t="e">
        <f ca="1">IF(OR(A2646&lt;&gt;"",B2646=""),NA(),MAX(0,IF(_xlfn.DAYS(NOW(),B2646)=0,SameDayCycleTimeSettingValue,_xlfn.DAYS(NOW(),B2646))))</f>
        <v>#N/A</v>
      </c>
    </row>
    <row r="2647" spans="1:11" x14ac:dyDescent="0.25">
      <c r="A2647" s="32" t="str">
        <f>IF(AND(TRIM(INDEX(CompletedDateValues,ROW(A2647)))&lt;&gt;"",INDEX(CompletedDateValues,ROW(A2647))&gt;0),INDEX(CompletedDateValues,ROW(A2647)),"")</f>
        <v/>
      </c>
      <c r="B2647" s="32" t="str">
        <f>IF(AND(TRIM(INDEX(StartDateValues,ROW(A2647)))&lt;&gt;"",INDEX(StartDateValues,ROW(A2647))&gt;0),INDEX(StartDateValues,ROW(A2647)),"")</f>
        <v/>
      </c>
      <c r="C2647" s="22" t="str">
        <f t="shared" si="206"/>
        <v/>
      </c>
      <c r="D2647" s="3" t="str">
        <f t="shared" si="207"/>
        <v/>
      </c>
      <c r="E2647" s="3" t="str">
        <f t="shared" si="208"/>
        <v/>
      </c>
      <c r="F2647" s="3" t="str">
        <f t="shared" si="209"/>
        <v/>
      </c>
      <c r="G2647" s="3" t="str">
        <f>IF(A2647="","",IF(HOUR(A2647)&lt;StartHour,StartHour,IF(HOUR(A2647)&gt;FinishHour,FinishHour,HOUR(A2647))))</f>
        <v/>
      </c>
      <c r="H2647" s="3" t="str">
        <f t="shared" si="210"/>
        <v/>
      </c>
      <c r="I2647" s="33" t="e">
        <f>IF(OR(A2647="",B2647=""),NA(),MAX(0,IF(A2647-B2647=0,SameDayCycleTimeSettingValue,(A2647-B2647) *24)))</f>
        <v>#N/A</v>
      </c>
      <c r="J2647" s="33" t="e">
        <f>IF(OR(A2647="",B2647=""),NA(),MAX(0,IF(A2647-B2647=0,SameDayCycleTimeSettingValue,((A2647-B2647) *24)-(INT((A2647-B2647)) * (24-(FinishHour-StartHour))))))</f>
        <v>#N/A</v>
      </c>
      <c r="K2647" s="3" t="e">
        <f ca="1">IF(OR(A2647&lt;&gt;"",B2647=""),NA(),MAX(0,IF(_xlfn.DAYS(NOW(),B2647)=0,SameDayCycleTimeSettingValue,_xlfn.DAYS(NOW(),B2647))))</f>
        <v>#N/A</v>
      </c>
    </row>
    <row r="2648" spans="1:11" x14ac:dyDescent="0.25">
      <c r="A2648" s="32" t="str">
        <f>IF(AND(TRIM(INDEX(CompletedDateValues,ROW(A2648)))&lt;&gt;"",INDEX(CompletedDateValues,ROW(A2648))&gt;0),INDEX(CompletedDateValues,ROW(A2648)),"")</f>
        <v/>
      </c>
      <c r="B2648" s="32" t="str">
        <f>IF(AND(TRIM(INDEX(StartDateValues,ROW(A2648)))&lt;&gt;"",INDEX(StartDateValues,ROW(A2648))&gt;0),INDEX(StartDateValues,ROW(A2648)),"")</f>
        <v/>
      </c>
      <c r="C2648" s="22" t="str">
        <f t="shared" si="206"/>
        <v/>
      </c>
      <c r="D2648" s="3" t="str">
        <f t="shared" si="207"/>
        <v/>
      </c>
      <c r="E2648" s="3" t="str">
        <f t="shared" si="208"/>
        <v/>
      </c>
      <c r="F2648" s="3" t="str">
        <f t="shared" si="209"/>
        <v/>
      </c>
      <c r="G2648" s="3" t="str">
        <f>IF(A2648="","",IF(HOUR(A2648)&lt;StartHour,StartHour,IF(HOUR(A2648)&gt;FinishHour,FinishHour,HOUR(A2648))))</f>
        <v/>
      </c>
      <c r="H2648" s="3" t="str">
        <f t="shared" si="210"/>
        <v/>
      </c>
      <c r="I2648" s="33" t="e">
        <f>IF(OR(A2648="",B2648=""),NA(),MAX(0,IF(A2648-B2648=0,SameDayCycleTimeSettingValue,(A2648-B2648) *24)))</f>
        <v>#N/A</v>
      </c>
      <c r="J2648" s="33" t="e">
        <f>IF(OR(A2648="",B2648=""),NA(),MAX(0,IF(A2648-B2648=0,SameDayCycleTimeSettingValue,((A2648-B2648) *24)-(INT((A2648-B2648)) * (24-(FinishHour-StartHour))))))</f>
        <v>#N/A</v>
      </c>
      <c r="K2648" s="3" t="e">
        <f ca="1">IF(OR(A2648&lt;&gt;"",B2648=""),NA(),MAX(0,IF(_xlfn.DAYS(NOW(),B2648)=0,SameDayCycleTimeSettingValue,_xlfn.DAYS(NOW(),B2648))))</f>
        <v>#N/A</v>
      </c>
    </row>
    <row r="2649" spans="1:11" x14ac:dyDescent="0.25">
      <c r="A2649" s="32" t="str">
        <f>IF(AND(TRIM(INDEX(CompletedDateValues,ROW(A2649)))&lt;&gt;"",INDEX(CompletedDateValues,ROW(A2649))&gt;0),INDEX(CompletedDateValues,ROW(A2649)),"")</f>
        <v/>
      </c>
      <c r="B2649" s="32" t="str">
        <f>IF(AND(TRIM(INDEX(StartDateValues,ROW(A2649)))&lt;&gt;"",INDEX(StartDateValues,ROW(A2649))&gt;0),INDEX(StartDateValues,ROW(A2649)),"")</f>
        <v/>
      </c>
      <c r="C2649" s="22" t="str">
        <f t="shared" si="206"/>
        <v/>
      </c>
      <c r="D2649" s="3" t="str">
        <f t="shared" si="207"/>
        <v/>
      </c>
      <c r="E2649" s="3" t="str">
        <f t="shared" si="208"/>
        <v/>
      </c>
      <c r="F2649" s="3" t="str">
        <f t="shared" si="209"/>
        <v/>
      </c>
      <c r="G2649" s="3" t="str">
        <f>IF(A2649="","",IF(HOUR(A2649)&lt;StartHour,StartHour,IF(HOUR(A2649)&gt;FinishHour,FinishHour,HOUR(A2649))))</f>
        <v/>
      </c>
      <c r="H2649" s="3" t="str">
        <f t="shared" si="210"/>
        <v/>
      </c>
      <c r="I2649" s="33" t="e">
        <f>IF(OR(A2649="",B2649=""),NA(),MAX(0,IF(A2649-B2649=0,SameDayCycleTimeSettingValue,(A2649-B2649) *24)))</f>
        <v>#N/A</v>
      </c>
      <c r="J2649" s="33" t="e">
        <f>IF(OR(A2649="",B2649=""),NA(),MAX(0,IF(A2649-B2649=0,SameDayCycleTimeSettingValue,((A2649-B2649) *24)-(INT((A2649-B2649)) * (24-(FinishHour-StartHour))))))</f>
        <v>#N/A</v>
      </c>
      <c r="K2649" s="3" t="e">
        <f ca="1">IF(OR(A2649&lt;&gt;"",B2649=""),NA(),MAX(0,IF(_xlfn.DAYS(NOW(),B2649)=0,SameDayCycleTimeSettingValue,_xlfn.DAYS(NOW(),B2649))))</f>
        <v>#N/A</v>
      </c>
    </row>
    <row r="2650" spans="1:11" x14ac:dyDescent="0.25">
      <c r="A2650" s="32" t="str">
        <f>IF(AND(TRIM(INDEX(CompletedDateValues,ROW(A2650)))&lt;&gt;"",INDEX(CompletedDateValues,ROW(A2650))&gt;0),INDEX(CompletedDateValues,ROW(A2650)),"")</f>
        <v/>
      </c>
      <c r="B2650" s="32" t="str">
        <f>IF(AND(TRIM(INDEX(StartDateValues,ROW(A2650)))&lt;&gt;"",INDEX(StartDateValues,ROW(A2650))&gt;0),INDEX(StartDateValues,ROW(A2650)),"")</f>
        <v/>
      </c>
      <c r="C2650" s="22" t="str">
        <f t="shared" si="206"/>
        <v/>
      </c>
      <c r="D2650" s="3" t="str">
        <f t="shared" si="207"/>
        <v/>
      </c>
      <c r="E2650" s="3" t="str">
        <f t="shared" si="208"/>
        <v/>
      </c>
      <c r="F2650" s="3" t="str">
        <f t="shared" si="209"/>
        <v/>
      </c>
      <c r="G2650" s="3" t="str">
        <f>IF(A2650="","",IF(HOUR(A2650)&lt;StartHour,StartHour,IF(HOUR(A2650)&gt;FinishHour,FinishHour,HOUR(A2650))))</f>
        <v/>
      </c>
      <c r="H2650" s="3" t="str">
        <f t="shared" si="210"/>
        <v/>
      </c>
      <c r="I2650" s="33" t="e">
        <f>IF(OR(A2650="",B2650=""),NA(),MAX(0,IF(A2650-B2650=0,SameDayCycleTimeSettingValue,(A2650-B2650) *24)))</f>
        <v>#N/A</v>
      </c>
      <c r="J2650" s="33" t="e">
        <f>IF(OR(A2650="",B2650=""),NA(),MAX(0,IF(A2650-B2650=0,SameDayCycleTimeSettingValue,((A2650-B2650) *24)-(INT((A2650-B2650)) * (24-(FinishHour-StartHour))))))</f>
        <v>#N/A</v>
      </c>
      <c r="K2650" s="3" t="e">
        <f ca="1">IF(OR(A2650&lt;&gt;"",B2650=""),NA(),MAX(0,IF(_xlfn.DAYS(NOW(),B2650)=0,SameDayCycleTimeSettingValue,_xlfn.DAYS(NOW(),B2650))))</f>
        <v>#N/A</v>
      </c>
    </row>
    <row r="2651" spans="1:11" x14ac:dyDescent="0.25">
      <c r="A2651" s="32" t="str">
        <f>IF(AND(TRIM(INDEX(CompletedDateValues,ROW(A2651)))&lt;&gt;"",INDEX(CompletedDateValues,ROW(A2651))&gt;0),INDEX(CompletedDateValues,ROW(A2651)),"")</f>
        <v/>
      </c>
      <c r="B2651" s="32" t="str">
        <f>IF(AND(TRIM(INDEX(StartDateValues,ROW(A2651)))&lt;&gt;"",INDEX(StartDateValues,ROW(A2651))&gt;0),INDEX(StartDateValues,ROW(A2651)),"")</f>
        <v/>
      </c>
      <c r="C2651" s="22" t="str">
        <f t="shared" si="206"/>
        <v/>
      </c>
      <c r="D2651" s="3" t="str">
        <f t="shared" si="207"/>
        <v/>
      </c>
      <c r="E2651" s="3" t="str">
        <f t="shared" si="208"/>
        <v/>
      </c>
      <c r="F2651" s="3" t="str">
        <f t="shared" si="209"/>
        <v/>
      </c>
      <c r="G2651" s="3" t="str">
        <f>IF(A2651="","",IF(HOUR(A2651)&lt;StartHour,StartHour,IF(HOUR(A2651)&gt;FinishHour,FinishHour,HOUR(A2651))))</f>
        <v/>
      </c>
      <c r="H2651" s="3" t="str">
        <f t="shared" si="210"/>
        <v/>
      </c>
      <c r="I2651" s="33" t="e">
        <f>IF(OR(A2651="",B2651=""),NA(),MAX(0,IF(A2651-B2651=0,SameDayCycleTimeSettingValue,(A2651-B2651) *24)))</f>
        <v>#N/A</v>
      </c>
      <c r="J2651" s="33" t="e">
        <f>IF(OR(A2651="",B2651=""),NA(),MAX(0,IF(A2651-B2651=0,SameDayCycleTimeSettingValue,((A2651-B2651) *24)-(INT((A2651-B2651)) * (24-(FinishHour-StartHour))))))</f>
        <v>#N/A</v>
      </c>
      <c r="K2651" s="3" t="e">
        <f ca="1">IF(OR(A2651&lt;&gt;"",B2651=""),NA(),MAX(0,IF(_xlfn.DAYS(NOW(),B2651)=0,SameDayCycleTimeSettingValue,_xlfn.DAYS(NOW(),B2651))))</f>
        <v>#N/A</v>
      </c>
    </row>
    <row r="2652" spans="1:11" x14ac:dyDescent="0.25">
      <c r="A2652" s="32" t="str">
        <f>IF(AND(TRIM(INDEX(CompletedDateValues,ROW(A2652)))&lt;&gt;"",INDEX(CompletedDateValues,ROW(A2652))&gt;0),INDEX(CompletedDateValues,ROW(A2652)),"")</f>
        <v/>
      </c>
      <c r="B2652" s="32" t="str">
        <f>IF(AND(TRIM(INDEX(StartDateValues,ROW(A2652)))&lt;&gt;"",INDEX(StartDateValues,ROW(A2652))&gt;0),INDEX(StartDateValues,ROW(A2652)),"")</f>
        <v/>
      </c>
      <c r="C2652" s="22" t="str">
        <f t="shared" si="206"/>
        <v/>
      </c>
      <c r="D2652" s="3" t="str">
        <f t="shared" si="207"/>
        <v/>
      </c>
      <c r="E2652" s="3" t="str">
        <f t="shared" si="208"/>
        <v/>
      </c>
      <c r="F2652" s="3" t="str">
        <f t="shared" si="209"/>
        <v/>
      </c>
      <c r="G2652" s="3" t="str">
        <f>IF(A2652="","",IF(HOUR(A2652)&lt;StartHour,StartHour,IF(HOUR(A2652)&gt;FinishHour,FinishHour,HOUR(A2652))))</f>
        <v/>
      </c>
      <c r="H2652" s="3" t="str">
        <f t="shared" si="210"/>
        <v/>
      </c>
      <c r="I2652" s="33" t="e">
        <f>IF(OR(A2652="",B2652=""),NA(),MAX(0,IF(A2652-B2652=0,SameDayCycleTimeSettingValue,(A2652-B2652) *24)))</f>
        <v>#N/A</v>
      </c>
      <c r="J2652" s="33" t="e">
        <f>IF(OR(A2652="",B2652=""),NA(),MAX(0,IF(A2652-B2652=0,SameDayCycleTimeSettingValue,((A2652-B2652) *24)-(INT((A2652-B2652)) * (24-(FinishHour-StartHour))))))</f>
        <v>#N/A</v>
      </c>
      <c r="K2652" s="3" t="e">
        <f ca="1">IF(OR(A2652&lt;&gt;"",B2652=""),NA(),MAX(0,IF(_xlfn.DAYS(NOW(),B2652)=0,SameDayCycleTimeSettingValue,_xlfn.DAYS(NOW(),B2652))))</f>
        <v>#N/A</v>
      </c>
    </row>
    <row r="2653" spans="1:11" x14ac:dyDescent="0.25">
      <c r="A2653" s="32" t="str">
        <f>IF(AND(TRIM(INDEX(CompletedDateValues,ROW(A2653)))&lt;&gt;"",INDEX(CompletedDateValues,ROW(A2653))&gt;0),INDEX(CompletedDateValues,ROW(A2653)),"")</f>
        <v/>
      </c>
      <c r="B2653" s="32" t="str">
        <f>IF(AND(TRIM(INDEX(StartDateValues,ROW(A2653)))&lt;&gt;"",INDEX(StartDateValues,ROW(A2653))&gt;0),INDEX(StartDateValues,ROW(A2653)),"")</f>
        <v/>
      </c>
      <c r="C2653" s="22" t="str">
        <f t="shared" si="206"/>
        <v/>
      </c>
      <c r="D2653" s="3" t="str">
        <f t="shared" si="207"/>
        <v/>
      </c>
      <c r="E2653" s="3" t="str">
        <f t="shared" si="208"/>
        <v/>
      </c>
      <c r="F2653" s="3" t="str">
        <f t="shared" si="209"/>
        <v/>
      </c>
      <c r="G2653" s="3" t="str">
        <f>IF(A2653="","",IF(HOUR(A2653)&lt;StartHour,StartHour,IF(HOUR(A2653)&gt;FinishHour,FinishHour,HOUR(A2653))))</f>
        <v/>
      </c>
      <c r="H2653" s="3" t="str">
        <f t="shared" si="210"/>
        <v/>
      </c>
      <c r="I2653" s="33" t="e">
        <f>IF(OR(A2653="",B2653=""),NA(),MAX(0,IF(A2653-B2653=0,SameDayCycleTimeSettingValue,(A2653-B2653) *24)))</f>
        <v>#N/A</v>
      </c>
      <c r="J2653" s="33" t="e">
        <f>IF(OR(A2653="",B2653=""),NA(),MAX(0,IF(A2653-B2653=0,SameDayCycleTimeSettingValue,((A2653-B2653) *24)-(INT((A2653-B2653)) * (24-(FinishHour-StartHour))))))</f>
        <v>#N/A</v>
      </c>
      <c r="K2653" s="3" t="e">
        <f ca="1">IF(OR(A2653&lt;&gt;"",B2653=""),NA(),MAX(0,IF(_xlfn.DAYS(NOW(),B2653)=0,SameDayCycleTimeSettingValue,_xlfn.DAYS(NOW(),B2653))))</f>
        <v>#N/A</v>
      </c>
    </row>
    <row r="2654" spans="1:11" x14ac:dyDescent="0.25">
      <c r="A2654" s="32" t="str">
        <f>IF(AND(TRIM(INDEX(CompletedDateValues,ROW(A2654)))&lt;&gt;"",INDEX(CompletedDateValues,ROW(A2654))&gt;0),INDEX(CompletedDateValues,ROW(A2654)),"")</f>
        <v/>
      </c>
      <c r="B2654" s="32" t="str">
        <f>IF(AND(TRIM(INDEX(StartDateValues,ROW(A2654)))&lt;&gt;"",INDEX(StartDateValues,ROW(A2654))&gt;0),INDEX(StartDateValues,ROW(A2654)),"")</f>
        <v/>
      </c>
      <c r="C2654" s="22" t="str">
        <f t="shared" si="206"/>
        <v/>
      </c>
      <c r="D2654" s="3" t="str">
        <f t="shared" si="207"/>
        <v/>
      </c>
      <c r="E2654" s="3" t="str">
        <f t="shared" si="208"/>
        <v/>
      </c>
      <c r="F2654" s="3" t="str">
        <f t="shared" si="209"/>
        <v/>
      </c>
      <c r="G2654" s="3" t="str">
        <f>IF(A2654="","",IF(HOUR(A2654)&lt;StartHour,StartHour,IF(HOUR(A2654)&gt;FinishHour,FinishHour,HOUR(A2654))))</f>
        <v/>
      </c>
      <c r="H2654" s="3" t="str">
        <f t="shared" si="210"/>
        <v/>
      </c>
      <c r="I2654" s="33" t="e">
        <f>IF(OR(A2654="",B2654=""),NA(),MAX(0,IF(A2654-B2654=0,SameDayCycleTimeSettingValue,(A2654-B2654) *24)))</f>
        <v>#N/A</v>
      </c>
      <c r="J2654" s="33" t="e">
        <f>IF(OR(A2654="",B2654=""),NA(),MAX(0,IF(A2654-B2654=0,SameDayCycleTimeSettingValue,((A2654-B2654) *24)-(INT((A2654-B2654)) * (24-(FinishHour-StartHour))))))</f>
        <v>#N/A</v>
      </c>
      <c r="K2654" s="3" t="e">
        <f ca="1">IF(OR(A2654&lt;&gt;"",B2654=""),NA(),MAX(0,IF(_xlfn.DAYS(NOW(),B2654)=0,SameDayCycleTimeSettingValue,_xlfn.DAYS(NOW(),B2654))))</f>
        <v>#N/A</v>
      </c>
    </row>
    <row r="2655" spans="1:11" x14ac:dyDescent="0.25">
      <c r="A2655" s="32" t="str">
        <f>IF(AND(TRIM(INDEX(CompletedDateValues,ROW(A2655)))&lt;&gt;"",INDEX(CompletedDateValues,ROW(A2655))&gt;0),INDEX(CompletedDateValues,ROW(A2655)),"")</f>
        <v/>
      </c>
      <c r="B2655" s="32" t="str">
        <f>IF(AND(TRIM(INDEX(StartDateValues,ROW(A2655)))&lt;&gt;"",INDEX(StartDateValues,ROW(A2655))&gt;0),INDEX(StartDateValues,ROW(A2655)),"")</f>
        <v/>
      </c>
      <c r="C2655" s="22" t="str">
        <f t="shared" si="206"/>
        <v/>
      </c>
      <c r="D2655" s="3" t="str">
        <f t="shared" si="207"/>
        <v/>
      </c>
      <c r="E2655" s="3" t="str">
        <f t="shared" si="208"/>
        <v/>
      </c>
      <c r="F2655" s="3" t="str">
        <f t="shared" si="209"/>
        <v/>
      </c>
      <c r="G2655" s="3" t="str">
        <f>IF(A2655="","",IF(HOUR(A2655)&lt;StartHour,StartHour,IF(HOUR(A2655)&gt;FinishHour,FinishHour,HOUR(A2655))))</f>
        <v/>
      </c>
      <c r="H2655" s="3" t="str">
        <f t="shared" si="210"/>
        <v/>
      </c>
      <c r="I2655" s="33" t="e">
        <f>IF(OR(A2655="",B2655=""),NA(),MAX(0,IF(A2655-B2655=0,SameDayCycleTimeSettingValue,(A2655-B2655) *24)))</f>
        <v>#N/A</v>
      </c>
      <c r="J2655" s="33" t="e">
        <f>IF(OR(A2655="",B2655=""),NA(),MAX(0,IF(A2655-B2655=0,SameDayCycleTimeSettingValue,((A2655-B2655) *24)-(INT((A2655-B2655)) * (24-(FinishHour-StartHour))))))</f>
        <v>#N/A</v>
      </c>
      <c r="K2655" s="3" t="e">
        <f ca="1">IF(OR(A2655&lt;&gt;"",B2655=""),NA(),MAX(0,IF(_xlfn.DAYS(NOW(),B2655)=0,SameDayCycleTimeSettingValue,_xlfn.DAYS(NOW(),B2655))))</f>
        <v>#N/A</v>
      </c>
    </row>
    <row r="2656" spans="1:11" x14ac:dyDescent="0.25">
      <c r="A2656" s="32" t="str">
        <f>IF(AND(TRIM(INDEX(CompletedDateValues,ROW(A2656)))&lt;&gt;"",INDEX(CompletedDateValues,ROW(A2656))&gt;0),INDEX(CompletedDateValues,ROW(A2656)),"")</f>
        <v/>
      </c>
      <c r="B2656" s="32" t="str">
        <f>IF(AND(TRIM(INDEX(StartDateValues,ROW(A2656)))&lt;&gt;"",INDEX(StartDateValues,ROW(A2656))&gt;0),INDEX(StartDateValues,ROW(A2656)),"")</f>
        <v/>
      </c>
      <c r="C2656" s="22" t="str">
        <f t="shared" si="206"/>
        <v/>
      </c>
      <c r="D2656" s="3" t="str">
        <f t="shared" si="207"/>
        <v/>
      </c>
      <c r="E2656" s="3" t="str">
        <f t="shared" si="208"/>
        <v/>
      </c>
      <c r="F2656" s="3" t="str">
        <f t="shared" si="209"/>
        <v/>
      </c>
      <c r="G2656" s="3" t="str">
        <f>IF(A2656="","",IF(HOUR(A2656)&lt;StartHour,StartHour,IF(HOUR(A2656)&gt;FinishHour,FinishHour,HOUR(A2656))))</f>
        <v/>
      </c>
      <c r="H2656" s="3" t="str">
        <f t="shared" si="210"/>
        <v/>
      </c>
      <c r="I2656" s="33" t="e">
        <f>IF(OR(A2656="",B2656=""),NA(),MAX(0,IF(A2656-B2656=0,SameDayCycleTimeSettingValue,(A2656-B2656) *24)))</f>
        <v>#N/A</v>
      </c>
      <c r="J2656" s="33" t="e">
        <f>IF(OR(A2656="",B2656=""),NA(),MAX(0,IF(A2656-B2656=0,SameDayCycleTimeSettingValue,((A2656-B2656) *24)-(INT((A2656-B2656)) * (24-(FinishHour-StartHour))))))</f>
        <v>#N/A</v>
      </c>
      <c r="K2656" s="3" t="e">
        <f ca="1">IF(OR(A2656&lt;&gt;"",B2656=""),NA(),MAX(0,IF(_xlfn.DAYS(NOW(),B2656)=0,SameDayCycleTimeSettingValue,_xlfn.DAYS(NOW(),B2656))))</f>
        <v>#N/A</v>
      </c>
    </row>
    <row r="2657" spans="1:11" x14ac:dyDescent="0.25">
      <c r="A2657" s="32" t="str">
        <f>IF(AND(TRIM(INDEX(CompletedDateValues,ROW(A2657)))&lt;&gt;"",INDEX(CompletedDateValues,ROW(A2657))&gt;0),INDEX(CompletedDateValues,ROW(A2657)),"")</f>
        <v/>
      </c>
      <c r="B2657" s="32" t="str">
        <f>IF(AND(TRIM(INDEX(StartDateValues,ROW(A2657)))&lt;&gt;"",INDEX(StartDateValues,ROW(A2657))&gt;0),INDEX(StartDateValues,ROW(A2657)),"")</f>
        <v/>
      </c>
      <c r="C2657" s="22" t="str">
        <f t="shared" si="206"/>
        <v/>
      </c>
      <c r="D2657" s="3" t="str">
        <f t="shared" si="207"/>
        <v/>
      </c>
      <c r="E2657" s="3" t="str">
        <f t="shared" si="208"/>
        <v/>
      </c>
      <c r="F2657" s="3" t="str">
        <f t="shared" si="209"/>
        <v/>
      </c>
      <c r="G2657" s="3" t="str">
        <f>IF(A2657="","",IF(HOUR(A2657)&lt;StartHour,StartHour,IF(HOUR(A2657)&gt;FinishHour,FinishHour,HOUR(A2657))))</f>
        <v/>
      </c>
      <c r="H2657" s="3" t="str">
        <f t="shared" si="210"/>
        <v/>
      </c>
      <c r="I2657" s="33" t="e">
        <f>IF(OR(A2657="",B2657=""),NA(),MAX(0,IF(A2657-B2657=0,SameDayCycleTimeSettingValue,(A2657-B2657) *24)))</f>
        <v>#N/A</v>
      </c>
      <c r="J2657" s="33" t="e">
        <f>IF(OR(A2657="",B2657=""),NA(),MAX(0,IF(A2657-B2657=0,SameDayCycleTimeSettingValue,((A2657-B2657) *24)-(INT((A2657-B2657)) * (24-(FinishHour-StartHour))))))</f>
        <v>#N/A</v>
      </c>
      <c r="K2657" s="3" t="e">
        <f ca="1">IF(OR(A2657&lt;&gt;"",B2657=""),NA(),MAX(0,IF(_xlfn.DAYS(NOW(),B2657)=0,SameDayCycleTimeSettingValue,_xlfn.DAYS(NOW(),B2657))))</f>
        <v>#N/A</v>
      </c>
    </row>
    <row r="2658" spans="1:11" x14ac:dyDescent="0.25">
      <c r="A2658" s="32" t="str">
        <f>IF(AND(TRIM(INDEX(CompletedDateValues,ROW(A2658)))&lt;&gt;"",INDEX(CompletedDateValues,ROW(A2658))&gt;0),INDEX(CompletedDateValues,ROW(A2658)),"")</f>
        <v/>
      </c>
      <c r="B2658" s="32" t="str">
        <f>IF(AND(TRIM(INDEX(StartDateValues,ROW(A2658)))&lt;&gt;"",INDEX(StartDateValues,ROW(A2658))&gt;0),INDEX(StartDateValues,ROW(A2658)),"")</f>
        <v/>
      </c>
      <c r="C2658" s="22" t="str">
        <f t="shared" si="206"/>
        <v/>
      </c>
      <c r="D2658" s="3" t="str">
        <f t="shared" si="207"/>
        <v/>
      </c>
      <c r="E2658" s="3" t="str">
        <f t="shared" si="208"/>
        <v/>
      </c>
      <c r="F2658" s="3" t="str">
        <f t="shared" si="209"/>
        <v/>
      </c>
      <c r="G2658" s="3" t="str">
        <f>IF(A2658="","",IF(HOUR(A2658)&lt;StartHour,StartHour,IF(HOUR(A2658)&gt;FinishHour,FinishHour,HOUR(A2658))))</f>
        <v/>
      </c>
      <c r="H2658" s="3" t="str">
        <f t="shared" si="210"/>
        <v/>
      </c>
      <c r="I2658" s="33" t="e">
        <f>IF(OR(A2658="",B2658=""),NA(),MAX(0,IF(A2658-B2658=0,SameDayCycleTimeSettingValue,(A2658-B2658) *24)))</f>
        <v>#N/A</v>
      </c>
      <c r="J2658" s="33" t="e">
        <f>IF(OR(A2658="",B2658=""),NA(),MAX(0,IF(A2658-B2658=0,SameDayCycleTimeSettingValue,((A2658-B2658) *24)-(INT((A2658-B2658)) * (24-(FinishHour-StartHour))))))</f>
        <v>#N/A</v>
      </c>
      <c r="K2658" s="3" t="e">
        <f ca="1">IF(OR(A2658&lt;&gt;"",B2658=""),NA(),MAX(0,IF(_xlfn.DAYS(NOW(),B2658)=0,SameDayCycleTimeSettingValue,_xlfn.DAYS(NOW(),B2658))))</f>
        <v>#N/A</v>
      </c>
    </row>
    <row r="2659" spans="1:11" x14ac:dyDescent="0.25">
      <c r="A2659" s="32" t="str">
        <f>IF(AND(TRIM(INDEX(CompletedDateValues,ROW(A2659)))&lt;&gt;"",INDEX(CompletedDateValues,ROW(A2659))&gt;0),INDEX(CompletedDateValues,ROW(A2659)),"")</f>
        <v/>
      </c>
      <c r="B2659" s="32" t="str">
        <f>IF(AND(TRIM(INDEX(StartDateValues,ROW(A2659)))&lt;&gt;"",INDEX(StartDateValues,ROW(A2659))&gt;0),INDEX(StartDateValues,ROW(A2659)),"")</f>
        <v/>
      </c>
      <c r="C2659" s="22" t="str">
        <f t="shared" si="206"/>
        <v/>
      </c>
      <c r="D2659" s="3" t="str">
        <f t="shared" si="207"/>
        <v/>
      </c>
      <c r="E2659" s="3" t="str">
        <f t="shared" si="208"/>
        <v/>
      </c>
      <c r="F2659" s="3" t="str">
        <f t="shared" si="209"/>
        <v/>
      </c>
      <c r="G2659" s="3" t="str">
        <f>IF(A2659="","",IF(HOUR(A2659)&lt;StartHour,StartHour,IF(HOUR(A2659)&gt;FinishHour,FinishHour,HOUR(A2659))))</f>
        <v/>
      </c>
      <c r="H2659" s="3" t="str">
        <f t="shared" si="210"/>
        <v/>
      </c>
      <c r="I2659" s="33" t="e">
        <f>IF(OR(A2659="",B2659=""),NA(),MAX(0,IF(A2659-B2659=0,SameDayCycleTimeSettingValue,(A2659-B2659) *24)))</f>
        <v>#N/A</v>
      </c>
      <c r="J2659" s="33" t="e">
        <f>IF(OR(A2659="",B2659=""),NA(),MAX(0,IF(A2659-B2659=0,SameDayCycleTimeSettingValue,((A2659-B2659) *24)-(INT((A2659-B2659)) * (24-(FinishHour-StartHour))))))</f>
        <v>#N/A</v>
      </c>
      <c r="K2659" s="3" t="e">
        <f ca="1">IF(OR(A2659&lt;&gt;"",B2659=""),NA(),MAX(0,IF(_xlfn.DAYS(NOW(),B2659)=0,SameDayCycleTimeSettingValue,_xlfn.DAYS(NOW(),B2659))))</f>
        <v>#N/A</v>
      </c>
    </row>
    <row r="2660" spans="1:11" x14ac:dyDescent="0.25">
      <c r="A2660" s="32" t="str">
        <f>IF(AND(TRIM(INDEX(CompletedDateValues,ROW(A2660)))&lt;&gt;"",INDEX(CompletedDateValues,ROW(A2660))&gt;0),INDEX(CompletedDateValues,ROW(A2660)),"")</f>
        <v/>
      </c>
      <c r="B2660" s="32" t="str">
        <f>IF(AND(TRIM(INDEX(StartDateValues,ROW(A2660)))&lt;&gt;"",INDEX(StartDateValues,ROW(A2660))&gt;0),INDEX(StartDateValues,ROW(A2660)),"")</f>
        <v/>
      </c>
      <c r="C2660" s="22" t="str">
        <f t="shared" si="206"/>
        <v/>
      </c>
      <c r="D2660" s="3" t="str">
        <f t="shared" si="207"/>
        <v/>
      </c>
      <c r="E2660" s="3" t="str">
        <f t="shared" si="208"/>
        <v/>
      </c>
      <c r="F2660" s="3" t="str">
        <f t="shared" si="209"/>
        <v/>
      </c>
      <c r="G2660" s="3" t="str">
        <f>IF(A2660="","",IF(HOUR(A2660)&lt;StartHour,StartHour,IF(HOUR(A2660)&gt;FinishHour,FinishHour,HOUR(A2660))))</f>
        <v/>
      </c>
      <c r="H2660" s="3" t="str">
        <f t="shared" si="210"/>
        <v/>
      </c>
      <c r="I2660" s="33" t="e">
        <f>IF(OR(A2660="",B2660=""),NA(),MAX(0,IF(A2660-B2660=0,SameDayCycleTimeSettingValue,(A2660-B2660) *24)))</f>
        <v>#N/A</v>
      </c>
      <c r="J2660" s="33" t="e">
        <f>IF(OR(A2660="",B2660=""),NA(),MAX(0,IF(A2660-B2660=0,SameDayCycleTimeSettingValue,((A2660-B2660) *24)-(INT((A2660-B2660)) * (24-(FinishHour-StartHour))))))</f>
        <v>#N/A</v>
      </c>
      <c r="K2660" s="3" t="e">
        <f ca="1">IF(OR(A2660&lt;&gt;"",B2660=""),NA(),MAX(0,IF(_xlfn.DAYS(NOW(),B2660)=0,SameDayCycleTimeSettingValue,_xlfn.DAYS(NOW(),B2660))))</f>
        <v>#N/A</v>
      </c>
    </row>
    <row r="2661" spans="1:11" x14ac:dyDescent="0.25">
      <c r="A2661" s="32" t="str">
        <f>IF(AND(TRIM(INDEX(CompletedDateValues,ROW(A2661)))&lt;&gt;"",INDEX(CompletedDateValues,ROW(A2661))&gt;0),INDEX(CompletedDateValues,ROW(A2661)),"")</f>
        <v/>
      </c>
      <c r="B2661" s="32" t="str">
        <f>IF(AND(TRIM(INDEX(StartDateValues,ROW(A2661)))&lt;&gt;"",INDEX(StartDateValues,ROW(A2661))&gt;0),INDEX(StartDateValues,ROW(A2661)),"")</f>
        <v/>
      </c>
      <c r="C2661" s="22" t="str">
        <f t="shared" si="206"/>
        <v/>
      </c>
      <c r="D2661" s="3" t="str">
        <f t="shared" si="207"/>
        <v/>
      </c>
      <c r="E2661" s="3" t="str">
        <f t="shared" si="208"/>
        <v/>
      </c>
      <c r="F2661" s="3" t="str">
        <f t="shared" si="209"/>
        <v/>
      </c>
      <c r="G2661" s="3" t="str">
        <f>IF(A2661="","",IF(HOUR(A2661)&lt;StartHour,StartHour,IF(HOUR(A2661)&gt;FinishHour,FinishHour,HOUR(A2661))))</f>
        <v/>
      </c>
      <c r="H2661" s="3" t="str">
        <f t="shared" si="210"/>
        <v/>
      </c>
      <c r="I2661" s="33" t="e">
        <f>IF(OR(A2661="",B2661=""),NA(),MAX(0,IF(A2661-B2661=0,SameDayCycleTimeSettingValue,(A2661-B2661) *24)))</f>
        <v>#N/A</v>
      </c>
      <c r="J2661" s="33" t="e">
        <f>IF(OR(A2661="",B2661=""),NA(),MAX(0,IF(A2661-B2661=0,SameDayCycleTimeSettingValue,((A2661-B2661) *24)-(INT((A2661-B2661)) * (24-(FinishHour-StartHour))))))</f>
        <v>#N/A</v>
      </c>
      <c r="K2661" s="3" t="e">
        <f ca="1">IF(OR(A2661&lt;&gt;"",B2661=""),NA(),MAX(0,IF(_xlfn.DAYS(NOW(),B2661)=0,SameDayCycleTimeSettingValue,_xlfn.DAYS(NOW(),B2661))))</f>
        <v>#N/A</v>
      </c>
    </row>
    <row r="2662" spans="1:11" x14ac:dyDescent="0.25">
      <c r="A2662" s="32" t="str">
        <f>IF(AND(TRIM(INDEX(CompletedDateValues,ROW(A2662)))&lt;&gt;"",INDEX(CompletedDateValues,ROW(A2662))&gt;0),INDEX(CompletedDateValues,ROW(A2662)),"")</f>
        <v/>
      </c>
      <c r="B2662" s="32" t="str">
        <f>IF(AND(TRIM(INDEX(StartDateValues,ROW(A2662)))&lt;&gt;"",INDEX(StartDateValues,ROW(A2662))&gt;0),INDEX(StartDateValues,ROW(A2662)),"")</f>
        <v/>
      </c>
      <c r="C2662" s="22" t="str">
        <f t="shared" si="206"/>
        <v/>
      </c>
      <c r="D2662" s="3" t="str">
        <f t="shared" si="207"/>
        <v/>
      </c>
      <c r="E2662" s="3" t="str">
        <f t="shared" si="208"/>
        <v/>
      </c>
      <c r="F2662" s="3" t="str">
        <f t="shared" si="209"/>
        <v/>
      </c>
      <c r="G2662" s="3" t="str">
        <f>IF(A2662="","",IF(HOUR(A2662)&lt;StartHour,StartHour,IF(HOUR(A2662)&gt;FinishHour,FinishHour,HOUR(A2662))))</f>
        <v/>
      </c>
      <c r="H2662" s="3" t="str">
        <f t="shared" si="210"/>
        <v/>
      </c>
      <c r="I2662" s="33" t="e">
        <f>IF(OR(A2662="",B2662=""),NA(),MAX(0,IF(A2662-B2662=0,SameDayCycleTimeSettingValue,(A2662-B2662) *24)))</f>
        <v>#N/A</v>
      </c>
      <c r="J2662" s="33" t="e">
        <f>IF(OR(A2662="",B2662=""),NA(),MAX(0,IF(A2662-B2662=0,SameDayCycleTimeSettingValue,((A2662-B2662) *24)-(INT((A2662-B2662)) * (24-(FinishHour-StartHour))))))</f>
        <v>#N/A</v>
      </c>
      <c r="K2662" s="3" t="e">
        <f ca="1">IF(OR(A2662&lt;&gt;"",B2662=""),NA(),MAX(0,IF(_xlfn.DAYS(NOW(),B2662)=0,SameDayCycleTimeSettingValue,_xlfn.DAYS(NOW(),B2662))))</f>
        <v>#N/A</v>
      </c>
    </row>
    <row r="2663" spans="1:11" x14ac:dyDescent="0.25">
      <c r="A2663" s="32" t="str">
        <f>IF(AND(TRIM(INDEX(CompletedDateValues,ROW(A2663)))&lt;&gt;"",INDEX(CompletedDateValues,ROW(A2663))&gt;0),INDEX(CompletedDateValues,ROW(A2663)),"")</f>
        <v/>
      </c>
      <c r="B2663" s="32" t="str">
        <f>IF(AND(TRIM(INDEX(StartDateValues,ROW(A2663)))&lt;&gt;"",INDEX(StartDateValues,ROW(A2663))&gt;0),INDEX(StartDateValues,ROW(A2663)),"")</f>
        <v/>
      </c>
      <c r="C2663" s="22" t="str">
        <f t="shared" si="206"/>
        <v/>
      </c>
      <c r="D2663" s="3" t="str">
        <f t="shared" si="207"/>
        <v/>
      </c>
      <c r="E2663" s="3" t="str">
        <f t="shared" si="208"/>
        <v/>
      </c>
      <c r="F2663" s="3" t="str">
        <f t="shared" si="209"/>
        <v/>
      </c>
      <c r="G2663" s="3" t="str">
        <f>IF(A2663="","",IF(HOUR(A2663)&lt;StartHour,StartHour,IF(HOUR(A2663)&gt;FinishHour,FinishHour,HOUR(A2663))))</f>
        <v/>
      </c>
      <c r="H2663" s="3" t="str">
        <f t="shared" si="210"/>
        <v/>
      </c>
      <c r="I2663" s="33" t="e">
        <f>IF(OR(A2663="",B2663=""),NA(),MAX(0,IF(A2663-B2663=0,SameDayCycleTimeSettingValue,(A2663-B2663) *24)))</f>
        <v>#N/A</v>
      </c>
      <c r="J2663" s="33" t="e">
        <f>IF(OR(A2663="",B2663=""),NA(),MAX(0,IF(A2663-B2663=0,SameDayCycleTimeSettingValue,((A2663-B2663) *24)-(INT((A2663-B2663)) * (24-(FinishHour-StartHour))))))</f>
        <v>#N/A</v>
      </c>
      <c r="K2663" s="3" t="e">
        <f ca="1">IF(OR(A2663&lt;&gt;"",B2663=""),NA(),MAX(0,IF(_xlfn.DAYS(NOW(),B2663)=0,SameDayCycleTimeSettingValue,_xlfn.DAYS(NOW(),B2663))))</f>
        <v>#N/A</v>
      </c>
    </row>
    <row r="2664" spans="1:11" x14ac:dyDescent="0.25">
      <c r="A2664" s="32" t="str">
        <f>IF(AND(TRIM(INDEX(CompletedDateValues,ROW(A2664)))&lt;&gt;"",INDEX(CompletedDateValues,ROW(A2664))&gt;0),INDEX(CompletedDateValues,ROW(A2664)),"")</f>
        <v/>
      </c>
      <c r="B2664" s="32" t="str">
        <f>IF(AND(TRIM(INDEX(StartDateValues,ROW(A2664)))&lt;&gt;"",INDEX(StartDateValues,ROW(A2664))&gt;0),INDEX(StartDateValues,ROW(A2664)),"")</f>
        <v/>
      </c>
      <c r="C2664" s="22" t="str">
        <f t="shared" si="206"/>
        <v/>
      </c>
      <c r="D2664" s="3" t="str">
        <f t="shared" si="207"/>
        <v/>
      </c>
      <c r="E2664" s="3" t="str">
        <f t="shared" si="208"/>
        <v/>
      </c>
      <c r="F2664" s="3" t="str">
        <f t="shared" si="209"/>
        <v/>
      </c>
      <c r="G2664" s="3" t="str">
        <f>IF(A2664="","",IF(HOUR(A2664)&lt;StartHour,StartHour,IF(HOUR(A2664)&gt;FinishHour,FinishHour,HOUR(A2664))))</f>
        <v/>
      </c>
      <c r="H2664" s="3" t="str">
        <f t="shared" si="210"/>
        <v/>
      </c>
      <c r="I2664" s="33" t="e">
        <f>IF(OR(A2664="",B2664=""),NA(),MAX(0,IF(A2664-B2664=0,SameDayCycleTimeSettingValue,(A2664-B2664) *24)))</f>
        <v>#N/A</v>
      </c>
      <c r="J2664" s="33" t="e">
        <f>IF(OR(A2664="",B2664=""),NA(),MAX(0,IF(A2664-B2664=0,SameDayCycleTimeSettingValue,((A2664-B2664) *24)-(INT((A2664-B2664)) * (24-(FinishHour-StartHour))))))</f>
        <v>#N/A</v>
      </c>
      <c r="K2664" s="3" t="e">
        <f ca="1">IF(OR(A2664&lt;&gt;"",B2664=""),NA(),MAX(0,IF(_xlfn.DAYS(NOW(),B2664)=0,SameDayCycleTimeSettingValue,_xlfn.DAYS(NOW(),B2664))))</f>
        <v>#N/A</v>
      </c>
    </row>
    <row r="2665" spans="1:11" x14ac:dyDescent="0.25">
      <c r="A2665" s="32" t="str">
        <f>IF(AND(TRIM(INDEX(CompletedDateValues,ROW(A2665)))&lt;&gt;"",INDEX(CompletedDateValues,ROW(A2665))&gt;0),INDEX(CompletedDateValues,ROW(A2665)),"")</f>
        <v/>
      </c>
      <c r="B2665" s="32" t="str">
        <f>IF(AND(TRIM(INDEX(StartDateValues,ROW(A2665)))&lt;&gt;"",INDEX(StartDateValues,ROW(A2665))&gt;0),INDEX(StartDateValues,ROW(A2665)),"")</f>
        <v/>
      </c>
      <c r="C2665" s="22" t="str">
        <f t="shared" si="206"/>
        <v/>
      </c>
      <c r="D2665" s="3" t="str">
        <f t="shared" si="207"/>
        <v/>
      </c>
      <c r="E2665" s="3" t="str">
        <f t="shared" si="208"/>
        <v/>
      </c>
      <c r="F2665" s="3" t="str">
        <f t="shared" si="209"/>
        <v/>
      </c>
      <c r="G2665" s="3" t="str">
        <f>IF(A2665="","",IF(HOUR(A2665)&lt;StartHour,StartHour,IF(HOUR(A2665)&gt;FinishHour,FinishHour,HOUR(A2665))))</f>
        <v/>
      </c>
      <c r="H2665" s="3" t="str">
        <f t="shared" si="210"/>
        <v/>
      </c>
      <c r="I2665" s="33" t="e">
        <f>IF(OR(A2665="",B2665=""),NA(),MAX(0,IF(A2665-B2665=0,SameDayCycleTimeSettingValue,(A2665-B2665) *24)))</f>
        <v>#N/A</v>
      </c>
      <c r="J2665" s="33" t="e">
        <f>IF(OR(A2665="",B2665=""),NA(),MAX(0,IF(A2665-B2665=0,SameDayCycleTimeSettingValue,((A2665-B2665) *24)-(INT((A2665-B2665)) * (24-(FinishHour-StartHour))))))</f>
        <v>#N/A</v>
      </c>
      <c r="K2665" s="3" t="e">
        <f ca="1">IF(OR(A2665&lt;&gt;"",B2665=""),NA(),MAX(0,IF(_xlfn.DAYS(NOW(),B2665)=0,SameDayCycleTimeSettingValue,_xlfn.DAYS(NOW(),B2665))))</f>
        <v>#N/A</v>
      </c>
    </row>
    <row r="2666" spans="1:11" x14ac:dyDescent="0.25">
      <c r="A2666" s="32" t="str">
        <f>IF(AND(TRIM(INDEX(CompletedDateValues,ROW(A2666)))&lt;&gt;"",INDEX(CompletedDateValues,ROW(A2666))&gt;0),INDEX(CompletedDateValues,ROW(A2666)),"")</f>
        <v/>
      </c>
      <c r="B2666" s="32" t="str">
        <f>IF(AND(TRIM(INDEX(StartDateValues,ROW(A2666)))&lt;&gt;"",INDEX(StartDateValues,ROW(A2666))&gt;0),INDEX(StartDateValues,ROW(A2666)),"")</f>
        <v/>
      </c>
      <c r="C2666" s="22" t="str">
        <f t="shared" si="206"/>
        <v/>
      </c>
      <c r="D2666" s="3" t="str">
        <f t="shared" si="207"/>
        <v/>
      </c>
      <c r="E2666" s="3" t="str">
        <f t="shared" si="208"/>
        <v/>
      </c>
      <c r="F2666" s="3" t="str">
        <f t="shared" si="209"/>
        <v/>
      </c>
      <c r="G2666" s="3" t="str">
        <f>IF(A2666="","",IF(HOUR(A2666)&lt;StartHour,StartHour,IF(HOUR(A2666)&gt;FinishHour,FinishHour,HOUR(A2666))))</f>
        <v/>
      </c>
      <c r="H2666" s="3" t="str">
        <f t="shared" si="210"/>
        <v/>
      </c>
      <c r="I2666" s="33" t="e">
        <f>IF(OR(A2666="",B2666=""),NA(),MAX(0,IF(A2666-B2666=0,SameDayCycleTimeSettingValue,(A2666-B2666) *24)))</f>
        <v>#N/A</v>
      </c>
      <c r="J2666" s="33" t="e">
        <f>IF(OR(A2666="",B2666=""),NA(),MAX(0,IF(A2666-B2666=0,SameDayCycleTimeSettingValue,((A2666-B2666) *24)-(INT((A2666-B2666)) * (24-(FinishHour-StartHour))))))</f>
        <v>#N/A</v>
      </c>
      <c r="K2666" s="3" t="e">
        <f ca="1">IF(OR(A2666&lt;&gt;"",B2666=""),NA(),MAX(0,IF(_xlfn.DAYS(NOW(),B2666)=0,SameDayCycleTimeSettingValue,_xlfn.DAYS(NOW(),B2666))))</f>
        <v>#N/A</v>
      </c>
    </row>
    <row r="2667" spans="1:11" x14ac:dyDescent="0.25">
      <c r="A2667" s="32" t="str">
        <f>IF(AND(TRIM(INDEX(CompletedDateValues,ROW(A2667)))&lt;&gt;"",INDEX(CompletedDateValues,ROW(A2667))&gt;0),INDEX(CompletedDateValues,ROW(A2667)),"")</f>
        <v/>
      </c>
      <c r="B2667" s="32" t="str">
        <f>IF(AND(TRIM(INDEX(StartDateValues,ROW(A2667)))&lt;&gt;"",INDEX(StartDateValues,ROW(A2667))&gt;0),INDEX(StartDateValues,ROW(A2667)),"")</f>
        <v/>
      </c>
      <c r="C2667" s="22" t="str">
        <f t="shared" si="206"/>
        <v/>
      </c>
      <c r="D2667" s="3" t="str">
        <f t="shared" si="207"/>
        <v/>
      </c>
      <c r="E2667" s="3" t="str">
        <f t="shared" si="208"/>
        <v/>
      </c>
      <c r="F2667" s="3" t="str">
        <f t="shared" si="209"/>
        <v/>
      </c>
      <c r="G2667" s="3" t="str">
        <f>IF(A2667="","",IF(HOUR(A2667)&lt;StartHour,StartHour,IF(HOUR(A2667)&gt;FinishHour,FinishHour,HOUR(A2667))))</f>
        <v/>
      </c>
      <c r="H2667" s="3" t="str">
        <f t="shared" si="210"/>
        <v/>
      </c>
      <c r="I2667" s="33" t="e">
        <f>IF(OR(A2667="",B2667=""),NA(),MAX(0,IF(A2667-B2667=0,SameDayCycleTimeSettingValue,(A2667-B2667) *24)))</f>
        <v>#N/A</v>
      </c>
      <c r="J2667" s="33" t="e">
        <f>IF(OR(A2667="",B2667=""),NA(),MAX(0,IF(A2667-B2667=0,SameDayCycleTimeSettingValue,((A2667-B2667) *24)-(INT((A2667-B2667)) * (24-(FinishHour-StartHour))))))</f>
        <v>#N/A</v>
      </c>
      <c r="K2667" s="3" t="e">
        <f ca="1">IF(OR(A2667&lt;&gt;"",B2667=""),NA(),MAX(0,IF(_xlfn.DAYS(NOW(),B2667)=0,SameDayCycleTimeSettingValue,_xlfn.DAYS(NOW(),B2667))))</f>
        <v>#N/A</v>
      </c>
    </row>
    <row r="2668" spans="1:11" x14ac:dyDescent="0.25">
      <c r="A2668" s="32" t="str">
        <f>IF(AND(TRIM(INDEX(CompletedDateValues,ROW(A2668)))&lt;&gt;"",INDEX(CompletedDateValues,ROW(A2668))&gt;0),INDEX(CompletedDateValues,ROW(A2668)),"")</f>
        <v/>
      </c>
      <c r="B2668" s="32" t="str">
        <f>IF(AND(TRIM(INDEX(StartDateValues,ROW(A2668)))&lt;&gt;"",INDEX(StartDateValues,ROW(A2668))&gt;0),INDEX(StartDateValues,ROW(A2668)),"")</f>
        <v/>
      </c>
      <c r="C2668" s="22" t="str">
        <f t="shared" si="206"/>
        <v/>
      </c>
      <c r="D2668" s="3" t="str">
        <f t="shared" si="207"/>
        <v/>
      </c>
      <c r="E2668" s="3" t="str">
        <f t="shared" si="208"/>
        <v/>
      </c>
      <c r="F2668" s="3" t="str">
        <f t="shared" si="209"/>
        <v/>
      </c>
      <c r="G2668" s="3" t="str">
        <f>IF(A2668="","",IF(HOUR(A2668)&lt;StartHour,StartHour,IF(HOUR(A2668)&gt;FinishHour,FinishHour,HOUR(A2668))))</f>
        <v/>
      </c>
      <c r="H2668" s="3" t="str">
        <f t="shared" si="210"/>
        <v/>
      </c>
      <c r="I2668" s="33" t="e">
        <f>IF(OR(A2668="",B2668=""),NA(),MAX(0,IF(A2668-B2668=0,SameDayCycleTimeSettingValue,(A2668-B2668) *24)))</f>
        <v>#N/A</v>
      </c>
      <c r="J2668" s="33" t="e">
        <f>IF(OR(A2668="",B2668=""),NA(),MAX(0,IF(A2668-B2668=0,SameDayCycleTimeSettingValue,((A2668-B2668) *24)-(INT((A2668-B2668)) * (24-(FinishHour-StartHour))))))</f>
        <v>#N/A</v>
      </c>
      <c r="K2668" s="3" t="e">
        <f ca="1">IF(OR(A2668&lt;&gt;"",B2668=""),NA(),MAX(0,IF(_xlfn.DAYS(NOW(),B2668)=0,SameDayCycleTimeSettingValue,_xlfn.DAYS(NOW(),B2668))))</f>
        <v>#N/A</v>
      </c>
    </row>
    <row r="2669" spans="1:11" x14ac:dyDescent="0.25">
      <c r="A2669" s="32" t="str">
        <f>IF(AND(TRIM(INDEX(CompletedDateValues,ROW(A2669)))&lt;&gt;"",INDEX(CompletedDateValues,ROW(A2669))&gt;0),INDEX(CompletedDateValues,ROW(A2669)),"")</f>
        <v/>
      </c>
      <c r="B2669" s="32" t="str">
        <f>IF(AND(TRIM(INDEX(StartDateValues,ROW(A2669)))&lt;&gt;"",INDEX(StartDateValues,ROW(A2669))&gt;0),INDEX(StartDateValues,ROW(A2669)),"")</f>
        <v/>
      </c>
      <c r="C2669" s="22" t="str">
        <f t="shared" si="206"/>
        <v/>
      </c>
      <c r="D2669" s="3" t="str">
        <f t="shared" si="207"/>
        <v/>
      </c>
      <c r="E2669" s="3" t="str">
        <f t="shared" si="208"/>
        <v/>
      </c>
      <c r="F2669" s="3" t="str">
        <f t="shared" si="209"/>
        <v/>
      </c>
      <c r="G2669" s="3" t="str">
        <f>IF(A2669="","",IF(HOUR(A2669)&lt;StartHour,StartHour,IF(HOUR(A2669)&gt;FinishHour,FinishHour,HOUR(A2669))))</f>
        <v/>
      </c>
      <c r="H2669" s="3" t="str">
        <f t="shared" si="210"/>
        <v/>
      </c>
      <c r="I2669" s="33" t="e">
        <f>IF(OR(A2669="",B2669=""),NA(),MAX(0,IF(A2669-B2669=0,SameDayCycleTimeSettingValue,(A2669-B2669) *24)))</f>
        <v>#N/A</v>
      </c>
      <c r="J2669" s="33" t="e">
        <f>IF(OR(A2669="",B2669=""),NA(),MAX(0,IF(A2669-B2669=0,SameDayCycleTimeSettingValue,((A2669-B2669) *24)-(INT((A2669-B2669)) * (24-(FinishHour-StartHour))))))</f>
        <v>#N/A</v>
      </c>
      <c r="K2669" s="3" t="e">
        <f ca="1">IF(OR(A2669&lt;&gt;"",B2669=""),NA(),MAX(0,IF(_xlfn.DAYS(NOW(),B2669)=0,SameDayCycleTimeSettingValue,_xlfn.DAYS(NOW(),B2669))))</f>
        <v>#N/A</v>
      </c>
    </row>
    <row r="2670" spans="1:11" x14ac:dyDescent="0.25">
      <c r="A2670" s="32" t="str">
        <f>IF(AND(TRIM(INDEX(CompletedDateValues,ROW(A2670)))&lt;&gt;"",INDEX(CompletedDateValues,ROW(A2670))&gt;0),INDEX(CompletedDateValues,ROW(A2670)),"")</f>
        <v/>
      </c>
      <c r="B2670" s="32" t="str">
        <f>IF(AND(TRIM(INDEX(StartDateValues,ROW(A2670)))&lt;&gt;"",INDEX(StartDateValues,ROW(A2670))&gt;0),INDEX(StartDateValues,ROW(A2670)),"")</f>
        <v/>
      </c>
      <c r="C2670" s="22" t="str">
        <f t="shared" si="206"/>
        <v/>
      </c>
      <c r="D2670" s="3" t="str">
        <f t="shared" si="207"/>
        <v/>
      </c>
      <c r="E2670" s="3" t="str">
        <f t="shared" si="208"/>
        <v/>
      </c>
      <c r="F2670" s="3" t="str">
        <f t="shared" si="209"/>
        <v/>
      </c>
      <c r="G2670" s="3" t="str">
        <f>IF(A2670="","",IF(HOUR(A2670)&lt;StartHour,StartHour,IF(HOUR(A2670)&gt;FinishHour,FinishHour,HOUR(A2670))))</f>
        <v/>
      </c>
      <c r="H2670" s="3" t="str">
        <f t="shared" si="210"/>
        <v/>
      </c>
      <c r="I2670" s="33" t="e">
        <f>IF(OR(A2670="",B2670=""),NA(),MAX(0,IF(A2670-B2670=0,SameDayCycleTimeSettingValue,(A2670-B2670) *24)))</f>
        <v>#N/A</v>
      </c>
      <c r="J2670" s="33" t="e">
        <f>IF(OR(A2670="",B2670=""),NA(),MAX(0,IF(A2670-B2670=0,SameDayCycleTimeSettingValue,((A2670-B2670) *24)-(INT((A2670-B2670)) * (24-(FinishHour-StartHour))))))</f>
        <v>#N/A</v>
      </c>
      <c r="K2670" s="3" t="e">
        <f ca="1">IF(OR(A2670&lt;&gt;"",B2670=""),NA(),MAX(0,IF(_xlfn.DAYS(NOW(),B2670)=0,SameDayCycleTimeSettingValue,_xlfn.DAYS(NOW(),B2670))))</f>
        <v>#N/A</v>
      </c>
    </row>
    <row r="2671" spans="1:11" x14ac:dyDescent="0.25">
      <c r="A2671" s="32" t="str">
        <f>IF(AND(TRIM(INDEX(CompletedDateValues,ROW(A2671)))&lt;&gt;"",INDEX(CompletedDateValues,ROW(A2671))&gt;0),INDEX(CompletedDateValues,ROW(A2671)),"")</f>
        <v/>
      </c>
      <c r="B2671" s="32" t="str">
        <f>IF(AND(TRIM(INDEX(StartDateValues,ROW(A2671)))&lt;&gt;"",INDEX(StartDateValues,ROW(A2671))&gt;0),INDEX(StartDateValues,ROW(A2671)),"")</f>
        <v/>
      </c>
      <c r="C2671" s="22" t="str">
        <f t="shared" si="206"/>
        <v/>
      </c>
      <c r="D2671" s="3" t="str">
        <f t="shared" si="207"/>
        <v/>
      </c>
      <c r="E2671" s="3" t="str">
        <f t="shared" si="208"/>
        <v/>
      </c>
      <c r="F2671" s="3" t="str">
        <f t="shared" si="209"/>
        <v/>
      </c>
      <c r="G2671" s="3" t="str">
        <f>IF(A2671="","",IF(HOUR(A2671)&lt;StartHour,StartHour,IF(HOUR(A2671)&gt;FinishHour,FinishHour,HOUR(A2671))))</f>
        <v/>
      </c>
      <c r="H2671" s="3" t="str">
        <f t="shared" si="210"/>
        <v/>
      </c>
      <c r="I2671" s="33" t="e">
        <f>IF(OR(A2671="",B2671=""),NA(),MAX(0,IF(A2671-B2671=0,SameDayCycleTimeSettingValue,(A2671-B2671) *24)))</f>
        <v>#N/A</v>
      </c>
      <c r="J2671" s="33" t="e">
        <f>IF(OR(A2671="",B2671=""),NA(),MAX(0,IF(A2671-B2671=0,SameDayCycleTimeSettingValue,((A2671-B2671) *24)-(INT((A2671-B2671)) * (24-(FinishHour-StartHour))))))</f>
        <v>#N/A</v>
      </c>
      <c r="K2671" s="3" t="e">
        <f ca="1">IF(OR(A2671&lt;&gt;"",B2671=""),NA(),MAX(0,IF(_xlfn.DAYS(NOW(),B2671)=0,SameDayCycleTimeSettingValue,_xlfn.DAYS(NOW(),B2671))))</f>
        <v>#N/A</v>
      </c>
    </row>
    <row r="2672" spans="1:11" x14ac:dyDescent="0.25">
      <c r="A2672" s="32" t="str">
        <f>IF(AND(TRIM(INDEX(CompletedDateValues,ROW(A2672)))&lt;&gt;"",INDEX(CompletedDateValues,ROW(A2672))&gt;0),INDEX(CompletedDateValues,ROW(A2672)),"")</f>
        <v/>
      </c>
      <c r="B2672" s="32" t="str">
        <f>IF(AND(TRIM(INDEX(StartDateValues,ROW(A2672)))&lt;&gt;"",INDEX(StartDateValues,ROW(A2672))&gt;0),INDEX(StartDateValues,ROW(A2672)),"")</f>
        <v/>
      </c>
      <c r="C2672" s="22" t="str">
        <f t="shared" si="206"/>
        <v/>
      </c>
      <c r="D2672" s="3" t="str">
        <f t="shared" si="207"/>
        <v/>
      </c>
      <c r="E2672" s="3" t="str">
        <f t="shared" si="208"/>
        <v/>
      </c>
      <c r="F2672" s="3" t="str">
        <f t="shared" si="209"/>
        <v/>
      </c>
      <c r="G2672" s="3" t="str">
        <f>IF(A2672="","",IF(HOUR(A2672)&lt;StartHour,StartHour,IF(HOUR(A2672)&gt;FinishHour,FinishHour,HOUR(A2672))))</f>
        <v/>
      </c>
      <c r="H2672" s="3" t="str">
        <f t="shared" si="210"/>
        <v/>
      </c>
      <c r="I2672" s="33" t="e">
        <f>IF(OR(A2672="",B2672=""),NA(),MAX(0,IF(A2672-B2672=0,SameDayCycleTimeSettingValue,(A2672-B2672) *24)))</f>
        <v>#N/A</v>
      </c>
      <c r="J2672" s="33" t="e">
        <f>IF(OR(A2672="",B2672=""),NA(),MAX(0,IF(A2672-B2672=0,SameDayCycleTimeSettingValue,((A2672-B2672) *24)-(INT((A2672-B2672)) * (24-(FinishHour-StartHour))))))</f>
        <v>#N/A</v>
      </c>
      <c r="K2672" s="3" t="e">
        <f ca="1">IF(OR(A2672&lt;&gt;"",B2672=""),NA(),MAX(0,IF(_xlfn.DAYS(NOW(),B2672)=0,SameDayCycleTimeSettingValue,_xlfn.DAYS(NOW(),B2672))))</f>
        <v>#N/A</v>
      </c>
    </row>
    <row r="2673" spans="1:11" x14ac:dyDescent="0.25">
      <c r="A2673" s="32" t="str">
        <f>IF(AND(TRIM(INDEX(CompletedDateValues,ROW(A2673)))&lt;&gt;"",INDEX(CompletedDateValues,ROW(A2673))&gt;0),INDEX(CompletedDateValues,ROW(A2673)),"")</f>
        <v/>
      </c>
      <c r="B2673" s="32" t="str">
        <f>IF(AND(TRIM(INDEX(StartDateValues,ROW(A2673)))&lt;&gt;"",INDEX(StartDateValues,ROW(A2673))&gt;0),INDEX(StartDateValues,ROW(A2673)),"")</f>
        <v/>
      </c>
      <c r="C2673" s="22" t="str">
        <f t="shared" si="206"/>
        <v/>
      </c>
      <c r="D2673" s="3" t="str">
        <f t="shared" si="207"/>
        <v/>
      </c>
      <c r="E2673" s="3" t="str">
        <f t="shared" si="208"/>
        <v/>
      </c>
      <c r="F2673" s="3" t="str">
        <f t="shared" si="209"/>
        <v/>
      </c>
      <c r="G2673" s="3" t="str">
        <f>IF(A2673="","",IF(HOUR(A2673)&lt;StartHour,StartHour,IF(HOUR(A2673)&gt;FinishHour,FinishHour,HOUR(A2673))))</f>
        <v/>
      </c>
      <c r="H2673" s="3" t="str">
        <f t="shared" si="210"/>
        <v/>
      </c>
      <c r="I2673" s="33" t="e">
        <f>IF(OR(A2673="",B2673=""),NA(),MAX(0,IF(A2673-B2673=0,SameDayCycleTimeSettingValue,(A2673-B2673) *24)))</f>
        <v>#N/A</v>
      </c>
      <c r="J2673" s="33" t="e">
        <f>IF(OR(A2673="",B2673=""),NA(),MAX(0,IF(A2673-B2673=0,SameDayCycleTimeSettingValue,((A2673-B2673) *24)-(INT((A2673-B2673)) * (24-(FinishHour-StartHour))))))</f>
        <v>#N/A</v>
      </c>
      <c r="K2673" s="3" t="e">
        <f ca="1">IF(OR(A2673&lt;&gt;"",B2673=""),NA(),MAX(0,IF(_xlfn.DAYS(NOW(),B2673)=0,SameDayCycleTimeSettingValue,_xlfn.DAYS(NOW(),B2673))))</f>
        <v>#N/A</v>
      </c>
    </row>
    <row r="2674" spans="1:11" x14ac:dyDescent="0.25">
      <c r="A2674" s="32" t="str">
        <f>IF(AND(TRIM(INDEX(CompletedDateValues,ROW(A2674)))&lt;&gt;"",INDEX(CompletedDateValues,ROW(A2674))&gt;0),INDEX(CompletedDateValues,ROW(A2674)),"")</f>
        <v/>
      </c>
      <c r="B2674" s="32" t="str">
        <f>IF(AND(TRIM(INDEX(StartDateValues,ROW(A2674)))&lt;&gt;"",INDEX(StartDateValues,ROW(A2674))&gt;0),INDEX(StartDateValues,ROW(A2674)),"")</f>
        <v/>
      </c>
      <c r="C2674" s="22" t="str">
        <f t="shared" si="206"/>
        <v/>
      </c>
      <c r="D2674" s="3" t="str">
        <f t="shared" si="207"/>
        <v/>
      </c>
      <c r="E2674" s="3" t="str">
        <f t="shared" si="208"/>
        <v/>
      </c>
      <c r="F2674" s="3" t="str">
        <f t="shared" si="209"/>
        <v/>
      </c>
      <c r="G2674" s="3" t="str">
        <f>IF(A2674="","",IF(HOUR(A2674)&lt;StartHour,StartHour,IF(HOUR(A2674)&gt;FinishHour,FinishHour,HOUR(A2674))))</f>
        <v/>
      </c>
      <c r="H2674" s="3" t="str">
        <f t="shared" si="210"/>
        <v/>
      </c>
      <c r="I2674" s="33" t="e">
        <f>IF(OR(A2674="",B2674=""),NA(),MAX(0,IF(A2674-B2674=0,SameDayCycleTimeSettingValue,(A2674-B2674) *24)))</f>
        <v>#N/A</v>
      </c>
      <c r="J2674" s="33" t="e">
        <f>IF(OR(A2674="",B2674=""),NA(),MAX(0,IF(A2674-B2674=0,SameDayCycleTimeSettingValue,((A2674-B2674) *24)-(INT((A2674-B2674)) * (24-(FinishHour-StartHour))))))</f>
        <v>#N/A</v>
      </c>
      <c r="K2674" s="3" t="e">
        <f ca="1">IF(OR(A2674&lt;&gt;"",B2674=""),NA(),MAX(0,IF(_xlfn.DAYS(NOW(),B2674)=0,SameDayCycleTimeSettingValue,_xlfn.DAYS(NOW(),B2674))))</f>
        <v>#N/A</v>
      </c>
    </row>
    <row r="2675" spans="1:11" x14ac:dyDescent="0.25">
      <c r="A2675" s="32" t="str">
        <f>IF(AND(TRIM(INDEX(CompletedDateValues,ROW(A2675)))&lt;&gt;"",INDEX(CompletedDateValues,ROW(A2675))&gt;0),INDEX(CompletedDateValues,ROW(A2675)),"")</f>
        <v/>
      </c>
      <c r="B2675" s="32" t="str">
        <f>IF(AND(TRIM(INDEX(StartDateValues,ROW(A2675)))&lt;&gt;"",INDEX(StartDateValues,ROW(A2675))&gt;0),INDEX(StartDateValues,ROW(A2675)),"")</f>
        <v/>
      </c>
      <c r="C2675" s="22" t="str">
        <f t="shared" si="206"/>
        <v/>
      </c>
      <c r="D2675" s="3" t="str">
        <f t="shared" si="207"/>
        <v/>
      </c>
      <c r="E2675" s="3" t="str">
        <f t="shared" si="208"/>
        <v/>
      </c>
      <c r="F2675" s="3" t="str">
        <f t="shared" si="209"/>
        <v/>
      </c>
      <c r="G2675" s="3" t="str">
        <f>IF(A2675="","",IF(HOUR(A2675)&lt;StartHour,StartHour,IF(HOUR(A2675)&gt;FinishHour,FinishHour,HOUR(A2675))))</f>
        <v/>
      </c>
      <c r="H2675" s="3" t="str">
        <f t="shared" si="210"/>
        <v/>
      </c>
      <c r="I2675" s="33" t="e">
        <f>IF(OR(A2675="",B2675=""),NA(),MAX(0,IF(A2675-B2675=0,SameDayCycleTimeSettingValue,(A2675-B2675) *24)))</f>
        <v>#N/A</v>
      </c>
      <c r="J2675" s="33" t="e">
        <f>IF(OR(A2675="",B2675=""),NA(),MAX(0,IF(A2675-B2675=0,SameDayCycleTimeSettingValue,((A2675-B2675) *24)-(INT((A2675-B2675)) * (24-(FinishHour-StartHour))))))</f>
        <v>#N/A</v>
      </c>
      <c r="K2675" s="3" t="e">
        <f ca="1">IF(OR(A2675&lt;&gt;"",B2675=""),NA(),MAX(0,IF(_xlfn.DAYS(NOW(),B2675)=0,SameDayCycleTimeSettingValue,_xlfn.DAYS(NOW(),B2675))))</f>
        <v>#N/A</v>
      </c>
    </row>
    <row r="2676" spans="1:11" x14ac:dyDescent="0.25">
      <c r="A2676" s="32" t="str">
        <f>IF(AND(TRIM(INDEX(CompletedDateValues,ROW(A2676)))&lt;&gt;"",INDEX(CompletedDateValues,ROW(A2676))&gt;0),INDEX(CompletedDateValues,ROW(A2676)),"")</f>
        <v/>
      </c>
      <c r="B2676" s="32" t="str">
        <f>IF(AND(TRIM(INDEX(StartDateValues,ROW(A2676)))&lt;&gt;"",INDEX(StartDateValues,ROW(A2676))&gt;0),INDEX(StartDateValues,ROW(A2676)),"")</f>
        <v/>
      </c>
      <c r="C2676" s="22" t="str">
        <f t="shared" si="206"/>
        <v/>
      </c>
      <c r="D2676" s="3" t="str">
        <f t="shared" si="207"/>
        <v/>
      </c>
      <c r="E2676" s="3" t="str">
        <f t="shared" si="208"/>
        <v/>
      </c>
      <c r="F2676" s="3" t="str">
        <f t="shared" si="209"/>
        <v/>
      </c>
      <c r="G2676" s="3" t="str">
        <f>IF(A2676="","",IF(HOUR(A2676)&lt;StartHour,StartHour,IF(HOUR(A2676)&gt;FinishHour,FinishHour,HOUR(A2676))))</f>
        <v/>
      </c>
      <c r="H2676" s="3" t="str">
        <f t="shared" si="210"/>
        <v/>
      </c>
      <c r="I2676" s="33" t="e">
        <f>IF(OR(A2676="",B2676=""),NA(),MAX(0,IF(A2676-B2676=0,SameDayCycleTimeSettingValue,(A2676-B2676) *24)))</f>
        <v>#N/A</v>
      </c>
      <c r="J2676" s="33" t="e">
        <f>IF(OR(A2676="",B2676=""),NA(),MAX(0,IF(A2676-B2676=0,SameDayCycleTimeSettingValue,((A2676-B2676) *24)-(INT((A2676-B2676)) * (24-(FinishHour-StartHour))))))</f>
        <v>#N/A</v>
      </c>
      <c r="K2676" s="3" t="e">
        <f ca="1">IF(OR(A2676&lt;&gt;"",B2676=""),NA(),MAX(0,IF(_xlfn.DAYS(NOW(),B2676)=0,SameDayCycleTimeSettingValue,_xlfn.DAYS(NOW(),B2676))))</f>
        <v>#N/A</v>
      </c>
    </row>
    <row r="2677" spans="1:11" x14ac:dyDescent="0.25">
      <c r="A2677" s="32" t="str">
        <f>IF(AND(TRIM(INDEX(CompletedDateValues,ROW(A2677)))&lt;&gt;"",INDEX(CompletedDateValues,ROW(A2677))&gt;0),INDEX(CompletedDateValues,ROW(A2677)),"")</f>
        <v/>
      </c>
      <c r="B2677" s="32" t="str">
        <f>IF(AND(TRIM(INDEX(StartDateValues,ROW(A2677)))&lt;&gt;"",INDEX(StartDateValues,ROW(A2677))&gt;0),INDEX(StartDateValues,ROW(A2677)),"")</f>
        <v/>
      </c>
      <c r="C2677" s="22" t="str">
        <f t="shared" si="206"/>
        <v/>
      </c>
      <c r="D2677" s="3" t="str">
        <f t="shared" si="207"/>
        <v/>
      </c>
      <c r="E2677" s="3" t="str">
        <f t="shared" si="208"/>
        <v/>
      </c>
      <c r="F2677" s="3" t="str">
        <f t="shared" si="209"/>
        <v/>
      </c>
      <c r="G2677" s="3" t="str">
        <f>IF(A2677="","",IF(HOUR(A2677)&lt;StartHour,StartHour,IF(HOUR(A2677)&gt;FinishHour,FinishHour,HOUR(A2677))))</f>
        <v/>
      </c>
      <c r="H2677" s="3" t="str">
        <f t="shared" si="210"/>
        <v/>
      </c>
      <c r="I2677" s="33" t="e">
        <f>IF(OR(A2677="",B2677=""),NA(),MAX(0,IF(A2677-B2677=0,SameDayCycleTimeSettingValue,(A2677-B2677) *24)))</f>
        <v>#N/A</v>
      </c>
      <c r="J2677" s="33" t="e">
        <f>IF(OR(A2677="",B2677=""),NA(),MAX(0,IF(A2677-B2677=0,SameDayCycleTimeSettingValue,((A2677-B2677) *24)-(INT((A2677-B2677)) * (24-(FinishHour-StartHour))))))</f>
        <v>#N/A</v>
      </c>
      <c r="K2677" s="3" t="e">
        <f ca="1">IF(OR(A2677&lt;&gt;"",B2677=""),NA(),MAX(0,IF(_xlfn.DAYS(NOW(),B2677)=0,SameDayCycleTimeSettingValue,_xlfn.DAYS(NOW(),B2677))))</f>
        <v>#N/A</v>
      </c>
    </row>
    <row r="2678" spans="1:11" x14ac:dyDescent="0.25">
      <c r="A2678" s="32" t="str">
        <f>IF(AND(TRIM(INDEX(CompletedDateValues,ROW(A2678)))&lt;&gt;"",INDEX(CompletedDateValues,ROW(A2678))&gt;0),INDEX(CompletedDateValues,ROW(A2678)),"")</f>
        <v/>
      </c>
      <c r="B2678" s="32" t="str">
        <f>IF(AND(TRIM(INDEX(StartDateValues,ROW(A2678)))&lt;&gt;"",INDEX(StartDateValues,ROW(A2678))&gt;0),INDEX(StartDateValues,ROW(A2678)),"")</f>
        <v/>
      </c>
      <c r="C2678" s="22" t="str">
        <f t="shared" si="206"/>
        <v/>
      </c>
      <c r="D2678" s="3" t="str">
        <f t="shared" si="207"/>
        <v/>
      </c>
      <c r="E2678" s="3" t="str">
        <f t="shared" si="208"/>
        <v/>
      </c>
      <c r="F2678" s="3" t="str">
        <f t="shared" si="209"/>
        <v/>
      </c>
      <c r="G2678" s="3" t="str">
        <f>IF(A2678="","",IF(HOUR(A2678)&lt;StartHour,StartHour,IF(HOUR(A2678)&gt;FinishHour,FinishHour,HOUR(A2678))))</f>
        <v/>
      </c>
      <c r="H2678" s="3" t="str">
        <f t="shared" si="210"/>
        <v/>
      </c>
      <c r="I2678" s="33" t="e">
        <f>IF(OR(A2678="",B2678=""),NA(),MAX(0,IF(A2678-B2678=0,SameDayCycleTimeSettingValue,(A2678-B2678) *24)))</f>
        <v>#N/A</v>
      </c>
      <c r="J2678" s="33" t="e">
        <f>IF(OR(A2678="",B2678=""),NA(),MAX(0,IF(A2678-B2678=0,SameDayCycleTimeSettingValue,((A2678-B2678) *24)-(INT((A2678-B2678)) * (24-(FinishHour-StartHour))))))</f>
        <v>#N/A</v>
      </c>
      <c r="K2678" s="3" t="e">
        <f ca="1">IF(OR(A2678&lt;&gt;"",B2678=""),NA(),MAX(0,IF(_xlfn.DAYS(NOW(),B2678)=0,SameDayCycleTimeSettingValue,_xlfn.DAYS(NOW(),B2678))))</f>
        <v>#N/A</v>
      </c>
    </row>
    <row r="2679" spans="1:11" x14ac:dyDescent="0.25">
      <c r="A2679" s="32" t="str">
        <f>IF(AND(TRIM(INDEX(CompletedDateValues,ROW(A2679)))&lt;&gt;"",INDEX(CompletedDateValues,ROW(A2679))&gt;0),INDEX(CompletedDateValues,ROW(A2679)),"")</f>
        <v/>
      </c>
      <c r="B2679" s="32" t="str">
        <f>IF(AND(TRIM(INDEX(StartDateValues,ROW(A2679)))&lt;&gt;"",INDEX(StartDateValues,ROW(A2679))&gt;0),INDEX(StartDateValues,ROW(A2679)),"")</f>
        <v/>
      </c>
      <c r="C2679" s="22" t="str">
        <f t="shared" si="206"/>
        <v/>
      </c>
      <c r="D2679" s="3" t="str">
        <f t="shared" si="207"/>
        <v/>
      </c>
      <c r="E2679" s="3" t="str">
        <f t="shared" si="208"/>
        <v/>
      </c>
      <c r="F2679" s="3" t="str">
        <f t="shared" si="209"/>
        <v/>
      </c>
      <c r="G2679" s="3" t="str">
        <f>IF(A2679="","",IF(HOUR(A2679)&lt;StartHour,StartHour,IF(HOUR(A2679)&gt;FinishHour,FinishHour,HOUR(A2679))))</f>
        <v/>
      </c>
      <c r="H2679" s="3" t="str">
        <f t="shared" si="210"/>
        <v/>
      </c>
      <c r="I2679" s="33" t="e">
        <f>IF(OR(A2679="",B2679=""),NA(),MAX(0,IF(A2679-B2679=0,SameDayCycleTimeSettingValue,(A2679-B2679) *24)))</f>
        <v>#N/A</v>
      </c>
      <c r="J2679" s="33" t="e">
        <f>IF(OR(A2679="",B2679=""),NA(),MAX(0,IF(A2679-B2679=0,SameDayCycleTimeSettingValue,((A2679-B2679) *24)-(INT((A2679-B2679)) * (24-(FinishHour-StartHour))))))</f>
        <v>#N/A</v>
      </c>
      <c r="K2679" s="3" t="e">
        <f ca="1">IF(OR(A2679&lt;&gt;"",B2679=""),NA(),MAX(0,IF(_xlfn.DAYS(NOW(),B2679)=0,SameDayCycleTimeSettingValue,_xlfn.DAYS(NOW(),B2679))))</f>
        <v>#N/A</v>
      </c>
    </row>
    <row r="2680" spans="1:11" x14ac:dyDescent="0.25">
      <c r="A2680" s="32" t="str">
        <f>IF(AND(TRIM(INDEX(CompletedDateValues,ROW(A2680)))&lt;&gt;"",INDEX(CompletedDateValues,ROW(A2680))&gt;0),INDEX(CompletedDateValues,ROW(A2680)),"")</f>
        <v/>
      </c>
      <c r="B2680" s="32" t="str">
        <f>IF(AND(TRIM(INDEX(StartDateValues,ROW(A2680)))&lt;&gt;"",INDEX(StartDateValues,ROW(A2680))&gt;0),INDEX(StartDateValues,ROW(A2680)),"")</f>
        <v/>
      </c>
      <c r="C2680" s="22" t="str">
        <f t="shared" si="206"/>
        <v/>
      </c>
      <c r="D2680" s="3" t="str">
        <f t="shared" si="207"/>
        <v/>
      </c>
      <c r="E2680" s="3" t="str">
        <f t="shared" si="208"/>
        <v/>
      </c>
      <c r="F2680" s="3" t="str">
        <f t="shared" si="209"/>
        <v/>
      </c>
      <c r="G2680" s="3" t="str">
        <f>IF(A2680="","",IF(HOUR(A2680)&lt;StartHour,StartHour,IF(HOUR(A2680)&gt;FinishHour,FinishHour,HOUR(A2680))))</f>
        <v/>
      </c>
      <c r="H2680" s="3" t="str">
        <f t="shared" si="210"/>
        <v/>
      </c>
      <c r="I2680" s="33" t="e">
        <f>IF(OR(A2680="",B2680=""),NA(),MAX(0,IF(A2680-B2680=0,SameDayCycleTimeSettingValue,(A2680-B2680) *24)))</f>
        <v>#N/A</v>
      </c>
      <c r="J2680" s="33" t="e">
        <f>IF(OR(A2680="",B2680=""),NA(),MAX(0,IF(A2680-B2680=0,SameDayCycleTimeSettingValue,((A2680-B2680) *24)-(INT((A2680-B2680)) * (24-(FinishHour-StartHour))))))</f>
        <v>#N/A</v>
      </c>
      <c r="K2680" s="3" t="e">
        <f ca="1">IF(OR(A2680&lt;&gt;"",B2680=""),NA(),MAX(0,IF(_xlfn.DAYS(NOW(),B2680)=0,SameDayCycleTimeSettingValue,_xlfn.DAYS(NOW(),B2680))))</f>
        <v>#N/A</v>
      </c>
    </row>
    <row r="2681" spans="1:11" x14ac:dyDescent="0.25">
      <c r="A2681" s="32" t="str">
        <f>IF(AND(TRIM(INDEX(CompletedDateValues,ROW(A2681)))&lt;&gt;"",INDEX(CompletedDateValues,ROW(A2681))&gt;0),INDEX(CompletedDateValues,ROW(A2681)),"")</f>
        <v/>
      </c>
      <c r="B2681" s="32" t="str">
        <f>IF(AND(TRIM(INDEX(StartDateValues,ROW(A2681)))&lt;&gt;"",INDEX(StartDateValues,ROW(A2681))&gt;0),INDEX(StartDateValues,ROW(A2681)),"")</f>
        <v/>
      </c>
      <c r="C2681" s="22" t="str">
        <f t="shared" si="206"/>
        <v/>
      </c>
      <c r="D2681" s="3" t="str">
        <f t="shared" si="207"/>
        <v/>
      </c>
      <c r="E2681" s="3" t="str">
        <f t="shared" si="208"/>
        <v/>
      </c>
      <c r="F2681" s="3" t="str">
        <f t="shared" si="209"/>
        <v/>
      </c>
      <c r="G2681" s="3" t="str">
        <f>IF(A2681="","",IF(HOUR(A2681)&lt;StartHour,StartHour,IF(HOUR(A2681)&gt;FinishHour,FinishHour,HOUR(A2681))))</f>
        <v/>
      </c>
      <c r="H2681" s="3" t="str">
        <f t="shared" si="210"/>
        <v/>
      </c>
      <c r="I2681" s="33" t="e">
        <f>IF(OR(A2681="",B2681=""),NA(),MAX(0,IF(A2681-B2681=0,SameDayCycleTimeSettingValue,(A2681-B2681) *24)))</f>
        <v>#N/A</v>
      </c>
      <c r="J2681" s="33" t="e">
        <f>IF(OR(A2681="",B2681=""),NA(),MAX(0,IF(A2681-B2681=0,SameDayCycleTimeSettingValue,((A2681-B2681) *24)-(INT((A2681-B2681)) * (24-(FinishHour-StartHour))))))</f>
        <v>#N/A</v>
      </c>
      <c r="K2681" s="3" t="e">
        <f ca="1">IF(OR(A2681&lt;&gt;"",B2681=""),NA(),MAX(0,IF(_xlfn.DAYS(NOW(),B2681)=0,SameDayCycleTimeSettingValue,_xlfn.DAYS(NOW(),B2681))))</f>
        <v>#N/A</v>
      </c>
    </row>
    <row r="2682" spans="1:11" x14ac:dyDescent="0.25">
      <c r="A2682" s="32" t="str">
        <f>IF(AND(TRIM(INDEX(CompletedDateValues,ROW(A2682)))&lt;&gt;"",INDEX(CompletedDateValues,ROW(A2682))&gt;0),INDEX(CompletedDateValues,ROW(A2682)),"")</f>
        <v/>
      </c>
      <c r="B2682" s="32" t="str">
        <f>IF(AND(TRIM(INDEX(StartDateValues,ROW(A2682)))&lt;&gt;"",INDEX(StartDateValues,ROW(A2682))&gt;0),INDEX(StartDateValues,ROW(A2682)),"")</f>
        <v/>
      </c>
      <c r="C2682" s="22" t="str">
        <f t="shared" si="206"/>
        <v/>
      </c>
      <c r="D2682" s="3" t="str">
        <f t="shared" si="207"/>
        <v/>
      </c>
      <c r="E2682" s="3" t="str">
        <f t="shared" si="208"/>
        <v/>
      </c>
      <c r="F2682" s="3" t="str">
        <f t="shared" si="209"/>
        <v/>
      </c>
      <c r="G2682" s="3" t="str">
        <f>IF(A2682="","",IF(HOUR(A2682)&lt;StartHour,StartHour,IF(HOUR(A2682)&gt;FinishHour,FinishHour,HOUR(A2682))))</f>
        <v/>
      </c>
      <c r="H2682" s="3" t="str">
        <f t="shared" si="210"/>
        <v/>
      </c>
      <c r="I2682" s="33" t="e">
        <f>IF(OR(A2682="",B2682=""),NA(),MAX(0,IF(A2682-B2682=0,SameDayCycleTimeSettingValue,(A2682-B2682) *24)))</f>
        <v>#N/A</v>
      </c>
      <c r="J2682" s="33" t="e">
        <f>IF(OR(A2682="",B2682=""),NA(),MAX(0,IF(A2682-B2682=0,SameDayCycleTimeSettingValue,((A2682-B2682) *24)-(INT((A2682-B2682)) * (24-(FinishHour-StartHour))))))</f>
        <v>#N/A</v>
      </c>
      <c r="K2682" s="3" t="e">
        <f ca="1">IF(OR(A2682&lt;&gt;"",B2682=""),NA(),MAX(0,IF(_xlfn.DAYS(NOW(),B2682)=0,SameDayCycleTimeSettingValue,_xlfn.DAYS(NOW(),B2682))))</f>
        <v>#N/A</v>
      </c>
    </row>
    <row r="2683" spans="1:11" x14ac:dyDescent="0.25">
      <c r="A2683" s="32" t="str">
        <f>IF(AND(TRIM(INDEX(CompletedDateValues,ROW(A2683)))&lt;&gt;"",INDEX(CompletedDateValues,ROW(A2683))&gt;0),INDEX(CompletedDateValues,ROW(A2683)),"")</f>
        <v/>
      </c>
      <c r="B2683" s="32" t="str">
        <f>IF(AND(TRIM(INDEX(StartDateValues,ROW(A2683)))&lt;&gt;"",INDEX(StartDateValues,ROW(A2683))&gt;0),INDEX(StartDateValues,ROW(A2683)),"")</f>
        <v/>
      </c>
      <c r="C2683" s="22" t="str">
        <f t="shared" si="206"/>
        <v/>
      </c>
      <c r="D2683" s="3" t="str">
        <f t="shared" si="207"/>
        <v/>
      </c>
      <c r="E2683" s="3" t="str">
        <f t="shared" si="208"/>
        <v/>
      </c>
      <c r="F2683" s="3" t="str">
        <f t="shared" si="209"/>
        <v/>
      </c>
      <c r="G2683" s="3" t="str">
        <f>IF(A2683="","",IF(HOUR(A2683)&lt;StartHour,StartHour,IF(HOUR(A2683)&gt;FinishHour,FinishHour,HOUR(A2683))))</f>
        <v/>
      </c>
      <c r="H2683" s="3" t="str">
        <f t="shared" si="210"/>
        <v/>
      </c>
      <c r="I2683" s="33" t="e">
        <f>IF(OR(A2683="",B2683=""),NA(),MAX(0,IF(A2683-B2683=0,SameDayCycleTimeSettingValue,(A2683-B2683) *24)))</f>
        <v>#N/A</v>
      </c>
      <c r="J2683" s="33" t="e">
        <f>IF(OR(A2683="",B2683=""),NA(),MAX(0,IF(A2683-B2683=0,SameDayCycleTimeSettingValue,((A2683-B2683) *24)-(INT((A2683-B2683)) * (24-(FinishHour-StartHour))))))</f>
        <v>#N/A</v>
      </c>
      <c r="K2683" s="3" t="e">
        <f ca="1">IF(OR(A2683&lt;&gt;"",B2683=""),NA(),MAX(0,IF(_xlfn.DAYS(NOW(),B2683)=0,SameDayCycleTimeSettingValue,_xlfn.DAYS(NOW(),B2683))))</f>
        <v>#N/A</v>
      </c>
    </row>
    <row r="2684" spans="1:11" x14ac:dyDescent="0.25">
      <c r="A2684" s="32" t="str">
        <f>IF(AND(TRIM(INDEX(CompletedDateValues,ROW(A2684)))&lt;&gt;"",INDEX(CompletedDateValues,ROW(A2684))&gt;0),INDEX(CompletedDateValues,ROW(A2684)),"")</f>
        <v/>
      </c>
      <c r="B2684" s="32" t="str">
        <f>IF(AND(TRIM(INDEX(StartDateValues,ROW(A2684)))&lt;&gt;"",INDEX(StartDateValues,ROW(A2684))&gt;0),INDEX(StartDateValues,ROW(A2684)),"")</f>
        <v/>
      </c>
      <c r="C2684" s="22" t="str">
        <f t="shared" si="206"/>
        <v/>
      </c>
      <c r="D2684" s="3" t="str">
        <f t="shared" si="207"/>
        <v/>
      </c>
      <c r="E2684" s="3" t="str">
        <f t="shared" si="208"/>
        <v/>
      </c>
      <c r="F2684" s="3" t="str">
        <f t="shared" si="209"/>
        <v/>
      </c>
      <c r="G2684" s="3" t="str">
        <f>IF(A2684="","",IF(HOUR(A2684)&lt;StartHour,StartHour,IF(HOUR(A2684)&gt;FinishHour,FinishHour,HOUR(A2684))))</f>
        <v/>
      </c>
      <c r="H2684" s="3" t="str">
        <f t="shared" si="210"/>
        <v/>
      </c>
      <c r="I2684" s="33" t="e">
        <f>IF(OR(A2684="",B2684=""),NA(),MAX(0,IF(A2684-B2684=0,SameDayCycleTimeSettingValue,(A2684-B2684) *24)))</f>
        <v>#N/A</v>
      </c>
      <c r="J2684" s="33" t="e">
        <f>IF(OR(A2684="",B2684=""),NA(),MAX(0,IF(A2684-B2684=0,SameDayCycleTimeSettingValue,((A2684-B2684) *24)-(INT((A2684-B2684)) * (24-(FinishHour-StartHour))))))</f>
        <v>#N/A</v>
      </c>
      <c r="K2684" s="3" t="e">
        <f ca="1">IF(OR(A2684&lt;&gt;"",B2684=""),NA(),MAX(0,IF(_xlfn.DAYS(NOW(),B2684)=0,SameDayCycleTimeSettingValue,_xlfn.DAYS(NOW(),B2684))))</f>
        <v>#N/A</v>
      </c>
    </row>
    <row r="2685" spans="1:11" x14ac:dyDescent="0.25">
      <c r="A2685" s="32" t="str">
        <f>IF(AND(TRIM(INDEX(CompletedDateValues,ROW(A2685)))&lt;&gt;"",INDEX(CompletedDateValues,ROW(A2685))&gt;0),INDEX(CompletedDateValues,ROW(A2685)),"")</f>
        <v/>
      </c>
      <c r="B2685" s="32" t="str">
        <f>IF(AND(TRIM(INDEX(StartDateValues,ROW(A2685)))&lt;&gt;"",INDEX(StartDateValues,ROW(A2685))&gt;0),INDEX(StartDateValues,ROW(A2685)),"")</f>
        <v/>
      </c>
      <c r="C2685" s="22" t="str">
        <f t="shared" si="206"/>
        <v/>
      </c>
      <c r="D2685" s="3" t="str">
        <f t="shared" si="207"/>
        <v/>
      </c>
      <c r="E2685" s="3" t="str">
        <f t="shared" si="208"/>
        <v/>
      </c>
      <c r="F2685" s="3" t="str">
        <f t="shared" si="209"/>
        <v/>
      </c>
      <c r="G2685" s="3" t="str">
        <f>IF(A2685="","",IF(HOUR(A2685)&lt;StartHour,StartHour,IF(HOUR(A2685)&gt;FinishHour,FinishHour,HOUR(A2685))))</f>
        <v/>
      </c>
      <c r="H2685" s="3" t="str">
        <f t="shared" si="210"/>
        <v/>
      </c>
      <c r="I2685" s="33" t="e">
        <f>IF(OR(A2685="",B2685=""),NA(),MAX(0,IF(A2685-B2685=0,SameDayCycleTimeSettingValue,(A2685-B2685) *24)))</f>
        <v>#N/A</v>
      </c>
      <c r="J2685" s="33" t="e">
        <f>IF(OR(A2685="",B2685=""),NA(),MAX(0,IF(A2685-B2685=0,SameDayCycleTimeSettingValue,((A2685-B2685) *24)-(INT((A2685-B2685)) * (24-(FinishHour-StartHour))))))</f>
        <v>#N/A</v>
      </c>
      <c r="K2685" s="3" t="e">
        <f ca="1">IF(OR(A2685&lt;&gt;"",B2685=""),NA(),MAX(0,IF(_xlfn.DAYS(NOW(),B2685)=0,SameDayCycleTimeSettingValue,_xlfn.DAYS(NOW(),B2685))))</f>
        <v>#N/A</v>
      </c>
    </row>
    <row r="2686" spans="1:11" x14ac:dyDescent="0.25">
      <c r="A2686" s="32" t="str">
        <f>IF(AND(TRIM(INDEX(CompletedDateValues,ROW(A2686)))&lt;&gt;"",INDEX(CompletedDateValues,ROW(A2686))&gt;0),INDEX(CompletedDateValues,ROW(A2686)),"")</f>
        <v/>
      </c>
      <c r="B2686" s="32" t="str">
        <f>IF(AND(TRIM(INDEX(StartDateValues,ROW(A2686)))&lt;&gt;"",INDEX(StartDateValues,ROW(A2686))&gt;0),INDEX(StartDateValues,ROW(A2686)),"")</f>
        <v/>
      </c>
      <c r="C2686" s="22" t="str">
        <f t="shared" si="206"/>
        <v/>
      </c>
      <c r="D2686" s="3" t="str">
        <f t="shared" si="207"/>
        <v/>
      </c>
      <c r="E2686" s="3" t="str">
        <f t="shared" si="208"/>
        <v/>
      </c>
      <c r="F2686" s="3" t="str">
        <f t="shared" si="209"/>
        <v/>
      </c>
      <c r="G2686" s="3" t="str">
        <f>IF(A2686="","",IF(HOUR(A2686)&lt;StartHour,StartHour,IF(HOUR(A2686)&gt;FinishHour,FinishHour,HOUR(A2686))))</f>
        <v/>
      </c>
      <c r="H2686" s="3" t="str">
        <f t="shared" si="210"/>
        <v/>
      </c>
      <c r="I2686" s="33" t="e">
        <f>IF(OR(A2686="",B2686=""),NA(),MAX(0,IF(A2686-B2686=0,SameDayCycleTimeSettingValue,(A2686-B2686) *24)))</f>
        <v>#N/A</v>
      </c>
      <c r="J2686" s="33" t="e">
        <f>IF(OR(A2686="",B2686=""),NA(),MAX(0,IF(A2686-B2686=0,SameDayCycleTimeSettingValue,((A2686-B2686) *24)-(INT((A2686-B2686)) * (24-(FinishHour-StartHour))))))</f>
        <v>#N/A</v>
      </c>
      <c r="K2686" s="3" t="e">
        <f ca="1">IF(OR(A2686&lt;&gt;"",B2686=""),NA(),MAX(0,IF(_xlfn.DAYS(NOW(),B2686)=0,SameDayCycleTimeSettingValue,_xlfn.DAYS(NOW(),B2686))))</f>
        <v>#N/A</v>
      </c>
    </row>
    <row r="2687" spans="1:11" x14ac:dyDescent="0.25">
      <c r="A2687" s="32" t="str">
        <f>IF(AND(TRIM(INDEX(CompletedDateValues,ROW(A2687)))&lt;&gt;"",INDEX(CompletedDateValues,ROW(A2687))&gt;0),INDEX(CompletedDateValues,ROW(A2687)),"")</f>
        <v/>
      </c>
      <c r="B2687" s="32" t="str">
        <f>IF(AND(TRIM(INDEX(StartDateValues,ROW(A2687)))&lt;&gt;"",INDEX(StartDateValues,ROW(A2687))&gt;0),INDEX(StartDateValues,ROW(A2687)),"")</f>
        <v/>
      </c>
      <c r="C2687" s="22" t="str">
        <f t="shared" si="206"/>
        <v/>
      </c>
      <c r="D2687" s="3" t="str">
        <f t="shared" si="207"/>
        <v/>
      </c>
      <c r="E2687" s="3" t="str">
        <f t="shared" si="208"/>
        <v/>
      </c>
      <c r="F2687" s="3" t="str">
        <f t="shared" si="209"/>
        <v/>
      </c>
      <c r="G2687" s="3" t="str">
        <f>IF(A2687="","",IF(HOUR(A2687)&lt;StartHour,StartHour,IF(HOUR(A2687)&gt;FinishHour,FinishHour,HOUR(A2687))))</f>
        <v/>
      </c>
      <c r="H2687" s="3" t="str">
        <f t="shared" si="210"/>
        <v/>
      </c>
      <c r="I2687" s="33" t="e">
        <f>IF(OR(A2687="",B2687=""),NA(),MAX(0,IF(A2687-B2687=0,SameDayCycleTimeSettingValue,(A2687-B2687) *24)))</f>
        <v>#N/A</v>
      </c>
      <c r="J2687" s="33" t="e">
        <f>IF(OR(A2687="",B2687=""),NA(),MAX(0,IF(A2687-B2687=0,SameDayCycleTimeSettingValue,((A2687-B2687) *24)-(INT((A2687-B2687)) * (24-(FinishHour-StartHour))))))</f>
        <v>#N/A</v>
      </c>
      <c r="K2687" s="3" t="e">
        <f ca="1">IF(OR(A2687&lt;&gt;"",B2687=""),NA(),MAX(0,IF(_xlfn.DAYS(NOW(),B2687)=0,SameDayCycleTimeSettingValue,_xlfn.DAYS(NOW(),B2687))))</f>
        <v>#N/A</v>
      </c>
    </row>
    <row r="2688" spans="1:11" x14ac:dyDescent="0.25">
      <c r="A2688" s="32" t="str">
        <f>IF(AND(TRIM(INDEX(CompletedDateValues,ROW(A2688)))&lt;&gt;"",INDEX(CompletedDateValues,ROW(A2688))&gt;0),INDEX(CompletedDateValues,ROW(A2688)),"")</f>
        <v/>
      </c>
      <c r="B2688" s="32" t="str">
        <f>IF(AND(TRIM(INDEX(StartDateValues,ROW(A2688)))&lt;&gt;"",INDEX(StartDateValues,ROW(A2688))&gt;0),INDEX(StartDateValues,ROW(A2688)),"")</f>
        <v/>
      </c>
      <c r="C2688" s="22" t="str">
        <f t="shared" si="206"/>
        <v/>
      </c>
      <c r="D2688" s="3" t="str">
        <f t="shared" si="207"/>
        <v/>
      </c>
      <c r="E2688" s="3" t="str">
        <f t="shared" si="208"/>
        <v/>
      </c>
      <c r="F2688" s="3" t="str">
        <f t="shared" si="209"/>
        <v/>
      </c>
      <c r="G2688" s="3" t="str">
        <f>IF(A2688="","",IF(HOUR(A2688)&lt;StartHour,StartHour,IF(HOUR(A2688)&gt;FinishHour,FinishHour,HOUR(A2688))))</f>
        <v/>
      </c>
      <c r="H2688" s="3" t="str">
        <f t="shared" si="210"/>
        <v/>
      </c>
      <c r="I2688" s="33" t="e">
        <f>IF(OR(A2688="",B2688=""),NA(),MAX(0,IF(A2688-B2688=0,SameDayCycleTimeSettingValue,(A2688-B2688) *24)))</f>
        <v>#N/A</v>
      </c>
      <c r="J2688" s="33" t="e">
        <f>IF(OR(A2688="",B2688=""),NA(),MAX(0,IF(A2688-B2688=0,SameDayCycleTimeSettingValue,((A2688-B2688) *24)-(INT((A2688-B2688)) * (24-(FinishHour-StartHour))))))</f>
        <v>#N/A</v>
      </c>
      <c r="K2688" s="3" t="e">
        <f ca="1">IF(OR(A2688&lt;&gt;"",B2688=""),NA(),MAX(0,IF(_xlfn.DAYS(NOW(),B2688)=0,SameDayCycleTimeSettingValue,_xlfn.DAYS(NOW(),B2688))))</f>
        <v>#N/A</v>
      </c>
    </row>
    <row r="2689" spans="1:11" x14ac:dyDescent="0.25">
      <c r="A2689" s="32" t="str">
        <f>IF(AND(TRIM(INDEX(CompletedDateValues,ROW(A2689)))&lt;&gt;"",INDEX(CompletedDateValues,ROW(A2689))&gt;0),INDEX(CompletedDateValues,ROW(A2689)),"")</f>
        <v/>
      </c>
      <c r="B2689" s="32" t="str">
        <f>IF(AND(TRIM(INDEX(StartDateValues,ROW(A2689)))&lt;&gt;"",INDEX(StartDateValues,ROW(A2689))&gt;0),INDEX(StartDateValues,ROW(A2689)),"")</f>
        <v/>
      </c>
      <c r="C2689" s="22" t="str">
        <f t="shared" si="206"/>
        <v/>
      </c>
      <c r="D2689" s="3" t="str">
        <f t="shared" si="207"/>
        <v/>
      </c>
      <c r="E2689" s="3" t="str">
        <f t="shared" si="208"/>
        <v/>
      </c>
      <c r="F2689" s="3" t="str">
        <f t="shared" si="209"/>
        <v/>
      </c>
      <c r="G2689" s="3" t="str">
        <f>IF(A2689="","",IF(HOUR(A2689)&lt;StartHour,StartHour,IF(HOUR(A2689)&gt;FinishHour,FinishHour,HOUR(A2689))))</f>
        <v/>
      </c>
      <c r="H2689" s="3" t="str">
        <f t="shared" si="210"/>
        <v/>
      </c>
      <c r="I2689" s="33" t="e">
        <f>IF(OR(A2689="",B2689=""),NA(),MAX(0,IF(A2689-B2689=0,SameDayCycleTimeSettingValue,(A2689-B2689) *24)))</f>
        <v>#N/A</v>
      </c>
      <c r="J2689" s="33" t="e">
        <f>IF(OR(A2689="",B2689=""),NA(),MAX(0,IF(A2689-B2689=0,SameDayCycleTimeSettingValue,((A2689-B2689) *24)-(INT((A2689-B2689)) * (24-(FinishHour-StartHour))))))</f>
        <v>#N/A</v>
      </c>
      <c r="K2689" s="3" t="e">
        <f ca="1">IF(OR(A2689&lt;&gt;"",B2689=""),NA(),MAX(0,IF(_xlfn.DAYS(NOW(),B2689)=0,SameDayCycleTimeSettingValue,_xlfn.DAYS(NOW(),B2689))))</f>
        <v>#N/A</v>
      </c>
    </row>
    <row r="2690" spans="1:11" x14ac:dyDescent="0.25">
      <c r="A2690" s="32" t="str">
        <f>IF(AND(TRIM(INDEX(CompletedDateValues,ROW(A2690)))&lt;&gt;"",INDEX(CompletedDateValues,ROW(A2690))&gt;0),INDEX(CompletedDateValues,ROW(A2690)),"")</f>
        <v/>
      </c>
      <c r="B2690" s="32" t="str">
        <f>IF(AND(TRIM(INDEX(StartDateValues,ROW(A2690)))&lt;&gt;"",INDEX(StartDateValues,ROW(A2690))&gt;0),INDEX(StartDateValues,ROW(A2690)),"")</f>
        <v/>
      </c>
      <c r="C2690" s="22" t="str">
        <f t="shared" si="206"/>
        <v/>
      </c>
      <c r="D2690" s="3" t="str">
        <f t="shared" si="207"/>
        <v/>
      </c>
      <c r="E2690" s="3" t="str">
        <f t="shared" si="208"/>
        <v/>
      </c>
      <c r="F2690" s="3" t="str">
        <f t="shared" si="209"/>
        <v/>
      </c>
      <c r="G2690" s="3" t="str">
        <f>IF(A2690="","",IF(HOUR(A2690)&lt;StartHour,StartHour,IF(HOUR(A2690)&gt;FinishHour,FinishHour,HOUR(A2690))))</f>
        <v/>
      </c>
      <c r="H2690" s="3" t="str">
        <f t="shared" si="210"/>
        <v/>
      </c>
      <c r="I2690" s="33" t="e">
        <f>IF(OR(A2690="",B2690=""),NA(),MAX(0,IF(A2690-B2690=0,SameDayCycleTimeSettingValue,(A2690-B2690) *24)))</f>
        <v>#N/A</v>
      </c>
      <c r="J2690" s="33" t="e">
        <f>IF(OR(A2690="",B2690=""),NA(),MAX(0,IF(A2690-B2690=0,SameDayCycleTimeSettingValue,((A2690-B2690) *24)-(INT((A2690-B2690)) * (24-(FinishHour-StartHour))))))</f>
        <v>#N/A</v>
      </c>
      <c r="K2690" s="3" t="e">
        <f ca="1">IF(OR(A2690&lt;&gt;"",B2690=""),NA(),MAX(0,IF(_xlfn.DAYS(NOW(),B2690)=0,SameDayCycleTimeSettingValue,_xlfn.DAYS(NOW(),B2690))))</f>
        <v>#N/A</v>
      </c>
    </row>
    <row r="2691" spans="1:11" x14ac:dyDescent="0.25">
      <c r="A2691" s="32" t="str">
        <f>IF(AND(TRIM(INDEX(CompletedDateValues,ROW(A2691)))&lt;&gt;"",INDEX(CompletedDateValues,ROW(A2691))&gt;0),INDEX(CompletedDateValues,ROW(A2691)),"")</f>
        <v/>
      </c>
      <c r="B2691" s="32" t="str">
        <f>IF(AND(TRIM(INDEX(StartDateValues,ROW(A2691)))&lt;&gt;"",INDEX(StartDateValues,ROW(A2691))&gt;0),INDEX(StartDateValues,ROW(A2691)),"")</f>
        <v/>
      </c>
      <c r="C2691" s="22" t="str">
        <f t="shared" ref="C2691:C2754" si="211">IF(AND(TRIM(INDEX(WorkTypeValues,ROW(A2691)))&lt;&gt;"",INDEX(WorkTypeValues,ROW(A2691))&gt;0),INDEX(WorkTypeValues,ROW(A2691)),"")</f>
        <v/>
      </c>
      <c r="D2691" s="3" t="str">
        <f t="shared" ref="D2691:D2754" si="212">IF(A2691="", "",YEAR(A2691))</f>
        <v/>
      </c>
      <c r="E2691" s="3" t="str">
        <f t="shared" ref="E2691:E2754" si="213">IF(A2691="","",MONTH(A2691))</f>
        <v/>
      </c>
      <c r="F2691" s="3" t="str">
        <f t="shared" ref="F2691:F2754" si="214">IF(A2691="","",DAY(A2691))</f>
        <v/>
      </c>
      <c r="G2691" s="3" t="str">
        <f>IF(A2691="","",IF(HOUR(A2691)&lt;StartHour,StartHour,IF(HOUR(A2691)&gt;FinishHour,FinishHour,HOUR(A2691))))</f>
        <v/>
      </c>
      <c r="H2691" s="3" t="str">
        <f t="shared" ref="H2691:H2754" si="215">IF(D2691="","",D2691&amp;"-"&amp;TEXT(E2691,"00") &amp;"-"&amp;TEXT(F2691,"00") &amp;"-"&amp;TEXT(G2691,"00"))</f>
        <v/>
      </c>
      <c r="I2691" s="33" t="e">
        <f>IF(OR(A2691="",B2691=""),NA(),MAX(0,IF(A2691-B2691=0,SameDayCycleTimeSettingValue,(A2691-B2691) *24)))</f>
        <v>#N/A</v>
      </c>
      <c r="J2691" s="33" t="e">
        <f>IF(OR(A2691="",B2691=""),NA(),MAX(0,IF(A2691-B2691=0,SameDayCycleTimeSettingValue,((A2691-B2691) *24)-(INT((A2691-B2691)) * (24-(FinishHour-StartHour))))))</f>
        <v>#N/A</v>
      </c>
      <c r="K2691" s="3" t="e">
        <f ca="1">IF(OR(A2691&lt;&gt;"",B2691=""),NA(),MAX(0,IF(_xlfn.DAYS(NOW(),B2691)=0,SameDayCycleTimeSettingValue,_xlfn.DAYS(NOW(),B2691))))</f>
        <v>#N/A</v>
      </c>
    </row>
    <row r="2692" spans="1:11" x14ac:dyDescent="0.25">
      <c r="A2692" s="32" t="str">
        <f>IF(AND(TRIM(INDEX(CompletedDateValues,ROW(A2692)))&lt;&gt;"",INDEX(CompletedDateValues,ROW(A2692))&gt;0),INDEX(CompletedDateValues,ROW(A2692)),"")</f>
        <v/>
      </c>
      <c r="B2692" s="32" t="str">
        <f>IF(AND(TRIM(INDEX(StartDateValues,ROW(A2692)))&lt;&gt;"",INDEX(StartDateValues,ROW(A2692))&gt;0),INDEX(StartDateValues,ROW(A2692)),"")</f>
        <v/>
      </c>
      <c r="C2692" s="22" t="str">
        <f t="shared" si="211"/>
        <v/>
      </c>
      <c r="D2692" s="3" t="str">
        <f t="shared" si="212"/>
        <v/>
      </c>
      <c r="E2692" s="3" t="str">
        <f t="shared" si="213"/>
        <v/>
      </c>
      <c r="F2692" s="3" t="str">
        <f t="shared" si="214"/>
        <v/>
      </c>
      <c r="G2692" s="3" t="str">
        <f>IF(A2692="","",IF(HOUR(A2692)&lt;StartHour,StartHour,IF(HOUR(A2692)&gt;FinishHour,FinishHour,HOUR(A2692))))</f>
        <v/>
      </c>
      <c r="H2692" s="3" t="str">
        <f t="shared" si="215"/>
        <v/>
      </c>
      <c r="I2692" s="33" t="e">
        <f>IF(OR(A2692="",B2692=""),NA(),MAX(0,IF(A2692-B2692=0,SameDayCycleTimeSettingValue,(A2692-B2692) *24)))</f>
        <v>#N/A</v>
      </c>
      <c r="J2692" s="33" t="e">
        <f>IF(OR(A2692="",B2692=""),NA(),MAX(0,IF(A2692-B2692=0,SameDayCycleTimeSettingValue,((A2692-B2692) *24)-(INT((A2692-B2692)) * (24-(FinishHour-StartHour))))))</f>
        <v>#N/A</v>
      </c>
      <c r="K2692" s="3" t="e">
        <f ca="1">IF(OR(A2692&lt;&gt;"",B2692=""),NA(),MAX(0,IF(_xlfn.DAYS(NOW(),B2692)=0,SameDayCycleTimeSettingValue,_xlfn.DAYS(NOW(),B2692))))</f>
        <v>#N/A</v>
      </c>
    </row>
    <row r="2693" spans="1:11" x14ac:dyDescent="0.25">
      <c r="A2693" s="32" t="str">
        <f>IF(AND(TRIM(INDEX(CompletedDateValues,ROW(A2693)))&lt;&gt;"",INDEX(CompletedDateValues,ROW(A2693))&gt;0),INDEX(CompletedDateValues,ROW(A2693)),"")</f>
        <v/>
      </c>
      <c r="B2693" s="32" t="str">
        <f>IF(AND(TRIM(INDEX(StartDateValues,ROW(A2693)))&lt;&gt;"",INDEX(StartDateValues,ROW(A2693))&gt;0),INDEX(StartDateValues,ROW(A2693)),"")</f>
        <v/>
      </c>
      <c r="C2693" s="22" t="str">
        <f t="shared" si="211"/>
        <v/>
      </c>
      <c r="D2693" s="3" t="str">
        <f t="shared" si="212"/>
        <v/>
      </c>
      <c r="E2693" s="3" t="str">
        <f t="shared" si="213"/>
        <v/>
      </c>
      <c r="F2693" s="3" t="str">
        <f t="shared" si="214"/>
        <v/>
      </c>
      <c r="G2693" s="3" t="str">
        <f>IF(A2693="","",IF(HOUR(A2693)&lt;StartHour,StartHour,IF(HOUR(A2693)&gt;FinishHour,FinishHour,HOUR(A2693))))</f>
        <v/>
      </c>
      <c r="H2693" s="3" t="str">
        <f t="shared" si="215"/>
        <v/>
      </c>
      <c r="I2693" s="33" t="e">
        <f>IF(OR(A2693="",B2693=""),NA(),MAX(0,IF(A2693-B2693=0,SameDayCycleTimeSettingValue,(A2693-B2693) *24)))</f>
        <v>#N/A</v>
      </c>
      <c r="J2693" s="33" t="e">
        <f>IF(OR(A2693="",B2693=""),NA(),MAX(0,IF(A2693-B2693=0,SameDayCycleTimeSettingValue,((A2693-B2693) *24)-(INT((A2693-B2693)) * (24-(FinishHour-StartHour))))))</f>
        <v>#N/A</v>
      </c>
      <c r="K2693" s="3" t="e">
        <f ca="1">IF(OR(A2693&lt;&gt;"",B2693=""),NA(),MAX(0,IF(_xlfn.DAYS(NOW(),B2693)=0,SameDayCycleTimeSettingValue,_xlfn.DAYS(NOW(),B2693))))</f>
        <v>#N/A</v>
      </c>
    </row>
    <row r="2694" spans="1:11" x14ac:dyDescent="0.25">
      <c r="A2694" s="32" t="str">
        <f>IF(AND(TRIM(INDEX(CompletedDateValues,ROW(A2694)))&lt;&gt;"",INDEX(CompletedDateValues,ROW(A2694))&gt;0),INDEX(CompletedDateValues,ROW(A2694)),"")</f>
        <v/>
      </c>
      <c r="B2694" s="32" t="str">
        <f>IF(AND(TRIM(INDEX(StartDateValues,ROW(A2694)))&lt;&gt;"",INDEX(StartDateValues,ROW(A2694))&gt;0),INDEX(StartDateValues,ROW(A2694)),"")</f>
        <v/>
      </c>
      <c r="C2694" s="22" t="str">
        <f t="shared" si="211"/>
        <v/>
      </c>
      <c r="D2694" s="3" t="str">
        <f t="shared" si="212"/>
        <v/>
      </c>
      <c r="E2694" s="3" t="str">
        <f t="shared" si="213"/>
        <v/>
      </c>
      <c r="F2694" s="3" t="str">
        <f t="shared" si="214"/>
        <v/>
      </c>
      <c r="G2694" s="3" t="str">
        <f>IF(A2694="","",IF(HOUR(A2694)&lt;StartHour,StartHour,IF(HOUR(A2694)&gt;FinishHour,FinishHour,HOUR(A2694))))</f>
        <v/>
      </c>
      <c r="H2694" s="3" t="str">
        <f t="shared" si="215"/>
        <v/>
      </c>
      <c r="I2694" s="33" t="e">
        <f>IF(OR(A2694="",B2694=""),NA(),MAX(0,IF(A2694-B2694=0,SameDayCycleTimeSettingValue,(A2694-B2694) *24)))</f>
        <v>#N/A</v>
      </c>
      <c r="J2694" s="33" t="e">
        <f>IF(OR(A2694="",B2694=""),NA(),MAX(0,IF(A2694-B2694=0,SameDayCycleTimeSettingValue,((A2694-B2694) *24)-(INT((A2694-B2694)) * (24-(FinishHour-StartHour))))))</f>
        <v>#N/A</v>
      </c>
      <c r="K2694" s="3" t="e">
        <f ca="1">IF(OR(A2694&lt;&gt;"",B2694=""),NA(),MAX(0,IF(_xlfn.DAYS(NOW(),B2694)=0,SameDayCycleTimeSettingValue,_xlfn.DAYS(NOW(),B2694))))</f>
        <v>#N/A</v>
      </c>
    </row>
    <row r="2695" spans="1:11" x14ac:dyDescent="0.25">
      <c r="A2695" s="32" t="str">
        <f>IF(AND(TRIM(INDEX(CompletedDateValues,ROW(A2695)))&lt;&gt;"",INDEX(CompletedDateValues,ROW(A2695))&gt;0),INDEX(CompletedDateValues,ROW(A2695)),"")</f>
        <v/>
      </c>
      <c r="B2695" s="32" t="str">
        <f>IF(AND(TRIM(INDEX(StartDateValues,ROW(A2695)))&lt;&gt;"",INDEX(StartDateValues,ROW(A2695))&gt;0),INDEX(StartDateValues,ROW(A2695)),"")</f>
        <v/>
      </c>
      <c r="C2695" s="22" t="str">
        <f t="shared" si="211"/>
        <v/>
      </c>
      <c r="D2695" s="3" t="str">
        <f t="shared" si="212"/>
        <v/>
      </c>
      <c r="E2695" s="3" t="str">
        <f t="shared" si="213"/>
        <v/>
      </c>
      <c r="F2695" s="3" t="str">
        <f t="shared" si="214"/>
        <v/>
      </c>
      <c r="G2695" s="3" t="str">
        <f>IF(A2695="","",IF(HOUR(A2695)&lt;StartHour,StartHour,IF(HOUR(A2695)&gt;FinishHour,FinishHour,HOUR(A2695))))</f>
        <v/>
      </c>
      <c r="H2695" s="3" t="str">
        <f t="shared" si="215"/>
        <v/>
      </c>
      <c r="I2695" s="33" t="e">
        <f>IF(OR(A2695="",B2695=""),NA(),MAX(0,IF(A2695-B2695=0,SameDayCycleTimeSettingValue,(A2695-B2695) *24)))</f>
        <v>#N/A</v>
      </c>
      <c r="J2695" s="33" t="e">
        <f>IF(OR(A2695="",B2695=""),NA(),MAX(0,IF(A2695-B2695=0,SameDayCycleTimeSettingValue,((A2695-B2695) *24)-(INT((A2695-B2695)) * (24-(FinishHour-StartHour))))))</f>
        <v>#N/A</v>
      </c>
      <c r="K2695" s="3" t="e">
        <f ca="1">IF(OR(A2695&lt;&gt;"",B2695=""),NA(),MAX(0,IF(_xlfn.DAYS(NOW(),B2695)=0,SameDayCycleTimeSettingValue,_xlfn.DAYS(NOW(),B2695))))</f>
        <v>#N/A</v>
      </c>
    </row>
    <row r="2696" spans="1:11" x14ac:dyDescent="0.25">
      <c r="A2696" s="32" t="str">
        <f>IF(AND(TRIM(INDEX(CompletedDateValues,ROW(A2696)))&lt;&gt;"",INDEX(CompletedDateValues,ROW(A2696))&gt;0),INDEX(CompletedDateValues,ROW(A2696)),"")</f>
        <v/>
      </c>
      <c r="B2696" s="32" t="str">
        <f>IF(AND(TRIM(INDEX(StartDateValues,ROW(A2696)))&lt;&gt;"",INDEX(StartDateValues,ROW(A2696))&gt;0),INDEX(StartDateValues,ROW(A2696)),"")</f>
        <v/>
      </c>
      <c r="C2696" s="22" t="str">
        <f t="shared" si="211"/>
        <v/>
      </c>
      <c r="D2696" s="3" t="str">
        <f t="shared" si="212"/>
        <v/>
      </c>
      <c r="E2696" s="3" t="str">
        <f t="shared" si="213"/>
        <v/>
      </c>
      <c r="F2696" s="3" t="str">
        <f t="shared" si="214"/>
        <v/>
      </c>
      <c r="G2696" s="3" t="str">
        <f>IF(A2696="","",IF(HOUR(A2696)&lt;StartHour,StartHour,IF(HOUR(A2696)&gt;FinishHour,FinishHour,HOUR(A2696))))</f>
        <v/>
      </c>
      <c r="H2696" s="3" t="str">
        <f t="shared" si="215"/>
        <v/>
      </c>
      <c r="I2696" s="33" t="e">
        <f>IF(OR(A2696="",B2696=""),NA(),MAX(0,IF(A2696-B2696=0,SameDayCycleTimeSettingValue,(A2696-B2696) *24)))</f>
        <v>#N/A</v>
      </c>
      <c r="J2696" s="33" t="e">
        <f>IF(OR(A2696="",B2696=""),NA(),MAX(0,IF(A2696-B2696=0,SameDayCycleTimeSettingValue,((A2696-B2696) *24)-(INT((A2696-B2696)) * (24-(FinishHour-StartHour))))))</f>
        <v>#N/A</v>
      </c>
      <c r="K2696" s="3" t="e">
        <f ca="1">IF(OR(A2696&lt;&gt;"",B2696=""),NA(),MAX(0,IF(_xlfn.DAYS(NOW(),B2696)=0,SameDayCycleTimeSettingValue,_xlfn.DAYS(NOW(),B2696))))</f>
        <v>#N/A</v>
      </c>
    </row>
    <row r="2697" spans="1:11" x14ac:dyDescent="0.25">
      <c r="A2697" s="32" t="str">
        <f>IF(AND(TRIM(INDEX(CompletedDateValues,ROW(A2697)))&lt;&gt;"",INDEX(CompletedDateValues,ROW(A2697))&gt;0),INDEX(CompletedDateValues,ROW(A2697)),"")</f>
        <v/>
      </c>
      <c r="B2697" s="32" t="str">
        <f>IF(AND(TRIM(INDEX(StartDateValues,ROW(A2697)))&lt;&gt;"",INDEX(StartDateValues,ROW(A2697))&gt;0),INDEX(StartDateValues,ROW(A2697)),"")</f>
        <v/>
      </c>
      <c r="C2697" s="22" t="str">
        <f t="shared" si="211"/>
        <v/>
      </c>
      <c r="D2697" s="3" t="str">
        <f t="shared" si="212"/>
        <v/>
      </c>
      <c r="E2697" s="3" t="str">
        <f t="shared" si="213"/>
        <v/>
      </c>
      <c r="F2697" s="3" t="str">
        <f t="shared" si="214"/>
        <v/>
      </c>
      <c r="G2697" s="3" t="str">
        <f>IF(A2697="","",IF(HOUR(A2697)&lt;StartHour,StartHour,IF(HOUR(A2697)&gt;FinishHour,FinishHour,HOUR(A2697))))</f>
        <v/>
      </c>
      <c r="H2697" s="3" t="str">
        <f t="shared" si="215"/>
        <v/>
      </c>
      <c r="I2697" s="33" t="e">
        <f>IF(OR(A2697="",B2697=""),NA(),MAX(0,IF(A2697-B2697=0,SameDayCycleTimeSettingValue,(A2697-B2697) *24)))</f>
        <v>#N/A</v>
      </c>
      <c r="J2697" s="33" t="e">
        <f>IF(OR(A2697="",B2697=""),NA(),MAX(0,IF(A2697-B2697=0,SameDayCycleTimeSettingValue,((A2697-B2697) *24)-(INT((A2697-B2697)) * (24-(FinishHour-StartHour))))))</f>
        <v>#N/A</v>
      </c>
      <c r="K2697" s="3" t="e">
        <f ca="1">IF(OR(A2697&lt;&gt;"",B2697=""),NA(),MAX(0,IF(_xlfn.DAYS(NOW(),B2697)=0,SameDayCycleTimeSettingValue,_xlfn.DAYS(NOW(),B2697))))</f>
        <v>#N/A</v>
      </c>
    </row>
    <row r="2698" spans="1:11" x14ac:dyDescent="0.25">
      <c r="A2698" s="32" t="str">
        <f>IF(AND(TRIM(INDEX(CompletedDateValues,ROW(A2698)))&lt;&gt;"",INDEX(CompletedDateValues,ROW(A2698))&gt;0),INDEX(CompletedDateValues,ROW(A2698)),"")</f>
        <v/>
      </c>
      <c r="B2698" s="32" t="str">
        <f>IF(AND(TRIM(INDEX(StartDateValues,ROW(A2698)))&lt;&gt;"",INDEX(StartDateValues,ROW(A2698))&gt;0),INDEX(StartDateValues,ROW(A2698)),"")</f>
        <v/>
      </c>
      <c r="C2698" s="22" t="str">
        <f t="shared" si="211"/>
        <v/>
      </c>
      <c r="D2698" s="3" t="str">
        <f t="shared" si="212"/>
        <v/>
      </c>
      <c r="E2698" s="3" t="str">
        <f t="shared" si="213"/>
        <v/>
      </c>
      <c r="F2698" s="3" t="str">
        <f t="shared" si="214"/>
        <v/>
      </c>
      <c r="G2698" s="3" t="str">
        <f>IF(A2698="","",IF(HOUR(A2698)&lt;StartHour,StartHour,IF(HOUR(A2698)&gt;FinishHour,FinishHour,HOUR(A2698))))</f>
        <v/>
      </c>
      <c r="H2698" s="3" t="str">
        <f t="shared" si="215"/>
        <v/>
      </c>
      <c r="I2698" s="33" t="e">
        <f>IF(OR(A2698="",B2698=""),NA(),MAX(0,IF(A2698-B2698=0,SameDayCycleTimeSettingValue,(A2698-B2698) *24)))</f>
        <v>#N/A</v>
      </c>
      <c r="J2698" s="33" t="e">
        <f>IF(OR(A2698="",B2698=""),NA(),MAX(0,IF(A2698-B2698=0,SameDayCycleTimeSettingValue,((A2698-B2698) *24)-(INT((A2698-B2698)) * (24-(FinishHour-StartHour))))))</f>
        <v>#N/A</v>
      </c>
      <c r="K2698" s="3" t="e">
        <f ca="1">IF(OR(A2698&lt;&gt;"",B2698=""),NA(),MAX(0,IF(_xlfn.DAYS(NOW(),B2698)=0,SameDayCycleTimeSettingValue,_xlfn.DAYS(NOW(),B2698))))</f>
        <v>#N/A</v>
      </c>
    </row>
    <row r="2699" spans="1:11" x14ac:dyDescent="0.25">
      <c r="A2699" s="32" t="str">
        <f>IF(AND(TRIM(INDEX(CompletedDateValues,ROW(A2699)))&lt;&gt;"",INDEX(CompletedDateValues,ROW(A2699))&gt;0),INDEX(CompletedDateValues,ROW(A2699)),"")</f>
        <v/>
      </c>
      <c r="B2699" s="32" t="str">
        <f>IF(AND(TRIM(INDEX(StartDateValues,ROW(A2699)))&lt;&gt;"",INDEX(StartDateValues,ROW(A2699))&gt;0),INDEX(StartDateValues,ROW(A2699)),"")</f>
        <v/>
      </c>
      <c r="C2699" s="22" t="str">
        <f t="shared" si="211"/>
        <v/>
      </c>
      <c r="D2699" s="3" t="str">
        <f t="shared" si="212"/>
        <v/>
      </c>
      <c r="E2699" s="3" t="str">
        <f t="shared" si="213"/>
        <v/>
      </c>
      <c r="F2699" s="3" t="str">
        <f t="shared" si="214"/>
        <v/>
      </c>
      <c r="G2699" s="3" t="str">
        <f>IF(A2699="","",IF(HOUR(A2699)&lt;StartHour,StartHour,IF(HOUR(A2699)&gt;FinishHour,FinishHour,HOUR(A2699))))</f>
        <v/>
      </c>
      <c r="H2699" s="3" t="str">
        <f t="shared" si="215"/>
        <v/>
      </c>
      <c r="I2699" s="33" t="e">
        <f>IF(OR(A2699="",B2699=""),NA(),MAX(0,IF(A2699-B2699=0,SameDayCycleTimeSettingValue,(A2699-B2699) *24)))</f>
        <v>#N/A</v>
      </c>
      <c r="J2699" s="33" t="e">
        <f>IF(OR(A2699="",B2699=""),NA(),MAX(0,IF(A2699-B2699=0,SameDayCycleTimeSettingValue,((A2699-B2699) *24)-(INT((A2699-B2699)) * (24-(FinishHour-StartHour))))))</f>
        <v>#N/A</v>
      </c>
      <c r="K2699" s="3" t="e">
        <f ca="1">IF(OR(A2699&lt;&gt;"",B2699=""),NA(),MAX(0,IF(_xlfn.DAYS(NOW(),B2699)=0,SameDayCycleTimeSettingValue,_xlfn.DAYS(NOW(),B2699))))</f>
        <v>#N/A</v>
      </c>
    </row>
    <row r="2700" spans="1:11" x14ac:dyDescent="0.25">
      <c r="A2700" s="32" t="str">
        <f>IF(AND(TRIM(INDEX(CompletedDateValues,ROW(A2700)))&lt;&gt;"",INDEX(CompletedDateValues,ROW(A2700))&gt;0),INDEX(CompletedDateValues,ROW(A2700)),"")</f>
        <v/>
      </c>
      <c r="B2700" s="32" t="str">
        <f>IF(AND(TRIM(INDEX(StartDateValues,ROW(A2700)))&lt;&gt;"",INDEX(StartDateValues,ROW(A2700))&gt;0),INDEX(StartDateValues,ROW(A2700)),"")</f>
        <v/>
      </c>
      <c r="C2700" s="22" t="str">
        <f t="shared" si="211"/>
        <v/>
      </c>
      <c r="D2700" s="3" t="str">
        <f t="shared" si="212"/>
        <v/>
      </c>
      <c r="E2700" s="3" t="str">
        <f t="shared" si="213"/>
        <v/>
      </c>
      <c r="F2700" s="3" t="str">
        <f t="shared" si="214"/>
        <v/>
      </c>
      <c r="G2700" s="3" t="str">
        <f>IF(A2700="","",IF(HOUR(A2700)&lt;StartHour,StartHour,IF(HOUR(A2700)&gt;FinishHour,FinishHour,HOUR(A2700))))</f>
        <v/>
      </c>
      <c r="H2700" s="3" t="str">
        <f t="shared" si="215"/>
        <v/>
      </c>
      <c r="I2700" s="33" t="e">
        <f>IF(OR(A2700="",B2700=""),NA(),MAX(0,IF(A2700-B2700=0,SameDayCycleTimeSettingValue,(A2700-B2700) *24)))</f>
        <v>#N/A</v>
      </c>
      <c r="J2700" s="33" t="e">
        <f>IF(OR(A2700="",B2700=""),NA(),MAX(0,IF(A2700-B2700=0,SameDayCycleTimeSettingValue,((A2700-B2700) *24)-(INT((A2700-B2700)) * (24-(FinishHour-StartHour))))))</f>
        <v>#N/A</v>
      </c>
      <c r="K2700" s="3" t="e">
        <f ca="1">IF(OR(A2700&lt;&gt;"",B2700=""),NA(),MAX(0,IF(_xlfn.DAYS(NOW(),B2700)=0,SameDayCycleTimeSettingValue,_xlfn.DAYS(NOW(),B2700))))</f>
        <v>#N/A</v>
      </c>
    </row>
    <row r="2701" spans="1:11" x14ac:dyDescent="0.25">
      <c r="A2701" s="32" t="str">
        <f>IF(AND(TRIM(INDEX(CompletedDateValues,ROW(A2701)))&lt;&gt;"",INDEX(CompletedDateValues,ROW(A2701))&gt;0),INDEX(CompletedDateValues,ROW(A2701)),"")</f>
        <v/>
      </c>
      <c r="B2701" s="32" t="str">
        <f>IF(AND(TRIM(INDEX(StartDateValues,ROW(A2701)))&lt;&gt;"",INDEX(StartDateValues,ROW(A2701))&gt;0),INDEX(StartDateValues,ROW(A2701)),"")</f>
        <v/>
      </c>
      <c r="C2701" s="22" t="str">
        <f t="shared" si="211"/>
        <v/>
      </c>
      <c r="D2701" s="3" t="str">
        <f t="shared" si="212"/>
        <v/>
      </c>
      <c r="E2701" s="3" t="str">
        <f t="shared" si="213"/>
        <v/>
      </c>
      <c r="F2701" s="3" t="str">
        <f t="shared" si="214"/>
        <v/>
      </c>
      <c r="G2701" s="3" t="str">
        <f>IF(A2701="","",IF(HOUR(A2701)&lt;StartHour,StartHour,IF(HOUR(A2701)&gt;FinishHour,FinishHour,HOUR(A2701))))</f>
        <v/>
      </c>
      <c r="H2701" s="3" t="str">
        <f t="shared" si="215"/>
        <v/>
      </c>
      <c r="I2701" s="33" t="e">
        <f>IF(OR(A2701="",B2701=""),NA(),MAX(0,IF(A2701-B2701=0,SameDayCycleTimeSettingValue,(A2701-B2701) *24)))</f>
        <v>#N/A</v>
      </c>
      <c r="J2701" s="33" t="e">
        <f>IF(OR(A2701="",B2701=""),NA(),MAX(0,IF(A2701-B2701=0,SameDayCycleTimeSettingValue,((A2701-B2701) *24)-(INT((A2701-B2701)) * (24-(FinishHour-StartHour))))))</f>
        <v>#N/A</v>
      </c>
      <c r="K2701" s="3" t="e">
        <f ca="1">IF(OR(A2701&lt;&gt;"",B2701=""),NA(),MAX(0,IF(_xlfn.DAYS(NOW(),B2701)=0,SameDayCycleTimeSettingValue,_xlfn.DAYS(NOW(),B2701))))</f>
        <v>#N/A</v>
      </c>
    </row>
    <row r="2702" spans="1:11" x14ac:dyDescent="0.25">
      <c r="A2702" s="32" t="str">
        <f>IF(AND(TRIM(INDEX(CompletedDateValues,ROW(A2702)))&lt;&gt;"",INDEX(CompletedDateValues,ROW(A2702))&gt;0),INDEX(CompletedDateValues,ROW(A2702)),"")</f>
        <v/>
      </c>
      <c r="B2702" s="32" t="str">
        <f>IF(AND(TRIM(INDEX(StartDateValues,ROW(A2702)))&lt;&gt;"",INDEX(StartDateValues,ROW(A2702))&gt;0),INDEX(StartDateValues,ROW(A2702)),"")</f>
        <v/>
      </c>
      <c r="C2702" s="22" t="str">
        <f t="shared" si="211"/>
        <v/>
      </c>
      <c r="D2702" s="3" t="str">
        <f t="shared" si="212"/>
        <v/>
      </c>
      <c r="E2702" s="3" t="str">
        <f t="shared" si="213"/>
        <v/>
      </c>
      <c r="F2702" s="3" t="str">
        <f t="shared" si="214"/>
        <v/>
      </c>
      <c r="G2702" s="3" t="str">
        <f>IF(A2702="","",IF(HOUR(A2702)&lt;StartHour,StartHour,IF(HOUR(A2702)&gt;FinishHour,FinishHour,HOUR(A2702))))</f>
        <v/>
      </c>
      <c r="H2702" s="3" t="str">
        <f t="shared" si="215"/>
        <v/>
      </c>
      <c r="I2702" s="33" t="e">
        <f>IF(OR(A2702="",B2702=""),NA(),MAX(0,IF(A2702-B2702=0,SameDayCycleTimeSettingValue,(A2702-B2702) *24)))</f>
        <v>#N/A</v>
      </c>
      <c r="J2702" s="33" t="e">
        <f>IF(OR(A2702="",B2702=""),NA(),MAX(0,IF(A2702-B2702=0,SameDayCycleTimeSettingValue,((A2702-B2702) *24)-(INT((A2702-B2702)) * (24-(FinishHour-StartHour))))))</f>
        <v>#N/A</v>
      </c>
      <c r="K2702" s="3" t="e">
        <f ca="1">IF(OR(A2702&lt;&gt;"",B2702=""),NA(),MAX(0,IF(_xlfn.DAYS(NOW(),B2702)=0,SameDayCycleTimeSettingValue,_xlfn.DAYS(NOW(),B2702))))</f>
        <v>#N/A</v>
      </c>
    </row>
    <row r="2703" spans="1:11" x14ac:dyDescent="0.25">
      <c r="A2703" s="32" t="str">
        <f>IF(AND(TRIM(INDEX(CompletedDateValues,ROW(A2703)))&lt;&gt;"",INDEX(CompletedDateValues,ROW(A2703))&gt;0),INDEX(CompletedDateValues,ROW(A2703)),"")</f>
        <v/>
      </c>
      <c r="B2703" s="32" t="str">
        <f>IF(AND(TRIM(INDEX(StartDateValues,ROW(A2703)))&lt;&gt;"",INDEX(StartDateValues,ROW(A2703))&gt;0),INDEX(StartDateValues,ROW(A2703)),"")</f>
        <v/>
      </c>
      <c r="C2703" s="22" t="str">
        <f t="shared" si="211"/>
        <v/>
      </c>
      <c r="D2703" s="3" t="str">
        <f t="shared" si="212"/>
        <v/>
      </c>
      <c r="E2703" s="3" t="str">
        <f t="shared" si="213"/>
        <v/>
      </c>
      <c r="F2703" s="3" t="str">
        <f t="shared" si="214"/>
        <v/>
      </c>
      <c r="G2703" s="3" t="str">
        <f>IF(A2703="","",IF(HOUR(A2703)&lt;StartHour,StartHour,IF(HOUR(A2703)&gt;FinishHour,FinishHour,HOUR(A2703))))</f>
        <v/>
      </c>
      <c r="H2703" s="3" t="str">
        <f t="shared" si="215"/>
        <v/>
      </c>
      <c r="I2703" s="33" t="e">
        <f>IF(OR(A2703="",B2703=""),NA(),MAX(0,IF(A2703-B2703=0,SameDayCycleTimeSettingValue,(A2703-B2703) *24)))</f>
        <v>#N/A</v>
      </c>
      <c r="J2703" s="33" t="e">
        <f>IF(OR(A2703="",B2703=""),NA(),MAX(0,IF(A2703-B2703=0,SameDayCycleTimeSettingValue,((A2703-B2703) *24)-(INT((A2703-B2703)) * (24-(FinishHour-StartHour))))))</f>
        <v>#N/A</v>
      </c>
      <c r="K2703" s="3" t="e">
        <f ca="1">IF(OR(A2703&lt;&gt;"",B2703=""),NA(),MAX(0,IF(_xlfn.DAYS(NOW(),B2703)=0,SameDayCycleTimeSettingValue,_xlfn.DAYS(NOW(),B2703))))</f>
        <v>#N/A</v>
      </c>
    </row>
    <row r="2704" spans="1:11" x14ac:dyDescent="0.25">
      <c r="A2704" s="32" t="str">
        <f>IF(AND(TRIM(INDEX(CompletedDateValues,ROW(A2704)))&lt;&gt;"",INDEX(CompletedDateValues,ROW(A2704))&gt;0),INDEX(CompletedDateValues,ROW(A2704)),"")</f>
        <v/>
      </c>
      <c r="B2704" s="32" t="str">
        <f>IF(AND(TRIM(INDEX(StartDateValues,ROW(A2704)))&lt;&gt;"",INDEX(StartDateValues,ROW(A2704))&gt;0),INDEX(StartDateValues,ROW(A2704)),"")</f>
        <v/>
      </c>
      <c r="C2704" s="22" t="str">
        <f t="shared" si="211"/>
        <v/>
      </c>
      <c r="D2704" s="3" t="str">
        <f t="shared" si="212"/>
        <v/>
      </c>
      <c r="E2704" s="3" t="str">
        <f t="shared" si="213"/>
        <v/>
      </c>
      <c r="F2704" s="3" t="str">
        <f t="shared" si="214"/>
        <v/>
      </c>
      <c r="G2704" s="3" t="str">
        <f>IF(A2704="","",IF(HOUR(A2704)&lt;StartHour,StartHour,IF(HOUR(A2704)&gt;FinishHour,FinishHour,HOUR(A2704))))</f>
        <v/>
      </c>
      <c r="H2704" s="3" t="str">
        <f t="shared" si="215"/>
        <v/>
      </c>
      <c r="I2704" s="33" t="e">
        <f>IF(OR(A2704="",B2704=""),NA(),MAX(0,IF(A2704-B2704=0,SameDayCycleTimeSettingValue,(A2704-B2704) *24)))</f>
        <v>#N/A</v>
      </c>
      <c r="J2704" s="33" t="e">
        <f>IF(OR(A2704="",B2704=""),NA(),MAX(0,IF(A2704-B2704=0,SameDayCycleTimeSettingValue,((A2704-B2704) *24)-(INT((A2704-B2704)) * (24-(FinishHour-StartHour))))))</f>
        <v>#N/A</v>
      </c>
      <c r="K2704" s="3" t="e">
        <f ca="1">IF(OR(A2704&lt;&gt;"",B2704=""),NA(),MAX(0,IF(_xlfn.DAYS(NOW(),B2704)=0,SameDayCycleTimeSettingValue,_xlfn.DAYS(NOW(),B2704))))</f>
        <v>#N/A</v>
      </c>
    </row>
    <row r="2705" spans="1:11" x14ac:dyDescent="0.25">
      <c r="A2705" s="32" t="str">
        <f>IF(AND(TRIM(INDEX(CompletedDateValues,ROW(A2705)))&lt;&gt;"",INDEX(CompletedDateValues,ROW(A2705))&gt;0),INDEX(CompletedDateValues,ROW(A2705)),"")</f>
        <v/>
      </c>
      <c r="B2705" s="32" t="str">
        <f>IF(AND(TRIM(INDEX(StartDateValues,ROW(A2705)))&lt;&gt;"",INDEX(StartDateValues,ROW(A2705))&gt;0),INDEX(StartDateValues,ROW(A2705)),"")</f>
        <v/>
      </c>
      <c r="C2705" s="22" t="str">
        <f t="shared" si="211"/>
        <v/>
      </c>
      <c r="D2705" s="3" t="str">
        <f t="shared" si="212"/>
        <v/>
      </c>
      <c r="E2705" s="3" t="str">
        <f t="shared" si="213"/>
        <v/>
      </c>
      <c r="F2705" s="3" t="str">
        <f t="shared" si="214"/>
        <v/>
      </c>
      <c r="G2705" s="3" t="str">
        <f>IF(A2705="","",IF(HOUR(A2705)&lt;StartHour,StartHour,IF(HOUR(A2705)&gt;FinishHour,FinishHour,HOUR(A2705))))</f>
        <v/>
      </c>
      <c r="H2705" s="3" t="str">
        <f t="shared" si="215"/>
        <v/>
      </c>
      <c r="I2705" s="33" t="e">
        <f>IF(OR(A2705="",B2705=""),NA(),MAX(0,IF(A2705-B2705=0,SameDayCycleTimeSettingValue,(A2705-B2705) *24)))</f>
        <v>#N/A</v>
      </c>
      <c r="J2705" s="33" t="e">
        <f>IF(OR(A2705="",B2705=""),NA(),MAX(0,IF(A2705-B2705=0,SameDayCycleTimeSettingValue,((A2705-B2705) *24)-(INT((A2705-B2705)) * (24-(FinishHour-StartHour))))))</f>
        <v>#N/A</v>
      </c>
      <c r="K2705" s="3" t="e">
        <f ca="1">IF(OR(A2705&lt;&gt;"",B2705=""),NA(),MAX(0,IF(_xlfn.DAYS(NOW(),B2705)=0,SameDayCycleTimeSettingValue,_xlfn.DAYS(NOW(),B2705))))</f>
        <v>#N/A</v>
      </c>
    </row>
    <row r="2706" spans="1:11" x14ac:dyDescent="0.25">
      <c r="A2706" s="32" t="str">
        <f>IF(AND(TRIM(INDEX(CompletedDateValues,ROW(A2706)))&lt;&gt;"",INDEX(CompletedDateValues,ROW(A2706))&gt;0),INDEX(CompletedDateValues,ROW(A2706)),"")</f>
        <v/>
      </c>
      <c r="B2706" s="32" t="str">
        <f>IF(AND(TRIM(INDEX(StartDateValues,ROW(A2706)))&lt;&gt;"",INDEX(StartDateValues,ROW(A2706))&gt;0),INDEX(StartDateValues,ROW(A2706)),"")</f>
        <v/>
      </c>
      <c r="C2706" s="22" t="str">
        <f t="shared" si="211"/>
        <v/>
      </c>
      <c r="D2706" s="3" t="str">
        <f t="shared" si="212"/>
        <v/>
      </c>
      <c r="E2706" s="3" t="str">
        <f t="shared" si="213"/>
        <v/>
      </c>
      <c r="F2706" s="3" t="str">
        <f t="shared" si="214"/>
        <v/>
      </c>
      <c r="G2706" s="3" t="str">
        <f>IF(A2706="","",IF(HOUR(A2706)&lt;StartHour,StartHour,IF(HOUR(A2706)&gt;FinishHour,FinishHour,HOUR(A2706))))</f>
        <v/>
      </c>
      <c r="H2706" s="3" t="str">
        <f t="shared" si="215"/>
        <v/>
      </c>
      <c r="I2706" s="33" t="e">
        <f>IF(OR(A2706="",B2706=""),NA(),MAX(0,IF(A2706-B2706=0,SameDayCycleTimeSettingValue,(A2706-B2706) *24)))</f>
        <v>#N/A</v>
      </c>
      <c r="J2706" s="33" t="e">
        <f>IF(OR(A2706="",B2706=""),NA(),MAX(0,IF(A2706-B2706=0,SameDayCycleTimeSettingValue,((A2706-B2706) *24)-(INT((A2706-B2706)) * (24-(FinishHour-StartHour))))))</f>
        <v>#N/A</v>
      </c>
      <c r="K2706" s="3" t="e">
        <f ca="1">IF(OR(A2706&lt;&gt;"",B2706=""),NA(),MAX(0,IF(_xlfn.DAYS(NOW(),B2706)=0,SameDayCycleTimeSettingValue,_xlfn.DAYS(NOW(),B2706))))</f>
        <v>#N/A</v>
      </c>
    </row>
    <row r="2707" spans="1:11" x14ac:dyDescent="0.25">
      <c r="A2707" s="32" t="str">
        <f>IF(AND(TRIM(INDEX(CompletedDateValues,ROW(A2707)))&lt;&gt;"",INDEX(CompletedDateValues,ROW(A2707))&gt;0),INDEX(CompletedDateValues,ROW(A2707)),"")</f>
        <v/>
      </c>
      <c r="B2707" s="32" t="str">
        <f>IF(AND(TRIM(INDEX(StartDateValues,ROW(A2707)))&lt;&gt;"",INDEX(StartDateValues,ROW(A2707))&gt;0),INDEX(StartDateValues,ROW(A2707)),"")</f>
        <v/>
      </c>
      <c r="C2707" s="22" t="str">
        <f t="shared" si="211"/>
        <v/>
      </c>
      <c r="D2707" s="3" t="str">
        <f t="shared" si="212"/>
        <v/>
      </c>
      <c r="E2707" s="3" t="str">
        <f t="shared" si="213"/>
        <v/>
      </c>
      <c r="F2707" s="3" t="str">
        <f t="shared" si="214"/>
        <v/>
      </c>
      <c r="G2707" s="3" t="str">
        <f>IF(A2707="","",IF(HOUR(A2707)&lt;StartHour,StartHour,IF(HOUR(A2707)&gt;FinishHour,FinishHour,HOUR(A2707))))</f>
        <v/>
      </c>
      <c r="H2707" s="3" t="str">
        <f t="shared" si="215"/>
        <v/>
      </c>
      <c r="I2707" s="33" t="e">
        <f>IF(OR(A2707="",B2707=""),NA(),MAX(0,IF(A2707-B2707=0,SameDayCycleTimeSettingValue,(A2707-B2707) *24)))</f>
        <v>#N/A</v>
      </c>
      <c r="J2707" s="33" t="e">
        <f>IF(OR(A2707="",B2707=""),NA(),MAX(0,IF(A2707-B2707=0,SameDayCycleTimeSettingValue,((A2707-B2707) *24)-(INT((A2707-B2707)) * (24-(FinishHour-StartHour))))))</f>
        <v>#N/A</v>
      </c>
      <c r="K2707" s="3" t="e">
        <f ca="1">IF(OR(A2707&lt;&gt;"",B2707=""),NA(),MAX(0,IF(_xlfn.DAYS(NOW(),B2707)=0,SameDayCycleTimeSettingValue,_xlfn.DAYS(NOW(),B2707))))</f>
        <v>#N/A</v>
      </c>
    </row>
    <row r="2708" spans="1:11" x14ac:dyDescent="0.25">
      <c r="A2708" s="32" t="str">
        <f>IF(AND(TRIM(INDEX(CompletedDateValues,ROW(A2708)))&lt;&gt;"",INDEX(CompletedDateValues,ROW(A2708))&gt;0),INDEX(CompletedDateValues,ROW(A2708)),"")</f>
        <v/>
      </c>
      <c r="B2708" s="32" t="str">
        <f>IF(AND(TRIM(INDEX(StartDateValues,ROW(A2708)))&lt;&gt;"",INDEX(StartDateValues,ROW(A2708))&gt;0),INDEX(StartDateValues,ROW(A2708)),"")</f>
        <v/>
      </c>
      <c r="C2708" s="22" t="str">
        <f t="shared" si="211"/>
        <v/>
      </c>
      <c r="D2708" s="3" t="str">
        <f t="shared" si="212"/>
        <v/>
      </c>
      <c r="E2708" s="3" t="str">
        <f t="shared" si="213"/>
        <v/>
      </c>
      <c r="F2708" s="3" t="str">
        <f t="shared" si="214"/>
        <v/>
      </c>
      <c r="G2708" s="3" t="str">
        <f>IF(A2708="","",IF(HOUR(A2708)&lt;StartHour,StartHour,IF(HOUR(A2708)&gt;FinishHour,FinishHour,HOUR(A2708))))</f>
        <v/>
      </c>
      <c r="H2708" s="3" t="str">
        <f t="shared" si="215"/>
        <v/>
      </c>
      <c r="I2708" s="33" t="e">
        <f>IF(OR(A2708="",B2708=""),NA(),MAX(0,IF(A2708-B2708=0,SameDayCycleTimeSettingValue,(A2708-B2708) *24)))</f>
        <v>#N/A</v>
      </c>
      <c r="J2708" s="33" t="e">
        <f>IF(OR(A2708="",B2708=""),NA(),MAX(0,IF(A2708-B2708=0,SameDayCycleTimeSettingValue,((A2708-B2708) *24)-(INT((A2708-B2708)) * (24-(FinishHour-StartHour))))))</f>
        <v>#N/A</v>
      </c>
      <c r="K2708" s="3" t="e">
        <f ca="1">IF(OR(A2708&lt;&gt;"",B2708=""),NA(),MAX(0,IF(_xlfn.DAYS(NOW(),B2708)=0,SameDayCycleTimeSettingValue,_xlfn.DAYS(NOW(),B2708))))</f>
        <v>#N/A</v>
      </c>
    </row>
    <row r="2709" spans="1:11" x14ac:dyDescent="0.25">
      <c r="A2709" s="32" t="str">
        <f>IF(AND(TRIM(INDEX(CompletedDateValues,ROW(A2709)))&lt;&gt;"",INDEX(CompletedDateValues,ROW(A2709))&gt;0),INDEX(CompletedDateValues,ROW(A2709)),"")</f>
        <v/>
      </c>
      <c r="B2709" s="32" t="str">
        <f>IF(AND(TRIM(INDEX(StartDateValues,ROW(A2709)))&lt;&gt;"",INDEX(StartDateValues,ROW(A2709))&gt;0),INDEX(StartDateValues,ROW(A2709)),"")</f>
        <v/>
      </c>
      <c r="C2709" s="22" t="str">
        <f t="shared" si="211"/>
        <v/>
      </c>
      <c r="D2709" s="3" t="str">
        <f t="shared" si="212"/>
        <v/>
      </c>
      <c r="E2709" s="3" t="str">
        <f t="shared" si="213"/>
        <v/>
      </c>
      <c r="F2709" s="3" t="str">
        <f t="shared" si="214"/>
        <v/>
      </c>
      <c r="G2709" s="3" t="str">
        <f>IF(A2709="","",IF(HOUR(A2709)&lt;StartHour,StartHour,IF(HOUR(A2709)&gt;FinishHour,FinishHour,HOUR(A2709))))</f>
        <v/>
      </c>
      <c r="H2709" s="3" t="str">
        <f t="shared" si="215"/>
        <v/>
      </c>
      <c r="I2709" s="33" t="e">
        <f>IF(OR(A2709="",B2709=""),NA(),MAX(0,IF(A2709-B2709=0,SameDayCycleTimeSettingValue,(A2709-B2709) *24)))</f>
        <v>#N/A</v>
      </c>
      <c r="J2709" s="33" t="e">
        <f>IF(OR(A2709="",B2709=""),NA(),MAX(0,IF(A2709-B2709=0,SameDayCycleTimeSettingValue,((A2709-B2709) *24)-(INT((A2709-B2709)) * (24-(FinishHour-StartHour))))))</f>
        <v>#N/A</v>
      </c>
      <c r="K2709" s="3" t="e">
        <f ca="1">IF(OR(A2709&lt;&gt;"",B2709=""),NA(),MAX(0,IF(_xlfn.DAYS(NOW(),B2709)=0,SameDayCycleTimeSettingValue,_xlfn.DAYS(NOW(),B2709))))</f>
        <v>#N/A</v>
      </c>
    </row>
    <row r="2710" spans="1:11" x14ac:dyDescent="0.25">
      <c r="A2710" s="32" t="str">
        <f>IF(AND(TRIM(INDEX(CompletedDateValues,ROW(A2710)))&lt;&gt;"",INDEX(CompletedDateValues,ROW(A2710))&gt;0),INDEX(CompletedDateValues,ROW(A2710)),"")</f>
        <v/>
      </c>
      <c r="B2710" s="32" t="str">
        <f>IF(AND(TRIM(INDEX(StartDateValues,ROW(A2710)))&lt;&gt;"",INDEX(StartDateValues,ROW(A2710))&gt;0),INDEX(StartDateValues,ROW(A2710)),"")</f>
        <v/>
      </c>
      <c r="C2710" s="22" t="str">
        <f t="shared" si="211"/>
        <v/>
      </c>
      <c r="D2710" s="3" t="str">
        <f t="shared" si="212"/>
        <v/>
      </c>
      <c r="E2710" s="3" t="str">
        <f t="shared" si="213"/>
        <v/>
      </c>
      <c r="F2710" s="3" t="str">
        <f t="shared" si="214"/>
        <v/>
      </c>
      <c r="G2710" s="3" t="str">
        <f>IF(A2710="","",IF(HOUR(A2710)&lt;StartHour,StartHour,IF(HOUR(A2710)&gt;FinishHour,FinishHour,HOUR(A2710))))</f>
        <v/>
      </c>
      <c r="H2710" s="3" t="str">
        <f t="shared" si="215"/>
        <v/>
      </c>
      <c r="I2710" s="33" t="e">
        <f>IF(OR(A2710="",B2710=""),NA(),MAX(0,IF(A2710-B2710=0,SameDayCycleTimeSettingValue,(A2710-B2710) *24)))</f>
        <v>#N/A</v>
      </c>
      <c r="J2710" s="33" t="e">
        <f>IF(OR(A2710="",B2710=""),NA(),MAX(0,IF(A2710-B2710=0,SameDayCycleTimeSettingValue,((A2710-B2710) *24)-(INT((A2710-B2710)) * (24-(FinishHour-StartHour))))))</f>
        <v>#N/A</v>
      </c>
      <c r="K2710" s="3" t="e">
        <f ca="1">IF(OR(A2710&lt;&gt;"",B2710=""),NA(),MAX(0,IF(_xlfn.DAYS(NOW(),B2710)=0,SameDayCycleTimeSettingValue,_xlfn.DAYS(NOW(),B2710))))</f>
        <v>#N/A</v>
      </c>
    </row>
    <row r="2711" spans="1:11" x14ac:dyDescent="0.25">
      <c r="A2711" s="32" t="str">
        <f>IF(AND(TRIM(INDEX(CompletedDateValues,ROW(A2711)))&lt;&gt;"",INDEX(CompletedDateValues,ROW(A2711))&gt;0),INDEX(CompletedDateValues,ROW(A2711)),"")</f>
        <v/>
      </c>
      <c r="B2711" s="32" t="str">
        <f>IF(AND(TRIM(INDEX(StartDateValues,ROW(A2711)))&lt;&gt;"",INDEX(StartDateValues,ROW(A2711))&gt;0),INDEX(StartDateValues,ROW(A2711)),"")</f>
        <v/>
      </c>
      <c r="C2711" s="22" t="str">
        <f t="shared" si="211"/>
        <v/>
      </c>
      <c r="D2711" s="3" t="str">
        <f t="shared" si="212"/>
        <v/>
      </c>
      <c r="E2711" s="3" t="str">
        <f t="shared" si="213"/>
        <v/>
      </c>
      <c r="F2711" s="3" t="str">
        <f t="shared" si="214"/>
        <v/>
      </c>
      <c r="G2711" s="3" t="str">
        <f>IF(A2711="","",IF(HOUR(A2711)&lt;StartHour,StartHour,IF(HOUR(A2711)&gt;FinishHour,FinishHour,HOUR(A2711))))</f>
        <v/>
      </c>
      <c r="H2711" s="3" t="str">
        <f t="shared" si="215"/>
        <v/>
      </c>
      <c r="I2711" s="33" t="e">
        <f>IF(OR(A2711="",B2711=""),NA(),MAX(0,IF(A2711-B2711=0,SameDayCycleTimeSettingValue,(A2711-B2711) *24)))</f>
        <v>#N/A</v>
      </c>
      <c r="J2711" s="33" t="e">
        <f>IF(OR(A2711="",B2711=""),NA(),MAX(0,IF(A2711-B2711=0,SameDayCycleTimeSettingValue,((A2711-B2711) *24)-(INT((A2711-B2711)) * (24-(FinishHour-StartHour))))))</f>
        <v>#N/A</v>
      </c>
      <c r="K2711" s="3" t="e">
        <f ca="1">IF(OR(A2711&lt;&gt;"",B2711=""),NA(),MAX(0,IF(_xlfn.DAYS(NOW(),B2711)=0,SameDayCycleTimeSettingValue,_xlfn.DAYS(NOW(),B2711))))</f>
        <v>#N/A</v>
      </c>
    </row>
    <row r="2712" spans="1:11" x14ac:dyDescent="0.25">
      <c r="A2712" s="32" t="str">
        <f>IF(AND(TRIM(INDEX(CompletedDateValues,ROW(A2712)))&lt;&gt;"",INDEX(CompletedDateValues,ROW(A2712))&gt;0),INDEX(CompletedDateValues,ROW(A2712)),"")</f>
        <v/>
      </c>
      <c r="B2712" s="32" t="str">
        <f>IF(AND(TRIM(INDEX(StartDateValues,ROW(A2712)))&lt;&gt;"",INDEX(StartDateValues,ROW(A2712))&gt;0),INDEX(StartDateValues,ROW(A2712)),"")</f>
        <v/>
      </c>
      <c r="C2712" s="22" t="str">
        <f t="shared" si="211"/>
        <v/>
      </c>
      <c r="D2712" s="3" t="str">
        <f t="shared" si="212"/>
        <v/>
      </c>
      <c r="E2712" s="3" t="str">
        <f t="shared" si="213"/>
        <v/>
      </c>
      <c r="F2712" s="3" t="str">
        <f t="shared" si="214"/>
        <v/>
      </c>
      <c r="G2712" s="3" t="str">
        <f>IF(A2712="","",IF(HOUR(A2712)&lt;StartHour,StartHour,IF(HOUR(A2712)&gt;FinishHour,FinishHour,HOUR(A2712))))</f>
        <v/>
      </c>
      <c r="H2712" s="3" t="str">
        <f t="shared" si="215"/>
        <v/>
      </c>
      <c r="I2712" s="33" t="e">
        <f>IF(OR(A2712="",B2712=""),NA(),MAX(0,IF(A2712-B2712=0,SameDayCycleTimeSettingValue,(A2712-B2712) *24)))</f>
        <v>#N/A</v>
      </c>
      <c r="J2712" s="33" t="e">
        <f>IF(OR(A2712="",B2712=""),NA(),MAX(0,IF(A2712-B2712=0,SameDayCycleTimeSettingValue,((A2712-B2712) *24)-(INT((A2712-B2712)) * (24-(FinishHour-StartHour))))))</f>
        <v>#N/A</v>
      </c>
      <c r="K2712" s="3" t="e">
        <f ca="1">IF(OR(A2712&lt;&gt;"",B2712=""),NA(),MAX(0,IF(_xlfn.DAYS(NOW(),B2712)=0,SameDayCycleTimeSettingValue,_xlfn.DAYS(NOW(),B2712))))</f>
        <v>#N/A</v>
      </c>
    </row>
    <row r="2713" spans="1:11" x14ac:dyDescent="0.25">
      <c r="A2713" s="32" t="str">
        <f>IF(AND(TRIM(INDEX(CompletedDateValues,ROW(A2713)))&lt;&gt;"",INDEX(CompletedDateValues,ROW(A2713))&gt;0),INDEX(CompletedDateValues,ROW(A2713)),"")</f>
        <v/>
      </c>
      <c r="B2713" s="32" t="str">
        <f>IF(AND(TRIM(INDEX(StartDateValues,ROW(A2713)))&lt;&gt;"",INDEX(StartDateValues,ROW(A2713))&gt;0),INDEX(StartDateValues,ROW(A2713)),"")</f>
        <v/>
      </c>
      <c r="C2713" s="22" t="str">
        <f t="shared" si="211"/>
        <v/>
      </c>
      <c r="D2713" s="3" t="str">
        <f t="shared" si="212"/>
        <v/>
      </c>
      <c r="E2713" s="3" t="str">
        <f t="shared" si="213"/>
        <v/>
      </c>
      <c r="F2713" s="3" t="str">
        <f t="shared" si="214"/>
        <v/>
      </c>
      <c r="G2713" s="3" t="str">
        <f>IF(A2713="","",IF(HOUR(A2713)&lt;StartHour,StartHour,IF(HOUR(A2713)&gt;FinishHour,FinishHour,HOUR(A2713))))</f>
        <v/>
      </c>
      <c r="H2713" s="3" t="str">
        <f t="shared" si="215"/>
        <v/>
      </c>
      <c r="I2713" s="33" t="e">
        <f>IF(OR(A2713="",B2713=""),NA(),MAX(0,IF(A2713-B2713=0,SameDayCycleTimeSettingValue,(A2713-B2713) *24)))</f>
        <v>#N/A</v>
      </c>
      <c r="J2713" s="33" t="e">
        <f>IF(OR(A2713="",B2713=""),NA(),MAX(0,IF(A2713-B2713=0,SameDayCycleTimeSettingValue,((A2713-B2713) *24)-(INT((A2713-B2713)) * (24-(FinishHour-StartHour))))))</f>
        <v>#N/A</v>
      </c>
      <c r="K2713" s="3" t="e">
        <f ca="1">IF(OR(A2713&lt;&gt;"",B2713=""),NA(),MAX(0,IF(_xlfn.DAYS(NOW(),B2713)=0,SameDayCycleTimeSettingValue,_xlfn.DAYS(NOW(),B2713))))</f>
        <v>#N/A</v>
      </c>
    </row>
    <row r="2714" spans="1:11" x14ac:dyDescent="0.25">
      <c r="A2714" s="32" t="str">
        <f>IF(AND(TRIM(INDEX(CompletedDateValues,ROW(A2714)))&lt;&gt;"",INDEX(CompletedDateValues,ROW(A2714))&gt;0),INDEX(CompletedDateValues,ROW(A2714)),"")</f>
        <v/>
      </c>
      <c r="B2714" s="32" t="str">
        <f>IF(AND(TRIM(INDEX(StartDateValues,ROW(A2714)))&lt;&gt;"",INDEX(StartDateValues,ROW(A2714))&gt;0),INDEX(StartDateValues,ROW(A2714)),"")</f>
        <v/>
      </c>
      <c r="C2714" s="22" t="str">
        <f t="shared" si="211"/>
        <v/>
      </c>
      <c r="D2714" s="3" t="str">
        <f t="shared" si="212"/>
        <v/>
      </c>
      <c r="E2714" s="3" t="str">
        <f t="shared" si="213"/>
        <v/>
      </c>
      <c r="F2714" s="3" t="str">
        <f t="shared" si="214"/>
        <v/>
      </c>
      <c r="G2714" s="3" t="str">
        <f>IF(A2714="","",IF(HOUR(A2714)&lt;StartHour,StartHour,IF(HOUR(A2714)&gt;FinishHour,FinishHour,HOUR(A2714))))</f>
        <v/>
      </c>
      <c r="H2714" s="3" t="str">
        <f t="shared" si="215"/>
        <v/>
      </c>
      <c r="I2714" s="33" t="e">
        <f>IF(OR(A2714="",B2714=""),NA(),MAX(0,IF(A2714-B2714=0,SameDayCycleTimeSettingValue,(A2714-B2714) *24)))</f>
        <v>#N/A</v>
      </c>
      <c r="J2714" s="33" t="e">
        <f>IF(OR(A2714="",B2714=""),NA(),MAX(0,IF(A2714-B2714=0,SameDayCycleTimeSettingValue,((A2714-B2714) *24)-(INT((A2714-B2714)) * (24-(FinishHour-StartHour))))))</f>
        <v>#N/A</v>
      </c>
      <c r="K2714" s="3" t="e">
        <f ca="1">IF(OR(A2714&lt;&gt;"",B2714=""),NA(),MAX(0,IF(_xlfn.DAYS(NOW(),B2714)=0,SameDayCycleTimeSettingValue,_xlfn.DAYS(NOW(),B2714))))</f>
        <v>#N/A</v>
      </c>
    </row>
    <row r="2715" spans="1:11" x14ac:dyDescent="0.25">
      <c r="A2715" s="32" t="str">
        <f>IF(AND(TRIM(INDEX(CompletedDateValues,ROW(A2715)))&lt;&gt;"",INDEX(CompletedDateValues,ROW(A2715))&gt;0),INDEX(CompletedDateValues,ROW(A2715)),"")</f>
        <v/>
      </c>
      <c r="B2715" s="32" t="str">
        <f>IF(AND(TRIM(INDEX(StartDateValues,ROW(A2715)))&lt;&gt;"",INDEX(StartDateValues,ROW(A2715))&gt;0),INDEX(StartDateValues,ROW(A2715)),"")</f>
        <v/>
      </c>
      <c r="C2715" s="22" t="str">
        <f t="shared" si="211"/>
        <v/>
      </c>
      <c r="D2715" s="3" t="str">
        <f t="shared" si="212"/>
        <v/>
      </c>
      <c r="E2715" s="3" t="str">
        <f t="shared" si="213"/>
        <v/>
      </c>
      <c r="F2715" s="3" t="str">
        <f t="shared" si="214"/>
        <v/>
      </c>
      <c r="G2715" s="3" t="str">
        <f>IF(A2715="","",IF(HOUR(A2715)&lt;StartHour,StartHour,IF(HOUR(A2715)&gt;FinishHour,FinishHour,HOUR(A2715))))</f>
        <v/>
      </c>
      <c r="H2715" s="3" t="str">
        <f t="shared" si="215"/>
        <v/>
      </c>
      <c r="I2715" s="33" t="e">
        <f>IF(OR(A2715="",B2715=""),NA(),MAX(0,IF(A2715-B2715=0,SameDayCycleTimeSettingValue,(A2715-B2715) *24)))</f>
        <v>#N/A</v>
      </c>
      <c r="J2715" s="33" t="e">
        <f>IF(OR(A2715="",B2715=""),NA(),MAX(0,IF(A2715-B2715=0,SameDayCycleTimeSettingValue,((A2715-B2715) *24)-(INT((A2715-B2715)) * (24-(FinishHour-StartHour))))))</f>
        <v>#N/A</v>
      </c>
      <c r="K2715" s="3" t="e">
        <f ca="1">IF(OR(A2715&lt;&gt;"",B2715=""),NA(),MAX(0,IF(_xlfn.DAYS(NOW(),B2715)=0,SameDayCycleTimeSettingValue,_xlfn.DAYS(NOW(),B2715))))</f>
        <v>#N/A</v>
      </c>
    </row>
    <row r="2716" spans="1:11" x14ac:dyDescent="0.25">
      <c r="A2716" s="32" t="str">
        <f>IF(AND(TRIM(INDEX(CompletedDateValues,ROW(A2716)))&lt;&gt;"",INDEX(CompletedDateValues,ROW(A2716))&gt;0),INDEX(CompletedDateValues,ROW(A2716)),"")</f>
        <v/>
      </c>
      <c r="B2716" s="32" t="str">
        <f>IF(AND(TRIM(INDEX(StartDateValues,ROW(A2716)))&lt;&gt;"",INDEX(StartDateValues,ROW(A2716))&gt;0),INDEX(StartDateValues,ROW(A2716)),"")</f>
        <v/>
      </c>
      <c r="C2716" s="22" t="str">
        <f t="shared" si="211"/>
        <v/>
      </c>
      <c r="D2716" s="3" t="str">
        <f t="shared" si="212"/>
        <v/>
      </c>
      <c r="E2716" s="3" t="str">
        <f t="shared" si="213"/>
        <v/>
      </c>
      <c r="F2716" s="3" t="str">
        <f t="shared" si="214"/>
        <v/>
      </c>
      <c r="G2716" s="3" t="str">
        <f>IF(A2716="","",IF(HOUR(A2716)&lt;StartHour,StartHour,IF(HOUR(A2716)&gt;FinishHour,FinishHour,HOUR(A2716))))</f>
        <v/>
      </c>
      <c r="H2716" s="3" t="str">
        <f t="shared" si="215"/>
        <v/>
      </c>
      <c r="I2716" s="33" t="e">
        <f>IF(OR(A2716="",B2716=""),NA(),MAX(0,IF(A2716-B2716=0,SameDayCycleTimeSettingValue,(A2716-B2716) *24)))</f>
        <v>#N/A</v>
      </c>
      <c r="J2716" s="33" t="e">
        <f>IF(OR(A2716="",B2716=""),NA(),MAX(0,IF(A2716-B2716=0,SameDayCycleTimeSettingValue,((A2716-B2716) *24)-(INT((A2716-B2716)) * (24-(FinishHour-StartHour))))))</f>
        <v>#N/A</v>
      </c>
      <c r="K2716" s="3" t="e">
        <f ca="1">IF(OR(A2716&lt;&gt;"",B2716=""),NA(),MAX(0,IF(_xlfn.DAYS(NOW(),B2716)=0,SameDayCycleTimeSettingValue,_xlfn.DAYS(NOW(),B2716))))</f>
        <v>#N/A</v>
      </c>
    </row>
    <row r="2717" spans="1:11" x14ac:dyDescent="0.25">
      <c r="A2717" s="32" t="str">
        <f>IF(AND(TRIM(INDEX(CompletedDateValues,ROW(A2717)))&lt;&gt;"",INDEX(CompletedDateValues,ROW(A2717))&gt;0),INDEX(CompletedDateValues,ROW(A2717)),"")</f>
        <v/>
      </c>
      <c r="B2717" s="32" t="str">
        <f>IF(AND(TRIM(INDEX(StartDateValues,ROW(A2717)))&lt;&gt;"",INDEX(StartDateValues,ROW(A2717))&gt;0),INDEX(StartDateValues,ROW(A2717)),"")</f>
        <v/>
      </c>
      <c r="C2717" s="22" t="str">
        <f t="shared" si="211"/>
        <v/>
      </c>
      <c r="D2717" s="3" t="str">
        <f t="shared" si="212"/>
        <v/>
      </c>
      <c r="E2717" s="3" t="str">
        <f t="shared" si="213"/>
        <v/>
      </c>
      <c r="F2717" s="3" t="str">
        <f t="shared" si="214"/>
        <v/>
      </c>
      <c r="G2717" s="3" t="str">
        <f>IF(A2717="","",IF(HOUR(A2717)&lt;StartHour,StartHour,IF(HOUR(A2717)&gt;FinishHour,FinishHour,HOUR(A2717))))</f>
        <v/>
      </c>
      <c r="H2717" s="3" t="str">
        <f t="shared" si="215"/>
        <v/>
      </c>
      <c r="I2717" s="33" t="e">
        <f>IF(OR(A2717="",B2717=""),NA(),MAX(0,IF(A2717-B2717=0,SameDayCycleTimeSettingValue,(A2717-B2717) *24)))</f>
        <v>#N/A</v>
      </c>
      <c r="J2717" s="33" t="e">
        <f>IF(OR(A2717="",B2717=""),NA(),MAX(0,IF(A2717-B2717=0,SameDayCycleTimeSettingValue,((A2717-B2717) *24)-(INT((A2717-B2717)) * (24-(FinishHour-StartHour))))))</f>
        <v>#N/A</v>
      </c>
      <c r="K2717" s="3" t="e">
        <f ca="1">IF(OR(A2717&lt;&gt;"",B2717=""),NA(),MAX(0,IF(_xlfn.DAYS(NOW(),B2717)=0,SameDayCycleTimeSettingValue,_xlfn.DAYS(NOW(),B2717))))</f>
        <v>#N/A</v>
      </c>
    </row>
    <row r="2718" spans="1:11" x14ac:dyDescent="0.25">
      <c r="A2718" s="32" t="str">
        <f>IF(AND(TRIM(INDEX(CompletedDateValues,ROW(A2718)))&lt;&gt;"",INDEX(CompletedDateValues,ROW(A2718))&gt;0),INDEX(CompletedDateValues,ROW(A2718)),"")</f>
        <v/>
      </c>
      <c r="B2718" s="32" t="str">
        <f>IF(AND(TRIM(INDEX(StartDateValues,ROW(A2718)))&lt;&gt;"",INDEX(StartDateValues,ROW(A2718))&gt;0),INDEX(StartDateValues,ROW(A2718)),"")</f>
        <v/>
      </c>
      <c r="C2718" s="22" t="str">
        <f t="shared" si="211"/>
        <v/>
      </c>
      <c r="D2718" s="3" t="str">
        <f t="shared" si="212"/>
        <v/>
      </c>
      <c r="E2718" s="3" t="str">
        <f t="shared" si="213"/>
        <v/>
      </c>
      <c r="F2718" s="3" t="str">
        <f t="shared" si="214"/>
        <v/>
      </c>
      <c r="G2718" s="3" t="str">
        <f>IF(A2718="","",IF(HOUR(A2718)&lt;StartHour,StartHour,IF(HOUR(A2718)&gt;FinishHour,FinishHour,HOUR(A2718))))</f>
        <v/>
      </c>
      <c r="H2718" s="3" t="str">
        <f t="shared" si="215"/>
        <v/>
      </c>
      <c r="I2718" s="33" t="e">
        <f>IF(OR(A2718="",B2718=""),NA(),MAX(0,IF(A2718-B2718=0,SameDayCycleTimeSettingValue,(A2718-B2718) *24)))</f>
        <v>#N/A</v>
      </c>
      <c r="J2718" s="33" t="e">
        <f>IF(OR(A2718="",B2718=""),NA(),MAX(0,IF(A2718-B2718=0,SameDayCycleTimeSettingValue,((A2718-B2718) *24)-(INT((A2718-B2718)) * (24-(FinishHour-StartHour))))))</f>
        <v>#N/A</v>
      </c>
      <c r="K2718" s="3" t="e">
        <f ca="1">IF(OR(A2718&lt;&gt;"",B2718=""),NA(),MAX(0,IF(_xlfn.DAYS(NOW(),B2718)=0,SameDayCycleTimeSettingValue,_xlfn.DAYS(NOW(),B2718))))</f>
        <v>#N/A</v>
      </c>
    </row>
    <row r="2719" spans="1:11" x14ac:dyDescent="0.25">
      <c r="A2719" s="32" t="str">
        <f>IF(AND(TRIM(INDEX(CompletedDateValues,ROW(A2719)))&lt;&gt;"",INDEX(CompletedDateValues,ROW(A2719))&gt;0),INDEX(CompletedDateValues,ROW(A2719)),"")</f>
        <v/>
      </c>
      <c r="B2719" s="32" t="str">
        <f>IF(AND(TRIM(INDEX(StartDateValues,ROW(A2719)))&lt;&gt;"",INDEX(StartDateValues,ROW(A2719))&gt;0),INDEX(StartDateValues,ROW(A2719)),"")</f>
        <v/>
      </c>
      <c r="C2719" s="22" t="str">
        <f t="shared" si="211"/>
        <v/>
      </c>
      <c r="D2719" s="3" t="str">
        <f t="shared" si="212"/>
        <v/>
      </c>
      <c r="E2719" s="3" t="str">
        <f t="shared" si="213"/>
        <v/>
      </c>
      <c r="F2719" s="3" t="str">
        <f t="shared" si="214"/>
        <v/>
      </c>
      <c r="G2719" s="3" t="str">
        <f>IF(A2719="","",IF(HOUR(A2719)&lt;StartHour,StartHour,IF(HOUR(A2719)&gt;FinishHour,FinishHour,HOUR(A2719))))</f>
        <v/>
      </c>
      <c r="H2719" s="3" t="str">
        <f t="shared" si="215"/>
        <v/>
      </c>
      <c r="I2719" s="33" t="e">
        <f>IF(OR(A2719="",B2719=""),NA(),MAX(0,IF(A2719-B2719=0,SameDayCycleTimeSettingValue,(A2719-B2719) *24)))</f>
        <v>#N/A</v>
      </c>
      <c r="J2719" s="33" t="e">
        <f>IF(OR(A2719="",B2719=""),NA(),MAX(0,IF(A2719-B2719=0,SameDayCycleTimeSettingValue,((A2719-B2719) *24)-(INT((A2719-B2719)) * (24-(FinishHour-StartHour))))))</f>
        <v>#N/A</v>
      </c>
      <c r="K2719" s="3" t="e">
        <f ca="1">IF(OR(A2719&lt;&gt;"",B2719=""),NA(),MAX(0,IF(_xlfn.DAYS(NOW(),B2719)=0,SameDayCycleTimeSettingValue,_xlfn.DAYS(NOW(),B2719))))</f>
        <v>#N/A</v>
      </c>
    </row>
    <row r="2720" spans="1:11" x14ac:dyDescent="0.25">
      <c r="A2720" s="32" t="str">
        <f>IF(AND(TRIM(INDEX(CompletedDateValues,ROW(A2720)))&lt;&gt;"",INDEX(CompletedDateValues,ROW(A2720))&gt;0),INDEX(CompletedDateValues,ROW(A2720)),"")</f>
        <v/>
      </c>
      <c r="B2720" s="32" t="str">
        <f>IF(AND(TRIM(INDEX(StartDateValues,ROW(A2720)))&lt;&gt;"",INDEX(StartDateValues,ROW(A2720))&gt;0),INDEX(StartDateValues,ROW(A2720)),"")</f>
        <v/>
      </c>
      <c r="C2720" s="22" t="str">
        <f t="shared" si="211"/>
        <v/>
      </c>
      <c r="D2720" s="3" t="str">
        <f t="shared" si="212"/>
        <v/>
      </c>
      <c r="E2720" s="3" t="str">
        <f t="shared" si="213"/>
        <v/>
      </c>
      <c r="F2720" s="3" t="str">
        <f t="shared" si="214"/>
        <v/>
      </c>
      <c r="G2720" s="3" t="str">
        <f>IF(A2720="","",IF(HOUR(A2720)&lt;StartHour,StartHour,IF(HOUR(A2720)&gt;FinishHour,FinishHour,HOUR(A2720))))</f>
        <v/>
      </c>
      <c r="H2720" s="3" t="str">
        <f t="shared" si="215"/>
        <v/>
      </c>
      <c r="I2720" s="33" t="e">
        <f>IF(OR(A2720="",B2720=""),NA(),MAX(0,IF(A2720-B2720=0,SameDayCycleTimeSettingValue,(A2720-B2720) *24)))</f>
        <v>#N/A</v>
      </c>
      <c r="J2720" s="33" t="e">
        <f>IF(OR(A2720="",B2720=""),NA(),MAX(0,IF(A2720-B2720=0,SameDayCycleTimeSettingValue,((A2720-B2720) *24)-(INT((A2720-B2720)) * (24-(FinishHour-StartHour))))))</f>
        <v>#N/A</v>
      </c>
      <c r="K2720" s="3" t="e">
        <f ca="1">IF(OR(A2720&lt;&gt;"",B2720=""),NA(),MAX(0,IF(_xlfn.DAYS(NOW(),B2720)=0,SameDayCycleTimeSettingValue,_xlfn.DAYS(NOW(),B2720))))</f>
        <v>#N/A</v>
      </c>
    </row>
    <row r="2721" spans="1:11" x14ac:dyDescent="0.25">
      <c r="A2721" s="32" t="str">
        <f>IF(AND(TRIM(INDEX(CompletedDateValues,ROW(A2721)))&lt;&gt;"",INDEX(CompletedDateValues,ROW(A2721))&gt;0),INDEX(CompletedDateValues,ROW(A2721)),"")</f>
        <v/>
      </c>
      <c r="B2721" s="32" t="str">
        <f>IF(AND(TRIM(INDEX(StartDateValues,ROW(A2721)))&lt;&gt;"",INDEX(StartDateValues,ROW(A2721))&gt;0),INDEX(StartDateValues,ROW(A2721)),"")</f>
        <v/>
      </c>
      <c r="C2721" s="22" t="str">
        <f t="shared" si="211"/>
        <v/>
      </c>
      <c r="D2721" s="3" t="str">
        <f t="shared" si="212"/>
        <v/>
      </c>
      <c r="E2721" s="3" t="str">
        <f t="shared" si="213"/>
        <v/>
      </c>
      <c r="F2721" s="3" t="str">
        <f t="shared" si="214"/>
        <v/>
      </c>
      <c r="G2721" s="3" t="str">
        <f>IF(A2721="","",IF(HOUR(A2721)&lt;StartHour,StartHour,IF(HOUR(A2721)&gt;FinishHour,FinishHour,HOUR(A2721))))</f>
        <v/>
      </c>
      <c r="H2721" s="3" t="str">
        <f t="shared" si="215"/>
        <v/>
      </c>
      <c r="I2721" s="33" t="e">
        <f>IF(OR(A2721="",B2721=""),NA(),MAX(0,IF(A2721-B2721=0,SameDayCycleTimeSettingValue,(A2721-B2721) *24)))</f>
        <v>#N/A</v>
      </c>
      <c r="J2721" s="33" t="e">
        <f>IF(OR(A2721="",B2721=""),NA(),MAX(0,IF(A2721-B2721=0,SameDayCycleTimeSettingValue,((A2721-B2721) *24)-(INT((A2721-B2721)) * (24-(FinishHour-StartHour))))))</f>
        <v>#N/A</v>
      </c>
      <c r="K2721" s="3" t="e">
        <f ca="1">IF(OR(A2721&lt;&gt;"",B2721=""),NA(),MAX(0,IF(_xlfn.DAYS(NOW(),B2721)=0,SameDayCycleTimeSettingValue,_xlfn.DAYS(NOW(),B2721))))</f>
        <v>#N/A</v>
      </c>
    </row>
    <row r="2722" spans="1:11" x14ac:dyDescent="0.25">
      <c r="A2722" s="32" t="str">
        <f>IF(AND(TRIM(INDEX(CompletedDateValues,ROW(A2722)))&lt;&gt;"",INDEX(CompletedDateValues,ROW(A2722))&gt;0),INDEX(CompletedDateValues,ROW(A2722)),"")</f>
        <v/>
      </c>
      <c r="B2722" s="32" t="str">
        <f>IF(AND(TRIM(INDEX(StartDateValues,ROW(A2722)))&lt;&gt;"",INDEX(StartDateValues,ROW(A2722))&gt;0),INDEX(StartDateValues,ROW(A2722)),"")</f>
        <v/>
      </c>
      <c r="C2722" s="22" t="str">
        <f t="shared" si="211"/>
        <v/>
      </c>
      <c r="D2722" s="3" t="str">
        <f t="shared" si="212"/>
        <v/>
      </c>
      <c r="E2722" s="3" t="str">
        <f t="shared" si="213"/>
        <v/>
      </c>
      <c r="F2722" s="3" t="str">
        <f t="shared" si="214"/>
        <v/>
      </c>
      <c r="G2722" s="3" t="str">
        <f>IF(A2722="","",IF(HOUR(A2722)&lt;StartHour,StartHour,IF(HOUR(A2722)&gt;FinishHour,FinishHour,HOUR(A2722))))</f>
        <v/>
      </c>
      <c r="H2722" s="3" t="str">
        <f t="shared" si="215"/>
        <v/>
      </c>
      <c r="I2722" s="33" t="e">
        <f>IF(OR(A2722="",B2722=""),NA(),MAX(0,IF(A2722-B2722=0,SameDayCycleTimeSettingValue,(A2722-B2722) *24)))</f>
        <v>#N/A</v>
      </c>
      <c r="J2722" s="33" t="e">
        <f>IF(OR(A2722="",B2722=""),NA(),MAX(0,IF(A2722-B2722=0,SameDayCycleTimeSettingValue,((A2722-B2722) *24)-(INT((A2722-B2722)) * (24-(FinishHour-StartHour))))))</f>
        <v>#N/A</v>
      </c>
      <c r="K2722" s="3" t="e">
        <f ca="1">IF(OR(A2722&lt;&gt;"",B2722=""),NA(),MAX(0,IF(_xlfn.DAYS(NOW(),B2722)=0,SameDayCycleTimeSettingValue,_xlfn.DAYS(NOW(),B2722))))</f>
        <v>#N/A</v>
      </c>
    </row>
    <row r="2723" spans="1:11" x14ac:dyDescent="0.25">
      <c r="A2723" s="32" t="str">
        <f>IF(AND(TRIM(INDEX(CompletedDateValues,ROW(A2723)))&lt;&gt;"",INDEX(CompletedDateValues,ROW(A2723))&gt;0),INDEX(CompletedDateValues,ROW(A2723)),"")</f>
        <v/>
      </c>
      <c r="B2723" s="32" t="str">
        <f>IF(AND(TRIM(INDEX(StartDateValues,ROW(A2723)))&lt;&gt;"",INDEX(StartDateValues,ROW(A2723))&gt;0),INDEX(StartDateValues,ROW(A2723)),"")</f>
        <v/>
      </c>
      <c r="C2723" s="22" t="str">
        <f t="shared" si="211"/>
        <v/>
      </c>
      <c r="D2723" s="3" t="str">
        <f t="shared" si="212"/>
        <v/>
      </c>
      <c r="E2723" s="3" t="str">
        <f t="shared" si="213"/>
        <v/>
      </c>
      <c r="F2723" s="3" t="str">
        <f t="shared" si="214"/>
        <v/>
      </c>
      <c r="G2723" s="3" t="str">
        <f>IF(A2723="","",IF(HOUR(A2723)&lt;StartHour,StartHour,IF(HOUR(A2723)&gt;FinishHour,FinishHour,HOUR(A2723))))</f>
        <v/>
      </c>
      <c r="H2723" s="3" t="str">
        <f t="shared" si="215"/>
        <v/>
      </c>
      <c r="I2723" s="33" t="e">
        <f>IF(OR(A2723="",B2723=""),NA(),MAX(0,IF(A2723-B2723=0,SameDayCycleTimeSettingValue,(A2723-B2723) *24)))</f>
        <v>#N/A</v>
      </c>
      <c r="J2723" s="33" t="e">
        <f>IF(OR(A2723="",B2723=""),NA(),MAX(0,IF(A2723-B2723=0,SameDayCycleTimeSettingValue,((A2723-B2723) *24)-(INT((A2723-B2723)) * (24-(FinishHour-StartHour))))))</f>
        <v>#N/A</v>
      </c>
      <c r="K2723" s="3" t="e">
        <f ca="1">IF(OR(A2723&lt;&gt;"",B2723=""),NA(),MAX(0,IF(_xlfn.DAYS(NOW(),B2723)=0,SameDayCycleTimeSettingValue,_xlfn.DAYS(NOW(),B2723))))</f>
        <v>#N/A</v>
      </c>
    </row>
    <row r="2724" spans="1:11" x14ac:dyDescent="0.25">
      <c r="A2724" s="32" t="str">
        <f>IF(AND(TRIM(INDEX(CompletedDateValues,ROW(A2724)))&lt;&gt;"",INDEX(CompletedDateValues,ROW(A2724))&gt;0),INDEX(CompletedDateValues,ROW(A2724)),"")</f>
        <v/>
      </c>
      <c r="B2724" s="32" t="str">
        <f>IF(AND(TRIM(INDEX(StartDateValues,ROW(A2724)))&lt;&gt;"",INDEX(StartDateValues,ROW(A2724))&gt;0),INDEX(StartDateValues,ROW(A2724)),"")</f>
        <v/>
      </c>
      <c r="C2724" s="22" t="str">
        <f t="shared" si="211"/>
        <v/>
      </c>
      <c r="D2724" s="3" t="str">
        <f t="shared" si="212"/>
        <v/>
      </c>
      <c r="E2724" s="3" t="str">
        <f t="shared" si="213"/>
        <v/>
      </c>
      <c r="F2724" s="3" t="str">
        <f t="shared" si="214"/>
        <v/>
      </c>
      <c r="G2724" s="3" t="str">
        <f>IF(A2724="","",IF(HOUR(A2724)&lt;StartHour,StartHour,IF(HOUR(A2724)&gt;FinishHour,FinishHour,HOUR(A2724))))</f>
        <v/>
      </c>
      <c r="H2724" s="3" t="str">
        <f t="shared" si="215"/>
        <v/>
      </c>
      <c r="I2724" s="33" t="e">
        <f>IF(OR(A2724="",B2724=""),NA(),MAX(0,IF(A2724-B2724=0,SameDayCycleTimeSettingValue,(A2724-B2724) *24)))</f>
        <v>#N/A</v>
      </c>
      <c r="J2724" s="33" t="e">
        <f>IF(OR(A2724="",B2724=""),NA(),MAX(0,IF(A2724-B2724=0,SameDayCycleTimeSettingValue,((A2724-B2724) *24)-(INT((A2724-B2724)) * (24-(FinishHour-StartHour))))))</f>
        <v>#N/A</v>
      </c>
      <c r="K2724" s="3" t="e">
        <f ca="1">IF(OR(A2724&lt;&gt;"",B2724=""),NA(),MAX(0,IF(_xlfn.DAYS(NOW(),B2724)=0,SameDayCycleTimeSettingValue,_xlfn.DAYS(NOW(),B2724))))</f>
        <v>#N/A</v>
      </c>
    </row>
    <row r="2725" spans="1:11" x14ac:dyDescent="0.25">
      <c r="A2725" s="32" t="str">
        <f>IF(AND(TRIM(INDEX(CompletedDateValues,ROW(A2725)))&lt;&gt;"",INDEX(CompletedDateValues,ROW(A2725))&gt;0),INDEX(CompletedDateValues,ROW(A2725)),"")</f>
        <v/>
      </c>
      <c r="B2725" s="32" t="str">
        <f>IF(AND(TRIM(INDEX(StartDateValues,ROW(A2725)))&lt;&gt;"",INDEX(StartDateValues,ROW(A2725))&gt;0),INDEX(StartDateValues,ROW(A2725)),"")</f>
        <v/>
      </c>
      <c r="C2725" s="22" t="str">
        <f t="shared" si="211"/>
        <v/>
      </c>
      <c r="D2725" s="3" t="str">
        <f t="shared" si="212"/>
        <v/>
      </c>
      <c r="E2725" s="3" t="str">
        <f t="shared" si="213"/>
        <v/>
      </c>
      <c r="F2725" s="3" t="str">
        <f t="shared" si="214"/>
        <v/>
      </c>
      <c r="G2725" s="3" t="str">
        <f>IF(A2725="","",IF(HOUR(A2725)&lt;StartHour,StartHour,IF(HOUR(A2725)&gt;FinishHour,FinishHour,HOUR(A2725))))</f>
        <v/>
      </c>
      <c r="H2725" s="3" t="str">
        <f t="shared" si="215"/>
        <v/>
      </c>
      <c r="I2725" s="33" t="e">
        <f>IF(OR(A2725="",B2725=""),NA(),MAX(0,IF(A2725-B2725=0,SameDayCycleTimeSettingValue,(A2725-B2725) *24)))</f>
        <v>#N/A</v>
      </c>
      <c r="J2725" s="33" t="e">
        <f>IF(OR(A2725="",B2725=""),NA(),MAX(0,IF(A2725-B2725=0,SameDayCycleTimeSettingValue,((A2725-B2725) *24)-(INT((A2725-B2725)) * (24-(FinishHour-StartHour))))))</f>
        <v>#N/A</v>
      </c>
      <c r="K2725" s="3" t="e">
        <f ca="1">IF(OR(A2725&lt;&gt;"",B2725=""),NA(),MAX(0,IF(_xlfn.DAYS(NOW(),B2725)=0,SameDayCycleTimeSettingValue,_xlfn.DAYS(NOW(),B2725))))</f>
        <v>#N/A</v>
      </c>
    </row>
    <row r="2726" spans="1:11" x14ac:dyDescent="0.25">
      <c r="A2726" s="32" t="str">
        <f>IF(AND(TRIM(INDEX(CompletedDateValues,ROW(A2726)))&lt;&gt;"",INDEX(CompletedDateValues,ROW(A2726))&gt;0),INDEX(CompletedDateValues,ROW(A2726)),"")</f>
        <v/>
      </c>
      <c r="B2726" s="32" t="str">
        <f>IF(AND(TRIM(INDEX(StartDateValues,ROW(A2726)))&lt;&gt;"",INDEX(StartDateValues,ROW(A2726))&gt;0),INDEX(StartDateValues,ROW(A2726)),"")</f>
        <v/>
      </c>
      <c r="C2726" s="22" t="str">
        <f t="shared" si="211"/>
        <v/>
      </c>
      <c r="D2726" s="3" t="str">
        <f t="shared" si="212"/>
        <v/>
      </c>
      <c r="E2726" s="3" t="str">
        <f t="shared" si="213"/>
        <v/>
      </c>
      <c r="F2726" s="3" t="str">
        <f t="shared" si="214"/>
        <v/>
      </c>
      <c r="G2726" s="3" t="str">
        <f>IF(A2726="","",IF(HOUR(A2726)&lt;StartHour,StartHour,IF(HOUR(A2726)&gt;FinishHour,FinishHour,HOUR(A2726))))</f>
        <v/>
      </c>
      <c r="H2726" s="3" t="str">
        <f t="shared" si="215"/>
        <v/>
      </c>
      <c r="I2726" s="33" t="e">
        <f>IF(OR(A2726="",B2726=""),NA(),MAX(0,IF(A2726-B2726=0,SameDayCycleTimeSettingValue,(A2726-B2726) *24)))</f>
        <v>#N/A</v>
      </c>
      <c r="J2726" s="33" t="e">
        <f>IF(OR(A2726="",B2726=""),NA(),MAX(0,IF(A2726-B2726=0,SameDayCycleTimeSettingValue,((A2726-B2726) *24)-(INT((A2726-B2726)) * (24-(FinishHour-StartHour))))))</f>
        <v>#N/A</v>
      </c>
      <c r="K2726" s="3" t="e">
        <f ca="1">IF(OR(A2726&lt;&gt;"",B2726=""),NA(),MAX(0,IF(_xlfn.DAYS(NOW(),B2726)=0,SameDayCycleTimeSettingValue,_xlfn.DAYS(NOW(),B2726))))</f>
        <v>#N/A</v>
      </c>
    </row>
    <row r="2727" spans="1:11" x14ac:dyDescent="0.25">
      <c r="A2727" s="32" t="str">
        <f>IF(AND(TRIM(INDEX(CompletedDateValues,ROW(A2727)))&lt;&gt;"",INDEX(CompletedDateValues,ROW(A2727))&gt;0),INDEX(CompletedDateValues,ROW(A2727)),"")</f>
        <v/>
      </c>
      <c r="B2727" s="32" t="str">
        <f>IF(AND(TRIM(INDEX(StartDateValues,ROW(A2727)))&lt;&gt;"",INDEX(StartDateValues,ROW(A2727))&gt;0),INDEX(StartDateValues,ROW(A2727)),"")</f>
        <v/>
      </c>
      <c r="C2727" s="22" t="str">
        <f t="shared" si="211"/>
        <v/>
      </c>
      <c r="D2727" s="3" t="str">
        <f t="shared" si="212"/>
        <v/>
      </c>
      <c r="E2727" s="3" t="str">
        <f t="shared" si="213"/>
        <v/>
      </c>
      <c r="F2727" s="3" t="str">
        <f t="shared" si="214"/>
        <v/>
      </c>
      <c r="G2727" s="3" t="str">
        <f>IF(A2727="","",IF(HOUR(A2727)&lt;StartHour,StartHour,IF(HOUR(A2727)&gt;FinishHour,FinishHour,HOUR(A2727))))</f>
        <v/>
      </c>
      <c r="H2727" s="3" t="str">
        <f t="shared" si="215"/>
        <v/>
      </c>
      <c r="I2727" s="33" t="e">
        <f>IF(OR(A2727="",B2727=""),NA(),MAX(0,IF(A2727-B2727=0,SameDayCycleTimeSettingValue,(A2727-B2727) *24)))</f>
        <v>#N/A</v>
      </c>
      <c r="J2727" s="33" t="e">
        <f>IF(OR(A2727="",B2727=""),NA(),MAX(0,IF(A2727-B2727=0,SameDayCycleTimeSettingValue,((A2727-B2727) *24)-(INT((A2727-B2727)) * (24-(FinishHour-StartHour))))))</f>
        <v>#N/A</v>
      </c>
      <c r="K2727" s="3" t="e">
        <f ca="1">IF(OR(A2727&lt;&gt;"",B2727=""),NA(),MAX(0,IF(_xlfn.DAYS(NOW(),B2727)=0,SameDayCycleTimeSettingValue,_xlfn.DAYS(NOW(),B2727))))</f>
        <v>#N/A</v>
      </c>
    </row>
    <row r="2728" spans="1:11" x14ac:dyDescent="0.25">
      <c r="A2728" s="32" t="str">
        <f>IF(AND(TRIM(INDEX(CompletedDateValues,ROW(A2728)))&lt;&gt;"",INDEX(CompletedDateValues,ROW(A2728))&gt;0),INDEX(CompletedDateValues,ROW(A2728)),"")</f>
        <v/>
      </c>
      <c r="B2728" s="32" t="str">
        <f>IF(AND(TRIM(INDEX(StartDateValues,ROW(A2728)))&lt;&gt;"",INDEX(StartDateValues,ROW(A2728))&gt;0),INDEX(StartDateValues,ROW(A2728)),"")</f>
        <v/>
      </c>
      <c r="C2728" s="22" t="str">
        <f t="shared" si="211"/>
        <v/>
      </c>
      <c r="D2728" s="3" t="str">
        <f t="shared" si="212"/>
        <v/>
      </c>
      <c r="E2728" s="3" t="str">
        <f t="shared" si="213"/>
        <v/>
      </c>
      <c r="F2728" s="3" t="str">
        <f t="shared" si="214"/>
        <v/>
      </c>
      <c r="G2728" s="3" t="str">
        <f>IF(A2728="","",IF(HOUR(A2728)&lt;StartHour,StartHour,IF(HOUR(A2728)&gt;FinishHour,FinishHour,HOUR(A2728))))</f>
        <v/>
      </c>
      <c r="H2728" s="3" t="str">
        <f t="shared" si="215"/>
        <v/>
      </c>
      <c r="I2728" s="33" t="e">
        <f>IF(OR(A2728="",B2728=""),NA(),MAX(0,IF(A2728-B2728=0,SameDayCycleTimeSettingValue,(A2728-B2728) *24)))</f>
        <v>#N/A</v>
      </c>
      <c r="J2728" s="33" t="e">
        <f>IF(OR(A2728="",B2728=""),NA(),MAX(0,IF(A2728-B2728=0,SameDayCycleTimeSettingValue,((A2728-B2728) *24)-(INT((A2728-B2728)) * (24-(FinishHour-StartHour))))))</f>
        <v>#N/A</v>
      </c>
      <c r="K2728" s="3" t="e">
        <f ca="1">IF(OR(A2728&lt;&gt;"",B2728=""),NA(),MAX(0,IF(_xlfn.DAYS(NOW(),B2728)=0,SameDayCycleTimeSettingValue,_xlfn.DAYS(NOW(),B2728))))</f>
        <v>#N/A</v>
      </c>
    </row>
    <row r="2729" spans="1:11" x14ac:dyDescent="0.25">
      <c r="A2729" s="32" t="str">
        <f>IF(AND(TRIM(INDEX(CompletedDateValues,ROW(A2729)))&lt;&gt;"",INDEX(CompletedDateValues,ROW(A2729))&gt;0),INDEX(CompletedDateValues,ROW(A2729)),"")</f>
        <v/>
      </c>
      <c r="B2729" s="32" t="str">
        <f>IF(AND(TRIM(INDEX(StartDateValues,ROW(A2729)))&lt;&gt;"",INDEX(StartDateValues,ROW(A2729))&gt;0),INDEX(StartDateValues,ROW(A2729)),"")</f>
        <v/>
      </c>
      <c r="C2729" s="22" t="str">
        <f t="shared" si="211"/>
        <v/>
      </c>
      <c r="D2729" s="3" t="str">
        <f t="shared" si="212"/>
        <v/>
      </c>
      <c r="E2729" s="3" t="str">
        <f t="shared" si="213"/>
        <v/>
      </c>
      <c r="F2729" s="3" t="str">
        <f t="shared" si="214"/>
        <v/>
      </c>
      <c r="G2729" s="3" t="str">
        <f>IF(A2729="","",IF(HOUR(A2729)&lt;StartHour,StartHour,IF(HOUR(A2729)&gt;FinishHour,FinishHour,HOUR(A2729))))</f>
        <v/>
      </c>
      <c r="H2729" s="3" t="str">
        <f t="shared" si="215"/>
        <v/>
      </c>
      <c r="I2729" s="33" t="e">
        <f>IF(OR(A2729="",B2729=""),NA(),MAX(0,IF(A2729-B2729=0,SameDayCycleTimeSettingValue,(A2729-B2729) *24)))</f>
        <v>#N/A</v>
      </c>
      <c r="J2729" s="33" t="e">
        <f>IF(OR(A2729="",B2729=""),NA(),MAX(0,IF(A2729-B2729=0,SameDayCycleTimeSettingValue,((A2729-B2729) *24)-(INT((A2729-B2729)) * (24-(FinishHour-StartHour))))))</f>
        <v>#N/A</v>
      </c>
      <c r="K2729" s="3" t="e">
        <f ca="1">IF(OR(A2729&lt;&gt;"",B2729=""),NA(),MAX(0,IF(_xlfn.DAYS(NOW(),B2729)=0,SameDayCycleTimeSettingValue,_xlfn.DAYS(NOW(),B2729))))</f>
        <v>#N/A</v>
      </c>
    </row>
    <row r="2730" spans="1:11" x14ac:dyDescent="0.25">
      <c r="A2730" s="32" t="str">
        <f>IF(AND(TRIM(INDEX(CompletedDateValues,ROW(A2730)))&lt;&gt;"",INDEX(CompletedDateValues,ROW(A2730))&gt;0),INDEX(CompletedDateValues,ROW(A2730)),"")</f>
        <v/>
      </c>
      <c r="B2730" s="32" t="str">
        <f>IF(AND(TRIM(INDEX(StartDateValues,ROW(A2730)))&lt;&gt;"",INDEX(StartDateValues,ROW(A2730))&gt;0),INDEX(StartDateValues,ROW(A2730)),"")</f>
        <v/>
      </c>
      <c r="C2730" s="22" t="str">
        <f t="shared" si="211"/>
        <v/>
      </c>
      <c r="D2730" s="3" t="str">
        <f t="shared" si="212"/>
        <v/>
      </c>
      <c r="E2730" s="3" t="str">
        <f t="shared" si="213"/>
        <v/>
      </c>
      <c r="F2730" s="3" t="str">
        <f t="shared" si="214"/>
        <v/>
      </c>
      <c r="G2730" s="3" t="str">
        <f>IF(A2730="","",IF(HOUR(A2730)&lt;StartHour,StartHour,IF(HOUR(A2730)&gt;FinishHour,FinishHour,HOUR(A2730))))</f>
        <v/>
      </c>
      <c r="H2730" s="3" t="str">
        <f t="shared" si="215"/>
        <v/>
      </c>
      <c r="I2730" s="33" t="e">
        <f>IF(OR(A2730="",B2730=""),NA(),MAX(0,IF(A2730-B2730=0,SameDayCycleTimeSettingValue,(A2730-B2730) *24)))</f>
        <v>#N/A</v>
      </c>
      <c r="J2730" s="33" t="e">
        <f>IF(OR(A2730="",B2730=""),NA(),MAX(0,IF(A2730-B2730=0,SameDayCycleTimeSettingValue,((A2730-B2730) *24)-(INT((A2730-B2730)) * (24-(FinishHour-StartHour))))))</f>
        <v>#N/A</v>
      </c>
      <c r="K2730" s="3" t="e">
        <f ca="1">IF(OR(A2730&lt;&gt;"",B2730=""),NA(),MAX(0,IF(_xlfn.DAYS(NOW(),B2730)=0,SameDayCycleTimeSettingValue,_xlfn.DAYS(NOW(),B2730))))</f>
        <v>#N/A</v>
      </c>
    </row>
    <row r="2731" spans="1:11" x14ac:dyDescent="0.25">
      <c r="A2731" s="32" t="str">
        <f>IF(AND(TRIM(INDEX(CompletedDateValues,ROW(A2731)))&lt;&gt;"",INDEX(CompletedDateValues,ROW(A2731))&gt;0),INDEX(CompletedDateValues,ROW(A2731)),"")</f>
        <v/>
      </c>
      <c r="B2731" s="32" t="str">
        <f>IF(AND(TRIM(INDEX(StartDateValues,ROW(A2731)))&lt;&gt;"",INDEX(StartDateValues,ROW(A2731))&gt;0),INDEX(StartDateValues,ROW(A2731)),"")</f>
        <v/>
      </c>
      <c r="C2731" s="22" t="str">
        <f t="shared" si="211"/>
        <v/>
      </c>
      <c r="D2731" s="3" t="str">
        <f t="shared" si="212"/>
        <v/>
      </c>
      <c r="E2731" s="3" t="str">
        <f t="shared" si="213"/>
        <v/>
      </c>
      <c r="F2731" s="3" t="str">
        <f t="shared" si="214"/>
        <v/>
      </c>
      <c r="G2731" s="3" t="str">
        <f>IF(A2731="","",IF(HOUR(A2731)&lt;StartHour,StartHour,IF(HOUR(A2731)&gt;FinishHour,FinishHour,HOUR(A2731))))</f>
        <v/>
      </c>
      <c r="H2731" s="3" t="str">
        <f t="shared" si="215"/>
        <v/>
      </c>
      <c r="I2731" s="33" t="e">
        <f>IF(OR(A2731="",B2731=""),NA(),MAX(0,IF(A2731-B2731=0,SameDayCycleTimeSettingValue,(A2731-B2731) *24)))</f>
        <v>#N/A</v>
      </c>
      <c r="J2731" s="33" t="e">
        <f>IF(OR(A2731="",B2731=""),NA(),MAX(0,IF(A2731-B2731=0,SameDayCycleTimeSettingValue,((A2731-B2731) *24)-(INT((A2731-B2731)) * (24-(FinishHour-StartHour))))))</f>
        <v>#N/A</v>
      </c>
      <c r="K2731" s="3" t="e">
        <f ca="1">IF(OR(A2731&lt;&gt;"",B2731=""),NA(),MAX(0,IF(_xlfn.DAYS(NOW(),B2731)=0,SameDayCycleTimeSettingValue,_xlfn.DAYS(NOW(),B2731))))</f>
        <v>#N/A</v>
      </c>
    </row>
    <row r="2732" spans="1:11" x14ac:dyDescent="0.25">
      <c r="A2732" s="32" t="str">
        <f>IF(AND(TRIM(INDEX(CompletedDateValues,ROW(A2732)))&lt;&gt;"",INDEX(CompletedDateValues,ROW(A2732))&gt;0),INDEX(CompletedDateValues,ROW(A2732)),"")</f>
        <v/>
      </c>
      <c r="B2732" s="32" t="str">
        <f>IF(AND(TRIM(INDEX(StartDateValues,ROW(A2732)))&lt;&gt;"",INDEX(StartDateValues,ROW(A2732))&gt;0),INDEX(StartDateValues,ROW(A2732)),"")</f>
        <v/>
      </c>
      <c r="C2732" s="22" t="str">
        <f t="shared" si="211"/>
        <v/>
      </c>
      <c r="D2732" s="3" t="str">
        <f t="shared" si="212"/>
        <v/>
      </c>
      <c r="E2732" s="3" t="str">
        <f t="shared" si="213"/>
        <v/>
      </c>
      <c r="F2732" s="3" t="str">
        <f t="shared" si="214"/>
        <v/>
      </c>
      <c r="G2732" s="3" t="str">
        <f>IF(A2732="","",IF(HOUR(A2732)&lt;StartHour,StartHour,IF(HOUR(A2732)&gt;FinishHour,FinishHour,HOUR(A2732))))</f>
        <v/>
      </c>
      <c r="H2732" s="3" t="str">
        <f t="shared" si="215"/>
        <v/>
      </c>
      <c r="I2732" s="33" t="e">
        <f>IF(OR(A2732="",B2732=""),NA(),MAX(0,IF(A2732-B2732=0,SameDayCycleTimeSettingValue,(A2732-B2732) *24)))</f>
        <v>#N/A</v>
      </c>
      <c r="J2732" s="33" t="e">
        <f>IF(OR(A2732="",B2732=""),NA(),MAX(0,IF(A2732-B2732=0,SameDayCycleTimeSettingValue,((A2732-B2732) *24)-(INT((A2732-B2732)) * (24-(FinishHour-StartHour))))))</f>
        <v>#N/A</v>
      </c>
      <c r="K2732" s="3" t="e">
        <f ca="1">IF(OR(A2732&lt;&gt;"",B2732=""),NA(),MAX(0,IF(_xlfn.DAYS(NOW(),B2732)=0,SameDayCycleTimeSettingValue,_xlfn.DAYS(NOW(),B2732))))</f>
        <v>#N/A</v>
      </c>
    </row>
    <row r="2733" spans="1:11" x14ac:dyDescent="0.25">
      <c r="A2733" s="32" t="str">
        <f>IF(AND(TRIM(INDEX(CompletedDateValues,ROW(A2733)))&lt;&gt;"",INDEX(CompletedDateValues,ROW(A2733))&gt;0),INDEX(CompletedDateValues,ROW(A2733)),"")</f>
        <v/>
      </c>
      <c r="B2733" s="32" t="str">
        <f>IF(AND(TRIM(INDEX(StartDateValues,ROW(A2733)))&lt;&gt;"",INDEX(StartDateValues,ROW(A2733))&gt;0),INDEX(StartDateValues,ROW(A2733)),"")</f>
        <v/>
      </c>
      <c r="C2733" s="22" t="str">
        <f t="shared" si="211"/>
        <v/>
      </c>
      <c r="D2733" s="3" t="str">
        <f t="shared" si="212"/>
        <v/>
      </c>
      <c r="E2733" s="3" t="str">
        <f t="shared" si="213"/>
        <v/>
      </c>
      <c r="F2733" s="3" t="str">
        <f t="shared" si="214"/>
        <v/>
      </c>
      <c r="G2733" s="3" t="str">
        <f>IF(A2733="","",IF(HOUR(A2733)&lt;StartHour,StartHour,IF(HOUR(A2733)&gt;FinishHour,FinishHour,HOUR(A2733))))</f>
        <v/>
      </c>
      <c r="H2733" s="3" t="str">
        <f t="shared" si="215"/>
        <v/>
      </c>
      <c r="I2733" s="33" t="e">
        <f>IF(OR(A2733="",B2733=""),NA(),MAX(0,IF(A2733-B2733=0,SameDayCycleTimeSettingValue,(A2733-B2733) *24)))</f>
        <v>#N/A</v>
      </c>
      <c r="J2733" s="33" t="e">
        <f>IF(OR(A2733="",B2733=""),NA(),MAX(0,IF(A2733-B2733=0,SameDayCycleTimeSettingValue,((A2733-B2733) *24)-(INT((A2733-B2733)) * (24-(FinishHour-StartHour))))))</f>
        <v>#N/A</v>
      </c>
      <c r="K2733" s="3" t="e">
        <f ca="1">IF(OR(A2733&lt;&gt;"",B2733=""),NA(),MAX(0,IF(_xlfn.DAYS(NOW(),B2733)=0,SameDayCycleTimeSettingValue,_xlfn.DAYS(NOW(),B2733))))</f>
        <v>#N/A</v>
      </c>
    </row>
    <row r="2734" spans="1:11" x14ac:dyDescent="0.25">
      <c r="A2734" s="32" t="str">
        <f>IF(AND(TRIM(INDEX(CompletedDateValues,ROW(A2734)))&lt;&gt;"",INDEX(CompletedDateValues,ROW(A2734))&gt;0),INDEX(CompletedDateValues,ROW(A2734)),"")</f>
        <v/>
      </c>
      <c r="B2734" s="32" t="str">
        <f>IF(AND(TRIM(INDEX(StartDateValues,ROW(A2734)))&lt;&gt;"",INDEX(StartDateValues,ROW(A2734))&gt;0),INDEX(StartDateValues,ROW(A2734)),"")</f>
        <v/>
      </c>
      <c r="C2734" s="22" t="str">
        <f t="shared" si="211"/>
        <v/>
      </c>
      <c r="D2734" s="3" t="str">
        <f t="shared" si="212"/>
        <v/>
      </c>
      <c r="E2734" s="3" t="str">
        <f t="shared" si="213"/>
        <v/>
      </c>
      <c r="F2734" s="3" t="str">
        <f t="shared" si="214"/>
        <v/>
      </c>
      <c r="G2734" s="3" t="str">
        <f>IF(A2734="","",IF(HOUR(A2734)&lt;StartHour,StartHour,IF(HOUR(A2734)&gt;FinishHour,FinishHour,HOUR(A2734))))</f>
        <v/>
      </c>
      <c r="H2734" s="3" t="str">
        <f t="shared" si="215"/>
        <v/>
      </c>
      <c r="I2734" s="33" t="e">
        <f>IF(OR(A2734="",B2734=""),NA(),MAX(0,IF(A2734-B2734=0,SameDayCycleTimeSettingValue,(A2734-B2734) *24)))</f>
        <v>#N/A</v>
      </c>
      <c r="J2734" s="33" t="e">
        <f>IF(OR(A2734="",B2734=""),NA(),MAX(0,IF(A2734-B2734=0,SameDayCycleTimeSettingValue,((A2734-B2734) *24)-(INT((A2734-B2734)) * (24-(FinishHour-StartHour))))))</f>
        <v>#N/A</v>
      </c>
      <c r="K2734" s="3" t="e">
        <f ca="1">IF(OR(A2734&lt;&gt;"",B2734=""),NA(),MAX(0,IF(_xlfn.DAYS(NOW(),B2734)=0,SameDayCycleTimeSettingValue,_xlfn.DAYS(NOW(),B2734))))</f>
        <v>#N/A</v>
      </c>
    </row>
    <row r="2735" spans="1:11" x14ac:dyDescent="0.25">
      <c r="A2735" s="32" t="str">
        <f>IF(AND(TRIM(INDEX(CompletedDateValues,ROW(A2735)))&lt;&gt;"",INDEX(CompletedDateValues,ROW(A2735))&gt;0),INDEX(CompletedDateValues,ROW(A2735)),"")</f>
        <v/>
      </c>
      <c r="B2735" s="32" t="str">
        <f>IF(AND(TRIM(INDEX(StartDateValues,ROW(A2735)))&lt;&gt;"",INDEX(StartDateValues,ROW(A2735))&gt;0),INDEX(StartDateValues,ROW(A2735)),"")</f>
        <v/>
      </c>
      <c r="C2735" s="22" t="str">
        <f t="shared" si="211"/>
        <v/>
      </c>
      <c r="D2735" s="3" t="str">
        <f t="shared" si="212"/>
        <v/>
      </c>
      <c r="E2735" s="3" t="str">
        <f t="shared" si="213"/>
        <v/>
      </c>
      <c r="F2735" s="3" t="str">
        <f t="shared" si="214"/>
        <v/>
      </c>
      <c r="G2735" s="3" t="str">
        <f>IF(A2735="","",IF(HOUR(A2735)&lt;StartHour,StartHour,IF(HOUR(A2735)&gt;FinishHour,FinishHour,HOUR(A2735))))</f>
        <v/>
      </c>
      <c r="H2735" s="3" t="str">
        <f t="shared" si="215"/>
        <v/>
      </c>
      <c r="I2735" s="33" t="e">
        <f>IF(OR(A2735="",B2735=""),NA(),MAX(0,IF(A2735-B2735=0,SameDayCycleTimeSettingValue,(A2735-B2735) *24)))</f>
        <v>#N/A</v>
      </c>
      <c r="J2735" s="33" t="e">
        <f>IF(OR(A2735="",B2735=""),NA(),MAX(0,IF(A2735-B2735=0,SameDayCycleTimeSettingValue,((A2735-B2735) *24)-(INT((A2735-B2735)) * (24-(FinishHour-StartHour))))))</f>
        <v>#N/A</v>
      </c>
      <c r="K2735" s="3" t="e">
        <f ca="1">IF(OR(A2735&lt;&gt;"",B2735=""),NA(),MAX(0,IF(_xlfn.DAYS(NOW(),B2735)=0,SameDayCycleTimeSettingValue,_xlfn.DAYS(NOW(),B2735))))</f>
        <v>#N/A</v>
      </c>
    </row>
    <row r="2736" spans="1:11" x14ac:dyDescent="0.25">
      <c r="A2736" s="32" t="str">
        <f>IF(AND(TRIM(INDEX(CompletedDateValues,ROW(A2736)))&lt;&gt;"",INDEX(CompletedDateValues,ROW(A2736))&gt;0),INDEX(CompletedDateValues,ROW(A2736)),"")</f>
        <v/>
      </c>
      <c r="B2736" s="32" t="str">
        <f>IF(AND(TRIM(INDEX(StartDateValues,ROW(A2736)))&lt;&gt;"",INDEX(StartDateValues,ROW(A2736))&gt;0),INDEX(StartDateValues,ROW(A2736)),"")</f>
        <v/>
      </c>
      <c r="C2736" s="22" t="str">
        <f t="shared" si="211"/>
        <v/>
      </c>
      <c r="D2736" s="3" t="str">
        <f t="shared" si="212"/>
        <v/>
      </c>
      <c r="E2736" s="3" t="str">
        <f t="shared" si="213"/>
        <v/>
      </c>
      <c r="F2736" s="3" t="str">
        <f t="shared" si="214"/>
        <v/>
      </c>
      <c r="G2736" s="3" t="str">
        <f>IF(A2736="","",IF(HOUR(A2736)&lt;StartHour,StartHour,IF(HOUR(A2736)&gt;FinishHour,FinishHour,HOUR(A2736))))</f>
        <v/>
      </c>
      <c r="H2736" s="3" t="str">
        <f t="shared" si="215"/>
        <v/>
      </c>
      <c r="I2736" s="33" t="e">
        <f>IF(OR(A2736="",B2736=""),NA(),MAX(0,IF(A2736-B2736=0,SameDayCycleTimeSettingValue,(A2736-B2736) *24)))</f>
        <v>#N/A</v>
      </c>
      <c r="J2736" s="33" t="e">
        <f>IF(OR(A2736="",B2736=""),NA(),MAX(0,IF(A2736-B2736=0,SameDayCycleTimeSettingValue,((A2736-B2736) *24)-(INT((A2736-B2736)) * (24-(FinishHour-StartHour))))))</f>
        <v>#N/A</v>
      </c>
      <c r="K2736" s="3" t="e">
        <f ca="1">IF(OR(A2736&lt;&gt;"",B2736=""),NA(),MAX(0,IF(_xlfn.DAYS(NOW(),B2736)=0,SameDayCycleTimeSettingValue,_xlfn.DAYS(NOW(),B2736))))</f>
        <v>#N/A</v>
      </c>
    </row>
    <row r="2737" spans="1:11" x14ac:dyDescent="0.25">
      <c r="A2737" s="32" t="str">
        <f>IF(AND(TRIM(INDEX(CompletedDateValues,ROW(A2737)))&lt;&gt;"",INDEX(CompletedDateValues,ROW(A2737))&gt;0),INDEX(CompletedDateValues,ROW(A2737)),"")</f>
        <v/>
      </c>
      <c r="B2737" s="32" t="str">
        <f>IF(AND(TRIM(INDEX(StartDateValues,ROW(A2737)))&lt;&gt;"",INDEX(StartDateValues,ROW(A2737))&gt;0),INDEX(StartDateValues,ROW(A2737)),"")</f>
        <v/>
      </c>
      <c r="C2737" s="22" t="str">
        <f t="shared" si="211"/>
        <v/>
      </c>
      <c r="D2737" s="3" t="str">
        <f t="shared" si="212"/>
        <v/>
      </c>
      <c r="E2737" s="3" t="str">
        <f t="shared" si="213"/>
        <v/>
      </c>
      <c r="F2737" s="3" t="str">
        <f t="shared" si="214"/>
        <v/>
      </c>
      <c r="G2737" s="3" t="str">
        <f>IF(A2737="","",IF(HOUR(A2737)&lt;StartHour,StartHour,IF(HOUR(A2737)&gt;FinishHour,FinishHour,HOUR(A2737))))</f>
        <v/>
      </c>
      <c r="H2737" s="3" t="str">
        <f t="shared" si="215"/>
        <v/>
      </c>
      <c r="I2737" s="33" t="e">
        <f>IF(OR(A2737="",B2737=""),NA(),MAX(0,IF(A2737-B2737=0,SameDayCycleTimeSettingValue,(A2737-B2737) *24)))</f>
        <v>#N/A</v>
      </c>
      <c r="J2737" s="33" t="e">
        <f>IF(OR(A2737="",B2737=""),NA(),MAX(0,IF(A2737-B2737=0,SameDayCycleTimeSettingValue,((A2737-B2737) *24)-(INT((A2737-B2737)) * (24-(FinishHour-StartHour))))))</f>
        <v>#N/A</v>
      </c>
      <c r="K2737" s="3" t="e">
        <f ca="1">IF(OR(A2737&lt;&gt;"",B2737=""),NA(),MAX(0,IF(_xlfn.DAYS(NOW(),B2737)=0,SameDayCycleTimeSettingValue,_xlfn.DAYS(NOW(),B2737))))</f>
        <v>#N/A</v>
      </c>
    </row>
    <row r="2738" spans="1:11" x14ac:dyDescent="0.25">
      <c r="A2738" s="32" t="str">
        <f>IF(AND(TRIM(INDEX(CompletedDateValues,ROW(A2738)))&lt;&gt;"",INDEX(CompletedDateValues,ROW(A2738))&gt;0),INDEX(CompletedDateValues,ROW(A2738)),"")</f>
        <v/>
      </c>
      <c r="B2738" s="32" t="str">
        <f>IF(AND(TRIM(INDEX(StartDateValues,ROW(A2738)))&lt;&gt;"",INDEX(StartDateValues,ROW(A2738))&gt;0),INDEX(StartDateValues,ROW(A2738)),"")</f>
        <v/>
      </c>
      <c r="C2738" s="22" t="str">
        <f t="shared" si="211"/>
        <v/>
      </c>
      <c r="D2738" s="3" t="str">
        <f t="shared" si="212"/>
        <v/>
      </c>
      <c r="E2738" s="3" t="str">
        <f t="shared" si="213"/>
        <v/>
      </c>
      <c r="F2738" s="3" t="str">
        <f t="shared" si="214"/>
        <v/>
      </c>
      <c r="G2738" s="3" t="str">
        <f>IF(A2738="","",IF(HOUR(A2738)&lt;StartHour,StartHour,IF(HOUR(A2738)&gt;FinishHour,FinishHour,HOUR(A2738))))</f>
        <v/>
      </c>
      <c r="H2738" s="3" t="str">
        <f t="shared" si="215"/>
        <v/>
      </c>
      <c r="I2738" s="33" t="e">
        <f>IF(OR(A2738="",B2738=""),NA(),MAX(0,IF(A2738-B2738=0,SameDayCycleTimeSettingValue,(A2738-B2738) *24)))</f>
        <v>#N/A</v>
      </c>
      <c r="J2738" s="33" t="e">
        <f>IF(OR(A2738="",B2738=""),NA(),MAX(0,IF(A2738-B2738=0,SameDayCycleTimeSettingValue,((A2738-B2738) *24)-(INT((A2738-B2738)) * (24-(FinishHour-StartHour))))))</f>
        <v>#N/A</v>
      </c>
      <c r="K2738" s="3" t="e">
        <f ca="1">IF(OR(A2738&lt;&gt;"",B2738=""),NA(),MAX(0,IF(_xlfn.DAYS(NOW(),B2738)=0,SameDayCycleTimeSettingValue,_xlfn.DAYS(NOW(),B2738))))</f>
        <v>#N/A</v>
      </c>
    </row>
    <row r="2739" spans="1:11" x14ac:dyDescent="0.25">
      <c r="A2739" s="32" t="str">
        <f>IF(AND(TRIM(INDEX(CompletedDateValues,ROW(A2739)))&lt;&gt;"",INDEX(CompletedDateValues,ROW(A2739))&gt;0),INDEX(CompletedDateValues,ROW(A2739)),"")</f>
        <v/>
      </c>
      <c r="B2739" s="32" t="str">
        <f>IF(AND(TRIM(INDEX(StartDateValues,ROW(A2739)))&lt;&gt;"",INDEX(StartDateValues,ROW(A2739))&gt;0),INDEX(StartDateValues,ROW(A2739)),"")</f>
        <v/>
      </c>
      <c r="C2739" s="22" t="str">
        <f t="shared" si="211"/>
        <v/>
      </c>
      <c r="D2739" s="3" t="str">
        <f t="shared" si="212"/>
        <v/>
      </c>
      <c r="E2739" s="3" t="str">
        <f t="shared" si="213"/>
        <v/>
      </c>
      <c r="F2739" s="3" t="str">
        <f t="shared" si="214"/>
        <v/>
      </c>
      <c r="G2739" s="3" t="str">
        <f>IF(A2739="","",IF(HOUR(A2739)&lt;StartHour,StartHour,IF(HOUR(A2739)&gt;FinishHour,FinishHour,HOUR(A2739))))</f>
        <v/>
      </c>
      <c r="H2739" s="3" t="str">
        <f t="shared" si="215"/>
        <v/>
      </c>
      <c r="I2739" s="33" t="e">
        <f>IF(OR(A2739="",B2739=""),NA(),MAX(0,IF(A2739-B2739=0,SameDayCycleTimeSettingValue,(A2739-B2739) *24)))</f>
        <v>#N/A</v>
      </c>
      <c r="J2739" s="33" t="e">
        <f>IF(OR(A2739="",B2739=""),NA(),MAX(0,IF(A2739-B2739=0,SameDayCycleTimeSettingValue,((A2739-B2739) *24)-(INT((A2739-B2739)) * (24-(FinishHour-StartHour))))))</f>
        <v>#N/A</v>
      </c>
      <c r="K2739" s="3" t="e">
        <f ca="1">IF(OR(A2739&lt;&gt;"",B2739=""),NA(),MAX(0,IF(_xlfn.DAYS(NOW(),B2739)=0,SameDayCycleTimeSettingValue,_xlfn.DAYS(NOW(),B2739))))</f>
        <v>#N/A</v>
      </c>
    </row>
    <row r="2740" spans="1:11" x14ac:dyDescent="0.25">
      <c r="A2740" s="32" t="str">
        <f>IF(AND(TRIM(INDEX(CompletedDateValues,ROW(A2740)))&lt;&gt;"",INDEX(CompletedDateValues,ROW(A2740))&gt;0),INDEX(CompletedDateValues,ROW(A2740)),"")</f>
        <v/>
      </c>
      <c r="B2740" s="32" t="str">
        <f>IF(AND(TRIM(INDEX(StartDateValues,ROW(A2740)))&lt;&gt;"",INDEX(StartDateValues,ROW(A2740))&gt;0),INDEX(StartDateValues,ROW(A2740)),"")</f>
        <v/>
      </c>
      <c r="C2740" s="22" t="str">
        <f t="shared" si="211"/>
        <v/>
      </c>
      <c r="D2740" s="3" t="str">
        <f t="shared" si="212"/>
        <v/>
      </c>
      <c r="E2740" s="3" t="str">
        <f t="shared" si="213"/>
        <v/>
      </c>
      <c r="F2740" s="3" t="str">
        <f t="shared" si="214"/>
        <v/>
      </c>
      <c r="G2740" s="3" t="str">
        <f>IF(A2740="","",IF(HOUR(A2740)&lt;StartHour,StartHour,IF(HOUR(A2740)&gt;FinishHour,FinishHour,HOUR(A2740))))</f>
        <v/>
      </c>
      <c r="H2740" s="3" t="str">
        <f t="shared" si="215"/>
        <v/>
      </c>
      <c r="I2740" s="33" t="e">
        <f>IF(OR(A2740="",B2740=""),NA(),MAX(0,IF(A2740-B2740=0,SameDayCycleTimeSettingValue,(A2740-B2740) *24)))</f>
        <v>#N/A</v>
      </c>
      <c r="J2740" s="33" t="e">
        <f>IF(OR(A2740="",B2740=""),NA(),MAX(0,IF(A2740-B2740=0,SameDayCycleTimeSettingValue,((A2740-B2740) *24)-(INT((A2740-B2740)) * (24-(FinishHour-StartHour))))))</f>
        <v>#N/A</v>
      </c>
      <c r="K2740" s="3" t="e">
        <f ca="1">IF(OR(A2740&lt;&gt;"",B2740=""),NA(),MAX(0,IF(_xlfn.DAYS(NOW(),B2740)=0,SameDayCycleTimeSettingValue,_xlfn.DAYS(NOW(),B2740))))</f>
        <v>#N/A</v>
      </c>
    </row>
    <row r="2741" spans="1:11" x14ac:dyDescent="0.25">
      <c r="A2741" s="32" t="str">
        <f>IF(AND(TRIM(INDEX(CompletedDateValues,ROW(A2741)))&lt;&gt;"",INDEX(CompletedDateValues,ROW(A2741))&gt;0),INDEX(CompletedDateValues,ROW(A2741)),"")</f>
        <v/>
      </c>
      <c r="B2741" s="32" t="str">
        <f>IF(AND(TRIM(INDEX(StartDateValues,ROW(A2741)))&lt;&gt;"",INDEX(StartDateValues,ROW(A2741))&gt;0),INDEX(StartDateValues,ROW(A2741)),"")</f>
        <v/>
      </c>
      <c r="C2741" s="22" t="str">
        <f t="shared" si="211"/>
        <v/>
      </c>
      <c r="D2741" s="3" t="str">
        <f t="shared" si="212"/>
        <v/>
      </c>
      <c r="E2741" s="3" t="str">
        <f t="shared" si="213"/>
        <v/>
      </c>
      <c r="F2741" s="3" t="str">
        <f t="shared" si="214"/>
        <v/>
      </c>
      <c r="G2741" s="3" t="str">
        <f>IF(A2741="","",IF(HOUR(A2741)&lt;StartHour,StartHour,IF(HOUR(A2741)&gt;FinishHour,FinishHour,HOUR(A2741))))</f>
        <v/>
      </c>
      <c r="H2741" s="3" t="str">
        <f t="shared" si="215"/>
        <v/>
      </c>
      <c r="I2741" s="33" t="e">
        <f>IF(OR(A2741="",B2741=""),NA(),MAX(0,IF(A2741-B2741=0,SameDayCycleTimeSettingValue,(A2741-B2741) *24)))</f>
        <v>#N/A</v>
      </c>
      <c r="J2741" s="33" t="e">
        <f>IF(OR(A2741="",B2741=""),NA(),MAX(0,IF(A2741-B2741=0,SameDayCycleTimeSettingValue,((A2741-B2741) *24)-(INT((A2741-B2741)) * (24-(FinishHour-StartHour))))))</f>
        <v>#N/A</v>
      </c>
      <c r="K2741" s="3" t="e">
        <f ca="1">IF(OR(A2741&lt;&gt;"",B2741=""),NA(),MAX(0,IF(_xlfn.DAYS(NOW(),B2741)=0,SameDayCycleTimeSettingValue,_xlfn.DAYS(NOW(),B2741))))</f>
        <v>#N/A</v>
      </c>
    </row>
    <row r="2742" spans="1:11" x14ac:dyDescent="0.25">
      <c r="A2742" s="32" t="str">
        <f>IF(AND(TRIM(INDEX(CompletedDateValues,ROW(A2742)))&lt;&gt;"",INDEX(CompletedDateValues,ROW(A2742))&gt;0),INDEX(CompletedDateValues,ROW(A2742)),"")</f>
        <v/>
      </c>
      <c r="B2742" s="32" t="str">
        <f>IF(AND(TRIM(INDEX(StartDateValues,ROW(A2742)))&lt;&gt;"",INDEX(StartDateValues,ROW(A2742))&gt;0),INDEX(StartDateValues,ROW(A2742)),"")</f>
        <v/>
      </c>
      <c r="C2742" s="22" t="str">
        <f t="shared" si="211"/>
        <v/>
      </c>
      <c r="D2742" s="3" t="str">
        <f t="shared" si="212"/>
        <v/>
      </c>
      <c r="E2742" s="3" t="str">
        <f t="shared" si="213"/>
        <v/>
      </c>
      <c r="F2742" s="3" t="str">
        <f t="shared" si="214"/>
        <v/>
      </c>
      <c r="G2742" s="3" t="str">
        <f>IF(A2742="","",IF(HOUR(A2742)&lt;StartHour,StartHour,IF(HOUR(A2742)&gt;FinishHour,FinishHour,HOUR(A2742))))</f>
        <v/>
      </c>
      <c r="H2742" s="3" t="str">
        <f t="shared" si="215"/>
        <v/>
      </c>
      <c r="I2742" s="33" t="e">
        <f>IF(OR(A2742="",B2742=""),NA(),MAX(0,IF(A2742-B2742=0,SameDayCycleTimeSettingValue,(A2742-B2742) *24)))</f>
        <v>#N/A</v>
      </c>
      <c r="J2742" s="33" t="e">
        <f>IF(OR(A2742="",B2742=""),NA(),MAX(0,IF(A2742-B2742=0,SameDayCycleTimeSettingValue,((A2742-B2742) *24)-(INT((A2742-B2742)) * (24-(FinishHour-StartHour))))))</f>
        <v>#N/A</v>
      </c>
      <c r="K2742" s="3" t="e">
        <f ca="1">IF(OR(A2742&lt;&gt;"",B2742=""),NA(),MAX(0,IF(_xlfn.DAYS(NOW(),B2742)=0,SameDayCycleTimeSettingValue,_xlfn.DAYS(NOW(),B2742))))</f>
        <v>#N/A</v>
      </c>
    </row>
    <row r="2743" spans="1:11" x14ac:dyDescent="0.25">
      <c r="A2743" s="32" t="str">
        <f>IF(AND(TRIM(INDEX(CompletedDateValues,ROW(A2743)))&lt;&gt;"",INDEX(CompletedDateValues,ROW(A2743))&gt;0),INDEX(CompletedDateValues,ROW(A2743)),"")</f>
        <v/>
      </c>
      <c r="B2743" s="32" t="str">
        <f>IF(AND(TRIM(INDEX(StartDateValues,ROW(A2743)))&lt;&gt;"",INDEX(StartDateValues,ROW(A2743))&gt;0),INDEX(StartDateValues,ROW(A2743)),"")</f>
        <v/>
      </c>
      <c r="C2743" s="22" t="str">
        <f t="shared" si="211"/>
        <v/>
      </c>
      <c r="D2743" s="3" t="str">
        <f t="shared" si="212"/>
        <v/>
      </c>
      <c r="E2743" s="3" t="str">
        <f t="shared" si="213"/>
        <v/>
      </c>
      <c r="F2743" s="3" t="str">
        <f t="shared" si="214"/>
        <v/>
      </c>
      <c r="G2743" s="3" t="str">
        <f>IF(A2743="","",IF(HOUR(A2743)&lt;StartHour,StartHour,IF(HOUR(A2743)&gt;FinishHour,FinishHour,HOUR(A2743))))</f>
        <v/>
      </c>
      <c r="H2743" s="3" t="str">
        <f t="shared" si="215"/>
        <v/>
      </c>
      <c r="I2743" s="33" t="e">
        <f>IF(OR(A2743="",B2743=""),NA(),MAX(0,IF(A2743-B2743=0,SameDayCycleTimeSettingValue,(A2743-B2743) *24)))</f>
        <v>#N/A</v>
      </c>
      <c r="J2743" s="33" t="e">
        <f>IF(OR(A2743="",B2743=""),NA(),MAX(0,IF(A2743-B2743=0,SameDayCycleTimeSettingValue,((A2743-B2743) *24)-(INT((A2743-B2743)) * (24-(FinishHour-StartHour))))))</f>
        <v>#N/A</v>
      </c>
      <c r="K2743" s="3" t="e">
        <f ca="1">IF(OR(A2743&lt;&gt;"",B2743=""),NA(),MAX(0,IF(_xlfn.DAYS(NOW(),B2743)=0,SameDayCycleTimeSettingValue,_xlfn.DAYS(NOW(),B2743))))</f>
        <v>#N/A</v>
      </c>
    </row>
    <row r="2744" spans="1:11" x14ac:dyDescent="0.25">
      <c r="A2744" s="32" t="str">
        <f>IF(AND(TRIM(INDEX(CompletedDateValues,ROW(A2744)))&lt;&gt;"",INDEX(CompletedDateValues,ROW(A2744))&gt;0),INDEX(CompletedDateValues,ROW(A2744)),"")</f>
        <v/>
      </c>
      <c r="B2744" s="32" t="str">
        <f>IF(AND(TRIM(INDEX(StartDateValues,ROW(A2744)))&lt;&gt;"",INDEX(StartDateValues,ROW(A2744))&gt;0),INDEX(StartDateValues,ROW(A2744)),"")</f>
        <v/>
      </c>
      <c r="C2744" s="22" t="str">
        <f t="shared" si="211"/>
        <v/>
      </c>
      <c r="D2744" s="3" t="str">
        <f t="shared" si="212"/>
        <v/>
      </c>
      <c r="E2744" s="3" t="str">
        <f t="shared" si="213"/>
        <v/>
      </c>
      <c r="F2744" s="3" t="str">
        <f t="shared" si="214"/>
        <v/>
      </c>
      <c r="G2744" s="3" t="str">
        <f>IF(A2744="","",IF(HOUR(A2744)&lt;StartHour,StartHour,IF(HOUR(A2744)&gt;FinishHour,FinishHour,HOUR(A2744))))</f>
        <v/>
      </c>
      <c r="H2744" s="3" t="str">
        <f t="shared" si="215"/>
        <v/>
      </c>
      <c r="I2744" s="33" t="e">
        <f>IF(OR(A2744="",B2744=""),NA(),MAX(0,IF(A2744-B2744=0,SameDayCycleTimeSettingValue,(A2744-B2744) *24)))</f>
        <v>#N/A</v>
      </c>
      <c r="J2744" s="33" t="e">
        <f>IF(OR(A2744="",B2744=""),NA(),MAX(0,IF(A2744-B2744=0,SameDayCycleTimeSettingValue,((A2744-B2744) *24)-(INT((A2744-B2744)) * (24-(FinishHour-StartHour))))))</f>
        <v>#N/A</v>
      </c>
      <c r="K2744" s="3" t="e">
        <f ca="1">IF(OR(A2744&lt;&gt;"",B2744=""),NA(),MAX(0,IF(_xlfn.DAYS(NOW(),B2744)=0,SameDayCycleTimeSettingValue,_xlfn.DAYS(NOW(),B2744))))</f>
        <v>#N/A</v>
      </c>
    </row>
    <row r="2745" spans="1:11" x14ac:dyDescent="0.25">
      <c r="A2745" s="32" t="str">
        <f>IF(AND(TRIM(INDEX(CompletedDateValues,ROW(A2745)))&lt;&gt;"",INDEX(CompletedDateValues,ROW(A2745))&gt;0),INDEX(CompletedDateValues,ROW(A2745)),"")</f>
        <v/>
      </c>
      <c r="B2745" s="32" t="str">
        <f>IF(AND(TRIM(INDEX(StartDateValues,ROW(A2745)))&lt;&gt;"",INDEX(StartDateValues,ROW(A2745))&gt;0),INDEX(StartDateValues,ROW(A2745)),"")</f>
        <v/>
      </c>
      <c r="C2745" s="22" t="str">
        <f t="shared" si="211"/>
        <v/>
      </c>
      <c r="D2745" s="3" t="str">
        <f t="shared" si="212"/>
        <v/>
      </c>
      <c r="E2745" s="3" t="str">
        <f t="shared" si="213"/>
        <v/>
      </c>
      <c r="F2745" s="3" t="str">
        <f t="shared" si="214"/>
        <v/>
      </c>
      <c r="G2745" s="3" t="str">
        <f>IF(A2745="","",IF(HOUR(A2745)&lt;StartHour,StartHour,IF(HOUR(A2745)&gt;FinishHour,FinishHour,HOUR(A2745))))</f>
        <v/>
      </c>
      <c r="H2745" s="3" t="str">
        <f t="shared" si="215"/>
        <v/>
      </c>
      <c r="I2745" s="33" t="e">
        <f>IF(OR(A2745="",B2745=""),NA(),MAX(0,IF(A2745-B2745=0,SameDayCycleTimeSettingValue,(A2745-B2745) *24)))</f>
        <v>#N/A</v>
      </c>
      <c r="J2745" s="33" t="e">
        <f>IF(OR(A2745="",B2745=""),NA(),MAX(0,IF(A2745-B2745=0,SameDayCycleTimeSettingValue,((A2745-B2745) *24)-(INT((A2745-B2745)) * (24-(FinishHour-StartHour))))))</f>
        <v>#N/A</v>
      </c>
      <c r="K2745" s="3" t="e">
        <f ca="1">IF(OR(A2745&lt;&gt;"",B2745=""),NA(),MAX(0,IF(_xlfn.DAYS(NOW(),B2745)=0,SameDayCycleTimeSettingValue,_xlfn.DAYS(NOW(),B2745))))</f>
        <v>#N/A</v>
      </c>
    </row>
    <row r="2746" spans="1:11" x14ac:dyDescent="0.25">
      <c r="A2746" s="32" t="str">
        <f>IF(AND(TRIM(INDEX(CompletedDateValues,ROW(A2746)))&lt;&gt;"",INDEX(CompletedDateValues,ROW(A2746))&gt;0),INDEX(CompletedDateValues,ROW(A2746)),"")</f>
        <v/>
      </c>
      <c r="B2746" s="32" t="str">
        <f>IF(AND(TRIM(INDEX(StartDateValues,ROW(A2746)))&lt;&gt;"",INDEX(StartDateValues,ROW(A2746))&gt;0),INDEX(StartDateValues,ROW(A2746)),"")</f>
        <v/>
      </c>
      <c r="C2746" s="22" t="str">
        <f t="shared" si="211"/>
        <v/>
      </c>
      <c r="D2746" s="3" t="str">
        <f t="shared" si="212"/>
        <v/>
      </c>
      <c r="E2746" s="3" t="str">
        <f t="shared" si="213"/>
        <v/>
      </c>
      <c r="F2746" s="3" t="str">
        <f t="shared" si="214"/>
        <v/>
      </c>
      <c r="G2746" s="3" t="str">
        <f>IF(A2746="","",IF(HOUR(A2746)&lt;StartHour,StartHour,IF(HOUR(A2746)&gt;FinishHour,FinishHour,HOUR(A2746))))</f>
        <v/>
      </c>
      <c r="H2746" s="3" t="str">
        <f t="shared" si="215"/>
        <v/>
      </c>
      <c r="I2746" s="33" t="e">
        <f>IF(OR(A2746="",B2746=""),NA(),MAX(0,IF(A2746-B2746=0,SameDayCycleTimeSettingValue,(A2746-B2746) *24)))</f>
        <v>#N/A</v>
      </c>
      <c r="J2746" s="33" t="e">
        <f>IF(OR(A2746="",B2746=""),NA(),MAX(0,IF(A2746-B2746=0,SameDayCycleTimeSettingValue,((A2746-B2746) *24)-(INT((A2746-B2746)) * (24-(FinishHour-StartHour))))))</f>
        <v>#N/A</v>
      </c>
      <c r="K2746" s="3" t="e">
        <f ca="1">IF(OR(A2746&lt;&gt;"",B2746=""),NA(),MAX(0,IF(_xlfn.DAYS(NOW(),B2746)=0,SameDayCycleTimeSettingValue,_xlfn.DAYS(NOW(),B2746))))</f>
        <v>#N/A</v>
      </c>
    </row>
    <row r="2747" spans="1:11" x14ac:dyDescent="0.25">
      <c r="A2747" s="32" t="str">
        <f>IF(AND(TRIM(INDEX(CompletedDateValues,ROW(A2747)))&lt;&gt;"",INDEX(CompletedDateValues,ROW(A2747))&gt;0),INDEX(CompletedDateValues,ROW(A2747)),"")</f>
        <v/>
      </c>
      <c r="B2747" s="32" t="str">
        <f>IF(AND(TRIM(INDEX(StartDateValues,ROW(A2747)))&lt;&gt;"",INDEX(StartDateValues,ROW(A2747))&gt;0),INDEX(StartDateValues,ROW(A2747)),"")</f>
        <v/>
      </c>
      <c r="C2747" s="22" t="str">
        <f t="shared" si="211"/>
        <v/>
      </c>
      <c r="D2747" s="3" t="str">
        <f t="shared" si="212"/>
        <v/>
      </c>
      <c r="E2747" s="3" t="str">
        <f t="shared" si="213"/>
        <v/>
      </c>
      <c r="F2747" s="3" t="str">
        <f t="shared" si="214"/>
        <v/>
      </c>
      <c r="G2747" s="3" t="str">
        <f>IF(A2747="","",IF(HOUR(A2747)&lt;StartHour,StartHour,IF(HOUR(A2747)&gt;FinishHour,FinishHour,HOUR(A2747))))</f>
        <v/>
      </c>
      <c r="H2747" s="3" t="str">
        <f t="shared" si="215"/>
        <v/>
      </c>
      <c r="I2747" s="33" t="e">
        <f>IF(OR(A2747="",B2747=""),NA(),MAX(0,IF(A2747-B2747=0,SameDayCycleTimeSettingValue,(A2747-B2747) *24)))</f>
        <v>#N/A</v>
      </c>
      <c r="J2747" s="33" t="e">
        <f>IF(OR(A2747="",B2747=""),NA(),MAX(0,IF(A2747-B2747=0,SameDayCycleTimeSettingValue,((A2747-B2747) *24)-(INT((A2747-B2747)) * (24-(FinishHour-StartHour))))))</f>
        <v>#N/A</v>
      </c>
      <c r="K2747" s="3" t="e">
        <f ca="1">IF(OR(A2747&lt;&gt;"",B2747=""),NA(),MAX(0,IF(_xlfn.DAYS(NOW(),B2747)=0,SameDayCycleTimeSettingValue,_xlfn.DAYS(NOW(),B2747))))</f>
        <v>#N/A</v>
      </c>
    </row>
    <row r="2748" spans="1:11" x14ac:dyDescent="0.25">
      <c r="A2748" s="32" t="str">
        <f>IF(AND(TRIM(INDEX(CompletedDateValues,ROW(A2748)))&lt;&gt;"",INDEX(CompletedDateValues,ROW(A2748))&gt;0),INDEX(CompletedDateValues,ROW(A2748)),"")</f>
        <v/>
      </c>
      <c r="B2748" s="32" t="str">
        <f>IF(AND(TRIM(INDEX(StartDateValues,ROW(A2748)))&lt;&gt;"",INDEX(StartDateValues,ROW(A2748))&gt;0),INDEX(StartDateValues,ROW(A2748)),"")</f>
        <v/>
      </c>
      <c r="C2748" s="22" t="str">
        <f t="shared" si="211"/>
        <v/>
      </c>
      <c r="D2748" s="3" t="str">
        <f t="shared" si="212"/>
        <v/>
      </c>
      <c r="E2748" s="3" t="str">
        <f t="shared" si="213"/>
        <v/>
      </c>
      <c r="F2748" s="3" t="str">
        <f t="shared" si="214"/>
        <v/>
      </c>
      <c r="G2748" s="3" t="str">
        <f>IF(A2748="","",IF(HOUR(A2748)&lt;StartHour,StartHour,IF(HOUR(A2748)&gt;FinishHour,FinishHour,HOUR(A2748))))</f>
        <v/>
      </c>
      <c r="H2748" s="3" t="str">
        <f t="shared" si="215"/>
        <v/>
      </c>
      <c r="I2748" s="33" t="e">
        <f>IF(OR(A2748="",B2748=""),NA(),MAX(0,IF(A2748-B2748=0,SameDayCycleTimeSettingValue,(A2748-B2748) *24)))</f>
        <v>#N/A</v>
      </c>
      <c r="J2748" s="33" t="e">
        <f>IF(OR(A2748="",B2748=""),NA(),MAX(0,IF(A2748-B2748=0,SameDayCycleTimeSettingValue,((A2748-B2748) *24)-(INT((A2748-B2748)) * (24-(FinishHour-StartHour))))))</f>
        <v>#N/A</v>
      </c>
      <c r="K2748" s="3" t="e">
        <f ca="1">IF(OR(A2748&lt;&gt;"",B2748=""),NA(),MAX(0,IF(_xlfn.DAYS(NOW(),B2748)=0,SameDayCycleTimeSettingValue,_xlfn.DAYS(NOW(),B2748))))</f>
        <v>#N/A</v>
      </c>
    </row>
    <row r="2749" spans="1:11" x14ac:dyDescent="0.25">
      <c r="A2749" s="32" t="str">
        <f>IF(AND(TRIM(INDEX(CompletedDateValues,ROW(A2749)))&lt;&gt;"",INDEX(CompletedDateValues,ROW(A2749))&gt;0),INDEX(CompletedDateValues,ROW(A2749)),"")</f>
        <v/>
      </c>
      <c r="B2749" s="32" t="str">
        <f>IF(AND(TRIM(INDEX(StartDateValues,ROW(A2749)))&lt;&gt;"",INDEX(StartDateValues,ROW(A2749))&gt;0),INDEX(StartDateValues,ROW(A2749)),"")</f>
        <v/>
      </c>
      <c r="C2749" s="22" t="str">
        <f t="shared" si="211"/>
        <v/>
      </c>
      <c r="D2749" s="3" t="str">
        <f t="shared" si="212"/>
        <v/>
      </c>
      <c r="E2749" s="3" t="str">
        <f t="shared" si="213"/>
        <v/>
      </c>
      <c r="F2749" s="3" t="str">
        <f t="shared" si="214"/>
        <v/>
      </c>
      <c r="G2749" s="3" t="str">
        <f>IF(A2749="","",IF(HOUR(A2749)&lt;StartHour,StartHour,IF(HOUR(A2749)&gt;FinishHour,FinishHour,HOUR(A2749))))</f>
        <v/>
      </c>
      <c r="H2749" s="3" t="str">
        <f t="shared" si="215"/>
        <v/>
      </c>
      <c r="I2749" s="33" t="e">
        <f>IF(OR(A2749="",B2749=""),NA(),MAX(0,IF(A2749-B2749=0,SameDayCycleTimeSettingValue,(A2749-B2749) *24)))</f>
        <v>#N/A</v>
      </c>
      <c r="J2749" s="33" t="e">
        <f>IF(OR(A2749="",B2749=""),NA(),MAX(0,IF(A2749-B2749=0,SameDayCycleTimeSettingValue,((A2749-B2749) *24)-(INT((A2749-B2749)) * (24-(FinishHour-StartHour))))))</f>
        <v>#N/A</v>
      </c>
      <c r="K2749" s="3" t="e">
        <f ca="1">IF(OR(A2749&lt;&gt;"",B2749=""),NA(),MAX(0,IF(_xlfn.DAYS(NOW(),B2749)=0,SameDayCycleTimeSettingValue,_xlfn.DAYS(NOW(),B2749))))</f>
        <v>#N/A</v>
      </c>
    </row>
    <row r="2750" spans="1:11" x14ac:dyDescent="0.25">
      <c r="A2750" s="32" t="str">
        <f>IF(AND(TRIM(INDEX(CompletedDateValues,ROW(A2750)))&lt;&gt;"",INDEX(CompletedDateValues,ROW(A2750))&gt;0),INDEX(CompletedDateValues,ROW(A2750)),"")</f>
        <v/>
      </c>
      <c r="B2750" s="32" t="str">
        <f>IF(AND(TRIM(INDEX(StartDateValues,ROW(A2750)))&lt;&gt;"",INDEX(StartDateValues,ROW(A2750))&gt;0),INDEX(StartDateValues,ROW(A2750)),"")</f>
        <v/>
      </c>
      <c r="C2750" s="22" t="str">
        <f t="shared" si="211"/>
        <v/>
      </c>
      <c r="D2750" s="3" t="str">
        <f t="shared" si="212"/>
        <v/>
      </c>
      <c r="E2750" s="3" t="str">
        <f t="shared" si="213"/>
        <v/>
      </c>
      <c r="F2750" s="3" t="str">
        <f t="shared" si="214"/>
        <v/>
      </c>
      <c r="G2750" s="3" t="str">
        <f>IF(A2750="","",IF(HOUR(A2750)&lt;StartHour,StartHour,IF(HOUR(A2750)&gt;FinishHour,FinishHour,HOUR(A2750))))</f>
        <v/>
      </c>
      <c r="H2750" s="3" t="str">
        <f t="shared" si="215"/>
        <v/>
      </c>
      <c r="I2750" s="33" t="e">
        <f>IF(OR(A2750="",B2750=""),NA(),MAX(0,IF(A2750-B2750=0,SameDayCycleTimeSettingValue,(A2750-B2750) *24)))</f>
        <v>#N/A</v>
      </c>
      <c r="J2750" s="33" t="e">
        <f>IF(OR(A2750="",B2750=""),NA(),MAX(0,IF(A2750-B2750=0,SameDayCycleTimeSettingValue,((A2750-B2750) *24)-(INT((A2750-B2750)) * (24-(FinishHour-StartHour))))))</f>
        <v>#N/A</v>
      </c>
      <c r="K2750" s="3" t="e">
        <f ca="1">IF(OR(A2750&lt;&gt;"",B2750=""),NA(),MAX(0,IF(_xlfn.DAYS(NOW(),B2750)=0,SameDayCycleTimeSettingValue,_xlfn.DAYS(NOW(),B2750))))</f>
        <v>#N/A</v>
      </c>
    </row>
    <row r="2751" spans="1:11" x14ac:dyDescent="0.25">
      <c r="A2751" s="32" t="str">
        <f>IF(AND(TRIM(INDEX(CompletedDateValues,ROW(A2751)))&lt;&gt;"",INDEX(CompletedDateValues,ROW(A2751))&gt;0),INDEX(CompletedDateValues,ROW(A2751)),"")</f>
        <v/>
      </c>
      <c r="B2751" s="32" t="str">
        <f>IF(AND(TRIM(INDEX(StartDateValues,ROW(A2751)))&lt;&gt;"",INDEX(StartDateValues,ROW(A2751))&gt;0),INDEX(StartDateValues,ROW(A2751)),"")</f>
        <v/>
      </c>
      <c r="C2751" s="22" t="str">
        <f t="shared" si="211"/>
        <v/>
      </c>
      <c r="D2751" s="3" t="str">
        <f t="shared" si="212"/>
        <v/>
      </c>
      <c r="E2751" s="3" t="str">
        <f t="shared" si="213"/>
        <v/>
      </c>
      <c r="F2751" s="3" t="str">
        <f t="shared" si="214"/>
        <v/>
      </c>
      <c r="G2751" s="3" t="str">
        <f>IF(A2751="","",IF(HOUR(A2751)&lt;StartHour,StartHour,IF(HOUR(A2751)&gt;FinishHour,FinishHour,HOUR(A2751))))</f>
        <v/>
      </c>
      <c r="H2751" s="3" t="str">
        <f t="shared" si="215"/>
        <v/>
      </c>
      <c r="I2751" s="33" t="e">
        <f>IF(OR(A2751="",B2751=""),NA(),MAX(0,IF(A2751-B2751=0,SameDayCycleTimeSettingValue,(A2751-B2751) *24)))</f>
        <v>#N/A</v>
      </c>
      <c r="J2751" s="33" t="e">
        <f>IF(OR(A2751="",B2751=""),NA(),MAX(0,IF(A2751-B2751=0,SameDayCycleTimeSettingValue,((A2751-B2751) *24)-(INT((A2751-B2751)) * (24-(FinishHour-StartHour))))))</f>
        <v>#N/A</v>
      </c>
      <c r="K2751" s="3" t="e">
        <f ca="1">IF(OR(A2751&lt;&gt;"",B2751=""),NA(),MAX(0,IF(_xlfn.DAYS(NOW(),B2751)=0,SameDayCycleTimeSettingValue,_xlfn.DAYS(NOW(),B2751))))</f>
        <v>#N/A</v>
      </c>
    </row>
    <row r="2752" spans="1:11" x14ac:dyDescent="0.25">
      <c r="A2752" s="32" t="str">
        <f>IF(AND(TRIM(INDEX(CompletedDateValues,ROW(A2752)))&lt;&gt;"",INDEX(CompletedDateValues,ROW(A2752))&gt;0),INDEX(CompletedDateValues,ROW(A2752)),"")</f>
        <v/>
      </c>
      <c r="B2752" s="32" t="str">
        <f>IF(AND(TRIM(INDEX(StartDateValues,ROW(A2752)))&lt;&gt;"",INDEX(StartDateValues,ROW(A2752))&gt;0),INDEX(StartDateValues,ROW(A2752)),"")</f>
        <v/>
      </c>
      <c r="C2752" s="22" t="str">
        <f t="shared" si="211"/>
        <v/>
      </c>
      <c r="D2752" s="3" t="str">
        <f t="shared" si="212"/>
        <v/>
      </c>
      <c r="E2752" s="3" t="str">
        <f t="shared" si="213"/>
        <v/>
      </c>
      <c r="F2752" s="3" t="str">
        <f t="shared" si="214"/>
        <v/>
      </c>
      <c r="G2752" s="3" t="str">
        <f>IF(A2752="","",IF(HOUR(A2752)&lt;StartHour,StartHour,IF(HOUR(A2752)&gt;FinishHour,FinishHour,HOUR(A2752))))</f>
        <v/>
      </c>
      <c r="H2752" s="3" t="str">
        <f t="shared" si="215"/>
        <v/>
      </c>
      <c r="I2752" s="33" t="e">
        <f>IF(OR(A2752="",B2752=""),NA(),MAX(0,IF(A2752-B2752=0,SameDayCycleTimeSettingValue,(A2752-B2752) *24)))</f>
        <v>#N/A</v>
      </c>
      <c r="J2752" s="33" t="e">
        <f>IF(OR(A2752="",B2752=""),NA(),MAX(0,IF(A2752-B2752=0,SameDayCycleTimeSettingValue,((A2752-B2752) *24)-(INT((A2752-B2752)) * (24-(FinishHour-StartHour))))))</f>
        <v>#N/A</v>
      </c>
      <c r="K2752" s="3" t="e">
        <f ca="1">IF(OR(A2752&lt;&gt;"",B2752=""),NA(),MAX(0,IF(_xlfn.DAYS(NOW(),B2752)=0,SameDayCycleTimeSettingValue,_xlfn.DAYS(NOW(),B2752))))</f>
        <v>#N/A</v>
      </c>
    </row>
    <row r="2753" spans="1:11" x14ac:dyDescent="0.25">
      <c r="A2753" s="32" t="str">
        <f>IF(AND(TRIM(INDEX(CompletedDateValues,ROW(A2753)))&lt;&gt;"",INDEX(CompletedDateValues,ROW(A2753))&gt;0),INDEX(CompletedDateValues,ROW(A2753)),"")</f>
        <v/>
      </c>
      <c r="B2753" s="32" t="str">
        <f>IF(AND(TRIM(INDEX(StartDateValues,ROW(A2753)))&lt;&gt;"",INDEX(StartDateValues,ROW(A2753))&gt;0),INDEX(StartDateValues,ROW(A2753)),"")</f>
        <v/>
      </c>
      <c r="C2753" s="22" t="str">
        <f t="shared" si="211"/>
        <v/>
      </c>
      <c r="D2753" s="3" t="str">
        <f t="shared" si="212"/>
        <v/>
      </c>
      <c r="E2753" s="3" t="str">
        <f t="shared" si="213"/>
        <v/>
      </c>
      <c r="F2753" s="3" t="str">
        <f t="shared" si="214"/>
        <v/>
      </c>
      <c r="G2753" s="3" t="str">
        <f>IF(A2753="","",IF(HOUR(A2753)&lt;StartHour,StartHour,IF(HOUR(A2753)&gt;FinishHour,FinishHour,HOUR(A2753))))</f>
        <v/>
      </c>
      <c r="H2753" s="3" t="str">
        <f t="shared" si="215"/>
        <v/>
      </c>
      <c r="I2753" s="33" t="e">
        <f>IF(OR(A2753="",B2753=""),NA(),MAX(0,IF(A2753-B2753=0,SameDayCycleTimeSettingValue,(A2753-B2753) *24)))</f>
        <v>#N/A</v>
      </c>
      <c r="J2753" s="33" t="e">
        <f>IF(OR(A2753="",B2753=""),NA(),MAX(0,IF(A2753-B2753=0,SameDayCycleTimeSettingValue,((A2753-B2753) *24)-(INT((A2753-B2753)) * (24-(FinishHour-StartHour))))))</f>
        <v>#N/A</v>
      </c>
      <c r="K2753" s="3" t="e">
        <f ca="1">IF(OR(A2753&lt;&gt;"",B2753=""),NA(),MAX(0,IF(_xlfn.DAYS(NOW(),B2753)=0,SameDayCycleTimeSettingValue,_xlfn.DAYS(NOW(),B2753))))</f>
        <v>#N/A</v>
      </c>
    </row>
    <row r="2754" spans="1:11" x14ac:dyDescent="0.25">
      <c r="A2754" s="32" t="str">
        <f>IF(AND(TRIM(INDEX(CompletedDateValues,ROW(A2754)))&lt;&gt;"",INDEX(CompletedDateValues,ROW(A2754))&gt;0),INDEX(CompletedDateValues,ROW(A2754)),"")</f>
        <v/>
      </c>
      <c r="B2754" s="32" t="str">
        <f>IF(AND(TRIM(INDEX(StartDateValues,ROW(A2754)))&lt;&gt;"",INDEX(StartDateValues,ROW(A2754))&gt;0),INDEX(StartDateValues,ROW(A2754)),"")</f>
        <v/>
      </c>
      <c r="C2754" s="22" t="str">
        <f t="shared" si="211"/>
        <v/>
      </c>
      <c r="D2754" s="3" t="str">
        <f t="shared" si="212"/>
        <v/>
      </c>
      <c r="E2754" s="3" t="str">
        <f t="shared" si="213"/>
        <v/>
      </c>
      <c r="F2754" s="3" t="str">
        <f t="shared" si="214"/>
        <v/>
      </c>
      <c r="G2754" s="3" t="str">
        <f>IF(A2754="","",IF(HOUR(A2754)&lt;StartHour,StartHour,IF(HOUR(A2754)&gt;FinishHour,FinishHour,HOUR(A2754))))</f>
        <v/>
      </c>
      <c r="H2754" s="3" t="str">
        <f t="shared" si="215"/>
        <v/>
      </c>
      <c r="I2754" s="33" t="e">
        <f>IF(OR(A2754="",B2754=""),NA(),MAX(0,IF(A2754-B2754=0,SameDayCycleTimeSettingValue,(A2754-B2754) *24)))</f>
        <v>#N/A</v>
      </c>
      <c r="J2754" s="33" t="e">
        <f>IF(OR(A2754="",B2754=""),NA(),MAX(0,IF(A2754-B2754=0,SameDayCycleTimeSettingValue,((A2754-B2754) *24)-(INT((A2754-B2754)) * (24-(FinishHour-StartHour))))))</f>
        <v>#N/A</v>
      </c>
      <c r="K2754" s="3" t="e">
        <f ca="1">IF(OR(A2754&lt;&gt;"",B2754=""),NA(),MAX(0,IF(_xlfn.DAYS(NOW(),B2754)=0,SameDayCycleTimeSettingValue,_xlfn.DAYS(NOW(),B2754))))</f>
        <v>#N/A</v>
      </c>
    </row>
    <row r="2755" spans="1:11" x14ac:dyDescent="0.25">
      <c r="A2755" s="32" t="str">
        <f>IF(AND(TRIM(INDEX(CompletedDateValues,ROW(A2755)))&lt;&gt;"",INDEX(CompletedDateValues,ROW(A2755))&gt;0),INDEX(CompletedDateValues,ROW(A2755)),"")</f>
        <v/>
      </c>
      <c r="B2755" s="32" t="str">
        <f>IF(AND(TRIM(INDEX(StartDateValues,ROW(A2755)))&lt;&gt;"",INDEX(StartDateValues,ROW(A2755))&gt;0),INDEX(StartDateValues,ROW(A2755)),"")</f>
        <v/>
      </c>
      <c r="C2755" s="22" t="str">
        <f t="shared" ref="C2755:C2818" si="216">IF(AND(TRIM(INDEX(WorkTypeValues,ROW(A2755)))&lt;&gt;"",INDEX(WorkTypeValues,ROW(A2755))&gt;0),INDEX(WorkTypeValues,ROW(A2755)),"")</f>
        <v/>
      </c>
      <c r="D2755" s="3" t="str">
        <f t="shared" ref="D2755:D2818" si="217">IF(A2755="", "",YEAR(A2755))</f>
        <v/>
      </c>
      <c r="E2755" s="3" t="str">
        <f t="shared" ref="E2755:E2818" si="218">IF(A2755="","",MONTH(A2755))</f>
        <v/>
      </c>
      <c r="F2755" s="3" t="str">
        <f t="shared" ref="F2755:F2818" si="219">IF(A2755="","",DAY(A2755))</f>
        <v/>
      </c>
      <c r="G2755" s="3" t="str">
        <f>IF(A2755="","",IF(HOUR(A2755)&lt;StartHour,StartHour,IF(HOUR(A2755)&gt;FinishHour,FinishHour,HOUR(A2755))))</f>
        <v/>
      </c>
      <c r="H2755" s="3" t="str">
        <f t="shared" ref="H2755:H2818" si="220">IF(D2755="","",D2755&amp;"-"&amp;TEXT(E2755,"00") &amp;"-"&amp;TEXT(F2755,"00") &amp;"-"&amp;TEXT(G2755,"00"))</f>
        <v/>
      </c>
      <c r="I2755" s="33" t="e">
        <f>IF(OR(A2755="",B2755=""),NA(),MAX(0,IF(A2755-B2755=0,SameDayCycleTimeSettingValue,(A2755-B2755) *24)))</f>
        <v>#N/A</v>
      </c>
      <c r="J2755" s="33" t="e">
        <f>IF(OR(A2755="",B2755=""),NA(),MAX(0,IF(A2755-B2755=0,SameDayCycleTimeSettingValue,((A2755-B2755) *24)-(INT((A2755-B2755)) * (24-(FinishHour-StartHour))))))</f>
        <v>#N/A</v>
      </c>
      <c r="K2755" s="3" t="e">
        <f ca="1">IF(OR(A2755&lt;&gt;"",B2755=""),NA(),MAX(0,IF(_xlfn.DAYS(NOW(),B2755)=0,SameDayCycleTimeSettingValue,_xlfn.DAYS(NOW(),B2755))))</f>
        <v>#N/A</v>
      </c>
    </row>
    <row r="2756" spans="1:11" x14ac:dyDescent="0.25">
      <c r="A2756" s="32" t="str">
        <f>IF(AND(TRIM(INDEX(CompletedDateValues,ROW(A2756)))&lt;&gt;"",INDEX(CompletedDateValues,ROW(A2756))&gt;0),INDEX(CompletedDateValues,ROW(A2756)),"")</f>
        <v/>
      </c>
      <c r="B2756" s="32" t="str">
        <f>IF(AND(TRIM(INDEX(StartDateValues,ROW(A2756)))&lt;&gt;"",INDEX(StartDateValues,ROW(A2756))&gt;0),INDEX(StartDateValues,ROW(A2756)),"")</f>
        <v/>
      </c>
      <c r="C2756" s="22" t="str">
        <f t="shared" si="216"/>
        <v/>
      </c>
      <c r="D2756" s="3" t="str">
        <f t="shared" si="217"/>
        <v/>
      </c>
      <c r="E2756" s="3" t="str">
        <f t="shared" si="218"/>
        <v/>
      </c>
      <c r="F2756" s="3" t="str">
        <f t="shared" si="219"/>
        <v/>
      </c>
      <c r="G2756" s="3" t="str">
        <f>IF(A2756="","",IF(HOUR(A2756)&lt;StartHour,StartHour,IF(HOUR(A2756)&gt;FinishHour,FinishHour,HOUR(A2756))))</f>
        <v/>
      </c>
      <c r="H2756" s="3" t="str">
        <f t="shared" si="220"/>
        <v/>
      </c>
      <c r="I2756" s="33" t="e">
        <f>IF(OR(A2756="",B2756=""),NA(),MAX(0,IF(A2756-B2756=0,SameDayCycleTimeSettingValue,(A2756-B2756) *24)))</f>
        <v>#N/A</v>
      </c>
      <c r="J2756" s="33" t="e">
        <f>IF(OR(A2756="",B2756=""),NA(),MAX(0,IF(A2756-B2756=0,SameDayCycleTimeSettingValue,((A2756-B2756) *24)-(INT((A2756-B2756)) * (24-(FinishHour-StartHour))))))</f>
        <v>#N/A</v>
      </c>
      <c r="K2756" s="3" t="e">
        <f ca="1">IF(OR(A2756&lt;&gt;"",B2756=""),NA(),MAX(0,IF(_xlfn.DAYS(NOW(),B2756)=0,SameDayCycleTimeSettingValue,_xlfn.DAYS(NOW(),B2756))))</f>
        <v>#N/A</v>
      </c>
    </row>
    <row r="2757" spans="1:11" x14ac:dyDescent="0.25">
      <c r="A2757" s="32" t="str">
        <f>IF(AND(TRIM(INDEX(CompletedDateValues,ROW(A2757)))&lt;&gt;"",INDEX(CompletedDateValues,ROW(A2757))&gt;0),INDEX(CompletedDateValues,ROW(A2757)),"")</f>
        <v/>
      </c>
      <c r="B2757" s="32" t="str">
        <f>IF(AND(TRIM(INDEX(StartDateValues,ROW(A2757)))&lt;&gt;"",INDEX(StartDateValues,ROW(A2757))&gt;0),INDEX(StartDateValues,ROW(A2757)),"")</f>
        <v/>
      </c>
      <c r="C2757" s="22" t="str">
        <f t="shared" si="216"/>
        <v/>
      </c>
      <c r="D2757" s="3" t="str">
        <f t="shared" si="217"/>
        <v/>
      </c>
      <c r="E2757" s="3" t="str">
        <f t="shared" si="218"/>
        <v/>
      </c>
      <c r="F2757" s="3" t="str">
        <f t="shared" si="219"/>
        <v/>
      </c>
      <c r="G2757" s="3" t="str">
        <f>IF(A2757="","",IF(HOUR(A2757)&lt;StartHour,StartHour,IF(HOUR(A2757)&gt;FinishHour,FinishHour,HOUR(A2757))))</f>
        <v/>
      </c>
      <c r="H2757" s="3" t="str">
        <f t="shared" si="220"/>
        <v/>
      </c>
      <c r="I2757" s="33" t="e">
        <f>IF(OR(A2757="",B2757=""),NA(),MAX(0,IF(A2757-B2757=0,SameDayCycleTimeSettingValue,(A2757-B2757) *24)))</f>
        <v>#N/A</v>
      </c>
      <c r="J2757" s="33" t="e">
        <f>IF(OR(A2757="",B2757=""),NA(),MAX(0,IF(A2757-B2757=0,SameDayCycleTimeSettingValue,((A2757-B2757) *24)-(INT((A2757-B2757)) * (24-(FinishHour-StartHour))))))</f>
        <v>#N/A</v>
      </c>
      <c r="K2757" s="3" t="e">
        <f ca="1">IF(OR(A2757&lt;&gt;"",B2757=""),NA(),MAX(0,IF(_xlfn.DAYS(NOW(),B2757)=0,SameDayCycleTimeSettingValue,_xlfn.DAYS(NOW(),B2757))))</f>
        <v>#N/A</v>
      </c>
    </row>
    <row r="2758" spans="1:11" x14ac:dyDescent="0.25">
      <c r="A2758" s="32" t="str">
        <f>IF(AND(TRIM(INDEX(CompletedDateValues,ROW(A2758)))&lt;&gt;"",INDEX(CompletedDateValues,ROW(A2758))&gt;0),INDEX(CompletedDateValues,ROW(A2758)),"")</f>
        <v/>
      </c>
      <c r="B2758" s="32" t="str">
        <f>IF(AND(TRIM(INDEX(StartDateValues,ROW(A2758)))&lt;&gt;"",INDEX(StartDateValues,ROW(A2758))&gt;0),INDEX(StartDateValues,ROW(A2758)),"")</f>
        <v/>
      </c>
      <c r="C2758" s="22" t="str">
        <f t="shared" si="216"/>
        <v/>
      </c>
      <c r="D2758" s="3" t="str">
        <f t="shared" si="217"/>
        <v/>
      </c>
      <c r="E2758" s="3" t="str">
        <f t="shared" si="218"/>
        <v/>
      </c>
      <c r="F2758" s="3" t="str">
        <f t="shared" si="219"/>
        <v/>
      </c>
      <c r="G2758" s="3" t="str">
        <f>IF(A2758="","",IF(HOUR(A2758)&lt;StartHour,StartHour,IF(HOUR(A2758)&gt;FinishHour,FinishHour,HOUR(A2758))))</f>
        <v/>
      </c>
      <c r="H2758" s="3" t="str">
        <f t="shared" si="220"/>
        <v/>
      </c>
      <c r="I2758" s="33" t="e">
        <f>IF(OR(A2758="",B2758=""),NA(),MAX(0,IF(A2758-B2758=0,SameDayCycleTimeSettingValue,(A2758-B2758) *24)))</f>
        <v>#N/A</v>
      </c>
      <c r="J2758" s="33" t="e">
        <f>IF(OR(A2758="",B2758=""),NA(),MAX(0,IF(A2758-B2758=0,SameDayCycleTimeSettingValue,((A2758-B2758) *24)-(INT((A2758-B2758)) * (24-(FinishHour-StartHour))))))</f>
        <v>#N/A</v>
      </c>
      <c r="K2758" s="3" t="e">
        <f ca="1">IF(OR(A2758&lt;&gt;"",B2758=""),NA(),MAX(0,IF(_xlfn.DAYS(NOW(),B2758)=0,SameDayCycleTimeSettingValue,_xlfn.DAYS(NOW(),B2758))))</f>
        <v>#N/A</v>
      </c>
    </row>
    <row r="2759" spans="1:11" x14ac:dyDescent="0.25">
      <c r="A2759" s="32" t="str">
        <f>IF(AND(TRIM(INDEX(CompletedDateValues,ROW(A2759)))&lt;&gt;"",INDEX(CompletedDateValues,ROW(A2759))&gt;0),INDEX(CompletedDateValues,ROW(A2759)),"")</f>
        <v/>
      </c>
      <c r="B2759" s="32" t="str">
        <f>IF(AND(TRIM(INDEX(StartDateValues,ROW(A2759)))&lt;&gt;"",INDEX(StartDateValues,ROW(A2759))&gt;0),INDEX(StartDateValues,ROW(A2759)),"")</f>
        <v/>
      </c>
      <c r="C2759" s="22" t="str">
        <f t="shared" si="216"/>
        <v/>
      </c>
      <c r="D2759" s="3" t="str">
        <f t="shared" si="217"/>
        <v/>
      </c>
      <c r="E2759" s="3" t="str">
        <f t="shared" si="218"/>
        <v/>
      </c>
      <c r="F2759" s="3" t="str">
        <f t="shared" si="219"/>
        <v/>
      </c>
      <c r="G2759" s="3" t="str">
        <f>IF(A2759="","",IF(HOUR(A2759)&lt;StartHour,StartHour,IF(HOUR(A2759)&gt;FinishHour,FinishHour,HOUR(A2759))))</f>
        <v/>
      </c>
      <c r="H2759" s="3" t="str">
        <f t="shared" si="220"/>
        <v/>
      </c>
      <c r="I2759" s="33" t="e">
        <f>IF(OR(A2759="",B2759=""),NA(),MAX(0,IF(A2759-B2759=0,SameDayCycleTimeSettingValue,(A2759-B2759) *24)))</f>
        <v>#N/A</v>
      </c>
      <c r="J2759" s="33" t="e">
        <f>IF(OR(A2759="",B2759=""),NA(),MAX(0,IF(A2759-B2759=0,SameDayCycleTimeSettingValue,((A2759-B2759) *24)-(INT((A2759-B2759)) * (24-(FinishHour-StartHour))))))</f>
        <v>#N/A</v>
      </c>
      <c r="K2759" s="3" t="e">
        <f ca="1">IF(OR(A2759&lt;&gt;"",B2759=""),NA(),MAX(0,IF(_xlfn.DAYS(NOW(),B2759)=0,SameDayCycleTimeSettingValue,_xlfn.DAYS(NOW(),B2759))))</f>
        <v>#N/A</v>
      </c>
    </row>
    <row r="2760" spans="1:11" x14ac:dyDescent="0.25">
      <c r="A2760" s="32" t="str">
        <f>IF(AND(TRIM(INDEX(CompletedDateValues,ROW(A2760)))&lt;&gt;"",INDEX(CompletedDateValues,ROW(A2760))&gt;0),INDEX(CompletedDateValues,ROW(A2760)),"")</f>
        <v/>
      </c>
      <c r="B2760" s="32" t="str">
        <f>IF(AND(TRIM(INDEX(StartDateValues,ROW(A2760)))&lt;&gt;"",INDEX(StartDateValues,ROW(A2760))&gt;0),INDEX(StartDateValues,ROW(A2760)),"")</f>
        <v/>
      </c>
      <c r="C2760" s="22" t="str">
        <f t="shared" si="216"/>
        <v/>
      </c>
      <c r="D2760" s="3" t="str">
        <f t="shared" si="217"/>
        <v/>
      </c>
      <c r="E2760" s="3" t="str">
        <f t="shared" si="218"/>
        <v/>
      </c>
      <c r="F2760" s="3" t="str">
        <f t="shared" si="219"/>
        <v/>
      </c>
      <c r="G2760" s="3" t="str">
        <f>IF(A2760="","",IF(HOUR(A2760)&lt;StartHour,StartHour,IF(HOUR(A2760)&gt;FinishHour,FinishHour,HOUR(A2760))))</f>
        <v/>
      </c>
      <c r="H2760" s="3" t="str">
        <f t="shared" si="220"/>
        <v/>
      </c>
      <c r="I2760" s="33" t="e">
        <f>IF(OR(A2760="",B2760=""),NA(),MAX(0,IF(A2760-B2760=0,SameDayCycleTimeSettingValue,(A2760-B2760) *24)))</f>
        <v>#N/A</v>
      </c>
      <c r="J2760" s="33" t="e">
        <f>IF(OR(A2760="",B2760=""),NA(),MAX(0,IF(A2760-B2760=0,SameDayCycleTimeSettingValue,((A2760-B2760) *24)-(INT((A2760-B2760)) * (24-(FinishHour-StartHour))))))</f>
        <v>#N/A</v>
      </c>
      <c r="K2760" s="3" t="e">
        <f ca="1">IF(OR(A2760&lt;&gt;"",B2760=""),NA(),MAX(0,IF(_xlfn.DAYS(NOW(),B2760)=0,SameDayCycleTimeSettingValue,_xlfn.DAYS(NOW(),B2760))))</f>
        <v>#N/A</v>
      </c>
    </row>
    <row r="2761" spans="1:11" x14ac:dyDescent="0.25">
      <c r="A2761" s="32" t="str">
        <f>IF(AND(TRIM(INDEX(CompletedDateValues,ROW(A2761)))&lt;&gt;"",INDEX(CompletedDateValues,ROW(A2761))&gt;0),INDEX(CompletedDateValues,ROW(A2761)),"")</f>
        <v/>
      </c>
      <c r="B2761" s="32" t="str">
        <f>IF(AND(TRIM(INDEX(StartDateValues,ROW(A2761)))&lt;&gt;"",INDEX(StartDateValues,ROW(A2761))&gt;0),INDEX(StartDateValues,ROW(A2761)),"")</f>
        <v/>
      </c>
      <c r="C2761" s="22" t="str">
        <f t="shared" si="216"/>
        <v/>
      </c>
      <c r="D2761" s="3" t="str">
        <f t="shared" si="217"/>
        <v/>
      </c>
      <c r="E2761" s="3" t="str">
        <f t="shared" si="218"/>
        <v/>
      </c>
      <c r="F2761" s="3" t="str">
        <f t="shared" si="219"/>
        <v/>
      </c>
      <c r="G2761" s="3" t="str">
        <f>IF(A2761="","",IF(HOUR(A2761)&lt;StartHour,StartHour,IF(HOUR(A2761)&gt;FinishHour,FinishHour,HOUR(A2761))))</f>
        <v/>
      </c>
      <c r="H2761" s="3" t="str">
        <f t="shared" si="220"/>
        <v/>
      </c>
      <c r="I2761" s="33" t="e">
        <f>IF(OR(A2761="",B2761=""),NA(),MAX(0,IF(A2761-B2761=0,SameDayCycleTimeSettingValue,(A2761-B2761) *24)))</f>
        <v>#N/A</v>
      </c>
      <c r="J2761" s="33" t="e">
        <f>IF(OR(A2761="",B2761=""),NA(),MAX(0,IF(A2761-B2761=0,SameDayCycleTimeSettingValue,((A2761-B2761) *24)-(INT((A2761-B2761)) * (24-(FinishHour-StartHour))))))</f>
        <v>#N/A</v>
      </c>
      <c r="K2761" s="3" t="e">
        <f ca="1">IF(OR(A2761&lt;&gt;"",B2761=""),NA(),MAX(0,IF(_xlfn.DAYS(NOW(),B2761)=0,SameDayCycleTimeSettingValue,_xlfn.DAYS(NOW(),B2761))))</f>
        <v>#N/A</v>
      </c>
    </row>
    <row r="2762" spans="1:11" x14ac:dyDescent="0.25">
      <c r="A2762" s="32" t="str">
        <f>IF(AND(TRIM(INDEX(CompletedDateValues,ROW(A2762)))&lt;&gt;"",INDEX(CompletedDateValues,ROW(A2762))&gt;0),INDEX(CompletedDateValues,ROW(A2762)),"")</f>
        <v/>
      </c>
      <c r="B2762" s="32" t="str">
        <f>IF(AND(TRIM(INDEX(StartDateValues,ROW(A2762)))&lt;&gt;"",INDEX(StartDateValues,ROW(A2762))&gt;0),INDEX(StartDateValues,ROW(A2762)),"")</f>
        <v/>
      </c>
      <c r="C2762" s="22" t="str">
        <f t="shared" si="216"/>
        <v/>
      </c>
      <c r="D2762" s="3" t="str">
        <f t="shared" si="217"/>
        <v/>
      </c>
      <c r="E2762" s="3" t="str">
        <f t="shared" si="218"/>
        <v/>
      </c>
      <c r="F2762" s="3" t="str">
        <f t="shared" si="219"/>
        <v/>
      </c>
      <c r="G2762" s="3" t="str">
        <f>IF(A2762="","",IF(HOUR(A2762)&lt;StartHour,StartHour,IF(HOUR(A2762)&gt;FinishHour,FinishHour,HOUR(A2762))))</f>
        <v/>
      </c>
      <c r="H2762" s="3" t="str">
        <f t="shared" si="220"/>
        <v/>
      </c>
      <c r="I2762" s="33" t="e">
        <f>IF(OR(A2762="",B2762=""),NA(),MAX(0,IF(A2762-B2762=0,SameDayCycleTimeSettingValue,(A2762-B2762) *24)))</f>
        <v>#N/A</v>
      </c>
      <c r="J2762" s="33" t="e">
        <f>IF(OR(A2762="",B2762=""),NA(),MAX(0,IF(A2762-B2762=0,SameDayCycleTimeSettingValue,((A2762-B2762) *24)-(INT((A2762-B2762)) * (24-(FinishHour-StartHour))))))</f>
        <v>#N/A</v>
      </c>
      <c r="K2762" s="3" t="e">
        <f ca="1">IF(OR(A2762&lt;&gt;"",B2762=""),NA(),MAX(0,IF(_xlfn.DAYS(NOW(),B2762)=0,SameDayCycleTimeSettingValue,_xlfn.DAYS(NOW(),B2762))))</f>
        <v>#N/A</v>
      </c>
    </row>
    <row r="2763" spans="1:11" x14ac:dyDescent="0.25">
      <c r="A2763" s="32" t="str">
        <f>IF(AND(TRIM(INDEX(CompletedDateValues,ROW(A2763)))&lt;&gt;"",INDEX(CompletedDateValues,ROW(A2763))&gt;0),INDEX(CompletedDateValues,ROW(A2763)),"")</f>
        <v/>
      </c>
      <c r="B2763" s="32" t="str">
        <f>IF(AND(TRIM(INDEX(StartDateValues,ROW(A2763)))&lt;&gt;"",INDEX(StartDateValues,ROW(A2763))&gt;0),INDEX(StartDateValues,ROW(A2763)),"")</f>
        <v/>
      </c>
      <c r="C2763" s="22" t="str">
        <f t="shared" si="216"/>
        <v/>
      </c>
      <c r="D2763" s="3" t="str">
        <f t="shared" si="217"/>
        <v/>
      </c>
      <c r="E2763" s="3" t="str">
        <f t="shared" si="218"/>
        <v/>
      </c>
      <c r="F2763" s="3" t="str">
        <f t="shared" si="219"/>
        <v/>
      </c>
      <c r="G2763" s="3" t="str">
        <f>IF(A2763="","",IF(HOUR(A2763)&lt;StartHour,StartHour,IF(HOUR(A2763)&gt;FinishHour,FinishHour,HOUR(A2763))))</f>
        <v/>
      </c>
      <c r="H2763" s="3" t="str">
        <f t="shared" si="220"/>
        <v/>
      </c>
      <c r="I2763" s="33" t="e">
        <f>IF(OR(A2763="",B2763=""),NA(),MAX(0,IF(A2763-B2763=0,SameDayCycleTimeSettingValue,(A2763-B2763) *24)))</f>
        <v>#N/A</v>
      </c>
      <c r="J2763" s="33" t="e">
        <f>IF(OR(A2763="",B2763=""),NA(),MAX(0,IF(A2763-B2763=0,SameDayCycleTimeSettingValue,((A2763-B2763) *24)-(INT((A2763-B2763)) * (24-(FinishHour-StartHour))))))</f>
        <v>#N/A</v>
      </c>
      <c r="K2763" s="3" t="e">
        <f ca="1">IF(OR(A2763&lt;&gt;"",B2763=""),NA(),MAX(0,IF(_xlfn.DAYS(NOW(),B2763)=0,SameDayCycleTimeSettingValue,_xlfn.DAYS(NOW(),B2763))))</f>
        <v>#N/A</v>
      </c>
    </row>
    <row r="2764" spans="1:11" x14ac:dyDescent="0.25">
      <c r="A2764" s="32" t="str">
        <f>IF(AND(TRIM(INDEX(CompletedDateValues,ROW(A2764)))&lt;&gt;"",INDEX(CompletedDateValues,ROW(A2764))&gt;0),INDEX(CompletedDateValues,ROW(A2764)),"")</f>
        <v/>
      </c>
      <c r="B2764" s="32" t="str">
        <f>IF(AND(TRIM(INDEX(StartDateValues,ROW(A2764)))&lt;&gt;"",INDEX(StartDateValues,ROW(A2764))&gt;0),INDEX(StartDateValues,ROW(A2764)),"")</f>
        <v/>
      </c>
      <c r="C2764" s="22" t="str">
        <f t="shared" si="216"/>
        <v/>
      </c>
      <c r="D2764" s="3" t="str">
        <f t="shared" si="217"/>
        <v/>
      </c>
      <c r="E2764" s="3" t="str">
        <f t="shared" si="218"/>
        <v/>
      </c>
      <c r="F2764" s="3" t="str">
        <f t="shared" si="219"/>
        <v/>
      </c>
      <c r="G2764" s="3" t="str">
        <f>IF(A2764="","",IF(HOUR(A2764)&lt;StartHour,StartHour,IF(HOUR(A2764)&gt;FinishHour,FinishHour,HOUR(A2764))))</f>
        <v/>
      </c>
      <c r="H2764" s="3" t="str">
        <f t="shared" si="220"/>
        <v/>
      </c>
      <c r="I2764" s="33" t="e">
        <f>IF(OR(A2764="",B2764=""),NA(),MAX(0,IF(A2764-B2764=0,SameDayCycleTimeSettingValue,(A2764-B2764) *24)))</f>
        <v>#N/A</v>
      </c>
      <c r="J2764" s="33" t="e">
        <f>IF(OR(A2764="",B2764=""),NA(),MAX(0,IF(A2764-B2764=0,SameDayCycleTimeSettingValue,((A2764-B2764) *24)-(INT((A2764-B2764)) * (24-(FinishHour-StartHour))))))</f>
        <v>#N/A</v>
      </c>
      <c r="K2764" s="3" t="e">
        <f ca="1">IF(OR(A2764&lt;&gt;"",B2764=""),NA(),MAX(0,IF(_xlfn.DAYS(NOW(),B2764)=0,SameDayCycleTimeSettingValue,_xlfn.DAYS(NOW(),B2764))))</f>
        <v>#N/A</v>
      </c>
    </row>
    <row r="2765" spans="1:11" x14ac:dyDescent="0.25">
      <c r="A2765" s="32" t="str">
        <f>IF(AND(TRIM(INDEX(CompletedDateValues,ROW(A2765)))&lt;&gt;"",INDEX(CompletedDateValues,ROW(A2765))&gt;0),INDEX(CompletedDateValues,ROW(A2765)),"")</f>
        <v/>
      </c>
      <c r="B2765" s="32" t="str">
        <f>IF(AND(TRIM(INDEX(StartDateValues,ROW(A2765)))&lt;&gt;"",INDEX(StartDateValues,ROW(A2765))&gt;0),INDEX(StartDateValues,ROW(A2765)),"")</f>
        <v/>
      </c>
      <c r="C2765" s="22" t="str">
        <f t="shared" si="216"/>
        <v/>
      </c>
      <c r="D2765" s="3" t="str">
        <f t="shared" si="217"/>
        <v/>
      </c>
      <c r="E2765" s="3" t="str">
        <f t="shared" si="218"/>
        <v/>
      </c>
      <c r="F2765" s="3" t="str">
        <f t="shared" si="219"/>
        <v/>
      </c>
      <c r="G2765" s="3" t="str">
        <f>IF(A2765="","",IF(HOUR(A2765)&lt;StartHour,StartHour,IF(HOUR(A2765)&gt;FinishHour,FinishHour,HOUR(A2765))))</f>
        <v/>
      </c>
      <c r="H2765" s="3" t="str">
        <f t="shared" si="220"/>
        <v/>
      </c>
      <c r="I2765" s="33" t="e">
        <f>IF(OR(A2765="",B2765=""),NA(),MAX(0,IF(A2765-B2765=0,SameDayCycleTimeSettingValue,(A2765-B2765) *24)))</f>
        <v>#N/A</v>
      </c>
      <c r="J2765" s="33" t="e">
        <f>IF(OR(A2765="",B2765=""),NA(),MAX(0,IF(A2765-B2765=0,SameDayCycleTimeSettingValue,((A2765-B2765) *24)-(INT((A2765-B2765)) * (24-(FinishHour-StartHour))))))</f>
        <v>#N/A</v>
      </c>
      <c r="K2765" s="3" t="e">
        <f ca="1">IF(OR(A2765&lt;&gt;"",B2765=""),NA(),MAX(0,IF(_xlfn.DAYS(NOW(),B2765)=0,SameDayCycleTimeSettingValue,_xlfn.DAYS(NOW(),B2765))))</f>
        <v>#N/A</v>
      </c>
    </row>
    <row r="2766" spans="1:11" x14ac:dyDescent="0.25">
      <c r="A2766" s="32" t="str">
        <f>IF(AND(TRIM(INDEX(CompletedDateValues,ROW(A2766)))&lt;&gt;"",INDEX(CompletedDateValues,ROW(A2766))&gt;0),INDEX(CompletedDateValues,ROW(A2766)),"")</f>
        <v/>
      </c>
      <c r="B2766" s="32" t="str">
        <f>IF(AND(TRIM(INDEX(StartDateValues,ROW(A2766)))&lt;&gt;"",INDEX(StartDateValues,ROW(A2766))&gt;0),INDEX(StartDateValues,ROW(A2766)),"")</f>
        <v/>
      </c>
      <c r="C2766" s="22" t="str">
        <f t="shared" si="216"/>
        <v/>
      </c>
      <c r="D2766" s="3" t="str">
        <f t="shared" si="217"/>
        <v/>
      </c>
      <c r="E2766" s="3" t="str">
        <f t="shared" si="218"/>
        <v/>
      </c>
      <c r="F2766" s="3" t="str">
        <f t="shared" si="219"/>
        <v/>
      </c>
      <c r="G2766" s="3" t="str">
        <f>IF(A2766="","",IF(HOUR(A2766)&lt;StartHour,StartHour,IF(HOUR(A2766)&gt;FinishHour,FinishHour,HOUR(A2766))))</f>
        <v/>
      </c>
      <c r="H2766" s="3" t="str">
        <f t="shared" si="220"/>
        <v/>
      </c>
      <c r="I2766" s="33" t="e">
        <f>IF(OR(A2766="",B2766=""),NA(),MAX(0,IF(A2766-B2766=0,SameDayCycleTimeSettingValue,(A2766-B2766) *24)))</f>
        <v>#N/A</v>
      </c>
      <c r="J2766" s="33" t="e">
        <f>IF(OR(A2766="",B2766=""),NA(),MAX(0,IF(A2766-B2766=0,SameDayCycleTimeSettingValue,((A2766-B2766) *24)-(INT((A2766-B2766)) * (24-(FinishHour-StartHour))))))</f>
        <v>#N/A</v>
      </c>
      <c r="K2766" s="3" t="e">
        <f ca="1">IF(OR(A2766&lt;&gt;"",B2766=""),NA(),MAX(0,IF(_xlfn.DAYS(NOW(),B2766)=0,SameDayCycleTimeSettingValue,_xlfn.DAYS(NOW(),B2766))))</f>
        <v>#N/A</v>
      </c>
    </row>
    <row r="2767" spans="1:11" x14ac:dyDescent="0.25">
      <c r="A2767" s="32" t="str">
        <f>IF(AND(TRIM(INDEX(CompletedDateValues,ROW(A2767)))&lt;&gt;"",INDEX(CompletedDateValues,ROW(A2767))&gt;0),INDEX(CompletedDateValues,ROW(A2767)),"")</f>
        <v/>
      </c>
      <c r="B2767" s="32" t="str">
        <f>IF(AND(TRIM(INDEX(StartDateValues,ROW(A2767)))&lt;&gt;"",INDEX(StartDateValues,ROW(A2767))&gt;0),INDEX(StartDateValues,ROW(A2767)),"")</f>
        <v/>
      </c>
      <c r="C2767" s="22" t="str">
        <f t="shared" si="216"/>
        <v/>
      </c>
      <c r="D2767" s="3" t="str">
        <f t="shared" si="217"/>
        <v/>
      </c>
      <c r="E2767" s="3" t="str">
        <f t="shared" si="218"/>
        <v/>
      </c>
      <c r="F2767" s="3" t="str">
        <f t="shared" si="219"/>
        <v/>
      </c>
      <c r="G2767" s="3" t="str">
        <f>IF(A2767="","",IF(HOUR(A2767)&lt;StartHour,StartHour,IF(HOUR(A2767)&gt;FinishHour,FinishHour,HOUR(A2767))))</f>
        <v/>
      </c>
      <c r="H2767" s="3" t="str">
        <f t="shared" si="220"/>
        <v/>
      </c>
      <c r="I2767" s="33" t="e">
        <f>IF(OR(A2767="",B2767=""),NA(),MAX(0,IF(A2767-B2767=0,SameDayCycleTimeSettingValue,(A2767-B2767) *24)))</f>
        <v>#N/A</v>
      </c>
      <c r="J2767" s="33" t="e">
        <f>IF(OR(A2767="",B2767=""),NA(),MAX(0,IF(A2767-B2767=0,SameDayCycleTimeSettingValue,((A2767-B2767) *24)-(INT((A2767-B2767)) * (24-(FinishHour-StartHour))))))</f>
        <v>#N/A</v>
      </c>
      <c r="K2767" s="3" t="e">
        <f ca="1">IF(OR(A2767&lt;&gt;"",B2767=""),NA(),MAX(0,IF(_xlfn.DAYS(NOW(),B2767)=0,SameDayCycleTimeSettingValue,_xlfn.DAYS(NOW(),B2767))))</f>
        <v>#N/A</v>
      </c>
    </row>
    <row r="2768" spans="1:11" x14ac:dyDescent="0.25">
      <c r="A2768" s="32" t="str">
        <f>IF(AND(TRIM(INDEX(CompletedDateValues,ROW(A2768)))&lt;&gt;"",INDEX(CompletedDateValues,ROW(A2768))&gt;0),INDEX(CompletedDateValues,ROW(A2768)),"")</f>
        <v/>
      </c>
      <c r="B2768" s="32" t="str">
        <f>IF(AND(TRIM(INDEX(StartDateValues,ROW(A2768)))&lt;&gt;"",INDEX(StartDateValues,ROW(A2768))&gt;0),INDEX(StartDateValues,ROW(A2768)),"")</f>
        <v/>
      </c>
      <c r="C2768" s="22" t="str">
        <f t="shared" si="216"/>
        <v/>
      </c>
      <c r="D2768" s="3" t="str">
        <f t="shared" si="217"/>
        <v/>
      </c>
      <c r="E2768" s="3" t="str">
        <f t="shared" si="218"/>
        <v/>
      </c>
      <c r="F2768" s="3" t="str">
        <f t="shared" si="219"/>
        <v/>
      </c>
      <c r="G2768" s="3" t="str">
        <f>IF(A2768="","",IF(HOUR(A2768)&lt;StartHour,StartHour,IF(HOUR(A2768)&gt;FinishHour,FinishHour,HOUR(A2768))))</f>
        <v/>
      </c>
      <c r="H2768" s="3" t="str">
        <f t="shared" si="220"/>
        <v/>
      </c>
      <c r="I2768" s="33" t="e">
        <f>IF(OR(A2768="",B2768=""),NA(),MAX(0,IF(A2768-B2768=0,SameDayCycleTimeSettingValue,(A2768-B2768) *24)))</f>
        <v>#N/A</v>
      </c>
      <c r="J2768" s="33" t="e">
        <f>IF(OR(A2768="",B2768=""),NA(),MAX(0,IF(A2768-B2768=0,SameDayCycleTimeSettingValue,((A2768-B2768) *24)-(INT((A2768-B2768)) * (24-(FinishHour-StartHour))))))</f>
        <v>#N/A</v>
      </c>
      <c r="K2768" s="3" t="e">
        <f ca="1">IF(OR(A2768&lt;&gt;"",B2768=""),NA(),MAX(0,IF(_xlfn.DAYS(NOW(),B2768)=0,SameDayCycleTimeSettingValue,_xlfn.DAYS(NOW(),B2768))))</f>
        <v>#N/A</v>
      </c>
    </row>
    <row r="2769" spans="1:11" x14ac:dyDescent="0.25">
      <c r="A2769" s="32" t="str">
        <f>IF(AND(TRIM(INDEX(CompletedDateValues,ROW(A2769)))&lt;&gt;"",INDEX(CompletedDateValues,ROW(A2769))&gt;0),INDEX(CompletedDateValues,ROW(A2769)),"")</f>
        <v/>
      </c>
      <c r="B2769" s="32" t="str">
        <f>IF(AND(TRIM(INDEX(StartDateValues,ROW(A2769)))&lt;&gt;"",INDEX(StartDateValues,ROW(A2769))&gt;0),INDEX(StartDateValues,ROW(A2769)),"")</f>
        <v/>
      </c>
      <c r="C2769" s="22" t="str">
        <f t="shared" si="216"/>
        <v/>
      </c>
      <c r="D2769" s="3" t="str">
        <f t="shared" si="217"/>
        <v/>
      </c>
      <c r="E2769" s="3" t="str">
        <f t="shared" si="218"/>
        <v/>
      </c>
      <c r="F2769" s="3" t="str">
        <f t="shared" si="219"/>
        <v/>
      </c>
      <c r="G2769" s="3" t="str">
        <f>IF(A2769="","",IF(HOUR(A2769)&lt;StartHour,StartHour,IF(HOUR(A2769)&gt;FinishHour,FinishHour,HOUR(A2769))))</f>
        <v/>
      </c>
      <c r="H2769" s="3" t="str">
        <f t="shared" si="220"/>
        <v/>
      </c>
      <c r="I2769" s="33" t="e">
        <f>IF(OR(A2769="",B2769=""),NA(),MAX(0,IF(A2769-B2769=0,SameDayCycleTimeSettingValue,(A2769-B2769) *24)))</f>
        <v>#N/A</v>
      </c>
      <c r="J2769" s="33" t="e">
        <f>IF(OR(A2769="",B2769=""),NA(),MAX(0,IF(A2769-B2769=0,SameDayCycleTimeSettingValue,((A2769-B2769) *24)-(INT((A2769-B2769)) * (24-(FinishHour-StartHour))))))</f>
        <v>#N/A</v>
      </c>
      <c r="K2769" s="3" t="e">
        <f ca="1">IF(OR(A2769&lt;&gt;"",B2769=""),NA(),MAX(0,IF(_xlfn.DAYS(NOW(),B2769)=0,SameDayCycleTimeSettingValue,_xlfn.DAYS(NOW(),B2769))))</f>
        <v>#N/A</v>
      </c>
    </row>
    <row r="2770" spans="1:11" x14ac:dyDescent="0.25">
      <c r="A2770" s="32" t="str">
        <f>IF(AND(TRIM(INDEX(CompletedDateValues,ROW(A2770)))&lt;&gt;"",INDEX(CompletedDateValues,ROW(A2770))&gt;0),INDEX(CompletedDateValues,ROW(A2770)),"")</f>
        <v/>
      </c>
      <c r="B2770" s="32" t="str">
        <f>IF(AND(TRIM(INDEX(StartDateValues,ROW(A2770)))&lt;&gt;"",INDEX(StartDateValues,ROW(A2770))&gt;0),INDEX(StartDateValues,ROW(A2770)),"")</f>
        <v/>
      </c>
      <c r="C2770" s="22" t="str">
        <f t="shared" si="216"/>
        <v/>
      </c>
      <c r="D2770" s="3" t="str">
        <f t="shared" si="217"/>
        <v/>
      </c>
      <c r="E2770" s="3" t="str">
        <f t="shared" si="218"/>
        <v/>
      </c>
      <c r="F2770" s="3" t="str">
        <f t="shared" si="219"/>
        <v/>
      </c>
      <c r="G2770" s="3" t="str">
        <f>IF(A2770="","",IF(HOUR(A2770)&lt;StartHour,StartHour,IF(HOUR(A2770)&gt;FinishHour,FinishHour,HOUR(A2770))))</f>
        <v/>
      </c>
      <c r="H2770" s="3" t="str">
        <f t="shared" si="220"/>
        <v/>
      </c>
      <c r="I2770" s="33" t="e">
        <f>IF(OR(A2770="",B2770=""),NA(),MAX(0,IF(A2770-B2770=0,SameDayCycleTimeSettingValue,(A2770-B2770) *24)))</f>
        <v>#N/A</v>
      </c>
      <c r="J2770" s="33" t="e">
        <f>IF(OR(A2770="",B2770=""),NA(),MAX(0,IF(A2770-B2770=0,SameDayCycleTimeSettingValue,((A2770-B2770) *24)-(INT((A2770-B2770)) * (24-(FinishHour-StartHour))))))</f>
        <v>#N/A</v>
      </c>
      <c r="K2770" s="3" t="e">
        <f ca="1">IF(OR(A2770&lt;&gt;"",B2770=""),NA(),MAX(0,IF(_xlfn.DAYS(NOW(),B2770)=0,SameDayCycleTimeSettingValue,_xlfn.DAYS(NOW(),B2770))))</f>
        <v>#N/A</v>
      </c>
    </row>
    <row r="2771" spans="1:11" x14ac:dyDescent="0.25">
      <c r="A2771" s="32" t="str">
        <f>IF(AND(TRIM(INDEX(CompletedDateValues,ROW(A2771)))&lt;&gt;"",INDEX(CompletedDateValues,ROW(A2771))&gt;0),INDEX(CompletedDateValues,ROW(A2771)),"")</f>
        <v/>
      </c>
      <c r="B2771" s="32" t="str">
        <f>IF(AND(TRIM(INDEX(StartDateValues,ROW(A2771)))&lt;&gt;"",INDEX(StartDateValues,ROW(A2771))&gt;0),INDEX(StartDateValues,ROW(A2771)),"")</f>
        <v/>
      </c>
      <c r="C2771" s="22" t="str">
        <f t="shared" si="216"/>
        <v/>
      </c>
      <c r="D2771" s="3" t="str">
        <f t="shared" si="217"/>
        <v/>
      </c>
      <c r="E2771" s="3" t="str">
        <f t="shared" si="218"/>
        <v/>
      </c>
      <c r="F2771" s="3" t="str">
        <f t="shared" si="219"/>
        <v/>
      </c>
      <c r="G2771" s="3" t="str">
        <f>IF(A2771="","",IF(HOUR(A2771)&lt;StartHour,StartHour,IF(HOUR(A2771)&gt;FinishHour,FinishHour,HOUR(A2771))))</f>
        <v/>
      </c>
      <c r="H2771" s="3" t="str">
        <f t="shared" si="220"/>
        <v/>
      </c>
      <c r="I2771" s="33" t="e">
        <f>IF(OR(A2771="",B2771=""),NA(),MAX(0,IF(A2771-B2771=0,SameDayCycleTimeSettingValue,(A2771-B2771) *24)))</f>
        <v>#N/A</v>
      </c>
      <c r="J2771" s="33" t="e">
        <f>IF(OR(A2771="",B2771=""),NA(),MAX(0,IF(A2771-B2771=0,SameDayCycleTimeSettingValue,((A2771-B2771) *24)-(INT((A2771-B2771)) * (24-(FinishHour-StartHour))))))</f>
        <v>#N/A</v>
      </c>
      <c r="K2771" s="3" t="e">
        <f ca="1">IF(OR(A2771&lt;&gt;"",B2771=""),NA(),MAX(0,IF(_xlfn.DAYS(NOW(),B2771)=0,SameDayCycleTimeSettingValue,_xlfn.DAYS(NOW(),B2771))))</f>
        <v>#N/A</v>
      </c>
    </row>
    <row r="2772" spans="1:11" x14ac:dyDescent="0.25">
      <c r="A2772" s="32" t="str">
        <f>IF(AND(TRIM(INDEX(CompletedDateValues,ROW(A2772)))&lt;&gt;"",INDEX(CompletedDateValues,ROW(A2772))&gt;0),INDEX(CompletedDateValues,ROW(A2772)),"")</f>
        <v/>
      </c>
      <c r="B2772" s="32" t="str">
        <f>IF(AND(TRIM(INDEX(StartDateValues,ROW(A2772)))&lt;&gt;"",INDEX(StartDateValues,ROW(A2772))&gt;0),INDEX(StartDateValues,ROW(A2772)),"")</f>
        <v/>
      </c>
      <c r="C2772" s="22" t="str">
        <f t="shared" si="216"/>
        <v/>
      </c>
      <c r="D2772" s="3" t="str">
        <f t="shared" si="217"/>
        <v/>
      </c>
      <c r="E2772" s="3" t="str">
        <f t="shared" si="218"/>
        <v/>
      </c>
      <c r="F2772" s="3" t="str">
        <f t="shared" si="219"/>
        <v/>
      </c>
      <c r="G2772" s="3" t="str">
        <f>IF(A2772="","",IF(HOUR(A2772)&lt;StartHour,StartHour,IF(HOUR(A2772)&gt;FinishHour,FinishHour,HOUR(A2772))))</f>
        <v/>
      </c>
      <c r="H2772" s="3" t="str">
        <f t="shared" si="220"/>
        <v/>
      </c>
      <c r="I2772" s="33" t="e">
        <f>IF(OR(A2772="",B2772=""),NA(),MAX(0,IF(A2772-B2772=0,SameDayCycleTimeSettingValue,(A2772-B2772) *24)))</f>
        <v>#N/A</v>
      </c>
      <c r="J2772" s="33" t="e">
        <f>IF(OR(A2772="",B2772=""),NA(),MAX(0,IF(A2772-B2772=0,SameDayCycleTimeSettingValue,((A2772-B2772) *24)-(INT((A2772-B2772)) * (24-(FinishHour-StartHour))))))</f>
        <v>#N/A</v>
      </c>
      <c r="K2772" s="3" t="e">
        <f ca="1">IF(OR(A2772&lt;&gt;"",B2772=""),NA(),MAX(0,IF(_xlfn.DAYS(NOW(),B2772)=0,SameDayCycleTimeSettingValue,_xlfn.DAYS(NOW(),B2772))))</f>
        <v>#N/A</v>
      </c>
    </row>
    <row r="2773" spans="1:11" x14ac:dyDescent="0.25">
      <c r="A2773" s="32" t="str">
        <f>IF(AND(TRIM(INDEX(CompletedDateValues,ROW(A2773)))&lt;&gt;"",INDEX(CompletedDateValues,ROW(A2773))&gt;0),INDEX(CompletedDateValues,ROW(A2773)),"")</f>
        <v/>
      </c>
      <c r="B2773" s="32" t="str">
        <f>IF(AND(TRIM(INDEX(StartDateValues,ROW(A2773)))&lt;&gt;"",INDEX(StartDateValues,ROW(A2773))&gt;0),INDEX(StartDateValues,ROW(A2773)),"")</f>
        <v/>
      </c>
      <c r="C2773" s="22" t="str">
        <f t="shared" si="216"/>
        <v/>
      </c>
      <c r="D2773" s="3" t="str">
        <f t="shared" si="217"/>
        <v/>
      </c>
      <c r="E2773" s="3" t="str">
        <f t="shared" si="218"/>
        <v/>
      </c>
      <c r="F2773" s="3" t="str">
        <f t="shared" si="219"/>
        <v/>
      </c>
      <c r="G2773" s="3" t="str">
        <f>IF(A2773="","",IF(HOUR(A2773)&lt;StartHour,StartHour,IF(HOUR(A2773)&gt;FinishHour,FinishHour,HOUR(A2773))))</f>
        <v/>
      </c>
      <c r="H2773" s="3" t="str">
        <f t="shared" si="220"/>
        <v/>
      </c>
      <c r="I2773" s="33" t="e">
        <f>IF(OR(A2773="",B2773=""),NA(),MAX(0,IF(A2773-B2773=0,SameDayCycleTimeSettingValue,(A2773-B2773) *24)))</f>
        <v>#N/A</v>
      </c>
      <c r="J2773" s="33" t="e">
        <f>IF(OR(A2773="",B2773=""),NA(),MAX(0,IF(A2773-B2773=0,SameDayCycleTimeSettingValue,((A2773-B2773) *24)-(INT((A2773-B2773)) * (24-(FinishHour-StartHour))))))</f>
        <v>#N/A</v>
      </c>
      <c r="K2773" s="3" t="e">
        <f ca="1">IF(OR(A2773&lt;&gt;"",B2773=""),NA(),MAX(0,IF(_xlfn.DAYS(NOW(),B2773)=0,SameDayCycleTimeSettingValue,_xlfn.DAYS(NOW(),B2773))))</f>
        <v>#N/A</v>
      </c>
    </row>
    <row r="2774" spans="1:11" x14ac:dyDescent="0.25">
      <c r="A2774" s="32" t="str">
        <f>IF(AND(TRIM(INDEX(CompletedDateValues,ROW(A2774)))&lt;&gt;"",INDEX(CompletedDateValues,ROW(A2774))&gt;0),INDEX(CompletedDateValues,ROW(A2774)),"")</f>
        <v/>
      </c>
      <c r="B2774" s="32" t="str">
        <f>IF(AND(TRIM(INDEX(StartDateValues,ROW(A2774)))&lt;&gt;"",INDEX(StartDateValues,ROW(A2774))&gt;0),INDEX(StartDateValues,ROW(A2774)),"")</f>
        <v/>
      </c>
      <c r="C2774" s="22" t="str">
        <f t="shared" si="216"/>
        <v/>
      </c>
      <c r="D2774" s="3" t="str">
        <f t="shared" si="217"/>
        <v/>
      </c>
      <c r="E2774" s="3" t="str">
        <f t="shared" si="218"/>
        <v/>
      </c>
      <c r="F2774" s="3" t="str">
        <f t="shared" si="219"/>
        <v/>
      </c>
      <c r="G2774" s="3" t="str">
        <f>IF(A2774="","",IF(HOUR(A2774)&lt;StartHour,StartHour,IF(HOUR(A2774)&gt;FinishHour,FinishHour,HOUR(A2774))))</f>
        <v/>
      </c>
      <c r="H2774" s="3" t="str">
        <f t="shared" si="220"/>
        <v/>
      </c>
      <c r="I2774" s="33" t="e">
        <f>IF(OR(A2774="",B2774=""),NA(),MAX(0,IF(A2774-B2774=0,SameDayCycleTimeSettingValue,(A2774-B2774) *24)))</f>
        <v>#N/A</v>
      </c>
      <c r="J2774" s="33" t="e">
        <f>IF(OR(A2774="",B2774=""),NA(),MAX(0,IF(A2774-B2774=0,SameDayCycleTimeSettingValue,((A2774-B2774) *24)-(INT((A2774-B2774)) * (24-(FinishHour-StartHour))))))</f>
        <v>#N/A</v>
      </c>
      <c r="K2774" s="3" t="e">
        <f ca="1">IF(OR(A2774&lt;&gt;"",B2774=""),NA(),MAX(0,IF(_xlfn.DAYS(NOW(),B2774)=0,SameDayCycleTimeSettingValue,_xlfn.DAYS(NOW(),B2774))))</f>
        <v>#N/A</v>
      </c>
    </row>
    <row r="2775" spans="1:11" x14ac:dyDescent="0.25">
      <c r="A2775" s="32" t="str">
        <f>IF(AND(TRIM(INDEX(CompletedDateValues,ROW(A2775)))&lt;&gt;"",INDEX(CompletedDateValues,ROW(A2775))&gt;0),INDEX(CompletedDateValues,ROW(A2775)),"")</f>
        <v/>
      </c>
      <c r="B2775" s="32" t="str">
        <f>IF(AND(TRIM(INDEX(StartDateValues,ROW(A2775)))&lt;&gt;"",INDEX(StartDateValues,ROW(A2775))&gt;0),INDEX(StartDateValues,ROW(A2775)),"")</f>
        <v/>
      </c>
      <c r="C2775" s="22" t="str">
        <f t="shared" si="216"/>
        <v/>
      </c>
      <c r="D2775" s="3" t="str">
        <f t="shared" si="217"/>
        <v/>
      </c>
      <c r="E2775" s="3" t="str">
        <f t="shared" si="218"/>
        <v/>
      </c>
      <c r="F2775" s="3" t="str">
        <f t="shared" si="219"/>
        <v/>
      </c>
      <c r="G2775" s="3" t="str">
        <f>IF(A2775="","",IF(HOUR(A2775)&lt;StartHour,StartHour,IF(HOUR(A2775)&gt;FinishHour,FinishHour,HOUR(A2775))))</f>
        <v/>
      </c>
      <c r="H2775" s="3" t="str">
        <f t="shared" si="220"/>
        <v/>
      </c>
      <c r="I2775" s="33" t="e">
        <f>IF(OR(A2775="",B2775=""),NA(),MAX(0,IF(A2775-B2775=0,SameDayCycleTimeSettingValue,(A2775-B2775) *24)))</f>
        <v>#N/A</v>
      </c>
      <c r="J2775" s="33" t="e">
        <f>IF(OR(A2775="",B2775=""),NA(),MAX(0,IF(A2775-B2775=0,SameDayCycleTimeSettingValue,((A2775-B2775) *24)-(INT((A2775-B2775)) * (24-(FinishHour-StartHour))))))</f>
        <v>#N/A</v>
      </c>
      <c r="K2775" s="3" t="e">
        <f ca="1">IF(OR(A2775&lt;&gt;"",B2775=""),NA(),MAX(0,IF(_xlfn.DAYS(NOW(),B2775)=0,SameDayCycleTimeSettingValue,_xlfn.DAYS(NOW(),B2775))))</f>
        <v>#N/A</v>
      </c>
    </row>
    <row r="2776" spans="1:11" x14ac:dyDescent="0.25">
      <c r="A2776" s="32" t="str">
        <f>IF(AND(TRIM(INDEX(CompletedDateValues,ROW(A2776)))&lt;&gt;"",INDEX(CompletedDateValues,ROW(A2776))&gt;0),INDEX(CompletedDateValues,ROW(A2776)),"")</f>
        <v/>
      </c>
      <c r="B2776" s="32" t="str">
        <f>IF(AND(TRIM(INDEX(StartDateValues,ROW(A2776)))&lt;&gt;"",INDEX(StartDateValues,ROW(A2776))&gt;0),INDEX(StartDateValues,ROW(A2776)),"")</f>
        <v/>
      </c>
      <c r="C2776" s="22" t="str">
        <f t="shared" si="216"/>
        <v/>
      </c>
      <c r="D2776" s="3" t="str">
        <f t="shared" si="217"/>
        <v/>
      </c>
      <c r="E2776" s="3" t="str">
        <f t="shared" si="218"/>
        <v/>
      </c>
      <c r="F2776" s="3" t="str">
        <f t="shared" si="219"/>
        <v/>
      </c>
      <c r="G2776" s="3" t="str">
        <f>IF(A2776="","",IF(HOUR(A2776)&lt;StartHour,StartHour,IF(HOUR(A2776)&gt;FinishHour,FinishHour,HOUR(A2776))))</f>
        <v/>
      </c>
      <c r="H2776" s="3" t="str">
        <f t="shared" si="220"/>
        <v/>
      </c>
      <c r="I2776" s="33" t="e">
        <f>IF(OR(A2776="",B2776=""),NA(),MAX(0,IF(A2776-B2776=0,SameDayCycleTimeSettingValue,(A2776-B2776) *24)))</f>
        <v>#N/A</v>
      </c>
      <c r="J2776" s="33" t="e">
        <f>IF(OR(A2776="",B2776=""),NA(),MAX(0,IF(A2776-B2776=0,SameDayCycleTimeSettingValue,((A2776-B2776) *24)-(INT((A2776-B2776)) * (24-(FinishHour-StartHour))))))</f>
        <v>#N/A</v>
      </c>
      <c r="K2776" s="3" t="e">
        <f ca="1">IF(OR(A2776&lt;&gt;"",B2776=""),NA(),MAX(0,IF(_xlfn.DAYS(NOW(),B2776)=0,SameDayCycleTimeSettingValue,_xlfn.DAYS(NOW(),B2776))))</f>
        <v>#N/A</v>
      </c>
    </row>
    <row r="2777" spans="1:11" x14ac:dyDescent="0.25">
      <c r="A2777" s="32" t="str">
        <f>IF(AND(TRIM(INDEX(CompletedDateValues,ROW(A2777)))&lt;&gt;"",INDEX(CompletedDateValues,ROW(A2777))&gt;0),INDEX(CompletedDateValues,ROW(A2777)),"")</f>
        <v/>
      </c>
      <c r="B2777" s="32" t="str">
        <f>IF(AND(TRIM(INDEX(StartDateValues,ROW(A2777)))&lt;&gt;"",INDEX(StartDateValues,ROW(A2777))&gt;0),INDEX(StartDateValues,ROW(A2777)),"")</f>
        <v/>
      </c>
      <c r="C2777" s="22" t="str">
        <f t="shared" si="216"/>
        <v/>
      </c>
      <c r="D2777" s="3" t="str">
        <f t="shared" si="217"/>
        <v/>
      </c>
      <c r="E2777" s="3" t="str">
        <f t="shared" si="218"/>
        <v/>
      </c>
      <c r="F2777" s="3" t="str">
        <f t="shared" si="219"/>
        <v/>
      </c>
      <c r="G2777" s="3" t="str">
        <f>IF(A2777="","",IF(HOUR(A2777)&lt;StartHour,StartHour,IF(HOUR(A2777)&gt;FinishHour,FinishHour,HOUR(A2777))))</f>
        <v/>
      </c>
      <c r="H2777" s="3" t="str">
        <f t="shared" si="220"/>
        <v/>
      </c>
      <c r="I2777" s="33" t="e">
        <f>IF(OR(A2777="",B2777=""),NA(),MAX(0,IF(A2777-B2777=0,SameDayCycleTimeSettingValue,(A2777-B2777) *24)))</f>
        <v>#N/A</v>
      </c>
      <c r="J2777" s="33" t="e">
        <f>IF(OR(A2777="",B2777=""),NA(),MAX(0,IF(A2777-B2777=0,SameDayCycleTimeSettingValue,((A2777-B2777) *24)-(INT((A2777-B2777)) * (24-(FinishHour-StartHour))))))</f>
        <v>#N/A</v>
      </c>
      <c r="K2777" s="3" t="e">
        <f ca="1">IF(OR(A2777&lt;&gt;"",B2777=""),NA(),MAX(0,IF(_xlfn.DAYS(NOW(),B2777)=0,SameDayCycleTimeSettingValue,_xlfn.DAYS(NOW(),B2777))))</f>
        <v>#N/A</v>
      </c>
    </row>
    <row r="2778" spans="1:11" x14ac:dyDescent="0.25">
      <c r="A2778" s="32" t="str">
        <f>IF(AND(TRIM(INDEX(CompletedDateValues,ROW(A2778)))&lt;&gt;"",INDEX(CompletedDateValues,ROW(A2778))&gt;0),INDEX(CompletedDateValues,ROW(A2778)),"")</f>
        <v/>
      </c>
      <c r="B2778" s="32" t="str">
        <f>IF(AND(TRIM(INDEX(StartDateValues,ROW(A2778)))&lt;&gt;"",INDEX(StartDateValues,ROW(A2778))&gt;0),INDEX(StartDateValues,ROW(A2778)),"")</f>
        <v/>
      </c>
      <c r="C2778" s="22" t="str">
        <f t="shared" si="216"/>
        <v/>
      </c>
      <c r="D2778" s="3" t="str">
        <f t="shared" si="217"/>
        <v/>
      </c>
      <c r="E2778" s="3" t="str">
        <f t="shared" si="218"/>
        <v/>
      </c>
      <c r="F2778" s="3" t="str">
        <f t="shared" si="219"/>
        <v/>
      </c>
      <c r="G2778" s="3" t="str">
        <f>IF(A2778="","",IF(HOUR(A2778)&lt;StartHour,StartHour,IF(HOUR(A2778)&gt;FinishHour,FinishHour,HOUR(A2778))))</f>
        <v/>
      </c>
      <c r="H2778" s="3" t="str">
        <f t="shared" si="220"/>
        <v/>
      </c>
      <c r="I2778" s="33" t="e">
        <f>IF(OR(A2778="",B2778=""),NA(),MAX(0,IF(A2778-B2778=0,SameDayCycleTimeSettingValue,(A2778-B2778) *24)))</f>
        <v>#N/A</v>
      </c>
      <c r="J2778" s="33" t="e">
        <f>IF(OR(A2778="",B2778=""),NA(),MAX(0,IF(A2778-B2778=0,SameDayCycleTimeSettingValue,((A2778-B2778) *24)-(INT((A2778-B2778)) * (24-(FinishHour-StartHour))))))</f>
        <v>#N/A</v>
      </c>
      <c r="K2778" s="3" t="e">
        <f ca="1">IF(OR(A2778&lt;&gt;"",B2778=""),NA(),MAX(0,IF(_xlfn.DAYS(NOW(),B2778)=0,SameDayCycleTimeSettingValue,_xlfn.DAYS(NOW(),B2778))))</f>
        <v>#N/A</v>
      </c>
    </row>
    <row r="2779" spans="1:11" x14ac:dyDescent="0.25">
      <c r="A2779" s="32" t="str">
        <f>IF(AND(TRIM(INDEX(CompletedDateValues,ROW(A2779)))&lt;&gt;"",INDEX(CompletedDateValues,ROW(A2779))&gt;0),INDEX(CompletedDateValues,ROW(A2779)),"")</f>
        <v/>
      </c>
      <c r="B2779" s="32" t="str">
        <f>IF(AND(TRIM(INDEX(StartDateValues,ROW(A2779)))&lt;&gt;"",INDEX(StartDateValues,ROW(A2779))&gt;0),INDEX(StartDateValues,ROW(A2779)),"")</f>
        <v/>
      </c>
      <c r="C2779" s="22" t="str">
        <f t="shared" si="216"/>
        <v/>
      </c>
      <c r="D2779" s="3" t="str">
        <f t="shared" si="217"/>
        <v/>
      </c>
      <c r="E2779" s="3" t="str">
        <f t="shared" si="218"/>
        <v/>
      </c>
      <c r="F2779" s="3" t="str">
        <f t="shared" si="219"/>
        <v/>
      </c>
      <c r="G2779" s="3" t="str">
        <f>IF(A2779="","",IF(HOUR(A2779)&lt;StartHour,StartHour,IF(HOUR(A2779)&gt;FinishHour,FinishHour,HOUR(A2779))))</f>
        <v/>
      </c>
      <c r="H2779" s="3" t="str">
        <f t="shared" si="220"/>
        <v/>
      </c>
      <c r="I2779" s="33" t="e">
        <f>IF(OR(A2779="",B2779=""),NA(),MAX(0,IF(A2779-B2779=0,SameDayCycleTimeSettingValue,(A2779-B2779) *24)))</f>
        <v>#N/A</v>
      </c>
      <c r="J2779" s="33" t="e">
        <f>IF(OR(A2779="",B2779=""),NA(),MAX(0,IF(A2779-B2779=0,SameDayCycleTimeSettingValue,((A2779-B2779) *24)-(INT((A2779-B2779)) * (24-(FinishHour-StartHour))))))</f>
        <v>#N/A</v>
      </c>
      <c r="K2779" s="3" t="e">
        <f ca="1">IF(OR(A2779&lt;&gt;"",B2779=""),NA(),MAX(0,IF(_xlfn.DAYS(NOW(),B2779)=0,SameDayCycleTimeSettingValue,_xlfn.DAYS(NOW(),B2779))))</f>
        <v>#N/A</v>
      </c>
    </row>
    <row r="2780" spans="1:11" x14ac:dyDescent="0.25">
      <c r="A2780" s="32" t="str">
        <f>IF(AND(TRIM(INDEX(CompletedDateValues,ROW(A2780)))&lt;&gt;"",INDEX(CompletedDateValues,ROW(A2780))&gt;0),INDEX(CompletedDateValues,ROW(A2780)),"")</f>
        <v/>
      </c>
      <c r="B2780" s="32" t="str">
        <f>IF(AND(TRIM(INDEX(StartDateValues,ROW(A2780)))&lt;&gt;"",INDEX(StartDateValues,ROW(A2780))&gt;0),INDEX(StartDateValues,ROW(A2780)),"")</f>
        <v/>
      </c>
      <c r="C2780" s="22" t="str">
        <f t="shared" si="216"/>
        <v/>
      </c>
      <c r="D2780" s="3" t="str">
        <f t="shared" si="217"/>
        <v/>
      </c>
      <c r="E2780" s="3" t="str">
        <f t="shared" si="218"/>
        <v/>
      </c>
      <c r="F2780" s="3" t="str">
        <f t="shared" si="219"/>
        <v/>
      </c>
      <c r="G2780" s="3" t="str">
        <f>IF(A2780="","",IF(HOUR(A2780)&lt;StartHour,StartHour,IF(HOUR(A2780)&gt;FinishHour,FinishHour,HOUR(A2780))))</f>
        <v/>
      </c>
      <c r="H2780" s="3" t="str">
        <f t="shared" si="220"/>
        <v/>
      </c>
      <c r="I2780" s="33" t="e">
        <f>IF(OR(A2780="",B2780=""),NA(),MAX(0,IF(A2780-B2780=0,SameDayCycleTimeSettingValue,(A2780-B2780) *24)))</f>
        <v>#N/A</v>
      </c>
      <c r="J2780" s="33" t="e">
        <f>IF(OR(A2780="",B2780=""),NA(),MAX(0,IF(A2780-B2780=0,SameDayCycleTimeSettingValue,((A2780-B2780) *24)-(INT((A2780-B2780)) * (24-(FinishHour-StartHour))))))</f>
        <v>#N/A</v>
      </c>
      <c r="K2780" s="3" t="e">
        <f ca="1">IF(OR(A2780&lt;&gt;"",B2780=""),NA(),MAX(0,IF(_xlfn.DAYS(NOW(),B2780)=0,SameDayCycleTimeSettingValue,_xlfn.DAYS(NOW(),B2780))))</f>
        <v>#N/A</v>
      </c>
    </row>
    <row r="2781" spans="1:11" x14ac:dyDescent="0.25">
      <c r="A2781" s="32" t="str">
        <f>IF(AND(TRIM(INDEX(CompletedDateValues,ROW(A2781)))&lt;&gt;"",INDEX(CompletedDateValues,ROW(A2781))&gt;0),INDEX(CompletedDateValues,ROW(A2781)),"")</f>
        <v/>
      </c>
      <c r="B2781" s="32" t="str">
        <f>IF(AND(TRIM(INDEX(StartDateValues,ROW(A2781)))&lt;&gt;"",INDEX(StartDateValues,ROW(A2781))&gt;0),INDEX(StartDateValues,ROW(A2781)),"")</f>
        <v/>
      </c>
      <c r="C2781" s="22" t="str">
        <f t="shared" si="216"/>
        <v/>
      </c>
      <c r="D2781" s="3" t="str">
        <f t="shared" si="217"/>
        <v/>
      </c>
      <c r="E2781" s="3" t="str">
        <f t="shared" si="218"/>
        <v/>
      </c>
      <c r="F2781" s="3" t="str">
        <f t="shared" si="219"/>
        <v/>
      </c>
      <c r="G2781" s="3" t="str">
        <f>IF(A2781="","",IF(HOUR(A2781)&lt;StartHour,StartHour,IF(HOUR(A2781)&gt;FinishHour,FinishHour,HOUR(A2781))))</f>
        <v/>
      </c>
      <c r="H2781" s="3" t="str">
        <f t="shared" si="220"/>
        <v/>
      </c>
      <c r="I2781" s="33" t="e">
        <f>IF(OR(A2781="",B2781=""),NA(),MAX(0,IF(A2781-B2781=0,SameDayCycleTimeSettingValue,(A2781-B2781) *24)))</f>
        <v>#N/A</v>
      </c>
      <c r="J2781" s="33" t="e">
        <f>IF(OR(A2781="",B2781=""),NA(),MAX(0,IF(A2781-B2781=0,SameDayCycleTimeSettingValue,((A2781-B2781) *24)-(INT((A2781-B2781)) * (24-(FinishHour-StartHour))))))</f>
        <v>#N/A</v>
      </c>
      <c r="K2781" s="3" t="e">
        <f ca="1">IF(OR(A2781&lt;&gt;"",B2781=""),NA(),MAX(0,IF(_xlfn.DAYS(NOW(),B2781)=0,SameDayCycleTimeSettingValue,_xlfn.DAYS(NOW(),B2781))))</f>
        <v>#N/A</v>
      </c>
    </row>
    <row r="2782" spans="1:11" x14ac:dyDescent="0.25">
      <c r="A2782" s="32" t="str">
        <f>IF(AND(TRIM(INDEX(CompletedDateValues,ROW(A2782)))&lt;&gt;"",INDEX(CompletedDateValues,ROW(A2782))&gt;0),INDEX(CompletedDateValues,ROW(A2782)),"")</f>
        <v/>
      </c>
      <c r="B2782" s="32" t="str">
        <f>IF(AND(TRIM(INDEX(StartDateValues,ROW(A2782)))&lt;&gt;"",INDEX(StartDateValues,ROW(A2782))&gt;0),INDEX(StartDateValues,ROW(A2782)),"")</f>
        <v/>
      </c>
      <c r="C2782" s="22" t="str">
        <f t="shared" si="216"/>
        <v/>
      </c>
      <c r="D2782" s="3" t="str">
        <f t="shared" si="217"/>
        <v/>
      </c>
      <c r="E2782" s="3" t="str">
        <f t="shared" si="218"/>
        <v/>
      </c>
      <c r="F2782" s="3" t="str">
        <f t="shared" si="219"/>
        <v/>
      </c>
      <c r="G2782" s="3" t="str">
        <f>IF(A2782="","",IF(HOUR(A2782)&lt;StartHour,StartHour,IF(HOUR(A2782)&gt;FinishHour,FinishHour,HOUR(A2782))))</f>
        <v/>
      </c>
      <c r="H2782" s="3" t="str">
        <f t="shared" si="220"/>
        <v/>
      </c>
      <c r="I2782" s="33" t="e">
        <f>IF(OR(A2782="",B2782=""),NA(),MAX(0,IF(A2782-B2782=0,SameDayCycleTimeSettingValue,(A2782-B2782) *24)))</f>
        <v>#N/A</v>
      </c>
      <c r="J2782" s="33" t="e">
        <f>IF(OR(A2782="",B2782=""),NA(),MAX(0,IF(A2782-B2782=0,SameDayCycleTimeSettingValue,((A2782-B2782) *24)-(INT((A2782-B2782)) * (24-(FinishHour-StartHour))))))</f>
        <v>#N/A</v>
      </c>
      <c r="K2782" s="3" t="e">
        <f ca="1">IF(OR(A2782&lt;&gt;"",B2782=""),NA(),MAX(0,IF(_xlfn.DAYS(NOW(),B2782)=0,SameDayCycleTimeSettingValue,_xlfn.DAYS(NOW(),B2782))))</f>
        <v>#N/A</v>
      </c>
    </row>
    <row r="2783" spans="1:11" x14ac:dyDescent="0.25">
      <c r="A2783" s="32" t="str">
        <f>IF(AND(TRIM(INDEX(CompletedDateValues,ROW(A2783)))&lt;&gt;"",INDEX(CompletedDateValues,ROW(A2783))&gt;0),INDEX(CompletedDateValues,ROW(A2783)),"")</f>
        <v/>
      </c>
      <c r="B2783" s="32" t="str">
        <f>IF(AND(TRIM(INDEX(StartDateValues,ROW(A2783)))&lt;&gt;"",INDEX(StartDateValues,ROW(A2783))&gt;0),INDEX(StartDateValues,ROW(A2783)),"")</f>
        <v/>
      </c>
      <c r="C2783" s="22" t="str">
        <f t="shared" si="216"/>
        <v/>
      </c>
      <c r="D2783" s="3" t="str">
        <f t="shared" si="217"/>
        <v/>
      </c>
      <c r="E2783" s="3" t="str">
        <f t="shared" si="218"/>
        <v/>
      </c>
      <c r="F2783" s="3" t="str">
        <f t="shared" si="219"/>
        <v/>
      </c>
      <c r="G2783" s="3" t="str">
        <f>IF(A2783="","",IF(HOUR(A2783)&lt;StartHour,StartHour,IF(HOUR(A2783)&gt;FinishHour,FinishHour,HOUR(A2783))))</f>
        <v/>
      </c>
      <c r="H2783" s="3" t="str">
        <f t="shared" si="220"/>
        <v/>
      </c>
      <c r="I2783" s="33" t="e">
        <f>IF(OR(A2783="",B2783=""),NA(),MAX(0,IF(A2783-B2783=0,SameDayCycleTimeSettingValue,(A2783-B2783) *24)))</f>
        <v>#N/A</v>
      </c>
      <c r="J2783" s="33" t="e">
        <f>IF(OR(A2783="",B2783=""),NA(),MAX(0,IF(A2783-B2783=0,SameDayCycleTimeSettingValue,((A2783-B2783) *24)-(INT((A2783-B2783)) * (24-(FinishHour-StartHour))))))</f>
        <v>#N/A</v>
      </c>
      <c r="K2783" s="3" t="e">
        <f ca="1">IF(OR(A2783&lt;&gt;"",B2783=""),NA(),MAX(0,IF(_xlfn.DAYS(NOW(),B2783)=0,SameDayCycleTimeSettingValue,_xlfn.DAYS(NOW(),B2783))))</f>
        <v>#N/A</v>
      </c>
    </row>
    <row r="2784" spans="1:11" x14ac:dyDescent="0.25">
      <c r="A2784" s="32" t="str">
        <f>IF(AND(TRIM(INDEX(CompletedDateValues,ROW(A2784)))&lt;&gt;"",INDEX(CompletedDateValues,ROW(A2784))&gt;0),INDEX(CompletedDateValues,ROW(A2784)),"")</f>
        <v/>
      </c>
      <c r="B2784" s="32" t="str">
        <f>IF(AND(TRIM(INDEX(StartDateValues,ROW(A2784)))&lt;&gt;"",INDEX(StartDateValues,ROW(A2784))&gt;0),INDEX(StartDateValues,ROW(A2784)),"")</f>
        <v/>
      </c>
      <c r="C2784" s="22" t="str">
        <f t="shared" si="216"/>
        <v/>
      </c>
      <c r="D2784" s="3" t="str">
        <f t="shared" si="217"/>
        <v/>
      </c>
      <c r="E2784" s="3" t="str">
        <f t="shared" si="218"/>
        <v/>
      </c>
      <c r="F2784" s="3" t="str">
        <f t="shared" si="219"/>
        <v/>
      </c>
      <c r="G2784" s="3" t="str">
        <f>IF(A2784="","",IF(HOUR(A2784)&lt;StartHour,StartHour,IF(HOUR(A2784)&gt;FinishHour,FinishHour,HOUR(A2784))))</f>
        <v/>
      </c>
      <c r="H2784" s="3" t="str">
        <f t="shared" si="220"/>
        <v/>
      </c>
      <c r="I2784" s="33" t="e">
        <f>IF(OR(A2784="",B2784=""),NA(),MAX(0,IF(A2784-B2784=0,SameDayCycleTimeSettingValue,(A2784-B2784) *24)))</f>
        <v>#N/A</v>
      </c>
      <c r="J2784" s="33" t="e">
        <f>IF(OR(A2784="",B2784=""),NA(),MAX(0,IF(A2784-B2784=0,SameDayCycleTimeSettingValue,((A2784-B2784) *24)-(INT((A2784-B2784)) * (24-(FinishHour-StartHour))))))</f>
        <v>#N/A</v>
      </c>
      <c r="K2784" s="3" t="e">
        <f ca="1">IF(OR(A2784&lt;&gt;"",B2784=""),NA(),MAX(0,IF(_xlfn.DAYS(NOW(),B2784)=0,SameDayCycleTimeSettingValue,_xlfn.DAYS(NOW(),B2784))))</f>
        <v>#N/A</v>
      </c>
    </row>
    <row r="2785" spans="1:11" x14ac:dyDescent="0.25">
      <c r="A2785" s="32" t="str">
        <f>IF(AND(TRIM(INDEX(CompletedDateValues,ROW(A2785)))&lt;&gt;"",INDEX(CompletedDateValues,ROW(A2785))&gt;0),INDEX(CompletedDateValues,ROW(A2785)),"")</f>
        <v/>
      </c>
      <c r="B2785" s="32" t="str">
        <f>IF(AND(TRIM(INDEX(StartDateValues,ROW(A2785)))&lt;&gt;"",INDEX(StartDateValues,ROW(A2785))&gt;0),INDEX(StartDateValues,ROW(A2785)),"")</f>
        <v/>
      </c>
      <c r="C2785" s="22" t="str">
        <f t="shared" si="216"/>
        <v/>
      </c>
      <c r="D2785" s="3" t="str">
        <f t="shared" si="217"/>
        <v/>
      </c>
      <c r="E2785" s="3" t="str">
        <f t="shared" si="218"/>
        <v/>
      </c>
      <c r="F2785" s="3" t="str">
        <f t="shared" si="219"/>
        <v/>
      </c>
      <c r="G2785" s="3" t="str">
        <f>IF(A2785="","",IF(HOUR(A2785)&lt;StartHour,StartHour,IF(HOUR(A2785)&gt;FinishHour,FinishHour,HOUR(A2785))))</f>
        <v/>
      </c>
      <c r="H2785" s="3" t="str">
        <f t="shared" si="220"/>
        <v/>
      </c>
      <c r="I2785" s="33" t="e">
        <f>IF(OR(A2785="",B2785=""),NA(),MAX(0,IF(A2785-B2785=0,SameDayCycleTimeSettingValue,(A2785-B2785) *24)))</f>
        <v>#N/A</v>
      </c>
      <c r="J2785" s="33" t="e">
        <f>IF(OR(A2785="",B2785=""),NA(),MAX(0,IF(A2785-B2785=0,SameDayCycleTimeSettingValue,((A2785-B2785) *24)-(INT((A2785-B2785)) * (24-(FinishHour-StartHour))))))</f>
        <v>#N/A</v>
      </c>
      <c r="K2785" s="3" t="e">
        <f ca="1">IF(OR(A2785&lt;&gt;"",B2785=""),NA(),MAX(0,IF(_xlfn.DAYS(NOW(),B2785)=0,SameDayCycleTimeSettingValue,_xlfn.DAYS(NOW(),B2785))))</f>
        <v>#N/A</v>
      </c>
    </row>
    <row r="2786" spans="1:11" x14ac:dyDescent="0.25">
      <c r="A2786" s="32" t="str">
        <f>IF(AND(TRIM(INDEX(CompletedDateValues,ROW(A2786)))&lt;&gt;"",INDEX(CompletedDateValues,ROW(A2786))&gt;0),INDEX(CompletedDateValues,ROW(A2786)),"")</f>
        <v/>
      </c>
      <c r="B2786" s="32" t="str">
        <f>IF(AND(TRIM(INDEX(StartDateValues,ROW(A2786)))&lt;&gt;"",INDEX(StartDateValues,ROW(A2786))&gt;0),INDEX(StartDateValues,ROW(A2786)),"")</f>
        <v/>
      </c>
      <c r="C2786" s="22" t="str">
        <f t="shared" si="216"/>
        <v/>
      </c>
      <c r="D2786" s="3" t="str">
        <f t="shared" si="217"/>
        <v/>
      </c>
      <c r="E2786" s="3" t="str">
        <f t="shared" si="218"/>
        <v/>
      </c>
      <c r="F2786" s="3" t="str">
        <f t="shared" si="219"/>
        <v/>
      </c>
      <c r="G2786" s="3" t="str">
        <f>IF(A2786="","",IF(HOUR(A2786)&lt;StartHour,StartHour,IF(HOUR(A2786)&gt;FinishHour,FinishHour,HOUR(A2786))))</f>
        <v/>
      </c>
      <c r="H2786" s="3" t="str">
        <f t="shared" si="220"/>
        <v/>
      </c>
      <c r="I2786" s="33" t="e">
        <f>IF(OR(A2786="",B2786=""),NA(),MAX(0,IF(A2786-B2786=0,SameDayCycleTimeSettingValue,(A2786-B2786) *24)))</f>
        <v>#N/A</v>
      </c>
      <c r="J2786" s="33" t="e">
        <f>IF(OR(A2786="",B2786=""),NA(),MAX(0,IF(A2786-B2786=0,SameDayCycleTimeSettingValue,((A2786-B2786) *24)-(INT((A2786-B2786)) * (24-(FinishHour-StartHour))))))</f>
        <v>#N/A</v>
      </c>
      <c r="K2786" s="3" t="e">
        <f ca="1">IF(OR(A2786&lt;&gt;"",B2786=""),NA(),MAX(0,IF(_xlfn.DAYS(NOW(),B2786)=0,SameDayCycleTimeSettingValue,_xlfn.DAYS(NOW(),B2786))))</f>
        <v>#N/A</v>
      </c>
    </row>
    <row r="2787" spans="1:11" x14ac:dyDescent="0.25">
      <c r="A2787" s="32" t="str">
        <f>IF(AND(TRIM(INDEX(CompletedDateValues,ROW(A2787)))&lt;&gt;"",INDEX(CompletedDateValues,ROW(A2787))&gt;0),INDEX(CompletedDateValues,ROW(A2787)),"")</f>
        <v/>
      </c>
      <c r="B2787" s="32" t="str">
        <f>IF(AND(TRIM(INDEX(StartDateValues,ROW(A2787)))&lt;&gt;"",INDEX(StartDateValues,ROW(A2787))&gt;0),INDEX(StartDateValues,ROW(A2787)),"")</f>
        <v/>
      </c>
      <c r="C2787" s="22" t="str">
        <f t="shared" si="216"/>
        <v/>
      </c>
      <c r="D2787" s="3" t="str">
        <f t="shared" si="217"/>
        <v/>
      </c>
      <c r="E2787" s="3" t="str">
        <f t="shared" si="218"/>
        <v/>
      </c>
      <c r="F2787" s="3" t="str">
        <f t="shared" si="219"/>
        <v/>
      </c>
      <c r="G2787" s="3" t="str">
        <f>IF(A2787="","",IF(HOUR(A2787)&lt;StartHour,StartHour,IF(HOUR(A2787)&gt;FinishHour,FinishHour,HOUR(A2787))))</f>
        <v/>
      </c>
      <c r="H2787" s="3" t="str">
        <f t="shared" si="220"/>
        <v/>
      </c>
      <c r="I2787" s="33" t="e">
        <f>IF(OR(A2787="",B2787=""),NA(),MAX(0,IF(A2787-B2787=0,SameDayCycleTimeSettingValue,(A2787-B2787) *24)))</f>
        <v>#N/A</v>
      </c>
      <c r="J2787" s="33" t="e">
        <f>IF(OR(A2787="",B2787=""),NA(),MAX(0,IF(A2787-B2787=0,SameDayCycleTimeSettingValue,((A2787-B2787) *24)-(INT((A2787-B2787)) * (24-(FinishHour-StartHour))))))</f>
        <v>#N/A</v>
      </c>
      <c r="K2787" s="3" t="e">
        <f ca="1">IF(OR(A2787&lt;&gt;"",B2787=""),NA(),MAX(0,IF(_xlfn.DAYS(NOW(),B2787)=0,SameDayCycleTimeSettingValue,_xlfn.DAYS(NOW(),B2787))))</f>
        <v>#N/A</v>
      </c>
    </row>
    <row r="2788" spans="1:11" x14ac:dyDescent="0.25">
      <c r="A2788" s="32" t="str">
        <f>IF(AND(TRIM(INDEX(CompletedDateValues,ROW(A2788)))&lt;&gt;"",INDEX(CompletedDateValues,ROW(A2788))&gt;0),INDEX(CompletedDateValues,ROW(A2788)),"")</f>
        <v/>
      </c>
      <c r="B2788" s="32" t="str">
        <f>IF(AND(TRIM(INDEX(StartDateValues,ROW(A2788)))&lt;&gt;"",INDEX(StartDateValues,ROW(A2788))&gt;0),INDEX(StartDateValues,ROW(A2788)),"")</f>
        <v/>
      </c>
      <c r="C2788" s="22" t="str">
        <f t="shared" si="216"/>
        <v/>
      </c>
      <c r="D2788" s="3" t="str">
        <f t="shared" si="217"/>
        <v/>
      </c>
      <c r="E2788" s="3" t="str">
        <f t="shared" si="218"/>
        <v/>
      </c>
      <c r="F2788" s="3" t="str">
        <f t="shared" si="219"/>
        <v/>
      </c>
      <c r="G2788" s="3" t="str">
        <f>IF(A2788="","",IF(HOUR(A2788)&lt;StartHour,StartHour,IF(HOUR(A2788)&gt;FinishHour,FinishHour,HOUR(A2788))))</f>
        <v/>
      </c>
      <c r="H2788" s="3" t="str">
        <f t="shared" si="220"/>
        <v/>
      </c>
      <c r="I2788" s="33" t="e">
        <f>IF(OR(A2788="",B2788=""),NA(),MAX(0,IF(A2788-B2788=0,SameDayCycleTimeSettingValue,(A2788-B2788) *24)))</f>
        <v>#N/A</v>
      </c>
      <c r="J2788" s="33" t="e">
        <f>IF(OR(A2788="",B2788=""),NA(),MAX(0,IF(A2788-B2788=0,SameDayCycleTimeSettingValue,((A2788-B2788) *24)-(INT((A2788-B2788)) * (24-(FinishHour-StartHour))))))</f>
        <v>#N/A</v>
      </c>
      <c r="K2788" s="3" t="e">
        <f ca="1">IF(OR(A2788&lt;&gt;"",B2788=""),NA(),MAX(0,IF(_xlfn.DAYS(NOW(),B2788)=0,SameDayCycleTimeSettingValue,_xlfn.DAYS(NOW(),B2788))))</f>
        <v>#N/A</v>
      </c>
    </row>
    <row r="2789" spans="1:11" x14ac:dyDescent="0.25">
      <c r="A2789" s="32" t="str">
        <f>IF(AND(TRIM(INDEX(CompletedDateValues,ROW(A2789)))&lt;&gt;"",INDEX(CompletedDateValues,ROW(A2789))&gt;0),INDEX(CompletedDateValues,ROW(A2789)),"")</f>
        <v/>
      </c>
      <c r="B2789" s="32" t="str">
        <f>IF(AND(TRIM(INDEX(StartDateValues,ROW(A2789)))&lt;&gt;"",INDEX(StartDateValues,ROW(A2789))&gt;0),INDEX(StartDateValues,ROW(A2789)),"")</f>
        <v/>
      </c>
      <c r="C2789" s="22" t="str">
        <f t="shared" si="216"/>
        <v/>
      </c>
      <c r="D2789" s="3" t="str">
        <f t="shared" si="217"/>
        <v/>
      </c>
      <c r="E2789" s="3" t="str">
        <f t="shared" si="218"/>
        <v/>
      </c>
      <c r="F2789" s="3" t="str">
        <f t="shared" si="219"/>
        <v/>
      </c>
      <c r="G2789" s="3" t="str">
        <f>IF(A2789="","",IF(HOUR(A2789)&lt;StartHour,StartHour,IF(HOUR(A2789)&gt;FinishHour,FinishHour,HOUR(A2789))))</f>
        <v/>
      </c>
      <c r="H2789" s="3" t="str">
        <f t="shared" si="220"/>
        <v/>
      </c>
      <c r="I2789" s="33" t="e">
        <f>IF(OR(A2789="",B2789=""),NA(),MAX(0,IF(A2789-B2789=0,SameDayCycleTimeSettingValue,(A2789-B2789) *24)))</f>
        <v>#N/A</v>
      </c>
      <c r="J2789" s="33" t="e">
        <f>IF(OR(A2789="",B2789=""),NA(),MAX(0,IF(A2789-B2789=0,SameDayCycleTimeSettingValue,((A2789-B2789) *24)-(INT((A2789-B2789)) * (24-(FinishHour-StartHour))))))</f>
        <v>#N/A</v>
      </c>
      <c r="K2789" s="3" t="e">
        <f ca="1">IF(OR(A2789&lt;&gt;"",B2789=""),NA(),MAX(0,IF(_xlfn.DAYS(NOW(),B2789)=0,SameDayCycleTimeSettingValue,_xlfn.DAYS(NOW(),B2789))))</f>
        <v>#N/A</v>
      </c>
    </row>
    <row r="2790" spans="1:11" x14ac:dyDescent="0.25">
      <c r="A2790" s="32" t="str">
        <f>IF(AND(TRIM(INDEX(CompletedDateValues,ROW(A2790)))&lt;&gt;"",INDEX(CompletedDateValues,ROW(A2790))&gt;0),INDEX(CompletedDateValues,ROW(A2790)),"")</f>
        <v/>
      </c>
      <c r="B2790" s="32" t="str">
        <f>IF(AND(TRIM(INDEX(StartDateValues,ROW(A2790)))&lt;&gt;"",INDEX(StartDateValues,ROW(A2790))&gt;0),INDEX(StartDateValues,ROW(A2790)),"")</f>
        <v/>
      </c>
      <c r="C2790" s="22" t="str">
        <f t="shared" si="216"/>
        <v/>
      </c>
      <c r="D2790" s="3" t="str">
        <f t="shared" si="217"/>
        <v/>
      </c>
      <c r="E2790" s="3" t="str">
        <f t="shared" si="218"/>
        <v/>
      </c>
      <c r="F2790" s="3" t="str">
        <f t="shared" si="219"/>
        <v/>
      </c>
      <c r="G2790" s="3" t="str">
        <f>IF(A2790="","",IF(HOUR(A2790)&lt;StartHour,StartHour,IF(HOUR(A2790)&gt;FinishHour,FinishHour,HOUR(A2790))))</f>
        <v/>
      </c>
      <c r="H2790" s="3" t="str">
        <f t="shared" si="220"/>
        <v/>
      </c>
      <c r="I2790" s="33" t="e">
        <f>IF(OR(A2790="",B2790=""),NA(),MAX(0,IF(A2790-B2790=0,SameDayCycleTimeSettingValue,(A2790-B2790) *24)))</f>
        <v>#N/A</v>
      </c>
      <c r="J2790" s="33" t="e">
        <f>IF(OR(A2790="",B2790=""),NA(),MAX(0,IF(A2790-B2790=0,SameDayCycleTimeSettingValue,((A2790-B2790) *24)-(INT((A2790-B2790)) * (24-(FinishHour-StartHour))))))</f>
        <v>#N/A</v>
      </c>
      <c r="K2790" s="3" t="e">
        <f ca="1">IF(OR(A2790&lt;&gt;"",B2790=""),NA(),MAX(0,IF(_xlfn.DAYS(NOW(),B2790)=0,SameDayCycleTimeSettingValue,_xlfn.DAYS(NOW(),B2790))))</f>
        <v>#N/A</v>
      </c>
    </row>
    <row r="2791" spans="1:11" x14ac:dyDescent="0.25">
      <c r="A2791" s="32" t="str">
        <f>IF(AND(TRIM(INDEX(CompletedDateValues,ROW(A2791)))&lt;&gt;"",INDEX(CompletedDateValues,ROW(A2791))&gt;0),INDEX(CompletedDateValues,ROW(A2791)),"")</f>
        <v/>
      </c>
      <c r="B2791" s="32" t="str">
        <f>IF(AND(TRIM(INDEX(StartDateValues,ROW(A2791)))&lt;&gt;"",INDEX(StartDateValues,ROW(A2791))&gt;0),INDEX(StartDateValues,ROW(A2791)),"")</f>
        <v/>
      </c>
      <c r="C2791" s="22" t="str">
        <f t="shared" si="216"/>
        <v/>
      </c>
      <c r="D2791" s="3" t="str">
        <f t="shared" si="217"/>
        <v/>
      </c>
      <c r="E2791" s="3" t="str">
        <f t="shared" si="218"/>
        <v/>
      </c>
      <c r="F2791" s="3" t="str">
        <f t="shared" si="219"/>
        <v/>
      </c>
      <c r="G2791" s="3" t="str">
        <f>IF(A2791="","",IF(HOUR(A2791)&lt;StartHour,StartHour,IF(HOUR(A2791)&gt;FinishHour,FinishHour,HOUR(A2791))))</f>
        <v/>
      </c>
      <c r="H2791" s="3" t="str">
        <f t="shared" si="220"/>
        <v/>
      </c>
      <c r="I2791" s="33" t="e">
        <f>IF(OR(A2791="",B2791=""),NA(),MAX(0,IF(A2791-B2791=0,SameDayCycleTimeSettingValue,(A2791-B2791) *24)))</f>
        <v>#N/A</v>
      </c>
      <c r="J2791" s="33" t="e">
        <f>IF(OR(A2791="",B2791=""),NA(),MAX(0,IF(A2791-B2791=0,SameDayCycleTimeSettingValue,((A2791-B2791) *24)-(INT((A2791-B2791)) * (24-(FinishHour-StartHour))))))</f>
        <v>#N/A</v>
      </c>
      <c r="K2791" s="3" t="e">
        <f ca="1">IF(OR(A2791&lt;&gt;"",B2791=""),NA(),MAX(0,IF(_xlfn.DAYS(NOW(),B2791)=0,SameDayCycleTimeSettingValue,_xlfn.DAYS(NOW(),B2791))))</f>
        <v>#N/A</v>
      </c>
    </row>
    <row r="2792" spans="1:11" x14ac:dyDescent="0.25">
      <c r="A2792" s="32" t="str">
        <f>IF(AND(TRIM(INDEX(CompletedDateValues,ROW(A2792)))&lt;&gt;"",INDEX(CompletedDateValues,ROW(A2792))&gt;0),INDEX(CompletedDateValues,ROW(A2792)),"")</f>
        <v/>
      </c>
      <c r="B2792" s="32" t="str">
        <f>IF(AND(TRIM(INDEX(StartDateValues,ROW(A2792)))&lt;&gt;"",INDEX(StartDateValues,ROW(A2792))&gt;0),INDEX(StartDateValues,ROW(A2792)),"")</f>
        <v/>
      </c>
      <c r="C2792" s="22" t="str">
        <f t="shared" si="216"/>
        <v/>
      </c>
      <c r="D2792" s="3" t="str">
        <f t="shared" si="217"/>
        <v/>
      </c>
      <c r="E2792" s="3" t="str">
        <f t="shared" si="218"/>
        <v/>
      </c>
      <c r="F2792" s="3" t="str">
        <f t="shared" si="219"/>
        <v/>
      </c>
      <c r="G2792" s="3" t="str">
        <f>IF(A2792="","",IF(HOUR(A2792)&lt;StartHour,StartHour,IF(HOUR(A2792)&gt;FinishHour,FinishHour,HOUR(A2792))))</f>
        <v/>
      </c>
      <c r="H2792" s="3" t="str">
        <f t="shared" si="220"/>
        <v/>
      </c>
      <c r="I2792" s="33" t="e">
        <f>IF(OR(A2792="",B2792=""),NA(),MAX(0,IF(A2792-B2792=0,SameDayCycleTimeSettingValue,(A2792-B2792) *24)))</f>
        <v>#N/A</v>
      </c>
      <c r="J2792" s="33" t="e">
        <f>IF(OR(A2792="",B2792=""),NA(),MAX(0,IF(A2792-B2792=0,SameDayCycleTimeSettingValue,((A2792-B2792) *24)-(INT((A2792-B2792)) * (24-(FinishHour-StartHour))))))</f>
        <v>#N/A</v>
      </c>
      <c r="K2792" s="3" t="e">
        <f ca="1">IF(OR(A2792&lt;&gt;"",B2792=""),NA(),MAX(0,IF(_xlfn.DAYS(NOW(),B2792)=0,SameDayCycleTimeSettingValue,_xlfn.DAYS(NOW(),B2792))))</f>
        <v>#N/A</v>
      </c>
    </row>
    <row r="2793" spans="1:11" x14ac:dyDescent="0.25">
      <c r="A2793" s="32" t="str">
        <f>IF(AND(TRIM(INDEX(CompletedDateValues,ROW(A2793)))&lt;&gt;"",INDEX(CompletedDateValues,ROW(A2793))&gt;0),INDEX(CompletedDateValues,ROW(A2793)),"")</f>
        <v/>
      </c>
      <c r="B2793" s="32" t="str">
        <f>IF(AND(TRIM(INDEX(StartDateValues,ROW(A2793)))&lt;&gt;"",INDEX(StartDateValues,ROW(A2793))&gt;0),INDEX(StartDateValues,ROW(A2793)),"")</f>
        <v/>
      </c>
      <c r="C2793" s="22" t="str">
        <f t="shared" si="216"/>
        <v/>
      </c>
      <c r="D2793" s="3" t="str">
        <f t="shared" si="217"/>
        <v/>
      </c>
      <c r="E2793" s="3" t="str">
        <f t="shared" si="218"/>
        <v/>
      </c>
      <c r="F2793" s="3" t="str">
        <f t="shared" si="219"/>
        <v/>
      </c>
      <c r="G2793" s="3" t="str">
        <f>IF(A2793="","",IF(HOUR(A2793)&lt;StartHour,StartHour,IF(HOUR(A2793)&gt;FinishHour,FinishHour,HOUR(A2793))))</f>
        <v/>
      </c>
      <c r="H2793" s="3" t="str">
        <f t="shared" si="220"/>
        <v/>
      </c>
      <c r="I2793" s="33" t="e">
        <f>IF(OR(A2793="",B2793=""),NA(),MAX(0,IF(A2793-B2793=0,SameDayCycleTimeSettingValue,(A2793-B2793) *24)))</f>
        <v>#N/A</v>
      </c>
      <c r="J2793" s="33" t="e">
        <f>IF(OR(A2793="",B2793=""),NA(),MAX(0,IF(A2793-B2793=0,SameDayCycleTimeSettingValue,((A2793-B2793) *24)-(INT((A2793-B2793)) * (24-(FinishHour-StartHour))))))</f>
        <v>#N/A</v>
      </c>
      <c r="K2793" s="3" t="e">
        <f ca="1">IF(OR(A2793&lt;&gt;"",B2793=""),NA(),MAX(0,IF(_xlfn.DAYS(NOW(),B2793)=0,SameDayCycleTimeSettingValue,_xlfn.DAYS(NOW(),B2793))))</f>
        <v>#N/A</v>
      </c>
    </row>
    <row r="2794" spans="1:11" x14ac:dyDescent="0.25">
      <c r="A2794" s="32" t="str">
        <f>IF(AND(TRIM(INDEX(CompletedDateValues,ROW(A2794)))&lt;&gt;"",INDEX(CompletedDateValues,ROW(A2794))&gt;0),INDEX(CompletedDateValues,ROW(A2794)),"")</f>
        <v/>
      </c>
      <c r="B2794" s="32" t="str">
        <f>IF(AND(TRIM(INDEX(StartDateValues,ROW(A2794)))&lt;&gt;"",INDEX(StartDateValues,ROW(A2794))&gt;0),INDEX(StartDateValues,ROW(A2794)),"")</f>
        <v/>
      </c>
      <c r="C2794" s="22" t="str">
        <f t="shared" si="216"/>
        <v/>
      </c>
      <c r="D2794" s="3" t="str">
        <f t="shared" si="217"/>
        <v/>
      </c>
      <c r="E2794" s="3" t="str">
        <f t="shared" si="218"/>
        <v/>
      </c>
      <c r="F2794" s="3" t="str">
        <f t="shared" si="219"/>
        <v/>
      </c>
      <c r="G2794" s="3" t="str">
        <f>IF(A2794="","",IF(HOUR(A2794)&lt;StartHour,StartHour,IF(HOUR(A2794)&gt;FinishHour,FinishHour,HOUR(A2794))))</f>
        <v/>
      </c>
      <c r="H2794" s="3" t="str">
        <f t="shared" si="220"/>
        <v/>
      </c>
      <c r="I2794" s="33" t="e">
        <f>IF(OR(A2794="",B2794=""),NA(),MAX(0,IF(A2794-B2794=0,SameDayCycleTimeSettingValue,(A2794-B2794) *24)))</f>
        <v>#N/A</v>
      </c>
      <c r="J2794" s="33" t="e">
        <f>IF(OR(A2794="",B2794=""),NA(),MAX(0,IF(A2794-B2794=0,SameDayCycleTimeSettingValue,((A2794-B2794) *24)-(INT((A2794-B2794)) * (24-(FinishHour-StartHour))))))</f>
        <v>#N/A</v>
      </c>
      <c r="K2794" s="3" t="e">
        <f ca="1">IF(OR(A2794&lt;&gt;"",B2794=""),NA(),MAX(0,IF(_xlfn.DAYS(NOW(),B2794)=0,SameDayCycleTimeSettingValue,_xlfn.DAYS(NOW(),B2794))))</f>
        <v>#N/A</v>
      </c>
    </row>
    <row r="2795" spans="1:11" x14ac:dyDescent="0.25">
      <c r="A2795" s="32" t="str">
        <f>IF(AND(TRIM(INDEX(CompletedDateValues,ROW(A2795)))&lt;&gt;"",INDEX(CompletedDateValues,ROW(A2795))&gt;0),INDEX(CompletedDateValues,ROW(A2795)),"")</f>
        <v/>
      </c>
      <c r="B2795" s="32" t="str">
        <f>IF(AND(TRIM(INDEX(StartDateValues,ROW(A2795)))&lt;&gt;"",INDEX(StartDateValues,ROW(A2795))&gt;0),INDEX(StartDateValues,ROW(A2795)),"")</f>
        <v/>
      </c>
      <c r="C2795" s="22" t="str">
        <f t="shared" si="216"/>
        <v/>
      </c>
      <c r="D2795" s="3" t="str">
        <f t="shared" si="217"/>
        <v/>
      </c>
      <c r="E2795" s="3" t="str">
        <f t="shared" si="218"/>
        <v/>
      </c>
      <c r="F2795" s="3" t="str">
        <f t="shared" si="219"/>
        <v/>
      </c>
      <c r="G2795" s="3" t="str">
        <f>IF(A2795="","",IF(HOUR(A2795)&lt;StartHour,StartHour,IF(HOUR(A2795)&gt;FinishHour,FinishHour,HOUR(A2795))))</f>
        <v/>
      </c>
      <c r="H2795" s="3" t="str">
        <f t="shared" si="220"/>
        <v/>
      </c>
      <c r="I2795" s="33" t="e">
        <f>IF(OR(A2795="",B2795=""),NA(),MAX(0,IF(A2795-B2795=0,SameDayCycleTimeSettingValue,(A2795-B2795) *24)))</f>
        <v>#N/A</v>
      </c>
      <c r="J2795" s="33" t="e">
        <f>IF(OR(A2795="",B2795=""),NA(),MAX(0,IF(A2795-B2795=0,SameDayCycleTimeSettingValue,((A2795-B2795) *24)-(INT((A2795-B2795)) * (24-(FinishHour-StartHour))))))</f>
        <v>#N/A</v>
      </c>
      <c r="K2795" s="3" t="e">
        <f ca="1">IF(OR(A2795&lt;&gt;"",B2795=""),NA(),MAX(0,IF(_xlfn.DAYS(NOW(),B2795)=0,SameDayCycleTimeSettingValue,_xlfn.DAYS(NOW(),B2795))))</f>
        <v>#N/A</v>
      </c>
    </row>
    <row r="2796" spans="1:11" x14ac:dyDescent="0.25">
      <c r="A2796" s="32" t="str">
        <f>IF(AND(TRIM(INDEX(CompletedDateValues,ROW(A2796)))&lt;&gt;"",INDEX(CompletedDateValues,ROW(A2796))&gt;0),INDEX(CompletedDateValues,ROW(A2796)),"")</f>
        <v/>
      </c>
      <c r="B2796" s="32" t="str">
        <f>IF(AND(TRIM(INDEX(StartDateValues,ROW(A2796)))&lt;&gt;"",INDEX(StartDateValues,ROW(A2796))&gt;0),INDEX(StartDateValues,ROW(A2796)),"")</f>
        <v/>
      </c>
      <c r="C2796" s="22" t="str">
        <f t="shared" si="216"/>
        <v/>
      </c>
      <c r="D2796" s="3" t="str">
        <f t="shared" si="217"/>
        <v/>
      </c>
      <c r="E2796" s="3" t="str">
        <f t="shared" si="218"/>
        <v/>
      </c>
      <c r="F2796" s="3" t="str">
        <f t="shared" si="219"/>
        <v/>
      </c>
      <c r="G2796" s="3" t="str">
        <f>IF(A2796="","",IF(HOUR(A2796)&lt;StartHour,StartHour,IF(HOUR(A2796)&gt;FinishHour,FinishHour,HOUR(A2796))))</f>
        <v/>
      </c>
      <c r="H2796" s="3" t="str">
        <f t="shared" si="220"/>
        <v/>
      </c>
      <c r="I2796" s="33" t="e">
        <f>IF(OR(A2796="",B2796=""),NA(),MAX(0,IF(A2796-B2796=0,SameDayCycleTimeSettingValue,(A2796-B2796) *24)))</f>
        <v>#N/A</v>
      </c>
      <c r="J2796" s="33" t="e">
        <f>IF(OR(A2796="",B2796=""),NA(),MAX(0,IF(A2796-B2796=0,SameDayCycleTimeSettingValue,((A2796-B2796) *24)-(INT((A2796-B2796)) * (24-(FinishHour-StartHour))))))</f>
        <v>#N/A</v>
      </c>
      <c r="K2796" s="3" t="e">
        <f ca="1">IF(OR(A2796&lt;&gt;"",B2796=""),NA(),MAX(0,IF(_xlfn.DAYS(NOW(),B2796)=0,SameDayCycleTimeSettingValue,_xlfn.DAYS(NOW(),B2796))))</f>
        <v>#N/A</v>
      </c>
    </row>
    <row r="2797" spans="1:11" x14ac:dyDescent="0.25">
      <c r="A2797" s="32" t="str">
        <f>IF(AND(TRIM(INDEX(CompletedDateValues,ROW(A2797)))&lt;&gt;"",INDEX(CompletedDateValues,ROW(A2797))&gt;0),INDEX(CompletedDateValues,ROW(A2797)),"")</f>
        <v/>
      </c>
      <c r="B2797" s="32" t="str">
        <f>IF(AND(TRIM(INDEX(StartDateValues,ROW(A2797)))&lt;&gt;"",INDEX(StartDateValues,ROW(A2797))&gt;0),INDEX(StartDateValues,ROW(A2797)),"")</f>
        <v/>
      </c>
      <c r="C2797" s="22" t="str">
        <f t="shared" si="216"/>
        <v/>
      </c>
      <c r="D2797" s="3" t="str">
        <f t="shared" si="217"/>
        <v/>
      </c>
      <c r="E2797" s="3" t="str">
        <f t="shared" si="218"/>
        <v/>
      </c>
      <c r="F2797" s="3" t="str">
        <f t="shared" si="219"/>
        <v/>
      </c>
      <c r="G2797" s="3" t="str">
        <f>IF(A2797="","",IF(HOUR(A2797)&lt;StartHour,StartHour,IF(HOUR(A2797)&gt;FinishHour,FinishHour,HOUR(A2797))))</f>
        <v/>
      </c>
      <c r="H2797" s="3" t="str">
        <f t="shared" si="220"/>
        <v/>
      </c>
      <c r="I2797" s="33" t="e">
        <f>IF(OR(A2797="",B2797=""),NA(),MAX(0,IF(A2797-B2797=0,SameDayCycleTimeSettingValue,(A2797-B2797) *24)))</f>
        <v>#N/A</v>
      </c>
      <c r="J2797" s="33" t="e">
        <f>IF(OR(A2797="",B2797=""),NA(),MAX(0,IF(A2797-B2797=0,SameDayCycleTimeSettingValue,((A2797-B2797) *24)-(INT((A2797-B2797)) * (24-(FinishHour-StartHour))))))</f>
        <v>#N/A</v>
      </c>
      <c r="K2797" s="3" t="e">
        <f ca="1">IF(OR(A2797&lt;&gt;"",B2797=""),NA(),MAX(0,IF(_xlfn.DAYS(NOW(),B2797)=0,SameDayCycleTimeSettingValue,_xlfn.DAYS(NOW(),B2797))))</f>
        <v>#N/A</v>
      </c>
    </row>
    <row r="2798" spans="1:11" x14ac:dyDescent="0.25">
      <c r="A2798" s="32" t="str">
        <f>IF(AND(TRIM(INDEX(CompletedDateValues,ROW(A2798)))&lt;&gt;"",INDEX(CompletedDateValues,ROW(A2798))&gt;0),INDEX(CompletedDateValues,ROW(A2798)),"")</f>
        <v/>
      </c>
      <c r="B2798" s="32" t="str">
        <f>IF(AND(TRIM(INDEX(StartDateValues,ROW(A2798)))&lt;&gt;"",INDEX(StartDateValues,ROW(A2798))&gt;0),INDEX(StartDateValues,ROW(A2798)),"")</f>
        <v/>
      </c>
      <c r="C2798" s="22" t="str">
        <f t="shared" si="216"/>
        <v/>
      </c>
      <c r="D2798" s="3" t="str">
        <f t="shared" si="217"/>
        <v/>
      </c>
      <c r="E2798" s="3" t="str">
        <f t="shared" si="218"/>
        <v/>
      </c>
      <c r="F2798" s="3" t="str">
        <f t="shared" si="219"/>
        <v/>
      </c>
      <c r="G2798" s="3" t="str">
        <f>IF(A2798="","",IF(HOUR(A2798)&lt;StartHour,StartHour,IF(HOUR(A2798)&gt;FinishHour,FinishHour,HOUR(A2798))))</f>
        <v/>
      </c>
      <c r="H2798" s="3" t="str">
        <f t="shared" si="220"/>
        <v/>
      </c>
      <c r="I2798" s="33" t="e">
        <f>IF(OR(A2798="",B2798=""),NA(),MAX(0,IF(A2798-B2798=0,SameDayCycleTimeSettingValue,(A2798-B2798) *24)))</f>
        <v>#N/A</v>
      </c>
      <c r="J2798" s="33" t="e">
        <f>IF(OR(A2798="",B2798=""),NA(),MAX(0,IF(A2798-B2798=0,SameDayCycleTimeSettingValue,((A2798-B2798) *24)-(INT((A2798-B2798)) * (24-(FinishHour-StartHour))))))</f>
        <v>#N/A</v>
      </c>
      <c r="K2798" s="3" t="e">
        <f ca="1">IF(OR(A2798&lt;&gt;"",B2798=""),NA(),MAX(0,IF(_xlfn.DAYS(NOW(),B2798)=0,SameDayCycleTimeSettingValue,_xlfn.DAYS(NOW(),B2798))))</f>
        <v>#N/A</v>
      </c>
    </row>
    <row r="2799" spans="1:11" x14ac:dyDescent="0.25">
      <c r="A2799" s="32" t="str">
        <f>IF(AND(TRIM(INDEX(CompletedDateValues,ROW(A2799)))&lt;&gt;"",INDEX(CompletedDateValues,ROW(A2799))&gt;0),INDEX(CompletedDateValues,ROW(A2799)),"")</f>
        <v/>
      </c>
      <c r="B2799" s="32" t="str">
        <f>IF(AND(TRIM(INDEX(StartDateValues,ROW(A2799)))&lt;&gt;"",INDEX(StartDateValues,ROW(A2799))&gt;0),INDEX(StartDateValues,ROW(A2799)),"")</f>
        <v/>
      </c>
      <c r="C2799" s="22" t="str">
        <f t="shared" si="216"/>
        <v/>
      </c>
      <c r="D2799" s="3" t="str">
        <f t="shared" si="217"/>
        <v/>
      </c>
      <c r="E2799" s="3" t="str">
        <f t="shared" si="218"/>
        <v/>
      </c>
      <c r="F2799" s="3" t="str">
        <f t="shared" si="219"/>
        <v/>
      </c>
      <c r="G2799" s="3" t="str">
        <f>IF(A2799="","",IF(HOUR(A2799)&lt;StartHour,StartHour,IF(HOUR(A2799)&gt;FinishHour,FinishHour,HOUR(A2799))))</f>
        <v/>
      </c>
      <c r="H2799" s="3" t="str">
        <f t="shared" si="220"/>
        <v/>
      </c>
      <c r="I2799" s="33" t="e">
        <f>IF(OR(A2799="",B2799=""),NA(),MAX(0,IF(A2799-B2799=0,SameDayCycleTimeSettingValue,(A2799-B2799) *24)))</f>
        <v>#N/A</v>
      </c>
      <c r="J2799" s="33" t="e">
        <f>IF(OR(A2799="",B2799=""),NA(),MAX(0,IF(A2799-B2799=0,SameDayCycleTimeSettingValue,((A2799-B2799) *24)-(INT((A2799-B2799)) * (24-(FinishHour-StartHour))))))</f>
        <v>#N/A</v>
      </c>
      <c r="K2799" s="3" t="e">
        <f ca="1">IF(OR(A2799&lt;&gt;"",B2799=""),NA(),MAX(0,IF(_xlfn.DAYS(NOW(),B2799)=0,SameDayCycleTimeSettingValue,_xlfn.DAYS(NOW(),B2799))))</f>
        <v>#N/A</v>
      </c>
    </row>
    <row r="2800" spans="1:11" x14ac:dyDescent="0.25">
      <c r="A2800" s="32" t="str">
        <f>IF(AND(TRIM(INDEX(CompletedDateValues,ROW(A2800)))&lt;&gt;"",INDEX(CompletedDateValues,ROW(A2800))&gt;0),INDEX(CompletedDateValues,ROW(A2800)),"")</f>
        <v/>
      </c>
      <c r="B2800" s="32" t="str">
        <f>IF(AND(TRIM(INDEX(StartDateValues,ROW(A2800)))&lt;&gt;"",INDEX(StartDateValues,ROW(A2800))&gt;0),INDEX(StartDateValues,ROW(A2800)),"")</f>
        <v/>
      </c>
      <c r="C2800" s="22" t="str">
        <f t="shared" si="216"/>
        <v/>
      </c>
      <c r="D2800" s="3" t="str">
        <f t="shared" si="217"/>
        <v/>
      </c>
      <c r="E2800" s="3" t="str">
        <f t="shared" si="218"/>
        <v/>
      </c>
      <c r="F2800" s="3" t="str">
        <f t="shared" si="219"/>
        <v/>
      </c>
      <c r="G2800" s="3" t="str">
        <f>IF(A2800="","",IF(HOUR(A2800)&lt;StartHour,StartHour,IF(HOUR(A2800)&gt;FinishHour,FinishHour,HOUR(A2800))))</f>
        <v/>
      </c>
      <c r="H2800" s="3" t="str">
        <f t="shared" si="220"/>
        <v/>
      </c>
      <c r="I2800" s="33" t="e">
        <f>IF(OR(A2800="",B2800=""),NA(),MAX(0,IF(A2800-B2800=0,SameDayCycleTimeSettingValue,(A2800-B2800) *24)))</f>
        <v>#N/A</v>
      </c>
      <c r="J2800" s="33" t="e">
        <f>IF(OR(A2800="",B2800=""),NA(),MAX(0,IF(A2800-B2800=0,SameDayCycleTimeSettingValue,((A2800-B2800) *24)-(INT((A2800-B2800)) * (24-(FinishHour-StartHour))))))</f>
        <v>#N/A</v>
      </c>
      <c r="K2800" s="3" t="e">
        <f ca="1">IF(OR(A2800&lt;&gt;"",B2800=""),NA(),MAX(0,IF(_xlfn.DAYS(NOW(),B2800)=0,SameDayCycleTimeSettingValue,_xlfn.DAYS(NOW(),B2800))))</f>
        <v>#N/A</v>
      </c>
    </row>
    <row r="2801" spans="1:11" x14ac:dyDescent="0.25">
      <c r="A2801" s="32" t="str">
        <f>IF(AND(TRIM(INDEX(CompletedDateValues,ROW(A2801)))&lt;&gt;"",INDEX(CompletedDateValues,ROW(A2801))&gt;0),INDEX(CompletedDateValues,ROW(A2801)),"")</f>
        <v/>
      </c>
      <c r="B2801" s="32" t="str">
        <f>IF(AND(TRIM(INDEX(StartDateValues,ROW(A2801)))&lt;&gt;"",INDEX(StartDateValues,ROW(A2801))&gt;0),INDEX(StartDateValues,ROW(A2801)),"")</f>
        <v/>
      </c>
      <c r="C2801" s="22" t="str">
        <f t="shared" si="216"/>
        <v/>
      </c>
      <c r="D2801" s="3" t="str">
        <f t="shared" si="217"/>
        <v/>
      </c>
      <c r="E2801" s="3" t="str">
        <f t="shared" si="218"/>
        <v/>
      </c>
      <c r="F2801" s="3" t="str">
        <f t="shared" si="219"/>
        <v/>
      </c>
      <c r="G2801" s="3" t="str">
        <f>IF(A2801="","",IF(HOUR(A2801)&lt;StartHour,StartHour,IF(HOUR(A2801)&gt;FinishHour,FinishHour,HOUR(A2801))))</f>
        <v/>
      </c>
      <c r="H2801" s="3" t="str">
        <f t="shared" si="220"/>
        <v/>
      </c>
      <c r="I2801" s="33" t="e">
        <f>IF(OR(A2801="",B2801=""),NA(),MAX(0,IF(A2801-B2801=0,SameDayCycleTimeSettingValue,(A2801-B2801) *24)))</f>
        <v>#N/A</v>
      </c>
      <c r="J2801" s="33" t="e">
        <f>IF(OR(A2801="",B2801=""),NA(),MAX(0,IF(A2801-B2801=0,SameDayCycleTimeSettingValue,((A2801-B2801) *24)-(INT((A2801-B2801)) * (24-(FinishHour-StartHour))))))</f>
        <v>#N/A</v>
      </c>
      <c r="K2801" s="3" t="e">
        <f ca="1">IF(OR(A2801&lt;&gt;"",B2801=""),NA(),MAX(0,IF(_xlfn.DAYS(NOW(),B2801)=0,SameDayCycleTimeSettingValue,_xlfn.DAYS(NOW(),B2801))))</f>
        <v>#N/A</v>
      </c>
    </row>
    <row r="2802" spans="1:11" x14ac:dyDescent="0.25">
      <c r="A2802" s="32" t="str">
        <f>IF(AND(TRIM(INDEX(CompletedDateValues,ROW(A2802)))&lt;&gt;"",INDEX(CompletedDateValues,ROW(A2802))&gt;0),INDEX(CompletedDateValues,ROW(A2802)),"")</f>
        <v/>
      </c>
      <c r="B2802" s="32" t="str">
        <f>IF(AND(TRIM(INDEX(StartDateValues,ROW(A2802)))&lt;&gt;"",INDEX(StartDateValues,ROW(A2802))&gt;0),INDEX(StartDateValues,ROW(A2802)),"")</f>
        <v/>
      </c>
      <c r="C2802" s="22" t="str">
        <f t="shared" si="216"/>
        <v/>
      </c>
      <c r="D2802" s="3" t="str">
        <f t="shared" si="217"/>
        <v/>
      </c>
      <c r="E2802" s="3" t="str">
        <f t="shared" si="218"/>
        <v/>
      </c>
      <c r="F2802" s="3" t="str">
        <f t="shared" si="219"/>
        <v/>
      </c>
      <c r="G2802" s="3" t="str">
        <f>IF(A2802="","",IF(HOUR(A2802)&lt;StartHour,StartHour,IF(HOUR(A2802)&gt;FinishHour,FinishHour,HOUR(A2802))))</f>
        <v/>
      </c>
      <c r="H2802" s="3" t="str">
        <f t="shared" si="220"/>
        <v/>
      </c>
      <c r="I2802" s="33" t="e">
        <f>IF(OR(A2802="",B2802=""),NA(),MAX(0,IF(A2802-B2802=0,SameDayCycleTimeSettingValue,(A2802-B2802) *24)))</f>
        <v>#N/A</v>
      </c>
      <c r="J2802" s="33" t="e">
        <f>IF(OR(A2802="",B2802=""),NA(),MAX(0,IF(A2802-B2802=0,SameDayCycleTimeSettingValue,((A2802-B2802) *24)-(INT((A2802-B2802)) * (24-(FinishHour-StartHour))))))</f>
        <v>#N/A</v>
      </c>
      <c r="K2802" s="3" t="e">
        <f ca="1">IF(OR(A2802&lt;&gt;"",B2802=""),NA(),MAX(0,IF(_xlfn.DAYS(NOW(),B2802)=0,SameDayCycleTimeSettingValue,_xlfn.DAYS(NOW(),B2802))))</f>
        <v>#N/A</v>
      </c>
    </row>
    <row r="2803" spans="1:11" x14ac:dyDescent="0.25">
      <c r="A2803" s="32" t="str">
        <f>IF(AND(TRIM(INDEX(CompletedDateValues,ROW(A2803)))&lt;&gt;"",INDEX(CompletedDateValues,ROW(A2803))&gt;0),INDEX(CompletedDateValues,ROW(A2803)),"")</f>
        <v/>
      </c>
      <c r="B2803" s="32" t="str">
        <f>IF(AND(TRIM(INDEX(StartDateValues,ROW(A2803)))&lt;&gt;"",INDEX(StartDateValues,ROW(A2803))&gt;0),INDEX(StartDateValues,ROW(A2803)),"")</f>
        <v/>
      </c>
      <c r="C2803" s="22" t="str">
        <f t="shared" si="216"/>
        <v/>
      </c>
      <c r="D2803" s="3" t="str">
        <f t="shared" si="217"/>
        <v/>
      </c>
      <c r="E2803" s="3" t="str">
        <f t="shared" si="218"/>
        <v/>
      </c>
      <c r="F2803" s="3" t="str">
        <f t="shared" si="219"/>
        <v/>
      </c>
      <c r="G2803" s="3" t="str">
        <f>IF(A2803="","",IF(HOUR(A2803)&lt;StartHour,StartHour,IF(HOUR(A2803)&gt;FinishHour,FinishHour,HOUR(A2803))))</f>
        <v/>
      </c>
      <c r="H2803" s="3" t="str">
        <f t="shared" si="220"/>
        <v/>
      </c>
      <c r="I2803" s="33" t="e">
        <f>IF(OR(A2803="",B2803=""),NA(),MAX(0,IF(A2803-B2803=0,SameDayCycleTimeSettingValue,(A2803-B2803) *24)))</f>
        <v>#N/A</v>
      </c>
      <c r="J2803" s="33" t="e">
        <f>IF(OR(A2803="",B2803=""),NA(),MAX(0,IF(A2803-B2803=0,SameDayCycleTimeSettingValue,((A2803-B2803) *24)-(INT((A2803-B2803)) * (24-(FinishHour-StartHour))))))</f>
        <v>#N/A</v>
      </c>
      <c r="K2803" s="3" t="e">
        <f ca="1">IF(OR(A2803&lt;&gt;"",B2803=""),NA(),MAX(0,IF(_xlfn.DAYS(NOW(),B2803)=0,SameDayCycleTimeSettingValue,_xlfn.DAYS(NOW(),B2803))))</f>
        <v>#N/A</v>
      </c>
    </row>
    <row r="2804" spans="1:11" x14ac:dyDescent="0.25">
      <c r="A2804" s="32" t="str">
        <f>IF(AND(TRIM(INDEX(CompletedDateValues,ROW(A2804)))&lt;&gt;"",INDEX(CompletedDateValues,ROW(A2804))&gt;0),INDEX(CompletedDateValues,ROW(A2804)),"")</f>
        <v/>
      </c>
      <c r="B2804" s="32" t="str">
        <f>IF(AND(TRIM(INDEX(StartDateValues,ROW(A2804)))&lt;&gt;"",INDEX(StartDateValues,ROW(A2804))&gt;0),INDEX(StartDateValues,ROW(A2804)),"")</f>
        <v/>
      </c>
      <c r="C2804" s="22" t="str">
        <f t="shared" si="216"/>
        <v/>
      </c>
      <c r="D2804" s="3" t="str">
        <f t="shared" si="217"/>
        <v/>
      </c>
      <c r="E2804" s="3" t="str">
        <f t="shared" si="218"/>
        <v/>
      </c>
      <c r="F2804" s="3" t="str">
        <f t="shared" si="219"/>
        <v/>
      </c>
      <c r="G2804" s="3" t="str">
        <f>IF(A2804="","",IF(HOUR(A2804)&lt;StartHour,StartHour,IF(HOUR(A2804)&gt;FinishHour,FinishHour,HOUR(A2804))))</f>
        <v/>
      </c>
      <c r="H2804" s="3" t="str">
        <f t="shared" si="220"/>
        <v/>
      </c>
      <c r="I2804" s="33" t="e">
        <f>IF(OR(A2804="",B2804=""),NA(),MAX(0,IF(A2804-B2804=0,SameDayCycleTimeSettingValue,(A2804-B2804) *24)))</f>
        <v>#N/A</v>
      </c>
      <c r="J2804" s="33" t="e">
        <f>IF(OR(A2804="",B2804=""),NA(),MAX(0,IF(A2804-B2804=0,SameDayCycleTimeSettingValue,((A2804-B2804) *24)-(INT((A2804-B2804)) * (24-(FinishHour-StartHour))))))</f>
        <v>#N/A</v>
      </c>
      <c r="K2804" s="3" t="e">
        <f ca="1">IF(OR(A2804&lt;&gt;"",B2804=""),NA(),MAX(0,IF(_xlfn.DAYS(NOW(),B2804)=0,SameDayCycleTimeSettingValue,_xlfn.DAYS(NOW(),B2804))))</f>
        <v>#N/A</v>
      </c>
    </row>
    <row r="2805" spans="1:11" x14ac:dyDescent="0.25">
      <c r="A2805" s="32" t="str">
        <f>IF(AND(TRIM(INDEX(CompletedDateValues,ROW(A2805)))&lt;&gt;"",INDEX(CompletedDateValues,ROW(A2805))&gt;0),INDEX(CompletedDateValues,ROW(A2805)),"")</f>
        <v/>
      </c>
      <c r="B2805" s="32" t="str">
        <f>IF(AND(TRIM(INDEX(StartDateValues,ROW(A2805)))&lt;&gt;"",INDEX(StartDateValues,ROW(A2805))&gt;0),INDEX(StartDateValues,ROW(A2805)),"")</f>
        <v/>
      </c>
      <c r="C2805" s="22" t="str">
        <f t="shared" si="216"/>
        <v/>
      </c>
      <c r="D2805" s="3" t="str">
        <f t="shared" si="217"/>
        <v/>
      </c>
      <c r="E2805" s="3" t="str">
        <f t="shared" si="218"/>
        <v/>
      </c>
      <c r="F2805" s="3" t="str">
        <f t="shared" si="219"/>
        <v/>
      </c>
      <c r="G2805" s="3" t="str">
        <f>IF(A2805="","",IF(HOUR(A2805)&lt;StartHour,StartHour,IF(HOUR(A2805)&gt;FinishHour,FinishHour,HOUR(A2805))))</f>
        <v/>
      </c>
      <c r="H2805" s="3" t="str">
        <f t="shared" si="220"/>
        <v/>
      </c>
      <c r="I2805" s="33" t="e">
        <f>IF(OR(A2805="",B2805=""),NA(),MAX(0,IF(A2805-B2805=0,SameDayCycleTimeSettingValue,(A2805-B2805) *24)))</f>
        <v>#N/A</v>
      </c>
      <c r="J2805" s="33" t="e">
        <f>IF(OR(A2805="",B2805=""),NA(),MAX(0,IF(A2805-B2805=0,SameDayCycleTimeSettingValue,((A2805-B2805) *24)-(INT((A2805-B2805)) * (24-(FinishHour-StartHour))))))</f>
        <v>#N/A</v>
      </c>
      <c r="K2805" s="3" t="e">
        <f ca="1">IF(OR(A2805&lt;&gt;"",B2805=""),NA(),MAX(0,IF(_xlfn.DAYS(NOW(),B2805)=0,SameDayCycleTimeSettingValue,_xlfn.DAYS(NOW(),B2805))))</f>
        <v>#N/A</v>
      </c>
    </row>
    <row r="2806" spans="1:11" x14ac:dyDescent="0.25">
      <c r="A2806" s="32" t="str">
        <f>IF(AND(TRIM(INDEX(CompletedDateValues,ROW(A2806)))&lt;&gt;"",INDEX(CompletedDateValues,ROW(A2806))&gt;0),INDEX(CompletedDateValues,ROW(A2806)),"")</f>
        <v/>
      </c>
      <c r="B2806" s="32" t="str">
        <f>IF(AND(TRIM(INDEX(StartDateValues,ROW(A2806)))&lt;&gt;"",INDEX(StartDateValues,ROW(A2806))&gt;0),INDEX(StartDateValues,ROW(A2806)),"")</f>
        <v/>
      </c>
      <c r="C2806" s="22" t="str">
        <f t="shared" si="216"/>
        <v/>
      </c>
      <c r="D2806" s="3" t="str">
        <f t="shared" si="217"/>
        <v/>
      </c>
      <c r="E2806" s="3" t="str">
        <f t="shared" si="218"/>
        <v/>
      </c>
      <c r="F2806" s="3" t="str">
        <f t="shared" si="219"/>
        <v/>
      </c>
      <c r="G2806" s="3" t="str">
        <f>IF(A2806="","",IF(HOUR(A2806)&lt;StartHour,StartHour,IF(HOUR(A2806)&gt;FinishHour,FinishHour,HOUR(A2806))))</f>
        <v/>
      </c>
      <c r="H2806" s="3" t="str">
        <f t="shared" si="220"/>
        <v/>
      </c>
      <c r="I2806" s="33" t="e">
        <f>IF(OR(A2806="",B2806=""),NA(),MAX(0,IF(A2806-B2806=0,SameDayCycleTimeSettingValue,(A2806-B2806) *24)))</f>
        <v>#N/A</v>
      </c>
      <c r="J2806" s="33" t="e">
        <f>IF(OR(A2806="",B2806=""),NA(),MAX(0,IF(A2806-B2806=0,SameDayCycleTimeSettingValue,((A2806-B2806) *24)-(INT((A2806-B2806)) * (24-(FinishHour-StartHour))))))</f>
        <v>#N/A</v>
      </c>
      <c r="K2806" s="3" t="e">
        <f ca="1">IF(OR(A2806&lt;&gt;"",B2806=""),NA(),MAX(0,IF(_xlfn.DAYS(NOW(),B2806)=0,SameDayCycleTimeSettingValue,_xlfn.DAYS(NOW(),B2806))))</f>
        <v>#N/A</v>
      </c>
    </row>
    <row r="2807" spans="1:11" x14ac:dyDescent="0.25">
      <c r="A2807" s="32" t="str">
        <f>IF(AND(TRIM(INDEX(CompletedDateValues,ROW(A2807)))&lt;&gt;"",INDEX(CompletedDateValues,ROW(A2807))&gt;0),INDEX(CompletedDateValues,ROW(A2807)),"")</f>
        <v/>
      </c>
      <c r="B2807" s="32" t="str">
        <f>IF(AND(TRIM(INDEX(StartDateValues,ROW(A2807)))&lt;&gt;"",INDEX(StartDateValues,ROW(A2807))&gt;0),INDEX(StartDateValues,ROW(A2807)),"")</f>
        <v/>
      </c>
      <c r="C2807" s="22" t="str">
        <f t="shared" si="216"/>
        <v/>
      </c>
      <c r="D2807" s="3" t="str">
        <f t="shared" si="217"/>
        <v/>
      </c>
      <c r="E2807" s="3" t="str">
        <f t="shared" si="218"/>
        <v/>
      </c>
      <c r="F2807" s="3" t="str">
        <f t="shared" si="219"/>
        <v/>
      </c>
      <c r="G2807" s="3" t="str">
        <f>IF(A2807="","",IF(HOUR(A2807)&lt;StartHour,StartHour,IF(HOUR(A2807)&gt;FinishHour,FinishHour,HOUR(A2807))))</f>
        <v/>
      </c>
      <c r="H2807" s="3" t="str">
        <f t="shared" si="220"/>
        <v/>
      </c>
      <c r="I2807" s="33" t="e">
        <f>IF(OR(A2807="",B2807=""),NA(),MAX(0,IF(A2807-B2807=0,SameDayCycleTimeSettingValue,(A2807-B2807) *24)))</f>
        <v>#N/A</v>
      </c>
      <c r="J2807" s="33" t="e">
        <f>IF(OR(A2807="",B2807=""),NA(),MAX(0,IF(A2807-B2807=0,SameDayCycleTimeSettingValue,((A2807-B2807) *24)-(INT((A2807-B2807)) * (24-(FinishHour-StartHour))))))</f>
        <v>#N/A</v>
      </c>
      <c r="K2807" s="3" t="e">
        <f ca="1">IF(OR(A2807&lt;&gt;"",B2807=""),NA(),MAX(0,IF(_xlfn.DAYS(NOW(),B2807)=0,SameDayCycleTimeSettingValue,_xlfn.DAYS(NOW(),B2807))))</f>
        <v>#N/A</v>
      </c>
    </row>
    <row r="2808" spans="1:11" x14ac:dyDescent="0.25">
      <c r="A2808" s="32" t="str">
        <f>IF(AND(TRIM(INDEX(CompletedDateValues,ROW(A2808)))&lt;&gt;"",INDEX(CompletedDateValues,ROW(A2808))&gt;0),INDEX(CompletedDateValues,ROW(A2808)),"")</f>
        <v/>
      </c>
      <c r="B2808" s="32" t="str">
        <f>IF(AND(TRIM(INDEX(StartDateValues,ROW(A2808)))&lt;&gt;"",INDEX(StartDateValues,ROW(A2808))&gt;0),INDEX(StartDateValues,ROW(A2808)),"")</f>
        <v/>
      </c>
      <c r="C2808" s="22" t="str">
        <f t="shared" si="216"/>
        <v/>
      </c>
      <c r="D2808" s="3" t="str">
        <f t="shared" si="217"/>
        <v/>
      </c>
      <c r="E2808" s="3" t="str">
        <f t="shared" si="218"/>
        <v/>
      </c>
      <c r="F2808" s="3" t="str">
        <f t="shared" si="219"/>
        <v/>
      </c>
      <c r="G2808" s="3" t="str">
        <f>IF(A2808="","",IF(HOUR(A2808)&lt;StartHour,StartHour,IF(HOUR(A2808)&gt;FinishHour,FinishHour,HOUR(A2808))))</f>
        <v/>
      </c>
      <c r="H2808" s="3" t="str">
        <f t="shared" si="220"/>
        <v/>
      </c>
      <c r="I2808" s="33" t="e">
        <f>IF(OR(A2808="",B2808=""),NA(),MAX(0,IF(A2808-B2808=0,SameDayCycleTimeSettingValue,(A2808-B2808) *24)))</f>
        <v>#N/A</v>
      </c>
      <c r="J2808" s="33" t="e">
        <f>IF(OR(A2808="",B2808=""),NA(),MAX(0,IF(A2808-B2808=0,SameDayCycleTimeSettingValue,((A2808-B2808) *24)-(INT((A2808-B2808)) * (24-(FinishHour-StartHour))))))</f>
        <v>#N/A</v>
      </c>
      <c r="K2808" s="3" t="e">
        <f ca="1">IF(OR(A2808&lt;&gt;"",B2808=""),NA(),MAX(0,IF(_xlfn.DAYS(NOW(),B2808)=0,SameDayCycleTimeSettingValue,_xlfn.DAYS(NOW(),B2808))))</f>
        <v>#N/A</v>
      </c>
    </row>
    <row r="2809" spans="1:11" x14ac:dyDescent="0.25">
      <c r="A2809" s="32" t="str">
        <f>IF(AND(TRIM(INDEX(CompletedDateValues,ROW(A2809)))&lt;&gt;"",INDEX(CompletedDateValues,ROW(A2809))&gt;0),INDEX(CompletedDateValues,ROW(A2809)),"")</f>
        <v/>
      </c>
      <c r="B2809" s="32" t="str">
        <f>IF(AND(TRIM(INDEX(StartDateValues,ROW(A2809)))&lt;&gt;"",INDEX(StartDateValues,ROW(A2809))&gt;0),INDEX(StartDateValues,ROW(A2809)),"")</f>
        <v/>
      </c>
      <c r="C2809" s="22" t="str">
        <f t="shared" si="216"/>
        <v/>
      </c>
      <c r="D2809" s="3" t="str">
        <f t="shared" si="217"/>
        <v/>
      </c>
      <c r="E2809" s="3" t="str">
        <f t="shared" si="218"/>
        <v/>
      </c>
      <c r="F2809" s="3" t="str">
        <f t="shared" si="219"/>
        <v/>
      </c>
      <c r="G2809" s="3" t="str">
        <f>IF(A2809="","",IF(HOUR(A2809)&lt;StartHour,StartHour,IF(HOUR(A2809)&gt;FinishHour,FinishHour,HOUR(A2809))))</f>
        <v/>
      </c>
      <c r="H2809" s="3" t="str">
        <f t="shared" si="220"/>
        <v/>
      </c>
      <c r="I2809" s="33" t="e">
        <f>IF(OR(A2809="",B2809=""),NA(),MAX(0,IF(A2809-B2809=0,SameDayCycleTimeSettingValue,(A2809-B2809) *24)))</f>
        <v>#N/A</v>
      </c>
      <c r="J2809" s="33" t="e">
        <f>IF(OR(A2809="",B2809=""),NA(),MAX(0,IF(A2809-B2809=0,SameDayCycleTimeSettingValue,((A2809-B2809) *24)-(INT((A2809-B2809)) * (24-(FinishHour-StartHour))))))</f>
        <v>#N/A</v>
      </c>
      <c r="K2809" s="3" t="e">
        <f ca="1">IF(OR(A2809&lt;&gt;"",B2809=""),NA(),MAX(0,IF(_xlfn.DAYS(NOW(),B2809)=0,SameDayCycleTimeSettingValue,_xlfn.DAYS(NOW(),B2809))))</f>
        <v>#N/A</v>
      </c>
    </row>
    <row r="2810" spans="1:11" x14ac:dyDescent="0.25">
      <c r="A2810" s="32" t="str">
        <f>IF(AND(TRIM(INDEX(CompletedDateValues,ROW(A2810)))&lt;&gt;"",INDEX(CompletedDateValues,ROW(A2810))&gt;0),INDEX(CompletedDateValues,ROW(A2810)),"")</f>
        <v/>
      </c>
      <c r="B2810" s="32" t="str">
        <f>IF(AND(TRIM(INDEX(StartDateValues,ROW(A2810)))&lt;&gt;"",INDEX(StartDateValues,ROW(A2810))&gt;0),INDEX(StartDateValues,ROW(A2810)),"")</f>
        <v/>
      </c>
      <c r="C2810" s="22" t="str">
        <f t="shared" si="216"/>
        <v/>
      </c>
      <c r="D2810" s="3" t="str">
        <f t="shared" si="217"/>
        <v/>
      </c>
      <c r="E2810" s="3" t="str">
        <f t="shared" si="218"/>
        <v/>
      </c>
      <c r="F2810" s="3" t="str">
        <f t="shared" si="219"/>
        <v/>
      </c>
      <c r="G2810" s="3" t="str">
        <f>IF(A2810="","",IF(HOUR(A2810)&lt;StartHour,StartHour,IF(HOUR(A2810)&gt;FinishHour,FinishHour,HOUR(A2810))))</f>
        <v/>
      </c>
      <c r="H2810" s="3" t="str">
        <f t="shared" si="220"/>
        <v/>
      </c>
      <c r="I2810" s="33" t="e">
        <f>IF(OR(A2810="",B2810=""),NA(),MAX(0,IF(A2810-B2810=0,SameDayCycleTimeSettingValue,(A2810-B2810) *24)))</f>
        <v>#N/A</v>
      </c>
      <c r="J2810" s="33" t="e">
        <f>IF(OR(A2810="",B2810=""),NA(),MAX(0,IF(A2810-B2810=0,SameDayCycleTimeSettingValue,((A2810-B2810) *24)-(INT((A2810-B2810)) * (24-(FinishHour-StartHour))))))</f>
        <v>#N/A</v>
      </c>
      <c r="K2810" s="3" t="e">
        <f ca="1">IF(OR(A2810&lt;&gt;"",B2810=""),NA(),MAX(0,IF(_xlfn.DAYS(NOW(),B2810)=0,SameDayCycleTimeSettingValue,_xlfn.DAYS(NOW(),B2810))))</f>
        <v>#N/A</v>
      </c>
    </row>
    <row r="2811" spans="1:11" x14ac:dyDescent="0.25">
      <c r="A2811" s="32" t="str">
        <f>IF(AND(TRIM(INDEX(CompletedDateValues,ROW(A2811)))&lt;&gt;"",INDEX(CompletedDateValues,ROW(A2811))&gt;0),INDEX(CompletedDateValues,ROW(A2811)),"")</f>
        <v/>
      </c>
      <c r="B2811" s="32" t="str">
        <f>IF(AND(TRIM(INDEX(StartDateValues,ROW(A2811)))&lt;&gt;"",INDEX(StartDateValues,ROW(A2811))&gt;0),INDEX(StartDateValues,ROW(A2811)),"")</f>
        <v/>
      </c>
      <c r="C2811" s="22" t="str">
        <f t="shared" si="216"/>
        <v/>
      </c>
      <c r="D2811" s="3" t="str">
        <f t="shared" si="217"/>
        <v/>
      </c>
      <c r="E2811" s="3" t="str">
        <f t="shared" si="218"/>
        <v/>
      </c>
      <c r="F2811" s="3" t="str">
        <f t="shared" si="219"/>
        <v/>
      </c>
      <c r="G2811" s="3" t="str">
        <f>IF(A2811="","",IF(HOUR(A2811)&lt;StartHour,StartHour,IF(HOUR(A2811)&gt;FinishHour,FinishHour,HOUR(A2811))))</f>
        <v/>
      </c>
      <c r="H2811" s="3" t="str">
        <f t="shared" si="220"/>
        <v/>
      </c>
      <c r="I2811" s="33" t="e">
        <f>IF(OR(A2811="",B2811=""),NA(),MAX(0,IF(A2811-B2811=0,SameDayCycleTimeSettingValue,(A2811-B2811) *24)))</f>
        <v>#N/A</v>
      </c>
      <c r="J2811" s="33" t="e">
        <f>IF(OR(A2811="",B2811=""),NA(),MAX(0,IF(A2811-B2811=0,SameDayCycleTimeSettingValue,((A2811-B2811) *24)-(INT((A2811-B2811)) * (24-(FinishHour-StartHour))))))</f>
        <v>#N/A</v>
      </c>
      <c r="K2811" s="3" t="e">
        <f ca="1">IF(OR(A2811&lt;&gt;"",B2811=""),NA(),MAX(0,IF(_xlfn.DAYS(NOW(),B2811)=0,SameDayCycleTimeSettingValue,_xlfn.DAYS(NOW(),B2811))))</f>
        <v>#N/A</v>
      </c>
    </row>
    <row r="2812" spans="1:11" x14ac:dyDescent="0.25">
      <c r="A2812" s="32" t="str">
        <f>IF(AND(TRIM(INDEX(CompletedDateValues,ROW(A2812)))&lt;&gt;"",INDEX(CompletedDateValues,ROW(A2812))&gt;0),INDEX(CompletedDateValues,ROW(A2812)),"")</f>
        <v/>
      </c>
      <c r="B2812" s="32" t="str">
        <f>IF(AND(TRIM(INDEX(StartDateValues,ROW(A2812)))&lt;&gt;"",INDEX(StartDateValues,ROW(A2812))&gt;0),INDEX(StartDateValues,ROW(A2812)),"")</f>
        <v/>
      </c>
      <c r="C2812" s="22" t="str">
        <f t="shared" si="216"/>
        <v/>
      </c>
      <c r="D2812" s="3" t="str">
        <f t="shared" si="217"/>
        <v/>
      </c>
      <c r="E2812" s="3" t="str">
        <f t="shared" si="218"/>
        <v/>
      </c>
      <c r="F2812" s="3" t="str">
        <f t="shared" si="219"/>
        <v/>
      </c>
      <c r="G2812" s="3" t="str">
        <f>IF(A2812="","",IF(HOUR(A2812)&lt;StartHour,StartHour,IF(HOUR(A2812)&gt;FinishHour,FinishHour,HOUR(A2812))))</f>
        <v/>
      </c>
      <c r="H2812" s="3" t="str">
        <f t="shared" si="220"/>
        <v/>
      </c>
      <c r="I2812" s="33" t="e">
        <f>IF(OR(A2812="",B2812=""),NA(),MAX(0,IF(A2812-B2812=0,SameDayCycleTimeSettingValue,(A2812-B2812) *24)))</f>
        <v>#N/A</v>
      </c>
      <c r="J2812" s="33" t="e">
        <f>IF(OR(A2812="",B2812=""),NA(),MAX(0,IF(A2812-B2812=0,SameDayCycleTimeSettingValue,((A2812-B2812) *24)-(INT((A2812-B2812)) * (24-(FinishHour-StartHour))))))</f>
        <v>#N/A</v>
      </c>
      <c r="K2812" s="3" t="e">
        <f ca="1">IF(OR(A2812&lt;&gt;"",B2812=""),NA(),MAX(0,IF(_xlfn.DAYS(NOW(),B2812)=0,SameDayCycleTimeSettingValue,_xlfn.DAYS(NOW(),B2812))))</f>
        <v>#N/A</v>
      </c>
    </row>
    <row r="2813" spans="1:11" x14ac:dyDescent="0.25">
      <c r="A2813" s="32" t="str">
        <f>IF(AND(TRIM(INDEX(CompletedDateValues,ROW(A2813)))&lt;&gt;"",INDEX(CompletedDateValues,ROW(A2813))&gt;0),INDEX(CompletedDateValues,ROW(A2813)),"")</f>
        <v/>
      </c>
      <c r="B2813" s="32" t="str">
        <f>IF(AND(TRIM(INDEX(StartDateValues,ROW(A2813)))&lt;&gt;"",INDEX(StartDateValues,ROW(A2813))&gt;0),INDEX(StartDateValues,ROW(A2813)),"")</f>
        <v/>
      </c>
      <c r="C2813" s="22" t="str">
        <f t="shared" si="216"/>
        <v/>
      </c>
      <c r="D2813" s="3" t="str">
        <f t="shared" si="217"/>
        <v/>
      </c>
      <c r="E2813" s="3" t="str">
        <f t="shared" si="218"/>
        <v/>
      </c>
      <c r="F2813" s="3" t="str">
        <f t="shared" si="219"/>
        <v/>
      </c>
      <c r="G2813" s="3" t="str">
        <f>IF(A2813="","",IF(HOUR(A2813)&lt;StartHour,StartHour,IF(HOUR(A2813)&gt;FinishHour,FinishHour,HOUR(A2813))))</f>
        <v/>
      </c>
      <c r="H2813" s="3" t="str">
        <f t="shared" si="220"/>
        <v/>
      </c>
      <c r="I2813" s="33" t="e">
        <f>IF(OR(A2813="",B2813=""),NA(),MAX(0,IF(A2813-B2813=0,SameDayCycleTimeSettingValue,(A2813-B2813) *24)))</f>
        <v>#N/A</v>
      </c>
      <c r="J2813" s="33" t="e">
        <f>IF(OR(A2813="",B2813=""),NA(),MAX(0,IF(A2813-B2813=0,SameDayCycleTimeSettingValue,((A2813-B2813) *24)-(INT((A2813-B2813)) * (24-(FinishHour-StartHour))))))</f>
        <v>#N/A</v>
      </c>
      <c r="K2813" s="3" t="e">
        <f ca="1">IF(OR(A2813&lt;&gt;"",B2813=""),NA(),MAX(0,IF(_xlfn.DAYS(NOW(),B2813)=0,SameDayCycleTimeSettingValue,_xlfn.DAYS(NOW(),B2813))))</f>
        <v>#N/A</v>
      </c>
    </row>
    <row r="2814" spans="1:11" x14ac:dyDescent="0.25">
      <c r="A2814" s="32" t="str">
        <f>IF(AND(TRIM(INDEX(CompletedDateValues,ROW(A2814)))&lt;&gt;"",INDEX(CompletedDateValues,ROW(A2814))&gt;0),INDEX(CompletedDateValues,ROW(A2814)),"")</f>
        <v/>
      </c>
      <c r="B2814" s="32" t="str">
        <f>IF(AND(TRIM(INDEX(StartDateValues,ROW(A2814)))&lt;&gt;"",INDEX(StartDateValues,ROW(A2814))&gt;0),INDEX(StartDateValues,ROW(A2814)),"")</f>
        <v/>
      </c>
      <c r="C2814" s="22" t="str">
        <f t="shared" si="216"/>
        <v/>
      </c>
      <c r="D2814" s="3" t="str">
        <f t="shared" si="217"/>
        <v/>
      </c>
      <c r="E2814" s="3" t="str">
        <f t="shared" si="218"/>
        <v/>
      </c>
      <c r="F2814" s="3" t="str">
        <f t="shared" si="219"/>
        <v/>
      </c>
      <c r="G2814" s="3" t="str">
        <f>IF(A2814="","",IF(HOUR(A2814)&lt;StartHour,StartHour,IF(HOUR(A2814)&gt;FinishHour,FinishHour,HOUR(A2814))))</f>
        <v/>
      </c>
      <c r="H2814" s="3" t="str">
        <f t="shared" si="220"/>
        <v/>
      </c>
      <c r="I2814" s="33" t="e">
        <f>IF(OR(A2814="",B2814=""),NA(),MAX(0,IF(A2814-B2814=0,SameDayCycleTimeSettingValue,(A2814-B2814) *24)))</f>
        <v>#N/A</v>
      </c>
      <c r="J2814" s="33" t="e">
        <f>IF(OR(A2814="",B2814=""),NA(),MAX(0,IF(A2814-B2814=0,SameDayCycleTimeSettingValue,((A2814-B2814) *24)-(INT((A2814-B2814)) * (24-(FinishHour-StartHour))))))</f>
        <v>#N/A</v>
      </c>
      <c r="K2814" s="3" t="e">
        <f ca="1">IF(OR(A2814&lt;&gt;"",B2814=""),NA(),MAX(0,IF(_xlfn.DAYS(NOW(),B2814)=0,SameDayCycleTimeSettingValue,_xlfn.DAYS(NOW(),B2814))))</f>
        <v>#N/A</v>
      </c>
    </row>
    <row r="2815" spans="1:11" x14ac:dyDescent="0.25">
      <c r="A2815" s="32" t="str">
        <f>IF(AND(TRIM(INDEX(CompletedDateValues,ROW(A2815)))&lt;&gt;"",INDEX(CompletedDateValues,ROW(A2815))&gt;0),INDEX(CompletedDateValues,ROW(A2815)),"")</f>
        <v/>
      </c>
      <c r="B2815" s="32" t="str">
        <f>IF(AND(TRIM(INDEX(StartDateValues,ROW(A2815)))&lt;&gt;"",INDEX(StartDateValues,ROW(A2815))&gt;0),INDEX(StartDateValues,ROW(A2815)),"")</f>
        <v/>
      </c>
      <c r="C2815" s="22" t="str">
        <f t="shared" si="216"/>
        <v/>
      </c>
      <c r="D2815" s="3" t="str">
        <f t="shared" si="217"/>
        <v/>
      </c>
      <c r="E2815" s="3" t="str">
        <f t="shared" si="218"/>
        <v/>
      </c>
      <c r="F2815" s="3" t="str">
        <f t="shared" si="219"/>
        <v/>
      </c>
      <c r="G2815" s="3" t="str">
        <f>IF(A2815="","",IF(HOUR(A2815)&lt;StartHour,StartHour,IF(HOUR(A2815)&gt;FinishHour,FinishHour,HOUR(A2815))))</f>
        <v/>
      </c>
      <c r="H2815" s="3" t="str">
        <f t="shared" si="220"/>
        <v/>
      </c>
      <c r="I2815" s="33" t="e">
        <f>IF(OR(A2815="",B2815=""),NA(),MAX(0,IF(A2815-B2815=0,SameDayCycleTimeSettingValue,(A2815-B2815) *24)))</f>
        <v>#N/A</v>
      </c>
      <c r="J2815" s="33" t="e">
        <f>IF(OR(A2815="",B2815=""),NA(),MAX(0,IF(A2815-B2815=0,SameDayCycleTimeSettingValue,((A2815-B2815) *24)-(INT((A2815-B2815)) * (24-(FinishHour-StartHour))))))</f>
        <v>#N/A</v>
      </c>
      <c r="K2815" s="3" t="e">
        <f ca="1">IF(OR(A2815&lt;&gt;"",B2815=""),NA(),MAX(0,IF(_xlfn.DAYS(NOW(),B2815)=0,SameDayCycleTimeSettingValue,_xlfn.DAYS(NOW(),B2815))))</f>
        <v>#N/A</v>
      </c>
    </row>
    <row r="2816" spans="1:11" x14ac:dyDescent="0.25">
      <c r="A2816" s="32" t="str">
        <f>IF(AND(TRIM(INDEX(CompletedDateValues,ROW(A2816)))&lt;&gt;"",INDEX(CompletedDateValues,ROW(A2816))&gt;0),INDEX(CompletedDateValues,ROW(A2816)),"")</f>
        <v/>
      </c>
      <c r="B2816" s="32" t="str">
        <f>IF(AND(TRIM(INDEX(StartDateValues,ROW(A2816)))&lt;&gt;"",INDEX(StartDateValues,ROW(A2816))&gt;0),INDEX(StartDateValues,ROW(A2816)),"")</f>
        <v/>
      </c>
      <c r="C2816" s="22" t="str">
        <f t="shared" si="216"/>
        <v/>
      </c>
      <c r="D2816" s="3" t="str">
        <f t="shared" si="217"/>
        <v/>
      </c>
      <c r="E2816" s="3" t="str">
        <f t="shared" si="218"/>
        <v/>
      </c>
      <c r="F2816" s="3" t="str">
        <f t="shared" si="219"/>
        <v/>
      </c>
      <c r="G2816" s="3" t="str">
        <f>IF(A2816="","",IF(HOUR(A2816)&lt;StartHour,StartHour,IF(HOUR(A2816)&gt;FinishHour,FinishHour,HOUR(A2816))))</f>
        <v/>
      </c>
      <c r="H2816" s="3" t="str">
        <f t="shared" si="220"/>
        <v/>
      </c>
      <c r="I2816" s="33" t="e">
        <f>IF(OR(A2816="",B2816=""),NA(),MAX(0,IF(A2816-B2816=0,SameDayCycleTimeSettingValue,(A2816-B2816) *24)))</f>
        <v>#N/A</v>
      </c>
      <c r="J2816" s="33" t="e">
        <f>IF(OR(A2816="",B2816=""),NA(),MAX(0,IF(A2816-B2816=0,SameDayCycleTimeSettingValue,((A2816-B2816) *24)-(INT((A2816-B2816)) * (24-(FinishHour-StartHour))))))</f>
        <v>#N/A</v>
      </c>
      <c r="K2816" s="3" t="e">
        <f ca="1">IF(OR(A2816&lt;&gt;"",B2816=""),NA(),MAX(0,IF(_xlfn.DAYS(NOW(),B2816)=0,SameDayCycleTimeSettingValue,_xlfn.DAYS(NOW(),B2816))))</f>
        <v>#N/A</v>
      </c>
    </row>
    <row r="2817" spans="1:11" x14ac:dyDescent="0.25">
      <c r="A2817" s="32" t="str">
        <f>IF(AND(TRIM(INDEX(CompletedDateValues,ROW(A2817)))&lt;&gt;"",INDEX(CompletedDateValues,ROW(A2817))&gt;0),INDEX(CompletedDateValues,ROW(A2817)),"")</f>
        <v/>
      </c>
      <c r="B2817" s="32" t="str">
        <f>IF(AND(TRIM(INDEX(StartDateValues,ROW(A2817)))&lt;&gt;"",INDEX(StartDateValues,ROW(A2817))&gt;0),INDEX(StartDateValues,ROW(A2817)),"")</f>
        <v/>
      </c>
      <c r="C2817" s="22" t="str">
        <f t="shared" si="216"/>
        <v/>
      </c>
      <c r="D2817" s="3" t="str">
        <f t="shared" si="217"/>
        <v/>
      </c>
      <c r="E2817" s="3" t="str">
        <f t="shared" si="218"/>
        <v/>
      </c>
      <c r="F2817" s="3" t="str">
        <f t="shared" si="219"/>
        <v/>
      </c>
      <c r="G2817" s="3" t="str">
        <f>IF(A2817="","",IF(HOUR(A2817)&lt;StartHour,StartHour,IF(HOUR(A2817)&gt;FinishHour,FinishHour,HOUR(A2817))))</f>
        <v/>
      </c>
      <c r="H2817" s="3" t="str">
        <f t="shared" si="220"/>
        <v/>
      </c>
      <c r="I2817" s="33" t="e">
        <f>IF(OR(A2817="",B2817=""),NA(),MAX(0,IF(A2817-B2817=0,SameDayCycleTimeSettingValue,(A2817-B2817) *24)))</f>
        <v>#N/A</v>
      </c>
      <c r="J2817" s="33" t="e">
        <f>IF(OR(A2817="",B2817=""),NA(),MAX(0,IF(A2817-B2817=0,SameDayCycleTimeSettingValue,((A2817-B2817) *24)-(INT((A2817-B2817)) * (24-(FinishHour-StartHour))))))</f>
        <v>#N/A</v>
      </c>
      <c r="K2817" s="3" t="e">
        <f ca="1">IF(OR(A2817&lt;&gt;"",B2817=""),NA(),MAX(0,IF(_xlfn.DAYS(NOW(),B2817)=0,SameDayCycleTimeSettingValue,_xlfn.DAYS(NOW(),B2817))))</f>
        <v>#N/A</v>
      </c>
    </row>
    <row r="2818" spans="1:11" x14ac:dyDescent="0.25">
      <c r="A2818" s="32" t="str">
        <f>IF(AND(TRIM(INDEX(CompletedDateValues,ROW(A2818)))&lt;&gt;"",INDEX(CompletedDateValues,ROW(A2818))&gt;0),INDEX(CompletedDateValues,ROW(A2818)),"")</f>
        <v/>
      </c>
      <c r="B2818" s="32" t="str">
        <f>IF(AND(TRIM(INDEX(StartDateValues,ROW(A2818)))&lt;&gt;"",INDEX(StartDateValues,ROW(A2818))&gt;0),INDEX(StartDateValues,ROW(A2818)),"")</f>
        <v/>
      </c>
      <c r="C2818" s="22" t="str">
        <f t="shared" si="216"/>
        <v/>
      </c>
      <c r="D2818" s="3" t="str">
        <f t="shared" si="217"/>
        <v/>
      </c>
      <c r="E2818" s="3" t="str">
        <f t="shared" si="218"/>
        <v/>
      </c>
      <c r="F2818" s="3" t="str">
        <f t="shared" si="219"/>
        <v/>
      </c>
      <c r="G2818" s="3" t="str">
        <f>IF(A2818="","",IF(HOUR(A2818)&lt;StartHour,StartHour,IF(HOUR(A2818)&gt;FinishHour,FinishHour,HOUR(A2818))))</f>
        <v/>
      </c>
      <c r="H2818" s="3" t="str">
        <f t="shared" si="220"/>
        <v/>
      </c>
      <c r="I2818" s="33" t="e">
        <f>IF(OR(A2818="",B2818=""),NA(),MAX(0,IF(A2818-B2818=0,SameDayCycleTimeSettingValue,(A2818-B2818) *24)))</f>
        <v>#N/A</v>
      </c>
      <c r="J2818" s="33" t="e">
        <f>IF(OR(A2818="",B2818=""),NA(),MAX(0,IF(A2818-B2818=0,SameDayCycleTimeSettingValue,((A2818-B2818) *24)-(INT((A2818-B2818)) * (24-(FinishHour-StartHour))))))</f>
        <v>#N/A</v>
      </c>
      <c r="K2818" s="3" t="e">
        <f ca="1">IF(OR(A2818&lt;&gt;"",B2818=""),NA(),MAX(0,IF(_xlfn.DAYS(NOW(),B2818)=0,SameDayCycleTimeSettingValue,_xlfn.DAYS(NOW(),B2818))))</f>
        <v>#N/A</v>
      </c>
    </row>
    <row r="2819" spans="1:11" x14ac:dyDescent="0.25">
      <c r="A2819" s="32" t="str">
        <f>IF(AND(TRIM(INDEX(CompletedDateValues,ROW(A2819)))&lt;&gt;"",INDEX(CompletedDateValues,ROW(A2819))&gt;0),INDEX(CompletedDateValues,ROW(A2819)),"")</f>
        <v/>
      </c>
      <c r="B2819" s="32" t="str">
        <f>IF(AND(TRIM(INDEX(StartDateValues,ROW(A2819)))&lt;&gt;"",INDEX(StartDateValues,ROW(A2819))&gt;0),INDEX(StartDateValues,ROW(A2819)),"")</f>
        <v/>
      </c>
      <c r="C2819" s="22" t="str">
        <f t="shared" ref="C2819:C2882" si="221">IF(AND(TRIM(INDEX(WorkTypeValues,ROW(A2819)))&lt;&gt;"",INDEX(WorkTypeValues,ROW(A2819))&gt;0),INDEX(WorkTypeValues,ROW(A2819)),"")</f>
        <v/>
      </c>
      <c r="D2819" s="3" t="str">
        <f t="shared" ref="D2819:D2882" si="222">IF(A2819="", "",YEAR(A2819))</f>
        <v/>
      </c>
      <c r="E2819" s="3" t="str">
        <f t="shared" ref="E2819:E2882" si="223">IF(A2819="","",MONTH(A2819))</f>
        <v/>
      </c>
      <c r="F2819" s="3" t="str">
        <f t="shared" ref="F2819:F2882" si="224">IF(A2819="","",DAY(A2819))</f>
        <v/>
      </c>
      <c r="G2819" s="3" t="str">
        <f>IF(A2819="","",IF(HOUR(A2819)&lt;StartHour,StartHour,IF(HOUR(A2819)&gt;FinishHour,FinishHour,HOUR(A2819))))</f>
        <v/>
      </c>
      <c r="H2819" s="3" t="str">
        <f t="shared" ref="H2819:H2882" si="225">IF(D2819="","",D2819&amp;"-"&amp;TEXT(E2819,"00") &amp;"-"&amp;TEXT(F2819,"00") &amp;"-"&amp;TEXT(G2819,"00"))</f>
        <v/>
      </c>
      <c r="I2819" s="33" t="e">
        <f>IF(OR(A2819="",B2819=""),NA(),MAX(0,IF(A2819-B2819=0,SameDayCycleTimeSettingValue,(A2819-B2819) *24)))</f>
        <v>#N/A</v>
      </c>
      <c r="J2819" s="33" t="e">
        <f>IF(OR(A2819="",B2819=""),NA(),MAX(0,IF(A2819-B2819=0,SameDayCycleTimeSettingValue,((A2819-B2819) *24)-(INT((A2819-B2819)) * (24-(FinishHour-StartHour))))))</f>
        <v>#N/A</v>
      </c>
      <c r="K2819" s="3" t="e">
        <f ca="1">IF(OR(A2819&lt;&gt;"",B2819=""),NA(),MAX(0,IF(_xlfn.DAYS(NOW(),B2819)=0,SameDayCycleTimeSettingValue,_xlfn.DAYS(NOW(),B2819))))</f>
        <v>#N/A</v>
      </c>
    </row>
    <row r="2820" spans="1:11" x14ac:dyDescent="0.25">
      <c r="A2820" s="32" t="str">
        <f>IF(AND(TRIM(INDEX(CompletedDateValues,ROW(A2820)))&lt;&gt;"",INDEX(CompletedDateValues,ROW(A2820))&gt;0),INDEX(CompletedDateValues,ROW(A2820)),"")</f>
        <v/>
      </c>
      <c r="B2820" s="32" t="str">
        <f>IF(AND(TRIM(INDEX(StartDateValues,ROW(A2820)))&lt;&gt;"",INDEX(StartDateValues,ROW(A2820))&gt;0),INDEX(StartDateValues,ROW(A2820)),"")</f>
        <v/>
      </c>
      <c r="C2820" s="22" t="str">
        <f t="shared" si="221"/>
        <v/>
      </c>
      <c r="D2820" s="3" t="str">
        <f t="shared" si="222"/>
        <v/>
      </c>
      <c r="E2820" s="3" t="str">
        <f t="shared" si="223"/>
        <v/>
      </c>
      <c r="F2820" s="3" t="str">
        <f t="shared" si="224"/>
        <v/>
      </c>
      <c r="G2820" s="3" t="str">
        <f>IF(A2820="","",IF(HOUR(A2820)&lt;StartHour,StartHour,IF(HOUR(A2820)&gt;FinishHour,FinishHour,HOUR(A2820))))</f>
        <v/>
      </c>
      <c r="H2820" s="3" t="str">
        <f t="shared" si="225"/>
        <v/>
      </c>
      <c r="I2820" s="33" t="e">
        <f>IF(OR(A2820="",B2820=""),NA(),MAX(0,IF(A2820-B2820=0,SameDayCycleTimeSettingValue,(A2820-B2820) *24)))</f>
        <v>#N/A</v>
      </c>
      <c r="J2820" s="33" t="e">
        <f>IF(OR(A2820="",B2820=""),NA(),MAX(0,IF(A2820-B2820=0,SameDayCycleTimeSettingValue,((A2820-B2820) *24)-(INT((A2820-B2820)) * (24-(FinishHour-StartHour))))))</f>
        <v>#N/A</v>
      </c>
      <c r="K2820" s="3" t="e">
        <f ca="1">IF(OR(A2820&lt;&gt;"",B2820=""),NA(),MAX(0,IF(_xlfn.DAYS(NOW(),B2820)=0,SameDayCycleTimeSettingValue,_xlfn.DAYS(NOW(),B2820))))</f>
        <v>#N/A</v>
      </c>
    </row>
    <row r="2821" spans="1:11" x14ac:dyDescent="0.25">
      <c r="A2821" s="32" t="str">
        <f>IF(AND(TRIM(INDEX(CompletedDateValues,ROW(A2821)))&lt;&gt;"",INDEX(CompletedDateValues,ROW(A2821))&gt;0),INDEX(CompletedDateValues,ROW(A2821)),"")</f>
        <v/>
      </c>
      <c r="B2821" s="32" t="str">
        <f>IF(AND(TRIM(INDEX(StartDateValues,ROW(A2821)))&lt;&gt;"",INDEX(StartDateValues,ROW(A2821))&gt;0),INDEX(StartDateValues,ROW(A2821)),"")</f>
        <v/>
      </c>
      <c r="C2821" s="22" t="str">
        <f t="shared" si="221"/>
        <v/>
      </c>
      <c r="D2821" s="3" t="str">
        <f t="shared" si="222"/>
        <v/>
      </c>
      <c r="E2821" s="3" t="str">
        <f t="shared" si="223"/>
        <v/>
      </c>
      <c r="F2821" s="3" t="str">
        <f t="shared" si="224"/>
        <v/>
      </c>
      <c r="G2821" s="3" t="str">
        <f>IF(A2821="","",IF(HOUR(A2821)&lt;StartHour,StartHour,IF(HOUR(A2821)&gt;FinishHour,FinishHour,HOUR(A2821))))</f>
        <v/>
      </c>
      <c r="H2821" s="3" t="str">
        <f t="shared" si="225"/>
        <v/>
      </c>
      <c r="I2821" s="33" t="e">
        <f>IF(OR(A2821="",B2821=""),NA(),MAX(0,IF(A2821-B2821=0,SameDayCycleTimeSettingValue,(A2821-B2821) *24)))</f>
        <v>#N/A</v>
      </c>
      <c r="J2821" s="33" t="e">
        <f>IF(OR(A2821="",B2821=""),NA(),MAX(0,IF(A2821-B2821=0,SameDayCycleTimeSettingValue,((A2821-B2821) *24)-(INT((A2821-B2821)) * (24-(FinishHour-StartHour))))))</f>
        <v>#N/A</v>
      </c>
      <c r="K2821" s="3" t="e">
        <f ca="1">IF(OR(A2821&lt;&gt;"",B2821=""),NA(),MAX(0,IF(_xlfn.DAYS(NOW(),B2821)=0,SameDayCycleTimeSettingValue,_xlfn.DAYS(NOW(),B2821))))</f>
        <v>#N/A</v>
      </c>
    </row>
    <row r="2822" spans="1:11" x14ac:dyDescent="0.25">
      <c r="A2822" s="32" t="str">
        <f>IF(AND(TRIM(INDEX(CompletedDateValues,ROW(A2822)))&lt;&gt;"",INDEX(CompletedDateValues,ROW(A2822))&gt;0),INDEX(CompletedDateValues,ROW(A2822)),"")</f>
        <v/>
      </c>
      <c r="B2822" s="32" t="str">
        <f>IF(AND(TRIM(INDEX(StartDateValues,ROW(A2822)))&lt;&gt;"",INDEX(StartDateValues,ROW(A2822))&gt;0),INDEX(StartDateValues,ROW(A2822)),"")</f>
        <v/>
      </c>
      <c r="C2822" s="22" t="str">
        <f t="shared" si="221"/>
        <v/>
      </c>
      <c r="D2822" s="3" t="str">
        <f t="shared" si="222"/>
        <v/>
      </c>
      <c r="E2822" s="3" t="str">
        <f t="shared" si="223"/>
        <v/>
      </c>
      <c r="F2822" s="3" t="str">
        <f t="shared" si="224"/>
        <v/>
      </c>
      <c r="G2822" s="3" t="str">
        <f>IF(A2822="","",IF(HOUR(A2822)&lt;StartHour,StartHour,IF(HOUR(A2822)&gt;FinishHour,FinishHour,HOUR(A2822))))</f>
        <v/>
      </c>
      <c r="H2822" s="3" t="str">
        <f t="shared" si="225"/>
        <v/>
      </c>
      <c r="I2822" s="33" t="e">
        <f>IF(OR(A2822="",B2822=""),NA(),MAX(0,IF(A2822-B2822=0,SameDayCycleTimeSettingValue,(A2822-B2822) *24)))</f>
        <v>#N/A</v>
      </c>
      <c r="J2822" s="33" t="e">
        <f>IF(OR(A2822="",B2822=""),NA(),MAX(0,IF(A2822-B2822=0,SameDayCycleTimeSettingValue,((A2822-B2822) *24)-(INT((A2822-B2822)) * (24-(FinishHour-StartHour))))))</f>
        <v>#N/A</v>
      </c>
      <c r="K2822" s="3" t="e">
        <f ca="1">IF(OR(A2822&lt;&gt;"",B2822=""),NA(),MAX(0,IF(_xlfn.DAYS(NOW(),B2822)=0,SameDayCycleTimeSettingValue,_xlfn.DAYS(NOW(),B2822))))</f>
        <v>#N/A</v>
      </c>
    </row>
    <row r="2823" spans="1:11" x14ac:dyDescent="0.25">
      <c r="A2823" s="32" t="str">
        <f>IF(AND(TRIM(INDEX(CompletedDateValues,ROW(A2823)))&lt;&gt;"",INDEX(CompletedDateValues,ROW(A2823))&gt;0),INDEX(CompletedDateValues,ROW(A2823)),"")</f>
        <v/>
      </c>
      <c r="B2823" s="32" t="str">
        <f>IF(AND(TRIM(INDEX(StartDateValues,ROW(A2823)))&lt;&gt;"",INDEX(StartDateValues,ROW(A2823))&gt;0),INDEX(StartDateValues,ROW(A2823)),"")</f>
        <v/>
      </c>
      <c r="C2823" s="22" t="str">
        <f t="shared" si="221"/>
        <v/>
      </c>
      <c r="D2823" s="3" t="str">
        <f t="shared" si="222"/>
        <v/>
      </c>
      <c r="E2823" s="3" t="str">
        <f t="shared" si="223"/>
        <v/>
      </c>
      <c r="F2823" s="3" t="str">
        <f t="shared" si="224"/>
        <v/>
      </c>
      <c r="G2823" s="3" t="str">
        <f>IF(A2823="","",IF(HOUR(A2823)&lt;StartHour,StartHour,IF(HOUR(A2823)&gt;FinishHour,FinishHour,HOUR(A2823))))</f>
        <v/>
      </c>
      <c r="H2823" s="3" t="str">
        <f t="shared" si="225"/>
        <v/>
      </c>
      <c r="I2823" s="33" t="e">
        <f>IF(OR(A2823="",B2823=""),NA(),MAX(0,IF(A2823-B2823=0,SameDayCycleTimeSettingValue,(A2823-B2823) *24)))</f>
        <v>#N/A</v>
      </c>
      <c r="J2823" s="33" t="e">
        <f>IF(OR(A2823="",B2823=""),NA(),MAX(0,IF(A2823-B2823=0,SameDayCycleTimeSettingValue,((A2823-B2823) *24)-(INT((A2823-B2823)) * (24-(FinishHour-StartHour))))))</f>
        <v>#N/A</v>
      </c>
      <c r="K2823" s="3" t="e">
        <f ca="1">IF(OR(A2823&lt;&gt;"",B2823=""),NA(),MAX(0,IF(_xlfn.DAYS(NOW(),B2823)=0,SameDayCycleTimeSettingValue,_xlfn.DAYS(NOW(),B2823))))</f>
        <v>#N/A</v>
      </c>
    </row>
    <row r="2824" spans="1:11" x14ac:dyDescent="0.25">
      <c r="A2824" s="32" t="str">
        <f>IF(AND(TRIM(INDEX(CompletedDateValues,ROW(A2824)))&lt;&gt;"",INDEX(CompletedDateValues,ROW(A2824))&gt;0),INDEX(CompletedDateValues,ROW(A2824)),"")</f>
        <v/>
      </c>
      <c r="B2824" s="32" t="str">
        <f>IF(AND(TRIM(INDEX(StartDateValues,ROW(A2824)))&lt;&gt;"",INDEX(StartDateValues,ROW(A2824))&gt;0),INDEX(StartDateValues,ROW(A2824)),"")</f>
        <v/>
      </c>
      <c r="C2824" s="22" t="str">
        <f t="shared" si="221"/>
        <v/>
      </c>
      <c r="D2824" s="3" t="str">
        <f t="shared" si="222"/>
        <v/>
      </c>
      <c r="E2824" s="3" t="str">
        <f t="shared" si="223"/>
        <v/>
      </c>
      <c r="F2824" s="3" t="str">
        <f t="shared" si="224"/>
        <v/>
      </c>
      <c r="G2824" s="3" t="str">
        <f>IF(A2824="","",IF(HOUR(A2824)&lt;StartHour,StartHour,IF(HOUR(A2824)&gt;FinishHour,FinishHour,HOUR(A2824))))</f>
        <v/>
      </c>
      <c r="H2824" s="3" t="str">
        <f t="shared" si="225"/>
        <v/>
      </c>
      <c r="I2824" s="33" t="e">
        <f>IF(OR(A2824="",B2824=""),NA(),MAX(0,IF(A2824-B2824=0,SameDayCycleTimeSettingValue,(A2824-B2824) *24)))</f>
        <v>#N/A</v>
      </c>
      <c r="J2824" s="33" t="e">
        <f>IF(OR(A2824="",B2824=""),NA(),MAX(0,IF(A2824-B2824=0,SameDayCycleTimeSettingValue,((A2824-B2824) *24)-(INT((A2824-B2824)) * (24-(FinishHour-StartHour))))))</f>
        <v>#N/A</v>
      </c>
      <c r="K2824" s="3" t="e">
        <f ca="1">IF(OR(A2824&lt;&gt;"",B2824=""),NA(),MAX(0,IF(_xlfn.DAYS(NOW(),B2824)=0,SameDayCycleTimeSettingValue,_xlfn.DAYS(NOW(),B2824))))</f>
        <v>#N/A</v>
      </c>
    </row>
    <row r="2825" spans="1:11" x14ac:dyDescent="0.25">
      <c r="A2825" s="32" t="str">
        <f>IF(AND(TRIM(INDEX(CompletedDateValues,ROW(A2825)))&lt;&gt;"",INDEX(CompletedDateValues,ROW(A2825))&gt;0),INDEX(CompletedDateValues,ROW(A2825)),"")</f>
        <v/>
      </c>
      <c r="B2825" s="32" t="str">
        <f>IF(AND(TRIM(INDEX(StartDateValues,ROW(A2825)))&lt;&gt;"",INDEX(StartDateValues,ROW(A2825))&gt;0),INDEX(StartDateValues,ROW(A2825)),"")</f>
        <v/>
      </c>
      <c r="C2825" s="22" t="str">
        <f t="shared" si="221"/>
        <v/>
      </c>
      <c r="D2825" s="3" t="str">
        <f t="shared" si="222"/>
        <v/>
      </c>
      <c r="E2825" s="3" t="str">
        <f t="shared" si="223"/>
        <v/>
      </c>
      <c r="F2825" s="3" t="str">
        <f t="shared" si="224"/>
        <v/>
      </c>
      <c r="G2825" s="3" t="str">
        <f>IF(A2825="","",IF(HOUR(A2825)&lt;StartHour,StartHour,IF(HOUR(A2825)&gt;FinishHour,FinishHour,HOUR(A2825))))</f>
        <v/>
      </c>
      <c r="H2825" s="3" t="str">
        <f t="shared" si="225"/>
        <v/>
      </c>
      <c r="I2825" s="33" t="e">
        <f>IF(OR(A2825="",B2825=""),NA(),MAX(0,IF(A2825-B2825=0,SameDayCycleTimeSettingValue,(A2825-B2825) *24)))</f>
        <v>#N/A</v>
      </c>
      <c r="J2825" s="33" t="e">
        <f>IF(OR(A2825="",B2825=""),NA(),MAX(0,IF(A2825-B2825=0,SameDayCycleTimeSettingValue,((A2825-B2825) *24)-(INT((A2825-B2825)) * (24-(FinishHour-StartHour))))))</f>
        <v>#N/A</v>
      </c>
      <c r="K2825" s="3" t="e">
        <f ca="1">IF(OR(A2825&lt;&gt;"",B2825=""),NA(),MAX(0,IF(_xlfn.DAYS(NOW(),B2825)=0,SameDayCycleTimeSettingValue,_xlfn.DAYS(NOW(),B2825))))</f>
        <v>#N/A</v>
      </c>
    </row>
    <row r="2826" spans="1:11" x14ac:dyDescent="0.25">
      <c r="A2826" s="32" t="str">
        <f>IF(AND(TRIM(INDEX(CompletedDateValues,ROW(A2826)))&lt;&gt;"",INDEX(CompletedDateValues,ROW(A2826))&gt;0),INDEX(CompletedDateValues,ROW(A2826)),"")</f>
        <v/>
      </c>
      <c r="B2826" s="32" t="str">
        <f>IF(AND(TRIM(INDEX(StartDateValues,ROW(A2826)))&lt;&gt;"",INDEX(StartDateValues,ROW(A2826))&gt;0),INDEX(StartDateValues,ROW(A2826)),"")</f>
        <v/>
      </c>
      <c r="C2826" s="22" t="str">
        <f t="shared" si="221"/>
        <v/>
      </c>
      <c r="D2826" s="3" t="str">
        <f t="shared" si="222"/>
        <v/>
      </c>
      <c r="E2826" s="3" t="str">
        <f t="shared" si="223"/>
        <v/>
      </c>
      <c r="F2826" s="3" t="str">
        <f t="shared" si="224"/>
        <v/>
      </c>
      <c r="G2826" s="3" t="str">
        <f>IF(A2826="","",IF(HOUR(A2826)&lt;StartHour,StartHour,IF(HOUR(A2826)&gt;FinishHour,FinishHour,HOUR(A2826))))</f>
        <v/>
      </c>
      <c r="H2826" s="3" t="str">
        <f t="shared" si="225"/>
        <v/>
      </c>
      <c r="I2826" s="33" t="e">
        <f>IF(OR(A2826="",B2826=""),NA(),MAX(0,IF(A2826-B2826=0,SameDayCycleTimeSettingValue,(A2826-B2826) *24)))</f>
        <v>#N/A</v>
      </c>
      <c r="J2826" s="33" t="e">
        <f>IF(OR(A2826="",B2826=""),NA(),MAX(0,IF(A2826-B2826=0,SameDayCycleTimeSettingValue,((A2826-B2826) *24)-(INT((A2826-B2826)) * (24-(FinishHour-StartHour))))))</f>
        <v>#N/A</v>
      </c>
      <c r="K2826" s="3" t="e">
        <f ca="1">IF(OR(A2826&lt;&gt;"",B2826=""),NA(),MAX(0,IF(_xlfn.DAYS(NOW(),B2826)=0,SameDayCycleTimeSettingValue,_xlfn.DAYS(NOW(),B2826))))</f>
        <v>#N/A</v>
      </c>
    </row>
    <row r="2827" spans="1:11" x14ac:dyDescent="0.25">
      <c r="A2827" s="32" t="str">
        <f>IF(AND(TRIM(INDEX(CompletedDateValues,ROW(A2827)))&lt;&gt;"",INDEX(CompletedDateValues,ROW(A2827))&gt;0),INDEX(CompletedDateValues,ROW(A2827)),"")</f>
        <v/>
      </c>
      <c r="B2827" s="32" t="str">
        <f>IF(AND(TRIM(INDEX(StartDateValues,ROW(A2827)))&lt;&gt;"",INDEX(StartDateValues,ROW(A2827))&gt;0),INDEX(StartDateValues,ROW(A2827)),"")</f>
        <v/>
      </c>
      <c r="C2827" s="22" t="str">
        <f t="shared" si="221"/>
        <v/>
      </c>
      <c r="D2827" s="3" t="str">
        <f t="shared" si="222"/>
        <v/>
      </c>
      <c r="E2827" s="3" t="str">
        <f t="shared" si="223"/>
        <v/>
      </c>
      <c r="F2827" s="3" t="str">
        <f t="shared" si="224"/>
        <v/>
      </c>
      <c r="G2827" s="3" t="str">
        <f>IF(A2827="","",IF(HOUR(A2827)&lt;StartHour,StartHour,IF(HOUR(A2827)&gt;FinishHour,FinishHour,HOUR(A2827))))</f>
        <v/>
      </c>
      <c r="H2827" s="3" t="str">
        <f t="shared" si="225"/>
        <v/>
      </c>
      <c r="I2827" s="33" t="e">
        <f>IF(OR(A2827="",B2827=""),NA(),MAX(0,IF(A2827-B2827=0,SameDayCycleTimeSettingValue,(A2827-B2827) *24)))</f>
        <v>#N/A</v>
      </c>
      <c r="J2827" s="33" t="e">
        <f>IF(OR(A2827="",B2827=""),NA(),MAX(0,IF(A2827-B2827=0,SameDayCycleTimeSettingValue,((A2827-B2827) *24)-(INT((A2827-B2827)) * (24-(FinishHour-StartHour))))))</f>
        <v>#N/A</v>
      </c>
      <c r="K2827" s="3" t="e">
        <f ca="1">IF(OR(A2827&lt;&gt;"",B2827=""),NA(),MAX(0,IF(_xlfn.DAYS(NOW(),B2827)=0,SameDayCycleTimeSettingValue,_xlfn.DAYS(NOW(),B2827))))</f>
        <v>#N/A</v>
      </c>
    </row>
    <row r="2828" spans="1:11" x14ac:dyDescent="0.25">
      <c r="A2828" s="32" t="str">
        <f>IF(AND(TRIM(INDEX(CompletedDateValues,ROW(A2828)))&lt;&gt;"",INDEX(CompletedDateValues,ROW(A2828))&gt;0),INDEX(CompletedDateValues,ROW(A2828)),"")</f>
        <v/>
      </c>
      <c r="B2828" s="32" t="str">
        <f>IF(AND(TRIM(INDEX(StartDateValues,ROW(A2828)))&lt;&gt;"",INDEX(StartDateValues,ROW(A2828))&gt;0),INDEX(StartDateValues,ROW(A2828)),"")</f>
        <v/>
      </c>
      <c r="C2828" s="22" t="str">
        <f t="shared" si="221"/>
        <v/>
      </c>
      <c r="D2828" s="3" t="str">
        <f t="shared" si="222"/>
        <v/>
      </c>
      <c r="E2828" s="3" t="str">
        <f t="shared" si="223"/>
        <v/>
      </c>
      <c r="F2828" s="3" t="str">
        <f t="shared" si="224"/>
        <v/>
      </c>
      <c r="G2828" s="3" t="str">
        <f>IF(A2828="","",IF(HOUR(A2828)&lt;StartHour,StartHour,IF(HOUR(A2828)&gt;FinishHour,FinishHour,HOUR(A2828))))</f>
        <v/>
      </c>
      <c r="H2828" s="3" t="str">
        <f t="shared" si="225"/>
        <v/>
      </c>
      <c r="I2828" s="33" t="e">
        <f>IF(OR(A2828="",B2828=""),NA(),MAX(0,IF(A2828-B2828=0,SameDayCycleTimeSettingValue,(A2828-B2828) *24)))</f>
        <v>#N/A</v>
      </c>
      <c r="J2828" s="33" t="e">
        <f>IF(OR(A2828="",B2828=""),NA(),MAX(0,IF(A2828-B2828=0,SameDayCycleTimeSettingValue,((A2828-B2828) *24)-(INT((A2828-B2828)) * (24-(FinishHour-StartHour))))))</f>
        <v>#N/A</v>
      </c>
      <c r="K2828" s="3" t="e">
        <f ca="1">IF(OR(A2828&lt;&gt;"",B2828=""),NA(),MAX(0,IF(_xlfn.DAYS(NOW(),B2828)=0,SameDayCycleTimeSettingValue,_xlfn.DAYS(NOW(),B2828))))</f>
        <v>#N/A</v>
      </c>
    </row>
    <row r="2829" spans="1:11" x14ac:dyDescent="0.25">
      <c r="A2829" s="32" t="str">
        <f>IF(AND(TRIM(INDEX(CompletedDateValues,ROW(A2829)))&lt;&gt;"",INDEX(CompletedDateValues,ROW(A2829))&gt;0),INDEX(CompletedDateValues,ROW(A2829)),"")</f>
        <v/>
      </c>
      <c r="B2829" s="32" t="str">
        <f>IF(AND(TRIM(INDEX(StartDateValues,ROW(A2829)))&lt;&gt;"",INDEX(StartDateValues,ROW(A2829))&gt;0),INDEX(StartDateValues,ROW(A2829)),"")</f>
        <v/>
      </c>
      <c r="C2829" s="22" t="str">
        <f t="shared" si="221"/>
        <v/>
      </c>
      <c r="D2829" s="3" t="str">
        <f t="shared" si="222"/>
        <v/>
      </c>
      <c r="E2829" s="3" t="str">
        <f t="shared" si="223"/>
        <v/>
      </c>
      <c r="F2829" s="3" t="str">
        <f t="shared" si="224"/>
        <v/>
      </c>
      <c r="G2829" s="3" t="str">
        <f>IF(A2829="","",IF(HOUR(A2829)&lt;StartHour,StartHour,IF(HOUR(A2829)&gt;FinishHour,FinishHour,HOUR(A2829))))</f>
        <v/>
      </c>
      <c r="H2829" s="3" t="str">
        <f t="shared" si="225"/>
        <v/>
      </c>
      <c r="I2829" s="33" t="e">
        <f>IF(OR(A2829="",B2829=""),NA(),MAX(0,IF(A2829-B2829=0,SameDayCycleTimeSettingValue,(A2829-B2829) *24)))</f>
        <v>#N/A</v>
      </c>
      <c r="J2829" s="33" t="e">
        <f>IF(OR(A2829="",B2829=""),NA(),MAX(0,IF(A2829-B2829=0,SameDayCycleTimeSettingValue,((A2829-B2829) *24)-(INT((A2829-B2829)) * (24-(FinishHour-StartHour))))))</f>
        <v>#N/A</v>
      </c>
      <c r="K2829" s="3" t="e">
        <f ca="1">IF(OR(A2829&lt;&gt;"",B2829=""),NA(),MAX(0,IF(_xlfn.DAYS(NOW(),B2829)=0,SameDayCycleTimeSettingValue,_xlfn.DAYS(NOW(),B2829))))</f>
        <v>#N/A</v>
      </c>
    </row>
    <row r="2830" spans="1:11" x14ac:dyDescent="0.25">
      <c r="A2830" s="32" t="str">
        <f>IF(AND(TRIM(INDEX(CompletedDateValues,ROW(A2830)))&lt;&gt;"",INDEX(CompletedDateValues,ROW(A2830))&gt;0),INDEX(CompletedDateValues,ROW(A2830)),"")</f>
        <v/>
      </c>
      <c r="B2830" s="32" t="str">
        <f>IF(AND(TRIM(INDEX(StartDateValues,ROW(A2830)))&lt;&gt;"",INDEX(StartDateValues,ROW(A2830))&gt;0),INDEX(StartDateValues,ROW(A2830)),"")</f>
        <v/>
      </c>
      <c r="C2830" s="22" t="str">
        <f t="shared" si="221"/>
        <v/>
      </c>
      <c r="D2830" s="3" t="str">
        <f t="shared" si="222"/>
        <v/>
      </c>
      <c r="E2830" s="3" t="str">
        <f t="shared" si="223"/>
        <v/>
      </c>
      <c r="F2830" s="3" t="str">
        <f t="shared" si="224"/>
        <v/>
      </c>
      <c r="G2830" s="3" t="str">
        <f>IF(A2830="","",IF(HOUR(A2830)&lt;StartHour,StartHour,IF(HOUR(A2830)&gt;FinishHour,FinishHour,HOUR(A2830))))</f>
        <v/>
      </c>
      <c r="H2830" s="3" t="str">
        <f t="shared" si="225"/>
        <v/>
      </c>
      <c r="I2830" s="33" t="e">
        <f>IF(OR(A2830="",B2830=""),NA(),MAX(0,IF(A2830-B2830=0,SameDayCycleTimeSettingValue,(A2830-B2830) *24)))</f>
        <v>#N/A</v>
      </c>
      <c r="J2830" s="33" t="e">
        <f>IF(OR(A2830="",B2830=""),NA(),MAX(0,IF(A2830-B2830=0,SameDayCycleTimeSettingValue,((A2830-B2830) *24)-(INT((A2830-B2830)) * (24-(FinishHour-StartHour))))))</f>
        <v>#N/A</v>
      </c>
      <c r="K2830" s="3" t="e">
        <f ca="1">IF(OR(A2830&lt;&gt;"",B2830=""),NA(),MAX(0,IF(_xlfn.DAYS(NOW(),B2830)=0,SameDayCycleTimeSettingValue,_xlfn.DAYS(NOW(),B2830))))</f>
        <v>#N/A</v>
      </c>
    </row>
    <row r="2831" spans="1:11" x14ac:dyDescent="0.25">
      <c r="A2831" s="32" t="str">
        <f>IF(AND(TRIM(INDEX(CompletedDateValues,ROW(A2831)))&lt;&gt;"",INDEX(CompletedDateValues,ROW(A2831))&gt;0),INDEX(CompletedDateValues,ROW(A2831)),"")</f>
        <v/>
      </c>
      <c r="B2831" s="32" t="str">
        <f>IF(AND(TRIM(INDEX(StartDateValues,ROW(A2831)))&lt;&gt;"",INDEX(StartDateValues,ROW(A2831))&gt;0),INDEX(StartDateValues,ROW(A2831)),"")</f>
        <v/>
      </c>
      <c r="C2831" s="22" t="str">
        <f t="shared" si="221"/>
        <v/>
      </c>
      <c r="D2831" s="3" t="str">
        <f t="shared" si="222"/>
        <v/>
      </c>
      <c r="E2831" s="3" t="str">
        <f t="shared" si="223"/>
        <v/>
      </c>
      <c r="F2831" s="3" t="str">
        <f t="shared" si="224"/>
        <v/>
      </c>
      <c r="G2831" s="3" t="str">
        <f>IF(A2831="","",IF(HOUR(A2831)&lt;StartHour,StartHour,IF(HOUR(A2831)&gt;FinishHour,FinishHour,HOUR(A2831))))</f>
        <v/>
      </c>
      <c r="H2831" s="3" t="str">
        <f t="shared" si="225"/>
        <v/>
      </c>
      <c r="I2831" s="33" t="e">
        <f>IF(OR(A2831="",B2831=""),NA(),MAX(0,IF(A2831-B2831=0,SameDayCycleTimeSettingValue,(A2831-B2831) *24)))</f>
        <v>#N/A</v>
      </c>
      <c r="J2831" s="33" t="e">
        <f>IF(OR(A2831="",B2831=""),NA(),MAX(0,IF(A2831-B2831=0,SameDayCycleTimeSettingValue,((A2831-B2831) *24)-(INT((A2831-B2831)) * (24-(FinishHour-StartHour))))))</f>
        <v>#N/A</v>
      </c>
      <c r="K2831" s="3" t="e">
        <f ca="1">IF(OR(A2831&lt;&gt;"",B2831=""),NA(),MAX(0,IF(_xlfn.DAYS(NOW(),B2831)=0,SameDayCycleTimeSettingValue,_xlfn.DAYS(NOW(),B2831))))</f>
        <v>#N/A</v>
      </c>
    </row>
    <row r="2832" spans="1:11" x14ac:dyDescent="0.25">
      <c r="A2832" s="32" t="str">
        <f>IF(AND(TRIM(INDEX(CompletedDateValues,ROW(A2832)))&lt;&gt;"",INDEX(CompletedDateValues,ROW(A2832))&gt;0),INDEX(CompletedDateValues,ROW(A2832)),"")</f>
        <v/>
      </c>
      <c r="B2832" s="32" t="str">
        <f>IF(AND(TRIM(INDEX(StartDateValues,ROW(A2832)))&lt;&gt;"",INDEX(StartDateValues,ROW(A2832))&gt;0),INDEX(StartDateValues,ROW(A2832)),"")</f>
        <v/>
      </c>
      <c r="C2832" s="22" t="str">
        <f t="shared" si="221"/>
        <v/>
      </c>
      <c r="D2832" s="3" t="str">
        <f t="shared" si="222"/>
        <v/>
      </c>
      <c r="E2832" s="3" t="str">
        <f t="shared" si="223"/>
        <v/>
      </c>
      <c r="F2832" s="3" t="str">
        <f t="shared" si="224"/>
        <v/>
      </c>
      <c r="G2832" s="3" t="str">
        <f>IF(A2832="","",IF(HOUR(A2832)&lt;StartHour,StartHour,IF(HOUR(A2832)&gt;FinishHour,FinishHour,HOUR(A2832))))</f>
        <v/>
      </c>
      <c r="H2832" s="3" t="str">
        <f t="shared" si="225"/>
        <v/>
      </c>
      <c r="I2832" s="33" t="e">
        <f>IF(OR(A2832="",B2832=""),NA(),MAX(0,IF(A2832-B2832=0,SameDayCycleTimeSettingValue,(A2832-B2832) *24)))</f>
        <v>#N/A</v>
      </c>
      <c r="J2832" s="33" t="e">
        <f>IF(OR(A2832="",B2832=""),NA(),MAX(0,IF(A2832-B2832=0,SameDayCycleTimeSettingValue,((A2832-B2832) *24)-(INT((A2832-B2832)) * (24-(FinishHour-StartHour))))))</f>
        <v>#N/A</v>
      </c>
      <c r="K2832" s="3" t="e">
        <f ca="1">IF(OR(A2832&lt;&gt;"",B2832=""),NA(),MAX(0,IF(_xlfn.DAYS(NOW(),B2832)=0,SameDayCycleTimeSettingValue,_xlfn.DAYS(NOW(),B2832))))</f>
        <v>#N/A</v>
      </c>
    </row>
    <row r="2833" spans="1:11" x14ac:dyDescent="0.25">
      <c r="A2833" s="32" t="str">
        <f>IF(AND(TRIM(INDEX(CompletedDateValues,ROW(A2833)))&lt;&gt;"",INDEX(CompletedDateValues,ROW(A2833))&gt;0),INDEX(CompletedDateValues,ROW(A2833)),"")</f>
        <v/>
      </c>
      <c r="B2833" s="32" t="str">
        <f>IF(AND(TRIM(INDEX(StartDateValues,ROW(A2833)))&lt;&gt;"",INDEX(StartDateValues,ROW(A2833))&gt;0),INDEX(StartDateValues,ROW(A2833)),"")</f>
        <v/>
      </c>
      <c r="C2833" s="22" t="str">
        <f t="shared" si="221"/>
        <v/>
      </c>
      <c r="D2833" s="3" t="str">
        <f t="shared" si="222"/>
        <v/>
      </c>
      <c r="E2833" s="3" t="str">
        <f t="shared" si="223"/>
        <v/>
      </c>
      <c r="F2833" s="3" t="str">
        <f t="shared" si="224"/>
        <v/>
      </c>
      <c r="G2833" s="3" t="str">
        <f>IF(A2833="","",IF(HOUR(A2833)&lt;StartHour,StartHour,IF(HOUR(A2833)&gt;FinishHour,FinishHour,HOUR(A2833))))</f>
        <v/>
      </c>
      <c r="H2833" s="3" t="str">
        <f t="shared" si="225"/>
        <v/>
      </c>
      <c r="I2833" s="33" t="e">
        <f>IF(OR(A2833="",B2833=""),NA(),MAX(0,IF(A2833-B2833=0,SameDayCycleTimeSettingValue,(A2833-B2833) *24)))</f>
        <v>#N/A</v>
      </c>
      <c r="J2833" s="33" t="e">
        <f>IF(OR(A2833="",B2833=""),NA(),MAX(0,IF(A2833-B2833=0,SameDayCycleTimeSettingValue,((A2833-B2833) *24)-(INT((A2833-B2833)) * (24-(FinishHour-StartHour))))))</f>
        <v>#N/A</v>
      </c>
      <c r="K2833" s="3" t="e">
        <f ca="1">IF(OR(A2833&lt;&gt;"",B2833=""),NA(),MAX(0,IF(_xlfn.DAYS(NOW(),B2833)=0,SameDayCycleTimeSettingValue,_xlfn.DAYS(NOW(),B2833))))</f>
        <v>#N/A</v>
      </c>
    </row>
    <row r="2834" spans="1:11" x14ac:dyDescent="0.25">
      <c r="A2834" s="32" t="str">
        <f>IF(AND(TRIM(INDEX(CompletedDateValues,ROW(A2834)))&lt;&gt;"",INDEX(CompletedDateValues,ROW(A2834))&gt;0),INDEX(CompletedDateValues,ROW(A2834)),"")</f>
        <v/>
      </c>
      <c r="B2834" s="32" t="str">
        <f>IF(AND(TRIM(INDEX(StartDateValues,ROW(A2834)))&lt;&gt;"",INDEX(StartDateValues,ROW(A2834))&gt;0),INDEX(StartDateValues,ROW(A2834)),"")</f>
        <v/>
      </c>
      <c r="C2834" s="22" t="str">
        <f t="shared" si="221"/>
        <v/>
      </c>
      <c r="D2834" s="3" t="str">
        <f t="shared" si="222"/>
        <v/>
      </c>
      <c r="E2834" s="3" t="str">
        <f t="shared" si="223"/>
        <v/>
      </c>
      <c r="F2834" s="3" t="str">
        <f t="shared" si="224"/>
        <v/>
      </c>
      <c r="G2834" s="3" t="str">
        <f>IF(A2834="","",IF(HOUR(A2834)&lt;StartHour,StartHour,IF(HOUR(A2834)&gt;FinishHour,FinishHour,HOUR(A2834))))</f>
        <v/>
      </c>
      <c r="H2834" s="3" t="str">
        <f t="shared" si="225"/>
        <v/>
      </c>
      <c r="I2834" s="33" t="e">
        <f>IF(OR(A2834="",B2834=""),NA(),MAX(0,IF(A2834-B2834=0,SameDayCycleTimeSettingValue,(A2834-B2834) *24)))</f>
        <v>#N/A</v>
      </c>
      <c r="J2834" s="33" t="e">
        <f>IF(OR(A2834="",B2834=""),NA(),MAX(0,IF(A2834-B2834=0,SameDayCycleTimeSettingValue,((A2834-B2834) *24)-(INT((A2834-B2834)) * (24-(FinishHour-StartHour))))))</f>
        <v>#N/A</v>
      </c>
      <c r="K2834" s="3" t="e">
        <f ca="1">IF(OR(A2834&lt;&gt;"",B2834=""),NA(),MAX(0,IF(_xlfn.DAYS(NOW(),B2834)=0,SameDayCycleTimeSettingValue,_xlfn.DAYS(NOW(),B2834))))</f>
        <v>#N/A</v>
      </c>
    </row>
    <row r="2835" spans="1:11" x14ac:dyDescent="0.25">
      <c r="A2835" s="32" t="str">
        <f>IF(AND(TRIM(INDEX(CompletedDateValues,ROW(A2835)))&lt;&gt;"",INDEX(CompletedDateValues,ROW(A2835))&gt;0),INDEX(CompletedDateValues,ROW(A2835)),"")</f>
        <v/>
      </c>
      <c r="B2835" s="32" t="str">
        <f>IF(AND(TRIM(INDEX(StartDateValues,ROW(A2835)))&lt;&gt;"",INDEX(StartDateValues,ROW(A2835))&gt;0),INDEX(StartDateValues,ROW(A2835)),"")</f>
        <v/>
      </c>
      <c r="C2835" s="22" t="str">
        <f t="shared" si="221"/>
        <v/>
      </c>
      <c r="D2835" s="3" t="str">
        <f t="shared" si="222"/>
        <v/>
      </c>
      <c r="E2835" s="3" t="str">
        <f t="shared" si="223"/>
        <v/>
      </c>
      <c r="F2835" s="3" t="str">
        <f t="shared" si="224"/>
        <v/>
      </c>
      <c r="G2835" s="3" t="str">
        <f>IF(A2835="","",IF(HOUR(A2835)&lt;StartHour,StartHour,IF(HOUR(A2835)&gt;FinishHour,FinishHour,HOUR(A2835))))</f>
        <v/>
      </c>
      <c r="H2835" s="3" t="str">
        <f t="shared" si="225"/>
        <v/>
      </c>
      <c r="I2835" s="33" t="e">
        <f>IF(OR(A2835="",B2835=""),NA(),MAX(0,IF(A2835-B2835=0,SameDayCycleTimeSettingValue,(A2835-B2835) *24)))</f>
        <v>#N/A</v>
      </c>
      <c r="J2835" s="33" t="e">
        <f>IF(OR(A2835="",B2835=""),NA(),MAX(0,IF(A2835-B2835=0,SameDayCycleTimeSettingValue,((A2835-B2835) *24)-(INT((A2835-B2835)) * (24-(FinishHour-StartHour))))))</f>
        <v>#N/A</v>
      </c>
      <c r="K2835" s="3" t="e">
        <f ca="1">IF(OR(A2835&lt;&gt;"",B2835=""),NA(),MAX(0,IF(_xlfn.DAYS(NOW(),B2835)=0,SameDayCycleTimeSettingValue,_xlfn.DAYS(NOW(),B2835))))</f>
        <v>#N/A</v>
      </c>
    </row>
    <row r="2836" spans="1:11" x14ac:dyDescent="0.25">
      <c r="A2836" s="32" t="str">
        <f>IF(AND(TRIM(INDEX(CompletedDateValues,ROW(A2836)))&lt;&gt;"",INDEX(CompletedDateValues,ROW(A2836))&gt;0),INDEX(CompletedDateValues,ROW(A2836)),"")</f>
        <v/>
      </c>
      <c r="B2836" s="32" t="str">
        <f>IF(AND(TRIM(INDEX(StartDateValues,ROW(A2836)))&lt;&gt;"",INDEX(StartDateValues,ROW(A2836))&gt;0),INDEX(StartDateValues,ROW(A2836)),"")</f>
        <v/>
      </c>
      <c r="C2836" s="22" t="str">
        <f t="shared" si="221"/>
        <v/>
      </c>
      <c r="D2836" s="3" t="str">
        <f t="shared" si="222"/>
        <v/>
      </c>
      <c r="E2836" s="3" t="str">
        <f t="shared" si="223"/>
        <v/>
      </c>
      <c r="F2836" s="3" t="str">
        <f t="shared" si="224"/>
        <v/>
      </c>
      <c r="G2836" s="3" t="str">
        <f>IF(A2836="","",IF(HOUR(A2836)&lt;StartHour,StartHour,IF(HOUR(A2836)&gt;FinishHour,FinishHour,HOUR(A2836))))</f>
        <v/>
      </c>
      <c r="H2836" s="3" t="str">
        <f t="shared" si="225"/>
        <v/>
      </c>
      <c r="I2836" s="33" t="e">
        <f>IF(OR(A2836="",B2836=""),NA(),MAX(0,IF(A2836-B2836=0,SameDayCycleTimeSettingValue,(A2836-B2836) *24)))</f>
        <v>#N/A</v>
      </c>
      <c r="J2836" s="33" t="e">
        <f>IF(OR(A2836="",B2836=""),NA(),MAX(0,IF(A2836-B2836=0,SameDayCycleTimeSettingValue,((A2836-B2836) *24)-(INT((A2836-B2836)) * (24-(FinishHour-StartHour))))))</f>
        <v>#N/A</v>
      </c>
      <c r="K2836" s="3" t="e">
        <f ca="1">IF(OR(A2836&lt;&gt;"",B2836=""),NA(),MAX(0,IF(_xlfn.DAYS(NOW(),B2836)=0,SameDayCycleTimeSettingValue,_xlfn.DAYS(NOW(),B2836))))</f>
        <v>#N/A</v>
      </c>
    </row>
    <row r="2837" spans="1:11" x14ac:dyDescent="0.25">
      <c r="A2837" s="32" t="str">
        <f>IF(AND(TRIM(INDEX(CompletedDateValues,ROW(A2837)))&lt;&gt;"",INDEX(CompletedDateValues,ROW(A2837))&gt;0),INDEX(CompletedDateValues,ROW(A2837)),"")</f>
        <v/>
      </c>
      <c r="B2837" s="32" t="str">
        <f>IF(AND(TRIM(INDEX(StartDateValues,ROW(A2837)))&lt;&gt;"",INDEX(StartDateValues,ROW(A2837))&gt;0),INDEX(StartDateValues,ROW(A2837)),"")</f>
        <v/>
      </c>
      <c r="C2837" s="22" t="str">
        <f t="shared" si="221"/>
        <v/>
      </c>
      <c r="D2837" s="3" t="str">
        <f t="shared" si="222"/>
        <v/>
      </c>
      <c r="E2837" s="3" t="str">
        <f t="shared" si="223"/>
        <v/>
      </c>
      <c r="F2837" s="3" t="str">
        <f t="shared" si="224"/>
        <v/>
      </c>
      <c r="G2837" s="3" t="str">
        <f>IF(A2837="","",IF(HOUR(A2837)&lt;StartHour,StartHour,IF(HOUR(A2837)&gt;FinishHour,FinishHour,HOUR(A2837))))</f>
        <v/>
      </c>
      <c r="H2837" s="3" t="str">
        <f t="shared" si="225"/>
        <v/>
      </c>
      <c r="I2837" s="33" t="e">
        <f>IF(OR(A2837="",B2837=""),NA(),MAX(0,IF(A2837-B2837=0,SameDayCycleTimeSettingValue,(A2837-B2837) *24)))</f>
        <v>#N/A</v>
      </c>
      <c r="J2837" s="33" t="e">
        <f>IF(OR(A2837="",B2837=""),NA(),MAX(0,IF(A2837-B2837=0,SameDayCycleTimeSettingValue,((A2837-B2837) *24)-(INT((A2837-B2837)) * (24-(FinishHour-StartHour))))))</f>
        <v>#N/A</v>
      </c>
      <c r="K2837" s="3" t="e">
        <f ca="1">IF(OR(A2837&lt;&gt;"",B2837=""),NA(),MAX(0,IF(_xlfn.DAYS(NOW(),B2837)=0,SameDayCycleTimeSettingValue,_xlfn.DAYS(NOW(),B2837))))</f>
        <v>#N/A</v>
      </c>
    </row>
    <row r="2838" spans="1:11" x14ac:dyDescent="0.25">
      <c r="A2838" s="32" t="str">
        <f>IF(AND(TRIM(INDEX(CompletedDateValues,ROW(A2838)))&lt;&gt;"",INDEX(CompletedDateValues,ROW(A2838))&gt;0),INDEX(CompletedDateValues,ROW(A2838)),"")</f>
        <v/>
      </c>
      <c r="B2838" s="32" t="str">
        <f>IF(AND(TRIM(INDEX(StartDateValues,ROW(A2838)))&lt;&gt;"",INDEX(StartDateValues,ROW(A2838))&gt;0),INDEX(StartDateValues,ROW(A2838)),"")</f>
        <v/>
      </c>
      <c r="C2838" s="22" t="str">
        <f t="shared" si="221"/>
        <v/>
      </c>
      <c r="D2838" s="3" t="str">
        <f t="shared" si="222"/>
        <v/>
      </c>
      <c r="E2838" s="3" t="str">
        <f t="shared" si="223"/>
        <v/>
      </c>
      <c r="F2838" s="3" t="str">
        <f t="shared" si="224"/>
        <v/>
      </c>
      <c r="G2838" s="3" t="str">
        <f>IF(A2838="","",IF(HOUR(A2838)&lt;StartHour,StartHour,IF(HOUR(A2838)&gt;FinishHour,FinishHour,HOUR(A2838))))</f>
        <v/>
      </c>
      <c r="H2838" s="3" t="str">
        <f t="shared" si="225"/>
        <v/>
      </c>
      <c r="I2838" s="33" t="e">
        <f>IF(OR(A2838="",B2838=""),NA(),MAX(0,IF(A2838-B2838=0,SameDayCycleTimeSettingValue,(A2838-B2838) *24)))</f>
        <v>#N/A</v>
      </c>
      <c r="J2838" s="33" t="e">
        <f>IF(OR(A2838="",B2838=""),NA(),MAX(0,IF(A2838-B2838=0,SameDayCycleTimeSettingValue,((A2838-B2838) *24)-(INT((A2838-B2838)) * (24-(FinishHour-StartHour))))))</f>
        <v>#N/A</v>
      </c>
      <c r="K2838" s="3" t="e">
        <f ca="1">IF(OR(A2838&lt;&gt;"",B2838=""),NA(),MAX(0,IF(_xlfn.DAYS(NOW(),B2838)=0,SameDayCycleTimeSettingValue,_xlfn.DAYS(NOW(),B2838))))</f>
        <v>#N/A</v>
      </c>
    </row>
    <row r="2839" spans="1:11" x14ac:dyDescent="0.25">
      <c r="A2839" s="32" t="str">
        <f>IF(AND(TRIM(INDEX(CompletedDateValues,ROW(A2839)))&lt;&gt;"",INDEX(CompletedDateValues,ROW(A2839))&gt;0),INDEX(CompletedDateValues,ROW(A2839)),"")</f>
        <v/>
      </c>
      <c r="B2839" s="32" t="str">
        <f>IF(AND(TRIM(INDEX(StartDateValues,ROW(A2839)))&lt;&gt;"",INDEX(StartDateValues,ROW(A2839))&gt;0),INDEX(StartDateValues,ROW(A2839)),"")</f>
        <v/>
      </c>
      <c r="C2839" s="22" t="str">
        <f t="shared" si="221"/>
        <v/>
      </c>
      <c r="D2839" s="3" t="str">
        <f t="shared" si="222"/>
        <v/>
      </c>
      <c r="E2839" s="3" t="str">
        <f t="shared" si="223"/>
        <v/>
      </c>
      <c r="F2839" s="3" t="str">
        <f t="shared" si="224"/>
        <v/>
      </c>
      <c r="G2839" s="3" t="str">
        <f>IF(A2839="","",IF(HOUR(A2839)&lt;StartHour,StartHour,IF(HOUR(A2839)&gt;FinishHour,FinishHour,HOUR(A2839))))</f>
        <v/>
      </c>
      <c r="H2839" s="3" t="str">
        <f t="shared" si="225"/>
        <v/>
      </c>
      <c r="I2839" s="33" t="e">
        <f>IF(OR(A2839="",B2839=""),NA(),MAX(0,IF(A2839-B2839=0,SameDayCycleTimeSettingValue,(A2839-B2839) *24)))</f>
        <v>#N/A</v>
      </c>
      <c r="J2839" s="33" t="e">
        <f>IF(OR(A2839="",B2839=""),NA(),MAX(0,IF(A2839-B2839=0,SameDayCycleTimeSettingValue,((A2839-B2839) *24)-(INT((A2839-B2839)) * (24-(FinishHour-StartHour))))))</f>
        <v>#N/A</v>
      </c>
      <c r="K2839" s="3" t="e">
        <f ca="1">IF(OR(A2839&lt;&gt;"",B2839=""),NA(),MAX(0,IF(_xlfn.DAYS(NOW(),B2839)=0,SameDayCycleTimeSettingValue,_xlfn.DAYS(NOW(),B2839))))</f>
        <v>#N/A</v>
      </c>
    </row>
    <row r="2840" spans="1:11" x14ac:dyDescent="0.25">
      <c r="A2840" s="32" t="str">
        <f>IF(AND(TRIM(INDEX(CompletedDateValues,ROW(A2840)))&lt;&gt;"",INDEX(CompletedDateValues,ROW(A2840))&gt;0),INDEX(CompletedDateValues,ROW(A2840)),"")</f>
        <v/>
      </c>
      <c r="B2840" s="32" t="str">
        <f>IF(AND(TRIM(INDEX(StartDateValues,ROW(A2840)))&lt;&gt;"",INDEX(StartDateValues,ROW(A2840))&gt;0),INDEX(StartDateValues,ROW(A2840)),"")</f>
        <v/>
      </c>
      <c r="C2840" s="22" t="str">
        <f t="shared" si="221"/>
        <v/>
      </c>
      <c r="D2840" s="3" t="str">
        <f t="shared" si="222"/>
        <v/>
      </c>
      <c r="E2840" s="3" t="str">
        <f t="shared" si="223"/>
        <v/>
      </c>
      <c r="F2840" s="3" t="str">
        <f t="shared" si="224"/>
        <v/>
      </c>
      <c r="G2840" s="3" t="str">
        <f>IF(A2840="","",IF(HOUR(A2840)&lt;StartHour,StartHour,IF(HOUR(A2840)&gt;FinishHour,FinishHour,HOUR(A2840))))</f>
        <v/>
      </c>
      <c r="H2840" s="3" t="str">
        <f t="shared" si="225"/>
        <v/>
      </c>
      <c r="I2840" s="33" t="e">
        <f>IF(OR(A2840="",B2840=""),NA(),MAX(0,IF(A2840-B2840=0,SameDayCycleTimeSettingValue,(A2840-B2840) *24)))</f>
        <v>#N/A</v>
      </c>
      <c r="J2840" s="33" t="e">
        <f>IF(OR(A2840="",B2840=""),NA(),MAX(0,IF(A2840-B2840=0,SameDayCycleTimeSettingValue,((A2840-B2840) *24)-(INT((A2840-B2840)) * (24-(FinishHour-StartHour))))))</f>
        <v>#N/A</v>
      </c>
      <c r="K2840" s="3" t="e">
        <f ca="1">IF(OR(A2840&lt;&gt;"",B2840=""),NA(),MAX(0,IF(_xlfn.DAYS(NOW(),B2840)=0,SameDayCycleTimeSettingValue,_xlfn.DAYS(NOW(),B2840))))</f>
        <v>#N/A</v>
      </c>
    </row>
    <row r="2841" spans="1:11" x14ac:dyDescent="0.25">
      <c r="A2841" s="32" t="str">
        <f>IF(AND(TRIM(INDEX(CompletedDateValues,ROW(A2841)))&lt;&gt;"",INDEX(CompletedDateValues,ROW(A2841))&gt;0),INDEX(CompletedDateValues,ROW(A2841)),"")</f>
        <v/>
      </c>
      <c r="B2841" s="32" t="str">
        <f>IF(AND(TRIM(INDEX(StartDateValues,ROW(A2841)))&lt;&gt;"",INDEX(StartDateValues,ROW(A2841))&gt;0),INDEX(StartDateValues,ROW(A2841)),"")</f>
        <v/>
      </c>
      <c r="C2841" s="22" t="str">
        <f t="shared" si="221"/>
        <v/>
      </c>
      <c r="D2841" s="3" t="str">
        <f t="shared" si="222"/>
        <v/>
      </c>
      <c r="E2841" s="3" t="str">
        <f t="shared" si="223"/>
        <v/>
      </c>
      <c r="F2841" s="3" t="str">
        <f t="shared" si="224"/>
        <v/>
      </c>
      <c r="G2841" s="3" t="str">
        <f>IF(A2841="","",IF(HOUR(A2841)&lt;StartHour,StartHour,IF(HOUR(A2841)&gt;FinishHour,FinishHour,HOUR(A2841))))</f>
        <v/>
      </c>
      <c r="H2841" s="3" t="str">
        <f t="shared" si="225"/>
        <v/>
      </c>
      <c r="I2841" s="33" t="e">
        <f>IF(OR(A2841="",B2841=""),NA(),MAX(0,IF(A2841-B2841=0,SameDayCycleTimeSettingValue,(A2841-B2841) *24)))</f>
        <v>#N/A</v>
      </c>
      <c r="J2841" s="33" t="e">
        <f>IF(OR(A2841="",B2841=""),NA(),MAX(0,IF(A2841-B2841=0,SameDayCycleTimeSettingValue,((A2841-B2841) *24)-(INT((A2841-B2841)) * (24-(FinishHour-StartHour))))))</f>
        <v>#N/A</v>
      </c>
      <c r="K2841" s="3" t="e">
        <f ca="1">IF(OR(A2841&lt;&gt;"",B2841=""),NA(),MAX(0,IF(_xlfn.DAYS(NOW(),B2841)=0,SameDayCycleTimeSettingValue,_xlfn.DAYS(NOW(),B2841))))</f>
        <v>#N/A</v>
      </c>
    </row>
    <row r="2842" spans="1:11" x14ac:dyDescent="0.25">
      <c r="A2842" s="32" t="str">
        <f>IF(AND(TRIM(INDEX(CompletedDateValues,ROW(A2842)))&lt;&gt;"",INDEX(CompletedDateValues,ROW(A2842))&gt;0),INDEX(CompletedDateValues,ROW(A2842)),"")</f>
        <v/>
      </c>
      <c r="B2842" s="32" t="str">
        <f>IF(AND(TRIM(INDEX(StartDateValues,ROW(A2842)))&lt;&gt;"",INDEX(StartDateValues,ROW(A2842))&gt;0),INDEX(StartDateValues,ROW(A2842)),"")</f>
        <v/>
      </c>
      <c r="C2842" s="22" t="str">
        <f t="shared" si="221"/>
        <v/>
      </c>
      <c r="D2842" s="3" t="str">
        <f t="shared" si="222"/>
        <v/>
      </c>
      <c r="E2842" s="3" t="str">
        <f t="shared" si="223"/>
        <v/>
      </c>
      <c r="F2842" s="3" t="str">
        <f t="shared" si="224"/>
        <v/>
      </c>
      <c r="G2842" s="3" t="str">
        <f>IF(A2842="","",IF(HOUR(A2842)&lt;StartHour,StartHour,IF(HOUR(A2842)&gt;FinishHour,FinishHour,HOUR(A2842))))</f>
        <v/>
      </c>
      <c r="H2842" s="3" t="str">
        <f t="shared" si="225"/>
        <v/>
      </c>
      <c r="I2842" s="33" t="e">
        <f>IF(OR(A2842="",B2842=""),NA(),MAX(0,IF(A2842-B2842=0,SameDayCycleTimeSettingValue,(A2842-B2842) *24)))</f>
        <v>#N/A</v>
      </c>
      <c r="J2842" s="33" t="e">
        <f>IF(OR(A2842="",B2842=""),NA(),MAX(0,IF(A2842-B2842=0,SameDayCycleTimeSettingValue,((A2842-B2842) *24)-(INT((A2842-B2842)) * (24-(FinishHour-StartHour))))))</f>
        <v>#N/A</v>
      </c>
      <c r="K2842" s="3" t="e">
        <f ca="1">IF(OR(A2842&lt;&gt;"",B2842=""),NA(),MAX(0,IF(_xlfn.DAYS(NOW(),B2842)=0,SameDayCycleTimeSettingValue,_xlfn.DAYS(NOW(),B2842))))</f>
        <v>#N/A</v>
      </c>
    </row>
    <row r="2843" spans="1:11" x14ac:dyDescent="0.25">
      <c r="A2843" s="32" t="str">
        <f>IF(AND(TRIM(INDEX(CompletedDateValues,ROW(A2843)))&lt;&gt;"",INDEX(CompletedDateValues,ROW(A2843))&gt;0),INDEX(CompletedDateValues,ROW(A2843)),"")</f>
        <v/>
      </c>
      <c r="B2843" s="32" t="str">
        <f>IF(AND(TRIM(INDEX(StartDateValues,ROW(A2843)))&lt;&gt;"",INDEX(StartDateValues,ROW(A2843))&gt;0),INDEX(StartDateValues,ROW(A2843)),"")</f>
        <v/>
      </c>
      <c r="C2843" s="22" t="str">
        <f t="shared" si="221"/>
        <v/>
      </c>
      <c r="D2843" s="3" t="str">
        <f t="shared" si="222"/>
        <v/>
      </c>
      <c r="E2843" s="3" t="str">
        <f t="shared" si="223"/>
        <v/>
      </c>
      <c r="F2843" s="3" t="str">
        <f t="shared" si="224"/>
        <v/>
      </c>
      <c r="G2843" s="3" t="str">
        <f>IF(A2843="","",IF(HOUR(A2843)&lt;StartHour,StartHour,IF(HOUR(A2843)&gt;FinishHour,FinishHour,HOUR(A2843))))</f>
        <v/>
      </c>
      <c r="H2843" s="3" t="str">
        <f t="shared" si="225"/>
        <v/>
      </c>
      <c r="I2843" s="33" t="e">
        <f>IF(OR(A2843="",B2843=""),NA(),MAX(0,IF(A2843-B2843=0,SameDayCycleTimeSettingValue,(A2843-B2843) *24)))</f>
        <v>#N/A</v>
      </c>
      <c r="J2843" s="33" t="e">
        <f>IF(OR(A2843="",B2843=""),NA(),MAX(0,IF(A2843-B2843=0,SameDayCycleTimeSettingValue,((A2843-B2843) *24)-(INT((A2843-B2843)) * (24-(FinishHour-StartHour))))))</f>
        <v>#N/A</v>
      </c>
      <c r="K2843" s="3" t="e">
        <f ca="1">IF(OR(A2843&lt;&gt;"",B2843=""),NA(),MAX(0,IF(_xlfn.DAYS(NOW(),B2843)=0,SameDayCycleTimeSettingValue,_xlfn.DAYS(NOW(),B2843))))</f>
        <v>#N/A</v>
      </c>
    </row>
    <row r="2844" spans="1:11" x14ac:dyDescent="0.25">
      <c r="A2844" s="32" t="str">
        <f>IF(AND(TRIM(INDEX(CompletedDateValues,ROW(A2844)))&lt;&gt;"",INDEX(CompletedDateValues,ROW(A2844))&gt;0),INDEX(CompletedDateValues,ROW(A2844)),"")</f>
        <v/>
      </c>
      <c r="B2844" s="32" t="str">
        <f>IF(AND(TRIM(INDEX(StartDateValues,ROW(A2844)))&lt;&gt;"",INDEX(StartDateValues,ROW(A2844))&gt;0),INDEX(StartDateValues,ROW(A2844)),"")</f>
        <v/>
      </c>
      <c r="C2844" s="22" t="str">
        <f t="shared" si="221"/>
        <v/>
      </c>
      <c r="D2844" s="3" t="str">
        <f t="shared" si="222"/>
        <v/>
      </c>
      <c r="E2844" s="3" t="str">
        <f t="shared" si="223"/>
        <v/>
      </c>
      <c r="F2844" s="3" t="str">
        <f t="shared" si="224"/>
        <v/>
      </c>
      <c r="G2844" s="3" t="str">
        <f>IF(A2844="","",IF(HOUR(A2844)&lt;StartHour,StartHour,IF(HOUR(A2844)&gt;FinishHour,FinishHour,HOUR(A2844))))</f>
        <v/>
      </c>
      <c r="H2844" s="3" t="str">
        <f t="shared" si="225"/>
        <v/>
      </c>
      <c r="I2844" s="33" t="e">
        <f>IF(OR(A2844="",B2844=""),NA(),MAX(0,IF(A2844-B2844=0,SameDayCycleTimeSettingValue,(A2844-B2844) *24)))</f>
        <v>#N/A</v>
      </c>
      <c r="J2844" s="33" t="e">
        <f>IF(OR(A2844="",B2844=""),NA(),MAX(0,IF(A2844-B2844=0,SameDayCycleTimeSettingValue,((A2844-B2844) *24)-(INT((A2844-B2844)) * (24-(FinishHour-StartHour))))))</f>
        <v>#N/A</v>
      </c>
      <c r="K2844" s="3" t="e">
        <f ca="1">IF(OR(A2844&lt;&gt;"",B2844=""),NA(),MAX(0,IF(_xlfn.DAYS(NOW(),B2844)=0,SameDayCycleTimeSettingValue,_xlfn.DAYS(NOW(),B2844))))</f>
        <v>#N/A</v>
      </c>
    </row>
    <row r="2845" spans="1:11" x14ac:dyDescent="0.25">
      <c r="A2845" s="32" t="str">
        <f>IF(AND(TRIM(INDEX(CompletedDateValues,ROW(A2845)))&lt;&gt;"",INDEX(CompletedDateValues,ROW(A2845))&gt;0),INDEX(CompletedDateValues,ROW(A2845)),"")</f>
        <v/>
      </c>
      <c r="B2845" s="32" t="str">
        <f>IF(AND(TRIM(INDEX(StartDateValues,ROW(A2845)))&lt;&gt;"",INDEX(StartDateValues,ROW(A2845))&gt;0),INDEX(StartDateValues,ROW(A2845)),"")</f>
        <v/>
      </c>
      <c r="C2845" s="22" t="str">
        <f t="shared" si="221"/>
        <v/>
      </c>
      <c r="D2845" s="3" t="str">
        <f t="shared" si="222"/>
        <v/>
      </c>
      <c r="E2845" s="3" t="str">
        <f t="shared" si="223"/>
        <v/>
      </c>
      <c r="F2845" s="3" t="str">
        <f t="shared" si="224"/>
        <v/>
      </c>
      <c r="G2845" s="3" t="str">
        <f>IF(A2845="","",IF(HOUR(A2845)&lt;StartHour,StartHour,IF(HOUR(A2845)&gt;FinishHour,FinishHour,HOUR(A2845))))</f>
        <v/>
      </c>
      <c r="H2845" s="3" t="str">
        <f t="shared" si="225"/>
        <v/>
      </c>
      <c r="I2845" s="33" t="e">
        <f>IF(OR(A2845="",B2845=""),NA(),MAX(0,IF(A2845-B2845=0,SameDayCycleTimeSettingValue,(A2845-B2845) *24)))</f>
        <v>#N/A</v>
      </c>
      <c r="J2845" s="33" t="e">
        <f>IF(OR(A2845="",B2845=""),NA(),MAX(0,IF(A2845-B2845=0,SameDayCycleTimeSettingValue,((A2845-B2845) *24)-(INT((A2845-B2845)) * (24-(FinishHour-StartHour))))))</f>
        <v>#N/A</v>
      </c>
      <c r="K2845" s="3" t="e">
        <f ca="1">IF(OR(A2845&lt;&gt;"",B2845=""),NA(),MAX(0,IF(_xlfn.DAYS(NOW(),B2845)=0,SameDayCycleTimeSettingValue,_xlfn.DAYS(NOW(),B2845))))</f>
        <v>#N/A</v>
      </c>
    </row>
    <row r="2846" spans="1:11" x14ac:dyDescent="0.25">
      <c r="A2846" s="32" t="str">
        <f>IF(AND(TRIM(INDEX(CompletedDateValues,ROW(A2846)))&lt;&gt;"",INDEX(CompletedDateValues,ROW(A2846))&gt;0),INDEX(CompletedDateValues,ROW(A2846)),"")</f>
        <v/>
      </c>
      <c r="B2846" s="32" t="str">
        <f>IF(AND(TRIM(INDEX(StartDateValues,ROW(A2846)))&lt;&gt;"",INDEX(StartDateValues,ROW(A2846))&gt;0),INDEX(StartDateValues,ROW(A2846)),"")</f>
        <v/>
      </c>
      <c r="C2846" s="22" t="str">
        <f t="shared" si="221"/>
        <v/>
      </c>
      <c r="D2846" s="3" t="str">
        <f t="shared" si="222"/>
        <v/>
      </c>
      <c r="E2846" s="3" t="str">
        <f t="shared" si="223"/>
        <v/>
      </c>
      <c r="F2846" s="3" t="str">
        <f t="shared" si="224"/>
        <v/>
      </c>
      <c r="G2846" s="3" t="str">
        <f>IF(A2846="","",IF(HOUR(A2846)&lt;StartHour,StartHour,IF(HOUR(A2846)&gt;FinishHour,FinishHour,HOUR(A2846))))</f>
        <v/>
      </c>
      <c r="H2846" s="3" t="str">
        <f t="shared" si="225"/>
        <v/>
      </c>
      <c r="I2846" s="33" t="e">
        <f>IF(OR(A2846="",B2846=""),NA(),MAX(0,IF(A2846-B2846=0,SameDayCycleTimeSettingValue,(A2846-B2846) *24)))</f>
        <v>#N/A</v>
      </c>
      <c r="J2846" s="33" t="e">
        <f>IF(OR(A2846="",B2846=""),NA(),MAX(0,IF(A2846-B2846=0,SameDayCycleTimeSettingValue,((A2846-B2846) *24)-(INT((A2846-B2846)) * (24-(FinishHour-StartHour))))))</f>
        <v>#N/A</v>
      </c>
      <c r="K2846" s="3" t="e">
        <f ca="1">IF(OR(A2846&lt;&gt;"",B2846=""),NA(),MAX(0,IF(_xlfn.DAYS(NOW(),B2846)=0,SameDayCycleTimeSettingValue,_xlfn.DAYS(NOW(),B2846))))</f>
        <v>#N/A</v>
      </c>
    </row>
    <row r="2847" spans="1:11" x14ac:dyDescent="0.25">
      <c r="A2847" s="32" t="str">
        <f>IF(AND(TRIM(INDEX(CompletedDateValues,ROW(A2847)))&lt;&gt;"",INDEX(CompletedDateValues,ROW(A2847))&gt;0),INDEX(CompletedDateValues,ROW(A2847)),"")</f>
        <v/>
      </c>
      <c r="B2847" s="32" t="str">
        <f>IF(AND(TRIM(INDEX(StartDateValues,ROW(A2847)))&lt;&gt;"",INDEX(StartDateValues,ROW(A2847))&gt;0),INDEX(StartDateValues,ROW(A2847)),"")</f>
        <v/>
      </c>
      <c r="C2847" s="22" t="str">
        <f t="shared" si="221"/>
        <v/>
      </c>
      <c r="D2847" s="3" t="str">
        <f t="shared" si="222"/>
        <v/>
      </c>
      <c r="E2847" s="3" t="str">
        <f t="shared" si="223"/>
        <v/>
      </c>
      <c r="F2847" s="3" t="str">
        <f t="shared" si="224"/>
        <v/>
      </c>
      <c r="G2847" s="3" t="str">
        <f>IF(A2847="","",IF(HOUR(A2847)&lt;StartHour,StartHour,IF(HOUR(A2847)&gt;FinishHour,FinishHour,HOUR(A2847))))</f>
        <v/>
      </c>
      <c r="H2847" s="3" t="str">
        <f t="shared" si="225"/>
        <v/>
      </c>
      <c r="I2847" s="33" t="e">
        <f>IF(OR(A2847="",B2847=""),NA(),MAX(0,IF(A2847-B2847=0,SameDayCycleTimeSettingValue,(A2847-B2847) *24)))</f>
        <v>#N/A</v>
      </c>
      <c r="J2847" s="33" t="e">
        <f>IF(OR(A2847="",B2847=""),NA(),MAX(0,IF(A2847-B2847=0,SameDayCycleTimeSettingValue,((A2847-B2847) *24)-(INT((A2847-B2847)) * (24-(FinishHour-StartHour))))))</f>
        <v>#N/A</v>
      </c>
      <c r="K2847" s="3" t="e">
        <f ca="1">IF(OR(A2847&lt;&gt;"",B2847=""),NA(),MAX(0,IF(_xlfn.DAYS(NOW(),B2847)=0,SameDayCycleTimeSettingValue,_xlfn.DAYS(NOW(),B2847))))</f>
        <v>#N/A</v>
      </c>
    </row>
    <row r="2848" spans="1:11" x14ac:dyDescent="0.25">
      <c r="A2848" s="32" t="str">
        <f>IF(AND(TRIM(INDEX(CompletedDateValues,ROW(A2848)))&lt;&gt;"",INDEX(CompletedDateValues,ROW(A2848))&gt;0),INDEX(CompletedDateValues,ROW(A2848)),"")</f>
        <v/>
      </c>
      <c r="B2848" s="32" t="str">
        <f>IF(AND(TRIM(INDEX(StartDateValues,ROW(A2848)))&lt;&gt;"",INDEX(StartDateValues,ROW(A2848))&gt;0),INDEX(StartDateValues,ROW(A2848)),"")</f>
        <v/>
      </c>
      <c r="C2848" s="22" t="str">
        <f t="shared" si="221"/>
        <v/>
      </c>
      <c r="D2848" s="3" t="str">
        <f t="shared" si="222"/>
        <v/>
      </c>
      <c r="E2848" s="3" t="str">
        <f t="shared" si="223"/>
        <v/>
      </c>
      <c r="F2848" s="3" t="str">
        <f t="shared" si="224"/>
        <v/>
      </c>
      <c r="G2848" s="3" t="str">
        <f>IF(A2848="","",IF(HOUR(A2848)&lt;StartHour,StartHour,IF(HOUR(A2848)&gt;FinishHour,FinishHour,HOUR(A2848))))</f>
        <v/>
      </c>
      <c r="H2848" s="3" t="str">
        <f t="shared" si="225"/>
        <v/>
      </c>
      <c r="I2848" s="33" t="e">
        <f>IF(OR(A2848="",B2848=""),NA(),MAX(0,IF(A2848-B2848=0,SameDayCycleTimeSettingValue,(A2848-B2848) *24)))</f>
        <v>#N/A</v>
      </c>
      <c r="J2848" s="33" t="e">
        <f>IF(OR(A2848="",B2848=""),NA(),MAX(0,IF(A2848-B2848=0,SameDayCycleTimeSettingValue,((A2848-B2848) *24)-(INT((A2848-B2848)) * (24-(FinishHour-StartHour))))))</f>
        <v>#N/A</v>
      </c>
      <c r="K2848" s="3" t="e">
        <f ca="1">IF(OR(A2848&lt;&gt;"",B2848=""),NA(),MAX(0,IF(_xlfn.DAYS(NOW(),B2848)=0,SameDayCycleTimeSettingValue,_xlfn.DAYS(NOW(),B2848))))</f>
        <v>#N/A</v>
      </c>
    </row>
    <row r="2849" spans="1:11" x14ac:dyDescent="0.25">
      <c r="A2849" s="32" t="str">
        <f>IF(AND(TRIM(INDEX(CompletedDateValues,ROW(A2849)))&lt;&gt;"",INDEX(CompletedDateValues,ROW(A2849))&gt;0),INDEX(CompletedDateValues,ROW(A2849)),"")</f>
        <v/>
      </c>
      <c r="B2849" s="32" t="str">
        <f>IF(AND(TRIM(INDEX(StartDateValues,ROW(A2849)))&lt;&gt;"",INDEX(StartDateValues,ROW(A2849))&gt;0),INDEX(StartDateValues,ROW(A2849)),"")</f>
        <v/>
      </c>
      <c r="C2849" s="22" t="str">
        <f t="shared" si="221"/>
        <v/>
      </c>
      <c r="D2849" s="3" t="str">
        <f t="shared" si="222"/>
        <v/>
      </c>
      <c r="E2849" s="3" t="str">
        <f t="shared" si="223"/>
        <v/>
      </c>
      <c r="F2849" s="3" t="str">
        <f t="shared" si="224"/>
        <v/>
      </c>
      <c r="G2849" s="3" t="str">
        <f>IF(A2849="","",IF(HOUR(A2849)&lt;StartHour,StartHour,IF(HOUR(A2849)&gt;FinishHour,FinishHour,HOUR(A2849))))</f>
        <v/>
      </c>
      <c r="H2849" s="3" t="str">
        <f t="shared" si="225"/>
        <v/>
      </c>
      <c r="I2849" s="33" t="e">
        <f>IF(OR(A2849="",B2849=""),NA(),MAX(0,IF(A2849-B2849=0,SameDayCycleTimeSettingValue,(A2849-B2849) *24)))</f>
        <v>#N/A</v>
      </c>
      <c r="J2849" s="33" t="e">
        <f>IF(OR(A2849="",B2849=""),NA(),MAX(0,IF(A2849-B2849=0,SameDayCycleTimeSettingValue,((A2849-B2849) *24)-(INT((A2849-B2849)) * (24-(FinishHour-StartHour))))))</f>
        <v>#N/A</v>
      </c>
      <c r="K2849" s="3" t="e">
        <f ca="1">IF(OR(A2849&lt;&gt;"",B2849=""),NA(),MAX(0,IF(_xlfn.DAYS(NOW(),B2849)=0,SameDayCycleTimeSettingValue,_xlfn.DAYS(NOW(),B2849))))</f>
        <v>#N/A</v>
      </c>
    </row>
    <row r="2850" spans="1:11" x14ac:dyDescent="0.25">
      <c r="A2850" s="32" t="str">
        <f>IF(AND(TRIM(INDEX(CompletedDateValues,ROW(A2850)))&lt;&gt;"",INDEX(CompletedDateValues,ROW(A2850))&gt;0),INDEX(CompletedDateValues,ROW(A2850)),"")</f>
        <v/>
      </c>
      <c r="B2850" s="32" t="str">
        <f>IF(AND(TRIM(INDEX(StartDateValues,ROW(A2850)))&lt;&gt;"",INDEX(StartDateValues,ROW(A2850))&gt;0),INDEX(StartDateValues,ROW(A2850)),"")</f>
        <v/>
      </c>
      <c r="C2850" s="22" t="str">
        <f t="shared" si="221"/>
        <v/>
      </c>
      <c r="D2850" s="3" t="str">
        <f t="shared" si="222"/>
        <v/>
      </c>
      <c r="E2850" s="3" t="str">
        <f t="shared" si="223"/>
        <v/>
      </c>
      <c r="F2850" s="3" t="str">
        <f t="shared" si="224"/>
        <v/>
      </c>
      <c r="G2850" s="3" t="str">
        <f>IF(A2850="","",IF(HOUR(A2850)&lt;StartHour,StartHour,IF(HOUR(A2850)&gt;FinishHour,FinishHour,HOUR(A2850))))</f>
        <v/>
      </c>
      <c r="H2850" s="3" t="str">
        <f t="shared" si="225"/>
        <v/>
      </c>
      <c r="I2850" s="33" t="e">
        <f>IF(OR(A2850="",B2850=""),NA(),MAX(0,IF(A2850-B2850=0,SameDayCycleTimeSettingValue,(A2850-B2850) *24)))</f>
        <v>#N/A</v>
      </c>
      <c r="J2850" s="33" t="e">
        <f>IF(OR(A2850="",B2850=""),NA(),MAX(0,IF(A2850-B2850=0,SameDayCycleTimeSettingValue,((A2850-B2850) *24)-(INT((A2850-B2850)) * (24-(FinishHour-StartHour))))))</f>
        <v>#N/A</v>
      </c>
      <c r="K2850" s="3" t="e">
        <f ca="1">IF(OR(A2850&lt;&gt;"",B2850=""),NA(),MAX(0,IF(_xlfn.DAYS(NOW(),B2850)=0,SameDayCycleTimeSettingValue,_xlfn.DAYS(NOW(),B2850))))</f>
        <v>#N/A</v>
      </c>
    </row>
    <row r="2851" spans="1:11" x14ac:dyDescent="0.25">
      <c r="A2851" s="32" t="str">
        <f>IF(AND(TRIM(INDEX(CompletedDateValues,ROW(A2851)))&lt;&gt;"",INDEX(CompletedDateValues,ROW(A2851))&gt;0),INDEX(CompletedDateValues,ROW(A2851)),"")</f>
        <v/>
      </c>
      <c r="B2851" s="32" t="str">
        <f>IF(AND(TRIM(INDEX(StartDateValues,ROW(A2851)))&lt;&gt;"",INDEX(StartDateValues,ROW(A2851))&gt;0),INDEX(StartDateValues,ROW(A2851)),"")</f>
        <v/>
      </c>
      <c r="C2851" s="22" t="str">
        <f t="shared" si="221"/>
        <v/>
      </c>
      <c r="D2851" s="3" t="str">
        <f t="shared" si="222"/>
        <v/>
      </c>
      <c r="E2851" s="3" t="str">
        <f t="shared" si="223"/>
        <v/>
      </c>
      <c r="F2851" s="3" t="str">
        <f t="shared" si="224"/>
        <v/>
      </c>
      <c r="G2851" s="3" t="str">
        <f>IF(A2851="","",IF(HOUR(A2851)&lt;StartHour,StartHour,IF(HOUR(A2851)&gt;FinishHour,FinishHour,HOUR(A2851))))</f>
        <v/>
      </c>
      <c r="H2851" s="3" t="str">
        <f t="shared" si="225"/>
        <v/>
      </c>
      <c r="I2851" s="33" t="e">
        <f>IF(OR(A2851="",B2851=""),NA(),MAX(0,IF(A2851-B2851=0,SameDayCycleTimeSettingValue,(A2851-B2851) *24)))</f>
        <v>#N/A</v>
      </c>
      <c r="J2851" s="33" t="e">
        <f>IF(OR(A2851="",B2851=""),NA(),MAX(0,IF(A2851-B2851=0,SameDayCycleTimeSettingValue,((A2851-B2851) *24)-(INT((A2851-B2851)) * (24-(FinishHour-StartHour))))))</f>
        <v>#N/A</v>
      </c>
      <c r="K2851" s="3" t="e">
        <f ca="1">IF(OR(A2851&lt;&gt;"",B2851=""),NA(),MAX(0,IF(_xlfn.DAYS(NOW(),B2851)=0,SameDayCycleTimeSettingValue,_xlfn.DAYS(NOW(),B2851))))</f>
        <v>#N/A</v>
      </c>
    </row>
    <row r="2852" spans="1:11" x14ac:dyDescent="0.25">
      <c r="A2852" s="32" t="str">
        <f>IF(AND(TRIM(INDEX(CompletedDateValues,ROW(A2852)))&lt;&gt;"",INDEX(CompletedDateValues,ROW(A2852))&gt;0),INDEX(CompletedDateValues,ROW(A2852)),"")</f>
        <v/>
      </c>
      <c r="B2852" s="32" t="str">
        <f>IF(AND(TRIM(INDEX(StartDateValues,ROW(A2852)))&lt;&gt;"",INDEX(StartDateValues,ROW(A2852))&gt;0),INDEX(StartDateValues,ROW(A2852)),"")</f>
        <v/>
      </c>
      <c r="C2852" s="22" t="str">
        <f t="shared" si="221"/>
        <v/>
      </c>
      <c r="D2852" s="3" t="str">
        <f t="shared" si="222"/>
        <v/>
      </c>
      <c r="E2852" s="3" t="str">
        <f t="shared" si="223"/>
        <v/>
      </c>
      <c r="F2852" s="3" t="str">
        <f t="shared" si="224"/>
        <v/>
      </c>
      <c r="G2852" s="3" t="str">
        <f>IF(A2852="","",IF(HOUR(A2852)&lt;StartHour,StartHour,IF(HOUR(A2852)&gt;FinishHour,FinishHour,HOUR(A2852))))</f>
        <v/>
      </c>
      <c r="H2852" s="3" t="str">
        <f t="shared" si="225"/>
        <v/>
      </c>
      <c r="I2852" s="33" t="e">
        <f>IF(OR(A2852="",B2852=""),NA(),MAX(0,IF(A2852-B2852=0,SameDayCycleTimeSettingValue,(A2852-B2852) *24)))</f>
        <v>#N/A</v>
      </c>
      <c r="J2852" s="33" t="e">
        <f>IF(OR(A2852="",B2852=""),NA(),MAX(0,IF(A2852-B2852=0,SameDayCycleTimeSettingValue,((A2852-B2852) *24)-(INT((A2852-B2852)) * (24-(FinishHour-StartHour))))))</f>
        <v>#N/A</v>
      </c>
      <c r="K2852" s="3" t="e">
        <f ca="1">IF(OR(A2852&lt;&gt;"",B2852=""),NA(),MAX(0,IF(_xlfn.DAYS(NOW(),B2852)=0,SameDayCycleTimeSettingValue,_xlfn.DAYS(NOW(),B2852))))</f>
        <v>#N/A</v>
      </c>
    </row>
    <row r="2853" spans="1:11" x14ac:dyDescent="0.25">
      <c r="A2853" s="32" t="str">
        <f>IF(AND(TRIM(INDEX(CompletedDateValues,ROW(A2853)))&lt;&gt;"",INDEX(CompletedDateValues,ROW(A2853))&gt;0),INDEX(CompletedDateValues,ROW(A2853)),"")</f>
        <v/>
      </c>
      <c r="B2853" s="32" t="str">
        <f>IF(AND(TRIM(INDEX(StartDateValues,ROW(A2853)))&lt;&gt;"",INDEX(StartDateValues,ROW(A2853))&gt;0),INDEX(StartDateValues,ROW(A2853)),"")</f>
        <v/>
      </c>
      <c r="C2853" s="22" t="str">
        <f t="shared" si="221"/>
        <v/>
      </c>
      <c r="D2853" s="3" t="str">
        <f t="shared" si="222"/>
        <v/>
      </c>
      <c r="E2853" s="3" t="str">
        <f t="shared" si="223"/>
        <v/>
      </c>
      <c r="F2853" s="3" t="str">
        <f t="shared" si="224"/>
        <v/>
      </c>
      <c r="G2853" s="3" t="str">
        <f>IF(A2853="","",IF(HOUR(A2853)&lt;StartHour,StartHour,IF(HOUR(A2853)&gt;FinishHour,FinishHour,HOUR(A2853))))</f>
        <v/>
      </c>
      <c r="H2853" s="3" t="str">
        <f t="shared" si="225"/>
        <v/>
      </c>
      <c r="I2853" s="33" t="e">
        <f>IF(OR(A2853="",B2853=""),NA(),MAX(0,IF(A2853-B2853=0,SameDayCycleTimeSettingValue,(A2853-B2853) *24)))</f>
        <v>#N/A</v>
      </c>
      <c r="J2853" s="33" t="e">
        <f>IF(OR(A2853="",B2853=""),NA(),MAX(0,IF(A2853-B2853=0,SameDayCycleTimeSettingValue,((A2853-B2853) *24)-(INT((A2853-B2853)) * (24-(FinishHour-StartHour))))))</f>
        <v>#N/A</v>
      </c>
      <c r="K2853" s="3" t="e">
        <f ca="1">IF(OR(A2853&lt;&gt;"",B2853=""),NA(),MAX(0,IF(_xlfn.DAYS(NOW(),B2853)=0,SameDayCycleTimeSettingValue,_xlfn.DAYS(NOW(),B2853))))</f>
        <v>#N/A</v>
      </c>
    </row>
    <row r="2854" spans="1:11" x14ac:dyDescent="0.25">
      <c r="A2854" s="32" t="str">
        <f>IF(AND(TRIM(INDEX(CompletedDateValues,ROW(A2854)))&lt;&gt;"",INDEX(CompletedDateValues,ROW(A2854))&gt;0),INDEX(CompletedDateValues,ROW(A2854)),"")</f>
        <v/>
      </c>
      <c r="B2854" s="32" t="str">
        <f>IF(AND(TRIM(INDEX(StartDateValues,ROW(A2854)))&lt;&gt;"",INDEX(StartDateValues,ROW(A2854))&gt;0),INDEX(StartDateValues,ROW(A2854)),"")</f>
        <v/>
      </c>
      <c r="C2854" s="22" t="str">
        <f t="shared" si="221"/>
        <v/>
      </c>
      <c r="D2854" s="3" t="str">
        <f t="shared" si="222"/>
        <v/>
      </c>
      <c r="E2854" s="3" t="str">
        <f t="shared" si="223"/>
        <v/>
      </c>
      <c r="F2854" s="3" t="str">
        <f t="shared" si="224"/>
        <v/>
      </c>
      <c r="G2854" s="3" t="str">
        <f>IF(A2854="","",IF(HOUR(A2854)&lt;StartHour,StartHour,IF(HOUR(A2854)&gt;FinishHour,FinishHour,HOUR(A2854))))</f>
        <v/>
      </c>
      <c r="H2854" s="3" t="str">
        <f t="shared" si="225"/>
        <v/>
      </c>
      <c r="I2854" s="33" t="e">
        <f>IF(OR(A2854="",B2854=""),NA(),MAX(0,IF(A2854-B2854=0,SameDayCycleTimeSettingValue,(A2854-B2854) *24)))</f>
        <v>#N/A</v>
      </c>
      <c r="J2854" s="33" t="e">
        <f>IF(OR(A2854="",B2854=""),NA(),MAX(0,IF(A2854-B2854=0,SameDayCycleTimeSettingValue,((A2854-B2854) *24)-(INT((A2854-B2854)) * (24-(FinishHour-StartHour))))))</f>
        <v>#N/A</v>
      </c>
      <c r="K2854" s="3" t="e">
        <f ca="1">IF(OR(A2854&lt;&gt;"",B2854=""),NA(),MAX(0,IF(_xlfn.DAYS(NOW(),B2854)=0,SameDayCycleTimeSettingValue,_xlfn.DAYS(NOW(),B2854))))</f>
        <v>#N/A</v>
      </c>
    </row>
    <row r="2855" spans="1:11" x14ac:dyDescent="0.25">
      <c r="A2855" s="32" t="str">
        <f>IF(AND(TRIM(INDEX(CompletedDateValues,ROW(A2855)))&lt;&gt;"",INDEX(CompletedDateValues,ROW(A2855))&gt;0),INDEX(CompletedDateValues,ROW(A2855)),"")</f>
        <v/>
      </c>
      <c r="B2855" s="32" t="str">
        <f>IF(AND(TRIM(INDEX(StartDateValues,ROW(A2855)))&lt;&gt;"",INDEX(StartDateValues,ROW(A2855))&gt;0),INDEX(StartDateValues,ROW(A2855)),"")</f>
        <v/>
      </c>
      <c r="C2855" s="22" t="str">
        <f t="shared" si="221"/>
        <v/>
      </c>
      <c r="D2855" s="3" t="str">
        <f t="shared" si="222"/>
        <v/>
      </c>
      <c r="E2855" s="3" t="str">
        <f t="shared" si="223"/>
        <v/>
      </c>
      <c r="F2855" s="3" t="str">
        <f t="shared" si="224"/>
        <v/>
      </c>
      <c r="G2855" s="3" t="str">
        <f>IF(A2855="","",IF(HOUR(A2855)&lt;StartHour,StartHour,IF(HOUR(A2855)&gt;FinishHour,FinishHour,HOUR(A2855))))</f>
        <v/>
      </c>
      <c r="H2855" s="3" t="str">
        <f t="shared" si="225"/>
        <v/>
      </c>
      <c r="I2855" s="33" t="e">
        <f>IF(OR(A2855="",B2855=""),NA(),MAX(0,IF(A2855-B2855=0,SameDayCycleTimeSettingValue,(A2855-B2855) *24)))</f>
        <v>#N/A</v>
      </c>
      <c r="J2855" s="33" t="e">
        <f>IF(OR(A2855="",B2855=""),NA(),MAX(0,IF(A2855-B2855=0,SameDayCycleTimeSettingValue,((A2855-B2855) *24)-(INT((A2855-B2855)) * (24-(FinishHour-StartHour))))))</f>
        <v>#N/A</v>
      </c>
      <c r="K2855" s="3" t="e">
        <f ca="1">IF(OR(A2855&lt;&gt;"",B2855=""),NA(),MAX(0,IF(_xlfn.DAYS(NOW(),B2855)=0,SameDayCycleTimeSettingValue,_xlfn.DAYS(NOW(),B2855))))</f>
        <v>#N/A</v>
      </c>
    </row>
    <row r="2856" spans="1:11" x14ac:dyDescent="0.25">
      <c r="A2856" s="32" t="str">
        <f>IF(AND(TRIM(INDEX(CompletedDateValues,ROW(A2856)))&lt;&gt;"",INDEX(CompletedDateValues,ROW(A2856))&gt;0),INDEX(CompletedDateValues,ROW(A2856)),"")</f>
        <v/>
      </c>
      <c r="B2856" s="32" t="str">
        <f>IF(AND(TRIM(INDEX(StartDateValues,ROW(A2856)))&lt;&gt;"",INDEX(StartDateValues,ROW(A2856))&gt;0),INDEX(StartDateValues,ROW(A2856)),"")</f>
        <v/>
      </c>
      <c r="C2856" s="22" t="str">
        <f t="shared" si="221"/>
        <v/>
      </c>
      <c r="D2856" s="3" t="str">
        <f t="shared" si="222"/>
        <v/>
      </c>
      <c r="E2856" s="3" t="str">
        <f t="shared" si="223"/>
        <v/>
      </c>
      <c r="F2856" s="3" t="str">
        <f t="shared" si="224"/>
        <v/>
      </c>
      <c r="G2856" s="3" t="str">
        <f>IF(A2856="","",IF(HOUR(A2856)&lt;StartHour,StartHour,IF(HOUR(A2856)&gt;FinishHour,FinishHour,HOUR(A2856))))</f>
        <v/>
      </c>
      <c r="H2856" s="3" t="str">
        <f t="shared" si="225"/>
        <v/>
      </c>
      <c r="I2856" s="33" t="e">
        <f>IF(OR(A2856="",B2856=""),NA(),MAX(0,IF(A2856-B2856=0,SameDayCycleTimeSettingValue,(A2856-B2856) *24)))</f>
        <v>#N/A</v>
      </c>
      <c r="J2856" s="33" t="e">
        <f>IF(OR(A2856="",B2856=""),NA(),MAX(0,IF(A2856-B2856=0,SameDayCycleTimeSettingValue,((A2856-B2856) *24)-(INT((A2856-B2856)) * (24-(FinishHour-StartHour))))))</f>
        <v>#N/A</v>
      </c>
      <c r="K2856" s="3" t="e">
        <f ca="1">IF(OR(A2856&lt;&gt;"",B2856=""),NA(),MAX(0,IF(_xlfn.DAYS(NOW(),B2856)=0,SameDayCycleTimeSettingValue,_xlfn.DAYS(NOW(),B2856))))</f>
        <v>#N/A</v>
      </c>
    </row>
    <row r="2857" spans="1:11" x14ac:dyDescent="0.25">
      <c r="A2857" s="32" t="str">
        <f>IF(AND(TRIM(INDEX(CompletedDateValues,ROW(A2857)))&lt;&gt;"",INDEX(CompletedDateValues,ROW(A2857))&gt;0),INDEX(CompletedDateValues,ROW(A2857)),"")</f>
        <v/>
      </c>
      <c r="B2857" s="32" t="str">
        <f>IF(AND(TRIM(INDEX(StartDateValues,ROW(A2857)))&lt;&gt;"",INDEX(StartDateValues,ROW(A2857))&gt;0),INDEX(StartDateValues,ROW(A2857)),"")</f>
        <v/>
      </c>
      <c r="C2857" s="22" t="str">
        <f t="shared" si="221"/>
        <v/>
      </c>
      <c r="D2857" s="3" t="str">
        <f t="shared" si="222"/>
        <v/>
      </c>
      <c r="E2857" s="3" t="str">
        <f t="shared" si="223"/>
        <v/>
      </c>
      <c r="F2857" s="3" t="str">
        <f t="shared" si="224"/>
        <v/>
      </c>
      <c r="G2857" s="3" t="str">
        <f>IF(A2857="","",IF(HOUR(A2857)&lt;StartHour,StartHour,IF(HOUR(A2857)&gt;FinishHour,FinishHour,HOUR(A2857))))</f>
        <v/>
      </c>
      <c r="H2857" s="3" t="str">
        <f t="shared" si="225"/>
        <v/>
      </c>
      <c r="I2857" s="33" t="e">
        <f>IF(OR(A2857="",B2857=""),NA(),MAX(0,IF(A2857-B2857=0,SameDayCycleTimeSettingValue,(A2857-B2857) *24)))</f>
        <v>#N/A</v>
      </c>
      <c r="J2857" s="33" t="e">
        <f>IF(OR(A2857="",B2857=""),NA(),MAX(0,IF(A2857-B2857=0,SameDayCycleTimeSettingValue,((A2857-B2857) *24)-(INT((A2857-B2857)) * (24-(FinishHour-StartHour))))))</f>
        <v>#N/A</v>
      </c>
      <c r="K2857" s="3" t="e">
        <f ca="1">IF(OR(A2857&lt;&gt;"",B2857=""),NA(),MAX(0,IF(_xlfn.DAYS(NOW(),B2857)=0,SameDayCycleTimeSettingValue,_xlfn.DAYS(NOW(),B2857))))</f>
        <v>#N/A</v>
      </c>
    </row>
    <row r="2858" spans="1:11" x14ac:dyDescent="0.25">
      <c r="A2858" s="32" t="str">
        <f>IF(AND(TRIM(INDEX(CompletedDateValues,ROW(A2858)))&lt;&gt;"",INDEX(CompletedDateValues,ROW(A2858))&gt;0),INDEX(CompletedDateValues,ROW(A2858)),"")</f>
        <v/>
      </c>
      <c r="B2858" s="32" t="str">
        <f>IF(AND(TRIM(INDEX(StartDateValues,ROW(A2858)))&lt;&gt;"",INDEX(StartDateValues,ROW(A2858))&gt;0),INDEX(StartDateValues,ROW(A2858)),"")</f>
        <v/>
      </c>
      <c r="C2858" s="22" t="str">
        <f t="shared" si="221"/>
        <v/>
      </c>
      <c r="D2858" s="3" t="str">
        <f t="shared" si="222"/>
        <v/>
      </c>
      <c r="E2858" s="3" t="str">
        <f t="shared" si="223"/>
        <v/>
      </c>
      <c r="F2858" s="3" t="str">
        <f t="shared" si="224"/>
        <v/>
      </c>
      <c r="G2858" s="3" t="str">
        <f>IF(A2858="","",IF(HOUR(A2858)&lt;StartHour,StartHour,IF(HOUR(A2858)&gt;FinishHour,FinishHour,HOUR(A2858))))</f>
        <v/>
      </c>
      <c r="H2858" s="3" t="str">
        <f t="shared" si="225"/>
        <v/>
      </c>
      <c r="I2858" s="33" t="e">
        <f>IF(OR(A2858="",B2858=""),NA(),MAX(0,IF(A2858-B2858=0,SameDayCycleTimeSettingValue,(A2858-B2858) *24)))</f>
        <v>#N/A</v>
      </c>
      <c r="J2858" s="33" t="e">
        <f>IF(OR(A2858="",B2858=""),NA(),MAX(0,IF(A2858-B2858=0,SameDayCycleTimeSettingValue,((A2858-B2858) *24)-(INT((A2858-B2858)) * (24-(FinishHour-StartHour))))))</f>
        <v>#N/A</v>
      </c>
      <c r="K2858" s="3" t="e">
        <f ca="1">IF(OR(A2858&lt;&gt;"",B2858=""),NA(),MAX(0,IF(_xlfn.DAYS(NOW(),B2858)=0,SameDayCycleTimeSettingValue,_xlfn.DAYS(NOW(),B2858))))</f>
        <v>#N/A</v>
      </c>
    </row>
    <row r="2859" spans="1:11" x14ac:dyDescent="0.25">
      <c r="A2859" s="32" t="str">
        <f>IF(AND(TRIM(INDEX(CompletedDateValues,ROW(A2859)))&lt;&gt;"",INDEX(CompletedDateValues,ROW(A2859))&gt;0),INDEX(CompletedDateValues,ROW(A2859)),"")</f>
        <v/>
      </c>
      <c r="B2859" s="32" t="str">
        <f>IF(AND(TRIM(INDEX(StartDateValues,ROW(A2859)))&lt;&gt;"",INDEX(StartDateValues,ROW(A2859))&gt;0),INDEX(StartDateValues,ROW(A2859)),"")</f>
        <v/>
      </c>
      <c r="C2859" s="22" t="str">
        <f t="shared" si="221"/>
        <v/>
      </c>
      <c r="D2859" s="3" t="str">
        <f t="shared" si="222"/>
        <v/>
      </c>
      <c r="E2859" s="3" t="str">
        <f t="shared" si="223"/>
        <v/>
      </c>
      <c r="F2859" s="3" t="str">
        <f t="shared" si="224"/>
        <v/>
      </c>
      <c r="G2859" s="3" t="str">
        <f>IF(A2859="","",IF(HOUR(A2859)&lt;StartHour,StartHour,IF(HOUR(A2859)&gt;FinishHour,FinishHour,HOUR(A2859))))</f>
        <v/>
      </c>
      <c r="H2859" s="3" t="str">
        <f t="shared" si="225"/>
        <v/>
      </c>
      <c r="I2859" s="33" t="e">
        <f>IF(OR(A2859="",B2859=""),NA(),MAX(0,IF(A2859-B2859=0,SameDayCycleTimeSettingValue,(A2859-B2859) *24)))</f>
        <v>#N/A</v>
      </c>
      <c r="J2859" s="33" t="e">
        <f>IF(OR(A2859="",B2859=""),NA(),MAX(0,IF(A2859-B2859=0,SameDayCycleTimeSettingValue,((A2859-B2859) *24)-(INT((A2859-B2859)) * (24-(FinishHour-StartHour))))))</f>
        <v>#N/A</v>
      </c>
      <c r="K2859" s="3" t="e">
        <f ca="1">IF(OR(A2859&lt;&gt;"",B2859=""),NA(),MAX(0,IF(_xlfn.DAYS(NOW(),B2859)=0,SameDayCycleTimeSettingValue,_xlfn.DAYS(NOW(),B2859))))</f>
        <v>#N/A</v>
      </c>
    </row>
    <row r="2860" spans="1:11" x14ac:dyDescent="0.25">
      <c r="A2860" s="32" t="str">
        <f>IF(AND(TRIM(INDEX(CompletedDateValues,ROW(A2860)))&lt;&gt;"",INDEX(CompletedDateValues,ROW(A2860))&gt;0),INDEX(CompletedDateValues,ROW(A2860)),"")</f>
        <v/>
      </c>
      <c r="B2860" s="32" t="str">
        <f>IF(AND(TRIM(INDEX(StartDateValues,ROW(A2860)))&lt;&gt;"",INDEX(StartDateValues,ROW(A2860))&gt;0),INDEX(StartDateValues,ROW(A2860)),"")</f>
        <v/>
      </c>
      <c r="C2860" s="22" t="str">
        <f t="shared" si="221"/>
        <v/>
      </c>
      <c r="D2860" s="3" t="str">
        <f t="shared" si="222"/>
        <v/>
      </c>
      <c r="E2860" s="3" t="str">
        <f t="shared" si="223"/>
        <v/>
      </c>
      <c r="F2860" s="3" t="str">
        <f t="shared" si="224"/>
        <v/>
      </c>
      <c r="G2860" s="3" t="str">
        <f>IF(A2860="","",IF(HOUR(A2860)&lt;StartHour,StartHour,IF(HOUR(A2860)&gt;FinishHour,FinishHour,HOUR(A2860))))</f>
        <v/>
      </c>
      <c r="H2860" s="3" t="str">
        <f t="shared" si="225"/>
        <v/>
      </c>
      <c r="I2860" s="33" t="e">
        <f>IF(OR(A2860="",B2860=""),NA(),MAX(0,IF(A2860-B2860=0,SameDayCycleTimeSettingValue,(A2860-B2860) *24)))</f>
        <v>#N/A</v>
      </c>
      <c r="J2860" s="33" t="e">
        <f>IF(OR(A2860="",B2860=""),NA(),MAX(0,IF(A2860-B2860=0,SameDayCycleTimeSettingValue,((A2860-B2860) *24)-(INT((A2860-B2860)) * (24-(FinishHour-StartHour))))))</f>
        <v>#N/A</v>
      </c>
      <c r="K2860" s="3" t="e">
        <f ca="1">IF(OR(A2860&lt;&gt;"",B2860=""),NA(),MAX(0,IF(_xlfn.DAYS(NOW(),B2860)=0,SameDayCycleTimeSettingValue,_xlfn.DAYS(NOW(),B2860))))</f>
        <v>#N/A</v>
      </c>
    </row>
    <row r="2861" spans="1:11" x14ac:dyDescent="0.25">
      <c r="A2861" s="32" t="str">
        <f>IF(AND(TRIM(INDEX(CompletedDateValues,ROW(A2861)))&lt;&gt;"",INDEX(CompletedDateValues,ROW(A2861))&gt;0),INDEX(CompletedDateValues,ROW(A2861)),"")</f>
        <v/>
      </c>
      <c r="B2861" s="32" t="str">
        <f>IF(AND(TRIM(INDEX(StartDateValues,ROW(A2861)))&lt;&gt;"",INDEX(StartDateValues,ROW(A2861))&gt;0),INDEX(StartDateValues,ROW(A2861)),"")</f>
        <v/>
      </c>
      <c r="C2861" s="22" t="str">
        <f t="shared" si="221"/>
        <v/>
      </c>
      <c r="D2861" s="3" t="str">
        <f t="shared" si="222"/>
        <v/>
      </c>
      <c r="E2861" s="3" t="str">
        <f t="shared" si="223"/>
        <v/>
      </c>
      <c r="F2861" s="3" t="str">
        <f t="shared" si="224"/>
        <v/>
      </c>
      <c r="G2861" s="3" t="str">
        <f>IF(A2861="","",IF(HOUR(A2861)&lt;StartHour,StartHour,IF(HOUR(A2861)&gt;FinishHour,FinishHour,HOUR(A2861))))</f>
        <v/>
      </c>
      <c r="H2861" s="3" t="str">
        <f t="shared" si="225"/>
        <v/>
      </c>
      <c r="I2861" s="33" t="e">
        <f>IF(OR(A2861="",B2861=""),NA(),MAX(0,IF(A2861-B2861=0,SameDayCycleTimeSettingValue,(A2861-B2861) *24)))</f>
        <v>#N/A</v>
      </c>
      <c r="J2861" s="33" t="e">
        <f>IF(OR(A2861="",B2861=""),NA(),MAX(0,IF(A2861-B2861=0,SameDayCycleTimeSettingValue,((A2861-B2861) *24)-(INT((A2861-B2861)) * (24-(FinishHour-StartHour))))))</f>
        <v>#N/A</v>
      </c>
      <c r="K2861" s="3" t="e">
        <f ca="1">IF(OR(A2861&lt;&gt;"",B2861=""),NA(),MAX(0,IF(_xlfn.DAYS(NOW(),B2861)=0,SameDayCycleTimeSettingValue,_xlfn.DAYS(NOW(),B2861))))</f>
        <v>#N/A</v>
      </c>
    </row>
    <row r="2862" spans="1:11" x14ac:dyDescent="0.25">
      <c r="A2862" s="32" t="str">
        <f>IF(AND(TRIM(INDEX(CompletedDateValues,ROW(A2862)))&lt;&gt;"",INDEX(CompletedDateValues,ROW(A2862))&gt;0),INDEX(CompletedDateValues,ROW(A2862)),"")</f>
        <v/>
      </c>
      <c r="B2862" s="32" t="str">
        <f>IF(AND(TRIM(INDEX(StartDateValues,ROW(A2862)))&lt;&gt;"",INDEX(StartDateValues,ROW(A2862))&gt;0),INDEX(StartDateValues,ROW(A2862)),"")</f>
        <v/>
      </c>
      <c r="C2862" s="22" t="str">
        <f t="shared" si="221"/>
        <v/>
      </c>
      <c r="D2862" s="3" t="str">
        <f t="shared" si="222"/>
        <v/>
      </c>
      <c r="E2862" s="3" t="str">
        <f t="shared" si="223"/>
        <v/>
      </c>
      <c r="F2862" s="3" t="str">
        <f t="shared" si="224"/>
        <v/>
      </c>
      <c r="G2862" s="3" t="str">
        <f>IF(A2862="","",IF(HOUR(A2862)&lt;StartHour,StartHour,IF(HOUR(A2862)&gt;FinishHour,FinishHour,HOUR(A2862))))</f>
        <v/>
      </c>
      <c r="H2862" s="3" t="str">
        <f t="shared" si="225"/>
        <v/>
      </c>
      <c r="I2862" s="33" t="e">
        <f>IF(OR(A2862="",B2862=""),NA(),MAX(0,IF(A2862-B2862=0,SameDayCycleTimeSettingValue,(A2862-B2862) *24)))</f>
        <v>#N/A</v>
      </c>
      <c r="J2862" s="33" t="e">
        <f>IF(OR(A2862="",B2862=""),NA(),MAX(0,IF(A2862-B2862=0,SameDayCycleTimeSettingValue,((A2862-B2862) *24)-(INT((A2862-B2862)) * (24-(FinishHour-StartHour))))))</f>
        <v>#N/A</v>
      </c>
      <c r="K2862" s="3" t="e">
        <f ca="1">IF(OR(A2862&lt;&gt;"",B2862=""),NA(),MAX(0,IF(_xlfn.DAYS(NOW(),B2862)=0,SameDayCycleTimeSettingValue,_xlfn.DAYS(NOW(),B2862))))</f>
        <v>#N/A</v>
      </c>
    </row>
    <row r="2863" spans="1:11" x14ac:dyDescent="0.25">
      <c r="A2863" s="32" t="str">
        <f>IF(AND(TRIM(INDEX(CompletedDateValues,ROW(A2863)))&lt;&gt;"",INDEX(CompletedDateValues,ROW(A2863))&gt;0),INDEX(CompletedDateValues,ROW(A2863)),"")</f>
        <v/>
      </c>
      <c r="B2863" s="32" t="str">
        <f>IF(AND(TRIM(INDEX(StartDateValues,ROW(A2863)))&lt;&gt;"",INDEX(StartDateValues,ROW(A2863))&gt;0),INDEX(StartDateValues,ROW(A2863)),"")</f>
        <v/>
      </c>
      <c r="C2863" s="22" t="str">
        <f t="shared" si="221"/>
        <v/>
      </c>
      <c r="D2863" s="3" t="str">
        <f t="shared" si="222"/>
        <v/>
      </c>
      <c r="E2863" s="3" t="str">
        <f t="shared" si="223"/>
        <v/>
      </c>
      <c r="F2863" s="3" t="str">
        <f t="shared" si="224"/>
        <v/>
      </c>
      <c r="G2863" s="3" t="str">
        <f>IF(A2863="","",IF(HOUR(A2863)&lt;StartHour,StartHour,IF(HOUR(A2863)&gt;FinishHour,FinishHour,HOUR(A2863))))</f>
        <v/>
      </c>
      <c r="H2863" s="3" t="str">
        <f t="shared" si="225"/>
        <v/>
      </c>
      <c r="I2863" s="33" t="e">
        <f>IF(OR(A2863="",B2863=""),NA(),MAX(0,IF(A2863-B2863=0,SameDayCycleTimeSettingValue,(A2863-B2863) *24)))</f>
        <v>#N/A</v>
      </c>
      <c r="J2863" s="33" t="e">
        <f>IF(OR(A2863="",B2863=""),NA(),MAX(0,IF(A2863-B2863=0,SameDayCycleTimeSettingValue,((A2863-B2863) *24)-(INT((A2863-B2863)) * (24-(FinishHour-StartHour))))))</f>
        <v>#N/A</v>
      </c>
      <c r="K2863" s="3" t="e">
        <f ca="1">IF(OR(A2863&lt;&gt;"",B2863=""),NA(),MAX(0,IF(_xlfn.DAYS(NOW(),B2863)=0,SameDayCycleTimeSettingValue,_xlfn.DAYS(NOW(),B2863))))</f>
        <v>#N/A</v>
      </c>
    </row>
    <row r="2864" spans="1:11" x14ac:dyDescent="0.25">
      <c r="A2864" s="32" t="str">
        <f>IF(AND(TRIM(INDEX(CompletedDateValues,ROW(A2864)))&lt;&gt;"",INDEX(CompletedDateValues,ROW(A2864))&gt;0),INDEX(CompletedDateValues,ROW(A2864)),"")</f>
        <v/>
      </c>
      <c r="B2864" s="32" t="str">
        <f>IF(AND(TRIM(INDEX(StartDateValues,ROW(A2864)))&lt;&gt;"",INDEX(StartDateValues,ROW(A2864))&gt;0),INDEX(StartDateValues,ROW(A2864)),"")</f>
        <v/>
      </c>
      <c r="C2864" s="22" t="str">
        <f t="shared" si="221"/>
        <v/>
      </c>
      <c r="D2864" s="3" t="str">
        <f t="shared" si="222"/>
        <v/>
      </c>
      <c r="E2864" s="3" t="str">
        <f t="shared" si="223"/>
        <v/>
      </c>
      <c r="F2864" s="3" t="str">
        <f t="shared" si="224"/>
        <v/>
      </c>
      <c r="G2864" s="3" t="str">
        <f>IF(A2864="","",IF(HOUR(A2864)&lt;StartHour,StartHour,IF(HOUR(A2864)&gt;FinishHour,FinishHour,HOUR(A2864))))</f>
        <v/>
      </c>
      <c r="H2864" s="3" t="str">
        <f t="shared" si="225"/>
        <v/>
      </c>
      <c r="I2864" s="33" t="e">
        <f>IF(OR(A2864="",B2864=""),NA(),MAX(0,IF(A2864-B2864=0,SameDayCycleTimeSettingValue,(A2864-B2864) *24)))</f>
        <v>#N/A</v>
      </c>
      <c r="J2864" s="33" t="e">
        <f>IF(OR(A2864="",B2864=""),NA(),MAX(0,IF(A2864-B2864=0,SameDayCycleTimeSettingValue,((A2864-B2864) *24)-(INT((A2864-B2864)) * (24-(FinishHour-StartHour))))))</f>
        <v>#N/A</v>
      </c>
      <c r="K2864" s="3" t="e">
        <f ca="1">IF(OR(A2864&lt;&gt;"",B2864=""),NA(),MAX(0,IF(_xlfn.DAYS(NOW(),B2864)=0,SameDayCycleTimeSettingValue,_xlfn.DAYS(NOW(),B2864))))</f>
        <v>#N/A</v>
      </c>
    </row>
    <row r="2865" spans="1:11" x14ac:dyDescent="0.25">
      <c r="A2865" s="32" t="str">
        <f>IF(AND(TRIM(INDEX(CompletedDateValues,ROW(A2865)))&lt;&gt;"",INDEX(CompletedDateValues,ROW(A2865))&gt;0),INDEX(CompletedDateValues,ROW(A2865)),"")</f>
        <v/>
      </c>
      <c r="B2865" s="32" t="str">
        <f>IF(AND(TRIM(INDEX(StartDateValues,ROW(A2865)))&lt;&gt;"",INDEX(StartDateValues,ROW(A2865))&gt;0),INDEX(StartDateValues,ROW(A2865)),"")</f>
        <v/>
      </c>
      <c r="C2865" s="22" t="str">
        <f t="shared" si="221"/>
        <v/>
      </c>
      <c r="D2865" s="3" t="str">
        <f t="shared" si="222"/>
        <v/>
      </c>
      <c r="E2865" s="3" t="str">
        <f t="shared" si="223"/>
        <v/>
      </c>
      <c r="F2865" s="3" t="str">
        <f t="shared" si="224"/>
        <v/>
      </c>
      <c r="G2865" s="3" t="str">
        <f>IF(A2865="","",IF(HOUR(A2865)&lt;StartHour,StartHour,IF(HOUR(A2865)&gt;FinishHour,FinishHour,HOUR(A2865))))</f>
        <v/>
      </c>
      <c r="H2865" s="3" t="str">
        <f t="shared" si="225"/>
        <v/>
      </c>
      <c r="I2865" s="33" t="e">
        <f>IF(OR(A2865="",B2865=""),NA(),MAX(0,IF(A2865-B2865=0,SameDayCycleTimeSettingValue,(A2865-B2865) *24)))</f>
        <v>#N/A</v>
      </c>
      <c r="J2865" s="33" t="e">
        <f>IF(OR(A2865="",B2865=""),NA(),MAX(0,IF(A2865-B2865=0,SameDayCycleTimeSettingValue,((A2865-B2865) *24)-(INT((A2865-B2865)) * (24-(FinishHour-StartHour))))))</f>
        <v>#N/A</v>
      </c>
      <c r="K2865" s="3" t="e">
        <f ca="1">IF(OR(A2865&lt;&gt;"",B2865=""),NA(),MAX(0,IF(_xlfn.DAYS(NOW(),B2865)=0,SameDayCycleTimeSettingValue,_xlfn.DAYS(NOW(),B2865))))</f>
        <v>#N/A</v>
      </c>
    </row>
    <row r="2866" spans="1:11" x14ac:dyDescent="0.25">
      <c r="A2866" s="32" t="str">
        <f>IF(AND(TRIM(INDEX(CompletedDateValues,ROW(A2866)))&lt;&gt;"",INDEX(CompletedDateValues,ROW(A2866))&gt;0),INDEX(CompletedDateValues,ROW(A2866)),"")</f>
        <v/>
      </c>
      <c r="B2866" s="32" t="str">
        <f>IF(AND(TRIM(INDEX(StartDateValues,ROW(A2866)))&lt;&gt;"",INDEX(StartDateValues,ROW(A2866))&gt;0),INDEX(StartDateValues,ROW(A2866)),"")</f>
        <v/>
      </c>
      <c r="C2866" s="22" t="str">
        <f t="shared" si="221"/>
        <v/>
      </c>
      <c r="D2866" s="3" t="str">
        <f t="shared" si="222"/>
        <v/>
      </c>
      <c r="E2866" s="3" t="str">
        <f t="shared" si="223"/>
        <v/>
      </c>
      <c r="F2866" s="3" t="str">
        <f t="shared" si="224"/>
        <v/>
      </c>
      <c r="G2866" s="3" t="str">
        <f>IF(A2866="","",IF(HOUR(A2866)&lt;StartHour,StartHour,IF(HOUR(A2866)&gt;FinishHour,FinishHour,HOUR(A2866))))</f>
        <v/>
      </c>
      <c r="H2866" s="3" t="str">
        <f t="shared" si="225"/>
        <v/>
      </c>
      <c r="I2866" s="33" t="e">
        <f>IF(OR(A2866="",B2866=""),NA(),MAX(0,IF(A2866-B2866=0,SameDayCycleTimeSettingValue,(A2866-B2866) *24)))</f>
        <v>#N/A</v>
      </c>
      <c r="J2866" s="33" t="e">
        <f>IF(OR(A2866="",B2866=""),NA(),MAX(0,IF(A2866-B2866=0,SameDayCycleTimeSettingValue,((A2866-B2866) *24)-(INT((A2866-B2866)) * (24-(FinishHour-StartHour))))))</f>
        <v>#N/A</v>
      </c>
      <c r="K2866" s="3" t="e">
        <f ca="1">IF(OR(A2866&lt;&gt;"",B2866=""),NA(),MAX(0,IF(_xlfn.DAYS(NOW(),B2866)=0,SameDayCycleTimeSettingValue,_xlfn.DAYS(NOW(),B2866))))</f>
        <v>#N/A</v>
      </c>
    </row>
    <row r="2867" spans="1:11" x14ac:dyDescent="0.25">
      <c r="A2867" s="32" t="str">
        <f>IF(AND(TRIM(INDEX(CompletedDateValues,ROW(A2867)))&lt;&gt;"",INDEX(CompletedDateValues,ROW(A2867))&gt;0),INDEX(CompletedDateValues,ROW(A2867)),"")</f>
        <v/>
      </c>
      <c r="B2867" s="32" t="str">
        <f>IF(AND(TRIM(INDEX(StartDateValues,ROW(A2867)))&lt;&gt;"",INDEX(StartDateValues,ROW(A2867))&gt;0),INDEX(StartDateValues,ROW(A2867)),"")</f>
        <v/>
      </c>
      <c r="C2867" s="22" t="str">
        <f t="shared" si="221"/>
        <v/>
      </c>
      <c r="D2867" s="3" t="str">
        <f t="shared" si="222"/>
        <v/>
      </c>
      <c r="E2867" s="3" t="str">
        <f t="shared" si="223"/>
        <v/>
      </c>
      <c r="F2867" s="3" t="str">
        <f t="shared" si="224"/>
        <v/>
      </c>
      <c r="G2867" s="3" t="str">
        <f>IF(A2867="","",IF(HOUR(A2867)&lt;StartHour,StartHour,IF(HOUR(A2867)&gt;FinishHour,FinishHour,HOUR(A2867))))</f>
        <v/>
      </c>
      <c r="H2867" s="3" t="str">
        <f t="shared" si="225"/>
        <v/>
      </c>
      <c r="I2867" s="33" t="e">
        <f>IF(OR(A2867="",B2867=""),NA(),MAX(0,IF(A2867-B2867=0,SameDayCycleTimeSettingValue,(A2867-B2867) *24)))</f>
        <v>#N/A</v>
      </c>
      <c r="J2867" s="33" t="e">
        <f>IF(OR(A2867="",B2867=""),NA(),MAX(0,IF(A2867-B2867=0,SameDayCycleTimeSettingValue,((A2867-B2867) *24)-(INT((A2867-B2867)) * (24-(FinishHour-StartHour))))))</f>
        <v>#N/A</v>
      </c>
      <c r="K2867" s="3" t="e">
        <f ca="1">IF(OR(A2867&lt;&gt;"",B2867=""),NA(),MAX(0,IF(_xlfn.DAYS(NOW(),B2867)=0,SameDayCycleTimeSettingValue,_xlfn.DAYS(NOW(),B2867))))</f>
        <v>#N/A</v>
      </c>
    </row>
    <row r="2868" spans="1:11" x14ac:dyDescent="0.25">
      <c r="A2868" s="32" t="str">
        <f>IF(AND(TRIM(INDEX(CompletedDateValues,ROW(A2868)))&lt;&gt;"",INDEX(CompletedDateValues,ROW(A2868))&gt;0),INDEX(CompletedDateValues,ROW(A2868)),"")</f>
        <v/>
      </c>
      <c r="B2868" s="32" t="str">
        <f>IF(AND(TRIM(INDEX(StartDateValues,ROW(A2868)))&lt;&gt;"",INDEX(StartDateValues,ROW(A2868))&gt;0),INDEX(StartDateValues,ROW(A2868)),"")</f>
        <v/>
      </c>
      <c r="C2868" s="22" t="str">
        <f t="shared" si="221"/>
        <v/>
      </c>
      <c r="D2868" s="3" t="str">
        <f t="shared" si="222"/>
        <v/>
      </c>
      <c r="E2868" s="3" t="str">
        <f t="shared" si="223"/>
        <v/>
      </c>
      <c r="F2868" s="3" t="str">
        <f t="shared" si="224"/>
        <v/>
      </c>
      <c r="G2868" s="3" t="str">
        <f>IF(A2868="","",IF(HOUR(A2868)&lt;StartHour,StartHour,IF(HOUR(A2868)&gt;FinishHour,FinishHour,HOUR(A2868))))</f>
        <v/>
      </c>
      <c r="H2868" s="3" t="str">
        <f t="shared" si="225"/>
        <v/>
      </c>
      <c r="I2868" s="33" t="e">
        <f>IF(OR(A2868="",B2868=""),NA(),MAX(0,IF(A2868-B2868=0,SameDayCycleTimeSettingValue,(A2868-B2868) *24)))</f>
        <v>#N/A</v>
      </c>
      <c r="J2868" s="33" t="e">
        <f>IF(OR(A2868="",B2868=""),NA(),MAX(0,IF(A2868-B2868=0,SameDayCycleTimeSettingValue,((A2868-B2868) *24)-(INT((A2868-B2868)) * (24-(FinishHour-StartHour))))))</f>
        <v>#N/A</v>
      </c>
      <c r="K2868" s="3" t="e">
        <f ca="1">IF(OR(A2868&lt;&gt;"",B2868=""),NA(),MAX(0,IF(_xlfn.DAYS(NOW(),B2868)=0,SameDayCycleTimeSettingValue,_xlfn.DAYS(NOW(),B2868))))</f>
        <v>#N/A</v>
      </c>
    </row>
    <row r="2869" spans="1:11" x14ac:dyDescent="0.25">
      <c r="A2869" s="32" t="str">
        <f>IF(AND(TRIM(INDEX(CompletedDateValues,ROW(A2869)))&lt;&gt;"",INDEX(CompletedDateValues,ROW(A2869))&gt;0),INDEX(CompletedDateValues,ROW(A2869)),"")</f>
        <v/>
      </c>
      <c r="B2869" s="32" t="str">
        <f>IF(AND(TRIM(INDEX(StartDateValues,ROW(A2869)))&lt;&gt;"",INDEX(StartDateValues,ROW(A2869))&gt;0),INDEX(StartDateValues,ROW(A2869)),"")</f>
        <v/>
      </c>
      <c r="C2869" s="22" t="str">
        <f t="shared" si="221"/>
        <v/>
      </c>
      <c r="D2869" s="3" t="str">
        <f t="shared" si="222"/>
        <v/>
      </c>
      <c r="E2869" s="3" t="str">
        <f t="shared" si="223"/>
        <v/>
      </c>
      <c r="F2869" s="3" t="str">
        <f t="shared" si="224"/>
        <v/>
      </c>
      <c r="G2869" s="3" t="str">
        <f>IF(A2869="","",IF(HOUR(A2869)&lt;StartHour,StartHour,IF(HOUR(A2869)&gt;FinishHour,FinishHour,HOUR(A2869))))</f>
        <v/>
      </c>
      <c r="H2869" s="3" t="str">
        <f t="shared" si="225"/>
        <v/>
      </c>
      <c r="I2869" s="33" t="e">
        <f>IF(OR(A2869="",B2869=""),NA(),MAX(0,IF(A2869-B2869=0,SameDayCycleTimeSettingValue,(A2869-B2869) *24)))</f>
        <v>#N/A</v>
      </c>
      <c r="J2869" s="33" t="e">
        <f>IF(OR(A2869="",B2869=""),NA(),MAX(0,IF(A2869-B2869=0,SameDayCycleTimeSettingValue,((A2869-B2869) *24)-(INT((A2869-B2869)) * (24-(FinishHour-StartHour))))))</f>
        <v>#N/A</v>
      </c>
      <c r="K2869" s="3" t="e">
        <f ca="1">IF(OR(A2869&lt;&gt;"",B2869=""),NA(),MAX(0,IF(_xlfn.DAYS(NOW(),B2869)=0,SameDayCycleTimeSettingValue,_xlfn.DAYS(NOW(),B2869))))</f>
        <v>#N/A</v>
      </c>
    </row>
    <row r="2870" spans="1:11" x14ac:dyDescent="0.25">
      <c r="A2870" s="32" t="str">
        <f>IF(AND(TRIM(INDEX(CompletedDateValues,ROW(A2870)))&lt;&gt;"",INDEX(CompletedDateValues,ROW(A2870))&gt;0),INDEX(CompletedDateValues,ROW(A2870)),"")</f>
        <v/>
      </c>
      <c r="B2870" s="32" t="str">
        <f>IF(AND(TRIM(INDEX(StartDateValues,ROW(A2870)))&lt;&gt;"",INDEX(StartDateValues,ROW(A2870))&gt;0),INDEX(StartDateValues,ROW(A2870)),"")</f>
        <v/>
      </c>
      <c r="C2870" s="22" t="str">
        <f t="shared" si="221"/>
        <v/>
      </c>
      <c r="D2870" s="3" t="str">
        <f t="shared" si="222"/>
        <v/>
      </c>
      <c r="E2870" s="3" t="str">
        <f t="shared" si="223"/>
        <v/>
      </c>
      <c r="F2870" s="3" t="str">
        <f t="shared" si="224"/>
        <v/>
      </c>
      <c r="G2870" s="3" t="str">
        <f>IF(A2870="","",IF(HOUR(A2870)&lt;StartHour,StartHour,IF(HOUR(A2870)&gt;FinishHour,FinishHour,HOUR(A2870))))</f>
        <v/>
      </c>
      <c r="H2870" s="3" t="str">
        <f t="shared" si="225"/>
        <v/>
      </c>
      <c r="I2870" s="33" t="e">
        <f>IF(OR(A2870="",B2870=""),NA(),MAX(0,IF(A2870-B2870=0,SameDayCycleTimeSettingValue,(A2870-B2870) *24)))</f>
        <v>#N/A</v>
      </c>
      <c r="J2870" s="33" t="e">
        <f>IF(OR(A2870="",B2870=""),NA(),MAX(0,IF(A2870-B2870=0,SameDayCycleTimeSettingValue,((A2870-B2870) *24)-(INT((A2870-B2870)) * (24-(FinishHour-StartHour))))))</f>
        <v>#N/A</v>
      </c>
      <c r="K2870" s="3" t="e">
        <f ca="1">IF(OR(A2870&lt;&gt;"",B2870=""),NA(),MAX(0,IF(_xlfn.DAYS(NOW(),B2870)=0,SameDayCycleTimeSettingValue,_xlfn.DAYS(NOW(),B2870))))</f>
        <v>#N/A</v>
      </c>
    </row>
    <row r="2871" spans="1:11" x14ac:dyDescent="0.25">
      <c r="A2871" s="32" t="str">
        <f>IF(AND(TRIM(INDEX(CompletedDateValues,ROW(A2871)))&lt;&gt;"",INDEX(CompletedDateValues,ROW(A2871))&gt;0),INDEX(CompletedDateValues,ROW(A2871)),"")</f>
        <v/>
      </c>
      <c r="B2871" s="32" t="str">
        <f>IF(AND(TRIM(INDEX(StartDateValues,ROW(A2871)))&lt;&gt;"",INDEX(StartDateValues,ROW(A2871))&gt;0),INDEX(StartDateValues,ROW(A2871)),"")</f>
        <v/>
      </c>
      <c r="C2871" s="22" t="str">
        <f t="shared" si="221"/>
        <v/>
      </c>
      <c r="D2871" s="3" t="str">
        <f t="shared" si="222"/>
        <v/>
      </c>
      <c r="E2871" s="3" t="str">
        <f t="shared" si="223"/>
        <v/>
      </c>
      <c r="F2871" s="3" t="str">
        <f t="shared" si="224"/>
        <v/>
      </c>
      <c r="G2871" s="3" t="str">
        <f>IF(A2871="","",IF(HOUR(A2871)&lt;StartHour,StartHour,IF(HOUR(A2871)&gt;FinishHour,FinishHour,HOUR(A2871))))</f>
        <v/>
      </c>
      <c r="H2871" s="3" t="str">
        <f t="shared" si="225"/>
        <v/>
      </c>
      <c r="I2871" s="33" t="e">
        <f>IF(OR(A2871="",B2871=""),NA(),MAX(0,IF(A2871-B2871=0,SameDayCycleTimeSettingValue,(A2871-B2871) *24)))</f>
        <v>#N/A</v>
      </c>
      <c r="J2871" s="33" t="e">
        <f>IF(OR(A2871="",B2871=""),NA(),MAX(0,IF(A2871-B2871=0,SameDayCycleTimeSettingValue,((A2871-B2871) *24)-(INT((A2871-B2871)) * (24-(FinishHour-StartHour))))))</f>
        <v>#N/A</v>
      </c>
      <c r="K2871" s="3" t="e">
        <f ca="1">IF(OR(A2871&lt;&gt;"",B2871=""),NA(),MAX(0,IF(_xlfn.DAYS(NOW(),B2871)=0,SameDayCycleTimeSettingValue,_xlfn.DAYS(NOW(),B2871))))</f>
        <v>#N/A</v>
      </c>
    </row>
    <row r="2872" spans="1:11" x14ac:dyDescent="0.25">
      <c r="A2872" s="32" t="str">
        <f>IF(AND(TRIM(INDEX(CompletedDateValues,ROW(A2872)))&lt;&gt;"",INDEX(CompletedDateValues,ROW(A2872))&gt;0),INDEX(CompletedDateValues,ROW(A2872)),"")</f>
        <v/>
      </c>
      <c r="B2872" s="32" t="str">
        <f>IF(AND(TRIM(INDEX(StartDateValues,ROW(A2872)))&lt;&gt;"",INDEX(StartDateValues,ROW(A2872))&gt;0),INDEX(StartDateValues,ROW(A2872)),"")</f>
        <v/>
      </c>
      <c r="C2872" s="22" t="str">
        <f t="shared" si="221"/>
        <v/>
      </c>
      <c r="D2872" s="3" t="str">
        <f t="shared" si="222"/>
        <v/>
      </c>
      <c r="E2872" s="3" t="str">
        <f t="shared" si="223"/>
        <v/>
      </c>
      <c r="F2872" s="3" t="str">
        <f t="shared" si="224"/>
        <v/>
      </c>
      <c r="G2872" s="3" t="str">
        <f>IF(A2872="","",IF(HOUR(A2872)&lt;StartHour,StartHour,IF(HOUR(A2872)&gt;FinishHour,FinishHour,HOUR(A2872))))</f>
        <v/>
      </c>
      <c r="H2872" s="3" t="str">
        <f t="shared" si="225"/>
        <v/>
      </c>
      <c r="I2872" s="33" t="e">
        <f>IF(OR(A2872="",B2872=""),NA(),MAX(0,IF(A2872-B2872=0,SameDayCycleTimeSettingValue,(A2872-B2872) *24)))</f>
        <v>#N/A</v>
      </c>
      <c r="J2872" s="33" t="e">
        <f>IF(OR(A2872="",B2872=""),NA(),MAX(0,IF(A2872-B2872=0,SameDayCycleTimeSettingValue,((A2872-B2872) *24)-(INT((A2872-B2872)) * (24-(FinishHour-StartHour))))))</f>
        <v>#N/A</v>
      </c>
      <c r="K2872" s="3" t="e">
        <f ca="1">IF(OR(A2872&lt;&gt;"",B2872=""),NA(),MAX(0,IF(_xlfn.DAYS(NOW(),B2872)=0,SameDayCycleTimeSettingValue,_xlfn.DAYS(NOW(),B2872))))</f>
        <v>#N/A</v>
      </c>
    </row>
    <row r="2873" spans="1:11" x14ac:dyDescent="0.25">
      <c r="A2873" s="32" t="str">
        <f>IF(AND(TRIM(INDEX(CompletedDateValues,ROW(A2873)))&lt;&gt;"",INDEX(CompletedDateValues,ROW(A2873))&gt;0),INDEX(CompletedDateValues,ROW(A2873)),"")</f>
        <v/>
      </c>
      <c r="B2873" s="32" t="str">
        <f>IF(AND(TRIM(INDEX(StartDateValues,ROW(A2873)))&lt;&gt;"",INDEX(StartDateValues,ROW(A2873))&gt;0),INDEX(StartDateValues,ROW(A2873)),"")</f>
        <v/>
      </c>
      <c r="C2873" s="22" t="str">
        <f t="shared" si="221"/>
        <v/>
      </c>
      <c r="D2873" s="3" t="str">
        <f t="shared" si="222"/>
        <v/>
      </c>
      <c r="E2873" s="3" t="str">
        <f t="shared" si="223"/>
        <v/>
      </c>
      <c r="F2873" s="3" t="str">
        <f t="shared" si="224"/>
        <v/>
      </c>
      <c r="G2873" s="3" t="str">
        <f>IF(A2873="","",IF(HOUR(A2873)&lt;StartHour,StartHour,IF(HOUR(A2873)&gt;FinishHour,FinishHour,HOUR(A2873))))</f>
        <v/>
      </c>
      <c r="H2873" s="3" t="str">
        <f t="shared" si="225"/>
        <v/>
      </c>
      <c r="I2873" s="33" t="e">
        <f>IF(OR(A2873="",B2873=""),NA(),MAX(0,IF(A2873-B2873=0,SameDayCycleTimeSettingValue,(A2873-B2873) *24)))</f>
        <v>#N/A</v>
      </c>
      <c r="J2873" s="33" t="e">
        <f>IF(OR(A2873="",B2873=""),NA(),MAX(0,IF(A2873-B2873=0,SameDayCycleTimeSettingValue,((A2873-B2873) *24)-(INT((A2873-B2873)) * (24-(FinishHour-StartHour))))))</f>
        <v>#N/A</v>
      </c>
      <c r="K2873" s="3" t="e">
        <f ca="1">IF(OR(A2873&lt;&gt;"",B2873=""),NA(),MAX(0,IF(_xlfn.DAYS(NOW(),B2873)=0,SameDayCycleTimeSettingValue,_xlfn.DAYS(NOW(),B2873))))</f>
        <v>#N/A</v>
      </c>
    </row>
    <row r="2874" spans="1:11" x14ac:dyDescent="0.25">
      <c r="A2874" s="32" t="str">
        <f>IF(AND(TRIM(INDEX(CompletedDateValues,ROW(A2874)))&lt;&gt;"",INDEX(CompletedDateValues,ROW(A2874))&gt;0),INDEX(CompletedDateValues,ROW(A2874)),"")</f>
        <v/>
      </c>
      <c r="B2874" s="32" t="str">
        <f>IF(AND(TRIM(INDEX(StartDateValues,ROW(A2874)))&lt;&gt;"",INDEX(StartDateValues,ROW(A2874))&gt;0),INDEX(StartDateValues,ROW(A2874)),"")</f>
        <v/>
      </c>
      <c r="C2874" s="22" t="str">
        <f t="shared" si="221"/>
        <v/>
      </c>
      <c r="D2874" s="3" t="str">
        <f t="shared" si="222"/>
        <v/>
      </c>
      <c r="E2874" s="3" t="str">
        <f t="shared" si="223"/>
        <v/>
      </c>
      <c r="F2874" s="3" t="str">
        <f t="shared" si="224"/>
        <v/>
      </c>
      <c r="G2874" s="3" t="str">
        <f>IF(A2874="","",IF(HOUR(A2874)&lt;StartHour,StartHour,IF(HOUR(A2874)&gt;FinishHour,FinishHour,HOUR(A2874))))</f>
        <v/>
      </c>
      <c r="H2874" s="3" t="str">
        <f t="shared" si="225"/>
        <v/>
      </c>
      <c r="I2874" s="33" t="e">
        <f>IF(OR(A2874="",B2874=""),NA(),MAX(0,IF(A2874-B2874=0,SameDayCycleTimeSettingValue,(A2874-B2874) *24)))</f>
        <v>#N/A</v>
      </c>
      <c r="J2874" s="33" t="e">
        <f>IF(OR(A2874="",B2874=""),NA(),MAX(0,IF(A2874-B2874=0,SameDayCycleTimeSettingValue,((A2874-B2874) *24)-(INT((A2874-B2874)) * (24-(FinishHour-StartHour))))))</f>
        <v>#N/A</v>
      </c>
      <c r="K2874" s="3" t="e">
        <f ca="1">IF(OR(A2874&lt;&gt;"",B2874=""),NA(),MAX(0,IF(_xlfn.DAYS(NOW(),B2874)=0,SameDayCycleTimeSettingValue,_xlfn.DAYS(NOW(),B2874))))</f>
        <v>#N/A</v>
      </c>
    </row>
    <row r="2875" spans="1:11" x14ac:dyDescent="0.25">
      <c r="A2875" s="32" t="str">
        <f>IF(AND(TRIM(INDEX(CompletedDateValues,ROW(A2875)))&lt;&gt;"",INDEX(CompletedDateValues,ROW(A2875))&gt;0),INDEX(CompletedDateValues,ROW(A2875)),"")</f>
        <v/>
      </c>
      <c r="B2875" s="32" t="str">
        <f>IF(AND(TRIM(INDEX(StartDateValues,ROW(A2875)))&lt;&gt;"",INDEX(StartDateValues,ROW(A2875))&gt;0),INDEX(StartDateValues,ROW(A2875)),"")</f>
        <v/>
      </c>
      <c r="C2875" s="22" t="str">
        <f t="shared" si="221"/>
        <v/>
      </c>
      <c r="D2875" s="3" t="str">
        <f t="shared" si="222"/>
        <v/>
      </c>
      <c r="E2875" s="3" t="str">
        <f t="shared" si="223"/>
        <v/>
      </c>
      <c r="F2875" s="3" t="str">
        <f t="shared" si="224"/>
        <v/>
      </c>
      <c r="G2875" s="3" t="str">
        <f>IF(A2875="","",IF(HOUR(A2875)&lt;StartHour,StartHour,IF(HOUR(A2875)&gt;FinishHour,FinishHour,HOUR(A2875))))</f>
        <v/>
      </c>
      <c r="H2875" s="3" t="str">
        <f t="shared" si="225"/>
        <v/>
      </c>
      <c r="I2875" s="33" t="e">
        <f>IF(OR(A2875="",B2875=""),NA(),MAX(0,IF(A2875-B2875=0,SameDayCycleTimeSettingValue,(A2875-B2875) *24)))</f>
        <v>#N/A</v>
      </c>
      <c r="J2875" s="33" t="e">
        <f>IF(OR(A2875="",B2875=""),NA(),MAX(0,IF(A2875-B2875=0,SameDayCycleTimeSettingValue,((A2875-B2875) *24)-(INT((A2875-B2875)) * (24-(FinishHour-StartHour))))))</f>
        <v>#N/A</v>
      </c>
      <c r="K2875" s="3" t="e">
        <f ca="1">IF(OR(A2875&lt;&gt;"",B2875=""),NA(),MAX(0,IF(_xlfn.DAYS(NOW(),B2875)=0,SameDayCycleTimeSettingValue,_xlfn.DAYS(NOW(),B2875))))</f>
        <v>#N/A</v>
      </c>
    </row>
    <row r="2876" spans="1:11" x14ac:dyDescent="0.25">
      <c r="A2876" s="32" t="str">
        <f>IF(AND(TRIM(INDEX(CompletedDateValues,ROW(A2876)))&lt;&gt;"",INDEX(CompletedDateValues,ROW(A2876))&gt;0),INDEX(CompletedDateValues,ROW(A2876)),"")</f>
        <v/>
      </c>
      <c r="B2876" s="32" t="str">
        <f>IF(AND(TRIM(INDEX(StartDateValues,ROW(A2876)))&lt;&gt;"",INDEX(StartDateValues,ROW(A2876))&gt;0),INDEX(StartDateValues,ROW(A2876)),"")</f>
        <v/>
      </c>
      <c r="C2876" s="22" t="str">
        <f t="shared" si="221"/>
        <v/>
      </c>
      <c r="D2876" s="3" t="str">
        <f t="shared" si="222"/>
        <v/>
      </c>
      <c r="E2876" s="3" t="str">
        <f t="shared" si="223"/>
        <v/>
      </c>
      <c r="F2876" s="3" t="str">
        <f t="shared" si="224"/>
        <v/>
      </c>
      <c r="G2876" s="3" t="str">
        <f>IF(A2876="","",IF(HOUR(A2876)&lt;StartHour,StartHour,IF(HOUR(A2876)&gt;FinishHour,FinishHour,HOUR(A2876))))</f>
        <v/>
      </c>
      <c r="H2876" s="3" t="str">
        <f t="shared" si="225"/>
        <v/>
      </c>
      <c r="I2876" s="33" t="e">
        <f>IF(OR(A2876="",B2876=""),NA(),MAX(0,IF(A2876-B2876=0,SameDayCycleTimeSettingValue,(A2876-B2876) *24)))</f>
        <v>#N/A</v>
      </c>
      <c r="J2876" s="33" t="e">
        <f>IF(OR(A2876="",B2876=""),NA(),MAX(0,IF(A2876-B2876=0,SameDayCycleTimeSettingValue,((A2876-B2876) *24)-(INT((A2876-B2876)) * (24-(FinishHour-StartHour))))))</f>
        <v>#N/A</v>
      </c>
      <c r="K2876" s="3" t="e">
        <f ca="1">IF(OR(A2876&lt;&gt;"",B2876=""),NA(),MAX(0,IF(_xlfn.DAYS(NOW(),B2876)=0,SameDayCycleTimeSettingValue,_xlfn.DAYS(NOW(),B2876))))</f>
        <v>#N/A</v>
      </c>
    </row>
    <row r="2877" spans="1:11" x14ac:dyDescent="0.25">
      <c r="A2877" s="32" t="str">
        <f>IF(AND(TRIM(INDEX(CompletedDateValues,ROW(A2877)))&lt;&gt;"",INDEX(CompletedDateValues,ROW(A2877))&gt;0),INDEX(CompletedDateValues,ROW(A2877)),"")</f>
        <v/>
      </c>
      <c r="B2877" s="32" t="str">
        <f>IF(AND(TRIM(INDEX(StartDateValues,ROW(A2877)))&lt;&gt;"",INDEX(StartDateValues,ROW(A2877))&gt;0),INDEX(StartDateValues,ROW(A2877)),"")</f>
        <v/>
      </c>
      <c r="C2877" s="22" t="str">
        <f t="shared" si="221"/>
        <v/>
      </c>
      <c r="D2877" s="3" t="str">
        <f t="shared" si="222"/>
        <v/>
      </c>
      <c r="E2877" s="3" t="str">
        <f t="shared" si="223"/>
        <v/>
      </c>
      <c r="F2877" s="3" t="str">
        <f t="shared" si="224"/>
        <v/>
      </c>
      <c r="G2877" s="3" t="str">
        <f>IF(A2877="","",IF(HOUR(A2877)&lt;StartHour,StartHour,IF(HOUR(A2877)&gt;FinishHour,FinishHour,HOUR(A2877))))</f>
        <v/>
      </c>
      <c r="H2877" s="3" t="str">
        <f t="shared" si="225"/>
        <v/>
      </c>
      <c r="I2877" s="33" t="e">
        <f>IF(OR(A2877="",B2877=""),NA(),MAX(0,IF(A2877-B2877=0,SameDayCycleTimeSettingValue,(A2877-B2877) *24)))</f>
        <v>#N/A</v>
      </c>
      <c r="J2877" s="33" t="e">
        <f>IF(OR(A2877="",B2877=""),NA(),MAX(0,IF(A2877-B2877=0,SameDayCycleTimeSettingValue,((A2877-B2877) *24)-(INT((A2877-B2877)) * (24-(FinishHour-StartHour))))))</f>
        <v>#N/A</v>
      </c>
      <c r="K2877" s="3" t="e">
        <f ca="1">IF(OR(A2877&lt;&gt;"",B2877=""),NA(),MAX(0,IF(_xlfn.DAYS(NOW(),B2877)=0,SameDayCycleTimeSettingValue,_xlfn.DAYS(NOW(),B2877))))</f>
        <v>#N/A</v>
      </c>
    </row>
    <row r="2878" spans="1:11" x14ac:dyDescent="0.25">
      <c r="A2878" s="32" t="str">
        <f>IF(AND(TRIM(INDEX(CompletedDateValues,ROW(A2878)))&lt;&gt;"",INDEX(CompletedDateValues,ROW(A2878))&gt;0),INDEX(CompletedDateValues,ROW(A2878)),"")</f>
        <v/>
      </c>
      <c r="B2878" s="32" t="str">
        <f>IF(AND(TRIM(INDEX(StartDateValues,ROW(A2878)))&lt;&gt;"",INDEX(StartDateValues,ROW(A2878))&gt;0),INDEX(StartDateValues,ROW(A2878)),"")</f>
        <v/>
      </c>
      <c r="C2878" s="22" t="str">
        <f t="shared" si="221"/>
        <v/>
      </c>
      <c r="D2878" s="3" t="str">
        <f t="shared" si="222"/>
        <v/>
      </c>
      <c r="E2878" s="3" t="str">
        <f t="shared" si="223"/>
        <v/>
      </c>
      <c r="F2878" s="3" t="str">
        <f t="shared" si="224"/>
        <v/>
      </c>
      <c r="G2878" s="3" t="str">
        <f>IF(A2878="","",IF(HOUR(A2878)&lt;StartHour,StartHour,IF(HOUR(A2878)&gt;FinishHour,FinishHour,HOUR(A2878))))</f>
        <v/>
      </c>
      <c r="H2878" s="3" t="str">
        <f t="shared" si="225"/>
        <v/>
      </c>
      <c r="I2878" s="33" t="e">
        <f>IF(OR(A2878="",B2878=""),NA(),MAX(0,IF(A2878-B2878=0,SameDayCycleTimeSettingValue,(A2878-B2878) *24)))</f>
        <v>#N/A</v>
      </c>
      <c r="J2878" s="33" t="e">
        <f>IF(OR(A2878="",B2878=""),NA(),MAX(0,IF(A2878-B2878=0,SameDayCycleTimeSettingValue,((A2878-B2878) *24)-(INT((A2878-B2878)) * (24-(FinishHour-StartHour))))))</f>
        <v>#N/A</v>
      </c>
      <c r="K2878" s="3" t="e">
        <f ca="1">IF(OR(A2878&lt;&gt;"",B2878=""),NA(),MAX(0,IF(_xlfn.DAYS(NOW(),B2878)=0,SameDayCycleTimeSettingValue,_xlfn.DAYS(NOW(),B2878))))</f>
        <v>#N/A</v>
      </c>
    </row>
    <row r="2879" spans="1:11" x14ac:dyDescent="0.25">
      <c r="A2879" s="32" t="str">
        <f>IF(AND(TRIM(INDEX(CompletedDateValues,ROW(A2879)))&lt;&gt;"",INDEX(CompletedDateValues,ROW(A2879))&gt;0),INDEX(CompletedDateValues,ROW(A2879)),"")</f>
        <v/>
      </c>
      <c r="B2879" s="32" t="str">
        <f>IF(AND(TRIM(INDEX(StartDateValues,ROW(A2879)))&lt;&gt;"",INDEX(StartDateValues,ROW(A2879))&gt;0),INDEX(StartDateValues,ROW(A2879)),"")</f>
        <v/>
      </c>
      <c r="C2879" s="22" t="str">
        <f t="shared" si="221"/>
        <v/>
      </c>
      <c r="D2879" s="3" t="str">
        <f t="shared" si="222"/>
        <v/>
      </c>
      <c r="E2879" s="3" t="str">
        <f t="shared" si="223"/>
        <v/>
      </c>
      <c r="F2879" s="3" t="str">
        <f t="shared" si="224"/>
        <v/>
      </c>
      <c r="G2879" s="3" t="str">
        <f>IF(A2879="","",IF(HOUR(A2879)&lt;StartHour,StartHour,IF(HOUR(A2879)&gt;FinishHour,FinishHour,HOUR(A2879))))</f>
        <v/>
      </c>
      <c r="H2879" s="3" t="str">
        <f t="shared" si="225"/>
        <v/>
      </c>
      <c r="I2879" s="33" t="e">
        <f>IF(OR(A2879="",B2879=""),NA(),MAX(0,IF(A2879-B2879=0,SameDayCycleTimeSettingValue,(A2879-B2879) *24)))</f>
        <v>#N/A</v>
      </c>
      <c r="J2879" s="33" t="e">
        <f>IF(OR(A2879="",B2879=""),NA(),MAX(0,IF(A2879-B2879=0,SameDayCycleTimeSettingValue,((A2879-B2879) *24)-(INT((A2879-B2879)) * (24-(FinishHour-StartHour))))))</f>
        <v>#N/A</v>
      </c>
      <c r="K2879" s="3" t="e">
        <f ca="1">IF(OR(A2879&lt;&gt;"",B2879=""),NA(),MAX(0,IF(_xlfn.DAYS(NOW(),B2879)=0,SameDayCycleTimeSettingValue,_xlfn.DAYS(NOW(),B2879))))</f>
        <v>#N/A</v>
      </c>
    </row>
    <row r="2880" spans="1:11" x14ac:dyDescent="0.25">
      <c r="A2880" s="32" t="str">
        <f>IF(AND(TRIM(INDEX(CompletedDateValues,ROW(A2880)))&lt;&gt;"",INDEX(CompletedDateValues,ROW(A2880))&gt;0),INDEX(CompletedDateValues,ROW(A2880)),"")</f>
        <v/>
      </c>
      <c r="B2880" s="32" t="str">
        <f>IF(AND(TRIM(INDEX(StartDateValues,ROW(A2880)))&lt;&gt;"",INDEX(StartDateValues,ROW(A2880))&gt;0),INDEX(StartDateValues,ROW(A2880)),"")</f>
        <v/>
      </c>
      <c r="C2880" s="22" t="str">
        <f t="shared" si="221"/>
        <v/>
      </c>
      <c r="D2880" s="3" t="str">
        <f t="shared" si="222"/>
        <v/>
      </c>
      <c r="E2880" s="3" t="str">
        <f t="shared" si="223"/>
        <v/>
      </c>
      <c r="F2880" s="3" t="str">
        <f t="shared" si="224"/>
        <v/>
      </c>
      <c r="G2880" s="3" t="str">
        <f>IF(A2880="","",IF(HOUR(A2880)&lt;StartHour,StartHour,IF(HOUR(A2880)&gt;FinishHour,FinishHour,HOUR(A2880))))</f>
        <v/>
      </c>
      <c r="H2880" s="3" t="str">
        <f t="shared" si="225"/>
        <v/>
      </c>
      <c r="I2880" s="33" t="e">
        <f>IF(OR(A2880="",B2880=""),NA(),MAX(0,IF(A2880-B2880=0,SameDayCycleTimeSettingValue,(A2880-B2880) *24)))</f>
        <v>#N/A</v>
      </c>
      <c r="J2880" s="33" t="e">
        <f>IF(OR(A2880="",B2880=""),NA(),MAX(0,IF(A2880-B2880=0,SameDayCycleTimeSettingValue,((A2880-B2880) *24)-(INT((A2880-B2880)) * (24-(FinishHour-StartHour))))))</f>
        <v>#N/A</v>
      </c>
      <c r="K2880" s="3" t="e">
        <f ca="1">IF(OR(A2880&lt;&gt;"",B2880=""),NA(),MAX(0,IF(_xlfn.DAYS(NOW(),B2880)=0,SameDayCycleTimeSettingValue,_xlfn.DAYS(NOW(),B2880))))</f>
        <v>#N/A</v>
      </c>
    </row>
    <row r="2881" spans="1:11" x14ac:dyDescent="0.25">
      <c r="A2881" s="32" t="str">
        <f>IF(AND(TRIM(INDEX(CompletedDateValues,ROW(A2881)))&lt;&gt;"",INDEX(CompletedDateValues,ROW(A2881))&gt;0),INDEX(CompletedDateValues,ROW(A2881)),"")</f>
        <v/>
      </c>
      <c r="B2881" s="32" t="str">
        <f>IF(AND(TRIM(INDEX(StartDateValues,ROW(A2881)))&lt;&gt;"",INDEX(StartDateValues,ROW(A2881))&gt;0),INDEX(StartDateValues,ROW(A2881)),"")</f>
        <v/>
      </c>
      <c r="C2881" s="22" t="str">
        <f t="shared" si="221"/>
        <v/>
      </c>
      <c r="D2881" s="3" t="str">
        <f t="shared" si="222"/>
        <v/>
      </c>
      <c r="E2881" s="3" t="str">
        <f t="shared" si="223"/>
        <v/>
      </c>
      <c r="F2881" s="3" t="str">
        <f t="shared" si="224"/>
        <v/>
      </c>
      <c r="G2881" s="3" t="str">
        <f>IF(A2881="","",IF(HOUR(A2881)&lt;StartHour,StartHour,IF(HOUR(A2881)&gt;FinishHour,FinishHour,HOUR(A2881))))</f>
        <v/>
      </c>
      <c r="H2881" s="3" t="str">
        <f t="shared" si="225"/>
        <v/>
      </c>
      <c r="I2881" s="33" t="e">
        <f>IF(OR(A2881="",B2881=""),NA(),MAX(0,IF(A2881-B2881=0,SameDayCycleTimeSettingValue,(A2881-B2881) *24)))</f>
        <v>#N/A</v>
      </c>
      <c r="J2881" s="33" t="e">
        <f>IF(OR(A2881="",B2881=""),NA(),MAX(0,IF(A2881-B2881=0,SameDayCycleTimeSettingValue,((A2881-B2881) *24)-(INT((A2881-B2881)) * (24-(FinishHour-StartHour))))))</f>
        <v>#N/A</v>
      </c>
      <c r="K2881" s="3" t="e">
        <f ca="1">IF(OR(A2881&lt;&gt;"",B2881=""),NA(),MAX(0,IF(_xlfn.DAYS(NOW(),B2881)=0,SameDayCycleTimeSettingValue,_xlfn.DAYS(NOW(),B2881))))</f>
        <v>#N/A</v>
      </c>
    </row>
    <row r="2882" spans="1:11" x14ac:dyDescent="0.25">
      <c r="A2882" s="32" t="str">
        <f>IF(AND(TRIM(INDEX(CompletedDateValues,ROW(A2882)))&lt;&gt;"",INDEX(CompletedDateValues,ROW(A2882))&gt;0),INDEX(CompletedDateValues,ROW(A2882)),"")</f>
        <v/>
      </c>
      <c r="B2882" s="32" t="str">
        <f>IF(AND(TRIM(INDEX(StartDateValues,ROW(A2882)))&lt;&gt;"",INDEX(StartDateValues,ROW(A2882))&gt;0),INDEX(StartDateValues,ROW(A2882)),"")</f>
        <v/>
      </c>
      <c r="C2882" s="22" t="str">
        <f t="shared" si="221"/>
        <v/>
      </c>
      <c r="D2882" s="3" t="str">
        <f t="shared" si="222"/>
        <v/>
      </c>
      <c r="E2882" s="3" t="str">
        <f t="shared" si="223"/>
        <v/>
      </c>
      <c r="F2882" s="3" t="str">
        <f t="shared" si="224"/>
        <v/>
      </c>
      <c r="G2882" s="3" t="str">
        <f>IF(A2882="","",IF(HOUR(A2882)&lt;StartHour,StartHour,IF(HOUR(A2882)&gt;FinishHour,FinishHour,HOUR(A2882))))</f>
        <v/>
      </c>
      <c r="H2882" s="3" t="str">
        <f t="shared" si="225"/>
        <v/>
      </c>
      <c r="I2882" s="33" t="e">
        <f>IF(OR(A2882="",B2882=""),NA(),MAX(0,IF(A2882-B2882=0,SameDayCycleTimeSettingValue,(A2882-B2882) *24)))</f>
        <v>#N/A</v>
      </c>
      <c r="J2882" s="33" t="e">
        <f>IF(OR(A2882="",B2882=""),NA(),MAX(0,IF(A2882-B2882=0,SameDayCycleTimeSettingValue,((A2882-B2882) *24)-(INT((A2882-B2882)) * (24-(FinishHour-StartHour))))))</f>
        <v>#N/A</v>
      </c>
      <c r="K2882" s="3" t="e">
        <f ca="1">IF(OR(A2882&lt;&gt;"",B2882=""),NA(),MAX(0,IF(_xlfn.DAYS(NOW(),B2882)=0,SameDayCycleTimeSettingValue,_xlfn.DAYS(NOW(),B2882))))</f>
        <v>#N/A</v>
      </c>
    </row>
    <row r="2883" spans="1:11" x14ac:dyDescent="0.25">
      <c r="A2883" s="32" t="str">
        <f>IF(AND(TRIM(INDEX(CompletedDateValues,ROW(A2883)))&lt;&gt;"",INDEX(CompletedDateValues,ROW(A2883))&gt;0),INDEX(CompletedDateValues,ROW(A2883)),"")</f>
        <v/>
      </c>
      <c r="B2883" s="32" t="str">
        <f>IF(AND(TRIM(INDEX(StartDateValues,ROW(A2883)))&lt;&gt;"",INDEX(StartDateValues,ROW(A2883))&gt;0),INDEX(StartDateValues,ROW(A2883)),"")</f>
        <v/>
      </c>
      <c r="C2883" s="22" t="str">
        <f t="shared" ref="C2883:C2946" si="226">IF(AND(TRIM(INDEX(WorkTypeValues,ROW(A2883)))&lt;&gt;"",INDEX(WorkTypeValues,ROW(A2883))&gt;0),INDEX(WorkTypeValues,ROW(A2883)),"")</f>
        <v/>
      </c>
      <c r="D2883" s="3" t="str">
        <f t="shared" ref="D2883:D2946" si="227">IF(A2883="", "",YEAR(A2883))</f>
        <v/>
      </c>
      <c r="E2883" s="3" t="str">
        <f t="shared" ref="E2883:E2946" si="228">IF(A2883="","",MONTH(A2883))</f>
        <v/>
      </c>
      <c r="F2883" s="3" t="str">
        <f t="shared" ref="F2883:F2946" si="229">IF(A2883="","",DAY(A2883))</f>
        <v/>
      </c>
      <c r="G2883" s="3" t="str">
        <f>IF(A2883="","",IF(HOUR(A2883)&lt;StartHour,StartHour,IF(HOUR(A2883)&gt;FinishHour,FinishHour,HOUR(A2883))))</f>
        <v/>
      </c>
      <c r="H2883" s="3" t="str">
        <f t="shared" ref="H2883:H2946" si="230">IF(D2883="","",D2883&amp;"-"&amp;TEXT(E2883,"00") &amp;"-"&amp;TEXT(F2883,"00") &amp;"-"&amp;TEXT(G2883,"00"))</f>
        <v/>
      </c>
      <c r="I2883" s="33" t="e">
        <f>IF(OR(A2883="",B2883=""),NA(),MAX(0,IF(A2883-B2883=0,SameDayCycleTimeSettingValue,(A2883-B2883) *24)))</f>
        <v>#N/A</v>
      </c>
      <c r="J2883" s="33" t="e">
        <f>IF(OR(A2883="",B2883=""),NA(),MAX(0,IF(A2883-B2883=0,SameDayCycleTimeSettingValue,((A2883-B2883) *24)-(INT((A2883-B2883)) * (24-(FinishHour-StartHour))))))</f>
        <v>#N/A</v>
      </c>
      <c r="K2883" s="3" t="e">
        <f ca="1">IF(OR(A2883&lt;&gt;"",B2883=""),NA(),MAX(0,IF(_xlfn.DAYS(NOW(),B2883)=0,SameDayCycleTimeSettingValue,_xlfn.DAYS(NOW(),B2883))))</f>
        <v>#N/A</v>
      </c>
    </row>
    <row r="2884" spans="1:11" x14ac:dyDescent="0.25">
      <c r="A2884" s="32" t="str">
        <f>IF(AND(TRIM(INDEX(CompletedDateValues,ROW(A2884)))&lt;&gt;"",INDEX(CompletedDateValues,ROW(A2884))&gt;0),INDEX(CompletedDateValues,ROW(A2884)),"")</f>
        <v/>
      </c>
      <c r="B2884" s="32" t="str">
        <f>IF(AND(TRIM(INDEX(StartDateValues,ROW(A2884)))&lt;&gt;"",INDEX(StartDateValues,ROW(A2884))&gt;0),INDEX(StartDateValues,ROW(A2884)),"")</f>
        <v/>
      </c>
      <c r="C2884" s="22" t="str">
        <f t="shared" si="226"/>
        <v/>
      </c>
      <c r="D2884" s="3" t="str">
        <f t="shared" si="227"/>
        <v/>
      </c>
      <c r="E2884" s="3" t="str">
        <f t="shared" si="228"/>
        <v/>
      </c>
      <c r="F2884" s="3" t="str">
        <f t="shared" si="229"/>
        <v/>
      </c>
      <c r="G2884" s="3" t="str">
        <f>IF(A2884="","",IF(HOUR(A2884)&lt;StartHour,StartHour,IF(HOUR(A2884)&gt;FinishHour,FinishHour,HOUR(A2884))))</f>
        <v/>
      </c>
      <c r="H2884" s="3" t="str">
        <f t="shared" si="230"/>
        <v/>
      </c>
      <c r="I2884" s="33" t="e">
        <f>IF(OR(A2884="",B2884=""),NA(),MAX(0,IF(A2884-B2884=0,SameDayCycleTimeSettingValue,(A2884-B2884) *24)))</f>
        <v>#N/A</v>
      </c>
      <c r="J2884" s="33" t="e">
        <f>IF(OR(A2884="",B2884=""),NA(),MAX(0,IF(A2884-B2884=0,SameDayCycleTimeSettingValue,((A2884-B2884) *24)-(INT((A2884-B2884)) * (24-(FinishHour-StartHour))))))</f>
        <v>#N/A</v>
      </c>
      <c r="K2884" s="3" t="e">
        <f ca="1">IF(OR(A2884&lt;&gt;"",B2884=""),NA(),MAX(0,IF(_xlfn.DAYS(NOW(),B2884)=0,SameDayCycleTimeSettingValue,_xlfn.DAYS(NOW(),B2884))))</f>
        <v>#N/A</v>
      </c>
    </row>
    <row r="2885" spans="1:11" x14ac:dyDescent="0.25">
      <c r="A2885" s="32" t="str">
        <f>IF(AND(TRIM(INDEX(CompletedDateValues,ROW(A2885)))&lt;&gt;"",INDEX(CompletedDateValues,ROW(A2885))&gt;0),INDEX(CompletedDateValues,ROW(A2885)),"")</f>
        <v/>
      </c>
      <c r="B2885" s="32" t="str">
        <f>IF(AND(TRIM(INDEX(StartDateValues,ROW(A2885)))&lt;&gt;"",INDEX(StartDateValues,ROW(A2885))&gt;0),INDEX(StartDateValues,ROW(A2885)),"")</f>
        <v/>
      </c>
      <c r="C2885" s="22" t="str">
        <f t="shared" si="226"/>
        <v/>
      </c>
      <c r="D2885" s="3" t="str">
        <f t="shared" si="227"/>
        <v/>
      </c>
      <c r="E2885" s="3" t="str">
        <f t="shared" si="228"/>
        <v/>
      </c>
      <c r="F2885" s="3" t="str">
        <f t="shared" si="229"/>
        <v/>
      </c>
      <c r="G2885" s="3" t="str">
        <f>IF(A2885="","",IF(HOUR(A2885)&lt;StartHour,StartHour,IF(HOUR(A2885)&gt;FinishHour,FinishHour,HOUR(A2885))))</f>
        <v/>
      </c>
      <c r="H2885" s="3" t="str">
        <f t="shared" si="230"/>
        <v/>
      </c>
      <c r="I2885" s="33" t="e">
        <f>IF(OR(A2885="",B2885=""),NA(),MAX(0,IF(A2885-B2885=0,SameDayCycleTimeSettingValue,(A2885-B2885) *24)))</f>
        <v>#N/A</v>
      </c>
      <c r="J2885" s="33" t="e">
        <f>IF(OR(A2885="",B2885=""),NA(),MAX(0,IF(A2885-B2885=0,SameDayCycleTimeSettingValue,((A2885-B2885) *24)-(INT((A2885-B2885)) * (24-(FinishHour-StartHour))))))</f>
        <v>#N/A</v>
      </c>
      <c r="K2885" s="3" t="e">
        <f ca="1">IF(OR(A2885&lt;&gt;"",B2885=""),NA(),MAX(0,IF(_xlfn.DAYS(NOW(),B2885)=0,SameDayCycleTimeSettingValue,_xlfn.DAYS(NOW(),B2885))))</f>
        <v>#N/A</v>
      </c>
    </row>
    <row r="2886" spans="1:11" x14ac:dyDescent="0.25">
      <c r="A2886" s="32" t="str">
        <f>IF(AND(TRIM(INDEX(CompletedDateValues,ROW(A2886)))&lt;&gt;"",INDEX(CompletedDateValues,ROW(A2886))&gt;0),INDEX(CompletedDateValues,ROW(A2886)),"")</f>
        <v/>
      </c>
      <c r="B2886" s="32" t="str">
        <f>IF(AND(TRIM(INDEX(StartDateValues,ROW(A2886)))&lt;&gt;"",INDEX(StartDateValues,ROW(A2886))&gt;0),INDEX(StartDateValues,ROW(A2886)),"")</f>
        <v/>
      </c>
      <c r="C2886" s="22" t="str">
        <f t="shared" si="226"/>
        <v/>
      </c>
      <c r="D2886" s="3" t="str">
        <f t="shared" si="227"/>
        <v/>
      </c>
      <c r="E2886" s="3" t="str">
        <f t="shared" si="228"/>
        <v/>
      </c>
      <c r="F2886" s="3" t="str">
        <f t="shared" si="229"/>
        <v/>
      </c>
      <c r="G2886" s="3" t="str">
        <f>IF(A2886="","",IF(HOUR(A2886)&lt;StartHour,StartHour,IF(HOUR(A2886)&gt;FinishHour,FinishHour,HOUR(A2886))))</f>
        <v/>
      </c>
      <c r="H2886" s="3" t="str">
        <f t="shared" si="230"/>
        <v/>
      </c>
      <c r="I2886" s="33" t="e">
        <f>IF(OR(A2886="",B2886=""),NA(),MAX(0,IF(A2886-B2886=0,SameDayCycleTimeSettingValue,(A2886-B2886) *24)))</f>
        <v>#N/A</v>
      </c>
      <c r="J2886" s="33" t="e">
        <f>IF(OR(A2886="",B2886=""),NA(),MAX(0,IF(A2886-B2886=0,SameDayCycleTimeSettingValue,((A2886-B2886) *24)-(INT((A2886-B2886)) * (24-(FinishHour-StartHour))))))</f>
        <v>#N/A</v>
      </c>
      <c r="K2886" s="3" t="e">
        <f ca="1">IF(OR(A2886&lt;&gt;"",B2886=""),NA(),MAX(0,IF(_xlfn.DAYS(NOW(),B2886)=0,SameDayCycleTimeSettingValue,_xlfn.DAYS(NOW(),B2886))))</f>
        <v>#N/A</v>
      </c>
    </row>
    <row r="2887" spans="1:11" x14ac:dyDescent="0.25">
      <c r="A2887" s="32" t="str">
        <f>IF(AND(TRIM(INDEX(CompletedDateValues,ROW(A2887)))&lt;&gt;"",INDEX(CompletedDateValues,ROW(A2887))&gt;0),INDEX(CompletedDateValues,ROW(A2887)),"")</f>
        <v/>
      </c>
      <c r="B2887" s="32" t="str">
        <f>IF(AND(TRIM(INDEX(StartDateValues,ROW(A2887)))&lt;&gt;"",INDEX(StartDateValues,ROW(A2887))&gt;0),INDEX(StartDateValues,ROW(A2887)),"")</f>
        <v/>
      </c>
      <c r="C2887" s="22" t="str">
        <f t="shared" si="226"/>
        <v/>
      </c>
      <c r="D2887" s="3" t="str">
        <f t="shared" si="227"/>
        <v/>
      </c>
      <c r="E2887" s="3" t="str">
        <f t="shared" si="228"/>
        <v/>
      </c>
      <c r="F2887" s="3" t="str">
        <f t="shared" si="229"/>
        <v/>
      </c>
      <c r="G2887" s="3" t="str">
        <f>IF(A2887="","",IF(HOUR(A2887)&lt;StartHour,StartHour,IF(HOUR(A2887)&gt;FinishHour,FinishHour,HOUR(A2887))))</f>
        <v/>
      </c>
      <c r="H2887" s="3" t="str">
        <f t="shared" si="230"/>
        <v/>
      </c>
      <c r="I2887" s="33" t="e">
        <f>IF(OR(A2887="",B2887=""),NA(),MAX(0,IF(A2887-B2887=0,SameDayCycleTimeSettingValue,(A2887-B2887) *24)))</f>
        <v>#N/A</v>
      </c>
      <c r="J2887" s="33" t="e">
        <f>IF(OR(A2887="",B2887=""),NA(),MAX(0,IF(A2887-B2887=0,SameDayCycleTimeSettingValue,((A2887-B2887) *24)-(INT((A2887-B2887)) * (24-(FinishHour-StartHour))))))</f>
        <v>#N/A</v>
      </c>
      <c r="K2887" s="3" t="e">
        <f ca="1">IF(OR(A2887&lt;&gt;"",B2887=""),NA(),MAX(0,IF(_xlfn.DAYS(NOW(),B2887)=0,SameDayCycleTimeSettingValue,_xlfn.DAYS(NOW(),B2887))))</f>
        <v>#N/A</v>
      </c>
    </row>
    <row r="2888" spans="1:11" x14ac:dyDescent="0.25">
      <c r="A2888" s="32" t="str">
        <f>IF(AND(TRIM(INDEX(CompletedDateValues,ROW(A2888)))&lt;&gt;"",INDEX(CompletedDateValues,ROW(A2888))&gt;0),INDEX(CompletedDateValues,ROW(A2888)),"")</f>
        <v/>
      </c>
      <c r="B2888" s="32" t="str">
        <f>IF(AND(TRIM(INDEX(StartDateValues,ROW(A2888)))&lt;&gt;"",INDEX(StartDateValues,ROW(A2888))&gt;0),INDEX(StartDateValues,ROW(A2888)),"")</f>
        <v/>
      </c>
      <c r="C2888" s="22" t="str">
        <f t="shared" si="226"/>
        <v/>
      </c>
      <c r="D2888" s="3" t="str">
        <f t="shared" si="227"/>
        <v/>
      </c>
      <c r="E2888" s="3" t="str">
        <f t="shared" si="228"/>
        <v/>
      </c>
      <c r="F2888" s="3" t="str">
        <f t="shared" si="229"/>
        <v/>
      </c>
      <c r="G2888" s="3" t="str">
        <f>IF(A2888="","",IF(HOUR(A2888)&lt;StartHour,StartHour,IF(HOUR(A2888)&gt;FinishHour,FinishHour,HOUR(A2888))))</f>
        <v/>
      </c>
      <c r="H2888" s="3" t="str">
        <f t="shared" si="230"/>
        <v/>
      </c>
      <c r="I2888" s="33" t="e">
        <f>IF(OR(A2888="",B2888=""),NA(),MAX(0,IF(A2888-B2888=0,SameDayCycleTimeSettingValue,(A2888-B2888) *24)))</f>
        <v>#N/A</v>
      </c>
      <c r="J2888" s="33" t="e">
        <f>IF(OR(A2888="",B2888=""),NA(),MAX(0,IF(A2888-B2888=0,SameDayCycleTimeSettingValue,((A2888-B2888) *24)-(INT((A2888-B2888)) * (24-(FinishHour-StartHour))))))</f>
        <v>#N/A</v>
      </c>
      <c r="K2888" s="3" t="e">
        <f ca="1">IF(OR(A2888&lt;&gt;"",B2888=""),NA(),MAX(0,IF(_xlfn.DAYS(NOW(),B2888)=0,SameDayCycleTimeSettingValue,_xlfn.DAYS(NOW(),B2888))))</f>
        <v>#N/A</v>
      </c>
    </row>
    <row r="2889" spans="1:11" x14ac:dyDescent="0.25">
      <c r="A2889" s="32" t="str">
        <f>IF(AND(TRIM(INDEX(CompletedDateValues,ROW(A2889)))&lt;&gt;"",INDEX(CompletedDateValues,ROW(A2889))&gt;0),INDEX(CompletedDateValues,ROW(A2889)),"")</f>
        <v/>
      </c>
      <c r="B2889" s="32" t="str">
        <f>IF(AND(TRIM(INDEX(StartDateValues,ROW(A2889)))&lt;&gt;"",INDEX(StartDateValues,ROW(A2889))&gt;0),INDEX(StartDateValues,ROW(A2889)),"")</f>
        <v/>
      </c>
      <c r="C2889" s="22" t="str">
        <f t="shared" si="226"/>
        <v/>
      </c>
      <c r="D2889" s="3" t="str">
        <f t="shared" si="227"/>
        <v/>
      </c>
      <c r="E2889" s="3" t="str">
        <f t="shared" si="228"/>
        <v/>
      </c>
      <c r="F2889" s="3" t="str">
        <f t="shared" si="229"/>
        <v/>
      </c>
      <c r="G2889" s="3" t="str">
        <f>IF(A2889="","",IF(HOUR(A2889)&lt;StartHour,StartHour,IF(HOUR(A2889)&gt;FinishHour,FinishHour,HOUR(A2889))))</f>
        <v/>
      </c>
      <c r="H2889" s="3" t="str">
        <f t="shared" si="230"/>
        <v/>
      </c>
      <c r="I2889" s="33" t="e">
        <f>IF(OR(A2889="",B2889=""),NA(),MAX(0,IF(A2889-B2889=0,SameDayCycleTimeSettingValue,(A2889-B2889) *24)))</f>
        <v>#N/A</v>
      </c>
      <c r="J2889" s="33" t="e">
        <f>IF(OR(A2889="",B2889=""),NA(),MAX(0,IF(A2889-B2889=0,SameDayCycleTimeSettingValue,((A2889-B2889) *24)-(INT((A2889-B2889)) * (24-(FinishHour-StartHour))))))</f>
        <v>#N/A</v>
      </c>
      <c r="K2889" s="3" t="e">
        <f ca="1">IF(OR(A2889&lt;&gt;"",B2889=""),NA(),MAX(0,IF(_xlfn.DAYS(NOW(),B2889)=0,SameDayCycleTimeSettingValue,_xlfn.DAYS(NOW(),B2889))))</f>
        <v>#N/A</v>
      </c>
    </row>
    <row r="2890" spans="1:11" x14ac:dyDescent="0.25">
      <c r="A2890" s="32" t="str">
        <f>IF(AND(TRIM(INDEX(CompletedDateValues,ROW(A2890)))&lt;&gt;"",INDEX(CompletedDateValues,ROW(A2890))&gt;0),INDEX(CompletedDateValues,ROW(A2890)),"")</f>
        <v/>
      </c>
      <c r="B2890" s="32" t="str">
        <f>IF(AND(TRIM(INDEX(StartDateValues,ROW(A2890)))&lt;&gt;"",INDEX(StartDateValues,ROW(A2890))&gt;0),INDEX(StartDateValues,ROW(A2890)),"")</f>
        <v/>
      </c>
      <c r="C2890" s="22" t="str">
        <f t="shared" si="226"/>
        <v/>
      </c>
      <c r="D2890" s="3" t="str">
        <f t="shared" si="227"/>
        <v/>
      </c>
      <c r="E2890" s="3" t="str">
        <f t="shared" si="228"/>
        <v/>
      </c>
      <c r="F2890" s="3" t="str">
        <f t="shared" si="229"/>
        <v/>
      </c>
      <c r="G2890" s="3" t="str">
        <f>IF(A2890="","",IF(HOUR(A2890)&lt;StartHour,StartHour,IF(HOUR(A2890)&gt;FinishHour,FinishHour,HOUR(A2890))))</f>
        <v/>
      </c>
      <c r="H2890" s="3" t="str">
        <f t="shared" si="230"/>
        <v/>
      </c>
      <c r="I2890" s="33" t="e">
        <f>IF(OR(A2890="",B2890=""),NA(),MAX(0,IF(A2890-B2890=0,SameDayCycleTimeSettingValue,(A2890-B2890) *24)))</f>
        <v>#N/A</v>
      </c>
      <c r="J2890" s="33" t="e">
        <f>IF(OR(A2890="",B2890=""),NA(),MAX(0,IF(A2890-B2890=0,SameDayCycleTimeSettingValue,((A2890-B2890) *24)-(INT((A2890-B2890)) * (24-(FinishHour-StartHour))))))</f>
        <v>#N/A</v>
      </c>
      <c r="K2890" s="3" t="e">
        <f ca="1">IF(OR(A2890&lt;&gt;"",B2890=""),NA(),MAX(0,IF(_xlfn.DAYS(NOW(),B2890)=0,SameDayCycleTimeSettingValue,_xlfn.DAYS(NOW(),B2890))))</f>
        <v>#N/A</v>
      </c>
    </row>
    <row r="2891" spans="1:11" x14ac:dyDescent="0.25">
      <c r="A2891" s="32" t="str">
        <f>IF(AND(TRIM(INDEX(CompletedDateValues,ROW(A2891)))&lt;&gt;"",INDEX(CompletedDateValues,ROW(A2891))&gt;0),INDEX(CompletedDateValues,ROW(A2891)),"")</f>
        <v/>
      </c>
      <c r="B2891" s="32" t="str">
        <f>IF(AND(TRIM(INDEX(StartDateValues,ROW(A2891)))&lt;&gt;"",INDEX(StartDateValues,ROW(A2891))&gt;0),INDEX(StartDateValues,ROW(A2891)),"")</f>
        <v/>
      </c>
      <c r="C2891" s="22" t="str">
        <f t="shared" si="226"/>
        <v/>
      </c>
      <c r="D2891" s="3" t="str">
        <f t="shared" si="227"/>
        <v/>
      </c>
      <c r="E2891" s="3" t="str">
        <f t="shared" si="228"/>
        <v/>
      </c>
      <c r="F2891" s="3" t="str">
        <f t="shared" si="229"/>
        <v/>
      </c>
      <c r="G2891" s="3" t="str">
        <f>IF(A2891="","",IF(HOUR(A2891)&lt;StartHour,StartHour,IF(HOUR(A2891)&gt;FinishHour,FinishHour,HOUR(A2891))))</f>
        <v/>
      </c>
      <c r="H2891" s="3" t="str">
        <f t="shared" si="230"/>
        <v/>
      </c>
      <c r="I2891" s="33" t="e">
        <f>IF(OR(A2891="",B2891=""),NA(),MAX(0,IF(A2891-B2891=0,SameDayCycleTimeSettingValue,(A2891-B2891) *24)))</f>
        <v>#N/A</v>
      </c>
      <c r="J2891" s="33" t="e">
        <f>IF(OR(A2891="",B2891=""),NA(),MAX(0,IF(A2891-B2891=0,SameDayCycleTimeSettingValue,((A2891-B2891) *24)-(INT((A2891-B2891)) * (24-(FinishHour-StartHour))))))</f>
        <v>#N/A</v>
      </c>
      <c r="K2891" s="3" t="e">
        <f ca="1">IF(OR(A2891&lt;&gt;"",B2891=""),NA(),MAX(0,IF(_xlfn.DAYS(NOW(),B2891)=0,SameDayCycleTimeSettingValue,_xlfn.DAYS(NOW(),B2891))))</f>
        <v>#N/A</v>
      </c>
    </row>
    <row r="2892" spans="1:11" x14ac:dyDescent="0.25">
      <c r="A2892" s="32" t="str">
        <f>IF(AND(TRIM(INDEX(CompletedDateValues,ROW(A2892)))&lt;&gt;"",INDEX(CompletedDateValues,ROW(A2892))&gt;0),INDEX(CompletedDateValues,ROW(A2892)),"")</f>
        <v/>
      </c>
      <c r="B2892" s="32" t="str">
        <f>IF(AND(TRIM(INDEX(StartDateValues,ROW(A2892)))&lt;&gt;"",INDEX(StartDateValues,ROW(A2892))&gt;0),INDEX(StartDateValues,ROW(A2892)),"")</f>
        <v/>
      </c>
      <c r="C2892" s="22" t="str">
        <f t="shared" si="226"/>
        <v/>
      </c>
      <c r="D2892" s="3" t="str">
        <f t="shared" si="227"/>
        <v/>
      </c>
      <c r="E2892" s="3" t="str">
        <f t="shared" si="228"/>
        <v/>
      </c>
      <c r="F2892" s="3" t="str">
        <f t="shared" si="229"/>
        <v/>
      </c>
      <c r="G2892" s="3" t="str">
        <f>IF(A2892="","",IF(HOUR(A2892)&lt;StartHour,StartHour,IF(HOUR(A2892)&gt;FinishHour,FinishHour,HOUR(A2892))))</f>
        <v/>
      </c>
      <c r="H2892" s="3" t="str">
        <f t="shared" si="230"/>
        <v/>
      </c>
      <c r="I2892" s="33" t="e">
        <f>IF(OR(A2892="",B2892=""),NA(),MAX(0,IF(A2892-B2892=0,SameDayCycleTimeSettingValue,(A2892-B2892) *24)))</f>
        <v>#N/A</v>
      </c>
      <c r="J2892" s="33" t="e">
        <f>IF(OR(A2892="",B2892=""),NA(),MAX(0,IF(A2892-B2892=0,SameDayCycleTimeSettingValue,((A2892-B2892) *24)-(INT((A2892-B2892)) * (24-(FinishHour-StartHour))))))</f>
        <v>#N/A</v>
      </c>
      <c r="K2892" s="3" t="e">
        <f ca="1">IF(OR(A2892&lt;&gt;"",B2892=""),NA(),MAX(0,IF(_xlfn.DAYS(NOW(),B2892)=0,SameDayCycleTimeSettingValue,_xlfn.DAYS(NOW(),B2892))))</f>
        <v>#N/A</v>
      </c>
    </row>
    <row r="2893" spans="1:11" x14ac:dyDescent="0.25">
      <c r="A2893" s="32" t="str">
        <f>IF(AND(TRIM(INDEX(CompletedDateValues,ROW(A2893)))&lt;&gt;"",INDEX(CompletedDateValues,ROW(A2893))&gt;0),INDEX(CompletedDateValues,ROW(A2893)),"")</f>
        <v/>
      </c>
      <c r="B2893" s="32" t="str">
        <f>IF(AND(TRIM(INDEX(StartDateValues,ROW(A2893)))&lt;&gt;"",INDEX(StartDateValues,ROW(A2893))&gt;0),INDEX(StartDateValues,ROW(A2893)),"")</f>
        <v/>
      </c>
      <c r="C2893" s="22" t="str">
        <f t="shared" si="226"/>
        <v/>
      </c>
      <c r="D2893" s="3" t="str">
        <f t="shared" si="227"/>
        <v/>
      </c>
      <c r="E2893" s="3" t="str">
        <f t="shared" si="228"/>
        <v/>
      </c>
      <c r="F2893" s="3" t="str">
        <f t="shared" si="229"/>
        <v/>
      </c>
      <c r="G2893" s="3" t="str">
        <f>IF(A2893="","",IF(HOUR(A2893)&lt;StartHour,StartHour,IF(HOUR(A2893)&gt;FinishHour,FinishHour,HOUR(A2893))))</f>
        <v/>
      </c>
      <c r="H2893" s="3" t="str">
        <f t="shared" si="230"/>
        <v/>
      </c>
      <c r="I2893" s="33" t="e">
        <f>IF(OR(A2893="",B2893=""),NA(),MAX(0,IF(A2893-B2893=0,SameDayCycleTimeSettingValue,(A2893-B2893) *24)))</f>
        <v>#N/A</v>
      </c>
      <c r="J2893" s="33" t="e">
        <f>IF(OR(A2893="",B2893=""),NA(),MAX(0,IF(A2893-B2893=0,SameDayCycleTimeSettingValue,((A2893-B2893) *24)-(INT((A2893-B2893)) * (24-(FinishHour-StartHour))))))</f>
        <v>#N/A</v>
      </c>
      <c r="K2893" s="3" t="e">
        <f ca="1">IF(OR(A2893&lt;&gt;"",B2893=""),NA(),MAX(0,IF(_xlfn.DAYS(NOW(),B2893)=0,SameDayCycleTimeSettingValue,_xlfn.DAYS(NOW(),B2893))))</f>
        <v>#N/A</v>
      </c>
    </row>
    <row r="2894" spans="1:11" x14ac:dyDescent="0.25">
      <c r="A2894" s="32" t="str">
        <f>IF(AND(TRIM(INDEX(CompletedDateValues,ROW(A2894)))&lt;&gt;"",INDEX(CompletedDateValues,ROW(A2894))&gt;0),INDEX(CompletedDateValues,ROW(A2894)),"")</f>
        <v/>
      </c>
      <c r="B2894" s="32" t="str">
        <f>IF(AND(TRIM(INDEX(StartDateValues,ROW(A2894)))&lt;&gt;"",INDEX(StartDateValues,ROW(A2894))&gt;0),INDEX(StartDateValues,ROW(A2894)),"")</f>
        <v/>
      </c>
      <c r="C2894" s="22" t="str">
        <f t="shared" si="226"/>
        <v/>
      </c>
      <c r="D2894" s="3" t="str">
        <f t="shared" si="227"/>
        <v/>
      </c>
      <c r="E2894" s="3" t="str">
        <f t="shared" si="228"/>
        <v/>
      </c>
      <c r="F2894" s="3" t="str">
        <f t="shared" si="229"/>
        <v/>
      </c>
      <c r="G2894" s="3" t="str">
        <f>IF(A2894="","",IF(HOUR(A2894)&lt;StartHour,StartHour,IF(HOUR(A2894)&gt;FinishHour,FinishHour,HOUR(A2894))))</f>
        <v/>
      </c>
      <c r="H2894" s="3" t="str">
        <f t="shared" si="230"/>
        <v/>
      </c>
      <c r="I2894" s="33" t="e">
        <f>IF(OR(A2894="",B2894=""),NA(),MAX(0,IF(A2894-B2894=0,SameDayCycleTimeSettingValue,(A2894-B2894) *24)))</f>
        <v>#N/A</v>
      </c>
      <c r="J2894" s="33" t="e">
        <f>IF(OR(A2894="",B2894=""),NA(),MAX(0,IF(A2894-B2894=0,SameDayCycleTimeSettingValue,((A2894-B2894) *24)-(INT((A2894-B2894)) * (24-(FinishHour-StartHour))))))</f>
        <v>#N/A</v>
      </c>
      <c r="K2894" s="3" t="e">
        <f ca="1">IF(OR(A2894&lt;&gt;"",B2894=""),NA(),MAX(0,IF(_xlfn.DAYS(NOW(),B2894)=0,SameDayCycleTimeSettingValue,_xlfn.DAYS(NOW(),B2894))))</f>
        <v>#N/A</v>
      </c>
    </row>
    <row r="2895" spans="1:11" x14ac:dyDescent="0.25">
      <c r="A2895" s="32" t="str">
        <f>IF(AND(TRIM(INDEX(CompletedDateValues,ROW(A2895)))&lt;&gt;"",INDEX(CompletedDateValues,ROW(A2895))&gt;0),INDEX(CompletedDateValues,ROW(A2895)),"")</f>
        <v/>
      </c>
      <c r="B2895" s="32" t="str">
        <f>IF(AND(TRIM(INDEX(StartDateValues,ROW(A2895)))&lt;&gt;"",INDEX(StartDateValues,ROW(A2895))&gt;0),INDEX(StartDateValues,ROW(A2895)),"")</f>
        <v/>
      </c>
      <c r="C2895" s="22" t="str">
        <f t="shared" si="226"/>
        <v/>
      </c>
      <c r="D2895" s="3" t="str">
        <f t="shared" si="227"/>
        <v/>
      </c>
      <c r="E2895" s="3" t="str">
        <f t="shared" si="228"/>
        <v/>
      </c>
      <c r="F2895" s="3" t="str">
        <f t="shared" si="229"/>
        <v/>
      </c>
      <c r="G2895" s="3" t="str">
        <f>IF(A2895="","",IF(HOUR(A2895)&lt;StartHour,StartHour,IF(HOUR(A2895)&gt;FinishHour,FinishHour,HOUR(A2895))))</f>
        <v/>
      </c>
      <c r="H2895" s="3" t="str">
        <f t="shared" si="230"/>
        <v/>
      </c>
      <c r="I2895" s="33" t="e">
        <f>IF(OR(A2895="",B2895=""),NA(),MAX(0,IF(A2895-B2895=0,SameDayCycleTimeSettingValue,(A2895-B2895) *24)))</f>
        <v>#N/A</v>
      </c>
      <c r="J2895" s="33" t="e">
        <f>IF(OR(A2895="",B2895=""),NA(),MAX(0,IF(A2895-B2895=0,SameDayCycleTimeSettingValue,((A2895-B2895) *24)-(INT((A2895-B2895)) * (24-(FinishHour-StartHour))))))</f>
        <v>#N/A</v>
      </c>
      <c r="K2895" s="3" t="e">
        <f ca="1">IF(OR(A2895&lt;&gt;"",B2895=""),NA(),MAX(0,IF(_xlfn.DAYS(NOW(),B2895)=0,SameDayCycleTimeSettingValue,_xlfn.DAYS(NOW(),B2895))))</f>
        <v>#N/A</v>
      </c>
    </row>
    <row r="2896" spans="1:11" x14ac:dyDescent="0.25">
      <c r="A2896" s="32" t="str">
        <f>IF(AND(TRIM(INDEX(CompletedDateValues,ROW(A2896)))&lt;&gt;"",INDEX(CompletedDateValues,ROW(A2896))&gt;0),INDEX(CompletedDateValues,ROW(A2896)),"")</f>
        <v/>
      </c>
      <c r="B2896" s="32" t="str">
        <f>IF(AND(TRIM(INDEX(StartDateValues,ROW(A2896)))&lt;&gt;"",INDEX(StartDateValues,ROW(A2896))&gt;0),INDEX(StartDateValues,ROW(A2896)),"")</f>
        <v/>
      </c>
      <c r="C2896" s="22" t="str">
        <f t="shared" si="226"/>
        <v/>
      </c>
      <c r="D2896" s="3" t="str">
        <f t="shared" si="227"/>
        <v/>
      </c>
      <c r="E2896" s="3" t="str">
        <f t="shared" si="228"/>
        <v/>
      </c>
      <c r="F2896" s="3" t="str">
        <f t="shared" si="229"/>
        <v/>
      </c>
      <c r="G2896" s="3" t="str">
        <f>IF(A2896="","",IF(HOUR(A2896)&lt;StartHour,StartHour,IF(HOUR(A2896)&gt;FinishHour,FinishHour,HOUR(A2896))))</f>
        <v/>
      </c>
      <c r="H2896" s="3" t="str">
        <f t="shared" si="230"/>
        <v/>
      </c>
      <c r="I2896" s="33" t="e">
        <f>IF(OR(A2896="",B2896=""),NA(),MAX(0,IF(A2896-B2896=0,SameDayCycleTimeSettingValue,(A2896-B2896) *24)))</f>
        <v>#N/A</v>
      </c>
      <c r="J2896" s="33" t="e">
        <f>IF(OR(A2896="",B2896=""),NA(),MAX(0,IF(A2896-B2896=0,SameDayCycleTimeSettingValue,((A2896-B2896) *24)-(INT((A2896-B2896)) * (24-(FinishHour-StartHour))))))</f>
        <v>#N/A</v>
      </c>
      <c r="K2896" s="3" t="e">
        <f ca="1">IF(OR(A2896&lt;&gt;"",B2896=""),NA(),MAX(0,IF(_xlfn.DAYS(NOW(),B2896)=0,SameDayCycleTimeSettingValue,_xlfn.DAYS(NOW(),B2896))))</f>
        <v>#N/A</v>
      </c>
    </row>
    <row r="2897" spans="1:11" x14ac:dyDescent="0.25">
      <c r="A2897" s="32" t="str">
        <f>IF(AND(TRIM(INDEX(CompletedDateValues,ROW(A2897)))&lt;&gt;"",INDEX(CompletedDateValues,ROW(A2897))&gt;0),INDEX(CompletedDateValues,ROW(A2897)),"")</f>
        <v/>
      </c>
      <c r="B2897" s="32" t="str">
        <f>IF(AND(TRIM(INDEX(StartDateValues,ROW(A2897)))&lt;&gt;"",INDEX(StartDateValues,ROW(A2897))&gt;0),INDEX(StartDateValues,ROW(A2897)),"")</f>
        <v/>
      </c>
      <c r="C2897" s="22" t="str">
        <f t="shared" si="226"/>
        <v/>
      </c>
      <c r="D2897" s="3" t="str">
        <f t="shared" si="227"/>
        <v/>
      </c>
      <c r="E2897" s="3" t="str">
        <f t="shared" si="228"/>
        <v/>
      </c>
      <c r="F2897" s="3" t="str">
        <f t="shared" si="229"/>
        <v/>
      </c>
      <c r="G2897" s="3" t="str">
        <f>IF(A2897="","",IF(HOUR(A2897)&lt;StartHour,StartHour,IF(HOUR(A2897)&gt;FinishHour,FinishHour,HOUR(A2897))))</f>
        <v/>
      </c>
      <c r="H2897" s="3" t="str">
        <f t="shared" si="230"/>
        <v/>
      </c>
      <c r="I2897" s="33" t="e">
        <f>IF(OR(A2897="",B2897=""),NA(),MAX(0,IF(A2897-B2897=0,SameDayCycleTimeSettingValue,(A2897-B2897) *24)))</f>
        <v>#N/A</v>
      </c>
      <c r="J2897" s="33" t="e">
        <f>IF(OR(A2897="",B2897=""),NA(),MAX(0,IF(A2897-B2897=0,SameDayCycleTimeSettingValue,((A2897-B2897) *24)-(INT((A2897-B2897)) * (24-(FinishHour-StartHour))))))</f>
        <v>#N/A</v>
      </c>
      <c r="K2897" s="3" t="e">
        <f ca="1">IF(OR(A2897&lt;&gt;"",B2897=""),NA(),MAX(0,IF(_xlfn.DAYS(NOW(),B2897)=0,SameDayCycleTimeSettingValue,_xlfn.DAYS(NOW(),B2897))))</f>
        <v>#N/A</v>
      </c>
    </row>
    <row r="2898" spans="1:11" x14ac:dyDescent="0.25">
      <c r="A2898" s="32" t="str">
        <f>IF(AND(TRIM(INDEX(CompletedDateValues,ROW(A2898)))&lt;&gt;"",INDEX(CompletedDateValues,ROW(A2898))&gt;0),INDEX(CompletedDateValues,ROW(A2898)),"")</f>
        <v/>
      </c>
      <c r="B2898" s="32" t="str">
        <f>IF(AND(TRIM(INDEX(StartDateValues,ROW(A2898)))&lt;&gt;"",INDEX(StartDateValues,ROW(A2898))&gt;0),INDEX(StartDateValues,ROW(A2898)),"")</f>
        <v/>
      </c>
      <c r="C2898" s="22" t="str">
        <f t="shared" si="226"/>
        <v/>
      </c>
      <c r="D2898" s="3" t="str">
        <f t="shared" si="227"/>
        <v/>
      </c>
      <c r="E2898" s="3" t="str">
        <f t="shared" si="228"/>
        <v/>
      </c>
      <c r="F2898" s="3" t="str">
        <f t="shared" si="229"/>
        <v/>
      </c>
      <c r="G2898" s="3" t="str">
        <f>IF(A2898="","",IF(HOUR(A2898)&lt;StartHour,StartHour,IF(HOUR(A2898)&gt;FinishHour,FinishHour,HOUR(A2898))))</f>
        <v/>
      </c>
      <c r="H2898" s="3" t="str">
        <f t="shared" si="230"/>
        <v/>
      </c>
      <c r="I2898" s="33" t="e">
        <f>IF(OR(A2898="",B2898=""),NA(),MAX(0,IF(A2898-B2898=0,SameDayCycleTimeSettingValue,(A2898-B2898) *24)))</f>
        <v>#N/A</v>
      </c>
      <c r="J2898" s="33" t="e">
        <f>IF(OR(A2898="",B2898=""),NA(),MAX(0,IF(A2898-B2898=0,SameDayCycleTimeSettingValue,((A2898-B2898) *24)-(INT((A2898-B2898)) * (24-(FinishHour-StartHour))))))</f>
        <v>#N/A</v>
      </c>
      <c r="K2898" s="3" t="e">
        <f ca="1">IF(OR(A2898&lt;&gt;"",B2898=""),NA(),MAX(0,IF(_xlfn.DAYS(NOW(),B2898)=0,SameDayCycleTimeSettingValue,_xlfn.DAYS(NOW(),B2898))))</f>
        <v>#N/A</v>
      </c>
    </row>
    <row r="2899" spans="1:11" x14ac:dyDescent="0.25">
      <c r="A2899" s="32" t="str">
        <f>IF(AND(TRIM(INDEX(CompletedDateValues,ROW(A2899)))&lt;&gt;"",INDEX(CompletedDateValues,ROW(A2899))&gt;0),INDEX(CompletedDateValues,ROW(A2899)),"")</f>
        <v/>
      </c>
      <c r="B2899" s="32" t="str">
        <f>IF(AND(TRIM(INDEX(StartDateValues,ROW(A2899)))&lt;&gt;"",INDEX(StartDateValues,ROW(A2899))&gt;0),INDEX(StartDateValues,ROW(A2899)),"")</f>
        <v/>
      </c>
      <c r="C2899" s="22" t="str">
        <f t="shared" si="226"/>
        <v/>
      </c>
      <c r="D2899" s="3" t="str">
        <f t="shared" si="227"/>
        <v/>
      </c>
      <c r="E2899" s="3" t="str">
        <f t="shared" si="228"/>
        <v/>
      </c>
      <c r="F2899" s="3" t="str">
        <f t="shared" si="229"/>
        <v/>
      </c>
      <c r="G2899" s="3" t="str">
        <f>IF(A2899="","",IF(HOUR(A2899)&lt;StartHour,StartHour,IF(HOUR(A2899)&gt;FinishHour,FinishHour,HOUR(A2899))))</f>
        <v/>
      </c>
      <c r="H2899" s="3" t="str">
        <f t="shared" si="230"/>
        <v/>
      </c>
      <c r="I2899" s="33" t="e">
        <f>IF(OR(A2899="",B2899=""),NA(),MAX(0,IF(A2899-B2899=0,SameDayCycleTimeSettingValue,(A2899-B2899) *24)))</f>
        <v>#N/A</v>
      </c>
      <c r="J2899" s="33" t="e">
        <f>IF(OR(A2899="",B2899=""),NA(),MAX(0,IF(A2899-B2899=0,SameDayCycleTimeSettingValue,((A2899-B2899) *24)-(INT((A2899-B2899)) * (24-(FinishHour-StartHour))))))</f>
        <v>#N/A</v>
      </c>
      <c r="K2899" s="3" t="e">
        <f ca="1">IF(OR(A2899&lt;&gt;"",B2899=""),NA(),MAX(0,IF(_xlfn.DAYS(NOW(),B2899)=0,SameDayCycleTimeSettingValue,_xlfn.DAYS(NOW(),B2899))))</f>
        <v>#N/A</v>
      </c>
    </row>
    <row r="2900" spans="1:11" x14ac:dyDescent="0.25">
      <c r="A2900" s="32" t="str">
        <f>IF(AND(TRIM(INDEX(CompletedDateValues,ROW(A2900)))&lt;&gt;"",INDEX(CompletedDateValues,ROW(A2900))&gt;0),INDEX(CompletedDateValues,ROW(A2900)),"")</f>
        <v/>
      </c>
      <c r="B2900" s="32" t="str">
        <f>IF(AND(TRIM(INDEX(StartDateValues,ROW(A2900)))&lt;&gt;"",INDEX(StartDateValues,ROW(A2900))&gt;0),INDEX(StartDateValues,ROW(A2900)),"")</f>
        <v/>
      </c>
      <c r="C2900" s="22" t="str">
        <f t="shared" si="226"/>
        <v/>
      </c>
      <c r="D2900" s="3" t="str">
        <f t="shared" si="227"/>
        <v/>
      </c>
      <c r="E2900" s="3" t="str">
        <f t="shared" si="228"/>
        <v/>
      </c>
      <c r="F2900" s="3" t="str">
        <f t="shared" si="229"/>
        <v/>
      </c>
      <c r="G2900" s="3" t="str">
        <f>IF(A2900="","",IF(HOUR(A2900)&lt;StartHour,StartHour,IF(HOUR(A2900)&gt;FinishHour,FinishHour,HOUR(A2900))))</f>
        <v/>
      </c>
      <c r="H2900" s="3" t="str">
        <f t="shared" si="230"/>
        <v/>
      </c>
      <c r="I2900" s="33" t="e">
        <f>IF(OR(A2900="",B2900=""),NA(),MAX(0,IF(A2900-B2900=0,SameDayCycleTimeSettingValue,(A2900-B2900) *24)))</f>
        <v>#N/A</v>
      </c>
      <c r="J2900" s="33" t="e">
        <f>IF(OR(A2900="",B2900=""),NA(),MAX(0,IF(A2900-B2900=0,SameDayCycleTimeSettingValue,((A2900-B2900) *24)-(INT((A2900-B2900)) * (24-(FinishHour-StartHour))))))</f>
        <v>#N/A</v>
      </c>
      <c r="K2900" s="3" t="e">
        <f ca="1">IF(OR(A2900&lt;&gt;"",B2900=""),NA(),MAX(0,IF(_xlfn.DAYS(NOW(),B2900)=0,SameDayCycleTimeSettingValue,_xlfn.DAYS(NOW(),B2900))))</f>
        <v>#N/A</v>
      </c>
    </row>
    <row r="2901" spans="1:11" x14ac:dyDescent="0.25">
      <c r="A2901" s="32" t="str">
        <f>IF(AND(TRIM(INDEX(CompletedDateValues,ROW(A2901)))&lt;&gt;"",INDEX(CompletedDateValues,ROW(A2901))&gt;0),INDEX(CompletedDateValues,ROW(A2901)),"")</f>
        <v/>
      </c>
      <c r="B2901" s="32" t="str">
        <f>IF(AND(TRIM(INDEX(StartDateValues,ROW(A2901)))&lt;&gt;"",INDEX(StartDateValues,ROW(A2901))&gt;0),INDEX(StartDateValues,ROW(A2901)),"")</f>
        <v/>
      </c>
      <c r="C2901" s="22" t="str">
        <f t="shared" si="226"/>
        <v/>
      </c>
      <c r="D2901" s="3" t="str">
        <f t="shared" si="227"/>
        <v/>
      </c>
      <c r="E2901" s="3" t="str">
        <f t="shared" si="228"/>
        <v/>
      </c>
      <c r="F2901" s="3" t="str">
        <f t="shared" si="229"/>
        <v/>
      </c>
      <c r="G2901" s="3" t="str">
        <f>IF(A2901="","",IF(HOUR(A2901)&lt;StartHour,StartHour,IF(HOUR(A2901)&gt;FinishHour,FinishHour,HOUR(A2901))))</f>
        <v/>
      </c>
      <c r="H2901" s="3" t="str">
        <f t="shared" si="230"/>
        <v/>
      </c>
      <c r="I2901" s="33" t="e">
        <f>IF(OR(A2901="",B2901=""),NA(),MAX(0,IF(A2901-B2901=0,SameDayCycleTimeSettingValue,(A2901-B2901) *24)))</f>
        <v>#N/A</v>
      </c>
      <c r="J2901" s="33" t="e">
        <f>IF(OR(A2901="",B2901=""),NA(),MAX(0,IF(A2901-B2901=0,SameDayCycleTimeSettingValue,((A2901-B2901) *24)-(INT((A2901-B2901)) * (24-(FinishHour-StartHour))))))</f>
        <v>#N/A</v>
      </c>
      <c r="K2901" s="3" t="e">
        <f ca="1">IF(OR(A2901&lt;&gt;"",B2901=""),NA(),MAX(0,IF(_xlfn.DAYS(NOW(),B2901)=0,SameDayCycleTimeSettingValue,_xlfn.DAYS(NOW(),B2901))))</f>
        <v>#N/A</v>
      </c>
    </row>
    <row r="2902" spans="1:11" x14ac:dyDescent="0.25">
      <c r="A2902" s="32" t="str">
        <f>IF(AND(TRIM(INDEX(CompletedDateValues,ROW(A2902)))&lt;&gt;"",INDEX(CompletedDateValues,ROW(A2902))&gt;0),INDEX(CompletedDateValues,ROW(A2902)),"")</f>
        <v/>
      </c>
      <c r="B2902" s="32" t="str">
        <f>IF(AND(TRIM(INDEX(StartDateValues,ROW(A2902)))&lt;&gt;"",INDEX(StartDateValues,ROW(A2902))&gt;0),INDEX(StartDateValues,ROW(A2902)),"")</f>
        <v/>
      </c>
      <c r="C2902" s="22" t="str">
        <f t="shared" si="226"/>
        <v/>
      </c>
      <c r="D2902" s="3" t="str">
        <f t="shared" si="227"/>
        <v/>
      </c>
      <c r="E2902" s="3" t="str">
        <f t="shared" si="228"/>
        <v/>
      </c>
      <c r="F2902" s="3" t="str">
        <f t="shared" si="229"/>
        <v/>
      </c>
      <c r="G2902" s="3" t="str">
        <f>IF(A2902="","",IF(HOUR(A2902)&lt;StartHour,StartHour,IF(HOUR(A2902)&gt;FinishHour,FinishHour,HOUR(A2902))))</f>
        <v/>
      </c>
      <c r="H2902" s="3" t="str">
        <f t="shared" si="230"/>
        <v/>
      </c>
      <c r="I2902" s="33" t="e">
        <f>IF(OR(A2902="",B2902=""),NA(),MAX(0,IF(A2902-B2902=0,SameDayCycleTimeSettingValue,(A2902-B2902) *24)))</f>
        <v>#N/A</v>
      </c>
      <c r="J2902" s="33" t="e">
        <f>IF(OR(A2902="",B2902=""),NA(),MAX(0,IF(A2902-B2902=0,SameDayCycleTimeSettingValue,((A2902-B2902) *24)-(INT((A2902-B2902)) * (24-(FinishHour-StartHour))))))</f>
        <v>#N/A</v>
      </c>
      <c r="K2902" s="3" t="e">
        <f ca="1">IF(OR(A2902&lt;&gt;"",B2902=""),NA(),MAX(0,IF(_xlfn.DAYS(NOW(),B2902)=0,SameDayCycleTimeSettingValue,_xlfn.DAYS(NOW(),B2902))))</f>
        <v>#N/A</v>
      </c>
    </row>
    <row r="2903" spans="1:11" x14ac:dyDescent="0.25">
      <c r="A2903" s="32" t="str">
        <f>IF(AND(TRIM(INDEX(CompletedDateValues,ROW(A2903)))&lt;&gt;"",INDEX(CompletedDateValues,ROW(A2903))&gt;0),INDEX(CompletedDateValues,ROW(A2903)),"")</f>
        <v/>
      </c>
      <c r="B2903" s="32" t="str">
        <f>IF(AND(TRIM(INDEX(StartDateValues,ROW(A2903)))&lt;&gt;"",INDEX(StartDateValues,ROW(A2903))&gt;0),INDEX(StartDateValues,ROW(A2903)),"")</f>
        <v/>
      </c>
      <c r="C2903" s="22" t="str">
        <f t="shared" si="226"/>
        <v/>
      </c>
      <c r="D2903" s="3" t="str">
        <f t="shared" si="227"/>
        <v/>
      </c>
      <c r="E2903" s="3" t="str">
        <f t="shared" si="228"/>
        <v/>
      </c>
      <c r="F2903" s="3" t="str">
        <f t="shared" si="229"/>
        <v/>
      </c>
      <c r="G2903" s="3" t="str">
        <f>IF(A2903="","",IF(HOUR(A2903)&lt;StartHour,StartHour,IF(HOUR(A2903)&gt;FinishHour,FinishHour,HOUR(A2903))))</f>
        <v/>
      </c>
      <c r="H2903" s="3" t="str">
        <f t="shared" si="230"/>
        <v/>
      </c>
      <c r="I2903" s="33" t="e">
        <f>IF(OR(A2903="",B2903=""),NA(),MAX(0,IF(A2903-B2903=0,SameDayCycleTimeSettingValue,(A2903-B2903) *24)))</f>
        <v>#N/A</v>
      </c>
      <c r="J2903" s="33" t="e">
        <f>IF(OR(A2903="",B2903=""),NA(),MAX(0,IF(A2903-B2903=0,SameDayCycleTimeSettingValue,((A2903-B2903) *24)-(INT((A2903-B2903)) * (24-(FinishHour-StartHour))))))</f>
        <v>#N/A</v>
      </c>
      <c r="K2903" s="3" t="e">
        <f ca="1">IF(OR(A2903&lt;&gt;"",B2903=""),NA(),MAX(0,IF(_xlfn.DAYS(NOW(),B2903)=0,SameDayCycleTimeSettingValue,_xlfn.DAYS(NOW(),B2903))))</f>
        <v>#N/A</v>
      </c>
    </row>
    <row r="2904" spans="1:11" x14ac:dyDescent="0.25">
      <c r="A2904" s="32" t="str">
        <f>IF(AND(TRIM(INDEX(CompletedDateValues,ROW(A2904)))&lt;&gt;"",INDEX(CompletedDateValues,ROW(A2904))&gt;0),INDEX(CompletedDateValues,ROW(A2904)),"")</f>
        <v/>
      </c>
      <c r="B2904" s="32" t="str">
        <f>IF(AND(TRIM(INDEX(StartDateValues,ROW(A2904)))&lt;&gt;"",INDEX(StartDateValues,ROW(A2904))&gt;0),INDEX(StartDateValues,ROW(A2904)),"")</f>
        <v/>
      </c>
      <c r="C2904" s="22" t="str">
        <f t="shared" si="226"/>
        <v/>
      </c>
      <c r="D2904" s="3" t="str">
        <f t="shared" si="227"/>
        <v/>
      </c>
      <c r="E2904" s="3" t="str">
        <f t="shared" si="228"/>
        <v/>
      </c>
      <c r="F2904" s="3" t="str">
        <f t="shared" si="229"/>
        <v/>
      </c>
      <c r="G2904" s="3" t="str">
        <f>IF(A2904="","",IF(HOUR(A2904)&lt;StartHour,StartHour,IF(HOUR(A2904)&gt;FinishHour,FinishHour,HOUR(A2904))))</f>
        <v/>
      </c>
      <c r="H2904" s="3" t="str">
        <f t="shared" si="230"/>
        <v/>
      </c>
      <c r="I2904" s="33" t="e">
        <f>IF(OR(A2904="",B2904=""),NA(),MAX(0,IF(A2904-B2904=0,SameDayCycleTimeSettingValue,(A2904-B2904) *24)))</f>
        <v>#N/A</v>
      </c>
      <c r="J2904" s="33" t="e">
        <f>IF(OR(A2904="",B2904=""),NA(),MAX(0,IF(A2904-B2904=0,SameDayCycleTimeSettingValue,((A2904-B2904) *24)-(INT((A2904-B2904)) * (24-(FinishHour-StartHour))))))</f>
        <v>#N/A</v>
      </c>
      <c r="K2904" s="3" t="e">
        <f ca="1">IF(OR(A2904&lt;&gt;"",B2904=""),NA(),MAX(0,IF(_xlfn.DAYS(NOW(),B2904)=0,SameDayCycleTimeSettingValue,_xlfn.DAYS(NOW(),B2904))))</f>
        <v>#N/A</v>
      </c>
    </row>
    <row r="2905" spans="1:11" x14ac:dyDescent="0.25">
      <c r="A2905" s="32" t="str">
        <f>IF(AND(TRIM(INDEX(CompletedDateValues,ROW(A2905)))&lt;&gt;"",INDEX(CompletedDateValues,ROW(A2905))&gt;0),INDEX(CompletedDateValues,ROW(A2905)),"")</f>
        <v/>
      </c>
      <c r="B2905" s="32" t="str">
        <f>IF(AND(TRIM(INDEX(StartDateValues,ROW(A2905)))&lt;&gt;"",INDEX(StartDateValues,ROW(A2905))&gt;0),INDEX(StartDateValues,ROW(A2905)),"")</f>
        <v/>
      </c>
      <c r="C2905" s="22" t="str">
        <f t="shared" si="226"/>
        <v/>
      </c>
      <c r="D2905" s="3" t="str">
        <f t="shared" si="227"/>
        <v/>
      </c>
      <c r="E2905" s="3" t="str">
        <f t="shared" si="228"/>
        <v/>
      </c>
      <c r="F2905" s="3" t="str">
        <f t="shared" si="229"/>
        <v/>
      </c>
      <c r="G2905" s="3" t="str">
        <f>IF(A2905="","",IF(HOUR(A2905)&lt;StartHour,StartHour,IF(HOUR(A2905)&gt;FinishHour,FinishHour,HOUR(A2905))))</f>
        <v/>
      </c>
      <c r="H2905" s="3" t="str">
        <f t="shared" si="230"/>
        <v/>
      </c>
      <c r="I2905" s="33" t="e">
        <f>IF(OR(A2905="",B2905=""),NA(),MAX(0,IF(A2905-B2905=0,SameDayCycleTimeSettingValue,(A2905-B2905) *24)))</f>
        <v>#N/A</v>
      </c>
      <c r="J2905" s="33" t="e">
        <f>IF(OR(A2905="",B2905=""),NA(),MAX(0,IF(A2905-B2905=0,SameDayCycleTimeSettingValue,((A2905-B2905) *24)-(INT((A2905-B2905)) * (24-(FinishHour-StartHour))))))</f>
        <v>#N/A</v>
      </c>
      <c r="K2905" s="3" t="e">
        <f ca="1">IF(OR(A2905&lt;&gt;"",B2905=""),NA(),MAX(0,IF(_xlfn.DAYS(NOW(),B2905)=0,SameDayCycleTimeSettingValue,_xlfn.DAYS(NOW(),B2905))))</f>
        <v>#N/A</v>
      </c>
    </row>
    <row r="2906" spans="1:11" x14ac:dyDescent="0.25">
      <c r="A2906" s="32" t="str">
        <f>IF(AND(TRIM(INDEX(CompletedDateValues,ROW(A2906)))&lt;&gt;"",INDEX(CompletedDateValues,ROW(A2906))&gt;0),INDEX(CompletedDateValues,ROW(A2906)),"")</f>
        <v/>
      </c>
      <c r="B2906" s="32" t="str">
        <f>IF(AND(TRIM(INDEX(StartDateValues,ROW(A2906)))&lt;&gt;"",INDEX(StartDateValues,ROW(A2906))&gt;0),INDEX(StartDateValues,ROW(A2906)),"")</f>
        <v/>
      </c>
      <c r="C2906" s="22" t="str">
        <f t="shared" si="226"/>
        <v/>
      </c>
      <c r="D2906" s="3" t="str">
        <f t="shared" si="227"/>
        <v/>
      </c>
      <c r="E2906" s="3" t="str">
        <f t="shared" si="228"/>
        <v/>
      </c>
      <c r="F2906" s="3" t="str">
        <f t="shared" si="229"/>
        <v/>
      </c>
      <c r="G2906" s="3" t="str">
        <f>IF(A2906="","",IF(HOUR(A2906)&lt;StartHour,StartHour,IF(HOUR(A2906)&gt;FinishHour,FinishHour,HOUR(A2906))))</f>
        <v/>
      </c>
      <c r="H2906" s="3" t="str">
        <f t="shared" si="230"/>
        <v/>
      </c>
      <c r="I2906" s="33" t="e">
        <f>IF(OR(A2906="",B2906=""),NA(),MAX(0,IF(A2906-B2906=0,SameDayCycleTimeSettingValue,(A2906-B2906) *24)))</f>
        <v>#N/A</v>
      </c>
      <c r="J2906" s="33" t="e">
        <f>IF(OR(A2906="",B2906=""),NA(),MAX(0,IF(A2906-B2906=0,SameDayCycleTimeSettingValue,((A2906-B2906) *24)-(INT((A2906-B2906)) * (24-(FinishHour-StartHour))))))</f>
        <v>#N/A</v>
      </c>
      <c r="K2906" s="3" t="e">
        <f ca="1">IF(OR(A2906&lt;&gt;"",B2906=""),NA(),MAX(0,IF(_xlfn.DAYS(NOW(),B2906)=0,SameDayCycleTimeSettingValue,_xlfn.DAYS(NOW(),B2906))))</f>
        <v>#N/A</v>
      </c>
    </row>
    <row r="2907" spans="1:11" x14ac:dyDescent="0.25">
      <c r="A2907" s="32" t="str">
        <f>IF(AND(TRIM(INDEX(CompletedDateValues,ROW(A2907)))&lt;&gt;"",INDEX(CompletedDateValues,ROW(A2907))&gt;0),INDEX(CompletedDateValues,ROW(A2907)),"")</f>
        <v/>
      </c>
      <c r="B2907" s="32" t="str">
        <f>IF(AND(TRIM(INDEX(StartDateValues,ROW(A2907)))&lt;&gt;"",INDEX(StartDateValues,ROW(A2907))&gt;0),INDEX(StartDateValues,ROW(A2907)),"")</f>
        <v/>
      </c>
      <c r="C2907" s="22" t="str">
        <f t="shared" si="226"/>
        <v/>
      </c>
      <c r="D2907" s="3" t="str">
        <f t="shared" si="227"/>
        <v/>
      </c>
      <c r="E2907" s="3" t="str">
        <f t="shared" si="228"/>
        <v/>
      </c>
      <c r="F2907" s="3" t="str">
        <f t="shared" si="229"/>
        <v/>
      </c>
      <c r="G2907" s="3" t="str">
        <f>IF(A2907="","",IF(HOUR(A2907)&lt;StartHour,StartHour,IF(HOUR(A2907)&gt;FinishHour,FinishHour,HOUR(A2907))))</f>
        <v/>
      </c>
      <c r="H2907" s="3" t="str">
        <f t="shared" si="230"/>
        <v/>
      </c>
      <c r="I2907" s="33" t="e">
        <f>IF(OR(A2907="",B2907=""),NA(),MAX(0,IF(A2907-B2907=0,SameDayCycleTimeSettingValue,(A2907-B2907) *24)))</f>
        <v>#N/A</v>
      </c>
      <c r="J2907" s="33" t="e">
        <f>IF(OR(A2907="",B2907=""),NA(),MAX(0,IF(A2907-B2907=0,SameDayCycleTimeSettingValue,((A2907-B2907) *24)-(INT((A2907-B2907)) * (24-(FinishHour-StartHour))))))</f>
        <v>#N/A</v>
      </c>
      <c r="K2907" s="3" t="e">
        <f ca="1">IF(OR(A2907&lt;&gt;"",B2907=""),NA(),MAX(0,IF(_xlfn.DAYS(NOW(),B2907)=0,SameDayCycleTimeSettingValue,_xlfn.DAYS(NOW(),B2907))))</f>
        <v>#N/A</v>
      </c>
    </row>
    <row r="2908" spans="1:11" x14ac:dyDescent="0.25">
      <c r="A2908" s="32" t="str">
        <f>IF(AND(TRIM(INDEX(CompletedDateValues,ROW(A2908)))&lt;&gt;"",INDEX(CompletedDateValues,ROW(A2908))&gt;0),INDEX(CompletedDateValues,ROW(A2908)),"")</f>
        <v/>
      </c>
      <c r="B2908" s="32" t="str">
        <f>IF(AND(TRIM(INDEX(StartDateValues,ROW(A2908)))&lt;&gt;"",INDEX(StartDateValues,ROW(A2908))&gt;0),INDEX(StartDateValues,ROW(A2908)),"")</f>
        <v/>
      </c>
      <c r="C2908" s="22" t="str">
        <f t="shared" si="226"/>
        <v/>
      </c>
      <c r="D2908" s="3" t="str">
        <f t="shared" si="227"/>
        <v/>
      </c>
      <c r="E2908" s="3" t="str">
        <f t="shared" si="228"/>
        <v/>
      </c>
      <c r="F2908" s="3" t="str">
        <f t="shared" si="229"/>
        <v/>
      </c>
      <c r="G2908" s="3" t="str">
        <f>IF(A2908="","",IF(HOUR(A2908)&lt;StartHour,StartHour,IF(HOUR(A2908)&gt;FinishHour,FinishHour,HOUR(A2908))))</f>
        <v/>
      </c>
      <c r="H2908" s="3" t="str">
        <f t="shared" si="230"/>
        <v/>
      </c>
      <c r="I2908" s="33" t="e">
        <f>IF(OR(A2908="",B2908=""),NA(),MAX(0,IF(A2908-B2908=0,SameDayCycleTimeSettingValue,(A2908-B2908) *24)))</f>
        <v>#N/A</v>
      </c>
      <c r="J2908" s="33" t="e">
        <f>IF(OR(A2908="",B2908=""),NA(),MAX(0,IF(A2908-B2908=0,SameDayCycleTimeSettingValue,((A2908-B2908) *24)-(INT((A2908-B2908)) * (24-(FinishHour-StartHour))))))</f>
        <v>#N/A</v>
      </c>
      <c r="K2908" s="3" t="e">
        <f ca="1">IF(OR(A2908&lt;&gt;"",B2908=""),NA(),MAX(0,IF(_xlfn.DAYS(NOW(),B2908)=0,SameDayCycleTimeSettingValue,_xlfn.DAYS(NOW(),B2908))))</f>
        <v>#N/A</v>
      </c>
    </row>
    <row r="2909" spans="1:11" x14ac:dyDescent="0.25">
      <c r="A2909" s="32" t="str">
        <f>IF(AND(TRIM(INDEX(CompletedDateValues,ROW(A2909)))&lt;&gt;"",INDEX(CompletedDateValues,ROW(A2909))&gt;0),INDEX(CompletedDateValues,ROW(A2909)),"")</f>
        <v/>
      </c>
      <c r="B2909" s="32" t="str">
        <f>IF(AND(TRIM(INDEX(StartDateValues,ROW(A2909)))&lt;&gt;"",INDEX(StartDateValues,ROW(A2909))&gt;0),INDEX(StartDateValues,ROW(A2909)),"")</f>
        <v/>
      </c>
      <c r="C2909" s="22" t="str">
        <f t="shared" si="226"/>
        <v/>
      </c>
      <c r="D2909" s="3" t="str">
        <f t="shared" si="227"/>
        <v/>
      </c>
      <c r="E2909" s="3" t="str">
        <f t="shared" si="228"/>
        <v/>
      </c>
      <c r="F2909" s="3" t="str">
        <f t="shared" si="229"/>
        <v/>
      </c>
      <c r="G2909" s="3" t="str">
        <f>IF(A2909="","",IF(HOUR(A2909)&lt;StartHour,StartHour,IF(HOUR(A2909)&gt;FinishHour,FinishHour,HOUR(A2909))))</f>
        <v/>
      </c>
      <c r="H2909" s="3" t="str">
        <f t="shared" si="230"/>
        <v/>
      </c>
      <c r="I2909" s="33" t="e">
        <f>IF(OR(A2909="",B2909=""),NA(),MAX(0,IF(A2909-B2909=0,SameDayCycleTimeSettingValue,(A2909-B2909) *24)))</f>
        <v>#N/A</v>
      </c>
      <c r="J2909" s="33" t="e">
        <f>IF(OR(A2909="",B2909=""),NA(),MAX(0,IF(A2909-B2909=0,SameDayCycleTimeSettingValue,((A2909-B2909) *24)-(INT((A2909-B2909)) * (24-(FinishHour-StartHour))))))</f>
        <v>#N/A</v>
      </c>
      <c r="K2909" s="3" t="e">
        <f ca="1">IF(OR(A2909&lt;&gt;"",B2909=""),NA(),MAX(0,IF(_xlfn.DAYS(NOW(),B2909)=0,SameDayCycleTimeSettingValue,_xlfn.DAYS(NOW(),B2909))))</f>
        <v>#N/A</v>
      </c>
    </row>
    <row r="2910" spans="1:11" x14ac:dyDescent="0.25">
      <c r="A2910" s="32" t="str">
        <f>IF(AND(TRIM(INDEX(CompletedDateValues,ROW(A2910)))&lt;&gt;"",INDEX(CompletedDateValues,ROW(A2910))&gt;0),INDEX(CompletedDateValues,ROW(A2910)),"")</f>
        <v/>
      </c>
      <c r="B2910" s="32" t="str">
        <f>IF(AND(TRIM(INDEX(StartDateValues,ROW(A2910)))&lt;&gt;"",INDEX(StartDateValues,ROW(A2910))&gt;0),INDEX(StartDateValues,ROW(A2910)),"")</f>
        <v/>
      </c>
      <c r="C2910" s="22" t="str">
        <f t="shared" si="226"/>
        <v/>
      </c>
      <c r="D2910" s="3" t="str">
        <f t="shared" si="227"/>
        <v/>
      </c>
      <c r="E2910" s="3" t="str">
        <f t="shared" si="228"/>
        <v/>
      </c>
      <c r="F2910" s="3" t="str">
        <f t="shared" si="229"/>
        <v/>
      </c>
      <c r="G2910" s="3" t="str">
        <f>IF(A2910="","",IF(HOUR(A2910)&lt;StartHour,StartHour,IF(HOUR(A2910)&gt;FinishHour,FinishHour,HOUR(A2910))))</f>
        <v/>
      </c>
      <c r="H2910" s="3" t="str">
        <f t="shared" si="230"/>
        <v/>
      </c>
      <c r="I2910" s="33" t="e">
        <f>IF(OR(A2910="",B2910=""),NA(),MAX(0,IF(A2910-B2910=0,SameDayCycleTimeSettingValue,(A2910-B2910) *24)))</f>
        <v>#N/A</v>
      </c>
      <c r="J2910" s="33" t="e">
        <f>IF(OR(A2910="",B2910=""),NA(),MAX(0,IF(A2910-B2910=0,SameDayCycleTimeSettingValue,((A2910-B2910) *24)-(INT((A2910-B2910)) * (24-(FinishHour-StartHour))))))</f>
        <v>#N/A</v>
      </c>
      <c r="K2910" s="3" t="e">
        <f ca="1">IF(OR(A2910&lt;&gt;"",B2910=""),NA(),MAX(0,IF(_xlfn.DAYS(NOW(),B2910)=0,SameDayCycleTimeSettingValue,_xlfn.DAYS(NOW(),B2910))))</f>
        <v>#N/A</v>
      </c>
    </row>
    <row r="2911" spans="1:11" x14ac:dyDescent="0.25">
      <c r="A2911" s="32" t="str">
        <f>IF(AND(TRIM(INDEX(CompletedDateValues,ROW(A2911)))&lt;&gt;"",INDEX(CompletedDateValues,ROW(A2911))&gt;0),INDEX(CompletedDateValues,ROW(A2911)),"")</f>
        <v/>
      </c>
      <c r="B2911" s="32" t="str">
        <f>IF(AND(TRIM(INDEX(StartDateValues,ROW(A2911)))&lt;&gt;"",INDEX(StartDateValues,ROW(A2911))&gt;0),INDEX(StartDateValues,ROW(A2911)),"")</f>
        <v/>
      </c>
      <c r="C2911" s="22" t="str">
        <f t="shared" si="226"/>
        <v/>
      </c>
      <c r="D2911" s="3" t="str">
        <f t="shared" si="227"/>
        <v/>
      </c>
      <c r="E2911" s="3" t="str">
        <f t="shared" si="228"/>
        <v/>
      </c>
      <c r="F2911" s="3" t="str">
        <f t="shared" si="229"/>
        <v/>
      </c>
      <c r="G2911" s="3" t="str">
        <f>IF(A2911="","",IF(HOUR(A2911)&lt;StartHour,StartHour,IF(HOUR(A2911)&gt;FinishHour,FinishHour,HOUR(A2911))))</f>
        <v/>
      </c>
      <c r="H2911" s="3" t="str">
        <f t="shared" si="230"/>
        <v/>
      </c>
      <c r="I2911" s="33" t="e">
        <f>IF(OR(A2911="",B2911=""),NA(),MAX(0,IF(A2911-B2911=0,SameDayCycleTimeSettingValue,(A2911-B2911) *24)))</f>
        <v>#N/A</v>
      </c>
      <c r="J2911" s="33" t="e">
        <f>IF(OR(A2911="",B2911=""),NA(),MAX(0,IF(A2911-B2911=0,SameDayCycleTimeSettingValue,((A2911-B2911) *24)-(INT((A2911-B2911)) * (24-(FinishHour-StartHour))))))</f>
        <v>#N/A</v>
      </c>
      <c r="K2911" s="3" t="e">
        <f ca="1">IF(OR(A2911&lt;&gt;"",B2911=""),NA(),MAX(0,IF(_xlfn.DAYS(NOW(),B2911)=0,SameDayCycleTimeSettingValue,_xlfn.DAYS(NOW(),B2911))))</f>
        <v>#N/A</v>
      </c>
    </row>
    <row r="2912" spans="1:11" x14ac:dyDescent="0.25">
      <c r="A2912" s="32" t="str">
        <f>IF(AND(TRIM(INDEX(CompletedDateValues,ROW(A2912)))&lt;&gt;"",INDEX(CompletedDateValues,ROW(A2912))&gt;0),INDEX(CompletedDateValues,ROW(A2912)),"")</f>
        <v/>
      </c>
      <c r="B2912" s="32" t="str">
        <f>IF(AND(TRIM(INDEX(StartDateValues,ROW(A2912)))&lt;&gt;"",INDEX(StartDateValues,ROW(A2912))&gt;0),INDEX(StartDateValues,ROW(A2912)),"")</f>
        <v/>
      </c>
      <c r="C2912" s="22" t="str">
        <f t="shared" si="226"/>
        <v/>
      </c>
      <c r="D2912" s="3" t="str">
        <f t="shared" si="227"/>
        <v/>
      </c>
      <c r="E2912" s="3" t="str">
        <f t="shared" si="228"/>
        <v/>
      </c>
      <c r="F2912" s="3" t="str">
        <f t="shared" si="229"/>
        <v/>
      </c>
      <c r="G2912" s="3" t="str">
        <f>IF(A2912="","",IF(HOUR(A2912)&lt;StartHour,StartHour,IF(HOUR(A2912)&gt;FinishHour,FinishHour,HOUR(A2912))))</f>
        <v/>
      </c>
      <c r="H2912" s="3" t="str">
        <f t="shared" si="230"/>
        <v/>
      </c>
      <c r="I2912" s="33" t="e">
        <f>IF(OR(A2912="",B2912=""),NA(),MAX(0,IF(A2912-B2912=0,SameDayCycleTimeSettingValue,(A2912-B2912) *24)))</f>
        <v>#N/A</v>
      </c>
      <c r="J2912" s="33" t="e">
        <f>IF(OR(A2912="",B2912=""),NA(),MAX(0,IF(A2912-B2912=0,SameDayCycleTimeSettingValue,((A2912-B2912) *24)-(INT((A2912-B2912)) * (24-(FinishHour-StartHour))))))</f>
        <v>#N/A</v>
      </c>
      <c r="K2912" s="3" t="e">
        <f ca="1">IF(OR(A2912&lt;&gt;"",B2912=""),NA(),MAX(0,IF(_xlfn.DAYS(NOW(),B2912)=0,SameDayCycleTimeSettingValue,_xlfn.DAYS(NOW(),B2912))))</f>
        <v>#N/A</v>
      </c>
    </row>
    <row r="2913" spans="1:11" x14ac:dyDescent="0.25">
      <c r="A2913" s="32" t="str">
        <f>IF(AND(TRIM(INDEX(CompletedDateValues,ROW(A2913)))&lt;&gt;"",INDEX(CompletedDateValues,ROW(A2913))&gt;0),INDEX(CompletedDateValues,ROW(A2913)),"")</f>
        <v/>
      </c>
      <c r="B2913" s="32" t="str">
        <f>IF(AND(TRIM(INDEX(StartDateValues,ROW(A2913)))&lt;&gt;"",INDEX(StartDateValues,ROW(A2913))&gt;0),INDEX(StartDateValues,ROW(A2913)),"")</f>
        <v/>
      </c>
      <c r="C2913" s="22" t="str">
        <f t="shared" si="226"/>
        <v/>
      </c>
      <c r="D2913" s="3" t="str">
        <f t="shared" si="227"/>
        <v/>
      </c>
      <c r="E2913" s="3" t="str">
        <f t="shared" si="228"/>
        <v/>
      </c>
      <c r="F2913" s="3" t="str">
        <f t="shared" si="229"/>
        <v/>
      </c>
      <c r="G2913" s="3" t="str">
        <f>IF(A2913="","",IF(HOUR(A2913)&lt;StartHour,StartHour,IF(HOUR(A2913)&gt;FinishHour,FinishHour,HOUR(A2913))))</f>
        <v/>
      </c>
      <c r="H2913" s="3" t="str">
        <f t="shared" si="230"/>
        <v/>
      </c>
      <c r="I2913" s="33" t="e">
        <f>IF(OR(A2913="",B2913=""),NA(),MAX(0,IF(A2913-B2913=0,SameDayCycleTimeSettingValue,(A2913-B2913) *24)))</f>
        <v>#N/A</v>
      </c>
      <c r="J2913" s="33" t="e">
        <f>IF(OR(A2913="",B2913=""),NA(),MAX(0,IF(A2913-B2913=0,SameDayCycleTimeSettingValue,((A2913-B2913) *24)-(INT((A2913-B2913)) * (24-(FinishHour-StartHour))))))</f>
        <v>#N/A</v>
      </c>
      <c r="K2913" s="3" t="e">
        <f ca="1">IF(OR(A2913&lt;&gt;"",B2913=""),NA(),MAX(0,IF(_xlfn.DAYS(NOW(),B2913)=0,SameDayCycleTimeSettingValue,_xlfn.DAYS(NOW(),B2913))))</f>
        <v>#N/A</v>
      </c>
    </row>
    <row r="2914" spans="1:11" x14ac:dyDescent="0.25">
      <c r="A2914" s="32" t="str">
        <f>IF(AND(TRIM(INDEX(CompletedDateValues,ROW(A2914)))&lt;&gt;"",INDEX(CompletedDateValues,ROW(A2914))&gt;0),INDEX(CompletedDateValues,ROW(A2914)),"")</f>
        <v/>
      </c>
      <c r="B2914" s="32" t="str">
        <f>IF(AND(TRIM(INDEX(StartDateValues,ROW(A2914)))&lt;&gt;"",INDEX(StartDateValues,ROW(A2914))&gt;0),INDEX(StartDateValues,ROW(A2914)),"")</f>
        <v/>
      </c>
      <c r="C2914" s="22" t="str">
        <f t="shared" si="226"/>
        <v/>
      </c>
      <c r="D2914" s="3" t="str">
        <f t="shared" si="227"/>
        <v/>
      </c>
      <c r="E2914" s="3" t="str">
        <f t="shared" si="228"/>
        <v/>
      </c>
      <c r="F2914" s="3" t="str">
        <f t="shared" si="229"/>
        <v/>
      </c>
      <c r="G2914" s="3" t="str">
        <f>IF(A2914="","",IF(HOUR(A2914)&lt;StartHour,StartHour,IF(HOUR(A2914)&gt;FinishHour,FinishHour,HOUR(A2914))))</f>
        <v/>
      </c>
      <c r="H2914" s="3" t="str">
        <f t="shared" si="230"/>
        <v/>
      </c>
      <c r="I2914" s="33" t="e">
        <f>IF(OR(A2914="",B2914=""),NA(),MAX(0,IF(A2914-B2914=0,SameDayCycleTimeSettingValue,(A2914-B2914) *24)))</f>
        <v>#N/A</v>
      </c>
      <c r="J2914" s="33" t="e">
        <f>IF(OR(A2914="",B2914=""),NA(),MAX(0,IF(A2914-B2914=0,SameDayCycleTimeSettingValue,((A2914-B2914) *24)-(INT((A2914-B2914)) * (24-(FinishHour-StartHour))))))</f>
        <v>#N/A</v>
      </c>
      <c r="K2914" s="3" t="e">
        <f ca="1">IF(OR(A2914&lt;&gt;"",B2914=""),NA(),MAX(0,IF(_xlfn.DAYS(NOW(),B2914)=0,SameDayCycleTimeSettingValue,_xlfn.DAYS(NOW(),B2914))))</f>
        <v>#N/A</v>
      </c>
    </row>
    <row r="2915" spans="1:11" x14ac:dyDescent="0.25">
      <c r="A2915" s="32" t="str">
        <f>IF(AND(TRIM(INDEX(CompletedDateValues,ROW(A2915)))&lt;&gt;"",INDEX(CompletedDateValues,ROW(A2915))&gt;0),INDEX(CompletedDateValues,ROW(A2915)),"")</f>
        <v/>
      </c>
      <c r="B2915" s="32" t="str">
        <f>IF(AND(TRIM(INDEX(StartDateValues,ROW(A2915)))&lt;&gt;"",INDEX(StartDateValues,ROW(A2915))&gt;0),INDEX(StartDateValues,ROW(A2915)),"")</f>
        <v/>
      </c>
      <c r="C2915" s="22" t="str">
        <f t="shared" si="226"/>
        <v/>
      </c>
      <c r="D2915" s="3" t="str">
        <f t="shared" si="227"/>
        <v/>
      </c>
      <c r="E2915" s="3" t="str">
        <f t="shared" si="228"/>
        <v/>
      </c>
      <c r="F2915" s="3" t="str">
        <f t="shared" si="229"/>
        <v/>
      </c>
      <c r="G2915" s="3" t="str">
        <f>IF(A2915="","",IF(HOUR(A2915)&lt;StartHour,StartHour,IF(HOUR(A2915)&gt;FinishHour,FinishHour,HOUR(A2915))))</f>
        <v/>
      </c>
      <c r="H2915" s="3" t="str">
        <f t="shared" si="230"/>
        <v/>
      </c>
      <c r="I2915" s="33" t="e">
        <f>IF(OR(A2915="",B2915=""),NA(),MAX(0,IF(A2915-B2915=0,SameDayCycleTimeSettingValue,(A2915-B2915) *24)))</f>
        <v>#N/A</v>
      </c>
      <c r="J2915" s="33" t="e">
        <f>IF(OR(A2915="",B2915=""),NA(),MAX(0,IF(A2915-B2915=0,SameDayCycleTimeSettingValue,((A2915-B2915) *24)-(INT((A2915-B2915)) * (24-(FinishHour-StartHour))))))</f>
        <v>#N/A</v>
      </c>
      <c r="K2915" s="3" t="e">
        <f ca="1">IF(OR(A2915&lt;&gt;"",B2915=""),NA(),MAX(0,IF(_xlfn.DAYS(NOW(),B2915)=0,SameDayCycleTimeSettingValue,_xlfn.DAYS(NOW(),B2915))))</f>
        <v>#N/A</v>
      </c>
    </row>
    <row r="2916" spans="1:11" x14ac:dyDescent="0.25">
      <c r="A2916" s="32" t="str">
        <f>IF(AND(TRIM(INDEX(CompletedDateValues,ROW(A2916)))&lt;&gt;"",INDEX(CompletedDateValues,ROW(A2916))&gt;0),INDEX(CompletedDateValues,ROW(A2916)),"")</f>
        <v/>
      </c>
      <c r="B2916" s="32" t="str">
        <f>IF(AND(TRIM(INDEX(StartDateValues,ROW(A2916)))&lt;&gt;"",INDEX(StartDateValues,ROW(A2916))&gt;0),INDEX(StartDateValues,ROW(A2916)),"")</f>
        <v/>
      </c>
      <c r="C2916" s="22" t="str">
        <f t="shared" si="226"/>
        <v/>
      </c>
      <c r="D2916" s="3" t="str">
        <f t="shared" si="227"/>
        <v/>
      </c>
      <c r="E2916" s="3" t="str">
        <f t="shared" si="228"/>
        <v/>
      </c>
      <c r="F2916" s="3" t="str">
        <f t="shared" si="229"/>
        <v/>
      </c>
      <c r="G2916" s="3" t="str">
        <f>IF(A2916="","",IF(HOUR(A2916)&lt;StartHour,StartHour,IF(HOUR(A2916)&gt;FinishHour,FinishHour,HOUR(A2916))))</f>
        <v/>
      </c>
      <c r="H2916" s="3" t="str">
        <f t="shared" si="230"/>
        <v/>
      </c>
      <c r="I2916" s="33" t="e">
        <f>IF(OR(A2916="",B2916=""),NA(),MAX(0,IF(A2916-B2916=0,SameDayCycleTimeSettingValue,(A2916-B2916) *24)))</f>
        <v>#N/A</v>
      </c>
      <c r="J2916" s="33" t="e">
        <f>IF(OR(A2916="",B2916=""),NA(),MAX(0,IF(A2916-B2916=0,SameDayCycleTimeSettingValue,((A2916-B2916) *24)-(INT((A2916-B2916)) * (24-(FinishHour-StartHour))))))</f>
        <v>#N/A</v>
      </c>
      <c r="K2916" s="3" t="e">
        <f ca="1">IF(OR(A2916&lt;&gt;"",B2916=""),NA(),MAX(0,IF(_xlfn.DAYS(NOW(),B2916)=0,SameDayCycleTimeSettingValue,_xlfn.DAYS(NOW(),B2916))))</f>
        <v>#N/A</v>
      </c>
    </row>
    <row r="2917" spans="1:11" x14ac:dyDescent="0.25">
      <c r="A2917" s="32" t="str">
        <f>IF(AND(TRIM(INDEX(CompletedDateValues,ROW(A2917)))&lt;&gt;"",INDEX(CompletedDateValues,ROW(A2917))&gt;0),INDEX(CompletedDateValues,ROW(A2917)),"")</f>
        <v/>
      </c>
      <c r="B2917" s="32" t="str">
        <f>IF(AND(TRIM(INDEX(StartDateValues,ROW(A2917)))&lt;&gt;"",INDEX(StartDateValues,ROW(A2917))&gt;0),INDEX(StartDateValues,ROW(A2917)),"")</f>
        <v/>
      </c>
      <c r="C2917" s="22" t="str">
        <f t="shared" si="226"/>
        <v/>
      </c>
      <c r="D2917" s="3" t="str">
        <f t="shared" si="227"/>
        <v/>
      </c>
      <c r="E2917" s="3" t="str">
        <f t="shared" si="228"/>
        <v/>
      </c>
      <c r="F2917" s="3" t="str">
        <f t="shared" si="229"/>
        <v/>
      </c>
      <c r="G2917" s="3" t="str">
        <f>IF(A2917="","",IF(HOUR(A2917)&lt;StartHour,StartHour,IF(HOUR(A2917)&gt;FinishHour,FinishHour,HOUR(A2917))))</f>
        <v/>
      </c>
      <c r="H2917" s="3" t="str">
        <f t="shared" si="230"/>
        <v/>
      </c>
      <c r="I2917" s="33" t="e">
        <f>IF(OR(A2917="",B2917=""),NA(),MAX(0,IF(A2917-B2917=0,SameDayCycleTimeSettingValue,(A2917-B2917) *24)))</f>
        <v>#N/A</v>
      </c>
      <c r="J2917" s="33" t="e">
        <f>IF(OR(A2917="",B2917=""),NA(),MAX(0,IF(A2917-B2917=0,SameDayCycleTimeSettingValue,((A2917-B2917) *24)-(INT((A2917-B2917)) * (24-(FinishHour-StartHour))))))</f>
        <v>#N/A</v>
      </c>
      <c r="K2917" s="3" t="e">
        <f ca="1">IF(OR(A2917&lt;&gt;"",B2917=""),NA(),MAX(0,IF(_xlfn.DAYS(NOW(),B2917)=0,SameDayCycleTimeSettingValue,_xlfn.DAYS(NOW(),B2917))))</f>
        <v>#N/A</v>
      </c>
    </row>
    <row r="2918" spans="1:11" x14ac:dyDescent="0.25">
      <c r="A2918" s="32" t="str">
        <f>IF(AND(TRIM(INDEX(CompletedDateValues,ROW(A2918)))&lt;&gt;"",INDEX(CompletedDateValues,ROW(A2918))&gt;0),INDEX(CompletedDateValues,ROW(A2918)),"")</f>
        <v/>
      </c>
      <c r="B2918" s="32" t="str">
        <f>IF(AND(TRIM(INDEX(StartDateValues,ROW(A2918)))&lt;&gt;"",INDEX(StartDateValues,ROW(A2918))&gt;0),INDEX(StartDateValues,ROW(A2918)),"")</f>
        <v/>
      </c>
      <c r="C2918" s="22" t="str">
        <f t="shared" si="226"/>
        <v/>
      </c>
      <c r="D2918" s="3" t="str">
        <f t="shared" si="227"/>
        <v/>
      </c>
      <c r="E2918" s="3" t="str">
        <f t="shared" si="228"/>
        <v/>
      </c>
      <c r="F2918" s="3" t="str">
        <f t="shared" si="229"/>
        <v/>
      </c>
      <c r="G2918" s="3" t="str">
        <f>IF(A2918="","",IF(HOUR(A2918)&lt;StartHour,StartHour,IF(HOUR(A2918)&gt;FinishHour,FinishHour,HOUR(A2918))))</f>
        <v/>
      </c>
      <c r="H2918" s="3" t="str">
        <f t="shared" si="230"/>
        <v/>
      </c>
      <c r="I2918" s="33" t="e">
        <f>IF(OR(A2918="",B2918=""),NA(),MAX(0,IF(A2918-B2918=0,SameDayCycleTimeSettingValue,(A2918-B2918) *24)))</f>
        <v>#N/A</v>
      </c>
      <c r="J2918" s="33" t="e">
        <f>IF(OR(A2918="",B2918=""),NA(),MAX(0,IF(A2918-B2918=0,SameDayCycleTimeSettingValue,((A2918-B2918) *24)-(INT((A2918-B2918)) * (24-(FinishHour-StartHour))))))</f>
        <v>#N/A</v>
      </c>
      <c r="K2918" s="3" t="e">
        <f ca="1">IF(OR(A2918&lt;&gt;"",B2918=""),NA(),MAX(0,IF(_xlfn.DAYS(NOW(),B2918)=0,SameDayCycleTimeSettingValue,_xlfn.DAYS(NOW(),B2918))))</f>
        <v>#N/A</v>
      </c>
    </row>
    <row r="2919" spans="1:11" x14ac:dyDescent="0.25">
      <c r="A2919" s="32" t="str">
        <f>IF(AND(TRIM(INDEX(CompletedDateValues,ROW(A2919)))&lt;&gt;"",INDEX(CompletedDateValues,ROW(A2919))&gt;0),INDEX(CompletedDateValues,ROW(A2919)),"")</f>
        <v/>
      </c>
      <c r="B2919" s="32" t="str">
        <f>IF(AND(TRIM(INDEX(StartDateValues,ROW(A2919)))&lt;&gt;"",INDEX(StartDateValues,ROW(A2919))&gt;0),INDEX(StartDateValues,ROW(A2919)),"")</f>
        <v/>
      </c>
      <c r="C2919" s="22" t="str">
        <f t="shared" si="226"/>
        <v/>
      </c>
      <c r="D2919" s="3" t="str">
        <f t="shared" si="227"/>
        <v/>
      </c>
      <c r="E2919" s="3" t="str">
        <f t="shared" si="228"/>
        <v/>
      </c>
      <c r="F2919" s="3" t="str">
        <f t="shared" si="229"/>
        <v/>
      </c>
      <c r="G2919" s="3" t="str">
        <f>IF(A2919="","",IF(HOUR(A2919)&lt;StartHour,StartHour,IF(HOUR(A2919)&gt;FinishHour,FinishHour,HOUR(A2919))))</f>
        <v/>
      </c>
      <c r="H2919" s="3" t="str">
        <f t="shared" si="230"/>
        <v/>
      </c>
      <c r="I2919" s="33" t="e">
        <f>IF(OR(A2919="",B2919=""),NA(),MAX(0,IF(A2919-B2919=0,SameDayCycleTimeSettingValue,(A2919-B2919) *24)))</f>
        <v>#N/A</v>
      </c>
      <c r="J2919" s="33" t="e">
        <f>IF(OR(A2919="",B2919=""),NA(),MAX(0,IF(A2919-B2919=0,SameDayCycleTimeSettingValue,((A2919-B2919) *24)-(INT((A2919-B2919)) * (24-(FinishHour-StartHour))))))</f>
        <v>#N/A</v>
      </c>
      <c r="K2919" s="3" t="e">
        <f ca="1">IF(OR(A2919&lt;&gt;"",B2919=""),NA(),MAX(0,IF(_xlfn.DAYS(NOW(),B2919)=0,SameDayCycleTimeSettingValue,_xlfn.DAYS(NOW(),B2919))))</f>
        <v>#N/A</v>
      </c>
    </row>
    <row r="2920" spans="1:11" x14ac:dyDescent="0.25">
      <c r="A2920" s="32" t="str">
        <f>IF(AND(TRIM(INDEX(CompletedDateValues,ROW(A2920)))&lt;&gt;"",INDEX(CompletedDateValues,ROW(A2920))&gt;0),INDEX(CompletedDateValues,ROW(A2920)),"")</f>
        <v/>
      </c>
      <c r="B2920" s="32" t="str">
        <f>IF(AND(TRIM(INDEX(StartDateValues,ROW(A2920)))&lt;&gt;"",INDEX(StartDateValues,ROW(A2920))&gt;0),INDEX(StartDateValues,ROW(A2920)),"")</f>
        <v/>
      </c>
      <c r="C2920" s="22" t="str">
        <f t="shared" si="226"/>
        <v/>
      </c>
      <c r="D2920" s="3" t="str">
        <f t="shared" si="227"/>
        <v/>
      </c>
      <c r="E2920" s="3" t="str">
        <f t="shared" si="228"/>
        <v/>
      </c>
      <c r="F2920" s="3" t="str">
        <f t="shared" si="229"/>
        <v/>
      </c>
      <c r="G2920" s="3" t="str">
        <f>IF(A2920="","",IF(HOUR(A2920)&lt;StartHour,StartHour,IF(HOUR(A2920)&gt;FinishHour,FinishHour,HOUR(A2920))))</f>
        <v/>
      </c>
      <c r="H2920" s="3" t="str">
        <f t="shared" si="230"/>
        <v/>
      </c>
      <c r="I2920" s="33" t="e">
        <f>IF(OR(A2920="",B2920=""),NA(),MAX(0,IF(A2920-B2920=0,SameDayCycleTimeSettingValue,(A2920-B2920) *24)))</f>
        <v>#N/A</v>
      </c>
      <c r="J2920" s="33" t="e">
        <f>IF(OR(A2920="",B2920=""),NA(),MAX(0,IF(A2920-B2920=0,SameDayCycleTimeSettingValue,((A2920-B2920) *24)-(INT((A2920-B2920)) * (24-(FinishHour-StartHour))))))</f>
        <v>#N/A</v>
      </c>
      <c r="K2920" s="3" t="e">
        <f ca="1">IF(OR(A2920&lt;&gt;"",B2920=""),NA(),MAX(0,IF(_xlfn.DAYS(NOW(),B2920)=0,SameDayCycleTimeSettingValue,_xlfn.DAYS(NOW(),B2920))))</f>
        <v>#N/A</v>
      </c>
    </row>
    <row r="2921" spans="1:11" x14ac:dyDescent="0.25">
      <c r="A2921" s="32" t="str">
        <f>IF(AND(TRIM(INDEX(CompletedDateValues,ROW(A2921)))&lt;&gt;"",INDEX(CompletedDateValues,ROW(A2921))&gt;0),INDEX(CompletedDateValues,ROW(A2921)),"")</f>
        <v/>
      </c>
      <c r="B2921" s="32" t="str">
        <f>IF(AND(TRIM(INDEX(StartDateValues,ROW(A2921)))&lt;&gt;"",INDEX(StartDateValues,ROW(A2921))&gt;0),INDEX(StartDateValues,ROW(A2921)),"")</f>
        <v/>
      </c>
      <c r="C2921" s="22" t="str">
        <f t="shared" si="226"/>
        <v/>
      </c>
      <c r="D2921" s="3" t="str">
        <f t="shared" si="227"/>
        <v/>
      </c>
      <c r="E2921" s="3" t="str">
        <f t="shared" si="228"/>
        <v/>
      </c>
      <c r="F2921" s="3" t="str">
        <f t="shared" si="229"/>
        <v/>
      </c>
      <c r="G2921" s="3" t="str">
        <f>IF(A2921="","",IF(HOUR(A2921)&lt;StartHour,StartHour,IF(HOUR(A2921)&gt;FinishHour,FinishHour,HOUR(A2921))))</f>
        <v/>
      </c>
      <c r="H2921" s="3" t="str">
        <f t="shared" si="230"/>
        <v/>
      </c>
      <c r="I2921" s="33" t="e">
        <f>IF(OR(A2921="",B2921=""),NA(),MAX(0,IF(A2921-B2921=0,SameDayCycleTimeSettingValue,(A2921-B2921) *24)))</f>
        <v>#N/A</v>
      </c>
      <c r="J2921" s="33" t="e">
        <f>IF(OR(A2921="",B2921=""),NA(),MAX(0,IF(A2921-B2921=0,SameDayCycleTimeSettingValue,((A2921-B2921) *24)-(INT((A2921-B2921)) * (24-(FinishHour-StartHour))))))</f>
        <v>#N/A</v>
      </c>
      <c r="K2921" s="3" t="e">
        <f ca="1">IF(OR(A2921&lt;&gt;"",B2921=""),NA(),MAX(0,IF(_xlfn.DAYS(NOW(),B2921)=0,SameDayCycleTimeSettingValue,_xlfn.DAYS(NOW(),B2921))))</f>
        <v>#N/A</v>
      </c>
    </row>
    <row r="2922" spans="1:11" x14ac:dyDescent="0.25">
      <c r="A2922" s="32" t="str">
        <f>IF(AND(TRIM(INDEX(CompletedDateValues,ROW(A2922)))&lt;&gt;"",INDEX(CompletedDateValues,ROW(A2922))&gt;0),INDEX(CompletedDateValues,ROW(A2922)),"")</f>
        <v/>
      </c>
      <c r="B2922" s="32" t="str">
        <f>IF(AND(TRIM(INDEX(StartDateValues,ROW(A2922)))&lt;&gt;"",INDEX(StartDateValues,ROW(A2922))&gt;0),INDEX(StartDateValues,ROW(A2922)),"")</f>
        <v/>
      </c>
      <c r="C2922" s="22" t="str">
        <f t="shared" si="226"/>
        <v/>
      </c>
      <c r="D2922" s="3" t="str">
        <f t="shared" si="227"/>
        <v/>
      </c>
      <c r="E2922" s="3" t="str">
        <f t="shared" si="228"/>
        <v/>
      </c>
      <c r="F2922" s="3" t="str">
        <f t="shared" si="229"/>
        <v/>
      </c>
      <c r="G2922" s="3" t="str">
        <f>IF(A2922="","",IF(HOUR(A2922)&lt;StartHour,StartHour,IF(HOUR(A2922)&gt;FinishHour,FinishHour,HOUR(A2922))))</f>
        <v/>
      </c>
      <c r="H2922" s="3" t="str">
        <f t="shared" si="230"/>
        <v/>
      </c>
      <c r="I2922" s="33" t="e">
        <f>IF(OR(A2922="",B2922=""),NA(),MAX(0,IF(A2922-B2922=0,SameDayCycleTimeSettingValue,(A2922-B2922) *24)))</f>
        <v>#N/A</v>
      </c>
      <c r="J2922" s="33" t="e">
        <f>IF(OR(A2922="",B2922=""),NA(),MAX(0,IF(A2922-B2922=0,SameDayCycleTimeSettingValue,((A2922-B2922) *24)-(INT((A2922-B2922)) * (24-(FinishHour-StartHour))))))</f>
        <v>#N/A</v>
      </c>
      <c r="K2922" s="3" t="e">
        <f ca="1">IF(OR(A2922&lt;&gt;"",B2922=""),NA(),MAX(0,IF(_xlfn.DAYS(NOW(),B2922)=0,SameDayCycleTimeSettingValue,_xlfn.DAYS(NOW(),B2922))))</f>
        <v>#N/A</v>
      </c>
    </row>
    <row r="2923" spans="1:11" x14ac:dyDescent="0.25">
      <c r="A2923" s="32" t="str">
        <f>IF(AND(TRIM(INDEX(CompletedDateValues,ROW(A2923)))&lt;&gt;"",INDEX(CompletedDateValues,ROW(A2923))&gt;0),INDEX(CompletedDateValues,ROW(A2923)),"")</f>
        <v/>
      </c>
      <c r="B2923" s="32" t="str">
        <f>IF(AND(TRIM(INDEX(StartDateValues,ROW(A2923)))&lt;&gt;"",INDEX(StartDateValues,ROW(A2923))&gt;0),INDEX(StartDateValues,ROW(A2923)),"")</f>
        <v/>
      </c>
      <c r="C2923" s="22" t="str">
        <f t="shared" si="226"/>
        <v/>
      </c>
      <c r="D2923" s="3" t="str">
        <f t="shared" si="227"/>
        <v/>
      </c>
      <c r="E2923" s="3" t="str">
        <f t="shared" si="228"/>
        <v/>
      </c>
      <c r="F2923" s="3" t="str">
        <f t="shared" si="229"/>
        <v/>
      </c>
      <c r="G2923" s="3" t="str">
        <f>IF(A2923="","",IF(HOUR(A2923)&lt;StartHour,StartHour,IF(HOUR(A2923)&gt;FinishHour,FinishHour,HOUR(A2923))))</f>
        <v/>
      </c>
      <c r="H2923" s="3" t="str">
        <f t="shared" si="230"/>
        <v/>
      </c>
      <c r="I2923" s="33" t="e">
        <f>IF(OR(A2923="",B2923=""),NA(),MAX(0,IF(A2923-B2923=0,SameDayCycleTimeSettingValue,(A2923-B2923) *24)))</f>
        <v>#N/A</v>
      </c>
      <c r="J2923" s="33" t="e">
        <f>IF(OR(A2923="",B2923=""),NA(),MAX(0,IF(A2923-B2923=0,SameDayCycleTimeSettingValue,((A2923-B2923) *24)-(INT((A2923-B2923)) * (24-(FinishHour-StartHour))))))</f>
        <v>#N/A</v>
      </c>
      <c r="K2923" s="3" t="e">
        <f ca="1">IF(OR(A2923&lt;&gt;"",B2923=""),NA(),MAX(0,IF(_xlfn.DAYS(NOW(),B2923)=0,SameDayCycleTimeSettingValue,_xlfn.DAYS(NOW(),B2923))))</f>
        <v>#N/A</v>
      </c>
    </row>
    <row r="2924" spans="1:11" x14ac:dyDescent="0.25">
      <c r="A2924" s="32" t="str">
        <f>IF(AND(TRIM(INDEX(CompletedDateValues,ROW(A2924)))&lt;&gt;"",INDEX(CompletedDateValues,ROW(A2924))&gt;0),INDEX(CompletedDateValues,ROW(A2924)),"")</f>
        <v/>
      </c>
      <c r="B2924" s="32" t="str">
        <f>IF(AND(TRIM(INDEX(StartDateValues,ROW(A2924)))&lt;&gt;"",INDEX(StartDateValues,ROW(A2924))&gt;0),INDEX(StartDateValues,ROW(A2924)),"")</f>
        <v/>
      </c>
      <c r="C2924" s="22" t="str">
        <f t="shared" si="226"/>
        <v/>
      </c>
      <c r="D2924" s="3" t="str">
        <f t="shared" si="227"/>
        <v/>
      </c>
      <c r="E2924" s="3" t="str">
        <f t="shared" si="228"/>
        <v/>
      </c>
      <c r="F2924" s="3" t="str">
        <f t="shared" si="229"/>
        <v/>
      </c>
      <c r="G2924" s="3" t="str">
        <f>IF(A2924="","",IF(HOUR(A2924)&lt;StartHour,StartHour,IF(HOUR(A2924)&gt;FinishHour,FinishHour,HOUR(A2924))))</f>
        <v/>
      </c>
      <c r="H2924" s="3" t="str">
        <f t="shared" si="230"/>
        <v/>
      </c>
      <c r="I2924" s="33" t="e">
        <f>IF(OR(A2924="",B2924=""),NA(),MAX(0,IF(A2924-B2924=0,SameDayCycleTimeSettingValue,(A2924-B2924) *24)))</f>
        <v>#N/A</v>
      </c>
      <c r="J2924" s="33" t="e">
        <f>IF(OR(A2924="",B2924=""),NA(),MAX(0,IF(A2924-B2924=0,SameDayCycleTimeSettingValue,((A2924-B2924) *24)-(INT((A2924-B2924)) * (24-(FinishHour-StartHour))))))</f>
        <v>#N/A</v>
      </c>
      <c r="K2924" s="3" t="e">
        <f ca="1">IF(OR(A2924&lt;&gt;"",B2924=""),NA(),MAX(0,IF(_xlfn.DAYS(NOW(),B2924)=0,SameDayCycleTimeSettingValue,_xlfn.DAYS(NOW(),B2924))))</f>
        <v>#N/A</v>
      </c>
    </row>
    <row r="2925" spans="1:11" x14ac:dyDescent="0.25">
      <c r="A2925" s="32" t="str">
        <f>IF(AND(TRIM(INDEX(CompletedDateValues,ROW(A2925)))&lt;&gt;"",INDEX(CompletedDateValues,ROW(A2925))&gt;0),INDEX(CompletedDateValues,ROW(A2925)),"")</f>
        <v/>
      </c>
      <c r="B2925" s="32" t="str">
        <f>IF(AND(TRIM(INDEX(StartDateValues,ROW(A2925)))&lt;&gt;"",INDEX(StartDateValues,ROW(A2925))&gt;0),INDEX(StartDateValues,ROW(A2925)),"")</f>
        <v/>
      </c>
      <c r="C2925" s="22" t="str">
        <f t="shared" si="226"/>
        <v/>
      </c>
      <c r="D2925" s="3" t="str">
        <f t="shared" si="227"/>
        <v/>
      </c>
      <c r="E2925" s="3" t="str">
        <f t="shared" si="228"/>
        <v/>
      </c>
      <c r="F2925" s="3" t="str">
        <f t="shared" si="229"/>
        <v/>
      </c>
      <c r="G2925" s="3" t="str">
        <f>IF(A2925="","",IF(HOUR(A2925)&lt;StartHour,StartHour,IF(HOUR(A2925)&gt;FinishHour,FinishHour,HOUR(A2925))))</f>
        <v/>
      </c>
      <c r="H2925" s="3" t="str">
        <f t="shared" si="230"/>
        <v/>
      </c>
      <c r="I2925" s="33" t="e">
        <f>IF(OR(A2925="",B2925=""),NA(),MAX(0,IF(A2925-B2925=0,SameDayCycleTimeSettingValue,(A2925-B2925) *24)))</f>
        <v>#N/A</v>
      </c>
      <c r="J2925" s="33" t="e">
        <f>IF(OR(A2925="",B2925=""),NA(),MAX(0,IF(A2925-B2925=0,SameDayCycleTimeSettingValue,((A2925-B2925) *24)-(INT((A2925-B2925)) * (24-(FinishHour-StartHour))))))</f>
        <v>#N/A</v>
      </c>
      <c r="K2925" s="3" t="e">
        <f ca="1">IF(OR(A2925&lt;&gt;"",B2925=""),NA(),MAX(0,IF(_xlfn.DAYS(NOW(),B2925)=0,SameDayCycleTimeSettingValue,_xlfn.DAYS(NOW(),B2925))))</f>
        <v>#N/A</v>
      </c>
    </row>
    <row r="2926" spans="1:11" x14ac:dyDescent="0.25">
      <c r="A2926" s="32" t="str">
        <f>IF(AND(TRIM(INDEX(CompletedDateValues,ROW(A2926)))&lt;&gt;"",INDEX(CompletedDateValues,ROW(A2926))&gt;0),INDEX(CompletedDateValues,ROW(A2926)),"")</f>
        <v/>
      </c>
      <c r="B2926" s="32" t="str">
        <f>IF(AND(TRIM(INDEX(StartDateValues,ROW(A2926)))&lt;&gt;"",INDEX(StartDateValues,ROW(A2926))&gt;0),INDEX(StartDateValues,ROW(A2926)),"")</f>
        <v/>
      </c>
      <c r="C2926" s="22" t="str">
        <f t="shared" si="226"/>
        <v/>
      </c>
      <c r="D2926" s="3" t="str">
        <f t="shared" si="227"/>
        <v/>
      </c>
      <c r="E2926" s="3" t="str">
        <f t="shared" si="228"/>
        <v/>
      </c>
      <c r="F2926" s="3" t="str">
        <f t="shared" si="229"/>
        <v/>
      </c>
      <c r="G2926" s="3" t="str">
        <f>IF(A2926="","",IF(HOUR(A2926)&lt;StartHour,StartHour,IF(HOUR(A2926)&gt;FinishHour,FinishHour,HOUR(A2926))))</f>
        <v/>
      </c>
      <c r="H2926" s="3" t="str">
        <f t="shared" si="230"/>
        <v/>
      </c>
      <c r="I2926" s="33" t="e">
        <f>IF(OR(A2926="",B2926=""),NA(),MAX(0,IF(A2926-B2926=0,SameDayCycleTimeSettingValue,(A2926-B2926) *24)))</f>
        <v>#N/A</v>
      </c>
      <c r="J2926" s="33" t="e">
        <f>IF(OR(A2926="",B2926=""),NA(),MAX(0,IF(A2926-B2926=0,SameDayCycleTimeSettingValue,((A2926-B2926) *24)-(INT((A2926-B2926)) * (24-(FinishHour-StartHour))))))</f>
        <v>#N/A</v>
      </c>
      <c r="K2926" s="3" t="e">
        <f ca="1">IF(OR(A2926&lt;&gt;"",B2926=""),NA(),MAX(0,IF(_xlfn.DAYS(NOW(),B2926)=0,SameDayCycleTimeSettingValue,_xlfn.DAYS(NOW(),B2926))))</f>
        <v>#N/A</v>
      </c>
    </row>
    <row r="2927" spans="1:11" x14ac:dyDescent="0.25">
      <c r="A2927" s="32" t="str">
        <f>IF(AND(TRIM(INDEX(CompletedDateValues,ROW(A2927)))&lt;&gt;"",INDEX(CompletedDateValues,ROW(A2927))&gt;0),INDEX(CompletedDateValues,ROW(A2927)),"")</f>
        <v/>
      </c>
      <c r="B2927" s="32" t="str">
        <f>IF(AND(TRIM(INDEX(StartDateValues,ROW(A2927)))&lt;&gt;"",INDEX(StartDateValues,ROW(A2927))&gt;0),INDEX(StartDateValues,ROW(A2927)),"")</f>
        <v/>
      </c>
      <c r="C2927" s="22" t="str">
        <f t="shared" si="226"/>
        <v/>
      </c>
      <c r="D2927" s="3" t="str">
        <f t="shared" si="227"/>
        <v/>
      </c>
      <c r="E2927" s="3" t="str">
        <f t="shared" si="228"/>
        <v/>
      </c>
      <c r="F2927" s="3" t="str">
        <f t="shared" si="229"/>
        <v/>
      </c>
      <c r="G2927" s="3" t="str">
        <f>IF(A2927="","",IF(HOUR(A2927)&lt;StartHour,StartHour,IF(HOUR(A2927)&gt;FinishHour,FinishHour,HOUR(A2927))))</f>
        <v/>
      </c>
      <c r="H2927" s="3" t="str">
        <f t="shared" si="230"/>
        <v/>
      </c>
      <c r="I2927" s="33" t="e">
        <f>IF(OR(A2927="",B2927=""),NA(),MAX(0,IF(A2927-B2927=0,SameDayCycleTimeSettingValue,(A2927-B2927) *24)))</f>
        <v>#N/A</v>
      </c>
      <c r="J2927" s="33" t="e">
        <f>IF(OR(A2927="",B2927=""),NA(),MAX(0,IF(A2927-B2927=0,SameDayCycleTimeSettingValue,((A2927-B2927) *24)-(INT((A2927-B2927)) * (24-(FinishHour-StartHour))))))</f>
        <v>#N/A</v>
      </c>
      <c r="K2927" s="3" t="e">
        <f ca="1">IF(OR(A2927&lt;&gt;"",B2927=""),NA(),MAX(0,IF(_xlfn.DAYS(NOW(),B2927)=0,SameDayCycleTimeSettingValue,_xlfn.DAYS(NOW(),B2927))))</f>
        <v>#N/A</v>
      </c>
    </row>
    <row r="2928" spans="1:11" x14ac:dyDescent="0.25">
      <c r="A2928" s="32" t="str">
        <f>IF(AND(TRIM(INDEX(CompletedDateValues,ROW(A2928)))&lt;&gt;"",INDEX(CompletedDateValues,ROW(A2928))&gt;0),INDEX(CompletedDateValues,ROW(A2928)),"")</f>
        <v/>
      </c>
      <c r="B2928" s="32" t="str">
        <f>IF(AND(TRIM(INDEX(StartDateValues,ROW(A2928)))&lt;&gt;"",INDEX(StartDateValues,ROW(A2928))&gt;0),INDEX(StartDateValues,ROW(A2928)),"")</f>
        <v/>
      </c>
      <c r="C2928" s="22" t="str">
        <f t="shared" si="226"/>
        <v/>
      </c>
      <c r="D2928" s="3" t="str">
        <f t="shared" si="227"/>
        <v/>
      </c>
      <c r="E2928" s="3" t="str">
        <f t="shared" si="228"/>
        <v/>
      </c>
      <c r="F2928" s="3" t="str">
        <f t="shared" si="229"/>
        <v/>
      </c>
      <c r="G2928" s="3" t="str">
        <f>IF(A2928="","",IF(HOUR(A2928)&lt;StartHour,StartHour,IF(HOUR(A2928)&gt;FinishHour,FinishHour,HOUR(A2928))))</f>
        <v/>
      </c>
      <c r="H2928" s="3" t="str">
        <f t="shared" si="230"/>
        <v/>
      </c>
      <c r="I2928" s="33" t="e">
        <f>IF(OR(A2928="",B2928=""),NA(),MAX(0,IF(A2928-B2928=0,SameDayCycleTimeSettingValue,(A2928-B2928) *24)))</f>
        <v>#N/A</v>
      </c>
      <c r="J2928" s="33" t="e">
        <f>IF(OR(A2928="",B2928=""),NA(),MAX(0,IF(A2928-B2928=0,SameDayCycleTimeSettingValue,((A2928-B2928) *24)-(INT((A2928-B2928)) * (24-(FinishHour-StartHour))))))</f>
        <v>#N/A</v>
      </c>
      <c r="K2928" s="3" t="e">
        <f ca="1">IF(OR(A2928&lt;&gt;"",B2928=""),NA(),MAX(0,IF(_xlfn.DAYS(NOW(),B2928)=0,SameDayCycleTimeSettingValue,_xlfn.DAYS(NOW(),B2928))))</f>
        <v>#N/A</v>
      </c>
    </row>
    <row r="2929" spans="1:11" x14ac:dyDescent="0.25">
      <c r="A2929" s="32" t="str">
        <f>IF(AND(TRIM(INDEX(CompletedDateValues,ROW(A2929)))&lt;&gt;"",INDEX(CompletedDateValues,ROW(A2929))&gt;0),INDEX(CompletedDateValues,ROW(A2929)),"")</f>
        <v/>
      </c>
      <c r="B2929" s="32" t="str">
        <f>IF(AND(TRIM(INDEX(StartDateValues,ROW(A2929)))&lt;&gt;"",INDEX(StartDateValues,ROW(A2929))&gt;0),INDEX(StartDateValues,ROW(A2929)),"")</f>
        <v/>
      </c>
      <c r="C2929" s="22" t="str">
        <f t="shared" si="226"/>
        <v/>
      </c>
      <c r="D2929" s="3" t="str">
        <f t="shared" si="227"/>
        <v/>
      </c>
      <c r="E2929" s="3" t="str">
        <f t="shared" si="228"/>
        <v/>
      </c>
      <c r="F2929" s="3" t="str">
        <f t="shared" si="229"/>
        <v/>
      </c>
      <c r="G2929" s="3" t="str">
        <f>IF(A2929="","",IF(HOUR(A2929)&lt;StartHour,StartHour,IF(HOUR(A2929)&gt;FinishHour,FinishHour,HOUR(A2929))))</f>
        <v/>
      </c>
      <c r="H2929" s="3" t="str">
        <f t="shared" si="230"/>
        <v/>
      </c>
      <c r="I2929" s="33" t="e">
        <f>IF(OR(A2929="",B2929=""),NA(),MAX(0,IF(A2929-B2929=0,SameDayCycleTimeSettingValue,(A2929-B2929) *24)))</f>
        <v>#N/A</v>
      </c>
      <c r="J2929" s="33" t="e">
        <f>IF(OR(A2929="",B2929=""),NA(),MAX(0,IF(A2929-B2929=0,SameDayCycleTimeSettingValue,((A2929-B2929) *24)-(INT((A2929-B2929)) * (24-(FinishHour-StartHour))))))</f>
        <v>#N/A</v>
      </c>
      <c r="K2929" s="3" t="e">
        <f ca="1">IF(OR(A2929&lt;&gt;"",B2929=""),NA(),MAX(0,IF(_xlfn.DAYS(NOW(),B2929)=0,SameDayCycleTimeSettingValue,_xlfn.DAYS(NOW(),B2929))))</f>
        <v>#N/A</v>
      </c>
    </row>
    <row r="2930" spans="1:11" x14ac:dyDescent="0.25">
      <c r="A2930" s="32" t="str">
        <f>IF(AND(TRIM(INDEX(CompletedDateValues,ROW(A2930)))&lt;&gt;"",INDEX(CompletedDateValues,ROW(A2930))&gt;0),INDEX(CompletedDateValues,ROW(A2930)),"")</f>
        <v/>
      </c>
      <c r="B2930" s="32" t="str">
        <f>IF(AND(TRIM(INDEX(StartDateValues,ROW(A2930)))&lt;&gt;"",INDEX(StartDateValues,ROW(A2930))&gt;0),INDEX(StartDateValues,ROW(A2930)),"")</f>
        <v/>
      </c>
      <c r="C2930" s="22" t="str">
        <f t="shared" si="226"/>
        <v/>
      </c>
      <c r="D2930" s="3" t="str">
        <f t="shared" si="227"/>
        <v/>
      </c>
      <c r="E2930" s="3" t="str">
        <f t="shared" si="228"/>
        <v/>
      </c>
      <c r="F2930" s="3" t="str">
        <f t="shared" si="229"/>
        <v/>
      </c>
      <c r="G2930" s="3" t="str">
        <f>IF(A2930="","",IF(HOUR(A2930)&lt;StartHour,StartHour,IF(HOUR(A2930)&gt;FinishHour,FinishHour,HOUR(A2930))))</f>
        <v/>
      </c>
      <c r="H2930" s="3" t="str">
        <f t="shared" si="230"/>
        <v/>
      </c>
      <c r="I2930" s="33" t="e">
        <f>IF(OR(A2930="",B2930=""),NA(),MAX(0,IF(A2930-B2930=0,SameDayCycleTimeSettingValue,(A2930-B2930) *24)))</f>
        <v>#N/A</v>
      </c>
      <c r="J2930" s="33" t="e">
        <f>IF(OR(A2930="",B2930=""),NA(),MAX(0,IF(A2930-B2930=0,SameDayCycleTimeSettingValue,((A2930-B2930) *24)-(INT((A2930-B2930)) * (24-(FinishHour-StartHour))))))</f>
        <v>#N/A</v>
      </c>
      <c r="K2930" s="3" t="e">
        <f ca="1">IF(OR(A2930&lt;&gt;"",B2930=""),NA(),MAX(0,IF(_xlfn.DAYS(NOW(),B2930)=0,SameDayCycleTimeSettingValue,_xlfn.DAYS(NOW(),B2930))))</f>
        <v>#N/A</v>
      </c>
    </row>
    <row r="2931" spans="1:11" x14ac:dyDescent="0.25">
      <c r="A2931" s="32" t="str">
        <f>IF(AND(TRIM(INDEX(CompletedDateValues,ROW(A2931)))&lt;&gt;"",INDEX(CompletedDateValues,ROW(A2931))&gt;0),INDEX(CompletedDateValues,ROW(A2931)),"")</f>
        <v/>
      </c>
      <c r="B2931" s="32" t="str">
        <f>IF(AND(TRIM(INDEX(StartDateValues,ROW(A2931)))&lt;&gt;"",INDEX(StartDateValues,ROW(A2931))&gt;0),INDEX(StartDateValues,ROW(A2931)),"")</f>
        <v/>
      </c>
      <c r="C2931" s="22" t="str">
        <f t="shared" si="226"/>
        <v/>
      </c>
      <c r="D2931" s="3" t="str">
        <f t="shared" si="227"/>
        <v/>
      </c>
      <c r="E2931" s="3" t="str">
        <f t="shared" si="228"/>
        <v/>
      </c>
      <c r="F2931" s="3" t="str">
        <f t="shared" si="229"/>
        <v/>
      </c>
      <c r="G2931" s="3" t="str">
        <f>IF(A2931="","",IF(HOUR(A2931)&lt;StartHour,StartHour,IF(HOUR(A2931)&gt;FinishHour,FinishHour,HOUR(A2931))))</f>
        <v/>
      </c>
      <c r="H2931" s="3" t="str">
        <f t="shared" si="230"/>
        <v/>
      </c>
      <c r="I2931" s="33" t="e">
        <f>IF(OR(A2931="",B2931=""),NA(),MAX(0,IF(A2931-B2931=0,SameDayCycleTimeSettingValue,(A2931-B2931) *24)))</f>
        <v>#N/A</v>
      </c>
      <c r="J2931" s="33" t="e">
        <f>IF(OR(A2931="",B2931=""),NA(),MAX(0,IF(A2931-B2931=0,SameDayCycleTimeSettingValue,((A2931-B2931) *24)-(INT((A2931-B2931)) * (24-(FinishHour-StartHour))))))</f>
        <v>#N/A</v>
      </c>
      <c r="K2931" s="3" t="e">
        <f ca="1">IF(OR(A2931&lt;&gt;"",B2931=""),NA(),MAX(0,IF(_xlfn.DAYS(NOW(),B2931)=0,SameDayCycleTimeSettingValue,_xlfn.DAYS(NOW(),B2931))))</f>
        <v>#N/A</v>
      </c>
    </row>
    <row r="2932" spans="1:11" x14ac:dyDescent="0.25">
      <c r="A2932" s="32" t="str">
        <f>IF(AND(TRIM(INDEX(CompletedDateValues,ROW(A2932)))&lt;&gt;"",INDEX(CompletedDateValues,ROW(A2932))&gt;0),INDEX(CompletedDateValues,ROW(A2932)),"")</f>
        <v/>
      </c>
      <c r="B2932" s="32" t="str">
        <f>IF(AND(TRIM(INDEX(StartDateValues,ROW(A2932)))&lt;&gt;"",INDEX(StartDateValues,ROW(A2932))&gt;0),INDEX(StartDateValues,ROW(A2932)),"")</f>
        <v/>
      </c>
      <c r="C2932" s="22" t="str">
        <f t="shared" si="226"/>
        <v/>
      </c>
      <c r="D2932" s="3" t="str">
        <f t="shared" si="227"/>
        <v/>
      </c>
      <c r="E2932" s="3" t="str">
        <f t="shared" si="228"/>
        <v/>
      </c>
      <c r="F2932" s="3" t="str">
        <f t="shared" si="229"/>
        <v/>
      </c>
      <c r="G2932" s="3" t="str">
        <f>IF(A2932="","",IF(HOUR(A2932)&lt;StartHour,StartHour,IF(HOUR(A2932)&gt;FinishHour,FinishHour,HOUR(A2932))))</f>
        <v/>
      </c>
      <c r="H2932" s="3" t="str">
        <f t="shared" si="230"/>
        <v/>
      </c>
      <c r="I2932" s="33" t="e">
        <f>IF(OR(A2932="",B2932=""),NA(),MAX(0,IF(A2932-B2932=0,SameDayCycleTimeSettingValue,(A2932-B2932) *24)))</f>
        <v>#N/A</v>
      </c>
      <c r="J2932" s="33" t="e">
        <f>IF(OR(A2932="",B2932=""),NA(),MAX(0,IF(A2932-B2932=0,SameDayCycleTimeSettingValue,((A2932-B2932) *24)-(INT((A2932-B2932)) * (24-(FinishHour-StartHour))))))</f>
        <v>#N/A</v>
      </c>
      <c r="K2932" s="3" t="e">
        <f ca="1">IF(OR(A2932&lt;&gt;"",B2932=""),NA(),MAX(0,IF(_xlfn.DAYS(NOW(),B2932)=0,SameDayCycleTimeSettingValue,_xlfn.DAYS(NOW(),B2932))))</f>
        <v>#N/A</v>
      </c>
    </row>
    <row r="2933" spans="1:11" x14ac:dyDescent="0.25">
      <c r="A2933" s="32" t="str">
        <f>IF(AND(TRIM(INDEX(CompletedDateValues,ROW(A2933)))&lt;&gt;"",INDEX(CompletedDateValues,ROW(A2933))&gt;0),INDEX(CompletedDateValues,ROW(A2933)),"")</f>
        <v/>
      </c>
      <c r="B2933" s="32" t="str">
        <f>IF(AND(TRIM(INDEX(StartDateValues,ROW(A2933)))&lt;&gt;"",INDEX(StartDateValues,ROW(A2933))&gt;0),INDEX(StartDateValues,ROW(A2933)),"")</f>
        <v/>
      </c>
      <c r="C2933" s="22" t="str">
        <f t="shared" si="226"/>
        <v/>
      </c>
      <c r="D2933" s="3" t="str">
        <f t="shared" si="227"/>
        <v/>
      </c>
      <c r="E2933" s="3" t="str">
        <f t="shared" si="228"/>
        <v/>
      </c>
      <c r="F2933" s="3" t="str">
        <f t="shared" si="229"/>
        <v/>
      </c>
      <c r="G2933" s="3" t="str">
        <f>IF(A2933="","",IF(HOUR(A2933)&lt;StartHour,StartHour,IF(HOUR(A2933)&gt;FinishHour,FinishHour,HOUR(A2933))))</f>
        <v/>
      </c>
      <c r="H2933" s="3" t="str">
        <f t="shared" si="230"/>
        <v/>
      </c>
      <c r="I2933" s="33" t="e">
        <f>IF(OR(A2933="",B2933=""),NA(),MAX(0,IF(A2933-B2933=0,SameDayCycleTimeSettingValue,(A2933-B2933) *24)))</f>
        <v>#N/A</v>
      </c>
      <c r="J2933" s="33" t="e">
        <f>IF(OR(A2933="",B2933=""),NA(),MAX(0,IF(A2933-B2933=0,SameDayCycleTimeSettingValue,((A2933-B2933) *24)-(INT((A2933-B2933)) * (24-(FinishHour-StartHour))))))</f>
        <v>#N/A</v>
      </c>
      <c r="K2933" s="3" t="e">
        <f ca="1">IF(OR(A2933&lt;&gt;"",B2933=""),NA(),MAX(0,IF(_xlfn.DAYS(NOW(),B2933)=0,SameDayCycleTimeSettingValue,_xlfn.DAYS(NOW(),B2933))))</f>
        <v>#N/A</v>
      </c>
    </row>
    <row r="2934" spans="1:11" x14ac:dyDescent="0.25">
      <c r="A2934" s="32" t="str">
        <f>IF(AND(TRIM(INDEX(CompletedDateValues,ROW(A2934)))&lt;&gt;"",INDEX(CompletedDateValues,ROW(A2934))&gt;0),INDEX(CompletedDateValues,ROW(A2934)),"")</f>
        <v/>
      </c>
      <c r="B2934" s="32" t="str">
        <f>IF(AND(TRIM(INDEX(StartDateValues,ROW(A2934)))&lt;&gt;"",INDEX(StartDateValues,ROW(A2934))&gt;0),INDEX(StartDateValues,ROW(A2934)),"")</f>
        <v/>
      </c>
      <c r="C2934" s="22" t="str">
        <f t="shared" si="226"/>
        <v/>
      </c>
      <c r="D2934" s="3" t="str">
        <f t="shared" si="227"/>
        <v/>
      </c>
      <c r="E2934" s="3" t="str">
        <f t="shared" si="228"/>
        <v/>
      </c>
      <c r="F2934" s="3" t="str">
        <f t="shared" si="229"/>
        <v/>
      </c>
      <c r="G2934" s="3" t="str">
        <f>IF(A2934="","",IF(HOUR(A2934)&lt;StartHour,StartHour,IF(HOUR(A2934)&gt;FinishHour,FinishHour,HOUR(A2934))))</f>
        <v/>
      </c>
      <c r="H2934" s="3" t="str">
        <f t="shared" si="230"/>
        <v/>
      </c>
      <c r="I2934" s="33" t="e">
        <f>IF(OR(A2934="",B2934=""),NA(),MAX(0,IF(A2934-B2934=0,SameDayCycleTimeSettingValue,(A2934-B2934) *24)))</f>
        <v>#N/A</v>
      </c>
      <c r="J2934" s="33" t="e">
        <f>IF(OR(A2934="",B2934=""),NA(),MAX(0,IF(A2934-B2934=0,SameDayCycleTimeSettingValue,((A2934-B2934) *24)-(INT((A2934-B2934)) * (24-(FinishHour-StartHour))))))</f>
        <v>#N/A</v>
      </c>
      <c r="K2934" s="3" t="e">
        <f ca="1">IF(OR(A2934&lt;&gt;"",B2934=""),NA(),MAX(0,IF(_xlfn.DAYS(NOW(),B2934)=0,SameDayCycleTimeSettingValue,_xlfn.DAYS(NOW(),B2934))))</f>
        <v>#N/A</v>
      </c>
    </row>
    <row r="2935" spans="1:11" x14ac:dyDescent="0.25">
      <c r="A2935" s="32" t="str">
        <f>IF(AND(TRIM(INDEX(CompletedDateValues,ROW(A2935)))&lt;&gt;"",INDEX(CompletedDateValues,ROW(A2935))&gt;0),INDEX(CompletedDateValues,ROW(A2935)),"")</f>
        <v/>
      </c>
      <c r="B2935" s="32" t="str">
        <f>IF(AND(TRIM(INDEX(StartDateValues,ROW(A2935)))&lt;&gt;"",INDEX(StartDateValues,ROW(A2935))&gt;0),INDEX(StartDateValues,ROW(A2935)),"")</f>
        <v/>
      </c>
      <c r="C2935" s="22" t="str">
        <f t="shared" si="226"/>
        <v/>
      </c>
      <c r="D2935" s="3" t="str">
        <f t="shared" si="227"/>
        <v/>
      </c>
      <c r="E2935" s="3" t="str">
        <f t="shared" si="228"/>
        <v/>
      </c>
      <c r="F2935" s="3" t="str">
        <f t="shared" si="229"/>
        <v/>
      </c>
      <c r="G2935" s="3" t="str">
        <f>IF(A2935="","",IF(HOUR(A2935)&lt;StartHour,StartHour,IF(HOUR(A2935)&gt;FinishHour,FinishHour,HOUR(A2935))))</f>
        <v/>
      </c>
      <c r="H2935" s="3" t="str">
        <f t="shared" si="230"/>
        <v/>
      </c>
      <c r="I2935" s="33" t="e">
        <f>IF(OR(A2935="",B2935=""),NA(),MAX(0,IF(A2935-B2935=0,SameDayCycleTimeSettingValue,(A2935-B2935) *24)))</f>
        <v>#N/A</v>
      </c>
      <c r="J2935" s="33" t="e">
        <f>IF(OR(A2935="",B2935=""),NA(),MAX(0,IF(A2935-B2935=0,SameDayCycleTimeSettingValue,((A2935-B2935) *24)-(INT((A2935-B2935)) * (24-(FinishHour-StartHour))))))</f>
        <v>#N/A</v>
      </c>
      <c r="K2935" s="3" t="e">
        <f ca="1">IF(OR(A2935&lt;&gt;"",B2935=""),NA(),MAX(0,IF(_xlfn.DAYS(NOW(),B2935)=0,SameDayCycleTimeSettingValue,_xlfn.DAYS(NOW(),B2935))))</f>
        <v>#N/A</v>
      </c>
    </row>
    <row r="2936" spans="1:11" x14ac:dyDescent="0.25">
      <c r="A2936" s="32" t="str">
        <f>IF(AND(TRIM(INDEX(CompletedDateValues,ROW(A2936)))&lt;&gt;"",INDEX(CompletedDateValues,ROW(A2936))&gt;0),INDEX(CompletedDateValues,ROW(A2936)),"")</f>
        <v/>
      </c>
      <c r="B2936" s="32" t="str">
        <f>IF(AND(TRIM(INDEX(StartDateValues,ROW(A2936)))&lt;&gt;"",INDEX(StartDateValues,ROW(A2936))&gt;0),INDEX(StartDateValues,ROW(A2936)),"")</f>
        <v/>
      </c>
      <c r="C2936" s="22" t="str">
        <f t="shared" si="226"/>
        <v/>
      </c>
      <c r="D2936" s="3" t="str">
        <f t="shared" si="227"/>
        <v/>
      </c>
      <c r="E2936" s="3" t="str">
        <f t="shared" si="228"/>
        <v/>
      </c>
      <c r="F2936" s="3" t="str">
        <f t="shared" si="229"/>
        <v/>
      </c>
      <c r="G2936" s="3" t="str">
        <f>IF(A2936="","",IF(HOUR(A2936)&lt;StartHour,StartHour,IF(HOUR(A2936)&gt;FinishHour,FinishHour,HOUR(A2936))))</f>
        <v/>
      </c>
      <c r="H2936" s="3" t="str">
        <f t="shared" si="230"/>
        <v/>
      </c>
      <c r="I2936" s="33" t="e">
        <f>IF(OR(A2936="",B2936=""),NA(),MAX(0,IF(A2936-B2936=0,SameDayCycleTimeSettingValue,(A2936-B2936) *24)))</f>
        <v>#N/A</v>
      </c>
      <c r="J2936" s="33" t="e">
        <f>IF(OR(A2936="",B2936=""),NA(),MAX(0,IF(A2936-B2936=0,SameDayCycleTimeSettingValue,((A2936-B2936) *24)-(INT((A2936-B2936)) * (24-(FinishHour-StartHour))))))</f>
        <v>#N/A</v>
      </c>
      <c r="K2936" s="3" t="e">
        <f ca="1">IF(OR(A2936&lt;&gt;"",B2936=""),NA(),MAX(0,IF(_xlfn.DAYS(NOW(),B2936)=0,SameDayCycleTimeSettingValue,_xlfn.DAYS(NOW(),B2936))))</f>
        <v>#N/A</v>
      </c>
    </row>
    <row r="2937" spans="1:11" x14ac:dyDescent="0.25">
      <c r="A2937" s="32" t="str">
        <f>IF(AND(TRIM(INDEX(CompletedDateValues,ROW(A2937)))&lt;&gt;"",INDEX(CompletedDateValues,ROW(A2937))&gt;0),INDEX(CompletedDateValues,ROW(A2937)),"")</f>
        <v/>
      </c>
      <c r="B2937" s="32" t="str">
        <f>IF(AND(TRIM(INDEX(StartDateValues,ROW(A2937)))&lt;&gt;"",INDEX(StartDateValues,ROW(A2937))&gt;0),INDEX(StartDateValues,ROW(A2937)),"")</f>
        <v/>
      </c>
      <c r="C2937" s="22" t="str">
        <f t="shared" si="226"/>
        <v/>
      </c>
      <c r="D2937" s="3" t="str">
        <f t="shared" si="227"/>
        <v/>
      </c>
      <c r="E2937" s="3" t="str">
        <f t="shared" si="228"/>
        <v/>
      </c>
      <c r="F2937" s="3" t="str">
        <f t="shared" si="229"/>
        <v/>
      </c>
      <c r="G2937" s="3" t="str">
        <f>IF(A2937="","",IF(HOUR(A2937)&lt;StartHour,StartHour,IF(HOUR(A2937)&gt;FinishHour,FinishHour,HOUR(A2937))))</f>
        <v/>
      </c>
      <c r="H2937" s="3" t="str">
        <f t="shared" si="230"/>
        <v/>
      </c>
      <c r="I2937" s="33" t="e">
        <f>IF(OR(A2937="",B2937=""),NA(),MAX(0,IF(A2937-B2937=0,SameDayCycleTimeSettingValue,(A2937-B2937) *24)))</f>
        <v>#N/A</v>
      </c>
      <c r="J2937" s="33" t="e">
        <f>IF(OR(A2937="",B2937=""),NA(),MAX(0,IF(A2937-B2937=0,SameDayCycleTimeSettingValue,((A2937-B2937) *24)-(INT((A2937-B2937)) * (24-(FinishHour-StartHour))))))</f>
        <v>#N/A</v>
      </c>
      <c r="K2937" s="3" t="e">
        <f ca="1">IF(OR(A2937&lt;&gt;"",B2937=""),NA(),MAX(0,IF(_xlfn.DAYS(NOW(),B2937)=0,SameDayCycleTimeSettingValue,_xlfn.DAYS(NOW(),B2937))))</f>
        <v>#N/A</v>
      </c>
    </row>
    <row r="2938" spans="1:11" x14ac:dyDescent="0.25">
      <c r="A2938" s="32" t="str">
        <f>IF(AND(TRIM(INDEX(CompletedDateValues,ROW(A2938)))&lt;&gt;"",INDEX(CompletedDateValues,ROW(A2938))&gt;0),INDEX(CompletedDateValues,ROW(A2938)),"")</f>
        <v/>
      </c>
      <c r="B2938" s="32" t="str">
        <f>IF(AND(TRIM(INDEX(StartDateValues,ROW(A2938)))&lt;&gt;"",INDEX(StartDateValues,ROW(A2938))&gt;0),INDEX(StartDateValues,ROW(A2938)),"")</f>
        <v/>
      </c>
      <c r="C2938" s="22" t="str">
        <f t="shared" si="226"/>
        <v/>
      </c>
      <c r="D2938" s="3" t="str">
        <f t="shared" si="227"/>
        <v/>
      </c>
      <c r="E2938" s="3" t="str">
        <f t="shared" si="228"/>
        <v/>
      </c>
      <c r="F2938" s="3" t="str">
        <f t="shared" si="229"/>
        <v/>
      </c>
      <c r="G2938" s="3" t="str">
        <f>IF(A2938="","",IF(HOUR(A2938)&lt;StartHour,StartHour,IF(HOUR(A2938)&gt;FinishHour,FinishHour,HOUR(A2938))))</f>
        <v/>
      </c>
      <c r="H2938" s="3" t="str">
        <f t="shared" si="230"/>
        <v/>
      </c>
      <c r="I2938" s="33" t="e">
        <f>IF(OR(A2938="",B2938=""),NA(),MAX(0,IF(A2938-B2938=0,SameDayCycleTimeSettingValue,(A2938-B2938) *24)))</f>
        <v>#N/A</v>
      </c>
      <c r="J2938" s="33" t="e">
        <f>IF(OR(A2938="",B2938=""),NA(),MAX(0,IF(A2938-B2938=0,SameDayCycleTimeSettingValue,((A2938-B2938) *24)-(INT((A2938-B2938)) * (24-(FinishHour-StartHour))))))</f>
        <v>#N/A</v>
      </c>
      <c r="K2938" s="3" t="e">
        <f ca="1">IF(OR(A2938&lt;&gt;"",B2938=""),NA(),MAX(0,IF(_xlfn.DAYS(NOW(),B2938)=0,SameDayCycleTimeSettingValue,_xlfn.DAYS(NOW(),B2938))))</f>
        <v>#N/A</v>
      </c>
    </row>
    <row r="2939" spans="1:11" x14ac:dyDescent="0.25">
      <c r="A2939" s="32" t="str">
        <f>IF(AND(TRIM(INDEX(CompletedDateValues,ROW(A2939)))&lt;&gt;"",INDEX(CompletedDateValues,ROW(A2939))&gt;0),INDEX(CompletedDateValues,ROW(A2939)),"")</f>
        <v/>
      </c>
      <c r="B2939" s="32" t="str">
        <f>IF(AND(TRIM(INDEX(StartDateValues,ROW(A2939)))&lt;&gt;"",INDEX(StartDateValues,ROW(A2939))&gt;0),INDEX(StartDateValues,ROW(A2939)),"")</f>
        <v/>
      </c>
      <c r="C2939" s="22" t="str">
        <f t="shared" si="226"/>
        <v/>
      </c>
      <c r="D2939" s="3" t="str">
        <f t="shared" si="227"/>
        <v/>
      </c>
      <c r="E2939" s="3" t="str">
        <f t="shared" si="228"/>
        <v/>
      </c>
      <c r="F2939" s="3" t="str">
        <f t="shared" si="229"/>
        <v/>
      </c>
      <c r="G2939" s="3" t="str">
        <f>IF(A2939="","",IF(HOUR(A2939)&lt;StartHour,StartHour,IF(HOUR(A2939)&gt;FinishHour,FinishHour,HOUR(A2939))))</f>
        <v/>
      </c>
      <c r="H2939" s="3" t="str">
        <f t="shared" si="230"/>
        <v/>
      </c>
      <c r="I2939" s="33" t="e">
        <f>IF(OR(A2939="",B2939=""),NA(),MAX(0,IF(A2939-B2939=0,SameDayCycleTimeSettingValue,(A2939-B2939) *24)))</f>
        <v>#N/A</v>
      </c>
      <c r="J2939" s="33" t="e">
        <f>IF(OR(A2939="",B2939=""),NA(),MAX(0,IF(A2939-B2939=0,SameDayCycleTimeSettingValue,((A2939-B2939) *24)-(INT((A2939-B2939)) * (24-(FinishHour-StartHour))))))</f>
        <v>#N/A</v>
      </c>
      <c r="K2939" s="3" t="e">
        <f ca="1">IF(OR(A2939&lt;&gt;"",B2939=""),NA(),MAX(0,IF(_xlfn.DAYS(NOW(),B2939)=0,SameDayCycleTimeSettingValue,_xlfn.DAYS(NOW(),B2939))))</f>
        <v>#N/A</v>
      </c>
    </row>
    <row r="2940" spans="1:11" x14ac:dyDescent="0.25">
      <c r="A2940" s="32" t="str">
        <f>IF(AND(TRIM(INDEX(CompletedDateValues,ROW(A2940)))&lt;&gt;"",INDEX(CompletedDateValues,ROW(A2940))&gt;0),INDEX(CompletedDateValues,ROW(A2940)),"")</f>
        <v/>
      </c>
      <c r="B2940" s="32" t="str">
        <f>IF(AND(TRIM(INDEX(StartDateValues,ROW(A2940)))&lt;&gt;"",INDEX(StartDateValues,ROW(A2940))&gt;0),INDEX(StartDateValues,ROW(A2940)),"")</f>
        <v/>
      </c>
      <c r="C2940" s="22" t="str">
        <f t="shared" si="226"/>
        <v/>
      </c>
      <c r="D2940" s="3" t="str">
        <f t="shared" si="227"/>
        <v/>
      </c>
      <c r="E2940" s="3" t="str">
        <f t="shared" si="228"/>
        <v/>
      </c>
      <c r="F2940" s="3" t="str">
        <f t="shared" si="229"/>
        <v/>
      </c>
      <c r="G2940" s="3" t="str">
        <f>IF(A2940="","",IF(HOUR(A2940)&lt;StartHour,StartHour,IF(HOUR(A2940)&gt;FinishHour,FinishHour,HOUR(A2940))))</f>
        <v/>
      </c>
      <c r="H2940" s="3" t="str">
        <f t="shared" si="230"/>
        <v/>
      </c>
      <c r="I2940" s="33" t="e">
        <f>IF(OR(A2940="",B2940=""),NA(),MAX(0,IF(A2940-B2940=0,SameDayCycleTimeSettingValue,(A2940-B2940) *24)))</f>
        <v>#N/A</v>
      </c>
      <c r="J2940" s="33" t="e">
        <f>IF(OR(A2940="",B2940=""),NA(),MAX(0,IF(A2940-B2940=0,SameDayCycleTimeSettingValue,((A2940-B2940) *24)-(INT((A2940-B2940)) * (24-(FinishHour-StartHour))))))</f>
        <v>#N/A</v>
      </c>
      <c r="K2940" s="3" t="e">
        <f ca="1">IF(OR(A2940&lt;&gt;"",B2940=""),NA(),MAX(0,IF(_xlfn.DAYS(NOW(),B2940)=0,SameDayCycleTimeSettingValue,_xlfn.DAYS(NOW(),B2940))))</f>
        <v>#N/A</v>
      </c>
    </row>
    <row r="2941" spans="1:11" x14ac:dyDescent="0.25">
      <c r="A2941" s="32" t="str">
        <f>IF(AND(TRIM(INDEX(CompletedDateValues,ROW(A2941)))&lt;&gt;"",INDEX(CompletedDateValues,ROW(A2941))&gt;0),INDEX(CompletedDateValues,ROW(A2941)),"")</f>
        <v/>
      </c>
      <c r="B2941" s="32" t="str">
        <f>IF(AND(TRIM(INDEX(StartDateValues,ROW(A2941)))&lt;&gt;"",INDEX(StartDateValues,ROW(A2941))&gt;0),INDEX(StartDateValues,ROW(A2941)),"")</f>
        <v/>
      </c>
      <c r="C2941" s="22" t="str">
        <f t="shared" si="226"/>
        <v/>
      </c>
      <c r="D2941" s="3" t="str">
        <f t="shared" si="227"/>
        <v/>
      </c>
      <c r="E2941" s="3" t="str">
        <f t="shared" si="228"/>
        <v/>
      </c>
      <c r="F2941" s="3" t="str">
        <f t="shared" si="229"/>
        <v/>
      </c>
      <c r="G2941" s="3" t="str">
        <f>IF(A2941="","",IF(HOUR(A2941)&lt;StartHour,StartHour,IF(HOUR(A2941)&gt;FinishHour,FinishHour,HOUR(A2941))))</f>
        <v/>
      </c>
      <c r="H2941" s="3" t="str">
        <f t="shared" si="230"/>
        <v/>
      </c>
      <c r="I2941" s="33" t="e">
        <f>IF(OR(A2941="",B2941=""),NA(),MAX(0,IF(A2941-B2941=0,SameDayCycleTimeSettingValue,(A2941-B2941) *24)))</f>
        <v>#N/A</v>
      </c>
      <c r="J2941" s="33" t="e">
        <f>IF(OR(A2941="",B2941=""),NA(),MAX(0,IF(A2941-B2941=0,SameDayCycleTimeSettingValue,((A2941-B2941) *24)-(INT((A2941-B2941)) * (24-(FinishHour-StartHour))))))</f>
        <v>#N/A</v>
      </c>
      <c r="K2941" s="3" t="e">
        <f ca="1">IF(OR(A2941&lt;&gt;"",B2941=""),NA(),MAX(0,IF(_xlfn.DAYS(NOW(),B2941)=0,SameDayCycleTimeSettingValue,_xlfn.DAYS(NOW(),B2941))))</f>
        <v>#N/A</v>
      </c>
    </row>
    <row r="2942" spans="1:11" x14ac:dyDescent="0.25">
      <c r="A2942" s="32" t="str">
        <f>IF(AND(TRIM(INDEX(CompletedDateValues,ROW(A2942)))&lt;&gt;"",INDEX(CompletedDateValues,ROW(A2942))&gt;0),INDEX(CompletedDateValues,ROW(A2942)),"")</f>
        <v/>
      </c>
      <c r="B2942" s="32" t="str">
        <f>IF(AND(TRIM(INDEX(StartDateValues,ROW(A2942)))&lt;&gt;"",INDEX(StartDateValues,ROW(A2942))&gt;0),INDEX(StartDateValues,ROW(A2942)),"")</f>
        <v/>
      </c>
      <c r="C2942" s="22" t="str">
        <f t="shared" si="226"/>
        <v/>
      </c>
      <c r="D2942" s="3" t="str">
        <f t="shared" si="227"/>
        <v/>
      </c>
      <c r="E2942" s="3" t="str">
        <f t="shared" si="228"/>
        <v/>
      </c>
      <c r="F2942" s="3" t="str">
        <f t="shared" si="229"/>
        <v/>
      </c>
      <c r="G2942" s="3" t="str">
        <f>IF(A2942="","",IF(HOUR(A2942)&lt;StartHour,StartHour,IF(HOUR(A2942)&gt;FinishHour,FinishHour,HOUR(A2942))))</f>
        <v/>
      </c>
      <c r="H2942" s="3" t="str">
        <f t="shared" si="230"/>
        <v/>
      </c>
      <c r="I2942" s="33" t="e">
        <f>IF(OR(A2942="",B2942=""),NA(),MAX(0,IF(A2942-B2942=0,SameDayCycleTimeSettingValue,(A2942-B2942) *24)))</f>
        <v>#N/A</v>
      </c>
      <c r="J2942" s="33" t="e">
        <f>IF(OR(A2942="",B2942=""),NA(),MAX(0,IF(A2942-B2942=0,SameDayCycleTimeSettingValue,((A2942-B2942) *24)-(INT((A2942-B2942)) * (24-(FinishHour-StartHour))))))</f>
        <v>#N/A</v>
      </c>
      <c r="K2942" s="3" t="e">
        <f ca="1">IF(OR(A2942&lt;&gt;"",B2942=""),NA(),MAX(0,IF(_xlfn.DAYS(NOW(),B2942)=0,SameDayCycleTimeSettingValue,_xlfn.DAYS(NOW(),B2942))))</f>
        <v>#N/A</v>
      </c>
    </row>
    <row r="2943" spans="1:11" x14ac:dyDescent="0.25">
      <c r="A2943" s="32" t="str">
        <f>IF(AND(TRIM(INDEX(CompletedDateValues,ROW(A2943)))&lt;&gt;"",INDEX(CompletedDateValues,ROW(A2943))&gt;0),INDEX(CompletedDateValues,ROW(A2943)),"")</f>
        <v/>
      </c>
      <c r="B2943" s="32" t="str">
        <f>IF(AND(TRIM(INDEX(StartDateValues,ROW(A2943)))&lt;&gt;"",INDEX(StartDateValues,ROW(A2943))&gt;0),INDEX(StartDateValues,ROW(A2943)),"")</f>
        <v/>
      </c>
      <c r="C2943" s="22" t="str">
        <f t="shared" si="226"/>
        <v/>
      </c>
      <c r="D2943" s="3" t="str">
        <f t="shared" si="227"/>
        <v/>
      </c>
      <c r="E2943" s="3" t="str">
        <f t="shared" si="228"/>
        <v/>
      </c>
      <c r="F2943" s="3" t="str">
        <f t="shared" si="229"/>
        <v/>
      </c>
      <c r="G2943" s="3" t="str">
        <f>IF(A2943="","",IF(HOUR(A2943)&lt;StartHour,StartHour,IF(HOUR(A2943)&gt;FinishHour,FinishHour,HOUR(A2943))))</f>
        <v/>
      </c>
      <c r="H2943" s="3" t="str">
        <f t="shared" si="230"/>
        <v/>
      </c>
      <c r="I2943" s="33" t="e">
        <f>IF(OR(A2943="",B2943=""),NA(),MAX(0,IF(A2943-B2943=0,SameDayCycleTimeSettingValue,(A2943-B2943) *24)))</f>
        <v>#N/A</v>
      </c>
      <c r="J2943" s="33" t="e">
        <f>IF(OR(A2943="",B2943=""),NA(),MAX(0,IF(A2943-B2943=0,SameDayCycleTimeSettingValue,((A2943-B2943) *24)-(INT((A2943-B2943)) * (24-(FinishHour-StartHour))))))</f>
        <v>#N/A</v>
      </c>
      <c r="K2943" s="3" t="e">
        <f ca="1">IF(OR(A2943&lt;&gt;"",B2943=""),NA(),MAX(0,IF(_xlfn.DAYS(NOW(),B2943)=0,SameDayCycleTimeSettingValue,_xlfn.DAYS(NOW(),B2943))))</f>
        <v>#N/A</v>
      </c>
    </row>
    <row r="2944" spans="1:11" x14ac:dyDescent="0.25">
      <c r="A2944" s="32" t="str">
        <f>IF(AND(TRIM(INDEX(CompletedDateValues,ROW(A2944)))&lt;&gt;"",INDEX(CompletedDateValues,ROW(A2944))&gt;0),INDEX(CompletedDateValues,ROW(A2944)),"")</f>
        <v/>
      </c>
      <c r="B2944" s="32" t="str">
        <f>IF(AND(TRIM(INDEX(StartDateValues,ROW(A2944)))&lt;&gt;"",INDEX(StartDateValues,ROW(A2944))&gt;0),INDEX(StartDateValues,ROW(A2944)),"")</f>
        <v/>
      </c>
      <c r="C2944" s="22" t="str">
        <f t="shared" si="226"/>
        <v/>
      </c>
      <c r="D2944" s="3" t="str">
        <f t="shared" si="227"/>
        <v/>
      </c>
      <c r="E2944" s="3" t="str">
        <f t="shared" si="228"/>
        <v/>
      </c>
      <c r="F2944" s="3" t="str">
        <f t="shared" si="229"/>
        <v/>
      </c>
      <c r="G2944" s="3" t="str">
        <f>IF(A2944="","",IF(HOUR(A2944)&lt;StartHour,StartHour,IF(HOUR(A2944)&gt;FinishHour,FinishHour,HOUR(A2944))))</f>
        <v/>
      </c>
      <c r="H2944" s="3" t="str">
        <f t="shared" si="230"/>
        <v/>
      </c>
      <c r="I2944" s="33" t="e">
        <f>IF(OR(A2944="",B2944=""),NA(),MAX(0,IF(A2944-B2944=0,SameDayCycleTimeSettingValue,(A2944-B2944) *24)))</f>
        <v>#N/A</v>
      </c>
      <c r="J2944" s="33" t="e">
        <f>IF(OR(A2944="",B2944=""),NA(),MAX(0,IF(A2944-B2944=0,SameDayCycleTimeSettingValue,((A2944-B2944) *24)-(INT((A2944-B2944)) * (24-(FinishHour-StartHour))))))</f>
        <v>#N/A</v>
      </c>
      <c r="K2944" s="3" t="e">
        <f ca="1">IF(OR(A2944&lt;&gt;"",B2944=""),NA(),MAX(0,IF(_xlfn.DAYS(NOW(),B2944)=0,SameDayCycleTimeSettingValue,_xlfn.DAYS(NOW(),B2944))))</f>
        <v>#N/A</v>
      </c>
    </row>
    <row r="2945" spans="1:11" x14ac:dyDescent="0.25">
      <c r="A2945" s="32" t="str">
        <f>IF(AND(TRIM(INDEX(CompletedDateValues,ROW(A2945)))&lt;&gt;"",INDEX(CompletedDateValues,ROW(A2945))&gt;0),INDEX(CompletedDateValues,ROW(A2945)),"")</f>
        <v/>
      </c>
      <c r="B2945" s="32" t="str">
        <f>IF(AND(TRIM(INDEX(StartDateValues,ROW(A2945)))&lt;&gt;"",INDEX(StartDateValues,ROW(A2945))&gt;0),INDEX(StartDateValues,ROW(A2945)),"")</f>
        <v/>
      </c>
      <c r="C2945" s="22" t="str">
        <f t="shared" si="226"/>
        <v/>
      </c>
      <c r="D2945" s="3" t="str">
        <f t="shared" si="227"/>
        <v/>
      </c>
      <c r="E2945" s="3" t="str">
        <f t="shared" si="228"/>
        <v/>
      </c>
      <c r="F2945" s="3" t="str">
        <f t="shared" si="229"/>
        <v/>
      </c>
      <c r="G2945" s="3" t="str">
        <f>IF(A2945="","",IF(HOUR(A2945)&lt;StartHour,StartHour,IF(HOUR(A2945)&gt;FinishHour,FinishHour,HOUR(A2945))))</f>
        <v/>
      </c>
      <c r="H2945" s="3" t="str">
        <f t="shared" si="230"/>
        <v/>
      </c>
      <c r="I2945" s="33" t="e">
        <f>IF(OR(A2945="",B2945=""),NA(),MAX(0,IF(A2945-B2945=0,SameDayCycleTimeSettingValue,(A2945-B2945) *24)))</f>
        <v>#N/A</v>
      </c>
      <c r="J2945" s="33" t="e">
        <f>IF(OR(A2945="",B2945=""),NA(),MAX(0,IF(A2945-B2945=0,SameDayCycleTimeSettingValue,((A2945-B2945) *24)-(INT((A2945-B2945)) * (24-(FinishHour-StartHour))))))</f>
        <v>#N/A</v>
      </c>
      <c r="K2945" s="3" t="e">
        <f ca="1">IF(OR(A2945&lt;&gt;"",B2945=""),NA(),MAX(0,IF(_xlfn.DAYS(NOW(),B2945)=0,SameDayCycleTimeSettingValue,_xlfn.DAYS(NOW(),B2945))))</f>
        <v>#N/A</v>
      </c>
    </row>
    <row r="2946" spans="1:11" x14ac:dyDescent="0.25">
      <c r="A2946" s="32" t="str">
        <f>IF(AND(TRIM(INDEX(CompletedDateValues,ROW(A2946)))&lt;&gt;"",INDEX(CompletedDateValues,ROW(A2946))&gt;0),INDEX(CompletedDateValues,ROW(A2946)),"")</f>
        <v/>
      </c>
      <c r="B2946" s="32" t="str">
        <f>IF(AND(TRIM(INDEX(StartDateValues,ROW(A2946)))&lt;&gt;"",INDEX(StartDateValues,ROW(A2946))&gt;0),INDEX(StartDateValues,ROW(A2946)),"")</f>
        <v/>
      </c>
      <c r="C2946" s="22" t="str">
        <f t="shared" si="226"/>
        <v/>
      </c>
      <c r="D2946" s="3" t="str">
        <f t="shared" si="227"/>
        <v/>
      </c>
      <c r="E2946" s="3" t="str">
        <f t="shared" si="228"/>
        <v/>
      </c>
      <c r="F2946" s="3" t="str">
        <f t="shared" si="229"/>
        <v/>
      </c>
      <c r="G2946" s="3" t="str">
        <f>IF(A2946="","",IF(HOUR(A2946)&lt;StartHour,StartHour,IF(HOUR(A2946)&gt;FinishHour,FinishHour,HOUR(A2946))))</f>
        <v/>
      </c>
      <c r="H2946" s="3" t="str">
        <f t="shared" si="230"/>
        <v/>
      </c>
      <c r="I2946" s="33" t="e">
        <f>IF(OR(A2946="",B2946=""),NA(),MAX(0,IF(A2946-B2946=0,SameDayCycleTimeSettingValue,(A2946-B2946) *24)))</f>
        <v>#N/A</v>
      </c>
      <c r="J2946" s="33" t="e">
        <f>IF(OR(A2946="",B2946=""),NA(),MAX(0,IF(A2946-B2946=0,SameDayCycleTimeSettingValue,((A2946-B2946) *24)-(INT((A2946-B2946)) * (24-(FinishHour-StartHour))))))</f>
        <v>#N/A</v>
      </c>
      <c r="K2946" s="3" t="e">
        <f ca="1">IF(OR(A2946&lt;&gt;"",B2946=""),NA(),MAX(0,IF(_xlfn.DAYS(NOW(),B2946)=0,SameDayCycleTimeSettingValue,_xlfn.DAYS(NOW(),B2946))))</f>
        <v>#N/A</v>
      </c>
    </row>
    <row r="2947" spans="1:11" x14ac:dyDescent="0.25">
      <c r="A2947" s="32" t="str">
        <f>IF(AND(TRIM(INDEX(CompletedDateValues,ROW(A2947)))&lt;&gt;"",INDEX(CompletedDateValues,ROW(A2947))&gt;0),INDEX(CompletedDateValues,ROW(A2947)),"")</f>
        <v/>
      </c>
      <c r="B2947" s="32" t="str">
        <f>IF(AND(TRIM(INDEX(StartDateValues,ROW(A2947)))&lt;&gt;"",INDEX(StartDateValues,ROW(A2947))&gt;0),INDEX(StartDateValues,ROW(A2947)),"")</f>
        <v/>
      </c>
      <c r="C2947" s="22" t="str">
        <f t="shared" ref="C2947:C3010" si="231">IF(AND(TRIM(INDEX(WorkTypeValues,ROW(A2947)))&lt;&gt;"",INDEX(WorkTypeValues,ROW(A2947))&gt;0),INDEX(WorkTypeValues,ROW(A2947)),"")</f>
        <v/>
      </c>
      <c r="D2947" s="3" t="str">
        <f t="shared" ref="D2947:D3010" si="232">IF(A2947="", "",YEAR(A2947))</f>
        <v/>
      </c>
      <c r="E2947" s="3" t="str">
        <f t="shared" ref="E2947:E3010" si="233">IF(A2947="","",MONTH(A2947))</f>
        <v/>
      </c>
      <c r="F2947" s="3" t="str">
        <f t="shared" ref="F2947:F3010" si="234">IF(A2947="","",DAY(A2947))</f>
        <v/>
      </c>
      <c r="G2947" s="3" t="str">
        <f>IF(A2947="","",IF(HOUR(A2947)&lt;StartHour,StartHour,IF(HOUR(A2947)&gt;FinishHour,FinishHour,HOUR(A2947))))</f>
        <v/>
      </c>
      <c r="H2947" s="3" t="str">
        <f t="shared" ref="H2947:H3010" si="235">IF(D2947="","",D2947&amp;"-"&amp;TEXT(E2947,"00") &amp;"-"&amp;TEXT(F2947,"00") &amp;"-"&amp;TEXT(G2947,"00"))</f>
        <v/>
      </c>
      <c r="I2947" s="33" t="e">
        <f>IF(OR(A2947="",B2947=""),NA(),MAX(0,IF(A2947-B2947=0,SameDayCycleTimeSettingValue,(A2947-B2947) *24)))</f>
        <v>#N/A</v>
      </c>
      <c r="J2947" s="33" t="e">
        <f>IF(OR(A2947="",B2947=""),NA(),MAX(0,IF(A2947-B2947=0,SameDayCycleTimeSettingValue,((A2947-B2947) *24)-(INT((A2947-B2947)) * (24-(FinishHour-StartHour))))))</f>
        <v>#N/A</v>
      </c>
      <c r="K2947" s="3" t="e">
        <f ca="1">IF(OR(A2947&lt;&gt;"",B2947=""),NA(),MAX(0,IF(_xlfn.DAYS(NOW(),B2947)=0,SameDayCycleTimeSettingValue,_xlfn.DAYS(NOW(),B2947))))</f>
        <v>#N/A</v>
      </c>
    </row>
    <row r="2948" spans="1:11" x14ac:dyDescent="0.25">
      <c r="A2948" s="32" t="str">
        <f>IF(AND(TRIM(INDEX(CompletedDateValues,ROW(A2948)))&lt;&gt;"",INDEX(CompletedDateValues,ROW(A2948))&gt;0),INDEX(CompletedDateValues,ROW(A2948)),"")</f>
        <v/>
      </c>
      <c r="B2948" s="32" t="str">
        <f>IF(AND(TRIM(INDEX(StartDateValues,ROW(A2948)))&lt;&gt;"",INDEX(StartDateValues,ROW(A2948))&gt;0),INDEX(StartDateValues,ROW(A2948)),"")</f>
        <v/>
      </c>
      <c r="C2948" s="22" t="str">
        <f t="shared" si="231"/>
        <v/>
      </c>
      <c r="D2948" s="3" t="str">
        <f t="shared" si="232"/>
        <v/>
      </c>
      <c r="E2948" s="3" t="str">
        <f t="shared" si="233"/>
        <v/>
      </c>
      <c r="F2948" s="3" t="str">
        <f t="shared" si="234"/>
        <v/>
      </c>
      <c r="G2948" s="3" t="str">
        <f>IF(A2948="","",IF(HOUR(A2948)&lt;StartHour,StartHour,IF(HOUR(A2948)&gt;FinishHour,FinishHour,HOUR(A2948))))</f>
        <v/>
      </c>
      <c r="H2948" s="3" t="str">
        <f t="shared" si="235"/>
        <v/>
      </c>
      <c r="I2948" s="33" t="e">
        <f>IF(OR(A2948="",B2948=""),NA(),MAX(0,IF(A2948-B2948=0,SameDayCycleTimeSettingValue,(A2948-B2948) *24)))</f>
        <v>#N/A</v>
      </c>
      <c r="J2948" s="33" t="e">
        <f>IF(OR(A2948="",B2948=""),NA(),MAX(0,IF(A2948-B2948=0,SameDayCycleTimeSettingValue,((A2948-B2948) *24)-(INT((A2948-B2948)) * (24-(FinishHour-StartHour))))))</f>
        <v>#N/A</v>
      </c>
      <c r="K2948" s="3" t="e">
        <f ca="1">IF(OR(A2948&lt;&gt;"",B2948=""),NA(),MAX(0,IF(_xlfn.DAYS(NOW(),B2948)=0,SameDayCycleTimeSettingValue,_xlfn.DAYS(NOW(),B2948))))</f>
        <v>#N/A</v>
      </c>
    </row>
    <row r="2949" spans="1:11" x14ac:dyDescent="0.25">
      <c r="A2949" s="32" t="str">
        <f>IF(AND(TRIM(INDEX(CompletedDateValues,ROW(A2949)))&lt;&gt;"",INDEX(CompletedDateValues,ROW(A2949))&gt;0),INDEX(CompletedDateValues,ROW(A2949)),"")</f>
        <v/>
      </c>
      <c r="B2949" s="32" t="str">
        <f>IF(AND(TRIM(INDEX(StartDateValues,ROW(A2949)))&lt;&gt;"",INDEX(StartDateValues,ROW(A2949))&gt;0),INDEX(StartDateValues,ROW(A2949)),"")</f>
        <v/>
      </c>
      <c r="C2949" s="22" t="str">
        <f t="shared" si="231"/>
        <v/>
      </c>
      <c r="D2949" s="3" t="str">
        <f t="shared" si="232"/>
        <v/>
      </c>
      <c r="E2949" s="3" t="str">
        <f t="shared" si="233"/>
        <v/>
      </c>
      <c r="F2949" s="3" t="str">
        <f t="shared" si="234"/>
        <v/>
      </c>
      <c r="G2949" s="3" t="str">
        <f>IF(A2949="","",IF(HOUR(A2949)&lt;StartHour,StartHour,IF(HOUR(A2949)&gt;FinishHour,FinishHour,HOUR(A2949))))</f>
        <v/>
      </c>
      <c r="H2949" s="3" t="str">
        <f t="shared" si="235"/>
        <v/>
      </c>
      <c r="I2949" s="33" t="e">
        <f>IF(OR(A2949="",B2949=""),NA(),MAX(0,IF(A2949-B2949=0,SameDayCycleTimeSettingValue,(A2949-B2949) *24)))</f>
        <v>#N/A</v>
      </c>
      <c r="J2949" s="33" t="e">
        <f>IF(OR(A2949="",B2949=""),NA(),MAX(0,IF(A2949-B2949=0,SameDayCycleTimeSettingValue,((A2949-B2949) *24)-(INT((A2949-B2949)) * (24-(FinishHour-StartHour))))))</f>
        <v>#N/A</v>
      </c>
      <c r="K2949" s="3" t="e">
        <f ca="1">IF(OR(A2949&lt;&gt;"",B2949=""),NA(),MAX(0,IF(_xlfn.DAYS(NOW(),B2949)=0,SameDayCycleTimeSettingValue,_xlfn.DAYS(NOW(),B2949))))</f>
        <v>#N/A</v>
      </c>
    </row>
    <row r="2950" spans="1:11" x14ac:dyDescent="0.25">
      <c r="A2950" s="32" t="str">
        <f>IF(AND(TRIM(INDEX(CompletedDateValues,ROW(A2950)))&lt;&gt;"",INDEX(CompletedDateValues,ROW(A2950))&gt;0),INDEX(CompletedDateValues,ROW(A2950)),"")</f>
        <v/>
      </c>
      <c r="B2950" s="32" t="str">
        <f>IF(AND(TRIM(INDEX(StartDateValues,ROW(A2950)))&lt;&gt;"",INDEX(StartDateValues,ROW(A2950))&gt;0),INDEX(StartDateValues,ROW(A2950)),"")</f>
        <v/>
      </c>
      <c r="C2950" s="22" t="str">
        <f t="shared" si="231"/>
        <v/>
      </c>
      <c r="D2950" s="3" t="str">
        <f t="shared" si="232"/>
        <v/>
      </c>
      <c r="E2950" s="3" t="str">
        <f t="shared" si="233"/>
        <v/>
      </c>
      <c r="F2950" s="3" t="str">
        <f t="shared" si="234"/>
        <v/>
      </c>
      <c r="G2950" s="3" t="str">
        <f>IF(A2950="","",IF(HOUR(A2950)&lt;StartHour,StartHour,IF(HOUR(A2950)&gt;FinishHour,FinishHour,HOUR(A2950))))</f>
        <v/>
      </c>
      <c r="H2950" s="3" t="str">
        <f t="shared" si="235"/>
        <v/>
      </c>
      <c r="I2950" s="33" t="e">
        <f>IF(OR(A2950="",B2950=""),NA(),MAX(0,IF(A2950-B2950=0,SameDayCycleTimeSettingValue,(A2950-B2950) *24)))</f>
        <v>#N/A</v>
      </c>
      <c r="J2950" s="33" t="e">
        <f>IF(OR(A2950="",B2950=""),NA(),MAX(0,IF(A2950-B2950=0,SameDayCycleTimeSettingValue,((A2950-B2950) *24)-(INT((A2950-B2950)) * (24-(FinishHour-StartHour))))))</f>
        <v>#N/A</v>
      </c>
      <c r="K2950" s="3" t="e">
        <f ca="1">IF(OR(A2950&lt;&gt;"",B2950=""),NA(),MAX(0,IF(_xlfn.DAYS(NOW(),B2950)=0,SameDayCycleTimeSettingValue,_xlfn.DAYS(NOW(),B2950))))</f>
        <v>#N/A</v>
      </c>
    </row>
    <row r="2951" spans="1:11" x14ac:dyDescent="0.25">
      <c r="A2951" s="32" t="str">
        <f>IF(AND(TRIM(INDEX(CompletedDateValues,ROW(A2951)))&lt;&gt;"",INDEX(CompletedDateValues,ROW(A2951))&gt;0),INDEX(CompletedDateValues,ROW(A2951)),"")</f>
        <v/>
      </c>
      <c r="B2951" s="32" t="str">
        <f>IF(AND(TRIM(INDEX(StartDateValues,ROW(A2951)))&lt;&gt;"",INDEX(StartDateValues,ROW(A2951))&gt;0),INDEX(StartDateValues,ROW(A2951)),"")</f>
        <v/>
      </c>
      <c r="C2951" s="22" t="str">
        <f t="shared" si="231"/>
        <v/>
      </c>
      <c r="D2951" s="3" t="str">
        <f t="shared" si="232"/>
        <v/>
      </c>
      <c r="E2951" s="3" t="str">
        <f t="shared" si="233"/>
        <v/>
      </c>
      <c r="F2951" s="3" t="str">
        <f t="shared" si="234"/>
        <v/>
      </c>
      <c r="G2951" s="3" t="str">
        <f>IF(A2951="","",IF(HOUR(A2951)&lt;StartHour,StartHour,IF(HOUR(A2951)&gt;FinishHour,FinishHour,HOUR(A2951))))</f>
        <v/>
      </c>
      <c r="H2951" s="3" t="str">
        <f t="shared" si="235"/>
        <v/>
      </c>
      <c r="I2951" s="33" t="e">
        <f>IF(OR(A2951="",B2951=""),NA(),MAX(0,IF(A2951-B2951=0,SameDayCycleTimeSettingValue,(A2951-B2951) *24)))</f>
        <v>#N/A</v>
      </c>
      <c r="J2951" s="33" t="e">
        <f>IF(OR(A2951="",B2951=""),NA(),MAX(0,IF(A2951-B2951=0,SameDayCycleTimeSettingValue,((A2951-B2951) *24)-(INT((A2951-B2951)) * (24-(FinishHour-StartHour))))))</f>
        <v>#N/A</v>
      </c>
      <c r="K2951" s="3" t="e">
        <f ca="1">IF(OR(A2951&lt;&gt;"",B2951=""),NA(),MAX(0,IF(_xlfn.DAYS(NOW(),B2951)=0,SameDayCycleTimeSettingValue,_xlfn.DAYS(NOW(),B2951))))</f>
        <v>#N/A</v>
      </c>
    </row>
    <row r="2952" spans="1:11" x14ac:dyDescent="0.25">
      <c r="A2952" s="32" t="str">
        <f>IF(AND(TRIM(INDEX(CompletedDateValues,ROW(A2952)))&lt;&gt;"",INDEX(CompletedDateValues,ROW(A2952))&gt;0),INDEX(CompletedDateValues,ROW(A2952)),"")</f>
        <v/>
      </c>
      <c r="B2952" s="32" t="str">
        <f>IF(AND(TRIM(INDEX(StartDateValues,ROW(A2952)))&lt;&gt;"",INDEX(StartDateValues,ROW(A2952))&gt;0),INDEX(StartDateValues,ROW(A2952)),"")</f>
        <v/>
      </c>
      <c r="C2952" s="22" t="str">
        <f t="shared" si="231"/>
        <v/>
      </c>
      <c r="D2952" s="3" t="str">
        <f t="shared" si="232"/>
        <v/>
      </c>
      <c r="E2952" s="3" t="str">
        <f t="shared" si="233"/>
        <v/>
      </c>
      <c r="F2952" s="3" t="str">
        <f t="shared" si="234"/>
        <v/>
      </c>
      <c r="G2952" s="3" t="str">
        <f>IF(A2952="","",IF(HOUR(A2952)&lt;StartHour,StartHour,IF(HOUR(A2952)&gt;FinishHour,FinishHour,HOUR(A2952))))</f>
        <v/>
      </c>
      <c r="H2952" s="3" t="str">
        <f t="shared" si="235"/>
        <v/>
      </c>
      <c r="I2952" s="33" t="e">
        <f>IF(OR(A2952="",B2952=""),NA(),MAX(0,IF(A2952-B2952=0,SameDayCycleTimeSettingValue,(A2952-B2952) *24)))</f>
        <v>#N/A</v>
      </c>
      <c r="J2952" s="33" t="e">
        <f>IF(OR(A2952="",B2952=""),NA(),MAX(0,IF(A2952-B2952=0,SameDayCycleTimeSettingValue,((A2952-B2952) *24)-(INT((A2952-B2952)) * (24-(FinishHour-StartHour))))))</f>
        <v>#N/A</v>
      </c>
      <c r="K2952" s="3" t="e">
        <f ca="1">IF(OR(A2952&lt;&gt;"",B2952=""),NA(),MAX(0,IF(_xlfn.DAYS(NOW(),B2952)=0,SameDayCycleTimeSettingValue,_xlfn.DAYS(NOW(),B2952))))</f>
        <v>#N/A</v>
      </c>
    </row>
    <row r="2953" spans="1:11" x14ac:dyDescent="0.25">
      <c r="A2953" s="32" t="str">
        <f>IF(AND(TRIM(INDEX(CompletedDateValues,ROW(A2953)))&lt;&gt;"",INDEX(CompletedDateValues,ROW(A2953))&gt;0),INDEX(CompletedDateValues,ROW(A2953)),"")</f>
        <v/>
      </c>
      <c r="B2953" s="32" t="str">
        <f>IF(AND(TRIM(INDEX(StartDateValues,ROW(A2953)))&lt;&gt;"",INDEX(StartDateValues,ROW(A2953))&gt;0),INDEX(StartDateValues,ROW(A2953)),"")</f>
        <v/>
      </c>
      <c r="C2953" s="22" t="str">
        <f t="shared" si="231"/>
        <v/>
      </c>
      <c r="D2953" s="3" t="str">
        <f t="shared" si="232"/>
        <v/>
      </c>
      <c r="E2953" s="3" t="str">
        <f t="shared" si="233"/>
        <v/>
      </c>
      <c r="F2953" s="3" t="str">
        <f t="shared" si="234"/>
        <v/>
      </c>
      <c r="G2953" s="3" t="str">
        <f>IF(A2953="","",IF(HOUR(A2953)&lt;StartHour,StartHour,IF(HOUR(A2953)&gt;FinishHour,FinishHour,HOUR(A2953))))</f>
        <v/>
      </c>
      <c r="H2953" s="3" t="str">
        <f t="shared" si="235"/>
        <v/>
      </c>
      <c r="I2953" s="33" t="e">
        <f>IF(OR(A2953="",B2953=""),NA(),MAX(0,IF(A2953-B2953=0,SameDayCycleTimeSettingValue,(A2953-B2953) *24)))</f>
        <v>#N/A</v>
      </c>
      <c r="J2953" s="33" t="e">
        <f>IF(OR(A2953="",B2953=""),NA(),MAX(0,IF(A2953-B2953=0,SameDayCycleTimeSettingValue,((A2953-B2953) *24)-(INT((A2953-B2953)) * (24-(FinishHour-StartHour))))))</f>
        <v>#N/A</v>
      </c>
      <c r="K2953" s="3" t="e">
        <f ca="1">IF(OR(A2953&lt;&gt;"",B2953=""),NA(),MAX(0,IF(_xlfn.DAYS(NOW(),B2953)=0,SameDayCycleTimeSettingValue,_xlfn.DAYS(NOW(),B2953))))</f>
        <v>#N/A</v>
      </c>
    </row>
    <row r="2954" spans="1:11" x14ac:dyDescent="0.25">
      <c r="A2954" s="32" t="str">
        <f>IF(AND(TRIM(INDEX(CompletedDateValues,ROW(A2954)))&lt;&gt;"",INDEX(CompletedDateValues,ROW(A2954))&gt;0),INDEX(CompletedDateValues,ROW(A2954)),"")</f>
        <v/>
      </c>
      <c r="B2954" s="32" t="str">
        <f>IF(AND(TRIM(INDEX(StartDateValues,ROW(A2954)))&lt;&gt;"",INDEX(StartDateValues,ROW(A2954))&gt;0),INDEX(StartDateValues,ROW(A2954)),"")</f>
        <v/>
      </c>
      <c r="C2954" s="22" t="str">
        <f t="shared" si="231"/>
        <v/>
      </c>
      <c r="D2954" s="3" t="str">
        <f t="shared" si="232"/>
        <v/>
      </c>
      <c r="E2954" s="3" t="str">
        <f t="shared" si="233"/>
        <v/>
      </c>
      <c r="F2954" s="3" t="str">
        <f t="shared" si="234"/>
        <v/>
      </c>
      <c r="G2954" s="3" t="str">
        <f>IF(A2954="","",IF(HOUR(A2954)&lt;StartHour,StartHour,IF(HOUR(A2954)&gt;FinishHour,FinishHour,HOUR(A2954))))</f>
        <v/>
      </c>
      <c r="H2954" s="3" t="str">
        <f t="shared" si="235"/>
        <v/>
      </c>
      <c r="I2954" s="33" t="e">
        <f>IF(OR(A2954="",B2954=""),NA(),MAX(0,IF(A2954-B2954=0,SameDayCycleTimeSettingValue,(A2954-B2954) *24)))</f>
        <v>#N/A</v>
      </c>
      <c r="J2954" s="33" t="e">
        <f>IF(OR(A2954="",B2954=""),NA(),MAX(0,IF(A2954-B2954=0,SameDayCycleTimeSettingValue,((A2954-B2954) *24)-(INT((A2954-B2954)) * (24-(FinishHour-StartHour))))))</f>
        <v>#N/A</v>
      </c>
      <c r="K2954" s="3" t="e">
        <f ca="1">IF(OR(A2954&lt;&gt;"",B2954=""),NA(),MAX(0,IF(_xlfn.DAYS(NOW(),B2954)=0,SameDayCycleTimeSettingValue,_xlfn.DAYS(NOW(),B2954))))</f>
        <v>#N/A</v>
      </c>
    </row>
    <row r="2955" spans="1:11" x14ac:dyDescent="0.25">
      <c r="A2955" s="32" t="str">
        <f>IF(AND(TRIM(INDEX(CompletedDateValues,ROW(A2955)))&lt;&gt;"",INDEX(CompletedDateValues,ROW(A2955))&gt;0),INDEX(CompletedDateValues,ROW(A2955)),"")</f>
        <v/>
      </c>
      <c r="B2955" s="32" t="str">
        <f>IF(AND(TRIM(INDEX(StartDateValues,ROW(A2955)))&lt;&gt;"",INDEX(StartDateValues,ROW(A2955))&gt;0),INDEX(StartDateValues,ROW(A2955)),"")</f>
        <v/>
      </c>
      <c r="C2955" s="22" t="str">
        <f t="shared" si="231"/>
        <v/>
      </c>
      <c r="D2955" s="3" t="str">
        <f t="shared" si="232"/>
        <v/>
      </c>
      <c r="E2955" s="3" t="str">
        <f t="shared" si="233"/>
        <v/>
      </c>
      <c r="F2955" s="3" t="str">
        <f t="shared" si="234"/>
        <v/>
      </c>
      <c r="G2955" s="3" t="str">
        <f>IF(A2955="","",IF(HOUR(A2955)&lt;StartHour,StartHour,IF(HOUR(A2955)&gt;FinishHour,FinishHour,HOUR(A2955))))</f>
        <v/>
      </c>
      <c r="H2955" s="3" t="str">
        <f t="shared" si="235"/>
        <v/>
      </c>
      <c r="I2955" s="33" t="e">
        <f>IF(OR(A2955="",B2955=""),NA(),MAX(0,IF(A2955-B2955=0,SameDayCycleTimeSettingValue,(A2955-B2955) *24)))</f>
        <v>#N/A</v>
      </c>
      <c r="J2955" s="33" t="e">
        <f>IF(OR(A2955="",B2955=""),NA(),MAX(0,IF(A2955-B2955=0,SameDayCycleTimeSettingValue,((A2955-B2955) *24)-(INT((A2955-B2955)) * (24-(FinishHour-StartHour))))))</f>
        <v>#N/A</v>
      </c>
      <c r="K2955" s="3" t="e">
        <f ca="1">IF(OR(A2955&lt;&gt;"",B2955=""),NA(),MAX(0,IF(_xlfn.DAYS(NOW(),B2955)=0,SameDayCycleTimeSettingValue,_xlfn.DAYS(NOW(),B2955))))</f>
        <v>#N/A</v>
      </c>
    </row>
    <row r="2956" spans="1:11" x14ac:dyDescent="0.25">
      <c r="A2956" s="32" t="str">
        <f>IF(AND(TRIM(INDEX(CompletedDateValues,ROW(A2956)))&lt;&gt;"",INDEX(CompletedDateValues,ROW(A2956))&gt;0),INDEX(CompletedDateValues,ROW(A2956)),"")</f>
        <v/>
      </c>
      <c r="B2956" s="32" t="str">
        <f>IF(AND(TRIM(INDEX(StartDateValues,ROW(A2956)))&lt;&gt;"",INDEX(StartDateValues,ROW(A2956))&gt;0),INDEX(StartDateValues,ROW(A2956)),"")</f>
        <v/>
      </c>
      <c r="C2956" s="22" t="str">
        <f t="shared" si="231"/>
        <v/>
      </c>
      <c r="D2956" s="3" t="str">
        <f t="shared" si="232"/>
        <v/>
      </c>
      <c r="E2956" s="3" t="str">
        <f t="shared" si="233"/>
        <v/>
      </c>
      <c r="F2956" s="3" t="str">
        <f t="shared" si="234"/>
        <v/>
      </c>
      <c r="G2956" s="3" t="str">
        <f>IF(A2956="","",IF(HOUR(A2956)&lt;StartHour,StartHour,IF(HOUR(A2956)&gt;FinishHour,FinishHour,HOUR(A2956))))</f>
        <v/>
      </c>
      <c r="H2956" s="3" t="str">
        <f t="shared" si="235"/>
        <v/>
      </c>
      <c r="I2956" s="33" t="e">
        <f>IF(OR(A2956="",B2956=""),NA(),MAX(0,IF(A2956-B2956=0,SameDayCycleTimeSettingValue,(A2956-B2956) *24)))</f>
        <v>#N/A</v>
      </c>
      <c r="J2956" s="33" t="e">
        <f>IF(OR(A2956="",B2956=""),NA(),MAX(0,IF(A2956-B2956=0,SameDayCycleTimeSettingValue,((A2956-B2956) *24)-(INT((A2956-B2956)) * (24-(FinishHour-StartHour))))))</f>
        <v>#N/A</v>
      </c>
      <c r="K2956" s="3" t="e">
        <f ca="1">IF(OR(A2956&lt;&gt;"",B2956=""),NA(),MAX(0,IF(_xlfn.DAYS(NOW(),B2956)=0,SameDayCycleTimeSettingValue,_xlfn.DAYS(NOW(),B2956))))</f>
        <v>#N/A</v>
      </c>
    </row>
    <row r="2957" spans="1:11" x14ac:dyDescent="0.25">
      <c r="A2957" s="32" t="str">
        <f>IF(AND(TRIM(INDEX(CompletedDateValues,ROW(A2957)))&lt;&gt;"",INDEX(CompletedDateValues,ROW(A2957))&gt;0),INDEX(CompletedDateValues,ROW(A2957)),"")</f>
        <v/>
      </c>
      <c r="B2957" s="32" t="str">
        <f>IF(AND(TRIM(INDEX(StartDateValues,ROW(A2957)))&lt;&gt;"",INDEX(StartDateValues,ROW(A2957))&gt;0),INDEX(StartDateValues,ROW(A2957)),"")</f>
        <v/>
      </c>
      <c r="C2957" s="22" t="str">
        <f t="shared" si="231"/>
        <v/>
      </c>
      <c r="D2957" s="3" t="str">
        <f t="shared" si="232"/>
        <v/>
      </c>
      <c r="E2957" s="3" t="str">
        <f t="shared" si="233"/>
        <v/>
      </c>
      <c r="F2957" s="3" t="str">
        <f t="shared" si="234"/>
        <v/>
      </c>
      <c r="G2957" s="3" t="str">
        <f>IF(A2957="","",IF(HOUR(A2957)&lt;StartHour,StartHour,IF(HOUR(A2957)&gt;FinishHour,FinishHour,HOUR(A2957))))</f>
        <v/>
      </c>
      <c r="H2957" s="3" t="str">
        <f t="shared" si="235"/>
        <v/>
      </c>
      <c r="I2957" s="33" t="e">
        <f>IF(OR(A2957="",B2957=""),NA(),MAX(0,IF(A2957-B2957=0,SameDayCycleTimeSettingValue,(A2957-B2957) *24)))</f>
        <v>#N/A</v>
      </c>
      <c r="J2957" s="33" t="e">
        <f>IF(OR(A2957="",B2957=""),NA(),MAX(0,IF(A2957-B2957=0,SameDayCycleTimeSettingValue,((A2957-B2957) *24)-(INT((A2957-B2957)) * (24-(FinishHour-StartHour))))))</f>
        <v>#N/A</v>
      </c>
      <c r="K2957" s="3" t="e">
        <f ca="1">IF(OR(A2957&lt;&gt;"",B2957=""),NA(),MAX(0,IF(_xlfn.DAYS(NOW(),B2957)=0,SameDayCycleTimeSettingValue,_xlfn.DAYS(NOW(),B2957))))</f>
        <v>#N/A</v>
      </c>
    </row>
    <row r="2958" spans="1:11" x14ac:dyDescent="0.25">
      <c r="A2958" s="32" t="str">
        <f>IF(AND(TRIM(INDEX(CompletedDateValues,ROW(A2958)))&lt;&gt;"",INDEX(CompletedDateValues,ROW(A2958))&gt;0),INDEX(CompletedDateValues,ROW(A2958)),"")</f>
        <v/>
      </c>
      <c r="B2958" s="32" t="str">
        <f>IF(AND(TRIM(INDEX(StartDateValues,ROW(A2958)))&lt;&gt;"",INDEX(StartDateValues,ROW(A2958))&gt;0),INDEX(StartDateValues,ROW(A2958)),"")</f>
        <v/>
      </c>
      <c r="C2958" s="22" t="str">
        <f t="shared" si="231"/>
        <v/>
      </c>
      <c r="D2958" s="3" t="str">
        <f t="shared" si="232"/>
        <v/>
      </c>
      <c r="E2958" s="3" t="str">
        <f t="shared" si="233"/>
        <v/>
      </c>
      <c r="F2958" s="3" t="str">
        <f t="shared" si="234"/>
        <v/>
      </c>
      <c r="G2958" s="3" t="str">
        <f>IF(A2958="","",IF(HOUR(A2958)&lt;StartHour,StartHour,IF(HOUR(A2958)&gt;FinishHour,FinishHour,HOUR(A2958))))</f>
        <v/>
      </c>
      <c r="H2958" s="3" t="str">
        <f t="shared" si="235"/>
        <v/>
      </c>
      <c r="I2958" s="33" t="e">
        <f>IF(OR(A2958="",B2958=""),NA(),MAX(0,IF(A2958-B2958=0,SameDayCycleTimeSettingValue,(A2958-B2958) *24)))</f>
        <v>#N/A</v>
      </c>
      <c r="J2958" s="33" t="e">
        <f>IF(OR(A2958="",B2958=""),NA(),MAX(0,IF(A2958-B2958=0,SameDayCycleTimeSettingValue,((A2958-B2958) *24)-(INT((A2958-B2958)) * (24-(FinishHour-StartHour))))))</f>
        <v>#N/A</v>
      </c>
      <c r="K2958" s="3" t="e">
        <f ca="1">IF(OR(A2958&lt;&gt;"",B2958=""),NA(),MAX(0,IF(_xlfn.DAYS(NOW(),B2958)=0,SameDayCycleTimeSettingValue,_xlfn.DAYS(NOW(),B2958))))</f>
        <v>#N/A</v>
      </c>
    </row>
    <row r="2959" spans="1:11" x14ac:dyDescent="0.25">
      <c r="A2959" s="32" t="str">
        <f>IF(AND(TRIM(INDEX(CompletedDateValues,ROW(A2959)))&lt;&gt;"",INDEX(CompletedDateValues,ROW(A2959))&gt;0),INDEX(CompletedDateValues,ROW(A2959)),"")</f>
        <v/>
      </c>
      <c r="B2959" s="32" t="str">
        <f>IF(AND(TRIM(INDEX(StartDateValues,ROW(A2959)))&lt;&gt;"",INDEX(StartDateValues,ROW(A2959))&gt;0),INDEX(StartDateValues,ROW(A2959)),"")</f>
        <v/>
      </c>
      <c r="C2959" s="22" t="str">
        <f t="shared" si="231"/>
        <v/>
      </c>
      <c r="D2959" s="3" t="str">
        <f t="shared" si="232"/>
        <v/>
      </c>
      <c r="E2959" s="3" t="str">
        <f t="shared" si="233"/>
        <v/>
      </c>
      <c r="F2959" s="3" t="str">
        <f t="shared" si="234"/>
        <v/>
      </c>
      <c r="G2959" s="3" t="str">
        <f>IF(A2959="","",IF(HOUR(A2959)&lt;StartHour,StartHour,IF(HOUR(A2959)&gt;FinishHour,FinishHour,HOUR(A2959))))</f>
        <v/>
      </c>
      <c r="H2959" s="3" t="str">
        <f t="shared" si="235"/>
        <v/>
      </c>
      <c r="I2959" s="33" t="e">
        <f>IF(OR(A2959="",B2959=""),NA(),MAX(0,IF(A2959-B2959=0,SameDayCycleTimeSettingValue,(A2959-B2959) *24)))</f>
        <v>#N/A</v>
      </c>
      <c r="J2959" s="33" t="e">
        <f>IF(OR(A2959="",B2959=""),NA(),MAX(0,IF(A2959-B2959=0,SameDayCycleTimeSettingValue,((A2959-B2959) *24)-(INT((A2959-B2959)) * (24-(FinishHour-StartHour))))))</f>
        <v>#N/A</v>
      </c>
      <c r="K2959" s="3" t="e">
        <f ca="1">IF(OR(A2959&lt;&gt;"",B2959=""),NA(),MAX(0,IF(_xlfn.DAYS(NOW(),B2959)=0,SameDayCycleTimeSettingValue,_xlfn.DAYS(NOW(),B2959))))</f>
        <v>#N/A</v>
      </c>
    </row>
    <row r="2960" spans="1:11" x14ac:dyDescent="0.25">
      <c r="A2960" s="32" t="str">
        <f>IF(AND(TRIM(INDEX(CompletedDateValues,ROW(A2960)))&lt;&gt;"",INDEX(CompletedDateValues,ROW(A2960))&gt;0),INDEX(CompletedDateValues,ROW(A2960)),"")</f>
        <v/>
      </c>
      <c r="B2960" s="32" t="str">
        <f>IF(AND(TRIM(INDEX(StartDateValues,ROW(A2960)))&lt;&gt;"",INDEX(StartDateValues,ROW(A2960))&gt;0),INDEX(StartDateValues,ROW(A2960)),"")</f>
        <v/>
      </c>
      <c r="C2960" s="22" t="str">
        <f t="shared" si="231"/>
        <v/>
      </c>
      <c r="D2960" s="3" t="str">
        <f t="shared" si="232"/>
        <v/>
      </c>
      <c r="E2960" s="3" t="str">
        <f t="shared" si="233"/>
        <v/>
      </c>
      <c r="F2960" s="3" t="str">
        <f t="shared" si="234"/>
        <v/>
      </c>
      <c r="G2960" s="3" t="str">
        <f>IF(A2960="","",IF(HOUR(A2960)&lt;StartHour,StartHour,IF(HOUR(A2960)&gt;FinishHour,FinishHour,HOUR(A2960))))</f>
        <v/>
      </c>
      <c r="H2960" s="3" t="str">
        <f t="shared" si="235"/>
        <v/>
      </c>
      <c r="I2960" s="33" t="e">
        <f>IF(OR(A2960="",B2960=""),NA(),MAX(0,IF(A2960-B2960=0,SameDayCycleTimeSettingValue,(A2960-B2960) *24)))</f>
        <v>#N/A</v>
      </c>
      <c r="J2960" s="33" t="e">
        <f>IF(OR(A2960="",B2960=""),NA(),MAX(0,IF(A2960-B2960=0,SameDayCycleTimeSettingValue,((A2960-B2960) *24)-(INT((A2960-B2960)) * (24-(FinishHour-StartHour))))))</f>
        <v>#N/A</v>
      </c>
      <c r="K2960" s="3" t="e">
        <f ca="1">IF(OR(A2960&lt;&gt;"",B2960=""),NA(),MAX(0,IF(_xlfn.DAYS(NOW(),B2960)=0,SameDayCycleTimeSettingValue,_xlfn.DAYS(NOW(),B2960))))</f>
        <v>#N/A</v>
      </c>
    </row>
    <row r="2961" spans="1:11" x14ac:dyDescent="0.25">
      <c r="A2961" s="32" t="str">
        <f>IF(AND(TRIM(INDEX(CompletedDateValues,ROW(A2961)))&lt;&gt;"",INDEX(CompletedDateValues,ROW(A2961))&gt;0),INDEX(CompletedDateValues,ROW(A2961)),"")</f>
        <v/>
      </c>
      <c r="B2961" s="32" t="str">
        <f>IF(AND(TRIM(INDEX(StartDateValues,ROW(A2961)))&lt;&gt;"",INDEX(StartDateValues,ROW(A2961))&gt;0),INDEX(StartDateValues,ROW(A2961)),"")</f>
        <v/>
      </c>
      <c r="C2961" s="22" t="str">
        <f t="shared" si="231"/>
        <v/>
      </c>
      <c r="D2961" s="3" t="str">
        <f t="shared" si="232"/>
        <v/>
      </c>
      <c r="E2961" s="3" t="str">
        <f t="shared" si="233"/>
        <v/>
      </c>
      <c r="F2961" s="3" t="str">
        <f t="shared" si="234"/>
        <v/>
      </c>
      <c r="G2961" s="3" t="str">
        <f>IF(A2961="","",IF(HOUR(A2961)&lt;StartHour,StartHour,IF(HOUR(A2961)&gt;FinishHour,FinishHour,HOUR(A2961))))</f>
        <v/>
      </c>
      <c r="H2961" s="3" t="str">
        <f t="shared" si="235"/>
        <v/>
      </c>
      <c r="I2961" s="33" t="e">
        <f>IF(OR(A2961="",B2961=""),NA(),MAX(0,IF(A2961-B2961=0,SameDayCycleTimeSettingValue,(A2961-B2961) *24)))</f>
        <v>#N/A</v>
      </c>
      <c r="J2961" s="33" t="e">
        <f>IF(OR(A2961="",B2961=""),NA(),MAX(0,IF(A2961-B2961=0,SameDayCycleTimeSettingValue,((A2961-B2961) *24)-(INT((A2961-B2961)) * (24-(FinishHour-StartHour))))))</f>
        <v>#N/A</v>
      </c>
      <c r="K2961" s="3" t="e">
        <f ca="1">IF(OR(A2961&lt;&gt;"",B2961=""),NA(),MAX(0,IF(_xlfn.DAYS(NOW(),B2961)=0,SameDayCycleTimeSettingValue,_xlfn.DAYS(NOW(),B2961))))</f>
        <v>#N/A</v>
      </c>
    </row>
    <row r="2962" spans="1:11" x14ac:dyDescent="0.25">
      <c r="A2962" s="32" t="str">
        <f>IF(AND(TRIM(INDEX(CompletedDateValues,ROW(A2962)))&lt;&gt;"",INDEX(CompletedDateValues,ROW(A2962))&gt;0),INDEX(CompletedDateValues,ROW(A2962)),"")</f>
        <v/>
      </c>
      <c r="B2962" s="32" t="str">
        <f>IF(AND(TRIM(INDEX(StartDateValues,ROW(A2962)))&lt;&gt;"",INDEX(StartDateValues,ROW(A2962))&gt;0),INDEX(StartDateValues,ROW(A2962)),"")</f>
        <v/>
      </c>
      <c r="C2962" s="22" t="str">
        <f t="shared" si="231"/>
        <v/>
      </c>
      <c r="D2962" s="3" t="str">
        <f t="shared" si="232"/>
        <v/>
      </c>
      <c r="E2962" s="3" t="str">
        <f t="shared" si="233"/>
        <v/>
      </c>
      <c r="F2962" s="3" t="str">
        <f t="shared" si="234"/>
        <v/>
      </c>
      <c r="G2962" s="3" t="str">
        <f>IF(A2962="","",IF(HOUR(A2962)&lt;StartHour,StartHour,IF(HOUR(A2962)&gt;FinishHour,FinishHour,HOUR(A2962))))</f>
        <v/>
      </c>
      <c r="H2962" s="3" t="str">
        <f t="shared" si="235"/>
        <v/>
      </c>
      <c r="I2962" s="33" t="e">
        <f>IF(OR(A2962="",B2962=""),NA(),MAX(0,IF(A2962-B2962=0,SameDayCycleTimeSettingValue,(A2962-B2962) *24)))</f>
        <v>#N/A</v>
      </c>
      <c r="J2962" s="33" t="e">
        <f>IF(OR(A2962="",B2962=""),NA(),MAX(0,IF(A2962-B2962=0,SameDayCycleTimeSettingValue,((A2962-B2962) *24)-(INT((A2962-B2962)) * (24-(FinishHour-StartHour))))))</f>
        <v>#N/A</v>
      </c>
      <c r="K2962" s="3" t="e">
        <f ca="1">IF(OR(A2962&lt;&gt;"",B2962=""),NA(),MAX(0,IF(_xlfn.DAYS(NOW(),B2962)=0,SameDayCycleTimeSettingValue,_xlfn.DAYS(NOW(),B2962))))</f>
        <v>#N/A</v>
      </c>
    </row>
    <row r="2963" spans="1:11" x14ac:dyDescent="0.25">
      <c r="A2963" s="32" t="str">
        <f>IF(AND(TRIM(INDEX(CompletedDateValues,ROW(A2963)))&lt;&gt;"",INDEX(CompletedDateValues,ROW(A2963))&gt;0),INDEX(CompletedDateValues,ROW(A2963)),"")</f>
        <v/>
      </c>
      <c r="B2963" s="32" t="str">
        <f>IF(AND(TRIM(INDEX(StartDateValues,ROW(A2963)))&lt;&gt;"",INDEX(StartDateValues,ROW(A2963))&gt;0),INDEX(StartDateValues,ROW(A2963)),"")</f>
        <v/>
      </c>
      <c r="C2963" s="22" t="str">
        <f t="shared" si="231"/>
        <v/>
      </c>
      <c r="D2963" s="3" t="str">
        <f t="shared" si="232"/>
        <v/>
      </c>
      <c r="E2963" s="3" t="str">
        <f t="shared" si="233"/>
        <v/>
      </c>
      <c r="F2963" s="3" t="str">
        <f t="shared" si="234"/>
        <v/>
      </c>
      <c r="G2963" s="3" t="str">
        <f>IF(A2963="","",IF(HOUR(A2963)&lt;StartHour,StartHour,IF(HOUR(A2963)&gt;FinishHour,FinishHour,HOUR(A2963))))</f>
        <v/>
      </c>
      <c r="H2963" s="3" t="str">
        <f t="shared" si="235"/>
        <v/>
      </c>
      <c r="I2963" s="33" t="e">
        <f>IF(OR(A2963="",B2963=""),NA(),MAX(0,IF(A2963-B2963=0,SameDayCycleTimeSettingValue,(A2963-B2963) *24)))</f>
        <v>#N/A</v>
      </c>
      <c r="J2963" s="33" t="e">
        <f>IF(OR(A2963="",B2963=""),NA(),MAX(0,IF(A2963-B2963=0,SameDayCycleTimeSettingValue,((A2963-B2963) *24)-(INT((A2963-B2963)) * (24-(FinishHour-StartHour))))))</f>
        <v>#N/A</v>
      </c>
      <c r="K2963" s="3" t="e">
        <f ca="1">IF(OR(A2963&lt;&gt;"",B2963=""),NA(),MAX(0,IF(_xlfn.DAYS(NOW(),B2963)=0,SameDayCycleTimeSettingValue,_xlfn.DAYS(NOW(),B2963))))</f>
        <v>#N/A</v>
      </c>
    </row>
    <row r="2964" spans="1:11" x14ac:dyDescent="0.25">
      <c r="A2964" s="32" t="str">
        <f>IF(AND(TRIM(INDEX(CompletedDateValues,ROW(A2964)))&lt;&gt;"",INDEX(CompletedDateValues,ROW(A2964))&gt;0),INDEX(CompletedDateValues,ROW(A2964)),"")</f>
        <v/>
      </c>
      <c r="B2964" s="32" t="str">
        <f>IF(AND(TRIM(INDEX(StartDateValues,ROW(A2964)))&lt;&gt;"",INDEX(StartDateValues,ROW(A2964))&gt;0),INDEX(StartDateValues,ROW(A2964)),"")</f>
        <v/>
      </c>
      <c r="C2964" s="22" t="str">
        <f t="shared" si="231"/>
        <v/>
      </c>
      <c r="D2964" s="3" t="str">
        <f t="shared" si="232"/>
        <v/>
      </c>
      <c r="E2964" s="3" t="str">
        <f t="shared" si="233"/>
        <v/>
      </c>
      <c r="F2964" s="3" t="str">
        <f t="shared" si="234"/>
        <v/>
      </c>
      <c r="G2964" s="3" t="str">
        <f>IF(A2964="","",IF(HOUR(A2964)&lt;StartHour,StartHour,IF(HOUR(A2964)&gt;FinishHour,FinishHour,HOUR(A2964))))</f>
        <v/>
      </c>
      <c r="H2964" s="3" t="str">
        <f t="shared" si="235"/>
        <v/>
      </c>
      <c r="I2964" s="33" t="e">
        <f>IF(OR(A2964="",B2964=""),NA(),MAX(0,IF(A2964-B2964=0,SameDayCycleTimeSettingValue,(A2964-B2964) *24)))</f>
        <v>#N/A</v>
      </c>
      <c r="J2964" s="33" t="e">
        <f>IF(OR(A2964="",B2964=""),NA(),MAX(0,IF(A2964-B2964=0,SameDayCycleTimeSettingValue,((A2964-B2964) *24)-(INT((A2964-B2964)) * (24-(FinishHour-StartHour))))))</f>
        <v>#N/A</v>
      </c>
      <c r="K2964" s="3" t="e">
        <f ca="1">IF(OR(A2964&lt;&gt;"",B2964=""),NA(),MAX(0,IF(_xlfn.DAYS(NOW(),B2964)=0,SameDayCycleTimeSettingValue,_xlfn.DAYS(NOW(),B2964))))</f>
        <v>#N/A</v>
      </c>
    </row>
    <row r="2965" spans="1:11" x14ac:dyDescent="0.25">
      <c r="A2965" s="32" t="str">
        <f>IF(AND(TRIM(INDEX(CompletedDateValues,ROW(A2965)))&lt;&gt;"",INDEX(CompletedDateValues,ROW(A2965))&gt;0),INDEX(CompletedDateValues,ROW(A2965)),"")</f>
        <v/>
      </c>
      <c r="B2965" s="32" t="str">
        <f>IF(AND(TRIM(INDEX(StartDateValues,ROW(A2965)))&lt;&gt;"",INDEX(StartDateValues,ROW(A2965))&gt;0),INDEX(StartDateValues,ROW(A2965)),"")</f>
        <v/>
      </c>
      <c r="C2965" s="22" t="str">
        <f t="shared" si="231"/>
        <v/>
      </c>
      <c r="D2965" s="3" t="str">
        <f t="shared" si="232"/>
        <v/>
      </c>
      <c r="E2965" s="3" t="str">
        <f t="shared" si="233"/>
        <v/>
      </c>
      <c r="F2965" s="3" t="str">
        <f t="shared" si="234"/>
        <v/>
      </c>
      <c r="G2965" s="3" t="str">
        <f>IF(A2965="","",IF(HOUR(A2965)&lt;StartHour,StartHour,IF(HOUR(A2965)&gt;FinishHour,FinishHour,HOUR(A2965))))</f>
        <v/>
      </c>
      <c r="H2965" s="3" t="str">
        <f t="shared" si="235"/>
        <v/>
      </c>
      <c r="I2965" s="33" t="e">
        <f>IF(OR(A2965="",B2965=""),NA(),MAX(0,IF(A2965-B2965=0,SameDayCycleTimeSettingValue,(A2965-B2965) *24)))</f>
        <v>#N/A</v>
      </c>
      <c r="J2965" s="33" t="e">
        <f>IF(OR(A2965="",B2965=""),NA(),MAX(0,IF(A2965-B2965=0,SameDayCycleTimeSettingValue,((A2965-B2965) *24)-(INT((A2965-B2965)) * (24-(FinishHour-StartHour))))))</f>
        <v>#N/A</v>
      </c>
      <c r="K2965" s="3" t="e">
        <f ca="1">IF(OR(A2965&lt;&gt;"",B2965=""),NA(),MAX(0,IF(_xlfn.DAYS(NOW(),B2965)=0,SameDayCycleTimeSettingValue,_xlfn.DAYS(NOW(),B2965))))</f>
        <v>#N/A</v>
      </c>
    </row>
    <row r="2966" spans="1:11" x14ac:dyDescent="0.25">
      <c r="A2966" s="32" t="str">
        <f>IF(AND(TRIM(INDEX(CompletedDateValues,ROW(A2966)))&lt;&gt;"",INDEX(CompletedDateValues,ROW(A2966))&gt;0),INDEX(CompletedDateValues,ROW(A2966)),"")</f>
        <v/>
      </c>
      <c r="B2966" s="32" t="str">
        <f>IF(AND(TRIM(INDEX(StartDateValues,ROW(A2966)))&lt;&gt;"",INDEX(StartDateValues,ROW(A2966))&gt;0),INDEX(StartDateValues,ROW(A2966)),"")</f>
        <v/>
      </c>
      <c r="C2966" s="22" t="str">
        <f t="shared" si="231"/>
        <v/>
      </c>
      <c r="D2966" s="3" t="str">
        <f t="shared" si="232"/>
        <v/>
      </c>
      <c r="E2966" s="3" t="str">
        <f t="shared" si="233"/>
        <v/>
      </c>
      <c r="F2966" s="3" t="str">
        <f t="shared" si="234"/>
        <v/>
      </c>
      <c r="G2966" s="3" t="str">
        <f>IF(A2966="","",IF(HOUR(A2966)&lt;StartHour,StartHour,IF(HOUR(A2966)&gt;FinishHour,FinishHour,HOUR(A2966))))</f>
        <v/>
      </c>
      <c r="H2966" s="3" t="str">
        <f t="shared" si="235"/>
        <v/>
      </c>
      <c r="I2966" s="33" t="e">
        <f>IF(OR(A2966="",B2966=""),NA(),MAX(0,IF(A2966-B2966=0,SameDayCycleTimeSettingValue,(A2966-B2966) *24)))</f>
        <v>#N/A</v>
      </c>
      <c r="J2966" s="33" t="e">
        <f>IF(OR(A2966="",B2966=""),NA(),MAX(0,IF(A2966-B2966=0,SameDayCycleTimeSettingValue,((A2966-B2966) *24)-(INT((A2966-B2966)) * (24-(FinishHour-StartHour))))))</f>
        <v>#N/A</v>
      </c>
      <c r="K2966" s="3" t="e">
        <f ca="1">IF(OR(A2966&lt;&gt;"",B2966=""),NA(),MAX(0,IF(_xlfn.DAYS(NOW(),B2966)=0,SameDayCycleTimeSettingValue,_xlfn.DAYS(NOW(),B2966))))</f>
        <v>#N/A</v>
      </c>
    </row>
    <row r="2967" spans="1:11" x14ac:dyDescent="0.25">
      <c r="A2967" s="32" t="str">
        <f>IF(AND(TRIM(INDEX(CompletedDateValues,ROW(A2967)))&lt;&gt;"",INDEX(CompletedDateValues,ROW(A2967))&gt;0),INDEX(CompletedDateValues,ROW(A2967)),"")</f>
        <v/>
      </c>
      <c r="B2967" s="32" t="str">
        <f>IF(AND(TRIM(INDEX(StartDateValues,ROW(A2967)))&lt;&gt;"",INDEX(StartDateValues,ROW(A2967))&gt;0),INDEX(StartDateValues,ROW(A2967)),"")</f>
        <v/>
      </c>
      <c r="C2967" s="22" t="str">
        <f t="shared" si="231"/>
        <v/>
      </c>
      <c r="D2967" s="3" t="str">
        <f t="shared" si="232"/>
        <v/>
      </c>
      <c r="E2967" s="3" t="str">
        <f t="shared" si="233"/>
        <v/>
      </c>
      <c r="F2967" s="3" t="str">
        <f t="shared" si="234"/>
        <v/>
      </c>
      <c r="G2967" s="3" t="str">
        <f>IF(A2967="","",IF(HOUR(A2967)&lt;StartHour,StartHour,IF(HOUR(A2967)&gt;FinishHour,FinishHour,HOUR(A2967))))</f>
        <v/>
      </c>
      <c r="H2967" s="3" t="str">
        <f t="shared" si="235"/>
        <v/>
      </c>
      <c r="I2967" s="33" t="e">
        <f>IF(OR(A2967="",B2967=""),NA(),MAX(0,IF(A2967-B2967=0,SameDayCycleTimeSettingValue,(A2967-B2967) *24)))</f>
        <v>#N/A</v>
      </c>
      <c r="J2967" s="33" t="e">
        <f>IF(OR(A2967="",B2967=""),NA(),MAX(0,IF(A2967-B2967=0,SameDayCycleTimeSettingValue,((A2967-B2967) *24)-(INT((A2967-B2967)) * (24-(FinishHour-StartHour))))))</f>
        <v>#N/A</v>
      </c>
      <c r="K2967" s="3" t="e">
        <f ca="1">IF(OR(A2967&lt;&gt;"",B2967=""),NA(),MAX(0,IF(_xlfn.DAYS(NOW(),B2967)=0,SameDayCycleTimeSettingValue,_xlfn.DAYS(NOW(),B2967))))</f>
        <v>#N/A</v>
      </c>
    </row>
    <row r="2968" spans="1:11" x14ac:dyDescent="0.25">
      <c r="A2968" s="32" t="str">
        <f>IF(AND(TRIM(INDEX(CompletedDateValues,ROW(A2968)))&lt;&gt;"",INDEX(CompletedDateValues,ROW(A2968))&gt;0),INDEX(CompletedDateValues,ROW(A2968)),"")</f>
        <v/>
      </c>
      <c r="B2968" s="32" t="str">
        <f>IF(AND(TRIM(INDEX(StartDateValues,ROW(A2968)))&lt;&gt;"",INDEX(StartDateValues,ROW(A2968))&gt;0),INDEX(StartDateValues,ROW(A2968)),"")</f>
        <v/>
      </c>
      <c r="C2968" s="22" t="str">
        <f t="shared" si="231"/>
        <v/>
      </c>
      <c r="D2968" s="3" t="str">
        <f t="shared" si="232"/>
        <v/>
      </c>
      <c r="E2968" s="3" t="str">
        <f t="shared" si="233"/>
        <v/>
      </c>
      <c r="F2968" s="3" t="str">
        <f t="shared" si="234"/>
        <v/>
      </c>
      <c r="G2968" s="3" t="str">
        <f>IF(A2968="","",IF(HOUR(A2968)&lt;StartHour,StartHour,IF(HOUR(A2968)&gt;FinishHour,FinishHour,HOUR(A2968))))</f>
        <v/>
      </c>
      <c r="H2968" s="3" t="str">
        <f t="shared" si="235"/>
        <v/>
      </c>
      <c r="I2968" s="33" t="e">
        <f>IF(OR(A2968="",B2968=""),NA(),MAX(0,IF(A2968-B2968=0,SameDayCycleTimeSettingValue,(A2968-B2968) *24)))</f>
        <v>#N/A</v>
      </c>
      <c r="J2968" s="33" t="e">
        <f>IF(OR(A2968="",B2968=""),NA(),MAX(0,IF(A2968-B2968=0,SameDayCycleTimeSettingValue,((A2968-B2968) *24)-(INT((A2968-B2968)) * (24-(FinishHour-StartHour))))))</f>
        <v>#N/A</v>
      </c>
      <c r="K2968" s="3" t="e">
        <f ca="1">IF(OR(A2968&lt;&gt;"",B2968=""),NA(),MAX(0,IF(_xlfn.DAYS(NOW(),B2968)=0,SameDayCycleTimeSettingValue,_xlfn.DAYS(NOW(),B2968))))</f>
        <v>#N/A</v>
      </c>
    </row>
    <row r="2969" spans="1:11" x14ac:dyDescent="0.25">
      <c r="A2969" s="32" t="str">
        <f>IF(AND(TRIM(INDEX(CompletedDateValues,ROW(A2969)))&lt;&gt;"",INDEX(CompletedDateValues,ROW(A2969))&gt;0),INDEX(CompletedDateValues,ROW(A2969)),"")</f>
        <v/>
      </c>
      <c r="B2969" s="32" t="str">
        <f>IF(AND(TRIM(INDEX(StartDateValues,ROW(A2969)))&lt;&gt;"",INDEX(StartDateValues,ROW(A2969))&gt;0),INDEX(StartDateValues,ROW(A2969)),"")</f>
        <v/>
      </c>
      <c r="C2969" s="22" t="str">
        <f t="shared" si="231"/>
        <v/>
      </c>
      <c r="D2969" s="3" t="str">
        <f t="shared" si="232"/>
        <v/>
      </c>
      <c r="E2969" s="3" t="str">
        <f t="shared" si="233"/>
        <v/>
      </c>
      <c r="F2969" s="3" t="str">
        <f t="shared" si="234"/>
        <v/>
      </c>
      <c r="G2969" s="3" t="str">
        <f>IF(A2969="","",IF(HOUR(A2969)&lt;StartHour,StartHour,IF(HOUR(A2969)&gt;FinishHour,FinishHour,HOUR(A2969))))</f>
        <v/>
      </c>
      <c r="H2969" s="3" t="str">
        <f t="shared" si="235"/>
        <v/>
      </c>
      <c r="I2969" s="33" t="e">
        <f>IF(OR(A2969="",B2969=""),NA(),MAX(0,IF(A2969-B2969=0,SameDayCycleTimeSettingValue,(A2969-B2969) *24)))</f>
        <v>#N/A</v>
      </c>
      <c r="J2969" s="33" t="e">
        <f>IF(OR(A2969="",B2969=""),NA(),MAX(0,IF(A2969-B2969=0,SameDayCycleTimeSettingValue,((A2969-B2969) *24)-(INT((A2969-B2969)) * (24-(FinishHour-StartHour))))))</f>
        <v>#N/A</v>
      </c>
      <c r="K2969" s="3" t="e">
        <f ca="1">IF(OR(A2969&lt;&gt;"",B2969=""),NA(),MAX(0,IF(_xlfn.DAYS(NOW(),B2969)=0,SameDayCycleTimeSettingValue,_xlfn.DAYS(NOW(),B2969))))</f>
        <v>#N/A</v>
      </c>
    </row>
    <row r="2970" spans="1:11" x14ac:dyDescent="0.25">
      <c r="A2970" s="32" t="str">
        <f>IF(AND(TRIM(INDEX(CompletedDateValues,ROW(A2970)))&lt;&gt;"",INDEX(CompletedDateValues,ROW(A2970))&gt;0),INDEX(CompletedDateValues,ROW(A2970)),"")</f>
        <v/>
      </c>
      <c r="B2970" s="32" t="str">
        <f>IF(AND(TRIM(INDEX(StartDateValues,ROW(A2970)))&lt;&gt;"",INDEX(StartDateValues,ROW(A2970))&gt;0),INDEX(StartDateValues,ROW(A2970)),"")</f>
        <v/>
      </c>
      <c r="C2970" s="22" t="str">
        <f t="shared" si="231"/>
        <v/>
      </c>
      <c r="D2970" s="3" t="str">
        <f t="shared" si="232"/>
        <v/>
      </c>
      <c r="E2970" s="3" t="str">
        <f t="shared" si="233"/>
        <v/>
      </c>
      <c r="F2970" s="3" t="str">
        <f t="shared" si="234"/>
        <v/>
      </c>
      <c r="G2970" s="3" t="str">
        <f>IF(A2970="","",IF(HOUR(A2970)&lt;StartHour,StartHour,IF(HOUR(A2970)&gt;FinishHour,FinishHour,HOUR(A2970))))</f>
        <v/>
      </c>
      <c r="H2970" s="3" t="str">
        <f t="shared" si="235"/>
        <v/>
      </c>
      <c r="I2970" s="33" t="e">
        <f>IF(OR(A2970="",B2970=""),NA(),MAX(0,IF(A2970-B2970=0,SameDayCycleTimeSettingValue,(A2970-B2970) *24)))</f>
        <v>#N/A</v>
      </c>
      <c r="J2970" s="33" t="e">
        <f>IF(OR(A2970="",B2970=""),NA(),MAX(0,IF(A2970-B2970=0,SameDayCycleTimeSettingValue,((A2970-B2970) *24)-(INT((A2970-B2970)) * (24-(FinishHour-StartHour))))))</f>
        <v>#N/A</v>
      </c>
      <c r="K2970" s="3" t="e">
        <f ca="1">IF(OR(A2970&lt;&gt;"",B2970=""),NA(),MAX(0,IF(_xlfn.DAYS(NOW(),B2970)=0,SameDayCycleTimeSettingValue,_xlfn.DAYS(NOW(),B2970))))</f>
        <v>#N/A</v>
      </c>
    </row>
    <row r="2971" spans="1:11" x14ac:dyDescent="0.25">
      <c r="A2971" s="32" t="str">
        <f>IF(AND(TRIM(INDEX(CompletedDateValues,ROW(A2971)))&lt;&gt;"",INDEX(CompletedDateValues,ROW(A2971))&gt;0),INDEX(CompletedDateValues,ROW(A2971)),"")</f>
        <v/>
      </c>
      <c r="B2971" s="32" t="str">
        <f>IF(AND(TRIM(INDEX(StartDateValues,ROW(A2971)))&lt;&gt;"",INDEX(StartDateValues,ROW(A2971))&gt;0),INDEX(StartDateValues,ROW(A2971)),"")</f>
        <v/>
      </c>
      <c r="C2971" s="22" t="str">
        <f t="shared" si="231"/>
        <v/>
      </c>
      <c r="D2971" s="3" t="str">
        <f t="shared" si="232"/>
        <v/>
      </c>
      <c r="E2971" s="3" t="str">
        <f t="shared" si="233"/>
        <v/>
      </c>
      <c r="F2971" s="3" t="str">
        <f t="shared" si="234"/>
        <v/>
      </c>
      <c r="G2971" s="3" t="str">
        <f>IF(A2971="","",IF(HOUR(A2971)&lt;StartHour,StartHour,IF(HOUR(A2971)&gt;FinishHour,FinishHour,HOUR(A2971))))</f>
        <v/>
      </c>
      <c r="H2971" s="3" t="str">
        <f t="shared" si="235"/>
        <v/>
      </c>
      <c r="I2971" s="33" t="e">
        <f>IF(OR(A2971="",B2971=""),NA(),MAX(0,IF(A2971-B2971=0,SameDayCycleTimeSettingValue,(A2971-B2971) *24)))</f>
        <v>#N/A</v>
      </c>
      <c r="J2971" s="33" t="e">
        <f>IF(OR(A2971="",B2971=""),NA(),MAX(0,IF(A2971-B2971=0,SameDayCycleTimeSettingValue,((A2971-B2971) *24)-(INT((A2971-B2971)) * (24-(FinishHour-StartHour))))))</f>
        <v>#N/A</v>
      </c>
      <c r="K2971" s="3" t="e">
        <f ca="1">IF(OR(A2971&lt;&gt;"",B2971=""),NA(),MAX(0,IF(_xlfn.DAYS(NOW(),B2971)=0,SameDayCycleTimeSettingValue,_xlfn.DAYS(NOW(),B2971))))</f>
        <v>#N/A</v>
      </c>
    </row>
    <row r="2972" spans="1:11" x14ac:dyDescent="0.25">
      <c r="A2972" s="32" t="str">
        <f>IF(AND(TRIM(INDEX(CompletedDateValues,ROW(A2972)))&lt;&gt;"",INDEX(CompletedDateValues,ROW(A2972))&gt;0),INDEX(CompletedDateValues,ROW(A2972)),"")</f>
        <v/>
      </c>
      <c r="B2972" s="32" t="str">
        <f>IF(AND(TRIM(INDEX(StartDateValues,ROW(A2972)))&lt;&gt;"",INDEX(StartDateValues,ROW(A2972))&gt;0),INDEX(StartDateValues,ROW(A2972)),"")</f>
        <v/>
      </c>
      <c r="C2972" s="22" t="str">
        <f t="shared" si="231"/>
        <v/>
      </c>
      <c r="D2972" s="3" t="str">
        <f t="shared" si="232"/>
        <v/>
      </c>
      <c r="E2972" s="3" t="str">
        <f t="shared" si="233"/>
        <v/>
      </c>
      <c r="F2972" s="3" t="str">
        <f t="shared" si="234"/>
        <v/>
      </c>
      <c r="G2972" s="3" t="str">
        <f>IF(A2972="","",IF(HOUR(A2972)&lt;StartHour,StartHour,IF(HOUR(A2972)&gt;FinishHour,FinishHour,HOUR(A2972))))</f>
        <v/>
      </c>
      <c r="H2972" s="3" t="str">
        <f t="shared" si="235"/>
        <v/>
      </c>
      <c r="I2972" s="33" t="e">
        <f>IF(OR(A2972="",B2972=""),NA(),MAX(0,IF(A2972-B2972=0,SameDayCycleTimeSettingValue,(A2972-B2972) *24)))</f>
        <v>#N/A</v>
      </c>
      <c r="J2972" s="33" t="e">
        <f>IF(OR(A2972="",B2972=""),NA(),MAX(0,IF(A2972-B2972=0,SameDayCycleTimeSettingValue,((A2972-B2972) *24)-(INT((A2972-B2972)) * (24-(FinishHour-StartHour))))))</f>
        <v>#N/A</v>
      </c>
      <c r="K2972" s="3" t="e">
        <f ca="1">IF(OR(A2972&lt;&gt;"",B2972=""),NA(),MAX(0,IF(_xlfn.DAYS(NOW(),B2972)=0,SameDayCycleTimeSettingValue,_xlfn.DAYS(NOW(),B2972))))</f>
        <v>#N/A</v>
      </c>
    </row>
    <row r="2973" spans="1:11" x14ac:dyDescent="0.25">
      <c r="A2973" s="32" t="str">
        <f>IF(AND(TRIM(INDEX(CompletedDateValues,ROW(A2973)))&lt;&gt;"",INDEX(CompletedDateValues,ROW(A2973))&gt;0),INDEX(CompletedDateValues,ROW(A2973)),"")</f>
        <v/>
      </c>
      <c r="B2973" s="32" t="str">
        <f>IF(AND(TRIM(INDEX(StartDateValues,ROW(A2973)))&lt;&gt;"",INDEX(StartDateValues,ROW(A2973))&gt;0),INDEX(StartDateValues,ROW(A2973)),"")</f>
        <v/>
      </c>
      <c r="C2973" s="22" t="str">
        <f t="shared" si="231"/>
        <v/>
      </c>
      <c r="D2973" s="3" t="str">
        <f t="shared" si="232"/>
        <v/>
      </c>
      <c r="E2973" s="3" t="str">
        <f t="shared" si="233"/>
        <v/>
      </c>
      <c r="F2973" s="3" t="str">
        <f t="shared" si="234"/>
        <v/>
      </c>
      <c r="G2973" s="3" t="str">
        <f>IF(A2973="","",IF(HOUR(A2973)&lt;StartHour,StartHour,IF(HOUR(A2973)&gt;FinishHour,FinishHour,HOUR(A2973))))</f>
        <v/>
      </c>
      <c r="H2973" s="3" t="str">
        <f t="shared" si="235"/>
        <v/>
      </c>
      <c r="I2973" s="33" t="e">
        <f>IF(OR(A2973="",B2973=""),NA(),MAX(0,IF(A2973-B2973=0,SameDayCycleTimeSettingValue,(A2973-B2973) *24)))</f>
        <v>#N/A</v>
      </c>
      <c r="J2973" s="33" t="e">
        <f>IF(OR(A2973="",B2973=""),NA(),MAX(0,IF(A2973-B2973=0,SameDayCycleTimeSettingValue,((A2973-B2973) *24)-(INT((A2973-B2973)) * (24-(FinishHour-StartHour))))))</f>
        <v>#N/A</v>
      </c>
      <c r="K2973" s="3" t="e">
        <f ca="1">IF(OR(A2973&lt;&gt;"",B2973=""),NA(),MAX(0,IF(_xlfn.DAYS(NOW(),B2973)=0,SameDayCycleTimeSettingValue,_xlfn.DAYS(NOW(),B2973))))</f>
        <v>#N/A</v>
      </c>
    </row>
    <row r="2974" spans="1:11" x14ac:dyDescent="0.25">
      <c r="A2974" s="32" t="str">
        <f>IF(AND(TRIM(INDEX(CompletedDateValues,ROW(A2974)))&lt;&gt;"",INDEX(CompletedDateValues,ROW(A2974))&gt;0),INDEX(CompletedDateValues,ROW(A2974)),"")</f>
        <v/>
      </c>
      <c r="B2974" s="32" t="str">
        <f>IF(AND(TRIM(INDEX(StartDateValues,ROW(A2974)))&lt;&gt;"",INDEX(StartDateValues,ROW(A2974))&gt;0),INDEX(StartDateValues,ROW(A2974)),"")</f>
        <v/>
      </c>
      <c r="C2974" s="22" t="str">
        <f t="shared" si="231"/>
        <v/>
      </c>
      <c r="D2974" s="3" t="str">
        <f t="shared" si="232"/>
        <v/>
      </c>
      <c r="E2974" s="3" t="str">
        <f t="shared" si="233"/>
        <v/>
      </c>
      <c r="F2974" s="3" t="str">
        <f t="shared" si="234"/>
        <v/>
      </c>
      <c r="G2974" s="3" t="str">
        <f>IF(A2974="","",IF(HOUR(A2974)&lt;StartHour,StartHour,IF(HOUR(A2974)&gt;FinishHour,FinishHour,HOUR(A2974))))</f>
        <v/>
      </c>
      <c r="H2974" s="3" t="str">
        <f t="shared" si="235"/>
        <v/>
      </c>
      <c r="I2974" s="33" t="e">
        <f>IF(OR(A2974="",B2974=""),NA(),MAX(0,IF(A2974-B2974=0,SameDayCycleTimeSettingValue,(A2974-B2974) *24)))</f>
        <v>#N/A</v>
      </c>
      <c r="J2974" s="33" t="e">
        <f>IF(OR(A2974="",B2974=""),NA(),MAX(0,IF(A2974-B2974=0,SameDayCycleTimeSettingValue,((A2974-B2974) *24)-(INT((A2974-B2974)) * (24-(FinishHour-StartHour))))))</f>
        <v>#N/A</v>
      </c>
      <c r="K2974" s="3" t="e">
        <f ca="1">IF(OR(A2974&lt;&gt;"",B2974=""),NA(),MAX(0,IF(_xlfn.DAYS(NOW(),B2974)=0,SameDayCycleTimeSettingValue,_xlfn.DAYS(NOW(),B2974))))</f>
        <v>#N/A</v>
      </c>
    </row>
    <row r="2975" spans="1:11" x14ac:dyDescent="0.25">
      <c r="A2975" s="32" t="str">
        <f>IF(AND(TRIM(INDEX(CompletedDateValues,ROW(A2975)))&lt;&gt;"",INDEX(CompletedDateValues,ROW(A2975))&gt;0),INDEX(CompletedDateValues,ROW(A2975)),"")</f>
        <v/>
      </c>
      <c r="B2975" s="32" t="str">
        <f>IF(AND(TRIM(INDEX(StartDateValues,ROW(A2975)))&lt;&gt;"",INDEX(StartDateValues,ROW(A2975))&gt;0),INDEX(StartDateValues,ROW(A2975)),"")</f>
        <v/>
      </c>
      <c r="C2975" s="22" t="str">
        <f t="shared" si="231"/>
        <v/>
      </c>
      <c r="D2975" s="3" t="str">
        <f t="shared" si="232"/>
        <v/>
      </c>
      <c r="E2975" s="3" t="str">
        <f t="shared" si="233"/>
        <v/>
      </c>
      <c r="F2975" s="3" t="str">
        <f t="shared" si="234"/>
        <v/>
      </c>
      <c r="G2975" s="3" t="str">
        <f>IF(A2975="","",IF(HOUR(A2975)&lt;StartHour,StartHour,IF(HOUR(A2975)&gt;FinishHour,FinishHour,HOUR(A2975))))</f>
        <v/>
      </c>
      <c r="H2975" s="3" t="str">
        <f t="shared" si="235"/>
        <v/>
      </c>
      <c r="I2975" s="33" t="e">
        <f>IF(OR(A2975="",B2975=""),NA(),MAX(0,IF(A2975-B2975=0,SameDayCycleTimeSettingValue,(A2975-B2975) *24)))</f>
        <v>#N/A</v>
      </c>
      <c r="J2975" s="33" t="e">
        <f>IF(OR(A2975="",B2975=""),NA(),MAX(0,IF(A2975-B2975=0,SameDayCycleTimeSettingValue,((A2975-B2975) *24)-(INT((A2975-B2975)) * (24-(FinishHour-StartHour))))))</f>
        <v>#N/A</v>
      </c>
      <c r="K2975" s="3" t="e">
        <f ca="1">IF(OR(A2975&lt;&gt;"",B2975=""),NA(),MAX(0,IF(_xlfn.DAYS(NOW(),B2975)=0,SameDayCycleTimeSettingValue,_xlfn.DAYS(NOW(),B2975))))</f>
        <v>#N/A</v>
      </c>
    </row>
    <row r="2976" spans="1:11" x14ac:dyDescent="0.25">
      <c r="A2976" s="32" t="str">
        <f>IF(AND(TRIM(INDEX(CompletedDateValues,ROW(A2976)))&lt;&gt;"",INDEX(CompletedDateValues,ROW(A2976))&gt;0),INDEX(CompletedDateValues,ROW(A2976)),"")</f>
        <v/>
      </c>
      <c r="B2976" s="32" t="str">
        <f>IF(AND(TRIM(INDEX(StartDateValues,ROW(A2976)))&lt;&gt;"",INDEX(StartDateValues,ROW(A2976))&gt;0),INDEX(StartDateValues,ROW(A2976)),"")</f>
        <v/>
      </c>
      <c r="C2976" s="22" t="str">
        <f t="shared" si="231"/>
        <v/>
      </c>
      <c r="D2976" s="3" t="str">
        <f t="shared" si="232"/>
        <v/>
      </c>
      <c r="E2976" s="3" t="str">
        <f t="shared" si="233"/>
        <v/>
      </c>
      <c r="F2976" s="3" t="str">
        <f t="shared" si="234"/>
        <v/>
      </c>
      <c r="G2976" s="3" t="str">
        <f>IF(A2976="","",IF(HOUR(A2976)&lt;StartHour,StartHour,IF(HOUR(A2976)&gt;FinishHour,FinishHour,HOUR(A2976))))</f>
        <v/>
      </c>
      <c r="H2976" s="3" t="str">
        <f t="shared" si="235"/>
        <v/>
      </c>
      <c r="I2976" s="33" t="e">
        <f>IF(OR(A2976="",B2976=""),NA(),MAX(0,IF(A2976-B2976=0,SameDayCycleTimeSettingValue,(A2976-B2976) *24)))</f>
        <v>#N/A</v>
      </c>
      <c r="J2976" s="33" t="e">
        <f>IF(OR(A2976="",B2976=""),NA(),MAX(0,IF(A2976-B2976=0,SameDayCycleTimeSettingValue,((A2976-B2976) *24)-(INT((A2976-B2976)) * (24-(FinishHour-StartHour))))))</f>
        <v>#N/A</v>
      </c>
      <c r="K2976" s="3" t="e">
        <f ca="1">IF(OR(A2976&lt;&gt;"",B2976=""),NA(),MAX(0,IF(_xlfn.DAYS(NOW(),B2976)=0,SameDayCycleTimeSettingValue,_xlfn.DAYS(NOW(),B2976))))</f>
        <v>#N/A</v>
      </c>
    </row>
    <row r="2977" spans="1:11" x14ac:dyDescent="0.25">
      <c r="A2977" s="32" t="str">
        <f>IF(AND(TRIM(INDEX(CompletedDateValues,ROW(A2977)))&lt;&gt;"",INDEX(CompletedDateValues,ROW(A2977))&gt;0),INDEX(CompletedDateValues,ROW(A2977)),"")</f>
        <v/>
      </c>
      <c r="B2977" s="32" t="str">
        <f>IF(AND(TRIM(INDEX(StartDateValues,ROW(A2977)))&lt;&gt;"",INDEX(StartDateValues,ROW(A2977))&gt;0),INDEX(StartDateValues,ROW(A2977)),"")</f>
        <v/>
      </c>
      <c r="C2977" s="22" t="str">
        <f t="shared" si="231"/>
        <v/>
      </c>
      <c r="D2977" s="3" t="str">
        <f t="shared" si="232"/>
        <v/>
      </c>
      <c r="E2977" s="3" t="str">
        <f t="shared" si="233"/>
        <v/>
      </c>
      <c r="F2977" s="3" t="str">
        <f t="shared" si="234"/>
        <v/>
      </c>
      <c r="G2977" s="3" t="str">
        <f>IF(A2977="","",IF(HOUR(A2977)&lt;StartHour,StartHour,IF(HOUR(A2977)&gt;FinishHour,FinishHour,HOUR(A2977))))</f>
        <v/>
      </c>
      <c r="H2977" s="3" t="str">
        <f t="shared" si="235"/>
        <v/>
      </c>
      <c r="I2977" s="33" t="e">
        <f>IF(OR(A2977="",B2977=""),NA(),MAX(0,IF(A2977-B2977=0,SameDayCycleTimeSettingValue,(A2977-B2977) *24)))</f>
        <v>#N/A</v>
      </c>
      <c r="J2977" s="33" t="e">
        <f>IF(OR(A2977="",B2977=""),NA(),MAX(0,IF(A2977-B2977=0,SameDayCycleTimeSettingValue,((A2977-B2977) *24)-(INT((A2977-B2977)) * (24-(FinishHour-StartHour))))))</f>
        <v>#N/A</v>
      </c>
      <c r="K2977" s="3" t="e">
        <f ca="1">IF(OR(A2977&lt;&gt;"",B2977=""),NA(),MAX(0,IF(_xlfn.DAYS(NOW(),B2977)=0,SameDayCycleTimeSettingValue,_xlfn.DAYS(NOW(),B2977))))</f>
        <v>#N/A</v>
      </c>
    </row>
    <row r="2978" spans="1:11" x14ac:dyDescent="0.25">
      <c r="A2978" s="32" t="str">
        <f>IF(AND(TRIM(INDEX(CompletedDateValues,ROW(A2978)))&lt;&gt;"",INDEX(CompletedDateValues,ROW(A2978))&gt;0),INDEX(CompletedDateValues,ROW(A2978)),"")</f>
        <v/>
      </c>
      <c r="B2978" s="32" t="str">
        <f>IF(AND(TRIM(INDEX(StartDateValues,ROW(A2978)))&lt;&gt;"",INDEX(StartDateValues,ROW(A2978))&gt;0),INDEX(StartDateValues,ROW(A2978)),"")</f>
        <v/>
      </c>
      <c r="C2978" s="22" t="str">
        <f t="shared" si="231"/>
        <v/>
      </c>
      <c r="D2978" s="3" t="str">
        <f t="shared" si="232"/>
        <v/>
      </c>
      <c r="E2978" s="3" t="str">
        <f t="shared" si="233"/>
        <v/>
      </c>
      <c r="F2978" s="3" t="str">
        <f t="shared" si="234"/>
        <v/>
      </c>
      <c r="G2978" s="3" t="str">
        <f>IF(A2978="","",IF(HOUR(A2978)&lt;StartHour,StartHour,IF(HOUR(A2978)&gt;FinishHour,FinishHour,HOUR(A2978))))</f>
        <v/>
      </c>
      <c r="H2978" s="3" t="str">
        <f t="shared" si="235"/>
        <v/>
      </c>
      <c r="I2978" s="33" t="e">
        <f>IF(OR(A2978="",B2978=""),NA(),MAX(0,IF(A2978-B2978=0,SameDayCycleTimeSettingValue,(A2978-B2978) *24)))</f>
        <v>#N/A</v>
      </c>
      <c r="J2978" s="33" t="e">
        <f>IF(OR(A2978="",B2978=""),NA(),MAX(0,IF(A2978-B2978=0,SameDayCycleTimeSettingValue,((A2978-B2978) *24)-(INT((A2978-B2978)) * (24-(FinishHour-StartHour))))))</f>
        <v>#N/A</v>
      </c>
      <c r="K2978" s="3" t="e">
        <f ca="1">IF(OR(A2978&lt;&gt;"",B2978=""),NA(),MAX(0,IF(_xlfn.DAYS(NOW(),B2978)=0,SameDayCycleTimeSettingValue,_xlfn.DAYS(NOW(),B2978))))</f>
        <v>#N/A</v>
      </c>
    </row>
    <row r="2979" spans="1:11" x14ac:dyDescent="0.25">
      <c r="A2979" s="32" t="str">
        <f>IF(AND(TRIM(INDEX(CompletedDateValues,ROW(A2979)))&lt;&gt;"",INDEX(CompletedDateValues,ROW(A2979))&gt;0),INDEX(CompletedDateValues,ROW(A2979)),"")</f>
        <v/>
      </c>
      <c r="B2979" s="32" t="str">
        <f>IF(AND(TRIM(INDEX(StartDateValues,ROW(A2979)))&lt;&gt;"",INDEX(StartDateValues,ROW(A2979))&gt;0),INDEX(StartDateValues,ROW(A2979)),"")</f>
        <v/>
      </c>
      <c r="C2979" s="22" t="str">
        <f t="shared" si="231"/>
        <v/>
      </c>
      <c r="D2979" s="3" t="str">
        <f t="shared" si="232"/>
        <v/>
      </c>
      <c r="E2979" s="3" t="str">
        <f t="shared" si="233"/>
        <v/>
      </c>
      <c r="F2979" s="3" t="str">
        <f t="shared" si="234"/>
        <v/>
      </c>
      <c r="G2979" s="3" t="str">
        <f>IF(A2979="","",IF(HOUR(A2979)&lt;StartHour,StartHour,IF(HOUR(A2979)&gt;FinishHour,FinishHour,HOUR(A2979))))</f>
        <v/>
      </c>
      <c r="H2979" s="3" t="str">
        <f t="shared" si="235"/>
        <v/>
      </c>
      <c r="I2979" s="33" t="e">
        <f>IF(OR(A2979="",B2979=""),NA(),MAX(0,IF(A2979-B2979=0,SameDayCycleTimeSettingValue,(A2979-B2979) *24)))</f>
        <v>#N/A</v>
      </c>
      <c r="J2979" s="33" t="e">
        <f>IF(OR(A2979="",B2979=""),NA(),MAX(0,IF(A2979-B2979=0,SameDayCycleTimeSettingValue,((A2979-B2979) *24)-(INT((A2979-B2979)) * (24-(FinishHour-StartHour))))))</f>
        <v>#N/A</v>
      </c>
      <c r="K2979" s="3" t="e">
        <f ca="1">IF(OR(A2979&lt;&gt;"",B2979=""),NA(),MAX(0,IF(_xlfn.DAYS(NOW(),B2979)=0,SameDayCycleTimeSettingValue,_xlfn.DAYS(NOW(),B2979))))</f>
        <v>#N/A</v>
      </c>
    </row>
    <row r="2980" spans="1:11" x14ac:dyDescent="0.25">
      <c r="A2980" s="32" t="str">
        <f>IF(AND(TRIM(INDEX(CompletedDateValues,ROW(A2980)))&lt;&gt;"",INDEX(CompletedDateValues,ROW(A2980))&gt;0),INDEX(CompletedDateValues,ROW(A2980)),"")</f>
        <v/>
      </c>
      <c r="B2980" s="32" t="str">
        <f>IF(AND(TRIM(INDEX(StartDateValues,ROW(A2980)))&lt;&gt;"",INDEX(StartDateValues,ROW(A2980))&gt;0),INDEX(StartDateValues,ROW(A2980)),"")</f>
        <v/>
      </c>
      <c r="C2980" s="22" t="str">
        <f t="shared" si="231"/>
        <v/>
      </c>
      <c r="D2980" s="3" t="str">
        <f t="shared" si="232"/>
        <v/>
      </c>
      <c r="E2980" s="3" t="str">
        <f t="shared" si="233"/>
        <v/>
      </c>
      <c r="F2980" s="3" t="str">
        <f t="shared" si="234"/>
        <v/>
      </c>
      <c r="G2980" s="3" t="str">
        <f>IF(A2980="","",IF(HOUR(A2980)&lt;StartHour,StartHour,IF(HOUR(A2980)&gt;FinishHour,FinishHour,HOUR(A2980))))</f>
        <v/>
      </c>
      <c r="H2980" s="3" t="str">
        <f t="shared" si="235"/>
        <v/>
      </c>
      <c r="I2980" s="33" t="e">
        <f>IF(OR(A2980="",B2980=""),NA(),MAX(0,IF(A2980-B2980=0,SameDayCycleTimeSettingValue,(A2980-B2980) *24)))</f>
        <v>#N/A</v>
      </c>
      <c r="J2980" s="33" t="e">
        <f>IF(OR(A2980="",B2980=""),NA(),MAX(0,IF(A2980-B2980=0,SameDayCycleTimeSettingValue,((A2980-B2980) *24)-(INT((A2980-B2980)) * (24-(FinishHour-StartHour))))))</f>
        <v>#N/A</v>
      </c>
      <c r="K2980" s="3" t="e">
        <f ca="1">IF(OR(A2980&lt;&gt;"",B2980=""),NA(),MAX(0,IF(_xlfn.DAYS(NOW(),B2980)=0,SameDayCycleTimeSettingValue,_xlfn.DAYS(NOW(),B2980))))</f>
        <v>#N/A</v>
      </c>
    </row>
    <row r="2981" spans="1:11" x14ac:dyDescent="0.25">
      <c r="A2981" s="32" t="str">
        <f>IF(AND(TRIM(INDEX(CompletedDateValues,ROW(A2981)))&lt;&gt;"",INDEX(CompletedDateValues,ROW(A2981))&gt;0),INDEX(CompletedDateValues,ROW(A2981)),"")</f>
        <v/>
      </c>
      <c r="B2981" s="32" t="str">
        <f>IF(AND(TRIM(INDEX(StartDateValues,ROW(A2981)))&lt;&gt;"",INDEX(StartDateValues,ROW(A2981))&gt;0),INDEX(StartDateValues,ROW(A2981)),"")</f>
        <v/>
      </c>
      <c r="C2981" s="22" t="str">
        <f t="shared" si="231"/>
        <v/>
      </c>
      <c r="D2981" s="3" t="str">
        <f t="shared" si="232"/>
        <v/>
      </c>
      <c r="E2981" s="3" t="str">
        <f t="shared" si="233"/>
        <v/>
      </c>
      <c r="F2981" s="3" t="str">
        <f t="shared" si="234"/>
        <v/>
      </c>
      <c r="G2981" s="3" t="str">
        <f>IF(A2981="","",IF(HOUR(A2981)&lt;StartHour,StartHour,IF(HOUR(A2981)&gt;FinishHour,FinishHour,HOUR(A2981))))</f>
        <v/>
      </c>
      <c r="H2981" s="3" t="str">
        <f t="shared" si="235"/>
        <v/>
      </c>
      <c r="I2981" s="33" t="e">
        <f>IF(OR(A2981="",B2981=""),NA(),MAX(0,IF(A2981-B2981=0,SameDayCycleTimeSettingValue,(A2981-B2981) *24)))</f>
        <v>#N/A</v>
      </c>
      <c r="J2981" s="33" t="e">
        <f>IF(OR(A2981="",B2981=""),NA(),MAX(0,IF(A2981-B2981=0,SameDayCycleTimeSettingValue,((A2981-B2981) *24)-(INT((A2981-B2981)) * (24-(FinishHour-StartHour))))))</f>
        <v>#N/A</v>
      </c>
      <c r="K2981" s="3" t="e">
        <f ca="1">IF(OR(A2981&lt;&gt;"",B2981=""),NA(),MAX(0,IF(_xlfn.DAYS(NOW(),B2981)=0,SameDayCycleTimeSettingValue,_xlfn.DAYS(NOW(),B2981))))</f>
        <v>#N/A</v>
      </c>
    </row>
    <row r="2982" spans="1:11" x14ac:dyDescent="0.25">
      <c r="A2982" s="32" t="str">
        <f>IF(AND(TRIM(INDEX(CompletedDateValues,ROW(A2982)))&lt;&gt;"",INDEX(CompletedDateValues,ROW(A2982))&gt;0),INDEX(CompletedDateValues,ROW(A2982)),"")</f>
        <v/>
      </c>
      <c r="B2982" s="32" t="str">
        <f>IF(AND(TRIM(INDEX(StartDateValues,ROW(A2982)))&lt;&gt;"",INDEX(StartDateValues,ROW(A2982))&gt;0),INDEX(StartDateValues,ROW(A2982)),"")</f>
        <v/>
      </c>
      <c r="C2982" s="22" t="str">
        <f t="shared" si="231"/>
        <v/>
      </c>
      <c r="D2982" s="3" t="str">
        <f t="shared" si="232"/>
        <v/>
      </c>
      <c r="E2982" s="3" t="str">
        <f t="shared" si="233"/>
        <v/>
      </c>
      <c r="F2982" s="3" t="str">
        <f t="shared" si="234"/>
        <v/>
      </c>
      <c r="G2982" s="3" t="str">
        <f>IF(A2982="","",IF(HOUR(A2982)&lt;StartHour,StartHour,IF(HOUR(A2982)&gt;FinishHour,FinishHour,HOUR(A2982))))</f>
        <v/>
      </c>
      <c r="H2982" s="3" t="str">
        <f t="shared" si="235"/>
        <v/>
      </c>
      <c r="I2982" s="33" t="e">
        <f>IF(OR(A2982="",B2982=""),NA(),MAX(0,IF(A2982-B2982=0,SameDayCycleTimeSettingValue,(A2982-B2982) *24)))</f>
        <v>#N/A</v>
      </c>
      <c r="J2982" s="33" t="e">
        <f>IF(OR(A2982="",B2982=""),NA(),MAX(0,IF(A2982-B2982=0,SameDayCycleTimeSettingValue,((A2982-B2982) *24)-(INT((A2982-B2982)) * (24-(FinishHour-StartHour))))))</f>
        <v>#N/A</v>
      </c>
      <c r="K2982" s="3" t="e">
        <f ca="1">IF(OR(A2982&lt;&gt;"",B2982=""),NA(),MAX(0,IF(_xlfn.DAYS(NOW(),B2982)=0,SameDayCycleTimeSettingValue,_xlfn.DAYS(NOW(),B2982))))</f>
        <v>#N/A</v>
      </c>
    </row>
    <row r="2983" spans="1:11" x14ac:dyDescent="0.25">
      <c r="A2983" s="32" t="str">
        <f>IF(AND(TRIM(INDEX(CompletedDateValues,ROW(A2983)))&lt;&gt;"",INDEX(CompletedDateValues,ROW(A2983))&gt;0),INDEX(CompletedDateValues,ROW(A2983)),"")</f>
        <v/>
      </c>
      <c r="B2983" s="32" t="str">
        <f>IF(AND(TRIM(INDEX(StartDateValues,ROW(A2983)))&lt;&gt;"",INDEX(StartDateValues,ROW(A2983))&gt;0),INDEX(StartDateValues,ROW(A2983)),"")</f>
        <v/>
      </c>
      <c r="C2983" s="22" t="str">
        <f t="shared" si="231"/>
        <v/>
      </c>
      <c r="D2983" s="3" t="str">
        <f t="shared" si="232"/>
        <v/>
      </c>
      <c r="E2983" s="3" t="str">
        <f t="shared" si="233"/>
        <v/>
      </c>
      <c r="F2983" s="3" t="str">
        <f t="shared" si="234"/>
        <v/>
      </c>
      <c r="G2983" s="3" t="str">
        <f>IF(A2983="","",IF(HOUR(A2983)&lt;StartHour,StartHour,IF(HOUR(A2983)&gt;FinishHour,FinishHour,HOUR(A2983))))</f>
        <v/>
      </c>
      <c r="H2983" s="3" t="str">
        <f t="shared" si="235"/>
        <v/>
      </c>
      <c r="I2983" s="33" t="e">
        <f>IF(OR(A2983="",B2983=""),NA(),MAX(0,IF(A2983-B2983=0,SameDayCycleTimeSettingValue,(A2983-B2983) *24)))</f>
        <v>#N/A</v>
      </c>
      <c r="J2983" s="33" t="e">
        <f>IF(OR(A2983="",B2983=""),NA(),MAX(0,IF(A2983-B2983=0,SameDayCycleTimeSettingValue,((A2983-B2983) *24)-(INT((A2983-B2983)) * (24-(FinishHour-StartHour))))))</f>
        <v>#N/A</v>
      </c>
      <c r="K2983" s="3" t="e">
        <f ca="1">IF(OR(A2983&lt;&gt;"",B2983=""),NA(),MAX(0,IF(_xlfn.DAYS(NOW(),B2983)=0,SameDayCycleTimeSettingValue,_xlfn.DAYS(NOW(),B2983))))</f>
        <v>#N/A</v>
      </c>
    </row>
    <row r="2984" spans="1:11" x14ac:dyDescent="0.25">
      <c r="A2984" s="32" t="str">
        <f>IF(AND(TRIM(INDEX(CompletedDateValues,ROW(A2984)))&lt;&gt;"",INDEX(CompletedDateValues,ROW(A2984))&gt;0),INDEX(CompletedDateValues,ROW(A2984)),"")</f>
        <v/>
      </c>
      <c r="B2984" s="32" t="str">
        <f>IF(AND(TRIM(INDEX(StartDateValues,ROW(A2984)))&lt;&gt;"",INDEX(StartDateValues,ROW(A2984))&gt;0),INDEX(StartDateValues,ROW(A2984)),"")</f>
        <v/>
      </c>
      <c r="C2984" s="22" t="str">
        <f t="shared" si="231"/>
        <v/>
      </c>
      <c r="D2984" s="3" t="str">
        <f t="shared" si="232"/>
        <v/>
      </c>
      <c r="E2984" s="3" t="str">
        <f t="shared" si="233"/>
        <v/>
      </c>
      <c r="F2984" s="3" t="str">
        <f t="shared" si="234"/>
        <v/>
      </c>
      <c r="G2984" s="3" t="str">
        <f>IF(A2984="","",IF(HOUR(A2984)&lt;StartHour,StartHour,IF(HOUR(A2984)&gt;FinishHour,FinishHour,HOUR(A2984))))</f>
        <v/>
      </c>
      <c r="H2984" s="3" t="str">
        <f t="shared" si="235"/>
        <v/>
      </c>
      <c r="I2984" s="33" t="e">
        <f>IF(OR(A2984="",B2984=""),NA(),MAX(0,IF(A2984-B2984=0,SameDayCycleTimeSettingValue,(A2984-B2984) *24)))</f>
        <v>#N/A</v>
      </c>
      <c r="J2984" s="33" t="e">
        <f>IF(OR(A2984="",B2984=""),NA(),MAX(0,IF(A2984-B2984=0,SameDayCycleTimeSettingValue,((A2984-B2984) *24)-(INT((A2984-B2984)) * (24-(FinishHour-StartHour))))))</f>
        <v>#N/A</v>
      </c>
      <c r="K2984" s="3" t="e">
        <f ca="1">IF(OR(A2984&lt;&gt;"",B2984=""),NA(),MAX(0,IF(_xlfn.DAYS(NOW(),B2984)=0,SameDayCycleTimeSettingValue,_xlfn.DAYS(NOW(),B2984))))</f>
        <v>#N/A</v>
      </c>
    </row>
    <row r="2985" spans="1:11" x14ac:dyDescent="0.25">
      <c r="A2985" s="32" t="str">
        <f>IF(AND(TRIM(INDEX(CompletedDateValues,ROW(A2985)))&lt;&gt;"",INDEX(CompletedDateValues,ROW(A2985))&gt;0),INDEX(CompletedDateValues,ROW(A2985)),"")</f>
        <v/>
      </c>
      <c r="B2985" s="32" t="str">
        <f>IF(AND(TRIM(INDEX(StartDateValues,ROW(A2985)))&lt;&gt;"",INDEX(StartDateValues,ROW(A2985))&gt;0),INDEX(StartDateValues,ROW(A2985)),"")</f>
        <v/>
      </c>
      <c r="C2985" s="22" t="str">
        <f t="shared" si="231"/>
        <v/>
      </c>
      <c r="D2985" s="3" t="str">
        <f t="shared" si="232"/>
        <v/>
      </c>
      <c r="E2985" s="3" t="str">
        <f t="shared" si="233"/>
        <v/>
      </c>
      <c r="F2985" s="3" t="str">
        <f t="shared" si="234"/>
        <v/>
      </c>
      <c r="G2985" s="3" t="str">
        <f>IF(A2985="","",IF(HOUR(A2985)&lt;StartHour,StartHour,IF(HOUR(A2985)&gt;FinishHour,FinishHour,HOUR(A2985))))</f>
        <v/>
      </c>
      <c r="H2985" s="3" t="str">
        <f t="shared" si="235"/>
        <v/>
      </c>
      <c r="I2985" s="33" t="e">
        <f>IF(OR(A2985="",B2985=""),NA(),MAX(0,IF(A2985-B2985=0,SameDayCycleTimeSettingValue,(A2985-B2985) *24)))</f>
        <v>#N/A</v>
      </c>
      <c r="J2985" s="33" t="e">
        <f>IF(OR(A2985="",B2985=""),NA(),MAX(0,IF(A2985-B2985=0,SameDayCycleTimeSettingValue,((A2985-B2985) *24)-(INT((A2985-B2985)) * (24-(FinishHour-StartHour))))))</f>
        <v>#N/A</v>
      </c>
      <c r="K2985" s="3" t="e">
        <f ca="1">IF(OR(A2985&lt;&gt;"",B2985=""),NA(),MAX(0,IF(_xlfn.DAYS(NOW(),B2985)=0,SameDayCycleTimeSettingValue,_xlfn.DAYS(NOW(),B2985))))</f>
        <v>#N/A</v>
      </c>
    </row>
    <row r="2986" spans="1:11" x14ac:dyDescent="0.25">
      <c r="A2986" s="32" t="str">
        <f>IF(AND(TRIM(INDEX(CompletedDateValues,ROW(A2986)))&lt;&gt;"",INDEX(CompletedDateValues,ROW(A2986))&gt;0),INDEX(CompletedDateValues,ROW(A2986)),"")</f>
        <v/>
      </c>
      <c r="B2986" s="32" t="str">
        <f>IF(AND(TRIM(INDEX(StartDateValues,ROW(A2986)))&lt;&gt;"",INDEX(StartDateValues,ROW(A2986))&gt;0),INDEX(StartDateValues,ROW(A2986)),"")</f>
        <v/>
      </c>
      <c r="C2986" s="22" t="str">
        <f t="shared" si="231"/>
        <v/>
      </c>
      <c r="D2986" s="3" t="str">
        <f t="shared" si="232"/>
        <v/>
      </c>
      <c r="E2986" s="3" t="str">
        <f t="shared" si="233"/>
        <v/>
      </c>
      <c r="F2986" s="3" t="str">
        <f t="shared" si="234"/>
        <v/>
      </c>
      <c r="G2986" s="3" t="str">
        <f>IF(A2986="","",IF(HOUR(A2986)&lt;StartHour,StartHour,IF(HOUR(A2986)&gt;FinishHour,FinishHour,HOUR(A2986))))</f>
        <v/>
      </c>
      <c r="H2986" s="3" t="str">
        <f t="shared" si="235"/>
        <v/>
      </c>
      <c r="I2986" s="33" t="e">
        <f>IF(OR(A2986="",B2986=""),NA(),MAX(0,IF(A2986-B2986=0,SameDayCycleTimeSettingValue,(A2986-B2986) *24)))</f>
        <v>#N/A</v>
      </c>
      <c r="J2986" s="33" t="e">
        <f>IF(OR(A2986="",B2986=""),NA(),MAX(0,IF(A2986-B2986=0,SameDayCycleTimeSettingValue,((A2986-B2986) *24)-(INT((A2986-B2986)) * (24-(FinishHour-StartHour))))))</f>
        <v>#N/A</v>
      </c>
      <c r="K2986" s="3" t="e">
        <f ca="1">IF(OR(A2986&lt;&gt;"",B2986=""),NA(),MAX(0,IF(_xlfn.DAYS(NOW(),B2986)=0,SameDayCycleTimeSettingValue,_xlfn.DAYS(NOW(),B2986))))</f>
        <v>#N/A</v>
      </c>
    </row>
    <row r="2987" spans="1:11" x14ac:dyDescent="0.25">
      <c r="A2987" s="32" t="str">
        <f>IF(AND(TRIM(INDEX(CompletedDateValues,ROW(A2987)))&lt;&gt;"",INDEX(CompletedDateValues,ROW(A2987))&gt;0),INDEX(CompletedDateValues,ROW(A2987)),"")</f>
        <v/>
      </c>
      <c r="B2987" s="32" t="str">
        <f>IF(AND(TRIM(INDEX(StartDateValues,ROW(A2987)))&lt;&gt;"",INDEX(StartDateValues,ROW(A2987))&gt;0),INDEX(StartDateValues,ROW(A2987)),"")</f>
        <v/>
      </c>
      <c r="C2987" s="22" t="str">
        <f t="shared" si="231"/>
        <v/>
      </c>
      <c r="D2987" s="3" t="str">
        <f t="shared" si="232"/>
        <v/>
      </c>
      <c r="E2987" s="3" t="str">
        <f t="shared" si="233"/>
        <v/>
      </c>
      <c r="F2987" s="3" t="str">
        <f t="shared" si="234"/>
        <v/>
      </c>
      <c r="G2987" s="3" t="str">
        <f>IF(A2987="","",IF(HOUR(A2987)&lt;StartHour,StartHour,IF(HOUR(A2987)&gt;FinishHour,FinishHour,HOUR(A2987))))</f>
        <v/>
      </c>
      <c r="H2987" s="3" t="str">
        <f t="shared" si="235"/>
        <v/>
      </c>
      <c r="I2987" s="33" t="e">
        <f>IF(OR(A2987="",B2987=""),NA(),MAX(0,IF(A2987-B2987=0,SameDayCycleTimeSettingValue,(A2987-B2987) *24)))</f>
        <v>#N/A</v>
      </c>
      <c r="J2987" s="33" t="e">
        <f>IF(OR(A2987="",B2987=""),NA(),MAX(0,IF(A2987-B2987=0,SameDayCycleTimeSettingValue,((A2987-B2987) *24)-(INT((A2987-B2987)) * (24-(FinishHour-StartHour))))))</f>
        <v>#N/A</v>
      </c>
      <c r="K2987" s="3" t="e">
        <f ca="1">IF(OR(A2987&lt;&gt;"",B2987=""),NA(),MAX(0,IF(_xlfn.DAYS(NOW(),B2987)=0,SameDayCycleTimeSettingValue,_xlfn.DAYS(NOW(),B2987))))</f>
        <v>#N/A</v>
      </c>
    </row>
    <row r="2988" spans="1:11" x14ac:dyDescent="0.25">
      <c r="A2988" s="32" t="str">
        <f>IF(AND(TRIM(INDEX(CompletedDateValues,ROW(A2988)))&lt;&gt;"",INDEX(CompletedDateValues,ROW(A2988))&gt;0),INDEX(CompletedDateValues,ROW(A2988)),"")</f>
        <v/>
      </c>
      <c r="B2988" s="32" t="str">
        <f>IF(AND(TRIM(INDEX(StartDateValues,ROW(A2988)))&lt;&gt;"",INDEX(StartDateValues,ROW(A2988))&gt;0),INDEX(StartDateValues,ROW(A2988)),"")</f>
        <v/>
      </c>
      <c r="C2988" s="22" t="str">
        <f t="shared" si="231"/>
        <v/>
      </c>
      <c r="D2988" s="3" t="str">
        <f t="shared" si="232"/>
        <v/>
      </c>
      <c r="E2988" s="3" t="str">
        <f t="shared" si="233"/>
        <v/>
      </c>
      <c r="F2988" s="3" t="str">
        <f t="shared" si="234"/>
        <v/>
      </c>
      <c r="G2988" s="3" t="str">
        <f>IF(A2988="","",IF(HOUR(A2988)&lt;StartHour,StartHour,IF(HOUR(A2988)&gt;FinishHour,FinishHour,HOUR(A2988))))</f>
        <v/>
      </c>
      <c r="H2988" s="3" t="str">
        <f t="shared" si="235"/>
        <v/>
      </c>
      <c r="I2988" s="33" t="e">
        <f>IF(OR(A2988="",B2988=""),NA(),MAX(0,IF(A2988-B2988=0,SameDayCycleTimeSettingValue,(A2988-B2988) *24)))</f>
        <v>#N/A</v>
      </c>
      <c r="J2988" s="33" t="e">
        <f>IF(OR(A2988="",B2988=""),NA(),MAX(0,IF(A2988-B2988=0,SameDayCycleTimeSettingValue,((A2988-B2988) *24)-(INT((A2988-B2988)) * (24-(FinishHour-StartHour))))))</f>
        <v>#N/A</v>
      </c>
      <c r="K2988" s="3" t="e">
        <f ca="1">IF(OR(A2988&lt;&gt;"",B2988=""),NA(),MAX(0,IF(_xlfn.DAYS(NOW(),B2988)=0,SameDayCycleTimeSettingValue,_xlfn.DAYS(NOW(),B2988))))</f>
        <v>#N/A</v>
      </c>
    </row>
    <row r="2989" spans="1:11" x14ac:dyDescent="0.25">
      <c r="A2989" s="32" t="str">
        <f>IF(AND(TRIM(INDEX(CompletedDateValues,ROW(A2989)))&lt;&gt;"",INDEX(CompletedDateValues,ROW(A2989))&gt;0),INDEX(CompletedDateValues,ROW(A2989)),"")</f>
        <v/>
      </c>
      <c r="B2989" s="32" t="str">
        <f>IF(AND(TRIM(INDEX(StartDateValues,ROW(A2989)))&lt;&gt;"",INDEX(StartDateValues,ROW(A2989))&gt;0),INDEX(StartDateValues,ROW(A2989)),"")</f>
        <v/>
      </c>
      <c r="C2989" s="22" t="str">
        <f t="shared" si="231"/>
        <v/>
      </c>
      <c r="D2989" s="3" t="str">
        <f t="shared" si="232"/>
        <v/>
      </c>
      <c r="E2989" s="3" t="str">
        <f t="shared" si="233"/>
        <v/>
      </c>
      <c r="F2989" s="3" t="str">
        <f t="shared" si="234"/>
        <v/>
      </c>
      <c r="G2989" s="3" t="str">
        <f>IF(A2989="","",IF(HOUR(A2989)&lt;StartHour,StartHour,IF(HOUR(A2989)&gt;FinishHour,FinishHour,HOUR(A2989))))</f>
        <v/>
      </c>
      <c r="H2989" s="3" t="str">
        <f t="shared" si="235"/>
        <v/>
      </c>
      <c r="I2989" s="33" t="e">
        <f>IF(OR(A2989="",B2989=""),NA(),MAX(0,IF(A2989-B2989=0,SameDayCycleTimeSettingValue,(A2989-B2989) *24)))</f>
        <v>#N/A</v>
      </c>
      <c r="J2989" s="33" t="e">
        <f>IF(OR(A2989="",B2989=""),NA(),MAX(0,IF(A2989-B2989=0,SameDayCycleTimeSettingValue,((A2989-B2989) *24)-(INT((A2989-B2989)) * (24-(FinishHour-StartHour))))))</f>
        <v>#N/A</v>
      </c>
      <c r="K2989" s="3" t="e">
        <f ca="1">IF(OR(A2989&lt;&gt;"",B2989=""),NA(),MAX(0,IF(_xlfn.DAYS(NOW(),B2989)=0,SameDayCycleTimeSettingValue,_xlfn.DAYS(NOW(),B2989))))</f>
        <v>#N/A</v>
      </c>
    </row>
    <row r="2990" spans="1:11" x14ac:dyDescent="0.25">
      <c r="A2990" s="32" t="str">
        <f>IF(AND(TRIM(INDEX(CompletedDateValues,ROW(A2990)))&lt;&gt;"",INDEX(CompletedDateValues,ROW(A2990))&gt;0),INDEX(CompletedDateValues,ROW(A2990)),"")</f>
        <v/>
      </c>
      <c r="B2990" s="32" t="str">
        <f>IF(AND(TRIM(INDEX(StartDateValues,ROW(A2990)))&lt;&gt;"",INDEX(StartDateValues,ROW(A2990))&gt;0),INDEX(StartDateValues,ROW(A2990)),"")</f>
        <v/>
      </c>
      <c r="C2990" s="22" t="str">
        <f t="shared" si="231"/>
        <v/>
      </c>
      <c r="D2990" s="3" t="str">
        <f t="shared" si="232"/>
        <v/>
      </c>
      <c r="E2990" s="3" t="str">
        <f t="shared" si="233"/>
        <v/>
      </c>
      <c r="F2990" s="3" t="str">
        <f t="shared" si="234"/>
        <v/>
      </c>
      <c r="G2990" s="3" t="str">
        <f>IF(A2990="","",IF(HOUR(A2990)&lt;StartHour,StartHour,IF(HOUR(A2990)&gt;FinishHour,FinishHour,HOUR(A2990))))</f>
        <v/>
      </c>
      <c r="H2990" s="3" t="str">
        <f t="shared" si="235"/>
        <v/>
      </c>
      <c r="I2990" s="33" t="e">
        <f>IF(OR(A2990="",B2990=""),NA(),MAX(0,IF(A2990-B2990=0,SameDayCycleTimeSettingValue,(A2990-B2990) *24)))</f>
        <v>#N/A</v>
      </c>
      <c r="J2990" s="33" t="e">
        <f>IF(OR(A2990="",B2990=""),NA(),MAX(0,IF(A2990-B2990=0,SameDayCycleTimeSettingValue,((A2990-B2990) *24)-(INT((A2990-B2990)) * (24-(FinishHour-StartHour))))))</f>
        <v>#N/A</v>
      </c>
      <c r="K2990" s="3" t="e">
        <f ca="1">IF(OR(A2990&lt;&gt;"",B2990=""),NA(),MAX(0,IF(_xlfn.DAYS(NOW(),B2990)=0,SameDayCycleTimeSettingValue,_xlfn.DAYS(NOW(),B2990))))</f>
        <v>#N/A</v>
      </c>
    </row>
    <row r="2991" spans="1:11" x14ac:dyDescent="0.25">
      <c r="A2991" s="32" t="str">
        <f>IF(AND(TRIM(INDEX(CompletedDateValues,ROW(A2991)))&lt;&gt;"",INDEX(CompletedDateValues,ROW(A2991))&gt;0),INDEX(CompletedDateValues,ROW(A2991)),"")</f>
        <v/>
      </c>
      <c r="B2991" s="32" t="str">
        <f>IF(AND(TRIM(INDEX(StartDateValues,ROW(A2991)))&lt;&gt;"",INDEX(StartDateValues,ROW(A2991))&gt;0),INDEX(StartDateValues,ROW(A2991)),"")</f>
        <v/>
      </c>
      <c r="C2991" s="22" t="str">
        <f t="shared" si="231"/>
        <v/>
      </c>
      <c r="D2991" s="3" t="str">
        <f t="shared" si="232"/>
        <v/>
      </c>
      <c r="E2991" s="3" t="str">
        <f t="shared" si="233"/>
        <v/>
      </c>
      <c r="F2991" s="3" t="str">
        <f t="shared" si="234"/>
        <v/>
      </c>
      <c r="G2991" s="3" t="str">
        <f>IF(A2991="","",IF(HOUR(A2991)&lt;StartHour,StartHour,IF(HOUR(A2991)&gt;FinishHour,FinishHour,HOUR(A2991))))</f>
        <v/>
      </c>
      <c r="H2991" s="3" t="str">
        <f t="shared" si="235"/>
        <v/>
      </c>
      <c r="I2991" s="33" t="e">
        <f>IF(OR(A2991="",B2991=""),NA(),MAX(0,IF(A2991-B2991=0,SameDayCycleTimeSettingValue,(A2991-B2991) *24)))</f>
        <v>#N/A</v>
      </c>
      <c r="J2991" s="33" t="e">
        <f>IF(OR(A2991="",B2991=""),NA(),MAX(0,IF(A2991-B2991=0,SameDayCycleTimeSettingValue,((A2991-B2991) *24)-(INT((A2991-B2991)) * (24-(FinishHour-StartHour))))))</f>
        <v>#N/A</v>
      </c>
      <c r="K2991" s="3" t="e">
        <f ca="1">IF(OR(A2991&lt;&gt;"",B2991=""),NA(),MAX(0,IF(_xlfn.DAYS(NOW(),B2991)=0,SameDayCycleTimeSettingValue,_xlfn.DAYS(NOW(),B2991))))</f>
        <v>#N/A</v>
      </c>
    </row>
    <row r="2992" spans="1:11" x14ac:dyDescent="0.25">
      <c r="A2992" s="32" t="str">
        <f>IF(AND(TRIM(INDEX(CompletedDateValues,ROW(A2992)))&lt;&gt;"",INDEX(CompletedDateValues,ROW(A2992))&gt;0),INDEX(CompletedDateValues,ROW(A2992)),"")</f>
        <v/>
      </c>
      <c r="B2992" s="32" t="str">
        <f>IF(AND(TRIM(INDEX(StartDateValues,ROW(A2992)))&lt;&gt;"",INDEX(StartDateValues,ROW(A2992))&gt;0),INDEX(StartDateValues,ROW(A2992)),"")</f>
        <v/>
      </c>
      <c r="C2992" s="22" t="str">
        <f t="shared" si="231"/>
        <v/>
      </c>
      <c r="D2992" s="3" t="str">
        <f t="shared" si="232"/>
        <v/>
      </c>
      <c r="E2992" s="3" t="str">
        <f t="shared" si="233"/>
        <v/>
      </c>
      <c r="F2992" s="3" t="str">
        <f t="shared" si="234"/>
        <v/>
      </c>
      <c r="G2992" s="3" t="str">
        <f>IF(A2992="","",IF(HOUR(A2992)&lt;StartHour,StartHour,IF(HOUR(A2992)&gt;FinishHour,FinishHour,HOUR(A2992))))</f>
        <v/>
      </c>
      <c r="H2992" s="3" t="str">
        <f t="shared" si="235"/>
        <v/>
      </c>
      <c r="I2992" s="33" t="e">
        <f>IF(OR(A2992="",B2992=""),NA(),MAX(0,IF(A2992-B2992=0,SameDayCycleTimeSettingValue,(A2992-B2992) *24)))</f>
        <v>#N/A</v>
      </c>
      <c r="J2992" s="33" t="e">
        <f>IF(OR(A2992="",B2992=""),NA(),MAX(0,IF(A2992-B2992=0,SameDayCycleTimeSettingValue,((A2992-B2992) *24)-(INT((A2992-B2992)) * (24-(FinishHour-StartHour))))))</f>
        <v>#N/A</v>
      </c>
      <c r="K2992" s="3" t="e">
        <f ca="1">IF(OR(A2992&lt;&gt;"",B2992=""),NA(),MAX(0,IF(_xlfn.DAYS(NOW(),B2992)=0,SameDayCycleTimeSettingValue,_xlfn.DAYS(NOW(),B2992))))</f>
        <v>#N/A</v>
      </c>
    </row>
    <row r="2993" spans="1:11" x14ac:dyDescent="0.25">
      <c r="A2993" s="32" t="str">
        <f>IF(AND(TRIM(INDEX(CompletedDateValues,ROW(A2993)))&lt;&gt;"",INDEX(CompletedDateValues,ROW(A2993))&gt;0),INDEX(CompletedDateValues,ROW(A2993)),"")</f>
        <v/>
      </c>
      <c r="B2993" s="32" t="str">
        <f>IF(AND(TRIM(INDEX(StartDateValues,ROW(A2993)))&lt;&gt;"",INDEX(StartDateValues,ROW(A2993))&gt;0),INDEX(StartDateValues,ROW(A2993)),"")</f>
        <v/>
      </c>
      <c r="C2993" s="22" t="str">
        <f t="shared" si="231"/>
        <v/>
      </c>
      <c r="D2993" s="3" t="str">
        <f t="shared" si="232"/>
        <v/>
      </c>
      <c r="E2993" s="3" t="str">
        <f t="shared" si="233"/>
        <v/>
      </c>
      <c r="F2993" s="3" t="str">
        <f t="shared" si="234"/>
        <v/>
      </c>
      <c r="G2993" s="3" t="str">
        <f>IF(A2993="","",IF(HOUR(A2993)&lt;StartHour,StartHour,IF(HOUR(A2993)&gt;FinishHour,FinishHour,HOUR(A2993))))</f>
        <v/>
      </c>
      <c r="H2993" s="3" t="str">
        <f t="shared" si="235"/>
        <v/>
      </c>
      <c r="I2993" s="33" t="e">
        <f>IF(OR(A2993="",B2993=""),NA(),MAX(0,IF(A2993-B2993=0,SameDayCycleTimeSettingValue,(A2993-B2993) *24)))</f>
        <v>#N/A</v>
      </c>
      <c r="J2993" s="33" t="e">
        <f>IF(OR(A2993="",B2993=""),NA(),MAX(0,IF(A2993-B2993=0,SameDayCycleTimeSettingValue,((A2993-B2993) *24)-(INT((A2993-B2993)) * (24-(FinishHour-StartHour))))))</f>
        <v>#N/A</v>
      </c>
      <c r="K2993" s="3" t="e">
        <f ca="1">IF(OR(A2993&lt;&gt;"",B2993=""),NA(),MAX(0,IF(_xlfn.DAYS(NOW(),B2993)=0,SameDayCycleTimeSettingValue,_xlfn.DAYS(NOW(),B2993))))</f>
        <v>#N/A</v>
      </c>
    </row>
    <row r="2994" spans="1:11" x14ac:dyDescent="0.25">
      <c r="A2994" s="32" t="str">
        <f>IF(AND(TRIM(INDEX(CompletedDateValues,ROW(A2994)))&lt;&gt;"",INDEX(CompletedDateValues,ROW(A2994))&gt;0),INDEX(CompletedDateValues,ROW(A2994)),"")</f>
        <v/>
      </c>
      <c r="B2994" s="32" t="str">
        <f>IF(AND(TRIM(INDEX(StartDateValues,ROW(A2994)))&lt;&gt;"",INDEX(StartDateValues,ROW(A2994))&gt;0),INDEX(StartDateValues,ROW(A2994)),"")</f>
        <v/>
      </c>
      <c r="C2994" s="22" t="str">
        <f t="shared" si="231"/>
        <v/>
      </c>
      <c r="D2994" s="3" t="str">
        <f t="shared" si="232"/>
        <v/>
      </c>
      <c r="E2994" s="3" t="str">
        <f t="shared" si="233"/>
        <v/>
      </c>
      <c r="F2994" s="3" t="str">
        <f t="shared" si="234"/>
        <v/>
      </c>
      <c r="G2994" s="3" t="str">
        <f>IF(A2994="","",IF(HOUR(A2994)&lt;StartHour,StartHour,IF(HOUR(A2994)&gt;FinishHour,FinishHour,HOUR(A2994))))</f>
        <v/>
      </c>
      <c r="H2994" s="3" t="str">
        <f t="shared" si="235"/>
        <v/>
      </c>
      <c r="I2994" s="33" t="e">
        <f>IF(OR(A2994="",B2994=""),NA(),MAX(0,IF(A2994-B2994=0,SameDayCycleTimeSettingValue,(A2994-B2994) *24)))</f>
        <v>#N/A</v>
      </c>
      <c r="J2994" s="33" t="e">
        <f>IF(OR(A2994="",B2994=""),NA(),MAX(0,IF(A2994-B2994=0,SameDayCycleTimeSettingValue,((A2994-B2994) *24)-(INT((A2994-B2994)) * (24-(FinishHour-StartHour))))))</f>
        <v>#N/A</v>
      </c>
      <c r="K2994" s="3" t="e">
        <f ca="1">IF(OR(A2994&lt;&gt;"",B2994=""),NA(),MAX(0,IF(_xlfn.DAYS(NOW(),B2994)=0,SameDayCycleTimeSettingValue,_xlfn.DAYS(NOW(),B2994))))</f>
        <v>#N/A</v>
      </c>
    </row>
    <row r="2995" spans="1:11" x14ac:dyDescent="0.25">
      <c r="A2995" s="32" t="str">
        <f>IF(AND(TRIM(INDEX(CompletedDateValues,ROW(A2995)))&lt;&gt;"",INDEX(CompletedDateValues,ROW(A2995))&gt;0),INDEX(CompletedDateValues,ROW(A2995)),"")</f>
        <v/>
      </c>
      <c r="B2995" s="32" t="str">
        <f>IF(AND(TRIM(INDEX(StartDateValues,ROW(A2995)))&lt;&gt;"",INDEX(StartDateValues,ROW(A2995))&gt;0),INDEX(StartDateValues,ROW(A2995)),"")</f>
        <v/>
      </c>
      <c r="C2995" s="22" t="str">
        <f t="shared" si="231"/>
        <v/>
      </c>
      <c r="D2995" s="3" t="str">
        <f t="shared" si="232"/>
        <v/>
      </c>
      <c r="E2995" s="3" t="str">
        <f t="shared" si="233"/>
        <v/>
      </c>
      <c r="F2995" s="3" t="str">
        <f t="shared" si="234"/>
        <v/>
      </c>
      <c r="G2995" s="3" t="str">
        <f>IF(A2995="","",IF(HOUR(A2995)&lt;StartHour,StartHour,IF(HOUR(A2995)&gt;FinishHour,FinishHour,HOUR(A2995))))</f>
        <v/>
      </c>
      <c r="H2995" s="3" t="str">
        <f t="shared" si="235"/>
        <v/>
      </c>
      <c r="I2995" s="33" t="e">
        <f>IF(OR(A2995="",B2995=""),NA(),MAX(0,IF(A2995-B2995=0,SameDayCycleTimeSettingValue,(A2995-B2995) *24)))</f>
        <v>#N/A</v>
      </c>
      <c r="J2995" s="33" t="e">
        <f>IF(OR(A2995="",B2995=""),NA(),MAX(0,IF(A2995-B2995=0,SameDayCycleTimeSettingValue,((A2995-B2995) *24)-(INT((A2995-B2995)) * (24-(FinishHour-StartHour))))))</f>
        <v>#N/A</v>
      </c>
      <c r="K2995" s="3" t="e">
        <f ca="1">IF(OR(A2995&lt;&gt;"",B2995=""),NA(),MAX(0,IF(_xlfn.DAYS(NOW(),B2995)=0,SameDayCycleTimeSettingValue,_xlfn.DAYS(NOW(),B2995))))</f>
        <v>#N/A</v>
      </c>
    </row>
    <row r="2996" spans="1:11" x14ac:dyDescent="0.25">
      <c r="A2996" s="32" t="str">
        <f>IF(AND(TRIM(INDEX(CompletedDateValues,ROW(A2996)))&lt;&gt;"",INDEX(CompletedDateValues,ROW(A2996))&gt;0),INDEX(CompletedDateValues,ROW(A2996)),"")</f>
        <v/>
      </c>
      <c r="B2996" s="32" t="str">
        <f>IF(AND(TRIM(INDEX(StartDateValues,ROW(A2996)))&lt;&gt;"",INDEX(StartDateValues,ROW(A2996))&gt;0),INDEX(StartDateValues,ROW(A2996)),"")</f>
        <v/>
      </c>
      <c r="C2996" s="22" t="str">
        <f t="shared" si="231"/>
        <v/>
      </c>
      <c r="D2996" s="3" t="str">
        <f t="shared" si="232"/>
        <v/>
      </c>
      <c r="E2996" s="3" t="str">
        <f t="shared" si="233"/>
        <v/>
      </c>
      <c r="F2996" s="3" t="str">
        <f t="shared" si="234"/>
        <v/>
      </c>
      <c r="G2996" s="3" t="str">
        <f>IF(A2996="","",IF(HOUR(A2996)&lt;StartHour,StartHour,IF(HOUR(A2996)&gt;FinishHour,FinishHour,HOUR(A2996))))</f>
        <v/>
      </c>
      <c r="H2996" s="3" t="str">
        <f t="shared" si="235"/>
        <v/>
      </c>
      <c r="I2996" s="33" t="e">
        <f>IF(OR(A2996="",B2996=""),NA(),MAX(0,IF(A2996-B2996=0,SameDayCycleTimeSettingValue,(A2996-B2996) *24)))</f>
        <v>#N/A</v>
      </c>
      <c r="J2996" s="33" t="e">
        <f>IF(OR(A2996="",B2996=""),NA(),MAX(0,IF(A2996-B2996=0,SameDayCycleTimeSettingValue,((A2996-B2996) *24)-(INT((A2996-B2996)) * (24-(FinishHour-StartHour))))))</f>
        <v>#N/A</v>
      </c>
      <c r="K2996" s="3" t="e">
        <f ca="1">IF(OR(A2996&lt;&gt;"",B2996=""),NA(),MAX(0,IF(_xlfn.DAYS(NOW(),B2996)=0,SameDayCycleTimeSettingValue,_xlfn.DAYS(NOW(),B2996))))</f>
        <v>#N/A</v>
      </c>
    </row>
    <row r="2997" spans="1:11" x14ac:dyDescent="0.25">
      <c r="A2997" s="32" t="str">
        <f>IF(AND(TRIM(INDEX(CompletedDateValues,ROW(A2997)))&lt;&gt;"",INDEX(CompletedDateValues,ROW(A2997))&gt;0),INDEX(CompletedDateValues,ROW(A2997)),"")</f>
        <v/>
      </c>
      <c r="B2997" s="32" t="str">
        <f>IF(AND(TRIM(INDEX(StartDateValues,ROW(A2997)))&lt;&gt;"",INDEX(StartDateValues,ROW(A2997))&gt;0),INDEX(StartDateValues,ROW(A2997)),"")</f>
        <v/>
      </c>
      <c r="C2997" s="22" t="str">
        <f t="shared" si="231"/>
        <v/>
      </c>
      <c r="D2997" s="3" t="str">
        <f t="shared" si="232"/>
        <v/>
      </c>
      <c r="E2997" s="3" t="str">
        <f t="shared" si="233"/>
        <v/>
      </c>
      <c r="F2997" s="3" t="str">
        <f t="shared" si="234"/>
        <v/>
      </c>
      <c r="G2997" s="3" t="str">
        <f>IF(A2997="","",IF(HOUR(A2997)&lt;StartHour,StartHour,IF(HOUR(A2997)&gt;FinishHour,FinishHour,HOUR(A2997))))</f>
        <v/>
      </c>
      <c r="H2997" s="3" t="str">
        <f t="shared" si="235"/>
        <v/>
      </c>
      <c r="I2997" s="33" t="e">
        <f>IF(OR(A2997="",B2997=""),NA(),MAX(0,IF(A2997-B2997=0,SameDayCycleTimeSettingValue,(A2997-B2997) *24)))</f>
        <v>#N/A</v>
      </c>
      <c r="J2997" s="33" t="e">
        <f>IF(OR(A2997="",B2997=""),NA(),MAX(0,IF(A2997-B2997=0,SameDayCycleTimeSettingValue,((A2997-B2997) *24)-(INT((A2997-B2997)) * (24-(FinishHour-StartHour))))))</f>
        <v>#N/A</v>
      </c>
      <c r="K2997" s="3" t="e">
        <f ca="1">IF(OR(A2997&lt;&gt;"",B2997=""),NA(),MAX(0,IF(_xlfn.DAYS(NOW(),B2997)=0,SameDayCycleTimeSettingValue,_xlfn.DAYS(NOW(),B2997))))</f>
        <v>#N/A</v>
      </c>
    </row>
    <row r="2998" spans="1:11" x14ac:dyDescent="0.25">
      <c r="A2998" s="32" t="str">
        <f>IF(AND(TRIM(INDEX(CompletedDateValues,ROW(A2998)))&lt;&gt;"",INDEX(CompletedDateValues,ROW(A2998))&gt;0),INDEX(CompletedDateValues,ROW(A2998)),"")</f>
        <v/>
      </c>
      <c r="B2998" s="32" t="str">
        <f>IF(AND(TRIM(INDEX(StartDateValues,ROW(A2998)))&lt;&gt;"",INDEX(StartDateValues,ROW(A2998))&gt;0),INDEX(StartDateValues,ROW(A2998)),"")</f>
        <v/>
      </c>
      <c r="C2998" s="22" t="str">
        <f t="shared" si="231"/>
        <v/>
      </c>
      <c r="D2998" s="3" t="str">
        <f t="shared" si="232"/>
        <v/>
      </c>
      <c r="E2998" s="3" t="str">
        <f t="shared" si="233"/>
        <v/>
      </c>
      <c r="F2998" s="3" t="str">
        <f t="shared" si="234"/>
        <v/>
      </c>
      <c r="G2998" s="3" t="str">
        <f>IF(A2998="","",IF(HOUR(A2998)&lt;StartHour,StartHour,IF(HOUR(A2998)&gt;FinishHour,FinishHour,HOUR(A2998))))</f>
        <v/>
      </c>
      <c r="H2998" s="3" t="str">
        <f t="shared" si="235"/>
        <v/>
      </c>
      <c r="I2998" s="33" t="e">
        <f>IF(OR(A2998="",B2998=""),NA(),MAX(0,IF(A2998-B2998=0,SameDayCycleTimeSettingValue,(A2998-B2998) *24)))</f>
        <v>#N/A</v>
      </c>
      <c r="J2998" s="33" t="e">
        <f>IF(OR(A2998="",B2998=""),NA(),MAX(0,IF(A2998-B2998=0,SameDayCycleTimeSettingValue,((A2998-B2998) *24)-(INT((A2998-B2998)) * (24-(FinishHour-StartHour))))))</f>
        <v>#N/A</v>
      </c>
      <c r="K2998" s="3" t="e">
        <f ca="1">IF(OR(A2998&lt;&gt;"",B2998=""),NA(),MAX(0,IF(_xlfn.DAYS(NOW(),B2998)=0,SameDayCycleTimeSettingValue,_xlfn.DAYS(NOW(),B2998))))</f>
        <v>#N/A</v>
      </c>
    </row>
    <row r="2999" spans="1:11" x14ac:dyDescent="0.25">
      <c r="A2999" s="32" t="str">
        <f>IF(AND(TRIM(INDEX(CompletedDateValues,ROW(A2999)))&lt;&gt;"",INDEX(CompletedDateValues,ROW(A2999))&gt;0),INDEX(CompletedDateValues,ROW(A2999)),"")</f>
        <v/>
      </c>
      <c r="B2999" s="32" t="str">
        <f>IF(AND(TRIM(INDEX(StartDateValues,ROW(A2999)))&lt;&gt;"",INDEX(StartDateValues,ROW(A2999))&gt;0),INDEX(StartDateValues,ROW(A2999)),"")</f>
        <v/>
      </c>
      <c r="C2999" s="22" t="str">
        <f t="shared" si="231"/>
        <v/>
      </c>
      <c r="D2999" s="3" t="str">
        <f t="shared" si="232"/>
        <v/>
      </c>
      <c r="E2999" s="3" t="str">
        <f t="shared" si="233"/>
        <v/>
      </c>
      <c r="F2999" s="3" t="str">
        <f t="shared" si="234"/>
        <v/>
      </c>
      <c r="G2999" s="3" t="str">
        <f>IF(A2999="","",IF(HOUR(A2999)&lt;StartHour,StartHour,IF(HOUR(A2999)&gt;FinishHour,FinishHour,HOUR(A2999))))</f>
        <v/>
      </c>
      <c r="H2999" s="3" t="str">
        <f t="shared" si="235"/>
        <v/>
      </c>
      <c r="I2999" s="33" t="e">
        <f>IF(OR(A2999="",B2999=""),NA(),MAX(0,IF(A2999-B2999=0,SameDayCycleTimeSettingValue,(A2999-B2999) *24)))</f>
        <v>#N/A</v>
      </c>
      <c r="J2999" s="33" t="e">
        <f>IF(OR(A2999="",B2999=""),NA(),MAX(0,IF(A2999-B2999=0,SameDayCycleTimeSettingValue,((A2999-B2999) *24)-(INT((A2999-B2999)) * (24-(FinishHour-StartHour))))))</f>
        <v>#N/A</v>
      </c>
      <c r="K2999" s="3" t="e">
        <f ca="1">IF(OR(A2999&lt;&gt;"",B2999=""),NA(),MAX(0,IF(_xlfn.DAYS(NOW(),B2999)=0,SameDayCycleTimeSettingValue,_xlfn.DAYS(NOW(),B2999))))</f>
        <v>#N/A</v>
      </c>
    </row>
    <row r="3000" spans="1:11" x14ac:dyDescent="0.25">
      <c r="A3000" s="32" t="str">
        <f>IF(AND(TRIM(INDEX(CompletedDateValues,ROW(A3000)))&lt;&gt;"",INDEX(CompletedDateValues,ROW(A3000))&gt;0),INDEX(CompletedDateValues,ROW(A3000)),"")</f>
        <v/>
      </c>
      <c r="B3000" s="32" t="str">
        <f>IF(AND(TRIM(INDEX(StartDateValues,ROW(A3000)))&lt;&gt;"",INDEX(StartDateValues,ROW(A3000))&gt;0),INDEX(StartDateValues,ROW(A3000)),"")</f>
        <v/>
      </c>
      <c r="C3000" s="22" t="str">
        <f t="shared" si="231"/>
        <v/>
      </c>
      <c r="D3000" s="3" t="str">
        <f t="shared" si="232"/>
        <v/>
      </c>
      <c r="E3000" s="3" t="str">
        <f t="shared" si="233"/>
        <v/>
      </c>
      <c r="F3000" s="3" t="str">
        <f t="shared" si="234"/>
        <v/>
      </c>
      <c r="G3000" s="3" t="str">
        <f>IF(A3000="","",IF(HOUR(A3000)&lt;StartHour,StartHour,IF(HOUR(A3000)&gt;FinishHour,FinishHour,HOUR(A3000))))</f>
        <v/>
      </c>
      <c r="H3000" s="3" t="str">
        <f t="shared" si="235"/>
        <v/>
      </c>
      <c r="I3000" s="33" t="e">
        <f>IF(OR(A3000="",B3000=""),NA(),MAX(0,IF(A3000-B3000=0,SameDayCycleTimeSettingValue,(A3000-B3000) *24)))</f>
        <v>#N/A</v>
      </c>
      <c r="J3000" s="33" t="e">
        <f>IF(OR(A3000="",B3000=""),NA(),MAX(0,IF(A3000-B3000=0,SameDayCycleTimeSettingValue,((A3000-B3000) *24)-(INT((A3000-B3000)) * (24-(FinishHour-StartHour))))))</f>
        <v>#N/A</v>
      </c>
      <c r="K3000" s="3" t="e">
        <f ca="1">IF(OR(A3000&lt;&gt;"",B3000=""),NA(),MAX(0,IF(_xlfn.DAYS(NOW(),B3000)=0,SameDayCycleTimeSettingValue,_xlfn.DAYS(NOW(),B3000))))</f>
        <v>#N/A</v>
      </c>
    </row>
    <row r="3001" spans="1:11" x14ac:dyDescent="0.25">
      <c r="A3001" s="32" t="str">
        <f>IF(AND(TRIM(INDEX(CompletedDateValues,ROW(A3001)))&lt;&gt;"",INDEX(CompletedDateValues,ROW(A3001))&gt;0),INDEX(CompletedDateValues,ROW(A3001)),"")</f>
        <v/>
      </c>
      <c r="B3001" s="32" t="str">
        <f>IF(AND(TRIM(INDEX(StartDateValues,ROW(A3001)))&lt;&gt;"",INDEX(StartDateValues,ROW(A3001))&gt;0),INDEX(StartDateValues,ROW(A3001)),"")</f>
        <v/>
      </c>
      <c r="C3001" s="22" t="str">
        <f t="shared" si="231"/>
        <v/>
      </c>
      <c r="D3001" s="3" t="str">
        <f t="shared" si="232"/>
        <v/>
      </c>
      <c r="E3001" s="3" t="str">
        <f t="shared" si="233"/>
        <v/>
      </c>
      <c r="F3001" s="3" t="str">
        <f t="shared" si="234"/>
        <v/>
      </c>
      <c r="G3001" s="3" t="str">
        <f>IF(A3001="","",IF(HOUR(A3001)&lt;StartHour,StartHour,IF(HOUR(A3001)&gt;FinishHour,FinishHour,HOUR(A3001))))</f>
        <v/>
      </c>
      <c r="H3001" s="3" t="str">
        <f t="shared" si="235"/>
        <v/>
      </c>
      <c r="I3001" s="33" t="e">
        <f>IF(OR(A3001="",B3001=""),NA(),MAX(0,IF(A3001-B3001=0,SameDayCycleTimeSettingValue,(A3001-B3001) *24)))</f>
        <v>#N/A</v>
      </c>
      <c r="J3001" s="33" t="e">
        <f>IF(OR(A3001="",B3001=""),NA(),MAX(0,IF(A3001-B3001=0,SameDayCycleTimeSettingValue,((A3001-B3001) *24)-(INT((A3001-B3001)) * (24-(FinishHour-StartHour))))))</f>
        <v>#N/A</v>
      </c>
      <c r="K3001" s="3" t="e">
        <f ca="1">IF(OR(A3001&lt;&gt;"",B3001=""),NA(),MAX(0,IF(_xlfn.DAYS(NOW(),B3001)=0,SameDayCycleTimeSettingValue,_xlfn.DAYS(NOW(),B3001))))</f>
        <v>#N/A</v>
      </c>
    </row>
    <row r="3002" spans="1:11" x14ac:dyDescent="0.25">
      <c r="A3002" s="32" t="str">
        <f>IF(AND(TRIM(INDEX(CompletedDateValues,ROW(A3002)))&lt;&gt;"",INDEX(CompletedDateValues,ROW(A3002))&gt;0),INDEX(CompletedDateValues,ROW(A3002)),"")</f>
        <v/>
      </c>
      <c r="B3002" s="32" t="str">
        <f>IF(AND(TRIM(INDEX(StartDateValues,ROW(A3002)))&lt;&gt;"",INDEX(StartDateValues,ROW(A3002))&gt;0),INDEX(StartDateValues,ROW(A3002)),"")</f>
        <v/>
      </c>
      <c r="C3002" s="22" t="str">
        <f t="shared" si="231"/>
        <v/>
      </c>
      <c r="D3002" s="3" t="str">
        <f t="shared" si="232"/>
        <v/>
      </c>
      <c r="E3002" s="3" t="str">
        <f t="shared" si="233"/>
        <v/>
      </c>
      <c r="F3002" s="3" t="str">
        <f t="shared" si="234"/>
        <v/>
      </c>
      <c r="G3002" s="3" t="str">
        <f>IF(A3002="","",IF(HOUR(A3002)&lt;StartHour,StartHour,IF(HOUR(A3002)&gt;FinishHour,FinishHour,HOUR(A3002))))</f>
        <v/>
      </c>
      <c r="H3002" s="3" t="str">
        <f t="shared" si="235"/>
        <v/>
      </c>
      <c r="I3002" s="33" t="e">
        <f>IF(OR(A3002="",B3002=""),NA(),MAX(0,IF(A3002-B3002=0,SameDayCycleTimeSettingValue,(A3002-B3002) *24)))</f>
        <v>#N/A</v>
      </c>
      <c r="J3002" s="33" t="e">
        <f>IF(OR(A3002="",B3002=""),NA(),MAX(0,IF(A3002-B3002=0,SameDayCycleTimeSettingValue,((A3002-B3002) *24)-(INT((A3002-B3002)) * (24-(FinishHour-StartHour))))))</f>
        <v>#N/A</v>
      </c>
      <c r="K3002" s="3" t="e">
        <f ca="1">IF(OR(A3002&lt;&gt;"",B3002=""),NA(),MAX(0,IF(_xlfn.DAYS(NOW(),B3002)=0,SameDayCycleTimeSettingValue,_xlfn.DAYS(NOW(),B3002))))</f>
        <v>#N/A</v>
      </c>
    </row>
    <row r="3003" spans="1:11" x14ac:dyDescent="0.25">
      <c r="A3003" s="32" t="str">
        <f>IF(AND(TRIM(INDEX(CompletedDateValues,ROW(A3003)))&lt;&gt;"",INDEX(CompletedDateValues,ROW(A3003))&gt;0),INDEX(CompletedDateValues,ROW(A3003)),"")</f>
        <v/>
      </c>
      <c r="B3003" s="32" t="str">
        <f>IF(AND(TRIM(INDEX(StartDateValues,ROW(A3003)))&lt;&gt;"",INDEX(StartDateValues,ROW(A3003))&gt;0),INDEX(StartDateValues,ROW(A3003)),"")</f>
        <v/>
      </c>
      <c r="C3003" s="22" t="str">
        <f t="shared" si="231"/>
        <v/>
      </c>
      <c r="D3003" s="3" t="str">
        <f t="shared" si="232"/>
        <v/>
      </c>
      <c r="E3003" s="3" t="str">
        <f t="shared" si="233"/>
        <v/>
      </c>
      <c r="F3003" s="3" t="str">
        <f t="shared" si="234"/>
        <v/>
      </c>
      <c r="G3003" s="3" t="str">
        <f>IF(A3003="","",IF(HOUR(A3003)&lt;StartHour,StartHour,IF(HOUR(A3003)&gt;FinishHour,FinishHour,HOUR(A3003))))</f>
        <v/>
      </c>
      <c r="H3003" s="3" t="str">
        <f t="shared" si="235"/>
        <v/>
      </c>
      <c r="I3003" s="33" t="e">
        <f>IF(OR(A3003="",B3003=""),NA(),MAX(0,IF(A3003-B3003=0,SameDayCycleTimeSettingValue,(A3003-B3003) *24)))</f>
        <v>#N/A</v>
      </c>
      <c r="J3003" s="33" t="e">
        <f>IF(OR(A3003="",B3003=""),NA(),MAX(0,IF(A3003-B3003=0,SameDayCycleTimeSettingValue,((A3003-B3003) *24)-(INT((A3003-B3003)) * (24-(FinishHour-StartHour))))))</f>
        <v>#N/A</v>
      </c>
      <c r="K3003" s="3" t="e">
        <f ca="1">IF(OR(A3003&lt;&gt;"",B3003=""),NA(),MAX(0,IF(_xlfn.DAYS(NOW(),B3003)=0,SameDayCycleTimeSettingValue,_xlfn.DAYS(NOW(),B3003))))</f>
        <v>#N/A</v>
      </c>
    </row>
    <row r="3004" spans="1:11" x14ac:dyDescent="0.25">
      <c r="A3004" s="32" t="str">
        <f>IF(AND(TRIM(INDEX(CompletedDateValues,ROW(A3004)))&lt;&gt;"",INDEX(CompletedDateValues,ROW(A3004))&gt;0),INDEX(CompletedDateValues,ROW(A3004)),"")</f>
        <v/>
      </c>
      <c r="B3004" s="32" t="str">
        <f>IF(AND(TRIM(INDEX(StartDateValues,ROW(A3004)))&lt;&gt;"",INDEX(StartDateValues,ROW(A3004))&gt;0),INDEX(StartDateValues,ROW(A3004)),"")</f>
        <v/>
      </c>
      <c r="C3004" s="22" t="str">
        <f t="shared" si="231"/>
        <v/>
      </c>
      <c r="D3004" s="3" t="str">
        <f t="shared" si="232"/>
        <v/>
      </c>
      <c r="E3004" s="3" t="str">
        <f t="shared" si="233"/>
        <v/>
      </c>
      <c r="F3004" s="3" t="str">
        <f t="shared" si="234"/>
        <v/>
      </c>
      <c r="G3004" s="3" t="str">
        <f>IF(A3004="","",IF(HOUR(A3004)&lt;StartHour,StartHour,IF(HOUR(A3004)&gt;FinishHour,FinishHour,HOUR(A3004))))</f>
        <v/>
      </c>
      <c r="H3004" s="3" t="str">
        <f t="shared" si="235"/>
        <v/>
      </c>
      <c r="I3004" s="33" t="e">
        <f>IF(OR(A3004="",B3004=""),NA(),MAX(0,IF(A3004-B3004=0,SameDayCycleTimeSettingValue,(A3004-B3004) *24)))</f>
        <v>#N/A</v>
      </c>
      <c r="J3004" s="33" t="e">
        <f>IF(OR(A3004="",B3004=""),NA(),MAX(0,IF(A3004-B3004=0,SameDayCycleTimeSettingValue,((A3004-B3004) *24)-(INT((A3004-B3004)) * (24-(FinishHour-StartHour))))))</f>
        <v>#N/A</v>
      </c>
      <c r="K3004" s="3" t="e">
        <f ca="1">IF(OR(A3004&lt;&gt;"",B3004=""),NA(),MAX(0,IF(_xlfn.DAYS(NOW(),B3004)=0,SameDayCycleTimeSettingValue,_xlfn.DAYS(NOW(),B3004))))</f>
        <v>#N/A</v>
      </c>
    </row>
    <row r="3005" spans="1:11" x14ac:dyDescent="0.25">
      <c r="A3005" s="32" t="str">
        <f>IF(AND(TRIM(INDEX(CompletedDateValues,ROW(A3005)))&lt;&gt;"",INDEX(CompletedDateValues,ROW(A3005))&gt;0),INDEX(CompletedDateValues,ROW(A3005)),"")</f>
        <v/>
      </c>
      <c r="B3005" s="32" t="str">
        <f>IF(AND(TRIM(INDEX(StartDateValues,ROW(A3005)))&lt;&gt;"",INDEX(StartDateValues,ROW(A3005))&gt;0),INDEX(StartDateValues,ROW(A3005)),"")</f>
        <v/>
      </c>
      <c r="C3005" s="22" t="str">
        <f t="shared" si="231"/>
        <v/>
      </c>
      <c r="D3005" s="3" t="str">
        <f t="shared" si="232"/>
        <v/>
      </c>
      <c r="E3005" s="3" t="str">
        <f t="shared" si="233"/>
        <v/>
      </c>
      <c r="F3005" s="3" t="str">
        <f t="shared" si="234"/>
        <v/>
      </c>
      <c r="G3005" s="3" t="str">
        <f>IF(A3005="","",IF(HOUR(A3005)&lt;StartHour,StartHour,IF(HOUR(A3005)&gt;FinishHour,FinishHour,HOUR(A3005))))</f>
        <v/>
      </c>
      <c r="H3005" s="3" t="str">
        <f t="shared" si="235"/>
        <v/>
      </c>
      <c r="I3005" s="33" t="e">
        <f>IF(OR(A3005="",B3005=""),NA(),MAX(0,IF(A3005-B3005=0,SameDayCycleTimeSettingValue,(A3005-B3005) *24)))</f>
        <v>#N/A</v>
      </c>
      <c r="J3005" s="33" t="e">
        <f>IF(OR(A3005="",B3005=""),NA(),MAX(0,IF(A3005-B3005=0,SameDayCycleTimeSettingValue,((A3005-B3005) *24)-(INT((A3005-B3005)) * (24-(FinishHour-StartHour))))))</f>
        <v>#N/A</v>
      </c>
      <c r="K3005" s="3" t="e">
        <f ca="1">IF(OR(A3005&lt;&gt;"",B3005=""),NA(),MAX(0,IF(_xlfn.DAYS(NOW(),B3005)=0,SameDayCycleTimeSettingValue,_xlfn.DAYS(NOW(),B3005))))</f>
        <v>#N/A</v>
      </c>
    </row>
    <row r="3006" spans="1:11" x14ac:dyDescent="0.25">
      <c r="A3006" s="32" t="str">
        <f>IF(AND(TRIM(INDEX(CompletedDateValues,ROW(A3006)))&lt;&gt;"",INDEX(CompletedDateValues,ROW(A3006))&gt;0),INDEX(CompletedDateValues,ROW(A3006)),"")</f>
        <v/>
      </c>
      <c r="B3006" s="32" t="str">
        <f>IF(AND(TRIM(INDEX(StartDateValues,ROW(A3006)))&lt;&gt;"",INDEX(StartDateValues,ROW(A3006))&gt;0),INDEX(StartDateValues,ROW(A3006)),"")</f>
        <v/>
      </c>
      <c r="C3006" s="22" t="str">
        <f t="shared" si="231"/>
        <v/>
      </c>
      <c r="D3006" s="3" t="str">
        <f t="shared" si="232"/>
        <v/>
      </c>
      <c r="E3006" s="3" t="str">
        <f t="shared" si="233"/>
        <v/>
      </c>
      <c r="F3006" s="3" t="str">
        <f t="shared" si="234"/>
        <v/>
      </c>
      <c r="G3006" s="3" t="str">
        <f>IF(A3006="","",IF(HOUR(A3006)&lt;StartHour,StartHour,IF(HOUR(A3006)&gt;FinishHour,FinishHour,HOUR(A3006))))</f>
        <v/>
      </c>
      <c r="H3006" s="3" t="str">
        <f t="shared" si="235"/>
        <v/>
      </c>
      <c r="I3006" s="33" t="e">
        <f>IF(OR(A3006="",B3006=""),NA(),MAX(0,IF(A3006-B3006=0,SameDayCycleTimeSettingValue,(A3006-B3006) *24)))</f>
        <v>#N/A</v>
      </c>
      <c r="J3006" s="33" t="e">
        <f>IF(OR(A3006="",B3006=""),NA(),MAX(0,IF(A3006-B3006=0,SameDayCycleTimeSettingValue,((A3006-B3006) *24)-(INT((A3006-B3006)) * (24-(FinishHour-StartHour))))))</f>
        <v>#N/A</v>
      </c>
      <c r="K3006" s="3" t="e">
        <f ca="1">IF(OR(A3006&lt;&gt;"",B3006=""),NA(),MAX(0,IF(_xlfn.DAYS(NOW(),B3006)=0,SameDayCycleTimeSettingValue,_xlfn.DAYS(NOW(),B3006))))</f>
        <v>#N/A</v>
      </c>
    </row>
    <row r="3007" spans="1:11" x14ac:dyDescent="0.25">
      <c r="A3007" s="32" t="str">
        <f>IF(AND(TRIM(INDEX(CompletedDateValues,ROW(A3007)))&lt;&gt;"",INDEX(CompletedDateValues,ROW(A3007))&gt;0),INDEX(CompletedDateValues,ROW(A3007)),"")</f>
        <v/>
      </c>
      <c r="B3007" s="32" t="str">
        <f>IF(AND(TRIM(INDEX(StartDateValues,ROW(A3007)))&lt;&gt;"",INDEX(StartDateValues,ROW(A3007))&gt;0),INDEX(StartDateValues,ROW(A3007)),"")</f>
        <v/>
      </c>
      <c r="C3007" s="22" t="str">
        <f t="shared" si="231"/>
        <v/>
      </c>
      <c r="D3007" s="3" t="str">
        <f t="shared" si="232"/>
        <v/>
      </c>
      <c r="E3007" s="3" t="str">
        <f t="shared" si="233"/>
        <v/>
      </c>
      <c r="F3007" s="3" t="str">
        <f t="shared" si="234"/>
        <v/>
      </c>
      <c r="G3007" s="3" t="str">
        <f>IF(A3007="","",IF(HOUR(A3007)&lt;StartHour,StartHour,IF(HOUR(A3007)&gt;FinishHour,FinishHour,HOUR(A3007))))</f>
        <v/>
      </c>
      <c r="H3007" s="3" t="str">
        <f t="shared" si="235"/>
        <v/>
      </c>
      <c r="I3007" s="33" t="e">
        <f>IF(OR(A3007="",B3007=""),NA(),MAX(0,IF(A3007-B3007=0,SameDayCycleTimeSettingValue,(A3007-B3007) *24)))</f>
        <v>#N/A</v>
      </c>
      <c r="J3007" s="33" t="e">
        <f>IF(OR(A3007="",B3007=""),NA(),MAX(0,IF(A3007-B3007=0,SameDayCycleTimeSettingValue,((A3007-B3007) *24)-(INT((A3007-B3007)) * (24-(FinishHour-StartHour))))))</f>
        <v>#N/A</v>
      </c>
      <c r="K3007" s="3" t="e">
        <f ca="1">IF(OR(A3007&lt;&gt;"",B3007=""),NA(),MAX(0,IF(_xlfn.DAYS(NOW(),B3007)=0,SameDayCycleTimeSettingValue,_xlfn.DAYS(NOW(),B3007))))</f>
        <v>#N/A</v>
      </c>
    </row>
    <row r="3008" spans="1:11" x14ac:dyDescent="0.25">
      <c r="A3008" s="32" t="str">
        <f>IF(AND(TRIM(INDEX(CompletedDateValues,ROW(A3008)))&lt;&gt;"",INDEX(CompletedDateValues,ROW(A3008))&gt;0),INDEX(CompletedDateValues,ROW(A3008)),"")</f>
        <v/>
      </c>
      <c r="B3008" s="32" t="str">
        <f>IF(AND(TRIM(INDEX(StartDateValues,ROW(A3008)))&lt;&gt;"",INDEX(StartDateValues,ROW(A3008))&gt;0),INDEX(StartDateValues,ROW(A3008)),"")</f>
        <v/>
      </c>
      <c r="C3008" s="22" t="str">
        <f t="shared" si="231"/>
        <v/>
      </c>
      <c r="D3008" s="3" t="str">
        <f t="shared" si="232"/>
        <v/>
      </c>
      <c r="E3008" s="3" t="str">
        <f t="shared" si="233"/>
        <v/>
      </c>
      <c r="F3008" s="3" t="str">
        <f t="shared" si="234"/>
        <v/>
      </c>
      <c r="G3008" s="3" t="str">
        <f>IF(A3008="","",IF(HOUR(A3008)&lt;StartHour,StartHour,IF(HOUR(A3008)&gt;FinishHour,FinishHour,HOUR(A3008))))</f>
        <v/>
      </c>
      <c r="H3008" s="3" t="str">
        <f t="shared" si="235"/>
        <v/>
      </c>
      <c r="I3008" s="33" t="e">
        <f>IF(OR(A3008="",B3008=""),NA(),MAX(0,IF(A3008-B3008=0,SameDayCycleTimeSettingValue,(A3008-B3008) *24)))</f>
        <v>#N/A</v>
      </c>
      <c r="J3008" s="33" t="e">
        <f>IF(OR(A3008="",B3008=""),NA(),MAX(0,IF(A3008-B3008=0,SameDayCycleTimeSettingValue,((A3008-B3008) *24)-(INT((A3008-B3008)) * (24-(FinishHour-StartHour))))))</f>
        <v>#N/A</v>
      </c>
      <c r="K3008" s="3" t="e">
        <f ca="1">IF(OR(A3008&lt;&gt;"",B3008=""),NA(),MAX(0,IF(_xlfn.DAYS(NOW(),B3008)=0,SameDayCycleTimeSettingValue,_xlfn.DAYS(NOW(),B3008))))</f>
        <v>#N/A</v>
      </c>
    </row>
    <row r="3009" spans="1:11" x14ac:dyDescent="0.25">
      <c r="A3009" s="32" t="str">
        <f>IF(AND(TRIM(INDEX(CompletedDateValues,ROW(A3009)))&lt;&gt;"",INDEX(CompletedDateValues,ROW(A3009))&gt;0),INDEX(CompletedDateValues,ROW(A3009)),"")</f>
        <v/>
      </c>
      <c r="B3009" s="32" t="str">
        <f>IF(AND(TRIM(INDEX(StartDateValues,ROW(A3009)))&lt;&gt;"",INDEX(StartDateValues,ROW(A3009))&gt;0),INDEX(StartDateValues,ROW(A3009)),"")</f>
        <v/>
      </c>
      <c r="C3009" s="22" t="str">
        <f t="shared" si="231"/>
        <v/>
      </c>
      <c r="D3009" s="3" t="str">
        <f t="shared" si="232"/>
        <v/>
      </c>
      <c r="E3009" s="3" t="str">
        <f t="shared" si="233"/>
        <v/>
      </c>
      <c r="F3009" s="3" t="str">
        <f t="shared" si="234"/>
        <v/>
      </c>
      <c r="G3009" s="3" t="str">
        <f>IF(A3009="","",IF(HOUR(A3009)&lt;StartHour,StartHour,IF(HOUR(A3009)&gt;FinishHour,FinishHour,HOUR(A3009))))</f>
        <v/>
      </c>
      <c r="H3009" s="3" t="str">
        <f t="shared" si="235"/>
        <v/>
      </c>
      <c r="I3009" s="33" t="e">
        <f>IF(OR(A3009="",B3009=""),NA(),MAX(0,IF(A3009-B3009=0,SameDayCycleTimeSettingValue,(A3009-B3009) *24)))</f>
        <v>#N/A</v>
      </c>
      <c r="J3009" s="33" t="e">
        <f>IF(OR(A3009="",B3009=""),NA(),MAX(0,IF(A3009-B3009=0,SameDayCycleTimeSettingValue,((A3009-B3009) *24)-(INT((A3009-B3009)) * (24-(FinishHour-StartHour))))))</f>
        <v>#N/A</v>
      </c>
      <c r="K3009" s="3" t="e">
        <f ca="1">IF(OR(A3009&lt;&gt;"",B3009=""),NA(),MAX(0,IF(_xlfn.DAYS(NOW(),B3009)=0,SameDayCycleTimeSettingValue,_xlfn.DAYS(NOW(),B3009))))</f>
        <v>#N/A</v>
      </c>
    </row>
    <row r="3010" spans="1:11" x14ac:dyDescent="0.25">
      <c r="A3010" s="32" t="str">
        <f>IF(AND(TRIM(INDEX(CompletedDateValues,ROW(A3010)))&lt;&gt;"",INDEX(CompletedDateValues,ROW(A3010))&gt;0),INDEX(CompletedDateValues,ROW(A3010)),"")</f>
        <v/>
      </c>
      <c r="B3010" s="32" t="str">
        <f>IF(AND(TRIM(INDEX(StartDateValues,ROW(A3010)))&lt;&gt;"",INDEX(StartDateValues,ROW(A3010))&gt;0),INDEX(StartDateValues,ROW(A3010)),"")</f>
        <v/>
      </c>
      <c r="C3010" s="22" t="str">
        <f t="shared" si="231"/>
        <v/>
      </c>
      <c r="D3010" s="3" t="str">
        <f t="shared" si="232"/>
        <v/>
      </c>
      <c r="E3010" s="3" t="str">
        <f t="shared" si="233"/>
        <v/>
      </c>
      <c r="F3010" s="3" t="str">
        <f t="shared" si="234"/>
        <v/>
      </c>
      <c r="G3010" s="3" t="str">
        <f>IF(A3010="","",IF(HOUR(A3010)&lt;StartHour,StartHour,IF(HOUR(A3010)&gt;FinishHour,FinishHour,HOUR(A3010))))</f>
        <v/>
      </c>
      <c r="H3010" s="3" t="str">
        <f t="shared" si="235"/>
        <v/>
      </c>
      <c r="I3010" s="33" t="e">
        <f>IF(OR(A3010="",B3010=""),NA(),MAX(0,IF(A3010-B3010=0,SameDayCycleTimeSettingValue,(A3010-B3010) *24)))</f>
        <v>#N/A</v>
      </c>
      <c r="J3010" s="33" t="e">
        <f>IF(OR(A3010="",B3010=""),NA(),MAX(0,IF(A3010-B3010=0,SameDayCycleTimeSettingValue,((A3010-B3010) *24)-(INT((A3010-B3010)) * (24-(FinishHour-StartHour))))))</f>
        <v>#N/A</v>
      </c>
      <c r="K3010" s="3" t="e">
        <f ca="1">IF(OR(A3010&lt;&gt;"",B3010=""),NA(),MAX(0,IF(_xlfn.DAYS(NOW(),B3010)=0,SameDayCycleTimeSettingValue,_xlfn.DAYS(NOW(),B3010))))</f>
        <v>#N/A</v>
      </c>
    </row>
    <row r="3011" spans="1:11" x14ac:dyDescent="0.25">
      <c r="A3011" s="32" t="str">
        <f>IF(AND(TRIM(INDEX(CompletedDateValues,ROW(A3011)))&lt;&gt;"",INDEX(CompletedDateValues,ROW(A3011))&gt;0),INDEX(CompletedDateValues,ROW(A3011)),"")</f>
        <v/>
      </c>
      <c r="B3011" s="32" t="str">
        <f>IF(AND(TRIM(INDEX(StartDateValues,ROW(A3011)))&lt;&gt;"",INDEX(StartDateValues,ROW(A3011))&gt;0),INDEX(StartDateValues,ROW(A3011)),"")</f>
        <v/>
      </c>
      <c r="C3011" s="22" t="str">
        <f t="shared" ref="C3011:C3074" si="236">IF(AND(TRIM(INDEX(WorkTypeValues,ROW(A3011)))&lt;&gt;"",INDEX(WorkTypeValues,ROW(A3011))&gt;0),INDEX(WorkTypeValues,ROW(A3011)),"")</f>
        <v/>
      </c>
      <c r="D3011" s="3" t="str">
        <f t="shared" ref="D3011:D3074" si="237">IF(A3011="", "",YEAR(A3011))</f>
        <v/>
      </c>
      <c r="E3011" s="3" t="str">
        <f t="shared" ref="E3011:E3074" si="238">IF(A3011="","",MONTH(A3011))</f>
        <v/>
      </c>
      <c r="F3011" s="3" t="str">
        <f t="shared" ref="F3011:F3074" si="239">IF(A3011="","",DAY(A3011))</f>
        <v/>
      </c>
      <c r="G3011" s="3" t="str">
        <f>IF(A3011="","",IF(HOUR(A3011)&lt;StartHour,StartHour,IF(HOUR(A3011)&gt;FinishHour,FinishHour,HOUR(A3011))))</f>
        <v/>
      </c>
      <c r="H3011" s="3" t="str">
        <f t="shared" ref="H3011:H3074" si="240">IF(D3011="","",D3011&amp;"-"&amp;TEXT(E3011,"00") &amp;"-"&amp;TEXT(F3011,"00") &amp;"-"&amp;TEXT(G3011,"00"))</f>
        <v/>
      </c>
      <c r="I3011" s="33" t="e">
        <f>IF(OR(A3011="",B3011=""),NA(),MAX(0,IF(A3011-B3011=0,SameDayCycleTimeSettingValue,(A3011-B3011) *24)))</f>
        <v>#N/A</v>
      </c>
      <c r="J3011" s="33" t="e">
        <f>IF(OR(A3011="",B3011=""),NA(),MAX(0,IF(A3011-B3011=0,SameDayCycleTimeSettingValue,((A3011-B3011) *24)-(INT((A3011-B3011)) * (24-(FinishHour-StartHour))))))</f>
        <v>#N/A</v>
      </c>
      <c r="K3011" s="3" t="e">
        <f ca="1">IF(OR(A3011&lt;&gt;"",B3011=""),NA(),MAX(0,IF(_xlfn.DAYS(NOW(),B3011)=0,SameDayCycleTimeSettingValue,_xlfn.DAYS(NOW(),B3011))))</f>
        <v>#N/A</v>
      </c>
    </row>
    <row r="3012" spans="1:11" x14ac:dyDescent="0.25">
      <c r="A3012" s="32" t="str">
        <f>IF(AND(TRIM(INDEX(CompletedDateValues,ROW(A3012)))&lt;&gt;"",INDEX(CompletedDateValues,ROW(A3012))&gt;0),INDEX(CompletedDateValues,ROW(A3012)),"")</f>
        <v/>
      </c>
      <c r="B3012" s="32" t="str">
        <f>IF(AND(TRIM(INDEX(StartDateValues,ROW(A3012)))&lt;&gt;"",INDEX(StartDateValues,ROW(A3012))&gt;0),INDEX(StartDateValues,ROW(A3012)),"")</f>
        <v/>
      </c>
      <c r="C3012" s="22" t="str">
        <f t="shared" si="236"/>
        <v/>
      </c>
      <c r="D3012" s="3" t="str">
        <f t="shared" si="237"/>
        <v/>
      </c>
      <c r="E3012" s="3" t="str">
        <f t="shared" si="238"/>
        <v/>
      </c>
      <c r="F3012" s="3" t="str">
        <f t="shared" si="239"/>
        <v/>
      </c>
      <c r="G3012" s="3" t="str">
        <f>IF(A3012="","",IF(HOUR(A3012)&lt;StartHour,StartHour,IF(HOUR(A3012)&gt;FinishHour,FinishHour,HOUR(A3012))))</f>
        <v/>
      </c>
      <c r="H3012" s="3" t="str">
        <f t="shared" si="240"/>
        <v/>
      </c>
      <c r="I3012" s="33" t="e">
        <f>IF(OR(A3012="",B3012=""),NA(),MAX(0,IF(A3012-B3012=0,SameDayCycleTimeSettingValue,(A3012-B3012) *24)))</f>
        <v>#N/A</v>
      </c>
      <c r="J3012" s="33" t="e">
        <f>IF(OR(A3012="",B3012=""),NA(),MAX(0,IF(A3012-B3012=0,SameDayCycleTimeSettingValue,((A3012-B3012) *24)-(INT((A3012-B3012)) * (24-(FinishHour-StartHour))))))</f>
        <v>#N/A</v>
      </c>
      <c r="K3012" s="3" t="e">
        <f ca="1">IF(OR(A3012&lt;&gt;"",B3012=""),NA(),MAX(0,IF(_xlfn.DAYS(NOW(),B3012)=0,SameDayCycleTimeSettingValue,_xlfn.DAYS(NOW(),B3012))))</f>
        <v>#N/A</v>
      </c>
    </row>
    <row r="3013" spans="1:11" x14ac:dyDescent="0.25">
      <c r="A3013" s="32" t="str">
        <f>IF(AND(TRIM(INDEX(CompletedDateValues,ROW(A3013)))&lt;&gt;"",INDEX(CompletedDateValues,ROW(A3013))&gt;0),INDEX(CompletedDateValues,ROW(A3013)),"")</f>
        <v/>
      </c>
      <c r="B3013" s="32" t="str">
        <f>IF(AND(TRIM(INDEX(StartDateValues,ROW(A3013)))&lt;&gt;"",INDEX(StartDateValues,ROW(A3013))&gt;0),INDEX(StartDateValues,ROW(A3013)),"")</f>
        <v/>
      </c>
      <c r="C3013" s="22" t="str">
        <f t="shared" si="236"/>
        <v/>
      </c>
      <c r="D3013" s="3" t="str">
        <f t="shared" si="237"/>
        <v/>
      </c>
      <c r="E3013" s="3" t="str">
        <f t="shared" si="238"/>
        <v/>
      </c>
      <c r="F3013" s="3" t="str">
        <f t="shared" si="239"/>
        <v/>
      </c>
      <c r="G3013" s="3" t="str">
        <f>IF(A3013="","",IF(HOUR(A3013)&lt;StartHour,StartHour,IF(HOUR(A3013)&gt;FinishHour,FinishHour,HOUR(A3013))))</f>
        <v/>
      </c>
      <c r="H3013" s="3" t="str">
        <f t="shared" si="240"/>
        <v/>
      </c>
      <c r="I3013" s="33" t="e">
        <f>IF(OR(A3013="",B3013=""),NA(),MAX(0,IF(A3013-B3013=0,SameDayCycleTimeSettingValue,(A3013-B3013) *24)))</f>
        <v>#N/A</v>
      </c>
      <c r="J3013" s="33" t="e">
        <f>IF(OR(A3013="",B3013=""),NA(),MAX(0,IF(A3013-B3013=0,SameDayCycleTimeSettingValue,((A3013-B3013) *24)-(INT((A3013-B3013)) * (24-(FinishHour-StartHour))))))</f>
        <v>#N/A</v>
      </c>
      <c r="K3013" s="3" t="e">
        <f ca="1">IF(OR(A3013&lt;&gt;"",B3013=""),NA(),MAX(0,IF(_xlfn.DAYS(NOW(),B3013)=0,SameDayCycleTimeSettingValue,_xlfn.DAYS(NOW(),B3013))))</f>
        <v>#N/A</v>
      </c>
    </row>
    <row r="3014" spans="1:11" x14ac:dyDescent="0.25">
      <c r="A3014" s="32" t="str">
        <f>IF(AND(TRIM(INDEX(CompletedDateValues,ROW(A3014)))&lt;&gt;"",INDEX(CompletedDateValues,ROW(A3014))&gt;0),INDEX(CompletedDateValues,ROW(A3014)),"")</f>
        <v/>
      </c>
      <c r="B3014" s="32" t="str">
        <f>IF(AND(TRIM(INDEX(StartDateValues,ROW(A3014)))&lt;&gt;"",INDEX(StartDateValues,ROW(A3014))&gt;0),INDEX(StartDateValues,ROW(A3014)),"")</f>
        <v/>
      </c>
      <c r="C3014" s="22" t="str">
        <f t="shared" si="236"/>
        <v/>
      </c>
      <c r="D3014" s="3" t="str">
        <f t="shared" si="237"/>
        <v/>
      </c>
      <c r="E3014" s="3" t="str">
        <f t="shared" si="238"/>
        <v/>
      </c>
      <c r="F3014" s="3" t="str">
        <f t="shared" si="239"/>
        <v/>
      </c>
      <c r="G3014" s="3" t="str">
        <f>IF(A3014="","",IF(HOUR(A3014)&lt;StartHour,StartHour,IF(HOUR(A3014)&gt;FinishHour,FinishHour,HOUR(A3014))))</f>
        <v/>
      </c>
      <c r="H3014" s="3" t="str">
        <f t="shared" si="240"/>
        <v/>
      </c>
      <c r="I3014" s="33" t="e">
        <f>IF(OR(A3014="",B3014=""),NA(),MAX(0,IF(A3014-B3014=0,SameDayCycleTimeSettingValue,(A3014-B3014) *24)))</f>
        <v>#N/A</v>
      </c>
      <c r="J3014" s="33" t="e">
        <f>IF(OR(A3014="",B3014=""),NA(),MAX(0,IF(A3014-B3014=0,SameDayCycleTimeSettingValue,((A3014-B3014) *24)-(INT((A3014-B3014)) * (24-(FinishHour-StartHour))))))</f>
        <v>#N/A</v>
      </c>
      <c r="K3014" s="3" t="e">
        <f ca="1">IF(OR(A3014&lt;&gt;"",B3014=""),NA(),MAX(0,IF(_xlfn.DAYS(NOW(),B3014)=0,SameDayCycleTimeSettingValue,_xlfn.DAYS(NOW(),B3014))))</f>
        <v>#N/A</v>
      </c>
    </row>
    <row r="3015" spans="1:11" x14ac:dyDescent="0.25">
      <c r="A3015" s="32" t="str">
        <f>IF(AND(TRIM(INDEX(CompletedDateValues,ROW(A3015)))&lt;&gt;"",INDEX(CompletedDateValues,ROW(A3015))&gt;0),INDEX(CompletedDateValues,ROW(A3015)),"")</f>
        <v/>
      </c>
      <c r="B3015" s="32" t="str">
        <f>IF(AND(TRIM(INDEX(StartDateValues,ROW(A3015)))&lt;&gt;"",INDEX(StartDateValues,ROW(A3015))&gt;0),INDEX(StartDateValues,ROW(A3015)),"")</f>
        <v/>
      </c>
      <c r="C3015" s="22" t="str">
        <f t="shared" si="236"/>
        <v/>
      </c>
      <c r="D3015" s="3" t="str">
        <f t="shared" si="237"/>
        <v/>
      </c>
      <c r="E3015" s="3" t="str">
        <f t="shared" si="238"/>
        <v/>
      </c>
      <c r="F3015" s="3" t="str">
        <f t="shared" si="239"/>
        <v/>
      </c>
      <c r="G3015" s="3" t="str">
        <f>IF(A3015="","",IF(HOUR(A3015)&lt;StartHour,StartHour,IF(HOUR(A3015)&gt;FinishHour,FinishHour,HOUR(A3015))))</f>
        <v/>
      </c>
      <c r="H3015" s="3" t="str">
        <f t="shared" si="240"/>
        <v/>
      </c>
      <c r="I3015" s="33" t="e">
        <f>IF(OR(A3015="",B3015=""),NA(),MAX(0,IF(A3015-B3015=0,SameDayCycleTimeSettingValue,(A3015-B3015) *24)))</f>
        <v>#N/A</v>
      </c>
      <c r="J3015" s="33" t="e">
        <f>IF(OR(A3015="",B3015=""),NA(),MAX(0,IF(A3015-B3015=0,SameDayCycleTimeSettingValue,((A3015-B3015) *24)-(INT((A3015-B3015)) * (24-(FinishHour-StartHour))))))</f>
        <v>#N/A</v>
      </c>
      <c r="K3015" s="3" t="e">
        <f ca="1">IF(OR(A3015&lt;&gt;"",B3015=""),NA(),MAX(0,IF(_xlfn.DAYS(NOW(),B3015)=0,SameDayCycleTimeSettingValue,_xlfn.DAYS(NOW(),B3015))))</f>
        <v>#N/A</v>
      </c>
    </row>
    <row r="3016" spans="1:11" x14ac:dyDescent="0.25">
      <c r="A3016" s="32" t="str">
        <f>IF(AND(TRIM(INDEX(CompletedDateValues,ROW(A3016)))&lt;&gt;"",INDEX(CompletedDateValues,ROW(A3016))&gt;0),INDEX(CompletedDateValues,ROW(A3016)),"")</f>
        <v/>
      </c>
      <c r="B3016" s="32" t="str">
        <f>IF(AND(TRIM(INDEX(StartDateValues,ROW(A3016)))&lt;&gt;"",INDEX(StartDateValues,ROW(A3016))&gt;0),INDEX(StartDateValues,ROW(A3016)),"")</f>
        <v/>
      </c>
      <c r="C3016" s="22" t="str">
        <f t="shared" si="236"/>
        <v/>
      </c>
      <c r="D3016" s="3" t="str">
        <f t="shared" si="237"/>
        <v/>
      </c>
      <c r="E3016" s="3" t="str">
        <f t="shared" si="238"/>
        <v/>
      </c>
      <c r="F3016" s="3" t="str">
        <f t="shared" si="239"/>
        <v/>
      </c>
      <c r="G3016" s="3" t="str">
        <f>IF(A3016="","",IF(HOUR(A3016)&lt;StartHour,StartHour,IF(HOUR(A3016)&gt;FinishHour,FinishHour,HOUR(A3016))))</f>
        <v/>
      </c>
      <c r="H3016" s="3" t="str">
        <f t="shared" si="240"/>
        <v/>
      </c>
      <c r="I3016" s="33" t="e">
        <f>IF(OR(A3016="",B3016=""),NA(),MAX(0,IF(A3016-B3016=0,SameDayCycleTimeSettingValue,(A3016-B3016) *24)))</f>
        <v>#N/A</v>
      </c>
      <c r="J3016" s="33" t="e">
        <f>IF(OR(A3016="",B3016=""),NA(),MAX(0,IF(A3016-B3016=0,SameDayCycleTimeSettingValue,((A3016-B3016) *24)-(INT((A3016-B3016)) * (24-(FinishHour-StartHour))))))</f>
        <v>#N/A</v>
      </c>
      <c r="K3016" s="3" t="e">
        <f ca="1">IF(OR(A3016&lt;&gt;"",B3016=""),NA(),MAX(0,IF(_xlfn.DAYS(NOW(),B3016)=0,SameDayCycleTimeSettingValue,_xlfn.DAYS(NOW(),B3016))))</f>
        <v>#N/A</v>
      </c>
    </row>
    <row r="3017" spans="1:11" x14ac:dyDescent="0.25">
      <c r="A3017" s="32" t="str">
        <f>IF(AND(TRIM(INDEX(CompletedDateValues,ROW(A3017)))&lt;&gt;"",INDEX(CompletedDateValues,ROW(A3017))&gt;0),INDEX(CompletedDateValues,ROW(A3017)),"")</f>
        <v/>
      </c>
      <c r="B3017" s="32" t="str">
        <f>IF(AND(TRIM(INDEX(StartDateValues,ROW(A3017)))&lt;&gt;"",INDEX(StartDateValues,ROW(A3017))&gt;0),INDEX(StartDateValues,ROW(A3017)),"")</f>
        <v/>
      </c>
      <c r="C3017" s="22" t="str">
        <f t="shared" si="236"/>
        <v/>
      </c>
      <c r="D3017" s="3" t="str">
        <f t="shared" si="237"/>
        <v/>
      </c>
      <c r="E3017" s="3" t="str">
        <f t="shared" si="238"/>
        <v/>
      </c>
      <c r="F3017" s="3" t="str">
        <f t="shared" si="239"/>
        <v/>
      </c>
      <c r="G3017" s="3" t="str">
        <f>IF(A3017="","",IF(HOUR(A3017)&lt;StartHour,StartHour,IF(HOUR(A3017)&gt;FinishHour,FinishHour,HOUR(A3017))))</f>
        <v/>
      </c>
      <c r="H3017" s="3" t="str">
        <f t="shared" si="240"/>
        <v/>
      </c>
      <c r="I3017" s="33" t="e">
        <f>IF(OR(A3017="",B3017=""),NA(),MAX(0,IF(A3017-B3017=0,SameDayCycleTimeSettingValue,(A3017-B3017) *24)))</f>
        <v>#N/A</v>
      </c>
      <c r="J3017" s="33" t="e">
        <f>IF(OR(A3017="",B3017=""),NA(),MAX(0,IF(A3017-B3017=0,SameDayCycleTimeSettingValue,((A3017-B3017) *24)-(INT((A3017-B3017)) * (24-(FinishHour-StartHour))))))</f>
        <v>#N/A</v>
      </c>
      <c r="K3017" s="3" t="e">
        <f ca="1">IF(OR(A3017&lt;&gt;"",B3017=""),NA(),MAX(0,IF(_xlfn.DAYS(NOW(),B3017)=0,SameDayCycleTimeSettingValue,_xlfn.DAYS(NOW(),B3017))))</f>
        <v>#N/A</v>
      </c>
    </row>
    <row r="3018" spans="1:11" x14ac:dyDescent="0.25">
      <c r="A3018" s="32" t="str">
        <f>IF(AND(TRIM(INDEX(CompletedDateValues,ROW(A3018)))&lt;&gt;"",INDEX(CompletedDateValues,ROW(A3018))&gt;0),INDEX(CompletedDateValues,ROW(A3018)),"")</f>
        <v/>
      </c>
      <c r="B3018" s="32" t="str">
        <f>IF(AND(TRIM(INDEX(StartDateValues,ROW(A3018)))&lt;&gt;"",INDEX(StartDateValues,ROW(A3018))&gt;0),INDEX(StartDateValues,ROW(A3018)),"")</f>
        <v/>
      </c>
      <c r="C3018" s="22" t="str">
        <f t="shared" si="236"/>
        <v/>
      </c>
      <c r="D3018" s="3" t="str">
        <f t="shared" si="237"/>
        <v/>
      </c>
      <c r="E3018" s="3" t="str">
        <f t="shared" si="238"/>
        <v/>
      </c>
      <c r="F3018" s="3" t="str">
        <f t="shared" si="239"/>
        <v/>
      </c>
      <c r="G3018" s="3" t="str">
        <f>IF(A3018="","",IF(HOUR(A3018)&lt;StartHour,StartHour,IF(HOUR(A3018)&gt;FinishHour,FinishHour,HOUR(A3018))))</f>
        <v/>
      </c>
      <c r="H3018" s="3" t="str">
        <f t="shared" si="240"/>
        <v/>
      </c>
      <c r="I3018" s="33" t="e">
        <f>IF(OR(A3018="",B3018=""),NA(),MAX(0,IF(A3018-B3018=0,SameDayCycleTimeSettingValue,(A3018-B3018) *24)))</f>
        <v>#N/A</v>
      </c>
      <c r="J3018" s="33" t="e">
        <f>IF(OR(A3018="",B3018=""),NA(),MAX(0,IF(A3018-B3018=0,SameDayCycleTimeSettingValue,((A3018-B3018) *24)-(INT((A3018-B3018)) * (24-(FinishHour-StartHour))))))</f>
        <v>#N/A</v>
      </c>
      <c r="K3018" s="3" t="e">
        <f ca="1">IF(OR(A3018&lt;&gt;"",B3018=""),NA(),MAX(0,IF(_xlfn.DAYS(NOW(),B3018)=0,SameDayCycleTimeSettingValue,_xlfn.DAYS(NOW(),B3018))))</f>
        <v>#N/A</v>
      </c>
    </row>
    <row r="3019" spans="1:11" x14ac:dyDescent="0.25">
      <c r="A3019" s="32" t="str">
        <f>IF(AND(TRIM(INDEX(CompletedDateValues,ROW(A3019)))&lt;&gt;"",INDEX(CompletedDateValues,ROW(A3019))&gt;0),INDEX(CompletedDateValues,ROW(A3019)),"")</f>
        <v/>
      </c>
      <c r="B3019" s="32" t="str">
        <f>IF(AND(TRIM(INDEX(StartDateValues,ROW(A3019)))&lt;&gt;"",INDEX(StartDateValues,ROW(A3019))&gt;0),INDEX(StartDateValues,ROW(A3019)),"")</f>
        <v/>
      </c>
      <c r="C3019" s="22" t="str">
        <f t="shared" si="236"/>
        <v/>
      </c>
      <c r="D3019" s="3" t="str">
        <f t="shared" si="237"/>
        <v/>
      </c>
      <c r="E3019" s="3" t="str">
        <f t="shared" si="238"/>
        <v/>
      </c>
      <c r="F3019" s="3" t="str">
        <f t="shared" si="239"/>
        <v/>
      </c>
      <c r="G3019" s="3" t="str">
        <f>IF(A3019="","",IF(HOUR(A3019)&lt;StartHour,StartHour,IF(HOUR(A3019)&gt;FinishHour,FinishHour,HOUR(A3019))))</f>
        <v/>
      </c>
      <c r="H3019" s="3" t="str">
        <f t="shared" si="240"/>
        <v/>
      </c>
      <c r="I3019" s="33" t="e">
        <f>IF(OR(A3019="",B3019=""),NA(),MAX(0,IF(A3019-B3019=0,SameDayCycleTimeSettingValue,(A3019-B3019) *24)))</f>
        <v>#N/A</v>
      </c>
      <c r="J3019" s="33" t="e">
        <f>IF(OR(A3019="",B3019=""),NA(),MAX(0,IF(A3019-B3019=0,SameDayCycleTimeSettingValue,((A3019-B3019) *24)-(INT((A3019-B3019)) * (24-(FinishHour-StartHour))))))</f>
        <v>#N/A</v>
      </c>
      <c r="K3019" s="3" t="e">
        <f ca="1">IF(OR(A3019&lt;&gt;"",B3019=""),NA(),MAX(0,IF(_xlfn.DAYS(NOW(),B3019)=0,SameDayCycleTimeSettingValue,_xlfn.DAYS(NOW(),B3019))))</f>
        <v>#N/A</v>
      </c>
    </row>
    <row r="3020" spans="1:11" x14ac:dyDescent="0.25">
      <c r="A3020" s="32" t="str">
        <f>IF(AND(TRIM(INDEX(CompletedDateValues,ROW(A3020)))&lt;&gt;"",INDEX(CompletedDateValues,ROW(A3020))&gt;0),INDEX(CompletedDateValues,ROW(A3020)),"")</f>
        <v/>
      </c>
      <c r="B3020" s="32" t="str">
        <f>IF(AND(TRIM(INDEX(StartDateValues,ROW(A3020)))&lt;&gt;"",INDEX(StartDateValues,ROW(A3020))&gt;0),INDEX(StartDateValues,ROW(A3020)),"")</f>
        <v/>
      </c>
      <c r="C3020" s="22" t="str">
        <f t="shared" si="236"/>
        <v/>
      </c>
      <c r="D3020" s="3" t="str">
        <f t="shared" si="237"/>
        <v/>
      </c>
      <c r="E3020" s="3" t="str">
        <f t="shared" si="238"/>
        <v/>
      </c>
      <c r="F3020" s="3" t="str">
        <f t="shared" si="239"/>
        <v/>
      </c>
      <c r="G3020" s="3" t="str">
        <f>IF(A3020="","",IF(HOUR(A3020)&lt;StartHour,StartHour,IF(HOUR(A3020)&gt;FinishHour,FinishHour,HOUR(A3020))))</f>
        <v/>
      </c>
      <c r="H3020" s="3" t="str">
        <f t="shared" si="240"/>
        <v/>
      </c>
      <c r="I3020" s="33" t="e">
        <f>IF(OR(A3020="",B3020=""),NA(),MAX(0,IF(A3020-B3020=0,SameDayCycleTimeSettingValue,(A3020-B3020) *24)))</f>
        <v>#N/A</v>
      </c>
      <c r="J3020" s="33" t="e">
        <f>IF(OR(A3020="",B3020=""),NA(),MAX(0,IF(A3020-B3020=0,SameDayCycleTimeSettingValue,((A3020-B3020) *24)-(INT((A3020-B3020)) * (24-(FinishHour-StartHour))))))</f>
        <v>#N/A</v>
      </c>
      <c r="K3020" s="3" t="e">
        <f ca="1">IF(OR(A3020&lt;&gt;"",B3020=""),NA(),MAX(0,IF(_xlfn.DAYS(NOW(),B3020)=0,SameDayCycleTimeSettingValue,_xlfn.DAYS(NOW(),B3020))))</f>
        <v>#N/A</v>
      </c>
    </row>
    <row r="3021" spans="1:11" x14ac:dyDescent="0.25">
      <c r="A3021" s="32" t="str">
        <f>IF(AND(TRIM(INDEX(CompletedDateValues,ROW(A3021)))&lt;&gt;"",INDEX(CompletedDateValues,ROW(A3021))&gt;0),INDEX(CompletedDateValues,ROW(A3021)),"")</f>
        <v/>
      </c>
      <c r="B3021" s="32" t="str">
        <f>IF(AND(TRIM(INDEX(StartDateValues,ROW(A3021)))&lt;&gt;"",INDEX(StartDateValues,ROW(A3021))&gt;0),INDEX(StartDateValues,ROW(A3021)),"")</f>
        <v/>
      </c>
      <c r="C3021" s="22" t="str">
        <f t="shared" si="236"/>
        <v/>
      </c>
      <c r="D3021" s="3" t="str">
        <f t="shared" si="237"/>
        <v/>
      </c>
      <c r="E3021" s="3" t="str">
        <f t="shared" si="238"/>
        <v/>
      </c>
      <c r="F3021" s="3" t="str">
        <f t="shared" si="239"/>
        <v/>
      </c>
      <c r="G3021" s="3" t="str">
        <f>IF(A3021="","",IF(HOUR(A3021)&lt;StartHour,StartHour,IF(HOUR(A3021)&gt;FinishHour,FinishHour,HOUR(A3021))))</f>
        <v/>
      </c>
      <c r="H3021" s="3" t="str">
        <f t="shared" si="240"/>
        <v/>
      </c>
      <c r="I3021" s="33" t="e">
        <f>IF(OR(A3021="",B3021=""),NA(),MAX(0,IF(A3021-B3021=0,SameDayCycleTimeSettingValue,(A3021-B3021) *24)))</f>
        <v>#N/A</v>
      </c>
      <c r="J3021" s="33" t="e">
        <f>IF(OR(A3021="",B3021=""),NA(),MAX(0,IF(A3021-B3021=0,SameDayCycleTimeSettingValue,((A3021-B3021) *24)-(INT((A3021-B3021)) * (24-(FinishHour-StartHour))))))</f>
        <v>#N/A</v>
      </c>
      <c r="K3021" s="3" t="e">
        <f ca="1">IF(OR(A3021&lt;&gt;"",B3021=""),NA(),MAX(0,IF(_xlfn.DAYS(NOW(),B3021)=0,SameDayCycleTimeSettingValue,_xlfn.DAYS(NOW(),B3021))))</f>
        <v>#N/A</v>
      </c>
    </row>
    <row r="3022" spans="1:11" x14ac:dyDescent="0.25">
      <c r="A3022" s="32" t="str">
        <f>IF(AND(TRIM(INDEX(CompletedDateValues,ROW(A3022)))&lt;&gt;"",INDEX(CompletedDateValues,ROW(A3022))&gt;0),INDEX(CompletedDateValues,ROW(A3022)),"")</f>
        <v/>
      </c>
      <c r="B3022" s="32" t="str">
        <f>IF(AND(TRIM(INDEX(StartDateValues,ROW(A3022)))&lt;&gt;"",INDEX(StartDateValues,ROW(A3022))&gt;0),INDEX(StartDateValues,ROW(A3022)),"")</f>
        <v/>
      </c>
      <c r="C3022" s="22" t="str">
        <f t="shared" si="236"/>
        <v/>
      </c>
      <c r="D3022" s="3" t="str">
        <f t="shared" si="237"/>
        <v/>
      </c>
      <c r="E3022" s="3" t="str">
        <f t="shared" si="238"/>
        <v/>
      </c>
      <c r="F3022" s="3" t="str">
        <f t="shared" si="239"/>
        <v/>
      </c>
      <c r="G3022" s="3" t="str">
        <f>IF(A3022="","",IF(HOUR(A3022)&lt;StartHour,StartHour,IF(HOUR(A3022)&gt;FinishHour,FinishHour,HOUR(A3022))))</f>
        <v/>
      </c>
      <c r="H3022" s="3" t="str">
        <f t="shared" si="240"/>
        <v/>
      </c>
      <c r="I3022" s="33" t="e">
        <f>IF(OR(A3022="",B3022=""),NA(),MAX(0,IF(A3022-B3022=0,SameDayCycleTimeSettingValue,(A3022-B3022) *24)))</f>
        <v>#N/A</v>
      </c>
      <c r="J3022" s="33" t="e">
        <f>IF(OR(A3022="",B3022=""),NA(),MAX(0,IF(A3022-B3022=0,SameDayCycleTimeSettingValue,((A3022-B3022) *24)-(INT((A3022-B3022)) * (24-(FinishHour-StartHour))))))</f>
        <v>#N/A</v>
      </c>
      <c r="K3022" s="3" t="e">
        <f ca="1">IF(OR(A3022&lt;&gt;"",B3022=""),NA(),MAX(0,IF(_xlfn.DAYS(NOW(),B3022)=0,SameDayCycleTimeSettingValue,_xlfn.DAYS(NOW(),B3022))))</f>
        <v>#N/A</v>
      </c>
    </row>
    <row r="3023" spans="1:11" x14ac:dyDescent="0.25">
      <c r="A3023" s="32" t="str">
        <f>IF(AND(TRIM(INDEX(CompletedDateValues,ROW(A3023)))&lt;&gt;"",INDEX(CompletedDateValues,ROW(A3023))&gt;0),INDEX(CompletedDateValues,ROW(A3023)),"")</f>
        <v/>
      </c>
      <c r="B3023" s="32" t="str">
        <f>IF(AND(TRIM(INDEX(StartDateValues,ROW(A3023)))&lt;&gt;"",INDEX(StartDateValues,ROW(A3023))&gt;0),INDEX(StartDateValues,ROW(A3023)),"")</f>
        <v/>
      </c>
      <c r="C3023" s="22" t="str">
        <f t="shared" si="236"/>
        <v/>
      </c>
      <c r="D3023" s="3" t="str">
        <f t="shared" si="237"/>
        <v/>
      </c>
      <c r="E3023" s="3" t="str">
        <f t="shared" si="238"/>
        <v/>
      </c>
      <c r="F3023" s="3" t="str">
        <f t="shared" si="239"/>
        <v/>
      </c>
      <c r="G3023" s="3" t="str">
        <f>IF(A3023="","",IF(HOUR(A3023)&lt;StartHour,StartHour,IF(HOUR(A3023)&gt;FinishHour,FinishHour,HOUR(A3023))))</f>
        <v/>
      </c>
      <c r="H3023" s="3" t="str">
        <f t="shared" si="240"/>
        <v/>
      </c>
      <c r="I3023" s="33" t="e">
        <f>IF(OR(A3023="",B3023=""),NA(),MAX(0,IF(A3023-B3023=0,SameDayCycleTimeSettingValue,(A3023-B3023) *24)))</f>
        <v>#N/A</v>
      </c>
      <c r="J3023" s="33" t="e">
        <f>IF(OR(A3023="",B3023=""),NA(),MAX(0,IF(A3023-B3023=0,SameDayCycleTimeSettingValue,((A3023-B3023) *24)-(INT((A3023-B3023)) * (24-(FinishHour-StartHour))))))</f>
        <v>#N/A</v>
      </c>
      <c r="K3023" s="3" t="e">
        <f ca="1">IF(OR(A3023&lt;&gt;"",B3023=""),NA(),MAX(0,IF(_xlfn.DAYS(NOW(),B3023)=0,SameDayCycleTimeSettingValue,_xlfn.DAYS(NOW(),B3023))))</f>
        <v>#N/A</v>
      </c>
    </row>
    <row r="3024" spans="1:11" x14ac:dyDescent="0.25">
      <c r="A3024" s="32" t="str">
        <f>IF(AND(TRIM(INDEX(CompletedDateValues,ROW(A3024)))&lt;&gt;"",INDEX(CompletedDateValues,ROW(A3024))&gt;0),INDEX(CompletedDateValues,ROW(A3024)),"")</f>
        <v/>
      </c>
      <c r="B3024" s="32" t="str">
        <f>IF(AND(TRIM(INDEX(StartDateValues,ROW(A3024)))&lt;&gt;"",INDEX(StartDateValues,ROW(A3024))&gt;0),INDEX(StartDateValues,ROW(A3024)),"")</f>
        <v/>
      </c>
      <c r="C3024" s="22" t="str">
        <f t="shared" si="236"/>
        <v/>
      </c>
      <c r="D3024" s="3" t="str">
        <f t="shared" si="237"/>
        <v/>
      </c>
      <c r="E3024" s="3" t="str">
        <f t="shared" si="238"/>
        <v/>
      </c>
      <c r="F3024" s="3" t="str">
        <f t="shared" si="239"/>
        <v/>
      </c>
      <c r="G3024" s="3" t="str">
        <f>IF(A3024="","",IF(HOUR(A3024)&lt;StartHour,StartHour,IF(HOUR(A3024)&gt;FinishHour,FinishHour,HOUR(A3024))))</f>
        <v/>
      </c>
      <c r="H3024" s="3" t="str">
        <f t="shared" si="240"/>
        <v/>
      </c>
      <c r="I3024" s="33" t="e">
        <f>IF(OR(A3024="",B3024=""),NA(),MAX(0,IF(A3024-B3024=0,SameDayCycleTimeSettingValue,(A3024-B3024) *24)))</f>
        <v>#N/A</v>
      </c>
      <c r="J3024" s="33" t="e">
        <f>IF(OR(A3024="",B3024=""),NA(),MAX(0,IF(A3024-B3024=0,SameDayCycleTimeSettingValue,((A3024-B3024) *24)-(INT((A3024-B3024)) * (24-(FinishHour-StartHour))))))</f>
        <v>#N/A</v>
      </c>
      <c r="K3024" s="3" t="e">
        <f ca="1">IF(OR(A3024&lt;&gt;"",B3024=""),NA(),MAX(0,IF(_xlfn.DAYS(NOW(),B3024)=0,SameDayCycleTimeSettingValue,_xlfn.DAYS(NOW(),B3024))))</f>
        <v>#N/A</v>
      </c>
    </row>
    <row r="3025" spans="1:11" x14ac:dyDescent="0.25">
      <c r="A3025" s="32" t="str">
        <f>IF(AND(TRIM(INDEX(CompletedDateValues,ROW(A3025)))&lt;&gt;"",INDEX(CompletedDateValues,ROW(A3025))&gt;0),INDEX(CompletedDateValues,ROW(A3025)),"")</f>
        <v/>
      </c>
      <c r="B3025" s="32" t="str">
        <f>IF(AND(TRIM(INDEX(StartDateValues,ROW(A3025)))&lt;&gt;"",INDEX(StartDateValues,ROW(A3025))&gt;0),INDEX(StartDateValues,ROW(A3025)),"")</f>
        <v/>
      </c>
      <c r="C3025" s="22" t="str">
        <f t="shared" si="236"/>
        <v/>
      </c>
      <c r="D3025" s="3" t="str">
        <f t="shared" si="237"/>
        <v/>
      </c>
      <c r="E3025" s="3" t="str">
        <f t="shared" si="238"/>
        <v/>
      </c>
      <c r="F3025" s="3" t="str">
        <f t="shared" si="239"/>
        <v/>
      </c>
      <c r="G3025" s="3" t="str">
        <f>IF(A3025="","",IF(HOUR(A3025)&lt;StartHour,StartHour,IF(HOUR(A3025)&gt;FinishHour,FinishHour,HOUR(A3025))))</f>
        <v/>
      </c>
      <c r="H3025" s="3" t="str">
        <f t="shared" si="240"/>
        <v/>
      </c>
      <c r="I3025" s="33" t="e">
        <f>IF(OR(A3025="",B3025=""),NA(),MAX(0,IF(A3025-B3025=0,SameDayCycleTimeSettingValue,(A3025-B3025) *24)))</f>
        <v>#N/A</v>
      </c>
      <c r="J3025" s="33" t="e">
        <f>IF(OR(A3025="",B3025=""),NA(),MAX(0,IF(A3025-B3025=0,SameDayCycleTimeSettingValue,((A3025-B3025) *24)-(INT((A3025-B3025)) * (24-(FinishHour-StartHour))))))</f>
        <v>#N/A</v>
      </c>
      <c r="K3025" s="3" t="e">
        <f ca="1">IF(OR(A3025&lt;&gt;"",B3025=""),NA(),MAX(0,IF(_xlfn.DAYS(NOW(),B3025)=0,SameDayCycleTimeSettingValue,_xlfn.DAYS(NOW(),B3025))))</f>
        <v>#N/A</v>
      </c>
    </row>
    <row r="3026" spans="1:11" x14ac:dyDescent="0.25">
      <c r="A3026" s="32" t="str">
        <f>IF(AND(TRIM(INDEX(CompletedDateValues,ROW(A3026)))&lt;&gt;"",INDEX(CompletedDateValues,ROW(A3026))&gt;0),INDEX(CompletedDateValues,ROW(A3026)),"")</f>
        <v/>
      </c>
      <c r="B3026" s="32" t="str">
        <f>IF(AND(TRIM(INDEX(StartDateValues,ROW(A3026)))&lt;&gt;"",INDEX(StartDateValues,ROW(A3026))&gt;0),INDEX(StartDateValues,ROW(A3026)),"")</f>
        <v/>
      </c>
      <c r="C3026" s="22" t="str">
        <f t="shared" si="236"/>
        <v/>
      </c>
      <c r="D3026" s="3" t="str">
        <f t="shared" si="237"/>
        <v/>
      </c>
      <c r="E3026" s="3" t="str">
        <f t="shared" si="238"/>
        <v/>
      </c>
      <c r="F3026" s="3" t="str">
        <f t="shared" si="239"/>
        <v/>
      </c>
      <c r="G3026" s="3" t="str">
        <f>IF(A3026="","",IF(HOUR(A3026)&lt;StartHour,StartHour,IF(HOUR(A3026)&gt;FinishHour,FinishHour,HOUR(A3026))))</f>
        <v/>
      </c>
      <c r="H3026" s="3" t="str">
        <f t="shared" si="240"/>
        <v/>
      </c>
      <c r="I3026" s="33" t="e">
        <f>IF(OR(A3026="",B3026=""),NA(),MAX(0,IF(A3026-B3026=0,SameDayCycleTimeSettingValue,(A3026-B3026) *24)))</f>
        <v>#N/A</v>
      </c>
      <c r="J3026" s="33" t="e">
        <f>IF(OR(A3026="",B3026=""),NA(),MAX(0,IF(A3026-B3026=0,SameDayCycleTimeSettingValue,((A3026-B3026) *24)-(INT((A3026-B3026)) * (24-(FinishHour-StartHour))))))</f>
        <v>#N/A</v>
      </c>
      <c r="K3026" s="3" t="e">
        <f ca="1">IF(OR(A3026&lt;&gt;"",B3026=""),NA(),MAX(0,IF(_xlfn.DAYS(NOW(),B3026)=0,SameDayCycleTimeSettingValue,_xlfn.DAYS(NOW(),B3026))))</f>
        <v>#N/A</v>
      </c>
    </row>
    <row r="3027" spans="1:11" x14ac:dyDescent="0.25">
      <c r="A3027" s="32" t="str">
        <f>IF(AND(TRIM(INDEX(CompletedDateValues,ROW(A3027)))&lt;&gt;"",INDEX(CompletedDateValues,ROW(A3027))&gt;0),INDEX(CompletedDateValues,ROW(A3027)),"")</f>
        <v/>
      </c>
      <c r="B3027" s="32" t="str">
        <f>IF(AND(TRIM(INDEX(StartDateValues,ROW(A3027)))&lt;&gt;"",INDEX(StartDateValues,ROW(A3027))&gt;0),INDEX(StartDateValues,ROW(A3027)),"")</f>
        <v/>
      </c>
      <c r="C3027" s="22" t="str">
        <f t="shared" si="236"/>
        <v/>
      </c>
      <c r="D3027" s="3" t="str">
        <f t="shared" si="237"/>
        <v/>
      </c>
      <c r="E3027" s="3" t="str">
        <f t="shared" si="238"/>
        <v/>
      </c>
      <c r="F3027" s="3" t="str">
        <f t="shared" si="239"/>
        <v/>
      </c>
      <c r="G3027" s="3" t="str">
        <f>IF(A3027="","",IF(HOUR(A3027)&lt;StartHour,StartHour,IF(HOUR(A3027)&gt;FinishHour,FinishHour,HOUR(A3027))))</f>
        <v/>
      </c>
      <c r="H3027" s="3" t="str">
        <f t="shared" si="240"/>
        <v/>
      </c>
      <c r="I3027" s="33" t="e">
        <f>IF(OR(A3027="",B3027=""),NA(),MAX(0,IF(A3027-B3027=0,SameDayCycleTimeSettingValue,(A3027-B3027) *24)))</f>
        <v>#N/A</v>
      </c>
      <c r="J3027" s="33" t="e">
        <f>IF(OR(A3027="",B3027=""),NA(),MAX(0,IF(A3027-B3027=0,SameDayCycleTimeSettingValue,((A3027-B3027) *24)-(INT((A3027-B3027)) * (24-(FinishHour-StartHour))))))</f>
        <v>#N/A</v>
      </c>
      <c r="K3027" s="3" t="e">
        <f ca="1">IF(OR(A3027&lt;&gt;"",B3027=""),NA(),MAX(0,IF(_xlfn.DAYS(NOW(),B3027)=0,SameDayCycleTimeSettingValue,_xlfn.DAYS(NOW(),B3027))))</f>
        <v>#N/A</v>
      </c>
    </row>
    <row r="3028" spans="1:11" x14ac:dyDescent="0.25">
      <c r="A3028" s="32" t="str">
        <f>IF(AND(TRIM(INDEX(CompletedDateValues,ROW(A3028)))&lt;&gt;"",INDEX(CompletedDateValues,ROW(A3028))&gt;0),INDEX(CompletedDateValues,ROW(A3028)),"")</f>
        <v/>
      </c>
      <c r="B3028" s="32" t="str">
        <f>IF(AND(TRIM(INDEX(StartDateValues,ROW(A3028)))&lt;&gt;"",INDEX(StartDateValues,ROW(A3028))&gt;0),INDEX(StartDateValues,ROW(A3028)),"")</f>
        <v/>
      </c>
      <c r="C3028" s="22" t="str">
        <f t="shared" si="236"/>
        <v/>
      </c>
      <c r="D3028" s="3" t="str">
        <f t="shared" si="237"/>
        <v/>
      </c>
      <c r="E3028" s="3" t="str">
        <f t="shared" si="238"/>
        <v/>
      </c>
      <c r="F3028" s="3" t="str">
        <f t="shared" si="239"/>
        <v/>
      </c>
      <c r="G3028" s="3" t="str">
        <f>IF(A3028="","",IF(HOUR(A3028)&lt;StartHour,StartHour,IF(HOUR(A3028)&gt;FinishHour,FinishHour,HOUR(A3028))))</f>
        <v/>
      </c>
      <c r="H3028" s="3" t="str">
        <f t="shared" si="240"/>
        <v/>
      </c>
      <c r="I3028" s="33" t="e">
        <f>IF(OR(A3028="",B3028=""),NA(),MAX(0,IF(A3028-B3028=0,SameDayCycleTimeSettingValue,(A3028-B3028) *24)))</f>
        <v>#N/A</v>
      </c>
      <c r="J3028" s="33" t="e">
        <f>IF(OR(A3028="",B3028=""),NA(),MAX(0,IF(A3028-B3028=0,SameDayCycleTimeSettingValue,((A3028-B3028) *24)-(INT((A3028-B3028)) * (24-(FinishHour-StartHour))))))</f>
        <v>#N/A</v>
      </c>
      <c r="K3028" s="3" t="e">
        <f ca="1">IF(OR(A3028&lt;&gt;"",B3028=""),NA(),MAX(0,IF(_xlfn.DAYS(NOW(),B3028)=0,SameDayCycleTimeSettingValue,_xlfn.DAYS(NOW(),B3028))))</f>
        <v>#N/A</v>
      </c>
    </row>
    <row r="3029" spans="1:11" x14ac:dyDescent="0.25">
      <c r="A3029" s="32" t="str">
        <f>IF(AND(TRIM(INDEX(CompletedDateValues,ROW(A3029)))&lt;&gt;"",INDEX(CompletedDateValues,ROW(A3029))&gt;0),INDEX(CompletedDateValues,ROW(A3029)),"")</f>
        <v/>
      </c>
      <c r="B3029" s="32" t="str">
        <f>IF(AND(TRIM(INDEX(StartDateValues,ROW(A3029)))&lt;&gt;"",INDEX(StartDateValues,ROW(A3029))&gt;0),INDEX(StartDateValues,ROW(A3029)),"")</f>
        <v/>
      </c>
      <c r="C3029" s="22" t="str">
        <f t="shared" si="236"/>
        <v/>
      </c>
      <c r="D3029" s="3" t="str">
        <f t="shared" si="237"/>
        <v/>
      </c>
      <c r="E3029" s="3" t="str">
        <f t="shared" si="238"/>
        <v/>
      </c>
      <c r="F3029" s="3" t="str">
        <f t="shared" si="239"/>
        <v/>
      </c>
      <c r="G3029" s="3" t="str">
        <f>IF(A3029="","",IF(HOUR(A3029)&lt;StartHour,StartHour,IF(HOUR(A3029)&gt;FinishHour,FinishHour,HOUR(A3029))))</f>
        <v/>
      </c>
      <c r="H3029" s="3" t="str">
        <f t="shared" si="240"/>
        <v/>
      </c>
      <c r="I3029" s="33" t="e">
        <f>IF(OR(A3029="",B3029=""),NA(),MAX(0,IF(A3029-B3029=0,SameDayCycleTimeSettingValue,(A3029-B3029) *24)))</f>
        <v>#N/A</v>
      </c>
      <c r="J3029" s="33" t="e">
        <f>IF(OR(A3029="",B3029=""),NA(),MAX(0,IF(A3029-B3029=0,SameDayCycleTimeSettingValue,((A3029-B3029) *24)-(INT((A3029-B3029)) * (24-(FinishHour-StartHour))))))</f>
        <v>#N/A</v>
      </c>
      <c r="K3029" s="3" t="e">
        <f ca="1">IF(OR(A3029&lt;&gt;"",B3029=""),NA(),MAX(0,IF(_xlfn.DAYS(NOW(),B3029)=0,SameDayCycleTimeSettingValue,_xlfn.DAYS(NOW(),B3029))))</f>
        <v>#N/A</v>
      </c>
    </row>
    <row r="3030" spans="1:11" x14ac:dyDescent="0.25">
      <c r="A3030" s="32" t="str">
        <f>IF(AND(TRIM(INDEX(CompletedDateValues,ROW(A3030)))&lt;&gt;"",INDEX(CompletedDateValues,ROW(A3030))&gt;0),INDEX(CompletedDateValues,ROW(A3030)),"")</f>
        <v/>
      </c>
      <c r="B3030" s="32" t="str">
        <f>IF(AND(TRIM(INDEX(StartDateValues,ROW(A3030)))&lt;&gt;"",INDEX(StartDateValues,ROW(A3030))&gt;0),INDEX(StartDateValues,ROW(A3030)),"")</f>
        <v/>
      </c>
      <c r="C3030" s="22" t="str">
        <f t="shared" si="236"/>
        <v/>
      </c>
      <c r="D3030" s="3" t="str">
        <f t="shared" si="237"/>
        <v/>
      </c>
      <c r="E3030" s="3" t="str">
        <f t="shared" si="238"/>
        <v/>
      </c>
      <c r="F3030" s="3" t="str">
        <f t="shared" si="239"/>
        <v/>
      </c>
      <c r="G3030" s="3" t="str">
        <f>IF(A3030="","",IF(HOUR(A3030)&lt;StartHour,StartHour,IF(HOUR(A3030)&gt;FinishHour,FinishHour,HOUR(A3030))))</f>
        <v/>
      </c>
      <c r="H3030" s="3" t="str">
        <f t="shared" si="240"/>
        <v/>
      </c>
      <c r="I3030" s="33" t="e">
        <f>IF(OR(A3030="",B3030=""),NA(),MAX(0,IF(A3030-B3030=0,SameDayCycleTimeSettingValue,(A3030-B3030) *24)))</f>
        <v>#N/A</v>
      </c>
      <c r="J3030" s="33" t="e">
        <f>IF(OR(A3030="",B3030=""),NA(),MAX(0,IF(A3030-B3030=0,SameDayCycleTimeSettingValue,((A3030-B3030) *24)-(INT((A3030-B3030)) * (24-(FinishHour-StartHour))))))</f>
        <v>#N/A</v>
      </c>
      <c r="K3030" s="3" t="e">
        <f ca="1">IF(OR(A3030&lt;&gt;"",B3030=""),NA(),MAX(0,IF(_xlfn.DAYS(NOW(),B3030)=0,SameDayCycleTimeSettingValue,_xlfn.DAYS(NOW(),B3030))))</f>
        <v>#N/A</v>
      </c>
    </row>
    <row r="3031" spans="1:11" x14ac:dyDescent="0.25">
      <c r="A3031" s="32" t="str">
        <f>IF(AND(TRIM(INDEX(CompletedDateValues,ROW(A3031)))&lt;&gt;"",INDEX(CompletedDateValues,ROW(A3031))&gt;0),INDEX(CompletedDateValues,ROW(A3031)),"")</f>
        <v/>
      </c>
      <c r="B3031" s="32" t="str">
        <f>IF(AND(TRIM(INDEX(StartDateValues,ROW(A3031)))&lt;&gt;"",INDEX(StartDateValues,ROW(A3031))&gt;0),INDEX(StartDateValues,ROW(A3031)),"")</f>
        <v/>
      </c>
      <c r="C3031" s="22" t="str">
        <f t="shared" si="236"/>
        <v/>
      </c>
      <c r="D3031" s="3" t="str">
        <f t="shared" si="237"/>
        <v/>
      </c>
      <c r="E3031" s="3" t="str">
        <f t="shared" si="238"/>
        <v/>
      </c>
      <c r="F3031" s="3" t="str">
        <f t="shared" si="239"/>
        <v/>
      </c>
      <c r="G3031" s="3" t="str">
        <f>IF(A3031="","",IF(HOUR(A3031)&lt;StartHour,StartHour,IF(HOUR(A3031)&gt;FinishHour,FinishHour,HOUR(A3031))))</f>
        <v/>
      </c>
      <c r="H3031" s="3" t="str">
        <f t="shared" si="240"/>
        <v/>
      </c>
      <c r="I3031" s="33" t="e">
        <f>IF(OR(A3031="",B3031=""),NA(),MAX(0,IF(A3031-B3031=0,SameDayCycleTimeSettingValue,(A3031-B3031) *24)))</f>
        <v>#N/A</v>
      </c>
      <c r="J3031" s="33" t="e">
        <f>IF(OR(A3031="",B3031=""),NA(),MAX(0,IF(A3031-B3031=0,SameDayCycleTimeSettingValue,((A3031-B3031) *24)-(INT((A3031-B3031)) * (24-(FinishHour-StartHour))))))</f>
        <v>#N/A</v>
      </c>
      <c r="K3031" s="3" t="e">
        <f ca="1">IF(OR(A3031&lt;&gt;"",B3031=""),NA(),MAX(0,IF(_xlfn.DAYS(NOW(),B3031)=0,SameDayCycleTimeSettingValue,_xlfn.DAYS(NOW(),B3031))))</f>
        <v>#N/A</v>
      </c>
    </row>
    <row r="3032" spans="1:11" x14ac:dyDescent="0.25">
      <c r="A3032" s="32" t="str">
        <f>IF(AND(TRIM(INDEX(CompletedDateValues,ROW(A3032)))&lt;&gt;"",INDEX(CompletedDateValues,ROW(A3032))&gt;0),INDEX(CompletedDateValues,ROW(A3032)),"")</f>
        <v/>
      </c>
      <c r="B3032" s="32" t="str">
        <f>IF(AND(TRIM(INDEX(StartDateValues,ROW(A3032)))&lt;&gt;"",INDEX(StartDateValues,ROW(A3032))&gt;0),INDEX(StartDateValues,ROW(A3032)),"")</f>
        <v/>
      </c>
      <c r="C3032" s="22" t="str">
        <f t="shared" si="236"/>
        <v/>
      </c>
      <c r="D3032" s="3" t="str">
        <f t="shared" si="237"/>
        <v/>
      </c>
      <c r="E3032" s="3" t="str">
        <f t="shared" si="238"/>
        <v/>
      </c>
      <c r="F3032" s="3" t="str">
        <f t="shared" si="239"/>
        <v/>
      </c>
      <c r="G3032" s="3" t="str">
        <f>IF(A3032="","",IF(HOUR(A3032)&lt;StartHour,StartHour,IF(HOUR(A3032)&gt;FinishHour,FinishHour,HOUR(A3032))))</f>
        <v/>
      </c>
      <c r="H3032" s="3" t="str">
        <f t="shared" si="240"/>
        <v/>
      </c>
      <c r="I3032" s="33" t="e">
        <f>IF(OR(A3032="",B3032=""),NA(),MAX(0,IF(A3032-B3032=0,SameDayCycleTimeSettingValue,(A3032-B3032) *24)))</f>
        <v>#N/A</v>
      </c>
      <c r="J3032" s="33" t="e">
        <f>IF(OR(A3032="",B3032=""),NA(),MAX(0,IF(A3032-B3032=0,SameDayCycleTimeSettingValue,((A3032-B3032) *24)-(INT((A3032-B3032)) * (24-(FinishHour-StartHour))))))</f>
        <v>#N/A</v>
      </c>
      <c r="K3032" s="3" t="e">
        <f ca="1">IF(OR(A3032&lt;&gt;"",B3032=""),NA(),MAX(0,IF(_xlfn.DAYS(NOW(),B3032)=0,SameDayCycleTimeSettingValue,_xlfn.DAYS(NOW(),B3032))))</f>
        <v>#N/A</v>
      </c>
    </row>
    <row r="3033" spans="1:11" x14ac:dyDescent="0.25">
      <c r="A3033" s="32" t="str">
        <f>IF(AND(TRIM(INDEX(CompletedDateValues,ROW(A3033)))&lt;&gt;"",INDEX(CompletedDateValues,ROW(A3033))&gt;0),INDEX(CompletedDateValues,ROW(A3033)),"")</f>
        <v/>
      </c>
      <c r="B3033" s="32" t="str">
        <f>IF(AND(TRIM(INDEX(StartDateValues,ROW(A3033)))&lt;&gt;"",INDEX(StartDateValues,ROW(A3033))&gt;0),INDEX(StartDateValues,ROW(A3033)),"")</f>
        <v/>
      </c>
      <c r="C3033" s="22" t="str">
        <f t="shared" si="236"/>
        <v/>
      </c>
      <c r="D3033" s="3" t="str">
        <f t="shared" si="237"/>
        <v/>
      </c>
      <c r="E3033" s="3" t="str">
        <f t="shared" si="238"/>
        <v/>
      </c>
      <c r="F3033" s="3" t="str">
        <f t="shared" si="239"/>
        <v/>
      </c>
      <c r="G3033" s="3" t="str">
        <f>IF(A3033="","",IF(HOUR(A3033)&lt;StartHour,StartHour,IF(HOUR(A3033)&gt;FinishHour,FinishHour,HOUR(A3033))))</f>
        <v/>
      </c>
      <c r="H3033" s="3" t="str">
        <f t="shared" si="240"/>
        <v/>
      </c>
      <c r="I3033" s="33" t="e">
        <f>IF(OR(A3033="",B3033=""),NA(),MAX(0,IF(A3033-B3033=0,SameDayCycleTimeSettingValue,(A3033-B3033) *24)))</f>
        <v>#N/A</v>
      </c>
      <c r="J3033" s="33" t="e">
        <f>IF(OR(A3033="",B3033=""),NA(),MAX(0,IF(A3033-B3033=0,SameDayCycleTimeSettingValue,((A3033-B3033) *24)-(INT((A3033-B3033)) * (24-(FinishHour-StartHour))))))</f>
        <v>#N/A</v>
      </c>
      <c r="K3033" s="3" t="e">
        <f ca="1">IF(OR(A3033&lt;&gt;"",B3033=""),NA(),MAX(0,IF(_xlfn.DAYS(NOW(),B3033)=0,SameDayCycleTimeSettingValue,_xlfn.DAYS(NOW(),B3033))))</f>
        <v>#N/A</v>
      </c>
    </row>
    <row r="3034" spans="1:11" x14ac:dyDescent="0.25">
      <c r="A3034" s="32" t="str">
        <f>IF(AND(TRIM(INDEX(CompletedDateValues,ROW(A3034)))&lt;&gt;"",INDEX(CompletedDateValues,ROW(A3034))&gt;0),INDEX(CompletedDateValues,ROW(A3034)),"")</f>
        <v/>
      </c>
      <c r="B3034" s="32" t="str">
        <f>IF(AND(TRIM(INDEX(StartDateValues,ROW(A3034)))&lt;&gt;"",INDEX(StartDateValues,ROW(A3034))&gt;0),INDEX(StartDateValues,ROW(A3034)),"")</f>
        <v/>
      </c>
      <c r="C3034" s="22" t="str">
        <f t="shared" si="236"/>
        <v/>
      </c>
      <c r="D3034" s="3" t="str">
        <f t="shared" si="237"/>
        <v/>
      </c>
      <c r="E3034" s="3" t="str">
        <f t="shared" si="238"/>
        <v/>
      </c>
      <c r="F3034" s="3" t="str">
        <f t="shared" si="239"/>
        <v/>
      </c>
      <c r="G3034" s="3" t="str">
        <f>IF(A3034="","",IF(HOUR(A3034)&lt;StartHour,StartHour,IF(HOUR(A3034)&gt;FinishHour,FinishHour,HOUR(A3034))))</f>
        <v/>
      </c>
      <c r="H3034" s="3" t="str">
        <f t="shared" si="240"/>
        <v/>
      </c>
      <c r="I3034" s="33" t="e">
        <f>IF(OR(A3034="",B3034=""),NA(),MAX(0,IF(A3034-B3034=0,SameDayCycleTimeSettingValue,(A3034-B3034) *24)))</f>
        <v>#N/A</v>
      </c>
      <c r="J3034" s="33" t="e">
        <f>IF(OR(A3034="",B3034=""),NA(),MAX(0,IF(A3034-B3034=0,SameDayCycleTimeSettingValue,((A3034-B3034) *24)-(INT((A3034-B3034)) * (24-(FinishHour-StartHour))))))</f>
        <v>#N/A</v>
      </c>
      <c r="K3034" s="3" t="e">
        <f ca="1">IF(OR(A3034&lt;&gt;"",B3034=""),NA(),MAX(0,IF(_xlfn.DAYS(NOW(),B3034)=0,SameDayCycleTimeSettingValue,_xlfn.DAYS(NOW(),B3034))))</f>
        <v>#N/A</v>
      </c>
    </row>
    <row r="3035" spans="1:11" x14ac:dyDescent="0.25">
      <c r="A3035" s="32" t="str">
        <f>IF(AND(TRIM(INDEX(CompletedDateValues,ROW(A3035)))&lt;&gt;"",INDEX(CompletedDateValues,ROW(A3035))&gt;0),INDEX(CompletedDateValues,ROW(A3035)),"")</f>
        <v/>
      </c>
      <c r="B3035" s="32" t="str">
        <f>IF(AND(TRIM(INDEX(StartDateValues,ROW(A3035)))&lt;&gt;"",INDEX(StartDateValues,ROW(A3035))&gt;0),INDEX(StartDateValues,ROW(A3035)),"")</f>
        <v/>
      </c>
      <c r="C3035" s="22" t="str">
        <f t="shared" si="236"/>
        <v/>
      </c>
      <c r="D3035" s="3" t="str">
        <f t="shared" si="237"/>
        <v/>
      </c>
      <c r="E3035" s="3" t="str">
        <f t="shared" si="238"/>
        <v/>
      </c>
      <c r="F3035" s="3" t="str">
        <f t="shared" si="239"/>
        <v/>
      </c>
      <c r="G3035" s="3" t="str">
        <f>IF(A3035="","",IF(HOUR(A3035)&lt;StartHour,StartHour,IF(HOUR(A3035)&gt;FinishHour,FinishHour,HOUR(A3035))))</f>
        <v/>
      </c>
      <c r="H3035" s="3" t="str">
        <f t="shared" si="240"/>
        <v/>
      </c>
      <c r="I3035" s="33" t="e">
        <f>IF(OR(A3035="",B3035=""),NA(),MAX(0,IF(A3035-B3035=0,SameDayCycleTimeSettingValue,(A3035-B3035) *24)))</f>
        <v>#N/A</v>
      </c>
      <c r="J3035" s="33" t="e">
        <f>IF(OR(A3035="",B3035=""),NA(),MAX(0,IF(A3035-B3035=0,SameDayCycleTimeSettingValue,((A3035-B3035) *24)-(INT((A3035-B3035)) * (24-(FinishHour-StartHour))))))</f>
        <v>#N/A</v>
      </c>
      <c r="K3035" s="3" t="e">
        <f ca="1">IF(OR(A3035&lt;&gt;"",B3035=""),NA(),MAX(0,IF(_xlfn.DAYS(NOW(),B3035)=0,SameDayCycleTimeSettingValue,_xlfn.DAYS(NOW(),B3035))))</f>
        <v>#N/A</v>
      </c>
    </row>
    <row r="3036" spans="1:11" x14ac:dyDescent="0.25">
      <c r="A3036" s="32" t="str">
        <f>IF(AND(TRIM(INDEX(CompletedDateValues,ROW(A3036)))&lt;&gt;"",INDEX(CompletedDateValues,ROW(A3036))&gt;0),INDEX(CompletedDateValues,ROW(A3036)),"")</f>
        <v/>
      </c>
      <c r="B3036" s="32" t="str">
        <f>IF(AND(TRIM(INDEX(StartDateValues,ROW(A3036)))&lt;&gt;"",INDEX(StartDateValues,ROW(A3036))&gt;0),INDEX(StartDateValues,ROW(A3036)),"")</f>
        <v/>
      </c>
      <c r="C3036" s="22" t="str">
        <f t="shared" si="236"/>
        <v/>
      </c>
      <c r="D3036" s="3" t="str">
        <f t="shared" si="237"/>
        <v/>
      </c>
      <c r="E3036" s="3" t="str">
        <f t="shared" si="238"/>
        <v/>
      </c>
      <c r="F3036" s="3" t="str">
        <f t="shared" si="239"/>
        <v/>
      </c>
      <c r="G3036" s="3" t="str">
        <f>IF(A3036="","",IF(HOUR(A3036)&lt;StartHour,StartHour,IF(HOUR(A3036)&gt;FinishHour,FinishHour,HOUR(A3036))))</f>
        <v/>
      </c>
      <c r="H3036" s="3" t="str">
        <f t="shared" si="240"/>
        <v/>
      </c>
      <c r="I3036" s="33" t="e">
        <f>IF(OR(A3036="",B3036=""),NA(),MAX(0,IF(A3036-B3036=0,SameDayCycleTimeSettingValue,(A3036-B3036) *24)))</f>
        <v>#N/A</v>
      </c>
      <c r="J3036" s="33" t="e">
        <f>IF(OR(A3036="",B3036=""),NA(),MAX(0,IF(A3036-B3036=0,SameDayCycleTimeSettingValue,((A3036-B3036) *24)-(INT((A3036-B3036)) * (24-(FinishHour-StartHour))))))</f>
        <v>#N/A</v>
      </c>
      <c r="K3036" s="3" t="e">
        <f ca="1">IF(OR(A3036&lt;&gt;"",B3036=""),NA(),MAX(0,IF(_xlfn.DAYS(NOW(),B3036)=0,SameDayCycleTimeSettingValue,_xlfn.DAYS(NOW(),B3036))))</f>
        <v>#N/A</v>
      </c>
    </row>
    <row r="3037" spans="1:11" x14ac:dyDescent="0.25">
      <c r="A3037" s="32" t="str">
        <f>IF(AND(TRIM(INDEX(CompletedDateValues,ROW(A3037)))&lt;&gt;"",INDEX(CompletedDateValues,ROW(A3037))&gt;0),INDEX(CompletedDateValues,ROW(A3037)),"")</f>
        <v/>
      </c>
      <c r="B3037" s="32" t="str">
        <f>IF(AND(TRIM(INDEX(StartDateValues,ROW(A3037)))&lt;&gt;"",INDEX(StartDateValues,ROW(A3037))&gt;0),INDEX(StartDateValues,ROW(A3037)),"")</f>
        <v/>
      </c>
      <c r="C3037" s="22" t="str">
        <f t="shared" si="236"/>
        <v/>
      </c>
      <c r="D3037" s="3" t="str">
        <f t="shared" si="237"/>
        <v/>
      </c>
      <c r="E3037" s="3" t="str">
        <f t="shared" si="238"/>
        <v/>
      </c>
      <c r="F3037" s="3" t="str">
        <f t="shared" si="239"/>
        <v/>
      </c>
      <c r="G3037" s="3" t="str">
        <f>IF(A3037="","",IF(HOUR(A3037)&lt;StartHour,StartHour,IF(HOUR(A3037)&gt;FinishHour,FinishHour,HOUR(A3037))))</f>
        <v/>
      </c>
      <c r="H3037" s="3" t="str">
        <f t="shared" si="240"/>
        <v/>
      </c>
      <c r="I3037" s="33" t="e">
        <f>IF(OR(A3037="",B3037=""),NA(),MAX(0,IF(A3037-B3037=0,SameDayCycleTimeSettingValue,(A3037-B3037) *24)))</f>
        <v>#N/A</v>
      </c>
      <c r="J3037" s="33" t="e">
        <f>IF(OR(A3037="",B3037=""),NA(),MAX(0,IF(A3037-B3037=0,SameDayCycleTimeSettingValue,((A3037-B3037) *24)-(INT((A3037-B3037)) * (24-(FinishHour-StartHour))))))</f>
        <v>#N/A</v>
      </c>
      <c r="K3037" s="3" t="e">
        <f ca="1">IF(OR(A3037&lt;&gt;"",B3037=""),NA(),MAX(0,IF(_xlfn.DAYS(NOW(),B3037)=0,SameDayCycleTimeSettingValue,_xlfn.DAYS(NOW(),B3037))))</f>
        <v>#N/A</v>
      </c>
    </row>
    <row r="3038" spans="1:11" x14ac:dyDescent="0.25">
      <c r="A3038" s="32" t="str">
        <f>IF(AND(TRIM(INDEX(CompletedDateValues,ROW(A3038)))&lt;&gt;"",INDEX(CompletedDateValues,ROW(A3038))&gt;0),INDEX(CompletedDateValues,ROW(A3038)),"")</f>
        <v/>
      </c>
      <c r="B3038" s="32" t="str">
        <f>IF(AND(TRIM(INDEX(StartDateValues,ROW(A3038)))&lt;&gt;"",INDEX(StartDateValues,ROW(A3038))&gt;0),INDEX(StartDateValues,ROW(A3038)),"")</f>
        <v/>
      </c>
      <c r="C3038" s="22" t="str">
        <f t="shared" si="236"/>
        <v/>
      </c>
      <c r="D3038" s="3" t="str">
        <f t="shared" si="237"/>
        <v/>
      </c>
      <c r="E3038" s="3" t="str">
        <f t="shared" si="238"/>
        <v/>
      </c>
      <c r="F3038" s="3" t="str">
        <f t="shared" si="239"/>
        <v/>
      </c>
      <c r="G3038" s="3" t="str">
        <f>IF(A3038="","",IF(HOUR(A3038)&lt;StartHour,StartHour,IF(HOUR(A3038)&gt;FinishHour,FinishHour,HOUR(A3038))))</f>
        <v/>
      </c>
      <c r="H3038" s="3" t="str">
        <f t="shared" si="240"/>
        <v/>
      </c>
      <c r="I3038" s="33" t="e">
        <f>IF(OR(A3038="",B3038=""),NA(),MAX(0,IF(A3038-B3038=0,SameDayCycleTimeSettingValue,(A3038-B3038) *24)))</f>
        <v>#N/A</v>
      </c>
      <c r="J3038" s="33" t="e">
        <f>IF(OR(A3038="",B3038=""),NA(),MAX(0,IF(A3038-B3038=0,SameDayCycleTimeSettingValue,((A3038-B3038) *24)-(INT((A3038-B3038)) * (24-(FinishHour-StartHour))))))</f>
        <v>#N/A</v>
      </c>
      <c r="K3038" s="3" t="e">
        <f ca="1">IF(OR(A3038&lt;&gt;"",B3038=""),NA(),MAX(0,IF(_xlfn.DAYS(NOW(),B3038)=0,SameDayCycleTimeSettingValue,_xlfn.DAYS(NOW(),B3038))))</f>
        <v>#N/A</v>
      </c>
    </row>
    <row r="3039" spans="1:11" x14ac:dyDescent="0.25">
      <c r="A3039" s="32" t="str">
        <f>IF(AND(TRIM(INDEX(CompletedDateValues,ROW(A3039)))&lt;&gt;"",INDEX(CompletedDateValues,ROW(A3039))&gt;0),INDEX(CompletedDateValues,ROW(A3039)),"")</f>
        <v/>
      </c>
      <c r="B3039" s="32" t="str">
        <f>IF(AND(TRIM(INDEX(StartDateValues,ROW(A3039)))&lt;&gt;"",INDEX(StartDateValues,ROW(A3039))&gt;0),INDEX(StartDateValues,ROW(A3039)),"")</f>
        <v/>
      </c>
      <c r="C3039" s="22" t="str">
        <f t="shared" si="236"/>
        <v/>
      </c>
      <c r="D3039" s="3" t="str">
        <f t="shared" si="237"/>
        <v/>
      </c>
      <c r="E3039" s="3" t="str">
        <f t="shared" si="238"/>
        <v/>
      </c>
      <c r="F3039" s="3" t="str">
        <f t="shared" si="239"/>
        <v/>
      </c>
      <c r="G3039" s="3" t="str">
        <f>IF(A3039="","",IF(HOUR(A3039)&lt;StartHour,StartHour,IF(HOUR(A3039)&gt;FinishHour,FinishHour,HOUR(A3039))))</f>
        <v/>
      </c>
      <c r="H3039" s="3" t="str">
        <f t="shared" si="240"/>
        <v/>
      </c>
      <c r="I3039" s="33" t="e">
        <f>IF(OR(A3039="",B3039=""),NA(),MAX(0,IF(A3039-B3039=0,SameDayCycleTimeSettingValue,(A3039-B3039) *24)))</f>
        <v>#N/A</v>
      </c>
      <c r="J3039" s="33" t="e">
        <f>IF(OR(A3039="",B3039=""),NA(),MAX(0,IF(A3039-B3039=0,SameDayCycleTimeSettingValue,((A3039-B3039) *24)-(INT((A3039-B3039)) * (24-(FinishHour-StartHour))))))</f>
        <v>#N/A</v>
      </c>
      <c r="K3039" s="3" t="e">
        <f ca="1">IF(OR(A3039&lt;&gt;"",B3039=""),NA(),MAX(0,IF(_xlfn.DAYS(NOW(),B3039)=0,SameDayCycleTimeSettingValue,_xlfn.DAYS(NOW(),B3039))))</f>
        <v>#N/A</v>
      </c>
    </row>
    <row r="3040" spans="1:11" x14ac:dyDescent="0.25">
      <c r="A3040" s="32" t="str">
        <f>IF(AND(TRIM(INDEX(CompletedDateValues,ROW(A3040)))&lt;&gt;"",INDEX(CompletedDateValues,ROW(A3040))&gt;0),INDEX(CompletedDateValues,ROW(A3040)),"")</f>
        <v/>
      </c>
      <c r="B3040" s="32" t="str">
        <f>IF(AND(TRIM(INDEX(StartDateValues,ROW(A3040)))&lt;&gt;"",INDEX(StartDateValues,ROW(A3040))&gt;0),INDEX(StartDateValues,ROW(A3040)),"")</f>
        <v/>
      </c>
      <c r="C3040" s="22" t="str">
        <f t="shared" si="236"/>
        <v/>
      </c>
      <c r="D3040" s="3" t="str">
        <f t="shared" si="237"/>
        <v/>
      </c>
      <c r="E3040" s="3" t="str">
        <f t="shared" si="238"/>
        <v/>
      </c>
      <c r="F3040" s="3" t="str">
        <f t="shared" si="239"/>
        <v/>
      </c>
      <c r="G3040" s="3" t="str">
        <f>IF(A3040="","",IF(HOUR(A3040)&lt;StartHour,StartHour,IF(HOUR(A3040)&gt;FinishHour,FinishHour,HOUR(A3040))))</f>
        <v/>
      </c>
      <c r="H3040" s="3" t="str">
        <f t="shared" si="240"/>
        <v/>
      </c>
      <c r="I3040" s="33" t="e">
        <f>IF(OR(A3040="",B3040=""),NA(),MAX(0,IF(A3040-B3040=0,SameDayCycleTimeSettingValue,(A3040-B3040) *24)))</f>
        <v>#N/A</v>
      </c>
      <c r="J3040" s="33" t="e">
        <f>IF(OR(A3040="",B3040=""),NA(),MAX(0,IF(A3040-B3040=0,SameDayCycleTimeSettingValue,((A3040-B3040) *24)-(INT((A3040-B3040)) * (24-(FinishHour-StartHour))))))</f>
        <v>#N/A</v>
      </c>
      <c r="K3040" s="3" t="e">
        <f ca="1">IF(OR(A3040&lt;&gt;"",B3040=""),NA(),MAX(0,IF(_xlfn.DAYS(NOW(),B3040)=0,SameDayCycleTimeSettingValue,_xlfn.DAYS(NOW(),B3040))))</f>
        <v>#N/A</v>
      </c>
    </row>
    <row r="3041" spans="1:11" x14ac:dyDescent="0.25">
      <c r="A3041" s="32" t="str">
        <f>IF(AND(TRIM(INDEX(CompletedDateValues,ROW(A3041)))&lt;&gt;"",INDEX(CompletedDateValues,ROW(A3041))&gt;0),INDEX(CompletedDateValues,ROW(A3041)),"")</f>
        <v/>
      </c>
      <c r="B3041" s="32" t="str">
        <f>IF(AND(TRIM(INDEX(StartDateValues,ROW(A3041)))&lt;&gt;"",INDEX(StartDateValues,ROW(A3041))&gt;0),INDEX(StartDateValues,ROW(A3041)),"")</f>
        <v/>
      </c>
      <c r="C3041" s="22" t="str">
        <f t="shared" si="236"/>
        <v/>
      </c>
      <c r="D3041" s="3" t="str">
        <f t="shared" si="237"/>
        <v/>
      </c>
      <c r="E3041" s="3" t="str">
        <f t="shared" si="238"/>
        <v/>
      </c>
      <c r="F3041" s="3" t="str">
        <f t="shared" si="239"/>
        <v/>
      </c>
      <c r="G3041" s="3" t="str">
        <f>IF(A3041="","",IF(HOUR(A3041)&lt;StartHour,StartHour,IF(HOUR(A3041)&gt;FinishHour,FinishHour,HOUR(A3041))))</f>
        <v/>
      </c>
      <c r="H3041" s="3" t="str">
        <f t="shared" si="240"/>
        <v/>
      </c>
      <c r="I3041" s="33" t="e">
        <f>IF(OR(A3041="",B3041=""),NA(),MAX(0,IF(A3041-B3041=0,SameDayCycleTimeSettingValue,(A3041-B3041) *24)))</f>
        <v>#N/A</v>
      </c>
      <c r="J3041" s="33" t="e">
        <f>IF(OR(A3041="",B3041=""),NA(),MAX(0,IF(A3041-B3041=0,SameDayCycleTimeSettingValue,((A3041-B3041) *24)-(INT((A3041-B3041)) * (24-(FinishHour-StartHour))))))</f>
        <v>#N/A</v>
      </c>
      <c r="K3041" s="3" t="e">
        <f ca="1">IF(OR(A3041&lt;&gt;"",B3041=""),NA(),MAX(0,IF(_xlfn.DAYS(NOW(),B3041)=0,SameDayCycleTimeSettingValue,_xlfn.DAYS(NOW(),B3041))))</f>
        <v>#N/A</v>
      </c>
    </row>
    <row r="3042" spans="1:11" x14ac:dyDescent="0.25">
      <c r="A3042" s="32" t="str">
        <f>IF(AND(TRIM(INDEX(CompletedDateValues,ROW(A3042)))&lt;&gt;"",INDEX(CompletedDateValues,ROW(A3042))&gt;0),INDEX(CompletedDateValues,ROW(A3042)),"")</f>
        <v/>
      </c>
      <c r="B3042" s="32" t="str">
        <f>IF(AND(TRIM(INDEX(StartDateValues,ROW(A3042)))&lt;&gt;"",INDEX(StartDateValues,ROW(A3042))&gt;0),INDEX(StartDateValues,ROW(A3042)),"")</f>
        <v/>
      </c>
      <c r="C3042" s="22" t="str">
        <f t="shared" si="236"/>
        <v/>
      </c>
      <c r="D3042" s="3" t="str">
        <f t="shared" si="237"/>
        <v/>
      </c>
      <c r="E3042" s="3" t="str">
        <f t="shared" si="238"/>
        <v/>
      </c>
      <c r="F3042" s="3" t="str">
        <f t="shared" si="239"/>
        <v/>
      </c>
      <c r="G3042" s="3" t="str">
        <f>IF(A3042="","",IF(HOUR(A3042)&lt;StartHour,StartHour,IF(HOUR(A3042)&gt;FinishHour,FinishHour,HOUR(A3042))))</f>
        <v/>
      </c>
      <c r="H3042" s="3" t="str">
        <f t="shared" si="240"/>
        <v/>
      </c>
      <c r="I3042" s="33" t="e">
        <f>IF(OR(A3042="",B3042=""),NA(),MAX(0,IF(A3042-B3042=0,SameDayCycleTimeSettingValue,(A3042-B3042) *24)))</f>
        <v>#N/A</v>
      </c>
      <c r="J3042" s="33" t="e">
        <f>IF(OR(A3042="",B3042=""),NA(),MAX(0,IF(A3042-B3042=0,SameDayCycleTimeSettingValue,((A3042-B3042) *24)-(INT((A3042-B3042)) * (24-(FinishHour-StartHour))))))</f>
        <v>#N/A</v>
      </c>
      <c r="K3042" s="3" t="e">
        <f ca="1">IF(OR(A3042&lt;&gt;"",B3042=""),NA(),MAX(0,IF(_xlfn.DAYS(NOW(),B3042)=0,SameDayCycleTimeSettingValue,_xlfn.DAYS(NOW(),B3042))))</f>
        <v>#N/A</v>
      </c>
    </row>
    <row r="3043" spans="1:11" x14ac:dyDescent="0.25">
      <c r="A3043" s="32" t="str">
        <f>IF(AND(TRIM(INDEX(CompletedDateValues,ROW(A3043)))&lt;&gt;"",INDEX(CompletedDateValues,ROW(A3043))&gt;0),INDEX(CompletedDateValues,ROW(A3043)),"")</f>
        <v/>
      </c>
      <c r="B3043" s="32" t="str">
        <f>IF(AND(TRIM(INDEX(StartDateValues,ROW(A3043)))&lt;&gt;"",INDEX(StartDateValues,ROW(A3043))&gt;0),INDEX(StartDateValues,ROW(A3043)),"")</f>
        <v/>
      </c>
      <c r="C3043" s="22" t="str">
        <f t="shared" si="236"/>
        <v/>
      </c>
      <c r="D3043" s="3" t="str">
        <f t="shared" si="237"/>
        <v/>
      </c>
      <c r="E3043" s="3" t="str">
        <f t="shared" si="238"/>
        <v/>
      </c>
      <c r="F3043" s="3" t="str">
        <f t="shared" si="239"/>
        <v/>
      </c>
      <c r="G3043" s="3" t="str">
        <f>IF(A3043="","",IF(HOUR(A3043)&lt;StartHour,StartHour,IF(HOUR(A3043)&gt;FinishHour,FinishHour,HOUR(A3043))))</f>
        <v/>
      </c>
      <c r="H3043" s="3" t="str">
        <f t="shared" si="240"/>
        <v/>
      </c>
      <c r="I3043" s="33" t="e">
        <f>IF(OR(A3043="",B3043=""),NA(),MAX(0,IF(A3043-B3043=0,SameDayCycleTimeSettingValue,(A3043-B3043) *24)))</f>
        <v>#N/A</v>
      </c>
      <c r="J3043" s="33" t="e">
        <f>IF(OR(A3043="",B3043=""),NA(),MAX(0,IF(A3043-B3043=0,SameDayCycleTimeSettingValue,((A3043-B3043) *24)-(INT((A3043-B3043)) * (24-(FinishHour-StartHour))))))</f>
        <v>#N/A</v>
      </c>
      <c r="K3043" s="3" t="e">
        <f ca="1">IF(OR(A3043&lt;&gt;"",B3043=""),NA(),MAX(0,IF(_xlfn.DAYS(NOW(),B3043)=0,SameDayCycleTimeSettingValue,_xlfn.DAYS(NOW(),B3043))))</f>
        <v>#N/A</v>
      </c>
    </row>
    <row r="3044" spans="1:11" x14ac:dyDescent="0.25">
      <c r="A3044" s="32" t="str">
        <f>IF(AND(TRIM(INDEX(CompletedDateValues,ROW(A3044)))&lt;&gt;"",INDEX(CompletedDateValues,ROW(A3044))&gt;0),INDEX(CompletedDateValues,ROW(A3044)),"")</f>
        <v/>
      </c>
      <c r="B3044" s="32" t="str">
        <f>IF(AND(TRIM(INDEX(StartDateValues,ROW(A3044)))&lt;&gt;"",INDEX(StartDateValues,ROW(A3044))&gt;0),INDEX(StartDateValues,ROW(A3044)),"")</f>
        <v/>
      </c>
      <c r="C3044" s="22" t="str">
        <f t="shared" si="236"/>
        <v/>
      </c>
      <c r="D3044" s="3" t="str">
        <f t="shared" si="237"/>
        <v/>
      </c>
      <c r="E3044" s="3" t="str">
        <f t="shared" si="238"/>
        <v/>
      </c>
      <c r="F3044" s="3" t="str">
        <f t="shared" si="239"/>
        <v/>
      </c>
      <c r="G3044" s="3" t="str">
        <f>IF(A3044="","",IF(HOUR(A3044)&lt;StartHour,StartHour,IF(HOUR(A3044)&gt;FinishHour,FinishHour,HOUR(A3044))))</f>
        <v/>
      </c>
      <c r="H3044" s="3" t="str">
        <f t="shared" si="240"/>
        <v/>
      </c>
      <c r="I3044" s="33" t="e">
        <f>IF(OR(A3044="",B3044=""),NA(),MAX(0,IF(A3044-B3044=0,SameDayCycleTimeSettingValue,(A3044-B3044) *24)))</f>
        <v>#N/A</v>
      </c>
      <c r="J3044" s="33" t="e">
        <f>IF(OR(A3044="",B3044=""),NA(),MAX(0,IF(A3044-B3044=0,SameDayCycleTimeSettingValue,((A3044-B3044) *24)-(INT((A3044-B3044)) * (24-(FinishHour-StartHour))))))</f>
        <v>#N/A</v>
      </c>
      <c r="K3044" s="3" t="e">
        <f ca="1">IF(OR(A3044&lt;&gt;"",B3044=""),NA(),MAX(0,IF(_xlfn.DAYS(NOW(),B3044)=0,SameDayCycleTimeSettingValue,_xlfn.DAYS(NOW(),B3044))))</f>
        <v>#N/A</v>
      </c>
    </row>
    <row r="3045" spans="1:11" x14ac:dyDescent="0.25">
      <c r="A3045" s="32" t="str">
        <f>IF(AND(TRIM(INDEX(CompletedDateValues,ROW(A3045)))&lt;&gt;"",INDEX(CompletedDateValues,ROW(A3045))&gt;0),INDEX(CompletedDateValues,ROW(A3045)),"")</f>
        <v/>
      </c>
      <c r="B3045" s="32" t="str">
        <f>IF(AND(TRIM(INDEX(StartDateValues,ROW(A3045)))&lt;&gt;"",INDEX(StartDateValues,ROW(A3045))&gt;0),INDEX(StartDateValues,ROW(A3045)),"")</f>
        <v/>
      </c>
      <c r="C3045" s="22" t="str">
        <f t="shared" si="236"/>
        <v/>
      </c>
      <c r="D3045" s="3" t="str">
        <f t="shared" si="237"/>
        <v/>
      </c>
      <c r="E3045" s="3" t="str">
        <f t="shared" si="238"/>
        <v/>
      </c>
      <c r="F3045" s="3" t="str">
        <f t="shared" si="239"/>
        <v/>
      </c>
      <c r="G3045" s="3" t="str">
        <f>IF(A3045="","",IF(HOUR(A3045)&lt;StartHour,StartHour,IF(HOUR(A3045)&gt;FinishHour,FinishHour,HOUR(A3045))))</f>
        <v/>
      </c>
      <c r="H3045" s="3" t="str">
        <f t="shared" si="240"/>
        <v/>
      </c>
      <c r="I3045" s="33" t="e">
        <f>IF(OR(A3045="",B3045=""),NA(),MAX(0,IF(A3045-B3045=0,SameDayCycleTimeSettingValue,(A3045-B3045) *24)))</f>
        <v>#N/A</v>
      </c>
      <c r="J3045" s="33" t="e">
        <f>IF(OR(A3045="",B3045=""),NA(),MAX(0,IF(A3045-B3045=0,SameDayCycleTimeSettingValue,((A3045-B3045) *24)-(INT((A3045-B3045)) * (24-(FinishHour-StartHour))))))</f>
        <v>#N/A</v>
      </c>
      <c r="K3045" s="3" t="e">
        <f ca="1">IF(OR(A3045&lt;&gt;"",B3045=""),NA(),MAX(0,IF(_xlfn.DAYS(NOW(),B3045)=0,SameDayCycleTimeSettingValue,_xlfn.DAYS(NOW(),B3045))))</f>
        <v>#N/A</v>
      </c>
    </row>
    <row r="3046" spans="1:11" x14ac:dyDescent="0.25">
      <c r="A3046" s="32" t="str">
        <f>IF(AND(TRIM(INDEX(CompletedDateValues,ROW(A3046)))&lt;&gt;"",INDEX(CompletedDateValues,ROW(A3046))&gt;0),INDEX(CompletedDateValues,ROW(A3046)),"")</f>
        <v/>
      </c>
      <c r="B3046" s="32" t="str">
        <f>IF(AND(TRIM(INDEX(StartDateValues,ROW(A3046)))&lt;&gt;"",INDEX(StartDateValues,ROW(A3046))&gt;0),INDEX(StartDateValues,ROW(A3046)),"")</f>
        <v/>
      </c>
      <c r="C3046" s="22" t="str">
        <f t="shared" si="236"/>
        <v/>
      </c>
      <c r="D3046" s="3" t="str">
        <f t="shared" si="237"/>
        <v/>
      </c>
      <c r="E3046" s="3" t="str">
        <f t="shared" si="238"/>
        <v/>
      </c>
      <c r="F3046" s="3" t="str">
        <f t="shared" si="239"/>
        <v/>
      </c>
      <c r="G3046" s="3" t="str">
        <f>IF(A3046="","",IF(HOUR(A3046)&lt;StartHour,StartHour,IF(HOUR(A3046)&gt;FinishHour,FinishHour,HOUR(A3046))))</f>
        <v/>
      </c>
      <c r="H3046" s="3" t="str">
        <f t="shared" si="240"/>
        <v/>
      </c>
      <c r="I3046" s="33" t="e">
        <f>IF(OR(A3046="",B3046=""),NA(),MAX(0,IF(A3046-B3046=0,SameDayCycleTimeSettingValue,(A3046-B3046) *24)))</f>
        <v>#N/A</v>
      </c>
      <c r="J3046" s="33" t="e">
        <f>IF(OR(A3046="",B3046=""),NA(),MAX(0,IF(A3046-B3046=0,SameDayCycleTimeSettingValue,((A3046-B3046) *24)-(INT((A3046-B3046)) * (24-(FinishHour-StartHour))))))</f>
        <v>#N/A</v>
      </c>
      <c r="K3046" s="3" t="e">
        <f ca="1">IF(OR(A3046&lt;&gt;"",B3046=""),NA(),MAX(0,IF(_xlfn.DAYS(NOW(),B3046)=0,SameDayCycleTimeSettingValue,_xlfn.DAYS(NOW(),B3046))))</f>
        <v>#N/A</v>
      </c>
    </row>
    <row r="3047" spans="1:11" x14ac:dyDescent="0.25">
      <c r="A3047" s="32" t="str">
        <f>IF(AND(TRIM(INDEX(CompletedDateValues,ROW(A3047)))&lt;&gt;"",INDEX(CompletedDateValues,ROW(A3047))&gt;0),INDEX(CompletedDateValues,ROW(A3047)),"")</f>
        <v/>
      </c>
      <c r="B3047" s="32" t="str">
        <f>IF(AND(TRIM(INDEX(StartDateValues,ROW(A3047)))&lt;&gt;"",INDEX(StartDateValues,ROW(A3047))&gt;0),INDEX(StartDateValues,ROW(A3047)),"")</f>
        <v/>
      </c>
      <c r="C3047" s="22" t="str">
        <f t="shared" si="236"/>
        <v/>
      </c>
      <c r="D3047" s="3" t="str">
        <f t="shared" si="237"/>
        <v/>
      </c>
      <c r="E3047" s="3" t="str">
        <f t="shared" si="238"/>
        <v/>
      </c>
      <c r="F3047" s="3" t="str">
        <f t="shared" si="239"/>
        <v/>
      </c>
      <c r="G3047" s="3" t="str">
        <f>IF(A3047="","",IF(HOUR(A3047)&lt;StartHour,StartHour,IF(HOUR(A3047)&gt;FinishHour,FinishHour,HOUR(A3047))))</f>
        <v/>
      </c>
      <c r="H3047" s="3" t="str">
        <f t="shared" si="240"/>
        <v/>
      </c>
      <c r="I3047" s="33" t="e">
        <f>IF(OR(A3047="",B3047=""),NA(),MAX(0,IF(A3047-B3047=0,SameDayCycleTimeSettingValue,(A3047-B3047) *24)))</f>
        <v>#N/A</v>
      </c>
      <c r="J3047" s="33" t="e">
        <f>IF(OR(A3047="",B3047=""),NA(),MAX(0,IF(A3047-B3047=0,SameDayCycleTimeSettingValue,((A3047-B3047) *24)-(INT((A3047-B3047)) * (24-(FinishHour-StartHour))))))</f>
        <v>#N/A</v>
      </c>
      <c r="K3047" s="3" t="e">
        <f ca="1">IF(OR(A3047&lt;&gt;"",B3047=""),NA(),MAX(0,IF(_xlfn.DAYS(NOW(),B3047)=0,SameDayCycleTimeSettingValue,_xlfn.DAYS(NOW(),B3047))))</f>
        <v>#N/A</v>
      </c>
    </row>
    <row r="3048" spans="1:11" x14ac:dyDescent="0.25">
      <c r="A3048" s="32" t="str">
        <f>IF(AND(TRIM(INDEX(CompletedDateValues,ROW(A3048)))&lt;&gt;"",INDEX(CompletedDateValues,ROW(A3048))&gt;0),INDEX(CompletedDateValues,ROW(A3048)),"")</f>
        <v/>
      </c>
      <c r="B3048" s="32" t="str">
        <f>IF(AND(TRIM(INDEX(StartDateValues,ROW(A3048)))&lt;&gt;"",INDEX(StartDateValues,ROW(A3048))&gt;0),INDEX(StartDateValues,ROW(A3048)),"")</f>
        <v/>
      </c>
      <c r="C3048" s="22" t="str">
        <f t="shared" si="236"/>
        <v/>
      </c>
      <c r="D3048" s="3" t="str">
        <f t="shared" si="237"/>
        <v/>
      </c>
      <c r="E3048" s="3" t="str">
        <f t="shared" si="238"/>
        <v/>
      </c>
      <c r="F3048" s="3" t="str">
        <f t="shared" si="239"/>
        <v/>
      </c>
      <c r="G3048" s="3" t="str">
        <f>IF(A3048="","",IF(HOUR(A3048)&lt;StartHour,StartHour,IF(HOUR(A3048)&gt;FinishHour,FinishHour,HOUR(A3048))))</f>
        <v/>
      </c>
      <c r="H3048" s="3" t="str">
        <f t="shared" si="240"/>
        <v/>
      </c>
      <c r="I3048" s="33" t="e">
        <f>IF(OR(A3048="",B3048=""),NA(),MAX(0,IF(A3048-B3048=0,SameDayCycleTimeSettingValue,(A3048-B3048) *24)))</f>
        <v>#N/A</v>
      </c>
      <c r="J3048" s="33" t="e">
        <f>IF(OR(A3048="",B3048=""),NA(),MAX(0,IF(A3048-B3048=0,SameDayCycleTimeSettingValue,((A3048-B3048) *24)-(INT((A3048-B3048)) * (24-(FinishHour-StartHour))))))</f>
        <v>#N/A</v>
      </c>
      <c r="K3048" s="3" t="e">
        <f ca="1">IF(OR(A3048&lt;&gt;"",B3048=""),NA(),MAX(0,IF(_xlfn.DAYS(NOW(),B3048)=0,SameDayCycleTimeSettingValue,_xlfn.DAYS(NOW(),B3048))))</f>
        <v>#N/A</v>
      </c>
    </row>
    <row r="3049" spans="1:11" x14ac:dyDescent="0.25">
      <c r="A3049" s="32" t="str">
        <f>IF(AND(TRIM(INDEX(CompletedDateValues,ROW(A3049)))&lt;&gt;"",INDEX(CompletedDateValues,ROW(A3049))&gt;0),INDEX(CompletedDateValues,ROW(A3049)),"")</f>
        <v/>
      </c>
      <c r="B3049" s="32" t="str">
        <f>IF(AND(TRIM(INDEX(StartDateValues,ROW(A3049)))&lt;&gt;"",INDEX(StartDateValues,ROW(A3049))&gt;0),INDEX(StartDateValues,ROW(A3049)),"")</f>
        <v/>
      </c>
      <c r="C3049" s="22" t="str">
        <f t="shared" si="236"/>
        <v/>
      </c>
      <c r="D3049" s="3" t="str">
        <f t="shared" si="237"/>
        <v/>
      </c>
      <c r="E3049" s="3" t="str">
        <f t="shared" si="238"/>
        <v/>
      </c>
      <c r="F3049" s="3" t="str">
        <f t="shared" si="239"/>
        <v/>
      </c>
      <c r="G3049" s="3" t="str">
        <f>IF(A3049="","",IF(HOUR(A3049)&lt;StartHour,StartHour,IF(HOUR(A3049)&gt;FinishHour,FinishHour,HOUR(A3049))))</f>
        <v/>
      </c>
      <c r="H3049" s="3" t="str">
        <f t="shared" si="240"/>
        <v/>
      </c>
      <c r="I3049" s="33" t="e">
        <f>IF(OR(A3049="",B3049=""),NA(),MAX(0,IF(A3049-B3049=0,SameDayCycleTimeSettingValue,(A3049-B3049) *24)))</f>
        <v>#N/A</v>
      </c>
      <c r="J3049" s="33" t="e">
        <f>IF(OR(A3049="",B3049=""),NA(),MAX(0,IF(A3049-B3049=0,SameDayCycleTimeSettingValue,((A3049-B3049) *24)-(INT((A3049-B3049)) * (24-(FinishHour-StartHour))))))</f>
        <v>#N/A</v>
      </c>
      <c r="K3049" s="3" t="e">
        <f ca="1">IF(OR(A3049&lt;&gt;"",B3049=""),NA(),MAX(0,IF(_xlfn.DAYS(NOW(),B3049)=0,SameDayCycleTimeSettingValue,_xlfn.DAYS(NOW(),B3049))))</f>
        <v>#N/A</v>
      </c>
    </row>
    <row r="3050" spans="1:11" x14ac:dyDescent="0.25">
      <c r="A3050" s="32" t="str">
        <f>IF(AND(TRIM(INDEX(CompletedDateValues,ROW(A3050)))&lt;&gt;"",INDEX(CompletedDateValues,ROW(A3050))&gt;0),INDEX(CompletedDateValues,ROW(A3050)),"")</f>
        <v/>
      </c>
      <c r="B3050" s="32" t="str">
        <f>IF(AND(TRIM(INDEX(StartDateValues,ROW(A3050)))&lt;&gt;"",INDEX(StartDateValues,ROW(A3050))&gt;0),INDEX(StartDateValues,ROW(A3050)),"")</f>
        <v/>
      </c>
      <c r="C3050" s="22" t="str">
        <f t="shared" si="236"/>
        <v/>
      </c>
      <c r="D3050" s="3" t="str">
        <f t="shared" si="237"/>
        <v/>
      </c>
      <c r="E3050" s="3" t="str">
        <f t="shared" si="238"/>
        <v/>
      </c>
      <c r="F3050" s="3" t="str">
        <f t="shared" si="239"/>
        <v/>
      </c>
      <c r="G3050" s="3" t="str">
        <f>IF(A3050="","",IF(HOUR(A3050)&lt;StartHour,StartHour,IF(HOUR(A3050)&gt;FinishHour,FinishHour,HOUR(A3050))))</f>
        <v/>
      </c>
      <c r="H3050" s="3" t="str">
        <f t="shared" si="240"/>
        <v/>
      </c>
      <c r="I3050" s="33" t="e">
        <f>IF(OR(A3050="",B3050=""),NA(),MAX(0,IF(A3050-B3050=0,SameDayCycleTimeSettingValue,(A3050-B3050) *24)))</f>
        <v>#N/A</v>
      </c>
      <c r="J3050" s="33" t="e">
        <f>IF(OR(A3050="",B3050=""),NA(),MAX(0,IF(A3050-B3050=0,SameDayCycleTimeSettingValue,((A3050-B3050) *24)-(INT((A3050-B3050)) * (24-(FinishHour-StartHour))))))</f>
        <v>#N/A</v>
      </c>
      <c r="K3050" s="3" t="e">
        <f ca="1">IF(OR(A3050&lt;&gt;"",B3050=""),NA(),MAX(0,IF(_xlfn.DAYS(NOW(),B3050)=0,SameDayCycleTimeSettingValue,_xlfn.DAYS(NOW(),B3050))))</f>
        <v>#N/A</v>
      </c>
    </row>
    <row r="3051" spans="1:11" x14ac:dyDescent="0.25">
      <c r="A3051" s="32" t="str">
        <f>IF(AND(TRIM(INDEX(CompletedDateValues,ROW(A3051)))&lt;&gt;"",INDEX(CompletedDateValues,ROW(A3051))&gt;0),INDEX(CompletedDateValues,ROW(A3051)),"")</f>
        <v/>
      </c>
      <c r="B3051" s="32" t="str">
        <f>IF(AND(TRIM(INDEX(StartDateValues,ROW(A3051)))&lt;&gt;"",INDEX(StartDateValues,ROW(A3051))&gt;0),INDEX(StartDateValues,ROW(A3051)),"")</f>
        <v/>
      </c>
      <c r="C3051" s="22" t="str">
        <f t="shared" si="236"/>
        <v/>
      </c>
      <c r="D3051" s="3" t="str">
        <f t="shared" si="237"/>
        <v/>
      </c>
      <c r="E3051" s="3" t="str">
        <f t="shared" si="238"/>
        <v/>
      </c>
      <c r="F3051" s="3" t="str">
        <f t="shared" si="239"/>
        <v/>
      </c>
      <c r="G3051" s="3" t="str">
        <f>IF(A3051="","",IF(HOUR(A3051)&lt;StartHour,StartHour,IF(HOUR(A3051)&gt;FinishHour,FinishHour,HOUR(A3051))))</f>
        <v/>
      </c>
      <c r="H3051" s="3" t="str">
        <f t="shared" si="240"/>
        <v/>
      </c>
      <c r="I3051" s="33" t="e">
        <f>IF(OR(A3051="",B3051=""),NA(),MAX(0,IF(A3051-B3051=0,SameDayCycleTimeSettingValue,(A3051-B3051) *24)))</f>
        <v>#N/A</v>
      </c>
      <c r="J3051" s="33" t="e">
        <f>IF(OR(A3051="",B3051=""),NA(),MAX(0,IF(A3051-B3051=0,SameDayCycleTimeSettingValue,((A3051-B3051) *24)-(INT((A3051-B3051)) * (24-(FinishHour-StartHour))))))</f>
        <v>#N/A</v>
      </c>
      <c r="K3051" s="3" t="e">
        <f ca="1">IF(OR(A3051&lt;&gt;"",B3051=""),NA(),MAX(0,IF(_xlfn.DAYS(NOW(),B3051)=0,SameDayCycleTimeSettingValue,_xlfn.DAYS(NOW(),B3051))))</f>
        <v>#N/A</v>
      </c>
    </row>
    <row r="3052" spans="1:11" x14ac:dyDescent="0.25">
      <c r="A3052" s="32" t="str">
        <f>IF(AND(TRIM(INDEX(CompletedDateValues,ROW(A3052)))&lt;&gt;"",INDEX(CompletedDateValues,ROW(A3052))&gt;0),INDEX(CompletedDateValues,ROW(A3052)),"")</f>
        <v/>
      </c>
      <c r="B3052" s="32" t="str">
        <f>IF(AND(TRIM(INDEX(StartDateValues,ROW(A3052)))&lt;&gt;"",INDEX(StartDateValues,ROW(A3052))&gt;0),INDEX(StartDateValues,ROW(A3052)),"")</f>
        <v/>
      </c>
      <c r="C3052" s="22" t="str">
        <f t="shared" si="236"/>
        <v/>
      </c>
      <c r="D3052" s="3" t="str">
        <f t="shared" si="237"/>
        <v/>
      </c>
      <c r="E3052" s="3" t="str">
        <f t="shared" si="238"/>
        <v/>
      </c>
      <c r="F3052" s="3" t="str">
        <f t="shared" si="239"/>
        <v/>
      </c>
      <c r="G3052" s="3" t="str">
        <f>IF(A3052="","",IF(HOUR(A3052)&lt;StartHour,StartHour,IF(HOUR(A3052)&gt;FinishHour,FinishHour,HOUR(A3052))))</f>
        <v/>
      </c>
      <c r="H3052" s="3" t="str">
        <f t="shared" si="240"/>
        <v/>
      </c>
      <c r="I3052" s="33" t="e">
        <f>IF(OR(A3052="",B3052=""),NA(),MAX(0,IF(A3052-B3052=0,SameDayCycleTimeSettingValue,(A3052-B3052) *24)))</f>
        <v>#N/A</v>
      </c>
      <c r="J3052" s="33" t="e">
        <f>IF(OR(A3052="",B3052=""),NA(),MAX(0,IF(A3052-B3052=0,SameDayCycleTimeSettingValue,((A3052-B3052) *24)-(INT((A3052-B3052)) * (24-(FinishHour-StartHour))))))</f>
        <v>#N/A</v>
      </c>
      <c r="K3052" s="3" t="e">
        <f ca="1">IF(OR(A3052&lt;&gt;"",B3052=""),NA(),MAX(0,IF(_xlfn.DAYS(NOW(),B3052)=0,SameDayCycleTimeSettingValue,_xlfn.DAYS(NOW(),B3052))))</f>
        <v>#N/A</v>
      </c>
    </row>
    <row r="3053" spans="1:11" x14ac:dyDescent="0.25">
      <c r="A3053" s="32" t="str">
        <f>IF(AND(TRIM(INDEX(CompletedDateValues,ROW(A3053)))&lt;&gt;"",INDEX(CompletedDateValues,ROW(A3053))&gt;0),INDEX(CompletedDateValues,ROW(A3053)),"")</f>
        <v/>
      </c>
      <c r="B3053" s="32" t="str">
        <f>IF(AND(TRIM(INDEX(StartDateValues,ROW(A3053)))&lt;&gt;"",INDEX(StartDateValues,ROW(A3053))&gt;0),INDEX(StartDateValues,ROW(A3053)),"")</f>
        <v/>
      </c>
      <c r="C3053" s="22" t="str">
        <f t="shared" si="236"/>
        <v/>
      </c>
      <c r="D3053" s="3" t="str">
        <f t="shared" si="237"/>
        <v/>
      </c>
      <c r="E3053" s="3" t="str">
        <f t="shared" si="238"/>
        <v/>
      </c>
      <c r="F3053" s="3" t="str">
        <f t="shared" si="239"/>
        <v/>
      </c>
      <c r="G3053" s="3" t="str">
        <f>IF(A3053="","",IF(HOUR(A3053)&lt;StartHour,StartHour,IF(HOUR(A3053)&gt;FinishHour,FinishHour,HOUR(A3053))))</f>
        <v/>
      </c>
      <c r="H3053" s="3" t="str">
        <f t="shared" si="240"/>
        <v/>
      </c>
      <c r="I3053" s="33" t="e">
        <f>IF(OR(A3053="",B3053=""),NA(),MAX(0,IF(A3053-B3053=0,SameDayCycleTimeSettingValue,(A3053-B3053) *24)))</f>
        <v>#N/A</v>
      </c>
      <c r="J3053" s="33" t="e">
        <f>IF(OR(A3053="",B3053=""),NA(),MAX(0,IF(A3053-B3053=0,SameDayCycleTimeSettingValue,((A3053-B3053) *24)-(INT((A3053-B3053)) * (24-(FinishHour-StartHour))))))</f>
        <v>#N/A</v>
      </c>
      <c r="K3053" s="3" t="e">
        <f ca="1">IF(OR(A3053&lt;&gt;"",B3053=""),NA(),MAX(0,IF(_xlfn.DAYS(NOW(),B3053)=0,SameDayCycleTimeSettingValue,_xlfn.DAYS(NOW(),B3053))))</f>
        <v>#N/A</v>
      </c>
    </row>
    <row r="3054" spans="1:11" x14ac:dyDescent="0.25">
      <c r="A3054" s="32" t="str">
        <f>IF(AND(TRIM(INDEX(CompletedDateValues,ROW(A3054)))&lt;&gt;"",INDEX(CompletedDateValues,ROW(A3054))&gt;0),INDEX(CompletedDateValues,ROW(A3054)),"")</f>
        <v/>
      </c>
      <c r="B3054" s="32" t="str">
        <f>IF(AND(TRIM(INDEX(StartDateValues,ROW(A3054)))&lt;&gt;"",INDEX(StartDateValues,ROW(A3054))&gt;0),INDEX(StartDateValues,ROW(A3054)),"")</f>
        <v/>
      </c>
      <c r="C3054" s="22" t="str">
        <f t="shared" si="236"/>
        <v/>
      </c>
      <c r="D3054" s="3" t="str">
        <f t="shared" si="237"/>
        <v/>
      </c>
      <c r="E3054" s="3" t="str">
        <f t="shared" si="238"/>
        <v/>
      </c>
      <c r="F3054" s="3" t="str">
        <f t="shared" si="239"/>
        <v/>
      </c>
      <c r="G3054" s="3" t="str">
        <f>IF(A3054="","",IF(HOUR(A3054)&lt;StartHour,StartHour,IF(HOUR(A3054)&gt;FinishHour,FinishHour,HOUR(A3054))))</f>
        <v/>
      </c>
      <c r="H3054" s="3" t="str">
        <f t="shared" si="240"/>
        <v/>
      </c>
      <c r="I3054" s="33" t="e">
        <f>IF(OR(A3054="",B3054=""),NA(),MAX(0,IF(A3054-B3054=0,SameDayCycleTimeSettingValue,(A3054-B3054) *24)))</f>
        <v>#N/A</v>
      </c>
      <c r="J3054" s="33" t="e">
        <f>IF(OR(A3054="",B3054=""),NA(),MAX(0,IF(A3054-B3054=0,SameDayCycleTimeSettingValue,((A3054-B3054) *24)-(INT((A3054-B3054)) * (24-(FinishHour-StartHour))))))</f>
        <v>#N/A</v>
      </c>
      <c r="K3054" s="3" t="e">
        <f ca="1">IF(OR(A3054&lt;&gt;"",B3054=""),NA(),MAX(0,IF(_xlfn.DAYS(NOW(),B3054)=0,SameDayCycleTimeSettingValue,_xlfn.DAYS(NOW(),B3054))))</f>
        <v>#N/A</v>
      </c>
    </row>
    <row r="3055" spans="1:11" x14ac:dyDescent="0.25">
      <c r="A3055" s="32" t="str">
        <f>IF(AND(TRIM(INDEX(CompletedDateValues,ROW(A3055)))&lt;&gt;"",INDEX(CompletedDateValues,ROW(A3055))&gt;0),INDEX(CompletedDateValues,ROW(A3055)),"")</f>
        <v/>
      </c>
      <c r="B3055" s="32" t="str">
        <f>IF(AND(TRIM(INDEX(StartDateValues,ROW(A3055)))&lt;&gt;"",INDEX(StartDateValues,ROW(A3055))&gt;0),INDEX(StartDateValues,ROW(A3055)),"")</f>
        <v/>
      </c>
      <c r="C3055" s="22" t="str">
        <f t="shared" si="236"/>
        <v/>
      </c>
      <c r="D3055" s="3" t="str">
        <f t="shared" si="237"/>
        <v/>
      </c>
      <c r="E3055" s="3" t="str">
        <f t="shared" si="238"/>
        <v/>
      </c>
      <c r="F3055" s="3" t="str">
        <f t="shared" si="239"/>
        <v/>
      </c>
      <c r="G3055" s="3" t="str">
        <f>IF(A3055="","",IF(HOUR(A3055)&lt;StartHour,StartHour,IF(HOUR(A3055)&gt;FinishHour,FinishHour,HOUR(A3055))))</f>
        <v/>
      </c>
      <c r="H3055" s="3" t="str">
        <f t="shared" si="240"/>
        <v/>
      </c>
      <c r="I3055" s="33" t="e">
        <f>IF(OR(A3055="",B3055=""),NA(),MAX(0,IF(A3055-B3055=0,SameDayCycleTimeSettingValue,(A3055-B3055) *24)))</f>
        <v>#N/A</v>
      </c>
      <c r="J3055" s="33" t="e">
        <f>IF(OR(A3055="",B3055=""),NA(),MAX(0,IF(A3055-B3055=0,SameDayCycleTimeSettingValue,((A3055-B3055) *24)-(INT((A3055-B3055)) * (24-(FinishHour-StartHour))))))</f>
        <v>#N/A</v>
      </c>
      <c r="K3055" s="3" t="e">
        <f ca="1">IF(OR(A3055&lt;&gt;"",B3055=""),NA(),MAX(0,IF(_xlfn.DAYS(NOW(),B3055)=0,SameDayCycleTimeSettingValue,_xlfn.DAYS(NOW(),B3055))))</f>
        <v>#N/A</v>
      </c>
    </row>
    <row r="3056" spans="1:11" x14ac:dyDescent="0.25">
      <c r="A3056" s="32" t="str">
        <f>IF(AND(TRIM(INDEX(CompletedDateValues,ROW(A3056)))&lt;&gt;"",INDEX(CompletedDateValues,ROW(A3056))&gt;0),INDEX(CompletedDateValues,ROW(A3056)),"")</f>
        <v/>
      </c>
      <c r="B3056" s="32" t="str">
        <f>IF(AND(TRIM(INDEX(StartDateValues,ROW(A3056)))&lt;&gt;"",INDEX(StartDateValues,ROW(A3056))&gt;0),INDEX(StartDateValues,ROW(A3056)),"")</f>
        <v/>
      </c>
      <c r="C3056" s="22" t="str">
        <f t="shared" si="236"/>
        <v/>
      </c>
      <c r="D3056" s="3" t="str">
        <f t="shared" si="237"/>
        <v/>
      </c>
      <c r="E3056" s="3" t="str">
        <f t="shared" si="238"/>
        <v/>
      </c>
      <c r="F3056" s="3" t="str">
        <f t="shared" si="239"/>
        <v/>
      </c>
      <c r="G3056" s="3" t="str">
        <f>IF(A3056="","",IF(HOUR(A3056)&lt;StartHour,StartHour,IF(HOUR(A3056)&gt;FinishHour,FinishHour,HOUR(A3056))))</f>
        <v/>
      </c>
      <c r="H3056" s="3" t="str">
        <f t="shared" si="240"/>
        <v/>
      </c>
      <c r="I3056" s="33" t="e">
        <f>IF(OR(A3056="",B3056=""),NA(),MAX(0,IF(A3056-B3056=0,SameDayCycleTimeSettingValue,(A3056-B3056) *24)))</f>
        <v>#N/A</v>
      </c>
      <c r="J3056" s="33" t="e">
        <f>IF(OR(A3056="",B3056=""),NA(),MAX(0,IF(A3056-B3056=0,SameDayCycleTimeSettingValue,((A3056-B3056) *24)-(INT((A3056-B3056)) * (24-(FinishHour-StartHour))))))</f>
        <v>#N/A</v>
      </c>
      <c r="K3056" s="3" t="e">
        <f ca="1">IF(OR(A3056&lt;&gt;"",B3056=""),NA(),MAX(0,IF(_xlfn.DAYS(NOW(),B3056)=0,SameDayCycleTimeSettingValue,_xlfn.DAYS(NOW(),B3056))))</f>
        <v>#N/A</v>
      </c>
    </row>
    <row r="3057" spans="1:11" x14ac:dyDescent="0.25">
      <c r="A3057" s="32" t="str">
        <f>IF(AND(TRIM(INDEX(CompletedDateValues,ROW(A3057)))&lt;&gt;"",INDEX(CompletedDateValues,ROW(A3057))&gt;0),INDEX(CompletedDateValues,ROW(A3057)),"")</f>
        <v/>
      </c>
      <c r="B3057" s="32" t="str">
        <f>IF(AND(TRIM(INDEX(StartDateValues,ROW(A3057)))&lt;&gt;"",INDEX(StartDateValues,ROW(A3057))&gt;0),INDEX(StartDateValues,ROW(A3057)),"")</f>
        <v/>
      </c>
      <c r="C3057" s="22" t="str">
        <f t="shared" si="236"/>
        <v/>
      </c>
      <c r="D3057" s="3" t="str">
        <f t="shared" si="237"/>
        <v/>
      </c>
      <c r="E3057" s="3" t="str">
        <f t="shared" si="238"/>
        <v/>
      </c>
      <c r="F3057" s="3" t="str">
        <f t="shared" si="239"/>
        <v/>
      </c>
      <c r="G3057" s="3" t="str">
        <f>IF(A3057="","",IF(HOUR(A3057)&lt;StartHour,StartHour,IF(HOUR(A3057)&gt;FinishHour,FinishHour,HOUR(A3057))))</f>
        <v/>
      </c>
      <c r="H3057" s="3" t="str">
        <f t="shared" si="240"/>
        <v/>
      </c>
      <c r="I3057" s="33" t="e">
        <f>IF(OR(A3057="",B3057=""),NA(),MAX(0,IF(A3057-B3057=0,SameDayCycleTimeSettingValue,(A3057-B3057) *24)))</f>
        <v>#N/A</v>
      </c>
      <c r="J3057" s="33" t="e">
        <f>IF(OR(A3057="",B3057=""),NA(),MAX(0,IF(A3057-B3057=0,SameDayCycleTimeSettingValue,((A3057-B3057) *24)-(INT((A3057-B3057)) * (24-(FinishHour-StartHour))))))</f>
        <v>#N/A</v>
      </c>
      <c r="K3057" s="3" t="e">
        <f ca="1">IF(OR(A3057&lt;&gt;"",B3057=""),NA(),MAX(0,IF(_xlfn.DAYS(NOW(),B3057)=0,SameDayCycleTimeSettingValue,_xlfn.DAYS(NOW(),B3057))))</f>
        <v>#N/A</v>
      </c>
    </row>
    <row r="3058" spans="1:11" x14ac:dyDescent="0.25">
      <c r="A3058" s="32" t="str">
        <f>IF(AND(TRIM(INDEX(CompletedDateValues,ROW(A3058)))&lt;&gt;"",INDEX(CompletedDateValues,ROW(A3058))&gt;0),INDEX(CompletedDateValues,ROW(A3058)),"")</f>
        <v/>
      </c>
      <c r="B3058" s="32" t="str">
        <f>IF(AND(TRIM(INDEX(StartDateValues,ROW(A3058)))&lt;&gt;"",INDEX(StartDateValues,ROW(A3058))&gt;0),INDEX(StartDateValues,ROW(A3058)),"")</f>
        <v/>
      </c>
      <c r="C3058" s="22" t="str">
        <f t="shared" si="236"/>
        <v/>
      </c>
      <c r="D3058" s="3" t="str">
        <f t="shared" si="237"/>
        <v/>
      </c>
      <c r="E3058" s="3" t="str">
        <f t="shared" si="238"/>
        <v/>
      </c>
      <c r="F3058" s="3" t="str">
        <f t="shared" si="239"/>
        <v/>
      </c>
      <c r="G3058" s="3" t="str">
        <f>IF(A3058="","",IF(HOUR(A3058)&lt;StartHour,StartHour,IF(HOUR(A3058)&gt;FinishHour,FinishHour,HOUR(A3058))))</f>
        <v/>
      </c>
      <c r="H3058" s="3" t="str">
        <f t="shared" si="240"/>
        <v/>
      </c>
      <c r="I3058" s="33" t="e">
        <f>IF(OR(A3058="",B3058=""),NA(),MAX(0,IF(A3058-B3058=0,SameDayCycleTimeSettingValue,(A3058-B3058) *24)))</f>
        <v>#N/A</v>
      </c>
      <c r="J3058" s="33" t="e">
        <f>IF(OR(A3058="",B3058=""),NA(),MAX(0,IF(A3058-B3058=0,SameDayCycleTimeSettingValue,((A3058-B3058) *24)-(INT((A3058-B3058)) * (24-(FinishHour-StartHour))))))</f>
        <v>#N/A</v>
      </c>
      <c r="K3058" s="3" t="e">
        <f ca="1">IF(OR(A3058&lt;&gt;"",B3058=""),NA(),MAX(0,IF(_xlfn.DAYS(NOW(),B3058)=0,SameDayCycleTimeSettingValue,_xlfn.DAYS(NOW(),B3058))))</f>
        <v>#N/A</v>
      </c>
    </row>
    <row r="3059" spans="1:11" x14ac:dyDescent="0.25">
      <c r="A3059" s="32" t="str">
        <f>IF(AND(TRIM(INDEX(CompletedDateValues,ROW(A3059)))&lt;&gt;"",INDEX(CompletedDateValues,ROW(A3059))&gt;0),INDEX(CompletedDateValues,ROW(A3059)),"")</f>
        <v/>
      </c>
      <c r="B3059" s="32" t="str">
        <f>IF(AND(TRIM(INDEX(StartDateValues,ROW(A3059)))&lt;&gt;"",INDEX(StartDateValues,ROW(A3059))&gt;0),INDEX(StartDateValues,ROW(A3059)),"")</f>
        <v/>
      </c>
      <c r="C3059" s="22" t="str">
        <f t="shared" si="236"/>
        <v/>
      </c>
      <c r="D3059" s="3" t="str">
        <f t="shared" si="237"/>
        <v/>
      </c>
      <c r="E3059" s="3" t="str">
        <f t="shared" si="238"/>
        <v/>
      </c>
      <c r="F3059" s="3" t="str">
        <f t="shared" si="239"/>
        <v/>
      </c>
      <c r="G3059" s="3" t="str">
        <f>IF(A3059="","",IF(HOUR(A3059)&lt;StartHour,StartHour,IF(HOUR(A3059)&gt;FinishHour,FinishHour,HOUR(A3059))))</f>
        <v/>
      </c>
      <c r="H3059" s="3" t="str">
        <f t="shared" si="240"/>
        <v/>
      </c>
      <c r="I3059" s="33" t="e">
        <f>IF(OR(A3059="",B3059=""),NA(),MAX(0,IF(A3059-B3059=0,SameDayCycleTimeSettingValue,(A3059-B3059) *24)))</f>
        <v>#N/A</v>
      </c>
      <c r="J3059" s="33" t="e">
        <f>IF(OR(A3059="",B3059=""),NA(),MAX(0,IF(A3059-B3059=0,SameDayCycleTimeSettingValue,((A3059-B3059) *24)-(INT((A3059-B3059)) * (24-(FinishHour-StartHour))))))</f>
        <v>#N/A</v>
      </c>
      <c r="K3059" s="3" t="e">
        <f ca="1">IF(OR(A3059&lt;&gt;"",B3059=""),NA(),MAX(0,IF(_xlfn.DAYS(NOW(),B3059)=0,SameDayCycleTimeSettingValue,_xlfn.DAYS(NOW(),B3059))))</f>
        <v>#N/A</v>
      </c>
    </row>
    <row r="3060" spans="1:11" x14ac:dyDescent="0.25">
      <c r="A3060" s="32" t="str">
        <f>IF(AND(TRIM(INDEX(CompletedDateValues,ROW(A3060)))&lt;&gt;"",INDEX(CompletedDateValues,ROW(A3060))&gt;0),INDEX(CompletedDateValues,ROW(A3060)),"")</f>
        <v/>
      </c>
      <c r="B3060" s="32" t="str">
        <f>IF(AND(TRIM(INDEX(StartDateValues,ROW(A3060)))&lt;&gt;"",INDEX(StartDateValues,ROW(A3060))&gt;0),INDEX(StartDateValues,ROW(A3060)),"")</f>
        <v/>
      </c>
      <c r="C3060" s="22" t="str">
        <f t="shared" si="236"/>
        <v/>
      </c>
      <c r="D3060" s="3" t="str">
        <f t="shared" si="237"/>
        <v/>
      </c>
      <c r="E3060" s="3" t="str">
        <f t="shared" si="238"/>
        <v/>
      </c>
      <c r="F3060" s="3" t="str">
        <f t="shared" si="239"/>
        <v/>
      </c>
      <c r="G3060" s="3" t="str">
        <f>IF(A3060="","",IF(HOUR(A3060)&lt;StartHour,StartHour,IF(HOUR(A3060)&gt;FinishHour,FinishHour,HOUR(A3060))))</f>
        <v/>
      </c>
      <c r="H3060" s="3" t="str">
        <f t="shared" si="240"/>
        <v/>
      </c>
      <c r="I3060" s="33" t="e">
        <f>IF(OR(A3060="",B3060=""),NA(),MAX(0,IF(A3060-B3060=0,SameDayCycleTimeSettingValue,(A3060-B3060) *24)))</f>
        <v>#N/A</v>
      </c>
      <c r="J3060" s="33" t="e">
        <f>IF(OR(A3060="",B3060=""),NA(),MAX(0,IF(A3060-B3060=0,SameDayCycleTimeSettingValue,((A3060-B3060) *24)-(INT((A3060-B3060)) * (24-(FinishHour-StartHour))))))</f>
        <v>#N/A</v>
      </c>
      <c r="K3060" s="3" t="e">
        <f ca="1">IF(OR(A3060&lt;&gt;"",B3060=""),NA(),MAX(0,IF(_xlfn.DAYS(NOW(),B3060)=0,SameDayCycleTimeSettingValue,_xlfn.DAYS(NOW(),B3060))))</f>
        <v>#N/A</v>
      </c>
    </row>
    <row r="3061" spans="1:11" x14ac:dyDescent="0.25">
      <c r="A3061" s="32" t="str">
        <f>IF(AND(TRIM(INDEX(CompletedDateValues,ROW(A3061)))&lt;&gt;"",INDEX(CompletedDateValues,ROW(A3061))&gt;0),INDEX(CompletedDateValues,ROW(A3061)),"")</f>
        <v/>
      </c>
      <c r="B3061" s="32" t="str">
        <f>IF(AND(TRIM(INDEX(StartDateValues,ROW(A3061)))&lt;&gt;"",INDEX(StartDateValues,ROW(A3061))&gt;0),INDEX(StartDateValues,ROW(A3061)),"")</f>
        <v/>
      </c>
      <c r="C3061" s="22" t="str">
        <f t="shared" si="236"/>
        <v/>
      </c>
      <c r="D3061" s="3" t="str">
        <f t="shared" si="237"/>
        <v/>
      </c>
      <c r="E3061" s="3" t="str">
        <f t="shared" si="238"/>
        <v/>
      </c>
      <c r="F3061" s="3" t="str">
        <f t="shared" si="239"/>
        <v/>
      </c>
      <c r="G3061" s="3" t="str">
        <f>IF(A3061="","",IF(HOUR(A3061)&lt;StartHour,StartHour,IF(HOUR(A3061)&gt;FinishHour,FinishHour,HOUR(A3061))))</f>
        <v/>
      </c>
      <c r="H3061" s="3" t="str">
        <f t="shared" si="240"/>
        <v/>
      </c>
      <c r="I3061" s="33" t="e">
        <f>IF(OR(A3061="",B3061=""),NA(),MAX(0,IF(A3061-B3061=0,SameDayCycleTimeSettingValue,(A3061-B3061) *24)))</f>
        <v>#N/A</v>
      </c>
      <c r="J3061" s="33" t="e">
        <f>IF(OR(A3061="",B3061=""),NA(),MAX(0,IF(A3061-B3061=0,SameDayCycleTimeSettingValue,((A3061-B3061) *24)-(INT((A3061-B3061)) * (24-(FinishHour-StartHour))))))</f>
        <v>#N/A</v>
      </c>
      <c r="K3061" s="3" t="e">
        <f ca="1">IF(OR(A3061&lt;&gt;"",B3061=""),NA(),MAX(0,IF(_xlfn.DAYS(NOW(),B3061)=0,SameDayCycleTimeSettingValue,_xlfn.DAYS(NOW(),B3061))))</f>
        <v>#N/A</v>
      </c>
    </row>
    <row r="3062" spans="1:11" x14ac:dyDescent="0.25">
      <c r="A3062" s="32" t="str">
        <f>IF(AND(TRIM(INDEX(CompletedDateValues,ROW(A3062)))&lt;&gt;"",INDEX(CompletedDateValues,ROW(A3062))&gt;0),INDEX(CompletedDateValues,ROW(A3062)),"")</f>
        <v/>
      </c>
      <c r="B3062" s="32" t="str">
        <f>IF(AND(TRIM(INDEX(StartDateValues,ROW(A3062)))&lt;&gt;"",INDEX(StartDateValues,ROW(A3062))&gt;0),INDEX(StartDateValues,ROW(A3062)),"")</f>
        <v/>
      </c>
      <c r="C3062" s="22" t="str">
        <f t="shared" si="236"/>
        <v/>
      </c>
      <c r="D3062" s="3" t="str">
        <f t="shared" si="237"/>
        <v/>
      </c>
      <c r="E3062" s="3" t="str">
        <f t="shared" si="238"/>
        <v/>
      </c>
      <c r="F3062" s="3" t="str">
        <f t="shared" si="239"/>
        <v/>
      </c>
      <c r="G3062" s="3" t="str">
        <f>IF(A3062="","",IF(HOUR(A3062)&lt;StartHour,StartHour,IF(HOUR(A3062)&gt;FinishHour,FinishHour,HOUR(A3062))))</f>
        <v/>
      </c>
      <c r="H3062" s="3" t="str">
        <f t="shared" si="240"/>
        <v/>
      </c>
      <c r="I3062" s="33" t="e">
        <f>IF(OR(A3062="",B3062=""),NA(),MAX(0,IF(A3062-B3062=0,SameDayCycleTimeSettingValue,(A3062-B3062) *24)))</f>
        <v>#N/A</v>
      </c>
      <c r="J3062" s="33" t="e">
        <f>IF(OR(A3062="",B3062=""),NA(),MAX(0,IF(A3062-B3062=0,SameDayCycleTimeSettingValue,((A3062-B3062) *24)-(INT((A3062-B3062)) * (24-(FinishHour-StartHour))))))</f>
        <v>#N/A</v>
      </c>
      <c r="K3062" s="3" t="e">
        <f ca="1">IF(OR(A3062&lt;&gt;"",B3062=""),NA(),MAX(0,IF(_xlfn.DAYS(NOW(),B3062)=0,SameDayCycleTimeSettingValue,_xlfn.DAYS(NOW(),B3062))))</f>
        <v>#N/A</v>
      </c>
    </row>
    <row r="3063" spans="1:11" x14ac:dyDescent="0.25">
      <c r="A3063" s="32" t="str">
        <f>IF(AND(TRIM(INDEX(CompletedDateValues,ROW(A3063)))&lt;&gt;"",INDEX(CompletedDateValues,ROW(A3063))&gt;0),INDEX(CompletedDateValues,ROW(A3063)),"")</f>
        <v/>
      </c>
      <c r="B3063" s="32" t="str">
        <f>IF(AND(TRIM(INDEX(StartDateValues,ROW(A3063)))&lt;&gt;"",INDEX(StartDateValues,ROW(A3063))&gt;0),INDEX(StartDateValues,ROW(A3063)),"")</f>
        <v/>
      </c>
      <c r="C3063" s="22" t="str">
        <f t="shared" si="236"/>
        <v/>
      </c>
      <c r="D3063" s="3" t="str">
        <f t="shared" si="237"/>
        <v/>
      </c>
      <c r="E3063" s="3" t="str">
        <f t="shared" si="238"/>
        <v/>
      </c>
      <c r="F3063" s="3" t="str">
        <f t="shared" si="239"/>
        <v/>
      </c>
      <c r="G3063" s="3" t="str">
        <f>IF(A3063="","",IF(HOUR(A3063)&lt;StartHour,StartHour,IF(HOUR(A3063)&gt;FinishHour,FinishHour,HOUR(A3063))))</f>
        <v/>
      </c>
      <c r="H3063" s="3" t="str">
        <f t="shared" si="240"/>
        <v/>
      </c>
      <c r="I3063" s="33" t="e">
        <f>IF(OR(A3063="",B3063=""),NA(),MAX(0,IF(A3063-B3063=0,SameDayCycleTimeSettingValue,(A3063-B3063) *24)))</f>
        <v>#N/A</v>
      </c>
      <c r="J3063" s="33" t="e">
        <f>IF(OR(A3063="",B3063=""),NA(),MAX(0,IF(A3063-B3063=0,SameDayCycleTimeSettingValue,((A3063-B3063) *24)-(INT((A3063-B3063)) * (24-(FinishHour-StartHour))))))</f>
        <v>#N/A</v>
      </c>
      <c r="K3063" s="3" t="e">
        <f ca="1">IF(OR(A3063&lt;&gt;"",B3063=""),NA(),MAX(0,IF(_xlfn.DAYS(NOW(),B3063)=0,SameDayCycleTimeSettingValue,_xlfn.DAYS(NOW(),B3063))))</f>
        <v>#N/A</v>
      </c>
    </row>
    <row r="3064" spans="1:11" x14ac:dyDescent="0.25">
      <c r="A3064" s="32" t="str">
        <f>IF(AND(TRIM(INDEX(CompletedDateValues,ROW(A3064)))&lt;&gt;"",INDEX(CompletedDateValues,ROW(A3064))&gt;0),INDEX(CompletedDateValues,ROW(A3064)),"")</f>
        <v/>
      </c>
      <c r="B3064" s="32" t="str">
        <f>IF(AND(TRIM(INDEX(StartDateValues,ROW(A3064)))&lt;&gt;"",INDEX(StartDateValues,ROW(A3064))&gt;0),INDEX(StartDateValues,ROW(A3064)),"")</f>
        <v/>
      </c>
      <c r="C3064" s="22" t="str">
        <f t="shared" si="236"/>
        <v/>
      </c>
      <c r="D3064" s="3" t="str">
        <f t="shared" si="237"/>
        <v/>
      </c>
      <c r="E3064" s="3" t="str">
        <f t="shared" si="238"/>
        <v/>
      </c>
      <c r="F3064" s="3" t="str">
        <f t="shared" si="239"/>
        <v/>
      </c>
      <c r="G3064" s="3" t="str">
        <f>IF(A3064="","",IF(HOUR(A3064)&lt;StartHour,StartHour,IF(HOUR(A3064)&gt;FinishHour,FinishHour,HOUR(A3064))))</f>
        <v/>
      </c>
      <c r="H3064" s="3" t="str">
        <f t="shared" si="240"/>
        <v/>
      </c>
      <c r="I3064" s="33" t="e">
        <f>IF(OR(A3064="",B3064=""),NA(),MAX(0,IF(A3064-B3064=0,SameDayCycleTimeSettingValue,(A3064-B3064) *24)))</f>
        <v>#N/A</v>
      </c>
      <c r="J3064" s="33" t="e">
        <f>IF(OR(A3064="",B3064=""),NA(),MAX(0,IF(A3064-B3064=0,SameDayCycleTimeSettingValue,((A3064-B3064) *24)-(INT((A3064-B3064)) * (24-(FinishHour-StartHour))))))</f>
        <v>#N/A</v>
      </c>
      <c r="K3064" s="3" t="e">
        <f ca="1">IF(OR(A3064&lt;&gt;"",B3064=""),NA(),MAX(0,IF(_xlfn.DAYS(NOW(),B3064)=0,SameDayCycleTimeSettingValue,_xlfn.DAYS(NOW(),B3064))))</f>
        <v>#N/A</v>
      </c>
    </row>
    <row r="3065" spans="1:11" x14ac:dyDescent="0.25">
      <c r="A3065" s="32" t="str">
        <f>IF(AND(TRIM(INDEX(CompletedDateValues,ROW(A3065)))&lt;&gt;"",INDEX(CompletedDateValues,ROW(A3065))&gt;0),INDEX(CompletedDateValues,ROW(A3065)),"")</f>
        <v/>
      </c>
      <c r="B3065" s="32" t="str">
        <f>IF(AND(TRIM(INDEX(StartDateValues,ROW(A3065)))&lt;&gt;"",INDEX(StartDateValues,ROW(A3065))&gt;0),INDEX(StartDateValues,ROW(A3065)),"")</f>
        <v/>
      </c>
      <c r="C3065" s="22" t="str">
        <f t="shared" si="236"/>
        <v/>
      </c>
      <c r="D3065" s="3" t="str">
        <f t="shared" si="237"/>
        <v/>
      </c>
      <c r="E3065" s="3" t="str">
        <f t="shared" si="238"/>
        <v/>
      </c>
      <c r="F3065" s="3" t="str">
        <f t="shared" si="239"/>
        <v/>
      </c>
      <c r="G3065" s="3" t="str">
        <f>IF(A3065="","",IF(HOUR(A3065)&lt;StartHour,StartHour,IF(HOUR(A3065)&gt;FinishHour,FinishHour,HOUR(A3065))))</f>
        <v/>
      </c>
      <c r="H3065" s="3" t="str">
        <f t="shared" si="240"/>
        <v/>
      </c>
      <c r="I3065" s="33" t="e">
        <f>IF(OR(A3065="",B3065=""),NA(),MAX(0,IF(A3065-B3065=0,SameDayCycleTimeSettingValue,(A3065-B3065) *24)))</f>
        <v>#N/A</v>
      </c>
      <c r="J3065" s="33" t="e">
        <f>IF(OR(A3065="",B3065=""),NA(),MAX(0,IF(A3065-B3065=0,SameDayCycleTimeSettingValue,((A3065-B3065) *24)-(INT((A3065-B3065)) * (24-(FinishHour-StartHour))))))</f>
        <v>#N/A</v>
      </c>
      <c r="K3065" s="3" t="e">
        <f ca="1">IF(OR(A3065&lt;&gt;"",B3065=""),NA(),MAX(0,IF(_xlfn.DAYS(NOW(),B3065)=0,SameDayCycleTimeSettingValue,_xlfn.DAYS(NOW(),B3065))))</f>
        <v>#N/A</v>
      </c>
    </row>
    <row r="3066" spans="1:11" x14ac:dyDescent="0.25">
      <c r="A3066" s="32" t="str">
        <f>IF(AND(TRIM(INDEX(CompletedDateValues,ROW(A3066)))&lt;&gt;"",INDEX(CompletedDateValues,ROW(A3066))&gt;0),INDEX(CompletedDateValues,ROW(A3066)),"")</f>
        <v/>
      </c>
      <c r="B3066" s="32" t="str">
        <f>IF(AND(TRIM(INDEX(StartDateValues,ROW(A3066)))&lt;&gt;"",INDEX(StartDateValues,ROW(A3066))&gt;0),INDEX(StartDateValues,ROW(A3066)),"")</f>
        <v/>
      </c>
      <c r="C3066" s="22" t="str">
        <f t="shared" si="236"/>
        <v/>
      </c>
      <c r="D3066" s="3" t="str">
        <f t="shared" si="237"/>
        <v/>
      </c>
      <c r="E3066" s="3" t="str">
        <f t="shared" si="238"/>
        <v/>
      </c>
      <c r="F3066" s="3" t="str">
        <f t="shared" si="239"/>
        <v/>
      </c>
      <c r="G3066" s="3" t="str">
        <f>IF(A3066="","",IF(HOUR(A3066)&lt;StartHour,StartHour,IF(HOUR(A3066)&gt;FinishHour,FinishHour,HOUR(A3066))))</f>
        <v/>
      </c>
      <c r="H3066" s="3" t="str">
        <f t="shared" si="240"/>
        <v/>
      </c>
      <c r="I3066" s="33" t="e">
        <f>IF(OR(A3066="",B3066=""),NA(),MAX(0,IF(A3066-B3066=0,SameDayCycleTimeSettingValue,(A3066-B3066) *24)))</f>
        <v>#N/A</v>
      </c>
      <c r="J3066" s="33" t="e">
        <f>IF(OR(A3066="",B3066=""),NA(),MAX(0,IF(A3066-B3066=0,SameDayCycleTimeSettingValue,((A3066-B3066) *24)-(INT((A3066-B3066)) * (24-(FinishHour-StartHour))))))</f>
        <v>#N/A</v>
      </c>
      <c r="K3066" s="3" t="e">
        <f ca="1">IF(OR(A3066&lt;&gt;"",B3066=""),NA(),MAX(0,IF(_xlfn.DAYS(NOW(),B3066)=0,SameDayCycleTimeSettingValue,_xlfn.DAYS(NOW(),B3066))))</f>
        <v>#N/A</v>
      </c>
    </row>
    <row r="3067" spans="1:11" x14ac:dyDescent="0.25">
      <c r="A3067" s="32" t="str">
        <f>IF(AND(TRIM(INDEX(CompletedDateValues,ROW(A3067)))&lt;&gt;"",INDEX(CompletedDateValues,ROW(A3067))&gt;0),INDEX(CompletedDateValues,ROW(A3067)),"")</f>
        <v/>
      </c>
      <c r="B3067" s="32" t="str">
        <f>IF(AND(TRIM(INDEX(StartDateValues,ROW(A3067)))&lt;&gt;"",INDEX(StartDateValues,ROW(A3067))&gt;0),INDEX(StartDateValues,ROW(A3067)),"")</f>
        <v/>
      </c>
      <c r="C3067" s="22" t="str">
        <f t="shared" si="236"/>
        <v/>
      </c>
      <c r="D3067" s="3" t="str">
        <f t="shared" si="237"/>
        <v/>
      </c>
      <c r="E3067" s="3" t="str">
        <f t="shared" si="238"/>
        <v/>
      </c>
      <c r="F3067" s="3" t="str">
        <f t="shared" si="239"/>
        <v/>
      </c>
      <c r="G3067" s="3" t="str">
        <f>IF(A3067="","",IF(HOUR(A3067)&lt;StartHour,StartHour,IF(HOUR(A3067)&gt;FinishHour,FinishHour,HOUR(A3067))))</f>
        <v/>
      </c>
      <c r="H3067" s="3" t="str">
        <f t="shared" si="240"/>
        <v/>
      </c>
      <c r="I3067" s="33" t="e">
        <f>IF(OR(A3067="",B3067=""),NA(),MAX(0,IF(A3067-B3067=0,SameDayCycleTimeSettingValue,(A3067-B3067) *24)))</f>
        <v>#N/A</v>
      </c>
      <c r="J3067" s="33" t="e">
        <f>IF(OR(A3067="",B3067=""),NA(),MAX(0,IF(A3067-B3067=0,SameDayCycleTimeSettingValue,((A3067-B3067) *24)-(INT((A3067-B3067)) * (24-(FinishHour-StartHour))))))</f>
        <v>#N/A</v>
      </c>
      <c r="K3067" s="3" t="e">
        <f ca="1">IF(OR(A3067&lt;&gt;"",B3067=""),NA(),MAX(0,IF(_xlfn.DAYS(NOW(),B3067)=0,SameDayCycleTimeSettingValue,_xlfn.DAYS(NOW(),B3067))))</f>
        <v>#N/A</v>
      </c>
    </row>
    <row r="3068" spans="1:11" x14ac:dyDescent="0.25">
      <c r="A3068" s="32" t="str">
        <f>IF(AND(TRIM(INDEX(CompletedDateValues,ROW(A3068)))&lt;&gt;"",INDEX(CompletedDateValues,ROW(A3068))&gt;0),INDEX(CompletedDateValues,ROW(A3068)),"")</f>
        <v/>
      </c>
      <c r="B3068" s="32" t="str">
        <f>IF(AND(TRIM(INDEX(StartDateValues,ROW(A3068)))&lt;&gt;"",INDEX(StartDateValues,ROW(A3068))&gt;0),INDEX(StartDateValues,ROW(A3068)),"")</f>
        <v/>
      </c>
      <c r="C3068" s="22" t="str">
        <f t="shared" si="236"/>
        <v/>
      </c>
      <c r="D3068" s="3" t="str">
        <f t="shared" si="237"/>
        <v/>
      </c>
      <c r="E3068" s="3" t="str">
        <f t="shared" si="238"/>
        <v/>
      </c>
      <c r="F3068" s="3" t="str">
        <f t="shared" si="239"/>
        <v/>
      </c>
      <c r="G3068" s="3" t="str">
        <f>IF(A3068="","",IF(HOUR(A3068)&lt;StartHour,StartHour,IF(HOUR(A3068)&gt;FinishHour,FinishHour,HOUR(A3068))))</f>
        <v/>
      </c>
      <c r="H3068" s="3" t="str">
        <f t="shared" si="240"/>
        <v/>
      </c>
      <c r="I3068" s="33" t="e">
        <f>IF(OR(A3068="",B3068=""),NA(),MAX(0,IF(A3068-B3068=0,SameDayCycleTimeSettingValue,(A3068-B3068) *24)))</f>
        <v>#N/A</v>
      </c>
      <c r="J3068" s="33" t="e">
        <f>IF(OR(A3068="",B3068=""),NA(),MAX(0,IF(A3068-B3068=0,SameDayCycleTimeSettingValue,((A3068-B3068) *24)-(INT((A3068-B3068)) * (24-(FinishHour-StartHour))))))</f>
        <v>#N/A</v>
      </c>
      <c r="K3068" s="3" t="e">
        <f ca="1">IF(OR(A3068&lt;&gt;"",B3068=""),NA(),MAX(0,IF(_xlfn.DAYS(NOW(),B3068)=0,SameDayCycleTimeSettingValue,_xlfn.DAYS(NOW(),B3068))))</f>
        <v>#N/A</v>
      </c>
    </row>
    <row r="3069" spans="1:11" x14ac:dyDescent="0.25">
      <c r="A3069" s="32" t="str">
        <f>IF(AND(TRIM(INDEX(CompletedDateValues,ROW(A3069)))&lt;&gt;"",INDEX(CompletedDateValues,ROW(A3069))&gt;0),INDEX(CompletedDateValues,ROW(A3069)),"")</f>
        <v/>
      </c>
      <c r="B3069" s="32" t="str">
        <f>IF(AND(TRIM(INDEX(StartDateValues,ROW(A3069)))&lt;&gt;"",INDEX(StartDateValues,ROW(A3069))&gt;0),INDEX(StartDateValues,ROW(A3069)),"")</f>
        <v/>
      </c>
      <c r="C3069" s="22" t="str">
        <f t="shared" si="236"/>
        <v/>
      </c>
      <c r="D3069" s="3" t="str">
        <f t="shared" si="237"/>
        <v/>
      </c>
      <c r="E3069" s="3" t="str">
        <f t="shared" si="238"/>
        <v/>
      </c>
      <c r="F3069" s="3" t="str">
        <f t="shared" si="239"/>
        <v/>
      </c>
      <c r="G3069" s="3" t="str">
        <f>IF(A3069="","",IF(HOUR(A3069)&lt;StartHour,StartHour,IF(HOUR(A3069)&gt;FinishHour,FinishHour,HOUR(A3069))))</f>
        <v/>
      </c>
      <c r="H3069" s="3" t="str">
        <f t="shared" si="240"/>
        <v/>
      </c>
      <c r="I3069" s="33" t="e">
        <f>IF(OR(A3069="",B3069=""),NA(),MAX(0,IF(A3069-B3069=0,SameDayCycleTimeSettingValue,(A3069-B3069) *24)))</f>
        <v>#N/A</v>
      </c>
      <c r="J3069" s="33" t="e">
        <f>IF(OR(A3069="",B3069=""),NA(),MAX(0,IF(A3069-B3069=0,SameDayCycleTimeSettingValue,((A3069-B3069) *24)-(INT((A3069-B3069)) * (24-(FinishHour-StartHour))))))</f>
        <v>#N/A</v>
      </c>
      <c r="K3069" s="3" t="e">
        <f ca="1">IF(OR(A3069&lt;&gt;"",B3069=""),NA(),MAX(0,IF(_xlfn.DAYS(NOW(),B3069)=0,SameDayCycleTimeSettingValue,_xlfn.DAYS(NOW(),B3069))))</f>
        <v>#N/A</v>
      </c>
    </row>
    <row r="3070" spans="1:11" x14ac:dyDescent="0.25">
      <c r="A3070" s="32" t="str">
        <f>IF(AND(TRIM(INDEX(CompletedDateValues,ROW(A3070)))&lt;&gt;"",INDEX(CompletedDateValues,ROW(A3070))&gt;0),INDEX(CompletedDateValues,ROW(A3070)),"")</f>
        <v/>
      </c>
      <c r="B3070" s="32" t="str">
        <f>IF(AND(TRIM(INDEX(StartDateValues,ROW(A3070)))&lt;&gt;"",INDEX(StartDateValues,ROW(A3070))&gt;0),INDEX(StartDateValues,ROW(A3070)),"")</f>
        <v/>
      </c>
      <c r="C3070" s="22" t="str">
        <f t="shared" si="236"/>
        <v/>
      </c>
      <c r="D3070" s="3" t="str">
        <f t="shared" si="237"/>
        <v/>
      </c>
      <c r="E3070" s="3" t="str">
        <f t="shared" si="238"/>
        <v/>
      </c>
      <c r="F3070" s="3" t="str">
        <f t="shared" si="239"/>
        <v/>
      </c>
      <c r="G3070" s="3" t="str">
        <f>IF(A3070="","",IF(HOUR(A3070)&lt;StartHour,StartHour,IF(HOUR(A3070)&gt;FinishHour,FinishHour,HOUR(A3070))))</f>
        <v/>
      </c>
      <c r="H3070" s="3" t="str">
        <f t="shared" si="240"/>
        <v/>
      </c>
      <c r="I3070" s="33" t="e">
        <f>IF(OR(A3070="",B3070=""),NA(),MAX(0,IF(A3070-B3070=0,SameDayCycleTimeSettingValue,(A3070-B3070) *24)))</f>
        <v>#N/A</v>
      </c>
      <c r="J3070" s="33" t="e">
        <f>IF(OR(A3070="",B3070=""),NA(),MAX(0,IF(A3070-B3070=0,SameDayCycleTimeSettingValue,((A3070-B3070) *24)-(INT((A3070-B3070)) * (24-(FinishHour-StartHour))))))</f>
        <v>#N/A</v>
      </c>
      <c r="K3070" s="3" t="e">
        <f ca="1">IF(OR(A3070&lt;&gt;"",B3070=""),NA(),MAX(0,IF(_xlfn.DAYS(NOW(),B3070)=0,SameDayCycleTimeSettingValue,_xlfn.DAYS(NOW(),B3070))))</f>
        <v>#N/A</v>
      </c>
    </row>
    <row r="3071" spans="1:11" x14ac:dyDescent="0.25">
      <c r="A3071" s="32" t="str">
        <f>IF(AND(TRIM(INDEX(CompletedDateValues,ROW(A3071)))&lt;&gt;"",INDEX(CompletedDateValues,ROW(A3071))&gt;0),INDEX(CompletedDateValues,ROW(A3071)),"")</f>
        <v/>
      </c>
      <c r="B3071" s="32" t="str">
        <f>IF(AND(TRIM(INDEX(StartDateValues,ROW(A3071)))&lt;&gt;"",INDEX(StartDateValues,ROW(A3071))&gt;0),INDEX(StartDateValues,ROW(A3071)),"")</f>
        <v/>
      </c>
      <c r="C3071" s="22" t="str">
        <f t="shared" si="236"/>
        <v/>
      </c>
      <c r="D3071" s="3" t="str">
        <f t="shared" si="237"/>
        <v/>
      </c>
      <c r="E3071" s="3" t="str">
        <f t="shared" si="238"/>
        <v/>
      </c>
      <c r="F3071" s="3" t="str">
        <f t="shared" si="239"/>
        <v/>
      </c>
      <c r="G3071" s="3" t="str">
        <f>IF(A3071="","",IF(HOUR(A3071)&lt;StartHour,StartHour,IF(HOUR(A3071)&gt;FinishHour,FinishHour,HOUR(A3071))))</f>
        <v/>
      </c>
      <c r="H3071" s="3" t="str">
        <f t="shared" si="240"/>
        <v/>
      </c>
      <c r="I3071" s="33" t="e">
        <f>IF(OR(A3071="",B3071=""),NA(),MAX(0,IF(A3071-B3071=0,SameDayCycleTimeSettingValue,(A3071-B3071) *24)))</f>
        <v>#N/A</v>
      </c>
      <c r="J3071" s="33" t="e">
        <f>IF(OR(A3071="",B3071=""),NA(),MAX(0,IF(A3071-B3071=0,SameDayCycleTimeSettingValue,((A3071-B3071) *24)-(INT((A3071-B3071)) * (24-(FinishHour-StartHour))))))</f>
        <v>#N/A</v>
      </c>
      <c r="K3071" s="3" t="e">
        <f ca="1">IF(OR(A3071&lt;&gt;"",B3071=""),NA(),MAX(0,IF(_xlfn.DAYS(NOW(),B3071)=0,SameDayCycleTimeSettingValue,_xlfn.DAYS(NOW(),B3071))))</f>
        <v>#N/A</v>
      </c>
    </row>
    <row r="3072" spans="1:11" x14ac:dyDescent="0.25">
      <c r="A3072" s="32" t="str">
        <f>IF(AND(TRIM(INDEX(CompletedDateValues,ROW(A3072)))&lt;&gt;"",INDEX(CompletedDateValues,ROW(A3072))&gt;0),INDEX(CompletedDateValues,ROW(A3072)),"")</f>
        <v/>
      </c>
      <c r="B3072" s="32" t="str">
        <f>IF(AND(TRIM(INDEX(StartDateValues,ROW(A3072)))&lt;&gt;"",INDEX(StartDateValues,ROW(A3072))&gt;0),INDEX(StartDateValues,ROW(A3072)),"")</f>
        <v/>
      </c>
      <c r="C3072" s="22" t="str">
        <f t="shared" si="236"/>
        <v/>
      </c>
      <c r="D3072" s="3" t="str">
        <f t="shared" si="237"/>
        <v/>
      </c>
      <c r="E3072" s="3" t="str">
        <f t="shared" si="238"/>
        <v/>
      </c>
      <c r="F3072" s="3" t="str">
        <f t="shared" si="239"/>
        <v/>
      </c>
      <c r="G3072" s="3" t="str">
        <f>IF(A3072="","",IF(HOUR(A3072)&lt;StartHour,StartHour,IF(HOUR(A3072)&gt;FinishHour,FinishHour,HOUR(A3072))))</f>
        <v/>
      </c>
      <c r="H3072" s="3" t="str">
        <f t="shared" si="240"/>
        <v/>
      </c>
      <c r="I3072" s="33" t="e">
        <f>IF(OR(A3072="",B3072=""),NA(),MAX(0,IF(A3072-B3072=0,SameDayCycleTimeSettingValue,(A3072-B3072) *24)))</f>
        <v>#N/A</v>
      </c>
      <c r="J3072" s="33" t="e">
        <f>IF(OR(A3072="",B3072=""),NA(),MAX(0,IF(A3072-B3072=0,SameDayCycleTimeSettingValue,((A3072-B3072) *24)-(INT((A3072-B3072)) * (24-(FinishHour-StartHour))))))</f>
        <v>#N/A</v>
      </c>
      <c r="K3072" s="3" t="e">
        <f ca="1">IF(OR(A3072&lt;&gt;"",B3072=""),NA(),MAX(0,IF(_xlfn.DAYS(NOW(),B3072)=0,SameDayCycleTimeSettingValue,_xlfn.DAYS(NOW(),B3072))))</f>
        <v>#N/A</v>
      </c>
    </row>
    <row r="3073" spans="1:11" x14ac:dyDescent="0.25">
      <c r="A3073" s="32" t="str">
        <f>IF(AND(TRIM(INDEX(CompletedDateValues,ROW(A3073)))&lt;&gt;"",INDEX(CompletedDateValues,ROW(A3073))&gt;0),INDEX(CompletedDateValues,ROW(A3073)),"")</f>
        <v/>
      </c>
      <c r="B3073" s="32" t="str">
        <f>IF(AND(TRIM(INDEX(StartDateValues,ROW(A3073)))&lt;&gt;"",INDEX(StartDateValues,ROW(A3073))&gt;0),INDEX(StartDateValues,ROW(A3073)),"")</f>
        <v/>
      </c>
      <c r="C3073" s="22" t="str">
        <f t="shared" si="236"/>
        <v/>
      </c>
      <c r="D3073" s="3" t="str">
        <f t="shared" si="237"/>
        <v/>
      </c>
      <c r="E3073" s="3" t="str">
        <f t="shared" si="238"/>
        <v/>
      </c>
      <c r="F3073" s="3" t="str">
        <f t="shared" si="239"/>
        <v/>
      </c>
      <c r="G3073" s="3" t="str">
        <f>IF(A3073="","",IF(HOUR(A3073)&lt;StartHour,StartHour,IF(HOUR(A3073)&gt;FinishHour,FinishHour,HOUR(A3073))))</f>
        <v/>
      </c>
      <c r="H3073" s="3" t="str">
        <f t="shared" si="240"/>
        <v/>
      </c>
      <c r="I3073" s="33" t="e">
        <f>IF(OR(A3073="",B3073=""),NA(),MAX(0,IF(A3073-B3073=0,SameDayCycleTimeSettingValue,(A3073-B3073) *24)))</f>
        <v>#N/A</v>
      </c>
      <c r="J3073" s="33" t="e">
        <f>IF(OR(A3073="",B3073=""),NA(),MAX(0,IF(A3073-B3073=0,SameDayCycleTimeSettingValue,((A3073-B3073) *24)-(INT((A3073-B3073)) * (24-(FinishHour-StartHour))))))</f>
        <v>#N/A</v>
      </c>
      <c r="K3073" s="3" t="e">
        <f ca="1">IF(OR(A3073&lt;&gt;"",B3073=""),NA(),MAX(0,IF(_xlfn.DAYS(NOW(),B3073)=0,SameDayCycleTimeSettingValue,_xlfn.DAYS(NOW(),B3073))))</f>
        <v>#N/A</v>
      </c>
    </row>
    <row r="3074" spans="1:11" x14ac:dyDescent="0.25">
      <c r="A3074" s="32" t="str">
        <f>IF(AND(TRIM(INDEX(CompletedDateValues,ROW(A3074)))&lt;&gt;"",INDEX(CompletedDateValues,ROW(A3074))&gt;0),INDEX(CompletedDateValues,ROW(A3074)),"")</f>
        <v/>
      </c>
      <c r="B3074" s="32" t="str">
        <f>IF(AND(TRIM(INDEX(StartDateValues,ROW(A3074)))&lt;&gt;"",INDEX(StartDateValues,ROW(A3074))&gt;0),INDEX(StartDateValues,ROW(A3074)),"")</f>
        <v/>
      </c>
      <c r="C3074" s="22" t="str">
        <f t="shared" si="236"/>
        <v/>
      </c>
      <c r="D3074" s="3" t="str">
        <f t="shared" si="237"/>
        <v/>
      </c>
      <c r="E3074" s="3" t="str">
        <f t="shared" si="238"/>
        <v/>
      </c>
      <c r="F3074" s="3" t="str">
        <f t="shared" si="239"/>
        <v/>
      </c>
      <c r="G3074" s="3" t="str">
        <f>IF(A3074="","",IF(HOUR(A3074)&lt;StartHour,StartHour,IF(HOUR(A3074)&gt;FinishHour,FinishHour,HOUR(A3074))))</f>
        <v/>
      </c>
      <c r="H3074" s="3" t="str">
        <f t="shared" si="240"/>
        <v/>
      </c>
      <c r="I3074" s="33" t="e">
        <f>IF(OR(A3074="",B3074=""),NA(),MAX(0,IF(A3074-B3074=0,SameDayCycleTimeSettingValue,(A3074-B3074) *24)))</f>
        <v>#N/A</v>
      </c>
      <c r="J3074" s="33" t="e">
        <f>IF(OR(A3074="",B3074=""),NA(),MAX(0,IF(A3074-B3074=0,SameDayCycleTimeSettingValue,((A3074-B3074) *24)-(INT((A3074-B3074)) * (24-(FinishHour-StartHour))))))</f>
        <v>#N/A</v>
      </c>
      <c r="K3074" s="3" t="e">
        <f ca="1">IF(OR(A3074&lt;&gt;"",B3074=""),NA(),MAX(0,IF(_xlfn.DAYS(NOW(),B3074)=0,SameDayCycleTimeSettingValue,_xlfn.DAYS(NOW(),B3074))))</f>
        <v>#N/A</v>
      </c>
    </row>
    <row r="3075" spans="1:11" x14ac:dyDescent="0.25">
      <c r="A3075" s="32" t="str">
        <f>IF(AND(TRIM(INDEX(CompletedDateValues,ROW(A3075)))&lt;&gt;"",INDEX(CompletedDateValues,ROW(A3075))&gt;0),INDEX(CompletedDateValues,ROW(A3075)),"")</f>
        <v/>
      </c>
      <c r="B3075" s="32" t="str">
        <f>IF(AND(TRIM(INDEX(StartDateValues,ROW(A3075)))&lt;&gt;"",INDEX(StartDateValues,ROW(A3075))&gt;0),INDEX(StartDateValues,ROW(A3075)),"")</f>
        <v/>
      </c>
      <c r="C3075" s="22" t="str">
        <f t="shared" ref="C3075:C3138" si="241">IF(AND(TRIM(INDEX(WorkTypeValues,ROW(A3075)))&lt;&gt;"",INDEX(WorkTypeValues,ROW(A3075))&gt;0),INDEX(WorkTypeValues,ROW(A3075)),"")</f>
        <v/>
      </c>
      <c r="D3075" s="3" t="str">
        <f t="shared" ref="D3075:D3138" si="242">IF(A3075="", "",YEAR(A3075))</f>
        <v/>
      </c>
      <c r="E3075" s="3" t="str">
        <f t="shared" ref="E3075:E3138" si="243">IF(A3075="","",MONTH(A3075))</f>
        <v/>
      </c>
      <c r="F3075" s="3" t="str">
        <f t="shared" ref="F3075:F3138" si="244">IF(A3075="","",DAY(A3075))</f>
        <v/>
      </c>
      <c r="G3075" s="3" t="str">
        <f>IF(A3075="","",IF(HOUR(A3075)&lt;StartHour,StartHour,IF(HOUR(A3075)&gt;FinishHour,FinishHour,HOUR(A3075))))</f>
        <v/>
      </c>
      <c r="H3075" s="3" t="str">
        <f t="shared" ref="H3075:H3138" si="245">IF(D3075="","",D3075&amp;"-"&amp;TEXT(E3075,"00") &amp;"-"&amp;TEXT(F3075,"00") &amp;"-"&amp;TEXT(G3075,"00"))</f>
        <v/>
      </c>
      <c r="I3075" s="33" t="e">
        <f>IF(OR(A3075="",B3075=""),NA(),MAX(0,IF(A3075-B3075=0,SameDayCycleTimeSettingValue,(A3075-B3075) *24)))</f>
        <v>#N/A</v>
      </c>
      <c r="J3075" s="33" t="e">
        <f>IF(OR(A3075="",B3075=""),NA(),MAX(0,IF(A3075-B3075=0,SameDayCycleTimeSettingValue,((A3075-B3075) *24)-(INT((A3075-B3075)) * (24-(FinishHour-StartHour))))))</f>
        <v>#N/A</v>
      </c>
      <c r="K3075" s="3" t="e">
        <f ca="1">IF(OR(A3075&lt;&gt;"",B3075=""),NA(),MAX(0,IF(_xlfn.DAYS(NOW(),B3075)=0,SameDayCycleTimeSettingValue,_xlfn.DAYS(NOW(),B3075))))</f>
        <v>#N/A</v>
      </c>
    </row>
    <row r="3076" spans="1:11" x14ac:dyDescent="0.25">
      <c r="A3076" s="32" t="str">
        <f>IF(AND(TRIM(INDEX(CompletedDateValues,ROW(A3076)))&lt;&gt;"",INDEX(CompletedDateValues,ROW(A3076))&gt;0),INDEX(CompletedDateValues,ROW(A3076)),"")</f>
        <v/>
      </c>
      <c r="B3076" s="32" t="str">
        <f>IF(AND(TRIM(INDEX(StartDateValues,ROW(A3076)))&lt;&gt;"",INDEX(StartDateValues,ROW(A3076))&gt;0),INDEX(StartDateValues,ROW(A3076)),"")</f>
        <v/>
      </c>
      <c r="C3076" s="22" t="str">
        <f t="shared" si="241"/>
        <v/>
      </c>
      <c r="D3076" s="3" t="str">
        <f t="shared" si="242"/>
        <v/>
      </c>
      <c r="E3076" s="3" t="str">
        <f t="shared" si="243"/>
        <v/>
      </c>
      <c r="F3076" s="3" t="str">
        <f t="shared" si="244"/>
        <v/>
      </c>
      <c r="G3076" s="3" t="str">
        <f>IF(A3076="","",IF(HOUR(A3076)&lt;StartHour,StartHour,IF(HOUR(A3076)&gt;FinishHour,FinishHour,HOUR(A3076))))</f>
        <v/>
      </c>
      <c r="H3076" s="3" t="str">
        <f t="shared" si="245"/>
        <v/>
      </c>
      <c r="I3076" s="33" t="e">
        <f>IF(OR(A3076="",B3076=""),NA(),MAX(0,IF(A3076-B3076=0,SameDayCycleTimeSettingValue,(A3076-B3076) *24)))</f>
        <v>#N/A</v>
      </c>
      <c r="J3076" s="33" t="e">
        <f>IF(OR(A3076="",B3076=""),NA(),MAX(0,IF(A3076-B3076=0,SameDayCycleTimeSettingValue,((A3076-B3076) *24)-(INT((A3076-B3076)) * (24-(FinishHour-StartHour))))))</f>
        <v>#N/A</v>
      </c>
      <c r="K3076" s="3" t="e">
        <f ca="1">IF(OR(A3076&lt;&gt;"",B3076=""),NA(),MAX(0,IF(_xlfn.DAYS(NOW(),B3076)=0,SameDayCycleTimeSettingValue,_xlfn.DAYS(NOW(),B3076))))</f>
        <v>#N/A</v>
      </c>
    </row>
    <row r="3077" spans="1:11" x14ac:dyDescent="0.25">
      <c r="A3077" s="32" t="str">
        <f>IF(AND(TRIM(INDEX(CompletedDateValues,ROW(A3077)))&lt;&gt;"",INDEX(CompletedDateValues,ROW(A3077))&gt;0),INDEX(CompletedDateValues,ROW(A3077)),"")</f>
        <v/>
      </c>
      <c r="B3077" s="32" t="str">
        <f>IF(AND(TRIM(INDEX(StartDateValues,ROW(A3077)))&lt;&gt;"",INDEX(StartDateValues,ROW(A3077))&gt;0),INDEX(StartDateValues,ROW(A3077)),"")</f>
        <v/>
      </c>
      <c r="C3077" s="22" t="str">
        <f t="shared" si="241"/>
        <v/>
      </c>
      <c r="D3077" s="3" t="str">
        <f t="shared" si="242"/>
        <v/>
      </c>
      <c r="E3077" s="3" t="str">
        <f t="shared" si="243"/>
        <v/>
      </c>
      <c r="F3077" s="3" t="str">
        <f t="shared" si="244"/>
        <v/>
      </c>
      <c r="G3077" s="3" t="str">
        <f>IF(A3077="","",IF(HOUR(A3077)&lt;StartHour,StartHour,IF(HOUR(A3077)&gt;FinishHour,FinishHour,HOUR(A3077))))</f>
        <v/>
      </c>
      <c r="H3077" s="3" t="str">
        <f t="shared" si="245"/>
        <v/>
      </c>
      <c r="I3077" s="33" t="e">
        <f>IF(OR(A3077="",B3077=""),NA(),MAX(0,IF(A3077-B3077=0,SameDayCycleTimeSettingValue,(A3077-B3077) *24)))</f>
        <v>#N/A</v>
      </c>
      <c r="J3077" s="33" t="e">
        <f>IF(OR(A3077="",B3077=""),NA(),MAX(0,IF(A3077-B3077=0,SameDayCycleTimeSettingValue,((A3077-B3077) *24)-(INT((A3077-B3077)) * (24-(FinishHour-StartHour))))))</f>
        <v>#N/A</v>
      </c>
      <c r="K3077" s="3" t="e">
        <f ca="1">IF(OR(A3077&lt;&gt;"",B3077=""),NA(),MAX(0,IF(_xlfn.DAYS(NOW(),B3077)=0,SameDayCycleTimeSettingValue,_xlfn.DAYS(NOW(),B3077))))</f>
        <v>#N/A</v>
      </c>
    </row>
    <row r="3078" spans="1:11" x14ac:dyDescent="0.25">
      <c r="A3078" s="32" t="str">
        <f>IF(AND(TRIM(INDEX(CompletedDateValues,ROW(A3078)))&lt;&gt;"",INDEX(CompletedDateValues,ROW(A3078))&gt;0),INDEX(CompletedDateValues,ROW(A3078)),"")</f>
        <v/>
      </c>
      <c r="B3078" s="32" t="str">
        <f>IF(AND(TRIM(INDEX(StartDateValues,ROW(A3078)))&lt;&gt;"",INDEX(StartDateValues,ROW(A3078))&gt;0),INDEX(StartDateValues,ROW(A3078)),"")</f>
        <v/>
      </c>
      <c r="C3078" s="22" t="str">
        <f t="shared" si="241"/>
        <v/>
      </c>
      <c r="D3078" s="3" t="str">
        <f t="shared" si="242"/>
        <v/>
      </c>
      <c r="E3078" s="3" t="str">
        <f t="shared" si="243"/>
        <v/>
      </c>
      <c r="F3078" s="3" t="str">
        <f t="shared" si="244"/>
        <v/>
      </c>
      <c r="G3078" s="3" t="str">
        <f>IF(A3078="","",IF(HOUR(A3078)&lt;StartHour,StartHour,IF(HOUR(A3078)&gt;FinishHour,FinishHour,HOUR(A3078))))</f>
        <v/>
      </c>
      <c r="H3078" s="3" t="str">
        <f t="shared" si="245"/>
        <v/>
      </c>
      <c r="I3078" s="33" t="e">
        <f>IF(OR(A3078="",B3078=""),NA(),MAX(0,IF(A3078-B3078=0,SameDayCycleTimeSettingValue,(A3078-B3078) *24)))</f>
        <v>#N/A</v>
      </c>
      <c r="J3078" s="33" t="e">
        <f>IF(OR(A3078="",B3078=""),NA(),MAX(0,IF(A3078-B3078=0,SameDayCycleTimeSettingValue,((A3078-B3078) *24)-(INT((A3078-B3078)) * (24-(FinishHour-StartHour))))))</f>
        <v>#N/A</v>
      </c>
      <c r="K3078" s="3" t="e">
        <f ca="1">IF(OR(A3078&lt;&gt;"",B3078=""),NA(),MAX(0,IF(_xlfn.DAYS(NOW(),B3078)=0,SameDayCycleTimeSettingValue,_xlfn.DAYS(NOW(),B3078))))</f>
        <v>#N/A</v>
      </c>
    </row>
    <row r="3079" spans="1:11" x14ac:dyDescent="0.25">
      <c r="A3079" s="32" t="str">
        <f>IF(AND(TRIM(INDEX(CompletedDateValues,ROW(A3079)))&lt;&gt;"",INDEX(CompletedDateValues,ROW(A3079))&gt;0),INDEX(CompletedDateValues,ROW(A3079)),"")</f>
        <v/>
      </c>
      <c r="B3079" s="32" t="str">
        <f>IF(AND(TRIM(INDEX(StartDateValues,ROW(A3079)))&lt;&gt;"",INDEX(StartDateValues,ROW(A3079))&gt;0),INDEX(StartDateValues,ROW(A3079)),"")</f>
        <v/>
      </c>
      <c r="C3079" s="22" t="str">
        <f t="shared" si="241"/>
        <v/>
      </c>
      <c r="D3079" s="3" t="str">
        <f t="shared" si="242"/>
        <v/>
      </c>
      <c r="E3079" s="3" t="str">
        <f t="shared" si="243"/>
        <v/>
      </c>
      <c r="F3079" s="3" t="str">
        <f t="shared" si="244"/>
        <v/>
      </c>
      <c r="G3079" s="3" t="str">
        <f>IF(A3079="","",IF(HOUR(A3079)&lt;StartHour,StartHour,IF(HOUR(A3079)&gt;FinishHour,FinishHour,HOUR(A3079))))</f>
        <v/>
      </c>
      <c r="H3079" s="3" t="str">
        <f t="shared" si="245"/>
        <v/>
      </c>
      <c r="I3079" s="33" t="e">
        <f>IF(OR(A3079="",B3079=""),NA(),MAX(0,IF(A3079-B3079=0,SameDayCycleTimeSettingValue,(A3079-B3079) *24)))</f>
        <v>#N/A</v>
      </c>
      <c r="J3079" s="33" t="e">
        <f>IF(OR(A3079="",B3079=""),NA(),MAX(0,IF(A3079-B3079=0,SameDayCycleTimeSettingValue,((A3079-B3079) *24)-(INT((A3079-B3079)) * (24-(FinishHour-StartHour))))))</f>
        <v>#N/A</v>
      </c>
      <c r="K3079" s="3" t="e">
        <f ca="1">IF(OR(A3079&lt;&gt;"",B3079=""),NA(),MAX(0,IF(_xlfn.DAYS(NOW(),B3079)=0,SameDayCycleTimeSettingValue,_xlfn.DAYS(NOW(),B3079))))</f>
        <v>#N/A</v>
      </c>
    </row>
    <row r="3080" spans="1:11" x14ac:dyDescent="0.25">
      <c r="A3080" s="32" t="str">
        <f>IF(AND(TRIM(INDEX(CompletedDateValues,ROW(A3080)))&lt;&gt;"",INDEX(CompletedDateValues,ROW(A3080))&gt;0),INDEX(CompletedDateValues,ROW(A3080)),"")</f>
        <v/>
      </c>
      <c r="B3080" s="32" t="str">
        <f>IF(AND(TRIM(INDEX(StartDateValues,ROW(A3080)))&lt;&gt;"",INDEX(StartDateValues,ROW(A3080))&gt;0),INDEX(StartDateValues,ROW(A3080)),"")</f>
        <v/>
      </c>
      <c r="C3080" s="22" t="str">
        <f t="shared" si="241"/>
        <v/>
      </c>
      <c r="D3080" s="3" t="str">
        <f t="shared" si="242"/>
        <v/>
      </c>
      <c r="E3080" s="3" t="str">
        <f t="shared" si="243"/>
        <v/>
      </c>
      <c r="F3080" s="3" t="str">
        <f t="shared" si="244"/>
        <v/>
      </c>
      <c r="G3080" s="3" t="str">
        <f>IF(A3080="","",IF(HOUR(A3080)&lt;StartHour,StartHour,IF(HOUR(A3080)&gt;FinishHour,FinishHour,HOUR(A3080))))</f>
        <v/>
      </c>
      <c r="H3080" s="3" t="str">
        <f t="shared" si="245"/>
        <v/>
      </c>
      <c r="I3080" s="33" t="e">
        <f>IF(OR(A3080="",B3080=""),NA(),MAX(0,IF(A3080-B3080=0,SameDayCycleTimeSettingValue,(A3080-B3080) *24)))</f>
        <v>#N/A</v>
      </c>
      <c r="J3080" s="33" t="e">
        <f>IF(OR(A3080="",B3080=""),NA(),MAX(0,IF(A3080-B3080=0,SameDayCycleTimeSettingValue,((A3080-B3080) *24)-(INT((A3080-B3080)) * (24-(FinishHour-StartHour))))))</f>
        <v>#N/A</v>
      </c>
      <c r="K3080" s="3" t="e">
        <f ca="1">IF(OR(A3080&lt;&gt;"",B3080=""),NA(),MAX(0,IF(_xlfn.DAYS(NOW(),B3080)=0,SameDayCycleTimeSettingValue,_xlfn.DAYS(NOW(),B3080))))</f>
        <v>#N/A</v>
      </c>
    </row>
    <row r="3081" spans="1:11" x14ac:dyDescent="0.25">
      <c r="A3081" s="32" t="str">
        <f>IF(AND(TRIM(INDEX(CompletedDateValues,ROW(A3081)))&lt;&gt;"",INDEX(CompletedDateValues,ROW(A3081))&gt;0),INDEX(CompletedDateValues,ROW(A3081)),"")</f>
        <v/>
      </c>
      <c r="B3081" s="32" t="str">
        <f>IF(AND(TRIM(INDEX(StartDateValues,ROW(A3081)))&lt;&gt;"",INDEX(StartDateValues,ROW(A3081))&gt;0),INDEX(StartDateValues,ROW(A3081)),"")</f>
        <v/>
      </c>
      <c r="C3081" s="22" t="str">
        <f t="shared" si="241"/>
        <v/>
      </c>
      <c r="D3081" s="3" t="str">
        <f t="shared" si="242"/>
        <v/>
      </c>
      <c r="E3081" s="3" t="str">
        <f t="shared" si="243"/>
        <v/>
      </c>
      <c r="F3081" s="3" t="str">
        <f t="shared" si="244"/>
        <v/>
      </c>
      <c r="G3081" s="3" t="str">
        <f>IF(A3081="","",IF(HOUR(A3081)&lt;StartHour,StartHour,IF(HOUR(A3081)&gt;FinishHour,FinishHour,HOUR(A3081))))</f>
        <v/>
      </c>
      <c r="H3081" s="3" t="str">
        <f t="shared" si="245"/>
        <v/>
      </c>
      <c r="I3081" s="33" t="e">
        <f>IF(OR(A3081="",B3081=""),NA(),MAX(0,IF(A3081-B3081=0,SameDayCycleTimeSettingValue,(A3081-B3081) *24)))</f>
        <v>#N/A</v>
      </c>
      <c r="J3081" s="33" t="e">
        <f>IF(OR(A3081="",B3081=""),NA(),MAX(0,IF(A3081-B3081=0,SameDayCycleTimeSettingValue,((A3081-B3081) *24)-(INT((A3081-B3081)) * (24-(FinishHour-StartHour))))))</f>
        <v>#N/A</v>
      </c>
      <c r="K3081" s="3" t="e">
        <f ca="1">IF(OR(A3081&lt;&gt;"",B3081=""),NA(),MAX(0,IF(_xlfn.DAYS(NOW(),B3081)=0,SameDayCycleTimeSettingValue,_xlfn.DAYS(NOW(),B3081))))</f>
        <v>#N/A</v>
      </c>
    </row>
    <row r="3082" spans="1:11" x14ac:dyDescent="0.25">
      <c r="A3082" s="32" t="str">
        <f>IF(AND(TRIM(INDEX(CompletedDateValues,ROW(A3082)))&lt;&gt;"",INDEX(CompletedDateValues,ROW(A3082))&gt;0),INDEX(CompletedDateValues,ROW(A3082)),"")</f>
        <v/>
      </c>
      <c r="B3082" s="32" t="str">
        <f>IF(AND(TRIM(INDEX(StartDateValues,ROW(A3082)))&lt;&gt;"",INDEX(StartDateValues,ROW(A3082))&gt;0),INDEX(StartDateValues,ROW(A3082)),"")</f>
        <v/>
      </c>
      <c r="C3082" s="22" t="str">
        <f t="shared" si="241"/>
        <v/>
      </c>
      <c r="D3082" s="3" t="str">
        <f t="shared" si="242"/>
        <v/>
      </c>
      <c r="E3082" s="3" t="str">
        <f t="shared" si="243"/>
        <v/>
      </c>
      <c r="F3082" s="3" t="str">
        <f t="shared" si="244"/>
        <v/>
      </c>
      <c r="G3082" s="3" t="str">
        <f>IF(A3082="","",IF(HOUR(A3082)&lt;StartHour,StartHour,IF(HOUR(A3082)&gt;FinishHour,FinishHour,HOUR(A3082))))</f>
        <v/>
      </c>
      <c r="H3082" s="3" t="str">
        <f t="shared" si="245"/>
        <v/>
      </c>
      <c r="I3082" s="33" t="e">
        <f>IF(OR(A3082="",B3082=""),NA(),MAX(0,IF(A3082-B3082=0,SameDayCycleTimeSettingValue,(A3082-B3082) *24)))</f>
        <v>#N/A</v>
      </c>
      <c r="J3082" s="33" t="e">
        <f>IF(OR(A3082="",B3082=""),NA(),MAX(0,IF(A3082-B3082=0,SameDayCycleTimeSettingValue,((A3082-B3082) *24)-(INT((A3082-B3082)) * (24-(FinishHour-StartHour))))))</f>
        <v>#N/A</v>
      </c>
      <c r="K3082" s="3" t="e">
        <f ca="1">IF(OR(A3082&lt;&gt;"",B3082=""),NA(),MAX(0,IF(_xlfn.DAYS(NOW(),B3082)=0,SameDayCycleTimeSettingValue,_xlfn.DAYS(NOW(),B3082))))</f>
        <v>#N/A</v>
      </c>
    </row>
    <row r="3083" spans="1:11" x14ac:dyDescent="0.25">
      <c r="A3083" s="32" t="str">
        <f>IF(AND(TRIM(INDEX(CompletedDateValues,ROW(A3083)))&lt;&gt;"",INDEX(CompletedDateValues,ROW(A3083))&gt;0),INDEX(CompletedDateValues,ROW(A3083)),"")</f>
        <v/>
      </c>
      <c r="B3083" s="32" t="str">
        <f>IF(AND(TRIM(INDEX(StartDateValues,ROW(A3083)))&lt;&gt;"",INDEX(StartDateValues,ROW(A3083))&gt;0),INDEX(StartDateValues,ROW(A3083)),"")</f>
        <v/>
      </c>
      <c r="C3083" s="22" t="str">
        <f t="shared" si="241"/>
        <v/>
      </c>
      <c r="D3083" s="3" t="str">
        <f t="shared" si="242"/>
        <v/>
      </c>
      <c r="E3083" s="3" t="str">
        <f t="shared" si="243"/>
        <v/>
      </c>
      <c r="F3083" s="3" t="str">
        <f t="shared" si="244"/>
        <v/>
      </c>
      <c r="G3083" s="3" t="str">
        <f>IF(A3083="","",IF(HOUR(A3083)&lt;StartHour,StartHour,IF(HOUR(A3083)&gt;FinishHour,FinishHour,HOUR(A3083))))</f>
        <v/>
      </c>
      <c r="H3083" s="3" t="str">
        <f t="shared" si="245"/>
        <v/>
      </c>
      <c r="I3083" s="33" t="e">
        <f>IF(OR(A3083="",B3083=""),NA(),MAX(0,IF(A3083-B3083=0,SameDayCycleTimeSettingValue,(A3083-B3083) *24)))</f>
        <v>#N/A</v>
      </c>
      <c r="J3083" s="33" t="e">
        <f>IF(OR(A3083="",B3083=""),NA(),MAX(0,IF(A3083-B3083=0,SameDayCycleTimeSettingValue,((A3083-B3083) *24)-(INT((A3083-B3083)) * (24-(FinishHour-StartHour))))))</f>
        <v>#N/A</v>
      </c>
      <c r="K3083" s="3" t="e">
        <f ca="1">IF(OR(A3083&lt;&gt;"",B3083=""),NA(),MAX(0,IF(_xlfn.DAYS(NOW(),B3083)=0,SameDayCycleTimeSettingValue,_xlfn.DAYS(NOW(),B3083))))</f>
        <v>#N/A</v>
      </c>
    </row>
    <row r="3084" spans="1:11" x14ac:dyDescent="0.25">
      <c r="A3084" s="32" t="str">
        <f>IF(AND(TRIM(INDEX(CompletedDateValues,ROW(A3084)))&lt;&gt;"",INDEX(CompletedDateValues,ROW(A3084))&gt;0),INDEX(CompletedDateValues,ROW(A3084)),"")</f>
        <v/>
      </c>
      <c r="B3084" s="32" t="str">
        <f>IF(AND(TRIM(INDEX(StartDateValues,ROW(A3084)))&lt;&gt;"",INDEX(StartDateValues,ROW(A3084))&gt;0),INDEX(StartDateValues,ROW(A3084)),"")</f>
        <v/>
      </c>
      <c r="C3084" s="22" t="str">
        <f t="shared" si="241"/>
        <v/>
      </c>
      <c r="D3084" s="3" t="str">
        <f t="shared" si="242"/>
        <v/>
      </c>
      <c r="E3084" s="3" t="str">
        <f t="shared" si="243"/>
        <v/>
      </c>
      <c r="F3084" s="3" t="str">
        <f t="shared" si="244"/>
        <v/>
      </c>
      <c r="G3084" s="3" t="str">
        <f>IF(A3084="","",IF(HOUR(A3084)&lt;StartHour,StartHour,IF(HOUR(A3084)&gt;FinishHour,FinishHour,HOUR(A3084))))</f>
        <v/>
      </c>
      <c r="H3084" s="3" t="str">
        <f t="shared" si="245"/>
        <v/>
      </c>
      <c r="I3084" s="33" t="e">
        <f>IF(OR(A3084="",B3084=""),NA(),MAX(0,IF(A3084-B3084=0,SameDayCycleTimeSettingValue,(A3084-B3084) *24)))</f>
        <v>#N/A</v>
      </c>
      <c r="J3084" s="33" t="e">
        <f>IF(OR(A3084="",B3084=""),NA(),MAX(0,IF(A3084-B3084=0,SameDayCycleTimeSettingValue,((A3084-B3084) *24)-(INT((A3084-B3084)) * (24-(FinishHour-StartHour))))))</f>
        <v>#N/A</v>
      </c>
      <c r="K3084" s="3" t="e">
        <f ca="1">IF(OR(A3084&lt;&gt;"",B3084=""),NA(),MAX(0,IF(_xlfn.DAYS(NOW(),B3084)=0,SameDayCycleTimeSettingValue,_xlfn.DAYS(NOW(),B3084))))</f>
        <v>#N/A</v>
      </c>
    </row>
    <row r="3085" spans="1:11" x14ac:dyDescent="0.25">
      <c r="A3085" s="32" t="str">
        <f>IF(AND(TRIM(INDEX(CompletedDateValues,ROW(A3085)))&lt;&gt;"",INDEX(CompletedDateValues,ROW(A3085))&gt;0),INDEX(CompletedDateValues,ROW(A3085)),"")</f>
        <v/>
      </c>
      <c r="B3085" s="32" t="str">
        <f>IF(AND(TRIM(INDEX(StartDateValues,ROW(A3085)))&lt;&gt;"",INDEX(StartDateValues,ROW(A3085))&gt;0),INDEX(StartDateValues,ROW(A3085)),"")</f>
        <v/>
      </c>
      <c r="C3085" s="22" t="str">
        <f t="shared" si="241"/>
        <v/>
      </c>
      <c r="D3085" s="3" t="str">
        <f t="shared" si="242"/>
        <v/>
      </c>
      <c r="E3085" s="3" t="str">
        <f t="shared" si="243"/>
        <v/>
      </c>
      <c r="F3085" s="3" t="str">
        <f t="shared" si="244"/>
        <v/>
      </c>
      <c r="G3085" s="3" t="str">
        <f>IF(A3085="","",IF(HOUR(A3085)&lt;StartHour,StartHour,IF(HOUR(A3085)&gt;FinishHour,FinishHour,HOUR(A3085))))</f>
        <v/>
      </c>
      <c r="H3085" s="3" t="str">
        <f t="shared" si="245"/>
        <v/>
      </c>
      <c r="I3085" s="33" t="e">
        <f>IF(OR(A3085="",B3085=""),NA(),MAX(0,IF(A3085-B3085=0,SameDayCycleTimeSettingValue,(A3085-B3085) *24)))</f>
        <v>#N/A</v>
      </c>
      <c r="J3085" s="33" t="e">
        <f>IF(OR(A3085="",B3085=""),NA(),MAX(0,IF(A3085-B3085=0,SameDayCycleTimeSettingValue,((A3085-B3085) *24)-(INT((A3085-B3085)) * (24-(FinishHour-StartHour))))))</f>
        <v>#N/A</v>
      </c>
      <c r="K3085" s="3" t="e">
        <f ca="1">IF(OR(A3085&lt;&gt;"",B3085=""),NA(),MAX(0,IF(_xlfn.DAYS(NOW(),B3085)=0,SameDayCycleTimeSettingValue,_xlfn.DAYS(NOW(),B3085))))</f>
        <v>#N/A</v>
      </c>
    </row>
    <row r="3086" spans="1:11" x14ac:dyDescent="0.25">
      <c r="A3086" s="32" t="str">
        <f>IF(AND(TRIM(INDEX(CompletedDateValues,ROW(A3086)))&lt;&gt;"",INDEX(CompletedDateValues,ROW(A3086))&gt;0),INDEX(CompletedDateValues,ROW(A3086)),"")</f>
        <v/>
      </c>
      <c r="B3086" s="32" t="str">
        <f>IF(AND(TRIM(INDEX(StartDateValues,ROW(A3086)))&lt;&gt;"",INDEX(StartDateValues,ROW(A3086))&gt;0),INDEX(StartDateValues,ROW(A3086)),"")</f>
        <v/>
      </c>
      <c r="C3086" s="22" t="str">
        <f t="shared" si="241"/>
        <v/>
      </c>
      <c r="D3086" s="3" t="str">
        <f t="shared" si="242"/>
        <v/>
      </c>
      <c r="E3086" s="3" t="str">
        <f t="shared" si="243"/>
        <v/>
      </c>
      <c r="F3086" s="3" t="str">
        <f t="shared" si="244"/>
        <v/>
      </c>
      <c r="G3086" s="3" t="str">
        <f>IF(A3086="","",IF(HOUR(A3086)&lt;StartHour,StartHour,IF(HOUR(A3086)&gt;FinishHour,FinishHour,HOUR(A3086))))</f>
        <v/>
      </c>
      <c r="H3086" s="3" t="str">
        <f t="shared" si="245"/>
        <v/>
      </c>
      <c r="I3086" s="33" t="e">
        <f>IF(OR(A3086="",B3086=""),NA(),MAX(0,IF(A3086-B3086=0,SameDayCycleTimeSettingValue,(A3086-B3086) *24)))</f>
        <v>#N/A</v>
      </c>
      <c r="J3086" s="33" t="e">
        <f>IF(OR(A3086="",B3086=""),NA(),MAX(0,IF(A3086-B3086=0,SameDayCycleTimeSettingValue,((A3086-B3086) *24)-(INT((A3086-B3086)) * (24-(FinishHour-StartHour))))))</f>
        <v>#N/A</v>
      </c>
      <c r="K3086" s="3" t="e">
        <f ca="1">IF(OR(A3086&lt;&gt;"",B3086=""),NA(),MAX(0,IF(_xlfn.DAYS(NOW(),B3086)=0,SameDayCycleTimeSettingValue,_xlfn.DAYS(NOW(),B3086))))</f>
        <v>#N/A</v>
      </c>
    </row>
    <row r="3087" spans="1:11" x14ac:dyDescent="0.25">
      <c r="A3087" s="32" t="str">
        <f>IF(AND(TRIM(INDEX(CompletedDateValues,ROW(A3087)))&lt;&gt;"",INDEX(CompletedDateValues,ROW(A3087))&gt;0),INDEX(CompletedDateValues,ROW(A3087)),"")</f>
        <v/>
      </c>
      <c r="B3087" s="32" t="str">
        <f>IF(AND(TRIM(INDEX(StartDateValues,ROW(A3087)))&lt;&gt;"",INDEX(StartDateValues,ROW(A3087))&gt;0),INDEX(StartDateValues,ROW(A3087)),"")</f>
        <v/>
      </c>
      <c r="C3087" s="22" t="str">
        <f t="shared" si="241"/>
        <v/>
      </c>
      <c r="D3087" s="3" t="str">
        <f t="shared" si="242"/>
        <v/>
      </c>
      <c r="E3087" s="3" t="str">
        <f t="shared" si="243"/>
        <v/>
      </c>
      <c r="F3087" s="3" t="str">
        <f t="shared" si="244"/>
        <v/>
      </c>
      <c r="G3087" s="3" t="str">
        <f>IF(A3087="","",IF(HOUR(A3087)&lt;StartHour,StartHour,IF(HOUR(A3087)&gt;FinishHour,FinishHour,HOUR(A3087))))</f>
        <v/>
      </c>
      <c r="H3087" s="3" t="str">
        <f t="shared" si="245"/>
        <v/>
      </c>
      <c r="I3087" s="33" t="e">
        <f>IF(OR(A3087="",B3087=""),NA(),MAX(0,IF(A3087-B3087=0,SameDayCycleTimeSettingValue,(A3087-B3087) *24)))</f>
        <v>#N/A</v>
      </c>
      <c r="J3087" s="33" t="e">
        <f>IF(OR(A3087="",B3087=""),NA(),MAX(0,IF(A3087-B3087=0,SameDayCycleTimeSettingValue,((A3087-B3087) *24)-(INT((A3087-B3087)) * (24-(FinishHour-StartHour))))))</f>
        <v>#N/A</v>
      </c>
      <c r="K3087" s="3" t="e">
        <f ca="1">IF(OR(A3087&lt;&gt;"",B3087=""),NA(),MAX(0,IF(_xlfn.DAYS(NOW(),B3087)=0,SameDayCycleTimeSettingValue,_xlfn.DAYS(NOW(),B3087))))</f>
        <v>#N/A</v>
      </c>
    </row>
    <row r="3088" spans="1:11" x14ac:dyDescent="0.25">
      <c r="A3088" s="32" t="str">
        <f>IF(AND(TRIM(INDEX(CompletedDateValues,ROW(A3088)))&lt;&gt;"",INDEX(CompletedDateValues,ROW(A3088))&gt;0),INDEX(CompletedDateValues,ROW(A3088)),"")</f>
        <v/>
      </c>
      <c r="B3088" s="32" t="str">
        <f>IF(AND(TRIM(INDEX(StartDateValues,ROW(A3088)))&lt;&gt;"",INDEX(StartDateValues,ROW(A3088))&gt;0),INDEX(StartDateValues,ROW(A3088)),"")</f>
        <v/>
      </c>
      <c r="C3088" s="22" t="str">
        <f t="shared" si="241"/>
        <v/>
      </c>
      <c r="D3088" s="3" t="str">
        <f t="shared" si="242"/>
        <v/>
      </c>
      <c r="E3088" s="3" t="str">
        <f t="shared" si="243"/>
        <v/>
      </c>
      <c r="F3088" s="3" t="str">
        <f t="shared" si="244"/>
        <v/>
      </c>
      <c r="G3088" s="3" t="str">
        <f>IF(A3088="","",IF(HOUR(A3088)&lt;StartHour,StartHour,IF(HOUR(A3088)&gt;FinishHour,FinishHour,HOUR(A3088))))</f>
        <v/>
      </c>
      <c r="H3088" s="3" t="str">
        <f t="shared" si="245"/>
        <v/>
      </c>
      <c r="I3088" s="33" t="e">
        <f>IF(OR(A3088="",B3088=""),NA(),MAX(0,IF(A3088-B3088=0,SameDayCycleTimeSettingValue,(A3088-B3088) *24)))</f>
        <v>#N/A</v>
      </c>
      <c r="J3088" s="33" t="e">
        <f>IF(OR(A3088="",B3088=""),NA(),MAX(0,IF(A3088-B3088=0,SameDayCycleTimeSettingValue,((A3088-B3088) *24)-(INT((A3088-B3088)) * (24-(FinishHour-StartHour))))))</f>
        <v>#N/A</v>
      </c>
      <c r="K3088" s="3" t="e">
        <f ca="1">IF(OR(A3088&lt;&gt;"",B3088=""),NA(),MAX(0,IF(_xlfn.DAYS(NOW(),B3088)=0,SameDayCycleTimeSettingValue,_xlfn.DAYS(NOW(),B3088))))</f>
        <v>#N/A</v>
      </c>
    </row>
    <row r="3089" spans="1:11" x14ac:dyDescent="0.25">
      <c r="A3089" s="32" t="str">
        <f>IF(AND(TRIM(INDEX(CompletedDateValues,ROW(A3089)))&lt;&gt;"",INDEX(CompletedDateValues,ROW(A3089))&gt;0),INDEX(CompletedDateValues,ROW(A3089)),"")</f>
        <v/>
      </c>
      <c r="B3089" s="32" t="str">
        <f>IF(AND(TRIM(INDEX(StartDateValues,ROW(A3089)))&lt;&gt;"",INDEX(StartDateValues,ROW(A3089))&gt;0),INDEX(StartDateValues,ROW(A3089)),"")</f>
        <v/>
      </c>
      <c r="C3089" s="22" t="str">
        <f t="shared" si="241"/>
        <v/>
      </c>
      <c r="D3089" s="3" t="str">
        <f t="shared" si="242"/>
        <v/>
      </c>
      <c r="E3089" s="3" t="str">
        <f t="shared" si="243"/>
        <v/>
      </c>
      <c r="F3089" s="3" t="str">
        <f t="shared" si="244"/>
        <v/>
      </c>
      <c r="G3089" s="3" t="str">
        <f>IF(A3089="","",IF(HOUR(A3089)&lt;StartHour,StartHour,IF(HOUR(A3089)&gt;FinishHour,FinishHour,HOUR(A3089))))</f>
        <v/>
      </c>
      <c r="H3089" s="3" t="str">
        <f t="shared" si="245"/>
        <v/>
      </c>
      <c r="I3089" s="33" t="e">
        <f>IF(OR(A3089="",B3089=""),NA(),MAX(0,IF(A3089-B3089=0,SameDayCycleTimeSettingValue,(A3089-B3089) *24)))</f>
        <v>#N/A</v>
      </c>
      <c r="J3089" s="33" t="e">
        <f>IF(OR(A3089="",B3089=""),NA(),MAX(0,IF(A3089-B3089=0,SameDayCycleTimeSettingValue,((A3089-B3089) *24)-(INT((A3089-B3089)) * (24-(FinishHour-StartHour))))))</f>
        <v>#N/A</v>
      </c>
      <c r="K3089" s="3" t="e">
        <f ca="1">IF(OR(A3089&lt;&gt;"",B3089=""),NA(),MAX(0,IF(_xlfn.DAYS(NOW(),B3089)=0,SameDayCycleTimeSettingValue,_xlfn.DAYS(NOW(),B3089))))</f>
        <v>#N/A</v>
      </c>
    </row>
    <row r="3090" spans="1:11" x14ac:dyDescent="0.25">
      <c r="A3090" s="32" t="str">
        <f>IF(AND(TRIM(INDEX(CompletedDateValues,ROW(A3090)))&lt;&gt;"",INDEX(CompletedDateValues,ROW(A3090))&gt;0),INDEX(CompletedDateValues,ROW(A3090)),"")</f>
        <v/>
      </c>
      <c r="B3090" s="32" t="str">
        <f>IF(AND(TRIM(INDEX(StartDateValues,ROW(A3090)))&lt;&gt;"",INDEX(StartDateValues,ROW(A3090))&gt;0),INDEX(StartDateValues,ROW(A3090)),"")</f>
        <v/>
      </c>
      <c r="C3090" s="22" t="str">
        <f t="shared" si="241"/>
        <v/>
      </c>
      <c r="D3090" s="3" t="str">
        <f t="shared" si="242"/>
        <v/>
      </c>
      <c r="E3090" s="3" t="str">
        <f t="shared" si="243"/>
        <v/>
      </c>
      <c r="F3090" s="3" t="str">
        <f t="shared" si="244"/>
        <v/>
      </c>
      <c r="G3090" s="3" t="str">
        <f>IF(A3090="","",IF(HOUR(A3090)&lt;StartHour,StartHour,IF(HOUR(A3090)&gt;FinishHour,FinishHour,HOUR(A3090))))</f>
        <v/>
      </c>
      <c r="H3090" s="3" t="str">
        <f t="shared" si="245"/>
        <v/>
      </c>
      <c r="I3090" s="33" t="e">
        <f>IF(OR(A3090="",B3090=""),NA(),MAX(0,IF(A3090-B3090=0,SameDayCycleTimeSettingValue,(A3090-B3090) *24)))</f>
        <v>#N/A</v>
      </c>
      <c r="J3090" s="33" t="e">
        <f>IF(OR(A3090="",B3090=""),NA(),MAX(0,IF(A3090-B3090=0,SameDayCycleTimeSettingValue,((A3090-B3090) *24)-(INT((A3090-B3090)) * (24-(FinishHour-StartHour))))))</f>
        <v>#N/A</v>
      </c>
      <c r="K3090" s="3" t="e">
        <f ca="1">IF(OR(A3090&lt;&gt;"",B3090=""),NA(),MAX(0,IF(_xlfn.DAYS(NOW(),B3090)=0,SameDayCycleTimeSettingValue,_xlfn.DAYS(NOW(),B3090))))</f>
        <v>#N/A</v>
      </c>
    </row>
    <row r="3091" spans="1:11" x14ac:dyDescent="0.25">
      <c r="A3091" s="32" t="str">
        <f>IF(AND(TRIM(INDEX(CompletedDateValues,ROW(A3091)))&lt;&gt;"",INDEX(CompletedDateValues,ROW(A3091))&gt;0),INDEX(CompletedDateValues,ROW(A3091)),"")</f>
        <v/>
      </c>
      <c r="B3091" s="32" t="str">
        <f>IF(AND(TRIM(INDEX(StartDateValues,ROW(A3091)))&lt;&gt;"",INDEX(StartDateValues,ROW(A3091))&gt;0),INDEX(StartDateValues,ROW(A3091)),"")</f>
        <v/>
      </c>
      <c r="C3091" s="22" t="str">
        <f t="shared" si="241"/>
        <v/>
      </c>
      <c r="D3091" s="3" t="str">
        <f t="shared" si="242"/>
        <v/>
      </c>
      <c r="E3091" s="3" t="str">
        <f t="shared" si="243"/>
        <v/>
      </c>
      <c r="F3091" s="3" t="str">
        <f t="shared" si="244"/>
        <v/>
      </c>
      <c r="G3091" s="3" t="str">
        <f>IF(A3091="","",IF(HOUR(A3091)&lt;StartHour,StartHour,IF(HOUR(A3091)&gt;FinishHour,FinishHour,HOUR(A3091))))</f>
        <v/>
      </c>
      <c r="H3091" s="3" t="str">
        <f t="shared" si="245"/>
        <v/>
      </c>
      <c r="I3091" s="33" t="e">
        <f>IF(OR(A3091="",B3091=""),NA(),MAX(0,IF(A3091-B3091=0,SameDayCycleTimeSettingValue,(A3091-B3091) *24)))</f>
        <v>#N/A</v>
      </c>
      <c r="J3091" s="33" t="e">
        <f>IF(OR(A3091="",B3091=""),NA(),MAX(0,IF(A3091-B3091=0,SameDayCycleTimeSettingValue,((A3091-B3091) *24)-(INT((A3091-B3091)) * (24-(FinishHour-StartHour))))))</f>
        <v>#N/A</v>
      </c>
      <c r="K3091" s="3" t="e">
        <f ca="1">IF(OR(A3091&lt;&gt;"",B3091=""),NA(),MAX(0,IF(_xlfn.DAYS(NOW(),B3091)=0,SameDayCycleTimeSettingValue,_xlfn.DAYS(NOW(),B3091))))</f>
        <v>#N/A</v>
      </c>
    </row>
    <row r="3092" spans="1:11" x14ac:dyDescent="0.25">
      <c r="A3092" s="32" t="str">
        <f>IF(AND(TRIM(INDEX(CompletedDateValues,ROW(A3092)))&lt;&gt;"",INDEX(CompletedDateValues,ROW(A3092))&gt;0),INDEX(CompletedDateValues,ROW(A3092)),"")</f>
        <v/>
      </c>
      <c r="B3092" s="32" t="str">
        <f>IF(AND(TRIM(INDEX(StartDateValues,ROW(A3092)))&lt;&gt;"",INDEX(StartDateValues,ROW(A3092))&gt;0),INDEX(StartDateValues,ROW(A3092)),"")</f>
        <v/>
      </c>
      <c r="C3092" s="22" t="str">
        <f t="shared" si="241"/>
        <v/>
      </c>
      <c r="D3092" s="3" t="str">
        <f t="shared" si="242"/>
        <v/>
      </c>
      <c r="E3092" s="3" t="str">
        <f t="shared" si="243"/>
        <v/>
      </c>
      <c r="F3092" s="3" t="str">
        <f t="shared" si="244"/>
        <v/>
      </c>
      <c r="G3092" s="3" t="str">
        <f>IF(A3092="","",IF(HOUR(A3092)&lt;StartHour,StartHour,IF(HOUR(A3092)&gt;FinishHour,FinishHour,HOUR(A3092))))</f>
        <v/>
      </c>
      <c r="H3092" s="3" t="str">
        <f t="shared" si="245"/>
        <v/>
      </c>
      <c r="I3092" s="33" t="e">
        <f>IF(OR(A3092="",B3092=""),NA(),MAX(0,IF(A3092-B3092=0,SameDayCycleTimeSettingValue,(A3092-B3092) *24)))</f>
        <v>#N/A</v>
      </c>
      <c r="J3092" s="33" t="e">
        <f>IF(OR(A3092="",B3092=""),NA(),MAX(0,IF(A3092-B3092=0,SameDayCycleTimeSettingValue,((A3092-B3092) *24)-(INT((A3092-B3092)) * (24-(FinishHour-StartHour))))))</f>
        <v>#N/A</v>
      </c>
      <c r="K3092" s="3" t="e">
        <f ca="1">IF(OR(A3092&lt;&gt;"",B3092=""),NA(),MAX(0,IF(_xlfn.DAYS(NOW(),B3092)=0,SameDayCycleTimeSettingValue,_xlfn.DAYS(NOW(),B3092))))</f>
        <v>#N/A</v>
      </c>
    </row>
    <row r="3093" spans="1:11" x14ac:dyDescent="0.25">
      <c r="A3093" s="32" t="str">
        <f>IF(AND(TRIM(INDEX(CompletedDateValues,ROW(A3093)))&lt;&gt;"",INDEX(CompletedDateValues,ROW(A3093))&gt;0),INDEX(CompletedDateValues,ROW(A3093)),"")</f>
        <v/>
      </c>
      <c r="B3093" s="32" t="str">
        <f>IF(AND(TRIM(INDEX(StartDateValues,ROW(A3093)))&lt;&gt;"",INDEX(StartDateValues,ROW(A3093))&gt;0),INDEX(StartDateValues,ROW(A3093)),"")</f>
        <v/>
      </c>
      <c r="C3093" s="22" t="str">
        <f t="shared" si="241"/>
        <v/>
      </c>
      <c r="D3093" s="3" t="str">
        <f t="shared" si="242"/>
        <v/>
      </c>
      <c r="E3093" s="3" t="str">
        <f t="shared" si="243"/>
        <v/>
      </c>
      <c r="F3093" s="3" t="str">
        <f t="shared" si="244"/>
        <v/>
      </c>
      <c r="G3093" s="3" t="str">
        <f>IF(A3093="","",IF(HOUR(A3093)&lt;StartHour,StartHour,IF(HOUR(A3093)&gt;FinishHour,FinishHour,HOUR(A3093))))</f>
        <v/>
      </c>
      <c r="H3093" s="3" t="str">
        <f t="shared" si="245"/>
        <v/>
      </c>
      <c r="I3093" s="33" t="e">
        <f>IF(OR(A3093="",B3093=""),NA(),MAX(0,IF(A3093-B3093=0,SameDayCycleTimeSettingValue,(A3093-B3093) *24)))</f>
        <v>#N/A</v>
      </c>
      <c r="J3093" s="33" t="e">
        <f>IF(OR(A3093="",B3093=""),NA(),MAX(0,IF(A3093-B3093=0,SameDayCycleTimeSettingValue,((A3093-B3093) *24)-(INT((A3093-B3093)) * (24-(FinishHour-StartHour))))))</f>
        <v>#N/A</v>
      </c>
      <c r="K3093" s="3" t="e">
        <f ca="1">IF(OR(A3093&lt;&gt;"",B3093=""),NA(),MAX(0,IF(_xlfn.DAYS(NOW(),B3093)=0,SameDayCycleTimeSettingValue,_xlfn.DAYS(NOW(),B3093))))</f>
        <v>#N/A</v>
      </c>
    </row>
    <row r="3094" spans="1:11" x14ac:dyDescent="0.25">
      <c r="A3094" s="32" t="str">
        <f>IF(AND(TRIM(INDEX(CompletedDateValues,ROW(A3094)))&lt;&gt;"",INDEX(CompletedDateValues,ROW(A3094))&gt;0),INDEX(CompletedDateValues,ROW(A3094)),"")</f>
        <v/>
      </c>
      <c r="B3094" s="32" t="str">
        <f>IF(AND(TRIM(INDEX(StartDateValues,ROW(A3094)))&lt;&gt;"",INDEX(StartDateValues,ROW(A3094))&gt;0),INDEX(StartDateValues,ROW(A3094)),"")</f>
        <v/>
      </c>
      <c r="C3094" s="22" t="str">
        <f t="shared" si="241"/>
        <v/>
      </c>
      <c r="D3094" s="3" t="str">
        <f t="shared" si="242"/>
        <v/>
      </c>
      <c r="E3094" s="3" t="str">
        <f t="shared" si="243"/>
        <v/>
      </c>
      <c r="F3094" s="3" t="str">
        <f t="shared" si="244"/>
        <v/>
      </c>
      <c r="G3094" s="3" t="str">
        <f>IF(A3094="","",IF(HOUR(A3094)&lt;StartHour,StartHour,IF(HOUR(A3094)&gt;FinishHour,FinishHour,HOUR(A3094))))</f>
        <v/>
      </c>
      <c r="H3094" s="3" t="str">
        <f t="shared" si="245"/>
        <v/>
      </c>
      <c r="I3094" s="33" t="e">
        <f>IF(OR(A3094="",B3094=""),NA(),MAX(0,IF(A3094-B3094=0,SameDayCycleTimeSettingValue,(A3094-B3094) *24)))</f>
        <v>#N/A</v>
      </c>
      <c r="J3094" s="33" t="e">
        <f>IF(OR(A3094="",B3094=""),NA(),MAX(0,IF(A3094-B3094=0,SameDayCycleTimeSettingValue,((A3094-B3094) *24)-(INT((A3094-B3094)) * (24-(FinishHour-StartHour))))))</f>
        <v>#N/A</v>
      </c>
      <c r="K3094" s="3" t="e">
        <f ca="1">IF(OR(A3094&lt;&gt;"",B3094=""),NA(),MAX(0,IF(_xlfn.DAYS(NOW(),B3094)=0,SameDayCycleTimeSettingValue,_xlfn.DAYS(NOW(),B3094))))</f>
        <v>#N/A</v>
      </c>
    </row>
    <row r="3095" spans="1:11" x14ac:dyDescent="0.25">
      <c r="A3095" s="32" t="str">
        <f>IF(AND(TRIM(INDEX(CompletedDateValues,ROW(A3095)))&lt;&gt;"",INDEX(CompletedDateValues,ROW(A3095))&gt;0),INDEX(CompletedDateValues,ROW(A3095)),"")</f>
        <v/>
      </c>
      <c r="B3095" s="32" t="str">
        <f>IF(AND(TRIM(INDEX(StartDateValues,ROW(A3095)))&lt;&gt;"",INDEX(StartDateValues,ROW(A3095))&gt;0),INDEX(StartDateValues,ROW(A3095)),"")</f>
        <v/>
      </c>
      <c r="C3095" s="22" t="str">
        <f t="shared" si="241"/>
        <v/>
      </c>
      <c r="D3095" s="3" t="str">
        <f t="shared" si="242"/>
        <v/>
      </c>
      <c r="E3095" s="3" t="str">
        <f t="shared" si="243"/>
        <v/>
      </c>
      <c r="F3095" s="3" t="str">
        <f t="shared" si="244"/>
        <v/>
      </c>
      <c r="G3095" s="3" t="str">
        <f>IF(A3095="","",IF(HOUR(A3095)&lt;StartHour,StartHour,IF(HOUR(A3095)&gt;FinishHour,FinishHour,HOUR(A3095))))</f>
        <v/>
      </c>
      <c r="H3095" s="3" t="str">
        <f t="shared" si="245"/>
        <v/>
      </c>
      <c r="I3095" s="33" t="e">
        <f>IF(OR(A3095="",B3095=""),NA(),MAX(0,IF(A3095-B3095=0,SameDayCycleTimeSettingValue,(A3095-B3095) *24)))</f>
        <v>#N/A</v>
      </c>
      <c r="J3095" s="33" t="e">
        <f>IF(OR(A3095="",B3095=""),NA(),MAX(0,IF(A3095-B3095=0,SameDayCycleTimeSettingValue,((A3095-B3095) *24)-(INT((A3095-B3095)) * (24-(FinishHour-StartHour))))))</f>
        <v>#N/A</v>
      </c>
      <c r="K3095" s="3" t="e">
        <f ca="1">IF(OR(A3095&lt;&gt;"",B3095=""),NA(),MAX(0,IF(_xlfn.DAYS(NOW(),B3095)=0,SameDayCycleTimeSettingValue,_xlfn.DAYS(NOW(),B3095))))</f>
        <v>#N/A</v>
      </c>
    </row>
    <row r="3096" spans="1:11" x14ac:dyDescent="0.25">
      <c r="A3096" s="32" t="str">
        <f>IF(AND(TRIM(INDEX(CompletedDateValues,ROW(A3096)))&lt;&gt;"",INDEX(CompletedDateValues,ROW(A3096))&gt;0),INDEX(CompletedDateValues,ROW(A3096)),"")</f>
        <v/>
      </c>
      <c r="B3096" s="32" t="str">
        <f>IF(AND(TRIM(INDEX(StartDateValues,ROW(A3096)))&lt;&gt;"",INDEX(StartDateValues,ROW(A3096))&gt;0),INDEX(StartDateValues,ROW(A3096)),"")</f>
        <v/>
      </c>
      <c r="C3096" s="22" t="str">
        <f t="shared" si="241"/>
        <v/>
      </c>
      <c r="D3096" s="3" t="str">
        <f t="shared" si="242"/>
        <v/>
      </c>
      <c r="E3096" s="3" t="str">
        <f t="shared" si="243"/>
        <v/>
      </c>
      <c r="F3096" s="3" t="str">
        <f t="shared" si="244"/>
        <v/>
      </c>
      <c r="G3096" s="3" t="str">
        <f>IF(A3096="","",IF(HOUR(A3096)&lt;StartHour,StartHour,IF(HOUR(A3096)&gt;FinishHour,FinishHour,HOUR(A3096))))</f>
        <v/>
      </c>
      <c r="H3096" s="3" t="str">
        <f t="shared" si="245"/>
        <v/>
      </c>
      <c r="I3096" s="33" t="e">
        <f>IF(OR(A3096="",B3096=""),NA(),MAX(0,IF(A3096-B3096=0,SameDayCycleTimeSettingValue,(A3096-B3096) *24)))</f>
        <v>#N/A</v>
      </c>
      <c r="J3096" s="33" t="e">
        <f>IF(OR(A3096="",B3096=""),NA(),MAX(0,IF(A3096-B3096=0,SameDayCycleTimeSettingValue,((A3096-B3096) *24)-(INT((A3096-B3096)) * (24-(FinishHour-StartHour))))))</f>
        <v>#N/A</v>
      </c>
      <c r="K3096" s="3" t="e">
        <f ca="1">IF(OR(A3096&lt;&gt;"",B3096=""),NA(),MAX(0,IF(_xlfn.DAYS(NOW(),B3096)=0,SameDayCycleTimeSettingValue,_xlfn.DAYS(NOW(),B3096))))</f>
        <v>#N/A</v>
      </c>
    </row>
    <row r="3097" spans="1:11" x14ac:dyDescent="0.25">
      <c r="A3097" s="32" t="str">
        <f>IF(AND(TRIM(INDEX(CompletedDateValues,ROW(A3097)))&lt;&gt;"",INDEX(CompletedDateValues,ROW(A3097))&gt;0),INDEX(CompletedDateValues,ROW(A3097)),"")</f>
        <v/>
      </c>
      <c r="B3097" s="32" t="str">
        <f>IF(AND(TRIM(INDEX(StartDateValues,ROW(A3097)))&lt;&gt;"",INDEX(StartDateValues,ROW(A3097))&gt;0),INDEX(StartDateValues,ROW(A3097)),"")</f>
        <v/>
      </c>
      <c r="C3097" s="22" t="str">
        <f t="shared" si="241"/>
        <v/>
      </c>
      <c r="D3097" s="3" t="str">
        <f t="shared" si="242"/>
        <v/>
      </c>
      <c r="E3097" s="3" t="str">
        <f t="shared" si="243"/>
        <v/>
      </c>
      <c r="F3097" s="3" t="str">
        <f t="shared" si="244"/>
        <v/>
      </c>
      <c r="G3097" s="3" t="str">
        <f>IF(A3097="","",IF(HOUR(A3097)&lt;StartHour,StartHour,IF(HOUR(A3097)&gt;FinishHour,FinishHour,HOUR(A3097))))</f>
        <v/>
      </c>
      <c r="H3097" s="3" t="str">
        <f t="shared" si="245"/>
        <v/>
      </c>
      <c r="I3097" s="33" t="e">
        <f>IF(OR(A3097="",B3097=""),NA(),MAX(0,IF(A3097-B3097=0,SameDayCycleTimeSettingValue,(A3097-B3097) *24)))</f>
        <v>#N/A</v>
      </c>
      <c r="J3097" s="33" t="e">
        <f>IF(OR(A3097="",B3097=""),NA(),MAX(0,IF(A3097-B3097=0,SameDayCycleTimeSettingValue,((A3097-B3097) *24)-(INT((A3097-B3097)) * (24-(FinishHour-StartHour))))))</f>
        <v>#N/A</v>
      </c>
      <c r="K3097" s="3" t="e">
        <f ca="1">IF(OR(A3097&lt;&gt;"",B3097=""),NA(),MAX(0,IF(_xlfn.DAYS(NOW(),B3097)=0,SameDayCycleTimeSettingValue,_xlfn.DAYS(NOW(),B3097))))</f>
        <v>#N/A</v>
      </c>
    </row>
    <row r="3098" spans="1:11" x14ac:dyDescent="0.25">
      <c r="A3098" s="32" t="str">
        <f>IF(AND(TRIM(INDEX(CompletedDateValues,ROW(A3098)))&lt;&gt;"",INDEX(CompletedDateValues,ROW(A3098))&gt;0),INDEX(CompletedDateValues,ROW(A3098)),"")</f>
        <v/>
      </c>
      <c r="B3098" s="32" t="str">
        <f>IF(AND(TRIM(INDEX(StartDateValues,ROW(A3098)))&lt;&gt;"",INDEX(StartDateValues,ROW(A3098))&gt;0),INDEX(StartDateValues,ROW(A3098)),"")</f>
        <v/>
      </c>
      <c r="C3098" s="22" t="str">
        <f t="shared" si="241"/>
        <v/>
      </c>
      <c r="D3098" s="3" t="str">
        <f t="shared" si="242"/>
        <v/>
      </c>
      <c r="E3098" s="3" t="str">
        <f t="shared" si="243"/>
        <v/>
      </c>
      <c r="F3098" s="3" t="str">
        <f t="shared" si="244"/>
        <v/>
      </c>
      <c r="G3098" s="3" t="str">
        <f>IF(A3098="","",IF(HOUR(A3098)&lt;StartHour,StartHour,IF(HOUR(A3098)&gt;FinishHour,FinishHour,HOUR(A3098))))</f>
        <v/>
      </c>
      <c r="H3098" s="3" t="str">
        <f t="shared" si="245"/>
        <v/>
      </c>
      <c r="I3098" s="33" t="e">
        <f>IF(OR(A3098="",B3098=""),NA(),MAX(0,IF(A3098-B3098=0,SameDayCycleTimeSettingValue,(A3098-B3098) *24)))</f>
        <v>#N/A</v>
      </c>
      <c r="J3098" s="33" t="e">
        <f>IF(OR(A3098="",B3098=""),NA(),MAX(0,IF(A3098-B3098=0,SameDayCycleTimeSettingValue,((A3098-B3098) *24)-(INT((A3098-B3098)) * (24-(FinishHour-StartHour))))))</f>
        <v>#N/A</v>
      </c>
      <c r="K3098" s="3" t="e">
        <f ca="1">IF(OR(A3098&lt;&gt;"",B3098=""),NA(),MAX(0,IF(_xlfn.DAYS(NOW(),B3098)=0,SameDayCycleTimeSettingValue,_xlfn.DAYS(NOW(),B3098))))</f>
        <v>#N/A</v>
      </c>
    </row>
    <row r="3099" spans="1:11" x14ac:dyDescent="0.25">
      <c r="A3099" s="32" t="str">
        <f>IF(AND(TRIM(INDEX(CompletedDateValues,ROW(A3099)))&lt;&gt;"",INDEX(CompletedDateValues,ROW(A3099))&gt;0),INDEX(CompletedDateValues,ROW(A3099)),"")</f>
        <v/>
      </c>
      <c r="B3099" s="32" t="str">
        <f>IF(AND(TRIM(INDEX(StartDateValues,ROW(A3099)))&lt;&gt;"",INDEX(StartDateValues,ROW(A3099))&gt;0),INDEX(StartDateValues,ROW(A3099)),"")</f>
        <v/>
      </c>
      <c r="C3099" s="22" t="str">
        <f t="shared" si="241"/>
        <v/>
      </c>
      <c r="D3099" s="3" t="str">
        <f t="shared" si="242"/>
        <v/>
      </c>
      <c r="E3099" s="3" t="str">
        <f t="shared" si="243"/>
        <v/>
      </c>
      <c r="F3099" s="3" t="str">
        <f t="shared" si="244"/>
        <v/>
      </c>
      <c r="G3099" s="3" t="str">
        <f>IF(A3099="","",IF(HOUR(A3099)&lt;StartHour,StartHour,IF(HOUR(A3099)&gt;FinishHour,FinishHour,HOUR(A3099))))</f>
        <v/>
      </c>
      <c r="H3099" s="3" t="str">
        <f t="shared" si="245"/>
        <v/>
      </c>
      <c r="I3099" s="33" t="e">
        <f>IF(OR(A3099="",B3099=""),NA(),MAX(0,IF(A3099-B3099=0,SameDayCycleTimeSettingValue,(A3099-B3099) *24)))</f>
        <v>#N/A</v>
      </c>
      <c r="J3099" s="33" t="e">
        <f>IF(OR(A3099="",B3099=""),NA(),MAX(0,IF(A3099-B3099=0,SameDayCycleTimeSettingValue,((A3099-B3099) *24)-(INT((A3099-B3099)) * (24-(FinishHour-StartHour))))))</f>
        <v>#N/A</v>
      </c>
      <c r="K3099" s="3" t="e">
        <f ca="1">IF(OR(A3099&lt;&gt;"",B3099=""),NA(),MAX(0,IF(_xlfn.DAYS(NOW(),B3099)=0,SameDayCycleTimeSettingValue,_xlfn.DAYS(NOW(),B3099))))</f>
        <v>#N/A</v>
      </c>
    </row>
    <row r="3100" spans="1:11" x14ac:dyDescent="0.25">
      <c r="A3100" s="32" t="str">
        <f>IF(AND(TRIM(INDEX(CompletedDateValues,ROW(A3100)))&lt;&gt;"",INDEX(CompletedDateValues,ROW(A3100))&gt;0),INDEX(CompletedDateValues,ROW(A3100)),"")</f>
        <v/>
      </c>
      <c r="B3100" s="32" t="str">
        <f>IF(AND(TRIM(INDEX(StartDateValues,ROW(A3100)))&lt;&gt;"",INDEX(StartDateValues,ROW(A3100))&gt;0),INDEX(StartDateValues,ROW(A3100)),"")</f>
        <v/>
      </c>
      <c r="C3100" s="22" t="str">
        <f t="shared" si="241"/>
        <v/>
      </c>
      <c r="D3100" s="3" t="str">
        <f t="shared" si="242"/>
        <v/>
      </c>
      <c r="E3100" s="3" t="str">
        <f t="shared" si="243"/>
        <v/>
      </c>
      <c r="F3100" s="3" t="str">
        <f t="shared" si="244"/>
        <v/>
      </c>
      <c r="G3100" s="3" t="str">
        <f>IF(A3100="","",IF(HOUR(A3100)&lt;StartHour,StartHour,IF(HOUR(A3100)&gt;FinishHour,FinishHour,HOUR(A3100))))</f>
        <v/>
      </c>
      <c r="H3100" s="3" t="str">
        <f t="shared" si="245"/>
        <v/>
      </c>
      <c r="I3100" s="33" t="e">
        <f>IF(OR(A3100="",B3100=""),NA(),MAX(0,IF(A3100-B3100=0,SameDayCycleTimeSettingValue,(A3100-B3100) *24)))</f>
        <v>#N/A</v>
      </c>
      <c r="J3100" s="33" t="e">
        <f>IF(OR(A3100="",B3100=""),NA(),MAX(0,IF(A3100-B3100=0,SameDayCycleTimeSettingValue,((A3100-B3100) *24)-(INT((A3100-B3100)) * (24-(FinishHour-StartHour))))))</f>
        <v>#N/A</v>
      </c>
      <c r="K3100" s="3" t="e">
        <f ca="1">IF(OR(A3100&lt;&gt;"",B3100=""),NA(),MAX(0,IF(_xlfn.DAYS(NOW(),B3100)=0,SameDayCycleTimeSettingValue,_xlfn.DAYS(NOW(),B3100))))</f>
        <v>#N/A</v>
      </c>
    </row>
    <row r="3101" spans="1:11" x14ac:dyDescent="0.25">
      <c r="A3101" s="32" t="str">
        <f>IF(AND(TRIM(INDEX(CompletedDateValues,ROW(A3101)))&lt;&gt;"",INDEX(CompletedDateValues,ROW(A3101))&gt;0),INDEX(CompletedDateValues,ROW(A3101)),"")</f>
        <v/>
      </c>
      <c r="B3101" s="32" t="str">
        <f>IF(AND(TRIM(INDEX(StartDateValues,ROW(A3101)))&lt;&gt;"",INDEX(StartDateValues,ROW(A3101))&gt;0),INDEX(StartDateValues,ROW(A3101)),"")</f>
        <v/>
      </c>
      <c r="C3101" s="22" t="str">
        <f t="shared" si="241"/>
        <v/>
      </c>
      <c r="D3101" s="3" t="str">
        <f t="shared" si="242"/>
        <v/>
      </c>
      <c r="E3101" s="3" t="str">
        <f t="shared" si="243"/>
        <v/>
      </c>
      <c r="F3101" s="3" t="str">
        <f t="shared" si="244"/>
        <v/>
      </c>
      <c r="G3101" s="3" t="str">
        <f>IF(A3101="","",IF(HOUR(A3101)&lt;StartHour,StartHour,IF(HOUR(A3101)&gt;FinishHour,FinishHour,HOUR(A3101))))</f>
        <v/>
      </c>
      <c r="H3101" s="3" t="str">
        <f t="shared" si="245"/>
        <v/>
      </c>
      <c r="I3101" s="33" t="e">
        <f>IF(OR(A3101="",B3101=""),NA(),MAX(0,IF(A3101-B3101=0,SameDayCycleTimeSettingValue,(A3101-B3101) *24)))</f>
        <v>#N/A</v>
      </c>
      <c r="J3101" s="33" t="e">
        <f>IF(OR(A3101="",B3101=""),NA(),MAX(0,IF(A3101-B3101=0,SameDayCycleTimeSettingValue,((A3101-B3101) *24)-(INT((A3101-B3101)) * (24-(FinishHour-StartHour))))))</f>
        <v>#N/A</v>
      </c>
      <c r="K3101" s="3" t="e">
        <f ca="1">IF(OR(A3101&lt;&gt;"",B3101=""),NA(),MAX(0,IF(_xlfn.DAYS(NOW(),B3101)=0,SameDayCycleTimeSettingValue,_xlfn.DAYS(NOW(),B3101))))</f>
        <v>#N/A</v>
      </c>
    </row>
    <row r="3102" spans="1:11" x14ac:dyDescent="0.25">
      <c r="A3102" s="32" t="str">
        <f>IF(AND(TRIM(INDEX(CompletedDateValues,ROW(A3102)))&lt;&gt;"",INDEX(CompletedDateValues,ROW(A3102))&gt;0),INDEX(CompletedDateValues,ROW(A3102)),"")</f>
        <v/>
      </c>
      <c r="B3102" s="32" t="str">
        <f>IF(AND(TRIM(INDEX(StartDateValues,ROW(A3102)))&lt;&gt;"",INDEX(StartDateValues,ROW(A3102))&gt;0),INDEX(StartDateValues,ROW(A3102)),"")</f>
        <v/>
      </c>
      <c r="C3102" s="22" t="str">
        <f t="shared" si="241"/>
        <v/>
      </c>
      <c r="D3102" s="3" t="str">
        <f t="shared" si="242"/>
        <v/>
      </c>
      <c r="E3102" s="3" t="str">
        <f t="shared" si="243"/>
        <v/>
      </c>
      <c r="F3102" s="3" t="str">
        <f t="shared" si="244"/>
        <v/>
      </c>
      <c r="G3102" s="3" t="str">
        <f>IF(A3102="","",IF(HOUR(A3102)&lt;StartHour,StartHour,IF(HOUR(A3102)&gt;FinishHour,FinishHour,HOUR(A3102))))</f>
        <v/>
      </c>
      <c r="H3102" s="3" t="str">
        <f t="shared" si="245"/>
        <v/>
      </c>
      <c r="I3102" s="33" t="e">
        <f>IF(OR(A3102="",B3102=""),NA(),MAX(0,IF(A3102-B3102=0,SameDayCycleTimeSettingValue,(A3102-B3102) *24)))</f>
        <v>#N/A</v>
      </c>
      <c r="J3102" s="33" t="e">
        <f>IF(OR(A3102="",B3102=""),NA(),MAX(0,IF(A3102-B3102=0,SameDayCycleTimeSettingValue,((A3102-B3102) *24)-(INT((A3102-B3102)) * (24-(FinishHour-StartHour))))))</f>
        <v>#N/A</v>
      </c>
      <c r="K3102" s="3" t="e">
        <f ca="1">IF(OR(A3102&lt;&gt;"",B3102=""),NA(),MAX(0,IF(_xlfn.DAYS(NOW(),B3102)=0,SameDayCycleTimeSettingValue,_xlfn.DAYS(NOW(),B3102))))</f>
        <v>#N/A</v>
      </c>
    </row>
    <row r="3103" spans="1:11" x14ac:dyDescent="0.25">
      <c r="A3103" s="32" t="str">
        <f>IF(AND(TRIM(INDEX(CompletedDateValues,ROW(A3103)))&lt;&gt;"",INDEX(CompletedDateValues,ROW(A3103))&gt;0),INDEX(CompletedDateValues,ROW(A3103)),"")</f>
        <v/>
      </c>
      <c r="B3103" s="32" t="str">
        <f>IF(AND(TRIM(INDEX(StartDateValues,ROW(A3103)))&lt;&gt;"",INDEX(StartDateValues,ROW(A3103))&gt;0),INDEX(StartDateValues,ROW(A3103)),"")</f>
        <v/>
      </c>
      <c r="C3103" s="22" t="str">
        <f t="shared" si="241"/>
        <v/>
      </c>
      <c r="D3103" s="3" t="str">
        <f t="shared" si="242"/>
        <v/>
      </c>
      <c r="E3103" s="3" t="str">
        <f t="shared" si="243"/>
        <v/>
      </c>
      <c r="F3103" s="3" t="str">
        <f t="shared" si="244"/>
        <v/>
      </c>
      <c r="G3103" s="3" t="str">
        <f>IF(A3103="","",IF(HOUR(A3103)&lt;StartHour,StartHour,IF(HOUR(A3103)&gt;FinishHour,FinishHour,HOUR(A3103))))</f>
        <v/>
      </c>
      <c r="H3103" s="3" t="str">
        <f t="shared" si="245"/>
        <v/>
      </c>
      <c r="I3103" s="33" t="e">
        <f>IF(OR(A3103="",B3103=""),NA(),MAX(0,IF(A3103-B3103=0,SameDayCycleTimeSettingValue,(A3103-B3103) *24)))</f>
        <v>#N/A</v>
      </c>
      <c r="J3103" s="33" t="e">
        <f>IF(OR(A3103="",B3103=""),NA(),MAX(0,IF(A3103-B3103=0,SameDayCycleTimeSettingValue,((A3103-B3103) *24)-(INT((A3103-B3103)) * (24-(FinishHour-StartHour))))))</f>
        <v>#N/A</v>
      </c>
      <c r="K3103" s="3" t="e">
        <f ca="1">IF(OR(A3103&lt;&gt;"",B3103=""),NA(),MAX(0,IF(_xlfn.DAYS(NOW(),B3103)=0,SameDayCycleTimeSettingValue,_xlfn.DAYS(NOW(),B3103))))</f>
        <v>#N/A</v>
      </c>
    </row>
    <row r="3104" spans="1:11" x14ac:dyDescent="0.25">
      <c r="A3104" s="32" t="str">
        <f>IF(AND(TRIM(INDEX(CompletedDateValues,ROW(A3104)))&lt;&gt;"",INDEX(CompletedDateValues,ROW(A3104))&gt;0),INDEX(CompletedDateValues,ROW(A3104)),"")</f>
        <v/>
      </c>
      <c r="B3104" s="32" t="str">
        <f>IF(AND(TRIM(INDEX(StartDateValues,ROW(A3104)))&lt;&gt;"",INDEX(StartDateValues,ROW(A3104))&gt;0),INDEX(StartDateValues,ROW(A3104)),"")</f>
        <v/>
      </c>
      <c r="C3104" s="22" t="str">
        <f t="shared" si="241"/>
        <v/>
      </c>
      <c r="D3104" s="3" t="str">
        <f t="shared" si="242"/>
        <v/>
      </c>
      <c r="E3104" s="3" t="str">
        <f t="shared" si="243"/>
        <v/>
      </c>
      <c r="F3104" s="3" t="str">
        <f t="shared" si="244"/>
        <v/>
      </c>
      <c r="G3104" s="3" t="str">
        <f>IF(A3104="","",IF(HOUR(A3104)&lt;StartHour,StartHour,IF(HOUR(A3104)&gt;FinishHour,FinishHour,HOUR(A3104))))</f>
        <v/>
      </c>
      <c r="H3104" s="3" t="str">
        <f t="shared" si="245"/>
        <v/>
      </c>
      <c r="I3104" s="33" t="e">
        <f>IF(OR(A3104="",B3104=""),NA(),MAX(0,IF(A3104-B3104=0,SameDayCycleTimeSettingValue,(A3104-B3104) *24)))</f>
        <v>#N/A</v>
      </c>
      <c r="J3104" s="33" t="e">
        <f>IF(OR(A3104="",B3104=""),NA(),MAX(0,IF(A3104-B3104=0,SameDayCycleTimeSettingValue,((A3104-B3104) *24)-(INT((A3104-B3104)) * (24-(FinishHour-StartHour))))))</f>
        <v>#N/A</v>
      </c>
      <c r="K3104" s="3" t="e">
        <f ca="1">IF(OR(A3104&lt;&gt;"",B3104=""),NA(),MAX(0,IF(_xlfn.DAYS(NOW(),B3104)=0,SameDayCycleTimeSettingValue,_xlfn.DAYS(NOW(),B3104))))</f>
        <v>#N/A</v>
      </c>
    </row>
    <row r="3105" spans="1:11" x14ac:dyDescent="0.25">
      <c r="A3105" s="32" t="str">
        <f>IF(AND(TRIM(INDEX(CompletedDateValues,ROW(A3105)))&lt;&gt;"",INDEX(CompletedDateValues,ROW(A3105))&gt;0),INDEX(CompletedDateValues,ROW(A3105)),"")</f>
        <v/>
      </c>
      <c r="B3105" s="32" t="str">
        <f>IF(AND(TRIM(INDEX(StartDateValues,ROW(A3105)))&lt;&gt;"",INDEX(StartDateValues,ROW(A3105))&gt;0),INDEX(StartDateValues,ROW(A3105)),"")</f>
        <v/>
      </c>
      <c r="C3105" s="22" t="str">
        <f t="shared" si="241"/>
        <v/>
      </c>
      <c r="D3105" s="3" t="str">
        <f t="shared" si="242"/>
        <v/>
      </c>
      <c r="E3105" s="3" t="str">
        <f t="shared" si="243"/>
        <v/>
      </c>
      <c r="F3105" s="3" t="str">
        <f t="shared" si="244"/>
        <v/>
      </c>
      <c r="G3105" s="3" t="str">
        <f>IF(A3105="","",IF(HOUR(A3105)&lt;StartHour,StartHour,IF(HOUR(A3105)&gt;FinishHour,FinishHour,HOUR(A3105))))</f>
        <v/>
      </c>
      <c r="H3105" s="3" t="str">
        <f t="shared" si="245"/>
        <v/>
      </c>
      <c r="I3105" s="33" t="e">
        <f>IF(OR(A3105="",B3105=""),NA(),MAX(0,IF(A3105-B3105=0,SameDayCycleTimeSettingValue,(A3105-B3105) *24)))</f>
        <v>#N/A</v>
      </c>
      <c r="J3105" s="33" t="e">
        <f>IF(OR(A3105="",B3105=""),NA(),MAX(0,IF(A3105-B3105=0,SameDayCycleTimeSettingValue,((A3105-B3105) *24)-(INT((A3105-B3105)) * (24-(FinishHour-StartHour))))))</f>
        <v>#N/A</v>
      </c>
      <c r="K3105" s="3" t="e">
        <f ca="1">IF(OR(A3105&lt;&gt;"",B3105=""),NA(),MAX(0,IF(_xlfn.DAYS(NOW(),B3105)=0,SameDayCycleTimeSettingValue,_xlfn.DAYS(NOW(),B3105))))</f>
        <v>#N/A</v>
      </c>
    </row>
    <row r="3106" spans="1:11" x14ac:dyDescent="0.25">
      <c r="A3106" s="32" t="str">
        <f>IF(AND(TRIM(INDEX(CompletedDateValues,ROW(A3106)))&lt;&gt;"",INDEX(CompletedDateValues,ROW(A3106))&gt;0),INDEX(CompletedDateValues,ROW(A3106)),"")</f>
        <v/>
      </c>
      <c r="B3106" s="32" t="str">
        <f>IF(AND(TRIM(INDEX(StartDateValues,ROW(A3106)))&lt;&gt;"",INDEX(StartDateValues,ROW(A3106))&gt;0),INDEX(StartDateValues,ROW(A3106)),"")</f>
        <v/>
      </c>
      <c r="C3106" s="22" t="str">
        <f t="shared" si="241"/>
        <v/>
      </c>
      <c r="D3106" s="3" t="str">
        <f t="shared" si="242"/>
        <v/>
      </c>
      <c r="E3106" s="3" t="str">
        <f t="shared" si="243"/>
        <v/>
      </c>
      <c r="F3106" s="3" t="str">
        <f t="shared" si="244"/>
        <v/>
      </c>
      <c r="G3106" s="3" t="str">
        <f>IF(A3106="","",IF(HOUR(A3106)&lt;StartHour,StartHour,IF(HOUR(A3106)&gt;FinishHour,FinishHour,HOUR(A3106))))</f>
        <v/>
      </c>
      <c r="H3106" s="3" t="str">
        <f t="shared" si="245"/>
        <v/>
      </c>
      <c r="I3106" s="33" t="e">
        <f>IF(OR(A3106="",B3106=""),NA(),MAX(0,IF(A3106-B3106=0,SameDayCycleTimeSettingValue,(A3106-B3106) *24)))</f>
        <v>#N/A</v>
      </c>
      <c r="J3106" s="33" t="e">
        <f>IF(OR(A3106="",B3106=""),NA(),MAX(0,IF(A3106-B3106=0,SameDayCycleTimeSettingValue,((A3106-B3106) *24)-(INT((A3106-B3106)) * (24-(FinishHour-StartHour))))))</f>
        <v>#N/A</v>
      </c>
      <c r="K3106" s="3" t="e">
        <f ca="1">IF(OR(A3106&lt;&gt;"",B3106=""),NA(),MAX(0,IF(_xlfn.DAYS(NOW(),B3106)=0,SameDayCycleTimeSettingValue,_xlfn.DAYS(NOW(),B3106))))</f>
        <v>#N/A</v>
      </c>
    </row>
    <row r="3107" spans="1:11" x14ac:dyDescent="0.25">
      <c r="A3107" s="32" t="str">
        <f>IF(AND(TRIM(INDEX(CompletedDateValues,ROW(A3107)))&lt;&gt;"",INDEX(CompletedDateValues,ROW(A3107))&gt;0),INDEX(CompletedDateValues,ROW(A3107)),"")</f>
        <v/>
      </c>
      <c r="B3107" s="32" t="str">
        <f>IF(AND(TRIM(INDEX(StartDateValues,ROW(A3107)))&lt;&gt;"",INDEX(StartDateValues,ROW(A3107))&gt;0),INDEX(StartDateValues,ROW(A3107)),"")</f>
        <v/>
      </c>
      <c r="C3107" s="22" t="str">
        <f t="shared" si="241"/>
        <v/>
      </c>
      <c r="D3107" s="3" t="str">
        <f t="shared" si="242"/>
        <v/>
      </c>
      <c r="E3107" s="3" t="str">
        <f t="shared" si="243"/>
        <v/>
      </c>
      <c r="F3107" s="3" t="str">
        <f t="shared" si="244"/>
        <v/>
      </c>
      <c r="G3107" s="3" t="str">
        <f>IF(A3107="","",IF(HOUR(A3107)&lt;StartHour,StartHour,IF(HOUR(A3107)&gt;FinishHour,FinishHour,HOUR(A3107))))</f>
        <v/>
      </c>
      <c r="H3107" s="3" t="str">
        <f t="shared" si="245"/>
        <v/>
      </c>
      <c r="I3107" s="33" t="e">
        <f>IF(OR(A3107="",B3107=""),NA(),MAX(0,IF(A3107-B3107=0,SameDayCycleTimeSettingValue,(A3107-B3107) *24)))</f>
        <v>#N/A</v>
      </c>
      <c r="J3107" s="33" t="e">
        <f>IF(OR(A3107="",B3107=""),NA(),MAX(0,IF(A3107-B3107=0,SameDayCycleTimeSettingValue,((A3107-B3107) *24)-(INT((A3107-B3107)) * (24-(FinishHour-StartHour))))))</f>
        <v>#N/A</v>
      </c>
      <c r="K3107" s="3" t="e">
        <f ca="1">IF(OR(A3107&lt;&gt;"",B3107=""),NA(),MAX(0,IF(_xlfn.DAYS(NOW(),B3107)=0,SameDayCycleTimeSettingValue,_xlfn.DAYS(NOW(),B3107))))</f>
        <v>#N/A</v>
      </c>
    </row>
    <row r="3108" spans="1:11" x14ac:dyDescent="0.25">
      <c r="A3108" s="32" t="str">
        <f>IF(AND(TRIM(INDEX(CompletedDateValues,ROW(A3108)))&lt;&gt;"",INDEX(CompletedDateValues,ROW(A3108))&gt;0),INDEX(CompletedDateValues,ROW(A3108)),"")</f>
        <v/>
      </c>
      <c r="B3108" s="32" t="str">
        <f>IF(AND(TRIM(INDEX(StartDateValues,ROW(A3108)))&lt;&gt;"",INDEX(StartDateValues,ROW(A3108))&gt;0),INDEX(StartDateValues,ROW(A3108)),"")</f>
        <v/>
      </c>
      <c r="C3108" s="22" t="str">
        <f t="shared" si="241"/>
        <v/>
      </c>
      <c r="D3108" s="3" t="str">
        <f t="shared" si="242"/>
        <v/>
      </c>
      <c r="E3108" s="3" t="str">
        <f t="shared" si="243"/>
        <v/>
      </c>
      <c r="F3108" s="3" t="str">
        <f t="shared" si="244"/>
        <v/>
      </c>
      <c r="G3108" s="3" t="str">
        <f>IF(A3108="","",IF(HOUR(A3108)&lt;StartHour,StartHour,IF(HOUR(A3108)&gt;FinishHour,FinishHour,HOUR(A3108))))</f>
        <v/>
      </c>
      <c r="H3108" s="3" t="str">
        <f t="shared" si="245"/>
        <v/>
      </c>
      <c r="I3108" s="33" t="e">
        <f>IF(OR(A3108="",B3108=""),NA(),MAX(0,IF(A3108-B3108=0,SameDayCycleTimeSettingValue,(A3108-B3108) *24)))</f>
        <v>#N/A</v>
      </c>
      <c r="J3108" s="33" t="e">
        <f>IF(OR(A3108="",B3108=""),NA(),MAX(0,IF(A3108-B3108=0,SameDayCycleTimeSettingValue,((A3108-B3108) *24)-(INT((A3108-B3108)) * (24-(FinishHour-StartHour))))))</f>
        <v>#N/A</v>
      </c>
      <c r="K3108" s="3" t="e">
        <f ca="1">IF(OR(A3108&lt;&gt;"",B3108=""),NA(),MAX(0,IF(_xlfn.DAYS(NOW(),B3108)=0,SameDayCycleTimeSettingValue,_xlfn.DAYS(NOW(),B3108))))</f>
        <v>#N/A</v>
      </c>
    </row>
    <row r="3109" spans="1:11" x14ac:dyDescent="0.25">
      <c r="A3109" s="32" t="str">
        <f>IF(AND(TRIM(INDEX(CompletedDateValues,ROW(A3109)))&lt;&gt;"",INDEX(CompletedDateValues,ROW(A3109))&gt;0),INDEX(CompletedDateValues,ROW(A3109)),"")</f>
        <v/>
      </c>
      <c r="B3109" s="32" t="str">
        <f>IF(AND(TRIM(INDEX(StartDateValues,ROW(A3109)))&lt;&gt;"",INDEX(StartDateValues,ROW(A3109))&gt;0),INDEX(StartDateValues,ROW(A3109)),"")</f>
        <v/>
      </c>
      <c r="C3109" s="22" t="str">
        <f t="shared" si="241"/>
        <v/>
      </c>
      <c r="D3109" s="3" t="str">
        <f t="shared" si="242"/>
        <v/>
      </c>
      <c r="E3109" s="3" t="str">
        <f t="shared" si="243"/>
        <v/>
      </c>
      <c r="F3109" s="3" t="str">
        <f t="shared" si="244"/>
        <v/>
      </c>
      <c r="G3109" s="3" t="str">
        <f>IF(A3109="","",IF(HOUR(A3109)&lt;StartHour,StartHour,IF(HOUR(A3109)&gt;FinishHour,FinishHour,HOUR(A3109))))</f>
        <v/>
      </c>
      <c r="H3109" s="3" t="str">
        <f t="shared" si="245"/>
        <v/>
      </c>
      <c r="I3109" s="33" t="e">
        <f>IF(OR(A3109="",B3109=""),NA(),MAX(0,IF(A3109-B3109=0,SameDayCycleTimeSettingValue,(A3109-B3109) *24)))</f>
        <v>#N/A</v>
      </c>
      <c r="J3109" s="33" t="e">
        <f>IF(OR(A3109="",B3109=""),NA(),MAX(0,IF(A3109-B3109=0,SameDayCycleTimeSettingValue,((A3109-B3109) *24)-(INT((A3109-B3109)) * (24-(FinishHour-StartHour))))))</f>
        <v>#N/A</v>
      </c>
      <c r="K3109" s="3" t="e">
        <f ca="1">IF(OR(A3109&lt;&gt;"",B3109=""),NA(),MAX(0,IF(_xlfn.DAYS(NOW(),B3109)=0,SameDayCycleTimeSettingValue,_xlfn.DAYS(NOW(),B3109))))</f>
        <v>#N/A</v>
      </c>
    </row>
    <row r="3110" spans="1:11" x14ac:dyDescent="0.25">
      <c r="A3110" s="32" t="str">
        <f>IF(AND(TRIM(INDEX(CompletedDateValues,ROW(A3110)))&lt;&gt;"",INDEX(CompletedDateValues,ROW(A3110))&gt;0),INDEX(CompletedDateValues,ROW(A3110)),"")</f>
        <v/>
      </c>
      <c r="B3110" s="32" t="str">
        <f>IF(AND(TRIM(INDEX(StartDateValues,ROW(A3110)))&lt;&gt;"",INDEX(StartDateValues,ROW(A3110))&gt;0),INDEX(StartDateValues,ROW(A3110)),"")</f>
        <v/>
      </c>
      <c r="C3110" s="22" t="str">
        <f t="shared" si="241"/>
        <v/>
      </c>
      <c r="D3110" s="3" t="str">
        <f t="shared" si="242"/>
        <v/>
      </c>
      <c r="E3110" s="3" t="str">
        <f t="shared" si="243"/>
        <v/>
      </c>
      <c r="F3110" s="3" t="str">
        <f t="shared" si="244"/>
        <v/>
      </c>
      <c r="G3110" s="3" t="str">
        <f>IF(A3110="","",IF(HOUR(A3110)&lt;StartHour,StartHour,IF(HOUR(A3110)&gt;FinishHour,FinishHour,HOUR(A3110))))</f>
        <v/>
      </c>
      <c r="H3110" s="3" t="str">
        <f t="shared" si="245"/>
        <v/>
      </c>
      <c r="I3110" s="33" t="e">
        <f>IF(OR(A3110="",B3110=""),NA(),MAX(0,IF(A3110-B3110=0,SameDayCycleTimeSettingValue,(A3110-B3110) *24)))</f>
        <v>#N/A</v>
      </c>
      <c r="J3110" s="33" t="e">
        <f>IF(OR(A3110="",B3110=""),NA(),MAX(0,IF(A3110-B3110=0,SameDayCycleTimeSettingValue,((A3110-B3110) *24)-(INT((A3110-B3110)) * (24-(FinishHour-StartHour))))))</f>
        <v>#N/A</v>
      </c>
      <c r="K3110" s="3" t="e">
        <f ca="1">IF(OR(A3110&lt;&gt;"",B3110=""),NA(),MAX(0,IF(_xlfn.DAYS(NOW(),B3110)=0,SameDayCycleTimeSettingValue,_xlfn.DAYS(NOW(),B3110))))</f>
        <v>#N/A</v>
      </c>
    </row>
    <row r="3111" spans="1:11" x14ac:dyDescent="0.25">
      <c r="A3111" s="32" t="str">
        <f>IF(AND(TRIM(INDEX(CompletedDateValues,ROW(A3111)))&lt;&gt;"",INDEX(CompletedDateValues,ROW(A3111))&gt;0),INDEX(CompletedDateValues,ROW(A3111)),"")</f>
        <v/>
      </c>
      <c r="B3111" s="32" t="str">
        <f>IF(AND(TRIM(INDEX(StartDateValues,ROW(A3111)))&lt;&gt;"",INDEX(StartDateValues,ROW(A3111))&gt;0),INDEX(StartDateValues,ROW(A3111)),"")</f>
        <v/>
      </c>
      <c r="C3111" s="22" t="str">
        <f t="shared" si="241"/>
        <v/>
      </c>
      <c r="D3111" s="3" t="str">
        <f t="shared" si="242"/>
        <v/>
      </c>
      <c r="E3111" s="3" t="str">
        <f t="shared" si="243"/>
        <v/>
      </c>
      <c r="F3111" s="3" t="str">
        <f t="shared" si="244"/>
        <v/>
      </c>
      <c r="G3111" s="3" t="str">
        <f>IF(A3111="","",IF(HOUR(A3111)&lt;StartHour,StartHour,IF(HOUR(A3111)&gt;FinishHour,FinishHour,HOUR(A3111))))</f>
        <v/>
      </c>
      <c r="H3111" s="3" t="str">
        <f t="shared" si="245"/>
        <v/>
      </c>
      <c r="I3111" s="33" t="e">
        <f>IF(OR(A3111="",B3111=""),NA(),MAX(0,IF(A3111-B3111=0,SameDayCycleTimeSettingValue,(A3111-B3111) *24)))</f>
        <v>#N/A</v>
      </c>
      <c r="J3111" s="33" t="e">
        <f>IF(OR(A3111="",B3111=""),NA(),MAX(0,IF(A3111-B3111=0,SameDayCycleTimeSettingValue,((A3111-B3111) *24)-(INT((A3111-B3111)) * (24-(FinishHour-StartHour))))))</f>
        <v>#N/A</v>
      </c>
      <c r="K3111" s="3" t="e">
        <f ca="1">IF(OR(A3111&lt;&gt;"",B3111=""),NA(),MAX(0,IF(_xlfn.DAYS(NOW(),B3111)=0,SameDayCycleTimeSettingValue,_xlfn.DAYS(NOW(),B3111))))</f>
        <v>#N/A</v>
      </c>
    </row>
    <row r="3112" spans="1:11" x14ac:dyDescent="0.25">
      <c r="A3112" s="32" t="str">
        <f>IF(AND(TRIM(INDEX(CompletedDateValues,ROW(A3112)))&lt;&gt;"",INDEX(CompletedDateValues,ROW(A3112))&gt;0),INDEX(CompletedDateValues,ROW(A3112)),"")</f>
        <v/>
      </c>
      <c r="B3112" s="32" t="str">
        <f>IF(AND(TRIM(INDEX(StartDateValues,ROW(A3112)))&lt;&gt;"",INDEX(StartDateValues,ROW(A3112))&gt;0),INDEX(StartDateValues,ROW(A3112)),"")</f>
        <v/>
      </c>
      <c r="C3112" s="22" t="str">
        <f t="shared" si="241"/>
        <v/>
      </c>
      <c r="D3112" s="3" t="str">
        <f t="shared" si="242"/>
        <v/>
      </c>
      <c r="E3112" s="3" t="str">
        <f t="shared" si="243"/>
        <v/>
      </c>
      <c r="F3112" s="3" t="str">
        <f t="shared" si="244"/>
        <v/>
      </c>
      <c r="G3112" s="3" t="str">
        <f>IF(A3112="","",IF(HOUR(A3112)&lt;StartHour,StartHour,IF(HOUR(A3112)&gt;FinishHour,FinishHour,HOUR(A3112))))</f>
        <v/>
      </c>
      <c r="H3112" s="3" t="str">
        <f t="shared" si="245"/>
        <v/>
      </c>
      <c r="I3112" s="33" t="e">
        <f>IF(OR(A3112="",B3112=""),NA(),MAX(0,IF(A3112-B3112=0,SameDayCycleTimeSettingValue,(A3112-B3112) *24)))</f>
        <v>#N/A</v>
      </c>
      <c r="J3112" s="33" t="e">
        <f>IF(OR(A3112="",B3112=""),NA(),MAX(0,IF(A3112-B3112=0,SameDayCycleTimeSettingValue,((A3112-B3112) *24)-(INT((A3112-B3112)) * (24-(FinishHour-StartHour))))))</f>
        <v>#N/A</v>
      </c>
      <c r="K3112" s="3" t="e">
        <f ca="1">IF(OR(A3112&lt;&gt;"",B3112=""),NA(),MAX(0,IF(_xlfn.DAYS(NOW(),B3112)=0,SameDayCycleTimeSettingValue,_xlfn.DAYS(NOW(),B3112))))</f>
        <v>#N/A</v>
      </c>
    </row>
    <row r="3113" spans="1:11" x14ac:dyDescent="0.25">
      <c r="A3113" s="32" t="str">
        <f>IF(AND(TRIM(INDEX(CompletedDateValues,ROW(A3113)))&lt;&gt;"",INDEX(CompletedDateValues,ROW(A3113))&gt;0),INDEX(CompletedDateValues,ROW(A3113)),"")</f>
        <v/>
      </c>
      <c r="B3113" s="32" t="str">
        <f>IF(AND(TRIM(INDEX(StartDateValues,ROW(A3113)))&lt;&gt;"",INDEX(StartDateValues,ROW(A3113))&gt;0),INDEX(StartDateValues,ROW(A3113)),"")</f>
        <v/>
      </c>
      <c r="C3113" s="22" t="str">
        <f t="shared" si="241"/>
        <v/>
      </c>
      <c r="D3113" s="3" t="str">
        <f t="shared" si="242"/>
        <v/>
      </c>
      <c r="E3113" s="3" t="str">
        <f t="shared" si="243"/>
        <v/>
      </c>
      <c r="F3113" s="3" t="str">
        <f t="shared" si="244"/>
        <v/>
      </c>
      <c r="G3113" s="3" t="str">
        <f>IF(A3113="","",IF(HOUR(A3113)&lt;StartHour,StartHour,IF(HOUR(A3113)&gt;FinishHour,FinishHour,HOUR(A3113))))</f>
        <v/>
      </c>
      <c r="H3113" s="3" t="str">
        <f t="shared" si="245"/>
        <v/>
      </c>
      <c r="I3113" s="33" t="e">
        <f>IF(OR(A3113="",B3113=""),NA(),MAX(0,IF(A3113-B3113=0,SameDayCycleTimeSettingValue,(A3113-B3113) *24)))</f>
        <v>#N/A</v>
      </c>
      <c r="J3113" s="33" t="e">
        <f>IF(OR(A3113="",B3113=""),NA(),MAX(0,IF(A3113-B3113=0,SameDayCycleTimeSettingValue,((A3113-B3113) *24)-(INT((A3113-B3113)) * (24-(FinishHour-StartHour))))))</f>
        <v>#N/A</v>
      </c>
      <c r="K3113" s="3" t="e">
        <f ca="1">IF(OR(A3113&lt;&gt;"",B3113=""),NA(),MAX(0,IF(_xlfn.DAYS(NOW(),B3113)=0,SameDayCycleTimeSettingValue,_xlfn.DAYS(NOW(),B3113))))</f>
        <v>#N/A</v>
      </c>
    </row>
    <row r="3114" spans="1:11" x14ac:dyDescent="0.25">
      <c r="A3114" s="32" t="str">
        <f>IF(AND(TRIM(INDEX(CompletedDateValues,ROW(A3114)))&lt;&gt;"",INDEX(CompletedDateValues,ROW(A3114))&gt;0),INDEX(CompletedDateValues,ROW(A3114)),"")</f>
        <v/>
      </c>
      <c r="B3114" s="32" t="str">
        <f>IF(AND(TRIM(INDEX(StartDateValues,ROW(A3114)))&lt;&gt;"",INDEX(StartDateValues,ROW(A3114))&gt;0),INDEX(StartDateValues,ROW(A3114)),"")</f>
        <v/>
      </c>
      <c r="C3114" s="22" t="str">
        <f t="shared" si="241"/>
        <v/>
      </c>
      <c r="D3114" s="3" t="str">
        <f t="shared" si="242"/>
        <v/>
      </c>
      <c r="E3114" s="3" t="str">
        <f t="shared" si="243"/>
        <v/>
      </c>
      <c r="F3114" s="3" t="str">
        <f t="shared" si="244"/>
        <v/>
      </c>
      <c r="G3114" s="3" t="str">
        <f>IF(A3114="","",IF(HOUR(A3114)&lt;StartHour,StartHour,IF(HOUR(A3114)&gt;FinishHour,FinishHour,HOUR(A3114))))</f>
        <v/>
      </c>
      <c r="H3114" s="3" t="str">
        <f t="shared" si="245"/>
        <v/>
      </c>
      <c r="I3114" s="33" t="e">
        <f>IF(OR(A3114="",B3114=""),NA(),MAX(0,IF(A3114-B3114=0,SameDayCycleTimeSettingValue,(A3114-B3114) *24)))</f>
        <v>#N/A</v>
      </c>
      <c r="J3114" s="33" t="e">
        <f>IF(OR(A3114="",B3114=""),NA(),MAX(0,IF(A3114-B3114=0,SameDayCycleTimeSettingValue,((A3114-B3114) *24)-(INT((A3114-B3114)) * (24-(FinishHour-StartHour))))))</f>
        <v>#N/A</v>
      </c>
      <c r="K3114" s="3" t="e">
        <f ca="1">IF(OR(A3114&lt;&gt;"",B3114=""),NA(),MAX(0,IF(_xlfn.DAYS(NOW(),B3114)=0,SameDayCycleTimeSettingValue,_xlfn.DAYS(NOW(),B3114))))</f>
        <v>#N/A</v>
      </c>
    </row>
    <row r="3115" spans="1:11" x14ac:dyDescent="0.25">
      <c r="A3115" s="32" t="str">
        <f>IF(AND(TRIM(INDEX(CompletedDateValues,ROW(A3115)))&lt;&gt;"",INDEX(CompletedDateValues,ROW(A3115))&gt;0),INDEX(CompletedDateValues,ROW(A3115)),"")</f>
        <v/>
      </c>
      <c r="B3115" s="32" t="str">
        <f>IF(AND(TRIM(INDEX(StartDateValues,ROW(A3115)))&lt;&gt;"",INDEX(StartDateValues,ROW(A3115))&gt;0),INDEX(StartDateValues,ROW(A3115)),"")</f>
        <v/>
      </c>
      <c r="C3115" s="22" t="str">
        <f t="shared" si="241"/>
        <v/>
      </c>
      <c r="D3115" s="3" t="str">
        <f t="shared" si="242"/>
        <v/>
      </c>
      <c r="E3115" s="3" t="str">
        <f t="shared" si="243"/>
        <v/>
      </c>
      <c r="F3115" s="3" t="str">
        <f t="shared" si="244"/>
        <v/>
      </c>
      <c r="G3115" s="3" t="str">
        <f>IF(A3115="","",IF(HOUR(A3115)&lt;StartHour,StartHour,IF(HOUR(A3115)&gt;FinishHour,FinishHour,HOUR(A3115))))</f>
        <v/>
      </c>
      <c r="H3115" s="3" t="str">
        <f t="shared" si="245"/>
        <v/>
      </c>
      <c r="I3115" s="33" t="e">
        <f>IF(OR(A3115="",B3115=""),NA(),MAX(0,IF(A3115-B3115=0,SameDayCycleTimeSettingValue,(A3115-B3115) *24)))</f>
        <v>#N/A</v>
      </c>
      <c r="J3115" s="33" t="e">
        <f>IF(OR(A3115="",B3115=""),NA(),MAX(0,IF(A3115-B3115=0,SameDayCycleTimeSettingValue,((A3115-B3115) *24)-(INT((A3115-B3115)) * (24-(FinishHour-StartHour))))))</f>
        <v>#N/A</v>
      </c>
      <c r="K3115" s="3" t="e">
        <f ca="1">IF(OR(A3115&lt;&gt;"",B3115=""),NA(),MAX(0,IF(_xlfn.DAYS(NOW(),B3115)=0,SameDayCycleTimeSettingValue,_xlfn.DAYS(NOW(),B3115))))</f>
        <v>#N/A</v>
      </c>
    </row>
    <row r="3116" spans="1:11" x14ac:dyDescent="0.25">
      <c r="A3116" s="32" t="str">
        <f>IF(AND(TRIM(INDEX(CompletedDateValues,ROW(A3116)))&lt;&gt;"",INDEX(CompletedDateValues,ROW(A3116))&gt;0),INDEX(CompletedDateValues,ROW(A3116)),"")</f>
        <v/>
      </c>
      <c r="B3116" s="32" t="str">
        <f>IF(AND(TRIM(INDEX(StartDateValues,ROW(A3116)))&lt;&gt;"",INDEX(StartDateValues,ROW(A3116))&gt;0),INDEX(StartDateValues,ROW(A3116)),"")</f>
        <v/>
      </c>
      <c r="C3116" s="22" t="str">
        <f t="shared" si="241"/>
        <v/>
      </c>
      <c r="D3116" s="3" t="str">
        <f t="shared" si="242"/>
        <v/>
      </c>
      <c r="E3116" s="3" t="str">
        <f t="shared" si="243"/>
        <v/>
      </c>
      <c r="F3116" s="3" t="str">
        <f t="shared" si="244"/>
        <v/>
      </c>
      <c r="G3116" s="3" t="str">
        <f>IF(A3116="","",IF(HOUR(A3116)&lt;StartHour,StartHour,IF(HOUR(A3116)&gt;FinishHour,FinishHour,HOUR(A3116))))</f>
        <v/>
      </c>
      <c r="H3116" s="3" t="str">
        <f t="shared" si="245"/>
        <v/>
      </c>
      <c r="I3116" s="33" t="e">
        <f>IF(OR(A3116="",B3116=""),NA(),MAX(0,IF(A3116-B3116=0,SameDayCycleTimeSettingValue,(A3116-B3116) *24)))</f>
        <v>#N/A</v>
      </c>
      <c r="J3116" s="33" t="e">
        <f>IF(OR(A3116="",B3116=""),NA(),MAX(0,IF(A3116-B3116=0,SameDayCycleTimeSettingValue,((A3116-B3116) *24)-(INT((A3116-B3116)) * (24-(FinishHour-StartHour))))))</f>
        <v>#N/A</v>
      </c>
      <c r="K3116" s="3" t="e">
        <f ca="1">IF(OR(A3116&lt;&gt;"",B3116=""),NA(),MAX(0,IF(_xlfn.DAYS(NOW(),B3116)=0,SameDayCycleTimeSettingValue,_xlfn.DAYS(NOW(),B3116))))</f>
        <v>#N/A</v>
      </c>
    </row>
    <row r="3117" spans="1:11" x14ac:dyDescent="0.25">
      <c r="A3117" s="32" t="str">
        <f>IF(AND(TRIM(INDEX(CompletedDateValues,ROW(A3117)))&lt;&gt;"",INDEX(CompletedDateValues,ROW(A3117))&gt;0),INDEX(CompletedDateValues,ROW(A3117)),"")</f>
        <v/>
      </c>
      <c r="B3117" s="32" t="str">
        <f>IF(AND(TRIM(INDEX(StartDateValues,ROW(A3117)))&lt;&gt;"",INDEX(StartDateValues,ROW(A3117))&gt;0),INDEX(StartDateValues,ROW(A3117)),"")</f>
        <v/>
      </c>
      <c r="C3117" s="22" t="str">
        <f t="shared" si="241"/>
        <v/>
      </c>
      <c r="D3117" s="3" t="str">
        <f t="shared" si="242"/>
        <v/>
      </c>
      <c r="E3117" s="3" t="str">
        <f t="shared" si="243"/>
        <v/>
      </c>
      <c r="F3117" s="3" t="str">
        <f t="shared" si="244"/>
        <v/>
      </c>
      <c r="G3117" s="3" t="str">
        <f>IF(A3117="","",IF(HOUR(A3117)&lt;StartHour,StartHour,IF(HOUR(A3117)&gt;FinishHour,FinishHour,HOUR(A3117))))</f>
        <v/>
      </c>
      <c r="H3117" s="3" t="str">
        <f t="shared" si="245"/>
        <v/>
      </c>
      <c r="I3117" s="33" t="e">
        <f>IF(OR(A3117="",B3117=""),NA(),MAX(0,IF(A3117-B3117=0,SameDayCycleTimeSettingValue,(A3117-B3117) *24)))</f>
        <v>#N/A</v>
      </c>
      <c r="J3117" s="33" t="e">
        <f>IF(OR(A3117="",B3117=""),NA(),MAX(0,IF(A3117-B3117=0,SameDayCycleTimeSettingValue,((A3117-B3117) *24)-(INT((A3117-B3117)) * (24-(FinishHour-StartHour))))))</f>
        <v>#N/A</v>
      </c>
      <c r="K3117" s="3" t="e">
        <f ca="1">IF(OR(A3117&lt;&gt;"",B3117=""),NA(),MAX(0,IF(_xlfn.DAYS(NOW(),B3117)=0,SameDayCycleTimeSettingValue,_xlfn.DAYS(NOW(),B3117))))</f>
        <v>#N/A</v>
      </c>
    </row>
    <row r="3118" spans="1:11" x14ac:dyDescent="0.25">
      <c r="A3118" s="32" t="str">
        <f>IF(AND(TRIM(INDEX(CompletedDateValues,ROW(A3118)))&lt;&gt;"",INDEX(CompletedDateValues,ROW(A3118))&gt;0),INDEX(CompletedDateValues,ROW(A3118)),"")</f>
        <v/>
      </c>
      <c r="B3118" s="32" t="str">
        <f>IF(AND(TRIM(INDEX(StartDateValues,ROW(A3118)))&lt;&gt;"",INDEX(StartDateValues,ROW(A3118))&gt;0),INDEX(StartDateValues,ROW(A3118)),"")</f>
        <v/>
      </c>
      <c r="C3118" s="22" t="str">
        <f t="shared" si="241"/>
        <v/>
      </c>
      <c r="D3118" s="3" t="str">
        <f t="shared" si="242"/>
        <v/>
      </c>
      <c r="E3118" s="3" t="str">
        <f t="shared" si="243"/>
        <v/>
      </c>
      <c r="F3118" s="3" t="str">
        <f t="shared" si="244"/>
        <v/>
      </c>
      <c r="G3118" s="3" t="str">
        <f>IF(A3118="","",IF(HOUR(A3118)&lt;StartHour,StartHour,IF(HOUR(A3118)&gt;FinishHour,FinishHour,HOUR(A3118))))</f>
        <v/>
      </c>
      <c r="H3118" s="3" t="str">
        <f t="shared" si="245"/>
        <v/>
      </c>
      <c r="I3118" s="33" t="e">
        <f>IF(OR(A3118="",B3118=""),NA(),MAX(0,IF(A3118-B3118=0,SameDayCycleTimeSettingValue,(A3118-B3118) *24)))</f>
        <v>#N/A</v>
      </c>
      <c r="J3118" s="33" t="e">
        <f>IF(OR(A3118="",B3118=""),NA(),MAX(0,IF(A3118-B3118=0,SameDayCycleTimeSettingValue,((A3118-B3118) *24)-(INT((A3118-B3118)) * (24-(FinishHour-StartHour))))))</f>
        <v>#N/A</v>
      </c>
      <c r="K3118" s="3" t="e">
        <f ca="1">IF(OR(A3118&lt;&gt;"",B3118=""),NA(),MAX(0,IF(_xlfn.DAYS(NOW(),B3118)=0,SameDayCycleTimeSettingValue,_xlfn.DAYS(NOW(),B3118))))</f>
        <v>#N/A</v>
      </c>
    </row>
    <row r="3119" spans="1:11" x14ac:dyDescent="0.25">
      <c r="A3119" s="32" t="str">
        <f>IF(AND(TRIM(INDEX(CompletedDateValues,ROW(A3119)))&lt;&gt;"",INDEX(CompletedDateValues,ROW(A3119))&gt;0),INDEX(CompletedDateValues,ROW(A3119)),"")</f>
        <v/>
      </c>
      <c r="B3119" s="32" t="str">
        <f>IF(AND(TRIM(INDEX(StartDateValues,ROW(A3119)))&lt;&gt;"",INDEX(StartDateValues,ROW(A3119))&gt;0),INDEX(StartDateValues,ROW(A3119)),"")</f>
        <v/>
      </c>
      <c r="C3119" s="22" t="str">
        <f t="shared" si="241"/>
        <v/>
      </c>
      <c r="D3119" s="3" t="str">
        <f t="shared" si="242"/>
        <v/>
      </c>
      <c r="E3119" s="3" t="str">
        <f t="shared" si="243"/>
        <v/>
      </c>
      <c r="F3119" s="3" t="str">
        <f t="shared" si="244"/>
        <v/>
      </c>
      <c r="G3119" s="3" t="str">
        <f>IF(A3119="","",IF(HOUR(A3119)&lt;StartHour,StartHour,IF(HOUR(A3119)&gt;FinishHour,FinishHour,HOUR(A3119))))</f>
        <v/>
      </c>
      <c r="H3119" s="3" t="str">
        <f t="shared" si="245"/>
        <v/>
      </c>
      <c r="I3119" s="33" t="e">
        <f>IF(OR(A3119="",B3119=""),NA(),MAX(0,IF(A3119-B3119=0,SameDayCycleTimeSettingValue,(A3119-B3119) *24)))</f>
        <v>#N/A</v>
      </c>
      <c r="J3119" s="33" t="e">
        <f>IF(OR(A3119="",B3119=""),NA(),MAX(0,IF(A3119-B3119=0,SameDayCycleTimeSettingValue,((A3119-B3119) *24)-(INT((A3119-B3119)) * (24-(FinishHour-StartHour))))))</f>
        <v>#N/A</v>
      </c>
      <c r="K3119" s="3" t="e">
        <f ca="1">IF(OR(A3119&lt;&gt;"",B3119=""),NA(),MAX(0,IF(_xlfn.DAYS(NOW(),B3119)=0,SameDayCycleTimeSettingValue,_xlfn.DAYS(NOW(),B3119))))</f>
        <v>#N/A</v>
      </c>
    </row>
    <row r="3120" spans="1:11" x14ac:dyDescent="0.25">
      <c r="A3120" s="32" t="str">
        <f>IF(AND(TRIM(INDEX(CompletedDateValues,ROW(A3120)))&lt;&gt;"",INDEX(CompletedDateValues,ROW(A3120))&gt;0),INDEX(CompletedDateValues,ROW(A3120)),"")</f>
        <v/>
      </c>
      <c r="B3120" s="32" t="str">
        <f>IF(AND(TRIM(INDEX(StartDateValues,ROW(A3120)))&lt;&gt;"",INDEX(StartDateValues,ROW(A3120))&gt;0),INDEX(StartDateValues,ROW(A3120)),"")</f>
        <v/>
      </c>
      <c r="C3120" s="22" t="str">
        <f t="shared" si="241"/>
        <v/>
      </c>
      <c r="D3120" s="3" t="str">
        <f t="shared" si="242"/>
        <v/>
      </c>
      <c r="E3120" s="3" t="str">
        <f t="shared" si="243"/>
        <v/>
      </c>
      <c r="F3120" s="3" t="str">
        <f t="shared" si="244"/>
        <v/>
      </c>
      <c r="G3120" s="3" t="str">
        <f>IF(A3120="","",IF(HOUR(A3120)&lt;StartHour,StartHour,IF(HOUR(A3120)&gt;FinishHour,FinishHour,HOUR(A3120))))</f>
        <v/>
      </c>
      <c r="H3120" s="3" t="str">
        <f t="shared" si="245"/>
        <v/>
      </c>
      <c r="I3120" s="33" t="e">
        <f>IF(OR(A3120="",B3120=""),NA(),MAX(0,IF(A3120-B3120=0,SameDayCycleTimeSettingValue,(A3120-B3120) *24)))</f>
        <v>#N/A</v>
      </c>
      <c r="J3120" s="33" t="e">
        <f>IF(OR(A3120="",B3120=""),NA(),MAX(0,IF(A3120-B3120=0,SameDayCycleTimeSettingValue,((A3120-B3120) *24)-(INT((A3120-B3120)) * (24-(FinishHour-StartHour))))))</f>
        <v>#N/A</v>
      </c>
      <c r="K3120" s="3" t="e">
        <f ca="1">IF(OR(A3120&lt;&gt;"",B3120=""),NA(),MAX(0,IF(_xlfn.DAYS(NOW(),B3120)=0,SameDayCycleTimeSettingValue,_xlfn.DAYS(NOW(),B3120))))</f>
        <v>#N/A</v>
      </c>
    </row>
    <row r="3121" spans="1:11" x14ac:dyDescent="0.25">
      <c r="A3121" s="32" t="str">
        <f>IF(AND(TRIM(INDEX(CompletedDateValues,ROW(A3121)))&lt;&gt;"",INDEX(CompletedDateValues,ROW(A3121))&gt;0),INDEX(CompletedDateValues,ROW(A3121)),"")</f>
        <v/>
      </c>
      <c r="B3121" s="32" t="str">
        <f>IF(AND(TRIM(INDEX(StartDateValues,ROW(A3121)))&lt;&gt;"",INDEX(StartDateValues,ROW(A3121))&gt;0),INDEX(StartDateValues,ROW(A3121)),"")</f>
        <v/>
      </c>
      <c r="C3121" s="22" t="str">
        <f t="shared" si="241"/>
        <v/>
      </c>
      <c r="D3121" s="3" t="str">
        <f t="shared" si="242"/>
        <v/>
      </c>
      <c r="E3121" s="3" t="str">
        <f t="shared" si="243"/>
        <v/>
      </c>
      <c r="F3121" s="3" t="str">
        <f t="shared" si="244"/>
        <v/>
      </c>
      <c r="G3121" s="3" t="str">
        <f>IF(A3121="","",IF(HOUR(A3121)&lt;StartHour,StartHour,IF(HOUR(A3121)&gt;FinishHour,FinishHour,HOUR(A3121))))</f>
        <v/>
      </c>
      <c r="H3121" s="3" t="str">
        <f t="shared" si="245"/>
        <v/>
      </c>
      <c r="I3121" s="33" t="e">
        <f>IF(OR(A3121="",B3121=""),NA(),MAX(0,IF(A3121-B3121=0,SameDayCycleTimeSettingValue,(A3121-B3121) *24)))</f>
        <v>#N/A</v>
      </c>
      <c r="J3121" s="33" t="e">
        <f>IF(OR(A3121="",B3121=""),NA(),MAX(0,IF(A3121-B3121=0,SameDayCycleTimeSettingValue,((A3121-B3121) *24)-(INT((A3121-B3121)) * (24-(FinishHour-StartHour))))))</f>
        <v>#N/A</v>
      </c>
      <c r="K3121" s="3" t="e">
        <f ca="1">IF(OR(A3121&lt;&gt;"",B3121=""),NA(),MAX(0,IF(_xlfn.DAYS(NOW(),B3121)=0,SameDayCycleTimeSettingValue,_xlfn.DAYS(NOW(),B3121))))</f>
        <v>#N/A</v>
      </c>
    </row>
    <row r="3122" spans="1:11" x14ac:dyDescent="0.25">
      <c r="A3122" s="32" t="str">
        <f>IF(AND(TRIM(INDEX(CompletedDateValues,ROW(A3122)))&lt;&gt;"",INDEX(CompletedDateValues,ROW(A3122))&gt;0),INDEX(CompletedDateValues,ROW(A3122)),"")</f>
        <v/>
      </c>
      <c r="B3122" s="32" t="str">
        <f>IF(AND(TRIM(INDEX(StartDateValues,ROW(A3122)))&lt;&gt;"",INDEX(StartDateValues,ROW(A3122))&gt;0),INDEX(StartDateValues,ROW(A3122)),"")</f>
        <v/>
      </c>
      <c r="C3122" s="22" t="str">
        <f t="shared" si="241"/>
        <v/>
      </c>
      <c r="D3122" s="3" t="str">
        <f t="shared" si="242"/>
        <v/>
      </c>
      <c r="E3122" s="3" t="str">
        <f t="shared" si="243"/>
        <v/>
      </c>
      <c r="F3122" s="3" t="str">
        <f t="shared" si="244"/>
        <v/>
      </c>
      <c r="G3122" s="3" t="str">
        <f>IF(A3122="","",IF(HOUR(A3122)&lt;StartHour,StartHour,IF(HOUR(A3122)&gt;FinishHour,FinishHour,HOUR(A3122))))</f>
        <v/>
      </c>
      <c r="H3122" s="3" t="str">
        <f t="shared" si="245"/>
        <v/>
      </c>
      <c r="I3122" s="33" t="e">
        <f>IF(OR(A3122="",B3122=""),NA(),MAX(0,IF(A3122-B3122=0,SameDayCycleTimeSettingValue,(A3122-B3122) *24)))</f>
        <v>#N/A</v>
      </c>
      <c r="J3122" s="33" t="e">
        <f>IF(OR(A3122="",B3122=""),NA(),MAX(0,IF(A3122-B3122=0,SameDayCycleTimeSettingValue,((A3122-B3122) *24)-(INT((A3122-B3122)) * (24-(FinishHour-StartHour))))))</f>
        <v>#N/A</v>
      </c>
      <c r="K3122" s="3" t="e">
        <f ca="1">IF(OR(A3122&lt;&gt;"",B3122=""),NA(),MAX(0,IF(_xlfn.DAYS(NOW(),B3122)=0,SameDayCycleTimeSettingValue,_xlfn.DAYS(NOW(),B3122))))</f>
        <v>#N/A</v>
      </c>
    </row>
    <row r="3123" spans="1:11" x14ac:dyDescent="0.25">
      <c r="A3123" s="32" t="str">
        <f>IF(AND(TRIM(INDEX(CompletedDateValues,ROW(A3123)))&lt;&gt;"",INDEX(CompletedDateValues,ROW(A3123))&gt;0),INDEX(CompletedDateValues,ROW(A3123)),"")</f>
        <v/>
      </c>
      <c r="B3123" s="32" t="str">
        <f>IF(AND(TRIM(INDEX(StartDateValues,ROW(A3123)))&lt;&gt;"",INDEX(StartDateValues,ROW(A3123))&gt;0),INDEX(StartDateValues,ROW(A3123)),"")</f>
        <v/>
      </c>
      <c r="C3123" s="22" t="str">
        <f t="shared" si="241"/>
        <v/>
      </c>
      <c r="D3123" s="3" t="str">
        <f t="shared" si="242"/>
        <v/>
      </c>
      <c r="E3123" s="3" t="str">
        <f t="shared" si="243"/>
        <v/>
      </c>
      <c r="F3123" s="3" t="str">
        <f t="shared" si="244"/>
        <v/>
      </c>
      <c r="G3123" s="3" t="str">
        <f>IF(A3123="","",IF(HOUR(A3123)&lt;StartHour,StartHour,IF(HOUR(A3123)&gt;FinishHour,FinishHour,HOUR(A3123))))</f>
        <v/>
      </c>
      <c r="H3123" s="3" t="str">
        <f t="shared" si="245"/>
        <v/>
      </c>
      <c r="I3123" s="33" t="e">
        <f>IF(OR(A3123="",B3123=""),NA(),MAX(0,IF(A3123-B3123=0,SameDayCycleTimeSettingValue,(A3123-B3123) *24)))</f>
        <v>#N/A</v>
      </c>
      <c r="J3123" s="33" t="e">
        <f>IF(OR(A3123="",B3123=""),NA(),MAX(0,IF(A3123-B3123=0,SameDayCycleTimeSettingValue,((A3123-B3123) *24)-(INT((A3123-B3123)) * (24-(FinishHour-StartHour))))))</f>
        <v>#N/A</v>
      </c>
      <c r="K3123" s="3" t="e">
        <f ca="1">IF(OR(A3123&lt;&gt;"",B3123=""),NA(),MAX(0,IF(_xlfn.DAYS(NOW(),B3123)=0,SameDayCycleTimeSettingValue,_xlfn.DAYS(NOW(),B3123))))</f>
        <v>#N/A</v>
      </c>
    </row>
    <row r="3124" spans="1:11" x14ac:dyDescent="0.25">
      <c r="A3124" s="32" t="str">
        <f>IF(AND(TRIM(INDEX(CompletedDateValues,ROW(A3124)))&lt;&gt;"",INDEX(CompletedDateValues,ROW(A3124))&gt;0),INDEX(CompletedDateValues,ROW(A3124)),"")</f>
        <v/>
      </c>
      <c r="B3124" s="32" t="str">
        <f>IF(AND(TRIM(INDEX(StartDateValues,ROW(A3124)))&lt;&gt;"",INDEX(StartDateValues,ROW(A3124))&gt;0),INDEX(StartDateValues,ROW(A3124)),"")</f>
        <v/>
      </c>
      <c r="C3124" s="22" t="str">
        <f t="shared" si="241"/>
        <v/>
      </c>
      <c r="D3124" s="3" t="str">
        <f t="shared" si="242"/>
        <v/>
      </c>
      <c r="E3124" s="3" t="str">
        <f t="shared" si="243"/>
        <v/>
      </c>
      <c r="F3124" s="3" t="str">
        <f t="shared" si="244"/>
        <v/>
      </c>
      <c r="G3124" s="3" t="str">
        <f>IF(A3124="","",IF(HOUR(A3124)&lt;StartHour,StartHour,IF(HOUR(A3124)&gt;FinishHour,FinishHour,HOUR(A3124))))</f>
        <v/>
      </c>
      <c r="H3124" s="3" t="str">
        <f t="shared" si="245"/>
        <v/>
      </c>
      <c r="I3124" s="33" t="e">
        <f>IF(OR(A3124="",B3124=""),NA(),MAX(0,IF(A3124-B3124=0,SameDayCycleTimeSettingValue,(A3124-B3124) *24)))</f>
        <v>#N/A</v>
      </c>
      <c r="J3124" s="33" t="e">
        <f>IF(OR(A3124="",B3124=""),NA(),MAX(0,IF(A3124-B3124=0,SameDayCycleTimeSettingValue,((A3124-B3124) *24)-(INT((A3124-B3124)) * (24-(FinishHour-StartHour))))))</f>
        <v>#N/A</v>
      </c>
      <c r="K3124" s="3" t="e">
        <f ca="1">IF(OR(A3124&lt;&gt;"",B3124=""),NA(),MAX(0,IF(_xlfn.DAYS(NOW(),B3124)=0,SameDayCycleTimeSettingValue,_xlfn.DAYS(NOW(),B3124))))</f>
        <v>#N/A</v>
      </c>
    </row>
    <row r="3125" spans="1:11" x14ac:dyDescent="0.25">
      <c r="A3125" s="32" t="str">
        <f>IF(AND(TRIM(INDEX(CompletedDateValues,ROW(A3125)))&lt;&gt;"",INDEX(CompletedDateValues,ROW(A3125))&gt;0),INDEX(CompletedDateValues,ROW(A3125)),"")</f>
        <v/>
      </c>
      <c r="B3125" s="32" t="str">
        <f>IF(AND(TRIM(INDEX(StartDateValues,ROW(A3125)))&lt;&gt;"",INDEX(StartDateValues,ROW(A3125))&gt;0),INDEX(StartDateValues,ROW(A3125)),"")</f>
        <v/>
      </c>
      <c r="C3125" s="22" t="str">
        <f t="shared" si="241"/>
        <v/>
      </c>
      <c r="D3125" s="3" t="str">
        <f t="shared" si="242"/>
        <v/>
      </c>
      <c r="E3125" s="3" t="str">
        <f t="shared" si="243"/>
        <v/>
      </c>
      <c r="F3125" s="3" t="str">
        <f t="shared" si="244"/>
        <v/>
      </c>
      <c r="G3125" s="3" t="str">
        <f>IF(A3125="","",IF(HOUR(A3125)&lt;StartHour,StartHour,IF(HOUR(A3125)&gt;FinishHour,FinishHour,HOUR(A3125))))</f>
        <v/>
      </c>
      <c r="H3125" s="3" t="str">
        <f t="shared" si="245"/>
        <v/>
      </c>
      <c r="I3125" s="33" t="e">
        <f>IF(OR(A3125="",B3125=""),NA(),MAX(0,IF(A3125-B3125=0,SameDayCycleTimeSettingValue,(A3125-B3125) *24)))</f>
        <v>#N/A</v>
      </c>
      <c r="J3125" s="33" t="e">
        <f>IF(OR(A3125="",B3125=""),NA(),MAX(0,IF(A3125-B3125=0,SameDayCycleTimeSettingValue,((A3125-B3125) *24)-(INT((A3125-B3125)) * (24-(FinishHour-StartHour))))))</f>
        <v>#N/A</v>
      </c>
      <c r="K3125" s="3" t="e">
        <f ca="1">IF(OR(A3125&lt;&gt;"",B3125=""),NA(),MAX(0,IF(_xlfn.DAYS(NOW(),B3125)=0,SameDayCycleTimeSettingValue,_xlfn.DAYS(NOW(),B3125))))</f>
        <v>#N/A</v>
      </c>
    </row>
    <row r="3126" spans="1:11" x14ac:dyDescent="0.25">
      <c r="A3126" s="32" t="str">
        <f>IF(AND(TRIM(INDEX(CompletedDateValues,ROW(A3126)))&lt;&gt;"",INDEX(CompletedDateValues,ROW(A3126))&gt;0),INDEX(CompletedDateValues,ROW(A3126)),"")</f>
        <v/>
      </c>
      <c r="B3126" s="32" t="str">
        <f>IF(AND(TRIM(INDEX(StartDateValues,ROW(A3126)))&lt;&gt;"",INDEX(StartDateValues,ROW(A3126))&gt;0),INDEX(StartDateValues,ROW(A3126)),"")</f>
        <v/>
      </c>
      <c r="C3126" s="22" t="str">
        <f t="shared" si="241"/>
        <v/>
      </c>
      <c r="D3126" s="3" t="str">
        <f t="shared" si="242"/>
        <v/>
      </c>
      <c r="E3126" s="3" t="str">
        <f t="shared" si="243"/>
        <v/>
      </c>
      <c r="F3126" s="3" t="str">
        <f t="shared" si="244"/>
        <v/>
      </c>
      <c r="G3126" s="3" t="str">
        <f>IF(A3126="","",IF(HOUR(A3126)&lt;StartHour,StartHour,IF(HOUR(A3126)&gt;FinishHour,FinishHour,HOUR(A3126))))</f>
        <v/>
      </c>
      <c r="H3126" s="3" t="str">
        <f t="shared" si="245"/>
        <v/>
      </c>
      <c r="I3126" s="33" t="e">
        <f>IF(OR(A3126="",B3126=""),NA(),MAX(0,IF(A3126-B3126=0,SameDayCycleTimeSettingValue,(A3126-B3126) *24)))</f>
        <v>#N/A</v>
      </c>
      <c r="J3126" s="33" t="e">
        <f>IF(OR(A3126="",B3126=""),NA(),MAX(0,IF(A3126-B3126=0,SameDayCycleTimeSettingValue,((A3126-B3126) *24)-(INT((A3126-B3126)) * (24-(FinishHour-StartHour))))))</f>
        <v>#N/A</v>
      </c>
      <c r="K3126" s="3" t="e">
        <f ca="1">IF(OR(A3126&lt;&gt;"",B3126=""),NA(),MAX(0,IF(_xlfn.DAYS(NOW(),B3126)=0,SameDayCycleTimeSettingValue,_xlfn.DAYS(NOW(),B3126))))</f>
        <v>#N/A</v>
      </c>
    </row>
    <row r="3127" spans="1:11" x14ac:dyDescent="0.25">
      <c r="A3127" s="32" t="str">
        <f>IF(AND(TRIM(INDEX(CompletedDateValues,ROW(A3127)))&lt;&gt;"",INDEX(CompletedDateValues,ROW(A3127))&gt;0),INDEX(CompletedDateValues,ROW(A3127)),"")</f>
        <v/>
      </c>
      <c r="B3127" s="32" t="str">
        <f>IF(AND(TRIM(INDEX(StartDateValues,ROW(A3127)))&lt;&gt;"",INDEX(StartDateValues,ROW(A3127))&gt;0),INDEX(StartDateValues,ROW(A3127)),"")</f>
        <v/>
      </c>
      <c r="C3127" s="22" t="str">
        <f t="shared" si="241"/>
        <v/>
      </c>
      <c r="D3127" s="3" t="str">
        <f t="shared" si="242"/>
        <v/>
      </c>
      <c r="E3127" s="3" t="str">
        <f t="shared" si="243"/>
        <v/>
      </c>
      <c r="F3127" s="3" t="str">
        <f t="shared" si="244"/>
        <v/>
      </c>
      <c r="G3127" s="3" t="str">
        <f>IF(A3127="","",IF(HOUR(A3127)&lt;StartHour,StartHour,IF(HOUR(A3127)&gt;FinishHour,FinishHour,HOUR(A3127))))</f>
        <v/>
      </c>
      <c r="H3127" s="3" t="str">
        <f t="shared" si="245"/>
        <v/>
      </c>
      <c r="I3127" s="33" t="e">
        <f>IF(OR(A3127="",B3127=""),NA(),MAX(0,IF(A3127-B3127=0,SameDayCycleTimeSettingValue,(A3127-B3127) *24)))</f>
        <v>#N/A</v>
      </c>
      <c r="J3127" s="33" t="e">
        <f>IF(OR(A3127="",B3127=""),NA(),MAX(0,IF(A3127-B3127=0,SameDayCycleTimeSettingValue,((A3127-B3127) *24)-(INT((A3127-B3127)) * (24-(FinishHour-StartHour))))))</f>
        <v>#N/A</v>
      </c>
      <c r="K3127" s="3" t="e">
        <f ca="1">IF(OR(A3127&lt;&gt;"",B3127=""),NA(),MAX(0,IF(_xlfn.DAYS(NOW(),B3127)=0,SameDayCycleTimeSettingValue,_xlfn.DAYS(NOW(),B3127))))</f>
        <v>#N/A</v>
      </c>
    </row>
    <row r="3128" spans="1:11" x14ac:dyDescent="0.25">
      <c r="A3128" s="32" t="str">
        <f>IF(AND(TRIM(INDEX(CompletedDateValues,ROW(A3128)))&lt;&gt;"",INDEX(CompletedDateValues,ROW(A3128))&gt;0),INDEX(CompletedDateValues,ROW(A3128)),"")</f>
        <v/>
      </c>
      <c r="B3128" s="32" t="str">
        <f>IF(AND(TRIM(INDEX(StartDateValues,ROW(A3128)))&lt;&gt;"",INDEX(StartDateValues,ROW(A3128))&gt;0),INDEX(StartDateValues,ROW(A3128)),"")</f>
        <v/>
      </c>
      <c r="C3128" s="22" t="str">
        <f t="shared" si="241"/>
        <v/>
      </c>
      <c r="D3128" s="3" t="str">
        <f t="shared" si="242"/>
        <v/>
      </c>
      <c r="E3128" s="3" t="str">
        <f t="shared" si="243"/>
        <v/>
      </c>
      <c r="F3128" s="3" t="str">
        <f t="shared" si="244"/>
        <v/>
      </c>
      <c r="G3128" s="3" t="str">
        <f>IF(A3128="","",IF(HOUR(A3128)&lt;StartHour,StartHour,IF(HOUR(A3128)&gt;FinishHour,FinishHour,HOUR(A3128))))</f>
        <v/>
      </c>
      <c r="H3128" s="3" t="str">
        <f t="shared" si="245"/>
        <v/>
      </c>
      <c r="I3128" s="33" t="e">
        <f>IF(OR(A3128="",B3128=""),NA(),MAX(0,IF(A3128-B3128=0,SameDayCycleTimeSettingValue,(A3128-B3128) *24)))</f>
        <v>#N/A</v>
      </c>
      <c r="J3128" s="33" t="e">
        <f>IF(OR(A3128="",B3128=""),NA(),MAX(0,IF(A3128-B3128=0,SameDayCycleTimeSettingValue,((A3128-B3128) *24)-(INT((A3128-B3128)) * (24-(FinishHour-StartHour))))))</f>
        <v>#N/A</v>
      </c>
      <c r="K3128" s="3" t="e">
        <f ca="1">IF(OR(A3128&lt;&gt;"",B3128=""),NA(),MAX(0,IF(_xlfn.DAYS(NOW(),B3128)=0,SameDayCycleTimeSettingValue,_xlfn.DAYS(NOW(),B3128))))</f>
        <v>#N/A</v>
      </c>
    </row>
    <row r="3129" spans="1:11" x14ac:dyDescent="0.25">
      <c r="A3129" s="32" t="str">
        <f>IF(AND(TRIM(INDEX(CompletedDateValues,ROW(A3129)))&lt;&gt;"",INDEX(CompletedDateValues,ROW(A3129))&gt;0),INDEX(CompletedDateValues,ROW(A3129)),"")</f>
        <v/>
      </c>
      <c r="B3129" s="32" t="str">
        <f>IF(AND(TRIM(INDEX(StartDateValues,ROW(A3129)))&lt;&gt;"",INDEX(StartDateValues,ROW(A3129))&gt;0),INDEX(StartDateValues,ROW(A3129)),"")</f>
        <v/>
      </c>
      <c r="C3129" s="22" t="str">
        <f t="shared" si="241"/>
        <v/>
      </c>
      <c r="D3129" s="3" t="str">
        <f t="shared" si="242"/>
        <v/>
      </c>
      <c r="E3129" s="3" t="str">
        <f t="shared" si="243"/>
        <v/>
      </c>
      <c r="F3129" s="3" t="str">
        <f t="shared" si="244"/>
        <v/>
      </c>
      <c r="G3129" s="3" t="str">
        <f>IF(A3129="","",IF(HOUR(A3129)&lt;StartHour,StartHour,IF(HOUR(A3129)&gt;FinishHour,FinishHour,HOUR(A3129))))</f>
        <v/>
      </c>
      <c r="H3129" s="3" t="str">
        <f t="shared" si="245"/>
        <v/>
      </c>
      <c r="I3129" s="33" t="e">
        <f>IF(OR(A3129="",B3129=""),NA(),MAX(0,IF(A3129-B3129=0,SameDayCycleTimeSettingValue,(A3129-B3129) *24)))</f>
        <v>#N/A</v>
      </c>
      <c r="J3129" s="33" t="e">
        <f>IF(OR(A3129="",B3129=""),NA(),MAX(0,IF(A3129-B3129=0,SameDayCycleTimeSettingValue,((A3129-B3129) *24)-(INT((A3129-B3129)) * (24-(FinishHour-StartHour))))))</f>
        <v>#N/A</v>
      </c>
      <c r="K3129" s="3" t="e">
        <f ca="1">IF(OR(A3129&lt;&gt;"",B3129=""),NA(),MAX(0,IF(_xlfn.DAYS(NOW(),B3129)=0,SameDayCycleTimeSettingValue,_xlfn.DAYS(NOW(),B3129))))</f>
        <v>#N/A</v>
      </c>
    </row>
    <row r="3130" spans="1:11" x14ac:dyDescent="0.25">
      <c r="A3130" s="32" t="str">
        <f>IF(AND(TRIM(INDEX(CompletedDateValues,ROW(A3130)))&lt;&gt;"",INDEX(CompletedDateValues,ROW(A3130))&gt;0),INDEX(CompletedDateValues,ROW(A3130)),"")</f>
        <v/>
      </c>
      <c r="B3130" s="32" t="str">
        <f>IF(AND(TRIM(INDEX(StartDateValues,ROW(A3130)))&lt;&gt;"",INDEX(StartDateValues,ROW(A3130))&gt;0),INDEX(StartDateValues,ROW(A3130)),"")</f>
        <v/>
      </c>
      <c r="C3130" s="22" t="str">
        <f t="shared" si="241"/>
        <v/>
      </c>
      <c r="D3130" s="3" t="str">
        <f t="shared" si="242"/>
        <v/>
      </c>
      <c r="E3130" s="3" t="str">
        <f t="shared" si="243"/>
        <v/>
      </c>
      <c r="F3130" s="3" t="str">
        <f t="shared" si="244"/>
        <v/>
      </c>
      <c r="G3130" s="3" t="str">
        <f>IF(A3130="","",IF(HOUR(A3130)&lt;StartHour,StartHour,IF(HOUR(A3130)&gt;FinishHour,FinishHour,HOUR(A3130))))</f>
        <v/>
      </c>
      <c r="H3130" s="3" t="str">
        <f t="shared" si="245"/>
        <v/>
      </c>
      <c r="I3130" s="33" t="e">
        <f>IF(OR(A3130="",B3130=""),NA(),MAX(0,IF(A3130-B3130=0,SameDayCycleTimeSettingValue,(A3130-B3130) *24)))</f>
        <v>#N/A</v>
      </c>
      <c r="J3130" s="33" t="e">
        <f>IF(OR(A3130="",B3130=""),NA(),MAX(0,IF(A3130-B3130=0,SameDayCycleTimeSettingValue,((A3130-B3130) *24)-(INT((A3130-B3130)) * (24-(FinishHour-StartHour))))))</f>
        <v>#N/A</v>
      </c>
      <c r="K3130" s="3" t="e">
        <f ca="1">IF(OR(A3130&lt;&gt;"",B3130=""),NA(),MAX(0,IF(_xlfn.DAYS(NOW(),B3130)=0,SameDayCycleTimeSettingValue,_xlfn.DAYS(NOW(),B3130))))</f>
        <v>#N/A</v>
      </c>
    </row>
    <row r="3131" spans="1:11" x14ac:dyDescent="0.25">
      <c r="A3131" s="32" t="str">
        <f>IF(AND(TRIM(INDEX(CompletedDateValues,ROW(A3131)))&lt;&gt;"",INDEX(CompletedDateValues,ROW(A3131))&gt;0),INDEX(CompletedDateValues,ROW(A3131)),"")</f>
        <v/>
      </c>
      <c r="B3131" s="32" t="str">
        <f>IF(AND(TRIM(INDEX(StartDateValues,ROW(A3131)))&lt;&gt;"",INDEX(StartDateValues,ROW(A3131))&gt;0),INDEX(StartDateValues,ROW(A3131)),"")</f>
        <v/>
      </c>
      <c r="C3131" s="22" t="str">
        <f t="shared" si="241"/>
        <v/>
      </c>
      <c r="D3131" s="3" t="str">
        <f t="shared" si="242"/>
        <v/>
      </c>
      <c r="E3131" s="3" t="str">
        <f t="shared" si="243"/>
        <v/>
      </c>
      <c r="F3131" s="3" t="str">
        <f t="shared" si="244"/>
        <v/>
      </c>
      <c r="G3131" s="3" t="str">
        <f>IF(A3131="","",IF(HOUR(A3131)&lt;StartHour,StartHour,IF(HOUR(A3131)&gt;FinishHour,FinishHour,HOUR(A3131))))</f>
        <v/>
      </c>
      <c r="H3131" s="3" t="str">
        <f t="shared" si="245"/>
        <v/>
      </c>
      <c r="I3131" s="33" t="e">
        <f>IF(OR(A3131="",B3131=""),NA(),MAX(0,IF(A3131-B3131=0,SameDayCycleTimeSettingValue,(A3131-B3131) *24)))</f>
        <v>#N/A</v>
      </c>
      <c r="J3131" s="33" t="e">
        <f>IF(OR(A3131="",B3131=""),NA(),MAX(0,IF(A3131-B3131=0,SameDayCycleTimeSettingValue,((A3131-B3131) *24)-(INT((A3131-B3131)) * (24-(FinishHour-StartHour))))))</f>
        <v>#N/A</v>
      </c>
      <c r="K3131" s="3" t="e">
        <f ca="1">IF(OR(A3131&lt;&gt;"",B3131=""),NA(),MAX(0,IF(_xlfn.DAYS(NOW(),B3131)=0,SameDayCycleTimeSettingValue,_xlfn.DAYS(NOW(),B3131))))</f>
        <v>#N/A</v>
      </c>
    </row>
    <row r="3132" spans="1:11" x14ac:dyDescent="0.25">
      <c r="A3132" s="32" t="str">
        <f>IF(AND(TRIM(INDEX(CompletedDateValues,ROW(A3132)))&lt;&gt;"",INDEX(CompletedDateValues,ROW(A3132))&gt;0),INDEX(CompletedDateValues,ROW(A3132)),"")</f>
        <v/>
      </c>
      <c r="B3132" s="32" t="str">
        <f>IF(AND(TRIM(INDEX(StartDateValues,ROW(A3132)))&lt;&gt;"",INDEX(StartDateValues,ROW(A3132))&gt;0),INDEX(StartDateValues,ROW(A3132)),"")</f>
        <v/>
      </c>
      <c r="C3132" s="22" t="str">
        <f t="shared" si="241"/>
        <v/>
      </c>
      <c r="D3132" s="3" t="str">
        <f t="shared" si="242"/>
        <v/>
      </c>
      <c r="E3132" s="3" t="str">
        <f t="shared" si="243"/>
        <v/>
      </c>
      <c r="F3132" s="3" t="str">
        <f t="shared" si="244"/>
        <v/>
      </c>
      <c r="G3132" s="3" t="str">
        <f>IF(A3132="","",IF(HOUR(A3132)&lt;StartHour,StartHour,IF(HOUR(A3132)&gt;FinishHour,FinishHour,HOUR(A3132))))</f>
        <v/>
      </c>
      <c r="H3132" s="3" t="str">
        <f t="shared" si="245"/>
        <v/>
      </c>
      <c r="I3132" s="33" t="e">
        <f>IF(OR(A3132="",B3132=""),NA(),MAX(0,IF(A3132-B3132=0,SameDayCycleTimeSettingValue,(A3132-B3132) *24)))</f>
        <v>#N/A</v>
      </c>
      <c r="J3132" s="33" t="e">
        <f>IF(OR(A3132="",B3132=""),NA(),MAX(0,IF(A3132-B3132=0,SameDayCycleTimeSettingValue,((A3132-B3132) *24)-(INT((A3132-B3132)) * (24-(FinishHour-StartHour))))))</f>
        <v>#N/A</v>
      </c>
      <c r="K3132" s="3" t="e">
        <f ca="1">IF(OR(A3132&lt;&gt;"",B3132=""),NA(),MAX(0,IF(_xlfn.DAYS(NOW(),B3132)=0,SameDayCycleTimeSettingValue,_xlfn.DAYS(NOW(),B3132))))</f>
        <v>#N/A</v>
      </c>
    </row>
    <row r="3133" spans="1:11" x14ac:dyDescent="0.25">
      <c r="A3133" s="32" t="str">
        <f>IF(AND(TRIM(INDEX(CompletedDateValues,ROW(A3133)))&lt;&gt;"",INDEX(CompletedDateValues,ROW(A3133))&gt;0),INDEX(CompletedDateValues,ROW(A3133)),"")</f>
        <v/>
      </c>
      <c r="B3133" s="32" t="str">
        <f>IF(AND(TRIM(INDEX(StartDateValues,ROW(A3133)))&lt;&gt;"",INDEX(StartDateValues,ROW(A3133))&gt;0),INDEX(StartDateValues,ROW(A3133)),"")</f>
        <v/>
      </c>
      <c r="C3133" s="22" t="str">
        <f t="shared" si="241"/>
        <v/>
      </c>
      <c r="D3133" s="3" t="str">
        <f t="shared" si="242"/>
        <v/>
      </c>
      <c r="E3133" s="3" t="str">
        <f t="shared" si="243"/>
        <v/>
      </c>
      <c r="F3133" s="3" t="str">
        <f t="shared" si="244"/>
        <v/>
      </c>
      <c r="G3133" s="3" t="str">
        <f>IF(A3133="","",IF(HOUR(A3133)&lt;StartHour,StartHour,IF(HOUR(A3133)&gt;FinishHour,FinishHour,HOUR(A3133))))</f>
        <v/>
      </c>
      <c r="H3133" s="3" t="str">
        <f t="shared" si="245"/>
        <v/>
      </c>
      <c r="I3133" s="33" t="e">
        <f>IF(OR(A3133="",B3133=""),NA(),MAX(0,IF(A3133-B3133=0,SameDayCycleTimeSettingValue,(A3133-B3133) *24)))</f>
        <v>#N/A</v>
      </c>
      <c r="J3133" s="33" t="e">
        <f>IF(OR(A3133="",B3133=""),NA(),MAX(0,IF(A3133-B3133=0,SameDayCycleTimeSettingValue,((A3133-B3133) *24)-(INT((A3133-B3133)) * (24-(FinishHour-StartHour))))))</f>
        <v>#N/A</v>
      </c>
      <c r="K3133" s="3" t="e">
        <f ca="1">IF(OR(A3133&lt;&gt;"",B3133=""),NA(),MAX(0,IF(_xlfn.DAYS(NOW(),B3133)=0,SameDayCycleTimeSettingValue,_xlfn.DAYS(NOW(),B3133))))</f>
        <v>#N/A</v>
      </c>
    </row>
    <row r="3134" spans="1:11" x14ac:dyDescent="0.25">
      <c r="A3134" s="32" t="str">
        <f>IF(AND(TRIM(INDEX(CompletedDateValues,ROW(A3134)))&lt;&gt;"",INDEX(CompletedDateValues,ROW(A3134))&gt;0),INDEX(CompletedDateValues,ROW(A3134)),"")</f>
        <v/>
      </c>
      <c r="B3134" s="32" t="str">
        <f>IF(AND(TRIM(INDEX(StartDateValues,ROW(A3134)))&lt;&gt;"",INDEX(StartDateValues,ROW(A3134))&gt;0),INDEX(StartDateValues,ROW(A3134)),"")</f>
        <v/>
      </c>
      <c r="C3134" s="22" t="str">
        <f t="shared" si="241"/>
        <v/>
      </c>
      <c r="D3134" s="3" t="str">
        <f t="shared" si="242"/>
        <v/>
      </c>
      <c r="E3134" s="3" t="str">
        <f t="shared" si="243"/>
        <v/>
      </c>
      <c r="F3134" s="3" t="str">
        <f t="shared" si="244"/>
        <v/>
      </c>
      <c r="G3134" s="3" t="str">
        <f>IF(A3134="","",IF(HOUR(A3134)&lt;StartHour,StartHour,IF(HOUR(A3134)&gt;FinishHour,FinishHour,HOUR(A3134))))</f>
        <v/>
      </c>
      <c r="H3134" s="3" t="str">
        <f t="shared" si="245"/>
        <v/>
      </c>
      <c r="I3134" s="33" t="e">
        <f>IF(OR(A3134="",B3134=""),NA(),MAX(0,IF(A3134-B3134=0,SameDayCycleTimeSettingValue,(A3134-B3134) *24)))</f>
        <v>#N/A</v>
      </c>
      <c r="J3134" s="33" t="e">
        <f>IF(OR(A3134="",B3134=""),NA(),MAX(0,IF(A3134-B3134=0,SameDayCycleTimeSettingValue,((A3134-B3134) *24)-(INT((A3134-B3134)) * (24-(FinishHour-StartHour))))))</f>
        <v>#N/A</v>
      </c>
      <c r="K3134" s="3" t="e">
        <f ca="1">IF(OR(A3134&lt;&gt;"",B3134=""),NA(),MAX(0,IF(_xlfn.DAYS(NOW(),B3134)=0,SameDayCycleTimeSettingValue,_xlfn.DAYS(NOW(),B3134))))</f>
        <v>#N/A</v>
      </c>
    </row>
    <row r="3135" spans="1:11" x14ac:dyDescent="0.25">
      <c r="A3135" s="32" t="str">
        <f>IF(AND(TRIM(INDEX(CompletedDateValues,ROW(A3135)))&lt;&gt;"",INDEX(CompletedDateValues,ROW(A3135))&gt;0),INDEX(CompletedDateValues,ROW(A3135)),"")</f>
        <v/>
      </c>
      <c r="B3135" s="32" t="str">
        <f>IF(AND(TRIM(INDEX(StartDateValues,ROW(A3135)))&lt;&gt;"",INDEX(StartDateValues,ROW(A3135))&gt;0),INDEX(StartDateValues,ROW(A3135)),"")</f>
        <v/>
      </c>
      <c r="C3135" s="22" t="str">
        <f t="shared" si="241"/>
        <v/>
      </c>
      <c r="D3135" s="3" t="str">
        <f t="shared" si="242"/>
        <v/>
      </c>
      <c r="E3135" s="3" t="str">
        <f t="shared" si="243"/>
        <v/>
      </c>
      <c r="F3135" s="3" t="str">
        <f t="shared" si="244"/>
        <v/>
      </c>
      <c r="G3135" s="3" t="str">
        <f>IF(A3135="","",IF(HOUR(A3135)&lt;StartHour,StartHour,IF(HOUR(A3135)&gt;FinishHour,FinishHour,HOUR(A3135))))</f>
        <v/>
      </c>
      <c r="H3135" s="3" t="str">
        <f t="shared" si="245"/>
        <v/>
      </c>
      <c r="I3135" s="33" t="e">
        <f>IF(OR(A3135="",B3135=""),NA(),MAX(0,IF(A3135-B3135=0,SameDayCycleTimeSettingValue,(A3135-B3135) *24)))</f>
        <v>#N/A</v>
      </c>
      <c r="J3135" s="33" t="e">
        <f>IF(OR(A3135="",B3135=""),NA(),MAX(0,IF(A3135-B3135=0,SameDayCycleTimeSettingValue,((A3135-B3135) *24)-(INT((A3135-B3135)) * (24-(FinishHour-StartHour))))))</f>
        <v>#N/A</v>
      </c>
      <c r="K3135" s="3" t="e">
        <f ca="1">IF(OR(A3135&lt;&gt;"",B3135=""),NA(),MAX(0,IF(_xlfn.DAYS(NOW(),B3135)=0,SameDayCycleTimeSettingValue,_xlfn.DAYS(NOW(),B3135))))</f>
        <v>#N/A</v>
      </c>
    </row>
    <row r="3136" spans="1:11" x14ac:dyDescent="0.25">
      <c r="A3136" s="32" t="str">
        <f>IF(AND(TRIM(INDEX(CompletedDateValues,ROW(A3136)))&lt;&gt;"",INDEX(CompletedDateValues,ROW(A3136))&gt;0),INDEX(CompletedDateValues,ROW(A3136)),"")</f>
        <v/>
      </c>
      <c r="B3136" s="32" t="str">
        <f>IF(AND(TRIM(INDEX(StartDateValues,ROW(A3136)))&lt;&gt;"",INDEX(StartDateValues,ROW(A3136))&gt;0),INDEX(StartDateValues,ROW(A3136)),"")</f>
        <v/>
      </c>
      <c r="C3136" s="22" t="str">
        <f t="shared" si="241"/>
        <v/>
      </c>
      <c r="D3136" s="3" t="str">
        <f t="shared" si="242"/>
        <v/>
      </c>
      <c r="E3136" s="3" t="str">
        <f t="shared" si="243"/>
        <v/>
      </c>
      <c r="F3136" s="3" t="str">
        <f t="shared" si="244"/>
        <v/>
      </c>
      <c r="G3136" s="3" t="str">
        <f>IF(A3136="","",IF(HOUR(A3136)&lt;StartHour,StartHour,IF(HOUR(A3136)&gt;FinishHour,FinishHour,HOUR(A3136))))</f>
        <v/>
      </c>
      <c r="H3136" s="3" t="str">
        <f t="shared" si="245"/>
        <v/>
      </c>
      <c r="I3136" s="33" t="e">
        <f>IF(OR(A3136="",B3136=""),NA(),MAX(0,IF(A3136-B3136=0,SameDayCycleTimeSettingValue,(A3136-B3136) *24)))</f>
        <v>#N/A</v>
      </c>
      <c r="J3136" s="33" t="e">
        <f>IF(OR(A3136="",B3136=""),NA(),MAX(0,IF(A3136-B3136=0,SameDayCycleTimeSettingValue,((A3136-B3136) *24)-(INT((A3136-B3136)) * (24-(FinishHour-StartHour))))))</f>
        <v>#N/A</v>
      </c>
      <c r="K3136" s="3" t="e">
        <f ca="1">IF(OR(A3136&lt;&gt;"",B3136=""),NA(),MAX(0,IF(_xlfn.DAYS(NOW(),B3136)=0,SameDayCycleTimeSettingValue,_xlfn.DAYS(NOW(),B3136))))</f>
        <v>#N/A</v>
      </c>
    </row>
    <row r="3137" spans="1:11" x14ac:dyDescent="0.25">
      <c r="A3137" s="32" t="str">
        <f>IF(AND(TRIM(INDEX(CompletedDateValues,ROW(A3137)))&lt;&gt;"",INDEX(CompletedDateValues,ROW(A3137))&gt;0),INDEX(CompletedDateValues,ROW(A3137)),"")</f>
        <v/>
      </c>
      <c r="B3137" s="32" t="str">
        <f>IF(AND(TRIM(INDEX(StartDateValues,ROW(A3137)))&lt;&gt;"",INDEX(StartDateValues,ROW(A3137))&gt;0),INDEX(StartDateValues,ROW(A3137)),"")</f>
        <v/>
      </c>
      <c r="C3137" s="22" t="str">
        <f t="shared" si="241"/>
        <v/>
      </c>
      <c r="D3137" s="3" t="str">
        <f t="shared" si="242"/>
        <v/>
      </c>
      <c r="E3137" s="3" t="str">
        <f t="shared" si="243"/>
        <v/>
      </c>
      <c r="F3137" s="3" t="str">
        <f t="shared" si="244"/>
        <v/>
      </c>
      <c r="G3137" s="3" t="str">
        <f>IF(A3137="","",IF(HOUR(A3137)&lt;StartHour,StartHour,IF(HOUR(A3137)&gt;FinishHour,FinishHour,HOUR(A3137))))</f>
        <v/>
      </c>
      <c r="H3137" s="3" t="str">
        <f t="shared" si="245"/>
        <v/>
      </c>
      <c r="I3137" s="33" t="e">
        <f>IF(OR(A3137="",B3137=""),NA(),MAX(0,IF(A3137-B3137=0,SameDayCycleTimeSettingValue,(A3137-B3137) *24)))</f>
        <v>#N/A</v>
      </c>
      <c r="J3137" s="33" t="e">
        <f>IF(OR(A3137="",B3137=""),NA(),MAX(0,IF(A3137-B3137=0,SameDayCycleTimeSettingValue,((A3137-B3137) *24)-(INT((A3137-B3137)) * (24-(FinishHour-StartHour))))))</f>
        <v>#N/A</v>
      </c>
      <c r="K3137" s="3" t="e">
        <f ca="1">IF(OR(A3137&lt;&gt;"",B3137=""),NA(),MAX(0,IF(_xlfn.DAYS(NOW(),B3137)=0,SameDayCycleTimeSettingValue,_xlfn.DAYS(NOW(),B3137))))</f>
        <v>#N/A</v>
      </c>
    </row>
    <row r="3138" spans="1:11" x14ac:dyDescent="0.25">
      <c r="A3138" s="32" t="str">
        <f>IF(AND(TRIM(INDEX(CompletedDateValues,ROW(A3138)))&lt;&gt;"",INDEX(CompletedDateValues,ROW(A3138))&gt;0),INDEX(CompletedDateValues,ROW(A3138)),"")</f>
        <v/>
      </c>
      <c r="B3138" s="32" t="str">
        <f>IF(AND(TRIM(INDEX(StartDateValues,ROW(A3138)))&lt;&gt;"",INDEX(StartDateValues,ROW(A3138))&gt;0),INDEX(StartDateValues,ROW(A3138)),"")</f>
        <v/>
      </c>
      <c r="C3138" s="22" t="str">
        <f t="shared" si="241"/>
        <v/>
      </c>
      <c r="D3138" s="3" t="str">
        <f t="shared" si="242"/>
        <v/>
      </c>
      <c r="E3138" s="3" t="str">
        <f t="shared" si="243"/>
        <v/>
      </c>
      <c r="F3138" s="3" t="str">
        <f t="shared" si="244"/>
        <v/>
      </c>
      <c r="G3138" s="3" t="str">
        <f>IF(A3138="","",IF(HOUR(A3138)&lt;StartHour,StartHour,IF(HOUR(A3138)&gt;FinishHour,FinishHour,HOUR(A3138))))</f>
        <v/>
      </c>
      <c r="H3138" s="3" t="str">
        <f t="shared" si="245"/>
        <v/>
      </c>
      <c r="I3138" s="33" t="e">
        <f>IF(OR(A3138="",B3138=""),NA(),MAX(0,IF(A3138-B3138=0,SameDayCycleTimeSettingValue,(A3138-B3138) *24)))</f>
        <v>#N/A</v>
      </c>
      <c r="J3138" s="33" t="e">
        <f>IF(OR(A3138="",B3138=""),NA(),MAX(0,IF(A3138-B3138=0,SameDayCycleTimeSettingValue,((A3138-B3138) *24)-(INT((A3138-B3138)) * (24-(FinishHour-StartHour))))))</f>
        <v>#N/A</v>
      </c>
      <c r="K3138" s="3" t="e">
        <f ca="1">IF(OR(A3138&lt;&gt;"",B3138=""),NA(),MAX(0,IF(_xlfn.DAYS(NOW(),B3138)=0,SameDayCycleTimeSettingValue,_xlfn.DAYS(NOW(),B3138))))</f>
        <v>#N/A</v>
      </c>
    </row>
    <row r="3139" spans="1:11" x14ac:dyDescent="0.25">
      <c r="A3139" s="32" t="str">
        <f>IF(AND(TRIM(INDEX(CompletedDateValues,ROW(A3139)))&lt;&gt;"",INDEX(CompletedDateValues,ROW(A3139))&gt;0),INDEX(CompletedDateValues,ROW(A3139)),"")</f>
        <v/>
      </c>
      <c r="B3139" s="32" t="str">
        <f>IF(AND(TRIM(INDEX(StartDateValues,ROW(A3139)))&lt;&gt;"",INDEX(StartDateValues,ROW(A3139))&gt;0),INDEX(StartDateValues,ROW(A3139)),"")</f>
        <v/>
      </c>
      <c r="C3139" s="22" t="str">
        <f t="shared" ref="C3139:C3202" si="246">IF(AND(TRIM(INDEX(WorkTypeValues,ROW(A3139)))&lt;&gt;"",INDEX(WorkTypeValues,ROW(A3139))&gt;0),INDEX(WorkTypeValues,ROW(A3139)),"")</f>
        <v/>
      </c>
      <c r="D3139" s="3" t="str">
        <f t="shared" ref="D3139:D3202" si="247">IF(A3139="", "",YEAR(A3139))</f>
        <v/>
      </c>
      <c r="E3139" s="3" t="str">
        <f t="shared" ref="E3139:E3202" si="248">IF(A3139="","",MONTH(A3139))</f>
        <v/>
      </c>
      <c r="F3139" s="3" t="str">
        <f t="shared" ref="F3139:F3202" si="249">IF(A3139="","",DAY(A3139))</f>
        <v/>
      </c>
      <c r="G3139" s="3" t="str">
        <f>IF(A3139="","",IF(HOUR(A3139)&lt;StartHour,StartHour,IF(HOUR(A3139)&gt;FinishHour,FinishHour,HOUR(A3139))))</f>
        <v/>
      </c>
      <c r="H3139" s="3" t="str">
        <f t="shared" ref="H3139:H3202" si="250">IF(D3139="","",D3139&amp;"-"&amp;TEXT(E3139,"00") &amp;"-"&amp;TEXT(F3139,"00") &amp;"-"&amp;TEXT(G3139,"00"))</f>
        <v/>
      </c>
      <c r="I3139" s="33" t="e">
        <f>IF(OR(A3139="",B3139=""),NA(),MAX(0,IF(A3139-B3139=0,SameDayCycleTimeSettingValue,(A3139-B3139) *24)))</f>
        <v>#N/A</v>
      </c>
      <c r="J3139" s="33" t="e">
        <f>IF(OR(A3139="",B3139=""),NA(),MAX(0,IF(A3139-B3139=0,SameDayCycleTimeSettingValue,((A3139-B3139) *24)-(INT((A3139-B3139)) * (24-(FinishHour-StartHour))))))</f>
        <v>#N/A</v>
      </c>
      <c r="K3139" s="3" t="e">
        <f ca="1">IF(OR(A3139&lt;&gt;"",B3139=""),NA(),MAX(0,IF(_xlfn.DAYS(NOW(),B3139)=0,SameDayCycleTimeSettingValue,_xlfn.DAYS(NOW(),B3139))))</f>
        <v>#N/A</v>
      </c>
    </row>
    <row r="3140" spans="1:11" x14ac:dyDescent="0.25">
      <c r="A3140" s="32" t="str">
        <f>IF(AND(TRIM(INDEX(CompletedDateValues,ROW(A3140)))&lt;&gt;"",INDEX(CompletedDateValues,ROW(A3140))&gt;0),INDEX(CompletedDateValues,ROW(A3140)),"")</f>
        <v/>
      </c>
      <c r="B3140" s="32" t="str">
        <f>IF(AND(TRIM(INDEX(StartDateValues,ROW(A3140)))&lt;&gt;"",INDEX(StartDateValues,ROW(A3140))&gt;0),INDEX(StartDateValues,ROW(A3140)),"")</f>
        <v/>
      </c>
      <c r="C3140" s="22" t="str">
        <f t="shared" si="246"/>
        <v/>
      </c>
      <c r="D3140" s="3" t="str">
        <f t="shared" si="247"/>
        <v/>
      </c>
      <c r="E3140" s="3" t="str">
        <f t="shared" si="248"/>
        <v/>
      </c>
      <c r="F3140" s="3" t="str">
        <f t="shared" si="249"/>
        <v/>
      </c>
      <c r="G3140" s="3" t="str">
        <f>IF(A3140="","",IF(HOUR(A3140)&lt;StartHour,StartHour,IF(HOUR(A3140)&gt;FinishHour,FinishHour,HOUR(A3140))))</f>
        <v/>
      </c>
      <c r="H3140" s="3" t="str">
        <f t="shared" si="250"/>
        <v/>
      </c>
      <c r="I3140" s="33" t="e">
        <f>IF(OR(A3140="",B3140=""),NA(),MAX(0,IF(A3140-B3140=0,SameDayCycleTimeSettingValue,(A3140-B3140) *24)))</f>
        <v>#N/A</v>
      </c>
      <c r="J3140" s="33" t="e">
        <f>IF(OR(A3140="",B3140=""),NA(),MAX(0,IF(A3140-B3140=0,SameDayCycleTimeSettingValue,((A3140-B3140) *24)-(INT((A3140-B3140)) * (24-(FinishHour-StartHour))))))</f>
        <v>#N/A</v>
      </c>
      <c r="K3140" s="3" t="e">
        <f ca="1">IF(OR(A3140&lt;&gt;"",B3140=""),NA(),MAX(0,IF(_xlfn.DAYS(NOW(),B3140)=0,SameDayCycleTimeSettingValue,_xlfn.DAYS(NOW(),B3140))))</f>
        <v>#N/A</v>
      </c>
    </row>
    <row r="3141" spans="1:11" x14ac:dyDescent="0.25">
      <c r="A3141" s="32" t="str">
        <f>IF(AND(TRIM(INDEX(CompletedDateValues,ROW(A3141)))&lt;&gt;"",INDEX(CompletedDateValues,ROW(A3141))&gt;0),INDEX(CompletedDateValues,ROW(A3141)),"")</f>
        <v/>
      </c>
      <c r="B3141" s="32" t="str">
        <f>IF(AND(TRIM(INDEX(StartDateValues,ROW(A3141)))&lt;&gt;"",INDEX(StartDateValues,ROW(A3141))&gt;0),INDEX(StartDateValues,ROW(A3141)),"")</f>
        <v/>
      </c>
      <c r="C3141" s="22" t="str">
        <f t="shared" si="246"/>
        <v/>
      </c>
      <c r="D3141" s="3" t="str">
        <f t="shared" si="247"/>
        <v/>
      </c>
      <c r="E3141" s="3" t="str">
        <f t="shared" si="248"/>
        <v/>
      </c>
      <c r="F3141" s="3" t="str">
        <f t="shared" si="249"/>
        <v/>
      </c>
      <c r="G3141" s="3" t="str">
        <f>IF(A3141="","",IF(HOUR(A3141)&lt;StartHour,StartHour,IF(HOUR(A3141)&gt;FinishHour,FinishHour,HOUR(A3141))))</f>
        <v/>
      </c>
      <c r="H3141" s="3" t="str">
        <f t="shared" si="250"/>
        <v/>
      </c>
      <c r="I3141" s="33" t="e">
        <f>IF(OR(A3141="",B3141=""),NA(),MAX(0,IF(A3141-B3141=0,SameDayCycleTimeSettingValue,(A3141-B3141) *24)))</f>
        <v>#N/A</v>
      </c>
      <c r="J3141" s="33" t="e">
        <f>IF(OR(A3141="",B3141=""),NA(),MAX(0,IF(A3141-B3141=0,SameDayCycleTimeSettingValue,((A3141-B3141) *24)-(INT((A3141-B3141)) * (24-(FinishHour-StartHour))))))</f>
        <v>#N/A</v>
      </c>
      <c r="K3141" s="3" t="e">
        <f ca="1">IF(OR(A3141&lt;&gt;"",B3141=""),NA(),MAX(0,IF(_xlfn.DAYS(NOW(),B3141)=0,SameDayCycleTimeSettingValue,_xlfn.DAYS(NOW(),B3141))))</f>
        <v>#N/A</v>
      </c>
    </row>
    <row r="3142" spans="1:11" x14ac:dyDescent="0.25">
      <c r="A3142" s="32" t="str">
        <f>IF(AND(TRIM(INDEX(CompletedDateValues,ROW(A3142)))&lt;&gt;"",INDEX(CompletedDateValues,ROW(A3142))&gt;0),INDEX(CompletedDateValues,ROW(A3142)),"")</f>
        <v/>
      </c>
      <c r="B3142" s="32" t="str">
        <f>IF(AND(TRIM(INDEX(StartDateValues,ROW(A3142)))&lt;&gt;"",INDEX(StartDateValues,ROW(A3142))&gt;0),INDEX(StartDateValues,ROW(A3142)),"")</f>
        <v/>
      </c>
      <c r="C3142" s="22" t="str">
        <f t="shared" si="246"/>
        <v/>
      </c>
      <c r="D3142" s="3" t="str">
        <f t="shared" si="247"/>
        <v/>
      </c>
      <c r="E3142" s="3" t="str">
        <f t="shared" si="248"/>
        <v/>
      </c>
      <c r="F3142" s="3" t="str">
        <f t="shared" si="249"/>
        <v/>
      </c>
      <c r="G3142" s="3" t="str">
        <f>IF(A3142="","",IF(HOUR(A3142)&lt;StartHour,StartHour,IF(HOUR(A3142)&gt;FinishHour,FinishHour,HOUR(A3142))))</f>
        <v/>
      </c>
      <c r="H3142" s="3" t="str">
        <f t="shared" si="250"/>
        <v/>
      </c>
      <c r="I3142" s="33" t="e">
        <f>IF(OR(A3142="",B3142=""),NA(),MAX(0,IF(A3142-B3142=0,SameDayCycleTimeSettingValue,(A3142-B3142) *24)))</f>
        <v>#N/A</v>
      </c>
      <c r="J3142" s="33" t="e">
        <f>IF(OR(A3142="",B3142=""),NA(),MAX(0,IF(A3142-B3142=0,SameDayCycleTimeSettingValue,((A3142-B3142) *24)-(INT((A3142-B3142)) * (24-(FinishHour-StartHour))))))</f>
        <v>#N/A</v>
      </c>
      <c r="K3142" s="3" t="e">
        <f ca="1">IF(OR(A3142&lt;&gt;"",B3142=""),NA(),MAX(0,IF(_xlfn.DAYS(NOW(),B3142)=0,SameDayCycleTimeSettingValue,_xlfn.DAYS(NOW(),B3142))))</f>
        <v>#N/A</v>
      </c>
    </row>
    <row r="3143" spans="1:11" x14ac:dyDescent="0.25">
      <c r="A3143" s="32" t="str">
        <f>IF(AND(TRIM(INDEX(CompletedDateValues,ROW(A3143)))&lt;&gt;"",INDEX(CompletedDateValues,ROW(A3143))&gt;0),INDEX(CompletedDateValues,ROW(A3143)),"")</f>
        <v/>
      </c>
      <c r="B3143" s="32" t="str">
        <f>IF(AND(TRIM(INDEX(StartDateValues,ROW(A3143)))&lt;&gt;"",INDEX(StartDateValues,ROW(A3143))&gt;0),INDEX(StartDateValues,ROW(A3143)),"")</f>
        <v/>
      </c>
      <c r="C3143" s="22" t="str">
        <f t="shared" si="246"/>
        <v/>
      </c>
      <c r="D3143" s="3" t="str">
        <f t="shared" si="247"/>
        <v/>
      </c>
      <c r="E3143" s="3" t="str">
        <f t="shared" si="248"/>
        <v/>
      </c>
      <c r="F3143" s="3" t="str">
        <f t="shared" si="249"/>
        <v/>
      </c>
      <c r="G3143" s="3" t="str">
        <f>IF(A3143="","",IF(HOUR(A3143)&lt;StartHour,StartHour,IF(HOUR(A3143)&gt;FinishHour,FinishHour,HOUR(A3143))))</f>
        <v/>
      </c>
      <c r="H3143" s="3" t="str">
        <f t="shared" si="250"/>
        <v/>
      </c>
      <c r="I3143" s="33" t="e">
        <f>IF(OR(A3143="",B3143=""),NA(),MAX(0,IF(A3143-B3143=0,SameDayCycleTimeSettingValue,(A3143-B3143) *24)))</f>
        <v>#N/A</v>
      </c>
      <c r="J3143" s="33" t="e">
        <f>IF(OR(A3143="",B3143=""),NA(),MAX(0,IF(A3143-B3143=0,SameDayCycleTimeSettingValue,((A3143-B3143) *24)-(INT((A3143-B3143)) * (24-(FinishHour-StartHour))))))</f>
        <v>#N/A</v>
      </c>
      <c r="K3143" s="3" t="e">
        <f ca="1">IF(OR(A3143&lt;&gt;"",B3143=""),NA(),MAX(0,IF(_xlfn.DAYS(NOW(),B3143)=0,SameDayCycleTimeSettingValue,_xlfn.DAYS(NOW(),B3143))))</f>
        <v>#N/A</v>
      </c>
    </row>
    <row r="3144" spans="1:11" x14ac:dyDescent="0.25">
      <c r="A3144" s="32" t="str">
        <f>IF(AND(TRIM(INDEX(CompletedDateValues,ROW(A3144)))&lt;&gt;"",INDEX(CompletedDateValues,ROW(A3144))&gt;0),INDEX(CompletedDateValues,ROW(A3144)),"")</f>
        <v/>
      </c>
      <c r="B3144" s="32" t="str">
        <f>IF(AND(TRIM(INDEX(StartDateValues,ROW(A3144)))&lt;&gt;"",INDEX(StartDateValues,ROW(A3144))&gt;0),INDEX(StartDateValues,ROW(A3144)),"")</f>
        <v/>
      </c>
      <c r="C3144" s="22" t="str">
        <f t="shared" si="246"/>
        <v/>
      </c>
      <c r="D3144" s="3" t="str">
        <f t="shared" si="247"/>
        <v/>
      </c>
      <c r="E3144" s="3" t="str">
        <f t="shared" si="248"/>
        <v/>
      </c>
      <c r="F3144" s="3" t="str">
        <f t="shared" si="249"/>
        <v/>
      </c>
      <c r="G3144" s="3" t="str">
        <f>IF(A3144="","",IF(HOUR(A3144)&lt;StartHour,StartHour,IF(HOUR(A3144)&gt;FinishHour,FinishHour,HOUR(A3144))))</f>
        <v/>
      </c>
      <c r="H3144" s="3" t="str">
        <f t="shared" si="250"/>
        <v/>
      </c>
      <c r="I3144" s="33" t="e">
        <f>IF(OR(A3144="",B3144=""),NA(),MAX(0,IF(A3144-B3144=0,SameDayCycleTimeSettingValue,(A3144-B3144) *24)))</f>
        <v>#N/A</v>
      </c>
      <c r="J3144" s="33" t="e">
        <f>IF(OR(A3144="",B3144=""),NA(),MAX(0,IF(A3144-B3144=0,SameDayCycleTimeSettingValue,((A3144-B3144) *24)-(INT((A3144-B3144)) * (24-(FinishHour-StartHour))))))</f>
        <v>#N/A</v>
      </c>
      <c r="K3144" s="3" t="e">
        <f ca="1">IF(OR(A3144&lt;&gt;"",B3144=""),NA(),MAX(0,IF(_xlfn.DAYS(NOW(),B3144)=0,SameDayCycleTimeSettingValue,_xlfn.DAYS(NOW(),B3144))))</f>
        <v>#N/A</v>
      </c>
    </row>
    <row r="3145" spans="1:11" x14ac:dyDescent="0.25">
      <c r="A3145" s="32" t="str">
        <f>IF(AND(TRIM(INDEX(CompletedDateValues,ROW(A3145)))&lt;&gt;"",INDEX(CompletedDateValues,ROW(A3145))&gt;0),INDEX(CompletedDateValues,ROW(A3145)),"")</f>
        <v/>
      </c>
      <c r="B3145" s="32" t="str">
        <f>IF(AND(TRIM(INDEX(StartDateValues,ROW(A3145)))&lt;&gt;"",INDEX(StartDateValues,ROW(A3145))&gt;0),INDEX(StartDateValues,ROW(A3145)),"")</f>
        <v/>
      </c>
      <c r="C3145" s="22" t="str">
        <f t="shared" si="246"/>
        <v/>
      </c>
      <c r="D3145" s="3" t="str">
        <f t="shared" si="247"/>
        <v/>
      </c>
      <c r="E3145" s="3" t="str">
        <f t="shared" si="248"/>
        <v/>
      </c>
      <c r="F3145" s="3" t="str">
        <f t="shared" si="249"/>
        <v/>
      </c>
      <c r="G3145" s="3" t="str">
        <f>IF(A3145="","",IF(HOUR(A3145)&lt;StartHour,StartHour,IF(HOUR(A3145)&gt;FinishHour,FinishHour,HOUR(A3145))))</f>
        <v/>
      </c>
      <c r="H3145" s="3" t="str">
        <f t="shared" si="250"/>
        <v/>
      </c>
      <c r="I3145" s="33" t="e">
        <f>IF(OR(A3145="",B3145=""),NA(),MAX(0,IF(A3145-B3145=0,SameDayCycleTimeSettingValue,(A3145-B3145) *24)))</f>
        <v>#N/A</v>
      </c>
      <c r="J3145" s="33" t="e">
        <f>IF(OR(A3145="",B3145=""),NA(),MAX(0,IF(A3145-B3145=0,SameDayCycleTimeSettingValue,((A3145-B3145) *24)-(INT((A3145-B3145)) * (24-(FinishHour-StartHour))))))</f>
        <v>#N/A</v>
      </c>
      <c r="K3145" s="3" t="e">
        <f ca="1">IF(OR(A3145&lt;&gt;"",B3145=""),NA(),MAX(0,IF(_xlfn.DAYS(NOW(),B3145)=0,SameDayCycleTimeSettingValue,_xlfn.DAYS(NOW(),B3145))))</f>
        <v>#N/A</v>
      </c>
    </row>
    <row r="3146" spans="1:11" x14ac:dyDescent="0.25">
      <c r="A3146" s="32" t="str">
        <f>IF(AND(TRIM(INDEX(CompletedDateValues,ROW(A3146)))&lt;&gt;"",INDEX(CompletedDateValues,ROW(A3146))&gt;0),INDEX(CompletedDateValues,ROW(A3146)),"")</f>
        <v/>
      </c>
      <c r="B3146" s="32" t="str">
        <f>IF(AND(TRIM(INDEX(StartDateValues,ROW(A3146)))&lt;&gt;"",INDEX(StartDateValues,ROW(A3146))&gt;0),INDEX(StartDateValues,ROW(A3146)),"")</f>
        <v/>
      </c>
      <c r="C3146" s="22" t="str">
        <f t="shared" si="246"/>
        <v/>
      </c>
      <c r="D3146" s="3" t="str">
        <f t="shared" si="247"/>
        <v/>
      </c>
      <c r="E3146" s="3" t="str">
        <f t="shared" si="248"/>
        <v/>
      </c>
      <c r="F3146" s="3" t="str">
        <f t="shared" si="249"/>
        <v/>
      </c>
      <c r="G3146" s="3" t="str">
        <f>IF(A3146="","",IF(HOUR(A3146)&lt;StartHour,StartHour,IF(HOUR(A3146)&gt;FinishHour,FinishHour,HOUR(A3146))))</f>
        <v/>
      </c>
      <c r="H3146" s="3" t="str">
        <f t="shared" si="250"/>
        <v/>
      </c>
      <c r="I3146" s="33" t="e">
        <f>IF(OR(A3146="",B3146=""),NA(),MAX(0,IF(A3146-B3146=0,SameDayCycleTimeSettingValue,(A3146-B3146) *24)))</f>
        <v>#N/A</v>
      </c>
      <c r="J3146" s="33" t="e">
        <f>IF(OR(A3146="",B3146=""),NA(),MAX(0,IF(A3146-B3146=0,SameDayCycleTimeSettingValue,((A3146-B3146) *24)-(INT((A3146-B3146)) * (24-(FinishHour-StartHour))))))</f>
        <v>#N/A</v>
      </c>
      <c r="K3146" s="3" t="e">
        <f ca="1">IF(OR(A3146&lt;&gt;"",B3146=""),NA(),MAX(0,IF(_xlfn.DAYS(NOW(),B3146)=0,SameDayCycleTimeSettingValue,_xlfn.DAYS(NOW(),B3146))))</f>
        <v>#N/A</v>
      </c>
    </row>
    <row r="3147" spans="1:11" x14ac:dyDescent="0.25">
      <c r="A3147" s="32" t="str">
        <f>IF(AND(TRIM(INDEX(CompletedDateValues,ROW(A3147)))&lt;&gt;"",INDEX(CompletedDateValues,ROW(A3147))&gt;0),INDEX(CompletedDateValues,ROW(A3147)),"")</f>
        <v/>
      </c>
      <c r="B3147" s="32" t="str">
        <f>IF(AND(TRIM(INDEX(StartDateValues,ROW(A3147)))&lt;&gt;"",INDEX(StartDateValues,ROW(A3147))&gt;0),INDEX(StartDateValues,ROW(A3147)),"")</f>
        <v/>
      </c>
      <c r="C3147" s="22" t="str">
        <f t="shared" si="246"/>
        <v/>
      </c>
      <c r="D3147" s="3" t="str">
        <f t="shared" si="247"/>
        <v/>
      </c>
      <c r="E3147" s="3" t="str">
        <f t="shared" si="248"/>
        <v/>
      </c>
      <c r="F3147" s="3" t="str">
        <f t="shared" si="249"/>
        <v/>
      </c>
      <c r="G3147" s="3" t="str">
        <f>IF(A3147="","",IF(HOUR(A3147)&lt;StartHour,StartHour,IF(HOUR(A3147)&gt;FinishHour,FinishHour,HOUR(A3147))))</f>
        <v/>
      </c>
      <c r="H3147" s="3" t="str">
        <f t="shared" si="250"/>
        <v/>
      </c>
      <c r="I3147" s="33" t="e">
        <f>IF(OR(A3147="",B3147=""),NA(),MAX(0,IF(A3147-B3147=0,SameDayCycleTimeSettingValue,(A3147-B3147) *24)))</f>
        <v>#N/A</v>
      </c>
      <c r="J3147" s="33" t="e">
        <f>IF(OR(A3147="",B3147=""),NA(),MAX(0,IF(A3147-B3147=0,SameDayCycleTimeSettingValue,((A3147-B3147) *24)-(INT((A3147-B3147)) * (24-(FinishHour-StartHour))))))</f>
        <v>#N/A</v>
      </c>
      <c r="K3147" s="3" t="e">
        <f ca="1">IF(OR(A3147&lt;&gt;"",B3147=""),NA(),MAX(0,IF(_xlfn.DAYS(NOW(),B3147)=0,SameDayCycleTimeSettingValue,_xlfn.DAYS(NOW(),B3147))))</f>
        <v>#N/A</v>
      </c>
    </row>
    <row r="3148" spans="1:11" x14ac:dyDescent="0.25">
      <c r="A3148" s="32" t="str">
        <f>IF(AND(TRIM(INDEX(CompletedDateValues,ROW(A3148)))&lt;&gt;"",INDEX(CompletedDateValues,ROW(A3148))&gt;0),INDEX(CompletedDateValues,ROW(A3148)),"")</f>
        <v/>
      </c>
      <c r="B3148" s="32" t="str">
        <f>IF(AND(TRIM(INDEX(StartDateValues,ROW(A3148)))&lt;&gt;"",INDEX(StartDateValues,ROW(A3148))&gt;0),INDEX(StartDateValues,ROW(A3148)),"")</f>
        <v/>
      </c>
      <c r="C3148" s="22" t="str">
        <f t="shared" si="246"/>
        <v/>
      </c>
      <c r="D3148" s="3" t="str">
        <f t="shared" si="247"/>
        <v/>
      </c>
      <c r="E3148" s="3" t="str">
        <f t="shared" si="248"/>
        <v/>
      </c>
      <c r="F3148" s="3" t="str">
        <f t="shared" si="249"/>
        <v/>
      </c>
      <c r="G3148" s="3" t="str">
        <f>IF(A3148="","",IF(HOUR(A3148)&lt;StartHour,StartHour,IF(HOUR(A3148)&gt;FinishHour,FinishHour,HOUR(A3148))))</f>
        <v/>
      </c>
      <c r="H3148" s="3" t="str">
        <f t="shared" si="250"/>
        <v/>
      </c>
      <c r="I3148" s="33" t="e">
        <f>IF(OR(A3148="",B3148=""),NA(),MAX(0,IF(A3148-B3148=0,SameDayCycleTimeSettingValue,(A3148-B3148) *24)))</f>
        <v>#N/A</v>
      </c>
      <c r="J3148" s="33" t="e">
        <f>IF(OR(A3148="",B3148=""),NA(),MAX(0,IF(A3148-B3148=0,SameDayCycleTimeSettingValue,((A3148-B3148) *24)-(INT((A3148-B3148)) * (24-(FinishHour-StartHour))))))</f>
        <v>#N/A</v>
      </c>
      <c r="K3148" s="3" t="e">
        <f ca="1">IF(OR(A3148&lt;&gt;"",B3148=""),NA(),MAX(0,IF(_xlfn.DAYS(NOW(),B3148)=0,SameDayCycleTimeSettingValue,_xlfn.DAYS(NOW(),B3148))))</f>
        <v>#N/A</v>
      </c>
    </row>
    <row r="3149" spans="1:11" x14ac:dyDescent="0.25">
      <c r="A3149" s="32" t="str">
        <f>IF(AND(TRIM(INDEX(CompletedDateValues,ROW(A3149)))&lt;&gt;"",INDEX(CompletedDateValues,ROW(A3149))&gt;0),INDEX(CompletedDateValues,ROW(A3149)),"")</f>
        <v/>
      </c>
      <c r="B3149" s="32" t="str">
        <f>IF(AND(TRIM(INDEX(StartDateValues,ROW(A3149)))&lt;&gt;"",INDEX(StartDateValues,ROW(A3149))&gt;0),INDEX(StartDateValues,ROW(A3149)),"")</f>
        <v/>
      </c>
      <c r="C3149" s="22" t="str">
        <f t="shared" si="246"/>
        <v/>
      </c>
      <c r="D3149" s="3" t="str">
        <f t="shared" si="247"/>
        <v/>
      </c>
      <c r="E3149" s="3" t="str">
        <f t="shared" si="248"/>
        <v/>
      </c>
      <c r="F3149" s="3" t="str">
        <f t="shared" si="249"/>
        <v/>
      </c>
      <c r="G3149" s="3" t="str">
        <f>IF(A3149="","",IF(HOUR(A3149)&lt;StartHour,StartHour,IF(HOUR(A3149)&gt;FinishHour,FinishHour,HOUR(A3149))))</f>
        <v/>
      </c>
      <c r="H3149" s="3" t="str">
        <f t="shared" si="250"/>
        <v/>
      </c>
      <c r="I3149" s="33" t="e">
        <f>IF(OR(A3149="",B3149=""),NA(),MAX(0,IF(A3149-B3149=0,SameDayCycleTimeSettingValue,(A3149-B3149) *24)))</f>
        <v>#N/A</v>
      </c>
      <c r="J3149" s="33" t="e">
        <f>IF(OR(A3149="",B3149=""),NA(),MAX(0,IF(A3149-B3149=0,SameDayCycleTimeSettingValue,((A3149-B3149) *24)-(INT((A3149-B3149)) * (24-(FinishHour-StartHour))))))</f>
        <v>#N/A</v>
      </c>
      <c r="K3149" s="3" t="e">
        <f ca="1">IF(OR(A3149&lt;&gt;"",B3149=""),NA(),MAX(0,IF(_xlfn.DAYS(NOW(),B3149)=0,SameDayCycleTimeSettingValue,_xlfn.DAYS(NOW(),B3149))))</f>
        <v>#N/A</v>
      </c>
    </row>
    <row r="3150" spans="1:11" x14ac:dyDescent="0.25">
      <c r="A3150" s="32" t="str">
        <f>IF(AND(TRIM(INDEX(CompletedDateValues,ROW(A3150)))&lt;&gt;"",INDEX(CompletedDateValues,ROW(A3150))&gt;0),INDEX(CompletedDateValues,ROW(A3150)),"")</f>
        <v/>
      </c>
      <c r="B3150" s="32" t="str">
        <f>IF(AND(TRIM(INDEX(StartDateValues,ROW(A3150)))&lt;&gt;"",INDEX(StartDateValues,ROW(A3150))&gt;0),INDEX(StartDateValues,ROW(A3150)),"")</f>
        <v/>
      </c>
      <c r="C3150" s="22" t="str">
        <f t="shared" si="246"/>
        <v/>
      </c>
      <c r="D3150" s="3" t="str">
        <f t="shared" si="247"/>
        <v/>
      </c>
      <c r="E3150" s="3" t="str">
        <f t="shared" si="248"/>
        <v/>
      </c>
      <c r="F3150" s="3" t="str">
        <f t="shared" si="249"/>
        <v/>
      </c>
      <c r="G3150" s="3" t="str">
        <f>IF(A3150="","",IF(HOUR(A3150)&lt;StartHour,StartHour,IF(HOUR(A3150)&gt;FinishHour,FinishHour,HOUR(A3150))))</f>
        <v/>
      </c>
      <c r="H3150" s="3" t="str">
        <f t="shared" si="250"/>
        <v/>
      </c>
      <c r="I3150" s="33" t="e">
        <f>IF(OR(A3150="",B3150=""),NA(),MAX(0,IF(A3150-B3150=0,SameDayCycleTimeSettingValue,(A3150-B3150) *24)))</f>
        <v>#N/A</v>
      </c>
      <c r="J3150" s="33" t="e">
        <f>IF(OR(A3150="",B3150=""),NA(),MAX(0,IF(A3150-B3150=0,SameDayCycleTimeSettingValue,((A3150-B3150) *24)-(INT((A3150-B3150)) * (24-(FinishHour-StartHour))))))</f>
        <v>#N/A</v>
      </c>
      <c r="K3150" s="3" t="e">
        <f ca="1">IF(OR(A3150&lt;&gt;"",B3150=""),NA(),MAX(0,IF(_xlfn.DAYS(NOW(),B3150)=0,SameDayCycleTimeSettingValue,_xlfn.DAYS(NOW(),B3150))))</f>
        <v>#N/A</v>
      </c>
    </row>
    <row r="3151" spans="1:11" x14ac:dyDescent="0.25">
      <c r="A3151" s="32" t="str">
        <f>IF(AND(TRIM(INDEX(CompletedDateValues,ROW(A3151)))&lt;&gt;"",INDEX(CompletedDateValues,ROW(A3151))&gt;0),INDEX(CompletedDateValues,ROW(A3151)),"")</f>
        <v/>
      </c>
      <c r="B3151" s="32" t="str">
        <f>IF(AND(TRIM(INDEX(StartDateValues,ROW(A3151)))&lt;&gt;"",INDEX(StartDateValues,ROW(A3151))&gt;0),INDEX(StartDateValues,ROW(A3151)),"")</f>
        <v/>
      </c>
      <c r="C3151" s="22" t="str">
        <f t="shared" si="246"/>
        <v/>
      </c>
      <c r="D3151" s="3" t="str">
        <f t="shared" si="247"/>
        <v/>
      </c>
      <c r="E3151" s="3" t="str">
        <f t="shared" si="248"/>
        <v/>
      </c>
      <c r="F3151" s="3" t="str">
        <f t="shared" si="249"/>
        <v/>
      </c>
      <c r="G3151" s="3" t="str">
        <f>IF(A3151="","",IF(HOUR(A3151)&lt;StartHour,StartHour,IF(HOUR(A3151)&gt;FinishHour,FinishHour,HOUR(A3151))))</f>
        <v/>
      </c>
      <c r="H3151" s="3" t="str">
        <f t="shared" si="250"/>
        <v/>
      </c>
      <c r="I3151" s="33" t="e">
        <f>IF(OR(A3151="",B3151=""),NA(),MAX(0,IF(A3151-B3151=0,SameDayCycleTimeSettingValue,(A3151-B3151) *24)))</f>
        <v>#N/A</v>
      </c>
      <c r="J3151" s="33" t="e">
        <f>IF(OR(A3151="",B3151=""),NA(),MAX(0,IF(A3151-B3151=0,SameDayCycleTimeSettingValue,((A3151-B3151) *24)-(INT((A3151-B3151)) * (24-(FinishHour-StartHour))))))</f>
        <v>#N/A</v>
      </c>
      <c r="K3151" s="3" t="e">
        <f ca="1">IF(OR(A3151&lt;&gt;"",B3151=""),NA(),MAX(0,IF(_xlfn.DAYS(NOW(),B3151)=0,SameDayCycleTimeSettingValue,_xlfn.DAYS(NOW(),B3151))))</f>
        <v>#N/A</v>
      </c>
    </row>
    <row r="3152" spans="1:11" x14ac:dyDescent="0.25">
      <c r="A3152" s="32" t="str">
        <f>IF(AND(TRIM(INDEX(CompletedDateValues,ROW(A3152)))&lt;&gt;"",INDEX(CompletedDateValues,ROW(A3152))&gt;0),INDEX(CompletedDateValues,ROW(A3152)),"")</f>
        <v/>
      </c>
      <c r="B3152" s="32" t="str">
        <f>IF(AND(TRIM(INDEX(StartDateValues,ROW(A3152)))&lt;&gt;"",INDEX(StartDateValues,ROW(A3152))&gt;0),INDEX(StartDateValues,ROW(A3152)),"")</f>
        <v/>
      </c>
      <c r="C3152" s="22" t="str">
        <f t="shared" si="246"/>
        <v/>
      </c>
      <c r="D3152" s="3" t="str">
        <f t="shared" si="247"/>
        <v/>
      </c>
      <c r="E3152" s="3" t="str">
        <f t="shared" si="248"/>
        <v/>
      </c>
      <c r="F3152" s="3" t="str">
        <f t="shared" si="249"/>
        <v/>
      </c>
      <c r="G3152" s="3" t="str">
        <f>IF(A3152="","",IF(HOUR(A3152)&lt;StartHour,StartHour,IF(HOUR(A3152)&gt;FinishHour,FinishHour,HOUR(A3152))))</f>
        <v/>
      </c>
      <c r="H3152" s="3" t="str">
        <f t="shared" si="250"/>
        <v/>
      </c>
      <c r="I3152" s="33" t="e">
        <f>IF(OR(A3152="",B3152=""),NA(),MAX(0,IF(A3152-B3152=0,SameDayCycleTimeSettingValue,(A3152-B3152) *24)))</f>
        <v>#N/A</v>
      </c>
      <c r="J3152" s="33" t="e">
        <f>IF(OR(A3152="",B3152=""),NA(),MAX(0,IF(A3152-B3152=0,SameDayCycleTimeSettingValue,((A3152-B3152) *24)-(INT((A3152-B3152)) * (24-(FinishHour-StartHour))))))</f>
        <v>#N/A</v>
      </c>
      <c r="K3152" s="3" t="e">
        <f ca="1">IF(OR(A3152&lt;&gt;"",B3152=""),NA(),MAX(0,IF(_xlfn.DAYS(NOW(),B3152)=0,SameDayCycleTimeSettingValue,_xlfn.DAYS(NOW(),B3152))))</f>
        <v>#N/A</v>
      </c>
    </row>
    <row r="3153" spans="1:11" x14ac:dyDescent="0.25">
      <c r="A3153" s="32" t="str">
        <f>IF(AND(TRIM(INDEX(CompletedDateValues,ROW(A3153)))&lt;&gt;"",INDEX(CompletedDateValues,ROW(A3153))&gt;0),INDEX(CompletedDateValues,ROW(A3153)),"")</f>
        <v/>
      </c>
      <c r="B3153" s="32" t="str">
        <f>IF(AND(TRIM(INDEX(StartDateValues,ROW(A3153)))&lt;&gt;"",INDEX(StartDateValues,ROW(A3153))&gt;0),INDEX(StartDateValues,ROW(A3153)),"")</f>
        <v/>
      </c>
      <c r="C3153" s="22" t="str">
        <f t="shared" si="246"/>
        <v/>
      </c>
      <c r="D3153" s="3" t="str">
        <f t="shared" si="247"/>
        <v/>
      </c>
      <c r="E3153" s="3" t="str">
        <f t="shared" si="248"/>
        <v/>
      </c>
      <c r="F3153" s="3" t="str">
        <f t="shared" si="249"/>
        <v/>
      </c>
      <c r="G3153" s="3" t="str">
        <f>IF(A3153="","",IF(HOUR(A3153)&lt;StartHour,StartHour,IF(HOUR(A3153)&gt;FinishHour,FinishHour,HOUR(A3153))))</f>
        <v/>
      </c>
      <c r="H3153" s="3" t="str">
        <f t="shared" si="250"/>
        <v/>
      </c>
      <c r="I3153" s="33" t="e">
        <f>IF(OR(A3153="",B3153=""),NA(),MAX(0,IF(A3153-B3153=0,SameDayCycleTimeSettingValue,(A3153-B3153) *24)))</f>
        <v>#N/A</v>
      </c>
      <c r="J3153" s="33" t="e">
        <f>IF(OR(A3153="",B3153=""),NA(),MAX(0,IF(A3153-B3153=0,SameDayCycleTimeSettingValue,((A3153-B3153) *24)-(INT((A3153-B3153)) * (24-(FinishHour-StartHour))))))</f>
        <v>#N/A</v>
      </c>
      <c r="K3153" s="3" t="e">
        <f ca="1">IF(OR(A3153&lt;&gt;"",B3153=""),NA(),MAX(0,IF(_xlfn.DAYS(NOW(),B3153)=0,SameDayCycleTimeSettingValue,_xlfn.DAYS(NOW(),B3153))))</f>
        <v>#N/A</v>
      </c>
    </row>
    <row r="3154" spans="1:11" x14ac:dyDescent="0.25">
      <c r="A3154" s="32" t="str">
        <f>IF(AND(TRIM(INDEX(CompletedDateValues,ROW(A3154)))&lt;&gt;"",INDEX(CompletedDateValues,ROW(A3154))&gt;0),INDEX(CompletedDateValues,ROW(A3154)),"")</f>
        <v/>
      </c>
      <c r="B3154" s="32" t="str">
        <f>IF(AND(TRIM(INDEX(StartDateValues,ROW(A3154)))&lt;&gt;"",INDEX(StartDateValues,ROW(A3154))&gt;0),INDEX(StartDateValues,ROW(A3154)),"")</f>
        <v/>
      </c>
      <c r="C3154" s="22" t="str">
        <f t="shared" si="246"/>
        <v/>
      </c>
      <c r="D3154" s="3" t="str">
        <f t="shared" si="247"/>
        <v/>
      </c>
      <c r="E3154" s="3" t="str">
        <f t="shared" si="248"/>
        <v/>
      </c>
      <c r="F3154" s="3" t="str">
        <f t="shared" si="249"/>
        <v/>
      </c>
      <c r="G3154" s="3" t="str">
        <f>IF(A3154="","",IF(HOUR(A3154)&lt;StartHour,StartHour,IF(HOUR(A3154)&gt;FinishHour,FinishHour,HOUR(A3154))))</f>
        <v/>
      </c>
      <c r="H3154" s="3" t="str">
        <f t="shared" si="250"/>
        <v/>
      </c>
      <c r="I3154" s="33" t="e">
        <f>IF(OR(A3154="",B3154=""),NA(),MAX(0,IF(A3154-B3154=0,SameDayCycleTimeSettingValue,(A3154-B3154) *24)))</f>
        <v>#N/A</v>
      </c>
      <c r="J3154" s="33" t="e">
        <f>IF(OR(A3154="",B3154=""),NA(),MAX(0,IF(A3154-B3154=0,SameDayCycleTimeSettingValue,((A3154-B3154) *24)-(INT((A3154-B3154)) * (24-(FinishHour-StartHour))))))</f>
        <v>#N/A</v>
      </c>
      <c r="K3154" s="3" t="e">
        <f ca="1">IF(OR(A3154&lt;&gt;"",B3154=""),NA(),MAX(0,IF(_xlfn.DAYS(NOW(),B3154)=0,SameDayCycleTimeSettingValue,_xlfn.DAYS(NOW(),B3154))))</f>
        <v>#N/A</v>
      </c>
    </row>
    <row r="3155" spans="1:11" x14ac:dyDescent="0.25">
      <c r="A3155" s="32" t="str">
        <f>IF(AND(TRIM(INDEX(CompletedDateValues,ROW(A3155)))&lt;&gt;"",INDEX(CompletedDateValues,ROW(A3155))&gt;0),INDEX(CompletedDateValues,ROW(A3155)),"")</f>
        <v/>
      </c>
      <c r="B3155" s="32" t="str">
        <f>IF(AND(TRIM(INDEX(StartDateValues,ROW(A3155)))&lt;&gt;"",INDEX(StartDateValues,ROW(A3155))&gt;0),INDEX(StartDateValues,ROW(A3155)),"")</f>
        <v/>
      </c>
      <c r="C3155" s="22" t="str">
        <f t="shared" si="246"/>
        <v/>
      </c>
      <c r="D3155" s="3" t="str">
        <f t="shared" si="247"/>
        <v/>
      </c>
      <c r="E3155" s="3" t="str">
        <f t="shared" si="248"/>
        <v/>
      </c>
      <c r="F3155" s="3" t="str">
        <f t="shared" si="249"/>
        <v/>
      </c>
      <c r="G3155" s="3" t="str">
        <f>IF(A3155="","",IF(HOUR(A3155)&lt;StartHour,StartHour,IF(HOUR(A3155)&gt;FinishHour,FinishHour,HOUR(A3155))))</f>
        <v/>
      </c>
      <c r="H3155" s="3" t="str">
        <f t="shared" si="250"/>
        <v/>
      </c>
      <c r="I3155" s="33" t="e">
        <f>IF(OR(A3155="",B3155=""),NA(),MAX(0,IF(A3155-B3155=0,SameDayCycleTimeSettingValue,(A3155-B3155) *24)))</f>
        <v>#N/A</v>
      </c>
      <c r="J3155" s="33" t="e">
        <f>IF(OR(A3155="",B3155=""),NA(),MAX(0,IF(A3155-B3155=0,SameDayCycleTimeSettingValue,((A3155-B3155) *24)-(INT((A3155-B3155)) * (24-(FinishHour-StartHour))))))</f>
        <v>#N/A</v>
      </c>
      <c r="K3155" s="3" t="e">
        <f ca="1">IF(OR(A3155&lt;&gt;"",B3155=""),NA(),MAX(0,IF(_xlfn.DAYS(NOW(),B3155)=0,SameDayCycleTimeSettingValue,_xlfn.DAYS(NOW(),B3155))))</f>
        <v>#N/A</v>
      </c>
    </row>
    <row r="3156" spans="1:11" x14ac:dyDescent="0.25">
      <c r="A3156" s="32" t="str">
        <f>IF(AND(TRIM(INDEX(CompletedDateValues,ROW(A3156)))&lt;&gt;"",INDEX(CompletedDateValues,ROW(A3156))&gt;0),INDEX(CompletedDateValues,ROW(A3156)),"")</f>
        <v/>
      </c>
      <c r="B3156" s="32" t="str">
        <f>IF(AND(TRIM(INDEX(StartDateValues,ROW(A3156)))&lt;&gt;"",INDEX(StartDateValues,ROW(A3156))&gt;0),INDEX(StartDateValues,ROW(A3156)),"")</f>
        <v/>
      </c>
      <c r="C3156" s="22" t="str">
        <f t="shared" si="246"/>
        <v/>
      </c>
      <c r="D3156" s="3" t="str">
        <f t="shared" si="247"/>
        <v/>
      </c>
      <c r="E3156" s="3" t="str">
        <f t="shared" si="248"/>
        <v/>
      </c>
      <c r="F3156" s="3" t="str">
        <f t="shared" si="249"/>
        <v/>
      </c>
      <c r="G3156" s="3" t="str">
        <f>IF(A3156="","",IF(HOUR(A3156)&lt;StartHour,StartHour,IF(HOUR(A3156)&gt;FinishHour,FinishHour,HOUR(A3156))))</f>
        <v/>
      </c>
      <c r="H3156" s="3" t="str">
        <f t="shared" si="250"/>
        <v/>
      </c>
      <c r="I3156" s="33" t="e">
        <f>IF(OR(A3156="",B3156=""),NA(),MAX(0,IF(A3156-B3156=0,SameDayCycleTimeSettingValue,(A3156-B3156) *24)))</f>
        <v>#N/A</v>
      </c>
      <c r="J3156" s="33" t="e">
        <f>IF(OR(A3156="",B3156=""),NA(),MAX(0,IF(A3156-B3156=0,SameDayCycleTimeSettingValue,((A3156-B3156) *24)-(INT((A3156-B3156)) * (24-(FinishHour-StartHour))))))</f>
        <v>#N/A</v>
      </c>
      <c r="K3156" s="3" t="e">
        <f ca="1">IF(OR(A3156&lt;&gt;"",B3156=""),NA(),MAX(0,IF(_xlfn.DAYS(NOW(),B3156)=0,SameDayCycleTimeSettingValue,_xlfn.DAYS(NOW(),B3156))))</f>
        <v>#N/A</v>
      </c>
    </row>
    <row r="3157" spans="1:11" x14ac:dyDescent="0.25">
      <c r="A3157" s="32" t="str">
        <f>IF(AND(TRIM(INDEX(CompletedDateValues,ROW(A3157)))&lt;&gt;"",INDEX(CompletedDateValues,ROW(A3157))&gt;0),INDEX(CompletedDateValues,ROW(A3157)),"")</f>
        <v/>
      </c>
      <c r="B3157" s="32" t="str">
        <f>IF(AND(TRIM(INDEX(StartDateValues,ROW(A3157)))&lt;&gt;"",INDEX(StartDateValues,ROW(A3157))&gt;0),INDEX(StartDateValues,ROW(A3157)),"")</f>
        <v/>
      </c>
      <c r="C3157" s="22" t="str">
        <f t="shared" si="246"/>
        <v/>
      </c>
      <c r="D3157" s="3" t="str">
        <f t="shared" si="247"/>
        <v/>
      </c>
      <c r="E3157" s="3" t="str">
        <f t="shared" si="248"/>
        <v/>
      </c>
      <c r="F3157" s="3" t="str">
        <f t="shared" si="249"/>
        <v/>
      </c>
      <c r="G3157" s="3" t="str">
        <f>IF(A3157="","",IF(HOUR(A3157)&lt;StartHour,StartHour,IF(HOUR(A3157)&gt;FinishHour,FinishHour,HOUR(A3157))))</f>
        <v/>
      </c>
      <c r="H3157" s="3" t="str">
        <f t="shared" si="250"/>
        <v/>
      </c>
      <c r="I3157" s="33" t="e">
        <f>IF(OR(A3157="",B3157=""),NA(),MAX(0,IF(A3157-B3157=0,SameDayCycleTimeSettingValue,(A3157-B3157) *24)))</f>
        <v>#N/A</v>
      </c>
      <c r="J3157" s="33" t="e">
        <f>IF(OR(A3157="",B3157=""),NA(),MAX(0,IF(A3157-B3157=0,SameDayCycleTimeSettingValue,((A3157-B3157) *24)-(INT((A3157-B3157)) * (24-(FinishHour-StartHour))))))</f>
        <v>#N/A</v>
      </c>
      <c r="K3157" s="3" t="e">
        <f ca="1">IF(OR(A3157&lt;&gt;"",B3157=""),NA(),MAX(0,IF(_xlfn.DAYS(NOW(),B3157)=0,SameDayCycleTimeSettingValue,_xlfn.DAYS(NOW(),B3157))))</f>
        <v>#N/A</v>
      </c>
    </row>
    <row r="3158" spans="1:11" x14ac:dyDescent="0.25">
      <c r="A3158" s="32" t="str">
        <f>IF(AND(TRIM(INDEX(CompletedDateValues,ROW(A3158)))&lt;&gt;"",INDEX(CompletedDateValues,ROW(A3158))&gt;0),INDEX(CompletedDateValues,ROW(A3158)),"")</f>
        <v/>
      </c>
      <c r="B3158" s="32" t="str">
        <f>IF(AND(TRIM(INDEX(StartDateValues,ROW(A3158)))&lt;&gt;"",INDEX(StartDateValues,ROW(A3158))&gt;0),INDEX(StartDateValues,ROW(A3158)),"")</f>
        <v/>
      </c>
      <c r="C3158" s="22" t="str">
        <f t="shared" si="246"/>
        <v/>
      </c>
      <c r="D3158" s="3" t="str">
        <f t="shared" si="247"/>
        <v/>
      </c>
      <c r="E3158" s="3" t="str">
        <f t="shared" si="248"/>
        <v/>
      </c>
      <c r="F3158" s="3" t="str">
        <f t="shared" si="249"/>
        <v/>
      </c>
      <c r="G3158" s="3" t="str">
        <f>IF(A3158="","",IF(HOUR(A3158)&lt;StartHour,StartHour,IF(HOUR(A3158)&gt;FinishHour,FinishHour,HOUR(A3158))))</f>
        <v/>
      </c>
      <c r="H3158" s="3" t="str">
        <f t="shared" si="250"/>
        <v/>
      </c>
      <c r="I3158" s="33" t="e">
        <f>IF(OR(A3158="",B3158=""),NA(),MAX(0,IF(A3158-B3158=0,SameDayCycleTimeSettingValue,(A3158-B3158) *24)))</f>
        <v>#N/A</v>
      </c>
      <c r="J3158" s="33" t="e">
        <f>IF(OR(A3158="",B3158=""),NA(),MAX(0,IF(A3158-B3158=0,SameDayCycleTimeSettingValue,((A3158-B3158) *24)-(INT((A3158-B3158)) * (24-(FinishHour-StartHour))))))</f>
        <v>#N/A</v>
      </c>
      <c r="K3158" s="3" t="e">
        <f ca="1">IF(OR(A3158&lt;&gt;"",B3158=""),NA(),MAX(0,IF(_xlfn.DAYS(NOW(),B3158)=0,SameDayCycleTimeSettingValue,_xlfn.DAYS(NOW(),B3158))))</f>
        <v>#N/A</v>
      </c>
    </row>
    <row r="3159" spans="1:11" x14ac:dyDescent="0.25">
      <c r="A3159" s="32" t="str">
        <f>IF(AND(TRIM(INDEX(CompletedDateValues,ROW(A3159)))&lt;&gt;"",INDEX(CompletedDateValues,ROW(A3159))&gt;0),INDEX(CompletedDateValues,ROW(A3159)),"")</f>
        <v/>
      </c>
      <c r="B3159" s="32" t="str">
        <f>IF(AND(TRIM(INDEX(StartDateValues,ROW(A3159)))&lt;&gt;"",INDEX(StartDateValues,ROW(A3159))&gt;0),INDEX(StartDateValues,ROW(A3159)),"")</f>
        <v/>
      </c>
      <c r="C3159" s="22" t="str">
        <f t="shared" si="246"/>
        <v/>
      </c>
      <c r="D3159" s="3" t="str">
        <f t="shared" si="247"/>
        <v/>
      </c>
      <c r="E3159" s="3" t="str">
        <f t="shared" si="248"/>
        <v/>
      </c>
      <c r="F3159" s="3" t="str">
        <f t="shared" si="249"/>
        <v/>
      </c>
      <c r="G3159" s="3" t="str">
        <f>IF(A3159="","",IF(HOUR(A3159)&lt;StartHour,StartHour,IF(HOUR(A3159)&gt;FinishHour,FinishHour,HOUR(A3159))))</f>
        <v/>
      </c>
      <c r="H3159" s="3" t="str">
        <f t="shared" si="250"/>
        <v/>
      </c>
      <c r="I3159" s="33" t="e">
        <f>IF(OR(A3159="",B3159=""),NA(),MAX(0,IF(A3159-B3159=0,SameDayCycleTimeSettingValue,(A3159-B3159) *24)))</f>
        <v>#N/A</v>
      </c>
      <c r="J3159" s="33" t="e">
        <f>IF(OR(A3159="",B3159=""),NA(),MAX(0,IF(A3159-B3159=0,SameDayCycleTimeSettingValue,((A3159-B3159) *24)-(INT((A3159-B3159)) * (24-(FinishHour-StartHour))))))</f>
        <v>#N/A</v>
      </c>
      <c r="K3159" s="3" t="e">
        <f ca="1">IF(OR(A3159&lt;&gt;"",B3159=""),NA(),MAX(0,IF(_xlfn.DAYS(NOW(),B3159)=0,SameDayCycleTimeSettingValue,_xlfn.DAYS(NOW(),B3159))))</f>
        <v>#N/A</v>
      </c>
    </row>
    <row r="3160" spans="1:11" x14ac:dyDescent="0.25">
      <c r="A3160" s="32" t="str">
        <f>IF(AND(TRIM(INDEX(CompletedDateValues,ROW(A3160)))&lt;&gt;"",INDEX(CompletedDateValues,ROW(A3160))&gt;0),INDEX(CompletedDateValues,ROW(A3160)),"")</f>
        <v/>
      </c>
      <c r="B3160" s="32" t="str">
        <f>IF(AND(TRIM(INDEX(StartDateValues,ROW(A3160)))&lt;&gt;"",INDEX(StartDateValues,ROW(A3160))&gt;0),INDEX(StartDateValues,ROW(A3160)),"")</f>
        <v/>
      </c>
      <c r="C3160" s="22" t="str">
        <f t="shared" si="246"/>
        <v/>
      </c>
      <c r="D3160" s="3" t="str">
        <f t="shared" si="247"/>
        <v/>
      </c>
      <c r="E3160" s="3" t="str">
        <f t="shared" si="248"/>
        <v/>
      </c>
      <c r="F3160" s="3" t="str">
        <f t="shared" si="249"/>
        <v/>
      </c>
      <c r="G3160" s="3" t="str">
        <f>IF(A3160="","",IF(HOUR(A3160)&lt;StartHour,StartHour,IF(HOUR(A3160)&gt;FinishHour,FinishHour,HOUR(A3160))))</f>
        <v/>
      </c>
      <c r="H3160" s="3" t="str">
        <f t="shared" si="250"/>
        <v/>
      </c>
      <c r="I3160" s="33" t="e">
        <f>IF(OR(A3160="",B3160=""),NA(),MAX(0,IF(A3160-B3160=0,SameDayCycleTimeSettingValue,(A3160-B3160) *24)))</f>
        <v>#N/A</v>
      </c>
      <c r="J3160" s="33" t="e">
        <f>IF(OR(A3160="",B3160=""),NA(),MAX(0,IF(A3160-B3160=0,SameDayCycleTimeSettingValue,((A3160-B3160) *24)-(INT((A3160-B3160)) * (24-(FinishHour-StartHour))))))</f>
        <v>#N/A</v>
      </c>
      <c r="K3160" s="3" t="e">
        <f ca="1">IF(OR(A3160&lt;&gt;"",B3160=""),NA(),MAX(0,IF(_xlfn.DAYS(NOW(),B3160)=0,SameDayCycleTimeSettingValue,_xlfn.DAYS(NOW(),B3160))))</f>
        <v>#N/A</v>
      </c>
    </row>
    <row r="3161" spans="1:11" x14ac:dyDescent="0.25">
      <c r="A3161" s="32" t="str">
        <f>IF(AND(TRIM(INDEX(CompletedDateValues,ROW(A3161)))&lt;&gt;"",INDEX(CompletedDateValues,ROW(A3161))&gt;0),INDEX(CompletedDateValues,ROW(A3161)),"")</f>
        <v/>
      </c>
      <c r="B3161" s="32" t="str">
        <f>IF(AND(TRIM(INDEX(StartDateValues,ROW(A3161)))&lt;&gt;"",INDEX(StartDateValues,ROW(A3161))&gt;0),INDEX(StartDateValues,ROW(A3161)),"")</f>
        <v/>
      </c>
      <c r="C3161" s="22" t="str">
        <f t="shared" si="246"/>
        <v/>
      </c>
      <c r="D3161" s="3" t="str">
        <f t="shared" si="247"/>
        <v/>
      </c>
      <c r="E3161" s="3" t="str">
        <f t="shared" si="248"/>
        <v/>
      </c>
      <c r="F3161" s="3" t="str">
        <f t="shared" si="249"/>
        <v/>
      </c>
      <c r="G3161" s="3" t="str">
        <f>IF(A3161="","",IF(HOUR(A3161)&lt;StartHour,StartHour,IF(HOUR(A3161)&gt;FinishHour,FinishHour,HOUR(A3161))))</f>
        <v/>
      </c>
      <c r="H3161" s="3" t="str">
        <f t="shared" si="250"/>
        <v/>
      </c>
      <c r="I3161" s="33" t="e">
        <f>IF(OR(A3161="",B3161=""),NA(),MAX(0,IF(A3161-B3161=0,SameDayCycleTimeSettingValue,(A3161-B3161) *24)))</f>
        <v>#N/A</v>
      </c>
      <c r="J3161" s="33" t="e">
        <f>IF(OR(A3161="",B3161=""),NA(),MAX(0,IF(A3161-B3161=0,SameDayCycleTimeSettingValue,((A3161-B3161) *24)-(INT((A3161-B3161)) * (24-(FinishHour-StartHour))))))</f>
        <v>#N/A</v>
      </c>
      <c r="K3161" s="3" t="e">
        <f ca="1">IF(OR(A3161&lt;&gt;"",B3161=""),NA(),MAX(0,IF(_xlfn.DAYS(NOW(),B3161)=0,SameDayCycleTimeSettingValue,_xlfn.DAYS(NOW(),B3161))))</f>
        <v>#N/A</v>
      </c>
    </row>
    <row r="3162" spans="1:11" x14ac:dyDescent="0.25">
      <c r="A3162" s="32" t="str">
        <f>IF(AND(TRIM(INDEX(CompletedDateValues,ROW(A3162)))&lt;&gt;"",INDEX(CompletedDateValues,ROW(A3162))&gt;0),INDEX(CompletedDateValues,ROW(A3162)),"")</f>
        <v/>
      </c>
      <c r="B3162" s="32" t="str">
        <f>IF(AND(TRIM(INDEX(StartDateValues,ROW(A3162)))&lt;&gt;"",INDEX(StartDateValues,ROW(A3162))&gt;0),INDEX(StartDateValues,ROW(A3162)),"")</f>
        <v/>
      </c>
      <c r="C3162" s="22" t="str">
        <f t="shared" si="246"/>
        <v/>
      </c>
      <c r="D3162" s="3" t="str">
        <f t="shared" si="247"/>
        <v/>
      </c>
      <c r="E3162" s="3" t="str">
        <f t="shared" si="248"/>
        <v/>
      </c>
      <c r="F3162" s="3" t="str">
        <f t="shared" si="249"/>
        <v/>
      </c>
      <c r="G3162" s="3" t="str">
        <f>IF(A3162="","",IF(HOUR(A3162)&lt;StartHour,StartHour,IF(HOUR(A3162)&gt;FinishHour,FinishHour,HOUR(A3162))))</f>
        <v/>
      </c>
      <c r="H3162" s="3" t="str">
        <f t="shared" si="250"/>
        <v/>
      </c>
      <c r="I3162" s="33" t="e">
        <f>IF(OR(A3162="",B3162=""),NA(),MAX(0,IF(A3162-B3162=0,SameDayCycleTimeSettingValue,(A3162-B3162) *24)))</f>
        <v>#N/A</v>
      </c>
      <c r="J3162" s="33" t="e">
        <f>IF(OR(A3162="",B3162=""),NA(),MAX(0,IF(A3162-B3162=0,SameDayCycleTimeSettingValue,((A3162-B3162) *24)-(INT((A3162-B3162)) * (24-(FinishHour-StartHour))))))</f>
        <v>#N/A</v>
      </c>
      <c r="K3162" s="3" t="e">
        <f ca="1">IF(OR(A3162&lt;&gt;"",B3162=""),NA(),MAX(0,IF(_xlfn.DAYS(NOW(),B3162)=0,SameDayCycleTimeSettingValue,_xlfn.DAYS(NOW(),B3162))))</f>
        <v>#N/A</v>
      </c>
    </row>
    <row r="3163" spans="1:11" x14ac:dyDescent="0.25">
      <c r="A3163" s="32" t="str">
        <f>IF(AND(TRIM(INDEX(CompletedDateValues,ROW(A3163)))&lt;&gt;"",INDEX(CompletedDateValues,ROW(A3163))&gt;0),INDEX(CompletedDateValues,ROW(A3163)),"")</f>
        <v/>
      </c>
      <c r="B3163" s="32" t="str">
        <f>IF(AND(TRIM(INDEX(StartDateValues,ROW(A3163)))&lt;&gt;"",INDEX(StartDateValues,ROW(A3163))&gt;0),INDEX(StartDateValues,ROW(A3163)),"")</f>
        <v/>
      </c>
      <c r="C3163" s="22" t="str">
        <f t="shared" si="246"/>
        <v/>
      </c>
      <c r="D3163" s="3" t="str">
        <f t="shared" si="247"/>
        <v/>
      </c>
      <c r="E3163" s="3" t="str">
        <f t="shared" si="248"/>
        <v/>
      </c>
      <c r="F3163" s="3" t="str">
        <f t="shared" si="249"/>
        <v/>
      </c>
      <c r="G3163" s="3" t="str">
        <f>IF(A3163="","",IF(HOUR(A3163)&lt;StartHour,StartHour,IF(HOUR(A3163)&gt;FinishHour,FinishHour,HOUR(A3163))))</f>
        <v/>
      </c>
      <c r="H3163" s="3" t="str">
        <f t="shared" si="250"/>
        <v/>
      </c>
      <c r="I3163" s="33" t="e">
        <f>IF(OR(A3163="",B3163=""),NA(),MAX(0,IF(A3163-B3163=0,SameDayCycleTimeSettingValue,(A3163-B3163) *24)))</f>
        <v>#N/A</v>
      </c>
      <c r="J3163" s="33" t="e">
        <f>IF(OR(A3163="",B3163=""),NA(),MAX(0,IF(A3163-B3163=0,SameDayCycleTimeSettingValue,((A3163-B3163) *24)-(INT((A3163-B3163)) * (24-(FinishHour-StartHour))))))</f>
        <v>#N/A</v>
      </c>
      <c r="K3163" s="3" t="e">
        <f ca="1">IF(OR(A3163&lt;&gt;"",B3163=""),NA(),MAX(0,IF(_xlfn.DAYS(NOW(),B3163)=0,SameDayCycleTimeSettingValue,_xlfn.DAYS(NOW(),B3163))))</f>
        <v>#N/A</v>
      </c>
    </row>
    <row r="3164" spans="1:11" x14ac:dyDescent="0.25">
      <c r="A3164" s="32" t="str">
        <f>IF(AND(TRIM(INDEX(CompletedDateValues,ROW(A3164)))&lt;&gt;"",INDEX(CompletedDateValues,ROW(A3164))&gt;0),INDEX(CompletedDateValues,ROW(A3164)),"")</f>
        <v/>
      </c>
      <c r="B3164" s="32" t="str">
        <f>IF(AND(TRIM(INDEX(StartDateValues,ROW(A3164)))&lt;&gt;"",INDEX(StartDateValues,ROW(A3164))&gt;0),INDEX(StartDateValues,ROW(A3164)),"")</f>
        <v/>
      </c>
      <c r="C3164" s="22" t="str">
        <f t="shared" si="246"/>
        <v/>
      </c>
      <c r="D3164" s="3" t="str">
        <f t="shared" si="247"/>
        <v/>
      </c>
      <c r="E3164" s="3" t="str">
        <f t="shared" si="248"/>
        <v/>
      </c>
      <c r="F3164" s="3" t="str">
        <f t="shared" si="249"/>
        <v/>
      </c>
      <c r="G3164" s="3" t="str">
        <f>IF(A3164="","",IF(HOUR(A3164)&lt;StartHour,StartHour,IF(HOUR(A3164)&gt;FinishHour,FinishHour,HOUR(A3164))))</f>
        <v/>
      </c>
      <c r="H3164" s="3" t="str">
        <f t="shared" si="250"/>
        <v/>
      </c>
      <c r="I3164" s="33" t="e">
        <f>IF(OR(A3164="",B3164=""),NA(),MAX(0,IF(A3164-B3164=0,SameDayCycleTimeSettingValue,(A3164-B3164) *24)))</f>
        <v>#N/A</v>
      </c>
      <c r="J3164" s="33" t="e">
        <f>IF(OR(A3164="",B3164=""),NA(),MAX(0,IF(A3164-B3164=0,SameDayCycleTimeSettingValue,((A3164-B3164) *24)-(INT((A3164-B3164)) * (24-(FinishHour-StartHour))))))</f>
        <v>#N/A</v>
      </c>
      <c r="K3164" s="3" t="e">
        <f ca="1">IF(OR(A3164&lt;&gt;"",B3164=""),NA(),MAX(0,IF(_xlfn.DAYS(NOW(),B3164)=0,SameDayCycleTimeSettingValue,_xlfn.DAYS(NOW(),B3164))))</f>
        <v>#N/A</v>
      </c>
    </row>
    <row r="3165" spans="1:11" x14ac:dyDescent="0.25">
      <c r="A3165" s="32" t="str">
        <f>IF(AND(TRIM(INDEX(CompletedDateValues,ROW(A3165)))&lt;&gt;"",INDEX(CompletedDateValues,ROW(A3165))&gt;0),INDEX(CompletedDateValues,ROW(A3165)),"")</f>
        <v/>
      </c>
      <c r="B3165" s="32" t="str">
        <f>IF(AND(TRIM(INDEX(StartDateValues,ROW(A3165)))&lt;&gt;"",INDEX(StartDateValues,ROW(A3165))&gt;0),INDEX(StartDateValues,ROW(A3165)),"")</f>
        <v/>
      </c>
      <c r="C3165" s="22" t="str">
        <f t="shared" si="246"/>
        <v/>
      </c>
      <c r="D3165" s="3" t="str">
        <f t="shared" si="247"/>
        <v/>
      </c>
      <c r="E3165" s="3" t="str">
        <f t="shared" si="248"/>
        <v/>
      </c>
      <c r="F3165" s="3" t="str">
        <f t="shared" si="249"/>
        <v/>
      </c>
      <c r="G3165" s="3" t="str">
        <f>IF(A3165="","",IF(HOUR(A3165)&lt;StartHour,StartHour,IF(HOUR(A3165)&gt;FinishHour,FinishHour,HOUR(A3165))))</f>
        <v/>
      </c>
      <c r="H3165" s="3" t="str">
        <f t="shared" si="250"/>
        <v/>
      </c>
      <c r="I3165" s="33" t="e">
        <f>IF(OR(A3165="",B3165=""),NA(),MAX(0,IF(A3165-B3165=0,SameDayCycleTimeSettingValue,(A3165-B3165) *24)))</f>
        <v>#N/A</v>
      </c>
      <c r="J3165" s="33" t="e">
        <f>IF(OR(A3165="",B3165=""),NA(),MAX(0,IF(A3165-B3165=0,SameDayCycleTimeSettingValue,((A3165-B3165) *24)-(INT((A3165-B3165)) * (24-(FinishHour-StartHour))))))</f>
        <v>#N/A</v>
      </c>
      <c r="K3165" s="3" t="e">
        <f ca="1">IF(OR(A3165&lt;&gt;"",B3165=""),NA(),MAX(0,IF(_xlfn.DAYS(NOW(),B3165)=0,SameDayCycleTimeSettingValue,_xlfn.DAYS(NOW(),B3165))))</f>
        <v>#N/A</v>
      </c>
    </row>
    <row r="3166" spans="1:11" x14ac:dyDescent="0.25">
      <c r="A3166" s="32" t="str">
        <f>IF(AND(TRIM(INDEX(CompletedDateValues,ROW(A3166)))&lt;&gt;"",INDEX(CompletedDateValues,ROW(A3166))&gt;0),INDEX(CompletedDateValues,ROW(A3166)),"")</f>
        <v/>
      </c>
      <c r="B3166" s="32" t="str">
        <f>IF(AND(TRIM(INDEX(StartDateValues,ROW(A3166)))&lt;&gt;"",INDEX(StartDateValues,ROW(A3166))&gt;0),INDEX(StartDateValues,ROW(A3166)),"")</f>
        <v/>
      </c>
      <c r="C3166" s="22" t="str">
        <f t="shared" si="246"/>
        <v/>
      </c>
      <c r="D3166" s="3" t="str">
        <f t="shared" si="247"/>
        <v/>
      </c>
      <c r="E3166" s="3" t="str">
        <f t="shared" si="248"/>
        <v/>
      </c>
      <c r="F3166" s="3" t="str">
        <f t="shared" si="249"/>
        <v/>
      </c>
      <c r="G3166" s="3" t="str">
        <f>IF(A3166="","",IF(HOUR(A3166)&lt;StartHour,StartHour,IF(HOUR(A3166)&gt;FinishHour,FinishHour,HOUR(A3166))))</f>
        <v/>
      </c>
      <c r="H3166" s="3" t="str">
        <f t="shared" si="250"/>
        <v/>
      </c>
      <c r="I3166" s="33" t="e">
        <f>IF(OR(A3166="",B3166=""),NA(),MAX(0,IF(A3166-B3166=0,SameDayCycleTimeSettingValue,(A3166-B3166) *24)))</f>
        <v>#N/A</v>
      </c>
      <c r="J3166" s="33" t="e">
        <f>IF(OR(A3166="",B3166=""),NA(),MAX(0,IF(A3166-B3166=0,SameDayCycleTimeSettingValue,((A3166-B3166) *24)-(INT((A3166-B3166)) * (24-(FinishHour-StartHour))))))</f>
        <v>#N/A</v>
      </c>
      <c r="K3166" s="3" t="e">
        <f ca="1">IF(OR(A3166&lt;&gt;"",B3166=""),NA(),MAX(0,IF(_xlfn.DAYS(NOW(),B3166)=0,SameDayCycleTimeSettingValue,_xlfn.DAYS(NOW(),B3166))))</f>
        <v>#N/A</v>
      </c>
    </row>
    <row r="3167" spans="1:11" x14ac:dyDescent="0.25">
      <c r="A3167" s="32" t="str">
        <f>IF(AND(TRIM(INDEX(CompletedDateValues,ROW(A3167)))&lt;&gt;"",INDEX(CompletedDateValues,ROW(A3167))&gt;0),INDEX(CompletedDateValues,ROW(A3167)),"")</f>
        <v/>
      </c>
      <c r="B3167" s="32" t="str">
        <f>IF(AND(TRIM(INDEX(StartDateValues,ROW(A3167)))&lt;&gt;"",INDEX(StartDateValues,ROW(A3167))&gt;0),INDEX(StartDateValues,ROW(A3167)),"")</f>
        <v/>
      </c>
      <c r="C3167" s="22" t="str">
        <f t="shared" si="246"/>
        <v/>
      </c>
      <c r="D3167" s="3" t="str">
        <f t="shared" si="247"/>
        <v/>
      </c>
      <c r="E3167" s="3" t="str">
        <f t="shared" si="248"/>
        <v/>
      </c>
      <c r="F3167" s="3" t="str">
        <f t="shared" si="249"/>
        <v/>
      </c>
      <c r="G3167" s="3" t="str">
        <f>IF(A3167="","",IF(HOUR(A3167)&lt;StartHour,StartHour,IF(HOUR(A3167)&gt;FinishHour,FinishHour,HOUR(A3167))))</f>
        <v/>
      </c>
      <c r="H3167" s="3" t="str">
        <f t="shared" si="250"/>
        <v/>
      </c>
      <c r="I3167" s="33" t="e">
        <f>IF(OR(A3167="",B3167=""),NA(),MAX(0,IF(A3167-B3167=0,SameDayCycleTimeSettingValue,(A3167-B3167) *24)))</f>
        <v>#N/A</v>
      </c>
      <c r="J3167" s="33" t="e">
        <f>IF(OR(A3167="",B3167=""),NA(),MAX(0,IF(A3167-B3167=0,SameDayCycleTimeSettingValue,((A3167-B3167) *24)-(INT((A3167-B3167)) * (24-(FinishHour-StartHour))))))</f>
        <v>#N/A</v>
      </c>
      <c r="K3167" s="3" t="e">
        <f ca="1">IF(OR(A3167&lt;&gt;"",B3167=""),NA(),MAX(0,IF(_xlfn.DAYS(NOW(),B3167)=0,SameDayCycleTimeSettingValue,_xlfn.DAYS(NOW(),B3167))))</f>
        <v>#N/A</v>
      </c>
    </row>
    <row r="3168" spans="1:11" x14ac:dyDescent="0.25">
      <c r="A3168" s="32" t="str">
        <f>IF(AND(TRIM(INDEX(CompletedDateValues,ROW(A3168)))&lt;&gt;"",INDEX(CompletedDateValues,ROW(A3168))&gt;0),INDEX(CompletedDateValues,ROW(A3168)),"")</f>
        <v/>
      </c>
      <c r="B3168" s="32" t="str">
        <f>IF(AND(TRIM(INDEX(StartDateValues,ROW(A3168)))&lt;&gt;"",INDEX(StartDateValues,ROW(A3168))&gt;0),INDEX(StartDateValues,ROW(A3168)),"")</f>
        <v/>
      </c>
      <c r="C3168" s="22" t="str">
        <f t="shared" si="246"/>
        <v/>
      </c>
      <c r="D3168" s="3" t="str">
        <f t="shared" si="247"/>
        <v/>
      </c>
      <c r="E3168" s="3" t="str">
        <f t="shared" si="248"/>
        <v/>
      </c>
      <c r="F3168" s="3" t="str">
        <f t="shared" si="249"/>
        <v/>
      </c>
      <c r="G3168" s="3" t="str">
        <f>IF(A3168="","",IF(HOUR(A3168)&lt;StartHour,StartHour,IF(HOUR(A3168)&gt;FinishHour,FinishHour,HOUR(A3168))))</f>
        <v/>
      </c>
      <c r="H3168" s="3" t="str">
        <f t="shared" si="250"/>
        <v/>
      </c>
      <c r="I3168" s="33" t="e">
        <f>IF(OR(A3168="",B3168=""),NA(),MAX(0,IF(A3168-B3168=0,SameDayCycleTimeSettingValue,(A3168-B3168) *24)))</f>
        <v>#N/A</v>
      </c>
      <c r="J3168" s="33" t="e">
        <f>IF(OR(A3168="",B3168=""),NA(),MAX(0,IF(A3168-B3168=0,SameDayCycleTimeSettingValue,((A3168-B3168) *24)-(INT((A3168-B3168)) * (24-(FinishHour-StartHour))))))</f>
        <v>#N/A</v>
      </c>
      <c r="K3168" s="3" t="e">
        <f ca="1">IF(OR(A3168&lt;&gt;"",B3168=""),NA(),MAX(0,IF(_xlfn.DAYS(NOW(),B3168)=0,SameDayCycleTimeSettingValue,_xlfn.DAYS(NOW(),B3168))))</f>
        <v>#N/A</v>
      </c>
    </row>
    <row r="3169" spans="1:11" x14ac:dyDescent="0.25">
      <c r="A3169" s="32" t="str">
        <f>IF(AND(TRIM(INDEX(CompletedDateValues,ROW(A3169)))&lt;&gt;"",INDEX(CompletedDateValues,ROW(A3169))&gt;0),INDEX(CompletedDateValues,ROW(A3169)),"")</f>
        <v/>
      </c>
      <c r="B3169" s="32" t="str">
        <f>IF(AND(TRIM(INDEX(StartDateValues,ROW(A3169)))&lt;&gt;"",INDEX(StartDateValues,ROW(A3169))&gt;0),INDEX(StartDateValues,ROW(A3169)),"")</f>
        <v/>
      </c>
      <c r="C3169" s="22" t="str">
        <f t="shared" si="246"/>
        <v/>
      </c>
      <c r="D3169" s="3" t="str">
        <f t="shared" si="247"/>
        <v/>
      </c>
      <c r="E3169" s="3" t="str">
        <f t="shared" si="248"/>
        <v/>
      </c>
      <c r="F3169" s="3" t="str">
        <f t="shared" si="249"/>
        <v/>
      </c>
      <c r="G3169" s="3" t="str">
        <f>IF(A3169="","",IF(HOUR(A3169)&lt;StartHour,StartHour,IF(HOUR(A3169)&gt;FinishHour,FinishHour,HOUR(A3169))))</f>
        <v/>
      </c>
      <c r="H3169" s="3" t="str">
        <f t="shared" si="250"/>
        <v/>
      </c>
      <c r="I3169" s="33" t="e">
        <f>IF(OR(A3169="",B3169=""),NA(),MAX(0,IF(A3169-B3169=0,SameDayCycleTimeSettingValue,(A3169-B3169) *24)))</f>
        <v>#N/A</v>
      </c>
      <c r="J3169" s="33" t="e">
        <f>IF(OR(A3169="",B3169=""),NA(),MAX(0,IF(A3169-B3169=0,SameDayCycleTimeSettingValue,((A3169-B3169) *24)-(INT((A3169-B3169)) * (24-(FinishHour-StartHour))))))</f>
        <v>#N/A</v>
      </c>
      <c r="K3169" s="3" t="e">
        <f ca="1">IF(OR(A3169&lt;&gt;"",B3169=""),NA(),MAX(0,IF(_xlfn.DAYS(NOW(),B3169)=0,SameDayCycleTimeSettingValue,_xlfn.DAYS(NOW(),B3169))))</f>
        <v>#N/A</v>
      </c>
    </row>
    <row r="3170" spans="1:11" x14ac:dyDescent="0.25">
      <c r="A3170" s="32" t="str">
        <f>IF(AND(TRIM(INDEX(CompletedDateValues,ROW(A3170)))&lt;&gt;"",INDEX(CompletedDateValues,ROW(A3170))&gt;0),INDEX(CompletedDateValues,ROW(A3170)),"")</f>
        <v/>
      </c>
      <c r="B3170" s="32" t="str">
        <f>IF(AND(TRIM(INDEX(StartDateValues,ROW(A3170)))&lt;&gt;"",INDEX(StartDateValues,ROW(A3170))&gt;0),INDEX(StartDateValues,ROW(A3170)),"")</f>
        <v/>
      </c>
      <c r="C3170" s="22" t="str">
        <f t="shared" si="246"/>
        <v/>
      </c>
      <c r="D3170" s="3" t="str">
        <f t="shared" si="247"/>
        <v/>
      </c>
      <c r="E3170" s="3" t="str">
        <f t="shared" si="248"/>
        <v/>
      </c>
      <c r="F3170" s="3" t="str">
        <f t="shared" si="249"/>
        <v/>
      </c>
      <c r="G3170" s="3" t="str">
        <f>IF(A3170="","",IF(HOUR(A3170)&lt;StartHour,StartHour,IF(HOUR(A3170)&gt;FinishHour,FinishHour,HOUR(A3170))))</f>
        <v/>
      </c>
      <c r="H3170" s="3" t="str">
        <f t="shared" si="250"/>
        <v/>
      </c>
      <c r="I3170" s="33" t="e">
        <f>IF(OR(A3170="",B3170=""),NA(),MAX(0,IF(A3170-B3170=0,SameDayCycleTimeSettingValue,(A3170-B3170) *24)))</f>
        <v>#N/A</v>
      </c>
      <c r="J3170" s="33" t="e">
        <f>IF(OR(A3170="",B3170=""),NA(),MAX(0,IF(A3170-B3170=0,SameDayCycleTimeSettingValue,((A3170-B3170) *24)-(INT((A3170-B3170)) * (24-(FinishHour-StartHour))))))</f>
        <v>#N/A</v>
      </c>
      <c r="K3170" s="3" t="e">
        <f ca="1">IF(OR(A3170&lt;&gt;"",B3170=""),NA(),MAX(0,IF(_xlfn.DAYS(NOW(),B3170)=0,SameDayCycleTimeSettingValue,_xlfn.DAYS(NOW(),B3170))))</f>
        <v>#N/A</v>
      </c>
    </row>
    <row r="3171" spans="1:11" x14ac:dyDescent="0.25">
      <c r="A3171" s="32" t="str">
        <f>IF(AND(TRIM(INDEX(CompletedDateValues,ROW(A3171)))&lt;&gt;"",INDEX(CompletedDateValues,ROW(A3171))&gt;0),INDEX(CompletedDateValues,ROW(A3171)),"")</f>
        <v/>
      </c>
      <c r="B3171" s="32" t="str">
        <f>IF(AND(TRIM(INDEX(StartDateValues,ROW(A3171)))&lt;&gt;"",INDEX(StartDateValues,ROW(A3171))&gt;0),INDEX(StartDateValues,ROW(A3171)),"")</f>
        <v/>
      </c>
      <c r="C3171" s="22" t="str">
        <f t="shared" si="246"/>
        <v/>
      </c>
      <c r="D3171" s="3" t="str">
        <f t="shared" si="247"/>
        <v/>
      </c>
      <c r="E3171" s="3" t="str">
        <f t="shared" si="248"/>
        <v/>
      </c>
      <c r="F3171" s="3" t="str">
        <f t="shared" si="249"/>
        <v/>
      </c>
      <c r="G3171" s="3" t="str">
        <f>IF(A3171="","",IF(HOUR(A3171)&lt;StartHour,StartHour,IF(HOUR(A3171)&gt;FinishHour,FinishHour,HOUR(A3171))))</f>
        <v/>
      </c>
      <c r="H3171" s="3" t="str">
        <f t="shared" si="250"/>
        <v/>
      </c>
      <c r="I3171" s="33" t="e">
        <f>IF(OR(A3171="",B3171=""),NA(),MAX(0,IF(A3171-B3171=0,SameDayCycleTimeSettingValue,(A3171-B3171) *24)))</f>
        <v>#N/A</v>
      </c>
      <c r="J3171" s="33" t="e">
        <f>IF(OR(A3171="",B3171=""),NA(),MAX(0,IF(A3171-B3171=0,SameDayCycleTimeSettingValue,((A3171-B3171) *24)-(INT((A3171-B3171)) * (24-(FinishHour-StartHour))))))</f>
        <v>#N/A</v>
      </c>
      <c r="K3171" s="3" t="e">
        <f ca="1">IF(OR(A3171&lt;&gt;"",B3171=""),NA(),MAX(0,IF(_xlfn.DAYS(NOW(),B3171)=0,SameDayCycleTimeSettingValue,_xlfn.DAYS(NOW(),B3171))))</f>
        <v>#N/A</v>
      </c>
    </row>
    <row r="3172" spans="1:11" x14ac:dyDescent="0.25">
      <c r="A3172" s="32" t="str">
        <f>IF(AND(TRIM(INDEX(CompletedDateValues,ROW(A3172)))&lt;&gt;"",INDEX(CompletedDateValues,ROW(A3172))&gt;0),INDEX(CompletedDateValues,ROW(A3172)),"")</f>
        <v/>
      </c>
      <c r="B3172" s="32" t="str">
        <f>IF(AND(TRIM(INDEX(StartDateValues,ROW(A3172)))&lt;&gt;"",INDEX(StartDateValues,ROW(A3172))&gt;0),INDEX(StartDateValues,ROW(A3172)),"")</f>
        <v/>
      </c>
      <c r="C3172" s="22" t="str">
        <f t="shared" si="246"/>
        <v/>
      </c>
      <c r="D3172" s="3" t="str">
        <f t="shared" si="247"/>
        <v/>
      </c>
      <c r="E3172" s="3" t="str">
        <f t="shared" si="248"/>
        <v/>
      </c>
      <c r="F3172" s="3" t="str">
        <f t="shared" si="249"/>
        <v/>
      </c>
      <c r="G3172" s="3" t="str">
        <f>IF(A3172="","",IF(HOUR(A3172)&lt;StartHour,StartHour,IF(HOUR(A3172)&gt;FinishHour,FinishHour,HOUR(A3172))))</f>
        <v/>
      </c>
      <c r="H3172" s="3" t="str">
        <f t="shared" si="250"/>
        <v/>
      </c>
      <c r="I3172" s="33" t="e">
        <f>IF(OR(A3172="",B3172=""),NA(),MAX(0,IF(A3172-B3172=0,SameDayCycleTimeSettingValue,(A3172-B3172) *24)))</f>
        <v>#N/A</v>
      </c>
      <c r="J3172" s="33" t="e">
        <f>IF(OR(A3172="",B3172=""),NA(),MAX(0,IF(A3172-B3172=0,SameDayCycleTimeSettingValue,((A3172-B3172) *24)-(INT((A3172-B3172)) * (24-(FinishHour-StartHour))))))</f>
        <v>#N/A</v>
      </c>
      <c r="K3172" s="3" t="e">
        <f ca="1">IF(OR(A3172&lt;&gt;"",B3172=""),NA(),MAX(0,IF(_xlfn.DAYS(NOW(),B3172)=0,SameDayCycleTimeSettingValue,_xlfn.DAYS(NOW(),B3172))))</f>
        <v>#N/A</v>
      </c>
    </row>
    <row r="3173" spans="1:11" x14ac:dyDescent="0.25">
      <c r="A3173" s="32" t="str">
        <f>IF(AND(TRIM(INDEX(CompletedDateValues,ROW(A3173)))&lt;&gt;"",INDEX(CompletedDateValues,ROW(A3173))&gt;0),INDEX(CompletedDateValues,ROW(A3173)),"")</f>
        <v/>
      </c>
      <c r="B3173" s="32" t="str">
        <f>IF(AND(TRIM(INDEX(StartDateValues,ROW(A3173)))&lt;&gt;"",INDEX(StartDateValues,ROW(A3173))&gt;0),INDEX(StartDateValues,ROW(A3173)),"")</f>
        <v/>
      </c>
      <c r="C3173" s="22" t="str">
        <f t="shared" si="246"/>
        <v/>
      </c>
      <c r="D3173" s="3" t="str">
        <f t="shared" si="247"/>
        <v/>
      </c>
      <c r="E3173" s="3" t="str">
        <f t="shared" si="248"/>
        <v/>
      </c>
      <c r="F3173" s="3" t="str">
        <f t="shared" si="249"/>
        <v/>
      </c>
      <c r="G3173" s="3" t="str">
        <f>IF(A3173="","",IF(HOUR(A3173)&lt;StartHour,StartHour,IF(HOUR(A3173)&gt;FinishHour,FinishHour,HOUR(A3173))))</f>
        <v/>
      </c>
      <c r="H3173" s="3" t="str">
        <f t="shared" si="250"/>
        <v/>
      </c>
      <c r="I3173" s="33" t="e">
        <f>IF(OR(A3173="",B3173=""),NA(),MAX(0,IF(A3173-B3173=0,SameDayCycleTimeSettingValue,(A3173-B3173) *24)))</f>
        <v>#N/A</v>
      </c>
      <c r="J3173" s="33" t="e">
        <f>IF(OR(A3173="",B3173=""),NA(),MAX(0,IF(A3173-B3173=0,SameDayCycleTimeSettingValue,((A3173-B3173) *24)-(INT((A3173-B3173)) * (24-(FinishHour-StartHour))))))</f>
        <v>#N/A</v>
      </c>
      <c r="K3173" s="3" t="e">
        <f ca="1">IF(OR(A3173&lt;&gt;"",B3173=""),NA(),MAX(0,IF(_xlfn.DAYS(NOW(),B3173)=0,SameDayCycleTimeSettingValue,_xlfn.DAYS(NOW(),B3173))))</f>
        <v>#N/A</v>
      </c>
    </row>
    <row r="3174" spans="1:11" x14ac:dyDescent="0.25">
      <c r="A3174" s="32" t="str">
        <f>IF(AND(TRIM(INDEX(CompletedDateValues,ROW(A3174)))&lt;&gt;"",INDEX(CompletedDateValues,ROW(A3174))&gt;0),INDEX(CompletedDateValues,ROW(A3174)),"")</f>
        <v/>
      </c>
      <c r="B3174" s="32" t="str">
        <f>IF(AND(TRIM(INDEX(StartDateValues,ROW(A3174)))&lt;&gt;"",INDEX(StartDateValues,ROW(A3174))&gt;0),INDEX(StartDateValues,ROW(A3174)),"")</f>
        <v/>
      </c>
      <c r="C3174" s="22" t="str">
        <f t="shared" si="246"/>
        <v/>
      </c>
      <c r="D3174" s="3" t="str">
        <f t="shared" si="247"/>
        <v/>
      </c>
      <c r="E3174" s="3" t="str">
        <f t="shared" si="248"/>
        <v/>
      </c>
      <c r="F3174" s="3" t="str">
        <f t="shared" si="249"/>
        <v/>
      </c>
      <c r="G3174" s="3" t="str">
        <f>IF(A3174="","",IF(HOUR(A3174)&lt;StartHour,StartHour,IF(HOUR(A3174)&gt;FinishHour,FinishHour,HOUR(A3174))))</f>
        <v/>
      </c>
      <c r="H3174" s="3" t="str">
        <f t="shared" si="250"/>
        <v/>
      </c>
      <c r="I3174" s="33" t="e">
        <f>IF(OR(A3174="",B3174=""),NA(),MAX(0,IF(A3174-B3174=0,SameDayCycleTimeSettingValue,(A3174-B3174) *24)))</f>
        <v>#N/A</v>
      </c>
      <c r="J3174" s="33" t="e">
        <f>IF(OR(A3174="",B3174=""),NA(),MAX(0,IF(A3174-B3174=0,SameDayCycleTimeSettingValue,((A3174-B3174) *24)-(INT((A3174-B3174)) * (24-(FinishHour-StartHour))))))</f>
        <v>#N/A</v>
      </c>
      <c r="K3174" s="3" t="e">
        <f ca="1">IF(OR(A3174&lt;&gt;"",B3174=""),NA(),MAX(0,IF(_xlfn.DAYS(NOW(),B3174)=0,SameDayCycleTimeSettingValue,_xlfn.DAYS(NOW(),B3174))))</f>
        <v>#N/A</v>
      </c>
    </row>
    <row r="3175" spans="1:11" x14ac:dyDescent="0.25">
      <c r="A3175" s="32" t="str">
        <f>IF(AND(TRIM(INDEX(CompletedDateValues,ROW(A3175)))&lt;&gt;"",INDEX(CompletedDateValues,ROW(A3175))&gt;0),INDEX(CompletedDateValues,ROW(A3175)),"")</f>
        <v/>
      </c>
      <c r="B3175" s="32" t="str">
        <f>IF(AND(TRIM(INDEX(StartDateValues,ROW(A3175)))&lt;&gt;"",INDEX(StartDateValues,ROW(A3175))&gt;0),INDEX(StartDateValues,ROW(A3175)),"")</f>
        <v/>
      </c>
      <c r="C3175" s="22" t="str">
        <f t="shared" si="246"/>
        <v/>
      </c>
      <c r="D3175" s="3" t="str">
        <f t="shared" si="247"/>
        <v/>
      </c>
      <c r="E3175" s="3" t="str">
        <f t="shared" si="248"/>
        <v/>
      </c>
      <c r="F3175" s="3" t="str">
        <f t="shared" si="249"/>
        <v/>
      </c>
      <c r="G3175" s="3" t="str">
        <f>IF(A3175="","",IF(HOUR(A3175)&lt;StartHour,StartHour,IF(HOUR(A3175)&gt;FinishHour,FinishHour,HOUR(A3175))))</f>
        <v/>
      </c>
      <c r="H3175" s="3" t="str">
        <f t="shared" si="250"/>
        <v/>
      </c>
      <c r="I3175" s="33" t="e">
        <f>IF(OR(A3175="",B3175=""),NA(),MAX(0,IF(A3175-B3175=0,SameDayCycleTimeSettingValue,(A3175-B3175) *24)))</f>
        <v>#N/A</v>
      </c>
      <c r="J3175" s="33" t="e">
        <f>IF(OR(A3175="",B3175=""),NA(),MAX(0,IF(A3175-B3175=0,SameDayCycleTimeSettingValue,((A3175-B3175) *24)-(INT((A3175-B3175)) * (24-(FinishHour-StartHour))))))</f>
        <v>#N/A</v>
      </c>
      <c r="K3175" s="3" t="e">
        <f ca="1">IF(OR(A3175&lt;&gt;"",B3175=""),NA(),MAX(0,IF(_xlfn.DAYS(NOW(),B3175)=0,SameDayCycleTimeSettingValue,_xlfn.DAYS(NOW(),B3175))))</f>
        <v>#N/A</v>
      </c>
    </row>
    <row r="3176" spans="1:11" x14ac:dyDescent="0.25">
      <c r="A3176" s="32" t="str">
        <f>IF(AND(TRIM(INDEX(CompletedDateValues,ROW(A3176)))&lt;&gt;"",INDEX(CompletedDateValues,ROW(A3176))&gt;0),INDEX(CompletedDateValues,ROW(A3176)),"")</f>
        <v/>
      </c>
      <c r="B3176" s="32" t="str">
        <f>IF(AND(TRIM(INDEX(StartDateValues,ROW(A3176)))&lt;&gt;"",INDEX(StartDateValues,ROW(A3176))&gt;0),INDEX(StartDateValues,ROW(A3176)),"")</f>
        <v/>
      </c>
      <c r="C3176" s="22" t="str">
        <f t="shared" si="246"/>
        <v/>
      </c>
      <c r="D3176" s="3" t="str">
        <f t="shared" si="247"/>
        <v/>
      </c>
      <c r="E3176" s="3" t="str">
        <f t="shared" si="248"/>
        <v/>
      </c>
      <c r="F3176" s="3" t="str">
        <f t="shared" si="249"/>
        <v/>
      </c>
      <c r="G3176" s="3" t="str">
        <f>IF(A3176="","",IF(HOUR(A3176)&lt;StartHour,StartHour,IF(HOUR(A3176)&gt;FinishHour,FinishHour,HOUR(A3176))))</f>
        <v/>
      </c>
      <c r="H3176" s="3" t="str">
        <f t="shared" si="250"/>
        <v/>
      </c>
      <c r="I3176" s="33" t="e">
        <f>IF(OR(A3176="",B3176=""),NA(),MAX(0,IF(A3176-B3176=0,SameDayCycleTimeSettingValue,(A3176-B3176) *24)))</f>
        <v>#N/A</v>
      </c>
      <c r="J3176" s="33" t="e">
        <f>IF(OR(A3176="",B3176=""),NA(),MAX(0,IF(A3176-B3176=0,SameDayCycleTimeSettingValue,((A3176-B3176) *24)-(INT((A3176-B3176)) * (24-(FinishHour-StartHour))))))</f>
        <v>#N/A</v>
      </c>
      <c r="K3176" s="3" t="e">
        <f ca="1">IF(OR(A3176&lt;&gt;"",B3176=""),NA(),MAX(0,IF(_xlfn.DAYS(NOW(),B3176)=0,SameDayCycleTimeSettingValue,_xlfn.DAYS(NOW(),B3176))))</f>
        <v>#N/A</v>
      </c>
    </row>
    <row r="3177" spans="1:11" x14ac:dyDescent="0.25">
      <c r="A3177" s="32" t="str">
        <f>IF(AND(TRIM(INDEX(CompletedDateValues,ROW(A3177)))&lt;&gt;"",INDEX(CompletedDateValues,ROW(A3177))&gt;0),INDEX(CompletedDateValues,ROW(A3177)),"")</f>
        <v/>
      </c>
      <c r="B3177" s="32" t="str">
        <f>IF(AND(TRIM(INDEX(StartDateValues,ROW(A3177)))&lt;&gt;"",INDEX(StartDateValues,ROW(A3177))&gt;0),INDEX(StartDateValues,ROW(A3177)),"")</f>
        <v/>
      </c>
      <c r="C3177" s="22" t="str">
        <f t="shared" si="246"/>
        <v/>
      </c>
      <c r="D3177" s="3" t="str">
        <f t="shared" si="247"/>
        <v/>
      </c>
      <c r="E3177" s="3" t="str">
        <f t="shared" si="248"/>
        <v/>
      </c>
      <c r="F3177" s="3" t="str">
        <f t="shared" si="249"/>
        <v/>
      </c>
      <c r="G3177" s="3" t="str">
        <f>IF(A3177="","",IF(HOUR(A3177)&lt;StartHour,StartHour,IF(HOUR(A3177)&gt;FinishHour,FinishHour,HOUR(A3177))))</f>
        <v/>
      </c>
      <c r="H3177" s="3" t="str">
        <f t="shared" si="250"/>
        <v/>
      </c>
      <c r="I3177" s="33" t="e">
        <f>IF(OR(A3177="",B3177=""),NA(),MAX(0,IF(A3177-B3177=0,SameDayCycleTimeSettingValue,(A3177-B3177) *24)))</f>
        <v>#N/A</v>
      </c>
      <c r="J3177" s="33" t="e">
        <f>IF(OR(A3177="",B3177=""),NA(),MAX(0,IF(A3177-B3177=0,SameDayCycleTimeSettingValue,((A3177-B3177) *24)-(INT((A3177-B3177)) * (24-(FinishHour-StartHour))))))</f>
        <v>#N/A</v>
      </c>
      <c r="K3177" s="3" t="e">
        <f ca="1">IF(OR(A3177&lt;&gt;"",B3177=""),NA(),MAX(0,IF(_xlfn.DAYS(NOW(),B3177)=0,SameDayCycleTimeSettingValue,_xlfn.DAYS(NOW(),B3177))))</f>
        <v>#N/A</v>
      </c>
    </row>
    <row r="3178" spans="1:11" x14ac:dyDescent="0.25">
      <c r="A3178" s="32" t="str">
        <f>IF(AND(TRIM(INDEX(CompletedDateValues,ROW(A3178)))&lt;&gt;"",INDEX(CompletedDateValues,ROW(A3178))&gt;0),INDEX(CompletedDateValues,ROW(A3178)),"")</f>
        <v/>
      </c>
      <c r="B3178" s="32" t="str">
        <f>IF(AND(TRIM(INDEX(StartDateValues,ROW(A3178)))&lt;&gt;"",INDEX(StartDateValues,ROW(A3178))&gt;0),INDEX(StartDateValues,ROW(A3178)),"")</f>
        <v/>
      </c>
      <c r="C3178" s="22" t="str">
        <f t="shared" si="246"/>
        <v/>
      </c>
      <c r="D3178" s="3" t="str">
        <f t="shared" si="247"/>
        <v/>
      </c>
      <c r="E3178" s="3" t="str">
        <f t="shared" si="248"/>
        <v/>
      </c>
      <c r="F3178" s="3" t="str">
        <f t="shared" si="249"/>
        <v/>
      </c>
      <c r="G3178" s="3" t="str">
        <f>IF(A3178="","",IF(HOUR(A3178)&lt;StartHour,StartHour,IF(HOUR(A3178)&gt;FinishHour,FinishHour,HOUR(A3178))))</f>
        <v/>
      </c>
      <c r="H3178" s="3" t="str">
        <f t="shared" si="250"/>
        <v/>
      </c>
      <c r="I3178" s="33" t="e">
        <f>IF(OR(A3178="",B3178=""),NA(),MAX(0,IF(A3178-B3178=0,SameDayCycleTimeSettingValue,(A3178-B3178) *24)))</f>
        <v>#N/A</v>
      </c>
      <c r="J3178" s="33" t="e">
        <f>IF(OR(A3178="",B3178=""),NA(),MAX(0,IF(A3178-B3178=0,SameDayCycleTimeSettingValue,((A3178-B3178) *24)-(INT((A3178-B3178)) * (24-(FinishHour-StartHour))))))</f>
        <v>#N/A</v>
      </c>
      <c r="K3178" s="3" t="e">
        <f ca="1">IF(OR(A3178&lt;&gt;"",B3178=""),NA(),MAX(0,IF(_xlfn.DAYS(NOW(),B3178)=0,SameDayCycleTimeSettingValue,_xlfn.DAYS(NOW(),B3178))))</f>
        <v>#N/A</v>
      </c>
    </row>
    <row r="3179" spans="1:11" x14ac:dyDescent="0.25">
      <c r="A3179" s="32" t="str">
        <f>IF(AND(TRIM(INDEX(CompletedDateValues,ROW(A3179)))&lt;&gt;"",INDEX(CompletedDateValues,ROW(A3179))&gt;0),INDEX(CompletedDateValues,ROW(A3179)),"")</f>
        <v/>
      </c>
      <c r="B3179" s="32" t="str">
        <f>IF(AND(TRIM(INDEX(StartDateValues,ROW(A3179)))&lt;&gt;"",INDEX(StartDateValues,ROW(A3179))&gt;0),INDEX(StartDateValues,ROW(A3179)),"")</f>
        <v/>
      </c>
      <c r="C3179" s="22" t="str">
        <f t="shared" si="246"/>
        <v/>
      </c>
      <c r="D3179" s="3" t="str">
        <f t="shared" si="247"/>
        <v/>
      </c>
      <c r="E3179" s="3" t="str">
        <f t="shared" si="248"/>
        <v/>
      </c>
      <c r="F3179" s="3" t="str">
        <f t="shared" si="249"/>
        <v/>
      </c>
      <c r="G3179" s="3" t="str">
        <f>IF(A3179="","",IF(HOUR(A3179)&lt;StartHour,StartHour,IF(HOUR(A3179)&gt;FinishHour,FinishHour,HOUR(A3179))))</f>
        <v/>
      </c>
      <c r="H3179" s="3" t="str">
        <f t="shared" si="250"/>
        <v/>
      </c>
      <c r="I3179" s="33" t="e">
        <f>IF(OR(A3179="",B3179=""),NA(),MAX(0,IF(A3179-B3179=0,SameDayCycleTimeSettingValue,(A3179-B3179) *24)))</f>
        <v>#N/A</v>
      </c>
      <c r="J3179" s="33" t="e">
        <f>IF(OR(A3179="",B3179=""),NA(),MAX(0,IF(A3179-B3179=0,SameDayCycleTimeSettingValue,((A3179-B3179) *24)-(INT((A3179-B3179)) * (24-(FinishHour-StartHour))))))</f>
        <v>#N/A</v>
      </c>
      <c r="K3179" s="3" t="e">
        <f ca="1">IF(OR(A3179&lt;&gt;"",B3179=""),NA(),MAX(0,IF(_xlfn.DAYS(NOW(),B3179)=0,SameDayCycleTimeSettingValue,_xlfn.DAYS(NOW(),B3179))))</f>
        <v>#N/A</v>
      </c>
    </row>
    <row r="3180" spans="1:11" x14ac:dyDescent="0.25">
      <c r="A3180" s="32" t="str">
        <f>IF(AND(TRIM(INDEX(CompletedDateValues,ROW(A3180)))&lt;&gt;"",INDEX(CompletedDateValues,ROW(A3180))&gt;0),INDEX(CompletedDateValues,ROW(A3180)),"")</f>
        <v/>
      </c>
      <c r="B3180" s="32" t="str">
        <f>IF(AND(TRIM(INDEX(StartDateValues,ROW(A3180)))&lt;&gt;"",INDEX(StartDateValues,ROW(A3180))&gt;0),INDEX(StartDateValues,ROW(A3180)),"")</f>
        <v/>
      </c>
      <c r="C3180" s="22" t="str">
        <f t="shared" si="246"/>
        <v/>
      </c>
      <c r="D3180" s="3" t="str">
        <f t="shared" si="247"/>
        <v/>
      </c>
      <c r="E3180" s="3" t="str">
        <f t="shared" si="248"/>
        <v/>
      </c>
      <c r="F3180" s="3" t="str">
        <f t="shared" si="249"/>
        <v/>
      </c>
      <c r="G3180" s="3" t="str">
        <f>IF(A3180="","",IF(HOUR(A3180)&lt;StartHour,StartHour,IF(HOUR(A3180)&gt;FinishHour,FinishHour,HOUR(A3180))))</f>
        <v/>
      </c>
      <c r="H3180" s="3" t="str">
        <f t="shared" si="250"/>
        <v/>
      </c>
      <c r="I3180" s="33" t="e">
        <f>IF(OR(A3180="",B3180=""),NA(),MAX(0,IF(A3180-B3180=0,SameDayCycleTimeSettingValue,(A3180-B3180) *24)))</f>
        <v>#N/A</v>
      </c>
      <c r="J3180" s="33" t="e">
        <f>IF(OR(A3180="",B3180=""),NA(),MAX(0,IF(A3180-B3180=0,SameDayCycleTimeSettingValue,((A3180-B3180) *24)-(INT((A3180-B3180)) * (24-(FinishHour-StartHour))))))</f>
        <v>#N/A</v>
      </c>
      <c r="K3180" s="3" t="e">
        <f ca="1">IF(OR(A3180&lt;&gt;"",B3180=""),NA(),MAX(0,IF(_xlfn.DAYS(NOW(),B3180)=0,SameDayCycleTimeSettingValue,_xlfn.DAYS(NOW(),B3180))))</f>
        <v>#N/A</v>
      </c>
    </row>
    <row r="3181" spans="1:11" x14ac:dyDescent="0.25">
      <c r="A3181" s="32" t="str">
        <f>IF(AND(TRIM(INDEX(CompletedDateValues,ROW(A3181)))&lt;&gt;"",INDEX(CompletedDateValues,ROW(A3181))&gt;0),INDEX(CompletedDateValues,ROW(A3181)),"")</f>
        <v/>
      </c>
      <c r="B3181" s="32" t="str">
        <f>IF(AND(TRIM(INDEX(StartDateValues,ROW(A3181)))&lt;&gt;"",INDEX(StartDateValues,ROW(A3181))&gt;0),INDEX(StartDateValues,ROW(A3181)),"")</f>
        <v/>
      </c>
      <c r="C3181" s="22" t="str">
        <f t="shared" si="246"/>
        <v/>
      </c>
      <c r="D3181" s="3" t="str">
        <f t="shared" si="247"/>
        <v/>
      </c>
      <c r="E3181" s="3" t="str">
        <f t="shared" si="248"/>
        <v/>
      </c>
      <c r="F3181" s="3" t="str">
        <f t="shared" si="249"/>
        <v/>
      </c>
      <c r="G3181" s="3" t="str">
        <f>IF(A3181="","",IF(HOUR(A3181)&lt;StartHour,StartHour,IF(HOUR(A3181)&gt;FinishHour,FinishHour,HOUR(A3181))))</f>
        <v/>
      </c>
      <c r="H3181" s="3" t="str">
        <f t="shared" si="250"/>
        <v/>
      </c>
      <c r="I3181" s="33" t="e">
        <f>IF(OR(A3181="",B3181=""),NA(),MAX(0,IF(A3181-B3181=0,SameDayCycleTimeSettingValue,(A3181-B3181) *24)))</f>
        <v>#N/A</v>
      </c>
      <c r="J3181" s="33" t="e">
        <f>IF(OR(A3181="",B3181=""),NA(),MAX(0,IF(A3181-B3181=0,SameDayCycleTimeSettingValue,((A3181-B3181) *24)-(INT((A3181-B3181)) * (24-(FinishHour-StartHour))))))</f>
        <v>#N/A</v>
      </c>
      <c r="K3181" s="3" t="e">
        <f ca="1">IF(OR(A3181&lt;&gt;"",B3181=""),NA(),MAX(0,IF(_xlfn.DAYS(NOW(),B3181)=0,SameDayCycleTimeSettingValue,_xlfn.DAYS(NOW(),B3181))))</f>
        <v>#N/A</v>
      </c>
    </row>
    <row r="3182" spans="1:11" x14ac:dyDescent="0.25">
      <c r="A3182" s="32" t="str">
        <f>IF(AND(TRIM(INDEX(CompletedDateValues,ROW(A3182)))&lt;&gt;"",INDEX(CompletedDateValues,ROW(A3182))&gt;0),INDEX(CompletedDateValues,ROW(A3182)),"")</f>
        <v/>
      </c>
      <c r="B3182" s="32" t="str">
        <f>IF(AND(TRIM(INDEX(StartDateValues,ROW(A3182)))&lt;&gt;"",INDEX(StartDateValues,ROW(A3182))&gt;0),INDEX(StartDateValues,ROW(A3182)),"")</f>
        <v/>
      </c>
      <c r="C3182" s="22" t="str">
        <f t="shared" si="246"/>
        <v/>
      </c>
      <c r="D3182" s="3" t="str">
        <f t="shared" si="247"/>
        <v/>
      </c>
      <c r="E3182" s="3" t="str">
        <f t="shared" si="248"/>
        <v/>
      </c>
      <c r="F3182" s="3" t="str">
        <f t="shared" si="249"/>
        <v/>
      </c>
      <c r="G3182" s="3" t="str">
        <f>IF(A3182="","",IF(HOUR(A3182)&lt;StartHour,StartHour,IF(HOUR(A3182)&gt;FinishHour,FinishHour,HOUR(A3182))))</f>
        <v/>
      </c>
      <c r="H3182" s="3" t="str">
        <f t="shared" si="250"/>
        <v/>
      </c>
      <c r="I3182" s="33" t="e">
        <f>IF(OR(A3182="",B3182=""),NA(),MAX(0,IF(A3182-B3182=0,SameDayCycleTimeSettingValue,(A3182-B3182) *24)))</f>
        <v>#N/A</v>
      </c>
      <c r="J3182" s="33" t="e">
        <f>IF(OR(A3182="",B3182=""),NA(),MAX(0,IF(A3182-B3182=0,SameDayCycleTimeSettingValue,((A3182-B3182) *24)-(INT((A3182-B3182)) * (24-(FinishHour-StartHour))))))</f>
        <v>#N/A</v>
      </c>
      <c r="K3182" s="3" t="e">
        <f ca="1">IF(OR(A3182&lt;&gt;"",B3182=""),NA(),MAX(0,IF(_xlfn.DAYS(NOW(),B3182)=0,SameDayCycleTimeSettingValue,_xlfn.DAYS(NOW(),B3182))))</f>
        <v>#N/A</v>
      </c>
    </row>
    <row r="3183" spans="1:11" x14ac:dyDescent="0.25">
      <c r="A3183" s="32" t="str">
        <f>IF(AND(TRIM(INDEX(CompletedDateValues,ROW(A3183)))&lt;&gt;"",INDEX(CompletedDateValues,ROW(A3183))&gt;0),INDEX(CompletedDateValues,ROW(A3183)),"")</f>
        <v/>
      </c>
      <c r="B3183" s="32" t="str">
        <f>IF(AND(TRIM(INDEX(StartDateValues,ROW(A3183)))&lt;&gt;"",INDEX(StartDateValues,ROW(A3183))&gt;0),INDEX(StartDateValues,ROW(A3183)),"")</f>
        <v/>
      </c>
      <c r="C3183" s="22" t="str">
        <f t="shared" si="246"/>
        <v/>
      </c>
      <c r="D3183" s="3" t="str">
        <f t="shared" si="247"/>
        <v/>
      </c>
      <c r="E3183" s="3" t="str">
        <f t="shared" si="248"/>
        <v/>
      </c>
      <c r="F3183" s="3" t="str">
        <f t="shared" si="249"/>
        <v/>
      </c>
      <c r="G3183" s="3" t="str">
        <f>IF(A3183="","",IF(HOUR(A3183)&lt;StartHour,StartHour,IF(HOUR(A3183)&gt;FinishHour,FinishHour,HOUR(A3183))))</f>
        <v/>
      </c>
      <c r="H3183" s="3" t="str">
        <f t="shared" si="250"/>
        <v/>
      </c>
      <c r="I3183" s="33" t="e">
        <f>IF(OR(A3183="",B3183=""),NA(),MAX(0,IF(A3183-B3183=0,SameDayCycleTimeSettingValue,(A3183-B3183) *24)))</f>
        <v>#N/A</v>
      </c>
      <c r="J3183" s="33" t="e">
        <f>IF(OR(A3183="",B3183=""),NA(),MAX(0,IF(A3183-B3183=0,SameDayCycleTimeSettingValue,((A3183-B3183) *24)-(INT((A3183-B3183)) * (24-(FinishHour-StartHour))))))</f>
        <v>#N/A</v>
      </c>
      <c r="K3183" s="3" t="e">
        <f ca="1">IF(OR(A3183&lt;&gt;"",B3183=""),NA(),MAX(0,IF(_xlfn.DAYS(NOW(),B3183)=0,SameDayCycleTimeSettingValue,_xlfn.DAYS(NOW(),B3183))))</f>
        <v>#N/A</v>
      </c>
    </row>
    <row r="3184" spans="1:11" x14ac:dyDescent="0.25">
      <c r="A3184" s="32" t="str">
        <f>IF(AND(TRIM(INDEX(CompletedDateValues,ROW(A3184)))&lt;&gt;"",INDEX(CompletedDateValues,ROW(A3184))&gt;0),INDEX(CompletedDateValues,ROW(A3184)),"")</f>
        <v/>
      </c>
      <c r="B3184" s="32" t="str">
        <f>IF(AND(TRIM(INDEX(StartDateValues,ROW(A3184)))&lt;&gt;"",INDEX(StartDateValues,ROW(A3184))&gt;0),INDEX(StartDateValues,ROW(A3184)),"")</f>
        <v/>
      </c>
      <c r="C3184" s="22" t="str">
        <f t="shared" si="246"/>
        <v/>
      </c>
      <c r="D3184" s="3" t="str">
        <f t="shared" si="247"/>
        <v/>
      </c>
      <c r="E3184" s="3" t="str">
        <f t="shared" si="248"/>
        <v/>
      </c>
      <c r="F3184" s="3" t="str">
        <f t="shared" si="249"/>
        <v/>
      </c>
      <c r="G3184" s="3" t="str">
        <f>IF(A3184="","",IF(HOUR(A3184)&lt;StartHour,StartHour,IF(HOUR(A3184)&gt;FinishHour,FinishHour,HOUR(A3184))))</f>
        <v/>
      </c>
      <c r="H3184" s="3" t="str">
        <f t="shared" si="250"/>
        <v/>
      </c>
      <c r="I3184" s="33" t="e">
        <f>IF(OR(A3184="",B3184=""),NA(),MAX(0,IF(A3184-B3184=0,SameDayCycleTimeSettingValue,(A3184-B3184) *24)))</f>
        <v>#N/A</v>
      </c>
      <c r="J3184" s="33" t="e">
        <f>IF(OR(A3184="",B3184=""),NA(),MAX(0,IF(A3184-B3184=0,SameDayCycleTimeSettingValue,((A3184-B3184) *24)-(INT((A3184-B3184)) * (24-(FinishHour-StartHour))))))</f>
        <v>#N/A</v>
      </c>
      <c r="K3184" s="3" t="e">
        <f ca="1">IF(OR(A3184&lt;&gt;"",B3184=""),NA(),MAX(0,IF(_xlfn.DAYS(NOW(),B3184)=0,SameDayCycleTimeSettingValue,_xlfn.DAYS(NOW(),B3184))))</f>
        <v>#N/A</v>
      </c>
    </row>
    <row r="3185" spans="1:11" x14ac:dyDescent="0.25">
      <c r="A3185" s="32" t="str">
        <f>IF(AND(TRIM(INDEX(CompletedDateValues,ROW(A3185)))&lt;&gt;"",INDEX(CompletedDateValues,ROW(A3185))&gt;0),INDEX(CompletedDateValues,ROW(A3185)),"")</f>
        <v/>
      </c>
      <c r="B3185" s="32" t="str">
        <f>IF(AND(TRIM(INDEX(StartDateValues,ROW(A3185)))&lt;&gt;"",INDEX(StartDateValues,ROW(A3185))&gt;0),INDEX(StartDateValues,ROW(A3185)),"")</f>
        <v/>
      </c>
      <c r="C3185" s="22" t="str">
        <f t="shared" si="246"/>
        <v/>
      </c>
      <c r="D3185" s="3" t="str">
        <f t="shared" si="247"/>
        <v/>
      </c>
      <c r="E3185" s="3" t="str">
        <f t="shared" si="248"/>
        <v/>
      </c>
      <c r="F3185" s="3" t="str">
        <f t="shared" si="249"/>
        <v/>
      </c>
      <c r="G3185" s="3" t="str">
        <f>IF(A3185="","",IF(HOUR(A3185)&lt;StartHour,StartHour,IF(HOUR(A3185)&gt;FinishHour,FinishHour,HOUR(A3185))))</f>
        <v/>
      </c>
      <c r="H3185" s="3" t="str">
        <f t="shared" si="250"/>
        <v/>
      </c>
      <c r="I3185" s="33" t="e">
        <f>IF(OR(A3185="",B3185=""),NA(),MAX(0,IF(A3185-B3185=0,SameDayCycleTimeSettingValue,(A3185-B3185) *24)))</f>
        <v>#N/A</v>
      </c>
      <c r="J3185" s="33" t="e">
        <f>IF(OR(A3185="",B3185=""),NA(),MAX(0,IF(A3185-B3185=0,SameDayCycleTimeSettingValue,((A3185-B3185) *24)-(INT((A3185-B3185)) * (24-(FinishHour-StartHour))))))</f>
        <v>#N/A</v>
      </c>
      <c r="K3185" s="3" t="e">
        <f ca="1">IF(OR(A3185&lt;&gt;"",B3185=""),NA(),MAX(0,IF(_xlfn.DAYS(NOW(),B3185)=0,SameDayCycleTimeSettingValue,_xlfn.DAYS(NOW(),B3185))))</f>
        <v>#N/A</v>
      </c>
    </row>
    <row r="3186" spans="1:11" x14ac:dyDescent="0.25">
      <c r="A3186" s="32" t="str">
        <f>IF(AND(TRIM(INDEX(CompletedDateValues,ROW(A3186)))&lt;&gt;"",INDEX(CompletedDateValues,ROW(A3186))&gt;0),INDEX(CompletedDateValues,ROW(A3186)),"")</f>
        <v/>
      </c>
      <c r="B3186" s="32" t="str">
        <f>IF(AND(TRIM(INDEX(StartDateValues,ROW(A3186)))&lt;&gt;"",INDEX(StartDateValues,ROW(A3186))&gt;0),INDEX(StartDateValues,ROW(A3186)),"")</f>
        <v/>
      </c>
      <c r="C3186" s="22" t="str">
        <f t="shared" si="246"/>
        <v/>
      </c>
      <c r="D3186" s="3" t="str">
        <f t="shared" si="247"/>
        <v/>
      </c>
      <c r="E3186" s="3" t="str">
        <f t="shared" si="248"/>
        <v/>
      </c>
      <c r="F3186" s="3" t="str">
        <f t="shared" si="249"/>
        <v/>
      </c>
      <c r="G3186" s="3" t="str">
        <f>IF(A3186="","",IF(HOUR(A3186)&lt;StartHour,StartHour,IF(HOUR(A3186)&gt;FinishHour,FinishHour,HOUR(A3186))))</f>
        <v/>
      </c>
      <c r="H3186" s="3" t="str">
        <f t="shared" si="250"/>
        <v/>
      </c>
      <c r="I3186" s="33" t="e">
        <f>IF(OR(A3186="",B3186=""),NA(),MAX(0,IF(A3186-B3186=0,SameDayCycleTimeSettingValue,(A3186-B3186) *24)))</f>
        <v>#N/A</v>
      </c>
      <c r="J3186" s="33" t="e">
        <f>IF(OR(A3186="",B3186=""),NA(),MAX(0,IF(A3186-B3186=0,SameDayCycleTimeSettingValue,((A3186-B3186) *24)-(INT((A3186-B3186)) * (24-(FinishHour-StartHour))))))</f>
        <v>#N/A</v>
      </c>
      <c r="K3186" s="3" t="e">
        <f ca="1">IF(OR(A3186&lt;&gt;"",B3186=""),NA(),MAX(0,IF(_xlfn.DAYS(NOW(),B3186)=0,SameDayCycleTimeSettingValue,_xlfn.DAYS(NOW(),B3186))))</f>
        <v>#N/A</v>
      </c>
    </row>
    <row r="3187" spans="1:11" x14ac:dyDescent="0.25">
      <c r="A3187" s="32" t="str">
        <f>IF(AND(TRIM(INDEX(CompletedDateValues,ROW(A3187)))&lt;&gt;"",INDEX(CompletedDateValues,ROW(A3187))&gt;0),INDEX(CompletedDateValues,ROW(A3187)),"")</f>
        <v/>
      </c>
      <c r="B3187" s="32" t="str">
        <f>IF(AND(TRIM(INDEX(StartDateValues,ROW(A3187)))&lt;&gt;"",INDEX(StartDateValues,ROW(A3187))&gt;0),INDEX(StartDateValues,ROW(A3187)),"")</f>
        <v/>
      </c>
      <c r="C3187" s="22" t="str">
        <f t="shared" si="246"/>
        <v/>
      </c>
      <c r="D3187" s="3" t="str">
        <f t="shared" si="247"/>
        <v/>
      </c>
      <c r="E3187" s="3" t="str">
        <f t="shared" si="248"/>
        <v/>
      </c>
      <c r="F3187" s="3" t="str">
        <f t="shared" si="249"/>
        <v/>
      </c>
      <c r="G3187" s="3" t="str">
        <f>IF(A3187="","",IF(HOUR(A3187)&lt;StartHour,StartHour,IF(HOUR(A3187)&gt;FinishHour,FinishHour,HOUR(A3187))))</f>
        <v/>
      </c>
      <c r="H3187" s="3" t="str">
        <f t="shared" si="250"/>
        <v/>
      </c>
      <c r="I3187" s="33" t="e">
        <f>IF(OR(A3187="",B3187=""),NA(),MAX(0,IF(A3187-B3187=0,SameDayCycleTimeSettingValue,(A3187-B3187) *24)))</f>
        <v>#N/A</v>
      </c>
      <c r="J3187" s="33" t="e">
        <f>IF(OR(A3187="",B3187=""),NA(),MAX(0,IF(A3187-B3187=0,SameDayCycleTimeSettingValue,((A3187-B3187) *24)-(INT((A3187-B3187)) * (24-(FinishHour-StartHour))))))</f>
        <v>#N/A</v>
      </c>
      <c r="K3187" s="3" t="e">
        <f ca="1">IF(OR(A3187&lt;&gt;"",B3187=""),NA(),MAX(0,IF(_xlfn.DAYS(NOW(),B3187)=0,SameDayCycleTimeSettingValue,_xlfn.DAYS(NOW(),B3187))))</f>
        <v>#N/A</v>
      </c>
    </row>
    <row r="3188" spans="1:11" x14ac:dyDescent="0.25">
      <c r="A3188" s="32" t="str">
        <f>IF(AND(TRIM(INDEX(CompletedDateValues,ROW(A3188)))&lt;&gt;"",INDEX(CompletedDateValues,ROW(A3188))&gt;0),INDEX(CompletedDateValues,ROW(A3188)),"")</f>
        <v/>
      </c>
      <c r="B3188" s="32" t="str">
        <f>IF(AND(TRIM(INDEX(StartDateValues,ROW(A3188)))&lt;&gt;"",INDEX(StartDateValues,ROW(A3188))&gt;0),INDEX(StartDateValues,ROW(A3188)),"")</f>
        <v/>
      </c>
      <c r="C3188" s="22" t="str">
        <f t="shared" si="246"/>
        <v/>
      </c>
      <c r="D3188" s="3" t="str">
        <f t="shared" si="247"/>
        <v/>
      </c>
      <c r="E3188" s="3" t="str">
        <f t="shared" si="248"/>
        <v/>
      </c>
      <c r="F3188" s="3" t="str">
        <f t="shared" si="249"/>
        <v/>
      </c>
      <c r="G3188" s="3" t="str">
        <f>IF(A3188="","",IF(HOUR(A3188)&lt;StartHour,StartHour,IF(HOUR(A3188)&gt;FinishHour,FinishHour,HOUR(A3188))))</f>
        <v/>
      </c>
      <c r="H3188" s="3" t="str">
        <f t="shared" si="250"/>
        <v/>
      </c>
      <c r="I3188" s="33" t="e">
        <f>IF(OR(A3188="",B3188=""),NA(),MAX(0,IF(A3188-B3188=0,SameDayCycleTimeSettingValue,(A3188-B3188) *24)))</f>
        <v>#N/A</v>
      </c>
      <c r="J3188" s="33" t="e">
        <f>IF(OR(A3188="",B3188=""),NA(),MAX(0,IF(A3188-B3188=0,SameDayCycleTimeSettingValue,((A3188-B3188) *24)-(INT((A3188-B3188)) * (24-(FinishHour-StartHour))))))</f>
        <v>#N/A</v>
      </c>
      <c r="K3188" s="3" t="e">
        <f ca="1">IF(OR(A3188&lt;&gt;"",B3188=""),NA(),MAX(0,IF(_xlfn.DAYS(NOW(),B3188)=0,SameDayCycleTimeSettingValue,_xlfn.DAYS(NOW(),B3188))))</f>
        <v>#N/A</v>
      </c>
    </row>
    <row r="3189" spans="1:11" x14ac:dyDescent="0.25">
      <c r="A3189" s="32" t="str">
        <f>IF(AND(TRIM(INDEX(CompletedDateValues,ROW(A3189)))&lt;&gt;"",INDEX(CompletedDateValues,ROW(A3189))&gt;0),INDEX(CompletedDateValues,ROW(A3189)),"")</f>
        <v/>
      </c>
      <c r="B3189" s="32" t="str">
        <f>IF(AND(TRIM(INDEX(StartDateValues,ROW(A3189)))&lt;&gt;"",INDEX(StartDateValues,ROW(A3189))&gt;0),INDEX(StartDateValues,ROW(A3189)),"")</f>
        <v/>
      </c>
      <c r="C3189" s="22" t="str">
        <f t="shared" si="246"/>
        <v/>
      </c>
      <c r="D3189" s="3" t="str">
        <f t="shared" si="247"/>
        <v/>
      </c>
      <c r="E3189" s="3" t="str">
        <f t="shared" si="248"/>
        <v/>
      </c>
      <c r="F3189" s="3" t="str">
        <f t="shared" si="249"/>
        <v/>
      </c>
      <c r="G3189" s="3" t="str">
        <f>IF(A3189="","",IF(HOUR(A3189)&lt;StartHour,StartHour,IF(HOUR(A3189)&gt;FinishHour,FinishHour,HOUR(A3189))))</f>
        <v/>
      </c>
      <c r="H3189" s="3" t="str">
        <f t="shared" si="250"/>
        <v/>
      </c>
      <c r="I3189" s="33" t="e">
        <f>IF(OR(A3189="",B3189=""),NA(),MAX(0,IF(A3189-B3189=0,SameDayCycleTimeSettingValue,(A3189-B3189) *24)))</f>
        <v>#N/A</v>
      </c>
      <c r="J3189" s="33" t="e">
        <f>IF(OR(A3189="",B3189=""),NA(),MAX(0,IF(A3189-B3189=0,SameDayCycleTimeSettingValue,((A3189-B3189) *24)-(INT((A3189-B3189)) * (24-(FinishHour-StartHour))))))</f>
        <v>#N/A</v>
      </c>
      <c r="K3189" s="3" t="e">
        <f ca="1">IF(OR(A3189&lt;&gt;"",B3189=""),NA(),MAX(0,IF(_xlfn.DAYS(NOW(),B3189)=0,SameDayCycleTimeSettingValue,_xlfn.DAYS(NOW(),B3189))))</f>
        <v>#N/A</v>
      </c>
    </row>
    <row r="3190" spans="1:11" x14ac:dyDescent="0.25">
      <c r="A3190" s="32" t="str">
        <f>IF(AND(TRIM(INDEX(CompletedDateValues,ROW(A3190)))&lt;&gt;"",INDEX(CompletedDateValues,ROW(A3190))&gt;0),INDEX(CompletedDateValues,ROW(A3190)),"")</f>
        <v/>
      </c>
      <c r="B3190" s="32" t="str">
        <f>IF(AND(TRIM(INDEX(StartDateValues,ROW(A3190)))&lt;&gt;"",INDEX(StartDateValues,ROW(A3190))&gt;0),INDEX(StartDateValues,ROW(A3190)),"")</f>
        <v/>
      </c>
      <c r="C3190" s="22" t="str">
        <f t="shared" si="246"/>
        <v/>
      </c>
      <c r="D3190" s="3" t="str">
        <f t="shared" si="247"/>
        <v/>
      </c>
      <c r="E3190" s="3" t="str">
        <f t="shared" si="248"/>
        <v/>
      </c>
      <c r="F3190" s="3" t="str">
        <f t="shared" si="249"/>
        <v/>
      </c>
      <c r="G3190" s="3" t="str">
        <f>IF(A3190="","",IF(HOUR(A3190)&lt;StartHour,StartHour,IF(HOUR(A3190)&gt;FinishHour,FinishHour,HOUR(A3190))))</f>
        <v/>
      </c>
      <c r="H3190" s="3" t="str">
        <f t="shared" si="250"/>
        <v/>
      </c>
      <c r="I3190" s="33" t="e">
        <f>IF(OR(A3190="",B3190=""),NA(),MAX(0,IF(A3190-B3190=0,SameDayCycleTimeSettingValue,(A3190-B3190) *24)))</f>
        <v>#N/A</v>
      </c>
      <c r="J3190" s="33" t="e">
        <f>IF(OR(A3190="",B3190=""),NA(),MAX(0,IF(A3190-B3190=0,SameDayCycleTimeSettingValue,((A3190-B3190) *24)-(INT((A3190-B3190)) * (24-(FinishHour-StartHour))))))</f>
        <v>#N/A</v>
      </c>
      <c r="K3190" s="3" t="e">
        <f ca="1">IF(OR(A3190&lt;&gt;"",B3190=""),NA(),MAX(0,IF(_xlfn.DAYS(NOW(),B3190)=0,SameDayCycleTimeSettingValue,_xlfn.DAYS(NOW(),B3190))))</f>
        <v>#N/A</v>
      </c>
    </row>
    <row r="3191" spans="1:11" x14ac:dyDescent="0.25">
      <c r="A3191" s="32" t="str">
        <f>IF(AND(TRIM(INDEX(CompletedDateValues,ROW(A3191)))&lt;&gt;"",INDEX(CompletedDateValues,ROW(A3191))&gt;0),INDEX(CompletedDateValues,ROW(A3191)),"")</f>
        <v/>
      </c>
      <c r="B3191" s="32" t="str">
        <f>IF(AND(TRIM(INDEX(StartDateValues,ROW(A3191)))&lt;&gt;"",INDEX(StartDateValues,ROW(A3191))&gt;0),INDEX(StartDateValues,ROW(A3191)),"")</f>
        <v/>
      </c>
      <c r="C3191" s="22" t="str">
        <f t="shared" si="246"/>
        <v/>
      </c>
      <c r="D3191" s="3" t="str">
        <f t="shared" si="247"/>
        <v/>
      </c>
      <c r="E3191" s="3" t="str">
        <f t="shared" si="248"/>
        <v/>
      </c>
      <c r="F3191" s="3" t="str">
        <f t="shared" si="249"/>
        <v/>
      </c>
      <c r="G3191" s="3" t="str">
        <f>IF(A3191="","",IF(HOUR(A3191)&lt;StartHour,StartHour,IF(HOUR(A3191)&gt;FinishHour,FinishHour,HOUR(A3191))))</f>
        <v/>
      </c>
      <c r="H3191" s="3" t="str">
        <f t="shared" si="250"/>
        <v/>
      </c>
      <c r="I3191" s="33" t="e">
        <f>IF(OR(A3191="",B3191=""),NA(),MAX(0,IF(A3191-B3191=0,SameDayCycleTimeSettingValue,(A3191-B3191) *24)))</f>
        <v>#N/A</v>
      </c>
      <c r="J3191" s="33" t="e">
        <f>IF(OR(A3191="",B3191=""),NA(),MAX(0,IF(A3191-B3191=0,SameDayCycleTimeSettingValue,((A3191-B3191) *24)-(INT((A3191-B3191)) * (24-(FinishHour-StartHour))))))</f>
        <v>#N/A</v>
      </c>
      <c r="K3191" s="3" t="e">
        <f ca="1">IF(OR(A3191&lt;&gt;"",B3191=""),NA(),MAX(0,IF(_xlfn.DAYS(NOW(),B3191)=0,SameDayCycleTimeSettingValue,_xlfn.DAYS(NOW(),B3191))))</f>
        <v>#N/A</v>
      </c>
    </row>
    <row r="3192" spans="1:11" x14ac:dyDescent="0.25">
      <c r="A3192" s="32" t="str">
        <f>IF(AND(TRIM(INDEX(CompletedDateValues,ROW(A3192)))&lt;&gt;"",INDEX(CompletedDateValues,ROW(A3192))&gt;0),INDEX(CompletedDateValues,ROW(A3192)),"")</f>
        <v/>
      </c>
      <c r="B3192" s="32" t="str">
        <f>IF(AND(TRIM(INDEX(StartDateValues,ROW(A3192)))&lt;&gt;"",INDEX(StartDateValues,ROW(A3192))&gt;0),INDEX(StartDateValues,ROW(A3192)),"")</f>
        <v/>
      </c>
      <c r="C3192" s="22" t="str">
        <f t="shared" si="246"/>
        <v/>
      </c>
      <c r="D3192" s="3" t="str">
        <f t="shared" si="247"/>
        <v/>
      </c>
      <c r="E3192" s="3" t="str">
        <f t="shared" si="248"/>
        <v/>
      </c>
      <c r="F3192" s="3" t="str">
        <f t="shared" si="249"/>
        <v/>
      </c>
      <c r="G3192" s="3" t="str">
        <f>IF(A3192="","",IF(HOUR(A3192)&lt;StartHour,StartHour,IF(HOUR(A3192)&gt;FinishHour,FinishHour,HOUR(A3192))))</f>
        <v/>
      </c>
      <c r="H3192" s="3" t="str">
        <f t="shared" si="250"/>
        <v/>
      </c>
      <c r="I3192" s="33" t="e">
        <f>IF(OR(A3192="",B3192=""),NA(),MAX(0,IF(A3192-B3192=0,SameDayCycleTimeSettingValue,(A3192-B3192) *24)))</f>
        <v>#N/A</v>
      </c>
      <c r="J3192" s="33" t="e">
        <f>IF(OR(A3192="",B3192=""),NA(),MAX(0,IF(A3192-B3192=0,SameDayCycleTimeSettingValue,((A3192-B3192) *24)-(INT((A3192-B3192)) * (24-(FinishHour-StartHour))))))</f>
        <v>#N/A</v>
      </c>
      <c r="K3192" s="3" t="e">
        <f ca="1">IF(OR(A3192&lt;&gt;"",B3192=""),NA(),MAX(0,IF(_xlfn.DAYS(NOW(),B3192)=0,SameDayCycleTimeSettingValue,_xlfn.DAYS(NOW(),B3192))))</f>
        <v>#N/A</v>
      </c>
    </row>
    <row r="3193" spans="1:11" x14ac:dyDescent="0.25">
      <c r="A3193" s="32" t="str">
        <f>IF(AND(TRIM(INDEX(CompletedDateValues,ROW(A3193)))&lt;&gt;"",INDEX(CompletedDateValues,ROW(A3193))&gt;0),INDEX(CompletedDateValues,ROW(A3193)),"")</f>
        <v/>
      </c>
      <c r="B3193" s="32" t="str">
        <f>IF(AND(TRIM(INDEX(StartDateValues,ROW(A3193)))&lt;&gt;"",INDEX(StartDateValues,ROW(A3193))&gt;0),INDEX(StartDateValues,ROW(A3193)),"")</f>
        <v/>
      </c>
      <c r="C3193" s="22" t="str">
        <f t="shared" si="246"/>
        <v/>
      </c>
      <c r="D3193" s="3" t="str">
        <f t="shared" si="247"/>
        <v/>
      </c>
      <c r="E3193" s="3" t="str">
        <f t="shared" si="248"/>
        <v/>
      </c>
      <c r="F3193" s="3" t="str">
        <f t="shared" si="249"/>
        <v/>
      </c>
      <c r="G3193" s="3" t="str">
        <f>IF(A3193="","",IF(HOUR(A3193)&lt;StartHour,StartHour,IF(HOUR(A3193)&gt;FinishHour,FinishHour,HOUR(A3193))))</f>
        <v/>
      </c>
      <c r="H3193" s="3" t="str">
        <f t="shared" si="250"/>
        <v/>
      </c>
      <c r="I3193" s="33" t="e">
        <f>IF(OR(A3193="",B3193=""),NA(),MAX(0,IF(A3193-B3193=0,SameDayCycleTimeSettingValue,(A3193-B3193) *24)))</f>
        <v>#N/A</v>
      </c>
      <c r="J3193" s="33" t="e">
        <f>IF(OR(A3193="",B3193=""),NA(),MAX(0,IF(A3193-B3193=0,SameDayCycleTimeSettingValue,((A3193-B3193) *24)-(INT((A3193-B3193)) * (24-(FinishHour-StartHour))))))</f>
        <v>#N/A</v>
      </c>
      <c r="K3193" s="3" t="e">
        <f ca="1">IF(OR(A3193&lt;&gt;"",B3193=""),NA(),MAX(0,IF(_xlfn.DAYS(NOW(),B3193)=0,SameDayCycleTimeSettingValue,_xlfn.DAYS(NOW(),B3193))))</f>
        <v>#N/A</v>
      </c>
    </row>
    <row r="3194" spans="1:11" x14ac:dyDescent="0.25">
      <c r="A3194" s="32" t="str">
        <f>IF(AND(TRIM(INDEX(CompletedDateValues,ROW(A3194)))&lt;&gt;"",INDEX(CompletedDateValues,ROW(A3194))&gt;0),INDEX(CompletedDateValues,ROW(A3194)),"")</f>
        <v/>
      </c>
      <c r="B3194" s="32" t="str">
        <f>IF(AND(TRIM(INDEX(StartDateValues,ROW(A3194)))&lt;&gt;"",INDEX(StartDateValues,ROW(A3194))&gt;0),INDEX(StartDateValues,ROW(A3194)),"")</f>
        <v/>
      </c>
      <c r="C3194" s="22" t="str">
        <f t="shared" si="246"/>
        <v/>
      </c>
      <c r="D3194" s="3" t="str">
        <f t="shared" si="247"/>
        <v/>
      </c>
      <c r="E3194" s="3" t="str">
        <f t="shared" si="248"/>
        <v/>
      </c>
      <c r="F3194" s="3" t="str">
        <f t="shared" si="249"/>
        <v/>
      </c>
      <c r="G3194" s="3" t="str">
        <f>IF(A3194="","",IF(HOUR(A3194)&lt;StartHour,StartHour,IF(HOUR(A3194)&gt;FinishHour,FinishHour,HOUR(A3194))))</f>
        <v/>
      </c>
      <c r="H3194" s="3" t="str">
        <f t="shared" si="250"/>
        <v/>
      </c>
      <c r="I3194" s="33" t="e">
        <f>IF(OR(A3194="",B3194=""),NA(),MAX(0,IF(A3194-B3194=0,SameDayCycleTimeSettingValue,(A3194-B3194) *24)))</f>
        <v>#N/A</v>
      </c>
      <c r="J3194" s="33" t="e">
        <f>IF(OR(A3194="",B3194=""),NA(),MAX(0,IF(A3194-B3194=0,SameDayCycleTimeSettingValue,((A3194-B3194) *24)-(INT((A3194-B3194)) * (24-(FinishHour-StartHour))))))</f>
        <v>#N/A</v>
      </c>
      <c r="K3194" s="3" t="e">
        <f ca="1">IF(OR(A3194&lt;&gt;"",B3194=""),NA(),MAX(0,IF(_xlfn.DAYS(NOW(),B3194)=0,SameDayCycleTimeSettingValue,_xlfn.DAYS(NOW(),B3194))))</f>
        <v>#N/A</v>
      </c>
    </row>
    <row r="3195" spans="1:11" x14ac:dyDescent="0.25">
      <c r="A3195" s="32" t="str">
        <f>IF(AND(TRIM(INDEX(CompletedDateValues,ROW(A3195)))&lt;&gt;"",INDEX(CompletedDateValues,ROW(A3195))&gt;0),INDEX(CompletedDateValues,ROW(A3195)),"")</f>
        <v/>
      </c>
      <c r="B3195" s="32" t="str">
        <f>IF(AND(TRIM(INDEX(StartDateValues,ROW(A3195)))&lt;&gt;"",INDEX(StartDateValues,ROW(A3195))&gt;0),INDEX(StartDateValues,ROW(A3195)),"")</f>
        <v/>
      </c>
      <c r="C3195" s="22" t="str">
        <f t="shared" si="246"/>
        <v/>
      </c>
      <c r="D3195" s="3" t="str">
        <f t="shared" si="247"/>
        <v/>
      </c>
      <c r="E3195" s="3" t="str">
        <f t="shared" si="248"/>
        <v/>
      </c>
      <c r="F3195" s="3" t="str">
        <f t="shared" si="249"/>
        <v/>
      </c>
      <c r="G3195" s="3" t="str">
        <f>IF(A3195="","",IF(HOUR(A3195)&lt;StartHour,StartHour,IF(HOUR(A3195)&gt;FinishHour,FinishHour,HOUR(A3195))))</f>
        <v/>
      </c>
      <c r="H3195" s="3" t="str">
        <f t="shared" si="250"/>
        <v/>
      </c>
      <c r="I3195" s="33" t="e">
        <f>IF(OR(A3195="",B3195=""),NA(),MAX(0,IF(A3195-B3195=0,SameDayCycleTimeSettingValue,(A3195-B3195) *24)))</f>
        <v>#N/A</v>
      </c>
      <c r="J3195" s="33" t="e">
        <f>IF(OR(A3195="",B3195=""),NA(),MAX(0,IF(A3195-B3195=0,SameDayCycleTimeSettingValue,((A3195-B3195) *24)-(INT((A3195-B3195)) * (24-(FinishHour-StartHour))))))</f>
        <v>#N/A</v>
      </c>
      <c r="K3195" s="3" t="e">
        <f ca="1">IF(OR(A3195&lt;&gt;"",B3195=""),NA(),MAX(0,IF(_xlfn.DAYS(NOW(),B3195)=0,SameDayCycleTimeSettingValue,_xlfn.DAYS(NOW(),B3195))))</f>
        <v>#N/A</v>
      </c>
    </row>
    <row r="3196" spans="1:11" x14ac:dyDescent="0.25">
      <c r="A3196" s="32" t="str">
        <f>IF(AND(TRIM(INDEX(CompletedDateValues,ROW(A3196)))&lt;&gt;"",INDEX(CompletedDateValues,ROW(A3196))&gt;0),INDEX(CompletedDateValues,ROW(A3196)),"")</f>
        <v/>
      </c>
      <c r="B3196" s="32" t="str">
        <f>IF(AND(TRIM(INDEX(StartDateValues,ROW(A3196)))&lt;&gt;"",INDEX(StartDateValues,ROW(A3196))&gt;0),INDEX(StartDateValues,ROW(A3196)),"")</f>
        <v/>
      </c>
      <c r="C3196" s="22" t="str">
        <f t="shared" si="246"/>
        <v/>
      </c>
      <c r="D3196" s="3" t="str">
        <f t="shared" si="247"/>
        <v/>
      </c>
      <c r="E3196" s="3" t="str">
        <f t="shared" si="248"/>
        <v/>
      </c>
      <c r="F3196" s="3" t="str">
        <f t="shared" si="249"/>
        <v/>
      </c>
      <c r="G3196" s="3" t="str">
        <f>IF(A3196="","",IF(HOUR(A3196)&lt;StartHour,StartHour,IF(HOUR(A3196)&gt;FinishHour,FinishHour,HOUR(A3196))))</f>
        <v/>
      </c>
      <c r="H3196" s="3" t="str">
        <f t="shared" si="250"/>
        <v/>
      </c>
      <c r="I3196" s="33" t="e">
        <f>IF(OR(A3196="",B3196=""),NA(),MAX(0,IF(A3196-B3196=0,SameDayCycleTimeSettingValue,(A3196-B3196) *24)))</f>
        <v>#N/A</v>
      </c>
      <c r="J3196" s="33" t="e">
        <f>IF(OR(A3196="",B3196=""),NA(),MAX(0,IF(A3196-B3196=0,SameDayCycleTimeSettingValue,((A3196-B3196) *24)-(INT((A3196-B3196)) * (24-(FinishHour-StartHour))))))</f>
        <v>#N/A</v>
      </c>
      <c r="K3196" s="3" t="e">
        <f ca="1">IF(OR(A3196&lt;&gt;"",B3196=""),NA(),MAX(0,IF(_xlfn.DAYS(NOW(),B3196)=0,SameDayCycleTimeSettingValue,_xlfn.DAYS(NOW(),B3196))))</f>
        <v>#N/A</v>
      </c>
    </row>
    <row r="3197" spans="1:11" x14ac:dyDescent="0.25">
      <c r="A3197" s="32" t="str">
        <f>IF(AND(TRIM(INDEX(CompletedDateValues,ROW(A3197)))&lt;&gt;"",INDEX(CompletedDateValues,ROW(A3197))&gt;0),INDEX(CompletedDateValues,ROW(A3197)),"")</f>
        <v/>
      </c>
      <c r="B3197" s="32" t="str">
        <f>IF(AND(TRIM(INDEX(StartDateValues,ROW(A3197)))&lt;&gt;"",INDEX(StartDateValues,ROW(A3197))&gt;0),INDEX(StartDateValues,ROW(A3197)),"")</f>
        <v/>
      </c>
      <c r="C3197" s="22" t="str">
        <f t="shared" si="246"/>
        <v/>
      </c>
      <c r="D3197" s="3" t="str">
        <f t="shared" si="247"/>
        <v/>
      </c>
      <c r="E3197" s="3" t="str">
        <f t="shared" si="248"/>
        <v/>
      </c>
      <c r="F3197" s="3" t="str">
        <f t="shared" si="249"/>
        <v/>
      </c>
      <c r="G3197" s="3" t="str">
        <f>IF(A3197="","",IF(HOUR(A3197)&lt;StartHour,StartHour,IF(HOUR(A3197)&gt;FinishHour,FinishHour,HOUR(A3197))))</f>
        <v/>
      </c>
      <c r="H3197" s="3" t="str">
        <f t="shared" si="250"/>
        <v/>
      </c>
      <c r="I3197" s="33" t="e">
        <f>IF(OR(A3197="",B3197=""),NA(),MAX(0,IF(A3197-B3197=0,SameDayCycleTimeSettingValue,(A3197-B3197) *24)))</f>
        <v>#N/A</v>
      </c>
      <c r="J3197" s="33" t="e">
        <f>IF(OR(A3197="",B3197=""),NA(),MAX(0,IF(A3197-B3197=0,SameDayCycleTimeSettingValue,((A3197-B3197) *24)-(INT((A3197-B3197)) * (24-(FinishHour-StartHour))))))</f>
        <v>#N/A</v>
      </c>
      <c r="K3197" s="3" t="e">
        <f ca="1">IF(OR(A3197&lt;&gt;"",B3197=""),NA(),MAX(0,IF(_xlfn.DAYS(NOW(),B3197)=0,SameDayCycleTimeSettingValue,_xlfn.DAYS(NOW(),B3197))))</f>
        <v>#N/A</v>
      </c>
    </row>
    <row r="3198" spans="1:11" x14ac:dyDescent="0.25">
      <c r="A3198" s="32" t="str">
        <f>IF(AND(TRIM(INDEX(CompletedDateValues,ROW(A3198)))&lt;&gt;"",INDEX(CompletedDateValues,ROW(A3198))&gt;0),INDEX(CompletedDateValues,ROW(A3198)),"")</f>
        <v/>
      </c>
      <c r="B3198" s="32" t="str">
        <f>IF(AND(TRIM(INDEX(StartDateValues,ROW(A3198)))&lt;&gt;"",INDEX(StartDateValues,ROW(A3198))&gt;0),INDEX(StartDateValues,ROW(A3198)),"")</f>
        <v/>
      </c>
      <c r="C3198" s="22" t="str">
        <f t="shared" si="246"/>
        <v/>
      </c>
      <c r="D3198" s="3" t="str">
        <f t="shared" si="247"/>
        <v/>
      </c>
      <c r="E3198" s="3" t="str">
        <f t="shared" si="248"/>
        <v/>
      </c>
      <c r="F3198" s="3" t="str">
        <f t="shared" si="249"/>
        <v/>
      </c>
      <c r="G3198" s="3" t="str">
        <f>IF(A3198="","",IF(HOUR(A3198)&lt;StartHour,StartHour,IF(HOUR(A3198)&gt;FinishHour,FinishHour,HOUR(A3198))))</f>
        <v/>
      </c>
      <c r="H3198" s="3" t="str">
        <f t="shared" si="250"/>
        <v/>
      </c>
      <c r="I3198" s="33" t="e">
        <f>IF(OR(A3198="",B3198=""),NA(),MAX(0,IF(A3198-B3198=0,SameDayCycleTimeSettingValue,(A3198-B3198) *24)))</f>
        <v>#N/A</v>
      </c>
      <c r="J3198" s="33" t="e">
        <f>IF(OR(A3198="",B3198=""),NA(),MAX(0,IF(A3198-B3198=0,SameDayCycleTimeSettingValue,((A3198-B3198) *24)-(INT((A3198-B3198)) * (24-(FinishHour-StartHour))))))</f>
        <v>#N/A</v>
      </c>
      <c r="K3198" s="3" t="e">
        <f ca="1">IF(OR(A3198&lt;&gt;"",B3198=""),NA(),MAX(0,IF(_xlfn.DAYS(NOW(),B3198)=0,SameDayCycleTimeSettingValue,_xlfn.DAYS(NOW(),B3198))))</f>
        <v>#N/A</v>
      </c>
    </row>
    <row r="3199" spans="1:11" x14ac:dyDescent="0.25">
      <c r="A3199" s="32" t="str">
        <f>IF(AND(TRIM(INDEX(CompletedDateValues,ROW(A3199)))&lt;&gt;"",INDEX(CompletedDateValues,ROW(A3199))&gt;0),INDEX(CompletedDateValues,ROW(A3199)),"")</f>
        <v/>
      </c>
      <c r="B3199" s="32" t="str">
        <f>IF(AND(TRIM(INDEX(StartDateValues,ROW(A3199)))&lt;&gt;"",INDEX(StartDateValues,ROW(A3199))&gt;0),INDEX(StartDateValues,ROW(A3199)),"")</f>
        <v/>
      </c>
      <c r="C3199" s="22" t="str">
        <f t="shared" si="246"/>
        <v/>
      </c>
      <c r="D3199" s="3" t="str">
        <f t="shared" si="247"/>
        <v/>
      </c>
      <c r="E3199" s="3" t="str">
        <f t="shared" si="248"/>
        <v/>
      </c>
      <c r="F3199" s="3" t="str">
        <f t="shared" si="249"/>
        <v/>
      </c>
      <c r="G3199" s="3" t="str">
        <f>IF(A3199="","",IF(HOUR(A3199)&lt;StartHour,StartHour,IF(HOUR(A3199)&gt;FinishHour,FinishHour,HOUR(A3199))))</f>
        <v/>
      </c>
      <c r="H3199" s="3" t="str">
        <f t="shared" si="250"/>
        <v/>
      </c>
      <c r="I3199" s="33" t="e">
        <f>IF(OR(A3199="",B3199=""),NA(),MAX(0,IF(A3199-B3199=0,SameDayCycleTimeSettingValue,(A3199-B3199) *24)))</f>
        <v>#N/A</v>
      </c>
      <c r="J3199" s="33" t="e">
        <f>IF(OR(A3199="",B3199=""),NA(),MAX(0,IF(A3199-B3199=0,SameDayCycleTimeSettingValue,((A3199-B3199) *24)-(INT((A3199-B3199)) * (24-(FinishHour-StartHour))))))</f>
        <v>#N/A</v>
      </c>
      <c r="K3199" s="3" t="e">
        <f ca="1">IF(OR(A3199&lt;&gt;"",B3199=""),NA(),MAX(0,IF(_xlfn.DAYS(NOW(),B3199)=0,SameDayCycleTimeSettingValue,_xlfn.DAYS(NOW(),B3199))))</f>
        <v>#N/A</v>
      </c>
    </row>
    <row r="3200" spans="1:11" x14ac:dyDescent="0.25">
      <c r="A3200" s="32" t="str">
        <f>IF(AND(TRIM(INDEX(CompletedDateValues,ROW(A3200)))&lt;&gt;"",INDEX(CompletedDateValues,ROW(A3200))&gt;0),INDEX(CompletedDateValues,ROW(A3200)),"")</f>
        <v/>
      </c>
      <c r="B3200" s="32" t="str">
        <f>IF(AND(TRIM(INDEX(StartDateValues,ROW(A3200)))&lt;&gt;"",INDEX(StartDateValues,ROW(A3200))&gt;0),INDEX(StartDateValues,ROW(A3200)),"")</f>
        <v/>
      </c>
      <c r="C3200" s="22" t="str">
        <f t="shared" si="246"/>
        <v/>
      </c>
      <c r="D3200" s="3" t="str">
        <f t="shared" si="247"/>
        <v/>
      </c>
      <c r="E3200" s="3" t="str">
        <f t="shared" si="248"/>
        <v/>
      </c>
      <c r="F3200" s="3" t="str">
        <f t="shared" si="249"/>
        <v/>
      </c>
      <c r="G3200" s="3" t="str">
        <f>IF(A3200="","",IF(HOUR(A3200)&lt;StartHour,StartHour,IF(HOUR(A3200)&gt;FinishHour,FinishHour,HOUR(A3200))))</f>
        <v/>
      </c>
      <c r="H3200" s="3" t="str">
        <f t="shared" si="250"/>
        <v/>
      </c>
      <c r="I3200" s="33" t="e">
        <f>IF(OR(A3200="",B3200=""),NA(),MAX(0,IF(A3200-B3200=0,SameDayCycleTimeSettingValue,(A3200-B3200) *24)))</f>
        <v>#N/A</v>
      </c>
      <c r="J3200" s="33" t="e">
        <f>IF(OR(A3200="",B3200=""),NA(),MAX(0,IF(A3200-B3200=0,SameDayCycleTimeSettingValue,((A3200-B3200) *24)-(INT((A3200-B3200)) * (24-(FinishHour-StartHour))))))</f>
        <v>#N/A</v>
      </c>
      <c r="K3200" s="3" t="e">
        <f ca="1">IF(OR(A3200&lt;&gt;"",B3200=""),NA(),MAX(0,IF(_xlfn.DAYS(NOW(),B3200)=0,SameDayCycleTimeSettingValue,_xlfn.DAYS(NOW(),B3200))))</f>
        <v>#N/A</v>
      </c>
    </row>
    <row r="3201" spans="1:11" x14ac:dyDescent="0.25">
      <c r="A3201" s="32" t="str">
        <f>IF(AND(TRIM(INDEX(CompletedDateValues,ROW(A3201)))&lt;&gt;"",INDEX(CompletedDateValues,ROW(A3201))&gt;0),INDEX(CompletedDateValues,ROW(A3201)),"")</f>
        <v/>
      </c>
      <c r="B3201" s="32" t="str">
        <f>IF(AND(TRIM(INDEX(StartDateValues,ROW(A3201)))&lt;&gt;"",INDEX(StartDateValues,ROW(A3201))&gt;0),INDEX(StartDateValues,ROW(A3201)),"")</f>
        <v/>
      </c>
      <c r="C3201" s="22" t="str">
        <f t="shared" si="246"/>
        <v/>
      </c>
      <c r="D3201" s="3" t="str">
        <f t="shared" si="247"/>
        <v/>
      </c>
      <c r="E3201" s="3" t="str">
        <f t="shared" si="248"/>
        <v/>
      </c>
      <c r="F3201" s="3" t="str">
        <f t="shared" si="249"/>
        <v/>
      </c>
      <c r="G3201" s="3" t="str">
        <f>IF(A3201="","",IF(HOUR(A3201)&lt;StartHour,StartHour,IF(HOUR(A3201)&gt;FinishHour,FinishHour,HOUR(A3201))))</f>
        <v/>
      </c>
      <c r="H3201" s="3" t="str">
        <f t="shared" si="250"/>
        <v/>
      </c>
      <c r="I3201" s="33" t="e">
        <f>IF(OR(A3201="",B3201=""),NA(),MAX(0,IF(A3201-B3201=0,SameDayCycleTimeSettingValue,(A3201-B3201) *24)))</f>
        <v>#N/A</v>
      </c>
      <c r="J3201" s="33" t="e">
        <f>IF(OR(A3201="",B3201=""),NA(),MAX(0,IF(A3201-B3201=0,SameDayCycleTimeSettingValue,((A3201-B3201) *24)-(INT((A3201-B3201)) * (24-(FinishHour-StartHour))))))</f>
        <v>#N/A</v>
      </c>
      <c r="K3201" s="3" t="e">
        <f ca="1">IF(OR(A3201&lt;&gt;"",B3201=""),NA(),MAX(0,IF(_xlfn.DAYS(NOW(),B3201)=0,SameDayCycleTimeSettingValue,_xlfn.DAYS(NOW(),B3201))))</f>
        <v>#N/A</v>
      </c>
    </row>
    <row r="3202" spans="1:11" x14ac:dyDescent="0.25">
      <c r="A3202" s="32" t="str">
        <f>IF(AND(TRIM(INDEX(CompletedDateValues,ROW(A3202)))&lt;&gt;"",INDEX(CompletedDateValues,ROW(A3202))&gt;0),INDEX(CompletedDateValues,ROW(A3202)),"")</f>
        <v/>
      </c>
      <c r="B3202" s="32" t="str">
        <f>IF(AND(TRIM(INDEX(StartDateValues,ROW(A3202)))&lt;&gt;"",INDEX(StartDateValues,ROW(A3202))&gt;0),INDEX(StartDateValues,ROW(A3202)),"")</f>
        <v/>
      </c>
      <c r="C3202" s="22" t="str">
        <f t="shared" si="246"/>
        <v/>
      </c>
      <c r="D3202" s="3" t="str">
        <f t="shared" si="247"/>
        <v/>
      </c>
      <c r="E3202" s="3" t="str">
        <f t="shared" si="248"/>
        <v/>
      </c>
      <c r="F3202" s="3" t="str">
        <f t="shared" si="249"/>
        <v/>
      </c>
      <c r="G3202" s="3" t="str">
        <f>IF(A3202="","",IF(HOUR(A3202)&lt;StartHour,StartHour,IF(HOUR(A3202)&gt;FinishHour,FinishHour,HOUR(A3202))))</f>
        <v/>
      </c>
      <c r="H3202" s="3" t="str">
        <f t="shared" si="250"/>
        <v/>
      </c>
      <c r="I3202" s="33" t="e">
        <f>IF(OR(A3202="",B3202=""),NA(),MAX(0,IF(A3202-B3202=0,SameDayCycleTimeSettingValue,(A3202-B3202) *24)))</f>
        <v>#N/A</v>
      </c>
      <c r="J3202" s="33" t="e">
        <f>IF(OR(A3202="",B3202=""),NA(),MAX(0,IF(A3202-B3202=0,SameDayCycleTimeSettingValue,((A3202-B3202) *24)-(INT((A3202-B3202)) * (24-(FinishHour-StartHour))))))</f>
        <v>#N/A</v>
      </c>
      <c r="K3202" s="3" t="e">
        <f ca="1">IF(OR(A3202&lt;&gt;"",B3202=""),NA(),MAX(0,IF(_xlfn.DAYS(NOW(),B3202)=0,SameDayCycleTimeSettingValue,_xlfn.DAYS(NOW(),B3202))))</f>
        <v>#N/A</v>
      </c>
    </row>
    <row r="3203" spans="1:11" x14ac:dyDescent="0.25">
      <c r="A3203" s="32" t="str">
        <f>IF(AND(TRIM(INDEX(CompletedDateValues,ROW(A3203)))&lt;&gt;"",INDEX(CompletedDateValues,ROW(A3203))&gt;0),INDEX(CompletedDateValues,ROW(A3203)),"")</f>
        <v/>
      </c>
      <c r="B3203" s="32" t="str">
        <f>IF(AND(TRIM(INDEX(StartDateValues,ROW(A3203)))&lt;&gt;"",INDEX(StartDateValues,ROW(A3203))&gt;0),INDEX(StartDateValues,ROW(A3203)),"")</f>
        <v/>
      </c>
      <c r="C3203" s="22" t="str">
        <f t="shared" ref="C3203:C3266" si="251">IF(AND(TRIM(INDEX(WorkTypeValues,ROW(A3203)))&lt;&gt;"",INDEX(WorkTypeValues,ROW(A3203))&gt;0),INDEX(WorkTypeValues,ROW(A3203)),"")</f>
        <v/>
      </c>
      <c r="D3203" s="3" t="str">
        <f t="shared" ref="D3203:D3266" si="252">IF(A3203="", "",YEAR(A3203))</f>
        <v/>
      </c>
      <c r="E3203" s="3" t="str">
        <f t="shared" ref="E3203:E3266" si="253">IF(A3203="","",MONTH(A3203))</f>
        <v/>
      </c>
      <c r="F3203" s="3" t="str">
        <f t="shared" ref="F3203:F3266" si="254">IF(A3203="","",DAY(A3203))</f>
        <v/>
      </c>
      <c r="G3203" s="3" t="str">
        <f>IF(A3203="","",IF(HOUR(A3203)&lt;StartHour,StartHour,IF(HOUR(A3203)&gt;FinishHour,FinishHour,HOUR(A3203))))</f>
        <v/>
      </c>
      <c r="H3203" s="3" t="str">
        <f t="shared" ref="H3203:H3266" si="255">IF(D3203="","",D3203&amp;"-"&amp;TEXT(E3203,"00") &amp;"-"&amp;TEXT(F3203,"00") &amp;"-"&amp;TEXT(G3203,"00"))</f>
        <v/>
      </c>
      <c r="I3203" s="33" t="e">
        <f>IF(OR(A3203="",B3203=""),NA(),MAX(0,IF(A3203-B3203=0,SameDayCycleTimeSettingValue,(A3203-B3203) *24)))</f>
        <v>#N/A</v>
      </c>
      <c r="J3203" s="33" t="e">
        <f>IF(OR(A3203="",B3203=""),NA(),MAX(0,IF(A3203-B3203=0,SameDayCycleTimeSettingValue,((A3203-B3203) *24)-(INT((A3203-B3203)) * (24-(FinishHour-StartHour))))))</f>
        <v>#N/A</v>
      </c>
      <c r="K3203" s="3" t="e">
        <f ca="1">IF(OR(A3203&lt;&gt;"",B3203=""),NA(),MAX(0,IF(_xlfn.DAYS(NOW(),B3203)=0,SameDayCycleTimeSettingValue,_xlfn.DAYS(NOW(),B3203))))</f>
        <v>#N/A</v>
      </c>
    </row>
    <row r="3204" spans="1:11" x14ac:dyDescent="0.25">
      <c r="A3204" s="32" t="str">
        <f>IF(AND(TRIM(INDEX(CompletedDateValues,ROW(A3204)))&lt;&gt;"",INDEX(CompletedDateValues,ROW(A3204))&gt;0),INDEX(CompletedDateValues,ROW(A3204)),"")</f>
        <v/>
      </c>
      <c r="B3204" s="32" t="str">
        <f>IF(AND(TRIM(INDEX(StartDateValues,ROW(A3204)))&lt;&gt;"",INDEX(StartDateValues,ROW(A3204))&gt;0),INDEX(StartDateValues,ROW(A3204)),"")</f>
        <v/>
      </c>
      <c r="C3204" s="22" t="str">
        <f t="shared" si="251"/>
        <v/>
      </c>
      <c r="D3204" s="3" t="str">
        <f t="shared" si="252"/>
        <v/>
      </c>
      <c r="E3204" s="3" t="str">
        <f t="shared" si="253"/>
        <v/>
      </c>
      <c r="F3204" s="3" t="str">
        <f t="shared" si="254"/>
        <v/>
      </c>
      <c r="G3204" s="3" t="str">
        <f>IF(A3204="","",IF(HOUR(A3204)&lt;StartHour,StartHour,IF(HOUR(A3204)&gt;FinishHour,FinishHour,HOUR(A3204))))</f>
        <v/>
      </c>
      <c r="H3204" s="3" t="str">
        <f t="shared" si="255"/>
        <v/>
      </c>
      <c r="I3204" s="33" t="e">
        <f>IF(OR(A3204="",B3204=""),NA(),MAX(0,IF(A3204-B3204=0,SameDayCycleTimeSettingValue,(A3204-B3204) *24)))</f>
        <v>#N/A</v>
      </c>
      <c r="J3204" s="33" t="e">
        <f>IF(OR(A3204="",B3204=""),NA(),MAX(0,IF(A3204-B3204=0,SameDayCycleTimeSettingValue,((A3204-B3204) *24)-(INT((A3204-B3204)) * (24-(FinishHour-StartHour))))))</f>
        <v>#N/A</v>
      </c>
      <c r="K3204" s="3" t="e">
        <f ca="1">IF(OR(A3204&lt;&gt;"",B3204=""),NA(),MAX(0,IF(_xlfn.DAYS(NOW(),B3204)=0,SameDayCycleTimeSettingValue,_xlfn.DAYS(NOW(),B3204))))</f>
        <v>#N/A</v>
      </c>
    </row>
    <row r="3205" spans="1:11" x14ac:dyDescent="0.25">
      <c r="A3205" s="32" t="str">
        <f>IF(AND(TRIM(INDEX(CompletedDateValues,ROW(A3205)))&lt;&gt;"",INDEX(CompletedDateValues,ROW(A3205))&gt;0),INDEX(CompletedDateValues,ROW(A3205)),"")</f>
        <v/>
      </c>
      <c r="B3205" s="32" t="str">
        <f>IF(AND(TRIM(INDEX(StartDateValues,ROW(A3205)))&lt;&gt;"",INDEX(StartDateValues,ROW(A3205))&gt;0),INDEX(StartDateValues,ROW(A3205)),"")</f>
        <v/>
      </c>
      <c r="C3205" s="22" t="str">
        <f t="shared" si="251"/>
        <v/>
      </c>
      <c r="D3205" s="3" t="str">
        <f t="shared" si="252"/>
        <v/>
      </c>
      <c r="E3205" s="3" t="str">
        <f t="shared" si="253"/>
        <v/>
      </c>
      <c r="F3205" s="3" t="str">
        <f t="shared" si="254"/>
        <v/>
      </c>
      <c r="G3205" s="3" t="str">
        <f>IF(A3205="","",IF(HOUR(A3205)&lt;StartHour,StartHour,IF(HOUR(A3205)&gt;FinishHour,FinishHour,HOUR(A3205))))</f>
        <v/>
      </c>
      <c r="H3205" s="3" t="str">
        <f t="shared" si="255"/>
        <v/>
      </c>
      <c r="I3205" s="33" t="e">
        <f>IF(OR(A3205="",B3205=""),NA(),MAX(0,IF(A3205-B3205=0,SameDayCycleTimeSettingValue,(A3205-B3205) *24)))</f>
        <v>#N/A</v>
      </c>
      <c r="J3205" s="33" t="e">
        <f>IF(OR(A3205="",B3205=""),NA(),MAX(0,IF(A3205-B3205=0,SameDayCycleTimeSettingValue,((A3205-B3205) *24)-(INT((A3205-B3205)) * (24-(FinishHour-StartHour))))))</f>
        <v>#N/A</v>
      </c>
      <c r="K3205" s="3" t="e">
        <f ca="1">IF(OR(A3205&lt;&gt;"",B3205=""),NA(),MAX(0,IF(_xlfn.DAYS(NOW(),B3205)=0,SameDayCycleTimeSettingValue,_xlfn.DAYS(NOW(),B3205))))</f>
        <v>#N/A</v>
      </c>
    </row>
    <row r="3206" spans="1:11" x14ac:dyDescent="0.25">
      <c r="A3206" s="32" t="str">
        <f>IF(AND(TRIM(INDEX(CompletedDateValues,ROW(A3206)))&lt;&gt;"",INDEX(CompletedDateValues,ROW(A3206))&gt;0),INDEX(CompletedDateValues,ROW(A3206)),"")</f>
        <v/>
      </c>
      <c r="B3206" s="32" t="str">
        <f>IF(AND(TRIM(INDEX(StartDateValues,ROW(A3206)))&lt;&gt;"",INDEX(StartDateValues,ROW(A3206))&gt;0),INDEX(StartDateValues,ROW(A3206)),"")</f>
        <v/>
      </c>
      <c r="C3206" s="22" t="str">
        <f t="shared" si="251"/>
        <v/>
      </c>
      <c r="D3206" s="3" t="str">
        <f t="shared" si="252"/>
        <v/>
      </c>
      <c r="E3206" s="3" t="str">
        <f t="shared" si="253"/>
        <v/>
      </c>
      <c r="F3206" s="3" t="str">
        <f t="shared" si="254"/>
        <v/>
      </c>
      <c r="G3206" s="3" t="str">
        <f>IF(A3206="","",IF(HOUR(A3206)&lt;StartHour,StartHour,IF(HOUR(A3206)&gt;FinishHour,FinishHour,HOUR(A3206))))</f>
        <v/>
      </c>
      <c r="H3206" s="3" t="str">
        <f t="shared" si="255"/>
        <v/>
      </c>
      <c r="I3206" s="33" t="e">
        <f>IF(OR(A3206="",B3206=""),NA(),MAX(0,IF(A3206-B3206=0,SameDayCycleTimeSettingValue,(A3206-B3206) *24)))</f>
        <v>#N/A</v>
      </c>
      <c r="J3206" s="33" t="e">
        <f>IF(OR(A3206="",B3206=""),NA(),MAX(0,IF(A3206-B3206=0,SameDayCycleTimeSettingValue,((A3206-B3206) *24)-(INT((A3206-B3206)) * (24-(FinishHour-StartHour))))))</f>
        <v>#N/A</v>
      </c>
      <c r="K3206" s="3" t="e">
        <f ca="1">IF(OR(A3206&lt;&gt;"",B3206=""),NA(),MAX(0,IF(_xlfn.DAYS(NOW(),B3206)=0,SameDayCycleTimeSettingValue,_xlfn.DAYS(NOW(),B3206))))</f>
        <v>#N/A</v>
      </c>
    </row>
    <row r="3207" spans="1:11" x14ac:dyDescent="0.25">
      <c r="A3207" s="32" t="str">
        <f>IF(AND(TRIM(INDEX(CompletedDateValues,ROW(A3207)))&lt;&gt;"",INDEX(CompletedDateValues,ROW(A3207))&gt;0),INDEX(CompletedDateValues,ROW(A3207)),"")</f>
        <v/>
      </c>
      <c r="B3207" s="32" t="str">
        <f>IF(AND(TRIM(INDEX(StartDateValues,ROW(A3207)))&lt;&gt;"",INDEX(StartDateValues,ROW(A3207))&gt;0),INDEX(StartDateValues,ROW(A3207)),"")</f>
        <v/>
      </c>
      <c r="C3207" s="22" t="str">
        <f t="shared" si="251"/>
        <v/>
      </c>
      <c r="D3207" s="3" t="str">
        <f t="shared" si="252"/>
        <v/>
      </c>
      <c r="E3207" s="3" t="str">
        <f t="shared" si="253"/>
        <v/>
      </c>
      <c r="F3207" s="3" t="str">
        <f t="shared" si="254"/>
        <v/>
      </c>
      <c r="G3207" s="3" t="str">
        <f>IF(A3207="","",IF(HOUR(A3207)&lt;StartHour,StartHour,IF(HOUR(A3207)&gt;FinishHour,FinishHour,HOUR(A3207))))</f>
        <v/>
      </c>
      <c r="H3207" s="3" t="str">
        <f t="shared" si="255"/>
        <v/>
      </c>
      <c r="I3207" s="33" t="e">
        <f>IF(OR(A3207="",B3207=""),NA(),MAX(0,IF(A3207-B3207=0,SameDayCycleTimeSettingValue,(A3207-B3207) *24)))</f>
        <v>#N/A</v>
      </c>
      <c r="J3207" s="33" t="e">
        <f>IF(OR(A3207="",B3207=""),NA(),MAX(0,IF(A3207-B3207=0,SameDayCycleTimeSettingValue,((A3207-B3207) *24)-(INT((A3207-B3207)) * (24-(FinishHour-StartHour))))))</f>
        <v>#N/A</v>
      </c>
      <c r="K3207" s="3" t="e">
        <f ca="1">IF(OR(A3207&lt;&gt;"",B3207=""),NA(),MAX(0,IF(_xlfn.DAYS(NOW(),B3207)=0,SameDayCycleTimeSettingValue,_xlfn.DAYS(NOW(),B3207))))</f>
        <v>#N/A</v>
      </c>
    </row>
    <row r="3208" spans="1:11" x14ac:dyDescent="0.25">
      <c r="A3208" s="32" t="str">
        <f>IF(AND(TRIM(INDEX(CompletedDateValues,ROW(A3208)))&lt;&gt;"",INDEX(CompletedDateValues,ROW(A3208))&gt;0),INDEX(CompletedDateValues,ROW(A3208)),"")</f>
        <v/>
      </c>
      <c r="B3208" s="32" t="str">
        <f>IF(AND(TRIM(INDEX(StartDateValues,ROW(A3208)))&lt;&gt;"",INDEX(StartDateValues,ROW(A3208))&gt;0),INDEX(StartDateValues,ROW(A3208)),"")</f>
        <v/>
      </c>
      <c r="C3208" s="22" t="str">
        <f t="shared" si="251"/>
        <v/>
      </c>
      <c r="D3208" s="3" t="str">
        <f t="shared" si="252"/>
        <v/>
      </c>
      <c r="E3208" s="3" t="str">
        <f t="shared" si="253"/>
        <v/>
      </c>
      <c r="F3208" s="3" t="str">
        <f t="shared" si="254"/>
        <v/>
      </c>
      <c r="G3208" s="3" t="str">
        <f>IF(A3208="","",IF(HOUR(A3208)&lt;StartHour,StartHour,IF(HOUR(A3208)&gt;FinishHour,FinishHour,HOUR(A3208))))</f>
        <v/>
      </c>
      <c r="H3208" s="3" t="str">
        <f t="shared" si="255"/>
        <v/>
      </c>
      <c r="I3208" s="33" t="e">
        <f>IF(OR(A3208="",B3208=""),NA(),MAX(0,IF(A3208-B3208=0,SameDayCycleTimeSettingValue,(A3208-B3208) *24)))</f>
        <v>#N/A</v>
      </c>
      <c r="J3208" s="33" t="e">
        <f>IF(OR(A3208="",B3208=""),NA(),MAX(0,IF(A3208-B3208=0,SameDayCycleTimeSettingValue,((A3208-B3208) *24)-(INT((A3208-B3208)) * (24-(FinishHour-StartHour))))))</f>
        <v>#N/A</v>
      </c>
      <c r="K3208" s="3" t="e">
        <f ca="1">IF(OR(A3208&lt;&gt;"",B3208=""),NA(),MAX(0,IF(_xlfn.DAYS(NOW(),B3208)=0,SameDayCycleTimeSettingValue,_xlfn.DAYS(NOW(),B3208))))</f>
        <v>#N/A</v>
      </c>
    </row>
    <row r="3209" spans="1:11" x14ac:dyDescent="0.25">
      <c r="A3209" s="32" t="str">
        <f>IF(AND(TRIM(INDEX(CompletedDateValues,ROW(A3209)))&lt;&gt;"",INDEX(CompletedDateValues,ROW(A3209))&gt;0),INDEX(CompletedDateValues,ROW(A3209)),"")</f>
        <v/>
      </c>
      <c r="B3209" s="32" t="str">
        <f>IF(AND(TRIM(INDEX(StartDateValues,ROW(A3209)))&lt;&gt;"",INDEX(StartDateValues,ROW(A3209))&gt;0),INDEX(StartDateValues,ROW(A3209)),"")</f>
        <v/>
      </c>
      <c r="C3209" s="22" t="str">
        <f t="shared" si="251"/>
        <v/>
      </c>
      <c r="D3209" s="3" t="str">
        <f t="shared" si="252"/>
        <v/>
      </c>
      <c r="E3209" s="3" t="str">
        <f t="shared" si="253"/>
        <v/>
      </c>
      <c r="F3209" s="3" t="str">
        <f t="shared" si="254"/>
        <v/>
      </c>
      <c r="G3209" s="3" t="str">
        <f>IF(A3209="","",IF(HOUR(A3209)&lt;StartHour,StartHour,IF(HOUR(A3209)&gt;FinishHour,FinishHour,HOUR(A3209))))</f>
        <v/>
      </c>
      <c r="H3209" s="3" t="str">
        <f t="shared" si="255"/>
        <v/>
      </c>
      <c r="I3209" s="33" t="e">
        <f>IF(OR(A3209="",B3209=""),NA(),MAX(0,IF(A3209-B3209=0,SameDayCycleTimeSettingValue,(A3209-B3209) *24)))</f>
        <v>#N/A</v>
      </c>
      <c r="J3209" s="33" t="e">
        <f>IF(OR(A3209="",B3209=""),NA(),MAX(0,IF(A3209-B3209=0,SameDayCycleTimeSettingValue,((A3209-B3209) *24)-(INT((A3209-B3209)) * (24-(FinishHour-StartHour))))))</f>
        <v>#N/A</v>
      </c>
      <c r="K3209" s="3" t="e">
        <f ca="1">IF(OR(A3209&lt;&gt;"",B3209=""),NA(),MAX(0,IF(_xlfn.DAYS(NOW(),B3209)=0,SameDayCycleTimeSettingValue,_xlfn.DAYS(NOW(),B3209))))</f>
        <v>#N/A</v>
      </c>
    </row>
    <row r="3210" spans="1:11" x14ac:dyDescent="0.25">
      <c r="A3210" s="32" t="str">
        <f>IF(AND(TRIM(INDEX(CompletedDateValues,ROW(A3210)))&lt;&gt;"",INDEX(CompletedDateValues,ROW(A3210))&gt;0),INDEX(CompletedDateValues,ROW(A3210)),"")</f>
        <v/>
      </c>
      <c r="B3210" s="32" t="str">
        <f>IF(AND(TRIM(INDEX(StartDateValues,ROW(A3210)))&lt;&gt;"",INDEX(StartDateValues,ROW(A3210))&gt;0),INDEX(StartDateValues,ROW(A3210)),"")</f>
        <v/>
      </c>
      <c r="C3210" s="22" t="str">
        <f t="shared" si="251"/>
        <v/>
      </c>
      <c r="D3210" s="3" t="str">
        <f t="shared" si="252"/>
        <v/>
      </c>
      <c r="E3210" s="3" t="str">
        <f t="shared" si="253"/>
        <v/>
      </c>
      <c r="F3210" s="3" t="str">
        <f t="shared" si="254"/>
        <v/>
      </c>
      <c r="G3210" s="3" t="str">
        <f>IF(A3210="","",IF(HOUR(A3210)&lt;StartHour,StartHour,IF(HOUR(A3210)&gt;FinishHour,FinishHour,HOUR(A3210))))</f>
        <v/>
      </c>
      <c r="H3210" s="3" t="str">
        <f t="shared" si="255"/>
        <v/>
      </c>
      <c r="I3210" s="33" t="e">
        <f>IF(OR(A3210="",B3210=""),NA(),MAX(0,IF(A3210-B3210=0,SameDayCycleTimeSettingValue,(A3210-B3210) *24)))</f>
        <v>#N/A</v>
      </c>
      <c r="J3210" s="33" t="e">
        <f>IF(OR(A3210="",B3210=""),NA(),MAX(0,IF(A3210-B3210=0,SameDayCycleTimeSettingValue,((A3210-B3210) *24)-(INT((A3210-B3210)) * (24-(FinishHour-StartHour))))))</f>
        <v>#N/A</v>
      </c>
      <c r="K3210" s="3" t="e">
        <f ca="1">IF(OR(A3210&lt;&gt;"",B3210=""),NA(),MAX(0,IF(_xlfn.DAYS(NOW(),B3210)=0,SameDayCycleTimeSettingValue,_xlfn.DAYS(NOW(),B3210))))</f>
        <v>#N/A</v>
      </c>
    </row>
    <row r="3211" spans="1:11" x14ac:dyDescent="0.25">
      <c r="A3211" s="32" t="str">
        <f>IF(AND(TRIM(INDEX(CompletedDateValues,ROW(A3211)))&lt;&gt;"",INDEX(CompletedDateValues,ROW(A3211))&gt;0),INDEX(CompletedDateValues,ROW(A3211)),"")</f>
        <v/>
      </c>
      <c r="B3211" s="32" t="str">
        <f>IF(AND(TRIM(INDEX(StartDateValues,ROW(A3211)))&lt;&gt;"",INDEX(StartDateValues,ROW(A3211))&gt;0),INDEX(StartDateValues,ROW(A3211)),"")</f>
        <v/>
      </c>
      <c r="C3211" s="22" t="str">
        <f t="shared" si="251"/>
        <v/>
      </c>
      <c r="D3211" s="3" t="str">
        <f t="shared" si="252"/>
        <v/>
      </c>
      <c r="E3211" s="3" t="str">
        <f t="shared" si="253"/>
        <v/>
      </c>
      <c r="F3211" s="3" t="str">
        <f t="shared" si="254"/>
        <v/>
      </c>
      <c r="G3211" s="3" t="str">
        <f>IF(A3211="","",IF(HOUR(A3211)&lt;StartHour,StartHour,IF(HOUR(A3211)&gt;FinishHour,FinishHour,HOUR(A3211))))</f>
        <v/>
      </c>
      <c r="H3211" s="3" t="str">
        <f t="shared" si="255"/>
        <v/>
      </c>
      <c r="I3211" s="33" t="e">
        <f>IF(OR(A3211="",B3211=""),NA(),MAX(0,IF(A3211-B3211=0,SameDayCycleTimeSettingValue,(A3211-B3211) *24)))</f>
        <v>#N/A</v>
      </c>
      <c r="J3211" s="33" t="e">
        <f>IF(OR(A3211="",B3211=""),NA(),MAX(0,IF(A3211-B3211=0,SameDayCycleTimeSettingValue,((A3211-B3211) *24)-(INT((A3211-B3211)) * (24-(FinishHour-StartHour))))))</f>
        <v>#N/A</v>
      </c>
      <c r="K3211" s="3" t="e">
        <f ca="1">IF(OR(A3211&lt;&gt;"",B3211=""),NA(),MAX(0,IF(_xlfn.DAYS(NOW(),B3211)=0,SameDayCycleTimeSettingValue,_xlfn.DAYS(NOW(),B3211))))</f>
        <v>#N/A</v>
      </c>
    </row>
    <row r="3212" spans="1:11" x14ac:dyDescent="0.25">
      <c r="A3212" s="32" t="str">
        <f>IF(AND(TRIM(INDEX(CompletedDateValues,ROW(A3212)))&lt;&gt;"",INDEX(CompletedDateValues,ROW(A3212))&gt;0),INDEX(CompletedDateValues,ROW(A3212)),"")</f>
        <v/>
      </c>
      <c r="B3212" s="32" t="str">
        <f>IF(AND(TRIM(INDEX(StartDateValues,ROW(A3212)))&lt;&gt;"",INDEX(StartDateValues,ROW(A3212))&gt;0),INDEX(StartDateValues,ROW(A3212)),"")</f>
        <v/>
      </c>
      <c r="C3212" s="22" t="str">
        <f t="shared" si="251"/>
        <v/>
      </c>
      <c r="D3212" s="3" t="str">
        <f t="shared" si="252"/>
        <v/>
      </c>
      <c r="E3212" s="3" t="str">
        <f t="shared" si="253"/>
        <v/>
      </c>
      <c r="F3212" s="3" t="str">
        <f t="shared" si="254"/>
        <v/>
      </c>
      <c r="G3212" s="3" t="str">
        <f>IF(A3212="","",IF(HOUR(A3212)&lt;StartHour,StartHour,IF(HOUR(A3212)&gt;FinishHour,FinishHour,HOUR(A3212))))</f>
        <v/>
      </c>
      <c r="H3212" s="3" t="str">
        <f t="shared" si="255"/>
        <v/>
      </c>
      <c r="I3212" s="33" t="e">
        <f>IF(OR(A3212="",B3212=""),NA(),MAX(0,IF(A3212-B3212=0,SameDayCycleTimeSettingValue,(A3212-B3212) *24)))</f>
        <v>#N/A</v>
      </c>
      <c r="J3212" s="33" t="e">
        <f>IF(OR(A3212="",B3212=""),NA(),MAX(0,IF(A3212-B3212=0,SameDayCycleTimeSettingValue,((A3212-B3212) *24)-(INT((A3212-B3212)) * (24-(FinishHour-StartHour))))))</f>
        <v>#N/A</v>
      </c>
      <c r="K3212" s="3" t="e">
        <f ca="1">IF(OR(A3212&lt;&gt;"",B3212=""),NA(),MAX(0,IF(_xlfn.DAYS(NOW(),B3212)=0,SameDayCycleTimeSettingValue,_xlfn.DAYS(NOW(),B3212))))</f>
        <v>#N/A</v>
      </c>
    </row>
    <row r="3213" spans="1:11" x14ac:dyDescent="0.25">
      <c r="A3213" s="32" t="str">
        <f>IF(AND(TRIM(INDEX(CompletedDateValues,ROW(A3213)))&lt;&gt;"",INDEX(CompletedDateValues,ROW(A3213))&gt;0),INDEX(CompletedDateValues,ROW(A3213)),"")</f>
        <v/>
      </c>
      <c r="B3213" s="32" t="str">
        <f>IF(AND(TRIM(INDEX(StartDateValues,ROW(A3213)))&lt;&gt;"",INDEX(StartDateValues,ROW(A3213))&gt;0),INDEX(StartDateValues,ROW(A3213)),"")</f>
        <v/>
      </c>
      <c r="C3213" s="22" t="str">
        <f t="shared" si="251"/>
        <v/>
      </c>
      <c r="D3213" s="3" t="str">
        <f t="shared" si="252"/>
        <v/>
      </c>
      <c r="E3213" s="3" t="str">
        <f t="shared" si="253"/>
        <v/>
      </c>
      <c r="F3213" s="3" t="str">
        <f t="shared" si="254"/>
        <v/>
      </c>
      <c r="G3213" s="3" t="str">
        <f>IF(A3213="","",IF(HOUR(A3213)&lt;StartHour,StartHour,IF(HOUR(A3213)&gt;FinishHour,FinishHour,HOUR(A3213))))</f>
        <v/>
      </c>
      <c r="H3213" s="3" t="str">
        <f t="shared" si="255"/>
        <v/>
      </c>
      <c r="I3213" s="33" t="e">
        <f>IF(OR(A3213="",B3213=""),NA(),MAX(0,IF(A3213-B3213=0,SameDayCycleTimeSettingValue,(A3213-B3213) *24)))</f>
        <v>#N/A</v>
      </c>
      <c r="J3213" s="33" t="e">
        <f>IF(OR(A3213="",B3213=""),NA(),MAX(0,IF(A3213-B3213=0,SameDayCycleTimeSettingValue,((A3213-B3213) *24)-(INT((A3213-B3213)) * (24-(FinishHour-StartHour))))))</f>
        <v>#N/A</v>
      </c>
      <c r="K3213" s="3" t="e">
        <f ca="1">IF(OR(A3213&lt;&gt;"",B3213=""),NA(),MAX(0,IF(_xlfn.DAYS(NOW(),B3213)=0,SameDayCycleTimeSettingValue,_xlfn.DAYS(NOW(),B3213))))</f>
        <v>#N/A</v>
      </c>
    </row>
    <row r="3214" spans="1:11" x14ac:dyDescent="0.25">
      <c r="A3214" s="32" t="str">
        <f>IF(AND(TRIM(INDEX(CompletedDateValues,ROW(A3214)))&lt;&gt;"",INDEX(CompletedDateValues,ROW(A3214))&gt;0),INDEX(CompletedDateValues,ROW(A3214)),"")</f>
        <v/>
      </c>
      <c r="B3214" s="32" t="str">
        <f>IF(AND(TRIM(INDEX(StartDateValues,ROW(A3214)))&lt;&gt;"",INDEX(StartDateValues,ROW(A3214))&gt;0),INDEX(StartDateValues,ROW(A3214)),"")</f>
        <v/>
      </c>
      <c r="C3214" s="22" t="str">
        <f t="shared" si="251"/>
        <v/>
      </c>
      <c r="D3214" s="3" t="str">
        <f t="shared" si="252"/>
        <v/>
      </c>
      <c r="E3214" s="3" t="str">
        <f t="shared" si="253"/>
        <v/>
      </c>
      <c r="F3214" s="3" t="str">
        <f t="shared" si="254"/>
        <v/>
      </c>
      <c r="G3214" s="3" t="str">
        <f>IF(A3214="","",IF(HOUR(A3214)&lt;StartHour,StartHour,IF(HOUR(A3214)&gt;FinishHour,FinishHour,HOUR(A3214))))</f>
        <v/>
      </c>
      <c r="H3214" s="3" t="str">
        <f t="shared" si="255"/>
        <v/>
      </c>
      <c r="I3214" s="33" t="e">
        <f>IF(OR(A3214="",B3214=""),NA(),MAX(0,IF(A3214-B3214=0,SameDayCycleTimeSettingValue,(A3214-B3214) *24)))</f>
        <v>#N/A</v>
      </c>
      <c r="J3214" s="33" t="e">
        <f>IF(OR(A3214="",B3214=""),NA(),MAX(0,IF(A3214-B3214=0,SameDayCycleTimeSettingValue,((A3214-B3214) *24)-(INT((A3214-B3214)) * (24-(FinishHour-StartHour))))))</f>
        <v>#N/A</v>
      </c>
      <c r="K3214" s="3" t="e">
        <f ca="1">IF(OR(A3214&lt;&gt;"",B3214=""),NA(),MAX(0,IF(_xlfn.DAYS(NOW(),B3214)=0,SameDayCycleTimeSettingValue,_xlfn.DAYS(NOW(),B3214))))</f>
        <v>#N/A</v>
      </c>
    </row>
    <row r="3215" spans="1:11" x14ac:dyDescent="0.25">
      <c r="A3215" s="32" t="str">
        <f>IF(AND(TRIM(INDEX(CompletedDateValues,ROW(A3215)))&lt;&gt;"",INDEX(CompletedDateValues,ROW(A3215))&gt;0),INDEX(CompletedDateValues,ROW(A3215)),"")</f>
        <v/>
      </c>
      <c r="B3215" s="32" t="str">
        <f>IF(AND(TRIM(INDEX(StartDateValues,ROW(A3215)))&lt;&gt;"",INDEX(StartDateValues,ROW(A3215))&gt;0),INDEX(StartDateValues,ROW(A3215)),"")</f>
        <v/>
      </c>
      <c r="C3215" s="22" t="str">
        <f t="shared" si="251"/>
        <v/>
      </c>
      <c r="D3215" s="3" t="str">
        <f t="shared" si="252"/>
        <v/>
      </c>
      <c r="E3215" s="3" t="str">
        <f t="shared" si="253"/>
        <v/>
      </c>
      <c r="F3215" s="3" t="str">
        <f t="shared" si="254"/>
        <v/>
      </c>
      <c r="G3215" s="3" t="str">
        <f>IF(A3215="","",IF(HOUR(A3215)&lt;StartHour,StartHour,IF(HOUR(A3215)&gt;FinishHour,FinishHour,HOUR(A3215))))</f>
        <v/>
      </c>
      <c r="H3215" s="3" t="str">
        <f t="shared" si="255"/>
        <v/>
      </c>
      <c r="I3215" s="33" t="e">
        <f>IF(OR(A3215="",B3215=""),NA(),MAX(0,IF(A3215-B3215=0,SameDayCycleTimeSettingValue,(A3215-B3215) *24)))</f>
        <v>#N/A</v>
      </c>
      <c r="J3215" s="33" t="e">
        <f>IF(OR(A3215="",B3215=""),NA(),MAX(0,IF(A3215-B3215=0,SameDayCycleTimeSettingValue,((A3215-B3215) *24)-(INT((A3215-B3215)) * (24-(FinishHour-StartHour))))))</f>
        <v>#N/A</v>
      </c>
      <c r="K3215" s="3" t="e">
        <f ca="1">IF(OR(A3215&lt;&gt;"",B3215=""),NA(),MAX(0,IF(_xlfn.DAYS(NOW(),B3215)=0,SameDayCycleTimeSettingValue,_xlfn.DAYS(NOW(),B3215))))</f>
        <v>#N/A</v>
      </c>
    </row>
    <row r="3216" spans="1:11" x14ac:dyDescent="0.25">
      <c r="A3216" s="32" t="str">
        <f>IF(AND(TRIM(INDEX(CompletedDateValues,ROW(A3216)))&lt;&gt;"",INDEX(CompletedDateValues,ROW(A3216))&gt;0),INDEX(CompletedDateValues,ROW(A3216)),"")</f>
        <v/>
      </c>
      <c r="B3216" s="32" t="str">
        <f>IF(AND(TRIM(INDEX(StartDateValues,ROW(A3216)))&lt;&gt;"",INDEX(StartDateValues,ROW(A3216))&gt;0),INDEX(StartDateValues,ROW(A3216)),"")</f>
        <v/>
      </c>
      <c r="C3216" s="22" t="str">
        <f t="shared" si="251"/>
        <v/>
      </c>
      <c r="D3216" s="3" t="str">
        <f t="shared" si="252"/>
        <v/>
      </c>
      <c r="E3216" s="3" t="str">
        <f t="shared" si="253"/>
        <v/>
      </c>
      <c r="F3216" s="3" t="str">
        <f t="shared" si="254"/>
        <v/>
      </c>
      <c r="G3216" s="3" t="str">
        <f>IF(A3216="","",IF(HOUR(A3216)&lt;StartHour,StartHour,IF(HOUR(A3216)&gt;FinishHour,FinishHour,HOUR(A3216))))</f>
        <v/>
      </c>
      <c r="H3216" s="3" t="str">
        <f t="shared" si="255"/>
        <v/>
      </c>
      <c r="I3216" s="33" t="e">
        <f>IF(OR(A3216="",B3216=""),NA(),MAX(0,IF(A3216-B3216=0,SameDayCycleTimeSettingValue,(A3216-B3216) *24)))</f>
        <v>#N/A</v>
      </c>
      <c r="J3216" s="33" t="e">
        <f>IF(OR(A3216="",B3216=""),NA(),MAX(0,IF(A3216-B3216=0,SameDayCycleTimeSettingValue,((A3216-B3216) *24)-(INT((A3216-B3216)) * (24-(FinishHour-StartHour))))))</f>
        <v>#N/A</v>
      </c>
      <c r="K3216" s="3" t="e">
        <f ca="1">IF(OR(A3216&lt;&gt;"",B3216=""),NA(),MAX(0,IF(_xlfn.DAYS(NOW(),B3216)=0,SameDayCycleTimeSettingValue,_xlfn.DAYS(NOW(),B3216))))</f>
        <v>#N/A</v>
      </c>
    </row>
    <row r="3217" spans="1:11" x14ac:dyDescent="0.25">
      <c r="A3217" s="32" t="str">
        <f>IF(AND(TRIM(INDEX(CompletedDateValues,ROW(A3217)))&lt;&gt;"",INDEX(CompletedDateValues,ROW(A3217))&gt;0),INDEX(CompletedDateValues,ROW(A3217)),"")</f>
        <v/>
      </c>
      <c r="B3217" s="32" t="str">
        <f>IF(AND(TRIM(INDEX(StartDateValues,ROW(A3217)))&lt;&gt;"",INDEX(StartDateValues,ROW(A3217))&gt;0),INDEX(StartDateValues,ROW(A3217)),"")</f>
        <v/>
      </c>
      <c r="C3217" s="22" t="str">
        <f t="shared" si="251"/>
        <v/>
      </c>
      <c r="D3217" s="3" t="str">
        <f t="shared" si="252"/>
        <v/>
      </c>
      <c r="E3217" s="3" t="str">
        <f t="shared" si="253"/>
        <v/>
      </c>
      <c r="F3217" s="3" t="str">
        <f t="shared" si="254"/>
        <v/>
      </c>
      <c r="G3217" s="3" t="str">
        <f>IF(A3217="","",IF(HOUR(A3217)&lt;StartHour,StartHour,IF(HOUR(A3217)&gt;FinishHour,FinishHour,HOUR(A3217))))</f>
        <v/>
      </c>
      <c r="H3217" s="3" t="str">
        <f t="shared" si="255"/>
        <v/>
      </c>
      <c r="I3217" s="33" t="e">
        <f>IF(OR(A3217="",B3217=""),NA(),MAX(0,IF(A3217-B3217=0,SameDayCycleTimeSettingValue,(A3217-B3217) *24)))</f>
        <v>#N/A</v>
      </c>
      <c r="J3217" s="33" t="e">
        <f>IF(OR(A3217="",B3217=""),NA(),MAX(0,IF(A3217-B3217=0,SameDayCycleTimeSettingValue,((A3217-B3217) *24)-(INT((A3217-B3217)) * (24-(FinishHour-StartHour))))))</f>
        <v>#N/A</v>
      </c>
      <c r="K3217" s="3" t="e">
        <f ca="1">IF(OR(A3217&lt;&gt;"",B3217=""),NA(),MAX(0,IF(_xlfn.DAYS(NOW(),B3217)=0,SameDayCycleTimeSettingValue,_xlfn.DAYS(NOW(),B3217))))</f>
        <v>#N/A</v>
      </c>
    </row>
    <row r="3218" spans="1:11" x14ac:dyDescent="0.25">
      <c r="A3218" s="32" t="str">
        <f>IF(AND(TRIM(INDEX(CompletedDateValues,ROW(A3218)))&lt;&gt;"",INDEX(CompletedDateValues,ROW(A3218))&gt;0),INDEX(CompletedDateValues,ROW(A3218)),"")</f>
        <v/>
      </c>
      <c r="B3218" s="32" t="str">
        <f>IF(AND(TRIM(INDEX(StartDateValues,ROW(A3218)))&lt;&gt;"",INDEX(StartDateValues,ROW(A3218))&gt;0),INDEX(StartDateValues,ROW(A3218)),"")</f>
        <v/>
      </c>
      <c r="C3218" s="22" t="str">
        <f t="shared" si="251"/>
        <v/>
      </c>
      <c r="D3218" s="3" t="str">
        <f t="shared" si="252"/>
        <v/>
      </c>
      <c r="E3218" s="3" t="str">
        <f t="shared" si="253"/>
        <v/>
      </c>
      <c r="F3218" s="3" t="str">
        <f t="shared" si="254"/>
        <v/>
      </c>
      <c r="G3218" s="3" t="str">
        <f>IF(A3218="","",IF(HOUR(A3218)&lt;StartHour,StartHour,IF(HOUR(A3218)&gt;FinishHour,FinishHour,HOUR(A3218))))</f>
        <v/>
      </c>
      <c r="H3218" s="3" t="str">
        <f t="shared" si="255"/>
        <v/>
      </c>
      <c r="I3218" s="33" t="e">
        <f>IF(OR(A3218="",B3218=""),NA(),MAX(0,IF(A3218-B3218=0,SameDayCycleTimeSettingValue,(A3218-B3218) *24)))</f>
        <v>#N/A</v>
      </c>
      <c r="J3218" s="33" t="e">
        <f>IF(OR(A3218="",B3218=""),NA(),MAX(0,IF(A3218-B3218=0,SameDayCycleTimeSettingValue,((A3218-B3218) *24)-(INT((A3218-B3218)) * (24-(FinishHour-StartHour))))))</f>
        <v>#N/A</v>
      </c>
      <c r="K3218" s="3" t="e">
        <f ca="1">IF(OR(A3218&lt;&gt;"",B3218=""),NA(),MAX(0,IF(_xlfn.DAYS(NOW(),B3218)=0,SameDayCycleTimeSettingValue,_xlfn.DAYS(NOW(),B3218))))</f>
        <v>#N/A</v>
      </c>
    </row>
    <row r="3219" spans="1:11" x14ac:dyDescent="0.25">
      <c r="A3219" s="32" t="str">
        <f>IF(AND(TRIM(INDEX(CompletedDateValues,ROW(A3219)))&lt;&gt;"",INDEX(CompletedDateValues,ROW(A3219))&gt;0),INDEX(CompletedDateValues,ROW(A3219)),"")</f>
        <v/>
      </c>
      <c r="B3219" s="32" t="str">
        <f>IF(AND(TRIM(INDEX(StartDateValues,ROW(A3219)))&lt;&gt;"",INDEX(StartDateValues,ROW(A3219))&gt;0),INDEX(StartDateValues,ROW(A3219)),"")</f>
        <v/>
      </c>
      <c r="C3219" s="22" t="str">
        <f t="shared" si="251"/>
        <v/>
      </c>
      <c r="D3219" s="3" t="str">
        <f t="shared" si="252"/>
        <v/>
      </c>
      <c r="E3219" s="3" t="str">
        <f t="shared" si="253"/>
        <v/>
      </c>
      <c r="F3219" s="3" t="str">
        <f t="shared" si="254"/>
        <v/>
      </c>
      <c r="G3219" s="3" t="str">
        <f>IF(A3219="","",IF(HOUR(A3219)&lt;StartHour,StartHour,IF(HOUR(A3219)&gt;FinishHour,FinishHour,HOUR(A3219))))</f>
        <v/>
      </c>
      <c r="H3219" s="3" t="str">
        <f t="shared" si="255"/>
        <v/>
      </c>
      <c r="I3219" s="33" t="e">
        <f>IF(OR(A3219="",B3219=""),NA(),MAX(0,IF(A3219-B3219=0,SameDayCycleTimeSettingValue,(A3219-B3219) *24)))</f>
        <v>#N/A</v>
      </c>
      <c r="J3219" s="33" t="e">
        <f>IF(OR(A3219="",B3219=""),NA(),MAX(0,IF(A3219-B3219=0,SameDayCycleTimeSettingValue,((A3219-B3219) *24)-(INT((A3219-B3219)) * (24-(FinishHour-StartHour))))))</f>
        <v>#N/A</v>
      </c>
      <c r="K3219" s="3" t="e">
        <f ca="1">IF(OR(A3219&lt;&gt;"",B3219=""),NA(),MAX(0,IF(_xlfn.DAYS(NOW(),B3219)=0,SameDayCycleTimeSettingValue,_xlfn.DAYS(NOW(),B3219))))</f>
        <v>#N/A</v>
      </c>
    </row>
    <row r="3220" spans="1:11" x14ac:dyDescent="0.25">
      <c r="A3220" s="32" t="str">
        <f>IF(AND(TRIM(INDEX(CompletedDateValues,ROW(A3220)))&lt;&gt;"",INDEX(CompletedDateValues,ROW(A3220))&gt;0),INDEX(CompletedDateValues,ROW(A3220)),"")</f>
        <v/>
      </c>
      <c r="B3220" s="32" t="str">
        <f>IF(AND(TRIM(INDEX(StartDateValues,ROW(A3220)))&lt;&gt;"",INDEX(StartDateValues,ROW(A3220))&gt;0),INDEX(StartDateValues,ROW(A3220)),"")</f>
        <v/>
      </c>
      <c r="C3220" s="22" t="str">
        <f t="shared" si="251"/>
        <v/>
      </c>
      <c r="D3220" s="3" t="str">
        <f t="shared" si="252"/>
        <v/>
      </c>
      <c r="E3220" s="3" t="str">
        <f t="shared" si="253"/>
        <v/>
      </c>
      <c r="F3220" s="3" t="str">
        <f t="shared" si="254"/>
        <v/>
      </c>
      <c r="G3220" s="3" t="str">
        <f>IF(A3220="","",IF(HOUR(A3220)&lt;StartHour,StartHour,IF(HOUR(A3220)&gt;FinishHour,FinishHour,HOUR(A3220))))</f>
        <v/>
      </c>
      <c r="H3220" s="3" t="str">
        <f t="shared" si="255"/>
        <v/>
      </c>
      <c r="I3220" s="33" t="e">
        <f>IF(OR(A3220="",B3220=""),NA(),MAX(0,IF(A3220-B3220=0,SameDayCycleTimeSettingValue,(A3220-B3220) *24)))</f>
        <v>#N/A</v>
      </c>
      <c r="J3220" s="33" t="e">
        <f>IF(OR(A3220="",B3220=""),NA(),MAX(0,IF(A3220-B3220=0,SameDayCycleTimeSettingValue,((A3220-B3220) *24)-(INT((A3220-B3220)) * (24-(FinishHour-StartHour))))))</f>
        <v>#N/A</v>
      </c>
      <c r="K3220" s="3" t="e">
        <f ca="1">IF(OR(A3220&lt;&gt;"",B3220=""),NA(),MAX(0,IF(_xlfn.DAYS(NOW(),B3220)=0,SameDayCycleTimeSettingValue,_xlfn.DAYS(NOW(),B3220))))</f>
        <v>#N/A</v>
      </c>
    </row>
    <row r="3221" spans="1:11" x14ac:dyDescent="0.25">
      <c r="A3221" s="32" t="str">
        <f>IF(AND(TRIM(INDEX(CompletedDateValues,ROW(A3221)))&lt;&gt;"",INDEX(CompletedDateValues,ROW(A3221))&gt;0),INDEX(CompletedDateValues,ROW(A3221)),"")</f>
        <v/>
      </c>
      <c r="B3221" s="32" t="str">
        <f>IF(AND(TRIM(INDEX(StartDateValues,ROW(A3221)))&lt;&gt;"",INDEX(StartDateValues,ROW(A3221))&gt;0),INDEX(StartDateValues,ROW(A3221)),"")</f>
        <v/>
      </c>
      <c r="C3221" s="22" t="str">
        <f t="shared" si="251"/>
        <v/>
      </c>
      <c r="D3221" s="3" t="str">
        <f t="shared" si="252"/>
        <v/>
      </c>
      <c r="E3221" s="3" t="str">
        <f t="shared" si="253"/>
        <v/>
      </c>
      <c r="F3221" s="3" t="str">
        <f t="shared" si="254"/>
        <v/>
      </c>
      <c r="G3221" s="3" t="str">
        <f>IF(A3221="","",IF(HOUR(A3221)&lt;StartHour,StartHour,IF(HOUR(A3221)&gt;FinishHour,FinishHour,HOUR(A3221))))</f>
        <v/>
      </c>
      <c r="H3221" s="3" t="str">
        <f t="shared" si="255"/>
        <v/>
      </c>
      <c r="I3221" s="33" t="e">
        <f>IF(OR(A3221="",B3221=""),NA(),MAX(0,IF(A3221-B3221=0,SameDayCycleTimeSettingValue,(A3221-B3221) *24)))</f>
        <v>#N/A</v>
      </c>
      <c r="J3221" s="33" t="e">
        <f>IF(OR(A3221="",B3221=""),NA(),MAX(0,IF(A3221-B3221=0,SameDayCycleTimeSettingValue,((A3221-B3221) *24)-(INT((A3221-B3221)) * (24-(FinishHour-StartHour))))))</f>
        <v>#N/A</v>
      </c>
      <c r="K3221" s="3" t="e">
        <f ca="1">IF(OR(A3221&lt;&gt;"",B3221=""),NA(),MAX(0,IF(_xlfn.DAYS(NOW(),B3221)=0,SameDayCycleTimeSettingValue,_xlfn.DAYS(NOW(),B3221))))</f>
        <v>#N/A</v>
      </c>
    </row>
    <row r="3222" spans="1:11" x14ac:dyDescent="0.25">
      <c r="A3222" s="32" t="str">
        <f>IF(AND(TRIM(INDEX(CompletedDateValues,ROW(A3222)))&lt;&gt;"",INDEX(CompletedDateValues,ROW(A3222))&gt;0),INDEX(CompletedDateValues,ROW(A3222)),"")</f>
        <v/>
      </c>
      <c r="B3222" s="32" t="str">
        <f>IF(AND(TRIM(INDEX(StartDateValues,ROW(A3222)))&lt;&gt;"",INDEX(StartDateValues,ROW(A3222))&gt;0),INDEX(StartDateValues,ROW(A3222)),"")</f>
        <v/>
      </c>
      <c r="C3222" s="22" t="str">
        <f t="shared" si="251"/>
        <v/>
      </c>
      <c r="D3222" s="3" t="str">
        <f t="shared" si="252"/>
        <v/>
      </c>
      <c r="E3222" s="3" t="str">
        <f t="shared" si="253"/>
        <v/>
      </c>
      <c r="F3222" s="3" t="str">
        <f t="shared" si="254"/>
        <v/>
      </c>
      <c r="G3222" s="3" t="str">
        <f>IF(A3222="","",IF(HOUR(A3222)&lt;StartHour,StartHour,IF(HOUR(A3222)&gt;FinishHour,FinishHour,HOUR(A3222))))</f>
        <v/>
      </c>
      <c r="H3222" s="3" t="str">
        <f t="shared" si="255"/>
        <v/>
      </c>
      <c r="I3222" s="33" t="e">
        <f>IF(OR(A3222="",B3222=""),NA(),MAX(0,IF(A3222-B3222=0,SameDayCycleTimeSettingValue,(A3222-B3222) *24)))</f>
        <v>#N/A</v>
      </c>
      <c r="J3222" s="33" t="e">
        <f>IF(OR(A3222="",B3222=""),NA(),MAX(0,IF(A3222-B3222=0,SameDayCycleTimeSettingValue,((A3222-B3222) *24)-(INT((A3222-B3222)) * (24-(FinishHour-StartHour))))))</f>
        <v>#N/A</v>
      </c>
      <c r="K3222" s="3" t="e">
        <f ca="1">IF(OR(A3222&lt;&gt;"",B3222=""),NA(),MAX(0,IF(_xlfn.DAYS(NOW(),B3222)=0,SameDayCycleTimeSettingValue,_xlfn.DAYS(NOW(),B3222))))</f>
        <v>#N/A</v>
      </c>
    </row>
    <row r="3223" spans="1:11" x14ac:dyDescent="0.25">
      <c r="A3223" s="32" t="str">
        <f>IF(AND(TRIM(INDEX(CompletedDateValues,ROW(A3223)))&lt;&gt;"",INDEX(CompletedDateValues,ROW(A3223))&gt;0),INDEX(CompletedDateValues,ROW(A3223)),"")</f>
        <v/>
      </c>
      <c r="B3223" s="32" t="str">
        <f>IF(AND(TRIM(INDEX(StartDateValues,ROW(A3223)))&lt;&gt;"",INDEX(StartDateValues,ROW(A3223))&gt;0),INDEX(StartDateValues,ROW(A3223)),"")</f>
        <v/>
      </c>
      <c r="C3223" s="22" t="str">
        <f t="shared" si="251"/>
        <v/>
      </c>
      <c r="D3223" s="3" t="str">
        <f t="shared" si="252"/>
        <v/>
      </c>
      <c r="E3223" s="3" t="str">
        <f t="shared" si="253"/>
        <v/>
      </c>
      <c r="F3223" s="3" t="str">
        <f t="shared" si="254"/>
        <v/>
      </c>
      <c r="G3223" s="3" t="str">
        <f>IF(A3223="","",IF(HOUR(A3223)&lt;StartHour,StartHour,IF(HOUR(A3223)&gt;FinishHour,FinishHour,HOUR(A3223))))</f>
        <v/>
      </c>
      <c r="H3223" s="3" t="str">
        <f t="shared" si="255"/>
        <v/>
      </c>
      <c r="I3223" s="33" t="e">
        <f>IF(OR(A3223="",B3223=""),NA(),MAX(0,IF(A3223-B3223=0,SameDayCycleTimeSettingValue,(A3223-B3223) *24)))</f>
        <v>#N/A</v>
      </c>
      <c r="J3223" s="33" t="e">
        <f>IF(OR(A3223="",B3223=""),NA(),MAX(0,IF(A3223-B3223=0,SameDayCycleTimeSettingValue,((A3223-B3223) *24)-(INT((A3223-B3223)) * (24-(FinishHour-StartHour))))))</f>
        <v>#N/A</v>
      </c>
      <c r="K3223" s="3" t="e">
        <f ca="1">IF(OR(A3223&lt;&gt;"",B3223=""),NA(),MAX(0,IF(_xlfn.DAYS(NOW(),B3223)=0,SameDayCycleTimeSettingValue,_xlfn.DAYS(NOW(),B3223))))</f>
        <v>#N/A</v>
      </c>
    </row>
    <row r="3224" spans="1:11" x14ac:dyDescent="0.25">
      <c r="A3224" s="32" t="str">
        <f>IF(AND(TRIM(INDEX(CompletedDateValues,ROW(A3224)))&lt;&gt;"",INDEX(CompletedDateValues,ROW(A3224))&gt;0),INDEX(CompletedDateValues,ROW(A3224)),"")</f>
        <v/>
      </c>
      <c r="B3224" s="32" t="str">
        <f>IF(AND(TRIM(INDEX(StartDateValues,ROW(A3224)))&lt;&gt;"",INDEX(StartDateValues,ROW(A3224))&gt;0),INDEX(StartDateValues,ROW(A3224)),"")</f>
        <v/>
      </c>
      <c r="C3224" s="22" t="str">
        <f t="shared" si="251"/>
        <v/>
      </c>
      <c r="D3224" s="3" t="str">
        <f t="shared" si="252"/>
        <v/>
      </c>
      <c r="E3224" s="3" t="str">
        <f t="shared" si="253"/>
        <v/>
      </c>
      <c r="F3224" s="3" t="str">
        <f t="shared" si="254"/>
        <v/>
      </c>
      <c r="G3224" s="3" t="str">
        <f>IF(A3224="","",IF(HOUR(A3224)&lt;StartHour,StartHour,IF(HOUR(A3224)&gt;FinishHour,FinishHour,HOUR(A3224))))</f>
        <v/>
      </c>
      <c r="H3224" s="3" t="str">
        <f t="shared" si="255"/>
        <v/>
      </c>
      <c r="I3224" s="33" t="e">
        <f>IF(OR(A3224="",B3224=""),NA(),MAX(0,IF(A3224-B3224=0,SameDayCycleTimeSettingValue,(A3224-B3224) *24)))</f>
        <v>#N/A</v>
      </c>
      <c r="J3224" s="33" t="e">
        <f>IF(OR(A3224="",B3224=""),NA(),MAX(0,IF(A3224-B3224=0,SameDayCycleTimeSettingValue,((A3224-B3224) *24)-(INT((A3224-B3224)) * (24-(FinishHour-StartHour))))))</f>
        <v>#N/A</v>
      </c>
      <c r="K3224" s="3" t="e">
        <f ca="1">IF(OR(A3224&lt;&gt;"",B3224=""),NA(),MAX(0,IF(_xlfn.DAYS(NOW(),B3224)=0,SameDayCycleTimeSettingValue,_xlfn.DAYS(NOW(),B3224))))</f>
        <v>#N/A</v>
      </c>
    </row>
    <row r="3225" spans="1:11" x14ac:dyDescent="0.25">
      <c r="A3225" s="32" t="str">
        <f>IF(AND(TRIM(INDEX(CompletedDateValues,ROW(A3225)))&lt;&gt;"",INDEX(CompletedDateValues,ROW(A3225))&gt;0),INDEX(CompletedDateValues,ROW(A3225)),"")</f>
        <v/>
      </c>
      <c r="B3225" s="32" t="str">
        <f>IF(AND(TRIM(INDEX(StartDateValues,ROW(A3225)))&lt;&gt;"",INDEX(StartDateValues,ROW(A3225))&gt;0),INDEX(StartDateValues,ROW(A3225)),"")</f>
        <v/>
      </c>
      <c r="C3225" s="22" t="str">
        <f t="shared" si="251"/>
        <v/>
      </c>
      <c r="D3225" s="3" t="str">
        <f t="shared" si="252"/>
        <v/>
      </c>
      <c r="E3225" s="3" t="str">
        <f t="shared" si="253"/>
        <v/>
      </c>
      <c r="F3225" s="3" t="str">
        <f t="shared" si="254"/>
        <v/>
      </c>
      <c r="G3225" s="3" t="str">
        <f>IF(A3225="","",IF(HOUR(A3225)&lt;StartHour,StartHour,IF(HOUR(A3225)&gt;FinishHour,FinishHour,HOUR(A3225))))</f>
        <v/>
      </c>
      <c r="H3225" s="3" t="str">
        <f t="shared" si="255"/>
        <v/>
      </c>
      <c r="I3225" s="33" t="e">
        <f>IF(OR(A3225="",B3225=""),NA(),MAX(0,IF(A3225-B3225=0,SameDayCycleTimeSettingValue,(A3225-B3225) *24)))</f>
        <v>#N/A</v>
      </c>
      <c r="J3225" s="33" t="e">
        <f>IF(OR(A3225="",B3225=""),NA(),MAX(0,IF(A3225-B3225=0,SameDayCycleTimeSettingValue,((A3225-B3225) *24)-(INT((A3225-B3225)) * (24-(FinishHour-StartHour))))))</f>
        <v>#N/A</v>
      </c>
      <c r="K3225" s="3" t="e">
        <f ca="1">IF(OR(A3225&lt;&gt;"",B3225=""),NA(),MAX(0,IF(_xlfn.DAYS(NOW(),B3225)=0,SameDayCycleTimeSettingValue,_xlfn.DAYS(NOW(),B3225))))</f>
        <v>#N/A</v>
      </c>
    </row>
    <row r="3226" spans="1:11" x14ac:dyDescent="0.25">
      <c r="A3226" s="32" t="str">
        <f>IF(AND(TRIM(INDEX(CompletedDateValues,ROW(A3226)))&lt;&gt;"",INDEX(CompletedDateValues,ROW(A3226))&gt;0),INDEX(CompletedDateValues,ROW(A3226)),"")</f>
        <v/>
      </c>
      <c r="B3226" s="32" t="str">
        <f>IF(AND(TRIM(INDEX(StartDateValues,ROW(A3226)))&lt;&gt;"",INDEX(StartDateValues,ROW(A3226))&gt;0),INDEX(StartDateValues,ROW(A3226)),"")</f>
        <v/>
      </c>
      <c r="C3226" s="22" t="str">
        <f t="shared" si="251"/>
        <v/>
      </c>
      <c r="D3226" s="3" t="str">
        <f t="shared" si="252"/>
        <v/>
      </c>
      <c r="E3226" s="3" t="str">
        <f t="shared" si="253"/>
        <v/>
      </c>
      <c r="F3226" s="3" t="str">
        <f t="shared" si="254"/>
        <v/>
      </c>
      <c r="G3226" s="3" t="str">
        <f>IF(A3226="","",IF(HOUR(A3226)&lt;StartHour,StartHour,IF(HOUR(A3226)&gt;FinishHour,FinishHour,HOUR(A3226))))</f>
        <v/>
      </c>
      <c r="H3226" s="3" t="str">
        <f t="shared" si="255"/>
        <v/>
      </c>
      <c r="I3226" s="33" t="e">
        <f>IF(OR(A3226="",B3226=""),NA(),MAX(0,IF(A3226-B3226=0,SameDayCycleTimeSettingValue,(A3226-B3226) *24)))</f>
        <v>#N/A</v>
      </c>
      <c r="J3226" s="33" t="e">
        <f>IF(OR(A3226="",B3226=""),NA(),MAX(0,IF(A3226-B3226=0,SameDayCycleTimeSettingValue,((A3226-B3226) *24)-(INT((A3226-B3226)) * (24-(FinishHour-StartHour))))))</f>
        <v>#N/A</v>
      </c>
      <c r="K3226" s="3" t="e">
        <f ca="1">IF(OR(A3226&lt;&gt;"",B3226=""),NA(),MAX(0,IF(_xlfn.DAYS(NOW(),B3226)=0,SameDayCycleTimeSettingValue,_xlfn.DAYS(NOW(),B3226))))</f>
        <v>#N/A</v>
      </c>
    </row>
    <row r="3227" spans="1:11" x14ac:dyDescent="0.25">
      <c r="A3227" s="32" t="str">
        <f>IF(AND(TRIM(INDEX(CompletedDateValues,ROW(A3227)))&lt;&gt;"",INDEX(CompletedDateValues,ROW(A3227))&gt;0),INDEX(CompletedDateValues,ROW(A3227)),"")</f>
        <v/>
      </c>
      <c r="B3227" s="32" t="str">
        <f>IF(AND(TRIM(INDEX(StartDateValues,ROW(A3227)))&lt;&gt;"",INDEX(StartDateValues,ROW(A3227))&gt;0),INDEX(StartDateValues,ROW(A3227)),"")</f>
        <v/>
      </c>
      <c r="C3227" s="22" t="str">
        <f t="shared" si="251"/>
        <v/>
      </c>
      <c r="D3227" s="3" t="str">
        <f t="shared" si="252"/>
        <v/>
      </c>
      <c r="E3227" s="3" t="str">
        <f t="shared" si="253"/>
        <v/>
      </c>
      <c r="F3227" s="3" t="str">
        <f t="shared" si="254"/>
        <v/>
      </c>
      <c r="G3227" s="3" t="str">
        <f>IF(A3227="","",IF(HOUR(A3227)&lt;StartHour,StartHour,IF(HOUR(A3227)&gt;FinishHour,FinishHour,HOUR(A3227))))</f>
        <v/>
      </c>
      <c r="H3227" s="3" t="str">
        <f t="shared" si="255"/>
        <v/>
      </c>
      <c r="I3227" s="33" t="e">
        <f>IF(OR(A3227="",B3227=""),NA(),MAX(0,IF(A3227-B3227=0,SameDayCycleTimeSettingValue,(A3227-B3227) *24)))</f>
        <v>#N/A</v>
      </c>
      <c r="J3227" s="33" t="e">
        <f>IF(OR(A3227="",B3227=""),NA(),MAX(0,IF(A3227-B3227=0,SameDayCycleTimeSettingValue,((A3227-B3227) *24)-(INT((A3227-B3227)) * (24-(FinishHour-StartHour))))))</f>
        <v>#N/A</v>
      </c>
      <c r="K3227" s="3" t="e">
        <f ca="1">IF(OR(A3227&lt;&gt;"",B3227=""),NA(),MAX(0,IF(_xlfn.DAYS(NOW(),B3227)=0,SameDayCycleTimeSettingValue,_xlfn.DAYS(NOW(),B3227))))</f>
        <v>#N/A</v>
      </c>
    </row>
    <row r="3228" spans="1:11" x14ac:dyDescent="0.25">
      <c r="A3228" s="32" t="str">
        <f>IF(AND(TRIM(INDEX(CompletedDateValues,ROW(A3228)))&lt;&gt;"",INDEX(CompletedDateValues,ROW(A3228))&gt;0),INDEX(CompletedDateValues,ROW(A3228)),"")</f>
        <v/>
      </c>
      <c r="B3228" s="32" t="str">
        <f>IF(AND(TRIM(INDEX(StartDateValues,ROW(A3228)))&lt;&gt;"",INDEX(StartDateValues,ROW(A3228))&gt;0),INDEX(StartDateValues,ROW(A3228)),"")</f>
        <v/>
      </c>
      <c r="C3228" s="22" t="str">
        <f t="shared" si="251"/>
        <v/>
      </c>
      <c r="D3228" s="3" t="str">
        <f t="shared" si="252"/>
        <v/>
      </c>
      <c r="E3228" s="3" t="str">
        <f t="shared" si="253"/>
        <v/>
      </c>
      <c r="F3228" s="3" t="str">
        <f t="shared" si="254"/>
        <v/>
      </c>
      <c r="G3228" s="3" t="str">
        <f>IF(A3228="","",IF(HOUR(A3228)&lt;StartHour,StartHour,IF(HOUR(A3228)&gt;FinishHour,FinishHour,HOUR(A3228))))</f>
        <v/>
      </c>
      <c r="H3228" s="3" t="str">
        <f t="shared" si="255"/>
        <v/>
      </c>
      <c r="I3228" s="33" t="e">
        <f>IF(OR(A3228="",B3228=""),NA(),MAX(0,IF(A3228-B3228=0,SameDayCycleTimeSettingValue,(A3228-B3228) *24)))</f>
        <v>#N/A</v>
      </c>
      <c r="J3228" s="33" t="e">
        <f>IF(OR(A3228="",B3228=""),NA(),MAX(0,IF(A3228-B3228=0,SameDayCycleTimeSettingValue,((A3228-B3228) *24)-(INT((A3228-B3228)) * (24-(FinishHour-StartHour))))))</f>
        <v>#N/A</v>
      </c>
      <c r="K3228" s="3" t="e">
        <f ca="1">IF(OR(A3228&lt;&gt;"",B3228=""),NA(),MAX(0,IF(_xlfn.DAYS(NOW(),B3228)=0,SameDayCycleTimeSettingValue,_xlfn.DAYS(NOW(),B3228))))</f>
        <v>#N/A</v>
      </c>
    </row>
    <row r="3229" spans="1:11" x14ac:dyDescent="0.25">
      <c r="A3229" s="32" t="str">
        <f>IF(AND(TRIM(INDEX(CompletedDateValues,ROW(A3229)))&lt;&gt;"",INDEX(CompletedDateValues,ROW(A3229))&gt;0),INDEX(CompletedDateValues,ROW(A3229)),"")</f>
        <v/>
      </c>
      <c r="B3229" s="32" t="str">
        <f>IF(AND(TRIM(INDEX(StartDateValues,ROW(A3229)))&lt;&gt;"",INDEX(StartDateValues,ROW(A3229))&gt;0),INDEX(StartDateValues,ROW(A3229)),"")</f>
        <v/>
      </c>
      <c r="C3229" s="22" t="str">
        <f t="shared" si="251"/>
        <v/>
      </c>
      <c r="D3229" s="3" t="str">
        <f t="shared" si="252"/>
        <v/>
      </c>
      <c r="E3229" s="3" t="str">
        <f t="shared" si="253"/>
        <v/>
      </c>
      <c r="F3229" s="3" t="str">
        <f t="shared" si="254"/>
        <v/>
      </c>
      <c r="G3229" s="3" t="str">
        <f>IF(A3229="","",IF(HOUR(A3229)&lt;StartHour,StartHour,IF(HOUR(A3229)&gt;FinishHour,FinishHour,HOUR(A3229))))</f>
        <v/>
      </c>
      <c r="H3229" s="3" t="str">
        <f t="shared" si="255"/>
        <v/>
      </c>
      <c r="I3229" s="33" t="e">
        <f>IF(OR(A3229="",B3229=""),NA(),MAX(0,IF(A3229-B3229=0,SameDayCycleTimeSettingValue,(A3229-B3229) *24)))</f>
        <v>#N/A</v>
      </c>
      <c r="J3229" s="33" t="e">
        <f>IF(OR(A3229="",B3229=""),NA(),MAX(0,IF(A3229-B3229=0,SameDayCycleTimeSettingValue,((A3229-B3229) *24)-(INT((A3229-B3229)) * (24-(FinishHour-StartHour))))))</f>
        <v>#N/A</v>
      </c>
      <c r="K3229" s="3" t="e">
        <f ca="1">IF(OR(A3229&lt;&gt;"",B3229=""),NA(),MAX(0,IF(_xlfn.DAYS(NOW(),B3229)=0,SameDayCycleTimeSettingValue,_xlfn.DAYS(NOW(),B3229))))</f>
        <v>#N/A</v>
      </c>
    </row>
    <row r="3230" spans="1:11" x14ac:dyDescent="0.25">
      <c r="A3230" s="32" t="str">
        <f>IF(AND(TRIM(INDEX(CompletedDateValues,ROW(A3230)))&lt;&gt;"",INDEX(CompletedDateValues,ROW(A3230))&gt;0),INDEX(CompletedDateValues,ROW(A3230)),"")</f>
        <v/>
      </c>
      <c r="B3230" s="32" t="str">
        <f>IF(AND(TRIM(INDEX(StartDateValues,ROW(A3230)))&lt;&gt;"",INDEX(StartDateValues,ROW(A3230))&gt;0),INDEX(StartDateValues,ROW(A3230)),"")</f>
        <v/>
      </c>
      <c r="C3230" s="22" t="str">
        <f t="shared" si="251"/>
        <v/>
      </c>
      <c r="D3230" s="3" t="str">
        <f t="shared" si="252"/>
        <v/>
      </c>
      <c r="E3230" s="3" t="str">
        <f t="shared" si="253"/>
        <v/>
      </c>
      <c r="F3230" s="3" t="str">
        <f t="shared" si="254"/>
        <v/>
      </c>
      <c r="G3230" s="3" t="str">
        <f>IF(A3230="","",IF(HOUR(A3230)&lt;StartHour,StartHour,IF(HOUR(A3230)&gt;FinishHour,FinishHour,HOUR(A3230))))</f>
        <v/>
      </c>
      <c r="H3230" s="3" t="str">
        <f t="shared" si="255"/>
        <v/>
      </c>
      <c r="I3230" s="33" t="e">
        <f>IF(OR(A3230="",B3230=""),NA(),MAX(0,IF(A3230-B3230=0,SameDayCycleTimeSettingValue,(A3230-B3230) *24)))</f>
        <v>#N/A</v>
      </c>
      <c r="J3230" s="33" t="e">
        <f>IF(OR(A3230="",B3230=""),NA(),MAX(0,IF(A3230-B3230=0,SameDayCycleTimeSettingValue,((A3230-B3230) *24)-(INT((A3230-B3230)) * (24-(FinishHour-StartHour))))))</f>
        <v>#N/A</v>
      </c>
      <c r="K3230" s="3" t="e">
        <f ca="1">IF(OR(A3230&lt;&gt;"",B3230=""),NA(),MAX(0,IF(_xlfn.DAYS(NOW(),B3230)=0,SameDayCycleTimeSettingValue,_xlfn.DAYS(NOW(),B3230))))</f>
        <v>#N/A</v>
      </c>
    </row>
    <row r="3231" spans="1:11" x14ac:dyDescent="0.25">
      <c r="A3231" s="32" t="str">
        <f>IF(AND(TRIM(INDEX(CompletedDateValues,ROW(A3231)))&lt;&gt;"",INDEX(CompletedDateValues,ROW(A3231))&gt;0),INDEX(CompletedDateValues,ROW(A3231)),"")</f>
        <v/>
      </c>
      <c r="B3231" s="32" t="str">
        <f>IF(AND(TRIM(INDEX(StartDateValues,ROW(A3231)))&lt;&gt;"",INDEX(StartDateValues,ROW(A3231))&gt;0),INDEX(StartDateValues,ROW(A3231)),"")</f>
        <v/>
      </c>
      <c r="C3231" s="22" t="str">
        <f t="shared" si="251"/>
        <v/>
      </c>
      <c r="D3231" s="3" t="str">
        <f t="shared" si="252"/>
        <v/>
      </c>
      <c r="E3231" s="3" t="str">
        <f t="shared" si="253"/>
        <v/>
      </c>
      <c r="F3231" s="3" t="str">
        <f t="shared" si="254"/>
        <v/>
      </c>
      <c r="G3231" s="3" t="str">
        <f>IF(A3231="","",IF(HOUR(A3231)&lt;StartHour,StartHour,IF(HOUR(A3231)&gt;FinishHour,FinishHour,HOUR(A3231))))</f>
        <v/>
      </c>
      <c r="H3231" s="3" t="str">
        <f t="shared" si="255"/>
        <v/>
      </c>
      <c r="I3231" s="33" t="e">
        <f>IF(OR(A3231="",B3231=""),NA(),MAX(0,IF(A3231-B3231=0,SameDayCycleTimeSettingValue,(A3231-B3231) *24)))</f>
        <v>#N/A</v>
      </c>
      <c r="J3231" s="33" t="e">
        <f>IF(OR(A3231="",B3231=""),NA(),MAX(0,IF(A3231-B3231=0,SameDayCycleTimeSettingValue,((A3231-B3231) *24)-(INT((A3231-B3231)) * (24-(FinishHour-StartHour))))))</f>
        <v>#N/A</v>
      </c>
      <c r="K3231" s="3" t="e">
        <f ca="1">IF(OR(A3231&lt;&gt;"",B3231=""),NA(),MAX(0,IF(_xlfn.DAYS(NOW(),B3231)=0,SameDayCycleTimeSettingValue,_xlfn.DAYS(NOW(),B3231))))</f>
        <v>#N/A</v>
      </c>
    </row>
    <row r="3232" spans="1:11" x14ac:dyDescent="0.25">
      <c r="A3232" s="32" t="str">
        <f>IF(AND(TRIM(INDEX(CompletedDateValues,ROW(A3232)))&lt;&gt;"",INDEX(CompletedDateValues,ROW(A3232))&gt;0),INDEX(CompletedDateValues,ROW(A3232)),"")</f>
        <v/>
      </c>
      <c r="B3232" s="32" t="str">
        <f>IF(AND(TRIM(INDEX(StartDateValues,ROW(A3232)))&lt;&gt;"",INDEX(StartDateValues,ROW(A3232))&gt;0),INDEX(StartDateValues,ROW(A3232)),"")</f>
        <v/>
      </c>
      <c r="C3232" s="22" t="str">
        <f t="shared" si="251"/>
        <v/>
      </c>
      <c r="D3232" s="3" t="str">
        <f t="shared" si="252"/>
        <v/>
      </c>
      <c r="E3232" s="3" t="str">
        <f t="shared" si="253"/>
        <v/>
      </c>
      <c r="F3232" s="3" t="str">
        <f t="shared" si="254"/>
        <v/>
      </c>
      <c r="G3232" s="3" t="str">
        <f>IF(A3232="","",IF(HOUR(A3232)&lt;StartHour,StartHour,IF(HOUR(A3232)&gt;FinishHour,FinishHour,HOUR(A3232))))</f>
        <v/>
      </c>
      <c r="H3232" s="3" t="str">
        <f t="shared" si="255"/>
        <v/>
      </c>
      <c r="I3232" s="33" t="e">
        <f>IF(OR(A3232="",B3232=""),NA(),MAX(0,IF(A3232-B3232=0,SameDayCycleTimeSettingValue,(A3232-B3232) *24)))</f>
        <v>#N/A</v>
      </c>
      <c r="J3232" s="33" t="e">
        <f>IF(OR(A3232="",B3232=""),NA(),MAX(0,IF(A3232-B3232=0,SameDayCycleTimeSettingValue,((A3232-B3232) *24)-(INT((A3232-B3232)) * (24-(FinishHour-StartHour))))))</f>
        <v>#N/A</v>
      </c>
      <c r="K3232" s="3" t="e">
        <f ca="1">IF(OR(A3232&lt;&gt;"",B3232=""),NA(),MAX(0,IF(_xlfn.DAYS(NOW(),B3232)=0,SameDayCycleTimeSettingValue,_xlfn.DAYS(NOW(),B3232))))</f>
        <v>#N/A</v>
      </c>
    </row>
    <row r="3233" spans="1:11" x14ac:dyDescent="0.25">
      <c r="A3233" s="32" t="str">
        <f>IF(AND(TRIM(INDEX(CompletedDateValues,ROW(A3233)))&lt;&gt;"",INDEX(CompletedDateValues,ROW(A3233))&gt;0),INDEX(CompletedDateValues,ROW(A3233)),"")</f>
        <v/>
      </c>
      <c r="B3233" s="32" t="str">
        <f>IF(AND(TRIM(INDEX(StartDateValues,ROW(A3233)))&lt;&gt;"",INDEX(StartDateValues,ROW(A3233))&gt;0),INDEX(StartDateValues,ROW(A3233)),"")</f>
        <v/>
      </c>
      <c r="C3233" s="22" t="str">
        <f t="shared" si="251"/>
        <v/>
      </c>
      <c r="D3233" s="3" t="str">
        <f t="shared" si="252"/>
        <v/>
      </c>
      <c r="E3233" s="3" t="str">
        <f t="shared" si="253"/>
        <v/>
      </c>
      <c r="F3233" s="3" t="str">
        <f t="shared" si="254"/>
        <v/>
      </c>
      <c r="G3233" s="3" t="str">
        <f>IF(A3233="","",IF(HOUR(A3233)&lt;StartHour,StartHour,IF(HOUR(A3233)&gt;FinishHour,FinishHour,HOUR(A3233))))</f>
        <v/>
      </c>
      <c r="H3233" s="3" t="str">
        <f t="shared" si="255"/>
        <v/>
      </c>
      <c r="I3233" s="33" t="e">
        <f>IF(OR(A3233="",B3233=""),NA(),MAX(0,IF(A3233-B3233=0,SameDayCycleTimeSettingValue,(A3233-B3233) *24)))</f>
        <v>#N/A</v>
      </c>
      <c r="J3233" s="33" t="e">
        <f>IF(OR(A3233="",B3233=""),NA(),MAX(0,IF(A3233-B3233=0,SameDayCycleTimeSettingValue,((A3233-B3233) *24)-(INT((A3233-B3233)) * (24-(FinishHour-StartHour))))))</f>
        <v>#N/A</v>
      </c>
      <c r="K3233" s="3" t="e">
        <f ca="1">IF(OR(A3233&lt;&gt;"",B3233=""),NA(),MAX(0,IF(_xlfn.DAYS(NOW(),B3233)=0,SameDayCycleTimeSettingValue,_xlfn.DAYS(NOW(),B3233))))</f>
        <v>#N/A</v>
      </c>
    </row>
    <row r="3234" spans="1:11" x14ac:dyDescent="0.25">
      <c r="A3234" s="32" t="str">
        <f>IF(AND(TRIM(INDEX(CompletedDateValues,ROW(A3234)))&lt;&gt;"",INDEX(CompletedDateValues,ROW(A3234))&gt;0),INDEX(CompletedDateValues,ROW(A3234)),"")</f>
        <v/>
      </c>
      <c r="B3234" s="32" t="str">
        <f>IF(AND(TRIM(INDEX(StartDateValues,ROW(A3234)))&lt;&gt;"",INDEX(StartDateValues,ROW(A3234))&gt;0),INDEX(StartDateValues,ROW(A3234)),"")</f>
        <v/>
      </c>
      <c r="C3234" s="22" t="str">
        <f t="shared" si="251"/>
        <v/>
      </c>
      <c r="D3234" s="3" t="str">
        <f t="shared" si="252"/>
        <v/>
      </c>
      <c r="E3234" s="3" t="str">
        <f t="shared" si="253"/>
        <v/>
      </c>
      <c r="F3234" s="3" t="str">
        <f t="shared" si="254"/>
        <v/>
      </c>
      <c r="G3234" s="3" t="str">
        <f>IF(A3234="","",IF(HOUR(A3234)&lt;StartHour,StartHour,IF(HOUR(A3234)&gt;FinishHour,FinishHour,HOUR(A3234))))</f>
        <v/>
      </c>
      <c r="H3234" s="3" t="str">
        <f t="shared" si="255"/>
        <v/>
      </c>
      <c r="I3234" s="33" t="e">
        <f>IF(OR(A3234="",B3234=""),NA(),MAX(0,IF(A3234-B3234=0,SameDayCycleTimeSettingValue,(A3234-B3234) *24)))</f>
        <v>#N/A</v>
      </c>
      <c r="J3234" s="33" t="e">
        <f>IF(OR(A3234="",B3234=""),NA(),MAX(0,IF(A3234-B3234=0,SameDayCycleTimeSettingValue,((A3234-B3234) *24)-(INT((A3234-B3234)) * (24-(FinishHour-StartHour))))))</f>
        <v>#N/A</v>
      </c>
      <c r="K3234" s="3" t="e">
        <f ca="1">IF(OR(A3234&lt;&gt;"",B3234=""),NA(),MAX(0,IF(_xlfn.DAYS(NOW(),B3234)=0,SameDayCycleTimeSettingValue,_xlfn.DAYS(NOW(),B3234))))</f>
        <v>#N/A</v>
      </c>
    </row>
    <row r="3235" spans="1:11" x14ac:dyDescent="0.25">
      <c r="A3235" s="32" t="str">
        <f>IF(AND(TRIM(INDEX(CompletedDateValues,ROW(A3235)))&lt;&gt;"",INDEX(CompletedDateValues,ROW(A3235))&gt;0),INDEX(CompletedDateValues,ROW(A3235)),"")</f>
        <v/>
      </c>
      <c r="B3235" s="32" t="str">
        <f>IF(AND(TRIM(INDEX(StartDateValues,ROW(A3235)))&lt;&gt;"",INDEX(StartDateValues,ROW(A3235))&gt;0),INDEX(StartDateValues,ROW(A3235)),"")</f>
        <v/>
      </c>
      <c r="C3235" s="22" t="str">
        <f t="shared" si="251"/>
        <v/>
      </c>
      <c r="D3235" s="3" t="str">
        <f t="shared" si="252"/>
        <v/>
      </c>
      <c r="E3235" s="3" t="str">
        <f t="shared" si="253"/>
        <v/>
      </c>
      <c r="F3235" s="3" t="str">
        <f t="shared" si="254"/>
        <v/>
      </c>
      <c r="G3235" s="3" t="str">
        <f>IF(A3235="","",IF(HOUR(A3235)&lt;StartHour,StartHour,IF(HOUR(A3235)&gt;FinishHour,FinishHour,HOUR(A3235))))</f>
        <v/>
      </c>
      <c r="H3235" s="3" t="str">
        <f t="shared" si="255"/>
        <v/>
      </c>
      <c r="I3235" s="33" t="e">
        <f>IF(OR(A3235="",B3235=""),NA(),MAX(0,IF(A3235-B3235=0,SameDayCycleTimeSettingValue,(A3235-B3235) *24)))</f>
        <v>#N/A</v>
      </c>
      <c r="J3235" s="33" t="e">
        <f>IF(OR(A3235="",B3235=""),NA(),MAX(0,IF(A3235-B3235=0,SameDayCycleTimeSettingValue,((A3235-B3235) *24)-(INT((A3235-B3235)) * (24-(FinishHour-StartHour))))))</f>
        <v>#N/A</v>
      </c>
      <c r="K3235" s="3" t="e">
        <f ca="1">IF(OR(A3235&lt;&gt;"",B3235=""),NA(),MAX(0,IF(_xlfn.DAYS(NOW(),B3235)=0,SameDayCycleTimeSettingValue,_xlfn.DAYS(NOW(),B3235))))</f>
        <v>#N/A</v>
      </c>
    </row>
    <row r="3236" spans="1:11" x14ac:dyDescent="0.25">
      <c r="A3236" s="32" t="str">
        <f>IF(AND(TRIM(INDEX(CompletedDateValues,ROW(A3236)))&lt;&gt;"",INDEX(CompletedDateValues,ROW(A3236))&gt;0),INDEX(CompletedDateValues,ROW(A3236)),"")</f>
        <v/>
      </c>
      <c r="B3236" s="32" t="str">
        <f>IF(AND(TRIM(INDEX(StartDateValues,ROW(A3236)))&lt;&gt;"",INDEX(StartDateValues,ROW(A3236))&gt;0),INDEX(StartDateValues,ROW(A3236)),"")</f>
        <v/>
      </c>
      <c r="C3236" s="22" t="str">
        <f t="shared" si="251"/>
        <v/>
      </c>
      <c r="D3236" s="3" t="str">
        <f t="shared" si="252"/>
        <v/>
      </c>
      <c r="E3236" s="3" t="str">
        <f t="shared" si="253"/>
        <v/>
      </c>
      <c r="F3236" s="3" t="str">
        <f t="shared" si="254"/>
        <v/>
      </c>
      <c r="G3236" s="3" t="str">
        <f>IF(A3236="","",IF(HOUR(A3236)&lt;StartHour,StartHour,IF(HOUR(A3236)&gt;FinishHour,FinishHour,HOUR(A3236))))</f>
        <v/>
      </c>
      <c r="H3236" s="3" t="str">
        <f t="shared" si="255"/>
        <v/>
      </c>
      <c r="I3236" s="33" t="e">
        <f>IF(OR(A3236="",B3236=""),NA(),MAX(0,IF(A3236-B3236=0,SameDayCycleTimeSettingValue,(A3236-B3236) *24)))</f>
        <v>#N/A</v>
      </c>
      <c r="J3236" s="33" t="e">
        <f>IF(OR(A3236="",B3236=""),NA(),MAX(0,IF(A3236-B3236=0,SameDayCycleTimeSettingValue,((A3236-B3236) *24)-(INT((A3236-B3236)) * (24-(FinishHour-StartHour))))))</f>
        <v>#N/A</v>
      </c>
      <c r="K3236" s="3" t="e">
        <f ca="1">IF(OR(A3236&lt;&gt;"",B3236=""),NA(),MAX(0,IF(_xlfn.DAYS(NOW(),B3236)=0,SameDayCycleTimeSettingValue,_xlfn.DAYS(NOW(),B3236))))</f>
        <v>#N/A</v>
      </c>
    </row>
    <row r="3237" spans="1:11" x14ac:dyDescent="0.25">
      <c r="A3237" s="32" t="str">
        <f>IF(AND(TRIM(INDEX(CompletedDateValues,ROW(A3237)))&lt;&gt;"",INDEX(CompletedDateValues,ROW(A3237))&gt;0),INDEX(CompletedDateValues,ROW(A3237)),"")</f>
        <v/>
      </c>
      <c r="B3237" s="32" t="str">
        <f>IF(AND(TRIM(INDEX(StartDateValues,ROW(A3237)))&lt;&gt;"",INDEX(StartDateValues,ROW(A3237))&gt;0),INDEX(StartDateValues,ROW(A3237)),"")</f>
        <v/>
      </c>
      <c r="C3237" s="22" t="str">
        <f t="shared" si="251"/>
        <v/>
      </c>
      <c r="D3237" s="3" t="str">
        <f t="shared" si="252"/>
        <v/>
      </c>
      <c r="E3237" s="3" t="str">
        <f t="shared" si="253"/>
        <v/>
      </c>
      <c r="F3237" s="3" t="str">
        <f t="shared" si="254"/>
        <v/>
      </c>
      <c r="G3237" s="3" t="str">
        <f>IF(A3237="","",IF(HOUR(A3237)&lt;StartHour,StartHour,IF(HOUR(A3237)&gt;FinishHour,FinishHour,HOUR(A3237))))</f>
        <v/>
      </c>
      <c r="H3237" s="3" t="str">
        <f t="shared" si="255"/>
        <v/>
      </c>
      <c r="I3237" s="33" t="e">
        <f>IF(OR(A3237="",B3237=""),NA(),MAX(0,IF(A3237-B3237=0,SameDayCycleTimeSettingValue,(A3237-B3237) *24)))</f>
        <v>#N/A</v>
      </c>
      <c r="J3237" s="33" t="e">
        <f>IF(OR(A3237="",B3237=""),NA(),MAX(0,IF(A3237-B3237=0,SameDayCycleTimeSettingValue,((A3237-B3237) *24)-(INT((A3237-B3237)) * (24-(FinishHour-StartHour))))))</f>
        <v>#N/A</v>
      </c>
      <c r="K3237" s="3" t="e">
        <f ca="1">IF(OR(A3237&lt;&gt;"",B3237=""),NA(),MAX(0,IF(_xlfn.DAYS(NOW(),B3237)=0,SameDayCycleTimeSettingValue,_xlfn.DAYS(NOW(),B3237))))</f>
        <v>#N/A</v>
      </c>
    </row>
    <row r="3238" spans="1:11" x14ac:dyDescent="0.25">
      <c r="A3238" s="32" t="str">
        <f>IF(AND(TRIM(INDEX(CompletedDateValues,ROW(A3238)))&lt;&gt;"",INDEX(CompletedDateValues,ROW(A3238))&gt;0),INDEX(CompletedDateValues,ROW(A3238)),"")</f>
        <v/>
      </c>
      <c r="B3238" s="32" t="str">
        <f>IF(AND(TRIM(INDEX(StartDateValues,ROW(A3238)))&lt;&gt;"",INDEX(StartDateValues,ROW(A3238))&gt;0),INDEX(StartDateValues,ROW(A3238)),"")</f>
        <v/>
      </c>
      <c r="C3238" s="22" t="str">
        <f t="shared" si="251"/>
        <v/>
      </c>
      <c r="D3238" s="3" t="str">
        <f t="shared" si="252"/>
        <v/>
      </c>
      <c r="E3238" s="3" t="str">
        <f t="shared" si="253"/>
        <v/>
      </c>
      <c r="F3238" s="3" t="str">
        <f t="shared" si="254"/>
        <v/>
      </c>
      <c r="G3238" s="3" t="str">
        <f>IF(A3238="","",IF(HOUR(A3238)&lt;StartHour,StartHour,IF(HOUR(A3238)&gt;FinishHour,FinishHour,HOUR(A3238))))</f>
        <v/>
      </c>
      <c r="H3238" s="3" t="str">
        <f t="shared" si="255"/>
        <v/>
      </c>
      <c r="I3238" s="33" t="e">
        <f>IF(OR(A3238="",B3238=""),NA(),MAX(0,IF(A3238-B3238=0,SameDayCycleTimeSettingValue,(A3238-B3238) *24)))</f>
        <v>#N/A</v>
      </c>
      <c r="J3238" s="33" t="e">
        <f>IF(OR(A3238="",B3238=""),NA(),MAX(0,IF(A3238-B3238=0,SameDayCycleTimeSettingValue,((A3238-B3238) *24)-(INT((A3238-B3238)) * (24-(FinishHour-StartHour))))))</f>
        <v>#N/A</v>
      </c>
      <c r="K3238" s="3" t="e">
        <f ca="1">IF(OR(A3238&lt;&gt;"",B3238=""),NA(),MAX(0,IF(_xlfn.DAYS(NOW(),B3238)=0,SameDayCycleTimeSettingValue,_xlfn.DAYS(NOW(),B3238))))</f>
        <v>#N/A</v>
      </c>
    </row>
    <row r="3239" spans="1:11" x14ac:dyDescent="0.25">
      <c r="A3239" s="32" t="str">
        <f>IF(AND(TRIM(INDEX(CompletedDateValues,ROW(A3239)))&lt;&gt;"",INDEX(CompletedDateValues,ROW(A3239))&gt;0),INDEX(CompletedDateValues,ROW(A3239)),"")</f>
        <v/>
      </c>
      <c r="B3239" s="32" t="str">
        <f>IF(AND(TRIM(INDEX(StartDateValues,ROW(A3239)))&lt;&gt;"",INDEX(StartDateValues,ROW(A3239))&gt;0),INDEX(StartDateValues,ROW(A3239)),"")</f>
        <v/>
      </c>
      <c r="C3239" s="22" t="str">
        <f t="shared" si="251"/>
        <v/>
      </c>
      <c r="D3239" s="3" t="str">
        <f t="shared" si="252"/>
        <v/>
      </c>
      <c r="E3239" s="3" t="str">
        <f t="shared" si="253"/>
        <v/>
      </c>
      <c r="F3239" s="3" t="str">
        <f t="shared" si="254"/>
        <v/>
      </c>
      <c r="G3239" s="3" t="str">
        <f>IF(A3239="","",IF(HOUR(A3239)&lt;StartHour,StartHour,IF(HOUR(A3239)&gt;FinishHour,FinishHour,HOUR(A3239))))</f>
        <v/>
      </c>
      <c r="H3239" s="3" t="str">
        <f t="shared" si="255"/>
        <v/>
      </c>
      <c r="I3239" s="33" t="e">
        <f>IF(OR(A3239="",B3239=""),NA(),MAX(0,IF(A3239-B3239=0,SameDayCycleTimeSettingValue,(A3239-B3239) *24)))</f>
        <v>#N/A</v>
      </c>
      <c r="J3239" s="33" t="e">
        <f>IF(OR(A3239="",B3239=""),NA(),MAX(0,IF(A3239-B3239=0,SameDayCycleTimeSettingValue,((A3239-B3239) *24)-(INT((A3239-B3239)) * (24-(FinishHour-StartHour))))))</f>
        <v>#N/A</v>
      </c>
      <c r="K3239" s="3" t="e">
        <f ca="1">IF(OR(A3239&lt;&gt;"",B3239=""),NA(),MAX(0,IF(_xlfn.DAYS(NOW(),B3239)=0,SameDayCycleTimeSettingValue,_xlfn.DAYS(NOW(),B3239))))</f>
        <v>#N/A</v>
      </c>
    </row>
    <row r="3240" spans="1:11" x14ac:dyDescent="0.25">
      <c r="A3240" s="32" t="str">
        <f>IF(AND(TRIM(INDEX(CompletedDateValues,ROW(A3240)))&lt;&gt;"",INDEX(CompletedDateValues,ROW(A3240))&gt;0),INDEX(CompletedDateValues,ROW(A3240)),"")</f>
        <v/>
      </c>
      <c r="B3240" s="32" t="str">
        <f>IF(AND(TRIM(INDEX(StartDateValues,ROW(A3240)))&lt;&gt;"",INDEX(StartDateValues,ROW(A3240))&gt;0),INDEX(StartDateValues,ROW(A3240)),"")</f>
        <v/>
      </c>
      <c r="C3240" s="22" t="str">
        <f t="shared" si="251"/>
        <v/>
      </c>
      <c r="D3240" s="3" t="str">
        <f t="shared" si="252"/>
        <v/>
      </c>
      <c r="E3240" s="3" t="str">
        <f t="shared" si="253"/>
        <v/>
      </c>
      <c r="F3240" s="3" t="str">
        <f t="shared" si="254"/>
        <v/>
      </c>
      <c r="G3240" s="3" t="str">
        <f>IF(A3240="","",IF(HOUR(A3240)&lt;StartHour,StartHour,IF(HOUR(A3240)&gt;FinishHour,FinishHour,HOUR(A3240))))</f>
        <v/>
      </c>
      <c r="H3240" s="3" t="str">
        <f t="shared" si="255"/>
        <v/>
      </c>
      <c r="I3240" s="33" t="e">
        <f>IF(OR(A3240="",B3240=""),NA(),MAX(0,IF(A3240-B3240=0,SameDayCycleTimeSettingValue,(A3240-B3240) *24)))</f>
        <v>#N/A</v>
      </c>
      <c r="J3240" s="33" t="e">
        <f>IF(OR(A3240="",B3240=""),NA(),MAX(0,IF(A3240-B3240=0,SameDayCycleTimeSettingValue,((A3240-B3240) *24)-(INT((A3240-B3240)) * (24-(FinishHour-StartHour))))))</f>
        <v>#N/A</v>
      </c>
      <c r="K3240" s="3" t="e">
        <f ca="1">IF(OR(A3240&lt;&gt;"",B3240=""),NA(),MAX(0,IF(_xlfn.DAYS(NOW(),B3240)=0,SameDayCycleTimeSettingValue,_xlfn.DAYS(NOW(),B3240))))</f>
        <v>#N/A</v>
      </c>
    </row>
    <row r="3241" spans="1:11" x14ac:dyDescent="0.25">
      <c r="A3241" s="32" t="str">
        <f>IF(AND(TRIM(INDEX(CompletedDateValues,ROW(A3241)))&lt;&gt;"",INDEX(CompletedDateValues,ROW(A3241))&gt;0),INDEX(CompletedDateValues,ROW(A3241)),"")</f>
        <v/>
      </c>
      <c r="B3241" s="32" t="str">
        <f>IF(AND(TRIM(INDEX(StartDateValues,ROW(A3241)))&lt;&gt;"",INDEX(StartDateValues,ROW(A3241))&gt;0),INDEX(StartDateValues,ROW(A3241)),"")</f>
        <v/>
      </c>
      <c r="C3241" s="22" t="str">
        <f t="shared" si="251"/>
        <v/>
      </c>
      <c r="D3241" s="3" t="str">
        <f t="shared" si="252"/>
        <v/>
      </c>
      <c r="E3241" s="3" t="str">
        <f t="shared" si="253"/>
        <v/>
      </c>
      <c r="F3241" s="3" t="str">
        <f t="shared" si="254"/>
        <v/>
      </c>
      <c r="G3241" s="3" t="str">
        <f>IF(A3241="","",IF(HOUR(A3241)&lt;StartHour,StartHour,IF(HOUR(A3241)&gt;FinishHour,FinishHour,HOUR(A3241))))</f>
        <v/>
      </c>
      <c r="H3241" s="3" t="str">
        <f t="shared" si="255"/>
        <v/>
      </c>
      <c r="I3241" s="33" t="e">
        <f>IF(OR(A3241="",B3241=""),NA(),MAX(0,IF(A3241-B3241=0,SameDayCycleTimeSettingValue,(A3241-B3241) *24)))</f>
        <v>#N/A</v>
      </c>
      <c r="J3241" s="33" t="e">
        <f>IF(OR(A3241="",B3241=""),NA(),MAX(0,IF(A3241-B3241=0,SameDayCycleTimeSettingValue,((A3241-B3241) *24)-(INT((A3241-B3241)) * (24-(FinishHour-StartHour))))))</f>
        <v>#N/A</v>
      </c>
      <c r="K3241" s="3" t="e">
        <f ca="1">IF(OR(A3241&lt;&gt;"",B3241=""),NA(),MAX(0,IF(_xlfn.DAYS(NOW(),B3241)=0,SameDayCycleTimeSettingValue,_xlfn.DAYS(NOW(),B3241))))</f>
        <v>#N/A</v>
      </c>
    </row>
    <row r="3242" spans="1:11" x14ac:dyDescent="0.25">
      <c r="A3242" s="32" t="str">
        <f>IF(AND(TRIM(INDEX(CompletedDateValues,ROW(A3242)))&lt;&gt;"",INDEX(CompletedDateValues,ROW(A3242))&gt;0),INDEX(CompletedDateValues,ROW(A3242)),"")</f>
        <v/>
      </c>
      <c r="B3242" s="32" t="str">
        <f>IF(AND(TRIM(INDEX(StartDateValues,ROW(A3242)))&lt;&gt;"",INDEX(StartDateValues,ROW(A3242))&gt;0),INDEX(StartDateValues,ROW(A3242)),"")</f>
        <v/>
      </c>
      <c r="C3242" s="22" t="str">
        <f t="shared" si="251"/>
        <v/>
      </c>
      <c r="D3242" s="3" t="str">
        <f t="shared" si="252"/>
        <v/>
      </c>
      <c r="E3242" s="3" t="str">
        <f t="shared" si="253"/>
        <v/>
      </c>
      <c r="F3242" s="3" t="str">
        <f t="shared" si="254"/>
        <v/>
      </c>
      <c r="G3242" s="3" t="str">
        <f>IF(A3242="","",IF(HOUR(A3242)&lt;StartHour,StartHour,IF(HOUR(A3242)&gt;FinishHour,FinishHour,HOUR(A3242))))</f>
        <v/>
      </c>
      <c r="H3242" s="3" t="str">
        <f t="shared" si="255"/>
        <v/>
      </c>
      <c r="I3242" s="33" t="e">
        <f>IF(OR(A3242="",B3242=""),NA(),MAX(0,IF(A3242-B3242=0,SameDayCycleTimeSettingValue,(A3242-B3242) *24)))</f>
        <v>#N/A</v>
      </c>
      <c r="J3242" s="33" t="e">
        <f>IF(OR(A3242="",B3242=""),NA(),MAX(0,IF(A3242-B3242=0,SameDayCycleTimeSettingValue,((A3242-B3242) *24)-(INT((A3242-B3242)) * (24-(FinishHour-StartHour))))))</f>
        <v>#N/A</v>
      </c>
      <c r="K3242" s="3" t="e">
        <f ca="1">IF(OR(A3242&lt;&gt;"",B3242=""),NA(),MAX(0,IF(_xlfn.DAYS(NOW(),B3242)=0,SameDayCycleTimeSettingValue,_xlfn.DAYS(NOW(),B3242))))</f>
        <v>#N/A</v>
      </c>
    </row>
    <row r="3243" spans="1:11" x14ac:dyDescent="0.25">
      <c r="A3243" s="32" t="str">
        <f>IF(AND(TRIM(INDEX(CompletedDateValues,ROW(A3243)))&lt;&gt;"",INDEX(CompletedDateValues,ROW(A3243))&gt;0),INDEX(CompletedDateValues,ROW(A3243)),"")</f>
        <v/>
      </c>
      <c r="B3243" s="32" t="str">
        <f>IF(AND(TRIM(INDEX(StartDateValues,ROW(A3243)))&lt;&gt;"",INDEX(StartDateValues,ROW(A3243))&gt;0),INDEX(StartDateValues,ROW(A3243)),"")</f>
        <v/>
      </c>
      <c r="C3243" s="22" t="str">
        <f t="shared" si="251"/>
        <v/>
      </c>
      <c r="D3243" s="3" t="str">
        <f t="shared" si="252"/>
        <v/>
      </c>
      <c r="E3243" s="3" t="str">
        <f t="shared" si="253"/>
        <v/>
      </c>
      <c r="F3243" s="3" t="str">
        <f t="shared" si="254"/>
        <v/>
      </c>
      <c r="G3243" s="3" t="str">
        <f>IF(A3243="","",IF(HOUR(A3243)&lt;StartHour,StartHour,IF(HOUR(A3243)&gt;FinishHour,FinishHour,HOUR(A3243))))</f>
        <v/>
      </c>
      <c r="H3243" s="3" t="str">
        <f t="shared" si="255"/>
        <v/>
      </c>
      <c r="I3243" s="33" t="e">
        <f>IF(OR(A3243="",B3243=""),NA(),MAX(0,IF(A3243-B3243=0,SameDayCycleTimeSettingValue,(A3243-B3243) *24)))</f>
        <v>#N/A</v>
      </c>
      <c r="J3243" s="33" t="e">
        <f>IF(OR(A3243="",B3243=""),NA(),MAX(0,IF(A3243-B3243=0,SameDayCycleTimeSettingValue,((A3243-B3243) *24)-(INT((A3243-B3243)) * (24-(FinishHour-StartHour))))))</f>
        <v>#N/A</v>
      </c>
      <c r="K3243" s="3" t="e">
        <f ca="1">IF(OR(A3243&lt;&gt;"",B3243=""),NA(),MAX(0,IF(_xlfn.DAYS(NOW(),B3243)=0,SameDayCycleTimeSettingValue,_xlfn.DAYS(NOW(),B3243))))</f>
        <v>#N/A</v>
      </c>
    </row>
    <row r="3244" spans="1:11" x14ac:dyDescent="0.25">
      <c r="A3244" s="32" t="str">
        <f>IF(AND(TRIM(INDEX(CompletedDateValues,ROW(A3244)))&lt;&gt;"",INDEX(CompletedDateValues,ROW(A3244))&gt;0),INDEX(CompletedDateValues,ROW(A3244)),"")</f>
        <v/>
      </c>
      <c r="B3244" s="32" t="str">
        <f>IF(AND(TRIM(INDEX(StartDateValues,ROW(A3244)))&lt;&gt;"",INDEX(StartDateValues,ROW(A3244))&gt;0),INDEX(StartDateValues,ROW(A3244)),"")</f>
        <v/>
      </c>
      <c r="C3244" s="22" t="str">
        <f t="shared" si="251"/>
        <v/>
      </c>
      <c r="D3244" s="3" t="str">
        <f t="shared" si="252"/>
        <v/>
      </c>
      <c r="E3244" s="3" t="str">
        <f t="shared" si="253"/>
        <v/>
      </c>
      <c r="F3244" s="3" t="str">
        <f t="shared" si="254"/>
        <v/>
      </c>
      <c r="G3244" s="3" t="str">
        <f>IF(A3244="","",IF(HOUR(A3244)&lt;StartHour,StartHour,IF(HOUR(A3244)&gt;FinishHour,FinishHour,HOUR(A3244))))</f>
        <v/>
      </c>
      <c r="H3244" s="3" t="str">
        <f t="shared" si="255"/>
        <v/>
      </c>
      <c r="I3244" s="33" t="e">
        <f>IF(OR(A3244="",B3244=""),NA(),MAX(0,IF(A3244-B3244=0,SameDayCycleTimeSettingValue,(A3244-B3244) *24)))</f>
        <v>#N/A</v>
      </c>
      <c r="J3244" s="33" t="e">
        <f>IF(OR(A3244="",B3244=""),NA(),MAX(0,IF(A3244-B3244=0,SameDayCycleTimeSettingValue,((A3244-B3244) *24)-(INT((A3244-B3244)) * (24-(FinishHour-StartHour))))))</f>
        <v>#N/A</v>
      </c>
      <c r="K3244" s="3" t="e">
        <f ca="1">IF(OR(A3244&lt;&gt;"",B3244=""),NA(),MAX(0,IF(_xlfn.DAYS(NOW(),B3244)=0,SameDayCycleTimeSettingValue,_xlfn.DAYS(NOW(),B3244))))</f>
        <v>#N/A</v>
      </c>
    </row>
    <row r="3245" spans="1:11" x14ac:dyDescent="0.25">
      <c r="A3245" s="32" t="str">
        <f>IF(AND(TRIM(INDEX(CompletedDateValues,ROW(A3245)))&lt;&gt;"",INDEX(CompletedDateValues,ROW(A3245))&gt;0),INDEX(CompletedDateValues,ROW(A3245)),"")</f>
        <v/>
      </c>
      <c r="B3245" s="32" t="str">
        <f>IF(AND(TRIM(INDEX(StartDateValues,ROW(A3245)))&lt;&gt;"",INDEX(StartDateValues,ROW(A3245))&gt;0),INDEX(StartDateValues,ROW(A3245)),"")</f>
        <v/>
      </c>
      <c r="C3245" s="22" t="str">
        <f t="shared" si="251"/>
        <v/>
      </c>
      <c r="D3245" s="3" t="str">
        <f t="shared" si="252"/>
        <v/>
      </c>
      <c r="E3245" s="3" t="str">
        <f t="shared" si="253"/>
        <v/>
      </c>
      <c r="F3245" s="3" t="str">
        <f t="shared" si="254"/>
        <v/>
      </c>
      <c r="G3245" s="3" t="str">
        <f>IF(A3245="","",IF(HOUR(A3245)&lt;StartHour,StartHour,IF(HOUR(A3245)&gt;FinishHour,FinishHour,HOUR(A3245))))</f>
        <v/>
      </c>
      <c r="H3245" s="3" t="str">
        <f t="shared" si="255"/>
        <v/>
      </c>
      <c r="I3245" s="33" t="e">
        <f>IF(OR(A3245="",B3245=""),NA(),MAX(0,IF(A3245-B3245=0,SameDayCycleTimeSettingValue,(A3245-B3245) *24)))</f>
        <v>#N/A</v>
      </c>
      <c r="J3245" s="33" t="e">
        <f>IF(OR(A3245="",B3245=""),NA(),MAX(0,IF(A3245-B3245=0,SameDayCycleTimeSettingValue,((A3245-B3245) *24)-(INT((A3245-B3245)) * (24-(FinishHour-StartHour))))))</f>
        <v>#N/A</v>
      </c>
      <c r="K3245" s="3" t="e">
        <f ca="1">IF(OR(A3245&lt;&gt;"",B3245=""),NA(),MAX(0,IF(_xlfn.DAYS(NOW(),B3245)=0,SameDayCycleTimeSettingValue,_xlfn.DAYS(NOW(),B3245))))</f>
        <v>#N/A</v>
      </c>
    </row>
    <row r="3246" spans="1:11" x14ac:dyDescent="0.25">
      <c r="A3246" s="32" t="str">
        <f>IF(AND(TRIM(INDEX(CompletedDateValues,ROW(A3246)))&lt;&gt;"",INDEX(CompletedDateValues,ROW(A3246))&gt;0),INDEX(CompletedDateValues,ROW(A3246)),"")</f>
        <v/>
      </c>
      <c r="B3246" s="32" t="str">
        <f>IF(AND(TRIM(INDEX(StartDateValues,ROW(A3246)))&lt;&gt;"",INDEX(StartDateValues,ROW(A3246))&gt;0),INDEX(StartDateValues,ROW(A3246)),"")</f>
        <v/>
      </c>
      <c r="C3246" s="22" t="str">
        <f t="shared" si="251"/>
        <v/>
      </c>
      <c r="D3246" s="3" t="str">
        <f t="shared" si="252"/>
        <v/>
      </c>
      <c r="E3246" s="3" t="str">
        <f t="shared" si="253"/>
        <v/>
      </c>
      <c r="F3246" s="3" t="str">
        <f t="shared" si="254"/>
        <v/>
      </c>
      <c r="G3246" s="3" t="str">
        <f>IF(A3246="","",IF(HOUR(A3246)&lt;StartHour,StartHour,IF(HOUR(A3246)&gt;FinishHour,FinishHour,HOUR(A3246))))</f>
        <v/>
      </c>
      <c r="H3246" s="3" t="str">
        <f t="shared" si="255"/>
        <v/>
      </c>
      <c r="I3246" s="33" t="e">
        <f>IF(OR(A3246="",B3246=""),NA(),MAX(0,IF(A3246-B3246=0,SameDayCycleTimeSettingValue,(A3246-B3246) *24)))</f>
        <v>#N/A</v>
      </c>
      <c r="J3246" s="33" t="e">
        <f>IF(OR(A3246="",B3246=""),NA(),MAX(0,IF(A3246-B3246=0,SameDayCycleTimeSettingValue,((A3246-B3246) *24)-(INT((A3246-B3246)) * (24-(FinishHour-StartHour))))))</f>
        <v>#N/A</v>
      </c>
      <c r="K3246" s="3" t="e">
        <f ca="1">IF(OR(A3246&lt;&gt;"",B3246=""),NA(),MAX(0,IF(_xlfn.DAYS(NOW(),B3246)=0,SameDayCycleTimeSettingValue,_xlfn.DAYS(NOW(),B3246))))</f>
        <v>#N/A</v>
      </c>
    </row>
    <row r="3247" spans="1:11" x14ac:dyDescent="0.25">
      <c r="A3247" s="32" t="str">
        <f>IF(AND(TRIM(INDEX(CompletedDateValues,ROW(A3247)))&lt;&gt;"",INDEX(CompletedDateValues,ROW(A3247))&gt;0),INDEX(CompletedDateValues,ROW(A3247)),"")</f>
        <v/>
      </c>
      <c r="B3247" s="32" t="str">
        <f>IF(AND(TRIM(INDEX(StartDateValues,ROW(A3247)))&lt;&gt;"",INDEX(StartDateValues,ROW(A3247))&gt;0),INDEX(StartDateValues,ROW(A3247)),"")</f>
        <v/>
      </c>
      <c r="C3247" s="22" t="str">
        <f t="shared" si="251"/>
        <v/>
      </c>
      <c r="D3247" s="3" t="str">
        <f t="shared" si="252"/>
        <v/>
      </c>
      <c r="E3247" s="3" t="str">
        <f t="shared" si="253"/>
        <v/>
      </c>
      <c r="F3247" s="3" t="str">
        <f t="shared" si="254"/>
        <v/>
      </c>
      <c r="G3247" s="3" t="str">
        <f>IF(A3247="","",IF(HOUR(A3247)&lt;StartHour,StartHour,IF(HOUR(A3247)&gt;FinishHour,FinishHour,HOUR(A3247))))</f>
        <v/>
      </c>
      <c r="H3247" s="3" t="str">
        <f t="shared" si="255"/>
        <v/>
      </c>
      <c r="I3247" s="33" t="e">
        <f>IF(OR(A3247="",B3247=""),NA(),MAX(0,IF(A3247-B3247=0,SameDayCycleTimeSettingValue,(A3247-B3247) *24)))</f>
        <v>#N/A</v>
      </c>
      <c r="J3247" s="33" t="e">
        <f>IF(OR(A3247="",B3247=""),NA(),MAX(0,IF(A3247-B3247=0,SameDayCycleTimeSettingValue,((A3247-B3247) *24)-(INT((A3247-B3247)) * (24-(FinishHour-StartHour))))))</f>
        <v>#N/A</v>
      </c>
      <c r="K3247" s="3" t="e">
        <f ca="1">IF(OR(A3247&lt;&gt;"",B3247=""),NA(),MAX(0,IF(_xlfn.DAYS(NOW(),B3247)=0,SameDayCycleTimeSettingValue,_xlfn.DAYS(NOW(),B3247))))</f>
        <v>#N/A</v>
      </c>
    </row>
    <row r="3248" spans="1:11" x14ac:dyDescent="0.25">
      <c r="A3248" s="32" t="str">
        <f>IF(AND(TRIM(INDEX(CompletedDateValues,ROW(A3248)))&lt;&gt;"",INDEX(CompletedDateValues,ROW(A3248))&gt;0),INDEX(CompletedDateValues,ROW(A3248)),"")</f>
        <v/>
      </c>
      <c r="B3248" s="32" t="str">
        <f>IF(AND(TRIM(INDEX(StartDateValues,ROW(A3248)))&lt;&gt;"",INDEX(StartDateValues,ROW(A3248))&gt;0),INDEX(StartDateValues,ROW(A3248)),"")</f>
        <v/>
      </c>
      <c r="C3248" s="22" t="str">
        <f t="shared" si="251"/>
        <v/>
      </c>
      <c r="D3248" s="3" t="str">
        <f t="shared" si="252"/>
        <v/>
      </c>
      <c r="E3248" s="3" t="str">
        <f t="shared" si="253"/>
        <v/>
      </c>
      <c r="F3248" s="3" t="str">
        <f t="shared" si="254"/>
        <v/>
      </c>
      <c r="G3248" s="3" t="str">
        <f>IF(A3248="","",IF(HOUR(A3248)&lt;StartHour,StartHour,IF(HOUR(A3248)&gt;FinishHour,FinishHour,HOUR(A3248))))</f>
        <v/>
      </c>
      <c r="H3248" s="3" t="str">
        <f t="shared" si="255"/>
        <v/>
      </c>
      <c r="I3248" s="33" t="e">
        <f>IF(OR(A3248="",B3248=""),NA(),MAX(0,IF(A3248-B3248=0,SameDayCycleTimeSettingValue,(A3248-B3248) *24)))</f>
        <v>#N/A</v>
      </c>
      <c r="J3248" s="33" t="e">
        <f>IF(OR(A3248="",B3248=""),NA(),MAX(0,IF(A3248-B3248=0,SameDayCycleTimeSettingValue,((A3248-B3248) *24)-(INT((A3248-B3248)) * (24-(FinishHour-StartHour))))))</f>
        <v>#N/A</v>
      </c>
      <c r="K3248" s="3" t="e">
        <f ca="1">IF(OR(A3248&lt;&gt;"",B3248=""),NA(),MAX(0,IF(_xlfn.DAYS(NOW(),B3248)=0,SameDayCycleTimeSettingValue,_xlfn.DAYS(NOW(),B3248))))</f>
        <v>#N/A</v>
      </c>
    </row>
    <row r="3249" spans="1:11" x14ac:dyDescent="0.25">
      <c r="A3249" s="32" t="str">
        <f>IF(AND(TRIM(INDEX(CompletedDateValues,ROW(A3249)))&lt;&gt;"",INDEX(CompletedDateValues,ROW(A3249))&gt;0),INDEX(CompletedDateValues,ROW(A3249)),"")</f>
        <v/>
      </c>
      <c r="B3249" s="32" t="str">
        <f>IF(AND(TRIM(INDEX(StartDateValues,ROW(A3249)))&lt;&gt;"",INDEX(StartDateValues,ROW(A3249))&gt;0),INDEX(StartDateValues,ROW(A3249)),"")</f>
        <v/>
      </c>
      <c r="C3249" s="22" t="str">
        <f t="shared" si="251"/>
        <v/>
      </c>
      <c r="D3249" s="3" t="str">
        <f t="shared" si="252"/>
        <v/>
      </c>
      <c r="E3249" s="3" t="str">
        <f t="shared" si="253"/>
        <v/>
      </c>
      <c r="F3249" s="3" t="str">
        <f t="shared" si="254"/>
        <v/>
      </c>
      <c r="G3249" s="3" t="str">
        <f>IF(A3249="","",IF(HOUR(A3249)&lt;StartHour,StartHour,IF(HOUR(A3249)&gt;FinishHour,FinishHour,HOUR(A3249))))</f>
        <v/>
      </c>
      <c r="H3249" s="3" t="str">
        <f t="shared" si="255"/>
        <v/>
      </c>
      <c r="I3249" s="33" t="e">
        <f>IF(OR(A3249="",B3249=""),NA(),MAX(0,IF(A3249-B3249=0,SameDayCycleTimeSettingValue,(A3249-B3249) *24)))</f>
        <v>#N/A</v>
      </c>
      <c r="J3249" s="33" t="e">
        <f>IF(OR(A3249="",B3249=""),NA(),MAX(0,IF(A3249-B3249=0,SameDayCycleTimeSettingValue,((A3249-B3249) *24)-(INT((A3249-B3249)) * (24-(FinishHour-StartHour))))))</f>
        <v>#N/A</v>
      </c>
      <c r="K3249" s="3" t="e">
        <f ca="1">IF(OR(A3249&lt;&gt;"",B3249=""),NA(),MAX(0,IF(_xlfn.DAYS(NOW(),B3249)=0,SameDayCycleTimeSettingValue,_xlfn.DAYS(NOW(),B3249))))</f>
        <v>#N/A</v>
      </c>
    </row>
    <row r="3250" spans="1:11" x14ac:dyDescent="0.25">
      <c r="A3250" s="32" t="str">
        <f>IF(AND(TRIM(INDEX(CompletedDateValues,ROW(A3250)))&lt;&gt;"",INDEX(CompletedDateValues,ROW(A3250))&gt;0),INDEX(CompletedDateValues,ROW(A3250)),"")</f>
        <v/>
      </c>
      <c r="B3250" s="32" t="str">
        <f>IF(AND(TRIM(INDEX(StartDateValues,ROW(A3250)))&lt;&gt;"",INDEX(StartDateValues,ROW(A3250))&gt;0),INDEX(StartDateValues,ROW(A3250)),"")</f>
        <v/>
      </c>
      <c r="C3250" s="22" t="str">
        <f t="shared" si="251"/>
        <v/>
      </c>
      <c r="D3250" s="3" t="str">
        <f t="shared" si="252"/>
        <v/>
      </c>
      <c r="E3250" s="3" t="str">
        <f t="shared" si="253"/>
        <v/>
      </c>
      <c r="F3250" s="3" t="str">
        <f t="shared" si="254"/>
        <v/>
      </c>
      <c r="G3250" s="3" t="str">
        <f>IF(A3250="","",IF(HOUR(A3250)&lt;StartHour,StartHour,IF(HOUR(A3250)&gt;FinishHour,FinishHour,HOUR(A3250))))</f>
        <v/>
      </c>
      <c r="H3250" s="3" t="str">
        <f t="shared" si="255"/>
        <v/>
      </c>
      <c r="I3250" s="33" t="e">
        <f>IF(OR(A3250="",B3250=""),NA(),MAX(0,IF(A3250-B3250=0,SameDayCycleTimeSettingValue,(A3250-B3250) *24)))</f>
        <v>#N/A</v>
      </c>
      <c r="J3250" s="33" t="e">
        <f>IF(OR(A3250="",B3250=""),NA(),MAX(0,IF(A3250-B3250=0,SameDayCycleTimeSettingValue,((A3250-B3250) *24)-(INT((A3250-B3250)) * (24-(FinishHour-StartHour))))))</f>
        <v>#N/A</v>
      </c>
      <c r="K3250" s="3" t="e">
        <f ca="1">IF(OR(A3250&lt;&gt;"",B3250=""),NA(),MAX(0,IF(_xlfn.DAYS(NOW(),B3250)=0,SameDayCycleTimeSettingValue,_xlfn.DAYS(NOW(),B3250))))</f>
        <v>#N/A</v>
      </c>
    </row>
    <row r="3251" spans="1:11" x14ac:dyDescent="0.25">
      <c r="A3251" s="32" t="str">
        <f>IF(AND(TRIM(INDEX(CompletedDateValues,ROW(A3251)))&lt;&gt;"",INDEX(CompletedDateValues,ROW(A3251))&gt;0),INDEX(CompletedDateValues,ROW(A3251)),"")</f>
        <v/>
      </c>
      <c r="B3251" s="32" t="str">
        <f>IF(AND(TRIM(INDEX(StartDateValues,ROW(A3251)))&lt;&gt;"",INDEX(StartDateValues,ROW(A3251))&gt;0),INDEX(StartDateValues,ROW(A3251)),"")</f>
        <v/>
      </c>
      <c r="C3251" s="22" t="str">
        <f t="shared" si="251"/>
        <v/>
      </c>
      <c r="D3251" s="3" t="str">
        <f t="shared" si="252"/>
        <v/>
      </c>
      <c r="E3251" s="3" t="str">
        <f t="shared" si="253"/>
        <v/>
      </c>
      <c r="F3251" s="3" t="str">
        <f t="shared" si="254"/>
        <v/>
      </c>
      <c r="G3251" s="3" t="str">
        <f>IF(A3251="","",IF(HOUR(A3251)&lt;StartHour,StartHour,IF(HOUR(A3251)&gt;FinishHour,FinishHour,HOUR(A3251))))</f>
        <v/>
      </c>
      <c r="H3251" s="3" t="str">
        <f t="shared" si="255"/>
        <v/>
      </c>
      <c r="I3251" s="33" t="e">
        <f>IF(OR(A3251="",B3251=""),NA(),MAX(0,IF(A3251-B3251=0,SameDayCycleTimeSettingValue,(A3251-B3251) *24)))</f>
        <v>#N/A</v>
      </c>
      <c r="J3251" s="33" t="e">
        <f>IF(OR(A3251="",B3251=""),NA(),MAX(0,IF(A3251-B3251=0,SameDayCycleTimeSettingValue,((A3251-B3251) *24)-(INT((A3251-B3251)) * (24-(FinishHour-StartHour))))))</f>
        <v>#N/A</v>
      </c>
      <c r="K3251" s="3" t="e">
        <f ca="1">IF(OR(A3251&lt;&gt;"",B3251=""),NA(),MAX(0,IF(_xlfn.DAYS(NOW(),B3251)=0,SameDayCycleTimeSettingValue,_xlfn.DAYS(NOW(),B3251))))</f>
        <v>#N/A</v>
      </c>
    </row>
    <row r="3252" spans="1:11" x14ac:dyDescent="0.25">
      <c r="A3252" s="32" t="str">
        <f>IF(AND(TRIM(INDEX(CompletedDateValues,ROW(A3252)))&lt;&gt;"",INDEX(CompletedDateValues,ROW(A3252))&gt;0),INDEX(CompletedDateValues,ROW(A3252)),"")</f>
        <v/>
      </c>
      <c r="B3252" s="32" t="str">
        <f>IF(AND(TRIM(INDEX(StartDateValues,ROW(A3252)))&lt;&gt;"",INDEX(StartDateValues,ROW(A3252))&gt;0),INDEX(StartDateValues,ROW(A3252)),"")</f>
        <v/>
      </c>
      <c r="C3252" s="22" t="str">
        <f t="shared" si="251"/>
        <v/>
      </c>
      <c r="D3252" s="3" t="str">
        <f t="shared" si="252"/>
        <v/>
      </c>
      <c r="E3252" s="3" t="str">
        <f t="shared" si="253"/>
        <v/>
      </c>
      <c r="F3252" s="3" t="str">
        <f t="shared" si="254"/>
        <v/>
      </c>
      <c r="G3252" s="3" t="str">
        <f>IF(A3252="","",IF(HOUR(A3252)&lt;StartHour,StartHour,IF(HOUR(A3252)&gt;FinishHour,FinishHour,HOUR(A3252))))</f>
        <v/>
      </c>
      <c r="H3252" s="3" t="str">
        <f t="shared" si="255"/>
        <v/>
      </c>
      <c r="I3252" s="33" t="e">
        <f>IF(OR(A3252="",B3252=""),NA(),MAX(0,IF(A3252-B3252=0,SameDayCycleTimeSettingValue,(A3252-B3252) *24)))</f>
        <v>#N/A</v>
      </c>
      <c r="J3252" s="33" t="e">
        <f>IF(OR(A3252="",B3252=""),NA(),MAX(0,IF(A3252-B3252=0,SameDayCycleTimeSettingValue,((A3252-B3252) *24)-(INT((A3252-B3252)) * (24-(FinishHour-StartHour))))))</f>
        <v>#N/A</v>
      </c>
      <c r="K3252" s="3" t="e">
        <f ca="1">IF(OR(A3252&lt;&gt;"",B3252=""),NA(),MAX(0,IF(_xlfn.DAYS(NOW(),B3252)=0,SameDayCycleTimeSettingValue,_xlfn.DAYS(NOW(),B3252))))</f>
        <v>#N/A</v>
      </c>
    </row>
    <row r="3253" spans="1:11" x14ac:dyDescent="0.25">
      <c r="A3253" s="32" t="str">
        <f>IF(AND(TRIM(INDEX(CompletedDateValues,ROW(A3253)))&lt;&gt;"",INDEX(CompletedDateValues,ROW(A3253))&gt;0),INDEX(CompletedDateValues,ROW(A3253)),"")</f>
        <v/>
      </c>
      <c r="B3253" s="32" t="str">
        <f>IF(AND(TRIM(INDEX(StartDateValues,ROW(A3253)))&lt;&gt;"",INDEX(StartDateValues,ROW(A3253))&gt;0),INDEX(StartDateValues,ROW(A3253)),"")</f>
        <v/>
      </c>
      <c r="C3253" s="22" t="str">
        <f t="shared" si="251"/>
        <v/>
      </c>
      <c r="D3253" s="3" t="str">
        <f t="shared" si="252"/>
        <v/>
      </c>
      <c r="E3253" s="3" t="str">
        <f t="shared" si="253"/>
        <v/>
      </c>
      <c r="F3253" s="3" t="str">
        <f t="shared" si="254"/>
        <v/>
      </c>
      <c r="G3253" s="3" t="str">
        <f>IF(A3253="","",IF(HOUR(A3253)&lt;StartHour,StartHour,IF(HOUR(A3253)&gt;FinishHour,FinishHour,HOUR(A3253))))</f>
        <v/>
      </c>
      <c r="H3253" s="3" t="str">
        <f t="shared" si="255"/>
        <v/>
      </c>
      <c r="I3253" s="33" t="e">
        <f>IF(OR(A3253="",B3253=""),NA(),MAX(0,IF(A3253-B3253=0,SameDayCycleTimeSettingValue,(A3253-B3253) *24)))</f>
        <v>#N/A</v>
      </c>
      <c r="J3253" s="33" t="e">
        <f>IF(OR(A3253="",B3253=""),NA(),MAX(0,IF(A3253-B3253=0,SameDayCycleTimeSettingValue,((A3253-B3253) *24)-(INT((A3253-B3253)) * (24-(FinishHour-StartHour))))))</f>
        <v>#N/A</v>
      </c>
      <c r="K3253" s="3" t="e">
        <f ca="1">IF(OR(A3253&lt;&gt;"",B3253=""),NA(),MAX(0,IF(_xlfn.DAYS(NOW(),B3253)=0,SameDayCycleTimeSettingValue,_xlfn.DAYS(NOW(),B3253))))</f>
        <v>#N/A</v>
      </c>
    </row>
    <row r="3254" spans="1:11" x14ac:dyDescent="0.25">
      <c r="A3254" s="32" t="str">
        <f>IF(AND(TRIM(INDEX(CompletedDateValues,ROW(A3254)))&lt;&gt;"",INDEX(CompletedDateValues,ROW(A3254))&gt;0),INDEX(CompletedDateValues,ROW(A3254)),"")</f>
        <v/>
      </c>
      <c r="B3254" s="32" t="str">
        <f>IF(AND(TRIM(INDEX(StartDateValues,ROW(A3254)))&lt;&gt;"",INDEX(StartDateValues,ROW(A3254))&gt;0),INDEX(StartDateValues,ROW(A3254)),"")</f>
        <v/>
      </c>
      <c r="C3254" s="22" t="str">
        <f t="shared" si="251"/>
        <v/>
      </c>
      <c r="D3254" s="3" t="str">
        <f t="shared" si="252"/>
        <v/>
      </c>
      <c r="E3254" s="3" t="str">
        <f t="shared" si="253"/>
        <v/>
      </c>
      <c r="F3254" s="3" t="str">
        <f t="shared" si="254"/>
        <v/>
      </c>
      <c r="G3254" s="3" t="str">
        <f>IF(A3254="","",IF(HOUR(A3254)&lt;StartHour,StartHour,IF(HOUR(A3254)&gt;FinishHour,FinishHour,HOUR(A3254))))</f>
        <v/>
      </c>
      <c r="H3254" s="3" t="str">
        <f t="shared" si="255"/>
        <v/>
      </c>
      <c r="I3254" s="33" t="e">
        <f>IF(OR(A3254="",B3254=""),NA(),MAX(0,IF(A3254-B3254=0,SameDayCycleTimeSettingValue,(A3254-B3254) *24)))</f>
        <v>#N/A</v>
      </c>
      <c r="J3254" s="33" t="e">
        <f>IF(OR(A3254="",B3254=""),NA(),MAX(0,IF(A3254-B3254=0,SameDayCycleTimeSettingValue,((A3254-B3254) *24)-(INT((A3254-B3254)) * (24-(FinishHour-StartHour))))))</f>
        <v>#N/A</v>
      </c>
      <c r="K3254" s="3" t="e">
        <f ca="1">IF(OR(A3254&lt;&gt;"",B3254=""),NA(),MAX(0,IF(_xlfn.DAYS(NOW(),B3254)=0,SameDayCycleTimeSettingValue,_xlfn.DAYS(NOW(),B3254))))</f>
        <v>#N/A</v>
      </c>
    </row>
    <row r="3255" spans="1:11" x14ac:dyDescent="0.25">
      <c r="A3255" s="32" t="str">
        <f>IF(AND(TRIM(INDEX(CompletedDateValues,ROW(A3255)))&lt;&gt;"",INDEX(CompletedDateValues,ROW(A3255))&gt;0),INDEX(CompletedDateValues,ROW(A3255)),"")</f>
        <v/>
      </c>
      <c r="B3255" s="32" t="str">
        <f>IF(AND(TRIM(INDEX(StartDateValues,ROW(A3255)))&lt;&gt;"",INDEX(StartDateValues,ROW(A3255))&gt;0),INDEX(StartDateValues,ROW(A3255)),"")</f>
        <v/>
      </c>
      <c r="C3255" s="22" t="str">
        <f t="shared" si="251"/>
        <v/>
      </c>
      <c r="D3255" s="3" t="str">
        <f t="shared" si="252"/>
        <v/>
      </c>
      <c r="E3255" s="3" t="str">
        <f t="shared" si="253"/>
        <v/>
      </c>
      <c r="F3255" s="3" t="str">
        <f t="shared" si="254"/>
        <v/>
      </c>
      <c r="G3255" s="3" t="str">
        <f>IF(A3255="","",IF(HOUR(A3255)&lt;StartHour,StartHour,IF(HOUR(A3255)&gt;FinishHour,FinishHour,HOUR(A3255))))</f>
        <v/>
      </c>
      <c r="H3255" s="3" t="str">
        <f t="shared" si="255"/>
        <v/>
      </c>
      <c r="I3255" s="33" t="e">
        <f>IF(OR(A3255="",B3255=""),NA(),MAX(0,IF(A3255-B3255=0,SameDayCycleTimeSettingValue,(A3255-B3255) *24)))</f>
        <v>#N/A</v>
      </c>
      <c r="J3255" s="33" t="e">
        <f>IF(OR(A3255="",B3255=""),NA(),MAX(0,IF(A3255-B3255=0,SameDayCycleTimeSettingValue,((A3255-B3255) *24)-(INT((A3255-B3255)) * (24-(FinishHour-StartHour))))))</f>
        <v>#N/A</v>
      </c>
      <c r="K3255" s="3" t="e">
        <f ca="1">IF(OR(A3255&lt;&gt;"",B3255=""),NA(),MAX(0,IF(_xlfn.DAYS(NOW(),B3255)=0,SameDayCycleTimeSettingValue,_xlfn.DAYS(NOW(),B3255))))</f>
        <v>#N/A</v>
      </c>
    </row>
    <row r="3256" spans="1:11" x14ac:dyDescent="0.25">
      <c r="A3256" s="32" t="str">
        <f>IF(AND(TRIM(INDEX(CompletedDateValues,ROW(A3256)))&lt;&gt;"",INDEX(CompletedDateValues,ROW(A3256))&gt;0),INDEX(CompletedDateValues,ROW(A3256)),"")</f>
        <v/>
      </c>
      <c r="B3256" s="32" t="str">
        <f>IF(AND(TRIM(INDEX(StartDateValues,ROW(A3256)))&lt;&gt;"",INDEX(StartDateValues,ROW(A3256))&gt;0),INDEX(StartDateValues,ROW(A3256)),"")</f>
        <v/>
      </c>
      <c r="C3256" s="22" t="str">
        <f t="shared" si="251"/>
        <v/>
      </c>
      <c r="D3256" s="3" t="str">
        <f t="shared" si="252"/>
        <v/>
      </c>
      <c r="E3256" s="3" t="str">
        <f t="shared" si="253"/>
        <v/>
      </c>
      <c r="F3256" s="3" t="str">
        <f t="shared" si="254"/>
        <v/>
      </c>
      <c r="G3256" s="3" t="str">
        <f>IF(A3256="","",IF(HOUR(A3256)&lt;StartHour,StartHour,IF(HOUR(A3256)&gt;FinishHour,FinishHour,HOUR(A3256))))</f>
        <v/>
      </c>
      <c r="H3256" s="3" t="str">
        <f t="shared" si="255"/>
        <v/>
      </c>
      <c r="I3256" s="33" t="e">
        <f>IF(OR(A3256="",B3256=""),NA(),MAX(0,IF(A3256-B3256=0,SameDayCycleTimeSettingValue,(A3256-B3256) *24)))</f>
        <v>#N/A</v>
      </c>
      <c r="J3256" s="33" t="e">
        <f>IF(OR(A3256="",B3256=""),NA(),MAX(0,IF(A3256-B3256=0,SameDayCycleTimeSettingValue,((A3256-B3256) *24)-(INT((A3256-B3256)) * (24-(FinishHour-StartHour))))))</f>
        <v>#N/A</v>
      </c>
      <c r="K3256" s="3" t="e">
        <f ca="1">IF(OR(A3256&lt;&gt;"",B3256=""),NA(),MAX(0,IF(_xlfn.DAYS(NOW(),B3256)=0,SameDayCycleTimeSettingValue,_xlfn.DAYS(NOW(),B3256))))</f>
        <v>#N/A</v>
      </c>
    </row>
    <row r="3257" spans="1:11" x14ac:dyDescent="0.25">
      <c r="A3257" s="32" t="str">
        <f>IF(AND(TRIM(INDEX(CompletedDateValues,ROW(A3257)))&lt;&gt;"",INDEX(CompletedDateValues,ROW(A3257))&gt;0),INDEX(CompletedDateValues,ROW(A3257)),"")</f>
        <v/>
      </c>
      <c r="B3257" s="32" t="str">
        <f>IF(AND(TRIM(INDEX(StartDateValues,ROW(A3257)))&lt;&gt;"",INDEX(StartDateValues,ROW(A3257))&gt;0),INDEX(StartDateValues,ROW(A3257)),"")</f>
        <v/>
      </c>
      <c r="C3257" s="22" t="str">
        <f t="shared" si="251"/>
        <v/>
      </c>
      <c r="D3257" s="3" t="str">
        <f t="shared" si="252"/>
        <v/>
      </c>
      <c r="E3257" s="3" t="str">
        <f t="shared" si="253"/>
        <v/>
      </c>
      <c r="F3257" s="3" t="str">
        <f t="shared" si="254"/>
        <v/>
      </c>
      <c r="G3257" s="3" t="str">
        <f>IF(A3257="","",IF(HOUR(A3257)&lt;StartHour,StartHour,IF(HOUR(A3257)&gt;FinishHour,FinishHour,HOUR(A3257))))</f>
        <v/>
      </c>
      <c r="H3257" s="3" t="str">
        <f t="shared" si="255"/>
        <v/>
      </c>
      <c r="I3257" s="33" t="e">
        <f>IF(OR(A3257="",B3257=""),NA(),MAX(0,IF(A3257-B3257=0,SameDayCycleTimeSettingValue,(A3257-B3257) *24)))</f>
        <v>#N/A</v>
      </c>
      <c r="J3257" s="33" t="e">
        <f>IF(OR(A3257="",B3257=""),NA(),MAX(0,IF(A3257-B3257=0,SameDayCycleTimeSettingValue,((A3257-B3257) *24)-(INT((A3257-B3257)) * (24-(FinishHour-StartHour))))))</f>
        <v>#N/A</v>
      </c>
      <c r="K3257" s="3" t="e">
        <f ca="1">IF(OR(A3257&lt;&gt;"",B3257=""),NA(),MAX(0,IF(_xlfn.DAYS(NOW(),B3257)=0,SameDayCycleTimeSettingValue,_xlfn.DAYS(NOW(),B3257))))</f>
        <v>#N/A</v>
      </c>
    </row>
    <row r="3258" spans="1:11" x14ac:dyDescent="0.25">
      <c r="A3258" s="32" t="str">
        <f>IF(AND(TRIM(INDEX(CompletedDateValues,ROW(A3258)))&lt;&gt;"",INDEX(CompletedDateValues,ROW(A3258))&gt;0),INDEX(CompletedDateValues,ROW(A3258)),"")</f>
        <v/>
      </c>
      <c r="B3258" s="32" t="str">
        <f>IF(AND(TRIM(INDEX(StartDateValues,ROW(A3258)))&lt;&gt;"",INDEX(StartDateValues,ROW(A3258))&gt;0),INDEX(StartDateValues,ROW(A3258)),"")</f>
        <v/>
      </c>
      <c r="C3258" s="22" t="str">
        <f t="shared" si="251"/>
        <v/>
      </c>
      <c r="D3258" s="3" t="str">
        <f t="shared" si="252"/>
        <v/>
      </c>
      <c r="E3258" s="3" t="str">
        <f t="shared" si="253"/>
        <v/>
      </c>
      <c r="F3258" s="3" t="str">
        <f t="shared" si="254"/>
        <v/>
      </c>
      <c r="G3258" s="3" t="str">
        <f>IF(A3258="","",IF(HOUR(A3258)&lt;StartHour,StartHour,IF(HOUR(A3258)&gt;FinishHour,FinishHour,HOUR(A3258))))</f>
        <v/>
      </c>
      <c r="H3258" s="3" t="str">
        <f t="shared" si="255"/>
        <v/>
      </c>
      <c r="I3258" s="33" t="e">
        <f>IF(OR(A3258="",B3258=""),NA(),MAX(0,IF(A3258-B3258=0,SameDayCycleTimeSettingValue,(A3258-B3258) *24)))</f>
        <v>#N/A</v>
      </c>
      <c r="J3258" s="33" t="e">
        <f>IF(OR(A3258="",B3258=""),NA(),MAX(0,IF(A3258-B3258=0,SameDayCycleTimeSettingValue,((A3258-B3258) *24)-(INT((A3258-B3258)) * (24-(FinishHour-StartHour))))))</f>
        <v>#N/A</v>
      </c>
      <c r="K3258" s="3" t="e">
        <f ca="1">IF(OR(A3258&lt;&gt;"",B3258=""),NA(),MAX(0,IF(_xlfn.DAYS(NOW(),B3258)=0,SameDayCycleTimeSettingValue,_xlfn.DAYS(NOW(),B3258))))</f>
        <v>#N/A</v>
      </c>
    </row>
    <row r="3259" spans="1:11" x14ac:dyDescent="0.25">
      <c r="A3259" s="32" t="str">
        <f>IF(AND(TRIM(INDEX(CompletedDateValues,ROW(A3259)))&lt;&gt;"",INDEX(CompletedDateValues,ROW(A3259))&gt;0),INDEX(CompletedDateValues,ROW(A3259)),"")</f>
        <v/>
      </c>
      <c r="B3259" s="32" t="str">
        <f>IF(AND(TRIM(INDEX(StartDateValues,ROW(A3259)))&lt;&gt;"",INDEX(StartDateValues,ROW(A3259))&gt;0),INDEX(StartDateValues,ROW(A3259)),"")</f>
        <v/>
      </c>
      <c r="C3259" s="22" t="str">
        <f t="shared" si="251"/>
        <v/>
      </c>
      <c r="D3259" s="3" t="str">
        <f t="shared" si="252"/>
        <v/>
      </c>
      <c r="E3259" s="3" t="str">
        <f t="shared" si="253"/>
        <v/>
      </c>
      <c r="F3259" s="3" t="str">
        <f t="shared" si="254"/>
        <v/>
      </c>
      <c r="G3259" s="3" t="str">
        <f>IF(A3259="","",IF(HOUR(A3259)&lt;StartHour,StartHour,IF(HOUR(A3259)&gt;FinishHour,FinishHour,HOUR(A3259))))</f>
        <v/>
      </c>
      <c r="H3259" s="3" t="str">
        <f t="shared" si="255"/>
        <v/>
      </c>
      <c r="I3259" s="33" t="e">
        <f>IF(OR(A3259="",B3259=""),NA(),MAX(0,IF(A3259-B3259=0,SameDayCycleTimeSettingValue,(A3259-B3259) *24)))</f>
        <v>#N/A</v>
      </c>
      <c r="J3259" s="33" t="e">
        <f>IF(OR(A3259="",B3259=""),NA(),MAX(0,IF(A3259-B3259=0,SameDayCycleTimeSettingValue,((A3259-B3259) *24)-(INT((A3259-B3259)) * (24-(FinishHour-StartHour))))))</f>
        <v>#N/A</v>
      </c>
      <c r="K3259" s="3" t="e">
        <f ca="1">IF(OR(A3259&lt;&gt;"",B3259=""),NA(),MAX(0,IF(_xlfn.DAYS(NOW(),B3259)=0,SameDayCycleTimeSettingValue,_xlfn.DAYS(NOW(),B3259))))</f>
        <v>#N/A</v>
      </c>
    </row>
    <row r="3260" spans="1:11" x14ac:dyDescent="0.25">
      <c r="A3260" s="32" t="str">
        <f>IF(AND(TRIM(INDEX(CompletedDateValues,ROW(A3260)))&lt;&gt;"",INDEX(CompletedDateValues,ROW(A3260))&gt;0),INDEX(CompletedDateValues,ROW(A3260)),"")</f>
        <v/>
      </c>
      <c r="B3260" s="32" t="str">
        <f>IF(AND(TRIM(INDEX(StartDateValues,ROW(A3260)))&lt;&gt;"",INDEX(StartDateValues,ROW(A3260))&gt;0),INDEX(StartDateValues,ROW(A3260)),"")</f>
        <v/>
      </c>
      <c r="C3260" s="22" t="str">
        <f t="shared" si="251"/>
        <v/>
      </c>
      <c r="D3260" s="3" t="str">
        <f t="shared" si="252"/>
        <v/>
      </c>
      <c r="E3260" s="3" t="str">
        <f t="shared" si="253"/>
        <v/>
      </c>
      <c r="F3260" s="3" t="str">
        <f t="shared" si="254"/>
        <v/>
      </c>
      <c r="G3260" s="3" t="str">
        <f>IF(A3260="","",IF(HOUR(A3260)&lt;StartHour,StartHour,IF(HOUR(A3260)&gt;FinishHour,FinishHour,HOUR(A3260))))</f>
        <v/>
      </c>
      <c r="H3260" s="3" t="str">
        <f t="shared" si="255"/>
        <v/>
      </c>
      <c r="I3260" s="33" t="e">
        <f>IF(OR(A3260="",B3260=""),NA(),MAX(0,IF(A3260-B3260=0,SameDayCycleTimeSettingValue,(A3260-B3260) *24)))</f>
        <v>#N/A</v>
      </c>
      <c r="J3260" s="33" t="e">
        <f>IF(OR(A3260="",B3260=""),NA(),MAX(0,IF(A3260-B3260=0,SameDayCycleTimeSettingValue,((A3260-B3260) *24)-(INT((A3260-B3260)) * (24-(FinishHour-StartHour))))))</f>
        <v>#N/A</v>
      </c>
      <c r="K3260" s="3" t="e">
        <f ca="1">IF(OR(A3260&lt;&gt;"",B3260=""),NA(),MAX(0,IF(_xlfn.DAYS(NOW(),B3260)=0,SameDayCycleTimeSettingValue,_xlfn.DAYS(NOW(),B3260))))</f>
        <v>#N/A</v>
      </c>
    </row>
    <row r="3261" spans="1:11" x14ac:dyDescent="0.25">
      <c r="A3261" s="32" t="str">
        <f>IF(AND(TRIM(INDEX(CompletedDateValues,ROW(A3261)))&lt;&gt;"",INDEX(CompletedDateValues,ROW(A3261))&gt;0),INDEX(CompletedDateValues,ROW(A3261)),"")</f>
        <v/>
      </c>
      <c r="B3261" s="32" t="str">
        <f>IF(AND(TRIM(INDEX(StartDateValues,ROW(A3261)))&lt;&gt;"",INDEX(StartDateValues,ROW(A3261))&gt;0),INDEX(StartDateValues,ROW(A3261)),"")</f>
        <v/>
      </c>
      <c r="C3261" s="22" t="str">
        <f t="shared" si="251"/>
        <v/>
      </c>
      <c r="D3261" s="3" t="str">
        <f t="shared" si="252"/>
        <v/>
      </c>
      <c r="E3261" s="3" t="str">
        <f t="shared" si="253"/>
        <v/>
      </c>
      <c r="F3261" s="3" t="str">
        <f t="shared" si="254"/>
        <v/>
      </c>
      <c r="G3261" s="3" t="str">
        <f>IF(A3261="","",IF(HOUR(A3261)&lt;StartHour,StartHour,IF(HOUR(A3261)&gt;FinishHour,FinishHour,HOUR(A3261))))</f>
        <v/>
      </c>
      <c r="H3261" s="3" t="str">
        <f t="shared" si="255"/>
        <v/>
      </c>
      <c r="I3261" s="33" t="e">
        <f>IF(OR(A3261="",B3261=""),NA(),MAX(0,IF(A3261-B3261=0,SameDayCycleTimeSettingValue,(A3261-B3261) *24)))</f>
        <v>#N/A</v>
      </c>
      <c r="J3261" s="33" t="e">
        <f>IF(OR(A3261="",B3261=""),NA(),MAX(0,IF(A3261-B3261=0,SameDayCycleTimeSettingValue,((A3261-B3261) *24)-(INT((A3261-B3261)) * (24-(FinishHour-StartHour))))))</f>
        <v>#N/A</v>
      </c>
      <c r="K3261" s="3" t="e">
        <f ca="1">IF(OR(A3261&lt;&gt;"",B3261=""),NA(),MAX(0,IF(_xlfn.DAYS(NOW(),B3261)=0,SameDayCycleTimeSettingValue,_xlfn.DAYS(NOW(),B3261))))</f>
        <v>#N/A</v>
      </c>
    </row>
    <row r="3262" spans="1:11" x14ac:dyDescent="0.25">
      <c r="A3262" s="32" t="str">
        <f>IF(AND(TRIM(INDEX(CompletedDateValues,ROW(A3262)))&lt;&gt;"",INDEX(CompletedDateValues,ROW(A3262))&gt;0),INDEX(CompletedDateValues,ROW(A3262)),"")</f>
        <v/>
      </c>
      <c r="B3262" s="32" t="str">
        <f>IF(AND(TRIM(INDEX(StartDateValues,ROW(A3262)))&lt;&gt;"",INDEX(StartDateValues,ROW(A3262))&gt;0),INDEX(StartDateValues,ROW(A3262)),"")</f>
        <v/>
      </c>
      <c r="C3262" s="22" t="str">
        <f t="shared" si="251"/>
        <v/>
      </c>
      <c r="D3262" s="3" t="str">
        <f t="shared" si="252"/>
        <v/>
      </c>
      <c r="E3262" s="3" t="str">
        <f t="shared" si="253"/>
        <v/>
      </c>
      <c r="F3262" s="3" t="str">
        <f t="shared" si="254"/>
        <v/>
      </c>
      <c r="G3262" s="3" t="str">
        <f>IF(A3262="","",IF(HOUR(A3262)&lt;StartHour,StartHour,IF(HOUR(A3262)&gt;FinishHour,FinishHour,HOUR(A3262))))</f>
        <v/>
      </c>
      <c r="H3262" s="3" t="str">
        <f t="shared" si="255"/>
        <v/>
      </c>
      <c r="I3262" s="33" t="e">
        <f>IF(OR(A3262="",B3262=""),NA(),MAX(0,IF(A3262-B3262=0,SameDayCycleTimeSettingValue,(A3262-B3262) *24)))</f>
        <v>#N/A</v>
      </c>
      <c r="J3262" s="33" t="e">
        <f>IF(OR(A3262="",B3262=""),NA(),MAX(0,IF(A3262-B3262=0,SameDayCycleTimeSettingValue,((A3262-B3262) *24)-(INT((A3262-B3262)) * (24-(FinishHour-StartHour))))))</f>
        <v>#N/A</v>
      </c>
      <c r="K3262" s="3" t="e">
        <f ca="1">IF(OR(A3262&lt;&gt;"",B3262=""),NA(),MAX(0,IF(_xlfn.DAYS(NOW(),B3262)=0,SameDayCycleTimeSettingValue,_xlfn.DAYS(NOW(),B3262))))</f>
        <v>#N/A</v>
      </c>
    </row>
    <row r="3263" spans="1:11" x14ac:dyDescent="0.25">
      <c r="A3263" s="32" t="str">
        <f>IF(AND(TRIM(INDEX(CompletedDateValues,ROW(A3263)))&lt;&gt;"",INDEX(CompletedDateValues,ROW(A3263))&gt;0),INDEX(CompletedDateValues,ROW(A3263)),"")</f>
        <v/>
      </c>
      <c r="B3263" s="32" t="str">
        <f>IF(AND(TRIM(INDEX(StartDateValues,ROW(A3263)))&lt;&gt;"",INDEX(StartDateValues,ROW(A3263))&gt;0),INDEX(StartDateValues,ROW(A3263)),"")</f>
        <v/>
      </c>
      <c r="C3263" s="22" t="str">
        <f t="shared" si="251"/>
        <v/>
      </c>
      <c r="D3263" s="3" t="str">
        <f t="shared" si="252"/>
        <v/>
      </c>
      <c r="E3263" s="3" t="str">
        <f t="shared" si="253"/>
        <v/>
      </c>
      <c r="F3263" s="3" t="str">
        <f t="shared" si="254"/>
        <v/>
      </c>
      <c r="G3263" s="3" t="str">
        <f>IF(A3263="","",IF(HOUR(A3263)&lt;StartHour,StartHour,IF(HOUR(A3263)&gt;FinishHour,FinishHour,HOUR(A3263))))</f>
        <v/>
      </c>
      <c r="H3263" s="3" t="str">
        <f t="shared" si="255"/>
        <v/>
      </c>
      <c r="I3263" s="33" t="e">
        <f>IF(OR(A3263="",B3263=""),NA(),MAX(0,IF(A3263-B3263=0,SameDayCycleTimeSettingValue,(A3263-B3263) *24)))</f>
        <v>#N/A</v>
      </c>
      <c r="J3263" s="33" t="e">
        <f>IF(OR(A3263="",B3263=""),NA(),MAX(0,IF(A3263-B3263=0,SameDayCycleTimeSettingValue,((A3263-B3263) *24)-(INT((A3263-B3263)) * (24-(FinishHour-StartHour))))))</f>
        <v>#N/A</v>
      </c>
      <c r="K3263" s="3" t="e">
        <f ca="1">IF(OR(A3263&lt;&gt;"",B3263=""),NA(),MAX(0,IF(_xlfn.DAYS(NOW(),B3263)=0,SameDayCycleTimeSettingValue,_xlfn.DAYS(NOW(),B3263))))</f>
        <v>#N/A</v>
      </c>
    </row>
    <row r="3264" spans="1:11" x14ac:dyDescent="0.25">
      <c r="A3264" s="32" t="str">
        <f>IF(AND(TRIM(INDEX(CompletedDateValues,ROW(A3264)))&lt;&gt;"",INDEX(CompletedDateValues,ROW(A3264))&gt;0),INDEX(CompletedDateValues,ROW(A3264)),"")</f>
        <v/>
      </c>
      <c r="B3264" s="32" t="str">
        <f>IF(AND(TRIM(INDEX(StartDateValues,ROW(A3264)))&lt;&gt;"",INDEX(StartDateValues,ROW(A3264))&gt;0),INDEX(StartDateValues,ROW(A3264)),"")</f>
        <v/>
      </c>
      <c r="C3264" s="22" t="str">
        <f t="shared" si="251"/>
        <v/>
      </c>
      <c r="D3264" s="3" t="str">
        <f t="shared" si="252"/>
        <v/>
      </c>
      <c r="E3264" s="3" t="str">
        <f t="shared" si="253"/>
        <v/>
      </c>
      <c r="F3264" s="3" t="str">
        <f t="shared" si="254"/>
        <v/>
      </c>
      <c r="G3264" s="3" t="str">
        <f>IF(A3264="","",IF(HOUR(A3264)&lt;StartHour,StartHour,IF(HOUR(A3264)&gt;FinishHour,FinishHour,HOUR(A3264))))</f>
        <v/>
      </c>
      <c r="H3264" s="3" t="str">
        <f t="shared" si="255"/>
        <v/>
      </c>
      <c r="I3264" s="33" t="e">
        <f>IF(OR(A3264="",B3264=""),NA(),MAX(0,IF(A3264-B3264=0,SameDayCycleTimeSettingValue,(A3264-B3264) *24)))</f>
        <v>#N/A</v>
      </c>
      <c r="J3264" s="33" t="e">
        <f>IF(OR(A3264="",B3264=""),NA(),MAX(0,IF(A3264-B3264=0,SameDayCycleTimeSettingValue,((A3264-B3264) *24)-(INT((A3264-B3264)) * (24-(FinishHour-StartHour))))))</f>
        <v>#N/A</v>
      </c>
      <c r="K3264" s="3" t="e">
        <f ca="1">IF(OR(A3264&lt;&gt;"",B3264=""),NA(),MAX(0,IF(_xlfn.DAYS(NOW(),B3264)=0,SameDayCycleTimeSettingValue,_xlfn.DAYS(NOW(),B3264))))</f>
        <v>#N/A</v>
      </c>
    </row>
    <row r="3265" spans="1:11" x14ac:dyDescent="0.25">
      <c r="A3265" s="32" t="str">
        <f>IF(AND(TRIM(INDEX(CompletedDateValues,ROW(A3265)))&lt;&gt;"",INDEX(CompletedDateValues,ROW(A3265))&gt;0),INDEX(CompletedDateValues,ROW(A3265)),"")</f>
        <v/>
      </c>
      <c r="B3265" s="32" t="str">
        <f>IF(AND(TRIM(INDEX(StartDateValues,ROW(A3265)))&lt;&gt;"",INDEX(StartDateValues,ROW(A3265))&gt;0),INDEX(StartDateValues,ROW(A3265)),"")</f>
        <v/>
      </c>
      <c r="C3265" s="22" t="str">
        <f t="shared" si="251"/>
        <v/>
      </c>
      <c r="D3265" s="3" t="str">
        <f t="shared" si="252"/>
        <v/>
      </c>
      <c r="E3265" s="3" t="str">
        <f t="shared" si="253"/>
        <v/>
      </c>
      <c r="F3265" s="3" t="str">
        <f t="shared" si="254"/>
        <v/>
      </c>
      <c r="G3265" s="3" t="str">
        <f>IF(A3265="","",IF(HOUR(A3265)&lt;StartHour,StartHour,IF(HOUR(A3265)&gt;FinishHour,FinishHour,HOUR(A3265))))</f>
        <v/>
      </c>
      <c r="H3265" s="3" t="str">
        <f t="shared" si="255"/>
        <v/>
      </c>
      <c r="I3265" s="33" t="e">
        <f>IF(OR(A3265="",B3265=""),NA(),MAX(0,IF(A3265-B3265=0,SameDayCycleTimeSettingValue,(A3265-B3265) *24)))</f>
        <v>#N/A</v>
      </c>
      <c r="J3265" s="33" t="e">
        <f>IF(OR(A3265="",B3265=""),NA(),MAX(0,IF(A3265-B3265=0,SameDayCycleTimeSettingValue,((A3265-B3265) *24)-(INT((A3265-B3265)) * (24-(FinishHour-StartHour))))))</f>
        <v>#N/A</v>
      </c>
      <c r="K3265" s="3" t="e">
        <f ca="1">IF(OR(A3265&lt;&gt;"",B3265=""),NA(),MAX(0,IF(_xlfn.DAYS(NOW(),B3265)=0,SameDayCycleTimeSettingValue,_xlfn.DAYS(NOW(),B3265))))</f>
        <v>#N/A</v>
      </c>
    </row>
    <row r="3266" spans="1:11" x14ac:dyDescent="0.25">
      <c r="A3266" s="32" t="str">
        <f>IF(AND(TRIM(INDEX(CompletedDateValues,ROW(A3266)))&lt;&gt;"",INDEX(CompletedDateValues,ROW(A3266))&gt;0),INDEX(CompletedDateValues,ROW(A3266)),"")</f>
        <v/>
      </c>
      <c r="B3266" s="32" t="str">
        <f>IF(AND(TRIM(INDEX(StartDateValues,ROW(A3266)))&lt;&gt;"",INDEX(StartDateValues,ROW(A3266))&gt;0),INDEX(StartDateValues,ROW(A3266)),"")</f>
        <v/>
      </c>
      <c r="C3266" s="22" t="str">
        <f t="shared" si="251"/>
        <v/>
      </c>
      <c r="D3266" s="3" t="str">
        <f t="shared" si="252"/>
        <v/>
      </c>
      <c r="E3266" s="3" t="str">
        <f t="shared" si="253"/>
        <v/>
      </c>
      <c r="F3266" s="3" t="str">
        <f t="shared" si="254"/>
        <v/>
      </c>
      <c r="G3266" s="3" t="str">
        <f>IF(A3266="","",IF(HOUR(A3266)&lt;StartHour,StartHour,IF(HOUR(A3266)&gt;FinishHour,FinishHour,HOUR(A3266))))</f>
        <v/>
      </c>
      <c r="H3266" s="3" t="str">
        <f t="shared" si="255"/>
        <v/>
      </c>
      <c r="I3266" s="33" t="e">
        <f>IF(OR(A3266="",B3266=""),NA(),MAX(0,IF(A3266-B3266=0,SameDayCycleTimeSettingValue,(A3266-B3266) *24)))</f>
        <v>#N/A</v>
      </c>
      <c r="J3266" s="33" t="e">
        <f>IF(OR(A3266="",B3266=""),NA(),MAX(0,IF(A3266-B3266=0,SameDayCycleTimeSettingValue,((A3266-B3266) *24)-(INT((A3266-B3266)) * (24-(FinishHour-StartHour))))))</f>
        <v>#N/A</v>
      </c>
      <c r="K3266" s="3" t="e">
        <f ca="1">IF(OR(A3266&lt;&gt;"",B3266=""),NA(),MAX(0,IF(_xlfn.DAYS(NOW(),B3266)=0,SameDayCycleTimeSettingValue,_xlfn.DAYS(NOW(),B3266))))</f>
        <v>#N/A</v>
      </c>
    </row>
    <row r="3267" spans="1:11" x14ac:dyDescent="0.25">
      <c r="A3267" s="32" t="str">
        <f>IF(AND(TRIM(INDEX(CompletedDateValues,ROW(A3267)))&lt;&gt;"",INDEX(CompletedDateValues,ROW(A3267))&gt;0),INDEX(CompletedDateValues,ROW(A3267)),"")</f>
        <v/>
      </c>
      <c r="B3267" s="32" t="str">
        <f>IF(AND(TRIM(INDEX(StartDateValues,ROW(A3267)))&lt;&gt;"",INDEX(StartDateValues,ROW(A3267))&gt;0),INDEX(StartDateValues,ROW(A3267)),"")</f>
        <v/>
      </c>
      <c r="C3267" s="22" t="str">
        <f t="shared" ref="C3267:C3330" si="256">IF(AND(TRIM(INDEX(WorkTypeValues,ROW(A3267)))&lt;&gt;"",INDEX(WorkTypeValues,ROW(A3267))&gt;0),INDEX(WorkTypeValues,ROW(A3267)),"")</f>
        <v/>
      </c>
      <c r="D3267" s="3" t="str">
        <f t="shared" ref="D3267:D3330" si="257">IF(A3267="", "",YEAR(A3267))</f>
        <v/>
      </c>
      <c r="E3267" s="3" t="str">
        <f t="shared" ref="E3267:E3330" si="258">IF(A3267="","",MONTH(A3267))</f>
        <v/>
      </c>
      <c r="F3267" s="3" t="str">
        <f t="shared" ref="F3267:F3330" si="259">IF(A3267="","",DAY(A3267))</f>
        <v/>
      </c>
      <c r="G3267" s="3" t="str">
        <f>IF(A3267="","",IF(HOUR(A3267)&lt;StartHour,StartHour,IF(HOUR(A3267)&gt;FinishHour,FinishHour,HOUR(A3267))))</f>
        <v/>
      </c>
      <c r="H3267" s="3" t="str">
        <f t="shared" ref="H3267:H3330" si="260">IF(D3267="","",D3267&amp;"-"&amp;TEXT(E3267,"00") &amp;"-"&amp;TEXT(F3267,"00") &amp;"-"&amp;TEXT(G3267,"00"))</f>
        <v/>
      </c>
      <c r="I3267" s="33" t="e">
        <f>IF(OR(A3267="",B3267=""),NA(),MAX(0,IF(A3267-B3267=0,SameDayCycleTimeSettingValue,(A3267-B3267) *24)))</f>
        <v>#N/A</v>
      </c>
      <c r="J3267" s="33" t="e">
        <f>IF(OR(A3267="",B3267=""),NA(),MAX(0,IF(A3267-B3267=0,SameDayCycleTimeSettingValue,((A3267-B3267) *24)-(INT((A3267-B3267)) * (24-(FinishHour-StartHour))))))</f>
        <v>#N/A</v>
      </c>
      <c r="K3267" s="3" t="e">
        <f ca="1">IF(OR(A3267&lt;&gt;"",B3267=""),NA(),MAX(0,IF(_xlfn.DAYS(NOW(),B3267)=0,SameDayCycleTimeSettingValue,_xlfn.DAYS(NOW(),B3267))))</f>
        <v>#N/A</v>
      </c>
    </row>
    <row r="3268" spans="1:11" x14ac:dyDescent="0.25">
      <c r="A3268" s="32" t="str">
        <f>IF(AND(TRIM(INDEX(CompletedDateValues,ROW(A3268)))&lt;&gt;"",INDEX(CompletedDateValues,ROW(A3268))&gt;0),INDEX(CompletedDateValues,ROW(A3268)),"")</f>
        <v/>
      </c>
      <c r="B3268" s="32" t="str">
        <f>IF(AND(TRIM(INDEX(StartDateValues,ROW(A3268)))&lt;&gt;"",INDEX(StartDateValues,ROW(A3268))&gt;0),INDEX(StartDateValues,ROW(A3268)),"")</f>
        <v/>
      </c>
      <c r="C3268" s="22" t="str">
        <f t="shared" si="256"/>
        <v/>
      </c>
      <c r="D3268" s="3" t="str">
        <f t="shared" si="257"/>
        <v/>
      </c>
      <c r="E3268" s="3" t="str">
        <f t="shared" si="258"/>
        <v/>
      </c>
      <c r="F3268" s="3" t="str">
        <f t="shared" si="259"/>
        <v/>
      </c>
      <c r="G3268" s="3" t="str">
        <f>IF(A3268="","",IF(HOUR(A3268)&lt;StartHour,StartHour,IF(HOUR(A3268)&gt;FinishHour,FinishHour,HOUR(A3268))))</f>
        <v/>
      </c>
      <c r="H3268" s="3" t="str">
        <f t="shared" si="260"/>
        <v/>
      </c>
      <c r="I3268" s="33" t="e">
        <f>IF(OR(A3268="",B3268=""),NA(),MAX(0,IF(A3268-B3268=0,SameDayCycleTimeSettingValue,(A3268-B3268) *24)))</f>
        <v>#N/A</v>
      </c>
      <c r="J3268" s="33" t="e">
        <f>IF(OR(A3268="",B3268=""),NA(),MAX(0,IF(A3268-B3268=0,SameDayCycleTimeSettingValue,((A3268-B3268) *24)-(INT((A3268-B3268)) * (24-(FinishHour-StartHour))))))</f>
        <v>#N/A</v>
      </c>
      <c r="K3268" s="3" t="e">
        <f ca="1">IF(OR(A3268&lt;&gt;"",B3268=""),NA(),MAX(0,IF(_xlfn.DAYS(NOW(),B3268)=0,SameDayCycleTimeSettingValue,_xlfn.DAYS(NOW(),B3268))))</f>
        <v>#N/A</v>
      </c>
    </row>
    <row r="3269" spans="1:11" x14ac:dyDescent="0.25">
      <c r="A3269" s="32" t="str">
        <f>IF(AND(TRIM(INDEX(CompletedDateValues,ROW(A3269)))&lt;&gt;"",INDEX(CompletedDateValues,ROW(A3269))&gt;0),INDEX(CompletedDateValues,ROW(A3269)),"")</f>
        <v/>
      </c>
      <c r="B3269" s="32" t="str">
        <f>IF(AND(TRIM(INDEX(StartDateValues,ROW(A3269)))&lt;&gt;"",INDEX(StartDateValues,ROW(A3269))&gt;0),INDEX(StartDateValues,ROW(A3269)),"")</f>
        <v/>
      </c>
      <c r="C3269" s="22" t="str">
        <f t="shared" si="256"/>
        <v/>
      </c>
      <c r="D3269" s="3" t="str">
        <f t="shared" si="257"/>
        <v/>
      </c>
      <c r="E3269" s="3" t="str">
        <f t="shared" si="258"/>
        <v/>
      </c>
      <c r="F3269" s="3" t="str">
        <f t="shared" si="259"/>
        <v/>
      </c>
      <c r="G3269" s="3" t="str">
        <f>IF(A3269="","",IF(HOUR(A3269)&lt;StartHour,StartHour,IF(HOUR(A3269)&gt;FinishHour,FinishHour,HOUR(A3269))))</f>
        <v/>
      </c>
      <c r="H3269" s="3" t="str">
        <f t="shared" si="260"/>
        <v/>
      </c>
      <c r="I3269" s="33" t="e">
        <f>IF(OR(A3269="",B3269=""),NA(),MAX(0,IF(A3269-B3269=0,SameDayCycleTimeSettingValue,(A3269-B3269) *24)))</f>
        <v>#N/A</v>
      </c>
      <c r="J3269" s="33" t="e">
        <f>IF(OR(A3269="",B3269=""),NA(),MAX(0,IF(A3269-B3269=0,SameDayCycleTimeSettingValue,((A3269-B3269) *24)-(INT((A3269-B3269)) * (24-(FinishHour-StartHour))))))</f>
        <v>#N/A</v>
      </c>
      <c r="K3269" s="3" t="e">
        <f ca="1">IF(OR(A3269&lt;&gt;"",B3269=""),NA(),MAX(0,IF(_xlfn.DAYS(NOW(),B3269)=0,SameDayCycleTimeSettingValue,_xlfn.DAYS(NOW(),B3269))))</f>
        <v>#N/A</v>
      </c>
    </row>
    <row r="3270" spans="1:11" x14ac:dyDescent="0.25">
      <c r="A3270" s="32" t="str">
        <f>IF(AND(TRIM(INDEX(CompletedDateValues,ROW(A3270)))&lt;&gt;"",INDEX(CompletedDateValues,ROW(A3270))&gt;0),INDEX(CompletedDateValues,ROW(A3270)),"")</f>
        <v/>
      </c>
      <c r="B3270" s="32" t="str">
        <f>IF(AND(TRIM(INDEX(StartDateValues,ROW(A3270)))&lt;&gt;"",INDEX(StartDateValues,ROW(A3270))&gt;0),INDEX(StartDateValues,ROW(A3270)),"")</f>
        <v/>
      </c>
      <c r="C3270" s="22" t="str">
        <f t="shared" si="256"/>
        <v/>
      </c>
      <c r="D3270" s="3" t="str">
        <f t="shared" si="257"/>
        <v/>
      </c>
      <c r="E3270" s="3" t="str">
        <f t="shared" si="258"/>
        <v/>
      </c>
      <c r="F3270" s="3" t="str">
        <f t="shared" si="259"/>
        <v/>
      </c>
      <c r="G3270" s="3" t="str">
        <f>IF(A3270="","",IF(HOUR(A3270)&lt;StartHour,StartHour,IF(HOUR(A3270)&gt;FinishHour,FinishHour,HOUR(A3270))))</f>
        <v/>
      </c>
      <c r="H3270" s="3" t="str">
        <f t="shared" si="260"/>
        <v/>
      </c>
      <c r="I3270" s="33" t="e">
        <f>IF(OR(A3270="",B3270=""),NA(),MAX(0,IF(A3270-B3270=0,SameDayCycleTimeSettingValue,(A3270-B3270) *24)))</f>
        <v>#N/A</v>
      </c>
      <c r="J3270" s="33" t="e">
        <f>IF(OR(A3270="",B3270=""),NA(),MAX(0,IF(A3270-B3270=0,SameDayCycleTimeSettingValue,((A3270-B3270) *24)-(INT((A3270-B3270)) * (24-(FinishHour-StartHour))))))</f>
        <v>#N/A</v>
      </c>
      <c r="K3270" s="3" t="e">
        <f ca="1">IF(OR(A3270&lt;&gt;"",B3270=""),NA(),MAX(0,IF(_xlfn.DAYS(NOW(),B3270)=0,SameDayCycleTimeSettingValue,_xlfn.DAYS(NOW(),B3270))))</f>
        <v>#N/A</v>
      </c>
    </row>
    <row r="3271" spans="1:11" x14ac:dyDescent="0.25">
      <c r="A3271" s="32" t="str">
        <f>IF(AND(TRIM(INDEX(CompletedDateValues,ROW(A3271)))&lt;&gt;"",INDEX(CompletedDateValues,ROW(A3271))&gt;0),INDEX(CompletedDateValues,ROW(A3271)),"")</f>
        <v/>
      </c>
      <c r="B3271" s="32" t="str">
        <f>IF(AND(TRIM(INDEX(StartDateValues,ROW(A3271)))&lt;&gt;"",INDEX(StartDateValues,ROW(A3271))&gt;0),INDEX(StartDateValues,ROW(A3271)),"")</f>
        <v/>
      </c>
      <c r="C3271" s="22" t="str">
        <f t="shared" si="256"/>
        <v/>
      </c>
      <c r="D3271" s="3" t="str">
        <f t="shared" si="257"/>
        <v/>
      </c>
      <c r="E3271" s="3" t="str">
        <f t="shared" si="258"/>
        <v/>
      </c>
      <c r="F3271" s="3" t="str">
        <f t="shared" si="259"/>
        <v/>
      </c>
      <c r="G3271" s="3" t="str">
        <f>IF(A3271="","",IF(HOUR(A3271)&lt;StartHour,StartHour,IF(HOUR(A3271)&gt;FinishHour,FinishHour,HOUR(A3271))))</f>
        <v/>
      </c>
      <c r="H3271" s="3" t="str">
        <f t="shared" si="260"/>
        <v/>
      </c>
      <c r="I3271" s="33" t="e">
        <f>IF(OR(A3271="",B3271=""),NA(),MAX(0,IF(A3271-B3271=0,SameDayCycleTimeSettingValue,(A3271-B3271) *24)))</f>
        <v>#N/A</v>
      </c>
      <c r="J3271" s="33" t="e">
        <f>IF(OR(A3271="",B3271=""),NA(),MAX(0,IF(A3271-B3271=0,SameDayCycleTimeSettingValue,((A3271-B3271) *24)-(INT((A3271-B3271)) * (24-(FinishHour-StartHour))))))</f>
        <v>#N/A</v>
      </c>
      <c r="K3271" s="3" t="e">
        <f ca="1">IF(OR(A3271&lt;&gt;"",B3271=""),NA(),MAX(0,IF(_xlfn.DAYS(NOW(),B3271)=0,SameDayCycleTimeSettingValue,_xlfn.DAYS(NOW(),B3271))))</f>
        <v>#N/A</v>
      </c>
    </row>
    <row r="3272" spans="1:11" x14ac:dyDescent="0.25">
      <c r="A3272" s="32" t="str">
        <f>IF(AND(TRIM(INDEX(CompletedDateValues,ROW(A3272)))&lt;&gt;"",INDEX(CompletedDateValues,ROW(A3272))&gt;0),INDEX(CompletedDateValues,ROW(A3272)),"")</f>
        <v/>
      </c>
      <c r="B3272" s="32" t="str">
        <f>IF(AND(TRIM(INDEX(StartDateValues,ROW(A3272)))&lt;&gt;"",INDEX(StartDateValues,ROW(A3272))&gt;0),INDEX(StartDateValues,ROW(A3272)),"")</f>
        <v/>
      </c>
      <c r="C3272" s="22" t="str">
        <f t="shared" si="256"/>
        <v/>
      </c>
      <c r="D3272" s="3" t="str">
        <f t="shared" si="257"/>
        <v/>
      </c>
      <c r="E3272" s="3" t="str">
        <f t="shared" si="258"/>
        <v/>
      </c>
      <c r="F3272" s="3" t="str">
        <f t="shared" si="259"/>
        <v/>
      </c>
      <c r="G3272" s="3" t="str">
        <f>IF(A3272="","",IF(HOUR(A3272)&lt;StartHour,StartHour,IF(HOUR(A3272)&gt;FinishHour,FinishHour,HOUR(A3272))))</f>
        <v/>
      </c>
      <c r="H3272" s="3" t="str">
        <f t="shared" si="260"/>
        <v/>
      </c>
      <c r="I3272" s="33" t="e">
        <f>IF(OR(A3272="",B3272=""),NA(),MAX(0,IF(A3272-B3272=0,SameDayCycleTimeSettingValue,(A3272-B3272) *24)))</f>
        <v>#N/A</v>
      </c>
      <c r="J3272" s="33" t="e">
        <f>IF(OR(A3272="",B3272=""),NA(),MAX(0,IF(A3272-B3272=0,SameDayCycleTimeSettingValue,((A3272-B3272) *24)-(INT((A3272-B3272)) * (24-(FinishHour-StartHour))))))</f>
        <v>#N/A</v>
      </c>
      <c r="K3272" s="3" t="e">
        <f ca="1">IF(OR(A3272&lt;&gt;"",B3272=""),NA(),MAX(0,IF(_xlfn.DAYS(NOW(),B3272)=0,SameDayCycleTimeSettingValue,_xlfn.DAYS(NOW(),B3272))))</f>
        <v>#N/A</v>
      </c>
    </row>
    <row r="3273" spans="1:11" x14ac:dyDescent="0.25">
      <c r="A3273" s="32" t="str">
        <f>IF(AND(TRIM(INDEX(CompletedDateValues,ROW(A3273)))&lt;&gt;"",INDEX(CompletedDateValues,ROW(A3273))&gt;0),INDEX(CompletedDateValues,ROW(A3273)),"")</f>
        <v/>
      </c>
      <c r="B3273" s="32" t="str">
        <f>IF(AND(TRIM(INDEX(StartDateValues,ROW(A3273)))&lt;&gt;"",INDEX(StartDateValues,ROW(A3273))&gt;0),INDEX(StartDateValues,ROW(A3273)),"")</f>
        <v/>
      </c>
      <c r="C3273" s="22" t="str">
        <f t="shared" si="256"/>
        <v/>
      </c>
      <c r="D3273" s="3" t="str">
        <f t="shared" si="257"/>
        <v/>
      </c>
      <c r="E3273" s="3" t="str">
        <f t="shared" si="258"/>
        <v/>
      </c>
      <c r="F3273" s="3" t="str">
        <f t="shared" si="259"/>
        <v/>
      </c>
      <c r="G3273" s="3" t="str">
        <f>IF(A3273="","",IF(HOUR(A3273)&lt;StartHour,StartHour,IF(HOUR(A3273)&gt;FinishHour,FinishHour,HOUR(A3273))))</f>
        <v/>
      </c>
      <c r="H3273" s="3" t="str">
        <f t="shared" si="260"/>
        <v/>
      </c>
      <c r="I3273" s="33" t="e">
        <f>IF(OR(A3273="",B3273=""),NA(),MAX(0,IF(A3273-B3273=0,SameDayCycleTimeSettingValue,(A3273-B3273) *24)))</f>
        <v>#N/A</v>
      </c>
      <c r="J3273" s="33" t="e">
        <f>IF(OR(A3273="",B3273=""),NA(),MAX(0,IF(A3273-B3273=0,SameDayCycleTimeSettingValue,((A3273-B3273) *24)-(INT((A3273-B3273)) * (24-(FinishHour-StartHour))))))</f>
        <v>#N/A</v>
      </c>
      <c r="K3273" s="3" t="e">
        <f ca="1">IF(OR(A3273&lt;&gt;"",B3273=""),NA(),MAX(0,IF(_xlfn.DAYS(NOW(),B3273)=0,SameDayCycleTimeSettingValue,_xlfn.DAYS(NOW(),B3273))))</f>
        <v>#N/A</v>
      </c>
    </row>
    <row r="3274" spans="1:11" x14ac:dyDescent="0.25">
      <c r="A3274" s="32" t="str">
        <f>IF(AND(TRIM(INDEX(CompletedDateValues,ROW(A3274)))&lt;&gt;"",INDEX(CompletedDateValues,ROW(A3274))&gt;0),INDEX(CompletedDateValues,ROW(A3274)),"")</f>
        <v/>
      </c>
      <c r="B3274" s="32" t="str">
        <f>IF(AND(TRIM(INDEX(StartDateValues,ROW(A3274)))&lt;&gt;"",INDEX(StartDateValues,ROW(A3274))&gt;0),INDEX(StartDateValues,ROW(A3274)),"")</f>
        <v/>
      </c>
      <c r="C3274" s="22" t="str">
        <f t="shared" si="256"/>
        <v/>
      </c>
      <c r="D3274" s="3" t="str">
        <f t="shared" si="257"/>
        <v/>
      </c>
      <c r="E3274" s="3" t="str">
        <f t="shared" si="258"/>
        <v/>
      </c>
      <c r="F3274" s="3" t="str">
        <f t="shared" si="259"/>
        <v/>
      </c>
      <c r="G3274" s="3" t="str">
        <f>IF(A3274="","",IF(HOUR(A3274)&lt;StartHour,StartHour,IF(HOUR(A3274)&gt;FinishHour,FinishHour,HOUR(A3274))))</f>
        <v/>
      </c>
      <c r="H3274" s="3" t="str">
        <f t="shared" si="260"/>
        <v/>
      </c>
      <c r="I3274" s="33" t="e">
        <f>IF(OR(A3274="",B3274=""),NA(),MAX(0,IF(A3274-B3274=0,SameDayCycleTimeSettingValue,(A3274-B3274) *24)))</f>
        <v>#N/A</v>
      </c>
      <c r="J3274" s="33" t="e">
        <f>IF(OR(A3274="",B3274=""),NA(),MAX(0,IF(A3274-B3274=0,SameDayCycleTimeSettingValue,((A3274-B3274) *24)-(INT((A3274-B3274)) * (24-(FinishHour-StartHour))))))</f>
        <v>#N/A</v>
      </c>
      <c r="K3274" s="3" t="e">
        <f ca="1">IF(OR(A3274&lt;&gt;"",B3274=""),NA(),MAX(0,IF(_xlfn.DAYS(NOW(),B3274)=0,SameDayCycleTimeSettingValue,_xlfn.DAYS(NOW(),B3274))))</f>
        <v>#N/A</v>
      </c>
    </row>
    <row r="3275" spans="1:11" x14ac:dyDescent="0.25">
      <c r="A3275" s="32" t="str">
        <f>IF(AND(TRIM(INDEX(CompletedDateValues,ROW(A3275)))&lt;&gt;"",INDEX(CompletedDateValues,ROW(A3275))&gt;0),INDEX(CompletedDateValues,ROW(A3275)),"")</f>
        <v/>
      </c>
      <c r="B3275" s="32" t="str">
        <f>IF(AND(TRIM(INDEX(StartDateValues,ROW(A3275)))&lt;&gt;"",INDEX(StartDateValues,ROW(A3275))&gt;0),INDEX(StartDateValues,ROW(A3275)),"")</f>
        <v/>
      </c>
      <c r="C3275" s="22" t="str">
        <f t="shared" si="256"/>
        <v/>
      </c>
      <c r="D3275" s="3" t="str">
        <f t="shared" si="257"/>
        <v/>
      </c>
      <c r="E3275" s="3" t="str">
        <f t="shared" si="258"/>
        <v/>
      </c>
      <c r="F3275" s="3" t="str">
        <f t="shared" si="259"/>
        <v/>
      </c>
      <c r="G3275" s="3" t="str">
        <f>IF(A3275="","",IF(HOUR(A3275)&lt;StartHour,StartHour,IF(HOUR(A3275)&gt;FinishHour,FinishHour,HOUR(A3275))))</f>
        <v/>
      </c>
      <c r="H3275" s="3" t="str">
        <f t="shared" si="260"/>
        <v/>
      </c>
      <c r="I3275" s="33" t="e">
        <f>IF(OR(A3275="",B3275=""),NA(),MAX(0,IF(A3275-B3275=0,SameDayCycleTimeSettingValue,(A3275-B3275) *24)))</f>
        <v>#N/A</v>
      </c>
      <c r="J3275" s="33" t="e">
        <f>IF(OR(A3275="",B3275=""),NA(),MAX(0,IF(A3275-B3275=0,SameDayCycleTimeSettingValue,((A3275-B3275) *24)-(INT((A3275-B3275)) * (24-(FinishHour-StartHour))))))</f>
        <v>#N/A</v>
      </c>
      <c r="K3275" s="3" t="e">
        <f ca="1">IF(OR(A3275&lt;&gt;"",B3275=""),NA(),MAX(0,IF(_xlfn.DAYS(NOW(),B3275)=0,SameDayCycleTimeSettingValue,_xlfn.DAYS(NOW(),B3275))))</f>
        <v>#N/A</v>
      </c>
    </row>
    <row r="3276" spans="1:11" x14ac:dyDescent="0.25">
      <c r="A3276" s="32" t="str">
        <f>IF(AND(TRIM(INDEX(CompletedDateValues,ROW(A3276)))&lt;&gt;"",INDEX(CompletedDateValues,ROW(A3276))&gt;0),INDEX(CompletedDateValues,ROW(A3276)),"")</f>
        <v/>
      </c>
      <c r="B3276" s="32" t="str">
        <f>IF(AND(TRIM(INDEX(StartDateValues,ROW(A3276)))&lt;&gt;"",INDEX(StartDateValues,ROW(A3276))&gt;0),INDEX(StartDateValues,ROW(A3276)),"")</f>
        <v/>
      </c>
      <c r="C3276" s="22" t="str">
        <f t="shared" si="256"/>
        <v/>
      </c>
      <c r="D3276" s="3" t="str">
        <f t="shared" si="257"/>
        <v/>
      </c>
      <c r="E3276" s="3" t="str">
        <f t="shared" si="258"/>
        <v/>
      </c>
      <c r="F3276" s="3" t="str">
        <f t="shared" si="259"/>
        <v/>
      </c>
      <c r="G3276" s="3" t="str">
        <f>IF(A3276="","",IF(HOUR(A3276)&lt;StartHour,StartHour,IF(HOUR(A3276)&gt;FinishHour,FinishHour,HOUR(A3276))))</f>
        <v/>
      </c>
      <c r="H3276" s="3" t="str">
        <f t="shared" si="260"/>
        <v/>
      </c>
      <c r="I3276" s="33" t="e">
        <f>IF(OR(A3276="",B3276=""),NA(),MAX(0,IF(A3276-B3276=0,SameDayCycleTimeSettingValue,(A3276-B3276) *24)))</f>
        <v>#N/A</v>
      </c>
      <c r="J3276" s="33" t="e">
        <f>IF(OR(A3276="",B3276=""),NA(),MAX(0,IF(A3276-B3276=0,SameDayCycleTimeSettingValue,((A3276-B3276) *24)-(INT((A3276-B3276)) * (24-(FinishHour-StartHour))))))</f>
        <v>#N/A</v>
      </c>
      <c r="K3276" s="3" t="e">
        <f ca="1">IF(OR(A3276&lt;&gt;"",B3276=""),NA(),MAX(0,IF(_xlfn.DAYS(NOW(),B3276)=0,SameDayCycleTimeSettingValue,_xlfn.DAYS(NOW(),B3276))))</f>
        <v>#N/A</v>
      </c>
    </row>
    <row r="3277" spans="1:11" x14ac:dyDescent="0.25">
      <c r="A3277" s="32" t="str">
        <f>IF(AND(TRIM(INDEX(CompletedDateValues,ROW(A3277)))&lt;&gt;"",INDEX(CompletedDateValues,ROW(A3277))&gt;0),INDEX(CompletedDateValues,ROW(A3277)),"")</f>
        <v/>
      </c>
      <c r="B3277" s="32" t="str">
        <f>IF(AND(TRIM(INDEX(StartDateValues,ROW(A3277)))&lt;&gt;"",INDEX(StartDateValues,ROW(A3277))&gt;0),INDEX(StartDateValues,ROW(A3277)),"")</f>
        <v/>
      </c>
      <c r="C3277" s="22" t="str">
        <f t="shared" si="256"/>
        <v/>
      </c>
      <c r="D3277" s="3" t="str">
        <f t="shared" si="257"/>
        <v/>
      </c>
      <c r="E3277" s="3" t="str">
        <f t="shared" si="258"/>
        <v/>
      </c>
      <c r="F3277" s="3" t="str">
        <f t="shared" si="259"/>
        <v/>
      </c>
      <c r="G3277" s="3" t="str">
        <f>IF(A3277="","",IF(HOUR(A3277)&lt;StartHour,StartHour,IF(HOUR(A3277)&gt;FinishHour,FinishHour,HOUR(A3277))))</f>
        <v/>
      </c>
      <c r="H3277" s="3" t="str">
        <f t="shared" si="260"/>
        <v/>
      </c>
      <c r="I3277" s="33" t="e">
        <f>IF(OR(A3277="",B3277=""),NA(),MAX(0,IF(A3277-B3277=0,SameDayCycleTimeSettingValue,(A3277-B3277) *24)))</f>
        <v>#N/A</v>
      </c>
      <c r="J3277" s="33" t="e">
        <f>IF(OR(A3277="",B3277=""),NA(),MAX(0,IF(A3277-B3277=0,SameDayCycleTimeSettingValue,((A3277-B3277) *24)-(INT((A3277-B3277)) * (24-(FinishHour-StartHour))))))</f>
        <v>#N/A</v>
      </c>
      <c r="K3277" s="3" t="e">
        <f ca="1">IF(OR(A3277&lt;&gt;"",B3277=""),NA(),MAX(0,IF(_xlfn.DAYS(NOW(),B3277)=0,SameDayCycleTimeSettingValue,_xlfn.DAYS(NOW(),B3277))))</f>
        <v>#N/A</v>
      </c>
    </row>
    <row r="3278" spans="1:11" x14ac:dyDescent="0.25">
      <c r="A3278" s="32" t="str">
        <f>IF(AND(TRIM(INDEX(CompletedDateValues,ROW(A3278)))&lt;&gt;"",INDEX(CompletedDateValues,ROW(A3278))&gt;0),INDEX(CompletedDateValues,ROW(A3278)),"")</f>
        <v/>
      </c>
      <c r="B3278" s="32" t="str">
        <f>IF(AND(TRIM(INDEX(StartDateValues,ROW(A3278)))&lt;&gt;"",INDEX(StartDateValues,ROW(A3278))&gt;0),INDEX(StartDateValues,ROW(A3278)),"")</f>
        <v/>
      </c>
      <c r="C3278" s="22" t="str">
        <f t="shared" si="256"/>
        <v/>
      </c>
      <c r="D3278" s="3" t="str">
        <f t="shared" si="257"/>
        <v/>
      </c>
      <c r="E3278" s="3" t="str">
        <f t="shared" si="258"/>
        <v/>
      </c>
      <c r="F3278" s="3" t="str">
        <f t="shared" si="259"/>
        <v/>
      </c>
      <c r="G3278" s="3" t="str">
        <f>IF(A3278="","",IF(HOUR(A3278)&lt;StartHour,StartHour,IF(HOUR(A3278)&gt;FinishHour,FinishHour,HOUR(A3278))))</f>
        <v/>
      </c>
      <c r="H3278" s="3" t="str">
        <f t="shared" si="260"/>
        <v/>
      </c>
      <c r="I3278" s="33" t="e">
        <f>IF(OR(A3278="",B3278=""),NA(),MAX(0,IF(A3278-B3278=0,SameDayCycleTimeSettingValue,(A3278-B3278) *24)))</f>
        <v>#N/A</v>
      </c>
      <c r="J3278" s="33" t="e">
        <f>IF(OR(A3278="",B3278=""),NA(),MAX(0,IF(A3278-B3278=0,SameDayCycleTimeSettingValue,((A3278-B3278) *24)-(INT((A3278-B3278)) * (24-(FinishHour-StartHour))))))</f>
        <v>#N/A</v>
      </c>
      <c r="K3278" s="3" t="e">
        <f ca="1">IF(OR(A3278&lt;&gt;"",B3278=""),NA(),MAX(0,IF(_xlfn.DAYS(NOW(),B3278)=0,SameDayCycleTimeSettingValue,_xlfn.DAYS(NOW(),B3278))))</f>
        <v>#N/A</v>
      </c>
    </row>
    <row r="3279" spans="1:11" x14ac:dyDescent="0.25">
      <c r="A3279" s="32" t="str">
        <f>IF(AND(TRIM(INDEX(CompletedDateValues,ROW(A3279)))&lt;&gt;"",INDEX(CompletedDateValues,ROW(A3279))&gt;0),INDEX(CompletedDateValues,ROW(A3279)),"")</f>
        <v/>
      </c>
      <c r="B3279" s="32" t="str">
        <f>IF(AND(TRIM(INDEX(StartDateValues,ROW(A3279)))&lt;&gt;"",INDEX(StartDateValues,ROW(A3279))&gt;0),INDEX(StartDateValues,ROW(A3279)),"")</f>
        <v/>
      </c>
      <c r="C3279" s="22" t="str">
        <f t="shared" si="256"/>
        <v/>
      </c>
      <c r="D3279" s="3" t="str">
        <f t="shared" si="257"/>
        <v/>
      </c>
      <c r="E3279" s="3" t="str">
        <f t="shared" si="258"/>
        <v/>
      </c>
      <c r="F3279" s="3" t="str">
        <f t="shared" si="259"/>
        <v/>
      </c>
      <c r="G3279" s="3" t="str">
        <f>IF(A3279="","",IF(HOUR(A3279)&lt;StartHour,StartHour,IF(HOUR(A3279)&gt;FinishHour,FinishHour,HOUR(A3279))))</f>
        <v/>
      </c>
      <c r="H3279" s="3" t="str">
        <f t="shared" si="260"/>
        <v/>
      </c>
      <c r="I3279" s="33" t="e">
        <f>IF(OR(A3279="",B3279=""),NA(),MAX(0,IF(A3279-B3279=0,SameDayCycleTimeSettingValue,(A3279-B3279) *24)))</f>
        <v>#N/A</v>
      </c>
      <c r="J3279" s="33" t="e">
        <f>IF(OR(A3279="",B3279=""),NA(),MAX(0,IF(A3279-B3279=0,SameDayCycleTimeSettingValue,((A3279-B3279) *24)-(INT((A3279-B3279)) * (24-(FinishHour-StartHour))))))</f>
        <v>#N/A</v>
      </c>
      <c r="K3279" s="3" t="e">
        <f ca="1">IF(OR(A3279&lt;&gt;"",B3279=""),NA(),MAX(0,IF(_xlfn.DAYS(NOW(),B3279)=0,SameDayCycleTimeSettingValue,_xlfn.DAYS(NOW(),B3279))))</f>
        <v>#N/A</v>
      </c>
    </row>
    <row r="3280" spans="1:11" x14ac:dyDescent="0.25">
      <c r="A3280" s="32" t="str">
        <f>IF(AND(TRIM(INDEX(CompletedDateValues,ROW(A3280)))&lt;&gt;"",INDEX(CompletedDateValues,ROW(A3280))&gt;0),INDEX(CompletedDateValues,ROW(A3280)),"")</f>
        <v/>
      </c>
      <c r="B3280" s="32" t="str">
        <f>IF(AND(TRIM(INDEX(StartDateValues,ROW(A3280)))&lt;&gt;"",INDEX(StartDateValues,ROW(A3280))&gt;0),INDEX(StartDateValues,ROW(A3280)),"")</f>
        <v/>
      </c>
      <c r="C3280" s="22" t="str">
        <f t="shared" si="256"/>
        <v/>
      </c>
      <c r="D3280" s="3" t="str">
        <f t="shared" si="257"/>
        <v/>
      </c>
      <c r="E3280" s="3" t="str">
        <f t="shared" si="258"/>
        <v/>
      </c>
      <c r="F3280" s="3" t="str">
        <f t="shared" si="259"/>
        <v/>
      </c>
      <c r="G3280" s="3" t="str">
        <f>IF(A3280="","",IF(HOUR(A3280)&lt;StartHour,StartHour,IF(HOUR(A3280)&gt;FinishHour,FinishHour,HOUR(A3280))))</f>
        <v/>
      </c>
      <c r="H3280" s="3" t="str">
        <f t="shared" si="260"/>
        <v/>
      </c>
      <c r="I3280" s="33" t="e">
        <f>IF(OR(A3280="",B3280=""),NA(),MAX(0,IF(A3280-B3280=0,SameDayCycleTimeSettingValue,(A3280-B3280) *24)))</f>
        <v>#N/A</v>
      </c>
      <c r="J3280" s="33" t="e">
        <f>IF(OR(A3280="",B3280=""),NA(),MAX(0,IF(A3280-B3280=0,SameDayCycleTimeSettingValue,((A3280-B3280) *24)-(INT((A3280-B3280)) * (24-(FinishHour-StartHour))))))</f>
        <v>#N/A</v>
      </c>
      <c r="K3280" s="3" t="e">
        <f ca="1">IF(OR(A3280&lt;&gt;"",B3280=""),NA(),MAX(0,IF(_xlfn.DAYS(NOW(),B3280)=0,SameDayCycleTimeSettingValue,_xlfn.DAYS(NOW(),B3280))))</f>
        <v>#N/A</v>
      </c>
    </row>
    <row r="3281" spans="1:11" x14ac:dyDescent="0.25">
      <c r="A3281" s="32" t="str">
        <f>IF(AND(TRIM(INDEX(CompletedDateValues,ROW(A3281)))&lt;&gt;"",INDEX(CompletedDateValues,ROW(A3281))&gt;0),INDEX(CompletedDateValues,ROW(A3281)),"")</f>
        <v/>
      </c>
      <c r="B3281" s="32" t="str">
        <f>IF(AND(TRIM(INDEX(StartDateValues,ROW(A3281)))&lt;&gt;"",INDEX(StartDateValues,ROW(A3281))&gt;0),INDEX(StartDateValues,ROW(A3281)),"")</f>
        <v/>
      </c>
      <c r="C3281" s="22" t="str">
        <f t="shared" si="256"/>
        <v/>
      </c>
      <c r="D3281" s="3" t="str">
        <f t="shared" si="257"/>
        <v/>
      </c>
      <c r="E3281" s="3" t="str">
        <f t="shared" si="258"/>
        <v/>
      </c>
      <c r="F3281" s="3" t="str">
        <f t="shared" si="259"/>
        <v/>
      </c>
      <c r="G3281" s="3" t="str">
        <f>IF(A3281="","",IF(HOUR(A3281)&lt;StartHour,StartHour,IF(HOUR(A3281)&gt;FinishHour,FinishHour,HOUR(A3281))))</f>
        <v/>
      </c>
      <c r="H3281" s="3" t="str">
        <f t="shared" si="260"/>
        <v/>
      </c>
      <c r="I3281" s="33" t="e">
        <f>IF(OR(A3281="",B3281=""),NA(),MAX(0,IF(A3281-B3281=0,SameDayCycleTimeSettingValue,(A3281-B3281) *24)))</f>
        <v>#N/A</v>
      </c>
      <c r="J3281" s="33" t="e">
        <f>IF(OR(A3281="",B3281=""),NA(),MAX(0,IF(A3281-B3281=0,SameDayCycleTimeSettingValue,((A3281-B3281) *24)-(INT((A3281-B3281)) * (24-(FinishHour-StartHour))))))</f>
        <v>#N/A</v>
      </c>
      <c r="K3281" s="3" t="e">
        <f ca="1">IF(OR(A3281&lt;&gt;"",B3281=""),NA(),MAX(0,IF(_xlfn.DAYS(NOW(),B3281)=0,SameDayCycleTimeSettingValue,_xlfn.DAYS(NOW(),B3281))))</f>
        <v>#N/A</v>
      </c>
    </row>
    <row r="3282" spans="1:11" x14ac:dyDescent="0.25">
      <c r="A3282" s="32" t="str">
        <f>IF(AND(TRIM(INDEX(CompletedDateValues,ROW(A3282)))&lt;&gt;"",INDEX(CompletedDateValues,ROW(A3282))&gt;0),INDEX(CompletedDateValues,ROW(A3282)),"")</f>
        <v/>
      </c>
      <c r="B3282" s="32" t="str">
        <f>IF(AND(TRIM(INDEX(StartDateValues,ROW(A3282)))&lt;&gt;"",INDEX(StartDateValues,ROW(A3282))&gt;0),INDEX(StartDateValues,ROW(A3282)),"")</f>
        <v/>
      </c>
      <c r="C3282" s="22" t="str">
        <f t="shared" si="256"/>
        <v/>
      </c>
      <c r="D3282" s="3" t="str">
        <f t="shared" si="257"/>
        <v/>
      </c>
      <c r="E3282" s="3" t="str">
        <f t="shared" si="258"/>
        <v/>
      </c>
      <c r="F3282" s="3" t="str">
        <f t="shared" si="259"/>
        <v/>
      </c>
      <c r="G3282" s="3" t="str">
        <f>IF(A3282="","",IF(HOUR(A3282)&lt;StartHour,StartHour,IF(HOUR(A3282)&gt;FinishHour,FinishHour,HOUR(A3282))))</f>
        <v/>
      </c>
      <c r="H3282" s="3" t="str">
        <f t="shared" si="260"/>
        <v/>
      </c>
      <c r="I3282" s="33" t="e">
        <f>IF(OR(A3282="",B3282=""),NA(),MAX(0,IF(A3282-B3282=0,SameDayCycleTimeSettingValue,(A3282-B3282) *24)))</f>
        <v>#N/A</v>
      </c>
      <c r="J3282" s="33" t="e">
        <f>IF(OR(A3282="",B3282=""),NA(),MAX(0,IF(A3282-B3282=0,SameDayCycleTimeSettingValue,((A3282-B3282) *24)-(INT((A3282-B3282)) * (24-(FinishHour-StartHour))))))</f>
        <v>#N/A</v>
      </c>
      <c r="K3282" s="3" t="e">
        <f ca="1">IF(OR(A3282&lt;&gt;"",B3282=""),NA(),MAX(0,IF(_xlfn.DAYS(NOW(),B3282)=0,SameDayCycleTimeSettingValue,_xlfn.DAYS(NOW(),B3282))))</f>
        <v>#N/A</v>
      </c>
    </row>
    <row r="3283" spans="1:11" x14ac:dyDescent="0.25">
      <c r="A3283" s="32" t="str">
        <f>IF(AND(TRIM(INDEX(CompletedDateValues,ROW(A3283)))&lt;&gt;"",INDEX(CompletedDateValues,ROW(A3283))&gt;0),INDEX(CompletedDateValues,ROW(A3283)),"")</f>
        <v/>
      </c>
      <c r="B3283" s="32" t="str">
        <f>IF(AND(TRIM(INDEX(StartDateValues,ROW(A3283)))&lt;&gt;"",INDEX(StartDateValues,ROW(A3283))&gt;0),INDEX(StartDateValues,ROW(A3283)),"")</f>
        <v/>
      </c>
      <c r="C3283" s="22" t="str">
        <f t="shared" si="256"/>
        <v/>
      </c>
      <c r="D3283" s="3" t="str">
        <f t="shared" si="257"/>
        <v/>
      </c>
      <c r="E3283" s="3" t="str">
        <f t="shared" si="258"/>
        <v/>
      </c>
      <c r="F3283" s="3" t="str">
        <f t="shared" si="259"/>
        <v/>
      </c>
      <c r="G3283" s="3" t="str">
        <f>IF(A3283="","",IF(HOUR(A3283)&lt;StartHour,StartHour,IF(HOUR(A3283)&gt;FinishHour,FinishHour,HOUR(A3283))))</f>
        <v/>
      </c>
      <c r="H3283" s="3" t="str">
        <f t="shared" si="260"/>
        <v/>
      </c>
      <c r="I3283" s="33" t="e">
        <f>IF(OR(A3283="",B3283=""),NA(),MAX(0,IF(A3283-B3283=0,SameDayCycleTimeSettingValue,(A3283-B3283) *24)))</f>
        <v>#N/A</v>
      </c>
      <c r="J3283" s="33" t="e">
        <f>IF(OR(A3283="",B3283=""),NA(),MAX(0,IF(A3283-B3283=0,SameDayCycleTimeSettingValue,((A3283-B3283) *24)-(INT((A3283-B3283)) * (24-(FinishHour-StartHour))))))</f>
        <v>#N/A</v>
      </c>
      <c r="K3283" s="3" t="e">
        <f ca="1">IF(OR(A3283&lt;&gt;"",B3283=""),NA(),MAX(0,IF(_xlfn.DAYS(NOW(),B3283)=0,SameDayCycleTimeSettingValue,_xlfn.DAYS(NOW(),B3283))))</f>
        <v>#N/A</v>
      </c>
    </row>
    <row r="3284" spans="1:11" x14ac:dyDescent="0.25">
      <c r="A3284" s="32" t="str">
        <f>IF(AND(TRIM(INDEX(CompletedDateValues,ROW(A3284)))&lt;&gt;"",INDEX(CompletedDateValues,ROW(A3284))&gt;0),INDEX(CompletedDateValues,ROW(A3284)),"")</f>
        <v/>
      </c>
      <c r="B3284" s="32" t="str">
        <f>IF(AND(TRIM(INDEX(StartDateValues,ROW(A3284)))&lt;&gt;"",INDEX(StartDateValues,ROW(A3284))&gt;0),INDEX(StartDateValues,ROW(A3284)),"")</f>
        <v/>
      </c>
      <c r="C3284" s="22" t="str">
        <f t="shared" si="256"/>
        <v/>
      </c>
      <c r="D3284" s="3" t="str">
        <f t="shared" si="257"/>
        <v/>
      </c>
      <c r="E3284" s="3" t="str">
        <f t="shared" si="258"/>
        <v/>
      </c>
      <c r="F3284" s="3" t="str">
        <f t="shared" si="259"/>
        <v/>
      </c>
      <c r="G3284" s="3" t="str">
        <f>IF(A3284="","",IF(HOUR(A3284)&lt;StartHour,StartHour,IF(HOUR(A3284)&gt;FinishHour,FinishHour,HOUR(A3284))))</f>
        <v/>
      </c>
      <c r="H3284" s="3" t="str">
        <f t="shared" si="260"/>
        <v/>
      </c>
      <c r="I3284" s="33" t="e">
        <f>IF(OR(A3284="",B3284=""),NA(),MAX(0,IF(A3284-B3284=0,SameDayCycleTimeSettingValue,(A3284-B3284) *24)))</f>
        <v>#N/A</v>
      </c>
      <c r="J3284" s="33" t="e">
        <f>IF(OR(A3284="",B3284=""),NA(),MAX(0,IF(A3284-B3284=0,SameDayCycleTimeSettingValue,((A3284-B3284) *24)-(INT((A3284-B3284)) * (24-(FinishHour-StartHour))))))</f>
        <v>#N/A</v>
      </c>
      <c r="K3284" s="3" t="e">
        <f ca="1">IF(OR(A3284&lt;&gt;"",B3284=""),NA(),MAX(0,IF(_xlfn.DAYS(NOW(),B3284)=0,SameDayCycleTimeSettingValue,_xlfn.DAYS(NOW(),B3284))))</f>
        <v>#N/A</v>
      </c>
    </row>
    <row r="3285" spans="1:11" x14ac:dyDescent="0.25">
      <c r="A3285" s="32" t="str">
        <f>IF(AND(TRIM(INDEX(CompletedDateValues,ROW(A3285)))&lt;&gt;"",INDEX(CompletedDateValues,ROW(A3285))&gt;0),INDEX(CompletedDateValues,ROW(A3285)),"")</f>
        <v/>
      </c>
      <c r="B3285" s="32" t="str">
        <f>IF(AND(TRIM(INDEX(StartDateValues,ROW(A3285)))&lt;&gt;"",INDEX(StartDateValues,ROW(A3285))&gt;0),INDEX(StartDateValues,ROW(A3285)),"")</f>
        <v/>
      </c>
      <c r="C3285" s="22" t="str">
        <f t="shared" si="256"/>
        <v/>
      </c>
      <c r="D3285" s="3" t="str">
        <f t="shared" si="257"/>
        <v/>
      </c>
      <c r="E3285" s="3" t="str">
        <f t="shared" si="258"/>
        <v/>
      </c>
      <c r="F3285" s="3" t="str">
        <f t="shared" si="259"/>
        <v/>
      </c>
      <c r="G3285" s="3" t="str">
        <f>IF(A3285="","",IF(HOUR(A3285)&lt;StartHour,StartHour,IF(HOUR(A3285)&gt;FinishHour,FinishHour,HOUR(A3285))))</f>
        <v/>
      </c>
      <c r="H3285" s="3" t="str">
        <f t="shared" si="260"/>
        <v/>
      </c>
      <c r="I3285" s="33" t="e">
        <f>IF(OR(A3285="",B3285=""),NA(),MAX(0,IF(A3285-B3285=0,SameDayCycleTimeSettingValue,(A3285-B3285) *24)))</f>
        <v>#N/A</v>
      </c>
      <c r="J3285" s="33" t="e">
        <f>IF(OR(A3285="",B3285=""),NA(),MAX(0,IF(A3285-B3285=0,SameDayCycleTimeSettingValue,((A3285-B3285) *24)-(INT((A3285-B3285)) * (24-(FinishHour-StartHour))))))</f>
        <v>#N/A</v>
      </c>
      <c r="K3285" s="3" t="e">
        <f ca="1">IF(OR(A3285&lt;&gt;"",B3285=""),NA(),MAX(0,IF(_xlfn.DAYS(NOW(),B3285)=0,SameDayCycleTimeSettingValue,_xlfn.DAYS(NOW(),B3285))))</f>
        <v>#N/A</v>
      </c>
    </row>
    <row r="3286" spans="1:11" x14ac:dyDescent="0.25">
      <c r="A3286" s="32" t="str">
        <f>IF(AND(TRIM(INDEX(CompletedDateValues,ROW(A3286)))&lt;&gt;"",INDEX(CompletedDateValues,ROW(A3286))&gt;0),INDEX(CompletedDateValues,ROW(A3286)),"")</f>
        <v/>
      </c>
      <c r="B3286" s="32" t="str">
        <f>IF(AND(TRIM(INDEX(StartDateValues,ROW(A3286)))&lt;&gt;"",INDEX(StartDateValues,ROW(A3286))&gt;0),INDEX(StartDateValues,ROW(A3286)),"")</f>
        <v/>
      </c>
      <c r="C3286" s="22" t="str">
        <f t="shared" si="256"/>
        <v/>
      </c>
      <c r="D3286" s="3" t="str">
        <f t="shared" si="257"/>
        <v/>
      </c>
      <c r="E3286" s="3" t="str">
        <f t="shared" si="258"/>
        <v/>
      </c>
      <c r="F3286" s="3" t="str">
        <f t="shared" si="259"/>
        <v/>
      </c>
      <c r="G3286" s="3" t="str">
        <f>IF(A3286="","",IF(HOUR(A3286)&lt;StartHour,StartHour,IF(HOUR(A3286)&gt;FinishHour,FinishHour,HOUR(A3286))))</f>
        <v/>
      </c>
      <c r="H3286" s="3" t="str">
        <f t="shared" si="260"/>
        <v/>
      </c>
      <c r="I3286" s="33" t="e">
        <f>IF(OR(A3286="",B3286=""),NA(),MAX(0,IF(A3286-B3286=0,SameDayCycleTimeSettingValue,(A3286-B3286) *24)))</f>
        <v>#N/A</v>
      </c>
      <c r="J3286" s="33" t="e">
        <f>IF(OR(A3286="",B3286=""),NA(),MAX(0,IF(A3286-B3286=0,SameDayCycleTimeSettingValue,((A3286-B3286) *24)-(INT((A3286-B3286)) * (24-(FinishHour-StartHour))))))</f>
        <v>#N/A</v>
      </c>
      <c r="K3286" s="3" t="e">
        <f ca="1">IF(OR(A3286&lt;&gt;"",B3286=""),NA(),MAX(0,IF(_xlfn.DAYS(NOW(),B3286)=0,SameDayCycleTimeSettingValue,_xlfn.DAYS(NOW(),B3286))))</f>
        <v>#N/A</v>
      </c>
    </row>
    <row r="3287" spans="1:11" x14ac:dyDescent="0.25">
      <c r="A3287" s="32" t="str">
        <f>IF(AND(TRIM(INDEX(CompletedDateValues,ROW(A3287)))&lt;&gt;"",INDEX(CompletedDateValues,ROW(A3287))&gt;0),INDEX(CompletedDateValues,ROW(A3287)),"")</f>
        <v/>
      </c>
      <c r="B3287" s="32" t="str">
        <f>IF(AND(TRIM(INDEX(StartDateValues,ROW(A3287)))&lt;&gt;"",INDEX(StartDateValues,ROW(A3287))&gt;0),INDEX(StartDateValues,ROW(A3287)),"")</f>
        <v/>
      </c>
      <c r="C3287" s="22" t="str">
        <f t="shared" si="256"/>
        <v/>
      </c>
      <c r="D3287" s="3" t="str">
        <f t="shared" si="257"/>
        <v/>
      </c>
      <c r="E3287" s="3" t="str">
        <f t="shared" si="258"/>
        <v/>
      </c>
      <c r="F3287" s="3" t="str">
        <f t="shared" si="259"/>
        <v/>
      </c>
      <c r="G3287" s="3" t="str">
        <f>IF(A3287="","",IF(HOUR(A3287)&lt;StartHour,StartHour,IF(HOUR(A3287)&gt;FinishHour,FinishHour,HOUR(A3287))))</f>
        <v/>
      </c>
      <c r="H3287" s="3" t="str">
        <f t="shared" si="260"/>
        <v/>
      </c>
      <c r="I3287" s="33" t="e">
        <f>IF(OR(A3287="",B3287=""),NA(),MAX(0,IF(A3287-B3287=0,SameDayCycleTimeSettingValue,(A3287-B3287) *24)))</f>
        <v>#N/A</v>
      </c>
      <c r="J3287" s="33" t="e">
        <f>IF(OR(A3287="",B3287=""),NA(),MAX(0,IF(A3287-B3287=0,SameDayCycleTimeSettingValue,((A3287-B3287) *24)-(INT((A3287-B3287)) * (24-(FinishHour-StartHour))))))</f>
        <v>#N/A</v>
      </c>
      <c r="K3287" s="3" t="e">
        <f ca="1">IF(OR(A3287&lt;&gt;"",B3287=""),NA(),MAX(0,IF(_xlfn.DAYS(NOW(),B3287)=0,SameDayCycleTimeSettingValue,_xlfn.DAYS(NOW(),B3287))))</f>
        <v>#N/A</v>
      </c>
    </row>
    <row r="3288" spans="1:11" x14ac:dyDescent="0.25">
      <c r="A3288" s="32" t="str">
        <f>IF(AND(TRIM(INDEX(CompletedDateValues,ROW(A3288)))&lt;&gt;"",INDEX(CompletedDateValues,ROW(A3288))&gt;0),INDEX(CompletedDateValues,ROW(A3288)),"")</f>
        <v/>
      </c>
      <c r="B3288" s="32" t="str">
        <f>IF(AND(TRIM(INDEX(StartDateValues,ROW(A3288)))&lt;&gt;"",INDEX(StartDateValues,ROW(A3288))&gt;0),INDEX(StartDateValues,ROW(A3288)),"")</f>
        <v/>
      </c>
      <c r="C3288" s="22" t="str">
        <f t="shared" si="256"/>
        <v/>
      </c>
      <c r="D3288" s="3" t="str">
        <f t="shared" si="257"/>
        <v/>
      </c>
      <c r="E3288" s="3" t="str">
        <f t="shared" si="258"/>
        <v/>
      </c>
      <c r="F3288" s="3" t="str">
        <f t="shared" si="259"/>
        <v/>
      </c>
      <c r="G3288" s="3" t="str">
        <f>IF(A3288="","",IF(HOUR(A3288)&lt;StartHour,StartHour,IF(HOUR(A3288)&gt;FinishHour,FinishHour,HOUR(A3288))))</f>
        <v/>
      </c>
      <c r="H3288" s="3" t="str">
        <f t="shared" si="260"/>
        <v/>
      </c>
      <c r="I3288" s="33" t="e">
        <f>IF(OR(A3288="",B3288=""),NA(),MAX(0,IF(A3288-B3288=0,SameDayCycleTimeSettingValue,(A3288-B3288) *24)))</f>
        <v>#N/A</v>
      </c>
      <c r="J3288" s="33" t="e">
        <f>IF(OR(A3288="",B3288=""),NA(),MAX(0,IF(A3288-B3288=0,SameDayCycleTimeSettingValue,((A3288-B3288) *24)-(INT((A3288-B3288)) * (24-(FinishHour-StartHour))))))</f>
        <v>#N/A</v>
      </c>
      <c r="K3288" s="3" t="e">
        <f ca="1">IF(OR(A3288&lt;&gt;"",B3288=""),NA(),MAX(0,IF(_xlfn.DAYS(NOW(),B3288)=0,SameDayCycleTimeSettingValue,_xlfn.DAYS(NOW(),B3288))))</f>
        <v>#N/A</v>
      </c>
    </row>
    <row r="3289" spans="1:11" x14ac:dyDescent="0.25">
      <c r="A3289" s="32" t="str">
        <f>IF(AND(TRIM(INDEX(CompletedDateValues,ROW(A3289)))&lt;&gt;"",INDEX(CompletedDateValues,ROW(A3289))&gt;0),INDEX(CompletedDateValues,ROW(A3289)),"")</f>
        <v/>
      </c>
      <c r="B3289" s="32" t="str">
        <f>IF(AND(TRIM(INDEX(StartDateValues,ROW(A3289)))&lt;&gt;"",INDEX(StartDateValues,ROW(A3289))&gt;0),INDEX(StartDateValues,ROW(A3289)),"")</f>
        <v/>
      </c>
      <c r="C3289" s="22" t="str">
        <f t="shared" si="256"/>
        <v/>
      </c>
      <c r="D3289" s="3" t="str">
        <f t="shared" si="257"/>
        <v/>
      </c>
      <c r="E3289" s="3" t="str">
        <f t="shared" si="258"/>
        <v/>
      </c>
      <c r="F3289" s="3" t="str">
        <f t="shared" si="259"/>
        <v/>
      </c>
      <c r="G3289" s="3" t="str">
        <f>IF(A3289="","",IF(HOUR(A3289)&lt;StartHour,StartHour,IF(HOUR(A3289)&gt;FinishHour,FinishHour,HOUR(A3289))))</f>
        <v/>
      </c>
      <c r="H3289" s="3" t="str">
        <f t="shared" si="260"/>
        <v/>
      </c>
      <c r="I3289" s="33" t="e">
        <f>IF(OR(A3289="",B3289=""),NA(),MAX(0,IF(A3289-B3289=0,SameDayCycleTimeSettingValue,(A3289-B3289) *24)))</f>
        <v>#N/A</v>
      </c>
      <c r="J3289" s="33" t="e">
        <f>IF(OR(A3289="",B3289=""),NA(),MAX(0,IF(A3289-B3289=0,SameDayCycleTimeSettingValue,((A3289-B3289) *24)-(INT((A3289-B3289)) * (24-(FinishHour-StartHour))))))</f>
        <v>#N/A</v>
      </c>
      <c r="K3289" s="3" t="e">
        <f ca="1">IF(OR(A3289&lt;&gt;"",B3289=""),NA(),MAX(0,IF(_xlfn.DAYS(NOW(),B3289)=0,SameDayCycleTimeSettingValue,_xlfn.DAYS(NOW(),B3289))))</f>
        <v>#N/A</v>
      </c>
    </row>
    <row r="3290" spans="1:11" x14ac:dyDescent="0.25">
      <c r="A3290" s="32" t="str">
        <f>IF(AND(TRIM(INDEX(CompletedDateValues,ROW(A3290)))&lt;&gt;"",INDEX(CompletedDateValues,ROW(A3290))&gt;0),INDEX(CompletedDateValues,ROW(A3290)),"")</f>
        <v/>
      </c>
      <c r="B3290" s="32" t="str">
        <f>IF(AND(TRIM(INDEX(StartDateValues,ROW(A3290)))&lt;&gt;"",INDEX(StartDateValues,ROW(A3290))&gt;0),INDEX(StartDateValues,ROW(A3290)),"")</f>
        <v/>
      </c>
      <c r="C3290" s="22" t="str">
        <f t="shared" si="256"/>
        <v/>
      </c>
      <c r="D3290" s="3" t="str">
        <f t="shared" si="257"/>
        <v/>
      </c>
      <c r="E3290" s="3" t="str">
        <f t="shared" si="258"/>
        <v/>
      </c>
      <c r="F3290" s="3" t="str">
        <f t="shared" si="259"/>
        <v/>
      </c>
      <c r="G3290" s="3" t="str">
        <f>IF(A3290="","",IF(HOUR(A3290)&lt;StartHour,StartHour,IF(HOUR(A3290)&gt;FinishHour,FinishHour,HOUR(A3290))))</f>
        <v/>
      </c>
      <c r="H3290" s="3" t="str">
        <f t="shared" si="260"/>
        <v/>
      </c>
      <c r="I3290" s="33" t="e">
        <f>IF(OR(A3290="",B3290=""),NA(),MAX(0,IF(A3290-B3290=0,SameDayCycleTimeSettingValue,(A3290-B3290) *24)))</f>
        <v>#N/A</v>
      </c>
      <c r="J3290" s="33" t="e">
        <f>IF(OR(A3290="",B3290=""),NA(),MAX(0,IF(A3290-B3290=0,SameDayCycleTimeSettingValue,((A3290-B3290) *24)-(INT((A3290-B3290)) * (24-(FinishHour-StartHour))))))</f>
        <v>#N/A</v>
      </c>
      <c r="K3290" s="3" t="e">
        <f ca="1">IF(OR(A3290&lt;&gt;"",B3290=""),NA(),MAX(0,IF(_xlfn.DAYS(NOW(),B3290)=0,SameDayCycleTimeSettingValue,_xlfn.DAYS(NOW(),B3290))))</f>
        <v>#N/A</v>
      </c>
    </row>
    <row r="3291" spans="1:11" x14ac:dyDescent="0.25">
      <c r="A3291" s="32" t="str">
        <f>IF(AND(TRIM(INDEX(CompletedDateValues,ROW(A3291)))&lt;&gt;"",INDEX(CompletedDateValues,ROW(A3291))&gt;0),INDEX(CompletedDateValues,ROW(A3291)),"")</f>
        <v/>
      </c>
      <c r="B3291" s="32" t="str">
        <f>IF(AND(TRIM(INDEX(StartDateValues,ROW(A3291)))&lt;&gt;"",INDEX(StartDateValues,ROW(A3291))&gt;0),INDEX(StartDateValues,ROW(A3291)),"")</f>
        <v/>
      </c>
      <c r="C3291" s="22" t="str">
        <f t="shared" si="256"/>
        <v/>
      </c>
      <c r="D3291" s="3" t="str">
        <f t="shared" si="257"/>
        <v/>
      </c>
      <c r="E3291" s="3" t="str">
        <f t="shared" si="258"/>
        <v/>
      </c>
      <c r="F3291" s="3" t="str">
        <f t="shared" si="259"/>
        <v/>
      </c>
      <c r="G3291" s="3" t="str">
        <f>IF(A3291="","",IF(HOUR(A3291)&lt;StartHour,StartHour,IF(HOUR(A3291)&gt;FinishHour,FinishHour,HOUR(A3291))))</f>
        <v/>
      </c>
      <c r="H3291" s="3" t="str">
        <f t="shared" si="260"/>
        <v/>
      </c>
      <c r="I3291" s="33" t="e">
        <f>IF(OR(A3291="",B3291=""),NA(),MAX(0,IF(A3291-B3291=0,SameDayCycleTimeSettingValue,(A3291-B3291) *24)))</f>
        <v>#N/A</v>
      </c>
      <c r="J3291" s="33" t="e">
        <f>IF(OR(A3291="",B3291=""),NA(),MAX(0,IF(A3291-B3291=0,SameDayCycleTimeSettingValue,((A3291-B3291) *24)-(INT((A3291-B3291)) * (24-(FinishHour-StartHour))))))</f>
        <v>#N/A</v>
      </c>
      <c r="K3291" s="3" t="e">
        <f ca="1">IF(OR(A3291&lt;&gt;"",B3291=""),NA(),MAX(0,IF(_xlfn.DAYS(NOW(),B3291)=0,SameDayCycleTimeSettingValue,_xlfn.DAYS(NOW(),B3291))))</f>
        <v>#N/A</v>
      </c>
    </row>
    <row r="3292" spans="1:11" x14ac:dyDescent="0.25">
      <c r="A3292" s="32" t="str">
        <f>IF(AND(TRIM(INDEX(CompletedDateValues,ROW(A3292)))&lt;&gt;"",INDEX(CompletedDateValues,ROW(A3292))&gt;0),INDEX(CompletedDateValues,ROW(A3292)),"")</f>
        <v/>
      </c>
      <c r="B3292" s="32" t="str">
        <f>IF(AND(TRIM(INDEX(StartDateValues,ROW(A3292)))&lt;&gt;"",INDEX(StartDateValues,ROW(A3292))&gt;0),INDEX(StartDateValues,ROW(A3292)),"")</f>
        <v/>
      </c>
      <c r="C3292" s="22" t="str">
        <f t="shared" si="256"/>
        <v/>
      </c>
      <c r="D3292" s="3" t="str">
        <f t="shared" si="257"/>
        <v/>
      </c>
      <c r="E3292" s="3" t="str">
        <f t="shared" si="258"/>
        <v/>
      </c>
      <c r="F3292" s="3" t="str">
        <f t="shared" si="259"/>
        <v/>
      </c>
      <c r="G3292" s="3" t="str">
        <f>IF(A3292="","",IF(HOUR(A3292)&lt;StartHour,StartHour,IF(HOUR(A3292)&gt;FinishHour,FinishHour,HOUR(A3292))))</f>
        <v/>
      </c>
      <c r="H3292" s="3" t="str">
        <f t="shared" si="260"/>
        <v/>
      </c>
      <c r="I3292" s="33" t="e">
        <f>IF(OR(A3292="",B3292=""),NA(),MAX(0,IF(A3292-B3292=0,SameDayCycleTimeSettingValue,(A3292-B3292) *24)))</f>
        <v>#N/A</v>
      </c>
      <c r="J3292" s="33" t="e">
        <f>IF(OR(A3292="",B3292=""),NA(),MAX(0,IF(A3292-B3292=0,SameDayCycleTimeSettingValue,((A3292-B3292) *24)-(INT((A3292-B3292)) * (24-(FinishHour-StartHour))))))</f>
        <v>#N/A</v>
      </c>
      <c r="K3292" s="3" t="e">
        <f ca="1">IF(OR(A3292&lt;&gt;"",B3292=""),NA(),MAX(0,IF(_xlfn.DAYS(NOW(),B3292)=0,SameDayCycleTimeSettingValue,_xlfn.DAYS(NOW(),B3292))))</f>
        <v>#N/A</v>
      </c>
    </row>
    <row r="3293" spans="1:11" x14ac:dyDescent="0.25">
      <c r="A3293" s="32" t="str">
        <f>IF(AND(TRIM(INDEX(CompletedDateValues,ROW(A3293)))&lt;&gt;"",INDEX(CompletedDateValues,ROW(A3293))&gt;0),INDEX(CompletedDateValues,ROW(A3293)),"")</f>
        <v/>
      </c>
      <c r="B3293" s="32" t="str">
        <f>IF(AND(TRIM(INDEX(StartDateValues,ROW(A3293)))&lt;&gt;"",INDEX(StartDateValues,ROW(A3293))&gt;0),INDEX(StartDateValues,ROW(A3293)),"")</f>
        <v/>
      </c>
      <c r="C3293" s="22" t="str">
        <f t="shared" si="256"/>
        <v/>
      </c>
      <c r="D3293" s="3" t="str">
        <f t="shared" si="257"/>
        <v/>
      </c>
      <c r="E3293" s="3" t="str">
        <f t="shared" si="258"/>
        <v/>
      </c>
      <c r="F3293" s="3" t="str">
        <f t="shared" si="259"/>
        <v/>
      </c>
      <c r="G3293" s="3" t="str">
        <f>IF(A3293="","",IF(HOUR(A3293)&lt;StartHour,StartHour,IF(HOUR(A3293)&gt;FinishHour,FinishHour,HOUR(A3293))))</f>
        <v/>
      </c>
      <c r="H3293" s="3" t="str">
        <f t="shared" si="260"/>
        <v/>
      </c>
      <c r="I3293" s="33" t="e">
        <f>IF(OR(A3293="",B3293=""),NA(),MAX(0,IF(A3293-B3293=0,SameDayCycleTimeSettingValue,(A3293-B3293) *24)))</f>
        <v>#N/A</v>
      </c>
      <c r="J3293" s="33" t="e">
        <f>IF(OR(A3293="",B3293=""),NA(),MAX(0,IF(A3293-B3293=0,SameDayCycleTimeSettingValue,((A3293-B3293) *24)-(INT((A3293-B3293)) * (24-(FinishHour-StartHour))))))</f>
        <v>#N/A</v>
      </c>
      <c r="K3293" s="3" t="e">
        <f ca="1">IF(OR(A3293&lt;&gt;"",B3293=""),NA(),MAX(0,IF(_xlfn.DAYS(NOW(),B3293)=0,SameDayCycleTimeSettingValue,_xlfn.DAYS(NOW(),B3293))))</f>
        <v>#N/A</v>
      </c>
    </row>
    <row r="3294" spans="1:11" x14ac:dyDescent="0.25">
      <c r="A3294" s="32" t="str">
        <f>IF(AND(TRIM(INDEX(CompletedDateValues,ROW(A3294)))&lt;&gt;"",INDEX(CompletedDateValues,ROW(A3294))&gt;0),INDEX(CompletedDateValues,ROW(A3294)),"")</f>
        <v/>
      </c>
      <c r="B3294" s="32" t="str">
        <f>IF(AND(TRIM(INDEX(StartDateValues,ROW(A3294)))&lt;&gt;"",INDEX(StartDateValues,ROW(A3294))&gt;0),INDEX(StartDateValues,ROW(A3294)),"")</f>
        <v/>
      </c>
      <c r="C3294" s="22" t="str">
        <f t="shared" si="256"/>
        <v/>
      </c>
      <c r="D3294" s="3" t="str">
        <f t="shared" si="257"/>
        <v/>
      </c>
      <c r="E3294" s="3" t="str">
        <f t="shared" si="258"/>
        <v/>
      </c>
      <c r="F3294" s="3" t="str">
        <f t="shared" si="259"/>
        <v/>
      </c>
      <c r="G3294" s="3" t="str">
        <f>IF(A3294="","",IF(HOUR(A3294)&lt;StartHour,StartHour,IF(HOUR(A3294)&gt;FinishHour,FinishHour,HOUR(A3294))))</f>
        <v/>
      </c>
      <c r="H3294" s="3" t="str">
        <f t="shared" si="260"/>
        <v/>
      </c>
      <c r="I3294" s="33" t="e">
        <f>IF(OR(A3294="",B3294=""),NA(),MAX(0,IF(A3294-B3294=0,SameDayCycleTimeSettingValue,(A3294-B3294) *24)))</f>
        <v>#N/A</v>
      </c>
      <c r="J3294" s="33" t="e">
        <f>IF(OR(A3294="",B3294=""),NA(),MAX(0,IF(A3294-B3294=0,SameDayCycleTimeSettingValue,((A3294-B3294) *24)-(INT((A3294-B3294)) * (24-(FinishHour-StartHour))))))</f>
        <v>#N/A</v>
      </c>
      <c r="K3294" s="3" t="e">
        <f ca="1">IF(OR(A3294&lt;&gt;"",B3294=""),NA(),MAX(0,IF(_xlfn.DAYS(NOW(),B3294)=0,SameDayCycleTimeSettingValue,_xlfn.DAYS(NOW(),B3294))))</f>
        <v>#N/A</v>
      </c>
    </row>
    <row r="3295" spans="1:11" x14ac:dyDescent="0.25">
      <c r="A3295" s="32" t="str">
        <f>IF(AND(TRIM(INDEX(CompletedDateValues,ROW(A3295)))&lt;&gt;"",INDEX(CompletedDateValues,ROW(A3295))&gt;0),INDEX(CompletedDateValues,ROW(A3295)),"")</f>
        <v/>
      </c>
      <c r="B3295" s="32" t="str">
        <f>IF(AND(TRIM(INDEX(StartDateValues,ROW(A3295)))&lt;&gt;"",INDEX(StartDateValues,ROW(A3295))&gt;0),INDEX(StartDateValues,ROW(A3295)),"")</f>
        <v/>
      </c>
      <c r="C3295" s="22" t="str">
        <f t="shared" si="256"/>
        <v/>
      </c>
      <c r="D3295" s="3" t="str">
        <f t="shared" si="257"/>
        <v/>
      </c>
      <c r="E3295" s="3" t="str">
        <f t="shared" si="258"/>
        <v/>
      </c>
      <c r="F3295" s="3" t="str">
        <f t="shared" si="259"/>
        <v/>
      </c>
      <c r="G3295" s="3" t="str">
        <f>IF(A3295="","",IF(HOUR(A3295)&lt;StartHour,StartHour,IF(HOUR(A3295)&gt;FinishHour,FinishHour,HOUR(A3295))))</f>
        <v/>
      </c>
      <c r="H3295" s="3" t="str">
        <f t="shared" si="260"/>
        <v/>
      </c>
      <c r="I3295" s="33" t="e">
        <f>IF(OR(A3295="",B3295=""),NA(),MAX(0,IF(A3295-B3295=0,SameDayCycleTimeSettingValue,(A3295-B3295) *24)))</f>
        <v>#N/A</v>
      </c>
      <c r="J3295" s="33" t="e">
        <f>IF(OR(A3295="",B3295=""),NA(),MAX(0,IF(A3295-B3295=0,SameDayCycleTimeSettingValue,((A3295-B3295) *24)-(INT((A3295-B3295)) * (24-(FinishHour-StartHour))))))</f>
        <v>#N/A</v>
      </c>
      <c r="K3295" s="3" t="e">
        <f ca="1">IF(OR(A3295&lt;&gt;"",B3295=""),NA(),MAX(0,IF(_xlfn.DAYS(NOW(),B3295)=0,SameDayCycleTimeSettingValue,_xlfn.DAYS(NOW(),B3295))))</f>
        <v>#N/A</v>
      </c>
    </row>
    <row r="3296" spans="1:11" x14ac:dyDescent="0.25">
      <c r="A3296" s="32" t="str">
        <f>IF(AND(TRIM(INDEX(CompletedDateValues,ROW(A3296)))&lt;&gt;"",INDEX(CompletedDateValues,ROW(A3296))&gt;0),INDEX(CompletedDateValues,ROW(A3296)),"")</f>
        <v/>
      </c>
      <c r="B3296" s="32" t="str">
        <f>IF(AND(TRIM(INDEX(StartDateValues,ROW(A3296)))&lt;&gt;"",INDEX(StartDateValues,ROW(A3296))&gt;0),INDEX(StartDateValues,ROW(A3296)),"")</f>
        <v/>
      </c>
      <c r="C3296" s="22" t="str">
        <f t="shared" si="256"/>
        <v/>
      </c>
      <c r="D3296" s="3" t="str">
        <f t="shared" si="257"/>
        <v/>
      </c>
      <c r="E3296" s="3" t="str">
        <f t="shared" si="258"/>
        <v/>
      </c>
      <c r="F3296" s="3" t="str">
        <f t="shared" si="259"/>
        <v/>
      </c>
      <c r="G3296" s="3" t="str">
        <f>IF(A3296="","",IF(HOUR(A3296)&lt;StartHour,StartHour,IF(HOUR(A3296)&gt;FinishHour,FinishHour,HOUR(A3296))))</f>
        <v/>
      </c>
      <c r="H3296" s="3" t="str">
        <f t="shared" si="260"/>
        <v/>
      </c>
      <c r="I3296" s="33" t="e">
        <f>IF(OR(A3296="",B3296=""),NA(),MAX(0,IF(A3296-B3296=0,SameDayCycleTimeSettingValue,(A3296-B3296) *24)))</f>
        <v>#N/A</v>
      </c>
      <c r="J3296" s="33" t="e">
        <f>IF(OR(A3296="",B3296=""),NA(),MAX(0,IF(A3296-B3296=0,SameDayCycleTimeSettingValue,((A3296-B3296) *24)-(INT((A3296-B3296)) * (24-(FinishHour-StartHour))))))</f>
        <v>#N/A</v>
      </c>
      <c r="K3296" s="3" t="e">
        <f ca="1">IF(OR(A3296&lt;&gt;"",B3296=""),NA(),MAX(0,IF(_xlfn.DAYS(NOW(),B3296)=0,SameDayCycleTimeSettingValue,_xlfn.DAYS(NOW(),B3296))))</f>
        <v>#N/A</v>
      </c>
    </row>
    <row r="3297" spans="1:11" x14ac:dyDescent="0.25">
      <c r="A3297" s="32" t="str">
        <f>IF(AND(TRIM(INDEX(CompletedDateValues,ROW(A3297)))&lt;&gt;"",INDEX(CompletedDateValues,ROW(A3297))&gt;0),INDEX(CompletedDateValues,ROW(A3297)),"")</f>
        <v/>
      </c>
      <c r="B3297" s="32" t="str">
        <f>IF(AND(TRIM(INDEX(StartDateValues,ROW(A3297)))&lt;&gt;"",INDEX(StartDateValues,ROW(A3297))&gt;0),INDEX(StartDateValues,ROW(A3297)),"")</f>
        <v/>
      </c>
      <c r="C3297" s="22" t="str">
        <f t="shared" si="256"/>
        <v/>
      </c>
      <c r="D3297" s="3" t="str">
        <f t="shared" si="257"/>
        <v/>
      </c>
      <c r="E3297" s="3" t="str">
        <f t="shared" si="258"/>
        <v/>
      </c>
      <c r="F3297" s="3" t="str">
        <f t="shared" si="259"/>
        <v/>
      </c>
      <c r="G3297" s="3" t="str">
        <f>IF(A3297="","",IF(HOUR(A3297)&lt;StartHour,StartHour,IF(HOUR(A3297)&gt;FinishHour,FinishHour,HOUR(A3297))))</f>
        <v/>
      </c>
      <c r="H3297" s="3" t="str">
        <f t="shared" si="260"/>
        <v/>
      </c>
      <c r="I3297" s="33" t="e">
        <f>IF(OR(A3297="",B3297=""),NA(),MAX(0,IF(A3297-B3297=0,SameDayCycleTimeSettingValue,(A3297-B3297) *24)))</f>
        <v>#N/A</v>
      </c>
      <c r="J3297" s="33" t="e">
        <f>IF(OR(A3297="",B3297=""),NA(),MAX(0,IF(A3297-B3297=0,SameDayCycleTimeSettingValue,((A3297-B3297) *24)-(INT((A3297-B3297)) * (24-(FinishHour-StartHour))))))</f>
        <v>#N/A</v>
      </c>
      <c r="K3297" s="3" t="e">
        <f ca="1">IF(OR(A3297&lt;&gt;"",B3297=""),NA(),MAX(0,IF(_xlfn.DAYS(NOW(),B3297)=0,SameDayCycleTimeSettingValue,_xlfn.DAYS(NOW(),B3297))))</f>
        <v>#N/A</v>
      </c>
    </row>
    <row r="3298" spans="1:11" x14ac:dyDescent="0.25">
      <c r="A3298" s="32" t="str">
        <f>IF(AND(TRIM(INDEX(CompletedDateValues,ROW(A3298)))&lt;&gt;"",INDEX(CompletedDateValues,ROW(A3298))&gt;0),INDEX(CompletedDateValues,ROW(A3298)),"")</f>
        <v/>
      </c>
      <c r="B3298" s="32" t="str">
        <f>IF(AND(TRIM(INDEX(StartDateValues,ROW(A3298)))&lt;&gt;"",INDEX(StartDateValues,ROW(A3298))&gt;0),INDEX(StartDateValues,ROW(A3298)),"")</f>
        <v/>
      </c>
      <c r="C3298" s="22" t="str">
        <f t="shared" si="256"/>
        <v/>
      </c>
      <c r="D3298" s="3" t="str">
        <f t="shared" si="257"/>
        <v/>
      </c>
      <c r="E3298" s="3" t="str">
        <f t="shared" si="258"/>
        <v/>
      </c>
      <c r="F3298" s="3" t="str">
        <f t="shared" si="259"/>
        <v/>
      </c>
      <c r="G3298" s="3" t="str">
        <f>IF(A3298="","",IF(HOUR(A3298)&lt;StartHour,StartHour,IF(HOUR(A3298)&gt;FinishHour,FinishHour,HOUR(A3298))))</f>
        <v/>
      </c>
      <c r="H3298" s="3" t="str">
        <f t="shared" si="260"/>
        <v/>
      </c>
      <c r="I3298" s="33" t="e">
        <f>IF(OR(A3298="",B3298=""),NA(),MAX(0,IF(A3298-B3298=0,SameDayCycleTimeSettingValue,(A3298-B3298) *24)))</f>
        <v>#N/A</v>
      </c>
      <c r="J3298" s="33" t="e">
        <f>IF(OR(A3298="",B3298=""),NA(),MAX(0,IF(A3298-B3298=0,SameDayCycleTimeSettingValue,((A3298-B3298) *24)-(INT((A3298-B3298)) * (24-(FinishHour-StartHour))))))</f>
        <v>#N/A</v>
      </c>
      <c r="K3298" s="3" t="e">
        <f ca="1">IF(OR(A3298&lt;&gt;"",B3298=""),NA(),MAX(0,IF(_xlfn.DAYS(NOW(),B3298)=0,SameDayCycleTimeSettingValue,_xlfn.DAYS(NOW(),B3298))))</f>
        <v>#N/A</v>
      </c>
    </row>
    <row r="3299" spans="1:11" x14ac:dyDescent="0.25">
      <c r="A3299" s="32" t="str">
        <f>IF(AND(TRIM(INDEX(CompletedDateValues,ROW(A3299)))&lt;&gt;"",INDEX(CompletedDateValues,ROW(A3299))&gt;0),INDEX(CompletedDateValues,ROW(A3299)),"")</f>
        <v/>
      </c>
      <c r="B3299" s="32" t="str">
        <f>IF(AND(TRIM(INDEX(StartDateValues,ROW(A3299)))&lt;&gt;"",INDEX(StartDateValues,ROW(A3299))&gt;0),INDEX(StartDateValues,ROW(A3299)),"")</f>
        <v/>
      </c>
      <c r="C3299" s="22" t="str">
        <f t="shared" si="256"/>
        <v/>
      </c>
      <c r="D3299" s="3" t="str">
        <f t="shared" si="257"/>
        <v/>
      </c>
      <c r="E3299" s="3" t="str">
        <f t="shared" si="258"/>
        <v/>
      </c>
      <c r="F3299" s="3" t="str">
        <f t="shared" si="259"/>
        <v/>
      </c>
      <c r="G3299" s="3" t="str">
        <f>IF(A3299="","",IF(HOUR(A3299)&lt;StartHour,StartHour,IF(HOUR(A3299)&gt;FinishHour,FinishHour,HOUR(A3299))))</f>
        <v/>
      </c>
      <c r="H3299" s="3" t="str">
        <f t="shared" si="260"/>
        <v/>
      </c>
      <c r="I3299" s="33" t="e">
        <f>IF(OR(A3299="",B3299=""),NA(),MAX(0,IF(A3299-B3299=0,SameDayCycleTimeSettingValue,(A3299-B3299) *24)))</f>
        <v>#N/A</v>
      </c>
      <c r="J3299" s="33" t="e">
        <f>IF(OR(A3299="",B3299=""),NA(),MAX(0,IF(A3299-B3299=0,SameDayCycleTimeSettingValue,((A3299-B3299) *24)-(INT((A3299-B3299)) * (24-(FinishHour-StartHour))))))</f>
        <v>#N/A</v>
      </c>
      <c r="K3299" s="3" t="e">
        <f ca="1">IF(OR(A3299&lt;&gt;"",B3299=""),NA(),MAX(0,IF(_xlfn.DAYS(NOW(),B3299)=0,SameDayCycleTimeSettingValue,_xlfn.DAYS(NOW(),B3299))))</f>
        <v>#N/A</v>
      </c>
    </row>
    <row r="3300" spans="1:11" x14ac:dyDescent="0.25">
      <c r="A3300" s="32" t="str">
        <f>IF(AND(TRIM(INDEX(CompletedDateValues,ROW(A3300)))&lt;&gt;"",INDEX(CompletedDateValues,ROW(A3300))&gt;0),INDEX(CompletedDateValues,ROW(A3300)),"")</f>
        <v/>
      </c>
      <c r="B3300" s="32" t="str">
        <f>IF(AND(TRIM(INDEX(StartDateValues,ROW(A3300)))&lt;&gt;"",INDEX(StartDateValues,ROW(A3300))&gt;0),INDEX(StartDateValues,ROW(A3300)),"")</f>
        <v/>
      </c>
      <c r="C3300" s="22" t="str">
        <f t="shared" si="256"/>
        <v/>
      </c>
      <c r="D3300" s="3" t="str">
        <f t="shared" si="257"/>
        <v/>
      </c>
      <c r="E3300" s="3" t="str">
        <f t="shared" si="258"/>
        <v/>
      </c>
      <c r="F3300" s="3" t="str">
        <f t="shared" si="259"/>
        <v/>
      </c>
      <c r="G3300" s="3" t="str">
        <f>IF(A3300="","",IF(HOUR(A3300)&lt;StartHour,StartHour,IF(HOUR(A3300)&gt;FinishHour,FinishHour,HOUR(A3300))))</f>
        <v/>
      </c>
      <c r="H3300" s="3" t="str">
        <f t="shared" si="260"/>
        <v/>
      </c>
      <c r="I3300" s="33" t="e">
        <f>IF(OR(A3300="",B3300=""),NA(),MAX(0,IF(A3300-B3300=0,SameDayCycleTimeSettingValue,(A3300-B3300) *24)))</f>
        <v>#N/A</v>
      </c>
      <c r="J3300" s="33" t="e">
        <f>IF(OR(A3300="",B3300=""),NA(),MAX(0,IF(A3300-B3300=0,SameDayCycleTimeSettingValue,((A3300-B3300) *24)-(INT((A3300-B3300)) * (24-(FinishHour-StartHour))))))</f>
        <v>#N/A</v>
      </c>
      <c r="K3300" s="3" t="e">
        <f ca="1">IF(OR(A3300&lt;&gt;"",B3300=""),NA(),MAX(0,IF(_xlfn.DAYS(NOW(),B3300)=0,SameDayCycleTimeSettingValue,_xlfn.DAYS(NOW(),B3300))))</f>
        <v>#N/A</v>
      </c>
    </row>
    <row r="3301" spans="1:11" x14ac:dyDescent="0.25">
      <c r="A3301" s="32" t="str">
        <f>IF(AND(TRIM(INDEX(CompletedDateValues,ROW(A3301)))&lt;&gt;"",INDEX(CompletedDateValues,ROW(A3301))&gt;0),INDEX(CompletedDateValues,ROW(A3301)),"")</f>
        <v/>
      </c>
      <c r="B3301" s="32" t="str">
        <f>IF(AND(TRIM(INDEX(StartDateValues,ROW(A3301)))&lt;&gt;"",INDEX(StartDateValues,ROW(A3301))&gt;0),INDEX(StartDateValues,ROW(A3301)),"")</f>
        <v/>
      </c>
      <c r="C3301" s="22" t="str">
        <f t="shared" si="256"/>
        <v/>
      </c>
      <c r="D3301" s="3" t="str">
        <f t="shared" si="257"/>
        <v/>
      </c>
      <c r="E3301" s="3" t="str">
        <f t="shared" si="258"/>
        <v/>
      </c>
      <c r="F3301" s="3" t="str">
        <f t="shared" si="259"/>
        <v/>
      </c>
      <c r="G3301" s="3" t="str">
        <f>IF(A3301="","",IF(HOUR(A3301)&lt;StartHour,StartHour,IF(HOUR(A3301)&gt;FinishHour,FinishHour,HOUR(A3301))))</f>
        <v/>
      </c>
      <c r="H3301" s="3" t="str">
        <f t="shared" si="260"/>
        <v/>
      </c>
      <c r="I3301" s="33" t="e">
        <f>IF(OR(A3301="",B3301=""),NA(),MAX(0,IF(A3301-B3301=0,SameDayCycleTimeSettingValue,(A3301-B3301) *24)))</f>
        <v>#N/A</v>
      </c>
      <c r="J3301" s="33" t="e">
        <f>IF(OR(A3301="",B3301=""),NA(),MAX(0,IF(A3301-B3301=0,SameDayCycleTimeSettingValue,((A3301-B3301) *24)-(INT((A3301-B3301)) * (24-(FinishHour-StartHour))))))</f>
        <v>#N/A</v>
      </c>
      <c r="K3301" s="3" t="e">
        <f ca="1">IF(OR(A3301&lt;&gt;"",B3301=""),NA(),MAX(0,IF(_xlfn.DAYS(NOW(),B3301)=0,SameDayCycleTimeSettingValue,_xlfn.DAYS(NOW(),B3301))))</f>
        <v>#N/A</v>
      </c>
    </row>
    <row r="3302" spans="1:11" x14ac:dyDescent="0.25">
      <c r="A3302" s="32" t="str">
        <f>IF(AND(TRIM(INDEX(CompletedDateValues,ROW(A3302)))&lt;&gt;"",INDEX(CompletedDateValues,ROW(A3302))&gt;0),INDEX(CompletedDateValues,ROW(A3302)),"")</f>
        <v/>
      </c>
      <c r="B3302" s="32" t="str">
        <f>IF(AND(TRIM(INDEX(StartDateValues,ROW(A3302)))&lt;&gt;"",INDEX(StartDateValues,ROW(A3302))&gt;0),INDEX(StartDateValues,ROW(A3302)),"")</f>
        <v/>
      </c>
      <c r="C3302" s="22" t="str">
        <f t="shared" si="256"/>
        <v/>
      </c>
      <c r="D3302" s="3" t="str">
        <f t="shared" si="257"/>
        <v/>
      </c>
      <c r="E3302" s="3" t="str">
        <f t="shared" si="258"/>
        <v/>
      </c>
      <c r="F3302" s="3" t="str">
        <f t="shared" si="259"/>
        <v/>
      </c>
      <c r="G3302" s="3" t="str">
        <f>IF(A3302="","",IF(HOUR(A3302)&lt;StartHour,StartHour,IF(HOUR(A3302)&gt;FinishHour,FinishHour,HOUR(A3302))))</f>
        <v/>
      </c>
      <c r="H3302" s="3" t="str">
        <f t="shared" si="260"/>
        <v/>
      </c>
      <c r="I3302" s="33" t="e">
        <f>IF(OR(A3302="",B3302=""),NA(),MAX(0,IF(A3302-B3302=0,SameDayCycleTimeSettingValue,(A3302-B3302) *24)))</f>
        <v>#N/A</v>
      </c>
      <c r="J3302" s="33" t="e">
        <f>IF(OR(A3302="",B3302=""),NA(),MAX(0,IF(A3302-B3302=0,SameDayCycleTimeSettingValue,((A3302-B3302) *24)-(INT((A3302-B3302)) * (24-(FinishHour-StartHour))))))</f>
        <v>#N/A</v>
      </c>
      <c r="K3302" s="3" t="e">
        <f ca="1">IF(OR(A3302&lt;&gt;"",B3302=""),NA(),MAX(0,IF(_xlfn.DAYS(NOW(),B3302)=0,SameDayCycleTimeSettingValue,_xlfn.DAYS(NOW(),B3302))))</f>
        <v>#N/A</v>
      </c>
    </row>
    <row r="3303" spans="1:11" x14ac:dyDescent="0.25">
      <c r="A3303" s="32" t="str">
        <f>IF(AND(TRIM(INDEX(CompletedDateValues,ROW(A3303)))&lt;&gt;"",INDEX(CompletedDateValues,ROW(A3303))&gt;0),INDEX(CompletedDateValues,ROW(A3303)),"")</f>
        <v/>
      </c>
      <c r="B3303" s="32" t="str">
        <f>IF(AND(TRIM(INDEX(StartDateValues,ROW(A3303)))&lt;&gt;"",INDEX(StartDateValues,ROW(A3303))&gt;0),INDEX(StartDateValues,ROW(A3303)),"")</f>
        <v/>
      </c>
      <c r="C3303" s="22" t="str">
        <f t="shared" si="256"/>
        <v/>
      </c>
      <c r="D3303" s="3" t="str">
        <f t="shared" si="257"/>
        <v/>
      </c>
      <c r="E3303" s="3" t="str">
        <f t="shared" si="258"/>
        <v/>
      </c>
      <c r="F3303" s="3" t="str">
        <f t="shared" si="259"/>
        <v/>
      </c>
      <c r="G3303" s="3" t="str">
        <f>IF(A3303="","",IF(HOUR(A3303)&lt;StartHour,StartHour,IF(HOUR(A3303)&gt;FinishHour,FinishHour,HOUR(A3303))))</f>
        <v/>
      </c>
      <c r="H3303" s="3" t="str">
        <f t="shared" si="260"/>
        <v/>
      </c>
      <c r="I3303" s="33" t="e">
        <f>IF(OR(A3303="",B3303=""),NA(),MAX(0,IF(A3303-B3303=0,SameDayCycleTimeSettingValue,(A3303-B3303) *24)))</f>
        <v>#N/A</v>
      </c>
      <c r="J3303" s="33" t="e">
        <f>IF(OR(A3303="",B3303=""),NA(),MAX(0,IF(A3303-B3303=0,SameDayCycleTimeSettingValue,((A3303-B3303) *24)-(INT((A3303-B3303)) * (24-(FinishHour-StartHour))))))</f>
        <v>#N/A</v>
      </c>
      <c r="K3303" s="3" t="e">
        <f ca="1">IF(OR(A3303&lt;&gt;"",B3303=""),NA(),MAX(0,IF(_xlfn.DAYS(NOW(),B3303)=0,SameDayCycleTimeSettingValue,_xlfn.DAYS(NOW(),B3303))))</f>
        <v>#N/A</v>
      </c>
    </row>
    <row r="3304" spans="1:11" x14ac:dyDescent="0.25">
      <c r="A3304" s="32" t="str">
        <f>IF(AND(TRIM(INDEX(CompletedDateValues,ROW(A3304)))&lt;&gt;"",INDEX(CompletedDateValues,ROW(A3304))&gt;0),INDEX(CompletedDateValues,ROW(A3304)),"")</f>
        <v/>
      </c>
      <c r="B3304" s="32" t="str">
        <f>IF(AND(TRIM(INDEX(StartDateValues,ROW(A3304)))&lt;&gt;"",INDEX(StartDateValues,ROW(A3304))&gt;0),INDEX(StartDateValues,ROW(A3304)),"")</f>
        <v/>
      </c>
      <c r="C3304" s="22" t="str">
        <f t="shared" si="256"/>
        <v/>
      </c>
      <c r="D3304" s="3" t="str">
        <f t="shared" si="257"/>
        <v/>
      </c>
      <c r="E3304" s="3" t="str">
        <f t="shared" si="258"/>
        <v/>
      </c>
      <c r="F3304" s="3" t="str">
        <f t="shared" si="259"/>
        <v/>
      </c>
      <c r="G3304" s="3" t="str">
        <f>IF(A3304="","",IF(HOUR(A3304)&lt;StartHour,StartHour,IF(HOUR(A3304)&gt;FinishHour,FinishHour,HOUR(A3304))))</f>
        <v/>
      </c>
      <c r="H3304" s="3" t="str">
        <f t="shared" si="260"/>
        <v/>
      </c>
      <c r="I3304" s="33" t="e">
        <f>IF(OR(A3304="",B3304=""),NA(),MAX(0,IF(A3304-B3304=0,SameDayCycleTimeSettingValue,(A3304-B3304) *24)))</f>
        <v>#N/A</v>
      </c>
      <c r="J3304" s="33" t="e">
        <f>IF(OR(A3304="",B3304=""),NA(),MAX(0,IF(A3304-B3304=0,SameDayCycleTimeSettingValue,((A3304-B3304) *24)-(INT((A3304-B3304)) * (24-(FinishHour-StartHour))))))</f>
        <v>#N/A</v>
      </c>
      <c r="K3304" s="3" t="e">
        <f ca="1">IF(OR(A3304&lt;&gt;"",B3304=""),NA(),MAX(0,IF(_xlfn.DAYS(NOW(),B3304)=0,SameDayCycleTimeSettingValue,_xlfn.DAYS(NOW(),B3304))))</f>
        <v>#N/A</v>
      </c>
    </row>
    <row r="3305" spans="1:11" x14ac:dyDescent="0.25">
      <c r="A3305" s="32" t="str">
        <f>IF(AND(TRIM(INDEX(CompletedDateValues,ROW(A3305)))&lt;&gt;"",INDEX(CompletedDateValues,ROW(A3305))&gt;0),INDEX(CompletedDateValues,ROW(A3305)),"")</f>
        <v/>
      </c>
      <c r="B3305" s="32" t="str">
        <f>IF(AND(TRIM(INDEX(StartDateValues,ROW(A3305)))&lt;&gt;"",INDEX(StartDateValues,ROW(A3305))&gt;0),INDEX(StartDateValues,ROW(A3305)),"")</f>
        <v/>
      </c>
      <c r="C3305" s="22" t="str">
        <f t="shared" si="256"/>
        <v/>
      </c>
      <c r="D3305" s="3" t="str">
        <f t="shared" si="257"/>
        <v/>
      </c>
      <c r="E3305" s="3" t="str">
        <f t="shared" si="258"/>
        <v/>
      </c>
      <c r="F3305" s="3" t="str">
        <f t="shared" si="259"/>
        <v/>
      </c>
      <c r="G3305" s="3" t="str">
        <f>IF(A3305="","",IF(HOUR(A3305)&lt;StartHour,StartHour,IF(HOUR(A3305)&gt;FinishHour,FinishHour,HOUR(A3305))))</f>
        <v/>
      </c>
      <c r="H3305" s="3" t="str">
        <f t="shared" si="260"/>
        <v/>
      </c>
      <c r="I3305" s="33" t="e">
        <f>IF(OR(A3305="",B3305=""),NA(),MAX(0,IF(A3305-B3305=0,SameDayCycleTimeSettingValue,(A3305-B3305) *24)))</f>
        <v>#N/A</v>
      </c>
      <c r="J3305" s="33" t="e">
        <f>IF(OR(A3305="",B3305=""),NA(),MAX(0,IF(A3305-B3305=0,SameDayCycleTimeSettingValue,((A3305-B3305) *24)-(INT((A3305-B3305)) * (24-(FinishHour-StartHour))))))</f>
        <v>#N/A</v>
      </c>
      <c r="K3305" s="3" t="e">
        <f ca="1">IF(OR(A3305&lt;&gt;"",B3305=""),NA(),MAX(0,IF(_xlfn.DAYS(NOW(),B3305)=0,SameDayCycleTimeSettingValue,_xlfn.DAYS(NOW(),B3305))))</f>
        <v>#N/A</v>
      </c>
    </row>
    <row r="3306" spans="1:11" x14ac:dyDescent="0.25">
      <c r="A3306" s="32" t="str">
        <f>IF(AND(TRIM(INDEX(CompletedDateValues,ROW(A3306)))&lt;&gt;"",INDEX(CompletedDateValues,ROW(A3306))&gt;0),INDEX(CompletedDateValues,ROW(A3306)),"")</f>
        <v/>
      </c>
      <c r="B3306" s="32" t="str">
        <f>IF(AND(TRIM(INDEX(StartDateValues,ROW(A3306)))&lt;&gt;"",INDEX(StartDateValues,ROW(A3306))&gt;0),INDEX(StartDateValues,ROW(A3306)),"")</f>
        <v/>
      </c>
      <c r="C3306" s="22" t="str">
        <f t="shared" si="256"/>
        <v/>
      </c>
      <c r="D3306" s="3" t="str">
        <f t="shared" si="257"/>
        <v/>
      </c>
      <c r="E3306" s="3" t="str">
        <f t="shared" si="258"/>
        <v/>
      </c>
      <c r="F3306" s="3" t="str">
        <f t="shared" si="259"/>
        <v/>
      </c>
      <c r="G3306" s="3" t="str">
        <f>IF(A3306="","",IF(HOUR(A3306)&lt;StartHour,StartHour,IF(HOUR(A3306)&gt;FinishHour,FinishHour,HOUR(A3306))))</f>
        <v/>
      </c>
      <c r="H3306" s="3" t="str">
        <f t="shared" si="260"/>
        <v/>
      </c>
      <c r="I3306" s="33" t="e">
        <f>IF(OR(A3306="",B3306=""),NA(),MAX(0,IF(A3306-B3306=0,SameDayCycleTimeSettingValue,(A3306-B3306) *24)))</f>
        <v>#N/A</v>
      </c>
      <c r="J3306" s="33" t="e">
        <f>IF(OR(A3306="",B3306=""),NA(),MAX(0,IF(A3306-B3306=0,SameDayCycleTimeSettingValue,((A3306-B3306) *24)-(INT((A3306-B3306)) * (24-(FinishHour-StartHour))))))</f>
        <v>#N/A</v>
      </c>
      <c r="K3306" s="3" t="e">
        <f ca="1">IF(OR(A3306&lt;&gt;"",B3306=""),NA(),MAX(0,IF(_xlfn.DAYS(NOW(),B3306)=0,SameDayCycleTimeSettingValue,_xlfn.DAYS(NOW(),B3306))))</f>
        <v>#N/A</v>
      </c>
    </row>
    <row r="3307" spans="1:11" x14ac:dyDescent="0.25">
      <c r="A3307" s="32" t="str">
        <f>IF(AND(TRIM(INDEX(CompletedDateValues,ROW(A3307)))&lt;&gt;"",INDEX(CompletedDateValues,ROW(A3307))&gt;0),INDEX(CompletedDateValues,ROW(A3307)),"")</f>
        <v/>
      </c>
      <c r="B3307" s="32" t="str">
        <f>IF(AND(TRIM(INDEX(StartDateValues,ROW(A3307)))&lt;&gt;"",INDEX(StartDateValues,ROW(A3307))&gt;0),INDEX(StartDateValues,ROW(A3307)),"")</f>
        <v/>
      </c>
      <c r="C3307" s="22" t="str">
        <f t="shared" si="256"/>
        <v/>
      </c>
      <c r="D3307" s="3" t="str">
        <f t="shared" si="257"/>
        <v/>
      </c>
      <c r="E3307" s="3" t="str">
        <f t="shared" si="258"/>
        <v/>
      </c>
      <c r="F3307" s="3" t="str">
        <f t="shared" si="259"/>
        <v/>
      </c>
      <c r="G3307" s="3" t="str">
        <f>IF(A3307="","",IF(HOUR(A3307)&lt;StartHour,StartHour,IF(HOUR(A3307)&gt;FinishHour,FinishHour,HOUR(A3307))))</f>
        <v/>
      </c>
      <c r="H3307" s="3" t="str">
        <f t="shared" si="260"/>
        <v/>
      </c>
      <c r="I3307" s="33" t="e">
        <f>IF(OR(A3307="",B3307=""),NA(),MAX(0,IF(A3307-B3307=0,SameDayCycleTimeSettingValue,(A3307-B3307) *24)))</f>
        <v>#N/A</v>
      </c>
      <c r="J3307" s="33" t="e">
        <f>IF(OR(A3307="",B3307=""),NA(),MAX(0,IF(A3307-B3307=0,SameDayCycleTimeSettingValue,((A3307-B3307) *24)-(INT((A3307-B3307)) * (24-(FinishHour-StartHour))))))</f>
        <v>#N/A</v>
      </c>
      <c r="K3307" s="3" t="e">
        <f ca="1">IF(OR(A3307&lt;&gt;"",B3307=""),NA(),MAX(0,IF(_xlfn.DAYS(NOW(),B3307)=0,SameDayCycleTimeSettingValue,_xlfn.DAYS(NOW(),B3307))))</f>
        <v>#N/A</v>
      </c>
    </row>
    <row r="3308" spans="1:11" x14ac:dyDescent="0.25">
      <c r="A3308" s="32" t="str">
        <f>IF(AND(TRIM(INDEX(CompletedDateValues,ROW(A3308)))&lt;&gt;"",INDEX(CompletedDateValues,ROW(A3308))&gt;0),INDEX(CompletedDateValues,ROW(A3308)),"")</f>
        <v/>
      </c>
      <c r="B3308" s="32" t="str">
        <f>IF(AND(TRIM(INDEX(StartDateValues,ROW(A3308)))&lt;&gt;"",INDEX(StartDateValues,ROW(A3308))&gt;0),INDEX(StartDateValues,ROW(A3308)),"")</f>
        <v/>
      </c>
      <c r="C3308" s="22" t="str">
        <f t="shared" si="256"/>
        <v/>
      </c>
      <c r="D3308" s="3" t="str">
        <f t="shared" si="257"/>
        <v/>
      </c>
      <c r="E3308" s="3" t="str">
        <f t="shared" si="258"/>
        <v/>
      </c>
      <c r="F3308" s="3" t="str">
        <f t="shared" si="259"/>
        <v/>
      </c>
      <c r="G3308" s="3" t="str">
        <f>IF(A3308="","",IF(HOUR(A3308)&lt;StartHour,StartHour,IF(HOUR(A3308)&gt;FinishHour,FinishHour,HOUR(A3308))))</f>
        <v/>
      </c>
      <c r="H3308" s="3" t="str">
        <f t="shared" si="260"/>
        <v/>
      </c>
      <c r="I3308" s="33" t="e">
        <f>IF(OR(A3308="",B3308=""),NA(),MAX(0,IF(A3308-B3308=0,SameDayCycleTimeSettingValue,(A3308-B3308) *24)))</f>
        <v>#N/A</v>
      </c>
      <c r="J3308" s="33" t="e">
        <f>IF(OR(A3308="",B3308=""),NA(),MAX(0,IF(A3308-B3308=0,SameDayCycleTimeSettingValue,((A3308-B3308) *24)-(INT((A3308-B3308)) * (24-(FinishHour-StartHour))))))</f>
        <v>#N/A</v>
      </c>
      <c r="K3308" s="3" t="e">
        <f ca="1">IF(OR(A3308&lt;&gt;"",B3308=""),NA(),MAX(0,IF(_xlfn.DAYS(NOW(),B3308)=0,SameDayCycleTimeSettingValue,_xlfn.DAYS(NOW(),B3308))))</f>
        <v>#N/A</v>
      </c>
    </row>
    <row r="3309" spans="1:11" x14ac:dyDescent="0.25">
      <c r="A3309" s="32" t="str">
        <f>IF(AND(TRIM(INDEX(CompletedDateValues,ROW(A3309)))&lt;&gt;"",INDEX(CompletedDateValues,ROW(A3309))&gt;0),INDEX(CompletedDateValues,ROW(A3309)),"")</f>
        <v/>
      </c>
      <c r="B3309" s="32" t="str">
        <f>IF(AND(TRIM(INDEX(StartDateValues,ROW(A3309)))&lt;&gt;"",INDEX(StartDateValues,ROW(A3309))&gt;0),INDEX(StartDateValues,ROW(A3309)),"")</f>
        <v/>
      </c>
      <c r="C3309" s="22" t="str">
        <f t="shared" si="256"/>
        <v/>
      </c>
      <c r="D3309" s="3" t="str">
        <f t="shared" si="257"/>
        <v/>
      </c>
      <c r="E3309" s="3" t="str">
        <f t="shared" si="258"/>
        <v/>
      </c>
      <c r="F3309" s="3" t="str">
        <f t="shared" si="259"/>
        <v/>
      </c>
      <c r="G3309" s="3" t="str">
        <f>IF(A3309="","",IF(HOUR(A3309)&lt;StartHour,StartHour,IF(HOUR(A3309)&gt;FinishHour,FinishHour,HOUR(A3309))))</f>
        <v/>
      </c>
      <c r="H3309" s="3" t="str">
        <f t="shared" si="260"/>
        <v/>
      </c>
      <c r="I3309" s="33" t="e">
        <f>IF(OR(A3309="",B3309=""),NA(),MAX(0,IF(A3309-B3309=0,SameDayCycleTimeSettingValue,(A3309-B3309) *24)))</f>
        <v>#N/A</v>
      </c>
      <c r="J3309" s="33" t="e">
        <f>IF(OR(A3309="",B3309=""),NA(),MAX(0,IF(A3309-B3309=0,SameDayCycleTimeSettingValue,((A3309-B3309) *24)-(INT((A3309-B3309)) * (24-(FinishHour-StartHour))))))</f>
        <v>#N/A</v>
      </c>
      <c r="K3309" s="3" t="e">
        <f ca="1">IF(OR(A3309&lt;&gt;"",B3309=""),NA(),MAX(0,IF(_xlfn.DAYS(NOW(),B3309)=0,SameDayCycleTimeSettingValue,_xlfn.DAYS(NOW(),B3309))))</f>
        <v>#N/A</v>
      </c>
    </row>
    <row r="3310" spans="1:11" x14ac:dyDescent="0.25">
      <c r="A3310" s="32" t="str">
        <f>IF(AND(TRIM(INDEX(CompletedDateValues,ROW(A3310)))&lt;&gt;"",INDEX(CompletedDateValues,ROW(A3310))&gt;0),INDEX(CompletedDateValues,ROW(A3310)),"")</f>
        <v/>
      </c>
      <c r="B3310" s="32" t="str">
        <f>IF(AND(TRIM(INDEX(StartDateValues,ROW(A3310)))&lt;&gt;"",INDEX(StartDateValues,ROW(A3310))&gt;0),INDEX(StartDateValues,ROW(A3310)),"")</f>
        <v/>
      </c>
      <c r="C3310" s="22" t="str">
        <f t="shared" si="256"/>
        <v/>
      </c>
      <c r="D3310" s="3" t="str">
        <f t="shared" si="257"/>
        <v/>
      </c>
      <c r="E3310" s="3" t="str">
        <f t="shared" si="258"/>
        <v/>
      </c>
      <c r="F3310" s="3" t="str">
        <f t="shared" si="259"/>
        <v/>
      </c>
      <c r="G3310" s="3" t="str">
        <f>IF(A3310="","",IF(HOUR(A3310)&lt;StartHour,StartHour,IF(HOUR(A3310)&gt;FinishHour,FinishHour,HOUR(A3310))))</f>
        <v/>
      </c>
      <c r="H3310" s="3" t="str">
        <f t="shared" si="260"/>
        <v/>
      </c>
      <c r="I3310" s="33" t="e">
        <f>IF(OR(A3310="",B3310=""),NA(),MAX(0,IF(A3310-B3310=0,SameDayCycleTimeSettingValue,(A3310-B3310) *24)))</f>
        <v>#N/A</v>
      </c>
      <c r="J3310" s="33" t="e">
        <f>IF(OR(A3310="",B3310=""),NA(),MAX(0,IF(A3310-B3310=0,SameDayCycleTimeSettingValue,((A3310-B3310) *24)-(INT((A3310-B3310)) * (24-(FinishHour-StartHour))))))</f>
        <v>#N/A</v>
      </c>
      <c r="K3310" s="3" t="e">
        <f ca="1">IF(OR(A3310&lt;&gt;"",B3310=""),NA(),MAX(0,IF(_xlfn.DAYS(NOW(),B3310)=0,SameDayCycleTimeSettingValue,_xlfn.DAYS(NOW(),B3310))))</f>
        <v>#N/A</v>
      </c>
    </row>
    <row r="3311" spans="1:11" x14ac:dyDescent="0.25">
      <c r="A3311" s="32" t="str">
        <f>IF(AND(TRIM(INDEX(CompletedDateValues,ROW(A3311)))&lt;&gt;"",INDEX(CompletedDateValues,ROW(A3311))&gt;0),INDEX(CompletedDateValues,ROW(A3311)),"")</f>
        <v/>
      </c>
      <c r="B3311" s="32" t="str">
        <f>IF(AND(TRIM(INDEX(StartDateValues,ROW(A3311)))&lt;&gt;"",INDEX(StartDateValues,ROW(A3311))&gt;0),INDEX(StartDateValues,ROW(A3311)),"")</f>
        <v/>
      </c>
      <c r="C3311" s="22" t="str">
        <f t="shared" si="256"/>
        <v/>
      </c>
      <c r="D3311" s="3" t="str">
        <f t="shared" si="257"/>
        <v/>
      </c>
      <c r="E3311" s="3" t="str">
        <f t="shared" si="258"/>
        <v/>
      </c>
      <c r="F3311" s="3" t="str">
        <f t="shared" si="259"/>
        <v/>
      </c>
      <c r="G3311" s="3" t="str">
        <f>IF(A3311="","",IF(HOUR(A3311)&lt;StartHour,StartHour,IF(HOUR(A3311)&gt;FinishHour,FinishHour,HOUR(A3311))))</f>
        <v/>
      </c>
      <c r="H3311" s="3" t="str">
        <f t="shared" si="260"/>
        <v/>
      </c>
      <c r="I3311" s="33" t="e">
        <f>IF(OR(A3311="",B3311=""),NA(),MAX(0,IF(A3311-B3311=0,SameDayCycleTimeSettingValue,(A3311-B3311) *24)))</f>
        <v>#N/A</v>
      </c>
      <c r="J3311" s="33" t="e">
        <f>IF(OR(A3311="",B3311=""),NA(),MAX(0,IF(A3311-B3311=0,SameDayCycleTimeSettingValue,((A3311-B3311) *24)-(INT((A3311-B3311)) * (24-(FinishHour-StartHour))))))</f>
        <v>#N/A</v>
      </c>
      <c r="K3311" s="3" t="e">
        <f ca="1">IF(OR(A3311&lt;&gt;"",B3311=""),NA(),MAX(0,IF(_xlfn.DAYS(NOW(),B3311)=0,SameDayCycleTimeSettingValue,_xlfn.DAYS(NOW(),B3311))))</f>
        <v>#N/A</v>
      </c>
    </row>
    <row r="3312" spans="1:11" x14ac:dyDescent="0.25">
      <c r="A3312" s="32" t="str">
        <f>IF(AND(TRIM(INDEX(CompletedDateValues,ROW(A3312)))&lt;&gt;"",INDEX(CompletedDateValues,ROW(A3312))&gt;0),INDEX(CompletedDateValues,ROW(A3312)),"")</f>
        <v/>
      </c>
      <c r="B3312" s="32" t="str">
        <f>IF(AND(TRIM(INDEX(StartDateValues,ROW(A3312)))&lt;&gt;"",INDEX(StartDateValues,ROW(A3312))&gt;0),INDEX(StartDateValues,ROW(A3312)),"")</f>
        <v/>
      </c>
      <c r="C3312" s="22" t="str">
        <f t="shared" si="256"/>
        <v/>
      </c>
      <c r="D3312" s="3" t="str">
        <f t="shared" si="257"/>
        <v/>
      </c>
      <c r="E3312" s="3" t="str">
        <f t="shared" si="258"/>
        <v/>
      </c>
      <c r="F3312" s="3" t="str">
        <f t="shared" si="259"/>
        <v/>
      </c>
      <c r="G3312" s="3" t="str">
        <f>IF(A3312="","",IF(HOUR(A3312)&lt;StartHour,StartHour,IF(HOUR(A3312)&gt;FinishHour,FinishHour,HOUR(A3312))))</f>
        <v/>
      </c>
      <c r="H3312" s="3" t="str">
        <f t="shared" si="260"/>
        <v/>
      </c>
      <c r="I3312" s="33" t="e">
        <f>IF(OR(A3312="",B3312=""),NA(),MAX(0,IF(A3312-B3312=0,SameDayCycleTimeSettingValue,(A3312-B3312) *24)))</f>
        <v>#N/A</v>
      </c>
      <c r="J3312" s="33" t="e">
        <f>IF(OR(A3312="",B3312=""),NA(),MAX(0,IF(A3312-B3312=0,SameDayCycleTimeSettingValue,((A3312-B3312) *24)-(INT((A3312-B3312)) * (24-(FinishHour-StartHour))))))</f>
        <v>#N/A</v>
      </c>
      <c r="K3312" s="3" t="e">
        <f ca="1">IF(OR(A3312&lt;&gt;"",B3312=""),NA(),MAX(0,IF(_xlfn.DAYS(NOW(),B3312)=0,SameDayCycleTimeSettingValue,_xlfn.DAYS(NOW(),B3312))))</f>
        <v>#N/A</v>
      </c>
    </row>
    <row r="3313" spans="1:11" x14ac:dyDescent="0.25">
      <c r="A3313" s="32" t="str">
        <f>IF(AND(TRIM(INDEX(CompletedDateValues,ROW(A3313)))&lt;&gt;"",INDEX(CompletedDateValues,ROW(A3313))&gt;0),INDEX(CompletedDateValues,ROW(A3313)),"")</f>
        <v/>
      </c>
      <c r="B3313" s="32" t="str">
        <f>IF(AND(TRIM(INDEX(StartDateValues,ROW(A3313)))&lt;&gt;"",INDEX(StartDateValues,ROW(A3313))&gt;0),INDEX(StartDateValues,ROW(A3313)),"")</f>
        <v/>
      </c>
      <c r="C3313" s="22" t="str">
        <f t="shared" si="256"/>
        <v/>
      </c>
      <c r="D3313" s="3" t="str">
        <f t="shared" si="257"/>
        <v/>
      </c>
      <c r="E3313" s="3" t="str">
        <f t="shared" si="258"/>
        <v/>
      </c>
      <c r="F3313" s="3" t="str">
        <f t="shared" si="259"/>
        <v/>
      </c>
      <c r="G3313" s="3" t="str">
        <f>IF(A3313="","",IF(HOUR(A3313)&lt;StartHour,StartHour,IF(HOUR(A3313)&gt;FinishHour,FinishHour,HOUR(A3313))))</f>
        <v/>
      </c>
      <c r="H3313" s="3" t="str">
        <f t="shared" si="260"/>
        <v/>
      </c>
      <c r="I3313" s="33" t="e">
        <f>IF(OR(A3313="",B3313=""),NA(),MAX(0,IF(A3313-B3313=0,SameDayCycleTimeSettingValue,(A3313-B3313) *24)))</f>
        <v>#N/A</v>
      </c>
      <c r="J3313" s="33" t="e">
        <f>IF(OR(A3313="",B3313=""),NA(),MAX(0,IF(A3313-B3313=0,SameDayCycleTimeSettingValue,((A3313-B3313) *24)-(INT((A3313-B3313)) * (24-(FinishHour-StartHour))))))</f>
        <v>#N/A</v>
      </c>
      <c r="K3313" s="3" t="e">
        <f ca="1">IF(OR(A3313&lt;&gt;"",B3313=""),NA(),MAX(0,IF(_xlfn.DAYS(NOW(),B3313)=0,SameDayCycleTimeSettingValue,_xlfn.DAYS(NOW(),B3313))))</f>
        <v>#N/A</v>
      </c>
    </row>
    <row r="3314" spans="1:11" x14ac:dyDescent="0.25">
      <c r="A3314" s="32" t="str">
        <f>IF(AND(TRIM(INDEX(CompletedDateValues,ROW(A3314)))&lt;&gt;"",INDEX(CompletedDateValues,ROW(A3314))&gt;0),INDEX(CompletedDateValues,ROW(A3314)),"")</f>
        <v/>
      </c>
      <c r="B3314" s="32" t="str">
        <f>IF(AND(TRIM(INDEX(StartDateValues,ROW(A3314)))&lt;&gt;"",INDEX(StartDateValues,ROW(A3314))&gt;0),INDEX(StartDateValues,ROW(A3314)),"")</f>
        <v/>
      </c>
      <c r="C3314" s="22" t="str">
        <f t="shared" si="256"/>
        <v/>
      </c>
      <c r="D3314" s="3" t="str">
        <f t="shared" si="257"/>
        <v/>
      </c>
      <c r="E3314" s="3" t="str">
        <f t="shared" si="258"/>
        <v/>
      </c>
      <c r="F3314" s="3" t="str">
        <f t="shared" si="259"/>
        <v/>
      </c>
      <c r="G3314" s="3" t="str">
        <f>IF(A3314="","",IF(HOUR(A3314)&lt;StartHour,StartHour,IF(HOUR(A3314)&gt;FinishHour,FinishHour,HOUR(A3314))))</f>
        <v/>
      </c>
      <c r="H3314" s="3" t="str">
        <f t="shared" si="260"/>
        <v/>
      </c>
      <c r="I3314" s="33" t="e">
        <f>IF(OR(A3314="",B3314=""),NA(),MAX(0,IF(A3314-B3314=0,SameDayCycleTimeSettingValue,(A3314-B3314) *24)))</f>
        <v>#N/A</v>
      </c>
      <c r="J3314" s="33" t="e">
        <f>IF(OR(A3314="",B3314=""),NA(),MAX(0,IF(A3314-B3314=0,SameDayCycleTimeSettingValue,((A3314-B3314) *24)-(INT((A3314-B3314)) * (24-(FinishHour-StartHour))))))</f>
        <v>#N/A</v>
      </c>
      <c r="K3314" s="3" t="e">
        <f ca="1">IF(OR(A3314&lt;&gt;"",B3314=""),NA(),MAX(0,IF(_xlfn.DAYS(NOW(),B3314)=0,SameDayCycleTimeSettingValue,_xlfn.DAYS(NOW(),B3314))))</f>
        <v>#N/A</v>
      </c>
    </row>
    <row r="3315" spans="1:11" x14ac:dyDescent="0.25">
      <c r="A3315" s="32" t="str">
        <f>IF(AND(TRIM(INDEX(CompletedDateValues,ROW(A3315)))&lt;&gt;"",INDEX(CompletedDateValues,ROW(A3315))&gt;0),INDEX(CompletedDateValues,ROW(A3315)),"")</f>
        <v/>
      </c>
      <c r="B3315" s="32" t="str">
        <f>IF(AND(TRIM(INDEX(StartDateValues,ROW(A3315)))&lt;&gt;"",INDEX(StartDateValues,ROW(A3315))&gt;0),INDEX(StartDateValues,ROW(A3315)),"")</f>
        <v/>
      </c>
      <c r="C3315" s="22" t="str">
        <f t="shared" si="256"/>
        <v/>
      </c>
      <c r="D3315" s="3" t="str">
        <f t="shared" si="257"/>
        <v/>
      </c>
      <c r="E3315" s="3" t="str">
        <f t="shared" si="258"/>
        <v/>
      </c>
      <c r="F3315" s="3" t="str">
        <f t="shared" si="259"/>
        <v/>
      </c>
      <c r="G3315" s="3" t="str">
        <f>IF(A3315="","",IF(HOUR(A3315)&lt;StartHour,StartHour,IF(HOUR(A3315)&gt;FinishHour,FinishHour,HOUR(A3315))))</f>
        <v/>
      </c>
      <c r="H3315" s="3" t="str">
        <f t="shared" si="260"/>
        <v/>
      </c>
      <c r="I3315" s="33" t="e">
        <f>IF(OR(A3315="",B3315=""),NA(),MAX(0,IF(A3315-B3315=0,SameDayCycleTimeSettingValue,(A3315-B3315) *24)))</f>
        <v>#N/A</v>
      </c>
      <c r="J3315" s="33" t="e">
        <f>IF(OR(A3315="",B3315=""),NA(),MAX(0,IF(A3315-B3315=0,SameDayCycleTimeSettingValue,((A3315-B3315) *24)-(INT((A3315-B3315)) * (24-(FinishHour-StartHour))))))</f>
        <v>#N/A</v>
      </c>
      <c r="K3315" s="3" t="e">
        <f ca="1">IF(OR(A3315&lt;&gt;"",B3315=""),NA(),MAX(0,IF(_xlfn.DAYS(NOW(),B3315)=0,SameDayCycleTimeSettingValue,_xlfn.DAYS(NOW(),B3315))))</f>
        <v>#N/A</v>
      </c>
    </row>
    <row r="3316" spans="1:11" x14ac:dyDescent="0.25">
      <c r="A3316" s="32" t="str">
        <f>IF(AND(TRIM(INDEX(CompletedDateValues,ROW(A3316)))&lt;&gt;"",INDEX(CompletedDateValues,ROW(A3316))&gt;0),INDEX(CompletedDateValues,ROW(A3316)),"")</f>
        <v/>
      </c>
      <c r="B3316" s="32" t="str">
        <f>IF(AND(TRIM(INDEX(StartDateValues,ROW(A3316)))&lt;&gt;"",INDEX(StartDateValues,ROW(A3316))&gt;0),INDEX(StartDateValues,ROW(A3316)),"")</f>
        <v/>
      </c>
      <c r="C3316" s="22" t="str">
        <f t="shared" si="256"/>
        <v/>
      </c>
      <c r="D3316" s="3" t="str">
        <f t="shared" si="257"/>
        <v/>
      </c>
      <c r="E3316" s="3" t="str">
        <f t="shared" si="258"/>
        <v/>
      </c>
      <c r="F3316" s="3" t="str">
        <f t="shared" si="259"/>
        <v/>
      </c>
      <c r="G3316" s="3" t="str">
        <f>IF(A3316="","",IF(HOUR(A3316)&lt;StartHour,StartHour,IF(HOUR(A3316)&gt;FinishHour,FinishHour,HOUR(A3316))))</f>
        <v/>
      </c>
      <c r="H3316" s="3" t="str">
        <f t="shared" si="260"/>
        <v/>
      </c>
      <c r="I3316" s="33" t="e">
        <f>IF(OR(A3316="",B3316=""),NA(),MAX(0,IF(A3316-B3316=0,SameDayCycleTimeSettingValue,(A3316-B3316) *24)))</f>
        <v>#N/A</v>
      </c>
      <c r="J3316" s="33" t="e">
        <f>IF(OR(A3316="",B3316=""),NA(),MAX(0,IF(A3316-B3316=0,SameDayCycleTimeSettingValue,((A3316-B3316) *24)-(INT((A3316-B3316)) * (24-(FinishHour-StartHour))))))</f>
        <v>#N/A</v>
      </c>
      <c r="K3316" s="3" t="e">
        <f ca="1">IF(OR(A3316&lt;&gt;"",B3316=""),NA(),MAX(0,IF(_xlfn.DAYS(NOW(),B3316)=0,SameDayCycleTimeSettingValue,_xlfn.DAYS(NOW(),B3316))))</f>
        <v>#N/A</v>
      </c>
    </row>
    <row r="3317" spans="1:11" x14ac:dyDescent="0.25">
      <c r="A3317" s="32" t="str">
        <f>IF(AND(TRIM(INDEX(CompletedDateValues,ROW(A3317)))&lt;&gt;"",INDEX(CompletedDateValues,ROW(A3317))&gt;0),INDEX(CompletedDateValues,ROW(A3317)),"")</f>
        <v/>
      </c>
      <c r="B3317" s="32" t="str">
        <f>IF(AND(TRIM(INDEX(StartDateValues,ROW(A3317)))&lt;&gt;"",INDEX(StartDateValues,ROW(A3317))&gt;0),INDEX(StartDateValues,ROW(A3317)),"")</f>
        <v/>
      </c>
      <c r="C3317" s="22" t="str">
        <f t="shared" si="256"/>
        <v/>
      </c>
      <c r="D3317" s="3" t="str">
        <f t="shared" si="257"/>
        <v/>
      </c>
      <c r="E3317" s="3" t="str">
        <f t="shared" si="258"/>
        <v/>
      </c>
      <c r="F3317" s="3" t="str">
        <f t="shared" si="259"/>
        <v/>
      </c>
      <c r="G3317" s="3" t="str">
        <f>IF(A3317="","",IF(HOUR(A3317)&lt;StartHour,StartHour,IF(HOUR(A3317)&gt;FinishHour,FinishHour,HOUR(A3317))))</f>
        <v/>
      </c>
      <c r="H3317" s="3" t="str">
        <f t="shared" si="260"/>
        <v/>
      </c>
      <c r="I3317" s="33" t="e">
        <f>IF(OR(A3317="",B3317=""),NA(),MAX(0,IF(A3317-B3317=0,SameDayCycleTimeSettingValue,(A3317-B3317) *24)))</f>
        <v>#N/A</v>
      </c>
      <c r="J3317" s="33" t="e">
        <f>IF(OR(A3317="",B3317=""),NA(),MAX(0,IF(A3317-B3317=0,SameDayCycleTimeSettingValue,((A3317-B3317) *24)-(INT((A3317-B3317)) * (24-(FinishHour-StartHour))))))</f>
        <v>#N/A</v>
      </c>
      <c r="K3317" s="3" t="e">
        <f ca="1">IF(OR(A3317&lt;&gt;"",B3317=""),NA(),MAX(0,IF(_xlfn.DAYS(NOW(),B3317)=0,SameDayCycleTimeSettingValue,_xlfn.DAYS(NOW(),B3317))))</f>
        <v>#N/A</v>
      </c>
    </row>
    <row r="3318" spans="1:11" x14ac:dyDescent="0.25">
      <c r="A3318" s="32" t="str">
        <f>IF(AND(TRIM(INDEX(CompletedDateValues,ROW(A3318)))&lt;&gt;"",INDEX(CompletedDateValues,ROW(A3318))&gt;0),INDEX(CompletedDateValues,ROW(A3318)),"")</f>
        <v/>
      </c>
      <c r="B3318" s="32" t="str">
        <f>IF(AND(TRIM(INDEX(StartDateValues,ROW(A3318)))&lt;&gt;"",INDEX(StartDateValues,ROW(A3318))&gt;0),INDEX(StartDateValues,ROW(A3318)),"")</f>
        <v/>
      </c>
      <c r="C3318" s="22" t="str">
        <f t="shared" si="256"/>
        <v/>
      </c>
      <c r="D3318" s="3" t="str">
        <f t="shared" si="257"/>
        <v/>
      </c>
      <c r="E3318" s="3" t="str">
        <f t="shared" si="258"/>
        <v/>
      </c>
      <c r="F3318" s="3" t="str">
        <f t="shared" si="259"/>
        <v/>
      </c>
      <c r="G3318" s="3" t="str">
        <f>IF(A3318="","",IF(HOUR(A3318)&lt;StartHour,StartHour,IF(HOUR(A3318)&gt;FinishHour,FinishHour,HOUR(A3318))))</f>
        <v/>
      </c>
      <c r="H3318" s="3" t="str">
        <f t="shared" si="260"/>
        <v/>
      </c>
      <c r="I3318" s="33" t="e">
        <f>IF(OR(A3318="",B3318=""),NA(),MAX(0,IF(A3318-B3318=0,SameDayCycleTimeSettingValue,(A3318-B3318) *24)))</f>
        <v>#N/A</v>
      </c>
      <c r="J3318" s="33" t="e">
        <f>IF(OR(A3318="",B3318=""),NA(),MAX(0,IF(A3318-B3318=0,SameDayCycleTimeSettingValue,((A3318-B3318) *24)-(INT((A3318-B3318)) * (24-(FinishHour-StartHour))))))</f>
        <v>#N/A</v>
      </c>
      <c r="K3318" s="3" t="e">
        <f ca="1">IF(OR(A3318&lt;&gt;"",B3318=""),NA(),MAX(0,IF(_xlfn.DAYS(NOW(),B3318)=0,SameDayCycleTimeSettingValue,_xlfn.DAYS(NOW(),B3318))))</f>
        <v>#N/A</v>
      </c>
    </row>
    <row r="3319" spans="1:11" x14ac:dyDescent="0.25">
      <c r="A3319" s="32" t="str">
        <f>IF(AND(TRIM(INDEX(CompletedDateValues,ROW(A3319)))&lt;&gt;"",INDEX(CompletedDateValues,ROW(A3319))&gt;0),INDEX(CompletedDateValues,ROW(A3319)),"")</f>
        <v/>
      </c>
      <c r="B3319" s="32" t="str">
        <f>IF(AND(TRIM(INDEX(StartDateValues,ROW(A3319)))&lt;&gt;"",INDEX(StartDateValues,ROW(A3319))&gt;0),INDEX(StartDateValues,ROW(A3319)),"")</f>
        <v/>
      </c>
      <c r="C3319" s="22" t="str">
        <f t="shared" si="256"/>
        <v/>
      </c>
      <c r="D3319" s="3" t="str">
        <f t="shared" si="257"/>
        <v/>
      </c>
      <c r="E3319" s="3" t="str">
        <f t="shared" si="258"/>
        <v/>
      </c>
      <c r="F3319" s="3" t="str">
        <f t="shared" si="259"/>
        <v/>
      </c>
      <c r="G3319" s="3" t="str">
        <f>IF(A3319="","",IF(HOUR(A3319)&lt;StartHour,StartHour,IF(HOUR(A3319)&gt;FinishHour,FinishHour,HOUR(A3319))))</f>
        <v/>
      </c>
      <c r="H3319" s="3" t="str">
        <f t="shared" si="260"/>
        <v/>
      </c>
      <c r="I3319" s="33" t="e">
        <f>IF(OR(A3319="",B3319=""),NA(),MAX(0,IF(A3319-B3319=0,SameDayCycleTimeSettingValue,(A3319-B3319) *24)))</f>
        <v>#N/A</v>
      </c>
      <c r="J3319" s="33" t="e">
        <f>IF(OR(A3319="",B3319=""),NA(),MAX(0,IF(A3319-B3319=0,SameDayCycleTimeSettingValue,((A3319-B3319) *24)-(INT((A3319-B3319)) * (24-(FinishHour-StartHour))))))</f>
        <v>#N/A</v>
      </c>
      <c r="K3319" s="3" t="e">
        <f ca="1">IF(OR(A3319&lt;&gt;"",B3319=""),NA(),MAX(0,IF(_xlfn.DAYS(NOW(),B3319)=0,SameDayCycleTimeSettingValue,_xlfn.DAYS(NOW(),B3319))))</f>
        <v>#N/A</v>
      </c>
    </row>
    <row r="3320" spans="1:11" x14ac:dyDescent="0.25">
      <c r="A3320" s="32" t="str">
        <f>IF(AND(TRIM(INDEX(CompletedDateValues,ROW(A3320)))&lt;&gt;"",INDEX(CompletedDateValues,ROW(A3320))&gt;0),INDEX(CompletedDateValues,ROW(A3320)),"")</f>
        <v/>
      </c>
      <c r="B3320" s="32" t="str">
        <f>IF(AND(TRIM(INDEX(StartDateValues,ROW(A3320)))&lt;&gt;"",INDEX(StartDateValues,ROW(A3320))&gt;0),INDEX(StartDateValues,ROW(A3320)),"")</f>
        <v/>
      </c>
      <c r="C3320" s="22" t="str">
        <f t="shared" si="256"/>
        <v/>
      </c>
      <c r="D3320" s="3" t="str">
        <f t="shared" si="257"/>
        <v/>
      </c>
      <c r="E3320" s="3" t="str">
        <f t="shared" si="258"/>
        <v/>
      </c>
      <c r="F3320" s="3" t="str">
        <f t="shared" si="259"/>
        <v/>
      </c>
      <c r="G3320" s="3" t="str">
        <f>IF(A3320="","",IF(HOUR(A3320)&lt;StartHour,StartHour,IF(HOUR(A3320)&gt;FinishHour,FinishHour,HOUR(A3320))))</f>
        <v/>
      </c>
      <c r="H3320" s="3" t="str">
        <f t="shared" si="260"/>
        <v/>
      </c>
      <c r="I3320" s="33" t="e">
        <f>IF(OR(A3320="",B3320=""),NA(),MAX(0,IF(A3320-B3320=0,SameDayCycleTimeSettingValue,(A3320-B3320) *24)))</f>
        <v>#N/A</v>
      </c>
      <c r="J3320" s="33" t="e">
        <f>IF(OR(A3320="",B3320=""),NA(),MAX(0,IF(A3320-B3320=0,SameDayCycleTimeSettingValue,((A3320-B3320) *24)-(INT((A3320-B3320)) * (24-(FinishHour-StartHour))))))</f>
        <v>#N/A</v>
      </c>
      <c r="K3320" s="3" t="e">
        <f ca="1">IF(OR(A3320&lt;&gt;"",B3320=""),NA(),MAX(0,IF(_xlfn.DAYS(NOW(),B3320)=0,SameDayCycleTimeSettingValue,_xlfn.DAYS(NOW(),B3320))))</f>
        <v>#N/A</v>
      </c>
    </row>
    <row r="3321" spans="1:11" x14ac:dyDescent="0.25">
      <c r="A3321" s="32" t="str">
        <f>IF(AND(TRIM(INDEX(CompletedDateValues,ROW(A3321)))&lt;&gt;"",INDEX(CompletedDateValues,ROW(A3321))&gt;0),INDEX(CompletedDateValues,ROW(A3321)),"")</f>
        <v/>
      </c>
      <c r="B3321" s="32" t="str">
        <f>IF(AND(TRIM(INDEX(StartDateValues,ROW(A3321)))&lt;&gt;"",INDEX(StartDateValues,ROW(A3321))&gt;0),INDEX(StartDateValues,ROW(A3321)),"")</f>
        <v/>
      </c>
      <c r="C3321" s="22" t="str">
        <f t="shared" si="256"/>
        <v/>
      </c>
      <c r="D3321" s="3" t="str">
        <f t="shared" si="257"/>
        <v/>
      </c>
      <c r="E3321" s="3" t="str">
        <f t="shared" si="258"/>
        <v/>
      </c>
      <c r="F3321" s="3" t="str">
        <f t="shared" si="259"/>
        <v/>
      </c>
      <c r="G3321" s="3" t="str">
        <f>IF(A3321="","",IF(HOUR(A3321)&lt;StartHour,StartHour,IF(HOUR(A3321)&gt;FinishHour,FinishHour,HOUR(A3321))))</f>
        <v/>
      </c>
      <c r="H3321" s="3" t="str">
        <f t="shared" si="260"/>
        <v/>
      </c>
      <c r="I3321" s="33" t="e">
        <f>IF(OR(A3321="",B3321=""),NA(),MAX(0,IF(A3321-B3321=0,SameDayCycleTimeSettingValue,(A3321-B3321) *24)))</f>
        <v>#N/A</v>
      </c>
      <c r="J3321" s="33" t="e">
        <f>IF(OR(A3321="",B3321=""),NA(),MAX(0,IF(A3321-B3321=0,SameDayCycleTimeSettingValue,((A3321-B3321) *24)-(INT((A3321-B3321)) * (24-(FinishHour-StartHour))))))</f>
        <v>#N/A</v>
      </c>
      <c r="K3321" s="3" t="e">
        <f ca="1">IF(OR(A3321&lt;&gt;"",B3321=""),NA(),MAX(0,IF(_xlfn.DAYS(NOW(),B3321)=0,SameDayCycleTimeSettingValue,_xlfn.DAYS(NOW(),B3321))))</f>
        <v>#N/A</v>
      </c>
    </row>
    <row r="3322" spans="1:11" x14ac:dyDescent="0.25">
      <c r="A3322" s="32" t="str">
        <f>IF(AND(TRIM(INDEX(CompletedDateValues,ROW(A3322)))&lt;&gt;"",INDEX(CompletedDateValues,ROW(A3322))&gt;0),INDEX(CompletedDateValues,ROW(A3322)),"")</f>
        <v/>
      </c>
      <c r="B3322" s="32" t="str">
        <f>IF(AND(TRIM(INDEX(StartDateValues,ROW(A3322)))&lt;&gt;"",INDEX(StartDateValues,ROW(A3322))&gt;0),INDEX(StartDateValues,ROW(A3322)),"")</f>
        <v/>
      </c>
      <c r="C3322" s="22" t="str">
        <f t="shared" si="256"/>
        <v/>
      </c>
      <c r="D3322" s="3" t="str">
        <f t="shared" si="257"/>
        <v/>
      </c>
      <c r="E3322" s="3" t="str">
        <f t="shared" si="258"/>
        <v/>
      </c>
      <c r="F3322" s="3" t="str">
        <f t="shared" si="259"/>
        <v/>
      </c>
      <c r="G3322" s="3" t="str">
        <f>IF(A3322="","",IF(HOUR(A3322)&lt;StartHour,StartHour,IF(HOUR(A3322)&gt;FinishHour,FinishHour,HOUR(A3322))))</f>
        <v/>
      </c>
      <c r="H3322" s="3" t="str">
        <f t="shared" si="260"/>
        <v/>
      </c>
      <c r="I3322" s="33" t="e">
        <f>IF(OR(A3322="",B3322=""),NA(),MAX(0,IF(A3322-B3322=0,SameDayCycleTimeSettingValue,(A3322-B3322) *24)))</f>
        <v>#N/A</v>
      </c>
      <c r="J3322" s="33" t="e">
        <f>IF(OR(A3322="",B3322=""),NA(),MAX(0,IF(A3322-B3322=0,SameDayCycleTimeSettingValue,((A3322-B3322) *24)-(INT((A3322-B3322)) * (24-(FinishHour-StartHour))))))</f>
        <v>#N/A</v>
      </c>
      <c r="K3322" s="3" t="e">
        <f ca="1">IF(OR(A3322&lt;&gt;"",B3322=""),NA(),MAX(0,IF(_xlfn.DAYS(NOW(),B3322)=0,SameDayCycleTimeSettingValue,_xlfn.DAYS(NOW(),B3322))))</f>
        <v>#N/A</v>
      </c>
    </row>
    <row r="3323" spans="1:11" x14ac:dyDescent="0.25">
      <c r="A3323" s="32" t="str">
        <f>IF(AND(TRIM(INDEX(CompletedDateValues,ROW(A3323)))&lt;&gt;"",INDEX(CompletedDateValues,ROW(A3323))&gt;0),INDEX(CompletedDateValues,ROW(A3323)),"")</f>
        <v/>
      </c>
      <c r="B3323" s="32" t="str">
        <f>IF(AND(TRIM(INDEX(StartDateValues,ROW(A3323)))&lt;&gt;"",INDEX(StartDateValues,ROW(A3323))&gt;0),INDEX(StartDateValues,ROW(A3323)),"")</f>
        <v/>
      </c>
      <c r="C3323" s="22" t="str">
        <f t="shared" si="256"/>
        <v/>
      </c>
      <c r="D3323" s="3" t="str">
        <f t="shared" si="257"/>
        <v/>
      </c>
      <c r="E3323" s="3" t="str">
        <f t="shared" si="258"/>
        <v/>
      </c>
      <c r="F3323" s="3" t="str">
        <f t="shared" si="259"/>
        <v/>
      </c>
      <c r="G3323" s="3" t="str">
        <f>IF(A3323="","",IF(HOUR(A3323)&lt;StartHour,StartHour,IF(HOUR(A3323)&gt;FinishHour,FinishHour,HOUR(A3323))))</f>
        <v/>
      </c>
      <c r="H3323" s="3" t="str">
        <f t="shared" si="260"/>
        <v/>
      </c>
      <c r="I3323" s="33" t="e">
        <f>IF(OR(A3323="",B3323=""),NA(),MAX(0,IF(A3323-B3323=0,SameDayCycleTimeSettingValue,(A3323-B3323) *24)))</f>
        <v>#N/A</v>
      </c>
      <c r="J3323" s="33" t="e">
        <f>IF(OR(A3323="",B3323=""),NA(),MAX(0,IF(A3323-B3323=0,SameDayCycleTimeSettingValue,((A3323-B3323) *24)-(INT((A3323-B3323)) * (24-(FinishHour-StartHour))))))</f>
        <v>#N/A</v>
      </c>
      <c r="K3323" s="3" t="e">
        <f ca="1">IF(OR(A3323&lt;&gt;"",B3323=""),NA(),MAX(0,IF(_xlfn.DAYS(NOW(),B3323)=0,SameDayCycleTimeSettingValue,_xlfn.DAYS(NOW(),B3323))))</f>
        <v>#N/A</v>
      </c>
    </row>
    <row r="3324" spans="1:11" x14ac:dyDescent="0.25">
      <c r="A3324" s="32" t="str">
        <f>IF(AND(TRIM(INDEX(CompletedDateValues,ROW(A3324)))&lt;&gt;"",INDEX(CompletedDateValues,ROW(A3324))&gt;0),INDEX(CompletedDateValues,ROW(A3324)),"")</f>
        <v/>
      </c>
      <c r="B3324" s="32" t="str">
        <f>IF(AND(TRIM(INDEX(StartDateValues,ROW(A3324)))&lt;&gt;"",INDEX(StartDateValues,ROW(A3324))&gt;0),INDEX(StartDateValues,ROW(A3324)),"")</f>
        <v/>
      </c>
      <c r="C3324" s="22" t="str">
        <f t="shared" si="256"/>
        <v/>
      </c>
      <c r="D3324" s="3" t="str">
        <f t="shared" si="257"/>
        <v/>
      </c>
      <c r="E3324" s="3" t="str">
        <f t="shared" si="258"/>
        <v/>
      </c>
      <c r="F3324" s="3" t="str">
        <f t="shared" si="259"/>
        <v/>
      </c>
      <c r="G3324" s="3" t="str">
        <f>IF(A3324="","",IF(HOUR(A3324)&lt;StartHour,StartHour,IF(HOUR(A3324)&gt;FinishHour,FinishHour,HOUR(A3324))))</f>
        <v/>
      </c>
      <c r="H3324" s="3" t="str">
        <f t="shared" si="260"/>
        <v/>
      </c>
      <c r="I3324" s="33" t="e">
        <f>IF(OR(A3324="",B3324=""),NA(),MAX(0,IF(A3324-B3324=0,SameDayCycleTimeSettingValue,(A3324-B3324) *24)))</f>
        <v>#N/A</v>
      </c>
      <c r="J3324" s="33" t="e">
        <f>IF(OR(A3324="",B3324=""),NA(),MAX(0,IF(A3324-B3324=0,SameDayCycleTimeSettingValue,((A3324-B3324) *24)-(INT((A3324-B3324)) * (24-(FinishHour-StartHour))))))</f>
        <v>#N/A</v>
      </c>
      <c r="K3324" s="3" t="e">
        <f ca="1">IF(OR(A3324&lt;&gt;"",B3324=""),NA(),MAX(0,IF(_xlfn.DAYS(NOW(),B3324)=0,SameDayCycleTimeSettingValue,_xlfn.DAYS(NOW(),B3324))))</f>
        <v>#N/A</v>
      </c>
    </row>
    <row r="3325" spans="1:11" x14ac:dyDescent="0.25">
      <c r="A3325" s="32" t="str">
        <f>IF(AND(TRIM(INDEX(CompletedDateValues,ROW(A3325)))&lt;&gt;"",INDEX(CompletedDateValues,ROW(A3325))&gt;0),INDEX(CompletedDateValues,ROW(A3325)),"")</f>
        <v/>
      </c>
      <c r="B3325" s="32" t="str">
        <f>IF(AND(TRIM(INDEX(StartDateValues,ROW(A3325)))&lt;&gt;"",INDEX(StartDateValues,ROW(A3325))&gt;0),INDEX(StartDateValues,ROW(A3325)),"")</f>
        <v/>
      </c>
      <c r="C3325" s="22" t="str">
        <f t="shared" si="256"/>
        <v/>
      </c>
      <c r="D3325" s="3" t="str">
        <f t="shared" si="257"/>
        <v/>
      </c>
      <c r="E3325" s="3" t="str">
        <f t="shared" si="258"/>
        <v/>
      </c>
      <c r="F3325" s="3" t="str">
        <f t="shared" si="259"/>
        <v/>
      </c>
      <c r="G3325" s="3" t="str">
        <f>IF(A3325="","",IF(HOUR(A3325)&lt;StartHour,StartHour,IF(HOUR(A3325)&gt;FinishHour,FinishHour,HOUR(A3325))))</f>
        <v/>
      </c>
      <c r="H3325" s="3" t="str">
        <f t="shared" si="260"/>
        <v/>
      </c>
      <c r="I3325" s="33" t="e">
        <f>IF(OR(A3325="",B3325=""),NA(),MAX(0,IF(A3325-B3325=0,SameDayCycleTimeSettingValue,(A3325-B3325) *24)))</f>
        <v>#N/A</v>
      </c>
      <c r="J3325" s="33" t="e">
        <f>IF(OR(A3325="",B3325=""),NA(),MAX(0,IF(A3325-B3325=0,SameDayCycleTimeSettingValue,((A3325-B3325) *24)-(INT((A3325-B3325)) * (24-(FinishHour-StartHour))))))</f>
        <v>#N/A</v>
      </c>
      <c r="K3325" s="3" t="e">
        <f ca="1">IF(OR(A3325&lt;&gt;"",B3325=""),NA(),MAX(0,IF(_xlfn.DAYS(NOW(),B3325)=0,SameDayCycleTimeSettingValue,_xlfn.DAYS(NOW(),B3325))))</f>
        <v>#N/A</v>
      </c>
    </row>
    <row r="3326" spans="1:11" x14ac:dyDescent="0.25">
      <c r="A3326" s="32" t="str">
        <f>IF(AND(TRIM(INDEX(CompletedDateValues,ROW(A3326)))&lt;&gt;"",INDEX(CompletedDateValues,ROW(A3326))&gt;0),INDEX(CompletedDateValues,ROW(A3326)),"")</f>
        <v/>
      </c>
      <c r="B3326" s="32" t="str">
        <f>IF(AND(TRIM(INDEX(StartDateValues,ROW(A3326)))&lt;&gt;"",INDEX(StartDateValues,ROW(A3326))&gt;0),INDEX(StartDateValues,ROW(A3326)),"")</f>
        <v/>
      </c>
      <c r="C3326" s="22" t="str">
        <f t="shared" si="256"/>
        <v/>
      </c>
      <c r="D3326" s="3" t="str">
        <f t="shared" si="257"/>
        <v/>
      </c>
      <c r="E3326" s="3" t="str">
        <f t="shared" si="258"/>
        <v/>
      </c>
      <c r="F3326" s="3" t="str">
        <f t="shared" si="259"/>
        <v/>
      </c>
      <c r="G3326" s="3" t="str">
        <f>IF(A3326="","",IF(HOUR(A3326)&lt;StartHour,StartHour,IF(HOUR(A3326)&gt;FinishHour,FinishHour,HOUR(A3326))))</f>
        <v/>
      </c>
      <c r="H3326" s="3" t="str">
        <f t="shared" si="260"/>
        <v/>
      </c>
      <c r="I3326" s="33" t="e">
        <f>IF(OR(A3326="",B3326=""),NA(),MAX(0,IF(A3326-B3326=0,SameDayCycleTimeSettingValue,(A3326-B3326) *24)))</f>
        <v>#N/A</v>
      </c>
      <c r="J3326" s="33" t="e">
        <f>IF(OR(A3326="",B3326=""),NA(),MAX(0,IF(A3326-B3326=0,SameDayCycleTimeSettingValue,((A3326-B3326) *24)-(INT((A3326-B3326)) * (24-(FinishHour-StartHour))))))</f>
        <v>#N/A</v>
      </c>
      <c r="K3326" s="3" t="e">
        <f ca="1">IF(OR(A3326&lt;&gt;"",B3326=""),NA(),MAX(0,IF(_xlfn.DAYS(NOW(),B3326)=0,SameDayCycleTimeSettingValue,_xlfn.DAYS(NOW(),B3326))))</f>
        <v>#N/A</v>
      </c>
    </row>
    <row r="3327" spans="1:11" x14ac:dyDescent="0.25">
      <c r="A3327" s="32" t="str">
        <f>IF(AND(TRIM(INDEX(CompletedDateValues,ROW(A3327)))&lt;&gt;"",INDEX(CompletedDateValues,ROW(A3327))&gt;0),INDEX(CompletedDateValues,ROW(A3327)),"")</f>
        <v/>
      </c>
      <c r="B3327" s="32" t="str">
        <f>IF(AND(TRIM(INDEX(StartDateValues,ROW(A3327)))&lt;&gt;"",INDEX(StartDateValues,ROW(A3327))&gt;0),INDEX(StartDateValues,ROW(A3327)),"")</f>
        <v/>
      </c>
      <c r="C3327" s="22" t="str">
        <f t="shared" si="256"/>
        <v/>
      </c>
      <c r="D3327" s="3" t="str">
        <f t="shared" si="257"/>
        <v/>
      </c>
      <c r="E3327" s="3" t="str">
        <f t="shared" si="258"/>
        <v/>
      </c>
      <c r="F3327" s="3" t="str">
        <f t="shared" si="259"/>
        <v/>
      </c>
      <c r="G3327" s="3" t="str">
        <f>IF(A3327="","",IF(HOUR(A3327)&lt;StartHour,StartHour,IF(HOUR(A3327)&gt;FinishHour,FinishHour,HOUR(A3327))))</f>
        <v/>
      </c>
      <c r="H3327" s="3" t="str">
        <f t="shared" si="260"/>
        <v/>
      </c>
      <c r="I3327" s="33" t="e">
        <f>IF(OR(A3327="",B3327=""),NA(),MAX(0,IF(A3327-B3327=0,SameDayCycleTimeSettingValue,(A3327-B3327) *24)))</f>
        <v>#N/A</v>
      </c>
      <c r="J3327" s="33" t="e">
        <f>IF(OR(A3327="",B3327=""),NA(),MAX(0,IF(A3327-B3327=0,SameDayCycleTimeSettingValue,((A3327-B3327) *24)-(INT((A3327-B3327)) * (24-(FinishHour-StartHour))))))</f>
        <v>#N/A</v>
      </c>
      <c r="K3327" s="3" t="e">
        <f ca="1">IF(OR(A3327&lt;&gt;"",B3327=""),NA(),MAX(0,IF(_xlfn.DAYS(NOW(),B3327)=0,SameDayCycleTimeSettingValue,_xlfn.DAYS(NOW(),B3327))))</f>
        <v>#N/A</v>
      </c>
    </row>
    <row r="3328" spans="1:11" x14ac:dyDescent="0.25">
      <c r="A3328" s="32" t="str">
        <f>IF(AND(TRIM(INDEX(CompletedDateValues,ROW(A3328)))&lt;&gt;"",INDEX(CompletedDateValues,ROW(A3328))&gt;0),INDEX(CompletedDateValues,ROW(A3328)),"")</f>
        <v/>
      </c>
      <c r="B3328" s="32" t="str">
        <f>IF(AND(TRIM(INDEX(StartDateValues,ROW(A3328)))&lt;&gt;"",INDEX(StartDateValues,ROW(A3328))&gt;0),INDEX(StartDateValues,ROW(A3328)),"")</f>
        <v/>
      </c>
      <c r="C3328" s="22" t="str">
        <f t="shared" si="256"/>
        <v/>
      </c>
      <c r="D3328" s="3" t="str">
        <f t="shared" si="257"/>
        <v/>
      </c>
      <c r="E3328" s="3" t="str">
        <f t="shared" si="258"/>
        <v/>
      </c>
      <c r="F3328" s="3" t="str">
        <f t="shared" si="259"/>
        <v/>
      </c>
      <c r="G3328" s="3" t="str">
        <f>IF(A3328="","",IF(HOUR(A3328)&lt;StartHour,StartHour,IF(HOUR(A3328)&gt;FinishHour,FinishHour,HOUR(A3328))))</f>
        <v/>
      </c>
      <c r="H3328" s="3" t="str">
        <f t="shared" si="260"/>
        <v/>
      </c>
      <c r="I3328" s="33" t="e">
        <f>IF(OR(A3328="",B3328=""),NA(),MAX(0,IF(A3328-B3328=0,SameDayCycleTimeSettingValue,(A3328-B3328) *24)))</f>
        <v>#N/A</v>
      </c>
      <c r="J3328" s="33" t="e">
        <f>IF(OR(A3328="",B3328=""),NA(),MAX(0,IF(A3328-B3328=0,SameDayCycleTimeSettingValue,((A3328-B3328) *24)-(INT((A3328-B3328)) * (24-(FinishHour-StartHour))))))</f>
        <v>#N/A</v>
      </c>
      <c r="K3328" s="3" t="e">
        <f ca="1">IF(OR(A3328&lt;&gt;"",B3328=""),NA(),MAX(0,IF(_xlfn.DAYS(NOW(),B3328)=0,SameDayCycleTimeSettingValue,_xlfn.DAYS(NOW(),B3328))))</f>
        <v>#N/A</v>
      </c>
    </row>
    <row r="3329" spans="1:11" x14ac:dyDescent="0.25">
      <c r="A3329" s="32" t="str">
        <f>IF(AND(TRIM(INDEX(CompletedDateValues,ROW(A3329)))&lt;&gt;"",INDEX(CompletedDateValues,ROW(A3329))&gt;0),INDEX(CompletedDateValues,ROW(A3329)),"")</f>
        <v/>
      </c>
      <c r="B3329" s="32" t="str">
        <f>IF(AND(TRIM(INDEX(StartDateValues,ROW(A3329)))&lt;&gt;"",INDEX(StartDateValues,ROW(A3329))&gt;0),INDEX(StartDateValues,ROW(A3329)),"")</f>
        <v/>
      </c>
      <c r="C3329" s="22" t="str">
        <f t="shared" si="256"/>
        <v/>
      </c>
      <c r="D3329" s="3" t="str">
        <f t="shared" si="257"/>
        <v/>
      </c>
      <c r="E3329" s="3" t="str">
        <f t="shared" si="258"/>
        <v/>
      </c>
      <c r="F3329" s="3" t="str">
        <f t="shared" si="259"/>
        <v/>
      </c>
      <c r="G3329" s="3" t="str">
        <f>IF(A3329="","",IF(HOUR(A3329)&lt;StartHour,StartHour,IF(HOUR(A3329)&gt;FinishHour,FinishHour,HOUR(A3329))))</f>
        <v/>
      </c>
      <c r="H3329" s="3" t="str">
        <f t="shared" si="260"/>
        <v/>
      </c>
      <c r="I3329" s="33" t="e">
        <f>IF(OR(A3329="",B3329=""),NA(),MAX(0,IF(A3329-B3329=0,SameDayCycleTimeSettingValue,(A3329-B3329) *24)))</f>
        <v>#N/A</v>
      </c>
      <c r="J3329" s="33" t="e">
        <f>IF(OR(A3329="",B3329=""),NA(),MAX(0,IF(A3329-B3329=0,SameDayCycleTimeSettingValue,((A3329-B3329) *24)-(INT((A3329-B3329)) * (24-(FinishHour-StartHour))))))</f>
        <v>#N/A</v>
      </c>
      <c r="K3329" s="3" t="e">
        <f ca="1">IF(OR(A3329&lt;&gt;"",B3329=""),NA(),MAX(0,IF(_xlfn.DAYS(NOW(),B3329)=0,SameDayCycleTimeSettingValue,_xlfn.DAYS(NOW(),B3329))))</f>
        <v>#N/A</v>
      </c>
    </row>
    <row r="3330" spans="1:11" x14ac:dyDescent="0.25">
      <c r="A3330" s="32" t="str">
        <f>IF(AND(TRIM(INDEX(CompletedDateValues,ROW(A3330)))&lt;&gt;"",INDEX(CompletedDateValues,ROW(A3330))&gt;0),INDEX(CompletedDateValues,ROW(A3330)),"")</f>
        <v/>
      </c>
      <c r="B3330" s="32" t="str">
        <f>IF(AND(TRIM(INDEX(StartDateValues,ROW(A3330)))&lt;&gt;"",INDEX(StartDateValues,ROW(A3330))&gt;0),INDEX(StartDateValues,ROW(A3330)),"")</f>
        <v/>
      </c>
      <c r="C3330" s="22" t="str">
        <f t="shared" si="256"/>
        <v/>
      </c>
      <c r="D3330" s="3" t="str">
        <f t="shared" si="257"/>
        <v/>
      </c>
      <c r="E3330" s="3" t="str">
        <f t="shared" si="258"/>
        <v/>
      </c>
      <c r="F3330" s="3" t="str">
        <f t="shared" si="259"/>
        <v/>
      </c>
      <c r="G3330" s="3" t="str">
        <f>IF(A3330="","",IF(HOUR(A3330)&lt;StartHour,StartHour,IF(HOUR(A3330)&gt;FinishHour,FinishHour,HOUR(A3330))))</f>
        <v/>
      </c>
      <c r="H3330" s="3" t="str">
        <f t="shared" si="260"/>
        <v/>
      </c>
      <c r="I3330" s="33" t="e">
        <f>IF(OR(A3330="",B3330=""),NA(),MAX(0,IF(A3330-B3330=0,SameDayCycleTimeSettingValue,(A3330-B3330) *24)))</f>
        <v>#N/A</v>
      </c>
      <c r="J3330" s="33" t="e">
        <f>IF(OR(A3330="",B3330=""),NA(),MAX(0,IF(A3330-B3330=0,SameDayCycleTimeSettingValue,((A3330-B3330) *24)-(INT((A3330-B3330)) * (24-(FinishHour-StartHour))))))</f>
        <v>#N/A</v>
      </c>
      <c r="K3330" s="3" t="e">
        <f ca="1">IF(OR(A3330&lt;&gt;"",B3330=""),NA(),MAX(0,IF(_xlfn.DAYS(NOW(),B3330)=0,SameDayCycleTimeSettingValue,_xlfn.DAYS(NOW(),B3330))))</f>
        <v>#N/A</v>
      </c>
    </row>
    <row r="3331" spans="1:11" x14ac:dyDescent="0.25">
      <c r="A3331" s="32" t="str">
        <f>IF(AND(TRIM(INDEX(CompletedDateValues,ROW(A3331)))&lt;&gt;"",INDEX(CompletedDateValues,ROW(A3331))&gt;0),INDEX(CompletedDateValues,ROW(A3331)),"")</f>
        <v/>
      </c>
      <c r="B3331" s="32" t="str">
        <f>IF(AND(TRIM(INDEX(StartDateValues,ROW(A3331)))&lt;&gt;"",INDEX(StartDateValues,ROW(A3331))&gt;0),INDEX(StartDateValues,ROW(A3331)),"")</f>
        <v/>
      </c>
      <c r="C3331" s="22" t="str">
        <f t="shared" ref="C3331:C3394" si="261">IF(AND(TRIM(INDEX(WorkTypeValues,ROW(A3331)))&lt;&gt;"",INDEX(WorkTypeValues,ROW(A3331))&gt;0),INDEX(WorkTypeValues,ROW(A3331)),"")</f>
        <v/>
      </c>
      <c r="D3331" s="3" t="str">
        <f t="shared" ref="D3331:D3394" si="262">IF(A3331="", "",YEAR(A3331))</f>
        <v/>
      </c>
      <c r="E3331" s="3" t="str">
        <f t="shared" ref="E3331:E3394" si="263">IF(A3331="","",MONTH(A3331))</f>
        <v/>
      </c>
      <c r="F3331" s="3" t="str">
        <f t="shared" ref="F3331:F3394" si="264">IF(A3331="","",DAY(A3331))</f>
        <v/>
      </c>
      <c r="G3331" s="3" t="str">
        <f>IF(A3331="","",IF(HOUR(A3331)&lt;StartHour,StartHour,IF(HOUR(A3331)&gt;FinishHour,FinishHour,HOUR(A3331))))</f>
        <v/>
      </c>
      <c r="H3331" s="3" t="str">
        <f t="shared" ref="H3331:H3394" si="265">IF(D3331="","",D3331&amp;"-"&amp;TEXT(E3331,"00") &amp;"-"&amp;TEXT(F3331,"00") &amp;"-"&amp;TEXT(G3331,"00"))</f>
        <v/>
      </c>
      <c r="I3331" s="33" t="e">
        <f>IF(OR(A3331="",B3331=""),NA(),MAX(0,IF(A3331-B3331=0,SameDayCycleTimeSettingValue,(A3331-B3331) *24)))</f>
        <v>#N/A</v>
      </c>
      <c r="J3331" s="33" t="e">
        <f>IF(OR(A3331="",B3331=""),NA(),MAX(0,IF(A3331-B3331=0,SameDayCycleTimeSettingValue,((A3331-B3331) *24)-(INT((A3331-B3331)) * (24-(FinishHour-StartHour))))))</f>
        <v>#N/A</v>
      </c>
      <c r="K3331" s="3" t="e">
        <f ca="1">IF(OR(A3331&lt;&gt;"",B3331=""),NA(),MAX(0,IF(_xlfn.DAYS(NOW(),B3331)=0,SameDayCycleTimeSettingValue,_xlfn.DAYS(NOW(),B3331))))</f>
        <v>#N/A</v>
      </c>
    </row>
    <row r="3332" spans="1:11" x14ac:dyDescent="0.25">
      <c r="A3332" s="32" t="str">
        <f>IF(AND(TRIM(INDEX(CompletedDateValues,ROW(A3332)))&lt;&gt;"",INDEX(CompletedDateValues,ROW(A3332))&gt;0),INDEX(CompletedDateValues,ROW(A3332)),"")</f>
        <v/>
      </c>
      <c r="B3332" s="32" t="str">
        <f>IF(AND(TRIM(INDEX(StartDateValues,ROW(A3332)))&lt;&gt;"",INDEX(StartDateValues,ROW(A3332))&gt;0),INDEX(StartDateValues,ROW(A3332)),"")</f>
        <v/>
      </c>
      <c r="C3332" s="22" t="str">
        <f t="shared" si="261"/>
        <v/>
      </c>
      <c r="D3332" s="3" t="str">
        <f t="shared" si="262"/>
        <v/>
      </c>
      <c r="E3332" s="3" t="str">
        <f t="shared" si="263"/>
        <v/>
      </c>
      <c r="F3332" s="3" t="str">
        <f t="shared" si="264"/>
        <v/>
      </c>
      <c r="G3332" s="3" t="str">
        <f>IF(A3332="","",IF(HOUR(A3332)&lt;StartHour,StartHour,IF(HOUR(A3332)&gt;FinishHour,FinishHour,HOUR(A3332))))</f>
        <v/>
      </c>
      <c r="H3332" s="3" t="str">
        <f t="shared" si="265"/>
        <v/>
      </c>
      <c r="I3332" s="33" t="e">
        <f>IF(OR(A3332="",B3332=""),NA(),MAX(0,IF(A3332-B3332=0,SameDayCycleTimeSettingValue,(A3332-B3332) *24)))</f>
        <v>#N/A</v>
      </c>
      <c r="J3332" s="33" t="e">
        <f>IF(OR(A3332="",B3332=""),NA(),MAX(0,IF(A3332-B3332=0,SameDayCycleTimeSettingValue,((A3332-B3332) *24)-(INT((A3332-B3332)) * (24-(FinishHour-StartHour))))))</f>
        <v>#N/A</v>
      </c>
      <c r="K3332" s="3" t="e">
        <f ca="1">IF(OR(A3332&lt;&gt;"",B3332=""),NA(),MAX(0,IF(_xlfn.DAYS(NOW(),B3332)=0,SameDayCycleTimeSettingValue,_xlfn.DAYS(NOW(),B3332))))</f>
        <v>#N/A</v>
      </c>
    </row>
    <row r="3333" spans="1:11" x14ac:dyDescent="0.25">
      <c r="A3333" s="32" t="str">
        <f>IF(AND(TRIM(INDEX(CompletedDateValues,ROW(A3333)))&lt;&gt;"",INDEX(CompletedDateValues,ROW(A3333))&gt;0),INDEX(CompletedDateValues,ROW(A3333)),"")</f>
        <v/>
      </c>
      <c r="B3333" s="32" t="str">
        <f>IF(AND(TRIM(INDEX(StartDateValues,ROW(A3333)))&lt;&gt;"",INDEX(StartDateValues,ROW(A3333))&gt;0),INDEX(StartDateValues,ROW(A3333)),"")</f>
        <v/>
      </c>
      <c r="C3333" s="22" t="str">
        <f t="shared" si="261"/>
        <v/>
      </c>
      <c r="D3333" s="3" t="str">
        <f t="shared" si="262"/>
        <v/>
      </c>
      <c r="E3333" s="3" t="str">
        <f t="shared" si="263"/>
        <v/>
      </c>
      <c r="F3333" s="3" t="str">
        <f t="shared" si="264"/>
        <v/>
      </c>
      <c r="G3333" s="3" t="str">
        <f>IF(A3333="","",IF(HOUR(A3333)&lt;StartHour,StartHour,IF(HOUR(A3333)&gt;FinishHour,FinishHour,HOUR(A3333))))</f>
        <v/>
      </c>
      <c r="H3333" s="3" t="str">
        <f t="shared" si="265"/>
        <v/>
      </c>
      <c r="I3333" s="33" t="e">
        <f>IF(OR(A3333="",B3333=""),NA(),MAX(0,IF(A3333-B3333=0,SameDayCycleTimeSettingValue,(A3333-B3333) *24)))</f>
        <v>#N/A</v>
      </c>
      <c r="J3333" s="33" t="e">
        <f>IF(OR(A3333="",B3333=""),NA(),MAX(0,IF(A3333-B3333=0,SameDayCycleTimeSettingValue,((A3333-B3333) *24)-(INT((A3333-B3333)) * (24-(FinishHour-StartHour))))))</f>
        <v>#N/A</v>
      </c>
      <c r="K3333" s="3" t="e">
        <f ca="1">IF(OR(A3333&lt;&gt;"",B3333=""),NA(),MAX(0,IF(_xlfn.DAYS(NOW(),B3333)=0,SameDayCycleTimeSettingValue,_xlfn.DAYS(NOW(),B3333))))</f>
        <v>#N/A</v>
      </c>
    </row>
    <row r="3334" spans="1:11" x14ac:dyDescent="0.25">
      <c r="A3334" s="32" t="str">
        <f>IF(AND(TRIM(INDEX(CompletedDateValues,ROW(A3334)))&lt;&gt;"",INDEX(CompletedDateValues,ROW(A3334))&gt;0),INDEX(CompletedDateValues,ROW(A3334)),"")</f>
        <v/>
      </c>
      <c r="B3334" s="32" t="str">
        <f>IF(AND(TRIM(INDEX(StartDateValues,ROW(A3334)))&lt;&gt;"",INDEX(StartDateValues,ROW(A3334))&gt;0),INDEX(StartDateValues,ROW(A3334)),"")</f>
        <v/>
      </c>
      <c r="C3334" s="22" t="str">
        <f t="shared" si="261"/>
        <v/>
      </c>
      <c r="D3334" s="3" t="str">
        <f t="shared" si="262"/>
        <v/>
      </c>
      <c r="E3334" s="3" t="str">
        <f t="shared" si="263"/>
        <v/>
      </c>
      <c r="F3334" s="3" t="str">
        <f t="shared" si="264"/>
        <v/>
      </c>
      <c r="G3334" s="3" t="str">
        <f>IF(A3334="","",IF(HOUR(A3334)&lt;StartHour,StartHour,IF(HOUR(A3334)&gt;FinishHour,FinishHour,HOUR(A3334))))</f>
        <v/>
      </c>
      <c r="H3334" s="3" t="str">
        <f t="shared" si="265"/>
        <v/>
      </c>
      <c r="I3334" s="33" t="e">
        <f>IF(OR(A3334="",B3334=""),NA(),MAX(0,IF(A3334-B3334=0,SameDayCycleTimeSettingValue,(A3334-B3334) *24)))</f>
        <v>#N/A</v>
      </c>
      <c r="J3334" s="33" t="e">
        <f>IF(OR(A3334="",B3334=""),NA(),MAX(0,IF(A3334-B3334=0,SameDayCycleTimeSettingValue,((A3334-B3334) *24)-(INT((A3334-B3334)) * (24-(FinishHour-StartHour))))))</f>
        <v>#N/A</v>
      </c>
      <c r="K3334" s="3" t="e">
        <f ca="1">IF(OR(A3334&lt;&gt;"",B3334=""),NA(),MAX(0,IF(_xlfn.DAYS(NOW(),B3334)=0,SameDayCycleTimeSettingValue,_xlfn.DAYS(NOW(),B3334))))</f>
        <v>#N/A</v>
      </c>
    </row>
    <row r="3335" spans="1:11" x14ac:dyDescent="0.25">
      <c r="A3335" s="32" t="str">
        <f>IF(AND(TRIM(INDEX(CompletedDateValues,ROW(A3335)))&lt;&gt;"",INDEX(CompletedDateValues,ROW(A3335))&gt;0),INDEX(CompletedDateValues,ROW(A3335)),"")</f>
        <v/>
      </c>
      <c r="B3335" s="32" t="str">
        <f>IF(AND(TRIM(INDEX(StartDateValues,ROW(A3335)))&lt;&gt;"",INDEX(StartDateValues,ROW(A3335))&gt;0),INDEX(StartDateValues,ROW(A3335)),"")</f>
        <v/>
      </c>
      <c r="C3335" s="22" t="str">
        <f t="shared" si="261"/>
        <v/>
      </c>
      <c r="D3335" s="3" t="str">
        <f t="shared" si="262"/>
        <v/>
      </c>
      <c r="E3335" s="3" t="str">
        <f t="shared" si="263"/>
        <v/>
      </c>
      <c r="F3335" s="3" t="str">
        <f t="shared" si="264"/>
        <v/>
      </c>
      <c r="G3335" s="3" t="str">
        <f>IF(A3335="","",IF(HOUR(A3335)&lt;StartHour,StartHour,IF(HOUR(A3335)&gt;FinishHour,FinishHour,HOUR(A3335))))</f>
        <v/>
      </c>
      <c r="H3335" s="3" t="str">
        <f t="shared" si="265"/>
        <v/>
      </c>
      <c r="I3335" s="33" t="e">
        <f>IF(OR(A3335="",B3335=""),NA(),MAX(0,IF(A3335-B3335=0,SameDayCycleTimeSettingValue,(A3335-B3335) *24)))</f>
        <v>#N/A</v>
      </c>
      <c r="J3335" s="33" t="e">
        <f>IF(OR(A3335="",B3335=""),NA(),MAX(0,IF(A3335-B3335=0,SameDayCycleTimeSettingValue,((A3335-B3335) *24)-(INT((A3335-B3335)) * (24-(FinishHour-StartHour))))))</f>
        <v>#N/A</v>
      </c>
      <c r="K3335" s="3" t="e">
        <f ca="1">IF(OR(A3335&lt;&gt;"",B3335=""),NA(),MAX(0,IF(_xlfn.DAYS(NOW(),B3335)=0,SameDayCycleTimeSettingValue,_xlfn.DAYS(NOW(),B3335))))</f>
        <v>#N/A</v>
      </c>
    </row>
    <row r="3336" spans="1:11" x14ac:dyDescent="0.25">
      <c r="A3336" s="32" t="str">
        <f>IF(AND(TRIM(INDEX(CompletedDateValues,ROW(A3336)))&lt;&gt;"",INDEX(CompletedDateValues,ROW(A3336))&gt;0),INDEX(CompletedDateValues,ROW(A3336)),"")</f>
        <v/>
      </c>
      <c r="B3336" s="32" t="str">
        <f>IF(AND(TRIM(INDEX(StartDateValues,ROW(A3336)))&lt;&gt;"",INDEX(StartDateValues,ROW(A3336))&gt;0),INDEX(StartDateValues,ROW(A3336)),"")</f>
        <v/>
      </c>
      <c r="C3336" s="22" t="str">
        <f t="shared" si="261"/>
        <v/>
      </c>
      <c r="D3336" s="3" t="str">
        <f t="shared" si="262"/>
        <v/>
      </c>
      <c r="E3336" s="3" t="str">
        <f t="shared" si="263"/>
        <v/>
      </c>
      <c r="F3336" s="3" t="str">
        <f t="shared" si="264"/>
        <v/>
      </c>
      <c r="G3336" s="3" t="str">
        <f>IF(A3336="","",IF(HOUR(A3336)&lt;StartHour,StartHour,IF(HOUR(A3336)&gt;FinishHour,FinishHour,HOUR(A3336))))</f>
        <v/>
      </c>
      <c r="H3336" s="3" t="str">
        <f t="shared" si="265"/>
        <v/>
      </c>
      <c r="I3336" s="33" t="e">
        <f>IF(OR(A3336="",B3336=""),NA(),MAX(0,IF(A3336-B3336=0,SameDayCycleTimeSettingValue,(A3336-B3336) *24)))</f>
        <v>#N/A</v>
      </c>
      <c r="J3336" s="33" t="e">
        <f>IF(OR(A3336="",B3336=""),NA(),MAX(0,IF(A3336-B3336=0,SameDayCycleTimeSettingValue,((A3336-B3336) *24)-(INT((A3336-B3336)) * (24-(FinishHour-StartHour))))))</f>
        <v>#N/A</v>
      </c>
      <c r="K3336" s="3" t="e">
        <f ca="1">IF(OR(A3336&lt;&gt;"",B3336=""),NA(),MAX(0,IF(_xlfn.DAYS(NOW(),B3336)=0,SameDayCycleTimeSettingValue,_xlfn.DAYS(NOW(),B3336))))</f>
        <v>#N/A</v>
      </c>
    </row>
    <row r="3337" spans="1:11" x14ac:dyDescent="0.25">
      <c r="A3337" s="32" t="str">
        <f>IF(AND(TRIM(INDEX(CompletedDateValues,ROW(A3337)))&lt;&gt;"",INDEX(CompletedDateValues,ROW(A3337))&gt;0),INDEX(CompletedDateValues,ROW(A3337)),"")</f>
        <v/>
      </c>
      <c r="B3337" s="32" t="str">
        <f>IF(AND(TRIM(INDEX(StartDateValues,ROW(A3337)))&lt;&gt;"",INDEX(StartDateValues,ROW(A3337))&gt;0),INDEX(StartDateValues,ROW(A3337)),"")</f>
        <v/>
      </c>
      <c r="C3337" s="22" t="str">
        <f t="shared" si="261"/>
        <v/>
      </c>
      <c r="D3337" s="3" t="str">
        <f t="shared" si="262"/>
        <v/>
      </c>
      <c r="E3337" s="3" t="str">
        <f t="shared" si="263"/>
        <v/>
      </c>
      <c r="F3337" s="3" t="str">
        <f t="shared" si="264"/>
        <v/>
      </c>
      <c r="G3337" s="3" t="str">
        <f>IF(A3337="","",IF(HOUR(A3337)&lt;StartHour,StartHour,IF(HOUR(A3337)&gt;FinishHour,FinishHour,HOUR(A3337))))</f>
        <v/>
      </c>
      <c r="H3337" s="3" t="str">
        <f t="shared" si="265"/>
        <v/>
      </c>
      <c r="I3337" s="33" t="e">
        <f>IF(OR(A3337="",B3337=""),NA(),MAX(0,IF(A3337-B3337=0,SameDayCycleTimeSettingValue,(A3337-B3337) *24)))</f>
        <v>#N/A</v>
      </c>
      <c r="J3337" s="33" t="e">
        <f>IF(OR(A3337="",B3337=""),NA(),MAX(0,IF(A3337-B3337=0,SameDayCycleTimeSettingValue,((A3337-B3337) *24)-(INT((A3337-B3337)) * (24-(FinishHour-StartHour))))))</f>
        <v>#N/A</v>
      </c>
      <c r="K3337" s="3" t="e">
        <f ca="1">IF(OR(A3337&lt;&gt;"",B3337=""),NA(),MAX(0,IF(_xlfn.DAYS(NOW(),B3337)=0,SameDayCycleTimeSettingValue,_xlfn.DAYS(NOW(),B3337))))</f>
        <v>#N/A</v>
      </c>
    </row>
    <row r="3338" spans="1:11" x14ac:dyDescent="0.25">
      <c r="A3338" s="32" t="str">
        <f>IF(AND(TRIM(INDEX(CompletedDateValues,ROW(A3338)))&lt;&gt;"",INDEX(CompletedDateValues,ROW(A3338))&gt;0),INDEX(CompletedDateValues,ROW(A3338)),"")</f>
        <v/>
      </c>
      <c r="B3338" s="32" t="str">
        <f>IF(AND(TRIM(INDEX(StartDateValues,ROW(A3338)))&lt;&gt;"",INDEX(StartDateValues,ROW(A3338))&gt;0),INDEX(StartDateValues,ROW(A3338)),"")</f>
        <v/>
      </c>
      <c r="C3338" s="22" t="str">
        <f t="shared" si="261"/>
        <v/>
      </c>
      <c r="D3338" s="3" t="str">
        <f t="shared" si="262"/>
        <v/>
      </c>
      <c r="E3338" s="3" t="str">
        <f t="shared" si="263"/>
        <v/>
      </c>
      <c r="F3338" s="3" t="str">
        <f t="shared" si="264"/>
        <v/>
      </c>
      <c r="G3338" s="3" t="str">
        <f>IF(A3338="","",IF(HOUR(A3338)&lt;StartHour,StartHour,IF(HOUR(A3338)&gt;FinishHour,FinishHour,HOUR(A3338))))</f>
        <v/>
      </c>
      <c r="H3338" s="3" t="str">
        <f t="shared" si="265"/>
        <v/>
      </c>
      <c r="I3338" s="33" t="e">
        <f>IF(OR(A3338="",B3338=""),NA(),MAX(0,IF(A3338-B3338=0,SameDayCycleTimeSettingValue,(A3338-B3338) *24)))</f>
        <v>#N/A</v>
      </c>
      <c r="J3338" s="33" t="e">
        <f>IF(OR(A3338="",B3338=""),NA(),MAX(0,IF(A3338-B3338=0,SameDayCycleTimeSettingValue,((A3338-B3338) *24)-(INT((A3338-B3338)) * (24-(FinishHour-StartHour))))))</f>
        <v>#N/A</v>
      </c>
      <c r="K3338" s="3" t="e">
        <f ca="1">IF(OR(A3338&lt;&gt;"",B3338=""),NA(),MAX(0,IF(_xlfn.DAYS(NOW(),B3338)=0,SameDayCycleTimeSettingValue,_xlfn.DAYS(NOW(),B3338))))</f>
        <v>#N/A</v>
      </c>
    </row>
    <row r="3339" spans="1:11" x14ac:dyDescent="0.25">
      <c r="A3339" s="32" t="str">
        <f>IF(AND(TRIM(INDEX(CompletedDateValues,ROW(A3339)))&lt;&gt;"",INDEX(CompletedDateValues,ROW(A3339))&gt;0),INDEX(CompletedDateValues,ROW(A3339)),"")</f>
        <v/>
      </c>
      <c r="B3339" s="32" t="str">
        <f>IF(AND(TRIM(INDEX(StartDateValues,ROW(A3339)))&lt;&gt;"",INDEX(StartDateValues,ROW(A3339))&gt;0),INDEX(StartDateValues,ROW(A3339)),"")</f>
        <v/>
      </c>
      <c r="C3339" s="22" t="str">
        <f t="shared" si="261"/>
        <v/>
      </c>
      <c r="D3339" s="3" t="str">
        <f t="shared" si="262"/>
        <v/>
      </c>
      <c r="E3339" s="3" t="str">
        <f t="shared" si="263"/>
        <v/>
      </c>
      <c r="F3339" s="3" t="str">
        <f t="shared" si="264"/>
        <v/>
      </c>
      <c r="G3339" s="3" t="str">
        <f>IF(A3339="","",IF(HOUR(A3339)&lt;StartHour,StartHour,IF(HOUR(A3339)&gt;FinishHour,FinishHour,HOUR(A3339))))</f>
        <v/>
      </c>
      <c r="H3339" s="3" t="str">
        <f t="shared" si="265"/>
        <v/>
      </c>
      <c r="I3339" s="33" t="e">
        <f>IF(OR(A3339="",B3339=""),NA(),MAX(0,IF(A3339-B3339=0,SameDayCycleTimeSettingValue,(A3339-B3339) *24)))</f>
        <v>#N/A</v>
      </c>
      <c r="J3339" s="33" t="e">
        <f>IF(OR(A3339="",B3339=""),NA(),MAX(0,IF(A3339-B3339=0,SameDayCycleTimeSettingValue,((A3339-B3339) *24)-(INT((A3339-B3339)) * (24-(FinishHour-StartHour))))))</f>
        <v>#N/A</v>
      </c>
      <c r="K3339" s="3" t="e">
        <f ca="1">IF(OR(A3339&lt;&gt;"",B3339=""),NA(),MAX(0,IF(_xlfn.DAYS(NOW(),B3339)=0,SameDayCycleTimeSettingValue,_xlfn.DAYS(NOW(),B3339))))</f>
        <v>#N/A</v>
      </c>
    </row>
    <row r="3340" spans="1:11" x14ac:dyDescent="0.25">
      <c r="A3340" s="32" t="str">
        <f>IF(AND(TRIM(INDEX(CompletedDateValues,ROW(A3340)))&lt;&gt;"",INDEX(CompletedDateValues,ROW(A3340))&gt;0),INDEX(CompletedDateValues,ROW(A3340)),"")</f>
        <v/>
      </c>
      <c r="B3340" s="32" t="str">
        <f>IF(AND(TRIM(INDEX(StartDateValues,ROW(A3340)))&lt;&gt;"",INDEX(StartDateValues,ROW(A3340))&gt;0),INDEX(StartDateValues,ROW(A3340)),"")</f>
        <v/>
      </c>
      <c r="C3340" s="22" t="str">
        <f t="shared" si="261"/>
        <v/>
      </c>
      <c r="D3340" s="3" t="str">
        <f t="shared" si="262"/>
        <v/>
      </c>
      <c r="E3340" s="3" t="str">
        <f t="shared" si="263"/>
        <v/>
      </c>
      <c r="F3340" s="3" t="str">
        <f t="shared" si="264"/>
        <v/>
      </c>
      <c r="G3340" s="3" t="str">
        <f>IF(A3340="","",IF(HOUR(A3340)&lt;StartHour,StartHour,IF(HOUR(A3340)&gt;FinishHour,FinishHour,HOUR(A3340))))</f>
        <v/>
      </c>
      <c r="H3340" s="3" t="str">
        <f t="shared" si="265"/>
        <v/>
      </c>
      <c r="I3340" s="33" t="e">
        <f>IF(OR(A3340="",B3340=""),NA(),MAX(0,IF(A3340-B3340=0,SameDayCycleTimeSettingValue,(A3340-B3340) *24)))</f>
        <v>#N/A</v>
      </c>
      <c r="J3340" s="33" t="e">
        <f>IF(OR(A3340="",B3340=""),NA(),MAX(0,IF(A3340-B3340=0,SameDayCycleTimeSettingValue,((A3340-B3340) *24)-(INT((A3340-B3340)) * (24-(FinishHour-StartHour))))))</f>
        <v>#N/A</v>
      </c>
      <c r="K3340" s="3" t="e">
        <f ca="1">IF(OR(A3340&lt;&gt;"",B3340=""),NA(),MAX(0,IF(_xlfn.DAYS(NOW(),B3340)=0,SameDayCycleTimeSettingValue,_xlfn.DAYS(NOW(),B3340))))</f>
        <v>#N/A</v>
      </c>
    </row>
    <row r="3341" spans="1:11" x14ac:dyDescent="0.25">
      <c r="A3341" s="32" t="str">
        <f>IF(AND(TRIM(INDEX(CompletedDateValues,ROW(A3341)))&lt;&gt;"",INDEX(CompletedDateValues,ROW(A3341))&gt;0),INDEX(CompletedDateValues,ROW(A3341)),"")</f>
        <v/>
      </c>
      <c r="B3341" s="32" t="str">
        <f>IF(AND(TRIM(INDEX(StartDateValues,ROW(A3341)))&lt;&gt;"",INDEX(StartDateValues,ROW(A3341))&gt;0),INDEX(StartDateValues,ROW(A3341)),"")</f>
        <v/>
      </c>
      <c r="C3341" s="22" t="str">
        <f t="shared" si="261"/>
        <v/>
      </c>
      <c r="D3341" s="3" t="str">
        <f t="shared" si="262"/>
        <v/>
      </c>
      <c r="E3341" s="3" t="str">
        <f t="shared" si="263"/>
        <v/>
      </c>
      <c r="F3341" s="3" t="str">
        <f t="shared" si="264"/>
        <v/>
      </c>
      <c r="G3341" s="3" t="str">
        <f>IF(A3341="","",IF(HOUR(A3341)&lt;StartHour,StartHour,IF(HOUR(A3341)&gt;FinishHour,FinishHour,HOUR(A3341))))</f>
        <v/>
      </c>
      <c r="H3341" s="3" t="str">
        <f t="shared" si="265"/>
        <v/>
      </c>
      <c r="I3341" s="33" t="e">
        <f>IF(OR(A3341="",B3341=""),NA(),MAX(0,IF(A3341-B3341=0,SameDayCycleTimeSettingValue,(A3341-B3341) *24)))</f>
        <v>#N/A</v>
      </c>
      <c r="J3341" s="33" t="e">
        <f>IF(OR(A3341="",B3341=""),NA(),MAX(0,IF(A3341-B3341=0,SameDayCycleTimeSettingValue,((A3341-B3341) *24)-(INT((A3341-B3341)) * (24-(FinishHour-StartHour))))))</f>
        <v>#N/A</v>
      </c>
      <c r="K3341" s="3" t="e">
        <f ca="1">IF(OR(A3341&lt;&gt;"",B3341=""),NA(),MAX(0,IF(_xlfn.DAYS(NOW(),B3341)=0,SameDayCycleTimeSettingValue,_xlfn.DAYS(NOW(),B3341))))</f>
        <v>#N/A</v>
      </c>
    </row>
    <row r="3342" spans="1:11" x14ac:dyDescent="0.25">
      <c r="A3342" s="32" t="str">
        <f>IF(AND(TRIM(INDEX(CompletedDateValues,ROW(A3342)))&lt;&gt;"",INDEX(CompletedDateValues,ROW(A3342))&gt;0),INDEX(CompletedDateValues,ROW(A3342)),"")</f>
        <v/>
      </c>
      <c r="B3342" s="32" t="str">
        <f>IF(AND(TRIM(INDEX(StartDateValues,ROW(A3342)))&lt;&gt;"",INDEX(StartDateValues,ROW(A3342))&gt;0),INDEX(StartDateValues,ROW(A3342)),"")</f>
        <v/>
      </c>
      <c r="C3342" s="22" t="str">
        <f t="shared" si="261"/>
        <v/>
      </c>
      <c r="D3342" s="3" t="str">
        <f t="shared" si="262"/>
        <v/>
      </c>
      <c r="E3342" s="3" t="str">
        <f t="shared" si="263"/>
        <v/>
      </c>
      <c r="F3342" s="3" t="str">
        <f t="shared" si="264"/>
        <v/>
      </c>
      <c r="G3342" s="3" t="str">
        <f>IF(A3342="","",IF(HOUR(A3342)&lt;StartHour,StartHour,IF(HOUR(A3342)&gt;FinishHour,FinishHour,HOUR(A3342))))</f>
        <v/>
      </c>
      <c r="H3342" s="3" t="str">
        <f t="shared" si="265"/>
        <v/>
      </c>
      <c r="I3342" s="33" t="e">
        <f>IF(OR(A3342="",B3342=""),NA(),MAX(0,IF(A3342-B3342=0,SameDayCycleTimeSettingValue,(A3342-B3342) *24)))</f>
        <v>#N/A</v>
      </c>
      <c r="J3342" s="33" t="e">
        <f>IF(OR(A3342="",B3342=""),NA(),MAX(0,IF(A3342-B3342=0,SameDayCycleTimeSettingValue,((A3342-B3342) *24)-(INT((A3342-B3342)) * (24-(FinishHour-StartHour))))))</f>
        <v>#N/A</v>
      </c>
      <c r="K3342" s="3" t="e">
        <f ca="1">IF(OR(A3342&lt;&gt;"",B3342=""),NA(),MAX(0,IF(_xlfn.DAYS(NOW(),B3342)=0,SameDayCycleTimeSettingValue,_xlfn.DAYS(NOW(),B3342))))</f>
        <v>#N/A</v>
      </c>
    </row>
    <row r="3343" spans="1:11" x14ac:dyDescent="0.25">
      <c r="A3343" s="32" t="str">
        <f>IF(AND(TRIM(INDEX(CompletedDateValues,ROW(A3343)))&lt;&gt;"",INDEX(CompletedDateValues,ROW(A3343))&gt;0),INDEX(CompletedDateValues,ROW(A3343)),"")</f>
        <v/>
      </c>
      <c r="B3343" s="32" t="str">
        <f>IF(AND(TRIM(INDEX(StartDateValues,ROW(A3343)))&lt;&gt;"",INDEX(StartDateValues,ROW(A3343))&gt;0),INDEX(StartDateValues,ROW(A3343)),"")</f>
        <v/>
      </c>
      <c r="C3343" s="22" t="str">
        <f t="shared" si="261"/>
        <v/>
      </c>
      <c r="D3343" s="3" t="str">
        <f t="shared" si="262"/>
        <v/>
      </c>
      <c r="E3343" s="3" t="str">
        <f t="shared" si="263"/>
        <v/>
      </c>
      <c r="F3343" s="3" t="str">
        <f t="shared" si="264"/>
        <v/>
      </c>
      <c r="G3343" s="3" t="str">
        <f>IF(A3343="","",IF(HOUR(A3343)&lt;StartHour,StartHour,IF(HOUR(A3343)&gt;FinishHour,FinishHour,HOUR(A3343))))</f>
        <v/>
      </c>
      <c r="H3343" s="3" t="str">
        <f t="shared" si="265"/>
        <v/>
      </c>
      <c r="I3343" s="33" t="e">
        <f>IF(OR(A3343="",B3343=""),NA(),MAX(0,IF(A3343-B3343=0,SameDayCycleTimeSettingValue,(A3343-B3343) *24)))</f>
        <v>#N/A</v>
      </c>
      <c r="J3343" s="33" t="e">
        <f>IF(OR(A3343="",B3343=""),NA(),MAX(0,IF(A3343-B3343=0,SameDayCycleTimeSettingValue,((A3343-B3343) *24)-(INT((A3343-B3343)) * (24-(FinishHour-StartHour))))))</f>
        <v>#N/A</v>
      </c>
      <c r="K3343" s="3" t="e">
        <f ca="1">IF(OR(A3343&lt;&gt;"",B3343=""),NA(),MAX(0,IF(_xlfn.DAYS(NOW(),B3343)=0,SameDayCycleTimeSettingValue,_xlfn.DAYS(NOW(),B3343))))</f>
        <v>#N/A</v>
      </c>
    </row>
    <row r="3344" spans="1:11" x14ac:dyDescent="0.25">
      <c r="A3344" s="32" t="str">
        <f>IF(AND(TRIM(INDEX(CompletedDateValues,ROW(A3344)))&lt;&gt;"",INDEX(CompletedDateValues,ROW(A3344))&gt;0),INDEX(CompletedDateValues,ROW(A3344)),"")</f>
        <v/>
      </c>
      <c r="B3344" s="32" t="str">
        <f>IF(AND(TRIM(INDEX(StartDateValues,ROW(A3344)))&lt;&gt;"",INDEX(StartDateValues,ROW(A3344))&gt;0),INDEX(StartDateValues,ROW(A3344)),"")</f>
        <v/>
      </c>
      <c r="C3344" s="22" t="str">
        <f t="shared" si="261"/>
        <v/>
      </c>
      <c r="D3344" s="3" t="str">
        <f t="shared" si="262"/>
        <v/>
      </c>
      <c r="E3344" s="3" t="str">
        <f t="shared" si="263"/>
        <v/>
      </c>
      <c r="F3344" s="3" t="str">
        <f t="shared" si="264"/>
        <v/>
      </c>
      <c r="G3344" s="3" t="str">
        <f>IF(A3344="","",IF(HOUR(A3344)&lt;StartHour,StartHour,IF(HOUR(A3344)&gt;FinishHour,FinishHour,HOUR(A3344))))</f>
        <v/>
      </c>
      <c r="H3344" s="3" t="str">
        <f t="shared" si="265"/>
        <v/>
      </c>
      <c r="I3344" s="33" t="e">
        <f>IF(OR(A3344="",B3344=""),NA(),MAX(0,IF(A3344-B3344=0,SameDayCycleTimeSettingValue,(A3344-B3344) *24)))</f>
        <v>#N/A</v>
      </c>
      <c r="J3344" s="33" t="e">
        <f>IF(OR(A3344="",B3344=""),NA(),MAX(0,IF(A3344-B3344=0,SameDayCycleTimeSettingValue,((A3344-B3344) *24)-(INT((A3344-B3344)) * (24-(FinishHour-StartHour))))))</f>
        <v>#N/A</v>
      </c>
      <c r="K3344" s="3" t="e">
        <f ca="1">IF(OR(A3344&lt;&gt;"",B3344=""),NA(),MAX(0,IF(_xlfn.DAYS(NOW(),B3344)=0,SameDayCycleTimeSettingValue,_xlfn.DAYS(NOW(),B3344))))</f>
        <v>#N/A</v>
      </c>
    </row>
    <row r="3345" spans="1:11" x14ac:dyDescent="0.25">
      <c r="A3345" s="32" t="str">
        <f>IF(AND(TRIM(INDEX(CompletedDateValues,ROW(A3345)))&lt;&gt;"",INDEX(CompletedDateValues,ROW(A3345))&gt;0),INDEX(CompletedDateValues,ROW(A3345)),"")</f>
        <v/>
      </c>
      <c r="B3345" s="32" t="str">
        <f>IF(AND(TRIM(INDEX(StartDateValues,ROW(A3345)))&lt;&gt;"",INDEX(StartDateValues,ROW(A3345))&gt;0),INDEX(StartDateValues,ROW(A3345)),"")</f>
        <v/>
      </c>
      <c r="C3345" s="22" t="str">
        <f t="shared" si="261"/>
        <v/>
      </c>
      <c r="D3345" s="3" t="str">
        <f t="shared" si="262"/>
        <v/>
      </c>
      <c r="E3345" s="3" t="str">
        <f t="shared" si="263"/>
        <v/>
      </c>
      <c r="F3345" s="3" t="str">
        <f t="shared" si="264"/>
        <v/>
      </c>
      <c r="G3345" s="3" t="str">
        <f>IF(A3345="","",IF(HOUR(A3345)&lt;StartHour,StartHour,IF(HOUR(A3345)&gt;FinishHour,FinishHour,HOUR(A3345))))</f>
        <v/>
      </c>
      <c r="H3345" s="3" t="str">
        <f t="shared" si="265"/>
        <v/>
      </c>
      <c r="I3345" s="33" t="e">
        <f>IF(OR(A3345="",B3345=""),NA(),MAX(0,IF(A3345-B3345=0,SameDayCycleTimeSettingValue,(A3345-B3345) *24)))</f>
        <v>#N/A</v>
      </c>
      <c r="J3345" s="33" t="e">
        <f>IF(OR(A3345="",B3345=""),NA(),MAX(0,IF(A3345-B3345=0,SameDayCycleTimeSettingValue,((A3345-B3345) *24)-(INT((A3345-B3345)) * (24-(FinishHour-StartHour))))))</f>
        <v>#N/A</v>
      </c>
      <c r="K3345" s="3" t="e">
        <f ca="1">IF(OR(A3345&lt;&gt;"",B3345=""),NA(),MAX(0,IF(_xlfn.DAYS(NOW(),B3345)=0,SameDayCycleTimeSettingValue,_xlfn.DAYS(NOW(),B3345))))</f>
        <v>#N/A</v>
      </c>
    </row>
    <row r="3346" spans="1:11" x14ac:dyDescent="0.25">
      <c r="A3346" s="32" t="str">
        <f>IF(AND(TRIM(INDEX(CompletedDateValues,ROW(A3346)))&lt;&gt;"",INDEX(CompletedDateValues,ROW(A3346))&gt;0),INDEX(CompletedDateValues,ROW(A3346)),"")</f>
        <v/>
      </c>
      <c r="B3346" s="32" t="str">
        <f>IF(AND(TRIM(INDEX(StartDateValues,ROW(A3346)))&lt;&gt;"",INDEX(StartDateValues,ROW(A3346))&gt;0),INDEX(StartDateValues,ROW(A3346)),"")</f>
        <v/>
      </c>
      <c r="C3346" s="22" t="str">
        <f t="shared" si="261"/>
        <v/>
      </c>
      <c r="D3346" s="3" t="str">
        <f t="shared" si="262"/>
        <v/>
      </c>
      <c r="E3346" s="3" t="str">
        <f t="shared" si="263"/>
        <v/>
      </c>
      <c r="F3346" s="3" t="str">
        <f t="shared" si="264"/>
        <v/>
      </c>
      <c r="G3346" s="3" t="str">
        <f>IF(A3346="","",IF(HOUR(A3346)&lt;StartHour,StartHour,IF(HOUR(A3346)&gt;FinishHour,FinishHour,HOUR(A3346))))</f>
        <v/>
      </c>
      <c r="H3346" s="3" t="str">
        <f t="shared" si="265"/>
        <v/>
      </c>
      <c r="I3346" s="33" t="e">
        <f>IF(OR(A3346="",B3346=""),NA(),MAX(0,IF(A3346-B3346=0,SameDayCycleTimeSettingValue,(A3346-B3346) *24)))</f>
        <v>#N/A</v>
      </c>
      <c r="J3346" s="33" t="e">
        <f>IF(OR(A3346="",B3346=""),NA(),MAX(0,IF(A3346-B3346=0,SameDayCycleTimeSettingValue,((A3346-B3346) *24)-(INT((A3346-B3346)) * (24-(FinishHour-StartHour))))))</f>
        <v>#N/A</v>
      </c>
      <c r="K3346" s="3" t="e">
        <f ca="1">IF(OR(A3346&lt;&gt;"",B3346=""),NA(),MAX(0,IF(_xlfn.DAYS(NOW(),B3346)=0,SameDayCycleTimeSettingValue,_xlfn.DAYS(NOW(),B3346))))</f>
        <v>#N/A</v>
      </c>
    </row>
    <row r="3347" spans="1:11" x14ac:dyDescent="0.25">
      <c r="A3347" s="32" t="str">
        <f>IF(AND(TRIM(INDEX(CompletedDateValues,ROW(A3347)))&lt;&gt;"",INDEX(CompletedDateValues,ROW(A3347))&gt;0),INDEX(CompletedDateValues,ROW(A3347)),"")</f>
        <v/>
      </c>
      <c r="B3347" s="32" t="str">
        <f>IF(AND(TRIM(INDEX(StartDateValues,ROW(A3347)))&lt;&gt;"",INDEX(StartDateValues,ROW(A3347))&gt;0),INDEX(StartDateValues,ROW(A3347)),"")</f>
        <v/>
      </c>
      <c r="C3347" s="22" t="str">
        <f t="shared" si="261"/>
        <v/>
      </c>
      <c r="D3347" s="3" t="str">
        <f t="shared" si="262"/>
        <v/>
      </c>
      <c r="E3347" s="3" t="str">
        <f t="shared" si="263"/>
        <v/>
      </c>
      <c r="F3347" s="3" t="str">
        <f t="shared" si="264"/>
        <v/>
      </c>
      <c r="G3347" s="3" t="str">
        <f>IF(A3347="","",IF(HOUR(A3347)&lt;StartHour,StartHour,IF(HOUR(A3347)&gt;FinishHour,FinishHour,HOUR(A3347))))</f>
        <v/>
      </c>
      <c r="H3347" s="3" t="str">
        <f t="shared" si="265"/>
        <v/>
      </c>
      <c r="I3347" s="33" t="e">
        <f>IF(OR(A3347="",B3347=""),NA(),MAX(0,IF(A3347-B3347=0,SameDayCycleTimeSettingValue,(A3347-B3347) *24)))</f>
        <v>#N/A</v>
      </c>
      <c r="J3347" s="33" t="e">
        <f>IF(OR(A3347="",B3347=""),NA(),MAX(0,IF(A3347-B3347=0,SameDayCycleTimeSettingValue,((A3347-B3347) *24)-(INT((A3347-B3347)) * (24-(FinishHour-StartHour))))))</f>
        <v>#N/A</v>
      </c>
      <c r="K3347" s="3" t="e">
        <f ca="1">IF(OR(A3347&lt;&gt;"",B3347=""),NA(),MAX(0,IF(_xlfn.DAYS(NOW(),B3347)=0,SameDayCycleTimeSettingValue,_xlfn.DAYS(NOW(),B3347))))</f>
        <v>#N/A</v>
      </c>
    </row>
    <row r="3348" spans="1:11" x14ac:dyDescent="0.25">
      <c r="A3348" s="32" t="str">
        <f>IF(AND(TRIM(INDEX(CompletedDateValues,ROW(A3348)))&lt;&gt;"",INDEX(CompletedDateValues,ROW(A3348))&gt;0),INDEX(CompletedDateValues,ROW(A3348)),"")</f>
        <v/>
      </c>
      <c r="B3348" s="32" t="str">
        <f>IF(AND(TRIM(INDEX(StartDateValues,ROW(A3348)))&lt;&gt;"",INDEX(StartDateValues,ROW(A3348))&gt;0),INDEX(StartDateValues,ROW(A3348)),"")</f>
        <v/>
      </c>
      <c r="C3348" s="22" t="str">
        <f t="shared" si="261"/>
        <v/>
      </c>
      <c r="D3348" s="3" t="str">
        <f t="shared" si="262"/>
        <v/>
      </c>
      <c r="E3348" s="3" t="str">
        <f t="shared" si="263"/>
        <v/>
      </c>
      <c r="F3348" s="3" t="str">
        <f t="shared" si="264"/>
        <v/>
      </c>
      <c r="G3348" s="3" t="str">
        <f>IF(A3348="","",IF(HOUR(A3348)&lt;StartHour,StartHour,IF(HOUR(A3348)&gt;FinishHour,FinishHour,HOUR(A3348))))</f>
        <v/>
      </c>
      <c r="H3348" s="3" t="str">
        <f t="shared" si="265"/>
        <v/>
      </c>
      <c r="I3348" s="33" t="e">
        <f>IF(OR(A3348="",B3348=""),NA(),MAX(0,IF(A3348-B3348=0,SameDayCycleTimeSettingValue,(A3348-B3348) *24)))</f>
        <v>#N/A</v>
      </c>
      <c r="J3348" s="33" t="e">
        <f>IF(OR(A3348="",B3348=""),NA(),MAX(0,IF(A3348-B3348=0,SameDayCycleTimeSettingValue,((A3348-B3348) *24)-(INT((A3348-B3348)) * (24-(FinishHour-StartHour))))))</f>
        <v>#N/A</v>
      </c>
      <c r="K3348" s="3" t="e">
        <f ca="1">IF(OR(A3348&lt;&gt;"",B3348=""),NA(),MAX(0,IF(_xlfn.DAYS(NOW(),B3348)=0,SameDayCycleTimeSettingValue,_xlfn.DAYS(NOW(),B3348))))</f>
        <v>#N/A</v>
      </c>
    </row>
    <row r="3349" spans="1:11" x14ac:dyDescent="0.25">
      <c r="A3349" s="32" t="str">
        <f>IF(AND(TRIM(INDEX(CompletedDateValues,ROW(A3349)))&lt;&gt;"",INDEX(CompletedDateValues,ROW(A3349))&gt;0),INDEX(CompletedDateValues,ROW(A3349)),"")</f>
        <v/>
      </c>
      <c r="B3349" s="32" t="str">
        <f>IF(AND(TRIM(INDEX(StartDateValues,ROW(A3349)))&lt;&gt;"",INDEX(StartDateValues,ROW(A3349))&gt;0),INDEX(StartDateValues,ROW(A3349)),"")</f>
        <v/>
      </c>
      <c r="C3349" s="22" t="str">
        <f t="shared" si="261"/>
        <v/>
      </c>
      <c r="D3349" s="3" t="str">
        <f t="shared" si="262"/>
        <v/>
      </c>
      <c r="E3349" s="3" t="str">
        <f t="shared" si="263"/>
        <v/>
      </c>
      <c r="F3349" s="3" t="str">
        <f t="shared" si="264"/>
        <v/>
      </c>
      <c r="G3349" s="3" t="str">
        <f>IF(A3349="","",IF(HOUR(A3349)&lt;StartHour,StartHour,IF(HOUR(A3349)&gt;FinishHour,FinishHour,HOUR(A3349))))</f>
        <v/>
      </c>
      <c r="H3349" s="3" t="str">
        <f t="shared" si="265"/>
        <v/>
      </c>
      <c r="I3349" s="33" t="e">
        <f>IF(OR(A3349="",B3349=""),NA(),MAX(0,IF(A3349-B3349=0,SameDayCycleTimeSettingValue,(A3349-B3349) *24)))</f>
        <v>#N/A</v>
      </c>
      <c r="J3349" s="33" t="e">
        <f>IF(OR(A3349="",B3349=""),NA(),MAX(0,IF(A3349-B3349=0,SameDayCycleTimeSettingValue,((A3349-B3349) *24)-(INT((A3349-B3349)) * (24-(FinishHour-StartHour))))))</f>
        <v>#N/A</v>
      </c>
      <c r="K3349" s="3" t="e">
        <f ca="1">IF(OR(A3349&lt;&gt;"",B3349=""),NA(),MAX(0,IF(_xlfn.DAYS(NOW(),B3349)=0,SameDayCycleTimeSettingValue,_xlfn.DAYS(NOW(),B3349))))</f>
        <v>#N/A</v>
      </c>
    </row>
    <row r="3350" spans="1:11" x14ac:dyDescent="0.25">
      <c r="A3350" s="32" t="str">
        <f>IF(AND(TRIM(INDEX(CompletedDateValues,ROW(A3350)))&lt;&gt;"",INDEX(CompletedDateValues,ROW(A3350))&gt;0),INDEX(CompletedDateValues,ROW(A3350)),"")</f>
        <v/>
      </c>
      <c r="B3350" s="32" t="str">
        <f>IF(AND(TRIM(INDEX(StartDateValues,ROW(A3350)))&lt;&gt;"",INDEX(StartDateValues,ROW(A3350))&gt;0),INDEX(StartDateValues,ROW(A3350)),"")</f>
        <v/>
      </c>
      <c r="C3350" s="22" t="str">
        <f t="shared" si="261"/>
        <v/>
      </c>
      <c r="D3350" s="3" t="str">
        <f t="shared" si="262"/>
        <v/>
      </c>
      <c r="E3350" s="3" t="str">
        <f t="shared" si="263"/>
        <v/>
      </c>
      <c r="F3350" s="3" t="str">
        <f t="shared" si="264"/>
        <v/>
      </c>
      <c r="G3350" s="3" t="str">
        <f>IF(A3350="","",IF(HOUR(A3350)&lt;StartHour,StartHour,IF(HOUR(A3350)&gt;FinishHour,FinishHour,HOUR(A3350))))</f>
        <v/>
      </c>
      <c r="H3350" s="3" t="str">
        <f t="shared" si="265"/>
        <v/>
      </c>
      <c r="I3350" s="33" t="e">
        <f>IF(OR(A3350="",B3350=""),NA(),MAX(0,IF(A3350-B3350=0,SameDayCycleTimeSettingValue,(A3350-B3350) *24)))</f>
        <v>#N/A</v>
      </c>
      <c r="J3350" s="33" t="e">
        <f>IF(OR(A3350="",B3350=""),NA(),MAX(0,IF(A3350-B3350=0,SameDayCycleTimeSettingValue,((A3350-B3350) *24)-(INT((A3350-B3350)) * (24-(FinishHour-StartHour))))))</f>
        <v>#N/A</v>
      </c>
      <c r="K3350" s="3" t="e">
        <f ca="1">IF(OR(A3350&lt;&gt;"",B3350=""),NA(),MAX(0,IF(_xlfn.DAYS(NOW(),B3350)=0,SameDayCycleTimeSettingValue,_xlfn.DAYS(NOW(),B3350))))</f>
        <v>#N/A</v>
      </c>
    </row>
    <row r="3351" spans="1:11" x14ac:dyDescent="0.25">
      <c r="A3351" s="32" t="str">
        <f>IF(AND(TRIM(INDEX(CompletedDateValues,ROW(A3351)))&lt;&gt;"",INDEX(CompletedDateValues,ROW(A3351))&gt;0),INDEX(CompletedDateValues,ROW(A3351)),"")</f>
        <v/>
      </c>
      <c r="B3351" s="32" t="str">
        <f>IF(AND(TRIM(INDEX(StartDateValues,ROW(A3351)))&lt;&gt;"",INDEX(StartDateValues,ROW(A3351))&gt;0),INDEX(StartDateValues,ROW(A3351)),"")</f>
        <v/>
      </c>
      <c r="C3351" s="22" t="str">
        <f t="shared" si="261"/>
        <v/>
      </c>
      <c r="D3351" s="3" t="str">
        <f t="shared" si="262"/>
        <v/>
      </c>
      <c r="E3351" s="3" t="str">
        <f t="shared" si="263"/>
        <v/>
      </c>
      <c r="F3351" s="3" t="str">
        <f t="shared" si="264"/>
        <v/>
      </c>
      <c r="G3351" s="3" t="str">
        <f>IF(A3351="","",IF(HOUR(A3351)&lt;StartHour,StartHour,IF(HOUR(A3351)&gt;FinishHour,FinishHour,HOUR(A3351))))</f>
        <v/>
      </c>
      <c r="H3351" s="3" t="str">
        <f t="shared" si="265"/>
        <v/>
      </c>
      <c r="I3351" s="33" t="e">
        <f>IF(OR(A3351="",B3351=""),NA(),MAX(0,IF(A3351-B3351=0,SameDayCycleTimeSettingValue,(A3351-B3351) *24)))</f>
        <v>#N/A</v>
      </c>
      <c r="J3351" s="33" t="e">
        <f>IF(OR(A3351="",B3351=""),NA(),MAX(0,IF(A3351-B3351=0,SameDayCycleTimeSettingValue,((A3351-B3351) *24)-(INT((A3351-B3351)) * (24-(FinishHour-StartHour))))))</f>
        <v>#N/A</v>
      </c>
      <c r="K3351" s="3" t="e">
        <f ca="1">IF(OR(A3351&lt;&gt;"",B3351=""),NA(),MAX(0,IF(_xlfn.DAYS(NOW(),B3351)=0,SameDayCycleTimeSettingValue,_xlfn.DAYS(NOW(),B3351))))</f>
        <v>#N/A</v>
      </c>
    </row>
    <row r="3352" spans="1:11" x14ac:dyDescent="0.25">
      <c r="A3352" s="32" t="str">
        <f>IF(AND(TRIM(INDEX(CompletedDateValues,ROW(A3352)))&lt;&gt;"",INDEX(CompletedDateValues,ROW(A3352))&gt;0),INDEX(CompletedDateValues,ROW(A3352)),"")</f>
        <v/>
      </c>
      <c r="B3352" s="32" t="str">
        <f>IF(AND(TRIM(INDEX(StartDateValues,ROW(A3352)))&lt;&gt;"",INDEX(StartDateValues,ROW(A3352))&gt;0),INDEX(StartDateValues,ROW(A3352)),"")</f>
        <v/>
      </c>
      <c r="C3352" s="22" t="str">
        <f t="shared" si="261"/>
        <v/>
      </c>
      <c r="D3352" s="3" t="str">
        <f t="shared" si="262"/>
        <v/>
      </c>
      <c r="E3352" s="3" t="str">
        <f t="shared" si="263"/>
        <v/>
      </c>
      <c r="F3352" s="3" t="str">
        <f t="shared" si="264"/>
        <v/>
      </c>
      <c r="G3352" s="3" t="str">
        <f>IF(A3352="","",IF(HOUR(A3352)&lt;StartHour,StartHour,IF(HOUR(A3352)&gt;FinishHour,FinishHour,HOUR(A3352))))</f>
        <v/>
      </c>
      <c r="H3352" s="3" t="str">
        <f t="shared" si="265"/>
        <v/>
      </c>
      <c r="I3352" s="33" t="e">
        <f>IF(OR(A3352="",B3352=""),NA(),MAX(0,IF(A3352-B3352=0,SameDayCycleTimeSettingValue,(A3352-B3352) *24)))</f>
        <v>#N/A</v>
      </c>
      <c r="J3352" s="33" t="e">
        <f>IF(OR(A3352="",B3352=""),NA(),MAX(0,IF(A3352-B3352=0,SameDayCycleTimeSettingValue,((A3352-B3352) *24)-(INT((A3352-B3352)) * (24-(FinishHour-StartHour))))))</f>
        <v>#N/A</v>
      </c>
      <c r="K3352" s="3" t="e">
        <f ca="1">IF(OR(A3352&lt;&gt;"",B3352=""),NA(),MAX(0,IF(_xlfn.DAYS(NOW(),B3352)=0,SameDayCycleTimeSettingValue,_xlfn.DAYS(NOW(),B3352))))</f>
        <v>#N/A</v>
      </c>
    </row>
    <row r="3353" spans="1:11" x14ac:dyDescent="0.25">
      <c r="A3353" s="32" t="str">
        <f>IF(AND(TRIM(INDEX(CompletedDateValues,ROW(A3353)))&lt;&gt;"",INDEX(CompletedDateValues,ROW(A3353))&gt;0),INDEX(CompletedDateValues,ROW(A3353)),"")</f>
        <v/>
      </c>
      <c r="B3353" s="32" t="str">
        <f>IF(AND(TRIM(INDEX(StartDateValues,ROW(A3353)))&lt;&gt;"",INDEX(StartDateValues,ROW(A3353))&gt;0),INDEX(StartDateValues,ROW(A3353)),"")</f>
        <v/>
      </c>
      <c r="C3353" s="22" t="str">
        <f t="shared" si="261"/>
        <v/>
      </c>
      <c r="D3353" s="3" t="str">
        <f t="shared" si="262"/>
        <v/>
      </c>
      <c r="E3353" s="3" t="str">
        <f t="shared" si="263"/>
        <v/>
      </c>
      <c r="F3353" s="3" t="str">
        <f t="shared" si="264"/>
        <v/>
      </c>
      <c r="G3353" s="3" t="str">
        <f>IF(A3353="","",IF(HOUR(A3353)&lt;StartHour,StartHour,IF(HOUR(A3353)&gt;FinishHour,FinishHour,HOUR(A3353))))</f>
        <v/>
      </c>
      <c r="H3353" s="3" t="str">
        <f t="shared" si="265"/>
        <v/>
      </c>
      <c r="I3353" s="33" t="e">
        <f>IF(OR(A3353="",B3353=""),NA(),MAX(0,IF(A3353-B3353=0,SameDayCycleTimeSettingValue,(A3353-B3353) *24)))</f>
        <v>#N/A</v>
      </c>
      <c r="J3353" s="33" t="e">
        <f>IF(OR(A3353="",B3353=""),NA(),MAX(0,IF(A3353-B3353=0,SameDayCycleTimeSettingValue,((A3353-B3353) *24)-(INT((A3353-B3353)) * (24-(FinishHour-StartHour))))))</f>
        <v>#N/A</v>
      </c>
      <c r="K3353" s="3" t="e">
        <f ca="1">IF(OR(A3353&lt;&gt;"",B3353=""),NA(),MAX(0,IF(_xlfn.DAYS(NOW(),B3353)=0,SameDayCycleTimeSettingValue,_xlfn.DAYS(NOW(),B3353))))</f>
        <v>#N/A</v>
      </c>
    </row>
    <row r="3354" spans="1:11" x14ac:dyDescent="0.25">
      <c r="A3354" s="32" t="str">
        <f>IF(AND(TRIM(INDEX(CompletedDateValues,ROW(A3354)))&lt;&gt;"",INDEX(CompletedDateValues,ROW(A3354))&gt;0),INDEX(CompletedDateValues,ROW(A3354)),"")</f>
        <v/>
      </c>
      <c r="B3354" s="32" t="str">
        <f>IF(AND(TRIM(INDEX(StartDateValues,ROW(A3354)))&lt;&gt;"",INDEX(StartDateValues,ROW(A3354))&gt;0),INDEX(StartDateValues,ROW(A3354)),"")</f>
        <v/>
      </c>
      <c r="C3354" s="22" t="str">
        <f t="shared" si="261"/>
        <v/>
      </c>
      <c r="D3354" s="3" t="str">
        <f t="shared" si="262"/>
        <v/>
      </c>
      <c r="E3354" s="3" t="str">
        <f t="shared" si="263"/>
        <v/>
      </c>
      <c r="F3354" s="3" t="str">
        <f t="shared" si="264"/>
        <v/>
      </c>
      <c r="G3354" s="3" t="str">
        <f>IF(A3354="","",IF(HOUR(A3354)&lt;StartHour,StartHour,IF(HOUR(A3354)&gt;FinishHour,FinishHour,HOUR(A3354))))</f>
        <v/>
      </c>
      <c r="H3354" s="3" t="str">
        <f t="shared" si="265"/>
        <v/>
      </c>
      <c r="I3354" s="33" t="e">
        <f>IF(OR(A3354="",B3354=""),NA(),MAX(0,IF(A3354-B3354=0,SameDayCycleTimeSettingValue,(A3354-B3354) *24)))</f>
        <v>#N/A</v>
      </c>
      <c r="J3354" s="33" t="e">
        <f>IF(OR(A3354="",B3354=""),NA(),MAX(0,IF(A3354-B3354=0,SameDayCycleTimeSettingValue,((A3354-B3354) *24)-(INT((A3354-B3354)) * (24-(FinishHour-StartHour))))))</f>
        <v>#N/A</v>
      </c>
      <c r="K3354" s="3" t="e">
        <f ca="1">IF(OR(A3354&lt;&gt;"",B3354=""),NA(),MAX(0,IF(_xlfn.DAYS(NOW(),B3354)=0,SameDayCycleTimeSettingValue,_xlfn.DAYS(NOW(),B3354))))</f>
        <v>#N/A</v>
      </c>
    </row>
    <row r="3355" spans="1:11" x14ac:dyDescent="0.25">
      <c r="A3355" s="32" t="str">
        <f>IF(AND(TRIM(INDEX(CompletedDateValues,ROW(A3355)))&lt;&gt;"",INDEX(CompletedDateValues,ROW(A3355))&gt;0),INDEX(CompletedDateValues,ROW(A3355)),"")</f>
        <v/>
      </c>
      <c r="B3355" s="32" t="str">
        <f>IF(AND(TRIM(INDEX(StartDateValues,ROW(A3355)))&lt;&gt;"",INDEX(StartDateValues,ROW(A3355))&gt;0),INDEX(StartDateValues,ROW(A3355)),"")</f>
        <v/>
      </c>
      <c r="C3355" s="22" t="str">
        <f t="shared" si="261"/>
        <v/>
      </c>
      <c r="D3355" s="3" t="str">
        <f t="shared" si="262"/>
        <v/>
      </c>
      <c r="E3355" s="3" t="str">
        <f t="shared" si="263"/>
        <v/>
      </c>
      <c r="F3355" s="3" t="str">
        <f t="shared" si="264"/>
        <v/>
      </c>
      <c r="G3355" s="3" t="str">
        <f>IF(A3355="","",IF(HOUR(A3355)&lt;StartHour,StartHour,IF(HOUR(A3355)&gt;FinishHour,FinishHour,HOUR(A3355))))</f>
        <v/>
      </c>
      <c r="H3355" s="3" t="str">
        <f t="shared" si="265"/>
        <v/>
      </c>
      <c r="I3355" s="33" t="e">
        <f>IF(OR(A3355="",B3355=""),NA(),MAX(0,IF(A3355-B3355=0,SameDayCycleTimeSettingValue,(A3355-B3355) *24)))</f>
        <v>#N/A</v>
      </c>
      <c r="J3355" s="33" t="e">
        <f>IF(OR(A3355="",B3355=""),NA(),MAX(0,IF(A3355-B3355=0,SameDayCycleTimeSettingValue,((A3355-B3355) *24)-(INT((A3355-B3355)) * (24-(FinishHour-StartHour))))))</f>
        <v>#N/A</v>
      </c>
      <c r="K3355" s="3" t="e">
        <f ca="1">IF(OR(A3355&lt;&gt;"",B3355=""),NA(),MAX(0,IF(_xlfn.DAYS(NOW(),B3355)=0,SameDayCycleTimeSettingValue,_xlfn.DAYS(NOW(),B3355))))</f>
        <v>#N/A</v>
      </c>
    </row>
    <row r="3356" spans="1:11" x14ac:dyDescent="0.25">
      <c r="A3356" s="32" t="str">
        <f>IF(AND(TRIM(INDEX(CompletedDateValues,ROW(A3356)))&lt;&gt;"",INDEX(CompletedDateValues,ROW(A3356))&gt;0),INDEX(CompletedDateValues,ROW(A3356)),"")</f>
        <v/>
      </c>
      <c r="B3356" s="32" t="str">
        <f>IF(AND(TRIM(INDEX(StartDateValues,ROW(A3356)))&lt;&gt;"",INDEX(StartDateValues,ROW(A3356))&gt;0),INDEX(StartDateValues,ROW(A3356)),"")</f>
        <v/>
      </c>
      <c r="C3356" s="22" t="str">
        <f t="shared" si="261"/>
        <v/>
      </c>
      <c r="D3356" s="3" t="str">
        <f t="shared" si="262"/>
        <v/>
      </c>
      <c r="E3356" s="3" t="str">
        <f t="shared" si="263"/>
        <v/>
      </c>
      <c r="F3356" s="3" t="str">
        <f t="shared" si="264"/>
        <v/>
      </c>
      <c r="G3356" s="3" t="str">
        <f>IF(A3356="","",IF(HOUR(A3356)&lt;StartHour,StartHour,IF(HOUR(A3356)&gt;FinishHour,FinishHour,HOUR(A3356))))</f>
        <v/>
      </c>
      <c r="H3356" s="3" t="str">
        <f t="shared" si="265"/>
        <v/>
      </c>
      <c r="I3356" s="33" t="e">
        <f>IF(OR(A3356="",B3356=""),NA(),MAX(0,IF(A3356-B3356=0,SameDayCycleTimeSettingValue,(A3356-B3356) *24)))</f>
        <v>#N/A</v>
      </c>
      <c r="J3356" s="33" t="e">
        <f>IF(OR(A3356="",B3356=""),NA(),MAX(0,IF(A3356-B3356=0,SameDayCycleTimeSettingValue,((A3356-B3356) *24)-(INT((A3356-B3356)) * (24-(FinishHour-StartHour))))))</f>
        <v>#N/A</v>
      </c>
      <c r="K3356" s="3" t="e">
        <f ca="1">IF(OR(A3356&lt;&gt;"",B3356=""),NA(),MAX(0,IF(_xlfn.DAYS(NOW(),B3356)=0,SameDayCycleTimeSettingValue,_xlfn.DAYS(NOW(),B3356))))</f>
        <v>#N/A</v>
      </c>
    </row>
    <row r="3357" spans="1:11" x14ac:dyDescent="0.25">
      <c r="A3357" s="32" t="str">
        <f>IF(AND(TRIM(INDEX(CompletedDateValues,ROW(A3357)))&lt;&gt;"",INDEX(CompletedDateValues,ROW(A3357))&gt;0),INDEX(CompletedDateValues,ROW(A3357)),"")</f>
        <v/>
      </c>
      <c r="B3357" s="32" t="str">
        <f>IF(AND(TRIM(INDEX(StartDateValues,ROW(A3357)))&lt;&gt;"",INDEX(StartDateValues,ROW(A3357))&gt;0),INDEX(StartDateValues,ROW(A3357)),"")</f>
        <v/>
      </c>
      <c r="C3357" s="22" t="str">
        <f t="shared" si="261"/>
        <v/>
      </c>
      <c r="D3357" s="3" t="str">
        <f t="shared" si="262"/>
        <v/>
      </c>
      <c r="E3357" s="3" t="str">
        <f t="shared" si="263"/>
        <v/>
      </c>
      <c r="F3357" s="3" t="str">
        <f t="shared" si="264"/>
        <v/>
      </c>
      <c r="G3357" s="3" t="str">
        <f>IF(A3357="","",IF(HOUR(A3357)&lt;StartHour,StartHour,IF(HOUR(A3357)&gt;FinishHour,FinishHour,HOUR(A3357))))</f>
        <v/>
      </c>
      <c r="H3357" s="3" t="str">
        <f t="shared" si="265"/>
        <v/>
      </c>
      <c r="I3357" s="33" t="e">
        <f>IF(OR(A3357="",B3357=""),NA(),MAX(0,IF(A3357-B3357=0,SameDayCycleTimeSettingValue,(A3357-B3357) *24)))</f>
        <v>#N/A</v>
      </c>
      <c r="J3357" s="33" t="e">
        <f>IF(OR(A3357="",B3357=""),NA(),MAX(0,IF(A3357-B3357=0,SameDayCycleTimeSettingValue,((A3357-B3357) *24)-(INT((A3357-B3357)) * (24-(FinishHour-StartHour))))))</f>
        <v>#N/A</v>
      </c>
      <c r="K3357" s="3" t="e">
        <f ca="1">IF(OR(A3357&lt;&gt;"",B3357=""),NA(),MAX(0,IF(_xlfn.DAYS(NOW(),B3357)=0,SameDayCycleTimeSettingValue,_xlfn.DAYS(NOW(),B3357))))</f>
        <v>#N/A</v>
      </c>
    </row>
    <row r="3358" spans="1:11" x14ac:dyDescent="0.25">
      <c r="A3358" s="32" t="str">
        <f>IF(AND(TRIM(INDEX(CompletedDateValues,ROW(A3358)))&lt;&gt;"",INDEX(CompletedDateValues,ROW(A3358))&gt;0),INDEX(CompletedDateValues,ROW(A3358)),"")</f>
        <v/>
      </c>
      <c r="B3358" s="32" t="str">
        <f>IF(AND(TRIM(INDEX(StartDateValues,ROW(A3358)))&lt;&gt;"",INDEX(StartDateValues,ROW(A3358))&gt;0),INDEX(StartDateValues,ROW(A3358)),"")</f>
        <v/>
      </c>
      <c r="C3358" s="22" t="str">
        <f t="shared" si="261"/>
        <v/>
      </c>
      <c r="D3358" s="3" t="str">
        <f t="shared" si="262"/>
        <v/>
      </c>
      <c r="E3358" s="3" t="str">
        <f t="shared" si="263"/>
        <v/>
      </c>
      <c r="F3358" s="3" t="str">
        <f t="shared" si="264"/>
        <v/>
      </c>
      <c r="G3358" s="3" t="str">
        <f>IF(A3358="","",IF(HOUR(A3358)&lt;StartHour,StartHour,IF(HOUR(A3358)&gt;FinishHour,FinishHour,HOUR(A3358))))</f>
        <v/>
      </c>
      <c r="H3358" s="3" t="str">
        <f t="shared" si="265"/>
        <v/>
      </c>
      <c r="I3358" s="33" t="e">
        <f>IF(OR(A3358="",B3358=""),NA(),MAX(0,IF(A3358-B3358=0,SameDayCycleTimeSettingValue,(A3358-B3358) *24)))</f>
        <v>#N/A</v>
      </c>
      <c r="J3358" s="33" t="e">
        <f>IF(OR(A3358="",B3358=""),NA(),MAX(0,IF(A3358-B3358=0,SameDayCycleTimeSettingValue,((A3358-B3358) *24)-(INT((A3358-B3358)) * (24-(FinishHour-StartHour))))))</f>
        <v>#N/A</v>
      </c>
      <c r="K3358" s="3" t="e">
        <f ca="1">IF(OR(A3358&lt;&gt;"",B3358=""),NA(),MAX(0,IF(_xlfn.DAYS(NOW(),B3358)=0,SameDayCycleTimeSettingValue,_xlfn.DAYS(NOW(),B3358))))</f>
        <v>#N/A</v>
      </c>
    </row>
    <row r="3359" spans="1:11" x14ac:dyDescent="0.25">
      <c r="A3359" s="32" t="str">
        <f>IF(AND(TRIM(INDEX(CompletedDateValues,ROW(A3359)))&lt;&gt;"",INDEX(CompletedDateValues,ROW(A3359))&gt;0),INDEX(CompletedDateValues,ROW(A3359)),"")</f>
        <v/>
      </c>
      <c r="B3359" s="32" t="str">
        <f>IF(AND(TRIM(INDEX(StartDateValues,ROW(A3359)))&lt;&gt;"",INDEX(StartDateValues,ROW(A3359))&gt;0),INDEX(StartDateValues,ROW(A3359)),"")</f>
        <v/>
      </c>
      <c r="C3359" s="22" t="str">
        <f t="shared" si="261"/>
        <v/>
      </c>
      <c r="D3359" s="3" t="str">
        <f t="shared" si="262"/>
        <v/>
      </c>
      <c r="E3359" s="3" t="str">
        <f t="shared" si="263"/>
        <v/>
      </c>
      <c r="F3359" s="3" t="str">
        <f t="shared" si="264"/>
        <v/>
      </c>
      <c r="G3359" s="3" t="str">
        <f>IF(A3359="","",IF(HOUR(A3359)&lt;StartHour,StartHour,IF(HOUR(A3359)&gt;FinishHour,FinishHour,HOUR(A3359))))</f>
        <v/>
      </c>
      <c r="H3359" s="3" t="str">
        <f t="shared" si="265"/>
        <v/>
      </c>
      <c r="I3359" s="33" t="e">
        <f>IF(OR(A3359="",B3359=""),NA(),MAX(0,IF(A3359-B3359=0,SameDayCycleTimeSettingValue,(A3359-B3359) *24)))</f>
        <v>#N/A</v>
      </c>
      <c r="J3359" s="33" t="e">
        <f>IF(OR(A3359="",B3359=""),NA(),MAX(0,IF(A3359-B3359=0,SameDayCycleTimeSettingValue,((A3359-B3359) *24)-(INT((A3359-B3359)) * (24-(FinishHour-StartHour))))))</f>
        <v>#N/A</v>
      </c>
      <c r="K3359" s="3" t="e">
        <f ca="1">IF(OR(A3359&lt;&gt;"",B3359=""),NA(),MAX(0,IF(_xlfn.DAYS(NOW(),B3359)=0,SameDayCycleTimeSettingValue,_xlfn.DAYS(NOW(),B3359))))</f>
        <v>#N/A</v>
      </c>
    </row>
    <row r="3360" spans="1:11" x14ac:dyDescent="0.25">
      <c r="A3360" s="32" t="str">
        <f>IF(AND(TRIM(INDEX(CompletedDateValues,ROW(A3360)))&lt;&gt;"",INDEX(CompletedDateValues,ROW(A3360))&gt;0),INDEX(CompletedDateValues,ROW(A3360)),"")</f>
        <v/>
      </c>
      <c r="B3360" s="32" t="str">
        <f>IF(AND(TRIM(INDEX(StartDateValues,ROW(A3360)))&lt;&gt;"",INDEX(StartDateValues,ROW(A3360))&gt;0),INDEX(StartDateValues,ROW(A3360)),"")</f>
        <v/>
      </c>
      <c r="C3360" s="22" t="str">
        <f t="shared" si="261"/>
        <v/>
      </c>
      <c r="D3360" s="3" t="str">
        <f t="shared" si="262"/>
        <v/>
      </c>
      <c r="E3360" s="3" t="str">
        <f t="shared" si="263"/>
        <v/>
      </c>
      <c r="F3360" s="3" t="str">
        <f t="shared" si="264"/>
        <v/>
      </c>
      <c r="G3360" s="3" t="str">
        <f>IF(A3360="","",IF(HOUR(A3360)&lt;StartHour,StartHour,IF(HOUR(A3360)&gt;FinishHour,FinishHour,HOUR(A3360))))</f>
        <v/>
      </c>
      <c r="H3360" s="3" t="str">
        <f t="shared" si="265"/>
        <v/>
      </c>
      <c r="I3360" s="33" t="e">
        <f>IF(OR(A3360="",B3360=""),NA(),MAX(0,IF(A3360-B3360=0,SameDayCycleTimeSettingValue,(A3360-B3360) *24)))</f>
        <v>#N/A</v>
      </c>
      <c r="J3360" s="33" t="e">
        <f>IF(OR(A3360="",B3360=""),NA(),MAX(0,IF(A3360-B3360=0,SameDayCycleTimeSettingValue,((A3360-B3360) *24)-(INT((A3360-B3360)) * (24-(FinishHour-StartHour))))))</f>
        <v>#N/A</v>
      </c>
      <c r="K3360" s="3" t="e">
        <f ca="1">IF(OR(A3360&lt;&gt;"",B3360=""),NA(),MAX(0,IF(_xlfn.DAYS(NOW(),B3360)=0,SameDayCycleTimeSettingValue,_xlfn.DAYS(NOW(),B3360))))</f>
        <v>#N/A</v>
      </c>
    </row>
    <row r="3361" spans="1:11" x14ac:dyDescent="0.25">
      <c r="A3361" s="32" t="str">
        <f>IF(AND(TRIM(INDEX(CompletedDateValues,ROW(A3361)))&lt;&gt;"",INDEX(CompletedDateValues,ROW(A3361))&gt;0),INDEX(CompletedDateValues,ROW(A3361)),"")</f>
        <v/>
      </c>
      <c r="B3361" s="32" t="str">
        <f>IF(AND(TRIM(INDEX(StartDateValues,ROW(A3361)))&lt;&gt;"",INDEX(StartDateValues,ROW(A3361))&gt;0),INDEX(StartDateValues,ROW(A3361)),"")</f>
        <v/>
      </c>
      <c r="C3361" s="22" t="str">
        <f t="shared" si="261"/>
        <v/>
      </c>
      <c r="D3361" s="3" t="str">
        <f t="shared" si="262"/>
        <v/>
      </c>
      <c r="E3361" s="3" t="str">
        <f t="shared" si="263"/>
        <v/>
      </c>
      <c r="F3361" s="3" t="str">
        <f t="shared" si="264"/>
        <v/>
      </c>
      <c r="G3361" s="3" t="str">
        <f>IF(A3361="","",IF(HOUR(A3361)&lt;StartHour,StartHour,IF(HOUR(A3361)&gt;FinishHour,FinishHour,HOUR(A3361))))</f>
        <v/>
      </c>
      <c r="H3361" s="3" t="str">
        <f t="shared" si="265"/>
        <v/>
      </c>
      <c r="I3361" s="33" t="e">
        <f>IF(OR(A3361="",B3361=""),NA(),MAX(0,IF(A3361-B3361=0,SameDayCycleTimeSettingValue,(A3361-B3361) *24)))</f>
        <v>#N/A</v>
      </c>
      <c r="J3361" s="33" t="e">
        <f>IF(OR(A3361="",B3361=""),NA(),MAX(0,IF(A3361-B3361=0,SameDayCycleTimeSettingValue,((A3361-B3361) *24)-(INT((A3361-B3361)) * (24-(FinishHour-StartHour))))))</f>
        <v>#N/A</v>
      </c>
      <c r="K3361" s="3" t="e">
        <f ca="1">IF(OR(A3361&lt;&gt;"",B3361=""),NA(),MAX(0,IF(_xlfn.DAYS(NOW(),B3361)=0,SameDayCycleTimeSettingValue,_xlfn.DAYS(NOW(),B3361))))</f>
        <v>#N/A</v>
      </c>
    </row>
    <row r="3362" spans="1:11" x14ac:dyDescent="0.25">
      <c r="A3362" s="32" t="str">
        <f>IF(AND(TRIM(INDEX(CompletedDateValues,ROW(A3362)))&lt;&gt;"",INDEX(CompletedDateValues,ROW(A3362))&gt;0),INDEX(CompletedDateValues,ROW(A3362)),"")</f>
        <v/>
      </c>
      <c r="B3362" s="32" t="str">
        <f>IF(AND(TRIM(INDEX(StartDateValues,ROW(A3362)))&lt;&gt;"",INDEX(StartDateValues,ROW(A3362))&gt;0),INDEX(StartDateValues,ROW(A3362)),"")</f>
        <v/>
      </c>
      <c r="C3362" s="22" t="str">
        <f t="shared" si="261"/>
        <v/>
      </c>
      <c r="D3362" s="3" t="str">
        <f t="shared" si="262"/>
        <v/>
      </c>
      <c r="E3362" s="3" t="str">
        <f t="shared" si="263"/>
        <v/>
      </c>
      <c r="F3362" s="3" t="str">
        <f t="shared" si="264"/>
        <v/>
      </c>
      <c r="G3362" s="3" t="str">
        <f>IF(A3362="","",IF(HOUR(A3362)&lt;StartHour,StartHour,IF(HOUR(A3362)&gt;FinishHour,FinishHour,HOUR(A3362))))</f>
        <v/>
      </c>
      <c r="H3362" s="3" t="str">
        <f t="shared" si="265"/>
        <v/>
      </c>
      <c r="I3362" s="33" t="e">
        <f>IF(OR(A3362="",B3362=""),NA(),MAX(0,IF(A3362-B3362=0,SameDayCycleTimeSettingValue,(A3362-B3362) *24)))</f>
        <v>#N/A</v>
      </c>
      <c r="J3362" s="33" t="e">
        <f>IF(OR(A3362="",B3362=""),NA(),MAX(0,IF(A3362-B3362=0,SameDayCycleTimeSettingValue,((A3362-B3362) *24)-(INT((A3362-B3362)) * (24-(FinishHour-StartHour))))))</f>
        <v>#N/A</v>
      </c>
      <c r="K3362" s="3" t="e">
        <f ca="1">IF(OR(A3362&lt;&gt;"",B3362=""),NA(),MAX(0,IF(_xlfn.DAYS(NOW(),B3362)=0,SameDayCycleTimeSettingValue,_xlfn.DAYS(NOW(),B3362))))</f>
        <v>#N/A</v>
      </c>
    </row>
    <row r="3363" spans="1:11" x14ac:dyDescent="0.25">
      <c r="A3363" s="32" t="str">
        <f>IF(AND(TRIM(INDEX(CompletedDateValues,ROW(A3363)))&lt;&gt;"",INDEX(CompletedDateValues,ROW(A3363))&gt;0),INDEX(CompletedDateValues,ROW(A3363)),"")</f>
        <v/>
      </c>
      <c r="B3363" s="32" t="str">
        <f>IF(AND(TRIM(INDEX(StartDateValues,ROW(A3363)))&lt;&gt;"",INDEX(StartDateValues,ROW(A3363))&gt;0),INDEX(StartDateValues,ROW(A3363)),"")</f>
        <v/>
      </c>
      <c r="C3363" s="22" t="str">
        <f t="shared" si="261"/>
        <v/>
      </c>
      <c r="D3363" s="3" t="str">
        <f t="shared" si="262"/>
        <v/>
      </c>
      <c r="E3363" s="3" t="str">
        <f t="shared" si="263"/>
        <v/>
      </c>
      <c r="F3363" s="3" t="str">
        <f t="shared" si="264"/>
        <v/>
      </c>
      <c r="G3363" s="3" t="str">
        <f>IF(A3363="","",IF(HOUR(A3363)&lt;StartHour,StartHour,IF(HOUR(A3363)&gt;FinishHour,FinishHour,HOUR(A3363))))</f>
        <v/>
      </c>
      <c r="H3363" s="3" t="str">
        <f t="shared" si="265"/>
        <v/>
      </c>
      <c r="I3363" s="33" t="e">
        <f>IF(OR(A3363="",B3363=""),NA(),MAX(0,IF(A3363-B3363=0,SameDayCycleTimeSettingValue,(A3363-B3363) *24)))</f>
        <v>#N/A</v>
      </c>
      <c r="J3363" s="33" t="e">
        <f>IF(OR(A3363="",B3363=""),NA(),MAX(0,IF(A3363-B3363=0,SameDayCycleTimeSettingValue,((A3363-B3363) *24)-(INT((A3363-B3363)) * (24-(FinishHour-StartHour))))))</f>
        <v>#N/A</v>
      </c>
      <c r="K3363" s="3" t="e">
        <f ca="1">IF(OR(A3363&lt;&gt;"",B3363=""),NA(),MAX(0,IF(_xlfn.DAYS(NOW(),B3363)=0,SameDayCycleTimeSettingValue,_xlfn.DAYS(NOW(),B3363))))</f>
        <v>#N/A</v>
      </c>
    </row>
    <row r="3364" spans="1:11" x14ac:dyDescent="0.25">
      <c r="A3364" s="32" t="str">
        <f>IF(AND(TRIM(INDEX(CompletedDateValues,ROW(A3364)))&lt;&gt;"",INDEX(CompletedDateValues,ROW(A3364))&gt;0),INDEX(CompletedDateValues,ROW(A3364)),"")</f>
        <v/>
      </c>
      <c r="B3364" s="32" t="str">
        <f>IF(AND(TRIM(INDEX(StartDateValues,ROW(A3364)))&lt;&gt;"",INDEX(StartDateValues,ROW(A3364))&gt;0),INDEX(StartDateValues,ROW(A3364)),"")</f>
        <v/>
      </c>
      <c r="C3364" s="22" t="str">
        <f t="shared" si="261"/>
        <v/>
      </c>
      <c r="D3364" s="3" t="str">
        <f t="shared" si="262"/>
        <v/>
      </c>
      <c r="E3364" s="3" t="str">
        <f t="shared" si="263"/>
        <v/>
      </c>
      <c r="F3364" s="3" t="str">
        <f t="shared" si="264"/>
        <v/>
      </c>
      <c r="G3364" s="3" t="str">
        <f>IF(A3364="","",IF(HOUR(A3364)&lt;StartHour,StartHour,IF(HOUR(A3364)&gt;FinishHour,FinishHour,HOUR(A3364))))</f>
        <v/>
      </c>
      <c r="H3364" s="3" t="str">
        <f t="shared" si="265"/>
        <v/>
      </c>
      <c r="I3364" s="33" t="e">
        <f>IF(OR(A3364="",B3364=""),NA(),MAX(0,IF(A3364-B3364=0,SameDayCycleTimeSettingValue,(A3364-B3364) *24)))</f>
        <v>#N/A</v>
      </c>
      <c r="J3364" s="33" t="e">
        <f>IF(OR(A3364="",B3364=""),NA(),MAX(0,IF(A3364-B3364=0,SameDayCycleTimeSettingValue,((A3364-B3364) *24)-(INT((A3364-B3364)) * (24-(FinishHour-StartHour))))))</f>
        <v>#N/A</v>
      </c>
      <c r="K3364" s="3" t="e">
        <f ca="1">IF(OR(A3364&lt;&gt;"",B3364=""),NA(),MAX(0,IF(_xlfn.DAYS(NOW(),B3364)=0,SameDayCycleTimeSettingValue,_xlfn.DAYS(NOW(),B3364))))</f>
        <v>#N/A</v>
      </c>
    </row>
    <row r="3365" spans="1:11" x14ac:dyDescent="0.25">
      <c r="A3365" s="32" t="str">
        <f>IF(AND(TRIM(INDEX(CompletedDateValues,ROW(A3365)))&lt;&gt;"",INDEX(CompletedDateValues,ROW(A3365))&gt;0),INDEX(CompletedDateValues,ROW(A3365)),"")</f>
        <v/>
      </c>
      <c r="B3365" s="32" t="str">
        <f>IF(AND(TRIM(INDEX(StartDateValues,ROW(A3365)))&lt;&gt;"",INDEX(StartDateValues,ROW(A3365))&gt;0),INDEX(StartDateValues,ROW(A3365)),"")</f>
        <v/>
      </c>
      <c r="C3365" s="22" t="str">
        <f t="shared" si="261"/>
        <v/>
      </c>
      <c r="D3365" s="3" t="str">
        <f t="shared" si="262"/>
        <v/>
      </c>
      <c r="E3365" s="3" t="str">
        <f t="shared" si="263"/>
        <v/>
      </c>
      <c r="F3365" s="3" t="str">
        <f t="shared" si="264"/>
        <v/>
      </c>
      <c r="G3365" s="3" t="str">
        <f>IF(A3365="","",IF(HOUR(A3365)&lt;StartHour,StartHour,IF(HOUR(A3365)&gt;FinishHour,FinishHour,HOUR(A3365))))</f>
        <v/>
      </c>
      <c r="H3365" s="3" t="str">
        <f t="shared" si="265"/>
        <v/>
      </c>
      <c r="I3365" s="33" t="e">
        <f>IF(OR(A3365="",B3365=""),NA(),MAX(0,IF(A3365-B3365=0,SameDayCycleTimeSettingValue,(A3365-B3365) *24)))</f>
        <v>#N/A</v>
      </c>
      <c r="J3365" s="33" t="e">
        <f>IF(OR(A3365="",B3365=""),NA(),MAX(0,IF(A3365-B3365=0,SameDayCycleTimeSettingValue,((A3365-B3365) *24)-(INT((A3365-B3365)) * (24-(FinishHour-StartHour))))))</f>
        <v>#N/A</v>
      </c>
      <c r="K3365" s="3" t="e">
        <f ca="1">IF(OR(A3365&lt;&gt;"",B3365=""),NA(),MAX(0,IF(_xlfn.DAYS(NOW(),B3365)=0,SameDayCycleTimeSettingValue,_xlfn.DAYS(NOW(),B3365))))</f>
        <v>#N/A</v>
      </c>
    </row>
    <row r="3366" spans="1:11" x14ac:dyDescent="0.25">
      <c r="A3366" s="32" t="str">
        <f>IF(AND(TRIM(INDEX(CompletedDateValues,ROW(A3366)))&lt;&gt;"",INDEX(CompletedDateValues,ROW(A3366))&gt;0),INDEX(CompletedDateValues,ROW(A3366)),"")</f>
        <v/>
      </c>
      <c r="B3366" s="32" t="str">
        <f>IF(AND(TRIM(INDEX(StartDateValues,ROW(A3366)))&lt;&gt;"",INDEX(StartDateValues,ROW(A3366))&gt;0),INDEX(StartDateValues,ROW(A3366)),"")</f>
        <v/>
      </c>
      <c r="C3366" s="22" t="str">
        <f t="shared" si="261"/>
        <v/>
      </c>
      <c r="D3366" s="3" t="str">
        <f t="shared" si="262"/>
        <v/>
      </c>
      <c r="E3366" s="3" t="str">
        <f t="shared" si="263"/>
        <v/>
      </c>
      <c r="F3366" s="3" t="str">
        <f t="shared" si="264"/>
        <v/>
      </c>
      <c r="G3366" s="3" t="str">
        <f>IF(A3366="","",IF(HOUR(A3366)&lt;StartHour,StartHour,IF(HOUR(A3366)&gt;FinishHour,FinishHour,HOUR(A3366))))</f>
        <v/>
      </c>
      <c r="H3366" s="3" t="str">
        <f t="shared" si="265"/>
        <v/>
      </c>
      <c r="I3366" s="33" t="e">
        <f>IF(OR(A3366="",B3366=""),NA(),MAX(0,IF(A3366-B3366=0,SameDayCycleTimeSettingValue,(A3366-B3366) *24)))</f>
        <v>#N/A</v>
      </c>
      <c r="J3366" s="33" t="e">
        <f>IF(OR(A3366="",B3366=""),NA(),MAX(0,IF(A3366-B3366=0,SameDayCycleTimeSettingValue,((A3366-B3366) *24)-(INT((A3366-B3366)) * (24-(FinishHour-StartHour))))))</f>
        <v>#N/A</v>
      </c>
      <c r="K3366" s="3" t="e">
        <f ca="1">IF(OR(A3366&lt;&gt;"",B3366=""),NA(),MAX(0,IF(_xlfn.DAYS(NOW(),B3366)=0,SameDayCycleTimeSettingValue,_xlfn.DAYS(NOW(),B3366))))</f>
        <v>#N/A</v>
      </c>
    </row>
    <row r="3367" spans="1:11" x14ac:dyDescent="0.25">
      <c r="A3367" s="32" t="str">
        <f>IF(AND(TRIM(INDEX(CompletedDateValues,ROW(A3367)))&lt;&gt;"",INDEX(CompletedDateValues,ROW(A3367))&gt;0),INDEX(CompletedDateValues,ROW(A3367)),"")</f>
        <v/>
      </c>
      <c r="B3367" s="32" t="str">
        <f>IF(AND(TRIM(INDEX(StartDateValues,ROW(A3367)))&lt;&gt;"",INDEX(StartDateValues,ROW(A3367))&gt;0),INDEX(StartDateValues,ROW(A3367)),"")</f>
        <v/>
      </c>
      <c r="C3367" s="22" t="str">
        <f t="shared" si="261"/>
        <v/>
      </c>
      <c r="D3367" s="3" t="str">
        <f t="shared" si="262"/>
        <v/>
      </c>
      <c r="E3367" s="3" t="str">
        <f t="shared" si="263"/>
        <v/>
      </c>
      <c r="F3367" s="3" t="str">
        <f t="shared" si="264"/>
        <v/>
      </c>
      <c r="G3367" s="3" t="str">
        <f>IF(A3367="","",IF(HOUR(A3367)&lt;StartHour,StartHour,IF(HOUR(A3367)&gt;FinishHour,FinishHour,HOUR(A3367))))</f>
        <v/>
      </c>
      <c r="H3367" s="3" t="str">
        <f t="shared" si="265"/>
        <v/>
      </c>
      <c r="I3367" s="33" t="e">
        <f>IF(OR(A3367="",B3367=""),NA(),MAX(0,IF(A3367-B3367=0,SameDayCycleTimeSettingValue,(A3367-B3367) *24)))</f>
        <v>#N/A</v>
      </c>
      <c r="J3367" s="33" t="e">
        <f>IF(OR(A3367="",B3367=""),NA(),MAX(0,IF(A3367-B3367=0,SameDayCycleTimeSettingValue,((A3367-B3367) *24)-(INT((A3367-B3367)) * (24-(FinishHour-StartHour))))))</f>
        <v>#N/A</v>
      </c>
      <c r="K3367" s="3" t="e">
        <f ca="1">IF(OR(A3367&lt;&gt;"",B3367=""),NA(),MAX(0,IF(_xlfn.DAYS(NOW(),B3367)=0,SameDayCycleTimeSettingValue,_xlfn.DAYS(NOW(),B3367))))</f>
        <v>#N/A</v>
      </c>
    </row>
    <row r="3368" spans="1:11" x14ac:dyDescent="0.25">
      <c r="A3368" s="32" t="str">
        <f>IF(AND(TRIM(INDEX(CompletedDateValues,ROW(A3368)))&lt;&gt;"",INDEX(CompletedDateValues,ROW(A3368))&gt;0),INDEX(CompletedDateValues,ROW(A3368)),"")</f>
        <v/>
      </c>
      <c r="B3368" s="32" t="str">
        <f>IF(AND(TRIM(INDEX(StartDateValues,ROW(A3368)))&lt;&gt;"",INDEX(StartDateValues,ROW(A3368))&gt;0),INDEX(StartDateValues,ROW(A3368)),"")</f>
        <v/>
      </c>
      <c r="C3368" s="22" t="str">
        <f t="shared" si="261"/>
        <v/>
      </c>
      <c r="D3368" s="3" t="str">
        <f t="shared" si="262"/>
        <v/>
      </c>
      <c r="E3368" s="3" t="str">
        <f t="shared" si="263"/>
        <v/>
      </c>
      <c r="F3368" s="3" t="str">
        <f t="shared" si="264"/>
        <v/>
      </c>
      <c r="G3368" s="3" t="str">
        <f>IF(A3368="","",IF(HOUR(A3368)&lt;StartHour,StartHour,IF(HOUR(A3368)&gt;FinishHour,FinishHour,HOUR(A3368))))</f>
        <v/>
      </c>
      <c r="H3368" s="3" t="str">
        <f t="shared" si="265"/>
        <v/>
      </c>
      <c r="I3368" s="33" t="e">
        <f>IF(OR(A3368="",B3368=""),NA(),MAX(0,IF(A3368-B3368=0,SameDayCycleTimeSettingValue,(A3368-B3368) *24)))</f>
        <v>#N/A</v>
      </c>
      <c r="J3368" s="33" t="e">
        <f>IF(OR(A3368="",B3368=""),NA(),MAX(0,IF(A3368-B3368=0,SameDayCycleTimeSettingValue,((A3368-B3368) *24)-(INT((A3368-B3368)) * (24-(FinishHour-StartHour))))))</f>
        <v>#N/A</v>
      </c>
      <c r="K3368" s="3" t="e">
        <f ca="1">IF(OR(A3368&lt;&gt;"",B3368=""),NA(),MAX(0,IF(_xlfn.DAYS(NOW(),B3368)=0,SameDayCycleTimeSettingValue,_xlfn.DAYS(NOW(),B3368))))</f>
        <v>#N/A</v>
      </c>
    </row>
    <row r="3369" spans="1:11" x14ac:dyDescent="0.25">
      <c r="A3369" s="32" t="str">
        <f>IF(AND(TRIM(INDEX(CompletedDateValues,ROW(A3369)))&lt;&gt;"",INDEX(CompletedDateValues,ROW(A3369))&gt;0),INDEX(CompletedDateValues,ROW(A3369)),"")</f>
        <v/>
      </c>
      <c r="B3369" s="32" t="str">
        <f>IF(AND(TRIM(INDEX(StartDateValues,ROW(A3369)))&lt;&gt;"",INDEX(StartDateValues,ROW(A3369))&gt;0),INDEX(StartDateValues,ROW(A3369)),"")</f>
        <v/>
      </c>
      <c r="C3369" s="22" t="str">
        <f t="shared" si="261"/>
        <v/>
      </c>
      <c r="D3369" s="3" t="str">
        <f t="shared" si="262"/>
        <v/>
      </c>
      <c r="E3369" s="3" t="str">
        <f t="shared" si="263"/>
        <v/>
      </c>
      <c r="F3369" s="3" t="str">
        <f t="shared" si="264"/>
        <v/>
      </c>
      <c r="G3369" s="3" t="str">
        <f>IF(A3369="","",IF(HOUR(A3369)&lt;StartHour,StartHour,IF(HOUR(A3369)&gt;FinishHour,FinishHour,HOUR(A3369))))</f>
        <v/>
      </c>
      <c r="H3369" s="3" t="str">
        <f t="shared" si="265"/>
        <v/>
      </c>
      <c r="I3369" s="33" t="e">
        <f>IF(OR(A3369="",B3369=""),NA(),MAX(0,IF(A3369-B3369=0,SameDayCycleTimeSettingValue,(A3369-B3369) *24)))</f>
        <v>#N/A</v>
      </c>
      <c r="J3369" s="33" t="e">
        <f>IF(OR(A3369="",B3369=""),NA(),MAX(0,IF(A3369-B3369=0,SameDayCycleTimeSettingValue,((A3369-B3369) *24)-(INT((A3369-B3369)) * (24-(FinishHour-StartHour))))))</f>
        <v>#N/A</v>
      </c>
      <c r="K3369" s="3" t="e">
        <f ca="1">IF(OR(A3369&lt;&gt;"",B3369=""),NA(),MAX(0,IF(_xlfn.DAYS(NOW(),B3369)=0,SameDayCycleTimeSettingValue,_xlfn.DAYS(NOW(),B3369))))</f>
        <v>#N/A</v>
      </c>
    </row>
    <row r="3370" spans="1:11" x14ac:dyDescent="0.25">
      <c r="A3370" s="32" t="str">
        <f>IF(AND(TRIM(INDEX(CompletedDateValues,ROW(A3370)))&lt;&gt;"",INDEX(CompletedDateValues,ROW(A3370))&gt;0),INDEX(CompletedDateValues,ROW(A3370)),"")</f>
        <v/>
      </c>
      <c r="B3370" s="32" t="str">
        <f>IF(AND(TRIM(INDEX(StartDateValues,ROW(A3370)))&lt;&gt;"",INDEX(StartDateValues,ROW(A3370))&gt;0),INDEX(StartDateValues,ROW(A3370)),"")</f>
        <v/>
      </c>
      <c r="C3370" s="22" t="str">
        <f t="shared" si="261"/>
        <v/>
      </c>
      <c r="D3370" s="3" t="str">
        <f t="shared" si="262"/>
        <v/>
      </c>
      <c r="E3370" s="3" t="str">
        <f t="shared" si="263"/>
        <v/>
      </c>
      <c r="F3370" s="3" t="str">
        <f t="shared" si="264"/>
        <v/>
      </c>
      <c r="G3370" s="3" t="str">
        <f>IF(A3370="","",IF(HOUR(A3370)&lt;StartHour,StartHour,IF(HOUR(A3370)&gt;FinishHour,FinishHour,HOUR(A3370))))</f>
        <v/>
      </c>
      <c r="H3370" s="3" t="str">
        <f t="shared" si="265"/>
        <v/>
      </c>
      <c r="I3370" s="33" t="e">
        <f>IF(OR(A3370="",B3370=""),NA(),MAX(0,IF(A3370-B3370=0,SameDayCycleTimeSettingValue,(A3370-B3370) *24)))</f>
        <v>#N/A</v>
      </c>
      <c r="J3370" s="33" t="e">
        <f>IF(OR(A3370="",B3370=""),NA(),MAX(0,IF(A3370-B3370=0,SameDayCycleTimeSettingValue,((A3370-B3370) *24)-(INT((A3370-B3370)) * (24-(FinishHour-StartHour))))))</f>
        <v>#N/A</v>
      </c>
      <c r="K3370" s="3" t="e">
        <f ca="1">IF(OR(A3370&lt;&gt;"",B3370=""),NA(),MAX(0,IF(_xlfn.DAYS(NOW(),B3370)=0,SameDayCycleTimeSettingValue,_xlfn.DAYS(NOW(),B3370))))</f>
        <v>#N/A</v>
      </c>
    </row>
    <row r="3371" spans="1:11" x14ac:dyDescent="0.25">
      <c r="A3371" s="32" t="str">
        <f>IF(AND(TRIM(INDEX(CompletedDateValues,ROW(A3371)))&lt;&gt;"",INDEX(CompletedDateValues,ROW(A3371))&gt;0),INDEX(CompletedDateValues,ROW(A3371)),"")</f>
        <v/>
      </c>
      <c r="B3371" s="32" t="str">
        <f>IF(AND(TRIM(INDEX(StartDateValues,ROW(A3371)))&lt;&gt;"",INDEX(StartDateValues,ROW(A3371))&gt;0),INDEX(StartDateValues,ROW(A3371)),"")</f>
        <v/>
      </c>
      <c r="C3371" s="22" t="str">
        <f t="shared" si="261"/>
        <v/>
      </c>
      <c r="D3371" s="3" t="str">
        <f t="shared" si="262"/>
        <v/>
      </c>
      <c r="E3371" s="3" t="str">
        <f t="shared" si="263"/>
        <v/>
      </c>
      <c r="F3371" s="3" t="str">
        <f t="shared" si="264"/>
        <v/>
      </c>
      <c r="G3371" s="3" t="str">
        <f>IF(A3371="","",IF(HOUR(A3371)&lt;StartHour,StartHour,IF(HOUR(A3371)&gt;FinishHour,FinishHour,HOUR(A3371))))</f>
        <v/>
      </c>
      <c r="H3371" s="3" t="str">
        <f t="shared" si="265"/>
        <v/>
      </c>
      <c r="I3371" s="33" t="e">
        <f>IF(OR(A3371="",B3371=""),NA(),MAX(0,IF(A3371-B3371=0,SameDayCycleTimeSettingValue,(A3371-B3371) *24)))</f>
        <v>#N/A</v>
      </c>
      <c r="J3371" s="33" t="e">
        <f>IF(OR(A3371="",B3371=""),NA(),MAX(0,IF(A3371-B3371=0,SameDayCycleTimeSettingValue,((A3371-B3371) *24)-(INT((A3371-B3371)) * (24-(FinishHour-StartHour))))))</f>
        <v>#N/A</v>
      </c>
      <c r="K3371" s="3" t="e">
        <f ca="1">IF(OR(A3371&lt;&gt;"",B3371=""),NA(),MAX(0,IF(_xlfn.DAYS(NOW(),B3371)=0,SameDayCycleTimeSettingValue,_xlfn.DAYS(NOW(),B3371))))</f>
        <v>#N/A</v>
      </c>
    </row>
    <row r="3372" spans="1:11" x14ac:dyDescent="0.25">
      <c r="A3372" s="32" t="str">
        <f>IF(AND(TRIM(INDEX(CompletedDateValues,ROW(A3372)))&lt;&gt;"",INDEX(CompletedDateValues,ROW(A3372))&gt;0),INDEX(CompletedDateValues,ROW(A3372)),"")</f>
        <v/>
      </c>
      <c r="B3372" s="32" t="str">
        <f>IF(AND(TRIM(INDEX(StartDateValues,ROW(A3372)))&lt;&gt;"",INDEX(StartDateValues,ROW(A3372))&gt;0),INDEX(StartDateValues,ROW(A3372)),"")</f>
        <v/>
      </c>
      <c r="C3372" s="22" t="str">
        <f t="shared" si="261"/>
        <v/>
      </c>
      <c r="D3372" s="3" t="str">
        <f t="shared" si="262"/>
        <v/>
      </c>
      <c r="E3372" s="3" t="str">
        <f t="shared" si="263"/>
        <v/>
      </c>
      <c r="F3372" s="3" t="str">
        <f t="shared" si="264"/>
        <v/>
      </c>
      <c r="G3372" s="3" t="str">
        <f>IF(A3372="","",IF(HOUR(A3372)&lt;StartHour,StartHour,IF(HOUR(A3372)&gt;FinishHour,FinishHour,HOUR(A3372))))</f>
        <v/>
      </c>
      <c r="H3372" s="3" t="str">
        <f t="shared" si="265"/>
        <v/>
      </c>
      <c r="I3372" s="33" t="e">
        <f>IF(OR(A3372="",B3372=""),NA(),MAX(0,IF(A3372-B3372=0,SameDayCycleTimeSettingValue,(A3372-B3372) *24)))</f>
        <v>#N/A</v>
      </c>
      <c r="J3372" s="33" t="e">
        <f>IF(OR(A3372="",B3372=""),NA(),MAX(0,IF(A3372-B3372=0,SameDayCycleTimeSettingValue,((A3372-B3372) *24)-(INT((A3372-B3372)) * (24-(FinishHour-StartHour))))))</f>
        <v>#N/A</v>
      </c>
      <c r="K3372" s="3" t="e">
        <f ca="1">IF(OR(A3372&lt;&gt;"",B3372=""),NA(),MAX(0,IF(_xlfn.DAYS(NOW(),B3372)=0,SameDayCycleTimeSettingValue,_xlfn.DAYS(NOW(),B3372))))</f>
        <v>#N/A</v>
      </c>
    </row>
    <row r="3373" spans="1:11" x14ac:dyDescent="0.25">
      <c r="A3373" s="32" t="str">
        <f>IF(AND(TRIM(INDEX(CompletedDateValues,ROW(A3373)))&lt;&gt;"",INDEX(CompletedDateValues,ROW(A3373))&gt;0),INDEX(CompletedDateValues,ROW(A3373)),"")</f>
        <v/>
      </c>
      <c r="B3373" s="32" t="str">
        <f>IF(AND(TRIM(INDEX(StartDateValues,ROW(A3373)))&lt;&gt;"",INDEX(StartDateValues,ROW(A3373))&gt;0),INDEX(StartDateValues,ROW(A3373)),"")</f>
        <v/>
      </c>
      <c r="C3373" s="22" t="str">
        <f t="shared" si="261"/>
        <v/>
      </c>
      <c r="D3373" s="3" t="str">
        <f t="shared" si="262"/>
        <v/>
      </c>
      <c r="E3373" s="3" t="str">
        <f t="shared" si="263"/>
        <v/>
      </c>
      <c r="F3373" s="3" t="str">
        <f t="shared" si="264"/>
        <v/>
      </c>
      <c r="G3373" s="3" t="str">
        <f>IF(A3373="","",IF(HOUR(A3373)&lt;StartHour,StartHour,IF(HOUR(A3373)&gt;FinishHour,FinishHour,HOUR(A3373))))</f>
        <v/>
      </c>
      <c r="H3373" s="3" t="str">
        <f t="shared" si="265"/>
        <v/>
      </c>
      <c r="I3373" s="33" t="e">
        <f>IF(OR(A3373="",B3373=""),NA(),MAX(0,IF(A3373-B3373=0,SameDayCycleTimeSettingValue,(A3373-B3373) *24)))</f>
        <v>#N/A</v>
      </c>
      <c r="J3373" s="33" t="e">
        <f>IF(OR(A3373="",B3373=""),NA(),MAX(0,IF(A3373-B3373=0,SameDayCycleTimeSettingValue,((A3373-B3373) *24)-(INT((A3373-B3373)) * (24-(FinishHour-StartHour))))))</f>
        <v>#N/A</v>
      </c>
      <c r="K3373" s="3" t="e">
        <f ca="1">IF(OR(A3373&lt;&gt;"",B3373=""),NA(),MAX(0,IF(_xlfn.DAYS(NOW(),B3373)=0,SameDayCycleTimeSettingValue,_xlfn.DAYS(NOW(),B3373))))</f>
        <v>#N/A</v>
      </c>
    </row>
    <row r="3374" spans="1:11" x14ac:dyDescent="0.25">
      <c r="A3374" s="32" t="str">
        <f>IF(AND(TRIM(INDEX(CompletedDateValues,ROW(A3374)))&lt;&gt;"",INDEX(CompletedDateValues,ROW(A3374))&gt;0),INDEX(CompletedDateValues,ROW(A3374)),"")</f>
        <v/>
      </c>
      <c r="B3374" s="32" t="str">
        <f>IF(AND(TRIM(INDEX(StartDateValues,ROW(A3374)))&lt;&gt;"",INDEX(StartDateValues,ROW(A3374))&gt;0),INDEX(StartDateValues,ROW(A3374)),"")</f>
        <v/>
      </c>
      <c r="C3374" s="22" t="str">
        <f t="shared" si="261"/>
        <v/>
      </c>
      <c r="D3374" s="3" t="str">
        <f t="shared" si="262"/>
        <v/>
      </c>
      <c r="E3374" s="3" t="str">
        <f t="shared" si="263"/>
        <v/>
      </c>
      <c r="F3374" s="3" t="str">
        <f t="shared" si="264"/>
        <v/>
      </c>
      <c r="G3374" s="3" t="str">
        <f>IF(A3374="","",IF(HOUR(A3374)&lt;StartHour,StartHour,IF(HOUR(A3374)&gt;FinishHour,FinishHour,HOUR(A3374))))</f>
        <v/>
      </c>
      <c r="H3374" s="3" t="str">
        <f t="shared" si="265"/>
        <v/>
      </c>
      <c r="I3374" s="33" t="e">
        <f>IF(OR(A3374="",B3374=""),NA(),MAX(0,IF(A3374-B3374=0,SameDayCycleTimeSettingValue,(A3374-B3374) *24)))</f>
        <v>#N/A</v>
      </c>
      <c r="J3374" s="33" t="e">
        <f>IF(OR(A3374="",B3374=""),NA(),MAX(0,IF(A3374-B3374=0,SameDayCycleTimeSettingValue,((A3374-B3374) *24)-(INT((A3374-B3374)) * (24-(FinishHour-StartHour))))))</f>
        <v>#N/A</v>
      </c>
      <c r="K3374" s="3" t="e">
        <f ca="1">IF(OR(A3374&lt;&gt;"",B3374=""),NA(),MAX(0,IF(_xlfn.DAYS(NOW(),B3374)=0,SameDayCycleTimeSettingValue,_xlfn.DAYS(NOW(),B3374))))</f>
        <v>#N/A</v>
      </c>
    </row>
    <row r="3375" spans="1:11" x14ac:dyDescent="0.25">
      <c r="A3375" s="32" t="str">
        <f>IF(AND(TRIM(INDEX(CompletedDateValues,ROW(A3375)))&lt;&gt;"",INDEX(CompletedDateValues,ROW(A3375))&gt;0),INDEX(CompletedDateValues,ROW(A3375)),"")</f>
        <v/>
      </c>
      <c r="B3375" s="32" t="str">
        <f>IF(AND(TRIM(INDEX(StartDateValues,ROW(A3375)))&lt;&gt;"",INDEX(StartDateValues,ROW(A3375))&gt;0),INDEX(StartDateValues,ROW(A3375)),"")</f>
        <v/>
      </c>
      <c r="C3375" s="22" t="str">
        <f t="shared" si="261"/>
        <v/>
      </c>
      <c r="D3375" s="3" t="str">
        <f t="shared" si="262"/>
        <v/>
      </c>
      <c r="E3375" s="3" t="str">
        <f t="shared" si="263"/>
        <v/>
      </c>
      <c r="F3375" s="3" t="str">
        <f t="shared" si="264"/>
        <v/>
      </c>
      <c r="G3375" s="3" t="str">
        <f>IF(A3375="","",IF(HOUR(A3375)&lt;StartHour,StartHour,IF(HOUR(A3375)&gt;FinishHour,FinishHour,HOUR(A3375))))</f>
        <v/>
      </c>
      <c r="H3375" s="3" t="str">
        <f t="shared" si="265"/>
        <v/>
      </c>
      <c r="I3375" s="33" t="e">
        <f>IF(OR(A3375="",B3375=""),NA(),MAX(0,IF(A3375-B3375=0,SameDayCycleTimeSettingValue,(A3375-B3375) *24)))</f>
        <v>#N/A</v>
      </c>
      <c r="J3375" s="33" t="e">
        <f>IF(OR(A3375="",B3375=""),NA(),MAX(0,IF(A3375-B3375=0,SameDayCycleTimeSettingValue,((A3375-B3375) *24)-(INT((A3375-B3375)) * (24-(FinishHour-StartHour))))))</f>
        <v>#N/A</v>
      </c>
      <c r="K3375" s="3" t="e">
        <f ca="1">IF(OR(A3375&lt;&gt;"",B3375=""),NA(),MAX(0,IF(_xlfn.DAYS(NOW(),B3375)=0,SameDayCycleTimeSettingValue,_xlfn.DAYS(NOW(),B3375))))</f>
        <v>#N/A</v>
      </c>
    </row>
    <row r="3376" spans="1:11" x14ac:dyDescent="0.25">
      <c r="A3376" s="32" t="str">
        <f>IF(AND(TRIM(INDEX(CompletedDateValues,ROW(A3376)))&lt;&gt;"",INDEX(CompletedDateValues,ROW(A3376))&gt;0),INDEX(CompletedDateValues,ROW(A3376)),"")</f>
        <v/>
      </c>
      <c r="B3376" s="32" t="str">
        <f>IF(AND(TRIM(INDEX(StartDateValues,ROW(A3376)))&lt;&gt;"",INDEX(StartDateValues,ROW(A3376))&gt;0),INDEX(StartDateValues,ROW(A3376)),"")</f>
        <v/>
      </c>
      <c r="C3376" s="22" t="str">
        <f t="shared" si="261"/>
        <v/>
      </c>
      <c r="D3376" s="3" t="str">
        <f t="shared" si="262"/>
        <v/>
      </c>
      <c r="E3376" s="3" t="str">
        <f t="shared" si="263"/>
        <v/>
      </c>
      <c r="F3376" s="3" t="str">
        <f t="shared" si="264"/>
        <v/>
      </c>
      <c r="G3376" s="3" t="str">
        <f>IF(A3376="","",IF(HOUR(A3376)&lt;StartHour,StartHour,IF(HOUR(A3376)&gt;FinishHour,FinishHour,HOUR(A3376))))</f>
        <v/>
      </c>
      <c r="H3376" s="3" t="str">
        <f t="shared" si="265"/>
        <v/>
      </c>
      <c r="I3376" s="33" t="e">
        <f>IF(OR(A3376="",B3376=""),NA(),MAX(0,IF(A3376-B3376=0,SameDayCycleTimeSettingValue,(A3376-B3376) *24)))</f>
        <v>#N/A</v>
      </c>
      <c r="J3376" s="33" t="e">
        <f>IF(OR(A3376="",B3376=""),NA(),MAX(0,IF(A3376-B3376=0,SameDayCycleTimeSettingValue,((A3376-B3376) *24)-(INT((A3376-B3376)) * (24-(FinishHour-StartHour))))))</f>
        <v>#N/A</v>
      </c>
      <c r="K3376" s="3" t="e">
        <f ca="1">IF(OR(A3376&lt;&gt;"",B3376=""),NA(),MAX(0,IF(_xlfn.DAYS(NOW(),B3376)=0,SameDayCycleTimeSettingValue,_xlfn.DAYS(NOW(),B3376))))</f>
        <v>#N/A</v>
      </c>
    </row>
    <row r="3377" spans="1:11" x14ac:dyDescent="0.25">
      <c r="A3377" s="32" t="str">
        <f>IF(AND(TRIM(INDEX(CompletedDateValues,ROW(A3377)))&lt;&gt;"",INDEX(CompletedDateValues,ROW(A3377))&gt;0),INDEX(CompletedDateValues,ROW(A3377)),"")</f>
        <v/>
      </c>
      <c r="B3377" s="32" t="str">
        <f>IF(AND(TRIM(INDEX(StartDateValues,ROW(A3377)))&lt;&gt;"",INDEX(StartDateValues,ROW(A3377))&gt;0),INDEX(StartDateValues,ROW(A3377)),"")</f>
        <v/>
      </c>
      <c r="C3377" s="22" t="str">
        <f t="shared" si="261"/>
        <v/>
      </c>
      <c r="D3377" s="3" t="str">
        <f t="shared" si="262"/>
        <v/>
      </c>
      <c r="E3377" s="3" t="str">
        <f t="shared" si="263"/>
        <v/>
      </c>
      <c r="F3377" s="3" t="str">
        <f t="shared" si="264"/>
        <v/>
      </c>
      <c r="G3377" s="3" t="str">
        <f>IF(A3377="","",IF(HOUR(A3377)&lt;StartHour,StartHour,IF(HOUR(A3377)&gt;FinishHour,FinishHour,HOUR(A3377))))</f>
        <v/>
      </c>
      <c r="H3377" s="3" t="str">
        <f t="shared" si="265"/>
        <v/>
      </c>
      <c r="I3377" s="33" t="e">
        <f>IF(OR(A3377="",B3377=""),NA(),MAX(0,IF(A3377-B3377=0,SameDayCycleTimeSettingValue,(A3377-B3377) *24)))</f>
        <v>#N/A</v>
      </c>
      <c r="J3377" s="33" t="e">
        <f>IF(OR(A3377="",B3377=""),NA(),MAX(0,IF(A3377-B3377=0,SameDayCycleTimeSettingValue,((A3377-B3377) *24)-(INT((A3377-B3377)) * (24-(FinishHour-StartHour))))))</f>
        <v>#N/A</v>
      </c>
      <c r="K3377" s="3" t="e">
        <f ca="1">IF(OR(A3377&lt;&gt;"",B3377=""),NA(),MAX(0,IF(_xlfn.DAYS(NOW(),B3377)=0,SameDayCycleTimeSettingValue,_xlfn.DAYS(NOW(),B3377))))</f>
        <v>#N/A</v>
      </c>
    </row>
    <row r="3378" spans="1:11" x14ac:dyDescent="0.25">
      <c r="A3378" s="32" t="str">
        <f>IF(AND(TRIM(INDEX(CompletedDateValues,ROW(A3378)))&lt;&gt;"",INDEX(CompletedDateValues,ROW(A3378))&gt;0),INDEX(CompletedDateValues,ROW(A3378)),"")</f>
        <v/>
      </c>
      <c r="B3378" s="32" t="str">
        <f>IF(AND(TRIM(INDEX(StartDateValues,ROW(A3378)))&lt;&gt;"",INDEX(StartDateValues,ROW(A3378))&gt;0),INDEX(StartDateValues,ROW(A3378)),"")</f>
        <v/>
      </c>
      <c r="C3378" s="22" t="str">
        <f t="shared" si="261"/>
        <v/>
      </c>
      <c r="D3378" s="3" t="str">
        <f t="shared" si="262"/>
        <v/>
      </c>
      <c r="E3378" s="3" t="str">
        <f t="shared" si="263"/>
        <v/>
      </c>
      <c r="F3378" s="3" t="str">
        <f t="shared" si="264"/>
        <v/>
      </c>
      <c r="G3378" s="3" t="str">
        <f>IF(A3378="","",IF(HOUR(A3378)&lt;StartHour,StartHour,IF(HOUR(A3378)&gt;FinishHour,FinishHour,HOUR(A3378))))</f>
        <v/>
      </c>
      <c r="H3378" s="3" t="str">
        <f t="shared" si="265"/>
        <v/>
      </c>
      <c r="I3378" s="33" t="e">
        <f>IF(OR(A3378="",B3378=""),NA(),MAX(0,IF(A3378-B3378=0,SameDayCycleTimeSettingValue,(A3378-B3378) *24)))</f>
        <v>#N/A</v>
      </c>
      <c r="J3378" s="33" t="e">
        <f>IF(OR(A3378="",B3378=""),NA(),MAX(0,IF(A3378-B3378=0,SameDayCycleTimeSettingValue,((A3378-B3378) *24)-(INT((A3378-B3378)) * (24-(FinishHour-StartHour))))))</f>
        <v>#N/A</v>
      </c>
      <c r="K3378" s="3" t="e">
        <f ca="1">IF(OR(A3378&lt;&gt;"",B3378=""),NA(),MAX(0,IF(_xlfn.DAYS(NOW(),B3378)=0,SameDayCycleTimeSettingValue,_xlfn.DAYS(NOW(),B3378))))</f>
        <v>#N/A</v>
      </c>
    </row>
    <row r="3379" spans="1:11" x14ac:dyDescent="0.25">
      <c r="A3379" s="32" t="str">
        <f>IF(AND(TRIM(INDEX(CompletedDateValues,ROW(A3379)))&lt;&gt;"",INDEX(CompletedDateValues,ROW(A3379))&gt;0),INDEX(CompletedDateValues,ROW(A3379)),"")</f>
        <v/>
      </c>
      <c r="B3379" s="32" t="str">
        <f>IF(AND(TRIM(INDEX(StartDateValues,ROW(A3379)))&lt;&gt;"",INDEX(StartDateValues,ROW(A3379))&gt;0),INDEX(StartDateValues,ROW(A3379)),"")</f>
        <v/>
      </c>
      <c r="C3379" s="22" t="str">
        <f t="shared" si="261"/>
        <v/>
      </c>
      <c r="D3379" s="3" t="str">
        <f t="shared" si="262"/>
        <v/>
      </c>
      <c r="E3379" s="3" t="str">
        <f t="shared" si="263"/>
        <v/>
      </c>
      <c r="F3379" s="3" t="str">
        <f t="shared" si="264"/>
        <v/>
      </c>
      <c r="G3379" s="3" t="str">
        <f>IF(A3379="","",IF(HOUR(A3379)&lt;StartHour,StartHour,IF(HOUR(A3379)&gt;FinishHour,FinishHour,HOUR(A3379))))</f>
        <v/>
      </c>
      <c r="H3379" s="3" t="str">
        <f t="shared" si="265"/>
        <v/>
      </c>
      <c r="I3379" s="33" t="e">
        <f>IF(OR(A3379="",B3379=""),NA(),MAX(0,IF(A3379-B3379=0,SameDayCycleTimeSettingValue,(A3379-B3379) *24)))</f>
        <v>#N/A</v>
      </c>
      <c r="J3379" s="33" t="e">
        <f>IF(OR(A3379="",B3379=""),NA(),MAX(0,IF(A3379-B3379=0,SameDayCycleTimeSettingValue,((A3379-B3379) *24)-(INT((A3379-B3379)) * (24-(FinishHour-StartHour))))))</f>
        <v>#N/A</v>
      </c>
      <c r="K3379" s="3" t="e">
        <f ca="1">IF(OR(A3379&lt;&gt;"",B3379=""),NA(),MAX(0,IF(_xlfn.DAYS(NOW(),B3379)=0,SameDayCycleTimeSettingValue,_xlfn.DAYS(NOW(),B3379))))</f>
        <v>#N/A</v>
      </c>
    </row>
    <row r="3380" spans="1:11" x14ac:dyDescent="0.25">
      <c r="A3380" s="32" t="str">
        <f>IF(AND(TRIM(INDEX(CompletedDateValues,ROW(A3380)))&lt;&gt;"",INDEX(CompletedDateValues,ROW(A3380))&gt;0),INDEX(CompletedDateValues,ROW(A3380)),"")</f>
        <v/>
      </c>
      <c r="B3380" s="32" t="str">
        <f>IF(AND(TRIM(INDEX(StartDateValues,ROW(A3380)))&lt;&gt;"",INDEX(StartDateValues,ROW(A3380))&gt;0),INDEX(StartDateValues,ROW(A3380)),"")</f>
        <v/>
      </c>
      <c r="C3380" s="22" t="str">
        <f t="shared" si="261"/>
        <v/>
      </c>
      <c r="D3380" s="3" t="str">
        <f t="shared" si="262"/>
        <v/>
      </c>
      <c r="E3380" s="3" t="str">
        <f t="shared" si="263"/>
        <v/>
      </c>
      <c r="F3380" s="3" t="str">
        <f t="shared" si="264"/>
        <v/>
      </c>
      <c r="G3380" s="3" t="str">
        <f>IF(A3380="","",IF(HOUR(A3380)&lt;StartHour,StartHour,IF(HOUR(A3380)&gt;FinishHour,FinishHour,HOUR(A3380))))</f>
        <v/>
      </c>
      <c r="H3380" s="3" t="str">
        <f t="shared" si="265"/>
        <v/>
      </c>
      <c r="I3380" s="33" t="e">
        <f>IF(OR(A3380="",B3380=""),NA(),MAX(0,IF(A3380-B3380=0,SameDayCycleTimeSettingValue,(A3380-B3380) *24)))</f>
        <v>#N/A</v>
      </c>
      <c r="J3380" s="33" t="e">
        <f>IF(OR(A3380="",B3380=""),NA(),MAX(0,IF(A3380-B3380=0,SameDayCycleTimeSettingValue,((A3380-B3380) *24)-(INT((A3380-B3380)) * (24-(FinishHour-StartHour))))))</f>
        <v>#N/A</v>
      </c>
      <c r="K3380" s="3" t="e">
        <f ca="1">IF(OR(A3380&lt;&gt;"",B3380=""),NA(),MAX(0,IF(_xlfn.DAYS(NOW(),B3380)=0,SameDayCycleTimeSettingValue,_xlfn.DAYS(NOW(),B3380))))</f>
        <v>#N/A</v>
      </c>
    </row>
    <row r="3381" spans="1:11" x14ac:dyDescent="0.25">
      <c r="A3381" s="32" t="str">
        <f>IF(AND(TRIM(INDEX(CompletedDateValues,ROW(A3381)))&lt;&gt;"",INDEX(CompletedDateValues,ROW(A3381))&gt;0),INDEX(CompletedDateValues,ROW(A3381)),"")</f>
        <v/>
      </c>
      <c r="B3381" s="32" t="str">
        <f>IF(AND(TRIM(INDEX(StartDateValues,ROW(A3381)))&lt;&gt;"",INDEX(StartDateValues,ROW(A3381))&gt;0),INDEX(StartDateValues,ROW(A3381)),"")</f>
        <v/>
      </c>
      <c r="C3381" s="22" t="str">
        <f t="shared" si="261"/>
        <v/>
      </c>
      <c r="D3381" s="3" t="str">
        <f t="shared" si="262"/>
        <v/>
      </c>
      <c r="E3381" s="3" t="str">
        <f t="shared" si="263"/>
        <v/>
      </c>
      <c r="F3381" s="3" t="str">
        <f t="shared" si="264"/>
        <v/>
      </c>
      <c r="G3381" s="3" t="str">
        <f>IF(A3381="","",IF(HOUR(A3381)&lt;StartHour,StartHour,IF(HOUR(A3381)&gt;FinishHour,FinishHour,HOUR(A3381))))</f>
        <v/>
      </c>
      <c r="H3381" s="3" t="str">
        <f t="shared" si="265"/>
        <v/>
      </c>
      <c r="I3381" s="33" t="e">
        <f>IF(OR(A3381="",B3381=""),NA(),MAX(0,IF(A3381-B3381=0,SameDayCycleTimeSettingValue,(A3381-B3381) *24)))</f>
        <v>#N/A</v>
      </c>
      <c r="J3381" s="33" t="e">
        <f>IF(OR(A3381="",B3381=""),NA(),MAX(0,IF(A3381-B3381=0,SameDayCycleTimeSettingValue,((A3381-B3381) *24)-(INT((A3381-B3381)) * (24-(FinishHour-StartHour))))))</f>
        <v>#N/A</v>
      </c>
      <c r="K3381" s="3" t="e">
        <f ca="1">IF(OR(A3381&lt;&gt;"",B3381=""),NA(),MAX(0,IF(_xlfn.DAYS(NOW(),B3381)=0,SameDayCycleTimeSettingValue,_xlfn.DAYS(NOW(),B3381))))</f>
        <v>#N/A</v>
      </c>
    </row>
    <row r="3382" spans="1:11" x14ac:dyDescent="0.25">
      <c r="A3382" s="32" t="str">
        <f>IF(AND(TRIM(INDEX(CompletedDateValues,ROW(A3382)))&lt;&gt;"",INDEX(CompletedDateValues,ROW(A3382))&gt;0),INDEX(CompletedDateValues,ROW(A3382)),"")</f>
        <v/>
      </c>
      <c r="B3382" s="32" t="str">
        <f>IF(AND(TRIM(INDEX(StartDateValues,ROW(A3382)))&lt;&gt;"",INDEX(StartDateValues,ROW(A3382))&gt;0),INDEX(StartDateValues,ROW(A3382)),"")</f>
        <v/>
      </c>
      <c r="C3382" s="22" t="str">
        <f t="shared" si="261"/>
        <v/>
      </c>
      <c r="D3382" s="3" t="str">
        <f t="shared" si="262"/>
        <v/>
      </c>
      <c r="E3382" s="3" t="str">
        <f t="shared" si="263"/>
        <v/>
      </c>
      <c r="F3382" s="3" t="str">
        <f t="shared" si="264"/>
        <v/>
      </c>
      <c r="G3382" s="3" t="str">
        <f>IF(A3382="","",IF(HOUR(A3382)&lt;StartHour,StartHour,IF(HOUR(A3382)&gt;FinishHour,FinishHour,HOUR(A3382))))</f>
        <v/>
      </c>
      <c r="H3382" s="3" t="str">
        <f t="shared" si="265"/>
        <v/>
      </c>
      <c r="I3382" s="33" t="e">
        <f>IF(OR(A3382="",B3382=""),NA(),MAX(0,IF(A3382-B3382=0,SameDayCycleTimeSettingValue,(A3382-B3382) *24)))</f>
        <v>#N/A</v>
      </c>
      <c r="J3382" s="33" t="e">
        <f>IF(OR(A3382="",B3382=""),NA(),MAX(0,IF(A3382-B3382=0,SameDayCycleTimeSettingValue,((A3382-B3382) *24)-(INT((A3382-B3382)) * (24-(FinishHour-StartHour))))))</f>
        <v>#N/A</v>
      </c>
      <c r="K3382" s="3" t="e">
        <f ca="1">IF(OR(A3382&lt;&gt;"",B3382=""),NA(),MAX(0,IF(_xlfn.DAYS(NOW(),B3382)=0,SameDayCycleTimeSettingValue,_xlfn.DAYS(NOW(),B3382))))</f>
        <v>#N/A</v>
      </c>
    </row>
    <row r="3383" spans="1:11" x14ac:dyDescent="0.25">
      <c r="A3383" s="32" t="str">
        <f>IF(AND(TRIM(INDEX(CompletedDateValues,ROW(A3383)))&lt;&gt;"",INDEX(CompletedDateValues,ROW(A3383))&gt;0),INDEX(CompletedDateValues,ROW(A3383)),"")</f>
        <v/>
      </c>
      <c r="B3383" s="32" t="str">
        <f>IF(AND(TRIM(INDEX(StartDateValues,ROW(A3383)))&lt;&gt;"",INDEX(StartDateValues,ROW(A3383))&gt;0),INDEX(StartDateValues,ROW(A3383)),"")</f>
        <v/>
      </c>
      <c r="C3383" s="22" t="str">
        <f t="shared" si="261"/>
        <v/>
      </c>
      <c r="D3383" s="3" t="str">
        <f t="shared" si="262"/>
        <v/>
      </c>
      <c r="E3383" s="3" t="str">
        <f t="shared" si="263"/>
        <v/>
      </c>
      <c r="F3383" s="3" t="str">
        <f t="shared" si="264"/>
        <v/>
      </c>
      <c r="G3383" s="3" t="str">
        <f>IF(A3383="","",IF(HOUR(A3383)&lt;StartHour,StartHour,IF(HOUR(A3383)&gt;FinishHour,FinishHour,HOUR(A3383))))</f>
        <v/>
      </c>
      <c r="H3383" s="3" t="str">
        <f t="shared" si="265"/>
        <v/>
      </c>
      <c r="I3383" s="33" t="e">
        <f>IF(OR(A3383="",B3383=""),NA(),MAX(0,IF(A3383-B3383=0,SameDayCycleTimeSettingValue,(A3383-B3383) *24)))</f>
        <v>#N/A</v>
      </c>
      <c r="J3383" s="33" t="e">
        <f>IF(OR(A3383="",B3383=""),NA(),MAX(0,IF(A3383-B3383=0,SameDayCycleTimeSettingValue,((A3383-B3383) *24)-(INT((A3383-B3383)) * (24-(FinishHour-StartHour))))))</f>
        <v>#N/A</v>
      </c>
      <c r="K3383" s="3" t="e">
        <f ca="1">IF(OR(A3383&lt;&gt;"",B3383=""),NA(),MAX(0,IF(_xlfn.DAYS(NOW(),B3383)=0,SameDayCycleTimeSettingValue,_xlfn.DAYS(NOW(),B3383))))</f>
        <v>#N/A</v>
      </c>
    </row>
    <row r="3384" spans="1:11" x14ac:dyDescent="0.25">
      <c r="A3384" s="32" t="str">
        <f>IF(AND(TRIM(INDEX(CompletedDateValues,ROW(A3384)))&lt;&gt;"",INDEX(CompletedDateValues,ROW(A3384))&gt;0),INDEX(CompletedDateValues,ROW(A3384)),"")</f>
        <v/>
      </c>
      <c r="B3384" s="32" t="str">
        <f>IF(AND(TRIM(INDEX(StartDateValues,ROW(A3384)))&lt;&gt;"",INDEX(StartDateValues,ROW(A3384))&gt;0),INDEX(StartDateValues,ROW(A3384)),"")</f>
        <v/>
      </c>
      <c r="C3384" s="22" t="str">
        <f t="shared" si="261"/>
        <v/>
      </c>
      <c r="D3384" s="3" t="str">
        <f t="shared" si="262"/>
        <v/>
      </c>
      <c r="E3384" s="3" t="str">
        <f t="shared" si="263"/>
        <v/>
      </c>
      <c r="F3384" s="3" t="str">
        <f t="shared" si="264"/>
        <v/>
      </c>
      <c r="G3384" s="3" t="str">
        <f>IF(A3384="","",IF(HOUR(A3384)&lt;StartHour,StartHour,IF(HOUR(A3384)&gt;FinishHour,FinishHour,HOUR(A3384))))</f>
        <v/>
      </c>
      <c r="H3384" s="3" t="str">
        <f t="shared" si="265"/>
        <v/>
      </c>
      <c r="I3384" s="33" t="e">
        <f>IF(OR(A3384="",B3384=""),NA(),MAX(0,IF(A3384-B3384=0,SameDayCycleTimeSettingValue,(A3384-B3384) *24)))</f>
        <v>#N/A</v>
      </c>
      <c r="J3384" s="33" t="e">
        <f>IF(OR(A3384="",B3384=""),NA(),MAX(0,IF(A3384-B3384=0,SameDayCycleTimeSettingValue,((A3384-B3384) *24)-(INT((A3384-B3384)) * (24-(FinishHour-StartHour))))))</f>
        <v>#N/A</v>
      </c>
      <c r="K3384" s="3" t="e">
        <f ca="1">IF(OR(A3384&lt;&gt;"",B3384=""),NA(),MAX(0,IF(_xlfn.DAYS(NOW(),B3384)=0,SameDayCycleTimeSettingValue,_xlfn.DAYS(NOW(),B3384))))</f>
        <v>#N/A</v>
      </c>
    </row>
    <row r="3385" spans="1:11" x14ac:dyDescent="0.25">
      <c r="A3385" s="32" t="str">
        <f>IF(AND(TRIM(INDEX(CompletedDateValues,ROW(A3385)))&lt;&gt;"",INDEX(CompletedDateValues,ROW(A3385))&gt;0),INDEX(CompletedDateValues,ROW(A3385)),"")</f>
        <v/>
      </c>
      <c r="B3385" s="32" t="str">
        <f>IF(AND(TRIM(INDEX(StartDateValues,ROW(A3385)))&lt;&gt;"",INDEX(StartDateValues,ROW(A3385))&gt;0),INDEX(StartDateValues,ROW(A3385)),"")</f>
        <v/>
      </c>
      <c r="C3385" s="22" t="str">
        <f t="shared" si="261"/>
        <v/>
      </c>
      <c r="D3385" s="3" t="str">
        <f t="shared" si="262"/>
        <v/>
      </c>
      <c r="E3385" s="3" t="str">
        <f t="shared" si="263"/>
        <v/>
      </c>
      <c r="F3385" s="3" t="str">
        <f t="shared" si="264"/>
        <v/>
      </c>
      <c r="G3385" s="3" t="str">
        <f>IF(A3385="","",IF(HOUR(A3385)&lt;StartHour,StartHour,IF(HOUR(A3385)&gt;FinishHour,FinishHour,HOUR(A3385))))</f>
        <v/>
      </c>
      <c r="H3385" s="3" t="str">
        <f t="shared" si="265"/>
        <v/>
      </c>
      <c r="I3385" s="33" t="e">
        <f>IF(OR(A3385="",B3385=""),NA(),MAX(0,IF(A3385-B3385=0,SameDayCycleTimeSettingValue,(A3385-B3385) *24)))</f>
        <v>#N/A</v>
      </c>
      <c r="J3385" s="33" t="e">
        <f>IF(OR(A3385="",B3385=""),NA(),MAX(0,IF(A3385-B3385=0,SameDayCycleTimeSettingValue,((A3385-B3385) *24)-(INT((A3385-B3385)) * (24-(FinishHour-StartHour))))))</f>
        <v>#N/A</v>
      </c>
      <c r="K3385" s="3" t="e">
        <f ca="1">IF(OR(A3385&lt;&gt;"",B3385=""),NA(),MAX(0,IF(_xlfn.DAYS(NOW(),B3385)=0,SameDayCycleTimeSettingValue,_xlfn.DAYS(NOW(),B3385))))</f>
        <v>#N/A</v>
      </c>
    </row>
    <row r="3386" spans="1:11" x14ac:dyDescent="0.25">
      <c r="A3386" s="32" t="str">
        <f>IF(AND(TRIM(INDEX(CompletedDateValues,ROW(A3386)))&lt;&gt;"",INDEX(CompletedDateValues,ROW(A3386))&gt;0),INDEX(CompletedDateValues,ROW(A3386)),"")</f>
        <v/>
      </c>
      <c r="B3386" s="32" t="str">
        <f>IF(AND(TRIM(INDEX(StartDateValues,ROW(A3386)))&lt;&gt;"",INDEX(StartDateValues,ROW(A3386))&gt;0),INDEX(StartDateValues,ROW(A3386)),"")</f>
        <v/>
      </c>
      <c r="C3386" s="22" t="str">
        <f t="shared" si="261"/>
        <v/>
      </c>
      <c r="D3386" s="3" t="str">
        <f t="shared" si="262"/>
        <v/>
      </c>
      <c r="E3386" s="3" t="str">
        <f t="shared" si="263"/>
        <v/>
      </c>
      <c r="F3386" s="3" t="str">
        <f t="shared" si="264"/>
        <v/>
      </c>
      <c r="G3386" s="3" t="str">
        <f>IF(A3386="","",IF(HOUR(A3386)&lt;StartHour,StartHour,IF(HOUR(A3386)&gt;FinishHour,FinishHour,HOUR(A3386))))</f>
        <v/>
      </c>
      <c r="H3386" s="3" t="str">
        <f t="shared" si="265"/>
        <v/>
      </c>
      <c r="I3386" s="33" t="e">
        <f>IF(OR(A3386="",B3386=""),NA(),MAX(0,IF(A3386-B3386=0,SameDayCycleTimeSettingValue,(A3386-B3386) *24)))</f>
        <v>#N/A</v>
      </c>
      <c r="J3386" s="33" t="e">
        <f>IF(OR(A3386="",B3386=""),NA(),MAX(0,IF(A3386-B3386=0,SameDayCycleTimeSettingValue,((A3386-B3386) *24)-(INT((A3386-B3386)) * (24-(FinishHour-StartHour))))))</f>
        <v>#N/A</v>
      </c>
      <c r="K3386" s="3" t="e">
        <f ca="1">IF(OR(A3386&lt;&gt;"",B3386=""),NA(),MAX(0,IF(_xlfn.DAYS(NOW(),B3386)=0,SameDayCycleTimeSettingValue,_xlfn.DAYS(NOW(),B3386))))</f>
        <v>#N/A</v>
      </c>
    </row>
    <row r="3387" spans="1:11" x14ac:dyDescent="0.25">
      <c r="A3387" s="32" t="str">
        <f>IF(AND(TRIM(INDEX(CompletedDateValues,ROW(A3387)))&lt;&gt;"",INDEX(CompletedDateValues,ROW(A3387))&gt;0),INDEX(CompletedDateValues,ROW(A3387)),"")</f>
        <v/>
      </c>
      <c r="B3387" s="32" t="str">
        <f>IF(AND(TRIM(INDEX(StartDateValues,ROW(A3387)))&lt;&gt;"",INDEX(StartDateValues,ROW(A3387))&gt;0),INDEX(StartDateValues,ROW(A3387)),"")</f>
        <v/>
      </c>
      <c r="C3387" s="22" t="str">
        <f t="shared" si="261"/>
        <v/>
      </c>
      <c r="D3387" s="3" t="str">
        <f t="shared" si="262"/>
        <v/>
      </c>
      <c r="E3387" s="3" t="str">
        <f t="shared" si="263"/>
        <v/>
      </c>
      <c r="F3387" s="3" t="str">
        <f t="shared" si="264"/>
        <v/>
      </c>
      <c r="G3387" s="3" t="str">
        <f>IF(A3387="","",IF(HOUR(A3387)&lt;StartHour,StartHour,IF(HOUR(A3387)&gt;FinishHour,FinishHour,HOUR(A3387))))</f>
        <v/>
      </c>
      <c r="H3387" s="3" t="str">
        <f t="shared" si="265"/>
        <v/>
      </c>
      <c r="I3387" s="33" t="e">
        <f>IF(OR(A3387="",B3387=""),NA(),MAX(0,IF(A3387-B3387=0,SameDayCycleTimeSettingValue,(A3387-B3387) *24)))</f>
        <v>#N/A</v>
      </c>
      <c r="J3387" s="33" t="e">
        <f>IF(OR(A3387="",B3387=""),NA(),MAX(0,IF(A3387-B3387=0,SameDayCycleTimeSettingValue,((A3387-B3387) *24)-(INT((A3387-B3387)) * (24-(FinishHour-StartHour))))))</f>
        <v>#N/A</v>
      </c>
      <c r="K3387" s="3" t="e">
        <f ca="1">IF(OR(A3387&lt;&gt;"",B3387=""),NA(),MAX(0,IF(_xlfn.DAYS(NOW(),B3387)=0,SameDayCycleTimeSettingValue,_xlfn.DAYS(NOW(),B3387))))</f>
        <v>#N/A</v>
      </c>
    </row>
    <row r="3388" spans="1:11" x14ac:dyDescent="0.25">
      <c r="A3388" s="32" t="str">
        <f>IF(AND(TRIM(INDEX(CompletedDateValues,ROW(A3388)))&lt;&gt;"",INDEX(CompletedDateValues,ROW(A3388))&gt;0),INDEX(CompletedDateValues,ROW(A3388)),"")</f>
        <v/>
      </c>
      <c r="B3388" s="32" t="str">
        <f>IF(AND(TRIM(INDEX(StartDateValues,ROW(A3388)))&lt;&gt;"",INDEX(StartDateValues,ROW(A3388))&gt;0),INDEX(StartDateValues,ROW(A3388)),"")</f>
        <v/>
      </c>
      <c r="C3388" s="22" t="str">
        <f t="shared" si="261"/>
        <v/>
      </c>
      <c r="D3388" s="3" t="str">
        <f t="shared" si="262"/>
        <v/>
      </c>
      <c r="E3388" s="3" t="str">
        <f t="shared" si="263"/>
        <v/>
      </c>
      <c r="F3388" s="3" t="str">
        <f t="shared" si="264"/>
        <v/>
      </c>
      <c r="G3388" s="3" t="str">
        <f>IF(A3388="","",IF(HOUR(A3388)&lt;StartHour,StartHour,IF(HOUR(A3388)&gt;FinishHour,FinishHour,HOUR(A3388))))</f>
        <v/>
      </c>
      <c r="H3388" s="3" t="str">
        <f t="shared" si="265"/>
        <v/>
      </c>
      <c r="I3388" s="33" t="e">
        <f>IF(OR(A3388="",B3388=""),NA(),MAX(0,IF(A3388-B3388=0,SameDayCycleTimeSettingValue,(A3388-B3388) *24)))</f>
        <v>#N/A</v>
      </c>
      <c r="J3388" s="33" t="e">
        <f>IF(OR(A3388="",B3388=""),NA(),MAX(0,IF(A3388-B3388=0,SameDayCycleTimeSettingValue,((A3388-B3388) *24)-(INT((A3388-B3388)) * (24-(FinishHour-StartHour))))))</f>
        <v>#N/A</v>
      </c>
      <c r="K3388" s="3" t="e">
        <f ca="1">IF(OR(A3388&lt;&gt;"",B3388=""),NA(),MAX(0,IF(_xlfn.DAYS(NOW(),B3388)=0,SameDayCycleTimeSettingValue,_xlfn.DAYS(NOW(),B3388))))</f>
        <v>#N/A</v>
      </c>
    </row>
    <row r="3389" spans="1:11" x14ac:dyDescent="0.25">
      <c r="A3389" s="32" t="str">
        <f>IF(AND(TRIM(INDEX(CompletedDateValues,ROW(A3389)))&lt;&gt;"",INDEX(CompletedDateValues,ROW(A3389))&gt;0),INDEX(CompletedDateValues,ROW(A3389)),"")</f>
        <v/>
      </c>
      <c r="B3389" s="32" t="str">
        <f>IF(AND(TRIM(INDEX(StartDateValues,ROW(A3389)))&lt;&gt;"",INDEX(StartDateValues,ROW(A3389))&gt;0),INDEX(StartDateValues,ROW(A3389)),"")</f>
        <v/>
      </c>
      <c r="C3389" s="22" t="str">
        <f t="shared" si="261"/>
        <v/>
      </c>
      <c r="D3389" s="3" t="str">
        <f t="shared" si="262"/>
        <v/>
      </c>
      <c r="E3389" s="3" t="str">
        <f t="shared" si="263"/>
        <v/>
      </c>
      <c r="F3389" s="3" t="str">
        <f t="shared" si="264"/>
        <v/>
      </c>
      <c r="G3389" s="3" t="str">
        <f>IF(A3389="","",IF(HOUR(A3389)&lt;StartHour,StartHour,IF(HOUR(A3389)&gt;FinishHour,FinishHour,HOUR(A3389))))</f>
        <v/>
      </c>
      <c r="H3389" s="3" t="str">
        <f t="shared" si="265"/>
        <v/>
      </c>
      <c r="I3389" s="33" t="e">
        <f>IF(OR(A3389="",B3389=""),NA(),MAX(0,IF(A3389-B3389=0,SameDayCycleTimeSettingValue,(A3389-B3389) *24)))</f>
        <v>#N/A</v>
      </c>
      <c r="J3389" s="33" t="e">
        <f>IF(OR(A3389="",B3389=""),NA(),MAX(0,IF(A3389-B3389=0,SameDayCycleTimeSettingValue,((A3389-B3389) *24)-(INT((A3389-B3389)) * (24-(FinishHour-StartHour))))))</f>
        <v>#N/A</v>
      </c>
      <c r="K3389" s="3" t="e">
        <f ca="1">IF(OR(A3389&lt;&gt;"",B3389=""),NA(),MAX(0,IF(_xlfn.DAYS(NOW(),B3389)=0,SameDayCycleTimeSettingValue,_xlfn.DAYS(NOW(),B3389))))</f>
        <v>#N/A</v>
      </c>
    </row>
    <row r="3390" spans="1:11" x14ac:dyDescent="0.25">
      <c r="A3390" s="32" t="str">
        <f>IF(AND(TRIM(INDEX(CompletedDateValues,ROW(A3390)))&lt;&gt;"",INDEX(CompletedDateValues,ROW(A3390))&gt;0),INDEX(CompletedDateValues,ROW(A3390)),"")</f>
        <v/>
      </c>
      <c r="B3390" s="32" t="str">
        <f>IF(AND(TRIM(INDEX(StartDateValues,ROW(A3390)))&lt;&gt;"",INDEX(StartDateValues,ROW(A3390))&gt;0),INDEX(StartDateValues,ROW(A3390)),"")</f>
        <v/>
      </c>
      <c r="C3390" s="22" t="str">
        <f t="shared" si="261"/>
        <v/>
      </c>
      <c r="D3390" s="3" t="str">
        <f t="shared" si="262"/>
        <v/>
      </c>
      <c r="E3390" s="3" t="str">
        <f t="shared" si="263"/>
        <v/>
      </c>
      <c r="F3390" s="3" t="str">
        <f t="shared" si="264"/>
        <v/>
      </c>
      <c r="G3390" s="3" t="str">
        <f>IF(A3390="","",IF(HOUR(A3390)&lt;StartHour,StartHour,IF(HOUR(A3390)&gt;FinishHour,FinishHour,HOUR(A3390))))</f>
        <v/>
      </c>
      <c r="H3390" s="3" t="str">
        <f t="shared" si="265"/>
        <v/>
      </c>
      <c r="I3390" s="33" t="e">
        <f>IF(OR(A3390="",B3390=""),NA(),MAX(0,IF(A3390-B3390=0,SameDayCycleTimeSettingValue,(A3390-B3390) *24)))</f>
        <v>#N/A</v>
      </c>
      <c r="J3390" s="33" t="e">
        <f>IF(OR(A3390="",B3390=""),NA(),MAX(0,IF(A3390-B3390=0,SameDayCycleTimeSettingValue,((A3390-B3390) *24)-(INT((A3390-B3390)) * (24-(FinishHour-StartHour))))))</f>
        <v>#N/A</v>
      </c>
      <c r="K3390" s="3" t="e">
        <f ca="1">IF(OR(A3390&lt;&gt;"",B3390=""),NA(),MAX(0,IF(_xlfn.DAYS(NOW(),B3390)=0,SameDayCycleTimeSettingValue,_xlfn.DAYS(NOW(),B3390))))</f>
        <v>#N/A</v>
      </c>
    </row>
    <row r="3391" spans="1:11" x14ac:dyDescent="0.25">
      <c r="A3391" s="32" t="str">
        <f>IF(AND(TRIM(INDEX(CompletedDateValues,ROW(A3391)))&lt;&gt;"",INDEX(CompletedDateValues,ROW(A3391))&gt;0),INDEX(CompletedDateValues,ROW(A3391)),"")</f>
        <v/>
      </c>
      <c r="B3391" s="32" t="str">
        <f>IF(AND(TRIM(INDEX(StartDateValues,ROW(A3391)))&lt;&gt;"",INDEX(StartDateValues,ROW(A3391))&gt;0),INDEX(StartDateValues,ROW(A3391)),"")</f>
        <v/>
      </c>
      <c r="C3391" s="22" t="str">
        <f t="shared" si="261"/>
        <v/>
      </c>
      <c r="D3391" s="3" t="str">
        <f t="shared" si="262"/>
        <v/>
      </c>
      <c r="E3391" s="3" t="str">
        <f t="shared" si="263"/>
        <v/>
      </c>
      <c r="F3391" s="3" t="str">
        <f t="shared" si="264"/>
        <v/>
      </c>
      <c r="G3391" s="3" t="str">
        <f>IF(A3391="","",IF(HOUR(A3391)&lt;StartHour,StartHour,IF(HOUR(A3391)&gt;FinishHour,FinishHour,HOUR(A3391))))</f>
        <v/>
      </c>
      <c r="H3391" s="3" t="str">
        <f t="shared" si="265"/>
        <v/>
      </c>
      <c r="I3391" s="33" t="e">
        <f>IF(OR(A3391="",B3391=""),NA(),MAX(0,IF(A3391-B3391=0,SameDayCycleTimeSettingValue,(A3391-B3391) *24)))</f>
        <v>#N/A</v>
      </c>
      <c r="J3391" s="33" t="e">
        <f>IF(OR(A3391="",B3391=""),NA(),MAX(0,IF(A3391-B3391=0,SameDayCycleTimeSettingValue,((A3391-B3391) *24)-(INT((A3391-B3391)) * (24-(FinishHour-StartHour))))))</f>
        <v>#N/A</v>
      </c>
      <c r="K3391" s="3" t="e">
        <f ca="1">IF(OR(A3391&lt;&gt;"",B3391=""),NA(),MAX(0,IF(_xlfn.DAYS(NOW(),B3391)=0,SameDayCycleTimeSettingValue,_xlfn.DAYS(NOW(),B3391))))</f>
        <v>#N/A</v>
      </c>
    </row>
    <row r="3392" spans="1:11" x14ac:dyDescent="0.25">
      <c r="A3392" s="32" t="str">
        <f>IF(AND(TRIM(INDEX(CompletedDateValues,ROW(A3392)))&lt;&gt;"",INDEX(CompletedDateValues,ROW(A3392))&gt;0),INDEX(CompletedDateValues,ROW(A3392)),"")</f>
        <v/>
      </c>
      <c r="B3392" s="32" t="str">
        <f>IF(AND(TRIM(INDEX(StartDateValues,ROW(A3392)))&lt;&gt;"",INDEX(StartDateValues,ROW(A3392))&gt;0),INDEX(StartDateValues,ROW(A3392)),"")</f>
        <v/>
      </c>
      <c r="C3392" s="22" t="str">
        <f t="shared" si="261"/>
        <v/>
      </c>
      <c r="D3392" s="3" t="str">
        <f t="shared" si="262"/>
        <v/>
      </c>
      <c r="E3392" s="3" t="str">
        <f t="shared" si="263"/>
        <v/>
      </c>
      <c r="F3392" s="3" t="str">
        <f t="shared" si="264"/>
        <v/>
      </c>
      <c r="G3392" s="3" t="str">
        <f>IF(A3392="","",IF(HOUR(A3392)&lt;StartHour,StartHour,IF(HOUR(A3392)&gt;FinishHour,FinishHour,HOUR(A3392))))</f>
        <v/>
      </c>
      <c r="H3392" s="3" t="str">
        <f t="shared" si="265"/>
        <v/>
      </c>
      <c r="I3392" s="33" t="e">
        <f>IF(OR(A3392="",B3392=""),NA(),MAX(0,IF(A3392-B3392=0,SameDayCycleTimeSettingValue,(A3392-B3392) *24)))</f>
        <v>#N/A</v>
      </c>
      <c r="J3392" s="33" t="e">
        <f>IF(OR(A3392="",B3392=""),NA(),MAX(0,IF(A3392-B3392=0,SameDayCycleTimeSettingValue,((A3392-B3392) *24)-(INT((A3392-B3392)) * (24-(FinishHour-StartHour))))))</f>
        <v>#N/A</v>
      </c>
      <c r="K3392" s="3" t="e">
        <f ca="1">IF(OR(A3392&lt;&gt;"",B3392=""),NA(),MAX(0,IF(_xlfn.DAYS(NOW(),B3392)=0,SameDayCycleTimeSettingValue,_xlfn.DAYS(NOW(),B3392))))</f>
        <v>#N/A</v>
      </c>
    </row>
    <row r="3393" spans="1:11" x14ac:dyDescent="0.25">
      <c r="A3393" s="32" t="str">
        <f>IF(AND(TRIM(INDEX(CompletedDateValues,ROW(A3393)))&lt;&gt;"",INDEX(CompletedDateValues,ROW(A3393))&gt;0),INDEX(CompletedDateValues,ROW(A3393)),"")</f>
        <v/>
      </c>
      <c r="B3393" s="32" t="str">
        <f>IF(AND(TRIM(INDEX(StartDateValues,ROW(A3393)))&lt;&gt;"",INDEX(StartDateValues,ROW(A3393))&gt;0),INDEX(StartDateValues,ROW(A3393)),"")</f>
        <v/>
      </c>
      <c r="C3393" s="22" t="str">
        <f t="shared" si="261"/>
        <v/>
      </c>
      <c r="D3393" s="3" t="str">
        <f t="shared" si="262"/>
        <v/>
      </c>
      <c r="E3393" s="3" t="str">
        <f t="shared" si="263"/>
        <v/>
      </c>
      <c r="F3393" s="3" t="str">
        <f t="shared" si="264"/>
        <v/>
      </c>
      <c r="G3393" s="3" t="str">
        <f>IF(A3393="","",IF(HOUR(A3393)&lt;StartHour,StartHour,IF(HOUR(A3393)&gt;FinishHour,FinishHour,HOUR(A3393))))</f>
        <v/>
      </c>
      <c r="H3393" s="3" t="str">
        <f t="shared" si="265"/>
        <v/>
      </c>
      <c r="I3393" s="33" t="e">
        <f>IF(OR(A3393="",B3393=""),NA(),MAX(0,IF(A3393-B3393=0,SameDayCycleTimeSettingValue,(A3393-B3393) *24)))</f>
        <v>#N/A</v>
      </c>
      <c r="J3393" s="33" t="e">
        <f>IF(OR(A3393="",B3393=""),NA(),MAX(0,IF(A3393-B3393=0,SameDayCycleTimeSettingValue,((A3393-B3393) *24)-(INT((A3393-B3393)) * (24-(FinishHour-StartHour))))))</f>
        <v>#N/A</v>
      </c>
      <c r="K3393" s="3" t="e">
        <f ca="1">IF(OR(A3393&lt;&gt;"",B3393=""),NA(),MAX(0,IF(_xlfn.DAYS(NOW(),B3393)=0,SameDayCycleTimeSettingValue,_xlfn.DAYS(NOW(),B3393))))</f>
        <v>#N/A</v>
      </c>
    </row>
    <row r="3394" spans="1:11" x14ac:dyDescent="0.25">
      <c r="A3394" s="32" t="str">
        <f>IF(AND(TRIM(INDEX(CompletedDateValues,ROW(A3394)))&lt;&gt;"",INDEX(CompletedDateValues,ROW(A3394))&gt;0),INDEX(CompletedDateValues,ROW(A3394)),"")</f>
        <v/>
      </c>
      <c r="B3394" s="32" t="str">
        <f>IF(AND(TRIM(INDEX(StartDateValues,ROW(A3394)))&lt;&gt;"",INDEX(StartDateValues,ROW(A3394))&gt;0),INDEX(StartDateValues,ROW(A3394)),"")</f>
        <v/>
      </c>
      <c r="C3394" s="22" t="str">
        <f t="shared" si="261"/>
        <v/>
      </c>
      <c r="D3394" s="3" t="str">
        <f t="shared" si="262"/>
        <v/>
      </c>
      <c r="E3394" s="3" t="str">
        <f t="shared" si="263"/>
        <v/>
      </c>
      <c r="F3394" s="3" t="str">
        <f t="shared" si="264"/>
        <v/>
      </c>
      <c r="G3394" s="3" t="str">
        <f>IF(A3394="","",IF(HOUR(A3394)&lt;StartHour,StartHour,IF(HOUR(A3394)&gt;FinishHour,FinishHour,HOUR(A3394))))</f>
        <v/>
      </c>
      <c r="H3394" s="3" t="str">
        <f t="shared" si="265"/>
        <v/>
      </c>
      <c r="I3394" s="33" t="e">
        <f>IF(OR(A3394="",B3394=""),NA(),MAX(0,IF(A3394-B3394=0,SameDayCycleTimeSettingValue,(A3394-B3394) *24)))</f>
        <v>#N/A</v>
      </c>
      <c r="J3394" s="33" t="e">
        <f>IF(OR(A3394="",B3394=""),NA(),MAX(0,IF(A3394-B3394=0,SameDayCycleTimeSettingValue,((A3394-B3394) *24)-(INT((A3394-B3394)) * (24-(FinishHour-StartHour))))))</f>
        <v>#N/A</v>
      </c>
      <c r="K3394" s="3" t="e">
        <f ca="1">IF(OR(A3394&lt;&gt;"",B3394=""),NA(),MAX(0,IF(_xlfn.DAYS(NOW(),B3394)=0,SameDayCycleTimeSettingValue,_xlfn.DAYS(NOW(),B3394))))</f>
        <v>#N/A</v>
      </c>
    </row>
    <row r="3395" spans="1:11" x14ac:dyDescent="0.25">
      <c r="A3395" s="32" t="str">
        <f>IF(AND(TRIM(INDEX(CompletedDateValues,ROW(A3395)))&lt;&gt;"",INDEX(CompletedDateValues,ROW(A3395))&gt;0),INDEX(CompletedDateValues,ROW(A3395)),"")</f>
        <v/>
      </c>
      <c r="B3395" s="32" t="str">
        <f>IF(AND(TRIM(INDEX(StartDateValues,ROW(A3395)))&lt;&gt;"",INDEX(StartDateValues,ROW(A3395))&gt;0),INDEX(StartDateValues,ROW(A3395)),"")</f>
        <v/>
      </c>
      <c r="C3395" s="22" t="str">
        <f t="shared" ref="C3395:C3458" si="266">IF(AND(TRIM(INDEX(WorkTypeValues,ROW(A3395)))&lt;&gt;"",INDEX(WorkTypeValues,ROW(A3395))&gt;0),INDEX(WorkTypeValues,ROW(A3395)),"")</f>
        <v/>
      </c>
      <c r="D3395" s="3" t="str">
        <f t="shared" ref="D3395:D3458" si="267">IF(A3395="", "",YEAR(A3395))</f>
        <v/>
      </c>
      <c r="E3395" s="3" t="str">
        <f t="shared" ref="E3395:E3458" si="268">IF(A3395="","",MONTH(A3395))</f>
        <v/>
      </c>
      <c r="F3395" s="3" t="str">
        <f t="shared" ref="F3395:F3458" si="269">IF(A3395="","",DAY(A3395))</f>
        <v/>
      </c>
      <c r="G3395" s="3" t="str">
        <f>IF(A3395="","",IF(HOUR(A3395)&lt;StartHour,StartHour,IF(HOUR(A3395)&gt;FinishHour,FinishHour,HOUR(A3395))))</f>
        <v/>
      </c>
      <c r="H3395" s="3" t="str">
        <f t="shared" ref="H3395:H3458" si="270">IF(D3395="","",D3395&amp;"-"&amp;TEXT(E3395,"00") &amp;"-"&amp;TEXT(F3395,"00") &amp;"-"&amp;TEXT(G3395,"00"))</f>
        <v/>
      </c>
      <c r="I3395" s="33" t="e">
        <f>IF(OR(A3395="",B3395=""),NA(),MAX(0,IF(A3395-B3395=0,SameDayCycleTimeSettingValue,(A3395-B3395) *24)))</f>
        <v>#N/A</v>
      </c>
      <c r="J3395" s="33" t="e">
        <f>IF(OR(A3395="",B3395=""),NA(),MAX(0,IF(A3395-B3395=0,SameDayCycleTimeSettingValue,((A3395-B3395) *24)-(INT((A3395-B3395)) * (24-(FinishHour-StartHour))))))</f>
        <v>#N/A</v>
      </c>
      <c r="K3395" s="3" t="e">
        <f ca="1">IF(OR(A3395&lt;&gt;"",B3395=""),NA(),MAX(0,IF(_xlfn.DAYS(NOW(),B3395)=0,SameDayCycleTimeSettingValue,_xlfn.DAYS(NOW(),B3395))))</f>
        <v>#N/A</v>
      </c>
    </row>
    <row r="3396" spans="1:11" x14ac:dyDescent="0.25">
      <c r="A3396" s="32" t="str">
        <f>IF(AND(TRIM(INDEX(CompletedDateValues,ROW(A3396)))&lt;&gt;"",INDEX(CompletedDateValues,ROW(A3396))&gt;0),INDEX(CompletedDateValues,ROW(A3396)),"")</f>
        <v/>
      </c>
      <c r="B3396" s="32" t="str">
        <f>IF(AND(TRIM(INDEX(StartDateValues,ROW(A3396)))&lt;&gt;"",INDEX(StartDateValues,ROW(A3396))&gt;0),INDEX(StartDateValues,ROW(A3396)),"")</f>
        <v/>
      </c>
      <c r="C3396" s="22" t="str">
        <f t="shared" si="266"/>
        <v/>
      </c>
      <c r="D3396" s="3" t="str">
        <f t="shared" si="267"/>
        <v/>
      </c>
      <c r="E3396" s="3" t="str">
        <f t="shared" si="268"/>
        <v/>
      </c>
      <c r="F3396" s="3" t="str">
        <f t="shared" si="269"/>
        <v/>
      </c>
      <c r="G3396" s="3" t="str">
        <f>IF(A3396="","",IF(HOUR(A3396)&lt;StartHour,StartHour,IF(HOUR(A3396)&gt;FinishHour,FinishHour,HOUR(A3396))))</f>
        <v/>
      </c>
      <c r="H3396" s="3" t="str">
        <f t="shared" si="270"/>
        <v/>
      </c>
      <c r="I3396" s="33" t="e">
        <f>IF(OR(A3396="",B3396=""),NA(),MAX(0,IF(A3396-B3396=0,SameDayCycleTimeSettingValue,(A3396-B3396) *24)))</f>
        <v>#N/A</v>
      </c>
      <c r="J3396" s="33" t="e">
        <f>IF(OR(A3396="",B3396=""),NA(),MAX(0,IF(A3396-B3396=0,SameDayCycleTimeSettingValue,((A3396-B3396) *24)-(INT((A3396-B3396)) * (24-(FinishHour-StartHour))))))</f>
        <v>#N/A</v>
      </c>
      <c r="K3396" s="3" t="e">
        <f ca="1">IF(OR(A3396&lt;&gt;"",B3396=""),NA(),MAX(0,IF(_xlfn.DAYS(NOW(),B3396)=0,SameDayCycleTimeSettingValue,_xlfn.DAYS(NOW(),B3396))))</f>
        <v>#N/A</v>
      </c>
    </row>
    <row r="3397" spans="1:11" x14ac:dyDescent="0.25">
      <c r="A3397" s="32" t="str">
        <f>IF(AND(TRIM(INDEX(CompletedDateValues,ROW(A3397)))&lt;&gt;"",INDEX(CompletedDateValues,ROW(A3397))&gt;0),INDEX(CompletedDateValues,ROW(A3397)),"")</f>
        <v/>
      </c>
      <c r="B3397" s="32" t="str">
        <f>IF(AND(TRIM(INDEX(StartDateValues,ROW(A3397)))&lt;&gt;"",INDEX(StartDateValues,ROW(A3397))&gt;0),INDEX(StartDateValues,ROW(A3397)),"")</f>
        <v/>
      </c>
      <c r="C3397" s="22" t="str">
        <f t="shared" si="266"/>
        <v/>
      </c>
      <c r="D3397" s="3" t="str">
        <f t="shared" si="267"/>
        <v/>
      </c>
      <c r="E3397" s="3" t="str">
        <f t="shared" si="268"/>
        <v/>
      </c>
      <c r="F3397" s="3" t="str">
        <f t="shared" si="269"/>
        <v/>
      </c>
      <c r="G3397" s="3" t="str">
        <f>IF(A3397="","",IF(HOUR(A3397)&lt;StartHour,StartHour,IF(HOUR(A3397)&gt;FinishHour,FinishHour,HOUR(A3397))))</f>
        <v/>
      </c>
      <c r="H3397" s="3" t="str">
        <f t="shared" si="270"/>
        <v/>
      </c>
      <c r="I3397" s="33" t="e">
        <f>IF(OR(A3397="",B3397=""),NA(),MAX(0,IF(A3397-B3397=0,SameDayCycleTimeSettingValue,(A3397-B3397) *24)))</f>
        <v>#N/A</v>
      </c>
      <c r="J3397" s="33" t="e">
        <f>IF(OR(A3397="",B3397=""),NA(),MAX(0,IF(A3397-B3397=0,SameDayCycleTimeSettingValue,((A3397-B3397) *24)-(INT((A3397-B3397)) * (24-(FinishHour-StartHour))))))</f>
        <v>#N/A</v>
      </c>
      <c r="K3397" s="3" t="e">
        <f ca="1">IF(OR(A3397&lt;&gt;"",B3397=""),NA(),MAX(0,IF(_xlfn.DAYS(NOW(),B3397)=0,SameDayCycleTimeSettingValue,_xlfn.DAYS(NOW(),B3397))))</f>
        <v>#N/A</v>
      </c>
    </row>
    <row r="3398" spans="1:11" x14ac:dyDescent="0.25">
      <c r="A3398" s="32" t="str">
        <f>IF(AND(TRIM(INDEX(CompletedDateValues,ROW(A3398)))&lt;&gt;"",INDEX(CompletedDateValues,ROW(A3398))&gt;0),INDEX(CompletedDateValues,ROW(A3398)),"")</f>
        <v/>
      </c>
      <c r="B3398" s="32" t="str">
        <f>IF(AND(TRIM(INDEX(StartDateValues,ROW(A3398)))&lt;&gt;"",INDEX(StartDateValues,ROW(A3398))&gt;0),INDEX(StartDateValues,ROW(A3398)),"")</f>
        <v/>
      </c>
      <c r="C3398" s="22" t="str">
        <f t="shared" si="266"/>
        <v/>
      </c>
      <c r="D3398" s="3" t="str">
        <f t="shared" si="267"/>
        <v/>
      </c>
      <c r="E3398" s="3" t="str">
        <f t="shared" si="268"/>
        <v/>
      </c>
      <c r="F3398" s="3" t="str">
        <f t="shared" si="269"/>
        <v/>
      </c>
      <c r="G3398" s="3" t="str">
        <f>IF(A3398="","",IF(HOUR(A3398)&lt;StartHour,StartHour,IF(HOUR(A3398)&gt;FinishHour,FinishHour,HOUR(A3398))))</f>
        <v/>
      </c>
      <c r="H3398" s="3" t="str">
        <f t="shared" si="270"/>
        <v/>
      </c>
      <c r="I3398" s="33" t="e">
        <f>IF(OR(A3398="",B3398=""),NA(),MAX(0,IF(A3398-B3398=0,SameDayCycleTimeSettingValue,(A3398-B3398) *24)))</f>
        <v>#N/A</v>
      </c>
      <c r="J3398" s="33" t="e">
        <f>IF(OR(A3398="",B3398=""),NA(),MAX(0,IF(A3398-B3398=0,SameDayCycleTimeSettingValue,((A3398-B3398) *24)-(INT((A3398-B3398)) * (24-(FinishHour-StartHour))))))</f>
        <v>#N/A</v>
      </c>
      <c r="K3398" s="3" t="e">
        <f ca="1">IF(OR(A3398&lt;&gt;"",B3398=""),NA(),MAX(0,IF(_xlfn.DAYS(NOW(),B3398)=0,SameDayCycleTimeSettingValue,_xlfn.DAYS(NOW(),B3398))))</f>
        <v>#N/A</v>
      </c>
    </row>
    <row r="3399" spans="1:11" x14ac:dyDescent="0.25">
      <c r="A3399" s="32" t="str">
        <f>IF(AND(TRIM(INDEX(CompletedDateValues,ROW(A3399)))&lt;&gt;"",INDEX(CompletedDateValues,ROW(A3399))&gt;0),INDEX(CompletedDateValues,ROW(A3399)),"")</f>
        <v/>
      </c>
      <c r="B3399" s="32" t="str">
        <f>IF(AND(TRIM(INDEX(StartDateValues,ROW(A3399)))&lt;&gt;"",INDEX(StartDateValues,ROW(A3399))&gt;0),INDEX(StartDateValues,ROW(A3399)),"")</f>
        <v/>
      </c>
      <c r="C3399" s="22" t="str">
        <f t="shared" si="266"/>
        <v/>
      </c>
      <c r="D3399" s="3" t="str">
        <f t="shared" si="267"/>
        <v/>
      </c>
      <c r="E3399" s="3" t="str">
        <f t="shared" si="268"/>
        <v/>
      </c>
      <c r="F3399" s="3" t="str">
        <f t="shared" si="269"/>
        <v/>
      </c>
      <c r="G3399" s="3" t="str">
        <f>IF(A3399="","",IF(HOUR(A3399)&lt;StartHour,StartHour,IF(HOUR(A3399)&gt;FinishHour,FinishHour,HOUR(A3399))))</f>
        <v/>
      </c>
      <c r="H3399" s="3" t="str">
        <f t="shared" si="270"/>
        <v/>
      </c>
      <c r="I3399" s="33" t="e">
        <f>IF(OR(A3399="",B3399=""),NA(),MAX(0,IF(A3399-B3399=0,SameDayCycleTimeSettingValue,(A3399-B3399) *24)))</f>
        <v>#N/A</v>
      </c>
      <c r="J3399" s="33" t="e">
        <f>IF(OR(A3399="",B3399=""),NA(),MAX(0,IF(A3399-B3399=0,SameDayCycleTimeSettingValue,((A3399-B3399) *24)-(INT((A3399-B3399)) * (24-(FinishHour-StartHour))))))</f>
        <v>#N/A</v>
      </c>
      <c r="K3399" s="3" t="e">
        <f ca="1">IF(OR(A3399&lt;&gt;"",B3399=""),NA(),MAX(0,IF(_xlfn.DAYS(NOW(),B3399)=0,SameDayCycleTimeSettingValue,_xlfn.DAYS(NOW(),B3399))))</f>
        <v>#N/A</v>
      </c>
    </row>
    <row r="3400" spans="1:11" x14ac:dyDescent="0.25">
      <c r="A3400" s="32" t="str">
        <f>IF(AND(TRIM(INDEX(CompletedDateValues,ROW(A3400)))&lt;&gt;"",INDEX(CompletedDateValues,ROW(A3400))&gt;0),INDEX(CompletedDateValues,ROW(A3400)),"")</f>
        <v/>
      </c>
      <c r="B3400" s="32" t="str">
        <f>IF(AND(TRIM(INDEX(StartDateValues,ROW(A3400)))&lt;&gt;"",INDEX(StartDateValues,ROW(A3400))&gt;0),INDEX(StartDateValues,ROW(A3400)),"")</f>
        <v/>
      </c>
      <c r="C3400" s="22" t="str">
        <f t="shared" si="266"/>
        <v/>
      </c>
      <c r="D3400" s="3" t="str">
        <f t="shared" si="267"/>
        <v/>
      </c>
      <c r="E3400" s="3" t="str">
        <f t="shared" si="268"/>
        <v/>
      </c>
      <c r="F3400" s="3" t="str">
        <f t="shared" si="269"/>
        <v/>
      </c>
      <c r="G3400" s="3" t="str">
        <f>IF(A3400="","",IF(HOUR(A3400)&lt;StartHour,StartHour,IF(HOUR(A3400)&gt;FinishHour,FinishHour,HOUR(A3400))))</f>
        <v/>
      </c>
      <c r="H3400" s="3" t="str">
        <f t="shared" si="270"/>
        <v/>
      </c>
      <c r="I3400" s="33" t="e">
        <f>IF(OR(A3400="",B3400=""),NA(),MAX(0,IF(A3400-B3400=0,SameDayCycleTimeSettingValue,(A3400-B3400) *24)))</f>
        <v>#N/A</v>
      </c>
      <c r="J3400" s="33" t="e">
        <f>IF(OR(A3400="",B3400=""),NA(),MAX(0,IF(A3400-B3400=0,SameDayCycleTimeSettingValue,((A3400-B3400) *24)-(INT((A3400-B3400)) * (24-(FinishHour-StartHour))))))</f>
        <v>#N/A</v>
      </c>
      <c r="K3400" s="3" t="e">
        <f ca="1">IF(OR(A3400&lt;&gt;"",B3400=""),NA(),MAX(0,IF(_xlfn.DAYS(NOW(),B3400)=0,SameDayCycleTimeSettingValue,_xlfn.DAYS(NOW(),B3400))))</f>
        <v>#N/A</v>
      </c>
    </row>
    <row r="3401" spans="1:11" x14ac:dyDescent="0.25">
      <c r="A3401" s="32" t="str">
        <f>IF(AND(TRIM(INDEX(CompletedDateValues,ROW(A3401)))&lt;&gt;"",INDEX(CompletedDateValues,ROW(A3401))&gt;0),INDEX(CompletedDateValues,ROW(A3401)),"")</f>
        <v/>
      </c>
      <c r="B3401" s="32" t="str">
        <f>IF(AND(TRIM(INDEX(StartDateValues,ROW(A3401)))&lt;&gt;"",INDEX(StartDateValues,ROW(A3401))&gt;0),INDEX(StartDateValues,ROW(A3401)),"")</f>
        <v/>
      </c>
      <c r="C3401" s="22" t="str">
        <f t="shared" si="266"/>
        <v/>
      </c>
      <c r="D3401" s="3" t="str">
        <f t="shared" si="267"/>
        <v/>
      </c>
      <c r="E3401" s="3" t="str">
        <f t="shared" si="268"/>
        <v/>
      </c>
      <c r="F3401" s="3" t="str">
        <f t="shared" si="269"/>
        <v/>
      </c>
      <c r="G3401" s="3" t="str">
        <f>IF(A3401="","",IF(HOUR(A3401)&lt;StartHour,StartHour,IF(HOUR(A3401)&gt;FinishHour,FinishHour,HOUR(A3401))))</f>
        <v/>
      </c>
      <c r="H3401" s="3" t="str">
        <f t="shared" si="270"/>
        <v/>
      </c>
      <c r="I3401" s="33" t="e">
        <f>IF(OR(A3401="",B3401=""),NA(),MAX(0,IF(A3401-B3401=0,SameDayCycleTimeSettingValue,(A3401-B3401) *24)))</f>
        <v>#N/A</v>
      </c>
      <c r="J3401" s="33" t="e">
        <f>IF(OR(A3401="",B3401=""),NA(),MAX(0,IF(A3401-B3401=0,SameDayCycleTimeSettingValue,((A3401-B3401) *24)-(INT((A3401-B3401)) * (24-(FinishHour-StartHour))))))</f>
        <v>#N/A</v>
      </c>
      <c r="K3401" s="3" t="e">
        <f ca="1">IF(OR(A3401&lt;&gt;"",B3401=""),NA(),MAX(0,IF(_xlfn.DAYS(NOW(),B3401)=0,SameDayCycleTimeSettingValue,_xlfn.DAYS(NOW(),B3401))))</f>
        <v>#N/A</v>
      </c>
    </row>
    <row r="3402" spans="1:11" x14ac:dyDescent="0.25">
      <c r="A3402" s="32" t="str">
        <f>IF(AND(TRIM(INDEX(CompletedDateValues,ROW(A3402)))&lt;&gt;"",INDEX(CompletedDateValues,ROW(A3402))&gt;0),INDEX(CompletedDateValues,ROW(A3402)),"")</f>
        <v/>
      </c>
      <c r="B3402" s="32" t="str">
        <f>IF(AND(TRIM(INDEX(StartDateValues,ROW(A3402)))&lt;&gt;"",INDEX(StartDateValues,ROW(A3402))&gt;0),INDEX(StartDateValues,ROW(A3402)),"")</f>
        <v/>
      </c>
      <c r="C3402" s="22" t="str">
        <f t="shared" si="266"/>
        <v/>
      </c>
      <c r="D3402" s="3" t="str">
        <f t="shared" si="267"/>
        <v/>
      </c>
      <c r="E3402" s="3" t="str">
        <f t="shared" si="268"/>
        <v/>
      </c>
      <c r="F3402" s="3" t="str">
        <f t="shared" si="269"/>
        <v/>
      </c>
      <c r="G3402" s="3" t="str">
        <f>IF(A3402="","",IF(HOUR(A3402)&lt;StartHour,StartHour,IF(HOUR(A3402)&gt;FinishHour,FinishHour,HOUR(A3402))))</f>
        <v/>
      </c>
      <c r="H3402" s="3" t="str">
        <f t="shared" si="270"/>
        <v/>
      </c>
      <c r="I3402" s="33" t="e">
        <f>IF(OR(A3402="",B3402=""),NA(),MAX(0,IF(A3402-B3402=0,SameDayCycleTimeSettingValue,(A3402-B3402) *24)))</f>
        <v>#N/A</v>
      </c>
      <c r="J3402" s="33" t="e">
        <f>IF(OR(A3402="",B3402=""),NA(),MAX(0,IF(A3402-B3402=0,SameDayCycleTimeSettingValue,((A3402-B3402) *24)-(INT((A3402-B3402)) * (24-(FinishHour-StartHour))))))</f>
        <v>#N/A</v>
      </c>
      <c r="K3402" s="3" t="e">
        <f ca="1">IF(OR(A3402&lt;&gt;"",B3402=""),NA(),MAX(0,IF(_xlfn.DAYS(NOW(),B3402)=0,SameDayCycleTimeSettingValue,_xlfn.DAYS(NOW(),B3402))))</f>
        <v>#N/A</v>
      </c>
    </row>
    <row r="3403" spans="1:11" x14ac:dyDescent="0.25">
      <c r="A3403" s="32" t="str">
        <f>IF(AND(TRIM(INDEX(CompletedDateValues,ROW(A3403)))&lt;&gt;"",INDEX(CompletedDateValues,ROW(A3403))&gt;0),INDEX(CompletedDateValues,ROW(A3403)),"")</f>
        <v/>
      </c>
      <c r="B3403" s="32" t="str">
        <f>IF(AND(TRIM(INDEX(StartDateValues,ROW(A3403)))&lt;&gt;"",INDEX(StartDateValues,ROW(A3403))&gt;0),INDEX(StartDateValues,ROW(A3403)),"")</f>
        <v/>
      </c>
      <c r="C3403" s="22" t="str">
        <f t="shared" si="266"/>
        <v/>
      </c>
      <c r="D3403" s="3" t="str">
        <f t="shared" si="267"/>
        <v/>
      </c>
      <c r="E3403" s="3" t="str">
        <f t="shared" si="268"/>
        <v/>
      </c>
      <c r="F3403" s="3" t="str">
        <f t="shared" si="269"/>
        <v/>
      </c>
      <c r="G3403" s="3" t="str">
        <f>IF(A3403="","",IF(HOUR(A3403)&lt;StartHour,StartHour,IF(HOUR(A3403)&gt;FinishHour,FinishHour,HOUR(A3403))))</f>
        <v/>
      </c>
      <c r="H3403" s="3" t="str">
        <f t="shared" si="270"/>
        <v/>
      </c>
      <c r="I3403" s="33" t="e">
        <f>IF(OR(A3403="",B3403=""),NA(),MAX(0,IF(A3403-B3403=0,SameDayCycleTimeSettingValue,(A3403-B3403) *24)))</f>
        <v>#N/A</v>
      </c>
      <c r="J3403" s="33" t="e">
        <f>IF(OR(A3403="",B3403=""),NA(),MAX(0,IF(A3403-B3403=0,SameDayCycleTimeSettingValue,((A3403-B3403) *24)-(INT((A3403-B3403)) * (24-(FinishHour-StartHour))))))</f>
        <v>#N/A</v>
      </c>
      <c r="K3403" s="3" t="e">
        <f ca="1">IF(OR(A3403&lt;&gt;"",B3403=""),NA(),MAX(0,IF(_xlfn.DAYS(NOW(),B3403)=0,SameDayCycleTimeSettingValue,_xlfn.DAYS(NOW(),B3403))))</f>
        <v>#N/A</v>
      </c>
    </row>
    <row r="3404" spans="1:11" x14ac:dyDescent="0.25">
      <c r="A3404" s="32" t="str">
        <f>IF(AND(TRIM(INDEX(CompletedDateValues,ROW(A3404)))&lt;&gt;"",INDEX(CompletedDateValues,ROW(A3404))&gt;0),INDEX(CompletedDateValues,ROW(A3404)),"")</f>
        <v/>
      </c>
      <c r="B3404" s="32" t="str">
        <f>IF(AND(TRIM(INDEX(StartDateValues,ROW(A3404)))&lt;&gt;"",INDEX(StartDateValues,ROW(A3404))&gt;0),INDEX(StartDateValues,ROW(A3404)),"")</f>
        <v/>
      </c>
      <c r="C3404" s="22" t="str">
        <f t="shared" si="266"/>
        <v/>
      </c>
      <c r="D3404" s="3" t="str">
        <f t="shared" si="267"/>
        <v/>
      </c>
      <c r="E3404" s="3" t="str">
        <f t="shared" si="268"/>
        <v/>
      </c>
      <c r="F3404" s="3" t="str">
        <f t="shared" si="269"/>
        <v/>
      </c>
      <c r="G3404" s="3" t="str">
        <f>IF(A3404="","",IF(HOUR(A3404)&lt;StartHour,StartHour,IF(HOUR(A3404)&gt;FinishHour,FinishHour,HOUR(A3404))))</f>
        <v/>
      </c>
      <c r="H3404" s="3" t="str">
        <f t="shared" si="270"/>
        <v/>
      </c>
      <c r="I3404" s="33" t="e">
        <f>IF(OR(A3404="",B3404=""),NA(),MAX(0,IF(A3404-B3404=0,SameDayCycleTimeSettingValue,(A3404-B3404) *24)))</f>
        <v>#N/A</v>
      </c>
      <c r="J3404" s="33" t="e">
        <f>IF(OR(A3404="",B3404=""),NA(),MAX(0,IF(A3404-B3404=0,SameDayCycleTimeSettingValue,((A3404-B3404) *24)-(INT((A3404-B3404)) * (24-(FinishHour-StartHour))))))</f>
        <v>#N/A</v>
      </c>
      <c r="K3404" s="3" t="e">
        <f ca="1">IF(OR(A3404&lt;&gt;"",B3404=""),NA(),MAX(0,IF(_xlfn.DAYS(NOW(),B3404)=0,SameDayCycleTimeSettingValue,_xlfn.DAYS(NOW(),B3404))))</f>
        <v>#N/A</v>
      </c>
    </row>
    <row r="3405" spans="1:11" x14ac:dyDescent="0.25">
      <c r="A3405" s="32" t="str">
        <f>IF(AND(TRIM(INDEX(CompletedDateValues,ROW(A3405)))&lt;&gt;"",INDEX(CompletedDateValues,ROW(A3405))&gt;0),INDEX(CompletedDateValues,ROW(A3405)),"")</f>
        <v/>
      </c>
      <c r="B3405" s="32" t="str">
        <f>IF(AND(TRIM(INDEX(StartDateValues,ROW(A3405)))&lt;&gt;"",INDEX(StartDateValues,ROW(A3405))&gt;0),INDEX(StartDateValues,ROW(A3405)),"")</f>
        <v/>
      </c>
      <c r="C3405" s="22" t="str">
        <f t="shared" si="266"/>
        <v/>
      </c>
      <c r="D3405" s="3" t="str">
        <f t="shared" si="267"/>
        <v/>
      </c>
      <c r="E3405" s="3" t="str">
        <f t="shared" si="268"/>
        <v/>
      </c>
      <c r="F3405" s="3" t="str">
        <f t="shared" si="269"/>
        <v/>
      </c>
      <c r="G3405" s="3" t="str">
        <f>IF(A3405="","",IF(HOUR(A3405)&lt;StartHour,StartHour,IF(HOUR(A3405)&gt;FinishHour,FinishHour,HOUR(A3405))))</f>
        <v/>
      </c>
      <c r="H3405" s="3" t="str">
        <f t="shared" si="270"/>
        <v/>
      </c>
      <c r="I3405" s="33" t="e">
        <f>IF(OR(A3405="",B3405=""),NA(),MAX(0,IF(A3405-B3405=0,SameDayCycleTimeSettingValue,(A3405-B3405) *24)))</f>
        <v>#N/A</v>
      </c>
      <c r="J3405" s="33" t="e">
        <f>IF(OR(A3405="",B3405=""),NA(),MAX(0,IF(A3405-B3405=0,SameDayCycleTimeSettingValue,((A3405-B3405) *24)-(INT((A3405-B3405)) * (24-(FinishHour-StartHour))))))</f>
        <v>#N/A</v>
      </c>
      <c r="K3405" s="3" t="e">
        <f ca="1">IF(OR(A3405&lt;&gt;"",B3405=""),NA(),MAX(0,IF(_xlfn.DAYS(NOW(),B3405)=0,SameDayCycleTimeSettingValue,_xlfn.DAYS(NOW(),B3405))))</f>
        <v>#N/A</v>
      </c>
    </row>
    <row r="3406" spans="1:11" x14ac:dyDescent="0.25">
      <c r="A3406" s="32" t="str">
        <f>IF(AND(TRIM(INDEX(CompletedDateValues,ROW(A3406)))&lt;&gt;"",INDEX(CompletedDateValues,ROW(A3406))&gt;0),INDEX(CompletedDateValues,ROW(A3406)),"")</f>
        <v/>
      </c>
      <c r="B3406" s="32" t="str">
        <f>IF(AND(TRIM(INDEX(StartDateValues,ROW(A3406)))&lt;&gt;"",INDEX(StartDateValues,ROW(A3406))&gt;0),INDEX(StartDateValues,ROW(A3406)),"")</f>
        <v/>
      </c>
      <c r="C3406" s="22" t="str">
        <f t="shared" si="266"/>
        <v/>
      </c>
      <c r="D3406" s="3" t="str">
        <f t="shared" si="267"/>
        <v/>
      </c>
      <c r="E3406" s="3" t="str">
        <f t="shared" si="268"/>
        <v/>
      </c>
      <c r="F3406" s="3" t="str">
        <f t="shared" si="269"/>
        <v/>
      </c>
      <c r="G3406" s="3" t="str">
        <f>IF(A3406="","",IF(HOUR(A3406)&lt;StartHour,StartHour,IF(HOUR(A3406)&gt;FinishHour,FinishHour,HOUR(A3406))))</f>
        <v/>
      </c>
      <c r="H3406" s="3" t="str">
        <f t="shared" si="270"/>
        <v/>
      </c>
      <c r="I3406" s="33" t="e">
        <f>IF(OR(A3406="",B3406=""),NA(),MAX(0,IF(A3406-B3406=0,SameDayCycleTimeSettingValue,(A3406-B3406) *24)))</f>
        <v>#N/A</v>
      </c>
      <c r="J3406" s="33" t="e">
        <f>IF(OR(A3406="",B3406=""),NA(),MAX(0,IF(A3406-B3406=0,SameDayCycleTimeSettingValue,((A3406-B3406) *24)-(INT((A3406-B3406)) * (24-(FinishHour-StartHour))))))</f>
        <v>#N/A</v>
      </c>
      <c r="K3406" s="3" t="e">
        <f ca="1">IF(OR(A3406&lt;&gt;"",B3406=""),NA(),MAX(0,IF(_xlfn.DAYS(NOW(),B3406)=0,SameDayCycleTimeSettingValue,_xlfn.DAYS(NOW(),B3406))))</f>
        <v>#N/A</v>
      </c>
    </row>
    <row r="3407" spans="1:11" x14ac:dyDescent="0.25">
      <c r="A3407" s="32" t="str">
        <f>IF(AND(TRIM(INDEX(CompletedDateValues,ROW(A3407)))&lt;&gt;"",INDEX(CompletedDateValues,ROW(A3407))&gt;0),INDEX(CompletedDateValues,ROW(A3407)),"")</f>
        <v/>
      </c>
      <c r="B3407" s="32" t="str">
        <f>IF(AND(TRIM(INDEX(StartDateValues,ROW(A3407)))&lt;&gt;"",INDEX(StartDateValues,ROW(A3407))&gt;0),INDEX(StartDateValues,ROW(A3407)),"")</f>
        <v/>
      </c>
      <c r="C3407" s="22" t="str">
        <f t="shared" si="266"/>
        <v/>
      </c>
      <c r="D3407" s="3" t="str">
        <f t="shared" si="267"/>
        <v/>
      </c>
      <c r="E3407" s="3" t="str">
        <f t="shared" si="268"/>
        <v/>
      </c>
      <c r="F3407" s="3" t="str">
        <f t="shared" si="269"/>
        <v/>
      </c>
      <c r="G3407" s="3" t="str">
        <f>IF(A3407="","",IF(HOUR(A3407)&lt;StartHour,StartHour,IF(HOUR(A3407)&gt;FinishHour,FinishHour,HOUR(A3407))))</f>
        <v/>
      </c>
      <c r="H3407" s="3" t="str">
        <f t="shared" si="270"/>
        <v/>
      </c>
      <c r="I3407" s="33" t="e">
        <f>IF(OR(A3407="",B3407=""),NA(),MAX(0,IF(A3407-B3407=0,SameDayCycleTimeSettingValue,(A3407-B3407) *24)))</f>
        <v>#N/A</v>
      </c>
      <c r="J3407" s="33" t="e">
        <f>IF(OR(A3407="",B3407=""),NA(),MAX(0,IF(A3407-B3407=0,SameDayCycleTimeSettingValue,((A3407-B3407) *24)-(INT((A3407-B3407)) * (24-(FinishHour-StartHour))))))</f>
        <v>#N/A</v>
      </c>
      <c r="K3407" s="3" t="e">
        <f ca="1">IF(OR(A3407&lt;&gt;"",B3407=""),NA(),MAX(0,IF(_xlfn.DAYS(NOW(),B3407)=0,SameDayCycleTimeSettingValue,_xlfn.DAYS(NOW(),B3407))))</f>
        <v>#N/A</v>
      </c>
    </row>
    <row r="3408" spans="1:11" x14ac:dyDescent="0.25">
      <c r="A3408" s="32" t="str">
        <f>IF(AND(TRIM(INDEX(CompletedDateValues,ROW(A3408)))&lt;&gt;"",INDEX(CompletedDateValues,ROW(A3408))&gt;0),INDEX(CompletedDateValues,ROW(A3408)),"")</f>
        <v/>
      </c>
      <c r="B3408" s="32" t="str">
        <f>IF(AND(TRIM(INDEX(StartDateValues,ROW(A3408)))&lt;&gt;"",INDEX(StartDateValues,ROW(A3408))&gt;0),INDEX(StartDateValues,ROW(A3408)),"")</f>
        <v/>
      </c>
      <c r="C3408" s="22" t="str">
        <f t="shared" si="266"/>
        <v/>
      </c>
      <c r="D3408" s="3" t="str">
        <f t="shared" si="267"/>
        <v/>
      </c>
      <c r="E3408" s="3" t="str">
        <f t="shared" si="268"/>
        <v/>
      </c>
      <c r="F3408" s="3" t="str">
        <f t="shared" si="269"/>
        <v/>
      </c>
      <c r="G3408" s="3" t="str">
        <f>IF(A3408="","",IF(HOUR(A3408)&lt;StartHour,StartHour,IF(HOUR(A3408)&gt;FinishHour,FinishHour,HOUR(A3408))))</f>
        <v/>
      </c>
      <c r="H3408" s="3" t="str">
        <f t="shared" si="270"/>
        <v/>
      </c>
      <c r="I3408" s="33" t="e">
        <f>IF(OR(A3408="",B3408=""),NA(),MAX(0,IF(A3408-B3408=0,SameDayCycleTimeSettingValue,(A3408-B3408) *24)))</f>
        <v>#N/A</v>
      </c>
      <c r="J3408" s="33" t="e">
        <f>IF(OR(A3408="",B3408=""),NA(),MAX(0,IF(A3408-B3408=0,SameDayCycleTimeSettingValue,((A3408-B3408) *24)-(INT((A3408-B3408)) * (24-(FinishHour-StartHour))))))</f>
        <v>#N/A</v>
      </c>
      <c r="K3408" s="3" t="e">
        <f ca="1">IF(OR(A3408&lt;&gt;"",B3408=""),NA(),MAX(0,IF(_xlfn.DAYS(NOW(),B3408)=0,SameDayCycleTimeSettingValue,_xlfn.DAYS(NOW(),B3408))))</f>
        <v>#N/A</v>
      </c>
    </row>
    <row r="3409" spans="1:11" x14ac:dyDescent="0.25">
      <c r="A3409" s="32" t="str">
        <f>IF(AND(TRIM(INDEX(CompletedDateValues,ROW(A3409)))&lt;&gt;"",INDEX(CompletedDateValues,ROW(A3409))&gt;0),INDEX(CompletedDateValues,ROW(A3409)),"")</f>
        <v/>
      </c>
      <c r="B3409" s="32" t="str">
        <f>IF(AND(TRIM(INDEX(StartDateValues,ROW(A3409)))&lt;&gt;"",INDEX(StartDateValues,ROW(A3409))&gt;0),INDEX(StartDateValues,ROW(A3409)),"")</f>
        <v/>
      </c>
      <c r="C3409" s="22" t="str">
        <f t="shared" si="266"/>
        <v/>
      </c>
      <c r="D3409" s="3" t="str">
        <f t="shared" si="267"/>
        <v/>
      </c>
      <c r="E3409" s="3" t="str">
        <f t="shared" si="268"/>
        <v/>
      </c>
      <c r="F3409" s="3" t="str">
        <f t="shared" si="269"/>
        <v/>
      </c>
      <c r="G3409" s="3" t="str">
        <f>IF(A3409="","",IF(HOUR(A3409)&lt;StartHour,StartHour,IF(HOUR(A3409)&gt;FinishHour,FinishHour,HOUR(A3409))))</f>
        <v/>
      </c>
      <c r="H3409" s="3" t="str">
        <f t="shared" si="270"/>
        <v/>
      </c>
      <c r="I3409" s="33" t="e">
        <f>IF(OR(A3409="",B3409=""),NA(),MAX(0,IF(A3409-B3409=0,SameDayCycleTimeSettingValue,(A3409-B3409) *24)))</f>
        <v>#N/A</v>
      </c>
      <c r="J3409" s="33" t="e">
        <f>IF(OR(A3409="",B3409=""),NA(),MAX(0,IF(A3409-B3409=0,SameDayCycleTimeSettingValue,((A3409-B3409) *24)-(INT((A3409-B3409)) * (24-(FinishHour-StartHour))))))</f>
        <v>#N/A</v>
      </c>
      <c r="K3409" s="3" t="e">
        <f ca="1">IF(OR(A3409&lt;&gt;"",B3409=""),NA(),MAX(0,IF(_xlfn.DAYS(NOW(),B3409)=0,SameDayCycleTimeSettingValue,_xlfn.DAYS(NOW(),B3409))))</f>
        <v>#N/A</v>
      </c>
    </row>
    <row r="3410" spans="1:11" x14ac:dyDescent="0.25">
      <c r="A3410" s="32" t="str">
        <f>IF(AND(TRIM(INDEX(CompletedDateValues,ROW(A3410)))&lt;&gt;"",INDEX(CompletedDateValues,ROW(A3410))&gt;0),INDEX(CompletedDateValues,ROW(A3410)),"")</f>
        <v/>
      </c>
      <c r="B3410" s="32" t="str">
        <f>IF(AND(TRIM(INDEX(StartDateValues,ROW(A3410)))&lt;&gt;"",INDEX(StartDateValues,ROW(A3410))&gt;0),INDEX(StartDateValues,ROW(A3410)),"")</f>
        <v/>
      </c>
      <c r="C3410" s="22" t="str">
        <f t="shared" si="266"/>
        <v/>
      </c>
      <c r="D3410" s="3" t="str">
        <f t="shared" si="267"/>
        <v/>
      </c>
      <c r="E3410" s="3" t="str">
        <f t="shared" si="268"/>
        <v/>
      </c>
      <c r="F3410" s="3" t="str">
        <f t="shared" si="269"/>
        <v/>
      </c>
      <c r="G3410" s="3" t="str">
        <f>IF(A3410="","",IF(HOUR(A3410)&lt;StartHour,StartHour,IF(HOUR(A3410)&gt;FinishHour,FinishHour,HOUR(A3410))))</f>
        <v/>
      </c>
      <c r="H3410" s="3" t="str">
        <f t="shared" si="270"/>
        <v/>
      </c>
      <c r="I3410" s="33" t="e">
        <f>IF(OR(A3410="",B3410=""),NA(),MAX(0,IF(A3410-B3410=0,SameDayCycleTimeSettingValue,(A3410-B3410) *24)))</f>
        <v>#N/A</v>
      </c>
      <c r="J3410" s="33" t="e">
        <f>IF(OR(A3410="",B3410=""),NA(),MAX(0,IF(A3410-B3410=0,SameDayCycleTimeSettingValue,((A3410-B3410) *24)-(INT((A3410-B3410)) * (24-(FinishHour-StartHour))))))</f>
        <v>#N/A</v>
      </c>
      <c r="K3410" s="3" t="e">
        <f ca="1">IF(OR(A3410&lt;&gt;"",B3410=""),NA(),MAX(0,IF(_xlfn.DAYS(NOW(),B3410)=0,SameDayCycleTimeSettingValue,_xlfn.DAYS(NOW(),B3410))))</f>
        <v>#N/A</v>
      </c>
    </row>
    <row r="3411" spans="1:11" x14ac:dyDescent="0.25">
      <c r="A3411" s="32" t="str">
        <f>IF(AND(TRIM(INDEX(CompletedDateValues,ROW(A3411)))&lt;&gt;"",INDEX(CompletedDateValues,ROW(A3411))&gt;0),INDEX(CompletedDateValues,ROW(A3411)),"")</f>
        <v/>
      </c>
      <c r="B3411" s="32" t="str">
        <f>IF(AND(TRIM(INDEX(StartDateValues,ROW(A3411)))&lt;&gt;"",INDEX(StartDateValues,ROW(A3411))&gt;0),INDEX(StartDateValues,ROW(A3411)),"")</f>
        <v/>
      </c>
      <c r="C3411" s="22" t="str">
        <f t="shared" si="266"/>
        <v/>
      </c>
      <c r="D3411" s="3" t="str">
        <f t="shared" si="267"/>
        <v/>
      </c>
      <c r="E3411" s="3" t="str">
        <f t="shared" si="268"/>
        <v/>
      </c>
      <c r="F3411" s="3" t="str">
        <f t="shared" si="269"/>
        <v/>
      </c>
      <c r="G3411" s="3" t="str">
        <f>IF(A3411="","",IF(HOUR(A3411)&lt;StartHour,StartHour,IF(HOUR(A3411)&gt;FinishHour,FinishHour,HOUR(A3411))))</f>
        <v/>
      </c>
      <c r="H3411" s="3" t="str">
        <f t="shared" si="270"/>
        <v/>
      </c>
      <c r="I3411" s="33" t="e">
        <f>IF(OR(A3411="",B3411=""),NA(),MAX(0,IF(A3411-B3411=0,SameDayCycleTimeSettingValue,(A3411-B3411) *24)))</f>
        <v>#N/A</v>
      </c>
      <c r="J3411" s="33" t="e">
        <f>IF(OR(A3411="",B3411=""),NA(),MAX(0,IF(A3411-B3411=0,SameDayCycleTimeSettingValue,((A3411-B3411) *24)-(INT((A3411-B3411)) * (24-(FinishHour-StartHour))))))</f>
        <v>#N/A</v>
      </c>
      <c r="K3411" s="3" t="e">
        <f ca="1">IF(OR(A3411&lt;&gt;"",B3411=""),NA(),MAX(0,IF(_xlfn.DAYS(NOW(),B3411)=0,SameDayCycleTimeSettingValue,_xlfn.DAYS(NOW(),B3411))))</f>
        <v>#N/A</v>
      </c>
    </row>
    <row r="3412" spans="1:11" x14ac:dyDescent="0.25">
      <c r="A3412" s="32" t="str">
        <f>IF(AND(TRIM(INDEX(CompletedDateValues,ROW(A3412)))&lt;&gt;"",INDEX(CompletedDateValues,ROW(A3412))&gt;0),INDEX(CompletedDateValues,ROW(A3412)),"")</f>
        <v/>
      </c>
      <c r="B3412" s="32" t="str">
        <f>IF(AND(TRIM(INDEX(StartDateValues,ROW(A3412)))&lt;&gt;"",INDEX(StartDateValues,ROW(A3412))&gt;0),INDEX(StartDateValues,ROW(A3412)),"")</f>
        <v/>
      </c>
      <c r="C3412" s="22" t="str">
        <f t="shared" si="266"/>
        <v/>
      </c>
      <c r="D3412" s="3" t="str">
        <f t="shared" si="267"/>
        <v/>
      </c>
      <c r="E3412" s="3" t="str">
        <f t="shared" si="268"/>
        <v/>
      </c>
      <c r="F3412" s="3" t="str">
        <f t="shared" si="269"/>
        <v/>
      </c>
      <c r="G3412" s="3" t="str">
        <f>IF(A3412="","",IF(HOUR(A3412)&lt;StartHour,StartHour,IF(HOUR(A3412)&gt;FinishHour,FinishHour,HOUR(A3412))))</f>
        <v/>
      </c>
      <c r="H3412" s="3" t="str">
        <f t="shared" si="270"/>
        <v/>
      </c>
      <c r="I3412" s="33" t="e">
        <f>IF(OR(A3412="",B3412=""),NA(),MAX(0,IF(A3412-B3412=0,SameDayCycleTimeSettingValue,(A3412-B3412) *24)))</f>
        <v>#N/A</v>
      </c>
      <c r="J3412" s="33" t="e">
        <f>IF(OR(A3412="",B3412=""),NA(),MAX(0,IF(A3412-B3412=0,SameDayCycleTimeSettingValue,((A3412-B3412) *24)-(INT((A3412-B3412)) * (24-(FinishHour-StartHour))))))</f>
        <v>#N/A</v>
      </c>
      <c r="K3412" s="3" t="e">
        <f ca="1">IF(OR(A3412&lt;&gt;"",B3412=""),NA(),MAX(0,IF(_xlfn.DAYS(NOW(),B3412)=0,SameDayCycleTimeSettingValue,_xlfn.DAYS(NOW(),B3412))))</f>
        <v>#N/A</v>
      </c>
    </row>
    <row r="3413" spans="1:11" x14ac:dyDescent="0.25">
      <c r="A3413" s="32" t="str">
        <f>IF(AND(TRIM(INDEX(CompletedDateValues,ROW(A3413)))&lt;&gt;"",INDEX(CompletedDateValues,ROW(A3413))&gt;0),INDEX(CompletedDateValues,ROW(A3413)),"")</f>
        <v/>
      </c>
      <c r="B3413" s="32" t="str">
        <f>IF(AND(TRIM(INDEX(StartDateValues,ROW(A3413)))&lt;&gt;"",INDEX(StartDateValues,ROW(A3413))&gt;0),INDEX(StartDateValues,ROW(A3413)),"")</f>
        <v/>
      </c>
      <c r="C3413" s="22" t="str">
        <f t="shared" si="266"/>
        <v/>
      </c>
      <c r="D3413" s="3" t="str">
        <f t="shared" si="267"/>
        <v/>
      </c>
      <c r="E3413" s="3" t="str">
        <f t="shared" si="268"/>
        <v/>
      </c>
      <c r="F3413" s="3" t="str">
        <f t="shared" si="269"/>
        <v/>
      </c>
      <c r="G3413" s="3" t="str">
        <f>IF(A3413="","",IF(HOUR(A3413)&lt;StartHour,StartHour,IF(HOUR(A3413)&gt;FinishHour,FinishHour,HOUR(A3413))))</f>
        <v/>
      </c>
      <c r="H3413" s="3" t="str">
        <f t="shared" si="270"/>
        <v/>
      </c>
      <c r="I3413" s="33" t="e">
        <f>IF(OR(A3413="",B3413=""),NA(),MAX(0,IF(A3413-B3413=0,SameDayCycleTimeSettingValue,(A3413-B3413) *24)))</f>
        <v>#N/A</v>
      </c>
      <c r="J3413" s="33" t="e">
        <f>IF(OR(A3413="",B3413=""),NA(),MAX(0,IF(A3413-B3413=0,SameDayCycleTimeSettingValue,((A3413-B3413) *24)-(INT((A3413-B3413)) * (24-(FinishHour-StartHour))))))</f>
        <v>#N/A</v>
      </c>
      <c r="K3413" s="3" t="e">
        <f ca="1">IF(OR(A3413&lt;&gt;"",B3413=""),NA(),MAX(0,IF(_xlfn.DAYS(NOW(),B3413)=0,SameDayCycleTimeSettingValue,_xlfn.DAYS(NOW(),B3413))))</f>
        <v>#N/A</v>
      </c>
    </row>
    <row r="3414" spans="1:11" x14ac:dyDescent="0.25">
      <c r="A3414" s="32" t="str">
        <f>IF(AND(TRIM(INDEX(CompletedDateValues,ROW(A3414)))&lt;&gt;"",INDEX(CompletedDateValues,ROW(A3414))&gt;0),INDEX(CompletedDateValues,ROW(A3414)),"")</f>
        <v/>
      </c>
      <c r="B3414" s="32" t="str">
        <f>IF(AND(TRIM(INDEX(StartDateValues,ROW(A3414)))&lt;&gt;"",INDEX(StartDateValues,ROW(A3414))&gt;0),INDEX(StartDateValues,ROW(A3414)),"")</f>
        <v/>
      </c>
      <c r="C3414" s="22" t="str">
        <f t="shared" si="266"/>
        <v/>
      </c>
      <c r="D3414" s="3" t="str">
        <f t="shared" si="267"/>
        <v/>
      </c>
      <c r="E3414" s="3" t="str">
        <f t="shared" si="268"/>
        <v/>
      </c>
      <c r="F3414" s="3" t="str">
        <f t="shared" si="269"/>
        <v/>
      </c>
      <c r="G3414" s="3" t="str">
        <f>IF(A3414="","",IF(HOUR(A3414)&lt;StartHour,StartHour,IF(HOUR(A3414)&gt;FinishHour,FinishHour,HOUR(A3414))))</f>
        <v/>
      </c>
      <c r="H3414" s="3" t="str">
        <f t="shared" si="270"/>
        <v/>
      </c>
      <c r="I3414" s="33" t="e">
        <f>IF(OR(A3414="",B3414=""),NA(),MAX(0,IF(A3414-B3414=0,SameDayCycleTimeSettingValue,(A3414-B3414) *24)))</f>
        <v>#N/A</v>
      </c>
      <c r="J3414" s="33" t="e">
        <f>IF(OR(A3414="",B3414=""),NA(),MAX(0,IF(A3414-B3414=0,SameDayCycleTimeSettingValue,((A3414-B3414) *24)-(INT((A3414-B3414)) * (24-(FinishHour-StartHour))))))</f>
        <v>#N/A</v>
      </c>
      <c r="K3414" s="3" t="e">
        <f ca="1">IF(OR(A3414&lt;&gt;"",B3414=""),NA(),MAX(0,IF(_xlfn.DAYS(NOW(),B3414)=0,SameDayCycleTimeSettingValue,_xlfn.DAYS(NOW(),B3414))))</f>
        <v>#N/A</v>
      </c>
    </row>
    <row r="3415" spans="1:11" x14ac:dyDescent="0.25">
      <c r="A3415" s="32" t="str">
        <f>IF(AND(TRIM(INDEX(CompletedDateValues,ROW(A3415)))&lt;&gt;"",INDEX(CompletedDateValues,ROW(A3415))&gt;0),INDEX(CompletedDateValues,ROW(A3415)),"")</f>
        <v/>
      </c>
      <c r="B3415" s="32" t="str">
        <f>IF(AND(TRIM(INDEX(StartDateValues,ROW(A3415)))&lt;&gt;"",INDEX(StartDateValues,ROW(A3415))&gt;0),INDEX(StartDateValues,ROW(A3415)),"")</f>
        <v/>
      </c>
      <c r="C3415" s="22" t="str">
        <f t="shared" si="266"/>
        <v/>
      </c>
      <c r="D3415" s="3" t="str">
        <f t="shared" si="267"/>
        <v/>
      </c>
      <c r="E3415" s="3" t="str">
        <f t="shared" si="268"/>
        <v/>
      </c>
      <c r="F3415" s="3" t="str">
        <f t="shared" si="269"/>
        <v/>
      </c>
      <c r="G3415" s="3" t="str">
        <f>IF(A3415="","",IF(HOUR(A3415)&lt;StartHour,StartHour,IF(HOUR(A3415)&gt;FinishHour,FinishHour,HOUR(A3415))))</f>
        <v/>
      </c>
      <c r="H3415" s="3" t="str">
        <f t="shared" si="270"/>
        <v/>
      </c>
      <c r="I3415" s="33" t="e">
        <f>IF(OR(A3415="",B3415=""),NA(),MAX(0,IF(A3415-B3415=0,SameDayCycleTimeSettingValue,(A3415-B3415) *24)))</f>
        <v>#N/A</v>
      </c>
      <c r="J3415" s="33" t="e">
        <f>IF(OR(A3415="",B3415=""),NA(),MAX(0,IF(A3415-B3415=0,SameDayCycleTimeSettingValue,((A3415-B3415) *24)-(INT((A3415-B3415)) * (24-(FinishHour-StartHour))))))</f>
        <v>#N/A</v>
      </c>
      <c r="K3415" s="3" t="e">
        <f ca="1">IF(OR(A3415&lt;&gt;"",B3415=""),NA(),MAX(0,IF(_xlfn.DAYS(NOW(),B3415)=0,SameDayCycleTimeSettingValue,_xlfn.DAYS(NOW(),B3415))))</f>
        <v>#N/A</v>
      </c>
    </row>
    <row r="3416" spans="1:11" x14ac:dyDescent="0.25">
      <c r="A3416" s="32" t="str">
        <f>IF(AND(TRIM(INDEX(CompletedDateValues,ROW(A3416)))&lt;&gt;"",INDEX(CompletedDateValues,ROW(A3416))&gt;0),INDEX(CompletedDateValues,ROW(A3416)),"")</f>
        <v/>
      </c>
      <c r="B3416" s="32" t="str">
        <f>IF(AND(TRIM(INDEX(StartDateValues,ROW(A3416)))&lt;&gt;"",INDEX(StartDateValues,ROW(A3416))&gt;0),INDEX(StartDateValues,ROW(A3416)),"")</f>
        <v/>
      </c>
      <c r="C3416" s="22" t="str">
        <f t="shared" si="266"/>
        <v/>
      </c>
      <c r="D3416" s="3" t="str">
        <f t="shared" si="267"/>
        <v/>
      </c>
      <c r="E3416" s="3" t="str">
        <f t="shared" si="268"/>
        <v/>
      </c>
      <c r="F3416" s="3" t="str">
        <f t="shared" si="269"/>
        <v/>
      </c>
      <c r="G3416" s="3" t="str">
        <f>IF(A3416="","",IF(HOUR(A3416)&lt;StartHour,StartHour,IF(HOUR(A3416)&gt;FinishHour,FinishHour,HOUR(A3416))))</f>
        <v/>
      </c>
      <c r="H3416" s="3" t="str">
        <f t="shared" si="270"/>
        <v/>
      </c>
      <c r="I3416" s="33" t="e">
        <f>IF(OR(A3416="",B3416=""),NA(),MAX(0,IF(A3416-B3416=0,SameDayCycleTimeSettingValue,(A3416-B3416) *24)))</f>
        <v>#N/A</v>
      </c>
      <c r="J3416" s="33" t="e">
        <f>IF(OR(A3416="",B3416=""),NA(),MAX(0,IF(A3416-B3416=0,SameDayCycleTimeSettingValue,((A3416-B3416) *24)-(INT((A3416-B3416)) * (24-(FinishHour-StartHour))))))</f>
        <v>#N/A</v>
      </c>
      <c r="K3416" s="3" t="e">
        <f ca="1">IF(OR(A3416&lt;&gt;"",B3416=""),NA(),MAX(0,IF(_xlfn.DAYS(NOW(),B3416)=0,SameDayCycleTimeSettingValue,_xlfn.DAYS(NOW(),B3416))))</f>
        <v>#N/A</v>
      </c>
    </row>
    <row r="3417" spans="1:11" x14ac:dyDescent="0.25">
      <c r="A3417" s="32" t="str">
        <f>IF(AND(TRIM(INDEX(CompletedDateValues,ROW(A3417)))&lt;&gt;"",INDEX(CompletedDateValues,ROW(A3417))&gt;0),INDEX(CompletedDateValues,ROW(A3417)),"")</f>
        <v/>
      </c>
      <c r="B3417" s="32" t="str">
        <f>IF(AND(TRIM(INDEX(StartDateValues,ROW(A3417)))&lt;&gt;"",INDEX(StartDateValues,ROW(A3417))&gt;0),INDEX(StartDateValues,ROW(A3417)),"")</f>
        <v/>
      </c>
      <c r="C3417" s="22" t="str">
        <f t="shared" si="266"/>
        <v/>
      </c>
      <c r="D3417" s="3" t="str">
        <f t="shared" si="267"/>
        <v/>
      </c>
      <c r="E3417" s="3" t="str">
        <f t="shared" si="268"/>
        <v/>
      </c>
      <c r="F3417" s="3" t="str">
        <f t="shared" si="269"/>
        <v/>
      </c>
      <c r="G3417" s="3" t="str">
        <f>IF(A3417="","",IF(HOUR(A3417)&lt;StartHour,StartHour,IF(HOUR(A3417)&gt;FinishHour,FinishHour,HOUR(A3417))))</f>
        <v/>
      </c>
      <c r="H3417" s="3" t="str">
        <f t="shared" si="270"/>
        <v/>
      </c>
      <c r="I3417" s="33" t="e">
        <f>IF(OR(A3417="",B3417=""),NA(),MAX(0,IF(A3417-B3417=0,SameDayCycleTimeSettingValue,(A3417-B3417) *24)))</f>
        <v>#N/A</v>
      </c>
      <c r="J3417" s="33" t="e">
        <f>IF(OR(A3417="",B3417=""),NA(),MAX(0,IF(A3417-B3417=0,SameDayCycleTimeSettingValue,((A3417-B3417) *24)-(INT((A3417-B3417)) * (24-(FinishHour-StartHour))))))</f>
        <v>#N/A</v>
      </c>
      <c r="K3417" s="3" t="e">
        <f ca="1">IF(OR(A3417&lt;&gt;"",B3417=""),NA(),MAX(0,IF(_xlfn.DAYS(NOW(),B3417)=0,SameDayCycleTimeSettingValue,_xlfn.DAYS(NOW(),B3417))))</f>
        <v>#N/A</v>
      </c>
    </row>
    <row r="3418" spans="1:11" x14ac:dyDescent="0.25">
      <c r="A3418" s="32" t="str">
        <f>IF(AND(TRIM(INDEX(CompletedDateValues,ROW(A3418)))&lt;&gt;"",INDEX(CompletedDateValues,ROW(A3418))&gt;0),INDEX(CompletedDateValues,ROW(A3418)),"")</f>
        <v/>
      </c>
      <c r="B3418" s="32" t="str">
        <f>IF(AND(TRIM(INDEX(StartDateValues,ROW(A3418)))&lt;&gt;"",INDEX(StartDateValues,ROW(A3418))&gt;0),INDEX(StartDateValues,ROW(A3418)),"")</f>
        <v/>
      </c>
      <c r="C3418" s="22" t="str">
        <f t="shared" si="266"/>
        <v/>
      </c>
      <c r="D3418" s="3" t="str">
        <f t="shared" si="267"/>
        <v/>
      </c>
      <c r="E3418" s="3" t="str">
        <f t="shared" si="268"/>
        <v/>
      </c>
      <c r="F3418" s="3" t="str">
        <f t="shared" si="269"/>
        <v/>
      </c>
      <c r="G3418" s="3" t="str">
        <f>IF(A3418="","",IF(HOUR(A3418)&lt;StartHour,StartHour,IF(HOUR(A3418)&gt;FinishHour,FinishHour,HOUR(A3418))))</f>
        <v/>
      </c>
      <c r="H3418" s="3" t="str">
        <f t="shared" si="270"/>
        <v/>
      </c>
      <c r="I3418" s="33" t="e">
        <f>IF(OR(A3418="",B3418=""),NA(),MAX(0,IF(A3418-B3418=0,SameDayCycleTimeSettingValue,(A3418-B3418) *24)))</f>
        <v>#N/A</v>
      </c>
      <c r="J3418" s="33" t="e">
        <f>IF(OR(A3418="",B3418=""),NA(),MAX(0,IF(A3418-B3418=0,SameDayCycleTimeSettingValue,((A3418-B3418) *24)-(INT((A3418-B3418)) * (24-(FinishHour-StartHour))))))</f>
        <v>#N/A</v>
      </c>
      <c r="K3418" s="3" t="e">
        <f ca="1">IF(OR(A3418&lt;&gt;"",B3418=""),NA(),MAX(0,IF(_xlfn.DAYS(NOW(),B3418)=0,SameDayCycleTimeSettingValue,_xlfn.DAYS(NOW(),B3418))))</f>
        <v>#N/A</v>
      </c>
    </row>
    <row r="3419" spans="1:11" x14ac:dyDescent="0.25">
      <c r="A3419" s="32" t="str">
        <f>IF(AND(TRIM(INDEX(CompletedDateValues,ROW(A3419)))&lt;&gt;"",INDEX(CompletedDateValues,ROW(A3419))&gt;0),INDEX(CompletedDateValues,ROW(A3419)),"")</f>
        <v/>
      </c>
      <c r="B3419" s="32" t="str">
        <f>IF(AND(TRIM(INDEX(StartDateValues,ROW(A3419)))&lt;&gt;"",INDEX(StartDateValues,ROW(A3419))&gt;0),INDEX(StartDateValues,ROW(A3419)),"")</f>
        <v/>
      </c>
      <c r="C3419" s="22" t="str">
        <f t="shared" si="266"/>
        <v/>
      </c>
      <c r="D3419" s="3" t="str">
        <f t="shared" si="267"/>
        <v/>
      </c>
      <c r="E3419" s="3" t="str">
        <f t="shared" si="268"/>
        <v/>
      </c>
      <c r="F3419" s="3" t="str">
        <f t="shared" si="269"/>
        <v/>
      </c>
      <c r="G3419" s="3" t="str">
        <f>IF(A3419="","",IF(HOUR(A3419)&lt;StartHour,StartHour,IF(HOUR(A3419)&gt;FinishHour,FinishHour,HOUR(A3419))))</f>
        <v/>
      </c>
      <c r="H3419" s="3" t="str">
        <f t="shared" si="270"/>
        <v/>
      </c>
      <c r="I3419" s="33" t="e">
        <f>IF(OR(A3419="",B3419=""),NA(),MAX(0,IF(A3419-B3419=0,SameDayCycleTimeSettingValue,(A3419-B3419) *24)))</f>
        <v>#N/A</v>
      </c>
      <c r="J3419" s="33" t="e">
        <f>IF(OR(A3419="",B3419=""),NA(),MAX(0,IF(A3419-B3419=0,SameDayCycleTimeSettingValue,((A3419-B3419) *24)-(INT((A3419-B3419)) * (24-(FinishHour-StartHour))))))</f>
        <v>#N/A</v>
      </c>
      <c r="K3419" s="3" t="e">
        <f ca="1">IF(OR(A3419&lt;&gt;"",B3419=""),NA(),MAX(0,IF(_xlfn.DAYS(NOW(),B3419)=0,SameDayCycleTimeSettingValue,_xlfn.DAYS(NOW(),B3419))))</f>
        <v>#N/A</v>
      </c>
    </row>
    <row r="3420" spans="1:11" x14ac:dyDescent="0.25">
      <c r="A3420" s="32" t="str">
        <f>IF(AND(TRIM(INDEX(CompletedDateValues,ROW(A3420)))&lt;&gt;"",INDEX(CompletedDateValues,ROW(A3420))&gt;0),INDEX(CompletedDateValues,ROW(A3420)),"")</f>
        <v/>
      </c>
      <c r="B3420" s="32" t="str">
        <f>IF(AND(TRIM(INDEX(StartDateValues,ROW(A3420)))&lt;&gt;"",INDEX(StartDateValues,ROW(A3420))&gt;0),INDEX(StartDateValues,ROW(A3420)),"")</f>
        <v/>
      </c>
      <c r="C3420" s="22" t="str">
        <f t="shared" si="266"/>
        <v/>
      </c>
      <c r="D3420" s="3" t="str">
        <f t="shared" si="267"/>
        <v/>
      </c>
      <c r="E3420" s="3" t="str">
        <f t="shared" si="268"/>
        <v/>
      </c>
      <c r="F3420" s="3" t="str">
        <f t="shared" si="269"/>
        <v/>
      </c>
      <c r="G3420" s="3" t="str">
        <f>IF(A3420="","",IF(HOUR(A3420)&lt;StartHour,StartHour,IF(HOUR(A3420)&gt;FinishHour,FinishHour,HOUR(A3420))))</f>
        <v/>
      </c>
      <c r="H3420" s="3" t="str">
        <f t="shared" si="270"/>
        <v/>
      </c>
      <c r="I3420" s="33" t="e">
        <f>IF(OR(A3420="",B3420=""),NA(),MAX(0,IF(A3420-B3420=0,SameDayCycleTimeSettingValue,(A3420-B3420) *24)))</f>
        <v>#N/A</v>
      </c>
      <c r="J3420" s="33" t="e">
        <f>IF(OR(A3420="",B3420=""),NA(),MAX(0,IF(A3420-B3420=0,SameDayCycleTimeSettingValue,((A3420-B3420) *24)-(INT((A3420-B3420)) * (24-(FinishHour-StartHour))))))</f>
        <v>#N/A</v>
      </c>
      <c r="K3420" s="3" t="e">
        <f ca="1">IF(OR(A3420&lt;&gt;"",B3420=""),NA(),MAX(0,IF(_xlfn.DAYS(NOW(),B3420)=0,SameDayCycleTimeSettingValue,_xlfn.DAYS(NOW(),B3420))))</f>
        <v>#N/A</v>
      </c>
    </row>
    <row r="3421" spans="1:11" x14ac:dyDescent="0.25">
      <c r="A3421" s="32" t="str">
        <f>IF(AND(TRIM(INDEX(CompletedDateValues,ROW(A3421)))&lt;&gt;"",INDEX(CompletedDateValues,ROW(A3421))&gt;0),INDEX(CompletedDateValues,ROW(A3421)),"")</f>
        <v/>
      </c>
      <c r="B3421" s="32" t="str">
        <f>IF(AND(TRIM(INDEX(StartDateValues,ROW(A3421)))&lt;&gt;"",INDEX(StartDateValues,ROW(A3421))&gt;0),INDEX(StartDateValues,ROW(A3421)),"")</f>
        <v/>
      </c>
      <c r="C3421" s="22" t="str">
        <f t="shared" si="266"/>
        <v/>
      </c>
      <c r="D3421" s="3" t="str">
        <f t="shared" si="267"/>
        <v/>
      </c>
      <c r="E3421" s="3" t="str">
        <f t="shared" si="268"/>
        <v/>
      </c>
      <c r="F3421" s="3" t="str">
        <f t="shared" si="269"/>
        <v/>
      </c>
      <c r="G3421" s="3" t="str">
        <f>IF(A3421="","",IF(HOUR(A3421)&lt;StartHour,StartHour,IF(HOUR(A3421)&gt;FinishHour,FinishHour,HOUR(A3421))))</f>
        <v/>
      </c>
      <c r="H3421" s="3" t="str">
        <f t="shared" si="270"/>
        <v/>
      </c>
      <c r="I3421" s="33" t="e">
        <f>IF(OR(A3421="",B3421=""),NA(),MAX(0,IF(A3421-B3421=0,SameDayCycleTimeSettingValue,(A3421-B3421) *24)))</f>
        <v>#N/A</v>
      </c>
      <c r="J3421" s="33" t="e">
        <f>IF(OR(A3421="",B3421=""),NA(),MAX(0,IF(A3421-B3421=0,SameDayCycleTimeSettingValue,((A3421-B3421) *24)-(INT((A3421-B3421)) * (24-(FinishHour-StartHour))))))</f>
        <v>#N/A</v>
      </c>
      <c r="K3421" s="3" t="e">
        <f ca="1">IF(OR(A3421&lt;&gt;"",B3421=""),NA(),MAX(0,IF(_xlfn.DAYS(NOW(),B3421)=0,SameDayCycleTimeSettingValue,_xlfn.DAYS(NOW(),B3421))))</f>
        <v>#N/A</v>
      </c>
    </row>
    <row r="3422" spans="1:11" x14ac:dyDescent="0.25">
      <c r="A3422" s="32" t="str">
        <f>IF(AND(TRIM(INDEX(CompletedDateValues,ROW(A3422)))&lt;&gt;"",INDEX(CompletedDateValues,ROW(A3422))&gt;0),INDEX(CompletedDateValues,ROW(A3422)),"")</f>
        <v/>
      </c>
      <c r="B3422" s="32" t="str">
        <f>IF(AND(TRIM(INDEX(StartDateValues,ROW(A3422)))&lt;&gt;"",INDEX(StartDateValues,ROW(A3422))&gt;0),INDEX(StartDateValues,ROW(A3422)),"")</f>
        <v/>
      </c>
      <c r="C3422" s="22" t="str">
        <f t="shared" si="266"/>
        <v/>
      </c>
      <c r="D3422" s="3" t="str">
        <f t="shared" si="267"/>
        <v/>
      </c>
      <c r="E3422" s="3" t="str">
        <f t="shared" si="268"/>
        <v/>
      </c>
      <c r="F3422" s="3" t="str">
        <f t="shared" si="269"/>
        <v/>
      </c>
      <c r="G3422" s="3" t="str">
        <f>IF(A3422="","",IF(HOUR(A3422)&lt;StartHour,StartHour,IF(HOUR(A3422)&gt;FinishHour,FinishHour,HOUR(A3422))))</f>
        <v/>
      </c>
      <c r="H3422" s="3" t="str">
        <f t="shared" si="270"/>
        <v/>
      </c>
      <c r="I3422" s="33" t="e">
        <f>IF(OR(A3422="",B3422=""),NA(),MAX(0,IF(A3422-B3422=0,SameDayCycleTimeSettingValue,(A3422-B3422) *24)))</f>
        <v>#N/A</v>
      </c>
      <c r="J3422" s="33" t="e">
        <f>IF(OR(A3422="",B3422=""),NA(),MAX(0,IF(A3422-B3422=0,SameDayCycleTimeSettingValue,((A3422-B3422) *24)-(INT((A3422-B3422)) * (24-(FinishHour-StartHour))))))</f>
        <v>#N/A</v>
      </c>
      <c r="K3422" s="3" t="e">
        <f ca="1">IF(OR(A3422&lt;&gt;"",B3422=""),NA(),MAX(0,IF(_xlfn.DAYS(NOW(),B3422)=0,SameDayCycleTimeSettingValue,_xlfn.DAYS(NOW(),B3422))))</f>
        <v>#N/A</v>
      </c>
    </row>
    <row r="3423" spans="1:11" x14ac:dyDescent="0.25">
      <c r="A3423" s="32" t="str">
        <f>IF(AND(TRIM(INDEX(CompletedDateValues,ROW(A3423)))&lt;&gt;"",INDEX(CompletedDateValues,ROW(A3423))&gt;0),INDEX(CompletedDateValues,ROW(A3423)),"")</f>
        <v/>
      </c>
      <c r="B3423" s="32" t="str">
        <f>IF(AND(TRIM(INDEX(StartDateValues,ROW(A3423)))&lt;&gt;"",INDEX(StartDateValues,ROW(A3423))&gt;0),INDEX(StartDateValues,ROW(A3423)),"")</f>
        <v/>
      </c>
      <c r="C3423" s="22" t="str">
        <f t="shared" si="266"/>
        <v/>
      </c>
      <c r="D3423" s="3" t="str">
        <f t="shared" si="267"/>
        <v/>
      </c>
      <c r="E3423" s="3" t="str">
        <f t="shared" si="268"/>
        <v/>
      </c>
      <c r="F3423" s="3" t="str">
        <f t="shared" si="269"/>
        <v/>
      </c>
      <c r="G3423" s="3" t="str">
        <f>IF(A3423="","",IF(HOUR(A3423)&lt;StartHour,StartHour,IF(HOUR(A3423)&gt;FinishHour,FinishHour,HOUR(A3423))))</f>
        <v/>
      </c>
      <c r="H3423" s="3" t="str">
        <f t="shared" si="270"/>
        <v/>
      </c>
      <c r="I3423" s="33" t="e">
        <f>IF(OR(A3423="",B3423=""),NA(),MAX(0,IF(A3423-B3423=0,SameDayCycleTimeSettingValue,(A3423-B3423) *24)))</f>
        <v>#N/A</v>
      </c>
      <c r="J3423" s="33" t="e">
        <f>IF(OR(A3423="",B3423=""),NA(),MAX(0,IF(A3423-B3423=0,SameDayCycleTimeSettingValue,((A3423-B3423) *24)-(INT((A3423-B3423)) * (24-(FinishHour-StartHour))))))</f>
        <v>#N/A</v>
      </c>
      <c r="K3423" s="3" t="e">
        <f ca="1">IF(OR(A3423&lt;&gt;"",B3423=""),NA(),MAX(0,IF(_xlfn.DAYS(NOW(),B3423)=0,SameDayCycleTimeSettingValue,_xlfn.DAYS(NOW(),B3423))))</f>
        <v>#N/A</v>
      </c>
    </row>
    <row r="3424" spans="1:11" x14ac:dyDescent="0.25">
      <c r="A3424" s="32" t="str">
        <f>IF(AND(TRIM(INDEX(CompletedDateValues,ROW(A3424)))&lt;&gt;"",INDEX(CompletedDateValues,ROW(A3424))&gt;0),INDEX(CompletedDateValues,ROW(A3424)),"")</f>
        <v/>
      </c>
      <c r="B3424" s="32" t="str">
        <f>IF(AND(TRIM(INDEX(StartDateValues,ROW(A3424)))&lt;&gt;"",INDEX(StartDateValues,ROW(A3424))&gt;0),INDEX(StartDateValues,ROW(A3424)),"")</f>
        <v/>
      </c>
      <c r="C3424" s="22" t="str">
        <f t="shared" si="266"/>
        <v/>
      </c>
      <c r="D3424" s="3" t="str">
        <f t="shared" si="267"/>
        <v/>
      </c>
      <c r="E3424" s="3" t="str">
        <f t="shared" si="268"/>
        <v/>
      </c>
      <c r="F3424" s="3" t="str">
        <f t="shared" si="269"/>
        <v/>
      </c>
      <c r="G3424" s="3" t="str">
        <f>IF(A3424="","",IF(HOUR(A3424)&lt;StartHour,StartHour,IF(HOUR(A3424)&gt;FinishHour,FinishHour,HOUR(A3424))))</f>
        <v/>
      </c>
      <c r="H3424" s="3" t="str">
        <f t="shared" si="270"/>
        <v/>
      </c>
      <c r="I3424" s="33" t="e">
        <f>IF(OR(A3424="",B3424=""),NA(),MAX(0,IF(A3424-B3424=0,SameDayCycleTimeSettingValue,(A3424-B3424) *24)))</f>
        <v>#N/A</v>
      </c>
      <c r="J3424" s="33" t="e">
        <f>IF(OR(A3424="",B3424=""),NA(),MAX(0,IF(A3424-B3424=0,SameDayCycleTimeSettingValue,((A3424-B3424) *24)-(INT((A3424-B3424)) * (24-(FinishHour-StartHour))))))</f>
        <v>#N/A</v>
      </c>
      <c r="K3424" s="3" t="e">
        <f ca="1">IF(OR(A3424&lt;&gt;"",B3424=""),NA(),MAX(0,IF(_xlfn.DAYS(NOW(),B3424)=0,SameDayCycleTimeSettingValue,_xlfn.DAYS(NOW(),B3424))))</f>
        <v>#N/A</v>
      </c>
    </row>
    <row r="3425" spans="1:11" x14ac:dyDescent="0.25">
      <c r="A3425" s="32" t="str">
        <f>IF(AND(TRIM(INDEX(CompletedDateValues,ROW(A3425)))&lt;&gt;"",INDEX(CompletedDateValues,ROW(A3425))&gt;0),INDEX(CompletedDateValues,ROW(A3425)),"")</f>
        <v/>
      </c>
      <c r="B3425" s="32" t="str">
        <f>IF(AND(TRIM(INDEX(StartDateValues,ROW(A3425)))&lt;&gt;"",INDEX(StartDateValues,ROW(A3425))&gt;0),INDEX(StartDateValues,ROW(A3425)),"")</f>
        <v/>
      </c>
      <c r="C3425" s="22" t="str">
        <f t="shared" si="266"/>
        <v/>
      </c>
      <c r="D3425" s="3" t="str">
        <f t="shared" si="267"/>
        <v/>
      </c>
      <c r="E3425" s="3" t="str">
        <f t="shared" si="268"/>
        <v/>
      </c>
      <c r="F3425" s="3" t="str">
        <f t="shared" si="269"/>
        <v/>
      </c>
      <c r="G3425" s="3" t="str">
        <f>IF(A3425="","",IF(HOUR(A3425)&lt;StartHour,StartHour,IF(HOUR(A3425)&gt;FinishHour,FinishHour,HOUR(A3425))))</f>
        <v/>
      </c>
      <c r="H3425" s="3" t="str">
        <f t="shared" si="270"/>
        <v/>
      </c>
      <c r="I3425" s="33" t="e">
        <f>IF(OR(A3425="",B3425=""),NA(),MAX(0,IF(A3425-B3425=0,SameDayCycleTimeSettingValue,(A3425-B3425) *24)))</f>
        <v>#N/A</v>
      </c>
      <c r="J3425" s="33" t="e">
        <f>IF(OR(A3425="",B3425=""),NA(),MAX(0,IF(A3425-B3425=0,SameDayCycleTimeSettingValue,((A3425-B3425) *24)-(INT((A3425-B3425)) * (24-(FinishHour-StartHour))))))</f>
        <v>#N/A</v>
      </c>
      <c r="K3425" s="3" t="e">
        <f ca="1">IF(OR(A3425&lt;&gt;"",B3425=""),NA(),MAX(0,IF(_xlfn.DAYS(NOW(),B3425)=0,SameDayCycleTimeSettingValue,_xlfn.DAYS(NOW(),B3425))))</f>
        <v>#N/A</v>
      </c>
    </row>
    <row r="3426" spans="1:11" x14ac:dyDescent="0.25">
      <c r="A3426" s="32" t="str">
        <f>IF(AND(TRIM(INDEX(CompletedDateValues,ROW(A3426)))&lt;&gt;"",INDEX(CompletedDateValues,ROW(A3426))&gt;0),INDEX(CompletedDateValues,ROW(A3426)),"")</f>
        <v/>
      </c>
      <c r="B3426" s="32" t="str">
        <f>IF(AND(TRIM(INDEX(StartDateValues,ROW(A3426)))&lt;&gt;"",INDEX(StartDateValues,ROW(A3426))&gt;0),INDEX(StartDateValues,ROW(A3426)),"")</f>
        <v/>
      </c>
      <c r="C3426" s="22" t="str">
        <f t="shared" si="266"/>
        <v/>
      </c>
      <c r="D3426" s="3" t="str">
        <f t="shared" si="267"/>
        <v/>
      </c>
      <c r="E3426" s="3" t="str">
        <f t="shared" si="268"/>
        <v/>
      </c>
      <c r="F3426" s="3" t="str">
        <f t="shared" si="269"/>
        <v/>
      </c>
      <c r="G3426" s="3" t="str">
        <f>IF(A3426="","",IF(HOUR(A3426)&lt;StartHour,StartHour,IF(HOUR(A3426)&gt;FinishHour,FinishHour,HOUR(A3426))))</f>
        <v/>
      </c>
      <c r="H3426" s="3" t="str">
        <f t="shared" si="270"/>
        <v/>
      </c>
      <c r="I3426" s="33" t="e">
        <f>IF(OR(A3426="",B3426=""),NA(),MAX(0,IF(A3426-B3426=0,SameDayCycleTimeSettingValue,(A3426-B3426) *24)))</f>
        <v>#N/A</v>
      </c>
      <c r="J3426" s="33" t="e">
        <f>IF(OR(A3426="",B3426=""),NA(),MAX(0,IF(A3426-B3426=0,SameDayCycleTimeSettingValue,((A3426-B3426) *24)-(INT((A3426-B3426)) * (24-(FinishHour-StartHour))))))</f>
        <v>#N/A</v>
      </c>
      <c r="K3426" s="3" t="e">
        <f ca="1">IF(OR(A3426&lt;&gt;"",B3426=""),NA(),MAX(0,IF(_xlfn.DAYS(NOW(),B3426)=0,SameDayCycleTimeSettingValue,_xlfn.DAYS(NOW(),B3426))))</f>
        <v>#N/A</v>
      </c>
    </row>
    <row r="3427" spans="1:11" x14ac:dyDescent="0.25">
      <c r="A3427" s="32" t="str">
        <f>IF(AND(TRIM(INDEX(CompletedDateValues,ROW(A3427)))&lt;&gt;"",INDEX(CompletedDateValues,ROW(A3427))&gt;0),INDEX(CompletedDateValues,ROW(A3427)),"")</f>
        <v/>
      </c>
      <c r="B3427" s="32" t="str">
        <f>IF(AND(TRIM(INDEX(StartDateValues,ROW(A3427)))&lt;&gt;"",INDEX(StartDateValues,ROW(A3427))&gt;0),INDEX(StartDateValues,ROW(A3427)),"")</f>
        <v/>
      </c>
      <c r="C3427" s="22" t="str">
        <f t="shared" si="266"/>
        <v/>
      </c>
      <c r="D3427" s="3" t="str">
        <f t="shared" si="267"/>
        <v/>
      </c>
      <c r="E3427" s="3" t="str">
        <f t="shared" si="268"/>
        <v/>
      </c>
      <c r="F3427" s="3" t="str">
        <f t="shared" si="269"/>
        <v/>
      </c>
      <c r="G3427" s="3" t="str">
        <f>IF(A3427="","",IF(HOUR(A3427)&lt;StartHour,StartHour,IF(HOUR(A3427)&gt;FinishHour,FinishHour,HOUR(A3427))))</f>
        <v/>
      </c>
      <c r="H3427" s="3" t="str">
        <f t="shared" si="270"/>
        <v/>
      </c>
      <c r="I3427" s="33" t="e">
        <f>IF(OR(A3427="",B3427=""),NA(),MAX(0,IF(A3427-B3427=0,SameDayCycleTimeSettingValue,(A3427-B3427) *24)))</f>
        <v>#N/A</v>
      </c>
      <c r="J3427" s="33" t="e">
        <f>IF(OR(A3427="",B3427=""),NA(),MAX(0,IF(A3427-B3427=0,SameDayCycleTimeSettingValue,((A3427-B3427) *24)-(INT((A3427-B3427)) * (24-(FinishHour-StartHour))))))</f>
        <v>#N/A</v>
      </c>
      <c r="K3427" s="3" t="e">
        <f ca="1">IF(OR(A3427&lt;&gt;"",B3427=""),NA(),MAX(0,IF(_xlfn.DAYS(NOW(),B3427)=0,SameDayCycleTimeSettingValue,_xlfn.DAYS(NOW(),B3427))))</f>
        <v>#N/A</v>
      </c>
    </row>
    <row r="3428" spans="1:11" x14ac:dyDescent="0.25">
      <c r="A3428" s="32" t="str">
        <f>IF(AND(TRIM(INDEX(CompletedDateValues,ROW(A3428)))&lt;&gt;"",INDEX(CompletedDateValues,ROW(A3428))&gt;0),INDEX(CompletedDateValues,ROW(A3428)),"")</f>
        <v/>
      </c>
      <c r="B3428" s="32" t="str">
        <f>IF(AND(TRIM(INDEX(StartDateValues,ROW(A3428)))&lt;&gt;"",INDEX(StartDateValues,ROW(A3428))&gt;0),INDEX(StartDateValues,ROW(A3428)),"")</f>
        <v/>
      </c>
      <c r="C3428" s="22" t="str">
        <f t="shared" si="266"/>
        <v/>
      </c>
      <c r="D3428" s="3" t="str">
        <f t="shared" si="267"/>
        <v/>
      </c>
      <c r="E3428" s="3" t="str">
        <f t="shared" si="268"/>
        <v/>
      </c>
      <c r="F3428" s="3" t="str">
        <f t="shared" si="269"/>
        <v/>
      </c>
      <c r="G3428" s="3" t="str">
        <f>IF(A3428="","",IF(HOUR(A3428)&lt;StartHour,StartHour,IF(HOUR(A3428)&gt;FinishHour,FinishHour,HOUR(A3428))))</f>
        <v/>
      </c>
      <c r="H3428" s="3" t="str">
        <f t="shared" si="270"/>
        <v/>
      </c>
      <c r="I3428" s="33" t="e">
        <f>IF(OR(A3428="",B3428=""),NA(),MAX(0,IF(A3428-B3428=0,SameDayCycleTimeSettingValue,(A3428-B3428) *24)))</f>
        <v>#N/A</v>
      </c>
      <c r="J3428" s="33" t="e">
        <f>IF(OR(A3428="",B3428=""),NA(),MAX(0,IF(A3428-B3428=0,SameDayCycleTimeSettingValue,((A3428-B3428) *24)-(INT((A3428-B3428)) * (24-(FinishHour-StartHour))))))</f>
        <v>#N/A</v>
      </c>
      <c r="K3428" s="3" t="e">
        <f ca="1">IF(OR(A3428&lt;&gt;"",B3428=""),NA(),MAX(0,IF(_xlfn.DAYS(NOW(),B3428)=0,SameDayCycleTimeSettingValue,_xlfn.DAYS(NOW(),B3428))))</f>
        <v>#N/A</v>
      </c>
    </row>
    <row r="3429" spans="1:11" x14ac:dyDescent="0.25">
      <c r="A3429" s="32" t="str">
        <f>IF(AND(TRIM(INDEX(CompletedDateValues,ROW(A3429)))&lt;&gt;"",INDEX(CompletedDateValues,ROW(A3429))&gt;0),INDEX(CompletedDateValues,ROW(A3429)),"")</f>
        <v/>
      </c>
      <c r="B3429" s="32" t="str">
        <f>IF(AND(TRIM(INDEX(StartDateValues,ROW(A3429)))&lt;&gt;"",INDEX(StartDateValues,ROW(A3429))&gt;0),INDEX(StartDateValues,ROW(A3429)),"")</f>
        <v/>
      </c>
      <c r="C3429" s="22" t="str">
        <f t="shared" si="266"/>
        <v/>
      </c>
      <c r="D3429" s="3" t="str">
        <f t="shared" si="267"/>
        <v/>
      </c>
      <c r="E3429" s="3" t="str">
        <f t="shared" si="268"/>
        <v/>
      </c>
      <c r="F3429" s="3" t="str">
        <f t="shared" si="269"/>
        <v/>
      </c>
      <c r="G3429" s="3" t="str">
        <f>IF(A3429="","",IF(HOUR(A3429)&lt;StartHour,StartHour,IF(HOUR(A3429)&gt;FinishHour,FinishHour,HOUR(A3429))))</f>
        <v/>
      </c>
      <c r="H3429" s="3" t="str">
        <f t="shared" si="270"/>
        <v/>
      </c>
      <c r="I3429" s="33" t="e">
        <f>IF(OR(A3429="",B3429=""),NA(),MAX(0,IF(A3429-B3429=0,SameDayCycleTimeSettingValue,(A3429-B3429) *24)))</f>
        <v>#N/A</v>
      </c>
      <c r="J3429" s="33" t="e">
        <f>IF(OR(A3429="",B3429=""),NA(),MAX(0,IF(A3429-B3429=0,SameDayCycleTimeSettingValue,((A3429-B3429) *24)-(INT((A3429-B3429)) * (24-(FinishHour-StartHour))))))</f>
        <v>#N/A</v>
      </c>
      <c r="K3429" s="3" t="e">
        <f ca="1">IF(OR(A3429&lt;&gt;"",B3429=""),NA(),MAX(0,IF(_xlfn.DAYS(NOW(),B3429)=0,SameDayCycleTimeSettingValue,_xlfn.DAYS(NOW(),B3429))))</f>
        <v>#N/A</v>
      </c>
    </row>
    <row r="3430" spans="1:11" x14ac:dyDescent="0.25">
      <c r="A3430" s="32" t="str">
        <f>IF(AND(TRIM(INDEX(CompletedDateValues,ROW(A3430)))&lt;&gt;"",INDEX(CompletedDateValues,ROW(A3430))&gt;0),INDEX(CompletedDateValues,ROW(A3430)),"")</f>
        <v/>
      </c>
      <c r="B3430" s="32" t="str">
        <f>IF(AND(TRIM(INDEX(StartDateValues,ROW(A3430)))&lt;&gt;"",INDEX(StartDateValues,ROW(A3430))&gt;0),INDEX(StartDateValues,ROW(A3430)),"")</f>
        <v/>
      </c>
      <c r="C3430" s="22" t="str">
        <f t="shared" si="266"/>
        <v/>
      </c>
      <c r="D3430" s="3" t="str">
        <f t="shared" si="267"/>
        <v/>
      </c>
      <c r="E3430" s="3" t="str">
        <f t="shared" si="268"/>
        <v/>
      </c>
      <c r="F3430" s="3" t="str">
        <f t="shared" si="269"/>
        <v/>
      </c>
      <c r="G3430" s="3" t="str">
        <f>IF(A3430="","",IF(HOUR(A3430)&lt;StartHour,StartHour,IF(HOUR(A3430)&gt;FinishHour,FinishHour,HOUR(A3430))))</f>
        <v/>
      </c>
      <c r="H3430" s="3" t="str">
        <f t="shared" si="270"/>
        <v/>
      </c>
      <c r="I3430" s="33" t="e">
        <f>IF(OR(A3430="",B3430=""),NA(),MAX(0,IF(A3430-B3430=0,SameDayCycleTimeSettingValue,(A3430-B3430) *24)))</f>
        <v>#N/A</v>
      </c>
      <c r="J3430" s="33" t="e">
        <f>IF(OR(A3430="",B3430=""),NA(),MAX(0,IF(A3430-B3430=0,SameDayCycleTimeSettingValue,((A3430-B3430) *24)-(INT((A3430-B3430)) * (24-(FinishHour-StartHour))))))</f>
        <v>#N/A</v>
      </c>
      <c r="K3430" s="3" t="e">
        <f ca="1">IF(OR(A3430&lt;&gt;"",B3430=""),NA(),MAX(0,IF(_xlfn.DAYS(NOW(),B3430)=0,SameDayCycleTimeSettingValue,_xlfn.DAYS(NOW(),B3430))))</f>
        <v>#N/A</v>
      </c>
    </row>
    <row r="3431" spans="1:11" x14ac:dyDescent="0.25">
      <c r="A3431" s="32" t="str">
        <f>IF(AND(TRIM(INDEX(CompletedDateValues,ROW(A3431)))&lt;&gt;"",INDEX(CompletedDateValues,ROW(A3431))&gt;0),INDEX(CompletedDateValues,ROW(A3431)),"")</f>
        <v/>
      </c>
      <c r="B3431" s="32" t="str">
        <f>IF(AND(TRIM(INDEX(StartDateValues,ROW(A3431)))&lt;&gt;"",INDEX(StartDateValues,ROW(A3431))&gt;0),INDEX(StartDateValues,ROW(A3431)),"")</f>
        <v/>
      </c>
      <c r="C3431" s="22" t="str">
        <f t="shared" si="266"/>
        <v/>
      </c>
      <c r="D3431" s="3" t="str">
        <f t="shared" si="267"/>
        <v/>
      </c>
      <c r="E3431" s="3" t="str">
        <f t="shared" si="268"/>
        <v/>
      </c>
      <c r="F3431" s="3" t="str">
        <f t="shared" si="269"/>
        <v/>
      </c>
      <c r="G3431" s="3" t="str">
        <f>IF(A3431="","",IF(HOUR(A3431)&lt;StartHour,StartHour,IF(HOUR(A3431)&gt;FinishHour,FinishHour,HOUR(A3431))))</f>
        <v/>
      </c>
      <c r="H3431" s="3" t="str">
        <f t="shared" si="270"/>
        <v/>
      </c>
      <c r="I3431" s="33" t="e">
        <f>IF(OR(A3431="",B3431=""),NA(),MAX(0,IF(A3431-B3431=0,SameDayCycleTimeSettingValue,(A3431-B3431) *24)))</f>
        <v>#N/A</v>
      </c>
      <c r="J3431" s="33" t="e">
        <f>IF(OR(A3431="",B3431=""),NA(),MAX(0,IF(A3431-B3431=0,SameDayCycleTimeSettingValue,((A3431-B3431) *24)-(INT((A3431-B3431)) * (24-(FinishHour-StartHour))))))</f>
        <v>#N/A</v>
      </c>
      <c r="K3431" s="3" t="e">
        <f ca="1">IF(OR(A3431&lt;&gt;"",B3431=""),NA(),MAX(0,IF(_xlfn.DAYS(NOW(),B3431)=0,SameDayCycleTimeSettingValue,_xlfn.DAYS(NOW(),B3431))))</f>
        <v>#N/A</v>
      </c>
    </row>
    <row r="3432" spans="1:11" x14ac:dyDescent="0.25">
      <c r="A3432" s="32" t="str">
        <f>IF(AND(TRIM(INDEX(CompletedDateValues,ROW(A3432)))&lt;&gt;"",INDEX(CompletedDateValues,ROW(A3432))&gt;0),INDEX(CompletedDateValues,ROW(A3432)),"")</f>
        <v/>
      </c>
      <c r="B3432" s="32" t="str">
        <f>IF(AND(TRIM(INDEX(StartDateValues,ROW(A3432)))&lt;&gt;"",INDEX(StartDateValues,ROW(A3432))&gt;0),INDEX(StartDateValues,ROW(A3432)),"")</f>
        <v/>
      </c>
      <c r="C3432" s="22" t="str">
        <f t="shared" si="266"/>
        <v/>
      </c>
      <c r="D3432" s="3" t="str">
        <f t="shared" si="267"/>
        <v/>
      </c>
      <c r="E3432" s="3" t="str">
        <f t="shared" si="268"/>
        <v/>
      </c>
      <c r="F3432" s="3" t="str">
        <f t="shared" si="269"/>
        <v/>
      </c>
      <c r="G3432" s="3" t="str">
        <f>IF(A3432="","",IF(HOUR(A3432)&lt;StartHour,StartHour,IF(HOUR(A3432)&gt;FinishHour,FinishHour,HOUR(A3432))))</f>
        <v/>
      </c>
      <c r="H3432" s="3" t="str">
        <f t="shared" si="270"/>
        <v/>
      </c>
      <c r="I3432" s="33" t="e">
        <f>IF(OR(A3432="",B3432=""),NA(),MAX(0,IF(A3432-B3432=0,SameDayCycleTimeSettingValue,(A3432-B3432) *24)))</f>
        <v>#N/A</v>
      </c>
      <c r="J3432" s="33" t="e">
        <f>IF(OR(A3432="",B3432=""),NA(),MAX(0,IF(A3432-B3432=0,SameDayCycleTimeSettingValue,((A3432-B3432) *24)-(INT((A3432-B3432)) * (24-(FinishHour-StartHour))))))</f>
        <v>#N/A</v>
      </c>
      <c r="K3432" s="3" t="e">
        <f ca="1">IF(OR(A3432&lt;&gt;"",B3432=""),NA(),MAX(0,IF(_xlfn.DAYS(NOW(),B3432)=0,SameDayCycleTimeSettingValue,_xlfn.DAYS(NOW(),B3432))))</f>
        <v>#N/A</v>
      </c>
    </row>
    <row r="3433" spans="1:11" x14ac:dyDescent="0.25">
      <c r="A3433" s="32" t="str">
        <f>IF(AND(TRIM(INDEX(CompletedDateValues,ROW(A3433)))&lt;&gt;"",INDEX(CompletedDateValues,ROW(A3433))&gt;0),INDEX(CompletedDateValues,ROW(A3433)),"")</f>
        <v/>
      </c>
      <c r="B3433" s="32" t="str">
        <f>IF(AND(TRIM(INDEX(StartDateValues,ROW(A3433)))&lt;&gt;"",INDEX(StartDateValues,ROW(A3433))&gt;0),INDEX(StartDateValues,ROW(A3433)),"")</f>
        <v/>
      </c>
      <c r="C3433" s="22" t="str">
        <f t="shared" si="266"/>
        <v/>
      </c>
      <c r="D3433" s="3" t="str">
        <f t="shared" si="267"/>
        <v/>
      </c>
      <c r="E3433" s="3" t="str">
        <f t="shared" si="268"/>
        <v/>
      </c>
      <c r="F3433" s="3" t="str">
        <f t="shared" si="269"/>
        <v/>
      </c>
      <c r="G3433" s="3" t="str">
        <f>IF(A3433="","",IF(HOUR(A3433)&lt;StartHour,StartHour,IF(HOUR(A3433)&gt;FinishHour,FinishHour,HOUR(A3433))))</f>
        <v/>
      </c>
      <c r="H3433" s="3" t="str">
        <f t="shared" si="270"/>
        <v/>
      </c>
      <c r="I3433" s="33" t="e">
        <f>IF(OR(A3433="",B3433=""),NA(),MAX(0,IF(A3433-B3433=0,SameDayCycleTimeSettingValue,(A3433-B3433) *24)))</f>
        <v>#N/A</v>
      </c>
      <c r="J3433" s="33" t="e">
        <f>IF(OR(A3433="",B3433=""),NA(),MAX(0,IF(A3433-B3433=0,SameDayCycleTimeSettingValue,((A3433-B3433) *24)-(INT((A3433-B3433)) * (24-(FinishHour-StartHour))))))</f>
        <v>#N/A</v>
      </c>
      <c r="K3433" s="3" t="e">
        <f ca="1">IF(OR(A3433&lt;&gt;"",B3433=""),NA(),MAX(0,IF(_xlfn.DAYS(NOW(),B3433)=0,SameDayCycleTimeSettingValue,_xlfn.DAYS(NOW(),B3433))))</f>
        <v>#N/A</v>
      </c>
    </row>
    <row r="3434" spans="1:11" x14ac:dyDescent="0.25">
      <c r="A3434" s="32" t="str">
        <f>IF(AND(TRIM(INDEX(CompletedDateValues,ROW(A3434)))&lt;&gt;"",INDEX(CompletedDateValues,ROW(A3434))&gt;0),INDEX(CompletedDateValues,ROW(A3434)),"")</f>
        <v/>
      </c>
      <c r="B3434" s="32" t="str">
        <f>IF(AND(TRIM(INDEX(StartDateValues,ROW(A3434)))&lt;&gt;"",INDEX(StartDateValues,ROW(A3434))&gt;0),INDEX(StartDateValues,ROW(A3434)),"")</f>
        <v/>
      </c>
      <c r="C3434" s="22" t="str">
        <f t="shared" si="266"/>
        <v/>
      </c>
      <c r="D3434" s="3" t="str">
        <f t="shared" si="267"/>
        <v/>
      </c>
      <c r="E3434" s="3" t="str">
        <f t="shared" si="268"/>
        <v/>
      </c>
      <c r="F3434" s="3" t="str">
        <f t="shared" si="269"/>
        <v/>
      </c>
      <c r="G3434" s="3" t="str">
        <f>IF(A3434="","",IF(HOUR(A3434)&lt;StartHour,StartHour,IF(HOUR(A3434)&gt;FinishHour,FinishHour,HOUR(A3434))))</f>
        <v/>
      </c>
      <c r="H3434" s="3" t="str">
        <f t="shared" si="270"/>
        <v/>
      </c>
      <c r="I3434" s="33" t="e">
        <f>IF(OR(A3434="",B3434=""),NA(),MAX(0,IF(A3434-B3434=0,SameDayCycleTimeSettingValue,(A3434-B3434) *24)))</f>
        <v>#N/A</v>
      </c>
      <c r="J3434" s="33" t="e">
        <f>IF(OR(A3434="",B3434=""),NA(),MAX(0,IF(A3434-B3434=0,SameDayCycleTimeSettingValue,((A3434-B3434) *24)-(INT((A3434-B3434)) * (24-(FinishHour-StartHour))))))</f>
        <v>#N/A</v>
      </c>
      <c r="K3434" s="3" t="e">
        <f ca="1">IF(OR(A3434&lt;&gt;"",B3434=""),NA(),MAX(0,IF(_xlfn.DAYS(NOW(),B3434)=0,SameDayCycleTimeSettingValue,_xlfn.DAYS(NOW(),B3434))))</f>
        <v>#N/A</v>
      </c>
    </row>
    <row r="3435" spans="1:11" x14ac:dyDescent="0.25">
      <c r="A3435" s="32" t="str">
        <f>IF(AND(TRIM(INDEX(CompletedDateValues,ROW(A3435)))&lt;&gt;"",INDEX(CompletedDateValues,ROW(A3435))&gt;0),INDEX(CompletedDateValues,ROW(A3435)),"")</f>
        <v/>
      </c>
      <c r="B3435" s="32" t="str">
        <f>IF(AND(TRIM(INDEX(StartDateValues,ROW(A3435)))&lt;&gt;"",INDEX(StartDateValues,ROW(A3435))&gt;0),INDEX(StartDateValues,ROW(A3435)),"")</f>
        <v/>
      </c>
      <c r="C3435" s="22" t="str">
        <f t="shared" si="266"/>
        <v/>
      </c>
      <c r="D3435" s="3" t="str">
        <f t="shared" si="267"/>
        <v/>
      </c>
      <c r="E3435" s="3" t="str">
        <f t="shared" si="268"/>
        <v/>
      </c>
      <c r="F3435" s="3" t="str">
        <f t="shared" si="269"/>
        <v/>
      </c>
      <c r="G3435" s="3" t="str">
        <f>IF(A3435="","",IF(HOUR(A3435)&lt;StartHour,StartHour,IF(HOUR(A3435)&gt;FinishHour,FinishHour,HOUR(A3435))))</f>
        <v/>
      </c>
      <c r="H3435" s="3" t="str">
        <f t="shared" si="270"/>
        <v/>
      </c>
      <c r="I3435" s="33" t="e">
        <f>IF(OR(A3435="",B3435=""),NA(),MAX(0,IF(A3435-B3435=0,SameDayCycleTimeSettingValue,(A3435-B3435) *24)))</f>
        <v>#N/A</v>
      </c>
      <c r="J3435" s="33" t="e">
        <f>IF(OR(A3435="",B3435=""),NA(),MAX(0,IF(A3435-B3435=0,SameDayCycleTimeSettingValue,((A3435-B3435) *24)-(INT((A3435-B3435)) * (24-(FinishHour-StartHour))))))</f>
        <v>#N/A</v>
      </c>
      <c r="K3435" s="3" t="e">
        <f ca="1">IF(OR(A3435&lt;&gt;"",B3435=""),NA(),MAX(0,IF(_xlfn.DAYS(NOW(),B3435)=0,SameDayCycleTimeSettingValue,_xlfn.DAYS(NOW(),B3435))))</f>
        <v>#N/A</v>
      </c>
    </row>
    <row r="3436" spans="1:11" x14ac:dyDescent="0.25">
      <c r="A3436" s="32" t="str">
        <f>IF(AND(TRIM(INDEX(CompletedDateValues,ROW(A3436)))&lt;&gt;"",INDEX(CompletedDateValues,ROW(A3436))&gt;0),INDEX(CompletedDateValues,ROW(A3436)),"")</f>
        <v/>
      </c>
      <c r="B3436" s="32" t="str">
        <f>IF(AND(TRIM(INDEX(StartDateValues,ROW(A3436)))&lt;&gt;"",INDEX(StartDateValues,ROW(A3436))&gt;0),INDEX(StartDateValues,ROW(A3436)),"")</f>
        <v/>
      </c>
      <c r="C3436" s="22" t="str">
        <f t="shared" si="266"/>
        <v/>
      </c>
      <c r="D3436" s="3" t="str">
        <f t="shared" si="267"/>
        <v/>
      </c>
      <c r="E3436" s="3" t="str">
        <f t="shared" si="268"/>
        <v/>
      </c>
      <c r="F3436" s="3" t="str">
        <f t="shared" si="269"/>
        <v/>
      </c>
      <c r="G3436" s="3" t="str">
        <f>IF(A3436="","",IF(HOUR(A3436)&lt;StartHour,StartHour,IF(HOUR(A3436)&gt;FinishHour,FinishHour,HOUR(A3436))))</f>
        <v/>
      </c>
      <c r="H3436" s="3" t="str">
        <f t="shared" si="270"/>
        <v/>
      </c>
      <c r="I3436" s="33" t="e">
        <f>IF(OR(A3436="",B3436=""),NA(),MAX(0,IF(A3436-B3436=0,SameDayCycleTimeSettingValue,(A3436-B3436) *24)))</f>
        <v>#N/A</v>
      </c>
      <c r="J3436" s="33" t="e">
        <f>IF(OR(A3436="",B3436=""),NA(),MAX(0,IF(A3436-B3436=0,SameDayCycleTimeSettingValue,((A3436-B3436) *24)-(INT((A3436-B3436)) * (24-(FinishHour-StartHour))))))</f>
        <v>#N/A</v>
      </c>
      <c r="K3436" s="3" t="e">
        <f ca="1">IF(OR(A3436&lt;&gt;"",B3436=""),NA(),MAX(0,IF(_xlfn.DAYS(NOW(),B3436)=0,SameDayCycleTimeSettingValue,_xlfn.DAYS(NOW(),B3436))))</f>
        <v>#N/A</v>
      </c>
    </row>
    <row r="3437" spans="1:11" x14ac:dyDescent="0.25">
      <c r="A3437" s="32" t="str">
        <f>IF(AND(TRIM(INDEX(CompletedDateValues,ROW(A3437)))&lt;&gt;"",INDEX(CompletedDateValues,ROW(A3437))&gt;0),INDEX(CompletedDateValues,ROW(A3437)),"")</f>
        <v/>
      </c>
      <c r="B3437" s="32" t="str">
        <f>IF(AND(TRIM(INDEX(StartDateValues,ROW(A3437)))&lt;&gt;"",INDEX(StartDateValues,ROW(A3437))&gt;0),INDEX(StartDateValues,ROW(A3437)),"")</f>
        <v/>
      </c>
      <c r="C3437" s="22" t="str">
        <f t="shared" si="266"/>
        <v/>
      </c>
      <c r="D3437" s="3" t="str">
        <f t="shared" si="267"/>
        <v/>
      </c>
      <c r="E3437" s="3" t="str">
        <f t="shared" si="268"/>
        <v/>
      </c>
      <c r="F3437" s="3" t="str">
        <f t="shared" si="269"/>
        <v/>
      </c>
      <c r="G3437" s="3" t="str">
        <f>IF(A3437="","",IF(HOUR(A3437)&lt;StartHour,StartHour,IF(HOUR(A3437)&gt;FinishHour,FinishHour,HOUR(A3437))))</f>
        <v/>
      </c>
      <c r="H3437" s="3" t="str">
        <f t="shared" si="270"/>
        <v/>
      </c>
      <c r="I3437" s="33" t="e">
        <f>IF(OR(A3437="",B3437=""),NA(),MAX(0,IF(A3437-B3437=0,SameDayCycleTimeSettingValue,(A3437-B3437) *24)))</f>
        <v>#N/A</v>
      </c>
      <c r="J3437" s="33" t="e">
        <f>IF(OR(A3437="",B3437=""),NA(),MAX(0,IF(A3437-B3437=0,SameDayCycleTimeSettingValue,((A3437-B3437) *24)-(INT((A3437-B3437)) * (24-(FinishHour-StartHour))))))</f>
        <v>#N/A</v>
      </c>
      <c r="K3437" s="3" t="e">
        <f ca="1">IF(OR(A3437&lt;&gt;"",B3437=""),NA(),MAX(0,IF(_xlfn.DAYS(NOW(),B3437)=0,SameDayCycleTimeSettingValue,_xlfn.DAYS(NOW(),B3437))))</f>
        <v>#N/A</v>
      </c>
    </row>
    <row r="3438" spans="1:11" x14ac:dyDescent="0.25">
      <c r="A3438" s="32" t="str">
        <f>IF(AND(TRIM(INDEX(CompletedDateValues,ROW(A3438)))&lt;&gt;"",INDEX(CompletedDateValues,ROW(A3438))&gt;0),INDEX(CompletedDateValues,ROW(A3438)),"")</f>
        <v/>
      </c>
      <c r="B3438" s="32" t="str">
        <f>IF(AND(TRIM(INDEX(StartDateValues,ROW(A3438)))&lt;&gt;"",INDEX(StartDateValues,ROW(A3438))&gt;0),INDEX(StartDateValues,ROW(A3438)),"")</f>
        <v/>
      </c>
      <c r="C3438" s="22" t="str">
        <f t="shared" si="266"/>
        <v/>
      </c>
      <c r="D3438" s="3" t="str">
        <f t="shared" si="267"/>
        <v/>
      </c>
      <c r="E3438" s="3" t="str">
        <f t="shared" si="268"/>
        <v/>
      </c>
      <c r="F3438" s="3" t="str">
        <f t="shared" si="269"/>
        <v/>
      </c>
      <c r="G3438" s="3" t="str">
        <f>IF(A3438="","",IF(HOUR(A3438)&lt;StartHour,StartHour,IF(HOUR(A3438)&gt;FinishHour,FinishHour,HOUR(A3438))))</f>
        <v/>
      </c>
      <c r="H3438" s="3" t="str">
        <f t="shared" si="270"/>
        <v/>
      </c>
      <c r="I3438" s="33" t="e">
        <f>IF(OR(A3438="",B3438=""),NA(),MAX(0,IF(A3438-B3438=0,SameDayCycleTimeSettingValue,(A3438-B3438) *24)))</f>
        <v>#N/A</v>
      </c>
      <c r="J3438" s="33" t="e">
        <f>IF(OR(A3438="",B3438=""),NA(),MAX(0,IF(A3438-B3438=0,SameDayCycleTimeSettingValue,((A3438-B3438) *24)-(INT((A3438-B3438)) * (24-(FinishHour-StartHour))))))</f>
        <v>#N/A</v>
      </c>
      <c r="K3438" s="3" t="e">
        <f ca="1">IF(OR(A3438&lt;&gt;"",B3438=""),NA(),MAX(0,IF(_xlfn.DAYS(NOW(),B3438)=0,SameDayCycleTimeSettingValue,_xlfn.DAYS(NOW(),B3438))))</f>
        <v>#N/A</v>
      </c>
    </row>
    <row r="3439" spans="1:11" x14ac:dyDescent="0.25">
      <c r="A3439" s="32" t="str">
        <f>IF(AND(TRIM(INDEX(CompletedDateValues,ROW(A3439)))&lt;&gt;"",INDEX(CompletedDateValues,ROW(A3439))&gt;0),INDEX(CompletedDateValues,ROW(A3439)),"")</f>
        <v/>
      </c>
      <c r="B3439" s="32" t="str">
        <f>IF(AND(TRIM(INDEX(StartDateValues,ROW(A3439)))&lt;&gt;"",INDEX(StartDateValues,ROW(A3439))&gt;0),INDEX(StartDateValues,ROW(A3439)),"")</f>
        <v/>
      </c>
      <c r="C3439" s="22" t="str">
        <f t="shared" si="266"/>
        <v/>
      </c>
      <c r="D3439" s="3" t="str">
        <f t="shared" si="267"/>
        <v/>
      </c>
      <c r="E3439" s="3" t="str">
        <f t="shared" si="268"/>
        <v/>
      </c>
      <c r="F3439" s="3" t="str">
        <f t="shared" si="269"/>
        <v/>
      </c>
      <c r="G3439" s="3" t="str">
        <f>IF(A3439="","",IF(HOUR(A3439)&lt;StartHour,StartHour,IF(HOUR(A3439)&gt;FinishHour,FinishHour,HOUR(A3439))))</f>
        <v/>
      </c>
      <c r="H3439" s="3" t="str">
        <f t="shared" si="270"/>
        <v/>
      </c>
      <c r="I3439" s="33" t="e">
        <f>IF(OR(A3439="",B3439=""),NA(),MAX(0,IF(A3439-B3439=0,SameDayCycleTimeSettingValue,(A3439-B3439) *24)))</f>
        <v>#N/A</v>
      </c>
      <c r="J3439" s="33" t="e">
        <f>IF(OR(A3439="",B3439=""),NA(),MAX(0,IF(A3439-B3439=0,SameDayCycleTimeSettingValue,((A3439-B3439) *24)-(INT((A3439-B3439)) * (24-(FinishHour-StartHour))))))</f>
        <v>#N/A</v>
      </c>
      <c r="K3439" s="3" t="e">
        <f ca="1">IF(OR(A3439&lt;&gt;"",B3439=""),NA(),MAX(0,IF(_xlfn.DAYS(NOW(),B3439)=0,SameDayCycleTimeSettingValue,_xlfn.DAYS(NOW(),B3439))))</f>
        <v>#N/A</v>
      </c>
    </row>
    <row r="3440" spans="1:11" x14ac:dyDescent="0.25">
      <c r="A3440" s="32" t="str">
        <f>IF(AND(TRIM(INDEX(CompletedDateValues,ROW(A3440)))&lt;&gt;"",INDEX(CompletedDateValues,ROW(A3440))&gt;0),INDEX(CompletedDateValues,ROW(A3440)),"")</f>
        <v/>
      </c>
      <c r="B3440" s="32" t="str">
        <f>IF(AND(TRIM(INDEX(StartDateValues,ROW(A3440)))&lt;&gt;"",INDEX(StartDateValues,ROW(A3440))&gt;0),INDEX(StartDateValues,ROW(A3440)),"")</f>
        <v/>
      </c>
      <c r="C3440" s="22" t="str">
        <f t="shared" si="266"/>
        <v/>
      </c>
      <c r="D3440" s="3" t="str">
        <f t="shared" si="267"/>
        <v/>
      </c>
      <c r="E3440" s="3" t="str">
        <f t="shared" si="268"/>
        <v/>
      </c>
      <c r="F3440" s="3" t="str">
        <f t="shared" si="269"/>
        <v/>
      </c>
      <c r="G3440" s="3" t="str">
        <f>IF(A3440="","",IF(HOUR(A3440)&lt;StartHour,StartHour,IF(HOUR(A3440)&gt;FinishHour,FinishHour,HOUR(A3440))))</f>
        <v/>
      </c>
      <c r="H3440" s="3" t="str">
        <f t="shared" si="270"/>
        <v/>
      </c>
      <c r="I3440" s="33" t="e">
        <f>IF(OR(A3440="",B3440=""),NA(),MAX(0,IF(A3440-B3440=0,SameDayCycleTimeSettingValue,(A3440-B3440) *24)))</f>
        <v>#N/A</v>
      </c>
      <c r="J3440" s="33" t="e">
        <f>IF(OR(A3440="",B3440=""),NA(),MAX(0,IF(A3440-B3440=0,SameDayCycleTimeSettingValue,((A3440-B3440) *24)-(INT((A3440-B3440)) * (24-(FinishHour-StartHour))))))</f>
        <v>#N/A</v>
      </c>
      <c r="K3440" s="3" t="e">
        <f ca="1">IF(OR(A3440&lt;&gt;"",B3440=""),NA(),MAX(0,IF(_xlfn.DAYS(NOW(),B3440)=0,SameDayCycleTimeSettingValue,_xlfn.DAYS(NOW(),B3440))))</f>
        <v>#N/A</v>
      </c>
    </row>
    <row r="3441" spans="1:11" x14ac:dyDescent="0.25">
      <c r="A3441" s="32" t="str">
        <f>IF(AND(TRIM(INDEX(CompletedDateValues,ROW(A3441)))&lt;&gt;"",INDEX(CompletedDateValues,ROW(A3441))&gt;0),INDEX(CompletedDateValues,ROW(A3441)),"")</f>
        <v/>
      </c>
      <c r="B3441" s="32" t="str">
        <f>IF(AND(TRIM(INDEX(StartDateValues,ROW(A3441)))&lt;&gt;"",INDEX(StartDateValues,ROW(A3441))&gt;0),INDEX(StartDateValues,ROW(A3441)),"")</f>
        <v/>
      </c>
      <c r="C3441" s="22" t="str">
        <f t="shared" si="266"/>
        <v/>
      </c>
      <c r="D3441" s="3" t="str">
        <f t="shared" si="267"/>
        <v/>
      </c>
      <c r="E3441" s="3" t="str">
        <f t="shared" si="268"/>
        <v/>
      </c>
      <c r="F3441" s="3" t="str">
        <f t="shared" si="269"/>
        <v/>
      </c>
      <c r="G3441" s="3" t="str">
        <f>IF(A3441="","",IF(HOUR(A3441)&lt;StartHour,StartHour,IF(HOUR(A3441)&gt;FinishHour,FinishHour,HOUR(A3441))))</f>
        <v/>
      </c>
      <c r="H3441" s="3" t="str">
        <f t="shared" si="270"/>
        <v/>
      </c>
      <c r="I3441" s="33" t="e">
        <f>IF(OR(A3441="",B3441=""),NA(),MAX(0,IF(A3441-B3441=0,SameDayCycleTimeSettingValue,(A3441-B3441) *24)))</f>
        <v>#N/A</v>
      </c>
      <c r="J3441" s="33" t="e">
        <f>IF(OR(A3441="",B3441=""),NA(),MAX(0,IF(A3441-B3441=0,SameDayCycleTimeSettingValue,((A3441-B3441) *24)-(INT((A3441-B3441)) * (24-(FinishHour-StartHour))))))</f>
        <v>#N/A</v>
      </c>
      <c r="K3441" s="3" t="e">
        <f ca="1">IF(OR(A3441&lt;&gt;"",B3441=""),NA(),MAX(0,IF(_xlfn.DAYS(NOW(),B3441)=0,SameDayCycleTimeSettingValue,_xlfn.DAYS(NOW(),B3441))))</f>
        <v>#N/A</v>
      </c>
    </row>
    <row r="3442" spans="1:11" x14ac:dyDescent="0.25">
      <c r="A3442" s="32" t="str">
        <f>IF(AND(TRIM(INDEX(CompletedDateValues,ROW(A3442)))&lt;&gt;"",INDEX(CompletedDateValues,ROW(A3442))&gt;0),INDEX(CompletedDateValues,ROW(A3442)),"")</f>
        <v/>
      </c>
      <c r="B3442" s="32" t="str">
        <f>IF(AND(TRIM(INDEX(StartDateValues,ROW(A3442)))&lt;&gt;"",INDEX(StartDateValues,ROW(A3442))&gt;0),INDEX(StartDateValues,ROW(A3442)),"")</f>
        <v/>
      </c>
      <c r="C3442" s="22" t="str">
        <f t="shared" si="266"/>
        <v/>
      </c>
      <c r="D3442" s="3" t="str">
        <f t="shared" si="267"/>
        <v/>
      </c>
      <c r="E3442" s="3" t="str">
        <f t="shared" si="268"/>
        <v/>
      </c>
      <c r="F3442" s="3" t="str">
        <f t="shared" si="269"/>
        <v/>
      </c>
      <c r="G3442" s="3" t="str">
        <f>IF(A3442="","",IF(HOUR(A3442)&lt;StartHour,StartHour,IF(HOUR(A3442)&gt;FinishHour,FinishHour,HOUR(A3442))))</f>
        <v/>
      </c>
      <c r="H3442" s="3" t="str">
        <f t="shared" si="270"/>
        <v/>
      </c>
      <c r="I3442" s="33" t="e">
        <f>IF(OR(A3442="",B3442=""),NA(),MAX(0,IF(A3442-B3442=0,SameDayCycleTimeSettingValue,(A3442-B3442) *24)))</f>
        <v>#N/A</v>
      </c>
      <c r="J3442" s="33" t="e">
        <f>IF(OR(A3442="",B3442=""),NA(),MAX(0,IF(A3442-B3442=0,SameDayCycleTimeSettingValue,((A3442-B3442) *24)-(INT((A3442-B3442)) * (24-(FinishHour-StartHour))))))</f>
        <v>#N/A</v>
      </c>
      <c r="K3442" s="3" t="e">
        <f ca="1">IF(OR(A3442&lt;&gt;"",B3442=""),NA(),MAX(0,IF(_xlfn.DAYS(NOW(),B3442)=0,SameDayCycleTimeSettingValue,_xlfn.DAYS(NOW(),B3442))))</f>
        <v>#N/A</v>
      </c>
    </row>
    <row r="3443" spans="1:11" x14ac:dyDescent="0.25">
      <c r="A3443" s="32" t="str">
        <f>IF(AND(TRIM(INDEX(CompletedDateValues,ROW(A3443)))&lt;&gt;"",INDEX(CompletedDateValues,ROW(A3443))&gt;0),INDEX(CompletedDateValues,ROW(A3443)),"")</f>
        <v/>
      </c>
      <c r="B3443" s="32" t="str">
        <f>IF(AND(TRIM(INDEX(StartDateValues,ROW(A3443)))&lt;&gt;"",INDEX(StartDateValues,ROW(A3443))&gt;0),INDEX(StartDateValues,ROW(A3443)),"")</f>
        <v/>
      </c>
      <c r="C3443" s="22" t="str">
        <f t="shared" si="266"/>
        <v/>
      </c>
      <c r="D3443" s="3" t="str">
        <f t="shared" si="267"/>
        <v/>
      </c>
      <c r="E3443" s="3" t="str">
        <f t="shared" si="268"/>
        <v/>
      </c>
      <c r="F3443" s="3" t="str">
        <f t="shared" si="269"/>
        <v/>
      </c>
      <c r="G3443" s="3" t="str">
        <f>IF(A3443="","",IF(HOUR(A3443)&lt;StartHour,StartHour,IF(HOUR(A3443)&gt;FinishHour,FinishHour,HOUR(A3443))))</f>
        <v/>
      </c>
      <c r="H3443" s="3" t="str">
        <f t="shared" si="270"/>
        <v/>
      </c>
      <c r="I3443" s="33" t="e">
        <f>IF(OR(A3443="",B3443=""),NA(),MAX(0,IF(A3443-B3443=0,SameDayCycleTimeSettingValue,(A3443-B3443) *24)))</f>
        <v>#N/A</v>
      </c>
      <c r="J3443" s="33" t="e">
        <f>IF(OR(A3443="",B3443=""),NA(),MAX(0,IF(A3443-B3443=0,SameDayCycleTimeSettingValue,((A3443-B3443) *24)-(INT((A3443-B3443)) * (24-(FinishHour-StartHour))))))</f>
        <v>#N/A</v>
      </c>
      <c r="K3443" s="3" t="e">
        <f ca="1">IF(OR(A3443&lt;&gt;"",B3443=""),NA(),MAX(0,IF(_xlfn.DAYS(NOW(),B3443)=0,SameDayCycleTimeSettingValue,_xlfn.DAYS(NOW(),B3443))))</f>
        <v>#N/A</v>
      </c>
    </row>
    <row r="3444" spans="1:11" x14ac:dyDescent="0.25">
      <c r="A3444" s="32" t="str">
        <f>IF(AND(TRIM(INDEX(CompletedDateValues,ROW(A3444)))&lt;&gt;"",INDEX(CompletedDateValues,ROW(A3444))&gt;0),INDEX(CompletedDateValues,ROW(A3444)),"")</f>
        <v/>
      </c>
      <c r="B3444" s="32" t="str">
        <f>IF(AND(TRIM(INDEX(StartDateValues,ROW(A3444)))&lt;&gt;"",INDEX(StartDateValues,ROW(A3444))&gt;0),INDEX(StartDateValues,ROW(A3444)),"")</f>
        <v/>
      </c>
      <c r="C3444" s="22" t="str">
        <f t="shared" si="266"/>
        <v/>
      </c>
      <c r="D3444" s="3" t="str">
        <f t="shared" si="267"/>
        <v/>
      </c>
      <c r="E3444" s="3" t="str">
        <f t="shared" si="268"/>
        <v/>
      </c>
      <c r="F3444" s="3" t="str">
        <f t="shared" si="269"/>
        <v/>
      </c>
      <c r="G3444" s="3" t="str">
        <f>IF(A3444="","",IF(HOUR(A3444)&lt;StartHour,StartHour,IF(HOUR(A3444)&gt;FinishHour,FinishHour,HOUR(A3444))))</f>
        <v/>
      </c>
      <c r="H3444" s="3" t="str">
        <f t="shared" si="270"/>
        <v/>
      </c>
      <c r="I3444" s="33" t="e">
        <f>IF(OR(A3444="",B3444=""),NA(),MAX(0,IF(A3444-B3444=0,SameDayCycleTimeSettingValue,(A3444-B3444) *24)))</f>
        <v>#N/A</v>
      </c>
      <c r="J3444" s="33" t="e">
        <f>IF(OR(A3444="",B3444=""),NA(),MAX(0,IF(A3444-B3444=0,SameDayCycleTimeSettingValue,((A3444-B3444) *24)-(INT((A3444-B3444)) * (24-(FinishHour-StartHour))))))</f>
        <v>#N/A</v>
      </c>
      <c r="K3444" s="3" t="e">
        <f ca="1">IF(OR(A3444&lt;&gt;"",B3444=""),NA(),MAX(0,IF(_xlfn.DAYS(NOW(),B3444)=0,SameDayCycleTimeSettingValue,_xlfn.DAYS(NOW(),B3444))))</f>
        <v>#N/A</v>
      </c>
    </row>
    <row r="3445" spans="1:11" x14ac:dyDescent="0.25">
      <c r="A3445" s="32" t="str">
        <f>IF(AND(TRIM(INDEX(CompletedDateValues,ROW(A3445)))&lt;&gt;"",INDEX(CompletedDateValues,ROW(A3445))&gt;0),INDEX(CompletedDateValues,ROW(A3445)),"")</f>
        <v/>
      </c>
      <c r="B3445" s="32" t="str">
        <f>IF(AND(TRIM(INDEX(StartDateValues,ROW(A3445)))&lt;&gt;"",INDEX(StartDateValues,ROW(A3445))&gt;0),INDEX(StartDateValues,ROW(A3445)),"")</f>
        <v/>
      </c>
      <c r="C3445" s="22" t="str">
        <f t="shared" si="266"/>
        <v/>
      </c>
      <c r="D3445" s="3" t="str">
        <f t="shared" si="267"/>
        <v/>
      </c>
      <c r="E3445" s="3" t="str">
        <f t="shared" si="268"/>
        <v/>
      </c>
      <c r="F3445" s="3" t="str">
        <f t="shared" si="269"/>
        <v/>
      </c>
      <c r="G3445" s="3" t="str">
        <f>IF(A3445="","",IF(HOUR(A3445)&lt;StartHour,StartHour,IF(HOUR(A3445)&gt;FinishHour,FinishHour,HOUR(A3445))))</f>
        <v/>
      </c>
      <c r="H3445" s="3" t="str">
        <f t="shared" si="270"/>
        <v/>
      </c>
      <c r="I3445" s="33" t="e">
        <f>IF(OR(A3445="",B3445=""),NA(),MAX(0,IF(A3445-B3445=0,SameDayCycleTimeSettingValue,(A3445-B3445) *24)))</f>
        <v>#N/A</v>
      </c>
      <c r="J3445" s="33" t="e">
        <f>IF(OR(A3445="",B3445=""),NA(),MAX(0,IF(A3445-B3445=0,SameDayCycleTimeSettingValue,((A3445-B3445) *24)-(INT((A3445-B3445)) * (24-(FinishHour-StartHour))))))</f>
        <v>#N/A</v>
      </c>
      <c r="K3445" s="3" t="e">
        <f ca="1">IF(OR(A3445&lt;&gt;"",B3445=""),NA(),MAX(0,IF(_xlfn.DAYS(NOW(),B3445)=0,SameDayCycleTimeSettingValue,_xlfn.DAYS(NOW(),B3445))))</f>
        <v>#N/A</v>
      </c>
    </row>
    <row r="3446" spans="1:11" x14ac:dyDescent="0.25">
      <c r="A3446" s="32" t="str">
        <f>IF(AND(TRIM(INDEX(CompletedDateValues,ROW(A3446)))&lt;&gt;"",INDEX(CompletedDateValues,ROW(A3446))&gt;0),INDEX(CompletedDateValues,ROW(A3446)),"")</f>
        <v/>
      </c>
      <c r="B3446" s="32" t="str">
        <f>IF(AND(TRIM(INDEX(StartDateValues,ROW(A3446)))&lt;&gt;"",INDEX(StartDateValues,ROW(A3446))&gt;0),INDEX(StartDateValues,ROW(A3446)),"")</f>
        <v/>
      </c>
      <c r="C3446" s="22" t="str">
        <f t="shared" si="266"/>
        <v/>
      </c>
      <c r="D3446" s="3" t="str">
        <f t="shared" si="267"/>
        <v/>
      </c>
      <c r="E3446" s="3" t="str">
        <f t="shared" si="268"/>
        <v/>
      </c>
      <c r="F3446" s="3" t="str">
        <f t="shared" si="269"/>
        <v/>
      </c>
      <c r="G3446" s="3" t="str">
        <f>IF(A3446="","",IF(HOUR(A3446)&lt;StartHour,StartHour,IF(HOUR(A3446)&gt;FinishHour,FinishHour,HOUR(A3446))))</f>
        <v/>
      </c>
      <c r="H3446" s="3" t="str">
        <f t="shared" si="270"/>
        <v/>
      </c>
      <c r="I3446" s="33" t="e">
        <f>IF(OR(A3446="",B3446=""),NA(),MAX(0,IF(A3446-B3446=0,SameDayCycleTimeSettingValue,(A3446-B3446) *24)))</f>
        <v>#N/A</v>
      </c>
      <c r="J3446" s="33" t="e">
        <f>IF(OR(A3446="",B3446=""),NA(),MAX(0,IF(A3446-B3446=0,SameDayCycleTimeSettingValue,((A3446-B3446) *24)-(INT((A3446-B3446)) * (24-(FinishHour-StartHour))))))</f>
        <v>#N/A</v>
      </c>
      <c r="K3446" s="3" t="e">
        <f ca="1">IF(OR(A3446&lt;&gt;"",B3446=""),NA(),MAX(0,IF(_xlfn.DAYS(NOW(),B3446)=0,SameDayCycleTimeSettingValue,_xlfn.DAYS(NOW(),B3446))))</f>
        <v>#N/A</v>
      </c>
    </row>
    <row r="3447" spans="1:11" x14ac:dyDescent="0.25">
      <c r="A3447" s="32" t="str">
        <f>IF(AND(TRIM(INDEX(CompletedDateValues,ROW(A3447)))&lt;&gt;"",INDEX(CompletedDateValues,ROW(A3447))&gt;0),INDEX(CompletedDateValues,ROW(A3447)),"")</f>
        <v/>
      </c>
      <c r="B3447" s="32" t="str">
        <f>IF(AND(TRIM(INDEX(StartDateValues,ROW(A3447)))&lt;&gt;"",INDEX(StartDateValues,ROW(A3447))&gt;0),INDEX(StartDateValues,ROW(A3447)),"")</f>
        <v/>
      </c>
      <c r="C3447" s="22" t="str">
        <f t="shared" si="266"/>
        <v/>
      </c>
      <c r="D3447" s="3" t="str">
        <f t="shared" si="267"/>
        <v/>
      </c>
      <c r="E3447" s="3" t="str">
        <f t="shared" si="268"/>
        <v/>
      </c>
      <c r="F3447" s="3" t="str">
        <f t="shared" si="269"/>
        <v/>
      </c>
      <c r="G3447" s="3" t="str">
        <f>IF(A3447="","",IF(HOUR(A3447)&lt;StartHour,StartHour,IF(HOUR(A3447)&gt;FinishHour,FinishHour,HOUR(A3447))))</f>
        <v/>
      </c>
      <c r="H3447" s="3" t="str">
        <f t="shared" si="270"/>
        <v/>
      </c>
      <c r="I3447" s="33" t="e">
        <f>IF(OR(A3447="",B3447=""),NA(),MAX(0,IF(A3447-B3447=0,SameDayCycleTimeSettingValue,(A3447-B3447) *24)))</f>
        <v>#N/A</v>
      </c>
      <c r="J3447" s="33" t="e">
        <f>IF(OR(A3447="",B3447=""),NA(),MAX(0,IF(A3447-B3447=0,SameDayCycleTimeSettingValue,((A3447-B3447) *24)-(INT((A3447-B3447)) * (24-(FinishHour-StartHour))))))</f>
        <v>#N/A</v>
      </c>
      <c r="K3447" s="3" t="e">
        <f ca="1">IF(OR(A3447&lt;&gt;"",B3447=""),NA(),MAX(0,IF(_xlfn.DAYS(NOW(),B3447)=0,SameDayCycleTimeSettingValue,_xlfn.DAYS(NOW(),B3447))))</f>
        <v>#N/A</v>
      </c>
    </row>
    <row r="3448" spans="1:11" x14ac:dyDescent="0.25">
      <c r="A3448" s="32" t="str">
        <f>IF(AND(TRIM(INDEX(CompletedDateValues,ROW(A3448)))&lt;&gt;"",INDEX(CompletedDateValues,ROW(A3448))&gt;0),INDEX(CompletedDateValues,ROW(A3448)),"")</f>
        <v/>
      </c>
      <c r="B3448" s="32" t="str">
        <f>IF(AND(TRIM(INDEX(StartDateValues,ROW(A3448)))&lt;&gt;"",INDEX(StartDateValues,ROW(A3448))&gt;0),INDEX(StartDateValues,ROW(A3448)),"")</f>
        <v/>
      </c>
      <c r="C3448" s="22" t="str">
        <f t="shared" si="266"/>
        <v/>
      </c>
      <c r="D3448" s="3" t="str">
        <f t="shared" si="267"/>
        <v/>
      </c>
      <c r="E3448" s="3" t="str">
        <f t="shared" si="268"/>
        <v/>
      </c>
      <c r="F3448" s="3" t="str">
        <f t="shared" si="269"/>
        <v/>
      </c>
      <c r="G3448" s="3" t="str">
        <f>IF(A3448="","",IF(HOUR(A3448)&lt;StartHour,StartHour,IF(HOUR(A3448)&gt;FinishHour,FinishHour,HOUR(A3448))))</f>
        <v/>
      </c>
      <c r="H3448" s="3" t="str">
        <f t="shared" si="270"/>
        <v/>
      </c>
      <c r="I3448" s="33" t="e">
        <f>IF(OR(A3448="",B3448=""),NA(),MAX(0,IF(A3448-B3448=0,SameDayCycleTimeSettingValue,(A3448-B3448) *24)))</f>
        <v>#N/A</v>
      </c>
      <c r="J3448" s="33" t="e">
        <f>IF(OR(A3448="",B3448=""),NA(),MAX(0,IF(A3448-B3448=0,SameDayCycleTimeSettingValue,((A3448-B3448) *24)-(INT((A3448-B3448)) * (24-(FinishHour-StartHour))))))</f>
        <v>#N/A</v>
      </c>
      <c r="K3448" s="3" t="e">
        <f ca="1">IF(OR(A3448&lt;&gt;"",B3448=""),NA(),MAX(0,IF(_xlfn.DAYS(NOW(),B3448)=0,SameDayCycleTimeSettingValue,_xlfn.DAYS(NOW(),B3448))))</f>
        <v>#N/A</v>
      </c>
    </row>
    <row r="3449" spans="1:11" x14ac:dyDescent="0.25">
      <c r="A3449" s="32" t="str">
        <f>IF(AND(TRIM(INDEX(CompletedDateValues,ROW(A3449)))&lt;&gt;"",INDEX(CompletedDateValues,ROW(A3449))&gt;0),INDEX(CompletedDateValues,ROW(A3449)),"")</f>
        <v/>
      </c>
      <c r="B3449" s="32" t="str">
        <f>IF(AND(TRIM(INDEX(StartDateValues,ROW(A3449)))&lt;&gt;"",INDEX(StartDateValues,ROW(A3449))&gt;0),INDEX(StartDateValues,ROW(A3449)),"")</f>
        <v/>
      </c>
      <c r="C3449" s="22" t="str">
        <f t="shared" si="266"/>
        <v/>
      </c>
      <c r="D3449" s="3" t="str">
        <f t="shared" si="267"/>
        <v/>
      </c>
      <c r="E3449" s="3" t="str">
        <f t="shared" si="268"/>
        <v/>
      </c>
      <c r="F3449" s="3" t="str">
        <f t="shared" si="269"/>
        <v/>
      </c>
      <c r="G3449" s="3" t="str">
        <f>IF(A3449="","",IF(HOUR(A3449)&lt;StartHour,StartHour,IF(HOUR(A3449)&gt;FinishHour,FinishHour,HOUR(A3449))))</f>
        <v/>
      </c>
      <c r="H3449" s="3" t="str">
        <f t="shared" si="270"/>
        <v/>
      </c>
      <c r="I3449" s="33" t="e">
        <f>IF(OR(A3449="",B3449=""),NA(),MAX(0,IF(A3449-B3449=0,SameDayCycleTimeSettingValue,(A3449-B3449) *24)))</f>
        <v>#N/A</v>
      </c>
      <c r="J3449" s="33" t="e">
        <f>IF(OR(A3449="",B3449=""),NA(),MAX(0,IF(A3449-B3449=0,SameDayCycleTimeSettingValue,((A3449-B3449) *24)-(INT((A3449-B3449)) * (24-(FinishHour-StartHour))))))</f>
        <v>#N/A</v>
      </c>
      <c r="K3449" s="3" t="e">
        <f ca="1">IF(OR(A3449&lt;&gt;"",B3449=""),NA(),MAX(0,IF(_xlfn.DAYS(NOW(),B3449)=0,SameDayCycleTimeSettingValue,_xlfn.DAYS(NOW(),B3449))))</f>
        <v>#N/A</v>
      </c>
    </row>
    <row r="3450" spans="1:11" x14ac:dyDescent="0.25">
      <c r="A3450" s="32" t="str">
        <f>IF(AND(TRIM(INDEX(CompletedDateValues,ROW(A3450)))&lt;&gt;"",INDEX(CompletedDateValues,ROW(A3450))&gt;0),INDEX(CompletedDateValues,ROW(A3450)),"")</f>
        <v/>
      </c>
      <c r="B3450" s="32" t="str">
        <f>IF(AND(TRIM(INDEX(StartDateValues,ROW(A3450)))&lt;&gt;"",INDEX(StartDateValues,ROW(A3450))&gt;0),INDEX(StartDateValues,ROW(A3450)),"")</f>
        <v/>
      </c>
      <c r="C3450" s="22" t="str">
        <f t="shared" si="266"/>
        <v/>
      </c>
      <c r="D3450" s="3" t="str">
        <f t="shared" si="267"/>
        <v/>
      </c>
      <c r="E3450" s="3" t="str">
        <f t="shared" si="268"/>
        <v/>
      </c>
      <c r="F3450" s="3" t="str">
        <f t="shared" si="269"/>
        <v/>
      </c>
      <c r="G3450" s="3" t="str">
        <f>IF(A3450="","",IF(HOUR(A3450)&lt;StartHour,StartHour,IF(HOUR(A3450)&gt;FinishHour,FinishHour,HOUR(A3450))))</f>
        <v/>
      </c>
      <c r="H3450" s="3" t="str">
        <f t="shared" si="270"/>
        <v/>
      </c>
      <c r="I3450" s="33" t="e">
        <f>IF(OR(A3450="",B3450=""),NA(),MAX(0,IF(A3450-B3450=0,SameDayCycleTimeSettingValue,(A3450-B3450) *24)))</f>
        <v>#N/A</v>
      </c>
      <c r="J3450" s="33" t="e">
        <f>IF(OR(A3450="",B3450=""),NA(),MAX(0,IF(A3450-B3450=0,SameDayCycleTimeSettingValue,((A3450-B3450) *24)-(INT((A3450-B3450)) * (24-(FinishHour-StartHour))))))</f>
        <v>#N/A</v>
      </c>
      <c r="K3450" s="3" t="e">
        <f ca="1">IF(OR(A3450&lt;&gt;"",B3450=""),NA(),MAX(0,IF(_xlfn.DAYS(NOW(),B3450)=0,SameDayCycleTimeSettingValue,_xlfn.DAYS(NOW(),B3450))))</f>
        <v>#N/A</v>
      </c>
    </row>
    <row r="3451" spans="1:11" x14ac:dyDescent="0.25">
      <c r="A3451" s="32" t="str">
        <f>IF(AND(TRIM(INDEX(CompletedDateValues,ROW(A3451)))&lt;&gt;"",INDEX(CompletedDateValues,ROW(A3451))&gt;0),INDEX(CompletedDateValues,ROW(A3451)),"")</f>
        <v/>
      </c>
      <c r="B3451" s="32" t="str">
        <f>IF(AND(TRIM(INDEX(StartDateValues,ROW(A3451)))&lt;&gt;"",INDEX(StartDateValues,ROW(A3451))&gt;0),INDEX(StartDateValues,ROW(A3451)),"")</f>
        <v/>
      </c>
      <c r="C3451" s="22" t="str">
        <f t="shared" si="266"/>
        <v/>
      </c>
      <c r="D3451" s="3" t="str">
        <f t="shared" si="267"/>
        <v/>
      </c>
      <c r="E3451" s="3" t="str">
        <f t="shared" si="268"/>
        <v/>
      </c>
      <c r="F3451" s="3" t="str">
        <f t="shared" si="269"/>
        <v/>
      </c>
      <c r="G3451" s="3" t="str">
        <f>IF(A3451="","",IF(HOUR(A3451)&lt;StartHour,StartHour,IF(HOUR(A3451)&gt;FinishHour,FinishHour,HOUR(A3451))))</f>
        <v/>
      </c>
      <c r="H3451" s="3" t="str">
        <f t="shared" si="270"/>
        <v/>
      </c>
      <c r="I3451" s="33" t="e">
        <f>IF(OR(A3451="",B3451=""),NA(),MAX(0,IF(A3451-B3451=0,SameDayCycleTimeSettingValue,(A3451-B3451) *24)))</f>
        <v>#N/A</v>
      </c>
      <c r="J3451" s="33" t="e">
        <f>IF(OR(A3451="",B3451=""),NA(),MAX(0,IF(A3451-B3451=0,SameDayCycleTimeSettingValue,((A3451-B3451) *24)-(INT((A3451-B3451)) * (24-(FinishHour-StartHour))))))</f>
        <v>#N/A</v>
      </c>
      <c r="K3451" s="3" t="e">
        <f ca="1">IF(OR(A3451&lt;&gt;"",B3451=""),NA(),MAX(0,IF(_xlfn.DAYS(NOW(),B3451)=0,SameDayCycleTimeSettingValue,_xlfn.DAYS(NOW(),B3451))))</f>
        <v>#N/A</v>
      </c>
    </row>
    <row r="3452" spans="1:11" x14ac:dyDescent="0.25">
      <c r="A3452" s="32" t="str">
        <f>IF(AND(TRIM(INDEX(CompletedDateValues,ROW(A3452)))&lt;&gt;"",INDEX(CompletedDateValues,ROW(A3452))&gt;0),INDEX(CompletedDateValues,ROW(A3452)),"")</f>
        <v/>
      </c>
      <c r="B3452" s="32" t="str">
        <f>IF(AND(TRIM(INDEX(StartDateValues,ROW(A3452)))&lt;&gt;"",INDEX(StartDateValues,ROW(A3452))&gt;0),INDEX(StartDateValues,ROW(A3452)),"")</f>
        <v/>
      </c>
      <c r="C3452" s="22" t="str">
        <f t="shared" si="266"/>
        <v/>
      </c>
      <c r="D3452" s="3" t="str">
        <f t="shared" si="267"/>
        <v/>
      </c>
      <c r="E3452" s="3" t="str">
        <f t="shared" si="268"/>
        <v/>
      </c>
      <c r="F3452" s="3" t="str">
        <f t="shared" si="269"/>
        <v/>
      </c>
      <c r="G3452" s="3" t="str">
        <f>IF(A3452="","",IF(HOUR(A3452)&lt;StartHour,StartHour,IF(HOUR(A3452)&gt;FinishHour,FinishHour,HOUR(A3452))))</f>
        <v/>
      </c>
      <c r="H3452" s="3" t="str">
        <f t="shared" si="270"/>
        <v/>
      </c>
      <c r="I3452" s="33" t="e">
        <f>IF(OR(A3452="",B3452=""),NA(),MAX(0,IF(A3452-B3452=0,SameDayCycleTimeSettingValue,(A3452-B3452) *24)))</f>
        <v>#N/A</v>
      </c>
      <c r="J3452" s="33" t="e">
        <f>IF(OR(A3452="",B3452=""),NA(),MAX(0,IF(A3452-B3452=0,SameDayCycleTimeSettingValue,((A3452-B3452) *24)-(INT((A3452-B3452)) * (24-(FinishHour-StartHour))))))</f>
        <v>#N/A</v>
      </c>
      <c r="K3452" s="3" t="e">
        <f ca="1">IF(OR(A3452&lt;&gt;"",B3452=""),NA(),MAX(0,IF(_xlfn.DAYS(NOW(),B3452)=0,SameDayCycleTimeSettingValue,_xlfn.DAYS(NOW(),B3452))))</f>
        <v>#N/A</v>
      </c>
    </row>
    <row r="3453" spans="1:11" x14ac:dyDescent="0.25">
      <c r="A3453" s="32" t="str">
        <f>IF(AND(TRIM(INDEX(CompletedDateValues,ROW(A3453)))&lt;&gt;"",INDEX(CompletedDateValues,ROW(A3453))&gt;0),INDEX(CompletedDateValues,ROW(A3453)),"")</f>
        <v/>
      </c>
      <c r="B3453" s="32" t="str">
        <f>IF(AND(TRIM(INDEX(StartDateValues,ROW(A3453)))&lt;&gt;"",INDEX(StartDateValues,ROW(A3453))&gt;0),INDEX(StartDateValues,ROW(A3453)),"")</f>
        <v/>
      </c>
      <c r="C3453" s="22" t="str">
        <f t="shared" si="266"/>
        <v/>
      </c>
      <c r="D3453" s="3" t="str">
        <f t="shared" si="267"/>
        <v/>
      </c>
      <c r="E3453" s="3" t="str">
        <f t="shared" si="268"/>
        <v/>
      </c>
      <c r="F3453" s="3" t="str">
        <f t="shared" si="269"/>
        <v/>
      </c>
      <c r="G3453" s="3" t="str">
        <f>IF(A3453="","",IF(HOUR(A3453)&lt;StartHour,StartHour,IF(HOUR(A3453)&gt;FinishHour,FinishHour,HOUR(A3453))))</f>
        <v/>
      </c>
      <c r="H3453" s="3" t="str">
        <f t="shared" si="270"/>
        <v/>
      </c>
      <c r="I3453" s="33" t="e">
        <f>IF(OR(A3453="",B3453=""),NA(),MAX(0,IF(A3453-B3453=0,SameDayCycleTimeSettingValue,(A3453-B3453) *24)))</f>
        <v>#N/A</v>
      </c>
      <c r="J3453" s="33" t="e">
        <f>IF(OR(A3453="",B3453=""),NA(),MAX(0,IF(A3453-B3453=0,SameDayCycleTimeSettingValue,((A3453-B3453) *24)-(INT((A3453-B3453)) * (24-(FinishHour-StartHour))))))</f>
        <v>#N/A</v>
      </c>
      <c r="K3453" s="3" t="e">
        <f ca="1">IF(OR(A3453&lt;&gt;"",B3453=""),NA(),MAX(0,IF(_xlfn.DAYS(NOW(),B3453)=0,SameDayCycleTimeSettingValue,_xlfn.DAYS(NOW(),B3453))))</f>
        <v>#N/A</v>
      </c>
    </row>
    <row r="3454" spans="1:11" x14ac:dyDescent="0.25">
      <c r="A3454" s="32" t="str">
        <f>IF(AND(TRIM(INDEX(CompletedDateValues,ROW(A3454)))&lt;&gt;"",INDEX(CompletedDateValues,ROW(A3454))&gt;0),INDEX(CompletedDateValues,ROW(A3454)),"")</f>
        <v/>
      </c>
      <c r="B3454" s="32" t="str">
        <f>IF(AND(TRIM(INDEX(StartDateValues,ROW(A3454)))&lt;&gt;"",INDEX(StartDateValues,ROW(A3454))&gt;0),INDEX(StartDateValues,ROW(A3454)),"")</f>
        <v/>
      </c>
      <c r="C3454" s="22" t="str">
        <f t="shared" si="266"/>
        <v/>
      </c>
      <c r="D3454" s="3" t="str">
        <f t="shared" si="267"/>
        <v/>
      </c>
      <c r="E3454" s="3" t="str">
        <f t="shared" si="268"/>
        <v/>
      </c>
      <c r="F3454" s="3" t="str">
        <f t="shared" si="269"/>
        <v/>
      </c>
      <c r="G3454" s="3" t="str">
        <f>IF(A3454="","",IF(HOUR(A3454)&lt;StartHour,StartHour,IF(HOUR(A3454)&gt;FinishHour,FinishHour,HOUR(A3454))))</f>
        <v/>
      </c>
      <c r="H3454" s="3" t="str">
        <f t="shared" si="270"/>
        <v/>
      </c>
      <c r="I3454" s="33" t="e">
        <f>IF(OR(A3454="",B3454=""),NA(),MAX(0,IF(A3454-B3454=0,SameDayCycleTimeSettingValue,(A3454-B3454) *24)))</f>
        <v>#N/A</v>
      </c>
      <c r="J3454" s="33" t="e">
        <f>IF(OR(A3454="",B3454=""),NA(),MAX(0,IF(A3454-B3454=0,SameDayCycleTimeSettingValue,((A3454-B3454) *24)-(INT((A3454-B3454)) * (24-(FinishHour-StartHour))))))</f>
        <v>#N/A</v>
      </c>
      <c r="K3454" s="3" t="e">
        <f ca="1">IF(OR(A3454&lt;&gt;"",B3454=""),NA(),MAX(0,IF(_xlfn.DAYS(NOW(),B3454)=0,SameDayCycleTimeSettingValue,_xlfn.DAYS(NOW(),B3454))))</f>
        <v>#N/A</v>
      </c>
    </row>
    <row r="3455" spans="1:11" x14ac:dyDescent="0.25">
      <c r="A3455" s="32" t="str">
        <f>IF(AND(TRIM(INDEX(CompletedDateValues,ROW(A3455)))&lt;&gt;"",INDEX(CompletedDateValues,ROW(A3455))&gt;0),INDEX(CompletedDateValues,ROW(A3455)),"")</f>
        <v/>
      </c>
      <c r="B3455" s="32" t="str">
        <f>IF(AND(TRIM(INDEX(StartDateValues,ROW(A3455)))&lt;&gt;"",INDEX(StartDateValues,ROW(A3455))&gt;0),INDEX(StartDateValues,ROW(A3455)),"")</f>
        <v/>
      </c>
      <c r="C3455" s="22" t="str">
        <f t="shared" si="266"/>
        <v/>
      </c>
      <c r="D3455" s="3" t="str">
        <f t="shared" si="267"/>
        <v/>
      </c>
      <c r="E3455" s="3" t="str">
        <f t="shared" si="268"/>
        <v/>
      </c>
      <c r="F3455" s="3" t="str">
        <f t="shared" si="269"/>
        <v/>
      </c>
      <c r="G3455" s="3" t="str">
        <f>IF(A3455="","",IF(HOUR(A3455)&lt;StartHour,StartHour,IF(HOUR(A3455)&gt;FinishHour,FinishHour,HOUR(A3455))))</f>
        <v/>
      </c>
      <c r="H3455" s="3" t="str">
        <f t="shared" si="270"/>
        <v/>
      </c>
      <c r="I3455" s="33" t="e">
        <f>IF(OR(A3455="",B3455=""),NA(),MAX(0,IF(A3455-B3455=0,SameDayCycleTimeSettingValue,(A3455-B3455) *24)))</f>
        <v>#N/A</v>
      </c>
      <c r="J3455" s="33" t="e">
        <f>IF(OR(A3455="",B3455=""),NA(),MAX(0,IF(A3455-B3455=0,SameDayCycleTimeSettingValue,((A3455-B3455) *24)-(INT((A3455-B3455)) * (24-(FinishHour-StartHour))))))</f>
        <v>#N/A</v>
      </c>
      <c r="K3455" s="3" t="e">
        <f ca="1">IF(OR(A3455&lt;&gt;"",B3455=""),NA(),MAX(0,IF(_xlfn.DAYS(NOW(),B3455)=0,SameDayCycleTimeSettingValue,_xlfn.DAYS(NOW(),B3455))))</f>
        <v>#N/A</v>
      </c>
    </row>
    <row r="3456" spans="1:11" x14ac:dyDescent="0.25">
      <c r="A3456" s="32" t="str">
        <f>IF(AND(TRIM(INDEX(CompletedDateValues,ROW(A3456)))&lt;&gt;"",INDEX(CompletedDateValues,ROW(A3456))&gt;0),INDEX(CompletedDateValues,ROW(A3456)),"")</f>
        <v/>
      </c>
      <c r="B3456" s="32" t="str">
        <f>IF(AND(TRIM(INDEX(StartDateValues,ROW(A3456)))&lt;&gt;"",INDEX(StartDateValues,ROW(A3456))&gt;0),INDEX(StartDateValues,ROW(A3456)),"")</f>
        <v/>
      </c>
      <c r="C3456" s="22" t="str">
        <f t="shared" si="266"/>
        <v/>
      </c>
      <c r="D3456" s="3" t="str">
        <f t="shared" si="267"/>
        <v/>
      </c>
      <c r="E3456" s="3" t="str">
        <f t="shared" si="268"/>
        <v/>
      </c>
      <c r="F3456" s="3" t="str">
        <f t="shared" si="269"/>
        <v/>
      </c>
      <c r="G3456" s="3" t="str">
        <f>IF(A3456="","",IF(HOUR(A3456)&lt;StartHour,StartHour,IF(HOUR(A3456)&gt;FinishHour,FinishHour,HOUR(A3456))))</f>
        <v/>
      </c>
      <c r="H3456" s="3" t="str">
        <f t="shared" si="270"/>
        <v/>
      </c>
      <c r="I3456" s="33" t="e">
        <f>IF(OR(A3456="",B3456=""),NA(),MAX(0,IF(A3456-B3456=0,SameDayCycleTimeSettingValue,(A3456-B3456) *24)))</f>
        <v>#N/A</v>
      </c>
      <c r="J3456" s="33" t="e">
        <f>IF(OR(A3456="",B3456=""),NA(),MAX(0,IF(A3456-B3456=0,SameDayCycleTimeSettingValue,((A3456-B3456) *24)-(INT((A3456-B3456)) * (24-(FinishHour-StartHour))))))</f>
        <v>#N/A</v>
      </c>
      <c r="K3456" s="3" t="e">
        <f ca="1">IF(OR(A3456&lt;&gt;"",B3456=""),NA(),MAX(0,IF(_xlfn.DAYS(NOW(),B3456)=0,SameDayCycleTimeSettingValue,_xlfn.DAYS(NOW(),B3456))))</f>
        <v>#N/A</v>
      </c>
    </row>
    <row r="3457" spans="1:11" x14ac:dyDescent="0.25">
      <c r="A3457" s="32" t="str">
        <f>IF(AND(TRIM(INDEX(CompletedDateValues,ROW(A3457)))&lt;&gt;"",INDEX(CompletedDateValues,ROW(A3457))&gt;0),INDEX(CompletedDateValues,ROW(A3457)),"")</f>
        <v/>
      </c>
      <c r="B3457" s="32" t="str">
        <f>IF(AND(TRIM(INDEX(StartDateValues,ROW(A3457)))&lt;&gt;"",INDEX(StartDateValues,ROW(A3457))&gt;0),INDEX(StartDateValues,ROW(A3457)),"")</f>
        <v/>
      </c>
      <c r="C3457" s="22" t="str">
        <f t="shared" si="266"/>
        <v/>
      </c>
      <c r="D3457" s="3" t="str">
        <f t="shared" si="267"/>
        <v/>
      </c>
      <c r="E3457" s="3" t="str">
        <f t="shared" si="268"/>
        <v/>
      </c>
      <c r="F3457" s="3" t="str">
        <f t="shared" si="269"/>
        <v/>
      </c>
      <c r="G3457" s="3" t="str">
        <f>IF(A3457="","",IF(HOUR(A3457)&lt;StartHour,StartHour,IF(HOUR(A3457)&gt;FinishHour,FinishHour,HOUR(A3457))))</f>
        <v/>
      </c>
      <c r="H3457" s="3" t="str">
        <f t="shared" si="270"/>
        <v/>
      </c>
      <c r="I3457" s="33" t="e">
        <f>IF(OR(A3457="",B3457=""),NA(),MAX(0,IF(A3457-B3457=0,SameDayCycleTimeSettingValue,(A3457-B3457) *24)))</f>
        <v>#N/A</v>
      </c>
      <c r="J3457" s="33" t="e">
        <f>IF(OR(A3457="",B3457=""),NA(),MAX(0,IF(A3457-B3457=0,SameDayCycleTimeSettingValue,((A3457-B3457) *24)-(INT((A3457-B3457)) * (24-(FinishHour-StartHour))))))</f>
        <v>#N/A</v>
      </c>
      <c r="K3457" s="3" t="e">
        <f ca="1">IF(OR(A3457&lt;&gt;"",B3457=""),NA(),MAX(0,IF(_xlfn.DAYS(NOW(),B3457)=0,SameDayCycleTimeSettingValue,_xlfn.DAYS(NOW(),B3457))))</f>
        <v>#N/A</v>
      </c>
    </row>
    <row r="3458" spans="1:11" x14ac:dyDescent="0.25">
      <c r="A3458" s="32" t="str">
        <f>IF(AND(TRIM(INDEX(CompletedDateValues,ROW(A3458)))&lt;&gt;"",INDEX(CompletedDateValues,ROW(A3458))&gt;0),INDEX(CompletedDateValues,ROW(A3458)),"")</f>
        <v/>
      </c>
      <c r="B3458" s="32" t="str">
        <f>IF(AND(TRIM(INDEX(StartDateValues,ROW(A3458)))&lt;&gt;"",INDEX(StartDateValues,ROW(A3458))&gt;0),INDEX(StartDateValues,ROW(A3458)),"")</f>
        <v/>
      </c>
      <c r="C3458" s="22" t="str">
        <f t="shared" si="266"/>
        <v/>
      </c>
      <c r="D3458" s="3" t="str">
        <f t="shared" si="267"/>
        <v/>
      </c>
      <c r="E3458" s="3" t="str">
        <f t="shared" si="268"/>
        <v/>
      </c>
      <c r="F3458" s="3" t="str">
        <f t="shared" si="269"/>
        <v/>
      </c>
      <c r="G3458" s="3" t="str">
        <f>IF(A3458="","",IF(HOUR(A3458)&lt;StartHour,StartHour,IF(HOUR(A3458)&gt;FinishHour,FinishHour,HOUR(A3458))))</f>
        <v/>
      </c>
      <c r="H3458" s="3" t="str">
        <f t="shared" si="270"/>
        <v/>
      </c>
      <c r="I3458" s="33" t="e">
        <f>IF(OR(A3458="",B3458=""),NA(),MAX(0,IF(A3458-B3458=0,SameDayCycleTimeSettingValue,(A3458-B3458) *24)))</f>
        <v>#N/A</v>
      </c>
      <c r="J3458" s="33" t="e">
        <f>IF(OR(A3458="",B3458=""),NA(),MAX(0,IF(A3458-B3458=0,SameDayCycleTimeSettingValue,((A3458-B3458) *24)-(INT((A3458-B3458)) * (24-(FinishHour-StartHour))))))</f>
        <v>#N/A</v>
      </c>
      <c r="K3458" s="3" t="e">
        <f ca="1">IF(OR(A3458&lt;&gt;"",B3458=""),NA(),MAX(0,IF(_xlfn.DAYS(NOW(),B3458)=0,SameDayCycleTimeSettingValue,_xlfn.DAYS(NOW(),B3458))))</f>
        <v>#N/A</v>
      </c>
    </row>
    <row r="3459" spans="1:11" x14ac:dyDescent="0.25">
      <c r="A3459" s="32" t="str">
        <f>IF(AND(TRIM(INDEX(CompletedDateValues,ROW(A3459)))&lt;&gt;"",INDEX(CompletedDateValues,ROW(A3459))&gt;0),INDEX(CompletedDateValues,ROW(A3459)),"")</f>
        <v/>
      </c>
      <c r="B3459" s="32" t="str">
        <f>IF(AND(TRIM(INDEX(StartDateValues,ROW(A3459)))&lt;&gt;"",INDEX(StartDateValues,ROW(A3459))&gt;0),INDEX(StartDateValues,ROW(A3459)),"")</f>
        <v/>
      </c>
      <c r="C3459" s="22" t="str">
        <f t="shared" ref="C3459:C3522" si="271">IF(AND(TRIM(INDEX(WorkTypeValues,ROW(A3459)))&lt;&gt;"",INDEX(WorkTypeValues,ROW(A3459))&gt;0),INDEX(WorkTypeValues,ROW(A3459)),"")</f>
        <v/>
      </c>
      <c r="D3459" s="3" t="str">
        <f t="shared" ref="D3459:D3522" si="272">IF(A3459="", "",YEAR(A3459))</f>
        <v/>
      </c>
      <c r="E3459" s="3" t="str">
        <f t="shared" ref="E3459:E3522" si="273">IF(A3459="","",MONTH(A3459))</f>
        <v/>
      </c>
      <c r="F3459" s="3" t="str">
        <f t="shared" ref="F3459:F3522" si="274">IF(A3459="","",DAY(A3459))</f>
        <v/>
      </c>
      <c r="G3459" s="3" t="str">
        <f>IF(A3459="","",IF(HOUR(A3459)&lt;StartHour,StartHour,IF(HOUR(A3459)&gt;FinishHour,FinishHour,HOUR(A3459))))</f>
        <v/>
      </c>
      <c r="H3459" s="3" t="str">
        <f t="shared" ref="H3459:H3522" si="275">IF(D3459="","",D3459&amp;"-"&amp;TEXT(E3459,"00") &amp;"-"&amp;TEXT(F3459,"00") &amp;"-"&amp;TEXT(G3459,"00"))</f>
        <v/>
      </c>
      <c r="I3459" s="33" t="e">
        <f>IF(OR(A3459="",B3459=""),NA(),MAX(0,IF(A3459-B3459=0,SameDayCycleTimeSettingValue,(A3459-B3459) *24)))</f>
        <v>#N/A</v>
      </c>
      <c r="J3459" s="33" t="e">
        <f>IF(OR(A3459="",B3459=""),NA(),MAX(0,IF(A3459-B3459=0,SameDayCycleTimeSettingValue,((A3459-B3459) *24)-(INT((A3459-B3459)) * (24-(FinishHour-StartHour))))))</f>
        <v>#N/A</v>
      </c>
      <c r="K3459" s="3" t="e">
        <f ca="1">IF(OR(A3459&lt;&gt;"",B3459=""),NA(),MAX(0,IF(_xlfn.DAYS(NOW(),B3459)=0,SameDayCycleTimeSettingValue,_xlfn.DAYS(NOW(),B3459))))</f>
        <v>#N/A</v>
      </c>
    </row>
    <row r="3460" spans="1:11" x14ac:dyDescent="0.25">
      <c r="A3460" s="32" t="str">
        <f>IF(AND(TRIM(INDEX(CompletedDateValues,ROW(A3460)))&lt;&gt;"",INDEX(CompletedDateValues,ROW(A3460))&gt;0),INDEX(CompletedDateValues,ROW(A3460)),"")</f>
        <v/>
      </c>
      <c r="B3460" s="32" t="str">
        <f>IF(AND(TRIM(INDEX(StartDateValues,ROW(A3460)))&lt;&gt;"",INDEX(StartDateValues,ROW(A3460))&gt;0),INDEX(StartDateValues,ROW(A3460)),"")</f>
        <v/>
      </c>
      <c r="C3460" s="22" t="str">
        <f t="shared" si="271"/>
        <v/>
      </c>
      <c r="D3460" s="3" t="str">
        <f t="shared" si="272"/>
        <v/>
      </c>
      <c r="E3460" s="3" t="str">
        <f t="shared" si="273"/>
        <v/>
      </c>
      <c r="F3460" s="3" t="str">
        <f t="shared" si="274"/>
        <v/>
      </c>
      <c r="G3460" s="3" t="str">
        <f>IF(A3460="","",IF(HOUR(A3460)&lt;StartHour,StartHour,IF(HOUR(A3460)&gt;FinishHour,FinishHour,HOUR(A3460))))</f>
        <v/>
      </c>
      <c r="H3460" s="3" t="str">
        <f t="shared" si="275"/>
        <v/>
      </c>
      <c r="I3460" s="33" t="e">
        <f>IF(OR(A3460="",B3460=""),NA(),MAX(0,IF(A3460-B3460=0,SameDayCycleTimeSettingValue,(A3460-B3460) *24)))</f>
        <v>#N/A</v>
      </c>
      <c r="J3460" s="33" t="e">
        <f>IF(OR(A3460="",B3460=""),NA(),MAX(0,IF(A3460-B3460=0,SameDayCycleTimeSettingValue,((A3460-B3460) *24)-(INT((A3460-B3460)) * (24-(FinishHour-StartHour))))))</f>
        <v>#N/A</v>
      </c>
      <c r="K3460" s="3" t="e">
        <f ca="1">IF(OR(A3460&lt;&gt;"",B3460=""),NA(),MAX(0,IF(_xlfn.DAYS(NOW(),B3460)=0,SameDayCycleTimeSettingValue,_xlfn.DAYS(NOW(),B3460))))</f>
        <v>#N/A</v>
      </c>
    </row>
    <row r="3461" spans="1:11" x14ac:dyDescent="0.25">
      <c r="A3461" s="32" t="str">
        <f>IF(AND(TRIM(INDEX(CompletedDateValues,ROW(A3461)))&lt;&gt;"",INDEX(CompletedDateValues,ROW(A3461))&gt;0),INDEX(CompletedDateValues,ROW(A3461)),"")</f>
        <v/>
      </c>
      <c r="B3461" s="32" t="str">
        <f>IF(AND(TRIM(INDEX(StartDateValues,ROW(A3461)))&lt;&gt;"",INDEX(StartDateValues,ROW(A3461))&gt;0),INDEX(StartDateValues,ROW(A3461)),"")</f>
        <v/>
      </c>
      <c r="C3461" s="22" t="str">
        <f t="shared" si="271"/>
        <v/>
      </c>
      <c r="D3461" s="3" t="str">
        <f t="shared" si="272"/>
        <v/>
      </c>
      <c r="E3461" s="3" t="str">
        <f t="shared" si="273"/>
        <v/>
      </c>
      <c r="F3461" s="3" t="str">
        <f t="shared" si="274"/>
        <v/>
      </c>
      <c r="G3461" s="3" t="str">
        <f>IF(A3461="","",IF(HOUR(A3461)&lt;StartHour,StartHour,IF(HOUR(A3461)&gt;FinishHour,FinishHour,HOUR(A3461))))</f>
        <v/>
      </c>
      <c r="H3461" s="3" t="str">
        <f t="shared" si="275"/>
        <v/>
      </c>
      <c r="I3461" s="33" t="e">
        <f>IF(OR(A3461="",B3461=""),NA(),MAX(0,IF(A3461-B3461=0,SameDayCycleTimeSettingValue,(A3461-B3461) *24)))</f>
        <v>#N/A</v>
      </c>
      <c r="J3461" s="33" t="e">
        <f>IF(OR(A3461="",B3461=""),NA(),MAX(0,IF(A3461-B3461=0,SameDayCycleTimeSettingValue,((A3461-B3461) *24)-(INT((A3461-B3461)) * (24-(FinishHour-StartHour))))))</f>
        <v>#N/A</v>
      </c>
      <c r="K3461" s="3" t="e">
        <f ca="1">IF(OR(A3461&lt;&gt;"",B3461=""),NA(),MAX(0,IF(_xlfn.DAYS(NOW(),B3461)=0,SameDayCycleTimeSettingValue,_xlfn.DAYS(NOW(),B3461))))</f>
        <v>#N/A</v>
      </c>
    </row>
    <row r="3462" spans="1:11" x14ac:dyDescent="0.25">
      <c r="A3462" s="32" t="str">
        <f>IF(AND(TRIM(INDEX(CompletedDateValues,ROW(A3462)))&lt;&gt;"",INDEX(CompletedDateValues,ROW(A3462))&gt;0),INDEX(CompletedDateValues,ROW(A3462)),"")</f>
        <v/>
      </c>
      <c r="B3462" s="32" t="str">
        <f>IF(AND(TRIM(INDEX(StartDateValues,ROW(A3462)))&lt;&gt;"",INDEX(StartDateValues,ROW(A3462))&gt;0),INDEX(StartDateValues,ROW(A3462)),"")</f>
        <v/>
      </c>
      <c r="C3462" s="22" t="str">
        <f t="shared" si="271"/>
        <v/>
      </c>
      <c r="D3462" s="3" t="str">
        <f t="shared" si="272"/>
        <v/>
      </c>
      <c r="E3462" s="3" t="str">
        <f t="shared" si="273"/>
        <v/>
      </c>
      <c r="F3462" s="3" t="str">
        <f t="shared" si="274"/>
        <v/>
      </c>
      <c r="G3462" s="3" t="str">
        <f>IF(A3462="","",IF(HOUR(A3462)&lt;StartHour,StartHour,IF(HOUR(A3462)&gt;FinishHour,FinishHour,HOUR(A3462))))</f>
        <v/>
      </c>
      <c r="H3462" s="3" t="str">
        <f t="shared" si="275"/>
        <v/>
      </c>
      <c r="I3462" s="33" t="e">
        <f>IF(OR(A3462="",B3462=""),NA(),MAX(0,IF(A3462-B3462=0,SameDayCycleTimeSettingValue,(A3462-B3462) *24)))</f>
        <v>#N/A</v>
      </c>
      <c r="J3462" s="33" t="e">
        <f>IF(OR(A3462="",B3462=""),NA(),MAX(0,IF(A3462-B3462=0,SameDayCycleTimeSettingValue,((A3462-B3462) *24)-(INT((A3462-B3462)) * (24-(FinishHour-StartHour))))))</f>
        <v>#N/A</v>
      </c>
      <c r="K3462" s="3" t="e">
        <f ca="1">IF(OR(A3462&lt;&gt;"",B3462=""),NA(),MAX(0,IF(_xlfn.DAYS(NOW(),B3462)=0,SameDayCycleTimeSettingValue,_xlfn.DAYS(NOW(),B3462))))</f>
        <v>#N/A</v>
      </c>
    </row>
    <row r="3463" spans="1:11" x14ac:dyDescent="0.25">
      <c r="A3463" s="32" t="str">
        <f>IF(AND(TRIM(INDEX(CompletedDateValues,ROW(A3463)))&lt;&gt;"",INDEX(CompletedDateValues,ROW(A3463))&gt;0),INDEX(CompletedDateValues,ROW(A3463)),"")</f>
        <v/>
      </c>
      <c r="B3463" s="32" t="str">
        <f>IF(AND(TRIM(INDEX(StartDateValues,ROW(A3463)))&lt;&gt;"",INDEX(StartDateValues,ROW(A3463))&gt;0),INDEX(StartDateValues,ROW(A3463)),"")</f>
        <v/>
      </c>
      <c r="C3463" s="22" t="str">
        <f t="shared" si="271"/>
        <v/>
      </c>
      <c r="D3463" s="3" t="str">
        <f t="shared" si="272"/>
        <v/>
      </c>
      <c r="E3463" s="3" t="str">
        <f t="shared" si="273"/>
        <v/>
      </c>
      <c r="F3463" s="3" t="str">
        <f t="shared" si="274"/>
        <v/>
      </c>
      <c r="G3463" s="3" t="str">
        <f>IF(A3463="","",IF(HOUR(A3463)&lt;StartHour,StartHour,IF(HOUR(A3463)&gt;FinishHour,FinishHour,HOUR(A3463))))</f>
        <v/>
      </c>
      <c r="H3463" s="3" t="str">
        <f t="shared" si="275"/>
        <v/>
      </c>
      <c r="I3463" s="33" t="e">
        <f>IF(OR(A3463="",B3463=""),NA(),MAX(0,IF(A3463-B3463=0,SameDayCycleTimeSettingValue,(A3463-B3463) *24)))</f>
        <v>#N/A</v>
      </c>
      <c r="J3463" s="33" t="e">
        <f>IF(OR(A3463="",B3463=""),NA(),MAX(0,IF(A3463-B3463=0,SameDayCycleTimeSettingValue,((A3463-B3463) *24)-(INT((A3463-B3463)) * (24-(FinishHour-StartHour))))))</f>
        <v>#N/A</v>
      </c>
      <c r="K3463" s="3" t="e">
        <f ca="1">IF(OR(A3463&lt;&gt;"",B3463=""),NA(),MAX(0,IF(_xlfn.DAYS(NOW(),B3463)=0,SameDayCycleTimeSettingValue,_xlfn.DAYS(NOW(),B3463))))</f>
        <v>#N/A</v>
      </c>
    </row>
    <row r="3464" spans="1:11" x14ac:dyDescent="0.25">
      <c r="A3464" s="32" t="str">
        <f>IF(AND(TRIM(INDEX(CompletedDateValues,ROW(A3464)))&lt;&gt;"",INDEX(CompletedDateValues,ROW(A3464))&gt;0),INDEX(CompletedDateValues,ROW(A3464)),"")</f>
        <v/>
      </c>
      <c r="B3464" s="32" t="str">
        <f>IF(AND(TRIM(INDEX(StartDateValues,ROW(A3464)))&lt;&gt;"",INDEX(StartDateValues,ROW(A3464))&gt;0),INDEX(StartDateValues,ROW(A3464)),"")</f>
        <v/>
      </c>
      <c r="C3464" s="22" t="str">
        <f t="shared" si="271"/>
        <v/>
      </c>
      <c r="D3464" s="3" t="str">
        <f t="shared" si="272"/>
        <v/>
      </c>
      <c r="E3464" s="3" t="str">
        <f t="shared" si="273"/>
        <v/>
      </c>
      <c r="F3464" s="3" t="str">
        <f t="shared" si="274"/>
        <v/>
      </c>
      <c r="G3464" s="3" t="str">
        <f>IF(A3464="","",IF(HOUR(A3464)&lt;StartHour,StartHour,IF(HOUR(A3464)&gt;FinishHour,FinishHour,HOUR(A3464))))</f>
        <v/>
      </c>
      <c r="H3464" s="3" t="str">
        <f t="shared" si="275"/>
        <v/>
      </c>
      <c r="I3464" s="33" t="e">
        <f>IF(OR(A3464="",B3464=""),NA(),MAX(0,IF(A3464-B3464=0,SameDayCycleTimeSettingValue,(A3464-B3464) *24)))</f>
        <v>#N/A</v>
      </c>
      <c r="J3464" s="33" t="e">
        <f>IF(OR(A3464="",B3464=""),NA(),MAX(0,IF(A3464-B3464=0,SameDayCycleTimeSettingValue,((A3464-B3464) *24)-(INT((A3464-B3464)) * (24-(FinishHour-StartHour))))))</f>
        <v>#N/A</v>
      </c>
      <c r="K3464" s="3" t="e">
        <f ca="1">IF(OR(A3464&lt;&gt;"",B3464=""),NA(),MAX(0,IF(_xlfn.DAYS(NOW(),B3464)=0,SameDayCycleTimeSettingValue,_xlfn.DAYS(NOW(),B3464))))</f>
        <v>#N/A</v>
      </c>
    </row>
    <row r="3465" spans="1:11" x14ac:dyDescent="0.25">
      <c r="A3465" s="32" t="str">
        <f>IF(AND(TRIM(INDEX(CompletedDateValues,ROW(A3465)))&lt;&gt;"",INDEX(CompletedDateValues,ROW(A3465))&gt;0),INDEX(CompletedDateValues,ROW(A3465)),"")</f>
        <v/>
      </c>
      <c r="B3465" s="32" t="str">
        <f>IF(AND(TRIM(INDEX(StartDateValues,ROW(A3465)))&lt;&gt;"",INDEX(StartDateValues,ROW(A3465))&gt;0),INDEX(StartDateValues,ROW(A3465)),"")</f>
        <v/>
      </c>
      <c r="C3465" s="22" t="str">
        <f t="shared" si="271"/>
        <v/>
      </c>
      <c r="D3465" s="3" t="str">
        <f t="shared" si="272"/>
        <v/>
      </c>
      <c r="E3465" s="3" t="str">
        <f t="shared" si="273"/>
        <v/>
      </c>
      <c r="F3465" s="3" t="str">
        <f t="shared" si="274"/>
        <v/>
      </c>
      <c r="G3465" s="3" t="str">
        <f>IF(A3465="","",IF(HOUR(A3465)&lt;StartHour,StartHour,IF(HOUR(A3465)&gt;FinishHour,FinishHour,HOUR(A3465))))</f>
        <v/>
      </c>
      <c r="H3465" s="3" t="str">
        <f t="shared" si="275"/>
        <v/>
      </c>
      <c r="I3465" s="33" t="e">
        <f>IF(OR(A3465="",B3465=""),NA(),MAX(0,IF(A3465-B3465=0,SameDayCycleTimeSettingValue,(A3465-B3465) *24)))</f>
        <v>#N/A</v>
      </c>
      <c r="J3465" s="33" t="e">
        <f>IF(OR(A3465="",B3465=""),NA(),MAX(0,IF(A3465-B3465=0,SameDayCycleTimeSettingValue,((A3465-B3465) *24)-(INT((A3465-B3465)) * (24-(FinishHour-StartHour))))))</f>
        <v>#N/A</v>
      </c>
      <c r="K3465" s="3" t="e">
        <f ca="1">IF(OR(A3465&lt;&gt;"",B3465=""),NA(),MAX(0,IF(_xlfn.DAYS(NOW(),B3465)=0,SameDayCycleTimeSettingValue,_xlfn.DAYS(NOW(),B3465))))</f>
        <v>#N/A</v>
      </c>
    </row>
    <row r="3466" spans="1:11" x14ac:dyDescent="0.25">
      <c r="A3466" s="32" t="str">
        <f>IF(AND(TRIM(INDEX(CompletedDateValues,ROW(A3466)))&lt;&gt;"",INDEX(CompletedDateValues,ROW(A3466))&gt;0),INDEX(CompletedDateValues,ROW(A3466)),"")</f>
        <v/>
      </c>
      <c r="B3466" s="32" t="str">
        <f>IF(AND(TRIM(INDEX(StartDateValues,ROW(A3466)))&lt;&gt;"",INDEX(StartDateValues,ROW(A3466))&gt;0),INDEX(StartDateValues,ROW(A3466)),"")</f>
        <v/>
      </c>
      <c r="C3466" s="22" t="str">
        <f t="shared" si="271"/>
        <v/>
      </c>
      <c r="D3466" s="3" t="str">
        <f t="shared" si="272"/>
        <v/>
      </c>
      <c r="E3466" s="3" t="str">
        <f t="shared" si="273"/>
        <v/>
      </c>
      <c r="F3466" s="3" t="str">
        <f t="shared" si="274"/>
        <v/>
      </c>
      <c r="G3466" s="3" t="str">
        <f>IF(A3466="","",IF(HOUR(A3466)&lt;StartHour,StartHour,IF(HOUR(A3466)&gt;FinishHour,FinishHour,HOUR(A3466))))</f>
        <v/>
      </c>
      <c r="H3466" s="3" t="str">
        <f t="shared" si="275"/>
        <v/>
      </c>
      <c r="I3466" s="33" t="e">
        <f>IF(OR(A3466="",B3466=""),NA(),MAX(0,IF(A3466-B3466=0,SameDayCycleTimeSettingValue,(A3466-B3466) *24)))</f>
        <v>#N/A</v>
      </c>
      <c r="J3466" s="33" t="e">
        <f>IF(OR(A3466="",B3466=""),NA(),MAX(0,IF(A3466-B3466=0,SameDayCycleTimeSettingValue,((A3466-B3466) *24)-(INT((A3466-B3466)) * (24-(FinishHour-StartHour))))))</f>
        <v>#N/A</v>
      </c>
      <c r="K3466" s="3" t="e">
        <f ca="1">IF(OR(A3466&lt;&gt;"",B3466=""),NA(),MAX(0,IF(_xlfn.DAYS(NOW(),B3466)=0,SameDayCycleTimeSettingValue,_xlfn.DAYS(NOW(),B3466))))</f>
        <v>#N/A</v>
      </c>
    </row>
    <row r="3467" spans="1:11" x14ac:dyDescent="0.25">
      <c r="A3467" s="32" t="str">
        <f>IF(AND(TRIM(INDEX(CompletedDateValues,ROW(A3467)))&lt;&gt;"",INDEX(CompletedDateValues,ROW(A3467))&gt;0),INDEX(CompletedDateValues,ROW(A3467)),"")</f>
        <v/>
      </c>
      <c r="B3467" s="32" t="str">
        <f>IF(AND(TRIM(INDEX(StartDateValues,ROW(A3467)))&lt;&gt;"",INDEX(StartDateValues,ROW(A3467))&gt;0),INDEX(StartDateValues,ROW(A3467)),"")</f>
        <v/>
      </c>
      <c r="C3467" s="22" t="str">
        <f t="shared" si="271"/>
        <v/>
      </c>
      <c r="D3467" s="3" t="str">
        <f t="shared" si="272"/>
        <v/>
      </c>
      <c r="E3467" s="3" t="str">
        <f t="shared" si="273"/>
        <v/>
      </c>
      <c r="F3467" s="3" t="str">
        <f t="shared" si="274"/>
        <v/>
      </c>
      <c r="G3467" s="3" t="str">
        <f>IF(A3467="","",IF(HOUR(A3467)&lt;StartHour,StartHour,IF(HOUR(A3467)&gt;FinishHour,FinishHour,HOUR(A3467))))</f>
        <v/>
      </c>
      <c r="H3467" s="3" t="str">
        <f t="shared" si="275"/>
        <v/>
      </c>
      <c r="I3467" s="33" t="e">
        <f>IF(OR(A3467="",B3467=""),NA(),MAX(0,IF(A3467-B3467=0,SameDayCycleTimeSettingValue,(A3467-B3467) *24)))</f>
        <v>#N/A</v>
      </c>
      <c r="J3467" s="33" t="e">
        <f>IF(OR(A3467="",B3467=""),NA(),MAX(0,IF(A3467-B3467=0,SameDayCycleTimeSettingValue,((A3467-B3467) *24)-(INT((A3467-B3467)) * (24-(FinishHour-StartHour))))))</f>
        <v>#N/A</v>
      </c>
      <c r="K3467" s="3" t="e">
        <f ca="1">IF(OR(A3467&lt;&gt;"",B3467=""),NA(),MAX(0,IF(_xlfn.DAYS(NOW(),B3467)=0,SameDayCycleTimeSettingValue,_xlfn.DAYS(NOW(),B3467))))</f>
        <v>#N/A</v>
      </c>
    </row>
    <row r="3468" spans="1:11" x14ac:dyDescent="0.25">
      <c r="A3468" s="32" t="str">
        <f>IF(AND(TRIM(INDEX(CompletedDateValues,ROW(A3468)))&lt;&gt;"",INDEX(CompletedDateValues,ROW(A3468))&gt;0),INDEX(CompletedDateValues,ROW(A3468)),"")</f>
        <v/>
      </c>
      <c r="B3468" s="32" t="str">
        <f>IF(AND(TRIM(INDEX(StartDateValues,ROW(A3468)))&lt;&gt;"",INDEX(StartDateValues,ROW(A3468))&gt;0),INDEX(StartDateValues,ROW(A3468)),"")</f>
        <v/>
      </c>
      <c r="C3468" s="22" t="str">
        <f t="shared" si="271"/>
        <v/>
      </c>
      <c r="D3468" s="3" t="str">
        <f t="shared" si="272"/>
        <v/>
      </c>
      <c r="E3468" s="3" t="str">
        <f t="shared" si="273"/>
        <v/>
      </c>
      <c r="F3468" s="3" t="str">
        <f t="shared" si="274"/>
        <v/>
      </c>
      <c r="G3468" s="3" t="str">
        <f>IF(A3468="","",IF(HOUR(A3468)&lt;StartHour,StartHour,IF(HOUR(A3468)&gt;FinishHour,FinishHour,HOUR(A3468))))</f>
        <v/>
      </c>
      <c r="H3468" s="3" t="str">
        <f t="shared" si="275"/>
        <v/>
      </c>
      <c r="I3468" s="33" t="e">
        <f>IF(OR(A3468="",B3468=""),NA(),MAX(0,IF(A3468-B3468=0,SameDayCycleTimeSettingValue,(A3468-B3468) *24)))</f>
        <v>#N/A</v>
      </c>
      <c r="J3468" s="33" t="e">
        <f>IF(OR(A3468="",B3468=""),NA(),MAX(0,IF(A3468-B3468=0,SameDayCycleTimeSettingValue,((A3468-B3468) *24)-(INT((A3468-B3468)) * (24-(FinishHour-StartHour))))))</f>
        <v>#N/A</v>
      </c>
      <c r="K3468" s="3" t="e">
        <f ca="1">IF(OR(A3468&lt;&gt;"",B3468=""),NA(),MAX(0,IF(_xlfn.DAYS(NOW(),B3468)=0,SameDayCycleTimeSettingValue,_xlfn.DAYS(NOW(),B3468))))</f>
        <v>#N/A</v>
      </c>
    </row>
    <row r="3469" spans="1:11" x14ac:dyDescent="0.25">
      <c r="A3469" s="32" t="str">
        <f>IF(AND(TRIM(INDEX(CompletedDateValues,ROW(A3469)))&lt;&gt;"",INDEX(CompletedDateValues,ROW(A3469))&gt;0),INDEX(CompletedDateValues,ROW(A3469)),"")</f>
        <v/>
      </c>
      <c r="B3469" s="32" t="str">
        <f>IF(AND(TRIM(INDEX(StartDateValues,ROW(A3469)))&lt;&gt;"",INDEX(StartDateValues,ROW(A3469))&gt;0),INDEX(StartDateValues,ROW(A3469)),"")</f>
        <v/>
      </c>
      <c r="C3469" s="22" t="str">
        <f t="shared" si="271"/>
        <v/>
      </c>
      <c r="D3469" s="3" t="str">
        <f t="shared" si="272"/>
        <v/>
      </c>
      <c r="E3469" s="3" t="str">
        <f t="shared" si="273"/>
        <v/>
      </c>
      <c r="F3469" s="3" t="str">
        <f t="shared" si="274"/>
        <v/>
      </c>
      <c r="G3469" s="3" t="str">
        <f>IF(A3469="","",IF(HOUR(A3469)&lt;StartHour,StartHour,IF(HOUR(A3469)&gt;FinishHour,FinishHour,HOUR(A3469))))</f>
        <v/>
      </c>
      <c r="H3469" s="3" t="str">
        <f t="shared" si="275"/>
        <v/>
      </c>
      <c r="I3469" s="33" t="e">
        <f>IF(OR(A3469="",B3469=""),NA(),MAX(0,IF(A3469-B3469=0,SameDayCycleTimeSettingValue,(A3469-B3469) *24)))</f>
        <v>#N/A</v>
      </c>
      <c r="J3469" s="33" t="e">
        <f>IF(OR(A3469="",B3469=""),NA(),MAX(0,IF(A3469-B3469=0,SameDayCycleTimeSettingValue,((A3469-B3469) *24)-(INT((A3469-B3469)) * (24-(FinishHour-StartHour))))))</f>
        <v>#N/A</v>
      </c>
      <c r="K3469" s="3" t="e">
        <f ca="1">IF(OR(A3469&lt;&gt;"",B3469=""),NA(),MAX(0,IF(_xlfn.DAYS(NOW(),B3469)=0,SameDayCycleTimeSettingValue,_xlfn.DAYS(NOW(),B3469))))</f>
        <v>#N/A</v>
      </c>
    </row>
    <row r="3470" spans="1:11" x14ac:dyDescent="0.25">
      <c r="A3470" s="32" t="str">
        <f>IF(AND(TRIM(INDEX(CompletedDateValues,ROW(A3470)))&lt;&gt;"",INDEX(CompletedDateValues,ROW(A3470))&gt;0),INDEX(CompletedDateValues,ROW(A3470)),"")</f>
        <v/>
      </c>
      <c r="B3470" s="32" t="str">
        <f>IF(AND(TRIM(INDEX(StartDateValues,ROW(A3470)))&lt;&gt;"",INDEX(StartDateValues,ROW(A3470))&gt;0),INDEX(StartDateValues,ROW(A3470)),"")</f>
        <v/>
      </c>
      <c r="C3470" s="22" t="str">
        <f t="shared" si="271"/>
        <v/>
      </c>
      <c r="D3470" s="3" t="str">
        <f t="shared" si="272"/>
        <v/>
      </c>
      <c r="E3470" s="3" t="str">
        <f t="shared" si="273"/>
        <v/>
      </c>
      <c r="F3470" s="3" t="str">
        <f t="shared" si="274"/>
        <v/>
      </c>
      <c r="G3470" s="3" t="str">
        <f>IF(A3470="","",IF(HOUR(A3470)&lt;StartHour,StartHour,IF(HOUR(A3470)&gt;FinishHour,FinishHour,HOUR(A3470))))</f>
        <v/>
      </c>
      <c r="H3470" s="3" t="str">
        <f t="shared" si="275"/>
        <v/>
      </c>
      <c r="I3470" s="33" t="e">
        <f>IF(OR(A3470="",B3470=""),NA(),MAX(0,IF(A3470-B3470=0,SameDayCycleTimeSettingValue,(A3470-B3470) *24)))</f>
        <v>#N/A</v>
      </c>
      <c r="J3470" s="33" t="e">
        <f>IF(OR(A3470="",B3470=""),NA(),MAX(0,IF(A3470-B3470=0,SameDayCycleTimeSettingValue,((A3470-B3470) *24)-(INT((A3470-B3470)) * (24-(FinishHour-StartHour))))))</f>
        <v>#N/A</v>
      </c>
      <c r="K3470" s="3" t="e">
        <f ca="1">IF(OR(A3470&lt;&gt;"",B3470=""),NA(),MAX(0,IF(_xlfn.DAYS(NOW(),B3470)=0,SameDayCycleTimeSettingValue,_xlfn.DAYS(NOW(),B3470))))</f>
        <v>#N/A</v>
      </c>
    </row>
    <row r="3471" spans="1:11" x14ac:dyDescent="0.25">
      <c r="A3471" s="32" t="str">
        <f>IF(AND(TRIM(INDEX(CompletedDateValues,ROW(A3471)))&lt;&gt;"",INDEX(CompletedDateValues,ROW(A3471))&gt;0),INDEX(CompletedDateValues,ROW(A3471)),"")</f>
        <v/>
      </c>
      <c r="B3471" s="32" t="str">
        <f>IF(AND(TRIM(INDEX(StartDateValues,ROW(A3471)))&lt;&gt;"",INDEX(StartDateValues,ROW(A3471))&gt;0),INDEX(StartDateValues,ROW(A3471)),"")</f>
        <v/>
      </c>
      <c r="C3471" s="22" t="str">
        <f t="shared" si="271"/>
        <v/>
      </c>
      <c r="D3471" s="3" t="str">
        <f t="shared" si="272"/>
        <v/>
      </c>
      <c r="E3471" s="3" t="str">
        <f t="shared" si="273"/>
        <v/>
      </c>
      <c r="F3471" s="3" t="str">
        <f t="shared" si="274"/>
        <v/>
      </c>
      <c r="G3471" s="3" t="str">
        <f>IF(A3471="","",IF(HOUR(A3471)&lt;StartHour,StartHour,IF(HOUR(A3471)&gt;FinishHour,FinishHour,HOUR(A3471))))</f>
        <v/>
      </c>
      <c r="H3471" s="3" t="str">
        <f t="shared" si="275"/>
        <v/>
      </c>
      <c r="I3471" s="33" t="e">
        <f>IF(OR(A3471="",B3471=""),NA(),MAX(0,IF(A3471-B3471=0,SameDayCycleTimeSettingValue,(A3471-B3471) *24)))</f>
        <v>#N/A</v>
      </c>
      <c r="J3471" s="33" t="e">
        <f>IF(OR(A3471="",B3471=""),NA(),MAX(0,IF(A3471-B3471=0,SameDayCycleTimeSettingValue,((A3471-B3471) *24)-(INT((A3471-B3471)) * (24-(FinishHour-StartHour))))))</f>
        <v>#N/A</v>
      </c>
      <c r="K3471" s="3" t="e">
        <f ca="1">IF(OR(A3471&lt;&gt;"",B3471=""),NA(),MAX(0,IF(_xlfn.DAYS(NOW(),B3471)=0,SameDayCycleTimeSettingValue,_xlfn.DAYS(NOW(),B3471))))</f>
        <v>#N/A</v>
      </c>
    </row>
    <row r="3472" spans="1:11" x14ac:dyDescent="0.25">
      <c r="A3472" s="32" t="str">
        <f>IF(AND(TRIM(INDEX(CompletedDateValues,ROW(A3472)))&lt;&gt;"",INDEX(CompletedDateValues,ROW(A3472))&gt;0),INDEX(CompletedDateValues,ROW(A3472)),"")</f>
        <v/>
      </c>
      <c r="B3472" s="32" t="str">
        <f>IF(AND(TRIM(INDEX(StartDateValues,ROW(A3472)))&lt;&gt;"",INDEX(StartDateValues,ROW(A3472))&gt;0),INDEX(StartDateValues,ROW(A3472)),"")</f>
        <v/>
      </c>
      <c r="C3472" s="22" t="str">
        <f t="shared" si="271"/>
        <v/>
      </c>
      <c r="D3472" s="3" t="str">
        <f t="shared" si="272"/>
        <v/>
      </c>
      <c r="E3472" s="3" t="str">
        <f t="shared" si="273"/>
        <v/>
      </c>
      <c r="F3472" s="3" t="str">
        <f t="shared" si="274"/>
        <v/>
      </c>
      <c r="G3472" s="3" t="str">
        <f>IF(A3472="","",IF(HOUR(A3472)&lt;StartHour,StartHour,IF(HOUR(A3472)&gt;FinishHour,FinishHour,HOUR(A3472))))</f>
        <v/>
      </c>
      <c r="H3472" s="3" t="str">
        <f t="shared" si="275"/>
        <v/>
      </c>
      <c r="I3472" s="33" t="e">
        <f>IF(OR(A3472="",B3472=""),NA(),MAX(0,IF(A3472-B3472=0,SameDayCycleTimeSettingValue,(A3472-B3472) *24)))</f>
        <v>#N/A</v>
      </c>
      <c r="J3472" s="33" t="e">
        <f>IF(OR(A3472="",B3472=""),NA(),MAX(0,IF(A3472-B3472=0,SameDayCycleTimeSettingValue,((A3472-B3472) *24)-(INT((A3472-B3472)) * (24-(FinishHour-StartHour))))))</f>
        <v>#N/A</v>
      </c>
      <c r="K3472" s="3" t="e">
        <f ca="1">IF(OR(A3472&lt;&gt;"",B3472=""),NA(),MAX(0,IF(_xlfn.DAYS(NOW(),B3472)=0,SameDayCycleTimeSettingValue,_xlfn.DAYS(NOW(),B3472))))</f>
        <v>#N/A</v>
      </c>
    </row>
    <row r="3473" spans="1:11" x14ac:dyDescent="0.25">
      <c r="A3473" s="32" t="str">
        <f>IF(AND(TRIM(INDEX(CompletedDateValues,ROW(A3473)))&lt;&gt;"",INDEX(CompletedDateValues,ROW(A3473))&gt;0),INDEX(CompletedDateValues,ROW(A3473)),"")</f>
        <v/>
      </c>
      <c r="B3473" s="32" t="str">
        <f>IF(AND(TRIM(INDEX(StartDateValues,ROW(A3473)))&lt;&gt;"",INDEX(StartDateValues,ROW(A3473))&gt;0),INDEX(StartDateValues,ROW(A3473)),"")</f>
        <v/>
      </c>
      <c r="C3473" s="22" t="str">
        <f t="shared" si="271"/>
        <v/>
      </c>
      <c r="D3473" s="3" t="str">
        <f t="shared" si="272"/>
        <v/>
      </c>
      <c r="E3473" s="3" t="str">
        <f t="shared" si="273"/>
        <v/>
      </c>
      <c r="F3473" s="3" t="str">
        <f t="shared" si="274"/>
        <v/>
      </c>
      <c r="G3473" s="3" t="str">
        <f>IF(A3473="","",IF(HOUR(A3473)&lt;StartHour,StartHour,IF(HOUR(A3473)&gt;FinishHour,FinishHour,HOUR(A3473))))</f>
        <v/>
      </c>
      <c r="H3473" s="3" t="str">
        <f t="shared" si="275"/>
        <v/>
      </c>
      <c r="I3473" s="33" t="e">
        <f>IF(OR(A3473="",B3473=""),NA(),MAX(0,IF(A3473-B3473=0,SameDayCycleTimeSettingValue,(A3473-B3473) *24)))</f>
        <v>#N/A</v>
      </c>
      <c r="J3473" s="33" t="e">
        <f>IF(OR(A3473="",B3473=""),NA(),MAX(0,IF(A3473-B3473=0,SameDayCycleTimeSettingValue,((A3473-B3473) *24)-(INT((A3473-B3473)) * (24-(FinishHour-StartHour))))))</f>
        <v>#N/A</v>
      </c>
      <c r="K3473" s="3" t="e">
        <f ca="1">IF(OR(A3473&lt;&gt;"",B3473=""),NA(),MAX(0,IF(_xlfn.DAYS(NOW(),B3473)=0,SameDayCycleTimeSettingValue,_xlfn.DAYS(NOW(),B3473))))</f>
        <v>#N/A</v>
      </c>
    </row>
    <row r="3474" spans="1:11" x14ac:dyDescent="0.25">
      <c r="A3474" s="32" t="str">
        <f>IF(AND(TRIM(INDEX(CompletedDateValues,ROW(A3474)))&lt;&gt;"",INDEX(CompletedDateValues,ROW(A3474))&gt;0),INDEX(CompletedDateValues,ROW(A3474)),"")</f>
        <v/>
      </c>
      <c r="B3474" s="32" t="str">
        <f>IF(AND(TRIM(INDEX(StartDateValues,ROW(A3474)))&lt;&gt;"",INDEX(StartDateValues,ROW(A3474))&gt;0),INDEX(StartDateValues,ROW(A3474)),"")</f>
        <v/>
      </c>
      <c r="C3474" s="22" t="str">
        <f t="shared" si="271"/>
        <v/>
      </c>
      <c r="D3474" s="3" t="str">
        <f t="shared" si="272"/>
        <v/>
      </c>
      <c r="E3474" s="3" t="str">
        <f t="shared" si="273"/>
        <v/>
      </c>
      <c r="F3474" s="3" t="str">
        <f t="shared" si="274"/>
        <v/>
      </c>
      <c r="G3474" s="3" t="str">
        <f>IF(A3474="","",IF(HOUR(A3474)&lt;StartHour,StartHour,IF(HOUR(A3474)&gt;FinishHour,FinishHour,HOUR(A3474))))</f>
        <v/>
      </c>
      <c r="H3474" s="3" t="str">
        <f t="shared" si="275"/>
        <v/>
      </c>
      <c r="I3474" s="33" t="e">
        <f>IF(OR(A3474="",B3474=""),NA(),MAX(0,IF(A3474-B3474=0,SameDayCycleTimeSettingValue,(A3474-B3474) *24)))</f>
        <v>#N/A</v>
      </c>
      <c r="J3474" s="33" t="e">
        <f>IF(OR(A3474="",B3474=""),NA(),MAX(0,IF(A3474-B3474=0,SameDayCycleTimeSettingValue,((A3474-B3474) *24)-(INT((A3474-B3474)) * (24-(FinishHour-StartHour))))))</f>
        <v>#N/A</v>
      </c>
      <c r="K3474" s="3" t="e">
        <f ca="1">IF(OR(A3474&lt;&gt;"",B3474=""),NA(),MAX(0,IF(_xlfn.DAYS(NOW(),B3474)=0,SameDayCycleTimeSettingValue,_xlfn.DAYS(NOW(),B3474))))</f>
        <v>#N/A</v>
      </c>
    </row>
    <row r="3475" spans="1:11" x14ac:dyDescent="0.25">
      <c r="A3475" s="32" t="str">
        <f>IF(AND(TRIM(INDEX(CompletedDateValues,ROW(A3475)))&lt;&gt;"",INDEX(CompletedDateValues,ROW(A3475))&gt;0),INDEX(CompletedDateValues,ROW(A3475)),"")</f>
        <v/>
      </c>
      <c r="B3475" s="32" t="str">
        <f>IF(AND(TRIM(INDEX(StartDateValues,ROW(A3475)))&lt;&gt;"",INDEX(StartDateValues,ROW(A3475))&gt;0),INDEX(StartDateValues,ROW(A3475)),"")</f>
        <v/>
      </c>
      <c r="C3475" s="22" t="str">
        <f t="shared" si="271"/>
        <v/>
      </c>
      <c r="D3475" s="3" t="str">
        <f t="shared" si="272"/>
        <v/>
      </c>
      <c r="E3475" s="3" t="str">
        <f t="shared" si="273"/>
        <v/>
      </c>
      <c r="F3475" s="3" t="str">
        <f t="shared" si="274"/>
        <v/>
      </c>
      <c r="G3475" s="3" t="str">
        <f>IF(A3475="","",IF(HOUR(A3475)&lt;StartHour,StartHour,IF(HOUR(A3475)&gt;FinishHour,FinishHour,HOUR(A3475))))</f>
        <v/>
      </c>
      <c r="H3475" s="3" t="str">
        <f t="shared" si="275"/>
        <v/>
      </c>
      <c r="I3475" s="33" t="e">
        <f>IF(OR(A3475="",B3475=""),NA(),MAX(0,IF(A3475-B3475=0,SameDayCycleTimeSettingValue,(A3475-B3475) *24)))</f>
        <v>#N/A</v>
      </c>
      <c r="J3475" s="33" t="e">
        <f>IF(OR(A3475="",B3475=""),NA(),MAX(0,IF(A3475-B3475=0,SameDayCycleTimeSettingValue,((A3475-B3475) *24)-(INT((A3475-B3475)) * (24-(FinishHour-StartHour))))))</f>
        <v>#N/A</v>
      </c>
      <c r="K3475" s="3" t="e">
        <f ca="1">IF(OR(A3475&lt;&gt;"",B3475=""),NA(),MAX(0,IF(_xlfn.DAYS(NOW(),B3475)=0,SameDayCycleTimeSettingValue,_xlfn.DAYS(NOW(),B3475))))</f>
        <v>#N/A</v>
      </c>
    </row>
    <row r="3476" spans="1:11" x14ac:dyDescent="0.25">
      <c r="A3476" s="32" t="str">
        <f>IF(AND(TRIM(INDEX(CompletedDateValues,ROW(A3476)))&lt;&gt;"",INDEX(CompletedDateValues,ROW(A3476))&gt;0),INDEX(CompletedDateValues,ROW(A3476)),"")</f>
        <v/>
      </c>
      <c r="B3476" s="32" t="str">
        <f>IF(AND(TRIM(INDEX(StartDateValues,ROW(A3476)))&lt;&gt;"",INDEX(StartDateValues,ROW(A3476))&gt;0),INDEX(StartDateValues,ROW(A3476)),"")</f>
        <v/>
      </c>
      <c r="C3476" s="22" t="str">
        <f t="shared" si="271"/>
        <v/>
      </c>
      <c r="D3476" s="3" t="str">
        <f t="shared" si="272"/>
        <v/>
      </c>
      <c r="E3476" s="3" t="str">
        <f t="shared" si="273"/>
        <v/>
      </c>
      <c r="F3476" s="3" t="str">
        <f t="shared" si="274"/>
        <v/>
      </c>
      <c r="G3476" s="3" t="str">
        <f>IF(A3476="","",IF(HOUR(A3476)&lt;StartHour,StartHour,IF(HOUR(A3476)&gt;FinishHour,FinishHour,HOUR(A3476))))</f>
        <v/>
      </c>
      <c r="H3476" s="3" t="str">
        <f t="shared" si="275"/>
        <v/>
      </c>
      <c r="I3476" s="33" t="e">
        <f>IF(OR(A3476="",B3476=""),NA(),MAX(0,IF(A3476-B3476=0,SameDayCycleTimeSettingValue,(A3476-B3476) *24)))</f>
        <v>#N/A</v>
      </c>
      <c r="J3476" s="33" t="e">
        <f>IF(OR(A3476="",B3476=""),NA(),MAX(0,IF(A3476-B3476=0,SameDayCycleTimeSettingValue,((A3476-B3476) *24)-(INT((A3476-B3476)) * (24-(FinishHour-StartHour))))))</f>
        <v>#N/A</v>
      </c>
      <c r="K3476" s="3" t="e">
        <f ca="1">IF(OR(A3476&lt;&gt;"",B3476=""),NA(),MAX(0,IF(_xlfn.DAYS(NOW(),B3476)=0,SameDayCycleTimeSettingValue,_xlfn.DAYS(NOW(),B3476))))</f>
        <v>#N/A</v>
      </c>
    </row>
    <row r="3477" spans="1:11" x14ac:dyDescent="0.25">
      <c r="A3477" s="32" t="str">
        <f>IF(AND(TRIM(INDEX(CompletedDateValues,ROW(A3477)))&lt;&gt;"",INDEX(CompletedDateValues,ROW(A3477))&gt;0),INDEX(CompletedDateValues,ROW(A3477)),"")</f>
        <v/>
      </c>
      <c r="B3477" s="32" t="str">
        <f>IF(AND(TRIM(INDEX(StartDateValues,ROW(A3477)))&lt;&gt;"",INDEX(StartDateValues,ROW(A3477))&gt;0),INDEX(StartDateValues,ROW(A3477)),"")</f>
        <v/>
      </c>
      <c r="C3477" s="22" t="str">
        <f t="shared" si="271"/>
        <v/>
      </c>
      <c r="D3477" s="3" t="str">
        <f t="shared" si="272"/>
        <v/>
      </c>
      <c r="E3477" s="3" t="str">
        <f t="shared" si="273"/>
        <v/>
      </c>
      <c r="F3477" s="3" t="str">
        <f t="shared" si="274"/>
        <v/>
      </c>
      <c r="G3477" s="3" t="str">
        <f>IF(A3477="","",IF(HOUR(A3477)&lt;StartHour,StartHour,IF(HOUR(A3477)&gt;FinishHour,FinishHour,HOUR(A3477))))</f>
        <v/>
      </c>
      <c r="H3477" s="3" t="str">
        <f t="shared" si="275"/>
        <v/>
      </c>
      <c r="I3477" s="33" t="e">
        <f>IF(OR(A3477="",B3477=""),NA(),MAX(0,IF(A3477-B3477=0,SameDayCycleTimeSettingValue,(A3477-B3477) *24)))</f>
        <v>#N/A</v>
      </c>
      <c r="J3477" s="33" t="e">
        <f>IF(OR(A3477="",B3477=""),NA(),MAX(0,IF(A3477-B3477=0,SameDayCycleTimeSettingValue,((A3477-B3477) *24)-(INT((A3477-B3477)) * (24-(FinishHour-StartHour))))))</f>
        <v>#N/A</v>
      </c>
      <c r="K3477" s="3" t="e">
        <f ca="1">IF(OR(A3477&lt;&gt;"",B3477=""),NA(),MAX(0,IF(_xlfn.DAYS(NOW(),B3477)=0,SameDayCycleTimeSettingValue,_xlfn.DAYS(NOW(),B3477))))</f>
        <v>#N/A</v>
      </c>
    </row>
    <row r="3478" spans="1:11" x14ac:dyDescent="0.25">
      <c r="A3478" s="32" t="str">
        <f>IF(AND(TRIM(INDEX(CompletedDateValues,ROW(A3478)))&lt;&gt;"",INDEX(CompletedDateValues,ROW(A3478))&gt;0),INDEX(CompletedDateValues,ROW(A3478)),"")</f>
        <v/>
      </c>
      <c r="B3478" s="32" t="str">
        <f>IF(AND(TRIM(INDEX(StartDateValues,ROW(A3478)))&lt;&gt;"",INDEX(StartDateValues,ROW(A3478))&gt;0),INDEX(StartDateValues,ROW(A3478)),"")</f>
        <v/>
      </c>
      <c r="C3478" s="22" t="str">
        <f t="shared" si="271"/>
        <v/>
      </c>
      <c r="D3478" s="3" t="str">
        <f t="shared" si="272"/>
        <v/>
      </c>
      <c r="E3478" s="3" t="str">
        <f t="shared" si="273"/>
        <v/>
      </c>
      <c r="F3478" s="3" t="str">
        <f t="shared" si="274"/>
        <v/>
      </c>
      <c r="G3478" s="3" t="str">
        <f>IF(A3478="","",IF(HOUR(A3478)&lt;StartHour,StartHour,IF(HOUR(A3478)&gt;FinishHour,FinishHour,HOUR(A3478))))</f>
        <v/>
      </c>
      <c r="H3478" s="3" t="str">
        <f t="shared" si="275"/>
        <v/>
      </c>
      <c r="I3478" s="33" t="e">
        <f>IF(OR(A3478="",B3478=""),NA(),MAX(0,IF(A3478-B3478=0,SameDayCycleTimeSettingValue,(A3478-B3478) *24)))</f>
        <v>#N/A</v>
      </c>
      <c r="J3478" s="33" t="e">
        <f>IF(OR(A3478="",B3478=""),NA(),MAX(0,IF(A3478-B3478=0,SameDayCycleTimeSettingValue,((A3478-B3478) *24)-(INT((A3478-B3478)) * (24-(FinishHour-StartHour))))))</f>
        <v>#N/A</v>
      </c>
      <c r="K3478" s="3" t="e">
        <f ca="1">IF(OR(A3478&lt;&gt;"",B3478=""),NA(),MAX(0,IF(_xlfn.DAYS(NOW(),B3478)=0,SameDayCycleTimeSettingValue,_xlfn.DAYS(NOW(),B3478))))</f>
        <v>#N/A</v>
      </c>
    </row>
    <row r="3479" spans="1:11" x14ac:dyDescent="0.25">
      <c r="A3479" s="32" t="str">
        <f>IF(AND(TRIM(INDEX(CompletedDateValues,ROW(A3479)))&lt;&gt;"",INDEX(CompletedDateValues,ROW(A3479))&gt;0),INDEX(CompletedDateValues,ROW(A3479)),"")</f>
        <v/>
      </c>
      <c r="B3479" s="32" t="str">
        <f>IF(AND(TRIM(INDEX(StartDateValues,ROW(A3479)))&lt;&gt;"",INDEX(StartDateValues,ROW(A3479))&gt;0),INDEX(StartDateValues,ROW(A3479)),"")</f>
        <v/>
      </c>
      <c r="C3479" s="22" t="str">
        <f t="shared" si="271"/>
        <v/>
      </c>
      <c r="D3479" s="3" t="str">
        <f t="shared" si="272"/>
        <v/>
      </c>
      <c r="E3479" s="3" t="str">
        <f t="shared" si="273"/>
        <v/>
      </c>
      <c r="F3479" s="3" t="str">
        <f t="shared" si="274"/>
        <v/>
      </c>
      <c r="G3479" s="3" t="str">
        <f>IF(A3479="","",IF(HOUR(A3479)&lt;StartHour,StartHour,IF(HOUR(A3479)&gt;FinishHour,FinishHour,HOUR(A3479))))</f>
        <v/>
      </c>
      <c r="H3479" s="3" t="str">
        <f t="shared" si="275"/>
        <v/>
      </c>
      <c r="I3479" s="33" t="e">
        <f>IF(OR(A3479="",B3479=""),NA(),MAX(0,IF(A3479-B3479=0,SameDayCycleTimeSettingValue,(A3479-B3479) *24)))</f>
        <v>#N/A</v>
      </c>
      <c r="J3479" s="33" t="e">
        <f>IF(OR(A3479="",B3479=""),NA(),MAX(0,IF(A3479-B3479=0,SameDayCycleTimeSettingValue,((A3479-B3479) *24)-(INT((A3479-B3479)) * (24-(FinishHour-StartHour))))))</f>
        <v>#N/A</v>
      </c>
      <c r="K3479" s="3" t="e">
        <f ca="1">IF(OR(A3479&lt;&gt;"",B3479=""),NA(),MAX(0,IF(_xlfn.DAYS(NOW(),B3479)=0,SameDayCycleTimeSettingValue,_xlfn.DAYS(NOW(),B3479))))</f>
        <v>#N/A</v>
      </c>
    </row>
    <row r="3480" spans="1:11" x14ac:dyDescent="0.25">
      <c r="A3480" s="32" t="str">
        <f>IF(AND(TRIM(INDEX(CompletedDateValues,ROW(A3480)))&lt;&gt;"",INDEX(CompletedDateValues,ROW(A3480))&gt;0),INDEX(CompletedDateValues,ROW(A3480)),"")</f>
        <v/>
      </c>
      <c r="B3480" s="32" t="str">
        <f>IF(AND(TRIM(INDEX(StartDateValues,ROW(A3480)))&lt;&gt;"",INDEX(StartDateValues,ROW(A3480))&gt;0),INDEX(StartDateValues,ROW(A3480)),"")</f>
        <v/>
      </c>
      <c r="C3480" s="22" t="str">
        <f t="shared" si="271"/>
        <v/>
      </c>
      <c r="D3480" s="3" t="str">
        <f t="shared" si="272"/>
        <v/>
      </c>
      <c r="E3480" s="3" t="str">
        <f t="shared" si="273"/>
        <v/>
      </c>
      <c r="F3480" s="3" t="str">
        <f t="shared" si="274"/>
        <v/>
      </c>
      <c r="G3480" s="3" t="str">
        <f>IF(A3480="","",IF(HOUR(A3480)&lt;StartHour,StartHour,IF(HOUR(A3480)&gt;FinishHour,FinishHour,HOUR(A3480))))</f>
        <v/>
      </c>
      <c r="H3480" s="3" t="str">
        <f t="shared" si="275"/>
        <v/>
      </c>
      <c r="I3480" s="33" t="e">
        <f>IF(OR(A3480="",B3480=""),NA(),MAX(0,IF(A3480-B3480=0,SameDayCycleTimeSettingValue,(A3480-B3480) *24)))</f>
        <v>#N/A</v>
      </c>
      <c r="J3480" s="33" t="e">
        <f>IF(OR(A3480="",B3480=""),NA(),MAX(0,IF(A3480-B3480=0,SameDayCycleTimeSettingValue,((A3480-B3480) *24)-(INT((A3480-B3480)) * (24-(FinishHour-StartHour))))))</f>
        <v>#N/A</v>
      </c>
      <c r="K3480" s="3" t="e">
        <f ca="1">IF(OR(A3480&lt;&gt;"",B3480=""),NA(),MAX(0,IF(_xlfn.DAYS(NOW(),B3480)=0,SameDayCycleTimeSettingValue,_xlfn.DAYS(NOW(),B3480))))</f>
        <v>#N/A</v>
      </c>
    </row>
    <row r="3481" spans="1:11" x14ac:dyDescent="0.25">
      <c r="A3481" s="32" t="str">
        <f>IF(AND(TRIM(INDEX(CompletedDateValues,ROW(A3481)))&lt;&gt;"",INDEX(CompletedDateValues,ROW(A3481))&gt;0),INDEX(CompletedDateValues,ROW(A3481)),"")</f>
        <v/>
      </c>
      <c r="B3481" s="32" t="str">
        <f>IF(AND(TRIM(INDEX(StartDateValues,ROW(A3481)))&lt;&gt;"",INDEX(StartDateValues,ROW(A3481))&gt;0),INDEX(StartDateValues,ROW(A3481)),"")</f>
        <v/>
      </c>
      <c r="C3481" s="22" t="str">
        <f t="shared" si="271"/>
        <v/>
      </c>
      <c r="D3481" s="3" t="str">
        <f t="shared" si="272"/>
        <v/>
      </c>
      <c r="E3481" s="3" t="str">
        <f t="shared" si="273"/>
        <v/>
      </c>
      <c r="F3481" s="3" t="str">
        <f t="shared" si="274"/>
        <v/>
      </c>
      <c r="G3481" s="3" t="str">
        <f>IF(A3481="","",IF(HOUR(A3481)&lt;StartHour,StartHour,IF(HOUR(A3481)&gt;FinishHour,FinishHour,HOUR(A3481))))</f>
        <v/>
      </c>
      <c r="H3481" s="3" t="str">
        <f t="shared" si="275"/>
        <v/>
      </c>
      <c r="I3481" s="33" t="e">
        <f>IF(OR(A3481="",B3481=""),NA(),MAX(0,IF(A3481-B3481=0,SameDayCycleTimeSettingValue,(A3481-B3481) *24)))</f>
        <v>#N/A</v>
      </c>
      <c r="J3481" s="33" t="e">
        <f>IF(OR(A3481="",B3481=""),NA(),MAX(0,IF(A3481-B3481=0,SameDayCycleTimeSettingValue,((A3481-B3481) *24)-(INT((A3481-B3481)) * (24-(FinishHour-StartHour))))))</f>
        <v>#N/A</v>
      </c>
      <c r="K3481" s="3" t="e">
        <f ca="1">IF(OR(A3481&lt;&gt;"",B3481=""),NA(),MAX(0,IF(_xlfn.DAYS(NOW(),B3481)=0,SameDayCycleTimeSettingValue,_xlfn.DAYS(NOW(),B3481))))</f>
        <v>#N/A</v>
      </c>
    </row>
    <row r="3482" spans="1:11" x14ac:dyDescent="0.25">
      <c r="A3482" s="32" t="str">
        <f>IF(AND(TRIM(INDEX(CompletedDateValues,ROW(A3482)))&lt;&gt;"",INDEX(CompletedDateValues,ROW(A3482))&gt;0),INDEX(CompletedDateValues,ROW(A3482)),"")</f>
        <v/>
      </c>
      <c r="B3482" s="32" t="str">
        <f>IF(AND(TRIM(INDEX(StartDateValues,ROW(A3482)))&lt;&gt;"",INDEX(StartDateValues,ROW(A3482))&gt;0),INDEX(StartDateValues,ROW(A3482)),"")</f>
        <v/>
      </c>
      <c r="C3482" s="22" t="str">
        <f t="shared" si="271"/>
        <v/>
      </c>
      <c r="D3482" s="3" t="str">
        <f t="shared" si="272"/>
        <v/>
      </c>
      <c r="E3482" s="3" t="str">
        <f t="shared" si="273"/>
        <v/>
      </c>
      <c r="F3482" s="3" t="str">
        <f t="shared" si="274"/>
        <v/>
      </c>
      <c r="G3482" s="3" t="str">
        <f>IF(A3482="","",IF(HOUR(A3482)&lt;StartHour,StartHour,IF(HOUR(A3482)&gt;FinishHour,FinishHour,HOUR(A3482))))</f>
        <v/>
      </c>
      <c r="H3482" s="3" t="str">
        <f t="shared" si="275"/>
        <v/>
      </c>
      <c r="I3482" s="33" t="e">
        <f>IF(OR(A3482="",B3482=""),NA(),MAX(0,IF(A3482-B3482=0,SameDayCycleTimeSettingValue,(A3482-B3482) *24)))</f>
        <v>#N/A</v>
      </c>
      <c r="J3482" s="33" t="e">
        <f>IF(OR(A3482="",B3482=""),NA(),MAX(0,IF(A3482-B3482=0,SameDayCycleTimeSettingValue,((A3482-B3482) *24)-(INT((A3482-B3482)) * (24-(FinishHour-StartHour))))))</f>
        <v>#N/A</v>
      </c>
      <c r="K3482" s="3" t="e">
        <f ca="1">IF(OR(A3482&lt;&gt;"",B3482=""),NA(),MAX(0,IF(_xlfn.DAYS(NOW(),B3482)=0,SameDayCycleTimeSettingValue,_xlfn.DAYS(NOW(),B3482))))</f>
        <v>#N/A</v>
      </c>
    </row>
    <row r="3483" spans="1:11" x14ac:dyDescent="0.25">
      <c r="A3483" s="32" t="str">
        <f>IF(AND(TRIM(INDEX(CompletedDateValues,ROW(A3483)))&lt;&gt;"",INDEX(CompletedDateValues,ROW(A3483))&gt;0),INDEX(CompletedDateValues,ROW(A3483)),"")</f>
        <v/>
      </c>
      <c r="B3483" s="32" t="str">
        <f>IF(AND(TRIM(INDEX(StartDateValues,ROW(A3483)))&lt;&gt;"",INDEX(StartDateValues,ROW(A3483))&gt;0),INDEX(StartDateValues,ROW(A3483)),"")</f>
        <v/>
      </c>
      <c r="C3483" s="22" t="str">
        <f t="shared" si="271"/>
        <v/>
      </c>
      <c r="D3483" s="3" t="str">
        <f t="shared" si="272"/>
        <v/>
      </c>
      <c r="E3483" s="3" t="str">
        <f t="shared" si="273"/>
        <v/>
      </c>
      <c r="F3483" s="3" t="str">
        <f t="shared" si="274"/>
        <v/>
      </c>
      <c r="G3483" s="3" t="str">
        <f>IF(A3483="","",IF(HOUR(A3483)&lt;StartHour,StartHour,IF(HOUR(A3483)&gt;FinishHour,FinishHour,HOUR(A3483))))</f>
        <v/>
      </c>
      <c r="H3483" s="3" t="str">
        <f t="shared" si="275"/>
        <v/>
      </c>
      <c r="I3483" s="33" t="e">
        <f>IF(OR(A3483="",B3483=""),NA(),MAX(0,IF(A3483-B3483=0,SameDayCycleTimeSettingValue,(A3483-B3483) *24)))</f>
        <v>#N/A</v>
      </c>
      <c r="J3483" s="33" t="e">
        <f>IF(OR(A3483="",B3483=""),NA(),MAX(0,IF(A3483-B3483=0,SameDayCycleTimeSettingValue,((A3483-B3483) *24)-(INT((A3483-B3483)) * (24-(FinishHour-StartHour))))))</f>
        <v>#N/A</v>
      </c>
      <c r="K3483" s="3" t="e">
        <f ca="1">IF(OR(A3483&lt;&gt;"",B3483=""),NA(),MAX(0,IF(_xlfn.DAYS(NOW(),B3483)=0,SameDayCycleTimeSettingValue,_xlfn.DAYS(NOW(),B3483))))</f>
        <v>#N/A</v>
      </c>
    </row>
    <row r="3484" spans="1:11" x14ac:dyDescent="0.25">
      <c r="A3484" s="32" t="str">
        <f>IF(AND(TRIM(INDEX(CompletedDateValues,ROW(A3484)))&lt;&gt;"",INDEX(CompletedDateValues,ROW(A3484))&gt;0),INDEX(CompletedDateValues,ROW(A3484)),"")</f>
        <v/>
      </c>
      <c r="B3484" s="32" t="str">
        <f>IF(AND(TRIM(INDEX(StartDateValues,ROW(A3484)))&lt;&gt;"",INDEX(StartDateValues,ROW(A3484))&gt;0),INDEX(StartDateValues,ROW(A3484)),"")</f>
        <v/>
      </c>
      <c r="C3484" s="22" t="str">
        <f t="shared" si="271"/>
        <v/>
      </c>
      <c r="D3484" s="3" t="str">
        <f t="shared" si="272"/>
        <v/>
      </c>
      <c r="E3484" s="3" t="str">
        <f t="shared" si="273"/>
        <v/>
      </c>
      <c r="F3484" s="3" t="str">
        <f t="shared" si="274"/>
        <v/>
      </c>
      <c r="G3484" s="3" t="str">
        <f>IF(A3484="","",IF(HOUR(A3484)&lt;StartHour,StartHour,IF(HOUR(A3484)&gt;FinishHour,FinishHour,HOUR(A3484))))</f>
        <v/>
      </c>
      <c r="H3484" s="3" t="str">
        <f t="shared" si="275"/>
        <v/>
      </c>
      <c r="I3484" s="33" t="e">
        <f>IF(OR(A3484="",B3484=""),NA(),MAX(0,IF(A3484-B3484=0,SameDayCycleTimeSettingValue,(A3484-B3484) *24)))</f>
        <v>#N/A</v>
      </c>
      <c r="J3484" s="33" t="e">
        <f>IF(OR(A3484="",B3484=""),NA(),MAX(0,IF(A3484-B3484=0,SameDayCycleTimeSettingValue,((A3484-B3484) *24)-(INT((A3484-B3484)) * (24-(FinishHour-StartHour))))))</f>
        <v>#N/A</v>
      </c>
      <c r="K3484" s="3" t="e">
        <f ca="1">IF(OR(A3484&lt;&gt;"",B3484=""),NA(),MAX(0,IF(_xlfn.DAYS(NOW(),B3484)=0,SameDayCycleTimeSettingValue,_xlfn.DAYS(NOW(),B3484))))</f>
        <v>#N/A</v>
      </c>
    </row>
    <row r="3485" spans="1:11" x14ac:dyDescent="0.25">
      <c r="A3485" s="32" t="str">
        <f>IF(AND(TRIM(INDEX(CompletedDateValues,ROW(A3485)))&lt;&gt;"",INDEX(CompletedDateValues,ROW(A3485))&gt;0),INDEX(CompletedDateValues,ROW(A3485)),"")</f>
        <v/>
      </c>
      <c r="B3485" s="32" t="str">
        <f>IF(AND(TRIM(INDEX(StartDateValues,ROW(A3485)))&lt;&gt;"",INDEX(StartDateValues,ROW(A3485))&gt;0),INDEX(StartDateValues,ROW(A3485)),"")</f>
        <v/>
      </c>
      <c r="C3485" s="22" t="str">
        <f t="shared" si="271"/>
        <v/>
      </c>
      <c r="D3485" s="3" t="str">
        <f t="shared" si="272"/>
        <v/>
      </c>
      <c r="E3485" s="3" t="str">
        <f t="shared" si="273"/>
        <v/>
      </c>
      <c r="F3485" s="3" t="str">
        <f t="shared" si="274"/>
        <v/>
      </c>
      <c r="G3485" s="3" t="str">
        <f>IF(A3485="","",IF(HOUR(A3485)&lt;StartHour,StartHour,IF(HOUR(A3485)&gt;FinishHour,FinishHour,HOUR(A3485))))</f>
        <v/>
      </c>
      <c r="H3485" s="3" t="str">
        <f t="shared" si="275"/>
        <v/>
      </c>
      <c r="I3485" s="33" t="e">
        <f>IF(OR(A3485="",B3485=""),NA(),MAX(0,IF(A3485-B3485=0,SameDayCycleTimeSettingValue,(A3485-B3485) *24)))</f>
        <v>#N/A</v>
      </c>
      <c r="J3485" s="33" t="e">
        <f>IF(OR(A3485="",B3485=""),NA(),MAX(0,IF(A3485-B3485=0,SameDayCycleTimeSettingValue,((A3485-B3485) *24)-(INT((A3485-B3485)) * (24-(FinishHour-StartHour))))))</f>
        <v>#N/A</v>
      </c>
      <c r="K3485" s="3" t="e">
        <f ca="1">IF(OR(A3485&lt;&gt;"",B3485=""),NA(),MAX(0,IF(_xlfn.DAYS(NOW(),B3485)=0,SameDayCycleTimeSettingValue,_xlfn.DAYS(NOW(),B3485))))</f>
        <v>#N/A</v>
      </c>
    </row>
    <row r="3486" spans="1:11" x14ac:dyDescent="0.25">
      <c r="A3486" s="32" t="str">
        <f>IF(AND(TRIM(INDEX(CompletedDateValues,ROW(A3486)))&lt;&gt;"",INDEX(CompletedDateValues,ROW(A3486))&gt;0),INDEX(CompletedDateValues,ROW(A3486)),"")</f>
        <v/>
      </c>
      <c r="B3486" s="32" t="str">
        <f>IF(AND(TRIM(INDEX(StartDateValues,ROW(A3486)))&lt;&gt;"",INDEX(StartDateValues,ROW(A3486))&gt;0),INDEX(StartDateValues,ROW(A3486)),"")</f>
        <v/>
      </c>
      <c r="C3486" s="22" t="str">
        <f t="shared" si="271"/>
        <v/>
      </c>
      <c r="D3486" s="3" t="str">
        <f t="shared" si="272"/>
        <v/>
      </c>
      <c r="E3486" s="3" t="str">
        <f t="shared" si="273"/>
        <v/>
      </c>
      <c r="F3486" s="3" t="str">
        <f t="shared" si="274"/>
        <v/>
      </c>
      <c r="G3486" s="3" t="str">
        <f>IF(A3486="","",IF(HOUR(A3486)&lt;StartHour,StartHour,IF(HOUR(A3486)&gt;FinishHour,FinishHour,HOUR(A3486))))</f>
        <v/>
      </c>
      <c r="H3486" s="3" t="str">
        <f t="shared" si="275"/>
        <v/>
      </c>
      <c r="I3486" s="33" t="e">
        <f>IF(OR(A3486="",B3486=""),NA(),MAX(0,IF(A3486-B3486=0,SameDayCycleTimeSettingValue,(A3486-B3486) *24)))</f>
        <v>#N/A</v>
      </c>
      <c r="J3486" s="33" t="e">
        <f>IF(OR(A3486="",B3486=""),NA(),MAX(0,IF(A3486-B3486=0,SameDayCycleTimeSettingValue,((A3486-B3486) *24)-(INT((A3486-B3486)) * (24-(FinishHour-StartHour))))))</f>
        <v>#N/A</v>
      </c>
      <c r="K3486" s="3" t="e">
        <f ca="1">IF(OR(A3486&lt;&gt;"",B3486=""),NA(),MAX(0,IF(_xlfn.DAYS(NOW(),B3486)=0,SameDayCycleTimeSettingValue,_xlfn.DAYS(NOW(),B3486))))</f>
        <v>#N/A</v>
      </c>
    </row>
    <row r="3487" spans="1:11" x14ac:dyDescent="0.25">
      <c r="A3487" s="32" t="str">
        <f>IF(AND(TRIM(INDEX(CompletedDateValues,ROW(A3487)))&lt;&gt;"",INDEX(CompletedDateValues,ROW(A3487))&gt;0),INDEX(CompletedDateValues,ROW(A3487)),"")</f>
        <v/>
      </c>
      <c r="B3487" s="32" t="str">
        <f>IF(AND(TRIM(INDEX(StartDateValues,ROW(A3487)))&lt;&gt;"",INDEX(StartDateValues,ROW(A3487))&gt;0),INDEX(StartDateValues,ROW(A3487)),"")</f>
        <v/>
      </c>
      <c r="C3487" s="22" t="str">
        <f t="shared" si="271"/>
        <v/>
      </c>
      <c r="D3487" s="3" t="str">
        <f t="shared" si="272"/>
        <v/>
      </c>
      <c r="E3487" s="3" t="str">
        <f t="shared" si="273"/>
        <v/>
      </c>
      <c r="F3487" s="3" t="str">
        <f t="shared" si="274"/>
        <v/>
      </c>
      <c r="G3487" s="3" t="str">
        <f>IF(A3487="","",IF(HOUR(A3487)&lt;StartHour,StartHour,IF(HOUR(A3487)&gt;FinishHour,FinishHour,HOUR(A3487))))</f>
        <v/>
      </c>
      <c r="H3487" s="3" t="str">
        <f t="shared" si="275"/>
        <v/>
      </c>
      <c r="I3487" s="33" t="e">
        <f>IF(OR(A3487="",B3487=""),NA(),MAX(0,IF(A3487-B3487=0,SameDayCycleTimeSettingValue,(A3487-B3487) *24)))</f>
        <v>#N/A</v>
      </c>
      <c r="J3487" s="33" t="e">
        <f>IF(OR(A3487="",B3487=""),NA(),MAX(0,IF(A3487-B3487=0,SameDayCycleTimeSettingValue,((A3487-B3487) *24)-(INT((A3487-B3487)) * (24-(FinishHour-StartHour))))))</f>
        <v>#N/A</v>
      </c>
      <c r="K3487" s="3" t="e">
        <f ca="1">IF(OR(A3487&lt;&gt;"",B3487=""),NA(),MAX(0,IF(_xlfn.DAYS(NOW(),B3487)=0,SameDayCycleTimeSettingValue,_xlfn.DAYS(NOW(),B3487))))</f>
        <v>#N/A</v>
      </c>
    </row>
    <row r="3488" spans="1:11" x14ac:dyDescent="0.25">
      <c r="A3488" s="32" t="str">
        <f>IF(AND(TRIM(INDEX(CompletedDateValues,ROW(A3488)))&lt;&gt;"",INDEX(CompletedDateValues,ROW(A3488))&gt;0),INDEX(CompletedDateValues,ROW(A3488)),"")</f>
        <v/>
      </c>
      <c r="B3488" s="32" t="str">
        <f>IF(AND(TRIM(INDEX(StartDateValues,ROW(A3488)))&lt;&gt;"",INDEX(StartDateValues,ROW(A3488))&gt;0),INDEX(StartDateValues,ROW(A3488)),"")</f>
        <v/>
      </c>
      <c r="C3488" s="22" t="str">
        <f t="shared" si="271"/>
        <v/>
      </c>
      <c r="D3488" s="3" t="str">
        <f t="shared" si="272"/>
        <v/>
      </c>
      <c r="E3488" s="3" t="str">
        <f t="shared" si="273"/>
        <v/>
      </c>
      <c r="F3488" s="3" t="str">
        <f t="shared" si="274"/>
        <v/>
      </c>
      <c r="G3488" s="3" t="str">
        <f>IF(A3488="","",IF(HOUR(A3488)&lt;StartHour,StartHour,IF(HOUR(A3488)&gt;FinishHour,FinishHour,HOUR(A3488))))</f>
        <v/>
      </c>
      <c r="H3488" s="3" t="str">
        <f t="shared" si="275"/>
        <v/>
      </c>
      <c r="I3488" s="33" t="e">
        <f>IF(OR(A3488="",B3488=""),NA(),MAX(0,IF(A3488-B3488=0,SameDayCycleTimeSettingValue,(A3488-B3488) *24)))</f>
        <v>#N/A</v>
      </c>
      <c r="J3488" s="33" t="e">
        <f>IF(OR(A3488="",B3488=""),NA(),MAX(0,IF(A3488-B3488=0,SameDayCycleTimeSettingValue,((A3488-B3488) *24)-(INT((A3488-B3488)) * (24-(FinishHour-StartHour))))))</f>
        <v>#N/A</v>
      </c>
      <c r="K3488" s="3" t="e">
        <f ca="1">IF(OR(A3488&lt;&gt;"",B3488=""),NA(),MAX(0,IF(_xlfn.DAYS(NOW(),B3488)=0,SameDayCycleTimeSettingValue,_xlfn.DAYS(NOW(),B3488))))</f>
        <v>#N/A</v>
      </c>
    </row>
    <row r="3489" spans="1:11" x14ac:dyDescent="0.25">
      <c r="A3489" s="32" t="str">
        <f>IF(AND(TRIM(INDEX(CompletedDateValues,ROW(A3489)))&lt;&gt;"",INDEX(CompletedDateValues,ROW(A3489))&gt;0),INDEX(CompletedDateValues,ROW(A3489)),"")</f>
        <v/>
      </c>
      <c r="B3489" s="32" t="str">
        <f>IF(AND(TRIM(INDEX(StartDateValues,ROW(A3489)))&lt;&gt;"",INDEX(StartDateValues,ROW(A3489))&gt;0),INDEX(StartDateValues,ROW(A3489)),"")</f>
        <v/>
      </c>
      <c r="C3489" s="22" t="str">
        <f t="shared" si="271"/>
        <v/>
      </c>
      <c r="D3489" s="3" t="str">
        <f t="shared" si="272"/>
        <v/>
      </c>
      <c r="E3489" s="3" t="str">
        <f t="shared" si="273"/>
        <v/>
      </c>
      <c r="F3489" s="3" t="str">
        <f t="shared" si="274"/>
        <v/>
      </c>
      <c r="G3489" s="3" t="str">
        <f>IF(A3489="","",IF(HOUR(A3489)&lt;StartHour,StartHour,IF(HOUR(A3489)&gt;FinishHour,FinishHour,HOUR(A3489))))</f>
        <v/>
      </c>
      <c r="H3489" s="3" t="str">
        <f t="shared" si="275"/>
        <v/>
      </c>
      <c r="I3489" s="33" t="e">
        <f>IF(OR(A3489="",B3489=""),NA(),MAX(0,IF(A3489-B3489=0,SameDayCycleTimeSettingValue,(A3489-B3489) *24)))</f>
        <v>#N/A</v>
      </c>
      <c r="J3489" s="33" t="e">
        <f>IF(OR(A3489="",B3489=""),NA(),MAX(0,IF(A3489-B3489=0,SameDayCycleTimeSettingValue,((A3489-B3489) *24)-(INT((A3489-B3489)) * (24-(FinishHour-StartHour))))))</f>
        <v>#N/A</v>
      </c>
      <c r="K3489" s="3" t="e">
        <f ca="1">IF(OR(A3489&lt;&gt;"",B3489=""),NA(),MAX(0,IF(_xlfn.DAYS(NOW(),B3489)=0,SameDayCycleTimeSettingValue,_xlfn.DAYS(NOW(),B3489))))</f>
        <v>#N/A</v>
      </c>
    </row>
    <row r="3490" spans="1:11" x14ac:dyDescent="0.25">
      <c r="A3490" s="32" t="str">
        <f>IF(AND(TRIM(INDEX(CompletedDateValues,ROW(A3490)))&lt;&gt;"",INDEX(CompletedDateValues,ROW(A3490))&gt;0),INDEX(CompletedDateValues,ROW(A3490)),"")</f>
        <v/>
      </c>
      <c r="B3490" s="32" t="str">
        <f>IF(AND(TRIM(INDEX(StartDateValues,ROW(A3490)))&lt;&gt;"",INDEX(StartDateValues,ROW(A3490))&gt;0),INDEX(StartDateValues,ROW(A3490)),"")</f>
        <v/>
      </c>
      <c r="C3490" s="22" t="str">
        <f t="shared" si="271"/>
        <v/>
      </c>
      <c r="D3490" s="3" t="str">
        <f t="shared" si="272"/>
        <v/>
      </c>
      <c r="E3490" s="3" t="str">
        <f t="shared" si="273"/>
        <v/>
      </c>
      <c r="F3490" s="3" t="str">
        <f t="shared" si="274"/>
        <v/>
      </c>
      <c r="G3490" s="3" t="str">
        <f>IF(A3490="","",IF(HOUR(A3490)&lt;StartHour,StartHour,IF(HOUR(A3490)&gt;FinishHour,FinishHour,HOUR(A3490))))</f>
        <v/>
      </c>
      <c r="H3490" s="3" t="str">
        <f t="shared" si="275"/>
        <v/>
      </c>
      <c r="I3490" s="33" t="e">
        <f>IF(OR(A3490="",B3490=""),NA(),MAX(0,IF(A3490-B3490=0,SameDayCycleTimeSettingValue,(A3490-B3490) *24)))</f>
        <v>#N/A</v>
      </c>
      <c r="J3490" s="33" t="e">
        <f>IF(OR(A3490="",B3490=""),NA(),MAX(0,IF(A3490-B3490=0,SameDayCycleTimeSettingValue,((A3490-B3490) *24)-(INT((A3490-B3490)) * (24-(FinishHour-StartHour))))))</f>
        <v>#N/A</v>
      </c>
      <c r="K3490" s="3" t="e">
        <f ca="1">IF(OR(A3490&lt;&gt;"",B3490=""),NA(),MAX(0,IF(_xlfn.DAYS(NOW(),B3490)=0,SameDayCycleTimeSettingValue,_xlfn.DAYS(NOW(),B3490))))</f>
        <v>#N/A</v>
      </c>
    </row>
    <row r="3491" spans="1:11" x14ac:dyDescent="0.25">
      <c r="A3491" s="32" t="str">
        <f>IF(AND(TRIM(INDEX(CompletedDateValues,ROW(A3491)))&lt;&gt;"",INDEX(CompletedDateValues,ROW(A3491))&gt;0),INDEX(CompletedDateValues,ROW(A3491)),"")</f>
        <v/>
      </c>
      <c r="B3491" s="32" t="str">
        <f>IF(AND(TRIM(INDEX(StartDateValues,ROW(A3491)))&lt;&gt;"",INDEX(StartDateValues,ROW(A3491))&gt;0),INDEX(StartDateValues,ROW(A3491)),"")</f>
        <v/>
      </c>
      <c r="C3491" s="22" t="str">
        <f t="shared" si="271"/>
        <v/>
      </c>
      <c r="D3491" s="3" t="str">
        <f t="shared" si="272"/>
        <v/>
      </c>
      <c r="E3491" s="3" t="str">
        <f t="shared" si="273"/>
        <v/>
      </c>
      <c r="F3491" s="3" t="str">
        <f t="shared" si="274"/>
        <v/>
      </c>
      <c r="G3491" s="3" t="str">
        <f>IF(A3491="","",IF(HOUR(A3491)&lt;StartHour,StartHour,IF(HOUR(A3491)&gt;FinishHour,FinishHour,HOUR(A3491))))</f>
        <v/>
      </c>
      <c r="H3491" s="3" t="str">
        <f t="shared" si="275"/>
        <v/>
      </c>
      <c r="I3491" s="33" t="e">
        <f>IF(OR(A3491="",B3491=""),NA(),MAX(0,IF(A3491-B3491=0,SameDayCycleTimeSettingValue,(A3491-B3491) *24)))</f>
        <v>#N/A</v>
      </c>
      <c r="J3491" s="33" t="e">
        <f>IF(OR(A3491="",B3491=""),NA(),MAX(0,IF(A3491-B3491=0,SameDayCycleTimeSettingValue,((A3491-B3491) *24)-(INT((A3491-B3491)) * (24-(FinishHour-StartHour))))))</f>
        <v>#N/A</v>
      </c>
      <c r="K3491" s="3" t="e">
        <f ca="1">IF(OR(A3491&lt;&gt;"",B3491=""),NA(),MAX(0,IF(_xlfn.DAYS(NOW(),B3491)=0,SameDayCycleTimeSettingValue,_xlfn.DAYS(NOW(),B3491))))</f>
        <v>#N/A</v>
      </c>
    </row>
    <row r="3492" spans="1:11" x14ac:dyDescent="0.25">
      <c r="A3492" s="32" t="str">
        <f>IF(AND(TRIM(INDEX(CompletedDateValues,ROW(A3492)))&lt;&gt;"",INDEX(CompletedDateValues,ROW(A3492))&gt;0),INDEX(CompletedDateValues,ROW(A3492)),"")</f>
        <v/>
      </c>
      <c r="B3492" s="32" t="str">
        <f>IF(AND(TRIM(INDEX(StartDateValues,ROW(A3492)))&lt;&gt;"",INDEX(StartDateValues,ROW(A3492))&gt;0),INDEX(StartDateValues,ROW(A3492)),"")</f>
        <v/>
      </c>
      <c r="C3492" s="22" t="str">
        <f t="shared" si="271"/>
        <v/>
      </c>
      <c r="D3492" s="3" t="str">
        <f t="shared" si="272"/>
        <v/>
      </c>
      <c r="E3492" s="3" t="str">
        <f t="shared" si="273"/>
        <v/>
      </c>
      <c r="F3492" s="3" t="str">
        <f t="shared" si="274"/>
        <v/>
      </c>
      <c r="G3492" s="3" t="str">
        <f>IF(A3492="","",IF(HOUR(A3492)&lt;StartHour,StartHour,IF(HOUR(A3492)&gt;FinishHour,FinishHour,HOUR(A3492))))</f>
        <v/>
      </c>
      <c r="H3492" s="3" t="str">
        <f t="shared" si="275"/>
        <v/>
      </c>
      <c r="I3492" s="33" t="e">
        <f>IF(OR(A3492="",B3492=""),NA(),MAX(0,IF(A3492-B3492=0,SameDayCycleTimeSettingValue,(A3492-B3492) *24)))</f>
        <v>#N/A</v>
      </c>
      <c r="J3492" s="33" t="e">
        <f>IF(OR(A3492="",B3492=""),NA(),MAX(0,IF(A3492-B3492=0,SameDayCycleTimeSettingValue,((A3492-B3492) *24)-(INT((A3492-B3492)) * (24-(FinishHour-StartHour))))))</f>
        <v>#N/A</v>
      </c>
      <c r="K3492" s="3" t="e">
        <f ca="1">IF(OR(A3492&lt;&gt;"",B3492=""),NA(),MAX(0,IF(_xlfn.DAYS(NOW(),B3492)=0,SameDayCycleTimeSettingValue,_xlfn.DAYS(NOW(),B3492))))</f>
        <v>#N/A</v>
      </c>
    </row>
    <row r="3493" spans="1:11" x14ac:dyDescent="0.25">
      <c r="A3493" s="32" t="str">
        <f>IF(AND(TRIM(INDEX(CompletedDateValues,ROW(A3493)))&lt;&gt;"",INDEX(CompletedDateValues,ROW(A3493))&gt;0),INDEX(CompletedDateValues,ROW(A3493)),"")</f>
        <v/>
      </c>
      <c r="B3493" s="32" t="str">
        <f>IF(AND(TRIM(INDEX(StartDateValues,ROW(A3493)))&lt;&gt;"",INDEX(StartDateValues,ROW(A3493))&gt;0),INDEX(StartDateValues,ROW(A3493)),"")</f>
        <v/>
      </c>
      <c r="C3493" s="22" t="str">
        <f t="shared" si="271"/>
        <v/>
      </c>
      <c r="D3493" s="3" t="str">
        <f t="shared" si="272"/>
        <v/>
      </c>
      <c r="E3493" s="3" t="str">
        <f t="shared" si="273"/>
        <v/>
      </c>
      <c r="F3493" s="3" t="str">
        <f t="shared" si="274"/>
        <v/>
      </c>
      <c r="G3493" s="3" t="str">
        <f>IF(A3493="","",IF(HOUR(A3493)&lt;StartHour,StartHour,IF(HOUR(A3493)&gt;FinishHour,FinishHour,HOUR(A3493))))</f>
        <v/>
      </c>
      <c r="H3493" s="3" t="str">
        <f t="shared" si="275"/>
        <v/>
      </c>
      <c r="I3493" s="33" t="e">
        <f>IF(OR(A3493="",B3493=""),NA(),MAX(0,IF(A3493-B3493=0,SameDayCycleTimeSettingValue,(A3493-B3493) *24)))</f>
        <v>#N/A</v>
      </c>
      <c r="J3493" s="33" t="e">
        <f>IF(OR(A3493="",B3493=""),NA(),MAX(0,IF(A3493-B3493=0,SameDayCycleTimeSettingValue,((A3493-B3493) *24)-(INT((A3493-B3493)) * (24-(FinishHour-StartHour))))))</f>
        <v>#N/A</v>
      </c>
      <c r="K3493" s="3" t="e">
        <f ca="1">IF(OR(A3493&lt;&gt;"",B3493=""),NA(),MAX(0,IF(_xlfn.DAYS(NOW(),B3493)=0,SameDayCycleTimeSettingValue,_xlfn.DAYS(NOW(),B3493))))</f>
        <v>#N/A</v>
      </c>
    </row>
    <row r="3494" spans="1:11" x14ac:dyDescent="0.25">
      <c r="A3494" s="32" t="str">
        <f>IF(AND(TRIM(INDEX(CompletedDateValues,ROW(A3494)))&lt;&gt;"",INDEX(CompletedDateValues,ROW(A3494))&gt;0),INDEX(CompletedDateValues,ROW(A3494)),"")</f>
        <v/>
      </c>
      <c r="B3494" s="32" t="str">
        <f>IF(AND(TRIM(INDEX(StartDateValues,ROW(A3494)))&lt;&gt;"",INDEX(StartDateValues,ROW(A3494))&gt;0),INDEX(StartDateValues,ROW(A3494)),"")</f>
        <v/>
      </c>
      <c r="C3494" s="22" t="str">
        <f t="shared" si="271"/>
        <v/>
      </c>
      <c r="D3494" s="3" t="str">
        <f t="shared" si="272"/>
        <v/>
      </c>
      <c r="E3494" s="3" t="str">
        <f t="shared" si="273"/>
        <v/>
      </c>
      <c r="F3494" s="3" t="str">
        <f t="shared" si="274"/>
        <v/>
      </c>
      <c r="G3494" s="3" t="str">
        <f>IF(A3494="","",IF(HOUR(A3494)&lt;StartHour,StartHour,IF(HOUR(A3494)&gt;FinishHour,FinishHour,HOUR(A3494))))</f>
        <v/>
      </c>
      <c r="H3494" s="3" t="str">
        <f t="shared" si="275"/>
        <v/>
      </c>
      <c r="I3494" s="33" t="e">
        <f>IF(OR(A3494="",B3494=""),NA(),MAX(0,IF(A3494-B3494=0,SameDayCycleTimeSettingValue,(A3494-B3494) *24)))</f>
        <v>#N/A</v>
      </c>
      <c r="J3494" s="33" t="e">
        <f>IF(OR(A3494="",B3494=""),NA(),MAX(0,IF(A3494-B3494=0,SameDayCycleTimeSettingValue,((A3494-B3494) *24)-(INT((A3494-B3494)) * (24-(FinishHour-StartHour))))))</f>
        <v>#N/A</v>
      </c>
      <c r="K3494" s="3" t="e">
        <f ca="1">IF(OR(A3494&lt;&gt;"",B3494=""),NA(),MAX(0,IF(_xlfn.DAYS(NOW(),B3494)=0,SameDayCycleTimeSettingValue,_xlfn.DAYS(NOW(),B3494))))</f>
        <v>#N/A</v>
      </c>
    </row>
    <row r="3495" spans="1:11" x14ac:dyDescent="0.25">
      <c r="A3495" s="32" t="str">
        <f>IF(AND(TRIM(INDEX(CompletedDateValues,ROW(A3495)))&lt;&gt;"",INDEX(CompletedDateValues,ROW(A3495))&gt;0),INDEX(CompletedDateValues,ROW(A3495)),"")</f>
        <v/>
      </c>
      <c r="B3495" s="32" t="str">
        <f>IF(AND(TRIM(INDEX(StartDateValues,ROW(A3495)))&lt;&gt;"",INDEX(StartDateValues,ROW(A3495))&gt;0),INDEX(StartDateValues,ROW(A3495)),"")</f>
        <v/>
      </c>
      <c r="C3495" s="22" t="str">
        <f t="shared" si="271"/>
        <v/>
      </c>
      <c r="D3495" s="3" t="str">
        <f t="shared" si="272"/>
        <v/>
      </c>
      <c r="E3495" s="3" t="str">
        <f t="shared" si="273"/>
        <v/>
      </c>
      <c r="F3495" s="3" t="str">
        <f t="shared" si="274"/>
        <v/>
      </c>
      <c r="G3495" s="3" t="str">
        <f>IF(A3495="","",IF(HOUR(A3495)&lt;StartHour,StartHour,IF(HOUR(A3495)&gt;FinishHour,FinishHour,HOUR(A3495))))</f>
        <v/>
      </c>
      <c r="H3495" s="3" t="str">
        <f t="shared" si="275"/>
        <v/>
      </c>
      <c r="I3495" s="33" t="e">
        <f>IF(OR(A3495="",B3495=""),NA(),MAX(0,IF(A3495-B3495=0,SameDayCycleTimeSettingValue,(A3495-B3495) *24)))</f>
        <v>#N/A</v>
      </c>
      <c r="J3495" s="33" t="e">
        <f>IF(OR(A3495="",B3495=""),NA(),MAX(0,IF(A3495-B3495=0,SameDayCycleTimeSettingValue,((A3495-B3495) *24)-(INT((A3495-B3495)) * (24-(FinishHour-StartHour))))))</f>
        <v>#N/A</v>
      </c>
      <c r="K3495" s="3" t="e">
        <f ca="1">IF(OR(A3495&lt;&gt;"",B3495=""),NA(),MAX(0,IF(_xlfn.DAYS(NOW(),B3495)=0,SameDayCycleTimeSettingValue,_xlfn.DAYS(NOW(),B3495))))</f>
        <v>#N/A</v>
      </c>
    </row>
    <row r="3496" spans="1:11" x14ac:dyDescent="0.25">
      <c r="A3496" s="32" t="str">
        <f>IF(AND(TRIM(INDEX(CompletedDateValues,ROW(A3496)))&lt;&gt;"",INDEX(CompletedDateValues,ROW(A3496))&gt;0),INDEX(CompletedDateValues,ROW(A3496)),"")</f>
        <v/>
      </c>
      <c r="B3496" s="32" t="str">
        <f>IF(AND(TRIM(INDEX(StartDateValues,ROW(A3496)))&lt;&gt;"",INDEX(StartDateValues,ROW(A3496))&gt;0),INDEX(StartDateValues,ROW(A3496)),"")</f>
        <v/>
      </c>
      <c r="C3496" s="22" t="str">
        <f t="shared" si="271"/>
        <v/>
      </c>
      <c r="D3496" s="3" t="str">
        <f t="shared" si="272"/>
        <v/>
      </c>
      <c r="E3496" s="3" t="str">
        <f t="shared" si="273"/>
        <v/>
      </c>
      <c r="F3496" s="3" t="str">
        <f t="shared" si="274"/>
        <v/>
      </c>
      <c r="G3496" s="3" t="str">
        <f>IF(A3496="","",IF(HOUR(A3496)&lt;StartHour,StartHour,IF(HOUR(A3496)&gt;FinishHour,FinishHour,HOUR(A3496))))</f>
        <v/>
      </c>
      <c r="H3496" s="3" t="str">
        <f t="shared" si="275"/>
        <v/>
      </c>
      <c r="I3496" s="33" t="e">
        <f>IF(OR(A3496="",B3496=""),NA(),MAX(0,IF(A3496-B3496=0,SameDayCycleTimeSettingValue,(A3496-B3496) *24)))</f>
        <v>#N/A</v>
      </c>
      <c r="J3496" s="33" t="e">
        <f>IF(OR(A3496="",B3496=""),NA(),MAX(0,IF(A3496-B3496=0,SameDayCycleTimeSettingValue,((A3496-B3496) *24)-(INT((A3496-B3496)) * (24-(FinishHour-StartHour))))))</f>
        <v>#N/A</v>
      </c>
      <c r="K3496" s="3" t="e">
        <f ca="1">IF(OR(A3496&lt;&gt;"",B3496=""),NA(),MAX(0,IF(_xlfn.DAYS(NOW(),B3496)=0,SameDayCycleTimeSettingValue,_xlfn.DAYS(NOW(),B3496))))</f>
        <v>#N/A</v>
      </c>
    </row>
    <row r="3497" spans="1:11" x14ac:dyDescent="0.25">
      <c r="A3497" s="32" t="str">
        <f>IF(AND(TRIM(INDEX(CompletedDateValues,ROW(A3497)))&lt;&gt;"",INDEX(CompletedDateValues,ROW(A3497))&gt;0),INDEX(CompletedDateValues,ROW(A3497)),"")</f>
        <v/>
      </c>
      <c r="B3497" s="32" t="str">
        <f>IF(AND(TRIM(INDEX(StartDateValues,ROW(A3497)))&lt;&gt;"",INDEX(StartDateValues,ROW(A3497))&gt;0),INDEX(StartDateValues,ROW(A3497)),"")</f>
        <v/>
      </c>
      <c r="C3497" s="22" t="str">
        <f t="shared" si="271"/>
        <v/>
      </c>
      <c r="D3497" s="3" t="str">
        <f t="shared" si="272"/>
        <v/>
      </c>
      <c r="E3497" s="3" t="str">
        <f t="shared" si="273"/>
        <v/>
      </c>
      <c r="F3497" s="3" t="str">
        <f t="shared" si="274"/>
        <v/>
      </c>
      <c r="G3497" s="3" t="str">
        <f>IF(A3497="","",IF(HOUR(A3497)&lt;StartHour,StartHour,IF(HOUR(A3497)&gt;FinishHour,FinishHour,HOUR(A3497))))</f>
        <v/>
      </c>
      <c r="H3497" s="3" t="str">
        <f t="shared" si="275"/>
        <v/>
      </c>
      <c r="I3497" s="33" t="e">
        <f>IF(OR(A3497="",B3497=""),NA(),MAX(0,IF(A3497-B3497=0,SameDayCycleTimeSettingValue,(A3497-B3497) *24)))</f>
        <v>#N/A</v>
      </c>
      <c r="J3497" s="33" t="e">
        <f>IF(OR(A3497="",B3497=""),NA(),MAX(0,IF(A3497-B3497=0,SameDayCycleTimeSettingValue,((A3497-B3497) *24)-(INT((A3497-B3497)) * (24-(FinishHour-StartHour))))))</f>
        <v>#N/A</v>
      </c>
      <c r="K3497" s="3" t="e">
        <f ca="1">IF(OR(A3497&lt;&gt;"",B3497=""),NA(),MAX(0,IF(_xlfn.DAYS(NOW(),B3497)=0,SameDayCycleTimeSettingValue,_xlfn.DAYS(NOW(),B3497))))</f>
        <v>#N/A</v>
      </c>
    </row>
    <row r="3498" spans="1:11" x14ac:dyDescent="0.25">
      <c r="A3498" s="32" t="str">
        <f>IF(AND(TRIM(INDEX(CompletedDateValues,ROW(A3498)))&lt;&gt;"",INDEX(CompletedDateValues,ROW(A3498))&gt;0),INDEX(CompletedDateValues,ROW(A3498)),"")</f>
        <v/>
      </c>
      <c r="B3498" s="32" t="str">
        <f>IF(AND(TRIM(INDEX(StartDateValues,ROW(A3498)))&lt;&gt;"",INDEX(StartDateValues,ROW(A3498))&gt;0),INDEX(StartDateValues,ROW(A3498)),"")</f>
        <v/>
      </c>
      <c r="C3498" s="22" t="str">
        <f t="shared" si="271"/>
        <v/>
      </c>
      <c r="D3498" s="3" t="str">
        <f t="shared" si="272"/>
        <v/>
      </c>
      <c r="E3498" s="3" t="str">
        <f t="shared" si="273"/>
        <v/>
      </c>
      <c r="F3498" s="3" t="str">
        <f t="shared" si="274"/>
        <v/>
      </c>
      <c r="G3498" s="3" t="str">
        <f>IF(A3498="","",IF(HOUR(A3498)&lt;StartHour,StartHour,IF(HOUR(A3498)&gt;FinishHour,FinishHour,HOUR(A3498))))</f>
        <v/>
      </c>
      <c r="H3498" s="3" t="str">
        <f t="shared" si="275"/>
        <v/>
      </c>
      <c r="I3498" s="33" t="e">
        <f>IF(OR(A3498="",B3498=""),NA(),MAX(0,IF(A3498-B3498=0,SameDayCycleTimeSettingValue,(A3498-B3498) *24)))</f>
        <v>#N/A</v>
      </c>
      <c r="J3498" s="33" t="e">
        <f>IF(OR(A3498="",B3498=""),NA(),MAX(0,IF(A3498-B3498=0,SameDayCycleTimeSettingValue,((A3498-B3498) *24)-(INT((A3498-B3498)) * (24-(FinishHour-StartHour))))))</f>
        <v>#N/A</v>
      </c>
      <c r="K3498" s="3" t="e">
        <f ca="1">IF(OR(A3498&lt;&gt;"",B3498=""),NA(),MAX(0,IF(_xlfn.DAYS(NOW(),B3498)=0,SameDayCycleTimeSettingValue,_xlfn.DAYS(NOW(),B3498))))</f>
        <v>#N/A</v>
      </c>
    </row>
    <row r="3499" spans="1:11" x14ac:dyDescent="0.25">
      <c r="A3499" s="32" t="str">
        <f>IF(AND(TRIM(INDEX(CompletedDateValues,ROW(A3499)))&lt;&gt;"",INDEX(CompletedDateValues,ROW(A3499))&gt;0),INDEX(CompletedDateValues,ROW(A3499)),"")</f>
        <v/>
      </c>
      <c r="B3499" s="32" t="str">
        <f>IF(AND(TRIM(INDEX(StartDateValues,ROW(A3499)))&lt;&gt;"",INDEX(StartDateValues,ROW(A3499))&gt;0),INDEX(StartDateValues,ROW(A3499)),"")</f>
        <v/>
      </c>
      <c r="C3499" s="22" t="str">
        <f t="shared" si="271"/>
        <v/>
      </c>
      <c r="D3499" s="3" t="str">
        <f t="shared" si="272"/>
        <v/>
      </c>
      <c r="E3499" s="3" t="str">
        <f t="shared" si="273"/>
        <v/>
      </c>
      <c r="F3499" s="3" t="str">
        <f t="shared" si="274"/>
        <v/>
      </c>
      <c r="G3499" s="3" t="str">
        <f>IF(A3499="","",IF(HOUR(A3499)&lt;StartHour,StartHour,IF(HOUR(A3499)&gt;FinishHour,FinishHour,HOUR(A3499))))</f>
        <v/>
      </c>
      <c r="H3499" s="3" t="str">
        <f t="shared" si="275"/>
        <v/>
      </c>
      <c r="I3499" s="33" t="e">
        <f>IF(OR(A3499="",B3499=""),NA(),MAX(0,IF(A3499-B3499=0,SameDayCycleTimeSettingValue,(A3499-B3499) *24)))</f>
        <v>#N/A</v>
      </c>
      <c r="J3499" s="33" t="e">
        <f>IF(OR(A3499="",B3499=""),NA(),MAX(0,IF(A3499-B3499=0,SameDayCycleTimeSettingValue,((A3499-B3499) *24)-(INT((A3499-B3499)) * (24-(FinishHour-StartHour))))))</f>
        <v>#N/A</v>
      </c>
      <c r="K3499" s="3" t="e">
        <f ca="1">IF(OR(A3499&lt;&gt;"",B3499=""),NA(),MAX(0,IF(_xlfn.DAYS(NOW(),B3499)=0,SameDayCycleTimeSettingValue,_xlfn.DAYS(NOW(),B3499))))</f>
        <v>#N/A</v>
      </c>
    </row>
    <row r="3500" spans="1:11" x14ac:dyDescent="0.25">
      <c r="A3500" s="32" t="str">
        <f>IF(AND(TRIM(INDEX(CompletedDateValues,ROW(A3500)))&lt;&gt;"",INDEX(CompletedDateValues,ROW(A3500))&gt;0),INDEX(CompletedDateValues,ROW(A3500)),"")</f>
        <v/>
      </c>
      <c r="B3500" s="32" t="str">
        <f>IF(AND(TRIM(INDEX(StartDateValues,ROW(A3500)))&lt;&gt;"",INDEX(StartDateValues,ROW(A3500))&gt;0),INDEX(StartDateValues,ROW(A3500)),"")</f>
        <v/>
      </c>
      <c r="C3500" s="22" t="str">
        <f t="shared" si="271"/>
        <v/>
      </c>
      <c r="D3500" s="3" t="str">
        <f t="shared" si="272"/>
        <v/>
      </c>
      <c r="E3500" s="3" t="str">
        <f t="shared" si="273"/>
        <v/>
      </c>
      <c r="F3500" s="3" t="str">
        <f t="shared" si="274"/>
        <v/>
      </c>
      <c r="G3500" s="3" t="str">
        <f>IF(A3500="","",IF(HOUR(A3500)&lt;StartHour,StartHour,IF(HOUR(A3500)&gt;FinishHour,FinishHour,HOUR(A3500))))</f>
        <v/>
      </c>
      <c r="H3500" s="3" t="str">
        <f t="shared" si="275"/>
        <v/>
      </c>
      <c r="I3500" s="33" t="e">
        <f>IF(OR(A3500="",B3500=""),NA(),MAX(0,IF(A3500-B3500=0,SameDayCycleTimeSettingValue,(A3500-B3500) *24)))</f>
        <v>#N/A</v>
      </c>
      <c r="J3500" s="33" t="e">
        <f>IF(OR(A3500="",B3500=""),NA(),MAX(0,IF(A3500-B3500=0,SameDayCycleTimeSettingValue,((A3500-B3500) *24)-(INT((A3500-B3500)) * (24-(FinishHour-StartHour))))))</f>
        <v>#N/A</v>
      </c>
      <c r="K3500" s="3" t="e">
        <f ca="1">IF(OR(A3500&lt;&gt;"",B3500=""),NA(),MAX(0,IF(_xlfn.DAYS(NOW(),B3500)=0,SameDayCycleTimeSettingValue,_xlfn.DAYS(NOW(),B3500))))</f>
        <v>#N/A</v>
      </c>
    </row>
    <row r="3501" spans="1:11" x14ac:dyDescent="0.25">
      <c r="A3501" s="32" t="str">
        <f>IF(AND(TRIM(INDEX(CompletedDateValues,ROW(A3501)))&lt;&gt;"",INDEX(CompletedDateValues,ROW(A3501))&gt;0),INDEX(CompletedDateValues,ROW(A3501)),"")</f>
        <v/>
      </c>
      <c r="B3501" s="32" t="str">
        <f>IF(AND(TRIM(INDEX(StartDateValues,ROW(A3501)))&lt;&gt;"",INDEX(StartDateValues,ROW(A3501))&gt;0),INDEX(StartDateValues,ROW(A3501)),"")</f>
        <v/>
      </c>
      <c r="C3501" s="22" t="str">
        <f t="shared" si="271"/>
        <v/>
      </c>
      <c r="D3501" s="3" t="str">
        <f t="shared" si="272"/>
        <v/>
      </c>
      <c r="E3501" s="3" t="str">
        <f t="shared" si="273"/>
        <v/>
      </c>
      <c r="F3501" s="3" t="str">
        <f t="shared" si="274"/>
        <v/>
      </c>
      <c r="G3501" s="3" t="str">
        <f>IF(A3501="","",IF(HOUR(A3501)&lt;StartHour,StartHour,IF(HOUR(A3501)&gt;FinishHour,FinishHour,HOUR(A3501))))</f>
        <v/>
      </c>
      <c r="H3501" s="3" t="str">
        <f t="shared" si="275"/>
        <v/>
      </c>
      <c r="I3501" s="33" t="e">
        <f>IF(OR(A3501="",B3501=""),NA(),MAX(0,IF(A3501-B3501=0,SameDayCycleTimeSettingValue,(A3501-B3501) *24)))</f>
        <v>#N/A</v>
      </c>
      <c r="J3501" s="33" t="e">
        <f>IF(OR(A3501="",B3501=""),NA(),MAX(0,IF(A3501-B3501=0,SameDayCycleTimeSettingValue,((A3501-B3501) *24)-(INT((A3501-B3501)) * (24-(FinishHour-StartHour))))))</f>
        <v>#N/A</v>
      </c>
      <c r="K3501" s="3" t="e">
        <f ca="1">IF(OR(A3501&lt;&gt;"",B3501=""),NA(),MAX(0,IF(_xlfn.DAYS(NOW(),B3501)=0,SameDayCycleTimeSettingValue,_xlfn.DAYS(NOW(),B3501))))</f>
        <v>#N/A</v>
      </c>
    </row>
    <row r="3502" spans="1:11" x14ac:dyDescent="0.25">
      <c r="A3502" s="32" t="str">
        <f>IF(AND(TRIM(INDEX(CompletedDateValues,ROW(A3502)))&lt;&gt;"",INDEX(CompletedDateValues,ROW(A3502))&gt;0),INDEX(CompletedDateValues,ROW(A3502)),"")</f>
        <v/>
      </c>
      <c r="B3502" s="32" t="str">
        <f>IF(AND(TRIM(INDEX(StartDateValues,ROW(A3502)))&lt;&gt;"",INDEX(StartDateValues,ROW(A3502))&gt;0),INDEX(StartDateValues,ROW(A3502)),"")</f>
        <v/>
      </c>
      <c r="C3502" s="22" t="str">
        <f t="shared" si="271"/>
        <v/>
      </c>
      <c r="D3502" s="3" t="str">
        <f t="shared" si="272"/>
        <v/>
      </c>
      <c r="E3502" s="3" t="str">
        <f t="shared" si="273"/>
        <v/>
      </c>
      <c r="F3502" s="3" t="str">
        <f t="shared" si="274"/>
        <v/>
      </c>
      <c r="G3502" s="3" t="str">
        <f>IF(A3502="","",IF(HOUR(A3502)&lt;StartHour,StartHour,IF(HOUR(A3502)&gt;FinishHour,FinishHour,HOUR(A3502))))</f>
        <v/>
      </c>
      <c r="H3502" s="3" t="str">
        <f t="shared" si="275"/>
        <v/>
      </c>
      <c r="I3502" s="33" t="e">
        <f>IF(OR(A3502="",B3502=""),NA(),MAX(0,IF(A3502-B3502=0,SameDayCycleTimeSettingValue,(A3502-B3502) *24)))</f>
        <v>#N/A</v>
      </c>
      <c r="J3502" s="33" t="e">
        <f>IF(OR(A3502="",B3502=""),NA(),MAX(0,IF(A3502-B3502=0,SameDayCycleTimeSettingValue,((A3502-B3502) *24)-(INT((A3502-B3502)) * (24-(FinishHour-StartHour))))))</f>
        <v>#N/A</v>
      </c>
      <c r="K3502" s="3" t="e">
        <f ca="1">IF(OR(A3502&lt;&gt;"",B3502=""),NA(),MAX(0,IF(_xlfn.DAYS(NOW(),B3502)=0,SameDayCycleTimeSettingValue,_xlfn.DAYS(NOW(),B3502))))</f>
        <v>#N/A</v>
      </c>
    </row>
    <row r="3503" spans="1:11" x14ac:dyDescent="0.25">
      <c r="A3503" s="32" t="str">
        <f>IF(AND(TRIM(INDEX(CompletedDateValues,ROW(A3503)))&lt;&gt;"",INDEX(CompletedDateValues,ROW(A3503))&gt;0),INDEX(CompletedDateValues,ROW(A3503)),"")</f>
        <v/>
      </c>
      <c r="B3503" s="32" t="str">
        <f>IF(AND(TRIM(INDEX(StartDateValues,ROW(A3503)))&lt;&gt;"",INDEX(StartDateValues,ROW(A3503))&gt;0),INDEX(StartDateValues,ROW(A3503)),"")</f>
        <v/>
      </c>
      <c r="C3503" s="22" t="str">
        <f t="shared" si="271"/>
        <v/>
      </c>
      <c r="D3503" s="3" t="str">
        <f t="shared" si="272"/>
        <v/>
      </c>
      <c r="E3503" s="3" t="str">
        <f t="shared" si="273"/>
        <v/>
      </c>
      <c r="F3503" s="3" t="str">
        <f t="shared" si="274"/>
        <v/>
      </c>
      <c r="G3503" s="3" t="str">
        <f>IF(A3503="","",IF(HOUR(A3503)&lt;StartHour,StartHour,IF(HOUR(A3503)&gt;FinishHour,FinishHour,HOUR(A3503))))</f>
        <v/>
      </c>
      <c r="H3503" s="3" t="str">
        <f t="shared" si="275"/>
        <v/>
      </c>
      <c r="I3503" s="33" t="e">
        <f>IF(OR(A3503="",B3503=""),NA(),MAX(0,IF(A3503-B3503=0,SameDayCycleTimeSettingValue,(A3503-B3503) *24)))</f>
        <v>#N/A</v>
      </c>
      <c r="J3503" s="33" t="e">
        <f>IF(OR(A3503="",B3503=""),NA(),MAX(0,IF(A3503-B3503=0,SameDayCycleTimeSettingValue,((A3503-B3503) *24)-(INT((A3503-B3503)) * (24-(FinishHour-StartHour))))))</f>
        <v>#N/A</v>
      </c>
      <c r="K3503" s="3" t="e">
        <f ca="1">IF(OR(A3503&lt;&gt;"",B3503=""),NA(),MAX(0,IF(_xlfn.DAYS(NOW(),B3503)=0,SameDayCycleTimeSettingValue,_xlfn.DAYS(NOW(),B3503))))</f>
        <v>#N/A</v>
      </c>
    </row>
    <row r="3504" spans="1:11" x14ac:dyDescent="0.25">
      <c r="A3504" s="32" t="str">
        <f>IF(AND(TRIM(INDEX(CompletedDateValues,ROW(A3504)))&lt;&gt;"",INDEX(CompletedDateValues,ROW(A3504))&gt;0),INDEX(CompletedDateValues,ROW(A3504)),"")</f>
        <v/>
      </c>
      <c r="B3504" s="32" t="str">
        <f>IF(AND(TRIM(INDEX(StartDateValues,ROW(A3504)))&lt;&gt;"",INDEX(StartDateValues,ROW(A3504))&gt;0),INDEX(StartDateValues,ROW(A3504)),"")</f>
        <v/>
      </c>
      <c r="C3504" s="22" t="str">
        <f t="shared" si="271"/>
        <v/>
      </c>
      <c r="D3504" s="3" t="str">
        <f t="shared" si="272"/>
        <v/>
      </c>
      <c r="E3504" s="3" t="str">
        <f t="shared" si="273"/>
        <v/>
      </c>
      <c r="F3504" s="3" t="str">
        <f t="shared" si="274"/>
        <v/>
      </c>
      <c r="G3504" s="3" t="str">
        <f>IF(A3504="","",IF(HOUR(A3504)&lt;StartHour,StartHour,IF(HOUR(A3504)&gt;FinishHour,FinishHour,HOUR(A3504))))</f>
        <v/>
      </c>
      <c r="H3504" s="3" t="str">
        <f t="shared" si="275"/>
        <v/>
      </c>
      <c r="I3504" s="33" t="e">
        <f>IF(OR(A3504="",B3504=""),NA(),MAX(0,IF(A3504-B3504=0,SameDayCycleTimeSettingValue,(A3504-B3504) *24)))</f>
        <v>#N/A</v>
      </c>
      <c r="J3504" s="33" t="e">
        <f>IF(OR(A3504="",B3504=""),NA(),MAX(0,IF(A3504-B3504=0,SameDayCycleTimeSettingValue,((A3504-B3504) *24)-(INT((A3504-B3504)) * (24-(FinishHour-StartHour))))))</f>
        <v>#N/A</v>
      </c>
      <c r="K3504" s="3" t="e">
        <f ca="1">IF(OR(A3504&lt;&gt;"",B3504=""),NA(),MAX(0,IF(_xlfn.DAYS(NOW(),B3504)=0,SameDayCycleTimeSettingValue,_xlfn.DAYS(NOW(),B3504))))</f>
        <v>#N/A</v>
      </c>
    </row>
    <row r="3505" spans="1:11" x14ac:dyDescent="0.25">
      <c r="A3505" s="32" t="str">
        <f>IF(AND(TRIM(INDEX(CompletedDateValues,ROW(A3505)))&lt;&gt;"",INDEX(CompletedDateValues,ROW(A3505))&gt;0),INDEX(CompletedDateValues,ROW(A3505)),"")</f>
        <v/>
      </c>
      <c r="B3505" s="32" t="str">
        <f>IF(AND(TRIM(INDEX(StartDateValues,ROW(A3505)))&lt;&gt;"",INDEX(StartDateValues,ROW(A3505))&gt;0),INDEX(StartDateValues,ROW(A3505)),"")</f>
        <v/>
      </c>
      <c r="C3505" s="22" t="str">
        <f t="shared" si="271"/>
        <v/>
      </c>
      <c r="D3505" s="3" t="str">
        <f t="shared" si="272"/>
        <v/>
      </c>
      <c r="E3505" s="3" t="str">
        <f t="shared" si="273"/>
        <v/>
      </c>
      <c r="F3505" s="3" t="str">
        <f t="shared" si="274"/>
        <v/>
      </c>
      <c r="G3505" s="3" t="str">
        <f>IF(A3505="","",IF(HOUR(A3505)&lt;StartHour,StartHour,IF(HOUR(A3505)&gt;FinishHour,FinishHour,HOUR(A3505))))</f>
        <v/>
      </c>
      <c r="H3505" s="3" t="str">
        <f t="shared" si="275"/>
        <v/>
      </c>
      <c r="I3505" s="33" t="e">
        <f>IF(OR(A3505="",B3505=""),NA(),MAX(0,IF(A3505-B3505=0,SameDayCycleTimeSettingValue,(A3505-B3505) *24)))</f>
        <v>#N/A</v>
      </c>
      <c r="J3505" s="33" t="e">
        <f>IF(OR(A3505="",B3505=""),NA(),MAX(0,IF(A3505-B3505=0,SameDayCycleTimeSettingValue,((A3505-B3505) *24)-(INT((A3505-B3505)) * (24-(FinishHour-StartHour))))))</f>
        <v>#N/A</v>
      </c>
      <c r="K3505" s="3" t="e">
        <f ca="1">IF(OR(A3505&lt;&gt;"",B3505=""),NA(),MAX(0,IF(_xlfn.DAYS(NOW(),B3505)=0,SameDayCycleTimeSettingValue,_xlfn.DAYS(NOW(),B3505))))</f>
        <v>#N/A</v>
      </c>
    </row>
    <row r="3506" spans="1:11" x14ac:dyDescent="0.25">
      <c r="A3506" s="32" t="str">
        <f>IF(AND(TRIM(INDEX(CompletedDateValues,ROW(A3506)))&lt;&gt;"",INDEX(CompletedDateValues,ROW(A3506))&gt;0),INDEX(CompletedDateValues,ROW(A3506)),"")</f>
        <v/>
      </c>
      <c r="B3506" s="32" t="str">
        <f>IF(AND(TRIM(INDEX(StartDateValues,ROW(A3506)))&lt;&gt;"",INDEX(StartDateValues,ROW(A3506))&gt;0),INDEX(StartDateValues,ROW(A3506)),"")</f>
        <v/>
      </c>
      <c r="C3506" s="22" t="str">
        <f t="shared" si="271"/>
        <v/>
      </c>
      <c r="D3506" s="3" t="str">
        <f t="shared" si="272"/>
        <v/>
      </c>
      <c r="E3506" s="3" t="str">
        <f t="shared" si="273"/>
        <v/>
      </c>
      <c r="F3506" s="3" t="str">
        <f t="shared" si="274"/>
        <v/>
      </c>
      <c r="G3506" s="3" t="str">
        <f>IF(A3506="","",IF(HOUR(A3506)&lt;StartHour,StartHour,IF(HOUR(A3506)&gt;FinishHour,FinishHour,HOUR(A3506))))</f>
        <v/>
      </c>
      <c r="H3506" s="3" t="str">
        <f t="shared" si="275"/>
        <v/>
      </c>
      <c r="I3506" s="33" t="e">
        <f>IF(OR(A3506="",B3506=""),NA(),MAX(0,IF(A3506-B3506=0,SameDayCycleTimeSettingValue,(A3506-B3506) *24)))</f>
        <v>#N/A</v>
      </c>
      <c r="J3506" s="33" t="e">
        <f>IF(OR(A3506="",B3506=""),NA(),MAX(0,IF(A3506-B3506=0,SameDayCycleTimeSettingValue,((A3506-B3506) *24)-(INT((A3506-B3506)) * (24-(FinishHour-StartHour))))))</f>
        <v>#N/A</v>
      </c>
      <c r="K3506" s="3" t="e">
        <f ca="1">IF(OR(A3506&lt;&gt;"",B3506=""),NA(),MAX(0,IF(_xlfn.DAYS(NOW(),B3506)=0,SameDayCycleTimeSettingValue,_xlfn.DAYS(NOW(),B3506))))</f>
        <v>#N/A</v>
      </c>
    </row>
    <row r="3507" spans="1:11" x14ac:dyDescent="0.25">
      <c r="A3507" s="32" t="str">
        <f>IF(AND(TRIM(INDEX(CompletedDateValues,ROW(A3507)))&lt;&gt;"",INDEX(CompletedDateValues,ROW(A3507))&gt;0),INDEX(CompletedDateValues,ROW(A3507)),"")</f>
        <v/>
      </c>
      <c r="B3507" s="32" t="str">
        <f>IF(AND(TRIM(INDEX(StartDateValues,ROW(A3507)))&lt;&gt;"",INDEX(StartDateValues,ROW(A3507))&gt;0),INDEX(StartDateValues,ROW(A3507)),"")</f>
        <v/>
      </c>
      <c r="C3507" s="22" t="str">
        <f t="shared" si="271"/>
        <v/>
      </c>
      <c r="D3507" s="3" t="str">
        <f t="shared" si="272"/>
        <v/>
      </c>
      <c r="E3507" s="3" t="str">
        <f t="shared" si="273"/>
        <v/>
      </c>
      <c r="F3507" s="3" t="str">
        <f t="shared" si="274"/>
        <v/>
      </c>
      <c r="G3507" s="3" t="str">
        <f>IF(A3507="","",IF(HOUR(A3507)&lt;StartHour,StartHour,IF(HOUR(A3507)&gt;FinishHour,FinishHour,HOUR(A3507))))</f>
        <v/>
      </c>
      <c r="H3507" s="3" t="str">
        <f t="shared" si="275"/>
        <v/>
      </c>
      <c r="I3507" s="33" t="e">
        <f>IF(OR(A3507="",B3507=""),NA(),MAX(0,IF(A3507-B3507=0,SameDayCycleTimeSettingValue,(A3507-B3507) *24)))</f>
        <v>#N/A</v>
      </c>
      <c r="J3507" s="33" t="e">
        <f>IF(OR(A3507="",B3507=""),NA(),MAX(0,IF(A3507-B3507=0,SameDayCycleTimeSettingValue,((A3507-B3507) *24)-(INT((A3507-B3507)) * (24-(FinishHour-StartHour))))))</f>
        <v>#N/A</v>
      </c>
      <c r="K3507" s="3" t="e">
        <f ca="1">IF(OR(A3507&lt;&gt;"",B3507=""),NA(),MAX(0,IF(_xlfn.DAYS(NOW(),B3507)=0,SameDayCycleTimeSettingValue,_xlfn.DAYS(NOW(),B3507))))</f>
        <v>#N/A</v>
      </c>
    </row>
    <row r="3508" spans="1:11" x14ac:dyDescent="0.25">
      <c r="A3508" s="32" t="str">
        <f>IF(AND(TRIM(INDEX(CompletedDateValues,ROW(A3508)))&lt;&gt;"",INDEX(CompletedDateValues,ROW(A3508))&gt;0),INDEX(CompletedDateValues,ROW(A3508)),"")</f>
        <v/>
      </c>
      <c r="B3508" s="32" t="str">
        <f>IF(AND(TRIM(INDEX(StartDateValues,ROW(A3508)))&lt;&gt;"",INDEX(StartDateValues,ROW(A3508))&gt;0),INDEX(StartDateValues,ROW(A3508)),"")</f>
        <v/>
      </c>
      <c r="C3508" s="22" t="str">
        <f t="shared" si="271"/>
        <v/>
      </c>
      <c r="D3508" s="3" t="str">
        <f t="shared" si="272"/>
        <v/>
      </c>
      <c r="E3508" s="3" t="str">
        <f t="shared" si="273"/>
        <v/>
      </c>
      <c r="F3508" s="3" t="str">
        <f t="shared" si="274"/>
        <v/>
      </c>
      <c r="G3508" s="3" t="str">
        <f>IF(A3508="","",IF(HOUR(A3508)&lt;StartHour,StartHour,IF(HOUR(A3508)&gt;FinishHour,FinishHour,HOUR(A3508))))</f>
        <v/>
      </c>
      <c r="H3508" s="3" t="str">
        <f t="shared" si="275"/>
        <v/>
      </c>
      <c r="I3508" s="33" t="e">
        <f>IF(OR(A3508="",B3508=""),NA(),MAX(0,IF(A3508-B3508=0,SameDayCycleTimeSettingValue,(A3508-B3508) *24)))</f>
        <v>#N/A</v>
      </c>
      <c r="J3508" s="33" t="e">
        <f>IF(OR(A3508="",B3508=""),NA(),MAX(0,IF(A3508-B3508=0,SameDayCycleTimeSettingValue,((A3508-B3508) *24)-(INT((A3508-B3508)) * (24-(FinishHour-StartHour))))))</f>
        <v>#N/A</v>
      </c>
      <c r="K3508" s="3" t="e">
        <f ca="1">IF(OR(A3508&lt;&gt;"",B3508=""),NA(),MAX(0,IF(_xlfn.DAYS(NOW(),B3508)=0,SameDayCycleTimeSettingValue,_xlfn.DAYS(NOW(),B3508))))</f>
        <v>#N/A</v>
      </c>
    </row>
    <row r="3509" spans="1:11" x14ac:dyDescent="0.25">
      <c r="A3509" s="32" t="str">
        <f>IF(AND(TRIM(INDEX(CompletedDateValues,ROW(A3509)))&lt;&gt;"",INDEX(CompletedDateValues,ROW(A3509))&gt;0),INDEX(CompletedDateValues,ROW(A3509)),"")</f>
        <v/>
      </c>
      <c r="B3509" s="32" t="str">
        <f>IF(AND(TRIM(INDEX(StartDateValues,ROW(A3509)))&lt;&gt;"",INDEX(StartDateValues,ROW(A3509))&gt;0),INDEX(StartDateValues,ROW(A3509)),"")</f>
        <v/>
      </c>
      <c r="C3509" s="22" t="str">
        <f t="shared" si="271"/>
        <v/>
      </c>
      <c r="D3509" s="3" t="str">
        <f t="shared" si="272"/>
        <v/>
      </c>
      <c r="E3509" s="3" t="str">
        <f t="shared" si="273"/>
        <v/>
      </c>
      <c r="F3509" s="3" t="str">
        <f t="shared" si="274"/>
        <v/>
      </c>
      <c r="G3509" s="3" t="str">
        <f>IF(A3509="","",IF(HOUR(A3509)&lt;StartHour,StartHour,IF(HOUR(A3509)&gt;FinishHour,FinishHour,HOUR(A3509))))</f>
        <v/>
      </c>
      <c r="H3509" s="3" t="str">
        <f t="shared" si="275"/>
        <v/>
      </c>
      <c r="I3509" s="33" t="e">
        <f>IF(OR(A3509="",B3509=""),NA(),MAX(0,IF(A3509-B3509=0,SameDayCycleTimeSettingValue,(A3509-B3509) *24)))</f>
        <v>#N/A</v>
      </c>
      <c r="J3509" s="33" t="e">
        <f>IF(OR(A3509="",B3509=""),NA(),MAX(0,IF(A3509-B3509=0,SameDayCycleTimeSettingValue,((A3509-B3509) *24)-(INT((A3509-B3509)) * (24-(FinishHour-StartHour))))))</f>
        <v>#N/A</v>
      </c>
      <c r="K3509" s="3" t="e">
        <f ca="1">IF(OR(A3509&lt;&gt;"",B3509=""),NA(),MAX(0,IF(_xlfn.DAYS(NOW(),B3509)=0,SameDayCycleTimeSettingValue,_xlfn.DAYS(NOW(),B3509))))</f>
        <v>#N/A</v>
      </c>
    </row>
    <row r="3510" spans="1:11" x14ac:dyDescent="0.25">
      <c r="A3510" s="32" t="str">
        <f>IF(AND(TRIM(INDEX(CompletedDateValues,ROW(A3510)))&lt;&gt;"",INDEX(CompletedDateValues,ROW(A3510))&gt;0),INDEX(CompletedDateValues,ROW(A3510)),"")</f>
        <v/>
      </c>
      <c r="B3510" s="32" t="str">
        <f>IF(AND(TRIM(INDEX(StartDateValues,ROW(A3510)))&lt;&gt;"",INDEX(StartDateValues,ROW(A3510))&gt;0),INDEX(StartDateValues,ROW(A3510)),"")</f>
        <v/>
      </c>
      <c r="C3510" s="22" t="str">
        <f t="shared" si="271"/>
        <v/>
      </c>
      <c r="D3510" s="3" t="str">
        <f t="shared" si="272"/>
        <v/>
      </c>
      <c r="E3510" s="3" t="str">
        <f t="shared" si="273"/>
        <v/>
      </c>
      <c r="F3510" s="3" t="str">
        <f t="shared" si="274"/>
        <v/>
      </c>
      <c r="G3510" s="3" t="str">
        <f>IF(A3510="","",IF(HOUR(A3510)&lt;StartHour,StartHour,IF(HOUR(A3510)&gt;FinishHour,FinishHour,HOUR(A3510))))</f>
        <v/>
      </c>
      <c r="H3510" s="3" t="str">
        <f t="shared" si="275"/>
        <v/>
      </c>
      <c r="I3510" s="33" t="e">
        <f>IF(OR(A3510="",B3510=""),NA(),MAX(0,IF(A3510-B3510=0,SameDayCycleTimeSettingValue,(A3510-B3510) *24)))</f>
        <v>#N/A</v>
      </c>
      <c r="J3510" s="33" t="e">
        <f>IF(OR(A3510="",B3510=""),NA(),MAX(0,IF(A3510-B3510=0,SameDayCycleTimeSettingValue,((A3510-B3510) *24)-(INT((A3510-B3510)) * (24-(FinishHour-StartHour))))))</f>
        <v>#N/A</v>
      </c>
      <c r="K3510" s="3" t="e">
        <f ca="1">IF(OR(A3510&lt;&gt;"",B3510=""),NA(),MAX(0,IF(_xlfn.DAYS(NOW(),B3510)=0,SameDayCycleTimeSettingValue,_xlfn.DAYS(NOW(),B3510))))</f>
        <v>#N/A</v>
      </c>
    </row>
    <row r="3511" spans="1:11" x14ac:dyDescent="0.25">
      <c r="A3511" s="32" t="str">
        <f>IF(AND(TRIM(INDEX(CompletedDateValues,ROW(A3511)))&lt;&gt;"",INDEX(CompletedDateValues,ROW(A3511))&gt;0),INDEX(CompletedDateValues,ROW(A3511)),"")</f>
        <v/>
      </c>
      <c r="B3511" s="32" t="str">
        <f>IF(AND(TRIM(INDEX(StartDateValues,ROW(A3511)))&lt;&gt;"",INDEX(StartDateValues,ROW(A3511))&gt;0),INDEX(StartDateValues,ROW(A3511)),"")</f>
        <v/>
      </c>
      <c r="C3511" s="22" t="str">
        <f t="shared" si="271"/>
        <v/>
      </c>
      <c r="D3511" s="3" t="str">
        <f t="shared" si="272"/>
        <v/>
      </c>
      <c r="E3511" s="3" t="str">
        <f t="shared" si="273"/>
        <v/>
      </c>
      <c r="F3511" s="3" t="str">
        <f t="shared" si="274"/>
        <v/>
      </c>
      <c r="G3511" s="3" t="str">
        <f>IF(A3511="","",IF(HOUR(A3511)&lt;StartHour,StartHour,IF(HOUR(A3511)&gt;FinishHour,FinishHour,HOUR(A3511))))</f>
        <v/>
      </c>
      <c r="H3511" s="3" t="str">
        <f t="shared" si="275"/>
        <v/>
      </c>
      <c r="I3511" s="33" t="e">
        <f>IF(OR(A3511="",B3511=""),NA(),MAX(0,IF(A3511-B3511=0,SameDayCycleTimeSettingValue,(A3511-B3511) *24)))</f>
        <v>#N/A</v>
      </c>
      <c r="J3511" s="33" t="e">
        <f>IF(OR(A3511="",B3511=""),NA(),MAX(0,IF(A3511-B3511=0,SameDayCycleTimeSettingValue,((A3511-B3511) *24)-(INT((A3511-B3511)) * (24-(FinishHour-StartHour))))))</f>
        <v>#N/A</v>
      </c>
      <c r="K3511" s="3" t="e">
        <f ca="1">IF(OR(A3511&lt;&gt;"",B3511=""),NA(),MAX(0,IF(_xlfn.DAYS(NOW(),B3511)=0,SameDayCycleTimeSettingValue,_xlfn.DAYS(NOW(),B3511))))</f>
        <v>#N/A</v>
      </c>
    </row>
    <row r="3512" spans="1:11" x14ac:dyDescent="0.25">
      <c r="A3512" s="32" t="str">
        <f>IF(AND(TRIM(INDEX(CompletedDateValues,ROW(A3512)))&lt;&gt;"",INDEX(CompletedDateValues,ROW(A3512))&gt;0),INDEX(CompletedDateValues,ROW(A3512)),"")</f>
        <v/>
      </c>
      <c r="B3512" s="32" t="str">
        <f>IF(AND(TRIM(INDEX(StartDateValues,ROW(A3512)))&lt;&gt;"",INDEX(StartDateValues,ROW(A3512))&gt;0),INDEX(StartDateValues,ROW(A3512)),"")</f>
        <v/>
      </c>
      <c r="C3512" s="22" t="str">
        <f t="shared" si="271"/>
        <v/>
      </c>
      <c r="D3512" s="3" t="str">
        <f t="shared" si="272"/>
        <v/>
      </c>
      <c r="E3512" s="3" t="str">
        <f t="shared" si="273"/>
        <v/>
      </c>
      <c r="F3512" s="3" t="str">
        <f t="shared" si="274"/>
        <v/>
      </c>
      <c r="G3512" s="3" t="str">
        <f>IF(A3512="","",IF(HOUR(A3512)&lt;StartHour,StartHour,IF(HOUR(A3512)&gt;FinishHour,FinishHour,HOUR(A3512))))</f>
        <v/>
      </c>
      <c r="H3512" s="3" t="str">
        <f t="shared" si="275"/>
        <v/>
      </c>
      <c r="I3512" s="33" t="e">
        <f>IF(OR(A3512="",B3512=""),NA(),MAX(0,IF(A3512-B3512=0,SameDayCycleTimeSettingValue,(A3512-B3512) *24)))</f>
        <v>#N/A</v>
      </c>
      <c r="J3512" s="33" t="e">
        <f>IF(OR(A3512="",B3512=""),NA(),MAX(0,IF(A3512-B3512=0,SameDayCycleTimeSettingValue,((A3512-B3512) *24)-(INT((A3512-B3512)) * (24-(FinishHour-StartHour))))))</f>
        <v>#N/A</v>
      </c>
      <c r="K3512" s="3" t="e">
        <f ca="1">IF(OR(A3512&lt;&gt;"",B3512=""),NA(),MAX(0,IF(_xlfn.DAYS(NOW(),B3512)=0,SameDayCycleTimeSettingValue,_xlfn.DAYS(NOW(),B3512))))</f>
        <v>#N/A</v>
      </c>
    </row>
    <row r="3513" spans="1:11" x14ac:dyDescent="0.25">
      <c r="A3513" s="32" t="str">
        <f>IF(AND(TRIM(INDEX(CompletedDateValues,ROW(A3513)))&lt;&gt;"",INDEX(CompletedDateValues,ROW(A3513))&gt;0),INDEX(CompletedDateValues,ROW(A3513)),"")</f>
        <v/>
      </c>
      <c r="B3513" s="32" t="str">
        <f>IF(AND(TRIM(INDEX(StartDateValues,ROW(A3513)))&lt;&gt;"",INDEX(StartDateValues,ROW(A3513))&gt;0),INDEX(StartDateValues,ROW(A3513)),"")</f>
        <v/>
      </c>
      <c r="C3513" s="22" t="str">
        <f t="shared" si="271"/>
        <v/>
      </c>
      <c r="D3513" s="3" t="str">
        <f t="shared" si="272"/>
        <v/>
      </c>
      <c r="E3513" s="3" t="str">
        <f t="shared" si="273"/>
        <v/>
      </c>
      <c r="F3513" s="3" t="str">
        <f t="shared" si="274"/>
        <v/>
      </c>
      <c r="G3513" s="3" t="str">
        <f>IF(A3513="","",IF(HOUR(A3513)&lt;StartHour,StartHour,IF(HOUR(A3513)&gt;FinishHour,FinishHour,HOUR(A3513))))</f>
        <v/>
      </c>
      <c r="H3513" s="3" t="str">
        <f t="shared" si="275"/>
        <v/>
      </c>
      <c r="I3513" s="33" t="e">
        <f>IF(OR(A3513="",B3513=""),NA(),MAX(0,IF(A3513-B3513=0,SameDayCycleTimeSettingValue,(A3513-B3513) *24)))</f>
        <v>#N/A</v>
      </c>
      <c r="J3513" s="33" t="e">
        <f>IF(OR(A3513="",B3513=""),NA(),MAX(0,IF(A3513-B3513=0,SameDayCycleTimeSettingValue,((A3513-B3513) *24)-(INT((A3513-B3513)) * (24-(FinishHour-StartHour))))))</f>
        <v>#N/A</v>
      </c>
      <c r="K3513" s="3" t="e">
        <f ca="1">IF(OR(A3513&lt;&gt;"",B3513=""),NA(),MAX(0,IF(_xlfn.DAYS(NOW(),B3513)=0,SameDayCycleTimeSettingValue,_xlfn.DAYS(NOW(),B3513))))</f>
        <v>#N/A</v>
      </c>
    </row>
    <row r="3514" spans="1:11" x14ac:dyDescent="0.25">
      <c r="A3514" s="32" t="str">
        <f>IF(AND(TRIM(INDEX(CompletedDateValues,ROW(A3514)))&lt;&gt;"",INDEX(CompletedDateValues,ROW(A3514))&gt;0),INDEX(CompletedDateValues,ROW(A3514)),"")</f>
        <v/>
      </c>
      <c r="B3514" s="32" t="str">
        <f>IF(AND(TRIM(INDEX(StartDateValues,ROW(A3514)))&lt;&gt;"",INDEX(StartDateValues,ROW(A3514))&gt;0),INDEX(StartDateValues,ROW(A3514)),"")</f>
        <v/>
      </c>
      <c r="C3514" s="22" t="str">
        <f t="shared" si="271"/>
        <v/>
      </c>
      <c r="D3514" s="3" t="str">
        <f t="shared" si="272"/>
        <v/>
      </c>
      <c r="E3514" s="3" t="str">
        <f t="shared" si="273"/>
        <v/>
      </c>
      <c r="F3514" s="3" t="str">
        <f t="shared" si="274"/>
        <v/>
      </c>
      <c r="G3514" s="3" t="str">
        <f>IF(A3514="","",IF(HOUR(A3514)&lt;StartHour,StartHour,IF(HOUR(A3514)&gt;FinishHour,FinishHour,HOUR(A3514))))</f>
        <v/>
      </c>
      <c r="H3514" s="3" t="str">
        <f t="shared" si="275"/>
        <v/>
      </c>
      <c r="I3514" s="33" t="e">
        <f>IF(OR(A3514="",B3514=""),NA(),MAX(0,IF(A3514-B3514=0,SameDayCycleTimeSettingValue,(A3514-B3514) *24)))</f>
        <v>#N/A</v>
      </c>
      <c r="J3514" s="33" t="e">
        <f>IF(OR(A3514="",B3514=""),NA(),MAX(0,IF(A3514-B3514=0,SameDayCycleTimeSettingValue,((A3514-B3514) *24)-(INT((A3514-B3514)) * (24-(FinishHour-StartHour))))))</f>
        <v>#N/A</v>
      </c>
      <c r="K3514" s="3" t="e">
        <f ca="1">IF(OR(A3514&lt;&gt;"",B3514=""),NA(),MAX(0,IF(_xlfn.DAYS(NOW(),B3514)=0,SameDayCycleTimeSettingValue,_xlfn.DAYS(NOW(),B3514))))</f>
        <v>#N/A</v>
      </c>
    </row>
    <row r="3515" spans="1:11" x14ac:dyDescent="0.25">
      <c r="A3515" s="32" t="str">
        <f>IF(AND(TRIM(INDEX(CompletedDateValues,ROW(A3515)))&lt;&gt;"",INDEX(CompletedDateValues,ROW(A3515))&gt;0),INDEX(CompletedDateValues,ROW(A3515)),"")</f>
        <v/>
      </c>
      <c r="B3515" s="32" t="str">
        <f>IF(AND(TRIM(INDEX(StartDateValues,ROW(A3515)))&lt;&gt;"",INDEX(StartDateValues,ROW(A3515))&gt;0),INDEX(StartDateValues,ROW(A3515)),"")</f>
        <v/>
      </c>
      <c r="C3515" s="22" t="str">
        <f t="shared" si="271"/>
        <v/>
      </c>
      <c r="D3515" s="3" t="str">
        <f t="shared" si="272"/>
        <v/>
      </c>
      <c r="E3515" s="3" t="str">
        <f t="shared" si="273"/>
        <v/>
      </c>
      <c r="F3515" s="3" t="str">
        <f t="shared" si="274"/>
        <v/>
      </c>
      <c r="G3515" s="3" t="str">
        <f>IF(A3515="","",IF(HOUR(A3515)&lt;StartHour,StartHour,IF(HOUR(A3515)&gt;FinishHour,FinishHour,HOUR(A3515))))</f>
        <v/>
      </c>
      <c r="H3515" s="3" t="str">
        <f t="shared" si="275"/>
        <v/>
      </c>
      <c r="I3515" s="33" t="e">
        <f>IF(OR(A3515="",B3515=""),NA(),MAX(0,IF(A3515-B3515=0,SameDayCycleTimeSettingValue,(A3515-B3515) *24)))</f>
        <v>#N/A</v>
      </c>
      <c r="J3515" s="33" t="e">
        <f>IF(OR(A3515="",B3515=""),NA(),MAX(0,IF(A3515-B3515=0,SameDayCycleTimeSettingValue,((A3515-B3515) *24)-(INT((A3515-B3515)) * (24-(FinishHour-StartHour))))))</f>
        <v>#N/A</v>
      </c>
      <c r="K3515" s="3" t="e">
        <f ca="1">IF(OR(A3515&lt;&gt;"",B3515=""),NA(),MAX(0,IF(_xlfn.DAYS(NOW(),B3515)=0,SameDayCycleTimeSettingValue,_xlfn.DAYS(NOW(),B3515))))</f>
        <v>#N/A</v>
      </c>
    </row>
    <row r="3516" spans="1:11" x14ac:dyDescent="0.25">
      <c r="A3516" s="32" t="str">
        <f>IF(AND(TRIM(INDEX(CompletedDateValues,ROW(A3516)))&lt;&gt;"",INDEX(CompletedDateValues,ROW(A3516))&gt;0),INDEX(CompletedDateValues,ROW(A3516)),"")</f>
        <v/>
      </c>
      <c r="B3516" s="32" t="str">
        <f>IF(AND(TRIM(INDEX(StartDateValues,ROW(A3516)))&lt;&gt;"",INDEX(StartDateValues,ROW(A3516))&gt;0),INDEX(StartDateValues,ROW(A3516)),"")</f>
        <v/>
      </c>
      <c r="C3516" s="22" t="str">
        <f t="shared" si="271"/>
        <v/>
      </c>
      <c r="D3516" s="3" t="str">
        <f t="shared" si="272"/>
        <v/>
      </c>
      <c r="E3516" s="3" t="str">
        <f t="shared" si="273"/>
        <v/>
      </c>
      <c r="F3516" s="3" t="str">
        <f t="shared" si="274"/>
        <v/>
      </c>
      <c r="G3516" s="3" t="str">
        <f>IF(A3516="","",IF(HOUR(A3516)&lt;StartHour,StartHour,IF(HOUR(A3516)&gt;FinishHour,FinishHour,HOUR(A3516))))</f>
        <v/>
      </c>
      <c r="H3516" s="3" t="str">
        <f t="shared" si="275"/>
        <v/>
      </c>
      <c r="I3516" s="33" t="e">
        <f>IF(OR(A3516="",B3516=""),NA(),MAX(0,IF(A3516-B3516=0,SameDayCycleTimeSettingValue,(A3516-B3516) *24)))</f>
        <v>#N/A</v>
      </c>
      <c r="J3516" s="33" t="e">
        <f>IF(OR(A3516="",B3516=""),NA(),MAX(0,IF(A3516-B3516=0,SameDayCycleTimeSettingValue,((A3516-B3516) *24)-(INT((A3516-B3516)) * (24-(FinishHour-StartHour))))))</f>
        <v>#N/A</v>
      </c>
      <c r="K3516" s="3" t="e">
        <f ca="1">IF(OR(A3516&lt;&gt;"",B3516=""),NA(),MAX(0,IF(_xlfn.DAYS(NOW(),B3516)=0,SameDayCycleTimeSettingValue,_xlfn.DAYS(NOW(),B3516))))</f>
        <v>#N/A</v>
      </c>
    </row>
    <row r="3517" spans="1:11" x14ac:dyDescent="0.25">
      <c r="A3517" s="32" t="str">
        <f>IF(AND(TRIM(INDEX(CompletedDateValues,ROW(A3517)))&lt;&gt;"",INDEX(CompletedDateValues,ROW(A3517))&gt;0),INDEX(CompletedDateValues,ROW(A3517)),"")</f>
        <v/>
      </c>
      <c r="B3517" s="32" t="str">
        <f>IF(AND(TRIM(INDEX(StartDateValues,ROW(A3517)))&lt;&gt;"",INDEX(StartDateValues,ROW(A3517))&gt;0),INDEX(StartDateValues,ROW(A3517)),"")</f>
        <v/>
      </c>
      <c r="C3517" s="22" t="str">
        <f t="shared" si="271"/>
        <v/>
      </c>
      <c r="D3517" s="3" t="str">
        <f t="shared" si="272"/>
        <v/>
      </c>
      <c r="E3517" s="3" t="str">
        <f t="shared" si="273"/>
        <v/>
      </c>
      <c r="F3517" s="3" t="str">
        <f t="shared" si="274"/>
        <v/>
      </c>
      <c r="G3517" s="3" t="str">
        <f>IF(A3517="","",IF(HOUR(A3517)&lt;StartHour,StartHour,IF(HOUR(A3517)&gt;FinishHour,FinishHour,HOUR(A3517))))</f>
        <v/>
      </c>
      <c r="H3517" s="3" t="str">
        <f t="shared" si="275"/>
        <v/>
      </c>
      <c r="I3517" s="33" t="e">
        <f>IF(OR(A3517="",B3517=""),NA(),MAX(0,IF(A3517-B3517=0,SameDayCycleTimeSettingValue,(A3517-B3517) *24)))</f>
        <v>#N/A</v>
      </c>
      <c r="J3517" s="33" t="e">
        <f>IF(OR(A3517="",B3517=""),NA(),MAX(0,IF(A3517-B3517=0,SameDayCycleTimeSettingValue,((A3517-B3517) *24)-(INT((A3517-B3517)) * (24-(FinishHour-StartHour))))))</f>
        <v>#N/A</v>
      </c>
      <c r="K3517" s="3" t="e">
        <f ca="1">IF(OR(A3517&lt;&gt;"",B3517=""),NA(),MAX(0,IF(_xlfn.DAYS(NOW(),B3517)=0,SameDayCycleTimeSettingValue,_xlfn.DAYS(NOW(),B3517))))</f>
        <v>#N/A</v>
      </c>
    </row>
    <row r="3518" spans="1:11" x14ac:dyDescent="0.25">
      <c r="A3518" s="32" t="str">
        <f>IF(AND(TRIM(INDEX(CompletedDateValues,ROW(A3518)))&lt;&gt;"",INDEX(CompletedDateValues,ROW(A3518))&gt;0),INDEX(CompletedDateValues,ROW(A3518)),"")</f>
        <v/>
      </c>
      <c r="B3518" s="32" t="str">
        <f>IF(AND(TRIM(INDEX(StartDateValues,ROW(A3518)))&lt;&gt;"",INDEX(StartDateValues,ROW(A3518))&gt;0),INDEX(StartDateValues,ROW(A3518)),"")</f>
        <v/>
      </c>
      <c r="C3518" s="22" t="str">
        <f t="shared" si="271"/>
        <v/>
      </c>
      <c r="D3518" s="3" t="str">
        <f t="shared" si="272"/>
        <v/>
      </c>
      <c r="E3518" s="3" t="str">
        <f t="shared" si="273"/>
        <v/>
      </c>
      <c r="F3518" s="3" t="str">
        <f t="shared" si="274"/>
        <v/>
      </c>
      <c r="G3518" s="3" t="str">
        <f>IF(A3518="","",IF(HOUR(A3518)&lt;StartHour,StartHour,IF(HOUR(A3518)&gt;FinishHour,FinishHour,HOUR(A3518))))</f>
        <v/>
      </c>
      <c r="H3518" s="3" t="str">
        <f t="shared" si="275"/>
        <v/>
      </c>
      <c r="I3518" s="33" t="e">
        <f>IF(OR(A3518="",B3518=""),NA(),MAX(0,IF(A3518-B3518=0,SameDayCycleTimeSettingValue,(A3518-B3518) *24)))</f>
        <v>#N/A</v>
      </c>
      <c r="J3518" s="33" t="e">
        <f>IF(OR(A3518="",B3518=""),NA(),MAX(0,IF(A3518-B3518=0,SameDayCycleTimeSettingValue,((A3518-B3518) *24)-(INT((A3518-B3518)) * (24-(FinishHour-StartHour))))))</f>
        <v>#N/A</v>
      </c>
      <c r="K3518" s="3" t="e">
        <f ca="1">IF(OR(A3518&lt;&gt;"",B3518=""),NA(),MAX(0,IF(_xlfn.DAYS(NOW(),B3518)=0,SameDayCycleTimeSettingValue,_xlfn.DAYS(NOW(),B3518))))</f>
        <v>#N/A</v>
      </c>
    </row>
    <row r="3519" spans="1:11" x14ac:dyDescent="0.25">
      <c r="A3519" s="32" t="str">
        <f>IF(AND(TRIM(INDEX(CompletedDateValues,ROW(A3519)))&lt;&gt;"",INDEX(CompletedDateValues,ROW(A3519))&gt;0),INDEX(CompletedDateValues,ROW(A3519)),"")</f>
        <v/>
      </c>
      <c r="B3519" s="32" t="str">
        <f>IF(AND(TRIM(INDEX(StartDateValues,ROW(A3519)))&lt;&gt;"",INDEX(StartDateValues,ROW(A3519))&gt;0),INDEX(StartDateValues,ROW(A3519)),"")</f>
        <v/>
      </c>
      <c r="C3519" s="22" t="str">
        <f t="shared" si="271"/>
        <v/>
      </c>
      <c r="D3519" s="3" t="str">
        <f t="shared" si="272"/>
        <v/>
      </c>
      <c r="E3519" s="3" t="str">
        <f t="shared" si="273"/>
        <v/>
      </c>
      <c r="F3519" s="3" t="str">
        <f t="shared" si="274"/>
        <v/>
      </c>
      <c r="G3519" s="3" t="str">
        <f>IF(A3519="","",IF(HOUR(A3519)&lt;StartHour,StartHour,IF(HOUR(A3519)&gt;FinishHour,FinishHour,HOUR(A3519))))</f>
        <v/>
      </c>
      <c r="H3519" s="3" t="str">
        <f t="shared" si="275"/>
        <v/>
      </c>
      <c r="I3519" s="33" t="e">
        <f>IF(OR(A3519="",B3519=""),NA(),MAX(0,IF(A3519-B3519=0,SameDayCycleTimeSettingValue,(A3519-B3519) *24)))</f>
        <v>#N/A</v>
      </c>
      <c r="J3519" s="33" t="e">
        <f>IF(OR(A3519="",B3519=""),NA(),MAX(0,IF(A3519-B3519=0,SameDayCycleTimeSettingValue,((A3519-B3519) *24)-(INT((A3519-B3519)) * (24-(FinishHour-StartHour))))))</f>
        <v>#N/A</v>
      </c>
      <c r="K3519" s="3" t="e">
        <f ca="1">IF(OR(A3519&lt;&gt;"",B3519=""),NA(),MAX(0,IF(_xlfn.DAYS(NOW(),B3519)=0,SameDayCycleTimeSettingValue,_xlfn.DAYS(NOW(),B3519))))</f>
        <v>#N/A</v>
      </c>
    </row>
    <row r="3520" spans="1:11" x14ac:dyDescent="0.25">
      <c r="A3520" s="32" t="str">
        <f>IF(AND(TRIM(INDEX(CompletedDateValues,ROW(A3520)))&lt;&gt;"",INDEX(CompletedDateValues,ROW(A3520))&gt;0),INDEX(CompletedDateValues,ROW(A3520)),"")</f>
        <v/>
      </c>
      <c r="B3520" s="32" t="str">
        <f>IF(AND(TRIM(INDEX(StartDateValues,ROW(A3520)))&lt;&gt;"",INDEX(StartDateValues,ROW(A3520))&gt;0),INDEX(StartDateValues,ROW(A3520)),"")</f>
        <v/>
      </c>
      <c r="C3520" s="22" t="str">
        <f t="shared" si="271"/>
        <v/>
      </c>
      <c r="D3520" s="3" t="str">
        <f t="shared" si="272"/>
        <v/>
      </c>
      <c r="E3520" s="3" t="str">
        <f t="shared" si="273"/>
        <v/>
      </c>
      <c r="F3520" s="3" t="str">
        <f t="shared" si="274"/>
        <v/>
      </c>
      <c r="G3520" s="3" t="str">
        <f>IF(A3520="","",IF(HOUR(A3520)&lt;StartHour,StartHour,IF(HOUR(A3520)&gt;FinishHour,FinishHour,HOUR(A3520))))</f>
        <v/>
      </c>
      <c r="H3520" s="3" t="str">
        <f t="shared" si="275"/>
        <v/>
      </c>
      <c r="I3520" s="33" t="e">
        <f>IF(OR(A3520="",B3520=""),NA(),MAX(0,IF(A3520-B3520=0,SameDayCycleTimeSettingValue,(A3520-B3520) *24)))</f>
        <v>#N/A</v>
      </c>
      <c r="J3520" s="33" t="e">
        <f>IF(OR(A3520="",B3520=""),NA(),MAX(0,IF(A3520-B3520=0,SameDayCycleTimeSettingValue,((A3520-B3520) *24)-(INT((A3520-B3520)) * (24-(FinishHour-StartHour))))))</f>
        <v>#N/A</v>
      </c>
      <c r="K3520" s="3" t="e">
        <f ca="1">IF(OR(A3520&lt;&gt;"",B3520=""),NA(),MAX(0,IF(_xlfn.DAYS(NOW(),B3520)=0,SameDayCycleTimeSettingValue,_xlfn.DAYS(NOW(),B3520))))</f>
        <v>#N/A</v>
      </c>
    </row>
    <row r="3521" spans="1:11" x14ac:dyDescent="0.25">
      <c r="A3521" s="32" t="str">
        <f>IF(AND(TRIM(INDEX(CompletedDateValues,ROW(A3521)))&lt;&gt;"",INDEX(CompletedDateValues,ROW(A3521))&gt;0),INDEX(CompletedDateValues,ROW(A3521)),"")</f>
        <v/>
      </c>
      <c r="B3521" s="32" t="str">
        <f>IF(AND(TRIM(INDEX(StartDateValues,ROW(A3521)))&lt;&gt;"",INDEX(StartDateValues,ROW(A3521))&gt;0),INDEX(StartDateValues,ROW(A3521)),"")</f>
        <v/>
      </c>
      <c r="C3521" s="22" t="str">
        <f t="shared" si="271"/>
        <v/>
      </c>
      <c r="D3521" s="3" t="str">
        <f t="shared" si="272"/>
        <v/>
      </c>
      <c r="E3521" s="3" t="str">
        <f t="shared" si="273"/>
        <v/>
      </c>
      <c r="F3521" s="3" t="str">
        <f t="shared" si="274"/>
        <v/>
      </c>
      <c r="G3521" s="3" t="str">
        <f>IF(A3521="","",IF(HOUR(A3521)&lt;StartHour,StartHour,IF(HOUR(A3521)&gt;FinishHour,FinishHour,HOUR(A3521))))</f>
        <v/>
      </c>
      <c r="H3521" s="3" t="str">
        <f t="shared" si="275"/>
        <v/>
      </c>
      <c r="I3521" s="33" t="e">
        <f>IF(OR(A3521="",B3521=""),NA(),MAX(0,IF(A3521-B3521=0,SameDayCycleTimeSettingValue,(A3521-B3521) *24)))</f>
        <v>#N/A</v>
      </c>
      <c r="J3521" s="33" t="e">
        <f>IF(OR(A3521="",B3521=""),NA(),MAX(0,IF(A3521-B3521=0,SameDayCycleTimeSettingValue,((A3521-B3521) *24)-(INT((A3521-B3521)) * (24-(FinishHour-StartHour))))))</f>
        <v>#N/A</v>
      </c>
      <c r="K3521" s="3" t="e">
        <f ca="1">IF(OR(A3521&lt;&gt;"",B3521=""),NA(),MAX(0,IF(_xlfn.DAYS(NOW(),B3521)=0,SameDayCycleTimeSettingValue,_xlfn.DAYS(NOW(),B3521))))</f>
        <v>#N/A</v>
      </c>
    </row>
    <row r="3522" spans="1:11" x14ac:dyDescent="0.25">
      <c r="A3522" s="32" t="str">
        <f>IF(AND(TRIM(INDEX(CompletedDateValues,ROW(A3522)))&lt;&gt;"",INDEX(CompletedDateValues,ROW(A3522))&gt;0),INDEX(CompletedDateValues,ROW(A3522)),"")</f>
        <v/>
      </c>
      <c r="B3522" s="32" t="str">
        <f>IF(AND(TRIM(INDEX(StartDateValues,ROW(A3522)))&lt;&gt;"",INDEX(StartDateValues,ROW(A3522))&gt;0),INDEX(StartDateValues,ROW(A3522)),"")</f>
        <v/>
      </c>
      <c r="C3522" s="22" t="str">
        <f t="shared" si="271"/>
        <v/>
      </c>
      <c r="D3522" s="3" t="str">
        <f t="shared" si="272"/>
        <v/>
      </c>
      <c r="E3522" s="3" t="str">
        <f t="shared" si="273"/>
        <v/>
      </c>
      <c r="F3522" s="3" t="str">
        <f t="shared" si="274"/>
        <v/>
      </c>
      <c r="G3522" s="3" t="str">
        <f>IF(A3522="","",IF(HOUR(A3522)&lt;StartHour,StartHour,IF(HOUR(A3522)&gt;FinishHour,FinishHour,HOUR(A3522))))</f>
        <v/>
      </c>
      <c r="H3522" s="3" t="str">
        <f t="shared" si="275"/>
        <v/>
      </c>
      <c r="I3522" s="33" t="e">
        <f>IF(OR(A3522="",B3522=""),NA(),MAX(0,IF(A3522-B3522=0,SameDayCycleTimeSettingValue,(A3522-B3522) *24)))</f>
        <v>#N/A</v>
      </c>
      <c r="J3522" s="33" t="e">
        <f>IF(OR(A3522="",B3522=""),NA(),MAX(0,IF(A3522-B3522=0,SameDayCycleTimeSettingValue,((A3522-B3522) *24)-(INT((A3522-B3522)) * (24-(FinishHour-StartHour))))))</f>
        <v>#N/A</v>
      </c>
      <c r="K3522" s="3" t="e">
        <f ca="1">IF(OR(A3522&lt;&gt;"",B3522=""),NA(),MAX(0,IF(_xlfn.DAYS(NOW(),B3522)=0,SameDayCycleTimeSettingValue,_xlfn.DAYS(NOW(),B3522))))</f>
        <v>#N/A</v>
      </c>
    </row>
    <row r="3523" spans="1:11" x14ac:dyDescent="0.25">
      <c r="A3523" s="32" t="str">
        <f>IF(AND(TRIM(INDEX(CompletedDateValues,ROW(A3523)))&lt;&gt;"",INDEX(CompletedDateValues,ROW(A3523))&gt;0),INDEX(CompletedDateValues,ROW(A3523)),"")</f>
        <v/>
      </c>
      <c r="B3523" s="32" t="str">
        <f>IF(AND(TRIM(INDEX(StartDateValues,ROW(A3523)))&lt;&gt;"",INDEX(StartDateValues,ROW(A3523))&gt;0),INDEX(StartDateValues,ROW(A3523)),"")</f>
        <v/>
      </c>
      <c r="C3523" s="22" t="str">
        <f t="shared" ref="C3523:C3586" si="276">IF(AND(TRIM(INDEX(WorkTypeValues,ROW(A3523)))&lt;&gt;"",INDEX(WorkTypeValues,ROW(A3523))&gt;0),INDEX(WorkTypeValues,ROW(A3523)),"")</f>
        <v/>
      </c>
      <c r="D3523" s="3" t="str">
        <f t="shared" ref="D3523:D3586" si="277">IF(A3523="", "",YEAR(A3523))</f>
        <v/>
      </c>
      <c r="E3523" s="3" t="str">
        <f t="shared" ref="E3523:E3586" si="278">IF(A3523="","",MONTH(A3523))</f>
        <v/>
      </c>
      <c r="F3523" s="3" t="str">
        <f t="shared" ref="F3523:F3586" si="279">IF(A3523="","",DAY(A3523))</f>
        <v/>
      </c>
      <c r="G3523" s="3" t="str">
        <f>IF(A3523="","",IF(HOUR(A3523)&lt;StartHour,StartHour,IF(HOUR(A3523)&gt;FinishHour,FinishHour,HOUR(A3523))))</f>
        <v/>
      </c>
      <c r="H3523" s="3" t="str">
        <f t="shared" ref="H3523:H3586" si="280">IF(D3523="","",D3523&amp;"-"&amp;TEXT(E3523,"00") &amp;"-"&amp;TEXT(F3523,"00") &amp;"-"&amp;TEXT(G3523,"00"))</f>
        <v/>
      </c>
      <c r="I3523" s="33" t="e">
        <f>IF(OR(A3523="",B3523=""),NA(),MAX(0,IF(A3523-B3523=0,SameDayCycleTimeSettingValue,(A3523-B3523) *24)))</f>
        <v>#N/A</v>
      </c>
      <c r="J3523" s="33" t="e">
        <f>IF(OR(A3523="",B3523=""),NA(),MAX(0,IF(A3523-B3523=0,SameDayCycleTimeSettingValue,((A3523-B3523) *24)-(INT((A3523-B3523)) * (24-(FinishHour-StartHour))))))</f>
        <v>#N/A</v>
      </c>
      <c r="K3523" s="3" t="e">
        <f ca="1">IF(OR(A3523&lt;&gt;"",B3523=""),NA(),MAX(0,IF(_xlfn.DAYS(NOW(),B3523)=0,SameDayCycleTimeSettingValue,_xlfn.DAYS(NOW(),B3523))))</f>
        <v>#N/A</v>
      </c>
    </row>
    <row r="3524" spans="1:11" x14ac:dyDescent="0.25">
      <c r="A3524" s="32" t="str">
        <f>IF(AND(TRIM(INDEX(CompletedDateValues,ROW(A3524)))&lt;&gt;"",INDEX(CompletedDateValues,ROW(A3524))&gt;0),INDEX(CompletedDateValues,ROW(A3524)),"")</f>
        <v/>
      </c>
      <c r="B3524" s="32" t="str">
        <f>IF(AND(TRIM(INDEX(StartDateValues,ROW(A3524)))&lt;&gt;"",INDEX(StartDateValues,ROW(A3524))&gt;0),INDEX(StartDateValues,ROW(A3524)),"")</f>
        <v/>
      </c>
      <c r="C3524" s="22" t="str">
        <f t="shared" si="276"/>
        <v/>
      </c>
      <c r="D3524" s="3" t="str">
        <f t="shared" si="277"/>
        <v/>
      </c>
      <c r="E3524" s="3" t="str">
        <f t="shared" si="278"/>
        <v/>
      </c>
      <c r="F3524" s="3" t="str">
        <f t="shared" si="279"/>
        <v/>
      </c>
      <c r="G3524" s="3" t="str">
        <f>IF(A3524="","",IF(HOUR(A3524)&lt;StartHour,StartHour,IF(HOUR(A3524)&gt;FinishHour,FinishHour,HOUR(A3524))))</f>
        <v/>
      </c>
      <c r="H3524" s="3" t="str">
        <f t="shared" si="280"/>
        <v/>
      </c>
      <c r="I3524" s="33" t="e">
        <f>IF(OR(A3524="",B3524=""),NA(),MAX(0,IF(A3524-B3524=0,SameDayCycleTimeSettingValue,(A3524-B3524) *24)))</f>
        <v>#N/A</v>
      </c>
      <c r="J3524" s="33" t="e">
        <f>IF(OR(A3524="",B3524=""),NA(),MAX(0,IF(A3524-B3524=0,SameDayCycleTimeSettingValue,((A3524-B3524) *24)-(INT((A3524-B3524)) * (24-(FinishHour-StartHour))))))</f>
        <v>#N/A</v>
      </c>
      <c r="K3524" s="3" t="e">
        <f ca="1">IF(OR(A3524&lt;&gt;"",B3524=""),NA(),MAX(0,IF(_xlfn.DAYS(NOW(),B3524)=0,SameDayCycleTimeSettingValue,_xlfn.DAYS(NOW(),B3524))))</f>
        <v>#N/A</v>
      </c>
    </row>
    <row r="3525" spans="1:11" x14ac:dyDescent="0.25">
      <c r="A3525" s="32" t="str">
        <f>IF(AND(TRIM(INDEX(CompletedDateValues,ROW(A3525)))&lt;&gt;"",INDEX(CompletedDateValues,ROW(A3525))&gt;0),INDEX(CompletedDateValues,ROW(A3525)),"")</f>
        <v/>
      </c>
      <c r="B3525" s="32" t="str">
        <f>IF(AND(TRIM(INDEX(StartDateValues,ROW(A3525)))&lt;&gt;"",INDEX(StartDateValues,ROW(A3525))&gt;0),INDEX(StartDateValues,ROW(A3525)),"")</f>
        <v/>
      </c>
      <c r="C3525" s="22" t="str">
        <f t="shared" si="276"/>
        <v/>
      </c>
      <c r="D3525" s="3" t="str">
        <f t="shared" si="277"/>
        <v/>
      </c>
      <c r="E3525" s="3" t="str">
        <f t="shared" si="278"/>
        <v/>
      </c>
      <c r="F3525" s="3" t="str">
        <f t="shared" si="279"/>
        <v/>
      </c>
      <c r="G3525" s="3" t="str">
        <f>IF(A3525="","",IF(HOUR(A3525)&lt;StartHour,StartHour,IF(HOUR(A3525)&gt;FinishHour,FinishHour,HOUR(A3525))))</f>
        <v/>
      </c>
      <c r="H3525" s="3" t="str">
        <f t="shared" si="280"/>
        <v/>
      </c>
      <c r="I3525" s="33" t="e">
        <f>IF(OR(A3525="",B3525=""),NA(),MAX(0,IF(A3525-B3525=0,SameDayCycleTimeSettingValue,(A3525-B3525) *24)))</f>
        <v>#N/A</v>
      </c>
      <c r="J3525" s="33" t="e">
        <f>IF(OR(A3525="",B3525=""),NA(),MAX(0,IF(A3525-B3525=0,SameDayCycleTimeSettingValue,((A3525-B3525) *24)-(INT((A3525-B3525)) * (24-(FinishHour-StartHour))))))</f>
        <v>#N/A</v>
      </c>
      <c r="K3525" s="3" t="e">
        <f ca="1">IF(OR(A3525&lt;&gt;"",B3525=""),NA(),MAX(0,IF(_xlfn.DAYS(NOW(),B3525)=0,SameDayCycleTimeSettingValue,_xlfn.DAYS(NOW(),B3525))))</f>
        <v>#N/A</v>
      </c>
    </row>
    <row r="3526" spans="1:11" x14ac:dyDescent="0.25">
      <c r="A3526" s="32" t="str">
        <f>IF(AND(TRIM(INDEX(CompletedDateValues,ROW(A3526)))&lt;&gt;"",INDEX(CompletedDateValues,ROW(A3526))&gt;0),INDEX(CompletedDateValues,ROW(A3526)),"")</f>
        <v/>
      </c>
      <c r="B3526" s="32" t="str">
        <f>IF(AND(TRIM(INDEX(StartDateValues,ROW(A3526)))&lt;&gt;"",INDEX(StartDateValues,ROW(A3526))&gt;0),INDEX(StartDateValues,ROW(A3526)),"")</f>
        <v/>
      </c>
      <c r="C3526" s="22" t="str">
        <f t="shared" si="276"/>
        <v/>
      </c>
      <c r="D3526" s="3" t="str">
        <f t="shared" si="277"/>
        <v/>
      </c>
      <c r="E3526" s="3" t="str">
        <f t="shared" si="278"/>
        <v/>
      </c>
      <c r="F3526" s="3" t="str">
        <f t="shared" si="279"/>
        <v/>
      </c>
      <c r="G3526" s="3" t="str">
        <f>IF(A3526="","",IF(HOUR(A3526)&lt;StartHour,StartHour,IF(HOUR(A3526)&gt;FinishHour,FinishHour,HOUR(A3526))))</f>
        <v/>
      </c>
      <c r="H3526" s="3" t="str">
        <f t="shared" si="280"/>
        <v/>
      </c>
      <c r="I3526" s="33" t="e">
        <f>IF(OR(A3526="",B3526=""),NA(),MAX(0,IF(A3526-B3526=0,SameDayCycleTimeSettingValue,(A3526-B3526) *24)))</f>
        <v>#N/A</v>
      </c>
      <c r="J3526" s="33" t="e">
        <f>IF(OR(A3526="",B3526=""),NA(),MAX(0,IF(A3526-B3526=0,SameDayCycleTimeSettingValue,((A3526-B3526) *24)-(INT((A3526-B3526)) * (24-(FinishHour-StartHour))))))</f>
        <v>#N/A</v>
      </c>
      <c r="K3526" s="3" t="e">
        <f ca="1">IF(OR(A3526&lt;&gt;"",B3526=""),NA(),MAX(0,IF(_xlfn.DAYS(NOW(),B3526)=0,SameDayCycleTimeSettingValue,_xlfn.DAYS(NOW(),B3526))))</f>
        <v>#N/A</v>
      </c>
    </row>
    <row r="3527" spans="1:11" x14ac:dyDescent="0.25">
      <c r="A3527" s="32" t="str">
        <f>IF(AND(TRIM(INDEX(CompletedDateValues,ROW(A3527)))&lt;&gt;"",INDEX(CompletedDateValues,ROW(A3527))&gt;0),INDEX(CompletedDateValues,ROW(A3527)),"")</f>
        <v/>
      </c>
      <c r="B3527" s="32" t="str">
        <f>IF(AND(TRIM(INDEX(StartDateValues,ROW(A3527)))&lt;&gt;"",INDEX(StartDateValues,ROW(A3527))&gt;0),INDEX(StartDateValues,ROW(A3527)),"")</f>
        <v/>
      </c>
      <c r="C3527" s="22" t="str">
        <f t="shared" si="276"/>
        <v/>
      </c>
      <c r="D3527" s="3" t="str">
        <f t="shared" si="277"/>
        <v/>
      </c>
      <c r="E3527" s="3" t="str">
        <f t="shared" si="278"/>
        <v/>
      </c>
      <c r="F3527" s="3" t="str">
        <f t="shared" si="279"/>
        <v/>
      </c>
      <c r="G3527" s="3" t="str">
        <f>IF(A3527="","",IF(HOUR(A3527)&lt;StartHour,StartHour,IF(HOUR(A3527)&gt;FinishHour,FinishHour,HOUR(A3527))))</f>
        <v/>
      </c>
      <c r="H3527" s="3" t="str">
        <f t="shared" si="280"/>
        <v/>
      </c>
      <c r="I3527" s="33" t="e">
        <f>IF(OR(A3527="",B3527=""),NA(),MAX(0,IF(A3527-B3527=0,SameDayCycleTimeSettingValue,(A3527-B3527) *24)))</f>
        <v>#N/A</v>
      </c>
      <c r="J3527" s="33" t="e">
        <f>IF(OR(A3527="",B3527=""),NA(),MAX(0,IF(A3527-B3527=0,SameDayCycleTimeSettingValue,((A3527-B3527) *24)-(INT((A3527-B3527)) * (24-(FinishHour-StartHour))))))</f>
        <v>#N/A</v>
      </c>
      <c r="K3527" s="3" t="e">
        <f ca="1">IF(OR(A3527&lt;&gt;"",B3527=""),NA(),MAX(0,IF(_xlfn.DAYS(NOW(),B3527)=0,SameDayCycleTimeSettingValue,_xlfn.DAYS(NOW(),B3527))))</f>
        <v>#N/A</v>
      </c>
    </row>
    <row r="3528" spans="1:11" x14ac:dyDescent="0.25">
      <c r="A3528" s="32" t="str">
        <f>IF(AND(TRIM(INDEX(CompletedDateValues,ROW(A3528)))&lt;&gt;"",INDEX(CompletedDateValues,ROW(A3528))&gt;0),INDEX(CompletedDateValues,ROW(A3528)),"")</f>
        <v/>
      </c>
      <c r="B3528" s="32" t="str">
        <f>IF(AND(TRIM(INDEX(StartDateValues,ROW(A3528)))&lt;&gt;"",INDEX(StartDateValues,ROW(A3528))&gt;0),INDEX(StartDateValues,ROW(A3528)),"")</f>
        <v/>
      </c>
      <c r="C3528" s="22" t="str">
        <f t="shared" si="276"/>
        <v/>
      </c>
      <c r="D3528" s="3" t="str">
        <f t="shared" si="277"/>
        <v/>
      </c>
      <c r="E3528" s="3" t="str">
        <f t="shared" si="278"/>
        <v/>
      </c>
      <c r="F3528" s="3" t="str">
        <f t="shared" si="279"/>
        <v/>
      </c>
      <c r="G3528" s="3" t="str">
        <f>IF(A3528="","",IF(HOUR(A3528)&lt;StartHour,StartHour,IF(HOUR(A3528)&gt;FinishHour,FinishHour,HOUR(A3528))))</f>
        <v/>
      </c>
      <c r="H3528" s="3" t="str">
        <f t="shared" si="280"/>
        <v/>
      </c>
      <c r="I3528" s="33" t="e">
        <f>IF(OR(A3528="",B3528=""),NA(),MAX(0,IF(A3528-B3528=0,SameDayCycleTimeSettingValue,(A3528-B3528) *24)))</f>
        <v>#N/A</v>
      </c>
      <c r="J3528" s="33" t="e">
        <f>IF(OR(A3528="",B3528=""),NA(),MAX(0,IF(A3528-B3528=0,SameDayCycleTimeSettingValue,((A3528-B3528) *24)-(INT((A3528-B3528)) * (24-(FinishHour-StartHour))))))</f>
        <v>#N/A</v>
      </c>
      <c r="K3528" s="3" t="e">
        <f ca="1">IF(OR(A3528&lt;&gt;"",B3528=""),NA(),MAX(0,IF(_xlfn.DAYS(NOW(),B3528)=0,SameDayCycleTimeSettingValue,_xlfn.DAYS(NOW(),B3528))))</f>
        <v>#N/A</v>
      </c>
    </row>
    <row r="3529" spans="1:11" x14ac:dyDescent="0.25">
      <c r="A3529" s="32" t="str">
        <f>IF(AND(TRIM(INDEX(CompletedDateValues,ROW(A3529)))&lt;&gt;"",INDEX(CompletedDateValues,ROW(A3529))&gt;0),INDEX(CompletedDateValues,ROW(A3529)),"")</f>
        <v/>
      </c>
      <c r="B3529" s="32" t="str">
        <f>IF(AND(TRIM(INDEX(StartDateValues,ROW(A3529)))&lt;&gt;"",INDEX(StartDateValues,ROW(A3529))&gt;0),INDEX(StartDateValues,ROW(A3529)),"")</f>
        <v/>
      </c>
      <c r="C3529" s="22" t="str">
        <f t="shared" si="276"/>
        <v/>
      </c>
      <c r="D3529" s="3" t="str">
        <f t="shared" si="277"/>
        <v/>
      </c>
      <c r="E3529" s="3" t="str">
        <f t="shared" si="278"/>
        <v/>
      </c>
      <c r="F3529" s="3" t="str">
        <f t="shared" si="279"/>
        <v/>
      </c>
      <c r="G3529" s="3" t="str">
        <f>IF(A3529="","",IF(HOUR(A3529)&lt;StartHour,StartHour,IF(HOUR(A3529)&gt;FinishHour,FinishHour,HOUR(A3529))))</f>
        <v/>
      </c>
      <c r="H3529" s="3" t="str">
        <f t="shared" si="280"/>
        <v/>
      </c>
      <c r="I3529" s="33" t="e">
        <f>IF(OR(A3529="",B3529=""),NA(),MAX(0,IF(A3529-B3529=0,SameDayCycleTimeSettingValue,(A3529-B3529) *24)))</f>
        <v>#N/A</v>
      </c>
      <c r="J3529" s="33" t="e">
        <f>IF(OR(A3529="",B3529=""),NA(),MAX(0,IF(A3529-B3529=0,SameDayCycleTimeSettingValue,((A3529-B3529) *24)-(INT((A3529-B3529)) * (24-(FinishHour-StartHour))))))</f>
        <v>#N/A</v>
      </c>
      <c r="K3529" s="3" t="e">
        <f ca="1">IF(OR(A3529&lt;&gt;"",B3529=""),NA(),MAX(0,IF(_xlfn.DAYS(NOW(),B3529)=0,SameDayCycleTimeSettingValue,_xlfn.DAYS(NOW(),B3529))))</f>
        <v>#N/A</v>
      </c>
    </row>
    <row r="3530" spans="1:11" x14ac:dyDescent="0.25">
      <c r="A3530" s="32" t="str">
        <f>IF(AND(TRIM(INDEX(CompletedDateValues,ROW(A3530)))&lt;&gt;"",INDEX(CompletedDateValues,ROW(A3530))&gt;0),INDEX(CompletedDateValues,ROW(A3530)),"")</f>
        <v/>
      </c>
      <c r="B3530" s="32" t="str">
        <f>IF(AND(TRIM(INDEX(StartDateValues,ROW(A3530)))&lt;&gt;"",INDEX(StartDateValues,ROW(A3530))&gt;0),INDEX(StartDateValues,ROW(A3530)),"")</f>
        <v/>
      </c>
      <c r="C3530" s="22" t="str">
        <f t="shared" si="276"/>
        <v/>
      </c>
      <c r="D3530" s="3" t="str">
        <f t="shared" si="277"/>
        <v/>
      </c>
      <c r="E3530" s="3" t="str">
        <f t="shared" si="278"/>
        <v/>
      </c>
      <c r="F3530" s="3" t="str">
        <f t="shared" si="279"/>
        <v/>
      </c>
      <c r="G3530" s="3" t="str">
        <f>IF(A3530="","",IF(HOUR(A3530)&lt;StartHour,StartHour,IF(HOUR(A3530)&gt;FinishHour,FinishHour,HOUR(A3530))))</f>
        <v/>
      </c>
      <c r="H3530" s="3" t="str">
        <f t="shared" si="280"/>
        <v/>
      </c>
      <c r="I3530" s="33" t="e">
        <f>IF(OR(A3530="",B3530=""),NA(),MAX(0,IF(A3530-B3530=0,SameDayCycleTimeSettingValue,(A3530-B3530) *24)))</f>
        <v>#N/A</v>
      </c>
      <c r="J3530" s="33" t="e">
        <f>IF(OR(A3530="",B3530=""),NA(),MAX(0,IF(A3530-B3530=0,SameDayCycleTimeSettingValue,((A3530-B3530) *24)-(INT((A3530-B3530)) * (24-(FinishHour-StartHour))))))</f>
        <v>#N/A</v>
      </c>
      <c r="K3530" s="3" t="e">
        <f ca="1">IF(OR(A3530&lt;&gt;"",B3530=""),NA(),MAX(0,IF(_xlfn.DAYS(NOW(),B3530)=0,SameDayCycleTimeSettingValue,_xlfn.DAYS(NOW(),B3530))))</f>
        <v>#N/A</v>
      </c>
    </row>
    <row r="3531" spans="1:11" x14ac:dyDescent="0.25">
      <c r="A3531" s="32" t="str">
        <f>IF(AND(TRIM(INDEX(CompletedDateValues,ROW(A3531)))&lt;&gt;"",INDEX(CompletedDateValues,ROW(A3531))&gt;0),INDEX(CompletedDateValues,ROW(A3531)),"")</f>
        <v/>
      </c>
      <c r="B3531" s="32" t="str">
        <f>IF(AND(TRIM(INDEX(StartDateValues,ROW(A3531)))&lt;&gt;"",INDEX(StartDateValues,ROW(A3531))&gt;0),INDEX(StartDateValues,ROW(A3531)),"")</f>
        <v/>
      </c>
      <c r="C3531" s="22" t="str">
        <f t="shared" si="276"/>
        <v/>
      </c>
      <c r="D3531" s="3" t="str">
        <f t="shared" si="277"/>
        <v/>
      </c>
      <c r="E3531" s="3" t="str">
        <f t="shared" si="278"/>
        <v/>
      </c>
      <c r="F3531" s="3" t="str">
        <f t="shared" si="279"/>
        <v/>
      </c>
      <c r="G3531" s="3" t="str">
        <f>IF(A3531="","",IF(HOUR(A3531)&lt;StartHour,StartHour,IF(HOUR(A3531)&gt;FinishHour,FinishHour,HOUR(A3531))))</f>
        <v/>
      </c>
      <c r="H3531" s="3" t="str">
        <f t="shared" si="280"/>
        <v/>
      </c>
      <c r="I3531" s="33" t="e">
        <f>IF(OR(A3531="",B3531=""),NA(),MAX(0,IF(A3531-B3531=0,SameDayCycleTimeSettingValue,(A3531-B3531) *24)))</f>
        <v>#N/A</v>
      </c>
      <c r="J3531" s="33" t="e">
        <f>IF(OR(A3531="",B3531=""),NA(),MAX(0,IF(A3531-B3531=0,SameDayCycleTimeSettingValue,((A3531-B3531) *24)-(INT((A3531-B3531)) * (24-(FinishHour-StartHour))))))</f>
        <v>#N/A</v>
      </c>
      <c r="K3531" s="3" t="e">
        <f ca="1">IF(OR(A3531&lt;&gt;"",B3531=""),NA(),MAX(0,IF(_xlfn.DAYS(NOW(),B3531)=0,SameDayCycleTimeSettingValue,_xlfn.DAYS(NOW(),B3531))))</f>
        <v>#N/A</v>
      </c>
    </row>
    <row r="3532" spans="1:11" x14ac:dyDescent="0.25">
      <c r="A3532" s="32" t="str">
        <f>IF(AND(TRIM(INDEX(CompletedDateValues,ROW(A3532)))&lt;&gt;"",INDEX(CompletedDateValues,ROW(A3532))&gt;0),INDEX(CompletedDateValues,ROW(A3532)),"")</f>
        <v/>
      </c>
      <c r="B3532" s="32" t="str">
        <f>IF(AND(TRIM(INDEX(StartDateValues,ROW(A3532)))&lt;&gt;"",INDEX(StartDateValues,ROW(A3532))&gt;0),INDEX(StartDateValues,ROW(A3532)),"")</f>
        <v/>
      </c>
      <c r="C3532" s="22" t="str">
        <f t="shared" si="276"/>
        <v/>
      </c>
      <c r="D3532" s="3" t="str">
        <f t="shared" si="277"/>
        <v/>
      </c>
      <c r="E3532" s="3" t="str">
        <f t="shared" si="278"/>
        <v/>
      </c>
      <c r="F3532" s="3" t="str">
        <f t="shared" si="279"/>
        <v/>
      </c>
      <c r="G3532" s="3" t="str">
        <f>IF(A3532="","",IF(HOUR(A3532)&lt;StartHour,StartHour,IF(HOUR(A3532)&gt;FinishHour,FinishHour,HOUR(A3532))))</f>
        <v/>
      </c>
      <c r="H3532" s="3" t="str">
        <f t="shared" si="280"/>
        <v/>
      </c>
      <c r="I3532" s="33" t="e">
        <f>IF(OR(A3532="",B3532=""),NA(),MAX(0,IF(A3532-B3532=0,SameDayCycleTimeSettingValue,(A3532-B3532) *24)))</f>
        <v>#N/A</v>
      </c>
      <c r="J3532" s="33" t="e">
        <f>IF(OR(A3532="",B3532=""),NA(),MAX(0,IF(A3532-B3532=0,SameDayCycleTimeSettingValue,((A3532-B3532) *24)-(INT((A3532-B3532)) * (24-(FinishHour-StartHour))))))</f>
        <v>#N/A</v>
      </c>
      <c r="K3532" s="3" t="e">
        <f ca="1">IF(OR(A3532&lt;&gt;"",B3532=""),NA(),MAX(0,IF(_xlfn.DAYS(NOW(),B3532)=0,SameDayCycleTimeSettingValue,_xlfn.DAYS(NOW(),B3532))))</f>
        <v>#N/A</v>
      </c>
    </row>
    <row r="3533" spans="1:11" x14ac:dyDescent="0.25">
      <c r="A3533" s="32" t="str">
        <f>IF(AND(TRIM(INDEX(CompletedDateValues,ROW(A3533)))&lt;&gt;"",INDEX(CompletedDateValues,ROW(A3533))&gt;0),INDEX(CompletedDateValues,ROW(A3533)),"")</f>
        <v/>
      </c>
      <c r="B3533" s="32" t="str">
        <f>IF(AND(TRIM(INDEX(StartDateValues,ROW(A3533)))&lt;&gt;"",INDEX(StartDateValues,ROW(A3533))&gt;0),INDEX(StartDateValues,ROW(A3533)),"")</f>
        <v/>
      </c>
      <c r="C3533" s="22" t="str">
        <f t="shared" si="276"/>
        <v/>
      </c>
      <c r="D3533" s="3" t="str">
        <f t="shared" si="277"/>
        <v/>
      </c>
      <c r="E3533" s="3" t="str">
        <f t="shared" si="278"/>
        <v/>
      </c>
      <c r="F3533" s="3" t="str">
        <f t="shared" si="279"/>
        <v/>
      </c>
      <c r="G3533" s="3" t="str">
        <f>IF(A3533="","",IF(HOUR(A3533)&lt;StartHour,StartHour,IF(HOUR(A3533)&gt;FinishHour,FinishHour,HOUR(A3533))))</f>
        <v/>
      </c>
      <c r="H3533" s="3" t="str">
        <f t="shared" si="280"/>
        <v/>
      </c>
      <c r="I3533" s="33" t="e">
        <f>IF(OR(A3533="",B3533=""),NA(),MAX(0,IF(A3533-B3533=0,SameDayCycleTimeSettingValue,(A3533-B3533) *24)))</f>
        <v>#N/A</v>
      </c>
      <c r="J3533" s="33" t="e">
        <f>IF(OR(A3533="",B3533=""),NA(),MAX(0,IF(A3533-B3533=0,SameDayCycleTimeSettingValue,((A3533-B3533) *24)-(INT((A3533-B3533)) * (24-(FinishHour-StartHour))))))</f>
        <v>#N/A</v>
      </c>
      <c r="K3533" s="3" t="e">
        <f ca="1">IF(OR(A3533&lt;&gt;"",B3533=""),NA(),MAX(0,IF(_xlfn.DAYS(NOW(),B3533)=0,SameDayCycleTimeSettingValue,_xlfn.DAYS(NOW(),B3533))))</f>
        <v>#N/A</v>
      </c>
    </row>
    <row r="3534" spans="1:11" x14ac:dyDescent="0.25">
      <c r="A3534" s="32" t="str">
        <f>IF(AND(TRIM(INDEX(CompletedDateValues,ROW(A3534)))&lt;&gt;"",INDEX(CompletedDateValues,ROW(A3534))&gt;0),INDEX(CompletedDateValues,ROW(A3534)),"")</f>
        <v/>
      </c>
      <c r="B3534" s="32" t="str">
        <f>IF(AND(TRIM(INDEX(StartDateValues,ROW(A3534)))&lt;&gt;"",INDEX(StartDateValues,ROW(A3534))&gt;0),INDEX(StartDateValues,ROW(A3534)),"")</f>
        <v/>
      </c>
      <c r="C3534" s="22" t="str">
        <f t="shared" si="276"/>
        <v/>
      </c>
      <c r="D3534" s="3" t="str">
        <f t="shared" si="277"/>
        <v/>
      </c>
      <c r="E3534" s="3" t="str">
        <f t="shared" si="278"/>
        <v/>
      </c>
      <c r="F3534" s="3" t="str">
        <f t="shared" si="279"/>
        <v/>
      </c>
      <c r="G3534" s="3" t="str">
        <f>IF(A3534="","",IF(HOUR(A3534)&lt;StartHour,StartHour,IF(HOUR(A3534)&gt;FinishHour,FinishHour,HOUR(A3534))))</f>
        <v/>
      </c>
      <c r="H3534" s="3" t="str">
        <f t="shared" si="280"/>
        <v/>
      </c>
      <c r="I3534" s="33" t="e">
        <f>IF(OR(A3534="",B3534=""),NA(),MAX(0,IF(A3534-B3534=0,SameDayCycleTimeSettingValue,(A3534-B3534) *24)))</f>
        <v>#N/A</v>
      </c>
      <c r="J3534" s="33" t="e">
        <f>IF(OR(A3534="",B3534=""),NA(),MAX(0,IF(A3534-B3534=0,SameDayCycleTimeSettingValue,((A3534-B3534) *24)-(INT((A3534-B3534)) * (24-(FinishHour-StartHour))))))</f>
        <v>#N/A</v>
      </c>
      <c r="K3534" s="3" t="e">
        <f ca="1">IF(OR(A3534&lt;&gt;"",B3534=""),NA(),MAX(0,IF(_xlfn.DAYS(NOW(),B3534)=0,SameDayCycleTimeSettingValue,_xlfn.DAYS(NOW(),B3534))))</f>
        <v>#N/A</v>
      </c>
    </row>
    <row r="3535" spans="1:11" x14ac:dyDescent="0.25">
      <c r="A3535" s="32" t="str">
        <f>IF(AND(TRIM(INDEX(CompletedDateValues,ROW(A3535)))&lt;&gt;"",INDEX(CompletedDateValues,ROW(A3535))&gt;0),INDEX(CompletedDateValues,ROW(A3535)),"")</f>
        <v/>
      </c>
      <c r="B3535" s="32" t="str">
        <f>IF(AND(TRIM(INDEX(StartDateValues,ROW(A3535)))&lt;&gt;"",INDEX(StartDateValues,ROW(A3535))&gt;0),INDEX(StartDateValues,ROW(A3535)),"")</f>
        <v/>
      </c>
      <c r="C3535" s="22" t="str">
        <f t="shared" si="276"/>
        <v/>
      </c>
      <c r="D3535" s="3" t="str">
        <f t="shared" si="277"/>
        <v/>
      </c>
      <c r="E3535" s="3" t="str">
        <f t="shared" si="278"/>
        <v/>
      </c>
      <c r="F3535" s="3" t="str">
        <f t="shared" si="279"/>
        <v/>
      </c>
      <c r="G3535" s="3" t="str">
        <f>IF(A3535="","",IF(HOUR(A3535)&lt;StartHour,StartHour,IF(HOUR(A3535)&gt;FinishHour,FinishHour,HOUR(A3535))))</f>
        <v/>
      </c>
      <c r="H3535" s="3" t="str">
        <f t="shared" si="280"/>
        <v/>
      </c>
      <c r="I3535" s="33" t="e">
        <f>IF(OR(A3535="",B3535=""),NA(),MAX(0,IF(A3535-B3535=0,SameDayCycleTimeSettingValue,(A3535-B3535) *24)))</f>
        <v>#N/A</v>
      </c>
      <c r="J3535" s="33" t="e">
        <f>IF(OR(A3535="",B3535=""),NA(),MAX(0,IF(A3535-B3535=0,SameDayCycleTimeSettingValue,((A3535-B3535) *24)-(INT((A3535-B3535)) * (24-(FinishHour-StartHour))))))</f>
        <v>#N/A</v>
      </c>
      <c r="K3535" s="3" t="e">
        <f ca="1">IF(OR(A3535&lt;&gt;"",B3535=""),NA(),MAX(0,IF(_xlfn.DAYS(NOW(),B3535)=0,SameDayCycleTimeSettingValue,_xlfn.DAYS(NOW(),B3535))))</f>
        <v>#N/A</v>
      </c>
    </row>
    <row r="3536" spans="1:11" x14ac:dyDescent="0.25">
      <c r="A3536" s="32" t="str">
        <f>IF(AND(TRIM(INDEX(CompletedDateValues,ROW(A3536)))&lt;&gt;"",INDEX(CompletedDateValues,ROW(A3536))&gt;0),INDEX(CompletedDateValues,ROW(A3536)),"")</f>
        <v/>
      </c>
      <c r="B3536" s="32" t="str">
        <f>IF(AND(TRIM(INDEX(StartDateValues,ROW(A3536)))&lt;&gt;"",INDEX(StartDateValues,ROW(A3536))&gt;0),INDEX(StartDateValues,ROW(A3536)),"")</f>
        <v/>
      </c>
      <c r="C3536" s="22" t="str">
        <f t="shared" si="276"/>
        <v/>
      </c>
      <c r="D3536" s="3" t="str">
        <f t="shared" si="277"/>
        <v/>
      </c>
      <c r="E3536" s="3" t="str">
        <f t="shared" si="278"/>
        <v/>
      </c>
      <c r="F3536" s="3" t="str">
        <f t="shared" si="279"/>
        <v/>
      </c>
      <c r="G3536" s="3" t="str">
        <f>IF(A3536="","",IF(HOUR(A3536)&lt;StartHour,StartHour,IF(HOUR(A3536)&gt;FinishHour,FinishHour,HOUR(A3536))))</f>
        <v/>
      </c>
      <c r="H3536" s="3" t="str">
        <f t="shared" si="280"/>
        <v/>
      </c>
      <c r="I3536" s="33" t="e">
        <f>IF(OR(A3536="",B3536=""),NA(),MAX(0,IF(A3536-B3536=0,SameDayCycleTimeSettingValue,(A3536-B3536) *24)))</f>
        <v>#N/A</v>
      </c>
      <c r="J3536" s="33" t="e">
        <f>IF(OR(A3536="",B3536=""),NA(),MAX(0,IF(A3536-B3536=0,SameDayCycleTimeSettingValue,((A3536-B3536) *24)-(INT((A3536-B3536)) * (24-(FinishHour-StartHour))))))</f>
        <v>#N/A</v>
      </c>
      <c r="K3536" s="3" t="e">
        <f ca="1">IF(OR(A3536&lt;&gt;"",B3536=""),NA(),MAX(0,IF(_xlfn.DAYS(NOW(),B3536)=0,SameDayCycleTimeSettingValue,_xlfn.DAYS(NOW(),B3536))))</f>
        <v>#N/A</v>
      </c>
    </row>
    <row r="3537" spans="1:11" x14ac:dyDescent="0.25">
      <c r="A3537" s="32" t="str">
        <f>IF(AND(TRIM(INDEX(CompletedDateValues,ROW(A3537)))&lt;&gt;"",INDEX(CompletedDateValues,ROW(A3537))&gt;0),INDEX(CompletedDateValues,ROW(A3537)),"")</f>
        <v/>
      </c>
      <c r="B3537" s="32" t="str">
        <f>IF(AND(TRIM(INDEX(StartDateValues,ROW(A3537)))&lt;&gt;"",INDEX(StartDateValues,ROW(A3537))&gt;0),INDEX(StartDateValues,ROW(A3537)),"")</f>
        <v/>
      </c>
      <c r="C3537" s="22" t="str">
        <f t="shared" si="276"/>
        <v/>
      </c>
      <c r="D3537" s="3" t="str">
        <f t="shared" si="277"/>
        <v/>
      </c>
      <c r="E3537" s="3" t="str">
        <f t="shared" si="278"/>
        <v/>
      </c>
      <c r="F3537" s="3" t="str">
        <f t="shared" si="279"/>
        <v/>
      </c>
      <c r="G3537" s="3" t="str">
        <f>IF(A3537="","",IF(HOUR(A3537)&lt;StartHour,StartHour,IF(HOUR(A3537)&gt;FinishHour,FinishHour,HOUR(A3537))))</f>
        <v/>
      </c>
      <c r="H3537" s="3" t="str">
        <f t="shared" si="280"/>
        <v/>
      </c>
      <c r="I3537" s="33" t="e">
        <f>IF(OR(A3537="",B3537=""),NA(),MAX(0,IF(A3537-B3537=0,SameDayCycleTimeSettingValue,(A3537-B3537) *24)))</f>
        <v>#N/A</v>
      </c>
      <c r="J3537" s="33" t="e">
        <f>IF(OR(A3537="",B3537=""),NA(),MAX(0,IF(A3537-B3537=0,SameDayCycleTimeSettingValue,((A3537-B3537) *24)-(INT((A3537-B3537)) * (24-(FinishHour-StartHour))))))</f>
        <v>#N/A</v>
      </c>
      <c r="K3537" s="3" t="e">
        <f ca="1">IF(OR(A3537&lt;&gt;"",B3537=""),NA(),MAX(0,IF(_xlfn.DAYS(NOW(),B3537)=0,SameDayCycleTimeSettingValue,_xlfn.DAYS(NOW(),B3537))))</f>
        <v>#N/A</v>
      </c>
    </row>
    <row r="3538" spans="1:11" x14ac:dyDescent="0.25">
      <c r="A3538" s="32" t="str">
        <f>IF(AND(TRIM(INDEX(CompletedDateValues,ROW(A3538)))&lt;&gt;"",INDEX(CompletedDateValues,ROW(A3538))&gt;0),INDEX(CompletedDateValues,ROW(A3538)),"")</f>
        <v/>
      </c>
      <c r="B3538" s="32" t="str">
        <f>IF(AND(TRIM(INDEX(StartDateValues,ROW(A3538)))&lt;&gt;"",INDEX(StartDateValues,ROW(A3538))&gt;0),INDEX(StartDateValues,ROW(A3538)),"")</f>
        <v/>
      </c>
      <c r="C3538" s="22" t="str">
        <f t="shared" si="276"/>
        <v/>
      </c>
      <c r="D3538" s="3" t="str">
        <f t="shared" si="277"/>
        <v/>
      </c>
      <c r="E3538" s="3" t="str">
        <f t="shared" si="278"/>
        <v/>
      </c>
      <c r="F3538" s="3" t="str">
        <f t="shared" si="279"/>
        <v/>
      </c>
      <c r="G3538" s="3" t="str">
        <f>IF(A3538="","",IF(HOUR(A3538)&lt;StartHour,StartHour,IF(HOUR(A3538)&gt;FinishHour,FinishHour,HOUR(A3538))))</f>
        <v/>
      </c>
      <c r="H3538" s="3" t="str">
        <f t="shared" si="280"/>
        <v/>
      </c>
      <c r="I3538" s="33" t="e">
        <f>IF(OR(A3538="",B3538=""),NA(),MAX(0,IF(A3538-B3538=0,SameDayCycleTimeSettingValue,(A3538-B3538) *24)))</f>
        <v>#N/A</v>
      </c>
      <c r="J3538" s="33" t="e">
        <f>IF(OR(A3538="",B3538=""),NA(),MAX(0,IF(A3538-B3538=0,SameDayCycleTimeSettingValue,((A3538-B3538) *24)-(INT((A3538-B3538)) * (24-(FinishHour-StartHour))))))</f>
        <v>#N/A</v>
      </c>
      <c r="K3538" s="3" t="e">
        <f ca="1">IF(OR(A3538&lt;&gt;"",B3538=""),NA(),MAX(0,IF(_xlfn.DAYS(NOW(),B3538)=0,SameDayCycleTimeSettingValue,_xlfn.DAYS(NOW(),B3538))))</f>
        <v>#N/A</v>
      </c>
    </row>
    <row r="3539" spans="1:11" x14ac:dyDescent="0.25">
      <c r="A3539" s="32" t="str">
        <f>IF(AND(TRIM(INDEX(CompletedDateValues,ROW(A3539)))&lt;&gt;"",INDEX(CompletedDateValues,ROW(A3539))&gt;0),INDEX(CompletedDateValues,ROW(A3539)),"")</f>
        <v/>
      </c>
      <c r="B3539" s="32" t="str">
        <f>IF(AND(TRIM(INDEX(StartDateValues,ROW(A3539)))&lt;&gt;"",INDEX(StartDateValues,ROW(A3539))&gt;0),INDEX(StartDateValues,ROW(A3539)),"")</f>
        <v/>
      </c>
      <c r="C3539" s="22" t="str">
        <f t="shared" si="276"/>
        <v/>
      </c>
      <c r="D3539" s="3" t="str">
        <f t="shared" si="277"/>
        <v/>
      </c>
      <c r="E3539" s="3" t="str">
        <f t="shared" si="278"/>
        <v/>
      </c>
      <c r="F3539" s="3" t="str">
        <f t="shared" si="279"/>
        <v/>
      </c>
      <c r="G3539" s="3" t="str">
        <f>IF(A3539="","",IF(HOUR(A3539)&lt;StartHour,StartHour,IF(HOUR(A3539)&gt;FinishHour,FinishHour,HOUR(A3539))))</f>
        <v/>
      </c>
      <c r="H3539" s="3" t="str">
        <f t="shared" si="280"/>
        <v/>
      </c>
      <c r="I3539" s="33" t="e">
        <f>IF(OR(A3539="",B3539=""),NA(),MAX(0,IF(A3539-B3539=0,SameDayCycleTimeSettingValue,(A3539-B3539) *24)))</f>
        <v>#N/A</v>
      </c>
      <c r="J3539" s="33" t="e">
        <f>IF(OR(A3539="",B3539=""),NA(),MAX(0,IF(A3539-B3539=0,SameDayCycleTimeSettingValue,((A3539-B3539) *24)-(INT((A3539-B3539)) * (24-(FinishHour-StartHour))))))</f>
        <v>#N/A</v>
      </c>
      <c r="K3539" s="3" t="e">
        <f ca="1">IF(OR(A3539&lt;&gt;"",B3539=""),NA(),MAX(0,IF(_xlfn.DAYS(NOW(),B3539)=0,SameDayCycleTimeSettingValue,_xlfn.DAYS(NOW(),B3539))))</f>
        <v>#N/A</v>
      </c>
    </row>
    <row r="3540" spans="1:11" x14ac:dyDescent="0.25">
      <c r="A3540" s="32" t="str">
        <f>IF(AND(TRIM(INDEX(CompletedDateValues,ROW(A3540)))&lt;&gt;"",INDEX(CompletedDateValues,ROW(A3540))&gt;0),INDEX(CompletedDateValues,ROW(A3540)),"")</f>
        <v/>
      </c>
      <c r="B3540" s="32" t="str">
        <f>IF(AND(TRIM(INDEX(StartDateValues,ROW(A3540)))&lt;&gt;"",INDEX(StartDateValues,ROW(A3540))&gt;0),INDEX(StartDateValues,ROW(A3540)),"")</f>
        <v/>
      </c>
      <c r="C3540" s="22" t="str">
        <f t="shared" si="276"/>
        <v/>
      </c>
      <c r="D3540" s="3" t="str">
        <f t="shared" si="277"/>
        <v/>
      </c>
      <c r="E3540" s="3" t="str">
        <f t="shared" si="278"/>
        <v/>
      </c>
      <c r="F3540" s="3" t="str">
        <f t="shared" si="279"/>
        <v/>
      </c>
      <c r="G3540" s="3" t="str">
        <f>IF(A3540="","",IF(HOUR(A3540)&lt;StartHour,StartHour,IF(HOUR(A3540)&gt;FinishHour,FinishHour,HOUR(A3540))))</f>
        <v/>
      </c>
      <c r="H3540" s="3" t="str">
        <f t="shared" si="280"/>
        <v/>
      </c>
      <c r="I3540" s="33" t="e">
        <f>IF(OR(A3540="",B3540=""),NA(),MAX(0,IF(A3540-B3540=0,SameDayCycleTimeSettingValue,(A3540-B3540) *24)))</f>
        <v>#N/A</v>
      </c>
      <c r="J3540" s="33" t="e">
        <f>IF(OR(A3540="",B3540=""),NA(),MAX(0,IF(A3540-B3540=0,SameDayCycleTimeSettingValue,((A3540-B3540) *24)-(INT((A3540-B3540)) * (24-(FinishHour-StartHour))))))</f>
        <v>#N/A</v>
      </c>
      <c r="K3540" s="3" t="e">
        <f ca="1">IF(OR(A3540&lt;&gt;"",B3540=""),NA(),MAX(0,IF(_xlfn.DAYS(NOW(),B3540)=0,SameDayCycleTimeSettingValue,_xlfn.DAYS(NOW(),B3540))))</f>
        <v>#N/A</v>
      </c>
    </row>
    <row r="3541" spans="1:11" x14ac:dyDescent="0.25">
      <c r="A3541" s="32" t="str">
        <f>IF(AND(TRIM(INDEX(CompletedDateValues,ROW(A3541)))&lt;&gt;"",INDEX(CompletedDateValues,ROW(A3541))&gt;0),INDEX(CompletedDateValues,ROW(A3541)),"")</f>
        <v/>
      </c>
      <c r="B3541" s="32" t="str">
        <f>IF(AND(TRIM(INDEX(StartDateValues,ROW(A3541)))&lt;&gt;"",INDEX(StartDateValues,ROW(A3541))&gt;0),INDEX(StartDateValues,ROW(A3541)),"")</f>
        <v/>
      </c>
      <c r="C3541" s="22" t="str">
        <f t="shared" si="276"/>
        <v/>
      </c>
      <c r="D3541" s="3" t="str">
        <f t="shared" si="277"/>
        <v/>
      </c>
      <c r="E3541" s="3" t="str">
        <f t="shared" si="278"/>
        <v/>
      </c>
      <c r="F3541" s="3" t="str">
        <f t="shared" si="279"/>
        <v/>
      </c>
      <c r="G3541" s="3" t="str">
        <f>IF(A3541="","",IF(HOUR(A3541)&lt;StartHour,StartHour,IF(HOUR(A3541)&gt;FinishHour,FinishHour,HOUR(A3541))))</f>
        <v/>
      </c>
      <c r="H3541" s="3" t="str">
        <f t="shared" si="280"/>
        <v/>
      </c>
      <c r="I3541" s="33" t="e">
        <f>IF(OR(A3541="",B3541=""),NA(),MAX(0,IF(A3541-B3541=0,SameDayCycleTimeSettingValue,(A3541-B3541) *24)))</f>
        <v>#N/A</v>
      </c>
      <c r="J3541" s="33" t="e">
        <f>IF(OR(A3541="",B3541=""),NA(),MAX(0,IF(A3541-B3541=0,SameDayCycleTimeSettingValue,((A3541-B3541) *24)-(INT((A3541-B3541)) * (24-(FinishHour-StartHour))))))</f>
        <v>#N/A</v>
      </c>
      <c r="K3541" s="3" t="e">
        <f ca="1">IF(OR(A3541&lt;&gt;"",B3541=""),NA(),MAX(0,IF(_xlfn.DAYS(NOW(),B3541)=0,SameDayCycleTimeSettingValue,_xlfn.DAYS(NOW(),B3541))))</f>
        <v>#N/A</v>
      </c>
    </row>
    <row r="3542" spans="1:11" x14ac:dyDescent="0.25">
      <c r="A3542" s="32" t="str">
        <f>IF(AND(TRIM(INDEX(CompletedDateValues,ROW(A3542)))&lt;&gt;"",INDEX(CompletedDateValues,ROW(A3542))&gt;0),INDEX(CompletedDateValues,ROW(A3542)),"")</f>
        <v/>
      </c>
      <c r="B3542" s="32" t="str">
        <f>IF(AND(TRIM(INDEX(StartDateValues,ROW(A3542)))&lt;&gt;"",INDEX(StartDateValues,ROW(A3542))&gt;0),INDEX(StartDateValues,ROW(A3542)),"")</f>
        <v/>
      </c>
      <c r="C3542" s="22" t="str">
        <f t="shared" si="276"/>
        <v/>
      </c>
      <c r="D3542" s="3" t="str">
        <f t="shared" si="277"/>
        <v/>
      </c>
      <c r="E3542" s="3" t="str">
        <f t="shared" si="278"/>
        <v/>
      </c>
      <c r="F3542" s="3" t="str">
        <f t="shared" si="279"/>
        <v/>
      </c>
      <c r="G3542" s="3" t="str">
        <f>IF(A3542="","",IF(HOUR(A3542)&lt;StartHour,StartHour,IF(HOUR(A3542)&gt;FinishHour,FinishHour,HOUR(A3542))))</f>
        <v/>
      </c>
      <c r="H3542" s="3" t="str">
        <f t="shared" si="280"/>
        <v/>
      </c>
      <c r="I3542" s="33" t="e">
        <f>IF(OR(A3542="",B3542=""),NA(),MAX(0,IF(A3542-B3542=0,SameDayCycleTimeSettingValue,(A3542-B3542) *24)))</f>
        <v>#N/A</v>
      </c>
      <c r="J3542" s="33" t="e">
        <f>IF(OR(A3542="",B3542=""),NA(),MAX(0,IF(A3542-B3542=0,SameDayCycleTimeSettingValue,((A3542-B3542) *24)-(INT((A3542-B3542)) * (24-(FinishHour-StartHour))))))</f>
        <v>#N/A</v>
      </c>
      <c r="K3542" s="3" t="e">
        <f ca="1">IF(OR(A3542&lt;&gt;"",B3542=""),NA(),MAX(0,IF(_xlfn.DAYS(NOW(),B3542)=0,SameDayCycleTimeSettingValue,_xlfn.DAYS(NOW(),B3542))))</f>
        <v>#N/A</v>
      </c>
    </row>
    <row r="3543" spans="1:11" x14ac:dyDescent="0.25">
      <c r="A3543" s="32" t="str">
        <f>IF(AND(TRIM(INDEX(CompletedDateValues,ROW(A3543)))&lt;&gt;"",INDEX(CompletedDateValues,ROW(A3543))&gt;0),INDEX(CompletedDateValues,ROW(A3543)),"")</f>
        <v/>
      </c>
      <c r="B3543" s="32" t="str">
        <f>IF(AND(TRIM(INDEX(StartDateValues,ROW(A3543)))&lt;&gt;"",INDEX(StartDateValues,ROW(A3543))&gt;0),INDEX(StartDateValues,ROW(A3543)),"")</f>
        <v/>
      </c>
      <c r="C3543" s="22" t="str">
        <f t="shared" si="276"/>
        <v/>
      </c>
      <c r="D3543" s="3" t="str">
        <f t="shared" si="277"/>
        <v/>
      </c>
      <c r="E3543" s="3" t="str">
        <f t="shared" si="278"/>
        <v/>
      </c>
      <c r="F3543" s="3" t="str">
        <f t="shared" si="279"/>
        <v/>
      </c>
      <c r="G3543" s="3" t="str">
        <f>IF(A3543="","",IF(HOUR(A3543)&lt;StartHour,StartHour,IF(HOUR(A3543)&gt;FinishHour,FinishHour,HOUR(A3543))))</f>
        <v/>
      </c>
      <c r="H3543" s="3" t="str">
        <f t="shared" si="280"/>
        <v/>
      </c>
      <c r="I3543" s="33" t="e">
        <f>IF(OR(A3543="",B3543=""),NA(),MAX(0,IF(A3543-B3543=0,SameDayCycleTimeSettingValue,(A3543-B3543) *24)))</f>
        <v>#N/A</v>
      </c>
      <c r="J3543" s="33" t="e">
        <f>IF(OR(A3543="",B3543=""),NA(),MAX(0,IF(A3543-B3543=0,SameDayCycleTimeSettingValue,((A3543-B3543) *24)-(INT((A3543-B3543)) * (24-(FinishHour-StartHour))))))</f>
        <v>#N/A</v>
      </c>
      <c r="K3543" s="3" t="e">
        <f ca="1">IF(OR(A3543&lt;&gt;"",B3543=""),NA(),MAX(0,IF(_xlfn.DAYS(NOW(),B3543)=0,SameDayCycleTimeSettingValue,_xlfn.DAYS(NOW(),B3543))))</f>
        <v>#N/A</v>
      </c>
    </row>
    <row r="3544" spans="1:11" x14ac:dyDescent="0.25">
      <c r="A3544" s="32" t="str">
        <f>IF(AND(TRIM(INDEX(CompletedDateValues,ROW(A3544)))&lt;&gt;"",INDEX(CompletedDateValues,ROW(A3544))&gt;0),INDEX(CompletedDateValues,ROW(A3544)),"")</f>
        <v/>
      </c>
      <c r="B3544" s="32" t="str">
        <f>IF(AND(TRIM(INDEX(StartDateValues,ROW(A3544)))&lt;&gt;"",INDEX(StartDateValues,ROW(A3544))&gt;0),INDEX(StartDateValues,ROW(A3544)),"")</f>
        <v/>
      </c>
      <c r="C3544" s="22" t="str">
        <f t="shared" si="276"/>
        <v/>
      </c>
      <c r="D3544" s="3" t="str">
        <f t="shared" si="277"/>
        <v/>
      </c>
      <c r="E3544" s="3" t="str">
        <f t="shared" si="278"/>
        <v/>
      </c>
      <c r="F3544" s="3" t="str">
        <f t="shared" si="279"/>
        <v/>
      </c>
      <c r="G3544" s="3" t="str">
        <f>IF(A3544="","",IF(HOUR(A3544)&lt;StartHour,StartHour,IF(HOUR(A3544)&gt;FinishHour,FinishHour,HOUR(A3544))))</f>
        <v/>
      </c>
      <c r="H3544" s="3" t="str">
        <f t="shared" si="280"/>
        <v/>
      </c>
      <c r="I3544" s="33" t="e">
        <f>IF(OR(A3544="",B3544=""),NA(),MAX(0,IF(A3544-B3544=0,SameDayCycleTimeSettingValue,(A3544-B3544) *24)))</f>
        <v>#N/A</v>
      </c>
      <c r="J3544" s="33" t="e">
        <f>IF(OR(A3544="",B3544=""),NA(),MAX(0,IF(A3544-B3544=0,SameDayCycleTimeSettingValue,((A3544-B3544) *24)-(INT((A3544-B3544)) * (24-(FinishHour-StartHour))))))</f>
        <v>#N/A</v>
      </c>
      <c r="K3544" s="3" t="e">
        <f ca="1">IF(OR(A3544&lt;&gt;"",B3544=""),NA(),MAX(0,IF(_xlfn.DAYS(NOW(),B3544)=0,SameDayCycleTimeSettingValue,_xlfn.DAYS(NOW(),B3544))))</f>
        <v>#N/A</v>
      </c>
    </row>
    <row r="3545" spans="1:11" x14ac:dyDescent="0.25">
      <c r="A3545" s="32" t="str">
        <f>IF(AND(TRIM(INDEX(CompletedDateValues,ROW(A3545)))&lt;&gt;"",INDEX(CompletedDateValues,ROW(A3545))&gt;0),INDEX(CompletedDateValues,ROW(A3545)),"")</f>
        <v/>
      </c>
      <c r="B3545" s="32" t="str">
        <f>IF(AND(TRIM(INDEX(StartDateValues,ROW(A3545)))&lt;&gt;"",INDEX(StartDateValues,ROW(A3545))&gt;0),INDEX(StartDateValues,ROW(A3545)),"")</f>
        <v/>
      </c>
      <c r="C3545" s="22" t="str">
        <f t="shared" si="276"/>
        <v/>
      </c>
      <c r="D3545" s="3" t="str">
        <f t="shared" si="277"/>
        <v/>
      </c>
      <c r="E3545" s="3" t="str">
        <f t="shared" si="278"/>
        <v/>
      </c>
      <c r="F3545" s="3" t="str">
        <f t="shared" si="279"/>
        <v/>
      </c>
      <c r="G3545" s="3" t="str">
        <f>IF(A3545="","",IF(HOUR(A3545)&lt;StartHour,StartHour,IF(HOUR(A3545)&gt;FinishHour,FinishHour,HOUR(A3545))))</f>
        <v/>
      </c>
      <c r="H3545" s="3" t="str">
        <f t="shared" si="280"/>
        <v/>
      </c>
      <c r="I3545" s="33" t="e">
        <f>IF(OR(A3545="",B3545=""),NA(),MAX(0,IF(A3545-B3545=0,SameDayCycleTimeSettingValue,(A3545-B3545) *24)))</f>
        <v>#N/A</v>
      </c>
      <c r="J3545" s="33" t="e">
        <f>IF(OR(A3545="",B3545=""),NA(),MAX(0,IF(A3545-B3545=0,SameDayCycleTimeSettingValue,((A3545-B3545) *24)-(INT((A3545-B3545)) * (24-(FinishHour-StartHour))))))</f>
        <v>#N/A</v>
      </c>
      <c r="K3545" s="3" t="e">
        <f ca="1">IF(OR(A3545&lt;&gt;"",B3545=""),NA(),MAX(0,IF(_xlfn.DAYS(NOW(),B3545)=0,SameDayCycleTimeSettingValue,_xlfn.DAYS(NOW(),B3545))))</f>
        <v>#N/A</v>
      </c>
    </row>
    <row r="3546" spans="1:11" x14ac:dyDescent="0.25">
      <c r="A3546" s="32" t="str">
        <f>IF(AND(TRIM(INDEX(CompletedDateValues,ROW(A3546)))&lt;&gt;"",INDEX(CompletedDateValues,ROW(A3546))&gt;0),INDEX(CompletedDateValues,ROW(A3546)),"")</f>
        <v/>
      </c>
      <c r="B3546" s="32" t="str">
        <f>IF(AND(TRIM(INDEX(StartDateValues,ROW(A3546)))&lt;&gt;"",INDEX(StartDateValues,ROW(A3546))&gt;0),INDEX(StartDateValues,ROW(A3546)),"")</f>
        <v/>
      </c>
      <c r="C3546" s="22" t="str">
        <f t="shared" si="276"/>
        <v/>
      </c>
      <c r="D3546" s="3" t="str">
        <f t="shared" si="277"/>
        <v/>
      </c>
      <c r="E3546" s="3" t="str">
        <f t="shared" si="278"/>
        <v/>
      </c>
      <c r="F3546" s="3" t="str">
        <f t="shared" si="279"/>
        <v/>
      </c>
      <c r="G3546" s="3" t="str">
        <f>IF(A3546="","",IF(HOUR(A3546)&lt;StartHour,StartHour,IF(HOUR(A3546)&gt;FinishHour,FinishHour,HOUR(A3546))))</f>
        <v/>
      </c>
      <c r="H3546" s="3" t="str">
        <f t="shared" si="280"/>
        <v/>
      </c>
      <c r="I3546" s="33" t="e">
        <f>IF(OR(A3546="",B3546=""),NA(),MAX(0,IF(A3546-B3546=0,SameDayCycleTimeSettingValue,(A3546-B3546) *24)))</f>
        <v>#N/A</v>
      </c>
      <c r="J3546" s="33" t="e">
        <f>IF(OR(A3546="",B3546=""),NA(),MAX(0,IF(A3546-B3546=0,SameDayCycleTimeSettingValue,((A3546-B3546) *24)-(INT((A3546-B3546)) * (24-(FinishHour-StartHour))))))</f>
        <v>#N/A</v>
      </c>
      <c r="K3546" s="3" t="e">
        <f ca="1">IF(OR(A3546&lt;&gt;"",B3546=""),NA(),MAX(0,IF(_xlfn.DAYS(NOW(),B3546)=0,SameDayCycleTimeSettingValue,_xlfn.DAYS(NOW(),B3546))))</f>
        <v>#N/A</v>
      </c>
    </row>
    <row r="3547" spans="1:11" x14ac:dyDescent="0.25">
      <c r="A3547" s="32" t="str">
        <f>IF(AND(TRIM(INDEX(CompletedDateValues,ROW(A3547)))&lt;&gt;"",INDEX(CompletedDateValues,ROW(A3547))&gt;0),INDEX(CompletedDateValues,ROW(A3547)),"")</f>
        <v/>
      </c>
      <c r="B3547" s="32" t="str">
        <f>IF(AND(TRIM(INDEX(StartDateValues,ROW(A3547)))&lt;&gt;"",INDEX(StartDateValues,ROW(A3547))&gt;0),INDEX(StartDateValues,ROW(A3547)),"")</f>
        <v/>
      </c>
      <c r="C3547" s="22" t="str">
        <f t="shared" si="276"/>
        <v/>
      </c>
      <c r="D3547" s="3" t="str">
        <f t="shared" si="277"/>
        <v/>
      </c>
      <c r="E3547" s="3" t="str">
        <f t="shared" si="278"/>
        <v/>
      </c>
      <c r="F3547" s="3" t="str">
        <f t="shared" si="279"/>
        <v/>
      </c>
      <c r="G3547" s="3" t="str">
        <f>IF(A3547="","",IF(HOUR(A3547)&lt;StartHour,StartHour,IF(HOUR(A3547)&gt;FinishHour,FinishHour,HOUR(A3547))))</f>
        <v/>
      </c>
      <c r="H3547" s="3" t="str">
        <f t="shared" si="280"/>
        <v/>
      </c>
      <c r="I3547" s="33" t="e">
        <f>IF(OR(A3547="",B3547=""),NA(),MAX(0,IF(A3547-B3547=0,SameDayCycleTimeSettingValue,(A3547-B3547) *24)))</f>
        <v>#N/A</v>
      </c>
      <c r="J3547" s="33" t="e">
        <f>IF(OR(A3547="",B3547=""),NA(),MAX(0,IF(A3547-B3547=0,SameDayCycleTimeSettingValue,((A3547-B3547) *24)-(INT((A3547-B3547)) * (24-(FinishHour-StartHour))))))</f>
        <v>#N/A</v>
      </c>
      <c r="K3547" s="3" t="e">
        <f ca="1">IF(OR(A3547&lt;&gt;"",B3547=""),NA(),MAX(0,IF(_xlfn.DAYS(NOW(),B3547)=0,SameDayCycleTimeSettingValue,_xlfn.DAYS(NOW(),B3547))))</f>
        <v>#N/A</v>
      </c>
    </row>
    <row r="3548" spans="1:11" x14ac:dyDescent="0.25">
      <c r="A3548" s="32" t="str">
        <f>IF(AND(TRIM(INDEX(CompletedDateValues,ROW(A3548)))&lt;&gt;"",INDEX(CompletedDateValues,ROW(A3548))&gt;0),INDEX(CompletedDateValues,ROW(A3548)),"")</f>
        <v/>
      </c>
      <c r="B3548" s="32" t="str">
        <f>IF(AND(TRIM(INDEX(StartDateValues,ROW(A3548)))&lt;&gt;"",INDEX(StartDateValues,ROW(A3548))&gt;0),INDEX(StartDateValues,ROW(A3548)),"")</f>
        <v/>
      </c>
      <c r="C3548" s="22" t="str">
        <f t="shared" si="276"/>
        <v/>
      </c>
      <c r="D3548" s="3" t="str">
        <f t="shared" si="277"/>
        <v/>
      </c>
      <c r="E3548" s="3" t="str">
        <f t="shared" si="278"/>
        <v/>
      </c>
      <c r="F3548" s="3" t="str">
        <f t="shared" si="279"/>
        <v/>
      </c>
      <c r="G3548" s="3" t="str">
        <f>IF(A3548="","",IF(HOUR(A3548)&lt;StartHour,StartHour,IF(HOUR(A3548)&gt;FinishHour,FinishHour,HOUR(A3548))))</f>
        <v/>
      </c>
      <c r="H3548" s="3" t="str">
        <f t="shared" si="280"/>
        <v/>
      </c>
      <c r="I3548" s="33" t="e">
        <f>IF(OR(A3548="",B3548=""),NA(),MAX(0,IF(A3548-B3548=0,SameDayCycleTimeSettingValue,(A3548-B3548) *24)))</f>
        <v>#N/A</v>
      </c>
      <c r="J3548" s="33" t="e">
        <f>IF(OR(A3548="",B3548=""),NA(),MAX(0,IF(A3548-B3548=0,SameDayCycleTimeSettingValue,((A3548-B3548) *24)-(INT((A3548-B3548)) * (24-(FinishHour-StartHour))))))</f>
        <v>#N/A</v>
      </c>
      <c r="K3548" s="3" t="e">
        <f ca="1">IF(OR(A3548&lt;&gt;"",B3548=""),NA(),MAX(0,IF(_xlfn.DAYS(NOW(),B3548)=0,SameDayCycleTimeSettingValue,_xlfn.DAYS(NOW(),B3548))))</f>
        <v>#N/A</v>
      </c>
    </row>
    <row r="3549" spans="1:11" x14ac:dyDescent="0.25">
      <c r="A3549" s="32" t="str">
        <f>IF(AND(TRIM(INDEX(CompletedDateValues,ROW(A3549)))&lt;&gt;"",INDEX(CompletedDateValues,ROW(A3549))&gt;0),INDEX(CompletedDateValues,ROW(A3549)),"")</f>
        <v/>
      </c>
      <c r="B3549" s="32" t="str">
        <f>IF(AND(TRIM(INDEX(StartDateValues,ROW(A3549)))&lt;&gt;"",INDEX(StartDateValues,ROW(A3549))&gt;0),INDEX(StartDateValues,ROW(A3549)),"")</f>
        <v/>
      </c>
      <c r="C3549" s="22" t="str">
        <f t="shared" si="276"/>
        <v/>
      </c>
      <c r="D3549" s="3" t="str">
        <f t="shared" si="277"/>
        <v/>
      </c>
      <c r="E3549" s="3" t="str">
        <f t="shared" si="278"/>
        <v/>
      </c>
      <c r="F3549" s="3" t="str">
        <f t="shared" si="279"/>
        <v/>
      </c>
      <c r="G3549" s="3" t="str">
        <f>IF(A3549="","",IF(HOUR(A3549)&lt;StartHour,StartHour,IF(HOUR(A3549)&gt;FinishHour,FinishHour,HOUR(A3549))))</f>
        <v/>
      </c>
      <c r="H3549" s="3" t="str">
        <f t="shared" si="280"/>
        <v/>
      </c>
      <c r="I3549" s="33" t="e">
        <f>IF(OR(A3549="",B3549=""),NA(),MAX(0,IF(A3549-B3549=0,SameDayCycleTimeSettingValue,(A3549-B3549) *24)))</f>
        <v>#N/A</v>
      </c>
      <c r="J3549" s="33" t="e">
        <f>IF(OR(A3549="",B3549=""),NA(),MAX(0,IF(A3549-B3549=0,SameDayCycleTimeSettingValue,((A3549-B3549) *24)-(INT((A3549-B3549)) * (24-(FinishHour-StartHour))))))</f>
        <v>#N/A</v>
      </c>
      <c r="K3549" s="3" t="e">
        <f ca="1">IF(OR(A3549&lt;&gt;"",B3549=""),NA(),MAX(0,IF(_xlfn.DAYS(NOW(),B3549)=0,SameDayCycleTimeSettingValue,_xlfn.DAYS(NOW(),B3549))))</f>
        <v>#N/A</v>
      </c>
    </row>
    <row r="3550" spans="1:11" x14ac:dyDescent="0.25">
      <c r="A3550" s="32" t="str">
        <f>IF(AND(TRIM(INDEX(CompletedDateValues,ROW(A3550)))&lt;&gt;"",INDEX(CompletedDateValues,ROW(A3550))&gt;0),INDEX(CompletedDateValues,ROW(A3550)),"")</f>
        <v/>
      </c>
      <c r="B3550" s="32" t="str">
        <f>IF(AND(TRIM(INDEX(StartDateValues,ROW(A3550)))&lt;&gt;"",INDEX(StartDateValues,ROW(A3550))&gt;0),INDEX(StartDateValues,ROW(A3550)),"")</f>
        <v/>
      </c>
      <c r="C3550" s="22" t="str">
        <f t="shared" si="276"/>
        <v/>
      </c>
      <c r="D3550" s="3" t="str">
        <f t="shared" si="277"/>
        <v/>
      </c>
      <c r="E3550" s="3" t="str">
        <f t="shared" si="278"/>
        <v/>
      </c>
      <c r="F3550" s="3" t="str">
        <f t="shared" si="279"/>
        <v/>
      </c>
      <c r="G3550" s="3" t="str">
        <f>IF(A3550="","",IF(HOUR(A3550)&lt;StartHour,StartHour,IF(HOUR(A3550)&gt;FinishHour,FinishHour,HOUR(A3550))))</f>
        <v/>
      </c>
      <c r="H3550" s="3" t="str">
        <f t="shared" si="280"/>
        <v/>
      </c>
      <c r="I3550" s="33" t="e">
        <f>IF(OR(A3550="",B3550=""),NA(),MAX(0,IF(A3550-B3550=0,SameDayCycleTimeSettingValue,(A3550-B3550) *24)))</f>
        <v>#N/A</v>
      </c>
      <c r="J3550" s="33" t="e">
        <f>IF(OR(A3550="",B3550=""),NA(),MAX(0,IF(A3550-B3550=0,SameDayCycleTimeSettingValue,((A3550-B3550) *24)-(INT((A3550-B3550)) * (24-(FinishHour-StartHour))))))</f>
        <v>#N/A</v>
      </c>
      <c r="K3550" s="3" t="e">
        <f ca="1">IF(OR(A3550&lt;&gt;"",B3550=""),NA(),MAX(0,IF(_xlfn.DAYS(NOW(),B3550)=0,SameDayCycleTimeSettingValue,_xlfn.DAYS(NOW(),B3550))))</f>
        <v>#N/A</v>
      </c>
    </row>
    <row r="3551" spans="1:11" x14ac:dyDescent="0.25">
      <c r="A3551" s="32" t="str">
        <f>IF(AND(TRIM(INDEX(CompletedDateValues,ROW(A3551)))&lt;&gt;"",INDEX(CompletedDateValues,ROW(A3551))&gt;0),INDEX(CompletedDateValues,ROW(A3551)),"")</f>
        <v/>
      </c>
      <c r="B3551" s="32" t="str">
        <f>IF(AND(TRIM(INDEX(StartDateValues,ROW(A3551)))&lt;&gt;"",INDEX(StartDateValues,ROW(A3551))&gt;0),INDEX(StartDateValues,ROW(A3551)),"")</f>
        <v/>
      </c>
      <c r="C3551" s="22" t="str">
        <f t="shared" si="276"/>
        <v/>
      </c>
      <c r="D3551" s="3" t="str">
        <f t="shared" si="277"/>
        <v/>
      </c>
      <c r="E3551" s="3" t="str">
        <f t="shared" si="278"/>
        <v/>
      </c>
      <c r="F3551" s="3" t="str">
        <f t="shared" si="279"/>
        <v/>
      </c>
      <c r="G3551" s="3" t="str">
        <f>IF(A3551="","",IF(HOUR(A3551)&lt;StartHour,StartHour,IF(HOUR(A3551)&gt;FinishHour,FinishHour,HOUR(A3551))))</f>
        <v/>
      </c>
      <c r="H3551" s="3" t="str">
        <f t="shared" si="280"/>
        <v/>
      </c>
      <c r="I3551" s="33" t="e">
        <f>IF(OR(A3551="",B3551=""),NA(),MAX(0,IF(A3551-B3551=0,SameDayCycleTimeSettingValue,(A3551-B3551) *24)))</f>
        <v>#N/A</v>
      </c>
      <c r="J3551" s="33" t="e">
        <f>IF(OR(A3551="",B3551=""),NA(),MAX(0,IF(A3551-B3551=0,SameDayCycleTimeSettingValue,((A3551-B3551) *24)-(INT((A3551-B3551)) * (24-(FinishHour-StartHour))))))</f>
        <v>#N/A</v>
      </c>
      <c r="K3551" s="3" t="e">
        <f ca="1">IF(OR(A3551&lt;&gt;"",B3551=""),NA(),MAX(0,IF(_xlfn.DAYS(NOW(),B3551)=0,SameDayCycleTimeSettingValue,_xlfn.DAYS(NOW(),B3551))))</f>
        <v>#N/A</v>
      </c>
    </row>
    <row r="3552" spans="1:11" x14ac:dyDescent="0.25">
      <c r="A3552" s="32" t="str">
        <f>IF(AND(TRIM(INDEX(CompletedDateValues,ROW(A3552)))&lt;&gt;"",INDEX(CompletedDateValues,ROW(A3552))&gt;0),INDEX(CompletedDateValues,ROW(A3552)),"")</f>
        <v/>
      </c>
      <c r="B3552" s="32" t="str">
        <f>IF(AND(TRIM(INDEX(StartDateValues,ROW(A3552)))&lt;&gt;"",INDEX(StartDateValues,ROW(A3552))&gt;0),INDEX(StartDateValues,ROW(A3552)),"")</f>
        <v/>
      </c>
      <c r="C3552" s="22" t="str">
        <f t="shared" si="276"/>
        <v/>
      </c>
      <c r="D3552" s="3" t="str">
        <f t="shared" si="277"/>
        <v/>
      </c>
      <c r="E3552" s="3" t="str">
        <f t="shared" si="278"/>
        <v/>
      </c>
      <c r="F3552" s="3" t="str">
        <f t="shared" si="279"/>
        <v/>
      </c>
      <c r="G3552" s="3" t="str">
        <f>IF(A3552="","",IF(HOUR(A3552)&lt;StartHour,StartHour,IF(HOUR(A3552)&gt;FinishHour,FinishHour,HOUR(A3552))))</f>
        <v/>
      </c>
      <c r="H3552" s="3" t="str">
        <f t="shared" si="280"/>
        <v/>
      </c>
      <c r="I3552" s="33" t="e">
        <f>IF(OR(A3552="",B3552=""),NA(),MAX(0,IF(A3552-B3552=0,SameDayCycleTimeSettingValue,(A3552-B3552) *24)))</f>
        <v>#N/A</v>
      </c>
      <c r="J3552" s="33" t="e">
        <f>IF(OR(A3552="",B3552=""),NA(),MAX(0,IF(A3552-B3552=0,SameDayCycleTimeSettingValue,((A3552-B3552) *24)-(INT((A3552-B3552)) * (24-(FinishHour-StartHour))))))</f>
        <v>#N/A</v>
      </c>
      <c r="K3552" s="3" t="e">
        <f ca="1">IF(OR(A3552&lt;&gt;"",B3552=""),NA(),MAX(0,IF(_xlfn.DAYS(NOW(),B3552)=0,SameDayCycleTimeSettingValue,_xlfn.DAYS(NOW(),B3552))))</f>
        <v>#N/A</v>
      </c>
    </row>
    <row r="3553" spans="1:11" x14ac:dyDescent="0.25">
      <c r="A3553" s="32" t="str">
        <f>IF(AND(TRIM(INDEX(CompletedDateValues,ROW(A3553)))&lt;&gt;"",INDEX(CompletedDateValues,ROW(A3553))&gt;0),INDEX(CompletedDateValues,ROW(A3553)),"")</f>
        <v/>
      </c>
      <c r="B3553" s="32" t="str">
        <f>IF(AND(TRIM(INDEX(StartDateValues,ROW(A3553)))&lt;&gt;"",INDEX(StartDateValues,ROW(A3553))&gt;0),INDEX(StartDateValues,ROW(A3553)),"")</f>
        <v/>
      </c>
      <c r="C3553" s="22" t="str">
        <f t="shared" si="276"/>
        <v/>
      </c>
      <c r="D3553" s="3" t="str">
        <f t="shared" si="277"/>
        <v/>
      </c>
      <c r="E3553" s="3" t="str">
        <f t="shared" si="278"/>
        <v/>
      </c>
      <c r="F3553" s="3" t="str">
        <f t="shared" si="279"/>
        <v/>
      </c>
      <c r="G3553" s="3" t="str">
        <f>IF(A3553="","",IF(HOUR(A3553)&lt;StartHour,StartHour,IF(HOUR(A3553)&gt;FinishHour,FinishHour,HOUR(A3553))))</f>
        <v/>
      </c>
      <c r="H3553" s="3" t="str">
        <f t="shared" si="280"/>
        <v/>
      </c>
      <c r="I3553" s="33" t="e">
        <f>IF(OR(A3553="",B3553=""),NA(),MAX(0,IF(A3553-B3553=0,SameDayCycleTimeSettingValue,(A3553-B3553) *24)))</f>
        <v>#N/A</v>
      </c>
      <c r="J3553" s="33" t="e">
        <f>IF(OR(A3553="",B3553=""),NA(),MAX(0,IF(A3553-B3553=0,SameDayCycleTimeSettingValue,((A3553-B3553) *24)-(INT((A3553-B3553)) * (24-(FinishHour-StartHour))))))</f>
        <v>#N/A</v>
      </c>
      <c r="K3553" s="3" t="e">
        <f ca="1">IF(OR(A3553&lt;&gt;"",B3553=""),NA(),MAX(0,IF(_xlfn.DAYS(NOW(),B3553)=0,SameDayCycleTimeSettingValue,_xlfn.DAYS(NOW(),B3553))))</f>
        <v>#N/A</v>
      </c>
    </row>
    <row r="3554" spans="1:11" x14ac:dyDescent="0.25">
      <c r="A3554" s="32" t="str">
        <f>IF(AND(TRIM(INDEX(CompletedDateValues,ROW(A3554)))&lt;&gt;"",INDEX(CompletedDateValues,ROW(A3554))&gt;0),INDEX(CompletedDateValues,ROW(A3554)),"")</f>
        <v/>
      </c>
      <c r="B3554" s="32" t="str">
        <f>IF(AND(TRIM(INDEX(StartDateValues,ROW(A3554)))&lt;&gt;"",INDEX(StartDateValues,ROW(A3554))&gt;0),INDEX(StartDateValues,ROW(A3554)),"")</f>
        <v/>
      </c>
      <c r="C3554" s="22" t="str">
        <f t="shared" si="276"/>
        <v/>
      </c>
      <c r="D3554" s="3" t="str">
        <f t="shared" si="277"/>
        <v/>
      </c>
      <c r="E3554" s="3" t="str">
        <f t="shared" si="278"/>
        <v/>
      </c>
      <c r="F3554" s="3" t="str">
        <f t="shared" si="279"/>
        <v/>
      </c>
      <c r="G3554" s="3" t="str">
        <f>IF(A3554="","",IF(HOUR(A3554)&lt;StartHour,StartHour,IF(HOUR(A3554)&gt;FinishHour,FinishHour,HOUR(A3554))))</f>
        <v/>
      </c>
      <c r="H3554" s="3" t="str">
        <f t="shared" si="280"/>
        <v/>
      </c>
      <c r="I3554" s="33" t="e">
        <f>IF(OR(A3554="",B3554=""),NA(),MAX(0,IF(A3554-B3554=0,SameDayCycleTimeSettingValue,(A3554-B3554) *24)))</f>
        <v>#N/A</v>
      </c>
      <c r="J3554" s="33" t="e">
        <f>IF(OR(A3554="",B3554=""),NA(),MAX(0,IF(A3554-B3554=0,SameDayCycleTimeSettingValue,((A3554-B3554) *24)-(INT((A3554-B3554)) * (24-(FinishHour-StartHour))))))</f>
        <v>#N/A</v>
      </c>
      <c r="K3554" s="3" t="e">
        <f ca="1">IF(OR(A3554&lt;&gt;"",B3554=""),NA(),MAX(0,IF(_xlfn.DAYS(NOW(),B3554)=0,SameDayCycleTimeSettingValue,_xlfn.DAYS(NOW(),B3554))))</f>
        <v>#N/A</v>
      </c>
    </row>
    <row r="3555" spans="1:11" x14ac:dyDescent="0.25">
      <c r="A3555" s="32" t="str">
        <f>IF(AND(TRIM(INDEX(CompletedDateValues,ROW(A3555)))&lt;&gt;"",INDEX(CompletedDateValues,ROW(A3555))&gt;0),INDEX(CompletedDateValues,ROW(A3555)),"")</f>
        <v/>
      </c>
      <c r="B3555" s="32" t="str">
        <f>IF(AND(TRIM(INDEX(StartDateValues,ROW(A3555)))&lt;&gt;"",INDEX(StartDateValues,ROW(A3555))&gt;0),INDEX(StartDateValues,ROW(A3555)),"")</f>
        <v/>
      </c>
      <c r="C3555" s="22" t="str">
        <f t="shared" si="276"/>
        <v/>
      </c>
      <c r="D3555" s="3" t="str">
        <f t="shared" si="277"/>
        <v/>
      </c>
      <c r="E3555" s="3" t="str">
        <f t="shared" si="278"/>
        <v/>
      </c>
      <c r="F3555" s="3" t="str">
        <f t="shared" si="279"/>
        <v/>
      </c>
      <c r="G3555" s="3" t="str">
        <f>IF(A3555="","",IF(HOUR(A3555)&lt;StartHour,StartHour,IF(HOUR(A3555)&gt;FinishHour,FinishHour,HOUR(A3555))))</f>
        <v/>
      </c>
      <c r="H3555" s="3" t="str">
        <f t="shared" si="280"/>
        <v/>
      </c>
      <c r="I3555" s="33" t="e">
        <f>IF(OR(A3555="",B3555=""),NA(),MAX(0,IF(A3555-B3555=0,SameDayCycleTimeSettingValue,(A3555-B3555) *24)))</f>
        <v>#N/A</v>
      </c>
      <c r="J3555" s="33" t="e">
        <f>IF(OR(A3555="",B3555=""),NA(),MAX(0,IF(A3555-B3555=0,SameDayCycleTimeSettingValue,((A3555-B3555) *24)-(INT((A3555-B3555)) * (24-(FinishHour-StartHour))))))</f>
        <v>#N/A</v>
      </c>
      <c r="K3555" s="3" t="e">
        <f ca="1">IF(OR(A3555&lt;&gt;"",B3555=""),NA(),MAX(0,IF(_xlfn.DAYS(NOW(),B3555)=0,SameDayCycleTimeSettingValue,_xlfn.DAYS(NOW(),B3555))))</f>
        <v>#N/A</v>
      </c>
    </row>
    <row r="3556" spans="1:11" x14ac:dyDescent="0.25">
      <c r="A3556" s="32" t="str">
        <f>IF(AND(TRIM(INDEX(CompletedDateValues,ROW(A3556)))&lt;&gt;"",INDEX(CompletedDateValues,ROW(A3556))&gt;0),INDEX(CompletedDateValues,ROW(A3556)),"")</f>
        <v/>
      </c>
      <c r="B3556" s="32" t="str">
        <f>IF(AND(TRIM(INDEX(StartDateValues,ROW(A3556)))&lt;&gt;"",INDEX(StartDateValues,ROW(A3556))&gt;0),INDEX(StartDateValues,ROW(A3556)),"")</f>
        <v/>
      </c>
      <c r="C3556" s="22" t="str">
        <f t="shared" si="276"/>
        <v/>
      </c>
      <c r="D3556" s="3" t="str">
        <f t="shared" si="277"/>
        <v/>
      </c>
      <c r="E3556" s="3" t="str">
        <f t="shared" si="278"/>
        <v/>
      </c>
      <c r="F3556" s="3" t="str">
        <f t="shared" si="279"/>
        <v/>
      </c>
      <c r="G3556" s="3" t="str">
        <f>IF(A3556="","",IF(HOUR(A3556)&lt;StartHour,StartHour,IF(HOUR(A3556)&gt;FinishHour,FinishHour,HOUR(A3556))))</f>
        <v/>
      </c>
      <c r="H3556" s="3" t="str">
        <f t="shared" si="280"/>
        <v/>
      </c>
      <c r="I3556" s="33" t="e">
        <f>IF(OR(A3556="",B3556=""),NA(),MAX(0,IF(A3556-B3556=0,SameDayCycleTimeSettingValue,(A3556-B3556) *24)))</f>
        <v>#N/A</v>
      </c>
      <c r="J3556" s="33" t="e">
        <f>IF(OR(A3556="",B3556=""),NA(),MAX(0,IF(A3556-B3556=0,SameDayCycleTimeSettingValue,((A3556-B3556) *24)-(INT((A3556-B3556)) * (24-(FinishHour-StartHour))))))</f>
        <v>#N/A</v>
      </c>
      <c r="K3556" s="3" t="e">
        <f ca="1">IF(OR(A3556&lt;&gt;"",B3556=""),NA(),MAX(0,IF(_xlfn.DAYS(NOW(),B3556)=0,SameDayCycleTimeSettingValue,_xlfn.DAYS(NOW(),B3556))))</f>
        <v>#N/A</v>
      </c>
    </row>
    <row r="3557" spans="1:11" x14ac:dyDescent="0.25">
      <c r="A3557" s="32" t="str">
        <f>IF(AND(TRIM(INDEX(CompletedDateValues,ROW(A3557)))&lt;&gt;"",INDEX(CompletedDateValues,ROW(A3557))&gt;0),INDEX(CompletedDateValues,ROW(A3557)),"")</f>
        <v/>
      </c>
      <c r="B3557" s="32" t="str">
        <f>IF(AND(TRIM(INDEX(StartDateValues,ROW(A3557)))&lt;&gt;"",INDEX(StartDateValues,ROW(A3557))&gt;0),INDEX(StartDateValues,ROW(A3557)),"")</f>
        <v/>
      </c>
      <c r="C3557" s="22" t="str">
        <f t="shared" si="276"/>
        <v/>
      </c>
      <c r="D3557" s="3" t="str">
        <f t="shared" si="277"/>
        <v/>
      </c>
      <c r="E3557" s="3" t="str">
        <f t="shared" si="278"/>
        <v/>
      </c>
      <c r="F3557" s="3" t="str">
        <f t="shared" si="279"/>
        <v/>
      </c>
      <c r="G3557" s="3" t="str">
        <f>IF(A3557="","",IF(HOUR(A3557)&lt;StartHour,StartHour,IF(HOUR(A3557)&gt;FinishHour,FinishHour,HOUR(A3557))))</f>
        <v/>
      </c>
      <c r="H3557" s="3" t="str">
        <f t="shared" si="280"/>
        <v/>
      </c>
      <c r="I3557" s="33" t="e">
        <f>IF(OR(A3557="",B3557=""),NA(),MAX(0,IF(A3557-B3557=0,SameDayCycleTimeSettingValue,(A3557-B3557) *24)))</f>
        <v>#N/A</v>
      </c>
      <c r="J3557" s="33" t="e">
        <f>IF(OR(A3557="",B3557=""),NA(),MAX(0,IF(A3557-B3557=0,SameDayCycleTimeSettingValue,((A3557-B3557) *24)-(INT((A3557-B3557)) * (24-(FinishHour-StartHour))))))</f>
        <v>#N/A</v>
      </c>
      <c r="K3557" s="3" t="e">
        <f ca="1">IF(OR(A3557&lt;&gt;"",B3557=""),NA(),MAX(0,IF(_xlfn.DAYS(NOW(),B3557)=0,SameDayCycleTimeSettingValue,_xlfn.DAYS(NOW(),B3557))))</f>
        <v>#N/A</v>
      </c>
    </row>
    <row r="3558" spans="1:11" x14ac:dyDescent="0.25">
      <c r="A3558" s="32" t="str">
        <f>IF(AND(TRIM(INDEX(CompletedDateValues,ROW(A3558)))&lt;&gt;"",INDEX(CompletedDateValues,ROW(A3558))&gt;0),INDEX(CompletedDateValues,ROW(A3558)),"")</f>
        <v/>
      </c>
      <c r="B3558" s="32" t="str">
        <f>IF(AND(TRIM(INDEX(StartDateValues,ROW(A3558)))&lt;&gt;"",INDEX(StartDateValues,ROW(A3558))&gt;0),INDEX(StartDateValues,ROW(A3558)),"")</f>
        <v/>
      </c>
      <c r="C3558" s="22" t="str">
        <f t="shared" si="276"/>
        <v/>
      </c>
      <c r="D3558" s="3" t="str">
        <f t="shared" si="277"/>
        <v/>
      </c>
      <c r="E3558" s="3" t="str">
        <f t="shared" si="278"/>
        <v/>
      </c>
      <c r="F3558" s="3" t="str">
        <f t="shared" si="279"/>
        <v/>
      </c>
      <c r="G3558" s="3" t="str">
        <f>IF(A3558="","",IF(HOUR(A3558)&lt;StartHour,StartHour,IF(HOUR(A3558)&gt;FinishHour,FinishHour,HOUR(A3558))))</f>
        <v/>
      </c>
      <c r="H3558" s="3" t="str">
        <f t="shared" si="280"/>
        <v/>
      </c>
      <c r="I3558" s="33" t="e">
        <f>IF(OR(A3558="",B3558=""),NA(),MAX(0,IF(A3558-B3558=0,SameDayCycleTimeSettingValue,(A3558-B3558) *24)))</f>
        <v>#N/A</v>
      </c>
      <c r="J3558" s="33" t="e">
        <f>IF(OR(A3558="",B3558=""),NA(),MAX(0,IF(A3558-B3558=0,SameDayCycleTimeSettingValue,((A3558-B3558) *24)-(INT((A3558-B3558)) * (24-(FinishHour-StartHour))))))</f>
        <v>#N/A</v>
      </c>
      <c r="K3558" s="3" t="e">
        <f ca="1">IF(OR(A3558&lt;&gt;"",B3558=""),NA(),MAX(0,IF(_xlfn.DAYS(NOW(),B3558)=0,SameDayCycleTimeSettingValue,_xlfn.DAYS(NOW(),B3558))))</f>
        <v>#N/A</v>
      </c>
    </row>
    <row r="3559" spans="1:11" x14ac:dyDescent="0.25">
      <c r="A3559" s="32" t="str">
        <f>IF(AND(TRIM(INDEX(CompletedDateValues,ROW(A3559)))&lt;&gt;"",INDEX(CompletedDateValues,ROW(A3559))&gt;0),INDEX(CompletedDateValues,ROW(A3559)),"")</f>
        <v/>
      </c>
      <c r="B3559" s="32" t="str">
        <f>IF(AND(TRIM(INDEX(StartDateValues,ROW(A3559)))&lt;&gt;"",INDEX(StartDateValues,ROW(A3559))&gt;0),INDEX(StartDateValues,ROW(A3559)),"")</f>
        <v/>
      </c>
      <c r="C3559" s="22" t="str">
        <f t="shared" si="276"/>
        <v/>
      </c>
      <c r="D3559" s="3" t="str">
        <f t="shared" si="277"/>
        <v/>
      </c>
      <c r="E3559" s="3" t="str">
        <f t="shared" si="278"/>
        <v/>
      </c>
      <c r="F3559" s="3" t="str">
        <f t="shared" si="279"/>
        <v/>
      </c>
      <c r="G3559" s="3" t="str">
        <f>IF(A3559="","",IF(HOUR(A3559)&lt;StartHour,StartHour,IF(HOUR(A3559)&gt;FinishHour,FinishHour,HOUR(A3559))))</f>
        <v/>
      </c>
      <c r="H3559" s="3" t="str">
        <f t="shared" si="280"/>
        <v/>
      </c>
      <c r="I3559" s="33" t="e">
        <f>IF(OR(A3559="",B3559=""),NA(),MAX(0,IF(A3559-B3559=0,SameDayCycleTimeSettingValue,(A3559-B3559) *24)))</f>
        <v>#N/A</v>
      </c>
      <c r="J3559" s="33" t="e">
        <f>IF(OR(A3559="",B3559=""),NA(),MAX(0,IF(A3559-B3559=0,SameDayCycleTimeSettingValue,((A3559-B3559) *24)-(INT((A3559-B3559)) * (24-(FinishHour-StartHour))))))</f>
        <v>#N/A</v>
      </c>
      <c r="K3559" s="3" t="e">
        <f ca="1">IF(OR(A3559&lt;&gt;"",B3559=""),NA(),MAX(0,IF(_xlfn.DAYS(NOW(),B3559)=0,SameDayCycleTimeSettingValue,_xlfn.DAYS(NOW(),B3559))))</f>
        <v>#N/A</v>
      </c>
    </row>
    <row r="3560" spans="1:11" x14ac:dyDescent="0.25">
      <c r="A3560" s="32" t="str">
        <f>IF(AND(TRIM(INDEX(CompletedDateValues,ROW(A3560)))&lt;&gt;"",INDEX(CompletedDateValues,ROW(A3560))&gt;0),INDEX(CompletedDateValues,ROW(A3560)),"")</f>
        <v/>
      </c>
      <c r="B3560" s="32" t="str">
        <f>IF(AND(TRIM(INDEX(StartDateValues,ROW(A3560)))&lt;&gt;"",INDEX(StartDateValues,ROW(A3560))&gt;0),INDEX(StartDateValues,ROW(A3560)),"")</f>
        <v/>
      </c>
      <c r="C3560" s="22" t="str">
        <f t="shared" si="276"/>
        <v/>
      </c>
      <c r="D3560" s="3" t="str">
        <f t="shared" si="277"/>
        <v/>
      </c>
      <c r="E3560" s="3" t="str">
        <f t="shared" si="278"/>
        <v/>
      </c>
      <c r="F3560" s="3" t="str">
        <f t="shared" si="279"/>
        <v/>
      </c>
      <c r="G3560" s="3" t="str">
        <f>IF(A3560="","",IF(HOUR(A3560)&lt;StartHour,StartHour,IF(HOUR(A3560)&gt;FinishHour,FinishHour,HOUR(A3560))))</f>
        <v/>
      </c>
      <c r="H3560" s="3" t="str">
        <f t="shared" si="280"/>
        <v/>
      </c>
      <c r="I3560" s="33" t="e">
        <f>IF(OR(A3560="",B3560=""),NA(),MAX(0,IF(A3560-B3560=0,SameDayCycleTimeSettingValue,(A3560-B3560) *24)))</f>
        <v>#N/A</v>
      </c>
      <c r="J3560" s="33" t="e">
        <f>IF(OR(A3560="",B3560=""),NA(),MAX(0,IF(A3560-B3560=0,SameDayCycleTimeSettingValue,((A3560-B3560) *24)-(INT((A3560-B3560)) * (24-(FinishHour-StartHour))))))</f>
        <v>#N/A</v>
      </c>
      <c r="K3560" s="3" t="e">
        <f ca="1">IF(OR(A3560&lt;&gt;"",B3560=""),NA(),MAX(0,IF(_xlfn.DAYS(NOW(),B3560)=0,SameDayCycleTimeSettingValue,_xlfn.DAYS(NOW(),B3560))))</f>
        <v>#N/A</v>
      </c>
    </row>
    <row r="3561" spans="1:11" x14ac:dyDescent="0.25">
      <c r="A3561" s="32" t="str">
        <f>IF(AND(TRIM(INDEX(CompletedDateValues,ROW(A3561)))&lt;&gt;"",INDEX(CompletedDateValues,ROW(A3561))&gt;0),INDEX(CompletedDateValues,ROW(A3561)),"")</f>
        <v/>
      </c>
      <c r="B3561" s="32" t="str">
        <f>IF(AND(TRIM(INDEX(StartDateValues,ROW(A3561)))&lt;&gt;"",INDEX(StartDateValues,ROW(A3561))&gt;0),INDEX(StartDateValues,ROW(A3561)),"")</f>
        <v/>
      </c>
      <c r="C3561" s="22" t="str">
        <f t="shared" si="276"/>
        <v/>
      </c>
      <c r="D3561" s="3" t="str">
        <f t="shared" si="277"/>
        <v/>
      </c>
      <c r="E3561" s="3" t="str">
        <f t="shared" si="278"/>
        <v/>
      </c>
      <c r="F3561" s="3" t="str">
        <f t="shared" si="279"/>
        <v/>
      </c>
      <c r="G3561" s="3" t="str">
        <f>IF(A3561="","",IF(HOUR(A3561)&lt;StartHour,StartHour,IF(HOUR(A3561)&gt;FinishHour,FinishHour,HOUR(A3561))))</f>
        <v/>
      </c>
      <c r="H3561" s="3" t="str">
        <f t="shared" si="280"/>
        <v/>
      </c>
      <c r="I3561" s="33" t="e">
        <f>IF(OR(A3561="",B3561=""),NA(),MAX(0,IF(A3561-B3561=0,SameDayCycleTimeSettingValue,(A3561-B3561) *24)))</f>
        <v>#N/A</v>
      </c>
      <c r="J3561" s="33" t="e">
        <f>IF(OR(A3561="",B3561=""),NA(),MAX(0,IF(A3561-B3561=0,SameDayCycleTimeSettingValue,((A3561-B3561) *24)-(INT((A3561-B3561)) * (24-(FinishHour-StartHour))))))</f>
        <v>#N/A</v>
      </c>
      <c r="K3561" s="3" t="e">
        <f ca="1">IF(OR(A3561&lt;&gt;"",B3561=""),NA(),MAX(0,IF(_xlfn.DAYS(NOW(),B3561)=0,SameDayCycleTimeSettingValue,_xlfn.DAYS(NOW(),B3561))))</f>
        <v>#N/A</v>
      </c>
    </row>
    <row r="3562" spans="1:11" x14ac:dyDescent="0.25">
      <c r="A3562" s="32" t="str">
        <f>IF(AND(TRIM(INDEX(CompletedDateValues,ROW(A3562)))&lt;&gt;"",INDEX(CompletedDateValues,ROW(A3562))&gt;0),INDEX(CompletedDateValues,ROW(A3562)),"")</f>
        <v/>
      </c>
      <c r="B3562" s="32" t="str">
        <f>IF(AND(TRIM(INDEX(StartDateValues,ROW(A3562)))&lt;&gt;"",INDEX(StartDateValues,ROW(A3562))&gt;0),INDEX(StartDateValues,ROW(A3562)),"")</f>
        <v/>
      </c>
      <c r="C3562" s="22" t="str">
        <f t="shared" si="276"/>
        <v/>
      </c>
      <c r="D3562" s="3" t="str">
        <f t="shared" si="277"/>
        <v/>
      </c>
      <c r="E3562" s="3" t="str">
        <f t="shared" si="278"/>
        <v/>
      </c>
      <c r="F3562" s="3" t="str">
        <f t="shared" si="279"/>
        <v/>
      </c>
      <c r="G3562" s="3" t="str">
        <f>IF(A3562="","",IF(HOUR(A3562)&lt;StartHour,StartHour,IF(HOUR(A3562)&gt;FinishHour,FinishHour,HOUR(A3562))))</f>
        <v/>
      </c>
      <c r="H3562" s="3" t="str">
        <f t="shared" si="280"/>
        <v/>
      </c>
      <c r="I3562" s="33" t="e">
        <f>IF(OR(A3562="",B3562=""),NA(),MAX(0,IF(A3562-B3562=0,SameDayCycleTimeSettingValue,(A3562-B3562) *24)))</f>
        <v>#N/A</v>
      </c>
      <c r="J3562" s="33" t="e">
        <f>IF(OR(A3562="",B3562=""),NA(),MAX(0,IF(A3562-B3562=0,SameDayCycleTimeSettingValue,((A3562-B3562) *24)-(INT((A3562-B3562)) * (24-(FinishHour-StartHour))))))</f>
        <v>#N/A</v>
      </c>
      <c r="K3562" s="3" t="e">
        <f ca="1">IF(OR(A3562&lt;&gt;"",B3562=""),NA(),MAX(0,IF(_xlfn.DAYS(NOW(),B3562)=0,SameDayCycleTimeSettingValue,_xlfn.DAYS(NOW(),B3562))))</f>
        <v>#N/A</v>
      </c>
    </row>
    <row r="3563" spans="1:11" x14ac:dyDescent="0.25">
      <c r="A3563" s="32" t="str">
        <f>IF(AND(TRIM(INDEX(CompletedDateValues,ROW(A3563)))&lt;&gt;"",INDEX(CompletedDateValues,ROW(A3563))&gt;0),INDEX(CompletedDateValues,ROW(A3563)),"")</f>
        <v/>
      </c>
      <c r="B3563" s="32" t="str">
        <f>IF(AND(TRIM(INDEX(StartDateValues,ROW(A3563)))&lt;&gt;"",INDEX(StartDateValues,ROW(A3563))&gt;0),INDEX(StartDateValues,ROW(A3563)),"")</f>
        <v/>
      </c>
      <c r="C3563" s="22" t="str">
        <f t="shared" si="276"/>
        <v/>
      </c>
      <c r="D3563" s="3" t="str">
        <f t="shared" si="277"/>
        <v/>
      </c>
      <c r="E3563" s="3" t="str">
        <f t="shared" si="278"/>
        <v/>
      </c>
      <c r="F3563" s="3" t="str">
        <f t="shared" si="279"/>
        <v/>
      </c>
      <c r="G3563" s="3" t="str">
        <f>IF(A3563="","",IF(HOUR(A3563)&lt;StartHour,StartHour,IF(HOUR(A3563)&gt;FinishHour,FinishHour,HOUR(A3563))))</f>
        <v/>
      </c>
      <c r="H3563" s="3" t="str">
        <f t="shared" si="280"/>
        <v/>
      </c>
      <c r="I3563" s="33" t="e">
        <f>IF(OR(A3563="",B3563=""),NA(),MAX(0,IF(A3563-B3563=0,SameDayCycleTimeSettingValue,(A3563-B3563) *24)))</f>
        <v>#N/A</v>
      </c>
      <c r="J3563" s="33" t="e">
        <f>IF(OR(A3563="",B3563=""),NA(),MAX(0,IF(A3563-B3563=0,SameDayCycleTimeSettingValue,((A3563-B3563) *24)-(INT((A3563-B3563)) * (24-(FinishHour-StartHour))))))</f>
        <v>#N/A</v>
      </c>
      <c r="K3563" s="3" t="e">
        <f ca="1">IF(OR(A3563&lt;&gt;"",B3563=""),NA(),MAX(0,IF(_xlfn.DAYS(NOW(),B3563)=0,SameDayCycleTimeSettingValue,_xlfn.DAYS(NOW(),B3563))))</f>
        <v>#N/A</v>
      </c>
    </row>
    <row r="3564" spans="1:11" x14ac:dyDescent="0.25">
      <c r="A3564" s="32" t="str">
        <f>IF(AND(TRIM(INDEX(CompletedDateValues,ROW(A3564)))&lt;&gt;"",INDEX(CompletedDateValues,ROW(A3564))&gt;0),INDEX(CompletedDateValues,ROW(A3564)),"")</f>
        <v/>
      </c>
      <c r="B3564" s="32" t="str">
        <f>IF(AND(TRIM(INDEX(StartDateValues,ROW(A3564)))&lt;&gt;"",INDEX(StartDateValues,ROW(A3564))&gt;0),INDEX(StartDateValues,ROW(A3564)),"")</f>
        <v/>
      </c>
      <c r="C3564" s="22" t="str">
        <f t="shared" si="276"/>
        <v/>
      </c>
      <c r="D3564" s="3" t="str">
        <f t="shared" si="277"/>
        <v/>
      </c>
      <c r="E3564" s="3" t="str">
        <f t="shared" si="278"/>
        <v/>
      </c>
      <c r="F3564" s="3" t="str">
        <f t="shared" si="279"/>
        <v/>
      </c>
      <c r="G3564" s="3" t="str">
        <f>IF(A3564="","",IF(HOUR(A3564)&lt;StartHour,StartHour,IF(HOUR(A3564)&gt;FinishHour,FinishHour,HOUR(A3564))))</f>
        <v/>
      </c>
      <c r="H3564" s="3" t="str">
        <f t="shared" si="280"/>
        <v/>
      </c>
      <c r="I3564" s="33" t="e">
        <f>IF(OR(A3564="",B3564=""),NA(),MAX(0,IF(A3564-B3564=0,SameDayCycleTimeSettingValue,(A3564-B3564) *24)))</f>
        <v>#N/A</v>
      </c>
      <c r="J3564" s="33" t="e">
        <f>IF(OR(A3564="",B3564=""),NA(),MAX(0,IF(A3564-B3564=0,SameDayCycleTimeSettingValue,((A3564-B3564) *24)-(INT((A3564-B3564)) * (24-(FinishHour-StartHour))))))</f>
        <v>#N/A</v>
      </c>
      <c r="K3564" s="3" t="e">
        <f ca="1">IF(OR(A3564&lt;&gt;"",B3564=""),NA(),MAX(0,IF(_xlfn.DAYS(NOW(),B3564)=0,SameDayCycleTimeSettingValue,_xlfn.DAYS(NOW(),B3564))))</f>
        <v>#N/A</v>
      </c>
    </row>
    <row r="3565" spans="1:11" x14ac:dyDescent="0.25">
      <c r="A3565" s="32" t="str">
        <f>IF(AND(TRIM(INDEX(CompletedDateValues,ROW(A3565)))&lt;&gt;"",INDEX(CompletedDateValues,ROW(A3565))&gt;0),INDEX(CompletedDateValues,ROW(A3565)),"")</f>
        <v/>
      </c>
      <c r="B3565" s="32" t="str">
        <f>IF(AND(TRIM(INDEX(StartDateValues,ROW(A3565)))&lt;&gt;"",INDEX(StartDateValues,ROW(A3565))&gt;0),INDEX(StartDateValues,ROW(A3565)),"")</f>
        <v/>
      </c>
      <c r="C3565" s="22" t="str">
        <f t="shared" si="276"/>
        <v/>
      </c>
      <c r="D3565" s="3" t="str">
        <f t="shared" si="277"/>
        <v/>
      </c>
      <c r="E3565" s="3" t="str">
        <f t="shared" si="278"/>
        <v/>
      </c>
      <c r="F3565" s="3" t="str">
        <f t="shared" si="279"/>
        <v/>
      </c>
      <c r="G3565" s="3" t="str">
        <f>IF(A3565="","",IF(HOUR(A3565)&lt;StartHour,StartHour,IF(HOUR(A3565)&gt;FinishHour,FinishHour,HOUR(A3565))))</f>
        <v/>
      </c>
      <c r="H3565" s="3" t="str">
        <f t="shared" si="280"/>
        <v/>
      </c>
      <c r="I3565" s="33" t="e">
        <f>IF(OR(A3565="",B3565=""),NA(),MAX(0,IF(A3565-B3565=0,SameDayCycleTimeSettingValue,(A3565-B3565) *24)))</f>
        <v>#N/A</v>
      </c>
      <c r="J3565" s="33" t="e">
        <f>IF(OR(A3565="",B3565=""),NA(),MAX(0,IF(A3565-B3565=0,SameDayCycleTimeSettingValue,((A3565-B3565) *24)-(INT((A3565-B3565)) * (24-(FinishHour-StartHour))))))</f>
        <v>#N/A</v>
      </c>
      <c r="K3565" s="3" t="e">
        <f ca="1">IF(OR(A3565&lt;&gt;"",B3565=""),NA(),MAX(0,IF(_xlfn.DAYS(NOW(),B3565)=0,SameDayCycleTimeSettingValue,_xlfn.DAYS(NOW(),B3565))))</f>
        <v>#N/A</v>
      </c>
    </row>
    <row r="3566" spans="1:11" x14ac:dyDescent="0.25">
      <c r="A3566" s="32" t="str">
        <f>IF(AND(TRIM(INDEX(CompletedDateValues,ROW(A3566)))&lt;&gt;"",INDEX(CompletedDateValues,ROW(A3566))&gt;0),INDEX(CompletedDateValues,ROW(A3566)),"")</f>
        <v/>
      </c>
      <c r="B3566" s="32" t="str">
        <f>IF(AND(TRIM(INDEX(StartDateValues,ROW(A3566)))&lt;&gt;"",INDEX(StartDateValues,ROW(A3566))&gt;0),INDEX(StartDateValues,ROW(A3566)),"")</f>
        <v/>
      </c>
      <c r="C3566" s="22" t="str">
        <f t="shared" si="276"/>
        <v/>
      </c>
      <c r="D3566" s="3" t="str">
        <f t="shared" si="277"/>
        <v/>
      </c>
      <c r="E3566" s="3" t="str">
        <f t="shared" si="278"/>
        <v/>
      </c>
      <c r="F3566" s="3" t="str">
        <f t="shared" si="279"/>
        <v/>
      </c>
      <c r="G3566" s="3" t="str">
        <f>IF(A3566="","",IF(HOUR(A3566)&lt;StartHour,StartHour,IF(HOUR(A3566)&gt;FinishHour,FinishHour,HOUR(A3566))))</f>
        <v/>
      </c>
      <c r="H3566" s="3" t="str">
        <f t="shared" si="280"/>
        <v/>
      </c>
      <c r="I3566" s="33" t="e">
        <f>IF(OR(A3566="",B3566=""),NA(),MAX(0,IF(A3566-B3566=0,SameDayCycleTimeSettingValue,(A3566-B3566) *24)))</f>
        <v>#N/A</v>
      </c>
      <c r="J3566" s="33" t="e">
        <f>IF(OR(A3566="",B3566=""),NA(),MAX(0,IF(A3566-B3566=0,SameDayCycleTimeSettingValue,((A3566-B3566) *24)-(INT((A3566-B3566)) * (24-(FinishHour-StartHour))))))</f>
        <v>#N/A</v>
      </c>
      <c r="K3566" s="3" t="e">
        <f ca="1">IF(OR(A3566&lt;&gt;"",B3566=""),NA(),MAX(0,IF(_xlfn.DAYS(NOW(),B3566)=0,SameDayCycleTimeSettingValue,_xlfn.DAYS(NOW(),B3566))))</f>
        <v>#N/A</v>
      </c>
    </row>
    <row r="3567" spans="1:11" x14ac:dyDescent="0.25">
      <c r="A3567" s="32" t="str">
        <f>IF(AND(TRIM(INDEX(CompletedDateValues,ROW(A3567)))&lt;&gt;"",INDEX(CompletedDateValues,ROW(A3567))&gt;0),INDEX(CompletedDateValues,ROW(A3567)),"")</f>
        <v/>
      </c>
      <c r="B3567" s="32" t="str">
        <f>IF(AND(TRIM(INDEX(StartDateValues,ROW(A3567)))&lt;&gt;"",INDEX(StartDateValues,ROW(A3567))&gt;0),INDEX(StartDateValues,ROW(A3567)),"")</f>
        <v/>
      </c>
      <c r="C3567" s="22" t="str">
        <f t="shared" si="276"/>
        <v/>
      </c>
      <c r="D3567" s="3" t="str">
        <f t="shared" si="277"/>
        <v/>
      </c>
      <c r="E3567" s="3" t="str">
        <f t="shared" si="278"/>
        <v/>
      </c>
      <c r="F3567" s="3" t="str">
        <f t="shared" si="279"/>
        <v/>
      </c>
      <c r="G3567" s="3" t="str">
        <f>IF(A3567="","",IF(HOUR(A3567)&lt;StartHour,StartHour,IF(HOUR(A3567)&gt;FinishHour,FinishHour,HOUR(A3567))))</f>
        <v/>
      </c>
      <c r="H3567" s="3" t="str">
        <f t="shared" si="280"/>
        <v/>
      </c>
      <c r="I3567" s="33" t="e">
        <f>IF(OR(A3567="",B3567=""),NA(),MAX(0,IF(A3567-B3567=0,SameDayCycleTimeSettingValue,(A3567-B3567) *24)))</f>
        <v>#N/A</v>
      </c>
      <c r="J3567" s="33" t="e">
        <f>IF(OR(A3567="",B3567=""),NA(),MAX(0,IF(A3567-B3567=0,SameDayCycleTimeSettingValue,((A3567-B3567) *24)-(INT((A3567-B3567)) * (24-(FinishHour-StartHour))))))</f>
        <v>#N/A</v>
      </c>
      <c r="K3567" s="3" t="e">
        <f ca="1">IF(OR(A3567&lt;&gt;"",B3567=""),NA(),MAX(0,IF(_xlfn.DAYS(NOW(),B3567)=0,SameDayCycleTimeSettingValue,_xlfn.DAYS(NOW(),B3567))))</f>
        <v>#N/A</v>
      </c>
    </row>
    <row r="3568" spans="1:11" x14ac:dyDescent="0.25">
      <c r="A3568" s="32" t="str">
        <f>IF(AND(TRIM(INDEX(CompletedDateValues,ROW(A3568)))&lt;&gt;"",INDEX(CompletedDateValues,ROW(A3568))&gt;0),INDEX(CompletedDateValues,ROW(A3568)),"")</f>
        <v/>
      </c>
      <c r="B3568" s="32" t="str">
        <f>IF(AND(TRIM(INDEX(StartDateValues,ROW(A3568)))&lt;&gt;"",INDEX(StartDateValues,ROW(A3568))&gt;0),INDEX(StartDateValues,ROW(A3568)),"")</f>
        <v/>
      </c>
      <c r="C3568" s="22" t="str">
        <f t="shared" si="276"/>
        <v/>
      </c>
      <c r="D3568" s="3" t="str">
        <f t="shared" si="277"/>
        <v/>
      </c>
      <c r="E3568" s="3" t="str">
        <f t="shared" si="278"/>
        <v/>
      </c>
      <c r="F3568" s="3" t="str">
        <f t="shared" si="279"/>
        <v/>
      </c>
      <c r="G3568" s="3" t="str">
        <f>IF(A3568="","",IF(HOUR(A3568)&lt;StartHour,StartHour,IF(HOUR(A3568)&gt;FinishHour,FinishHour,HOUR(A3568))))</f>
        <v/>
      </c>
      <c r="H3568" s="3" t="str">
        <f t="shared" si="280"/>
        <v/>
      </c>
      <c r="I3568" s="33" t="e">
        <f>IF(OR(A3568="",B3568=""),NA(),MAX(0,IF(A3568-B3568=0,SameDayCycleTimeSettingValue,(A3568-B3568) *24)))</f>
        <v>#N/A</v>
      </c>
      <c r="J3568" s="33" t="e">
        <f>IF(OR(A3568="",B3568=""),NA(),MAX(0,IF(A3568-B3568=0,SameDayCycleTimeSettingValue,((A3568-B3568) *24)-(INT((A3568-B3568)) * (24-(FinishHour-StartHour))))))</f>
        <v>#N/A</v>
      </c>
      <c r="K3568" s="3" t="e">
        <f ca="1">IF(OR(A3568&lt;&gt;"",B3568=""),NA(),MAX(0,IF(_xlfn.DAYS(NOW(),B3568)=0,SameDayCycleTimeSettingValue,_xlfn.DAYS(NOW(),B3568))))</f>
        <v>#N/A</v>
      </c>
    </row>
    <row r="3569" spans="1:11" x14ac:dyDescent="0.25">
      <c r="A3569" s="32" t="str">
        <f>IF(AND(TRIM(INDEX(CompletedDateValues,ROW(A3569)))&lt;&gt;"",INDEX(CompletedDateValues,ROW(A3569))&gt;0),INDEX(CompletedDateValues,ROW(A3569)),"")</f>
        <v/>
      </c>
      <c r="B3569" s="32" t="str">
        <f>IF(AND(TRIM(INDEX(StartDateValues,ROW(A3569)))&lt;&gt;"",INDEX(StartDateValues,ROW(A3569))&gt;0),INDEX(StartDateValues,ROW(A3569)),"")</f>
        <v/>
      </c>
      <c r="C3569" s="22" t="str">
        <f t="shared" si="276"/>
        <v/>
      </c>
      <c r="D3569" s="3" t="str">
        <f t="shared" si="277"/>
        <v/>
      </c>
      <c r="E3569" s="3" t="str">
        <f t="shared" si="278"/>
        <v/>
      </c>
      <c r="F3569" s="3" t="str">
        <f t="shared" si="279"/>
        <v/>
      </c>
      <c r="G3569" s="3" t="str">
        <f>IF(A3569="","",IF(HOUR(A3569)&lt;StartHour,StartHour,IF(HOUR(A3569)&gt;FinishHour,FinishHour,HOUR(A3569))))</f>
        <v/>
      </c>
      <c r="H3569" s="3" t="str">
        <f t="shared" si="280"/>
        <v/>
      </c>
      <c r="I3569" s="33" t="e">
        <f>IF(OR(A3569="",B3569=""),NA(),MAX(0,IF(A3569-B3569=0,SameDayCycleTimeSettingValue,(A3569-B3569) *24)))</f>
        <v>#N/A</v>
      </c>
      <c r="J3569" s="33" t="e">
        <f>IF(OR(A3569="",B3569=""),NA(),MAX(0,IF(A3569-B3569=0,SameDayCycleTimeSettingValue,((A3569-B3569) *24)-(INT((A3569-B3569)) * (24-(FinishHour-StartHour))))))</f>
        <v>#N/A</v>
      </c>
      <c r="K3569" s="3" t="e">
        <f ca="1">IF(OR(A3569&lt;&gt;"",B3569=""),NA(),MAX(0,IF(_xlfn.DAYS(NOW(),B3569)=0,SameDayCycleTimeSettingValue,_xlfn.DAYS(NOW(),B3569))))</f>
        <v>#N/A</v>
      </c>
    </row>
    <row r="3570" spans="1:11" x14ac:dyDescent="0.25">
      <c r="A3570" s="32" t="str">
        <f>IF(AND(TRIM(INDEX(CompletedDateValues,ROW(A3570)))&lt;&gt;"",INDEX(CompletedDateValues,ROW(A3570))&gt;0),INDEX(CompletedDateValues,ROW(A3570)),"")</f>
        <v/>
      </c>
      <c r="B3570" s="32" t="str">
        <f>IF(AND(TRIM(INDEX(StartDateValues,ROW(A3570)))&lt;&gt;"",INDEX(StartDateValues,ROW(A3570))&gt;0),INDEX(StartDateValues,ROW(A3570)),"")</f>
        <v/>
      </c>
      <c r="C3570" s="22" t="str">
        <f t="shared" si="276"/>
        <v/>
      </c>
      <c r="D3570" s="3" t="str">
        <f t="shared" si="277"/>
        <v/>
      </c>
      <c r="E3570" s="3" t="str">
        <f t="shared" si="278"/>
        <v/>
      </c>
      <c r="F3570" s="3" t="str">
        <f t="shared" si="279"/>
        <v/>
      </c>
      <c r="G3570" s="3" t="str">
        <f>IF(A3570="","",IF(HOUR(A3570)&lt;StartHour,StartHour,IF(HOUR(A3570)&gt;FinishHour,FinishHour,HOUR(A3570))))</f>
        <v/>
      </c>
      <c r="H3570" s="3" t="str">
        <f t="shared" si="280"/>
        <v/>
      </c>
      <c r="I3570" s="33" t="e">
        <f>IF(OR(A3570="",B3570=""),NA(),MAX(0,IF(A3570-B3570=0,SameDayCycleTimeSettingValue,(A3570-B3570) *24)))</f>
        <v>#N/A</v>
      </c>
      <c r="J3570" s="33" t="e">
        <f>IF(OR(A3570="",B3570=""),NA(),MAX(0,IF(A3570-B3570=0,SameDayCycleTimeSettingValue,((A3570-B3570) *24)-(INT((A3570-B3570)) * (24-(FinishHour-StartHour))))))</f>
        <v>#N/A</v>
      </c>
      <c r="K3570" s="3" t="e">
        <f ca="1">IF(OR(A3570&lt;&gt;"",B3570=""),NA(),MAX(0,IF(_xlfn.DAYS(NOW(),B3570)=0,SameDayCycleTimeSettingValue,_xlfn.DAYS(NOW(),B3570))))</f>
        <v>#N/A</v>
      </c>
    </row>
    <row r="3571" spans="1:11" x14ac:dyDescent="0.25">
      <c r="A3571" s="32" t="str">
        <f>IF(AND(TRIM(INDEX(CompletedDateValues,ROW(A3571)))&lt;&gt;"",INDEX(CompletedDateValues,ROW(A3571))&gt;0),INDEX(CompletedDateValues,ROW(A3571)),"")</f>
        <v/>
      </c>
      <c r="B3571" s="32" t="str">
        <f>IF(AND(TRIM(INDEX(StartDateValues,ROW(A3571)))&lt;&gt;"",INDEX(StartDateValues,ROW(A3571))&gt;0),INDEX(StartDateValues,ROW(A3571)),"")</f>
        <v/>
      </c>
      <c r="C3571" s="22" t="str">
        <f t="shared" si="276"/>
        <v/>
      </c>
      <c r="D3571" s="3" t="str">
        <f t="shared" si="277"/>
        <v/>
      </c>
      <c r="E3571" s="3" t="str">
        <f t="shared" si="278"/>
        <v/>
      </c>
      <c r="F3571" s="3" t="str">
        <f t="shared" si="279"/>
        <v/>
      </c>
      <c r="G3571" s="3" t="str">
        <f>IF(A3571="","",IF(HOUR(A3571)&lt;StartHour,StartHour,IF(HOUR(A3571)&gt;FinishHour,FinishHour,HOUR(A3571))))</f>
        <v/>
      </c>
      <c r="H3571" s="3" t="str">
        <f t="shared" si="280"/>
        <v/>
      </c>
      <c r="I3571" s="33" t="e">
        <f>IF(OR(A3571="",B3571=""),NA(),MAX(0,IF(A3571-B3571=0,SameDayCycleTimeSettingValue,(A3571-B3571) *24)))</f>
        <v>#N/A</v>
      </c>
      <c r="J3571" s="33" t="e">
        <f>IF(OR(A3571="",B3571=""),NA(),MAX(0,IF(A3571-B3571=0,SameDayCycleTimeSettingValue,((A3571-B3571) *24)-(INT((A3571-B3571)) * (24-(FinishHour-StartHour))))))</f>
        <v>#N/A</v>
      </c>
      <c r="K3571" s="3" t="e">
        <f ca="1">IF(OR(A3571&lt;&gt;"",B3571=""),NA(),MAX(0,IF(_xlfn.DAYS(NOW(),B3571)=0,SameDayCycleTimeSettingValue,_xlfn.DAYS(NOW(),B3571))))</f>
        <v>#N/A</v>
      </c>
    </row>
    <row r="3572" spans="1:11" x14ac:dyDescent="0.25">
      <c r="A3572" s="32" t="str">
        <f>IF(AND(TRIM(INDEX(CompletedDateValues,ROW(A3572)))&lt;&gt;"",INDEX(CompletedDateValues,ROW(A3572))&gt;0),INDEX(CompletedDateValues,ROW(A3572)),"")</f>
        <v/>
      </c>
      <c r="B3572" s="32" t="str">
        <f>IF(AND(TRIM(INDEX(StartDateValues,ROW(A3572)))&lt;&gt;"",INDEX(StartDateValues,ROW(A3572))&gt;0),INDEX(StartDateValues,ROW(A3572)),"")</f>
        <v/>
      </c>
      <c r="C3572" s="22" t="str">
        <f t="shared" si="276"/>
        <v/>
      </c>
      <c r="D3572" s="3" t="str">
        <f t="shared" si="277"/>
        <v/>
      </c>
      <c r="E3572" s="3" t="str">
        <f t="shared" si="278"/>
        <v/>
      </c>
      <c r="F3572" s="3" t="str">
        <f t="shared" si="279"/>
        <v/>
      </c>
      <c r="G3572" s="3" t="str">
        <f>IF(A3572="","",IF(HOUR(A3572)&lt;StartHour,StartHour,IF(HOUR(A3572)&gt;FinishHour,FinishHour,HOUR(A3572))))</f>
        <v/>
      </c>
      <c r="H3572" s="3" t="str">
        <f t="shared" si="280"/>
        <v/>
      </c>
      <c r="I3572" s="33" t="e">
        <f>IF(OR(A3572="",B3572=""),NA(),MAX(0,IF(A3572-B3572=0,SameDayCycleTimeSettingValue,(A3572-B3572) *24)))</f>
        <v>#N/A</v>
      </c>
      <c r="J3572" s="33" t="e">
        <f>IF(OR(A3572="",B3572=""),NA(),MAX(0,IF(A3572-B3572=0,SameDayCycleTimeSettingValue,((A3572-B3572) *24)-(INT((A3572-B3572)) * (24-(FinishHour-StartHour))))))</f>
        <v>#N/A</v>
      </c>
      <c r="K3572" s="3" t="e">
        <f ca="1">IF(OR(A3572&lt;&gt;"",B3572=""),NA(),MAX(0,IF(_xlfn.DAYS(NOW(),B3572)=0,SameDayCycleTimeSettingValue,_xlfn.DAYS(NOW(),B3572))))</f>
        <v>#N/A</v>
      </c>
    </row>
    <row r="3573" spans="1:11" x14ac:dyDescent="0.25">
      <c r="A3573" s="32" t="str">
        <f>IF(AND(TRIM(INDEX(CompletedDateValues,ROW(A3573)))&lt;&gt;"",INDEX(CompletedDateValues,ROW(A3573))&gt;0),INDEX(CompletedDateValues,ROW(A3573)),"")</f>
        <v/>
      </c>
      <c r="B3573" s="32" t="str">
        <f>IF(AND(TRIM(INDEX(StartDateValues,ROW(A3573)))&lt;&gt;"",INDEX(StartDateValues,ROW(A3573))&gt;0),INDEX(StartDateValues,ROW(A3573)),"")</f>
        <v/>
      </c>
      <c r="C3573" s="22" t="str">
        <f t="shared" si="276"/>
        <v/>
      </c>
      <c r="D3573" s="3" t="str">
        <f t="shared" si="277"/>
        <v/>
      </c>
      <c r="E3573" s="3" t="str">
        <f t="shared" si="278"/>
        <v/>
      </c>
      <c r="F3573" s="3" t="str">
        <f t="shared" si="279"/>
        <v/>
      </c>
      <c r="G3573" s="3" t="str">
        <f>IF(A3573="","",IF(HOUR(A3573)&lt;StartHour,StartHour,IF(HOUR(A3573)&gt;FinishHour,FinishHour,HOUR(A3573))))</f>
        <v/>
      </c>
      <c r="H3573" s="3" t="str">
        <f t="shared" si="280"/>
        <v/>
      </c>
      <c r="I3573" s="33" t="e">
        <f>IF(OR(A3573="",B3573=""),NA(),MAX(0,IF(A3573-B3573=0,SameDayCycleTimeSettingValue,(A3573-B3573) *24)))</f>
        <v>#N/A</v>
      </c>
      <c r="J3573" s="33" t="e">
        <f>IF(OR(A3573="",B3573=""),NA(),MAX(0,IF(A3573-B3573=0,SameDayCycleTimeSettingValue,((A3573-B3573) *24)-(INT((A3573-B3573)) * (24-(FinishHour-StartHour))))))</f>
        <v>#N/A</v>
      </c>
      <c r="K3573" s="3" t="e">
        <f ca="1">IF(OR(A3573&lt;&gt;"",B3573=""),NA(),MAX(0,IF(_xlfn.DAYS(NOW(),B3573)=0,SameDayCycleTimeSettingValue,_xlfn.DAYS(NOW(),B3573))))</f>
        <v>#N/A</v>
      </c>
    </row>
    <row r="3574" spans="1:11" x14ac:dyDescent="0.25">
      <c r="A3574" s="32" t="str">
        <f>IF(AND(TRIM(INDEX(CompletedDateValues,ROW(A3574)))&lt;&gt;"",INDEX(CompletedDateValues,ROW(A3574))&gt;0),INDEX(CompletedDateValues,ROW(A3574)),"")</f>
        <v/>
      </c>
      <c r="B3574" s="32" t="str">
        <f>IF(AND(TRIM(INDEX(StartDateValues,ROW(A3574)))&lt;&gt;"",INDEX(StartDateValues,ROW(A3574))&gt;0),INDEX(StartDateValues,ROW(A3574)),"")</f>
        <v/>
      </c>
      <c r="C3574" s="22" t="str">
        <f t="shared" si="276"/>
        <v/>
      </c>
      <c r="D3574" s="3" t="str">
        <f t="shared" si="277"/>
        <v/>
      </c>
      <c r="E3574" s="3" t="str">
        <f t="shared" si="278"/>
        <v/>
      </c>
      <c r="F3574" s="3" t="str">
        <f t="shared" si="279"/>
        <v/>
      </c>
      <c r="G3574" s="3" t="str">
        <f>IF(A3574="","",IF(HOUR(A3574)&lt;StartHour,StartHour,IF(HOUR(A3574)&gt;FinishHour,FinishHour,HOUR(A3574))))</f>
        <v/>
      </c>
      <c r="H3574" s="3" t="str">
        <f t="shared" si="280"/>
        <v/>
      </c>
      <c r="I3574" s="33" t="e">
        <f>IF(OR(A3574="",B3574=""),NA(),MAX(0,IF(A3574-B3574=0,SameDayCycleTimeSettingValue,(A3574-B3574) *24)))</f>
        <v>#N/A</v>
      </c>
      <c r="J3574" s="33" t="e">
        <f>IF(OR(A3574="",B3574=""),NA(),MAX(0,IF(A3574-B3574=0,SameDayCycleTimeSettingValue,((A3574-B3574) *24)-(INT((A3574-B3574)) * (24-(FinishHour-StartHour))))))</f>
        <v>#N/A</v>
      </c>
      <c r="K3574" s="3" t="e">
        <f ca="1">IF(OR(A3574&lt;&gt;"",B3574=""),NA(),MAX(0,IF(_xlfn.DAYS(NOW(),B3574)=0,SameDayCycleTimeSettingValue,_xlfn.DAYS(NOW(),B3574))))</f>
        <v>#N/A</v>
      </c>
    </row>
    <row r="3575" spans="1:11" x14ac:dyDescent="0.25">
      <c r="A3575" s="32" t="str">
        <f>IF(AND(TRIM(INDEX(CompletedDateValues,ROW(A3575)))&lt;&gt;"",INDEX(CompletedDateValues,ROW(A3575))&gt;0),INDEX(CompletedDateValues,ROW(A3575)),"")</f>
        <v/>
      </c>
      <c r="B3575" s="32" t="str">
        <f>IF(AND(TRIM(INDEX(StartDateValues,ROW(A3575)))&lt;&gt;"",INDEX(StartDateValues,ROW(A3575))&gt;0),INDEX(StartDateValues,ROW(A3575)),"")</f>
        <v/>
      </c>
      <c r="C3575" s="22" t="str">
        <f t="shared" si="276"/>
        <v/>
      </c>
      <c r="D3575" s="3" t="str">
        <f t="shared" si="277"/>
        <v/>
      </c>
      <c r="E3575" s="3" t="str">
        <f t="shared" si="278"/>
        <v/>
      </c>
      <c r="F3575" s="3" t="str">
        <f t="shared" si="279"/>
        <v/>
      </c>
      <c r="G3575" s="3" t="str">
        <f>IF(A3575="","",IF(HOUR(A3575)&lt;StartHour,StartHour,IF(HOUR(A3575)&gt;FinishHour,FinishHour,HOUR(A3575))))</f>
        <v/>
      </c>
      <c r="H3575" s="3" t="str">
        <f t="shared" si="280"/>
        <v/>
      </c>
      <c r="I3575" s="33" t="e">
        <f>IF(OR(A3575="",B3575=""),NA(),MAX(0,IF(A3575-B3575=0,SameDayCycleTimeSettingValue,(A3575-B3575) *24)))</f>
        <v>#N/A</v>
      </c>
      <c r="J3575" s="33" t="e">
        <f>IF(OR(A3575="",B3575=""),NA(),MAX(0,IF(A3575-B3575=0,SameDayCycleTimeSettingValue,((A3575-B3575) *24)-(INT((A3575-B3575)) * (24-(FinishHour-StartHour))))))</f>
        <v>#N/A</v>
      </c>
      <c r="K3575" s="3" t="e">
        <f ca="1">IF(OR(A3575&lt;&gt;"",B3575=""),NA(),MAX(0,IF(_xlfn.DAYS(NOW(),B3575)=0,SameDayCycleTimeSettingValue,_xlfn.DAYS(NOW(),B3575))))</f>
        <v>#N/A</v>
      </c>
    </row>
    <row r="3576" spans="1:11" x14ac:dyDescent="0.25">
      <c r="A3576" s="32" t="str">
        <f>IF(AND(TRIM(INDEX(CompletedDateValues,ROW(A3576)))&lt;&gt;"",INDEX(CompletedDateValues,ROW(A3576))&gt;0),INDEX(CompletedDateValues,ROW(A3576)),"")</f>
        <v/>
      </c>
      <c r="B3576" s="32" t="str">
        <f>IF(AND(TRIM(INDEX(StartDateValues,ROW(A3576)))&lt;&gt;"",INDEX(StartDateValues,ROW(A3576))&gt;0),INDEX(StartDateValues,ROW(A3576)),"")</f>
        <v/>
      </c>
      <c r="C3576" s="22" t="str">
        <f t="shared" si="276"/>
        <v/>
      </c>
      <c r="D3576" s="3" t="str">
        <f t="shared" si="277"/>
        <v/>
      </c>
      <c r="E3576" s="3" t="str">
        <f t="shared" si="278"/>
        <v/>
      </c>
      <c r="F3576" s="3" t="str">
        <f t="shared" si="279"/>
        <v/>
      </c>
      <c r="G3576" s="3" t="str">
        <f>IF(A3576="","",IF(HOUR(A3576)&lt;StartHour,StartHour,IF(HOUR(A3576)&gt;FinishHour,FinishHour,HOUR(A3576))))</f>
        <v/>
      </c>
      <c r="H3576" s="3" t="str">
        <f t="shared" si="280"/>
        <v/>
      </c>
      <c r="I3576" s="33" t="e">
        <f>IF(OR(A3576="",B3576=""),NA(),MAX(0,IF(A3576-B3576=0,SameDayCycleTimeSettingValue,(A3576-B3576) *24)))</f>
        <v>#N/A</v>
      </c>
      <c r="J3576" s="33" t="e">
        <f>IF(OR(A3576="",B3576=""),NA(),MAX(0,IF(A3576-B3576=0,SameDayCycleTimeSettingValue,((A3576-B3576) *24)-(INT((A3576-B3576)) * (24-(FinishHour-StartHour))))))</f>
        <v>#N/A</v>
      </c>
      <c r="K3576" s="3" t="e">
        <f ca="1">IF(OR(A3576&lt;&gt;"",B3576=""),NA(),MAX(0,IF(_xlfn.DAYS(NOW(),B3576)=0,SameDayCycleTimeSettingValue,_xlfn.DAYS(NOW(),B3576))))</f>
        <v>#N/A</v>
      </c>
    </row>
    <row r="3577" spans="1:11" x14ac:dyDescent="0.25">
      <c r="A3577" s="32" t="str">
        <f>IF(AND(TRIM(INDEX(CompletedDateValues,ROW(A3577)))&lt;&gt;"",INDEX(CompletedDateValues,ROW(A3577))&gt;0),INDEX(CompletedDateValues,ROW(A3577)),"")</f>
        <v/>
      </c>
      <c r="B3577" s="32" t="str">
        <f>IF(AND(TRIM(INDEX(StartDateValues,ROW(A3577)))&lt;&gt;"",INDEX(StartDateValues,ROW(A3577))&gt;0),INDEX(StartDateValues,ROW(A3577)),"")</f>
        <v/>
      </c>
      <c r="C3577" s="22" t="str">
        <f t="shared" si="276"/>
        <v/>
      </c>
      <c r="D3577" s="3" t="str">
        <f t="shared" si="277"/>
        <v/>
      </c>
      <c r="E3577" s="3" t="str">
        <f t="shared" si="278"/>
        <v/>
      </c>
      <c r="F3577" s="3" t="str">
        <f t="shared" si="279"/>
        <v/>
      </c>
      <c r="G3577" s="3" t="str">
        <f>IF(A3577="","",IF(HOUR(A3577)&lt;StartHour,StartHour,IF(HOUR(A3577)&gt;FinishHour,FinishHour,HOUR(A3577))))</f>
        <v/>
      </c>
      <c r="H3577" s="3" t="str">
        <f t="shared" si="280"/>
        <v/>
      </c>
      <c r="I3577" s="33" t="e">
        <f>IF(OR(A3577="",B3577=""),NA(),MAX(0,IF(A3577-B3577=0,SameDayCycleTimeSettingValue,(A3577-B3577) *24)))</f>
        <v>#N/A</v>
      </c>
      <c r="J3577" s="33" t="e">
        <f>IF(OR(A3577="",B3577=""),NA(),MAX(0,IF(A3577-B3577=0,SameDayCycleTimeSettingValue,((A3577-B3577) *24)-(INT((A3577-B3577)) * (24-(FinishHour-StartHour))))))</f>
        <v>#N/A</v>
      </c>
      <c r="K3577" s="3" t="e">
        <f ca="1">IF(OR(A3577&lt;&gt;"",B3577=""),NA(),MAX(0,IF(_xlfn.DAYS(NOW(),B3577)=0,SameDayCycleTimeSettingValue,_xlfn.DAYS(NOW(),B3577))))</f>
        <v>#N/A</v>
      </c>
    </row>
    <row r="3578" spans="1:11" x14ac:dyDescent="0.25">
      <c r="A3578" s="32" t="str">
        <f>IF(AND(TRIM(INDEX(CompletedDateValues,ROW(A3578)))&lt;&gt;"",INDEX(CompletedDateValues,ROW(A3578))&gt;0),INDEX(CompletedDateValues,ROW(A3578)),"")</f>
        <v/>
      </c>
      <c r="B3578" s="32" t="str">
        <f>IF(AND(TRIM(INDEX(StartDateValues,ROW(A3578)))&lt;&gt;"",INDEX(StartDateValues,ROW(A3578))&gt;0),INDEX(StartDateValues,ROW(A3578)),"")</f>
        <v/>
      </c>
      <c r="C3578" s="22" t="str">
        <f t="shared" si="276"/>
        <v/>
      </c>
      <c r="D3578" s="3" t="str">
        <f t="shared" si="277"/>
        <v/>
      </c>
      <c r="E3578" s="3" t="str">
        <f t="shared" si="278"/>
        <v/>
      </c>
      <c r="F3578" s="3" t="str">
        <f t="shared" si="279"/>
        <v/>
      </c>
      <c r="G3578" s="3" t="str">
        <f>IF(A3578="","",IF(HOUR(A3578)&lt;StartHour,StartHour,IF(HOUR(A3578)&gt;FinishHour,FinishHour,HOUR(A3578))))</f>
        <v/>
      </c>
      <c r="H3578" s="3" t="str">
        <f t="shared" si="280"/>
        <v/>
      </c>
      <c r="I3578" s="33" t="e">
        <f>IF(OR(A3578="",B3578=""),NA(),MAX(0,IF(A3578-B3578=0,SameDayCycleTimeSettingValue,(A3578-B3578) *24)))</f>
        <v>#N/A</v>
      </c>
      <c r="J3578" s="33" t="e">
        <f>IF(OR(A3578="",B3578=""),NA(),MAX(0,IF(A3578-B3578=0,SameDayCycleTimeSettingValue,((A3578-B3578) *24)-(INT((A3578-B3578)) * (24-(FinishHour-StartHour))))))</f>
        <v>#N/A</v>
      </c>
      <c r="K3578" s="3" t="e">
        <f ca="1">IF(OR(A3578&lt;&gt;"",B3578=""),NA(),MAX(0,IF(_xlfn.DAYS(NOW(),B3578)=0,SameDayCycleTimeSettingValue,_xlfn.DAYS(NOW(),B3578))))</f>
        <v>#N/A</v>
      </c>
    </row>
    <row r="3579" spans="1:11" x14ac:dyDescent="0.25">
      <c r="A3579" s="32" t="str">
        <f>IF(AND(TRIM(INDEX(CompletedDateValues,ROW(A3579)))&lt;&gt;"",INDEX(CompletedDateValues,ROW(A3579))&gt;0),INDEX(CompletedDateValues,ROW(A3579)),"")</f>
        <v/>
      </c>
      <c r="B3579" s="32" t="str">
        <f>IF(AND(TRIM(INDEX(StartDateValues,ROW(A3579)))&lt;&gt;"",INDEX(StartDateValues,ROW(A3579))&gt;0),INDEX(StartDateValues,ROW(A3579)),"")</f>
        <v/>
      </c>
      <c r="C3579" s="22" t="str">
        <f t="shared" si="276"/>
        <v/>
      </c>
      <c r="D3579" s="3" t="str">
        <f t="shared" si="277"/>
        <v/>
      </c>
      <c r="E3579" s="3" t="str">
        <f t="shared" si="278"/>
        <v/>
      </c>
      <c r="F3579" s="3" t="str">
        <f t="shared" si="279"/>
        <v/>
      </c>
      <c r="G3579" s="3" t="str">
        <f>IF(A3579="","",IF(HOUR(A3579)&lt;StartHour,StartHour,IF(HOUR(A3579)&gt;FinishHour,FinishHour,HOUR(A3579))))</f>
        <v/>
      </c>
      <c r="H3579" s="3" t="str">
        <f t="shared" si="280"/>
        <v/>
      </c>
      <c r="I3579" s="33" t="e">
        <f>IF(OR(A3579="",B3579=""),NA(),MAX(0,IF(A3579-B3579=0,SameDayCycleTimeSettingValue,(A3579-B3579) *24)))</f>
        <v>#N/A</v>
      </c>
      <c r="J3579" s="33" t="e">
        <f>IF(OR(A3579="",B3579=""),NA(),MAX(0,IF(A3579-B3579=0,SameDayCycleTimeSettingValue,((A3579-B3579) *24)-(INT((A3579-B3579)) * (24-(FinishHour-StartHour))))))</f>
        <v>#N/A</v>
      </c>
      <c r="K3579" s="3" t="e">
        <f ca="1">IF(OR(A3579&lt;&gt;"",B3579=""),NA(),MAX(0,IF(_xlfn.DAYS(NOW(),B3579)=0,SameDayCycleTimeSettingValue,_xlfn.DAYS(NOW(),B3579))))</f>
        <v>#N/A</v>
      </c>
    </row>
    <row r="3580" spans="1:11" x14ac:dyDescent="0.25">
      <c r="A3580" s="32" t="str">
        <f>IF(AND(TRIM(INDEX(CompletedDateValues,ROW(A3580)))&lt;&gt;"",INDEX(CompletedDateValues,ROW(A3580))&gt;0),INDEX(CompletedDateValues,ROW(A3580)),"")</f>
        <v/>
      </c>
      <c r="B3580" s="32" t="str">
        <f>IF(AND(TRIM(INDEX(StartDateValues,ROW(A3580)))&lt;&gt;"",INDEX(StartDateValues,ROW(A3580))&gt;0),INDEX(StartDateValues,ROW(A3580)),"")</f>
        <v/>
      </c>
      <c r="C3580" s="22" t="str">
        <f t="shared" si="276"/>
        <v/>
      </c>
      <c r="D3580" s="3" t="str">
        <f t="shared" si="277"/>
        <v/>
      </c>
      <c r="E3580" s="3" t="str">
        <f t="shared" si="278"/>
        <v/>
      </c>
      <c r="F3580" s="3" t="str">
        <f t="shared" si="279"/>
        <v/>
      </c>
      <c r="G3580" s="3" t="str">
        <f>IF(A3580="","",IF(HOUR(A3580)&lt;StartHour,StartHour,IF(HOUR(A3580)&gt;FinishHour,FinishHour,HOUR(A3580))))</f>
        <v/>
      </c>
      <c r="H3580" s="3" t="str">
        <f t="shared" si="280"/>
        <v/>
      </c>
      <c r="I3580" s="33" t="e">
        <f>IF(OR(A3580="",B3580=""),NA(),MAX(0,IF(A3580-B3580=0,SameDayCycleTimeSettingValue,(A3580-B3580) *24)))</f>
        <v>#N/A</v>
      </c>
      <c r="J3580" s="33" t="e">
        <f>IF(OR(A3580="",B3580=""),NA(),MAX(0,IF(A3580-B3580=0,SameDayCycleTimeSettingValue,((A3580-B3580) *24)-(INT((A3580-B3580)) * (24-(FinishHour-StartHour))))))</f>
        <v>#N/A</v>
      </c>
      <c r="K3580" s="3" t="e">
        <f ca="1">IF(OR(A3580&lt;&gt;"",B3580=""),NA(),MAX(0,IF(_xlfn.DAYS(NOW(),B3580)=0,SameDayCycleTimeSettingValue,_xlfn.DAYS(NOW(),B3580))))</f>
        <v>#N/A</v>
      </c>
    </row>
    <row r="3581" spans="1:11" x14ac:dyDescent="0.25">
      <c r="A3581" s="32" t="str">
        <f>IF(AND(TRIM(INDEX(CompletedDateValues,ROW(A3581)))&lt;&gt;"",INDEX(CompletedDateValues,ROW(A3581))&gt;0),INDEX(CompletedDateValues,ROW(A3581)),"")</f>
        <v/>
      </c>
      <c r="B3581" s="32" t="str">
        <f>IF(AND(TRIM(INDEX(StartDateValues,ROW(A3581)))&lt;&gt;"",INDEX(StartDateValues,ROW(A3581))&gt;0),INDEX(StartDateValues,ROW(A3581)),"")</f>
        <v/>
      </c>
      <c r="C3581" s="22" t="str">
        <f t="shared" si="276"/>
        <v/>
      </c>
      <c r="D3581" s="3" t="str">
        <f t="shared" si="277"/>
        <v/>
      </c>
      <c r="E3581" s="3" t="str">
        <f t="shared" si="278"/>
        <v/>
      </c>
      <c r="F3581" s="3" t="str">
        <f t="shared" si="279"/>
        <v/>
      </c>
      <c r="G3581" s="3" t="str">
        <f>IF(A3581="","",IF(HOUR(A3581)&lt;StartHour,StartHour,IF(HOUR(A3581)&gt;FinishHour,FinishHour,HOUR(A3581))))</f>
        <v/>
      </c>
      <c r="H3581" s="3" t="str">
        <f t="shared" si="280"/>
        <v/>
      </c>
      <c r="I3581" s="33" t="e">
        <f>IF(OR(A3581="",B3581=""),NA(),MAX(0,IF(A3581-B3581=0,SameDayCycleTimeSettingValue,(A3581-B3581) *24)))</f>
        <v>#N/A</v>
      </c>
      <c r="J3581" s="33" t="e">
        <f>IF(OR(A3581="",B3581=""),NA(),MAX(0,IF(A3581-B3581=0,SameDayCycleTimeSettingValue,((A3581-B3581) *24)-(INT((A3581-B3581)) * (24-(FinishHour-StartHour))))))</f>
        <v>#N/A</v>
      </c>
      <c r="K3581" s="3" t="e">
        <f ca="1">IF(OR(A3581&lt;&gt;"",B3581=""),NA(),MAX(0,IF(_xlfn.DAYS(NOW(),B3581)=0,SameDayCycleTimeSettingValue,_xlfn.DAYS(NOW(),B3581))))</f>
        <v>#N/A</v>
      </c>
    </row>
    <row r="3582" spans="1:11" x14ac:dyDescent="0.25">
      <c r="A3582" s="32" t="str">
        <f>IF(AND(TRIM(INDEX(CompletedDateValues,ROW(A3582)))&lt;&gt;"",INDEX(CompletedDateValues,ROW(A3582))&gt;0),INDEX(CompletedDateValues,ROW(A3582)),"")</f>
        <v/>
      </c>
      <c r="B3582" s="32" t="str">
        <f>IF(AND(TRIM(INDEX(StartDateValues,ROW(A3582)))&lt;&gt;"",INDEX(StartDateValues,ROW(A3582))&gt;0),INDEX(StartDateValues,ROW(A3582)),"")</f>
        <v/>
      </c>
      <c r="C3582" s="22" t="str">
        <f t="shared" si="276"/>
        <v/>
      </c>
      <c r="D3582" s="3" t="str">
        <f t="shared" si="277"/>
        <v/>
      </c>
      <c r="E3582" s="3" t="str">
        <f t="shared" si="278"/>
        <v/>
      </c>
      <c r="F3582" s="3" t="str">
        <f t="shared" si="279"/>
        <v/>
      </c>
      <c r="G3582" s="3" t="str">
        <f>IF(A3582="","",IF(HOUR(A3582)&lt;StartHour,StartHour,IF(HOUR(A3582)&gt;FinishHour,FinishHour,HOUR(A3582))))</f>
        <v/>
      </c>
      <c r="H3582" s="3" t="str">
        <f t="shared" si="280"/>
        <v/>
      </c>
      <c r="I3582" s="33" t="e">
        <f>IF(OR(A3582="",B3582=""),NA(),MAX(0,IF(A3582-B3582=0,SameDayCycleTimeSettingValue,(A3582-B3582) *24)))</f>
        <v>#N/A</v>
      </c>
      <c r="J3582" s="33" t="e">
        <f>IF(OR(A3582="",B3582=""),NA(),MAX(0,IF(A3582-B3582=0,SameDayCycleTimeSettingValue,((A3582-B3582) *24)-(INT((A3582-B3582)) * (24-(FinishHour-StartHour))))))</f>
        <v>#N/A</v>
      </c>
      <c r="K3582" s="3" t="e">
        <f ca="1">IF(OR(A3582&lt;&gt;"",B3582=""),NA(),MAX(0,IF(_xlfn.DAYS(NOW(),B3582)=0,SameDayCycleTimeSettingValue,_xlfn.DAYS(NOW(),B3582))))</f>
        <v>#N/A</v>
      </c>
    </row>
    <row r="3583" spans="1:11" x14ac:dyDescent="0.25">
      <c r="A3583" s="32" t="str">
        <f>IF(AND(TRIM(INDEX(CompletedDateValues,ROW(A3583)))&lt;&gt;"",INDEX(CompletedDateValues,ROW(A3583))&gt;0),INDEX(CompletedDateValues,ROW(A3583)),"")</f>
        <v/>
      </c>
      <c r="B3583" s="32" t="str">
        <f>IF(AND(TRIM(INDEX(StartDateValues,ROW(A3583)))&lt;&gt;"",INDEX(StartDateValues,ROW(A3583))&gt;0),INDEX(StartDateValues,ROW(A3583)),"")</f>
        <v/>
      </c>
      <c r="C3583" s="22" t="str">
        <f t="shared" si="276"/>
        <v/>
      </c>
      <c r="D3583" s="3" t="str">
        <f t="shared" si="277"/>
        <v/>
      </c>
      <c r="E3583" s="3" t="str">
        <f t="shared" si="278"/>
        <v/>
      </c>
      <c r="F3583" s="3" t="str">
        <f t="shared" si="279"/>
        <v/>
      </c>
      <c r="G3583" s="3" t="str">
        <f>IF(A3583="","",IF(HOUR(A3583)&lt;StartHour,StartHour,IF(HOUR(A3583)&gt;FinishHour,FinishHour,HOUR(A3583))))</f>
        <v/>
      </c>
      <c r="H3583" s="3" t="str">
        <f t="shared" si="280"/>
        <v/>
      </c>
      <c r="I3583" s="33" t="e">
        <f>IF(OR(A3583="",B3583=""),NA(),MAX(0,IF(A3583-B3583=0,SameDayCycleTimeSettingValue,(A3583-B3583) *24)))</f>
        <v>#N/A</v>
      </c>
      <c r="J3583" s="33" t="e">
        <f>IF(OR(A3583="",B3583=""),NA(),MAX(0,IF(A3583-B3583=0,SameDayCycleTimeSettingValue,((A3583-B3583) *24)-(INT((A3583-B3583)) * (24-(FinishHour-StartHour))))))</f>
        <v>#N/A</v>
      </c>
      <c r="K3583" s="3" t="e">
        <f ca="1">IF(OR(A3583&lt;&gt;"",B3583=""),NA(),MAX(0,IF(_xlfn.DAYS(NOW(),B3583)=0,SameDayCycleTimeSettingValue,_xlfn.DAYS(NOW(),B3583))))</f>
        <v>#N/A</v>
      </c>
    </row>
    <row r="3584" spans="1:11" x14ac:dyDescent="0.25">
      <c r="A3584" s="32" t="str">
        <f>IF(AND(TRIM(INDEX(CompletedDateValues,ROW(A3584)))&lt;&gt;"",INDEX(CompletedDateValues,ROW(A3584))&gt;0),INDEX(CompletedDateValues,ROW(A3584)),"")</f>
        <v/>
      </c>
      <c r="B3584" s="32" t="str">
        <f>IF(AND(TRIM(INDEX(StartDateValues,ROW(A3584)))&lt;&gt;"",INDEX(StartDateValues,ROW(A3584))&gt;0),INDEX(StartDateValues,ROW(A3584)),"")</f>
        <v/>
      </c>
      <c r="C3584" s="22" t="str">
        <f t="shared" si="276"/>
        <v/>
      </c>
      <c r="D3584" s="3" t="str">
        <f t="shared" si="277"/>
        <v/>
      </c>
      <c r="E3584" s="3" t="str">
        <f t="shared" si="278"/>
        <v/>
      </c>
      <c r="F3584" s="3" t="str">
        <f t="shared" si="279"/>
        <v/>
      </c>
      <c r="G3584" s="3" t="str">
        <f>IF(A3584="","",IF(HOUR(A3584)&lt;StartHour,StartHour,IF(HOUR(A3584)&gt;FinishHour,FinishHour,HOUR(A3584))))</f>
        <v/>
      </c>
      <c r="H3584" s="3" t="str">
        <f t="shared" si="280"/>
        <v/>
      </c>
      <c r="I3584" s="33" t="e">
        <f>IF(OR(A3584="",B3584=""),NA(),MAX(0,IF(A3584-B3584=0,SameDayCycleTimeSettingValue,(A3584-B3584) *24)))</f>
        <v>#N/A</v>
      </c>
      <c r="J3584" s="33" t="e">
        <f>IF(OR(A3584="",B3584=""),NA(),MAX(0,IF(A3584-B3584=0,SameDayCycleTimeSettingValue,((A3584-B3584) *24)-(INT((A3584-B3584)) * (24-(FinishHour-StartHour))))))</f>
        <v>#N/A</v>
      </c>
      <c r="K3584" s="3" t="e">
        <f ca="1">IF(OR(A3584&lt;&gt;"",B3584=""),NA(),MAX(0,IF(_xlfn.DAYS(NOW(),B3584)=0,SameDayCycleTimeSettingValue,_xlfn.DAYS(NOW(),B3584))))</f>
        <v>#N/A</v>
      </c>
    </row>
    <row r="3585" spans="1:11" x14ac:dyDescent="0.25">
      <c r="A3585" s="32" t="str">
        <f>IF(AND(TRIM(INDEX(CompletedDateValues,ROW(A3585)))&lt;&gt;"",INDEX(CompletedDateValues,ROW(A3585))&gt;0),INDEX(CompletedDateValues,ROW(A3585)),"")</f>
        <v/>
      </c>
      <c r="B3585" s="32" t="str">
        <f>IF(AND(TRIM(INDEX(StartDateValues,ROW(A3585)))&lt;&gt;"",INDEX(StartDateValues,ROW(A3585))&gt;0),INDEX(StartDateValues,ROW(A3585)),"")</f>
        <v/>
      </c>
      <c r="C3585" s="22" t="str">
        <f t="shared" si="276"/>
        <v/>
      </c>
      <c r="D3585" s="3" t="str">
        <f t="shared" si="277"/>
        <v/>
      </c>
      <c r="E3585" s="3" t="str">
        <f t="shared" si="278"/>
        <v/>
      </c>
      <c r="F3585" s="3" t="str">
        <f t="shared" si="279"/>
        <v/>
      </c>
      <c r="G3585" s="3" t="str">
        <f>IF(A3585="","",IF(HOUR(A3585)&lt;StartHour,StartHour,IF(HOUR(A3585)&gt;FinishHour,FinishHour,HOUR(A3585))))</f>
        <v/>
      </c>
      <c r="H3585" s="3" t="str">
        <f t="shared" si="280"/>
        <v/>
      </c>
      <c r="I3585" s="33" t="e">
        <f>IF(OR(A3585="",B3585=""),NA(),MAX(0,IF(A3585-B3585=0,SameDayCycleTimeSettingValue,(A3585-B3585) *24)))</f>
        <v>#N/A</v>
      </c>
      <c r="J3585" s="33" t="e">
        <f>IF(OR(A3585="",B3585=""),NA(),MAX(0,IF(A3585-B3585=0,SameDayCycleTimeSettingValue,((A3585-B3585) *24)-(INT((A3585-B3585)) * (24-(FinishHour-StartHour))))))</f>
        <v>#N/A</v>
      </c>
      <c r="K3585" s="3" t="e">
        <f ca="1">IF(OR(A3585&lt;&gt;"",B3585=""),NA(),MAX(0,IF(_xlfn.DAYS(NOW(),B3585)=0,SameDayCycleTimeSettingValue,_xlfn.DAYS(NOW(),B3585))))</f>
        <v>#N/A</v>
      </c>
    </row>
    <row r="3586" spans="1:11" x14ac:dyDescent="0.25">
      <c r="A3586" s="32" t="str">
        <f>IF(AND(TRIM(INDEX(CompletedDateValues,ROW(A3586)))&lt;&gt;"",INDEX(CompletedDateValues,ROW(A3586))&gt;0),INDEX(CompletedDateValues,ROW(A3586)),"")</f>
        <v/>
      </c>
      <c r="B3586" s="32" t="str">
        <f>IF(AND(TRIM(INDEX(StartDateValues,ROW(A3586)))&lt;&gt;"",INDEX(StartDateValues,ROW(A3586))&gt;0),INDEX(StartDateValues,ROW(A3586)),"")</f>
        <v/>
      </c>
      <c r="C3586" s="22" t="str">
        <f t="shared" si="276"/>
        <v/>
      </c>
      <c r="D3586" s="3" t="str">
        <f t="shared" si="277"/>
        <v/>
      </c>
      <c r="E3586" s="3" t="str">
        <f t="shared" si="278"/>
        <v/>
      </c>
      <c r="F3586" s="3" t="str">
        <f t="shared" si="279"/>
        <v/>
      </c>
      <c r="G3586" s="3" t="str">
        <f>IF(A3586="","",IF(HOUR(A3586)&lt;StartHour,StartHour,IF(HOUR(A3586)&gt;FinishHour,FinishHour,HOUR(A3586))))</f>
        <v/>
      </c>
      <c r="H3586" s="3" t="str">
        <f t="shared" si="280"/>
        <v/>
      </c>
      <c r="I3586" s="33" t="e">
        <f>IF(OR(A3586="",B3586=""),NA(),MAX(0,IF(A3586-B3586=0,SameDayCycleTimeSettingValue,(A3586-B3586) *24)))</f>
        <v>#N/A</v>
      </c>
      <c r="J3586" s="33" t="e">
        <f>IF(OR(A3586="",B3586=""),NA(),MAX(0,IF(A3586-B3586=0,SameDayCycleTimeSettingValue,((A3586-B3586) *24)-(INT((A3586-B3586)) * (24-(FinishHour-StartHour))))))</f>
        <v>#N/A</v>
      </c>
      <c r="K3586" s="3" t="e">
        <f ca="1">IF(OR(A3586&lt;&gt;"",B3586=""),NA(),MAX(0,IF(_xlfn.DAYS(NOW(),B3586)=0,SameDayCycleTimeSettingValue,_xlfn.DAYS(NOW(),B3586))))</f>
        <v>#N/A</v>
      </c>
    </row>
    <row r="3587" spans="1:11" x14ac:dyDescent="0.25">
      <c r="A3587" s="32" t="str">
        <f>IF(AND(TRIM(INDEX(CompletedDateValues,ROW(A3587)))&lt;&gt;"",INDEX(CompletedDateValues,ROW(A3587))&gt;0),INDEX(CompletedDateValues,ROW(A3587)),"")</f>
        <v/>
      </c>
      <c r="B3587" s="32" t="str">
        <f>IF(AND(TRIM(INDEX(StartDateValues,ROW(A3587)))&lt;&gt;"",INDEX(StartDateValues,ROW(A3587))&gt;0),INDEX(StartDateValues,ROW(A3587)),"")</f>
        <v/>
      </c>
      <c r="C3587" s="22" t="str">
        <f t="shared" ref="C3587:C3650" si="281">IF(AND(TRIM(INDEX(WorkTypeValues,ROW(A3587)))&lt;&gt;"",INDEX(WorkTypeValues,ROW(A3587))&gt;0),INDEX(WorkTypeValues,ROW(A3587)),"")</f>
        <v/>
      </c>
      <c r="D3587" s="3" t="str">
        <f t="shared" ref="D3587:D3650" si="282">IF(A3587="", "",YEAR(A3587))</f>
        <v/>
      </c>
      <c r="E3587" s="3" t="str">
        <f t="shared" ref="E3587:E3650" si="283">IF(A3587="","",MONTH(A3587))</f>
        <v/>
      </c>
      <c r="F3587" s="3" t="str">
        <f t="shared" ref="F3587:F3650" si="284">IF(A3587="","",DAY(A3587))</f>
        <v/>
      </c>
      <c r="G3587" s="3" t="str">
        <f>IF(A3587="","",IF(HOUR(A3587)&lt;StartHour,StartHour,IF(HOUR(A3587)&gt;FinishHour,FinishHour,HOUR(A3587))))</f>
        <v/>
      </c>
      <c r="H3587" s="3" t="str">
        <f t="shared" ref="H3587:H3650" si="285">IF(D3587="","",D3587&amp;"-"&amp;TEXT(E3587,"00") &amp;"-"&amp;TEXT(F3587,"00") &amp;"-"&amp;TEXT(G3587,"00"))</f>
        <v/>
      </c>
      <c r="I3587" s="33" t="e">
        <f>IF(OR(A3587="",B3587=""),NA(),MAX(0,IF(A3587-B3587=0,SameDayCycleTimeSettingValue,(A3587-B3587) *24)))</f>
        <v>#N/A</v>
      </c>
      <c r="J3587" s="33" t="e">
        <f>IF(OR(A3587="",B3587=""),NA(),MAX(0,IF(A3587-B3587=0,SameDayCycleTimeSettingValue,((A3587-B3587) *24)-(INT((A3587-B3587)) * (24-(FinishHour-StartHour))))))</f>
        <v>#N/A</v>
      </c>
      <c r="K3587" s="3" t="e">
        <f ca="1">IF(OR(A3587&lt;&gt;"",B3587=""),NA(),MAX(0,IF(_xlfn.DAYS(NOW(),B3587)=0,SameDayCycleTimeSettingValue,_xlfn.DAYS(NOW(),B3587))))</f>
        <v>#N/A</v>
      </c>
    </row>
    <row r="3588" spans="1:11" x14ac:dyDescent="0.25">
      <c r="A3588" s="32" t="str">
        <f>IF(AND(TRIM(INDEX(CompletedDateValues,ROW(A3588)))&lt;&gt;"",INDEX(CompletedDateValues,ROW(A3588))&gt;0),INDEX(CompletedDateValues,ROW(A3588)),"")</f>
        <v/>
      </c>
      <c r="B3588" s="32" t="str">
        <f>IF(AND(TRIM(INDEX(StartDateValues,ROW(A3588)))&lt;&gt;"",INDEX(StartDateValues,ROW(A3588))&gt;0),INDEX(StartDateValues,ROW(A3588)),"")</f>
        <v/>
      </c>
      <c r="C3588" s="22" t="str">
        <f t="shared" si="281"/>
        <v/>
      </c>
      <c r="D3588" s="3" t="str">
        <f t="shared" si="282"/>
        <v/>
      </c>
      <c r="E3588" s="3" t="str">
        <f t="shared" si="283"/>
        <v/>
      </c>
      <c r="F3588" s="3" t="str">
        <f t="shared" si="284"/>
        <v/>
      </c>
      <c r="G3588" s="3" t="str">
        <f>IF(A3588="","",IF(HOUR(A3588)&lt;StartHour,StartHour,IF(HOUR(A3588)&gt;FinishHour,FinishHour,HOUR(A3588))))</f>
        <v/>
      </c>
      <c r="H3588" s="3" t="str">
        <f t="shared" si="285"/>
        <v/>
      </c>
      <c r="I3588" s="33" t="e">
        <f>IF(OR(A3588="",B3588=""),NA(),MAX(0,IF(A3588-B3588=0,SameDayCycleTimeSettingValue,(A3588-B3588) *24)))</f>
        <v>#N/A</v>
      </c>
      <c r="J3588" s="33" t="e">
        <f>IF(OR(A3588="",B3588=""),NA(),MAX(0,IF(A3588-B3588=0,SameDayCycleTimeSettingValue,((A3588-B3588) *24)-(INT((A3588-B3588)) * (24-(FinishHour-StartHour))))))</f>
        <v>#N/A</v>
      </c>
      <c r="K3588" s="3" t="e">
        <f ca="1">IF(OR(A3588&lt;&gt;"",B3588=""),NA(),MAX(0,IF(_xlfn.DAYS(NOW(),B3588)=0,SameDayCycleTimeSettingValue,_xlfn.DAYS(NOW(),B3588))))</f>
        <v>#N/A</v>
      </c>
    </row>
    <row r="3589" spans="1:11" x14ac:dyDescent="0.25">
      <c r="A3589" s="32" t="str">
        <f>IF(AND(TRIM(INDEX(CompletedDateValues,ROW(A3589)))&lt;&gt;"",INDEX(CompletedDateValues,ROW(A3589))&gt;0),INDEX(CompletedDateValues,ROW(A3589)),"")</f>
        <v/>
      </c>
      <c r="B3589" s="32" t="str">
        <f>IF(AND(TRIM(INDEX(StartDateValues,ROW(A3589)))&lt;&gt;"",INDEX(StartDateValues,ROW(A3589))&gt;0),INDEX(StartDateValues,ROW(A3589)),"")</f>
        <v/>
      </c>
      <c r="C3589" s="22" t="str">
        <f t="shared" si="281"/>
        <v/>
      </c>
      <c r="D3589" s="3" t="str">
        <f t="shared" si="282"/>
        <v/>
      </c>
      <c r="E3589" s="3" t="str">
        <f t="shared" si="283"/>
        <v/>
      </c>
      <c r="F3589" s="3" t="str">
        <f t="shared" si="284"/>
        <v/>
      </c>
      <c r="G3589" s="3" t="str">
        <f>IF(A3589="","",IF(HOUR(A3589)&lt;StartHour,StartHour,IF(HOUR(A3589)&gt;FinishHour,FinishHour,HOUR(A3589))))</f>
        <v/>
      </c>
      <c r="H3589" s="3" t="str">
        <f t="shared" si="285"/>
        <v/>
      </c>
      <c r="I3589" s="33" t="e">
        <f>IF(OR(A3589="",B3589=""),NA(),MAX(0,IF(A3589-B3589=0,SameDayCycleTimeSettingValue,(A3589-B3589) *24)))</f>
        <v>#N/A</v>
      </c>
      <c r="J3589" s="33" t="e">
        <f>IF(OR(A3589="",B3589=""),NA(),MAX(0,IF(A3589-B3589=0,SameDayCycleTimeSettingValue,((A3589-B3589) *24)-(INT((A3589-B3589)) * (24-(FinishHour-StartHour))))))</f>
        <v>#N/A</v>
      </c>
      <c r="K3589" s="3" t="e">
        <f ca="1">IF(OR(A3589&lt;&gt;"",B3589=""),NA(),MAX(0,IF(_xlfn.DAYS(NOW(),B3589)=0,SameDayCycleTimeSettingValue,_xlfn.DAYS(NOW(),B3589))))</f>
        <v>#N/A</v>
      </c>
    </row>
    <row r="3590" spans="1:11" x14ac:dyDescent="0.25">
      <c r="A3590" s="32" t="str">
        <f>IF(AND(TRIM(INDEX(CompletedDateValues,ROW(A3590)))&lt;&gt;"",INDEX(CompletedDateValues,ROW(A3590))&gt;0),INDEX(CompletedDateValues,ROW(A3590)),"")</f>
        <v/>
      </c>
      <c r="B3590" s="32" t="str">
        <f>IF(AND(TRIM(INDEX(StartDateValues,ROW(A3590)))&lt;&gt;"",INDEX(StartDateValues,ROW(A3590))&gt;0),INDEX(StartDateValues,ROW(A3590)),"")</f>
        <v/>
      </c>
      <c r="C3590" s="22" t="str">
        <f t="shared" si="281"/>
        <v/>
      </c>
      <c r="D3590" s="3" t="str">
        <f t="shared" si="282"/>
        <v/>
      </c>
      <c r="E3590" s="3" t="str">
        <f t="shared" si="283"/>
        <v/>
      </c>
      <c r="F3590" s="3" t="str">
        <f t="shared" si="284"/>
        <v/>
      </c>
      <c r="G3590" s="3" t="str">
        <f>IF(A3590="","",IF(HOUR(A3590)&lt;StartHour,StartHour,IF(HOUR(A3590)&gt;FinishHour,FinishHour,HOUR(A3590))))</f>
        <v/>
      </c>
      <c r="H3590" s="3" t="str">
        <f t="shared" si="285"/>
        <v/>
      </c>
      <c r="I3590" s="33" t="e">
        <f>IF(OR(A3590="",B3590=""),NA(),MAX(0,IF(A3590-B3590=0,SameDayCycleTimeSettingValue,(A3590-B3590) *24)))</f>
        <v>#N/A</v>
      </c>
      <c r="J3590" s="33" t="e">
        <f>IF(OR(A3590="",B3590=""),NA(),MAX(0,IF(A3590-B3590=0,SameDayCycleTimeSettingValue,((A3590-B3590) *24)-(INT((A3590-B3590)) * (24-(FinishHour-StartHour))))))</f>
        <v>#N/A</v>
      </c>
      <c r="K3590" s="3" t="e">
        <f ca="1">IF(OR(A3590&lt;&gt;"",B3590=""),NA(),MAX(0,IF(_xlfn.DAYS(NOW(),B3590)=0,SameDayCycleTimeSettingValue,_xlfn.DAYS(NOW(),B3590))))</f>
        <v>#N/A</v>
      </c>
    </row>
    <row r="3591" spans="1:11" x14ac:dyDescent="0.25">
      <c r="A3591" s="32" t="str">
        <f>IF(AND(TRIM(INDEX(CompletedDateValues,ROW(A3591)))&lt;&gt;"",INDEX(CompletedDateValues,ROW(A3591))&gt;0),INDEX(CompletedDateValues,ROW(A3591)),"")</f>
        <v/>
      </c>
      <c r="B3591" s="32" t="str">
        <f>IF(AND(TRIM(INDEX(StartDateValues,ROW(A3591)))&lt;&gt;"",INDEX(StartDateValues,ROW(A3591))&gt;0),INDEX(StartDateValues,ROW(A3591)),"")</f>
        <v/>
      </c>
      <c r="C3591" s="22" t="str">
        <f t="shared" si="281"/>
        <v/>
      </c>
      <c r="D3591" s="3" t="str">
        <f t="shared" si="282"/>
        <v/>
      </c>
      <c r="E3591" s="3" t="str">
        <f t="shared" si="283"/>
        <v/>
      </c>
      <c r="F3591" s="3" t="str">
        <f t="shared" si="284"/>
        <v/>
      </c>
      <c r="G3591" s="3" t="str">
        <f>IF(A3591="","",IF(HOUR(A3591)&lt;StartHour,StartHour,IF(HOUR(A3591)&gt;FinishHour,FinishHour,HOUR(A3591))))</f>
        <v/>
      </c>
      <c r="H3591" s="3" t="str">
        <f t="shared" si="285"/>
        <v/>
      </c>
      <c r="I3591" s="33" t="e">
        <f>IF(OR(A3591="",B3591=""),NA(),MAX(0,IF(A3591-B3591=0,SameDayCycleTimeSettingValue,(A3591-B3591) *24)))</f>
        <v>#N/A</v>
      </c>
      <c r="J3591" s="33" t="e">
        <f>IF(OR(A3591="",B3591=""),NA(),MAX(0,IF(A3591-B3591=0,SameDayCycleTimeSettingValue,((A3591-B3591) *24)-(INT((A3591-B3591)) * (24-(FinishHour-StartHour))))))</f>
        <v>#N/A</v>
      </c>
      <c r="K3591" s="3" t="e">
        <f ca="1">IF(OR(A3591&lt;&gt;"",B3591=""),NA(),MAX(0,IF(_xlfn.DAYS(NOW(),B3591)=0,SameDayCycleTimeSettingValue,_xlfn.DAYS(NOW(),B3591))))</f>
        <v>#N/A</v>
      </c>
    </row>
    <row r="3592" spans="1:11" x14ac:dyDescent="0.25">
      <c r="A3592" s="32" t="str">
        <f>IF(AND(TRIM(INDEX(CompletedDateValues,ROW(A3592)))&lt;&gt;"",INDEX(CompletedDateValues,ROW(A3592))&gt;0),INDEX(CompletedDateValues,ROW(A3592)),"")</f>
        <v/>
      </c>
      <c r="B3592" s="32" t="str">
        <f>IF(AND(TRIM(INDEX(StartDateValues,ROW(A3592)))&lt;&gt;"",INDEX(StartDateValues,ROW(A3592))&gt;0),INDEX(StartDateValues,ROW(A3592)),"")</f>
        <v/>
      </c>
      <c r="C3592" s="22" t="str">
        <f t="shared" si="281"/>
        <v/>
      </c>
      <c r="D3592" s="3" t="str">
        <f t="shared" si="282"/>
        <v/>
      </c>
      <c r="E3592" s="3" t="str">
        <f t="shared" si="283"/>
        <v/>
      </c>
      <c r="F3592" s="3" t="str">
        <f t="shared" si="284"/>
        <v/>
      </c>
      <c r="G3592" s="3" t="str">
        <f>IF(A3592="","",IF(HOUR(A3592)&lt;StartHour,StartHour,IF(HOUR(A3592)&gt;FinishHour,FinishHour,HOUR(A3592))))</f>
        <v/>
      </c>
      <c r="H3592" s="3" t="str">
        <f t="shared" si="285"/>
        <v/>
      </c>
      <c r="I3592" s="33" t="e">
        <f>IF(OR(A3592="",B3592=""),NA(),MAX(0,IF(A3592-B3592=0,SameDayCycleTimeSettingValue,(A3592-B3592) *24)))</f>
        <v>#N/A</v>
      </c>
      <c r="J3592" s="33" t="e">
        <f>IF(OR(A3592="",B3592=""),NA(),MAX(0,IF(A3592-B3592=0,SameDayCycleTimeSettingValue,((A3592-B3592) *24)-(INT((A3592-B3592)) * (24-(FinishHour-StartHour))))))</f>
        <v>#N/A</v>
      </c>
      <c r="K3592" s="3" t="e">
        <f ca="1">IF(OR(A3592&lt;&gt;"",B3592=""),NA(),MAX(0,IF(_xlfn.DAYS(NOW(),B3592)=0,SameDayCycleTimeSettingValue,_xlfn.DAYS(NOW(),B3592))))</f>
        <v>#N/A</v>
      </c>
    </row>
    <row r="3593" spans="1:11" x14ac:dyDescent="0.25">
      <c r="A3593" s="32" t="str">
        <f>IF(AND(TRIM(INDEX(CompletedDateValues,ROW(A3593)))&lt;&gt;"",INDEX(CompletedDateValues,ROW(A3593))&gt;0),INDEX(CompletedDateValues,ROW(A3593)),"")</f>
        <v/>
      </c>
      <c r="B3593" s="32" t="str">
        <f>IF(AND(TRIM(INDEX(StartDateValues,ROW(A3593)))&lt;&gt;"",INDEX(StartDateValues,ROW(A3593))&gt;0),INDEX(StartDateValues,ROW(A3593)),"")</f>
        <v/>
      </c>
      <c r="C3593" s="22" t="str">
        <f t="shared" si="281"/>
        <v/>
      </c>
      <c r="D3593" s="3" t="str">
        <f t="shared" si="282"/>
        <v/>
      </c>
      <c r="E3593" s="3" t="str">
        <f t="shared" si="283"/>
        <v/>
      </c>
      <c r="F3593" s="3" t="str">
        <f t="shared" si="284"/>
        <v/>
      </c>
      <c r="G3593" s="3" t="str">
        <f>IF(A3593="","",IF(HOUR(A3593)&lt;StartHour,StartHour,IF(HOUR(A3593)&gt;FinishHour,FinishHour,HOUR(A3593))))</f>
        <v/>
      </c>
      <c r="H3593" s="3" t="str">
        <f t="shared" si="285"/>
        <v/>
      </c>
      <c r="I3593" s="33" t="e">
        <f>IF(OR(A3593="",B3593=""),NA(),MAX(0,IF(A3593-B3593=0,SameDayCycleTimeSettingValue,(A3593-B3593) *24)))</f>
        <v>#N/A</v>
      </c>
      <c r="J3593" s="33" t="e">
        <f>IF(OR(A3593="",B3593=""),NA(),MAX(0,IF(A3593-B3593=0,SameDayCycleTimeSettingValue,((A3593-B3593) *24)-(INT((A3593-B3593)) * (24-(FinishHour-StartHour))))))</f>
        <v>#N/A</v>
      </c>
      <c r="K3593" s="3" t="e">
        <f ca="1">IF(OR(A3593&lt;&gt;"",B3593=""),NA(),MAX(0,IF(_xlfn.DAYS(NOW(),B3593)=0,SameDayCycleTimeSettingValue,_xlfn.DAYS(NOW(),B3593))))</f>
        <v>#N/A</v>
      </c>
    </row>
    <row r="3594" spans="1:11" x14ac:dyDescent="0.25">
      <c r="A3594" s="32" t="str">
        <f>IF(AND(TRIM(INDEX(CompletedDateValues,ROW(A3594)))&lt;&gt;"",INDEX(CompletedDateValues,ROW(A3594))&gt;0),INDEX(CompletedDateValues,ROW(A3594)),"")</f>
        <v/>
      </c>
      <c r="B3594" s="32" t="str">
        <f>IF(AND(TRIM(INDEX(StartDateValues,ROW(A3594)))&lt;&gt;"",INDEX(StartDateValues,ROW(A3594))&gt;0),INDEX(StartDateValues,ROW(A3594)),"")</f>
        <v/>
      </c>
      <c r="C3594" s="22" t="str">
        <f t="shared" si="281"/>
        <v/>
      </c>
      <c r="D3594" s="3" t="str">
        <f t="shared" si="282"/>
        <v/>
      </c>
      <c r="E3594" s="3" t="str">
        <f t="shared" si="283"/>
        <v/>
      </c>
      <c r="F3594" s="3" t="str">
        <f t="shared" si="284"/>
        <v/>
      </c>
      <c r="G3594" s="3" t="str">
        <f>IF(A3594="","",IF(HOUR(A3594)&lt;StartHour,StartHour,IF(HOUR(A3594)&gt;FinishHour,FinishHour,HOUR(A3594))))</f>
        <v/>
      </c>
      <c r="H3594" s="3" t="str">
        <f t="shared" si="285"/>
        <v/>
      </c>
      <c r="I3594" s="33" t="e">
        <f>IF(OR(A3594="",B3594=""),NA(),MAX(0,IF(A3594-B3594=0,SameDayCycleTimeSettingValue,(A3594-B3594) *24)))</f>
        <v>#N/A</v>
      </c>
      <c r="J3594" s="33" t="e">
        <f>IF(OR(A3594="",B3594=""),NA(),MAX(0,IF(A3594-B3594=0,SameDayCycleTimeSettingValue,((A3594-B3594) *24)-(INT((A3594-B3594)) * (24-(FinishHour-StartHour))))))</f>
        <v>#N/A</v>
      </c>
      <c r="K3594" s="3" t="e">
        <f ca="1">IF(OR(A3594&lt;&gt;"",B3594=""),NA(),MAX(0,IF(_xlfn.DAYS(NOW(),B3594)=0,SameDayCycleTimeSettingValue,_xlfn.DAYS(NOW(),B3594))))</f>
        <v>#N/A</v>
      </c>
    </row>
    <row r="3595" spans="1:11" x14ac:dyDescent="0.25">
      <c r="A3595" s="32" t="str">
        <f>IF(AND(TRIM(INDEX(CompletedDateValues,ROW(A3595)))&lt;&gt;"",INDEX(CompletedDateValues,ROW(A3595))&gt;0),INDEX(CompletedDateValues,ROW(A3595)),"")</f>
        <v/>
      </c>
      <c r="B3595" s="32" t="str">
        <f>IF(AND(TRIM(INDEX(StartDateValues,ROW(A3595)))&lt;&gt;"",INDEX(StartDateValues,ROW(A3595))&gt;0),INDEX(StartDateValues,ROW(A3595)),"")</f>
        <v/>
      </c>
      <c r="C3595" s="22" t="str">
        <f t="shared" si="281"/>
        <v/>
      </c>
      <c r="D3595" s="3" t="str">
        <f t="shared" si="282"/>
        <v/>
      </c>
      <c r="E3595" s="3" t="str">
        <f t="shared" si="283"/>
        <v/>
      </c>
      <c r="F3595" s="3" t="str">
        <f t="shared" si="284"/>
        <v/>
      </c>
      <c r="G3595" s="3" t="str">
        <f>IF(A3595="","",IF(HOUR(A3595)&lt;StartHour,StartHour,IF(HOUR(A3595)&gt;FinishHour,FinishHour,HOUR(A3595))))</f>
        <v/>
      </c>
      <c r="H3595" s="3" t="str">
        <f t="shared" si="285"/>
        <v/>
      </c>
      <c r="I3595" s="33" t="e">
        <f>IF(OR(A3595="",B3595=""),NA(),MAX(0,IF(A3595-B3595=0,SameDayCycleTimeSettingValue,(A3595-B3595) *24)))</f>
        <v>#N/A</v>
      </c>
      <c r="J3595" s="33" t="e">
        <f>IF(OR(A3595="",B3595=""),NA(),MAX(0,IF(A3595-B3595=0,SameDayCycleTimeSettingValue,((A3595-B3595) *24)-(INT((A3595-B3595)) * (24-(FinishHour-StartHour))))))</f>
        <v>#N/A</v>
      </c>
      <c r="K3595" s="3" t="e">
        <f ca="1">IF(OR(A3595&lt;&gt;"",B3595=""),NA(),MAX(0,IF(_xlfn.DAYS(NOW(),B3595)=0,SameDayCycleTimeSettingValue,_xlfn.DAYS(NOW(),B3595))))</f>
        <v>#N/A</v>
      </c>
    </row>
    <row r="3596" spans="1:11" x14ac:dyDescent="0.25">
      <c r="A3596" s="32" t="str">
        <f>IF(AND(TRIM(INDEX(CompletedDateValues,ROW(A3596)))&lt;&gt;"",INDEX(CompletedDateValues,ROW(A3596))&gt;0),INDEX(CompletedDateValues,ROW(A3596)),"")</f>
        <v/>
      </c>
      <c r="B3596" s="32" t="str">
        <f>IF(AND(TRIM(INDEX(StartDateValues,ROW(A3596)))&lt;&gt;"",INDEX(StartDateValues,ROW(A3596))&gt;0),INDEX(StartDateValues,ROW(A3596)),"")</f>
        <v/>
      </c>
      <c r="C3596" s="22" t="str">
        <f t="shared" si="281"/>
        <v/>
      </c>
      <c r="D3596" s="3" t="str">
        <f t="shared" si="282"/>
        <v/>
      </c>
      <c r="E3596" s="3" t="str">
        <f t="shared" si="283"/>
        <v/>
      </c>
      <c r="F3596" s="3" t="str">
        <f t="shared" si="284"/>
        <v/>
      </c>
      <c r="G3596" s="3" t="str">
        <f>IF(A3596="","",IF(HOUR(A3596)&lt;StartHour,StartHour,IF(HOUR(A3596)&gt;FinishHour,FinishHour,HOUR(A3596))))</f>
        <v/>
      </c>
      <c r="H3596" s="3" t="str">
        <f t="shared" si="285"/>
        <v/>
      </c>
      <c r="I3596" s="33" t="e">
        <f>IF(OR(A3596="",B3596=""),NA(),MAX(0,IF(A3596-B3596=0,SameDayCycleTimeSettingValue,(A3596-B3596) *24)))</f>
        <v>#N/A</v>
      </c>
      <c r="J3596" s="33" t="e">
        <f>IF(OR(A3596="",B3596=""),NA(),MAX(0,IF(A3596-B3596=0,SameDayCycleTimeSettingValue,((A3596-B3596) *24)-(INT((A3596-B3596)) * (24-(FinishHour-StartHour))))))</f>
        <v>#N/A</v>
      </c>
      <c r="K3596" s="3" t="e">
        <f ca="1">IF(OR(A3596&lt;&gt;"",B3596=""),NA(),MAX(0,IF(_xlfn.DAYS(NOW(),B3596)=0,SameDayCycleTimeSettingValue,_xlfn.DAYS(NOW(),B3596))))</f>
        <v>#N/A</v>
      </c>
    </row>
    <row r="3597" spans="1:11" x14ac:dyDescent="0.25">
      <c r="A3597" s="32" t="str">
        <f>IF(AND(TRIM(INDEX(CompletedDateValues,ROW(A3597)))&lt;&gt;"",INDEX(CompletedDateValues,ROW(A3597))&gt;0),INDEX(CompletedDateValues,ROW(A3597)),"")</f>
        <v/>
      </c>
      <c r="B3597" s="32" t="str">
        <f>IF(AND(TRIM(INDEX(StartDateValues,ROW(A3597)))&lt;&gt;"",INDEX(StartDateValues,ROW(A3597))&gt;0),INDEX(StartDateValues,ROW(A3597)),"")</f>
        <v/>
      </c>
      <c r="C3597" s="22" t="str">
        <f t="shared" si="281"/>
        <v/>
      </c>
      <c r="D3597" s="3" t="str">
        <f t="shared" si="282"/>
        <v/>
      </c>
      <c r="E3597" s="3" t="str">
        <f t="shared" si="283"/>
        <v/>
      </c>
      <c r="F3597" s="3" t="str">
        <f t="shared" si="284"/>
        <v/>
      </c>
      <c r="G3597" s="3" t="str">
        <f>IF(A3597="","",IF(HOUR(A3597)&lt;StartHour,StartHour,IF(HOUR(A3597)&gt;FinishHour,FinishHour,HOUR(A3597))))</f>
        <v/>
      </c>
      <c r="H3597" s="3" t="str">
        <f t="shared" si="285"/>
        <v/>
      </c>
      <c r="I3597" s="33" t="e">
        <f>IF(OR(A3597="",B3597=""),NA(),MAX(0,IF(A3597-B3597=0,SameDayCycleTimeSettingValue,(A3597-B3597) *24)))</f>
        <v>#N/A</v>
      </c>
      <c r="J3597" s="33" t="e">
        <f>IF(OR(A3597="",B3597=""),NA(),MAX(0,IF(A3597-B3597=0,SameDayCycleTimeSettingValue,((A3597-B3597) *24)-(INT((A3597-B3597)) * (24-(FinishHour-StartHour))))))</f>
        <v>#N/A</v>
      </c>
      <c r="K3597" s="3" t="e">
        <f ca="1">IF(OR(A3597&lt;&gt;"",B3597=""),NA(),MAX(0,IF(_xlfn.DAYS(NOW(),B3597)=0,SameDayCycleTimeSettingValue,_xlfn.DAYS(NOW(),B3597))))</f>
        <v>#N/A</v>
      </c>
    </row>
    <row r="3598" spans="1:11" x14ac:dyDescent="0.25">
      <c r="A3598" s="32" t="str">
        <f>IF(AND(TRIM(INDEX(CompletedDateValues,ROW(A3598)))&lt;&gt;"",INDEX(CompletedDateValues,ROW(A3598))&gt;0),INDEX(CompletedDateValues,ROW(A3598)),"")</f>
        <v/>
      </c>
      <c r="B3598" s="32" t="str">
        <f>IF(AND(TRIM(INDEX(StartDateValues,ROW(A3598)))&lt;&gt;"",INDEX(StartDateValues,ROW(A3598))&gt;0),INDEX(StartDateValues,ROW(A3598)),"")</f>
        <v/>
      </c>
      <c r="C3598" s="22" t="str">
        <f t="shared" si="281"/>
        <v/>
      </c>
      <c r="D3598" s="3" t="str">
        <f t="shared" si="282"/>
        <v/>
      </c>
      <c r="E3598" s="3" t="str">
        <f t="shared" si="283"/>
        <v/>
      </c>
      <c r="F3598" s="3" t="str">
        <f t="shared" si="284"/>
        <v/>
      </c>
      <c r="G3598" s="3" t="str">
        <f>IF(A3598="","",IF(HOUR(A3598)&lt;StartHour,StartHour,IF(HOUR(A3598)&gt;FinishHour,FinishHour,HOUR(A3598))))</f>
        <v/>
      </c>
      <c r="H3598" s="3" t="str">
        <f t="shared" si="285"/>
        <v/>
      </c>
      <c r="I3598" s="33" t="e">
        <f>IF(OR(A3598="",B3598=""),NA(),MAX(0,IF(A3598-B3598=0,SameDayCycleTimeSettingValue,(A3598-B3598) *24)))</f>
        <v>#N/A</v>
      </c>
      <c r="J3598" s="33" t="e">
        <f>IF(OR(A3598="",B3598=""),NA(),MAX(0,IF(A3598-B3598=0,SameDayCycleTimeSettingValue,((A3598-B3598) *24)-(INT((A3598-B3598)) * (24-(FinishHour-StartHour))))))</f>
        <v>#N/A</v>
      </c>
      <c r="K3598" s="3" t="e">
        <f ca="1">IF(OR(A3598&lt;&gt;"",B3598=""),NA(),MAX(0,IF(_xlfn.DAYS(NOW(),B3598)=0,SameDayCycleTimeSettingValue,_xlfn.DAYS(NOW(),B3598))))</f>
        <v>#N/A</v>
      </c>
    </row>
    <row r="3599" spans="1:11" x14ac:dyDescent="0.25">
      <c r="A3599" s="32" t="str">
        <f>IF(AND(TRIM(INDEX(CompletedDateValues,ROW(A3599)))&lt;&gt;"",INDEX(CompletedDateValues,ROW(A3599))&gt;0),INDEX(CompletedDateValues,ROW(A3599)),"")</f>
        <v/>
      </c>
      <c r="B3599" s="32" t="str">
        <f>IF(AND(TRIM(INDEX(StartDateValues,ROW(A3599)))&lt;&gt;"",INDEX(StartDateValues,ROW(A3599))&gt;0),INDEX(StartDateValues,ROW(A3599)),"")</f>
        <v/>
      </c>
      <c r="C3599" s="22" t="str">
        <f t="shared" si="281"/>
        <v/>
      </c>
      <c r="D3599" s="3" t="str">
        <f t="shared" si="282"/>
        <v/>
      </c>
      <c r="E3599" s="3" t="str">
        <f t="shared" si="283"/>
        <v/>
      </c>
      <c r="F3599" s="3" t="str">
        <f t="shared" si="284"/>
        <v/>
      </c>
      <c r="G3599" s="3" t="str">
        <f>IF(A3599="","",IF(HOUR(A3599)&lt;StartHour,StartHour,IF(HOUR(A3599)&gt;FinishHour,FinishHour,HOUR(A3599))))</f>
        <v/>
      </c>
      <c r="H3599" s="3" t="str">
        <f t="shared" si="285"/>
        <v/>
      </c>
      <c r="I3599" s="33" t="e">
        <f>IF(OR(A3599="",B3599=""),NA(),MAX(0,IF(A3599-B3599=0,SameDayCycleTimeSettingValue,(A3599-B3599) *24)))</f>
        <v>#N/A</v>
      </c>
      <c r="J3599" s="33" t="e">
        <f>IF(OR(A3599="",B3599=""),NA(),MAX(0,IF(A3599-B3599=0,SameDayCycleTimeSettingValue,((A3599-B3599) *24)-(INT((A3599-B3599)) * (24-(FinishHour-StartHour))))))</f>
        <v>#N/A</v>
      </c>
      <c r="K3599" s="3" t="e">
        <f ca="1">IF(OR(A3599&lt;&gt;"",B3599=""),NA(),MAX(0,IF(_xlfn.DAYS(NOW(),B3599)=0,SameDayCycleTimeSettingValue,_xlfn.DAYS(NOW(),B3599))))</f>
        <v>#N/A</v>
      </c>
    </row>
    <row r="3600" spans="1:11" x14ac:dyDescent="0.25">
      <c r="A3600" s="32" t="str">
        <f>IF(AND(TRIM(INDEX(CompletedDateValues,ROW(A3600)))&lt;&gt;"",INDEX(CompletedDateValues,ROW(A3600))&gt;0),INDEX(CompletedDateValues,ROW(A3600)),"")</f>
        <v/>
      </c>
      <c r="B3600" s="32" t="str">
        <f>IF(AND(TRIM(INDEX(StartDateValues,ROW(A3600)))&lt;&gt;"",INDEX(StartDateValues,ROW(A3600))&gt;0),INDEX(StartDateValues,ROW(A3600)),"")</f>
        <v/>
      </c>
      <c r="C3600" s="22" t="str">
        <f t="shared" si="281"/>
        <v/>
      </c>
      <c r="D3600" s="3" t="str">
        <f t="shared" si="282"/>
        <v/>
      </c>
      <c r="E3600" s="3" t="str">
        <f t="shared" si="283"/>
        <v/>
      </c>
      <c r="F3600" s="3" t="str">
        <f t="shared" si="284"/>
        <v/>
      </c>
      <c r="G3600" s="3" t="str">
        <f>IF(A3600="","",IF(HOUR(A3600)&lt;StartHour,StartHour,IF(HOUR(A3600)&gt;FinishHour,FinishHour,HOUR(A3600))))</f>
        <v/>
      </c>
      <c r="H3600" s="3" t="str">
        <f t="shared" si="285"/>
        <v/>
      </c>
      <c r="I3600" s="33" t="e">
        <f>IF(OR(A3600="",B3600=""),NA(),MAX(0,IF(A3600-B3600=0,SameDayCycleTimeSettingValue,(A3600-B3600) *24)))</f>
        <v>#N/A</v>
      </c>
      <c r="J3600" s="33" t="e">
        <f>IF(OR(A3600="",B3600=""),NA(),MAX(0,IF(A3600-B3600=0,SameDayCycleTimeSettingValue,((A3600-B3600) *24)-(INT((A3600-B3600)) * (24-(FinishHour-StartHour))))))</f>
        <v>#N/A</v>
      </c>
      <c r="K3600" s="3" t="e">
        <f ca="1">IF(OR(A3600&lt;&gt;"",B3600=""),NA(),MAX(0,IF(_xlfn.DAYS(NOW(),B3600)=0,SameDayCycleTimeSettingValue,_xlfn.DAYS(NOW(),B3600))))</f>
        <v>#N/A</v>
      </c>
    </row>
    <row r="3601" spans="1:11" x14ac:dyDescent="0.25">
      <c r="A3601" s="32" t="str">
        <f>IF(AND(TRIM(INDEX(CompletedDateValues,ROW(A3601)))&lt;&gt;"",INDEX(CompletedDateValues,ROW(A3601))&gt;0),INDEX(CompletedDateValues,ROW(A3601)),"")</f>
        <v/>
      </c>
      <c r="B3601" s="32" t="str">
        <f>IF(AND(TRIM(INDEX(StartDateValues,ROW(A3601)))&lt;&gt;"",INDEX(StartDateValues,ROW(A3601))&gt;0),INDEX(StartDateValues,ROW(A3601)),"")</f>
        <v/>
      </c>
      <c r="C3601" s="22" t="str">
        <f t="shared" si="281"/>
        <v/>
      </c>
      <c r="D3601" s="3" t="str">
        <f t="shared" si="282"/>
        <v/>
      </c>
      <c r="E3601" s="3" t="str">
        <f t="shared" si="283"/>
        <v/>
      </c>
      <c r="F3601" s="3" t="str">
        <f t="shared" si="284"/>
        <v/>
      </c>
      <c r="G3601" s="3" t="str">
        <f>IF(A3601="","",IF(HOUR(A3601)&lt;StartHour,StartHour,IF(HOUR(A3601)&gt;FinishHour,FinishHour,HOUR(A3601))))</f>
        <v/>
      </c>
      <c r="H3601" s="3" t="str">
        <f t="shared" si="285"/>
        <v/>
      </c>
      <c r="I3601" s="33" t="e">
        <f>IF(OR(A3601="",B3601=""),NA(),MAX(0,IF(A3601-B3601=0,SameDayCycleTimeSettingValue,(A3601-B3601) *24)))</f>
        <v>#N/A</v>
      </c>
      <c r="J3601" s="33" t="e">
        <f>IF(OR(A3601="",B3601=""),NA(),MAX(0,IF(A3601-B3601=0,SameDayCycleTimeSettingValue,((A3601-B3601) *24)-(INT((A3601-B3601)) * (24-(FinishHour-StartHour))))))</f>
        <v>#N/A</v>
      </c>
      <c r="K3601" s="3" t="e">
        <f ca="1">IF(OR(A3601&lt;&gt;"",B3601=""),NA(),MAX(0,IF(_xlfn.DAYS(NOW(),B3601)=0,SameDayCycleTimeSettingValue,_xlfn.DAYS(NOW(),B3601))))</f>
        <v>#N/A</v>
      </c>
    </row>
    <row r="3602" spans="1:11" x14ac:dyDescent="0.25">
      <c r="A3602" s="32" t="str">
        <f>IF(AND(TRIM(INDEX(CompletedDateValues,ROW(A3602)))&lt;&gt;"",INDEX(CompletedDateValues,ROW(A3602))&gt;0),INDEX(CompletedDateValues,ROW(A3602)),"")</f>
        <v/>
      </c>
      <c r="B3602" s="32" t="str">
        <f>IF(AND(TRIM(INDEX(StartDateValues,ROW(A3602)))&lt;&gt;"",INDEX(StartDateValues,ROW(A3602))&gt;0),INDEX(StartDateValues,ROW(A3602)),"")</f>
        <v/>
      </c>
      <c r="C3602" s="22" t="str">
        <f t="shared" si="281"/>
        <v/>
      </c>
      <c r="D3602" s="3" t="str">
        <f t="shared" si="282"/>
        <v/>
      </c>
      <c r="E3602" s="3" t="str">
        <f t="shared" si="283"/>
        <v/>
      </c>
      <c r="F3602" s="3" t="str">
        <f t="shared" si="284"/>
        <v/>
      </c>
      <c r="G3602" s="3" t="str">
        <f>IF(A3602="","",IF(HOUR(A3602)&lt;StartHour,StartHour,IF(HOUR(A3602)&gt;FinishHour,FinishHour,HOUR(A3602))))</f>
        <v/>
      </c>
      <c r="H3602" s="3" t="str">
        <f t="shared" si="285"/>
        <v/>
      </c>
      <c r="I3602" s="33" t="e">
        <f>IF(OR(A3602="",B3602=""),NA(),MAX(0,IF(A3602-B3602=0,SameDayCycleTimeSettingValue,(A3602-B3602) *24)))</f>
        <v>#N/A</v>
      </c>
      <c r="J3602" s="33" t="e">
        <f>IF(OR(A3602="",B3602=""),NA(),MAX(0,IF(A3602-B3602=0,SameDayCycleTimeSettingValue,((A3602-B3602) *24)-(INT((A3602-B3602)) * (24-(FinishHour-StartHour))))))</f>
        <v>#N/A</v>
      </c>
      <c r="K3602" s="3" t="e">
        <f ca="1">IF(OR(A3602&lt;&gt;"",B3602=""),NA(),MAX(0,IF(_xlfn.DAYS(NOW(),B3602)=0,SameDayCycleTimeSettingValue,_xlfn.DAYS(NOW(),B3602))))</f>
        <v>#N/A</v>
      </c>
    </row>
    <row r="3603" spans="1:11" x14ac:dyDescent="0.25">
      <c r="A3603" s="32" t="str">
        <f>IF(AND(TRIM(INDEX(CompletedDateValues,ROW(A3603)))&lt;&gt;"",INDEX(CompletedDateValues,ROW(A3603))&gt;0),INDEX(CompletedDateValues,ROW(A3603)),"")</f>
        <v/>
      </c>
      <c r="B3603" s="32" t="str">
        <f>IF(AND(TRIM(INDEX(StartDateValues,ROW(A3603)))&lt;&gt;"",INDEX(StartDateValues,ROW(A3603))&gt;0),INDEX(StartDateValues,ROW(A3603)),"")</f>
        <v/>
      </c>
      <c r="C3603" s="22" t="str">
        <f t="shared" si="281"/>
        <v/>
      </c>
      <c r="D3603" s="3" t="str">
        <f t="shared" si="282"/>
        <v/>
      </c>
      <c r="E3603" s="3" t="str">
        <f t="shared" si="283"/>
        <v/>
      </c>
      <c r="F3603" s="3" t="str">
        <f t="shared" si="284"/>
        <v/>
      </c>
      <c r="G3603" s="3" t="str">
        <f>IF(A3603="","",IF(HOUR(A3603)&lt;StartHour,StartHour,IF(HOUR(A3603)&gt;FinishHour,FinishHour,HOUR(A3603))))</f>
        <v/>
      </c>
      <c r="H3603" s="3" t="str">
        <f t="shared" si="285"/>
        <v/>
      </c>
      <c r="I3603" s="33" t="e">
        <f>IF(OR(A3603="",B3603=""),NA(),MAX(0,IF(A3603-B3603=0,SameDayCycleTimeSettingValue,(A3603-B3603) *24)))</f>
        <v>#N/A</v>
      </c>
      <c r="J3603" s="33" t="e">
        <f>IF(OR(A3603="",B3603=""),NA(),MAX(0,IF(A3603-B3603=0,SameDayCycleTimeSettingValue,((A3603-B3603) *24)-(INT((A3603-B3603)) * (24-(FinishHour-StartHour))))))</f>
        <v>#N/A</v>
      </c>
      <c r="K3603" s="3" t="e">
        <f ca="1">IF(OR(A3603&lt;&gt;"",B3603=""),NA(),MAX(0,IF(_xlfn.DAYS(NOW(),B3603)=0,SameDayCycleTimeSettingValue,_xlfn.DAYS(NOW(),B3603))))</f>
        <v>#N/A</v>
      </c>
    </row>
    <row r="3604" spans="1:11" x14ac:dyDescent="0.25">
      <c r="A3604" s="32" t="str">
        <f>IF(AND(TRIM(INDEX(CompletedDateValues,ROW(A3604)))&lt;&gt;"",INDEX(CompletedDateValues,ROW(A3604))&gt;0),INDEX(CompletedDateValues,ROW(A3604)),"")</f>
        <v/>
      </c>
      <c r="B3604" s="32" t="str">
        <f>IF(AND(TRIM(INDEX(StartDateValues,ROW(A3604)))&lt;&gt;"",INDEX(StartDateValues,ROW(A3604))&gt;0),INDEX(StartDateValues,ROW(A3604)),"")</f>
        <v/>
      </c>
      <c r="C3604" s="22" t="str">
        <f t="shared" si="281"/>
        <v/>
      </c>
      <c r="D3604" s="3" t="str">
        <f t="shared" si="282"/>
        <v/>
      </c>
      <c r="E3604" s="3" t="str">
        <f t="shared" si="283"/>
        <v/>
      </c>
      <c r="F3604" s="3" t="str">
        <f t="shared" si="284"/>
        <v/>
      </c>
      <c r="G3604" s="3" t="str">
        <f>IF(A3604="","",IF(HOUR(A3604)&lt;StartHour,StartHour,IF(HOUR(A3604)&gt;FinishHour,FinishHour,HOUR(A3604))))</f>
        <v/>
      </c>
      <c r="H3604" s="3" t="str">
        <f t="shared" si="285"/>
        <v/>
      </c>
      <c r="I3604" s="33" t="e">
        <f>IF(OR(A3604="",B3604=""),NA(),MAX(0,IF(A3604-B3604=0,SameDayCycleTimeSettingValue,(A3604-B3604) *24)))</f>
        <v>#N/A</v>
      </c>
      <c r="J3604" s="33" t="e">
        <f>IF(OR(A3604="",B3604=""),NA(),MAX(0,IF(A3604-B3604=0,SameDayCycleTimeSettingValue,((A3604-B3604) *24)-(INT((A3604-B3604)) * (24-(FinishHour-StartHour))))))</f>
        <v>#N/A</v>
      </c>
      <c r="K3604" s="3" t="e">
        <f ca="1">IF(OR(A3604&lt;&gt;"",B3604=""),NA(),MAX(0,IF(_xlfn.DAYS(NOW(),B3604)=0,SameDayCycleTimeSettingValue,_xlfn.DAYS(NOW(),B3604))))</f>
        <v>#N/A</v>
      </c>
    </row>
    <row r="3605" spans="1:11" x14ac:dyDescent="0.25">
      <c r="A3605" s="32" t="str">
        <f>IF(AND(TRIM(INDEX(CompletedDateValues,ROW(A3605)))&lt;&gt;"",INDEX(CompletedDateValues,ROW(A3605))&gt;0),INDEX(CompletedDateValues,ROW(A3605)),"")</f>
        <v/>
      </c>
      <c r="B3605" s="32" t="str">
        <f>IF(AND(TRIM(INDEX(StartDateValues,ROW(A3605)))&lt;&gt;"",INDEX(StartDateValues,ROW(A3605))&gt;0),INDEX(StartDateValues,ROW(A3605)),"")</f>
        <v/>
      </c>
      <c r="C3605" s="22" t="str">
        <f t="shared" si="281"/>
        <v/>
      </c>
      <c r="D3605" s="3" t="str">
        <f t="shared" si="282"/>
        <v/>
      </c>
      <c r="E3605" s="3" t="str">
        <f t="shared" si="283"/>
        <v/>
      </c>
      <c r="F3605" s="3" t="str">
        <f t="shared" si="284"/>
        <v/>
      </c>
      <c r="G3605" s="3" t="str">
        <f>IF(A3605="","",IF(HOUR(A3605)&lt;StartHour,StartHour,IF(HOUR(A3605)&gt;FinishHour,FinishHour,HOUR(A3605))))</f>
        <v/>
      </c>
      <c r="H3605" s="3" t="str">
        <f t="shared" si="285"/>
        <v/>
      </c>
      <c r="I3605" s="33" t="e">
        <f>IF(OR(A3605="",B3605=""),NA(),MAX(0,IF(A3605-B3605=0,SameDayCycleTimeSettingValue,(A3605-B3605) *24)))</f>
        <v>#N/A</v>
      </c>
      <c r="J3605" s="33" t="e">
        <f>IF(OR(A3605="",B3605=""),NA(),MAX(0,IF(A3605-B3605=0,SameDayCycleTimeSettingValue,((A3605-B3605) *24)-(INT((A3605-B3605)) * (24-(FinishHour-StartHour))))))</f>
        <v>#N/A</v>
      </c>
      <c r="K3605" s="3" t="e">
        <f ca="1">IF(OR(A3605&lt;&gt;"",B3605=""),NA(),MAX(0,IF(_xlfn.DAYS(NOW(),B3605)=0,SameDayCycleTimeSettingValue,_xlfn.DAYS(NOW(),B3605))))</f>
        <v>#N/A</v>
      </c>
    </row>
    <row r="3606" spans="1:11" x14ac:dyDescent="0.25">
      <c r="A3606" s="32" t="str">
        <f>IF(AND(TRIM(INDEX(CompletedDateValues,ROW(A3606)))&lt;&gt;"",INDEX(CompletedDateValues,ROW(A3606))&gt;0),INDEX(CompletedDateValues,ROW(A3606)),"")</f>
        <v/>
      </c>
      <c r="B3606" s="32" t="str">
        <f>IF(AND(TRIM(INDEX(StartDateValues,ROW(A3606)))&lt;&gt;"",INDEX(StartDateValues,ROW(A3606))&gt;0),INDEX(StartDateValues,ROW(A3606)),"")</f>
        <v/>
      </c>
      <c r="C3606" s="22" t="str">
        <f t="shared" si="281"/>
        <v/>
      </c>
      <c r="D3606" s="3" t="str">
        <f t="shared" si="282"/>
        <v/>
      </c>
      <c r="E3606" s="3" t="str">
        <f t="shared" si="283"/>
        <v/>
      </c>
      <c r="F3606" s="3" t="str">
        <f t="shared" si="284"/>
        <v/>
      </c>
      <c r="G3606" s="3" t="str">
        <f>IF(A3606="","",IF(HOUR(A3606)&lt;StartHour,StartHour,IF(HOUR(A3606)&gt;FinishHour,FinishHour,HOUR(A3606))))</f>
        <v/>
      </c>
      <c r="H3606" s="3" t="str">
        <f t="shared" si="285"/>
        <v/>
      </c>
      <c r="I3606" s="33" t="e">
        <f>IF(OR(A3606="",B3606=""),NA(),MAX(0,IF(A3606-B3606=0,SameDayCycleTimeSettingValue,(A3606-B3606) *24)))</f>
        <v>#N/A</v>
      </c>
      <c r="J3606" s="33" t="e">
        <f>IF(OR(A3606="",B3606=""),NA(),MAX(0,IF(A3606-B3606=0,SameDayCycleTimeSettingValue,((A3606-B3606) *24)-(INT((A3606-B3606)) * (24-(FinishHour-StartHour))))))</f>
        <v>#N/A</v>
      </c>
      <c r="K3606" s="3" t="e">
        <f ca="1">IF(OR(A3606&lt;&gt;"",B3606=""),NA(),MAX(0,IF(_xlfn.DAYS(NOW(),B3606)=0,SameDayCycleTimeSettingValue,_xlfn.DAYS(NOW(),B3606))))</f>
        <v>#N/A</v>
      </c>
    </row>
    <row r="3607" spans="1:11" x14ac:dyDescent="0.25">
      <c r="A3607" s="32" t="str">
        <f>IF(AND(TRIM(INDEX(CompletedDateValues,ROW(A3607)))&lt;&gt;"",INDEX(CompletedDateValues,ROW(A3607))&gt;0),INDEX(CompletedDateValues,ROW(A3607)),"")</f>
        <v/>
      </c>
      <c r="B3607" s="32" t="str">
        <f>IF(AND(TRIM(INDEX(StartDateValues,ROW(A3607)))&lt;&gt;"",INDEX(StartDateValues,ROW(A3607))&gt;0),INDEX(StartDateValues,ROW(A3607)),"")</f>
        <v/>
      </c>
      <c r="C3607" s="22" t="str">
        <f t="shared" si="281"/>
        <v/>
      </c>
      <c r="D3607" s="3" t="str">
        <f t="shared" si="282"/>
        <v/>
      </c>
      <c r="E3607" s="3" t="str">
        <f t="shared" si="283"/>
        <v/>
      </c>
      <c r="F3607" s="3" t="str">
        <f t="shared" si="284"/>
        <v/>
      </c>
      <c r="G3607" s="3" t="str">
        <f>IF(A3607="","",IF(HOUR(A3607)&lt;StartHour,StartHour,IF(HOUR(A3607)&gt;FinishHour,FinishHour,HOUR(A3607))))</f>
        <v/>
      </c>
      <c r="H3607" s="3" t="str">
        <f t="shared" si="285"/>
        <v/>
      </c>
      <c r="I3607" s="33" t="e">
        <f>IF(OR(A3607="",B3607=""),NA(),MAX(0,IF(A3607-B3607=0,SameDayCycleTimeSettingValue,(A3607-B3607) *24)))</f>
        <v>#N/A</v>
      </c>
      <c r="J3607" s="33" t="e">
        <f>IF(OR(A3607="",B3607=""),NA(),MAX(0,IF(A3607-B3607=0,SameDayCycleTimeSettingValue,((A3607-B3607) *24)-(INT((A3607-B3607)) * (24-(FinishHour-StartHour))))))</f>
        <v>#N/A</v>
      </c>
      <c r="K3607" s="3" t="e">
        <f ca="1">IF(OR(A3607&lt;&gt;"",B3607=""),NA(),MAX(0,IF(_xlfn.DAYS(NOW(),B3607)=0,SameDayCycleTimeSettingValue,_xlfn.DAYS(NOW(),B3607))))</f>
        <v>#N/A</v>
      </c>
    </row>
    <row r="3608" spans="1:11" x14ac:dyDescent="0.25">
      <c r="A3608" s="32" t="str">
        <f>IF(AND(TRIM(INDEX(CompletedDateValues,ROW(A3608)))&lt;&gt;"",INDEX(CompletedDateValues,ROW(A3608))&gt;0),INDEX(CompletedDateValues,ROW(A3608)),"")</f>
        <v/>
      </c>
      <c r="B3608" s="32" t="str">
        <f>IF(AND(TRIM(INDEX(StartDateValues,ROW(A3608)))&lt;&gt;"",INDEX(StartDateValues,ROW(A3608))&gt;0),INDEX(StartDateValues,ROW(A3608)),"")</f>
        <v/>
      </c>
      <c r="C3608" s="22" t="str">
        <f t="shared" si="281"/>
        <v/>
      </c>
      <c r="D3608" s="3" t="str">
        <f t="shared" si="282"/>
        <v/>
      </c>
      <c r="E3608" s="3" t="str">
        <f t="shared" si="283"/>
        <v/>
      </c>
      <c r="F3608" s="3" t="str">
        <f t="shared" si="284"/>
        <v/>
      </c>
      <c r="G3608" s="3" t="str">
        <f>IF(A3608="","",IF(HOUR(A3608)&lt;StartHour,StartHour,IF(HOUR(A3608)&gt;FinishHour,FinishHour,HOUR(A3608))))</f>
        <v/>
      </c>
      <c r="H3608" s="3" t="str">
        <f t="shared" si="285"/>
        <v/>
      </c>
      <c r="I3608" s="33" t="e">
        <f>IF(OR(A3608="",B3608=""),NA(),MAX(0,IF(A3608-B3608=0,SameDayCycleTimeSettingValue,(A3608-B3608) *24)))</f>
        <v>#N/A</v>
      </c>
      <c r="J3608" s="33" t="e">
        <f>IF(OR(A3608="",B3608=""),NA(),MAX(0,IF(A3608-B3608=0,SameDayCycleTimeSettingValue,((A3608-B3608) *24)-(INT((A3608-B3608)) * (24-(FinishHour-StartHour))))))</f>
        <v>#N/A</v>
      </c>
      <c r="K3608" s="3" t="e">
        <f ca="1">IF(OR(A3608&lt;&gt;"",B3608=""),NA(),MAX(0,IF(_xlfn.DAYS(NOW(),B3608)=0,SameDayCycleTimeSettingValue,_xlfn.DAYS(NOW(),B3608))))</f>
        <v>#N/A</v>
      </c>
    </row>
    <row r="3609" spans="1:11" x14ac:dyDescent="0.25">
      <c r="A3609" s="32" t="str">
        <f>IF(AND(TRIM(INDEX(CompletedDateValues,ROW(A3609)))&lt;&gt;"",INDEX(CompletedDateValues,ROW(A3609))&gt;0),INDEX(CompletedDateValues,ROW(A3609)),"")</f>
        <v/>
      </c>
      <c r="B3609" s="32" t="str">
        <f>IF(AND(TRIM(INDEX(StartDateValues,ROW(A3609)))&lt;&gt;"",INDEX(StartDateValues,ROW(A3609))&gt;0),INDEX(StartDateValues,ROW(A3609)),"")</f>
        <v/>
      </c>
      <c r="C3609" s="22" t="str">
        <f t="shared" si="281"/>
        <v/>
      </c>
      <c r="D3609" s="3" t="str">
        <f t="shared" si="282"/>
        <v/>
      </c>
      <c r="E3609" s="3" t="str">
        <f t="shared" si="283"/>
        <v/>
      </c>
      <c r="F3609" s="3" t="str">
        <f t="shared" si="284"/>
        <v/>
      </c>
      <c r="G3609" s="3" t="str">
        <f>IF(A3609="","",IF(HOUR(A3609)&lt;StartHour,StartHour,IF(HOUR(A3609)&gt;FinishHour,FinishHour,HOUR(A3609))))</f>
        <v/>
      </c>
      <c r="H3609" s="3" t="str">
        <f t="shared" si="285"/>
        <v/>
      </c>
      <c r="I3609" s="33" t="e">
        <f>IF(OR(A3609="",B3609=""),NA(),MAX(0,IF(A3609-B3609=0,SameDayCycleTimeSettingValue,(A3609-B3609) *24)))</f>
        <v>#N/A</v>
      </c>
      <c r="J3609" s="33" t="e">
        <f>IF(OR(A3609="",B3609=""),NA(),MAX(0,IF(A3609-B3609=0,SameDayCycleTimeSettingValue,((A3609-B3609) *24)-(INT((A3609-B3609)) * (24-(FinishHour-StartHour))))))</f>
        <v>#N/A</v>
      </c>
      <c r="K3609" s="3" t="e">
        <f ca="1">IF(OR(A3609&lt;&gt;"",B3609=""),NA(),MAX(0,IF(_xlfn.DAYS(NOW(),B3609)=0,SameDayCycleTimeSettingValue,_xlfn.DAYS(NOW(),B3609))))</f>
        <v>#N/A</v>
      </c>
    </row>
    <row r="3610" spans="1:11" x14ac:dyDescent="0.25">
      <c r="A3610" s="32" t="str">
        <f>IF(AND(TRIM(INDEX(CompletedDateValues,ROW(A3610)))&lt;&gt;"",INDEX(CompletedDateValues,ROW(A3610))&gt;0),INDEX(CompletedDateValues,ROW(A3610)),"")</f>
        <v/>
      </c>
      <c r="B3610" s="32" t="str">
        <f>IF(AND(TRIM(INDEX(StartDateValues,ROW(A3610)))&lt;&gt;"",INDEX(StartDateValues,ROW(A3610))&gt;0),INDEX(StartDateValues,ROW(A3610)),"")</f>
        <v/>
      </c>
      <c r="C3610" s="22" t="str">
        <f t="shared" si="281"/>
        <v/>
      </c>
      <c r="D3610" s="3" t="str">
        <f t="shared" si="282"/>
        <v/>
      </c>
      <c r="E3610" s="3" t="str">
        <f t="shared" si="283"/>
        <v/>
      </c>
      <c r="F3610" s="3" t="str">
        <f t="shared" si="284"/>
        <v/>
      </c>
      <c r="G3610" s="3" t="str">
        <f>IF(A3610="","",IF(HOUR(A3610)&lt;StartHour,StartHour,IF(HOUR(A3610)&gt;FinishHour,FinishHour,HOUR(A3610))))</f>
        <v/>
      </c>
      <c r="H3610" s="3" t="str">
        <f t="shared" si="285"/>
        <v/>
      </c>
      <c r="I3610" s="33" t="e">
        <f>IF(OR(A3610="",B3610=""),NA(),MAX(0,IF(A3610-B3610=0,SameDayCycleTimeSettingValue,(A3610-B3610) *24)))</f>
        <v>#N/A</v>
      </c>
      <c r="J3610" s="33" t="e">
        <f>IF(OR(A3610="",B3610=""),NA(),MAX(0,IF(A3610-B3610=0,SameDayCycleTimeSettingValue,((A3610-B3610) *24)-(INT((A3610-B3610)) * (24-(FinishHour-StartHour))))))</f>
        <v>#N/A</v>
      </c>
      <c r="K3610" s="3" t="e">
        <f ca="1">IF(OR(A3610&lt;&gt;"",B3610=""),NA(),MAX(0,IF(_xlfn.DAYS(NOW(),B3610)=0,SameDayCycleTimeSettingValue,_xlfn.DAYS(NOW(),B3610))))</f>
        <v>#N/A</v>
      </c>
    </row>
    <row r="3611" spans="1:11" x14ac:dyDescent="0.25">
      <c r="A3611" s="32" t="str">
        <f>IF(AND(TRIM(INDEX(CompletedDateValues,ROW(A3611)))&lt;&gt;"",INDEX(CompletedDateValues,ROW(A3611))&gt;0),INDEX(CompletedDateValues,ROW(A3611)),"")</f>
        <v/>
      </c>
      <c r="B3611" s="32" t="str">
        <f>IF(AND(TRIM(INDEX(StartDateValues,ROW(A3611)))&lt;&gt;"",INDEX(StartDateValues,ROW(A3611))&gt;0),INDEX(StartDateValues,ROW(A3611)),"")</f>
        <v/>
      </c>
      <c r="C3611" s="22" t="str">
        <f t="shared" si="281"/>
        <v/>
      </c>
      <c r="D3611" s="3" t="str">
        <f t="shared" si="282"/>
        <v/>
      </c>
      <c r="E3611" s="3" t="str">
        <f t="shared" si="283"/>
        <v/>
      </c>
      <c r="F3611" s="3" t="str">
        <f t="shared" si="284"/>
        <v/>
      </c>
      <c r="G3611" s="3" t="str">
        <f>IF(A3611="","",IF(HOUR(A3611)&lt;StartHour,StartHour,IF(HOUR(A3611)&gt;FinishHour,FinishHour,HOUR(A3611))))</f>
        <v/>
      </c>
      <c r="H3611" s="3" t="str">
        <f t="shared" si="285"/>
        <v/>
      </c>
      <c r="I3611" s="33" t="e">
        <f>IF(OR(A3611="",B3611=""),NA(),MAX(0,IF(A3611-B3611=0,SameDayCycleTimeSettingValue,(A3611-B3611) *24)))</f>
        <v>#N/A</v>
      </c>
      <c r="J3611" s="33" t="e">
        <f>IF(OR(A3611="",B3611=""),NA(),MAX(0,IF(A3611-B3611=0,SameDayCycleTimeSettingValue,((A3611-B3611) *24)-(INT((A3611-B3611)) * (24-(FinishHour-StartHour))))))</f>
        <v>#N/A</v>
      </c>
      <c r="K3611" s="3" t="e">
        <f ca="1">IF(OR(A3611&lt;&gt;"",B3611=""),NA(),MAX(0,IF(_xlfn.DAYS(NOW(),B3611)=0,SameDayCycleTimeSettingValue,_xlfn.DAYS(NOW(),B3611))))</f>
        <v>#N/A</v>
      </c>
    </row>
    <row r="3612" spans="1:11" x14ac:dyDescent="0.25">
      <c r="A3612" s="32" t="str">
        <f>IF(AND(TRIM(INDEX(CompletedDateValues,ROW(A3612)))&lt;&gt;"",INDEX(CompletedDateValues,ROW(A3612))&gt;0),INDEX(CompletedDateValues,ROW(A3612)),"")</f>
        <v/>
      </c>
      <c r="B3612" s="32" t="str">
        <f>IF(AND(TRIM(INDEX(StartDateValues,ROW(A3612)))&lt;&gt;"",INDEX(StartDateValues,ROW(A3612))&gt;0),INDEX(StartDateValues,ROW(A3612)),"")</f>
        <v/>
      </c>
      <c r="C3612" s="22" t="str">
        <f t="shared" si="281"/>
        <v/>
      </c>
      <c r="D3612" s="3" t="str">
        <f t="shared" si="282"/>
        <v/>
      </c>
      <c r="E3612" s="3" t="str">
        <f t="shared" si="283"/>
        <v/>
      </c>
      <c r="F3612" s="3" t="str">
        <f t="shared" si="284"/>
        <v/>
      </c>
      <c r="G3612" s="3" t="str">
        <f>IF(A3612="","",IF(HOUR(A3612)&lt;StartHour,StartHour,IF(HOUR(A3612)&gt;FinishHour,FinishHour,HOUR(A3612))))</f>
        <v/>
      </c>
      <c r="H3612" s="3" t="str">
        <f t="shared" si="285"/>
        <v/>
      </c>
      <c r="I3612" s="33" t="e">
        <f>IF(OR(A3612="",B3612=""),NA(),MAX(0,IF(A3612-B3612=0,SameDayCycleTimeSettingValue,(A3612-B3612) *24)))</f>
        <v>#N/A</v>
      </c>
      <c r="J3612" s="33" t="e">
        <f>IF(OR(A3612="",B3612=""),NA(),MAX(0,IF(A3612-B3612=0,SameDayCycleTimeSettingValue,((A3612-B3612) *24)-(INT((A3612-B3612)) * (24-(FinishHour-StartHour))))))</f>
        <v>#N/A</v>
      </c>
      <c r="K3612" s="3" t="e">
        <f ca="1">IF(OR(A3612&lt;&gt;"",B3612=""),NA(),MAX(0,IF(_xlfn.DAYS(NOW(),B3612)=0,SameDayCycleTimeSettingValue,_xlfn.DAYS(NOW(),B3612))))</f>
        <v>#N/A</v>
      </c>
    </row>
    <row r="3613" spans="1:11" x14ac:dyDescent="0.25">
      <c r="A3613" s="32" t="str">
        <f>IF(AND(TRIM(INDEX(CompletedDateValues,ROW(A3613)))&lt;&gt;"",INDEX(CompletedDateValues,ROW(A3613))&gt;0),INDEX(CompletedDateValues,ROW(A3613)),"")</f>
        <v/>
      </c>
      <c r="B3613" s="32" t="str">
        <f>IF(AND(TRIM(INDEX(StartDateValues,ROW(A3613)))&lt;&gt;"",INDEX(StartDateValues,ROW(A3613))&gt;0),INDEX(StartDateValues,ROW(A3613)),"")</f>
        <v/>
      </c>
      <c r="C3613" s="22" t="str">
        <f t="shared" si="281"/>
        <v/>
      </c>
      <c r="D3613" s="3" t="str">
        <f t="shared" si="282"/>
        <v/>
      </c>
      <c r="E3613" s="3" t="str">
        <f t="shared" si="283"/>
        <v/>
      </c>
      <c r="F3613" s="3" t="str">
        <f t="shared" si="284"/>
        <v/>
      </c>
      <c r="G3613" s="3" t="str">
        <f>IF(A3613="","",IF(HOUR(A3613)&lt;StartHour,StartHour,IF(HOUR(A3613)&gt;FinishHour,FinishHour,HOUR(A3613))))</f>
        <v/>
      </c>
      <c r="H3613" s="3" t="str">
        <f t="shared" si="285"/>
        <v/>
      </c>
      <c r="I3613" s="33" t="e">
        <f>IF(OR(A3613="",B3613=""),NA(),MAX(0,IF(A3613-B3613=0,SameDayCycleTimeSettingValue,(A3613-B3613) *24)))</f>
        <v>#N/A</v>
      </c>
      <c r="J3613" s="33" t="e">
        <f>IF(OR(A3613="",B3613=""),NA(),MAX(0,IF(A3613-B3613=0,SameDayCycleTimeSettingValue,((A3613-B3613) *24)-(INT((A3613-B3613)) * (24-(FinishHour-StartHour))))))</f>
        <v>#N/A</v>
      </c>
      <c r="K3613" s="3" t="e">
        <f ca="1">IF(OR(A3613&lt;&gt;"",B3613=""),NA(),MAX(0,IF(_xlfn.DAYS(NOW(),B3613)=0,SameDayCycleTimeSettingValue,_xlfn.DAYS(NOW(),B3613))))</f>
        <v>#N/A</v>
      </c>
    </row>
    <row r="3614" spans="1:11" x14ac:dyDescent="0.25">
      <c r="A3614" s="32" t="str">
        <f>IF(AND(TRIM(INDEX(CompletedDateValues,ROW(A3614)))&lt;&gt;"",INDEX(CompletedDateValues,ROW(A3614))&gt;0),INDEX(CompletedDateValues,ROW(A3614)),"")</f>
        <v/>
      </c>
      <c r="B3614" s="32" t="str">
        <f>IF(AND(TRIM(INDEX(StartDateValues,ROW(A3614)))&lt;&gt;"",INDEX(StartDateValues,ROW(A3614))&gt;0),INDEX(StartDateValues,ROW(A3614)),"")</f>
        <v/>
      </c>
      <c r="C3614" s="22" t="str">
        <f t="shared" si="281"/>
        <v/>
      </c>
      <c r="D3614" s="3" t="str">
        <f t="shared" si="282"/>
        <v/>
      </c>
      <c r="E3614" s="3" t="str">
        <f t="shared" si="283"/>
        <v/>
      </c>
      <c r="F3614" s="3" t="str">
        <f t="shared" si="284"/>
        <v/>
      </c>
      <c r="G3614" s="3" t="str">
        <f>IF(A3614="","",IF(HOUR(A3614)&lt;StartHour,StartHour,IF(HOUR(A3614)&gt;FinishHour,FinishHour,HOUR(A3614))))</f>
        <v/>
      </c>
      <c r="H3614" s="3" t="str">
        <f t="shared" si="285"/>
        <v/>
      </c>
      <c r="I3614" s="33" t="e">
        <f>IF(OR(A3614="",B3614=""),NA(),MAX(0,IF(A3614-B3614=0,SameDayCycleTimeSettingValue,(A3614-B3614) *24)))</f>
        <v>#N/A</v>
      </c>
      <c r="J3614" s="33" t="e">
        <f>IF(OR(A3614="",B3614=""),NA(),MAX(0,IF(A3614-B3614=0,SameDayCycleTimeSettingValue,((A3614-B3614) *24)-(INT((A3614-B3614)) * (24-(FinishHour-StartHour))))))</f>
        <v>#N/A</v>
      </c>
      <c r="K3614" s="3" t="e">
        <f ca="1">IF(OR(A3614&lt;&gt;"",B3614=""),NA(),MAX(0,IF(_xlfn.DAYS(NOW(),B3614)=0,SameDayCycleTimeSettingValue,_xlfn.DAYS(NOW(),B3614))))</f>
        <v>#N/A</v>
      </c>
    </row>
    <row r="3615" spans="1:11" x14ac:dyDescent="0.25">
      <c r="A3615" s="32" t="str">
        <f>IF(AND(TRIM(INDEX(CompletedDateValues,ROW(A3615)))&lt;&gt;"",INDEX(CompletedDateValues,ROW(A3615))&gt;0),INDEX(CompletedDateValues,ROW(A3615)),"")</f>
        <v/>
      </c>
      <c r="B3615" s="32" t="str">
        <f>IF(AND(TRIM(INDEX(StartDateValues,ROW(A3615)))&lt;&gt;"",INDEX(StartDateValues,ROW(A3615))&gt;0),INDEX(StartDateValues,ROW(A3615)),"")</f>
        <v/>
      </c>
      <c r="C3615" s="22" t="str">
        <f t="shared" si="281"/>
        <v/>
      </c>
      <c r="D3615" s="3" t="str">
        <f t="shared" si="282"/>
        <v/>
      </c>
      <c r="E3615" s="3" t="str">
        <f t="shared" si="283"/>
        <v/>
      </c>
      <c r="F3615" s="3" t="str">
        <f t="shared" si="284"/>
        <v/>
      </c>
      <c r="G3615" s="3" t="str">
        <f>IF(A3615="","",IF(HOUR(A3615)&lt;StartHour,StartHour,IF(HOUR(A3615)&gt;FinishHour,FinishHour,HOUR(A3615))))</f>
        <v/>
      </c>
      <c r="H3615" s="3" t="str">
        <f t="shared" si="285"/>
        <v/>
      </c>
      <c r="I3615" s="33" t="e">
        <f>IF(OR(A3615="",B3615=""),NA(),MAX(0,IF(A3615-B3615=0,SameDayCycleTimeSettingValue,(A3615-B3615) *24)))</f>
        <v>#N/A</v>
      </c>
      <c r="J3615" s="33" t="e">
        <f>IF(OR(A3615="",B3615=""),NA(),MAX(0,IF(A3615-B3615=0,SameDayCycleTimeSettingValue,((A3615-B3615) *24)-(INT((A3615-B3615)) * (24-(FinishHour-StartHour))))))</f>
        <v>#N/A</v>
      </c>
      <c r="K3615" s="3" t="e">
        <f ca="1">IF(OR(A3615&lt;&gt;"",B3615=""),NA(),MAX(0,IF(_xlfn.DAYS(NOW(),B3615)=0,SameDayCycleTimeSettingValue,_xlfn.DAYS(NOW(),B3615))))</f>
        <v>#N/A</v>
      </c>
    </row>
    <row r="3616" spans="1:11" x14ac:dyDescent="0.25">
      <c r="A3616" s="32" t="str">
        <f>IF(AND(TRIM(INDEX(CompletedDateValues,ROW(A3616)))&lt;&gt;"",INDEX(CompletedDateValues,ROW(A3616))&gt;0),INDEX(CompletedDateValues,ROW(A3616)),"")</f>
        <v/>
      </c>
      <c r="B3616" s="32" t="str">
        <f>IF(AND(TRIM(INDEX(StartDateValues,ROW(A3616)))&lt;&gt;"",INDEX(StartDateValues,ROW(A3616))&gt;0),INDEX(StartDateValues,ROW(A3616)),"")</f>
        <v/>
      </c>
      <c r="C3616" s="22" t="str">
        <f t="shared" si="281"/>
        <v/>
      </c>
      <c r="D3616" s="3" t="str">
        <f t="shared" si="282"/>
        <v/>
      </c>
      <c r="E3616" s="3" t="str">
        <f t="shared" si="283"/>
        <v/>
      </c>
      <c r="F3616" s="3" t="str">
        <f t="shared" si="284"/>
        <v/>
      </c>
      <c r="G3616" s="3" t="str">
        <f>IF(A3616="","",IF(HOUR(A3616)&lt;StartHour,StartHour,IF(HOUR(A3616)&gt;FinishHour,FinishHour,HOUR(A3616))))</f>
        <v/>
      </c>
      <c r="H3616" s="3" t="str">
        <f t="shared" si="285"/>
        <v/>
      </c>
      <c r="I3616" s="33" t="e">
        <f>IF(OR(A3616="",B3616=""),NA(),MAX(0,IF(A3616-B3616=0,SameDayCycleTimeSettingValue,(A3616-B3616) *24)))</f>
        <v>#N/A</v>
      </c>
      <c r="J3616" s="33" t="e">
        <f>IF(OR(A3616="",B3616=""),NA(),MAX(0,IF(A3616-B3616=0,SameDayCycleTimeSettingValue,((A3616-B3616) *24)-(INT((A3616-B3616)) * (24-(FinishHour-StartHour))))))</f>
        <v>#N/A</v>
      </c>
      <c r="K3616" s="3" t="e">
        <f ca="1">IF(OR(A3616&lt;&gt;"",B3616=""),NA(),MAX(0,IF(_xlfn.DAYS(NOW(),B3616)=0,SameDayCycleTimeSettingValue,_xlfn.DAYS(NOW(),B3616))))</f>
        <v>#N/A</v>
      </c>
    </row>
    <row r="3617" spans="1:11" x14ac:dyDescent="0.25">
      <c r="A3617" s="32" t="str">
        <f>IF(AND(TRIM(INDEX(CompletedDateValues,ROW(A3617)))&lt;&gt;"",INDEX(CompletedDateValues,ROW(A3617))&gt;0),INDEX(CompletedDateValues,ROW(A3617)),"")</f>
        <v/>
      </c>
      <c r="B3617" s="32" t="str">
        <f>IF(AND(TRIM(INDEX(StartDateValues,ROW(A3617)))&lt;&gt;"",INDEX(StartDateValues,ROW(A3617))&gt;0),INDEX(StartDateValues,ROW(A3617)),"")</f>
        <v/>
      </c>
      <c r="C3617" s="22" t="str">
        <f t="shared" si="281"/>
        <v/>
      </c>
      <c r="D3617" s="3" t="str">
        <f t="shared" si="282"/>
        <v/>
      </c>
      <c r="E3617" s="3" t="str">
        <f t="shared" si="283"/>
        <v/>
      </c>
      <c r="F3617" s="3" t="str">
        <f t="shared" si="284"/>
        <v/>
      </c>
      <c r="G3617" s="3" t="str">
        <f>IF(A3617="","",IF(HOUR(A3617)&lt;StartHour,StartHour,IF(HOUR(A3617)&gt;FinishHour,FinishHour,HOUR(A3617))))</f>
        <v/>
      </c>
      <c r="H3617" s="3" t="str">
        <f t="shared" si="285"/>
        <v/>
      </c>
      <c r="I3617" s="33" t="e">
        <f>IF(OR(A3617="",B3617=""),NA(),MAX(0,IF(A3617-B3617=0,SameDayCycleTimeSettingValue,(A3617-B3617) *24)))</f>
        <v>#N/A</v>
      </c>
      <c r="J3617" s="33" t="e">
        <f>IF(OR(A3617="",B3617=""),NA(),MAX(0,IF(A3617-B3617=0,SameDayCycleTimeSettingValue,((A3617-B3617) *24)-(INT((A3617-B3617)) * (24-(FinishHour-StartHour))))))</f>
        <v>#N/A</v>
      </c>
      <c r="K3617" s="3" t="e">
        <f ca="1">IF(OR(A3617&lt;&gt;"",B3617=""),NA(),MAX(0,IF(_xlfn.DAYS(NOW(),B3617)=0,SameDayCycleTimeSettingValue,_xlfn.DAYS(NOW(),B3617))))</f>
        <v>#N/A</v>
      </c>
    </row>
    <row r="3618" spans="1:11" x14ac:dyDescent="0.25">
      <c r="A3618" s="32" t="str">
        <f>IF(AND(TRIM(INDEX(CompletedDateValues,ROW(A3618)))&lt;&gt;"",INDEX(CompletedDateValues,ROW(A3618))&gt;0),INDEX(CompletedDateValues,ROW(A3618)),"")</f>
        <v/>
      </c>
      <c r="B3618" s="32" t="str">
        <f>IF(AND(TRIM(INDEX(StartDateValues,ROW(A3618)))&lt;&gt;"",INDEX(StartDateValues,ROW(A3618))&gt;0),INDEX(StartDateValues,ROW(A3618)),"")</f>
        <v/>
      </c>
      <c r="C3618" s="22" t="str">
        <f t="shared" si="281"/>
        <v/>
      </c>
      <c r="D3618" s="3" t="str">
        <f t="shared" si="282"/>
        <v/>
      </c>
      <c r="E3618" s="3" t="str">
        <f t="shared" si="283"/>
        <v/>
      </c>
      <c r="F3618" s="3" t="str">
        <f t="shared" si="284"/>
        <v/>
      </c>
      <c r="G3618" s="3" t="str">
        <f>IF(A3618="","",IF(HOUR(A3618)&lt;StartHour,StartHour,IF(HOUR(A3618)&gt;FinishHour,FinishHour,HOUR(A3618))))</f>
        <v/>
      </c>
      <c r="H3618" s="3" t="str">
        <f t="shared" si="285"/>
        <v/>
      </c>
      <c r="I3618" s="33" t="e">
        <f>IF(OR(A3618="",B3618=""),NA(),MAX(0,IF(A3618-B3618=0,SameDayCycleTimeSettingValue,(A3618-B3618) *24)))</f>
        <v>#N/A</v>
      </c>
      <c r="J3618" s="33" t="e">
        <f>IF(OR(A3618="",B3618=""),NA(),MAX(0,IF(A3618-B3618=0,SameDayCycleTimeSettingValue,((A3618-B3618) *24)-(INT((A3618-B3618)) * (24-(FinishHour-StartHour))))))</f>
        <v>#N/A</v>
      </c>
      <c r="K3618" s="3" t="e">
        <f ca="1">IF(OR(A3618&lt;&gt;"",B3618=""),NA(),MAX(0,IF(_xlfn.DAYS(NOW(),B3618)=0,SameDayCycleTimeSettingValue,_xlfn.DAYS(NOW(),B3618))))</f>
        <v>#N/A</v>
      </c>
    </row>
    <row r="3619" spans="1:11" x14ac:dyDescent="0.25">
      <c r="A3619" s="32" t="str">
        <f>IF(AND(TRIM(INDEX(CompletedDateValues,ROW(A3619)))&lt;&gt;"",INDEX(CompletedDateValues,ROW(A3619))&gt;0),INDEX(CompletedDateValues,ROW(A3619)),"")</f>
        <v/>
      </c>
      <c r="B3619" s="32" t="str">
        <f>IF(AND(TRIM(INDEX(StartDateValues,ROW(A3619)))&lt;&gt;"",INDEX(StartDateValues,ROW(A3619))&gt;0),INDEX(StartDateValues,ROW(A3619)),"")</f>
        <v/>
      </c>
      <c r="C3619" s="22" t="str">
        <f t="shared" si="281"/>
        <v/>
      </c>
      <c r="D3619" s="3" t="str">
        <f t="shared" si="282"/>
        <v/>
      </c>
      <c r="E3619" s="3" t="str">
        <f t="shared" si="283"/>
        <v/>
      </c>
      <c r="F3619" s="3" t="str">
        <f t="shared" si="284"/>
        <v/>
      </c>
      <c r="G3619" s="3" t="str">
        <f>IF(A3619="","",IF(HOUR(A3619)&lt;StartHour,StartHour,IF(HOUR(A3619)&gt;FinishHour,FinishHour,HOUR(A3619))))</f>
        <v/>
      </c>
      <c r="H3619" s="3" t="str">
        <f t="shared" si="285"/>
        <v/>
      </c>
      <c r="I3619" s="33" t="e">
        <f>IF(OR(A3619="",B3619=""),NA(),MAX(0,IF(A3619-B3619=0,SameDayCycleTimeSettingValue,(A3619-B3619) *24)))</f>
        <v>#N/A</v>
      </c>
      <c r="J3619" s="33" t="e">
        <f>IF(OR(A3619="",B3619=""),NA(),MAX(0,IF(A3619-B3619=0,SameDayCycleTimeSettingValue,((A3619-B3619) *24)-(INT((A3619-B3619)) * (24-(FinishHour-StartHour))))))</f>
        <v>#N/A</v>
      </c>
      <c r="K3619" s="3" t="e">
        <f ca="1">IF(OR(A3619&lt;&gt;"",B3619=""),NA(),MAX(0,IF(_xlfn.DAYS(NOW(),B3619)=0,SameDayCycleTimeSettingValue,_xlfn.DAYS(NOW(),B3619))))</f>
        <v>#N/A</v>
      </c>
    </row>
    <row r="3620" spans="1:11" x14ac:dyDescent="0.25">
      <c r="A3620" s="32" t="str">
        <f>IF(AND(TRIM(INDEX(CompletedDateValues,ROW(A3620)))&lt;&gt;"",INDEX(CompletedDateValues,ROW(A3620))&gt;0),INDEX(CompletedDateValues,ROW(A3620)),"")</f>
        <v/>
      </c>
      <c r="B3620" s="32" t="str">
        <f>IF(AND(TRIM(INDEX(StartDateValues,ROW(A3620)))&lt;&gt;"",INDEX(StartDateValues,ROW(A3620))&gt;0),INDEX(StartDateValues,ROW(A3620)),"")</f>
        <v/>
      </c>
      <c r="C3620" s="22" t="str">
        <f t="shared" si="281"/>
        <v/>
      </c>
      <c r="D3620" s="3" t="str">
        <f t="shared" si="282"/>
        <v/>
      </c>
      <c r="E3620" s="3" t="str">
        <f t="shared" si="283"/>
        <v/>
      </c>
      <c r="F3620" s="3" t="str">
        <f t="shared" si="284"/>
        <v/>
      </c>
      <c r="G3620" s="3" t="str">
        <f>IF(A3620="","",IF(HOUR(A3620)&lt;StartHour,StartHour,IF(HOUR(A3620)&gt;FinishHour,FinishHour,HOUR(A3620))))</f>
        <v/>
      </c>
      <c r="H3620" s="3" t="str">
        <f t="shared" si="285"/>
        <v/>
      </c>
      <c r="I3620" s="33" t="e">
        <f>IF(OR(A3620="",B3620=""),NA(),MAX(0,IF(A3620-B3620=0,SameDayCycleTimeSettingValue,(A3620-B3620) *24)))</f>
        <v>#N/A</v>
      </c>
      <c r="J3620" s="33" t="e">
        <f>IF(OR(A3620="",B3620=""),NA(),MAX(0,IF(A3620-B3620=0,SameDayCycleTimeSettingValue,((A3620-B3620) *24)-(INT((A3620-B3620)) * (24-(FinishHour-StartHour))))))</f>
        <v>#N/A</v>
      </c>
      <c r="K3620" s="3" t="e">
        <f ca="1">IF(OR(A3620&lt;&gt;"",B3620=""),NA(),MAX(0,IF(_xlfn.DAYS(NOW(),B3620)=0,SameDayCycleTimeSettingValue,_xlfn.DAYS(NOW(),B3620))))</f>
        <v>#N/A</v>
      </c>
    </row>
    <row r="3621" spans="1:11" x14ac:dyDescent="0.25">
      <c r="A3621" s="32" t="str">
        <f>IF(AND(TRIM(INDEX(CompletedDateValues,ROW(A3621)))&lt;&gt;"",INDEX(CompletedDateValues,ROW(A3621))&gt;0),INDEX(CompletedDateValues,ROW(A3621)),"")</f>
        <v/>
      </c>
      <c r="B3621" s="32" t="str">
        <f>IF(AND(TRIM(INDEX(StartDateValues,ROW(A3621)))&lt;&gt;"",INDEX(StartDateValues,ROW(A3621))&gt;0),INDEX(StartDateValues,ROW(A3621)),"")</f>
        <v/>
      </c>
      <c r="C3621" s="22" t="str">
        <f t="shared" si="281"/>
        <v/>
      </c>
      <c r="D3621" s="3" t="str">
        <f t="shared" si="282"/>
        <v/>
      </c>
      <c r="E3621" s="3" t="str">
        <f t="shared" si="283"/>
        <v/>
      </c>
      <c r="F3621" s="3" t="str">
        <f t="shared" si="284"/>
        <v/>
      </c>
      <c r="G3621" s="3" t="str">
        <f>IF(A3621="","",IF(HOUR(A3621)&lt;StartHour,StartHour,IF(HOUR(A3621)&gt;FinishHour,FinishHour,HOUR(A3621))))</f>
        <v/>
      </c>
      <c r="H3621" s="3" t="str">
        <f t="shared" si="285"/>
        <v/>
      </c>
      <c r="I3621" s="33" t="e">
        <f>IF(OR(A3621="",B3621=""),NA(),MAX(0,IF(A3621-B3621=0,SameDayCycleTimeSettingValue,(A3621-B3621) *24)))</f>
        <v>#N/A</v>
      </c>
      <c r="J3621" s="33" t="e">
        <f>IF(OR(A3621="",B3621=""),NA(),MAX(0,IF(A3621-B3621=0,SameDayCycleTimeSettingValue,((A3621-B3621) *24)-(INT((A3621-B3621)) * (24-(FinishHour-StartHour))))))</f>
        <v>#N/A</v>
      </c>
      <c r="K3621" s="3" t="e">
        <f ca="1">IF(OR(A3621&lt;&gt;"",B3621=""),NA(),MAX(0,IF(_xlfn.DAYS(NOW(),B3621)=0,SameDayCycleTimeSettingValue,_xlfn.DAYS(NOW(),B3621))))</f>
        <v>#N/A</v>
      </c>
    </row>
    <row r="3622" spans="1:11" x14ac:dyDescent="0.25">
      <c r="A3622" s="32" t="str">
        <f>IF(AND(TRIM(INDEX(CompletedDateValues,ROW(A3622)))&lt;&gt;"",INDEX(CompletedDateValues,ROW(A3622))&gt;0),INDEX(CompletedDateValues,ROW(A3622)),"")</f>
        <v/>
      </c>
      <c r="B3622" s="32" t="str">
        <f>IF(AND(TRIM(INDEX(StartDateValues,ROW(A3622)))&lt;&gt;"",INDEX(StartDateValues,ROW(A3622))&gt;0),INDEX(StartDateValues,ROW(A3622)),"")</f>
        <v/>
      </c>
      <c r="C3622" s="22" t="str">
        <f t="shared" si="281"/>
        <v/>
      </c>
      <c r="D3622" s="3" t="str">
        <f t="shared" si="282"/>
        <v/>
      </c>
      <c r="E3622" s="3" t="str">
        <f t="shared" si="283"/>
        <v/>
      </c>
      <c r="F3622" s="3" t="str">
        <f t="shared" si="284"/>
        <v/>
      </c>
      <c r="G3622" s="3" t="str">
        <f>IF(A3622="","",IF(HOUR(A3622)&lt;StartHour,StartHour,IF(HOUR(A3622)&gt;FinishHour,FinishHour,HOUR(A3622))))</f>
        <v/>
      </c>
      <c r="H3622" s="3" t="str">
        <f t="shared" si="285"/>
        <v/>
      </c>
      <c r="I3622" s="33" t="e">
        <f>IF(OR(A3622="",B3622=""),NA(),MAX(0,IF(A3622-B3622=0,SameDayCycleTimeSettingValue,(A3622-B3622) *24)))</f>
        <v>#N/A</v>
      </c>
      <c r="J3622" s="33" t="e">
        <f>IF(OR(A3622="",B3622=""),NA(),MAX(0,IF(A3622-B3622=0,SameDayCycleTimeSettingValue,((A3622-B3622) *24)-(INT((A3622-B3622)) * (24-(FinishHour-StartHour))))))</f>
        <v>#N/A</v>
      </c>
      <c r="K3622" s="3" t="e">
        <f ca="1">IF(OR(A3622&lt;&gt;"",B3622=""),NA(),MAX(0,IF(_xlfn.DAYS(NOW(),B3622)=0,SameDayCycleTimeSettingValue,_xlfn.DAYS(NOW(),B3622))))</f>
        <v>#N/A</v>
      </c>
    </row>
    <row r="3623" spans="1:11" x14ac:dyDescent="0.25">
      <c r="A3623" s="32" t="str">
        <f>IF(AND(TRIM(INDEX(CompletedDateValues,ROW(A3623)))&lt;&gt;"",INDEX(CompletedDateValues,ROW(A3623))&gt;0),INDEX(CompletedDateValues,ROW(A3623)),"")</f>
        <v/>
      </c>
      <c r="B3623" s="32" t="str">
        <f>IF(AND(TRIM(INDEX(StartDateValues,ROW(A3623)))&lt;&gt;"",INDEX(StartDateValues,ROW(A3623))&gt;0),INDEX(StartDateValues,ROW(A3623)),"")</f>
        <v/>
      </c>
      <c r="C3623" s="22" t="str">
        <f t="shared" si="281"/>
        <v/>
      </c>
      <c r="D3623" s="3" t="str">
        <f t="shared" si="282"/>
        <v/>
      </c>
      <c r="E3623" s="3" t="str">
        <f t="shared" si="283"/>
        <v/>
      </c>
      <c r="F3623" s="3" t="str">
        <f t="shared" si="284"/>
        <v/>
      </c>
      <c r="G3623" s="3" t="str">
        <f>IF(A3623="","",IF(HOUR(A3623)&lt;StartHour,StartHour,IF(HOUR(A3623)&gt;FinishHour,FinishHour,HOUR(A3623))))</f>
        <v/>
      </c>
      <c r="H3623" s="3" t="str">
        <f t="shared" si="285"/>
        <v/>
      </c>
      <c r="I3623" s="33" t="e">
        <f>IF(OR(A3623="",B3623=""),NA(),MAX(0,IF(A3623-B3623=0,SameDayCycleTimeSettingValue,(A3623-B3623) *24)))</f>
        <v>#N/A</v>
      </c>
      <c r="J3623" s="33" t="e">
        <f>IF(OR(A3623="",B3623=""),NA(),MAX(0,IF(A3623-B3623=0,SameDayCycleTimeSettingValue,((A3623-B3623) *24)-(INT((A3623-B3623)) * (24-(FinishHour-StartHour))))))</f>
        <v>#N/A</v>
      </c>
      <c r="K3623" s="3" t="e">
        <f ca="1">IF(OR(A3623&lt;&gt;"",B3623=""),NA(),MAX(0,IF(_xlfn.DAYS(NOW(),B3623)=0,SameDayCycleTimeSettingValue,_xlfn.DAYS(NOW(),B3623))))</f>
        <v>#N/A</v>
      </c>
    </row>
    <row r="3624" spans="1:11" x14ac:dyDescent="0.25">
      <c r="A3624" s="32" t="str">
        <f>IF(AND(TRIM(INDEX(CompletedDateValues,ROW(A3624)))&lt;&gt;"",INDEX(CompletedDateValues,ROW(A3624))&gt;0),INDEX(CompletedDateValues,ROW(A3624)),"")</f>
        <v/>
      </c>
      <c r="B3624" s="32" t="str">
        <f>IF(AND(TRIM(INDEX(StartDateValues,ROW(A3624)))&lt;&gt;"",INDEX(StartDateValues,ROW(A3624))&gt;0),INDEX(StartDateValues,ROW(A3624)),"")</f>
        <v/>
      </c>
      <c r="C3624" s="22" t="str">
        <f t="shared" si="281"/>
        <v/>
      </c>
      <c r="D3624" s="3" t="str">
        <f t="shared" si="282"/>
        <v/>
      </c>
      <c r="E3624" s="3" t="str">
        <f t="shared" si="283"/>
        <v/>
      </c>
      <c r="F3624" s="3" t="str">
        <f t="shared" si="284"/>
        <v/>
      </c>
      <c r="G3624" s="3" t="str">
        <f>IF(A3624="","",IF(HOUR(A3624)&lt;StartHour,StartHour,IF(HOUR(A3624)&gt;FinishHour,FinishHour,HOUR(A3624))))</f>
        <v/>
      </c>
      <c r="H3624" s="3" t="str">
        <f t="shared" si="285"/>
        <v/>
      </c>
      <c r="I3624" s="33" t="e">
        <f>IF(OR(A3624="",B3624=""),NA(),MAX(0,IF(A3624-B3624=0,SameDayCycleTimeSettingValue,(A3624-B3624) *24)))</f>
        <v>#N/A</v>
      </c>
      <c r="J3624" s="33" t="e">
        <f>IF(OR(A3624="",B3624=""),NA(),MAX(0,IF(A3624-B3624=0,SameDayCycleTimeSettingValue,((A3624-B3624) *24)-(INT((A3624-B3624)) * (24-(FinishHour-StartHour))))))</f>
        <v>#N/A</v>
      </c>
      <c r="K3624" s="3" t="e">
        <f ca="1">IF(OR(A3624&lt;&gt;"",B3624=""),NA(),MAX(0,IF(_xlfn.DAYS(NOW(),B3624)=0,SameDayCycleTimeSettingValue,_xlfn.DAYS(NOW(),B3624))))</f>
        <v>#N/A</v>
      </c>
    </row>
    <row r="3625" spans="1:11" x14ac:dyDescent="0.25">
      <c r="A3625" s="32" t="str">
        <f>IF(AND(TRIM(INDEX(CompletedDateValues,ROW(A3625)))&lt;&gt;"",INDEX(CompletedDateValues,ROW(A3625))&gt;0),INDEX(CompletedDateValues,ROW(A3625)),"")</f>
        <v/>
      </c>
      <c r="B3625" s="32" t="str">
        <f>IF(AND(TRIM(INDEX(StartDateValues,ROW(A3625)))&lt;&gt;"",INDEX(StartDateValues,ROW(A3625))&gt;0),INDEX(StartDateValues,ROW(A3625)),"")</f>
        <v/>
      </c>
      <c r="C3625" s="22" t="str">
        <f t="shared" si="281"/>
        <v/>
      </c>
      <c r="D3625" s="3" t="str">
        <f t="shared" si="282"/>
        <v/>
      </c>
      <c r="E3625" s="3" t="str">
        <f t="shared" si="283"/>
        <v/>
      </c>
      <c r="F3625" s="3" t="str">
        <f t="shared" si="284"/>
        <v/>
      </c>
      <c r="G3625" s="3" t="str">
        <f>IF(A3625="","",IF(HOUR(A3625)&lt;StartHour,StartHour,IF(HOUR(A3625)&gt;FinishHour,FinishHour,HOUR(A3625))))</f>
        <v/>
      </c>
      <c r="H3625" s="3" t="str">
        <f t="shared" si="285"/>
        <v/>
      </c>
      <c r="I3625" s="33" t="e">
        <f>IF(OR(A3625="",B3625=""),NA(),MAX(0,IF(A3625-B3625=0,SameDayCycleTimeSettingValue,(A3625-B3625) *24)))</f>
        <v>#N/A</v>
      </c>
      <c r="J3625" s="33" t="e">
        <f>IF(OR(A3625="",B3625=""),NA(),MAX(0,IF(A3625-B3625=0,SameDayCycleTimeSettingValue,((A3625-B3625) *24)-(INT((A3625-B3625)) * (24-(FinishHour-StartHour))))))</f>
        <v>#N/A</v>
      </c>
      <c r="K3625" s="3" t="e">
        <f ca="1">IF(OR(A3625&lt;&gt;"",B3625=""),NA(),MAX(0,IF(_xlfn.DAYS(NOW(),B3625)=0,SameDayCycleTimeSettingValue,_xlfn.DAYS(NOW(),B3625))))</f>
        <v>#N/A</v>
      </c>
    </row>
    <row r="3626" spans="1:11" x14ac:dyDescent="0.25">
      <c r="A3626" s="32" t="str">
        <f>IF(AND(TRIM(INDEX(CompletedDateValues,ROW(A3626)))&lt;&gt;"",INDEX(CompletedDateValues,ROW(A3626))&gt;0),INDEX(CompletedDateValues,ROW(A3626)),"")</f>
        <v/>
      </c>
      <c r="B3626" s="32" t="str">
        <f>IF(AND(TRIM(INDEX(StartDateValues,ROW(A3626)))&lt;&gt;"",INDEX(StartDateValues,ROW(A3626))&gt;0),INDEX(StartDateValues,ROW(A3626)),"")</f>
        <v/>
      </c>
      <c r="C3626" s="22" t="str">
        <f t="shared" si="281"/>
        <v/>
      </c>
      <c r="D3626" s="3" t="str">
        <f t="shared" si="282"/>
        <v/>
      </c>
      <c r="E3626" s="3" t="str">
        <f t="shared" si="283"/>
        <v/>
      </c>
      <c r="F3626" s="3" t="str">
        <f t="shared" si="284"/>
        <v/>
      </c>
      <c r="G3626" s="3" t="str">
        <f>IF(A3626="","",IF(HOUR(A3626)&lt;StartHour,StartHour,IF(HOUR(A3626)&gt;FinishHour,FinishHour,HOUR(A3626))))</f>
        <v/>
      </c>
      <c r="H3626" s="3" t="str">
        <f t="shared" si="285"/>
        <v/>
      </c>
      <c r="I3626" s="33" t="e">
        <f>IF(OR(A3626="",B3626=""),NA(),MAX(0,IF(A3626-B3626=0,SameDayCycleTimeSettingValue,(A3626-B3626) *24)))</f>
        <v>#N/A</v>
      </c>
      <c r="J3626" s="33" t="e">
        <f>IF(OR(A3626="",B3626=""),NA(),MAX(0,IF(A3626-B3626=0,SameDayCycleTimeSettingValue,((A3626-B3626) *24)-(INT((A3626-B3626)) * (24-(FinishHour-StartHour))))))</f>
        <v>#N/A</v>
      </c>
      <c r="K3626" s="3" t="e">
        <f ca="1">IF(OR(A3626&lt;&gt;"",B3626=""),NA(),MAX(0,IF(_xlfn.DAYS(NOW(),B3626)=0,SameDayCycleTimeSettingValue,_xlfn.DAYS(NOW(),B3626))))</f>
        <v>#N/A</v>
      </c>
    </row>
    <row r="3627" spans="1:11" x14ac:dyDescent="0.25">
      <c r="A3627" s="32" t="str">
        <f>IF(AND(TRIM(INDEX(CompletedDateValues,ROW(A3627)))&lt;&gt;"",INDEX(CompletedDateValues,ROW(A3627))&gt;0),INDEX(CompletedDateValues,ROW(A3627)),"")</f>
        <v/>
      </c>
      <c r="B3627" s="32" t="str">
        <f>IF(AND(TRIM(INDEX(StartDateValues,ROW(A3627)))&lt;&gt;"",INDEX(StartDateValues,ROW(A3627))&gt;0),INDEX(StartDateValues,ROW(A3627)),"")</f>
        <v/>
      </c>
      <c r="C3627" s="22" t="str">
        <f t="shared" si="281"/>
        <v/>
      </c>
      <c r="D3627" s="3" t="str">
        <f t="shared" si="282"/>
        <v/>
      </c>
      <c r="E3627" s="3" t="str">
        <f t="shared" si="283"/>
        <v/>
      </c>
      <c r="F3627" s="3" t="str">
        <f t="shared" si="284"/>
        <v/>
      </c>
      <c r="G3627" s="3" t="str">
        <f>IF(A3627="","",IF(HOUR(A3627)&lt;StartHour,StartHour,IF(HOUR(A3627)&gt;FinishHour,FinishHour,HOUR(A3627))))</f>
        <v/>
      </c>
      <c r="H3627" s="3" t="str">
        <f t="shared" si="285"/>
        <v/>
      </c>
      <c r="I3627" s="33" t="e">
        <f>IF(OR(A3627="",B3627=""),NA(),MAX(0,IF(A3627-B3627=0,SameDayCycleTimeSettingValue,(A3627-B3627) *24)))</f>
        <v>#N/A</v>
      </c>
      <c r="J3627" s="33" t="e">
        <f>IF(OR(A3627="",B3627=""),NA(),MAX(0,IF(A3627-B3627=0,SameDayCycleTimeSettingValue,((A3627-B3627) *24)-(INT((A3627-B3627)) * (24-(FinishHour-StartHour))))))</f>
        <v>#N/A</v>
      </c>
      <c r="K3627" s="3" t="e">
        <f ca="1">IF(OR(A3627&lt;&gt;"",B3627=""),NA(),MAX(0,IF(_xlfn.DAYS(NOW(),B3627)=0,SameDayCycleTimeSettingValue,_xlfn.DAYS(NOW(),B3627))))</f>
        <v>#N/A</v>
      </c>
    </row>
    <row r="3628" spans="1:11" x14ac:dyDescent="0.25">
      <c r="A3628" s="32" t="str">
        <f>IF(AND(TRIM(INDEX(CompletedDateValues,ROW(A3628)))&lt;&gt;"",INDEX(CompletedDateValues,ROW(A3628))&gt;0),INDEX(CompletedDateValues,ROW(A3628)),"")</f>
        <v/>
      </c>
      <c r="B3628" s="32" t="str">
        <f>IF(AND(TRIM(INDEX(StartDateValues,ROW(A3628)))&lt;&gt;"",INDEX(StartDateValues,ROW(A3628))&gt;0),INDEX(StartDateValues,ROW(A3628)),"")</f>
        <v/>
      </c>
      <c r="C3628" s="22" t="str">
        <f t="shared" si="281"/>
        <v/>
      </c>
      <c r="D3628" s="3" t="str">
        <f t="shared" si="282"/>
        <v/>
      </c>
      <c r="E3628" s="3" t="str">
        <f t="shared" si="283"/>
        <v/>
      </c>
      <c r="F3628" s="3" t="str">
        <f t="shared" si="284"/>
        <v/>
      </c>
      <c r="G3628" s="3" t="str">
        <f>IF(A3628="","",IF(HOUR(A3628)&lt;StartHour,StartHour,IF(HOUR(A3628)&gt;FinishHour,FinishHour,HOUR(A3628))))</f>
        <v/>
      </c>
      <c r="H3628" s="3" t="str">
        <f t="shared" si="285"/>
        <v/>
      </c>
      <c r="I3628" s="33" t="e">
        <f>IF(OR(A3628="",B3628=""),NA(),MAX(0,IF(A3628-B3628=0,SameDayCycleTimeSettingValue,(A3628-B3628) *24)))</f>
        <v>#N/A</v>
      </c>
      <c r="J3628" s="33" t="e">
        <f>IF(OR(A3628="",B3628=""),NA(),MAX(0,IF(A3628-B3628=0,SameDayCycleTimeSettingValue,((A3628-B3628) *24)-(INT((A3628-B3628)) * (24-(FinishHour-StartHour))))))</f>
        <v>#N/A</v>
      </c>
      <c r="K3628" s="3" t="e">
        <f ca="1">IF(OR(A3628&lt;&gt;"",B3628=""),NA(),MAX(0,IF(_xlfn.DAYS(NOW(),B3628)=0,SameDayCycleTimeSettingValue,_xlfn.DAYS(NOW(),B3628))))</f>
        <v>#N/A</v>
      </c>
    </row>
    <row r="3629" spans="1:11" x14ac:dyDescent="0.25">
      <c r="A3629" s="32" t="str">
        <f>IF(AND(TRIM(INDEX(CompletedDateValues,ROW(A3629)))&lt;&gt;"",INDEX(CompletedDateValues,ROW(A3629))&gt;0),INDEX(CompletedDateValues,ROW(A3629)),"")</f>
        <v/>
      </c>
      <c r="B3629" s="32" t="str">
        <f>IF(AND(TRIM(INDEX(StartDateValues,ROW(A3629)))&lt;&gt;"",INDEX(StartDateValues,ROW(A3629))&gt;0),INDEX(StartDateValues,ROW(A3629)),"")</f>
        <v/>
      </c>
      <c r="C3629" s="22" t="str">
        <f t="shared" si="281"/>
        <v/>
      </c>
      <c r="D3629" s="3" t="str">
        <f t="shared" si="282"/>
        <v/>
      </c>
      <c r="E3629" s="3" t="str">
        <f t="shared" si="283"/>
        <v/>
      </c>
      <c r="F3629" s="3" t="str">
        <f t="shared" si="284"/>
        <v/>
      </c>
      <c r="G3629" s="3" t="str">
        <f>IF(A3629="","",IF(HOUR(A3629)&lt;StartHour,StartHour,IF(HOUR(A3629)&gt;FinishHour,FinishHour,HOUR(A3629))))</f>
        <v/>
      </c>
      <c r="H3629" s="3" t="str">
        <f t="shared" si="285"/>
        <v/>
      </c>
      <c r="I3629" s="33" t="e">
        <f>IF(OR(A3629="",B3629=""),NA(),MAX(0,IF(A3629-B3629=0,SameDayCycleTimeSettingValue,(A3629-B3629) *24)))</f>
        <v>#N/A</v>
      </c>
      <c r="J3629" s="33" t="e">
        <f>IF(OR(A3629="",B3629=""),NA(),MAX(0,IF(A3629-B3629=0,SameDayCycleTimeSettingValue,((A3629-B3629) *24)-(INT((A3629-B3629)) * (24-(FinishHour-StartHour))))))</f>
        <v>#N/A</v>
      </c>
      <c r="K3629" s="3" t="e">
        <f ca="1">IF(OR(A3629&lt;&gt;"",B3629=""),NA(),MAX(0,IF(_xlfn.DAYS(NOW(),B3629)=0,SameDayCycleTimeSettingValue,_xlfn.DAYS(NOW(),B3629))))</f>
        <v>#N/A</v>
      </c>
    </row>
    <row r="3630" spans="1:11" x14ac:dyDescent="0.25">
      <c r="A3630" s="32" t="str">
        <f>IF(AND(TRIM(INDEX(CompletedDateValues,ROW(A3630)))&lt;&gt;"",INDEX(CompletedDateValues,ROW(A3630))&gt;0),INDEX(CompletedDateValues,ROW(A3630)),"")</f>
        <v/>
      </c>
      <c r="B3630" s="32" t="str">
        <f>IF(AND(TRIM(INDEX(StartDateValues,ROW(A3630)))&lt;&gt;"",INDEX(StartDateValues,ROW(A3630))&gt;0),INDEX(StartDateValues,ROW(A3630)),"")</f>
        <v/>
      </c>
      <c r="C3630" s="22" t="str">
        <f t="shared" si="281"/>
        <v/>
      </c>
      <c r="D3630" s="3" t="str">
        <f t="shared" si="282"/>
        <v/>
      </c>
      <c r="E3630" s="3" t="str">
        <f t="shared" si="283"/>
        <v/>
      </c>
      <c r="F3630" s="3" t="str">
        <f t="shared" si="284"/>
        <v/>
      </c>
      <c r="G3630" s="3" t="str">
        <f>IF(A3630="","",IF(HOUR(A3630)&lt;StartHour,StartHour,IF(HOUR(A3630)&gt;FinishHour,FinishHour,HOUR(A3630))))</f>
        <v/>
      </c>
      <c r="H3630" s="3" t="str">
        <f t="shared" si="285"/>
        <v/>
      </c>
      <c r="I3630" s="33" t="e">
        <f>IF(OR(A3630="",B3630=""),NA(),MAX(0,IF(A3630-B3630=0,SameDayCycleTimeSettingValue,(A3630-B3630) *24)))</f>
        <v>#N/A</v>
      </c>
      <c r="J3630" s="33" t="e">
        <f>IF(OR(A3630="",B3630=""),NA(),MAX(0,IF(A3630-B3630=0,SameDayCycleTimeSettingValue,((A3630-B3630) *24)-(INT((A3630-B3630)) * (24-(FinishHour-StartHour))))))</f>
        <v>#N/A</v>
      </c>
      <c r="K3630" s="3" t="e">
        <f ca="1">IF(OR(A3630&lt;&gt;"",B3630=""),NA(),MAX(0,IF(_xlfn.DAYS(NOW(),B3630)=0,SameDayCycleTimeSettingValue,_xlfn.DAYS(NOW(),B3630))))</f>
        <v>#N/A</v>
      </c>
    </row>
    <row r="3631" spans="1:11" x14ac:dyDescent="0.25">
      <c r="A3631" s="32" t="str">
        <f>IF(AND(TRIM(INDEX(CompletedDateValues,ROW(A3631)))&lt;&gt;"",INDEX(CompletedDateValues,ROW(A3631))&gt;0),INDEX(CompletedDateValues,ROW(A3631)),"")</f>
        <v/>
      </c>
      <c r="B3631" s="32" t="str">
        <f>IF(AND(TRIM(INDEX(StartDateValues,ROW(A3631)))&lt;&gt;"",INDEX(StartDateValues,ROW(A3631))&gt;0),INDEX(StartDateValues,ROW(A3631)),"")</f>
        <v/>
      </c>
      <c r="C3631" s="22" t="str">
        <f t="shared" si="281"/>
        <v/>
      </c>
      <c r="D3631" s="3" t="str">
        <f t="shared" si="282"/>
        <v/>
      </c>
      <c r="E3631" s="3" t="str">
        <f t="shared" si="283"/>
        <v/>
      </c>
      <c r="F3631" s="3" t="str">
        <f t="shared" si="284"/>
        <v/>
      </c>
      <c r="G3631" s="3" t="str">
        <f>IF(A3631="","",IF(HOUR(A3631)&lt;StartHour,StartHour,IF(HOUR(A3631)&gt;FinishHour,FinishHour,HOUR(A3631))))</f>
        <v/>
      </c>
      <c r="H3631" s="3" t="str">
        <f t="shared" si="285"/>
        <v/>
      </c>
      <c r="I3631" s="33" t="e">
        <f>IF(OR(A3631="",B3631=""),NA(),MAX(0,IF(A3631-B3631=0,SameDayCycleTimeSettingValue,(A3631-B3631) *24)))</f>
        <v>#N/A</v>
      </c>
      <c r="J3631" s="33" t="e">
        <f>IF(OR(A3631="",B3631=""),NA(),MAX(0,IF(A3631-B3631=0,SameDayCycleTimeSettingValue,((A3631-B3631) *24)-(INT((A3631-B3631)) * (24-(FinishHour-StartHour))))))</f>
        <v>#N/A</v>
      </c>
      <c r="K3631" s="3" t="e">
        <f ca="1">IF(OR(A3631&lt;&gt;"",B3631=""),NA(),MAX(0,IF(_xlfn.DAYS(NOW(),B3631)=0,SameDayCycleTimeSettingValue,_xlfn.DAYS(NOW(),B3631))))</f>
        <v>#N/A</v>
      </c>
    </row>
    <row r="3632" spans="1:11" x14ac:dyDescent="0.25">
      <c r="A3632" s="32" t="str">
        <f>IF(AND(TRIM(INDEX(CompletedDateValues,ROW(A3632)))&lt;&gt;"",INDEX(CompletedDateValues,ROW(A3632))&gt;0),INDEX(CompletedDateValues,ROW(A3632)),"")</f>
        <v/>
      </c>
      <c r="B3632" s="32" t="str">
        <f>IF(AND(TRIM(INDEX(StartDateValues,ROW(A3632)))&lt;&gt;"",INDEX(StartDateValues,ROW(A3632))&gt;0),INDEX(StartDateValues,ROW(A3632)),"")</f>
        <v/>
      </c>
      <c r="C3632" s="22" t="str">
        <f t="shared" si="281"/>
        <v/>
      </c>
      <c r="D3632" s="3" t="str">
        <f t="shared" si="282"/>
        <v/>
      </c>
      <c r="E3632" s="3" t="str">
        <f t="shared" si="283"/>
        <v/>
      </c>
      <c r="F3632" s="3" t="str">
        <f t="shared" si="284"/>
        <v/>
      </c>
      <c r="G3632" s="3" t="str">
        <f>IF(A3632="","",IF(HOUR(A3632)&lt;StartHour,StartHour,IF(HOUR(A3632)&gt;FinishHour,FinishHour,HOUR(A3632))))</f>
        <v/>
      </c>
      <c r="H3632" s="3" t="str">
        <f t="shared" si="285"/>
        <v/>
      </c>
      <c r="I3632" s="33" t="e">
        <f>IF(OR(A3632="",B3632=""),NA(),MAX(0,IF(A3632-B3632=0,SameDayCycleTimeSettingValue,(A3632-B3632) *24)))</f>
        <v>#N/A</v>
      </c>
      <c r="J3632" s="33" t="e">
        <f>IF(OR(A3632="",B3632=""),NA(),MAX(0,IF(A3632-B3632=0,SameDayCycleTimeSettingValue,((A3632-B3632) *24)-(INT((A3632-B3632)) * (24-(FinishHour-StartHour))))))</f>
        <v>#N/A</v>
      </c>
      <c r="K3632" s="3" t="e">
        <f ca="1">IF(OR(A3632&lt;&gt;"",B3632=""),NA(),MAX(0,IF(_xlfn.DAYS(NOW(),B3632)=0,SameDayCycleTimeSettingValue,_xlfn.DAYS(NOW(),B3632))))</f>
        <v>#N/A</v>
      </c>
    </row>
    <row r="3633" spans="1:11" x14ac:dyDescent="0.25">
      <c r="A3633" s="32" t="str">
        <f>IF(AND(TRIM(INDEX(CompletedDateValues,ROW(A3633)))&lt;&gt;"",INDEX(CompletedDateValues,ROW(A3633))&gt;0),INDEX(CompletedDateValues,ROW(A3633)),"")</f>
        <v/>
      </c>
      <c r="B3633" s="32" t="str">
        <f>IF(AND(TRIM(INDEX(StartDateValues,ROW(A3633)))&lt;&gt;"",INDEX(StartDateValues,ROW(A3633))&gt;0),INDEX(StartDateValues,ROW(A3633)),"")</f>
        <v/>
      </c>
      <c r="C3633" s="22" t="str">
        <f t="shared" si="281"/>
        <v/>
      </c>
      <c r="D3633" s="3" t="str">
        <f t="shared" si="282"/>
        <v/>
      </c>
      <c r="E3633" s="3" t="str">
        <f t="shared" si="283"/>
        <v/>
      </c>
      <c r="F3633" s="3" t="str">
        <f t="shared" si="284"/>
        <v/>
      </c>
      <c r="G3633" s="3" t="str">
        <f>IF(A3633="","",IF(HOUR(A3633)&lt;StartHour,StartHour,IF(HOUR(A3633)&gt;FinishHour,FinishHour,HOUR(A3633))))</f>
        <v/>
      </c>
      <c r="H3633" s="3" t="str">
        <f t="shared" si="285"/>
        <v/>
      </c>
      <c r="I3633" s="33" t="e">
        <f>IF(OR(A3633="",B3633=""),NA(),MAX(0,IF(A3633-B3633=0,SameDayCycleTimeSettingValue,(A3633-B3633) *24)))</f>
        <v>#N/A</v>
      </c>
      <c r="J3633" s="33" t="e">
        <f>IF(OR(A3633="",B3633=""),NA(),MAX(0,IF(A3633-B3633=0,SameDayCycleTimeSettingValue,((A3633-B3633) *24)-(INT((A3633-B3633)) * (24-(FinishHour-StartHour))))))</f>
        <v>#N/A</v>
      </c>
      <c r="K3633" s="3" t="e">
        <f ca="1">IF(OR(A3633&lt;&gt;"",B3633=""),NA(),MAX(0,IF(_xlfn.DAYS(NOW(),B3633)=0,SameDayCycleTimeSettingValue,_xlfn.DAYS(NOW(),B3633))))</f>
        <v>#N/A</v>
      </c>
    </row>
    <row r="3634" spans="1:11" x14ac:dyDescent="0.25">
      <c r="A3634" s="32" t="str">
        <f>IF(AND(TRIM(INDEX(CompletedDateValues,ROW(A3634)))&lt;&gt;"",INDEX(CompletedDateValues,ROW(A3634))&gt;0),INDEX(CompletedDateValues,ROW(A3634)),"")</f>
        <v/>
      </c>
      <c r="B3634" s="32" t="str">
        <f>IF(AND(TRIM(INDEX(StartDateValues,ROW(A3634)))&lt;&gt;"",INDEX(StartDateValues,ROW(A3634))&gt;0),INDEX(StartDateValues,ROW(A3634)),"")</f>
        <v/>
      </c>
      <c r="C3634" s="22" t="str">
        <f t="shared" si="281"/>
        <v/>
      </c>
      <c r="D3634" s="3" t="str">
        <f t="shared" si="282"/>
        <v/>
      </c>
      <c r="E3634" s="3" t="str">
        <f t="shared" si="283"/>
        <v/>
      </c>
      <c r="F3634" s="3" t="str">
        <f t="shared" si="284"/>
        <v/>
      </c>
      <c r="G3634" s="3" t="str">
        <f>IF(A3634="","",IF(HOUR(A3634)&lt;StartHour,StartHour,IF(HOUR(A3634)&gt;FinishHour,FinishHour,HOUR(A3634))))</f>
        <v/>
      </c>
      <c r="H3634" s="3" t="str">
        <f t="shared" si="285"/>
        <v/>
      </c>
      <c r="I3634" s="33" t="e">
        <f>IF(OR(A3634="",B3634=""),NA(),MAX(0,IF(A3634-B3634=0,SameDayCycleTimeSettingValue,(A3634-B3634) *24)))</f>
        <v>#N/A</v>
      </c>
      <c r="J3634" s="33" t="e">
        <f>IF(OR(A3634="",B3634=""),NA(),MAX(0,IF(A3634-B3634=0,SameDayCycleTimeSettingValue,((A3634-B3634) *24)-(INT((A3634-B3634)) * (24-(FinishHour-StartHour))))))</f>
        <v>#N/A</v>
      </c>
      <c r="K3634" s="3" t="e">
        <f ca="1">IF(OR(A3634&lt;&gt;"",B3634=""),NA(),MAX(0,IF(_xlfn.DAYS(NOW(),B3634)=0,SameDayCycleTimeSettingValue,_xlfn.DAYS(NOW(),B3634))))</f>
        <v>#N/A</v>
      </c>
    </row>
    <row r="3635" spans="1:11" x14ac:dyDescent="0.25">
      <c r="A3635" s="32" t="str">
        <f>IF(AND(TRIM(INDEX(CompletedDateValues,ROW(A3635)))&lt;&gt;"",INDEX(CompletedDateValues,ROW(A3635))&gt;0),INDEX(CompletedDateValues,ROW(A3635)),"")</f>
        <v/>
      </c>
      <c r="B3635" s="32" t="str">
        <f>IF(AND(TRIM(INDEX(StartDateValues,ROW(A3635)))&lt;&gt;"",INDEX(StartDateValues,ROW(A3635))&gt;0),INDEX(StartDateValues,ROW(A3635)),"")</f>
        <v/>
      </c>
      <c r="C3635" s="22" t="str">
        <f t="shared" si="281"/>
        <v/>
      </c>
      <c r="D3635" s="3" t="str">
        <f t="shared" si="282"/>
        <v/>
      </c>
      <c r="E3635" s="3" t="str">
        <f t="shared" si="283"/>
        <v/>
      </c>
      <c r="F3635" s="3" t="str">
        <f t="shared" si="284"/>
        <v/>
      </c>
      <c r="G3635" s="3" t="str">
        <f>IF(A3635="","",IF(HOUR(A3635)&lt;StartHour,StartHour,IF(HOUR(A3635)&gt;FinishHour,FinishHour,HOUR(A3635))))</f>
        <v/>
      </c>
      <c r="H3635" s="3" t="str">
        <f t="shared" si="285"/>
        <v/>
      </c>
      <c r="I3635" s="33" t="e">
        <f>IF(OR(A3635="",B3635=""),NA(),MAX(0,IF(A3635-B3635=0,SameDayCycleTimeSettingValue,(A3635-B3635) *24)))</f>
        <v>#N/A</v>
      </c>
      <c r="J3635" s="33" t="e">
        <f>IF(OR(A3635="",B3635=""),NA(),MAX(0,IF(A3635-B3635=0,SameDayCycleTimeSettingValue,((A3635-B3635) *24)-(INT((A3635-B3635)) * (24-(FinishHour-StartHour))))))</f>
        <v>#N/A</v>
      </c>
      <c r="K3635" s="3" t="e">
        <f ca="1">IF(OR(A3635&lt;&gt;"",B3635=""),NA(),MAX(0,IF(_xlfn.DAYS(NOW(),B3635)=0,SameDayCycleTimeSettingValue,_xlfn.DAYS(NOW(),B3635))))</f>
        <v>#N/A</v>
      </c>
    </row>
    <row r="3636" spans="1:11" x14ac:dyDescent="0.25">
      <c r="A3636" s="32" t="str">
        <f>IF(AND(TRIM(INDEX(CompletedDateValues,ROW(A3636)))&lt;&gt;"",INDEX(CompletedDateValues,ROW(A3636))&gt;0),INDEX(CompletedDateValues,ROW(A3636)),"")</f>
        <v/>
      </c>
      <c r="B3636" s="32" t="str">
        <f>IF(AND(TRIM(INDEX(StartDateValues,ROW(A3636)))&lt;&gt;"",INDEX(StartDateValues,ROW(A3636))&gt;0),INDEX(StartDateValues,ROW(A3636)),"")</f>
        <v/>
      </c>
      <c r="C3636" s="22" t="str">
        <f t="shared" si="281"/>
        <v/>
      </c>
      <c r="D3636" s="3" t="str">
        <f t="shared" si="282"/>
        <v/>
      </c>
      <c r="E3636" s="3" t="str">
        <f t="shared" si="283"/>
        <v/>
      </c>
      <c r="F3636" s="3" t="str">
        <f t="shared" si="284"/>
        <v/>
      </c>
      <c r="G3636" s="3" t="str">
        <f>IF(A3636="","",IF(HOUR(A3636)&lt;StartHour,StartHour,IF(HOUR(A3636)&gt;FinishHour,FinishHour,HOUR(A3636))))</f>
        <v/>
      </c>
      <c r="H3636" s="3" t="str">
        <f t="shared" si="285"/>
        <v/>
      </c>
      <c r="I3636" s="33" t="e">
        <f>IF(OR(A3636="",B3636=""),NA(),MAX(0,IF(A3636-B3636=0,SameDayCycleTimeSettingValue,(A3636-B3636) *24)))</f>
        <v>#N/A</v>
      </c>
      <c r="J3636" s="33" t="e">
        <f>IF(OR(A3636="",B3636=""),NA(),MAX(0,IF(A3636-B3636=0,SameDayCycleTimeSettingValue,((A3636-B3636) *24)-(INT((A3636-B3636)) * (24-(FinishHour-StartHour))))))</f>
        <v>#N/A</v>
      </c>
      <c r="K3636" s="3" t="e">
        <f ca="1">IF(OR(A3636&lt;&gt;"",B3636=""),NA(),MAX(0,IF(_xlfn.DAYS(NOW(),B3636)=0,SameDayCycleTimeSettingValue,_xlfn.DAYS(NOW(),B3636))))</f>
        <v>#N/A</v>
      </c>
    </row>
    <row r="3637" spans="1:11" x14ac:dyDescent="0.25">
      <c r="A3637" s="32" t="str">
        <f>IF(AND(TRIM(INDEX(CompletedDateValues,ROW(A3637)))&lt;&gt;"",INDEX(CompletedDateValues,ROW(A3637))&gt;0),INDEX(CompletedDateValues,ROW(A3637)),"")</f>
        <v/>
      </c>
      <c r="B3637" s="32" t="str">
        <f>IF(AND(TRIM(INDEX(StartDateValues,ROW(A3637)))&lt;&gt;"",INDEX(StartDateValues,ROW(A3637))&gt;0),INDEX(StartDateValues,ROW(A3637)),"")</f>
        <v/>
      </c>
      <c r="C3637" s="22" t="str">
        <f t="shared" si="281"/>
        <v/>
      </c>
      <c r="D3637" s="3" t="str">
        <f t="shared" si="282"/>
        <v/>
      </c>
      <c r="E3637" s="3" t="str">
        <f t="shared" si="283"/>
        <v/>
      </c>
      <c r="F3637" s="3" t="str">
        <f t="shared" si="284"/>
        <v/>
      </c>
      <c r="G3637" s="3" t="str">
        <f>IF(A3637="","",IF(HOUR(A3637)&lt;StartHour,StartHour,IF(HOUR(A3637)&gt;FinishHour,FinishHour,HOUR(A3637))))</f>
        <v/>
      </c>
      <c r="H3637" s="3" t="str">
        <f t="shared" si="285"/>
        <v/>
      </c>
      <c r="I3637" s="33" t="e">
        <f>IF(OR(A3637="",B3637=""),NA(),MAX(0,IF(A3637-B3637=0,SameDayCycleTimeSettingValue,(A3637-B3637) *24)))</f>
        <v>#N/A</v>
      </c>
      <c r="J3637" s="33" t="e">
        <f>IF(OR(A3637="",B3637=""),NA(),MAX(0,IF(A3637-B3637=0,SameDayCycleTimeSettingValue,((A3637-B3637) *24)-(INT((A3637-B3637)) * (24-(FinishHour-StartHour))))))</f>
        <v>#N/A</v>
      </c>
      <c r="K3637" s="3" t="e">
        <f ca="1">IF(OR(A3637&lt;&gt;"",B3637=""),NA(),MAX(0,IF(_xlfn.DAYS(NOW(),B3637)=0,SameDayCycleTimeSettingValue,_xlfn.DAYS(NOW(),B3637))))</f>
        <v>#N/A</v>
      </c>
    </row>
    <row r="3638" spans="1:11" x14ac:dyDescent="0.25">
      <c r="A3638" s="32" t="str">
        <f>IF(AND(TRIM(INDEX(CompletedDateValues,ROW(A3638)))&lt;&gt;"",INDEX(CompletedDateValues,ROW(A3638))&gt;0),INDEX(CompletedDateValues,ROW(A3638)),"")</f>
        <v/>
      </c>
      <c r="B3638" s="32" t="str">
        <f>IF(AND(TRIM(INDEX(StartDateValues,ROW(A3638)))&lt;&gt;"",INDEX(StartDateValues,ROW(A3638))&gt;0),INDEX(StartDateValues,ROW(A3638)),"")</f>
        <v/>
      </c>
      <c r="C3638" s="22" t="str">
        <f t="shared" si="281"/>
        <v/>
      </c>
      <c r="D3638" s="3" t="str">
        <f t="shared" si="282"/>
        <v/>
      </c>
      <c r="E3638" s="3" t="str">
        <f t="shared" si="283"/>
        <v/>
      </c>
      <c r="F3638" s="3" t="str">
        <f t="shared" si="284"/>
        <v/>
      </c>
      <c r="G3638" s="3" t="str">
        <f>IF(A3638="","",IF(HOUR(A3638)&lt;StartHour,StartHour,IF(HOUR(A3638)&gt;FinishHour,FinishHour,HOUR(A3638))))</f>
        <v/>
      </c>
      <c r="H3638" s="3" t="str">
        <f t="shared" si="285"/>
        <v/>
      </c>
      <c r="I3638" s="33" t="e">
        <f>IF(OR(A3638="",B3638=""),NA(),MAX(0,IF(A3638-B3638=0,SameDayCycleTimeSettingValue,(A3638-B3638) *24)))</f>
        <v>#N/A</v>
      </c>
      <c r="J3638" s="33" t="e">
        <f>IF(OR(A3638="",B3638=""),NA(),MAX(0,IF(A3638-B3638=0,SameDayCycleTimeSettingValue,((A3638-B3638) *24)-(INT((A3638-B3638)) * (24-(FinishHour-StartHour))))))</f>
        <v>#N/A</v>
      </c>
      <c r="K3638" s="3" t="e">
        <f ca="1">IF(OR(A3638&lt;&gt;"",B3638=""),NA(),MAX(0,IF(_xlfn.DAYS(NOW(),B3638)=0,SameDayCycleTimeSettingValue,_xlfn.DAYS(NOW(),B3638))))</f>
        <v>#N/A</v>
      </c>
    </row>
    <row r="3639" spans="1:11" x14ac:dyDescent="0.25">
      <c r="A3639" s="32" t="str">
        <f>IF(AND(TRIM(INDEX(CompletedDateValues,ROW(A3639)))&lt;&gt;"",INDEX(CompletedDateValues,ROW(A3639))&gt;0),INDEX(CompletedDateValues,ROW(A3639)),"")</f>
        <v/>
      </c>
      <c r="B3639" s="32" t="str">
        <f>IF(AND(TRIM(INDEX(StartDateValues,ROW(A3639)))&lt;&gt;"",INDEX(StartDateValues,ROW(A3639))&gt;0),INDEX(StartDateValues,ROW(A3639)),"")</f>
        <v/>
      </c>
      <c r="C3639" s="22" t="str">
        <f t="shared" si="281"/>
        <v/>
      </c>
      <c r="D3639" s="3" t="str">
        <f t="shared" si="282"/>
        <v/>
      </c>
      <c r="E3639" s="3" t="str">
        <f t="shared" si="283"/>
        <v/>
      </c>
      <c r="F3639" s="3" t="str">
        <f t="shared" si="284"/>
        <v/>
      </c>
      <c r="G3639" s="3" t="str">
        <f>IF(A3639="","",IF(HOUR(A3639)&lt;StartHour,StartHour,IF(HOUR(A3639)&gt;FinishHour,FinishHour,HOUR(A3639))))</f>
        <v/>
      </c>
      <c r="H3639" s="3" t="str">
        <f t="shared" si="285"/>
        <v/>
      </c>
      <c r="I3639" s="33" t="e">
        <f>IF(OR(A3639="",B3639=""),NA(),MAX(0,IF(A3639-B3639=0,SameDayCycleTimeSettingValue,(A3639-B3639) *24)))</f>
        <v>#N/A</v>
      </c>
      <c r="J3639" s="33" t="e">
        <f>IF(OR(A3639="",B3639=""),NA(),MAX(0,IF(A3639-B3639=0,SameDayCycleTimeSettingValue,((A3639-B3639) *24)-(INT((A3639-B3639)) * (24-(FinishHour-StartHour))))))</f>
        <v>#N/A</v>
      </c>
      <c r="K3639" s="3" t="e">
        <f ca="1">IF(OR(A3639&lt;&gt;"",B3639=""),NA(),MAX(0,IF(_xlfn.DAYS(NOW(),B3639)=0,SameDayCycleTimeSettingValue,_xlfn.DAYS(NOW(),B3639))))</f>
        <v>#N/A</v>
      </c>
    </row>
    <row r="3640" spans="1:11" x14ac:dyDescent="0.25">
      <c r="A3640" s="32" t="str">
        <f>IF(AND(TRIM(INDEX(CompletedDateValues,ROW(A3640)))&lt;&gt;"",INDEX(CompletedDateValues,ROW(A3640))&gt;0),INDEX(CompletedDateValues,ROW(A3640)),"")</f>
        <v/>
      </c>
      <c r="B3640" s="32" t="str">
        <f>IF(AND(TRIM(INDEX(StartDateValues,ROW(A3640)))&lt;&gt;"",INDEX(StartDateValues,ROW(A3640))&gt;0),INDEX(StartDateValues,ROW(A3640)),"")</f>
        <v/>
      </c>
      <c r="C3640" s="22" t="str">
        <f t="shared" si="281"/>
        <v/>
      </c>
      <c r="D3640" s="3" t="str">
        <f t="shared" si="282"/>
        <v/>
      </c>
      <c r="E3640" s="3" t="str">
        <f t="shared" si="283"/>
        <v/>
      </c>
      <c r="F3640" s="3" t="str">
        <f t="shared" si="284"/>
        <v/>
      </c>
      <c r="G3640" s="3" t="str">
        <f>IF(A3640="","",IF(HOUR(A3640)&lt;StartHour,StartHour,IF(HOUR(A3640)&gt;FinishHour,FinishHour,HOUR(A3640))))</f>
        <v/>
      </c>
      <c r="H3640" s="3" t="str">
        <f t="shared" si="285"/>
        <v/>
      </c>
      <c r="I3640" s="33" t="e">
        <f>IF(OR(A3640="",B3640=""),NA(),MAX(0,IF(A3640-B3640=0,SameDayCycleTimeSettingValue,(A3640-B3640) *24)))</f>
        <v>#N/A</v>
      </c>
      <c r="J3640" s="33" t="e">
        <f>IF(OR(A3640="",B3640=""),NA(),MAX(0,IF(A3640-B3640=0,SameDayCycleTimeSettingValue,((A3640-B3640) *24)-(INT((A3640-B3640)) * (24-(FinishHour-StartHour))))))</f>
        <v>#N/A</v>
      </c>
      <c r="K3640" s="3" t="e">
        <f ca="1">IF(OR(A3640&lt;&gt;"",B3640=""),NA(),MAX(0,IF(_xlfn.DAYS(NOW(),B3640)=0,SameDayCycleTimeSettingValue,_xlfn.DAYS(NOW(),B3640))))</f>
        <v>#N/A</v>
      </c>
    </row>
    <row r="3641" spans="1:11" x14ac:dyDescent="0.25">
      <c r="A3641" s="32" t="str">
        <f>IF(AND(TRIM(INDEX(CompletedDateValues,ROW(A3641)))&lt;&gt;"",INDEX(CompletedDateValues,ROW(A3641))&gt;0),INDEX(CompletedDateValues,ROW(A3641)),"")</f>
        <v/>
      </c>
      <c r="B3641" s="32" t="str">
        <f>IF(AND(TRIM(INDEX(StartDateValues,ROW(A3641)))&lt;&gt;"",INDEX(StartDateValues,ROW(A3641))&gt;0),INDEX(StartDateValues,ROW(A3641)),"")</f>
        <v/>
      </c>
      <c r="C3641" s="22" t="str">
        <f t="shared" si="281"/>
        <v/>
      </c>
      <c r="D3641" s="3" t="str">
        <f t="shared" si="282"/>
        <v/>
      </c>
      <c r="E3641" s="3" t="str">
        <f t="shared" si="283"/>
        <v/>
      </c>
      <c r="F3641" s="3" t="str">
        <f t="shared" si="284"/>
        <v/>
      </c>
      <c r="G3641" s="3" t="str">
        <f>IF(A3641="","",IF(HOUR(A3641)&lt;StartHour,StartHour,IF(HOUR(A3641)&gt;FinishHour,FinishHour,HOUR(A3641))))</f>
        <v/>
      </c>
      <c r="H3641" s="3" t="str">
        <f t="shared" si="285"/>
        <v/>
      </c>
      <c r="I3641" s="33" t="e">
        <f>IF(OR(A3641="",B3641=""),NA(),MAX(0,IF(A3641-B3641=0,SameDayCycleTimeSettingValue,(A3641-B3641) *24)))</f>
        <v>#N/A</v>
      </c>
      <c r="J3641" s="33" t="e">
        <f>IF(OR(A3641="",B3641=""),NA(),MAX(0,IF(A3641-B3641=0,SameDayCycleTimeSettingValue,((A3641-B3641) *24)-(INT((A3641-B3641)) * (24-(FinishHour-StartHour))))))</f>
        <v>#N/A</v>
      </c>
      <c r="K3641" s="3" t="e">
        <f ca="1">IF(OR(A3641&lt;&gt;"",B3641=""),NA(),MAX(0,IF(_xlfn.DAYS(NOW(),B3641)=0,SameDayCycleTimeSettingValue,_xlfn.DAYS(NOW(),B3641))))</f>
        <v>#N/A</v>
      </c>
    </row>
    <row r="3642" spans="1:11" x14ac:dyDescent="0.25">
      <c r="A3642" s="32" t="str">
        <f>IF(AND(TRIM(INDEX(CompletedDateValues,ROW(A3642)))&lt;&gt;"",INDEX(CompletedDateValues,ROW(A3642))&gt;0),INDEX(CompletedDateValues,ROW(A3642)),"")</f>
        <v/>
      </c>
      <c r="B3642" s="32" t="str">
        <f>IF(AND(TRIM(INDEX(StartDateValues,ROW(A3642)))&lt;&gt;"",INDEX(StartDateValues,ROW(A3642))&gt;0),INDEX(StartDateValues,ROW(A3642)),"")</f>
        <v/>
      </c>
      <c r="C3642" s="22" t="str">
        <f t="shared" si="281"/>
        <v/>
      </c>
      <c r="D3642" s="3" t="str">
        <f t="shared" si="282"/>
        <v/>
      </c>
      <c r="E3642" s="3" t="str">
        <f t="shared" si="283"/>
        <v/>
      </c>
      <c r="F3642" s="3" t="str">
        <f t="shared" si="284"/>
        <v/>
      </c>
      <c r="G3642" s="3" t="str">
        <f>IF(A3642="","",IF(HOUR(A3642)&lt;StartHour,StartHour,IF(HOUR(A3642)&gt;FinishHour,FinishHour,HOUR(A3642))))</f>
        <v/>
      </c>
      <c r="H3642" s="3" t="str">
        <f t="shared" si="285"/>
        <v/>
      </c>
      <c r="I3642" s="33" t="e">
        <f>IF(OR(A3642="",B3642=""),NA(),MAX(0,IF(A3642-B3642=0,SameDayCycleTimeSettingValue,(A3642-B3642) *24)))</f>
        <v>#N/A</v>
      </c>
      <c r="J3642" s="33" t="e">
        <f>IF(OR(A3642="",B3642=""),NA(),MAX(0,IF(A3642-B3642=0,SameDayCycleTimeSettingValue,((A3642-B3642) *24)-(INT((A3642-B3642)) * (24-(FinishHour-StartHour))))))</f>
        <v>#N/A</v>
      </c>
      <c r="K3642" s="3" t="e">
        <f ca="1">IF(OR(A3642&lt;&gt;"",B3642=""),NA(),MAX(0,IF(_xlfn.DAYS(NOW(),B3642)=0,SameDayCycleTimeSettingValue,_xlfn.DAYS(NOW(),B3642))))</f>
        <v>#N/A</v>
      </c>
    </row>
    <row r="3643" spans="1:11" x14ac:dyDescent="0.25">
      <c r="A3643" s="32" t="str">
        <f>IF(AND(TRIM(INDEX(CompletedDateValues,ROW(A3643)))&lt;&gt;"",INDEX(CompletedDateValues,ROW(A3643))&gt;0),INDEX(CompletedDateValues,ROW(A3643)),"")</f>
        <v/>
      </c>
      <c r="B3643" s="32" t="str">
        <f>IF(AND(TRIM(INDEX(StartDateValues,ROW(A3643)))&lt;&gt;"",INDEX(StartDateValues,ROW(A3643))&gt;0),INDEX(StartDateValues,ROW(A3643)),"")</f>
        <v/>
      </c>
      <c r="C3643" s="22" t="str">
        <f t="shared" si="281"/>
        <v/>
      </c>
      <c r="D3643" s="3" t="str">
        <f t="shared" si="282"/>
        <v/>
      </c>
      <c r="E3643" s="3" t="str">
        <f t="shared" si="283"/>
        <v/>
      </c>
      <c r="F3643" s="3" t="str">
        <f t="shared" si="284"/>
        <v/>
      </c>
      <c r="G3643" s="3" t="str">
        <f>IF(A3643="","",IF(HOUR(A3643)&lt;StartHour,StartHour,IF(HOUR(A3643)&gt;FinishHour,FinishHour,HOUR(A3643))))</f>
        <v/>
      </c>
      <c r="H3643" s="3" t="str">
        <f t="shared" si="285"/>
        <v/>
      </c>
      <c r="I3643" s="33" t="e">
        <f>IF(OR(A3643="",B3643=""),NA(),MAX(0,IF(A3643-B3643=0,SameDayCycleTimeSettingValue,(A3643-B3643) *24)))</f>
        <v>#N/A</v>
      </c>
      <c r="J3643" s="33" t="e">
        <f>IF(OR(A3643="",B3643=""),NA(),MAX(0,IF(A3643-B3643=0,SameDayCycleTimeSettingValue,((A3643-B3643) *24)-(INT((A3643-B3643)) * (24-(FinishHour-StartHour))))))</f>
        <v>#N/A</v>
      </c>
      <c r="K3643" s="3" t="e">
        <f ca="1">IF(OR(A3643&lt;&gt;"",B3643=""),NA(),MAX(0,IF(_xlfn.DAYS(NOW(),B3643)=0,SameDayCycleTimeSettingValue,_xlfn.DAYS(NOW(),B3643))))</f>
        <v>#N/A</v>
      </c>
    </row>
    <row r="3644" spans="1:11" x14ac:dyDescent="0.25">
      <c r="A3644" s="32" t="str">
        <f>IF(AND(TRIM(INDEX(CompletedDateValues,ROW(A3644)))&lt;&gt;"",INDEX(CompletedDateValues,ROW(A3644))&gt;0),INDEX(CompletedDateValues,ROW(A3644)),"")</f>
        <v/>
      </c>
      <c r="B3644" s="32" t="str">
        <f>IF(AND(TRIM(INDEX(StartDateValues,ROW(A3644)))&lt;&gt;"",INDEX(StartDateValues,ROW(A3644))&gt;0),INDEX(StartDateValues,ROW(A3644)),"")</f>
        <v/>
      </c>
      <c r="C3644" s="22" t="str">
        <f t="shared" si="281"/>
        <v/>
      </c>
      <c r="D3644" s="3" t="str">
        <f t="shared" si="282"/>
        <v/>
      </c>
      <c r="E3644" s="3" t="str">
        <f t="shared" si="283"/>
        <v/>
      </c>
      <c r="F3644" s="3" t="str">
        <f t="shared" si="284"/>
        <v/>
      </c>
      <c r="G3644" s="3" t="str">
        <f>IF(A3644="","",IF(HOUR(A3644)&lt;StartHour,StartHour,IF(HOUR(A3644)&gt;FinishHour,FinishHour,HOUR(A3644))))</f>
        <v/>
      </c>
      <c r="H3644" s="3" t="str">
        <f t="shared" si="285"/>
        <v/>
      </c>
      <c r="I3644" s="33" t="e">
        <f>IF(OR(A3644="",B3644=""),NA(),MAX(0,IF(A3644-B3644=0,SameDayCycleTimeSettingValue,(A3644-B3644) *24)))</f>
        <v>#N/A</v>
      </c>
      <c r="J3644" s="33" t="e">
        <f>IF(OR(A3644="",B3644=""),NA(),MAX(0,IF(A3644-B3644=0,SameDayCycleTimeSettingValue,((A3644-B3644) *24)-(INT((A3644-B3644)) * (24-(FinishHour-StartHour))))))</f>
        <v>#N/A</v>
      </c>
      <c r="K3644" s="3" t="e">
        <f ca="1">IF(OR(A3644&lt;&gt;"",B3644=""),NA(),MAX(0,IF(_xlfn.DAYS(NOW(),B3644)=0,SameDayCycleTimeSettingValue,_xlfn.DAYS(NOW(),B3644))))</f>
        <v>#N/A</v>
      </c>
    </row>
    <row r="3645" spans="1:11" x14ac:dyDescent="0.25">
      <c r="A3645" s="32" t="str">
        <f>IF(AND(TRIM(INDEX(CompletedDateValues,ROW(A3645)))&lt;&gt;"",INDEX(CompletedDateValues,ROW(A3645))&gt;0),INDEX(CompletedDateValues,ROW(A3645)),"")</f>
        <v/>
      </c>
      <c r="B3645" s="32" t="str">
        <f>IF(AND(TRIM(INDEX(StartDateValues,ROW(A3645)))&lt;&gt;"",INDEX(StartDateValues,ROW(A3645))&gt;0),INDEX(StartDateValues,ROW(A3645)),"")</f>
        <v/>
      </c>
      <c r="C3645" s="22" t="str">
        <f t="shared" si="281"/>
        <v/>
      </c>
      <c r="D3645" s="3" t="str">
        <f t="shared" si="282"/>
        <v/>
      </c>
      <c r="E3645" s="3" t="str">
        <f t="shared" si="283"/>
        <v/>
      </c>
      <c r="F3645" s="3" t="str">
        <f t="shared" si="284"/>
        <v/>
      </c>
      <c r="G3645" s="3" t="str">
        <f>IF(A3645="","",IF(HOUR(A3645)&lt;StartHour,StartHour,IF(HOUR(A3645)&gt;FinishHour,FinishHour,HOUR(A3645))))</f>
        <v/>
      </c>
      <c r="H3645" s="3" t="str">
        <f t="shared" si="285"/>
        <v/>
      </c>
      <c r="I3645" s="33" t="e">
        <f>IF(OR(A3645="",B3645=""),NA(),MAX(0,IF(A3645-B3645=0,SameDayCycleTimeSettingValue,(A3645-B3645) *24)))</f>
        <v>#N/A</v>
      </c>
      <c r="J3645" s="33" t="e">
        <f>IF(OR(A3645="",B3645=""),NA(),MAX(0,IF(A3645-B3645=0,SameDayCycleTimeSettingValue,((A3645-B3645) *24)-(INT((A3645-B3645)) * (24-(FinishHour-StartHour))))))</f>
        <v>#N/A</v>
      </c>
      <c r="K3645" s="3" t="e">
        <f ca="1">IF(OR(A3645&lt;&gt;"",B3645=""),NA(),MAX(0,IF(_xlfn.DAYS(NOW(),B3645)=0,SameDayCycleTimeSettingValue,_xlfn.DAYS(NOW(),B3645))))</f>
        <v>#N/A</v>
      </c>
    </row>
    <row r="3646" spans="1:11" x14ac:dyDescent="0.25">
      <c r="A3646" s="32" t="str">
        <f>IF(AND(TRIM(INDEX(CompletedDateValues,ROW(A3646)))&lt;&gt;"",INDEX(CompletedDateValues,ROW(A3646))&gt;0),INDEX(CompletedDateValues,ROW(A3646)),"")</f>
        <v/>
      </c>
      <c r="B3646" s="32" t="str">
        <f>IF(AND(TRIM(INDEX(StartDateValues,ROW(A3646)))&lt;&gt;"",INDEX(StartDateValues,ROW(A3646))&gt;0),INDEX(StartDateValues,ROW(A3646)),"")</f>
        <v/>
      </c>
      <c r="C3646" s="22" t="str">
        <f t="shared" si="281"/>
        <v/>
      </c>
      <c r="D3646" s="3" t="str">
        <f t="shared" si="282"/>
        <v/>
      </c>
      <c r="E3646" s="3" t="str">
        <f t="shared" si="283"/>
        <v/>
      </c>
      <c r="F3646" s="3" t="str">
        <f t="shared" si="284"/>
        <v/>
      </c>
      <c r="G3646" s="3" t="str">
        <f>IF(A3646="","",IF(HOUR(A3646)&lt;StartHour,StartHour,IF(HOUR(A3646)&gt;FinishHour,FinishHour,HOUR(A3646))))</f>
        <v/>
      </c>
      <c r="H3646" s="3" t="str">
        <f t="shared" si="285"/>
        <v/>
      </c>
      <c r="I3646" s="33" t="e">
        <f>IF(OR(A3646="",B3646=""),NA(),MAX(0,IF(A3646-B3646=0,SameDayCycleTimeSettingValue,(A3646-B3646) *24)))</f>
        <v>#N/A</v>
      </c>
      <c r="J3646" s="33" t="e">
        <f>IF(OR(A3646="",B3646=""),NA(),MAX(0,IF(A3646-B3646=0,SameDayCycleTimeSettingValue,((A3646-B3646) *24)-(INT((A3646-B3646)) * (24-(FinishHour-StartHour))))))</f>
        <v>#N/A</v>
      </c>
      <c r="K3646" s="3" t="e">
        <f ca="1">IF(OR(A3646&lt;&gt;"",B3646=""),NA(),MAX(0,IF(_xlfn.DAYS(NOW(),B3646)=0,SameDayCycleTimeSettingValue,_xlfn.DAYS(NOW(),B3646))))</f>
        <v>#N/A</v>
      </c>
    </row>
    <row r="3647" spans="1:11" x14ac:dyDescent="0.25">
      <c r="A3647" s="32" t="str">
        <f>IF(AND(TRIM(INDEX(CompletedDateValues,ROW(A3647)))&lt;&gt;"",INDEX(CompletedDateValues,ROW(A3647))&gt;0),INDEX(CompletedDateValues,ROW(A3647)),"")</f>
        <v/>
      </c>
      <c r="B3647" s="32" t="str">
        <f>IF(AND(TRIM(INDEX(StartDateValues,ROW(A3647)))&lt;&gt;"",INDEX(StartDateValues,ROW(A3647))&gt;0),INDEX(StartDateValues,ROW(A3647)),"")</f>
        <v/>
      </c>
      <c r="C3647" s="22" t="str">
        <f t="shared" si="281"/>
        <v/>
      </c>
      <c r="D3647" s="3" t="str">
        <f t="shared" si="282"/>
        <v/>
      </c>
      <c r="E3647" s="3" t="str">
        <f t="shared" si="283"/>
        <v/>
      </c>
      <c r="F3647" s="3" t="str">
        <f t="shared" si="284"/>
        <v/>
      </c>
      <c r="G3647" s="3" t="str">
        <f>IF(A3647="","",IF(HOUR(A3647)&lt;StartHour,StartHour,IF(HOUR(A3647)&gt;FinishHour,FinishHour,HOUR(A3647))))</f>
        <v/>
      </c>
      <c r="H3647" s="3" t="str">
        <f t="shared" si="285"/>
        <v/>
      </c>
      <c r="I3647" s="33" t="e">
        <f>IF(OR(A3647="",B3647=""),NA(),MAX(0,IF(A3647-B3647=0,SameDayCycleTimeSettingValue,(A3647-B3647) *24)))</f>
        <v>#N/A</v>
      </c>
      <c r="J3647" s="33" t="e">
        <f>IF(OR(A3647="",B3647=""),NA(),MAX(0,IF(A3647-B3647=0,SameDayCycleTimeSettingValue,((A3647-B3647) *24)-(INT((A3647-B3647)) * (24-(FinishHour-StartHour))))))</f>
        <v>#N/A</v>
      </c>
      <c r="K3647" s="3" t="e">
        <f ca="1">IF(OR(A3647&lt;&gt;"",B3647=""),NA(),MAX(0,IF(_xlfn.DAYS(NOW(),B3647)=0,SameDayCycleTimeSettingValue,_xlfn.DAYS(NOW(),B3647))))</f>
        <v>#N/A</v>
      </c>
    </row>
    <row r="3648" spans="1:11" x14ac:dyDescent="0.25">
      <c r="A3648" s="32" t="str">
        <f>IF(AND(TRIM(INDEX(CompletedDateValues,ROW(A3648)))&lt;&gt;"",INDEX(CompletedDateValues,ROW(A3648))&gt;0),INDEX(CompletedDateValues,ROW(A3648)),"")</f>
        <v/>
      </c>
      <c r="B3648" s="32" t="str">
        <f>IF(AND(TRIM(INDEX(StartDateValues,ROW(A3648)))&lt;&gt;"",INDEX(StartDateValues,ROW(A3648))&gt;0),INDEX(StartDateValues,ROW(A3648)),"")</f>
        <v/>
      </c>
      <c r="C3648" s="22" t="str">
        <f t="shared" si="281"/>
        <v/>
      </c>
      <c r="D3648" s="3" t="str">
        <f t="shared" si="282"/>
        <v/>
      </c>
      <c r="E3648" s="3" t="str">
        <f t="shared" si="283"/>
        <v/>
      </c>
      <c r="F3648" s="3" t="str">
        <f t="shared" si="284"/>
        <v/>
      </c>
      <c r="G3648" s="3" t="str">
        <f>IF(A3648="","",IF(HOUR(A3648)&lt;StartHour,StartHour,IF(HOUR(A3648)&gt;FinishHour,FinishHour,HOUR(A3648))))</f>
        <v/>
      </c>
      <c r="H3648" s="3" t="str">
        <f t="shared" si="285"/>
        <v/>
      </c>
      <c r="I3648" s="33" t="e">
        <f>IF(OR(A3648="",B3648=""),NA(),MAX(0,IF(A3648-B3648=0,SameDayCycleTimeSettingValue,(A3648-B3648) *24)))</f>
        <v>#N/A</v>
      </c>
      <c r="J3648" s="33" t="e">
        <f>IF(OR(A3648="",B3648=""),NA(),MAX(0,IF(A3648-B3648=0,SameDayCycleTimeSettingValue,((A3648-B3648) *24)-(INT((A3648-B3648)) * (24-(FinishHour-StartHour))))))</f>
        <v>#N/A</v>
      </c>
      <c r="K3648" s="3" t="e">
        <f ca="1">IF(OR(A3648&lt;&gt;"",B3648=""),NA(),MAX(0,IF(_xlfn.DAYS(NOW(),B3648)=0,SameDayCycleTimeSettingValue,_xlfn.DAYS(NOW(),B3648))))</f>
        <v>#N/A</v>
      </c>
    </row>
    <row r="3649" spans="1:11" x14ac:dyDescent="0.25">
      <c r="A3649" s="32" t="str">
        <f>IF(AND(TRIM(INDEX(CompletedDateValues,ROW(A3649)))&lt;&gt;"",INDEX(CompletedDateValues,ROW(A3649))&gt;0),INDEX(CompletedDateValues,ROW(A3649)),"")</f>
        <v/>
      </c>
      <c r="B3649" s="32" t="str">
        <f>IF(AND(TRIM(INDEX(StartDateValues,ROW(A3649)))&lt;&gt;"",INDEX(StartDateValues,ROW(A3649))&gt;0),INDEX(StartDateValues,ROW(A3649)),"")</f>
        <v/>
      </c>
      <c r="C3649" s="22" t="str">
        <f t="shared" si="281"/>
        <v/>
      </c>
      <c r="D3649" s="3" t="str">
        <f t="shared" si="282"/>
        <v/>
      </c>
      <c r="E3649" s="3" t="str">
        <f t="shared" si="283"/>
        <v/>
      </c>
      <c r="F3649" s="3" t="str">
        <f t="shared" si="284"/>
        <v/>
      </c>
      <c r="G3649" s="3" t="str">
        <f>IF(A3649="","",IF(HOUR(A3649)&lt;StartHour,StartHour,IF(HOUR(A3649)&gt;FinishHour,FinishHour,HOUR(A3649))))</f>
        <v/>
      </c>
      <c r="H3649" s="3" t="str">
        <f t="shared" si="285"/>
        <v/>
      </c>
      <c r="I3649" s="33" t="e">
        <f>IF(OR(A3649="",B3649=""),NA(),MAX(0,IF(A3649-B3649=0,SameDayCycleTimeSettingValue,(A3649-B3649) *24)))</f>
        <v>#N/A</v>
      </c>
      <c r="J3649" s="33" t="e">
        <f>IF(OR(A3649="",B3649=""),NA(),MAX(0,IF(A3649-B3649=0,SameDayCycleTimeSettingValue,((A3649-B3649) *24)-(INT((A3649-B3649)) * (24-(FinishHour-StartHour))))))</f>
        <v>#N/A</v>
      </c>
      <c r="K3649" s="3" t="e">
        <f ca="1">IF(OR(A3649&lt;&gt;"",B3649=""),NA(),MAX(0,IF(_xlfn.DAYS(NOW(),B3649)=0,SameDayCycleTimeSettingValue,_xlfn.DAYS(NOW(),B3649))))</f>
        <v>#N/A</v>
      </c>
    </row>
    <row r="3650" spans="1:11" x14ac:dyDescent="0.25">
      <c r="A3650" s="32" t="str">
        <f>IF(AND(TRIM(INDEX(CompletedDateValues,ROW(A3650)))&lt;&gt;"",INDEX(CompletedDateValues,ROW(A3650))&gt;0),INDEX(CompletedDateValues,ROW(A3650)),"")</f>
        <v/>
      </c>
      <c r="B3650" s="32" t="str">
        <f>IF(AND(TRIM(INDEX(StartDateValues,ROW(A3650)))&lt;&gt;"",INDEX(StartDateValues,ROW(A3650))&gt;0),INDEX(StartDateValues,ROW(A3650)),"")</f>
        <v/>
      </c>
      <c r="C3650" s="22" t="str">
        <f t="shared" si="281"/>
        <v/>
      </c>
      <c r="D3650" s="3" t="str">
        <f t="shared" si="282"/>
        <v/>
      </c>
      <c r="E3650" s="3" t="str">
        <f t="shared" si="283"/>
        <v/>
      </c>
      <c r="F3650" s="3" t="str">
        <f t="shared" si="284"/>
        <v/>
      </c>
      <c r="G3650" s="3" t="str">
        <f>IF(A3650="","",IF(HOUR(A3650)&lt;StartHour,StartHour,IF(HOUR(A3650)&gt;FinishHour,FinishHour,HOUR(A3650))))</f>
        <v/>
      </c>
      <c r="H3650" s="3" t="str">
        <f t="shared" si="285"/>
        <v/>
      </c>
      <c r="I3650" s="33" t="e">
        <f>IF(OR(A3650="",B3650=""),NA(),MAX(0,IF(A3650-B3650=0,SameDayCycleTimeSettingValue,(A3650-B3650) *24)))</f>
        <v>#N/A</v>
      </c>
      <c r="J3650" s="33" t="e">
        <f>IF(OR(A3650="",B3650=""),NA(),MAX(0,IF(A3650-B3650=0,SameDayCycleTimeSettingValue,((A3650-B3650) *24)-(INT((A3650-B3650)) * (24-(FinishHour-StartHour))))))</f>
        <v>#N/A</v>
      </c>
      <c r="K3650" s="3" t="e">
        <f ca="1">IF(OR(A3650&lt;&gt;"",B3650=""),NA(),MAX(0,IF(_xlfn.DAYS(NOW(),B3650)=0,SameDayCycleTimeSettingValue,_xlfn.DAYS(NOW(),B3650))))</f>
        <v>#N/A</v>
      </c>
    </row>
    <row r="3651" spans="1:11" x14ac:dyDescent="0.25">
      <c r="A3651" s="32" t="str">
        <f>IF(AND(TRIM(INDEX(CompletedDateValues,ROW(A3651)))&lt;&gt;"",INDEX(CompletedDateValues,ROW(A3651))&gt;0),INDEX(CompletedDateValues,ROW(A3651)),"")</f>
        <v/>
      </c>
      <c r="B3651" s="32" t="str">
        <f>IF(AND(TRIM(INDEX(StartDateValues,ROW(A3651)))&lt;&gt;"",INDEX(StartDateValues,ROW(A3651))&gt;0),INDEX(StartDateValues,ROW(A3651)),"")</f>
        <v/>
      </c>
      <c r="C3651" s="22" t="str">
        <f t="shared" ref="C3651:C3714" si="286">IF(AND(TRIM(INDEX(WorkTypeValues,ROW(A3651)))&lt;&gt;"",INDEX(WorkTypeValues,ROW(A3651))&gt;0),INDEX(WorkTypeValues,ROW(A3651)),"")</f>
        <v/>
      </c>
      <c r="D3651" s="3" t="str">
        <f t="shared" ref="D3651:D3714" si="287">IF(A3651="", "",YEAR(A3651))</f>
        <v/>
      </c>
      <c r="E3651" s="3" t="str">
        <f t="shared" ref="E3651:E3714" si="288">IF(A3651="","",MONTH(A3651))</f>
        <v/>
      </c>
      <c r="F3651" s="3" t="str">
        <f t="shared" ref="F3651:F3714" si="289">IF(A3651="","",DAY(A3651))</f>
        <v/>
      </c>
      <c r="G3651" s="3" t="str">
        <f>IF(A3651="","",IF(HOUR(A3651)&lt;StartHour,StartHour,IF(HOUR(A3651)&gt;FinishHour,FinishHour,HOUR(A3651))))</f>
        <v/>
      </c>
      <c r="H3651" s="3" t="str">
        <f t="shared" ref="H3651:H3714" si="290">IF(D3651="","",D3651&amp;"-"&amp;TEXT(E3651,"00") &amp;"-"&amp;TEXT(F3651,"00") &amp;"-"&amp;TEXT(G3651,"00"))</f>
        <v/>
      </c>
      <c r="I3651" s="33" t="e">
        <f>IF(OR(A3651="",B3651=""),NA(),MAX(0,IF(A3651-B3651=0,SameDayCycleTimeSettingValue,(A3651-B3651) *24)))</f>
        <v>#N/A</v>
      </c>
      <c r="J3651" s="33" t="e">
        <f>IF(OR(A3651="",B3651=""),NA(),MAX(0,IF(A3651-B3651=0,SameDayCycleTimeSettingValue,((A3651-B3651) *24)-(INT((A3651-B3651)) * (24-(FinishHour-StartHour))))))</f>
        <v>#N/A</v>
      </c>
      <c r="K3651" s="3" t="e">
        <f ca="1">IF(OR(A3651&lt;&gt;"",B3651=""),NA(),MAX(0,IF(_xlfn.DAYS(NOW(),B3651)=0,SameDayCycleTimeSettingValue,_xlfn.DAYS(NOW(),B3651))))</f>
        <v>#N/A</v>
      </c>
    </row>
    <row r="3652" spans="1:11" x14ac:dyDescent="0.25">
      <c r="A3652" s="32" t="str">
        <f>IF(AND(TRIM(INDEX(CompletedDateValues,ROW(A3652)))&lt;&gt;"",INDEX(CompletedDateValues,ROW(A3652))&gt;0),INDEX(CompletedDateValues,ROW(A3652)),"")</f>
        <v/>
      </c>
      <c r="B3652" s="32" t="str">
        <f>IF(AND(TRIM(INDEX(StartDateValues,ROW(A3652)))&lt;&gt;"",INDEX(StartDateValues,ROW(A3652))&gt;0),INDEX(StartDateValues,ROW(A3652)),"")</f>
        <v/>
      </c>
      <c r="C3652" s="22" t="str">
        <f t="shared" si="286"/>
        <v/>
      </c>
      <c r="D3652" s="3" t="str">
        <f t="shared" si="287"/>
        <v/>
      </c>
      <c r="E3652" s="3" t="str">
        <f t="shared" si="288"/>
        <v/>
      </c>
      <c r="F3652" s="3" t="str">
        <f t="shared" si="289"/>
        <v/>
      </c>
      <c r="G3652" s="3" t="str">
        <f>IF(A3652="","",IF(HOUR(A3652)&lt;StartHour,StartHour,IF(HOUR(A3652)&gt;FinishHour,FinishHour,HOUR(A3652))))</f>
        <v/>
      </c>
      <c r="H3652" s="3" t="str">
        <f t="shared" si="290"/>
        <v/>
      </c>
      <c r="I3652" s="33" t="e">
        <f>IF(OR(A3652="",B3652=""),NA(),MAX(0,IF(A3652-B3652=0,SameDayCycleTimeSettingValue,(A3652-B3652) *24)))</f>
        <v>#N/A</v>
      </c>
      <c r="J3652" s="33" t="e">
        <f>IF(OR(A3652="",B3652=""),NA(),MAX(0,IF(A3652-B3652=0,SameDayCycleTimeSettingValue,((A3652-B3652) *24)-(INT((A3652-B3652)) * (24-(FinishHour-StartHour))))))</f>
        <v>#N/A</v>
      </c>
      <c r="K3652" s="3" t="e">
        <f ca="1">IF(OR(A3652&lt;&gt;"",B3652=""),NA(),MAX(0,IF(_xlfn.DAYS(NOW(),B3652)=0,SameDayCycleTimeSettingValue,_xlfn.DAYS(NOW(),B3652))))</f>
        <v>#N/A</v>
      </c>
    </row>
    <row r="3653" spans="1:11" x14ac:dyDescent="0.25">
      <c r="A3653" s="32" t="str">
        <f>IF(AND(TRIM(INDEX(CompletedDateValues,ROW(A3653)))&lt;&gt;"",INDEX(CompletedDateValues,ROW(A3653))&gt;0),INDEX(CompletedDateValues,ROW(A3653)),"")</f>
        <v/>
      </c>
      <c r="B3653" s="32" t="str">
        <f>IF(AND(TRIM(INDEX(StartDateValues,ROW(A3653)))&lt;&gt;"",INDEX(StartDateValues,ROW(A3653))&gt;0),INDEX(StartDateValues,ROW(A3653)),"")</f>
        <v/>
      </c>
      <c r="C3653" s="22" t="str">
        <f t="shared" si="286"/>
        <v/>
      </c>
      <c r="D3653" s="3" t="str">
        <f t="shared" si="287"/>
        <v/>
      </c>
      <c r="E3653" s="3" t="str">
        <f t="shared" si="288"/>
        <v/>
      </c>
      <c r="F3653" s="3" t="str">
        <f t="shared" si="289"/>
        <v/>
      </c>
      <c r="G3653" s="3" t="str">
        <f>IF(A3653="","",IF(HOUR(A3653)&lt;StartHour,StartHour,IF(HOUR(A3653)&gt;FinishHour,FinishHour,HOUR(A3653))))</f>
        <v/>
      </c>
      <c r="H3653" s="3" t="str">
        <f t="shared" si="290"/>
        <v/>
      </c>
      <c r="I3653" s="33" t="e">
        <f>IF(OR(A3653="",B3653=""),NA(),MAX(0,IF(A3653-B3653=0,SameDayCycleTimeSettingValue,(A3653-B3653) *24)))</f>
        <v>#N/A</v>
      </c>
      <c r="J3653" s="33" t="e">
        <f>IF(OR(A3653="",B3653=""),NA(),MAX(0,IF(A3653-B3653=0,SameDayCycleTimeSettingValue,((A3653-B3653) *24)-(INT((A3653-B3653)) * (24-(FinishHour-StartHour))))))</f>
        <v>#N/A</v>
      </c>
      <c r="K3653" s="3" t="e">
        <f ca="1">IF(OR(A3653&lt;&gt;"",B3653=""),NA(),MAX(0,IF(_xlfn.DAYS(NOW(),B3653)=0,SameDayCycleTimeSettingValue,_xlfn.DAYS(NOW(),B3653))))</f>
        <v>#N/A</v>
      </c>
    </row>
    <row r="3654" spans="1:11" x14ac:dyDescent="0.25">
      <c r="A3654" s="32" t="str">
        <f>IF(AND(TRIM(INDEX(CompletedDateValues,ROW(A3654)))&lt;&gt;"",INDEX(CompletedDateValues,ROW(A3654))&gt;0),INDEX(CompletedDateValues,ROW(A3654)),"")</f>
        <v/>
      </c>
      <c r="B3654" s="32" t="str">
        <f>IF(AND(TRIM(INDEX(StartDateValues,ROW(A3654)))&lt;&gt;"",INDEX(StartDateValues,ROW(A3654))&gt;0),INDEX(StartDateValues,ROW(A3654)),"")</f>
        <v/>
      </c>
      <c r="C3654" s="22" t="str">
        <f t="shared" si="286"/>
        <v/>
      </c>
      <c r="D3654" s="3" t="str">
        <f t="shared" si="287"/>
        <v/>
      </c>
      <c r="E3654" s="3" t="str">
        <f t="shared" si="288"/>
        <v/>
      </c>
      <c r="F3654" s="3" t="str">
        <f t="shared" si="289"/>
        <v/>
      </c>
      <c r="G3654" s="3" t="str">
        <f>IF(A3654="","",IF(HOUR(A3654)&lt;StartHour,StartHour,IF(HOUR(A3654)&gt;FinishHour,FinishHour,HOUR(A3654))))</f>
        <v/>
      </c>
      <c r="H3654" s="3" t="str">
        <f t="shared" si="290"/>
        <v/>
      </c>
      <c r="I3654" s="33" t="e">
        <f>IF(OR(A3654="",B3654=""),NA(),MAX(0,IF(A3654-B3654=0,SameDayCycleTimeSettingValue,(A3654-B3654) *24)))</f>
        <v>#N/A</v>
      </c>
      <c r="J3654" s="33" t="e">
        <f>IF(OR(A3654="",B3654=""),NA(),MAX(0,IF(A3654-B3654=0,SameDayCycleTimeSettingValue,((A3654-B3654) *24)-(INT((A3654-B3654)) * (24-(FinishHour-StartHour))))))</f>
        <v>#N/A</v>
      </c>
      <c r="K3654" s="3" t="e">
        <f ca="1">IF(OR(A3654&lt;&gt;"",B3654=""),NA(),MAX(0,IF(_xlfn.DAYS(NOW(),B3654)=0,SameDayCycleTimeSettingValue,_xlfn.DAYS(NOW(),B3654))))</f>
        <v>#N/A</v>
      </c>
    </row>
    <row r="3655" spans="1:11" x14ac:dyDescent="0.25">
      <c r="A3655" s="32" t="str">
        <f>IF(AND(TRIM(INDEX(CompletedDateValues,ROW(A3655)))&lt;&gt;"",INDEX(CompletedDateValues,ROW(A3655))&gt;0),INDEX(CompletedDateValues,ROW(A3655)),"")</f>
        <v/>
      </c>
      <c r="B3655" s="32" t="str">
        <f>IF(AND(TRIM(INDEX(StartDateValues,ROW(A3655)))&lt;&gt;"",INDEX(StartDateValues,ROW(A3655))&gt;0),INDEX(StartDateValues,ROW(A3655)),"")</f>
        <v/>
      </c>
      <c r="C3655" s="22" t="str">
        <f t="shared" si="286"/>
        <v/>
      </c>
      <c r="D3655" s="3" t="str">
        <f t="shared" si="287"/>
        <v/>
      </c>
      <c r="E3655" s="3" t="str">
        <f t="shared" si="288"/>
        <v/>
      </c>
      <c r="F3655" s="3" t="str">
        <f t="shared" si="289"/>
        <v/>
      </c>
      <c r="G3655" s="3" t="str">
        <f>IF(A3655="","",IF(HOUR(A3655)&lt;StartHour,StartHour,IF(HOUR(A3655)&gt;FinishHour,FinishHour,HOUR(A3655))))</f>
        <v/>
      </c>
      <c r="H3655" s="3" t="str">
        <f t="shared" si="290"/>
        <v/>
      </c>
      <c r="I3655" s="33" t="e">
        <f>IF(OR(A3655="",B3655=""),NA(),MAX(0,IF(A3655-B3655=0,SameDayCycleTimeSettingValue,(A3655-B3655) *24)))</f>
        <v>#N/A</v>
      </c>
      <c r="J3655" s="33" t="e">
        <f>IF(OR(A3655="",B3655=""),NA(),MAX(0,IF(A3655-B3655=0,SameDayCycleTimeSettingValue,((A3655-B3655) *24)-(INT((A3655-B3655)) * (24-(FinishHour-StartHour))))))</f>
        <v>#N/A</v>
      </c>
      <c r="K3655" s="3" t="e">
        <f ca="1">IF(OR(A3655&lt;&gt;"",B3655=""),NA(),MAX(0,IF(_xlfn.DAYS(NOW(),B3655)=0,SameDayCycleTimeSettingValue,_xlfn.DAYS(NOW(),B3655))))</f>
        <v>#N/A</v>
      </c>
    </row>
    <row r="3656" spans="1:11" x14ac:dyDescent="0.25">
      <c r="A3656" s="32" t="str">
        <f>IF(AND(TRIM(INDEX(CompletedDateValues,ROW(A3656)))&lt;&gt;"",INDEX(CompletedDateValues,ROW(A3656))&gt;0),INDEX(CompletedDateValues,ROW(A3656)),"")</f>
        <v/>
      </c>
      <c r="B3656" s="32" t="str">
        <f>IF(AND(TRIM(INDEX(StartDateValues,ROW(A3656)))&lt;&gt;"",INDEX(StartDateValues,ROW(A3656))&gt;0),INDEX(StartDateValues,ROW(A3656)),"")</f>
        <v/>
      </c>
      <c r="C3656" s="22" t="str">
        <f t="shared" si="286"/>
        <v/>
      </c>
      <c r="D3656" s="3" t="str">
        <f t="shared" si="287"/>
        <v/>
      </c>
      <c r="E3656" s="3" t="str">
        <f t="shared" si="288"/>
        <v/>
      </c>
      <c r="F3656" s="3" t="str">
        <f t="shared" si="289"/>
        <v/>
      </c>
      <c r="G3656" s="3" t="str">
        <f>IF(A3656="","",IF(HOUR(A3656)&lt;StartHour,StartHour,IF(HOUR(A3656)&gt;FinishHour,FinishHour,HOUR(A3656))))</f>
        <v/>
      </c>
      <c r="H3656" s="3" t="str">
        <f t="shared" si="290"/>
        <v/>
      </c>
      <c r="I3656" s="33" t="e">
        <f>IF(OR(A3656="",B3656=""),NA(),MAX(0,IF(A3656-B3656=0,SameDayCycleTimeSettingValue,(A3656-B3656) *24)))</f>
        <v>#N/A</v>
      </c>
      <c r="J3656" s="33" t="e">
        <f>IF(OR(A3656="",B3656=""),NA(),MAX(0,IF(A3656-B3656=0,SameDayCycleTimeSettingValue,((A3656-B3656) *24)-(INT((A3656-B3656)) * (24-(FinishHour-StartHour))))))</f>
        <v>#N/A</v>
      </c>
      <c r="K3656" s="3" t="e">
        <f ca="1">IF(OR(A3656&lt;&gt;"",B3656=""),NA(),MAX(0,IF(_xlfn.DAYS(NOW(),B3656)=0,SameDayCycleTimeSettingValue,_xlfn.DAYS(NOW(),B3656))))</f>
        <v>#N/A</v>
      </c>
    </row>
    <row r="3657" spans="1:11" x14ac:dyDescent="0.25">
      <c r="A3657" s="32" t="str">
        <f>IF(AND(TRIM(INDEX(CompletedDateValues,ROW(A3657)))&lt;&gt;"",INDEX(CompletedDateValues,ROW(A3657))&gt;0),INDEX(CompletedDateValues,ROW(A3657)),"")</f>
        <v/>
      </c>
      <c r="B3657" s="32" t="str">
        <f>IF(AND(TRIM(INDEX(StartDateValues,ROW(A3657)))&lt;&gt;"",INDEX(StartDateValues,ROW(A3657))&gt;0),INDEX(StartDateValues,ROW(A3657)),"")</f>
        <v/>
      </c>
      <c r="C3657" s="22" t="str">
        <f t="shared" si="286"/>
        <v/>
      </c>
      <c r="D3657" s="3" t="str">
        <f t="shared" si="287"/>
        <v/>
      </c>
      <c r="E3657" s="3" t="str">
        <f t="shared" si="288"/>
        <v/>
      </c>
      <c r="F3657" s="3" t="str">
        <f t="shared" si="289"/>
        <v/>
      </c>
      <c r="G3657" s="3" t="str">
        <f>IF(A3657="","",IF(HOUR(A3657)&lt;StartHour,StartHour,IF(HOUR(A3657)&gt;FinishHour,FinishHour,HOUR(A3657))))</f>
        <v/>
      </c>
      <c r="H3657" s="3" t="str">
        <f t="shared" si="290"/>
        <v/>
      </c>
      <c r="I3657" s="33" t="e">
        <f>IF(OR(A3657="",B3657=""),NA(),MAX(0,IF(A3657-B3657=0,SameDayCycleTimeSettingValue,(A3657-B3657) *24)))</f>
        <v>#N/A</v>
      </c>
      <c r="J3657" s="33" t="e">
        <f>IF(OR(A3657="",B3657=""),NA(),MAX(0,IF(A3657-B3657=0,SameDayCycleTimeSettingValue,((A3657-B3657) *24)-(INT((A3657-B3657)) * (24-(FinishHour-StartHour))))))</f>
        <v>#N/A</v>
      </c>
      <c r="K3657" s="3" t="e">
        <f ca="1">IF(OR(A3657&lt;&gt;"",B3657=""),NA(),MAX(0,IF(_xlfn.DAYS(NOW(),B3657)=0,SameDayCycleTimeSettingValue,_xlfn.DAYS(NOW(),B3657))))</f>
        <v>#N/A</v>
      </c>
    </row>
    <row r="3658" spans="1:11" x14ac:dyDescent="0.25">
      <c r="A3658" s="32" t="str">
        <f>IF(AND(TRIM(INDEX(CompletedDateValues,ROW(A3658)))&lt;&gt;"",INDEX(CompletedDateValues,ROW(A3658))&gt;0),INDEX(CompletedDateValues,ROW(A3658)),"")</f>
        <v/>
      </c>
      <c r="B3658" s="32" t="str">
        <f>IF(AND(TRIM(INDEX(StartDateValues,ROW(A3658)))&lt;&gt;"",INDEX(StartDateValues,ROW(A3658))&gt;0),INDEX(StartDateValues,ROW(A3658)),"")</f>
        <v/>
      </c>
      <c r="C3658" s="22" t="str">
        <f t="shared" si="286"/>
        <v/>
      </c>
      <c r="D3658" s="3" t="str">
        <f t="shared" si="287"/>
        <v/>
      </c>
      <c r="E3658" s="3" t="str">
        <f t="shared" si="288"/>
        <v/>
      </c>
      <c r="F3658" s="3" t="str">
        <f t="shared" si="289"/>
        <v/>
      </c>
      <c r="G3658" s="3" t="str">
        <f>IF(A3658="","",IF(HOUR(A3658)&lt;StartHour,StartHour,IF(HOUR(A3658)&gt;FinishHour,FinishHour,HOUR(A3658))))</f>
        <v/>
      </c>
      <c r="H3658" s="3" t="str">
        <f t="shared" si="290"/>
        <v/>
      </c>
      <c r="I3658" s="33" t="e">
        <f>IF(OR(A3658="",B3658=""),NA(),MAX(0,IF(A3658-B3658=0,SameDayCycleTimeSettingValue,(A3658-B3658) *24)))</f>
        <v>#N/A</v>
      </c>
      <c r="J3658" s="33" t="e">
        <f>IF(OR(A3658="",B3658=""),NA(),MAX(0,IF(A3658-B3658=0,SameDayCycleTimeSettingValue,((A3658-B3658) *24)-(INT((A3658-B3658)) * (24-(FinishHour-StartHour))))))</f>
        <v>#N/A</v>
      </c>
      <c r="K3658" s="3" t="e">
        <f ca="1">IF(OR(A3658&lt;&gt;"",B3658=""),NA(),MAX(0,IF(_xlfn.DAYS(NOW(),B3658)=0,SameDayCycleTimeSettingValue,_xlfn.DAYS(NOW(),B3658))))</f>
        <v>#N/A</v>
      </c>
    </row>
    <row r="3659" spans="1:11" x14ac:dyDescent="0.25">
      <c r="A3659" s="32" t="str">
        <f>IF(AND(TRIM(INDEX(CompletedDateValues,ROW(A3659)))&lt;&gt;"",INDEX(CompletedDateValues,ROW(A3659))&gt;0),INDEX(CompletedDateValues,ROW(A3659)),"")</f>
        <v/>
      </c>
      <c r="B3659" s="32" t="str">
        <f>IF(AND(TRIM(INDEX(StartDateValues,ROW(A3659)))&lt;&gt;"",INDEX(StartDateValues,ROW(A3659))&gt;0),INDEX(StartDateValues,ROW(A3659)),"")</f>
        <v/>
      </c>
      <c r="C3659" s="22" t="str">
        <f t="shared" si="286"/>
        <v/>
      </c>
      <c r="D3659" s="3" t="str">
        <f t="shared" si="287"/>
        <v/>
      </c>
      <c r="E3659" s="3" t="str">
        <f t="shared" si="288"/>
        <v/>
      </c>
      <c r="F3659" s="3" t="str">
        <f t="shared" si="289"/>
        <v/>
      </c>
      <c r="G3659" s="3" t="str">
        <f>IF(A3659="","",IF(HOUR(A3659)&lt;StartHour,StartHour,IF(HOUR(A3659)&gt;FinishHour,FinishHour,HOUR(A3659))))</f>
        <v/>
      </c>
      <c r="H3659" s="3" t="str">
        <f t="shared" si="290"/>
        <v/>
      </c>
      <c r="I3659" s="33" t="e">
        <f>IF(OR(A3659="",B3659=""),NA(),MAX(0,IF(A3659-B3659=0,SameDayCycleTimeSettingValue,(A3659-B3659) *24)))</f>
        <v>#N/A</v>
      </c>
      <c r="J3659" s="33" t="e">
        <f>IF(OR(A3659="",B3659=""),NA(),MAX(0,IF(A3659-B3659=0,SameDayCycleTimeSettingValue,((A3659-B3659) *24)-(INT((A3659-B3659)) * (24-(FinishHour-StartHour))))))</f>
        <v>#N/A</v>
      </c>
      <c r="K3659" s="3" t="e">
        <f ca="1">IF(OR(A3659&lt;&gt;"",B3659=""),NA(),MAX(0,IF(_xlfn.DAYS(NOW(),B3659)=0,SameDayCycleTimeSettingValue,_xlfn.DAYS(NOW(),B3659))))</f>
        <v>#N/A</v>
      </c>
    </row>
    <row r="3660" spans="1:11" x14ac:dyDescent="0.25">
      <c r="A3660" s="32" t="str">
        <f>IF(AND(TRIM(INDEX(CompletedDateValues,ROW(A3660)))&lt;&gt;"",INDEX(CompletedDateValues,ROW(A3660))&gt;0),INDEX(CompletedDateValues,ROW(A3660)),"")</f>
        <v/>
      </c>
      <c r="B3660" s="32" t="str">
        <f>IF(AND(TRIM(INDEX(StartDateValues,ROW(A3660)))&lt;&gt;"",INDEX(StartDateValues,ROW(A3660))&gt;0),INDEX(StartDateValues,ROW(A3660)),"")</f>
        <v/>
      </c>
      <c r="C3660" s="22" t="str">
        <f t="shared" si="286"/>
        <v/>
      </c>
      <c r="D3660" s="3" t="str">
        <f t="shared" si="287"/>
        <v/>
      </c>
      <c r="E3660" s="3" t="str">
        <f t="shared" si="288"/>
        <v/>
      </c>
      <c r="F3660" s="3" t="str">
        <f t="shared" si="289"/>
        <v/>
      </c>
      <c r="G3660" s="3" t="str">
        <f>IF(A3660="","",IF(HOUR(A3660)&lt;StartHour,StartHour,IF(HOUR(A3660)&gt;FinishHour,FinishHour,HOUR(A3660))))</f>
        <v/>
      </c>
      <c r="H3660" s="3" t="str">
        <f t="shared" si="290"/>
        <v/>
      </c>
      <c r="I3660" s="33" t="e">
        <f>IF(OR(A3660="",B3660=""),NA(),MAX(0,IF(A3660-B3660=0,SameDayCycleTimeSettingValue,(A3660-B3660) *24)))</f>
        <v>#N/A</v>
      </c>
      <c r="J3660" s="33" t="e">
        <f>IF(OR(A3660="",B3660=""),NA(),MAX(0,IF(A3660-B3660=0,SameDayCycleTimeSettingValue,((A3660-B3660) *24)-(INT((A3660-B3660)) * (24-(FinishHour-StartHour))))))</f>
        <v>#N/A</v>
      </c>
      <c r="K3660" s="3" t="e">
        <f ca="1">IF(OR(A3660&lt;&gt;"",B3660=""),NA(),MAX(0,IF(_xlfn.DAYS(NOW(),B3660)=0,SameDayCycleTimeSettingValue,_xlfn.DAYS(NOW(),B3660))))</f>
        <v>#N/A</v>
      </c>
    </row>
    <row r="3661" spans="1:11" x14ac:dyDescent="0.25">
      <c r="A3661" s="32" t="str">
        <f>IF(AND(TRIM(INDEX(CompletedDateValues,ROW(A3661)))&lt;&gt;"",INDEX(CompletedDateValues,ROW(A3661))&gt;0),INDEX(CompletedDateValues,ROW(A3661)),"")</f>
        <v/>
      </c>
      <c r="B3661" s="32" t="str">
        <f>IF(AND(TRIM(INDEX(StartDateValues,ROW(A3661)))&lt;&gt;"",INDEX(StartDateValues,ROW(A3661))&gt;0),INDEX(StartDateValues,ROW(A3661)),"")</f>
        <v/>
      </c>
      <c r="C3661" s="22" t="str">
        <f t="shared" si="286"/>
        <v/>
      </c>
      <c r="D3661" s="3" t="str">
        <f t="shared" si="287"/>
        <v/>
      </c>
      <c r="E3661" s="3" t="str">
        <f t="shared" si="288"/>
        <v/>
      </c>
      <c r="F3661" s="3" t="str">
        <f t="shared" si="289"/>
        <v/>
      </c>
      <c r="G3661" s="3" t="str">
        <f>IF(A3661="","",IF(HOUR(A3661)&lt;StartHour,StartHour,IF(HOUR(A3661)&gt;FinishHour,FinishHour,HOUR(A3661))))</f>
        <v/>
      </c>
      <c r="H3661" s="3" t="str">
        <f t="shared" si="290"/>
        <v/>
      </c>
      <c r="I3661" s="33" t="e">
        <f>IF(OR(A3661="",B3661=""),NA(),MAX(0,IF(A3661-B3661=0,SameDayCycleTimeSettingValue,(A3661-B3661) *24)))</f>
        <v>#N/A</v>
      </c>
      <c r="J3661" s="33" t="e">
        <f>IF(OR(A3661="",B3661=""),NA(),MAX(0,IF(A3661-B3661=0,SameDayCycleTimeSettingValue,((A3661-B3661) *24)-(INT((A3661-B3661)) * (24-(FinishHour-StartHour))))))</f>
        <v>#N/A</v>
      </c>
      <c r="K3661" s="3" t="e">
        <f ca="1">IF(OR(A3661&lt;&gt;"",B3661=""),NA(),MAX(0,IF(_xlfn.DAYS(NOW(),B3661)=0,SameDayCycleTimeSettingValue,_xlfn.DAYS(NOW(),B3661))))</f>
        <v>#N/A</v>
      </c>
    </row>
    <row r="3662" spans="1:11" x14ac:dyDescent="0.25">
      <c r="A3662" s="32" t="str">
        <f>IF(AND(TRIM(INDEX(CompletedDateValues,ROW(A3662)))&lt;&gt;"",INDEX(CompletedDateValues,ROW(A3662))&gt;0),INDEX(CompletedDateValues,ROW(A3662)),"")</f>
        <v/>
      </c>
      <c r="B3662" s="32" t="str">
        <f>IF(AND(TRIM(INDEX(StartDateValues,ROW(A3662)))&lt;&gt;"",INDEX(StartDateValues,ROW(A3662))&gt;0),INDEX(StartDateValues,ROW(A3662)),"")</f>
        <v/>
      </c>
      <c r="C3662" s="22" t="str">
        <f t="shared" si="286"/>
        <v/>
      </c>
      <c r="D3662" s="3" t="str">
        <f t="shared" si="287"/>
        <v/>
      </c>
      <c r="E3662" s="3" t="str">
        <f t="shared" si="288"/>
        <v/>
      </c>
      <c r="F3662" s="3" t="str">
        <f t="shared" si="289"/>
        <v/>
      </c>
      <c r="G3662" s="3" t="str">
        <f>IF(A3662="","",IF(HOUR(A3662)&lt;StartHour,StartHour,IF(HOUR(A3662)&gt;FinishHour,FinishHour,HOUR(A3662))))</f>
        <v/>
      </c>
      <c r="H3662" s="3" t="str">
        <f t="shared" si="290"/>
        <v/>
      </c>
      <c r="I3662" s="33" t="e">
        <f>IF(OR(A3662="",B3662=""),NA(),MAX(0,IF(A3662-B3662=0,SameDayCycleTimeSettingValue,(A3662-B3662) *24)))</f>
        <v>#N/A</v>
      </c>
      <c r="J3662" s="33" t="e">
        <f>IF(OR(A3662="",B3662=""),NA(),MAX(0,IF(A3662-B3662=0,SameDayCycleTimeSettingValue,((A3662-B3662) *24)-(INT((A3662-B3662)) * (24-(FinishHour-StartHour))))))</f>
        <v>#N/A</v>
      </c>
      <c r="K3662" s="3" t="e">
        <f ca="1">IF(OR(A3662&lt;&gt;"",B3662=""),NA(),MAX(0,IF(_xlfn.DAYS(NOW(),B3662)=0,SameDayCycleTimeSettingValue,_xlfn.DAYS(NOW(),B3662))))</f>
        <v>#N/A</v>
      </c>
    </row>
    <row r="3663" spans="1:11" x14ac:dyDescent="0.25">
      <c r="A3663" s="32" t="str">
        <f>IF(AND(TRIM(INDEX(CompletedDateValues,ROW(A3663)))&lt;&gt;"",INDEX(CompletedDateValues,ROW(A3663))&gt;0),INDEX(CompletedDateValues,ROW(A3663)),"")</f>
        <v/>
      </c>
      <c r="B3663" s="32" t="str">
        <f>IF(AND(TRIM(INDEX(StartDateValues,ROW(A3663)))&lt;&gt;"",INDEX(StartDateValues,ROW(A3663))&gt;0),INDEX(StartDateValues,ROW(A3663)),"")</f>
        <v/>
      </c>
      <c r="C3663" s="22" t="str">
        <f t="shared" si="286"/>
        <v/>
      </c>
      <c r="D3663" s="3" t="str">
        <f t="shared" si="287"/>
        <v/>
      </c>
      <c r="E3663" s="3" t="str">
        <f t="shared" si="288"/>
        <v/>
      </c>
      <c r="F3663" s="3" t="str">
        <f t="shared" si="289"/>
        <v/>
      </c>
      <c r="G3663" s="3" t="str">
        <f>IF(A3663="","",IF(HOUR(A3663)&lt;StartHour,StartHour,IF(HOUR(A3663)&gt;FinishHour,FinishHour,HOUR(A3663))))</f>
        <v/>
      </c>
      <c r="H3663" s="3" t="str">
        <f t="shared" si="290"/>
        <v/>
      </c>
      <c r="I3663" s="33" t="e">
        <f>IF(OR(A3663="",B3663=""),NA(),MAX(0,IF(A3663-B3663=0,SameDayCycleTimeSettingValue,(A3663-B3663) *24)))</f>
        <v>#N/A</v>
      </c>
      <c r="J3663" s="33" t="e">
        <f>IF(OR(A3663="",B3663=""),NA(),MAX(0,IF(A3663-B3663=0,SameDayCycleTimeSettingValue,((A3663-B3663) *24)-(INT((A3663-B3663)) * (24-(FinishHour-StartHour))))))</f>
        <v>#N/A</v>
      </c>
      <c r="K3663" s="3" t="e">
        <f ca="1">IF(OR(A3663&lt;&gt;"",B3663=""),NA(),MAX(0,IF(_xlfn.DAYS(NOW(),B3663)=0,SameDayCycleTimeSettingValue,_xlfn.DAYS(NOW(),B3663))))</f>
        <v>#N/A</v>
      </c>
    </row>
    <row r="3664" spans="1:11" x14ac:dyDescent="0.25">
      <c r="A3664" s="32" t="str">
        <f>IF(AND(TRIM(INDEX(CompletedDateValues,ROW(A3664)))&lt;&gt;"",INDEX(CompletedDateValues,ROW(A3664))&gt;0),INDEX(CompletedDateValues,ROW(A3664)),"")</f>
        <v/>
      </c>
      <c r="B3664" s="32" t="str">
        <f>IF(AND(TRIM(INDEX(StartDateValues,ROW(A3664)))&lt;&gt;"",INDEX(StartDateValues,ROW(A3664))&gt;0),INDEX(StartDateValues,ROW(A3664)),"")</f>
        <v/>
      </c>
      <c r="C3664" s="22" t="str">
        <f t="shared" si="286"/>
        <v/>
      </c>
      <c r="D3664" s="3" t="str">
        <f t="shared" si="287"/>
        <v/>
      </c>
      <c r="E3664" s="3" t="str">
        <f t="shared" si="288"/>
        <v/>
      </c>
      <c r="F3664" s="3" t="str">
        <f t="shared" si="289"/>
        <v/>
      </c>
      <c r="G3664" s="3" t="str">
        <f>IF(A3664="","",IF(HOUR(A3664)&lt;StartHour,StartHour,IF(HOUR(A3664)&gt;FinishHour,FinishHour,HOUR(A3664))))</f>
        <v/>
      </c>
      <c r="H3664" s="3" t="str">
        <f t="shared" si="290"/>
        <v/>
      </c>
      <c r="I3664" s="33" t="e">
        <f>IF(OR(A3664="",B3664=""),NA(),MAX(0,IF(A3664-B3664=0,SameDayCycleTimeSettingValue,(A3664-B3664) *24)))</f>
        <v>#N/A</v>
      </c>
      <c r="J3664" s="33" t="e">
        <f>IF(OR(A3664="",B3664=""),NA(),MAX(0,IF(A3664-B3664=0,SameDayCycleTimeSettingValue,((A3664-B3664) *24)-(INT((A3664-B3664)) * (24-(FinishHour-StartHour))))))</f>
        <v>#N/A</v>
      </c>
      <c r="K3664" s="3" t="e">
        <f ca="1">IF(OR(A3664&lt;&gt;"",B3664=""),NA(),MAX(0,IF(_xlfn.DAYS(NOW(),B3664)=0,SameDayCycleTimeSettingValue,_xlfn.DAYS(NOW(),B3664))))</f>
        <v>#N/A</v>
      </c>
    </row>
    <row r="3665" spans="1:11" x14ac:dyDescent="0.25">
      <c r="A3665" s="32" t="str">
        <f>IF(AND(TRIM(INDEX(CompletedDateValues,ROW(A3665)))&lt;&gt;"",INDEX(CompletedDateValues,ROW(A3665))&gt;0),INDEX(CompletedDateValues,ROW(A3665)),"")</f>
        <v/>
      </c>
      <c r="B3665" s="32" t="str">
        <f>IF(AND(TRIM(INDEX(StartDateValues,ROW(A3665)))&lt;&gt;"",INDEX(StartDateValues,ROW(A3665))&gt;0),INDEX(StartDateValues,ROW(A3665)),"")</f>
        <v/>
      </c>
      <c r="C3665" s="22" t="str">
        <f t="shared" si="286"/>
        <v/>
      </c>
      <c r="D3665" s="3" t="str">
        <f t="shared" si="287"/>
        <v/>
      </c>
      <c r="E3665" s="3" t="str">
        <f t="shared" si="288"/>
        <v/>
      </c>
      <c r="F3665" s="3" t="str">
        <f t="shared" si="289"/>
        <v/>
      </c>
      <c r="G3665" s="3" t="str">
        <f>IF(A3665="","",IF(HOUR(A3665)&lt;StartHour,StartHour,IF(HOUR(A3665)&gt;FinishHour,FinishHour,HOUR(A3665))))</f>
        <v/>
      </c>
      <c r="H3665" s="3" t="str">
        <f t="shared" si="290"/>
        <v/>
      </c>
      <c r="I3665" s="33" t="e">
        <f>IF(OR(A3665="",B3665=""),NA(),MAX(0,IF(A3665-B3665=0,SameDayCycleTimeSettingValue,(A3665-B3665) *24)))</f>
        <v>#N/A</v>
      </c>
      <c r="J3665" s="33" t="e">
        <f>IF(OR(A3665="",B3665=""),NA(),MAX(0,IF(A3665-B3665=0,SameDayCycleTimeSettingValue,((A3665-B3665) *24)-(INT((A3665-B3665)) * (24-(FinishHour-StartHour))))))</f>
        <v>#N/A</v>
      </c>
      <c r="K3665" s="3" t="e">
        <f ca="1">IF(OR(A3665&lt;&gt;"",B3665=""),NA(),MAX(0,IF(_xlfn.DAYS(NOW(),B3665)=0,SameDayCycleTimeSettingValue,_xlfn.DAYS(NOW(),B3665))))</f>
        <v>#N/A</v>
      </c>
    </row>
    <row r="3666" spans="1:11" x14ac:dyDescent="0.25">
      <c r="A3666" s="32" t="str">
        <f>IF(AND(TRIM(INDEX(CompletedDateValues,ROW(A3666)))&lt;&gt;"",INDEX(CompletedDateValues,ROW(A3666))&gt;0),INDEX(CompletedDateValues,ROW(A3666)),"")</f>
        <v/>
      </c>
      <c r="B3666" s="32" t="str">
        <f>IF(AND(TRIM(INDEX(StartDateValues,ROW(A3666)))&lt;&gt;"",INDEX(StartDateValues,ROW(A3666))&gt;0),INDEX(StartDateValues,ROW(A3666)),"")</f>
        <v/>
      </c>
      <c r="C3666" s="22" t="str">
        <f t="shared" si="286"/>
        <v/>
      </c>
      <c r="D3666" s="3" t="str">
        <f t="shared" si="287"/>
        <v/>
      </c>
      <c r="E3666" s="3" t="str">
        <f t="shared" si="288"/>
        <v/>
      </c>
      <c r="F3666" s="3" t="str">
        <f t="shared" si="289"/>
        <v/>
      </c>
      <c r="G3666" s="3" t="str">
        <f>IF(A3666="","",IF(HOUR(A3666)&lt;StartHour,StartHour,IF(HOUR(A3666)&gt;FinishHour,FinishHour,HOUR(A3666))))</f>
        <v/>
      </c>
      <c r="H3666" s="3" t="str">
        <f t="shared" si="290"/>
        <v/>
      </c>
      <c r="I3666" s="33" t="e">
        <f>IF(OR(A3666="",B3666=""),NA(),MAX(0,IF(A3666-B3666=0,SameDayCycleTimeSettingValue,(A3666-B3666) *24)))</f>
        <v>#N/A</v>
      </c>
      <c r="J3666" s="33" t="e">
        <f>IF(OR(A3666="",B3666=""),NA(),MAX(0,IF(A3666-B3666=0,SameDayCycleTimeSettingValue,((A3666-B3666) *24)-(INT((A3666-B3666)) * (24-(FinishHour-StartHour))))))</f>
        <v>#N/A</v>
      </c>
      <c r="K3666" s="3" t="e">
        <f ca="1">IF(OR(A3666&lt;&gt;"",B3666=""),NA(),MAX(0,IF(_xlfn.DAYS(NOW(),B3666)=0,SameDayCycleTimeSettingValue,_xlfn.DAYS(NOW(),B3666))))</f>
        <v>#N/A</v>
      </c>
    </row>
    <row r="3667" spans="1:11" x14ac:dyDescent="0.25">
      <c r="A3667" s="32" t="str">
        <f>IF(AND(TRIM(INDEX(CompletedDateValues,ROW(A3667)))&lt;&gt;"",INDEX(CompletedDateValues,ROW(A3667))&gt;0),INDEX(CompletedDateValues,ROW(A3667)),"")</f>
        <v/>
      </c>
      <c r="B3667" s="32" t="str">
        <f>IF(AND(TRIM(INDEX(StartDateValues,ROW(A3667)))&lt;&gt;"",INDEX(StartDateValues,ROW(A3667))&gt;0),INDEX(StartDateValues,ROW(A3667)),"")</f>
        <v/>
      </c>
      <c r="C3667" s="22" t="str">
        <f t="shared" si="286"/>
        <v/>
      </c>
      <c r="D3667" s="3" t="str">
        <f t="shared" si="287"/>
        <v/>
      </c>
      <c r="E3667" s="3" t="str">
        <f t="shared" si="288"/>
        <v/>
      </c>
      <c r="F3667" s="3" t="str">
        <f t="shared" si="289"/>
        <v/>
      </c>
      <c r="G3667" s="3" t="str">
        <f>IF(A3667="","",IF(HOUR(A3667)&lt;StartHour,StartHour,IF(HOUR(A3667)&gt;FinishHour,FinishHour,HOUR(A3667))))</f>
        <v/>
      </c>
      <c r="H3667" s="3" t="str">
        <f t="shared" si="290"/>
        <v/>
      </c>
      <c r="I3667" s="33" t="e">
        <f>IF(OR(A3667="",B3667=""),NA(),MAX(0,IF(A3667-B3667=0,SameDayCycleTimeSettingValue,(A3667-B3667) *24)))</f>
        <v>#N/A</v>
      </c>
      <c r="J3667" s="33" t="e">
        <f>IF(OR(A3667="",B3667=""),NA(),MAX(0,IF(A3667-B3667=0,SameDayCycleTimeSettingValue,((A3667-B3667) *24)-(INT((A3667-B3667)) * (24-(FinishHour-StartHour))))))</f>
        <v>#N/A</v>
      </c>
      <c r="K3667" s="3" t="e">
        <f ca="1">IF(OR(A3667&lt;&gt;"",B3667=""),NA(),MAX(0,IF(_xlfn.DAYS(NOW(),B3667)=0,SameDayCycleTimeSettingValue,_xlfn.DAYS(NOW(),B3667))))</f>
        <v>#N/A</v>
      </c>
    </row>
    <row r="3668" spans="1:11" x14ac:dyDescent="0.25">
      <c r="A3668" s="32" t="str">
        <f>IF(AND(TRIM(INDEX(CompletedDateValues,ROW(A3668)))&lt;&gt;"",INDEX(CompletedDateValues,ROW(A3668))&gt;0),INDEX(CompletedDateValues,ROW(A3668)),"")</f>
        <v/>
      </c>
      <c r="B3668" s="32" t="str">
        <f>IF(AND(TRIM(INDEX(StartDateValues,ROW(A3668)))&lt;&gt;"",INDEX(StartDateValues,ROW(A3668))&gt;0),INDEX(StartDateValues,ROW(A3668)),"")</f>
        <v/>
      </c>
      <c r="C3668" s="22" t="str">
        <f t="shared" si="286"/>
        <v/>
      </c>
      <c r="D3668" s="3" t="str">
        <f t="shared" si="287"/>
        <v/>
      </c>
      <c r="E3668" s="3" t="str">
        <f t="shared" si="288"/>
        <v/>
      </c>
      <c r="F3668" s="3" t="str">
        <f t="shared" si="289"/>
        <v/>
      </c>
      <c r="G3668" s="3" t="str">
        <f>IF(A3668="","",IF(HOUR(A3668)&lt;StartHour,StartHour,IF(HOUR(A3668)&gt;FinishHour,FinishHour,HOUR(A3668))))</f>
        <v/>
      </c>
      <c r="H3668" s="3" t="str">
        <f t="shared" si="290"/>
        <v/>
      </c>
      <c r="I3668" s="33" t="e">
        <f>IF(OR(A3668="",B3668=""),NA(),MAX(0,IF(A3668-B3668=0,SameDayCycleTimeSettingValue,(A3668-B3668) *24)))</f>
        <v>#N/A</v>
      </c>
      <c r="J3668" s="33" t="e">
        <f>IF(OR(A3668="",B3668=""),NA(),MAX(0,IF(A3668-B3668=0,SameDayCycleTimeSettingValue,((A3668-B3668) *24)-(INT((A3668-B3668)) * (24-(FinishHour-StartHour))))))</f>
        <v>#N/A</v>
      </c>
      <c r="K3668" s="3" t="e">
        <f ca="1">IF(OR(A3668&lt;&gt;"",B3668=""),NA(),MAX(0,IF(_xlfn.DAYS(NOW(),B3668)=0,SameDayCycleTimeSettingValue,_xlfn.DAYS(NOW(),B3668))))</f>
        <v>#N/A</v>
      </c>
    </row>
    <row r="3669" spans="1:11" x14ac:dyDescent="0.25">
      <c r="A3669" s="32" t="str">
        <f>IF(AND(TRIM(INDEX(CompletedDateValues,ROW(A3669)))&lt;&gt;"",INDEX(CompletedDateValues,ROW(A3669))&gt;0),INDEX(CompletedDateValues,ROW(A3669)),"")</f>
        <v/>
      </c>
      <c r="B3669" s="32" t="str">
        <f>IF(AND(TRIM(INDEX(StartDateValues,ROW(A3669)))&lt;&gt;"",INDEX(StartDateValues,ROW(A3669))&gt;0),INDEX(StartDateValues,ROW(A3669)),"")</f>
        <v/>
      </c>
      <c r="C3669" s="22" t="str">
        <f t="shared" si="286"/>
        <v/>
      </c>
      <c r="D3669" s="3" t="str">
        <f t="shared" si="287"/>
        <v/>
      </c>
      <c r="E3669" s="3" t="str">
        <f t="shared" si="288"/>
        <v/>
      </c>
      <c r="F3669" s="3" t="str">
        <f t="shared" si="289"/>
        <v/>
      </c>
      <c r="G3669" s="3" t="str">
        <f>IF(A3669="","",IF(HOUR(A3669)&lt;StartHour,StartHour,IF(HOUR(A3669)&gt;FinishHour,FinishHour,HOUR(A3669))))</f>
        <v/>
      </c>
      <c r="H3669" s="3" t="str">
        <f t="shared" si="290"/>
        <v/>
      </c>
      <c r="I3669" s="33" t="e">
        <f>IF(OR(A3669="",B3669=""),NA(),MAX(0,IF(A3669-B3669=0,SameDayCycleTimeSettingValue,(A3669-B3669) *24)))</f>
        <v>#N/A</v>
      </c>
      <c r="J3669" s="33" t="e">
        <f>IF(OR(A3669="",B3669=""),NA(),MAX(0,IF(A3669-B3669=0,SameDayCycleTimeSettingValue,((A3669-B3669) *24)-(INT((A3669-B3669)) * (24-(FinishHour-StartHour))))))</f>
        <v>#N/A</v>
      </c>
      <c r="K3669" s="3" t="e">
        <f ca="1">IF(OR(A3669&lt;&gt;"",B3669=""),NA(),MAX(0,IF(_xlfn.DAYS(NOW(),B3669)=0,SameDayCycleTimeSettingValue,_xlfn.DAYS(NOW(),B3669))))</f>
        <v>#N/A</v>
      </c>
    </row>
    <row r="3670" spans="1:11" x14ac:dyDescent="0.25">
      <c r="A3670" s="32" t="str">
        <f>IF(AND(TRIM(INDEX(CompletedDateValues,ROW(A3670)))&lt;&gt;"",INDEX(CompletedDateValues,ROW(A3670))&gt;0),INDEX(CompletedDateValues,ROW(A3670)),"")</f>
        <v/>
      </c>
      <c r="B3670" s="32" t="str">
        <f>IF(AND(TRIM(INDEX(StartDateValues,ROW(A3670)))&lt;&gt;"",INDEX(StartDateValues,ROW(A3670))&gt;0),INDEX(StartDateValues,ROW(A3670)),"")</f>
        <v/>
      </c>
      <c r="C3670" s="22" t="str">
        <f t="shared" si="286"/>
        <v/>
      </c>
      <c r="D3670" s="3" t="str">
        <f t="shared" si="287"/>
        <v/>
      </c>
      <c r="E3670" s="3" t="str">
        <f t="shared" si="288"/>
        <v/>
      </c>
      <c r="F3670" s="3" t="str">
        <f t="shared" si="289"/>
        <v/>
      </c>
      <c r="G3670" s="3" t="str">
        <f>IF(A3670="","",IF(HOUR(A3670)&lt;StartHour,StartHour,IF(HOUR(A3670)&gt;FinishHour,FinishHour,HOUR(A3670))))</f>
        <v/>
      </c>
      <c r="H3670" s="3" t="str">
        <f t="shared" si="290"/>
        <v/>
      </c>
      <c r="I3670" s="33" t="e">
        <f>IF(OR(A3670="",B3670=""),NA(),MAX(0,IF(A3670-B3670=0,SameDayCycleTimeSettingValue,(A3670-B3670) *24)))</f>
        <v>#N/A</v>
      </c>
      <c r="J3670" s="33" t="e">
        <f>IF(OR(A3670="",B3670=""),NA(),MAX(0,IF(A3670-B3670=0,SameDayCycleTimeSettingValue,((A3670-B3670) *24)-(INT((A3670-B3670)) * (24-(FinishHour-StartHour))))))</f>
        <v>#N/A</v>
      </c>
      <c r="K3670" s="3" t="e">
        <f ca="1">IF(OR(A3670&lt;&gt;"",B3670=""),NA(),MAX(0,IF(_xlfn.DAYS(NOW(),B3670)=0,SameDayCycleTimeSettingValue,_xlfn.DAYS(NOW(),B3670))))</f>
        <v>#N/A</v>
      </c>
    </row>
    <row r="3671" spans="1:11" x14ac:dyDescent="0.25">
      <c r="A3671" s="32" t="str">
        <f>IF(AND(TRIM(INDEX(CompletedDateValues,ROW(A3671)))&lt;&gt;"",INDEX(CompletedDateValues,ROW(A3671))&gt;0),INDEX(CompletedDateValues,ROW(A3671)),"")</f>
        <v/>
      </c>
      <c r="B3671" s="32" t="str">
        <f>IF(AND(TRIM(INDEX(StartDateValues,ROW(A3671)))&lt;&gt;"",INDEX(StartDateValues,ROW(A3671))&gt;0),INDEX(StartDateValues,ROW(A3671)),"")</f>
        <v/>
      </c>
      <c r="C3671" s="22" t="str">
        <f t="shared" si="286"/>
        <v/>
      </c>
      <c r="D3671" s="3" t="str">
        <f t="shared" si="287"/>
        <v/>
      </c>
      <c r="E3671" s="3" t="str">
        <f t="shared" si="288"/>
        <v/>
      </c>
      <c r="F3671" s="3" t="str">
        <f t="shared" si="289"/>
        <v/>
      </c>
      <c r="G3671" s="3" t="str">
        <f>IF(A3671="","",IF(HOUR(A3671)&lt;StartHour,StartHour,IF(HOUR(A3671)&gt;FinishHour,FinishHour,HOUR(A3671))))</f>
        <v/>
      </c>
      <c r="H3671" s="3" t="str">
        <f t="shared" si="290"/>
        <v/>
      </c>
      <c r="I3671" s="33" t="e">
        <f>IF(OR(A3671="",B3671=""),NA(),MAX(0,IF(A3671-B3671=0,SameDayCycleTimeSettingValue,(A3671-B3671) *24)))</f>
        <v>#N/A</v>
      </c>
      <c r="J3671" s="33" t="e">
        <f>IF(OR(A3671="",B3671=""),NA(),MAX(0,IF(A3671-B3671=0,SameDayCycleTimeSettingValue,((A3671-B3671) *24)-(INT((A3671-B3671)) * (24-(FinishHour-StartHour))))))</f>
        <v>#N/A</v>
      </c>
      <c r="K3671" s="3" t="e">
        <f ca="1">IF(OR(A3671&lt;&gt;"",B3671=""),NA(),MAX(0,IF(_xlfn.DAYS(NOW(),B3671)=0,SameDayCycleTimeSettingValue,_xlfn.DAYS(NOW(),B3671))))</f>
        <v>#N/A</v>
      </c>
    </row>
    <row r="3672" spans="1:11" x14ac:dyDescent="0.25">
      <c r="A3672" s="32" t="str">
        <f>IF(AND(TRIM(INDEX(CompletedDateValues,ROW(A3672)))&lt;&gt;"",INDEX(CompletedDateValues,ROW(A3672))&gt;0),INDEX(CompletedDateValues,ROW(A3672)),"")</f>
        <v/>
      </c>
      <c r="B3672" s="32" t="str">
        <f>IF(AND(TRIM(INDEX(StartDateValues,ROW(A3672)))&lt;&gt;"",INDEX(StartDateValues,ROW(A3672))&gt;0),INDEX(StartDateValues,ROW(A3672)),"")</f>
        <v/>
      </c>
      <c r="C3672" s="22" t="str">
        <f t="shared" si="286"/>
        <v/>
      </c>
      <c r="D3672" s="3" t="str">
        <f t="shared" si="287"/>
        <v/>
      </c>
      <c r="E3672" s="3" t="str">
        <f t="shared" si="288"/>
        <v/>
      </c>
      <c r="F3672" s="3" t="str">
        <f t="shared" si="289"/>
        <v/>
      </c>
      <c r="G3672" s="3" t="str">
        <f>IF(A3672="","",IF(HOUR(A3672)&lt;StartHour,StartHour,IF(HOUR(A3672)&gt;FinishHour,FinishHour,HOUR(A3672))))</f>
        <v/>
      </c>
      <c r="H3672" s="3" t="str">
        <f t="shared" si="290"/>
        <v/>
      </c>
      <c r="I3672" s="33" t="e">
        <f>IF(OR(A3672="",B3672=""),NA(),MAX(0,IF(A3672-B3672=0,SameDayCycleTimeSettingValue,(A3672-B3672) *24)))</f>
        <v>#N/A</v>
      </c>
      <c r="J3672" s="33" t="e">
        <f>IF(OR(A3672="",B3672=""),NA(),MAX(0,IF(A3672-B3672=0,SameDayCycleTimeSettingValue,((A3672-B3672) *24)-(INT((A3672-B3672)) * (24-(FinishHour-StartHour))))))</f>
        <v>#N/A</v>
      </c>
      <c r="K3672" s="3" t="e">
        <f ca="1">IF(OR(A3672&lt;&gt;"",B3672=""),NA(),MAX(0,IF(_xlfn.DAYS(NOW(),B3672)=0,SameDayCycleTimeSettingValue,_xlfn.DAYS(NOW(),B3672))))</f>
        <v>#N/A</v>
      </c>
    </row>
    <row r="3673" spans="1:11" x14ac:dyDescent="0.25">
      <c r="A3673" s="32" t="str">
        <f>IF(AND(TRIM(INDEX(CompletedDateValues,ROW(A3673)))&lt;&gt;"",INDEX(CompletedDateValues,ROW(A3673))&gt;0),INDEX(CompletedDateValues,ROW(A3673)),"")</f>
        <v/>
      </c>
      <c r="B3673" s="32" t="str">
        <f>IF(AND(TRIM(INDEX(StartDateValues,ROW(A3673)))&lt;&gt;"",INDEX(StartDateValues,ROW(A3673))&gt;0),INDEX(StartDateValues,ROW(A3673)),"")</f>
        <v/>
      </c>
      <c r="C3673" s="22" t="str">
        <f t="shared" si="286"/>
        <v/>
      </c>
      <c r="D3673" s="3" t="str">
        <f t="shared" si="287"/>
        <v/>
      </c>
      <c r="E3673" s="3" t="str">
        <f t="shared" si="288"/>
        <v/>
      </c>
      <c r="F3673" s="3" t="str">
        <f t="shared" si="289"/>
        <v/>
      </c>
      <c r="G3673" s="3" t="str">
        <f>IF(A3673="","",IF(HOUR(A3673)&lt;StartHour,StartHour,IF(HOUR(A3673)&gt;FinishHour,FinishHour,HOUR(A3673))))</f>
        <v/>
      </c>
      <c r="H3673" s="3" t="str">
        <f t="shared" si="290"/>
        <v/>
      </c>
      <c r="I3673" s="33" t="e">
        <f>IF(OR(A3673="",B3673=""),NA(),MAX(0,IF(A3673-B3673=0,SameDayCycleTimeSettingValue,(A3673-B3673) *24)))</f>
        <v>#N/A</v>
      </c>
      <c r="J3673" s="33" t="e">
        <f>IF(OR(A3673="",B3673=""),NA(),MAX(0,IF(A3673-B3673=0,SameDayCycleTimeSettingValue,((A3673-B3673) *24)-(INT((A3673-B3673)) * (24-(FinishHour-StartHour))))))</f>
        <v>#N/A</v>
      </c>
      <c r="K3673" s="3" t="e">
        <f ca="1">IF(OR(A3673&lt;&gt;"",B3673=""),NA(),MAX(0,IF(_xlfn.DAYS(NOW(),B3673)=0,SameDayCycleTimeSettingValue,_xlfn.DAYS(NOW(),B3673))))</f>
        <v>#N/A</v>
      </c>
    </row>
    <row r="3674" spans="1:11" x14ac:dyDescent="0.25">
      <c r="A3674" s="32" t="str">
        <f>IF(AND(TRIM(INDEX(CompletedDateValues,ROW(A3674)))&lt;&gt;"",INDEX(CompletedDateValues,ROW(A3674))&gt;0),INDEX(CompletedDateValues,ROW(A3674)),"")</f>
        <v/>
      </c>
      <c r="B3674" s="32" t="str">
        <f>IF(AND(TRIM(INDEX(StartDateValues,ROW(A3674)))&lt;&gt;"",INDEX(StartDateValues,ROW(A3674))&gt;0),INDEX(StartDateValues,ROW(A3674)),"")</f>
        <v/>
      </c>
      <c r="C3674" s="22" t="str">
        <f t="shared" si="286"/>
        <v/>
      </c>
      <c r="D3674" s="3" t="str">
        <f t="shared" si="287"/>
        <v/>
      </c>
      <c r="E3674" s="3" t="str">
        <f t="shared" si="288"/>
        <v/>
      </c>
      <c r="F3674" s="3" t="str">
        <f t="shared" si="289"/>
        <v/>
      </c>
      <c r="G3674" s="3" t="str">
        <f>IF(A3674="","",IF(HOUR(A3674)&lt;StartHour,StartHour,IF(HOUR(A3674)&gt;FinishHour,FinishHour,HOUR(A3674))))</f>
        <v/>
      </c>
      <c r="H3674" s="3" t="str">
        <f t="shared" si="290"/>
        <v/>
      </c>
      <c r="I3674" s="33" t="e">
        <f>IF(OR(A3674="",B3674=""),NA(),MAX(0,IF(A3674-B3674=0,SameDayCycleTimeSettingValue,(A3674-B3674) *24)))</f>
        <v>#N/A</v>
      </c>
      <c r="J3674" s="33" t="e">
        <f>IF(OR(A3674="",B3674=""),NA(),MAX(0,IF(A3674-B3674=0,SameDayCycleTimeSettingValue,((A3674-B3674) *24)-(INT((A3674-B3674)) * (24-(FinishHour-StartHour))))))</f>
        <v>#N/A</v>
      </c>
      <c r="K3674" s="3" t="e">
        <f ca="1">IF(OR(A3674&lt;&gt;"",B3674=""),NA(),MAX(0,IF(_xlfn.DAYS(NOW(),B3674)=0,SameDayCycleTimeSettingValue,_xlfn.DAYS(NOW(),B3674))))</f>
        <v>#N/A</v>
      </c>
    </row>
    <row r="3675" spans="1:11" x14ac:dyDescent="0.25">
      <c r="A3675" s="32" t="str">
        <f>IF(AND(TRIM(INDEX(CompletedDateValues,ROW(A3675)))&lt;&gt;"",INDEX(CompletedDateValues,ROW(A3675))&gt;0),INDEX(CompletedDateValues,ROW(A3675)),"")</f>
        <v/>
      </c>
      <c r="B3675" s="32" t="str">
        <f>IF(AND(TRIM(INDEX(StartDateValues,ROW(A3675)))&lt;&gt;"",INDEX(StartDateValues,ROW(A3675))&gt;0),INDEX(StartDateValues,ROW(A3675)),"")</f>
        <v/>
      </c>
      <c r="C3675" s="22" t="str">
        <f t="shared" si="286"/>
        <v/>
      </c>
      <c r="D3675" s="3" t="str">
        <f t="shared" si="287"/>
        <v/>
      </c>
      <c r="E3675" s="3" t="str">
        <f t="shared" si="288"/>
        <v/>
      </c>
      <c r="F3675" s="3" t="str">
        <f t="shared" si="289"/>
        <v/>
      </c>
      <c r="G3675" s="3" t="str">
        <f>IF(A3675="","",IF(HOUR(A3675)&lt;StartHour,StartHour,IF(HOUR(A3675)&gt;FinishHour,FinishHour,HOUR(A3675))))</f>
        <v/>
      </c>
      <c r="H3675" s="3" t="str">
        <f t="shared" si="290"/>
        <v/>
      </c>
      <c r="I3675" s="33" t="e">
        <f>IF(OR(A3675="",B3675=""),NA(),MAX(0,IF(A3675-B3675=0,SameDayCycleTimeSettingValue,(A3675-B3675) *24)))</f>
        <v>#N/A</v>
      </c>
      <c r="J3675" s="33" t="e">
        <f>IF(OR(A3675="",B3675=""),NA(),MAX(0,IF(A3675-B3675=0,SameDayCycleTimeSettingValue,((A3675-B3675) *24)-(INT((A3675-B3675)) * (24-(FinishHour-StartHour))))))</f>
        <v>#N/A</v>
      </c>
      <c r="K3675" s="3" t="e">
        <f ca="1">IF(OR(A3675&lt;&gt;"",B3675=""),NA(),MAX(0,IF(_xlfn.DAYS(NOW(),B3675)=0,SameDayCycleTimeSettingValue,_xlfn.DAYS(NOW(),B3675))))</f>
        <v>#N/A</v>
      </c>
    </row>
    <row r="3676" spans="1:11" x14ac:dyDescent="0.25">
      <c r="A3676" s="32" t="str">
        <f>IF(AND(TRIM(INDEX(CompletedDateValues,ROW(A3676)))&lt;&gt;"",INDEX(CompletedDateValues,ROW(A3676))&gt;0),INDEX(CompletedDateValues,ROW(A3676)),"")</f>
        <v/>
      </c>
      <c r="B3676" s="32" t="str">
        <f>IF(AND(TRIM(INDEX(StartDateValues,ROW(A3676)))&lt;&gt;"",INDEX(StartDateValues,ROW(A3676))&gt;0),INDEX(StartDateValues,ROW(A3676)),"")</f>
        <v/>
      </c>
      <c r="C3676" s="22" t="str">
        <f t="shared" si="286"/>
        <v/>
      </c>
      <c r="D3676" s="3" t="str">
        <f t="shared" si="287"/>
        <v/>
      </c>
      <c r="E3676" s="3" t="str">
        <f t="shared" si="288"/>
        <v/>
      </c>
      <c r="F3676" s="3" t="str">
        <f t="shared" si="289"/>
        <v/>
      </c>
      <c r="G3676" s="3" t="str">
        <f>IF(A3676="","",IF(HOUR(A3676)&lt;StartHour,StartHour,IF(HOUR(A3676)&gt;FinishHour,FinishHour,HOUR(A3676))))</f>
        <v/>
      </c>
      <c r="H3676" s="3" t="str">
        <f t="shared" si="290"/>
        <v/>
      </c>
      <c r="I3676" s="33" t="e">
        <f>IF(OR(A3676="",B3676=""),NA(),MAX(0,IF(A3676-B3676=0,SameDayCycleTimeSettingValue,(A3676-B3676) *24)))</f>
        <v>#N/A</v>
      </c>
      <c r="J3676" s="33" t="e">
        <f>IF(OR(A3676="",B3676=""),NA(),MAX(0,IF(A3676-B3676=0,SameDayCycleTimeSettingValue,((A3676-B3676) *24)-(INT((A3676-B3676)) * (24-(FinishHour-StartHour))))))</f>
        <v>#N/A</v>
      </c>
      <c r="K3676" s="3" t="e">
        <f ca="1">IF(OR(A3676&lt;&gt;"",B3676=""),NA(),MAX(0,IF(_xlfn.DAYS(NOW(),B3676)=0,SameDayCycleTimeSettingValue,_xlfn.DAYS(NOW(),B3676))))</f>
        <v>#N/A</v>
      </c>
    </row>
    <row r="3677" spans="1:11" x14ac:dyDescent="0.25">
      <c r="A3677" s="32" t="str">
        <f>IF(AND(TRIM(INDEX(CompletedDateValues,ROW(A3677)))&lt;&gt;"",INDEX(CompletedDateValues,ROW(A3677))&gt;0),INDEX(CompletedDateValues,ROW(A3677)),"")</f>
        <v/>
      </c>
      <c r="B3677" s="32" t="str">
        <f>IF(AND(TRIM(INDEX(StartDateValues,ROW(A3677)))&lt;&gt;"",INDEX(StartDateValues,ROW(A3677))&gt;0),INDEX(StartDateValues,ROW(A3677)),"")</f>
        <v/>
      </c>
      <c r="C3677" s="22" t="str">
        <f t="shared" si="286"/>
        <v/>
      </c>
      <c r="D3677" s="3" t="str">
        <f t="shared" si="287"/>
        <v/>
      </c>
      <c r="E3677" s="3" t="str">
        <f t="shared" si="288"/>
        <v/>
      </c>
      <c r="F3677" s="3" t="str">
        <f t="shared" si="289"/>
        <v/>
      </c>
      <c r="G3677" s="3" t="str">
        <f>IF(A3677="","",IF(HOUR(A3677)&lt;StartHour,StartHour,IF(HOUR(A3677)&gt;FinishHour,FinishHour,HOUR(A3677))))</f>
        <v/>
      </c>
      <c r="H3677" s="3" t="str">
        <f t="shared" si="290"/>
        <v/>
      </c>
      <c r="I3677" s="33" t="e">
        <f>IF(OR(A3677="",B3677=""),NA(),MAX(0,IF(A3677-B3677=0,SameDayCycleTimeSettingValue,(A3677-B3677) *24)))</f>
        <v>#N/A</v>
      </c>
      <c r="J3677" s="33" t="e">
        <f>IF(OR(A3677="",B3677=""),NA(),MAX(0,IF(A3677-B3677=0,SameDayCycleTimeSettingValue,((A3677-B3677) *24)-(INT((A3677-B3677)) * (24-(FinishHour-StartHour))))))</f>
        <v>#N/A</v>
      </c>
      <c r="K3677" s="3" t="e">
        <f ca="1">IF(OR(A3677&lt;&gt;"",B3677=""),NA(),MAX(0,IF(_xlfn.DAYS(NOW(),B3677)=0,SameDayCycleTimeSettingValue,_xlfn.DAYS(NOW(),B3677))))</f>
        <v>#N/A</v>
      </c>
    </row>
    <row r="3678" spans="1:11" x14ac:dyDescent="0.25">
      <c r="A3678" s="32" t="str">
        <f>IF(AND(TRIM(INDEX(CompletedDateValues,ROW(A3678)))&lt;&gt;"",INDEX(CompletedDateValues,ROW(A3678))&gt;0),INDEX(CompletedDateValues,ROW(A3678)),"")</f>
        <v/>
      </c>
      <c r="B3678" s="32" t="str">
        <f>IF(AND(TRIM(INDEX(StartDateValues,ROW(A3678)))&lt;&gt;"",INDEX(StartDateValues,ROW(A3678))&gt;0),INDEX(StartDateValues,ROW(A3678)),"")</f>
        <v/>
      </c>
      <c r="C3678" s="22" t="str">
        <f t="shared" si="286"/>
        <v/>
      </c>
      <c r="D3678" s="3" t="str">
        <f t="shared" si="287"/>
        <v/>
      </c>
      <c r="E3678" s="3" t="str">
        <f t="shared" si="288"/>
        <v/>
      </c>
      <c r="F3678" s="3" t="str">
        <f t="shared" si="289"/>
        <v/>
      </c>
      <c r="G3678" s="3" t="str">
        <f>IF(A3678="","",IF(HOUR(A3678)&lt;StartHour,StartHour,IF(HOUR(A3678)&gt;FinishHour,FinishHour,HOUR(A3678))))</f>
        <v/>
      </c>
      <c r="H3678" s="3" t="str">
        <f t="shared" si="290"/>
        <v/>
      </c>
      <c r="I3678" s="33" t="e">
        <f>IF(OR(A3678="",B3678=""),NA(),MAX(0,IF(A3678-B3678=0,SameDayCycleTimeSettingValue,(A3678-B3678) *24)))</f>
        <v>#N/A</v>
      </c>
      <c r="J3678" s="33" t="e">
        <f>IF(OR(A3678="",B3678=""),NA(),MAX(0,IF(A3678-B3678=0,SameDayCycleTimeSettingValue,((A3678-B3678) *24)-(INT((A3678-B3678)) * (24-(FinishHour-StartHour))))))</f>
        <v>#N/A</v>
      </c>
      <c r="K3678" s="3" t="e">
        <f ca="1">IF(OR(A3678&lt;&gt;"",B3678=""),NA(),MAX(0,IF(_xlfn.DAYS(NOW(),B3678)=0,SameDayCycleTimeSettingValue,_xlfn.DAYS(NOW(),B3678))))</f>
        <v>#N/A</v>
      </c>
    </row>
    <row r="3679" spans="1:11" x14ac:dyDescent="0.25">
      <c r="A3679" s="32" t="str">
        <f>IF(AND(TRIM(INDEX(CompletedDateValues,ROW(A3679)))&lt;&gt;"",INDEX(CompletedDateValues,ROW(A3679))&gt;0),INDEX(CompletedDateValues,ROW(A3679)),"")</f>
        <v/>
      </c>
      <c r="B3679" s="32" t="str">
        <f>IF(AND(TRIM(INDEX(StartDateValues,ROW(A3679)))&lt;&gt;"",INDEX(StartDateValues,ROW(A3679))&gt;0),INDEX(StartDateValues,ROW(A3679)),"")</f>
        <v/>
      </c>
      <c r="C3679" s="22" t="str">
        <f t="shared" si="286"/>
        <v/>
      </c>
      <c r="D3679" s="3" t="str">
        <f t="shared" si="287"/>
        <v/>
      </c>
      <c r="E3679" s="3" t="str">
        <f t="shared" si="288"/>
        <v/>
      </c>
      <c r="F3679" s="3" t="str">
        <f t="shared" si="289"/>
        <v/>
      </c>
      <c r="G3679" s="3" t="str">
        <f>IF(A3679="","",IF(HOUR(A3679)&lt;StartHour,StartHour,IF(HOUR(A3679)&gt;FinishHour,FinishHour,HOUR(A3679))))</f>
        <v/>
      </c>
      <c r="H3679" s="3" t="str">
        <f t="shared" si="290"/>
        <v/>
      </c>
      <c r="I3679" s="33" t="e">
        <f>IF(OR(A3679="",B3679=""),NA(),MAX(0,IF(A3679-B3679=0,SameDayCycleTimeSettingValue,(A3679-B3679) *24)))</f>
        <v>#N/A</v>
      </c>
      <c r="J3679" s="33" t="e">
        <f>IF(OR(A3679="",B3679=""),NA(),MAX(0,IF(A3679-B3679=0,SameDayCycleTimeSettingValue,((A3679-B3679) *24)-(INT((A3679-B3679)) * (24-(FinishHour-StartHour))))))</f>
        <v>#N/A</v>
      </c>
      <c r="K3679" s="3" t="e">
        <f ca="1">IF(OR(A3679&lt;&gt;"",B3679=""),NA(),MAX(0,IF(_xlfn.DAYS(NOW(),B3679)=0,SameDayCycleTimeSettingValue,_xlfn.DAYS(NOW(),B3679))))</f>
        <v>#N/A</v>
      </c>
    </row>
    <row r="3680" spans="1:11" x14ac:dyDescent="0.25">
      <c r="A3680" s="32" t="str">
        <f>IF(AND(TRIM(INDEX(CompletedDateValues,ROW(A3680)))&lt;&gt;"",INDEX(CompletedDateValues,ROW(A3680))&gt;0),INDEX(CompletedDateValues,ROW(A3680)),"")</f>
        <v/>
      </c>
      <c r="B3680" s="32" t="str">
        <f>IF(AND(TRIM(INDEX(StartDateValues,ROW(A3680)))&lt;&gt;"",INDEX(StartDateValues,ROW(A3680))&gt;0),INDEX(StartDateValues,ROW(A3680)),"")</f>
        <v/>
      </c>
      <c r="C3680" s="22" t="str">
        <f t="shared" si="286"/>
        <v/>
      </c>
      <c r="D3680" s="3" t="str">
        <f t="shared" si="287"/>
        <v/>
      </c>
      <c r="E3680" s="3" t="str">
        <f t="shared" si="288"/>
        <v/>
      </c>
      <c r="F3680" s="3" t="str">
        <f t="shared" si="289"/>
        <v/>
      </c>
      <c r="G3680" s="3" t="str">
        <f>IF(A3680="","",IF(HOUR(A3680)&lt;StartHour,StartHour,IF(HOUR(A3680)&gt;FinishHour,FinishHour,HOUR(A3680))))</f>
        <v/>
      </c>
      <c r="H3680" s="3" t="str">
        <f t="shared" si="290"/>
        <v/>
      </c>
      <c r="I3680" s="33" t="e">
        <f>IF(OR(A3680="",B3680=""),NA(),MAX(0,IF(A3680-B3680=0,SameDayCycleTimeSettingValue,(A3680-B3680) *24)))</f>
        <v>#N/A</v>
      </c>
      <c r="J3680" s="33" t="e">
        <f>IF(OR(A3680="",B3680=""),NA(),MAX(0,IF(A3680-B3680=0,SameDayCycleTimeSettingValue,((A3680-B3680) *24)-(INT((A3680-B3680)) * (24-(FinishHour-StartHour))))))</f>
        <v>#N/A</v>
      </c>
      <c r="K3680" s="3" t="e">
        <f ca="1">IF(OR(A3680&lt;&gt;"",B3680=""),NA(),MAX(0,IF(_xlfn.DAYS(NOW(),B3680)=0,SameDayCycleTimeSettingValue,_xlfn.DAYS(NOW(),B3680))))</f>
        <v>#N/A</v>
      </c>
    </row>
    <row r="3681" spans="1:11" x14ac:dyDescent="0.25">
      <c r="A3681" s="32" t="str">
        <f>IF(AND(TRIM(INDEX(CompletedDateValues,ROW(A3681)))&lt;&gt;"",INDEX(CompletedDateValues,ROW(A3681))&gt;0),INDEX(CompletedDateValues,ROW(A3681)),"")</f>
        <v/>
      </c>
      <c r="B3681" s="32" t="str">
        <f>IF(AND(TRIM(INDEX(StartDateValues,ROW(A3681)))&lt;&gt;"",INDEX(StartDateValues,ROW(A3681))&gt;0),INDEX(StartDateValues,ROW(A3681)),"")</f>
        <v/>
      </c>
      <c r="C3681" s="22" t="str">
        <f t="shared" si="286"/>
        <v/>
      </c>
      <c r="D3681" s="3" t="str">
        <f t="shared" si="287"/>
        <v/>
      </c>
      <c r="E3681" s="3" t="str">
        <f t="shared" si="288"/>
        <v/>
      </c>
      <c r="F3681" s="3" t="str">
        <f t="shared" si="289"/>
        <v/>
      </c>
      <c r="G3681" s="3" t="str">
        <f>IF(A3681="","",IF(HOUR(A3681)&lt;StartHour,StartHour,IF(HOUR(A3681)&gt;FinishHour,FinishHour,HOUR(A3681))))</f>
        <v/>
      </c>
      <c r="H3681" s="3" t="str">
        <f t="shared" si="290"/>
        <v/>
      </c>
      <c r="I3681" s="33" t="e">
        <f>IF(OR(A3681="",B3681=""),NA(),MAX(0,IF(A3681-B3681=0,SameDayCycleTimeSettingValue,(A3681-B3681) *24)))</f>
        <v>#N/A</v>
      </c>
      <c r="J3681" s="33" t="e">
        <f>IF(OR(A3681="",B3681=""),NA(),MAX(0,IF(A3681-B3681=0,SameDayCycleTimeSettingValue,((A3681-B3681) *24)-(INT((A3681-B3681)) * (24-(FinishHour-StartHour))))))</f>
        <v>#N/A</v>
      </c>
      <c r="K3681" s="3" t="e">
        <f ca="1">IF(OR(A3681&lt;&gt;"",B3681=""),NA(),MAX(0,IF(_xlfn.DAYS(NOW(),B3681)=0,SameDayCycleTimeSettingValue,_xlfn.DAYS(NOW(),B3681))))</f>
        <v>#N/A</v>
      </c>
    </row>
    <row r="3682" spans="1:11" x14ac:dyDescent="0.25">
      <c r="A3682" s="32" t="str">
        <f>IF(AND(TRIM(INDEX(CompletedDateValues,ROW(A3682)))&lt;&gt;"",INDEX(CompletedDateValues,ROW(A3682))&gt;0),INDEX(CompletedDateValues,ROW(A3682)),"")</f>
        <v/>
      </c>
      <c r="B3682" s="32" t="str">
        <f>IF(AND(TRIM(INDEX(StartDateValues,ROW(A3682)))&lt;&gt;"",INDEX(StartDateValues,ROW(A3682))&gt;0),INDEX(StartDateValues,ROW(A3682)),"")</f>
        <v/>
      </c>
      <c r="C3682" s="22" t="str">
        <f t="shared" si="286"/>
        <v/>
      </c>
      <c r="D3682" s="3" t="str">
        <f t="shared" si="287"/>
        <v/>
      </c>
      <c r="E3682" s="3" t="str">
        <f t="shared" si="288"/>
        <v/>
      </c>
      <c r="F3682" s="3" t="str">
        <f t="shared" si="289"/>
        <v/>
      </c>
      <c r="G3682" s="3" t="str">
        <f>IF(A3682="","",IF(HOUR(A3682)&lt;StartHour,StartHour,IF(HOUR(A3682)&gt;FinishHour,FinishHour,HOUR(A3682))))</f>
        <v/>
      </c>
      <c r="H3682" s="3" t="str">
        <f t="shared" si="290"/>
        <v/>
      </c>
      <c r="I3682" s="33" t="e">
        <f>IF(OR(A3682="",B3682=""),NA(),MAX(0,IF(A3682-B3682=0,SameDayCycleTimeSettingValue,(A3682-B3682) *24)))</f>
        <v>#N/A</v>
      </c>
      <c r="J3682" s="33" t="e">
        <f>IF(OR(A3682="",B3682=""),NA(),MAX(0,IF(A3682-B3682=0,SameDayCycleTimeSettingValue,((A3682-B3682) *24)-(INT((A3682-B3682)) * (24-(FinishHour-StartHour))))))</f>
        <v>#N/A</v>
      </c>
      <c r="K3682" s="3" t="e">
        <f ca="1">IF(OR(A3682&lt;&gt;"",B3682=""),NA(),MAX(0,IF(_xlfn.DAYS(NOW(),B3682)=0,SameDayCycleTimeSettingValue,_xlfn.DAYS(NOW(),B3682))))</f>
        <v>#N/A</v>
      </c>
    </row>
    <row r="3683" spans="1:11" x14ac:dyDescent="0.25">
      <c r="A3683" s="32" t="str">
        <f>IF(AND(TRIM(INDEX(CompletedDateValues,ROW(A3683)))&lt;&gt;"",INDEX(CompletedDateValues,ROW(A3683))&gt;0),INDEX(CompletedDateValues,ROW(A3683)),"")</f>
        <v/>
      </c>
      <c r="B3683" s="32" t="str">
        <f>IF(AND(TRIM(INDEX(StartDateValues,ROW(A3683)))&lt;&gt;"",INDEX(StartDateValues,ROW(A3683))&gt;0),INDEX(StartDateValues,ROW(A3683)),"")</f>
        <v/>
      </c>
      <c r="C3683" s="22" t="str">
        <f t="shared" si="286"/>
        <v/>
      </c>
      <c r="D3683" s="3" t="str">
        <f t="shared" si="287"/>
        <v/>
      </c>
      <c r="E3683" s="3" t="str">
        <f t="shared" si="288"/>
        <v/>
      </c>
      <c r="F3683" s="3" t="str">
        <f t="shared" si="289"/>
        <v/>
      </c>
      <c r="G3683" s="3" t="str">
        <f>IF(A3683="","",IF(HOUR(A3683)&lt;StartHour,StartHour,IF(HOUR(A3683)&gt;FinishHour,FinishHour,HOUR(A3683))))</f>
        <v/>
      </c>
      <c r="H3683" s="3" t="str">
        <f t="shared" si="290"/>
        <v/>
      </c>
      <c r="I3683" s="33" t="e">
        <f>IF(OR(A3683="",B3683=""),NA(),MAX(0,IF(A3683-B3683=0,SameDayCycleTimeSettingValue,(A3683-B3683) *24)))</f>
        <v>#N/A</v>
      </c>
      <c r="J3683" s="33" t="e">
        <f>IF(OR(A3683="",B3683=""),NA(),MAX(0,IF(A3683-B3683=0,SameDayCycleTimeSettingValue,((A3683-B3683) *24)-(INT((A3683-B3683)) * (24-(FinishHour-StartHour))))))</f>
        <v>#N/A</v>
      </c>
      <c r="K3683" s="3" t="e">
        <f ca="1">IF(OR(A3683&lt;&gt;"",B3683=""),NA(),MAX(0,IF(_xlfn.DAYS(NOW(),B3683)=0,SameDayCycleTimeSettingValue,_xlfn.DAYS(NOW(),B3683))))</f>
        <v>#N/A</v>
      </c>
    </row>
    <row r="3684" spans="1:11" x14ac:dyDescent="0.25">
      <c r="A3684" s="32" t="str">
        <f>IF(AND(TRIM(INDEX(CompletedDateValues,ROW(A3684)))&lt;&gt;"",INDEX(CompletedDateValues,ROW(A3684))&gt;0),INDEX(CompletedDateValues,ROW(A3684)),"")</f>
        <v/>
      </c>
      <c r="B3684" s="32" t="str">
        <f>IF(AND(TRIM(INDEX(StartDateValues,ROW(A3684)))&lt;&gt;"",INDEX(StartDateValues,ROW(A3684))&gt;0),INDEX(StartDateValues,ROW(A3684)),"")</f>
        <v/>
      </c>
      <c r="C3684" s="22" t="str">
        <f t="shared" si="286"/>
        <v/>
      </c>
      <c r="D3684" s="3" t="str">
        <f t="shared" si="287"/>
        <v/>
      </c>
      <c r="E3684" s="3" t="str">
        <f t="shared" si="288"/>
        <v/>
      </c>
      <c r="F3684" s="3" t="str">
        <f t="shared" si="289"/>
        <v/>
      </c>
      <c r="G3684" s="3" t="str">
        <f>IF(A3684="","",IF(HOUR(A3684)&lt;StartHour,StartHour,IF(HOUR(A3684)&gt;FinishHour,FinishHour,HOUR(A3684))))</f>
        <v/>
      </c>
      <c r="H3684" s="3" t="str">
        <f t="shared" si="290"/>
        <v/>
      </c>
      <c r="I3684" s="33" t="e">
        <f>IF(OR(A3684="",B3684=""),NA(),MAX(0,IF(A3684-B3684=0,SameDayCycleTimeSettingValue,(A3684-B3684) *24)))</f>
        <v>#N/A</v>
      </c>
      <c r="J3684" s="33" t="e">
        <f>IF(OR(A3684="",B3684=""),NA(),MAX(0,IF(A3684-B3684=0,SameDayCycleTimeSettingValue,((A3684-B3684) *24)-(INT((A3684-B3684)) * (24-(FinishHour-StartHour))))))</f>
        <v>#N/A</v>
      </c>
      <c r="K3684" s="3" t="e">
        <f ca="1">IF(OR(A3684&lt;&gt;"",B3684=""),NA(),MAX(0,IF(_xlfn.DAYS(NOW(),B3684)=0,SameDayCycleTimeSettingValue,_xlfn.DAYS(NOW(),B3684))))</f>
        <v>#N/A</v>
      </c>
    </row>
    <row r="3685" spans="1:11" x14ac:dyDescent="0.25">
      <c r="A3685" s="32" t="str">
        <f>IF(AND(TRIM(INDEX(CompletedDateValues,ROW(A3685)))&lt;&gt;"",INDEX(CompletedDateValues,ROW(A3685))&gt;0),INDEX(CompletedDateValues,ROW(A3685)),"")</f>
        <v/>
      </c>
      <c r="B3685" s="32" t="str">
        <f>IF(AND(TRIM(INDEX(StartDateValues,ROW(A3685)))&lt;&gt;"",INDEX(StartDateValues,ROW(A3685))&gt;0),INDEX(StartDateValues,ROW(A3685)),"")</f>
        <v/>
      </c>
      <c r="C3685" s="22" t="str">
        <f t="shared" si="286"/>
        <v/>
      </c>
      <c r="D3685" s="3" t="str">
        <f t="shared" si="287"/>
        <v/>
      </c>
      <c r="E3685" s="3" t="str">
        <f t="shared" si="288"/>
        <v/>
      </c>
      <c r="F3685" s="3" t="str">
        <f t="shared" si="289"/>
        <v/>
      </c>
      <c r="G3685" s="3" t="str">
        <f>IF(A3685="","",IF(HOUR(A3685)&lt;StartHour,StartHour,IF(HOUR(A3685)&gt;FinishHour,FinishHour,HOUR(A3685))))</f>
        <v/>
      </c>
      <c r="H3685" s="3" t="str">
        <f t="shared" si="290"/>
        <v/>
      </c>
      <c r="I3685" s="33" t="e">
        <f>IF(OR(A3685="",B3685=""),NA(),MAX(0,IF(A3685-B3685=0,SameDayCycleTimeSettingValue,(A3685-B3685) *24)))</f>
        <v>#N/A</v>
      </c>
      <c r="J3685" s="33" t="e">
        <f>IF(OR(A3685="",B3685=""),NA(),MAX(0,IF(A3685-B3685=0,SameDayCycleTimeSettingValue,((A3685-B3685) *24)-(INT((A3685-B3685)) * (24-(FinishHour-StartHour))))))</f>
        <v>#N/A</v>
      </c>
      <c r="K3685" s="3" t="e">
        <f ca="1">IF(OR(A3685&lt;&gt;"",B3685=""),NA(),MAX(0,IF(_xlfn.DAYS(NOW(),B3685)=0,SameDayCycleTimeSettingValue,_xlfn.DAYS(NOW(),B3685))))</f>
        <v>#N/A</v>
      </c>
    </row>
    <row r="3686" spans="1:11" x14ac:dyDescent="0.25">
      <c r="A3686" s="32" t="str">
        <f>IF(AND(TRIM(INDEX(CompletedDateValues,ROW(A3686)))&lt;&gt;"",INDEX(CompletedDateValues,ROW(A3686))&gt;0),INDEX(CompletedDateValues,ROW(A3686)),"")</f>
        <v/>
      </c>
      <c r="B3686" s="32" t="str">
        <f>IF(AND(TRIM(INDEX(StartDateValues,ROW(A3686)))&lt;&gt;"",INDEX(StartDateValues,ROW(A3686))&gt;0),INDEX(StartDateValues,ROW(A3686)),"")</f>
        <v/>
      </c>
      <c r="C3686" s="22" t="str">
        <f t="shared" si="286"/>
        <v/>
      </c>
      <c r="D3686" s="3" t="str">
        <f t="shared" si="287"/>
        <v/>
      </c>
      <c r="E3686" s="3" t="str">
        <f t="shared" si="288"/>
        <v/>
      </c>
      <c r="F3686" s="3" t="str">
        <f t="shared" si="289"/>
        <v/>
      </c>
      <c r="G3686" s="3" t="str">
        <f>IF(A3686="","",IF(HOUR(A3686)&lt;StartHour,StartHour,IF(HOUR(A3686)&gt;FinishHour,FinishHour,HOUR(A3686))))</f>
        <v/>
      </c>
      <c r="H3686" s="3" t="str">
        <f t="shared" si="290"/>
        <v/>
      </c>
      <c r="I3686" s="33" t="e">
        <f>IF(OR(A3686="",B3686=""),NA(),MAX(0,IF(A3686-B3686=0,SameDayCycleTimeSettingValue,(A3686-B3686) *24)))</f>
        <v>#N/A</v>
      </c>
      <c r="J3686" s="33" t="e">
        <f>IF(OR(A3686="",B3686=""),NA(),MAX(0,IF(A3686-B3686=0,SameDayCycleTimeSettingValue,((A3686-B3686) *24)-(INT((A3686-B3686)) * (24-(FinishHour-StartHour))))))</f>
        <v>#N/A</v>
      </c>
      <c r="K3686" s="3" t="e">
        <f ca="1">IF(OR(A3686&lt;&gt;"",B3686=""),NA(),MAX(0,IF(_xlfn.DAYS(NOW(),B3686)=0,SameDayCycleTimeSettingValue,_xlfn.DAYS(NOW(),B3686))))</f>
        <v>#N/A</v>
      </c>
    </row>
    <row r="3687" spans="1:11" x14ac:dyDescent="0.25">
      <c r="A3687" s="32" t="str">
        <f>IF(AND(TRIM(INDEX(CompletedDateValues,ROW(A3687)))&lt;&gt;"",INDEX(CompletedDateValues,ROW(A3687))&gt;0),INDEX(CompletedDateValues,ROW(A3687)),"")</f>
        <v/>
      </c>
      <c r="B3687" s="32" t="str">
        <f>IF(AND(TRIM(INDEX(StartDateValues,ROW(A3687)))&lt;&gt;"",INDEX(StartDateValues,ROW(A3687))&gt;0),INDEX(StartDateValues,ROW(A3687)),"")</f>
        <v/>
      </c>
      <c r="C3687" s="22" t="str">
        <f t="shared" si="286"/>
        <v/>
      </c>
      <c r="D3687" s="3" t="str">
        <f t="shared" si="287"/>
        <v/>
      </c>
      <c r="E3687" s="3" t="str">
        <f t="shared" si="288"/>
        <v/>
      </c>
      <c r="F3687" s="3" t="str">
        <f t="shared" si="289"/>
        <v/>
      </c>
      <c r="G3687" s="3" t="str">
        <f>IF(A3687="","",IF(HOUR(A3687)&lt;StartHour,StartHour,IF(HOUR(A3687)&gt;FinishHour,FinishHour,HOUR(A3687))))</f>
        <v/>
      </c>
      <c r="H3687" s="3" t="str">
        <f t="shared" si="290"/>
        <v/>
      </c>
      <c r="I3687" s="33" t="e">
        <f>IF(OR(A3687="",B3687=""),NA(),MAX(0,IF(A3687-B3687=0,SameDayCycleTimeSettingValue,(A3687-B3687) *24)))</f>
        <v>#N/A</v>
      </c>
      <c r="J3687" s="33" t="e">
        <f>IF(OR(A3687="",B3687=""),NA(),MAX(0,IF(A3687-B3687=0,SameDayCycleTimeSettingValue,((A3687-B3687) *24)-(INT((A3687-B3687)) * (24-(FinishHour-StartHour))))))</f>
        <v>#N/A</v>
      </c>
      <c r="K3687" s="3" t="e">
        <f ca="1">IF(OR(A3687&lt;&gt;"",B3687=""),NA(),MAX(0,IF(_xlfn.DAYS(NOW(),B3687)=0,SameDayCycleTimeSettingValue,_xlfn.DAYS(NOW(),B3687))))</f>
        <v>#N/A</v>
      </c>
    </row>
    <row r="3688" spans="1:11" x14ac:dyDescent="0.25">
      <c r="A3688" s="32" t="str">
        <f>IF(AND(TRIM(INDEX(CompletedDateValues,ROW(A3688)))&lt;&gt;"",INDEX(CompletedDateValues,ROW(A3688))&gt;0),INDEX(CompletedDateValues,ROW(A3688)),"")</f>
        <v/>
      </c>
      <c r="B3688" s="32" t="str">
        <f>IF(AND(TRIM(INDEX(StartDateValues,ROW(A3688)))&lt;&gt;"",INDEX(StartDateValues,ROW(A3688))&gt;0),INDEX(StartDateValues,ROW(A3688)),"")</f>
        <v/>
      </c>
      <c r="C3688" s="22" t="str">
        <f t="shared" si="286"/>
        <v/>
      </c>
      <c r="D3688" s="3" t="str">
        <f t="shared" si="287"/>
        <v/>
      </c>
      <c r="E3688" s="3" t="str">
        <f t="shared" si="288"/>
        <v/>
      </c>
      <c r="F3688" s="3" t="str">
        <f t="shared" si="289"/>
        <v/>
      </c>
      <c r="G3688" s="3" t="str">
        <f>IF(A3688="","",IF(HOUR(A3688)&lt;StartHour,StartHour,IF(HOUR(A3688)&gt;FinishHour,FinishHour,HOUR(A3688))))</f>
        <v/>
      </c>
      <c r="H3688" s="3" t="str">
        <f t="shared" si="290"/>
        <v/>
      </c>
      <c r="I3688" s="33" t="e">
        <f>IF(OR(A3688="",B3688=""),NA(),MAX(0,IF(A3688-B3688=0,SameDayCycleTimeSettingValue,(A3688-B3688) *24)))</f>
        <v>#N/A</v>
      </c>
      <c r="J3688" s="33" t="e">
        <f>IF(OR(A3688="",B3688=""),NA(),MAX(0,IF(A3688-B3688=0,SameDayCycleTimeSettingValue,((A3688-B3688) *24)-(INT((A3688-B3688)) * (24-(FinishHour-StartHour))))))</f>
        <v>#N/A</v>
      </c>
      <c r="K3688" s="3" t="e">
        <f ca="1">IF(OR(A3688&lt;&gt;"",B3688=""),NA(),MAX(0,IF(_xlfn.DAYS(NOW(),B3688)=0,SameDayCycleTimeSettingValue,_xlfn.DAYS(NOW(),B3688))))</f>
        <v>#N/A</v>
      </c>
    </row>
    <row r="3689" spans="1:11" x14ac:dyDescent="0.25">
      <c r="A3689" s="32" t="str">
        <f>IF(AND(TRIM(INDEX(CompletedDateValues,ROW(A3689)))&lt;&gt;"",INDEX(CompletedDateValues,ROW(A3689))&gt;0),INDEX(CompletedDateValues,ROW(A3689)),"")</f>
        <v/>
      </c>
      <c r="B3689" s="32" t="str">
        <f>IF(AND(TRIM(INDEX(StartDateValues,ROW(A3689)))&lt;&gt;"",INDEX(StartDateValues,ROW(A3689))&gt;0),INDEX(StartDateValues,ROW(A3689)),"")</f>
        <v/>
      </c>
      <c r="C3689" s="22" t="str">
        <f t="shared" si="286"/>
        <v/>
      </c>
      <c r="D3689" s="3" t="str">
        <f t="shared" si="287"/>
        <v/>
      </c>
      <c r="E3689" s="3" t="str">
        <f t="shared" si="288"/>
        <v/>
      </c>
      <c r="F3689" s="3" t="str">
        <f t="shared" si="289"/>
        <v/>
      </c>
      <c r="G3689" s="3" t="str">
        <f>IF(A3689="","",IF(HOUR(A3689)&lt;StartHour,StartHour,IF(HOUR(A3689)&gt;FinishHour,FinishHour,HOUR(A3689))))</f>
        <v/>
      </c>
      <c r="H3689" s="3" t="str">
        <f t="shared" si="290"/>
        <v/>
      </c>
      <c r="I3689" s="33" t="e">
        <f>IF(OR(A3689="",B3689=""),NA(),MAX(0,IF(A3689-B3689=0,SameDayCycleTimeSettingValue,(A3689-B3689) *24)))</f>
        <v>#N/A</v>
      </c>
      <c r="J3689" s="33" t="e">
        <f>IF(OR(A3689="",B3689=""),NA(),MAX(0,IF(A3689-B3689=0,SameDayCycleTimeSettingValue,((A3689-B3689) *24)-(INT((A3689-B3689)) * (24-(FinishHour-StartHour))))))</f>
        <v>#N/A</v>
      </c>
      <c r="K3689" s="3" t="e">
        <f ca="1">IF(OR(A3689&lt;&gt;"",B3689=""),NA(),MAX(0,IF(_xlfn.DAYS(NOW(),B3689)=0,SameDayCycleTimeSettingValue,_xlfn.DAYS(NOW(),B3689))))</f>
        <v>#N/A</v>
      </c>
    </row>
    <row r="3690" spans="1:11" x14ac:dyDescent="0.25">
      <c r="A3690" s="32" t="str">
        <f>IF(AND(TRIM(INDEX(CompletedDateValues,ROW(A3690)))&lt;&gt;"",INDEX(CompletedDateValues,ROW(A3690))&gt;0),INDEX(CompletedDateValues,ROW(A3690)),"")</f>
        <v/>
      </c>
      <c r="B3690" s="32" t="str">
        <f>IF(AND(TRIM(INDEX(StartDateValues,ROW(A3690)))&lt;&gt;"",INDEX(StartDateValues,ROW(A3690))&gt;0),INDEX(StartDateValues,ROW(A3690)),"")</f>
        <v/>
      </c>
      <c r="C3690" s="22" t="str">
        <f t="shared" si="286"/>
        <v/>
      </c>
      <c r="D3690" s="3" t="str">
        <f t="shared" si="287"/>
        <v/>
      </c>
      <c r="E3690" s="3" t="str">
        <f t="shared" si="288"/>
        <v/>
      </c>
      <c r="F3690" s="3" t="str">
        <f t="shared" si="289"/>
        <v/>
      </c>
      <c r="G3690" s="3" t="str">
        <f>IF(A3690="","",IF(HOUR(A3690)&lt;StartHour,StartHour,IF(HOUR(A3690)&gt;FinishHour,FinishHour,HOUR(A3690))))</f>
        <v/>
      </c>
      <c r="H3690" s="3" t="str">
        <f t="shared" si="290"/>
        <v/>
      </c>
      <c r="I3690" s="33" t="e">
        <f>IF(OR(A3690="",B3690=""),NA(),MAX(0,IF(A3690-B3690=0,SameDayCycleTimeSettingValue,(A3690-B3690) *24)))</f>
        <v>#N/A</v>
      </c>
      <c r="J3690" s="33" t="e">
        <f>IF(OR(A3690="",B3690=""),NA(),MAX(0,IF(A3690-B3690=0,SameDayCycleTimeSettingValue,((A3690-B3690) *24)-(INT((A3690-B3690)) * (24-(FinishHour-StartHour))))))</f>
        <v>#N/A</v>
      </c>
      <c r="K3690" s="3" t="e">
        <f ca="1">IF(OR(A3690&lt;&gt;"",B3690=""),NA(),MAX(0,IF(_xlfn.DAYS(NOW(),B3690)=0,SameDayCycleTimeSettingValue,_xlfn.DAYS(NOW(),B3690))))</f>
        <v>#N/A</v>
      </c>
    </row>
    <row r="3691" spans="1:11" x14ac:dyDescent="0.25">
      <c r="A3691" s="32" t="str">
        <f>IF(AND(TRIM(INDEX(CompletedDateValues,ROW(A3691)))&lt;&gt;"",INDEX(CompletedDateValues,ROW(A3691))&gt;0),INDEX(CompletedDateValues,ROW(A3691)),"")</f>
        <v/>
      </c>
      <c r="B3691" s="32" t="str">
        <f>IF(AND(TRIM(INDEX(StartDateValues,ROW(A3691)))&lt;&gt;"",INDEX(StartDateValues,ROW(A3691))&gt;0),INDEX(StartDateValues,ROW(A3691)),"")</f>
        <v/>
      </c>
      <c r="C3691" s="22" t="str">
        <f t="shared" si="286"/>
        <v/>
      </c>
      <c r="D3691" s="3" t="str">
        <f t="shared" si="287"/>
        <v/>
      </c>
      <c r="E3691" s="3" t="str">
        <f t="shared" si="288"/>
        <v/>
      </c>
      <c r="F3691" s="3" t="str">
        <f t="shared" si="289"/>
        <v/>
      </c>
      <c r="G3691" s="3" t="str">
        <f>IF(A3691="","",IF(HOUR(A3691)&lt;StartHour,StartHour,IF(HOUR(A3691)&gt;FinishHour,FinishHour,HOUR(A3691))))</f>
        <v/>
      </c>
      <c r="H3691" s="3" t="str">
        <f t="shared" si="290"/>
        <v/>
      </c>
      <c r="I3691" s="33" t="e">
        <f>IF(OR(A3691="",B3691=""),NA(),MAX(0,IF(A3691-B3691=0,SameDayCycleTimeSettingValue,(A3691-B3691) *24)))</f>
        <v>#N/A</v>
      </c>
      <c r="J3691" s="33" t="e">
        <f>IF(OR(A3691="",B3691=""),NA(),MAX(0,IF(A3691-B3691=0,SameDayCycleTimeSettingValue,((A3691-B3691) *24)-(INT((A3691-B3691)) * (24-(FinishHour-StartHour))))))</f>
        <v>#N/A</v>
      </c>
      <c r="K3691" s="3" t="e">
        <f ca="1">IF(OR(A3691&lt;&gt;"",B3691=""),NA(),MAX(0,IF(_xlfn.DAYS(NOW(),B3691)=0,SameDayCycleTimeSettingValue,_xlfn.DAYS(NOW(),B3691))))</f>
        <v>#N/A</v>
      </c>
    </row>
    <row r="3692" spans="1:11" x14ac:dyDescent="0.25">
      <c r="A3692" s="32" t="str">
        <f>IF(AND(TRIM(INDEX(CompletedDateValues,ROW(A3692)))&lt;&gt;"",INDEX(CompletedDateValues,ROW(A3692))&gt;0),INDEX(CompletedDateValues,ROW(A3692)),"")</f>
        <v/>
      </c>
      <c r="B3692" s="32" t="str">
        <f>IF(AND(TRIM(INDEX(StartDateValues,ROW(A3692)))&lt;&gt;"",INDEX(StartDateValues,ROW(A3692))&gt;0),INDEX(StartDateValues,ROW(A3692)),"")</f>
        <v/>
      </c>
      <c r="C3692" s="22" t="str">
        <f t="shared" si="286"/>
        <v/>
      </c>
      <c r="D3692" s="3" t="str">
        <f t="shared" si="287"/>
        <v/>
      </c>
      <c r="E3692" s="3" t="str">
        <f t="shared" si="288"/>
        <v/>
      </c>
      <c r="F3692" s="3" t="str">
        <f t="shared" si="289"/>
        <v/>
      </c>
      <c r="G3692" s="3" t="str">
        <f>IF(A3692="","",IF(HOUR(A3692)&lt;StartHour,StartHour,IF(HOUR(A3692)&gt;FinishHour,FinishHour,HOUR(A3692))))</f>
        <v/>
      </c>
      <c r="H3692" s="3" t="str">
        <f t="shared" si="290"/>
        <v/>
      </c>
      <c r="I3692" s="33" t="e">
        <f>IF(OR(A3692="",B3692=""),NA(),MAX(0,IF(A3692-B3692=0,SameDayCycleTimeSettingValue,(A3692-B3692) *24)))</f>
        <v>#N/A</v>
      </c>
      <c r="J3692" s="33" t="e">
        <f>IF(OR(A3692="",B3692=""),NA(),MAX(0,IF(A3692-B3692=0,SameDayCycleTimeSettingValue,((A3692-B3692) *24)-(INT((A3692-B3692)) * (24-(FinishHour-StartHour))))))</f>
        <v>#N/A</v>
      </c>
      <c r="K3692" s="3" t="e">
        <f ca="1">IF(OR(A3692&lt;&gt;"",B3692=""),NA(),MAX(0,IF(_xlfn.DAYS(NOW(),B3692)=0,SameDayCycleTimeSettingValue,_xlfn.DAYS(NOW(),B3692))))</f>
        <v>#N/A</v>
      </c>
    </row>
    <row r="3693" spans="1:11" x14ac:dyDescent="0.25">
      <c r="A3693" s="32" t="str">
        <f>IF(AND(TRIM(INDEX(CompletedDateValues,ROW(A3693)))&lt;&gt;"",INDEX(CompletedDateValues,ROW(A3693))&gt;0),INDEX(CompletedDateValues,ROW(A3693)),"")</f>
        <v/>
      </c>
      <c r="B3693" s="32" t="str">
        <f>IF(AND(TRIM(INDEX(StartDateValues,ROW(A3693)))&lt;&gt;"",INDEX(StartDateValues,ROW(A3693))&gt;0),INDEX(StartDateValues,ROW(A3693)),"")</f>
        <v/>
      </c>
      <c r="C3693" s="22" t="str">
        <f t="shared" si="286"/>
        <v/>
      </c>
      <c r="D3693" s="3" t="str">
        <f t="shared" si="287"/>
        <v/>
      </c>
      <c r="E3693" s="3" t="str">
        <f t="shared" si="288"/>
        <v/>
      </c>
      <c r="F3693" s="3" t="str">
        <f t="shared" si="289"/>
        <v/>
      </c>
      <c r="G3693" s="3" t="str">
        <f>IF(A3693="","",IF(HOUR(A3693)&lt;StartHour,StartHour,IF(HOUR(A3693)&gt;FinishHour,FinishHour,HOUR(A3693))))</f>
        <v/>
      </c>
      <c r="H3693" s="3" t="str">
        <f t="shared" si="290"/>
        <v/>
      </c>
      <c r="I3693" s="33" t="e">
        <f>IF(OR(A3693="",B3693=""),NA(),MAX(0,IF(A3693-B3693=0,SameDayCycleTimeSettingValue,(A3693-B3693) *24)))</f>
        <v>#N/A</v>
      </c>
      <c r="J3693" s="33" t="e">
        <f>IF(OR(A3693="",B3693=""),NA(),MAX(0,IF(A3693-B3693=0,SameDayCycleTimeSettingValue,((A3693-B3693) *24)-(INT((A3693-B3693)) * (24-(FinishHour-StartHour))))))</f>
        <v>#N/A</v>
      </c>
      <c r="K3693" s="3" t="e">
        <f ca="1">IF(OR(A3693&lt;&gt;"",B3693=""),NA(),MAX(0,IF(_xlfn.DAYS(NOW(),B3693)=0,SameDayCycleTimeSettingValue,_xlfn.DAYS(NOW(),B3693))))</f>
        <v>#N/A</v>
      </c>
    </row>
    <row r="3694" spans="1:11" x14ac:dyDescent="0.25">
      <c r="A3694" s="32" t="str">
        <f>IF(AND(TRIM(INDEX(CompletedDateValues,ROW(A3694)))&lt;&gt;"",INDEX(CompletedDateValues,ROW(A3694))&gt;0),INDEX(CompletedDateValues,ROW(A3694)),"")</f>
        <v/>
      </c>
      <c r="B3694" s="32" t="str">
        <f>IF(AND(TRIM(INDEX(StartDateValues,ROW(A3694)))&lt;&gt;"",INDEX(StartDateValues,ROW(A3694))&gt;0),INDEX(StartDateValues,ROW(A3694)),"")</f>
        <v/>
      </c>
      <c r="C3694" s="22" t="str">
        <f t="shared" si="286"/>
        <v/>
      </c>
      <c r="D3694" s="3" t="str">
        <f t="shared" si="287"/>
        <v/>
      </c>
      <c r="E3694" s="3" t="str">
        <f t="shared" si="288"/>
        <v/>
      </c>
      <c r="F3694" s="3" t="str">
        <f t="shared" si="289"/>
        <v/>
      </c>
      <c r="G3694" s="3" t="str">
        <f>IF(A3694="","",IF(HOUR(A3694)&lt;StartHour,StartHour,IF(HOUR(A3694)&gt;FinishHour,FinishHour,HOUR(A3694))))</f>
        <v/>
      </c>
      <c r="H3694" s="3" t="str">
        <f t="shared" si="290"/>
        <v/>
      </c>
      <c r="I3694" s="33" t="e">
        <f>IF(OR(A3694="",B3694=""),NA(),MAX(0,IF(A3694-B3694=0,SameDayCycleTimeSettingValue,(A3694-B3694) *24)))</f>
        <v>#N/A</v>
      </c>
      <c r="J3694" s="33" t="e">
        <f>IF(OR(A3694="",B3694=""),NA(),MAX(0,IF(A3694-B3694=0,SameDayCycleTimeSettingValue,((A3694-B3694) *24)-(INT((A3694-B3694)) * (24-(FinishHour-StartHour))))))</f>
        <v>#N/A</v>
      </c>
      <c r="K3694" s="3" t="e">
        <f ca="1">IF(OR(A3694&lt;&gt;"",B3694=""),NA(),MAX(0,IF(_xlfn.DAYS(NOW(),B3694)=0,SameDayCycleTimeSettingValue,_xlfn.DAYS(NOW(),B3694))))</f>
        <v>#N/A</v>
      </c>
    </row>
    <row r="3695" spans="1:11" x14ac:dyDescent="0.25">
      <c r="A3695" s="32" t="str">
        <f>IF(AND(TRIM(INDEX(CompletedDateValues,ROW(A3695)))&lt;&gt;"",INDEX(CompletedDateValues,ROW(A3695))&gt;0),INDEX(CompletedDateValues,ROW(A3695)),"")</f>
        <v/>
      </c>
      <c r="B3695" s="32" t="str">
        <f>IF(AND(TRIM(INDEX(StartDateValues,ROW(A3695)))&lt;&gt;"",INDEX(StartDateValues,ROW(A3695))&gt;0),INDEX(StartDateValues,ROW(A3695)),"")</f>
        <v/>
      </c>
      <c r="C3695" s="22" t="str">
        <f t="shared" si="286"/>
        <v/>
      </c>
      <c r="D3695" s="3" t="str">
        <f t="shared" si="287"/>
        <v/>
      </c>
      <c r="E3695" s="3" t="str">
        <f t="shared" si="288"/>
        <v/>
      </c>
      <c r="F3695" s="3" t="str">
        <f t="shared" si="289"/>
        <v/>
      </c>
      <c r="G3695" s="3" t="str">
        <f>IF(A3695="","",IF(HOUR(A3695)&lt;StartHour,StartHour,IF(HOUR(A3695)&gt;FinishHour,FinishHour,HOUR(A3695))))</f>
        <v/>
      </c>
      <c r="H3695" s="3" t="str">
        <f t="shared" si="290"/>
        <v/>
      </c>
      <c r="I3695" s="33" t="e">
        <f>IF(OR(A3695="",B3695=""),NA(),MAX(0,IF(A3695-B3695=0,SameDayCycleTimeSettingValue,(A3695-B3695) *24)))</f>
        <v>#N/A</v>
      </c>
      <c r="J3695" s="33" t="e">
        <f>IF(OR(A3695="",B3695=""),NA(),MAX(0,IF(A3695-B3695=0,SameDayCycleTimeSettingValue,((A3695-B3695) *24)-(INT((A3695-B3695)) * (24-(FinishHour-StartHour))))))</f>
        <v>#N/A</v>
      </c>
      <c r="K3695" s="3" t="e">
        <f ca="1">IF(OR(A3695&lt;&gt;"",B3695=""),NA(),MAX(0,IF(_xlfn.DAYS(NOW(),B3695)=0,SameDayCycleTimeSettingValue,_xlfn.DAYS(NOW(),B3695))))</f>
        <v>#N/A</v>
      </c>
    </row>
    <row r="3696" spans="1:11" x14ac:dyDescent="0.25">
      <c r="A3696" s="32" t="str">
        <f>IF(AND(TRIM(INDEX(CompletedDateValues,ROW(A3696)))&lt;&gt;"",INDEX(CompletedDateValues,ROW(A3696))&gt;0),INDEX(CompletedDateValues,ROW(A3696)),"")</f>
        <v/>
      </c>
      <c r="B3696" s="32" t="str">
        <f>IF(AND(TRIM(INDEX(StartDateValues,ROW(A3696)))&lt;&gt;"",INDEX(StartDateValues,ROW(A3696))&gt;0),INDEX(StartDateValues,ROW(A3696)),"")</f>
        <v/>
      </c>
      <c r="C3696" s="22" t="str">
        <f t="shared" si="286"/>
        <v/>
      </c>
      <c r="D3696" s="3" t="str">
        <f t="shared" si="287"/>
        <v/>
      </c>
      <c r="E3696" s="3" t="str">
        <f t="shared" si="288"/>
        <v/>
      </c>
      <c r="F3696" s="3" t="str">
        <f t="shared" si="289"/>
        <v/>
      </c>
      <c r="G3696" s="3" t="str">
        <f>IF(A3696="","",IF(HOUR(A3696)&lt;StartHour,StartHour,IF(HOUR(A3696)&gt;FinishHour,FinishHour,HOUR(A3696))))</f>
        <v/>
      </c>
      <c r="H3696" s="3" t="str">
        <f t="shared" si="290"/>
        <v/>
      </c>
      <c r="I3696" s="33" t="e">
        <f>IF(OR(A3696="",B3696=""),NA(),MAX(0,IF(A3696-B3696=0,SameDayCycleTimeSettingValue,(A3696-B3696) *24)))</f>
        <v>#N/A</v>
      </c>
      <c r="J3696" s="33" t="e">
        <f>IF(OR(A3696="",B3696=""),NA(),MAX(0,IF(A3696-B3696=0,SameDayCycleTimeSettingValue,((A3696-B3696) *24)-(INT((A3696-B3696)) * (24-(FinishHour-StartHour))))))</f>
        <v>#N/A</v>
      </c>
      <c r="K3696" s="3" t="e">
        <f ca="1">IF(OR(A3696&lt;&gt;"",B3696=""),NA(),MAX(0,IF(_xlfn.DAYS(NOW(),B3696)=0,SameDayCycleTimeSettingValue,_xlfn.DAYS(NOW(),B3696))))</f>
        <v>#N/A</v>
      </c>
    </row>
    <row r="3697" spans="1:11" x14ac:dyDescent="0.25">
      <c r="A3697" s="32" t="str">
        <f>IF(AND(TRIM(INDEX(CompletedDateValues,ROW(A3697)))&lt;&gt;"",INDEX(CompletedDateValues,ROW(A3697))&gt;0),INDEX(CompletedDateValues,ROW(A3697)),"")</f>
        <v/>
      </c>
      <c r="B3697" s="32" t="str">
        <f>IF(AND(TRIM(INDEX(StartDateValues,ROW(A3697)))&lt;&gt;"",INDEX(StartDateValues,ROW(A3697))&gt;0),INDEX(StartDateValues,ROW(A3697)),"")</f>
        <v/>
      </c>
      <c r="C3697" s="22" t="str">
        <f t="shared" si="286"/>
        <v/>
      </c>
      <c r="D3697" s="3" t="str">
        <f t="shared" si="287"/>
        <v/>
      </c>
      <c r="E3697" s="3" t="str">
        <f t="shared" si="288"/>
        <v/>
      </c>
      <c r="F3697" s="3" t="str">
        <f t="shared" si="289"/>
        <v/>
      </c>
      <c r="G3697" s="3" t="str">
        <f>IF(A3697="","",IF(HOUR(A3697)&lt;StartHour,StartHour,IF(HOUR(A3697)&gt;FinishHour,FinishHour,HOUR(A3697))))</f>
        <v/>
      </c>
      <c r="H3697" s="3" t="str">
        <f t="shared" si="290"/>
        <v/>
      </c>
      <c r="I3697" s="33" t="e">
        <f>IF(OR(A3697="",B3697=""),NA(),MAX(0,IF(A3697-B3697=0,SameDayCycleTimeSettingValue,(A3697-B3697) *24)))</f>
        <v>#N/A</v>
      </c>
      <c r="J3697" s="33" t="e">
        <f>IF(OR(A3697="",B3697=""),NA(),MAX(0,IF(A3697-B3697=0,SameDayCycleTimeSettingValue,((A3697-B3697) *24)-(INT((A3697-B3697)) * (24-(FinishHour-StartHour))))))</f>
        <v>#N/A</v>
      </c>
      <c r="K3697" s="3" t="e">
        <f ca="1">IF(OR(A3697&lt;&gt;"",B3697=""),NA(),MAX(0,IF(_xlfn.DAYS(NOW(),B3697)=0,SameDayCycleTimeSettingValue,_xlfn.DAYS(NOW(),B3697))))</f>
        <v>#N/A</v>
      </c>
    </row>
    <row r="3698" spans="1:11" x14ac:dyDescent="0.25">
      <c r="A3698" s="32" t="str">
        <f>IF(AND(TRIM(INDEX(CompletedDateValues,ROW(A3698)))&lt;&gt;"",INDEX(CompletedDateValues,ROW(A3698))&gt;0),INDEX(CompletedDateValues,ROW(A3698)),"")</f>
        <v/>
      </c>
      <c r="B3698" s="32" t="str">
        <f>IF(AND(TRIM(INDEX(StartDateValues,ROW(A3698)))&lt;&gt;"",INDEX(StartDateValues,ROW(A3698))&gt;0),INDEX(StartDateValues,ROW(A3698)),"")</f>
        <v/>
      </c>
      <c r="C3698" s="22" t="str">
        <f t="shared" si="286"/>
        <v/>
      </c>
      <c r="D3698" s="3" t="str">
        <f t="shared" si="287"/>
        <v/>
      </c>
      <c r="E3698" s="3" t="str">
        <f t="shared" si="288"/>
        <v/>
      </c>
      <c r="F3698" s="3" t="str">
        <f t="shared" si="289"/>
        <v/>
      </c>
      <c r="G3698" s="3" t="str">
        <f>IF(A3698="","",IF(HOUR(A3698)&lt;StartHour,StartHour,IF(HOUR(A3698)&gt;FinishHour,FinishHour,HOUR(A3698))))</f>
        <v/>
      </c>
      <c r="H3698" s="3" t="str">
        <f t="shared" si="290"/>
        <v/>
      </c>
      <c r="I3698" s="33" t="e">
        <f>IF(OR(A3698="",B3698=""),NA(),MAX(0,IF(A3698-B3698=0,SameDayCycleTimeSettingValue,(A3698-B3698) *24)))</f>
        <v>#N/A</v>
      </c>
      <c r="J3698" s="33" t="e">
        <f>IF(OR(A3698="",B3698=""),NA(),MAX(0,IF(A3698-B3698=0,SameDayCycleTimeSettingValue,((A3698-B3698) *24)-(INT((A3698-B3698)) * (24-(FinishHour-StartHour))))))</f>
        <v>#N/A</v>
      </c>
      <c r="K3698" s="3" t="e">
        <f ca="1">IF(OR(A3698&lt;&gt;"",B3698=""),NA(),MAX(0,IF(_xlfn.DAYS(NOW(),B3698)=0,SameDayCycleTimeSettingValue,_xlfn.DAYS(NOW(),B3698))))</f>
        <v>#N/A</v>
      </c>
    </row>
    <row r="3699" spans="1:11" x14ac:dyDescent="0.25">
      <c r="A3699" s="32" t="str">
        <f>IF(AND(TRIM(INDEX(CompletedDateValues,ROW(A3699)))&lt;&gt;"",INDEX(CompletedDateValues,ROW(A3699))&gt;0),INDEX(CompletedDateValues,ROW(A3699)),"")</f>
        <v/>
      </c>
      <c r="B3699" s="32" t="str">
        <f>IF(AND(TRIM(INDEX(StartDateValues,ROW(A3699)))&lt;&gt;"",INDEX(StartDateValues,ROW(A3699))&gt;0),INDEX(StartDateValues,ROW(A3699)),"")</f>
        <v/>
      </c>
      <c r="C3699" s="22" t="str">
        <f t="shared" si="286"/>
        <v/>
      </c>
      <c r="D3699" s="3" t="str">
        <f t="shared" si="287"/>
        <v/>
      </c>
      <c r="E3699" s="3" t="str">
        <f t="shared" si="288"/>
        <v/>
      </c>
      <c r="F3699" s="3" t="str">
        <f t="shared" si="289"/>
        <v/>
      </c>
      <c r="G3699" s="3" t="str">
        <f>IF(A3699="","",IF(HOUR(A3699)&lt;StartHour,StartHour,IF(HOUR(A3699)&gt;FinishHour,FinishHour,HOUR(A3699))))</f>
        <v/>
      </c>
      <c r="H3699" s="3" t="str">
        <f t="shared" si="290"/>
        <v/>
      </c>
      <c r="I3699" s="33" t="e">
        <f>IF(OR(A3699="",B3699=""),NA(),MAX(0,IF(A3699-B3699=0,SameDayCycleTimeSettingValue,(A3699-B3699) *24)))</f>
        <v>#N/A</v>
      </c>
      <c r="J3699" s="33" t="e">
        <f>IF(OR(A3699="",B3699=""),NA(),MAX(0,IF(A3699-B3699=0,SameDayCycleTimeSettingValue,((A3699-B3699) *24)-(INT((A3699-B3699)) * (24-(FinishHour-StartHour))))))</f>
        <v>#N/A</v>
      </c>
      <c r="K3699" s="3" t="e">
        <f ca="1">IF(OR(A3699&lt;&gt;"",B3699=""),NA(),MAX(0,IF(_xlfn.DAYS(NOW(),B3699)=0,SameDayCycleTimeSettingValue,_xlfn.DAYS(NOW(),B3699))))</f>
        <v>#N/A</v>
      </c>
    </row>
    <row r="3700" spans="1:11" x14ac:dyDescent="0.25">
      <c r="A3700" s="32" t="str">
        <f>IF(AND(TRIM(INDEX(CompletedDateValues,ROW(A3700)))&lt;&gt;"",INDEX(CompletedDateValues,ROW(A3700))&gt;0),INDEX(CompletedDateValues,ROW(A3700)),"")</f>
        <v/>
      </c>
      <c r="B3700" s="32" t="str">
        <f>IF(AND(TRIM(INDEX(StartDateValues,ROW(A3700)))&lt;&gt;"",INDEX(StartDateValues,ROW(A3700))&gt;0),INDEX(StartDateValues,ROW(A3700)),"")</f>
        <v/>
      </c>
      <c r="C3700" s="22" t="str">
        <f t="shared" si="286"/>
        <v/>
      </c>
      <c r="D3700" s="3" t="str">
        <f t="shared" si="287"/>
        <v/>
      </c>
      <c r="E3700" s="3" t="str">
        <f t="shared" si="288"/>
        <v/>
      </c>
      <c r="F3700" s="3" t="str">
        <f t="shared" si="289"/>
        <v/>
      </c>
      <c r="G3700" s="3" t="str">
        <f>IF(A3700="","",IF(HOUR(A3700)&lt;StartHour,StartHour,IF(HOUR(A3700)&gt;FinishHour,FinishHour,HOUR(A3700))))</f>
        <v/>
      </c>
      <c r="H3700" s="3" t="str">
        <f t="shared" si="290"/>
        <v/>
      </c>
      <c r="I3700" s="33" t="e">
        <f>IF(OR(A3700="",B3700=""),NA(),MAX(0,IF(A3700-B3700=0,SameDayCycleTimeSettingValue,(A3700-B3700) *24)))</f>
        <v>#N/A</v>
      </c>
      <c r="J3700" s="33" t="e">
        <f>IF(OR(A3700="",B3700=""),NA(),MAX(0,IF(A3700-B3700=0,SameDayCycleTimeSettingValue,((A3700-B3700) *24)-(INT((A3700-B3700)) * (24-(FinishHour-StartHour))))))</f>
        <v>#N/A</v>
      </c>
      <c r="K3700" s="3" t="e">
        <f ca="1">IF(OR(A3700&lt;&gt;"",B3700=""),NA(),MAX(0,IF(_xlfn.DAYS(NOW(),B3700)=0,SameDayCycleTimeSettingValue,_xlfn.DAYS(NOW(),B3700))))</f>
        <v>#N/A</v>
      </c>
    </row>
    <row r="3701" spans="1:11" x14ac:dyDescent="0.25">
      <c r="A3701" s="32" t="str">
        <f>IF(AND(TRIM(INDEX(CompletedDateValues,ROW(A3701)))&lt;&gt;"",INDEX(CompletedDateValues,ROW(A3701))&gt;0),INDEX(CompletedDateValues,ROW(A3701)),"")</f>
        <v/>
      </c>
      <c r="B3701" s="32" t="str">
        <f>IF(AND(TRIM(INDEX(StartDateValues,ROW(A3701)))&lt;&gt;"",INDEX(StartDateValues,ROW(A3701))&gt;0),INDEX(StartDateValues,ROW(A3701)),"")</f>
        <v/>
      </c>
      <c r="C3701" s="22" t="str">
        <f t="shared" si="286"/>
        <v/>
      </c>
      <c r="D3701" s="3" t="str">
        <f t="shared" si="287"/>
        <v/>
      </c>
      <c r="E3701" s="3" t="str">
        <f t="shared" si="288"/>
        <v/>
      </c>
      <c r="F3701" s="3" t="str">
        <f t="shared" si="289"/>
        <v/>
      </c>
      <c r="G3701" s="3" t="str">
        <f>IF(A3701="","",IF(HOUR(A3701)&lt;StartHour,StartHour,IF(HOUR(A3701)&gt;FinishHour,FinishHour,HOUR(A3701))))</f>
        <v/>
      </c>
      <c r="H3701" s="3" t="str">
        <f t="shared" si="290"/>
        <v/>
      </c>
      <c r="I3701" s="33" t="e">
        <f>IF(OR(A3701="",B3701=""),NA(),MAX(0,IF(A3701-B3701=0,SameDayCycleTimeSettingValue,(A3701-B3701) *24)))</f>
        <v>#N/A</v>
      </c>
      <c r="J3701" s="33" t="e">
        <f>IF(OR(A3701="",B3701=""),NA(),MAX(0,IF(A3701-B3701=0,SameDayCycleTimeSettingValue,((A3701-B3701) *24)-(INT((A3701-B3701)) * (24-(FinishHour-StartHour))))))</f>
        <v>#N/A</v>
      </c>
      <c r="K3701" s="3" t="e">
        <f ca="1">IF(OR(A3701&lt;&gt;"",B3701=""),NA(),MAX(0,IF(_xlfn.DAYS(NOW(),B3701)=0,SameDayCycleTimeSettingValue,_xlfn.DAYS(NOW(),B3701))))</f>
        <v>#N/A</v>
      </c>
    </row>
    <row r="3702" spans="1:11" x14ac:dyDescent="0.25">
      <c r="A3702" s="32" t="str">
        <f>IF(AND(TRIM(INDEX(CompletedDateValues,ROW(A3702)))&lt;&gt;"",INDEX(CompletedDateValues,ROW(A3702))&gt;0),INDEX(CompletedDateValues,ROW(A3702)),"")</f>
        <v/>
      </c>
      <c r="B3702" s="32" t="str">
        <f>IF(AND(TRIM(INDEX(StartDateValues,ROW(A3702)))&lt;&gt;"",INDEX(StartDateValues,ROW(A3702))&gt;0),INDEX(StartDateValues,ROW(A3702)),"")</f>
        <v/>
      </c>
      <c r="C3702" s="22" t="str">
        <f t="shared" si="286"/>
        <v/>
      </c>
      <c r="D3702" s="3" t="str">
        <f t="shared" si="287"/>
        <v/>
      </c>
      <c r="E3702" s="3" t="str">
        <f t="shared" si="288"/>
        <v/>
      </c>
      <c r="F3702" s="3" t="str">
        <f t="shared" si="289"/>
        <v/>
      </c>
      <c r="G3702" s="3" t="str">
        <f>IF(A3702="","",IF(HOUR(A3702)&lt;StartHour,StartHour,IF(HOUR(A3702)&gt;FinishHour,FinishHour,HOUR(A3702))))</f>
        <v/>
      </c>
      <c r="H3702" s="3" t="str">
        <f t="shared" si="290"/>
        <v/>
      </c>
      <c r="I3702" s="33" t="e">
        <f>IF(OR(A3702="",B3702=""),NA(),MAX(0,IF(A3702-B3702=0,SameDayCycleTimeSettingValue,(A3702-B3702) *24)))</f>
        <v>#N/A</v>
      </c>
      <c r="J3702" s="33" t="e">
        <f>IF(OR(A3702="",B3702=""),NA(),MAX(0,IF(A3702-B3702=0,SameDayCycleTimeSettingValue,((A3702-B3702) *24)-(INT((A3702-B3702)) * (24-(FinishHour-StartHour))))))</f>
        <v>#N/A</v>
      </c>
      <c r="K3702" s="3" t="e">
        <f ca="1">IF(OR(A3702&lt;&gt;"",B3702=""),NA(),MAX(0,IF(_xlfn.DAYS(NOW(),B3702)=0,SameDayCycleTimeSettingValue,_xlfn.DAYS(NOW(),B3702))))</f>
        <v>#N/A</v>
      </c>
    </row>
    <row r="3703" spans="1:11" x14ac:dyDescent="0.25">
      <c r="A3703" s="32" t="str">
        <f>IF(AND(TRIM(INDEX(CompletedDateValues,ROW(A3703)))&lt;&gt;"",INDEX(CompletedDateValues,ROW(A3703))&gt;0),INDEX(CompletedDateValues,ROW(A3703)),"")</f>
        <v/>
      </c>
      <c r="B3703" s="32" t="str">
        <f>IF(AND(TRIM(INDEX(StartDateValues,ROW(A3703)))&lt;&gt;"",INDEX(StartDateValues,ROW(A3703))&gt;0),INDEX(StartDateValues,ROW(A3703)),"")</f>
        <v/>
      </c>
      <c r="C3703" s="22" t="str">
        <f t="shared" si="286"/>
        <v/>
      </c>
      <c r="D3703" s="3" t="str">
        <f t="shared" si="287"/>
        <v/>
      </c>
      <c r="E3703" s="3" t="str">
        <f t="shared" si="288"/>
        <v/>
      </c>
      <c r="F3703" s="3" t="str">
        <f t="shared" si="289"/>
        <v/>
      </c>
      <c r="G3703" s="3" t="str">
        <f>IF(A3703="","",IF(HOUR(A3703)&lt;StartHour,StartHour,IF(HOUR(A3703)&gt;FinishHour,FinishHour,HOUR(A3703))))</f>
        <v/>
      </c>
      <c r="H3703" s="3" t="str">
        <f t="shared" si="290"/>
        <v/>
      </c>
      <c r="I3703" s="33" t="e">
        <f>IF(OR(A3703="",B3703=""),NA(),MAX(0,IF(A3703-B3703=0,SameDayCycleTimeSettingValue,(A3703-B3703) *24)))</f>
        <v>#N/A</v>
      </c>
      <c r="J3703" s="33" t="e">
        <f>IF(OR(A3703="",B3703=""),NA(),MAX(0,IF(A3703-B3703=0,SameDayCycleTimeSettingValue,((A3703-B3703) *24)-(INT((A3703-B3703)) * (24-(FinishHour-StartHour))))))</f>
        <v>#N/A</v>
      </c>
      <c r="K3703" s="3" t="e">
        <f ca="1">IF(OR(A3703&lt;&gt;"",B3703=""),NA(),MAX(0,IF(_xlfn.DAYS(NOW(),B3703)=0,SameDayCycleTimeSettingValue,_xlfn.DAYS(NOW(),B3703))))</f>
        <v>#N/A</v>
      </c>
    </row>
    <row r="3704" spans="1:11" x14ac:dyDescent="0.25">
      <c r="A3704" s="32" t="str">
        <f>IF(AND(TRIM(INDEX(CompletedDateValues,ROW(A3704)))&lt;&gt;"",INDEX(CompletedDateValues,ROW(A3704))&gt;0),INDEX(CompletedDateValues,ROW(A3704)),"")</f>
        <v/>
      </c>
      <c r="B3704" s="32" t="str">
        <f>IF(AND(TRIM(INDEX(StartDateValues,ROW(A3704)))&lt;&gt;"",INDEX(StartDateValues,ROW(A3704))&gt;0),INDEX(StartDateValues,ROW(A3704)),"")</f>
        <v/>
      </c>
      <c r="C3704" s="22" t="str">
        <f t="shared" si="286"/>
        <v/>
      </c>
      <c r="D3704" s="3" t="str">
        <f t="shared" si="287"/>
        <v/>
      </c>
      <c r="E3704" s="3" t="str">
        <f t="shared" si="288"/>
        <v/>
      </c>
      <c r="F3704" s="3" t="str">
        <f t="shared" si="289"/>
        <v/>
      </c>
      <c r="G3704" s="3" t="str">
        <f>IF(A3704="","",IF(HOUR(A3704)&lt;StartHour,StartHour,IF(HOUR(A3704)&gt;FinishHour,FinishHour,HOUR(A3704))))</f>
        <v/>
      </c>
      <c r="H3704" s="3" t="str">
        <f t="shared" si="290"/>
        <v/>
      </c>
      <c r="I3704" s="33" t="e">
        <f>IF(OR(A3704="",B3704=""),NA(),MAX(0,IF(A3704-B3704=0,SameDayCycleTimeSettingValue,(A3704-B3704) *24)))</f>
        <v>#N/A</v>
      </c>
      <c r="J3704" s="33" t="e">
        <f>IF(OR(A3704="",B3704=""),NA(),MAX(0,IF(A3704-B3704=0,SameDayCycleTimeSettingValue,((A3704-B3704) *24)-(INT((A3704-B3704)) * (24-(FinishHour-StartHour))))))</f>
        <v>#N/A</v>
      </c>
      <c r="K3704" s="3" t="e">
        <f ca="1">IF(OR(A3704&lt;&gt;"",B3704=""),NA(),MAX(0,IF(_xlfn.DAYS(NOW(),B3704)=0,SameDayCycleTimeSettingValue,_xlfn.DAYS(NOW(),B3704))))</f>
        <v>#N/A</v>
      </c>
    </row>
    <row r="3705" spans="1:11" x14ac:dyDescent="0.25">
      <c r="A3705" s="32" t="str">
        <f>IF(AND(TRIM(INDEX(CompletedDateValues,ROW(A3705)))&lt;&gt;"",INDEX(CompletedDateValues,ROW(A3705))&gt;0),INDEX(CompletedDateValues,ROW(A3705)),"")</f>
        <v/>
      </c>
      <c r="B3705" s="32" t="str">
        <f>IF(AND(TRIM(INDEX(StartDateValues,ROW(A3705)))&lt;&gt;"",INDEX(StartDateValues,ROW(A3705))&gt;0),INDEX(StartDateValues,ROW(A3705)),"")</f>
        <v/>
      </c>
      <c r="C3705" s="22" t="str">
        <f t="shared" si="286"/>
        <v/>
      </c>
      <c r="D3705" s="3" t="str">
        <f t="shared" si="287"/>
        <v/>
      </c>
      <c r="E3705" s="3" t="str">
        <f t="shared" si="288"/>
        <v/>
      </c>
      <c r="F3705" s="3" t="str">
        <f t="shared" si="289"/>
        <v/>
      </c>
      <c r="G3705" s="3" t="str">
        <f>IF(A3705="","",IF(HOUR(A3705)&lt;StartHour,StartHour,IF(HOUR(A3705)&gt;FinishHour,FinishHour,HOUR(A3705))))</f>
        <v/>
      </c>
      <c r="H3705" s="3" t="str">
        <f t="shared" si="290"/>
        <v/>
      </c>
      <c r="I3705" s="33" t="e">
        <f>IF(OR(A3705="",B3705=""),NA(),MAX(0,IF(A3705-B3705=0,SameDayCycleTimeSettingValue,(A3705-B3705) *24)))</f>
        <v>#N/A</v>
      </c>
      <c r="J3705" s="33" t="e">
        <f>IF(OR(A3705="",B3705=""),NA(),MAX(0,IF(A3705-B3705=0,SameDayCycleTimeSettingValue,((A3705-B3705) *24)-(INT((A3705-B3705)) * (24-(FinishHour-StartHour))))))</f>
        <v>#N/A</v>
      </c>
      <c r="K3705" s="3" t="e">
        <f ca="1">IF(OR(A3705&lt;&gt;"",B3705=""),NA(),MAX(0,IF(_xlfn.DAYS(NOW(),B3705)=0,SameDayCycleTimeSettingValue,_xlfn.DAYS(NOW(),B3705))))</f>
        <v>#N/A</v>
      </c>
    </row>
    <row r="3706" spans="1:11" x14ac:dyDescent="0.25">
      <c r="A3706" s="32" t="str">
        <f>IF(AND(TRIM(INDEX(CompletedDateValues,ROW(A3706)))&lt;&gt;"",INDEX(CompletedDateValues,ROW(A3706))&gt;0),INDEX(CompletedDateValues,ROW(A3706)),"")</f>
        <v/>
      </c>
      <c r="B3706" s="32" t="str">
        <f>IF(AND(TRIM(INDEX(StartDateValues,ROW(A3706)))&lt;&gt;"",INDEX(StartDateValues,ROW(A3706))&gt;0),INDEX(StartDateValues,ROW(A3706)),"")</f>
        <v/>
      </c>
      <c r="C3706" s="22" t="str">
        <f t="shared" si="286"/>
        <v/>
      </c>
      <c r="D3706" s="3" t="str">
        <f t="shared" si="287"/>
        <v/>
      </c>
      <c r="E3706" s="3" t="str">
        <f t="shared" si="288"/>
        <v/>
      </c>
      <c r="F3706" s="3" t="str">
        <f t="shared" si="289"/>
        <v/>
      </c>
      <c r="G3706" s="3" t="str">
        <f>IF(A3706="","",IF(HOUR(A3706)&lt;StartHour,StartHour,IF(HOUR(A3706)&gt;FinishHour,FinishHour,HOUR(A3706))))</f>
        <v/>
      </c>
      <c r="H3706" s="3" t="str">
        <f t="shared" si="290"/>
        <v/>
      </c>
      <c r="I3706" s="33" t="e">
        <f>IF(OR(A3706="",B3706=""),NA(),MAX(0,IF(A3706-B3706=0,SameDayCycleTimeSettingValue,(A3706-B3706) *24)))</f>
        <v>#N/A</v>
      </c>
      <c r="J3706" s="33" t="e">
        <f>IF(OR(A3706="",B3706=""),NA(),MAX(0,IF(A3706-B3706=0,SameDayCycleTimeSettingValue,((A3706-B3706) *24)-(INT((A3706-B3706)) * (24-(FinishHour-StartHour))))))</f>
        <v>#N/A</v>
      </c>
      <c r="K3706" s="3" t="e">
        <f ca="1">IF(OR(A3706&lt;&gt;"",B3706=""),NA(),MAX(0,IF(_xlfn.DAYS(NOW(),B3706)=0,SameDayCycleTimeSettingValue,_xlfn.DAYS(NOW(),B3706))))</f>
        <v>#N/A</v>
      </c>
    </row>
    <row r="3707" spans="1:11" x14ac:dyDescent="0.25">
      <c r="A3707" s="32" t="str">
        <f>IF(AND(TRIM(INDEX(CompletedDateValues,ROW(A3707)))&lt;&gt;"",INDEX(CompletedDateValues,ROW(A3707))&gt;0),INDEX(CompletedDateValues,ROW(A3707)),"")</f>
        <v/>
      </c>
      <c r="B3707" s="32" t="str">
        <f>IF(AND(TRIM(INDEX(StartDateValues,ROW(A3707)))&lt;&gt;"",INDEX(StartDateValues,ROW(A3707))&gt;0),INDEX(StartDateValues,ROW(A3707)),"")</f>
        <v/>
      </c>
      <c r="C3707" s="22" t="str">
        <f t="shared" si="286"/>
        <v/>
      </c>
      <c r="D3707" s="3" t="str">
        <f t="shared" si="287"/>
        <v/>
      </c>
      <c r="E3707" s="3" t="str">
        <f t="shared" si="288"/>
        <v/>
      </c>
      <c r="F3707" s="3" t="str">
        <f t="shared" si="289"/>
        <v/>
      </c>
      <c r="G3707" s="3" t="str">
        <f>IF(A3707="","",IF(HOUR(A3707)&lt;StartHour,StartHour,IF(HOUR(A3707)&gt;FinishHour,FinishHour,HOUR(A3707))))</f>
        <v/>
      </c>
      <c r="H3707" s="3" t="str">
        <f t="shared" si="290"/>
        <v/>
      </c>
      <c r="I3707" s="33" t="e">
        <f>IF(OR(A3707="",B3707=""),NA(),MAX(0,IF(A3707-B3707=0,SameDayCycleTimeSettingValue,(A3707-B3707) *24)))</f>
        <v>#N/A</v>
      </c>
      <c r="J3707" s="33" t="e">
        <f>IF(OR(A3707="",B3707=""),NA(),MAX(0,IF(A3707-B3707=0,SameDayCycleTimeSettingValue,((A3707-B3707) *24)-(INT((A3707-B3707)) * (24-(FinishHour-StartHour))))))</f>
        <v>#N/A</v>
      </c>
      <c r="K3707" s="3" t="e">
        <f ca="1">IF(OR(A3707&lt;&gt;"",B3707=""),NA(),MAX(0,IF(_xlfn.DAYS(NOW(),B3707)=0,SameDayCycleTimeSettingValue,_xlfn.DAYS(NOW(),B3707))))</f>
        <v>#N/A</v>
      </c>
    </row>
    <row r="3708" spans="1:11" x14ac:dyDescent="0.25">
      <c r="A3708" s="32" t="str">
        <f>IF(AND(TRIM(INDEX(CompletedDateValues,ROW(A3708)))&lt;&gt;"",INDEX(CompletedDateValues,ROW(A3708))&gt;0),INDEX(CompletedDateValues,ROW(A3708)),"")</f>
        <v/>
      </c>
      <c r="B3708" s="32" t="str">
        <f>IF(AND(TRIM(INDEX(StartDateValues,ROW(A3708)))&lt;&gt;"",INDEX(StartDateValues,ROW(A3708))&gt;0),INDEX(StartDateValues,ROW(A3708)),"")</f>
        <v/>
      </c>
      <c r="C3708" s="22" t="str">
        <f t="shared" si="286"/>
        <v/>
      </c>
      <c r="D3708" s="3" t="str">
        <f t="shared" si="287"/>
        <v/>
      </c>
      <c r="E3708" s="3" t="str">
        <f t="shared" si="288"/>
        <v/>
      </c>
      <c r="F3708" s="3" t="str">
        <f t="shared" si="289"/>
        <v/>
      </c>
      <c r="G3708" s="3" t="str">
        <f>IF(A3708="","",IF(HOUR(A3708)&lt;StartHour,StartHour,IF(HOUR(A3708)&gt;FinishHour,FinishHour,HOUR(A3708))))</f>
        <v/>
      </c>
      <c r="H3708" s="3" t="str">
        <f t="shared" si="290"/>
        <v/>
      </c>
      <c r="I3708" s="33" t="e">
        <f>IF(OR(A3708="",B3708=""),NA(),MAX(0,IF(A3708-B3708=0,SameDayCycleTimeSettingValue,(A3708-B3708) *24)))</f>
        <v>#N/A</v>
      </c>
      <c r="J3708" s="33" t="e">
        <f>IF(OR(A3708="",B3708=""),NA(),MAX(0,IF(A3708-B3708=0,SameDayCycleTimeSettingValue,((A3708-B3708) *24)-(INT((A3708-B3708)) * (24-(FinishHour-StartHour))))))</f>
        <v>#N/A</v>
      </c>
      <c r="K3708" s="3" t="e">
        <f ca="1">IF(OR(A3708&lt;&gt;"",B3708=""),NA(),MAX(0,IF(_xlfn.DAYS(NOW(),B3708)=0,SameDayCycleTimeSettingValue,_xlfn.DAYS(NOW(),B3708))))</f>
        <v>#N/A</v>
      </c>
    </row>
    <row r="3709" spans="1:11" x14ac:dyDescent="0.25">
      <c r="A3709" s="32" t="str">
        <f>IF(AND(TRIM(INDEX(CompletedDateValues,ROW(A3709)))&lt;&gt;"",INDEX(CompletedDateValues,ROW(A3709))&gt;0),INDEX(CompletedDateValues,ROW(A3709)),"")</f>
        <v/>
      </c>
      <c r="B3709" s="32" t="str">
        <f>IF(AND(TRIM(INDEX(StartDateValues,ROW(A3709)))&lt;&gt;"",INDEX(StartDateValues,ROW(A3709))&gt;0),INDEX(StartDateValues,ROW(A3709)),"")</f>
        <v/>
      </c>
      <c r="C3709" s="22" t="str">
        <f t="shared" si="286"/>
        <v/>
      </c>
      <c r="D3709" s="3" t="str">
        <f t="shared" si="287"/>
        <v/>
      </c>
      <c r="E3709" s="3" t="str">
        <f t="shared" si="288"/>
        <v/>
      </c>
      <c r="F3709" s="3" t="str">
        <f t="shared" si="289"/>
        <v/>
      </c>
      <c r="G3709" s="3" t="str">
        <f>IF(A3709="","",IF(HOUR(A3709)&lt;StartHour,StartHour,IF(HOUR(A3709)&gt;FinishHour,FinishHour,HOUR(A3709))))</f>
        <v/>
      </c>
      <c r="H3709" s="3" t="str">
        <f t="shared" si="290"/>
        <v/>
      </c>
      <c r="I3709" s="33" t="e">
        <f>IF(OR(A3709="",B3709=""),NA(),MAX(0,IF(A3709-B3709=0,SameDayCycleTimeSettingValue,(A3709-B3709) *24)))</f>
        <v>#N/A</v>
      </c>
      <c r="J3709" s="33" t="e">
        <f>IF(OR(A3709="",B3709=""),NA(),MAX(0,IF(A3709-B3709=0,SameDayCycleTimeSettingValue,((A3709-B3709) *24)-(INT((A3709-B3709)) * (24-(FinishHour-StartHour))))))</f>
        <v>#N/A</v>
      </c>
      <c r="K3709" s="3" t="e">
        <f ca="1">IF(OR(A3709&lt;&gt;"",B3709=""),NA(),MAX(0,IF(_xlfn.DAYS(NOW(),B3709)=0,SameDayCycleTimeSettingValue,_xlfn.DAYS(NOW(),B3709))))</f>
        <v>#N/A</v>
      </c>
    </row>
    <row r="3710" spans="1:11" x14ac:dyDescent="0.25">
      <c r="A3710" s="32" t="str">
        <f>IF(AND(TRIM(INDEX(CompletedDateValues,ROW(A3710)))&lt;&gt;"",INDEX(CompletedDateValues,ROW(A3710))&gt;0),INDEX(CompletedDateValues,ROW(A3710)),"")</f>
        <v/>
      </c>
      <c r="B3710" s="32" t="str">
        <f>IF(AND(TRIM(INDEX(StartDateValues,ROW(A3710)))&lt;&gt;"",INDEX(StartDateValues,ROW(A3710))&gt;0),INDEX(StartDateValues,ROW(A3710)),"")</f>
        <v/>
      </c>
      <c r="C3710" s="22" t="str">
        <f t="shared" si="286"/>
        <v/>
      </c>
      <c r="D3710" s="3" t="str">
        <f t="shared" si="287"/>
        <v/>
      </c>
      <c r="E3710" s="3" t="str">
        <f t="shared" si="288"/>
        <v/>
      </c>
      <c r="F3710" s="3" t="str">
        <f t="shared" si="289"/>
        <v/>
      </c>
      <c r="G3710" s="3" t="str">
        <f>IF(A3710="","",IF(HOUR(A3710)&lt;StartHour,StartHour,IF(HOUR(A3710)&gt;FinishHour,FinishHour,HOUR(A3710))))</f>
        <v/>
      </c>
      <c r="H3710" s="3" t="str">
        <f t="shared" si="290"/>
        <v/>
      </c>
      <c r="I3710" s="33" t="e">
        <f>IF(OR(A3710="",B3710=""),NA(),MAX(0,IF(A3710-B3710=0,SameDayCycleTimeSettingValue,(A3710-B3710) *24)))</f>
        <v>#N/A</v>
      </c>
      <c r="J3710" s="33" t="e">
        <f>IF(OR(A3710="",B3710=""),NA(),MAX(0,IF(A3710-B3710=0,SameDayCycleTimeSettingValue,((A3710-B3710) *24)-(INT((A3710-B3710)) * (24-(FinishHour-StartHour))))))</f>
        <v>#N/A</v>
      </c>
      <c r="K3710" s="3" t="e">
        <f ca="1">IF(OR(A3710&lt;&gt;"",B3710=""),NA(),MAX(0,IF(_xlfn.DAYS(NOW(),B3710)=0,SameDayCycleTimeSettingValue,_xlfn.DAYS(NOW(),B3710))))</f>
        <v>#N/A</v>
      </c>
    </row>
    <row r="3711" spans="1:11" x14ac:dyDescent="0.25">
      <c r="A3711" s="32" t="str">
        <f>IF(AND(TRIM(INDEX(CompletedDateValues,ROW(A3711)))&lt;&gt;"",INDEX(CompletedDateValues,ROW(A3711))&gt;0),INDEX(CompletedDateValues,ROW(A3711)),"")</f>
        <v/>
      </c>
      <c r="B3711" s="32" t="str">
        <f>IF(AND(TRIM(INDEX(StartDateValues,ROW(A3711)))&lt;&gt;"",INDEX(StartDateValues,ROW(A3711))&gt;0),INDEX(StartDateValues,ROW(A3711)),"")</f>
        <v/>
      </c>
      <c r="C3711" s="22" t="str">
        <f t="shared" si="286"/>
        <v/>
      </c>
      <c r="D3711" s="3" t="str">
        <f t="shared" si="287"/>
        <v/>
      </c>
      <c r="E3711" s="3" t="str">
        <f t="shared" si="288"/>
        <v/>
      </c>
      <c r="F3711" s="3" t="str">
        <f t="shared" si="289"/>
        <v/>
      </c>
      <c r="G3711" s="3" t="str">
        <f>IF(A3711="","",IF(HOUR(A3711)&lt;StartHour,StartHour,IF(HOUR(A3711)&gt;FinishHour,FinishHour,HOUR(A3711))))</f>
        <v/>
      </c>
      <c r="H3711" s="3" t="str">
        <f t="shared" si="290"/>
        <v/>
      </c>
      <c r="I3711" s="33" t="e">
        <f>IF(OR(A3711="",B3711=""),NA(),MAX(0,IF(A3711-B3711=0,SameDayCycleTimeSettingValue,(A3711-B3711) *24)))</f>
        <v>#N/A</v>
      </c>
      <c r="J3711" s="33" t="e">
        <f>IF(OR(A3711="",B3711=""),NA(),MAX(0,IF(A3711-B3711=0,SameDayCycleTimeSettingValue,((A3711-B3711) *24)-(INT((A3711-B3711)) * (24-(FinishHour-StartHour))))))</f>
        <v>#N/A</v>
      </c>
      <c r="K3711" s="3" t="e">
        <f ca="1">IF(OR(A3711&lt;&gt;"",B3711=""),NA(),MAX(0,IF(_xlfn.DAYS(NOW(),B3711)=0,SameDayCycleTimeSettingValue,_xlfn.DAYS(NOW(),B3711))))</f>
        <v>#N/A</v>
      </c>
    </row>
    <row r="3712" spans="1:11" x14ac:dyDescent="0.25">
      <c r="A3712" s="32" t="str">
        <f>IF(AND(TRIM(INDEX(CompletedDateValues,ROW(A3712)))&lt;&gt;"",INDEX(CompletedDateValues,ROW(A3712))&gt;0),INDEX(CompletedDateValues,ROW(A3712)),"")</f>
        <v/>
      </c>
      <c r="B3712" s="32" t="str">
        <f>IF(AND(TRIM(INDEX(StartDateValues,ROW(A3712)))&lt;&gt;"",INDEX(StartDateValues,ROW(A3712))&gt;0),INDEX(StartDateValues,ROW(A3712)),"")</f>
        <v/>
      </c>
      <c r="C3712" s="22" t="str">
        <f t="shared" si="286"/>
        <v/>
      </c>
      <c r="D3712" s="3" t="str">
        <f t="shared" si="287"/>
        <v/>
      </c>
      <c r="E3712" s="3" t="str">
        <f t="shared" si="288"/>
        <v/>
      </c>
      <c r="F3712" s="3" t="str">
        <f t="shared" si="289"/>
        <v/>
      </c>
      <c r="G3712" s="3" t="str">
        <f>IF(A3712="","",IF(HOUR(A3712)&lt;StartHour,StartHour,IF(HOUR(A3712)&gt;FinishHour,FinishHour,HOUR(A3712))))</f>
        <v/>
      </c>
      <c r="H3712" s="3" t="str">
        <f t="shared" si="290"/>
        <v/>
      </c>
      <c r="I3712" s="33" t="e">
        <f>IF(OR(A3712="",B3712=""),NA(),MAX(0,IF(A3712-B3712=0,SameDayCycleTimeSettingValue,(A3712-B3712) *24)))</f>
        <v>#N/A</v>
      </c>
      <c r="J3712" s="33" t="e">
        <f>IF(OR(A3712="",B3712=""),NA(),MAX(0,IF(A3712-B3712=0,SameDayCycleTimeSettingValue,((A3712-B3712) *24)-(INT((A3712-B3712)) * (24-(FinishHour-StartHour))))))</f>
        <v>#N/A</v>
      </c>
      <c r="K3712" s="3" t="e">
        <f ca="1">IF(OR(A3712&lt;&gt;"",B3712=""),NA(),MAX(0,IF(_xlfn.DAYS(NOW(),B3712)=0,SameDayCycleTimeSettingValue,_xlfn.DAYS(NOW(),B3712))))</f>
        <v>#N/A</v>
      </c>
    </row>
    <row r="3713" spans="1:11" x14ac:dyDescent="0.25">
      <c r="A3713" s="32" t="str">
        <f>IF(AND(TRIM(INDEX(CompletedDateValues,ROW(A3713)))&lt;&gt;"",INDEX(CompletedDateValues,ROW(A3713))&gt;0),INDEX(CompletedDateValues,ROW(A3713)),"")</f>
        <v/>
      </c>
      <c r="B3713" s="32" t="str">
        <f>IF(AND(TRIM(INDEX(StartDateValues,ROW(A3713)))&lt;&gt;"",INDEX(StartDateValues,ROW(A3713))&gt;0),INDEX(StartDateValues,ROW(A3713)),"")</f>
        <v/>
      </c>
      <c r="C3713" s="22" t="str">
        <f t="shared" si="286"/>
        <v/>
      </c>
      <c r="D3713" s="3" t="str">
        <f t="shared" si="287"/>
        <v/>
      </c>
      <c r="E3713" s="3" t="str">
        <f t="shared" si="288"/>
        <v/>
      </c>
      <c r="F3713" s="3" t="str">
        <f t="shared" si="289"/>
        <v/>
      </c>
      <c r="G3713" s="3" t="str">
        <f>IF(A3713="","",IF(HOUR(A3713)&lt;StartHour,StartHour,IF(HOUR(A3713)&gt;FinishHour,FinishHour,HOUR(A3713))))</f>
        <v/>
      </c>
      <c r="H3713" s="3" t="str">
        <f t="shared" si="290"/>
        <v/>
      </c>
      <c r="I3713" s="33" t="e">
        <f>IF(OR(A3713="",B3713=""),NA(),MAX(0,IF(A3713-B3713=0,SameDayCycleTimeSettingValue,(A3713-B3713) *24)))</f>
        <v>#N/A</v>
      </c>
      <c r="J3713" s="33" t="e">
        <f>IF(OR(A3713="",B3713=""),NA(),MAX(0,IF(A3713-B3713=0,SameDayCycleTimeSettingValue,((A3713-B3713) *24)-(INT((A3713-B3713)) * (24-(FinishHour-StartHour))))))</f>
        <v>#N/A</v>
      </c>
      <c r="K3713" s="3" t="e">
        <f ca="1">IF(OR(A3713&lt;&gt;"",B3713=""),NA(),MAX(0,IF(_xlfn.DAYS(NOW(),B3713)=0,SameDayCycleTimeSettingValue,_xlfn.DAYS(NOW(),B3713))))</f>
        <v>#N/A</v>
      </c>
    </row>
    <row r="3714" spans="1:11" x14ac:dyDescent="0.25">
      <c r="A3714" s="32" t="str">
        <f>IF(AND(TRIM(INDEX(CompletedDateValues,ROW(A3714)))&lt;&gt;"",INDEX(CompletedDateValues,ROW(A3714))&gt;0),INDEX(CompletedDateValues,ROW(A3714)),"")</f>
        <v/>
      </c>
      <c r="B3714" s="32" t="str">
        <f>IF(AND(TRIM(INDEX(StartDateValues,ROW(A3714)))&lt;&gt;"",INDEX(StartDateValues,ROW(A3714))&gt;0),INDEX(StartDateValues,ROW(A3714)),"")</f>
        <v/>
      </c>
      <c r="C3714" s="22" t="str">
        <f t="shared" si="286"/>
        <v/>
      </c>
      <c r="D3714" s="3" t="str">
        <f t="shared" si="287"/>
        <v/>
      </c>
      <c r="E3714" s="3" t="str">
        <f t="shared" si="288"/>
        <v/>
      </c>
      <c r="F3714" s="3" t="str">
        <f t="shared" si="289"/>
        <v/>
      </c>
      <c r="G3714" s="3" t="str">
        <f>IF(A3714="","",IF(HOUR(A3714)&lt;StartHour,StartHour,IF(HOUR(A3714)&gt;FinishHour,FinishHour,HOUR(A3714))))</f>
        <v/>
      </c>
      <c r="H3714" s="3" t="str">
        <f t="shared" si="290"/>
        <v/>
      </c>
      <c r="I3714" s="33" t="e">
        <f>IF(OR(A3714="",B3714=""),NA(),MAX(0,IF(A3714-B3714=0,SameDayCycleTimeSettingValue,(A3714-B3714) *24)))</f>
        <v>#N/A</v>
      </c>
      <c r="J3714" s="33" t="e">
        <f>IF(OR(A3714="",B3714=""),NA(),MAX(0,IF(A3714-B3714=0,SameDayCycleTimeSettingValue,((A3714-B3714) *24)-(INT((A3714-B3714)) * (24-(FinishHour-StartHour))))))</f>
        <v>#N/A</v>
      </c>
      <c r="K3714" s="3" t="e">
        <f ca="1">IF(OR(A3714&lt;&gt;"",B3714=""),NA(),MAX(0,IF(_xlfn.DAYS(NOW(),B3714)=0,SameDayCycleTimeSettingValue,_xlfn.DAYS(NOW(),B3714))))</f>
        <v>#N/A</v>
      </c>
    </row>
    <row r="3715" spans="1:11" x14ac:dyDescent="0.25">
      <c r="A3715" s="32" t="str">
        <f>IF(AND(TRIM(INDEX(CompletedDateValues,ROW(A3715)))&lt;&gt;"",INDEX(CompletedDateValues,ROW(A3715))&gt;0),INDEX(CompletedDateValues,ROW(A3715)),"")</f>
        <v/>
      </c>
      <c r="B3715" s="32" t="str">
        <f>IF(AND(TRIM(INDEX(StartDateValues,ROW(A3715)))&lt;&gt;"",INDEX(StartDateValues,ROW(A3715))&gt;0),INDEX(StartDateValues,ROW(A3715)),"")</f>
        <v/>
      </c>
      <c r="C3715" s="22" t="str">
        <f t="shared" ref="C3715:C3778" si="291">IF(AND(TRIM(INDEX(WorkTypeValues,ROW(A3715)))&lt;&gt;"",INDEX(WorkTypeValues,ROW(A3715))&gt;0),INDEX(WorkTypeValues,ROW(A3715)),"")</f>
        <v/>
      </c>
      <c r="D3715" s="3" t="str">
        <f t="shared" ref="D3715:D3778" si="292">IF(A3715="", "",YEAR(A3715))</f>
        <v/>
      </c>
      <c r="E3715" s="3" t="str">
        <f t="shared" ref="E3715:E3778" si="293">IF(A3715="","",MONTH(A3715))</f>
        <v/>
      </c>
      <c r="F3715" s="3" t="str">
        <f t="shared" ref="F3715:F3778" si="294">IF(A3715="","",DAY(A3715))</f>
        <v/>
      </c>
      <c r="G3715" s="3" t="str">
        <f>IF(A3715="","",IF(HOUR(A3715)&lt;StartHour,StartHour,IF(HOUR(A3715)&gt;FinishHour,FinishHour,HOUR(A3715))))</f>
        <v/>
      </c>
      <c r="H3715" s="3" t="str">
        <f t="shared" ref="H3715:H3778" si="295">IF(D3715="","",D3715&amp;"-"&amp;TEXT(E3715,"00") &amp;"-"&amp;TEXT(F3715,"00") &amp;"-"&amp;TEXT(G3715,"00"))</f>
        <v/>
      </c>
      <c r="I3715" s="33" t="e">
        <f>IF(OR(A3715="",B3715=""),NA(),MAX(0,IF(A3715-B3715=0,SameDayCycleTimeSettingValue,(A3715-B3715) *24)))</f>
        <v>#N/A</v>
      </c>
      <c r="J3715" s="33" t="e">
        <f>IF(OR(A3715="",B3715=""),NA(),MAX(0,IF(A3715-B3715=0,SameDayCycleTimeSettingValue,((A3715-B3715) *24)-(INT((A3715-B3715)) * (24-(FinishHour-StartHour))))))</f>
        <v>#N/A</v>
      </c>
      <c r="K3715" s="3" t="e">
        <f ca="1">IF(OR(A3715&lt;&gt;"",B3715=""),NA(),MAX(0,IF(_xlfn.DAYS(NOW(),B3715)=0,SameDayCycleTimeSettingValue,_xlfn.DAYS(NOW(),B3715))))</f>
        <v>#N/A</v>
      </c>
    </row>
    <row r="3716" spans="1:11" x14ac:dyDescent="0.25">
      <c r="A3716" s="32" t="str">
        <f>IF(AND(TRIM(INDEX(CompletedDateValues,ROW(A3716)))&lt;&gt;"",INDEX(CompletedDateValues,ROW(A3716))&gt;0),INDEX(CompletedDateValues,ROW(A3716)),"")</f>
        <v/>
      </c>
      <c r="B3716" s="32" t="str">
        <f>IF(AND(TRIM(INDEX(StartDateValues,ROW(A3716)))&lt;&gt;"",INDEX(StartDateValues,ROW(A3716))&gt;0),INDEX(StartDateValues,ROW(A3716)),"")</f>
        <v/>
      </c>
      <c r="C3716" s="22" t="str">
        <f t="shared" si="291"/>
        <v/>
      </c>
      <c r="D3716" s="3" t="str">
        <f t="shared" si="292"/>
        <v/>
      </c>
      <c r="E3716" s="3" t="str">
        <f t="shared" si="293"/>
        <v/>
      </c>
      <c r="F3716" s="3" t="str">
        <f t="shared" si="294"/>
        <v/>
      </c>
      <c r="G3716" s="3" t="str">
        <f>IF(A3716="","",IF(HOUR(A3716)&lt;StartHour,StartHour,IF(HOUR(A3716)&gt;FinishHour,FinishHour,HOUR(A3716))))</f>
        <v/>
      </c>
      <c r="H3716" s="3" t="str">
        <f t="shared" si="295"/>
        <v/>
      </c>
      <c r="I3716" s="33" t="e">
        <f>IF(OR(A3716="",B3716=""),NA(),MAX(0,IF(A3716-B3716=0,SameDayCycleTimeSettingValue,(A3716-B3716) *24)))</f>
        <v>#N/A</v>
      </c>
      <c r="J3716" s="33" t="e">
        <f>IF(OR(A3716="",B3716=""),NA(),MAX(0,IF(A3716-B3716=0,SameDayCycleTimeSettingValue,((A3716-B3716) *24)-(INT((A3716-B3716)) * (24-(FinishHour-StartHour))))))</f>
        <v>#N/A</v>
      </c>
      <c r="K3716" s="3" t="e">
        <f ca="1">IF(OR(A3716&lt;&gt;"",B3716=""),NA(),MAX(0,IF(_xlfn.DAYS(NOW(),B3716)=0,SameDayCycleTimeSettingValue,_xlfn.DAYS(NOW(),B3716))))</f>
        <v>#N/A</v>
      </c>
    </row>
    <row r="3717" spans="1:11" x14ac:dyDescent="0.25">
      <c r="A3717" s="32" t="str">
        <f>IF(AND(TRIM(INDEX(CompletedDateValues,ROW(A3717)))&lt;&gt;"",INDEX(CompletedDateValues,ROW(A3717))&gt;0),INDEX(CompletedDateValues,ROW(A3717)),"")</f>
        <v/>
      </c>
      <c r="B3717" s="32" t="str">
        <f>IF(AND(TRIM(INDEX(StartDateValues,ROW(A3717)))&lt;&gt;"",INDEX(StartDateValues,ROW(A3717))&gt;0),INDEX(StartDateValues,ROW(A3717)),"")</f>
        <v/>
      </c>
      <c r="C3717" s="22" t="str">
        <f t="shared" si="291"/>
        <v/>
      </c>
      <c r="D3717" s="3" t="str">
        <f t="shared" si="292"/>
        <v/>
      </c>
      <c r="E3717" s="3" t="str">
        <f t="shared" si="293"/>
        <v/>
      </c>
      <c r="F3717" s="3" t="str">
        <f t="shared" si="294"/>
        <v/>
      </c>
      <c r="G3717" s="3" t="str">
        <f>IF(A3717="","",IF(HOUR(A3717)&lt;StartHour,StartHour,IF(HOUR(A3717)&gt;FinishHour,FinishHour,HOUR(A3717))))</f>
        <v/>
      </c>
      <c r="H3717" s="3" t="str">
        <f t="shared" si="295"/>
        <v/>
      </c>
      <c r="I3717" s="33" t="e">
        <f>IF(OR(A3717="",B3717=""),NA(),MAX(0,IF(A3717-B3717=0,SameDayCycleTimeSettingValue,(A3717-B3717) *24)))</f>
        <v>#N/A</v>
      </c>
      <c r="J3717" s="33" t="e">
        <f>IF(OR(A3717="",B3717=""),NA(),MAX(0,IF(A3717-B3717=0,SameDayCycleTimeSettingValue,((A3717-B3717) *24)-(INT((A3717-B3717)) * (24-(FinishHour-StartHour))))))</f>
        <v>#N/A</v>
      </c>
      <c r="K3717" s="3" t="e">
        <f ca="1">IF(OR(A3717&lt;&gt;"",B3717=""),NA(),MAX(0,IF(_xlfn.DAYS(NOW(),B3717)=0,SameDayCycleTimeSettingValue,_xlfn.DAYS(NOW(),B3717))))</f>
        <v>#N/A</v>
      </c>
    </row>
    <row r="3718" spans="1:11" x14ac:dyDescent="0.25">
      <c r="A3718" s="32" t="str">
        <f>IF(AND(TRIM(INDEX(CompletedDateValues,ROW(A3718)))&lt;&gt;"",INDEX(CompletedDateValues,ROW(A3718))&gt;0),INDEX(CompletedDateValues,ROW(A3718)),"")</f>
        <v/>
      </c>
      <c r="B3718" s="32" t="str">
        <f>IF(AND(TRIM(INDEX(StartDateValues,ROW(A3718)))&lt;&gt;"",INDEX(StartDateValues,ROW(A3718))&gt;0),INDEX(StartDateValues,ROW(A3718)),"")</f>
        <v/>
      </c>
      <c r="C3718" s="22" t="str">
        <f t="shared" si="291"/>
        <v/>
      </c>
      <c r="D3718" s="3" t="str">
        <f t="shared" si="292"/>
        <v/>
      </c>
      <c r="E3718" s="3" t="str">
        <f t="shared" si="293"/>
        <v/>
      </c>
      <c r="F3718" s="3" t="str">
        <f t="shared" si="294"/>
        <v/>
      </c>
      <c r="G3718" s="3" t="str">
        <f>IF(A3718="","",IF(HOUR(A3718)&lt;StartHour,StartHour,IF(HOUR(A3718)&gt;FinishHour,FinishHour,HOUR(A3718))))</f>
        <v/>
      </c>
      <c r="H3718" s="3" t="str">
        <f t="shared" si="295"/>
        <v/>
      </c>
      <c r="I3718" s="33" t="e">
        <f>IF(OR(A3718="",B3718=""),NA(),MAX(0,IF(A3718-B3718=0,SameDayCycleTimeSettingValue,(A3718-B3718) *24)))</f>
        <v>#N/A</v>
      </c>
      <c r="J3718" s="33" t="e">
        <f>IF(OR(A3718="",B3718=""),NA(),MAX(0,IF(A3718-B3718=0,SameDayCycleTimeSettingValue,((A3718-B3718) *24)-(INT((A3718-B3718)) * (24-(FinishHour-StartHour))))))</f>
        <v>#N/A</v>
      </c>
      <c r="K3718" s="3" t="e">
        <f ca="1">IF(OR(A3718&lt;&gt;"",B3718=""),NA(),MAX(0,IF(_xlfn.DAYS(NOW(),B3718)=0,SameDayCycleTimeSettingValue,_xlfn.DAYS(NOW(),B3718))))</f>
        <v>#N/A</v>
      </c>
    </row>
    <row r="3719" spans="1:11" x14ac:dyDescent="0.25">
      <c r="A3719" s="32" t="str">
        <f>IF(AND(TRIM(INDEX(CompletedDateValues,ROW(A3719)))&lt;&gt;"",INDEX(CompletedDateValues,ROW(A3719))&gt;0),INDEX(CompletedDateValues,ROW(A3719)),"")</f>
        <v/>
      </c>
      <c r="B3719" s="32" t="str">
        <f>IF(AND(TRIM(INDEX(StartDateValues,ROW(A3719)))&lt;&gt;"",INDEX(StartDateValues,ROW(A3719))&gt;0),INDEX(StartDateValues,ROW(A3719)),"")</f>
        <v/>
      </c>
      <c r="C3719" s="22" t="str">
        <f t="shared" si="291"/>
        <v/>
      </c>
      <c r="D3719" s="3" t="str">
        <f t="shared" si="292"/>
        <v/>
      </c>
      <c r="E3719" s="3" t="str">
        <f t="shared" si="293"/>
        <v/>
      </c>
      <c r="F3719" s="3" t="str">
        <f t="shared" si="294"/>
        <v/>
      </c>
      <c r="G3719" s="3" t="str">
        <f>IF(A3719="","",IF(HOUR(A3719)&lt;StartHour,StartHour,IF(HOUR(A3719)&gt;FinishHour,FinishHour,HOUR(A3719))))</f>
        <v/>
      </c>
      <c r="H3719" s="3" t="str">
        <f t="shared" si="295"/>
        <v/>
      </c>
      <c r="I3719" s="33" t="e">
        <f>IF(OR(A3719="",B3719=""),NA(),MAX(0,IF(A3719-B3719=0,SameDayCycleTimeSettingValue,(A3719-B3719) *24)))</f>
        <v>#N/A</v>
      </c>
      <c r="J3719" s="33" t="e">
        <f>IF(OR(A3719="",B3719=""),NA(),MAX(0,IF(A3719-B3719=0,SameDayCycleTimeSettingValue,((A3719-B3719) *24)-(INT((A3719-B3719)) * (24-(FinishHour-StartHour))))))</f>
        <v>#N/A</v>
      </c>
      <c r="K3719" s="3" t="e">
        <f ca="1">IF(OR(A3719&lt;&gt;"",B3719=""),NA(),MAX(0,IF(_xlfn.DAYS(NOW(),B3719)=0,SameDayCycleTimeSettingValue,_xlfn.DAYS(NOW(),B3719))))</f>
        <v>#N/A</v>
      </c>
    </row>
    <row r="3720" spans="1:11" x14ac:dyDescent="0.25">
      <c r="A3720" s="32" t="str">
        <f>IF(AND(TRIM(INDEX(CompletedDateValues,ROW(A3720)))&lt;&gt;"",INDEX(CompletedDateValues,ROW(A3720))&gt;0),INDEX(CompletedDateValues,ROW(A3720)),"")</f>
        <v/>
      </c>
      <c r="B3720" s="32" t="str">
        <f>IF(AND(TRIM(INDEX(StartDateValues,ROW(A3720)))&lt;&gt;"",INDEX(StartDateValues,ROW(A3720))&gt;0),INDEX(StartDateValues,ROW(A3720)),"")</f>
        <v/>
      </c>
      <c r="C3720" s="22" t="str">
        <f t="shared" si="291"/>
        <v/>
      </c>
      <c r="D3720" s="3" t="str">
        <f t="shared" si="292"/>
        <v/>
      </c>
      <c r="E3720" s="3" t="str">
        <f t="shared" si="293"/>
        <v/>
      </c>
      <c r="F3720" s="3" t="str">
        <f t="shared" si="294"/>
        <v/>
      </c>
      <c r="G3720" s="3" t="str">
        <f>IF(A3720="","",IF(HOUR(A3720)&lt;StartHour,StartHour,IF(HOUR(A3720)&gt;FinishHour,FinishHour,HOUR(A3720))))</f>
        <v/>
      </c>
      <c r="H3720" s="3" t="str">
        <f t="shared" si="295"/>
        <v/>
      </c>
      <c r="I3720" s="33" t="e">
        <f>IF(OR(A3720="",B3720=""),NA(),MAX(0,IF(A3720-B3720=0,SameDayCycleTimeSettingValue,(A3720-B3720) *24)))</f>
        <v>#N/A</v>
      </c>
      <c r="J3720" s="33" t="e">
        <f>IF(OR(A3720="",B3720=""),NA(),MAX(0,IF(A3720-B3720=0,SameDayCycleTimeSettingValue,((A3720-B3720) *24)-(INT((A3720-B3720)) * (24-(FinishHour-StartHour))))))</f>
        <v>#N/A</v>
      </c>
      <c r="K3720" s="3" t="e">
        <f ca="1">IF(OR(A3720&lt;&gt;"",B3720=""),NA(),MAX(0,IF(_xlfn.DAYS(NOW(),B3720)=0,SameDayCycleTimeSettingValue,_xlfn.DAYS(NOW(),B3720))))</f>
        <v>#N/A</v>
      </c>
    </row>
    <row r="3721" spans="1:11" x14ac:dyDescent="0.25">
      <c r="A3721" s="32" t="str">
        <f>IF(AND(TRIM(INDEX(CompletedDateValues,ROW(A3721)))&lt;&gt;"",INDEX(CompletedDateValues,ROW(A3721))&gt;0),INDEX(CompletedDateValues,ROW(A3721)),"")</f>
        <v/>
      </c>
      <c r="B3721" s="32" t="str">
        <f>IF(AND(TRIM(INDEX(StartDateValues,ROW(A3721)))&lt;&gt;"",INDEX(StartDateValues,ROW(A3721))&gt;0),INDEX(StartDateValues,ROW(A3721)),"")</f>
        <v/>
      </c>
      <c r="C3721" s="22" t="str">
        <f t="shared" si="291"/>
        <v/>
      </c>
      <c r="D3721" s="3" t="str">
        <f t="shared" si="292"/>
        <v/>
      </c>
      <c r="E3721" s="3" t="str">
        <f t="shared" si="293"/>
        <v/>
      </c>
      <c r="F3721" s="3" t="str">
        <f t="shared" si="294"/>
        <v/>
      </c>
      <c r="G3721" s="3" t="str">
        <f>IF(A3721="","",IF(HOUR(A3721)&lt;StartHour,StartHour,IF(HOUR(A3721)&gt;FinishHour,FinishHour,HOUR(A3721))))</f>
        <v/>
      </c>
      <c r="H3721" s="3" t="str">
        <f t="shared" si="295"/>
        <v/>
      </c>
      <c r="I3721" s="33" t="e">
        <f>IF(OR(A3721="",B3721=""),NA(),MAX(0,IF(A3721-B3721=0,SameDayCycleTimeSettingValue,(A3721-B3721) *24)))</f>
        <v>#N/A</v>
      </c>
      <c r="J3721" s="33" t="e">
        <f>IF(OR(A3721="",B3721=""),NA(),MAX(0,IF(A3721-B3721=0,SameDayCycleTimeSettingValue,((A3721-B3721) *24)-(INT((A3721-B3721)) * (24-(FinishHour-StartHour))))))</f>
        <v>#N/A</v>
      </c>
      <c r="K3721" s="3" t="e">
        <f ca="1">IF(OR(A3721&lt;&gt;"",B3721=""),NA(),MAX(0,IF(_xlfn.DAYS(NOW(),B3721)=0,SameDayCycleTimeSettingValue,_xlfn.DAYS(NOW(),B3721))))</f>
        <v>#N/A</v>
      </c>
    </row>
    <row r="3722" spans="1:11" x14ac:dyDescent="0.25">
      <c r="A3722" s="32" t="str">
        <f>IF(AND(TRIM(INDEX(CompletedDateValues,ROW(A3722)))&lt;&gt;"",INDEX(CompletedDateValues,ROW(A3722))&gt;0),INDEX(CompletedDateValues,ROW(A3722)),"")</f>
        <v/>
      </c>
      <c r="B3722" s="32" t="str">
        <f>IF(AND(TRIM(INDEX(StartDateValues,ROW(A3722)))&lt;&gt;"",INDEX(StartDateValues,ROW(A3722))&gt;0),INDEX(StartDateValues,ROW(A3722)),"")</f>
        <v/>
      </c>
      <c r="C3722" s="22" t="str">
        <f t="shared" si="291"/>
        <v/>
      </c>
      <c r="D3722" s="3" t="str">
        <f t="shared" si="292"/>
        <v/>
      </c>
      <c r="E3722" s="3" t="str">
        <f t="shared" si="293"/>
        <v/>
      </c>
      <c r="F3722" s="3" t="str">
        <f t="shared" si="294"/>
        <v/>
      </c>
      <c r="G3722" s="3" t="str">
        <f>IF(A3722="","",IF(HOUR(A3722)&lt;StartHour,StartHour,IF(HOUR(A3722)&gt;FinishHour,FinishHour,HOUR(A3722))))</f>
        <v/>
      </c>
      <c r="H3722" s="3" t="str">
        <f t="shared" si="295"/>
        <v/>
      </c>
      <c r="I3722" s="33" t="e">
        <f>IF(OR(A3722="",B3722=""),NA(),MAX(0,IF(A3722-B3722=0,SameDayCycleTimeSettingValue,(A3722-B3722) *24)))</f>
        <v>#N/A</v>
      </c>
      <c r="J3722" s="33" t="e">
        <f>IF(OR(A3722="",B3722=""),NA(),MAX(0,IF(A3722-B3722=0,SameDayCycleTimeSettingValue,((A3722-B3722) *24)-(INT((A3722-B3722)) * (24-(FinishHour-StartHour))))))</f>
        <v>#N/A</v>
      </c>
      <c r="K3722" s="3" t="e">
        <f ca="1">IF(OR(A3722&lt;&gt;"",B3722=""),NA(),MAX(0,IF(_xlfn.DAYS(NOW(),B3722)=0,SameDayCycleTimeSettingValue,_xlfn.DAYS(NOW(),B3722))))</f>
        <v>#N/A</v>
      </c>
    </row>
    <row r="3723" spans="1:11" x14ac:dyDescent="0.25">
      <c r="A3723" s="32" t="str">
        <f>IF(AND(TRIM(INDEX(CompletedDateValues,ROW(A3723)))&lt;&gt;"",INDEX(CompletedDateValues,ROW(A3723))&gt;0),INDEX(CompletedDateValues,ROW(A3723)),"")</f>
        <v/>
      </c>
      <c r="B3723" s="32" t="str">
        <f>IF(AND(TRIM(INDEX(StartDateValues,ROW(A3723)))&lt;&gt;"",INDEX(StartDateValues,ROW(A3723))&gt;0),INDEX(StartDateValues,ROW(A3723)),"")</f>
        <v/>
      </c>
      <c r="C3723" s="22" t="str">
        <f t="shared" si="291"/>
        <v/>
      </c>
      <c r="D3723" s="3" t="str">
        <f t="shared" si="292"/>
        <v/>
      </c>
      <c r="E3723" s="3" t="str">
        <f t="shared" si="293"/>
        <v/>
      </c>
      <c r="F3723" s="3" t="str">
        <f t="shared" si="294"/>
        <v/>
      </c>
      <c r="G3723" s="3" t="str">
        <f>IF(A3723="","",IF(HOUR(A3723)&lt;StartHour,StartHour,IF(HOUR(A3723)&gt;FinishHour,FinishHour,HOUR(A3723))))</f>
        <v/>
      </c>
      <c r="H3723" s="3" t="str">
        <f t="shared" si="295"/>
        <v/>
      </c>
      <c r="I3723" s="33" t="e">
        <f>IF(OR(A3723="",B3723=""),NA(),MAX(0,IF(A3723-B3723=0,SameDayCycleTimeSettingValue,(A3723-B3723) *24)))</f>
        <v>#N/A</v>
      </c>
      <c r="J3723" s="33" t="e">
        <f>IF(OR(A3723="",B3723=""),NA(),MAX(0,IF(A3723-B3723=0,SameDayCycleTimeSettingValue,((A3723-B3723) *24)-(INT((A3723-B3723)) * (24-(FinishHour-StartHour))))))</f>
        <v>#N/A</v>
      </c>
      <c r="K3723" s="3" t="e">
        <f ca="1">IF(OR(A3723&lt;&gt;"",B3723=""),NA(),MAX(0,IF(_xlfn.DAYS(NOW(),B3723)=0,SameDayCycleTimeSettingValue,_xlfn.DAYS(NOW(),B3723))))</f>
        <v>#N/A</v>
      </c>
    </row>
    <row r="3724" spans="1:11" x14ac:dyDescent="0.25">
      <c r="A3724" s="32" t="str">
        <f>IF(AND(TRIM(INDEX(CompletedDateValues,ROW(A3724)))&lt;&gt;"",INDEX(CompletedDateValues,ROW(A3724))&gt;0),INDEX(CompletedDateValues,ROW(A3724)),"")</f>
        <v/>
      </c>
      <c r="B3724" s="32" t="str">
        <f>IF(AND(TRIM(INDEX(StartDateValues,ROW(A3724)))&lt;&gt;"",INDEX(StartDateValues,ROW(A3724))&gt;0),INDEX(StartDateValues,ROW(A3724)),"")</f>
        <v/>
      </c>
      <c r="C3724" s="22" t="str">
        <f t="shared" si="291"/>
        <v/>
      </c>
      <c r="D3724" s="3" t="str">
        <f t="shared" si="292"/>
        <v/>
      </c>
      <c r="E3724" s="3" t="str">
        <f t="shared" si="293"/>
        <v/>
      </c>
      <c r="F3724" s="3" t="str">
        <f t="shared" si="294"/>
        <v/>
      </c>
      <c r="G3724" s="3" t="str">
        <f>IF(A3724="","",IF(HOUR(A3724)&lt;StartHour,StartHour,IF(HOUR(A3724)&gt;FinishHour,FinishHour,HOUR(A3724))))</f>
        <v/>
      </c>
      <c r="H3724" s="3" t="str">
        <f t="shared" si="295"/>
        <v/>
      </c>
      <c r="I3724" s="33" t="e">
        <f>IF(OR(A3724="",B3724=""),NA(),MAX(0,IF(A3724-B3724=0,SameDayCycleTimeSettingValue,(A3724-B3724) *24)))</f>
        <v>#N/A</v>
      </c>
      <c r="J3724" s="33" t="e">
        <f>IF(OR(A3724="",B3724=""),NA(),MAX(0,IF(A3724-B3724=0,SameDayCycleTimeSettingValue,((A3724-B3724) *24)-(INT((A3724-B3724)) * (24-(FinishHour-StartHour))))))</f>
        <v>#N/A</v>
      </c>
      <c r="K3724" s="3" t="e">
        <f ca="1">IF(OR(A3724&lt;&gt;"",B3724=""),NA(),MAX(0,IF(_xlfn.DAYS(NOW(),B3724)=0,SameDayCycleTimeSettingValue,_xlfn.DAYS(NOW(),B3724))))</f>
        <v>#N/A</v>
      </c>
    </row>
    <row r="3725" spans="1:11" x14ac:dyDescent="0.25">
      <c r="A3725" s="32" t="str">
        <f>IF(AND(TRIM(INDEX(CompletedDateValues,ROW(A3725)))&lt;&gt;"",INDEX(CompletedDateValues,ROW(A3725))&gt;0),INDEX(CompletedDateValues,ROW(A3725)),"")</f>
        <v/>
      </c>
      <c r="B3725" s="32" t="str">
        <f>IF(AND(TRIM(INDEX(StartDateValues,ROW(A3725)))&lt;&gt;"",INDEX(StartDateValues,ROW(A3725))&gt;0),INDEX(StartDateValues,ROW(A3725)),"")</f>
        <v/>
      </c>
      <c r="C3725" s="22" t="str">
        <f t="shared" si="291"/>
        <v/>
      </c>
      <c r="D3725" s="3" t="str">
        <f t="shared" si="292"/>
        <v/>
      </c>
      <c r="E3725" s="3" t="str">
        <f t="shared" si="293"/>
        <v/>
      </c>
      <c r="F3725" s="3" t="str">
        <f t="shared" si="294"/>
        <v/>
      </c>
      <c r="G3725" s="3" t="str">
        <f>IF(A3725="","",IF(HOUR(A3725)&lt;StartHour,StartHour,IF(HOUR(A3725)&gt;FinishHour,FinishHour,HOUR(A3725))))</f>
        <v/>
      </c>
      <c r="H3725" s="3" t="str">
        <f t="shared" si="295"/>
        <v/>
      </c>
      <c r="I3725" s="33" t="e">
        <f>IF(OR(A3725="",B3725=""),NA(),MAX(0,IF(A3725-B3725=0,SameDayCycleTimeSettingValue,(A3725-B3725) *24)))</f>
        <v>#N/A</v>
      </c>
      <c r="J3725" s="33" t="e">
        <f>IF(OR(A3725="",B3725=""),NA(),MAX(0,IF(A3725-B3725=0,SameDayCycleTimeSettingValue,((A3725-B3725) *24)-(INT((A3725-B3725)) * (24-(FinishHour-StartHour))))))</f>
        <v>#N/A</v>
      </c>
      <c r="K3725" s="3" t="e">
        <f ca="1">IF(OR(A3725&lt;&gt;"",B3725=""),NA(),MAX(0,IF(_xlfn.DAYS(NOW(),B3725)=0,SameDayCycleTimeSettingValue,_xlfn.DAYS(NOW(),B3725))))</f>
        <v>#N/A</v>
      </c>
    </row>
    <row r="3726" spans="1:11" x14ac:dyDescent="0.25">
      <c r="A3726" s="32" t="str">
        <f>IF(AND(TRIM(INDEX(CompletedDateValues,ROW(A3726)))&lt;&gt;"",INDEX(CompletedDateValues,ROW(A3726))&gt;0),INDEX(CompletedDateValues,ROW(A3726)),"")</f>
        <v/>
      </c>
      <c r="B3726" s="32" t="str">
        <f>IF(AND(TRIM(INDEX(StartDateValues,ROW(A3726)))&lt;&gt;"",INDEX(StartDateValues,ROW(A3726))&gt;0),INDEX(StartDateValues,ROW(A3726)),"")</f>
        <v/>
      </c>
      <c r="C3726" s="22" t="str">
        <f t="shared" si="291"/>
        <v/>
      </c>
      <c r="D3726" s="3" t="str">
        <f t="shared" si="292"/>
        <v/>
      </c>
      <c r="E3726" s="3" t="str">
        <f t="shared" si="293"/>
        <v/>
      </c>
      <c r="F3726" s="3" t="str">
        <f t="shared" si="294"/>
        <v/>
      </c>
      <c r="G3726" s="3" t="str">
        <f>IF(A3726="","",IF(HOUR(A3726)&lt;StartHour,StartHour,IF(HOUR(A3726)&gt;FinishHour,FinishHour,HOUR(A3726))))</f>
        <v/>
      </c>
      <c r="H3726" s="3" t="str">
        <f t="shared" si="295"/>
        <v/>
      </c>
      <c r="I3726" s="33" t="e">
        <f>IF(OR(A3726="",B3726=""),NA(),MAX(0,IF(A3726-B3726=0,SameDayCycleTimeSettingValue,(A3726-B3726) *24)))</f>
        <v>#N/A</v>
      </c>
      <c r="J3726" s="33" t="e">
        <f>IF(OR(A3726="",B3726=""),NA(),MAX(0,IF(A3726-B3726=0,SameDayCycleTimeSettingValue,((A3726-B3726) *24)-(INT((A3726-B3726)) * (24-(FinishHour-StartHour))))))</f>
        <v>#N/A</v>
      </c>
      <c r="K3726" s="3" t="e">
        <f ca="1">IF(OR(A3726&lt;&gt;"",B3726=""),NA(),MAX(0,IF(_xlfn.DAYS(NOW(),B3726)=0,SameDayCycleTimeSettingValue,_xlfn.DAYS(NOW(),B3726))))</f>
        <v>#N/A</v>
      </c>
    </row>
    <row r="3727" spans="1:11" x14ac:dyDescent="0.25">
      <c r="A3727" s="32" t="str">
        <f>IF(AND(TRIM(INDEX(CompletedDateValues,ROW(A3727)))&lt;&gt;"",INDEX(CompletedDateValues,ROW(A3727))&gt;0),INDEX(CompletedDateValues,ROW(A3727)),"")</f>
        <v/>
      </c>
      <c r="B3727" s="32" t="str">
        <f>IF(AND(TRIM(INDEX(StartDateValues,ROW(A3727)))&lt;&gt;"",INDEX(StartDateValues,ROW(A3727))&gt;0),INDEX(StartDateValues,ROW(A3727)),"")</f>
        <v/>
      </c>
      <c r="C3727" s="22" t="str">
        <f t="shared" si="291"/>
        <v/>
      </c>
      <c r="D3727" s="3" t="str">
        <f t="shared" si="292"/>
        <v/>
      </c>
      <c r="E3727" s="3" t="str">
        <f t="shared" si="293"/>
        <v/>
      </c>
      <c r="F3727" s="3" t="str">
        <f t="shared" si="294"/>
        <v/>
      </c>
      <c r="G3727" s="3" t="str">
        <f>IF(A3727="","",IF(HOUR(A3727)&lt;StartHour,StartHour,IF(HOUR(A3727)&gt;FinishHour,FinishHour,HOUR(A3727))))</f>
        <v/>
      </c>
      <c r="H3727" s="3" t="str">
        <f t="shared" si="295"/>
        <v/>
      </c>
      <c r="I3727" s="33" t="e">
        <f>IF(OR(A3727="",B3727=""),NA(),MAX(0,IF(A3727-B3727=0,SameDayCycleTimeSettingValue,(A3727-B3727) *24)))</f>
        <v>#N/A</v>
      </c>
      <c r="J3727" s="33" t="e">
        <f>IF(OR(A3727="",B3727=""),NA(),MAX(0,IF(A3727-B3727=0,SameDayCycleTimeSettingValue,((A3727-B3727) *24)-(INT((A3727-B3727)) * (24-(FinishHour-StartHour))))))</f>
        <v>#N/A</v>
      </c>
      <c r="K3727" s="3" t="e">
        <f ca="1">IF(OR(A3727&lt;&gt;"",B3727=""),NA(),MAX(0,IF(_xlfn.DAYS(NOW(),B3727)=0,SameDayCycleTimeSettingValue,_xlfn.DAYS(NOW(),B3727))))</f>
        <v>#N/A</v>
      </c>
    </row>
    <row r="3728" spans="1:11" x14ac:dyDescent="0.25">
      <c r="A3728" s="32" t="str">
        <f>IF(AND(TRIM(INDEX(CompletedDateValues,ROW(A3728)))&lt;&gt;"",INDEX(CompletedDateValues,ROW(A3728))&gt;0),INDEX(CompletedDateValues,ROW(A3728)),"")</f>
        <v/>
      </c>
      <c r="B3728" s="32" t="str">
        <f>IF(AND(TRIM(INDEX(StartDateValues,ROW(A3728)))&lt;&gt;"",INDEX(StartDateValues,ROW(A3728))&gt;0),INDEX(StartDateValues,ROW(A3728)),"")</f>
        <v/>
      </c>
      <c r="C3728" s="22" t="str">
        <f t="shared" si="291"/>
        <v/>
      </c>
      <c r="D3728" s="3" t="str">
        <f t="shared" si="292"/>
        <v/>
      </c>
      <c r="E3728" s="3" t="str">
        <f t="shared" si="293"/>
        <v/>
      </c>
      <c r="F3728" s="3" t="str">
        <f t="shared" si="294"/>
        <v/>
      </c>
      <c r="G3728" s="3" t="str">
        <f>IF(A3728="","",IF(HOUR(A3728)&lt;StartHour,StartHour,IF(HOUR(A3728)&gt;FinishHour,FinishHour,HOUR(A3728))))</f>
        <v/>
      </c>
      <c r="H3728" s="3" t="str">
        <f t="shared" si="295"/>
        <v/>
      </c>
      <c r="I3728" s="33" t="e">
        <f>IF(OR(A3728="",B3728=""),NA(),MAX(0,IF(A3728-B3728=0,SameDayCycleTimeSettingValue,(A3728-B3728) *24)))</f>
        <v>#N/A</v>
      </c>
      <c r="J3728" s="33" t="e">
        <f>IF(OR(A3728="",B3728=""),NA(),MAX(0,IF(A3728-B3728=0,SameDayCycleTimeSettingValue,((A3728-B3728) *24)-(INT((A3728-B3728)) * (24-(FinishHour-StartHour))))))</f>
        <v>#N/A</v>
      </c>
      <c r="K3728" s="3" t="e">
        <f ca="1">IF(OR(A3728&lt;&gt;"",B3728=""),NA(),MAX(0,IF(_xlfn.DAYS(NOW(),B3728)=0,SameDayCycleTimeSettingValue,_xlfn.DAYS(NOW(),B3728))))</f>
        <v>#N/A</v>
      </c>
    </row>
    <row r="3729" spans="1:11" x14ac:dyDescent="0.25">
      <c r="A3729" s="32" t="str">
        <f>IF(AND(TRIM(INDEX(CompletedDateValues,ROW(A3729)))&lt;&gt;"",INDEX(CompletedDateValues,ROW(A3729))&gt;0),INDEX(CompletedDateValues,ROW(A3729)),"")</f>
        <v/>
      </c>
      <c r="B3729" s="32" t="str">
        <f>IF(AND(TRIM(INDEX(StartDateValues,ROW(A3729)))&lt;&gt;"",INDEX(StartDateValues,ROW(A3729))&gt;0),INDEX(StartDateValues,ROW(A3729)),"")</f>
        <v/>
      </c>
      <c r="C3729" s="22" t="str">
        <f t="shared" si="291"/>
        <v/>
      </c>
      <c r="D3729" s="3" t="str">
        <f t="shared" si="292"/>
        <v/>
      </c>
      <c r="E3729" s="3" t="str">
        <f t="shared" si="293"/>
        <v/>
      </c>
      <c r="F3729" s="3" t="str">
        <f t="shared" si="294"/>
        <v/>
      </c>
      <c r="G3729" s="3" t="str">
        <f>IF(A3729="","",IF(HOUR(A3729)&lt;StartHour,StartHour,IF(HOUR(A3729)&gt;FinishHour,FinishHour,HOUR(A3729))))</f>
        <v/>
      </c>
      <c r="H3729" s="3" t="str">
        <f t="shared" si="295"/>
        <v/>
      </c>
      <c r="I3729" s="33" t="e">
        <f>IF(OR(A3729="",B3729=""),NA(),MAX(0,IF(A3729-B3729=0,SameDayCycleTimeSettingValue,(A3729-B3729) *24)))</f>
        <v>#N/A</v>
      </c>
      <c r="J3729" s="33" t="e">
        <f>IF(OR(A3729="",B3729=""),NA(),MAX(0,IF(A3729-B3729=0,SameDayCycleTimeSettingValue,((A3729-B3729) *24)-(INT((A3729-B3729)) * (24-(FinishHour-StartHour))))))</f>
        <v>#N/A</v>
      </c>
      <c r="K3729" s="3" t="e">
        <f ca="1">IF(OR(A3729&lt;&gt;"",B3729=""),NA(),MAX(0,IF(_xlfn.DAYS(NOW(),B3729)=0,SameDayCycleTimeSettingValue,_xlfn.DAYS(NOW(),B3729))))</f>
        <v>#N/A</v>
      </c>
    </row>
    <row r="3730" spans="1:11" x14ac:dyDescent="0.25">
      <c r="A3730" s="32" t="str">
        <f>IF(AND(TRIM(INDEX(CompletedDateValues,ROW(A3730)))&lt;&gt;"",INDEX(CompletedDateValues,ROW(A3730))&gt;0),INDEX(CompletedDateValues,ROW(A3730)),"")</f>
        <v/>
      </c>
      <c r="B3730" s="32" t="str">
        <f>IF(AND(TRIM(INDEX(StartDateValues,ROW(A3730)))&lt;&gt;"",INDEX(StartDateValues,ROW(A3730))&gt;0),INDEX(StartDateValues,ROW(A3730)),"")</f>
        <v/>
      </c>
      <c r="C3730" s="22" t="str">
        <f t="shared" si="291"/>
        <v/>
      </c>
      <c r="D3730" s="3" t="str">
        <f t="shared" si="292"/>
        <v/>
      </c>
      <c r="E3730" s="3" t="str">
        <f t="shared" si="293"/>
        <v/>
      </c>
      <c r="F3730" s="3" t="str">
        <f t="shared" si="294"/>
        <v/>
      </c>
      <c r="G3730" s="3" t="str">
        <f>IF(A3730="","",IF(HOUR(A3730)&lt;StartHour,StartHour,IF(HOUR(A3730)&gt;FinishHour,FinishHour,HOUR(A3730))))</f>
        <v/>
      </c>
      <c r="H3730" s="3" t="str">
        <f t="shared" si="295"/>
        <v/>
      </c>
      <c r="I3730" s="33" t="e">
        <f>IF(OR(A3730="",B3730=""),NA(),MAX(0,IF(A3730-B3730=0,SameDayCycleTimeSettingValue,(A3730-B3730) *24)))</f>
        <v>#N/A</v>
      </c>
      <c r="J3730" s="33" t="e">
        <f>IF(OR(A3730="",B3730=""),NA(),MAX(0,IF(A3730-B3730=0,SameDayCycleTimeSettingValue,((A3730-B3730) *24)-(INT((A3730-B3730)) * (24-(FinishHour-StartHour))))))</f>
        <v>#N/A</v>
      </c>
      <c r="K3730" s="3" t="e">
        <f ca="1">IF(OR(A3730&lt;&gt;"",B3730=""),NA(),MAX(0,IF(_xlfn.DAYS(NOW(),B3730)=0,SameDayCycleTimeSettingValue,_xlfn.DAYS(NOW(),B3730))))</f>
        <v>#N/A</v>
      </c>
    </row>
    <row r="3731" spans="1:11" x14ac:dyDescent="0.25">
      <c r="A3731" s="32" t="str">
        <f>IF(AND(TRIM(INDEX(CompletedDateValues,ROW(A3731)))&lt;&gt;"",INDEX(CompletedDateValues,ROW(A3731))&gt;0),INDEX(CompletedDateValues,ROW(A3731)),"")</f>
        <v/>
      </c>
      <c r="B3731" s="32" t="str">
        <f>IF(AND(TRIM(INDEX(StartDateValues,ROW(A3731)))&lt;&gt;"",INDEX(StartDateValues,ROW(A3731))&gt;0),INDEX(StartDateValues,ROW(A3731)),"")</f>
        <v/>
      </c>
      <c r="C3731" s="22" t="str">
        <f t="shared" si="291"/>
        <v/>
      </c>
      <c r="D3731" s="3" t="str">
        <f t="shared" si="292"/>
        <v/>
      </c>
      <c r="E3731" s="3" t="str">
        <f t="shared" si="293"/>
        <v/>
      </c>
      <c r="F3731" s="3" t="str">
        <f t="shared" si="294"/>
        <v/>
      </c>
      <c r="G3731" s="3" t="str">
        <f>IF(A3731="","",IF(HOUR(A3731)&lt;StartHour,StartHour,IF(HOUR(A3731)&gt;FinishHour,FinishHour,HOUR(A3731))))</f>
        <v/>
      </c>
      <c r="H3731" s="3" t="str">
        <f t="shared" si="295"/>
        <v/>
      </c>
      <c r="I3731" s="33" t="e">
        <f>IF(OR(A3731="",B3731=""),NA(),MAX(0,IF(A3731-B3731=0,SameDayCycleTimeSettingValue,(A3731-B3731) *24)))</f>
        <v>#N/A</v>
      </c>
      <c r="J3731" s="33" t="e">
        <f>IF(OR(A3731="",B3731=""),NA(),MAX(0,IF(A3731-B3731=0,SameDayCycleTimeSettingValue,((A3731-B3731) *24)-(INT((A3731-B3731)) * (24-(FinishHour-StartHour))))))</f>
        <v>#N/A</v>
      </c>
      <c r="K3731" s="3" t="e">
        <f ca="1">IF(OR(A3731&lt;&gt;"",B3731=""),NA(),MAX(0,IF(_xlfn.DAYS(NOW(),B3731)=0,SameDayCycleTimeSettingValue,_xlfn.DAYS(NOW(),B3731))))</f>
        <v>#N/A</v>
      </c>
    </row>
    <row r="3732" spans="1:11" x14ac:dyDescent="0.25">
      <c r="A3732" s="32" t="str">
        <f>IF(AND(TRIM(INDEX(CompletedDateValues,ROW(A3732)))&lt;&gt;"",INDEX(CompletedDateValues,ROW(A3732))&gt;0),INDEX(CompletedDateValues,ROW(A3732)),"")</f>
        <v/>
      </c>
      <c r="B3732" s="32" t="str">
        <f>IF(AND(TRIM(INDEX(StartDateValues,ROW(A3732)))&lt;&gt;"",INDEX(StartDateValues,ROW(A3732))&gt;0),INDEX(StartDateValues,ROW(A3732)),"")</f>
        <v/>
      </c>
      <c r="C3732" s="22" t="str">
        <f t="shared" si="291"/>
        <v/>
      </c>
      <c r="D3732" s="3" t="str">
        <f t="shared" si="292"/>
        <v/>
      </c>
      <c r="E3732" s="3" t="str">
        <f t="shared" si="293"/>
        <v/>
      </c>
      <c r="F3732" s="3" t="str">
        <f t="shared" si="294"/>
        <v/>
      </c>
      <c r="G3732" s="3" t="str">
        <f>IF(A3732="","",IF(HOUR(A3732)&lt;StartHour,StartHour,IF(HOUR(A3732)&gt;FinishHour,FinishHour,HOUR(A3732))))</f>
        <v/>
      </c>
      <c r="H3732" s="3" t="str">
        <f t="shared" si="295"/>
        <v/>
      </c>
      <c r="I3732" s="33" t="e">
        <f>IF(OR(A3732="",B3732=""),NA(),MAX(0,IF(A3732-B3732=0,SameDayCycleTimeSettingValue,(A3732-B3732) *24)))</f>
        <v>#N/A</v>
      </c>
      <c r="J3732" s="33" t="e">
        <f>IF(OR(A3732="",B3732=""),NA(),MAX(0,IF(A3732-B3732=0,SameDayCycleTimeSettingValue,((A3732-B3732) *24)-(INT((A3732-B3732)) * (24-(FinishHour-StartHour))))))</f>
        <v>#N/A</v>
      </c>
      <c r="K3732" s="3" t="e">
        <f ca="1">IF(OR(A3732&lt;&gt;"",B3732=""),NA(),MAX(0,IF(_xlfn.DAYS(NOW(),B3732)=0,SameDayCycleTimeSettingValue,_xlfn.DAYS(NOW(),B3732))))</f>
        <v>#N/A</v>
      </c>
    </row>
    <row r="3733" spans="1:11" x14ac:dyDescent="0.25">
      <c r="A3733" s="32" t="str">
        <f>IF(AND(TRIM(INDEX(CompletedDateValues,ROW(A3733)))&lt;&gt;"",INDEX(CompletedDateValues,ROW(A3733))&gt;0),INDEX(CompletedDateValues,ROW(A3733)),"")</f>
        <v/>
      </c>
      <c r="B3733" s="32" t="str">
        <f>IF(AND(TRIM(INDEX(StartDateValues,ROW(A3733)))&lt;&gt;"",INDEX(StartDateValues,ROW(A3733))&gt;0),INDEX(StartDateValues,ROW(A3733)),"")</f>
        <v/>
      </c>
      <c r="C3733" s="22" t="str">
        <f t="shared" si="291"/>
        <v/>
      </c>
      <c r="D3733" s="3" t="str">
        <f t="shared" si="292"/>
        <v/>
      </c>
      <c r="E3733" s="3" t="str">
        <f t="shared" si="293"/>
        <v/>
      </c>
      <c r="F3733" s="3" t="str">
        <f t="shared" si="294"/>
        <v/>
      </c>
      <c r="G3733" s="3" t="str">
        <f>IF(A3733="","",IF(HOUR(A3733)&lt;StartHour,StartHour,IF(HOUR(A3733)&gt;FinishHour,FinishHour,HOUR(A3733))))</f>
        <v/>
      </c>
      <c r="H3733" s="3" t="str">
        <f t="shared" si="295"/>
        <v/>
      </c>
      <c r="I3733" s="33" t="e">
        <f>IF(OR(A3733="",B3733=""),NA(),MAX(0,IF(A3733-B3733=0,SameDayCycleTimeSettingValue,(A3733-B3733) *24)))</f>
        <v>#N/A</v>
      </c>
      <c r="J3733" s="33" t="e">
        <f>IF(OR(A3733="",B3733=""),NA(),MAX(0,IF(A3733-B3733=0,SameDayCycleTimeSettingValue,((A3733-B3733) *24)-(INT((A3733-B3733)) * (24-(FinishHour-StartHour))))))</f>
        <v>#N/A</v>
      </c>
      <c r="K3733" s="3" t="e">
        <f ca="1">IF(OR(A3733&lt;&gt;"",B3733=""),NA(),MAX(0,IF(_xlfn.DAYS(NOW(),B3733)=0,SameDayCycleTimeSettingValue,_xlfn.DAYS(NOW(),B3733))))</f>
        <v>#N/A</v>
      </c>
    </row>
    <row r="3734" spans="1:11" x14ac:dyDescent="0.25">
      <c r="A3734" s="32" t="str">
        <f>IF(AND(TRIM(INDEX(CompletedDateValues,ROW(A3734)))&lt;&gt;"",INDEX(CompletedDateValues,ROW(A3734))&gt;0),INDEX(CompletedDateValues,ROW(A3734)),"")</f>
        <v/>
      </c>
      <c r="B3734" s="32" t="str">
        <f>IF(AND(TRIM(INDEX(StartDateValues,ROW(A3734)))&lt;&gt;"",INDEX(StartDateValues,ROW(A3734))&gt;0),INDEX(StartDateValues,ROW(A3734)),"")</f>
        <v/>
      </c>
      <c r="C3734" s="22" t="str">
        <f t="shared" si="291"/>
        <v/>
      </c>
      <c r="D3734" s="3" t="str">
        <f t="shared" si="292"/>
        <v/>
      </c>
      <c r="E3734" s="3" t="str">
        <f t="shared" si="293"/>
        <v/>
      </c>
      <c r="F3734" s="3" t="str">
        <f t="shared" si="294"/>
        <v/>
      </c>
      <c r="G3734" s="3" t="str">
        <f>IF(A3734="","",IF(HOUR(A3734)&lt;StartHour,StartHour,IF(HOUR(A3734)&gt;FinishHour,FinishHour,HOUR(A3734))))</f>
        <v/>
      </c>
      <c r="H3734" s="3" t="str">
        <f t="shared" si="295"/>
        <v/>
      </c>
      <c r="I3734" s="33" t="e">
        <f>IF(OR(A3734="",B3734=""),NA(),MAX(0,IF(A3734-B3734=0,SameDayCycleTimeSettingValue,(A3734-B3734) *24)))</f>
        <v>#N/A</v>
      </c>
      <c r="J3734" s="33" t="e">
        <f>IF(OR(A3734="",B3734=""),NA(),MAX(0,IF(A3734-B3734=0,SameDayCycleTimeSettingValue,((A3734-B3734) *24)-(INT((A3734-B3734)) * (24-(FinishHour-StartHour))))))</f>
        <v>#N/A</v>
      </c>
      <c r="K3734" s="3" t="e">
        <f ca="1">IF(OR(A3734&lt;&gt;"",B3734=""),NA(),MAX(0,IF(_xlfn.DAYS(NOW(),B3734)=0,SameDayCycleTimeSettingValue,_xlfn.DAYS(NOW(),B3734))))</f>
        <v>#N/A</v>
      </c>
    </row>
    <row r="3735" spans="1:11" x14ac:dyDescent="0.25">
      <c r="A3735" s="32" t="str">
        <f>IF(AND(TRIM(INDEX(CompletedDateValues,ROW(A3735)))&lt;&gt;"",INDEX(CompletedDateValues,ROW(A3735))&gt;0),INDEX(CompletedDateValues,ROW(A3735)),"")</f>
        <v/>
      </c>
      <c r="B3735" s="32" t="str">
        <f>IF(AND(TRIM(INDEX(StartDateValues,ROW(A3735)))&lt;&gt;"",INDEX(StartDateValues,ROW(A3735))&gt;0),INDEX(StartDateValues,ROW(A3735)),"")</f>
        <v/>
      </c>
      <c r="C3735" s="22" t="str">
        <f t="shared" si="291"/>
        <v/>
      </c>
      <c r="D3735" s="3" t="str">
        <f t="shared" si="292"/>
        <v/>
      </c>
      <c r="E3735" s="3" t="str">
        <f t="shared" si="293"/>
        <v/>
      </c>
      <c r="F3735" s="3" t="str">
        <f t="shared" si="294"/>
        <v/>
      </c>
      <c r="G3735" s="3" t="str">
        <f>IF(A3735="","",IF(HOUR(A3735)&lt;StartHour,StartHour,IF(HOUR(A3735)&gt;FinishHour,FinishHour,HOUR(A3735))))</f>
        <v/>
      </c>
      <c r="H3735" s="3" t="str">
        <f t="shared" si="295"/>
        <v/>
      </c>
      <c r="I3735" s="33" t="e">
        <f>IF(OR(A3735="",B3735=""),NA(),MAX(0,IF(A3735-B3735=0,SameDayCycleTimeSettingValue,(A3735-B3735) *24)))</f>
        <v>#N/A</v>
      </c>
      <c r="J3735" s="33" t="e">
        <f>IF(OR(A3735="",B3735=""),NA(),MAX(0,IF(A3735-B3735=0,SameDayCycleTimeSettingValue,((A3735-B3735) *24)-(INT((A3735-B3735)) * (24-(FinishHour-StartHour))))))</f>
        <v>#N/A</v>
      </c>
      <c r="K3735" s="3" t="e">
        <f ca="1">IF(OR(A3735&lt;&gt;"",B3735=""),NA(),MAX(0,IF(_xlfn.DAYS(NOW(),B3735)=0,SameDayCycleTimeSettingValue,_xlfn.DAYS(NOW(),B3735))))</f>
        <v>#N/A</v>
      </c>
    </row>
    <row r="3736" spans="1:11" x14ac:dyDescent="0.25">
      <c r="A3736" s="32" t="str">
        <f>IF(AND(TRIM(INDEX(CompletedDateValues,ROW(A3736)))&lt;&gt;"",INDEX(CompletedDateValues,ROW(A3736))&gt;0),INDEX(CompletedDateValues,ROW(A3736)),"")</f>
        <v/>
      </c>
      <c r="B3736" s="32" t="str">
        <f>IF(AND(TRIM(INDEX(StartDateValues,ROW(A3736)))&lt;&gt;"",INDEX(StartDateValues,ROW(A3736))&gt;0),INDEX(StartDateValues,ROW(A3736)),"")</f>
        <v/>
      </c>
      <c r="C3736" s="22" t="str">
        <f t="shared" si="291"/>
        <v/>
      </c>
      <c r="D3736" s="3" t="str">
        <f t="shared" si="292"/>
        <v/>
      </c>
      <c r="E3736" s="3" t="str">
        <f t="shared" si="293"/>
        <v/>
      </c>
      <c r="F3736" s="3" t="str">
        <f t="shared" si="294"/>
        <v/>
      </c>
      <c r="G3736" s="3" t="str">
        <f>IF(A3736="","",IF(HOUR(A3736)&lt;StartHour,StartHour,IF(HOUR(A3736)&gt;FinishHour,FinishHour,HOUR(A3736))))</f>
        <v/>
      </c>
      <c r="H3736" s="3" t="str">
        <f t="shared" si="295"/>
        <v/>
      </c>
      <c r="I3736" s="33" t="e">
        <f>IF(OR(A3736="",B3736=""),NA(),MAX(0,IF(A3736-B3736=0,SameDayCycleTimeSettingValue,(A3736-B3736) *24)))</f>
        <v>#N/A</v>
      </c>
      <c r="J3736" s="33" t="e">
        <f>IF(OR(A3736="",B3736=""),NA(),MAX(0,IF(A3736-B3736=0,SameDayCycleTimeSettingValue,((A3736-B3736) *24)-(INT((A3736-B3736)) * (24-(FinishHour-StartHour))))))</f>
        <v>#N/A</v>
      </c>
      <c r="K3736" s="3" t="e">
        <f ca="1">IF(OR(A3736&lt;&gt;"",B3736=""),NA(),MAX(0,IF(_xlfn.DAYS(NOW(),B3736)=0,SameDayCycleTimeSettingValue,_xlfn.DAYS(NOW(),B3736))))</f>
        <v>#N/A</v>
      </c>
    </row>
    <row r="3737" spans="1:11" x14ac:dyDescent="0.25">
      <c r="A3737" s="32" t="str">
        <f>IF(AND(TRIM(INDEX(CompletedDateValues,ROW(A3737)))&lt;&gt;"",INDEX(CompletedDateValues,ROW(A3737))&gt;0),INDEX(CompletedDateValues,ROW(A3737)),"")</f>
        <v/>
      </c>
      <c r="B3737" s="32" t="str">
        <f>IF(AND(TRIM(INDEX(StartDateValues,ROW(A3737)))&lt;&gt;"",INDEX(StartDateValues,ROW(A3737))&gt;0),INDEX(StartDateValues,ROW(A3737)),"")</f>
        <v/>
      </c>
      <c r="C3737" s="22" t="str">
        <f t="shared" si="291"/>
        <v/>
      </c>
      <c r="D3737" s="3" t="str">
        <f t="shared" si="292"/>
        <v/>
      </c>
      <c r="E3737" s="3" t="str">
        <f t="shared" si="293"/>
        <v/>
      </c>
      <c r="F3737" s="3" t="str">
        <f t="shared" si="294"/>
        <v/>
      </c>
      <c r="G3737" s="3" t="str">
        <f>IF(A3737="","",IF(HOUR(A3737)&lt;StartHour,StartHour,IF(HOUR(A3737)&gt;FinishHour,FinishHour,HOUR(A3737))))</f>
        <v/>
      </c>
      <c r="H3737" s="3" t="str">
        <f t="shared" si="295"/>
        <v/>
      </c>
      <c r="I3737" s="33" t="e">
        <f>IF(OR(A3737="",B3737=""),NA(),MAX(0,IF(A3737-B3737=0,SameDayCycleTimeSettingValue,(A3737-B3737) *24)))</f>
        <v>#N/A</v>
      </c>
      <c r="J3737" s="33" t="e">
        <f>IF(OR(A3737="",B3737=""),NA(),MAX(0,IF(A3737-B3737=0,SameDayCycleTimeSettingValue,((A3737-B3737) *24)-(INT((A3737-B3737)) * (24-(FinishHour-StartHour))))))</f>
        <v>#N/A</v>
      </c>
      <c r="K3737" s="3" t="e">
        <f ca="1">IF(OR(A3737&lt;&gt;"",B3737=""),NA(),MAX(0,IF(_xlfn.DAYS(NOW(),B3737)=0,SameDayCycleTimeSettingValue,_xlfn.DAYS(NOW(),B3737))))</f>
        <v>#N/A</v>
      </c>
    </row>
    <row r="3738" spans="1:11" x14ac:dyDescent="0.25">
      <c r="A3738" s="32" t="str">
        <f>IF(AND(TRIM(INDEX(CompletedDateValues,ROW(A3738)))&lt;&gt;"",INDEX(CompletedDateValues,ROW(A3738))&gt;0),INDEX(CompletedDateValues,ROW(A3738)),"")</f>
        <v/>
      </c>
      <c r="B3738" s="32" t="str">
        <f>IF(AND(TRIM(INDEX(StartDateValues,ROW(A3738)))&lt;&gt;"",INDEX(StartDateValues,ROW(A3738))&gt;0),INDEX(StartDateValues,ROW(A3738)),"")</f>
        <v/>
      </c>
      <c r="C3738" s="22" t="str">
        <f t="shared" si="291"/>
        <v/>
      </c>
      <c r="D3738" s="3" t="str">
        <f t="shared" si="292"/>
        <v/>
      </c>
      <c r="E3738" s="3" t="str">
        <f t="shared" si="293"/>
        <v/>
      </c>
      <c r="F3738" s="3" t="str">
        <f t="shared" si="294"/>
        <v/>
      </c>
      <c r="G3738" s="3" t="str">
        <f>IF(A3738="","",IF(HOUR(A3738)&lt;StartHour,StartHour,IF(HOUR(A3738)&gt;FinishHour,FinishHour,HOUR(A3738))))</f>
        <v/>
      </c>
      <c r="H3738" s="3" t="str">
        <f t="shared" si="295"/>
        <v/>
      </c>
      <c r="I3738" s="33" t="e">
        <f>IF(OR(A3738="",B3738=""),NA(),MAX(0,IF(A3738-B3738=0,SameDayCycleTimeSettingValue,(A3738-B3738) *24)))</f>
        <v>#N/A</v>
      </c>
      <c r="J3738" s="33" t="e">
        <f>IF(OR(A3738="",B3738=""),NA(),MAX(0,IF(A3738-B3738=0,SameDayCycleTimeSettingValue,((A3738-B3738) *24)-(INT((A3738-B3738)) * (24-(FinishHour-StartHour))))))</f>
        <v>#N/A</v>
      </c>
      <c r="K3738" s="3" t="e">
        <f ca="1">IF(OR(A3738&lt;&gt;"",B3738=""),NA(),MAX(0,IF(_xlfn.DAYS(NOW(),B3738)=0,SameDayCycleTimeSettingValue,_xlfn.DAYS(NOW(),B3738))))</f>
        <v>#N/A</v>
      </c>
    </row>
    <row r="3739" spans="1:11" x14ac:dyDescent="0.25">
      <c r="A3739" s="32" t="str">
        <f>IF(AND(TRIM(INDEX(CompletedDateValues,ROW(A3739)))&lt;&gt;"",INDEX(CompletedDateValues,ROW(A3739))&gt;0),INDEX(CompletedDateValues,ROW(A3739)),"")</f>
        <v/>
      </c>
      <c r="B3739" s="32" t="str">
        <f>IF(AND(TRIM(INDEX(StartDateValues,ROW(A3739)))&lt;&gt;"",INDEX(StartDateValues,ROW(A3739))&gt;0),INDEX(StartDateValues,ROW(A3739)),"")</f>
        <v/>
      </c>
      <c r="C3739" s="22" t="str">
        <f t="shared" si="291"/>
        <v/>
      </c>
      <c r="D3739" s="3" t="str">
        <f t="shared" si="292"/>
        <v/>
      </c>
      <c r="E3739" s="3" t="str">
        <f t="shared" si="293"/>
        <v/>
      </c>
      <c r="F3739" s="3" t="str">
        <f t="shared" si="294"/>
        <v/>
      </c>
      <c r="G3739" s="3" t="str">
        <f>IF(A3739="","",IF(HOUR(A3739)&lt;StartHour,StartHour,IF(HOUR(A3739)&gt;FinishHour,FinishHour,HOUR(A3739))))</f>
        <v/>
      </c>
      <c r="H3739" s="3" t="str">
        <f t="shared" si="295"/>
        <v/>
      </c>
      <c r="I3739" s="33" t="e">
        <f>IF(OR(A3739="",B3739=""),NA(),MAX(0,IF(A3739-B3739=0,SameDayCycleTimeSettingValue,(A3739-B3739) *24)))</f>
        <v>#N/A</v>
      </c>
      <c r="J3739" s="33" t="e">
        <f>IF(OR(A3739="",B3739=""),NA(),MAX(0,IF(A3739-B3739=0,SameDayCycleTimeSettingValue,((A3739-B3739) *24)-(INT((A3739-B3739)) * (24-(FinishHour-StartHour))))))</f>
        <v>#N/A</v>
      </c>
      <c r="K3739" s="3" t="e">
        <f ca="1">IF(OR(A3739&lt;&gt;"",B3739=""),NA(),MAX(0,IF(_xlfn.DAYS(NOW(),B3739)=0,SameDayCycleTimeSettingValue,_xlfn.DAYS(NOW(),B3739))))</f>
        <v>#N/A</v>
      </c>
    </row>
    <row r="3740" spans="1:11" x14ac:dyDescent="0.25">
      <c r="A3740" s="32" t="str">
        <f>IF(AND(TRIM(INDEX(CompletedDateValues,ROW(A3740)))&lt;&gt;"",INDEX(CompletedDateValues,ROW(A3740))&gt;0),INDEX(CompletedDateValues,ROW(A3740)),"")</f>
        <v/>
      </c>
      <c r="B3740" s="32" t="str">
        <f>IF(AND(TRIM(INDEX(StartDateValues,ROW(A3740)))&lt;&gt;"",INDEX(StartDateValues,ROW(A3740))&gt;0),INDEX(StartDateValues,ROW(A3740)),"")</f>
        <v/>
      </c>
      <c r="C3740" s="22" t="str">
        <f t="shared" si="291"/>
        <v/>
      </c>
      <c r="D3740" s="3" t="str">
        <f t="shared" si="292"/>
        <v/>
      </c>
      <c r="E3740" s="3" t="str">
        <f t="shared" si="293"/>
        <v/>
      </c>
      <c r="F3740" s="3" t="str">
        <f t="shared" si="294"/>
        <v/>
      </c>
      <c r="G3740" s="3" t="str">
        <f>IF(A3740="","",IF(HOUR(A3740)&lt;StartHour,StartHour,IF(HOUR(A3740)&gt;FinishHour,FinishHour,HOUR(A3740))))</f>
        <v/>
      </c>
      <c r="H3740" s="3" t="str">
        <f t="shared" si="295"/>
        <v/>
      </c>
      <c r="I3740" s="33" t="e">
        <f>IF(OR(A3740="",B3740=""),NA(),MAX(0,IF(A3740-B3740=0,SameDayCycleTimeSettingValue,(A3740-B3740) *24)))</f>
        <v>#N/A</v>
      </c>
      <c r="J3740" s="33" t="e">
        <f>IF(OR(A3740="",B3740=""),NA(),MAX(0,IF(A3740-B3740=0,SameDayCycleTimeSettingValue,((A3740-B3740) *24)-(INT((A3740-B3740)) * (24-(FinishHour-StartHour))))))</f>
        <v>#N/A</v>
      </c>
      <c r="K3740" s="3" t="e">
        <f ca="1">IF(OR(A3740&lt;&gt;"",B3740=""),NA(),MAX(0,IF(_xlfn.DAYS(NOW(),B3740)=0,SameDayCycleTimeSettingValue,_xlfn.DAYS(NOW(),B3740))))</f>
        <v>#N/A</v>
      </c>
    </row>
    <row r="3741" spans="1:11" x14ac:dyDescent="0.25">
      <c r="A3741" s="32" t="str">
        <f>IF(AND(TRIM(INDEX(CompletedDateValues,ROW(A3741)))&lt;&gt;"",INDEX(CompletedDateValues,ROW(A3741))&gt;0),INDEX(CompletedDateValues,ROW(A3741)),"")</f>
        <v/>
      </c>
      <c r="B3741" s="32" t="str">
        <f>IF(AND(TRIM(INDEX(StartDateValues,ROW(A3741)))&lt;&gt;"",INDEX(StartDateValues,ROW(A3741))&gt;0),INDEX(StartDateValues,ROW(A3741)),"")</f>
        <v/>
      </c>
      <c r="C3741" s="22" t="str">
        <f t="shared" si="291"/>
        <v/>
      </c>
      <c r="D3741" s="3" t="str">
        <f t="shared" si="292"/>
        <v/>
      </c>
      <c r="E3741" s="3" t="str">
        <f t="shared" si="293"/>
        <v/>
      </c>
      <c r="F3741" s="3" t="str">
        <f t="shared" si="294"/>
        <v/>
      </c>
      <c r="G3741" s="3" t="str">
        <f>IF(A3741="","",IF(HOUR(A3741)&lt;StartHour,StartHour,IF(HOUR(A3741)&gt;FinishHour,FinishHour,HOUR(A3741))))</f>
        <v/>
      </c>
      <c r="H3741" s="3" t="str">
        <f t="shared" si="295"/>
        <v/>
      </c>
      <c r="I3741" s="33" t="e">
        <f>IF(OR(A3741="",B3741=""),NA(),MAX(0,IF(A3741-B3741=0,SameDayCycleTimeSettingValue,(A3741-B3741) *24)))</f>
        <v>#N/A</v>
      </c>
      <c r="J3741" s="33" t="e">
        <f>IF(OR(A3741="",B3741=""),NA(),MAX(0,IF(A3741-B3741=0,SameDayCycleTimeSettingValue,((A3741-B3741) *24)-(INT((A3741-B3741)) * (24-(FinishHour-StartHour))))))</f>
        <v>#N/A</v>
      </c>
      <c r="K3741" s="3" t="e">
        <f ca="1">IF(OR(A3741&lt;&gt;"",B3741=""),NA(),MAX(0,IF(_xlfn.DAYS(NOW(),B3741)=0,SameDayCycleTimeSettingValue,_xlfn.DAYS(NOW(),B3741))))</f>
        <v>#N/A</v>
      </c>
    </row>
    <row r="3742" spans="1:11" x14ac:dyDescent="0.25">
      <c r="A3742" s="32" t="str">
        <f>IF(AND(TRIM(INDEX(CompletedDateValues,ROW(A3742)))&lt;&gt;"",INDEX(CompletedDateValues,ROW(A3742))&gt;0),INDEX(CompletedDateValues,ROW(A3742)),"")</f>
        <v/>
      </c>
      <c r="B3742" s="32" t="str">
        <f>IF(AND(TRIM(INDEX(StartDateValues,ROW(A3742)))&lt;&gt;"",INDEX(StartDateValues,ROW(A3742))&gt;0),INDEX(StartDateValues,ROW(A3742)),"")</f>
        <v/>
      </c>
      <c r="C3742" s="22" t="str">
        <f t="shared" si="291"/>
        <v/>
      </c>
      <c r="D3742" s="3" t="str">
        <f t="shared" si="292"/>
        <v/>
      </c>
      <c r="E3742" s="3" t="str">
        <f t="shared" si="293"/>
        <v/>
      </c>
      <c r="F3742" s="3" t="str">
        <f t="shared" si="294"/>
        <v/>
      </c>
      <c r="G3742" s="3" t="str">
        <f>IF(A3742="","",IF(HOUR(A3742)&lt;StartHour,StartHour,IF(HOUR(A3742)&gt;FinishHour,FinishHour,HOUR(A3742))))</f>
        <v/>
      </c>
      <c r="H3742" s="3" t="str">
        <f t="shared" si="295"/>
        <v/>
      </c>
      <c r="I3742" s="33" t="e">
        <f>IF(OR(A3742="",B3742=""),NA(),MAX(0,IF(A3742-B3742=0,SameDayCycleTimeSettingValue,(A3742-B3742) *24)))</f>
        <v>#N/A</v>
      </c>
      <c r="J3742" s="33" t="e">
        <f>IF(OR(A3742="",B3742=""),NA(),MAX(0,IF(A3742-B3742=0,SameDayCycleTimeSettingValue,((A3742-B3742) *24)-(INT((A3742-B3742)) * (24-(FinishHour-StartHour))))))</f>
        <v>#N/A</v>
      </c>
      <c r="K3742" s="3" t="e">
        <f ca="1">IF(OR(A3742&lt;&gt;"",B3742=""),NA(),MAX(0,IF(_xlfn.DAYS(NOW(),B3742)=0,SameDayCycleTimeSettingValue,_xlfn.DAYS(NOW(),B3742))))</f>
        <v>#N/A</v>
      </c>
    </row>
    <row r="3743" spans="1:11" x14ac:dyDescent="0.25">
      <c r="A3743" s="32" t="str">
        <f>IF(AND(TRIM(INDEX(CompletedDateValues,ROW(A3743)))&lt;&gt;"",INDEX(CompletedDateValues,ROW(A3743))&gt;0),INDEX(CompletedDateValues,ROW(A3743)),"")</f>
        <v/>
      </c>
      <c r="B3743" s="32" t="str">
        <f>IF(AND(TRIM(INDEX(StartDateValues,ROW(A3743)))&lt;&gt;"",INDEX(StartDateValues,ROW(A3743))&gt;0),INDEX(StartDateValues,ROW(A3743)),"")</f>
        <v/>
      </c>
      <c r="C3743" s="22" t="str">
        <f t="shared" si="291"/>
        <v/>
      </c>
      <c r="D3743" s="3" t="str">
        <f t="shared" si="292"/>
        <v/>
      </c>
      <c r="E3743" s="3" t="str">
        <f t="shared" si="293"/>
        <v/>
      </c>
      <c r="F3743" s="3" t="str">
        <f t="shared" si="294"/>
        <v/>
      </c>
      <c r="G3743" s="3" t="str">
        <f>IF(A3743="","",IF(HOUR(A3743)&lt;StartHour,StartHour,IF(HOUR(A3743)&gt;FinishHour,FinishHour,HOUR(A3743))))</f>
        <v/>
      </c>
      <c r="H3743" s="3" t="str">
        <f t="shared" si="295"/>
        <v/>
      </c>
      <c r="I3743" s="33" t="e">
        <f>IF(OR(A3743="",B3743=""),NA(),MAX(0,IF(A3743-B3743=0,SameDayCycleTimeSettingValue,(A3743-B3743) *24)))</f>
        <v>#N/A</v>
      </c>
      <c r="J3743" s="33" t="e">
        <f>IF(OR(A3743="",B3743=""),NA(),MAX(0,IF(A3743-B3743=0,SameDayCycleTimeSettingValue,((A3743-B3743) *24)-(INT((A3743-B3743)) * (24-(FinishHour-StartHour))))))</f>
        <v>#N/A</v>
      </c>
      <c r="K3743" s="3" t="e">
        <f ca="1">IF(OR(A3743&lt;&gt;"",B3743=""),NA(),MAX(0,IF(_xlfn.DAYS(NOW(),B3743)=0,SameDayCycleTimeSettingValue,_xlfn.DAYS(NOW(),B3743))))</f>
        <v>#N/A</v>
      </c>
    </row>
    <row r="3744" spans="1:11" x14ac:dyDescent="0.25">
      <c r="A3744" s="32" t="str">
        <f>IF(AND(TRIM(INDEX(CompletedDateValues,ROW(A3744)))&lt;&gt;"",INDEX(CompletedDateValues,ROW(A3744))&gt;0),INDEX(CompletedDateValues,ROW(A3744)),"")</f>
        <v/>
      </c>
      <c r="B3744" s="32" t="str">
        <f>IF(AND(TRIM(INDEX(StartDateValues,ROW(A3744)))&lt;&gt;"",INDEX(StartDateValues,ROW(A3744))&gt;0),INDEX(StartDateValues,ROW(A3744)),"")</f>
        <v/>
      </c>
      <c r="C3744" s="22" t="str">
        <f t="shared" si="291"/>
        <v/>
      </c>
      <c r="D3744" s="3" t="str">
        <f t="shared" si="292"/>
        <v/>
      </c>
      <c r="E3744" s="3" t="str">
        <f t="shared" si="293"/>
        <v/>
      </c>
      <c r="F3744" s="3" t="str">
        <f t="shared" si="294"/>
        <v/>
      </c>
      <c r="G3744" s="3" t="str">
        <f>IF(A3744="","",IF(HOUR(A3744)&lt;StartHour,StartHour,IF(HOUR(A3744)&gt;FinishHour,FinishHour,HOUR(A3744))))</f>
        <v/>
      </c>
      <c r="H3744" s="3" t="str">
        <f t="shared" si="295"/>
        <v/>
      </c>
      <c r="I3744" s="33" t="e">
        <f>IF(OR(A3744="",B3744=""),NA(),MAX(0,IF(A3744-B3744=0,SameDayCycleTimeSettingValue,(A3744-B3744) *24)))</f>
        <v>#N/A</v>
      </c>
      <c r="J3744" s="33" t="e">
        <f>IF(OR(A3744="",B3744=""),NA(),MAX(0,IF(A3744-B3744=0,SameDayCycleTimeSettingValue,((A3744-B3744) *24)-(INT((A3744-B3744)) * (24-(FinishHour-StartHour))))))</f>
        <v>#N/A</v>
      </c>
      <c r="K3744" s="3" t="e">
        <f ca="1">IF(OR(A3744&lt;&gt;"",B3744=""),NA(),MAX(0,IF(_xlfn.DAYS(NOW(),B3744)=0,SameDayCycleTimeSettingValue,_xlfn.DAYS(NOW(),B3744))))</f>
        <v>#N/A</v>
      </c>
    </row>
    <row r="3745" spans="1:11" x14ac:dyDescent="0.25">
      <c r="A3745" s="32" t="str">
        <f>IF(AND(TRIM(INDEX(CompletedDateValues,ROW(A3745)))&lt;&gt;"",INDEX(CompletedDateValues,ROW(A3745))&gt;0),INDEX(CompletedDateValues,ROW(A3745)),"")</f>
        <v/>
      </c>
      <c r="B3745" s="32" t="str">
        <f>IF(AND(TRIM(INDEX(StartDateValues,ROW(A3745)))&lt;&gt;"",INDEX(StartDateValues,ROW(A3745))&gt;0),INDEX(StartDateValues,ROW(A3745)),"")</f>
        <v/>
      </c>
      <c r="C3745" s="22" t="str">
        <f t="shared" si="291"/>
        <v/>
      </c>
      <c r="D3745" s="3" t="str">
        <f t="shared" si="292"/>
        <v/>
      </c>
      <c r="E3745" s="3" t="str">
        <f t="shared" si="293"/>
        <v/>
      </c>
      <c r="F3745" s="3" t="str">
        <f t="shared" si="294"/>
        <v/>
      </c>
      <c r="G3745" s="3" t="str">
        <f>IF(A3745="","",IF(HOUR(A3745)&lt;StartHour,StartHour,IF(HOUR(A3745)&gt;FinishHour,FinishHour,HOUR(A3745))))</f>
        <v/>
      </c>
      <c r="H3745" s="3" t="str">
        <f t="shared" si="295"/>
        <v/>
      </c>
      <c r="I3745" s="33" t="e">
        <f>IF(OR(A3745="",B3745=""),NA(),MAX(0,IF(A3745-B3745=0,SameDayCycleTimeSettingValue,(A3745-B3745) *24)))</f>
        <v>#N/A</v>
      </c>
      <c r="J3745" s="33" t="e">
        <f>IF(OR(A3745="",B3745=""),NA(),MAX(0,IF(A3745-B3745=0,SameDayCycleTimeSettingValue,((A3745-B3745) *24)-(INT((A3745-B3745)) * (24-(FinishHour-StartHour))))))</f>
        <v>#N/A</v>
      </c>
      <c r="K3745" s="3" t="e">
        <f ca="1">IF(OR(A3745&lt;&gt;"",B3745=""),NA(),MAX(0,IF(_xlfn.DAYS(NOW(),B3745)=0,SameDayCycleTimeSettingValue,_xlfn.DAYS(NOW(),B3745))))</f>
        <v>#N/A</v>
      </c>
    </row>
    <row r="3746" spans="1:11" x14ac:dyDescent="0.25">
      <c r="A3746" s="32" t="str">
        <f>IF(AND(TRIM(INDEX(CompletedDateValues,ROW(A3746)))&lt;&gt;"",INDEX(CompletedDateValues,ROW(A3746))&gt;0),INDEX(CompletedDateValues,ROW(A3746)),"")</f>
        <v/>
      </c>
      <c r="B3746" s="32" t="str">
        <f>IF(AND(TRIM(INDEX(StartDateValues,ROW(A3746)))&lt;&gt;"",INDEX(StartDateValues,ROW(A3746))&gt;0),INDEX(StartDateValues,ROW(A3746)),"")</f>
        <v/>
      </c>
      <c r="C3746" s="22" t="str">
        <f t="shared" si="291"/>
        <v/>
      </c>
      <c r="D3746" s="3" t="str">
        <f t="shared" si="292"/>
        <v/>
      </c>
      <c r="E3746" s="3" t="str">
        <f t="shared" si="293"/>
        <v/>
      </c>
      <c r="F3746" s="3" t="str">
        <f t="shared" si="294"/>
        <v/>
      </c>
      <c r="G3746" s="3" t="str">
        <f>IF(A3746="","",IF(HOUR(A3746)&lt;StartHour,StartHour,IF(HOUR(A3746)&gt;FinishHour,FinishHour,HOUR(A3746))))</f>
        <v/>
      </c>
      <c r="H3746" s="3" t="str">
        <f t="shared" si="295"/>
        <v/>
      </c>
      <c r="I3746" s="33" t="e">
        <f>IF(OR(A3746="",B3746=""),NA(),MAX(0,IF(A3746-B3746=0,SameDayCycleTimeSettingValue,(A3746-B3746) *24)))</f>
        <v>#N/A</v>
      </c>
      <c r="J3746" s="33" t="e">
        <f>IF(OR(A3746="",B3746=""),NA(),MAX(0,IF(A3746-B3746=0,SameDayCycleTimeSettingValue,((A3746-B3746) *24)-(INT((A3746-B3746)) * (24-(FinishHour-StartHour))))))</f>
        <v>#N/A</v>
      </c>
      <c r="K3746" s="3" t="e">
        <f ca="1">IF(OR(A3746&lt;&gt;"",B3746=""),NA(),MAX(0,IF(_xlfn.DAYS(NOW(),B3746)=0,SameDayCycleTimeSettingValue,_xlfn.DAYS(NOW(),B3746))))</f>
        <v>#N/A</v>
      </c>
    </row>
    <row r="3747" spans="1:11" x14ac:dyDescent="0.25">
      <c r="A3747" s="32" t="str">
        <f>IF(AND(TRIM(INDEX(CompletedDateValues,ROW(A3747)))&lt;&gt;"",INDEX(CompletedDateValues,ROW(A3747))&gt;0),INDEX(CompletedDateValues,ROW(A3747)),"")</f>
        <v/>
      </c>
      <c r="B3747" s="32" t="str">
        <f>IF(AND(TRIM(INDEX(StartDateValues,ROW(A3747)))&lt;&gt;"",INDEX(StartDateValues,ROW(A3747))&gt;0),INDEX(StartDateValues,ROW(A3747)),"")</f>
        <v/>
      </c>
      <c r="C3747" s="22" t="str">
        <f t="shared" si="291"/>
        <v/>
      </c>
      <c r="D3747" s="3" t="str">
        <f t="shared" si="292"/>
        <v/>
      </c>
      <c r="E3747" s="3" t="str">
        <f t="shared" si="293"/>
        <v/>
      </c>
      <c r="F3747" s="3" t="str">
        <f t="shared" si="294"/>
        <v/>
      </c>
      <c r="G3747" s="3" t="str">
        <f>IF(A3747="","",IF(HOUR(A3747)&lt;StartHour,StartHour,IF(HOUR(A3747)&gt;FinishHour,FinishHour,HOUR(A3747))))</f>
        <v/>
      </c>
      <c r="H3747" s="3" t="str">
        <f t="shared" si="295"/>
        <v/>
      </c>
      <c r="I3747" s="33" t="e">
        <f>IF(OR(A3747="",B3747=""),NA(),MAX(0,IF(A3747-B3747=0,SameDayCycleTimeSettingValue,(A3747-B3747) *24)))</f>
        <v>#N/A</v>
      </c>
      <c r="J3747" s="33" t="e">
        <f>IF(OR(A3747="",B3747=""),NA(),MAX(0,IF(A3747-B3747=0,SameDayCycleTimeSettingValue,((A3747-B3747) *24)-(INT((A3747-B3747)) * (24-(FinishHour-StartHour))))))</f>
        <v>#N/A</v>
      </c>
      <c r="K3747" s="3" t="e">
        <f ca="1">IF(OR(A3747&lt;&gt;"",B3747=""),NA(),MAX(0,IF(_xlfn.DAYS(NOW(),B3747)=0,SameDayCycleTimeSettingValue,_xlfn.DAYS(NOW(),B3747))))</f>
        <v>#N/A</v>
      </c>
    </row>
    <row r="3748" spans="1:11" x14ac:dyDescent="0.25">
      <c r="A3748" s="32" t="str">
        <f>IF(AND(TRIM(INDEX(CompletedDateValues,ROW(A3748)))&lt;&gt;"",INDEX(CompletedDateValues,ROW(A3748))&gt;0),INDEX(CompletedDateValues,ROW(A3748)),"")</f>
        <v/>
      </c>
      <c r="B3748" s="32" t="str">
        <f>IF(AND(TRIM(INDEX(StartDateValues,ROW(A3748)))&lt;&gt;"",INDEX(StartDateValues,ROW(A3748))&gt;0),INDEX(StartDateValues,ROW(A3748)),"")</f>
        <v/>
      </c>
      <c r="C3748" s="22" t="str">
        <f t="shared" si="291"/>
        <v/>
      </c>
      <c r="D3748" s="3" t="str">
        <f t="shared" si="292"/>
        <v/>
      </c>
      <c r="E3748" s="3" t="str">
        <f t="shared" si="293"/>
        <v/>
      </c>
      <c r="F3748" s="3" t="str">
        <f t="shared" si="294"/>
        <v/>
      </c>
      <c r="G3748" s="3" t="str">
        <f>IF(A3748="","",IF(HOUR(A3748)&lt;StartHour,StartHour,IF(HOUR(A3748)&gt;FinishHour,FinishHour,HOUR(A3748))))</f>
        <v/>
      </c>
      <c r="H3748" s="3" t="str">
        <f t="shared" si="295"/>
        <v/>
      </c>
      <c r="I3748" s="33" t="e">
        <f>IF(OR(A3748="",B3748=""),NA(),MAX(0,IF(A3748-B3748=0,SameDayCycleTimeSettingValue,(A3748-B3748) *24)))</f>
        <v>#N/A</v>
      </c>
      <c r="J3748" s="33" t="e">
        <f>IF(OR(A3748="",B3748=""),NA(),MAX(0,IF(A3748-B3748=0,SameDayCycleTimeSettingValue,((A3748-B3748) *24)-(INT((A3748-B3748)) * (24-(FinishHour-StartHour))))))</f>
        <v>#N/A</v>
      </c>
      <c r="K3748" s="3" t="e">
        <f ca="1">IF(OR(A3748&lt;&gt;"",B3748=""),NA(),MAX(0,IF(_xlfn.DAYS(NOW(),B3748)=0,SameDayCycleTimeSettingValue,_xlfn.DAYS(NOW(),B3748))))</f>
        <v>#N/A</v>
      </c>
    </row>
    <row r="3749" spans="1:11" x14ac:dyDescent="0.25">
      <c r="A3749" s="32" t="str">
        <f>IF(AND(TRIM(INDEX(CompletedDateValues,ROW(A3749)))&lt;&gt;"",INDEX(CompletedDateValues,ROW(A3749))&gt;0),INDEX(CompletedDateValues,ROW(A3749)),"")</f>
        <v/>
      </c>
      <c r="B3749" s="32" t="str">
        <f>IF(AND(TRIM(INDEX(StartDateValues,ROW(A3749)))&lt;&gt;"",INDEX(StartDateValues,ROW(A3749))&gt;0),INDEX(StartDateValues,ROW(A3749)),"")</f>
        <v/>
      </c>
      <c r="C3749" s="22" t="str">
        <f t="shared" si="291"/>
        <v/>
      </c>
      <c r="D3749" s="3" t="str">
        <f t="shared" si="292"/>
        <v/>
      </c>
      <c r="E3749" s="3" t="str">
        <f t="shared" si="293"/>
        <v/>
      </c>
      <c r="F3749" s="3" t="str">
        <f t="shared" si="294"/>
        <v/>
      </c>
      <c r="G3749" s="3" t="str">
        <f>IF(A3749="","",IF(HOUR(A3749)&lt;StartHour,StartHour,IF(HOUR(A3749)&gt;FinishHour,FinishHour,HOUR(A3749))))</f>
        <v/>
      </c>
      <c r="H3749" s="3" t="str">
        <f t="shared" si="295"/>
        <v/>
      </c>
      <c r="I3749" s="33" t="e">
        <f>IF(OR(A3749="",B3749=""),NA(),MAX(0,IF(A3749-B3749=0,SameDayCycleTimeSettingValue,(A3749-B3749) *24)))</f>
        <v>#N/A</v>
      </c>
      <c r="J3749" s="33" t="e">
        <f>IF(OR(A3749="",B3749=""),NA(),MAX(0,IF(A3749-B3749=0,SameDayCycleTimeSettingValue,((A3749-B3749) *24)-(INT((A3749-B3749)) * (24-(FinishHour-StartHour))))))</f>
        <v>#N/A</v>
      </c>
      <c r="K3749" s="3" t="e">
        <f ca="1">IF(OR(A3749&lt;&gt;"",B3749=""),NA(),MAX(0,IF(_xlfn.DAYS(NOW(),B3749)=0,SameDayCycleTimeSettingValue,_xlfn.DAYS(NOW(),B3749))))</f>
        <v>#N/A</v>
      </c>
    </row>
    <row r="3750" spans="1:11" x14ac:dyDescent="0.25">
      <c r="A3750" s="32" t="str">
        <f>IF(AND(TRIM(INDEX(CompletedDateValues,ROW(A3750)))&lt;&gt;"",INDEX(CompletedDateValues,ROW(A3750))&gt;0),INDEX(CompletedDateValues,ROW(A3750)),"")</f>
        <v/>
      </c>
      <c r="B3750" s="32" t="str">
        <f>IF(AND(TRIM(INDEX(StartDateValues,ROW(A3750)))&lt;&gt;"",INDEX(StartDateValues,ROW(A3750))&gt;0),INDEX(StartDateValues,ROW(A3750)),"")</f>
        <v/>
      </c>
      <c r="C3750" s="22" t="str">
        <f t="shared" si="291"/>
        <v/>
      </c>
      <c r="D3750" s="3" t="str">
        <f t="shared" si="292"/>
        <v/>
      </c>
      <c r="E3750" s="3" t="str">
        <f t="shared" si="293"/>
        <v/>
      </c>
      <c r="F3750" s="3" t="str">
        <f t="shared" si="294"/>
        <v/>
      </c>
      <c r="G3750" s="3" t="str">
        <f>IF(A3750="","",IF(HOUR(A3750)&lt;StartHour,StartHour,IF(HOUR(A3750)&gt;FinishHour,FinishHour,HOUR(A3750))))</f>
        <v/>
      </c>
      <c r="H3750" s="3" t="str">
        <f t="shared" si="295"/>
        <v/>
      </c>
      <c r="I3750" s="33" t="e">
        <f>IF(OR(A3750="",B3750=""),NA(),MAX(0,IF(A3750-B3750=0,SameDayCycleTimeSettingValue,(A3750-B3750) *24)))</f>
        <v>#N/A</v>
      </c>
      <c r="J3750" s="33" t="e">
        <f>IF(OR(A3750="",B3750=""),NA(),MAX(0,IF(A3750-B3750=0,SameDayCycleTimeSettingValue,((A3750-B3750) *24)-(INT((A3750-B3750)) * (24-(FinishHour-StartHour))))))</f>
        <v>#N/A</v>
      </c>
      <c r="K3750" s="3" t="e">
        <f ca="1">IF(OR(A3750&lt;&gt;"",B3750=""),NA(),MAX(0,IF(_xlfn.DAYS(NOW(),B3750)=0,SameDayCycleTimeSettingValue,_xlfn.DAYS(NOW(),B3750))))</f>
        <v>#N/A</v>
      </c>
    </row>
    <row r="3751" spans="1:11" x14ac:dyDescent="0.25">
      <c r="A3751" s="32" t="str">
        <f>IF(AND(TRIM(INDEX(CompletedDateValues,ROW(A3751)))&lt;&gt;"",INDEX(CompletedDateValues,ROW(A3751))&gt;0),INDEX(CompletedDateValues,ROW(A3751)),"")</f>
        <v/>
      </c>
      <c r="B3751" s="32" t="str">
        <f>IF(AND(TRIM(INDEX(StartDateValues,ROW(A3751)))&lt;&gt;"",INDEX(StartDateValues,ROW(A3751))&gt;0),INDEX(StartDateValues,ROW(A3751)),"")</f>
        <v/>
      </c>
      <c r="C3751" s="22" t="str">
        <f t="shared" si="291"/>
        <v/>
      </c>
      <c r="D3751" s="3" t="str">
        <f t="shared" si="292"/>
        <v/>
      </c>
      <c r="E3751" s="3" t="str">
        <f t="shared" si="293"/>
        <v/>
      </c>
      <c r="F3751" s="3" t="str">
        <f t="shared" si="294"/>
        <v/>
      </c>
      <c r="G3751" s="3" t="str">
        <f>IF(A3751="","",IF(HOUR(A3751)&lt;StartHour,StartHour,IF(HOUR(A3751)&gt;FinishHour,FinishHour,HOUR(A3751))))</f>
        <v/>
      </c>
      <c r="H3751" s="3" t="str">
        <f t="shared" si="295"/>
        <v/>
      </c>
      <c r="I3751" s="33" t="e">
        <f>IF(OR(A3751="",B3751=""),NA(),MAX(0,IF(A3751-B3751=0,SameDayCycleTimeSettingValue,(A3751-B3751) *24)))</f>
        <v>#N/A</v>
      </c>
      <c r="J3751" s="33" t="e">
        <f>IF(OR(A3751="",B3751=""),NA(),MAX(0,IF(A3751-B3751=0,SameDayCycleTimeSettingValue,((A3751-B3751) *24)-(INT((A3751-B3751)) * (24-(FinishHour-StartHour))))))</f>
        <v>#N/A</v>
      </c>
      <c r="K3751" s="3" t="e">
        <f ca="1">IF(OR(A3751&lt;&gt;"",B3751=""),NA(),MAX(0,IF(_xlfn.DAYS(NOW(),B3751)=0,SameDayCycleTimeSettingValue,_xlfn.DAYS(NOW(),B3751))))</f>
        <v>#N/A</v>
      </c>
    </row>
    <row r="3752" spans="1:11" x14ac:dyDescent="0.25">
      <c r="A3752" s="32" t="str">
        <f>IF(AND(TRIM(INDEX(CompletedDateValues,ROW(A3752)))&lt;&gt;"",INDEX(CompletedDateValues,ROW(A3752))&gt;0),INDEX(CompletedDateValues,ROW(A3752)),"")</f>
        <v/>
      </c>
      <c r="B3752" s="32" t="str">
        <f>IF(AND(TRIM(INDEX(StartDateValues,ROW(A3752)))&lt;&gt;"",INDEX(StartDateValues,ROW(A3752))&gt;0),INDEX(StartDateValues,ROW(A3752)),"")</f>
        <v/>
      </c>
      <c r="C3752" s="22" t="str">
        <f t="shared" si="291"/>
        <v/>
      </c>
      <c r="D3752" s="3" t="str">
        <f t="shared" si="292"/>
        <v/>
      </c>
      <c r="E3752" s="3" t="str">
        <f t="shared" si="293"/>
        <v/>
      </c>
      <c r="F3752" s="3" t="str">
        <f t="shared" si="294"/>
        <v/>
      </c>
      <c r="G3752" s="3" t="str">
        <f>IF(A3752="","",IF(HOUR(A3752)&lt;StartHour,StartHour,IF(HOUR(A3752)&gt;FinishHour,FinishHour,HOUR(A3752))))</f>
        <v/>
      </c>
      <c r="H3752" s="3" t="str">
        <f t="shared" si="295"/>
        <v/>
      </c>
      <c r="I3752" s="33" t="e">
        <f>IF(OR(A3752="",B3752=""),NA(),MAX(0,IF(A3752-B3752=0,SameDayCycleTimeSettingValue,(A3752-B3752) *24)))</f>
        <v>#N/A</v>
      </c>
      <c r="J3752" s="33" t="e">
        <f>IF(OR(A3752="",B3752=""),NA(),MAX(0,IF(A3752-B3752=0,SameDayCycleTimeSettingValue,((A3752-B3752) *24)-(INT((A3752-B3752)) * (24-(FinishHour-StartHour))))))</f>
        <v>#N/A</v>
      </c>
      <c r="K3752" s="3" t="e">
        <f ca="1">IF(OR(A3752&lt;&gt;"",B3752=""),NA(),MAX(0,IF(_xlfn.DAYS(NOW(),B3752)=0,SameDayCycleTimeSettingValue,_xlfn.DAYS(NOW(),B3752))))</f>
        <v>#N/A</v>
      </c>
    </row>
    <row r="3753" spans="1:11" x14ac:dyDescent="0.25">
      <c r="A3753" s="32" t="str">
        <f>IF(AND(TRIM(INDEX(CompletedDateValues,ROW(A3753)))&lt;&gt;"",INDEX(CompletedDateValues,ROW(A3753))&gt;0),INDEX(CompletedDateValues,ROW(A3753)),"")</f>
        <v/>
      </c>
      <c r="B3753" s="32" t="str">
        <f>IF(AND(TRIM(INDEX(StartDateValues,ROW(A3753)))&lt;&gt;"",INDEX(StartDateValues,ROW(A3753))&gt;0),INDEX(StartDateValues,ROW(A3753)),"")</f>
        <v/>
      </c>
      <c r="C3753" s="22" t="str">
        <f t="shared" si="291"/>
        <v/>
      </c>
      <c r="D3753" s="3" t="str">
        <f t="shared" si="292"/>
        <v/>
      </c>
      <c r="E3753" s="3" t="str">
        <f t="shared" si="293"/>
        <v/>
      </c>
      <c r="F3753" s="3" t="str">
        <f t="shared" si="294"/>
        <v/>
      </c>
      <c r="G3753" s="3" t="str">
        <f>IF(A3753="","",IF(HOUR(A3753)&lt;StartHour,StartHour,IF(HOUR(A3753)&gt;FinishHour,FinishHour,HOUR(A3753))))</f>
        <v/>
      </c>
      <c r="H3753" s="3" t="str">
        <f t="shared" si="295"/>
        <v/>
      </c>
      <c r="I3753" s="33" t="e">
        <f>IF(OR(A3753="",B3753=""),NA(),MAX(0,IF(A3753-B3753=0,SameDayCycleTimeSettingValue,(A3753-B3753) *24)))</f>
        <v>#N/A</v>
      </c>
      <c r="J3753" s="33" t="e">
        <f>IF(OR(A3753="",B3753=""),NA(),MAX(0,IF(A3753-B3753=0,SameDayCycleTimeSettingValue,((A3753-B3753) *24)-(INT((A3753-B3753)) * (24-(FinishHour-StartHour))))))</f>
        <v>#N/A</v>
      </c>
      <c r="K3753" s="3" t="e">
        <f ca="1">IF(OR(A3753&lt;&gt;"",B3753=""),NA(),MAX(0,IF(_xlfn.DAYS(NOW(),B3753)=0,SameDayCycleTimeSettingValue,_xlfn.DAYS(NOW(),B3753))))</f>
        <v>#N/A</v>
      </c>
    </row>
    <row r="3754" spans="1:11" x14ac:dyDescent="0.25">
      <c r="A3754" s="32" t="str">
        <f>IF(AND(TRIM(INDEX(CompletedDateValues,ROW(A3754)))&lt;&gt;"",INDEX(CompletedDateValues,ROW(A3754))&gt;0),INDEX(CompletedDateValues,ROW(A3754)),"")</f>
        <v/>
      </c>
      <c r="B3754" s="32" t="str">
        <f>IF(AND(TRIM(INDEX(StartDateValues,ROW(A3754)))&lt;&gt;"",INDEX(StartDateValues,ROW(A3754))&gt;0),INDEX(StartDateValues,ROW(A3754)),"")</f>
        <v/>
      </c>
      <c r="C3754" s="22" t="str">
        <f t="shared" si="291"/>
        <v/>
      </c>
      <c r="D3754" s="3" t="str">
        <f t="shared" si="292"/>
        <v/>
      </c>
      <c r="E3754" s="3" t="str">
        <f t="shared" si="293"/>
        <v/>
      </c>
      <c r="F3754" s="3" t="str">
        <f t="shared" si="294"/>
        <v/>
      </c>
      <c r="G3754" s="3" t="str">
        <f>IF(A3754="","",IF(HOUR(A3754)&lt;StartHour,StartHour,IF(HOUR(A3754)&gt;FinishHour,FinishHour,HOUR(A3754))))</f>
        <v/>
      </c>
      <c r="H3754" s="3" t="str">
        <f t="shared" si="295"/>
        <v/>
      </c>
      <c r="I3754" s="33" t="e">
        <f>IF(OR(A3754="",B3754=""),NA(),MAX(0,IF(A3754-B3754=0,SameDayCycleTimeSettingValue,(A3754-B3754) *24)))</f>
        <v>#N/A</v>
      </c>
      <c r="J3754" s="33" t="e">
        <f>IF(OR(A3754="",B3754=""),NA(),MAX(0,IF(A3754-B3754=0,SameDayCycleTimeSettingValue,((A3754-B3754) *24)-(INT((A3754-B3754)) * (24-(FinishHour-StartHour))))))</f>
        <v>#N/A</v>
      </c>
      <c r="K3754" s="3" t="e">
        <f ca="1">IF(OR(A3754&lt;&gt;"",B3754=""),NA(),MAX(0,IF(_xlfn.DAYS(NOW(),B3754)=0,SameDayCycleTimeSettingValue,_xlfn.DAYS(NOW(),B3754))))</f>
        <v>#N/A</v>
      </c>
    </row>
    <row r="3755" spans="1:11" x14ac:dyDescent="0.25">
      <c r="A3755" s="32" t="str">
        <f>IF(AND(TRIM(INDEX(CompletedDateValues,ROW(A3755)))&lt;&gt;"",INDEX(CompletedDateValues,ROW(A3755))&gt;0),INDEX(CompletedDateValues,ROW(A3755)),"")</f>
        <v/>
      </c>
      <c r="B3755" s="32" t="str">
        <f>IF(AND(TRIM(INDEX(StartDateValues,ROW(A3755)))&lt;&gt;"",INDEX(StartDateValues,ROW(A3755))&gt;0),INDEX(StartDateValues,ROW(A3755)),"")</f>
        <v/>
      </c>
      <c r="C3755" s="22" t="str">
        <f t="shared" si="291"/>
        <v/>
      </c>
      <c r="D3755" s="3" t="str">
        <f t="shared" si="292"/>
        <v/>
      </c>
      <c r="E3755" s="3" t="str">
        <f t="shared" si="293"/>
        <v/>
      </c>
      <c r="F3755" s="3" t="str">
        <f t="shared" si="294"/>
        <v/>
      </c>
      <c r="G3755" s="3" t="str">
        <f>IF(A3755="","",IF(HOUR(A3755)&lt;StartHour,StartHour,IF(HOUR(A3755)&gt;FinishHour,FinishHour,HOUR(A3755))))</f>
        <v/>
      </c>
      <c r="H3755" s="3" t="str">
        <f t="shared" si="295"/>
        <v/>
      </c>
      <c r="I3755" s="33" t="e">
        <f>IF(OR(A3755="",B3755=""),NA(),MAX(0,IF(A3755-B3755=0,SameDayCycleTimeSettingValue,(A3755-B3755) *24)))</f>
        <v>#N/A</v>
      </c>
      <c r="J3755" s="33" t="e">
        <f>IF(OR(A3755="",B3755=""),NA(),MAX(0,IF(A3755-B3755=0,SameDayCycleTimeSettingValue,((A3755-B3755) *24)-(INT((A3755-B3755)) * (24-(FinishHour-StartHour))))))</f>
        <v>#N/A</v>
      </c>
      <c r="K3755" s="3" t="e">
        <f ca="1">IF(OR(A3755&lt;&gt;"",B3755=""),NA(),MAX(0,IF(_xlfn.DAYS(NOW(),B3755)=0,SameDayCycleTimeSettingValue,_xlfn.DAYS(NOW(),B3755))))</f>
        <v>#N/A</v>
      </c>
    </row>
    <row r="3756" spans="1:11" x14ac:dyDescent="0.25">
      <c r="A3756" s="32" t="str">
        <f>IF(AND(TRIM(INDEX(CompletedDateValues,ROW(A3756)))&lt;&gt;"",INDEX(CompletedDateValues,ROW(A3756))&gt;0),INDEX(CompletedDateValues,ROW(A3756)),"")</f>
        <v/>
      </c>
      <c r="B3756" s="32" t="str">
        <f>IF(AND(TRIM(INDEX(StartDateValues,ROW(A3756)))&lt;&gt;"",INDEX(StartDateValues,ROW(A3756))&gt;0),INDEX(StartDateValues,ROW(A3756)),"")</f>
        <v/>
      </c>
      <c r="C3756" s="22" t="str">
        <f t="shared" si="291"/>
        <v/>
      </c>
      <c r="D3756" s="3" t="str">
        <f t="shared" si="292"/>
        <v/>
      </c>
      <c r="E3756" s="3" t="str">
        <f t="shared" si="293"/>
        <v/>
      </c>
      <c r="F3756" s="3" t="str">
        <f t="shared" si="294"/>
        <v/>
      </c>
      <c r="G3756" s="3" t="str">
        <f>IF(A3756="","",IF(HOUR(A3756)&lt;StartHour,StartHour,IF(HOUR(A3756)&gt;FinishHour,FinishHour,HOUR(A3756))))</f>
        <v/>
      </c>
      <c r="H3756" s="3" t="str">
        <f t="shared" si="295"/>
        <v/>
      </c>
      <c r="I3756" s="33" t="e">
        <f>IF(OR(A3756="",B3756=""),NA(),MAX(0,IF(A3756-B3756=0,SameDayCycleTimeSettingValue,(A3756-B3756) *24)))</f>
        <v>#N/A</v>
      </c>
      <c r="J3756" s="33" t="e">
        <f>IF(OR(A3756="",B3756=""),NA(),MAX(0,IF(A3756-B3756=0,SameDayCycleTimeSettingValue,((A3756-B3756) *24)-(INT((A3756-B3756)) * (24-(FinishHour-StartHour))))))</f>
        <v>#N/A</v>
      </c>
      <c r="K3756" s="3" t="e">
        <f ca="1">IF(OR(A3756&lt;&gt;"",B3756=""),NA(),MAX(0,IF(_xlfn.DAYS(NOW(),B3756)=0,SameDayCycleTimeSettingValue,_xlfn.DAYS(NOW(),B3756))))</f>
        <v>#N/A</v>
      </c>
    </row>
    <row r="3757" spans="1:11" x14ac:dyDescent="0.25">
      <c r="A3757" s="32" t="str">
        <f>IF(AND(TRIM(INDEX(CompletedDateValues,ROW(A3757)))&lt;&gt;"",INDEX(CompletedDateValues,ROW(A3757))&gt;0),INDEX(CompletedDateValues,ROW(A3757)),"")</f>
        <v/>
      </c>
      <c r="B3757" s="32" t="str">
        <f>IF(AND(TRIM(INDEX(StartDateValues,ROW(A3757)))&lt;&gt;"",INDEX(StartDateValues,ROW(A3757))&gt;0),INDEX(StartDateValues,ROW(A3757)),"")</f>
        <v/>
      </c>
      <c r="C3757" s="22" t="str">
        <f t="shared" si="291"/>
        <v/>
      </c>
      <c r="D3757" s="3" t="str">
        <f t="shared" si="292"/>
        <v/>
      </c>
      <c r="E3757" s="3" t="str">
        <f t="shared" si="293"/>
        <v/>
      </c>
      <c r="F3757" s="3" t="str">
        <f t="shared" si="294"/>
        <v/>
      </c>
      <c r="G3757" s="3" t="str">
        <f>IF(A3757="","",IF(HOUR(A3757)&lt;StartHour,StartHour,IF(HOUR(A3757)&gt;FinishHour,FinishHour,HOUR(A3757))))</f>
        <v/>
      </c>
      <c r="H3757" s="3" t="str">
        <f t="shared" si="295"/>
        <v/>
      </c>
      <c r="I3757" s="33" t="e">
        <f>IF(OR(A3757="",B3757=""),NA(),MAX(0,IF(A3757-B3757=0,SameDayCycleTimeSettingValue,(A3757-B3757) *24)))</f>
        <v>#N/A</v>
      </c>
      <c r="J3757" s="33" t="e">
        <f>IF(OR(A3757="",B3757=""),NA(),MAX(0,IF(A3757-B3757=0,SameDayCycleTimeSettingValue,((A3757-B3757) *24)-(INT((A3757-B3757)) * (24-(FinishHour-StartHour))))))</f>
        <v>#N/A</v>
      </c>
      <c r="K3757" s="3" t="e">
        <f ca="1">IF(OR(A3757&lt;&gt;"",B3757=""),NA(),MAX(0,IF(_xlfn.DAYS(NOW(),B3757)=0,SameDayCycleTimeSettingValue,_xlfn.DAYS(NOW(),B3757))))</f>
        <v>#N/A</v>
      </c>
    </row>
    <row r="3758" spans="1:11" x14ac:dyDescent="0.25">
      <c r="A3758" s="32" t="str">
        <f>IF(AND(TRIM(INDEX(CompletedDateValues,ROW(A3758)))&lt;&gt;"",INDEX(CompletedDateValues,ROW(A3758))&gt;0),INDEX(CompletedDateValues,ROW(A3758)),"")</f>
        <v/>
      </c>
      <c r="B3758" s="32" t="str">
        <f>IF(AND(TRIM(INDEX(StartDateValues,ROW(A3758)))&lt;&gt;"",INDEX(StartDateValues,ROW(A3758))&gt;0),INDEX(StartDateValues,ROW(A3758)),"")</f>
        <v/>
      </c>
      <c r="C3758" s="22" t="str">
        <f t="shared" si="291"/>
        <v/>
      </c>
      <c r="D3758" s="3" t="str">
        <f t="shared" si="292"/>
        <v/>
      </c>
      <c r="E3758" s="3" t="str">
        <f t="shared" si="293"/>
        <v/>
      </c>
      <c r="F3758" s="3" t="str">
        <f t="shared" si="294"/>
        <v/>
      </c>
      <c r="G3758" s="3" t="str">
        <f>IF(A3758="","",IF(HOUR(A3758)&lt;StartHour,StartHour,IF(HOUR(A3758)&gt;FinishHour,FinishHour,HOUR(A3758))))</f>
        <v/>
      </c>
      <c r="H3758" s="3" t="str">
        <f t="shared" si="295"/>
        <v/>
      </c>
      <c r="I3758" s="33" t="e">
        <f>IF(OR(A3758="",B3758=""),NA(),MAX(0,IF(A3758-B3758=0,SameDayCycleTimeSettingValue,(A3758-B3758) *24)))</f>
        <v>#N/A</v>
      </c>
      <c r="J3758" s="33" t="e">
        <f>IF(OR(A3758="",B3758=""),NA(),MAX(0,IF(A3758-B3758=0,SameDayCycleTimeSettingValue,((A3758-B3758) *24)-(INT((A3758-B3758)) * (24-(FinishHour-StartHour))))))</f>
        <v>#N/A</v>
      </c>
      <c r="K3758" s="3" t="e">
        <f ca="1">IF(OR(A3758&lt;&gt;"",B3758=""),NA(),MAX(0,IF(_xlfn.DAYS(NOW(),B3758)=0,SameDayCycleTimeSettingValue,_xlfn.DAYS(NOW(),B3758))))</f>
        <v>#N/A</v>
      </c>
    </row>
    <row r="3759" spans="1:11" x14ac:dyDescent="0.25">
      <c r="A3759" s="32" t="str">
        <f>IF(AND(TRIM(INDEX(CompletedDateValues,ROW(A3759)))&lt;&gt;"",INDEX(CompletedDateValues,ROW(A3759))&gt;0),INDEX(CompletedDateValues,ROW(A3759)),"")</f>
        <v/>
      </c>
      <c r="B3759" s="32" t="str">
        <f>IF(AND(TRIM(INDEX(StartDateValues,ROW(A3759)))&lt;&gt;"",INDEX(StartDateValues,ROW(A3759))&gt;0),INDEX(StartDateValues,ROW(A3759)),"")</f>
        <v/>
      </c>
      <c r="C3759" s="22" t="str">
        <f t="shared" si="291"/>
        <v/>
      </c>
      <c r="D3759" s="3" t="str">
        <f t="shared" si="292"/>
        <v/>
      </c>
      <c r="E3759" s="3" t="str">
        <f t="shared" si="293"/>
        <v/>
      </c>
      <c r="F3759" s="3" t="str">
        <f t="shared" si="294"/>
        <v/>
      </c>
      <c r="G3759" s="3" t="str">
        <f>IF(A3759="","",IF(HOUR(A3759)&lt;StartHour,StartHour,IF(HOUR(A3759)&gt;FinishHour,FinishHour,HOUR(A3759))))</f>
        <v/>
      </c>
      <c r="H3759" s="3" t="str">
        <f t="shared" si="295"/>
        <v/>
      </c>
      <c r="I3759" s="33" t="e">
        <f>IF(OR(A3759="",B3759=""),NA(),MAX(0,IF(A3759-B3759=0,SameDayCycleTimeSettingValue,(A3759-B3759) *24)))</f>
        <v>#N/A</v>
      </c>
      <c r="J3759" s="33" t="e">
        <f>IF(OR(A3759="",B3759=""),NA(),MAX(0,IF(A3759-B3759=0,SameDayCycleTimeSettingValue,((A3759-B3759) *24)-(INT((A3759-B3759)) * (24-(FinishHour-StartHour))))))</f>
        <v>#N/A</v>
      </c>
      <c r="K3759" s="3" t="e">
        <f ca="1">IF(OR(A3759&lt;&gt;"",B3759=""),NA(),MAX(0,IF(_xlfn.DAYS(NOW(),B3759)=0,SameDayCycleTimeSettingValue,_xlfn.DAYS(NOW(),B3759))))</f>
        <v>#N/A</v>
      </c>
    </row>
    <row r="3760" spans="1:11" x14ac:dyDescent="0.25">
      <c r="A3760" s="32" t="str">
        <f>IF(AND(TRIM(INDEX(CompletedDateValues,ROW(A3760)))&lt;&gt;"",INDEX(CompletedDateValues,ROW(A3760))&gt;0),INDEX(CompletedDateValues,ROW(A3760)),"")</f>
        <v/>
      </c>
      <c r="B3760" s="32" t="str">
        <f>IF(AND(TRIM(INDEX(StartDateValues,ROW(A3760)))&lt;&gt;"",INDEX(StartDateValues,ROW(A3760))&gt;0),INDEX(StartDateValues,ROW(A3760)),"")</f>
        <v/>
      </c>
      <c r="C3760" s="22" t="str">
        <f t="shared" si="291"/>
        <v/>
      </c>
      <c r="D3760" s="3" t="str">
        <f t="shared" si="292"/>
        <v/>
      </c>
      <c r="E3760" s="3" t="str">
        <f t="shared" si="293"/>
        <v/>
      </c>
      <c r="F3760" s="3" t="str">
        <f t="shared" si="294"/>
        <v/>
      </c>
      <c r="G3760" s="3" t="str">
        <f>IF(A3760="","",IF(HOUR(A3760)&lt;StartHour,StartHour,IF(HOUR(A3760)&gt;FinishHour,FinishHour,HOUR(A3760))))</f>
        <v/>
      </c>
      <c r="H3760" s="3" t="str">
        <f t="shared" si="295"/>
        <v/>
      </c>
      <c r="I3760" s="33" t="e">
        <f>IF(OR(A3760="",B3760=""),NA(),MAX(0,IF(A3760-B3760=0,SameDayCycleTimeSettingValue,(A3760-B3760) *24)))</f>
        <v>#N/A</v>
      </c>
      <c r="J3760" s="33" t="e">
        <f>IF(OR(A3760="",B3760=""),NA(),MAX(0,IF(A3760-B3760=0,SameDayCycleTimeSettingValue,((A3760-B3760) *24)-(INT((A3760-B3760)) * (24-(FinishHour-StartHour))))))</f>
        <v>#N/A</v>
      </c>
      <c r="K3760" s="3" t="e">
        <f ca="1">IF(OR(A3760&lt;&gt;"",B3760=""),NA(),MAX(0,IF(_xlfn.DAYS(NOW(),B3760)=0,SameDayCycleTimeSettingValue,_xlfn.DAYS(NOW(),B3760))))</f>
        <v>#N/A</v>
      </c>
    </row>
    <row r="3761" spans="1:11" x14ac:dyDescent="0.25">
      <c r="A3761" s="32" t="str">
        <f>IF(AND(TRIM(INDEX(CompletedDateValues,ROW(A3761)))&lt;&gt;"",INDEX(CompletedDateValues,ROW(A3761))&gt;0),INDEX(CompletedDateValues,ROW(A3761)),"")</f>
        <v/>
      </c>
      <c r="B3761" s="32" t="str">
        <f>IF(AND(TRIM(INDEX(StartDateValues,ROW(A3761)))&lt;&gt;"",INDEX(StartDateValues,ROW(A3761))&gt;0),INDEX(StartDateValues,ROW(A3761)),"")</f>
        <v/>
      </c>
      <c r="C3761" s="22" t="str">
        <f t="shared" si="291"/>
        <v/>
      </c>
      <c r="D3761" s="3" t="str">
        <f t="shared" si="292"/>
        <v/>
      </c>
      <c r="E3761" s="3" t="str">
        <f t="shared" si="293"/>
        <v/>
      </c>
      <c r="F3761" s="3" t="str">
        <f t="shared" si="294"/>
        <v/>
      </c>
      <c r="G3761" s="3" t="str">
        <f>IF(A3761="","",IF(HOUR(A3761)&lt;StartHour,StartHour,IF(HOUR(A3761)&gt;FinishHour,FinishHour,HOUR(A3761))))</f>
        <v/>
      </c>
      <c r="H3761" s="3" t="str">
        <f t="shared" si="295"/>
        <v/>
      </c>
      <c r="I3761" s="33" t="e">
        <f>IF(OR(A3761="",B3761=""),NA(),MAX(0,IF(A3761-B3761=0,SameDayCycleTimeSettingValue,(A3761-B3761) *24)))</f>
        <v>#N/A</v>
      </c>
      <c r="J3761" s="33" t="e">
        <f>IF(OR(A3761="",B3761=""),NA(),MAX(0,IF(A3761-B3761=0,SameDayCycleTimeSettingValue,((A3761-B3761) *24)-(INT((A3761-B3761)) * (24-(FinishHour-StartHour))))))</f>
        <v>#N/A</v>
      </c>
      <c r="K3761" s="3" t="e">
        <f ca="1">IF(OR(A3761&lt;&gt;"",B3761=""),NA(),MAX(0,IF(_xlfn.DAYS(NOW(),B3761)=0,SameDayCycleTimeSettingValue,_xlfn.DAYS(NOW(),B3761))))</f>
        <v>#N/A</v>
      </c>
    </row>
    <row r="3762" spans="1:11" x14ac:dyDescent="0.25">
      <c r="A3762" s="32" t="str">
        <f>IF(AND(TRIM(INDEX(CompletedDateValues,ROW(A3762)))&lt;&gt;"",INDEX(CompletedDateValues,ROW(A3762))&gt;0),INDEX(CompletedDateValues,ROW(A3762)),"")</f>
        <v/>
      </c>
      <c r="B3762" s="32" t="str">
        <f>IF(AND(TRIM(INDEX(StartDateValues,ROW(A3762)))&lt;&gt;"",INDEX(StartDateValues,ROW(A3762))&gt;0),INDEX(StartDateValues,ROW(A3762)),"")</f>
        <v/>
      </c>
      <c r="C3762" s="22" t="str">
        <f t="shared" si="291"/>
        <v/>
      </c>
      <c r="D3762" s="3" t="str">
        <f t="shared" si="292"/>
        <v/>
      </c>
      <c r="E3762" s="3" t="str">
        <f t="shared" si="293"/>
        <v/>
      </c>
      <c r="F3762" s="3" t="str">
        <f t="shared" si="294"/>
        <v/>
      </c>
      <c r="G3762" s="3" t="str">
        <f>IF(A3762="","",IF(HOUR(A3762)&lt;StartHour,StartHour,IF(HOUR(A3762)&gt;FinishHour,FinishHour,HOUR(A3762))))</f>
        <v/>
      </c>
      <c r="H3762" s="3" t="str">
        <f t="shared" si="295"/>
        <v/>
      </c>
      <c r="I3762" s="33" t="e">
        <f>IF(OR(A3762="",B3762=""),NA(),MAX(0,IF(A3762-B3762=0,SameDayCycleTimeSettingValue,(A3762-B3762) *24)))</f>
        <v>#N/A</v>
      </c>
      <c r="J3762" s="33" t="e">
        <f>IF(OR(A3762="",B3762=""),NA(),MAX(0,IF(A3762-B3762=0,SameDayCycleTimeSettingValue,((A3762-B3762) *24)-(INT((A3762-B3762)) * (24-(FinishHour-StartHour))))))</f>
        <v>#N/A</v>
      </c>
      <c r="K3762" s="3" t="e">
        <f ca="1">IF(OR(A3762&lt;&gt;"",B3762=""),NA(),MAX(0,IF(_xlfn.DAYS(NOW(),B3762)=0,SameDayCycleTimeSettingValue,_xlfn.DAYS(NOW(),B3762))))</f>
        <v>#N/A</v>
      </c>
    </row>
    <row r="3763" spans="1:11" x14ac:dyDescent="0.25">
      <c r="A3763" s="32" t="str">
        <f>IF(AND(TRIM(INDEX(CompletedDateValues,ROW(A3763)))&lt;&gt;"",INDEX(CompletedDateValues,ROW(A3763))&gt;0),INDEX(CompletedDateValues,ROW(A3763)),"")</f>
        <v/>
      </c>
      <c r="B3763" s="32" t="str">
        <f>IF(AND(TRIM(INDEX(StartDateValues,ROW(A3763)))&lt;&gt;"",INDEX(StartDateValues,ROW(A3763))&gt;0),INDEX(StartDateValues,ROW(A3763)),"")</f>
        <v/>
      </c>
      <c r="C3763" s="22" t="str">
        <f t="shared" si="291"/>
        <v/>
      </c>
      <c r="D3763" s="3" t="str">
        <f t="shared" si="292"/>
        <v/>
      </c>
      <c r="E3763" s="3" t="str">
        <f t="shared" si="293"/>
        <v/>
      </c>
      <c r="F3763" s="3" t="str">
        <f t="shared" si="294"/>
        <v/>
      </c>
      <c r="G3763" s="3" t="str">
        <f>IF(A3763="","",IF(HOUR(A3763)&lt;StartHour,StartHour,IF(HOUR(A3763)&gt;FinishHour,FinishHour,HOUR(A3763))))</f>
        <v/>
      </c>
      <c r="H3763" s="3" t="str">
        <f t="shared" si="295"/>
        <v/>
      </c>
      <c r="I3763" s="33" t="e">
        <f>IF(OR(A3763="",B3763=""),NA(),MAX(0,IF(A3763-B3763=0,SameDayCycleTimeSettingValue,(A3763-B3763) *24)))</f>
        <v>#N/A</v>
      </c>
      <c r="J3763" s="33" t="e">
        <f>IF(OR(A3763="",B3763=""),NA(),MAX(0,IF(A3763-B3763=0,SameDayCycleTimeSettingValue,((A3763-B3763) *24)-(INT((A3763-B3763)) * (24-(FinishHour-StartHour))))))</f>
        <v>#N/A</v>
      </c>
      <c r="K3763" s="3" t="e">
        <f ca="1">IF(OR(A3763&lt;&gt;"",B3763=""),NA(),MAX(0,IF(_xlfn.DAYS(NOW(),B3763)=0,SameDayCycleTimeSettingValue,_xlfn.DAYS(NOW(),B3763))))</f>
        <v>#N/A</v>
      </c>
    </row>
    <row r="3764" spans="1:11" x14ac:dyDescent="0.25">
      <c r="A3764" s="32" t="str">
        <f>IF(AND(TRIM(INDEX(CompletedDateValues,ROW(A3764)))&lt;&gt;"",INDEX(CompletedDateValues,ROW(A3764))&gt;0),INDEX(CompletedDateValues,ROW(A3764)),"")</f>
        <v/>
      </c>
      <c r="B3764" s="32" t="str">
        <f>IF(AND(TRIM(INDEX(StartDateValues,ROW(A3764)))&lt;&gt;"",INDEX(StartDateValues,ROW(A3764))&gt;0),INDEX(StartDateValues,ROW(A3764)),"")</f>
        <v/>
      </c>
      <c r="C3764" s="22" t="str">
        <f t="shared" si="291"/>
        <v/>
      </c>
      <c r="D3764" s="3" t="str">
        <f t="shared" si="292"/>
        <v/>
      </c>
      <c r="E3764" s="3" t="str">
        <f t="shared" si="293"/>
        <v/>
      </c>
      <c r="F3764" s="3" t="str">
        <f t="shared" si="294"/>
        <v/>
      </c>
      <c r="G3764" s="3" t="str">
        <f>IF(A3764="","",IF(HOUR(A3764)&lt;StartHour,StartHour,IF(HOUR(A3764)&gt;FinishHour,FinishHour,HOUR(A3764))))</f>
        <v/>
      </c>
      <c r="H3764" s="3" t="str">
        <f t="shared" si="295"/>
        <v/>
      </c>
      <c r="I3764" s="33" t="e">
        <f>IF(OR(A3764="",B3764=""),NA(),MAX(0,IF(A3764-B3764=0,SameDayCycleTimeSettingValue,(A3764-B3764) *24)))</f>
        <v>#N/A</v>
      </c>
      <c r="J3764" s="33" t="e">
        <f>IF(OR(A3764="",B3764=""),NA(),MAX(0,IF(A3764-B3764=0,SameDayCycleTimeSettingValue,((A3764-B3764) *24)-(INT((A3764-B3764)) * (24-(FinishHour-StartHour))))))</f>
        <v>#N/A</v>
      </c>
      <c r="K3764" s="3" t="e">
        <f ca="1">IF(OR(A3764&lt;&gt;"",B3764=""),NA(),MAX(0,IF(_xlfn.DAYS(NOW(),B3764)=0,SameDayCycleTimeSettingValue,_xlfn.DAYS(NOW(),B3764))))</f>
        <v>#N/A</v>
      </c>
    </row>
    <row r="3765" spans="1:11" x14ac:dyDescent="0.25">
      <c r="A3765" s="32" t="str">
        <f>IF(AND(TRIM(INDEX(CompletedDateValues,ROW(A3765)))&lt;&gt;"",INDEX(CompletedDateValues,ROW(A3765))&gt;0),INDEX(CompletedDateValues,ROW(A3765)),"")</f>
        <v/>
      </c>
      <c r="B3765" s="32" t="str">
        <f>IF(AND(TRIM(INDEX(StartDateValues,ROW(A3765)))&lt;&gt;"",INDEX(StartDateValues,ROW(A3765))&gt;0),INDEX(StartDateValues,ROW(A3765)),"")</f>
        <v/>
      </c>
      <c r="C3765" s="22" t="str">
        <f t="shared" si="291"/>
        <v/>
      </c>
      <c r="D3765" s="3" t="str">
        <f t="shared" si="292"/>
        <v/>
      </c>
      <c r="E3765" s="3" t="str">
        <f t="shared" si="293"/>
        <v/>
      </c>
      <c r="F3765" s="3" t="str">
        <f t="shared" si="294"/>
        <v/>
      </c>
      <c r="G3765" s="3" t="str">
        <f>IF(A3765="","",IF(HOUR(A3765)&lt;StartHour,StartHour,IF(HOUR(A3765)&gt;FinishHour,FinishHour,HOUR(A3765))))</f>
        <v/>
      </c>
      <c r="H3765" s="3" t="str">
        <f t="shared" si="295"/>
        <v/>
      </c>
      <c r="I3765" s="33" t="e">
        <f>IF(OR(A3765="",B3765=""),NA(),MAX(0,IF(A3765-B3765=0,SameDayCycleTimeSettingValue,(A3765-B3765) *24)))</f>
        <v>#N/A</v>
      </c>
      <c r="J3765" s="33" t="e">
        <f>IF(OR(A3765="",B3765=""),NA(),MAX(0,IF(A3765-B3765=0,SameDayCycleTimeSettingValue,((A3765-B3765) *24)-(INT((A3765-B3765)) * (24-(FinishHour-StartHour))))))</f>
        <v>#N/A</v>
      </c>
      <c r="K3765" s="3" t="e">
        <f ca="1">IF(OR(A3765&lt;&gt;"",B3765=""),NA(),MAX(0,IF(_xlfn.DAYS(NOW(),B3765)=0,SameDayCycleTimeSettingValue,_xlfn.DAYS(NOW(),B3765))))</f>
        <v>#N/A</v>
      </c>
    </row>
    <row r="3766" spans="1:11" x14ac:dyDescent="0.25">
      <c r="A3766" s="32" t="str">
        <f>IF(AND(TRIM(INDEX(CompletedDateValues,ROW(A3766)))&lt;&gt;"",INDEX(CompletedDateValues,ROW(A3766))&gt;0),INDEX(CompletedDateValues,ROW(A3766)),"")</f>
        <v/>
      </c>
      <c r="B3766" s="32" t="str">
        <f>IF(AND(TRIM(INDEX(StartDateValues,ROW(A3766)))&lt;&gt;"",INDEX(StartDateValues,ROW(A3766))&gt;0),INDEX(StartDateValues,ROW(A3766)),"")</f>
        <v/>
      </c>
      <c r="C3766" s="22" t="str">
        <f t="shared" si="291"/>
        <v/>
      </c>
      <c r="D3766" s="3" t="str">
        <f t="shared" si="292"/>
        <v/>
      </c>
      <c r="E3766" s="3" t="str">
        <f t="shared" si="293"/>
        <v/>
      </c>
      <c r="F3766" s="3" t="str">
        <f t="shared" si="294"/>
        <v/>
      </c>
      <c r="G3766" s="3" t="str">
        <f>IF(A3766="","",IF(HOUR(A3766)&lt;StartHour,StartHour,IF(HOUR(A3766)&gt;FinishHour,FinishHour,HOUR(A3766))))</f>
        <v/>
      </c>
      <c r="H3766" s="3" t="str">
        <f t="shared" si="295"/>
        <v/>
      </c>
      <c r="I3766" s="33" t="e">
        <f>IF(OR(A3766="",B3766=""),NA(),MAX(0,IF(A3766-B3766=0,SameDayCycleTimeSettingValue,(A3766-B3766) *24)))</f>
        <v>#N/A</v>
      </c>
      <c r="J3766" s="33" t="e">
        <f>IF(OR(A3766="",B3766=""),NA(),MAX(0,IF(A3766-B3766=0,SameDayCycleTimeSettingValue,((A3766-B3766) *24)-(INT((A3766-B3766)) * (24-(FinishHour-StartHour))))))</f>
        <v>#N/A</v>
      </c>
      <c r="K3766" s="3" t="e">
        <f ca="1">IF(OR(A3766&lt;&gt;"",B3766=""),NA(),MAX(0,IF(_xlfn.DAYS(NOW(),B3766)=0,SameDayCycleTimeSettingValue,_xlfn.DAYS(NOW(),B3766))))</f>
        <v>#N/A</v>
      </c>
    </row>
    <row r="3767" spans="1:11" x14ac:dyDescent="0.25">
      <c r="A3767" s="32" t="str">
        <f>IF(AND(TRIM(INDEX(CompletedDateValues,ROW(A3767)))&lt;&gt;"",INDEX(CompletedDateValues,ROW(A3767))&gt;0),INDEX(CompletedDateValues,ROW(A3767)),"")</f>
        <v/>
      </c>
      <c r="B3767" s="32" t="str">
        <f>IF(AND(TRIM(INDEX(StartDateValues,ROW(A3767)))&lt;&gt;"",INDEX(StartDateValues,ROW(A3767))&gt;0),INDEX(StartDateValues,ROW(A3767)),"")</f>
        <v/>
      </c>
      <c r="C3767" s="22" t="str">
        <f t="shared" si="291"/>
        <v/>
      </c>
      <c r="D3767" s="3" t="str">
        <f t="shared" si="292"/>
        <v/>
      </c>
      <c r="E3767" s="3" t="str">
        <f t="shared" si="293"/>
        <v/>
      </c>
      <c r="F3767" s="3" t="str">
        <f t="shared" si="294"/>
        <v/>
      </c>
      <c r="G3767" s="3" t="str">
        <f>IF(A3767="","",IF(HOUR(A3767)&lt;StartHour,StartHour,IF(HOUR(A3767)&gt;FinishHour,FinishHour,HOUR(A3767))))</f>
        <v/>
      </c>
      <c r="H3767" s="3" t="str">
        <f t="shared" si="295"/>
        <v/>
      </c>
      <c r="I3767" s="33" t="e">
        <f>IF(OR(A3767="",B3767=""),NA(),MAX(0,IF(A3767-B3767=0,SameDayCycleTimeSettingValue,(A3767-B3767) *24)))</f>
        <v>#N/A</v>
      </c>
      <c r="J3767" s="33" t="e">
        <f>IF(OR(A3767="",B3767=""),NA(),MAX(0,IF(A3767-B3767=0,SameDayCycleTimeSettingValue,((A3767-B3767) *24)-(INT((A3767-B3767)) * (24-(FinishHour-StartHour))))))</f>
        <v>#N/A</v>
      </c>
      <c r="K3767" s="3" t="e">
        <f ca="1">IF(OR(A3767&lt;&gt;"",B3767=""),NA(),MAX(0,IF(_xlfn.DAYS(NOW(),B3767)=0,SameDayCycleTimeSettingValue,_xlfn.DAYS(NOW(),B3767))))</f>
        <v>#N/A</v>
      </c>
    </row>
    <row r="3768" spans="1:11" x14ac:dyDescent="0.25">
      <c r="A3768" s="32" t="str">
        <f>IF(AND(TRIM(INDEX(CompletedDateValues,ROW(A3768)))&lt;&gt;"",INDEX(CompletedDateValues,ROW(A3768))&gt;0),INDEX(CompletedDateValues,ROW(A3768)),"")</f>
        <v/>
      </c>
      <c r="B3768" s="32" t="str">
        <f>IF(AND(TRIM(INDEX(StartDateValues,ROW(A3768)))&lt;&gt;"",INDEX(StartDateValues,ROW(A3768))&gt;0),INDEX(StartDateValues,ROW(A3768)),"")</f>
        <v/>
      </c>
      <c r="C3768" s="22" t="str">
        <f t="shared" si="291"/>
        <v/>
      </c>
      <c r="D3768" s="3" t="str">
        <f t="shared" si="292"/>
        <v/>
      </c>
      <c r="E3768" s="3" t="str">
        <f t="shared" si="293"/>
        <v/>
      </c>
      <c r="F3768" s="3" t="str">
        <f t="shared" si="294"/>
        <v/>
      </c>
      <c r="G3768" s="3" t="str">
        <f>IF(A3768="","",IF(HOUR(A3768)&lt;StartHour,StartHour,IF(HOUR(A3768)&gt;FinishHour,FinishHour,HOUR(A3768))))</f>
        <v/>
      </c>
      <c r="H3768" s="3" t="str">
        <f t="shared" si="295"/>
        <v/>
      </c>
      <c r="I3768" s="33" t="e">
        <f>IF(OR(A3768="",B3768=""),NA(),MAX(0,IF(A3768-B3768=0,SameDayCycleTimeSettingValue,(A3768-B3768) *24)))</f>
        <v>#N/A</v>
      </c>
      <c r="J3768" s="33" t="e">
        <f>IF(OR(A3768="",B3768=""),NA(),MAX(0,IF(A3768-B3768=0,SameDayCycleTimeSettingValue,((A3768-B3768) *24)-(INT((A3768-B3768)) * (24-(FinishHour-StartHour))))))</f>
        <v>#N/A</v>
      </c>
      <c r="K3768" s="3" t="e">
        <f ca="1">IF(OR(A3768&lt;&gt;"",B3768=""),NA(),MAX(0,IF(_xlfn.DAYS(NOW(),B3768)=0,SameDayCycleTimeSettingValue,_xlfn.DAYS(NOW(),B3768))))</f>
        <v>#N/A</v>
      </c>
    </row>
    <row r="3769" spans="1:11" x14ac:dyDescent="0.25">
      <c r="A3769" s="32" t="str">
        <f>IF(AND(TRIM(INDEX(CompletedDateValues,ROW(A3769)))&lt;&gt;"",INDEX(CompletedDateValues,ROW(A3769))&gt;0),INDEX(CompletedDateValues,ROW(A3769)),"")</f>
        <v/>
      </c>
      <c r="B3769" s="32" t="str">
        <f>IF(AND(TRIM(INDEX(StartDateValues,ROW(A3769)))&lt;&gt;"",INDEX(StartDateValues,ROW(A3769))&gt;0),INDEX(StartDateValues,ROW(A3769)),"")</f>
        <v/>
      </c>
      <c r="C3769" s="22" t="str">
        <f t="shared" si="291"/>
        <v/>
      </c>
      <c r="D3769" s="3" t="str">
        <f t="shared" si="292"/>
        <v/>
      </c>
      <c r="E3769" s="3" t="str">
        <f t="shared" si="293"/>
        <v/>
      </c>
      <c r="F3769" s="3" t="str">
        <f t="shared" si="294"/>
        <v/>
      </c>
      <c r="G3769" s="3" t="str">
        <f>IF(A3769="","",IF(HOUR(A3769)&lt;StartHour,StartHour,IF(HOUR(A3769)&gt;FinishHour,FinishHour,HOUR(A3769))))</f>
        <v/>
      </c>
      <c r="H3769" s="3" t="str">
        <f t="shared" si="295"/>
        <v/>
      </c>
      <c r="I3769" s="33" t="e">
        <f>IF(OR(A3769="",B3769=""),NA(),MAX(0,IF(A3769-B3769=0,SameDayCycleTimeSettingValue,(A3769-B3769) *24)))</f>
        <v>#N/A</v>
      </c>
      <c r="J3769" s="33" t="e">
        <f>IF(OR(A3769="",B3769=""),NA(),MAX(0,IF(A3769-B3769=0,SameDayCycleTimeSettingValue,((A3769-B3769) *24)-(INT((A3769-B3769)) * (24-(FinishHour-StartHour))))))</f>
        <v>#N/A</v>
      </c>
      <c r="K3769" s="3" t="e">
        <f ca="1">IF(OR(A3769&lt;&gt;"",B3769=""),NA(),MAX(0,IF(_xlfn.DAYS(NOW(),B3769)=0,SameDayCycleTimeSettingValue,_xlfn.DAYS(NOW(),B3769))))</f>
        <v>#N/A</v>
      </c>
    </row>
    <row r="3770" spans="1:11" x14ac:dyDescent="0.25">
      <c r="A3770" s="32" t="str">
        <f>IF(AND(TRIM(INDEX(CompletedDateValues,ROW(A3770)))&lt;&gt;"",INDEX(CompletedDateValues,ROW(A3770))&gt;0),INDEX(CompletedDateValues,ROW(A3770)),"")</f>
        <v/>
      </c>
      <c r="B3770" s="32" t="str">
        <f>IF(AND(TRIM(INDEX(StartDateValues,ROW(A3770)))&lt;&gt;"",INDEX(StartDateValues,ROW(A3770))&gt;0),INDEX(StartDateValues,ROW(A3770)),"")</f>
        <v/>
      </c>
      <c r="C3770" s="22" t="str">
        <f t="shared" si="291"/>
        <v/>
      </c>
      <c r="D3770" s="3" t="str">
        <f t="shared" si="292"/>
        <v/>
      </c>
      <c r="E3770" s="3" t="str">
        <f t="shared" si="293"/>
        <v/>
      </c>
      <c r="F3770" s="3" t="str">
        <f t="shared" si="294"/>
        <v/>
      </c>
      <c r="G3770" s="3" t="str">
        <f>IF(A3770="","",IF(HOUR(A3770)&lt;StartHour,StartHour,IF(HOUR(A3770)&gt;FinishHour,FinishHour,HOUR(A3770))))</f>
        <v/>
      </c>
      <c r="H3770" s="3" t="str">
        <f t="shared" si="295"/>
        <v/>
      </c>
      <c r="I3770" s="33" t="e">
        <f>IF(OR(A3770="",B3770=""),NA(),MAX(0,IF(A3770-B3770=0,SameDayCycleTimeSettingValue,(A3770-B3770) *24)))</f>
        <v>#N/A</v>
      </c>
      <c r="J3770" s="33" t="e">
        <f>IF(OR(A3770="",B3770=""),NA(),MAX(0,IF(A3770-B3770=0,SameDayCycleTimeSettingValue,((A3770-B3770) *24)-(INT((A3770-B3770)) * (24-(FinishHour-StartHour))))))</f>
        <v>#N/A</v>
      </c>
      <c r="K3770" s="3" t="e">
        <f ca="1">IF(OR(A3770&lt;&gt;"",B3770=""),NA(),MAX(0,IF(_xlfn.DAYS(NOW(),B3770)=0,SameDayCycleTimeSettingValue,_xlfn.DAYS(NOW(),B3770))))</f>
        <v>#N/A</v>
      </c>
    </row>
    <row r="3771" spans="1:11" x14ac:dyDescent="0.25">
      <c r="A3771" s="32" t="str">
        <f>IF(AND(TRIM(INDEX(CompletedDateValues,ROW(A3771)))&lt;&gt;"",INDEX(CompletedDateValues,ROW(A3771))&gt;0),INDEX(CompletedDateValues,ROW(A3771)),"")</f>
        <v/>
      </c>
      <c r="B3771" s="32" t="str">
        <f>IF(AND(TRIM(INDEX(StartDateValues,ROW(A3771)))&lt;&gt;"",INDEX(StartDateValues,ROW(A3771))&gt;0),INDEX(StartDateValues,ROW(A3771)),"")</f>
        <v/>
      </c>
      <c r="C3771" s="22" t="str">
        <f t="shared" si="291"/>
        <v/>
      </c>
      <c r="D3771" s="3" t="str">
        <f t="shared" si="292"/>
        <v/>
      </c>
      <c r="E3771" s="3" t="str">
        <f t="shared" si="293"/>
        <v/>
      </c>
      <c r="F3771" s="3" t="str">
        <f t="shared" si="294"/>
        <v/>
      </c>
      <c r="G3771" s="3" t="str">
        <f>IF(A3771="","",IF(HOUR(A3771)&lt;StartHour,StartHour,IF(HOUR(A3771)&gt;FinishHour,FinishHour,HOUR(A3771))))</f>
        <v/>
      </c>
      <c r="H3771" s="3" t="str">
        <f t="shared" si="295"/>
        <v/>
      </c>
      <c r="I3771" s="33" t="e">
        <f>IF(OR(A3771="",B3771=""),NA(),MAX(0,IF(A3771-B3771=0,SameDayCycleTimeSettingValue,(A3771-B3771) *24)))</f>
        <v>#N/A</v>
      </c>
      <c r="J3771" s="33" t="e">
        <f>IF(OR(A3771="",B3771=""),NA(),MAX(0,IF(A3771-B3771=0,SameDayCycleTimeSettingValue,((A3771-B3771) *24)-(INT((A3771-B3771)) * (24-(FinishHour-StartHour))))))</f>
        <v>#N/A</v>
      </c>
      <c r="K3771" s="3" t="e">
        <f ca="1">IF(OR(A3771&lt;&gt;"",B3771=""),NA(),MAX(0,IF(_xlfn.DAYS(NOW(),B3771)=0,SameDayCycleTimeSettingValue,_xlfn.DAYS(NOW(),B3771))))</f>
        <v>#N/A</v>
      </c>
    </row>
    <row r="3772" spans="1:11" x14ac:dyDescent="0.25">
      <c r="A3772" s="32" t="str">
        <f>IF(AND(TRIM(INDEX(CompletedDateValues,ROW(A3772)))&lt;&gt;"",INDEX(CompletedDateValues,ROW(A3772))&gt;0),INDEX(CompletedDateValues,ROW(A3772)),"")</f>
        <v/>
      </c>
      <c r="B3772" s="32" t="str">
        <f>IF(AND(TRIM(INDEX(StartDateValues,ROW(A3772)))&lt;&gt;"",INDEX(StartDateValues,ROW(A3772))&gt;0),INDEX(StartDateValues,ROW(A3772)),"")</f>
        <v/>
      </c>
      <c r="C3772" s="22" t="str">
        <f t="shared" si="291"/>
        <v/>
      </c>
      <c r="D3772" s="3" t="str">
        <f t="shared" si="292"/>
        <v/>
      </c>
      <c r="E3772" s="3" t="str">
        <f t="shared" si="293"/>
        <v/>
      </c>
      <c r="F3772" s="3" t="str">
        <f t="shared" si="294"/>
        <v/>
      </c>
      <c r="G3772" s="3" t="str">
        <f>IF(A3772="","",IF(HOUR(A3772)&lt;StartHour,StartHour,IF(HOUR(A3772)&gt;FinishHour,FinishHour,HOUR(A3772))))</f>
        <v/>
      </c>
      <c r="H3772" s="3" t="str">
        <f t="shared" si="295"/>
        <v/>
      </c>
      <c r="I3772" s="33" t="e">
        <f>IF(OR(A3772="",B3772=""),NA(),MAX(0,IF(A3772-B3772=0,SameDayCycleTimeSettingValue,(A3772-B3772) *24)))</f>
        <v>#N/A</v>
      </c>
      <c r="J3772" s="33" t="e">
        <f>IF(OR(A3772="",B3772=""),NA(),MAX(0,IF(A3772-B3772=0,SameDayCycleTimeSettingValue,((A3772-B3772) *24)-(INT((A3772-B3772)) * (24-(FinishHour-StartHour))))))</f>
        <v>#N/A</v>
      </c>
      <c r="K3772" s="3" t="e">
        <f ca="1">IF(OR(A3772&lt;&gt;"",B3772=""),NA(),MAX(0,IF(_xlfn.DAYS(NOW(),B3772)=0,SameDayCycleTimeSettingValue,_xlfn.DAYS(NOW(),B3772))))</f>
        <v>#N/A</v>
      </c>
    </row>
    <row r="3773" spans="1:11" x14ac:dyDescent="0.25">
      <c r="A3773" s="32" t="str">
        <f>IF(AND(TRIM(INDEX(CompletedDateValues,ROW(A3773)))&lt;&gt;"",INDEX(CompletedDateValues,ROW(A3773))&gt;0),INDEX(CompletedDateValues,ROW(A3773)),"")</f>
        <v/>
      </c>
      <c r="B3773" s="32" t="str">
        <f>IF(AND(TRIM(INDEX(StartDateValues,ROW(A3773)))&lt;&gt;"",INDEX(StartDateValues,ROW(A3773))&gt;0),INDEX(StartDateValues,ROW(A3773)),"")</f>
        <v/>
      </c>
      <c r="C3773" s="22" t="str">
        <f t="shared" si="291"/>
        <v/>
      </c>
      <c r="D3773" s="3" t="str">
        <f t="shared" si="292"/>
        <v/>
      </c>
      <c r="E3773" s="3" t="str">
        <f t="shared" si="293"/>
        <v/>
      </c>
      <c r="F3773" s="3" t="str">
        <f t="shared" si="294"/>
        <v/>
      </c>
      <c r="G3773" s="3" t="str">
        <f>IF(A3773="","",IF(HOUR(A3773)&lt;StartHour,StartHour,IF(HOUR(A3773)&gt;FinishHour,FinishHour,HOUR(A3773))))</f>
        <v/>
      </c>
      <c r="H3773" s="3" t="str">
        <f t="shared" si="295"/>
        <v/>
      </c>
      <c r="I3773" s="33" t="e">
        <f>IF(OR(A3773="",B3773=""),NA(),MAX(0,IF(A3773-B3773=0,SameDayCycleTimeSettingValue,(A3773-B3773) *24)))</f>
        <v>#N/A</v>
      </c>
      <c r="J3773" s="33" t="e">
        <f>IF(OR(A3773="",B3773=""),NA(),MAX(0,IF(A3773-B3773=0,SameDayCycleTimeSettingValue,((A3773-B3773) *24)-(INT((A3773-B3773)) * (24-(FinishHour-StartHour))))))</f>
        <v>#N/A</v>
      </c>
      <c r="K3773" s="3" t="e">
        <f ca="1">IF(OR(A3773&lt;&gt;"",B3773=""),NA(),MAX(0,IF(_xlfn.DAYS(NOW(),B3773)=0,SameDayCycleTimeSettingValue,_xlfn.DAYS(NOW(),B3773))))</f>
        <v>#N/A</v>
      </c>
    </row>
    <row r="3774" spans="1:11" x14ac:dyDescent="0.25">
      <c r="A3774" s="32" t="str">
        <f>IF(AND(TRIM(INDEX(CompletedDateValues,ROW(A3774)))&lt;&gt;"",INDEX(CompletedDateValues,ROW(A3774))&gt;0),INDEX(CompletedDateValues,ROW(A3774)),"")</f>
        <v/>
      </c>
      <c r="B3774" s="32" t="str">
        <f>IF(AND(TRIM(INDEX(StartDateValues,ROW(A3774)))&lt;&gt;"",INDEX(StartDateValues,ROW(A3774))&gt;0),INDEX(StartDateValues,ROW(A3774)),"")</f>
        <v/>
      </c>
      <c r="C3774" s="22" t="str">
        <f t="shared" si="291"/>
        <v/>
      </c>
      <c r="D3774" s="3" t="str">
        <f t="shared" si="292"/>
        <v/>
      </c>
      <c r="E3774" s="3" t="str">
        <f t="shared" si="293"/>
        <v/>
      </c>
      <c r="F3774" s="3" t="str">
        <f t="shared" si="294"/>
        <v/>
      </c>
      <c r="G3774" s="3" t="str">
        <f>IF(A3774="","",IF(HOUR(A3774)&lt;StartHour,StartHour,IF(HOUR(A3774)&gt;FinishHour,FinishHour,HOUR(A3774))))</f>
        <v/>
      </c>
      <c r="H3774" s="3" t="str">
        <f t="shared" si="295"/>
        <v/>
      </c>
      <c r="I3774" s="33" t="e">
        <f>IF(OR(A3774="",B3774=""),NA(),MAX(0,IF(A3774-B3774=0,SameDayCycleTimeSettingValue,(A3774-B3774) *24)))</f>
        <v>#N/A</v>
      </c>
      <c r="J3774" s="33" t="e">
        <f>IF(OR(A3774="",B3774=""),NA(),MAX(0,IF(A3774-B3774=0,SameDayCycleTimeSettingValue,((A3774-B3774) *24)-(INT((A3774-B3774)) * (24-(FinishHour-StartHour))))))</f>
        <v>#N/A</v>
      </c>
      <c r="K3774" s="3" t="e">
        <f ca="1">IF(OR(A3774&lt;&gt;"",B3774=""),NA(),MAX(0,IF(_xlfn.DAYS(NOW(),B3774)=0,SameDayCycleTimeSettingValue,_xlfn.DAYS(NOW(),B3774))))</f>
        <v>#N/A</v>
      </c>
    </row>
    <row r="3775" spans="1:11" x14ac:dyDescent="0.25">
      <c r="A3775" s="32" t="str">
        <f>IF(AND(TRIM(INDEX(CompletedDateValues,ROW(A3775)))&lt;&gt;"",INDEX(CompletedDateValues,ROW(A3775))&gt;0),INDEX(CompletedDateValues,ROW(A3775)),"")</f>
        <v/>
      </c>
      <c r="B3775" s="32" t="str">
        <f>IF(AND(TRIM(INDEX(StartDateValues,ROW(A3775)))&lt;&gt;"",INDEX(StartDateValues,ROW(A3775))&gt;0),INDEX(StartDateValues,ROW(A3775)),"")</f>
        <v/>
      </c>
      <c r="C3775" s="22" t="str">
        <f t="shared" si="291"/>
        <v/>
      </c>
      <c r="D3775" s="3" t="str">
        <f t="shared" si="292"/>
        <v/>
      </c>
      <c r="E3775" s="3" t="str">
        <f t="shared" si="293"/>
        <v/>
      </c>
      <c r="F3775" s="3" t="str">
        <f t="shared" si="294"/>
        <v/>
      </c>
      <c r="G3775" s="3" t="str">
        <f>IF(A3775="","",IF(HOUR(A3775)&lt;StartHour,StartHour,IF(HOUR(A3775)&gt;FinishHour,FinishHour,HOUR(A3775))))</f>
        <v/>
      </c>
      <c r="H3775" s="3" t="str">
        <f t="shared" si="295"/>
        <v/>
      </c>
      <c r="I3775" s="33" t="e">
        <f>IF(OR(A3775="",B3775=""),NA(),MAX(0,IF(A3775-B3775=0,SameDayCycleTimeSettingValue,(A3775-B3775) *24)))</f>
        <v>#N/A</v>
      </c>
      <c r="J3775" s="33" t="e">
        <f>IF(OR(A3775="",B3775=""),NA(),MAX(0,IF(A3775-B3775=0,SameDayCycleTimeSettingValue,((A3775-B3775) *24)-(INT((A3775-B3775)) * (24-(FinishHour-StartHour))))))</f>
        <v>#N/A</v>
      </c>
      <c r="K3775" s="3" t="e">
        <f ca="1">IF(OR(A3775&lt;&gt;"",B3775=""),NA(),MAX(0,IF(_xlfn.DAYS(NOW(),B3775)=0,SameDayCycleTimeSettingValue,_xlfn.DAYS(NOW(),B3775))))</f>
        <v>#N/A</v>
      </c>
    </row>
    <row r="3776" spans="1:11" x14ac:dyDescent="0.25">
      <c r="A3776" s="32" t="str">
        <f>IF(AND(TRIM(INDEX(CompletedDateValues,ROW(A3776)))&lt;&gt;"",INDEX(CompletedDateValues,ROW(A3776))&gt;0),INDEX(CompletedDateValues,ROW(A3776)),"")</f>
        <v/>
      </c>
      <c r="B3776" s="32" t="str">
        <f>IF(AND(TRIM(INDEX(StartDateValues,ROW(A3776)))&lt;&gt;"",INDEX(StartDateValues,ROW(A3776))&gt;0),INDEX(StartDateValues,ROW(A3776)),"")</f>
        <v/>
      </c>
      <c r="C3776" s="22" t="str">
        <f t="shared" si="291"/>
        <v/>
      </c>
      <c r="D3776" s="3" t="str">
        <f t="shared" si="292"/>
        <v/>
      </c>
      <c r="E3776" s="3" t="str">
        <f t="shared" si="293"/>
        <v/>
      </c>
      <c r="F3776" s="3" t="str">
        <f t="shared" si="294"/>
        <v/>
      </c>
      <c r="G3776" s="3" t="str">
        <f>IF(A3776="","",IF(HOUR(A3776)&lt;StartHour,StartHour,IF(HOUR(A3776)&gt;FinishHour,FinishHour,HOUR(A3776))))</f>
        <v/>
      </c>
      <c r="H3776" s="3" t="str">
        <f t="shared" si="295"/>
        <v/>
      </c>
      <c r="I3776" s="33" t="e">
        <f>IF(OR(A3776="",B3776=""),NA(),MAX(0,IF(A3776-B3776=0,SameDayCycleTimeSettingValue,(A3776-B3776) *24)))</f>
        <v>#N/A</v>
      </c>
      <c r="J3776" s="33" t="e">
        <f>IF(OR(A3776="",B3776=""),NA(),MAX(0,IF(A3776-B3776=0,SameDayCycleTimeSettingValue,((A3776-B3776) *24)-(INT((A3776-B3776)) * (24-(FinishHour-StartHour))))))</f>
        <v>#N/A</v>
      </c>
      <c r="K3776" s="3" t="e">
        <f ca="1">IF(OR(A3776&lt;&gt;"",B3776=""),NA(),MAX(0,IF(_xlfn.DAYS(NOW(),B3776)=0,SameDayCycleTimeSettingValue,_xlfn.DAYS(NOW(),B3776))))</f>
        <v>#N/A</v>
      </c>
    </row>
    <row r="3777" spans="1:11" x14ac:dyDescent="0.25">
      <c r="A3777" s="32" t="str">
        <f>IF(AND(TRIM(INDEX(CompletedDateValues,ROW(A3777)))&lt;&gt;"",INDEX(CompletedDateValues,ROW(A3777))&gt;0),INDEX(CompletedDateValues,ROW(A3777)),"")</f>
        <v/>
      </c>
      <c r="B3777" s="32" t="str">
        <f>IF(AND(TRIM(INDEX(StartDateValues,ROW(A3777)))&lt;&gt;"",INDEX(StartDateValues,ROW(A3777))&gt;0),INDEX(StartDateValues,ROW(A3777)),"")</f>
        <v/>
      </c>
      <c r="C3777" s="22" t="str">
        <f t="shared" si="291"/>
        <v/>
      </c>
      <c r="D3777" s="3" t="str">
        <f t="shared" si="292"/>
        <v/>
      </c>
      <c r="E3777" s="3" t="str">
        <f t="shared" si="293"/>
        <v/>
      </c>
      <c r="F3777" s="3" t="str">
        <f t="shared" si="294"/>
        <v/>
      </c>
      <c r="G3777" s="3" t="str">
        <f>IF(A3777="","",IF(HOUR(A3777)&lt;StartHour,StartHour,IF(HOUR(A3777)&gt;FinishHour,FinishHour,HOUR(A3777))))</f>
        <v/>
      </c>
      <c r="H3777" s="3" t="str">
        <f t="shared" si="295"/>
        <v/>
      </c>
      <c r="I3777" s="33" t="e">
        <f>IF(OR(A3777="",B3777=""),NA(),MAX(0,IF(A3777-B3777=0,SameDayCycleTimeSettingValue,(A3777-B3777) *24)))</f>
        <v>#N/A</v>
      </c>
      <c r="J3777" s="33" t="e">
        <f>IF(OR(A3777="",B3777=""),NA(),MAX(0,IF(A3777-B3777=0,SameDayCycleTimeSettingValue,((A3777-B3777) *24)-(INT((A3777-B3777)) * (24-(FinishHour-StartHour))))))</f>
        <v>#N/A</v>
      </c>
      <c r="K3777" s="3" t="e">
        <f ca="1">IF(OR(A3777&lt;&gt;"",B3777=""),NA(),MAX(0,IF(_xlfn.DAYS(NOW(),B3777)=0,SameDayCycleTimeSettingValue,_xlfn.DAYS(NOW(),B3777))))</f>
        <v>#N/A</v>
      </c>
    </row>
    <row r="3778" spans="1:11" x14ac:dyDescent="0.25">
      <c r="A3778" s="32" t="str">
        <f>IF(AND(TRIM(INDEX(CompletedDateValues,ROW(A3778)))&lt;&gt;"",INDEX(CompletedDateValues,ROW(A3778))&gt;0),INDEX(CompletedDateValues,ROW(A3778)),"")</f>
        <v/>
      </c>
      <c r="B3778" s="32" t="str">
        <f>IF(AND(TRIM(INDEX(StartDateValues,ROW(A3778)))&lt;&gt;"",INDEX(StartDateValues,ROW(A3778))&gt;0),INDEX(StartDateValues,ROW(A3778)),"")</f>
        <v/>
      </c>
      <c r="C3778" s="22" t="str">
        <f t="shared" si="291"/>
        <v/>
      </c>
      <c r="D3778" s="3" t="str">
        <f t="shared" si="292"/>
        <v/>
      </c>
      <c r="E3778" s="3" t="str">
        <f t="shared" si="293"/>
        <v/>
      </c>
      <c r="F3778" s="3" t="str">
        <f t="shared" si="294"/>
        <v/>
      </c>
      <c r="G3778" s="3" t="str">
        <f>IF(A3778="","",IF(HOUR(A3778)&lt;StartHour,StartHour,IF(HOUR(A3778)&gt;FinishHour,FinishHour,HOUR(A3778))))</f>
        <v/>
      </c>
      <c r="H3778" s="3" t="str">
        <f t="shared" si="295"/>
        <v/>
      </c>
      <c r="I3778" s="33" t="e">
        <f>IF(OR(A3778="",B3778=""),NA(),MAX(0,IF(A3778-B3778=0,SameDayCycleTimeSettingValue,(A3778-B3778) *24)))</f>
        <v>#N/A</v>
      </c>
      <c r="J3778" s="33" t="e">
        <f>IF(OR(A3778="",B3778=""),NA(),MAX(0,IF(A3778-B3778=0,SameDayCycleTimeSettingValue,((A3778-B3778) *24)-(INT((A3778-B3778)) * (24-(FinishHour-StartHour))))))</f>
        <v>#N/A</v>
      </c>
      <c r="K3778" s="3" t="e">
        <f ca="1">IF(OR(A3778&lt;&gt;"",B3778=""),NA(),MAX(0,IF(_xlfn.DAYS(NOW(),B3778)=0,SameDayCycleTimeSettingValue,_xlfn.DAYS(NOW(),B3778))))</f>
        <v>#N/A</v>
      </c>
    </row>
    <row r="3779" spans="1:11" x14ac:dyDescent="0.25">
      <c r="A3779" s="32" t="str">
        <f>IF(AND(TRIM(INDEX(CompletedDateValues,ROW(A3779)))&lt;&gt;"",INDEX(CompletedDateValues,ROW(A3779))&gt;0),INDEX(CompletedDateValues,ROW(A3779)),"")</f>
        <v/>
      </c>
      <c r="B3779" s="32" t="str">
        <f>IF(AND(TRIM(INDEX(StartDateValues,ROW(A3779)))&lt;&gt;"",INDEX(StartDateValues,ROW(A3779))&gt;0),INDEX(StartDateValues,ROW(A3779)),"")</f>
        <v/>
      </c>
      <c r="C3779" s="22" t="str">
        <f t="shared" ref="C3779:C3842" si="296">IF(AND(TRIM(INDEX(WorkTypeValues,ROW(A3779)))&lt;&gt;"",INDEX(WorkTypeValues,ROW(A3779))&gt;0),INDEX(WorkTypeValues,ROW(A3779)),"")</f>
        <v/>
      </c>
      <c r="D3779" s="3" t="str">
        <f t="shared" ref="D3779:D3842" si="297">IF(A3779="", "",YEAR(A3779))</f>
        <v/>
      </c>
      <c r="E3779" s="3" t="str">
        <f t="shared" ref="E3779:E3842" si="298">IF(A3779="","",MONTH(A3779))</f>
        <v/>
      </c>
      <c r="F3779" s="3" t="str">
        <f t="shared" ref="F3779:F3842" si="299">IF(A3779="","",DAY(A3779))</f>
        <v/>
      </c>
      <c r="G3779" s="3" t="str">
        <f>IF(A3779="","",IF(HOUR(A3779)&lt;StartHour,StartHour,IF(HOUR(A3779)&gt;FinishHour,FinishHour,HOUR(A3779))))</f>
        <v/>
      </c>
      <c r="H3779" s="3" t="str">
        <f t="shared" ref="H3779:H3842" si="300">IF(D3779="","",D3779&amp;"-"&amp;TEXT(E3779,"00") &amp;"-"&amp;TEXT(F3779,"00") &amp;"-"&amp;TEXT(G3779,"00"))</f>
        <v/>
      </c>
      <c r="I3779" s="33" t="e">
        <f>IF(OR(A3779="",B3779=""),NA(),MAX(0,IF(A3779-B3779=0,SameDayCycleTimeSettingValue,(A3779-B3779) *24)))</f>
        <v>#N/A</v>
      </c>
      <c r="J3779" s="33" t="e">
        <f>IF(OR(A3779="",B3779=""),NA(),MAX(0,IF(A3779-B3779=0,SameDayCycleTimeSettingValue,((A3779-B3779) *24)-(INT((A3779-B3779)) * (24-(FinishHour-StartHour))))))</f>
        <v>#N/A</v>
      </c>
      <c r="K3779" s="3" t="e">
        <f ca="1">IF(OR(A3779&lt;&gt;"",B3779=""),NA(),MAX(0,IF(_xlfn.DAYS(NOW(),B3779)=0,SameDayCycleTimeSettingValue,_xlfn.DAYS(NOW(),B3779))))</f>
        <v>#N/A</v>
      </c>
    </row>
    <row r="3780" spans="1:11" x14ac:dyDescent="0.25">
      <c r="A3780" s="32" t="str">
        <f>IF(AND(TRIM(INDEX(CompletedDateValues,ROW(A3780)))&lt;&gt;"",INDEX(CompletedDateValues,ROW(A3780))&gt;0),INDEX(CompletedDateValues,ROW(A3780)),"")</f>
        <v/>
      </c>
      <c r="B3780" s="32" t="str">
        <f>IF(AND(TRIM(INDEX(StartDateValues,ROW(A3780)))&lt;&gt;"",INDEX(StartDateValues,ROW(A3780))&gt;0),INDEX(StartDateValues,ROW(A3780)),"")</f>
        <v/>
      </c>
      <c r="C3780" s="22" t="str">
        <f t="shared" si="296"/>
        <v/>
      </c>
      <c r="D3780" s="3" t="str">
        <f t="shared" si="297"/>
        <v/>
      </c>
      <c r="E3780" s="3" t="str">
        <f t="shared" si="298"/>
        <v/>
      </c>
      <c r="F3780" s="3" t="str">
        <f t="shared" si="299"/>
        <v/>
      </c>
      <c r="G3780" s="3" t="str">
        <f>IF(A3780="","",IF(HOUR(A3780)&lt;StartHour,StartHour,IF(HOUR(A3780)&gt;FinishHour,FinishHour,HOUR(A3780))))</f>
        <v/>
      </c>
      <c r="H3780" s="3" t="str">
        <f t="shared" si="300"/>
        <v/>
      </c>
      <c r="I3780" s="33" t="e">
        <f>IF(OR(A3780="",B3780=""),NA(),MAX(0,IF(A3780-B3780=0,SameDayCycleTimeSettingValue,(A3780-B3780) *24)))</f>
        <v>#N/A</v>
      </c>
      <c r="J3780" s="33" t="e">
        <f>IF(OR(A3780="",B3780=""),NA(),MAX(0,IF(A3780-B3780=0,SameDayCycleTimeSettingValue,((A3780-B3780) *24)-(INT((A3780-B3780)) * (24-(FinishHour-StartHour))))))</f>
        <v>#N/A</v>
      </c>
      <c r="K3780" s="3" t="e">
        <f ca="1">IF(OR(A3780&lt;&gt;"",B3780=""),NA(),MAX(0,IF(_xlfn.DAYS(NOW(),B3780)=0,SameDayCycleTimeSettingValue,_xlfn.DAYS(NOW(),B3780))))</f>
        <v>#N/A</v>
      </c>
    </row>
    <row r="3781" spans="1:11" x14ac:dyDescent="0.25">
      <c r="A3781" s="32" t="str">
        <f>IF(AND(TRIM(INDEX(CompletedDateValues,ROW(A3781)))&lt;&gt;"",INDEX(CompletedDateValues,ROW(A3781))&gt;0),INDEX(CompletedDateValues,ROW(A3781)),"")</f>
        <v/>
      </c>
      <c r="B3781" s="32" t="str">
        <f>IF(AND(TRIM(INDEX(StartDateValues,ROW(A3781)))&lt;&gt;"",INDEX(StartDateValues,ROW(A3781))&gt;0),INDEX(StartDateValues,ROW(A3781)),"")</f>
        <v/>
      </c>
      <c r="C3781" s="22" t="str">
        <f t="shared" si="296"/>
        <v/>
      </c>
      <c r="D3781" s="3" t="str">
        <f t="shared" si="297"/>
        <v/>
      </c>
      <c r="E3781" s="3" t="str">
        <f t="shared" si="298"/>
        <v/>
      </c>
      <c r="F3781" s="3" t="str">
        <f t="shared" si="299"/>
        <v/>
      </c>
      <c r="G3781" s="3" t="str">
        <f>IF(A3781="","",IF(HOUR(A3781)&lt;StartHour,StartHour,IF(HOUR(A3781)&gt;FinishHour,FinishHour,HOUR(A3781))))</f>
        <v/>
      </c>
      <c r="H3781" s="3" t="str">
        <f t="shared" si="300"/>
        <v/>
      </c>
      <c r="I3781" s="33" t="e">
        <f>IF(OR(A3781="",B3781=""),NA(),MAX(0,IF(A3781-B3781=0,SameDayCycleTimeSettingValue,(A3781-B3781) *24)))</f>
        <v>#N/A</v>
      </c>
      <c r="J3781" s="33" t="e">
        <f>IF(OR(A3781="",B3781=""),NA(),MAX(0,IF(A3781-B3781=0,SameDayCycleTimeSettingValue,((A3781-B3781) *24)-(INT((A3781-B3781)) * (24-(FinishHour-StartHour))))))</f>
        <v>#N/A</v>
      </c>
      <c r="K3781" s="3" t="e">
        <f ca="1">IF(OR(A3781&lt;&gt;"",B3781=""),NA(),MAX(0,IF(_xlfn.DAYS(NOW(),B3781)=0,SameDayCycleTimeSettingValue,_xlfn.DAYS(NOW(),B3781))))</f>
        <v>#N/A</v>
      </c>
    </row>
    <row r="3782" spans="1:11" x14ac:dyDescent="0.25">
      <c r="A3782" s="32" t="str">
        <f>IF(AND(TRIM(INDEX(CompletedDateValues,ROW(A3782)))&lt;&gt;"",INDEX(CompletedDateValues,ROW(A3782))&gt;0),INDEX(CompletedDateValues,ROW(A3782)),"")</f>
        <v/>
      </c>
      <c r="B3782" s="32" t="str">
        <f>IF(AND(TRIM(INDEX(StartDateValues,ROW(A3782)))&lt;&gt;"",INDEX(StartDateValues,ROW(A3782))&gt;0),INDEX(StartDateValues,ROW(A3782)),"")</f>
        <v/>
      </c>
      <c r="C3782" s="22" t="str">
        <f t="shared" si="296"/>
        <v/>
      </c>
      <c r="D3782" s="3" t="str">
        <f t="shared" si="297"/>
        <v/>
      </c>
      <c r="E3782" s="3" t="str">
        <f t="shared" si="298"/>
        <v/>
      </c>
      <c r="F3782" s="3" t="str">
        <f t="shared" si="299"/>
        <v/>
      </c>
      <c r="G3782" s="3" t="str">
        <f>IF(A3782="","",IF(HOUR(A3782)&lt;StartHour,StartHour,IF(HOUR(A3782)&gt;FinishHour,FinishHour,HOUR(A3782))))</f>
        <v/>
      </c>
      <c r="H3782" s="3" t="str">
        <f t="shared" si="300"/>
        <v/>
      </c>
      <c r="I3782" s="33" t="e">
        <f>IF(OR(A3782="",B3782=""),NA(),MAX(0,IF(A3782-B3782=0,SameDayCycleTimeSettingValue,(A3782-B3782) *24)))</f>
        <v>#N/A</v>
      </c>
      <c r="J3782" s="33" t="e">
        <f>IF(OR(A3782="",B3782=""),NA(),MAX(0,IF(A3782-B3782=0,SameDayCycleTimeSettingValue,((A3782-B3782) *24)-(INT((A3782-B3782)) * (24-(FinishHour-StartHour))))))</f>
        <v>#N/A</v>
      </c>
      <c r="K3782" s="3" t="e">
        <f ca="1">IF(OR(A3782&lt;&gt;"",B3782=""),NA(),MAX(0,IF(_xlfn.DAYS(NOW(),B3782)=0,SameDayCycleTimeSettingValue,_xlfn.DAYS(NOW(),B3782))))</f>
        <v>#N/A</v>
      </c>
    </row>
    <row r="3783" spans="1:11" x14ac:dyDescent="0.25">
      <c r="A3783" s="32" t="str">
        <f>IF(AND(TRIM(INDEX(CompletedDateValues,ROW(A3783)))&lt;&gt;"",INDEX(CompletedDateValues,ROW(A3783))&gt;0),INDEX(CompletedDateValues,ROW(A3783)),"")</f>
        <v/>
      </c>
      <c r="B3783" s="32" t="str">
        <f>IF(AND(TRIM(INDEX(StartDateValues,ROW(A3783)))&lt;&gt;"",INDEX(StartDateValues,ROW(A3783))&gt;0),INDEX(StartDateValues,ROW(A3783)),"")</f>
        <v/>
      </c>
      <c r="C3783" s="22" t="str">
        <f t="shared" si="296"/>
        <v/>
      </c>
      <c r="D3783" s="3" t="str">
        <f t="shared" si="297"/>
        <v/>
      </c>
      <c r="E3783" s="3" t="str">
        <f t="shared" si="298"/>
        <v/>
      </c>
      <c r="F3783" s="3" t="str">
        <f t="shared" si="299"/>
        <v/>
      </c>
      <c r="G3783" s="3" t="str">
        <f>IF(A3783="","",IF(HOUR(A3783)&lt;StartHour,StartHour,IF(HOUR(A3783)&gt;FinishHour,FinishHour,HOUR(A3783))))</f>
        <v/>
      </c>
      <c r="H3783" s="3" t="str">
        <f t="shared" si="300"/>
        <v/>
      </c>
      <c r="I3783" s="33" t="e">
        <f>IF(OR(A3783="",B3783=""),NA(),MAX(0,IF(A3783-B3783=0,SameDayCycleTimeSettingValue,(A3783-B3783) *24)))</f>
        <v>#N/A</v>
      </c>
      <c r="J3783" s="33" t="e">
        <f>IF(OR(A3783="",B3783=""),NA(),MAX(0,IF(A3783-B3783=0,SameDayCycleTimeSettingValue,((A3783-B3783) *24)-(INT((A3783-B3783)) * (24-(FinishHour-StartHour))))))</f>
        <v>#N/A</v>
      </c>
      <c r="K3783" s="3" t="e">
        <f ca="1">IF(OR(A3783&lt;&gt;"",B3783=""),NA(),MAX(0,IF(_xlfn.DAYS(NOW(),B3783)=0,SameDayCycleTimeSettingValue,_xlfn.DAYS(NOW(),B3783))))</f>
        <v>#N/A</v>
      </c>
    </row>
    <row r="3784" spans="1:11" x14ac:dyDescent="0.25">
      <c r="A3784" s="32" t="str">
        <f>IF(AND(TRIM(INDEX(CompletedDateValues,ROW(A3784)))&lt;&gt;"",INDEX(CompletedDateValues,ROW(A3784))&gt;0),INDEX(CompletedDateValues,ROW(A3784)),"")</f>
        <v/>
      </c>
      <c r="B3784" s="32" t="str">
        <f>IF(AND(TRIM(INDEX(StartDateValues,ROW(A3784)))&lt;&gt;"",INDEX(StartDateValues,ROW(A3784))&gt;0),INDEX(StartDateValues,ROW(A3784)),"")</f>
        <v/>
      </c>
      <c r="C3784" s="22" t="str">
        <f t="shared" si="296"/>
        <v/>
      </c>
      <c r="D3784" s="3" t="str">
        <f t="shared" si="297"/>
        <v/>
      </c>
      <c r="E3784" s="3" t="str">
        <f t="shared" si="298"/>
        <v/>
      </c>
      <c r="F3784" s="3" t="str">
        <f t="shared" si="299"/>
        <v/>
      </c>
      <c r="G3784" s="3" t="str">
        <f>IF(A3784="","",IF(HOUR(A3784)&lt;StartHour,StartHour,IF(HOUR(A3784)&gt;FinishHour,FinishHour,HOUR(A3784))))</f>
        <v/>
      </c>
      <c r="H3784" s="3" t="str">
        <f t="shared" si="300"/>
        <v/>
      </c>
      <c r="I3784" s="33" t="e">
        <f>IF(OR(A3784="",B3784=""),NA(),MAX(0,IF(A3784-B3784=0,SameDayCycleTimeSettingValue,(A3784-B3784) *24)))</f>
        <v>#N/A</v>
      </c>
      <c r="J3784" s="33" t="e">
        <f>IF(OR(A3784="",B3784=""),NA(),MAX(0,IF(A3784-B3784=0,SameDayCycleTimeSettingValue,((A3784-B3784) *24)-(INT((A3784-B3784)) * (24-(FinishHour-StartHour))))))</f>
        <v>#N/A</v>
      </c>
      <c r="K3784" s="3" t="e">
        <f ca="1">IF(OR(A3784&lt;&gt;"",B3784=""),NA(),MAX(0,IF(_xlfn.DAYS(NOW(),B3784)=0,SameDayCycleTimeSettingValue,_xlfn.DAYS(NOW(),B3784))))</f>
        <v>#N/A</v>
      </c>
    </row>
    <row r="3785" spans="1:11" x14ac:dyDescent="0.25">
      <c r="A3785" s="32" t="str">
        <f>IF(AND(TRIM(INDEX(CompletedDateValues,ROW(A3785)))&lt;&gt;"",INDEX(CompletedDateValues,ROW(A3785))&gt;0),INDEX(CompletedDateValues,ROW(A3785)),"")</f>
        <v/>
      </c>
      <c r="B3785" s="32" t="str">
        <f>IF(AND(TRIM(INDEX(StartDateValues,ROW(A3785)))&lt;&gt;"",INDEX(StartDateValues,ROW(A3785))&gt;0),INDEX(StartDateValues,ROW(A3785)),"")</f>
        <v/>
      </c>
      <c r="C3785" s="22" t="str">
        <f t="shared" si="296"/>
        <v/>
      </c>
      <c r="D3785" s="3" t="str">
        <f t="shared" si="297"/>
        <v/>
      </c>
      <c r="E3785" s="3" t="str">
        <f t="shared" si="298"/>
        <v/>
      </c>
      <c r="F3785" s="3" t="str">
        <f t="shared" si="299"/>
        <v/>
      </c>
      <c r="G3785" s="3" t="str">
        <f>IF(A3785="","",IF(HOUR(A3785)&lt;StartHour,StartHour,IF(HOUR(A3785)&gt;FinishHour,FinishHour,HOUR(A3785))))</f>
        <v/>
      </c>
      <c r="H3785" s="3" t="str">
        <f t="shared" si="300"/>
        <v/>
      </c>
      <c r="I3785" s="33" t="e">
        <f>IF(OR(A3785="",B3785=""),NA(),MAX(0,IF(A3785-B3785=0,SameDayCycleTimeSettingValue,(A3785-B3785) *24)))</f>
        <v>#N/A</v>
      </c>
      <c r="J3785" s="33" t="e">
        <f>IF(OR(A3785="",B3785=""),NA(),MAX(0,IF(A3785-B3785=0,SameDayCycleTimeSettingValue,((A3785-B3785) *24)-(INT((A3785-B3785)) * (24-(FinishHour-StartHour))))))</f>
        <v>#N/A</v>
      </c>
      <c r="K3785" s="3" t="e">
        <f ca="1">IF(OR(A3785&lt;&gt;"",B3785=""),NA(),MAX(0,IF(_xlfn.DAYS(NOW(),B3785)=0,SameDayCycleTimeSettingValue,_xlfn.DAYS(NOW(),B3785))))</f>
        <v>#N/A</v>
      </c>
    </row>
    <row r="3786" spans="1:11" x14ac:dyDescent="0.25">
      <c r="A3786" s="32" t="str">
        <f>IF(AND(TRIM(INDEX(CompletedDateValues,ROW(A3786)))&lt;&gt;"",INDEX(CompletedDateValues,ROW(A3786))&gt;0),INDEX(CompletedDateValues,ROW(A3786)),"")</f>
        <v/>
      </c>
      <c r="B3786" s="32" t="str">
        <f>IF(AND(TRIM(INDEX(StartDateValues,ROW(A3786)))&lt;&gt;"",INDEX(StartDateValues,ROW(A3786))&gt;0),INDEX(StartDateValues,ROW(A3786)),"")</f>
        <v/>
      </c>
      <c r="C3786" s="22" t="str">
        <f t="shared" si="296"/>
        <v/>
      </c>
      <c r="D3786" s="3" t="str">
        <f t="shared" si="297"/>
        <v/>
      </c>
      <c r="E3786" s="3" t="str">
        <f t="shared" si="298"/>
        <v/>
      </c>
      <c r="F3786" s="3" t="str">
        <f t="shared" si="299"/>
        <v/>
      </c>
      <c r="G3786" s="3" t="str">
        <f>IF(A3786="","",IF(HOUR(A3786)&lt;StartHour,StartHour,IF(HOUR(A3786)&gt;FinishHour,FinishHour,HOUR(A3786))))</f>
        <v/>
      </c>
      <c r="H3786" s="3" t="str">
        <f t="shared" si="300"/>
        <v/>
      </c>
      <c r="I3786" s="33" t="e">
        <f>IF(OR(A3786="",B3786=""),NA(),MAX(0,IF(A3786-B3786=0,SameDayCycleTimeSettingValue,(A3786-B3786) *24)))</f>
        <v>#N/A</v>
      </c>
      <c r="J3786" s="33" t="e">
        <f>IF(OR(A3786="",B3786=""),NA(),MAX(0,IF(A3786-B3786=0,SameDayCycleTimeSettingValue,((A3786-B3786) *24)-(INT((A3786-B3786)) * (24-(FinishHour-StartHour))))))</f>
        <v>#N/A</v>
      </c>
      <c r="K3786" s="3" t="e">
        <f ca="1">IF(OR(A3786&lt;&gt;"",B3786=""),NA(),MAX(0,IF(_xlfn.DAYS(NOW(),B3786)=0,SameDayCycleTimeSettingValue,_xlfn.DAYS(NOW(),B3786))))</f>
        <v>#N/A</v>
      </c>
    </row>
    <row r="3787" spans="1:11" x14ac:dyDescent="0.25">
      <c r="A3787" s="32" t="str">
        <f>IF(AND(TRIM(INDEX(CompletedDateValues,ROW(A3787)))&lt;&gt;"",INDEX(CompletedDateValues,ROW(A3787))&gt;0),INDEX(CompletedDateValues,ROW(A3787)),"")</f>
        <v/>
      </c>
      <c r="B3787" s="32" t="str">
        <f>IF(AND(TRIM(INDEX(StartDateValues,ROW(A3787)))&lt;&gt;"",INDEX(StartDateValues,ROW(A3787))&gt;0),INDEX(StartDateValues,ROW(A3787)),"")</f>
        <v/>
      </c>
      <c r="C3787" s="22" t="str">
        <f t="shared" si="296"/>
        <v/>
      </c>
      <c r="D3787" s="3" t="str">
        <f t="shared" si="297"/>
        <v/>
      </c>
      <c r="E3787" s="3" t="str">
        <f t="shared" si="298"/>
        <v/>
      </c>
      <c r="F3787" s="3" t="str">
        <f t="shared" si="299"/>
        <v/>
      </c>
      <c r="G3787" s="3" t="str">
        <f>IF(A3787="","",IF(HOUR(A3787)&lt;StartHour,StartHour,IF(HOUR(A3787)&gt;FinishHour,FinishHour,HOUR(A3787))))</f>
        <v/>
      </c>
      <c r="H3787" s="3" t="str">
        <f t="shared" si="300"/>
        <v/>
      </c>
      <c r="I3787" s="33" t="e">
        <f>IF(OR(A3787="",B3787=""),NA(),MAX(0,IF(A3787-B3787=0,SameDayCycleTimeSettingValue,(A3787-B3787) *24)))</f>
        <v>#N/A</v>
      </c>
      <c r="J3787" s="33" t="e">
        <f>IF(OR(A3787="",B3787=""),NA(),MAX(0,IF(A3787-B3787=0,SameDayCycleTimeSettingValue,((A3787-B3787) *24)-(INT((A3787-B3787)) * (24-(FinishHour-StartHour))))))</f>
        <v>#N/A</v>
      </c>
      <c r="K3787" s="3" t="e">
        <f ca="1">IF(OR(A3787&lt;&gt;"",B3787=""),NA(),MAX(0,IF(_xlfn.DAYS(NOW(),B3787)=0,SameDayCycleTimeSettingValue,_xlfn.DAYS(NOW(),B3787))))</f>
        <v>#N/A</v>
      </c>
    </row>
    <row r="3788" spans="1:11" x14ac:dyDescent="0.25">
      <c r="A3788" s="32" t="str">
        <f>IF(AND(TRIM(INDEX(CompletedDateValues,ROW(A3788)))&lt;&gt;"",INDEX(CompletedDateValues,ROW(A3788))&gt;0),INDEX(CompletedDateValues,ROW(A3788)),"")</f>
        <v/>
      </c>
      <c r="B3788" s="32" t="str">
        <f>IF(AND(TRIM(INDEX(StartDateValues,ROW(A3788)))&lt;&gt;"",INDEX(StartDateValues,ROW(A3788))&gt;0),INDEX(StartDateValues,ROW(A3788)),"")</f>
        <v/>
      </c>
      <c r="C3788" s="22" t="str">
        <f t="shared" si="296"/>
        <v/>
      </c>
      <c r="D3788" s="3" t="str">
        <f t="shared" si="297"/>
        <v/>
      </c>
      <c r="E3788" s="3" t="str">
        <f t="shared" si="298"/>
        <v/>
      </c>
      <c r="F3788" s="3" t="str">
        <f t="shared" si="299"/>
        <v/>
      </c>
      <c r="G3788" s="3" t="str">
        <f>IF(A3788="","",IF(HOUR(A3788)&lt;StartHour,StartHour,IF(HOUR(A3788)&gt;FinishHour,FinishHour,HOUR(A3788))))</f>
        <v/>
      </c>
      <c r="H3788" s="3" t="str">
        <f t="shared" si="300"/>
        <v/>
      </c>
      <c r="I3788" s="33" t="e">
        <f>IF(OR(A3788="",B3788=""),NA(),MAX(0,IF(A3788-B3788=0,SameDayCycleTimeSettingValue,(A3788-B3788) *24)))</f>
        <v>#N/A</v>
      </c>
      <c r="J3788" s="33" t="e">
        <f>IF(OR(A3788="",B3788=""),NA(),MAX(0,IF(A3788-B3788=0,SameDayCycleTimeSettingValue,((A3788-B3788) *24)-(INT((A3788-B3788)) * (24-(FinishHour-StartHour))))))</f>
        <v>#N/A</v>
      </c>
      <c r="K3788" s="3" t="e">
        <f ca="1">IF(OR(A3788&lt;&gt;"",B3788=""),NA(),MAX(0,IF(_xlfn.DAYS(NOW(),B3788)=0,SameDayCycleTimeSettingValue,_xlfn.DAYS(NOW(),B3788))))</f>
        <v>#N/A</v>
      </c>
    </row>
    <row r="3789" spans="1:11" x14ac:dyDescent="0.25">
      <c r="A3789" s="32" t="str">
        <f>IF(AND(TRIM(INDEX(CompletedDateValues,ROW(A3789)))&lt;&gt;"",INDEX(CompletedDateValues,ROW(A3789))&gt;0),INDEX(CompletedDateValues,ROW(A3789)),"")</f>
        <v/>
      </c>
      <c r="B3789" s="32" t="str">
        <f>IF(AND(TRIM(INDEX(StartDateValues,ROW(A3789)))&lt;&gt;"",INDEX(StartDateValues,ROW(A3789))&gt;0),INDEX(StartDateValues,ROW(A3789)),"")</f>
        <v/>
      </c>
      <c r="C3789" s="22" t="str">
        <f t="shared" si="296"/>
        <v/>
      </c>
      <c r="D3789" s="3" t="str">
        <f t="shared" si="297"/>
        <v/>
      </c>
      <c r="E3789" s="3" t="str">
        <f t="shared" si="298"/>
        <v/>
      </c>
      <c r="F3789" s="3" t="str">
        <f t="shared" si="299"/>
        <v/>
      </c>
      <c r="G3789" s="3" t="str">
        <f>IF(A3789="","",IF(HOUR(A3789)&lt;StartHour,StartHour,IF(HOUR(A3789)&gt;FinishHour,FinishHour,HOUR(A3789))))</f>
        <v/>
      </c>
      <c r="H3789" s="3" t="str">
        <f t="shared" si="300"/>
        <v/>
      </c>
      <c r="I3789" s="33" t="e">
        <f>IF(OR(A3789="",B3789=""),NA(),MAX(0,IF(A3789-B3789=0,SameDayCycleTimeSettingValue,(A3789-B3789) *24)))</f>
        <v>#N/A</v>
      </c>
      <c r="J3789" s="33" t="e">
        <f>IF(OR(A3789="",B3789=""),NA(),MAX(0,IF(A3789-B3789=0,SameDayCycleTimeSettingValue,((A3789-B3789) *24)-(INT((A3789-B3789)) * (24-(FinishHour-StartHour))))))</f>
        <v>#N/A</v>
      </c>
      <c r="K3789" s="3" t="e">
        <f ca="1">IF(OR(A3789&lt;&gt;"",B3789=""),NA(),MAX(0,IF(_xlfn.DAYS(NOW(),B3789)=0,SameDayCycleTimeSettingValue,_xlfn.DAYS(NOW(),B3789))))</f>
        <v>#N/A</v>
      </c>
    </row>
    <row r="3790" spans="1:11" x14ac:dyDescent="0.25">
      <c r="A3790" s="32" t="str">
        <f>IF(AND(TRIM(INDEX(CompletedDateValues,ROW(A3790)))&lt;&gt;"",INDEX(CompletedDateValues,ROW(A3790))&gt;0),INDEX(CompletedDateValues,ROW(A3790)),"")</f>
        <v/>
      </c>
      <c r="B3790" s="32" t="str">
        <f>IF(AND(TRIM(INDEX(StartDateValues,ROW(A3790)))&lt;&gt;"",INDEX(StartDateValues,ROW(A3790))&gt;0),INDEX(StartDateValues,ROW(A3790)),"")</f>
        <v/>
      </c>
      <c r="C3790" s="22" t="str">
        <f t="shared" si="296"/>
        <v/>
      </c>
      <c r="D3790" s="3" t="str">
        <f t="shared" si="297"/>
        <v/>
      </c>
      <c r="E3790" s="3" t="str">
        <f t="shared" si="298"/>
        <v/>
      </c>
      <c r="F3790" s="3" t="str">
        <f t="shared" si="299"/>
        <v/>
      </c>
      <c r="G3790" s="3" t="str">
        <f>IF(A3790="","",IF(HOUR(A3790)&lt;StartHour,StartHour,IF(HOUR(A3790)&gt;FinishHour,FinishHour,HOUR(A3790))))</f>
        <v/>
      </c>
      <c r="H3790" s="3" t="str">
        <f t="shared" si="300"/>
        <v/>
      </c>
      <c r="I3790" s="33" t="e">
        <f>IF(OR(A3790="",B3790=""),NA(),MAX(0,IF(A3790-B3790=0,SameDayCycleTimeSettingValue,(A3790-B3790) *24)))</f>
        <v>#N/A</v>
      </c>
      <c r="J3790" s="33" t="e">
        <f>IF(OR(A3790="",B3790=""),NA(),MAX(0,IF(A3790-B3790=0,SameDayCycleTimeSettingValue,((A3790-B3790) *24)-(INT((A3790-B3790)) * (24-(FinishHour-StartHour))))))</f>
        <v>#N/A</v>
      </c>
      <c r="K3790" s="3" t="e">
        <f ca="1">IF(OR(A3790&lt;&gt;"",B3790=""),NA(),MAX(0,IF(_xlfn.DAYS(NOW(),B3790)=0,SameDayCycleTimeSettingValue,_xlfn.DAYS(NOW(),B3790))))</f>
        <v>#N/A</v>
      </c>
    </row>
    <row r="3791" spans="1:11" x14ac:dyDescent="0.25">
      <c r="A3791" s="32" t="str">
        <f>IF(AND(TRIM(INDEX(CompletedDateValues,ROW(A3791)))&lt;&gt;"",INDEX(CompletedDateValues,ROW(A3791))&gt;0),INDEX(CompletedDateValues,ROW(A3791)),"")</f>
        <v/>
      </c>
      <c r="B3791" s="32" t="str">
        <f>IF(AND(TRIM(INDEX(StartDateValues,ROW(A3791)))&lt;&gt;"",INDEX(StartDateValues,ROW(A3791))&gt;0),INDEX(StartDateValues,ROW(A3791)),"")</f>
        <v/>
      </c>
      <c r="C3791" s="22" t="str">
        <f t="shared" si="296"/>
        <v/>
      </c>
      <c r="D3791" s="3" t="str">
        <f t="shared" si="297"/>
        <v/>
      </c>
      <c r="E3791" s="3" t="str">
        <f t="shared" si="298"/>
        <v/>
      </c>
      <c r="F3791" s="3" t="str">
        <f t="shared" si="299"/>
        <v/>
      </c>
      <c r="G3791" s="3" t="str">
        <f>IF(A3791="","",IF(HOUR(A3791)&lt;StartHour,StartHour,IF(HOUR(A3791)&gt;FinishHour,FinishHour,HOUR(A3791))))</f>
        <v/>
      </c>
      <c r="H3791" s="3" t="str">
        <f t="shared" si="300"/>
        <v/>
      </c>
      <c r="I3791" s="33" t="e">
        <f>IF(OR(A3791="",B3791=""),NA(),MAX(0,IF(A3791-B3791=0,SameDayCycleTimeSettingValue,(A3791-B3791) *24)))</f>
        <v>#N/A</v>
      </c>
      <c r="J3791" s="33" t="e">
        <f>IF(OR(A3791="",B3791=""),NA(),MAX(0,IF(A3791-B3791=0,SameDayCycleTimeSettingValue,((A3791-B3791) *24)-(INT((A3791-B3791)) * (24-(FinishHour-StartHour))))))</f>
        <v>#N/A</v>
      </c>
      <c r="K3791" s="3" t="e">
        <f ca="1">IF(OR(A3791&lt;&gt;"",B3791=""),NA(),MAX(0,IF(_xlfn.DAYS(NOW(),B3791)=0,SameDayCycleTimeSettingValue,_xlfn.DAYS(NOW(),B3791))))</f>
        <v>#N/A</v>
      </c>
    </row>
    <row r="3792" spans="1:11" x14ac:dyDescent="0.25">
      <c r="A3792" s="32" t="str">
        <f>IF(AND(TRIM(INDEX(CompletedDateValues,ROW(A3792)))&lt;&gt;"",INDEX(CompletedDateValues,ROW(A3792))&gt;0),INDEX(CompletedDateValues,ROW(A3792)),"")</f>
        <v/>
      </c>
      <c r="B3792" s="32" t="str">
        <f>IF(AND(TRIM(INDEX(StartDateValues,ROW(A3792)))&lt;&gt;"",INDEX(StartDateValues,ROW(A3792))&gt;0),INDEX(StartDateValues,ROW(A3792)),"")</f>
        <v/>
      </c>
      <c r="C3792" s="22" t="str">
        <f t="shared" si="296"/>
        <v/>
      </c>
      <c r="D3792" s="3" t="str">
        <f t="shared" si="297"/>
        <v/>
      </c>
      <c r="E3792" s="3" t="str">
        <f t="shared" si="298"/>
        <v/>
      </c>
      <c r="F3792" s="3" t="str">
        <f t="shared" si="299"/>
        <v/>
      </c>
      <c r="G3792" s="3" t="str">
        <f>IF(A3792="","",IF(HOUR(A3792)&lt;StartHour,StartHour,IF(HOUR(A3792)&gt;FinishHour,FinishHour,HOUR(A3792))))</f>
        <v/>
      </c>
      <c r="H3792" s="3" t="str">
        <f t="shared" si="300"/>
        <v/>
      </c>
      <c r="I3792" s="33" t="e">
        <f>IF(OR(A3792="",B3792=""),NA(),MAX(0,IF(A3792-B3792=0,SameDayCycleTimeSettingValue,(A3792-B3792) *24)))</f>
        <v>#N/A</v>
      </c>
      <c r="J3792" s="33" t="e">
        <f>IF(OR(A3792="",B3792=""),NA(),MAX(0,IF(A3792-B3792=0,SameDayCycleTimeSettingValue,((A3792-B3792) *24)-(INT((A3792-B3792)) * (24-(FinishHour-StartHour))))))</f>
        <v>#N/A</v>
      </c>
      <c r="K3792" s="3" t="e">
        <f ca="1">IF(OR(A3792&lt;&gt;"",B3792=""),NA(),MAX(0,IF(_xlfn.DAYS(NOW(),B3792)=0,SameDayCycleTimeSettingValue,_xlfn.DAYS(NOW(),B3792))))</f>
        <v>#N/A</v>
      </c>
    </row>
    <row r="3793" spans="1:11" x14ac:dyDescent="0.25">
      <c r="A3793" s="32" t="str">
        <f>IF(AND(TRIM(INDEX(CompletedDateValues,ROW(A3793)))&lt;&gt;"",INDEX(CompletedDateValues,ROW(A3793))&gt;0),INDEX(CompletedDateValues,ROW(A3793)),"")</f>
        <v/>
      </c>
      <c r="B3793" s="32" t="str">
        <f>IF(AND(TRIM(INDEX(StartDateValues,ROW(A3793)))&lt;&gt;"",INDEX(StartDateValues,ROW(A3793))&gt;0),INDEX(StartDateValues,ROW(A3793)),"")</f>
        <v/>
      </c>
      <c r="C3793" s="22" t="str">
        <f t="shared" si="296"/>
        <v/>
      </c>
      <c r="D3793" s="3" t="str">
        <f t="shared" si="297"/>
        <v/>
      </c>
      <c r="E3793" s="3" t="str">
        <f t="shared" si="298"/>
        <v/>
      </c>
      <c r="F3793" s="3" t="str">
        <f t="shared" si="299"/>
        <v/>
      </c>
      <c r="G3793" s="3" t="str">
        <f>IF(A3793="","",IF(HOUR(A3793)&lt;StartHour,StartHour,IF(HOUR(A3793)&gt;FinishHour,FinishHour,HOUR(A3793))))</f>
        <v/>
      </c>
      <c r="H3793" s="3" t="str">
        <f t="shared" si="300"/>
        <v/>
      </c>
      <c r="I3793" s="33" t="e">
        <f>IF(OR(A3793="",B3793=""),NA(),MAX(0,IF(A3793-B3793=0,SameDayCycleTimeSettingValue,(A3793-B3793) *24)))</f>
        <v>#N/A</v>
      </c>
      <c r="J3793" s="33" t="e">
        <f>IF(OR(A3793="",B3793=""),NA(),MAX(0,IF(A3793-B3793=0,SameDayCycleTimeSettingValue,((A3793-B3793) *24)-(INT((A3793-B3793)) * (24-(FinishHour-StartHour))))))</f>
        <v>#N/A</v>
      </c>
      <c r="K3793" s="3" t="e">
        <f ca="1">IF(OR(A3793&lt;&gt;"",B3793=""),NA(),MAX(0,IF(_xlfn.DAYS(NOW(),B3793)=0,SameDayCycleTimeSettingValue,_xlfn.DAYS(NOW(),B3793))))</f>
        <v>#N/A</v>
      </c>
    </row>
    <row r="3794" spans="1:11" x14ac:dyDescent="0.25">
      <c r="A3794" s="32" t="str">
        <f>IF(AND(TRIM(INDEX(CompletedDateValues,ROW(A3794)))&lt;&gt;"",INDEX(CompletedDateValues,ROW(A3794))&gt;0),INDEX(CompletedDateValues,ROW(A3794)),"")</f>
        <v/>
      </c>
      <c r="B3794" s="32" t="str">
        <f>IF(AND(TRIM(INDEX(StartDateValues,ROW(A3794)))&lt;&gt;"",INDEX(StartDateValues,ROW(A3794))&gt;0),INDEX(StartDateValues,ROW(A3794)),"")</f>
        <v/>
      </c>
      <c r="C3794" s="22" t="str">
        <f t="shared" si="296"/>
        <v/>
      </c>
      <c r="D3794" s="3" t="str">
        <f t="shared" si="297"/>
        <v/>
      </c>
      <c r="E3794" s="3" t="str">
        <f t="shared" si="298"/>
        <v/>
      </c>
      <c r="F3794" s="3" t="str">
        <f t="shared" si="299"/>
        <v/>
      </c>
      <c r="G3794" s="3" t="str">
        <f>IF(A3794="","",IF(HOUR(A3794)&lt;StartHour,StartHour,IF(HOUR(A3794)&gt;FinishHour,FinishHour,HOUR(A3794))))</f>
        <v/>
      </c>
      <c r="H3794" s="3" t="str">
        <f t="shared" si="300"/>
        <v/>
      </c>
      <c r="I3794" s="33" t="e">
        <f>IF(OR(A3794="",B3794=""),NA(),MAX(0,IF(A3794-B3794=0,SameDayCycleTimeSettingValue,(A3794-B3794) *24)))</f>
        <v>#N/A</v>
      </c>
      <c r="J3794" s="33" t="e">
        <f>IF(OR(A3794="",B3794=""),NA(),MAX(0,IF(A3794-B3794=0,SameDayCycleTimeSettingValue,((A3794-B3794) *24)-(INT((A3794-B3794)) * (24-(FinishHour-StartHour))))))</f>
        <v>#N/A</v>
      </c>
      <c r="K3794" s="3" t="e">
        <f ca="1">IF(OR(A3794&lt;&gt;"",B3794=""),NA(),MAX(0,IF(_xlfn.DAYS(NOW(),B3794)=0,SameDayCycleTimeSettingValue,_xlfn.DAYS(NOW(),B3794))))</f>
        <v>#N/A</v>
      </c>
    </row>
    <row r="3795" spans="1:11" x14ac:dyDescent="0.25">
      <c r="A3795" s="32" t="str">
        <f>IF(AND(TRIM(INDEX(CompletedDateValues,ROW(A3795)))&lt;&gt;"",INDEX(CompletedDateValues,ROW(A3795))&gt;0),INDEX(CompletedDateValues,ROW(A3795)),"")</f>
        <v/>
      </c>
      <c r="B3795" s="32" t="str">
        <f>IF(AND(TRIM(INDEX(StartDateValues,ROW(A3795)))&lt;&gt;"",INDEX(StartDateValues,ROW(A3795))&gt;0),INDEX(StartDateValues,ROW(A3795)),"")</f>
        <v/>
      </c>
      <c r="C3795" s="22" t="str">
        <f t="shared" si="296"/>
        <v/>
      </c>
      <c r="D3795" s="3" t="str">
        <f t="shared" si="297"/>
        <v/>
      </c>
      <c r="E3795" s="3" t="str">
        <f t="shared" si="298"/>
        <v/>
      </c>
      <c r="F3795" s="3" t="str">
        <f t="shared" si="299"/>
        <v/>
      </c>
      <c r="G3795" s="3" t="str">
        <f>IF(A3795="","",IF(HOUR(A3795)&lt;StartHour,StartHour,IF(HOUR(A3795)&gt;FinishHour,FinishHour,HOUR(A3795))))</f>
        <v/>
      </c>
      <c r="H3795" s="3" t="str">
        <f t="shared" si="300"/>
        <v/>
      </c>
      <c r="I3795" s="33" t="e">
        <f>IF(OR(A3795="",B3795=""),NA(),MAX(0,IF(A3795-B3795=0,SameDayCycleTimeSettingValue,(A3795-B3795) *24)))</f>
        <v>#N/A</v>
      </c>
      <c r="J3795" s="33" t="e">
        <f>IF(OR(A3795="",B3795=""),NA(),MAX(0,IF(A3795-B3795=0,SameDayCycleTimeSettingValue,((A3795-B3795) *24)-(INT((A3795-B3795)) * (24-(FinishHour-StartHour))))))</f>
        <v>#N/A</v>
      </c>
      <c r="K3795" s="3" t="e">
        <f ca="1">IF(OR(A3795&lt;&gt;"",B3795=""),NA(),MAX(0,IF(_xlfn.DAYS(NOW(),B3795)=0,SameDayCycleTimeSettingValue,_xlfn.DAYS(NOW(),B3795))))</f>
        <v>#N/A</v>
      </c>
    </row>
    <row r="3796" spans="1:11" x14ac:dyDescent="0.25">
      <c r="A3796" s="32" t="str">
        <f>IF(AND(TRIM(INDEX(CompletedDateValues,ROW(A3796)))&lt;&gt;"",INDEX(CompletedDateValues,ROW(A3796))&gt;0),INDEX(CompletedDateValues,ROW(A3796)),"")</f>
        <v/>
      </c>
      <c r="B3796" s="32" t="str">
        <f>IF(AND(TRIM(INDEX(StartDateValues,ROW(A3796)))&lt;&gt;"",INDEX(StartDateValues,ROW(A3796))&gt;0),INDEX(StartDateValues,ROW(A3796)),"")</f>
        <v/>
      </c>
      <c r="C3796" s="22" t="str">
        <f t="shared" si="296"/>
        <v/>
      </c>
      <c r="D3796" s="3" t="str">
        <f t="shared" si="297"/>
        <v/>
      </c>
      <c r="E3796" s="3" t="str">
        <f t="shared" si="298"/>
        <v/>
      </c>
      <c r="F3796" s="3" t="str">
        <f t="shared" si="299"/>
        <v/>
      </c>
      <c r="G3796" s="3" t="str">
        <f>IF(A3796="","",IF(HOUR(A3796)&lt;StartHour,StartHour,IF(HOUR(A3796)&gt;FinishHour,FinishHour,HOUR(A3796))))</f>
        <v/>
      </c>
      <c r="H3796" s="3" t="str">
        <f t="shared" si="300"/>
        <v/>
      </c>
      <c r="I3796" s="33" t="e">
        <f>IF(OR(A3796="",B3796=""),NA(),MAX(0,IF(A3796-B3796=0,SameDayCycleTimeSettingValue,(A3796-B3796) *24)))</f>
        <v>#N/A</v>
      </c>
      <c r="J3796" s="33" t="e">
        <f>IF(OR(A3796="",B3796=""),NA(),MAX(0,IF(A3796-B3796=0,SameDayCycleTimeSettingValue,((A3796-B3796) *24)-(INT((A3796-B3796)) * (24-(FinishHour-StartHour))))))</f>
        <v>#N/A</v>
      </c>
      <c r="K3796" s="3" t="e">
        <f ca="1">IF(OR(A3796&lt;&gt;"",B3796=""),NA(),MAX(0,IF(_xlfn.DAYS(NOW(),B3796)=0,SameDayCycleTimeSettingValue,_xlfn.DAYS(NOW(),B3796))))</f>
        <v>#N/A</v>
      </c>
    </row>
    <row r="3797" spans="1:11" x14ac:dyDescent="0.25">
      <c r="A3797" s="32" t="str">
        <f>IF(AND(TRIM(INDEX(CompletedDateValues,ROW(A3797)))&lt;&gt;"",INDEX(CompletedDateValues,ROW(A3797))&gt;0),INDEX(CompletedDateValues,ROW(A3797)),"")</f>
        <v/>
      </c>
      <c r="B3797" s="32" t="str">
        <f>IF(AND(TRIM(INDEX(StartDateValues,ROW(A3797)))&lt;&gt;"",INDEX(StartDateValues,ROW(A3797))&gt;0),INDEX(StartDateValues,ROW(A3797)),"")</f>
        <v/>
      </c>
      <c r="C3797" s="22" t="str">
        <f t="shared" si="296"/>
        <v/>
      </c>
      <c r="D3797" s="3" t="str">
        <f t="shared" si="297"/>
        <v/>
      </c>
      <c r="E3797" s="3" t="str">
        <f t="shared" si="298"/>
        <v/>
      </c>
      <c r="F3797" s="3" t="str">
        <f t="shared" si="299"/>
        <v/>
      </c>
      <c r="G3797" s="3" t="str">
        <f>IF(A3797="","",IF(HOUR(A3797)&lt;StartHour,StartHour,IF(HOUR(A3797)&gt;FinishHour,FinishHour,HOUR(A3797))))</f>
        <v/>
      </c>
      <c r="H3797" s="3" t="str">
        <f t="shared" si="300"/>
        <v/>
      </c>
      <c r="I3797" s="33" t="e">
        <f>IF(OR(A3797="",B3797=""),NA(),MAX(0,IF(A3797-B3797=0,SameDayCycleTimeSettingValue,(A3797-B3797) *24)))</f>
        <v>#N/A</v>
      </c>
      <c r="J3797" s="33" t="e">
        <f>IF(OR(A3797="",B3797=""),NA(),MAX(0,IF(A3797-B3797=0,SameDayCycleTimeSettingValue,((A3797-B3797) *24)-(INT((A3797-B3797)) * (24-(FinishHour-StartHour))))))</f>
        <v>#N/A</v>
      </c>
      <c r="K3797" s="3" t="e">
        <f ca="1">IF(OR(A3797&lt;&gt;"",B3797=""),NA(),MAX(0,IF(_xlfn.DAYS(NOW(),B3797)=0,SameDayCycleTimeSettingValue,_xlfn.DAYS(NOW(),B3797))))</f>
        <v>#N/A</v>
      </c>
    </row>
    <row r="3798" spans="1:11" x14ac:dyDescent="0.25">
      <c r="A3798" s="32" t="str">
        <f>IF(AND(TRIM(INDEX(CompletedDateValues,ROW(A3798)))&lt;&gt;"",INDEX(CompletedDateValues,ROW(A3798))&gt;0),INDEX(CompletedDateValues,ROW(A3798)),"")</f>
        <v/>
      </c>
      <c r="B3798" s="32" t="str">
        <f>IF(AND(TRIM(INDEX(StartDateValues,ROW(A3798)))&lt;&gt;"",INDEX(StartDateValues,ROW(A3798))&gt;0),INDEX(StartDateValues,ROW(A3798)),"")</f>
        <v/>
      </c>
      <c r="C3798" s="22" t="str">
        <f t="shared" si="296"/>
        <v/>
      </c>
      <c r="D3798" s="3" t="str">
        <f t="shared" si="297"/>
        <v/>
      </c>
      <c r="E3798" s="3" t="str">
        <f t="shared" si="298"/>
        <v/>
      </c>
      <c r="F3798" s="3" t="str">
        <f t="shared" si="299"/>
        <v/>
      </c>
      <c r="G3798" s="3" t="str">
        <f>IF(A3798="","",IF(HOUR(A3798)&lt;StartHour,StartHour,IF(HOUR(A3798)&gt;FinishHour,FinishHour,HOUR(A3798))))</f>
        <v/>
      </c>
      <c r="H3798" s="3" t="str">
        <f t="shared" si="300"/>
        <v/>
      </c>
      <c r="I3798" s="33" t="e">
        <f>IF(OR(A3798="",B3798=""),NA(),MAX(0,IF(A3798-B3798=0,SameDayCycleTimeSettingValue,(A3798-B3798) *24)))</f>
        <v>#N/A</v>
      </c>
      <c r="J3798" s="33" t="e">
        <f>IF(OR(A3798="",B3798=""),NA(),MAX(0,IF(A3798-B3798=0,SameDayCycleTimeSettingValue,((A3798-B3798) *24)-(INT((A3798-B3798)) * (24-(FinishHour-StartHour))))))</f>
        <v>#N/A</v>
      </c>
      <c r="K3798" s="3" t="e">
        <f ca="1">IF(OR(A3798&lt;&gt;"",B3798=""),NA(),MAX(0,IF(_xlfn.DAYS(NOW(),B3798)=0,SameDayCycleTimeSettingValue,_xlfn.DAYS(NOW(),B3798))))</f>
        <v>#N/A</v>
      </c>
    </row>
    <row r="3799" spans="1:11" x14ac:dyDescent="0.25">
      <c r="A3799" s="32" t="str">
        <f>IF(AND(TRIM(INDEX(CompletedDateValues,ROW(A3799)))&lt;&gt;"",INDEX(CompletedDateValues,ROW(A3799))&gt;0),INDEX(CompletedDateValues,ROW(A3799)),"")</f>
        <v/>
      </c>
      <c r="B3799" s="32" t="str">
        <f>IF(AND(TRIM(INDEX(StartDateValues,ROW(A3799)))&lt;&gt;"",INDEX(StartDateValues,ROW(A3799))&gt;0),INDEX(StartDateValues,ROW(A3799)),"")</f>
        <v/>
      </c>
      <c r="C3799" s="22" t="str">
        <f t="shared" si="296"/>
        <v/>
      </c>
      <c r="D3799" s="3" t="str">
        <f t="shared" si="297"/>
        <v/>
      </c>
      <c r="E3799" s="3" t="str">
        <f t="shared" si="298"/>
        <v/>
      </c>
      <c r="F3799" s="3" t="str">
        <f t="shared" si="299"/>
        <v/>
      </c>
      <c r="G3799" s="3" t="str">
        <f>IF(A3799="","",IF(HOUR(A3799)&lt;StartHour,StartHour,IF(HOUR(A3799)&gt;FinishHour,FinishHour,HOUR(A3799))))</f>
        <v/>
      </c>
      <c r="H3799" s="3" t="str">
        <f t="shared" si="300"/>
        <v/>
      </c>
      <c r="I3799" s="33" t="e">
        <f>IF(OR(A3799="",B3799=""),NA(),MAX(0,IF(A3799-B3799=0,SameDayCycleTimeSettingValue,(A3799-B3799) *24)))</f>
        <v>#N/A</v>
      </c>
      <c r="J3799" s="33" t="e">
        <f>IF(OR(A3799="",B3799=""),NA(),MAX(0,IF(A3799-B3799=0,SameDayCycleTimeSettingValue,((A3799-B3799) *24)-(INT((A3799-B3799)) * (24-(FinishHour-StartHour))))))</f>
        <v>#N/A</v>
      </c>
      <c r="K3799" s="3" t="e">
        <f ca="1">IF(OR(A3799&lt;&gt;"",B3799=""),NA(),MAX(0,IF(_xlfn.DAYS(NOW(),B3799)=0,SameDayCycleTimeSettingValue,_xlfn.DAYS(NOW(),B3799))))</f>
        <v>#N/A</v>
      </c>
    </row>
    <row r="3800" spans="1:11" x14ac:dyDescent="0.25">
      <c r="A3800" s="32" t="str">
        <f>IF(AND(TRIM(INDEX(CompletedDateValues,ROW(A3800)))&lt;&gt;"",INDEX(CompletedDateValues,ROW(A3800))&gt;0),INDEX(CompletedDateValues,ROW(A3800)),"")</f>
        <v/>
      </c>
      <c r="B3800" s="32" t="str">
        <f>IF(AND(TRIM(INDEX(StartDateValues,ROW(A3800)))&lt;&gt;"",INDEX(StartDateValues,ROW(A3800))&gt;0),INDEX(StartDateValues,ROW(A3800)),"")</f>
        <v/>
      </c>
      <c r="C3800" s="22" t="str">
        <f t="shared" si="296"/>
        <v/>
      </c>
      <c r="D3800" s="3" t="str">
        <f t="shared" si="297"/>
        <v/>
      </c>
      <c r="E3800" s="3" t="str">
        <f t="shared" si="298"/>
        <v/>
      </c>
      <c r="F3800" s="3" t="str">
        <f t="shared" si="299"/>
        <v/>
      </c>
      <c r="G3800" s="3" t="str">
        <f>IF(A3800="","",IF(HOUR(A3800)&lt;StartHour,StartHour,IF(HOUR(A3800)&gt;FinishHour,FinishHour,HOUR(A3800))))</f>
        <v/>
      </c>
      <c r="H3800" s="3" t="str">
        <f t="shared" si="300"/>
        <v/>
      </c>
      <c r="I3800" s="33" t="e">
        <f>IF(OR(A3800="",B3800=""),NA(),MAX(0,IF(A3800-B3800=0,SameDayCycleTimeSettingValue,(A3800-B3800) *24)))</f>
        <v>#N/A</v>
      </c>
      <c r="J3800" s="33" t="e">
        <f>IF(OR(A3800="",B3800=""),NA(),MAX(0,IF(A3800-B3800=0,SameDayCycleTimeSettingValue,((A3800-B3800) *24)-(INT((A3800-B3800)) * (24-(FinishHour-StartHour))))))</f>
        <v>#N/A</v>
      </c>
      <c r="K3800" s="3" t="e">
        <f ca="1">IF(OR(A3800&lt;&gt;"",B3800=""),NA(),MAX(0,IF(_xlfn.DAYS(NOW(),B3800)=0,SameDayCycleTimeSettingValue,_xlfn.DAYS(NOW(),B3800))))</f>
        <v>#N/A</v>
      </c>
    </row>
    <row r="3801" spans="1:11" x14ac:dyDescent="0.25">
      <c r="A3801" s="32" t="str">
        <f>IF(AND(TRIM(INDEX(CompletedDateValues,ROW(A3801)))&lt;&gt;"",INDEX(CompletedDateValues,ROW(A3801))&gt;0),INDEX(CompletedDateValues,ROW(A3801)),"")</f>
        <v/>
      </c>
      <c r="B3801" s="32" t="str">
        <f>IF(AND(TRIM(INDEX(StartDateValues,ROW(A3801)))&lt;&gt;"",INDEX(StartDateValues,ROW(A3801))&gt;0),INDEX(StartDateValues,ROW(A3801)),"")</f>
        <v/>
      </c>
      <c r="C3801" s="22" t="str">
        <f t="shared" si="296"/>
        <v/>
      </c>
      <c r="D3801" s="3" t="str">
        <f t="shared" si="297"/>
        <v/>
      </c>
      <c r="E3801" s="3" t="str">
        <f t="shared" si="298"/>
        <v/>
      </c>
      <c r="F3801" s="3" t="str">
        <f t="shared" si="299"/>
        <v/>
      </c>
      <c r="G3801" s="3" t="str">
        <f>IF(A3801="","",IF(HOUR(A3801)&lt;StartHour,StartHour,IF(HOUR(A3801)&gt;FinishHour,FinishHour,HOUR(A3801))))</f>
        <v/>
      </c>
      <c r="H3801" s="3" t="str">
        <f t="shared" si="300"/>
        <v/>
      </c>
      <c r="I3801" s="33" t="e">
        <f>IF(OR(A3801="",B3801=""),NA(),MAX(0,IF(A3801-B3801=0,SameDayCycleTimeSettingValue,(A3801-B3801) *24)))</f>
        <v>#N/A</v>
      </c>
      <c r="J3801" s="33" t="e">
        <f>IF(OR(A3801="",B3801=""),NA(),MAX(0,IF(A3801-B3801=0,SameDayCycleTimeSettingValue,((A3801-B3801) *24)-(INT((A3801-B3801)) * (24-(FinishHour-StartHour))))))</f>
        <v>#N/A</v>
      </c>
      <c r="K3801" s="3" t="e">
        <f ca="1">IF(OR(A3801&lt;&gt;"",B3801=""),NA(),MAX(0,IF(_xlfn.DAYS(NOW(),B3801)=0,SameDayCycleTimeSettingValue,_xlfn.DAYS(NOW(),B3801))))</f>
        <v>#N/A</v>
      </c>
    </row>
    <row r="3802" spans="1:11" x14ac:dyDescent="0.25">
      <c r="A3802" s="32" t="str">
        <f>IF(AND(TRIM(INDEX(CompletedDateValues,ROW(A3802)))&lt;&gt;"",INDEX(CompletedDateValues,ROW(A3802))&gt;0),INDEX(CompletedDateValues,ROW(A3802)),"")</f>
        <v/>
      </c>
      <c r="B3802" s="32" t="str">
        <f>IF(AND(TRIM(INDEX(StartDateValues,ROW(A3802)))&lt;&gt;"",INDEX(StartDateValues,ROW(A3802))&gt;0),INDEX(StartDateValues,ROW(A3802)),"")</f>
        <v/>
      </c>
      <c r="C3802" s="22" t="str">
        <f t="shared" si="296"/>
        <v/>
      </c>
      <c r="D3802" s="3" t="str">
        <f t="shared" si="297"/>
        <v/>
      </c>
      <c r="E3802" s="3" t="str">
        <f t="shared" si="298"/>
        <v/>
      </c>
      <c r="F3802" s="3" t="str">
        <f t="shared" si="299"/>
        <v/>
      </c>
      <c r="G3802" s="3" t="str">
        <f>IF(A3802="","",IF(HOUR(A3802)&lt;StartHour,StartHour,IF(HOUR(A3802)&gt;FinishHour,FinishHour,HOUR(A3802))))</f>
        <v/>
      </c>
      <c r="H3802" s="3" t="str">
        <f t="shared" si="300"/>
        <v/>
      </c>
      <c r="I3802" s="33" t="e">
        <f>IF(OR(A3802="",B3802=""),NA(),MAX(0,IF(A3802-B3802=0,SameDayCycleTimeSettingValue,(A3802-B3802) *24)))</f>
        <v>#N/A</v>
      </c>
      <c r="J3802" s="33" t="e">
        <f>IF(OR(A3802="",B3802=""),NA(),MAX(0,IF(A3802-B3802=0,SameDayCycleTimeSettingValue,((A3802-B3802) *24)-(INT((A3802-B3802)) * (24-(FinishHour-StartHour))))))</f>
        <v>#N/A</v>
      </c>
      <c r="K3802" s="3" t="e">
        <f ca="1">IF(OR(A3802&lt;&gt;"",B3802=""),NA(),MAX(0,IF(_xlfn.DAYS(NOW(),B3802)=0,SameDayCycleTimeSettingValue,_xlfn.DAYS(NOW(),B3802))))</f>
        <v>#N/A</v>
      </c>
    </row>
    <row r="3803" spans="1:11" x14ac:dyDescent="0.25">
      <c r="A3803" s="32" t="str">
        <f>IF(AND(TRIM(INDEX(CompletedDateValues,ROW(A3803)))&lt;&gt;"",INDEX(CompletedDateValues,ROW(A3803))&gt;0),INDEX(CompletedDateValues,ROW(A3803)),"")</f>
        <v/>
      </c>
      <c r="B3803" s="32" t="str">
        <f>IF(AND(TRIM(INDEX(StartDateValues,ROW(A3803)))&lt;&gt;"",INDEX(StartDateValues,ROW(A3803))&gt;0),INDEX(StartDateValues,ROW(A3803)),"")</f>
        <v/>
      </c>
      <c r="C3803" s="22" t="str">
        <f t="shared" si="296"/>
        <v/>
      </c>
      <c r="D3803" s="3" t="str">
        <f t="shared" si="297"/>
        <v/>
      </c>
      <c r="E3803" s="3" t="str">
        <f t="shared" si="298"/>
        <v/>
      </c>
      <c r="F3803" s="3" t="str">
        <f t="shared" si="299"/>
        <v/>
      </c>
      <c r="G3803" s="3" t="str">
        <f>IF(A3803="","",IF(HOUR(A3803)&lt;StartHour,StartHour,IF(HOUR(A3803)&gt;FinishHour,FinishHour,HOUR(A3803))))</f>
        <v/>
      </c>
      <c r="H3803" s="3" t="str">
        <f t="shared" si="300"/>
        <v/>
      </c>
      <c r="I3803" s="33" t="e">
        <f>IF(OR(A3803="",B3803=""),NA(),MAX(0,IF(A3803-B3803=0,SameDayCycleTimeSettingValue,(A3803-B3803) *24)))</f>
        <v>#N/A</v>
      </c>
      <c r="J3803" s="33" t="e">
        <f>IF(OR(A3803="",B3803=""),NA(),MAX(0,IF(A3803-B3803=0,SameDayCycleTimeSettingValue,((A3803-B3803) *24)-(INT((A3803-B3803)) * (24-(FinishHour-StartHour))))))</f>
        <v>#N/A</v>
      </c>
      <c r="K3803" s="3" t="e">
        <f ca="1">IF(OR(A3803&lt;&gt;"",B3803=""),NA(),MAX(0,IF(_xlfn.DAYS(NOW(),B3803)=0,SameDayCycleTimeSettingValue,_xlfn.DAYS(NOW(),B3803))))</f>
        <v>#N/A</v>
      </c>
    </row>
    <row r="3804" spans="1:11" x14ac:dyDescent="0.25">
      <c r="A3804" s="32" t="str">
        <f>IF(AND(TRIM(INDEX(CompletedDateValues,ROW(A3804)))&lt;&gt;"",INDEX(CompletedDateValues,ROW(A3804))&gt;0),INDEX(CompletedDateValues,ROW(A3804)),"")</f>
        <v/>
      </c>
      <c r="B3804" s="32" t="str">
        <f>IF(AND(TRIM(INDEX(StartDateValues,ROW(A3804)))&lt;&gt;"",INDEX(StartDateValues,ROW(A3804))&gt;0),INDEX(StartDateValues,ROW(A3804)),"")</f>
        <v/>
      </c>
      <c r="C3804" s="22" t="str">
        <f t="shared" si="296"/>
        <v/>
      </c>
      <c r="D3804" s="3" t="str">
        <f t="shared" si="297"/>
        <v/>
      </c>
      <c r="E3804" s="3" t="str">
        <f t="shared" si="298"/>
        <v/>
      </c>
      <c r="F3804" s="3" t="str">
        <f t="shared" si="299"/>
        <v/>
      </c>
      <c r="G3804" s="3" t="str">
        <f>IF(A3804="","",IF(HOUR(A3804)&lt;StartHour,StartHour,IF(HOUR(A3804)&gt;FinishHour,FinishHour,HOUR(A3804))))</f>
        <v/>
      </c>
      <c r="H3804" s="3" t="str">
        <f t="shared" si="300"/>
        <v/>
      </c>
      <c r="I3804" s="33" t="e">
        <f>IF(OR(A3804="",B3804=""),NA(),MAX(0,IF(A3804-B3804=0,SameDayCycleTimeSettingValue,(A3804-B3804) *24)))</f>
        <v>#N/A</v>
      </c>
      <c r="J3804" s="33" t="e">
        <f>IF(OR(A3804="",B3804=""),NA(),MAX(0,IF(A3804-B3804=0,SameDayCycleTimeSettingValue,((A3804-B3804) *24)-(INT((A3804-B3804)) * (24-(FinishHour-StartHour))))))</f>
        <v>#N/A</v>
      </c>
      <c r="K3804" s="3" t="e">
        <f ca="1">IF(OR(A3804&lt;&gt;"",B3804=""),NA(),MAX(0,IF(_xlfn.DAYS(NOW(),B3804)=0,SameDayCycleTimeSettingValue,_xlfn.DAYS(NOW(),B3804))))</f>
        <v>#N/A</v>
      </c>
    </row>
    <row r="3805" spans="1:11" x14ac:dyDescent="0.25">
      <c r="A3805" s="32" t="str">
        <f>IF(AND(TRIM(INDEX(CompletedDateValues,ROW(A3805)))&lt;&gt;"",INDEX(CompletedDateValues,ROW(A3805))&gt;0),INDEX(CompletedDateValues,ROW(A3805)),"")</f>
        <v/>
      </c>
      <c r="B3805" s="32" t="str">
        <f>IF(AND(TRIM(INDEX(StartDateValues,ROW(A3805)))&lt;&gt;"",INDEX(StartDateValues,ROW(A3805))&gt;0),INDEX(StartDateValues,ROW(A3805)),"")</f>
        <v/>
      </c>
      <c r="C3805" s="22" t="str">
        <f t="shared" si="296"/>
        <v/>
      </c>
      <c r="D3805" s="3" t="str">
        <f t="shared" si="297"/>
        <v/>
      </c>
      <c r="E3805" s="3" t="str">
        <f t="shared" si="298"/>
        <v/>
      </c>
      <c r="F3805" s="3" t="str">
        <f t="shared" si="299"/>
        <v/>
      </c>
      <c r="G3805" s="3" t="str">
        <f>IF(A3805="","",IF(HOUR(A3805)&lt;StartHour,StartHour,IF(HOUR(A3805)&gt;FinishHour,FinishHour,HOUR(A3805))))</f>
        <v/>
      </c>
      <c r="H3805" s="3" t="str">
        <f t="shared" si="300"/>
        <v/>
      </c>
      <c r="I3805" s="33" t="e">
        <f>IF(OR(A3805="",B3805=""),NA(),MAX(0,IF(A3805-B3805=0,SameDayCycleTimeSettingValue,(A3805-B3805) *24)))</f>
        <v>#N/A</v>
      </c>
      <c r="J3805" s="33" t="e">
        <f>IF(OR(A3805="",B3805=""),NA(),MAX(0,IF(A3805-B3805=0,SameDayCycleTimeSettingValue,((A3805-B3805) *24)-(INT((A3805-B3805)) * (24-(FinishHour-StartHour))))))</f>
        <v>#N/A</v>
      </c>
      <c r="K3805" s="3" t="e">
        <f ca="1">IF(OR(A3805&lt;&gt;"",B3805=""),NA(),MAX(0,IF(_xlfn.DAYS(NOW(),B3805)=0,SameDayCycleTimeSettingValue,_xlfn.DAYS(NOW(),B3805))))</f>
        <v>#N/A</v>
      </c>
    </row>
    <row r="3806" spans="1:11" x14ac:dyDescent="0.25">
      <c r="A3806" s="32" t="str">
        <f>IF(AND(TRIM(INDEX(CompletedDateValues,ROW(A3806)))&lt;&gt;"",INDEX(CompletedDateValues,ROW(A3806))&gt;0),INDEX(CompletedDateValues,ROW(A3806)),"")</f>
        <v/>
      </c>
      <c r="B3806" s="32" t="str">
        <f>IF(AND(TRIM(INDEX(StartDateValues,ROW(A3806)))&lt;&gt;"",INDEX(StartDateValues,ROW(A3806))&gt;0),INDEX(StartDateValues,ROW(A3806)),"")</f>
        <v/>
      </c>
      <c r="C3806" s="22" t="str">
        <f t="shared" si="296"/>
        <v/>
      </c>
      <c r="D3806" s="3" t="str">
        <f t="shared" si="297"/>
        <v/>
      </c>
      <c r="E3806" s="3" t="str">
        <f t="shared" si="298"/>
        <v/>
      </c>
      <c r="F3806" s="3" t="str">
        <f t="shared" si="299"/>
        <v/>
      </c>
      <c r="G3806" s="3" t="str">
        <f>IF(A3806="","",IF(HOUR(A3806)&lt;StartHour,StartHour,IF(HOUR(A3806)&gt;FinishHour,FinishHour,HOUR(A3806))))</f>
        <v/>
      </c>
      <c r="H3806" s="3" t="str">
        <f t="shared" si="300"/>
        <v/>
      </c>
      <c r="I3806" s="33" t="e">
        <f>IF(OR(A3806="",B3806=""),NA(),MAX(0,IF(A3806-B3806=0,SameDayCycleTimeSettingValue,(A3806-B3806) *24)))</f>
        <v>#N/A</v>
      </c>
      <c r="J3806" s="33" t="e">
        <f>IF(OR(A3806="",B3806=""),NA(),MAX(0,IF(A3806-B3806=0,SameDayCycleTimeSettingValue,((A3806-B3806) *24)-(INT((A3806-B3806)) * (24-(FinishHour-StartHour))))))</f>
        <v>#N/A</v>
      </c>
      <c r="K3806" s="3" t="e">
        <f ca="1">IF(OR(A3806&lt;&gt;"",B3806=""),NA(),MAX(0,IF(_xlfn.DAYS(NOW(),B3806)=0,SameDayCycleTimeSettingValue,_xlfn.DAYS(NOW(),B3806))))</f>
        <v>#N/A</v>
      </c>
    </row>
    <row r="3807" spans="1:11" x14ac:dyDescent="0.25">
      <c r="A3807" s="32" t="str">
        <f>IF(AND(TRIM(INDEX(CompletedDateValues,ROW(A3807)))&lt;&gt;"",INDEX(CompletedDateValues,ROW(A3807))&gt;0),INDEX(CompletedDateValues,ROW(A3807)),"")</f>
        <v/>
      </c>
      <c r="B3807" s="32" t="str">
        <f>IF(AND(TRIM(INDEX(StartDateValues,ROW(A3807)))&lt;&gt;"",INDEX(StartDateValues,ROW(A3807))&gt;0),INDEX(StartDateValues,ROW(A3807)),"")</f>
        <v/>
      </c>
      <c r="C3807" s="22" t="str">
        <f t="shared" si="296"/>
        <v/>
      </c>
      <c r="D3807" s="3" t="str">
        <f t="shared" si="297"/>
        <v/>
      </c>
      <c r="E3807" s="3" t="str">
        <f t="shared" si="298"/>
        <v/>
      </c>
      <c r="F3807" s="3" t="str">
        <f t="shared" si="299"/>
        <v/>
      </c>
      <c r="G3807" s="3" t="str">
        <f>IF(A3807="","",IF(HOUR(A3807)&lt;StartHour,StartHour,IF(HOUR(A3807)&gt;FinishHour,FinishHour,HOUR(A3807))))</f>
        <v/>
      </c>
      <c r="H3807" s="3" t="str">
        <f t="shared" si="300"/>
        <v/>
      </c>
      <c r="I3807" s="33" t="e">
        <f>IF(OR(A3807="",B3807=""),NA(),MAX(0,IF(A3807-B3807=0,SameDayCycleTimeSettingValue,(A3807-B3807) *24)))</f>
        <v>#N/A</v>
      </c>
      <c r="J3807" s="33" t="e">
        <f>IF(OR(A3807="",B3807=""),NA(),MAX(0,IF(A3807-B3807=0,SameDayCycleTimeSettingValue,((A3807-B3807) *24)-(INT((A3807-B3807)) * (24-(FinishHour-StartHour))))))</f>
        <v>#N/A</v>
      </c>
      <c r="K3807" s="3" t="e">
        <f ca="1">IF(OR(A3807&lt;&gt;"",B3807=""),NA(),MAX(0,IF(_xlfn.DAYS(NOW(),B3807)=0,SameDayCycleTimeSettingValue,_xlfn.DAYS(NOW(),B3807))))</f>
        <v>#N/A</v>
      </c>
    </row>
    <row r="3808" spans="1:11" x14ac:dyDescent="0.25">
      <c r="A3808" s="32" t="str">
        <f>IF(AND(TRIM(INDEX(CompletedDateValues,ROW(A3808)))&lt;&gt;"",INDEX(CompletedDateValues,ROW(A3808))&gt;0),INDEX(CompletedDateValues,ROW(A3808)),"")</f>
        <v/>
      </c>
      <c r="B3808" s="32" t="str">
        <f>IF(AND(TRIM(INDEX(StartDateValues,ROW(A3808)))&lt;&gt;"",INDEX(StartDateValues,ROW(A3808))&gt;0),INDEX(StartDateValues,ROW(A3808)),"")</f>
        <v/>
      </c>
      <c r="C3808" s="22" t="str">
        <f t="shared" si="296"/>
        <v/>
      </c>
      <c r="D3808" s="3" t="str">
        <f t="shared" si="297"/>
        <v/>
      </c>
      <c r="E3808" s="3" t="str">
        <f t="shared" si="298"/>
        <v/>
      </c>
      <c r="F3808" s="3" t="str">
        <f t="shared" si="299"/>
        <v/>
      </c>
      <c r="G3808" s="3" t="str">
        <f>IF(A3808="","",IF(HOUR(A3808)&lt;StartHour,StartHour,IF(HOUR(A3808)&gt;FinishHour,FinishHour,HOUR(A3808))))</f>
        <v/>
      </c>
      <c r="H3808" s="3" t="str">
        <f t="shared" si="300"/>
        <v/>
      </c>
      <c r="I3808" s="33" t="e">
        <f>IF(OR(A3808="",B3808=""),NA(),MAX(0,IF(A3808-B3808=0,SameDayCycleTimeSettingValue,(A3808-B3808) *24)))</f>
        <v>#N/A</v>
      </c>
      <c r="J3808" s="33" t="e">
        <f>IF(OR(A3808="",B3808=""),NA(),MAX(0,IF(A3808-B3808=0,SameDayCycleTimeSettingValue,((A3808-B3808) *24)-(INT((A3808-B3808)) * (24-(FinishHour-StartHour))))))</f>
        <v>#N/A</v>
      </c>
      <c r="K3808" s="3" t="e">
        <f ca="1">IF(OR(A3808&lt;&gt;"",B3808=""),NA(),MAX(0,IF(_xlfn.DAYS(NOW(),B3808)=0,SameDayCycleTimeSettingValue,_xlfn.DAYS(NOW(),B3808))))</f>
        <v>#N/A</v>
      </c>
    </row>
    <row r="3809" spans="1:11" x14ac:dyDescent="0.25">
      <c r="A3809" s="32" t="str">
        <f>IF(AND(TRIM(INDEX(CompletedDateValues,ROW(A3809)))&lt;&gt;"",INDEX(CompletedDateValues,ROW(A3809))&gt;0),INDEX(CompletedDateValues,ROW(A3809)),"")</f>
        <v/>
      </c>
      <c r="B3809" s="32" t="str">
        <f>IF(AND(TRIM(INDEX(StartDateValues,ROW(A3809)))&lt;&gt;"",INDEX(StartDateValues,ROW(A3809))&gt;0),INDEX(StartDateValues,ROW(A3809)),"")</f>
        <v/>
      </c>
      <c r="C3809" s="22" t="str">
        <f t="shared" si="296"/>
        <v/>
      </c>
      <c r="D3809" s="3" t="str">
        <f t="shared" si="297"/>
        <v/>
      </c>
      <c r="E3809" s="3" t="str">
        <f t="shared" si="298"/>
        <v/>
      </c>
      <c r="F3809" s="3" t="str">
        <f t="shared" si="299"/>
        <v/>
      </c>
      <c r="G3809" s="3" t="str">
        <f>IF(A3809="","",IF(HOUR(A3809)&lt;StartHour,StartHour,IF(HOUR(A3809)&gt;FinishHour,FinishHour,HOUR(A3809))))</f>
        <v/>
      </c>
      <c r="H3809" s="3" t="str">
        <f t="shared" si="300"/>
        <v/>
      </c>
      <c r="I3809" s="33" t="e">
        <f>IF(OR(A3809="",B3809=""),NA(),MAX(0,IF(A3809-B3809=0,SameDayCycleTimeSettingValue,(A3809-B3809) *24)))</f>
        <v>#N/A</v>
      </c>
      <c r="J3809" s="33" t="e">
        <f>IF(OR(A3809="",B3809=""),NA(),MAX(0,IF(A3809-B3809=0,SameDayCycleTimeSettingValue,((A3809-B3809) *24)-(INT((A3809-B3809)) * (24-(FinishHour-StartHour))))))</f>
        <v>#N/A</v>
      </c>
      <c r="K3809" s="3" t="e">
        <f ca="1">IF(OR(A3809&lt;&gt;"",B3809=""),NA(),MAX(0,IF(_xlfn.DAYS(NOW(),B3809)=0,SameDayCycleTimeSettingValue,_xlfn.DAYS(NOW(),B3809))))</f>
        <v>#N/A</v>
      </c>
    </row>
    <row r="3810" spans="1:11" x14ac:dyDescent="0.25">
      <c r="A3810" s="32" t="str">
        <f>IF(AND(TRIM(INDEX(CompletedDateValues,ROW(A3810)))&lt;&gt;"",INDEX(CompletedDateValues,ROW(A3810))&gt;0),INDEX(CompletedDateValues,ROW(A3810)),"")</f>
        <v/>
      </c>
      <c r="B3810" s="32" t="str">
        <f>IF(AND(TRIM(INDEX(StartDateValues,ROW(A3810)))&lt;&gt;"",INDEX(StartDateValues,ROW(A3810))&gt;0),INDEX(StartDateValues,ROW(A3810)),"")</f>
        <v/>
      </c>
      <c r="C3810" s="22" t="str">
        <f t="shared" si="296"/>
        <v/>
      </c>
      <c r="D3810" s="3" t="str">
        <f t="shared" si="297"/>
        <v/>
      </c>
      <c r="E3810" s="3" t="str">
        <f t="shared" si="298"/>
        <v/>
      </c>
      <c r="F3810" s="3" t="str">
        <f t="shared" si="299"/>
        <v/>
      </c>
      <c r="G3810" s="3" t="str">
        <f>IF(A3810="","",IF(HOUR(A3810)&lt;StartHour,StartHour,IF(HOUR(A3810)&gt;FinishHour,FinishHour,HOUR(A3810))))</f>
        <v/>
      </c>
      <c r="H3810" s="3" t="str">
        <f t="shared" si="300"/>
        <v/>
      </c>
      <c r="I3810" s="33" t="e">
        <f>IF(OR(A3810="",B3810=""),NA(),MAX(0,IF(A3810-B3810=0,SameDayCycleTimeSettingValue,(A3810-B3810) *24)))</f>
        <v>#N/A</v>
      </c>
      <c r="J3810" s="33" t="e">
        <f>IF(OR(A3810="",B3810=""),NA(),MAX(0,IF(A3810-B3810=0,SameDayCycleTimeSettingValue,((A3810-B3810) *24)-(INT((A3810-B3810)) * (24-(FinishHour-StartHour))))))</f>
        <v>#N/A</v>
      </c>
      <c r="K3810" s="3" t="e">
        <f ca="1">IF(OR(A3810&lt;&gt;"",B3810=""),NA(),MAX(0,IF(_xlfn.DAYS(NOW(),B3810)=0,SameDayCycleTimeSettingValue,_xlfn.DAYS(NOW(),B3810))))</f>
        <v>#N/A</v>
      </c>
    </row>
    <row r="3811" spans="1:11" x14ac:dyDescent="0.25">
      <c r="A3811" s="32" t="str">
        <f>IF(AND(TRIM(INDEX(CompletedDateValues,ROW(A3811)))&lt;&gt;"",INDEX(CompletedDateValues,ROW(A3811))&gt;0),INDEX(CompletedDateValues,ROW(A3811)),"")</f>
        <v/>
      </c>
      <c r="B3811" s="32" t="str">
        <f>IF(AND(TRIM(INDEX(StartDateValues,ROW(A3811)))&lt;&gt;"",INDEX(StartDateValues,ROW(A3811))&gt;0),INDEX(StartDateValues,ROW(A3811)),"")</f>
        <v/>
      </c>
      <c r="C3811" s="22" t="str">
        <f t="shared" si="296"/>
        <v/>
      </c>
      <c r="D3811" s="3" t="str">
        <f t="shared" si="297"/>
        <v/>
      </c>
      <c r="E3811" s="3" t="str">
        <f t="shared" si="298"/>
        <v/>
      </c>
      <c r="F3811" s="3" t="str">
        <f t="shared" si="299"/>
        <v/>
      </c>
      <c r="G3811" s="3" t="str">
        <f>IF(A3811="","",IF(HOUR(A3811)&lt;StartHour,StartHour,IF(HOUR(A3811)&gt;FinishHour,FinishHour,HOUR(A3811))))</f>
        <v/>
      </c>
      <c r="H3811" s="3" t="str">
        <f t="shared" si="300"/>
        <v/>
      </c>
      <c r="I3811" s="33" t="e">
        <f>IF(OR(A3811="",B3811=""),NA(),MAX(0,IF(A3811-B3811=0,SameDayCycleTimeSettingValue,(A3811-B3811) *24)))</f>
        <v>#N/A</v>
      </c>
      <c r="J3811" s="33" t="e">
        <f>IF(OR(A3811="",B3811=""),NA(),MAX(0,IF(A3811-B3811=0,SameDayCycleTimeSettingValue,((A3811-B3811) *24)-(INT((A3811-B3811)) * (24-(FinishHour-StartHour))))))</f>
        <v>#N/A</v>
      </c>
      <c r="K3811" s="3" t="e">
        <f ca="1">IF(OR(A3811&lt;&gt;"",B3811=""),NA(),MAX(0,IF(_xlfn.DAYS(NOW(),B3811)=0,SameDayCycleTimeSettingValue,_xlfn.DAYS(NOW(),B3811))))</f>
        <v>#N/A</v>
      </c>
    </row>
    <row r="3812" spans="1:11" x14ac:dyDescent="0.25">
      <c r="A3812" s="32" t="str">
        <f>IF(AND(TRIM(INDEX(CompletedDateValues,ROW(A3812)))&lt;&gt;"",INDEX(CompletedDateValues,ROW(A3812))&gt;0),INDEX(CompletedDateValues,ROW(A3812)),"")</f>
        <v/>
      </c>
      <c r="B3812" s="32" t="str">
        <f>IF(AND(TRIM(INDEX(StartDateValues,ROW(A3812)))&lt;&gt;"",INDEX(StartDateValues,ROW(A3812))&gt;0),INDEX(StartDateValues,ROW(A3812)),"")</f>
        <v/>
      </c>
      <c r="C3812" s="22" t="str">
        <f t="shared" si="296"/>
        <v/>
      </c>
      <c r="D3812" s="3" t="str">
        <f t="shared" si="297"/>
        <v/>
      </c>
      <c r="E3812" s="3" t="str">
        <f t="shared" si="298"/>
        <v/>
      </c>
      <c r="F3812" s="3" t="str">
        <f t="shared" si="299"/>
        <v/>
      </c>
      <c r="G3812" s="3" t="str">
        <f>IF(A3812="","",IF(HOUR(A3812)&lt;StartHour,StartHour,IF(HOUR(A3812)&gt;FinishHour,FinishHour,HOUR(A3812))))</f>
        <v/>
      </c>
      <c r="H3812" s="3" t="str">
        <f t="shared" si="300"/>
        <v/>
      </c>
      <c r="I3812" s="33" t="e">
        <f>IF(OR(A3812="",B3812=""),NA(),MAX(0,IF(A3812-B3812=0,SameDayCycleTimeSettingValue,(A3812-B3812) *24)))</f>
        <v>#N/A</v>
      </c>
      <c r="J3812" s="33" t="e">
        <f>IF(OR(A3812="",B3812=""),NA(),MAX(0,IF(A3812-B3812=0,SameDayCycleTimeSettingValue,((A3812-B3812) *24)-(INT((A3812-B3812)) * (24-(FinishHour-StartHour))))))</f>
        <v>#N/A</v>
      </c>
      <c r="K3812" s="3" t="e">
        <f ca="1">IF(OR(A3812&lt;&gt;"",B3812=""),NA(),MAX(0,IF(_xlfn.DAYS(NOW(),B3812)=0,SameDayCycleTimeSettingValue,_xlfn.DAYS(NOW(),B3812))))</f>
        <v>#N/A</v>
      </c>
    </row>
    <row r="3813" spans="1:11" x14ac:dyDescent="0.25">
      <c r="A3813" s="32" t="str">
        <f>IF(AND(TRIM(INDEX(CompletedDateValues,ROW(A3813)))&lt;&gt;"",INDEX(CompletedDateValues,ROW(A3813))&gt;0),INDEX(CompletedDateValues,ROW(A3813)),"")</f>
        <v/>
      </c>
      <c r="B3813" s="32" t="str">
        <f>IF(AND(TRIM(INDEX(StartDateValues,ROW(A3813)))&lt;&gt;"",INDEX(StartDateValues,ROW(A3813))&gt;0),INDEX(StartDateValues,ROW(A3813)),"")</f>
        <v/>
      </c>
      <c r="C3813" s="22" t="str">
        <f t="shared" si="296"/>
        <v/>
      </c>
      <c r="D3813" s="3" t="str">
        <f t="shared" si="297"/>
        <v/>
      </c>
      <c r="E3813" s="3" t="str">
        <f t="shared" si="298"/>
        <v/>
      </c>
      <c r="F3813" s="3" t="str">
        <f t="shared" si="299"/>
        <v/>
      </c>
      <c r="G3813" s="3" t="str">
        <f>IF(A3813="","",IF(HOUR(A3813)&lt;StartHour,StartHour,IF(HOUR(A3813)&gt;FinishHour,FinishHour,HOUR(A3813))))</f>
        <v/>
      </c>
      <c r="H3813" s="3" t="str">
        <f t="shared" si="300"/>
        <v/>
      </c>
      <c r="I3813" s="33" t="e">
        <f>IF(OR(A3813="",B3813=""),NA(),MAX(0,IF(A3813-B3813=0,SameDayCycleTimeSettingValue,(A3813-B3813) *24)))</f>
        <v>#N/A</v>
      </c>
      <c r="J3813" s="33" t="e">
        <f>IF(OR(A3813="",B3813=""),NA(),MAX(0,IF(A3813-B3813=0,SameDayCycleTimeSettingValue,((A3813-B3813) *24)-(INT((A3813-B3813)) * (24-(FinishHour-StartHour))))))</f>
        <v>#N/A</v>
      </c>
      <c r="K3813" s="3" t="e">
        <f ca="1">IF(OR(A3813&lt;&gt;"",B3813=""),NA(),MAX(0,IF(_xlfn.DAYS(NOW(),B3813)=0,SameDayCycleTimeSettingValue,_xlfn.DAYS(NOW(),B3813))))</f>
        <v>#N/A</v>
      </c>
    </row>
    <row r="3814" spans="1:11" x14ac:dyDescent="0.25">
      <c r="A3814" s="32" t="str">
        <f>IF(AND(TRIM(INDEX(CompletedDateValues,ROW(A3814)))&lt;&gt;"",INDEX(CompletedDateValues,ROW(A3814))&gt;0),INDEX(CompletedDateValues,ROW(A3814)),"")</f>
        <v/>
      </c>
      <c r="B3814" s="32" t="str">
        <f>IF(AND(TRIM(INDEX(StartDateValues,ROW(A3814)))&lt;&gt;"",INDEX(StartDateValues,ROW(A3814))&gt;0),INDEX(StartDateValues,ROW(A3814)),"")</f>
        <v/>
      </c>
      <c r="C3814" s="22" t="str">
        <f t="shared" si="296"/>
        <v/>
      </c>
      <c r="D3814" s="3" t="str">
        <f t="shared" si="297"/>
        <v/>
      </c>
      <c r="E3814" s="3" t="str">
        <f t="shared" si="298"/>
        <v/>
      </c>
      <c r="F3814" s="3" t="str">
        <f t="shared" si="299"/>
        <v/>
      </c>
      <c r="G3814" s="3" t="str">
        <f>IF(A3814="","",IF(HOUR(A3814)&lt;StartHour,StartHour,IF(HOUR(A3814)&gt;FinishHour,FinishHour,HOUR(A3814))))</f>
        <v/>
      </c>
      <c r="H3814" s="3" t="str">
        <f t="shared" si="300"/>
        <v/>
      </c>
      <c r="I3814" s="33" t="e">
        <f>IF(OR(A3814="",B3814=""),NA(),MAX(0,IF(A3814-B3814=0,SameDayCycleTimeSettingValue,(A3814-B3814) *24)))</f>
        <v>#N/A</v>
      </c>
      <c r="J3814" s="33" t="e">
        <f>IF(OR(A3814="",B3814=""),NA(),MAX(0,IF(A3814-B3814=0,SameDayCycleTimeSettingValue,((A3814-B3814) *24)-(INT((A3814-B3814)) * (24-(FinishHour-StartHour))))))</f>
        <v>#N/A</v>
      </c>
      <c r="K3814" s="3" t="e">
        <f ca="1">IF(OR(A3814&lt;&gt;"",B3814=""),NA(),MAX(0,IF(_xlfn.DAYS(NOW(),B3814)=0,SameDayCycleTimeSettingValue,_xlfn.DAYS(NOW(),B3814))))</f>
        <v>#N/A</v>
      </c>
    </row>
    <row r="3815" spans="1:11" x14ac:dyDescent="0.25">
      <c r="A3815" s="32" t="str">
        <f>IF(AND(TRIM(INDEX(CompletedDateValues,ROW(A3815)))&lt;&gt;"",INDEX(CompletedDateValues,ROW(A3815))&gt;0),INDEX(CompletedDateValues,ROW(A3815)),"")</f>
        <v/>
      </c>
      <c r="B3815" s="32" t="str">
        <f>IF(AND(TRIM(INDEX(StartDateValues,ROW(A3815)))&lt;&gt;"",INDEX(StartDateValues,ROW(A3815))&gt;0),INDEX(StartDateValues,ROW(A3815)),"")</f>
        <v/>
      </c>
      <c r="C3815" s="22" t="str">
        <f t="shared" si="296"/>
        <v/>
      </c>
      <c r="D3815" s="3" t="str">
        <f t="shared" si="297"/>
        <v/>
      </c>
      <c r="E3815" s="3" t="str">
        <f t="shared" si="298"/>
        <v/>
      </c>
      <c r="F3815" s="3" t="str">
        <f t="shared" si="299"/>
        <v/>
      </c>
      <c r="G3815" s="3" t="str">
        <f>IF(A3815="","",IF(HOUR(A3815)&lt;StartHour,StartHour,IF(HOUR(A3815)&gt;FinishHour,FinishHour,HOUR(A3815))))</f>
        <v/>
      </c>
      <c r="H3815" s="3" t="str">
        <f t="shared" si="300"/>
        <v/>
      </c>
      <c r="I3815" s="33" t="e">
        <f>IF(OR(A3815="",B3815=""),NA(),MAX(0,IF(A3815-B3815=0,SameDayCycleTimeSettingValue,(A3815-B3815) *24)))</f>
        <v>#N/A</v>
      </c>
      <c r="J3815" s="33" t="e">
        <f>IF(OR(A3815="",B3815=""),NA(),MAX(0,IF(A3815-B3815=0,SameDayCycleTimeSettingValue,((A3815-B3815) *24)-(INT((A3815-B3815)) * (24-(FinishHour-StartHour))))))</f>
        <v>#N/A</v>
      </c>
      <c r="K3815" s="3" t="e">
        <f ca="1">IF(OR(A3815&lt;&gt;"",B3815=""),NA(),MAX(0,IF(_xlfn.DAYS(NOW(),B3815)=0,SameDayCycleTimeSettingValue,_xlfn.DAYS(NOW(),B3815))))</f>
        <v>#N/A</v>
      </c>
    </row>
    <row r="3816" spans="1:11" x14ac:dyDescent="0.25">
      <c r="A3816" s="32" t="str">
        <f>IF(AND(TRIM(INDEX(CompletedDateValues,ROW(A3816)))&lt;&gt;"",INDEX(CompletedDateValues,ROW(A3816))&gt;0),INDEX(CompletedDateValues,ROW(A3816)),"")</f>
        <v/>
      </c>
      <c r="B3816" s="32" t="str">
        <f>IF(AND(TRIM(INDEX(StartDateValues,ROW(A3816)))&lt;&gt;"",INDEX(StartDateValues,ROW(A3816))&gt;0),INDEX(StartDateValues,ROW(A3816)),"")</f>
        <v/>
      </c>
      <c r="C3816" s="22" t="str">
        <f t="shared" si="296"/>
        <v/>
      </c>
      <c r="D3816" s="3" t="str">
        <f t="shared" si="297"/>
        <v/>
      </c>
      <c r="E3816" s="3" t="str">
        <f t="shared" si="298"/>
        <v/>
      </c>
      <c r="F3816" s="3" t="str">
        <f t="shared" si="299"/>
        <v/>
      </c>
      <c r="G3816" s="3" t="str">
        <f>IF(A3816="","",IF(HOUR(A3816)&lt;StartHour,StartHour,IF(HOUR(A3816)&gt;FinishHour,FinishHour,HOUR(A3816))))</f>
        <v/>
      </c>
      <c r="H3816" s="3" t="str">
        <f t="shared" si="300"/>
        <v/>
      </c>
      <c r="I3816" s="33" t="e">
        <f>IF(OR(A3816="",B3816=""),NA(),MAX(0,IF(A3816-B3816=0,SameDayCycleTimeSettingValue,(A3816-B3816) *24)))</f>
        <v>#N/A</v>
      </c>
      <c r="J3816" s="33" t="e">
        <f>IF(OR(A3816="",B3816=""),NA(),MAX(0,IF(A3816-B3816=0,SameDayCycleTimeSettingValue,((A3816-B3816) *24)-(INT((A3816-B3816)) * (24-(FinishHour-StartHour))))))</f>
        <v>#N/A</v>
      </c>
      <c r="K3816" s="3" t="e">
        <f ca="1">IF(OR(A3816&lt;&gt;"",B3816=""),NA(),MAX(0,IF(_xlfn.DAYS(NOW(),B3816)=0,SameDayCycleTimeSettingValue,_xlfn.DAYS(NOW(),B3816))))</f>
        <v>#N/A</v>
      </c>
    </row>
    <row r="3817" spans="1:11" x14ac:dyDescent="0.25">
      <c r="A3817" s="32" t="str">
        <f>IF(AND(TRIM(INDEX(CompletedDateValues,ROW(A3817)))&lt;&gt;"",INDEX(CompletedDateValues,ROW(A3817))&gt;0),INDEX(CompletedDateValues,ROW(A3817)),"")</f>
        <v/>
      </c>
      <c r="B3817" s="32" t="str">
        <f>IF(AND(TRIM(INDEX(StartDateValues,ROW(A3817)))&lt;&gt;"",INDEX(StartDateValues,ROW(A3817))&gt;0),INDEX(StartDateValues,ROW(A3817)),"")</f>
        <v/>
      </c>
      <c r="C3817" s="22" t="str">
        <f t="shared" si="296"/>
        <v/>
      </c>
      <c r="D3817" s="3" t="str">
        <f t="shared" si="297"/>
        <v/>
      </c>
      <c r="E3817" s="3" t="str">
        <f t="shared" si="298"/>
        <v/>
      </c>
      <c r="F3817" s="3" t="str">
        <f t="shared" si="299"/>
        <v/>
      </c>
      <c r="G3817" s="3" t="str">
        <f>IF(A3817="","",IF(HOUR(A3817)&lt;StartHour,StartHour,IF(HOUR(A3817)&gt;FinishHour,FinishHour,HOUR(A3817))))</f>
        <v/>
      </c>
      <c r="H3817" s="3" t="str">
        <f t="shared" si="300"/>
        <v/>
      </c>
      <c r="I3817" s="33" t="e">
        <f>IF(OR(A3817="",B3817=""),NA(),MAX(0,IF(A3817-B3817=0,SameDayCycleTimeSettingValue,(A3817-B3817) *24)))</f>
        <v>#N/A</v>
      </c>
      <c r="J3817" s="33" t="e">
        <f>IF(OR(A3817="",B3817=""),NA(),MAX(0,IF(A3817-B3817=0,SameDayCycleTimeSettingValue,((A3817-B3817) *24)-(INT((A3817-B3817)) * (24-(FinishHour-StartHour))))))</f>
        <v>#N/A</v>
      </c>
      <c r="K3817" s="3" t="e">
        <f ca="1">IF(OR(A3817&lt;&gt;"",B3817=""),NA(),MAX(0,IF(_xlfn.DAYS(NOW(),B3817)=0,SameDayCycleTimeSettingValue,_xlfn.DAYS(NOW(),B3817))))</f>
        <v>#N/A</v>
      </c>
    </row>
    <row r="3818" spans="1:11" x14ac:dyDescent="0.25">
      <c r="A3818" s="32" t="str">
        <f>IF(AND(TRIM(INDEX(CompletedDateValues,ROW(A3818)))&lt;&gt;"",INDEX(CompletedDateValues,ROW(A3818))&gt;0),INDEX(CompletedDateValues,ROW(A3818)),"")</f>
        <v/>
      </c>
      <c r="B3818" s="32" t="str">
        <f>IF(AND(TRIM(INDEX(StartDateValues,ROW(A3818)))&lt;&gt;"",INDEX(StartDateValues,ROW(A3818))&gt;0),INDEX(StartDateValues,ROW(A3818)),"")</f>
        <v/>
      </c>
      <c r="C3818" s="22" t="str">
        <f t="shared" si="296"/>
        <v/>
      </c>
      <c r="D3818" s="3" t="str">
        <f t="shared" si="297"/>
        <v/>
      </c>
      <c r="E3818" s="3" t="str">
        <f t="shared" si="298"/>
        <v/>
      </c>
      <c r="F3818" s="3" t="str">
        <f t="shared" si="299"/>
        <v/>
      </c>
      <c r="G3818" s="3" t="str">
        <f>IF(A3818="","",IF(HOUR(A3818)&lt;StartHour,StartHour,IF(HOUR(A3818)&gt;FinishHour,FinishHour,HOUR(A3818))))</f>
        <v/>
      </c>
      <c r="H3818" s="3" t="str">
        <f t="shared" si="300"/>
        <v/>
      </c>
      <c r="I3818" s="33" t="e">
        <f>IF(OR(A3818="",B3818=""),NA(),MAX(0,IF(A3818-B3818=0,SameDayCycleTimeSettingValue,(A3818-B3818) *24)))</f>
        <v>#N/A</v>
      </c>
      <c r="J3818" s="33" t="e">
        <f>IF(OR(A3818="",B3818=""),NA(),MAX(0,IF(A3818-B3818=0,SameDayCycleTimeSettingValue,((A3818-B3818) *24)-(INT((A3818-B3818)) * (24-(FinishHour-StartHour))))))</f>
        <v>#N/A</v>
      </c>
      <c r="K3818" s="3" t="e">
        <f ca="1">IF(OR(A3818&lt;&gt;"",B3818=""),NA(),MAX(0,IF(_xlfn.DAYS(NOW(),B3818)=0,SameDayCycleTimeSettingValue,_xlfn.DAYS(NOW(),B3818))))</f>
        <v>#N/A</v>
      </c>
    </row>
    <row r="3819" spans="1:11" x14ac:dyDescent="0.25">
      <c r="A3819" s="32" t="str">
        <f>IF(AND(TRIM(INDEX(CompletedDateValues,ROW(A3819)))&lt;&gt;"",INDEX(CompletedDateValues,ROW(A3819))&gt;0),INDEX(CompletedDateValues,ROW(A3819)),"")</f>
        <v/>
      </c>
      <c r="B3819" s="32" t="str">
        <f>IF(AND(TRIM(INDEX(StartDateValues,ROW(A3819)))&lt;&gt;"",INDEX(StartDateValues,ROW(A3819))&gt;0),INDEX(StartDateValues,ROW(A3819)),"")</f>
        <v/>
      </c>
      <c r="C3819" s="22" t="str">
        <f t="shared" si="296"/>
        <v/>
      </c>
      <c r="D3819" s="3" t="str">
        <f t="shared" si="297"/>
        <v/>
      </c>
      <c r="E3819" s="3" t="str">
        <f t="shared" si="298"/>
        <v/>
      </c>
      <c r="F3819" s="3" t="str">
        <f t="shared" si="299"/>
        <v/>
      </c>
      <c r="G3819" s="3" t="str">
        <f>IF(A3819="","",IF(HOUR(A3819)&lt;StartHour,StartHour,IF(HOUR(A3819)&gt;FinishHour,FinishHour,HOUR(A3819))))</f>
        <v/>
      </c>
      <c r="H3819" s="3" t="str">
        <f t="shared" si="300"/>
        <v/>
      </c>
      <c r="I3819" s="33" t="e">
        <f>IF(OR(A3819="",B3819=""),NA(),MAX(0,IF(A3819-B3819=0,SameDayCycleTimeSettingValue,(A3819-B3819) *24)))</f>
        <v>#N/A</v>
      </c>
      <c r="J3819" s="33" t="e">
        <f>IF(OR(A3819="",B3819=""),NA(),MAX(0,IF(A3819-B3819=0,SameDayCycleTimeSettingValue,((A3819-B3819) *24)-(INT((A3819-B3819)) * (24-(FinishHour-StartHour))))))</f>
        <v>#N/A</v>
      </c>
      <c r="K3819" s="3" t="e">
        <f ca="1">IF(OR(A3819&lt;&gt;"",B3819=""),NA(),MAX(0,IF(_xlfn.DAYS(NOW(),B3819)=0,SameDayCycleTimeSettingValue,_xlfn.DAYS(NOW(),B3819))))</f>
        <v>#N/A</v>
      </c>
    </row>
    <row r="3820" spans="1:11" x14ac:dyDescent="0.25">
      <c r="A3820" s="32" t="str">
        <f>IF(AND(TRIM(INDEX(CompletedDateValues,ROW(A3820)))&lt;&gt;"",INDEX(CompletedDateValues,ROW(A3820))&gt;0),INDEX(CompletedDateValues,ROW(A3820)),"")</f>
        <v/>
      </c>
      <c r="B3820" s="32" t="str">
        <f>IF(AND(TRIM(INDEX(StartDateValues,ROW(A3820)))&lt;&gt;"",INDEX(StartDateValues,ROW(A3820))&gt;0),INDEX(StartDateValues,ROW(A3820)),"")</f>
        <v/>
      </c>
      <c r="C3820" s="22" t="str">
        <f t="shared" si="296"/>
        <v/>
      </c>
      <c r="D3820" s="3" t="str">
        <f t="shared" si="297"/>
        <v/>
      </c>
      <c r="E3820" s="3" t="str">
        <f t="shared" si="298"/>
        <v/>
      </c>
      <c r="F3820" s="3" t="str">
        <f t="shared" si="299"/>
        <v/>
      </c>
      <c r="G3820" s="3" t="str">
        <f>IF(A3820="","",IF(HOUR(A3820)&lt;StartHour,StartHour,IF(HOUR(A3820)&gt;FinishHour,FinishHour,HOUR(A3820))))</f>
        <v/>
      </c>
      <c r="H3820" s="3" t="str">
        <f t="shared" si="300"/>
        <v/>
      </c>
      <c r="I3820" s="33" t="e">
        <f>IF(OR(A3820="",B3820=""),NA(),MAX(0,IF(A3820-B3820=0,SameDayCycleTimeSettingValue,(A3820-B3820) *24)))</f>
        <v>#N/A</v>
      </c>
      <c r="J3820" s="33" t="e">
        <f>IF(OR(A3820="",B3820=""),NA(),MAX(0,IF(A3820-B3820=0,SameDayCycleTimeSettingValue,((A3820-B3820) *24)-(INT((A3820-B3820)) * (24-(FinishHour-StartHour))))))</f>
        <v>#N/A</v>
      </c>
      <c r="K3820" s="3" t="e">
        <f ca="1">IF(OR(A3820&lt;&gt;"",B3820=""),NA(),MAX(0,IF(_xlfn.DAYS(NOW(),B3820)=0,SameDayCycleTimeSettingValue,_xlfn.DAYS(NOW(),B3820))))</f>
        <v>#N/A</v>
      </c>
    </row>
    <row r="3821" spans="1:11" x14ac:dyDescent="0.25">
      <c r="A3821" s="32" t="str">
        <f>IF(AND(TRIM(INDEX(CompletedDateValues,ROW(A3821)))&lt;&gt;"",INDEX(CompletedDateValues,ROW(A3821))&gt;0),INDEX(CompletedDateValues,ROW(A3821)),"")</f>
        <v/>
      </c>
      <c r="B3821" s="32" t="str">
        <f>IF(AND(TRIM(INDEX(StartDateValues,ROW(A3821)))&lt;&gt;"",INDEX(StartDateValues,ROW(A3821))&gt;0),INDEX(StartDateValues,ROW(A3821)),"")</f>
        <v/>
      </c>
      <c r="C3821" s="22" t="str">
        <f t="shared" si="296"/>
        <v/>
      </c>
      <c r="D3821" s="3" t="str">
        <f t="shared" si="297"/>
        <v/>
      </c>
      <c r="E3821" s="3" t="str">
        <f t="shared" si="298"/>
        <v/>
      </c>
      <c r="F3821" s="3" t="str">
        <f t="shared" si="299"/>
        <v/>
      </c>
      <c r="G3821" s="3" t="str">
        <f>IF(A3821="","",IF(HOUR(A3821)&lt;StartHour,StartHour,IF(HOUR(A3821)&gt;FinishHour,FinishHour,HOUR(A3821))))</f>
        <v/>
      </c>
      <c r="H3821" s="3" t="str">
        <f t="shared" si="300"/>
        <v/>
      </c>
      <c r="I3821" s="33" t="e">
        <f>IF(OR(A3821="",B3821=""),NA(),MAX(0,IF(A3821-B3821=0,SameDayCycleTimeSettingValue,(A3821-B3821) *24)))</f>
        <v>#N/A</v>
      </c>
      <c r="J3821" s="33" t="e">
        <f>IF(OR(A3821="",B3821=""),NA(),MAX(0,IF(A3821-B3821=0,SameDayCycleTimeSettingValue,((A3821-B3821) *24)-(INT((A3821-B3821)) * (24-(FinishHour-StartHour))))))</f>
        <v>#N/A</v>
      </c>
      <c r="K3821" s="3" t="e">
        <f ca="1">IF(OR(A3821&lt;&gt;"",B3821=""),NA(),MAX(0,IF(_xlfn.DAYS(NOW(),B3821)=0,SameDayCycleTimeSettingValue,_xlfn.DAYS(NOW(),B3821))))</f>
        <v>#N/A</v>
      </c>
    </row>
    <row r="3822" spans="1:11" x14ac:dyDescent="0.25">
      <c r="A3822" s="32" t="str">
        <f>IF(AND(TRIM(INDEX(CompletedDateValues,ROW(A3822)))&lt;&gt;"",INDEX(CompletedDateValues,ROW(A3822))&gt;0),INDEX(CompletedDateValues,ROW(A3822)),"")</f>
        <v/>
      </c>
      <c r="B3822" s="32" t="str">
        <f>IF(AND(TRIM(INDEX(StartDateValues,ROW(A3822)))&lt;&gt;"",INDEX(StartDateValues,ROW(A3822))&gt;0),INDEX(StartDateValues,ROW(A3822)),"")</f>
        <v/>
      </c>
      <c r="C3822" s="22" t="str">
        <f t="shared" si="296"/>
        <v/>
      </c>
      <c r="D3822" s="3" t="str">
        <f t="shared" si="297"/>
        <v/>
      </c>
      <c r="E3822" s="3" t="str">
        <f t="shared" si="298"/>
        <v/>
      </c>
      <c r="F3822" s="3" t="str">
        <f t="shared" si="299"/>
        <v/>
      </c>
      <c r="G3822" s="3" t="str">
        <f>IF(A3822="","",IF(HOUR(A3822)&lt;StartHour,StartHour,IF(HOUR(A3822)&gt;FinishHour,FinishHour,HOUR(A3822))))</f>
        <v/>
      </c>
      <c r="H3822" s="3" t="str">
        <f t="shared" si="300"/>
        <v/>
      </c>
      <c r="I3822" s="33" t="e">
        <f>IF(OR(A3822="",B3822=""),NA(),MAX(0,IF(A3822-B3822=0,SameDayCycleTimeSettingValue,(A3822-B3822) *24)))</f>
        <v>#N/A</v>
      </c>
      <c r="J3822" s="33" t="e">
        <f>IF(OR(A3822="",B3822=""),NA(),MAX(0,IF(A3822-B3822=0,SameDayCycleTimeSettingValue,((A3822-B3822) *24)-(INT((A3822-B3822)) * (24-(FinishHour-StartHour))))))</f>
        <v>#N/A</v>
      </c>
      <c r="K3822" s="3" t="e">
        <f ca="1">IF(OR(A3822&lt;&gt;"",B3822=""),NA(),MAX(0,IF(_xlfn.DAYS(NOW(),B3822)=0,SameDayCycleTimeSettingValue,_xlfn.DAYS(NOW(),B3822))))</f>
        <v>#N/A</v>
      </c>
    </row>
    <row r="3823" spans="1:11" x14ac:dyDescent="0.25">
      <c r="A3823" s="32" t="str">
        <f>IF(AND(TRIM(INDEX(CompletedDateValues,ROW(A3823)))&lt;&gt;"",INDEX(CompletedDateValues,ROW(A3823))&gt;0),INDEX(CompletedDateValues,ROW(A3823)),"")</f>
        <v/>
      </c>
      <c r="B3823" s="32" t="str">
        <f>IF(AND(TRIM(INDEX(StartDateValues,ROW(A3823)))&lt;&gt;"",INDEX(StartDateValues,ROW(A3823))&gt;0),INDEX(StartDateValues,ROW(A3823)),"")</f>
        <v/>
      </c>
      <c r="C3823" s="22" t="str">
        <f t="shared" si="296"/>
        <v/>
      </c>
      <c r="D3823" s="3" t="str">
        <f t="shared" si="297"/>
        <v/>
      </c>
      <c r="E3823" s="3" t="str">
        <f t="shared" si="298"/>
        <v/>
      </c>
      <c r="F3823" s="3" t="str">
        <f t="shared" si="299"/>
        <v/>
      </c>
      <c r="G3823" s="3" t="str">
        <f>IF(A3823="","",IF(HOUR(A3823)&lt;StartHour,StartHour,IF(HOUR(A3823)&gt;FinishHour,FinishHour,HOUR(A3823))))</f>
        <v/>
      </c>
      <c r="H3823" s="3" t="str">
        <f t="shared" si="300"/>
        <v/>
      </c>
      <c r="I3823" s="33" t="e">
        <f>IF(OR(A3823="",B3823=""),NA(),MAX(0,IF(A3823-B3823=0,SameDayCycleTimeSettingValue,(A3823-B3823) *24)))</f>
        <v>#N/A</v>
      </c>
      <c r="J3823" s="33" t="e">
        <f>IF(OR(A3823="",B3823=""),NA(),MAX(0,IF(A3823-B3823=0,SameDayCycleTimeSettingValue,((A3823-B3823) *24)-(INT((A3823-B3823)) * (24-(FinishHour-StartHour))))))</f>
        <v>#N/A</v>
      </c>
      <c r="K3823" s="3" t="e">
        <f ca="1">IF(OR(A3823&lt;&gt;"",B3823=""),NA(),MAX(0,IF(_xlfn.DAYS(NOW(),B3823)=0,SameDayCycleTimeSettingValue,_xlfn.DAYS(NOW(),B3823))))</f>
        <v>#N/A</v>
      </c>
    </row>
    <row r="3824" spans="1:11" x14ac:dyDescent="0.25">
      <c r="A3824" s="32" t="str">
        <f>IF(AND(TRIM(INDEX(CompletedDateValues,ROW(A3824)))&lt;&gt;"",INDEX(CompletedDateValues,ROW(A3824))&gt;0),INDEX(CompletedDateValues,ROW(A3824)),"")</f>
        <v/>
      </c>
      <c r="B3824" s="32" t="str">
        <f>IF(AND(TRIM(INDEX(StartDateValues,ROW(A3824)))&lt;&gt;"",INDEX(StartDateValues,ROW(A3824))&gt;0),INDEX(StartDateValues,ROW(A3824)),"")</f>
        <v/>
      </c>
      <c r="C3824" s="22" t="str">
        <f t="shared" si="296"/>
        <v/>
      </c>
      <c r="D3824" s="3" t="str">
        <f t="shared" si="297"/>
        <v/>
      </c>
      <c r="E3824" s="3" t="str">
        <f t="shared" si="298"/>
        <v/>
      </c>
      <c r="F3824" s="3" t="str">
        <f t="shared" si="299"/>
        <v/>
      </c>
      <c r="G3824" s="3" t="str">
        <f>IF(A3824="","",IF(HOUR(A3824)&lt;StartHour,StartHour,IF(HOUR(A3824)&gt;FinishHour,FinishHour,HOUR(A3824))))</f>
        <v/>
      </c>
      <c r="H3824" s="3" t="str">
        <f t="shared" si="300"/>
        <v/>
      </c>
      <c r="I3824" s="33" t="e">
        <f>IF(OR(A3824="",B3824=""),NA(),MAX(0,IF(A3824-B3824=0,SameDayCycleTimeSettingValue,(A3824-B3824) *24)))</f>
        <v>#N/A</v>
      </c>
      <c r="J3824" s="33" t="e">
        <f>IF(OR(A3824="",B3824=""),NA(),MAX(0,IF(A3824-B3824=0,SameDayCycleTimeSettingValue,((A3824-B3824) *24)-(INT((A3824-B3824)) * (24-(FinishHour-StartHour))))))</f>
        <v>#N/A</v>
      </c>
      <c r="K3824" s="3" t="e">
        <f ca="1">IF(OR(A3824&lt;&gt;"",B3824=""),NA(),MAX(0,IF(_xlfn.DAYS(NOW(),B3824)=0,SameDayCycleTimeSettingValue,_xlfn.DAYS(NOW(),B3824))))</f>
        <v>#N/A</v>
      </c>
    </row>
    <row r="3825" spans="1:11" x14ac:dyDescent="0.25">
      <c r="A3825" s="32" t="str">
        <f>IF(AND(TRIM(INDEX(CompletedDateValues,ROW(A3825)))&lt;&gt;"",INDEX(CompletedDateValues,ROW(A3825))&gt;0),INDEX(CompletedDateValues,ROW(A3825)),"")</f>
        <v/>
      </c>
      <c r="B3825" s="32" t="str">
        <f>IF(AND(TRIM(INDEX(StartDateValues,ROW(A3825)))&lt;&gt;"",INDEX(StartDateValues,ROW(A3825))&gt;0),INDEX(StartDateValues,ROW(A3825)),"")</f>
        <v/>
      </c>
      <c r="C3825" s="22" t="str">
        <f t="shared" si="296"/>
        <v/>
      </c>
      <c r="D3825" s="3" t="str">
        <f t="shared" si="297"/>
        <v/>
      </c>
      <c r="E3825" s="3" t="str">
        <f t="shared" si="298"/>
        <v/>
      </c>
      <c r="F3825" s="3" t="str">
        <f t="shared" si="299"/>
        <v/>
      </c>
      <c r="G3825" s="3" t="str">
        <f>IF(A3825="","",IF(HOUR(A3825)&lt;StartHour,StartHour,IF(HOUR(A3825)&gt;FinishHour,FinishHour,HOUR(A3825))))</f>
        <v/>
      </c>
      <c r="H3825" s="3" t="str">
        <f t="shared" si="300"/>
        <v/>
      </c>
      <c r="I3825" s="33" t="e">
        <f>IF(OR(A3825="",B3825=""),NA(),MAX(0,IF(A3825-B3825=0,SameDayCycleTimeSettingValue,(A3825-B3825) *24)))</f>
        <v>#N/A</v>
      </c>
      <c r="J3825" s="33" t="e">
        <f>IF(OR(A3825="",B3825=""),NA(),MAX(0,IF(A3825-B3825=0,SameDayCycleTimeSettingValue,((A3825-B3825) *24)-(INT((A3825-B3825)) * (24-(FinishHour-StartHour))))))</f>
        <v>#N/A</v>
      </c>
      <c r="K3825" s="3" t="e">
        <f ca="1">IF(OR(A3825&lt;&gt;"",B3825=""),NA(),MAX(0,IF(_xlfn.DAYS(NOW(),B3825)=0,SameDayCycleTimeSettingValue,_xlfn.DAYS(NOW(),B3825))))</f>
        <v>#N/A</v>
      </c>
    </row>
    <row r="3826" spans="1:11" x14ac:dyDescent="0.25">
      <c r="A3826" s="32" t="str">
        <f>IF(AND(TRIM(INDEX(CompletedDateValues,ROW(A3826)))&lt;&gt;"",INDEX(CompletedDateValues,ROW(A3826))&gt;0),INDEX(CompletedDateValues,ROW(A3826)),"")</f>
        <v/>
      </c>
      <c r="B3826" s="32" t="str">
        <f>IF(AND(TRIM(INDEX(StartDateValues,ROW(A3826)))&lt;&gt;"",INDEX(StartDateValues,ROW(A3826))&gt;0),INDEX(StartDateValues,ROW(A3826)),"")</f>
        <v/>
      </c>
      <c r="C3826" s="22" t="str">
        <f t="shared" si="296"/>
        <v/>
      </c>
      <c r="D3826" s="3" t="str">
        <f t="shared" si="297"/>
        <v/>
      </c>
      <c r="E3826" s="3" t="str">
        <f t="shared" si="298"/>
        <v/>
      </c>
      <c r="F3826" s="3" t="str">
        <f t="shared" si="299"/>
        <v/>
      </c>
      <c r="G3826" s="3" t="str">
        <f>IF(A3826="","",IF(HOUR(A3826)&lt;StartHour,StartHour,IF(HOUR(A3826)&gt;FinishHour,FinishHour,HOUR(A3826))))</f>
        <v/>
      </c>
      <c r="H3826" s="3" t="str">
        <f t="shared" si="300"/>
        <v/>
      </c>
      <c r="I3826" s="33" t="e">
        <f>IF(OR(A3826="",B3826=""),NA(),MAX(0,IF(A3826-B3826=0,SameDayCycleTimeSettingValue,(A3826-B3826) *24)))</f>
        <v>#N/A</v>
      </c>
      <c r="J3826" s="33" t="e">
        <f>IF(OR(A3826="",B3826=""),NA(),MAX(0,IF(A3826-B3826=0,SameDayCycleTimeSettingValue,((A3826-B3826) *24)-(INT((A3826-B3826)) * (24-(FinishHour-StartHour))))))</f>
        <v>#N/A</v>
      </c>
      <c r="K3826" s="3" t="e">
        <f ca="1">IF(OR(A3826&lt;&gt;"",B3826=""),NA(),MAX(0,IF(_xlfn.DAYS(NOW(),B3826)=0,SameDayCycleTimeSettingValue,_xlfn.DAYS(NOW(),B3826))))</f>
        <v>#N/A</v>
      </c>
    </row>
    <row r="3827" spans="1:11" x14ac:dyDescent="0.25">
      <c r="A3827" s="32" t="str">
        <f>IF(AND(TRIM(INDEX(CompletedDateValues,ROW(A3827)))&lt;&gt;"",INDEX(CompletedDateValues,ROW(A3827))&gt;0),INDEX(CompletedDateValues,ROW(A3827)),"")</f>
        <v/>
      </c>
      <c r="B3827" s="32" t="str">
        <f>IF(AND(TRIM(INDEX(StartDateValues,ROW(A3827)))&lt;&gt;"",INDEX(StartDateValues,ROW(A3827))&gt;0),INDEX(StartDateValues,ROW(A3827)),"")</f>
        <v/>
      </c>
      <c r="C3827" s="22" t="str">
        <f t="shared" si="296"/>
        <v/>
      </c>
      <c r="D3827" s="3" t="str">
        <f t="shared" si="297"/>
        <v/>
      </c>
      <c r="E3827" s="3" t="str">
        <f t="shared" si="298"/>
        <v/>
      </c>
      <c r="F3827" s="3" t="str">
        <f t="shared" si="299"/>
        <v/>
      </c>
      <c r="G3827" s="3" t="str">
        <f>IF(A3827="","",IF(HOUR(A3827)&lt;StartHour,StartHour,IF(HOUR(A3827)&gt;FinishHour,FinishHour,HOUR(A3827))))</f>
        <v/>
      </c>
      <c r="H3827" s="3" t="str">
        <f t="shared" si="300"/>
        <v/>
      </c>
      <c r="I3827" s="33" t="e">
        <f>IF(OR(A3827="",B3827=""),NA(),MAX(0,IF(A3827-B3827=0,SameDayCycleTimeSettingValue,(A3827-B3827) *24)))</f>
        <v>#N/A</v>
      </c>
      <c r="J3827" s="33" t="e">
        <f>IF(OR(A3827="",B3827=""),NA(),MAX(0,IF(A3827-B3827=0,SameDayCycleTimeSettingValue,((A3827-B3827) *24)-(INT((A3827-B3827)) * (24-(FinishHour-StartHour))))))</f>
        <v>#N/A</v>
      </c>
      <c r="K3827" s="3" t="e">
        <f ca="1">IF(OR(A3827&lt;&gt;"",B3827=""),NA(),MAX(0,IF(_xlfn.DAYS(NOW(),B3827)=0,SameDayCycleTimeSettingValue,_xlfn.DAYS(NOW(),B3827))))</f>
        <v>#N/A</v>
      </c>
    </row>
    <row r="3828" spans="1:11" x14ac:dyDescent="0.25">
      <c r="A3828" s="32" t="str">
        <f>IF(AND(TRIM(INDEX(CompletedDateValues,ROW(A3828)))&lt;&gt;"",INDEX(CompletedDateValues,ROW(A3828))&gt;0),INDEX(CompletedDateValues,ROW(A3828)),"")</f>
        <v/>
      </c>
      <c r="B3828" s="32" t="str">
        <f>IF(AND(TRIM(INDEX(StartDateValues,ROW(A3828)))&lt;&gt;"",INDEX(StartDateValues,ROW(A3828))&gt;0),INDEX(StartDateValues,ROW(A3828)),"")</f>
        <v/>
      </c>
      <c r="C3828" s="22" t="str">
        <f t="shared" si="296"/>
        <v/>
      </c>
      <c r="D3828" s="3" t="str">
        <f t="shared" si="297"/>
        <v/>
      </c>
      <c r="E3828" s="3" t="str">
        <f t="shared" si="298"/>
        <v/>
      </c>
      <c r="F3828" s="3" t="str">
        <f t="shared" si="299"/>
        <v/>
      </c>
      <c r="G3828" s="3" t="str">
        <f>IF(A3828="","",IF(HOUR(A3828)&lt;StartHour,StartHour,IF(HOUR(A3828)&gt;FinishHour,FinishHour,HOUR(A3828))))</f>
        <v/>
      </c>
      <c r="H3828" s="3" t="str">
        <f t="shared" si="300"/>
        <v/>
      </c>
      <c r="I3828" s="33" t="e">
        <f>IF(OR(A3828="",B3828=""),NA(),MAX(0,IF(A3828-B3828=0,SameDayCycleTimeSettingValue,(A3828-B3828) *24)))</f>
        <v>#N/A</v>
      </c>
      <c r="J3828" s="33" t="e">
        <f>IF(OR(A3828="",B3828=""),NA(),MAX(0,IF(A3828-B3828=0,SameDayCycleTimeSettingValue,((A3828-B3828) *24)-(INT((A3828-B3828)) * (24-(FinishHour-StartHour))))))</f>
        <v>#N/A</v>
      </c>
      <c r="K3828" s="3" t="e">
        <f ca="1">IF(OR(A3828&lt;&gt;"",B3828=""),NA(),MAX(0,IF(_xlfn.DAYS(NOW(),B3828)=0,SameDayCycleTimeSettingValue,_xlfn.DAYS(NOW(),B3828))))</f>
        <v>#N/A</v>
      </c>
    </row>
    <row r="3829" spans="1:11" x14ac:dyDescent="0.25">
      <c r="A3829" s="32" t="str">
        <f>IF(AND(TRIM(INDEX(CompletedDateValues,ROW(A3829)))&lt;&gt;"",INDEX(CompletedDateValues,ROW(A3829))&gt;0),INDEX(CompletedDateValues,ROW(A3829)),"")</f>
        <v/>
      </c>
      <c r="B3829" s="32" t="str">
        <f>IF(AND(TRIM(INDEX(StartDateValues,ROW(A3829)))&lt;&gt;"",INDEX(StartDateValues,ROW(A3829))&gt;0),INDEX(StartDateValues,ROW(A3829)),"")</f>
        <v/>
      </c>
      <c r="C3829" s="22" t="str">
        <f t="shared" si="296"/>
        <v/>
      </c>
      <c r="D3829" s="3" t="str">
        <f t="shared" si="297"/>
        <v/>
      </c>
      <c r="E3829" s="3" t="str">
        <f t="shared" si="298"/>
        <v/>
      </c>
      <c r="F3829" s="3" t="str">
        <f t="shared" si="299"/>
        <v/>
      </c>
      <c r="G3829" s="3" t="str">
        <f>IF(A3829="","",IF(HOUR(A3829)&lt;StartHour,StartHour,IF(HOUR(A3829)&gt;FinishHour,FinishHour,HOUR(A3829))))</f>
        <v/>
      </c>
      <c r="H3829" s="3" t="str">
        <f t="shared" si="300"/>
        <v/>
      </c>
      <c r="I3829" s="33" t="e">
        <f>IF(OR(A3829="",B3829=""),NA(),MAX(0,IF(A3829-B3829=0,SameDayCycleTimeSettingValue,(A3829-B3829) *24)))</f>
        <v>#N/A</v>
      </c>
      <c r="J3829" s="33" t="e">
        <f>IF(OR(A3829="",B3829=""),NA(),MAX(0,IF(A3829-B3829=0,SameDayCycleTimeSettingValue,((A3829-B3829) *24)-(INT((A3829-B3829)) * (24-(FinishHour-StartHour))))))</f>
        <v>#N/A</v>
      </c>
      <c r="K3829" s="3" t="e">
        <f ca="1">IF(OR(A3829&lt;&gt;"",B3829=""),NA(),MAX(0,IF(_xlfn.DAYS(NOW(),B3829)=0,SameDayCycleTimeSettingValue,_xlfn.DAYS(NOW(),B3829))))</f>
        <v>#N/A</v>
      </c>
    </row>
    <row r="3830" spans="1:11" x14ac:dyDescent="0.25">
      <c r="A3830" s="32" t="str">
        <f>IF(AND(TRIM(INDEX(CompletedDateValues,ROW(A3830)))&lt;&gt;"",INDEX(CompletedDateValues,ROW(A3830))&gt;0),INDEX(CompletedDateValues,ROW(A3830)),"")</f>
        <v/>
      </c>
      <c r="B3830" s="32" t="str">
        <f>IF(AND(TRIM(INDEX(StartDateValues,ROW(A3830)))&lt;&gt;"",INDEX(StartDateValues,ROW(A3830))&gt;0),INDEX(StartDateValues,ROW(A3830)),"")</f>
        <v/>
      </c>
      <c r="C3830" s="22" t="str">
        <f t="shared" si="296"/>
        <v/>
      </c>
      <c r="D3830" s="3" t="str">
        <f t="shared" si="297"/>
        <v/>
      </c>
      <c r="E3830" s="3" t="str">
        <f t="shared" si="298"/>
        <v/>
      </c>
      <c r="F3830" s="3" t="str">
        <f t="shared" si="299"/>
        <v/>
      </c>
      <c r="G3830" s="3" t="str">
        <f>IF(A3830="","",IF(HOUR(A3830)&lt;StartHour,StartHour,IF(HOUR(A3830)&gt;FinishHour,FinishHour,HOUR(A3830))))</f>
        <v/>
      </c>
      <c r="H3830" s="3" t="str">
        <f t="shared" si="300"/>
        <v/>
      </c>
      <c r="I3830" s="33" t="e">
        <f>IF(OR(A3830="",B3830=""),NA(),MAX(0,IF(A3830-B3830=0,SameDayCycleTimeSettingValue,(A3830-B3830) *24)))</f>
        <v>#N/A</v>
      </c>
      <c r="J3830" s="33" t="e">
        <f>IF(OR(A3830="",B3830=""),NA(),MAX(0,IF(A3830-B3830=0,SameDayCycleTimeSettingValue,((A3830-B3830) *24)-(INT((A3830-B3830)) * (24-(FinishHour-StartHour))))))</f>
        <v>#N/A</v>
      </c>
      <c r="K3830" s="3" t="e">
        <f ca="1">IF(OR(A3830&lt;&gt;"",B3830=""),NA(),MAX(0,IF(_xlfn.DAYS(NOW(),B3830)=0,SameDayCycleTimeSettingValue,_xlfn.DAYS(NOW(),B3830))))</f>
        <v>#N/A</v>
      </c>
    </row>
    <row r="3831" spans="1:11" x14ac:dyDescent="0.25">
      <c r="A3831" s="32" t="str">
        <f>IF(AND(TRIM(INDEX(CompletedDateValues,ROW(A3831)))&lt;&gt;"",INDEX(CompletedDateValues,ROW(A3831))&gt;0),INDEX(CompletedDateValues,ROW(A3831)),"")</f>
        <v/>
      </c>
      <c r="B3831" s="32" t="str">
        <f>IF(AND(TRIM(INDEX(StartDateValues,ROW(A3831)))&lt;&gt;"",INDEX(StartDateValues,ROW(A3831))&gt;0),INDEX(StartDateValues,ROW(A3831)),"")</f>
        <v/>
      </c>
      <c r="C3831" s="22" t="str">
        <f t="shared" si="296"/>
        <v/>
      </c>
      <c r="D3831" s="3" t="str">
        <f t="shared" si="297"/>
        <v/>
      </c>
      <c r="E3831" s="3" t="str">
        <f t="shared" si="298"/>
        <v/>
      </c>
      <c r="F3831" s="3" t="str">
        <f t="shared" si="299"/>
        <v/>
      </c>
      <c r="G3831" s="3" t="str">
        <f>IF(A3831="","",IF(HOUR(A3831)&lt;StartHour,StartHour,IF(HOUR(A3831)&gt;FinishHour,FinishHour,HOUR(A3831))))</f>
        <v/>
      </c>
      <c r="H3831" s="3" t="str">
        <f t="shared" si="300"/>
        <v/>
      </c>
      <c r="I3831" s="33" t="e">
        <f>IF(OR(A3831="",B3831=""),NA(),MAX(0,IF(A3831-B3831=0,SameDayCycleTimeSettingValue,(A3831-B3831) *24)))</f>
        <v>#N/A</v>
      </c>
      <c r="J3831" s="33" t="e">
        <f>IF(OR(A3831="",B3831=""),NA(),MAX(0,IF(A3831-B3831=0,SameDayCycleTimeSettingValue,((A3831-B3831) *24)-(INT((A3831-B3831)) * (24-(FinishHour-StartHour))))))</f>
        <v>#N/A</v>
      </c>
      <c r="K3831" s="3" t="e">
        <f ca="1">IF(OR(A3831&lt;&gt;"",B3831=""),NA(),MAX(0,IF(_xlfn.DAYS(NOW(),B3831)=0,SameDayCycleTimeSettingValue,_xlfn.DAYS(NOW(),B3831))))</f>
        <v>#N/A</v>
      </c>
    </row>
    <row r="3832" spans="1:11" x14ac:dyDescent="0.25">
      <c r="A3832" s="32" t="str">
        <f>IF(AND(TRIM(INDEX(CompletedDateValues,ROW(A3832)))&lt;&gt;"",INDEX(CompletedDateValues,ROW(A3832))&gt;0),INDEX(CompletedDateValues,ROW(A3832)),"")</f>
        <v/>
      </c>
      <c r="B3832" s="32" t="str">
        <f>IF(AND(TRIM(INDEX(StartDateValues,ROW(A3832)))&lt;&gt;"",INDEX(StartDateValues,ROW(A3832))&gt;0),INDEX(StartDateValues,ROW(A3832)),"")</f>
        <v/>
      </c>
      <c r="C3832" s="22" t="str">
        <f t="shared" si="296"/>
        <v/>
      </c>
      <c r="D3832" s="3" t="str">
        <f t="shared" si="297"/>
        <v/>
      </c>
      <c r="E3832" s="3" t="str">
        <f t="shared" si="298"/>
        <v/>
      </c>
      <c r="F3832" s="3" t="str">
        <f t="shared" si="299"/>
        <v/>
      </c>
      <c r="G3832" s="3" t="str">
        <f>IF(A3832="","",IF(HOUR(A3832)&lt;StartHour,StartHour,IF(HOUR(A3832)&gt;FinishHour,FinishHour,HOUR(A3832))))</f>
        <v/>
      </c>
      <c r="H3832" s="3" t="str">
        <f t="shared" si="300"/>
        <v/>
      </c>
      <c r="I3832" s="33" t="e">
        <f>IF(OR(A3832="",B3832=""),NA(),MAX(0,IF(A3832-B3832=0,SameDayCycleTimeSettingValue,(A3832-B3832) *24)))</f>
        <v>#N/A</v>
      </c>
      <c r="J3832" s="33" t="e">
        <f>IF(OR(A3832="",B3832=""),NA(),MAX(0,IF(A3832-B3832=0,SameDayCycleTimeSettingValue,((A3832-B3832) *24)-(INT((A3832-B3832)) * (24-(FinishHour-StartHour))))))</f>
        <v>#N/A</v>
      </c>
      <c r="K3832" s="3" t="e">
        <f ca="1">IF(OR(A3832&lt;&gt;"",B3832=""),NA(),MAX(0,IF(_xlfn.DAYS(NOW(),B3832)=0,SameDayCycleTimeSettingValue,_xlfn.DAYS(NOW(),B3832))))</f>
        <v>#N/A</v>
      </c>
    </row>
    <row r="3833" spans="1:11" x14ac:dyDescent="0.25">
      <c r="A3833" s="32" t="str">
        <f>IF(AND(TRIM(INDEX(CompletedDateValues,ROW(A3833)))&lt;&gt;"",INDEX(CompletedDateValues,ROW(A3833))&gt;0),INDEX(CompletedDateValues,ROW(A3833)),"")</f>
        <v/>
      </c>
      <c r="B3833" s="32" t="str">
        <f>IF(AND(TRIM(INDEX(StartDateValues,ROW(A3833)))&lt;&gt;"",INDEX(StartDateValues,ROW(A3833))&gt;0),INDEX(StartDateValues,ROW(A3833)),"")</f>
        <v/>
      </c>
      <c r="C3833" s="22" t="str">
        <f t="shared" si="296"/>
        <v/>
      </c>
      <c r="D3833" s="3" t="str">
        <f t="shared" si="297"/>
        <v/>
      </c>
      <c r="E3833" s="3" t="str">
        <f t="shared" si="298"/>
        <v/>
      </c>
      <c r="F3833" s="3" t="str">
        <f t="shared" si="299"/>
        <v/>
      </c>
      <c r="G3833" s="3" t="str">
        <f>IF(A3833="","",IF(HOUR(A3833)&lt;StartHour,StartHour,IF(HOUR(A3833)&gt;FinishHour,FinishHour,HOUR(A3833))))</f>
        <v/>
      </c>
      <c r="H3833" s="3" t="str">
        <f t="shared" si="300"/>
        <v/>
      </c>
      <c r="I3833" s="33" t="e">
        <f>IF(OR(A3833="",B3833=""),NA(),MAX(0,IF(A3833-B3833=0,SameDayCycleTimeSettingValue,(A3833-B3833) *24)))</f>
        <v>#N/A</v>
      </c>
      <c r="J3833" s="33" t="e">
        <f>IF(OR(A3833="",B3833=""),NA(),MAX(0,IF(A3833-B3833=0,SameDayCycleTimeSettingValue,((A3833-B3833) *24)-(INT((A3833-B3833)) * (24-(FinishHour-StartHour))))))</f>
        <v>#N/A</v>
      </c>
      <c r="K3833" s="3" t="e">
        <f ca="1">IF(OR(A3833&lt;&gt;"",B3833=""),NA(),MAX(0,IF(_xlfn.DAYS(NOW(),B3833)=0,SameDayCycleTimeSettingValue,_xlfn.DAYS(NOW(),B3833))))</f>
        <v>#N/A</v>
      </c>
    </row>
    <row r="3834" spans="1:11" x14ac:dyDescent="0.25">
      <c r="A3834" s="32" t="str">
        <f>IF(AND(TRIM(INDEX(CompletedDateValues,ROW(A3834)))&lt;&gt;"",INDEX(CompletedDateValues,ROW(A3834))&gt;0),INDEX(CompletedDateValues,ROW(A3834)),"")</f>
        <v/>
      </c>
      <c r="B3834" s="32" t="str">
        <f>IF(AND(TRIM(INDEX(StartDateValues,ROW(A3834)))&lt;&gt;"",INDEX(StartDateValues,ROW(A3834))&gt;0),INDEX(StartDateValues,ROW(A3834)),"")</f>
        <v/>
      </c>
      <c r="C3834" s="22" t="str">
        <f t="shared" si="296"/>
        <v/>
      </c>
      <c r="D3834" s="3" t="str">
        <f t="shared" si="297"/>
        <v/>
      </c>
      <c r="E3834" s="3" t="str">
        <f t="shared" si="298"/>
        <v/>
      </c>
      <c r="F3834" s="3" t="str">
        <f t="shared" si="299"/>
        <v/>
      </c>
      <c r="G3834" s="3" t="str">
        <f>IF(A3834="","",IF(HOUR(A3834)&lt;StartHour,StartHour,IF(HOUR(A3834)&gt;FinishHour,FinishHour,HOUR(A3834))))</f>
        <v/>
      </c>
      <c r="H3834" s="3" t="str">
        <f t="shared" si="300"/>
        <v/>
      </c>
      <c r="I3834" s="33" t="e">
        <f>IF(OR(A3834="",B3834=""),NA(),MAX(0,IF(A3834-B3834=0,SameDayCycleTimeSettingValue,(A3834-B3834) *24)))</f>
        <v>#N/A</v>
      </c>
      <c r="J3834" s="33" t="e">
        <f>IF(OR(A3834="",B3834=""),NA(),MAX(0,IF(A3834-B3834=0,SameDayCycleTimeSettingValue,((A3834-B3834) *24)-(INT((A3834-B3834)) * (24-(FinishHour-StartHour))))))</f>
        <v>#N/A</v>
      </c>
      <c r="K3834" s="3" t="e">
        <f ca="1">IF(OR(A3834&lt;&gt;"",B3834=""),NA(),MAX(0,IF(_xlfn.DAYS(NOW(),B3834)=0,SameDayCycleTimeSettingValue,_xlfn.DAYS(NOW(),B3834))))</f>
        <v>#N/A</v>
      </c>
    </row>
    <row r="3835" spans="1:11" x14ac:dyDescent="0.25">
      <c r="A3835" s="32" t="str">
        <f>IF(AND(TRIM(INDEX(CompletedDateValues,ROW(A3835)))&lt;&gt;"",INDEX(CompletedDateValues,ROW(A3835))&gt;0),INDEX(CompletedDateValues,ROW(A3835)),"")</f>
        <v/>
      </c>
      <c r="B3835" s="32" t="str">
        <f>IF(AND(TRIM(INDEX(StartDateValues,ROW(A3835)))&lt;&gt;"",INDEX(StartDateValues,ROW(A3835))&gt;0),INDEX(StartDateValues,ROW(A3835)),"")</f>
        <v/>
      </c>
      <c r="C3835" s="22" t="str">
        <f t="shared" si="296"/>
        <v/>
      </c>
      <c r="D3835" s="3" t="str">
        <f t="shared" si="297"/>
        <v/>
      </c>
      <c r="E3835" s="3" t="str">
        <f t="shared" si="298"/>
        <v/>
      </c>
      <c r="F3835" s="3" t="str">
        <f t="shared" si="299"/>
        <v/>
      </c>
      <c r="G3835" s="3" t="str">
        <f>IF(A3835="","",IF(HOUR(A3835)&lt;StartHour,StartHour,IF(HOUR(A3835)&gt;FinishHour,FinishHour,HOUR(A3835))))</f>
        <v/>
      </c>
      <c r="H3835" s="3" t="str">
        <f t="shared" si="300"/>
        <v/>
      </c>
      <c r="I3835" s="33" t="e">
        <f>IF(OR(A3835="",B3835=""),NA(),MAX(0,IF(A3835-B3835=0,SameDayCycleTimeSettingValue,(A3835-B3835) *24)))</f>
        <v>#N/A</v>
      </c>
      <c r="J3835" s="33" t="e">
        <f>IF(OR(A3835="",B3835=""),NA(),MAX(0,IF(A3835-B3835=0,SameDayCycleTimeSettingValue,((A3835-B3835) *24)-(INT((A3835-B3835)) * (24-(FinishHour-StartHour))))))</f>
        <v>#N/A</v>
      </c>
      <c r="K3835" s="3" t="e">
        <f ca="1">IF(OR(A3835&lt;&gt;"",B3835=""),NA(),MAX(0,IF(_xlfn.DAYS(NOW(),B3835)=0,SameDayCycleTimeSettingValue,_xlfn.DAYS(NOW(),B3835))))</f>
        <v>#N/A</v>
      </c>
    </row>
    <row r="3836" spans="1:11" x14ac:dyDescent="0.25">
      <c r="A3836" s="32" t="str">
        <f>IF(AND(TRIM(INDEX(CompletedDateValues,ROW(A3836)))&lt;&gt;"",INDEX(CompletedDateValues,ROW(A3836))&gt;0),INDEX(CompletedDateValues,ROW(A3836)),"")</f>
        <v/>
      </c>
      <c r="B3836" s="32" t="str">
        <f>IF(AND(TRIM(INDEX(StartDateValues,ROW(A3836)))&lt;&gt;"",INDEX(StartDateValues,ROW(A3836))&gt;0),INDEX(StartDateValues,ROW(A3836)),"")</f>
        <v/>
      </c>
      <c r="C3836" s="22" t="str">
        <f t="shared" si="296"/>
        <v/>
      </c>
      <c r="D3836" s="3" t="str">
        <f t="shared" si="297"/>
        <v/>
      </c>
      <c r="E3836" s="3" t="str">
        <f t="shared" si="298"/>
        <v/>
      </c>
      <c r="F3836" s="3" t="str">
        <f t="shared" si="299"/>
        <v/>
      </c>
      <c r="G3836" s="3" t="str">
        <f>IF(A3836="","",IF(HOUR(A3836)&lt;StartHour,StartHour,IF(HOUR(A3836)&gt;FinishHour,FinishHour,HOUR(A3836))))</f>
        <v/>
      </c>
      <c r="H3836" s="3" t="str">
        <f t="shared" si="300"/>
        <v/>
      </c>
      <c r="I3836" s="33" t="e">
        <f>IF(OR(A3836="",B3836=""),NA(),MAX(0,IF(A3836-B3836=0,SameDayCycleTimeSettingValue,(A3836-B3836) *24)))</f>
        <v>#N/A</v>
      </c>
      <c r="J3836" s="33" t="e">
        <f>IF(OR(A3836="",B3836=""),NA(),MAX(0,IF(A3836-B3836=0,SameDayCycleTimeSettingValue,((A3836-B3836) *24)-(INT((A3836-B3836)) * (24-(FinishHour-StartHour))))))</f>
        <v>#N/A</v>
      </c>
      <c r="K3836" s="3" t="e">
        <f ca="1">IF(OR(A3836&lt;&gt;"",B3836=""),NA(),MAX(0,IF(_xlfn.DAYS(NOW(),B3836)=0,SameDayCycleTimeSettingValue,_xlfn.DAYS(NOW(),B3836))))</f>
        <v>#N/A</v>
      </c>
    </row>
    <row r="3837" spans="1:11" x14ac:dyDescent="0.25">
      <c r="A3837" s="32" t="str">
        <f>IF(AND(TRIM(INDEX(CompletedDateValues,ROW(A3837)))&lt;&gt;"",INDEX(CompletedDateValues,ROW(A3837))&gt;0),INDEX(CompletedDateValues,ROW(A3837)),"")</f>
        <v/>
      </c>
      <c r="B3837" s="32" t="str">
        <f>IF(AND(TRIM(INDEX(StartDateValues,ROW(A3837)))&lt;&gt;"",INDEX(StartDateValues,ROW(A3837))&gt;0),INDEX(StartDateValues,ROW(A3837)),"")</f>
        <v/>
      </c>
      <c r="C3837" s="22" t="str">
        <f t="shared" si="296"/>
        <v/>
      </c>
      <c r="D3837" s="3" t="str">
        <f t="shared" si="297"/>
        <v/>
      </c>
      <c r="E3837" s="3" t="str">
        <f t="shared" si="298"/>
        <v/>
      </c>
      <c r="F3837" s="3" t="str">
        <f t="shared" si="299"/>
        <v/>
      </c>
      <c r="G3837" s="3" t="str">
        <f>IF(A3837="","",IF(HOUR(A3837)&lt;StartHour,StartHour,IF(HOUR(A3837)&gt;FinishHour,FinishHour,HOUR(A3837))))</f>
        <v/>
      </c>
      <c r="H3837" s="3" t="str">
        <f t="shared" si="300"/>
        <v/>
      </c>
      <c r="I3837" s="33" t="e">
        <f>IF(OR(A3837="",B3837=""),NA(),MAX(0,IF(A3837-B3837=0,SameDayCycleTimeSettingValue,(A3837-B3837) *24)))</f>
        <v>#N/A</v>
      </c>
      <c r="J3837" s="33" t="e">
        <f>IF(OR(A3837="",B3837=""),NA(),MAX(0,IF(A3837-B3837=0,SameDayCycleTimeSettingValue,((A3837-B3837) *24)-(INT((A3837-B3837)) * (24-(FinishHour-StartHour))))))</f>
        <v>#N/A</v>
      </c>
      <c r="K3837" s="3" t="e">
        <f ca="1">IF(OR(A3837&lt;&gt;"",B3837=""),NA(),MAX(0,IF(_xlfn.DAYS(NOW(),B3837)=0,SameDayCycleTimeSettingValue,_xlfn.DAYS(NOW(),B3837))))</f>
        <v>#N/A</v>
      </c>
    </row>
    <row r="3838" spans="1:11" x14ac:dyDescent="0.25">
      <c r="A3838" s="32" t="str">
        <f>IF(AND(TRIM(INDEX(CompletedDateValues,ROW(A3838)))&lt;&gt;"",INDEX(CompletedDateValues,ROW(A3838))&gt;0),INDEX(CompletedDateValues,ROW(A3838)),"")</f>
        <v/>
      </c>
      <c r="B3838" s="32" t="str">
        <f>IF(AND(TRIM(INDEX(StartDateValues,ROW(A3838)))&lt;&gt;"",INDEX(StartDateValues,ROW(A3838))&gt;0),INDEX(StartDateValues,ROW(A3838)),"")</f>
        <v/>
      </c>
      <c r="C3838" s="22" t="str">
        <f t="shared" si="296"/>
        <v/>
      </c>
      <c r="D3838" s="3" t="str">
        <f t="shared" si="297"/>
        <v/>
      </c>
      <c r="E3838" s="3" t="str">
        <f t="shared" si="298"/>
        <v/>
      </c>
      <c r="F3838" s="3" t="str">
        <f t="shared" si="299"/>
        <v/>
      </c>
      <c r="G3838" s="3" t="str">
        <f>IF(A3838="","",IF(HOUR(A3838)&lt;StartHour,StartHour,IF(HOUR(A3838)&gt;FinishHour,FinishHour,HOUR(A3838))))</f>
        <v/>
      </c>
      <c r="H3838" s="3" t="str">
        <f t="shared" si="300"/>
        <v/>
      </c>
      <c r="I3838" s="33" t="e">
        <f>IF(OR(A3838="",B3838=""),NA(),MAX(0,IF(A3838-B3838=0,SameDayCycleTimeSettingValue,(A3838-B3838) *24)))</f>
        <v>#N/A</v>
      </c>
      <c r="J3838" s="33" t="e">
        <f>IF(OR(A3838="",B3838=""),NA(),MAX(0,IF(A3838-B3838=0,SameDayCycleTimeSettingValue,((A3838-B3838) *24)-(INT((A3838-B3838)) * (24-(FinishHour-StartHour))))))</f>
        <v>#N/A</v>
      </c>
      <c r="K3838" s="3" t="e">
        <f ca="1">IF(OR(A3838&lt;&gt;"",B3838=""),NA(),MAX(0,IF(_xlfn.DAYS(NOW(),B3838)=0,SameDayCycleTimeSettingValue,_xlfn.DAYS(NOW(),B3838))))</f>
        <v>#N/A</v>
      </c>
    </row>
    <row r="3839" spans="1:11" x14ac:dyDescent="0.25">
      <c r="A3839" s="32" t="str">
        <f>IF(AND(TRIM(INDEX(CompletedDateValues,ROW(A3839)))&lt;&gt;"",INDEX(CompletedDateValues,ROW(A3839))&gt;0),INDEX(CompletedDateValues,ROW(A3839)),"")</f>
        <v/>
      </c>
      <c r="B3839" s="32" t="str">
        <f>IF(AND(TRIM(INDEX(StartDateValues,ROW(A3839)))&lt;&gt;"",INDEX(StartDateValues,ROW(A3839))&gt;0),INDEX(StartDateValues,ROW(A3839)),"")</f>
        <v/>
      </c>
      <c r="C3839" s="22" t="str">
        <f t="shared" si="296"/>
        <v/>
      </c>
      <c r="D3839" s="3" t="str">
        <f t="shared" si="297"/>
        <v/>
      </c>
      <c r="E3839" s="3" t="str">
        <f t="shared" si="298"/>
        <v/>
      </c>
      <c r="F3839" s="3" t="str">
        <f t="shared" si="299"/>
        <v/>
      </c>
      <c r="G3839" s="3" t="str">
        <f>IF(A3839="","",IF(HOUR(A3839)&lt;StartHour,StartHour,IF(HOUR(A3839)&gt;FinishHour,FinishHour,HOUR(A3839))))</f>
        <v/>
      </c>
      <c r="H3839" s="3" t="str">
        <f t="shared" si="300"/>
        <v/>
      </c>
      <c r="I3839" s="33" t="e">
        <f>IF(OR(A3839="",B3839=""),NA(),MAX(0,IF(A3839-B3839=0,SameDayCycleTimeSettingValue,(A3839-B3839) *24)))</f>
        <v>#N/A</v>
      </c>
      <c r="J3839" s="33" t="e">
        <f>IF(OR(A3839="",B3839=""),NA(),MAX(0,IF(A3839-B3839=0,SameDayCycleTimeSettingValue,((A3839-B3839) *24)-(INT((A3839-B3839)) * (24-(FinishHour-StartHour))))))</f>
        <v>#N/A</v>
      </c>
      <c r="K3839" s="3" t="e">
        <f ca="1">IF(OR(A3839&lt;&gt;"",B3839=""),NA(),MAX(0,IF(_xlfn.DAYS(NOW(),B3839)=0,SameDayCycleTimeSettingValue,_xlfn.DAYS(NOW(),B3839))))</f>
        <v>#N/A</v>
      </c>
    </row>
    <row r="3840" spans="1:11" x14ac:dyDescent="0.25">
      <c r="A3840" s="32" t="str">
        <f>IF(AND(TRIM(INDEX(CompletedDateValues,ROW(A3840)))&lt;&gt;"",INDEX(CompletedDateValues,ROW(A3840))&gt;0),INDEX(CompletedDateValues,ROW(A3840)),"")</f>
        <v/>
      </c>
      <c r="B3840" s="32" t="str">
        <f>IF(AND(TRIM(INDEX(StartDateValues,ROW(A3840)))&lt;&gt;"",INDEX(StartDateValues,ROW(A3840))&gt;0),INDEX(StartDateValues,ROW(A3840)),"")</f>
        <v/>
      </c>
      <c r="C3840" s="22" t="str">
        <f t="shared" si="296"/>
        <v/>
      </c>
      <c r="D3840" s="3" t="str">
        <f t="shared" si="297"/>
        <v/>
      </c>
      <c r="E3840" s="3" t="str">
        <f t="shared" si="298"/>
        <v/>
      </c>
      <c r="F3840" s="3" t="str">
        <f t="shared" si="299"/>
        <v/>
      </c>
      <c r="G3840" s="3" t="str">
        <f>IF(A3840="","",IF(HOUR(A3840)&lt;StartHour,StartHour,IF(HOUR(A3840)&gt;FinishHour,FinishHour,HOUR(A3840))))</f>
        <v/>
      </c>
      <c r="H3840" s="3" t="str">
        <f t="shared" si="300"/>
        <v/>
      </c>
      <c r="I3840" s="33" t="e">
        <f>IF(OR(A3840="",B3840=""),NA(),MAX(0,IF(A3840-B3840=0,SameDayCycleTimeSettingValue,(A3840-B3840) *24)))</f>
        <v>#N/A</v>
      </c>
      <c r="J3840" s="33" t="e">
        <f>IF(OR(A3840="",B3840=""),NA(),MAX(0,IF(A3840-B3840=0,SameDayCycleTimeSettingValue,((A3840-B3840) *24)-(INT((A3840-B3840)) * (24-(FinishHour-StartHour))))))</f>
        <v>#N/A</v>
      </c>
      <c r="K3840" s="3" t="e">
        <f ca="1">IF(OR(A3840&lt;&gt;"",B3840=""),NA(),MAX(0,IF(_xlfn.DAYS(NOW(),B3840)=0,SameDayCycleTimeSettingValue,_xlfn.DAYS(NOW(),B3840))))</f>
        <v>#N/A</v>
      </c>
    </row>
    <row r="3841" spans="1:11" x14ac:dyDescent="0.25">
      <c r="A3841" s="32" t="str">
        <f>IF(AND(TRIM(INDEX(CompletedDateValues,ROW(A3841)))&lt;&gt;"",INDEX(CompletedDateValues,ROW(A3841))&gt;0),INDEX(CompletedDateValues,ROW(A3841)),"")</f>
        <v/>
      </c>
      <c r="B3841" s="32" t="str">
        <f>IF(AND(TRIM(INDEX(StartDateValues,ROW(A3841)))&lt;&gt;"",INDEX(StartDateValues,ROW(A3841))&gt;0),INDEX(StartDateValues,ROW(A3841)),"")</f>
        <v/>
      </c>
      <c r="C3841" s="22" t="str">
        <f t="shared" si="296"/>
        <v/>
      </c>
      <c r="D3841" s="3" t="str">
        <f t="shared" si="297"/>
        <v/>
      </c>
      <c r="E3841" s="3" t="str">
        <f t="shared" si="298"/>
        <v/>
      </c>
      <c r="F3841" s="3" t="str">
        <f t="shared" si="299"/>
        <v/>
      </c>
      <c r="G3841" s="3" t="str">
        <f>IF(A3841="","",IF(HOUR(A3841)&lt;StartHour,StartHour,IF(HOUR(A3841)&gt;FinishHour,FinishHour,HOUR(A3841))))</f>
        <v/>
      </c>
      <c r="H3841" s="3" t="str">
        <f t="shared" si="300"/>
        <v/>
      </c>
      <c r="I3841" s="33" t="e">
        <f>IF(OR(A3841="",B3841=""),NA(),MAX(0,IF(A3841-B3841=0,SameDayCycleTimeSettingValue,(A3841-B3841) *24)))</f>
        <v>#N/A</v>
      </c>
      <c r="J3841" s="33" t="e">
        <f>IF(OR(A3841="",B3841=""),NA(),MAX(0,IF(A3841-B3841=0,SameDayCycleTimeSettingValue,((A3841-B3841) *24)-(INT((A3841-B3841)) * (24-(FinishHour-StartHour))))))</f>
        <v>#N/A</v>
      </c>
      <c r="K3841" s="3" t="e">
        <f ca="1">IF(OR(A3841&lt;&gt;"",B3841=""),NA(),MAX(0,IF(_xlfn.DAYS(NOW(),B3841)=0,SameDayCycleTimeSettingValue,_xlfn.DAYS(NOW(),B3841))))</f>
        <v>#N/A</v>
      </c>
    </row>
    <row r="3842" spans="1:11" x14ac:dyDescent="0.25">
      <c r="A3842" s="32" t="str">
        <f>IF(AND(TRIM(INDEX(CompletedDateValues,ROW(A3842)))&lt;&gt;"",INDEX(CompletedDateValues,ROW(A3842))&gt;0),INDEX(CompletedDateValues,ROW(A3842)),"")</f>
        <v/>
      </c>
      <c r="B3842" s="32" t="str">
        <f>IF(AND(TRIM(INDEX(StartDateValues,ROW(A3842)))&lt;&gt;"",INDEX(StartDateValues,ROW(A3842))&gt;0),INDEX(StartDateValues,ROW(A3842)),"")</f>
        <v/>
      </c>
      <c r="C3842" s="22" t="str">
        <f t="shared" si="296"/>
        <v/>
      </c>
      <c r="D3842" s="3" t="str">
        <f t="shared" si="297"/>
        <v/>
      </c>
      <c r="E3842" s="3" t="str">
        <f t="shared" si="298"/>
        <v/>
      </c>
      <c r="F3842" s="3" t="str">
        <f t="shared" si="299"/>
        <v/>
      </c>
      <c r="G3842" s="3" t="str">
        <f>IF(A3842="","",IF(HOUR(A3842)&lt;StartHour,StartHour,IF(HOUR(A3842)&gt;FinishHour,FinishHour,HOUR(A3842))))</f>
        <v/>
      </c>
      <c r="H3842" s="3" t="str">
        <f t="shared" si="300"/>
        <v/>
      </c>
      <c r="I3842" s="33" t="e">
        <f>IF(OR(A3842="",B3842=""),NA(),MAX(0,IF(A3842-B3842=0,SameDayCycleTimeSettingValue,(A3842-B3842) *24)))</f>
        <v>#N/A</v>
      </c>
      <c r="J3842" s="33" t="e">
        <f>IF(OR(A3842="",B3842=""),NA(),MAX(0,IF(A3842-B3842=0,SameDayCycleTimeSettingValue,((A3842-B3842) *24)-(INT((A3842-B3842)) * (24-(FinishHour-StartHour))))))</f>
        <v>#N/A</v>
      </c>
      <c r="K3842" s="3" t="e">
        <f ca="1">IF(OR(A3842&lt;&gt;"",B3842=""),NA(),MAX(0,IF(_xlfn.DAYS(NOW(),B3842)=0,SameDayCycleTimeSettingValue,_xlfn.DAYS(NOW(),B3842))))</f>
        <v>#N/A</v>
      </c>
    </row>
    <row r="3843" spans="1:11" x14ac:dyDescent="0.25">
      <c r="A3843" s="32" t="str">
        <f>IF(AND(TRIM(INDEX(CompletedDateValues,ROW(A3843)))&lt;&gt;"",INDEX(CompletedDateValues,ROW(A3843))&gt;0),INDEX(CompletedDateValues,ROW(A3843)),"")</f>
        <v/>
      </c>
      <c r="B3843" s="32" t="str">
        <f>IF(AND(TRIM(INDEX(StartDateValues,ROW(A3843)))&lt;&gt;"",INDEX(StartDateValues,ROW(A3843))&gt;0),INDEX(StartDateValues,ROW(A3843)),"")</f>
        <v/>
      </c>
      <c r="C3843" s="22" t="str">
        <f t="shared" ref="C3843:C3906" si="301">IF(AND(TRIM(INDEX(WorkTypeValues,ROW(A3843)))&lt;&gt;"",INDEX(WorkTypeValues,ROW(A3843))&gt;0),INDEX(WorkTypeValues,ROW(A3843)),"")</f>
        <v/>
      </c>
      <c r="D3843" s="3" t="str">
        <f t="shared" ref="D3843:D3906" si="302">IF(A3843="", "",YEAR(A3843))</f>
        <v/>
      </c>
      <c r="E3843" s="3" t="str">
        <f t="shared" ref="E3843:E3906" si="303">IF(A3843="","",MONTH(A3843))</f>
        <v/>
      </c>
      <c r="F3843" s="3" t="str">
        <f t="shared" ref="F3843:F3906" si="304">IF(A3843="","",DAY(A3843))</f>
        <v/>
      </c>
      <c r="G3843" s="3" t="str">
        <f>IF(A3843="","",IF(HOUR(A3843)&lt;StartHour,StartHour,IF(HOUR(A3843)&gt;FinishHour,FinishHour,HOUR(A3843))))</f>
        <v/>
      </c>
      <c r="H3843" s="3" t="str">
        <f t="shared" ref="H3843:H3906" si="305">IF(D3843="","",D3843&amp;"-"&amp;TEXT(E3843,"00") &amp;"-"&amp;TEXT(F3843,"00") &amp;"-"&amp;TEXT(G3843,"00"))</f>
        <v/>
      </c>
      <c r="I3843" s="33" t="e">
        <f>IF(OR(A3843="",B3843=""),NA(),MAX(0,IF(A3843-B3843=0,SameDayCycleTimeSettingValue,(A3843-B3843) *24)))</f>
        <v>#N/A</v>
      </c>
      <c r="J3843" s="33" t="e">
        <f>IF(OR(A3843="",B3843=""),NA(),MAX(0,IF(A3843-B3843=0,SameDayCycleTimeSettingValue,((A3843-B3843) *24)-(INT((A3843-B3843)) * (24-(FinishHour-StartHour))))))</f>
        <v>#N/A</v>
      </c>
      <c r="K3843" s="3" t="e">
        <f ca="1">IF(OR(A3843&lt;&gt;"",B3843=""),NA(),MAX(0,IF(_xlfn.DAYS(NOW(),B3843)=0,SameDayCycleTimeSettingValue,_xlfn.DAYS(NOW(),B3843))))</f>
        <v>#N/A</v>
      </c>
    </row>
    <row r="3844" spans="1:11" x14ac:dyDescent="0.25">
      <c r="A3844" s="32" t="str">
        <f>IF(AND(TRIM(INDEX(CompletedDateValues,ROW(A3844)))&lt;&gt;"",INDEX(CompletedDateValues,ROW(A3844))&gt;0),INDEX(CompletedDateValues,ROW(A3844)),"")</f>
        <v/>
      </c>
      <c r="B3844" s="32" t="str">
        <f>IF(AND(TRIM(INDEX(StartDateValues,ROW(A3844)))&lt;&gt;"",INDEX(StartDateValues,ROW(A3844))&gt;0),INDEX(StartDateValues,ROW(A3844)),"")</f>
        <v/>
      </c>
      <c r="C3844" s="22" t="str">
        <f t="shared" si="301"/>
        <v/>
      </c>
      <c r="D3844" s="3" t="str">
        <f t="shared" si="302"/>
        <v/>
      </c>
      <c r="E3844" s="3" t="str">
        <f t="shared" si="303"/>
        <v/>
      </c>
      <c r="F3844" s="3" t="str">
        <f t="shared" si="304"/>
        <v/>
      </c>
      <c r="G3844" s="3" t="str">
        <f>IF(A3844="","",IF(HOUR(A3844)&lt;StartHour,StartHour,IF(HOUR(A3844)&gt;FinishHour,FinishHour,HOUR(A3844))))</f>
        <v/>
      </c>
      <c r="H3844" s="3" t="str">
        <f t="shared" si="305"/>
        <v/>
      </c>
      <c r="I3844" s="33" t="e">
        <f>IF(OR(A3844="",B3844=""),NA(),MAX(0,IF(A3844-B3844=0,SameDayCycleTimeSettingValue,(A3844-B3844) *24)))</f>
        <v>#N/A</v>
      </c>
      <c r="J3844" s="33" t="e">
        <f>IF(OR(A3844="",B3844=""),NA(),MAX(0,IF(A3844-B3844=0,SameDayCycleTimeSettingValue,((A3844-B3844) *24)-(INT((A3844-B3844)) * (24-(FinishHour-StartHour))))))</f>
        <v>#N/A</v>
      </c>
      <c r="K3844" s="3" t="e">
        <f ca="1">IF(OR(A3844&lt;&gt;"",B3844=""),NA(),MAX(0,IF(_xlfn.DAYS(NOW(),B3844)=0,SameDayCycleTimeSettingValue,_xlfn.DAYS(NOW(),B3844))))</f>
        <v>#N/A</v>
      </c>
    </row>
    <row r="3845" spans="1:11" x14ac:dyDescent="0.25">
      <c r="A3845" s="32" t="str">
        <f>IF(AND(TRIM(INDEX(CompletedDateValues,ROW(A3845)))&lt;&gt;"",INDEX(CompletedDateValues,ROW(A3845))&gt;0),INDEX(CompletedDateValues,ROW(A3845)),"")</f>
        <v/>
      </c>
      <c r="B3845" s="32" t="str">
        <f>IF(AND(TRIM(INDEX(StartDateValues,ROW(A3845)))&lt;&gt;"",INDEX(StartDateValues,ROW(A3845))&gt;0),INDEX(StartDateValues,ROW(A3845)),"")</f>
        <v/>
      </c>
      <c r="C3845" s="22" t="str">
        <f t="shared" si="301"/>
        <v/>
      </c>
      <c r="D3845" s="3" t="str">
        <f t="shared" si="302"/>
        <v/>
      </c>
      <c r="E3845" s="3" t="str">
        <f t="shared" si="303"/>
        <v/>
      </c>
      <c r="F3845" s="3" t="str">
        <f t="shared" si="304"/>
        <v/>
      </c>
      <c r="G3845" s="3" t="str">
        <f>IF(A3845="","",IF(HOUR(A3845)&lt;StartHour,StartHour,IF(HOUR(A3845)&gt;FinishHour,FinishHour,HOUR(A3845))))</f>
        <v/>
      </c>
      <c r="H3845" s="3" t="str">
        <f t="shared" si="305"/>
        <v/>
      </c>
      <c r="I3845" s="33" t="e">
        <f>IF(OR(A3845="",B3845=""),NA(),MAX(0,IF(A3845-B3845=0,SameDayCycleTimeSettingValue,(A3845-B3845) *24)))</f>
        <v>#N/A</v>
      </c>
      <c r="J3845" s="33" t="e">
        <f>IF(OR(A3845="",B3845=""),NA(),MAX(0,IF(A3845-B3845=0,SameDayCycleTimeSettingValue,((A3845-B3845) *24)-(INT((A3845-B3845)) * (24-(FinishHour-StartHour))))))</f>
        <v>#N/A</v>
      </c>
      <c r="K3845" s="3" t="e">
        <f ca="1">IF(OR(A3845&lt;&gt;"",B3845=""),NA(),MAX(0,IF(_xlfn.DAYS(NOW(),B3845)=0,SameDayCycleTimeSettingValue,_xlfn.DAYS(NOW(),B3845))))</f>
        <v>#N/A</v>
      </c>
    </row>
    <row r="3846" spans="1:11" x14ac:dyDescent="0.25">
      <c r="A3846" s="32" t="str">
        <f>IF(AND(TRIM(INDEX(CompletedDateValues,ROW(A3846)))&lt;&gt;"",INDEX(CompletedDateValues,ROW(A3846))&gt;0),INDEX(CompletedDateValues,ROW(A3846)),"")</f>
        <v/>
      </c>
      <c r="B3846" s="32" t="str">
        <f>IF(AND(TRIM(INDEX(StartDateValues,ROW(A3846)))&lt;&gt;"",INDEX(StartDateValues,ROW(A3846))&gt;0),INDEX(StartDateValues,ROW(A3846)),"")</f>
        <v/>
      </c>
      <c r="C3846" s="22" t="str">
        <f t="shared" si="301"/>
        <v/>
      </c>
      <c r="D3846" s="3" t="str">
        <f t="shared" si="302"/>
        <v/>
      </c>
      <c r="E3846" s="3" t="str">
        <f t="shared" si="303"/>
        <v/>
      </c>
      <c r="F3846" s="3" t="str">
        <f t="shared" si="304"/>
        <v/>
      </c>
      <c r="G3846" s="3" t="str">
        <f>IF(A3846="","",IF(HOUR(A3846)&lt;StartHour,StartHour,IF(HOUR(A3846)&gt;FinishHour,FinishHour,HOUR(A3846))))</f>
        <v/>
      </c>
      <c r="H3846" s="3" t="str">
        <f t="shared" si="305"/>
        <v/>
      </c>
      <c r="I3846" s="33" t="e">
        <f>IF(OR(A3846="",B3846=""),NA(),MAX(0,IF(A3846-B3846=0,SameDayCycleTimeSettingValue,(A3846-B3846) *24)))</f>
        <v>#N/A</v>
      </c>
      <c r="J3846" s="33" t="e">
        <f>IF(OR(A3846="",B3846=""),NA(),MAX(0,IF(A3846-B3846=0,SameDayCycleTimeSettingValue,((A3846-B3846) *24)-(INT((A3846-B3846)) * (24-(FinishHour-StartHour))))))</f>
        <v>#N/A</v>
      </c>
      <c r="K3846" s="3" t="e">
        <f ca="1">IF(OR(A3846&lt;&gt;"",B3846=""),NA(),MAX(0,IF(_xlfn.DAYS(NOW(),B3846)=0,SameDayCycleTimeSettingValue,_xlfn.DAYS(NOW(),B3846))))</f>
        <v>#N/A</v>
      </c>
    </row>
    <row r="3847" spans="1:11" x14ac:dyDescent="0.25">
      <c r="A3847" s="32" t="str">
        <f>IF(AND(TRIM(INDEX(CompletedDateValues,ROW(A3847)))&lt;&gt;"",INDEX(CompletedDateValues,ROW(A3847))&gt;0),INDEX(CompletedDateValues,ROW(A3847)),"")</f>
        <v/>
      </c>
      <c r="B3847" s="32" t="str">
        <f>IF(AND(TRIM(INDEX(StartDateValues,ROW(A3847)))&lt;&gt;"",INDEX(StartDateValues,ROW(A3847))&gt;0),INDEX(StartDateValues,ROW(A3847)),"")</f>
        <v/>
      </c>
      <c r="C3847" s="22" t="str">
        <f t="shared" si="301"/>
        <v/>
      </c>
      <c r="D3847" s="3" t="str">
        <f t="shared" si="302"/>
        <v/>
      </c>
      <c r="E3847" s="3" t="str">
        <f t="shared" si="303"/>
        <v/>
      </c>
      <c r="F3847" s="3" t="str">
        <f t="shared" si="304"/>
        <v/>
      </c>
      <c r="G3847" s="3" t="str">
        <f>IF(A3847="","",IF(HOUR(A3847)&lt;StartHour,StartHour,IF(HOUR(A3847)&gt;FinishHour,FinishHour,HOUR(A3847))))</f>
        <v/>
      </c>
      <c r="H3847" s="3" t="str">
        <f t="shared" si="305"/>
        <v/>
      </c>
      <c r="I3847" s="33" t="e">
        <f>IF(OR(A3847="",B3847=""),NA(),MAX(0,IF(A3847-B3847=0,SameDayCycleTimeSettingValue,(A3847-B3847) *24)))</f>
        <v>#N/A</v>
      </c>
      <c r="J3847" s="33" t="e">
        <f>IF(OR(A3847="",B3847=""),NA(),MAX(0,IF(A3847-B3847=0,SameDayCycleTimeSettingValue,((A3847-B3847) *24)-(INT((A3847-B3847)) * (24-(FinishHour-StartHour))))))</f>
        <v>#N/A</v>
      </c>
      <c r="K3847" s="3" t="e">
        <f ca="1">IF(OR(A3847&lt;&gt;"",B3847=""),NA(),MAX(0,IF(_xlfn.DAYS(NOW(),B3847)=0,SameDayCycleTimeSettingValue,_xlfn.DAYS(NOW(),B3847))))</f>
        <v>#N/A</v>
      </c>
    </row>
    <row r="3848" spans="1:11" x14ac:dyDescent="0.25">
      <c r="A3848" s="32" t="str">
        <f>IF(AND(TRIM(INDEX(CompletedDateValues,ROW(A3848)))&lt;&gt;"",INDEX(CompletedDateValues,ROW(A3848))&gt;0),INDEX(CompletedDateValues,ROW(A3848)),"")</f>
        <v/>
      </c>
      <c r="B3848" s="32" t="str">
        <f>IF(AND(TRIM(INDEX(StartDateValues,ROW(A3848)))&lt;&gt;"",INDEX(StartDateValues,ROW(A3848))&gt;0),INDEX(StartDateValues,ROW(A3848)),"")</f>
        <v/>
      </c>
      <c r="C3848" s="22" t="str">
        <f t="shared" si="301"/>
        <v/>
      </c>
      <c r="D3848" s="3" t="str">
        <f t="shared" si="302"/>
        <v/>
      </c>
      <c r="E3848" s="3" t="str">
        <f t="shared" si="303"/>
        <v/>
      </c>
      <c r="F3848" s="3" t="str">
        <f t="shared" si="304"/>
        <v/>
      </c>
      <c r="G3848" s="3" t="str">
        <f>IF(A3848="","",IF(HOUR(A3848)&lt;StartHour,StartHour,IF(HOUR(A3848)&gt;FinishHour,FinishHour,HOUR(A3848))))</f>
        <v/>
      </c>
      <c r="H3848" s="3" t="str">
        <f t="shared" si="305"/>
        <v/>
      </c>
      <c r="I3848" s="33" t="e">
        <f>IF(OR(A3848="",B3848=""),NA(),MAX(0,IF(A3848-B3848=0,SameDayCycleTimeSettingValue,(A3848-B3848) *24)))</f>
        <v>#N/A</v>
      </c>
      <c r="J3848" s="33" t="e">
        <f>IF(OR(A3848="",B3848=""),NA(),MAX(0,IF(A3848-B3848=0,SameDayCycleTimeSettingValue,((A3848-B3848) *24)-(INT((A3848-B3848)) * (24-(FinishHour-StartHour))))))</f>
        <v>#N/A</v>
      </c>
      <c r="K3848" s="3" t="e">
        <f ca="1">IF(OR(A3848&lt;&gt;"",B3848=""),NA(),MAX(0,IF(_xlfn.DAYS(NOW(),B3848)=0,SameDayCycleTimeSettingValue,_xlfn.DAYS(NOW(),B3848))))</f>
        <v>#N/A</v>
      </c>
    </row>
    <row r="3849" spans="1:11" x14ac:dyDescent="0.25">
      <c r="A3849" s="32" t="str">
        <f>IF(AND(TRIM(INDEX(CompletedDateValues,ROW(A3849)))&lt;&gt;"",INDEX(CompletedDateValues,ROW(A3849))&gt;0),INDEX(CompletedDateValues,ROW(A3849)),"")</f>
        <v/>
      </c>
      <c r="B3849" s="32" t="str">
        <f>IF(AND(TRIM(INDEX(StartDateValues,ROW(A3849)))&lt;&gt;"",INDEX(StartDateValues,ROW(A3849))&gt;0),INDEX(StartDateValues,ROW(A3849)),"")</f>
        <v/>
      </c>
      <c r="C3849" s="22" t="str">
        <f t="shared" si="301"/>
        <v/>
      </c>
      <c r="D3849" s="3" t="str">
        <f t="shared" si="302"/>
        <v/>
      </c>
      <c r="E3849" s="3" t="str">
        <f t="shared" si="303"/>
        <v/>
      </c>
      <c r="F3849" s="3" t="str">
        <f t="shared" si="304"/>
        <v/>
      </c>
      <c r="G3849" s="3" t="str">
        <f>IF(A3849="","",IF(HOUR(A3849)&lt;StartHour,StartHour,IF(HOUR(A3849)&gt;FinishHour,FinishHour,HOUR(A3849))))</f>
        <v/>
      </c>
      <c r="H3849" s="3" t="str">
        <f t="shared" si="305"/>
        <v/>
      </c>
      <c r="I3849" s="33" t="e">
        <f>IF(OR(A3849="",B3849=""),NA(),MAX(0,IF(A3849-B3849=0,SameDayCycleTimeSettingValue,(A3849-B3849) *24)))</f>
        <v>#N/A</v>
      </c>
      <c r="J3849" s="33" t="e">
        <f>IF(OR(A3849="",B3849=""),NA(),MAX(0,IF(A3849-B3849=0,SameDayCycleTimeSettingValue,((A3849-B3849) *24)-(INT((A3849-B3849)) * (24-(FinishHour-StartHour))))))</f>
        <v>#N/A</v>
      </c>
      <c r="K3849" s="3" t="e">
        <f ca="1">IF(OR(A3849&lt;&gt;"",B3849=""),NA(),MAX(0,IF(_xlfn.DAYS(NOW(),B3849)=0,SameDayCycleTimeSettingValue,_xlfn.DAYS(NOW(),B3849))))</f>
        <v>#N/A</v>
      </c>
    </row>
    <row r="3850" spans="1:11" x14ac:dyDescent="0.25">
      <c r="A3850" s="32" t="str">
        <f>IF(AND(TRIM(INDEX(CompletedDateValues,ROW(A3850)))&lt;&gt;"",INDEX(CompletedDateValues,ROW(A3850))&gt;0),INDEX(CompletedDateValues,ROW(A3850)),"")</f>
        <v/>
      </c>
      <c r="B3850" s="32" t="str">
        <f>IF(AND(TRIM(INDEX(StartDateValues,ROW(A3850)))&lt;&gt;"",INDEX(StartDateValues,ROW(A3850))&gt;0),INDEX(StartDateValues,ROW(A3850)),"")</f>
        <v/>
      </c>
      <c r="C3850" s="22" t="str">
        <f t="shared" si="301"/>
        <v/>
      </c>
      <c r="D3850" s="3" t="str">
        <f t="shared" si="302"/>
        <v/>
      </c>
      <c r="E3850" s="3" t="str">
        <f t="shared" si="303"/>
        <v/>
      </c>
      <c r="F3850" s="3" t="str">
        <f t="shared" si="304"/>
        <v/>
      </c>
      <c r="G3850" s="3" t="str">
        <f>IF(A3850="","",IF(HOUR(A3850)&lt;StartHour,StartHour,IF(HOUR(A3850)&gt;FinishHour,FinishHour,HOUR(A3850))))</f>
        <v/>
      </c>
      <c r="H3850" s="3" t="str">
        <f t="shared" si="305"/>
        <v/>
      </c>
      <c r="I3850" s="33" t="e">
        <f>IF(OR(A3850="",B3850=""),NA(),MAX(0,IF(A3850-B3850=0,SameDayCycleTimeSettingValue,(A3850-B3850) *24)))</f>
        <v>#N/A</v>
      </c>
      <c r="J3850" s="33" t="e">
        <f>IF(OR(A3850="",B3850=""),NA(),MAX(0,IF(A3850-B3850=0,SameDayCycleTimeSettingValue,((A3850-B3850) *24)-(INT((A3850-B3850)) * (24-(FinishHour-StartHour))))))</f>
        <v>#N/A</v>
      </c>
      <c r="K3850" s="3" t="e">
        <f ca="1">IF(OR(A3850&lt;&gt;"",B3850=""),NA(),MAX(0,IF(_xlfn.DAYS(NOW(),B3850)=0,SameDayCycleTimeSettingValue,_xlfn.DAYS(NOW(),B3850))))</f>
        <v>#N/A</v>
      </c>
    </row>
    <row r="3851" spans="1:11" x14ac:dyDescent="0.25">
      <c r="A3851" s="32" t="str">
        <f>IF(AND(TRIM(INDEX(CompletedDateValues,ROW(A3851)))&lt;&gt;"",INDEX(CompletedDateValues,ROW(A3851))&gt;0),INDEX(CompletedDateValues,ROW(A3851)),"")</f>
        <v/>
      </c>
      <c r="B3851" s="32" t="str">
        <f>IF(AND(TRIM(INDEX(StartDateValues,ROW(A3851)))&lt;&gt;"",INDEX(StartDateValues,ROW(A3851))&gt;0),INDEX(StartDateValues,ROW(A3851)),"")</f>
        <v/>
      </c>
      <c r="C3851" s="22" t="str">
        <f t="shared" si="301"/>
        <v/>
      </c>
      <c r="D3851" s="3" t="str">
        <f t="shared" si="302"/>
        <v/>
      </c>
      <c r="E3851" s="3" t="str">
        <f t="shared" si="303"/>
        <v/>
      </c>
      <c r="F3851" s="3" t="str">
        <f t="shared" si="304"/>
        <v/>
      </c>
      <c r="G3851" s="3" t="str">
        <f>IF(A3851="","",IF(HOUR(A3851)&lt;StartHour,StartHour,IF(HOUR(A3851)&gt;FinishHour,FinishHour,HOUR(A3851))))</f>
        <v/>
      </c>
      <c r="H3851" s="3" t="str">
        <f t="shared" si="305"/>
        <v/>
      </c>
      <c r="I3851" s="33" t="e">
        <f>IF(OR(A3851="",B3851=""),NA(),MAX(0,IF(A3851-B3851=0,SameDayCycleTimeSettingValue,(A3851-B3851) *24)))</f>
        <v>#N/A</v>
      </c>
      <c r="J3851" s="33" t="e">
        <f>IF(OR(A3851="",B3851=""),NA(),MAX(0,IF(A3851-B3851=0,SameDayCycleTimeSettingValue,((A3851-B3851) *24)-(INT((A3851-B3851)) * (24-(FinishHour-StartHour))))))</f>
        <v>#N/A</v>
      </c>
      <c r="K3851" s="3" t="e">
        <f ca="1">IF(OR(A3851&lt;&gt;"",B3851=""),NA(),MAX(0,IF(_xlfn.DAYS(NOW(),B3851)=0,SameDayCycleTimeSettingValue,_xlfn.DAYS(NOW(),B3851))))</f>
        <v>#N/A</v>
      </c>
    </row>
    <row r="3852" spans="1:11" x14ac:dyDescent="0.25">
      <c r="A3852" s="32" t="str">
        <f>IF(AND(TRIM(INDEX(CompletedDateValues,ROW(A3852)))&lt;&gt;"",INDEX(CompletedDateValues,ROW(A3852))&gt;0),INDEX(CompletedDateValues,ROW(A3852)),"")</f>
        <v/>
      </c>
      <c r="B3852" s="32" t="str">
        <f>IF(AND(TRIM(INDEX(StartDateValues,ROW(A3852)))&lt;&gt;"",INDEX(StartDateValues,ROW(A3852))&gt;0),INDEX(StartDateValues,ROW(A3852)),"")</f>
        <v/>
      </c>
      <c r="C3852" s="22" t="str">
        <f t="shared" si="301"/>
        <v/>
      </c>
      <c r="D3852" s="3" t="str">
        <f t="shared" si="302"/>
        <v/>
      </c>
      <c r="E3852" s="3" t="str">
        <f t="shared" si="303"/>
        <v/>
      </c>
      <c r="F3852" s="3" t="str">
        <f t="shared" si="304"/>
        <v/>
      </c>
      <c r="G3852" s="3" t="str">
        <f>IF(A3852="","",IF(HOUR(A3852)&lt;StartHour,StartHour,IF(HOUR(A3852)&gt;FinishHour,FinishHour,HOUR(A3852))))</f>
        <v/>
      </c>
      <c r="H3852" s="3" t="str">
        <f t="shared" si="305"/>
        <v/>
      </c>
      <c r="I3852" s="33" t="e">
        <f>IF(OR(A3852="",B3852=""),NA(),MAX(0,IF(A3852-B3852=0,SameDayCycleTimeSettingValue,(A3852-B3852) *24)))</f>
        <v>#N/A</v>
      </c>
      <c r="J3852" s="33" t="e">
        <f>IF(OR(A3852="",B3852=""),NA(),MAX(0,IF(A3852-B3852=0,SameDayCycleTimeSettingValue,((A3852-B3852) *24)-(INT((A3852-B3852)) * (24-(FinishHour-StartHour))))))</f>
        <v>#N/A</v>
      </c>
      <c r="K3852" s="3" t="e">
        <f ca="1">IF(OR(A3852&lt;&gt;"",B3852=""),NA(),MAX(0,IF(_xlfn.DAYS(NOW(),B3852)=0,SameDayCycleTimeSettingValue,_xlfn.DAYS(NOW(),B3852))))</f>
        <v>#N/A</v>
      </c>
    </row>
    <row r="3853" spans="1:11" x14ac:dyDescent="0.25">
      <c r="A3853" s="32" t="str">
        <f>IF(AND(TRIM(INDEX(CompletedDateValues,ROW(A3853)))&lt;&gt;"",INDEX(CompletedDateValues,ROW(A3853))&gt;0),INDEX(CompletedDateValues,ROW(A3853)),"")</f>
        <v/>
      </c>
      <c r="B3853" s="32" t="str">
        <f>IF(AND(TRIM(INDEX(StartDateValues,ROW(A3853)))&lt;&gt;"",INDEX(StartDateValues,ROW(A3853))&gt;0),INDEX(StartDateValues,ROW(A3853)),"")</f>
        <v/>
      </c>
      <c r="C3853" s="22" t="str">
        <f t="shared" si="301"/>
        <v/>
      </c>
      <c r="D3853" s="3" t="str">
        <f t="shared" si="302"/>
        <v/>
      </c>
      <c r="E3853" s="3" t="str">
        <f t="shared" si="303"/>
        <v/>
      </c>
      <c r="F3853" s="3" t="str">
        <f t="shared" si="304"/>
        <v/>
      </c>
      <c r="G3853" s="3" t="str">
        <f>IF(A3853="","",IF(HOUR(A3853)&lt;StartHour,StartHour,IF(HOUR(A3853)&gt;FinishHour,FinishHour,HOUR(A3853))))</f>
        <v/>
      </c>
      <c r="H3853" s="3" t="str">
        <f t="shared" si="305"/>
        <v/>
      </c>
      <c r="I3853" s="33" t="e">
        <f>IF(OR(A3853="",B3853=""),NA(),MAX(0,IF(A3853-B3853=0,SameDayCycleTimeSettingValue,(A3853-B3853) *24)))</f>
        <v>#N/A</v>
      </c>
      <c r="J3853" s="33" t="e">
        <f>IF(OR(A3853="",B3853=""),NA(),MAX(0,IF(A3853-B3853=0,SameDayCycleTimeSettingValue,((A3853-B3853) *24)-(INT((A3853-B3853)) * (24-(FinishHour-StartHour))))))</f>
        <v>#N/A</v>
      </c>
      <c r="K3853" s="3" t="e">
        <f ca="1">IF(OR(A3853&lt;&gt;"",B3853=""),NA(),MAX(0,IF(_xlfn.DAYS(NOW(),B3853)=0,SameDayCycleTimeSettingValue,_xlfn.DAYS(NOW(),B3853))))</f>
        <v>#N/A</v>
      </c>
    </row>
    <row r="3854" spans="1:11" x14ac:dyDescent="0.25">
      <c r="A3854" s="32" t="str">
        <f>IF(AND(TRIM(INDEX(CompletedDateValues,ROW(A3854)))&lt;&gt;"",INDEX(CompletedDateValues,ROW(A3854))&gt;0),INDEX(CompletedDateValues,ROW(A3854)),"")</f>
        <v/>
      </c>
      <c r="B3854" s="32" t="str">
        <f>IF(AND(TRIM(INDEX(StartDateValues,ROW(A3854)))&lt;&gt;"",INDEX(StartDateValues,ROW(A3854))&gt;0),INDEX(StartDateValues,ROW(A3854)),"")</f>
        <v/>
      </c>
      <c r="C3854" s="22" t="str">
        <f t="shared" si="301"/>
        <v/>
      </c>
      <c r="D3854" s="3" t="str">
        <f t="shared" si="302"/>
        <v/>
      </c>
      <c r="E3854" s="3" t="str">
        <f t="shared" si="303"/>
        <v/>
      </c>
      <c r="F3854" s="3" t="str">
        <f t="shared" si="304"/>
        <v/>
      </c>
      <c r="G3854" s="3" t="str">
        <f>IF(A3854="","",IF(HOUR(A3854)&lt;StartHour,StartHour,IF(HOUR(A3854)&gt;FinishHour,FinishHour,HOUR(A3854))))</f>
        <v/>
      </c>
      <c r="H3854" s="3" t="str">
        <f t="shared" si="305"/>
        <v/>
      </c>
      <c r="I3854" s="33" t="e">
        <f>IF(OR(A3854="",B3854=""),NA(),MAX(0,IF(A3854-B3854=0,SameDayCycleTimeSettingValue,(A3854-B3854) *24)))</f>
        <v>#N/A</v>
      </c>
      <c r="J3854" s="33" t="e">
        <f>IF(OR(A3854="",B3854=""),NA(),MAX(0,IF(A3854-B3854=0,SameDayCycleTimeSettingValue,((A3854-B3854) *24)-(INT((A3854-B3854)) * (24-(FinishHour-StartHour))))))</f>
        <v>#N/A</v>
      </c>
      <c r="K3854" s="3" t="e">
        <f ca="1">IF(OR(A3854&lt;&gt;"",B3854=""),NA(),MAX(0,IF(_xlfn.DAYS(NOW(),B3854)=0,SameDayCycleTimeSettingValue,_xlfn.DAYS(NOW(),B3854))))</f>
        <v>#N/A</v>
      </c>
    </row>
    <row r="3855" spans="1:11" x14ac:dyDescent="0.25">
      <c r="A3855" s="32" t="str">
        <f>IF(AND(TRIM(INDEX(CompletedDateValues,ROW(A3855)))&lt;&gt;"",INDEX(CompletedDateValues,ROW(A3855))&gt;0),INDEX(CompletedDateValues,ROW(A3855)),"")</f>
        <v/>
      </c>
      <c r="B3855" s="32" t="str">
        <f>IF(AND(TRIM(INDEX(StartDateValues,ROW(A3855)))&lt;&gt;"",INDEX(StartDateValues,ROW(A3855))&gt;0),INDEX(StartDateValues,ROW(A3855)),"")</f>
        <v/>
      </c>
      <c r="C3855" s="22" t="str">
        <f t="shared" si="301"/>
        <v/>
      </c>
      <c r="D3855" s="3" t="str">
        <f t="shared" si="302"/>
        <v/>
      </c>
      <c r="E3855" s="3" t="str">
        <f t="shared" si="303"/>
        <v/>
      </c>
      <c r="F3855" s="3" t="str">
        <f t="shared" si="304"/>
        <v/>
      </c>
      <c r="G3855" s="3" t="str">
        <f>IF(A3855="","",IF(HOUR(A3855)&lt;StartHour,StartHour,IF(HOUR(A3855)&gt;FinishHour,FinishHour,HOUR(A3855))))</f>
        <v/>
      </c>
      <c r="H3855" s="3" t="str">
        <f t="shared" si="305"/>
        <v/>
      </c>
      <c r="I3855" s="33" t="e">
        <f>IF(OR(A3855="",B3855=""),NA(),MAX(0,IF(A3855-B3855=0,SameDayCycleTimeSettingValue,(A3855-B3855) *24)))</f>
        <v>#N/A</v>
      </c>
      <c r="J3855" s="33" t="e">
        <f>IF(OR(A3855="",B3855=""),NA(),MAX(0,IF(A3855-B3855=0,SameDayCycleTimeSettingValue,((A3855-B3855) *24)-(INT((A3855-B3855)) * (24-(FinishHour-StartHour))))))</f>
        <v>#N/A</v>
      </c>
      <c r="K3855" s="3" t="e">
        <f ca="1">IF(OR(A3855&lt;&gt;"",B3855=""),NA(),MAX(0,IF(_xlfn.DAYS(NOW(),B3855)=0,SameDayCycleTimeSettingValue,_xlfn.DAYS(NOW(),B3855))))</f>
        <v>#N/A</v>
      </c>
    </row>
    <row r="3856" spans="1:11" x14ac:dyDescent="0.25">
      <c r="A3856" s="32" t="str">
        <f>IF(AND(TRIM(INDEX(CompletedDateValues,ROW(A3856)))&lt;&gt;"",INDEX(CompletedDateValues,ROW(A3856))&gt;0),INDEX(CompletedDateValues,ROW(A3856)),"")</f>
        <v/>
      </c>
      <c r="B3856" s="32" t="str">
        <f>IF(AND(TRIM(INDEX(StartDateValues,ROW(A3856)))&lt;&gt;"",INDEX(StartDateValues,ROW(A3856))&gt;0),INDEX(StartDateValues,ROW(A3856)),"")</f>
        <v/>
      </c>
      <c r="C3856" s="22" t="str">
        <f t="shared" si="301"/>
        <v/>
      </c>
      <c r="D3856" s="3" t="str">
        <f t="shared" si="302"/>
        <v/>
      </c>
      <c r="E3856" s="3" t="str">
        <f t="shared" si="303"/>
        <v/>
      </c>
      <c r="F3856" s="3" t="str">
        <f t="shared" si="304"/>
        <v/>
      </c>
      <c r="G3856" s="3" t="str">
        <f>IF(A3856="","",IF(HOUR(A3856)&lt;StartHour,StartHour,IF(HOUR(A3856)&gt;FinishHour,FinishHour,HOUR(A3856))))</f>
        <v/>
      </c>
      <c r="H3856" s="3" t="str">
        <f t="shared" si="305"/>
        <v/>
      </c>
      <c r="I3856" s="33" t="e">
        <f>IF(OR(A3856="",B3856=""),NA(),MAX(0,IF(A3856-B3856=0,SameDayCycleTimeSettingValue,(A3856-B3856) *24)))</f>
        <v>#N/A</v>
      </c>
      <c r="J3856" s="33" t="e">
        <f>IF(OR(A3856="",B3856=""),NA(),MAX(0,IF(A3856-B3856=0,SameDayCycleTimeSettingValue,((A3856-B3856) *24)-(INT((A3856-B3856)) * (24-(FinishHour-StartHour))))))</f>
        <v>#N/A</v>
      </c>
      <c r="K3856" s="3" t="e">
        <f ca="1">IF(OR(A3856&lt;&gt;"",B3856=""),NA(),MAX(0,IF(_xlfn.DAYS(NOW(),B3856)=0,SameDayCycleTimeSettingValue,_xlfn.DAYS(NOW(),B3856))))</f>
        <v>#N/A</v>
      </c>
    </row>
    <row r="3857" spans="1:11" x14ac:dyDescent="0.25">
      <c r="A3857" s="32" t="str">
        <f>IF(AND(TRIM(INDEX(CompletedDateValues,ROW(A3857)))&lt;&gt;"",INDEX(CompletedDateValues,ROW(A3857))&gt;0),INDEX(CompletedDateValues,ROW(A3857)),"")</f>
        <v/>
      </c>
      <c r="B3857" s="32" t="str">
        <f>IF(AND(TRIM(INDEX(StartDateValues,ROW(A3857)))&lt;&gt;"",INDEX(StartDateValues,ROW(A3857))&gt;0),INDEX(StartDateValues,ROW(A3857)),"")</f>
        <v/>
      </c>
      <c r="C3857" s="22" t="str">
        <f t="shared" si="301"/>
        <v/>
      </c>
      <c r="D3857" s="3" t="str">
        <f t="shared" si="302"/>
        <v/>
      </c>
      <c r="E3857" s="3" t="str">
        <f t="shared" si="303"/>
        <v/>
      </c>
      <c r="F3857" s="3" t="str">
        <f t="shared" si="304"/>
        <v/>
      </c>
      <c r="G3857" s="3" t="str">
        <f>IF(A3857="","",IF(HOUR(A3857)&lt;StartHour,StartHour,IF(HOUR(A3857)&gt;FinishHour,FinishHour,HOUR(A3857))))</f>
        <v/>
      </c>
      <c r="H3857" s="3" t="str">
        <f t="shared" si="305"/>
        <v/>
      </c>
      <c r="I3857" s="33" t="e">
        <f>IF(OR(A3857="",B3857=""),NA(),MAX(0,IF(A3857-B3857=0,SameDayCycleTimeSettingValue,(A3857-B3857) *24)))</f>
        <v>#N/A</v>
      </c>
      <c r="J3857" s="33" t="e">
        <f>IF(OR(A3857="",B3857=""),NA(),MAX(0,IF(A3857-B3857=0,SameDayCycleTimeSettingValue,((A3857-B3857) *24)-(INT((A3857-B3857)) * (24-(FinishHour-StartHour))))))</f>
        <v>#N/A</v>
      </c>
      <c r="K3857" s="3" t="e">
        <f ca="1">IF(OR(A3857&lt;&gt;"",B3857=""),NA(),MAX(0,IF(_xlfn.DAYS(NOW(),B3857)=0,SameDayCycleTimeSettingValue,_xlfn.DAYS(NOW(),B3857))))</f>
        <v>#N/A</v>
      </c>
    </row>
    <row r="3858" spans="1:11" x14ac:dyDescent="0.25">
      <c r="A3858" s="32" t="str">
        <f>IF(AND(TRIM(INDEX(CompletedDateValues,ROW(A3858)))&lt;&gt;"",INDEX(CompletedDateValues,ROW(A3858))&gt;0),INDEX(CompletedDateValues,ROW(A3858)),"")</f>
        <v/>
      </c>
      <c r="B3858" s="32" t="str">
        <f>IF(AND(TRIM(INDEX(StartDateValues,ROW(A3858)))&lt;&gt;"",INDEX(StartDateValues,ROW(A3858))&gt;0),INDEX(StartDateValues,ROW(A3858)),"")</f>
        <v/>
      </c>
      <c r="C3858" s="22" t="str">
        <f t="shared" si="301"/>
        <v/>
      </c>
      <c r="D3858" s="3" t="str">
        <f t="shared" si="302"/>
        <v/>
      </c>
      <c r="E3858" s="3" t="str">
        <f t="shared" si="303"/>
        <v/>
      </c>
      <c r="F3858" s="3" t="str">
        <f t="shared" si="304"/>
        <v/>
      </c>
      <c r="G3858" s="3" t="str">
        <f>IF(A3858="","",IF(HOUR(A3858)&lt;StartHour,StartHour,IF(HOUR(A3858)&gt;FinishHour,FinishHour,HOUR(A3858))))</f>
        <v/>
      </c>
      <c r="H3858" s="3" t="str">
        <f t="shared" si="305"/>
        <v/>
      </c>
      <c r="I3858" s="33" t="e">
        <f>IF(OR(A3858="",B3858=""),NA(),MAX(0,IF(A3858-B3858=0,SameDayCycleTimeSettingValue,(A3858-B3858) *24)))</f>
        <v>#N/A</v>
      </c>
      <c r="J3858" s="33" t="e">
        <f>IF(OR(A3858="",B3858=""),NA(),MAX(0,IF(A3858-B3858=0,SameDayCycleTimeSettingValue,((A3858-B3858) *24)-(INT((A3858-B3858)) * (24-(FinishHour-StartHour))))))</f>
        <v>#N/A</v>
      </c>
      <c r="K3858" s="3" t="e">
        <f ca="1">IF(OR(A3858&lt;&gt;"",B3858=""),NA(),MAX(0,IF(_xlfn.DAYS(NOW(),B3858)=0,SameDayCycleTimeSettingValue,_xlfn.DAYS(NOW(),B3858))))</f>
        <v>#N/A</v>
      </c>
    </row>
    <row r="3859" spans="1:11" x14ac:dyDescent="0.25">
      <c r="A3859" s="32" t="str">
        <f>IF(AND(TRIM(INDEX(CompletedDateValues,ROW(A3859)))&lt;&gt;"",INDEX(CompletedDateValues,ROW(A3859))&gt;0),INDEX(CompletedDateValues,ROW(A3859)),"")</f>
        <v/>
      </c>
      <c r="B3859" s="32" t="str">
        <f>IF(AND(TRIM(INDEX(StartDateValues,ROW(A3859)))&lt;&gt;"",INDEX(StartDateValues,ROW(A3859))&gt;0),INDEX(StartDateValues,ROW(A3859)),"")</f>
        <v/>
      </c>
      <c r="C3859" s="22" t="str">
        <f t="shared" si="301"/>
        <v/>
      </c>
      <c r="D3859" s="3" t="str">
        <f t="shared" si="302"/>
        <v/>
      </c>
      <c r="E3859" s="3" t="str">
        <f t="shared" si="303"/>
        <v/>
      </c>
      <c r="F3859" s="3" t="str">
        <f t="shared" si="304"/>
        <v/>
      </c>
      <c r="G3859" s="3" t="str">
        <f>IF(A3859="","",IF(HOUR(A3859)&lt;StartHour,StartHour,IF(HOUR(A3859)&gt;FinishHour,FinishHour,HOUR(A3859))))</f>
        <v/>
      </c>
      <c r="H3859" s="3" t="str">
        <f t="shared" si="305"/>
        <v/>
      </c>
      <c r="I3859" s="33" t="e">
        <f>IF(OR(A3859="",B3859=""),NA(),MAX(0,IF(A3859-B3859=0,SameDayCycleTimeSettingValue,(A3859-B3859) *24)))</f>
        <v>#N/A</v>
      </c>
      <c r="J3859" s="33" t="e">
        <f>IF(OR(A3859="",B3859=""),NA(),MAX(0,IF(A3859-B3859=0,SameDayCycleTimeSettingValue,((A3859-B3859) *24)-(INT((A3859-B3859)) * (24-(FinishHour-StartHour))))))</f>
        <v>#N/A</v>
      </c>
      <c r="K3859" s="3" t="e">
        <f ca="1">IF(OR(A3859&lt;&gt;"",B3859=""),NA(),MAX(0,IF(_xlfn.DAYS(NOW(),B3859)=0,SameDayCycleTimeSettingValue,_xlfn.DAYS(NOW(),B3859))))</f>
        <v>#N/A</v>
      </c>
    </row>
    <row r="3860" spans="1:11" x14ac:dyDescent="0.25">
      <c r="A3860" s="32" t="str">
        <f>IF(AND(TRIM(INDEX(CompletedDateValues,ROW(A3860)))&lt;&gt;"",INDEX(CompletedDateValues,ROW(A3860))&gt;0),INDEX(CompletedDateValues,ROW(A3860)),"")</f>
        <v/>
      </c>
      <c r="B3860" s="32" t="str">
        <f>IF(AND(TRIM(INDEX(StartDateValues,ROW(A3860)))&lt;&gt;"",INDEX(StartDateValues,ROW(A3860))&gt;0),INDEX(StartDateValues,ROW(A3860)),"")</f>
        <v/>
      </c>
      <c r="C3860" s="22" t="str">
        <f t="shared" si="301"/>
        <v/>
      </c>
      <c r="D3860" s="3" t="str">
        <f t="shared" si="302"/>
        <v/>
      </c>
      <c r="E3860" s="3" t="str">
        <f t="shared" si="303"/>
        <v/>
      </c>
      <c r="F3860" s="3" t="str">
        <f t="shared" si="304"/>
        <v/>
      </c>
      <c r="G3860" s="3" t="str">
        <f>IF(A3860="","",IF(HOUR(A3860)&lt;StartHour,StartHour,IF(HOUR(A3860)&gt;FinishHour,FinishHour,HOUR(A3860))))</f>
        <v/>
      </c>
      <c r="H3860" s="3" t="str">
        <f t="shared" si="305"/>
        <v/>
      </c>
      <c r="I3860" s="33" t="e">
        <f>IF(OR(A3860="",B3860=""),NA(),MAX(0,IF(A3860-B3860=0,SameDayCycleTimeSettingValue,(A3860-B3860) *24)))</f>
        <v>#N/A</v>
      </c>
      <c r="J3860" s="33" t="e">
        <f>IF(OR(A3860="",B3860=""),NA(),MAX(0,IF(A3860-B3860=0,SameDayCycleTimeSettingValue,((A3860-B3860) *24)-(INT((A3860-B3860)) * (24-(FinishHour-StartHour))))))</f>
        <v>#N/A</v>
      </c>
      <c r="K3860" s="3" t="e">
        <f ca="1">IF(OR(A3860&lt;&gt;"",B3860=""),NA(),MAX(0,IF(_xlfn.DAYS(NOW(),B3860)=0,SameDayCycleTimeSettingValue,_xlfn.DAYS(NOW(),B3860))))</f>
        <v>#N/A</v>
      </c>
    </row>
    <row r="3861" spans="1:11" x14ac:dyDescent="0.25">
      <c r="A3861" s="32" t="str">
        <f>IF(AND(TRIM(INDEX(CompletedDateValues,ROW(A3861)))&lt;&gt;"",INDEX(CompletedDateValues,ROW(A3861))&gt;0),INDEX(CompletedDateValues,ROW(A3861)),"")</f>
        <v/>
      </c>
      <c r="B3861" s="32" t="str">
        <f>IF(AND(TRIM(INDEX(StartDateValues,ROW(A3861)))&lt;&gt;"",INDEX(StartDateValues,ROW(A3861))&gt;0),INDEX(StartDateValues,ROW(A3861)),"")</f>
        <v/>
      </c>
      <c r="C3861" s="22" t="str">
        <f t="shared" si="301"/>
        <v/>
      </c>
      <c r="D3861" s="3" t="str">
        <f t="shared" si="302"/>
        <v/>
      </c>
      <c r="E3861" s="3" t="str">
        <f t="shared" si="303"/>
        <v/>
      </c>
      <c r="F3861" s="3" t="str">
        <f t="shared" si="304"/>
        <v/>
      </c>
      <c r="G3861" s="3" t="str">
        <f>IF(A3861="","",IF(HOUR(A3861)&lt;StartHour,StartHour,IF(HOUR(A3861)&gt;FinishHour,FinishHour,HOUR(A3861))))</f>
        <v/>
      </c>
      <c r="H3861" s="3" t="str">
        <f t="shared" si="305"/>
        <v/>
      </c>
      <c r="I3861" s="33" t="e">
        <f>IF(OR(A3861="",B3861=""),NA(),MAX(0,IF(A3861-B3861=0,SameDayCycleTimeSettingValue,(A3861-B3861) *24)))</f>
        <v>#N/A</v>
      </c>
      <c r="J3861" s="33" t="e">
        <f>IF(OR(A3861="",B3861=""),NA(),MAX(0,IF(A3861-B3861=0,SameDayCycleTimeSettingValue,((A3861-B3861) *24)-(INT((A3861-B3861)) * (24-(FinishHour-StartHour))))))</f>
        <v>#N/A</v>
      </c>
      <c r="K3861" s="3" t="e">
        <f ca="1">IF(OR(A3861&lt;&gt;"",B3861=""),NA(),MAX(0,IF(_xlfn.DAYS(NOW(),B3861)=0,SameDayCycleTimeSettingValue,_xlfn.DAYS(NOW(),B3861))))</f>
        <v>#N/A</v>
      </c>
    </row>
    <row r="3862" spans="1:11" x14ac:dyDescent="0.25">
      <c r="A3862" s="32" t="str">
        <f>IF(AND(TRIM(INDEX(CompletedDateValues,ROW(A3862)))&lt;&gt;"",INDEX(CompletedDateValues,ROW(A3862))&gt;0),INDEX(CompletedDateValues,ROW(A3862)),"")</f>
        <v/>
      </c>
      <c r="B3862" s="32" t="str">
        <f>IF(AND(TRIM(INDEX(StartDateValues,ROW(A3862)))&lt;&gt;"",INDEX(StartDateValues,ROW(A3862))&gt;0),INDEX(StartDateValues,ROW(A3862)),"")</f>
        <v/>
      </c>
      <c r="C3862" s="22" t="str">
        <f t="shared" si="301"/>
        <v/>
      </c>
      <c r="D3862" s="3" t="str">
        <f t="shared" si="302"/>
        <v/>
      </c>
      <c r="E3862" s="3" t="str">
        <f t="shared" si="303"/>
        <v/>
      </c>
      <c r="F3862" s="3" t="str">
        <f t="shared" si="304"/>
        <v/>
      </c>
      <c r="G3862" s="3" t="str">
        <f>IF(A3862="","",IF(HOUR(A3862)&lt;StartHour,StartHour,IF(HOUR(A3862)&gt;FinishHour,FinishHour,HOUR(A3862))))</f>
        <v/>
      </c>
      <c r="H3862" s="3" t="str">
        <f t="shared" si="305"/>
        <v/>
      </c>
      <c r="I3862" s="33" t="e">
        <f>IF(OR(A3862="",B3862=""),NA(),MAX(0,IF(A3862-B3862=0,SameDayCycleTimeSettingValue,(A3862-B3862) *24)))</f>
        <v>#N/A</v>
      </c>
      <c r="J3862" s="33" t="e">
        <f>IF(OR(A3862="",B3862=""),NA(),MAX(0,IF(A3862-B3862=0,SameDayCycleTimeSettingValue,((A3862-B3862) *24)-(INT((A3862-B3862)) * (24-(FinishHour-StartHour))))))</f>
        <v>#N/A</v>
      </c>
      <c r="K3862" s="3" t="e">
        <f ca="1">IF(OR(A3862&lt;&gt;"",B3862=""),NA(),MAX(0,IF(_xlfn.DAYS(NOW(),B3862)=0,SameDayCycleTimeSettingValue,_xlfn.DAYS(NOW(),B3862))))</f>
        <v>#N/A</v>
      </c>
    </row>
    <row r="3863" spans="1:11" x14ac:dyDescent="0.25">
      <c r="A3863" s="32" t="str">
        <f>IF(AND(TRIM(INDEX(CompletedDateValues,ROW(A3863)))&lt;&gt;"",INDEX(CompletedDateValues,ROW(A3863))&gt;0),INDEX(CompletedDateValues,ROW(A3863)),"")</f>
        <v/>
      </c>
      <c r="B3863" s="32" t="str">
        <f>IF(AND(TRIM(INDEX(StartDateValues,ROW(A3863)))&lt;&gt;"",INDEX(StartDateValues,ROW(A3863))&gt;0),INDEX(StartDateValues,ROW(A3863)),"")</f>
        <v/>
      </c>
      <c r="C3863" s="22" t="str">
        <f t="shared" si="301"/>
        <v/>
      </c>
      <c r="D3863" s="3" t="str">
        <f t="shared" si="302"/>
        <v/>
      </c>
      <c r="E3863" s="3" t="str">
        <f t="shared" si="303"/>
        <v/>
      </c>
      <c r="F3863" s="3" t="str">
        <f t="shared" si="304"/>
        <v/>
      </c>
      <c r="G3863" s="3" t="str">
        <f>IF(A3863="","",IF(HOUR(A3863)&lt;StartHour,StartHour,IF(HOUR(A3863)&gt;FinishHour,FinishHour,HOUR(A3863))))</f>
        <v/>
      </c>
      <c r="H3863" s="3" t="str">
        <f t="shared" si="305"/>
        <v/>
      </c>
      <c r="I3863" s="33" t="e">
        <f>IF(OR(A3863="",B3863=""),NA(),MAX(0,IF(A3863-B3863=0,SameDayCycleTimeSettingValue,(A3863-B3863) *24)))</f>
        <v>#N/A</v>
      </c>
      <c r="J3863" s="33" t="e">
        <f>IF(OR(A3863="",B3863=""),NA(),MAX(0,IF(A3863-B3863=0,SameDayCycleTimeSettingValue,((A3863-B3863) *24)-(INT((A3863-B3863)) * (24-(FinishHour-StartHour))))))</f>
        <v>#N/A</v>
      </c>
      <c r="K3863" s="3" t="e">
        <f ca="1">IF(OR(A3863&lt;&gt;"",B3863=""),NA(),MAX(0,IF(_xlfn.DAYS(NOW(),B3863)=0,SameDayCycleTimeSettingValue,_xlfn.DAYS(NOW(),B3863))))</f>
        <v>#N/A</v>
      </c>
    </row>
    <row r="3864" spans="1:11" x14ac:dyDescent="0.25">
      <c r="A3864" s="32" t="str">
        <f>IF(AND(TRIM(INDEX(CompletedDateValues,ROW(A3864)))&lt;&gt;"",INDEX(CompletedDateValues,ROW(A3864))&gt;0),INDEX(CompletedDateValues,ROW(A3864)),"")</f>
        <v/>
      </c>
      <c r="B3864" s="32" t="str">
        <f>IF(AND(TRIM(INDEX(StartDateValues,ROW(A3864)))&lt;&gt;"",INDEX(StartDateValues,ROW(A3864))&gt;0),INDEX(StartDateValues,ROW(A3864)),"")</f>
        <v/>
      </c>
      <c r="C3864" s="22" t="str">
        <f t="shared" si="301"/>
        <v/>
      </c>
      <c r="D3864" s="3" t="str">
        <f t="shared" si="302"/>
        <v/>
      </c>
      <c r="E3864" s="3" t="str">
        <f t="shared" si="303"/>
        <v/>
      </c>
      <c r="F3864" s="3" t="str">
        <f t="shared" si="304"/>
        <v/>
      </c>
      <c r="G3864" s="3" t="str">
        <f>IF(A3864="","",IF(HOUR(A3864)&lt;StartHour,StartHour,IF(HOUR(A3864)&gt;FinishHour,FinishHour,HOUR(A3864))))</f>
        <v/>
      </c>
      <c r="H3864" s="3" t="str">
        <f t="shared" si="305"/>
        <v/>
      </c>
      <c r="I3864" s="33" t="e">
        <f>IF(OR(A3864="",B3864=""),NA(),MAX(0,IF(A3864-B3864=0,SameDayCycleTimeSettingValue,(A3864-B3864) *24)))</f>
        <v>#N/A</v>
      </c>
      <c r="J3864" s="33" t="e">
        <f>IF(OR(A3864="",B3864=""),NA(),MAX(0,IF(A3864-B3864=0,SameDayCycleTimeSettingValue,((A3864-B3864) *24)-(INT((A3864-B3864)) * (24-(FinishHour-StartHour))))))</f>
        <v>#N/A</v>
      </c>
      <c r="K3864" s="3" t="e">
        <f ca="1">IF(OR(A3864&lt;&gt;"",B3864=""),NA(),MAX(0,IF(_xlfn.DAYS(NOW(),B3864)=0,SameDayCycleTimeSettingValue,_xlfn.DAYS(NOW(),B3864))))</f>
        <v>#N/A</v>
      </c>
    </row>
    <row r="3865" spans="1:11" x14ac:dyDescent="0.25">
      <c r="A3865" s="32" t="str">
        <f>IF(AND(TRIM(INDEX(CompletedDateValues,ROW(A3865)))&lt;&gt;"",INDEX(CompletedDateValues,ROW(A3865))&gt;0),INDEX(CompletedDateValues,ROW(A3865)),"")</f>
        <v/>
      </c>
      <c r="B3865" s="32" t="str">
        <f>IF(AND(TRIM(INDEX(StartDateValues,ROW(A3865)))&lt;&gt;"",INDEX(StartDateValues,ROW(A3865))&gt;0),INDEX(StartDateValues,ROW(A3865)),"")</f>
        <v/>
      </c>
      <c r="C3865" s="22" t="str">
        <f t="shared" si="301"/>
        <v/>
      </c>
      <c r="D3865" s="3" t="str">
        <f t="shared" si="302"/>
        <v/>
      </c>
      <c r="E3865" s="3" t="str">
        <f t="shared" si="303"/>
        <v/>
      </c>
      <c r="F3865" s="3" t="str">
        <f t="shared" si="304"/>
        <v/>
      </c>
      <c r="G3865" s="3" t="str">
        <f>IF(A3865="","",IF(HOUR(A3865)&lt;StartHour,StartHour,IF(HOUR(A3865)&gt;FinishHour,FinishHour,HOUR(A3865))))</f>
        <v/>
      </c>
      <c r="H3865" s="3" t="str">
        <f t="shared" si="305"/>
        <v/>
      </c>
      <c r="I3865" s="33" t="e">
        <f>IF(OR(A3865="",B3865=""),NA(),MAX(0,IF(A3865-B3865=0,SameDayCycleTimeSettingValue,(A3865-B3865) *24)))</f>
        <v>#N/A</v>
      </c>
      <c r="J3865" s="33" t="e">
        <f>IF(OR(A3865="",B3865=""),NA(),MAX(0,IF(A3865-B3865=0,SameDayCycleTimeSettingValue,((A3865-B3865) *24)-(INT((A3865-B3865)) * (24-(FinishHour-StartHour))))))</f>
        <v>#N/A</v>
      </c>
      <c r="K3865" s="3" t="e">
        <f ca="1">IF(OR(A3865&lt;&gt;"",B3865=""),NA(),MAX(0,IF(_xlfn.DAYS(NOW(),B3865)=0,SameDayCycleTimeSettingValue,_xlfn.DAYS(NOW(),B3865))))</f>
        <v>#N/A</v>
      </c>
    </row>
    <row r="3866" spans="1:11" x14ac:dyDescent="0.25">
      <c r="A3866" s="32" t="str">
        <f>IF(AND(TRIM(INDEX(CompletedDateValues,ROW(A3866)))&lt;&gt;"",INDEX(CompletedDateValues,ROW(A3866))&gt;0),INDEX(CompletedDateValues,ROW(A3866)),"")</f>
        <v/>
      </c>
      <c r="B3866" s="32" t="str">
        <f>IF(AND(TRIM(INDEX(StartDateValues,ROW(A3866)))&lt;&gt;"",INDEX(StartDateValues,ROW(A3866))&gt;0),INDEX(StartDateValues,ROW(A3866)),"")</f>
        <v/>
      </c>
      <c r="C3866" s="22" t="str">
        <f t="shared" si="301"/>
        <v/>
      </c>
      <c r="D3866" s="3" t="str">
        <f t="shared" si="302"/>
        <v/>
      </c>
      <c r="E3866" s="3" t="str">
        <f t="shared" si="303"/>
        <v/>
      </c>
      <c r="F3866" s="3" t="str">
        <f t="shared" si="304"/>
        <v/>
      </c>
      <c r="G3866" s="3" t="str">
        <f>IF(A3866="","",IF(HOUR(A3866)&lt;StartHour,StartHour,IF(HOUR(A3866)&gt;FinishHour,FinishHour,HOUR(A3866))))</f>
        <v/>
      </c>
      <c r="H3866" s="3" t="str">
        <f t="shared" si="305"/>
        <v/>
      </c>
      <c r="I3866" s="33" t="e">
        <f>IF(OR(A3866="",B3866=""),NA(),MAX(0,IF(A3866-B3866=0,SameDayCycleTimeSettingValue,(A3866-B3866) *24)))</f>
        <v>#N/A</v>
      </c>
      <c r="J3866" s="33" t="e">
        <f>IF(OR(A3866="",B3866=""),NA(),MAX(0,IF(A3866-B3866=0,SameDayCycleTimeSettingValue,((A3866-B3866) *24)-(INT((A3866-B3866)) * (24-(FinishHour-StartHour))))))</f>
        <v>#N/A</v>
      </c>
      <c r="K3866" s="3" t="e">
        <f ca="1">IF(OR(A3866&lt;&gt;"",B3866=""),NA(),MAX(0,IF(_xlfn.DAYS(NOW(),B3866)=0,SameDayCycleTimeSettingValue,_xlfn.DAYS(NOW(),B3866))))</f>
        <v>#N/A</v>
      </c>
    </row>
    <row r="3867" spans="1:11" x14ac:dyDescent="0.25">
      <c r="A3867" s="32" t="str">
        <f>IF(AND(TRIM(INDEX(CompletedDateValues,ROW(A3867)))&lt;&gt;"",INDEX(CompletedDateValues,ROW(A3867))&gt;0),INDEX(CompletedDateValues,ROW(A3867)),"")</f>
        <v/>
      </c>
      <c r="B3867" s="32" t="str">
        <f>IF(AND(TRIM(INDEX(StartDateValues,ROW(A3867)))&lt;&gt;"",INDEX(StartDateValues,ROW(A3867))&gt;0),INDEX(StartDateValues,ROW(A3867)),"")</f>
        <v/>
      </c>
      <c r="C3867" s="22" t="str">
        <f t="shared" si="301"/>
        <v/>
      </c>
      <c r="D3867" s="3" t="str">
        <f t="shared" si="302"/>
        <v/>
      </c>
      <c r="E3867" s="3" t="str">
        <f t="shared" si="303"/>
        <v/>
      </c>
      <c r="F3867" s="3" t="str">
        <f t="shared" si="304"/>
        <v/>
      </c>
      <c r="G3867" s="3" t="str">
        <f>IF(A3867="","",IF(HOUR(A3867)&lt;StartHour,StartHour,IF(HOUR(A3867)&gt;FinishHour,FinishHour,HOUR(A3867))))</f>
        <v/>
      </c>
      <c r="H3867" s="3" t="str">
        <f t="shared" si="305"/>
        <v/>
      </c>
      <c r="I3867" s="33" t="e">
        <f>IF(OR(A3867="",B3867=""),NA(),MAX(0,IF(A3867-B3867=0,SameDayCycleTimeSettingValue,(A3867-B3867) *24)))</f>
        <v>#N/A</v>
      </c>
      <c r="J3867" s="33" t="e">
        <f>IF(OR(A3867="",B3867=""),NA(),MAX(0,IF(A3867-B3867=0,SameDayCycleTimeSettingValue,((A3867-B3867) *24)-(INT((A3867-B3867)) * (24-(FinishHour-StartHour))))))</f>
        <v>#N/A</v>
      </c>
      <c r="K3867" s="3" t="e">
        <f ca="1">IF(OR(A3867&lt;&gt;"",B3867=""),NA(),MAX(0,IF(_xlfn.DAYS(NOW(),B3867)=0,SameDayCycleTimeSettingValue,_xlfn.DAYS(NOW(),B3867))))</f>
        <v>#N/A</v>
      </c>
    </row>
    <row r="3868" spans="1:11" x14ac:dyDescent="0.25">
      <c r="A3868" s="32" t="str">
        <f>IF(AND(TRIM(INDEX(CompletedDateValues,ROW(A3868)))&lt;&gt;"",INDEX(CompletedDateValues,ROW(A3868))&gt;0),INDEX(CompletedDateValues,ROW(A3868)),"")</f>
        <v/>
      </c>
      <c r="B3868" s="32" t="str">
        <f>IF(AND(TRIM(INDEX(StartDateValues,ROW(A3868)))&lt;&gt;"",INDEX(StartDateValues,ROW(A3868))&gt;0),INDEX(StartDateValues,ROW(A3868)),"")</f>
        <v/>
      </c>
      <c r="C3868" s="22" t="str">
        <f t="shared" si="301"/>
        <v/>
      </c>
      <c r="D3868" s="3" t="str">
        <f t="shared" si="302"/>
        <v/>
      </c>
      <c r="E3868" s="3" t="str">
        <f t="shared" si="303"/>
        <v/>
      </c>
      <c r="F3868" s="3" t="str">
        <f t="shared" si="304"/>
        <v/>
      </c>
      <c r="G3868" s="3" t="str">
        <f>IF(A3868="","",IF(HOUR(A3868)&lt;StartHour,StartHour,IF(HOUR(A3868)&gt;FinishHour,FinishHour,HOUR(A3868))))</f>
        <v/>
      </c>
      <c r="H3868" s="3" t="str">
        <f t="shared" si="305"/>
        <v/>
      </c>
      <c r="I3868" s="33" t="e">
        <f>IF(OR(A3868="",B3868=""),NA(),MAX(0,IF(A3868-B3868=0,SameDayCycleTimeSettingValue,(A3868-B3868) *24)))</f>
        <v>#N/A</v>
      </c>
      <c r="J3868" s="33" t="e">
        <f>IF(OR(A3868="",B3868=""),NA(),MAX(0,IF(A3868-B3868=0,SameDayCycleTimeSettingValue,((A3868-B3868) *24)-(INT((A3868-B3868)) * (24-(FinishHour-StartHour))))))</f>
        <v>#N/A</v>
      </c>
      <c r="K3868" s="3" t="e">
        <f ca="1">IF(OR(A3868&lt;&gt;"",B3868=""),NA(),MAX(0,IF(_xlfn.DAYS(NOW(),B3868)=0,SameDayCycleTimeSettingValue,_xlfn.DAYS(NOW(),B3868))))</f>
        <v>#N/A</v>
      </c>
    </row>
    <row r="3869" spans="1:11" x14ac:dyDescent="0.25">
      <c r="A3869" s="32" t="str">
        <f>IF(AND(TRIM(INDEX(CompletedDateValues,ROW(A3869)))&lt;&gt;"",INDEX(CompletedDateValues,ROW(A3869))&gt;0),INDEX(CompletedDateValues,ROW(A3869)),"")</f>
        <v/>
      </c>
      <c r="B3869" s="32" t="str">
        <f>IF(AND(TRIM(INDEX(StartDateValues,ROW(A3869)))&lt;&gt;"",INDEX(StartDateValues,ROW(A3869))&gt;0),INDEX(StartDateValues,ROW(A3869)),"")</f>
        <v/>
      </c>
      <c r="C3869" s="22" t="str">
        <f t="shared" si="301"/>
        <v/>
      </c>
      <c r="D3869" s="3" t="str">
        <f t="shared" si="302"/>
        <v/>
      </c>
      <c r="E3869" s="3" t="str">
        <f t="shared" si="303"/>
        <v/>
      </c>
      <c r="F3869" s="3" t="str">
        <f t="shared" si="304"/>
        <v/>
      </c>
      <c r="G3869" s="3" t="str">
        <f>IF(A3869="","",IF(HOUR(A3869)&lt;StartHour,StartHour,IF(HOUR(A3869)&gt;FinishHour,FinishHour,HOUR(A3869))))</f>
        <v/>
      </c>
      <c r="H3869" s="3" t="str">
        <f t="shared" si="305"/>
        <v/>
      </c>
      <c r="I3869" s="33" t="e">
        <f>IF(OR(A3869="",B3869=""),NA(),MAX(0,IF(A3869-B3869=0,SameDayCycleTimeSettingValue,(A3869-B3869) *24)))</f>
        <v>#N/A</v>
      </c>
      <c r="J3869" s="33" t="e">
        <f>IF(OR(A3869="",B3869=""),NA(),MAX(0,IF(A3869-B3869=0,SameDayCycleTimeSettingValue,((A3869-B3869) *24)-(INT((A3869-B3869)) * (24-(FinishHour-StartHour))))))</f>
        <v>#N/A</v>
      </c>
      <c r="K3869" s="3" t="e">
        <f ca="1">IF(OR(A3869&lt;&gt;"",B3869=""),NA(),MAX(0,IF(_xlfn.DAYS(NOW(),B3869)=0,SameDayCycleTimeSettingValue,_xlfn.DAYS(NOW(),B3869))))</f>
        <v>#N/A</v>
      </c>
    </row>
    <row r="3870" spans="1:11" x14ac:dyDescent="0.25">
      <c r="A3870" s="32" t="str">
        <f>IF(AND(TRIM(INDEX(CompletedDateValues,ROW(A3870)))&lt;&gt;"",INDEX(CompletedDateValues,ROW(A3870))&gt;0),INDEX(CompletedDateValues,ROW(A3870)),"")</f>
        <v/>
      </c>
      <c r="B3870" s="32" t="str">
        <f>IF(AND(TRIM(INDEX(StartDateValues,ROW(A3870)))&lt;&gt;"",INDEX(StartDateValues,ROW(A3870))&gt;0),INDEX(StartDateValues,ROW(A3870)),"")</f>
        <v/>
      </c>
      <c r="C3870" s="22" t="str">
        <f t="shared" si="301"/>
        <v/>
      </c>
      <c r="D3870" s="3" t="str">
        <f t="shared" si="302"/>
        <v/>
      </c>
      <c r="E3870" s="3" t="str">
        <f t="shared" si="303"/>
        <v/>
      </c>
      <c r="F3870" s="3" t="str">
        <f t="shared" si="304"/>
        <v/>
      </c>
      <c r="G3870" s="3" t="str">
        <f>IF(A3870="","",IF(HOUR(A3870)&lt;StartHour,StartHour,IF(HOUR(A3870)&gt;FinishHour,FinishHour,HOUR(A3870))))</f>
        <v/>
      </c>
      <c r="H3870" s="3" t="str">
        <f t="shared" si="305"/>
        <v/>
      </c>
      <c r="I3870" s="33" t="e">
        <f>IF(OR(A3870="",B3870=""),NA(),MAX(0,IF(A3870-B3870=0,SameDayCycleTimeSettingValue,(A3870-B3870) *24)))</f>
        <v>#N/A</v>
      </c>
      <c r="J3870" s="33" t="e">
        <f>IF(OR(A3870="",B3870=""),NA(),MAX(0,IF(A3870-B3870=0,SameDayCycleTimeSettingValue,((A3870-B3870) *24)-(INT((A3870-B3870)) * (24-(FinishHour-StartHour))))))</f>
        <v>#N/A</v>
      </c>
      <c r="K3870" s="3" t="e">
        <f ca="1">IF(OR(A3870&lt;&gt;"",B3870=""),NA(),MAX(0,IF(_xlfn.DAYS(NOW(),B3870)=0,SameDayCycleTimeSettingValue,_xlfn.DAYS(NOW(),B3870))))</f>
        <v>#N/A</v>
      </c>
    </row>
    <row r="3871" spans="1:11" x14ac:dyDescent="0.25">
      <c r="A3871" s="32" t="str">
        <f>IF(AND(TRIM(INDEX(CompletedDateValues,ROW(A3871)))&lt;&gt;"",INDEX(CompletedDateValues,ROW(A3871))&gt;0),INDEX(CompletedDateValues,ROW(A3871)),"")</f>
        <v/>
      </c>
      <c r="B3871" s="32" t="str">
        <f>IF(AND(TRIM(INDEX(StartDateValues,ROW(A3871)))&lt;&gt;"",INDEX(StartDateValues,ROW(A3871))&gt;0),INDEX(StartDateValues,ROW(A3871)),"")</f>
        <v/>
      </c>
      <c r="C3871" s="22" t="str">
        <f t="shared" si="301"/>
        <v/>
      </c>
      <c r="D3871" s="3" t="str">
        <f t="shared" si="302"/>
        <v/>
      </c>
      <c r="E3871" s="3" t="str">
        <f t="shared" si="303"/>
        <v/>
      </c>
      <c r="F3871" s="3" t="str">
        <f t="shared" si="304"/>
        <v/>
      </c>
      <c r="G3871" s="3" t="str">
        <f>IF(A3871="","",IF(HOUR(A3871)&lt;StartHour,StartHour,IF(HOUR(A3871)&gt;FinishHour,FinishHour,HOUR(A3871))))</f>
        <v/>
      </c>
      <c r="H3871" s="3" t="str">
        <f t="shared" si="305"/>
        <v/>
      </c>
      <c r="I3871" s="33" t="e">
        <f>IF(OR(A3871="",B3871=""),NA(),MAX(0,IF(A3871-B3871=0,SameDayCycleTimeSettingValue,(A3871-B3871) *24)))</f>
        <v>#N/A</v>
      </c>
      <c r="J3871" s="33" t="e">
        <f>IF(OR(A3871="",B3871=""),NA(),MAX(0,IF(A3871-B3871=0,SameDayCycleTimeSettingValue,((A3871-B3871) *24)-(INT((A3871-B3871)) * (24-(FinishHour-StartHour))))))</f>
        <v>#N/A</v>
      </c>
      <c r="K3871" s="3" t="e">
        <f ca="1">IF(OR(A3871&lt;&gt;"",B3871=""),NA(),MAX(0,IF(_xlfn.DAYS(NOW(),B3871)=0,SameDayCycleTimeSettingValue,_xlfn.DAYS(NOW(),B3871))))</f>
        <v>#N/A</v>
      </c>
    </row>
    <row r="3872" spans="1:11" x14ac:dyDescent="0.25">
      <c r="A3872" s="32" t="str">
        <f>IF(AND(TRIM(INDEX(CompletedDateValues,ROW(A3872)))&lt;&gt;"",INDEX(CompletedDateValues,ROW(A3872))&gt;0),INDEX(CompletedDateValues,ROW(A3872)),"")</f>
        <v/>
      </c>
      <c r="B3872" s="32" t="str">
        <f>IF(AND(TRIM(INDEX(StartDateValues,ROW(A3872)))&lt;&gt;"",INDEX(StartDateValues,ROW(A3872))&gt;0),INDEX(StartDateValues,ROW(A3872)),"")</f>
        <v/>
      </c>
      <c r="C3872" s="22" t="str">
        <f t="shared" si="301"/>
        <v/>
      </c>
      <c r="D3872" s="3" t="str">
        <f t="shared" si="302"/>
        <v/>
      </c>
      <c r="E3872" s="3" t="str">
        <f t="shared" si="303"/>
        <v/>
      </c>
      <c r="F3872" s="3" t="str">
        <f t="shared" si="304"/>
        <v/>
      </c>
      <c r="G3872" s="3" t="str">
        <f>IF(A3872="","",IF(HOUR(A3872)&lt;StartHour,StartHour,IF(HOUR(A3872)&gt;FinishHour,FinishHour,HOUR(A3872))))</f>
        <v/>
      </c>
      <c r="H3872" s="3" t="str">
        <f t="shared" si="305"/>
        <v/>
      </c>
      <c r="I3872" s="33" t="e">
        <f>IF(OR(A3872="",B3872=""),NA(),MAX(0,IF(A3872-B3872=0,SameDayCycleTimeSettingValue,(A3872-B3872) *24)))</f>
        <v>#N/A</v>
      </c>
      <c r="J3872" s="33" t="e">
        <f>IF(OR(A3872="",B3872=""),NA(),MAX(0,IF(A3872-B3872=0,SameDayCycleTimeSettingValue,((A3872-B3872) *24)-(INT((A3872-B3872)) * (24-(FinishHour-StartHour))))))</f>
        <v>#N/A</v>
      </c>
      <c r="K3872" s="3" t="e">
        <f ca="1">IF(OR(A3872&lt;&gt;"",B3872=""),NA(),MAX(0,IF(_xlfn.DAYS(NOW(),B3872)=0,SameDayCycleTimeSettingValue,_xlfn.DAYS(NOW(),B3872))))</f>
        <v>#N/A</v>
      </c>
    </row>
    <row r="3873" spans="1:11" x14ac:dyDescent="0.25">
      <c r="A3873" s="32" t="str">
        <f>IF(AND(TRIM(INDEX(CompletedDateValues,ROW(A3873)))&lt;&gt;"",INDEX(CompletedDateValues,ROW(A3873))&gt;0),INDEX(CompletedDateValues,ROW(A3873)),"")</f>
        <v/>
      </c>
      <c r="B3873" s="32" t="str">
        <f>IF(AND(TRIM(INDEX(StartDateValues,ROW(A3873)))&lt;&gt;"",INDEX(StartDateValues,ROW(A3873))&gt;0),INDEX(StartDateValues,ROW(A3873)),"")</f>
        <v/>
      </c>
      <c r="C3873" s="22" t="str">
        <f t="shared" si="301"/>
        <v/>
      </c>
      <c r="D3873" s="3" t="str">
        <f t="shared" si="302"/>
        <v/>
      </c>
      <c r="E3873" s="3" t="str">
        <f t="shared" si="303"/>
        <v/>
      </c>
      <c r="F3873" s="3" t="str">
        <f t="shared" si="304"/>
        <v/>
      </c>
      <c r="G3873" s="3" t="str">
        <f>IF(A3873="","",IF(HOUR(A3873)&lt;StartHour,StartHour,IF(HOUR(A3873)&gt;FinishHour,FinishHour,HOUR(A3873))))</f>
        <v/>
      </c>
      <c r="H3873" s="3" t="str">
        <f t="shared" si="305"/>
        <v/>
      </c>
      <c r="I3873" s="33" t="e">
        <f>IF(OR(A3873="",B3873=""),NA(),MAX(0,IF(A3873-B3873=0,SameDayCycleTimeSettingValue,(A3873-B3873) *24)))</f>
        <v>#N/A</v>
      </c>
      <c r="J3873" s="33" t="e">
        <f>IF(OR(A3873="",B3873=""),NA(),MAX(0,IF(A3873-B3873=0,SameDayCycleTimeSettingValue,((A3873-B3873) *24)-(INT((A3873-B3873)) * (24-(FinishHour-StartHour))))))</f>
        <v>#N/A</v>
      </c>
      <c r="K3873" s="3" t="e">
        <f ca="1">IF(OR(A3873&lt;&gt;"",B3873=""),NA(),MAX(0,IF(_xlfn.DAYS(NOW(),B3873)=0,SameDayCycleTimeSettingValue,_xlfn.DAYS(NOW(),B3873))))</f>
        <v>#N/A</v>
      </c>
    </row>
    <row r="3874" spans="1:11" x14ac:dyDescent="0.25">
      <c r="A3874" s="32" t="str">
        <f>IF(AND(TRIM(INDEX(CompletedDateValues,ROW(A3874)))&lt;&gt;"",INDEX(CompletedDateValues,ROW(A3874))&gt;0),INDEX(CompletedDateValues,ROW(A3874)),"")</f>
        <v/>
      </c>
      <c r="B3874" s="32" t="str">
        <f>IF(AND(TRIM(INDEX(StartDateValues,ROW(A3874)))&lt;&gt;"",INDEX(StartDateValues,ROW(A3874))&gt;0),INDEX(StartDateValues,ROW(A3874)),"")</f>
        <v/>
      </c>
      <c r="C3874" s="22" t="str">
        <f t="shared" si="301"/>
        <v/>
      </c>
      <c r="D3874" s="3" t="str">
        <f t="shared" si="302"/>
        <v/>
      </c>
      <c r="E3874" s="3" t="str">
        <f t="shared" si="303"/>
        <v/>
      </c>
      <c r="F3874" s="3" t="str">
        <f t="shared" si="304"/>
        <v/>
      </c>
      <c r="G3874" s="3" t="str">
        <f>IF(A3874="","",IF(HOUR(A3874)&lt;StartHour,StartHour,IF(HOUR(A3874)&gt;FinishHour,FinishHour,HOUR(A3874))))</f>
        <v/>
      </c>
      <c r="H3874" s="3" t="str">
        <f t="shared" si="305"/>
        <v/>
      </c>
      <c r="I3874" s="33" t="e">
        <f>IF(OR(A3874="",B3874=""),NA(),MAX(0,IF(A3874-B3874=0,SameDayCycleTimeSettingValue,(A3874-B3874) *24)))</f>
        <v>#N/A</v>
      </c>
      <c r="J3874" s="33" t="e">
        <f>IF(OR(A3874="",B3874=""),NA(),MAX(0,IF(A3874-B3874=0,SameDayCycleTimeSettingValue,((A3874-B3874) *24)-(INT((A3874-B3874)) * (24-(FinishHour-StartHour))))))</f>
        <v>#N/A</v>
      </c>
      <c r="K3874" s="3" t="e">
        <f ca="1">IF(OR(A3874&lt;&gt;"",B3874=""),NA(),MAX(0,IF(_xlfn.DAYS(NOW(),B3874)=0,SameDayCycleTimeSettingValue,_xlfn.DAYS(NOW(),B3874))))</f>
        <v>#N/A</v>
      </c>
    </row>
    <row r="3875" spans="1:11" x14ac:dyDescent="0.25">
      <c r="A3875" s="32" t="str">
        <f>IF(AND(TRIM(INDEX(CompletedDateValues,ROW(A3875)))&lt;&gt;"",INDEX(CompletedDateValues,ROW(A3875))&gt;0),INDEX(CompletedDateValues,ROW(A3875)),"")</f>
        <v/>
      </c>
      <c r="B3875" s="32" t="str">
        <f>IF(AND(TRIM(INDEX(StartDateValues,ROW(A3875)))&lt;&gt;"",INDEX(StartDateValues,ROW(A3875))&gt;0),INDEX(StartDateValues,ROW(A3875)),"")</f>
        <v/>
      </c>
      <c r="C3875" s="22" t="str">
        <f t="shared" si="301"/>
        <v/>
      </c>
      <c r="D3875" s="3" t="str">
        <f t="shared" si="302"/>
        <v/>
      </c>
      <c r="E3875" s="3" t="str">
        <f t="shared" si="303"/>
        <v/>
      </c>
      <c r="F3875" s="3" t="str">
        <f t="shared" si="304"/>
        <v/>
      </c>
      <c r="G3875" s="3" t="str">
        <f>IF(A3875="","",IF(HOUR(A3875)&lt;StartHour,StartHour,IF(HOUR(A3875)&gt;FinishHour,FinishHour,HOUR(A3875))))</f>
        <v/>
      </c>
      <c r="H3875" s="3" t="str">
        <f t="shared" si="305"/>
        <v/>
      </c>
      <c r="I3875" s="33" t="e">
        <f>IF(OR(A3875="",B3875=""),NA(),MAX(0,IF(A3875-B3875=0,SameDayCycleTimeSettingValue,(A3875-B3875) *24)))</f>
        <v>#N/A</v>
      </c>
      <c r="J3875" s="33" t="e">
        <f>IF(OR(A3875="",B3875=""),NA(),MAX(0,IF(A3875-B3875=0,SameDayCycleTimeSettingValue,((A3875-B3875) *24)-(INT((A3875-B3875)) * (24-(FinishHour-StartHour))))))</f>
        <v>#N/A</v>
      </c>
      <c r="K3875" s="3" t="e">
        <f ca="1">IF(OR(A3875&lt;&gt;"",B3875=""),NA(),MAX(0,IF(_xlfn.DAYS(NOW(),B3875)=0,SameDayCycleTimeSettingValue,_xlfn.DAYS(NOW(),B3875))))</f>
        <v>#N/A</v>
      </c>
    </row>
    <row r="3876" spans="1:11" x14ac:dyDescent="0.25">
      <c r="A3876" s="32" t="str">
        <f>IF(AND(TRIM(INDEX(CompletedDateValues,ROW(A3876)))&lt;&gt;"",INDEX(CompletedDateValues,ROW(A3876))&gt;0),INDEX(CompletedDateValues,ROW(A3876)),"")</f>
        <v/>
      </c>
      <c r="B3876" s="32" t="str">
        <f>IF(AND(TRIM(INDEX(StartDateValues,ROW(A3876)))&lt;&gt;"",INDEX(StartDateValues,ROW(A3876))&gt;0),INDEX(StartDateValues,ROW(A3876)),"")</f>
        <v/>
      </c>
      <c r="C3876" s="22" t="str">
        <f t="shared" si="301"/>
        <v/>
      </c>
      <c r="D3876" s="3" t="str">
        <f t="shared" si="302"/>
        <v/>
      </c>
      <c r="E3876" s="3" t="str">
        <f t="shared" si="303"/>
        <v/>
      </c>
      <c r="F3876" s="3" t="str">
        <f t="shared" si="304"/>
        <v/>
      </c>
      <c r="G3876" s="3" t="str">
        <f>IF(A3876="","",IF(HOUR(A3876)&lt;StartHour,StartHour,IF(HOUR(A3876)&gt;FinishHour,FinishHour,HOUR(A3876))))</f>
        <v/>
      </c>
      <c r="H3876" s="3" t="str">
        <f t="shared" si="305"/>
        <v/>
      </c>
      <c r="I3876" s="33" t="e">
        <f>IF(OR(A3876="",B3876=""),NA(),MAX(0,IF(A3876-B3876=0,SameDayCycleTimeSettingValue,(A3876-B3876) *24)))</f>
        <v>#N/A</v>
      </c>
      <c r="J3876" s="33" t="e">
        <f>IF(OR(A3876="",B3876=""),NA(),MAX(0,IF(A3876-B3876=0,SameDayCycleTimeSettingValue,((A3876-B3876) *24)-(INT((A3876-B3876)) * (24-(FinishHour-StartHour))))))</f>
        <v>#N/A</v>
      </c>
      <c r="K3876" s="3" t="e">
        <f ca="1">IF(OR(A3876&lt;&gt;"",B3876=""),NA(),MAX(0,IF(_xlfn.DAYS(NOW(),B3876)=0,SameDayCycleTimeSettingValue,_xlfn.DAYS(NOW(),B3876))))</f>
        <v>#N/A</v>
      </c>
    </row>
    <row r="3877" spans="1:11" x14ac:dyDescent="0.25">
      <c r="A3877" s="32" t="str">
        <f>IF(AND(TRIM(INDEX(CompletedDateValues,ROW(A3877)))&lt;&gt;"",INDEX(CompletedDateValues,ROW(A3877))&gt;0),INDEX(CompletedDateValues,ROW(A3877)),"")</f>
        <v/>
      </c>
      <c r="B3877" s="32" t="str">
        <f>IF(AND(TRIM(INDEX(StartDateValues,ROW(A3877)))&lt;&gt;"",INDEX(StartDateValues,ROW(A3877))&gt;0),INDEX(StartDateValues,ROW(A3877)),"")</f>
        <v/>
      </c>
      <c r="C3877" s="22" t="str">
        <f t="shared" si="301"/>
        <v/>
      </c>
      <c r="D3877" s="3" t="str">
        <f t="shared" si="302"/>
        <v/>
      </c>
      <c r="E3877" s="3" t="str">
        <f t="shared" si="303"/>
        <v/>
      </c>
      <c r="F3877" s="3" t="str">
        <f t="shared" si="304"/>
        <v/>
      </c>
      <c r="G3877" s="3" t="str">
        <f>IF(A3877="","",IF(HOUR(A3877)&lt;StartHour,StartHour,IF(HOUR(A3877)&gt;FinishHour,FinishHour,HOUR(A3877))))</f>
        <v/>
      </c>
      <c r="H3877" s="3" t="str">
        <f t="shared" si="305"/>
        <v/>
      </c>
      <c r="I3877" s="33" t="e">
        <f>IF(OR(A3877="",B3877=""),NA(),MAX(0,IF(A3877-B3877=0,SameDayCycleTimeSettingValue,(A3877-B3877) *24)))</f>
        <v>#N/A</v>
      </c>
      <c r="J3877" s="33" t="e">
        <f>IF(OR(A3877="",B3877=""),NA(),MAX(0,IF(A3877-B3877=0,SameDayCycleTimeSettingValue,((A3877-B3877) *24)-(INT((A3877-B3877)) * (24-(FinishHour-StartHour))))))</f>
        <v>#N/A</v>
      </c>
      <c r="K3877" s="3" t="e">
        <f ca="1">IF(OR(A3877&lt;&gt;"",B3877=""),NA(),MAX(0,IF(_xlfn.DAYS(NOW(),B3877)=0,SameDayCycleTimeSettingValue,_xlfn.DAYS(NOW(),B3877))))</f>
        <v>#N/A</v>
      </c>
    </row>
    <row r="3878" spans="1:11" x14ac:dyDescent="0.25">
      <c r="A3878" s="32" t="str">
        <f>IF(AND(TRIM(INDEX(CompletedDateValues,ROW(A3878)))&lt;&gt;"",INDEX(CompletedDateValues,ROW(A3878))&gt;0),INDEX(CompletedDateValues,ROW(A3878)),"")</f>
        <v/>
      </c>
      <c r="B3878" s="32" t="str">
        <f>IF(AND(TRIM(INDEX(StartDateValues,ROW(A3878)))&lt;&gt;"",INDEX(StartDateValues,ROW(A3878))&gt;0),INDEX(StartDateValues,ROW(A3878)),"")</f>
        <v/>
      </c>
      <c r="C3878" s="22" t="str">
        <f t="shared" si="301"/>
        <v/>
      </c>
      <c r="D3878" s="3" t="str">
        <f t="shared" si="302"/>
        <v/>
      </c>
      <c r="E3878" s="3" t="str">
        <f t="shared" si="303"/>
        <v/>
      </c>
      <c r="F3878" s="3" t="str">
        <f t="shared" si="304"/>
        <v/>
      </c>
      <c r="G3878" s="3" t="str">
        <f>IF(A3878="","",IF(HOUR(A3878)&lt;StartHour,StartHour,IF(HOUR(A3878)&gt;FinishHour,FinishHour,HOUR(A3878))))</f>
        <v/>
      </c>
      <c r="H3878" s="3" t="str">
        <f t="shared" si="305"/>
        <v/>
      </c>
      <c r="I3878" s="33" t="e">
        <f>IF(OR(A3878="",B3878=""),NA(),MAX(0,IF(A3878-B3878=0,SameDayCycleTimeSettingValue,(A3878-B3878) *24)))</f>
        <v>#N/A</v>
      </c>
      <c r="J3878" s="33" t="e">
        <f>IF(OR(A3878="",B3878=""),NA(),MAX(0,IF(A3878-B3878=0,SameDayCycleTimeSettingValue,((A3878-B3878) *24)-(INT((A3878-B3878)) * (24-(FinishHour-StartHour))))))</f>
        <v>#N/A</v>
      </c>
      <c r="K3878" s="3" t="e">
        <f ca="1">IF(OR(A3878&lt;&gt;"",B3878=""),NA(),MAX(0,IF(_xlfn.DAYS(NOW(),B3878)=0,SameDayCycleTimeSettingValue,_xlfn.DAYS(NOW(),B3878))))</f>
        <v>#N/A</v>
      </c>
    </row>
    <row r="3879" spans="1:11" x14ac:dyDescent="0.25">
      <c r="A3879" s="32" t="str">
        <f>IF(AND(TRIM(INDEX(CompletedDateValues,ROW(A3879)))&lt;&gt;"",INDEX(CompletedDateValues,ROW(A3879))&gt;0),INDEX(CompletedDateValues,ROW(A3879)),"")</f>
        <v/>
      </c>
      <c r="B3879" s="32" t="str">
        <f>IF(AND(TRIM(INDEX(StartDateValues,ROW(A3879)))&lt;&gt;"",INDEX(StartDateValues,ROW(A3879))&gt;0),INDEX(StartDateValues,ROW(A3879)),"")</f>
        <v/>
      </c>
      <c r="C3879" s="22" t="str">
        <f t="shared" si="301"/>
        <v/>
      </c>
      <c r="D3879" s="3" t="str">
        <f t="shared" si="302"/>
        <v/>
      </c>
      <c r="E3879" s="3" t="str">
        <f t="shared" si="303"/>
        <v/>
      </c>
      <c r="F3879" s="3" t="str">
        <f t="shared" si="304"/>
        <v/>
      </c>
      <c r="G3879" s="3" t="str">
        <f>IF(A3879="","",IF(HOUR(A3879)&lt;StartHour,StartHour,IF(HOUR(A3879)&gt;FinishHour,FinishHour,HOUR(A3879))))</f>
        <v/>
      </c>
      <c r="H3879" s="3" t="str">
        <f t="shared" si="305"/>
        <v/>
      </c>
      <c r="I3879" s="33" t="e">
        <f>IF(OR(A3879="",B3879=""),NA(),MAX(0,IF(A3879-B3879=0,SameDayCycleTimeSettingValue,(A3879-B3879) *24)))</f>
        <v>#N/A</v>
      </c>
      <c r="J3879" s="33" t="e">
        <f>IF(OR(A3879="",B3879=""),NA(),MAX(0,IF(A3879-B3879=0,SameDayCycleTimeSettingValue,((A3879-B3879) *24)-(INT((A3879-B3879)) * (24-(FinishHour-StartHour))))))</f>
        <v>#N/A</v>
      </c>
      <c r="K3879" s="3" t="e">
        <f ca="1">IF(OR(A3879&lt;&gt;"",B3879=""),NA(),MAX(0,IF(_xlfn.DAYS(NOW(),B3879)=0,SameDayCycleTimeSettingValue,_xlfn.DAYS(NOW(),B3879))))</f>
        <v>#N/A</v>
      </c>
    </row>
    <row r="3880" spans="1:11" x14ac:dyDescent="0.25">
      <c r="A3880" s="32" t="str">
        <f>IF(AND(TRIM(INDEX(CompletedDateValues,ROW(A3880)))&lt;&gt;"",INDEX(CompletedDateValues,ROW(A3880))&gt;0),INDEX(CompletedDateValues,ROW(A3880)),"")</f>
        <v/>
      </c>
      <c r="B3880" s="32" t="str">
        <f>IF(AND(TRIM(INDEX(StartDateValues,ROW(A3880)))&lt;&gt;"",INDEX(StartDateValues,ROW(A3880))&gt;0),INDEX(StartDateValues,ROW(A3880)),"")</f>
        <v/>
      </c>
      <c r="C3880" s="22" t="str">
        <f t="shared" si="301"/>
        <v/>
      </c>
      <c r="D3880" s="3" t="str">
        <f t="shared" si="302"/>
        <v/>
      </c>
      <c r="E3880" s="3" t="str">
        <f t="shared" si="303"/>
        <v/>
      </c>
      <c r="F3880" s="3" t="str">
        <f t="shared" si="304"/>
        <v/>
      </c>
      <c r="G3880" s="3" t="str">
        <f>IF(A3880="","",IF(HOUR(A3880)&lt;StartHour,StartHour,IF(HOUR(A3880)&gt;FinishHour,FinishHour,HOUR(A3880))))</f>
        <v/>
      </c>
      <c r="H3880" s="3" t="str">
        <f t="shared" si="305"/>
        <v/>
      </c>
      <c r="I3880" s="33" t="e">
        <f>IF(OR(A3880="",B3880=""),NA(),MAX(0,IF(A3880-B3880=0,SameDayCycleTimeSettingValue,(A3880-B3880) *24)))</f>
        <v>#N/A</v>
      </c>
      <c r="J3880" s="33" t="e">
        <f>IF(OR(A3880="",B3880=""),NA(),MAX(0,IF(A3880-B3880=0,SameDayCycleTimeSettingValue,((A3880-B3880) *24)-(INT((A3880-B3880)) * (24-(FinishHour-StartHour))))))</f>
        <v>#N/A</v>
      </c>
      <c r="K3880" s="3" t="e">
        <f ca="1">IF(OR(A3880&lt;&gt;"",B3880=""),NA(),MAX(0,IF(_xlfn.DAYS(NOW(),B3880)=0,SameDayCycleTimeSettingValue,_xlfn.DAYS(NOW(),B3880))))</f>
        <v>#N/A</v>
      </c>
    </row>
    <row r="3881" spans="1:11" x14ac:dyDescent="0.25">
      <c r="A3881" s="32" t="str">
        <f>IF(AND(TRIM(INDEX(CompletedDateValues,ROW(A3881)))&lt;&gt;"",INDEX(CompletedDateValues,ROW(A3881))&gt;0),INDEX(CompletedDateValues,ROW(A3881)),"")</f>
        <v/>
      </c>
      <c r="B3881" s="32" t="str">
        <f>IF(AND(TRIM(INDEX(StartDateValues,ROW(A3881)))&lt;&gt;"",INDEX(StartDateValues,ROW(A3881))&gt;0),INDEX(StartDateValues,ROW(A3881)),"")</f>
        <v/>
      </c>
      <c r="C3881" s="22" t="str">
        <f t="shared" si="301"/>
        <v/>
      </c>
      <c r="D3881" s="3" t="str">
        <f t="shared" si="302"/>
        <v/>
      </c>
      <c r="E3881" s="3" t="str">
        <f t="shared" si="303"/>
        <v/>
      </c>
      <c r="F3881" s="3" t="str">
        <f t="shared" si="304"/>
        <v/>
      </c>
      <c r="G3881" s="3" t="str">
        <f>IF(A3881="","",IF(HOUR(A3881)&lt;StartHour,StartHour,IF(HOUR(A3881)&gt;FinishHour,FinishHour,HOUR(A3881))))</f>
        <v/>
      </c>
      <c r="H3881" s="3" t="str">
        <f t="shared" si="305"/>
        <v/>
      </c>
      <c r="I3881" s="33" t="e">
        <f>IF(OR(A3881="",B3881=""),NA(),MAX(0,IF(A3881-B3881=0,SameDayCycleTimeSettingValue,(A3881-B3881) *24)))</f>
        <v>#N/A</v>
      </c>
      <c r="J3881" s="33" t="e">
        <f>IF(OR(A3881="",B3881=""),NA(),MAX(0,IF(A3881-B3881=0,SameDayCycleTimeSettingValue,((A3881-B3881) *24)-(INT((A3881-B3881)) * (24-(FinishHour-StartHour))))))</f>
        <v>#N/A</v>
      </c>
      <c r="K3881" s="3" t="e">
        <f ca="1">IF(OR(A3881&lt;&gt;"",B3881=""),NA(),MAX(0,IF(_xlfn.DAYS(NOW(),B3881)=0,SameDayCycleTimeSettingValue,_xlfn.DAYS(NOW(),B3881))))</f>
        <v>#N/A</v>
      </c>
    </row>
    <row r="3882" spans="1:11" x14ac:dyDescent="0.25">
      <c r="A3882" s="32" t="str">
        <f>IF(AND(TRIM(INDEX(CompletedDateValues,ROW(A3882)))&lt;&gt;"",INDEX(CompletedDateValues,ROW(A3882))&gt;0),INDEX(CompletedDateValues,ROW(A3882)),"")</f>
        <v/>
      </c>
      <c r="B3882" s="32" t="str">
        <f>IF(AND(TRIM(INDEX(StartDateValues,ROW(A3882)))&lt;&gt;"",INDEX(StartDateValues,ROW(A3882))&gt;0),INDEX(StartDateValues,ROW(A3882)),"")</f>
        <v/>
      </c>
      <c r="C3882" s="22" t="str">
        <f t="shared" si="301"/>
        <v/>
      </c>
      <c r="D3882" s="3" t="str">
        <f t="shared" si="302"/>
        <v/>
      </c>
      <c r="E3882" s="3" t="str">
        <f t="shared" si="303"/>
        <v/>
      </c>
      <c r="F3882" s="3" t="str">
        <f t="shared" si="304"/>
        <v/>
      </c>
      <c r="G3882" s="3" t="str">
        <f>IF(A3882="","",IF(HOUR(A3882)&lt;StartHour,StartHour,IF(HOUR(A3882)&gt;FinishHour,FinishHour,HOUR(A3882))))</f>
        <v/>
      </c>
      <c r="H3882" s="3" t="str">
        <f t="shared" si="305"/>
        <v/>
      </c>
      <c r="I3882" s="33" t="e">
        <f>IF(OR(A3882="",B3882=""),NA(),MAX(0,IF(A3882-B3882=0,SameDayCycleTimeSettingValue,(A3882-B3882) *24)))</f>
        <v>#N/A</v>
      </c>
      <c r="J3882" s="33" t="e">
        <f>IF(OR(A3882="",B3882=""),NA(),MAX(0,IF(A3882-B3882=0,SameDayCycleTimeSettingValue,((A3882-B3882) *24)-(INT((A3882-B3882)) * (24-(FinishHour-StartHour))))))</f>
        <v>#N/A</v>
      </c>
      <c r="K3882" s="3" t="e">
        <f ca="1">IF(OR(A3882&lt;&gt;"",B3882=""),NA(),MAX(0,IF(_xlfn.DAYS(NOW(),B3882)=0,SameDayCycleTimeSettingValue,_xlfn.DAYS(NOW(),B3882))))</f>
        <v>#N/A</v>
      </c>
    </row>
    <row r="3883" spans="1:11" x14ac:dyDescent="0.25">
      <c r="A3883" s="32" t="str">
        <f>IF(AND(TRIM(INDEX(CompletedDateValues,ROW(A3883)))&lt;&gt;"",INDEX(CompletedDateValues,ROW(A3883))&gt;0),INDEX(CompletedDateValues,ROW(A3883)),"")</f>
        <v/>
      </c>
      <c r="B3883" s="32" t="str">
        <f>IF(AND(TRIM(INDEX(StartDateValues,ROW(A3883)))&lt;&gt;"",INDEX(StartDateValues,ROW(A3883))&gt;0),INDEX(StartDateValues,ROW(A3883)),"")</f>
        <v/>
      </c>
      <c r="C3883" s="22" t="str">
        <f t="shared" si="301"/>
        <v/>
      </c>
      <c r="D3883" s="3" t="str">
        <f t="shared" si="302"/>
        <v/>
      </c>
      <c r="E3883" s="3" t="str">
        <f t="shared" si="303"/>
        <v/>
      </c>
      <c r="F3883" s="3" t="str">
        <f t="shared" si="304"/>
        <v/>
      </c>
      <c r="G3883" s="3" t="str">
        <f>IF(A3883="","",IF(HOUR(A3883)&lt;StartHour,StartHour,IF(HOUR(A3883)&gt;FinishHour,FinishHour,HOUR(A3883))))</f>
        <v/>
      </c>
      <c r="H3883" s="3" t="str">
        <f t="shared" si="305"/>
        <v/>
      </c>
      <c r="I3883" s="33" t="e">
        <f>IF(OR(A3883="",B3883=""),NA(),MAX(0,IF(A3883-B3883=0,SameDayCycleTimeSettingValue,(A3883-B3883) *24)))</f>
        <v>#N/A</v>
      </c>
      <c r="J3883" s="33" t="e">
        <f>IF(OR(A3883="",B3883=""),NA(),MAX(0,IF(A3883-B3883=0,SameDayCycleTimeSettingValue,((A3883-B3883) *24)-(INT((A3883-B3883)) * (24-(FinishHour-StartHour))))))</f>
        <v>#N/A</v>
      </c>
      <c r="K3883" s="3" t="e">
        <f ca="1">IF(OR(A3883&lt;&gt;"",B3883=""),NA(),MAX(0,IF(_xlfn.DAYS(NOW(),B3883)=0,SameDayCycleTimeSettingValue,_xlfn.DAYS(NOW(),B3883))))</f>
        <v>#N/A</v>
      </c>
    </row>
    <row r="3884" spans="1:11" x14ac:dyDescent="0.25">
      <c r="A3884" s="32" t="str">
        <f>IF(AND(TRIM(INDEX(CompletedDateValues,ROW(A3884)))&lt;&gt;"",INDEX(CompletedDateValues,ROW(A3884))&gt;0),INDEX(CompletedDateValues,ROW(A3884)),"")</f>
        <v/>
      </c>
      <c r="B3884" s="32" t="str">
        <f>IF(AND(TRIM(INDEX(StartDateValues,ROW(A3884)))&lt;&gt;"",INDEX(StartDateValues,ROW(A3884))&gt;0),INDEX(StartDateValues,ROW(A3884)),"")</f>
        <v/>
      </c>
      <c r="C3884" s="22" t="str">
        <f t="shared" si="301"/>
        <v/>
      </c>
      <c r="D3884" s="3" t="str">
        <f t="shared" si="302"/>
        <v/>
      </c>
      <c r="E3884" s="3" t="str">
        <f t="shared" si="303"/>
        <v/>
      </c>
      <c r="F3884" s="3" t="str">
        <f t="shared" si="304"/>
        <v/>
      </c>
      <c r="G3884" s="3" t="str">
        <f>IF(A3884="","",IF(HOUR(A3884)&lt;StartHour,StartHour,IF(HOUR(A3884)&gt;FinishHour,FinishHour,HOUR(A3884))))</f>
        <v/>
      </c>
      <c r="H3884" s="3" t="str">
        <f t="shared" si="305"/>
        <v/>
      </c>
      <c r="I3884" s="33" t="e">
        <f>IF(OR(A3884="",B3884=""),NA(),MAX(0,IF(A3884-B3884=0,SameDayCycleTimeSettingValue,(A3884-B3884) *24)))</f>
        <v>#N/A</v>
      </c>
      <c r="J3884" s="33" t="e">
        <f>IF(OR(A3884="",B3884=""),NA(),MAX(0,IF(A3884-B3884=0,SameDayCycleTimeSettingValue,((A3884-B3884) *24)-(INT((A3884-B3884)) * (24-(FinishHour-StartHour))))))</f>
        <v>#N/A</v>
      </c>
      <c r="K3884" s="3" t="e">
        <f ca="1">IF(OR(A3884&lt;&gt;"",B3884=""),NA(),MAX(0,IF(_xlfn.DAYS(NOW(),B3884)=0,SameDayCycleTimeSettingValue,_xlfn.DAYS(NOW(),B3884))))</f>
        <v>#N/A</v>
      </c>
    </row>
    <row r="3885" spans="1:11" x14ac:dyDescent="0.25">
      <c r="A3885" s="32" t="str">
        <f>IF(AND(TRIM(INDEX(CompletedDateValues,ROW(A3885)))&lt;&gt;"",INDEX(CompletedDateValues,ROW(A3885))&gt;0),INDEX(CompletedDateValues,ROW(A3885)),"")</f>
        <v/>
      </c>
      <c r="B3885" s="32" t="str">
        <f>IF(AND(TRIM(INDEX(StartDateValues,ROW(A3885)))&lt;&gt;"",INDEX(StartDateValues,ROW(A3885))&gt;0),INDEX(StartDateValues,ROW(A3885)),"")</f>
        <v/>
      </c>
      <c r="C3885" s="22" t="str">
        <f t="shared" si="301"/>
        <v/>
      </c>
      <c r="D3885" s="3" t="str">
        <f t="shared" si="302"/>
        <v/>
      </c>
      <c r="E3885" s="3" t="str">
        <f t="shared" si="303"/>
        <v/>
      </c>
      <c r="F3885" s="3" t="str">
        <f t="shared" si="304"/>
        <v/>
      </c>
      <c r="G3885" s="3" t="str">
        <f>IF(A3885="","",IF(HOUR(A3885)&lt;StartHour,StartHour,IF(HOUR(A3885)&gt;FinishHour,FinishHour,HOUR(A3885))))</f>
        <v/>
      </c>
      <c r="H3885" s="3" t="str">
        <f t="shared" si="305"/>
        <v/>
      </c>
      <c r="I3885" s="33" t="e">
        <f>IF(OR(A3885="",B3885=""),NA(),MAX(0,IF(A3885-B3885=0,SameDayCycleTimeSettingValue,(A3885-B3885) *24)))</f>
        <v>#N/A</v>
      </c>
      <c r="J3885" s="33" t="e">
        <f>IF(OR(A3885="",B3885=""),NA(),MAX(0,IF(A3885-B3885=0,SameDayCycleTimeSettingValue,((A3885-B3885) *24)-(INT((A3885-B3885)) * (24-(FinishHour-StartHour))))))</f>
        <v>#N/A</v>
      </c>
      <c r="K3885" s="3" t="e">
        <f ca="1">IF(OR(A3885&lt;&gt;"",B3885=""),NA(),MAX(0,IF(_xlfn.DAYS(NOW(),B3885)=0,SameDayCycleTimeSettingValue,_xlfn.DAYS(NOW(),B3885))))</f>
        <v>#N/A</v>
      </c>
    </row>
    <row r="3886" spans="1:11" x14ac:dyDescent="0.25">
      <c r="A3886" s="32" t="str">
        <f>IF(AND(TRIM(INDEX(CompletedDateValues,ROW(A3886)))&lt;&gt;"",INDEX(CompletedDateValues,ROW(A3886))&gt;0),INDEX(CompletedDateValues,ROW(A3886)),"")</f>
        <v/>
      </c>
      <c r="B3886" s="32" t="str">
        <f>IF(AND(TRIM(INDEX(StartDateValues,ROW(A3886)))&lt;&gt;"",INDEX(StartDateValues,ROW(A3886))&gt;0),INDEX(StartDateValues,ROW(A3886)),"")</f>
        <v/>
      </c>
      <c r="C3886" s="22" t="str">
        <f t="shared" si="301"/>
        <v/>
      </c>
      <c r="D3886" s="3" t="str">
        <f t="shared" si="302"/>
        <v/>
      </c>
      <c r="E3886" s="3" t="str">
        <f t="shared" si="303"/>
        <v/>
      </c>
      <c r="F3886" s="3" t="str">
        <f t="shared" si="304"/>
        <v/>
      </c>
      <c r="G3886" s="3" t="str">
        <f>IF(A3886="","",IF(HOUR(A3886)&lt;StartHour,StartHour,IF(HOUR(A3886)&gt;FinishHour,FinishHour,HOUR(A3886))))</f>
        <v/>
      </c>
      <c r="H3886" s="3" t="str">
        <f t="shared" si="305"/>
        <v/>
      </c>
      <c r="I3886" s="33" t="e">
        <f>IF(OR(A3886="",B3886=""),NA(),MAX(0,IF(A3886-B3886=0,SameDayCycleTimeSettingValue,(A3886-B3886) *24)))</f>
        <v>#N/A</v>
      </c>
      <c r="J3886" s="33" t="e">
        <f>IF(OR(A3886="",B3886=""),NA(),MAX(0,IF(A3886-B3886=0,SameDayCycleTimeSettingValue,((A3886-B3886) *24)-(INT((A3886-B3886)) * (24-(FinishHour-StartHour))))))</f>
        <v>#N/A</v>
      </c>
      <c r="K3886" s="3" t="e">
        <f ca="1">IF(OR(A3886&lt;&gt;"",B3886=""),NA(),MAX(0,IF(_xlfn.DAYS(NOW(),B3886)=0,SameDayCycleTimeSettingValue,_xlfn.DAYS(NOW(),B3886))))</f>
        <v>#N/A</v>
      </c>
    </row>
    <row r="3887" spans="1:11" x14ac:dyDescent="0.25">
      <c r="A3887" s="32" t="str">
        <f>IF(AND(TRIM(INDEX(CompletedDateValues,ROW(A3887)))&lt;&gt;"",INDEX(CompletedDateValues,ROW(A3887))&gt;0),INDEX(CompletedDateValues,ROW(A3887)),"")</f>
        <v/>
      </c>
      <c r="B3887" s="32" t="str">
        <f>IF(AND(TRIM(INDEX(StartDateValues,ROW(A3887)))&lt;&gt;"",INDEX(StartDateValues,ROW(A3887))&gt;0),INDEX(StartDateValues,ROW(A3887)),"")</f>
        <v/>
      </c>
      <c r="C3887" s="22" t="str">
        <f t="shared" si="301"/>
        <v/>
      </c>
      <c r="D3887" s="3" t="str">
        <f t="shared" si="302"/>
        <v/>
      </c>
      <c r="E3887" s="3" t="str">
        <f t="shared" si="303"/>
        <v/>
      </c>
      <c r="F3887" s="3" t="str">
        <f t="shared" si="304"/>
        <v/>
      </c>
      <c r="G3887" s="3" t="str">
        <f>IF(A3887="","",IF(HOUR(A3887)&lt;StartHour,StartHour,IF(HOUR(A3887)&gt;FinishHour,FinishHour,HOUR(A3887))))</f>
        <v/>
      </c>
      <c r="H3887" s="3" t="str">
        <f t="shared" si="305"/>
        <v/>
      </c>
      <c r="I3887" s="33" t="e">
        <f>IF(OR(A3887="",B3887=""),NA(),MAX(0,IF(A3887-B3887=0,SameDayCycleTimeSettingValue,(A3887-B3887) *24)))</f>
        <v>#N/A</v>
      </c>
      <c r="J3887" s="33" t="e">
        <f>IF(OR(A3887="",B3887=""),NA(),MAX(0,IF(A3887-B3887=0,SameDayCycleTimeSettingValue,((A3887-B3887) *24)-(INT((A3887-B3887)) * (24-(FinishHour-StartHour))))))</f>
        <v>#N/A</v>
      </c>
      <c r="K3887" s="3" t="e">
        <f ca="1">IF(OR(A3887&lt;&gt;"",B3887=""),NA(),MAX(0,IF(_xlfn.DAYS(NOW(),B3887)=0,SameDayCycleTimeSettingValue,_xlfn.DAYS(NOW(),B3887))))</f>
        <v>#N/A</v>
      </c>
    </row>
    <row r="3888" spans="1:11" x14ac:dyDescent="0.25">
      <c r="A3888" s="32" t="str">
        <f>IF(AND(TRIM(INDEX(CompletedDateValues,ROW(A3888)))&lt;&gt;"",INDEX(CompletedDateValues,ROW(A3888))&gt;0),INDEX(CompletedDateValues,ROW(A3888)),"")</f>
        <v/>
      </c>
      <c r="B3888" s="32" t="str">
        <f>IF(AND(TRIM(INDEX(StartDateValues,ROW(A3888)))&lt;&gt;"",INDEX(StartDateValues,ROW(A3888))&gt;0),INDEX(StartDateValues,ROW(A3888)),"")</f>
        <v/>
      </c>
      <c r="C3888" s="22" t="str">
        <f t="shared" si="301"/>
        <v/>
      </c>
      <c r="D3888" s="3" t="str">
        <f t="shared" si="302"/>
        <v/>
      </c>
      <c r="E3888" s="3" t="str">
        <f t="shared" si="303"/>
        <v/>
      </c>
      <c r="F3888" s="3" t="str">
        <f t="shared" si="304"/>
        <v/>
      </c>
      <c r="G3888" s="3" t="str">
        <f>IF(A3888="","",IF(HOUR(A3888)&lt;StartHour,StartHour,IF(HOUR(A3888)&gt;FinishHour,FinishHour,HOUR(A3888))))</f>
        <v/>
      </c>
      <c r="H3888" s="3" t="str">
        <f t="shared" si="305"/>
        <v/>
      </c>
      <c r="I3888" s="33" t="e">
        <f>IF(OR(A3888="",B3888=""),NA(),MAX(0,IF(A3888-B3888=0,SameDayCycleTimeSettingValue,(A3888-B3888) *24)))</f>
        <v>#N/A</v>
      </c>
      <c r="J3888" s="33" t="e">
        <f>IF(OR(A3888="",B3888=""),NA(),MAX(0,IF(A3888-B3888=0,SameDayCycleTimeSettingValue,((A3888-B3888) *24)-(INT((A3888-B3888)) * (24-(FinishHour-StartHour))))))</f>
        <v>#N/A</v>
      </c>
      <c r="K3888" s="3" t="e">
        <f ca="1">IF(OR(A3888&lt;&gt;"",B3888=""),NA(),MAX(0,IF(_xlfn.DAYS(NOW(),B3888)=0,SameDayCycleTimeSettingValue,_xlfn.DAYS(NOW(),B3888))))</f>
        <v>#N/A</v>
      </c>
    </row>
    <row r="3889" spans="1:11" x14ac:dyDescent="0.25">
      <c r="A3889" s="32" t="str">
        <f>IF(AND(TRIM(INDEX(CompletedDateValues,ROW(A3889)))&lt;&gt;"",INDEX(CompletedDateValues,ROW(A3889))&gt;0),INDEX(CompletedDateValues,ROW(A3889)),"")</f>
        <v/>
      </c>
      <c r="B3889" s="32" t="str">
        <f>IF(AND(TRIM(INDEX(StartDateValues,ROW(A3889)))&lt;&gt;"",INDEX(StartDateValues,ROW(A3889))&gt;0),INDEX(StartDateValues,ROW(A3889)),"")</f>
        <v/>
      </c>
      <c r="C3889" s="22" t="str">
        <f t="shared" si="301"/>
        <v/>
      </c>
      <c r="D3889" s="3" t="str">
        <f t="shared" si="302"/>
        <v/>
      </c>
      <c r="E3889" s="3" t="str">
        <f t="shared" si="303"/>
        <v/>
      </c>
      <c r="F3889" s="3" t="str">
        <f t="shared" si="304"/>
        <v/>
      </c>
      <c r="G3889" s="3" t="str">
        <f>IF(A3889="","",IF(HOUR(A3889)&lt;StartHour,StartHour,IF(HOUR(A3889)&gt;FinishHour,FinishHour,HOUR(A3889))))</f>
        <v/>
      </c>
      <c r="H3889" s="3" t="str">
        <f t="shared" si="305"/>
        <v/>
      </c>
      <c r="I3889" s="33" t="e">
        <f>IF(OR(A3889="",B3889=""),NA(),MAX(0,IF(A3889-B3889=0,SameDayCycleTimeSettingValue,(A3889-B3889) *24)))</f>
        <v>#N/A</v>
      </c>
      <c r="J3889" s="33" t="e">
        <f>IF(OR(A3889="",B3889=""),NA(),MAX(0,IF(A3889-B3889=0,SameDayCycleTimeSettingValue,((A3889-B3889) *24)-(INT((A3889-B3889)) * (24-(FinishHour-StartHour))))))</f>
        <v>#N/A</v>
      </c>
      <c r="K3889" s="3" t="e">
        <f ca="1">IF(OR(A3889&lt;&gt;"",B3889=""),NA(),MAX(0,IF(_xlfn.DAYS(NOW(),B3889)=0,SameDayCycleTimeSettingValue,_xlfn.DAYS(NOW(),B3889))))</f>
        <v>#N/A</v>
      </c>
    </row>
    <row r="3890" spans="1:11" x14ac:dyDescent="0.25">
      <c r="A3890" s="32" t="str">
        <f>IF(AND(TRIM(INDEX(CompletedDateValues,ROW(A3890)))&lt;&gt;"",INDEX(CompletedDateValues,ROW(A3890))&gt;0),INDEX(CompletedDateValues,ROW(A3890)),"")</f>
        <v/>
      </c>
      <c r="B3890" s="32" t="str">
        <f>IF(AND(TRIM(INDEX(StartDateValues,ROW(A3890)))&lt;&gt;"",INDEX(StartDateValues,ROW(A3890))&gt;0),INDEX(StartDateValues,ROW(A3890)),"")</f>
        <v/>
      </c>
      <c r="C3890" s="22" t="str">
        <f t="shared" si="301"/>
        <v/>
      </c>
      <c r="D3890" s="3" t="str">
        <f t="shared" si="302"/>
        <v/>
      </c>
      <c r="E3890" s="3" t="str">
        <f t="shared" si="303"/>
        <v/>
      </c>
      <c r="F3890" s="3" t="str">
        <f t="shared" si="304"/>
        <v/>
      </c>
      <c r="G3890" s="3" t="str">
        <f>IF(A3890="","",IF(HOUR(A3890)&lt;StartHour,StartHour,IF(HOUR(A3890)&gt;FinishHour,FinishHour,HOUR(A3890))))</f>
        <v/>
      </c>
      <c r="H3890" s="3" t="str">
        <f t="shared" si="305"/>
        <v/>
      </c>
      <c r="I3890" s="33" t="e">
        <f>IF(OR(A3890="",B3890=""),NA(),MAX(0,IF(A3890-B3890=0,SameDayCycleTimeSettingValue,(A3890-B3890) *24)))</f>
        <v>#N/A</v>
      </c>
      <c r="J3890" s="33" t="e">
        <f>IF(OR(A3890="",B3890=""),NA(),MAX(0,IF(A3890-B3890=0,SameDayCycleTimeSettingValue,((A3890-B3890) *24)-(INT((A3890-B3890)) * (24-(FinishHour-StartHour))))))</f>
        <v>#N/A</v>
      </c>
      <c r="K3890" s="3" t="e">
        <f ca="1">IF(OR(A3890&lt;&gt;"",B3890=""),NA(),MAX(0,IF(_xlfn.DAYS(NOW(),B3890)=0,SameDayCycleTimeSettingValue,_xlfn.DAYS(NOW(),B3890))))</f>
        <v>#N/A</v>
      </c>
    </row>
    <row r="3891" spans="1:11" x14ac:dyDescent="0.25">
      <c r="A3891" s="32" t="str">
        <f>IF(AND(TRIM(INDEX(CompletedDateValues,ROW(A3891)))&lt;&gt;"",INDEX(CompletedDateValues,ROW(A3891))&gt;0),INDEX(CompletedDateValues,ROW(A3891)),"")</f>
        <v/>
      </c>
      <c r="B3891" s="32" t="str">
        <f>IF(AND(TRIM(INDEX(StartDateValues,ROW(A3891)))&lt;&gt;"",INDEX(StartDateValues,ROW(A3891))&gt;0),INDEX(StartDateValues,ROW(A3891)),"")</f>
        <v/>
      </c>
      <c r="C3891" s="22" t="str">
        <f t="shared" si="301"/>
        <v/>
      </c>
      <c r="D3891" s="3" t="str">
        <f t="shared" si="302"/>
        <v/>
      </c>
      <c r="E3891" s="3" t="str">
        <f t="shared" si="303"/>
        <v/>
      </c>
      <c r="F3891" s="3" t="str">
        <f t="shared" si="304"/>
        <v/>
      </c>
      <c r="G3891" s="3" t="str">
        <f>IF(A3891="","",IF(HOUR(A3891)&lt;StartHour,StartHour,IF(HOUR(A3891)&gt;FinishHour,FinishHour,HOUR(A3891))))</f>
        <v/>
      </c>
      <c r="H3891" s="3" t="str">
        <f t="shared" si="305"/>
        <v/>
      </c>
      <c r="I3891" s="33" t="e">
        <f>IF(OR(A3891="",B3891=""),NA(),MAX(0,IF(A3891-B3891=0,SameDayCycleTimeSettingValue,(A3891-B3891) *24)))</f>
        <v>#N/A</v>
      </c>
      <c r="J3891" s="33" t="e">
        <f>IF(OR(A3891="",B3891=""),NA(),MAX(0,IF(A3891-B3891=0,SameDayCycleTimeSettingValue,((A3891-B3891) *24)-(INT((A3891-B3891)) * (24-(FinishHour-StartHour))))))</f>
        <v>#N/A</v>
      </c>
      <c r="K3891" s="3" t="e">
        <f ca="1">IF(OR(A3891&lt;&gt;"",B3891=""),NA(),MAX(0,IF(_xlfn.DAYS(NOW(),B3891)=0,SameDayCycleTimeSettingValue,_xlfn.DAYS(NOW(),B3891))))</f>
        <v>#N/A</v>
      </c>
    </row>
    <row r="3892" spans="1:11" x14ac:dyDescent="0.25">
      <c r="A3892" s="32" t="str">
        <f>IF(AND(TRIM(INDEX(CompletedDateValues,ROW(A3892)))&lt;&gt;"",INDEX(CompletedDateValues,ROW(A3892))&gt;0),INDEX(CompletedDateValues,ROW(A3892)),"")</f>
        <v/>
      </c>
      <c r="B3892" s="32" t="str">
        <f>IF(AND(TRIM(INDEX(StartDateValues,ROW(A3892)))&lt;&gt;"",INDEX(StartDateValues,ROW(A3892))&gt;0),INDEX(StartDateValues,ROW(A3892)),"")</f>
        <v/>
      </c>
      <c r="C3892" s="22" t="str">
        <f t="shared" si="301"/>
        <v/>
      </c>
      <c r="D3892" s="3" t="str">
        <f t="shared" si="302"/>
        <v/>
      </c>
      <c r="E3892" s="3" t="str">
        <f t="shared" si="303"/>
        <v/>
      </c>
      <c r="F3892" s="3" t="str">
        <f t="shared" si="304"/>
        <v/>
      </c>
      <c r="G3892" s="3" t="str">
        <f>IF(A3892="","",IF(HOUR(A3892)&lt;StartHour,StartHour,IF(HOUR(A3892)&gt;FinishHour,FinishHour,HOUR(A3892))))</f>
        <v/>
      </c>
      <c r="H3892" s="3" t="str">
        <f t="shared" si="305"/>
        <v/>
      </c>
      <c r="I3892" s="33" t="e">
        <f>IF(OR(A3892="",B3892=""),NA(),MAX(0,IF(A3892-B3892=0,SameDayCycleTimeSettingValue,(A3892-B3892) *24)))</f>
        <v>#N/A</v>
      </c>
      <c r="J3892" s="33" t="e">
        <f>IF(OR(A3892="",B3892=""),NA(),MAX(0,IF(A3892-B3892=0,SameDayCycleTimeSettingValue,((A3892-B3892) *24)-(INT((A3892-B3892)) * (24-(FinishHour-StartHour))))))</f>
        <v>#N/A</v>
      </c>
      <c r="K3892" s="3" t="e">
        <f ca="1">IF(OR(A3892&lt;&gt;"",B3892=""),NA(),MAX(0,IF(_xlfn.DAYS(NOW(),B3892)=0,SameDayCycleTimeSettingValue,_xlfn.DAYS(NOW(),B3892))))</f>
        <v>#N/A</v>
      </c>
    </row>
    <row r="3893" spans="1:11" x14ac:dyDescent="0.25">
      <c r="A3893" s="32" t="str">
        <f>IF(AND(TRIM(INDEX(CompletedDateValues,ROW(A3893)))&lt;&gt;"",INDEX(CompletedDateValues,ROW(A3893))&gt;0),INDEX(CompletedDateValues,ROW(A3893)),"")</f>
        <v/>
      </c>
      <c r="B3893" s="32" t="str">
        <f>IF(AND(TRIM(INDEX(StartDateValues,ROW(A3893)))&lt;&gt;"",INDEX(StartDateValues,ROW(A3893))&gt;0),INDEX(StartDateValues,ROW(A3893)),"")</f>
        <v/>
      </c>
      <c r="C3893" s="22" t="str">
        <f t="shared" si="301"/>
        <v/>
      </c>
      <c r="D3893" s="3" t="str">
        <f t="shared" si="302"/>
        <v/>
      </c>
      <c r="E3893" s="3" t="str">
        <f t="shared" si="303"/>
        <v/>
      </c>
      <c r="F3893" s="3" t="str">
        <f t="shared" si="304"/>
        <v/>
      </c>
      <c r="G3893" s="3" t="str">
        <f>IF(A3893="","",IF(HOUR(A3893)&lt;StartHour,StartHour,IF(HOUR(A3893)&gt;FinishHour,FinishHour,HOUR(A3893))))</f>
        <v/>
      </c>
      <c r="H3893" s="3" t="str">
        <f t="shared" si="305"/>
        <v/>
      </c>
      <c r="I3893" s="33" t="e">
        <f>IF(OR(A3893="",B3893=""),NA(),MAX(0,IF(A3893-B3893=0,SameDayCycleTimeSettingValue,(A3893-B3893) *24)))</f>
        <v>#N/A</v>
      </c>
      <c r="J3893" s="33" t="e">
        <f>IF(OR(A3893="",B3893=""),NA(),MAX(0,IF(A3893-B3893=0,SameDayCycleTimeSettingValue,((A3893-B3893) *24)-(INT((A3893-B3893)) * (24-(FinishHour-StartHour))))))</f>
        <v>#N/A</v>
      </c>
      <c r="K3893" s="3" t="e">
        <f ca="1">IF(OR(A3893&lt;&gt;"",B3893=""),NA(),MAX(0,IF(_xlfn.DAYS(NOW(),B3893)=0,SameDayCycleTimeSettingValue,_xlfn.DAYS(NOW(),B3893))))</f>
        <v>#N/A</v>
      </c>
    </row>
    <row r="3894" spans="1:11" x14ac:dyDescent="0.25">
      <c r="A3894" s="32" t="str">
        <f>IF(AND(TRIM(INDEX(CompletedDateValues,ROW(A3894)))&lt;&gt;"",INDEX(CompletedDateValues,ROW(A3894))&gt;0),INDEX(CompletedDateValues,ROW(A3894)),"")</f>
        <v/>
      </c>
      <c r="B3894" s="32" t="str">
        <f>IF(AND(TRIM(INDEX(StartDateValues,ROW(A3894)))&lt;&gt;"",INDEX(StartDateValues,ROW(A3894))&gt;0),INDEX(StartDateValues,ROW(A3894)),"")</f>
        <v/>
      </c>
      <c r="C3894" s="22" t="str">
        <f t="shared" si="301"/>
        <v/>
      </c>
      <c r="D3894" s="3" t="str">
        <f t="shared" si="302"/>
        <v/>
      </c>
      <c r="E3894" s="3" t="str">
        <f t="shared" si="303"/>
        <v/>
      </c>
      <c r="F3894" s="3" t="str">
        <f t="shared" si="304"/>
        <v/>
      </c>
      <c r="G3894" s="3" t="str">
        <f>IF(A3894="","",IF(HOUR(A3894)&lt;StartHour,StartHour,IF(HOUR(A3894)&gt;FinishHour,FinishHour,HOUR(A3894))))</f>
        <v/>
      </c>
      <c r="H3894" s="3" t="str">
        <f t="shared" si="305"/>
        <v/>
      </c>
      <c r="I3894" s="33" t="e">
        <f>IF(OR(A3894="",B3894=""),NA(),MAX(0,IF(A3894-B3894=0,SameDayCycleTimeSettingValue,(A3894-B3894) *24)))</f>
        <v>#N/A</v>
      </c>
      <c r="J3894" s="33" t="e">
        <f>IF(OR(A3894="",B3894=""),NA(),MAX(0,IF(A3894-B3894=0,SameDayCycleTimeSettingValue,((A3894-B3894) *24)-(INT((A3894-B3894)) * (24-(FinishHour-StartHour))))))</f>
        <v>#N/A</v>
      </c>
      <c r="K3894" s="3" t="e">
        <f ca="1">IF(OR(A3894&lt;&gt;"",B3894=""),NA(),MAX(0,IF(_xlfn.DAYS(NOW(),B3894)=0,SameDayCycleTimeSettingValue,_xlfn.DAYS(NOW(),B3894))))</f>
        <v>#N/A</v>
      </c>
    </row>
    <row r="3895" spans="1:11" x14ac:dyDescent="0.25">
      <c r="A3895" s="32" t="str">
        <f>IF(AND(TRIM(INDEX(CompletedDateValues,ROW(A3895)))&lt;&gt;"",INDEX(CompletedDateValues,ROW(A3895))&gt;0),INDEX(CompletedDateValues,ROW(A3895)),"")</f>
        <v/>
      </c>
      <c r="B3895" s="32" t="str">
        <f>IF(AND(TRIM(INDEX(StartDateValues,ROW(A3895)))&lt;&gt;"",INDEX(StartDateValues,ROW(A3895))&gt;0),INDEX(StartDateValues,ROW(A3895)),"")</f>
        <v/>
      </c>
      <c r="C3895" s="22" t="str">
        <f t="shared" si="301"/>
        <v/>
      </c>
      <c r="D3895" s="3" t="str">
        <f t="shared" si="302"/>
        <v/>
      </c>
      <c r="E3895" s="3" t="str">
        <f t="shared" si="303"/>
        <v/>
      </c>
      <c r="F3895" s="3" t="str">
        <f t="shared" si="304"/>
        <v/>
      </c>
      <c r="G3895" s="3" t="str">
        <f>IF(A3895="","",IF(HOUR(A3895)&lt;StartHour,StartHour,IF(HOUR(A3895)&gt;FinishHour,FinishHour,HOUR(A3895))))</f>
        <v/>
      </c>
      <c r="H3895" s="3" t="str">
        <f t="shared" si="305"/>
        <v/>
      </c>
      <c r="I3895" s="33" t="e">
        <f>IF(OR(A3895="",B3895=""),NA(),MAX(0,IF(A3895-B3895=0,SameDayCycleTimeSettingValue,(A3895-B3895) *24)))</f>
        <v>#N/A</v>
      </c>
      <c r="J3895" s="33" t="e">
        <f>IF(OR(A3895="",B3895=""),NA(),MAX(0,IF(A3895-B3895=0,SameDayCycleTimeSettingValue,((A3895-B3895) *24)-(INT((A3895-B3895)) * (24-(FinishHour-StartHour))))))</f>
        <v>#N/A</v>
      </c>
      <c r="K3895" s="3" t="e">
        <f ca="1">IF(OR(A3895&lt;&gt;"",B3895=""),NA(),MAX(0,IF(_xlfn.DAYS(NOW(),B3895)=0,SameDayCycleTimeSettingValue,_xlfn.DAYS(NOW(),B3895))))</f>
        <v>#N/A</v>
      </c>
    </row>
    <row r="3896" spans="1:11" x14ac:dyDescent="0.25">
      <c r="A3896" s="32" t="str">
        <f>IF(AND(TRIM(INDEX(CompletedDateValues,ROW(A3896)))&lt;&gt;"",INDEX(CompletedDateValues,ROW(A3896))&gt;0),INDEX(CompletedDateValues,ROW(A3896)),"")</f>
        <v/>
      </c>
      <c r="B3896" s="32" t="str">
        <f>IF(AND(TRIM(INDEX(StartDateValues,ROW(A3896)))&lt;&gt;"",INDEX(StartDateValues,ROW(A3896))&gt;0),INDEX(StartDateValues,ROW(A3896)),"")</f>
        <v/>
      </c>
      <c r="C3896" s="22" t="str">
        <f t="shared" si="301"/>
        <v/>
      </c>
      <c r="D3896" s="3" t="str">
        <f t="shared" si="302"/>
        <v/>
      </c>
      <c r="E3896" s="3" t="str">
        <f t="shared" si="303"/>
        <v/>
      </c>
      <c r="F3896" s="3" t="str">
        <f t="shared" si="304"/>
        <v/>
      </c>
      <c r="G3896" s="3" t="str">
        <f>IF(A3896="","",IF(HOUR(A3896)&lt;StartHour,StartHour,IF(HOUR(A3896)&gt;FinishHour,FinishHour,HOUR(A3896))))</f>
        <v/>
      </c>
      <c r="H3896" s="3" t="str">
        <f t="shared" si="305"/>
        <v/>
      </c>
      <c r="I3896" s="33" t="e">
        <f>IF(OR(A3896="",B3896=""),NA(),MAX(0,IF(A3896-B3896=0,SameDayCycleTimeSettingValue,(A3896-B3896) *24)))</f>
        <v>#N/A</v>
      </c>
      <c r="J3896" s="33" t="e">
        <f>IF(OR(A3896="",B3896=""),NA(),MAX(0,IF(A3896-B3896=0,SameDayCycleTimeSettingValue,((A3896-B3896) *24)-(INT((A3896-B3896)) * (24-(FinishHour-StartHour))))))</f>
        <v>#N/A</v>
      </c>
      <c r="K3896" s="3" t="e">
        <f ca="1">IF(OR(A3896&lt;&gt;"",B3896=""),NA(),MAX(0,IF(_xlfn.DAYS(NOW(),B3896)=0,SameDayCycleTimeSettingValue,_xlfn.DAYS(NOW(),B3896))))</f>
        <v>#N/A</v>
      </c>
    </row>
    <row r="3897" spans="1:11" x14ac:dyDescent="0.25">
      <c r="A3897" s="32" t="str">
        <f>IF(AND(TRIM(INDEX(CompletedDateValues,ROW(A3897)))&lt;&gt;"",INDEX(CompletedDateValues,ROW(A3897))&gt;0),INDEX(CompletedDateValues,ROW(A3897)),"")</f>
        <v/>
      </c>
      <c r="B3897" s="32" t="str">
        <f>IF(AND(TRIM(INDEX(StartDateValues,ROW(A3897)))&lt;&gt;"",INDEX(StartDateValues,ROW(A3897))&gt;0),INDEX(StartDateValues,ROW(A3897)),"")</f>
        <v/>
      </c>
      <c r="C3897" s="22" t="str">
        <f t="shared" si="301"/>
        <v/>
      </c>
      <c r="D3897" s="3" t="str">
        <f t="shared" si="302"/>
        <v/>
      </c>
      <c r="E3897" s="3" t="str">
        <f t="shared" si="303"/>
        <v/>
      </c>
      <c r="F3897" s="3" t="str">
        <f t="shared" si="304"/>
        <v/>
      </c>
      <c r="G3897" s="3" t="str">
        <f>IF(A3897="","",IF(HOUR(A3897)&lt;StartHour,StartHour,IF(HOUR(A3897)&gt;FinishHour,FinishHour,HOUR(A3897))))</f>
        <v/>
      </c>
      <c r="H3897" s="3" t="str">
        <f t="shared" si="305"/>
        <v/>
      </c>
      <c r="I3897" s="33" t="e">
        <f>IF(OR(A3897="",B3897=""),NA(),MAX(0,IF(A3897-B3897=0,SameDayCycleTimeSettingValue,(A3897-B3897) *24)))</f>
        <v>#N/A</v>
      </c>
      <c r="J3897" s="33" t="e">
        <f>IF(OR(A3897="",B3897=""),NA(),MAX(0,IF(A3897-B3897=0,SameDayCycleTimeSettingValue,((A3897-B3897) *24)-(INT((A3897-B3897)) * (24-(FinishHour-StartHour))))))</f>
        <v>#N/A</v>
      </c>
      <c r="K3897" s="3" t="e">
        <f ca="1">IF(OR(A3897&lt;&gt;"",B3897=""),NA(),MAX(0,IF(_xlfn.DAYS(NOW(),B3897)=0,SameDayCycleTimeSettingValue,_xlfn.DAYS(NOW(),B3897))))</f>
        <v>#N/A</v>
      </c>
    </row>
    <row r="3898" spans="1:11" x14ac:dyDescent="0.25">
      <c r="A3898" s="32" t="str">
        <f>IF(AND(TRIM(INDEX(CompletedDateValues,ROW(A3898)))&lt;&gt;"",INDEX(CompletedDateValues,ROW(A3898))&gt;0),INDEX(CompletedDateValues,ROW(A3898)),"")</f>
        <v/>
      </c>
      <c r="B3898" s="32" t="str">
        <f>IF(AND(TRIM(INDEX(StartDateValues,ROW(A3898)))&lt;&gt;"",INDEX(StartDateValues,ROW(A3898))&gt;0),INDEX(StartDateValues,ROW(A3898)),"")</f>
        <v/>
      </c>
      <c r="C3898" s="22" t="str">
        <f t="shared" si="301"/>
        <v/>
      </c>
      <c r="D3898" s="3" t="str">
        <f t="shared" si="302"/>
        <v/>
      </c>
      <c r="E3898" s="3" t="str">
        <f t="shared" si="303"/>
        <v/>
      </c>
      <c r="F3898" s="3" t="str">
        <f t="shared" si="304"/>
        <v/>
      </c>
      <c r="G3898" s="3" t="str">
        <f>IF(A3898="","",IF(HOUR(A3898)&lt;StartHour,StartHour,IF(HOUR(A3898)&gt;FinishHour,FinishHour,HOUR(A3898))))</f>
        <v/>
      </c>
      <c r="H3898" s="3" t="str">
        <f t="shared" si="305"/>
        <v/>
      </c>
      <c r="I3898" s="33" t="e">
        <f>IF(OR(A3898="",B3898=""),NA(),MAX(0,IF(A3898-B3898=0,SameDayCycleTimeSettingValue,(A3898-B3898) *24)))</f>
        <v>#N/A</v>
      </c>
      <c r="J3898" s="33" t="e">
        <f>IF(OR(A3898="",B3898=""),NA(),MAX(0,IF(A3898-B3898=0,SameDayCycleTimeSettingValue,((A3898-B3898) *24)-(INT((A3898-B3898)) * (24-(FinishHour-StartHour))))))</f>
        <v>#N/A</v>
      </c>
      <c r="K3898" s="3" t="e">
        <f ca="1">IF(OR(A3898&lt;&gt;"",B3898=""),NA(),MAX(0,IF(_xlfn.DAYS(NOW(),B3898)=0,SameDayCycleTimeSettingValue,_xlfn.DAYS(NOW(),B3898))))</f>
        <v>#N/A</v>
      </c>
    </row>
    <row r="3899" spans="1:11" x14ac:dyDescent="0.25">
      <c r="A3899" s="32" t="str">
        <f>IF(AND(TRIM(INDEX(CompletedDateValues,ROW(A3899)))&lt;&gt;"",INDEX(CompletedDateValues,ROW(A3899))&gt;0),INDEX(CompletedDateValues,ROW(A3899)),"")</f>
        <v/>
      </c>
      <c r="B3899" s="32" t="str">
        <f>IF(AND(TRIM(INDEX(StartDateValues,ROW(A3899)))&lt;&gt;"",INDEX(StartDateValues,ROW(A3899))&gt;0),INDEX(StartDateValues,ROW(A3899)),"")</f>
        <v/>
      </c>
      <c r="C3899" s="22" t="str">
        <f t="shared" si="301"/>
        <v/>
      </c>
      <c r="D3899" s="3" t="str">
        <f t="shared" si="302"/>
        <v/>
      </c>
      <c r="E3899" s="3" t="str">
        <f t="shared" si="303"/>
        <v/>
      </c>
      <c r="F3899" s="3" t="str">
        <f t="shared" si="304"/>
        <v/>
      </c>
      <c r="G3899" s="3" t="str">
        <f>IF(A3899="","",IF(HOUR(A3899)&lt;StartHour,StartHour,IF(HOUR(A3899)&gt;FinishHour,FinishHour,HOUR(A3899))))</f>
        <v/>
      </c>
      <c r="H3899" s="3" t="str">
        <f t="shared" si="305"/>
        <v/>
      </c>
      <c r="I3899" s="33" t="e">
        <f>IF(OR(A3899="",B3899=""),NA(),MAX(0,IF(A3899-B3899=0,SameDayCycleTimeSettingValue,(A3899-B3899) *24)))</f>
        <v>#N/A</v>
      </c>
      <c r="J3899" s="33" t="e">
        <f>IF(OR(A3899="",B3899=""),NA(),MAX(0,IF(A3899-B3899=0,SameDayCycleTimeSettingValue,((A3899-B3899) *24)-(INT((A3899-B3899)) * (24-(FinishHour-StartHour))))))</f>
        <v>#N/A</v>
      </c>
      <c r="K3899" s="3" t="e">
        <f ca="1">IF(OR(A3899&lt;&gt;"",B3899=""),NA(),MAX(0,IF(_xlfn.DAYS(NOW(),B3899)=0,SameDayCycleTimeSettingValue,_xlfn.DAYS(NOW(),B3899))))</f>
        <v>#N/A</v>
      </c>
    </row>
    <row r="3900" spans="1:11" x14ac:dyDescent="0.25">
      <c r="A3900" s="32" t="str">
        <f>IF(AND(TRIM(INDEX(CompletedDateValues,ROW(A3900)))&lt;&gt;"",INDEX(CompletedDateValues,ROW(A3900))&gt;0),INDEX(CompletedDateValues,ROW(A3900)),"")</f>
        <v/>
      </c>
      <c r="B3900" s="32" t="str">
        <f>IF(AND(TRIM(INDEX(StartDateValues,ROW(A3900)))&lt;&gt;"",INDEX(StartDateValues,ROW(A3900))&gt;0),INDEX(StartDateValues,ROW(A3900)),"")</f>
        <v/>
      </c>
      <c r="C3900" s="22" t="str">
        <f t="shared" si="301"/>
        <v/>
      </c>
      <c r="D3900" s="3" t="str">
        <f t="shared" si="302"/>
        <v/>
      </c>
      <c r="E3900" s="3" t="str">
        <f t="shared" si="303"/>
        <v/>
      </c>
      <c r="F3900" s="3" t="str">
        <f t="shared" si="304"/>
        <v/>
      </c>
      <c r="G3900" s="3" t="str">
        <f>IF(A3900="","",IF(HOUR(A3900)&lt;StartHour,StartHour,IF(HOUR(A3900)&gt;FinishHour,FinishHour,HOUR(A3900))))</f>
        <v/>
      </c>
      <c r="H3900" s="3" t="str">
        <f t="shared" si="305"/>
        <v/>
      </c>
      <c r="I3900" s="33" t="e">
        <f>IF(OR(A3900="",B3900=""),NA(),MAX(0,IF(A3900-B3900=0,SameDayCycleTimeSettingValue,(A3900-B3900) *24)))</f>
        <v>#N/A</v>
      </c>
      <c r="J3900" s="33" t="e">
        <f>IF(OR(A3900="",B3900=""),NA(),MAX(0,IF(A3900-B3900=0,SameDayCycleTimeSettingValue,((A3900-B3900) *24)-(INT((A3900-B3900)) * (24-(FinishHour-StartHour))))))</f>
        <v>#N/A</v>
      </c>
      <c r="K3900" s="3" t="e">
        <f ca="1">IF(OR(A3900&lt;&gt;"",B3900=""),NA(),MAX(0,IF(_xlfn.DAYS(NOW(),B3900)=0,SameDayCycleTimeSettingValue,_xlfn.DAYS(NOW(),B3900))))</f>
        <v>#N/A</v>
      </c>
    </row>
    <row r="3901" spans="1:11" x14ac:dyDescent="0.25">
      <c r="A3901" s="32" t="str">
        <f>IF(AND(TRIM(INDEX(CompletedDateValues,ROW(A3901)))&lt;&gt;"",INDEX(CompletedDateValues,ROW(A3901))&gt;0),INDEX(CompletedDateValues,ROW(A3901)),"")</f>
        <v/>
      </c>
      <c r="B3901" s="32" t="str">
        <f>IF(AND(TRIM(INDEX(StartDateValues,ROW(A3901)))&lt;&gt;"",INDEX(StartDateValues,ROW(A3901))&gt;0),INDEX(StartDateValues,ROW(A3901)),"")</f>
        <v/>
      </c>
      <c r="C3901" s="22" t="str">
        <f t="shared" si="301"/>
        <v/>
      </c>
      <c r="D3901" s="3" t="str">
        <f t="shared" si="302"/>
        <v/>
      </c>
      <c r="E3901" s="3" t="str">
        <f t="shared" si="303"/>
        <v/>
      </c>
      <c r="F3901" s="3" t="str">
        <f t="shared" si="304"/>
        <v/>
      </c>
      <c r="G3901" s="3" t="str">
        <f>IF(A3901="","",IF(HOUR(A3901)&lt;StartHour,StartHour,IF(HOUR(A3901)&gt;FinishHour,FinishHour,HOUR(A3901))))</f>
        <v/>
      </c>
      <c r="H3901" s="3" t="str">
        <f t="shared" si="305"/>
        <v/>
      </c>
      <c r="I3901" s="33" t="e">
        <f>IF(OR(A3901="",B3901=""),NA(),MAX(0,IF(A3901-B3901=0,SameDayCycleTimeSettingValue,(A3901-B3901) *24)))</f>
        <v>#N/A</v>
      </c>
      <c r="J3901" s="33" t="e">
        <f>IF(OR(A3901="",B3901=""),NA(),MAX(0,IF(A3901-B3901=0,SameDayCycleTimeSettingValue,((A3901-B3901) *24)-(INT((A3901-B3901)) * (24-(FinishHour-StartHour))))))</f>
        <v>#N/A</v>
      </c>
      <c r="K3901" s="3" t="e">
        <f ca="1">IF(OR(A3901&lt;&gt;"",B3901=""),NA(),MAX(0,IF(_xlfn.DAYS(NOW(),B3901)=0,SameDayCycleTimeSettingValue,_xlfn.DAYS(NOW(),B3901))))</f>
        <v>#N/A</v>
      </c>
    </row>
    <row r="3902" spans="1:11" x14ac:dyDescent="0.25">
      <c r="A3902" s="32" t="str">
        <f>IF(AND(TRIM(INDEX(CompletedDateValues,ROW(A3902)))&lt;&gt;"",INDEX(CompletedDateValues,ROW(A3902))&gt;0),INDEX(CompletedDateValues,ROW(A3902)),"")</f>
        <v/>
      </c>
      <c r="B3902" s="32" t="str">
        <f>IF(AND(TRIM(INDEX(StartDateValues,ROW(A3902)))&lt;&gt;"",INDEX(StartDateValues,ROW(A3902))&gt;0),INDEX(StartDateValues,ROW(A3902)),"")</f>
        <v/>
      </c>
      <c r="C3902" s="22" t="str">
        <f t="shared" si="301"/>
        <v/>
      </c>
      <c r="D3902" s="3" t="str">
        <f t="shared" si="302"/>
        <v/>
      </c>
      <c r="E3902" s="3" t="str">
        <f t="shared" si="303"/>
        <v/>
      </c>
      <c r="F3902" s="3" t="str">
        <f t="shared" si="304"/>
        <v/>
      </c>
      <c r="G3902" s="3" t="str">
        <f>IF(A3902="","",IF(HOUR(A3902)&lt;StartHour,StartHour,IF(HOUR(A3902)&gt;FinishHour,FinishHour,HOUR(A3902))))</f>
        <v/>
      </c>
      <c r="H3902" s="3" t="str">
        <f t="shared" si="305"/>
        <v/>
      </c>
      <c r="I3902" s="33" t="e">
        <f>IF(OR(A3902="",B3902=""),NA(),MAX(0,IF(A3902-B3902=0,SameDayCycleTimeSettingValue,(A3902-B3902) *24)))</f>
        <v>#N/A</v>
      </c>
      <c r="J3902" s="33" t="e">
        <f>IF(OR(A3902="",B3902=""),NA(),MAX(0,IF(A3902-B3902=0,SameDayCycleTimeSettingValue,((A3902-B3902) *24)-(INT((A3902-B3902)) * (24-(FinishHour-StartHour))))))</f>
        <v>#N/A</v>
      </c>
      <c r="K3902" s="3" t="e">
        <f ca="1">IF(OR(A3902&lt;&gt;"",B3902=""),NA(),MAX(0,IF(_xlfn.DAYS(NOW(),B3902)=0,SameDayCycleTimeSettingValue,_xlfn.DAYS(NOW(),B3902))))</f>
        <v>#N/A</v>
      </c>
    </row>
    <row r="3903" spans="1:11" x14ac:dyDescent="0.25">
      <c r="A3903" s="32" t="str">
        <f>IF(AND(TRIM(INDEX(CompletedDateValues,ROW(A3903)))&lt;&gt;"",INDEX(CompletedDateValues,ROW(A3903))&gt;0),INDEX(CompletedDateValues,ROW(A3903)),"")</f>
        <v/>
      </c>
      <c r="B3903" s="32" t="str">
        <f>IF(AND(TRIM(INDEX(StartDateValues,ROW(A3903)))&lt;&gt;"",INDEX(StartDateValues,ROW(A3903))&gt;0),INDEX(StartDateValues,ROW(A3903)),"")</f>
        <v/>
      </c>
      <c r="C3903" s="22" t="str">
        <f t="shared" si="301"/>
        <v/>
      </c>
      <c r="D3903" s="3" t="str">
        <f t="shared" si="302"/>
        <v/>
      </c>
      <c r="E3903" s="3" t="str">
        <f t="shared" si="303"/>
        <v/>
      </c>
      <c r="F3903" s="3" t="str">
        <f t="shared" si="304"/>
        <v/>
      </c>
      <c r="G3903" s="3" t="str">
        <f>IF(A3903="","",IF(HOUR(A3903)&lt;StartHour,StartHour,IF(HOUR(A3903)&gt;FinishHour,FinishHour,HOUR(A3903))))</f>
        <v/>
      </c>
      <c r="H3903" s="3" t="str">
        <f t="shared" si="305"/>
        <v/>
      </c>
      <c r="I3903" s="33" t="e">
        <f>IF(OR(A3903="",B3903=""),NA(),MAX(0,IF(A3903-B3903=0,SameDayCycleTimeSettingValue,(A3903-B3903) *24)))</f>
        <v>#N/A</v>
      </c>
      <c r="J3903" s="33" t="e">
        <f>IF(OR(A3903="",B3903=""),NA(),MAX(0,IF(A3903-B3903=0,SameDayCycleTimeSettingValue,((A3903-B3903) *24)-(INT((A3903-B3903)) * (24-(FinishHour-StartHour))))))</f>
        <v>#N/A</v>
      </c>
      <c r="K3903" s="3" t="e">
        <f ca="1">IF(OR(A3903&lt;&gt;"",B3903=""),NA(),MAX(0,IF(_xlfn.DAYS(NOW(),B3903)=0,SameDayCycleTimeSettingValue,_xlfn.DAYS(NOW(),B3903))))</f>
        <v>#N/A</v>
      </c>
    </row>
    <row r="3904" spans="1:11" x14ac:dyDescent="0.25">
      <c r="A3904" s="32" t="str">
        <f>IF(AND(TRIM(INDEX(CompletedDateValues,ROW(A3904)))&lt;&gt;"",INDEX(CompletedDateValues,ROW(A3904))&gt;0),INDEX(CompletedDateValues,ROW(A3904)),"")</f>
        <v/>
      </c>
      <c r="B3904" s="32" t="str">
        <f>IF(AND(TRIM(INDEX(StartDateValues,ROW(A3904)))&lt;&gt;"",INDEX(StartDateValues,ROW(A3904))&gt;0),INDEX(StartDateValues,ROW(A3904)),"")</f>
        <v/>
      </c>
      <c r="C3904" s="22" t="str">
        <f t="shared" si="301"/>
        <v/>
      </c>
      <c r="D3904" s="3" t="str">
        <f t="shared" si="302"/>
        <v/>
      </c>
      <c r="E3904" s="3" t="str">
        <f t="shared" si="303"/>
        <v/>
      </c>
      <c r="F3904" s="3" t="str">
        <f t="shared" si="304"/>
        <v/>
      </c>
      <c r="G3904" s="3" t="str">
        <f>IF(A3904="","",IF(HOUR(A3904)&lt;StartHour,StartHour,IF(HOUR(A3904)&gt;FinishHour,FinishHour,HOUR(A3904))))</f>
        <v/>
      </c>
      <c r="H3904" s="3" t="str">
        <f t="shared" si="305"/>
        <v/>
      </c>
      <c r="I3904" s="33" t="e">
        <f>IF(OR(A3904="",B3904=""),NA(),MAX(0,IF(A3904-B3904=0,SameDayCycleTimeSettingValue,(A3904-B3904) *24)))</f>
        <v>#N/A</v>
      </c>
      <c r="J3904" s="33" t="e">
        <f>IF(OR(A3904="",B3904=""),NA(),MAX(0,IF(A3904-B3904=0,SameDayCycleTimeSettingValue,((A3904-B3904) *24)-(INT((A3904-B3904)) * (24-(FinishHour-StartHour))))))</f>
        <v>#N/A</v>
      </c>
      <c r="K3904" s="3" t="e">
        <f ca="1">IF(OR(A3904&lt;&gt;"",B3904=""),NA(),MAX(0,IF(_xlfn.DAYS(NOW(),B3904)=0,SameDayCycleTimeSettingValue,_xlfn.DAYS(NOW(),B3904))))</f>
        <v>#N/A</v>
      </c>
    </row>
    <row r="3905" spans="1:11" x14ac:dyDescent="0.25">
      <c r="A3905" s="32" t="str">
        <f>IF(AND(TRIM(INDEX(CompletedDateValues,ROW(A3905)))&lt;&gt;"",INDEX(CompletedDateValues,ROW(A3905))&gt;0),INDEX(CompletedDateValues,ROW(A3905)),"")</f>
        <v/>
      </c>
      <c r="B3905" s="32" t="str">
        <f>IF(AND(TRIM(INDEX(StartDateValues,ROW(A3905)))&lt;&gt;"",INDEX(StartDateValues,ROW(A3905))&gt;0),INDEX(StartDateValues,ROW(A3905)),"")</f>
        <v/>
      </c>
      <c r="C3905" s="22" t="str">
        <f t="shared" si="301"/>
        <v/>
      </c>
      <c r="D3905" s="3" t="str">
        <f t="shared" si="302"/>
        <v/>
      </c>
      <c r="E3905" s="3" t="str">
        <f t="shared" si="303"/>
        <v/>
      </c>
      <c r="F3905" s="3" t="str">
        <f t="shared" si="304"/>
        <v/>
      </c>
      <c r="G3905" s="3" t="str">
        <f>IF(A3905="","",IF(HOUR(A3905)&lt;StartHour,StartHour,IF(HOUR(A3905)&gt;FinishHour,FinishHour,HOUR(A3905))))</f>
        <v/>
      </c>
      <c r="H3905" s="3" t="str">
        <f t="shared" si="305"/>
        <v/>
      </c>
      <c r="I3905" s="33" t="e">
        <f>IF(OR(A3905="",B3905=""),NA(),MAX(0,IF(A3905-B3905=0,SameDayCycleTimeSettingValue,(A3905-B3905) *24)))</f>
        <v>#N/A</v>
      </c>
      <c r="J3905" s="33" t="e">
        <f>IF(OR(A3905="",B3905=""),NA(),MAX(0,IF(A3905-B3905=0,SameDayCycleTimeSettingValue,((A3905-B3905) *24)-(INT((A3905-B3905)) * (24-(FinishHour-StartHour))))))</f>
        <v>#N/A</v>
      </c>
      <c r="K3905" s="3" t="e">
        <f ca="1">IF(OR(A3905&lt;&gt;"",B3905=""),NA(),MAX(0,IF(_xlfn.DAYS(NOW(),B3905)=0,SameDayCycleTimeSettingValue,_xlfn.DAYS(NOW(),B3905))))</f>
        <v>#N/A</v>
      </c>
    </row>
    <row r="3906" spans="1:11" x14ac:dyDescent="0.25">
      <c r="A3906" s="32" t="str">
        <f>IF(AND(TRIM(INDEX(CompletedDateValues,ROW(A3906)))&lt;&gt;"",INDEX(CompletedDateValues,ROW(A3906))&gt;0),INDEX(CompletedDateValues,ROW(A3906)),"")</f>
        <v/>
      </c>
      <c r="B3906" s="32" t="str">
        <f>IF(AND(TRIM(INDEX(StartDateValues,ROW(A3906)))&lt;&gt;"",INDEX(StartDateValues,ROW(A3906))&gt;0),INDEX(StartDateValues,ROW(A3906)),"")</f>
        <v/>
      </c>
      <c r="C3906" s="22" t="str">
        <f t="shared" si="301"/>
        <v/>
      </c>
      <c r="D3906" s="3" t="str">
        <f t="shared" si="302"/>
        <v/>
      </c>
      <c r="E3906" s="3" t="str">
        <f t="shared" si="303"/>
        <v/>
      </c>
      <c r="F3906" s="3" t="str">
        <f t="shared" si="304"/>
        <v/>
      </c>
      <c r="G3906" s="3" t="str">
        <f>IF(A3906="","",IF(HOUR(A3906)&lt;StartHour,StartHour,IF(HOUR(A3906)&gt;FinishHour,FinishHour,HOUR(A3906))))</f>
        <v/>
      </c>
      <c r="H3906" s="3" t="str">
        <f t="shared" si="305"/>
        <v/>
      </c>
      <c r="I3906" s="33" t="e">
        <f>IF(OR(A3906="",B3906=""),NA(),MAX(0,IF(A3906-B3906=0,SameDayCycleTimeSettingValue,(A3906-B3906) *24)))</f>
        <v>#N/A</v>
      </c>
      <c r="J3906" s="33" t="e">
        <f>IF(OR(A3906="",B3906=""),NA(),MAX(0,IF(A3906-B3906=0,SameDayCycleTimeSettingValue,((A3906-B3906) *24)-(INT((A3906-B3906)) * (24-(FinishHour-StartHour))))))</f>
        <v>#N/A</v>
      </c>
      <c r="K3906" s="3" t="e">
        <f ca="1">IF(OR(A3906&lt;&gt;"",B3906=""),NA(),MAX(0,IF(_xlfn.DAYS(NOW(),B3906)=0,SameDayCycleTimeSettingValue,_xlfn.DAYS(NOW(),B3906))))</f>
        <v>#N/A</v>
      </c>
    </row>
    <row r="3907" spans="1:11" x14ac:dyDescent="0.25">
      <c r="A3907" s="32" t="str">
        <f>IF(AND(TRIM(INDEX(CompletedDateValues,ROW(A3907)))&lt;&gt;"",INDEX(CompletedDateValues,ROW(A3907))&gt;0),INDEX(CompletedDateValues,ROW(A3907)),"")</f>
        <v/>
      </c>
      <c r="B3907" s="32" t="str">
        <f>IF(AND(TRIM(INDEX(StartDateValues,ROW(A3907)))&lt;&gt;"",INDEX(StartDateValues,ROW(A3907))&gt;0),INDEX(StartDateValues,ROW(A3907)),"")</f>
        <v/>
      </c>
      <c r="C3907" s="22" t="str">
        <f t="shared" ref="C3907:C3970" si="306">IF(AND(TRIM(INDEX(WorkTypeValues,ROW(A3907)))&lt;&gt;"",INDEX(WorkTypeValues,ROW(A3907))&gt;0),INDEX(WorkTypeValues,ROW(A3907)),"")</f>
        <v/>
      </c>
      <c r="D3907" s="3" t="str">
        <f t="shared" ref="D3907:D3970" si="307">IF(A3907="", "",YEAR(A3907))</f>
        <v/>
      </c>
      <c r="E3907" s="3" t="str">
        <f t="shared" ref="E3907:E3970" si="308">IF(A3907="","",MONTH(A3907))</f>
        <v/>
      </c>
      <c r="F3907" s="3" t="str">
        <f t="shared" ref="F3907:F3970" si="309">IF(A3907="","",DAY(A3907))</f>
        <v/>
      </c>
      <c r="G3907" s="3" t="str">
        <f>IF(A3907="","",IF(HOUR(A3907)&lt;StartHour,StartHour,IF(HOUR(A3907)&gt;FinishHour,FinishHour,HOUR(A3907))))</f>
        <v/>
      </c>
      <c r="H3907" s="3" t="str">
        <f t="shared" ref="H3907:H3970" si="310">IF(D3907="","",D3907&amp;"-"&amp;TEXT(E3907,"00") &amp;"-"&amp;TEXT(F3907,"00") &amp;"-"&amp;TEXT(G3907,"00"))</f>
        <v/>
      </c>
      <c r="I3907" s="33" t="e">
        <f>IF(OR(A3907="",B3907=""),NA(),MAX(0,IF(A3907-B3907=0,SameDayCycleTimeSettingValue,(A3907-B3907) *24)))</f>
        <v>#N/A</v>
      </c>
      <c r="J3907" s="33" t="e">
        <f>IF(OR(A3907="",B3907=""),NA(),MAX(0,IF(A3907-B3907=0,SameDayCycleTimeSettingValue,((A3907-B3907) *24)-(INT((A3907-B3907)) * (24-(FinishHour-StartHour))))))</f>
        <v>#N/A</v>
      </c>
      <c r="K3907" s="3" t="e">
        <f ca="1">IF(OR(A3907&lt;&gt;"",B3907=""),NA(),MAX(0,IF(_xlfn.DAYS(NOW(),B3907)=0,SameDayCycleTimeSettingValue,_xlfn.DAYS(NOW(),B3907))))</f>
        <v>#N/A</v>
      </c>
    </row>
    <row r="3908" spans="1:11" x14ac:dyDescent="0.25">
      <c r="A3908" s="32" t="str">
        <f>IF(AND(TRIM(INDEX(CompletedDateValues,ROW(A3908)))&lt;&gt;"",INDEX(CompletedDateValues,ROW(A3908))&gt;0),INDEX(CompletedDateValues,ROW(A3908)),"")</f>
        <v/>
      </c>
      <c r="B3908" s="32" t="str">
        <f>IF(AND(TRIM(INDEX(StartDateValues,ROW(A3908)))&lt;&gt;"",INDEX(StartDateValues,ROW(A3908))&gt;0),INDEX(StartDateValues,ROW(A3908)),"")</f>
        <v/>
      </c>
      <c r="C3908" s="22" t="str">
        <f t="shared" si="306"/>
        <v/>
      </c>
      <c r="D3908" s="3" t="str">
        <f t="shared" si="307"/>
        <v/>
      </c>
      <c r="E3908" s="3" t="str">
        <f t="shared" si="308"/>
        <v/>
      </c>
      <c r="F3908" s="3" t="str">
        <f t="shared" si="309"/>
        <v/>
      </c>
      <c r="G3908" s="3" t="str">
        <f>IF(A3908="","",IF(HOUR(A3908)&lt;StartHour,StartHour,IF(HOUR(A3908)&gt;FinishHour,FinishHour,HOUR(A3908))))</f>
        <v/>
      </c>
      <c r="H3908" s="3" t="str">
        <f t="shared" si="310"/>
        <v/>
      </c>
      <c r="I3908" s="33" t="e">
        <f>IF(OR(A3908="",B3908=""),NA(),MAX(0,IF(A3908-B3908=0,SameDayCycleTimeSettingValue,(A3908-B3908) *24)))</f>
        <v>#N/A</v>
      </c>
      <c r="J3908" s="33" t="e">
        <f>IF(OR(A3908="",B3908=""),NA(),MAX(0,IF(A3908-B3908=0,SameDayCycleTimeSettingValue,((A3908-B3908) *24)-(INT((A3908-B3908)) * (24-(FinishHour-StartHour))))))</f>
        <v>#N/A</v>
      </c>
      <c r="K3908" s="3" t="e">
        <f ca="1">IF(OR(A3908&lt;&gt;"",B3908=""),NA(),MAX(0,IF(_xlfn.DAYS(NOW(),B3908)=0,SameDayCycleTimeSettingValue,_xlfn.DAYS(NOW(),B3908))))</f>
        <v>#N/A</v>
      </c>
    </row>
    <row r="3909" spans="1:11" x14ac:dyDescent="0.25">
      <c r="A3909" s="32" t="str">
        <f>IF(AND(TRIM(INDEX(CompletedDateValues,ROW(A3909)))&lt;&gt;"",INDEX(CompletedDateValues,ROW(A3909))&gt;0),INDEX(CompletedDateValues,ROW(A3909)),"")</f>
        <v/>
      </c>
      <c r="B3909" s="32" t="str">
        <f>IF(AND(TRIM(INDEX(StartDateValues,ROW(A3909)))&lt;&gt;"",INDEX(StartDateValues,ROW(A3909))&gt;0),INDEX(StartDateValues,ROW(A3909)),"")</f>
        <v/>
      </c>
      <c r="C3909" s="22" t="str">
        <f t="shared" si="306"/>
        <v/>
      </c>
      <c r="D3909" s="3" t="str">
        <f t="shared" si="307"/>
        <v/>
      </c>
      <c r="E3909" s="3" t="str">
        <f t="shared" si="308"/>
        <v/>
      </c>
      <c r="F3909" s="3" t="str">
        <f t="shared" si="309"/>
        <v/>
      </c>
      <c r="G3909" s="3" t="str">
        <f>IF(A3909="","",IF(HOUR(A3909)&lt;StartHour,StartHour,IF(HOUR(A3909)&gt;FinishHour,FinishHour,HOUR(A3909))))</f>
        <v/>
      </c>
      <c r="H3909" s="3" t="str">
        <f t="shared" si="310"/>
        <v/>
      </c>
      <c r="I3909" s="33" t="e">
        <f>IF(OR(A3909="",B3909=""),NA(),MAX(0,IF(A3909-B3909=0,SameDayCycleTimeSettingValue,(A3909-B3909) *24)))</f>
        <v>#N/A</v>
      </c>
      <c r="J3909" s="33" t="e">
        <f>IF(OR(A3909="",B3909=""),NA(),MAX(0,IF(A3909-B3909=0,SameDayCycleTimeSettingValue,((A3909-B3909) *24)-(INT((A3909-B3909)) * (24-(FinishHour-StartHour))))))</f>
        <v>#N/A</v>
      </c>
      <c r="K3909" s="3" t="e">
        <f ca="1">IF(OR(A3909&lt;&gt;"",B3909=""),NA(),MAX(0,IF(_xlfn.DAYS(NOW(),B3909)=0,SameDayCycleTimeSettingValue,_xlfn.DAYS(NOW(),B3909))))</f>
        <v>#N/A</v>
      </c>
    </row>
    <row r="3910" spans="1:11" x14ac:dyDescent="0.25">
      <c r="A3910" s="32" t="str">
        <f>IF(AND(TRIM(INDEX(CompletedDateValues,ROW(A3910)))&lt;&gt;"",INDEX(CompletedDateValues,ROW(A3910))&gt;0),INDEX(CompletedDateValues,ROW(A3910)),"")</f>
        <v/>
      </c>
      <c r="B3910" s="32" t="str">
        <f>IF(AND(TRIM(INDEX(StartDateValues,ROW(A3910)))&lt;&gt;"",INDEX(StartDateValues,ROW(A3910))&gt;0),INDEX(StartDateValues,ROW(A3910)),"")</f>
        <v/>
      </c>
      <c r="C3910" s="22" t="str">
        <f t="shared" si="306"/>
        <v/>
      </c>
      <c r="D3910" s="3" t="str">
        <f t="shared" si="307"/>
        <v/>
      </c>
      <c r="E3910" s="3" t="str">
        <f t="shared" si="308"/>
        <v/>
      </c>
      <c r="F3910" s="3" t="str">
        <f t="shared" si="309"/>
        <v/>
      </c>
      <c r="G3910" s="3" t="str">
        <f>IF(A3910="","",IF(HOUR(A3910)&lt;StartHour,StartHour,IF(HOUR(A3910)&gt;FinishHour,FinishHour,HOUR(A3910))))</f>
        <v/>
      </c>
      <c r="H3910" s="3" t="str">
        <f t="shared" si="310"/>
        <v/>
      </c>
      <c r="I3910" s="33" t="e">
        <f>IF(OR(A3910="",B3910=""),NA(),MAX(0,IF(A3910-B3910=0,SameDayCycleTimeSettingValue,(A3910-B3910) *24)))</f>
        <v>#N/A</v>
      </c>
      <c r="J3910" s="33" t="e">
        <f>IF(OR(A3910="",B3910=""),NA(),MAX(0,IF(A3910-B3910=0,SameDayCycleTimeSettingValue,((A3910-B3910) *24)-(INT((A3910-B3910)) * (24-(FinishHour-StartHour))))))</f>
        <v>#N/A</v>
      </c>
      <c r="K3910" s="3" t="e">
        <f ca="1">IF(OR(A3910&lt;&gt;"",B3910=""),NA(),MAX(0,IF(_xlfn.DAYS(NOW(),B3910)=0,SameDayCycleTimeSettingValue,_xlfn.DAYS(NOW(),B3910))))</f>
        <v>#N/A</v>
      </c>
    </row>
    <row r="3911" spans="1:11" x14ac:dyDescent="0.25">
      <c r="A3911" s="32" t="str">
        <f>IF(AND(TRIM(INDEX(CompletedDateValues,ROW(A3911)))&lt;&gt;"",INDEX(CompletedDateValues,ROW(A3911))&gt;0),INDEX(CompletedDateValues,ROW(A3911)),"")</f>
        <v/>
      </c>
      <c r="B3911" s="32" t="str">
        <f>IF(AND(TRIM(INDEX(StartDateValues,ROW(A3911)))&lt;&gt;"",INDEX(StartDateValues,ROW(A3911))&gt;0),INDEX(StartDateValues,ROW(A3911)),"")</f>
        <v/>
      </c>
      <c r="C3911" s="22" t="str">
        <f t="shared" si="306"/>
        <v/>
      </c>
      <c r="D3911" s="3" t="str">
        <f t="shared" si="307"/>
        <v/>
      </c>
      <c r="E3911" s="3" t="str">
        <f t="shared" si="308"/>
        <v/>
      </c>
      <c r="F3911" s="3" t="str">
        <f t="shared" si="309"/>
        <v/>
      </c>
      <c r="G3911" s="3" t="str">
        <f>IF(A3911="","",IF(HOUR(A3911)&lt;StartHour,StartHour,IF(HOUR(A3911)&gt;FinishHour,FinishHour,HOUR(A3911))))</f>
        <v/>
      </c>
      <c r="H3911" s="3" t="str">
        <f t="shared" si="310"/>
        <v/>
      </c>
      <c r="I3911" s="33" t="e">
        <f>IF(OR(A3911="",B3911=""),NA(),MAX(0,IF(A3911-B3911=0,SameDayCycleTimeSettingValue,(A3911-B3911) *24)))</f>
        <v>#N/A</v>
      </c>
      <c r="J3911" s="33" t="e">
        <f>IF(OR(A3911="",B3911=""),NA(),MAX(0,IF(A3911-B3911=0,SameDayCycleTimeSettingValue,((A3911-B3911) *24)-(INT((A3911-B3911)) * (24-(FinishHour-StartHour))))))</f>
        <v>#N/A</v>
      </c>
      <c r="K3911" s="3" t="e">
        <f ca="1">IF(OR(A3911&lt;&gt;"",B3911=""),NA(),MAX(0,IF(_xlfn.DAYS(NOW(),B3911)=0,SameDayCycleTimeSettingValue,_xlfn.DAYS(NOW(),B3911))))</f>
        <v>#N/A</v>
      </c>
    </row>
    <row r="3912" spans="1:11" x14ac:dyDescent="0.25">
      <c r="A3912" s="32" t="str">
        <f>IF(AND(TRIM(INDEX(CompletedDateValues,ROW(A3912)))&lt;&gt;"",INDEX(CompletedDateValues,ROW(A3912))&gt;0),INDEX(CompletedDateValues,ROW(A3912)),"")</f>
        <v/>
      </c>
      <c r="B3912" s="32" t="str">
        <f>IF(AND(TRIM(INDEX(StartDateValues,ROW(A3912)))&lt;&gt;"",INDEX(StartDateValues,ROW(A3912))&gt;0),INDEX(StartDateValues,ROW(A3912)),"")</f>
        <v/>
      </c>
      <c r="C3912" s="22" t="str">
        <f t="shared" si="306"/>
        <v/>
      </c>
      <c r="D3912" s="3" t="str">
        <f t="shared" si="307"/>
        <v/>
      </c>
      <c r="E3912" s="3" t="str">
        <f t="shared" si="308"/>
        <v/>
      </c>
      <c r="F3912" s="3" t="str">
        <f t="shared" si="309"/>
        <v/>
      </c>
      <c r="G3912" s="3" t="str">
        <f>IF(A3912="","",IF(HOUR(A3912)&lt;StartHour,StartHour,IF(HOUR(A3912)&gt;FinishHour,FinishHour,HOUR(A3912))))</f>
        <v/>
      </c>
      <c r="H3912" s="3" t="str">
        <f t="shared" si="310"/>
        <v/>
      </c>
      <c r="I3912" s="33" t="e">
        <f>IF(OR(A3912="",B3912=""),NA(),MAX(0,IF(A3912-B3912=0,SameDayCycleTimeSettingValue,(A3912-B3912) *24)))</f>
        <v>#N/A</v>
      </c>
      <c r="J3912" s="33" t="e">
        <f>IF(OR(A3912="",B3912=""),NA(),MAX(0,IF(A3912-B3912=0,SameDayCycleTimeSettingValue,((A3912-B3912) *24)-(INT((A3912-B3912)) * (24-(FinishHour-StartHour))))))</f>
        <v>#N/A</v>
      </c>
      <c r="K3912" s="3" t="e">
        <f ca="1">IF(OR(A3912&lt;&gt;"",B3912=""),NA(),MAX(0,IF(_xlfn.DAYS(NOW(),B3912)=0,SameDayCycleTimeSettingValue,_xlfn.DAYS(NOW(),B3912))))</f>
        <v>#N/A</v>
      </c>
    </row>
    <row r="3913" spans="1:11" x14ac:dyDescent="0.25">
      <c r="A3913" s="32" t="str">
        <f>IF(AND(TRIM(INDEX(CompletedDateValues,ROW(A3913)))&lt;&gt;"",INDEX(CompletedDateValues,ROW(A3913))&gt;0),INDEX(CompletedDateValues,ROW(A3913)),"")</f>
        <v/>
      </c>
      <c r="B3913" s="32" t="str">
        <f>IF(AND(TRIM(INDEX(StartDateValues,ROW(A3913)))&lt;&gt;"",INDEX(StartDateValues,ROW(A3913))&gt;0),INDEX(StartDateValues,ROW(A3913)),"")</f>
        <v/>
      </c>
      <c r="C3913" s="22" t="str">
        <f t="shared" si="306"/>
        <v/>
      </c>
      <c r="D3913" s="3" t="str">
        <f t="shared" si="307"/>
        <v/>
      </c>
      <c r="E3913" s="3" t="str">
        <f t="shared" si="308"/>
        <v/>
      </c>
      <c r="F3913" s="3" t="str">
        <f t="shared" si="309"/>
        <v/>
      </c>
      <c r="G3913" s="3" t="str">
        <f>IF(A3913="","",IF(HOUR(A3913)&lt;StartHour,StartHour,IF(HOUR(A3913)&gt;FinishHour,FinishHour,HOUR(A3913))))</f>
        <v/>
      </c>
      <c r="H3913" s="3" t="str">
        <f t="shared" si="310"/>
        <v/>
      </c>
      <c r="I3913" s="33" t="e">
        <f>IF(OR(A3913="",B3913=""),NA(),MAX(0,IF(A3913-B3913=0,SameDayCycleTimeSettingValue,(A3913-B3913) *24)))</f>
        <v>#N/A</v>
      </c>
      <c r="J3913" s="33" t="e">
        <f>IF(OR(A3913="",B3913=""),NA(),MAX(0,IF(A3913-B3913=0,SameDayCycleTimeSettingValue,((A3913-B3913) *24)-(INT((A3913-B3913)) * (24-(FinishHour-StartHour))))))</f>
        <v>#N/A</v>
      </c>
      <c r="K3913" s="3" t="e">
        <f ca="1">IF(OR(A3913&lt;&gt;"",B3913=""),NA(),MAX(0,IF(_xlfn.DAYS(NOW(),B3913)=0,SameDayCycleTimeSettingValue,_xlfn.DAYS(NOW(),B3913))))</f>
        <v>#N/A</v>
      </c>
    </row>
    <row r="3914" spans="1:11" x14ac:dyDescent="0.25">
      <c r="A3914" s="32" t="str">
        <f>IF(AND(TRIM(INDEX(CompletedDateValues,ROW(A3914)))&lt;&gt;"",INDEX(CompletedDateValues,ROW(A3914))&gt;0),INDEX(CompletedDateValues,ROW(A3914)),"")</f>
        <v/>
      </c>
      <c r="B3914" s="32" t="str">
        <f>IF(AND(TRIM(INDEX(StartDateValues,ROW(A3914)))&lt;&gt;"",INDEX(StartDateValues,ROW(A3914))&gt;0),INDEX(StartDateValues,ROW(A3914)),"")</f>
        <v/>
      </c>
      <c r="C3914" s="22" t="str">
        <f t="shared" si="306"/>
        <v/>
      </c>
      <c r="D3914" s="3" t="str">
        <f t="shared" si="307"/>
        <v/>
      </c>
      <c r="E3914" s="3" t="str">
        <f t="shared" si="308"/>
        <v/>
      </c>
      <c r="F3914" s="3" t="str">
        <f t="shared" si="309"/>
        <v/>
      </c>
      <c r="G3914" s="3" t="str">
        <f>IF(A3914="","",IF(HOUR(A3914)&lt;StartHour,StartHour,IF(HOUR(A3914)&gt;FinishHour,FinishHour,HOUR(A3914))))</f>
        <v/>
      </c>
      <c r="H3914" s="3" t="str">
        <f t="shared" si="310"/>
        <v/>
      </c>
      <c r="I3914" s="33" t="e">
        <f>IF(OR(A3914="",B3914=""),NA(),MAX(0,IF(A3914-B3914=0,SameDayCycleTimeSettingValue,(A3914-B3914) *24)))</f>
        <v>#N/A</v>
      </c>
      <c r="J3914" s="33" t="e">
        <f>IF(OR(A3914="",B3914=""),NA(),MAX(0,IF(A3914-B3914=0,SameDayCycleTimeSettingValue,((A3914-B3914) *24)-(INT((A3914-B3914)) * (24-(FinishHour-StartHour))))))</f>
        <v>#N/A</v>
      </c>
      <c r="K3914" s="3" t="e">
        <f ca="1">IF(OR(A3914&lt;&gt;"",B3914=""),NA(),MAX(0,IF(_xlfn.DAYS(NOW(),B3914)=0,SameDayCycleTimeSettingValue,_xlfn.DAYS(NOW(),B3914))))</f>
        <v>#N/A</v>
      </c>
    </row>
    <row r="3915" spans="1:11" x14ac:dyDescent="0.25">
      <c r="A3915" s="32" t="str">
        <f>IF(AND(TRIM(INDEX(CompletedDateValues,ROW(A3915)))&lt;&gt;"",INDEX(CompletedDateValues,ROW(A3915))&gt;0),INDEX(CompletedDateValues,ROW(A3915)),"")</f>
        <v/>
      </c>
      <c r="B3915" s="32" t="str">
        <f>IF(AND(TRIM(INDEX(StartDateValues,ROW(A3915)))&lt;&gt;"",INDEX(StartDateValues,ROW(A3915))&gt;0),INDEX(StartDateValues,ROW(A3915)),"")</f>
        <v/>
      </c>
      <c r="C3915" s="22" t="str">
        <f t="shared" si="306"/>
        <v/>
      </c>
      <c r="D3915" s="3" t="str">
        <f t="shared" si="307"/>
        <v/>
      </c>
      <c r="E3915" s="3" t="str">
        <f t="shared" si="308"/>
        <v/>
      </c>
      <c r="F3915" s="3" t="str">
        <f t="shared" si="309"/>
        <v/>
      </c>
      <c r="G3915" s="3" t="str">
        <f>IF(A3915="","",IF(HOUR(A3915)&lt;StartHour,StartHour,IF(HOUR(A3915)&gt;FinishHour,FinishHour,HOUR(A3915))))</f>
        <v/>
      </c>
      <c r="H3915" s="3" t="str">
        <f t="shared" si="310"/>
        <v/>
      </c>
      <c r="I3915" s="33" t="e">
        <f>IF(OR(A3915="",B3915=""),NA(),MAX(0,IF(A3915-B3915=0,SameDayCycleTimeSettingValue,(A3915-B3915) *24)))</f>
        <v>#N/A</v>
      </c>
      <c r="J3915" s="33" t="e">
        <f>IF(OR(A3915="",B3915=""),NA(),MAX(0,IF(A3915-B3915=0,SameDayCycleTimeSettingValue,((A3915-B3915) *24)-(INT((A3915-B3915)) * (24-(FinishHour-StartHour))))))</f>
        <v>#N/A</v>
      </c>
      <c r="K3915" s="3" t="e">
        <f ca="1">IF(OR(A3915&lt;&gt;"",B3915=""),NA(),MAX(0,IF(_xlfn.DAYS(NOW(),B3915)=0,SameDayCycleTimeSettingValue,_xlfn.DAYS(NOW(),B3915))))</f>
        <v>#N/A</v>
      </c>
    </row>
    <row r="3916" spans="1:11" x14ac:dyDescent="0.25">
      <c r="A3916" s="32" t="str">
        <f>IF(AND(TRIM(INDEX(CompletedDateValues,ROW(A3916)))&lt;&gt;"",INDEX(CompletedDateValues,ROW(A3916))&gt;0),INDEX(CompletedDateValues,ROW(A3916)),"")</f>
        <v/>
      </c>
      <c r="B3916" s="32" t="str">
        <f>IF(AND(TRIM(INDEX(StartDateValues,ROW(A3916)))&lt;&gt;"",INDEX(StartDateValues,ROW(A3916))&gt;0),INDEX(StartDateValues,ROW(A3916)),"")</f>
        <v/>
      </c>
      <c r="C3916" s="22" t="str">
        <f t="shared" si="306"/>
        <v/>
      </c>
      <c r="D3916" s="3" t="str">
        <f t="shared" si="307"/>
        <v/>
      </c>
      <c r="E3916" s="3" t="str">
        <f t="shared" si="308"/>
        <v/>
      </c>
      <c r="F3916" s="3" t="str">
        <f t="shared" si="309"/>
        <v/>
      </c>
      <c r="G3916" s="3" t="str">
        <f>IF(A3916="","",IF(HOUR(A3916)&lt;StartHour,StartHour,IF(HOUR(A3916)&gt;FinishHour,FinishHour,HOUR(A3916))))</f>
        <v/>
      </c>
      <c r="H3916" s="3" t="str">
        <f t="shared" si="310"/>
        <v/>
      </c>
      <c r="I3916" s="33" t="e">
        <f>IF(OR(A3916="",B3916=""),NA(),MAX(0,IF(A3916-B3916=0,SameDayCycleTimeSettingValue,(A3916-B3916) *24)))</f>
        <v>#N/A</v>
      </c>
      <c r="J3916" s="33" t="e">
        <f>IF(OR(A3916="",B3916=""),NA(),MAX(0,IF(A3916-B3916=0,SameDayCycleTimeSettingValue,((A3916-B3916) *24)-(INT((A3916-B3916)) * (24-(FinishHour-StartHour))))))</f>
        <v>#N/A</v>
      </c>
      <c r="K3916" s="3" t="e">
        <f ca="1">IF(OR(A3916&lt;&gt;"",B3916=""),NA(),MAX(0,IF(_xlfn.DAYS(NOW(),B3916)=0,SameDayCycleTimeSettingValue,_xlfn.DAYS(NOW(),B3916))))</f>
        <v>#N/A</v>
      </c>
    </row>
    <row r="3917" spans="1:11" x14ac:dyDescent="0.25">
      <c r="A3917" s="32" t="str">
        <f>IF(AND(TRIM(INDEX(CompletedDateValues,ROW(A3917)))&lt;&gt;"",INDEX(CompletedDateValues,ROW(A3917))&gt;0),INDEX(CompletedDateValues,ROW(A3917)),"")</f>
        <v/>
      </c>
      <c r="B3917" s="32" t="str">
        <f>IF(AND(TRIM(INDEX(StartDateValues,ROW(A3917)))&lt;&gt;"",INDEX(StartDateValues,ROW(A3917))&gt;0),INDEX(StartDateValues,ROW(A3917)),"")</f>
        <v/>
      </c>
      <c r="C3917" s="22" t="str">
        <f t="shared" si="306"/>
        <v/>
      </c>
      <c r="D3917" s="3" t="str">
        <f t="shared" si="307"/>
        <v/>
      </c>
      <c r="E3917" s="3" t="str">
        <f t="shared" si="308"/>
        <v/>
      </c>
      <c r="F3917" s="3" t="str">
        <f t="shared" si="309"/>
        <v/>
      </c>
      <c r="G3917" s="3" t="str">
        <f>IF(A3917="","",IF(HOUR(A3917)&lt;StartHour,StartHour,IF(HOUR(A3917)&gt;FinishHour,FinishHour,HOUR(A3917))))</f>
        <v/>
      </c>
      <c r="H3917" s="3" t="str">
        <f t="shared" si="310"/>
        <v/>
      </c>
      <c r="I3917" s="33" t="e">
        <f>IF(OR(A3917="",B3917=""),NA(),MAX(0,IF(A3917-B3917=0,SameDayCycleTimeSettingValue,(A3917-B3917) *24)))</f>
        <v>#N/A</v>
      </c>
      <c r="J3917" s="33" t="e">
        <f>IF(OR(A3917="",B3917=""),NA(),MAX(0,IF(A3917-B3917=0,SameDayCycleTimeSettingValue,((A3917-B3917) *24)-(INT((A3917-B3917)) * (24-(FinishHour-StartHour))))))</f>
        <v>#N/A</v>
      </c>
      <c r="K3917" s="3" t="e">
        <f ca="1">IF(OR(A3917&lt;&gt;"",B3917=""),NA(),MAX(0,IF(_xlfn.DAYS(NOW(),B3917)=0,SameDayCycleTimeSettingValue,_xlfn.DAYS(NOW(),B3917))))</f>
        <v>#N/A</v>
      </c>
    </row>
    <row r="3918" spans="1:11" x14ac:dyDescent="0.25">
      <c r="A3918" s="32" t="str">
        <f>IF(AND(TRIM(INDEX(CompletedDateValues,ROW(A3918)))&lt;&gt;"",INDEX(CompletedDateValues,ROW(A3918))&gt;0),INDEX(CompletedDateValues,ROW(A3918)),"")</f>
        <v/>
      </c>
      <c r="B3918" s="32" t="str">
        <f>IF(AND(TRIM(INDEX(StartDateValues,ROW(A3918)))&lt;&gt;"",INDEX(StartDateValues,ROW(A3918))&gt;0),INDEX(StartDateValues,ROW(A3918)),"")</f>
        <v/>
      </c>
      <c r="C3918" s="22" t="str">
        <f t="shared" si="306"/>
        <v/>
      </c>
      <c r="D3918" s="3" t="str">
        <f t="shared" si="307"/>
        <v/>
      </c>
      <c r="E3918" s="3" t="str">
        <f t="shared" si="308"/>
        <v/>
      </c>
      <c r="F3918" s="3" t="str">
        <f t="shared" si="309"/>
        <v/>
      </c>
      <c r="G3918" s="3" t="str">
        <f>IF(A3918="","",IF(HOUR(A3918)&lt;StartHour,StartHour,IF(HOUR(A3918)&gt;FinishHour,FinishHour,HOUR(A3918))))</f>
        <v/>
      </c>
      <c r="H3918" s="3" t="str">
        <f t="shared" si="310"/>
        <v/>
      </c>
      <c r="I3918" s="33" t="e">
        <f>IF(OR(A3918="",B3918=""),NA(),MAX(0,IF(A3918-B3918=0,SameDayCycleTimeSettingValue,(A3918-B3918) *24)))</f>
        <v>#N/A</v>
      </c>
      <c r="J3918" s="33" t="e">
        <f>IF(OR(A3918="",B3918=""),NA(),MAX(0,IF(A3918-B3918=0,SameDayCycleTimeSettingValue,((A3918-B3918) *24)-(INT((A3918-B3918)) * (24-(FinishHour-StartHour))))))</f>
        <v>#N/A</v>
      </c>
      <c r="K3918" s="3" t="e">
        <f ca="1">IF(OR(A3918&lt;&gt;"",B3918=""),NA(),MAX(0,IF(_xlfn.DAYS(NOW(),B3918)=0,SameDayCycleTimeSettingValue,_xlfn.DAYS(NOW(),B3918))))</f>
        <v>#N/A</v>
      </c>
    </row>
    <row r="3919" spans="1:11" x14ac:dyDescent="0.25">
      <c r="A3919" s="32" t="str">
        <f>IF(AND(TRIM(INDEX(CompletedDateValues,ROW(A3919)))&lt;&gt;"",INDEX(CompletedDateValues,ROW(A3919))&gt;0),INDEX(CompletedDateValues,ROW(A3919)),"")</f>
        <v/>
      </c>
      <c r="B3919" s="32" t="str">
        <f>IF(AND(TRIM(INDEX(StartDateValues,ROW(A3919)))&lt;&gt;"",INDEX(StartDateValues,ROW(A3919))&gt;0),INDEX(StartDateValues,ROW(A3919)),"")</f>
        <v/>
      </c>
      <c r="C3919" s="22" t="str">
        <f t="shared" si="306"/>
        <v/>
      </c>
      <c r="D3919" s="3" t="str">
        <f t="shared" si="307"/>
        <v/>
      </c>
      <c r="E3919" s="3" t="str">
        <f t="shared" si="308"/>
        <v/>
      </c>
      <c r="F3919" s="3" t="str">
        <f t="shared" si="309"/>
        <v/>
      </c>
      <c r="G3919" s="3" t="str">
        <f>IF(A3919="","",IF(HOUR(A3919)&lt;StartHour,StartHour,IF(HOUR(A3919)&gt;FinishHour,FinishHour,HOUR(A3919))))</f>
        <v/>
      </c>
      <c r="H3919" s="3" t="str">
        <f t="shared" si="310"/>
        <v/>
      </c>
      <c r="I3919" s="33" t="e">
        <f>IF(OR(A3919="",B3919=""),NA(),MAX(0,IF(A3919-B3919=0,SameDayCycleTimeSettingValue,(A3919-B3919) *24)))</f>
        <v>#N/A</v>
      </c>
      <c r="J3919" s="33" t="e">
        <f>IF(OR(A3919="",B3919=""),NA(),MAX(0,IF(A3919-B3919=0,SameDayCycleTimeSettingValue,((A3919-B3919) *24)-(INT((A3919-B3919)) * (24-(FinishHour-StartHour))))))</f>
        <v>#N/A</v>
      </c>
      <c r="K3919" s="3" t="e">
        <f ca="1">IF(OR(A3919&lt;&gt;"",B3919=""),NA(),MAX(0,IF(_xlfn.DAYS(NOW(),B3919)=0,SameDayCycleTimeSettingValue,_xlfn.DAYS(NOW(),B3919))))</f>
        <v>#N/A</v>
      </c>
    </row>
    <row r="3920" spans="1:11" x14ac:dyDescent="0.25">
      <c r="A3920" s="32" t="str">
        <f>IF(AND(TRIM(INDEX(CompletedDateValues,ROW(A3920)))&lt;&gt;"",INDEX(CompletedDateValues,ROW(A3920))&gt;0),INDEX(CompletedDateValues,ROW(A3920)),"")</f>
        <v/>
      </c>
      <c r="B3920" s="32" t="str">
        <f>IF(AND(TRIM(INDEX(StartDateValues,ROW(A3920)))&lt;&gt;"",INDEX(StartDateValues,ROW(A3920))&gt;0),INDEX(StartDateValues,ROW(A3920)),"")</f>
        <v/>
      </c>
      <c r="C3920" s="22" t="str">
        <f t="shared" si="306"/>
        <v/>
      </c>
      <c r="D3920" s="3" t="str">
        <f t="shared" si="307"/>
        <v/>
      </c>
      <c r="E3920" s="3" t="str">
        <f t="shared" si="308"/>
        <v/>
      </c>
      <c r="F3920" s="3" t="str">
        <f t="shared" si="309"/>
        <v/>
      </c>
      <c r="G3920" s="3" t="str">
        <f>IF(A3920="","",IF(HOUR(A3920)&lt;StartHour,StartHour,IF(HOUR(A3920)&gt;FinishHour,FinishHour,HOUR(A3920))))</f>
        <v/>
      </c>
      <c r="H3920" s="3" t="str">
        <f t="shared" si="310"/>
        <v/>
      </c>
      <c r="I3920" s="33" t="e">
        <f>IF(OR(A3920="",B3920=""),NA(),MAX(0,IF(A3920-B3920=0,SameDayCycleTimeSettingValue,(A3920-B3920) *24)))</f>
        <v>#N/A</v>
      </c>
      <c r="J3920" s="33" t="e">
        <f>IF(OR(A3920="",B3920=""),NA(),MAX(0,IF(A3920-B3920=0,SameDayCycleTimeSettingValue,((A3920-B3920) *24)-(INT((A3920-B3920)) * (24-(FinishHour-StartHour))))))</f>
        <v>#N/A</v>
      </c>
      <c r="K3920" s="3" t="e">
        <f ca="1">IF(OR(A3920&lt;&gt;"",B3920=""),NA(),MAX(0,IF(_xlfn.DAYS(NOW(),B3920)=0,SameDayCycleTimeSettingValue,_xlfn.DAYS(NOW(),B3920))))</f>
        <v>#N/A</v>
      </c>
    </row>
    <row r="3921" spans="1:11" x14ac:dyDescent="0.25">
      <c r="A3921" s="32" t="str">
        <f>IF(AND(TRIM(INDEX(CompletedDateValues,ROW(A3921)))&lt;&gt;"",INDEX(CompletedDateValues,ROW(A3921))&gt;0),INDEX(CompletedDateValues,ROW(A3921)),"")</f>
        <v/>
      </c>
      <c r="B3921" s="32" t="str">
        <f>IF(AND(TRIM(INDEX(StartDateValues,ROW(A3921)))&lt;&gt;"",INDEX(StartDateValues,ROW(A3921))&gt;0),INDEX(StartDateValues,ROW(A3921)),"")</f>
        <v/>
      </c>
      <c r="C3921" s="22" t="str">
        <f t="shared" si="306"/>
        <v/>
      </c>
      <c r="D3921" s="3" t="str">
        <f t="shared" si="307"/>
        <v/>
      </c>
      <c r="E3921" s="3" t="str">
        <f t="shared" si="308"/>
        <v/>
      </c>
      <c r="F3921" s="3" t="str">
        <f t="shared" si="309"/>
        <v/>
      </c>
      <c r="G3921" s="3" t="str">
        <f>IF(A3921="","",IF(HOUR(A3921)&lt;StartHour,StartHour,IF(HOUR(A3921)&gt;FinishHour,FinishHour,HOUR(A3921))))</f>
        <v/>
      </c>
      <c r="H3921" s="3" t="str">
        <f t="shared" si="310"/>
        <v/>
      </c>
      <c r="I3921" s="33" t="e">
        <f>IF(OR(A3921="",B3921=""),NA(),MAX(0,IF(A3921-B3921=0,SameDayCycleTimeSettingValue,(A3921-B3921) *24)))</f>
        <v>#N/A</v>
      </c>
      <c r="J3921" s="33" t="e">
        <f>IF(OR(A3921="",B3921=""),NA(),MAX(0,IF(A3921-B3921=0,SameDayCycleTimeSettingValue,((A3921-B3921) *24)-(INT((A3921-B3921)) * (24-(FinishHour-StartHour))))))</f>
        <v>#N/A</v>
      </c>
      <c r="K3921" s="3" t="e">
        <f ca="1">IF(OR(A3921&lt;&gt;"",B3921=""),NA(),MAX(0,IF(_xlfn.DAYS(NOW(),B3921)=0,SameDayCycleTimeSettingValue,_xlfn.DAYS(NOW(),B3921))))</f>
        <v>#N/A</v>
      </c>
    </row>
    <row r="3922" spans="1:11" x14ac:dyDescent="0.25">
      <c r="A3922" s="32" t="str">
        <f>IF(AND(TRIM(INDEX(CompletedDateValues,ROW(A3922)))&lt;&gt;"",INDEX(CompletedDateValues,ROW(A3922))&gt;0),INDEX(CompletedDateValues,ROW(A3922)),"")</f>
        <v/>
      </c>
      <c r="B3922" s="32" t="str">
        <f>IF(AND(TRIM(INDEX(StartDateValues,ROW(A3922)))&lt;&gt;"",INDEX(StartDateValues,ROW(A3922))&gt;0),INDEX(StartDateValues,ROW(A3922)),"")</f>
        <v/>
      </c>
      <c r="C3922" s="22" t="str">
        <f t="shared" si="306"/>
        <v/>
      </c>
      <c r="D3922" s="3" t="str">
        <f t="shared" si="307"/>
        <v/>
      </c>
      <c r="E3922" s="3" t="str">
        <f t="shared" si="308"/>
        <v/>
      </c>
      <c r="F3922" s="3" t="str">
        <f t="shared" si="309"/>
        <v/>
      </c>
      <c r="G3922" s="3" t="str">
        <f>IF(A3922="","",IF(HOUR(A3922)&lt;StartHour,StartHour,IF(HOUR(A3922)&gt;FinishHour,FinishHour,HOUR(A3922))))</f>
        <v/>
      </c>
      <c r="H3922" s="3" t="str">
        <f t="shared" si="310"/>
        <v/>
      </c>
      <c r="I3922" s="33" t="e">
        <f>IF(OR(A3922="",B3922=""),NA(),MAX(0,IF(A3922-B3922=0,SameDayCycleTimeSettingValue,(A3922-B3922) *24)))</f>
        <v>#N/A</v>
      </c>
      <c r="J3922" s="33" t="e">
        <f>IF(OR(A3922="",B3922=""),NA(),MAX(0,IF(A3922-B3922=0,SameDayCycleTimeSettingValue,((A3922-B3922) *24)-(INT((A3922-B3922)) * (24-(FinishHour-StartHour))))))</f>
        <v>#N/A</v>
      </c>
      <c r="K3922" s="3" t="e">
        <f ca="1">IF(OR(A3922&lt;&gt;"",B3922=""),NA(),MAX(0,IF(_xlfn.DAYS(NOW(),B3922)=0,SameDayCycleTimeSettingValue,_xlfn.DAYS(NOW(),B3922))))</f>
        <v>#N/A</v>
      </c>
    </row>
    <row r="3923" spans="1:11" x14ac:dyDescent="0.25">
      <c r="A3923" s="32" t="str">
        <f>IF(AND(TRIM(INDEX(CompletedDateValues,ROW(A3923)))&lt;&gt;"",INDEX(CompletedDateValues,ROW(A3923))&gt;0),INDEX(CompletedDateValues,ROW(A3923)),"")</f>
        <v/>
      </c>
      <c r="B3923" s="32" t="str">
        <f>IF(AND(TRIM(INDEX(StartDateValues,ROW(A3923)))&lt;&gt;"",INDEX(StartDateValues,ROW(A3923))&gt;0),INDEX(StartDateValues,ROW(A3923)),"")</f>
        <v/>
      </c>
      <c r="C3923" s="22" t="str">
        <f t="shared" si="306"/>
        <v/>
      </c>
      <c r="D3923" s="3" t="str">
        <f t="shared" si="307"/>
        <v/>
      </c>
      <c r="E3923" s="3" t="str">
        <f t="shared" si="308"/>
        <v/>
      </c>
      <c r="F3923" s="3" t="str">
        <f t="shared" si="309"/>
        <v/>
      </c>
      <c r="G3923" s="3" t="str">
        <f>IF(A3923="","",IF(HOUR(A3923)&lt;StartHour,StartHour,IF(HOUR(A3923)&gt;FinishHour,FinishHour,HOUR(A3923))))</f>
        <v/>
      </c>
      <c r="H3923" s="3" t="str">
        <f t="shared" si="310"/>
        <v/>
      </c>
      <c r="I3923" s="33" t="e">
        <f>IF(OR(A3923="",B3923=""),NA(),MAX(0,IF(A3923-B3923=0,SameDayCycleTimeSettingValue,(A3923-B3923) *24)))</f>
        <v>#N/A</v>
      </c>
      <c r="J3923" s="33" t="e">
        <f>IF(OR(A3923="",B3923=""),NA(),MAX(0,IF(A3923-B3923=0,SameDayCycleTimeSettingValue,((A3923-B3923) *24)-(INT((A3923-B3923)) * (24-(FinishHour-StartHour))))))</f>
        <v>#N/A</v>
      </c>
      <c r="K3923" s="3" t="e">
        <f ca="1">IF(OR(A3923&lt;&gt;"",B3923=""),NA(),MAX(0,IF(_xlfn.DAYS(NOW(),B3923)=0,SameDayCycleTimeSettingValue,_xlfn.DAYS(NOW(),B3923))))</f>
        <v>#N/A</v>
      </c>
    </row>
    <row r="3924" spans="1:11" x14ac:dyDescent="0.25">
      <c r="A3924" s="32" t="str">
        <f>IF(AND(TRIM(INDEX(CompletedDateValues,ROW(A3924)))&lt;&gt;"",INDEX(CompletedDateValues,ROW(A3924))&gt;0),INDEX(CompletedDateValues,ROW(A3924)),"")</f>
        <v/>
      </c>
      <c r="B3924" s="32" t="str">
        <f>IF(AND(TRIM(INDEX(StartDateValues,ROW(A3924)))&lt;&gt;"",INDEX(StartDateValues,ROW(A3924))&gt;0),INDEX(StartDateValues,ROW(A3924)),"")</f>
        <v/>
      </c>
      <c r="C3924" s="22" t="str">
        <f t="shared" si="306"/>
        <v/>
      </c>
      <c r="D3924" s="3" t="str">
        <f t="shared" si="307"/>
        <v/>
      </c>
      <c r="E3924" s="3" t="str">
        <f t="shared" si="308"/>
        <v/>
      </c>
      <c r="F3924" s="3" t="str">
        <f t="shared" si="309"/>
        <v/>
      </c>
      <c r="G3924" s="3" t="str">
        <f>IF(A3924="","",IF(HOUR(A3924)&lt;StartHour,StartHour,IF(HOUR(A3924)&gt;FinishHour,FinishHour,HOUR(A3924))))</f>
        <v/>
      </c>
      <c r="H3924" s="3" t="str">
        <f t="shared" si="310"/>
        <v/>
      </c>
      <c r="I3924" s="33" t="e">
        <f>IF(OR(A3924="",B3924=""),NA(),MAX(0,IF(A3924-B3924=0,SameDayCycleTimeSettingValue,(A3924-B3924) *24)))</f>
        <v>#N/A</v>
      </c>
      <c r="J3924" s="33" t="e">
        <f>IF(OR(A3924="",B3924=""),NA(),MAX(0,IF(A3924-B3924=0,SameDayCycleTimeSettingValue,((A3924-B3924) *24)-(INT((A3924-B3924)) * (24-(FinishHour-StartHour))))))</f>
        <v>#N/A</v>
      </c>
      <c r="K3924" s="3" t="e">
        <f ca="1">IF(OR(A3924&lt;&gt;"",B3924=""),NA(),MAX(0,IF(_xlfn.DAYS(NOW(),B3924)=0,SameDayCycleTimeSettingValue,_xlfn.DAYS(NOW(),B3924))))</f>
        <v>#N/A</v>
      </c>
    </row>
    <row r="3925" spans="1:11" x14ac:dyDescent="0.25">
      <c r="A3925" s="32" t="str">
        <f>IF(AND(TRIM(INDEX(CompletedDateValues,ROW(A3925)))&lt;&gt;"",INDEX(CompletedDateValues,ROW(A3925))&gt;0),INDEX(CompletedDateValues,ROW(A3925)),"")</f>
        <v/>
      </c>
      <c r="B3925" s="32" t="str">
        <f>IF(AND(TRIM(INDEX(StartDateValues,ROW(A3925)))&lt;&gt;"",INDEX(StartDateValues,ROW(A3925))&gt;0),INDEX(StartDateValues,ROW(A3925)),"")</f>
        <v/>
      </c>
      <c r="C3925" s="22" t="str">
        <f t="shared" si="306"/>
        <v/>
      </c>
      <c r="D3925" s="3" t="str">
        <f t="shared" si="307"/>
        <v/>
      </c>
      <c r="E3925" s="3" t="str">
        <f t="shared" si="308"/>
        <v/>
      </c>
      <c r="F3925" s="3" t="str">
        <f t="shared" si="309"/>
        <v/>
      </c>
      <c r="G3925" s="3" t="str">
        <f>IF(A3925="","",IF(HOUR(A3925)&lt;StartHour,StartHour,IF(HOUR(A3925)&gt;FinishHour,FinishHour,HOUR(A3925))))</f>
        <v/>
      </c>
      <c r="H3925" s="3" t="str">
        <f t="shared" si="310"/>
        <v/>
      </c>
      <c r="I3925" s="33" t="e">
        <f>IF(OR(A3925="",B3925=""),NA(),MAX(0,IF(A3925-B3925=0,SameDayCycleTimeSettingValue,(A3925-B3925) *24)))</f>
        <v>#N/A</v>
      </c>
      <c r="J3925" s="33" t="e">
        <f>IF(OR(A3925="",B3925=""),NA(),MAX(0,IF(A3925-B3925=0,SameDayCycleTimeSettingValue,((A3925-B3925) *24)-(INT((A3925-B3925)) * (24-(FinishHour-StartHour))))))</f>
        <v>#N/A</v>
      </c>
      <c r="K3925" s="3" t="e">
        <f ca="1">IF(OR(A3925&lt;&gt;"",B3925=""),NA(),MAX(0,IF(_xlfn.DAYS(NOW(),B3925)=0,SameDayCycleTimeSettingValue,_xlfn.DAYS(NOW(),B3925))))</f>
        <v>#N/A</v>
      </c>
    </row>
    <row r="3926" spans="1:11" x14ac:dyDescent="0.25">
      <c r="A3926" s="32" t="str">
        <f>IF(AND(TRIM(INDEX(CompletedDateValues,ROW(A3926)))&lt;&gt;"",INDEX(CompletedDateValues,ROW(A3926))&gt;0),INDEX(CompletedDateValues,ROW(A3926)),"")</f>
        <v/>
      </c>
      <c r="B3926" s="32" t="str">
        <f>IF(AND(TRIM(INDEX(StartDateValues,ROW(A3926)))&lt;&gt;"",INDEX(StartDateValues,ROW(A3926))&gt;0),INDEX(StartDateValues,ROW(A3926)),"")</f>
        <v/>
      </c>
      <c r="C3926" s="22" t="str">
        <f t="shared" si="306"/>
        <v/>
      </c>
      <c r="D3926" s="3" t="str">
        <f t="shared" si="307"/>
        <v/>
      </c>
      <c r="E3926" s="3" t="str">
        <f t="shared" si="308"/>
        <v/>
      </c>
      <c r="F3926" s="3" t="str">
        <f t="shared" si="309"/>
        <v/>
      </c>
      <c r="G3926" s="3" t="str">
        <f>IF(A3926="","",IF(HOUR(A3926)&lt;StartHour,StartHour,IF(HOUR(A3926)&gt;FinishHour,FinishHour,HOUR(A3926))))</f>
        <v/>
      </c>
      <c r="H3926" s="3" t="str">
        <f t="shared" si="310"/>
        <v/>
      </c>
      <c r="I3926" s="33" t="e">
        <f>IF(OR(A3926="",B3926=""),NA(),MAX(0,IF(A3926-B3926=0,SameDayCycleTimeSettingValue,(A3926-B3926) *24)))</f>
        <v>#N/A</v>
      </c>
      <c r="J3926" s="33" t="e">
        <f>IF(OR(A3926="",B3926=""),NA(),MAX(0,IF(A3926-B3926=0,SameDayCycleTimeSettingValue,((A3926-B3926) *24)-(INT((A3926-B3926)) * (24-(FinishHour-StartHour))))))</f>
        <v>#N/A</v>
      </c>
      <c r="K3926" s="3" t="e">
        <f ca="1">IF(OR(A3926&lt;&gt;"",B3926=""),NA(),MAX(0,IF(_xlfn.DAYS(NOW(),B3926)=0,SameDayCycleTimeSettingValue,_xlfn.DAYS(NOW(),B3926))))</f>
        <v>#N/A</v>
      </c>
    </row>
    <row r="3927" spans="1:11" x14ac:dyDescent="0.25">
      <c r="A3927" s="32" t="str">
        <f>IF(AND(TRIM(INDEX(CompletedDateValues,ROW(A3927)))&lt;&gt;"",INDEX(CompletedDateValues,ROW(A3927))&gt;0),INDEX(CompletedDateValues,ROW(A3927)),"")</f>
        <v/>
      </c>
      <c r="B3927" s="32" t="str">
        <f>IF(AND(TRIM(INDEX(StartDateValues,ROW(A3927)))&lt;&gt;"",INDEX(StartDateValues,ROW(A3927))&gt;0),INDEX(StartDateValues,ROW(A3927)),"")</f>
        <v/>
      </c>
      <c r="C3927" s="22" t="str">
        <f t="shared" si="306"/>
        <v/>
      </c>
      <c r="D3927" s="3" t="str">
        <f t="shared" si="307"/>
        <v/>
      </c>
      <c r="E3927" s="3" t="str">
        <f t="shared" si="308"/>
        <v/>
      </c>
      <c r="F3927" s="3" t="str">
        <f t="shared" si="309"/>
        <v/>
      </c>
      <c r="G3927" s="3" t="str">
        <f>IF(A3927="","",IF(HOUR(A3927)&lt;StartHour,StartHour,IF(HOUR(A3927)&gt;FinishHour,FinishHour,HOUR(A3927))))</f>
        <v/>
      </c>
      <c r="H3927" s="3" t="str">
        <f t="shared" si="310"/>
        <v/>
      </c>
      <c r="I3927" s="33" t="e">
        <f>IF(OR(A3927="",B3927=""),NA(),MAX(0,IF(A3927-B3927=0,SameDayCycleTimeSettingValue,(A3927-B3927) *24)))</f>
        <v>#N/A</v>
      </c>
      <c r="J3927" s="33" t="e">
        <f>IF(OR(A3927="",B3927=""),NA(),MAX(0,IF(A3927-B3927=0,SameDayCycleTimeSettingValue,((A3927-B3927) *24)-(INT((A3927-B3927)) * (24-(FinishHour-StartHour))))))</f>
        <v>#N/A</v>
      </c>
      <c r="K3927" s="3" t="e">
        <f ca="1">IF(OR(A3927&lt;&gt;"",B3927=""),NA(),MAX(0,IF(_xlfn.DAYS(NOW(),B3927)=0,SameDayCycleTimeSettingValue,_xlfn.DAYS(NOW(),B3927))))</f>
        <v>#N/A</v>
      </c>
    </row>
    <row r="3928" spans="1:11" x14ac:dyDescent="0.25">
      <c r="A3928" s="32" t="str">
        <f>IF(AND(TRIM(INDEX(CompletedDateValues,ROW(A3928)))&lt;&gt;"",INDEX(CompletedDateValues,ROW(A3928))&gt;0),INDEX(CompletedDateValues,ROW(A3928)),"")</f>
        <v/>
      </c>
      <c r="B3928" s="32" t="str">
        <f>IF(AND(TRIM(INDEX(StartDateValues,ROW(A3928)))&lt;&gt;"",INDEX(StartDateValues,ROW(A3928))&gt;0),INDEX(StartDateValues,ROW(A3928)),"")</f>
        <v/>
      </c>
      <c r="C3928" s="22" t="str">
        <f t="shared" si="306"/>
        <v/>
      </c>
      <c r="D3928" s="3" t="str">
        <f t="shared" si="307"/>
        <v/>
      </c>
      <c r="E3928" s="3" t="str">
        <f t="shared" si="308"/>
        <v/>
      </c>
      <c r="F3928" s="3" t="str">
        <f t="shared" si="309"/>
        <v/>
      </c>
      <c r="G3928" s="3" t="str">
        <f>IF(A3928="","",IF(HOUR(A3928)&lt;StartHour,StartHour,IF(HOUR(A3928)&gt;FinishHour,FinishHour,HOUR(A3928))))</f>
        <v/>
      </c>
      <c r="H3928" s="3" t="str">
        <f t="shared" si="310"/>
        <v/>
      </c>
      <c r="I3928" s="33" t="e">
        <f>IF(OR(A3928="",B3928=""),NA(),MAX(0,IF(A3928-B3928=0,SameDayCycleTimeSettingValue,(A3928-B3928) *24)))</f>
        <v>#N/A</v>
      </c>
      <c r="J3928" s="33" t="e">
        <f>IF(OR(A3928="",B3928=""),NA(),MAX(0,IF(A3928-B3928=0,SameDayCycleTimeSettingValue,((A3928-B3928) *24)-(INT((A3928-B3928)) * (24-(FinishHour-StartHour))))))</f>
        <v>#N/A</v>
      </c>
      <c r="K3928" s="3" t="e">
        <f ca="1">IF(OR(A3928&lt;&gt;"",B3928=""),NA(),MAX(0,IF(_xlfn.DAYS(NOW(),B3928)=0,SameDayCycleTimeSettingValue,_xlfn.DAYS(NOW(),B3928))))</f>
        <v>#N/A</v>
      </c>
    </row>
    <row r="3929" spans="1:11" x14ac:dyDescent="0.25">
      <c r="A3929" s="32" t="str">
        <f>IF(AND(TRIM(INDEX(CompletedDateValues,ROW(A3929)))&lt;&gt;"",INDEX(CompletedDateValues,ROW(A3929))&gt;0),INDEX(CompletedDateValues,ROW(A3929)),"")</f>
        <v/>
      </c>
      <c r="B3929" s="32" t="str">
        <f>IF(AND(TRIM(INDEX(StartDateValues,ROW(A3929)))&lt;&gt;"",INDEX(StartDateValues,ROW(A3929))&gt;0),INDEX(StartDateValues,ROW(A3929)),"")</f>
        <v/>
      </c>
      <c r="C3929" s="22" t="str">
        <f t="shared" si="306"/>
        <v/>
      </c>
      <c r="D3929" s="3" t="str">
        <f t="shared" si="307"/>
        <v/>
      </c>
      <c r="E3929" s="3" t="str">
        <f t="shared" si="308"/>
        <v/>
      </c>
      <c r="F3929" s="3" t="str">
        <f t="shared" si="309"/>
        <v/>
      </c>
      <c r="G3929" s="3" t="str">
        <f>IF(A3929="","",IF(HOUR(A3929)&lt;StartHour,StartHour,IF(HOUR(A3929)&gt;FinishHour,FinishHour,HOUR(A3929))))</f>
        <v/>
      </c>
      <c r="H3929" s="3" t="str">
        <f t="shared" si="310"/>
        <v/>
      </c>
      <c r="I3929" s="33" t="e">
        <f>IF(OR(A3929="",B3929=""),NA(),MAX(0,IF(A3929-B3929=0,SameDayCycleTimeSettingValue,(A3929-B3929) *24)))</f>
        <v>#N/A</v>
      </c>
      <c r="J3929" s="33" t="e">
        <f>IF(OR(A3929="",B3929=""),NA(),MAX(0,IF(A3929-B3929=0,SameDayCycleTimeSettingValue,((A3929-B3929) *24)-(INT((A3929-B3929)) * (24-(FinishHour-StartHour))))))</f>
        <v>#N/A</v>
      </c>
      <c r="K3929" s="3" t="e">
        <f ca="1">IF(OR(A3929&lt;&gt;"",B3929=""),NA(),MAX(0,IF(_xlfn.DAYS(NOW(),B3929)=0,SameDayCycleTimeSettingValue,_xlfn.DAYS(NOW(),B3929))))</f>
        <v>#N/A</v>
      </c>
    </row>
    <row r="3930" spans="1:11" x14ac:dyDescent="0.25">
      <c r="A3930" s="32" t="str">
        <f>IF(AND(TRIM(INDEX(CompletedDateValues,ROW(A3930)))&lt;&gt;"",INDEX(CompletedDateValues,ROW(A3930))&gt;0),INDEX(CompletedDateValues,ROW(A3930)),"")</f>
        <v/>
      </c>
      <c r="B3930" s="32" t="str">
        <f>IF(AND(TRIM(INDEX(StartDateValues,ROW(A3930)))&lt;&gt;"",INDEX(StartDateValues,ROW(A3930))&gt;0),INDEX(StartDateValues,ROW(A3930)),"")</f>
        <v/>
      </c>
      <c r="C3930" s="22" t="str">
        <f t="shared" si="306"/>
        <v/>
      </c>
      <c r="D3930" s="3" t="str">
        <f t="shared" si="307"/>
        <v/>
      </c>
      <c r="E3930" s="3" t="str">
        <f t="shared" si="308"/>
        <v/>
      </c>
      <c r="F3930" s="3" t="str">
        <f t="shared" si="309"/>
        <v/>
      </c>
      <c r="G3930" s="3" t="str">
        <f>IF(A3930="","",IF(HOUR(A3930)&lt;StartHour,StartHour,IF(HOUR(A3930)&gt;FinishHour,FinishHour,HOUR(A3930))))</f>
        <v/>
      </c>
      <c r="H3930" s="3" t="str">
        <f t="shared" si="310"/>
        <v/>
      </c>
      <c r="I3930" s="33" t="e">
        <f>IF(OR(A3930="",B3930=""),NA(),MAX(0,IF(A3930-B3930=0,SameDayCycleTimeSettingValue,(A3930-B3930) *24)))</f>
        <v>#N/A</v>
      </c>
      <c r="J3930" s="33" t="e">
        <f>IF(OR(A3930="",B3930=""),NA(),MAX(0,IF(A3930-B3930=0,SameDayCycleTimeSettingValue,((A3930-B3930) *24)-(INT((A3930-B3930)) * (24-(FinishHour-StartHour))))))</f>
        <v>#N/A</v>
      </c>
      <c r="K3930" s="3" t="e">
        <f ca="1">IF(OR(A3930&lt;&gt;"",B3930=""),NA(),MAX(0,IF(_xlfn.DAYS(NOW(),B3930)=0,SameDayCycleTimeSettingValue,_xlfn.DAYS(NOW(),B3930))))</f>
        <v>#N/A</v>
      </c>
    </row>
    <row r="3931" spans="1:11" x14ac:dyDescent="0.25">
      <c r="A3931" s="32" t="str">
        <f>IF(AND(TRIM(INDEX(CompletedDateValues,ROW(A3931)))&lt;&gt;"",INDEX(CompletedDateValues,ROW(A3931))&gt;0),INDEX(CompletedDateValues,ROW(A3931)),"")</f>
        <v/>
      </c>
      <c r="B3931" s="32" t="str">
        <f>IF(AND(TRIM(INDEX(StartDateValues,ROW(A3931)))&lt;&gt;"",INDEX(StartDateValues,ROW(A3931))&gt;0),INDEX(StartDateValues,ROW(A3931)),"")</f>
        <v/>
      </c>
      <c r="C3931" s="22" t="str">
        <f t="shared" si="306"/>
        <v/>
      </c>
      <c r="D3931" s="3" t="str">
        <f t="shared" si="307"/>
        <v/>
      </c>
      <c r="E3931" s="3" t="str">
        <f t="shared" si="308"/>
        <v/>
      </c>
      <c r="F3931" s="3" t="str">
        <f t="shared" si="309"/>
        <v/>
      </c>
      <c r="G3931" s="3" t="str">
        <f>IF(A3931="","",IF(HOUR(A3931)&lt;StartHour,StartHour,IF(HOUR(A3931)&gt;FinishHour,FinishHour,HOUR(A3931))))</f>
        <v/>
      </c>
      <c r="H3931" s="3" t="str">
        <f t="shared" si="310"/>
        <v/>
      </c>
      <c r="I3931" s="33" t="e">
        <f>IF(OR(A3931="",B3931=""),NA(),MAX(0,IF(A3931-B3931=0,SameDayCycleTimeSettingValue,(A3931-B3931) *24)))</f>
        <v>#N/A</v>
      </c>
      <c r="J3931" s="33" t="e">
        <f>IF(OR(A3931="",B3931=""),NA(),MAX(0,IF(A3931-B3931=0,SameDayCycleTimeSettingValue,((A3931-B3931) *24)-(INT((A3931-B3931)) * (24-(FinishHour-StartHour))))))</f>
        <v>#N/A</v>
      </c>
      <c r="K3931" s="3" t="e">
        <f ca="1">IF(OR(A3931&lt;&gt;"",B3931=""),NA(),MAX(0,IF(_xlfn.DAYS(NOW(),B3931)=0,SameDayCycleTimeSettingValue,_xlfn.DAYS(NOW(),B3931))))</f>
        <v>#N/A</v>
      </c>
    </row>
    <row r="3932" spans="1:11" x14ac:dyDescent="0.25">
      <c r="A3932" s="32" t="str">
        <f>IF(AND(TRIM(INDEX(CompletedDateValues,ROW(A3932)))&lt;&gt;"",INDEX(CompletedDateValues,ROW(A3932))&gt;0),INDEX(CompletedDateValues,ROW(A3932)),"")</f>
        <v/>
      </c>
      <c r="B3932" s="32" t="str">
        <f>IF(AND(TRIM(INDEX(StartDateValues,ROW(A3932)))&lt;&gt;"",INDEX(StartDateValues,ROW(A3932))&gt;0),INDEX(StartDateValues,ROW(A3932)),"")</f>
        <v/>
      </c>
      <c r="C3932" s="22" t="str">
        <f t="shared" si="306"/>
        <v/>
      </c>
      <c r="D3932" s="3" t="str">
        <f t="shared" si="307"/>
        <v/>
      </c>
      <c r="E3932" s="3" t="str">
        <f t="shared" si="308"/>
        <v/>
      </c>
      <c r="F3932" s="3" t="str">
        <f t="shared" si="309"/>
        <v/>
      </c>
      <c r="G3932" s="3" t="str">
        <f>IF(A3932="","",IF(HOUR(A3932)&lt;StartHour,StartHour,IF(HOUR(A3932)&gt;FinishHour,FinishHour,HOUR(A3932))))</f>
        <v/>
      </c>
      <c r="H3932" s="3" t="str">
        <f t="shared" si="310"/>
        <v/>
      </c>
      <c r="I3932" s="33" t="e">
        <f>IF(OR(A3932="",B3932=""),NA(),MAX(0,IF(A3932-B3932=0,SameDayCycleTimeSettingValue,(A3932-B3932) *24)))</f>
        <v>#N/A</v>
      </c>
      <c r="J3932" s="33" t="e">
        <f>IF(OR(A3932="",B3932=""),NA(),MAX(0,IF(A3932-B3932=0,SameDayCycleTimeSettingValue,((A3932-B3932) *24)-(INT((A3932-B3932)) * (24-(FinishHour-StartHour))))))</f>
        <v>#N/A</v>
      </c>
      <c r="K3932" s="3" t="e">
        <f ca="1">IF(OR(A3932&lt;&gt;"",B3932=""),NA(),MAX(0,IF(_xlfn.DAYS(NOW(),B3932)=0,SameDayCycleTimeSettingValue,_xlfn.DAYS(NOW(),B3932))))</f>
        <v>#N/A</v>
      </c>
    </row>
    <row r="3933" spans="1:11" x14ac:dyDescent="0.25">
      <c r="A3933" s="32" t="str">
        <f>IF(AND(TRIM(INDEX(CompletedDateValues,ROW(A3933)))&lt;&gt;"",INDEX(CompletedDateValues,ROW(A3933))&gt;0),INDEX(CompletedDateValues,ROW(A3933)),"")</f>
        <v/>
      </c>
      <c r="B3933" s="32" t="str">
        <f>IF(AND(TRIM(INDEX(StartDateValues,ROW(A3933)))&lt;&gt;"",INDEX(StartDateValues,ROW(A3933))&gt;0),INDEX(StartDateValues,ROW(A3933)),"")</f>
        <v/>
      </c>
      <c r="C3933" s="22" t="str">
        <f t="shared" si="306"/>
        <v/>
      </c>
      <c r="D3933" s="3" t="str">
        <f t="shared" si="307"/>
        <v/>
      </c>
      <c r="E3933" s="3" t="str">
        <f t="shared" si="308"/>
        <v/>
      </c>
      <c r="F3933" s="3" t="str">
        <f t="shared" si="309"/>
        <v/>
      </c>
      <c r="G3933" s="3" t="str">
        <f>IF(A3933="","",IF(HOUR(A3933)&lt;StartHour,StartHour,IF(HOUR(A3933)&gt;FinishHour,FinishHour,HOUR(A3933))))</f>
        <v/>
      </c>
      <c r="H3933" s="3" t="str">
        <f t="shared" si="310"/>
        <v/>
      </c>
      <c r="I3933" s="33" t="e">
        <f>IF(OR(A3933="",B3933=""),NA(),MAX(0,IF(A3933-B3933=0,SameDayCycleTimeSettingValue,(A3933-B3933) *24)))</f>
        <v>#N/A</v>
      </c>
      <c r="J3933" s="33" t="e">
        <f>IF(OR(A3933="",B3933=""),NA(),MAX(0,IF(A3933-B3933=0,SameDayCycleTimeSettingValue,((A3933-B3933) *24)-(INT((A3933-B3933)) * (24-(FinishHour-StartHour))))))</f>
        <v>#N/A</v>
      </c>
      <c r="K3933" s="3" t="e">
        <f ca="1">IF(OR(A3933&lt;&gt;"",B3933=""),NA(),MAX(0,IF(_xlfn.DAYS(NOW(),B3933)=0,SameDayCycleTimeSettingValue,_xlfn.DAYS(NOW(),B3933))))</f>
        <v>#N/A</v>
      </c>
    </row>
    <row r="3934" spans="1:11" x14ac:dyDescent="0.25">
      <c r="A3934" s="32" t="str">
        <f>IF(AND(TRIM(INDEX(CompletedDateValues,ROW(A3934)))&lt;&gt;"",INDEX(CompletedDateValues,ROW(A3934))&gt;0),INDEX(CompletedDateValues,ROW(A3934)),"")</f>
        <v/>
      </c>
      <c r="B3934" s="32" t="str">
        <f>IF(AND(TRIM(INDEX(StartDateValues,ROW(A3934)))&lt;&gt;"",INDEX(StartDateValues,ROW(A3934))&gt;0),INDEX(StartDateValues,ROW(A3934)),"")</f>
        <v/>
      </c>
      <c r="C3934" s="22" t="str">
        <f t="shared" si="306"/>
        <v/>
      </c>
      <c r="D3934" s="3" t="str">
        <f t="shared" si="307"/>
        <v/>
      </c>
      <c r="E3934" s="3" t="str">
        <f t="shared" si="308"/>
        <v/>
      </c>
      <c r="F3934" s="3" t="str">
        <f t="shared" si="309"/>
        <v/>
      </c>
      <c r="G3934" s="3" t="str">
        <f>IF(A3934="","",IF(HOUR(A3934)&lt;StartHour,StartHour,IF(HOUR(A3934)&gt;FinishHour,FinishHour,HOUR(A3934))))</f>
        <v/>
      </c>
      <c r="H3934" s="3" t="str">
        <f t="shared" si="310"/>
        <v/>
      </c>
      <c r="I3934" s="33" t="e">
        <f>IF(OR(A3934="",B3934=""),NA(),MAX(0,IF(A3934-B3934=0,SameDayCycleTimeSettingValue,(A3934-B3934) *24)))</f>
        <v>#N/A</v>
      </c>
      <c r="J3934" s="33" t="e">
        <f>IF(OR(A3934="",B3934=""),NA(),MAX(0,IF(A3934-B3934=0,SameDayCycleTimeSettingValue,((A3934-B3934) *24)-(INT((A3934-B3934)) * (24-(FinishHour-StartHour))))))</f>
        <v>#N/A</v>
      </c>
      <c r="K3934" s="3" t="e">
        <f ca="1">IF(OR(A3934&lt;&gt;"",B3934=""),NA(),MAX(0,IF(_xlfn.DAYS(NOW(),B3934)=0,SameDayCycleTimeSettingValue,_xlfn.DAYS(NOW(),B3934))))</f>
        <v>#N/A</v>
      </c>
    </row>
    <row r="3935" spans="1:11" x14ac:dyDescent="0.25">
      <c r="A3935" s="32" t="str">
        <f>IF(AND(TRIM(INDEX(CompletedDateValues,ROW(A3935)))&lt;&gt;"",INDEX(CompletedDateValues,ROW(A3935))&gt;0),INDEX(CompletedDateValues,ROW(A3935)),"")</f>
        <v/>
      </c>
      <c r="B3935" s="32" t="str">
        <f>IF(AND(TRIM(INDEX(StartDateValues,ROW(A3935)))&lt;&gt;"",INDEX(StartDateValues,ROW(A3935))&gt;0),INDEX(StartDateValues,ROW(A3935)),"")</f>
        <v/>
      </c>
      <c r="C3935" s="22" t="str">
        <f t="shared" si="306"/>
        <v/>
      </c>
      <c r="D3935" s="3" t="str">
        <f t="shared" si="307"/>
        <v/>
      </c>
      <c r="E3935" s="3" t="str">
        <f t="shared" si="308"/>
        <v/>
      </c>
      <c r="F3935" s="3" t="str">
        <f t="shared" si="309"/>
        <v/>
      </c>
      <c r="G3935" s="3" t="str">
        <f>IF(A3935="","",IF(HOUR(A3935)&lt;StartHour,StartHour,IF(HOUR(A3935)&gt;FinishHour,FinishHour,HOUR(A3935))))</f>
        <v/>
      </c>
      <c r="H3935" s="3" t="str">
        <f t="shared" si="310"/>
        <v/>
      </c>
      <c r="I3935" s="33" t="e">
        <f>IF(OR(A3935="",B3935=""),NA(),MAX(0,IF(A3935-B3935=0,SameDayCycleTimeSettingValue,(A3935-B3935) *24)))</f>
        <v>#N/A</v>
      </c>
      <c r="J3935" s="33" t="e">
        <f>IF(OR(A3935="",B3935=""),NA(),MAX(0,IF(A3935-B3935=0,SameDayCycleTimeSettingValue,((A3935-B3935) *24)-(INT((A3935-B3935)) * (24-(FinishHour-StartHour))))))</f>
        <v>#N/A</v>
      </c>
      <c r="K3935" s="3" t="e">
        <f ca="1">IF(OR(A3935&lt;&gt;"",B3935=""),NA(),MAX(0,IF(_xlfn.DAYS(NOW(),B3935)=0,SameDayCycleTimeSettingValue,_xlfn.DAYS(NOW(),B3935))))</f>
        <v>#N/A</v>
      </c>
    </row>
    <row r="3936" spans="1:11" x14ac:dyDescent="0.25">
      <c r="A3936" s="32" t="str">
        <f>IF(AND(TRIM(INDEX(CompletedDateValues,ROW(A3936)))&lt;&gt;"",INDEX(CompletedDateValues,ROW(A3936))&gt;0),INDEX(CompletedDateValues,ROW(A3936)),"")</f>
        <v/>
      </c>
      <c r="B3936" s="32" t="str">
        <f>IF(AND(TRIM(INDEX(StartDateValues,ROW(A3936)))&lt;&gt;"",INDEX(StartDateValues,ROW(A3936))&gt;0),INDEX(StartDateValues,ROW(A3936)),"")</f>
        <v/>
      </c>
      <c r="C3936" s="22" t="str">
        <f t="shared" si="306"/>
        <v/>
      </c>
      <c r="D3936" s="3" t="str">
        <f t="shared" si="307"/>
        <v/>
      </c>
      <c r="E3936" s="3" t="str">
        <f t="shared" si="308"/>
        <v/>
      </c>
      <c r="F3936" s="3" t="str">
        <f t="shared" si="309"/>
        <v/>
      </c>
      <c r="G3936" s="3" t="str">
        <f>IF(A3936="","",IF(HOUR(A3936)&lt;StartHour,StartHour,IF(HOUR(A3936)&gt;FinishHour,FinishHour,HOUR(A3936))))</f>
        <v/>
      </c>
      <c r="H3936" s="3" t="str">
        <f t="shared" si="310"/>
        <v/>
      </c>
      <c r="I3936" s="33" t="e">
        <f>IF(OR(A3936="",B3936=""),NA(),MAX(0,IF(A3936-B3936=0,SameDayCycleTimeSettingValue,(A3936-B3936) *24)))</f>
        <v>#N/A</v>
      </c>
      <c r="J3936" s="33" t="e">
        <f>IF(OR(A3936="",B3936=""),NA(),MAX(0,IF(A3936-B3936=0,SameDayCycleTimeSettingValue,((A3936-B3936) *24)-(INT((A3936-B3936)) * (24-(FinishHour-StartHour))))))</f>
        <v>#N/A</v>
      </c>
      <c r="K3936" s="3" t="e">
        <f ca="1">IF(OR(A3936&lt;&gt;"",B3936=""),NA(),MAX(0,IF(_xlfn.DAYS(NOW(),B3936)=0,SameDayCycleTimeSettingValue,_xlfn.DAYS(NOW(),B3936))))</f>
        <v>#N/A</v>
      </c>
    </row>
    <row r="3937" spans="1:11" x14ac:dyDescent="0.25">
      <c r="A3937" s="32" t="str">
        <f>IF(AND(TRIM(INDEX(CompletedDateValues,ROW(A3937)))&lt;&gt;"",INDEX(CompletedDateValues,ROW(A3937))&gt;0),INDEX(CompletedDateValues,ROW(A3937)),"")</f>
        <v/>
      </c>
      <c r="B3937" s="32" t="str">
        <f>IF(AND(TRIM(INDEX(StartDateValues,ROW(A3937)))&lt;&gt;"",INDEX(StartDateValues,ROW(A3937))&gt;0),INDEX(StartDateValues,ROW(A3937)),"")</f>
        <v/>
      </c>
      <c r="C3937" s="22" t="str">
        <f t="shared" si="306"/>
        <v/>
      </c>
      <c r="D3937" s="3" t="str">
        <f t="shared" si="307"/>
        <v/>
      </c>
      <c r="E3937" s="3" t="str">
        <f t="shared" si="308"/>
        <v/>
      </c>
      <c r="F3937" s="3" t="str">
        <f t="shared" si="309"/>
        <v/>
      </c>
      <c r="G3937" s="3" t="str">
        <f>IF(A3937="","",IF(HOUR(A3937)&lt;StartHour,StartHour,IF(HOUR(A3937)&gt;FinishHour,FinishHour,HOUR(A3937))))</f>
        <v/>
      </c>
      <c r="H3937" s="3" t="str">
        <f t="shared" si="310"/>
        <v/>
      </c>
      <c r="I3937" s="33" t="e">
        <f>IF(OR(A3937="",B3937=""),NA(),MAX(0,IF(A3937-B3937=0,SameDayCycleTimeSettingValue,(A3937-B3937) *24)))</f>
        <v>#N/A</v>
      </c>
      <c r="J3937" s="33" t="e">
        <f>IF(OR(A3937="",B3937=""),NA(),MAX(0,IF(A3937-B3937=0,SameDayCycleTimeSettingValue,((A3937-B3937) *24)-(INT((A3937-B3937)) * (24-(FinishHour-StartHour))))))</f>
        <v>#N/A</v>
      </c>
      <c r="K3937" s="3" t="e">
        <f ca="1">IF(OR(A3937&lt;&gt;"",B3937=""),NA(),MAX(0,IF(_xlfn.DAYS(NOW(),B3937)=0,SameDayCycleTimeSettingValue,_xlfn.DAYS(NOW(),B3937))))</f>
        <v>#N/A</v>
      </c>
    </row>
    <row r="3938" spans="1:11" x14ac:dyDescent="0.25">
      <c r="A3938" s="32" t="str">
        <f>IF(AND(TRIM(INDEX(CompletedDateValues,ROW(A3938)))&lt;&gt;"",INDEX(CompletedDateValues,ROW(A3938))&gt;0),INDEX(CompletedDateValues,ROW(A3938)),"")</f>
        <v/>
      </c>
      <c r="B3938" s="32" t="str">
        <f>IF(AND(TRIM(INDEX(StartDateValues,ROW(A3938)))&lt;&gt;"",INDEX(StartDateValues,ROW(A3938))&gt;0),INDEX(StartDateValues,ROW(A3938)),"")</f>
        <v/>
      </c>
      <c r="C3938" s="22" t="str">
        <f t="shared" si="306"/>
        <v/>
      </c>
      <c r="D3938" s="3" t="str">
        <f t="shared" si="307"/>
        <v/>
      </c>
      <c r="E3938" s="3" t="str">
        <f t="shared" si="308"/>
        <v/>
      </c>
      <c r="F3938" s="3" t="str">
        <f t="shared" si="309"/>
        <v/>
      </c>
      <c r="G3938" s="3" t="str">
        <f>IF(A3938="","",IF(HOUR(A3938)&lt;StartHour,StartHour,IF(HOUR(A3938)&gt;FinishHour,FinishHour,HOUR(A3938))))</f>
        <v/>
      </c>
      <c r="H3938" s="3" t="str">
        <f t="shared" si="310"/>
        <v/>
      </c>
      <c r="I3938" s="33" t="e">
        <f>IF(OR(A3938="",B3938=""),NA(),MAX(0,IF(A3938-B3938=0,SameDayCycleTimeSettingValue,(A3938-B3938) *24)))</f>
        <v>#N/A</v>
      </c>
      <c r="J3938" s="33" t="e">
        <f>IF(OR(A3938="",B3938=""),NA(),MAX(0,IF(A3938-B3938=0,SameDayCycleTimeSettingValue,((A3938-B3938) *24)-(INT((A3938-B3938)) * (24-(FinishHour-StartHour))))))</f>
        <v>#N/A</v>
      </c>
      <c r="K3938" s="3" t="e">
        <f ca="1">IF(OR(A3938&lt;&gt;"",B3938=""),NA(),MAX(0,IF(_xlfn.DAYS(NOW(),B3938)=0,SameDayCycleTimeSettingValue,_xlfn.DAYS(NOW(),B3938))))</f>
        <v>#N/A</v>
      </c>
    </row>
    <row r="3939" spans="1:11" x14ac:dyDescent="0.25">
      <c r="A3939" s="32" t="str">
        <f>IF(AND(TRIM(INDEX(CompletedDateValues,ROW(A3939)))&lt;&gt;"",INDEX(CompletedDateValues,ROW(A3939))&gt;0),INDEX(CompletedDateValues,ROW(A3939)),"")</f>
        <v/>
      </c>
      <c r="B3939" s="32" t="str">
        <f>IF(AND(TRIM(INDEX(StartDateValues,ROW(A3939)))&lt;&gt;"",INDEX(StartDateValues,ROW(A3939))&gt;0),INDEX(StartDateValues,ROW(A3939)),"")</f>
        <v/>
      </c>
      <c r="C3939" s="22" t="str">
        <f t="shared" si="306"/>
        <v/>
      </c>
      <c r="D3939" s="3" t="str">
        <f t="shared" si="307"/>
        <v/>
      </c>
      <c r="E3939" s="3" t="str">
        <f t="shared" si="308"/>
        <v/>
      </c>
      <c r="F3939" s="3" t="str">
        <f t="shared" si="309"/>
        <v/>
      </c>
      <c r="G3939" s="3" t="str">
        <f>IF(A3939="","",IF(HOUR(A3939)&lt;StartHour,StartHour,IF(HOUR(A3939)&gt;FinishHour,FinishHour,HOUR(A3939))))</f>
        <v/>
      </c>
      <c r="H3939" s="3" t="str">
        <f t="shared" si="310"/>
        <v/>
      </c>
      <c r="I3939" s="33" t="e">
        <f>IF(OR(A3939="",B3939=""),NA(),MAX(0,IF(A3939-B3939=0,SameDayCycleTimeSettingValue,(A3939-B3939) *24)))</f>
        <v>#N/A</v>
      </c>
      <c r="J3939" s="33" t="e">
        <f>IF(OR(A3939="",B3939=""),NA(),MAX(0,IF(A3939-B3939=0,SameDayCycleTimeSettingValue,((A3939-B3939) *24)-(INT((A3939-B3939)) * (24-(FinishHour-StartHour))))))</f>
        <v>#N/A</v>
      </c>
      <c r="K3939" s="3" t="e">
        <f ca="1">IF(OR(A3939&lt;&gt;"",B3939=""),NA(),MAX(0,IF(_xlfn.DAYS(NOW(),B3939)=0,SameDayCycleTimeSettingValue,_xlfn.DAYS(NOW(),B3939))))</f>
        <v>#N/A</v>
      </c>
    </row>
    <row r="3940" spans="1:11" x14ac:dyDescent="0.25">
      <c r="A3940" s="32" t="str">
        <f>IF(AND(TRIM(INDEX(CompletedDateValues,ROW(A3940)))&lt;&gt;"",INDEX(CompletedDateValues,ROW(A3940))&gt;0),INDEX(CompletedDateValues,ROW(A3940)),"")</f>
        <v/>
      </c>
      <c r="B3940" s="32" t="str">
        <f>IF(AND(TRIM(INDEX(StartDateValues,ROW(A3940)))&lt;&gt;"",INDEX(StartDateValues,ROW(A3940))&gt;0),INDEX(StartDateValues,ROW(A3940)),"")</f>
        <v/>
      </c>
      <c r="C3940" s="22" t="str">
        <f t="shared" si="306"/>
        <v/>
      </c>
      <c r="D3940" s="3" t="str">
        <f t="shared" si="307"/>
        <v/>
      </c>
      <c r="E3940" s="3" t="str">
        <f t="shared" si="308"/>
        <v/>
      </c>
      <c r="F3940" s="3" t="str">
        <f t="shared" si="309"/>
        <v/>
      </c>
      <c r="G3940" s="3" t="str">
        <f>IF(A3940="","",IF(HOUR(A3940)&lt;StartHour,StartHour,IF(HOUR(A3940)&gt;FinishHour,FinishHour,HOUR(A3940))))</f>
        <v/>
      </c>
      <c r="H3940" s="3" t="str">
        <f t="shared" si="310"/>
        <v/>
      </c>
      <c r="I3940" s="33" t="e">
        <f>IF(OR(A3940="",B3940=""),NA(),MAX(0,IF(A3940-B3940=0,SameDayCycleTimeSettingValue,(A3940-B3940) *24)))</f>
        <v>#N/A</v>
      </c>
      <c r="J3940" s="33" t="e">
        <f>IF(OR(A3940="",B3940=""),NA(),MAX(0,IF(A3940-B3940=0,SameDayCycleTimeSettingValue,((A3940-B3940) *24)-(INT((A3940-B3940)) * (24-(FinishHour-StartHour))))))</f>
        <v>#N/A</v>
      </c>
      <c r="K3940" s="3" t="e">
        <f ca="1">IF(OR(A3940&lt;&gt;"",B3940=""),NA(),MAX(0,IF(_xlfn.DAYS(NOW(),B3940)=0,SameDayCycleTimeSettingValue,_xlfn.DAYS(NOW(),B3940))))</f>
        <v>#N/A</v>
      </c>
    </row>
    <row r="3941" spans="1:11" x14ac:dyDescent="0.25">
      <c r="A3941" s="32" t="str">
        <f>IF(AND(TRIM(INDEX(CompletedDateValues,ROW(A3941)))&lt;&gt;"",INDEX(CompletedDateValues,ROW(A3941))&gt;0),INDEX(CompletedDateValues,ROW(A3941)),"")</f>
        <v/>
      </c>
      <c r="B3941" s="32" t="str">
        <f>IF(AND(TRIM(INDEX(StartDateValues,ROW(A3941)))&lt;&gt;"",INDEX(StartDateValues,ROW(A3941))&gt;0),INDEX(StartDateValues,ROW(A3941)),"")</f>
        <v/>
      </c>
      <c r="C3941" s="22" t="str">
        <f t="shared" si="306"/>
        <v/>
      </c>
      <c r="D3941" s="3" t="str">
        <f t="shared" si="307"/>
        <v/>
      </c>
      <c r="E3941" s="3" t="str">
        <f t="shared" si="308"/>
        <v/>
      </c>
      <c r="F3941" s="3" t="str">
        <f t="shared" si="309"/>
        <v/>
      </c>
      <c r="G3941" s="3" t="str">
        <f>IF(A3941="","",IF(HOUR(A3941)&lt;StartHour,StartHour,IF(HOUR(A3941)&gt;FinishHour,FinishHour,HOUR(A3941))))</f>
        <v/>
      </c>
      <c r="H3941" s="3" t="str">
        <f t="shared" si="310"/>
        <v/>
      </c>
      <c r="I3941" s="33" t="e">
        <f>IF(OR(A3941="",B3941=""),NA(),MAX(0,IF(A3941-B3941=0,SameDayCycleTimeSettingValue,(A3941-B3941) *24)))</f>
        <v>#N/A</v>
      </c>
      <c r="J3941" s="33" t="e">
        <f>IF(OR(A3941="",B3941=""),NA(),MAX(0,IF(A3941-B3941=0,SameDayCycleTimeSettingValue,((A3941-B3941) *24)-(INT((A3941-B3941)) * (24-(FinishHour-StartHour))))))</f>
        <v>#N/A</v>
      </c>
      <c r="K3941" s="3" t="e">
        <f ca="1">IF(OR(A3941&lt;&gt;"",B3941=""),NA(),MAX(0,IF(_xlfn.DAYS(NOW(),B3941)=0,SameDayCycleTimeSettingValue,_xlfn.DAYS(NOW(),B3941))))</f>
        <v>#N/A</v>
      </c>
    </row>
    <row r="3942" spans="1:11" x14ac:dyDescent="0.25">
      <c r="A3942" s="32" t="str">
        <f>IF(AND(TRIM(INDEX(CompletedDateValues,ROW(A3942)))&lt;&gt;"",INDEX(CompletedDateValues,ROW(A3942))&gt;0),INDEX(CompletedDateValues,ROW(A3942)),"")</f>
        <v/>
      </c>
      <c r="B3942" s="32" t="str">
        <f>IF(AND(TRIM(INDEX(StartDateValues,ROW(A3942)))&lt;&gt;"",INDEX(StartDateValues,ROW(A3942))&gt;0),INDEX(StartDateValues,ROW(A3942)),"")</f>
        <v/>
      </c>
      <c r="C3942" s="22" t="str">
        <f t="shared" si="306"/>
        <v/>
      </c>
      <c r="D3942" s="3" t="str">
        <f t="shared" si="307"/>
        <v/>
      </c>
      <c r="E3942" s="3" t="str">
        <f t="shared" si="308"/>
        <v/>
      </c>
      <c r="F3942" s="3" t="str">
        <f t="shared" si="309"/>
        <v/>
      </c>
      <c r="G3942" s="3" t="str">
        <f>IF(A3942="","",IF(HOUR(A3942)&lt;StartHour,StartHour,IF(HOUR(A3942)&gt;FinishHour,FinishHour,HOUR(A3942))))</f>
        <v/>
      </c>
      <c r="H3942" s="3" t="str">
        <f t="shared" si="310"/>
        <v/>
      </c>
      <c r="I3942" s="33" t="e">
        <f>IF(OR(A3942="",B3942=""),NA(),MAX(0,IF(A3942-B3942=0,SameDayCycleTimeSettingValue,(A3942-B3942) *24)))</f>
        <v>#N/A</v>
      </c>
      <c r="J3942" s="33" t="e">
        <f>IF(OR(A3942="",B3942=""),NA(),MAX(0,IF(A3942-B3942=0,SameDayCycleTimeSettingValue,((A3942-B3942) *24)-(INT((A3942-B3942)) * (24-(FinishHour-StartHour))))))</f>
        <v>#N/A</v>
      </c>
      <c r="K3942" s="3" t="e">
        <f ca="1">IF(OR(A3942&lt;&gt;"",B3942=""),NA(),MAX(0,IF(_xlfn.DAYS(NOW(),B3942)=0,SameDayCycleTimeSettingValue,_xlfn.DAYS(NOW(),B3942))))</f>
        <v>#N/A</v>
      </c>
    </row>
    <row r="3943" spans="1:11" x14ac:dyDescent="0.25">
      <c r="A3943" s="32" t="str">
        <f>IF(AND(TRIM(INDEX(CompletedDateValues,ROW(A3943)))&lt;&gt;"",INDEX(CompletedDateValues,ROW(A3943))&gt;0),INDEX(CompletedDateValues,ROW(A3943)),"")</f>
        <v/>
      </c>
      <c r="B3943" s="32" t="str">
        <f>IF(AND(TRIM(INDEX(StartDateValues,ROW(A3943)))&lt;&gt;"",INDEX(StartDateValues,ROW(A3943))&gt;0),INDEX(StartDateValues,ROW(A3943)),"")</f>
        <v/>
      </c>
      <c r="C3943" s="22" t="str">
        <f t="shared" si="306"/>
        <v/>
      </c>
      <c r="D3943" s="3" t="str">
        <f t="shared" si="307"/>
        <v/>
      </c>
      <c r="E3943" s="3" t="str">
        <f t="shared" si="308"/>
        <v/>
      </c>
      <c r="F3943" s="3" t="str">
        <f t="shared" si="309"/>
        <v/>
      </c>
      <c r="G3943" s="3" t="str">
        <f>IF(A3943="","",IF(HOUR(A3943)&lt;StartHour,StartHour,IF(HOUR(A3943)&gt;FinishHour,FinishHour,HOUR(A3943))))</f>
        <v/>
      </c>
      <c r="H3943" s="3" t="str">
        <f t="shared" si="310"/>
        <v/>
      </c>
      <c r="I3943" s="33" t="e">
        <f>IF(OR(A3943="",B3943=""),NA(),MAX(0,IF(A3943-B3943=0,SameDayCycleTimeSettingValue,(A3943-B3943) *24)))</f>
        <v>#N/A</v>
      </c>
      <c r="J3943" s="33" t="e">
        <f>IF(OR(A3943="",B3943=""),NA(),MAX(0,IF(A3943-B3943=0,SameDayCycleTimeSettingValue,((A3943-B3943) *24)-(INT((A3943-B3943)) * (24-(FinishHour-StartHour))))))</f>
        <v>#N/A</v>
      </c>
      <c r="K3943" s="3" t="e">
        <f ca="1">IF(OR(A3943&lt;&gt;"",B3943=""),NA(),MAX(0,IF(_xlfn.DAYS(NOW(),B3943)=0,SameDayCycleTimeSettingValue,_xlfn.DAYS(NOW(),B3943))))</f>
        <v>#N/A</v>
      </c>
    </row>
    <row r="3944" spans="1:11" x14ac:dyDescent="0.25">
      <c r="A3944" s="32" t="str">
        <f>IF(AND(TRIM(INDEX(CompletedDateValues,ROW(A3944)))&lt;&gt;"",INDEX(CompletedDateValues,ROW(A3944))&gt;0),INDEX(CompletedDateValues,ROW(A3944)),"")</f>
        <v/>
      </c>
      <c r="B3944" s="32" t="str">
        <f>IF(AND(TRIM(INDEX(StartDateValues,ROW(A3944)))&lt;&gt;"",INDEX(StartDateValues,ROW(A3944))&gt;0),INDEX(StartDateValues,ROW(A3944)),"")</f>
        <v/>
      </c>
      <c r="C3944" s="22" t="str">
        <f t="shared" si="306"/>
        <v/>
      </c>
      <c r="D3944" s="3" t="str">
        <f t="shared" si="307"/>
        <v/>
      </c>
      <c r="E3944" s="3" t="str">
        <f t="shared" si="308"/>
        <v/>
      </c>
      <c r="F3944" s="3" t="str">
        <f t="shared" si="309"/>
        <v/>
      </c>
      <c r="G3944" s="3" t="str">
        <f>IF(A3944="","",IF(HOUR(A3944)&lt;StartHour,StartHour,IF(HOUR(A3944)&gt;FinishHour,FinishHour,HOUR(A3944))))</f>
        <v/>
      </c>
      <c r="H3944" s="3" t="str">
        <f t="shared" si="310"/>
        <v/>
      </c>
      <c r="I3944" s="33" t="e">
        <f>IF(OR(A3944="",B3944=""),NA(),MAX(0,IF(A3944-B3944=0,SameDayCycleTimeSettingValue,(A3944-B3944) *24)))</f>
        <v>#N/A</v>
      </c>
      <c r="J3944" s="33" t="e">
        <f>IF(OR(A3944="",B3944=""),NA(),MAX(0,IF(A3944-B3944=0,SameDayCycleTimeSettingValue,((A3944-B3944) *24)-(INT((A3944-B3944)) * (24-(FinishHour-StartHour))))))</f>
        <v>#N/A</v>
      </c>
      <c r="K3944" s="3" t="e">
        <f ca="1">IF(OR(A3944&lt;&gt;"",B3944=""),NA(),MAX(0,IF(_xlfn.DAYS(NOW(),B3944)=0,SameDayCycleTimeSettingValue,_xlfn.DAYS(NOW(),B3944))))</f>
        <v>#N/A</v>
      </c>
    </row>
    <row r="3945" spans="1:11" x14ac:dyDescent="0.25">
      <c r="A3945" s="32" t="str">
        <f>IF(AND(TRIM(INDEX(CompletedDateValues,ROW(A3945)))&lt;&gt;"",INDEX(CompletedDateValues,ROW(A3945))&gt;0),INDEX(CompletedDateValues,ROW(A3945)),"")</f>
        <v/>
      </c>
      <c r="B3945" s="32" t="str">
        <f>IF(AND(TRIM(INDEX(StartDateValues,ROW(A3945)))&lt;&gt;"",INDEX(StartDateValues,ROW(A3945))&gt;0),INDEX(StartDateValues,ROW(A3945)),"")</f>
        <v/>
      </c>
      <c r="C3945" s="22" t="str">
        <f t="shared" si="306"/>
        <v/>
      </c>
      <c r="D3945" s="3" t="str">
        <f t="shared" si="307"/>
        <v/>
      </c>
      <c r="E3945" s="3" t="str">
        <f t="shared" si="308"/>
        <v/>
      </c>
      <c r="F3945" s="3" t="str">
        <f t="shared" si="309"/>
        <v/>
      </c>
      <c r="G3945" s="3" t="str">
        <f>IF(A3945="","",IF(HOUR(A3945)&lt;StartHour,StartHour,IF(HOUR(A3945)&gt;FinishHour,FinishHour,HOUR(A3945))))</f>
        <v/>
      </c>
      <c r="H3945" s="3" t="str">
        <f t="shared" si="310"/>
        <v/>
      </c>
      <c r="I3945" s="33" t="e">
        <f>IF(OR(A3945="",B3945=""),NA(),MAX(0,IF(A3945-B3945=0,SameDayCycleTimeSettingValue,(A3945-B3945) *24)))</f>
        <v>#N/A</v>
      </c>
      <c r="J3945" s="33" t="e">
        <f>IF(OR(A3945="",B3945=""),NA(),MAX(0,IF(A3945-B3945=0,SameDayCycleTimeSettingValue,((A3945-B3945) *24)-(INT((A3945-B3945)) * (24-(FinishHour-StartHour))))))</f>
        <v>#N/A</v>
      </c>
      <c r="K3945" s="3" t="e">
        <f ca="1">IF(OR(A3945&lt;&gt;"",B3945=""),NA(),MAX(0,IF(_xlfn.DAYS(NOW(),B3945)=0,SameDayCycleTimeSettingValue,_xlfn.DAYS(NOW(),B3945))))</f>
        <v>#N/A</v>
      </c>
    </row>
    <row r="3946" spans="1:11" x14ac:dyDescent="0.25">
      <c r="A3946" s="32" t="str">
        <f>IF(AND(TRIM(INDEX(CompletedDateValues,ROW(A3946)))&lt;&gt;"",INDEX(CompletedDateValues,ROW(A3946))&gt;0),INDEX(CompletedDateValues,ROW(A3946)),"")</f>
        <v/>
      </c>
      <c r="B3946" s="32" t="str">
        <f>IF(AND(TRIM(INDEX(StartDateValues,ROW(A3946)))&lt;&gt;"",INDEX(StartDateValues,ROW(A3946))&gt;0),INDEX(StartDateValues,ROW(A3946)),"")</f>
        <v/>
      </c>
      <c r="C3946" s="22" t="str">
        <f t="shared" si="306"/>
        <v/>
      </c>
      <c r="D3946" s="3" t="str">
        <f t="shared" si="307"/>
        <v/>
      </c>
      <c r="E3946" s="3" t="str">
        <f t="shared" si="308"/>
        <v/>
      </c>
      <c r="F3946" s="3" t="str">
        <f t="shared" si="309"/>
        <v/>
      </c>
      <c r="G3946" s="3" t="str">
        <f>IF(A3946="","",IF(HOUR(A3946)&lt;StartHour,StartHour,IF(HOUR(A3946)&gt;FinishHour,FinishHour,HOUR(A3946))))</f>
        <v/>
      </c>
      <c r="H3946" s="3" t="str">
        <f t="shared" si="310"/>
        <v/>
      </c>
      <c r="I3946" s="33" t="e">
        <f>IF(OR(A3946="",B3946=""),NA(),MAX(0,IF(A3946-B3946=0,SameDayCycleTimeSettingValue,(A3946-B3946) *24)))</f>
        <v>#N/A</v>
      </c>
      <c r="J3946" s="33" t="e">
        <f>IF(OR(A3946="",B3946=""),NA(),MAX(0,IF(A3946-B3946=0,SameDayCycleTimeSettingValue,((A3946-B3946) *24)-(INT((A3946-B3946)) * (24-(FinishHour-StartHour))))))</f>
        <v>#N/A</v>
      </c>
      <c r="K3946" s="3" t="e">
        <f ca="1">IF(OR(A3946&lt;&gt;"",B3946=""),NA(),MAX(0,IF(_xlfn.DAYS(NOW(),B3946)=0,SameDayCycleTimeSettingValue,_xlfn.DAYS(NOW(),B3946))))</f>
        <v>#N/A</v>
      </c>
    </row>
    <row r="3947" spans="1:11" x14ac:dyDescent="0.25">
      <c r="A3947" s="32" t="str">
        <f>IF(AND(TRIM(INDEX(CompletedDateValues,ROW(A3947)))&lt;&gt;"",INDEX(CompletedDateValues,ROW(A3947))&gt;0),INDEX(CompletedDateValues,ROW(A3947)),"")</f>
        <v/>
      </c>
      <c r="B3947" s="32" t="str">
        <f>IF(AND(TRIM(INDEX(StartDateValues,ROW(A3947)))&lt;&gt;"",INDEX(StartDateValues,ROW(A3947))&gt;0),INDEX(StartDateValues,ROW(A3947)),"")</f>
        <v/>
      </c>
      <c r="C3947" s="22" t="str">
        <f t="shared" si="306"/>
        <v/>
      </c>
      <c r="D3947" s="3" t="str">
        <f t="shared" si="307"/>
        <v/>
      </c>
      <c r="E3947" s="3" t="str">
        <f t="shared" si="308"/>
        <v/>
      </c>
      <c r="F3947" s="3" t="str">
        <f t="shared" si="309"/>
        <v/>
      </c>
      <c r="G3947" s="3" t="str">
        <f>IF(A3947="","",IF(HOUR(A3947)&lt;StartHour,StartHour,IF(HOUR(A3947)&gt;FinishHour,FinishHour,HOUR(A3947))))</f>
        <v/>
      </c>
      <c r="H3947" s="3" t="str">
        <f t="shared" si="310"/>
        <v/>
      </c>
      <c r="I3947" s="33" t="e">
        <f>IF(OR(A3947="",B3947=""),NA(),MAX(0,IF(A3947-B3947=0,SameDayCycleTimeSettingValue,(A3947-B3947) *24)))</f>
        <v>#N/A</v>
      </c>
      <c r="J3947" s="33" t="e">
        <f>IF(OR(A3947="",B3947=""),NA(),MAX(0,IF(A3947-B3947=0,SameDayCycleTimeSettingValue,((A3947-B3947) *24)-(INT((A3947-B3947)) * (24-(FinishHour-StartHour))))))</f>
        <v>#N/A</v>
      </c>
      <c r="K3947" s="3" t="e">
        <f ca="1">IF(OR(A3947&lt;&gt;"",B3947=""),NA(),MAX(0,IF(_xlfn.DAYS(NOW(),B3947)=0,SameDayCycleTimeSettingValue,_xlfn.DAYS(NOW(),B3947))))</f>
        <v>#N/A</v>
      </c>
    </row>
    <row r="3948" spans="1:11" x14ac:dyDescent="0.25">
      <c r="A3948" s="32" t="str">
        <f>IF(AND(TRIM(INDEX(CompletedDateValues,ROW(A3948)))&lt;&gt;"",INDEX(CompletedDateValues,ROW(A3948))&gt;0),INDEX(CompletedDateValues,ROW(A3948)),"")</f>
        <v/>
      </c>
      <c r="B3948" s="32" t="str">
        <f>IF(AND(TRIM(INDEX(StartDateValues,ROW(A3948)))&lt;&gt;"",INDEX(StartDateValues,ROW(A3948))&gt;0),INDEX(StartDateValues,ROW(A3948)),"")</f>
        <v/>
      </c>
      <c r="C3948" s="22" t="str">
        <f t="shared" si="306"/>
        <v/>
      </c>
      <c r="D3948" s="3" t="str">
        <f t="shared" si="307"/>
        <v/>
      </c>
      <c r="E3948" s="3" t="str">
        <f t="shared" si="308"/>
        <v/>
      </c>
      <c r="F3948" s="3" t="str">
        <f t="shared" si="309"/>
        <v/>
      </c>
      <c r="G3948" s="3" t="str">
        <f>IF(A3948="","",IF(HOUR(A3948)&lt;StartHour,StartHour,IF(HOUR(A3948)&gt;FinishHour,FinishHour,HOUR(A3948))))</f>
        <v/>
      </c>
      <c r="H3948" s="3" t="str">
        <f t="shared" si="310"/>
        <v/>
      </c>
      <c r="I3948" s="33" t="e">
        <f>IF(OR(A3948="",B3948=""),NA(),MAX(0,IF(A3948-B3948=0,SameDayCycleTimeSettingValue,(A3948-B3948) *24)))</f>
        <v>#N/A</v>
      </c>
      <c r="J3948" s="33" t="e">
        <f>IF(OR(A3948="",B3948=""),NA(),MAX(0,IF(A3948-B3948=0,SameDayCycleTimeSettingValue,((A3948-B3948) *24)-(INT((A3948-B3948)) * (24-(FinishHour-StartHour))))))</f>
        <v>#N/A</v>
      </c>
      <c r="K3948" s="3" t="e">
        <f ca="1">IF(OR(A3948&lt;&gt;"",B3948=""),NA(),MAX(0,IF(_xlfn.DAYS(NOW(),B3948)=0,SameDayCycleTimeSettingValue,_xlfn.DAYS(NOW(),B3948))))</f>
        <v>#N/A</v>
      </c>
    </row>
    <row r="3949" spans="1:11" x14ac:dyDescent="0.25">
      <c r="A3949" s="32" t="str">
        <f>IF(AND(TRIM(INDEX(CompletedDateValues,ROW(A3949)))&lt;&gt;"",INDEX(CompletedDateValues,ROW(A3949))&gt;0),INDEX(CompletedDateValues,ROW(A3949)),"")</f>
        <v/>
      </c>
      <c r="B3949" s="32" t="str">
        <f>IF(AND(TRIM(INDEX(StartDateValues,ROW(A3949)))&lt;&gt;"",INDEX(StartDateValues,ROW(A3949))&gt;0),INDEX(StartDateValues,ROW(A3949)),"")</f>
        <v/>
      </c>
      <c r="C3949" s="22" t="str">
        <f t="shared" si="306"/>
        <v/>
      </c>
      <c r="D3949" s="3" t="str">
        <f t="shared" si="307"/>
        <v/>
      </c>
      <c r="E3949" s="3" t="str">
        <f t="shared" si="308"/>
        <v/>
      </c>
      <c r="F3949" s="3" t="str">
        <f t="shared" si="309"/>
        <v/>
      </c>
      <c r="G3949" s="3" t="str">
        <f>IF(A3949="","",IF(HOUR(A3949)&lt;StartHour,StartHour,IF(HOUR(A3949)&gt;FinishHour,FinishHour,HOUR(A3949))))</f>
        <v/>
      </c>
      <c r="H3949" s="3" t="str">
        <f t="shared" si="310"/>
        <v/>
      </c>
      <c r="I3949" s="33" t="e">
        <f>IF(OR(A3949="",B3949=""),NA(),MAX(0,IF(A3949-B3949=0,SameDayCycleTimeSettingValue,(A3949-B3949) *24)))</f>
        <v>#N/A</v>
      </c>
      <c r="J3949" s="33" t="e">
        <f>IF(OR(A3949="",B3949=""),NA(),MAX(0,IF(A3949-B3949=0,SameDayCycleTimeSettingValue,((A3949-B3949) *24)-(INT((A3949-B3949)) * (24-(FinishHour-StartHour))))))</f>
        <v>#N/A</v>
      </c>
      <c r="K3949" s="3" t="e">
        <f ca="1">IF(OR(A3949&lt;&gt;"",B3949=""),NA(),MAX(0,IF(_xlfn.DAYS(NOW(),B3949)=0,SameDayCycleTimeSettingValue,_xlfn.DAYS(NOW(),B3949))))</f>
        <v>#N/A</v>
      </c>
    </row>
    <row r="3950" spans="1:11" x14ac:dyDescent="0.25">
      <c r="A3950" s="32" t="str">
        <f>IF(AND(TRIM(INDEX(CompletedDateValues,ROW(A3950)))&lt;&gt;"",INDEX(CompletedDateValues,ROW(A3950))&gt;0),INDEX(CompletedDateValues,ROW(A3950)),"")</f>
        <v/>
      </c>
      <c r="B3950" s="32" t="str">
        <f>IF(AND(TRIM(INDEX(StartDateValues,ROW(A3950)))&lt;&gt;"",INDEX(StartDateValues,ROW(A3950))&gt;0),INDEX(StartDateValues,ROW(A3950)),"")</f>
        <v/>
      </c>
      <c r="C3950" s="22" t="str">
        <f t="shared" si="306"/>
        <v/>
      </c>
      <c r="D3950" s="3" t="str">
        <f t="shared" si="307"/>
        <v/>
      </c>
      <c r="E3950" s="3" t="str">
        <f t="shared" si="308"/>
        <v/>
      </c>
      <c r="F3950" s="3" t="str">
        <f t="shared" si="309"/>
        <v/>
      </c>
      <c r="G3950" s="3" t="str">
        <f>IF(A3950="","",IF(HOUR(A3950)&lt;StartHour,StartHour,IF(HOUR(A3950)&gt;FinishHour,FinishHour,HOUR(A3950))))</f>
        <v/>
      </c>
      <c r="H3950" s="3" t="str">
        <f t="shared" si="310"/>
        <v/>
      </c>
      <c r="I3950" s="33" t="e">
        <f>IF(OR(A3950="",B3950=""),NA(),MAX(0,IF(A3950-B3950=0,SameDayCycleTimeSettingValue,(A3950-B3950) *24)))</f>
        <v>#N/A</v>
      </c>
      <c r="J3950" s="33" t="e">
        <f>IF(OR(A3950="",B3950=""),NA(),MAX(0,IF(A3950-B3950=0,SameDayCycleTimeSettingValue,((A3950-B3950) *24)-(INT((A3950-B3950)) * (24-(FinishHour-StartHour))))))</f>
        <v>#N/A</v>
      </c>
      <c r="K3950" s="3" t="e">
        <f ca="1">IF(OR(A3950&lt;&gt;"",B3950=""),NA(),MAX(0,IF(_xlfn.DAYS(NOW(),B3950)=0,SameDayCycleTimeSettingValue,_xlfn.DAYS(NOW(),B3950))))</f>
        <v>#N/A</v>
      </c>
    </row>
    <row r="3951" spans="1:11" x14ac:dyDescent="0.25">
      <c r="A3951" s="32" t="str">
        <f>IF(AND(TRIM(INDEX(CompletedDateValues,ROW(A3951)))&lt;&gt;"",INDEX(CompletedDateValues,ROW(A3951))&gt;0),INDEX(CompletedDateValues,ROW(A3951)),"")</f>
        <v/>
      </c>
      <c r="B3951" s="32" t="str">
        <f>IF(AND(TRIM(INDEX(StartDateValues,ROW(A3951)))&lt;&gt;"",INDEX(StartDateValues,ROW(A3951))&gt;0),INDEX(StartDateValues,ROW(A3951)),"")</f>
        <v/>
      </c>
      <c r="C3951" s="22" t="str">
        <f t="shared" si="306"/>
        <v/>
      </c>
      <c r="D3951" s="3" t="str">
        <f t="shared" si="307"/>
        <v/>
      </c>
      <c r="E3951" s="3" t="str">
        <f t="shared" si="308"/>
        <v/>
      </c>
      <c r="F3951" s="3" t="str">
        <f t="shared" si="309"/>
        <v/>
      </c>
      <c r="G3951" s="3" t="str">
        <f>IF(A3951="","",IF(HOUR(A3951)&lt;StartHour,StartHour,IF(HOUR(A3951)&gt;FinishHour,FinishHour,HOUR(A3951))))</f>
        <v/>
      </c>
      <c r="H3951" s="3" t="str">
        <f t="shared" si="310"/>
        <v/>
      </c>
      <c r="I3951" s="33" t="e">
        <f>IF(OR(A3951="",B3951=""),NA(),MAX(0,IF(A3951-B3951=0,SameDayCycleTimeSettingValue,(A3951-B3951) *24)))</f>
        <v>#N/A</v>
      </c>
      <c r="J3951" s="33" t="e">
        <f>IF(OR(A3951="",B3951=""),NA(),MAX(0,IF(A3951-B3951=0,SameDayCycleTimeSettingValue,((A3951-B3951) *24)-(INT((A3951-B3951)) * (24-(FinishHour-StartHour))))))</f>
        <v>#N/A</v>
      </c>
      <c r="K3951" s="3" t="e">
        <f ca="1">IF(OR(A3951&lt;&gt;"",B3951=""),NA(),MAX(0,IF(_xlfn.DAYS(NOW(),B3951)=0,SameDayCycleTimeSettingValue,_xlfn.DAYS(NOW(),B3951))))</f>
        <v>#N/A</v>
      </c>
    </row>
    <row r="3952" spans="1:11" x14ac:dyDescent="0.25">
      <c r="A3952" s="32" t="str">
        <f>IF(AND(TRIM(INDEX(CompletedDateValues,ROW(A3952)))&lt;&gt;"",INDEX(CompletedDateValues,ROW(A3952))&gt;0),INDEX(CompletedDateValues,ROW(A3952)),"")</f>
        <v/>
      </c>
      <c r="B3952" s="32" t="str">
        <f>IF(AND(TRIM(INDEX(StartDateValues,ROW(A3952)))&lt;&gt;"",INDEX(StartDateValues,ROW(A3952))&gt;0),INDEX(StartDateValues,ROW(A3952)),"")</f>
        <v/>
      </c>
      <c r="C3952" s="22" t="str">
        <f t="shared" si="306"/>
        <v/>
      </c>
      <c r="D3952" s="3" t="str">
        <f t="shared" si="307"/>
        <v/>
      </c>
      <c r="E3952" s="3" t="str">
        <f t="shared" si="308"/>
        <v/>
      </c>
      <c r="F3952" s="3" t="str">
        <f t="shared" si="309"/>
        <v/>
      </c>
      <c r="G3952" s="3" t="str">
        <f>IF(A3952="","",IF(HOUR(A3952)&lt;StartHour,StartHour,IF(HOUR(A3952)&gt;FinishHour,FinishHour,HOUR(A3952))))</f>
        <v/>
      </c>
      <c r="H3952" s="3" t="str">
        <f t="shared" si="310"/>
        <v/>
      </c>
      <c r="I3952" s="33" t="e">
        <f>IF(OR(A3952="",B3952=""),NA(),MAX(0,IF(A3952-B3952=0,SameDayCycleTimeSettingValue,(A3952-B3952) *24)))</f>
        <v>#N/A</v>
      </c>
      <c r="J3952" s="33" t="e">
        <f>IF(OR(A3952="",B3952=""),NA(),MAX(0,IF(A3952-B3952=0,SameDayCycleTimeSettingValue,((A3952-B3952) *24)-(INT((A3952-B3952)) * (24-(FinishHour-StartHour))))))</f>
        <v>#N/A</v>
      </c>
      <c r="K3952" s="3" t="e">
        <f ca="1">IF(OR(A3952&lt;&gt;"",B3952=""),NA(),MAX(0,IF(_xlfn.DAYS(NOW(),B3952)=0,SameDayCycleTimeSettingValue,_xlfn.DAYS(NOW(),B3952))))</f>
        <v>#N/A</v>
      </c>
    </row>
    <row r="3953" spans="1:11" x14ac:dyDescent="0.25">
      <c r="A3953" s="32" t="str">
        <f>IF(AND(TRIM(INDEX(CompletedDateValues,ROW(A3953)))&lt;&gt;"",INDEX(CompletedDateValues,ROW(A3953))&gt;0),INDEX(CompletedDateValues,ROW(A3953)),"")</f>
        <v/>
      </c>
      <c r="B3953" s="32" t="str">
        <f>IF(AND(TRIM(INDEX(StartDateValues,ROW(A3953)))&lt;&gt;"",INDEX(StartDateValues,ROW(A3953))&gt;0),INDEX(StartDateValues,ROW(A3953)),"")</f>
        <v/>
      </c>
      <c r="C3953" s="22" t="str">
        <f t="shared" si="306"/>
        <v/>
      </c>
      <c r="D3953" s="3" t="str">
        <f t="shared" si="307"/>
        <v/>
      </c>
      <c r="E3953" s="3" t="str">
        <f t="shared" si="308"/>
        <v/>
      </c>
      <c r="F3953" s="3" t="str">
        <f t="shared" si="309"/>
        <v/>
      </c>
      <c r="G3953" s="3" t="str">
        <f>IF(A3953="","",IF(HOUR(A3953)&lt;StartHour,StartHour,IF(HOUR(A3953)&gt;FinishHour,FinishHour,HOUR(A3953))))</f>
        <v/>
      </c>
      <c r="H3953" s="3" t="str">
        <f t="shared" si="310"/>
        <v/>
      </c>
      <c r="I3953" s="33" t="e">
        <f>IF(OR(A3953="",B3953=""),NA(),MAX(0,IF(A3953-B3953=0,SameDayCycleTimeSettingValue,(A3953-B3953) *24)))</f>
        <v>#N/A</v>
      </c>
      <c r="J3953" s="33" t="e">
        <f>IF(OR(A3953="",B3953=""),NA(),MAX(0,IF(A3953-B3953=0,SameDayCycleTimeSettingValue,((A3953-B3953) *24)-(INT((A3953-B3953)) * (24-(FinishHour-StartHour))))))</f>
        <v>#N/A</v>
      </c>
      <c r="K3953" s="3" t="e">
        <f ca="1">IF(OR(A3953&lt;&gt;"",B3953=""),NA(),MAX(0,IF(_xlfn.DAYS(NOW(),B3953)=0,SameDayCycleTimeSettingValue,_xlfn.DAYS(NOW(),B3953))))</f>
        <v>#N/A</v>
      </c>
    </row>
    <row r="3954" spans="1:11" x14ac:dyDescent="0.25">
      <c r="A3954" s="32" t="str">
        <f>IF(AND(TRIM(INDEX(CompletedDateValues,ROW(A3954)))&lt;&gt;"",INDEX(CompletedDateValues,ROW(A3954))&gt;0),INDEX(CompletedDateValues,ROW(A3954)),"")</f>
        <v/>
      </c>
      <c r="B3954" s="32" t="str">
        <f>IF(AND(TRIM(INDEX(StartDateValues,ROW(A3954)))&lt;&gt;"",INDEX(StartDateValues,ROW(A3954))&gt;0),INDEX(StartDateValues,ROW(A3954)),"")</f>
        <v/>
      </c>
      <c r="C3954" s="22" t="str">
        <f t="shared" si="306"/>
        <v/>
      </c>
      <c r="D3954" s="3" t="str">
        <f t="shared" si="307"/>
        <v/>
      </c>
      <c r="E3954" s="3" t="str">
        <f t="shared" si="308"/>
        <v/>
      </c>
      <c r="F3954" s="3" t="str">
        <f t="shared" si="309"/>
        <v/>
      </c>
      <c r="G3954" s="3" t="str">
        <f>IF(A3954="","",IF(HOUR(A3954)&lt;StartHour,StartHour,IF(HOUR(A3954)&gt;FinishHour,FinishHour,HOUR(A3954))))</f>
        <v/>
      </c>
      <c r="H3954" s="3" t="str">
        <f t="shared" si="310"/>
        <v/>
      </c>
      <c r="I3954" s="33" t="e">
        <f>IF(OR(A3954="",B3954=""),NA(),MAX(0,IF(A3954-B3954=0,SameDayCycleTimeSettingValue,(A3954-B3954) *24)))</f>
        <v>#N/A</v>
      </c>
      <c r="J3954" s="33" t="e">
        <f>IF(OR(A3954="",B3954=""),NA(),MAX(0,IF(A3954-B3954=0,SameDayCycleTimeSettingValue,((A3954-B3954) *24)-(INT((A3954-B3954)) * (24-(FinishHour-StartHour))))))</f>
        <v>#N/A</v>
      </c>
      <c r="K3954" s="3" t="e">
        <f ca="1">IF(OR(A3954&lt;&gt;"",B3954=""),NA(),MAX(0,IF(_xlfn.DAYS(NOW(),B3954)=0,SameDayCycleTimeSettingValue,_xlfn.DAYS(NOW(),B3954))))</f>
        <v>#N/A</v>
      </c>
    </row>
    <row r="3955" spans="1:11" x14ac:dyDescent="0.25">
      <c r="A3955" s="32" t="str">
        <f>IF(AND(TRIM(INDEX(CompletedDateValues,ROW(A3955)))&lt;&gt;"",INDEX(CompletedDateValues,ROW(A3955))&gt;0),INDEX(CompletedDateValues,ROW(A3955)),"")</f>
        <v/>
      </c>
      <c r="B3955" s="32" t="str">
        <f>IF(AND(TRIM(INDEX(StartDateValues,ROW(A3955)))&lt;&gt;"",INDEX(StartDateValues,ROW(A3955))&gt;0),INDEX(StartDateValues,ROW(A3955)),"")</f>
        <v/>
      </c>
      <c r="C3955" s="22" t="str">
        <f t="shared" si="306"/>
        <v/>
      </c>
      <c r="D3955" s="3" t="str">
        <f t="shared" si="307"/>
        <v/>
      </c>
      <c r="E3955" s="3" t="str">
        <f t="shared" si="308"/>
        <v/>
      </c>
      <c r="F3955" s="3" t="str">
        <f t="shared" si="309"/>
        <v/>
      </c>
      <c r="G3955" s="3" t="str">
        <f>IF(A3955="","",IF(HOUR(A3955)&lt;StartHour,StartHour,IF(HOUR(A3955)&gt;FinishHour,FinishHour,HOUR(A3955))))</f>
        <v/>
      </c>
      <c r="H3955" s="3" t="str">
        <f t="shared" si="310"/>
        <v/>
      </c>
      <c r="I3955" s="33" t="e">
        <f>IF(OR(A3955="",B3955=""),NA(),MAX(0,IF(A3955-B3955=0,SameDayCycleTimeSettingValue,(A3955-B3955) *24)))</f>
        <v>#N/A</v>
      </c>
      <c r="J3955" s="33" t="e">
        <f>IF(OR(A3955="",B3955=""),NA(),MAX(0,IF(A3955-B3955=0,SameDayCycleTimeSettingValue,((A3955-B3955) *24)-(INT((A3955-B3955)) * (24-(FinishHour-StartHour))))))</f>
        <v>#N/A</v>
      </c>
      <c r="K3955" s="3" t="e">
        <f ca="1">IF(OR(A3955&lt;&gt;"",B3955=""),NA(),MAX(0,IF(_xlfn.DAYS(NOW(),B3955)=0,SameDayCycleTimeSettingValue,_xlfn.DAYS(NOW(),B3955))))</f>
        <v>#N/A</v>
      </c>
    </row>
    <row r="3956" spans="1:11" x14ac:dyDescent="0.25">
      <c r="A3956" s="32" t="str">
        <f>IF(AND(TRIM(INDEX(CompletedDateValues,ROW(A3956)))&lt;&gt;"",INDEX(CompletedDateValues,ROW(A3956))&gt;0),INDEX(CompletedDateValues,ROW(A3956)),"")</f>
        <v/>
      </c>
      <c r="B3956" s="32" t="str">
        <f>IF(AND(TRIM(INDEX(StartDateValues,ROW(A3956)))&lt;&gt;"",INDEX(StartDateValues,ROW(A3956))&gt;0),INDEX(StartDateValues,ROW(A3956)),"")</f>
        <v/>
      </c>
      <c r="C3956" s="22" t="str">
        <f t="shared" si="306"/>
        <v/>
      </c>
      <c r="D3956" s="3" t="str">
        <f t="shared" si="307"/>
        <v/>
      </c>
      <c r="E3956" s="3" t="str">
        <f t="shared" si="308"/>
        <v/>
      </c>
      <c r="F3956" s="3" t="str">
        <f t="shared" si="309"/>
        <v/>
      </c>
      <c r="G3956" s="3" t="str">
        <f>IF(A3956="","",IF(HOUR(A3956)&lt;StartHour,StartHour,IF(HOUR(A3956)&gt;FinishHour,FinishHour,HOUR(A3956))))</f>
        <v/>
      </c>
      <c r="H3956" s="3" t="str">
        <f t="shared" si="310"/>
        <v/>
      </c>
      <c r="I3956" s="33" t="e">
        <f>IF(OR(A3956="",B3956=""),NA(),MAX(0,IF(A3956-B3956=0,SameDayCycleTimeSettingValue,(A3956-B3956) *24)))</f>
        <v>#N/A</v>
      </c>
      <c r="J3956" s="33" t="e">
        <f>IF(OR(A3956="",B3956=""),NA(),MAX(0,IF(A3956-B3956=0,SameDayCycleTimeSettingValue,((A3956-B3956) *24)-(INT((A3956-B3956)) * (24-(FinishHour-StartHour))))))</f>
        <v>#N/A</v>
      </c>
      <c r="K3956" s="3" t="e">
        <f ca="1">IF(OR(A3956&lt;&gt;"",B3956=""),NA(),MAX(0,IF(_xlfn.DAYS(NOW(),B3956)=0,SameDayCycleTimeSettingValue,_xlfn.DAYS(NOW(),B3956))))</f>
        <v>#N/A</v>
      </c>
    </row>
    <row r="3957" spans="1:11" x14ac:dyDescent="0.25">
      <c r="A3957" s="32" t="str">
        <f>IF(AND(TRIM(INDEX(CompletedDateValues,ROW(A3957)))&lt;&gt;"",INDEX(CompletedDateValues,ROW(A3957))&gt;0),INDEX(CompletedDateValues,ROW(A3957)),"")</f>
        <v/>
      </c>
      <c r="B3957" s="32" t="str">
        <f>IF(AND(TRIM(INDEX(StartDateValues,ROW(A3957)))&lt;&gt;"",INDEX(StartDateValues,ROW(A3957))&gt;0),INDEX(StartDateValues,ROW(A3957)),"")</f>
        <v/>
      </c>
      <c r="C3957" s="22" t="str">
        <f t="shared" si="306"/>
        <v/>
      </c>
      <c r="D3957" s="3" t="str">
        <f t="shared" si="307"/>
        <v/>
      </c>
      <c r="E3957" s="3" t="str">
        <f t="shared" si="308"/>
        <v/>
      </c>
      <c r="F3957" s="3" t="str">
        <f t="shared" si="309"/>
        <v/>
      </c>
      <c r="G3957" s="3" t="str">
        <f>IF(A3957="","",IF(HOUR(A3957)&lt;StartHour,StartHour,IF(HOUR(A3957)&gt;FinishHour,FinishHour,HOUR(A3957))))</f>
        <v/>
      </c>
      <c r="H3957" s="3" t="str">
        <f t="shared" si="310"/>
        <v/>
      </c>
      <c r="I3957" s="33" t="e">
        <f>IF(OR(A3957="",B3957=""),NA(),MAX(0,IF(A3957-B3957=0,SameDayCycleTimeSettingValue,(A3957-B3957) *24)))</f>
        <v>#N/A</v>
      </c>
      <c r="J3957" s="33" t="e">
        <f>IF(OR(A3957="",B3957=""),NA(),MAX(0,IF(A3957-B3957=0,SameDayCycleTimeSettingValue,((A3957-B3957) *24)-(INT((A3957-B3957)) * (24-(FinishHour-StartHour))))))</f>
        <v>#N/A</v>
      </c>
      <c r="K3957" s="3" t="e">
        <f ca="1">IF(OR(A3957&lt;&gt;"",B3957=""),NA(),MAX(0,IF(_xlfn.DAYS(NOW(),B3957)=0,SameDayCycleTimeSettingValue,_xlfn.DAYS(NOW(),B3957))))</f>
        <v>#N/A</v>
      </c>
    </row>
    <row r="3958" spans="1:11" x14ac:dyDescent="0.25">
      <c r="A3958" s="32" t="str">
        <f>IF(AND(TRIM(INDEX(CompletedDateValues,ROW(A3958)))&lt;&gt;"",INDEX(CompletedDateValues,ROW(A3958))&gt;0),INDEX(CompletedDateValues,ROW(A3958)),"")</f>
        <v/>
      </c>
      <c r="B3958" s="32" t="str">
        <f>IF(AND(TRIM(INDEX(StartDateValues,ROW(A3958)))&lt;&gt;"",INDEX(StartDateValues,ROW(A3958))&gt;0),INDEX(StartDateValues,ROW(A3958)),"")</f>
        <v/>
      </c>
      <c r="C3958" s="22" t="str">
        <f t="shared" si="306"/>
        <v/>
      </c>
      <c r="D3958" s="3" t="str">
        <f t="shared" si="307"/>
        <v/>
      </c>
      <c r="E3958" s="3" t="str">
        <f t="shared" si="308"/>
        <v/>
      </c>
      <c r="F3958" s="3" t="str">
        <f t="shared" si="309"/>
        <v/>
      </c>
      <c r="G3958" s="3" t="str">
        <f>IF(A3958="","",IF(HOUR(A3958)&lt;StartHour,StartHour,IF(HOUR(A3958)&gt;FinishHour,FinishHour,HOUR(A3958))))</f>
        <v/>
      </c>
      <c r="H3958" s="3" t="str">
        <f t="shared" si="310"/>
        <v/>
      </c>
      <c r="I3958" s="33" t="e">
        <f>IF(OR(A3958="",B3958=""),NA(),MAX(0,IF(A3958-B3958=0,SameDayCycleTimeSettingValue,(A3958-B3958) *24)))</f>
        <v>#N/A</v>
      </c>
      <c r="J3958" s="33" t="e">
        <f>IF(OR(A3958="",B3958=""),NA(),MAX(0,IF(A3958-B3958=0,SameDayCycleTimeSettingValue,((A3958-B3958) *24)-(INT((A3958-B3958)) * (24-(FinishHour-StartHour))))))</f>
        <v>#N/A</v>
      </c>
      <c r="K3958" s="3" t="e">
        <f ca="1">IF(OR(A3958&lt;&gt;"",B3958=""),NA(),MAX(0,IF(_xlfn.DAYS(NOW(),B3958)=0,SameDayCycleTimeSettingValue,_xlfn.DAYS(NOW(),B3958))))</f>
        <v>#N/A</v>
      </c>
    </row>
    <row r="3959" spans="1:11" x14ac:dyDescent="0.25">
      <c r="A3959" s="32" t="str">
        <f>IF(AND(TRIM(INDEX(CompletedDateValues,ROW(A3959)))&lt;&gt;"",INDEX(CompletedDateValues,ROW(A3959))&gt;0),INDEX(CompletedDateValues,ROW(A3959)),"")</f>
        <v/>
      </c>
      <c r="B3959" s="32" t="str">
        <f>IF(AND(TRIM(INDEX(StartDateValues,ROW(A3959)))&lt;&gt;"",INDEX(StartDateValues,ROW(A3959))&gt;0),INDEX(StartDateValues,ROW(A3959)),"")</f>
        <v/>
      </c>
      <c r="C3959" s="22" t="str">
        <f t="shared" si="306"/>
        <v/>
      </c>
      <c r="D3959" s="3" t="str">
        <f t="shared" si="307"/>
        <v/>
      </c>
      <c r="E3959" s="3" t="str">
        <f t="shared" si="308"/>
        <v/>
      </c>
      <c r="F3959" s="3" t="str">
        <f t="shared" si="309"/>
        <v/>
      </c>
      <c r="G3959" s="3" t="str">
        <f>IF(A3959="","",IF(HOUR(A3959)&lt;StartHour,StartHour,IF(HOUR(A3959)&gt;FinishHour,FinishHour,HOUR(A3959))))</f>
        <v/>
      </c>
      <c r="H3959" s="3" t="str">
        <f t="shared" si="310"/>
        <v/>
      </c>
      <c r="I3959" s="33" t="e">
        <f>IF(OR(A3959="",B3959=""),NA(),MAX(0,IF(A3959-B3959=0,SameDayCycleTimeSettingValue,(A3959-B3959) *24)))</f>
        <v>#N/A</v>
      </c>
      <c r="J3959" s="33" t="e">
        <f>IF(OR(A3959="",B3959=""),NA(),MAX(0,IF(A3959-B3959=0,SameDayCycleTimeSettingValue,((A3959-B3959) *24)-(INT((A3959-B3959)) * (24-(FinishHour-StartHour))))))</f>
        <v>#N/A</v>
      </c>
      <c r="K3959" s="3" t="e">
        <f ca="1">IF(OR(A3959&lt;&gt;"",B3959=""),NA(),MAX(0,IF(_xlfn.DAYS(NOW(),B3959)=0,SameDayCycleTimeSettingValue,_xlfn.DAYS(NOW(),B3959))))</f>
        <v>#N/A</v>
      </c>
    </row>
    <row r="3960" spans="1:11" x14ac:dyDescent="0.25">
      <c r="A3960" s="32" t="str">
        <f>IF(AND(TRIM(INDEX(CompletedDateValues,ROW(A3960)))&lt;&gt;"",INDEX(CompletedDateValues,ROW(A3960))&gt;0),INDEX(CompletedDateValues,ROW(A3960)),"")</f>
        <v/>
      </c>
      <c r="B3960" s="32" t="str">
        <f>IF(AND(TRIM(INDEX(StartDateValues,ROW(A3960)))&lt;&gt;"",INDEX(StartDateValues,ROW(A3960))&gt;0),INDEX(StartDateValues,ROW(A3960)),"")</f>
        <v/>
      </c>
      <c r="C3960" s="22" t="str">
        <f t="shared" si="306"/>
        <v/>
      </c>
      <c r="D3960" s="3" t="str">
        <f t="shared" si="307"/>
        <v/>
      </c>
      <c r="E3960" s="3" t="str">
        <f t="shared" si="308"/>
        <v/>
      </c>
      <c r="F3960" s="3" t="str">
        <f t="shared" si="309"/>
        <v/>
      </c>
      <c r="G3960" s="3" t="str">
        <f>IF(A3960="","",IF(HOUR(A3960)&lt;StartHour,StartHour,IF(HOUR(A3960)&gt;FinishHour,FinishHour,HOUR(A3960))))</f>
        <v/>
      </c>
      <c r="H3960" s="3" t="str">
        <f t="shared" si="310"/>
        <v/>
      </c>
      <c r="I3960" s="33" t="e">
        <f>IF(OR(A3960="",B3960=""),NA(),MAX(0,IF(A3960-B3960=0,SameDayCycleTimeSettingValue,(A3960-B3960) *24)))</f>
        <v>#N/A</v>
      </c>
      <c r="J3960" s="33" t="e">
        <f>IF(OR(A3960="",B3960=""),NA(),MAX(0,IF(A3960-B3960=0,SameDayCycleTimeSettingValue,((A3960-B3960) *24)-(INT((A3960-B3960)) * (24-(FinishHour-StartHour))))))</f>
        <v>#N/A</v>
      </c>
      <c r="K3960" s="3" t="e">
        <f ca="1">IF(OR(A3960&lt;&gt;"",B3960=""),NA(),MAX(0,IF(_xlfn.DAYS(NOW(),B3960)=0,SameDayCycleTimeSettingValue,_xlfn.DAYS(NOW(),B3960))))</f>
        <v>#N/A</v>
      </c>
    </row>
    <row r="3961" spans="1:11" x14ac:dyDescent="0.25">
      <c r="A3961" s="32" t="str">
        <f>IF(AND(TRIM(INDEX(CompletedDateValues,ROW(A3961)))&lt;&gt;"",INDEX(CompletedDateValues,ROW(A3961))&gt;0),INDEX(CompletedDateValues,ROW(A3961)),"")</f>
        <v/>
      </c>
      <c r="B3961" s="32" t="str">
        <f>IF(AND(TRIM(INDEX(StartDateValues,ROW(A3961)))&lt;&gt;"",INDEX(StartDateValues,ROW(A3961))&gt;0),INDEX(StartDateValues,ROW(A3961)),"")</f>
        <v/>
      </c>
      <c r="C3961" s="22" t="str">
        <f t="shared" si="306"/>
        <v/>
      </c>
      <c r="D3961" s="3" t="str">
        <f t="shared" si="307"/>
        <v/>
      </c>
      <c r="E3961" s="3" t="str">
        <f t="shared" si="308"/>
        <v/>
      </c>
      <c r="F3961" s="3" t="str">
        <f t="shared" si="309"/>
        <v/>
      </c>
      <c r="G3961" s="3" t="str">
        <f>IF(A3961="","",IF(HOUR(A3961)&lt;StartHour,StartHour,IF(HOUR(A3961)&gt;FinishHour,FinishHour,HOUR(A3961))))</f>
        <v/>
      </c>
      <c r="H3961" s="3" t="str">
        <f t="shared" si="310"/>
        <v/>
      </c>
      <c r="I3961" s="33" t="e">
        <f>IF(OR(A3961="",B3961=""),NA(),MAX(0,IF(A3961-B3961=0,SameDayCycleTimeSettingValue,(A3961-B3961) *24)))</f>
        <v>#N/A</v>
      </c>
      <c r="J3961" s="33" t="e">
        <f>IF(OR(A3961="",B3961=""),NA(),MAX(0,IF(A3961-B3961=0,SameDayCycleTimeSettingValue,((A3961-B3961) *24)-(INT((A3961-B3961)) * (24-(FinishHour-StartHour))))))</f>
        <v>#N/A</v>
      </c>
      <c r="K3961" s="3" t="e">
        <f ca="1">IF(OR(A3961&lt;&gt;"",B3961=""),NA(),MAX(0,IF(_xlfn.DAYS(NOW(),B3961)=0,SameDayCycleTimeSettingValue,_xlfn.DAYS(NOW(),B3961))))</f>
        <v>#N/A</v>
      </c>
    </row>
    <row r="3962" spans="1:11" x14ac:dyDescent="0.25">
      <c r="A3962" s="32" t="str">
        <f>IF(AND(TRIM(INDEX(CompletedDateValues,ROW(A3962)))&lt;&gt;"",INDEX(CompletedDateValues,ROW(A3962))&gt;0),INDEX(CompletedDateValues,ROW(A3962)),"")</f>
        <v/>
      </c>
      <c r="B3962" s="32" t="str">
        <f>IF(AND(TRIM(INDEX(StartDateValues,ROW(A3962)))&lt;&gt;"",INDEX(StartDateValues,ROW(A3962))&gt;0),INDEX(StartDateValues,ROW(A3962)),"")</f>
        <v/>
      </c>
      <c r="C3962" s="22" t="str">
        <f t="shared" si="306"/>
        <v/>
      </c>
      <c r="D3962" s="3" t="str">
        <f t="shared" si="307"/>
        <v/>
      </c>
      <c r="E3962" s="3" t="str">
        <f t="shared" si="308"/>
        <v/>
      </c>
      <c r="F3962" s="3" t="str">
        <f t="shared" si="309"/>
        <v/>
      </c>
      <c r="G3962" s="3" t="str">
        <f>IF(A3962="","",IF(HOUR(A3962)&lt;StartHour,StartHour,IF(HOUR(A3962)&gt;FinishHour,FinishHour,HOUR(A3962))))</f>
        <v/>
      </c>
      <c r="H3962" s="3" t="str">
        <f t="shared" si="310"/>
        <v/>
      </c>
      <c r="I3962" s="33" t="e">
        <f>IF(OR(A3962="",B3962=""),NA(),MAX(0,IF(A3962-B3962=0,SameDayCycleTimeSettingValue,(A3962-B3962) *24)))</f>
        <v>#N/A</v>
      </c>
      <c r="J3962" s="33" t="e">
        <f>IF(OR(A3962="",B3962=""),NA(),MAX(0,IF(A3962-B3962=0,SameDayCycleTimeSettingValue,((A3962-B3962) *24)-(INT((A3962-B3962)) * (24-(FinishHour-StartHour))))))</f>
        <v>#N/A</v>
      </c>
      <c r="K3962" s="3" t="e">
        <f ca="1">IF(OR(A3962&lt;&gt;"",B3962=""),NA(),MAX(0,IF(_xlfn.DAYS(NOW(),B3962)=0,SameDayCycleTimeSettingValue,_xlfn.DAYS(NOW(),B3962))))</f>
        <v>#N/A</v>
      </c>
    </row>
    <row r="3963" spans="1:11" x14ac:dyDescent="0.25">
      <c r="A3963" s="32" t="str">
        <f>IF(AND(TRIM(INDEX(CompletedDateValues,ROW(A3963)))&lt;&gt;"",INDEX(CompletedDateValues,ROW(A3963))&gt;0),INDEX(CompletedDateValues,ROW(A3963)),"")</f>
        <v/>
      </c>
      <c r="B3963" s="32" t="str">
        <f>IF(AND(TRIM(INDEX(StartDateValues,ROW(A3963)))&lt;&gt;"",INDEX(StartDateValues,ROW(A3963))&gt;0),INDEX(StartDateValues,ROW(A3963)),"")</f>
        <v/>
      </c>
      <c r="C3963" s="22" t="str">
        <f t="shared" si="306"/>
        <v/>
      </c>
      <c r="D3963" s="3" t="str">
        <f t="shared" si="307"/>
        <v/>
      </c>
      <c r="E3963" s="3" t="str">
        <f t="shared" si="308"/>
        <v/>
      </c>
      <c r="F3963" s="3" t="str">
        <f t="shared" si="309"/>
        <v/>
      </c>
      <c r="G3963" s="3" t="str">
        <f>IF(A3963="","",IF(HOUR(A3963)&lt;StartHour,StartHour,IF(HOUR(A3963)&gt;FinishHour,FinishHour,HOUR(A3963))))</f>
        <v/>
      </c>
      <c r="H3963" s="3" t="str">
        <f t="shared" si="310"/>
        <v/>
      </c>
      <c r="I3963" s="33" t="e">
        <f>IF(OR(A3963="",B3963=""),NA(),MAX(0,IF(A3963-B3963=0,SameDayCycleTimeSettingValue,(A3963-B3963) *24)))</f>
        <v>#N/A</v>
      </c>
      <c r="J3963" s="33" t="e">
        <f>IF(OR(A3963="",B3963=""),NA(),MAX(0,IF(A3963-B3963=0,SameDayCycleTimeSettingValue,((A3963-B3963) *24)-(INT((A3963-B3963)) * (24-(FinishHour-StartHour))))))</f>
        <v>#N/A</v>
      </c>
      <c r="K3963" s="3" t="e">
        <f ca="1">IF(OR(A3963&lt;&gt;"",B3963=""),NA(),MAX(0,IF(_xlfn.DAYS(NOW(),B3963)=0,SameDayCycleTimeSettingValue,_xlfn.DAYS(NOW(),B3963))))</f>
        <v>#N/A</v>
      </c>
    </row>
    <row r="3964" spans="1:11" x14ac:dyDescent="0.25">
      <c r="A3964" s="32" t="str">
        <f>IF(AND(TRIM(INDEX(CompletedDateValues,ROW(A3964)))&lt;&gt;"",INDEX(CompletedDateValues,ROW(A3964))&gt;0),INDEX(CompletedDateValues,ROW(A3964)),"")</f>
        <v/>
      </c>
      <c r="B3964" s="32" t="str">
        <f>IF(AND(TRIM(INDEX(StartDateValues,ROW(A3964)))&lt;&gt;"",INDEX(StartDateValues,ROW(A3964))&gt;0),INDEX(StartDateValues,ROW(A3964)),"")</f>
        <v/>
      </c>
      <c r="C3964" s="22" t="str">
        <f t="shared" si="306"/>
        <v/>
      </c>
      <c r="D3964" s="3" t="str">
        <f t="shared" si="307"/>
        <v/>
      </c>
      <c r="E3964" s="3" t="str">
        <f t="shared" si="308"/>
        <v/>
      </c>
      <c r="F3964" s="3" t="str">
        <f t="shared" si="309"/>
        <v/>
      </c>
      <c r="G3964" s="3" t="str">
        <f>IF(A3964="","",IF(HOUR(A3964)&lt;StartHour,StartHour,IF(HOUR(A3964)&gt;FinishHour,FinishHour,HOUR(A3964))))</f>
        <v/>
      </c>
      <c r="H3964" s="3" t="str">
        <f t="shared" si="310"/>
        <v/>
      </c>
      <c r="I3964" s="33" t="e">
        <f>IF(OR(A3964="",B3964=""),NA(),MAX(0,IF(A3964-B3964=0,SameDayCycleTimeSettingValue,(A3964-B3964) *24)))</f>
        <v>#N/A</v>
      </c>
      <c r="J3964" s="33" t="e">
        <f>IF(OR(A3964="",B3964=""),NA(),MAX(0,IF(A3964-B3964=0,SameDayCycleTimeSettingValue,((A3964-B3964) *24)-(INT((A3964-B3964)) * (24-(FinishHour-StartHour))))))</f>
        <v>#N/A</v>
      </c>
      <c r="K3964" s="3" t="e">
        <f ca="1">IF(OR(A3964&lt;&gt;"",B3964=""),NA(),MAX(0,IF(_xlfn.DAYS(NOW(),B3964)=0,SameDayCycleTimeSettingValue,_xlfn.DAYS(NOW(),B3964))))</f>
        <v>#N/A</v>
      </c>
    </row>
    <row r="3965" spans="1:11" x14ac:dyDescent="0.25">
      <c r="A3965" s="32" t="str">
        <f>IF(AND(TRIM(INDEX(CompletedDateValues,ROW(A3965)))&lt;&gt;"",INDEX(CompletedDateValues,ROW(A3965))&gt;0),INDEX(CompletedDateValues,ROW(A3965)),"")</f>
        <v/>
      </c>
      <c r="B3965" s="32" t="str">
        <f>IF(AND(TRIM(INDEX(StartDateValues,ROW(A3965)))&lt;&gt;"",INDEX(StartDateValues,ROW(A3965))&gt;0),INDEX(StartDateValues,ROW(A3965)),"")</f>
        <v/>
      </c>
      <c r="C3965" s="22" t="str">
        <f t="shared" si="306"/>
        <v/>
      </c>
      <c r="D3965" s="3" t="str">
        <f t="shared" si="307"/>
        <v/>
      </c>
      <c r="E3965" s="3" t="str">
        <f t="shared" si="308"/>
        <v/>
      </c>
      <c r="F3965" s="3" t="str">
        <f t="shared" si="309"/>
        <v/>
      </c>
      <c r="G3965" s="3" t="str">
        <f>IF(A3965="","",IF(HOUR(A3965)&lt;StartHour,StartHour,IF(HOUR(A3965)&gt;FinishHour,FinishHour,HOUR(A3965))))</f>
        <v/>
      </c>
      <c r="H3965" s="3" t="str">
        <f t="shared" si="310"/>
        <v/>
      </c>
      <c r="I3965" s="33" t="e">
        <f>IF(OR(A3965="",B3965=""),NA(),MAX(0,IF(A3965-B3965=0,SameDayCycleTimeSettingValue,(A3965-B3965) *24)))</f>
        <v>#N/A</v>
      </c>
      <c r="J3965" s="33" t="e">
        <f>IF(OR(A3965="",B3965=""),NA(),MAX(0,IF(A3965-B3965=0,SameDayCycleTimeSettingValue,((A3965-B3965) *24)-(INT((A3965-B3965)) * (24-(FinishHour-StartHour))))))</f>
        <v>#N/A</v>
      </c>
      <c r="K3965" s="3" t="e">
        <f ca="1">IF(OR(A3965&lt;&gt;"",B3965=""),NA(),MAX(0,IF(_xlfn.DAYS(NOW(),B3965)=0,SameDayCycleTimeSettingValue,_xlfn.DAYS(NOW(),B3965))))</f>
        <v>#N/A</v>
      </c>
    </row>
    <row r="3966" spans="1:11" x14ac:dyDescent="0.25">
      <c r="A3966" s="32" t="str">
        <f>IF(AND(TRIM(INDEX(CompletedDateValues,ROW(A3966)))&lt;&gt;"",INDEX(CompletedDateValues,ROW(A3966))&gt;0),INDEX(CompletedDateValues,ROW(A3966)),"")</f>
        <v/>
      </c>
      <c r="B3966" s="32" t="str">
        <f>IF(AND(TRIM(INDEX(StartDateValues,ROW(A3966)))&lt;&gt;"",INDEX(StartDateValues,ROW(A3966))&gt;0),INDEX(StartDateValues,ROW(A3966)),"")</f>
        <v/>
      </c>
      <c r="C3966" s="22" t="str">
        <f t="shared" si="306"/>
        <v/>
      </c>
      <c r="D3966" s="3" t="str">
        <f t="shared" si="307"/>
        <v/>
      </c>
      <c r="E3966" s="3" t="str">
        <f t="shared" si="308"/>
        <v/>
      </c>
      <c r="F3966" s="3" t="str">
        <f t="shared" si="309"/>
        <v/>
      </c>
      <c r="G3966" s="3" t="str">
        <f>IF(A3966="","",IF(HOUR(A3966)&lt;StartHour,StartHour,IF(HOUR(A3966)&gt;FinishHour,FinishHour,HOUR(A3966))))</f>
        <v/>
      </c>
      <c r="H3966" s="3" t="str">
        <f t="shared" si="310"/>
        <v/>
      </c>
      <c r="I3966" s="33" t="e">
        <f>IF(OR(A3966="",B3966=""),NA(),MAX(0,IF(A3966-B3966=0,SameDayCycleTimeSettingValue,(A3966-B3966) *24)))</f>
        <v>#N/A</v>
      </c>
      <c r="J3966" s="33" t="e">
        <f>IF(OR(A3966="",B3966=""),NA(),MAX(0,IF(A3966-B3966=0,SameDayCycleTimeSettingValue,((A3966-B3966) *24)-(INT((A3966-B3966)) * (24-(FinishHour-StartHour))))))</f>
        <v>#N/A</v>
      </c>
      <c r="K3966" s="3" t="e">
        <f ca="1">IF(OR(A3966&lt;&gt;"",B3966=""),NA(),MAX(0,IF(_xlfn.DAYS(NOW(),B3966)=0,SameDayCycleTimeSettingValue,_xlfn.DAYS(NOW(),B3966))))</f>
        <v>#N/A</v>
      </c>
    </row>
    <row r="3967" spans="1:11" x14ac:dyDescent="0.25">
      <c r="A3967" s="32" t="str">
        <f>IF(AND(TRIM(INDEX(CompletedDateValues,ROW(A3967)))&lt;&gt;"",INDEX(CompletedDateValues,ROW(A3967))&gt;0),INDEX(CompletedDateValues,ROW(A3967)),"")</f>
        <v/>
      </c>
      <c r="B3967" s="32" t="str">
        <f>IF(AND(TRIM(INDEX(StartDateValues,ROW(A3967)))&lt;&gt;"",INDEX(StartDateValues,ROW(A3967))&gt;0),INDEX(StartDateValues,ROW(A3967)),"")</f>
        <v/>
      </c>
      <c r="C3967" s="22" t="str">
        <f t="shared" si="306"/>
        <v/>
      </c>
      <c r="D3967" s="3" t="str">
        <f t="shared" si="307"/>
        <v/>
      </c>
      <c r="E3967" s="3" t="str">
        <f t="shared" si="308"/>
        <v/>
      </c>
      <c r="F3967" s="3" t="str">
        <f t="shared" si="309"/>
        <v/>
      </c>
      <c r="G3967" s="3" t="str">
        <f>IF(A3967="","",IF(HOUR(A3967)&lt;StartHour,StartHour,IF(HOUR(A3967)&gt;FinishHour,FinishHour,HOUR(A3967))))</f>
        <v/>
      </c>
      <c r="H3967" s="3" t="str">
        <f t="shared" si="310"/>
        <v/>
      </c>
      <c r="I3967" s="33" t="e">
        <f>IF(OR(A3967="",B3967=""),NA(),MAX(0,IF(A3967-B3967=0,SameDayCycleTimeSettingValue,(A3967-B3967) *24)))</f>
        <v>#N/A</v>
      </c>
      <c r="J3967" s="33" t="e">
        <f>IF(OR(A3967="",B3967=""),NA(),MAX(0,IF(A3967-B3967=0,SameDayCycleTimeSettingValue,((A3967-B3967) *24)-(INT((A3967-B3967)) * (24-(FinishHour-StartHour))))))</f>
        <v>#N/A</v>
      </c>
      <c r="K3967" s="3" t="e">
        <f ca="1">IF(OR(A3967&lt;&gt;"",B3967=""),NA(),MAX(0,IF(_xlfn.DAYS(NOW(),B3967)=0,SameDayCycleTimeSettingValue,_xlfn.DAYS(NOW(),B3967))))</f>
        <v>#N/A</v>
      </c>
    </row>
    <row r="3968" spans="1:11" x14ac:dyDescent="0.25">
      <c r="A3968" s="32" t="str">
        <f>IF(AND(TRIM(INDEX(CompletedDateValues,ROW(A3968)))&lt;&gt;"",INDEX(CompletedDateValues,ROW(A3968))&gt;0),INDEX(CompletedDateValues,ROW(A3968)),"")</f>
        <v/>
      </c>
      <c r="B3968" s="32" t="str">
        <f>IF(AND(TRIM(INDEX(StartDateValues,ROW(A3968)))&lt;&gt;"",INDEX(StartDateValues,ROW(A3968))&gt;0),INDEX(StartDateValues,ROW(A3968)),"")</f>
        <v/>
      </c>
      <c r="C3968" s="22" t="str">
        <f t="shared" si="306"/>
        <v/>
      </c>
      <c r="D3968" s="3" t="str">
        <f t="shared" si="307"/>
        <v/>
      </c>
      <c r="E3968" s="3" t="str">
        <f t="shared" si="308"/>
        <v/>
      </c>
      <c r="F3968" s="3" t="str">
        <f t="shared" si="309"/>
        <v/>
      </c>
      <c r="G3968" s="3" t="str">
        <f>IF(A3968="","",IF(HOUR(A3968)&lt;StartHour,StartHour,IF(HOUR(A3968)&gt;FinishHour,FinishHour,HOUR(A3968))))</f>
        <v/>
      </c>
      <c r="H3968" s="3" t="str">
        <f t="shared" si="310"/>
        <v/>
      </c>
      <c r="I3968" s="33" t="e">
        <f>IF(OR(A3968="",B3968=""),NA(),MAX(0,IF(A3968-B3968=0,SameDayCycleTimeSettingValue,(A3968-B3968) *24)))</f>
        <v>#N/A</v>
      </c>
      <c r="J3968" s="33" t="e">
        <f>IF(OR(A3968="",B3968=""),NA(),MAX(0,IF(A3968-B3968=0,SameDayCycleTimeSettingValue,((A3968-B3968) *24)-(INT((A3968-B3968)) * (24-(FinishHour-StartHour))))))</f>
        <v>#N/A</v>
      </c>
      <c r="K3968" s="3" t="e">
        <f ca="1">IF(OR(A3968&lt;&gt;"",B3968=""),NA(),MAX(0,IF(_xlfn.DAYS(NOW(),B3968)=0,SameDayCycleTimeSettingValue,_xlfn.DAYS(NOW(),B3968))))</f>
        <v>#N/A</v>
      </c>
    </row>
    <row r="3969" spans="1:11" x14ac:dyDescent="0.25">
      <c r="A3969" s="32" t="str">
        <f>IF(AND(TRIM(INDEX(CompletedDateValues,ROW(A3969)))&lt;&gt;"",INDEX(CompletedDateValues,ROW(A3969))&gt;0),INDEX(CompletedDateValues,ROW(A3969)),"")</f>
        <v/>
      </c>
      <c r="B3969" s="32" t="str">
        <f>IF(AND(TRIM(INDEX(StartDateValues,ROW(A3969)))&lt;&gt;"",INDEX(StartDateValues,ROW(A3969))&gt;0),INDEX(StartDateValues,ROW(A3969)),"")</f>
        <v/>
      </c>
      <c r="C3969" s="22" t="str">
        <f t="shared" si="306"/>
        <v/>
      </c>
      <c r="D3969" s="3" t="str">
        <f t="shared" si="307"/>
        <v/>
      </c>
      <c r="E3969" s="3" t="str">
        <f t="shared" si="308"/>
        <v/>
      </c>
      <c r="F3969" s="3" t="str">
        <f t="shared" si="309"/>
        <v/>
      </c>
      <c r="G3969" s="3" t="str">
        <f>IF(A3969="","",IF(HOUR(A3969)&lt;StartHour,StartHour,IF(HOUR(A3969)&gt;FinishHour,FinishHour,HOUR(A3969))))</f>
        <v/>
      </c>
      <c r="H3969" s="3" t="str">
        <f t="shared" si="310"/>
        <v/>
      </c>
      <c r="I3969" s="33" t="e">
        <f>IF(OR(A3969="",B3969=""),NA(),MAX(0,IF(A3969-B3969=0,SameDayCycleTimeSettingValue,(A3969-B3969) *24)))</f>
        <v>#N/A</v>
      </c>
      <c r="J3969" s="33" t="e">
        <f>IF(OR(A3969="",B3969=""),NA(),MAX(0,IF(A3969-B3969=0,SameDayCycleTimeSettingValue,((A3969-B3969) *24)-(INT((A3969-B3969)) * (24-(FinishHour-StartHour))))))</f>
        <v>#N/A</v>
      </c>
      <c r="K3969" s="3" t="e">
        <f ca="1">IF(OR(A3969&lt;&gt;"",B3969=""),NA(),MAX(0,IF(_xlfn.DAYS(NOW(),B3969)=0,SameDayCycleTimeSettingValue,_xlfn.DAYS(NOW(),B3969))))</f>
        <v>#N/A</v>
      </c>
    </row>
    <row r="3970" spans="1:11" x14ac:dyDescent="0.25">
      <c r="A3970" s="32" t="str">
        <f>IF(AND(TRIM(INDEX(CompletedDateValues,ROW(A3970)))&lt;&gt;"",INDEX(CompletedDateValues,ROW(A3970))&gt;0),INDEX(CompletedDateValues,ROW(A3970)),"")</f>
        <v/>
      </c>
      <c r="B3970" s="32" t="str">
        <f>IF(AND(TRIM(INDEX(StartDateValues,ROW(A3970)))&lt;&gt;"",INDEX(StartDateValues,ROW(A3970))&gt;0),INDEX(StartDateValues,ROW(A3970)),"")</f>
        <v/>
      </c>
      <c r="C3970" s="22" t="str">
        <f t="shared" si="306"/>
        <v/>
      </c>
      <c r="D3970" s="3" t="str">
        <f t="shared" si="307"/>
        <v/>
      </c>
      <c r="E3970" s="3" t="str">
        <f t="shared" si="308"/>
        <v/>
      </c>
      <c r="F3970" s="3" t="str">
        <f t="shared" si="309"/>
        <v/>
      </c>
      <c r="G3970" s="3" t="str">
        <f>IF(A3970="","",IF(HOUR(A3970)&lt;StartHour,StartHour,IF(HOUR(A3970)&gt;FinishHour,FinishHour,HOUR(A3970))))</f>
        <v/>
      </c>
      <c r="H3970" s="3" t="str">
        <f t="shared" si="310"/>
        <v/>
      </c>
      <c r="I3970" s="33" t="e">
        <f>IF(OR(A3970="",B3970=""),NA(),MAX(0,IF(A3970-B3970=0,SameDayCycleTimeSettingValue,(A3970-B3970) *24)))</f>
        <v>#N/A</v>
      </c>
      <c r="J3970" s="33" t="e">
        <f>IF(OR(A3970="",B3970=""),NA(),MAX(0,IF(A3970-B3970=0,SameDayCycleTimeSettingValue,((A3970-B3970) *24)-(INT((A3970-B3970)) * (24-(FinishHour-StartHour))))))</f>
        <v>#N/A</v>
      </c>
      <c r="K3970" s="3" t="e">
        <f ca="1">IF(OR(A3970&lt;&gt;"",B3970=""),NA(),MAX(0,IF(_xlfn.DAYS(NOW(),B3970)=0,SameDayCycleTimeSettingValue,_xlfn.DAYS(NOW(),B3970))))</f>
        <v>#N/A</v>
      </c>
    </row>
    <row r="3971" spans="1:11" x14ac:dyDescent="0.25">
      <c r="A3971" s="32" t="str">
        <f>IF(AND(TRIM(INDEX(CompletedDateValues,ROW(A3971)))&lt;&gt;"",INDEX(CompletedDateValues,ROW(A3971))&gt;0),INDEX(CompletedDateValues,ROW(A3971)),"")</f>
        <v/>
      </c>
      <c r="B3971" s="32" t="str">
        <f>IF(AND(TRIM(INDEX(StartDateValues,ROW(A3971)))&lt;&gt;"",INDEX(StartDateValues,ROW(A3971))&gt;0),INDEX(StartDateValues,ROW(A3971)),"")</f>
        <v/>
      </c>
      <c r="C3971" s="22" t="str">
        <f t="shared" ref="C3971:C4034" si="311">IF(AND(TRIM(INDEX(WorkTypeValues,ROW(A3971)))&lt;&gt;"",INDEX(WorkTypeValues,ROW(A3971))&gt;0),INDEX(WorkTypeValues,ROW(A3971)),"")</f>
        <v/>
      </c>
      <c r="D3971" s="3" t="str">
        <f t="shared" ref="D3971:D4034" si="312">IF(A3971="", "",YEAR(A3971))</f>
        <v/>
      </c>
      <c r="E3971" s="3" t="str">
        <f t="shared" ref="E3971:E4034" si="313">IF(A3971="","",MONTH(A3971))</f>
        <v/>
      </c>
      <c r="F3971" s="3" t="str">
        <f t="shared" ref="F3971:F4034" si="314">IF(A3971="","",DAY(A3971))</f>
        <v/>
      </c>
      <c r="G3971" s="3" t="str">
        <f>IF(A3971="","",IF(HOUR(A3971)&lt;StartHour,StartHour,IF(HOUR(A3971)&gt;FinishHour,FinishHour,HOUR(A3971))))</f>
        <v/>
      </c>
      <c r="H3971" s="3" t="str">
        <f t="shared" ref="H3971:H4034" si="315">IF(D3971="","",D3971&amp;"-"&amp;TEXT(E3971,"00") &amp;"-"&amp;TEXT(F3971,"00") &amp;"-"&amp;TEXT(G3971,"00"))</f>
        <v/>
      </c>
      <c r="I3971" s="33" t="e">
        <f>IF(OR(A3971="",B3971=""),NA(),MAX(0,IF(A3971-B3971=0,SameDayCycleTimeSettingValue,(A3971-B3971) *24)))</f>
        <v>#N/A</v>
      </c>
      <c r="J3971" s="33" t="e">
        <f>IF(OR(A3971="",B3971=""),NA(),MAX(0,IF(A3971-B3971=0,SameDayCycleTimeSettingValue,((A3971-B3971) *24)-(INT((A3971-B3971)) * (24-(FinishHour-StartHour))))))</f>
        <v>#N/A</v>
      </c>
      <c r="K3971" s="3" t="e">
        <f ca="1">IF(OR(A3971&lt;&gt;"",B3971=""),NA(),MAX(0,IF(_xlfn.DAYS(NOW(),B3971)=0,SameDayCycleTimeSettingValue,_xlfn.DAYS(NOW(),B3971))))</f>
        <v>#N/A</v>
      </c>
    </row>
    <row r="3972" spans="1:11" x14ac:dyDescent="0.25">
      <c r="A3972" s="32" t="str">
        <f>IF(AND(TRIM(INDEX(CompletedDateValues,ROW(A3972)))&lt;&gt;"",INDEX(CompletedDateValues,ROW(A3972))&gt;0),INDEX(CompletedDateValues,ROW(A3972)),"")</f>
        <v/>
      </c>
      <c r="B3972" s="32" t="str">
        <f>IF(AND(TRIM(INDEX(StartDateValues,ROW(A3972)))&lt;&gt;"",INDEX(StartDateValues,ROW(A3972))&gt;0),INDEX(StartDateValues,ROW(A3972)),"")</f>
        <v/>
      </c>
      <c r="C3972" s="22" t="str">
        <f t="shared" si="311"/>
        <v/>
      </c>
      <c r="D3972" s="3" t="str">
        <f t="shared" si="312"/>
        <v/>
      </c>
      <c r="E3972" s="3" t="str">
        <f t="shared" si="313"/>
        <v/>
      </c>
      <c r="F3972" s="3" t="str">
        <f t="shared" si="314"/>
        <v/>
      </c>
      <c r="G3972" s="3" t="str">
        <f>IF(A3972="","",IF(HOUR(A3972)&lt;StartHour,StartHour,IF(HOUR(A3972)&gt;FinishHour,FinishHour,HOUR(A3972))))</f>
        <v/>
      </c>
      <c r="H3972" s="3" t="str">
        <f t="shared" si="315"/>
        <v/>
      </c>
      <c r="I3972" s="33" t="e">
        <f>IF(OR(A3972="",B3972=""),NA(),MAX(0,IF(A3972-B3972=0,SameDayCycleTimeSettingValue,(A3972-B3972) *24)))</f>
        <v>#N/A</v>
      </c>
      <c r="J3972" s="33" t="e">
        <f>IF(OR(A3972="",B3972=""),NA(),MAX(0,IF(A3972-B3972=0,SameDayCycleTimeSettingValue,((A3972-B3972) *24)-(INT((A3972-B3972)) * (24-(FinishHour-StartHour))))))</f>
        <v>#N/A</v>
      </c>
      <c r="K3972" s="3" t="e">
        <f ca="1">IF(OR(A3972&lt;&gt;"",B3972=""),NA(),MAX(0,IF(_xlfn.DAYS(NOW(),B3972)=0,SameDayCycleTimeSettingValue,_xlfn.DAYS(NOW(),B3972))))</f>
        <v>#N/A</v>
      </c>
    </row>
    <row r="3973" spans="1:11" x14ac:dyDescent="0.25">
      <c r="A3973" s="32" t="str">
        <f>IF(AND(TRIM(INDEX(CompletedDateValues,ROW(A3973)))&lt;&gt;"",INDEX(CompletedDateValues,ROW(A3973))&gt;0),INDEX(CompletedDateValues,ROW(A3973)),"")</f>
        <v/>
      </c>
      <c r="B3973" s="32" t="str">
        <f>IF(AND(TRIM(INDEX(StartDateValues,ROW(A3973)))&lt;&gt;"",INDEX(StartDateValues,ROW(A3973))&gt;0),INDEX(StartDateValues,ROW(A3973)),"")</f>
        <v/>
      </c>
      <c r="C3973" s="22" t="str">
        <f t="shared" si="311"/>
        <v/>
      </c>
      <c r="D3973" s="3" t="str">
        <f t="shared" si="312"/>
        <v/>
      </c>
      <c r="E3973" s="3" t="str">
        <f t="shared" si="313"/>
        <v/>
      </c>
      <c r="F3973" s="3" t="str">
        <f t="shared" si="314"/>
        <v/>
      </c>
      <c r="G3973" s="3" t="str">
        <f>IF(A3973="","",IF(HOUR(A3973)&lt;StartHour,StartHour,IF(HOUR(A3973)&gt;FinishHour,FinishHour,HOUR(A3973))))</f>
        <v/>
      </c>
      <c r="H3973" s="3" t="str">
        <f t="shared" si="315"/>
        <v/>
      </c>
      <c r="I3973" s="33" t="e">
        <f>IF(OR(A3973="",B3973=""),NA(),MAX(0,IF(A3973-B3973=0,SameDayCycleTimeSettingValue,(A3973-B3973) *24)))</f>
        <v>#N/A</v>
      </c>
      <c r="J3973" s="33" t="e">
        <f>IF(OR(A3973="",B3973=""),NA(),MAX(0,IF(A3973-B3973=0,SameDayCycleTimeSettingValue,((A3973-B3973) *24)-(INT((A3973-B3973)) * (24-(FinishHour-StartHour))))))</f>
        <v>#N/A</v>
      </c>
      <c r="K3973" s="3" t="e">
        <f ca="1">IF(OR(A3973&lt;&gt;"",B3973=""),NA(),MAX(0,IF(_xlfn.DAYS(NOW(),B3973)=0,SameDayCycleTimeSettingValue,_xlfn.DAYS(NOW(),B3973))))</f>
        <v>#N/A</v>
      </c>
    </row>
    <row r="3974" spans="1:11" x14ac:dyDescent="0.25">
      <c r="A3974" s="32" t="str">
        <f>IF(AND(TRIM(INDEX(CompletedDateValues,ROW(A3974)))&lt;&gt;"",INDEX(CompletedDateValues,ROW(A3974))&gt;0),INDEX(CompletedDateValues,ROW(A3974)),"")</f>
        <v/>
      </c>
      <c r="B3974" s="32" t="str">
        <f>IF(AND(TRIM(INDEX(StartDateValues,ROW(A3974)))&lt;&gt;"",INDEX(StartDateValues,ROW(A3974))&gt;0),INDEX(StartDateValues,ROW(A3974)),"")</f>
        <v/>
      </c>
      <c r="C3974" s="22" t="str">
        <f t="shared" si="311"/>
        <v/>
      </c>
      <c r="D3974" s="3" t="str">
        <f t="shared" si="312"/>
        <v/>
      </c>
      <c r="E3974" s="3" t="str">
        <f t="shared" si="313"/>
        <v/>
      </c>
      <c r="F3974" s="3" t="str">
        <f t="shared" si="314"/>
        <v/>
      </c>
      <c r="G3974" s="3" t="str">
        <f>IF(A3974="","",IF(HOUR(A3974)&lt;StartHour,StartHour,IF(HOUR(A3974)&gt;FinishHour,FinishHour,HOUR(A3974))))</f>
        <v/>
      </c>
      <c r="H3974" s="3" t="str">
        <f t="shared" si="315"/>
        <v/>
      </c>
      <c r="I3974" s="33" t="e">
        <f>IF(OR(A3974="",B3974=""),NA(),MAX(0,IF(A3974-B3974=0,SameDayCycleTimeSettingValue,(A3974-B3974) *24)))</f>
        <v>#N/A</v>
      </c>
      <c r="J3974" s="33" t="e">
        <f>IF(OR(A3974="",B3974=""),NA(),MAX(0,IF(A3974-B3974=0,SameDayCycleTimeSettingValue,((A3974-B3974) *24)-(INT((A3974-B3974)) * (24-(FinishHour-StartHour))))))</f>
        <v>#N/A</v>
      </c>
      <c r="K3974" s="3" t="e">
        <f ca="1">IF(OR(A3974&lt;&gt;"",B3974=""),NA(),MAX(0,IF(_xlfn.DAYS(NOW(),B3974)=0,SameDayCycleTimeSettingValue,_xlfn.DAYS(NOW(),B3974))))</f>
        <v>#N/A</v>
      </c>
    </row>
    <row r="3975" spans="1:11" x14ac:dyDescent="0.25">
      <c r="A3975" s="32" t="str">
        <f>IF(AND(TRIM(INDEX(CompletedDateValues,ROW(A3975)))&lt;&gt;"",INDEX(CompletedDateValues,ROW(A3975))&gt;0),INDEX(CompletedDateValues,ROW(A3975)),"")</f>
        <v/>
      </c>
      <c r="B3975" s="32" t="str">
        <f>IF(AND(TRIM(INDEX(StartDateValues,ROW(A3975)))&lt;&gt;"",INDEX(StartDateValues,ROW(A3975))&gt;0),INDEX(StartDateValues,ROW(A3975)),"")</f>
        <v/>
      </c>
      <c r="C3975" s="22" t="str">
        <f t="shared" si="311"/>
        <v/>
      </c>
      <c r="D3975" s="3" t="str">
        <f t="shared" si="312"/>
        <v/>
      </c>
      <c r="E3975" s="3" t="str">
        <f t="shared" si="313"/>
        <v/>
      </c>
      <c r="F3975" s="3" t="str">
        <f t="shared" si="314"/>
        <v/>
      </c>
      <c r="G3975" s="3" t="str">
        <f>IF(A3975="","",IF(HOUR(A3975)&lt;StartHour,StartHour,IF(HOUR(A3975)&gt;FinishHour,FinishHour,HOUR(A3975))))</f>
        <v/>
      </c>
      <c r="H3975" s="3" t="str">
        <f t="shared" si="315"/>
        <v/>
      </c>
      <c r="I3975" s="33" t="e">
        <f>IF(OR(A3975="",B3975=""),NA(),MAX(0,IF(A3975-B3975=0,SameDayCycleTimeSettingValue,(A3975-B3975) *24)))</f>
        <v>#N/A</v>
      </c>
      <c r="J3975" s="33" t="e">
        <f>IF(OR(A3975="",B3975=""),NA(),MAX(0,IF(A3975-B3975=0,SameDayCycleTimeSettingValue,((A3975-B3975) *24)-(INT((A3975-B3975)) * (24-(FinishHour-StartHour))))))</f>
        <v>#N/A</v>
      </c>
      <c r="K3975" s="3" t="e">
        <f ca="1">IF(OR(A3975&lt;&gt;"",B3975=""),NA(),MAX(0,IF(_xlfn.DAYS(NOW(),B3975)=0,SameDayCycleTimeSettingValue,_xlfn.DAYS(NOW(),B3975))))</f>
        <v>#N/A</v>
      </c>
    </row>
    <row r="3976" spans="1:11" x14ac:dyDescent="0.25">
      <c r="A3976" s="32" t="str">
        <f>IF(AND(TRIM(INDEX(CompletedDateValues,ROW(A3976)))&lt;&gt;"",INDEX(CompletedDateValues,ROW(A3976))&gt;0),INDEX(CompletedDateValues,ROW(A3976)),"")</f>
        <v/>
      </c>
      <c r="B3976" s="32" t="str">
        <f>IF(AND(TRIM(INDEX(StartDateValues,ROW(A3976)))&lt;&gt;"",INDEX(StartDateValues,ROW(A3976))&gt;0),INDEX(StartDateValues,ROW(A3976)),"")</f>
        <v/>
      </c>
      <c r="C3976" s="22" t="str">
        <f t="shared" si="311"/>
        <v/>
      </c>
      <c r="D3976" s="3" t="str">
        <f t="shared" si="312"/>
        <v/>
      </c>
      <c r="E3976" s="3" t="str">
        <f t="shared" si="313"/>
        <v/>
      </c>
      <c r="F3976" s="3" t="str">
        <f t="shared" si="314"/>
        <v/>
      </c>
      <c r="G3976" s="3" t="str">
        <f>IF(A3976="","",IF(HOUR(A3976)&lt;StartHour,StartHour,IF(HOUR(A3976)&gt;FinishHour,FinishHour,HOUR(A3976))))</f>
        <v/>
      </c>
      <c r="H3976" s="3" t="str">
        <f t="shared" si="315"/>
        <v/>
      </c>
      <c r="I3976" s="33" t="e">
        <f>IF(OR(A3976="",B3976=""),NA(),MAX(0,IF(A3976-B3976=0,SameDayCycleTimeSettingValue,(A3976-B3976) *24)))</f>
        <v>#N/A</v>
      </c>
      <c r="J3976" s="33" t="e">
        <f>IF(OR(A3976="",B3976=""),NA(),MAX(0,IF(A3976-B3976=0,SameDayCycleTimeSettingValue,((A3976-B3976) *24)-(INT((A3976-B3976)) * (24-(FinishHour-StartHour))))))</f>
        <v>#N/A</v>
      </c>
      <c r="K3976" s="3" t="e">
        <f ca="1">IF(OR(A3976&lt;&gt;"",B3976=""),NA(),MAX(0,IF(_xlfn.DAYS(NOW(),B3976)=0,SameDayCycleTimeSettingValue,_xlfn.DAYS(NOW(),B3976))))</f>
        <v>#N/A</v>
      </c>
    </row>
    <row r="3977" spans="1:11" x14ac:dyDescent="0.25">
      <c r="A3977" s="32" t="str">
        <f>IF(AND(TRIM(INDEX(CompletedDateValues,ROW(A3977)))&lt;&gt;"",INDEX(CompletedDateValues,ROW(A3977))&gt;0),INDEX(CompletedDateValues,ROW(A3977)),"")</f>
        <v/>
      </c>
      <c r="B3977" s="32" t="str">
        <f>IF(AND(TRIM(INDEX(StartDateValues,ROW(A3977)))&lt;&gt;"",INDEX(StartDateValues,ROW(A3977))&gt;0),INDEX(StartDateValues,ROW(A3977)),"")</f>
        <v/>
      </c>
      <c r="C3977" s="22" t="str">
        <f t="shared" si="311"/>
        <v/>
      </c>
      <c r="D3977" s="3" t="str">
        <f t="shared" si="312"/>
        <v/>
      </c>
      <c r="E3977" s="3" t="str">
        <f t="shared" si="313"/>
        <v/>
      </c>
      <c r="F3977" s="3" t="str">
        <f t="shared" si="314"/>
        <v/>
      </c>
      <c r="G3977" s="3" t="str">
        <f>IF(A3977="","",IF(HOUR(A3977)&lt;StartHour,StartHour,IF(HOUR(A3977)&gt;FinishHour,FinishHour,HOUR(A3977))))</f>
        <v/>
      </c>
      <c r="H3977" s="3" t="str">
        <f t="shared" si="315"/>
        <v/>
      </c>
      <c r="I3977" s="33" t="e">
        <f>IF(OR(A3977="",B3977=""),NA(),MAX(0,IF(A3977-B3977=0,SameDayCycleTimeSettingValue,(A3977-B3977) *24)))</f>
        <v>#N/A</v>
      </c>
      <c r="J3977" s="33" t="e">
        <f>IF(OR(A3977="",B3977=""),NA(),MAX(0,IF(A3977-B3977=0,SameDayCycleTimeSettingValue,((A3977-B3977) *24)-(INT((A3977-B3977)) * (24-(FinishHour-StartHour))))))</f>
        <v>#N/A</v>
      </c>
      <c r="K3977" s="3" t="e">
        <f ca="1">IF(OR(A3977&lt;&gt;"",B3977=""),NA(),MAX(0,IF(_xlfn.DAYS(NOW(),B3977)=0,SameDayCycleTimeSettingValue,_xlfn.DAYS(NOW(),B3977))))</f>
        <v>#N/A</v>
      </c>
    </row>
    <row r="3978" spans="1:11" x14ac:dyDescent="0.25">
      <c r="A3978" s="32" t="str">
        <f>IF(AND(TRIM(INDEX(CompletedDateValues,ROW(A3978)))&lt;&gt;"",INDEX(CompletedDateValues,ROW(A3978))&gt;0),INDEX(CompletedDateValues,ROW(A3978)),"")</f>
        <v/>
      </c>
      <c r="B3978" s="32" t="str">
        <f>IF(AND(TRIM(INDEX(StartDateValues,ROW(A3978)))&lt;&gt;"",INDEX(StartDateValues,ROW(A3978))&gt;0),INDEX(StartDateValues,ROW(A3978)),"")</f>
        <v/>
      </c>
      <c r="C3978" s="22" t="str">
        <f t="shared" si="311"/>
        <v/>
      </c>
      <c r="D3978" s="3" t="str">
        <f t="shared" si="312"/>
        <v/>
      </c>
      <c r="E3978" s="3" t="str">
        <f t="shared" si="313"/>
        <v/>
      </c>
      <c r="F3978" s="3" t="str">
        <f t="shared" si="314"/>
        <v/>
      </c>
      <c r="G3978" s="3" t="str">
        <f>IF(A3978="","",IF(HOUR(A3978)&lt;StartHour,StartHour,IF(HOUR(A3978)&gt;FinishHour,FinishHour,HOUR(A3978))))</f>
        <v/>
      </c>
      <c r="H3978" s="3" t="str">
        <f t="shared" si="315"/>
        <v/>
      </c>
      <c r="I3978" s="33" t="e">
        <f>IF(OR(A3978="",B3978=""),NA(),MAX(0,IF(A3978-B3978=0,SameDayCycleTimeSettingValue,(A3978-B3978) *24)))</f>
        <v>#N/A</v>
      </c>
      <c r="J3978" s="33" t="e">
        <f>IF(OR(A3978="",B3978=""),NA(),MAX(0,IF(A3978-B3978=0,SameDayCycleTimeSettingValue,((A3978-B3978) *24)-(INT((A3978-B3978)) * (24-(FinishHour-StartHour))))))</f>
        <v>#N/A</v>
      </c>
      <c r="K3978" s="3" t="e">
        <f ca="1">IF(OR(A3978&lt;&gt;"",B3978=""),NA(),MAX(0,IF(_xlfn.DAYS(NOW(),B3978)=0,SameDayCycleTimeSettingValue,_xlfn.DAYS(NOW(),B3978))))</f>
        <v>#N/A</v>
      </c>
    </row>
    <row r="3979" spans="1:11" x14ac:dyDescent="0.25">
      <c r="A3979" s="32" t="str">
        <f>IF(AND(TRIM(INDEX(CompletedDateValues,ROW(A3979)))&lt;&gt;"",INDEX(CompletedDateValues,ROW(A3979))&gt;0),INDEX(CompletedDateValues,ROW(A3979)),"")</f>
        <v/>
      </c>
      <c r="B3979" s="32" t="str">
        <f>IF(AND(TRIM(INDEX(StartDateValues,ROW(A3979)))&lt;&gt;"",INDEX(StartDateValues,ROW(A3979))&gt;0),INDEX(StartDateValues,ROW(A3979)),"")</f>
        <v/>
      </c>
      <c r="C3979" s="22" t="str">
        <f t="shared" si="311"/>
        <v/>
      </c>
      <c r="D3979" s="3" t="str">
        <f t="shared" si="312"/>
        <v/>
      </c>
      <c r="E3979" s="3" t="str">
        <f t="shared" si="313"/>
        <v/>
      </c>
      <c r="F3979" s="3" t="str">
        <f t="shared" si="314"/>
        <v/>
      </c>
      <c r="G3979" s="3" t="str">
        <f>IF(A3979="","",IF(HOUR(A3979)&lt;StartHour,StartHour,IF(HOUR(A3979)&gt;FinishHour,FinishHour,HOUR(A3979))))</f>
        <v/>
      </c>
      <c r="H3979" s="3" t="str">
        <f t="shared" si="315"/>
        <v/>
      </c>
      <c r="I3979" s="33" t="e">
        <f>IF(OR(A3979="",B3979=""),NA(),MAX(0,IF(A3979-B3979=0,SameDayCycleTimeSettingValue,(A3979-B3979) *24)))</f>
        <v>#N/A</v>
      </c>
      <c r="J3979" s="33" t="e">
        <f>IF(OR(A3979="",B3979=""),NA(),MAX(0,IF(A3979-B3979=0,SameDayCycleTimeSettingValue,((A3979-B3979) *24)-(INT((A3979-B3979)) * (24-(FinishHour-StartHour))))))</f>
        <v>#N/A</v>
      </c>
      <c r="K3979" s="3" t="e">
        <f ca="1">IF(OR(A3979&lt;&gt;"",B3979=""),NA(),MAX(0,IF(_xlfn.DAYS(NOW(),B3979)=0,SameDayCycleTimeSettingValue,_xlfn.DAYS(NOW(),B3979))))</f>
        <v>#N/A</v>
      </c>
    </row>
    <row r="3980" spans="1:11" x14ac:dyDescent="0.25">
      <c r="A3980" s="32" t="str">
        <f>IF(AND(TRIM(INDEX(CompletedDateValues,ROW(A3980)))&lt;&gt;"",INDEX(CompletedDateValues,ROW(A3980))&gt;0),INDEX(CompletedDateValues,ROW(A3980)),"")</f>
        <v/>
      </c>
      <c r="B3980" s="32" t="str">
        <f>IF(AND(TRIM(INDEX(StartDateValues,ROW(A3980)))&lt;&gt;"",INDEX(StartDateValues,ROW(A3980))&gt;0),INDEX(StartDateValues,ROW(A3980)),"")</f>
        <v/>
      </c>
      <c r="C3980" s="22" t="str">
        <f t="shared" si="311"/>
        <v/>
      </c>
      <c r="D3980" s="3" t="str">
        <f t="shared" si="312"/>
        <v/>
      </c>
      <c r="E3980" s="3" t="str">
        <f t="shared" si="313"/>
        <v/>
      </c>
      <c r="F3980" s="3" t="str">
        <f t="shared" si="314"/>
        <v/>
      </c>
      <c r="G3980" s="3" t="str">
        <f>IF(A3980="","",IF(HOUR(A3980)&lt;StartHour,StartHour,IF(HOUR(A3980)&gt;FinishHour,FinishHour,HOUR(A3980))))</f>
        <v/>
      </c>
      <c r="H3980" s="3" t="str">
        <f t="shared" si="315"/>
        <v/>
      </c>
      <c r="I3980" s="33" t="e">
        <f>IF(OR(A3980="",B3980=""),NA(),MAX(0,IF(A3980-B3980=0,SameDayCycleTimeSettingValue,(A3980-B3980) *24)))</f>
        <v>#N/A</v>
      </c>
      <c r="J3980" s="33" t="e">
        <f>IF(OR(A3980="",B3980=""),NA(),MAX(0,IF(A3980-B3980=0,SameDayCycleTimeSettingValue,((A3980-B3980) *24)-(INT((A3980-B3980)) * (24-(FinishHour-StartHour))))))</f>
        <v>#N/A</v>
      </c>
      <c r="K3980" s="3" t="e">
        <f ca="1">IF(OR(A3980&lt;&gt;"",B3980=""),NA(),MAX(0,IF(_xlfn.DAYS(NOW(),B3980)=0,SameDayCycleTimeSettingValue,_xlfn.DAYS(NOW(),B3980))))</f>
        <v>#N/A</v>
      </c>
    </row>
    <row r="3981" spans="1:11" x14ac:dyDescent="0.25">
      <c r="A3981" s="32" t="str">
        <f>IF(AND(TRIM(INDEX(CompletedDateValues,ROW(A3981)))&lt;&gt;"",INDEX(CompletedDateValues,ROW(A3981))&gt;0),INDEX(CompletedDateValues,ROW(A3981)),"")</f>
        <v/>
      </c>
      <c r="B3981" s="32" t="str">
        <f>IF(AND(TRIM(INDEX(StartDateValues,ROW(A3981)))&lt;&gt;"",INDEX(StartDateValues,ROW(A3981))&gt;0),INDEX(StartDateValues,ROW(A3981)),"")</f>
        <v/>
      </c>
      <c r="C3981" s="22" t="str">
        <f t="shared" si="311"/>
        <v/>
      </c>
      <c r="D3981" s="3" t="str">
        <f t="shared" si="312"/>
        <v/>
      </c>
      <c r="E3981" s="3" t="str">
        <f t="shared" si="313"/>
        <v/>
      </c>
      <c r="F3981" s="3" t="str">
        <f t="shared" si="314"/>
        <v/>
      </c>
      <c r="G3981" s="3" t="str">
        <f>IF(A3981="","",IF(HOUR(A3981)&lt;StartHour,StartHour,IF(HOUR(A3981)&gt;FinishHour,FinishHour,HOUR(A3981))))</f>
        <v/>
      </c>
      <c r="H3981" s="3" t="str">
        <f t="shared" si="315"/>
        <v/>
      </c>
      <c r="I3981" s="33" t="e">
        <f>IF(OR(A3981="",B3981=""),NA(),MAX(0,IF(A3981-B3981=0,SameDayCycleTimeSettingValue,(A3981-B3981) *24)))</f>
        <v>#N/A</v>
      </c>
      <c r="J3981" s="33" t="e">
        <f>IF(OR(A3981="",B3981=""),NA(),MAX(0,IF(A3981-B3981=0,SameDayCycleTimeSettingValue,((A3981-B3981) *24)-(INT((A3981-B3981)) * (24-(FinishHour-StartHour))))))</f>
        <v>#N/A</v>
      </c>
      <c r="K3981" s="3" t="e">
        <f ca="1">IF(OR(A3981&lt;&gt;"",B3981=""),NA(),MAX(0,IF(_xlfn.DAYS(NOW(),B3981)=0,SameDayCycleTimeSettingValue,_xlfn.DAYS(NOW(),B3981))))</f>
        <v>#N/A</v>
      </c>
    </row>
    <row r="3982" spans="1:11" x14ac:dyDescent="0.25">
      <c r="A3982" s="32" t="str">
        <f>IF(AND(TRIM(INDEX(CompletedDateValues,ROW(A3982)))&lt;&gt;"",INDEX(CompletedDateValues,ROW(A3982))&gt;0),INDEX(CompletedDateValues,ROW(A3982)),"")</f>
        <v/>
      </c>
      <c r="B3982" s="32" t="str">
        <f>IF(AND(TRIM(INDEX(StartDateValues,ROW(A3982)))&lt;&gt;"",INDEX(StartDateValues,ROW(A3982))&gt;0),INDEX(StartDateValues,ROW(A3982)),"")</f>
        <v/>
      </c>
      <c r="C3982" s="22" t="str">
        <f t="shared" si="311"/>
        <v/>
      </c>
      <c r="D3982" s="3" t="str">
        <f t="shared" si="312"/>
        <v/>
      </c>
      <c r="E3982" s="3" t="str">
        <f t="shared" si="313"/>
        <v/>
      </c>
      <c r="F3982" s="3" t="str">
        <f t="shared" si="314"/>
        <v/>
      </c>
      <c r="G3982" s="3" t="str">
        <f>IF(A3982="","",IF(HOUR(A3982)&lt;StartHour,StartHour,IF(HOUR(A3982)&gt;FinishHour,FinishHour,HOUR(A3982))))</f>
        <v/>
      </c>
      <c r="H3982" s="3" t="str">
        <f t="shared" si="315"/>
        <v/>
      </c>
      <c r="I3982" s="33" t="e">
        <f>IF(OR(A3982="",B3982=""),NA(),MAX(0,IF(A3982-B3982=0,SameDayCycleTimeSettingValue,(A3982-B3982) *24)))</f>
        <v>#N/A</v>
      </c>
      <c r="J3982" s="33" t="e">
        <f>IF(OR(A3982="",B3982=""),NA(),MAX(0,IF(A3982-B3982=0,SameDayCycleTimeSettingValue,((A3982-B3982) *24)-(INT((A3982-B3982)) * (24-(FinishHour-StartHour))))))</f>
        <v>#N/A</v>
      </c>
      <c r="K3982" s="3" t="e">
        <f ca="1">IF(OR(A3982&lt;&gt;"",B3982=""),NA(),MAX(0,IF(_xlfn.DAYS(NOW(),B3982)=0,SameDayCycleTimeSettingValue,_xlfn.DAYS(NOW(),B3982))))</f>
        <v>#N/A</v>
      </c>
    </row>
    <row r="3983" spans="1:11" x14ac:dyDescent="0.25">
      <c r="A3983" s="32" t="str">
        <f>IF(AND(TRIM(INDEX(CompletedDateValues,ROW(A3983)))&lt;&gt;"",INDEX(CompletedDateValues,ROW(A3983))&gt;0),INDEX(CompletedDateValues,ROW(A3983)),"")</f>
        <v/>
      </c>
      <c r="B3983" s="32" t="str">
        <f>IF(AND(TRIM(INDEX(StartDateValues,ROW(A3983)))&lt;&gt;"",INDEX(StartDateValues,ROW(A3983))&gt;0),INDEX(StartDateValues,ROW(A3983)),"")</f>
        <v/>
      </c>
      <c r="C3983" s="22" t="str">
        <f t="shared" si="311"/>
        <v/>
      </c>
      <c r="D3983" s="3" t="str">
        <f t="shared" si="312"/>
        <v/>
      </c>
      <c r="E3983" s="3" t="str">
        <f t="shared" si="313"/>
        <v/>
      </c>
      <c r="F3983" s="3" t="str">
        <f t="shared" si="314"/>
        <v/>
      </c>
      <c r="G3983" s="3" t="str">
        <f>IF(A3983="","",IF(HOUR(A3983)&lt;StartHour,StartHour,IF(HOUR(A3983)&gt;FinishHour,FinishHour,HOUR(A3983))))</f>
        <v/>
      </c>
      <c r="H3983" s="3" t="str">
        <f t="shared" si="315"/>
        <v/>
      </c>
      <c r="I3983" s="33" t="e">
        <f>IF(OR(A3983="",B3983=""),NA(),MAX(0,IF(A3983-B3983=0,SameDayCycleTimeSettingValue,(A3983-B3983) *24)))</f>
        <v>#N/A</v>
      </c>
      <c r="J3983" s="33" t="e">
        <f>IF(OR(A3983="",B3983=""),NA(),MAX(0,IF(A3983-B3983=0,SameDayCycleTimeSettingValue,((A3983-B3983) *24)-(INT((A3983-B3983)) * (24-(FinishHour-StartHour))))))</f>
        <v>#N/A</v>
      </c>
      <c r="K3983" s="3" t="e">
        <f ca="1">IF(OR(A3983&lt;&gt;"",B3983=""),NA(),MAX(0,IF(_xlfn.DAYS(NOW(),B3983)=0,SameDayCycleTimeSettingValue,_xlfn.DAYS(NOW(),B3983))))</f>
        <v>#N/A</v>
      </c>
    </row>
    <row r="3984" spans="1:11" x14ac:dyDescent="0.25">
      <c r="A3984" s="32" t="str">
        <f>IF(AND(TRIM(INDEX(CompletedDateValues,ROW(A3984)))&lt;&gt;"",INDEX(CompletedDateValues,ROW(A3984))&gt;0),INDEX(CompletedDateValues,ROW(A3984)),"")</f>
        <v/>
      </c>
      <c r="B3984" s="32" t="str">
        <f>IF(AND(TRIM(INDEX(StartDateValues,ROW(A3984)))&lt;&gt;"",INDEX(StartDateValues,ROW(A3984))&gt;0),INDEX(StartDateValues,ROW(A3984)),"")</f>
        <v/>
      </c>
      <c r="C3984" s="22" t="str">
        <f t="shared" si="311"/>
        <v/>
      </c>
      <c r="D3984" s="3" t="str">
        <f t="shared" si="312"/>
        <v/>
      </c>
      <c r="E3984" s="3" t="str">
        <f t="shared" si="313"/>
        <v/>
      </c>
      <c r="F3984" s="3" t="str">
        <f t="shared" si="314"/>
        <v/>
      </c>
      <c r="G3984" s="3" t="str">
        <f>IF(A3984="","",IF(HOUR(A3984)&lt;StartHour,StartHour,IF(HOUR(A3984)&gt;FinishHour,FinishHour,HOUR(A3984))))</f>
        <v/>
      </c>
      <c r="H3984" s="3" t="str">
        <f t="shared" si="315"/>
        <v/>
      </c>
      <c r="I3984" s="33" t="e">
        <f>IF(OR(A3984="",B3984=""),NA(),MAX(0,IF(A3984-B3984=0,SameDayCycleTimeSettingValue,(A3984-B3984) *24)))</f>
        <v>#N/A</v>
      </c>
      <c r="J3984" s="33" t="e">
        <f>IF(OR(A3984="",B3984=""),NA(),MAX(0,IF(A3984-B3984=0,SameDayCycleTimeSettingValue,((A3984-B3984) *24)-(INT((A3984-B3984)) * (24-(FinishHour-StartHour))))))</f>
        <v>#N/A</v>
      </c>
      <c r="K3984" s="3" t="e">
        <f ca="1">IF(OR(A3984&lt;&gt;"",B3984=""),NA(),MAX(0,IF(_xlfn.DAYS(NOW(),B3984)=0,SameDayCycleTimeSettingValue,_xlfn.DAYS(NOW(),B3984))))</f>
        <v>#N/A</v>
      </c>
    </row>
    <row r="3985" spans="1:11" x14ac:dyDescent="0.25">
      <c r="A3985" s="32" t="str">
        <f>IF(AND(TRIM(INDEX(CompletedDateValues,ROW(A3985)))&lt;&gt;"",INDEX(CompletedDateValues,ROW(A3985))&gt;0),INDEX(CompletedDateValues,ROW(A3985)),"")</f>
        <v/>
      </c>
      <c r="B3985" s="32" t="str">
        <f>IF(AND(TRIM(INDEX(StartDateValues,ROW(A3985)))&lt;&gt;"",INDEX(StartDateValues,ROW(A3985))&gt;0),INDEX(StartDateValues,ROW(A3985)),"")</f>
        <v/>
      </c>
      <c r="C3985" s="22" t="str">
        <f t="shared" si="311"/>
        <v/>
      </c>
      <c r="D3985" s="3" t="str">
        <f t="shared" si="312"/>
        <v/>
      </c>
      <c r="E3985" s="3" t="str">
        <f t="shared" si="313"/>
        <v/>
      </c>
      <c r="F3985" s="3" t="str">
        <f t="shared" si="314"/>
        <v/>
      </c>
      <c r="G3985" s="3" t="str">
        <f>IF(A3985="","",IF(HOUR(A3985)&lt;StartHour,StartHour,IF(HOUR(A3985)&gt;FinishHour,FinishHour,HOUR(A3985))))</f>
        <v/>
      </c>
      <c r="H3985" s="3" t="str">
        <f t="shared" si="315"/>
        <v/>
      </c>
      <c r="I3985" s="33" t="e">
        <f>IF(OR(A3985="",B3985=""),NA(),MAX(0,IF(A3985-B3985=0,SameDayCycleTimeSettingValue,(A3985-B3985) *24)))</f>
        <v>#N/A</v>
      </c>
      <c r="J3985" s="33" t="e">
        <f>IF(OR(A3985="",B3985=""),NA(),MAX(0,IF(A3985-B3985=0,SameDayCycleTimeSettingValue,((A3985-B3985) *24)-(INT((A3985-B3985)) * (24-(FinishHour-StartHour))))))</f>
        <v>#N/A</v>
      </c>
      <c r="K3985" s="3" t="e">
        <f ca="1">IF(OR(A3985&lt;&gt;"",B3985=""),NA(),MAX(0,IF(_xlfn.DAYS(NOW(),B3985)=0,SameDayCycleTimeSettingValue,_xlfn.DAYS(NOW(),B3985))))</f>
        <v>#N/A</v>
      </c>
    </row>
    <row r="3986" spans="1:11" x14ac:dyDescent="0.25">
      <c r="A3986" s="32" t="str">
        <f>IF(AND(TRIM(INDEX(CompletedDateValues,ROW(A3986)))&lt;&gt;"",INDEX(CompletedDateValues,ROW(A3986))&gt;0),INDEX(CompletedDateValues,ROW(A3986)),"")</f>
        <v/>
      </c>
      <c r="B3986" s="32" t="str">
        <f>IF(AND(TRIM(INDEX(StartDateValues,ROW(A3986)))&lt;&gt;"",INDEX(StartDateValues,ROW(A3986))&gt;0),INDEX(StartDateValues,ROW(A3986)),"")</f>
        <v/>
      </c>
      <c r="C3986" s="22" t="str">
        <f t="shared" si="311"/>
        <v/>
      </c>
      <c r="D3986" s="3" t="str">
        <f t="shared" si="312"/>
        <v/>
      </c>
      <c r="E3986" s="3" t="str">
        <f t="shared" si="313"/>
        <v/>
      </c>
      <c r="F3986" s="3" t="str">
        <f t="shared" si="314"/>
        <v/>
      </c>
      <c r="G3986" s="3" t="str">
        <f>IF(A3986="","",IF(HOUR(A3986)&lt;StartHour,StartHour,IF(HOUR(A3986)&gt;FinishHour,FinishHour,HOUR(A3986))))</f>
        <v/>
      </c>
      <c r="H3986" s="3" t="str">
        <f t="shared" si="315"/>
        <v/>
      </c>
      <c r="I3986" s="33" t="e">
        <f>IF(OR(A3986="",B3986=""),NA(),MAX(0,IF(A3986-B3986=0,SameDayCycleTimeSettingValue,(A3986-B3986) *24)))</f>
        <v>#N/A</v>
      </c>
      <c r="J3986" s="33" t="e">
        <f>IF(OR(A3986="",B3986=""),NA(),MAX(0,IF(A3986-B3986=0,SameDayCycleTimeSettingValue,((A3986-B3986) *24)-(INT((A3986-B3986)) * (24-(FinishHour-StartHour))))))</f>
        <v>#N/A</v>
      </c>
      <c r="K3986" s="3" t="e">
        <f ca="1">IF(OR(A3986&lt;&gt;"",B3986=""),NA(),MAX(0,IF(_xlfn.DAYS(NOW(),B3986)=0,SameDayCycleTimeSettingValue,_xlfn.DAYS(NOW(),B3986))))</f>
        <v>#N/A</v>
      </c>
    </row>
    <row r="3987" spans="1:11" x14ac:dyDescent="0.25">
      <c r="A3987" s="32" t="str">
        <f>IF(AND(TRIM(INDEX(CompletedDateValues,ROW(A3987)))&lt;&gt;"",INDEX(CompletedDateValues,ROW(A3987))&gt;0),INDEX(CompletedDateValues,ROW(A3987)),"")</f>
        <v/>
      </c>
      <c r="B3987" s="32" t="str">
        <f>IF(AND(TRIM(INDEX(StartDateValues,ROW(A3987)))&lt;&gt;"",INDEX(StartDateValues,ROW(A3987))&gt;0),INDEX(StartDateValues,ROW(A3987)),"")</f>
        <v/>
      </c>
      <c r="C3987" s="22" t="str">
        <f t="shared" si="311"/>
        <v/>
      </c>
      <c r="D3987" s="3" t="str">
        <f t="shared" si="312"/>
        <v/>
      </c>
      <c r="E3987" s="3" t="str">
        <f t="shared" si="313"/>
        <v/>
      </c>
      <c r="F3987" s="3" t="str">
        <f t="shared" si="314"/>
        <v/>
      </c>
      <c r="G3987" s="3" t="str">
        <f>IF(A3987="","",IF(HOUR(A3987)&lt;StartHour,StartHour,IF(HOUR(A3987)&gt;FinishHour,FinishHour,HOUR(A3987))))</f>
        <v/>
      </c>
      <c r="H3987" s="3" t="str">
        <f t="shared" si="315"/>
        <v/>
      </c>
      <c r="I3987" s="33" t="e">
        <f>IF(OR(A3987="",B3987=""),NA(),MAX(0,IF(A3987-B3987=0,SameDayCycleTimeSettingValue,(A3987-B3987) *24)))</f>
        <v>#N/A</v>
      </c>
      <c r="J3987" s="33" t="e">
        <f>IF(OR(A3987="",B3987=""),NA(),MAX(0,IF(A3987-B3987=0,SameDayCycleTimeSettingValue,((A3987-B3987) *24)-(INT((A3987-B3987)) * (24-(FinishHour-StartHour))))))</f>
        <v>#N/A</v>
      </c>
      <c r="K3987" s="3" t="e">
        <f ca="1">IF(OR(A3987&lt;&gt;"",B3987=""),NA(),MAX(0,IF(_xlfn.DAYS(NOW(),B3987)=0,SameDayCycleTimeSettingValue,_xlfn.DAYS(NOW(),B3987))))</f>
        <v>#N/A</v>
      </c>
    </row>
    <row r="3988" spans="1:11" x14ac:dyDescent="0.25">
      <c r="A3988" s="32" t="str">
        <f>IF(AND(TRIM(INDEX(CompletedDateValues,ROW(A3988)))&lt;&gt;"",INDEX(CompletedDateValues,ROW(A3988))&gt;0),INDEX(CompletedDateValues,ROW(A3988)),"")</f>
        <v/>
      </c>
      <c r="B3988" s="32" t="str">
        <f>IF(AND(TRIM(INDEX(StartDateValues,ROW(A3988)))&lt;&gt;"",INDEX(StartDateValues,ROW(A3988))&gt;0),INDEX(StartDateValues,ROW(A3988)),"")</f>
        <v/>
      </c>
      <c r="C3988" s="22" t="str">
        <f t="shared" si="311"/>
        <v/>
      </c>
      <c r="D3988" s="3" t="str">
        <f t="shared" si="312"/>
        <v/>
      </c>
      <c r="E3988" s="3" t="str">
        <f t="shared" si="313"/>
        <v/>
      </c>
      <c r="F3988" s="3" t="str">
        <f t="shared" si="314"/>
        <v/>
      </c>
      <c r="G3988" s="3" t="str">
        <f>IF(A3988="","",IF(HOUR(A3988)&lt;StartHour,StartHour,IF(HOUR(A3988)&gt;FinishHour,FinishHour,HOUR(A3988))))</f>
        <v/>
      </c>
      <c r="H3988" s="3" t="str">
        <f t="shared" si="315"/>
        <v/>
      </c>
      <c r="I3988" s="33" t="e">
        <f>IF(OR(A3988="",B3988=""),NA(),MAX(0,IF(A3988-B3988=0,SameDayCycleTimeSettingValue,(A3988-B3988) *24)))</f>
        <v>#N/A</v>
      </c>
      <c r="J3988" s="33" t="e">
        <f>IF(OR(A3988="",B3988=""),NA(),MAX(0,IF(A3988-B3988=0,SameDayCycleTimeSettingValue,((A3988-B3988) *24)-(INT((A3988-B3988)) * (24-(FinishHour-StartHour))))))</f>
        <v>#N/A</v>
      </c>
      <c r="K3988" s="3" t="e">
        <f ca="1">IF(OR(A3988&lt;&gt;"",B3988=""),NA(),MAX(0,IF(_xlfn.DAYS(NOW(),B3988)=0,SameDayCycleTimeSettingValue,_xlfn.DAYS(NOW(),B3988))))</f>
        <v>#N/A</v>
      </c>
    </row>
    <row r="3989" spans="1:11" x14ac:dyDescent="0.25">
      <c r="A3989" s="32" t="str">
        <f>IF(AND(TRIM(INDEX(CompletedDateValues,ROW(A3989)))&lt;&gt;"",INDEX(CompletedDateValues,ROW(A3989))&gt;0),INDEX(CompletedDateValues,ROW(A3989)),"")</f>
        <v/>
      </c>
      <c r="B3989" s="32" t="str">
        <f>IF(AND(TRIM(INDEX(StartDateValues,ROW(A3989)))&lt;&gt;"",INDEX(StartDateValues,ROW(A3989))&gt;0),INDEX(StartDateValues,ROW(A3989)),"")</f>
        <v/>
      </c>
      <c r="C3989" s="22" t="str">
        <f t="shared" si="311"/>
        <v/>
      </c>
      <c r="D3989" s="3" t="str">
        <f t="shared" si="312"/>
        <v/>
      </c>
      <c r="E3989" s="3" t="str">
        <f t="shared" si="313"/>
        <v/>
      </c>
      <c r="F3989" s="3" t="str">
        <f t="shared" si="314"/>
        <v/>
      </c>
      <c r="G3989" s="3" t="str">
        <f>IF(A3989="","",IF(HOUR(A3989)&lt;StartHour,StartHour,IF(HOUR(A3989)&gt;FinishHour,FinishHour,HOUR(A3989))))</f>
        <v/>
      </c>
      <c r="H3989" s="3" t="str">
        <f t="shared" si="315"/>
        <v/>
      </c>
      <c r="I3989" s="33" t="e">
        <f>IF(OR(A3989="",B3989=""),NA(),MAX(0,IF(A3989-B3989=0,SameDayCycleTimeSettingValue,(A3989-B3989) *24)))</f>
        <v>#N/A</v>
      </c>
      <c r="J3989" s="33" t="e">
        <f>IF(OR(A3989="",B3989=""),NA(),MAX(0,IF(A3989-B3989=0,SameDayCycleTimeSettingValue,((A3989-B3989) *24)-(INT((A3989-B3989)) * (24-(FinishHour-StartHour))))))</f>
        <v>#N/A</v>
      </c>
      <c r="K3989" s="3" t="e">
        <f ca="1">IF(OR(A3989&lt;&gt;"",B3989=""),NA(),MAX(0,IF(_xlfn.DAYS(NOW(),B3989)=0,SameDayCycleTimeSettingValue,_xlfn.DAYS(NOW(),B3989))))</f>
        <v>#N/A</v>
      </c>
    </row>
    <row r="3990" spans="1:11" x14ac:dyDescent="0.25">
      <c r="A3990" s="32" t="str">
        <f>IF(AND(TRIM(INDEX(CompletedDateValues,ROW(A3990)))&lt;&gt;"",INDEX(CompletedDateValues,ROW(A3990))&gt;0),INDEX(CompletedDateValues,ROW(A3990)),"")</f>
        <v/>
      </c>
      <c r="B3990" s="32" t="str">
        <f>IF(AND(TRIM(INDEX(StartDateValues,ROW(A3990)))&lt;&gt;"",INDEX(StartDateValues,ROW(A3990))&gt;0),INDEX(StartDateValues,ROW(A3990)),"")</f>
        <v/>
      </c>
      <c r="C3990" s="22" t="str">
        <f t="shared" si="311"/>
        <v/>
      </c>
      <c r="D3990" s="3" t="str">
        <f t="shared" si="312"/>
        <v/>
      </c>
      <c r="E3990" s="3" t="str">
        <f t="shared" si="313"/>
        <v/>
      </c>
      <c r="F3990" s="3" t="str">
        <f t="shared" si="314"/>
        <v/>
      </c>
      <c r="G3990" s="3" t="str">
        <f>IF(A3990="","",IF(HOUR(A3990)&lt;StartHour,StartHour,IF(HOUR(A3990)&gt;FinishHour,FinishHour,HOUR(A3990))))</f>
        <v/>
      </c>
      <c r="H3990" s="3" t="str">
        <f t="shared" si="315"/>
        <v/>
      </c>
      <c r="I3990" s="33" t="e">
        <f>IF(OR(A3990="",B3990=""),NA(),MAX(0,IF(A3990-B3990=0,SameDayCycleTimeSettingValue,(A3990-B3990) *24)))</f>
        <v>#N/A</v>
      </c>
      <c r="J3990" s="33" t="e">
        <f>IF(OR(A3990="",B3990=""),NA(),MAX(0,IF(A3990-B3990=0,SameDayCycleTimeSettingValue,((A3990-B3990) *24)-(INT((A3990-B3990)) * (24-(FinishHour-StartHour))))))</f>
        <v>#N/A</v>
      </c>
      <c r="K3990" s="3" t="e">
        <f ca="1">IF(OR(A3990&lt;&gt;"",B3990=""),NA(),MAX(0,IF(_xlfn.DAYS(NOW(),B3990)=0,SameDayCycleTimeSettingValue,_xlfn.DAYS(NOW(),B3990))))</f>
        <v>#N/A</v>
      </c>
    </row>
    <row r="3991" spans="1:11" x14ac:dyDescent="0.25">
      <c r="A3991" s="32" t="str">
        <f>IF(AND(TRIM(INDEX(CompletedDateValues,ROW(A3991)))&lt;&gt;"",INDEX(CompletedDateValues,ROW(A3991))&gt;0),INDEX(CompletedDateValues,ROW(A3991)),"")</f>
        <v/>
      </c>
      <c r="B3991" s="32" t="str">
        <f>IF(AND(TRIM(INDEX(StartDateValues,ROW(A3991)))&lt;&gt;"",INDEX(StartDateValues,ROW(A3991))&gt;0),INDEX(StartDateValues,ROW(A3991)),"")</f>
        <v/>
      </c>
      <c r="C3991" s="22" t="str">
        <f t="shared" si="311"/>
        <v/>
      </c>
      <c r="D3991" s="3" t="str">
        <f t="shared" si="312"/>
        <v/>
      </c>
      <c r="E3991" s="3" t="str">
        <f t="shared" si="313"/>
        <v/>
      </c>
      <c r="F3991" s="3" t="str">
        <f t="shared" si="314"/>
        <v/>
      </c>
      <c r="G3991" s="3" t="str">
        <f>IF(A3991="","",IF(HOUR(A3991)&lt;StartHour,StartHour,IF(HOUR(A3991)&gt;FinishHour,FinishHour,HOUR(A3991))))</f>
        <v/>
      </c>
      <c r="H3991" s="3" t="str">
        <f t="shared" si="315"/>
        <v/>
      </c>
      <c r="I3991" s="33" t="e">
        <f>IF(OR(A3991="",B3991=""),NA(),MAX(0,IF(A3991-B3991=0,SameDayCycleTimeSettingValue,(A3991-B3991) *24)))</f>
        <v>#N/A</v>
      </c>
      <c r="J3991" s="33" t="e">
        <f>IF(OR(A3991="",B3991=""),NA(),MAX(0,IF(A3991-B3991=0,SameDayCycleTimeSettingValue,((A3991-B3991) *24)-(INT((A3991-B3991)) * (24-(FinishHour-StartHour))))))</f>
        <v>#N/A</v>
      </c>
      <c r="K3991" s="3" t="e">
        <f ca="1">IF(OR(A3991&lt;&gt;"",B3991=""),NA(),MAX(0,IF(_xlfn.DAYS(NOW(),B3991)=0,SameDayCycleTimeSettingValue,_xlfn.DAYS(NOW(),B3991))))</f>
        <v>#N/A</v>
      </c>
    </row>
    <row r="3992" spans="1:11" x14ac:dyDescent="0.25">
      <c r="A3992" s="32" t="str">
        <f>IF(AND(TRIM(INDEX(CompletedDateValues,ROW(A3992)))&lt;&gt;"",INDEX(CompletedDateValues,ROW(A3992))&gt;0),INDEX(CompletedDateValues,ROW(A3992)),"")</f>
        <v/>
      </c>
      <c r="B3992" s="32" t="str">
        <f>IF(AND(TRIM(INDEX(StartDateValues,ROW(A3992)))&lt;&gt;"",INDEX(StartDateValues,ROW(A3992))&gt;0),INDEX(StartDateValues,ROW(A3992)),"")</f>
        <v/>
      </c>
      <c r="C3992" s="22" t="str">
        <f t="shared" si="311"/>
        <v/>
      </c>
      <c r="D3992" s="3" t="str">
        <f t="shared" si="312"/>
        <v/>
      </c>
      <c r="E3992" s="3" t="str">
        <f t="shared" si="313"/>
        <v/>
      </c>
      <c r="F3992" s="3" t="str">
        <f t="shared" si="314"/>
        <v/>
      </c>
      <c r="G3992" s="3" t="str">
        <f>IF(A3992="","",IF(HOUR(A3992)&lt;StartHour,StartHour,IF(HOUR(A3992)&gt;FinishHour,FinishHour,HOUR(A3992))))</f>
        <v/>
      </c>
      <c r="H3992" s="3" t="str">
        <f t="shared" si="315"/>
        <v/>
      </c>
      <c r="I3992" s="33" t="e">
        <f>IF(OR(A3992="",B3992=""),NA(),MAX(0,IF(A3992-B3992=0,SameDayCycleTimeSettingValue,(A3992-B3992) *24)))</f>
        <v>#N/A</v>
      </c>
      <c r="J3992" s="33" t="e">
        <f>IF(OR(A3992="",B3992=""),NA(),MAX(0,IF(A3992-B3992=0,SameDayCycleTimeSettingValue,((A3992-B3992) *24)-(INT((A3992-B3992)) * (24-(FinishHour-StartHour))))))</f>
        <v>#N/A</v>
      </c>
      <c r="K3992" s="3" t="e">
        <f ca="1">IF(OR(A3992&lt;&gt;"",B3992=""),NA(),MAX(0,IF(_xlfn.DAYS(NOW(),B3992)=0,SameDayCycleTimeSettingValue,_xlfn.DAYS(NOW(),B3992))))</f>
        <v>#N/A</v>
      </c>
    </row>
    <row r="3993" spans="1:11" x14ac:dyDescent="0.25">
      <c r="A3993" s="32" t="str">
        <f>IF(AND(TRIM(INDEX(CompletedDateValues,ROW(A3993)))&lt;&gt;"",INDEX(CompletedDateValues,ROW(A3993))&gt;0),INDEX(CompletedDateValues,ROW(A3993)),"")</f>
        <v/>
      </c>
      <c r="B3993" s="32" t="str">
        <f>IF(AND(TRIM(INDEX(StartDateValues,ROW(A3993)))&lt;&gt;"",INDEX(StartDateValues,ROW(A3993))&gt;0),INDEX(StartDateValues,ROW(A3993)),"")</f>
        <v/>
      </c>
      <c r="C3993" s="22" t="str">
        <f t="shared" si="311"/>
        <v/>
      </c>
      <c r="D3993" s="3" t="str">
        <f t="shared" si="312"/>
        <v/>
      </c>
      <c r="E3993" s="3" t="str">
        <f t="shared" si="313"/>
        <v/>
      </c>
      <c r="F3993" s="3" t="str">
        <f t="shared" si="314"/>
        <v/>
      </c>
      <c r="G3993" s="3" t="str">
        <f>IF(A3993="","",IF(HOUR(A3993)&lt;StartHour,StartHour,IF(HOUR(A3993)&gt;FinishHour,FinishHour,HOUR(A3993))))</f>
        <v/>
      </c>
      <c r="H3993" s="3" t="str">
        <f t="shared" si="315"/>
        <v/>
      </c>
      <c r="I3993" s="33" t="e">
        <f>IF(OR(A3993="",B3993=""),NA(),MAX(0,IF(A3993-B3993=0,SameDayCycleTimeSettingValue,(A3993-B3993) *24)))</f>
        <v>#N/A</v>
      </c>
      <c r="J3993" s="33" t="e">
        <f>IF(OR(A3993="",B3993=""),NA(),MAX(0,IF(A3993-B3993=0,SameDayCycleTimeSettingValue,((A3993-B3993) *24)-(INT((A3993-B3993)) * (24-(FinishHour-StartHour))))))</f>
        <v>#N/A</v>
      </c>
      <c r="K3993" s="3" t="e">
        <f ca="1">IF(OR(A3993&lt;&gt;"",B3993=""),NA(),MAX(0,IF(_xlfn.DAYS(NOW(),B3993)=0,SameDayCycleTimeSettingValue,_xlfn.DAYS(NOW(),B3993))))</f>
        <v>#N/A</v>
      </c>
    </row>
    <row r="3994" spans="1:11" x14ac:dyDescent="0.25">
      <c r="A3994" s="32" t="str">
        <f>IF(AND(TRIM(INDEX(CompletedDateValues,ROW(A3994)))&lt;&gt;"",INDEX(CompletedDateValues,ROW(A3994))&gt;0),INDEX(CompletedDateValues,ROW(A3994)),"")</f>
        <v/>
      </c>
      <c r="B3994" s="32" t="str">
        <f>IF(AND(TRIM(INDEX(StartDateValues,ROW(A3994)))&lt;&gt;"",INDEX(StartDateValues,ROW(A3994))&gt;0),INDEX(StartDateValues,ROW(A3994)),"")</f>
        <v/>
      </c>
      <c r="C3994" s="22" t="str">
        <f t="shared" si="311"/>
        <v/>
      </c>
      <c r="D3994" s="3" t="str">
        <f t="shared" si="312"/>
        <v/>
      </c>
      <c r="E3994" s="3" t="str">
        <f t="shared" si="313"/>
        <v/>
      </c>
      <c r="F3994" s="3" t="str">
        <f t="shared" si="314"/>
        <v/>
      </c>
      <c r="G3994" s="3" t="str">
        <f>IF(A3994="","",IF(HOUR(A3994)&lt;StartHour,StartHour,IF(HOUR(A3994)&gt;FinishHour,FinishHour,HOUR(A3994))))</f>
        <v/>
      </c>
      <c r="H3994" s="3" t="str">
        <f t="shared" si="315"/>
        <v/>
      </c>
      <c r="I3994" s="33" t="e">
        <f>IF(OR(A3994="",B3994=""),NA(),MAX(0,IF(A3994-B3994=0,SameDayCycleTimeSettingValue,(A3994-B3994) *24)))</f>
        <v>#N/A</v>
      </c>
      <c r="J3994" s="33" t="e">
        <f>IF(OR(A3994="",B3994=""),NA(),MAX(0,IF(A3994-B3994=0,SameDayCycleTimeSettingValue,((A3994-B3994) *24)-(INT((A3994-B3994)) * (24-(FinishHour-StartHour))))))</f>
        <v>#N/A</v>
      </c>
      <c r="K3994" s="3" t="e">
        <f ca="1">IF(OR(A3994&lt;&gt;"",B3994=""),NA(),MAX(0,IF(_xlfn.DAYS(NOW(),B3994)=0,SameDayCycleTimeSettingValue,_xlfn.DAYS(NOW(),B3994))))</f>
        <v>#N/A</v>
      </c>
    </row>
    <row r="3995" spans="1:11" x14ac:dyDescent="0.25">
      <c r="A3995" s="32" t="str">
        <f>IF(AND(TRIM(INDEX(CompletedDateValues,ROW(A3995)))&lt;&gt;"",INDEX(CompletedDateValues,ROW(A3995))&gt;0),INDEX(CompletedDateValues,ROW(A3995)),"")</f>
        <v/>
      </c>
      <c r="B3995" s="32" t="str">
        <f>IF(AND(TRIM(INDEX(StartDateValues,ROW(A3995)))&lt;&gt;"",INDEX(StartDateValues,ROW(A3995))&gt;0),INDEX(StartDateValues,ROW(A3995)),"")</f>
        <v/>
      </c>
      <c r="C3995" s="22" t="str">
        <f t="shared" si="311"/>
        <v/>
      </c>
      <c r="D3995" s="3" t="str">
        <f t="shared" si="312"/>
        <v/>
      </c>
      <c r="E3995" s="3" t="str">
        <f t="shared" si="313"/>
        <v/>
      </c>
      <c r="F3995" s="3" t="str">
        <f t="shared" si="314"/>
        <v/>
      </c>
      <c r="G3995" s="3" t="str">
        <f>IF(A3995="","",IF(HOUR(A3995)&lt;StartHour,StartHour,IF(HOUR(A3995)&gt;FinishHour,FinishHour,HOUR(A3995))))</f>
        <v/>
      </c>
      <c r="H3995" s="3" t="str">
        <f t="shared" si="315"/>
        <v/>
      </c>
      <c r="I3995" s="33" t="e">
        <f>IF(OR(A3995="",B3995=""),NA(),MAX(0,IF(A3995-B3995=0,SameDayCycleTimeSettingValue,(A3995-B3995) *24)))</f>
        <v>#N/A</v>
      </c>
      <c r="J3995" s="33" t="e">
        <f>IF(OR(A3995="",B3995=""),NA(),MAX(0,IF(A3995-B3995=0,SameDayCycleTimeSettingValue,((A3995-B3995) *24)-(INT((A3995-B3995)) * (24-(FinishHour-StartHour))))))</f>
        <v>#N/A</v>
      </c>
      <c r="K3995" s="3" t="e">
        <f ca="1">IF(OR(A3995&lt;&gt;"",B3995=""),NA(),MAX(0,IF(_xlfn.DAYS(NOW(),B3995)=0,SameDayCycleTimeSettingValue,_xlfn.DAYS(NOW(),B3995))))</f>
        <v>#N/A</v>
      </c>
    </row>
    <row r="3996" spans="1:11" x14ac:dyDescent="0.25">
      <c r="A3996" s="32" t="str">
        <f>IF(AND(TRIM(INDEX(CompletedDateValues,ROW(A3996)))&lt;&gt;"",INDEX(CompletedDateValues,ROW(A3996))&gt;0),INDEX(CompletedDateValues,ROW(A3996)),"")</f>
        <v/>
      </c>
      <c r="B3996" s="32" t="str">
        <f>IF(AND(TRIM(INDEX(StartDateValues,ROW(A3996)))&lt;&gt;"",INDEX(StartDateValues,ROW(A3996))&gt;0),INDEX(StartDateValues,ROW(A3996)),"")</f>
        <v/>
      </c>
      <c r="C3996" s="22" t="str">
        <f t="shared" si="311"/>
        <v/>
      </c>
      <c r="D3996" s="3" t="str">
        <f t="shared" si="312"/>
        <v/>
      </c>
      <c r="E3996" s="3" t="str">
        <f t="shared" si="313"/>
        <v/>
      </c>
      <c r="F3996" s="3" t="str">
        <f t="shared" si="314"/>
        <v/>
      </c>
      <c r="G3996" s="3" t="str">
        <f>IF(A3996="","",IF(HOUR(A3996)&lt;StartHour,StartHour,IF(HOUR(A3996)&gt;FinishHour,FinishHour,HOUR(A3996))))</f>
        <v/>
      </c>
      <c r="H3996" s="3" t="str">
        <f t="shared" si="315"/>
        <v/>
      </c>
      <c r="I3996" s="33" t="e">
        <f>IF(OR(A3996="",B3996=""),NA(),MAX(0,IF(A3996-B3996=0,SameDayCycleTimeSettingValue,(A3996-B3996) *24)))</f>
        <v>#N/A</v>
      </c>
      <c r="J3996" s="33" t="e">
        <f>IF(OR(A3996="",B3996=""),NA(),MAX(0,IF(A3996-B3996=0,SameDayCycleTimeSettingValue,((A3996-B3996) *24)-(INT((A3996-B3996)) * (24-(FinishHour-StartHour))))))</f>
        <v>#N/A</v>
      </c>
      <c r="K3996" s="3" t="e">
        <f ca="1">IF(OR(A3996&lt;&gt;"",B3996=""),NA(),MAX(0,IF(_xlfn.DAYS(NOW(),B3996)=0,SameDayCycleTimeSettingValue,_xlfn.DAYS(NOW(),B3996))))</f>
        <v>#N/A</v>
      </c>
    </row>
    <row r="3997" spans="1:11" x14ac:dyDescent="0.25">
      <c r="A3997" s="32" t="str">
        <f>IF(AND(TRIM(INDEX(CompletedDateValues,ROW(A3997)))&lt;&gt;"",INDEX(CompletedDateValues,ROW(A3997))&gt;0),INDEX(CompletedDateValues,ROW(A3997)),"")</f>
        <v/>
      </c>
      <c r="B3997" s="32" t="str">
        <f>IF(AND(TRIM(INDEX(StartDateValues,ROW(A3997)))&lt;&gt;"",INDEX(StartDateValues,ROW(A3997))&gt;0),INDEX(StartDateValues,ROW(A3997)),"")</f>
        <v/>
      </c>
      <c r="C3997" s="22" t="str">
        <f t="shared" si="311"/>
        <v/>
      </c>
      <c r="D3997" s="3" t="str">
        <f t="shared" si="312"/>
        <v/>
      </c>
      <c r="E3997" s="3" t="str">
        <f t="shared" si="313"/>
        <v/>
      </c>
      <c r="F3997" s="3" t="str">
        <f t="shared" si="314"/>
        <v/>
      </c>
      <c r="G3997" s="3" t="str">
        <f>IF(A3997="","",IF(HOUR(A3997)&lt;StartHour,StartHour,IF(HOUR(A3997)&gt;FinishHour,FinishHour,HOUR(A3997))))</f>
        <v/>
      </c>
      <c r="H3997" s="3" t="str">
        <f t="shared" si="315"/>
        <v/>
      </c>
      <c r="I3997" s="33" t="e">
        <f>IF(OR(A3997="",B3997=""),NA(),MAX(0,IF(A3997-B3997=0,SameDayCycleTimeSettingValue,(A3997-B3997) *24)))</f>
        <v>#N/A</v>
      </c>
      <c r="J3997" s="33" t="e">
        <f>IF(OR(A3997="",B3997=""),NA(),MAX(0,IF(A3997-B3997=0,SameDayCycleTimeSettingValue,((A3997-B3997) *24)-(INT((A3997-B3997)) * (24-(FinishHour-StartHour))))))</f>
        <v>#N/A</v>
      </c>
      <c r="K3997" s="3" t="e">
        <f ca="1">IF(OR(A3997&lt;&gt;"",B3997=""),NA(),MAX(0,IF(_xlfn.DAYS(NOW(),B3997)=0,SameDayCycleTimeSettingValue,_xlfn.DAYS(NOW(),B3997))))</f>
        <v>#N/A</v>
      </c>
    </row>
    <row r="3998" spans="1:11" x14ac:dyDescent="0.25">
      <c r="A3998" s="32" t="str">
        <f>IF(AND(TRIM(INDEX(CompletedDateValues,ROW(A3998)))&lt;&gt;"",INDEX(CompletedDateValues,ROW(A3998))&gt;0),INDEX(CompletedDateValues,ROW(A3998)),"")</f>
        <v/>
      </c>
      <c r="B3998" s="32" t="str">
        <f>IF(AND(TRIM(INDEX(StartDateValues,ROW(A3998)))&lt;&gt;"",INDEX(StartDateValues,ROW(A3998))&gt;0),INDEX(StartDateValues,ROW(A3998)),"")</f>
        <v/>
      </c>
      <c r="C3998" s="22" t="str">
        <f t="shared" si="311"/>
        <v/>
      </c>
      <c r="D3998" s="3" t="str">
        <f t="shared" si="312"/>
        <v/>
      </c>
      <c r="E3998" s="3" t="str">
        <f t="shared" si="313"/>
        <v/>
      </c>
      <c r="F3998" s="3" t="str">
        <f t="shared" si="314"/>
        <v/>
      </c>
      <c r="G3998" s="3" t="str">
        <f>IF(A3998="","",IF(HOUR(A3998)&lt;StartHour,StartHour,IF(HOUR(A3998)&gt;FinishHour,FinishHour,HOUR(A3998))))</f>
        <v/>
      </c>
      <c r="H3998" s="3" t="str">
        <f t="shared" si="315"/>
        <v/>
      </c>
      <c r="I3998" s="33" t="e">
        <f>IF(OR(A3998="",B3998=""),NA(),MAX(0,IF(A3998-B3998=0,SameDayCycleTimeSettingValue,(A3998-B3998) *24)))</f>
        <v>#N/A</v>
      </c>
      <c r="J3998" s="33" t="e">
        <f>IF(OR(A3998="",B3998=""),NA(),MAX(0,IF(A3998-B3998=0,SameDayCycleTimeSettingValue,((A3998-B3998) *24)-(INT((A3998-B3998)) * (24-(FinishHour-StartHour))))))</f>
        <v>#N/A</v>
      </c>
      <c r="K3998" s="3" t="e">
        <f ca="1">IF(OR(A3998&lt;&gt;"",B3998=""),NA(),MAX(0,IF(_xlfn.DAYS(NOW(),B3998)=0,SameDayCycleTimeSettingValue,_xlfn.DAYS(NOW(),B3998))))</f>
        <v>#N/A</v>
      </c>
    </row>
    <row r="3999" spans="1:11" x14ac:dyDescent="0.25">
      <c r="A3999" s="32" t="str">
        <f>IF(AND(TRIM(INDEX(CompletedDateValues,ROW(A3999)))&lt;&gt;"",INDEX(CompletedDateValues,ROW(A3999))&gt;0),INDEX(CompletedDateValues,ROW(A3999)),"")</f>
        <v/>
      </c>
      <c r="B3999" s="32" t="str">
        <f>IF(AND(TRIM(INDEX(StartDateValues,ROW(A3999)))&lt;&gt;"",INDEX(StartDateValues,ROW(A3999))&gt;0),INDEX(StartDateValues,ROW(A3999)),"")</f>
        <v/>
      </c>
      <c r="C3999" s="22" t="str">
        <f t="shared" si="311"/>
        <v/>
      </c>
      <c r="D3999" s="3" t="str">
        <f t="shared" si="312"/>
        <v/>
      </c>
      <c r="E3999" s="3" t="str">
        <f t="shared" si="313"/>
        <v/>
      </c>
      <c r="F3999" s="3" t="str">
        <f t="shared" si="314"/>
        <v/>
      </c>
      <c r="G3999" s="3" t="str">
        <f>IF(A3999="","",IF(HOUR(A3999)&lt;StartHour,StartHour,IF(HOUR(A3999)&gt;FinishHour,FinishHour,HOUR(A3999))))</f>
        <v/>
      </c>
      <c r="H3999" s="3" t="str">
        <f t="shared" si="315"/>
        <v/>
      </c>
      <c r="I3999" s="33" t="e">
        <f>IF(OR(A3999="",B3999=""),NA(),MAX(0,IF(A3999-B3999=0,SameDayCycleTimeSettingValue,(A3999-B3999) *24)))</f>
        <v>#N/A</v>
      </c>
      <c r="J3999" s="33" t="e">
        <f>IF(OR(A3999="",B3999=""),NA(),MAX(0,IF(A3999-B3999=0,SameDayCycleTimeSettingValue,((A3999-B3999) *24)-(INT((A3999-B3999)) * (24-(FinishHour-StartHour))))))</f>
        <v>#N/A</v>
      </c>
      <c r="K3999" s="3" t="e">
        <f ca="1">IF(OR(A3999&lt;&gt;"",B3999=""),NA(),MAX(0,IF(_xlfn.DAYS(NOW(),B3999)=0,SameDayCycleTimeSettingValue,_xlfn.DAYS(NOW(),B3999))))</f>
        <v>#N/A</v>
      </c>
    </row>
    <row r="4000" spans="1:11" x14ac:dyDescent="0.25">
      <c r="A4000" s="32" t="str">
        <f>IF(AND(TRIM(INDEX(CompletedDateValues,ROW(A4000)))&lt;&gt;"",INDEX(CompletedDateValues,ROW(A4000))&gt;0),INDEX(CompletedDateValues,ROW(A4000)),"")</f>
        <v/>
      </c>
      <c r="B4000" s="32" t="str">
        <f>IF(AND(TRIM(INDEX(StartDateValues,ROW(A4000)))&lt;&gt;"",INDEX(StartDateValues,ROW(A4000))&gt;0),INDEX(StartDateValues,ROW(A4000)),"")</f>
        <v/>
      </c>
      <c r="C4000" s="22" t="str">
        <f t="shared" si="311"/>
        <v/>
      </c>
      <c r="D4000" s="3" t="str">
        <f t="shared" si="312"/>
        <v/>
      </c>
      <c r="E4000" s="3" t="str">
        <f t="shared" si="313"/>
        <v/>
      </c>
      <c r="F4000" s="3" t="str">
        <f t="shared" si="314"/>
        <v/>
      </c>
      <c r="G4000" s="3" t="str">
        <f>IF(A4000="","",IF(HOUR(A4000)&lt;StartHour,StartHour,IF(HOUR(A4000)&gt;FinishHour,FinishHour,HOUR(A4000))))</f>
        <v/>
      </c>
      <c r="H4000" s="3" t="str">
        <f t="shared" si="315"/>
        <v/>
      </c>
      <c r="I4000" s="33" t="e">
        <f>IF(OR(A4000="",B4000=""),NA(),MAX(0,IF(A4000-B4000=0,SameDayCycleTimeSettingValue,(A4000-B4000) *24)))</f>
        <v>#N/A</v>
      </c>
      <c r="J4000" s="33" t="e">
        <f>IF(OR(A4000="",B4000=""),NA(),MAX(0,IF(A4000-B4000=0,SameDayCycleTimeSettingValue,((A4000-B4000) *24)-(INT((A4000-B4000)) * (24-(FinishHour-StartHour))))))</f>
        <v>#N/A</v>
      </c>
      <c r="K4000" s="3" t="e">
        <f ca="1">IF(OR(A4000&lt;&gt;"",B4000=""),NA(),MAX(0,IF(_xlfn.DAYS(NOW(),B4000)=0,SameDayCycleTimeSettingValue,_xlfn.DAYS(NOW(),B4000))))</f>
        <v>#N/A</v>
      </c>
    </row>
    <row r="4001" spans="1:11" x14ac:dyDescent="0.25">
      <c r="A4001" s="32" t="str">
        <f>IF(AND(TRIM(INDEX(CompletedDateValues,ROW(A4001)))&lt;&gt;"",INDEX(CompletedDateValues,ROW(A4001))&gt;0),INDEX(CompletedDateValues,ROW(A4001)),"")</f>
        <v/>
      </c>
      <c r="B4001" s="32" t="str">
        <f>IF(AND(TRIM(INDEX(StartDateValues,ROW(A4001)))&lt;&gt;"",INDEX(StartDateValues,ROW(A4001))&gt;0),INDEX(StartDateValues,ROW(A4001)),"")</f>
        <v/>
      </c>
      <c r="C4001" s="22" t="str">
        <f t="shared" si="311"/>
        <v/>
      </c>
      <c r="D4001" s="3" t="str">
        <f t="shared" si="312"/>
        <v/>
      </c>
      <c r="E4001" s="3" t="str">
        <f t="shared" si="313"/>
        <v/>
      </c>
      <c r="F4001" s="3" t="str">
        <f t="shared" si="314"/>
        <v/>
      </c>
      <c r="G4001" s="3" t="str">
        <f>IF(A4001="","",IF(HOUR(A4001)&lt;StartHour,StartHour,IF(HOUR(A4001)&gt;FinishHour,FinishHour,HOUR(A4001))))</f>
        <v/>
      </c>
      <c r="H4001" s="3" t="str">
        <f t="shared" si="315"/>
        <v/>
      </c>
      <c r="I4001" s="33" t="e">
        <f>IF(OR(A4001="",B4001=""),NA(),MAX(0,IF(A4001-B4001=0,SameDayCycleTimeSettingValue,(A4001-B4001) *24)))</f>
        <v>#N/A</v>
      </c>
      <c r="J4001" s="33" t="e">
        <f>IF(OR(A4001="",B4001=""),NA(),MAX(0,IF(A4001-B4001=0,SameDayCycleTimeSettingValue,((A4001-B4001) *24)-(INT((A4001-B4001)) * (24-(FinishHour-StartHour))))))</f>
        <v>#N/A</v>
      </c>
      <c r="K4001" s="3" t="e">
        <f ca="1">IF(OR(A4001&lt;&gt;"",B4001=""),NA(),MAX(0,IF(_xlfn.DAYS(NOW(),B4001)=0,SameDayCycleTimeSettingValue,_xlfn.DAYS(NOW(),B4001))))</f>
        <v>#N/A</v>
      </c>
    </row>
    <row r="4002" spans="1:11" x14ac:dyDescent="0.25">
      <c r="A4002" s="32" t="str">
        <f>IF(AND(TRIM(INDEX(CompletedDateValues,ROW(A4002)))&lt;&gt;"",INDEX(CompletedDateValues,ROW(A4002))&gt;0),INDEX(CompletedDateValues,ROW(A4002)),"")</f>
        <v/>
      </c>
      <c r="B4002" s="32" t="str">
        <f>IF(AND(TRIM(INDEX(StartDateValues,ROW(A4002)))&lt;&gt;"",INDEX(StartDateValues,ROW(A4002))&gt;0),INDEX(StartDateValues,ROW(A4002)),"")</f>
        <v/>
      </c>
      <c r="C4002" s="22" t="str">
        <f t="shared" si="311"/>
        <v/>
      </c>
      <c r="D4002" s="3" t="str">
        <f t="shared" si="312"/>
        <v/>
      </c>
      <c r="E4002" s="3" t="str">
        <f t="shared" si="313"/>
        <v/>
      </c>
      <c r="F4002" s="3" t="str">
        <f t="shared" si="314"/>
        <v/>
      </c>
      <c r="G4002" s="3" t="str">
        <f>IF(A4002="","",IF(HOUR(A4002)&lt;StartHour,StartHour,IF(HOUR(A4002)&gt;FinishHour,FinishHour,HOUR(A4002))))</f>
        <v/>
      </c>
      <c r="H4002" s="3" t="str">
        <f t="shared" si="315"/>
        <v/>
      </c>
      <c r="I4002" s="33" t="e">
        <f>IF(OR(A4002="",B4002=""),NA(),MAX(0,IF(A4002-B4002=0,SameDayCycleTimeSettingValue,(A4002-B4002) *24)))</f>
        <v>#N/A</v>
      </c>
      <c r="J4002" s="33" t="e">
        <f>IF(OR(A4002="",B4002=""),NA(),MAX(0,IF(A4002-B4002=0,SameDayCycleTimeSettingValue,((A4002-B4002) *24)-(INT((A4002-B4002)) * (24-(FinishHour-StartHour))))))</f>
        <v>#N/A</v>
      </c>
      <c r="K4002" s="3" t="e">
        <f ca="1">IF(OR(A4002&lt;&gt;"",B4002=""),NA(),MAX(0,IF(_xlfn.DAYS(NOW(),B4002)=0,SameDayCycleTimeSettingValue,_xlfn.DAYS(NOW(),B4002))))</f>
        <v>#N/A</v>
      </c>
    </row>
    <row r="4003" spans="1:11" x14ac:dyDescent="0.25">
      <c r="A4003" s="32" t="str">
        <f>IF(AND(TRIM(INDEX(CompletedDateValues,ROW(A4003)))&lt;&gt;"",INDEX(CompletedDateValues,ROW(A4003))&gt;0),INDEX(CompletedDateValues,ROW(A4003)),"")</f>
        <v/>
      </c>
      <c r="B4003" s="32" t="str">
        <f>IF(AND(TRIM(INDEX(StartDateValues,ROW(A4003)))&lt;&gt;"",INDEX(StartDateValues,ROW(A4003))&gt;0),INDEX(StartDateValues,ROW(A4003)),"")</f>
        <v/>
      </c>
      <c r="C4003" s="22" t="str">
        <f t="shared" si="311"/>
        <v/>
      </c>
      <c r="D4003" s="3" t="str">
        <f t="shared" si="312"/>
        <v/>
      </c>
      <c r="E4003" s="3" t="str">
        <f t="shared" si="313"/>
        <v/>
      </c>
      <c r="F4003" s="3" t="str">
        <f t="shared" si="314"/>
        <v/>
      </c>
      <c r="G4003" s="3" t="str">
        <f>IF(A4003="","",IF(HOUR(A4003)&lt;StartHour,StartHour,IF(HOUR(A4003)&gt;FinishHour,FinishHour,HOUR(A4003))))</f>
        <v/>
      </c>
      <c r="H4003" s="3" t="str">
        <f t="shared" si="315"/>
        <v/>
      </c>
      <c r="I4003" s="33" t="e">
        <f>IF(OR(A4003="",B4003=""),NA(),MAX(0,IF(A4003-B4003=0,SameDayCycleTimeSettingValue,(A4003-B4003) *24)))</f>
        <v>#N/A</v>
      </c>
      <c r="J4003" s="33" t="e">
        <f>IF(OR(A4003="",B4003=""),NA(),MAX(0,IF(A4003-B4003=0,SameDayCycleTimeSettingValue,((A4003-B4003) *24)-(INT((A4003-B4003)) * (24-(FinishHour-StartHour))))))</f>
        <v>#N/A</v>
      </c>
      <c r="K4003" s="3" t="e">
        <f ca="1">IF(OR(A4003&lt;&gt;"",B4003=""),NA(),MAX(0,IF(_xlfn.DAYS(NOW(),B4003)=0,SameDayCycleTimeSettingValue,_xlfn.DAYS(NOW(),B4003))))</f>
        <v>#N/A</v>
      </c>
    </row>
    <row r="4004" spans="1:11" x14ac:dyDescent="0.25">
      <c r="A4004" s="32" t="str">
        <f>IF(AND(TRIM(INDEX(CompletedDateValues,ROW(A4004)))&lt;&gt;"",INDEX(CompletedDateValues,ROW(A4004))&gt;0),INDEX(CompletedDateValues,ROW(A4004)),"")</f>
        <v/>
      </c>
      <c r="B4004" s="32" t="str">
        <f>IF(AND(TRIM(INDEX(StartDateValues,ROW(A4004)))&lt;&gt;"",INDEX(StartDateValues,ROW(A4004))&gt;0),INDEX(StartDateValues,ROW(A4004)),"")</f>
        <v/>
      </c>
      <c r="C4004" s="22" t="str">
        <f t="shared" si="311"/>
        <v/>
      </c>
      <c r="D4004" s="3" t="str">
        <f t="shared" si="312"/>
        <v/>
      </c>
      <c r="E4004" s="3" t="str">
        <f t="shared" si="313"/>
        <v/>
      </c>
      <c r="F4004" s="3" t="str">
        <f t="shared" si="314"/>
        <v/>
      </c>
      <c r="G4004" s="3" t="str">
        <f>IF(A4004="","",IF(HOUR(A4004)&lt;StartHour,StartHour,IF(HOUR(A4004)&gt;FinishHour,FinishHour,HOUR(A4004))))</f>
        <v/>
      </c>
      <c r="H4004" s="3" t="str">
        <f t="shared" si="315"/>
        <v/>
      </c>
      <c r="I4004" s="33" t="e">
        <f>IF(OR(A4004="",B4004=""),NA(),MAX(0,IF(A4004-B4004=0,SameDayCycleTimeSettingValue,(A4004-B4004) *24)))</f>
        <v>#N/A</v>
      </c>
      <c r="J4004" s="33" t="e">
        <f>IF(OR(A4004="",B4004=""),NA(),MAX(0,IF(A4004-B4004=0,SameDayCycleTimeSettingValue,((A4004-B4004) *24)-(INT((A4004-B4004)) * (24-(FinishHour-StartHour))))))</f>
        <v>#N/A</v>
      </c>
      <c r="K4004" s="3" t="e">
        <f ca="1">IF(OR(A4004&lt;&gt;"",B4004=""),NA(),MAX(0,IF(_xlfn.DAYS(NOW(),B4004)=0,SameDayCycleTimeSettingValue,_xlfn.DAYS(NOW(),B4004))))</f>
        <v>#N/A</v>
      </c>
    </row>
    <row r="4005" spans="1:11" x14ac:dyDescent="0.25">
      <c r="A4005" s="32" t="str">
        <f>IF(AND(TRIM(INDEX(CompletedDateValues,ROW(A4005)))&lt;&gt;"",INDEX(CompletedDateValues,ROW(A4005))&gt;0),INDEX(CompletedDateValues,ROW(A4005)),"")</f>
        <v/>
      </c>
      <c r="B4005" s="32" t="str">
        <f>IF(AND(TRIM(INDEX(StartDateValues,ROW(A4005)))&lt;&gt;"",INDEX(StartDateValues,ROW(A4005))&gt;0),INDEX(StartDateValues,ROW(A4005)),"")</f>
        <v/>
      </c>
      <c r="C4005" s="22" t="str">
        <f t="shared" si="311"/>
        <v/>
      </c>
      <c r="D4005" s="3" t="str">
        <f t="shared" si="312"/>
        <v/>
      </c>
      <c r="E4005" s="3" t="str">
        <f t="shared" si="313"/>
        <v/>
      </c>
      <c r="F4005" s="3" t="str">
        <f t="shared" si="314"/>
        <v/>
      </c>
      <c r="G4005" s="3" t="str">
        <f>IF(A4005="","",IF(HOUR(A4005)&lt;StartHour,StartHour,IF(HOUR(A4005)&gt;FinishHour,FinishHour,HOUR(A4005))))</f>
        <v/>
      </c>
      <c r="H4005" s="3" t="str">
        <f t="shared" si="315"/>
        <v/>
      </c>
      <c r="I4005" s="33" t="e">
        <f>IF(OR(A4005="",B4005=""),NA(),MAX(0,IF(A4005-B4005=0,SameDayCycleTimeSettingValue,(A4005-B4005) *24)))</f>
        <v>#N/A</v>
      </c>
      <c r="J4005" s="33" t="e">
        <f>IF(OR(A4005="",B4005=""),NA(),MAX(0,IF(A4005-B4005=0,SameDayCycleTimeSettingValue,((A4005-B4005) *24)-(INT((A4005-B4005)) * (24-(FinishHour-StartHour))))))</f>
        <v>#N/A</v>
      </c>
      <c r="K4005" s="3" t="e">
        <f ca="1">IF(OR(A4005&lt;&gt;"",B4005=""),NA(),MAX(0,IF(_xlfn.DAYS(NOW(),B4005)=0,SameDayCycleTimeSettingValue,_xlfn.DAYS(NOW(),B4005))))</f>
        <v>#N/A</v>
      </c>
    </row>
    <row r="4006" spans="1:11" x14ac:dyDescent="0.25">
      <c r="A4006" s="32" t="str">
        <f>IF(AND(TRIM(INDEX(CompletedDateValues,ROW(A4006)))&lt;&gt;"",INDEX(CompletedDateValues,ROW(A4006))&gt;0),INDEX(CompletedDateValues,ROW(A4006)),"")</f>
        <v/>
      </c>
      <c r="B4006" s="32" t="str">
        <f>IF(AND(TRIM(INDEX(StartDateValues,ROW(A4006)))&lt;&gt;"",INDEX(StartDateValues,ROW(A4006))&gt;0),INDEX(StartDateValues,ROW(A4006)),"")</f>
        <v/>
      </c>
      <c r="C4006" s="22" t="str">
        <f t="shared" si="311"/>
        <v/>
      </c>
      <c r="D4006" s="3" t="str">
        <f t="shared" si="312"/>
        <v/>
      </c>
      <c r="E4006" s="3" t="str">
        <f t="shared" si="313"/>
        <v/>
      </c>
      <c r="F4006" s="3" t="str">
        <f t="shared" si="314"/>
        <v/>
      </c>
      <c r="G4006" s="3" t="str">
        <f>IF(A4006="","",IF(HOUR(A4006)&lt;StartHour,StartHour,IF(HOUR(A4006)&gt;FinishHour,FinishHour,HOUR(A4006))))</f>
        <v/>
      </c>
      <c r="H4006" s="3" t="str">
        <f t="shared" si="315"/>
        <v/>
      </c>
      <c r="I4006" s="33" t="e">
        <f>IF(OR(A4006="",B4006=""),NA(),MAX(0,IF(A4006-B4006=0,SameDayCycleTimeSettingValue,(A4006-B4006) *24)))</f>
        <v>#N/A</v>
      </c>
      <c r="J4006" s="33" t="e">
        <f>IF(OR(A4006="",B4006=""),NA(),MAX(0,IF(A4006-B4006=0,SameDayCycleTimeSettingValue,((A4006-B4006) *24)-(INT((A4006-B4006)) * (24-(FinishHour-StartHour))))))</f>
        <v>#N/A</v>
      </c>
      <c r="K4006" s="3" t="e">
        <f ca="1">IF(OR(A4006&lt;&gt;"",B4006=""),NA(),MAX(0,IF(_xlfn.DAYS(NOW(),B4006)=0,SameDayCycleTimeSettingValue,_xlfn.DAYS(NOW(),B4006))))</f>
        <v>#N/A</v>
      </c>
    </row>
    <row r="4007" spans="1:11" x14ac:dyDescent="0.25">
      <c r="A4007" s="32" t="str">
        <f>IF(AND(TRIM(INDEX(CompletedDateValues,ROW(A4007)))&lt;&gt;"",INDEX(CompletedDateValues,ROW(A4007))&gt;0),INDEX(CompletedDateValues,ROW(A4007)),"")</f>
        <v/>
      </c>
      <c r="B4007" s="32" t="str">
        <f>IF(AND(TRIM(INDEX(StartDateValues,ROW(A4007)))&lt;&gt;"",INDEX(StartDateValues,ROW(A4007))&gt;0),INDEX(StartDateValues,ROW(A4007)),"")</f>
        <v/>
      </c>
      <c r="C4007" s="22" t="str">
        <f t="shared" si="311"/>
        <v/>
      </c>
      <c r="D4007" s="3" t="str">
        <f t="shared" si="312"/>
        <v/>
      </c>
      <c r="E4007" s="3" t="str">
        <f t="shared" si="313"/>
        <v/>
      </c>
      <c r="F4007" s="3" t="str">
        <f t="shared" si="314"/>
        <v/>
      </c>
      <c r="G4007" s="3" t="str">
        <f>IF(A4007="","",IF(HOUR(A4007)&lt;StartHour,StartHour,IF(HOUR(A4007)&gt;FinishHour,FinishHour,HOUR(A4007))))</f>
        <v/>
      </c>
      <c r="H4007" s="3" t="str">
        <f t="shared" si="315"/>
        <v/>
      </c>
      <c r="I4007" s="33" t="e">
        <f>IF(OR(A4007="",B4007=""),NA(),MAX(0,IF(A4007-B4007=0,SameDayCycleTimeSettingValue,(A4007-B4007) *24)))</f>
        <v>#N/A</v>
      </c>
      <c r="J4007" s="33" t="e">
        <f>IF(OR(A4007="",B4007=""),NA(),MAX(0,IF(A4007-B4007=0,SameDayCycleTimeSettingValue,((A4007-B4007) *24)-(INT((A4007-B4007)) * (24-(FinishHour-StartHour))))))</f>
        <v>#N/A</v>
      </c>
      <c r="K4007" s="3" t="e">
        <f ca="1">IF(OR(A4007&lt;&gt;"",B4007=""),NA(),MAX(0,IF(_xlfn.DAYS(NOW(),B4007)=0,SameDayCycleTimeSettingValue,_xlfn.DAYS(NOW(),B4007))))</f>
        <v>#N/A</v>
      </c>
    </row>
    <row r="4008" spans="1:11" x14ac:dyDescent="0.25">
      <c r="A4008" s="32" t="str">
        <f>IF(AND(TRIM(INDEX(CompletedDateValues,ROW(A4008)))&lt;&gt;"",INDEX(CompletedDateValues,ROW(A4008))&gt;0),INDEX(CompletedDateValues,ROW(A4008)),"")</f>
        <v/>
      </c>
      <c r="B4008" s="32" t="str">
        <f>IF(AND(TRIM(INDEX(StartDateValues,ROW(A4008)))&lt;&gt;"",INDEX(StartDateValues,ROW(A4008))&gt;0),INDEX(StartDateValues,ROW(A4008)),"")</f>
        <v/>
      </c>
      <c r="C4008" s="22" t="str">
        <f t="shared" si="311"/>
        <v/>
      </c>
      <c r="D4008" s="3" t="str">
        <f t="shared" si="312"/>
        <v/>
      </c>
      <c r="E4008" s="3" t="str">
        <f t="shared" si="313"/>
        <v/>
      </c>
      <c r="F4008" s="3" t="str">
        <f t="shared" si="314"/>
        <v/>
      </c>
      <c r="G4008" s="3" t="str">
        <f>IF(A4008="","",IF(HOUR(A4008)&lt;StartHour,StartHour,IF(HOUR(A4008)&gt;FinishHour,FinishHour,HOUR(A4008))))</f>
        <v/>
      </c>
      <c r="H4008" s="3" t="str">
        <f t="shared" si="315"/>
        <v/>
      </c>
      <c r="I4008" s="33" t="e">
        <f>IF(OR(A4008="",B4008=""),NA(),MAX(0,IF(A4008-B4008=0,SameDayCycleTimeSettingValue,(A4008-B4008) *24)))</f>
        <v>#N/A</v>
      </c>
      <c r="J4008" s="33" t="e">
        <f>IF(OR(A4008="",B4008=""),NA(),MAX(0,IF(A4008-B4008=0,SameDayCycleTimeSettingValue,((A4008-B4008) *24)-(INT((A4008-B4008)) * (24-(FinishHour-StartHour))))))</f>
        <v>#N/A</v>
      </c>
      <c r="K4008" s="3" t="e">
        <f ca="1">IF(OR(A4008&lt;&gt;"",B4008=""),NA(),MAX(0,IF(_xlfn.DAYS(NOW(),B4008)=0,SameDayCycleTimeSettingValue,_xlfn.DAYS(NOW(),B4008))))</f>
        <v>#N/A</v>
      </c>
    </row>
    <row r="4009" spans="1:11" x14ac:dyDescent="0.25">
      <c r="A4009" s="32" t="str">
        <f>IF(AND(TRIM(INDEX(CompletedDateValues,ROW(A4009)))&lt;&gt;"",INDEX(CompletedDateValues,ROW(A4009))&gt;0),INDEX(CompletedDateValues,ROW(A4009)),"")</f>
        <v/>
      </c>
      <c r="B4009" s="32" t="str">
        <f>IF(AND(TRIM(INDEX(StartDateValues,ROW(A4009)))&lt;&gt;"",INDEX(StartDateValues,ROW(A4009))&gt;0),INDEX(StartDateValues,ROW(A4009)),"")</f>
        <v/>
      </c>
      <c r="C4009" s="22" t="str">
        <f t="shared" si="311"/>
        <v/>
      </c>
      <c r="D4009" s="3" t="str">
        <f t="shared" si="312"/>
        <v/>
      </c>
      <c r="E4009" s="3" t="str">
        <f t="shared" si="313"/>
        <v/>
      </c>
      <c r="F4009" s="3" t="str">
        <f t="shared" si="314"/>
        <v/>
      </c>
      <c r="G4009" s="3" t="str">
        <f>IF(A4009="","",IF(HOUR(A4009)&lt;StartHour,StartHour,IF(HOUR(A4009)&gt;FinishHour,FinishHour,HOUR(A4009))))</f>
        <v/>
      </c>
      <c r="H4009" s="3" t="str">
        <f t="shared" si="315"/>
        <v/>
      </c>
      <c r="I4009" s="33" t="e">
        <f>IF(OR(A4009="",B4009=""),NA(),MAX(0,IF(A4009-B4009=0,SameDayCycleTimeSettingValue,(A4009-B4009) *24)))</f>
        <v>#N/A</v>
      </c>
      <c r="J4009" s="33" t="e">
        <f>IF(OR(A4009="",B4009=""),NA(),MAX(0,IF(A4009-B4009=0,SameDayCycleTimeSettingValue,((A4009-B4009) *24)-(INT((A4009-B4009)) * (24-(FinishHour-StartHour))))))</f>
        <v>#N/A</v>
      </c>
      <c r="K4009" s="3" t="e">
        <f ca="1">IF(OR(A4009&lt;&gt;"",B4009=""),NA(),MAX(0,IF(_xlfn.DAYS(NOW(),B4009)=0,SameDayCycleTimeSettingValue,_xlfn.DAYS(NOW(),B4009))))</f>
        <v>#N/A</v>
      </c>
    </row>
    <row r="4010" spans="1:11" x14ac:dyDescent="0.25">
      <c r="A4010" s="32" t="str">
        <f>IF(AND(TRIM(INDEX(CompletedDateValues,ROW(A4010)))&lt;&gt;"",INDEX(CompletedDateValues,ROW(A4010))&gt;0),INDEX(CompletedDateValues,ROW(A4010)),"")</f>
        <v/>
      </c>
      <c r="B4010" s="32" t="str">
        <f>IF(AND(TRIM(INDEX(StartDateValues,ROW(A4010)))&lt;&gt;"",INDEX(StartDateValues,ROW(A4010))&gt;0),INDEX(StartDateValues,ROW(A4010)),"")</f>
        <v/>
      </c>
      <c r="C4010" s="22" t="str">
        <f t="shared" si="311"/>
        <v/>
      </c>
      <c r="D4010" s="3" t="str">
        <f t="shared" si="312"/>
        <v/>
      </c>
      <c r="E4010" s="3" t="str">
        <f t="shared" si="313"/>
        <v/>
      </c>
      <c r="F4010" s="3" t="str">
        <f t="shared" si="314"/>
        <v/>
      </c>
      <c r="G4010" s="3" t="str">
        <f>IF(A4010="","",IF(HOUR(A4010)&lt;StartHour,StartHour,IF(HOUR(A4010)&gt;FinishHour,FinishHour,HOUR(A4010))))</f>
        <v/>
      </c>
      <c r="H4010" s="3" t="str">
        <f t="shared" si="315"/>
        <v/>
      </c>
      <c r="I4010" s="33" t="e">
        <f>IF(OR(A4010="",B4010=""),NA(),MAX(0,IF(A4010-B4010=0,SameDayCycleTimeSettingValue,(A4010-B4010) *24)))</f>
        <v>#N/A</v>
      </c>
      <c r="J4010" s="33" t="e">
        <f>IF(OR(A4010="",B4010=""),NA(),MAX(0,IF(A4010-B4010=0,SameDayCycleTimeSettingValue,((A4010-B4010) *24)-(INT((A4010-B4010)) * (24-(FinishHour-StartHour))))))</f>
        <v>#N/A</v>
      </c>
      <c r="K4010" s="3" t="e">
        <f ca="1">IF(OR(A4010&lt;&gt;"",B4010=""),NA(),MAX(0,IF(_xlfn.DAYS(NOW(),B4010)=0,SameDayCycleTimeSettingValue,_xlfn.DAYS(NOW(),B4010))))</f>
        <v>#N/A</v>
      </c>
    </row>
    <row r="4011" spans="1:11" x14ac:dyDescent="0.25">
      <c r="A4011" s="32" t="str">
        <f>IF(AND(TRIM(INDEX(CompletedDateValues,ROW(A4011)))&lt;&gt;"",INDEX(CompletedDateValues,ROW(A4011))&gt;0),INDEX(CompletedDateValues,ROW(A4011)),"")</f>
        <v/>
      </c>
      <c r="B4011" s="32" t="str">
        <f>IF(AND(TRIM(INDEX(StartDateValues,ROW(A4011)))&lt;&gt;"",INDEX(StartDateValues,ROW(A4011))&gt;0),INDEX(StartDateValues,ROW(A4011)),"")</f>
        <v/>
      </c>
      <c r="C4011" s="22" t="str">
        <f t="shared" si="311"/>
        <v/>
      </c>
      <c r="D4011" s="3" t="str">
        <f t="shared" si="312"/>
        <v/>
      </c>
      <c r="E4011" s="3" t="str">
        <f t="shared" si="313"/>
        <v/>
      </c>
      <c r="F4011" s="3" t="str">
        <f t="shared" si="314"/>
        <v/>
      </c>
      <c r="G4011" s="3" t="str">
        <f>IF(A4011="","",IF(HOUR(A4011)&lt;StartHour,StartHour,IF(HOUR(A4011)&gt;FinishHour,FinishHour,HOUR(A4011))))</f>
        <v/>
      </c>
      <c r="H4011" s="3" t="str">
        <f t="shared" si="315"/>
        <v/>
      </c>
      <c r="I4011" s="33" t="e">
        <f>IF(OR(A4011="",B4011=""),NA(),MAX(0,IF(A4011-B4011=0,SameDayCycleTimeSettingValue,(A4011-B4011) *24)))</f>
        <v>#N/A</v>
      </c>
      <c r="J4011" s="33" t="e">
        <f>IF(OR(A4011="",B4011=""),NA(),MAX(0,IF(A4011-B4011=0,SameDayCycleTimeSettingValue,((A4011-B4011) *24)-(INT((A4011-B4011)) * (24-(FinishHour-StartHour))))))</f>
        <v>#N/A</v>
      </c>
      <c r="K4011" s="3" t="e">
        <f ca="1">IF(OR(A4011&lt;&gt;"",B4011=""),NA(),MAX(0,IF(_xlfn.DAYS(NOW(),B4011)=0,SameDayCycleTimeSettingValue,_xlfn.DAYS(NOW(),B4011))))</f>
        <v>#N/A</v>
      </c>
    </row>
    <row r="4012" spans="1:11" x14ac:dyDescent="0.25">
      <c r="A4012" s="32" t="str">
        <f>IF(AND(TRIM(INDEX(CompletedDateValues,ROW(A4012)))&lt;&gt;"",INDEX(CompletedDateValues,ROW(A4012))&gt;0),INDEX(CompletedDateValues,ROW(A4012)),"")</f>
        <v/>
      </c>
      <c r="B4012" s="32" t="str">
        <f>IF(AND(TRIM(INDEX(StartDateValues,ROW(A4012)))&lt;&gt;"",INDEX(StartDateValues,ROW(A4012))&gt;0),INDEX(StartDateValues,ROW(A4012)),"")</f>
        <v/>
      </c>
      <c r="C4012" s="22" t="str">
        <f t="shared" si="311"/>
        <v/>
      </c>
      <c r="D4012" s="3" t="str">
        <f t="shared" si="312"/>
        <v/>
      </c>
      <c r="E4012" s="3" t="str">
        <f t="shared" si="313"/>
        <v/>
      </c>
      <c r="F4012" s="3" t="str">
        <f t="shared" si="314"/>
        <v/>
      </c>
      <c r="G4012" s="3" t="str">
        <f>IF(A4012="","",IF(HOUR(A4012)&lt;StartHour,StartHour,IF(HOUR(A4012)&gt;FinishHour,FinishHour,HOUR(A4012))))</f>
        <v/>
      </c>
      <c r="H4012" s="3" t="str">
        <f t="shared" si="315"/>
        <v/>
      </c>
      <c r="I4012" s="33" t="e">
        <f>IF(OR(A4012="",B4012=""),NA(),MAX(0,IF(A4012-B4012=0,SameDayCycleTimeSettingValue,(A4012-B4012) *24)))</f>
        <v>#N/A</v>
      </c>
      <c r="J4012" s="33" t="e">
        <f>IF(OR(A4012="",B4012=""),NA(),MAX(0,IF(A4012-B4012=0,SameDayCycleTimeSettingValue,((A4012-B4012) *24)-(INT((A4012-B4012)) * (24-(FinishHour-StartHour))))))</f>
        <v>#N/A</v>
      </c>
      <c r="K4012" s="3" t="e">
        <f ca="1">IF(OR(A4012&lt;&gt;"",B4012=""),NA(),MAX(0,IF(_xlfn.DAYS(NOW(),B4012)=0,SameDayCycleTimeSettingValue,_xlfn.DAYS(NOW(),B4012))))</f>
        <v>#N/A</v>
      </c>
    </row>
    <row r="4013" spans="1:11" x14ac:dyDescent="0.25">
      <c r="A4013" s="32" t="str">
        <f>IF(AND(TRIM(INDEX(CompletedDateValues,ROW(A4013)))&lt;&gt;"",INDEX(CompletedDateValues,ROW(A4013))&gt;0),INDEX(CompletedDateValues,ROW(A4013)),"")</f>
        <v/>
      </c>
      <c r="B4013" s="32" t="str">
        <f>IF(AND(TRIM(INDEX(StartDateValues,ROW(A4013)))&lt;&gt;"",INDEX(StartDateValues,ROW(A4013))&gt;0),INDEX(StartDateValues,ROW(A4013)),"")</f>
        <v/>
      </c>
      <c r="C4013" s="22" t="str">
        <f t="shared" si="311"/>
        <v/>
      </c>
      <c r="D4013" s="3" t="str">
        <f t="shared" si="312"/>
        <v/>
      </c>
      <c r="E4013" s="3" t="str">
        <f t="shared" si="313"/>
        <v/>
      </c>
      <c r="F4013" s="3" t="str">
        <f t="shared" si="314"/>
        <v/>
      </c>
      <c r="G4013" s="3" t="str">
        <f>IF(A4013="","",IF(HOUR(A4013)&lt;StartHour,StartHour,IF(HOUR(A4013)&gt;FinishHour,FinishHour,HOUR(A4013))))</f>
        <v/>
      </c>
      <c r="H4013" s="3" t="str">
        <f t="shared" si="315"/>
        <v/>
      </c>
      <c r="I4013" s="33" t="e">
        <f>IF(OR(A4013="",B4013=""),NA(),MAX(0,IF(A4013-B4013=0,SameDayCycleTimeSettingValue,(A4013-B4013) *24)))</f>
        <v>#N/A</v>
      </c>
      <c r="J4013" s="33" t="e">
        <f>IF(OR(A4013="",B4013=""),NA(),MAX(0,IF(A4013-B4013=0,SameDayCycleTimeSettingValue,((A4013-B4013) *24)-(INT((A4013-B4013)) * (24-(FinishHour-StartHour))))))</f>
        <v>#N/A</v>
      </c>
      <c r="K4013" s="3" t="e">
        <f ca="1">IF(OR(A4013&lt;&gt;"",B4013=""),NA(),MAX(0,IF(_xlfn.DAYS(NOW(),B4013)=0,SameDayCycleTimeSettingValue,_xlfn.DAYS(NOW(),B4013))))</f>
        <v>#N/A</v>
      </c>
    </row>
    <row r="4014" spans="1:11" x14ac:dyDescent="0.25">
      <c r="A4014" s="32" t="str">
        <f>IF(AND(TRIM(INDEX(CompletedDateValues,ROW(A4014)))&lt;&gt;"",INDEX(CompletedDateValues,ROW(A4014))&gt;0),INDEX(CompletedDateValues,ROW(A4014)),"")</f>
        <v/>
      </c>
      <c r="B4014" s="32" t="str">
        <f>IF(AND(TRIM(INDEX(StartDateValues,ROW(A4014)))&lt;&gt;"",INDEX(StartDateValues,ROW(A4014))&gt;0),INDEX(StartDateValues,ROW(A4014)),"")</f>
        <v/>
      </c>
      <c r="C4014" s="22" t="str">
        <f t="shared" si="311"/>
        <v/>
      </c>
      <c r="D4014" s="3" t="str">
        <f t="shared" si="312"/>
        <v/>
      </c>
      <c r="E4014" s="3" t="str">
        <f t="shared" si="313"/>
        <v/>
      </c>
      <c r="F4014" s="3" t="str">
        <f t="shared" si="314"/>
        <v/>
      </c>
      <c r="G4014" s="3" t="str">
        <f>IF(A4014="","",IF(HOUR(A4014)&lt;StartHour,StartHour,IF(HOUR(A4014)&gt;FinishHour,FinishHour,HOUR(A4014))))</f>
        <v/>
      </c>
      <c r="H4014" s="3" t="str">
        <f t="shared" si="315"/>
        <v/>
      </c>
      <c r="I4014" s="33" t="e">
        <f>IF(OR(A4014="",B4014=""),NA(),MAX(0,IF(A4014-B4014=0,SameDayCycleTimeSettingValue,(A4014-B4014) *24)))</f>
        <v>#N/A</v>
      </c>
      <c r="J4014" s="33" t="e">
        <f>IF(OR(A4014="",B4014=""),NA(),MAX(0,IF(A4014-B4014=0,SameDayCycleTimeSettingValue,((A4014-B4014) *24)-(INT((A4014-B4014)) * (24-(FinishHour-StartHour))))))</f>
        <v>#N/A</v>
      </c>
      <c r="K4014" s="3" t="e">
        <f ca="1">IF(OR(A4014&lt;&gt;"",B4014=""),NA(),MAX(0,IF(_xlfn.DAYS(NOW(),B4014)=0,SameDayCycleTimeSettingValue,_xlfn.DAYS(NOW(),B4014))))</f>
        <v>#N/A</v>
      </c>
    </row>
    <row r="4015" spans="1:11" x14ac:dyDescent="0.25">
      <c r="A4015" s="32" t="str">
        <f>IF(AND(TRIM(INDEX(CompletedDateValues,ROW(A4015)))&lt;&gt;"",INDEX(CompletedDateValues,ROW(A4015))&gt;0),INDEX(CompletedDateValues,ROW(A4015)),"")</f>
        <v/>
      </c>
      <c r="B4015" s="32" t="str">
        <f>IF(AND(TRIM(INDEX(StartDateValues,ROW(A4015)))&lt;&gt;"",INDEX(StartDateValues,ROW(A4015))&gt;0),INDEX(StartDateValues,ROW(A4015)),"")</f>
        <v/>
      </c>
      <c r="C4015" s="22" t="str">
        <f t="shared" si="311"/>
        <v/>
      </c>
      <c r="D4015" s="3" t="str">
        <f t="shared" si="312"/>
        <v/>
      </c>
      <c r="E4015" s="3" t="str">
        <f t="shared" si="313"/>
        <v/>
      </c>
      <c r="F4015" s="3" t="str">
        <f t="shared" si="314"/>
        <v/>
      </c>
      <c r="G4015" s="3" t="str">
        <f>IF(A4015="","",IF(HOUR(A4015)&lt;StartHour,StartHour,IF(HOUR(A4015)&gt;FinishHour,FinishHour,HOUR(A4015))))</f>
        <v/>
      </c>
      <c r="H4015" s="3" t="str">
        <f t="shared" si="315"/>
        <v/>
      </c>
      <c r="I4015" s="33" t="e">
        <f>IF(OR(A4015="",B4015=""),NA(),MAX(0,IF(A4015-B4015=0,SameDayCycleTimeSettingValue,(A4015-B4015) *24)))</f>
        <v>#N/A</v>
      </c>
      <c r="J4015" s="33" t="e">
        <f>IF(OR(A4015="",B4015=""),NA(),MAX(0,IF(A4015-B4015=0,SameDayCycleTimeSettingValue,((A4015-B4015) *24)-(INT((A4015-B4015)) * (24-(FinishHour-StartHour))))))</f>
        <v>#N/A</v>
      </c>
      <c r="K4015" s="3" t="e">
        <f ca="1">IF(OR(A4015&lt;&gt;"",B4015=""),NA(),MAX(0,IF(_xlfn.DAYS(NOW(),B4015)=0,SameDayCycleTimeSettingValue,_xlfn.DAYS(NOW(),B4015))))</f>
        <v>#N/A</v>
      </c>
    </row>
    <row r="4016" spans="1:11" x14ac:dyDescent="0.25">
      <c r="A4016" s="32" t="str">
        <f>IF(AND(TRIM(INDEX(CompletedDateValues,ROW(A4016)))&lt;&gt;"",INDEX(CompletedDateValues,ROW(A4016))&gt;0),INDEX(CompletedDateValues,ROW(A4016)),"")</f>
        <v/>
      </c>
      <c r="B4016" s="32" t="str">
        <f>IF(AND(TRIM(INDEX(StartDateValues,ROW(A4016)))&lt;&gt;"",INDEX(StartDateValues,ROW(A4016))&gt;0),INDEX(StartDateValues,ROW(A4016)),"")</f>
        <v/>
      </c>
      <c r="C4016" s="22" t="str">
        <f t="shared" si="311"/>
        <v/>
      </c>
      <c r="D4016" s="3" t="str">
        <f t="shared" si="312"/>
        <v/>
      </c>
      <c r="E4016" s="3" t="str">
        <f t="shared" si="313"/>
        <v/>
      </c>
      <c r="F4016" s="3" t="str">
        <f t="shared" si="314"/>
        <v/>
      </c>
      <c r="G4016" s="3" t="str">
        <f>IF(A4016="","",IF(HOUR(A4016)&lt;StartHour,StartHour,IF(HOUR(A4016)&gt;FinishHour,FinishHour,HOUR(A4016))))</f>
        <v/>
      </c>
      <c r="H4016" s="3" t="str">
        <f t="shared" si="315"/>
        <v/>
      </c>
      <c r="I4016" s="33" t="e">
        <f>IF(OR(A4016="",B4016=""),NA(),MAX(0,IF(A4016-B4016=0,SameDayCycleTimeSettingValue,(A4016-B4016) *24)))</f>
        <v>#N/A</v>
      </c>
      <c r="J4016" s="33" t="e">
        <f>IF(OR(A4016="",B4016=""),NA(),MAX(0,IF(A4016-B4016=0,SameDayCycleTimeSettingValue,((A4016-B4016) *24)-(INT((A4016-B4016)) * (24-(FinishHour-StartHour))))))</f>
        <v>#N/A</v>
      </c>
      <c r="K4016" s="3" t="e">
        <f ca="1">IF(OR(A4016&lt;&gt;"",B4016=""),NA(),MAX(0,IF(_xlfn.DAYS(NOW(),B4016)=0,SameDayCycleTimeSettingValue,_xlfn.DAYS(NOW(),B4016))))</f>
        <v>#N/A</v>
      </c>
    </row>
    <row r="4017" spans="1:11" x14ac:dyDescent="0.25">
      <c r="A4017" s="32" t="str">
        <f>IF(AND(TRIM(INDEX(CompletedDateValues,ROW(A4017)))&lt;&gt;"",INDEX(CompletedDateValues,ROW(A4017))&gt;0),INDEX(CompletedDateValues,ROW(A4017)),"")</f>
        <v/>
      </c>
      <c r="B4017" s="32" t="str">
        <f>IF(AND(TRIM(INDEX(StartDateValues,ROW(A4017)))&lt;&gt;"",INDEX(StartDateValues,ROW(A4017))&gt;0),INDEX(StartDateValues,ROW(A4017)),"")</f>
        <v/>
      </c>
      <c r="C4017" s="22" t="str">
        <f t="shared" si="311"/>
        <v/>
      </c>
      <c r="D4017" s="3" t="str">
        <f t="shared" si="312"/>
        <v/>
      </c>
      <c r="E4017" s="3" t="str">
        <f t="shared" si="313"/>
        <v/>
      </c>
      <c r="F4017" s="3" t="str">
        <f t="shared" si="314"/>
        <v/>
      </c>
      <c r="G4017" s="3" t="str">
        <f>IF(A4017="","",IF(HOUR(A4017)&lt;StartHour,StartHour,IF(HOUR(A4017)&gt;FinishHour,FinishHour,HOUR(A4017))))</f>
        <v/>
      </c>
      <c r="H4017" s="3" t="str">
        <f t="shared" si="315"/>
        <v/>
      </c>
      <c r="I4017" s="33" t="e">
        <f>IF(OR(A4017="",B4017=""),NA(),MAX(0,IF(A4017-B4017=0,SameDayCycleTimeSettingValue,(A4017-B4017) *24)))</f>
        <v>#N/A</v>
      </c>
      <c r="J4017" s="33" t="e">
        <f>IF(OR(A4017="",B4017=""),NA(),MAX(0,IF(A4017-B4017=0,SameDayCycleTimeSettingValue,((A4017-B4017) *24)-(INT((A4017-B4017)) * (24-(FinishHour-StartHour))))))</f>
        <v>#N/A</v>
      </c>
      <c r="K4017" s="3" t="e">
        <f ca="1">IF(OR(A4017&lt;&gt;"",B4017=""),NA(),MAX(0,IF(_xlfn.DAYS(NOW(),B4017)=0,SameDayCycleTimeSettingValue,_xlfn.DAYS(NOW(),B4017))))</f>
        <v>#N/A</v>
      </c>
    </row>
    <row r="4018" spans="1:11" x14ac:dyDescent="0.25">
      <c r="A4018" s="32" t="str">
        <f>IF(AND(TRIM(INDEX(CompletedDateValues,ROW(A4018)))&lt;&gt;"",INDEX(CompletedDateValues,ROW(A4018))&gt;0),INDEX(CompletedDateValues,ROW(A4018)),"")</f>
        <v/>
      </c>
      <c r="B4018" s="32" t="str">
        <f>IF(AND(TRIM(INDEX(StartDateValues,ROW(A4018)))&lt;&gt;"",INDEX(StartDateValues,ROW(A4018))&gt;0),INDEX(StartDateValues,ROW(A4018)),"")</f>
        <v/>
      </c>
      <c r="C4018" s="22" t="str">
        <f t="shared" si="311"/>
        <v/>
      </c>
      <c r="D4018" s="3" t="str">
        <f t="shared" si="312"/>
        <v/>
      </c>
      <c r="E4018" s="3" t="str">
        <f t="shared" si="313"/>
        <v/>
      </c>
      <c r="F4018" s="3" t="str">
        <f t="shared" si="314"/>
        <v/>
      </c>
      <c r="G4018" s="3" t="str">
        <f>IF(A4018="","",IF(HOUR(A4018)&lt;StartHour,StartHour,IF(HOUR(A4018)&gt;FinishHour,FinishHour,HOUR(A4018))))</f>
        <v/>
      </c>
      <c r="H4018" s="3" t="str">
        <f t="shared" si="315"/>
        <v/>
      </c>
      <c r="I4018" s="33" t="e">
        <f>IF(OR(A4018="",B4018=""),NA(),MAX(0,IF(A4018-B4018=0,SameDayCycleTimeSettingValue,(A4018-B4018) *24)))</f>
        <v>#N/A</v>
      </c>
      <c r="J4018" s="33" t="e">
        <f>IF(OR(A4018="",B4018=""),NA(),MAX(0,IF(A4018-B4018=0,SameDayCycleTimeSettingValue,((A4018-B4018) *24)-(INT((A4018-B4018)) * (24-(FinishHour-StartHour))))))</f>
        <v>#N/A</v>
      </c>
      <c r="K4018" s="3" t="e">
        <f ca="1">IF(OR(A4018&lt;&gt;"",B4018=""),NA(),MAX(0,IF(_xlfn.DAYS(NOW(),B4018)=0,SameDayCycleTimeSettingValue,_xlfn.DAYS(NOW(),B4018))))</f>
        <v>#N/A</v>
      </c>
    </row>
    <row r="4019" spans="1:11" x14ac:dyDescent="0.25">
      <c r="A4019" s="32" t="str">
        <f>IF(AND(TRIM(INDEX(CompletedDateValues,ROW(A4019)))&lt;&gt;"",INDEX(CompletedDateValues,ROW(A4019))&gt;0),INDEX(CompletedDateValues,ROW(A4019)),"")</f>
        <v/>
      </c>
      <c r="B4019" s="32" t="str">
        <f>IF(AND(TRIM(INDEX(StartDateValues,ROW(A4019)))&lt;&gt;"",INDEX(StartDateValues,ROW(A4019))&gt;0),INDEX(StartDateValues,ROW(A4019)),"")</f>
        <v/>
      </c>
      <c r="C4019" s="22" t="str">
        <f t="shared" si="311"/>
        <v/>
      </c>
      <c r="D4019" s="3" t="str">
        <f t="shared" si="312"/>
        <v/>
      </c>
      <c r="E4019" s="3" t="str">
        <f t="shared" si="313"/>
        <v/>
      </c>
      <c r="F4019" s="3" t="str">
        <f t="shared" si="314"/>
        <v/>
      </c>
      <c r="G4019" s="3" t="str">
        <f>IF(A4019="","",IF(HOUR(A4019)&lt;StartHour,StartHour,IF(HOUR(A4019)&gt;FinishHour,FinishHour,HOUR(A4019))))</f>
        <v/>
      </c>
      <c r="H4019" s="3" t="str">
        <f t="shared" si="315"/>
        <v/>
      </c>
      <c r="I4019" s="33" t="e">
        <f>IF(OR(A4019="",B4019=""),NA(),MAX(0,IF(A4019-B4019=0,SameDayCycleTimeSettingValue,(A4019-B4019) *24)))</f>
        <v>#N/A</v>
      </c>
      <c r="J4019" s="33" t="e">
        <f>IF(OR(A4019="",B4019=""),NA(),MAX(0,IF(A4019-B4019=0,SameDayCycleTimeSettingValue,((A4019-B4019) *24)-(INT((A4019-B4019)) * (24-(FinishHour-StartHour))))))</f>
        <v>#N/A</v>
      </c>
      <c r="K4019" s="3" t="e">
        <f ca="1">IF(OR(A4019&lt;&gt;"",B4019=""),NA(),MAX(0,IF(_xlfn.DAYS(NOW(),B4019)=0,SameDayCycleTimeSettingValue,_xlfn.DAYS(NOW(),B4019))))</f>
        <v>#N/A</v>
      </c>
    </row>
    <row r="4020" spans="1:11" x14ac:dyDescent="0.25">
      <c r="A4020" s="32" t="str">
        <f>IF(AND(TRIM(INDEX(CompletedDateValues,ROW(A4020)))&lt;&gt;"",INDEX(CompletedDateValues,ROW(A4020))&gt;0),INDEX(CompletedDateValues,ROW(A4020)),"")</f>
        <v/>
      </c>
      <c r="B4020" s="32" t="str">
        <f>IF(AND(TRIM(INDEX(StartDateValues,ROW(A4020)))&lt;&gt;"",INDEX(StartDateValues,ROW(A4020))&gt;0),INDEX(StartDateValues,ROW(A4020)),"")</f>
        <v/>
      </c>
      <c r="C4020" s="22" t="str">
        <f t="shared" si="311"/>
        <v/>
      </c>
      <c r="D4020" s="3" t="str">
        <f t="shared" si="312"/>
        <v/>
      </c>
      <c r="E4020" s="3" t="str">
        <f t="shared" si="313"/>
        <v/>
      </c>
      <c r="F4020" s="3" t="str">
        <f t="shared" si="314"/>
        <v/>
      </c>
      <c r="G4020" s="3" t="str">
        <f>IF(A4020="","",IF(HOUR(A4020)&lt;StartHour,StartHour,IF(HOUR(A4020)&gt;FinishHour,FinishHour,HOUR(A4020))))</f>
        <v/>
      </c>
      <c r="H4020" s="3" t="str">
        <f t="shared" si="315"/>
        <v/>
      </c>
      <c r="I4020" s="33" t="e">
        <f>IF(OR(A4020="",B4020=""),NA(),MAX(0,IF(A4020-B4020=0,SameDayCycleTimeSettingValue,(A4020-B4020) *24)))</f>
        <v>#N/A</v>
      </c>
      <c r="J4020" s="33" t="e">
        <f>IF(OR(A4020="",B4020=""),NA(),MAX(0,IF(A4020-B4020=0,SameDayCycleTimeSettingValue,((A4020-B4020) *24)-(INT((A4020-B4020)) * (24-(FinishHour-StartHour))))))</f>
        <v>#N/A</v>
      </c>
      <c r="K4020" s="3" t="e">
        <f ca="1">IF(OR(A4020&lt;&gt;"",B4020=""),NA(),MAX(0,IF(_xlfn.DAYS(NOW(),B4020)=0,SameDayCycleTimeSettingValue,_xlfn.DAYS(NOW(),B4020))))</f>
        <v>#N/A</v>
      </c>
    </row>
    <row r="4021" spans="1:11" x14ac:dyDescent="0.25">
      <c r="A4021" s="32" t="str">
        <f>IF(AND(TRIM(INDEX(CompletedDateValues,ROW(A4021)))&lt;&gt;"",INDEX(CompletedDateValues,ROW(A4021))&gt;0),INDEX(CompletedDateValues,ROW(A4021)),"")</f>
        <v/>
      </c>
      <c r="B4021" s="32" t="str">
        <f>IF(AND(TRIM(INDEX(StartDateValues,ROW(A4021)))&lt;&gt;"",INDEX(StartDateValues,ROW(A4021))&gt;0),INDEX(StartDateValues,ROW(A4021)),"")</f>
        <v/>
      </c>
      <c r="C4021" s="22" t="str">
        <f t="shared" si="311"/>
        <v/>
      </c>
      <c r="D4021" s="3" t="str">
        <f t="shared" si="312"/>
        <v/>
      </c>
      <c r="E4021" s="3" t="str">
        <f t="shared" si="313"/>
        <v/>
      </c>
      <c r="F4021" s="3" t="str">
        <f t="shared" si="314"/>
        <v/>
      </c>
      <c r="G4021" s="3" t="str">
        <f>IF(A4021="","",IF(HOUR(A4021)&lt;StartHour,StartHour,IF(HOUR(A4021)&gt;FinishHour,FinishHour,HOUR(A4021))))</f>
        <v/>
      </c>
      <c r="H4021" s="3" t="str">
        <f t="shared" si="315"/>
        <v/>
      </c>
      <c r="I4021" s="33" t="e">
        <f>IF(OR(A4021="",B4021=""),NA(),MAX(0,IF(A4021-B4021=0,SameDayCycleTimeSettingValue,(A4021-B4021) *24)))</f>
        <v>#N/A</v>
      </c>
      <c r="J4021" s="33" t="e">
        <f>IF(OR(A4021="",B4021=""),NA(),MAX(0,IF(A4021-B4021=0,SameDayCycleTimeSettingValue,((A4021-B4021) *24)-(INT((A4021-B4021)) * (24-(FinishHour-StartHour))))))</f>
        <v>#N/A</v>
      </c>
      <c r="K4021" s="3" t="e">
        <f ca="1">IF(OR(A4021&lt;&gt;"",B4021=""),NA(),MAX(0,IF(_xlfn.DAYS(NOW(),B4021)=0,SameDayCycleTimeSettingValue,_xlfn.DAYS(NOW(),B4021))))</f>
        <v>#N/A</v>
      </c>
    </row>
    <row r="4022" spans="1:11" x14ac:dyDescent="0.25">
      <c r="A4022" s="32" t="str">
        <f>IF(AND(TRIM(INDEX(CompletedDateValues,ROW(A4022)))&lt;&gt;"",INDEX(CompletedDateValues,ROW(A4022))&gt;0),INDEX(CompletedDateValues,ROW(A4022)),"")</f>
        <v/>
      </c>
      <c r="B4022" s="32" t="str">
        <f>IF(AND(TRIM(INDEX(StartDateValues,ROW(A4022)))&lt;&gt;"",INDEX(StartDateValues,ROW(A4022))&gt;0),INDEX(StartDateValues,ROW(A4022)),"")</f>
        <v/>
      </c>
      <c r="C4022" s="22" t="str">
        <f t="shared" si="311"/>
        <v/>
      </c>
      <c r="D4022" s="3" t="str">
        <f t="shared" si="312"/>
        <v/>
      </c>
      <c r="E4022" s="3" t="str">
        <f t="shared" si="313"/>
        <v/>
      </c>
      <c r="F4022" s="3" t="str">
        <f t="shared" si="314"/>
        <v/>
      </c>
      <c r="G4022" s="3" t="str">
        <f>IF(A4022="","",IF(HOUR(A4022)&lt;StartHour,StartHour,IF(HOUR(A4022)&gt;FinishHour,FinishHour,HOUR(A4022))))</f>
        <v/>
      </c>
      <c r="H4022" s="3" t="str">
        <f t="shared" si="315"/>
        <v/>
      </c>
      <c r="I4022" s="33" t="e">
        <f>IF(OR(A4022="",B4022=""),NA(),MAX(0,IF(A4022-B4022=0,SameDayCycleTimeSettingValue,(A4022-B4022) *24)))</f>
        <v>#N/A</v>
      </c>
      <c r="J4022" s="33" t="e">
        <f>IF(OR(A4022="",B4022=""),NA(),MAX(0,IF(A4022-B4022=0,SameDayCycleTimeSettingValue,((A4022-B4022) *24)-(INT((A4022-B4022)) * (24-(FinishHour-StartHour))))))</f>
        <v>#N/A</v>
      </c>
      <c r="K4022" s="3" t="e">
        <f ca="1">IF(OR(A4022&lt;&gt;"",B4022=""),NA(),MAX(0,IF(_xlfn.DAYS(NOW(),B4022)=0,SameDayCycleTimeSettingValue,_xlfn.DAYS(NOW(),B4022))))</f>
        <v>#N/A</v>
      </c>
    </row>
    <row r="4023" spans="1:11" x14ac:dyDescent="0.25">
      <c r="A4023" s="32" t="str">
        <f>IF(AND(TRIM(INDEX(CompletedDateValues,ROW(A4023)))&lt;&gt;"",INDEX(CompletedDateValues,ROW(A4023))&gt;0),INDEX(CompletedDateValues,ROW(A4023)),"")</f>
        <v/>
      </c>
      <c r="B4023" s="32" t="str">
        <f>IF(AND(TRIM(INDEX(StartDateValues,ROW(A4023)))&lt;&gt;"",INDEX(StartDateValues,ROW(A4023))&gt;0),INDEX(StartDateValues,ROW(A4023)),"")</f>
        <v/>
      </c>
      <c r="C4023" s="22" t="str">
        <f t="shared" si="311"/>
        <v/>
      </c>
      <c r="D4023" s="3" t="str">
        <f t="shared" si="312"/>
        <v/>
      </c>
      <c r="E4023" s="3" t="str">
        <f t="shared" si="313"/>
        <v/>
      </c>
      <c r="F4023" s="3" t="str">
        <f t="shared" si="314"/>
        <v/>
      </c>
      <c r="G4023" s="3" t="str">
        <f>IF(A4023="","",IF(HOUR(A4023)&lt;StartHour,StartHour,IF(HOUR(A4023)&gt;FinishHour,FinishHour,HOUR(A4023))))</f>
        <v/>
      </c>
      <c r="H4023" s="3" t="str">
        <f t="shared" si="315"/>
        <v/>
      </c>
      <c r="I4023" s="33" t="e">
        <f>IF(OR(A4023="",B4023=""),NA(),MAX(0,IF(A4023-B4023=0,SameDayCycleTimeSettingValue,(A4023-B4023) *24)))</f>
        <v>#N/A</v>
      </c>
      <c r="J4023" s="33" t="e">
        <f>IF(OR(A4023="",B4023=""),NA(),MAX(0,IF(A4023-B4023=0,SameDayCycleTimeSettingValue,((A4023-B4023) *24)-(INT((A4023-B4023)) * (24-(FinishHour-StartHour))))))</f>
        <v>#N/A</v>
      </c>
      <c r="K4023" s="3" t="e">
        <f ca="1">IF(OR(A4023&lt;&gt;"",B4023=""),NA(),MAX(0,IF(_xlfn.DAYS(NOW(),B4023)=0,SameDayCycleTimeSettingValue,_xlfn.DAYS(NOW(),B4023))))</f>
        <v>#N/A</v>
      </c>
    </row>
    <row r="4024" spans="1:11" x14ac:dyDescent="0.25">
      <c r="A4024" s="32" t="str">
        <f>IF(AND(TRIM(INDEX(CompletedDateValues,ROW(A4024)))&lt;&gt;"",INDEX(CompletedDateValues,ROW(A4024))&gt;0),INDEX(CompletedDateValues,ROW(A4024)),"")</f>
        <v/>
      </c>
      <c r="B4024" s="32" t="str">
        <f>IF(AND(TRIM(INDEX(StartDateValues,ROW(A4024)))&lt;&gt;"",INDEX(StartDateValues,ROW(A4024))&gt;0),INDEX(StartDateValues,ROW(A4024)),"")</f>
        <v/>
      </c>
      <c r="C4024" s="22" t="str">
        <f t="shared" si="311"/>
        <v/>
      </c>
      <c r="D4024" s="3" t="str">
        <f t="shared" si="312"/>
        <v/>
      </c>
      <c r="E4024" s="3" t="str">
        <f t="shared" si="313"/>
        <v/>
      </c>
      <c r="F4024" s="3" t="str">
        <f t="shared" si="314"/>
        <v/>
      </c>
      <c r="G4024" s="3" t="str">
        <f>IF(A4024="","",IF(HOUR(A4024)&lt;StartHour,StartHour,IF(HOUR(A4024)&gt;FinishHour,FinishHour,HOUR(A4024))))</f>
        <v/>
      </c>
      <c r="H4024" s="3" t="str">
        <f t="shared" si="315"/>
        <v/>
      </c>
      <c r="I4024" s="33" t="e">
        <f>IF(OR(A4024="",B4024=""),NA(),MAX(0,IF(A4024-B4024=0,SameDayCycleTimeSettingValue,(A4024-B4024) *24)))</f>
        <v>#N/A</v>
      </c>
      <c r="J4024" s="33" t="e">
        <f>IF(OR(A4024="",B4024=""),NA(),MAX(0,IF(A4024-B4024=0,SameDayCycleTimeSettingValue,((A4024-B4024) *24)-(INT((A4024-B4024)) * (24-(FinishHour-StartHour))))))</f>
        <v>#N/A</v>
      </c>
      <c r="K4024" s="3" t="e">
        <f ca="1">IF(OR(A4024&lt;&gt;"",B4024=""),NA(),MAX(0,IF(_xlfn.DAYS(NOW(),B4024)=0,SameDayCycleTimeSettingValue,_xlfn.DAYS(NOW(),B4024))))</f>
        <v>#N/A</v>
      </c>
    </row>
    <row r="4025" spans="1:11" x14ac:dyDescent="0.25">
      <c r="A4025" s="32" t="str">
        <f>IF(AND(TRIM(INDEX(CompletedDateValues,ROW(A4025)))&lt;&gt;"",INDEX(CompletedDateValues,ROW(A4025))&gt;0),INDEX(CompletedDateValues,ROW(A4025)),"")</f>
        <v/>
      </c>
      <c r="B4025" s="32" t="str">
        <f>IF(AND(TRIM(INDEX(StartDateValues,ROW(A4025)))&lt;&gt;"",INDEX(StartDateValues,ROW(A4025))&gt;0),INDEX(StartDateValues,ROW(A4025)),"")</f>
        <v/>
      </c>
      <c r="C4025" s="22" t="str">
        <f t="shared" si="311"/>
        <v/>
      </c>
      <c r="D4025" s="3" t="str">
        <f t="shared" si="312"/>
        <v/>
      </c>
      <c r="E4025" s="3" t="str">
        <f t="shared" si="313"/>
        <v/>
      </c>
      <c r="F4025" s="3" t="str">
        <f t="shared" si="314"/>
        <v/>
      </c>
      <c r="G4025" s="3" t="str">
        <f>IF(A4025="","",IF(HOUR(A4025)&lt;StartHour,StartHour,IF(HOUR(A4025)&gt;FinishHour,FinishHour,HOUR(A4025))))</f>
        <v/>
      </c>
      <c r="H4025" s="3" t="str">
        <f t="shared" si="315"/>
        <v/>
      </c>
      <c r="I4025" s="33" t="e">
        <f>IF(OR(A4025="",B4025=""),NA(),MAX(0,IF(A4025-B4025=0,SameDayCycleTimeSettingValue,(A4025-B4025) *24)))</f>
        <v>#N/A</v>
      </c>
      <c r="J4025" s="33" t="e">
        <f>IF(OR(A4025="",B4025=""),NA(),MAX(0,IF(A4025-B4025=0,SameDayCycleTimeSettingValue,((A4025-B4025) *24)-(INT((A4025-B4025)) * (24-(FinishHour-StartHour))))))</f>
        <v>#N/A</v>
      </c>
      <c r="K4025" s="3" t="e">
        <f ca="1">IF(OR(A4025&lt;&gt;"",B4025=""),NA(),MAX(0,IF(_xlfn.DAYS(NOW(),B4025)=0,SameDayCycleTimeSettingValue,_xlfn.DAYS(NOW(),B4025))))</f>
        <v>#N/A</v>
      </c>
    </row>
    <row r="4026" spans="1:11" x14ac:dyDescent="0.25">
      <c r="A4026" s="32" t="str">
        <f>IF(AND(TRIM(INDEX(CompletedDateValues,ROW(A4026)))&lt;&gt;"",INDEX(CompletedDateValues,ROW(A4026))&gt;0),INDEX(CompletedDateValues,ROW(A4026)),"")</f>
        <v/>
      </c>
      <c r="B4026" s="32" t="str">
        <f>IF(AND(TRIM(INDEX(StartDateValues,ROW(A4026)))&lt;&gt;"",INDEX(StartDateValues,ROW(A4026))&gt;0),INDEX(StartDateValues,ROW(A4026)),"")</f>
        <v/>
      </c>
      <c r="C4026" s="22" t="str">
        <f t="shared" si="311"/>
        <v/>
      </c>
      <c r="D4026" s="3" t="str">
        <f t="shared" si="312"/>
        <v/>
      </c>
      <c r="E4026" s="3" t="str">
        <f t="shared" si="313"/>
        <v/>
      </c>
      <c r="F4026" s="3" t="str">
        <f t="shared" si="314"/>
        <v/>
      </c>
      <c r="G4026" s="3" t="str">
        <f>IF(A4026="","",IF(HOUR(A4026)&lt;StartHour,StartHour,IF(HOUR(A4026)&gt;FinishHour,FinishHour,HOUR(A4026))))</f>
        <v/>
      </c>
      <c r="H4026" s="3" t="str">
        <f t="shared" si="315"/>
        <v/>
      </c>
      <c r="I4026" s="33" t="e">
        <f>IF(OR(A4026="",B4026=""),NA(),MAX(0,IF(A4026-B4026=0,SameDayCycleTimeSettingValue,(A4026-B4026) *24)))</f>
        <v>#N/A</v>
      </c>
      <c r="J4026" s="33" t="e">
        <f>IF(OR(A4026="",B4026=""),NA(),MAX(0,IF(A4026-B4026=0,SameDayCycleTimeSettingValue,((A4026-B4026) *24)-(INT((A4026-B4026)) * (24-(FinishHour-StartHour))))))</f>
        <v>#N/A</v>
      </c>
      <c r="K4026" s="3" t="e">
        <f ca="1">IF(OR(A4026&lt;&gt;"",B4026=""),NA(),MAX(0,IF(_xlfn.DAYS(NOW(),B4026)=0,SameDayCycleTimeSettingValue,_xlfn.DAYS(NOW(),B4026))))</f>
        <v>#N/A</v>
      </c>
    </row>
    <row r="4027" spans="1:11" x14ac:dyDescent="0.25">
      <c r="A4027" s="32" t="str">
        <f>IF(AND(TRIM(INDEX(CompletedDateValues,ROW(A4027)))&lt;&gt;"",INDEX(CompletedDateValues,ROW(A4027))&gt;0),INDEX(CompletedDateValues,ROW(A4027)),"")</f>
        <v/>
      </c>
      <c r="B4027" s="32" t="str">
        <f>IF(AND(TRIM(INDEX(StartDateValues,ROW(A4027)))&lt;&gt;"",INDEX(StartDateValues,ROW(A4027))&gt;0),INDEX(StartDateValues,ROW(A4027)),"")</f>
        <v/>
      </c>
      <c r="C4027" s="22" t="str">
        <f t="shared" si="311"/>
        <v/>
      </c>
      <c r="D4027" s="3" t="str">
        <f t="shared" si="312"/>
        <v/>
      </c>
      <c r="E4027" s="3" t="str">
        <f t="shared" si="313"/>
        <v/>
      </c>
      <c r="F4027" s="3" t="str">
        <f t="shared" si="314"/>
        <v/>
      </c>
      <c r="G4027" s="3" t="str">
        <f>IF(A4027="","",IF(HOUR(A4027)&lt;StartHour,StartHour,IF(HOUR(A4027)&gt;FinishHour,FinishHour,HOUR(A4027))))</f>
        <v/>
      </c>
      <c r="H4027" s="3" t="str">
        <f t="shared" si="315"/>
        <v/>
      </c>
      <c r="I4027" s="33" t="e">
        <f>IF(OR(A4027="",B4027=""),NA(),MAX(0,IF(A4027-B4027=0,SameDayCycleTimeSettingValue,(A4027-B4027) *24)))</f>
        <v>#N/A</v>
      </c>
      <c r="J4027" s="33" t="e">
        <f>IF(OR(A4027="",B4027=""),NA(),MAX(0,IF(A4027-B4027=0,SameDayCycleTimeSettingValue,((A4027-B4027) *24)-(INT((A4027-B4027)) * (24-(FinishHour-StartHour))))))</f>
        <v>#N/A</v>
      </c>
      <c r="K4027" s="3" t="e">
        <f ca="1">IF(OR(A4027&lt;&gt;"",B4027=""),NA(),MAX(0,IF(_xlfn.DAYS(NOW(),B4027)=0,SameDayCycleTimeSettingValue,_xlfn.DAYS(NOW(),B4027))))</f>
        <v>#N/A</v>
      </c>
    </row>
    <row r="4028" spans="1:11" x14ac:dyDescent="0.25">
      <c r="A4028" s="32" t="str">
        <f>IF(AND(TRIM(INDEX(CompletedDateValues,ROW(A4028)))&lt;&gt;"",INDEX(CompletedDateValues,ROW(A4028))&gt;0),INDEX(CompletedDateValues,ROW(A4028)),"")</f>
        <v/>
      </c>
      <c r="B4028" s="32" t="str">
        <f>IF(AND(TRIM(INDEX(StartDateValues,ROW(A4028)))&lt;&gt;"",INDEX(StartDateValues,ROW(A4028))&gt;0),INDEX(StartDateValues,ROW(A4028)),"")</f>
        <v/>
      </c>
      <c r="C4028" s="22" t="str">
        <f t="shared" si="311"/>
        <v/>
      </c>
      <c r="D4028" s="3" t="str">
        <f t="shared" si="312"/>
        <v/>
      </c>
      <c r="E4028" s="3" t="str">
        <f t="shared" si="313"/>
        <v/>
      </c>
      <c r="F4028" s="3" t="str">
        <f t="shared" si="314"/>
        <v/>
      </c>
      <c r="G4028" s="3" t="str">
        <f>IF(A4028="","",IF(HOUR(A4028)&lt;StartHour,StartHour,IF(HOUR(A4028)&gt;FinishHour,FinishHour,HOUR(A4028))))</f>
        <v/>
      </c>
      <c r="H4028" s="3" t="str">
        <f t="shared" si="315"/>
        <v/>
      </c>
      <c r="I4028" s="33" t="e">
        <f>IF(OR(A4028="",B4028=""),NA(),MAX(0,IF(A4028-B4028=0,SameDayCycleTimeSettingValue,(A4028-B4028) *24)))</f>
        <v>#N/A</v>
      </c>
      <c r="J4028" s="33" t="e">
        <f>IF(OR(A4028="",B4028=""),NA(),MAX(0,IF(A4028-B4028=0,SameDayCycleTimeSettingValue,((A4028-B4028) *24)-(INT((A4028-B4028)) * (24-(FinishHour-StartHour))))))</f>
        <v>#N/A</v>
      </c>
      <c r="K4028" s="3" t="e">
        <f ca="1">IF(OR(A4028&lt;&gt;"",B4028=""),NA(),MAX(0,IF(_xlfn.DAYS(NOW(),B4028)=0,SameDayCycleTimeSettingValue,_xlfn.DAYS(NOW(),B4028))))</f>
        <v>#N/A</v>
      </c>
    </row>
    <row r="4029" spans="1:11" x14ac:dyDescent="0.25">
      <c r="A4029" s="32" t="str">
        <f>IF(AND(TRIM(INDEX(CompletedDateValues,ROW(A4029)))&lt;&gt;"",INDEX(CompletedDateValues,ROW(A4029))&gt;0),INDEX(CompletedDateValues,ROW(A4029)),"")</f>
        <v/>
      </c>
      <c r="B4029" s="32" t="str">
        <f>IF(AND(TRIM(INDEX(StartDateValues,ROW(A4029)))&lt;&gt;"",INDEX(StartDateValues,ROW(A4029))&gt;0),INDEX(StartDateValues,ROW(A4029)),"")</f>
        <v/>
      </c>
      <c r="C4029" s="22" t="str">
        <f t="shared" si="311"/>
        <v/>
      </c>
      <c r="D4029" s="3" t="str">
        <f t="shared" si="312"/>
        <v/>
      </c>
      <c r="E4029" s="3" t="str">
        <f t="shared" si="313"/>
        <v/>
      </c>
      <c r="F4029" s="3" t="str">
        <f t="shared" si="314"/>
        <v/>
      </c>
      <c r="G4029" s="3" t="str">
        <f>IF(A4029="","",IF(HOUR(A4029)&lt;StartHour,StartHour,IF(HOUR(A4029)&gt;FinishHour,FinishHour,HOUR(A4029))))</f>
        <v/>
      </c>
      <c r="H4029" s="3" t="str">
        <f t="shared" si="315"/>
        <v/>
      </c>
      <c r="I4029" s="33" t="e">
        <f>IF(OR(A4029="",B4029=""),NA(),MAX(0,IF(A4029-B4029=0,SameDayCycleTimeSettingValue,(A4029-B4029) *24)))</f>
        <v>#N/A</v>
      </c>
      <c r="J4029" s="33" t="e">
        <f>IF(OR(A4029="",B4029=""),NA(),MAX(0,IF(A4029-B4029=0,SameDayCycleTimeSettingValue,((A4029-B4029) *24)-(INT((A4029-B4029)) * (24-(FinishHour-StartHour))))))</f>
        <v>#N/A</v>
      </c>
      <c r="K4029" s="3" t="e">
        <f ca="1">IF(OR(A4029&lt;&gt;"",B4029=""),NA(),MAX(0,IF(_xlfn.DAYS(NOW(),B4029)=0,SameDayCycleTimeSettingValue,_xlfn.DAYS(NOW(),B4029))))</f>
        <v>#N/A</v>
      </c>
    </row>
    <row r="4030" spans="1:11" x14ac:dyDescent="0.25">
      <c r="A4030" s="32" t="str">
        <f>IF(AND(TRIM(INDEX(CompletedDateValues,ROW(A4030)))&lt;&gt;"",INDEX(CompletedDateValues,ROW(A4030))&gt;0),INDEX(CompletedDateValues,ROW(A4030)),"")</f>
        <v/>
      </c>
      <c r="B4030" s="32" t="str">
        <f>IF(AND(TRIM(INDEX(StartDateValues,ROW(A4030)))&lt;&gt;"",INDEX(StartDateValues,ROW(A4030))&gt;0),INDEX(StartDateValues,ROW(A4030)),"")</f>
        <v/>
      </c>
      <c r="C4030" s="22" t="str">
        <f t="shared" si="311"/>
        <v/>
      </c>
      <c r="D4030" s="3" t="str">
        <f t="shared" si="312"/>
        <v/>
      </c>
      <c r="E4030" s="3" t="str">
        <f t="shared" si="313"/>
        <v/>
      </c>
      <c r="F4030" s="3" t="str">
        <f t="shared" si="314"/>
        <v/>
      </c>
      <c r="G4030" s="3" t="str">
        <f>IF(A4030="","",IF(HOUR(A4030)&lt;StartHour,StartHour,IF(HOUR(A4030)&gt;FinishHour,FinishHour,HOUR(A4030))))</f>
        <v/>
      </c>
      <c r="H4030" s="3" t="str">
        <f t="shared" si="315"/>
        <v/>
      </c>
      <c r="I4030" s="33" t="e">
        <f>IF(OR(A4030="",B4030=""),NA(),MAX(0,IF(A4030-B4030=0,SameDayCycleTimeSettingValue,(A4030-B4030) *24)))</f>
        <v>#N/A</v>
      </c>
      <c r="J4030" s="33" t="e">
        <f>IF(OR(A4030="",B4030=""),NA(),MAX(0,IF(A4030-B4030=0,SameDayCycleTimeSettingValue,((A4030-B4030) *24)-(INT((A4030-B4030)) * (24-(FinishHour-StartHour))))))</f>
        <v>#N/A</v>
      </c>
      <c r="K4030" s="3" t="e">
        <f ca="1">IF(OR(A4030&lt;&gt;"",B4030=""),NA(),MAX(0,IF(_xlfn.DAYS(NOW(),B4030)=0,SameDayCycleTimeSettingValue,_xlfn.DAYS(NOW(),B4030))))</f>
        <v>#N/A</v>
      </c>
    </row>
    <row r="4031" spans="1:11" x14ac:dyDescent="0.25">
      <c r="A4031" s="32" t="str">
        <f>IF(AND(TRIM(INDEX(CompletedDateValues,ROW(A4031)))&lt;&gt;"",INDEX(CompletedDateValues,ROW(A4031))&gt;0),INDEX(CompletedDateValues,ROW(A4031)),"")</f>
        <v/>
      </c>
      <c r="B4031" s="32" t="str">
        <f>IF(AND(TRIM(INDEX(StartDateValues,ROW(A4031)))&lt;&gt;"",INDEX(StartDateValues,ROW(A4031))&gt;0),INDEX(StartDateValues,ROW(A4031)),"")</f>
        <v/>
      </c>
      <c r="C4031" s="22" t="str">
        <f t="shared" si="311"/>
        <v/>
      </c>
      <c r="D4031" s="3" t="str">
        <f t="shared" si="312"/>
        <v/>
      </c>
      <c r="E4031" s="3" t="str">
        <f t="shared" si="313"/>
        <v/>
      </c>
      <c r="F4031" s="3" t="str">
        <f t="shared" si="314"/>
        <v/>
      </c>
      <c r="G4031" s="3" t="str">
        <f>IF(A4031="","",IF(HOUR(A4031)&lt;StartHour,StartHour,IF(HOUR(A4031)&gt;FinishHour,FinishHour,HOUR(A4031))))</f>
        <v/>
      </c>
      <c r="H4031" s="3" t="str">
        <f t="shared" si="315"/>
        <v/>
      </c>
      <c r="I4031" s="33" t="e">
        <f>IF(OR(A4031="",B4031=""),NA(),MAX(0,IF(A4031-B4031=0,SameDayCycleTimeSettingValue,(A4031-B4031) *24)))</f>
        <v>#N/A</v>
      </c>
      <c r="J4031" s="33" t="e">
        <f>IF(OR(A4031="",B4031=""),NA(),MAX(0,IF(A4031-B4031=0,SameDayCycleTimeSettingValue,((A4031-B4031) *24)-(INT((A4031-B4031)) * (24-(FinishHour-StartHour))))))</f>
        <v>#N/A</v>
      </c>
      <c r="K4031" s="3" t="e">
        <f ca="1">IF(OR(A4031&lt;&gt;"",B4031=""),NA(),MAX(0,IF(_xlfn.DAYS(NOW(),B4031)=0,SameDayCycleTimeSettingValue,_xlfn.DAYS(NOW(),B4031))))</f>
        <v>#N/A</v>
      </c>
    </row>
    <row r="4032" spans="1:11" x14ac:dyDescent="0.25">
      <c r="A4032" s="32" t="str">
        <f>IF(AND(TRIM(INDEX(CompletedDateValues,ROW(A4032)))&lt;&gt;"",INDEX(CompletedDateValues,ROW(A4032))&gt;0),INDEX(CompletedDateValues,ROW(A4032)),"")</f>
        <v/>
      </c>
      <c r="B4032" s="32" t="str">
        <f>IF(AND(TRIM(INDEX(StartDateValues,ROW(A4032)))&lt;&gt;"",INDEX(StartDateValues,ROW(A4032))&gt;0),INDEX(StartDateValues,ROW(A4032)),"")</f>
        <v/>
      </c>
      <c r="C4032" s="22" t="str">
        <f t="shared" si="311"/>
        <v/>
      </c>
      <c r="D4032" s="3" t="str">
        <f t="shared" si="312"/>
        <v/>
      </c>
      <c r="E4032" s="3" t="str">
        <f t="shared" si="313"/>
        <v/>
      </c>
      <c r="F4032" s="3" t="str">
        <f t="shared" si="314"/>
        <v/>
      </c>
      <c r="G4032" s="3" t="str">
        <f>IF(A4032="","",IF(HOUR(A4032)&lt;StartHour,StartHour,IF(HOUR(A4032)&gt;FinishHour,FinishHour,HOUR(A4032))))</f>
        <v/>
      </c>
      <c r="H4032" s="3" t="str">
        <f t="shared" si="315"/>
        <v/>
      </c>
      <c r="I4032" s="33" t="e">
        <f>IF(OR(A4032="",B4032=""),NA(),MAX(0,IF(A4032-B4032=0,SameDayCycleTimeSettingValue,(A4032-B4032) *24)))</f>
        <v>#N/A</v>
      </c>
      <c r="J4032" s="33" t="e">
        <f>IF(OR(A4032="",B4032=""),NA(),MAX(0,IF(A4032-B4032=0,SameDayCycleTimeSettingValue,((A4032-B4032) *24)-(INT((A4032-B4032)) * (24-(FinishHour-StartHour))))))</f>
        <v>#N/A</v>
      </c>
      <c r="K4032" s="3" t="e">
        <f ca="1">IF(OR(A4032&lt;&gt;"",B4032=""),NA(),MAX(0,IF(_xlfn.DAYS(NOW(),B4032)=0,SameDayCycleTimeSettingValue,_xlfn.DAYS(NOW(),B4032))))</f>
        <v>#N/A</v>
      </c>
    </row>
    <row r="4033" spans="1:11" x14ac:dyDescent="0.25">
      <c r="A4033" s="32" t="str">
        <f>IF(AND(TRIM(INDEX(CompletedDateValues,ROW(A4033)))&lt;&gt;"",INDEX(CompletedDateValues,ROW(A4033))&gt;0),INDEX(CompletedDateValues,ROW(A4033)),"")</f>
        <v/>
      </c>
      <c r="B4033" s="32" t="str">
        <f>IF(AND(TRIM(INDEX(StartDateValues,ROW(A4033)))&lt;&gt;"",INDEX(StartDateValues,ROW(A4033))&gt;0),INDEX(StartDateValues,ROW(A4033)),"")</f>
        <v/>
      </c>
      <c r="C4033" s="22" t="str">
        <f t="shared" si="311"/>
        <v/>
      </c>
      <c r="D4033" s="3" t="str">
        <f t="shared" si="312"/>
        <v/>
      </c>
      <c r="E4033" s="3" t="str">
        <f t="shared" si="313"/>
        <v/>
      </c>
      <c r="F4033" s="3" t="str">
        <f t="shared" si="314"/>
        <v/>
      </c>
      <c r="G4033" s="3" t="str">
        <f>IF(A4033="","",IF(HOUR(A4033)&lt;StartHour,StartHour,IF(HOUR(A4033)&gt;FinishHour,FinishHour,HOUR(A4033))))</f>
        <v/>
      </c>
      <c r="H4033" s="3" t="str">
        <f t="shared" si="315"/>
        <v/>
      </c>
      <c r="I4033" s="33" t="e">
        <f>IF(OR(A4033="",B4033=""),NA(),MAX(0,IF(A4033-B4033=0,SameDayCycleTimeSettingValue,(A4033-B4033) *24)))</f>
        <v>#N/A</v>
      </c>
      <c r="J4033" s="33" t="e">
        <f>IF(OR(A4033="",B4033=""),NA(),MAX(0,IF(A4033-B4033=0,SameDayCycleTimeSettingValue,((A4033-B4033) *24)-(INT((A4033-B4033)) * (24-(FinishHour-StartHour))))))</f>
        <v>#N/A</v>
      </c>
      <c r="K4033" s="3" t="e">
        <f ca="1">IF(OR(A4033&lt;&gt;"",B4033=""),NA(),MAX(0,IF(_xlfn.DAYS(NOW(),B4033)=0,SameDayCycleTimeSettingValue,_xlfn.DAYS(NOW(),B4033))))</f>
        <v>#N/A</v>
      </c>
    </row>
    <row r="4034" spans="1:11" x14ac:dyDescent="0.25">
      <c r="A4034" s="32" t="str">
        <f>IF(AND(TRIM(INDEX(CompletedDateValues,ROW(A4034)))&lt;&gt;"",INDEX(CompletedDateValues,ROW(A4034))&gt;0),INDEX(CompletedDateValues,ROW(A4034)),"")</f>
        <v/>
      </c>
      <c r="B4034" s="32" t="str">
        <f>IF(AND(TRIM(INDEX(StartDateValues,ROW(A4034)))&lt;&gt;"",INDEX(StartDateValues,ROW(A4034))&gt;0),INDEX(StartDateValues,ROW(A4034)),"")</f>
        <v/>
      </c>
      <c r="C4034" s="22" t="str">
        <f t="shared" si="311"/>
        <v/>
      </c>
      <c r="D4034" s="3" t="str">
        <f t="shared" si="312"/>
        <v/>
      </c>
      <c r="E4034" s="3" t="str">
        <f t="shared" si="313"/>
        <v/>
      </c>
      <c r="F4034" s="3" t="str">
        <f t="shared" si="314"/>
        <v/>
      </c>
      <c r="G4034" s="3" t="str">
        <f>IF(A4034="","",IF(HOUR(A4034)&lt;StartHour,StartHour,IF(HOUR(A4034)&gt;FinishHour,FinishHour,HOUR(A4034))))</f>
        <v/>
      </c>
      <c r="H4034" s="3" t="str">
        <f t="shared" si="315"/>
        <v/>
      </c>
      <c r="I4034" s="33" t="e">
        <f>IF(OR(A4034="",B4034=""),NA(),MAX(0,IF(A4034-B4034=0,SameDayCycleTimeSettingValue,(A4034-B4034) *24)))</f>
        <v>#N/A</v>
      </c>
      <c r="J4034" s="33" t="e">
        <f>IF(OR(A4034="",B4034=""),NA(),MAX(0,IF(A4034-B4034=0,SameDayCycleTimeSettingValue,((A4034-B4034) *24)-(INT((A4034-B4034)) * (24-(FinishHour-StartHour))))))</f>
        <v>#N/A</v>
      </c>
      <c r="K4034" s="3" t="e">
        <f ca="1">IF(OR(A4034&lt;&gt;"",B4034=""),NA(),MAX(0,IF(_xlfn.DAYS(NOW(),B4034)=0,SameDayCycleTimeSettingValue,_xlfn.DAYS(NOW(),B4034))))</f>
        <v>#N/A</v>
      </c>
    </row>
    <row r="4035" spans="1:11" x14ac:dyDescent="0.25">
      <c r="A4035" s="32" t="str">
        <f>IF(AND(TRIM(INDEX(CompletedDateValues,ROW(A4035)))&lt;&gt;"",INDEX(CompletedDateValues,ROW(A4035))&gt;0),INDEX(CompletedDateValues,ROW(A4035)),"")</f>
        <v/>
      </c>
      <c r="B4035" s="32" t="str">
        <f>IF(AND(TRIM(INDEX(StartDateValues,ROW(A4035)))&lt;&gt;"",INDEX(StartDateValues,ROW(A4035))&gt;0),INDEX(StartDateValues,ROW(A4035)),"")</f>
        <v/>
      </c>
      <c r="C4035" s="22" t="str">
        <f t="shared" ref="C4035:C4098" si="316">IF(AND(TRIM(INDEX(WorkTypeValues,ROW(A4035)))&lt;&gt;"",INDEX(WorkTypeValues,ROW(A4035))&gt;0),INDEX(WorkTypeValues,ROW(A4035)),"")</f>
        <v/>
      </c>
      <c r="D4035" s="3" t="str">
        <f t="shared" ref="D4035:D4098" si="317">IF(A4035="", "",YEAR(A4035))</f>
        <v/>
      </c>
      <c r="E4035" s="3" t="str">
        <f t="shared" ref="E4035:E4098" si="318">IF(A4035="","",MONTH(A4035))</f>
        <v/>
      </c>
      <c r="F4035" s="3" t="str">
        <f t="shared" ref="F4035:F4098" si="319">IF(A4035="","",DAY(A4035))</f>
        <v/>
      </c>
      <c r="G4035" s="3" t="str">
        <f>IF(A4035="","",IF(HOUR(A4035)&lt;StartHour,StartHour,IF(HOUR(A4035)&gt;FinishHour,FinishHour,HOUR(A4035))))</f>
        <v/>
      </c>
      <c r="H4035" s="3" t="str">
        <f t="shared" ref="H4035:H4098" si="320">IF(D4035="","",D4035&amp;"-"&amp;TEXT(E4035,"00") &amp;"-"&amp;TEXT(F4035,"00") &amp;"-"&amp;TEXT(G4035,"00"))</f>
        <v/>
      </c>
      <c r="I4035" s="33" t="e">
        <f>IF(OR(A4035="",B4035=""),NA(),MAX(0,IF(A4035-B4035=0,SameDayCycleTimeSettingValue,(A4035-B4035) *24)))</f>
        <v>#N/A</v>
      </c>
      <c r="J4035" s="33" t="e">
        <f>IF(OR(A4035="",B4035=""),NA(),MAX(0,IF(A4035-B4035=0,SameDayCycleTimeSettingValue,((A4035-B4035) *24)-(INT((A4035-B4035)) * (24-(FinishHour-StartHour))))))</f>
        <v>#N/A</v>
      </c>
      <c r="K4035" s="3" t="e">
        <f ca="1">IF(OR(A4035&lt;&gt;"",B4035=""),NA(),MAX(0,IF(_xlfn.DAYS(NOW(),B4035)=0,SameDayCycleTimeSettingValue,_xlfn.DAYS(NOW(),B4035))))</f>
        <v>#N/A</v>
      </c>
    </row>
    <row r="4036" spans="1:11" x14ac:dyDescent="0.25">
      <c r="A4036" s="32" t="str">
        <f>IF(AND(TRIM(INDEX(CompletedDateValues,ROW(A4036)))&lt;&gt;"",INDEX(CompletedDateValues,ROW(A4036))&gt;0),INDEX(CompletedDateValues,ROW(A4036)),"")</f>
        <v/>
      </c>
      <c r="B4036" s="32" t="str">
        <f>IF(AND(TRIM(INDEX(StartDateValues,ROW(A4036)))&lt;&gt;"",INDEX(StartDateValues,ROW(A4036))&gt;0),INDEX(StartDateValues,ROW(A4036)),"")</f>
        <v/>
      </c>
      <c r="C4036" s="22" t="str">
        <f t="shared" si="316"/>
        <v/>
      </c>
      <c r="D4036" s="3" t="str">
        <f t="shared" si="317"/>
        <v/>
      </c>
      <c r="E4036" s="3" t="str">
        <f t="shared" si="318"/>
        <v/>
      </c>
      <c r="F4036" s="3" t="str">
        <f t="shared" si="319"/>
        <v/>
      </c>
      <c r="G4036" s="3" t="str">
        <f>IF(A4036="","",IF(HOUR(A4036)&lt;StartHour,StartHour,IF(HOUR(A4036)&gt;FinishHour,FinishHour,HOUR(A4036))))</f>
        <v/>
      </c>
      <c r="H4036" s="3" t="str">
        <f t="shared" si="320"/>
        <v/>
      </c>
      <c r="I4036" s="33" t="e">
        <f>IF(OR(A4036="",B4036=""),NA(),MAX(0,IF(A4036-B4036=0,SameDayCycleTimeSettingValue,(A4036-B4036) *24)))</f>
        <v>#N/A</v>
      </c>
      <c r="J4036" s="33" t="e">
        <f>IF(OR(A4036="",B4036=""),NA(),MAX(0,IF(A4036-B4036=0,SameDayCycleTimeSettingValue,((A4036-B4036) *24)-(INT((A4036-B4036)) * (24-(FinishHour-StartHour))))))</f>
        <v>#N/A</v>
      </c>
      <c r="K4036" s="3" t="e">
        <f ca="1">IF(OR(A4036&lt;&gt;"",B4036=""),NA(),MAX(0,IF(_xlfn.DAYS(NOW(),B4036)=0,SameDayCycleTimeSettingValue,_xlfn.DAYS(NOW(),B4036))))</f>
        <v>#N/A</v>
      </c>
    </row>
    <row r="4037" spans="1:11" x14ac:dyDescent="0.25">
      <c r="A4037" s="32" t="str">
        <f>IF(AND(TRIM(INDEX(CompletedDateValues,ROW(A4037)))&lt;&gt;"",INDEX(CompletedDateValues,ROW(A4037))&gt;0),INDEX(CompletedDateValues,ROW(A4037)),"")</f>
        <v/>
      </c>
      <c r="B4037" s="32" t="str">
        <f>IF(AND(TRIM(INDEX(StartDateValues,ROW(A4037)))&lt;&gt;"",INDEX(StartDateValues,ROW(A4037))&gt;0),INDEX(StartDateValues,ROW(A4037)),"")</f>
        <v/>
      </c>
      <c r="C4037" s="22" t="str">
        <f t="shared" si="316"/>
        <v/>
      </c>
      <c r="D4037" s="3" t="str">
        <f t="shared" si="317"/>
        <v/>
      </c>
      <c r="E4037" s="3" t="str">
        <f t="shared" si="318"/>
        <v/>
      </c>
      <c r="F4037" s="3" t="str">
        <f t="shared" si="319"/>
        <v/>
      </c>
      <c r="G4037" s="3" t="str">
        <f>IF(A4037="","",IF(HOUR(A4037)&lt;StartHour,StartHour,IF(HOUR(A4037)&gt;FinishHour,FinishHour,HOUR(A4037))))</f>
        <v/>
      </c>
      <c r="H4037" s="3" t="str">
        <f t="shared" si="320"/>
        <v/>
      </c>
      <c r="I4037" s="33" t="e">
        <f>IF(OR(A4037="",B4037=""),NA(),MAX(0,IF(A4037-B4037=0,SameDayCycleTimeSettingValue,(A4037-B4037) *24)))</f>
        <v>#N/A</v>
      </c>
      <c r="J4037" s="33" t="e">
        <f>IF(OR(A4037="",B4037=""),NA(),MAX(0,IF(A4037-B4037=0,SameDayCycleTimeSettingValue,((A4037-B4037) *24)-(INT((A4037-B4037)) * (24-(FinishHour-StartHour))))))</f>
        <v>#N/A</v>
      </c>
      <c r="K4037" s="3" t="e">
        <f ca="1">IF(OR(A4037&lt;&gt;"",B4037=""),NA(),MAX(0,IF(_xlfn.DAYS(NOW(),B4037)=0,SameDayCycleTimeSettingValue,_xlfn.DAYS(NOW(),B4037))))</f>
        <v>#N/A</v>
      </c>
    </row>
    <row r="4038" spans="1:11" x14ac:dyDescent="0.25">
      <c r="A4038" s="32" t="str">
        <f>IF(AND(TRIM(INDEX(CompletedDateValues,ROW(A4038)))&lt;&gt;"",INDEX(CompletedDateValues,ROW(A4038))&gt;0),INDEX(CompletedDateValues,ROW(A4038)),"")</f>
        <v/>
      </c>
      <c r="B4038" s="32" t="str">
        <f>IF(AND(TRIM(INDEX(StartDateValues,ROW(A4038)))&lt;&gt;"",INDEX(StartDateValues,ROW(A4038))&gt;0),INDEX(StartDateValues,ROW(A4038)),"")</f>
        <v/>
      </c>
      <c r="C4038" s="22" t="str">
        <f t="shared" si="316"/>
        <v/>
      </c>
      <c r="D4038" s="3" t="str">
        <f t="shared" si="317"/>
        <v/>
      </c>
      <c r="E4038" s="3" t="str">
        <f t="shared" si="318"/>
        <v/>
      </c>
      <c r="F4038" s="3" t="str">
        <f t="shared" si="319"/>
        <v/>
      </c>
      <c r="G4038" s="3" t="str">
        <f>IF(A4038="","",IF(HOUR(A4038)&lt;StartHour,StartHour,IF(HOUR(A4038)&gt;FinishHour,FinishHour,HOUR(A4038))))</f>
        <v/>
      </c>
      <c r="H4038" s="3" t="str">
        <f t="shared" si="320"/>
        <v/>
      </c>
      <c r="I4038" s="33" t="e">
        <f>IF(OR(A4038="",B4038=""),NA(),MAX(0,IF(A4038-B4038=0,SameDayCycleTimeSettingValue,(A4038-B4038) *24)))</f>
        <v>#N/A</v>
      </c>
      <c r="J4038" s="33" t="e">
        <f>IF(OR(A4038="",B4038=""),NA(),MAX(0,IF(A4038-B4038=0,SameDayCycleTimeSettingValue,((A4038-B4038) *24)-(INT((A4038-B4038)) * (24-(FinishHour-StartHour))))))</f>
        <v>#N/A</v>
      </c>
      <c r="K4038" s="3" t="e">
        <f ca="1">IF(OR(A4038&lt;&gt;"",B4038=""),NA(),MAX(0,IF(_xlfn.DAYS(NOW(),B4038)=0,SameDayCycleTimeSettingValue,_xlfn.DAYS(NOW(),B4038))))</f>
        <v>#N/A</v>
      </c>
    </row>
    <row r="4039" spans="1:11" x14ac:dyDescent="0.25">
      <c r="A4039" s="32" t="str">
        <f>IF(AND(TRIM(INDEX(CompletedDateValues,ROW(A4039)))&lt;&gt;"",INDEX(CompletedDateValues,ROW(A4039))&gt;0),INDEX(CompletedDateValues,ROW(A4039)),"")</f>
        <v/>
      </c>
      <c r="B4039" s="32" t="str">
        <f>IF(AND(TRIM(INDEX(StartDateValues,ROW(A4039)))&lt;&gt;"",INDEX(StartDateValues,ROW(A4039))&gt;0),INDEX(StartDateValues,ROW(A4039)),"")</f>
        <v/>
      </c>
      <c r="C4039" s="22" t="str">
        <f t="shared" si="316"/>
        <v/>
      </c>
      <c r="D4039" s="3" t="str">
        <f t="shared" si="317"/>
        <v/>
      </c>
      <c r="E4039" s="3" t="str">
        <f t="shared" si="318"/>
        <v/>
      </c>
      <c r="F4039" s="3" t="str">
        <f t="shared" si="319"/>
        <v/>
      </c>
      <c r="G4039" s="3" t="str">
        <f>IF(A4039="","",IF(HOUR(A4039)&lt;StartHour,StartHour,IF(HOUR(A4039)&gt;FinishHour,FinishHour,HOUR(A4039))))</f>
        <v/>
      </c>
      <c r="H4039" s="3" t="str">
        <f t="shared" si="320"/>
        <v/>
      </c>
      <c r="I4039" s="33" t="e">
        <f>IF(OR(A4039="",B4039=""),NA(),MAX(0,IF(A4039-B4039=0,SameDayCycleTimeSettingValue,(A4039-B4039) *24)))</f>
        <v>#N/A</v>
      </c>
      <c r="J4039" s="33" t="e">
        <f>IF(OR(A4039="",B4039=""),NA(),MAX(0,IF(A4039-B4039=0,SameDayCycleTimeSettingValue,((A4039-B4039) *24)-(INT((A4039-B4039)) * (24-(FinishHour-StartHour))))))</f>
        <v>#N/A</v>
      </c>
      <c r="K4039" s="3" t="e">
        <f ca="1">IF(OR(A4039&lt;&gt;"",B4039=""),NA(),MAX(0,IF(_xlfn.DAYS(NOW(),B4039)=0,SameDayCycleTimeSettingValue,_xlfn.DAYS(NOW(),B4039))))</f>
        <v>#N/A</v>
      </c>
    </row>
    <row r="4040" spans="1:11" x14ac:dyDescent="0.25">
      <c r="A4040" s="32" t="str">
        <f>IF(AND(TRIM(INDEX(CompletedDateValues,ROW(A4040)))&lt;&gt;"",INDEX(CompletedDateValues,ROW(A4040))&gt;0),INDEX(CompletedDateValues,ROW(A4040)),"")</f>
        <v/>
      </c>
      <c r="B4040" s="32" t="str">
        <f>IF(AND(TRIM(INDEX(StartDateValues,ROW(A4040)))&lt;&gt;"",INDEX(StartDateValues,ROW(A4040))&gt;0),INDEX(StartDateValues,ROW(A4040)),"")</f>
        <v/>
      </c>
      <c r="C4040" s="22" t="str">
        <f t="shared" si="316"/>
        <v/>
      </c>
      <c r="D4040" s="3" t="str">
        <f t="shared" si="317"/>
        <v/>
      </c>
      <c r="E4040" s="3" t="str">
        <f t="shared" si="318"/>
        <v/>
      </c>
      <c r="F4040" s="3" t="str">
        <f t="shared" si="319"/>
        <v/>
      </c>
      <c r="G4040" s="3" t="str">
        <f>IF(A4040="","",IF(HOUR(A4040)&lt;StartHour,StartHour,IF(HOUR(A4040)&gt;FinishHour,FinishHour,HOUR(A4040))))</f>
        <v/>
      </c>
      <c r="H4040" s="3" t="str">
        <f t="shared" si="320"/>
        <v/>
      </c>
      <c r="I4040" s="33" t="e">
        <f>IF(OR(A4040="",B4040=""),NA(),MAX(0,IF(A4040-B4040=0,SameDayCycleTimeSettingValue,(A4040-B4040) *24)))</f>
        <v>#N/A</v>
      </c>
      <c r="J4040" s="33" t="e">
        <f>IF(OR(A4040="",B4040=""),NA(),MAX(0,IF(A4040-B4040=0,SameDayCycleTimeSettingValue,((A4040-B4040) *24)-(INT((A4040-B4040)) * (24-(FinishHour-StartHour))))))</f>
        <v>#N/A</v>
      </c>
      <c r="K4040" s="3" t="e">
        <f ca="1">IF(OR(A4040&lt;&gt;"",B4040=""),NA(),MAX(0,IF(_xlfn.DAYS(NOW(),B4040)=0,SameDayCycleTimeSettingValue,_xlfn.DAYS(NOW(),B4040))))</f>
        <v>#N/A</v>
      </c>
    </row>
    <row r="4041" spans="1:11" x14ac:dyDescent="0.25">
      <c r="A4041" s="32" t="str">
        <f>IF(AND(TRIM(INDEX(CompletedDateValues,ROW(A4041)))&lt;&gt;"",INDEX(CompletedDateValues,ROW(A4041))&gt;0),INDEX(CompletedDateValues,ROW(A4041)),"")</f>
        <v/>
      </c>
      <c r="B4041" s="32" t="str">
        <f>IF(AND(TRIM(INDEX(StartDateValues,ROW(A4041)))&lt;&gt;"",INDEX(StartDateValues,ROW(A4041))&gt;0),INDEX(StartDateValues,ROW(A4041)),"")</f>
        <v/>
      </c>
      <c r="C4041" s="22" t="str">
        <f t="shared" si="316"/>
        <v/>
      </c>
      <c r="D4041" s="3" t="str">
        <f t="shared" si="317"/>
        <v/>
      </c>
      <c r="E4041" s="3" t="str">
        <f t="shared" si="318"/>
        <v/>
      </c>
      <c r="F4041" s="3" t="str">
        <f t="shared" si="319"/>
        <v/>
      </c>
      <c r="G4041" s="3" t="str">
        <f>IF(A4041="","",IF(HOUR(A4041)&lt;StartHour,StartHour,IF(HOUR(A4041)&gt;FinishHour,FinishHour,HOUR(A4041))))</f>
        <v/>
      </c>
      <c r="H4041" s="3" t="str">
        <f t="shared" si="320"/>
        <v/>
      </c>
      <c r="I4041" s="33" t="e">
        <f>IF(OR(A4041="",B4041=""),NA(),MAX(0,IF(A4041-B4041=0,SameDayCycleTimeSettingValue,(A4041-B4041) *24)))</f>
        <v>#N/A</v>
      </c>
      <c r="J4041" s="33" t="e">
        <f>IF(OR(A4041="",B4041=""),NA(),MAX(0,IF(A4041-B4041=0,SameDayCycleTimeSettingValue,((A4041-B4041) *24)-(INT((A4041-B4041)) * (24-(FinishHour-StartHour))))))</f>
        <v>#N/A</v>
      </c>
      <c r="K4041" s="3" t="e">
        <f ca="1">IF(OR(A4041&lt;&gt;"",B4041=""),NA(),MAX(0,IF(_xlfn.DAYS(NOW(),B4041)=0,SameDayCycleTimeSettingValue,_xlfn.DAYS(NOW(),B4041))))</f>
        <v>#N/A</v>
      </c>
    </row>
    <row r="4042" spans="1:11" x14ac:dyDescent="0.25">
      <c r="A4042" s="32" t="str">
        <f>IF(AND(TRIM(INDEX(CompletedDateValues,ROW(A4042)))&lt;&gt;"",INDEX(CompletedDateValues,ROW(A4042))&gt;0),INDEX(CompletedDateValues,ROW(A4042)),"")</f>
        <v/>
      </c>
      <c r="B4042" s="32" t="str">
        <f>IF(AND(TRIM(INDEX(StartDateValues,ROW(A4042)))&lt;&gt;"",INDEX(StartDateValues,ROW(A4042))&gt;0),INDEX(StartDateValues,ROW(A4042)),"")</f>
        <v/>
      </c>
      <c r="C4042" s="22" t="str">
        <f t="shared" si="316"/>
        <v/>
      </c>
      <c r="D4042" s="3" t="str">
        <f t="shared" si="317"/>
        <v/>
      </c>
      <c r="E4042" s="3" t="str">
        <f t="shared" si="318"/>
        <v/>
      </c>
      <c r="F4042" s="3" t="str">
        <f t="shared" si="319"/>
        <v/>
      </c>
      <c r="G4042" s="3" t="str">
        <f>IF(A4042="","",IF(HOUR(A4042)&lt;StartHour,StartHour,IF(HOUR(A4042)&gt;FinishHour,FinishHour,HOUR(A4042))))</f>
        <v/>
      </c>
      <c r="H4042" s="3" t="str">
        <f t="shared" si="320"/>
        <v/>
      </c>
      <c r="I4042" s="33" t="e">
        <f>IF(OR(A4042="",B4042=""),NA(),MAX(0,IF(A4042-B4042=0,SameDayCycleTimeSettingValue,(A4042-B4042) *24)))</f>
        <v>#N/A</v>
      </c>
      <c r="J4042" s="33" t="e">
        <f>IF(OR(A4042="",B4042=""),NA(),MAX(0,IF(A4042-B4042=0,SameDayCycleTimeSettingValue,((A4042-B4042) *24)-(INT((A4042-B4042)) * (24-(FinishHour-StartHour))))))</f>
        <v>#N/A</v>
      </c>
      <c r="K4042" s="3" t="e">
        <f ca="1">IF(OR(A4042&lt;&gt;"",B4042=""),NA(),MAX(0,IF(_xlfn.DAYS(NOW(),B4042)=0,SameDayCycleTimeSettingValue,_xlfn.DAYS(NOW(),B4042))))</f>
        <v>#N/A</v>
      </c>
    </row>
    <row r="4043" spans="1:11" x14ac:dyDescent="0.25">
      <c r="A4043" s="32" t="str">
        <f>IF(AND(TRIM(INDEX(CompletedDateValues,ROW(A4043)))&lt;&gt;"",INDEX(CompletedDateValues,ROW(A4043))&gt;0),INDEX(CompletedDateValues,ROW(A4043)),"")</f>
        <v/>
      </c>
      <c r="B4043" s="32" t="str">
        <f>IF(AND(TRIM(INDEX(StartDateValues,ROW(A4043)))&lt;&gt;"",INDEX(StartDateValues,ROW(A4043))&gt;0),INDEX(StartDateValues,ROW(A4043)),"")</f>
        <v/>
      </c>
      <c r="C4043" s="22" t="str">
        <f t="shared" si="316"/>
        <v/>
      </c>
      <c r="D4043" s="3" t="str">
        <f t="shared" si="317"/>
        <v/>
      </c>
      <c r="E4043" s="3" t="str">
        <f t="shared" si="318"/>
        <v/>
      </c>
      <c r="F4043" s="3" t="str">
        <f t="shared" si="319"/>
        <v/>
      </c>
      <c r="G4043" s="3" t="str">
        <f>IF(A4043="","",IF(HOUR(A4043)&lt;StartHour,StartHour,IF(HOUR(A4043)&gt;FinishHour,FinishHour,HOUR(A4043))))</f>
        <v/>
      </c>
      <c r="H4043" s="3" t="str">
        <f t="shared" si="320"/>
        <v/>
      </c>
      <c r="I4043" s="33" t="e">
        <f>IF(OR(A4043="",B4043=""),NA(),MAX(0,IF(A4043-B4043=0,SameDayCycleTimeSettingValue,(A4043-B4043) *24)))</f>
        <v>#N/A</v>
      </c>
      <c r="J4043" s="33" t="e">
        <f>IF(OR(A4043="",B4043=""),NA(),MAX(0,IF(A4043-B4043=0,SameDayCycleTimeSettingValue,((A4043-B4043) *24)-(INT((A4043-B4043)) * (24-(FinishHour-StartHour))))))</f>
        <v>#N/A</v>
      </c>
      <c r="K4043" s="3" t="e">
        <f ca="1">IF(OR(A4043&lt;&gt;"",B4043=""),NA(),MAX(0,IF(_xlfn.DAYS(NOW(),B4043)=0,SameDayCycleTimeSettingValue,_xlfn.DAYS(NOW(),B4043))))</f>
        <v>#N/A</v>
      </c>
    </row>
    <row r="4044" spans="1:11" x14ac:dyDescent="0.25">
      <c r="A4044" s="32" t="str">
        <f>IF(AND(TRIM(INDEX(CompletedDateValues,ROW(A4044)))&lt;&gt;"",INDEX(CompletedDateValues,ROW(A4044))&gt;0),INDEX(CompletedDateValues,ROW(A4044)),"")</f>
        <v/>
      </c>
      <c r="B4044" s="32" t="str">
        <f>IF(AND(TRIM(INDEX(StartDateValues,ROW(A4044)))&lt;&gt;"",INDEX(StartDateValues,ROW(A4044))&gt;0),INDEX(StartDateValues,ROW(A4044)),"")</f>
        <v/>
      </c>
      <c r="C4044" s="22" t="str">
        <f t="shared" si="316"/>
        <v/>
      </c>
      <c r="D4044" s="3" t="str">
        <f t="shared" si="317"/>
        <v/>
      </c>
      <c r="E4044" s="3" t="str">
        <f t="shared" si="318"/>
        <v/>
      </c>
      <c r="F4044" s="3" t="str">
        <f t="shared" si="319"/>
        <v/>
      </c>
      <c r="G4044" s="3" t="str">
        <f>IF(A4044="","",IF(HOUR(A4044)&lt;StartHour,StartHour,IF(HOUR(A4044)&gt;FinishHour,FinishHour,HOUR(A4044))))</f>
        <v/>
      </c>
      <c r="H4044" s="3" t="str">
        <f t="shared" si="320"/>
        <v/>
      </c>
      <c r="I4044" s="33" t="e">
        <f>IF(OR(A4044="",B4044=""),NA(),MAX(0,IF(A4044-B4044=0,SameDayCycleTimeSettingValue,(A4044-B4044) *24)))</f>
        <v>#N/A</v>
      </c>
      <c r="J4044" s="33" t="e">
        <f>IF(OR(A4044="",B4044=""),NA(),MAX(0,IF(A4044-B4044=0,SameDayCycleTimeSettingValue,((A4044-B4044) *24)-(INT((A4044-B4044)) * (24-(FinishHour-StartHour))))))</f>
        <v>#N/A</v>
      </c>
      <c r="K4044" s="3" t="e">
        <f ca="1">IF(OR(A4044&lt;&gt;"",B4044=""),NA(),MAX(0,IF(_xlfn.DAYS(NOW(),B4044)=0,SameDayCycleTimeSettingValue,_xlfn.DAYS(NOW(),B4044))))</f>
        <v>#N/A</v>
      </c>
    </row>
    <row r="4045" spans="1:11" x14ac:dyDescent="0.25">
      <c r="A4045" s="32" t="str">
        <f>IF(AND(TRIM(INDEX(CompletedDateValues,ROW(A4045)))&lt;&gt;"",INDEX(CompletedDateValues,ROW(A4045))&gt;0),INDEX(CompletedDateValues,ROW(A4045)),"")</f>
        <v/>
      </c>
      <c r="B4045" s="32" t="str">
        <f>IF(AND(TRIM(INDEX(StartDateValues,ROW(A4045)))&lt;&gt;"",INDEX(StartDateValues,ROW(A4045))&gt;0),INDEX(StartDateValues,ROW(A4045)),"")</f>
        <v/>
      </c>
      <c r="C4045" s="22" t="str">
        <f t="shared" si="316"/>
        <v/>
      </c>
      <c r="D4045" s="3" t="str">
        <f t="shared" si="317"/>
        <v/>
      </c>
      <c r="E4045" s="3" t="str">
        <f t="shared" si="318"/>
        <v/>
      </c>
      <c r="F4045" s="3" t="str">
        <f t="shared" si="319"/>
        <v/>
      </c>
      <c r="G4045" s="3" t="str">
        <f>IF(A4045="","",IF(HOUR(A4045)&lt;StartHour,StartHour,IF(HOUR(A4045)&gt;FinishHour,FinishHour,HOUR(A4045))))</f>
        <v/>
      </c>
      <c r="H4045" s="3" t="str">
        <f t="shared" si="320"/>
        <v/>
      </c>
      <c r="I4045" s="33" t="e">
        <f>IF(OR(A4045="",B4045=""),NA(),MAX(0,IF(A4045-B4045=0,SameDayCycleTimeSettingValue,(A4045-B4045) *24)))</f>
        <v>#N/A</v>
      </c>
      <c r="J4045" s="33" t="e">
        <f>IF(OR(A4045="",B4045=""),NA(),MAX(0,IF(A4045-B4045=0,SameDayCycleTimeSettingValue,((A4045-B4045) *24)-(INT((A4045-B4045)) * (24-(FinishHour-StartHour))))))</f>
        <v>#N/A</v>
      </c>
      <c r="K4045" s="3" t="e">
        <f ca="1">IF(OR(A4045&lt;&gt;"",B4045=""),NA(),MAX(0,IF(_xlfn.DAYS(NOW(),B4045)=0,SameDayCycleTimeSettingValue,_xlfn.DAYS(NOW(),B4045))))</f>
        <v>#N/A</v>
      </c>
    </row>
    <row r="4046" spans="1:11" x14ac:dyDescent="0.25">
      <c r="A4046" s="32" t="str">
        <f>IF(AND(TRIM(INDEX(CompletedDateValues,ROW(A4046)))&lt;&gt;"",INDEX(CompletedDateValues,ROW(A4046))&gt;0),INDEX(CompletedDateValues,ROW(A4046)),"")</f>
        <v/>
      </c>
      <c r="B4046" s="32" t="str">
        <f>IF(AND(TRIM(INDEX(StartDateValues,ROW(A4046)))&lt;&gt;"",INDEX(StartDateValues,ROW(A4046))&gt;0),INDEX(StartDateValues,ROW(A4046)),"")</f>
        <v/>
      </c>
      <c r="C4046" s="22" t="str">
        <f t="shared" si="316"/>
        <v/>
      </c>
      <c r="D4046" s="3" t="str">
        <f t="shared" si="317"/>
        <v/>
      </c>
      <c r="E4046" s="3" t="str">
        <f t="shared" si="318"/>
        <v/>
      </c>
      <c r="F4046" s="3" t="str">
        <f t="shared" si="319"/>
        <v/>
      </c>
      <c r="G4046" s="3" t="str">
        <f>IF(A4046="","",IF(HOUR(A4046)&lt;StartHour,StartHour,IF(HOUR(A4046)&gt;FinishHour,FinishHour,HOUR(A4046))))</f>
        <v/>
      </c>
      <c r="H4046" s="3" t="str">
        <f t="shared" si="320"/>
        <v/>
      </c>
      <c r="I4046" s="33" t="e">
        <f>IF(OR(A4046="",B4046=""),NA(),MAX(0,IF(A4046-B4046=0,SameDayCycleTimeSettingValue,(A4046-B4046) *24)))</f>
        <v>#N/A</v>
      </c>
      <c r="J4046" s="33" t="e">
        <f>IF(OR(A4046="",B4046=""),NA(),MAX(0,IF(A4046-B4046=0,SameDayCycleTimeSettingValue,((A4046-B4046) *24)-(INT((A4046-B4046)) * (24-(FinishHour-StartHour))))))</f>
        <v>#N/A</v>
      </c>
      <c r="K4046" s="3" t="e">
        <f ca="1">IF(OR(A4046&lt;&gt;"",B4046=""),NA(),MAX(0,IF(_xlfn.DAYS(NOW(),B4046)=0,SameDayCycleTimeSettingValue,_xlfn.DAYS(NOW(),B4046))))</f>
        <v>#N/A</v>
      </c>
    </row>
    <row r="4047" spans="1:11" x14ac:dyDescent="0.25">
      <c r="A4047" s="32" t="str">
        <f>IF(AND(TRIM(INDEX(CompletedDateValues,ROW(A4047)))&lt;&gt;"",INDEX(CompletedDateValues,ROW(A4047))&gt;0),INDEX(CompletedDateValues,ROW(A4047)),"")</f>
        <v/>
      </c>
      <c r="B4047" s="32" t="str">
        <f>IF(AND(TRIM(INDEX(StartDateValues,ROW(A4047)))&lt;&gt;"",INDEX(StartDateValues,ROW(A4047))&gt;0),INDEX(StartDateValues,ROW(A4047)),"")</f>
        <v/>
      </c>
      <c r="C4047" s="22" t="str">
        <f t="shared" si="316"/>
        <v/>
      </c>
      <c r="D4047" s="3" t="str">
        <f t="shared" si="317"/>
        <v/>
      </c>
      <c r="E4047" s="3" t="str">
        <f t="shared" si="318"/>
        <v/>
      </c>
      <c r="F4047" s="3" t="str">
        <f t="shared" si="319"/>
        <v/>
      </c>
      <c r="G4047" s="3" t="str">
        <f>IF(A4047="","",IF(HOUR(A4047)&lt;StartHour,StartHour,IF(HOUR(A4047)&gt;FinishHour,FinishHour,HOUR(A4047))))</f>
        <v/>
      </c>
      <c r="H4047" s="3" t="str">
        <f t="shared" si="320"/>
        <v/>
      </c>
      <c r="I4047" s="33" t="e">
        <f>IF(OR(A4047="",B4047=""),NA(),MAX(0,IF(A4047-B4047=0,SameDayCycleTimeSettingValue,(A4047-B4047) *24)))</f>
        <v>#N/A</v>
      </c>
      <c r="J4047" s="33" t="e">
        <f>IF(OR(A4047="",B4047=""),NA(),MAX(0,IF(A4047-B4047=0,SameDayCycleTimeSettingValue,((A4047-B4047) *24)-(INT((A4047-B4047)) * (24-(FinishHour-StartHour))))))</f>
        <v>#N/A</v>
      </c>
      <c r="K4047" s="3" t="e">
        <f ca="1">IF(OR(A4047&lt;&gt;"",B4047=""),NA(),MAX(0,IF(_xlfn.DAYS(NOW(),B4047)=0,SameDayCycleTimeSettingValue,_xlfn.DAYS(NOW(),B4047))))</f>
        <v>#N/A</v>
      </c>
    </row>
    <row r="4048" spans="1:11" x14ac:dyDescent="0.25">
      <c r="A4048" s="32" t="str">
        <f>IF(AND(TRIM(INDEX(CompletedDateValues,ROW(A4048)))&lt;&gt;"",INDEX(CompletedDateValues,ROW(A4048))&gt;0),INDEX(CompletedDateValues,ROW(A4048)),"")</f>
        <v/>
      </c>
      <c r="B4048" s="32" t="str">
        <f>IF(AND(TRIM(INDEX(StartDateValues,ROW(A4048)))&lt;&gt;"",INDEX(StartDateValues,ROW(A4048))&gt;0),INDEX(StartDateValues,ROW(A4048)),"")</f>
        <v/>
      </c>
      <c r="C4048" s="22" t="str">
        <f t="shared" si="316"/>
        <v/>
      </c>
      <c r="D4048" s="3" t="str">
        <f t="shared" si="317"/>
        <v/>
      </c>
      <c r="E4048" s="3" t="str">
        <f t="shared" si="318"/>
        <v/>
      </c>
      <c r="F4048" s="3" t="str">
        <f t="shared" si="319"/>
        <v/>
      </c>
      <c r="G4048" s="3" t="str">
        <f>IF(A4048="","",IF(HOUR(A4048)&lt;StartHour,StartHour,IF(HOUR(A4048)&gt;FinishHour,FinishHour,HOUR(A4048))))</f>
        <v/>
      </c>
      <c r="H4048" s="3" t="str">
        <f t="shared" si="320"/>
        <v/>
      </c>
      <c r="I4048" s="33" t="e">
        <f>IF(OR(A4048="",B4048=""),NA(),MAX(0,IF(A4048-B4048=0,SameDayCycleTimeSettingValue,(A4048-B4048) *24)))</f>
        <v>#N/A</v>
      </c>
      <c r="J4048" s="33" t="e">
        <f>IF(OR(A4048="",B4048=""),NA(),MAX(0,IF(A4048-B4048=0,SameDayCycleTimeSettingValue,((A4048-B4048) *24)-(INT((A4048-B4048)) * (24-(FinishHour-StartHour))))))</f>
        <v>#N/A</v>
      </c>
      <c r="K4048" s="3" t="e">
        <f ca="1">IF(OR(A4048&lt;&gt;"",B4048=""),NA(),MAX(0,IF(_xlfn.DAYS(NOW(),B4048)=0,SameDayCycleTimeSettingValue,_xlfn.DAYS(NOW(),B4048))))</f>
        <v>#N/A</v>
      </c>
    </row>
    <row r="4049" spans="1:11" x14ac:dyDescent="0.25">
      <c r="A4049" s="32" t="str">
        <f>IF(AND(TRIM(INDEX(CompletedDateValues,ROW(A4049)))&lt;&gt;"",INDEX(CompletedDateValues,ROW(A4049))&gt;0),INDEX(CompletedDateValues,ROW(A4049)),"")</f>
        <v/>
      </c>
      <c r="B4049" s="32" t="str">
        <f>IF(AND(TRIM(INDEX(StartDateValues,ROW(A4049)))&lt;&gt;"",INDEX(StartDateValues,ROW(A4049))&gt;0),INDEX(StartDateValues,ROW(A4049)),"")</f>
        <v/>
      </c>
      <c r="C4049" s="22" t="str">
        <f t="shared" si="316"/>
        <v/>
      </c>
      <c r="D4049" s="3" t="str">
        <f t="shared" si="317"/>
        <v/>
      </c>
      <c r="E4049" s="3" t="str">
        <f t="shared" si="318"/>
        <v/>
      </c>
      <c r="F4049" s="3" t="str">
        <f t="shared" si="319"/>
        <v/>
      </c>
      <c r="G4049" s="3" t="str">
        <f>IF(A4049="","",IF(HOUR(A4049)&lt;StartHour,StartHour,IF(HOUR(A4049)&gt;FinishHour,FinishHour,HOUR(A4049))))</f>
        <v/>
      </c>
      <c r="H4049" s="3" t="str">
        <f t="shared" si="320"/>
        <v/>
      </c>
      <c r="I4049" s="33" t="e">
        <f>IF(OR(A4049="",B4049=""),NA(),MAX(0,IF(A4049-B4049=0,SameDayCycleTimeSettingValue,(A4049-B4049) *24)))</f>
        <v>#N/A</v>
      </c>
      <c r="J4049" s="33" t="e">
        <f>IF(OR(A4049="",B4049=""),NA(),MAX(0,IF(A4049-B4049=0,SameDayCycleTimeSettingValue,((A4049-B4049) *24)-(INT((A4049-B4049)) * (24-(FinishHour-StartHour))))))</f>
        <v>#N/A</v>
      </c>
      <c r="K4049" s="3" t="e">
        <f ca="1">IF(OR(A4049&lt;&gt;"",B4049=""),NA(),MAX(0,IF(_xlfn.DAYS(NOW(),B4049)=0,SameDayCycleTimeSettingValue,_xlfn.DAYS(NOW(),B4049))))</f>
        <v>#N/A</v>
      </c>
    </row>
    <row r="4050" spans="1:11" x14ac:dyDescent="0.25">
      <c r="A4050" s="32" t="str">
        <f>IF(AND(TRIM(INDEX(CompletedDateValues,ROW(A4050)))&lt;&gt;"",INDEX(CompletedDateValues,ROW(A4050))&gt;0),INDEX(CompletedDateValues,ROW(A4050)),"")</f>
        <v/>
      </c>
      <c r="B4050" s="32" t="str">
        <f>IF(AND(TRIM(INDEX(StartDateValues,ROW(A4050)))&lt;&gt;"",INDEX(StartDateValues,ROW(A4050))&gt;0),INDEX(StartDateValues,ROW(A4050)),"")</f>
        <v/>
      </c>
      <c r="C4050" s="22" t="str">
        <f t="shared" si="316"/>
        <v/>
      </c>
      <c r="D4050" s="3" t="str">
        <f t="shared" si="317"/>
        <v/>
      </c>
      <c r="E4050" s="3" t="str">
        <f t="shared" si="318"/>
        <v/>
      </c>
      <c r="F4050" s="3" t="str">
        <f t="shared" si="319"/>
        <v/>
      </c>
      <c r="G4050" s="3" t="str">
        <f>IF(A4050="","",IF(HOUR(A4050)&lt;StartHour,StartHour,IF(HOUR(A4050)&gt;FinishHour,FinishHour,HOUR(A4050))))</f>
        <v/>
      </c>
      <c r="H4050" s="3" t="str">
        <f t="shared" si="320"/>
        <v/>
      </c>
      <c r="I4050" s="33" t="e">
        <f>IF(OR(A4050="",B4050=""),NA(),MAX(0,IF(A4050-B4050=0,SameDayCycleTimeSettingValue,(A4050-B4050) *24)))</f>
        <v>#N/A</v>
      </c>
      <c r="J4050" s="33" t="e">
        <f>IF(OR(A4050="",B4050=""),NA(),MAX(0,IF(A4050-B4050=0,SameDayCycleTimeSettingValue,((A4050-B4050) *24)-(INT((A4050-B4050)) * (24-(FinishHour-StartHour))))))</f>
        <v>#N/A</v>
      </c>
      <c r="K4050" s="3" t="e">
        <f ca="1">IF(OR(A4050&lt;&gt;"",B4050=""),NA(),MAX(0,IF(_xlfn.DAYS(NOW(),B4050)=0,SameDayCycleTimeSettingValue,_xlfn.DAYS(NOW(),B4050))))</f>
        <v>#N/A</v>
      </c>
    </row>
    <row r="4051" spans="1:11" x14ac:dyDescent="0.25">
      <c r="A4051" s="32" t="str">
        <f>IF(AND(TRIM(INDEX(CompletedDateValues,ROW(A4051)))&lt;&gt;"",INDEX(CompletedDateValues,ROW(A4051))&gt;0),INDEX(CompletedDateValues,ROW(A4051)),"")</f>
        <v/>
      </c>
      <c r="B4051" s="32" t="str">
        <f>IF(AND(TRIM(INDEX(StartDateValues,ROW(A4051)))&lt;&gt;"",INDEX(StartDateValues,ROW(A4051))&gt;0),INDEX(StartDateValues,ROW(A4051)),"")</f>
        <v/>
      </c>
      <c r="C4051" s="22" t="str">
        <f t="shared" si="316"/>
        <v/>
      </c>
      <c r="D4051" s="3" t="str">
        <f t="shared" si="317"/>
        <v/>
      </c>
      <c r="E4051" s="3" t="str">
        <f t="shared" si="318"/>
        <v/>
      </c>
      <c r="F4051" s="3" t="str">
        <f t="shared" si="319"/>
        <v/>
      </c>
      <c r="G4051" s="3" t="str">
        <f>IF(A4051="","",IF(HOUR(A4051)&lt;StartHour,StartHour,IF(HOUR(A4051)&gt;FinishHour,FinishHour,HOUR(A4051))))</f>
        <v/>
      </c>
      <c r="H4051" s="3" t="str">
        <f t="shared" si="320"/>
        <v/>
      </c>
      <c r="I4051" s="33" t="e">
        <f>IF(OR(A4051="",B4051=""),NA(),MAX(0,IF(A4051-B4051=0,SameDayCycleTimeSettingValue,(A4051-B4051) *24)))</f>
        <v>#N/A</v>
      </c>
      <c r="J4051" s="33" t="e">
        <f>IF(OR(A4051="",B4051=""),NA(),MAX(0,IF(A4051-B4051=0,SameDayCycleTimeSettingValue,((A4051-B4051) *24)-(INT((A4051-B4051)) * (24-(FinishHour-StartHour))))))</f>
        <v>#N/A</v>
      </c>
      <c r="K4051" s="3" t="e">
        <f ca="1">IF(OR(A4051&lt;&gt;"",B4051=""),NA(),MAX(0,IF(_xlfn.DAYS(NOW(),B4051)=0,SameDayCycleTimeSettingValue,_xlfn.DAYS(NOW(),B4051))))</f>
        <v>#N/A</v>
      </c>
    </row>
    <row r="4052" spans="1:11" x14ac:dyDescent="0.25">
      <c r="A4052" s="32" t="str">
        <f>IF(AND(TRIM(INDEX(CompletedDateValues,ROW(A4052)))&lt;&gt;"",INDEX(CompletedDateValues,ROW(A4052))&gt;0),INDEX(CompletedDateValues,ROW(A4052)),"")</f>
        <v/>
      </c>
      <c r="B4052" s="32" t="str">
        <f>IF(AND(TRIM(INDEX(StartDateValues,ROW(A4052)))&lt;&gt;"",INDEX(StartDateValues,ROW(A4052))&gt;0),INDEX(StartDateValues,ROW(A4052)),"")</f>
        <v/>
      </c>
      <c r="C4052" s="22" t="str">
        <f t="shared" si="316"/>
        <v/>
      </c>
      <c r="D4052" s="3" t="str">
        <f t="shared" si="317"/>
        <v/>
      </c>
      <c r="E4052" s="3" t="str">
        <f t="shared" si="318"/>
        <v/>
      </c>
      <c r="F4052" s="3" t="str">
        <f t="shared" si="319"/>
        <v/>
      </c>
      <c r="G4052" s="3" t="str">
        <f>IF(A4052="","",IF(HOUR(A4052)&lt;StartHour,StartHour,IF(HOUR(A4052)&gt;FinishHour,FinishHour,HOUR(A4052))))</f>
        <v/>
      </c>
      <c r="H4052" s="3" t="str">
        <f t="shared" si="320"/>
        <v/>
      </c>
      <c r="I4052" s="33" t="e">
        <f>IF(OR(A4052="",B4052=""),NA(),MAX(0,IF(A4052-B4052=0,SameDayCycleTimeSettingValue,(A4052-B4052) *24)))</f>
        <v>#N/A</v>
      </c>
      <c r="J4052" s="33" t="e">
        <f>IF(OR(A4052="",B4052=""),NA(),MAX(0,IF(A4052-B4052=0,SameDayCycleTimeSettingValue,((A4052-B4052) *24)-(INT((A4052-B4052)) * (24-(FinishHour-StartHour))))))</f>
        <v>#N/A</v>
      </c>
      <c r="K4052" s="3" t="e">
        <f ca="1">IF(OR(A4052&lt;&gt;"",B4052=""),NA(),MAX(0,IF(_xlfn.DAYS(NOW(),B4052)=0,SameDayCycleTimeSettingValue,_xlfn.DAYS(NOW(),B4052))))</f>
        <v>#N/A</v>
      </c>
    </row>
    <row r="4053" spans="1:11" x14ac:dyDescent="0.25">
      <c r="A4053" s="32" t="str">
        <f>IF(AND(TRIM(INDEX(CompletedDateValues,ROW(A4053)))&lt;&gt;"",INDEX(CompletedDateValues,ROW(A4053))&gt;0),INDEX(CompletedDateValues,ROW(A4053)),"")</f>
        <v/>
      </c>
      <c r="B4053" s="32" t="str">
        <f>IF(AND(TRIM(INDEX(StartDateValues,ROW(A4053)))&lt;&gt;"",INDEX(StartDateValues,ROW(A4053))&gt;0),INDEX(StartDateValues,ROW(A4053)),"")</f>
        <v/>
      </c>
      <c r="C4053" s="22" t="str">
        <f t="shared" si="316"/>
        <v/>
      </c>
      <c r="D4053" s="3" t="str">
        <f t="shared" si="317"/>
        <v/>
      </c>
      <c r="E4053" s="3" t="str">
        <f t="shared" si="318"/>
        <v/>
      </c>
      <c r="F4053" s="3" t="str">
        <f t="shared" si="319"/>
        <v/>
      </c>
      <c r="G4053" s="3" t="str">
        <f>IF(A4053="","",IF(HOUR(A4053)&lt;StartHour,StartHour,IF(HOUR(A4053)&gt;FinishHour,FinishHour,HOUR(A4053))))</f>
        <v/>
      </c>
      <c r="H4053" s="3" t="str">
        <f t="shared" si="320"/>
        <v/>
      </c>
      <c r="I4053" s="33" t="e">
        <f>IF(OR(A4053="",B4053=""),NA(),MAX(0,IF(A4053-B4053=0,SameDayCycleTimeSettingValue,(A4053-B4053) *24)))</f>
        <v>#N/A</v>
      </c>
      <c r="J4053" s="33" t="e">
        <f>IF(OR(A4053="",B4053=""),NA(),MAX(0,IF(A4053-B4053=0,SameDayCycleTimeSettingValue,((A4053-B4053) *24)-(INT((A4053-B4053)) * (24-(FinishHour-StartHour))))))</f>
        <v>#N/A</v>
      </c>
      <c r="K4053" s="3" t="e">
        <f ca="1">IF(OR(A4053&lt;&gt;"",B4053=""),NA(),MAX(0,IF(_xlfn.DAYS(NOW(),B4053)=0,SameDayCycleTimeSettingValue,_xlfn.DAYS(NOW(),B4053))))</f>
        <v>#N/A</v>
      </c>
    </row>
    <row r="4054" spans="1:11" x14ac:dyDescent="0.25">
      <c r="A4054" s="32" t="str">
        <f>IF(AND(TRIM(INDEX(CompletedDateValues,ROW(A4054)))&lt;&gt;"",INDEX(CompletedDateValues,ROW(A4054))&gt;0),INDEX(CompletedDateValues,ROW(A4054)),"")</f>
        <v/>
      </c>
      <c r="B4054" s="32" t="str">
        <f>IF(AND(TRIM(INDEX(StartDateValues,ROW(A4054)))&lt;&gt;"",INDEX(StartDateValues,ROW(A4054))&gt;0),INDEX(StartDateValues,ROW(A4054)),"")</f>
        <v/>
      </c>
      <c r="C4054" s="22" t="str">
        <f t="shared" si="316"/>
        <v/>
      </c>
      <c r="D4054" s="3" t="str">
        <f t="shared" si="317"/>
        <v/>
      </c>
      <c r="E4054" s="3" t="str">
        <f t="shared" si="318"/>
        <v/>
      </c>
      <c r="F4054" s="3" t="str">
        <f t="shared" si="319"/>
        <v/>
      </c>
      <c r="G4054" s="3" t="str">
        <f>IF(A4054="","",IF(HOUR(A4054)&lt;StartHour,StartHour,IF(HOUR(A4054)&gt;FinishHour,FinishHour,HOUR(A4054))))</f>
        <v/>
      </c>
      <c r="H4054" s="3" t="str">
        <f t="shared" si="320"/>
        <v/>
      </c>
      <c r="I4054" s="33" t="e">
        <f>IF(OR(A4054="",B4054=""),NA(),MAX(0,IF(A4054-B4054=0,SameDayCycleTimeSettingValue,(A4054-B4054) *24)))</f>
        <v>#N/A</v>
      </c>
      <c r="J4054" s="33" t="e">
        <f>IF(OR(A4054="",B4054=""),NA(),MAX(0,IF(A4054-B4054=0,SameDayCycleTimeSettingValue,((A4054-B4054) *24)-(INT((A4054-B4054)) * (24-(FinishHour-StartHour))))))</f>
        <v>#N/A</v>
      </c>
      <c r="K4054" s="3" t="e">
        <f ca="1">IF(OR(A4054&lt;&gt;"",B4054=""),NA(),MAX(0,IF(_xlfn.DAYS(NOW(),B4054)=0,SameDayCycleTimeSettingValue,_xlfn.DAYS(NOW(),B4054))))</f>
        <v>#N/A</v>
      </c>
    </row>
    <row r="4055" spans="1:11" x14ac:dyDescent="0.25">
      <c r="A4055" s="32" t="str">
        <f>IF(AND(TRIM(INDEX(CompletedDateValues,ROW(A4055)))&lt;&gt;"",INDEX(CompletedDateValues,ROW(A4055))&gt;0),INDEX(CompletedDateValues,ROW(A4055)),"")</f>
        <v/>
      </c>
      <c r="B4055" s="32" t="str">
        <f>IF(AND(TRIM(INDEX(StartDateValues,ROW(A4055)))&lt;&gt;"",INDEX(StartDateValues,ROW(A4055))&gt;0),INDEX(StartDateValues,ROW(A4055)),"")</f>
        <v/>
      </c>
      <c r="C4055" s="22" t="str">
        <f t="shared" si="316"/>
        <v/>
      </c>
      <c r="D4055" s="3" t="str">
        <f t="shared" si="317"/>
        <v/>
      </c>
      <c r="E4055" s="3" t="str">
        <f t="shared" si="318"/>
        <v/>
      </c>
      <c r="F4055" s="3" t="str">
        <f t="shared" si="319"/>
        <v/>
      </c>
      <c r="G4055" s="3" t="str">
        <f>IF(A4055="","",IF(HOUR(A4055)&lt;StartHour,StartHour,IF(HOUR(A4055)&gt;FinishHour,FinishHour,HOUR(A4055))))</f>
        <v/>
      </c>
      <c r="H4055" s="3" t="str">
        <f t="shared" si="320"/>
        <v/>
      </c>
      <c r="I4055" s="33" t="e">
        <f>IF(OR(A4055="",B4055=""),NA(),MAX(0,IF(A4055-B4055=0,SameDayCycleTimeSettingValue,(A4055-B4055) *24)))</f>
        <v>#N/A</v>
      </c>
      <c r="J4055" s="33" t="e">
        <f>IF(OR(A4055="",B4055=""),NA(),MAX(0,IF(A4055-B4055=0,SameDayCycleTimeSettingValue,((A4055-B4055) *24)-(INT((A4055-B4055)) * (24-(FinishHour-StartHour))))))</f>
        <v>#N/A</v>
      </c>
      <c r="K4055" s="3" t="e">
        <f ca="1">IF(OR(A4055&lt;&gt;"",B4055=""),NA(),MAX(0,IF(_xlfn.DAYS(NOW(),B4055)=0,SameDayCycleTimeSettingValue,_xlfn.DAYS(NOW(),B4055))))</f>
        <v>#N/A</v>
      </c>
    </row>
    <row r="4056" spans="1:11" x14ac:dyDescent="0.25">
      <c r="A4056" s="32" t="str">
        <f>IF(AND(TRIM(INDEX(CompletedDateValues,ROW(A4056)))&lt;&gt;"",INDEX(CompletedDateValues,ROW(A4056))&gt;0),INDEX(CompletedDateValues,ROW(A4056)),"")</f>
        <v/>
      </c>
      <c r="B4056" s="32" t="str">
        <f>IF(AND(TRIM(INDEX(StartDateValues,ROW(A4056)))&lt;&gt;"",INDEX(StartDateValues,ROW(A4056))&gt;0),INDEX(StartDateValues,ROW(A4056)),"")</f>
        <v/>
      </c>
      <c r="C4056" s="22" t="str">
        <f t="shared" si="316"/>
        <v/>
      </c>
      <c r="D4056" s="3" t="str">
        <f t="shared" si="317"/>
        <v/>
      </c>
      <c r="E4056" s="3" t="str">
        <f t="shared" si="318"/>
        <v/>
      </c>
      <c r="F4056" s="3" t="str">
        <f t="shared" si="319"/>
        <v/>
      </c>
      <c r="G4056" s="3" t="str">
        <f>IF(A4056="","",IF(HOUR(A4056)&lt;StartHour,StartHour,IF(HOUR(A4056)&gt;FinishHour,FinishHour,HOUR(A4056))))</f>
        <v/>
      </c>
      <c r="H4056" s="3" t="str">
        <f t="shared" si="320"/>
        <v/>
      </c>
      <c r="I4056" s="33" t="e">
        <f>IF(OR(A4056="",B4056=""),NA(),MAX(0,IF(A4056-B4056=0,SameDayCycleTimeSettingValue,(A4056-B4056) *24)))</f>
        <v>#N/A</v>
      </c>
      <c r="J4056" s="33" t="e">
        <f>IF(OR(A4056="",B4056=""),NA(),MAX(0,IF(A4056-B4056=0,SameDayCycleTimeSettingValue,((A4056-B4056) *24)-(INT((A4056-B4056)) * (24-(FinishHour-StartHour))))))</f>
        <v>#N/A</v>
      </c>
      <c r="K4056" s="3" t="e">
        <f ca="1">IF(OR(A4056&lt;&gt;"",B4056=""),NA(),MAX(0,IF(_xlfn.DAYS(NOW(),B4056)=0,SameDayCycleTimeSettingValue,_xlfn.DAYS(NOW(),B4056))))</f>
        <v>#N/A</v>
      </c>
    </row>
    <row r="4057" spans="1:11" x14ac:dyDescent="0.25">
      <c r="A4057" s="32" t="str">
        <f>IF(AND(TRIM(INDEX(CompletedDateValues,ROW(A4057)))&lt;&gt;"",INDEX(CompletedDateValues,ROW(A4057))&gt;0),INDEX(CompletedDateValues,ROW(A4057)),"")</f>
        <v/>
      </c>
      <c r="B4057" s="32" t="str">
        <f>IF(AND(TRIM(INDEX(StartDateValues,ROW(A4057)))&lt;&gt;"",INDEX(StartDateValues,ROW(A4057))&gt;0),INDEX(StartDateValues,ROW(A4057)),"")</f>
        <v/>
      </c>
      <c r="C4057" s="22" t="str">
        <f t="shared" si="316"/>
        <v/>
      </c>
      <c r="D4057" s="3" t="str">
        <f t="shared" si="317"/>
        <v/>
      </c>
      <c r="E4057" s="3" t="str">
        <f t="shared" si="318"/>
        <v/>
      </c>
      <c r="F4057" s="3" t="str">
        <f t="shared" si="319"/>
        <v/>
      </c>
      <c r="G4057" s="3" t="str">
        <f>IF(A4057="","",IF(HOUR(A4057)&lt;StartHour,StartHour,IF(HOUR(A4057)&gt;FinishHour,FinishHour,HOUR(A4057))))</f>
        <v/>
      </c>
      <c r="H4057" s="3" t="str">
        <f t="shared" si="320"/>
        <v/>
      </c>
      <c r="I4057" s="33" t="e">
        <f>IF(OR(A4057="",B4057=""),NA(),MAX(0,IF(A4057-B4057=0,SameDayCycleTimeSettingValue,(A4057-B4057) *24)))</f>
        <v>#N/A</v>
      </c>
      <c r="J4057" s="33" t="e">
        <f>IF(OR(A4057="",B4057=""),NA(),MAX(0,IF(A4057-B4057=0,SameDayCycleTimeSettingValue,((A4057-B4057) *24)-(INT((A4057-B4057)) * (24-(FinishHour-StartHour))))))</f>
        <v>#N/A</v>
      </c>
      <c r="K4057" s="3" t="e">
        <f ca="1">IF(OR(A4057&lt;&gt;"",B4057=""),NA(),MAX(0,IF(_xlfn.DAYS(NOW(),B4057)=0,SameDayCycleTimeSettingValue,_xlfn.DAYS(NOW(),B4057))))</f>
        <v>#N/A</v>
      </c>
    </row>
    <row r="4058" spans="1:11" x14ac:dyDescent="0.25">
      <c r="A4058" s="32" t="str">
        <f>IF(AND(TRIM(INDEX(CompletedDateValues,ROW(A4058)))&lt;&gt;"",INDEX(CompletedDateValues,ROW(A4058))&gt;0),INDEX(CompletedDateValues,ROW(A4058)),"")</f>
        <v/>
      </c>
      <c r="B4058" s="32" t="str">
        <f>IF(AND(TRIM(INDEX(StartDateValues,ROW(A4058)))&lt;&gt;"",INDEX(StartDateValues,ROW(A4058))&gt;0),INDEX(StartDateValues,ROW(A4058)),"")</f>
        <v/>
      </c>
      <c r="C4058" s="22" t="str">
        <f t="shared" si="316"/>
        <v/>
      </c>
      <c r="D4058" s="3" t="str">
        <f t="shared" si="317"/>
        <v/>
      </c>
      <c r="E4058" s="3" t="str">
        <f t="shared" si="318"/>
        <v/>
      </c>
      <c r="F4058" s="3" t="str">
        <f t="shared" si="319"/>
        <v/>
      </c>
      <c r="G4058" s="3" t="str">
        <f>IF(A4058="","",IF(HOUR(A4058)&lt;StartHour,StartHour,IF(HOUR(A4058)&gt;FinishHour,FinishHour,HOUR(A4058))))</f>
        <v/>
      </c>
      <c r="H4058" s="3" t="str">
        <f t="shared" si="320"/>
        <v/>
      </c>
      <c r="I4058" s="33" t="e">
        <f>IF(OR(A4058="",B4058=""),NA(),MAX(0,IF(A4058-B4058=0,SameDayCycleTimeSettingValue,(A4058-B4058) *24)))</f>
        <v>#N/A</v>
      </c>
      <c r="J4058" s="33" t="e">
        <f>IF(OR(A4058="",B4058=""),NA(),MAX(0,IF(A4058-B4058=0,SameDayCycleTimeSettingValue,((A4058-B4058) *24)-(INT((A4058-B4058)) * (24-(FinishHour-StartHour))))))</f>
        <v>#N/A</v>
      </c>
      <c r="K4058" s="3" t="e">
        <f ca="1">IF(OR(A4058&lt;&gt;"",B4058=""),NA(),MAX(0,IF(_xlfn.DAYS(NOW(),B4058)=0,SameDayCycleTimeSettingValue,_xlfn.DAYS(NOW(),B4058))))</f>
        <v>#N/A</v>
      </c>
    </row>
    <row r="4059" spans="1:11" x14ac:dyDescent="0.25">
      <c r="A4059" s="32" t="str">
        <f>IF(AND(TRIM(INDEX(CompletedDateValues,ROW(A4059)))&lt;&gt;"",INDEX(CompletedDateValues,ROW(A4059))&gt;0),INDEX(CompletedDateValues,ROW(A4059)),"")</f>
        <v/>
      </c>
      <c r="B4059" s="32" t="str">
        <f>IF(AND(TRIM(INDEX(StartDateValues,ROW(A4059)))&lt;&gt;"",INDEX(StartDateValues,ROW(A4059))&gt;0),INDEX(StartDateValues,ROW(A4059)),"")</f>
        <v/>
      </c>
      <c r="C4059" s="22" t="str">
        <f t="shared" si="316"/>
        <v/>
      </c>
      <c r="D4059" s="3" t="str">
        <f t="shared" si="317"/>
        <v/>
      </c>
      <c r="E4059" s="3" t="str">
        <f t="shared" si="318"/>
        <v/>
      </c>
      <c r="F4059" s="3" t="str">
        <f t="shared" si="319"/>
        <v/>
      </c>
      <c r="G4059" s="3" t="str">
        <f>IF(A4059="","",IF(HOUR(A4059)&lt;StartHour,StartHour,IF(HOUR(A4059)&gt;FinishHour,FinishHour,HOUR(A4059))))</f>
        <v/>
      </c>
      <c r="H4059" s="3" t="str">
        <f t="shared" si="320"/>
        <v/>
      </c>
      <c r="I4059" s="33" t="e">
        <f>IF(OR(A4059="",B4059=""),NA(),MAX(0,IF(A4059-B4059=0,SameDayCycleTimeSettingValue,(A4059-B4059) *24)))</f>
        <v>#N/A</v>
      </c>
      <c r="J4059" s="33" t="e">
        <f>IF(OR(A4059="",B4059=""),NA(),MAX(0,IF(A4059-B4059=0,SameDayCycleTimeSettingValue,((A4059-B4059) *24)-(INT((A4059-B4059)) * (24-(FinishHour-StartHour))))))</f>
        <v>#N/A</v>
      </c>
      <c r="K4059" s="3" t="e">
        <f ca="1">IF(OR(A4059&lt;&gt;"",B4059=""),NA(),MAX(0,IF(_xlfn.DAYS(NOW(),B4059)=0,SameDayCycleTimeSettingValue,_xlfn.DAYS(NOW(),B4059))))</f>
        <v>#N/A</v>
      </c>
    </row>
    <row r="4060" spans="1:11" x14ac:dyDescent="0.25">
      <c r="A4060" s="32" t="str">
        <f>IF(AND(TRIM(INDEX(CompletedDateValues,ROW(A4060)))&lt;&gt;"",INDEX(CompletedDateValues,ROW(A4060))&gt;0),INDEX(CompletedDateValues,ROW(A4060)),"")</f>
        <v/>
      </c>
      <c r="B4060" s="32" t="str">
        <f>IF(AND(TRIM(INDEX(StartDateValues,ROW(A4060)))&lt;&gt;"",INDEX(StartDateValues,ROW(A4060))&gt;0),INDEX(StartDateValues,ROW(A4060)),"")</f>
        <v/>
      </c>
      <c r="C4060" s="22" t="str">
        <f t="shared" si="316"/>
        <v/>
      </c>
      <c r="D4060" s="3" t="str">
        <f t="shared" si="317"/>
        <v/>
      </c>
      <c r="E4060" s="3" t="str">
        <f t="shared" si="318"/>
        <v/>
      </c>
      <c r="F4060" s="3" t="str">
        <f t="shared" si="319"/>
        <v/>
      </c>
      <c r="G4060" s="3" t="str">
        <f>IF(A4060="","",IF(HOUR(A4060)&lt;StartHour,StartHour,IF(HOUR(A4060)&gt;FinishHour,FinishHour,HOUR(A4060))))</f>
        <v/>
      </c>
      <c r="H4060" s="3" t="str">
        <f t="shared" si="320"/>
        <v/>
      </c>
      <c r="I4060" s="33" t="e">
        <f>IF(OR(A4060="",B4060=""),NA(),MAX(0,IF(A4060-B4060=0,SameDayCycleTimeSettingValue,(A4060-B4060) *24)))</f>
        <v>#N/A</v>
      </c>
      <c r="J4060" s="33" t="e">
        <f>IF(OR(A4060="",B4060=""),NA(),MAX(0,IF(A4060-B4060=0,SameDayCycleTimeSettingValue,((A4060-B4060) *24)-(INT((A4060-B4060)) * (24-(FinishHour-StartHour))))))</f>
        <v>#N/A</v>
      </c>
      <c r="K4060" s="3" t="e">
        <f ca="1">IF(OR(A4060&lt;&gt;"",B4060=""),NA(),MAX(0,IF(_xlfn.DAYS(NOW(),B4060)=0,SameDayCycleTimeSettingValue,_xlfn.DAYS(NOW(),B4060))))</f>
        <v>#N/A</v>
      </c>
    </row>
    <row r="4061" spans="1:11" x14ac:dyDescent="0.25">
      <c r="A4061" s="32" t="str">
        <f>IF(AND(TRIM(INDEX(CompletedDateValues,ROW(A4061)))&lt;&gt;"",INDEX(CompletedDateValues,ROW(A4061))&gt;0),INDEX(CompletedDateValues,ROW(A4061)),"")</f>
        <v/>
      </c>
      <c r="B4061" s="32" t="str">
        <f>IF(AND(TRIM(INDEX(StartDateValues,ROW(A4061)))&lt;&gt;"",INDEX(StartDateValues,ROW(A4061))&gt;0),INDEX(StartDateValues,ROW(A4061)),"")</f>
        <v/>
      </c>
      <c r="C4061" s="22" t="str">
        <f t="shared" si="316"/>
        <v/>
      </c>
      <c r="D4061" s="3" t="str">
        <f t="shared" si="317"/>
        <v/>
      </c>
      <c r="E4061" s="3" t="str">
        <f t="shared" si="318"/>
        <v/>
      </c>
      <c r="F4061" s="3" t="str">
        <f t="shared" si="319"/>
        <v/>
      </c>
      <c r="G4061" s="3" t="str">
        <f>IF(A4061="","",IF(HOUR(A4061)&lt;StartHour,StartHour,IF(HOUR(A4061)&gt;FinishHour,FinishHour,HOUR(A4061))))</f>
        <v/>
      </c>
      <c r="H4061" s="3" t="str">
        <f t="shared" si="320"/>
        <v/>
      </c>
      <c r="I4061" s="33" t="e">
        <f>IF(OR(A4061="",B4061=""),NA(),MAX(0,IF(A4061-B4061=0,SameDayCycleTimeSettingValue,(A4061-B4061) *24)))</f>
        <v>#N/A</v>
      </c>
      <c r="J4061" s="33" t="e">
        <f>IF(OR(A4061="",B4061=""),NA(),MAX(0,IF(A4061-B4061=0,SameDayCycleTimeSettingValue,((A4061-B4061) *24)-(INT((A4061-B4061)) * (24-(FinishHour-StartHour))))))</f>
        <v>#N/A</v>
      </c>
      <c r="K4061" s="3" t="e">
        <f ca="1">IF(OR(A4061&lt;&gt;"",B4061=""),NA(),MAX(0,IF(_xlfn.DAYS(NOW(),B4061)=0,SameDayCycleTimeSettingValue,_xlfn.DAYS(NOW(),B4061))))</f>
        <v>#N/A</v>
      </c>
    </row>
    <row r="4062" spans="1:11" x14ac:dyDescent="0.25">
      <c r="A4062" s="32" t="str">
        <f>IF(AND(TRIM(INDEX(CompletedDateValues,ROW(A4062)))&lt;&gt;"",INDEX(CompletedDateValues,ROW(A4062))&gt;0),INDEX(CompletedDateValues,ROW(A4062)),"")</f>
        <v/>
      </c>
      <c r="B4062" s="32" t="str">
        <f>IF(AND(TRIM(INDEX(StartDateValues,ROW(A4062)))&lt;&gt;"",INDEX(StartDateValues,ROW(A4062))&gt;0),INDEX(StartDateValues,ROW(A4062)),"")</f>
        <v/>
      </c>
      <c r="C4062" s="22" t="str">
        <f t="shared" si="316"/>
        <v/>
      </c>
      <c r="D4062" s="3" t="str">
        <f t="shared" si="317"/>
        <v/>
      </c>
      <c r="E4062" s="3" t="str">
        <f t="shared" si="318"/>
        <v/>
      </c>
      <c r="F4062" s="3" t="str">
        <f t="shared" si="319"/>
        <v/>
      </c>
      <c r="G4062" s="3" t="str">
        <f>IF(A4062="","",IF(HOUR(A4062)&lt;StartHour,StartHour,IF(HOUR(A4062)&gt;FinishHour,FinishHour,HOUR(A4062))))</f>
        <v/>
      </c>
      <c r="H4062" s="3" t="str">
        <f t="shared" si="320"/>
        <v/>
      </c>
      <c r="I4062" s="33" t="e">
        <f>IF(OR(A4062="",B4062=""),NA(),MAX(0,IF(A4062-B4062=0,SameDayCycleTimeSettingValue,(A4062-B4062) *24)))</f>
        <v>#N/A</v>
      </c>
      <c r="J4062" s="33" t="e">
        <f>IF(OR(A4062="",B4062=""),NA(),MAX(0,IF(A4062-B4062=0,SameDayCycleTimeSettingValue,((A4062-B4062) *24)-(INT((A4062-B4062)) * (24-(FinishHour-StartHour))))))</f>
        <v>#N/A</v>
      </c>
      <c r="K4062" s="3" t="e">
        <f ca="1">IF(OR(A4062&lt;&gt;"",B4062=""),NA(),MAX(0,IF(_xlfn.DAYS(NOW(),B4062)=0,SameDayCycleTimeSettingValue,_xlfn.DAYS(NOW(),B4062))))</f>
        <v>#N/A</v>
      </c>
    </row>
    <row r="4063" spans="1:11" x14ac:dyDescent="0.25">
      <c r="A4063" s="32" t="str">
        <f>IF(AND(TRIM(INDEX(CompletedDateValues,ROW(A4063)))&lt;&gt;"",INDEX(CompletedDateValues,ROW(A4063))&gt;0),INDEX(CompletedDateValues,ROW(A4063)),"")</f>
        <v/>
      </c>
      <c r="B4063" s="32" t="str">
        <f>IF(AND(TRIM(INDEX(StartDateValues,ROW(A4063)))&lt;&gt;"",INDEX(StartDateValues,ROW(A4063))&gt;0),INDEX(StartDateValues,ROW(A4063)),"")</f>
        <v/>
      </c>
      <c r="C4063" s="22" t="str">
        <f t="shared" si="316"/>
        <v/>
      </c>
      <c r="D4063" s="3" t="str">
        <f t="shared" si="317"/>
        <v/>
      </c>
      <c r="E4063" s="3" t="str">
        <f t="shared" si="318"/>
        <v/>
      </c>
      <c r="F4063" s="3" t="str">
        <f t="shared" si="319"/>
        <v/>
      </c>
      <c r="G4063" s="3" t="str">
        <f>IF(A4063="","",IF(HOUR(A4063)&lt;StartHour,StartHour,IF(HOUR(A4063)&gt;FinishHour,FinishHour,HOUR(A4063))))</f>
        <v/>
      </c>
      <c r="H4063" s="3" t="str">
        <f t="shared" si="320"/>
        <v/>
      </c>
      <c r="I4063" s="33" t="e">
        <f>IF(OR(A4063="",B4063=""),NA(),MAX(0,IF(A4063-B4063=0,SameDayCycleTimeSettingValue,(A4063-B4063) *24)))</f>
        <v>#N/A</v>
      </c>
      <c r="J4063" s="33" t="e">
        <f>IF(OR(A4063="",B4063=""),NA(),MAX(0,IF(A4063-B4063=0,SameDayCycleTimeSettingValue,((A4063-B4063) *24)-(INT((A4063-B4063)) * (24-(FinishHour-StartHour))))))</f>
        <v>#N/A</v>
      </c>
      <c r="K4063" s="3" t="e">
        <f ca="1">IF(OR(A4063&lt;&gt;"",B4063=""),NA(),MAX(0,IF(_xlfn.DAYS(NOW(),B4063)=0,SameDayCycleTimeSettingValue,_xlfn.DAYS(NOW(),B4063))))</f>
        <v>#N/A</v>
      </c>
    </row>
    <row r="4064" spans="1:11" x14ac:dyDescent="0.25">
      <c r="A4064" s="32" t="str">
        <f>IF(AND(TRIM(INDEX(CompletedDateValues,ROW(A4064)))&lt;&gt;"",INDEX(CompletedDateValues,ROW(A4064))&gt;0),INDEX(CompletedDateValues,ROW(A4064)),"")</f>
        <v/>
      </c>
      <c r="B4064" s="32" t="str">
        <f>IF(AND(TRIM(INDEX(StartDateValues,ROW(A4064)))&lt;&gt;"",INDEX(StartDateValues,ROW(A4064))&gt;0),INDEX(StartDateValues,ROW(A4064)),"")</f>
        <v/>
      </c>
      <c r="C4064" s="22" t="str">
        <f t="shared" si="316"/>
        <v/>
      </c>
      <c r="D4064" s="3" t="str">
        <f t="shared" si="317"/>
        <v/>
      </c>
      <c r="E4064" s="3" t="str">
        <f t="shared" si="318"/>
        <v/>
      </c>
      <c r="F4064" s="3" t="str">
        <f t="shared" si="319"/>
        <v/>
      </c>
      <c r="G4064" s="3" t="str">
        <f>IF(A4064="","",IF(HOUR(A4064)&lt;StartHour,StartHour,IF(HOUR(A4064)&gt;FinishHour,FinishHour,HOUR(A4064))))</f>
        <v/>
      </c>
      <c r="H4064" s="3" t="str">
        <f t="shared" si="320"/>
        <v/>
      </c>
      <c r="I4064" s="33" t="e">
        <f>IF(OR(A4064="",B4064=""),NA(),MAX(0,IF(A4064-B4064=0,SameDayCycleTimeSettingValue,(A4064-B4064) *24)))</f>
        <v>#N/A</v>
      </c>
      <c r="J4064" s="33" t="e">
        <f>IF(OR(A4064="",B4064=""),NA(),MAX(0,IF(A4064-B4064=0,SameDayCycleTimeSettingValue,((A4064-B4064) *24)-(INT((A4064-B4064)) * (24-(FinishHour-StartHour))))))</f>
        <v>#N/A</v>
      </c>
      <c r="K4064" s="3" t="e">
        <f ca="1">IF(OR(A4064&lt;&gt;"",B4064=""),NA(),MAX(0,IF(_xlfn.DAYS(NOW(),B4064)=0,SameDayCycleTimeSettingValue,_xlfn.DAYS(NOW(),B4064))))</f>
        <v>#N/A</v>
      </c>
    </row>
    <row r="4065" spans="1:11" x14ac:dyDescent="0.25">
      <c r="A4065" s="32" t="str">
        <f>IF(AND(TRIM(INDEX(CompletedDateValues,ROW(A4065)))&lt;&gt;"",INDEX(CompletedDateValues,ROW(A4065))&gt;0),INDEX(CompletedDateValues,ROW(A4065)),"")</f>
        <v/>
      </c>
      <c r="B4065" s="32" t="str">
        <f>IF(AND(TRIM(INDEX(StartDateValues,ROW(A4065)))&lt;&gt;"",INDEX(StartDateValues,ROW(A4065))&gt;0),INDEX(StartDateValues,ROW(A4065)),"")</f>
        <v/>
      </c>
      <c r="C4065" s="22" t="str">
        <f t="shared" si="316"/>
        <v/>
      </c>
      <c r="D4065" s="3" t="str">
        <f t="shared" si="317"/>
        <v/>
      </c>
      <c r="E4065" s="3" t="str">
        <f t="shared" si="318"/>
        <v/>
      </c>
      <c r="F4065" s="3" t="str">
        <f t="shared" si="319"/>
        <v/>
      </c>
      <c r="G4065" s="3" t="str">
        <f>IF(A4065="","",IF(HOUR(A4065)&lt;StartHour,StartHour,IF(HOUR(A4065)&gt;FinishHour,FinishHour,HOUR(A4065))))</f>
        <v/>
      </c>
      <c r="H4065" s="3" t="str">
        <f t="shared" si="320"/>
        <v/>
      </c>
      <c r="I4065" s="33" t="e">
        <f>IF(OR(A4065="",B4065=""),NA(),MAX(0,IF(A4065-B4065=0,SameDayCycleTimeSettingValue,(A4065-B4065) *24)))</f>
        <v>#N/A</v>
      </c>
      <c r="J4065" s="33" t="e">
        <f>IF(OR(A4065="",B4065=""),NA(),MAX(0,IF(A4065-B4065=0,SameDayCycleTimeSettingValue,((A4065-B4065) *24)-(INT((A4065-B4065)) * (24-(FinishHour-StartHour))))))</f>
        <v>#N/A</v>
      </c>
      <c r="K4065" s="3" t="e">
        <f ca="1">IF(OR(A4065&lt;&gt;"",B4065=""),NA(),MAX(0,IF(_xlfn.DAYS(NOW(),B4065)=0,SameDayCycleTimeSettingValue,_xlfn.DAYS(NOW(),B4065))))</f>
        <v>#N/A</v>
      </c>
    </row>
    <row r="4066" spans="1:11" x14ac:dyDescent="0.25">
      <c r="A4066" s="32" t="str">
        <f>IF(AND(TRIM(INDEX(CompletedDateValues,ROW(A4066)))&lt;&gt;"",INDEX(CompletedDateValues,ROW(A4066))&gt;0),INDEX(CompletedDateValues,ROW(A4066)),"")</f>
        <v/>
      </c>
      <c r="B4066" s="32" t="str">
        <f>IF(AND(TRIM(INDEX(StartDateValues,ROW(A4066)))&lt;&gt;"",INDEX(StartDateValues,ROW(A4066))&gt;0),INDEX(StartDateValues,ROW(A4066)),"")</f>
        <v/>
      </c>
      <c r="C4066" s="22" t="str">
        <f t="shared" si="316"/>
        <v/>
      </c>
      <c r="D4066" s="3" t="str">
        <f t="shared" si="317"/>
        <v/>
      </c>
      <c r="E4066" s="3" t="str">
        <f t="shared" si="318"/>
        <v/>
      </c>
      <c r="F4066" s="3" t="str">
        <f t="shared" si="319"/>
        <v/>
      </c>
      <c r="G4066" s="3" t="str">
        <f>IF(A4066="","",IF(HOUR(A4066)&lt;StartHour,StartHour,IF(HOUR(A4066)&gt;FinishHour,FinishHour,HOUR(A4066))))</f>
        <v/>
      </c>
      <c r="H4066" s="3" t="str">
        <f t="shared" si="320"/>
        <v/>
      </c>
      <c r="I4066" s="33" t="e">
        <f>IF(OR(A4066="",B4066=""),NA(),MAX(0,IF(A4066-B4066=0,SameDayCycleTimeSettingValue,(A4066-B4066) *24)))</f>
        <v>#N/A</v>
      </c>
      <c r="J4066" s="33" t="e">
        <f>IF(OR(A4066="",B4066=""),NA(),MAX(0,IF(A4066-B4066=0,SameDayCycleTimeSettingValue,((A4066-B4066) *24)-(INT((A4066-B4066)) * (24-(FinishHour-StartHour))))))</f>
        <v>#N/A</v>
      </c>
      <c r="K4066" s="3" t="e">
        <f ca="1">IF(OR(A4066&lt;&gt;"",B4066=""),NA(),MAX(0,IF(_xlfn.DAYS(NOW(),B4066)=0,SameDayCycleTimeSettingValue,_xlfn.DAYS(NOW(),B4066))))</f>
        <v>#N/A</v>
      </c>
    </row>
    <row r="4067" spans="1:11" x14ac:dyDescent="0.25">
      <c r="A4067" s="32" t="str">
        <f>IF(AND(TRIM(INDEX(CompletedDateValues,ROW(A4067)))&lt;&gt;"",INDEX(CompletedDateValues,ROW(A4067))&gt;0),INDEX(CompletedDateValues,ROW(A4067)),"")</f>
        <v/>
      </c>
      <c r="B4067" s="32" t="str">
        <f>IF(AND(TRIM(INDEX(StartDateValues,ROW(A4067)))&lt;&gt;"",INDEX(StartDateValues,ROW(A4067))&gt;0),INDEX(StartDateValues,ROW(A4067)),"")</f>
        <v/>
      </c>
      <c r="C4067" s="22" t="str">
        <f t="shared" si="316"/>
        <v/>
      </c>
      <c r="D4067" s="3" t="str">
        <f t="shared" si="317"/>
        <v/>
      </c>
      <c r="E4067" s="3" t="str">
        <f t="shared" si="318"/>
        <v/>
      </c>
      <c r="F4067" s="3" t="str">
        <f t="shared" si="319"/>
        <v/>
      </c>
      <c r="G4067" s="3" t="str">
        <f>IF(A4067="","",IF(HOUR(A4067)&lt;StartHour,StartHour,IF(HOUR(A4067)&gt;FinishHour,FinishHour,HOUR(A4067))))</f>
        <v/>
      </c>
      <c r="H4067" s="3" t="str">
        <f t="shared" si="320"/>
        <v/>
      </c>
      <c r="I4067" s="33" t="e">
        <f>IF(OR(A4067="",B4067=""),NA(),MAX(0,IF(A4067-B4067=0,SameDayCycleTimeSettingValue,(A4067-B4067) *24)))</f>
        <v>#N/A</v>
      </c>
      <c r="J4067" s="33" t="e">
        <f>IF(OR(A4067="",B4067=""),NA(),MAX(0,IF(A4067-B4067=0,SameDayCycleTimeSettingValue,((A4067-B4067) *24)-(INT((A4067-B4067)) * (24-(FinishHour-StartHour))))))</f>
        <v>#N/A</v>
      </c>
      <c r="K4067" s="3" t="e">
        <f ca="1">IF(OR(A4067&lt;&gt;"",B4067=""),NA(),MAX(0,IF(_xlfn.DAYS(NOW(),B4067)=0,SameDayCycleTimeSettingValue,_xlfn.DAYS(NOW(),B4067))))</f>
        <v>#N/A</v>
      </c>
    </row>
    <row r="4068" spans="1:11" x14ac:dyDescent="0.25">
      <c r="A4068" s="32" t="str">
        <f>IF(AND(TRIM(INDEX(CompletedDateValues,ROW(A4068)))&lt;&gt;"",INDEX(CompletedDateValues,ROW(A4068))&gt;0),INDEX(CompletedDateValues,ROW(A4068)),"")</f>
        <v/>
      </c>
      <c r="B4068" s="32" t="str">
        <f>IF(AND(TRIM(INDEX(StartDateValues,ROW(A4068)))&lt;&gt;"",INDEX(StartDateValues,ROW(A4068))&gt;0),INDEX(StartDateValues,ROW(A4068)),"")</f>
        <v/>
      </c>
      <c r="C4068" s="22" t="str">
        <f t="shared" si="316"/>
        <v/>
      </c>
      <c r="D4068" s="3" t="str">
        <f t="shared" si="317"/>
        <v/>
      </c>
      <c r="E4068" s="3" t="str">
        <f t="shared" si="318"/>
        <v/>
      </c>
      <c r="F4068" s="3" t="str">
        <f t="shared" si="319"/>
        <v/>
      </c>
      <c r="G4068" s="3" t="str">
        <f>IF(A4068="","",IF(HOUR(A4068)&lt;StartHour,StartHour,IF(HOUR(A4068)&gt;FinishHour,FinishHour,HOUR(A4068))))</f>
        <v/>
      </c>
      <c r="H4068" s="3" t="str">
        <f t="shared" si="320"/>
        <v/>
      </c>
      <c r="I4068" s="33" t="e">
        <f>IF(OR(A4068="",B4068=""),NA(),MAX(0,IF(A4068-B4068=0,SameDayCycleTimeSettingValue,(A4068-B4068) *24)))</f>
        <v>#N/A</v>
      </c>
      <c r="J4068" s="33" t="e">
        <f>IF(OR(A4068="",B4068=""),NA(),MAX(0,IF(A4068-B4068=0,SameDayCycleTimeSettingValue,((A4068-B4068) *24)-(INT((A4068-B4068)) * (24-(FinishHour-StartHour))))))</f>
        <v>#N/A</v>
      </c>
      <c r="K4068" s="3" t="e">
        <f ca="1">IF(OR(A4068&lt;&gt;"",B4068=""),NA(),MAX(0,IF(_xlfn.DAYS(NOW(),B4068)=0,SameDayCycleTimeSettingValue,_xlfn.DAYS(NOW(),B4068))))</f>
        <v>#N/A</v>
      </c>
    </row>
    <row r="4069" spans="1:11" x14ac:dyDescent="0.25">
      <c r="A4069" s="32" t="str">
        <f>IF(AND(TRIM(INDEX(CompletedDateValues,ROW(A4069)))&lt;&gt;"",INDEX(CompletedDateValues,ROW(A4069))&gt;0),INDEX(CompletedDateValues,ROW(A4069)),"")</f>
        <v/>
      </c>
      <c r="B4069" s="32" t="str">
        <f>IF(AND(TRIM(INDEX(StartDateValues,ROW(A4069)))&lt;&gt;"",INDEX(StartDateValues,ROW(A4069))&gt;0),INDEX(StartDateValues,ROW(A4069)),"")</f>
        <v/>
      </c>
      <c r="C4069" s="22" t="str">
        <f t="shared" si="316"/>
        <v/>
      </c>
      <c r="D4069" s="3" t="str">
        <f t="shared" si="317"/>
        <v/>
      </c>
      <c r="E4069" s="3" t="str">
        <f t="shared" si="318"/>
        <v/>
      </c>
      <c r="F4069" s="3" t="str">
        <f t="shared" si="319"/>
        <v/>
      </c>
      <c r="G4069" s="3" t="str">
        <f>IF(A4069="","",IF(HOUR(A4069)&lt;StartHour,StartHour,IF(HOUR(A4069)&gt;FinishHour,FinishHour,HOUR(A4069))))</f>
        <v/>
      </c>
      <c r="H4069" s="3" t="str">
        <f t="shared" si="320"/>
        <v/>
      </c>
      <c r="I4069" s="33" t="e">
        <f>IF(OR(A4069="",B4069=""),NA(),MAX(0,IF(A4069-B4069=0,SameDayCycleTimeSettingValue,(A4069-B4069) *24)))</f>
        <v>#N/A</v>
      </c>
      <c r="J4069" s="33" t="e">
        <f>IF(OR(A4069="",B4069=""),NA(),MAX(0,IF(A4069-B4069=0,SameDayCycleTimeSettingValue,((A4069-B4069) *24)-(INT((A4069-B4069)) * (24-(FinishHour-StartHour))))))</f>
        <v>#N/A</v>
      </c>
      <c r="K4069" s="3" t="e">
        <f ca="1">IF(OR(A4069&lt;&gt;"",B4069=""),NA(),MAX(0,IF(_xlfn.DAYS(NOW(),B4069)=0,SameDayCycleTimeSettingValue,_xlfn.DAYS(NOW(),B4069))))</f>
        <v>#N/A</v>
      </c>
    </row>
    <row r="4070" spans="1:11" x14ac:dyDescent="0.25">
      <c r="A4070" s="32" t="str">
        <f>IF(AND(TRIM(INDEX(CompletedDateValues,ROW(A4070)))&lt;&gt;"",INDEX(CompletedDateValues,ROW(A4070))&gt;0),INDEX(CompletedDateValues,ROW(A4070)),"")</f>
        <v/>
      </c>
      <c r="B4070" s="32" t="str">
        <f>IF(AND(TRIM(INDEX(StartDateValues,ROW(A4070)))&lt;&gt;"",INDEX(StartDateValues,ROW(A4070))&gt;0),INDEX(StartDateValues,ROW(A4070)),"")</f>
        <v/>
      </c>
      <c r="C4070" s="22" t="str">
        <f t="shared" si="316"/>
        <v/>
      </c>
      <c r="D4070" s="3" t="str">
        <f t="shared" si="317"/>
        <v/>
      </c>
      <c r="E4070" s="3" t="str">
        <f t="shared" si="318"/>
        <v/>
      </c>
      <c r="F4070" s="3" t="str">
        <f t="shared" si="319"/>
        <v/>
      </c>
      <c r="G4070" s="3" t="str">
        <f>IF(A4070="","",IF(HOUR(A4070)&lt;StartHour,StartHour,IF(HOUR(A4070)&gt;FinishHour,FinishHour,HOUR(A4070))))</f>
        <v/>
      </c>
      <c r="H4070" s="3" t="str">
        <f t="shared" si="320"/>
        <v/>
      </c>
      <c r="I4070" s="33" t="e">
        <f>IF(OR(A4070="",B4070=""),NA(),MAX(0,IF(A4070-B4070=0,SameDayCycleTimeSettingValue,(A4070-B4070) *24)))</f>
        <v>#N/A</v>
      </c>
      <c r="J4070" s="33" t="e">
        <f>IF(OR(A4070="",B4070=""),NA(),MAX(0,IF(A4070-B4070=0,SameDayCycleTimeSettingValue,((A4070-B4070) *24)-(INT((A4070-B4070)) * (24-(FinishHour-StartHour))))))</f>
        <v>#N/A</v>
      </c>
      <c r="K4070" s="3" t="e">
        <f ca="1">IF(OR(A4070&lt;&gt;"",B4070=""),NA(),MAX(0,IF(_xlfn.DAYS(NOW(),B4070)=0,SameDayCycleTimeSettingValue,_xlfn.DAYS(NOW(),B4070))))</f>
        <v>#N/A</v>
      </c>
    </row>
    <row r="4071" spans="1:11" x14ac:dyDescent="0.25">
      <c r="A4071" s="32" t="str">
        <f>IF(AND(TRIM(INDEX(CompletedDateValues,ROW(A4071)))&lt;&gt;"",INDEX(CompletedDateValues,ROW(A4071))&gt;0),INDEX(CompletedDateValues,ROW(A4071)),"")</f>
        <v/>
      </c>
      <c r="B4071" s="32" t="str">
        <f>IF(AND(TRIM(INDEX(StartDateValues,ROW(A4071)))&lt;&gt;"",INDEX(StartDateValues,ROW(A4071))&gt;0),INDEX(StartDateValues,ROW(A4071)),"")</f>
        <v/>
      </c>
      <c r="C4071" s="22" t="str">
        <f t="shared" si="316"/>
        <v/>
      </c>
      <c r="D4071" s="3" t="str">
        <f t="shared" si="317"/>
        <v/>
      </c>
      <c r="E4071" s="3" t="str">
        <f t="shared" si="318"/>
        <v/>
      </c>
      <c r="F4071" s="3" t="str">
        <f t="shared" si="319"/>
        <v/>
      </c>
      <c r="G4071" s="3" t="str">
        <f>IF(A4071="","",IF(HOUR(A4071)&lt;StartHour,StartHour,IF(HOUR(A4071)&gt;FinishHour,FinishHour,HOUR(A4071))))</f>
        <v/>
      </c>
      <c r="H4071" s="3" t="str">
        <f t="shared" si="320"/>
        <v/>
      </c>
      <c r="I4071" s="33" t="e">
        <f>IF(OR(A4071="",B4071=""),NA(),MAX(0,IF(A4071-B4071=0,SameDayCycleTimeSettingValue,(A4071-B4071) *24)))</f>
        <v>#N/A</v>
      </c>
      <c r="J4071" s="33" t="e">
        <f>IF(OR(A4071="",B4071=""),NA(),MAX(0,IF(A4071-B4071=0,SameDayCycleTimeSettingValue,((A4071-B4071) *24)-(INT((A4071-B4071)) * (24-(FinishHour-StartHour))))))</f>
        <v>#N/A</v>
      </c>
      <c r="K4071" s="3" t="e">
        <f ca="1">IF(OR(A4071&lt;&gt;"",B4071=""),NA(),MAX(0,IF(_xlfn.DAYS(NOW(),B4071)=0,SameDayCycleTimeSettingValue,_xlfn.DAYS(NOW(),B4071))))</f>
        <v>#N/A</v>
      </c>
    </row>
    <row r="4072" spans="1:11" x14ac:dyDescent="0.25">
      <c r="A4072" s="32" t="str">
        <f>IF(AND(TRIM(INDEX(CompletedDateValues,ROW(A4072)))&lt;&gt;"",INDEX(CompletedDateValues,ROW(A4072))&gt;0),INDEX(CompletedDateValues,ROW(A4072)),"")</f>
        <v/>
      </c>
      <c r="B4072" s="32" t="str">
        <f>IF(AND(TRIM(INDEX(StartDateValues,ROW(A4072)))&lt;&gt;"",INDEX(StartDateValues,ROW(A4072))&gt;0),INDEX(StartDateValues,ROW(A4072)),"")</f>
        <v/>
      </c>
      <c r="C4072" s="22" t="str">
        <f t="shared" si="316"/>
        <v/>
      </c>
      <c r="D4072" s="3" t="str">
        <f t="shared" si="317"/>
        <v/>
      </c>
      <c r="E4072" s="3" t="str">
        <f t="shared" si="318"/>
        <v/>
      </c>
      <c r="F4072" s="3" t="str">
        <f t="shared" si="319"/>
        <v/>
      </c>
      <c r="G4072" s="3" t="str">
        <f>IF(A4072="","",IF(HOUR(A4072)&lt;StartHour,StartHour,IF(HOUR(A4072)&gt;FinishHour,FinishHour,HOUR(A4072))))</f>
        <v/>
      </c>
      <c r="H4072" s="3" t="str">
        <f t="shared" si="320"/>
        <v/>
      </c>
      <c r="I4072" s="33" t="e">
        <f>IF(OR(A4072="",B4072=""),NA(),MAX(0,IF(A4072-B4072=0,SameDayCycleTimeSettingValue,(A4072-B4072) *24)))</f>
        <v>#N/A</v>
      </c>
      <c r="J4072" s="33" t="e">
        <f>IF(OR(A4072="",B4072=""),NA(),MAX(0,IF(A4072-B4072=0,SameDayCycleTimeSettingValue,((A4072-B4072) *24)-(INT((A4072-B4072)) * (24-(FinishHour-StartHour))))))</f>
        <v>#N/A</v>
      </c>
      <c r="K4072" s="3" t="e">
        <f ca="1">IF(OR(A4072&lt;&gt;"",B4072=""),NA(),MAX(0,IF(_xlfn.DAYS(NOW(),B4072)=0,SameDayCycleTimeSettingValue,_xlfn.DAYS(NOW(),B4072))))</f>
        <v>#N/A</v>
      </c>
    </row>
    <row r="4073" spans="1:11" x14ac:dyDescent="0.25">
      <c r="A4073" s="32" t="str">
        <f>IF(AND(TRIM(INDEX(CompletedDateValues,ROW(A4073)))&lt;&gt;"",INDEX(CompletedDateValues,ROW(A4073))&gt;0),INDEX(CompletedDateValues,ROW(A4073)),"")</f>
        <v/>
      </c>
      <c r="B4073" s="32" t="str">
        <f>IF(AND(TRIM(INDEX(StartDateValues,ROW(A4073)))&lt;&gt;"",INDEX(StartDateValues,ROW(A4073))&gt;0),INDEX(StartDateValues,ROW(A4073)),"")</f>
        <v/>
      </c>
      <c r="C4073" s="22" t="str">
        <f t="shared" si="316"/>
        <v/>
      </c>
      <c r="D4073" s="3" t="str">
        <f t="shared" si="317"/>
        <v/>
      </c>
      <c r="E4073" s="3" t="str">
        <f t="shared" si="318"/>
        <v/>
      </c>
      <c r="F4073" s="3" t="str">
        <f t="shared" si="319"/>
        <v/>
      </c>
      <c r="G4073" s="3" t="str">
        <f>IF(A4073="","",IF(HOUR(A4073)&lt;StartHour,StartHour,IF(HOUR(A4073)&gt;FinishHour,FinishHour,HOUR(A4073))))</f>
        <v/>
      </c>
      <c r="H4073" s="3" t="str">
        <f t="shared" si="320"/>
        <v/>
      </c>
      <c r="I4073" s="33" t="e">
        <f>IF(OR(A4073="",B4073=""),NA(),MAX(0,IF(A4073-B4073=0,SameDayCycleTimeSettingValue,(A4073-B4073) *24)))</f>
        <v>#N/A</v>
      </c>
      <c r="J4073" s="33" t="e">
        <f>IF(OR(A4073="",B4073=""),NA(),MAX(0,IF(A4073-B4073=0,SameDayCycleTimeSettingValue,((A4073-B4073) *24)-(INT((A4073-B4073)) * (24-(FinishHour-StartHour))))))</f>
        <v>#N/A</v>
      </c>
      <c r="K4073" s="3" t="e">
        <f ca="1">IF(OR(A4073&lt;&gt;"",B4073=""),NA(),MAX(0,IF(_xlfn.DAYS(NOW(),B4073)=0,SameDayCycleTimeSettingValue,_xlfn.DAYS(NOW(),B4073))))</f>
        <v>#N/A</v>
      </c>
    </row>
    <row r="4074" spans="1:11" x14ac:dyDescent="0.25">
      <c r="A4074" s="32" t="str">
        <f>IF(AND(TRIM(INDEX(CompletedDateValues,ROW(A4074)))&lt;&gt;"",INDEX(CompletedDateValues,ROW(A4074))&gt;0),INDEX(CompletedDateValues,ROW(A4074)),"")</f>
        <v/>
      </c>
      <c r="B4074" s="32" t="str">
        <f>IF(AND(TRIM(INDEX(StartDateValues,ROW(A4074)))&lt;&gt;"",INDEX(StartDateValues,ROW(A4074))&gt;0),INDEX(StartDateValues,ROW(A4074)),"")</f>
        <v/>
      </c>
      <c r="C4074" s="22" t="str">
        <f t="shared" si="316"/>
        <v/>
      </c>
      <c r="D4074" s="3" t="str">
        <f t="shared" si="317"/>
        <v/>
      </c>
      <c r="E4074" s="3" t="str">
        <f t="shared" si="318"/>
        <v/>
      </c>
      <c r="F4074" s="3" t="str">
        <f t="shared" si="319"/>
        <v/>
      </c>
      <c r="G4074" s="3" t="str">
        <f>IF(A4074="","",IF(HOUR(A4074)&lt;StartHour,StartHour,IF(HOUR(A4074)&gt;FinishHour,FinishHour,HOUR(A4074))))</f>
        <v/>
      </c>
      <c r="H4074" s="3" t="str">
        <f t="shared" si="320"/>
        <v/>
      </c>
      <c r="I4074" s="33" t="e">
        <f>IF(OR(A4074="",B4074=""),NA(),MAX(0,IF(A4074-B4074=0,SameDayCycleTimeSettingValue,(A4074-B4074) *24)))</f>
        <v>#N/A</v>
      </c>
      <c r="J4074" s="33" t="e">
        <f>IF(OR(A4074="",B4074=""),NA(),MAX(0,IF(A4074-B4074=0,SameDayCycleTimeSettingValue,((A4074-B4074) *24)-(INT((A4074-B4074)) * (24-(FinishHour-StartHour))))))</f>
        <v>#N/A</v>
      </c>
      <c r="K4074" s="3" t="e">
        <f ca="1">IF(OR(A4074&lt;&gt;"",B4074=""),NA(),MAX(0,IF(_xlfn.DAYS(NOW(),B4074)=0,SameDayCycleTimeSettingValue,_xlfn.DAYS(NOW(),B4074))))</f>
        <v>#N/A</v>
      </c>
    </row>
    <row r="4075" spans="1:11" x14ac:dyDescent="0.25">
      <c r="A4075" s="32" t="str">
        <f>IF(AND(TRIM(INDEX(CompletedDateValues,ROW(A4075)))&lt;&gt;"",INDEX(CompletedDateValues,ROW(A4075))&gt;0),INDEX(CompletedDateValues,ROW(A4075)),"")</f>
        <v/>
      </c>
      <c r="B4075" s="32" t="str">
        <f>IF(AND(TRIM(INDEX(StartDateValues,ROW(A4075)))&lt;&gt;"",INDEX(StartDateValues,ROW(A4075))&gt;0),INDEX(StartDateValues,ROW(A4075)),"")</f>
        <v/>
      </c>
      <c r="C4075" s="22" t="str">
        <f t="shared" si="316"/>
        <v/>
      </c>
      <c r="D4075" s="3" t="str">
        <f t="shared" si="317"/>
        <v/>
      </c>
      <c r="E4075" s="3" t="str">
        <f t="shared" si="318"/>
        <v/>
      </c>
      <c r="F4075" s="3" t="str">
        <f t="shared" si="319"/>
        <v/>
      </c>
      <c r="G4075" s="3" t="str">
        <f>IF(A4075="","",IF(HOUR(A4075)&lt;StartHour,StartHour,IF(HOUR(A4075)&gt;FinishHour,FinishHour,HOUR(A4075))))</f>
        <v/>
      </c>
      <c r="H4075" s="3" t="str">
        <f t="shared" si="320"/>
        <v/>
      </c>
      <c r="I4075" s="33" t="e">
        <f>IF(OR(A4075="",B4075=""),NA(),MAX(0,IF(A4075-B4075=0,SameDayCycleTimeSettingValue,(A4075-B4075) *24)))</f>
        <v>#N/A</v>
      </c>
      <c r="J4075" s="33" t="e">
        <f>IF(OR(A4075="",B4075=""),NA(),MAX(0,IF(A4075-B4075=0,SameDayCycleTimeSettingValue,((A4075-B4075) *24)-(INT((A4075-B4075)) * (24-(FinishHour-StartHour))))))</f>
        <v>#N/A</v>
      </c>
      <c r="K4075" s="3" t="e">
        <f ca="1">IF(OR(A4075&lt;&gt;"",B4075=""),NA(),MAX(0,IF(_xlfn.DAYS(NOW(),B4075)=0,SameDayCycleTimeSettingValue,_xlfn.DAYS(NOW(),B4075))))</f>
        <v>#N/A</v>
      </c>
    </row>
    <row r="4076" spans="1:11" x14ac:dyDescent="0.25">
      <c r="A4076" s="32" t="str">
        <f>IF(AND(TRIM(INDEX(CompletedDateValues,ROW(A4076)))&lt;&gt;"",INDEX(CompletedDateValues,ROW(A4076))&gt;0),INDEX(CompletedDateValues,ROW(A4076)),"")</f>
        <v/>
      </c>
      <c r="B4076" s="32" t="str">
        <f>IF(AND(TRIM(INDEX(StartDateValues,ROW(A4076)))&lt;&gt;"",INDEX(StartDateValues,ROW(A4076))&gt;0),INDEX(StartDateValues,ROW(A4076)),"")</f>
        <v/>
      </c>
      <c r="C4076" s="22" t="str">
        <f t="shared" si="316"/>
        <v/>
      </c>
      <c r="D4076" s="3" t="str">
        <f t="shared" si="317"/>
        <v/>
      </c>
      <c r="E4076" s="3" t="str">
        <f t="shared" si="318"/>
        <v/>
      </c>
      <c r="F4076" s="3" t="str">
        <f t="shared" si="319"/>
        <v/>
      </c>
      <c r="G4076" s="3" t="str">
        <f>IF(A4076="","",IF(HOUR(A4076)&lt;StartHour,StartHour,IF(HOUR(A4076)&gt;FinishHour,FinishHour,HOUR(A4076))))</f>
        <v/>
      </c>
      <c r="H4076" s="3" t="str">
        <f t="shared" si="320"/>
        <v/>
      </c>
      <c r="I4076" s="33" t="e">
        <f>IF(OR(A4076="",B4076=""),NA(),MAX(0,IF(A4076-B4076=0,SameDayCycleTimeSettingValue,(A4076-B4076) *24)))</f>
        <v>#N/A</v>
      </c>
      <c r="J4076" s="33" t="e">
        <f>IF(OR(A4076="",B4076=""),NA(),MAX(0,IF(A4076-B4076=0,SameDayCycleTimeSettingValue,((A4076-B4076) *24)-(INT((A4076-B4076)) * (24-(FinishHour-StartHour))))))</f>
        <v>#N/A</v>
      </c>
      <c r="K4076" s="3" t="e">
        <f ca="1">IF(OR(A4076&lt;&gt;"",B4076=""),NA(),MAX(0,IF(_xlfn.DAYS(NOW(),B4076)=0,SameDayCycleTimeSettingValue,_xlfn.DAYS(NOW(),B4076))))</f>
        <v>#N/A</v>
      </c>
    </row>
    <row r="4077" spans="1:11" x14ac:dyDescent="0.25">
      <c r="A4077" s="32" t="str">
        <f>IF(AND(TRIM(INDEX(CompletedDateValues,ROW(A4077)))&lt;&gt;"",INDEX(CompletedDateValues,ROW(A4077))&gt;0),INDEX(CompletedDateValues,ROW(A4077)),"")</f>
        <v/>
      </c>
      <c r="B4077" s="32" t="str">
        <f>IF(AND(TRIM(INDEX(StartDateValues,ROW(A4077)))&lt;&gt;"",INDEX(StartDateValues,ROW(A4077))&gt;0),INDEX(StartDateValues,ROW(A4077)),"")</f>
        <v/>
      </c>
      <c r="C4077" s="22" t="str">
        <f t="shared" si="316"/>
        <v/>
      </c>
      <c r="D4077" s="3" t="str">
        <f t="shared" si="317"/>
        <v/>
      </c>
      <c r="E4077" s="3" t="str">
        <f t="shared" si="318"/>
        <v/>
      </c>
      <c r="F4077" s="3" t="str">
        <f t="shared" si="319"/>
        <v/>
      </c>
      <c r="G4077" s="3" t="str">
        <f>IF(A4077="","",IF(HOUR(A4077)&lt;StartHour,StartHour,IF(HOUR(A4077)&gt;FinishHour,FinishHour,HOUR(A4077))))</f>
        <v/>
      </c>
      <c r="H4077" s="3" t="str">
        <f t="shared" si="320"/>
        <v/>
      </c>
      <c r="I4077" s="33" t="e">
        <f>IF(OR(A4077="",B4077=""),NA(),MAX(0,IF(A4077-B4077=0,SameDayCycleTimeSettingValue,(A4077-B4077) *24)))</f>
        <v>#N/A</v>
      </c>
      <c r="J4077" s="33" t="e">
        <f>IF(OR(A4077="",B4077=""),NA(),MAX(0,IF(A4077-B4077=0,SameDayCycleTimeSettingValue,((A4077-B4077) *24)-(INT((A4077-B4077)) * (24-(FinishHour-StartHour))))))</f>
        <v>#N/A</v>
      </c>
      <c r="K4077" s="3" t="e">
        <f ca="1">IF(OR(A4077&lt;&gt;"",B4077=""),NA(),MAX(0,IF(_xlfn.DAYS(NOW(),B4077)=0,SameDayCycleTimeSettingValue,_xlfn.DAYS(NOW(),B4077))))</f>
        <v>#N/A</v>
      </c>
    </row>
    <row r="4078" spans="1:11" x14ac:dyDescent="0.25">
      <c r="A4078" s="32" t="str">
        <f>IF(AND(TRIM(INDEX(CompletedDateValues,ROW(A4078)))&lt;&gt;"",INDEX(CompletedDateValues,ROW(A4078))&gt;0),INDEX(CompletedDateValues,ROW(A4078)),"")</f>
        <v/>
      </c>
      <c r="B4078" s="32" t="str">
        <f>IF(AND(TRIM(INDEX(StartDateValues,ROW(A4078)))&lt;&gt;"",INDEX(StartDateValues,ROW(A4078))&gt;0),INDEX(StartDateValues,ROW(A4078)),"")</f>
        <v/>
      </c>
      <c r="C4078" s="22" t="str">
        <f t="shared" si="316"/>
        <v/>
      </c>
      <c r="D4078" s="3" t="str">
        <f t="shared" si="317"/>
        <v/>
      </c>
      <c r="E4078" s="3" t="str">
        <f t="shared" si="318"/>
        <v/>
      </c>
      <c r="F4078" s="3" t="str">
        <f t="shared" si="319"/>
        <v/>
      </c>
      <c r="G4078" s="3" t="str">
        <f>IF(A4078="","",IF(HOUR(A4078)&lt;StartHour,StartHour,IF(HOUR(A4078)&gt;FinishHour,FinishHour,HOUR(A4078))))</f>
        <v/>
      </c>
      <c r="H4078" s="3" t="str">
        <f t="shared" si="320"/>
        <v/>
      </c>
      <c r="I4078" s="33" t="e">
        <f>IF(OR(A4078="",B4078=""),NA(),MAX(0,IF(A4078-B4078=0,SameDayCycleTimeSettingValue,(A4078-B4078) *24)))</f>
        <v>#N/A</v>
      </c>
      <c r="J4078" s="33" t="e">
        <f>IF(OR(A4078="",B4078=""),NA(),MAX(0,IF(A4078-B4078=0,SameDayCycleTimeSettingValue,((A4078-B4078) *24)-(INT((A4078-B4078)) * (24-(FinishHour-StartHour))))))</f>
        <v>#N/A</v>
      </c>
      <c r="K4078" s="3" t="e">
        <f ca="1">IF(OR(A4078&lt;&gt;"",B4078=""),NA(),MAX(0,IF(_xlfn.DAYS(NOW(),B4078)=0,SameDayCycleTimeSettingValue,_xlfn.DAYS(NOW(),B4078))))</f>
        <v>#N/A</v>
      </c>
    </row>
    <row r="4079" spans="1:11" x14ac:dyDescent="0.25">
      <c r="A4079" s="32" t="str">
        <f>IF(AND(TRIM(INDEX(CompletedDateValues,ROW(A4079)))&lt;&gt;"",INDEX(CompletedDateValues,ROW(A4079))&gt;0),INDEX(CompletedDateValues,ROW(A4079)),"")</f>
        <v/>
      </c>
      <c r="B4079" s="32" t="str">
        <f>IF(AND(TRIM(INDEX(StartDateValues,ROW(A4079)))&lt;&gt;"",INDEX(StartDateValues,ROW(A4079))&gt;0),INDEX(StartDateValues,ROW(A4079)),"")</f>
        <v/>
      </c>
      <c r="C4079" s="22" t="str">
        <f t="shared" si="316"/>
        <v/>
      </c>
      <c r="D4079" s="3" t="str">
        <f t="shared" si="317"/>
        <v/>
      </c>
      <c r="E4079" s="3" t="str">
        <f t="shared" si="318"/>
        <v/>
      </c>
      <c r="F4079" s="3" t="str">
        <f t="shared" si="319"/>
        <v/>
      </c>
      <c r="G4079" s="3" t="str">
        <f>IF(A4079="","",IF(HOUR(A4079)&lt;StartHour,StartHour,IF(HOUR(A4079)&gt;FinishHour,FinishHour,HOUR(A4079))))</f>
        <v/>
      </c>
      <c r="H4079" s="3" t="str">
        <f t="shared" si="320"/>
        <v/>
      </c>
      <c r="I4079" s="33" t="e">
        <f>IF(OR(A4079="",B4079=""),NA(),MAX(0,IF(A4079-B4079=0,SameDayCycleTimeSettingValue,(A4079-B4079) *24)))</f>
        <v>#N/A</v>
      </c>
      <c r="J4079" s="33" t="e">
        <f>IF(OR(A4079="",B4079=""),NA(),MAX(0,IF(A4079-B4079=0,SameDayCycleTimeSettingValue,((A4079-B4079) *24)-(INT((A4079-B4079)) * (24-(FinishHour-StartHour))))))</f>
        <v>#N/A</v>
      </c>
      <c r="K4079" s="3" t="e">
        <f ca="1">IF(OR(A4079&lt;&gt;"",B4079=""),NA(),MAX(0,IF(_xlfn.DAYS(NOW(),B4079)=0,SameDayCycleTimeSettingValue,_xlfn.DAYS(NOW(),B4079))))</f>
        <v>#N/A</v>
      </c>
    </row>
    <row r="4080" spans="1:11" x14ac:dyDescent="0.25">
      <c r="A4080" s="32" t="str">
        <f>IF(AND(TRIM(INDEX(CompletedDateValues,ROW(A4080)))&lt;&gt;"",INDEX(CompletedDateValues,ROW(A4080))&gt;0),INDEX(CompletedDateValues,ROW(A4080)),"")</f>
        <v/>
      </c>
      <c r="B4080" s="32" t="str">
        <f>IF(AND(TRIM(INDEX(StartDateValues,ROW(A4080)))&lt;&gt;"",INDEX(StartDateValues,ROW(A4080))&gt;0),INDEX(StartDateValues,ROW(A4080)),"")</f>
        <v/>
      </c>
      <c r="C4080" s="22" t="str">
        <f t="shared" si="316"/>
        <v/>
      </c>
      <c r="D4080" s="3" t="str">
        <f t="shared" si="317"/>
        <v/>
      </c>
      <c r="E4080" s="3" t="str">
        <f t="shared" si="318"/>
        <v/>
      </c>
      <c r="F4080" s="3" t="str">
        <f t="shared" si="319"/>
        <v/>
      </c>
      <c r="G4080" s="3" t="str">
        <f>IF(A4080="","",IF(HOUR(A4080)&lt;StartHour,StartHour,IF(HOUR(A4080)&gt;FinishHour,FinishHour,HOUR(A4080))))</f>
        <v/>
      </c>
      <c r="H4080" s="3" t="str">
        <f t="shared" si="320"/>
        <v/>
      </c>
      <c r="I4080" s="33" t="e">
        <f>IF(OR(A4080="",B4080=""),NA(),MAX(0,IF(A4080-B4080=0,SameDayCycleTimeSettingValue,(A4080-B4080) *24)))</f>
        <v>#N/A</v>
      </c>
      <c r="J4080" s="33" t="e">
        <f>IF(OR(A4080="",B4080=""),NA(),MAX(0,IF(A4080-B4080=0,SameDayCycleTimeSettingValue,((A4080-B4080) *24)-(INT((A4080-B4080)) * (24-(FinishHour-StartHour))))))</f>
        <v>#N/A</v>
      </c>
      <c r="K4080" s="3" t="e">
        <f ca="1">IF(OR(A4080&lt;&gt;"",B4080=""),NA(),MAX(0,IF(_xlfn.DAYS(NOW(),B4080)=0,SameDayCycleTimeSettingValue,_xlfn.DAYS(NOW(),B4080))))</f>
        <v>#N/A</v>
      </c>
    </row>
    <row r="4081" spans="1:11" x14ac:dyDescent="0.25">
      <c r="A4081" s="32" t="str">
        <f>IF(AND(TRIM(INDEX(CompletedDateValues,ROW(A4081)))&lt;&gt;"",INDEX(CompletedDateValues,ROW(A4081))&gt;0),INDEX(CompletedDateValues,ROW(A4081)),"")</f>
        <v/>
      </c>
      <c r="B4081" s="32" t="str">
        <f>IF(AND(TRIM(INDEX(StartDateValues,ROW(A4081)))&lt;&gt;"",INDEX(StartDateValues,ROW(A4081))&gt;0),INDEX(StartDateValues,ROW(A4081)),"")</f>
        <v/>
      </c>
      <c r="C4081" s="22" t="str">
        <f t="shared" si="316"/>
        <v/>
      </c>
      <c r="D4081" s="3" t="str">
        <f t="shared" si="317"/>
        <v/>
      </c>
      <c r="E4081" s="3" t="str">
        <f t="shared" si="318"/>
        <v/>
      </c>
      <c r="F4081" s="3" t="str">
        <f t="shared" si="319"/>
        <v/>
      </c>
      <c r="G4081" s="3" t="str">
        <f>IF(A4081="","",IF(HOUR(A4081)&lt;StartHour,StartHour,IF(HOUR(A4081)&gt;FinishHour,FinishHour,HOUR(A4081))))</f>
        <v/>
      </c>
      <c r="H4081" s="3" t="str">
        <f t="shared" si="320"/>
        <v/>
      </c>
      <c r="I4081" s="33" t="e">
        <f>IF(OR(A4081="",B4081=""),NA(),MAX(0,IF(A4081-B4081=0,SameDayCycleTimeSettingValue,(A4081-B4081) *24)))</f>
        <v>#N/A</v>
      </c>
      <c r="J4081" s="33" t="e">
        <f>IF(OR(A4081="",B4081=""),NA(),MAX(0,IF(A4081-B4081=0,SameDayCycleTimeSettingValue,((A4081-B4081) *24)-(INT((A4081-B4081)) * (24-(FinishHour-StartHour))))))</f>
        <v>#N/A</v>
      </c>
      <c r="K4081" s="3" t="e">
        <f ca="1">IF(OR(A4081&lt;&gt;"",B4081=""),NA(),MAX(0,IF(_xlfn.DAYS(NOW(),B4081)=0,SameDayCycleTimeSettingValue,_xlfn.DAYS(NOW(),B4081))))</f>
        <v>#N/A</v>
      </c>
    </row>
    <row r="4082" spans="1:11" x14ac:dyDescent="0.25">
      <c r="A4082" s="32" t="str">
        <f>IF(AND(TRIM(INDEX(CompletedDateValues,ROW(A4082)))&lt;&gt;"",INDEX(CompletedDateValues,ROW(A4082))&gt;0),INDEX(CompletedDateValues,ROW(A4082)),"")</f>
        <v/>
      </c>
      <c r="B4082" s="32" t="str">
        <f>IF(AND(TRIM(INDEX(StartDateValues,ROW(A4082)))&lt;&gt;"",INDEX(StartDateValues,ROW(A4082))&gt;0),INDEX(StartDateValues,ROW(A4082)),"")</f>
        <v/>
      </c>
      <c r="C4082" s="22" t="str">
        <f t="shared" si="316"/>
        <v/>
      </c>
      <c r="D4082" s="3" t="str">
        <f t="shared" si="317"/>
        <v/>
      </c>
      <c r="E4082" s="3" t="str">
        <f t="shared" si="318"/>
        <v/>
      </c>
      <c r="F4082" s="3" t="str">
        <f t="shared" si="319"/>
        <v/>
      </c>
      <c r="G4082" s="3" t="str">
        <f>IF(A4082="","",IF(HOUR(A4082)&lt;StartHour,StartHour,IF(HOUR(A4082)&gt;FinishHour,FinishHour,HOUR(A4082))))</f>
        <v/>
      </c>
      <c r="H4082" s="3" t="str">
        <f t="shared" si="320"/>
        <v/>
      </c>
      <c r="I4082" s="33" t="e">
        <f>IF(OR(A4082="",B4082=""),NA(),MAX(0,IF(A4082-B4082=0,SameDayCycleTimeSettingValue,(A4082-B4082) *24)))</f>
        <v>#N/A</v>
      </c>
      <c r="J4082" s="33" t="e">
        <f>IF(OR(A4082="",B4082=""),NA(),MAX(0,IF(A4082-B4082=0,SameDayCycleTimeSettingValue,((A4082-B4082) *24)-(INT((A4082-B4082)) * (24-(FinishHour-StartHour))))))</f>
        <v>#N/A</v>
      </c>
      <c r="K4082" s="3" t="e">
        <f ca="1">IF(OR(A4082&lt;&gt;"",B4082=""),NA(),MAX(0,IF(_xlfn.DAYS(NOW(),B4082)=0,SameDayCycleTimeSettingValue,_xlfn.DAYS(NOW(),B4082))))</f>
        <v>#N/A</v>
      </c>
    </row>
    <row r="4083" spans="1:11" x14ac:dyDescent="0.25">
      <c r="A4083" s="32" t="str">
        <f>IF(AND(TRIM(INDEX(CompletedDateValues,ROW(A4083)))&lt;&gt;"",INDEX(CompletedDateValues,ROW(A4083))&gt;0),INDEX(CompletedDateValues,ROW(A4083)),"")</f>
        <v/>
      </c>
      <c r="B4083" s="32" t="str">
        <f>IF(AND(TRIM(INDEX(StartDateValues,ROW(A4083)))&lt;&gt;"",INDEX(StartDateValues,ROW(A4083))&gt;0),INDEX(StartDateValues,ROW(A4083)),"")</f>
        <v/>
      </c>
      <c r="C4083" s="22" t="str">
        <f t="shared" si="316"/>
        <v/>
      </c>
      <c r="D4083" s="3" t="str">
        <f t="shared" si="317"/>
        <v/>
      </c>
      <c r="E4083" s="3" t="str">
        <f t="shared" si="318"/>
        <v/>
      </c>
      <c r="F4083" s="3" t="str">
        <f t="shared" si="319"/>
        <v/>
      </c>
      <c r="G4083" s="3" t="str">
        <f>IF(A4083="","",IF(HOUR(A4083)&lt;StartHour,StartHour,IF(HOUR(A4083)&gt;FinishHour,FinishHour,HOUR(A4083))))</f>
        <v/>
      </c>
      <c r="H4083" s="3" t="str">
        <f t="shared" si="320"/>
        <v/>
      </c>
      <c r="I4083" s="33" t="e">
        <f>IF(OR(A4083="",B4083=""),NA(),MAX(0,IF(A4083-B4083=0,SameDayCycleTimeSettingValue,(A4083-B4083) *24)))</f>
        <v>#N/A</v>
      </c>
      <c r="J4083" s="33" t="e">
        <f>IF(OR(A4083="",B4083=""),NA(),MAX(0,IF(A4083-B4083=0,SameDayCycleTimeSettingValue,((A4083-B4083) *24)-(INT((A4083-B4083)) * (24-(FinishHour-StartHour))))))</f>
        <v>#N/A</v>
      </c>
      <c r="K4083" s="3" t="e">
        <f ca="1">IF(OR(A4083&lt;&gt;"",B4083=""),NA(),MAX(0,IF(_xlfn.DAYS(NOW(),B4083)=0,SameDayCycleTimeSettingValue,_xlfn.DAYS(NOW(),B4083))))</f>
        <v>#N/A</v>
      </c>
    </row>
    <row r="4084" spans="1:11" x14ac:dyDescent="0.25">
      <c r="A4084" s="32" t="str">
        <f>IF(AND(TRIM(INDEX(CompletedDateValues,ROW(A4084)))&lt;&gt;"",INDEX(CompletedDateValues,ROW(A4084))&gt;0),INDEX(CompletedDateValues,ROW(A4084)),"")</f>
        <v/>
      </c>
      <c r="B4084" s="32" t="str">
        <f>IF(AND(TRIM(INDEX(StartDateValues,ROW(A4084)))&lt;&gt;"",INDEX(StartDateValues,ROW(A4084))&gt;0),INDEX(StartDateValues,ROW(A4084)),"")</f>
        <v/>
      </c>
      <c r="C4084" s="22" t="str">
        <f t="shared" si="316"/>
        <v/>
      </c>
      <c r="D4084" s="3" t="str">
        <f t="shared" si="317"/>
        <v/>
      </c>
      <c r="E4084" s="3" t="str">
        <f t="shared" si="318"/>
        <v/>
      </c>
      <c r="F4084" s="3" t="str">
        <f t="shared" si="319"/>
        <v/>
      </c>
      <c r="G4084" s="3" t="str">
        <f>IF(A4084="","",IF(HOUR(A4084)&lt;StartHour,StartHour,IF(HOUR(A4084)&gt;FinishHour,FinishHour,HOUR(A4084))))</f>
        <v/>
      </c>
      <c r="H4084" s="3" t="str">
        <f t="shared" si="320"/>
        <v/>
      </c>
      <c r="I4084" s="33" t="e">
        <f>IF(OR(A4084="",B4084=""),NA(),MAX(0,IF(A4084-B4084=0,SameDayCycleTimeSettingValue,(A4084-B4084) *24)))</f>
        <v>#N/A</v>
      </c>
      <c r="J4084" s="33" t="e">
        <f>IF(OR(A4084="",B4084=""),NA(),MAX(0,IF(A4084-B4084=0,SameDayCycleTimeSettingValue,((A4084-B4084) *24)-(INT((A4084-B4084)) * (24-(FinishHour-StartHour))))))</f>
        <v>#N/A</v>
      </c>
      <c r="K4084" s="3" t="e">
        <f ca="1">IF(OR(A4084&lt;&gt;"",B4084=""),NA(),MAX(0,IF(_xlfn.DAYS(NOW(),B4084)=0,SameDayCycleTimeSettingValue,_xlfn.DAYS(NOW(),B4084))))</f>
        <v>#N/A</v>
      </c>
    </row>
    <row r="4085" spans="1:11" x14ac:dyDescent="0.25">
      <c r="A4085" s="32" t="str">
        <f>IF(AND(TRIM(INDEX(CompletedDateValues,ROW(A4085)))&lt;&gt;"",INDEX(CompletedDateValues,ROW(A4085))&gt;0),INDEX(CompletedDateValues,ROW(A4085)),"")</f>
        <v/>
      </c>
      <c r="B4085" s="32" t="str">
        <f>IF(AND(TRIM(INDEX(StartDateValues,ROW(A4085)))&lt;&gt;"",INDEX(StartDateValues,ROW(A4085))&gt;0),INDEX(StartDateValues,ROW(A4085)),"")</f>
        <v/>
      </c>
      <c r="C4085" s="22" t="str">
        <f t="shared" si="316"/>
        <v/>
      </c>
      <c r="D4085" s="3" t="str">
        <f t="shared" si="317"/>
        <v/>
      </c>
      <c r="E4085" s="3" t="str">
        <f t="shared" si="318"/>
        <v/>
      </c>
      <c r="F4085" s="3" t="str">
        <f t="shared" si="319"/>
        <v/>
      </c>
      <c r="G4085" s="3" t="str">
        <f>IF(A4085="","",IF(HOUR(A4085)&lt;StartHour,StartHour,IF(HOUR(A4085)&gt;FinishHour,FinishHour,HOUR(A4085))))</f>
        <v/>
      </c>
      <c r="H4085" s="3" t="str">
        <f t="shared" si="320"/>
        <v/>
      </c>
      <c r="I4085" s="33" t="e">
        <f>IF(OR(A4085="",B4085=""),NA(),MAX(0,IF(A4085-B4085=0,SameDayCycleTimeSettingValue,(A4085-B4085) *24)))</f>
        <v>#N/A</v>
      </c>
      <c r="J4085" s="33" t="e">
        <f>IF(OR(A4085="",B4085=""),NA(),MAX(0,IF(A4085-B4085=0,SameDayCycleTimeSettingValue,((A4085-B4085) *24)-(INT((A4085-B4085)) * (24-(FinishHour-StartHour))))))</f>
        <v>#N/A</v>
      </c>
      <c r="K4085" s="3" t="e">
        <f ca="1">IF(OR(A4085&lt;&gt;"",B4085=""),NA(),MAX(0,IF(_xlfn.DAYS(NOW(),B4085)=0,SameDayCycleTimeSettingValue,_xlfn.DAYS(NOW(),B4085))))</f>
        <v>#N/A</v>
      </c>
    </row>
    <row r="4086" spans="1:11" x14ac:dyDescent="0.25">
      <c r="A4086" s="32" t="str">
        <f>IF(AND(TRIM(INDEX(CompletedDateValues,ROW(A4086)))&lt;&gt;"",INDEX(CompletedDateValues,ROW(A4086))&gt;0),INDEX(CompletedDateValues,ROW(A4086)),"")</f>
        <v/>
      </c>
      <c r="B4086" s="32" t="str">
        <f>IF(AND(TRIM(INDEX(StartDateValues,ROW(A4086)))&lt;&gt;"",INDEX(StartDateValues,ROW(A4086))&gt;0),INDEX(StartDateValues,ROW(A4086)),"")</f>
        <v/>
      </c>
      <c r="C4086" s="22" t="str">
        <f t="shared" si="316"/>
        <v/>
      </c>
      <c r="D4086" s="3" t="str">
        <f t="shared" si="317"/>
        <v/>
      </c>
      <c r="E4086" s="3" t="str">
        <f t="shared" si="318"/>
        <v/>
      </c>
      <c r="F4086" s="3" t="str">
        <f t="shared" si="319"/>
        <v/>
      </c>
      <c r="G4086" s="3" t="str">
        <f>IF(A4086="","",IF(HOUR(A4086)&lt;StartHour,StartHour,IF(HOUR(A4086)&gt;FinishHour,FinishHour,HOUR(A4086))))</f>
        <v/>
      </c>
      <c r="H4086" s="3" t="str">
        <f t="shared" si="320"/>
        <v/>
      </c>
      <c r="I4086" s="33" t="e">
        <f>IF(OR(A4086="",B4086=""),NA(),MAX(0,IF(A4086-B4086=0,SameDayCycleTimeSettingValue,(A4086-B4086) *24)))</f>
        <v>#N/A</v>
      </c>
      <c r="J4086" s="33" t="e">
        <f>IF(OR(A4086="",B4086=""),NA(),MAX(0,IF(A4086-B4086=0,SameDayCycleTimeSettingValue,((A4086-B4086) *24)-(INT((A4086-B4086)) * (24-(FinishHour-StartHour))))))</f>
        <v>#N/A</v>
      </c>
      <c r="K4086" s="3" t="e">
        <f ca="1">IF(OR(A4086&lt;&gt;"",B4086=""),NA(),MAX(0,IF(_xlfn.DAYS(NOW(),B4086)=0,SameDayCycleTimeSettingValue,_xlfn.DAYS(NOW(),B4086))))</f>
        <v>#N/A</v>
      </c>
    </row>
    <row r="4087" spans="1:11" x14ac:dyDescent="0.25">
      <c r="A4087" s="32" t="str">
        <f>IF(AND(TRIM(INDEX(CompletedDateValues,ROW(A4087)))&lt;&gt;"",INDEX(CompletedDateValues,ROW(A4087))&gt;0),INDEX(CompletedDateValues,ROW(A4087)),"")</f>
        <v/>
      </c>
      <c r="B4087" s="32" t="str">
        <f>IF(AND(TRIM(INDEX(StartDateValues,ROW(A4087)))&lt;&gt;"",INDEX(StartDateValues,ROW(A4087))&gt;0),INDEX(StartDateValues,ROW(A4087)),"")</f>
        <v/>
      </c>
      <c r="C4087" s="22" t="str">
        <f t="shared" si="316"/>
        <v/>
      </c>
      <c r="D4087" s="3" t="str">
        <f t="shared" si="317"/>
        <v/>
      </c>
      <c r="E4087" s="3" t="str">
        <f t="shared" si="318"/>
        <v/>
      </c>
      <c r="F4087" s="3" t="str">
        <f t="shared" si="319"/>
        <v/>
      </c>
      <c r="G4087" s="3" t="str">
        <f>IF(A4087="","",IF(HOUR(A4087)&lt;StartHour,StartHour,IF(HOUR(A4087)&gt;FinishHour,FinishHour,HOUR(A4087))))</f>
        <v/>
      </c>
      <c r="H4087" s="3" t="str">
        <f t="shared" si="320"/>
        <v/>
      </c>
      <c r="I4087" s="33" t="e">
        <f>IF(OR(A4087="",B4087=""),NA(),MAX(0,IF(A4087-B4087=0,SameDayCycleTimeSettingValue,(A4087-B4087) *24)))</f>
        <v>#N/A</v>
      </c>
      <c r="J4087" s="33" t="e">
        <f>IF(OR(A4087="",B4087=""),NA(),MAX(0,IF(A4087-B4087=0,SameDayCycleTimeSettingValue,((A4087-B4087) *24)-(INT((A4087-B4087)) * (24-(FinishHour-StartHour))))))</f>
        <v>#N/A</v>
      </c>
      <c r="K4087" s="3" t="e">
        <f ca="1">IF(OR(A4087&lt;&gt;"",B4087=""),NA(),MAX(0,IF(_xlfn.DAYS(NOW(),B4087)=0,SameDayCycleTimeSettingValue,_xlfn.DAYS(NOW(),B4087))))</f>
        <v>#N/A</v>
      </c>
    </row>
    <row r="4088" spans="1:11" x14ac:dyDescent="0.25">
      <c r="A4088" s="32" t="str">
        <f>IF(AND(TRIM(INDEX(CompletedDateValues,ROW(A4088)))&lt;&gt;"",INDEX(CompletedDateValues,ROW(A4088))&gt;0),INDEX(CompletedDateValues,ROW(A4088)),"")</f>
        <v/>
      </c>
      <c r="B4088" s="32" t="str">
        <f>IF(AND(TRIM(INDEX(StartDateValues,ROW(A4088)))&lt;&gt;"",INDEX(StartDateValues,ROW(A4088))&gt;0),INDEX(StartDateValues,ROW(A4088)),"")</f>
        <v/>
      </c>
      <c r="C4088" s="22" t="str">
        <f t="shared" si="316"/>
        <v/>
      </c>
      <c r="D4088" s="3" t="str">
        <f t="shared" si="317"/>
        <v/>
      </c>
      <c r="E4088" s="3" t="str">
        <f t="shared" si="318"/>
        <v/>
      </c>
      <c r="F4088" s="3" t="str">
        <f t="shared" si="319"/>
        <v/>
      </c>
      <c r="G4088" s="3" t="str">
        <f>IF(A4088="","",IF(HOUR(A4088)&lt;StartHour,StartHour,IF(HOUR(A4088)&gt;FinishHour,FinishHour,HOUR(A4088))))</f>
        <v/>
      </c>
      <c r="H4088" s="3" t="str">
        <f t="shared" si="320"/>
        <v/>
      </c>
      <c r="I4088" s="33" t="e">
        <f>IF(OR(A4088="",B4088=""),NA(),MAX(0,IF(A4088-B4088=0,SameDayCycleTimeSettingValue,(A4088-B4088) *24)))</f>
        <v>#N/A</v>
      </c>
      <c r="J4088" s="33" t="e">
        <f>IF(OR(A4088="",B4088=""),NA(),MAX(0,IF(A4088-B4088=0,SameDayCycleTimeSettingValue,((A4088-B4088) *24)-(INT((A4088-B4088)) * (24-(FinishHour-StartHour))))))</f>
        <v>#N/A</v>
      </c>
      <c r="K4088" s="3" t="e">
        <f ca="1">IF(OR(A4088&lt;&gt;"",B4088=""),NA(),MAX(0,IF(_xlfn.DAYS(NOW(),B4088)=0,SameDayCycleTimeSettingValue,_xlfn.DAYS(NOW(),B4088))))</f>
        <v>#N/A</v>
      </c>
    </row>
    <row r="4089" spans="1:11" x14ac:dyDescent="0.25">
      <c r="A4089" s="32" t="str">
        <f>IF(AND(TRIM(INDEX(CompletedDateValues,ROW(A4089)))&lt;&gt;"",INDEX(CompletedDateValues,ROW(A4089))&gt;0),INDEX(CompletedDateValues,ROW(A4089)),"")</f>
        <v/>
      </c>
      <c r="B4089" s="32" t="str">
        <f>IF(AND(TRIM(INDEX(StartDateValues,ROW(A4089)))&lt;&gt;"",INDEX(StartDateValues,ROW(A4089))&gt;0),INDEX(StartDateValues,ROW(A4089)),"")</f>
        <v/>
      </c>
      <c r="C4089" s="22" t="str">
        <f t="shared" si="316"/>
        <v/>
      </c>
      <c r="D4089" s="3" t="str">
        <f t="shared" si="317"/>
        <v/>
      </c>
      <c r="E4089" s="3" t="str">
        <f t="shared" si="318"/>
        <v/>
      </c>
      <c r="F4089" s="3" t="str">
        <f t="shared" si="319"/>
        <v/>
      </c>
      <c r="G4089" s="3" t="str">
        <f>IF(A4089="","",IF(HOUR(A4089)&lt;StartHour,StartHour,IF(HOUR(A4089)&gt;FinishHour,FinishHour,HOUR(A4089))))</f>
        <v/>
      </c>
      <c r="H4089" s="3" t="str">
        <f t="shared" si="320"/>
        <v/>
      </c>
      <c r="I4089" s="33" t="e">
        <f>IF(OR(A4089="",B4089=""),NA(),MAX(0,IF(A4089-B4089=0,SameDayCycleTimeSettingValue,(A4089-B4089) *24)))</f>
        <v>#N/A</v>
      </c>
      <c r="J4089" s="33" t="e">
        <f>IF(OR(A4089="",B4089=""),NA(),MAX(0,IF(A4089-B4089=0,SameDayCycleTimeSettingValue,((A4089-B4089) *24)-(INT((A4089-B4089)) * (24-(FinishHour-StartHour))))))</f>
        <v>#N/A</v>
      </c>
      <c r="K4089" s="3" t="e">
        <f ca="1">IF(OR(A4089&lt;&gt;"",B4089=""),NA(),MAX(0,IF(_xlfn.DAYS(NOW(),B4089)=0,SameDayCycleTimeSettingValue,_xlfn.DAYS(NOW(),B4089))))</f>
        <v>#N/A</v>
      </c>
    </row>
    <row r="4090" spans="1:11" x14ac:dyDescent="0.25">
      <c r="A4090" s="32" t="str">
        <f>IF(AND(TRIM(INDEX(CompletedDateValues,ROW(A4090)))&lt;&gt;"",INDEX(CompletedDateValues,ROW(A4090))&gt;0),INDEX(CompletedDateValues,ROW(A4090)),"")</f>
        <v/>
      </c>
      <c r="B4090" s="32" t="str">
        <f>IF(AND(TRIM(INDEX(StartDateValues,ROW(A4090)))&lt;&gt;"",INDEX(StartDateValues,ROW(A4090))&gt;0),INDEX(StartDateValues,ROW(A4090)),"")</f>
        <v/>
      </c>
      <c r="C4090" s="22" t="str">
        <f t="shared" si="316"/>
        <v/>
      </c>
      <c r="D4090" s="3" t="str">
        <f t="shared" si="317"/>
        <v/>
      </c>
      <c r="E4090" s="3" t="str">
        <f t="shared" si="318"/>
        <v/>
      </c>
      <c r="F4090" s="3" t="str">
        <f t="shared" si="319"/>
        <v/>
      </c>
      <c r="G4090" s="3" t="str">
        <f>IF(A4090="","",IF(HOUR(A4090)&lt;StartHour,StartHour,IF(HOUR(A4090)&gt;FinishHour,FinishHour,HOUR(A4090))))</f>
        <v/>
      </c>
      <c r="H4090" s="3" t="str">
        <f t="shared" si="320"/>
        <v/>
      </c>
      <c r="I4090" s="33" t="e">
        <f>IF(OR(A4090="",B4090=""),NA(),MAX(0,IF(A4090-B4090=0,SameDayCycleTimeSettingValue,(A4090-B4090) *24)))</f>
        <v>#N/A</v>
      </c>
      <c r="J4090" s="33" t="e">
        <f>IF(OR(A4090="",B4090=""),NA(),MAX(0,IF(A4090-B4090=0,SameDayCycleTimeSettingValue,((A4090-B4090) *24)-(INT((A4090-B4090)) * (24-(FinishHour-StartHour))))))</f>
        <v>#N/A</v>
      </c>
      <c r="K4090" s="3" t="e">
        <f ca="1">IF(OR(A4090&lt;&gt;"",B4090=""),NA(),MAX(0,IF(_xlfn.DAYS(NOW(),B4090)=0,SameDayCycleTimeSettingValue,_xlfn.DAYS(NOW(),B4090))))</f>
        <v>#N/A</v>
      </c>
    </row>
    <row r="4091" spans="1:11" x14ac:dyDescent="0.25">
      <c r="A4091" s="32" t="str">
        <f>IF(AND(TRIM(INDEX(CompletedDateValues,ROW(A4091)))&lt;&gt;"",INDEX(CompletedDateValues,ROW(A4091))&gt;0),INDEX(CompletedDateValues,ROW(A4091)),"")</f>
        <v/>
      </c>
      <c r="B4091" s="32" t="str">
        <f>IF(AND(TRIM(INDEX(StartDateValues,ROW(A4091)))&lt;&gt;"",INDEX(StartDateValues,ROW(A4091))&gt;0),INDEX(StartDateValues,ROW(A4091)),"")</f>
        <v/>
      </c>
      <c r="C4091" s="22" t="str">
        <f t="shared" si="316"/>
        <v/>
      </c>
      <c r="D4091" s="3" t="str">
        <f t="shared" si="317"/>
        <v/>
      </c>
      <c r="E4091" s="3" t="str">
        <f t="shared" si="318"/>
        <v/>
      </c>
      <c r="F4091" s="3" t="str">
        <f t="shared" si="319"/>
        <v/>
      </c>
      <c r="G4091" s="3" t="str">
        <f>IF(A4091="","",IF(HOUR(A4091)&lt;StartHour,StartHour,IF(HOUR(A4091)&gt;FinishHour,FinishHour,HOUR(A4091))))</f>
        <v/>
      </c>
      <c r="H4091" s="3" t="str">
        <f t="shared" si="320"/>
        <v/>
      </c>
      <c r="I4091" s="33" t="e">
        <f>IF(OR(A4091="",B4091=""),NA(),MAX(0,IF(A4091-B4091=0,SameDayCycleTimeSettingValue,(A4091-B4091) *24)))</f>
        <v>#N/A</v>
      </c>
      <c r="J4091" s="33" t="e">
        <f>IF(OR(A4091="",B4091=""),NA(),MAX(0,IF(A4091-B4091=0,SameDayCycleTimeSettingValue,((A4091-B4091) *24)-(INT((A4091-B4091)) * (24-(FinishHour-StartHour))))))</f>
        <v>#N/A</v>
      </c>
      <c r="K4091" s="3" t="e">
        <f ca="1">IF(OR(A4091&lt;&gt;"",B4091=""),NA(),MAX(0,IF(_xlfn.DAYS(NOW(),B4091)=0,SameDayCycleTimeSettingValue,_xlfn.DAYS(NOW(),B4091))))</f>
        <v>#N/A</v>
      </c>
    </row>
    <row r="4092" spans="1:11" x14ac:dyDescent="0.25">
      <c r="A4092" s="32" t="str">
        <f>IF(AND(TRIM(INDEX(CompletedDateValues,ROW(A4092)))&lt;&gt;"",INDEX(CompletedDateValues,ROW(A4092))&gt;0),INDEX(CompletedDateValues,ROW(A4092)),"")</f>
        <v/>
      </c>
      <c r="B4092" s="32" t="str">
        <f>IF(AND(TRIM(INDEX(StartDateValues,ROW(A4092)))&lt;&gt;"",INDEX(StartDateValues,ROW(A4092))&gt;0),INDEX(StartDateValues,ROW(A4092)),"")</f>
        <v/>
      </c>
      <c r="C4092" s="22" t="str">
        <f t="shared" si="316"/>
        <v/>
      </c>
      <c r="D4092" s="3" t="str">
        <f t="shared" si="317"/>
        <v/>
      </c>
      <c r="E4092" s="3" t="str">
        <f t="shared" si="318"/>
        <v/>
      </c>
      <c r="F4092" s="3" t="str">
        <f t="shared" si="319"/>
        <v/>
      </c>
      <c r="G4092" s="3" t="str">
        <f>IF(A4092="","",IF(HOUR(A4092)&lt;StartHour,StartHour,IF(HOUR(A4092)&gt;FinishHour,FinishHour,HOUR(A4092))))</f>
        <v/>
      </c>
      <c r="H4092" s="3" t="str">
        <f t="shared" si="320"/>
        <v/>
      </c>
      <c r="I4092" s="33" t="e">
        <f>IF(OR(A4092="",B4092=""),NA(),MAX(0,IF(A4092-B4092=0,SameDayCycleTimeSettingValue,(A4092-B4092) *24)))</f>
        <v>#N/A</v>
      </c>
      <c r="J4092" s="33" t="e">
        <f>IF(OR(A4092="",B4092=""),NA(),MAX(0,IF(A4092-B4092=0,SameDayCycleTimeSettingValue,((A4092-B4092) *24)-(INT((A4092-B4092)) * (24-(FinishHour-StartHour))))))</f>
        <v>#N/A</v>
      </c>
      <c r="K4092" s="3" t="e">
        <f ca="1">IF(OR(A4092&lt;&gt;"",B4092=""),NA(),MAX(0,IF(_xlfn.DAYS(NOW(),B4092)=0,SameDayCycleTimeSettingValue,_xlfn.DAYS(NOW(),B4092))))</f>
        <v>#N/A</v>
      </c>
    </row>
    <row r="4093" spans="1:11" x14ac:dyDescent="0.25">
      <c r="A4093" s="32" t="str">
        <f>IF(AND(TRIM(INDEX(CompletedDateValues,ROW(A4093)))&lt;&gt;"",INDEX(CompletedDateValues,ROW(A4093))&gt;0),INDEX(CompletedDateValues,ROW(A4093)),"")</f>
        <v/>
      </c>
      <c r="B4093" s="32" t="str">
        <f>IF(AND(TRIM(INDEX(StartDateValues,ROW(A4093)))&lt;&gt;"",INDEX(StartDateValues,ROW(A4093))&gt;0),INDEX(StartDateValues,ROW(A4093)),"")</f>
        <v/>
      </c>
      <c r="C4093" s="22" t="str">
        <f t="shared" si="316"/>
        <v/>
      </c>
      <c r="D4093" s="3" t="str">
        <f t="shared" si="317"/>
        <v/>
      </c>
      <c r="E4093" s="3" t="str">
        <f t="shared" si="318"/>
        <v/>
      </c>
      <c r="F4093" s="3" t="str">
        <f t="shared" si="319"/>
        <v/>
      </c>
      <c r="G4093" s="3" t="str">
        <f>IF(A4093="","",IF(HOUR(A4093)&lt;StartHour,StartHour,IF(HOUR(A4093)&gt;FinishHour,FinishHour,HOUR(A4093))))</f>
        <v/>
      </c>
      <c r="H4093" s="3" t="str">
        <f t="shared" si="320"/>
        <v/>
      </c>
      <c r="I4093" s="33" t="e">
        <f>IF(OR(A4093="",B4093=""),NA(),MAX(0,IF(A4093-B4093=0,SameDayCycleTimeSettingValue,(A4093-B4093) *24)))</f>
        <v>#N/A</v>
      </c>
      <c r="J4093" s="33" t="e">
        <f>IF(OR(A4093="",B4093=""),NA(),MAX(0,IF(A4093-B4093=0,SameDayCycleTimeSettingValue,((A4093-B4093) *24)-(INT((A4093-B4093)) * (24-(FinishHour-StartHour))))))</f>
        <v>#N/A</v>
      </c>
      <c r="K4093" s="3" t="e">
        <f ca="1">IF(OR(A4093&lt;&gt;"",B4093=""),NA(),MAX(0,IF(_xlfn.DAYS(NOW(),B4093)=0,SameDayCycleTimeSettingValue,_xlfn.DAYS(NOW(),B4093))))</f>
        <v>#N/A</v>
      </c>
    </row>
    <row r="4094" spans="1:11" x14ac:dyDescent="0.25">
      <c r="A4094" s="32" t="str">
        <f>IF(AND(TRIM(INDEX(CompletedDateValues,ROW(A4094)))&lt;&gt;"",INDEX(CompletedDateValues,ROW(A4094))&gt;0),INDEX(CompletedDateValues,ROW(A4094)),"")</f>
        <v/>
      </c>
      <c r="B4094" s="32" t="str">
        <f>IF(AND(TRIM(INDEX(StartDateValues,ROW(A4094)))&lt;&gt;"",INDEX(StartDateValues,ROW(A4094))&gt;0),INDEX(StartDateValues,ROW(A4094)),"")</f>
        <v/>
      </c>
      <c r="C4094" s="22" t="str">
        <f t="shared" si="316"/>
        <v/>
      </c>
      <c r="D4094" s="3" t="str">
        <f t="shared" si="317"/>
        <v/>
      </c>
      <c r="E4094" s="3" t="str">
        <f t="shared" si="318"/>
        <v/>
      </c>
      <c r="F4094" s="3" t="str">
        <f t="shared" si="319"/>
        <v/>
      </c>
      <c r="G4094" s="3" t="str">
        <f>IF(A4094="","",IF(HOUR(A4094)&lt;StartHour,StartHour,IF(HOUR(A4094)&gt;FinishHour,FinishHour,HOUR(A4094))))</f>
        <v/>
      </c>
      <c r="H4094" s="3" t="str">
        <f t="shared" si="320"/>
        <v/>
      </c>
      <c r="I4094" s="33" t="e">
        <f>IF(OR(A4094="",B4094=""),NA(),MAX(0,IF(A4094-B4094=0,SameDayCycleTimeSettingValue,(A4094-B4094) *24)))</f>
        <v>#N/A</v>
      </c>
      <c r="J4094" s="33" t="e">
        <f>IF(OR(A4094="",B4094=""),NA(),MAX(0,IF(A4094-B4094=0,SameDayCycleTimeSettingValue,((A4094-B4094) *24)-(INT((A4094-B4094)) * (24-(FinishHour-StartHour))))))</f>
        <v>#N/A</v>
      </c>
      <c r="K4094" s="3" t="e">
        <f ca="1">IF(OR(A4094&lt;&gt;"",B4094=""),NA(),MAX(0,IF(_xlfn.DAYS(NOW(),B4094)=0,SameDayCycleTimeSettingValue,_xlfn.DAYS(NOW(),B4094))))</f>
        <v>#N/A</v>
      </c>
    </row>
    <row r="4095" spans="1:11" x14ac:dyDescent="0.25">
      <c r="A4095" s="32" t="str">
        <f>IF(AND(TRIM(INDEX(CompletedDateValues,ROW(A4095)))&lt;&gt;"",INDEX(CompletedDateValues,ROW(A4095))&gt;0),INDEX(CompletedDateValues,ROW(A4095)),"")</f>
        <v/>
      </c>
      <c r="B4095" s="32" t="str">
        <f>IF(AND(TRIM(INDEX(StartDateValues,ROW(A4095)))&lt;&gt;"",INDEX(StartDateValues,ROW(A4095))&gt;0),INDEX(StartDateValues,ROW(A4095)),"")</f>
        <v/>
      </c>
      <c r="C4095" s="22" t="str">
        <f t="shared" si="316"/>
        <v/>
      </c>
      <c r="D4095" s="3" t="str">
        <f t="shared" si="317"/>
        <v/>
      </c>
      <c r="E4095" s="3" t="str">
        <f t="shared" si="318"/>
        <v/>
      </c>
      <c r="F4095" s="3" t="str">
        <f t="shared" si="319"/>
        <v/>
      </c>
      <c r="G4095" s="3" t="str">
        <f>IF(A4095="","",IF(HOUR(A4095)&lt;StartHour,StartHour,IF(HOUR(A4095)&gt;FinishHour,FinishHour,HOUR(A4095))))</f>
        <v/>
      </c>
      <c r="H4095" s="3" t="str">
        <f t="shared" si="320"/>
        <v/>
      </c>
      <c r="I4095" s="33" t="e">
        <f>IF(OR(A4095="",B4095=""),NA(),MAX(0,IF(A4095-B4095=0,SameDayCycleTimeSettingValue,(A4095-B4095) *24)))</f>
        <v>#N/A</v>
      </c>
      <c r="J4095" s="33" t="e">
        <f>IF(OR(A4095="",B4095=""),NA(),MAX(0,IF(A4095-B4095=0,SameDayCycleTimeSettingValue,((A4095-B4095) *24)-(INT((A4095-B4095)) * (24-(FinishHour-StartHour))))))</f>
        <v>#N/A</v>
      </c>
      <c r="K4095" s="3" t="e">
        <f ca="1">IF(OR(A4095&lt;&gt;"",B4095=""),NA(),MAX(0,IF(_xlfn.DAYS(NOW(),B4095)=0,SameDayCycleTimeSettingValue,_xlfn.DAYS(NOW(),B4095))))</f>
        <v>#N/A</v>
      </c>
    </row>
    <row r="4096" spans="1:11" x14ac:dyDescent="0.25">
      <c r="A4096" s="32" t="str">
        <f>IF(AND(TRIM(INDEX(CompletedDateValues,ROW(A4096)))&lt;&gt;"",INDEX(CompletedDateValues,ROW(A4096))&gt;0),INDEX(CompletedDateValues,ROW(A4096)),"")</f>
        <v/>
      </c>
      <c r="B4096" s="32" t="str">
        <f>IF(AND(TRIM(INDEX(StartDateValues,ROW(A4096)))&lt;&gt;"",INDEX(StartDateValues,ROW(A4096))&gt;0),INDEX(StartDateValues,ROW(A4096)),"")</f>
        <v/>
      </c>
      <c r="C4096" s="22" t="str">
        <f t="shared" si="316"/>
        <v/>
      </c>
      <c r="D4096" s="3" t="str">
        <f t="shared" si="317"/>
        <v/>
      </c>
      <c r="E4096" s="3" t="str">
        <f t="shared" si="318"/>
        <v/>
      </c>
      <c r="F4096" s="3" t="str">
        <f t="shared" si="319"/>
        <v/>
      </c>
      <c r="G4096" s="3" t="str">
        <f>IF(A4096="","",IF(HOUR(A4096)&lt;StartHour,StartHour,IF(HOUR(A4096)&gt;FinishHour,FinishHour,HOUR(A4096))))</f>
        <v/>
      </c>
      <c r="H4096" s="3" t="str">
        <f t="shared" si="320"/>
        <v/>
      </c>
      <c r="I4096" s="33" t="e">
        <f>IF(OR(A4096="",B4096=""),NA(),MAX(0,IF(A4096-B4096=0,SameDayCycleTimeSettingValue,(A4096-B4096) *24)))</f>
        <v>#N/A</v>
      </c>
      <c r="J4096" s="33" t="e">
        <f>IF(OR(A4096="",B4096=""),NA(),MAX(0,IF(A4096-B4096=0,SameDayCycleTimeSettingValue,((A4096-B4096) *24)-(INT((A4096-B4096)) * (24-(FinishHour-StartHour))))))</f>
        <v>#N/A</v>
      </c>
      <c r="K4096" s="3" t="e">
        <f ca="1">IF(OR(A4096&lt;&gt;"",B4096=""),NA(),MAX(0,IF(_xlfn.DAYS(NOW(),B4096)=0,SameDayCycleTimeSettingValue,_xlfn.DAYS(NOW(),B4096))))</f>
        <v>#N/A</v>
      </c>
    </row>
    <row r="4097" spans="1:11" x14ac:dyDescent="0.25">
      <c r="A4097" s="32" t="str">
        <f>IF(AND(TRIM(INDEX(CompletedDateValues,ROW(A4097)))&lt;&gt;"",INDEX(CompletedDateValues,ROW(A4097))&gt;0),INDEX(CompletedDateValues,ROW(A4097)),"")</f>
        <v/>
      </c>
      <c r="B4097" s="32" t="str">
        <f>IF(AND(TRIM(INDEX(StartDateValues,ROW(A4097)))&lt;&gt;"",INDEX(StartDateValues,ROW(A4097))&gt;0),INDEX(StartDateValues,ROW(A4097)),"")</f>
        <v/>
      </c>
      <c r="C4097" s="22" t="str">
        <f t="shared" si="316"/>
        <v/>
      </c>
      <c r="D4097" s="3" t="str">
        <f t="shared" si="317"/>
        <v/>
      </c>
      <c r="E4097" s="3" t="str">
        <f t="shared" si="318"/>
        <v/>
      </c>
      <c r="F4097" s="3" t="str">
        <f t="shared" si="319"/>
        <v/>
      </c>
      <c r="G4097" s="3" t="str">
        <f>IF(A4097="","",IF(HOUR(A4097)&lt;StartHour,StartHour,IF(HOUR(A4097)&gt;FinishHour,FinishHour,HOUR(A4097))))</f>
        <v/>
      </c>
      <c r="H4097" s="3" t="str">
        <f t="shared" si="320"/>
        <v/>
      </c>
      <c r="I4097" s="33" t="e">
        <f>IF(OR(A4097="",B4097=""),NA(),MAX(0,IF(A4097-B4097=0,SameDayCycleTimeSettingValue,(A4097-B4097) *24)))</f>
        <v>#N/A</v>
      </c>
      <c r="J4097" s="33" t="e">
        <f>IF(OR(A4097="",B4097=""),NA(),MAX(0,IF(A4097-B4097=0,SameDayCycleTimeSettingValue,((A4097-B4097) *24)-(INT((A4097-B4097)) * (24-(FinishHour-StartHour))))))</f>
        <v>#N/A</v>
      </c>
      <c r="K4097" s="3" t="e">
        <f ca="1">IF(OR(A4097&lt;&gt;"",B4097=""),NA(),MAX(0,IF(_xlfn.DAYS(NOW(),B4097)=0,SameDayCycleTimeSettingValue,_xlfn.DAYS(NOW(),B4097))))</f>
        <v>#N/A</v>
      </c>
    </row>
    <row r="4098" spans="1:11" x14ac:dyDescent="0.25">
      <c r="A4098" s="32" t="str">
        <f>IF(AND(TRIM(INDEX(CompletedDateValues,ROW(A4098)))&lt;&gt;"",INDEX(CompletedDateValues,ROW(A4098))&gt;0),INDEX(CompletedDateValues,ROW(A4098)),"")</f>
        <v/>
      </c>
      <c r="B4098" s="32" t="str">
        <f>IF(AND(TRIM(INDEX(StartDateValues,ROW(A4098)))&lt;&gt;"",INDEX(StartDateValues,ROW(A4098))&gt;0),INDEX(StartDateValues,ROW(A4098)),"")</f>
        <v/>
      </c>
      <c r="C4098" s="22" t="str">
        <f t="shared" si="316"/>
        <v/>
      </c>
      <c r="D4098" s="3" t="str">
        <f t="shared" si="317"/>
        <v/>
      </c>
      <c r="E4098" s="3" t="str">
        <f t="shared" si="318"/>
        <v/>
      </c>
      <c r="F4098" s="3" t="str">
        <f t="shared" si="319"/>
        <v/>
      </c>
      <c r="G4098" s="3" t="str">
        <f>IF(A4098="","",IF(HOUR(A4098)&lt;StartHour,StartHour,IF(HOUR(A4098)&gt;FinishHour,FinishHour,HOUR(A4098))))</f>
        <v/>
      </c>
      <c r="H4098" s="3" t="str">
        <f t="shared" si="320"/>
        <v/>
      </c>
      <c r="I4098" s="33" t="e">
        <f>IF(OR(A4098="",B4098=""),NA(),MAX(0,IF(A4098-B4098=0,SameDayCycleTimeSettingValue,(A4098-B4098) *24)))</f>
        <v>#N/A</v>
      </c>
      <c r="J4098" s="33" t="e">
        <f>IF(OR(A4098="",B4098=""),NA(),MAX(0,IF(A4098-B4098=0,SameDayCycleTimeSettingValue,((A4098-B4098) *24)-(INT((A4098-B4098)) * (24-(FinishHour-StartHour))))))</f>
        <v>#N/A</v>
      </c>
      <c r="K4098" s="3" t="e">
        <f ca="1">IF(OR(A4098&lt;&gt;"",B4098=""),NA(),MAX(0,IF(_xlfn.DAYS(NOW(),B4098)=0,SameDayCycleTimeSettingValue,_xlfn.DAYS(NOW(),B4098))))</f>
        <v>#N/A</v>
      </c>
    </row>
    <row r="4099" spans="1:11" x14ac:dyDescent="0.25">
      <c r="A4099" s="32" t="str">
        <f>IF(AND(TRIM(INDEX(CompletedDateValues,ROW(A4099)))&lt;&gt;"",INDEX(CompletedDateValues,ROW(A4099))&gt;0),INDEX(CompletedDateValues,ROW(A4099)),"")</f>
        <v/>
      </c>
      <c r="B4099" s="32" t="str">
        <f>IF(AND(TRIM(INDEX(StartDateValues,ROW(A4099)))&lt;&gt;"",INDEX(StartDateValues,ROW(A4099))&gt;0),INDEX(StartDateValues,ROW(A4099)),"")</f>
        <v/>
      </c>
      <c r="C4099" s="22" t="str">
        <f t="shared" ref="C4099:C4162" si="321">IF(AND(TRIM(INDEX(WorkTypeValues,ROW(A4099)))&lt;&gt;"",INDEX(WorkTypeValues,ROW(A4099))&gt;0),INDEX(WorkTypeValues,ROW(A4099)),"")</f>
        <v/>
      </c>
      <c r="D4099" s="3" t="str">
        <f t="shared" ref="D4099:D4162" si="322">IF(A4099="", "",YEAR(A4099))</f>
        <v/>
      </c>
      <c r="E4099" s="3" t="str">
        <f t="shared" ref="E4099:E4162" si="323">IF(A4099="","",MONTH(A4099))</f>
        <v/>
      </c>
      <c r="F4099" s="3" t="str">
        <f t="shared" ref="F4099:F4162" si="324">IF(A4099="","",DAY(A4099))</f>
        <v/>
      </c>
      <c r="G4099" s="3" t="str">
        <f>IF(A4099="","",IF(HOUR(A4099)&lt;StartHour,StartHour,IF(HOUR(A4099)&gt;FinishHour,FinishHour,HOUR(A4099))))</f>
        <v/>
      </c>
      <c r="H4099" s="3" t="str">
        <f t="shared" ref="H4099:H4162" si="325">IF(D4099="","",D4099&amp;"-"&amp;TEXT(E4099,"00") &amp;"-"&amp;TEXT(F4099,"00") &amp;"-"&amp;TEXT(G4099,"00"))</f>
        <v/>
      </c>
      <c r="I4099" s="33" t="e">
        <f>IF(OR(A4099="",B4099=""),NA(),MAX(0,IF(A4099-B4099=0,SameDayCycleTimeSettingValue,(A4099-B4099) *24)))</f>
        <v>#N/A</v>
      </c>
      <c r="J4099" s="33" t="e">
        <f>IF(OR(A4099="",B4099=""),NA(),MAX(0,IF(A4099-B4099=0,SameDayCycleTimeSettingValue,((A4099-B4099) *24)-(INT((A4099-B4099)) * (24-(FinishHour-StartHour))))))</f>
        <v>#N/A</v>
      </c>
      <c r="K4099" s="3" t="e">
        <f ca="1">IF(OR(A4099&lt;&gt;"",B4099=""),NA(),MAX(0,IF(_xlfn.DAYS(NOW(),B4099)=0,SameDayCycleTimeSettingValue,_xlfn.DAYS(NOW(),B4099))))</f>
        <v>#N/A</v>
      </c>
    </row>
    <row r="4100" spans="1:11" x14ac:dyDescent="0.25">
      <c r="A4100" s="32" t="str">
        <f>IF(AND(TRIM(INDEX(CompletedDateValues,ROW(A4100)))&lt;&gt;"",INDEX(CompletedDateValues,ROW(A4100))&gt;0),INDEX(CompletedDateValues,ROW(A4100)),"")</f>
        <v/>
      </c>
      <c r="B4100" s="32" t="str">
        <f>IF(AND(TRIM(INDEX(StartDateValues,ROW(A4100)))&lt;&gt;"",INDEX(StartDateValues,ROW(A4100))&gt;0),INDEX(StartDateValues,ROW(A4100)),"")</f>
        <v/>
      </c>
      <c r="C4100" s="22" t="str">
        <f t="shared" si="321"/>
        <v/>
      </c>
      <c r="D4100" s="3" t="str">
        <f t="shared" si="322"/>
        <v/>
      </c>
      <c r="E4100" s="3" t="str">
        <f t="shared" si="323"/>
        <v/>
      </c>
      <c r="F4100" s="3" t="str">
        <f t="shared" si="324"/>
        <v/>
      </c>
      <c r="G4100" s="3" t="str">
        <f>IF(A4100="","",IF(HOUR(A4100)&lt;StartHour,StartHour,IF(HOUR(A4100)&gt;FinishHour,FinishHour,HOUR(A4100))))</f>
        <v/>
      </c>
      <c r="H4100" s="3" t="str">
        <f t="shared" si="325"/>
        <v/>
      </c>
      <c r="I4100" s="33" t="e">
        <f>IF(OR(A4100="",B4100=""),NA(),MAX(0,IF(A4100-B4100=0,SameDayCycleTimeSettingValue,(A4100-B4100) *24)))</f>
        <v>#N/A</v>
      </c>
      <c r="J4100" s="33" t="e">
        <f>IF(OR(A4100="",B4100=""),NA(),MAX(0,IF(A4100-B4100=0,SameDayCycleTimeSettingValue,((A4100-B4100) *24)-(INT((A4100-B4100)) * (24-(FinishHour-StartHour))))))</f>
        <v>#N/A</v>
      </c>
      <c r="K4100" s="3" t="e">
        <f ca="1">IF(OR(A4100&lt;&gt;"",B4100=""),NA(),MAX(0,IF(_xlfn.DAYS(NOW(),B4100)=0,SameDayCycleTimeSettingValue,_xlfn.DAYS(NOW(),B4100))))</f>
        <v>#N/A</v>
      </c>
    </row>
    <row r="4101" spans="1:11" x14ac:dyDescent="0.25">
      <c r="A4101" s="32" t="str">
        <f>IF(AND(TRIM(INDEX(CompletedDateValues,ROW(A4101)))&lt;&gt;"",INDEX(CompletedDateValues,ROW(A4101))&gt;0),INDEX(CompletedDateValues,ROW(A4101)),"")</f>
        <v/>
      </c>
      <c r="B4101" s="32" t="str">
        <f>IF(AND(TRIM(INDEX(StartDateValues,ROW(A4101)))&lt;&gt;"",INDEX(StartDateValues,ROW(A4101))&gt;0),INDEX(StartDateValues,ROW(A4101)),"")</f>
        <v/>
      </c>
      <c r="C4101" s="22" t="str">
        <f t="shared" si="321"/>
        <v/>
      </c>
      <c r="D4101" s="3" t="str">
        <f t="shared" si="322"/>
        <v/>
      </c>
      <c r="E4101" s="3" t="str">
        <f t="shared" si="323"/>
        <v/>
      </c>
      <c r="F4101" s="3" t="str">
        <f t="shared" si="324"/>
        <v/>
      </c>
      <c r="G4101" s="3" t="str">
        <f>IF(A4101="","",IF(HOUR(A4101)&lt;StartHour,StartHour,IF(HOUR(A4101)&gt;FinishHour,FinishHour,HOUR(A4101))))</f>
        <v/>
      </c>
      <c r="H4101" s="3" t="str">
        <f t="shared" si="325"/>
        <v/>
      </c>
      <c r="I4101" s="33" t="e">
        <f>IF(OR(A4101="",B4101=""),NA(),MAX(0,IF(A4101-B4101=0,SameDayCycleTimeSettingValue,(A4101-B4101) *24)))</f>
        <v>#N/A</v>
      </c>
      <c r="J4101" s="33" t="e">
        <f>IF(OR(A4101="",B4101=""),NA(),MAX(0,IF(A4101-B4101=0,SameDayCycleTimeSettingValue,((A4101-B4101) *24)-(INT((A4101-B4101)) * (24-(FinishHour-StartHour))))))</f>
        <v>#N/A</v>
      </c>
      <c r="K4101" s="3" t="e">
        <f ca="1">IF(OR(A4101&lt;&gt;"",B4101=""),NA(),MAX(0,IF(_xlfn.DAYS(NOW(),B4101)=0,SameDayCycleTimeSettingValue,_xlfn.DAYS(NOW(),B4101))))</f>
        <v>#N/A</v>
      </c>
    </row>
    <row r="4102" spans="1:11" x14ac:dyDescent="0.25">
      <c r="A4102" s="32" t="str">
        <f>IF(AND(TRIM(INDEX(CompletedDateValues,ROW(A4102)))&lt;&gt;"",INDEX(CompletedDateValues,ROW(A4102))&gt;0),INDEX(CompletedDateValues,ROW(A4102)),"")</f>
        <v/>
      </c>
      <c r="B4102" s="32" t="str">
        <f>IF(AND(TRIM(INDEX(StartDateValues,ROW(A4102)))&lt;&gt;"",INDEX(StartDateValues,ROW(A4102))&gt;0),INDEX(StartDateValues,ROW(A4102)),"")</f>
        <v/>
      </c>
      <c r="C4102" s="22" t="str">
        <f t="shared" si="321"/>
        <v/>
      </c>
      <c r="D4102" s="3" t="str">
        <f t="shared" si="322"/>
        <v/>
      </c>
      <c r="E4102" s="3" t="str">
        <f t="shared" si="323"/>
        <v/>
      </c>
      <c r="F4102" s="3" t="str">
        <f t="shared" si="324"/>
        <v/>
      </c>
      <c r="G4102" s="3" t="str">
        <f>IF(A4102="","",IF(HOUR(A4102)&lt;StartHour,StartHour,IF(HOUR(A4102)&gt;FinishHour,FinishHour,HOUR(A4102))))</f>
        <v/>
      </c>
      <c r="H4102" s="3" t="str">
        <f t="shared" si="325"/>
        <v/>
      </c>
      <c r="I4102" s="33" t="e">
        <f>IF(OR(A4102="",B4102=""),NA(),MAX(0,IF(A4102-B4102=0,SameDayCycleTimeSettingValue,(A4102-B4102) *24)))</f>
        <v>#N/A</v>
      </c>
      <c r="J4102" s="33" t="e">
        <f>IF(OR(A4102="",B4102=""),NA(),MAX(0,IF(A4102-B4102=0,SameDayCycleTimeSettingValue,((A4102-B4102) *24)-(INT((A4102-B4102)) * (24-(FinishHour-StartHour))))))</f>
        <v>#N/A</v>
      </c>
      <c r="K4102" s="3" t="e">
        <f ca="1">IF(OR(A4102&lt;&gt;"",B4102=""),NA(),MAX(0,IF(_xlfn.DAYS(NOW(),B4102)=0,SameDayCycleTimeSettingValue,_xlfn.DAYS(NOW(),B4102))))</f>
        <v>#N/A</v>
      </c>
    </row>
    <row r="4103" spans="1:11" x14ac:dyDescent="0.25">
      <c r="A4103" s="32" t="str">
        <f>IF(AND(TRIM(INDEX(CompletedDateValues,ROW(A4103)))&lt;&gt;"",INDEX(CompletedDateValues,ROW(A4103))&gt;0),INDEX(CompletedDateValues,ROW(A4103)),"")</f>
        <v/>
      </c>
      <c r="B4103" s="32" t="str">
        <f>IF(AND(TRIM(INDEX(StartDateValues,ROW(A4103)))&lt;&gt;"",INDEX(StartDateValues,ROW(A4103))&gt;0),INDEX(StartDateValues,ROW(A4103)),"")</f>
        <v/>
      </c>
      <c r="C4103" s="22" t="str">
        <f t="shared" si="321"/>
        <v/>
      </c>
      <c r="D4103" s="3" t="str">
        <f t="shared" si="322"/>
        <v/>
      </c>
      <c r="E4103" s="3" t="str">
        <f t="shared" si="323"/>
        <v/>
      </c>
      <c r="F4103" s="3" t="str">
        <f t="shared" si="324"/>
        <v/>
      </c>
      <c r="G4103" s="3" t="str">
        <f>IF(A4103="","",IF(HOUR(A4103)&lt;StartHour,StartHour,IF(HOUR(A4103)&gt;FinishHour,FinishHour,HOUR(A4103))))</f>
        <v/>
      </c>
      <c r="H4103" s="3" t="str">
        <f t="shared" si="325"/>
        <v/>
      </c>
      <c r="I4103" s="33" t="e">
        <f>IF(OR(A4103="",B4103=""),NA(),MAX(0,IF(A4103-B4103=0,SameDayCycleTimeSettingValue,(A4103-B4103) *24)))</f>
        <v>#N/A</v>
      </c>
      <c r="J4103" s="33" t="e">
        <f>IF(OR(A4103="",B4103=""),NA(),MAX(0,IF(A4103-B4103=0,SameDayCycleTimeSettingValue,((A4103-B4103) *24)-(INT((A4103-B4103)) * (24-(FinishHour-StartHour))))))</f>
        <v>#N/A</v>
      </c>
      <c r="K4103" s="3" t="e">
        <f ca="1">IF(OR(A4103&lt;&gt;"",B4103=""),NA(),MAX(0,IF(_xlfn.DAYS(NOW(),B4103)=0,SameDayCycleTimeSettingValue,_xlfn.DAYS(NOW(),B4103))))</f>
        <v>#N/A</v>
      </c>
    </row>
    <row r="4104" spans="1:11" x14ac:dyDescent="0.25">
      <c r="A4104" s="32" t="str">
        <f>IF(AND(TRIM(INDEX(CompletedDateValues,ROW(A4104)))&lt;&gt;"",INDEX(CompletedDateValues,ROW(A4104))&gt;0),INDEX(CompletedDateValues,ROW(A4104)),"")</f>
        <v/>
      </c>
      <c r="B4104" s="32" t="str">
        <f>IF(AND(TRIM(INDEX(StartDateValues,ROW(A4104)))&lt;&gt;"",INDEX(StartDateValues,ROW(A4104))&gt;0),INDEX(StartDateValues,ROW(A4104)),"")</f>
        <v/>
      </c>
      <c r="C4104" s="22" t="str">
        <f t="shared" si="321"/>
        <v/>
      </c>
      <c r="D4104" s="3" t="str">
        <f t="shared" si="322"/>
        <v/>
      </c>
      <c r="E4104" s="3" t="str">
        <f t="shared" si="323"/>
        <v/>
      </c>
      <c r="F4104" s="3" t="str">
        <f t="shared" si="324"/>
        <v/>
      </c>
      <c r="G4104" s="3" t="str">
        <f>IF(A4104="","",IF(HOUR(A4104)&lt;StartHour,StartHour,IF(HOUR(A4104)&gt;FinishHour,FinishHour,HOUR(A4104))))</f>
        <v/>
      </c>
      <c r="H4104" s="3" t="str">
        <f t="shared" si="325"/>
        <v/>
      </c>
      <c r="I4104" s="33" t="e">
        <f>IF(OR(A4104="",B4104=""),NA(),MAX(0,IF(A4104-B4104=0,SameDayCycleTimeSettingValue,(A4104-B4104) *24)))</f>
        <v>#N/A</v>
      </c>
      <c r="J4104" s="33" t="e">
        <f>IF(OR(A4104="",B4104=""),NA(),MAX(0,IF(A4104-B4104=0,SameDayCycleTimeSettingValue,((A4104-B4104) *24)-(INT((A4104-B4104)) * (24-(FinishHour-StartHour))))))</f>
        <v>#N/A</v>
      </c>
      <c r="K4104" s="3" t="e">
        <f ca="1">IF(OR(A4104&lt;&gt;"",B4104=""),NA(),MAX(0,IF(_xlfn.DAYS(NOW(),B4104)=0,SameDayCycleTimeSettingValue,_xlfn.DAYS(NOW(),B4104))))</f>
        <v>#N/A</v>
      </c>
    </row>
    <row r="4105" spans="1:11" x14ac:dyDescent="0.25">
      <c r="A4105" s="32" t="str">
        <f>IF(AND(TRIM(INDEX(CompletedDateValues,ROW(A4105)))&lt;&gt;"",INDEX(CompletedDateValues,ROW(A4105))&gt;0),INDEX(CompletedDateValues,ROW(A4105)),"")</f>
        <v/>
      </c>
      <c r="B4105" s="32" t="str">
        <f>IF(AND(TRIM(INDEX(StartDateValues,ROW(A4105)))&lt;&gt;"",INDEX(StartDateValues,ROW(A4105))&gt;0),INDEX(StartDateValues,ROW(A4105)),"")</f>
        <v/>
      </c>
      <c r="C4105" s="22" t="str">
        <f t="shared" si="321"/>
        <v/>
      </c>
      <c r="D4105" s="3" t="str">
        <f t="shared" si="322"/>
        <v/>
      </c>
      <c r="E4105" s="3" t="str">
        <f t="shared" si="323"/>
        <v/>
      </c>
      <c r="F4105" s="3" t="str">
        <f t="shared" si="324"/>
        <v/>
      </c>
      <c r="G4105" s="3" t="str">
        <f>IF(A4105="","",IF(HOUR(A4105)&lt;StartHour,StartHour,IF(HOUR(A4105)&gt;FinishHour,FinishHour,HOUR(A4105))))</f>
        <v/>
      </c>
      <c r="H4105" s="3" t="str">
        <f t="shared" si="325"/>
        <v/>
      </c>
      <c r="I4105" s="33" t="e">
        <f>IF(OR(A4105="",B4105=""),NA(),MAX(0,IF(A4105-B4105=0,SameDayCycleTimeSettingValue,(A4105-B4105) *24)))</f>
        <v>#N/A</v>
      </c>
      <c r="J4105" s="33" t="e">
        <f>IF(OR(A4105="",B4105=""),NA(),MAX(0,IF(A4105-B4105=0,SameDayCycleTimeSettingValue,((A4105-B4105) *24)-(INT((A4105-B4105)) * (24-(FinishHour-StartHour))))))</f>
        <v>#N/A</v>
      </c>
      <c r="K4105" s="3" t="e">
        <f ca="1">IF(OR(A4105&lt;&gt;"",B4105=""),NA(),MAX(0,IF(_xlfn.DAYS(NOW(),B4105)=0,SameDayCycleTimeSettingValue,_xlfn.DAYS(NOW(),B4105))))</f>
        <v>#N/A</v>
      </c>
    </row>
    <row r="4106" spans="1:11" x14ac:dyDescent="0.25">
      <c r="A4106" s="32" t="str">
        <f>IF(AND(TRIM(INDEX(CompletedDateValues,ROW(A4106)))&lt;&gt;"",INDEX(CompletedDateValues,ROW(A4106))&gt;0),INDEX(CompletedDateValues,ROW(A4106)),"")</f>
        <v/>
      </c>
      <c r="B4106" s="32" t="str">
        <f>IF(AND(TRIM(INDEX(StartDateValues,ROW(A4106)))&lt;&gt;"",INDEX(StartDateValues,ROW(A4106))&gt;0),INDEX(StartDateValues,ROW(A4106)),"")</f>
        <v/>
      </c>
      <c r="C4106" s="22" t="str">
        <f t="shared" si="321"/>
        <v/>
      </c>
      <c r="D4106" s="3" t="str">
        <f t="shared" si="322"/>
        <v/>
      </c>
      <c r="E4106" s="3" t="str">
        <f t="shared" si="323"/>
        <v/>
      </c>
      <c r="F4106" s="3" t="str">
        <f t="shared" si="324"/>
        <v/>
      </c>
      <c r="G4106" s="3" t="str">
        <f>IF(A4106="","",IF(HOUR(A4106)&lt;StartHour,StartHour,IF(HOUR(A4106)&gt;FinishHour,FinishHour,HOUR(A4106))))</f>
        <v/>
      </c>
      <c r="H4106" s="3" t="str">
        <f t="shared" si="325"/>
        <v/>
      </c>
      <c r="I4106" s="33" t="e">
        <f>IF(OR(A4106="",B4106=""),NA(),MAX(0,IF(A4106-B4106=0,SameDayCycleTimeSettingValue,(A4106-B4106) *24)))</f>
        <v>#N/A</v>
      </c>
      <c r="J4106" s="33" t="e">
        <f>IF(OR(A4106="",B4106=""),NA(),MAX(0,IF(A4106-B4106=0,SameDayCycleTimeSettingValue,((A4106-B4106) *24)-(INT((A4106-B4106)) * (24-(FinishHour-StartHour))))))</f>
        <v>#N/A</v>
      </c>
      <c r="K4106" s="3" t="e">
        <f ca="1">IF(OR(A4106&lt;&gt;"",B4106=""),NA(),MAX(0,IF(_xlfn.DAYS(NOW(),B4106)=0,SameDayCycleTimeSettingValue,_xlfn.DAYS(NOW(),B4106))))</f>
        <v>#N/A</v>
      </c>
    </row>
    <row r="4107" spans="1:11" x14ac:dyDescent="0.25">
      <c r="A4107" s="32" t="str">
        <f>IF(AND(TRIM(INDEX(CompletedDateValues,ROW(A4107)))&lt;&gt;"",INDEX(CompletedDateValues,ROW(A4107))&gt;0),INDEX(CompletedDateValues,ROW(A4107)),"")</f>
        <v/>
      </c>
      <c r="B4107" s="32" t="str">
        <f>IF(AND(TRIM(INDEX(StartDateValues,ROW(A4107)))&lt;&gt;"",INDEX(StartDateValues,ROW(A4107))&gt;0),INDEX(StartDateValues,ROW(A4107)),"")</f>
        <v/>
      </c>
      <c r="C4107" s="22" t="str">
        <f t="shared" si="321"/>
        <v/>
      </c>
      <c r="D4107" s="3" t="str">
        <f t="shared" si="322"/>
        <v/>
      </c>
      <c r="E4107" s="3" t="str">
        <f t="shared" si="323"/>
        <v/>
      </c>
      <c r="F4107" s="3" t="str">
        <f t="shared" si="324"/>
        <v/>
      </c>
      <c r="G4107" s="3" t="str">
        <f>IF(A4107="","",IF(HOUR(A4107)&lt;StartHour,StartHour,IF(HOUR(A4107)&gt;FinishHour,FinishHour,HOUR(A4107))))</f>
        <v/>
      </c>
      <c r="H4107" s="3" t="str">
        <f t="shared" si="325"/>
        <v/>
      </c>
      <c r="I4107" s="33" t="e">
        <f>IF(OR(A4107="",B4107=""),NA(),MAX(0,IF(A4107-B4107=0,SameDayCycleTimeSettingValue,(A4107-B4107) *24)))</f>
        <v>#N/A</v>
      </c>
      <c r="J4107" s="33" t="e">
        <f>IF(OR(A4107="",B4107=""),NA(),MAX(0,IF(A4107-B4107=0,SameDayCycleTimeSettingValue,((A4107-B4107) *24)-(INT((A4107-B4107)) * (24-(FinishHour-StartHour))))))</f>
        <v>#N/A</v>
      </c>
      <c r="K4107" s="3" t="e">
        <f ca="1">IF(OR(A4107&lt;&gt;"",B4107=""),NA(),MAX(0,IF(_xlfn.DAYS(NOW(),B4107)=0,SameDayCycleTimeSettingValue,_xlfn.DAYS(NOW(),B4107))))</f>
        <v>#N/A</v>
      </c>
    </row>
    <row r="4108" spans="1:11" x14ac:dyDescent="0.25">
      <c r="A4108" s="32" t="str">
        <f>IF(AND(TRIM(INDEX(CompletedDateValues,ROW(A4108)))&lt;&gt;"",INDEX(CompletedDateValues,ROW(A4108))&gt;0),INDEX(CompletedDateValues,ROW(A4108)),"")</f>
        <v/>
      </c>
      <c r="B4108" s="32" t="str">
        <f>IF(AND(TRIM(INDEX(StartDateValues,ROW(A4108)))&lt;&gt;"",INDEX(StartDateValues,ROW(A4108))&gt;0),INDEX(StartDateValues,ROW(A4108)),"")</f>
        <v/>
      </c>
      <c r="C4108" s="22" t="str">
        <f t="shared" si="321"/>
        <v/>
      </c>
      <c r="D4108" s="3" t="str">
        <f t="shared" si="322"/>
        <v/>
      </c>
      <c r="E4108" s="3" t="str">
        <f t="shared" si="323"/>
        <v/>
      </c>
      <c r="F4108" s="3" t="str">
        <f t="shared" si="324"/>
        <v/>
      </c>
      <c r="G4108" s="3" t="str">
        <f>IF(A4108="","",IF(HOUR(A4108)&lt;StartHour,StartHour,IF(HOUR(A4108)&gt;FinishHour,FinishHour,HOUR(A4108))))</f>
        <v/>
      </c>
      <c r="H4108" s="3" t="str">
        <f t="shared" si="325"/>
        <v/>
      </c>
      <c r="I4108" s="33" t="e">
        <f>IF(OR(A4108="",B4108=""),NA(),MAX(0,IF(A4108-B4108=0,SameDayCycleTimeSettingValue,(A4108-B4108) *24)))</f>
        <v>#N/A</v>
      </c>
      <c r="J4108" s="33" t="e">
        <f>IF(OR(A4108="",B4108=""),NA(),MAX(0,IF(A4108-B4108=0,SameDayCycleTimeSettingValue,((A4108-B4108) *24)-(INT((A4108-B4108)) * (24-(FinishHour-StartHour))))))</f>
        <v>#N/A</v>
      </c>
      <c r="K4108" s="3" t="e">
        <f ca="1">IF(OR(A4108&lt;&gt;"",B4108=""),NA(),MAX(0,IF(_xlfn.DAYS(NOW(),B4108)=0,SameDayCycleTimeSettingValue,_xlfn.DAYS(NOW(),B4108))))</f>
        <v>#N/A</v>
      </c>
    </row>
    <row r="4109" spans="1:11" x14ac:dyDescent="0.25">
      <c r="A4109" s="32" t="str">
        <f>IF(AND(TRIM(INDEX(CompletedDateValues,ROW(A4109)))&lt;&gt;"",INDEX(CompletedDateValues,ROW(A4109))&gt;0),INDEX(CompletedDateValues,ROW(A4109)),"")</f>
        <v/>
      </c>
      <c r="B4109" s="32" t="str">
        <f>IF(AND(TRIM(INDEX(StartDateValues,ROW(A4109)))&lt;&gt;"",INDEX(StartDateValues,ROW(A4109))&gt;0),INDEX(StartDateValues,ROW(A4109)),"")</f>
        <v/>
      </c>
      <c r="C4109" s="22" t="str">
        <f t="shared" si="321"/>
        <v/>
      </c>
      <c r="D4109" s="3" t="str">
        <f t="shared" si="322"/>
        <v/>
      </c>
      <c r="E4109" s="3" t="str">
        <f t="shared" si="323"/>
        <v/>
      </c>
      <c r="F4109" s="3" t="str">
        <f t="shared" si="324"/>
        <v/>
      </c>
      <c r="G4109" s="3" t="str">
        <f>IF(A4109="","",IF(HOUR(A4109)&lt;StartHour,StartHour,IF(HOUR(A4109)&gt;FinishHour,FinishHour,HOUR(A4109))))</f>
        <v/>
      </c>
      <c r="H4109" s="3" t="str">
        <f t="shared" si="325"/>
        <v/>
      </c>
      <c r="I4109" s="33" t="e">
        <f>IF(OR(A4109="",B4109=""),NA(),MAX(0,IF(A4109-B4109=0,SameDayCycleTimeSettingValue,(A4109-B4109) *24)))</f>
        <v>#N/A</v>
      </c>
      <c r="J4109" s="33" t="e">
        <f>IF(OR(A4109="",B4109=""),NA(),MAX(0,IF(A4109-B4109=0,SameDayCycleTimeSettingValue,((A4109-B4109) *24)-(INT((A4109-B4109)) * (24-(FinishHour-StartHour))))))</f>
        <v>#N/A</v>
      </c>
      <c r="K4109" s="3" t="e">
        <f ca="1">IF(OR(A4109&lt;&gt;"",B4109=""),NA(),MAX(0,IF(_xlfn.DAYS(NOW(),B4109)=0,SameDayCycleTimeSettingValue,_xlfn.DAYS(NOW(),B4109))))</f>
        <v>#N/A</v>
      </c>
    </row>
    <row r="4110" spans="1:11" x14ac:dyDescent="0.25">
      <c r="A4110" s="32" t="str">
        <f>IF(AND(TRIM(INDEX(CompletedDateValues,ROW(A4110)))&lt;&gt;"",INDEX(CompletedDateValues,ROW(A4110))&gt;0),INDEX(CompletedDateValues,ROW(A4110)),"")</f>
        <v/>
      </c>
      <c r="B4110" s="32" t="str">
        <f>IF(AND(TRIM(INDEX(StartDateValues,ROW(A4110)))&lt;&gt;"",INDEX(StartDateValues,ROW(A4110))&gt;0),INDEX(StartDateValues,ROW(A4110)),"")</f>
        <v/>
      </c>
      <c r="C4110" s="22" t="str">
        <f t="shared" si="321"/>
        <v/>
      </c>
      <c r="D4110" s="3" t="str">
        <f t="shared" si="322"/>
        <v/>
      </c>
      <c r="E4110" s="3" t="str">
        <f t="shared" si="323"/>
        <v/>
      </c>
      <c r="F4110" s="3" t="str">
        <f t="shared" si="324"/>
        <v/>
      </c>
      <c r="G4110" s="3" t="str">
        <f>IF(A4110="","",IF(HOUR(A4110)&lt;StartHour,StartHour,IF(HOUR(A4110)&gt;FinishHour,FinishHour,HOUR(A4110))))</f>
        <v/>
      </c>
      <c r="H4110" s="3" t="str">
        <f t="shared" si="325"/>
        <v/>
      </c>
      <c r="I4110" s="33" t="e">
        <f>IF(OR(A4110="",B4110=""),NA(),MAX(0,IF(A4110-B4110=0,SameDayCycleTimeSettingValue,(A4110-B4110) *24)))</f>
        <v>#N/A</v>
      </c>
      <c r="J4110" s="33" t="e">
        <f>IF(OR(A4110="",B4110=""),NA(),MAX(0,IF(A4110-B4110=0,SameDayCycleTimeSettingValue,((A4110-B4110) *24)-(INT((A4110-B4110)) * (24-(FinishHour-StartHour))))))</f>
        <v>#N/A</v>
      </c>
      <c r="K4110" s="3" t="e">
        <f ca="1">IF(OR(A4110&lt;&gt;"",B4110=""),NA(),MAX(0,IF(_xlfn.DAYS(NOW(),B4110)=0,SameDayCycleTimeSettingValue,_xlfn.DAYS(NOW(),B4110))))</f>
        <v>#N/A</v>
      </c>
    </row>
    <row r="4111" spans="1:11" x14ac:dyDescent="0.25">
      <c r="A4111" s="32" t="str">
        <f>IF(AND(TRIM(INDEX(CompletedDateValues,ROW(A4111)))&lt;&gt;"",INDEX(CompletedDateValues,ROW(A4111))&gt;0),INDEX(CompletedDateValues,ROW(A4111)),"")</f>
        <v/>
      </c>
      <c r="B4111" s="32" t="str">
        <f>IF(AND(TRIM(INDEX(StartDateValues,ROW(A4111)))&lt;&gt;"",INDEX(StartDateValues,ROW(A4111))&gt;0),INDEX(StartDateValues,ROW(A4111)),"")</f>
        <v/>
      </c>
      <c r="C4111" s="22" t="str">
        <f t="shared" si="321"/>
        <v/>
      </c>
      <c r="D4111" s="3" t="str">
        <f t="shared" si="322"/>
        <v/>
      </c>
      <c r="E4111" s="3" t="str">
        <f t="shared" si="323"/>
        <v/>
      </c>
      <c r="F4111" s="3" t="str">
        <f t="shared" si="324"/>
        <v/>
      </c>
      <c r="G4111" s="3" t="str">
        <f>IF(A4111="","",IF(HOUR(A4111)&lt;StartHour,StartHour,IF(HOUR(A4111)&gt;FinishHour,FinishHour,HOUR(A4111))))</f>
        <v/>
      </c>
      <c r="H4111" s="3" t="str">
        <f t="shared" si="325"/>
        <v/>
      </c>
      <c r="I4111" s="33" t="e">
        <f>IF(OR(A4111="",B4111=""),NA(),MAX(0,IF(A4111-B4111=0,SameDayCycleTimeSettingValue,(A4111-B4111) *24)))</f>
        <v>#N/A</v>
      </c>
      <c r="J4111" s="33" t="e">
        <f>IF(OR(A4111="",B4111=""),NA(),MAX(0,IF(A4111-B4111=0,SameDayCycleTimeSettingValue,((A4111-B4111) *24)-(INT((A4111-B4111)) * (24-(FinishHour-StartHour))))))</f>
        <v>#N/A</v>
      </c>
      <c r="K4111" s="3" t="e">
        <f ca="1">IF(OR(A4111&lt;&gt;"",B4111=""),NA(),MAX(0,IF(_xlfn.DAYS(NOW(),B4111)=0,SameDayCycleTimeSettingValue,_xlfn.DAYS(NOW(),B4111))))</f>
        <v>#N/A</v>
      </c>
    </row>
    <row r="4112" spans="1:11" x14ac:dyDescent="0.25">
      <c r="A4112" s="32" t="str">
        <f>IF(AND(TRIM(INDEX(CompletedDateValues,ROW(A4112)))&lt;&gt;"",INDEX(CompletedDateValues,ROW(A4112))&gt;0),INDEX(CompletedDateValues,ROW(A4112)),"")</f>
        <v/>
      </c>
      <c r="B4112" s="32" t="str">
        <f>IF(AND(TRIM(INDEX(StartDateValues,ROW(A4112)))&lt;&gt;"",INDEX(StartDateValues,ROW(A4112))&gt;0),INDEX(StartDateValues,ROW(A4112)),"")</f>
        <v/>
      </c>
      <c r="C4112" s="22" t="str">
        <f t="shared" si="321"/>
        <v/>
      </c>
      <c r="D4112" s="3" t="str">
        <f t="shared" si="322"/>
        <v/>
      </c>
      <c r="E4112" s="3" t="str">
        <f t="shared" si="323"/>
        <v/>
      </c>
      <c r="F4112" s="3" t="str">
        <f t="shared" si="324"/>
        <v/>
      </c>
      <c r="G4112" s="3" t="str">
        <f>IF(A4112="","",IF(HOUR(A4112)&lt;StartHour,StartHour,IF(HOUR(A4112)&gt;FinishHour,FinishHour,HOUR(A4112))))</f>
        <v/>
      </c>
      <c r="H4112" s="3" t="str">
        <f t="shared" si="325"/>
        <v/>
      </c>
      <c r="I4112" s="33" t="e">
        <f>IF(OR(A4112="",B4112=""),NA(),MAX(0,IF(A4112-B4112=0,SameDayCycleTimeSettingValue,(A4112-B4112) *24)))</f>
        <v>#N/A</v>
      </c>
      <c r="J4112" s="33" t="e">
        <f>IF(OR(A4112="",B4112=""),NA(),MAX(0,IF(A4112-B4112=0,SameDayCycleTimeSettingValue,((A4112-B4112) *24)-(INT((A4112-B4112)) * (24-(FinishHour-StartHour))))))</f>
        <v>#N/A</v>
      </c>
      <c r="K4112" s="3" t="e">
        <f ca="1">IF(OR(A4112&lt;&gt;"",B4112=""),NA(),MAX(0,IF(_xlfn.DAYS(NOW(),B4112)=0,SameDayCycleTimeSettingValue,_xlfn.DAYS(NOW(),B4112))))</f>
        <v>#N/A</v>
      </c>
    </row>
    <row r="4113" spans="1:11" x14ac:dyDescent="0.25">
      <c r="A4113" s="32" t="str">
        <f>IF(AND(TRIM(INDEX(CompletedDateValues,ROW(A4113)))&lt;&gt;"",INDEX(CompletedDateValues,ROW(A4113))&gt;0),INDEX(CompletedDateValues,ROW(A4113)),"")</f>
        <v/>
      </c>
      <c r="B4113" s="32" t="str">
        <f>IF(AND(TRIM(INDEX(StartDateValues,ROW(A4113)))&lt;&gt;"",INDEX(StartDateValues,ROW(A4113))&gt;0),INDEX(StartDateValues,ROW(A4113)),"")</f>
        <v/>
      </c>
      <c r="C4113" s="22" t="str">
        <f t="shared" si="321"/>
        <v/>
      </c>
      <c r="D4113" s="3" t="str">
        <f t="shared" si="322"/>
        <v/>
      </c>
      <c r="E4113" s="3" t="str">
        <f t="shared" si="323"/>
        <v/>
      </c>
      <c r="F4113" s="3" t="str">
        <f t="shared" si="324"/>
        <v/>
      </c>
      <c r="G4113" s="3" t="str">
        <f>IF(A4113="","",IF(HOUR(A4113)&lt;StartHour,StartHour,IF(HOUR(A4113)&gt;FinishHour,FinishHour,HOUR(A4113))))</f>
        <v/>
      </c>
      <c r="H4113" s="3" t="str">
        <f t="shared" si="325"/>
        <v/>
      </c>
      <c r="I4113" s="33" t="e">
        <f>IF(OR(A4113="",B4113=""),NA(),MAX(0,IF(A4113-B4113=0,SameDayCycleTimeSettingValue,(A4113-B4113) *24)))</f>
        <v>#N/A</v>
      </c>
      <c r="J4113" s="33" t="e">
        <f>IF(OR(A4113="",B4113=""),NA(),MAX(0,IF(A4113-B4113=0,SameDayCycleTimeSettingValue,((A4113-B4113) *24)-(INT((A4113-B4113)) * (24-(FinishHour-StartHour))))))</f>
        <v>#N/A</v>
      </c>
      <c r="K4113" s="3" t="e">
        <f ca="1">IF(OR(A4113&lt;&gt;"",B4113=""),NA(),MAX(0,IF(_xlfn.DAYS(NOW(),B4113)=0,SameDayCycleTimeSettingValue,_xlfn.DAYS(NOW(),B4113))))</f>
        <v>#N/A</v>
      </c>
    </row>
    <row r="4114" spans="1:11" x14ac:dyDescent="0.25">
      <c r="A4114" s="32" t="str">
        <f>IF(AND(TRIM(INDEX(CompletedDateValues,ROW(A4114)))&lt;&gt;"",INDEX(CompletedDateValues,ROW(A4114))&gt;0),INDEX(CompletedDateValues,ROW(A4114)),"")</f>
        <v/>
      </c>
      <c r="B4114" s="32" t="str">
        <f>IF(AND(TRIM(INDEX(StartDateValues,ROW(A4114)))&lt;&gt;"",INDEX(StartDateValues,ROW(A4114))&gt;0),INDEX(StartDateValues,ROW(A4114)),"")</f>
        <v/>
      </c>
      <c r="C4114" s="22" t="str">
        <f t="shared" si="321"/>
        <v/>
      </c>
      <c r="D4114" s="3" t="str">
        <f t="shared" si="322"/>
        <v/>
      </c>
      <c r="E4114" s="3" t="str">
        <f t="shared" si="323"/>
        <v/>
      </c>
      <c r="F4114" s="3" t="str">
        <f t="shared" si="324"/>
        <v/>
      </c>
      <c r="G4114" s="3" t="str">
        <f>IF(A4114="","",IF(HOUR(A4114)&lt;StartHour,StartHour,IF(HOUR(A4114)&gt;FinishHour,FinishHour,HOUR(A4114))))</f>
        <v/>
      </c>
      <c r="H4114" s="3" t="str">
        <f t="shared" si="325"/>
        <v/>
      </c>
      <c r="I4114" s="33" t="e">
        <f>IF(OR(A4114="",B4114=""),NA(),MAX(0,IF(A4114-B4114=0,SameDayCycleTimeSettingValue,(A4114-B4114) *24)))</f>
        <v>#N/A</v>
      </c>
      <c r="J4114" s="33" t="e">
        <f>IF(OR(A4114="",B4114=""),NA(),MAX(0,IF(A4114-B4114=0,SameDayCycleTimeSettingValue,((A4114-B4114) *24)-(INT((A4114-B4114)) * (24-(FinishHour-StartHour))))))</f>
        <v>#N/A</v>
      </c>
      <c r="K4114" s="3" t="e">
        <f ca="1">IF(OR(A4114&lt;&gt;"",B4114=""),NA(),MAX(0,IF(_xlfn.DAYS(NOW(),B4114)=0,SameDayCycleTimeSettingValue,_xlfn.DAYS(NOW(),B4114))))</f>
        <v>#N/A</v>
      </c>
    </row>
    <row r="4115" spans="1:11" x14ac:dyDescent="0.25">
      <c r="A4115" s="32" t="str">
        <f>IF(AND(TRIM(INDEX(CompletedDateValues,ROW(A4115)))&lt;&gt;"",INDEX(CompletedDateValues,ROW(A4115))&gt;0),INDEX(CompletedDateValues,ROW(A4115)),"")</f>
        <v/>
      </c>
      <c r="B4115" s="32" t="str">
        <f>IF(AND(TRIM(INDEX(StartDateValues,ROW(A4115)))&lt;&gt;"",INDEX(StartDateValues,ROW(A4115))&gt;0),INDEX(StartDateValues,ROW(A4115)),"")</f>
        <v/>
      </c>
      <c r="C4115" s="22" t="str">
        <f t="shared" si="321"/>
        <v/>
      </c>
      <c r="D4115" s="3" t="str">
        <f t="shared" si="322"/>
        <v/>
      </c>
      <c r="E4115" s="3" t="str">
        <f t="shared" si="323"/>
        <v/>
      </c>
      <c r="F4115" s="3" t="str">
        <f t="shared" si="324"/>
        <v/>
      </c>
      <c r="G4115" s="3" t="str">
        <f>IF(A4115="","",IF(HOUR(A4115)&lt;StartHour,StartHour,IF(HOUR(A4115)&gt;FinishHour,FinishHour,HOUR(A4115))))</f>
        <v/>
      </c>
      <c r="H4115" s="3" t="str">
        <f t="shared" si="325"/>
        <v/>
      </c>
      <c r="I4115" s="33" t="e">
        <f>IF(OR(A4115="",B4115=""),NA(),MAX(0,IF(A4115-B4115=0,SameDayCycleTimeSettingValue,(A4115-B4115) *24)))</f>
        <v>#N/A</v>
      </c>
      <c r="J4115" s="33" t="e">
        <f>IF(OR(A4115="",B4115=""),NA(),MAX(0,IF(A4115-B4115=0,SameDayCycleTimeSettingValue,((A4115-B4115) *24)-(INT((A4115-B4115)) * (24-(FinishHour-StartHour))))))</f>
        <v>#N/A</v>
      </c>
      <c r="K4115" s="3" t="e">
        <f ca="1">IF(OR(A4115&lt;&gt;"",B4115=""),NA(),MAX(0,IF(_xlfn.DAYS(NOW(),B4115)=0,SameDayCycleTimeSettingValue,_xlfn.DAYS(NOW(),B4115))))</f>
        <v>#N/A</v>
      </c>
    </row>
    <row r="4116" spans="1:11" x14ac:dyDescent="0.25">
      <c r="A4116" s="32" t="str">
        <f>IF(AND(TRIM(INDEX(CompletedDateValues,ROW(A4116)))&lt;&gt;"",INDEX(CompletedDateValues,ROW(A4116))&gt;0),INDEX(CompletedDateValues,ROW(A4116)),"")</f>
        <v/>
      </c>
      <c r="B4116" s="32" t="str">
        <f>IF(AND(TRIM(INDEX(StartDateValues,ROW(A4116)))&lt;&gt;"",INDEX(StartDateValues,ROW(A4116))&gt;0),INDEX(StartDateValues,ROW(A4116)),"")</f>
        <v/>
      </c>
      <c r="C4116" s="22" t="str">
        <f t="shared" si="321"/>
        <v/>
      </c>
      <c r="D4116" s="3" t="str">
        <f t="shared" si="322"/>
        <v/>
      </c>
      <c r="E4116" s="3" t="str">
        <f t="shared" si="323"/>
        <v/>
      </c>
      <c r="F4116" s="3" t="str">
        <f t="shared" si="324"/>
        <v/>
      </c>
      <c r="G4116" s="3" t="str">
        <f>IF(A4116="","",IF(HOUR(A4116)&lt;StartHour,StartHour,IF(HOUR(A4116)&gt;FinishHour,FinishHour,HOUR(A4116))))</f>
        <v/>
      </c>
      <c r="H4116" s="3" t="str">
        <f t="shared" si="325"/>
        <v/>
      </c>
      <c r="I4116" s="33" t="e">
        <f>IF(OR(A4116="",B4116=""),NA(),MAX(0,IF(A4116-B4116=0,SameDayCycleTimeSettingValue,(A4116-B4116) *24)))</f>
        <v>#N/A</v>
      </c>
      <c r="J4116" s="33" t="e">
        <f>IF(OR(A4116="",B4116=""),NA(),MAX(0,IF(A4116-B4116=0,SameDayCycleTimeSettingValue,((A4116-B4116) *24)-(INT((A4116-B4116)) * (24-(FinishHour-StartHour))))))</f>
        <v>#N/A</v>
      </c>
      <c r="K4116" s="3" t="e">
        <f ca="1">IF(OR(A4116&lt;&gt;"",B4116=""),NA(),MAX(0,IF(_xlfn.DAYS(NOW(),B4116)=0,SameDayCycleTimeSettingValue,_xlfn.DAYS(NOW(),B4116))))</f>
        <v>#N/A</v>
      </c>
    </row>
    <row r="4117" spans="1:11" x14ac:dyDescent="0.25">
      <c r="A4117" s="32" t="str">
        <f>IF(AND(TRIM(INDEX(CompletedDateValues,ROW(A4117)))&lt;&gt;"",INDEX(CompletedDateValues,ROW(A4117))&gt;0),INDEX(CompletedDateValues,ROW(A4117)),"")</f>
        <v/>
      </c>
      <c r="B4117" s="32" t="str">
        <f>IF(AND(TRIM(INDEX(StartDateValues,ROW(A4117)))&lt;&gt;"",INDEX(StartDateValues,ROW(A4117))&gt;0),INDEX(StartDateValues,ROW(A4117)),"")</f>
        <v/>
      </c>
      <c r="C4117" s="22" t="str">
        <f t="shared" si="321"/>
        <v/>
      </c>
      <c r="D4117" s="3" t="str">
        <f t="shared" si="322"/>
        <v/>
      </c>
      <c r="E4117" s="3" t="str">
        <f t="shared" si="323"/>
        <v/>
      </c>
      <c r="F4117" s="3" t="str">
        <f t="shared" si="324"/>
        <v/>
      </c>
      <c r="G4117" s="3" t="str">
        <f>IF(A4117="","",IF(HOUR(A4117)&lt;StartHour,StartHour,IF(HOUR(A4117)&gt;FinishHour,FinishHour,HOUR(A4117))))</f>
        <v/>
      </c>
      <c r="H4117" s="3" t="str">
        <f t="shared" si="325"/>
        <v/>
      </c>
      <c r="I4117" s="33" t="e">
        <f>IF(OR(A4117="",B4117=""),NA(),MAX(0,IF(A4117-B4117=0,SameDayCycleTimeSettingValue,(A4117-B4117) *24)))</f>
        <v>#N/A</v>
      </c>
      <c r="J4117" s="33" t="e">
        <f>IF(OR(A4117="",B4117=""),NA(),MAX(0,IF(A4117-B4117=0,SameDayCycleTimeSettingValue,((A4117-B4117) *24)-(INT((A4117-B4117)) * (24-(FinishHour-StartHour))))))</f>
        <v>#N/A</v>
      </c>
      <c r="K4117" s="3" t="e">
        <f ca="1">IF(OR(A4117&lt;&gt;"",B4117=""),NA(),MAX(0,IF(_xlfn.DAYS(NOW(),B4117)=0,SameDayCycleTimeSettingValue,_xlfn.DAYS(NOW(),B4117))))</f>
        <v>#N/A</v>
      </c>
    </row>
    <row r="4118" spans="1:11" x14ac:dyDescent="0.25">
      <c r="A4118" s="32" t="str">
        <f>IF(AND(TRIM(INDEX(CompletedDateValues,ROW(A4118)))&lt;&gt;"",INDEX(CompletedDateValues,ROW(A4118))&gt;0),INDEX(CompletedDateValues,ROW(A4118)),"")</f>
        <v/>
      </c>
      <c r="B4118" s="32" t="str">
        <f>IF(AND(TRIM(INDEX(StartDateValues,ROW(A4118)))&lt;&gt;"",INDEX(StartDateValues,ROW(A4118))&gt;0),INDEX(StartDateValues,ROW(A4118)),"")</f>
        <v/>
      </c>
      <c r="C4118" s="22" t="str">
        <f t="shared" si="321"/>
        <v/>
      </c>
      <c r="D4118" s="3" t="str">
        <f t="shared" si="322"/>
        <v/>
      </c>
      <c r="E4118" s="3" t="str">
        <f t="shared" si="323"/>
        <v/>
      </c>
      <c r="F4118" s="3" t="str">
        <f t="shared" si="324"/>
        <v/>
      </c>
      <c r="G4118" s="3" t="str">
        <f>IF(A4118="","",IF(HOUR(A4118)&lt;StartHour,StartHour,IF(HOUR(A4118)&gt;FinishHour,FinishHour,HOUR(A4118))))</f>
        <v/>
      </c>
      <c r="H4118" s="3" t="str">
        <f t="shared" si="325"/>
        <v/>
      </c>
      <c r="I4118" s="33" t="e">
        <f>IF(OR(A4118="",B4118=""),NA(),MAX(0,IF(A4118-B4118=0,SameDayCycleTimeSettingValue,(A4118-B4118) *24)))</f>
        <v>#N/A</v>
      </c>
      <c r="J4118" s="33" t="e">
        <f>IF(OR(A4118="",B4118=""),NA(),MAX(0,IF(A4118-B4118=0,SameDayCycleTimeSettingValue,((A4118-B4118) *24)-(INT((A4118-B4118)) * (24-(FinishHour-StartHour))))))</f>
        <v>#N/A</v>
      </c>
      <c r="K4118" s="3" t="e">
        <f ca="1">IF(OR(A4118&lt;&gt;"",B4118=""),NA(),MAX(0,IF(_xlfn.DAYS(NOW(),B4118)=0,SameDayCycleTimeSettingValue,_xlfn.DAYS(NOW(),B4118))))</f>
        <v>#N/A</v>
      </c>
    </row>
    <row r="4119" spans="1:11" x14ac:dyDescent="0.25">
      <c r="A4119" s="32" t="str">
        <f>IF(AND(TRIM(INDEX(CompletedDateValues,ROW(A4119)))&lt;&gt;"",INDEX(CompletedDateValues,ROW(A4119))&gt;0),INDEX(CompletedDateValues,ROW(A4119)),"")</f>
        <v/>
      </c>
      <c r="B4119" s="32" t="str">
        <f>IF(AND(TRIM(INDEX(StartDateValues,ROW(A4119)))&lt;&gt;"",INDEX(StartDateValues,ROW(A4119))&gt;0),INDEX(StartDateValues,ROW(A4119)),"")</f>
        <v/>
      </c>
      <c r="C4119" s="22" t="str">
        <f t="shared" si="321"/>
        <v/>
      </c>
      <c r="D4119" s="3" t="str">
        <f t="shared" si="322"/>
        <v/>
      </c>
      <c r="E4119" s="3" t="str">
        <f t="shared" si="323"/>
        <v/>
      </c>
      <c r="F4119" s="3" t="str">
        <f t="shared" si="324"/>
        <v/>
      </c>
      <c r="G4119" s="3" t="str">
        <f>IF(A4119="","",IF(HOUR(A4119)&lt;StartHour,StartHour,IF(HOUR(A4119)&gt;FinishHour,FinishHour,HOUR(A4119))))</f>
        <v/>
      </c>
      <c r="H4119" s="3" t="str">
        <f t="shared" si="325"/>
        <v/>
      </c>
      <c r="I4119" s="33" t="e">
        <f>IF(OR(A4119="",B4119=""),NA(),MAX(0,IF(A4119-B4119=0,SameDayCycleTimeSettingValue,(A4119-B4119) *24)))</f>
        <v>#N/A</v>
      </c>
      <c r="J4119" s="33" t="e">
        <f>IF(OR(A4119="",B4119=""),NA(),MAX(0,IF(A4119-B4119=0,SameDayCycleTimeSettingValue,((A4119-B4119) *24)-(INT((A4119-B4119)) * (24-(FinishHour-StartHour))))))</f>
        <v>#N/A</v>
      </c>
      <c r="K4119" s="3" t="e">
        <f ca="1">IF(OR(A4119&lt;&gt;"",B4119=""),NA(),MAX(0,IF(_xlfn.DAYS(NOW(),B4119)=0,SameDayCycleTimeSettingValue,_xlfn.DAYS(NOW(),B4119))))</f>
        <v>#N/A</v>
      </c>
    </row>
    <row r="4120" spans="1:11" x14ac:dyDescent="0.25">
      <c r="A4120" s="32" t="str">
        <f>IF(AND(TRIM(INDEX(CompletedDateValues,ROW(A4120)))&lt;&gt;"",INDEX(CompletedDateValues,ROW(A4120))&gt;0),INDEX(CompletedDateValues,ROW(A4120)),"")</f>
        <v/>
      </c>
      <c r="B4120" s="32" t="str">
        <f>IF(AND(TRIM(INDEX(StartDateValues,ROW(A4120)))&lt;&gt;"",INDEX(StartDateValues,ROW(A4120))&gt;0),INDEX(StartDateValues,ROW(A4120)),"")</f>
        <v/>
      </c>
      <c r="C4120" s="22" t="str">
        <f t="shared" si="321"/>
        <v/>
      </c>
      <c r="D4120" s="3" t="str">
        <f t="shared" si="322"/>
        <v/>
      </c>
      <c r="E4120" s="3" t="str">
        <f t="shared" si="323"/>
        <v/>
      </c>
      <c r="F4120" s="3" t="str">
        <f t="shared" si="324"/>
        <v/>
      </c>
      <c r="G4120" s="3" t="str">
        <f>IF(A4120="","",IF(HOUR(A4120)&lt;StartHour,StartHour,IF(HOUR(A4120)&gt;FinishHour,FinishHour,HOUR(A4120))))</f>
        <v/>
      </c>
      <c r="H4120" s="3" t="str">
        <f t="shared" si="325"/>
        <v/>
      </c>
      <c r="I4120" s="33" t="e">
        <f>IF(OR(A4120="",B4120=""),NA(),MAX(0,IF(A4120-B4120=0,SameDayCycleTimeSettingValue,(A4120-B4120) *24)))</f>
        <v>#N/A</v>
      </c>
      <c r="J4120" s="33" t="e">
        <f>IF(OR(A4120="",B4120=""),NA(),MAX(0,IF(A4120-B4120=0,SameDayCycleTimeSettingValue,((A4120-B4120) *24)-(INT((A4120-B4120)) * (24-(FinishHour-StartHour))))))</f>
        <v>#N/A</v>
      </c>
      <c r="K4120" s="3" t="e">
        <f ca="1">IF(OR(A4120&lt;&gt;"",B4120=""),NA(),MAX(0,IF(_xlfn.DAYS(NOW(),B4120)=0,SameDayCycleTimeSettingValue,_xlfn.DAYS(NOW(),B4120))))</f>
        <v>#N/A</v>
      </c>
    </row>
    <row r="4121" spans="1:11" x14ac:dyDescent="0.25">
      <c r="A4121" s="32" t="str">
        <f>IF(AND(TRIM(INDEX(CompletedDateValues,ROW(A4121)))&lt;&gt;"",INDEX(CompletedDateValues,ROW(A4121))&gt;0),INDEX(CompletedDateValues,ROW(A4121)),"")</f>
        <v/>
      </c>
      <c r="B4121" s="32" t="str">
        <f>IF(AND(TRIM(INDEX(StartDateValues,ROW(A4121)))&lt;&gt;"",INDEX(StartDateValues,ROW(A4121))&gt;0),INDEX(StartDateValues,ROW(A4121)),"")</f>
        <v/>
      </c>
      <c r="C4121" s="22" t="str">
        <f t="shared" si="321"/>
        <v/>
      </c>
      <c r="D4121" s="3" t="str">
        <f t="shared" si="322"/>
        <v/>
      </c>
      <c r="E4121" s="3" t="str">
        <f t="shared" si="323"/>
        <v/>
      </c>
      <c r="F4121" s="3" t="str">
        <f t="shared" si="324"/>
        <v/>
      </c>
      <c r="G4121" s="3" t="str">
        <f>IF(A4121="","",IF(HOUR(A4121)&lt;StartHour,StartHour,IF(HOUR(A4121)&gt;FinishHour,FinishHour,HOUR(A4121))))</f>
        <v/>
      </c>
      <c r="H4121" s="3" t="str">
        <f t="shared" si="325"/>
        <v/>
      </c>
      <c r="I4121" s="33" t="e">
        <f>IF(OR(A4121="",B4121=""),NA(),MAX(0,IF(A4121-B4121=0,SameDayCycleTimeSettingValue,(A4121-B4121) *24)))</f>
        <v>#N/A</v>
      </c>
      <c r="J4121" s="33" t="e">
        <f>IF(OR(A4121="",B4121=""),NA(),MAX(0,IF(A4121-B4121=0,SameDayCycleTimeSettingValue,((A4121-B4121) *24)-(INT((A4121-B4121)) * (24-(FinishHour-StartHour))))))</f>
        <v>#N/A</v>
      </c>
      <c r="K4121" s="3" t="e">
        <f ca="1">IF(OR(A4121&lt;&gt;"",B4121=""),NA(),MAX(0,IF(_xlfn.DAYS(NOW(),B4121)=0,SameDayCycleTimeSettingValue,_xlfn.DAYS(NOW(),B4121))))</f>
        <v>#N/A</v>
      </c>
    </row>
    <row r="4122" spans="1:11" x14ac:dyDescent="0.25">
      <c r="A4122" s="32" t="str">
        <f>IF(AND(TRIM(INDEX(CompletedDateValues,ROW(A4122)))&lt;&gt;"",INDEX(CompletedDateValues,ROW(A4122))&gt;0),INDEX(CompletedDateValues,ROW(A4122)),"")</f>
        <v/>
      </c>
      <c r="B4122" s="32" t="str">
        <f>IF(AND(TRIM(INDEX(StartDateValues,ROW(A4122)))&lt;&gt;"",INDEX(StartDateValues,ROW(A4122))&gt;0),INDEX(StartDateValues,ROW(A4122)),"")</f>
        <v/>
      </c>
      <c r="C4122" s="22" t="str">
        <f t="shared" si="321"/>
        <v/>
      </c>
      <c r="D4122" s="3" t="str">
        <f t="shared" si="322"/>
        <v/>
      </c>
      <c r="E4122" s="3" t="str">
        <f t="shared" si="323"/>
        <v/>
      </c>
      <c r="F4122" s="3" t="str">
        <f t="shared" si="324"/>
        <v/>
      </c>
      <c r="G4122" s="3" t="str">
        <f>IF(A4122="","",IF(HOUR(A4122)&lt;StartHour,StartHour,IF(HOUR(A4122)&gt;FinishHour,FinishHour,HOUR(A4122))))</f>
        <v/>
      </c>
      <c r="H4122" s="3" t="str">
        <f t="shared" si="325"/>
        <v/>
      </c>
      <c r="I4122" s="33" t="e">
        <f>IF(OR(A4122="",B4122=""),NA(),MAX(0,IF(A4122-B4122=0,SameDayCycleTimeSettingValue,(A4122-B4122) *24)))</f>
        <v>#N/A</v>
      </c>
      <c r="J4122" s="33" t="e">
        <f>IF(OR(A4122="",B4122=""),NA(),MAX(0,IF(A4122-B4122=0,SameDayCycleTimeSettingValue,((A4122-B4122) *24)-(INT((A4122-B4122)) * (24-(FinishHour-StartHour))))))</f>
        <v>#N/A</v>
      </c>
      <c r="K4122" s="3" t="e">
        <f ca="1">IF(OR(A4122&lt;&gt;"",B4122=""),NA(),MAX(0,IF(_xlfn.DAYS(NOW(),B4122)=0,SameDayCycleTimeSettingValue,_xlfn.DAYS(NOW(),B4122))))</f>
        <v>#N/A</v>
      </c>
    </row>
    <row r="4123" spans="1:11" x14ac:dyDescent="0.25">
      <c r="A4123" s="32" t="str">
        <f>IF(AND(TRIM(INDEX(CompletedDateValues,ROW(A4123)))&lt;&gt;"",INDEX(CompletedDateValues,ROW(A4123))&gt;0),INDEX(CompletedDateValues,ROW(A4123)),"")</f>
        <v/>
      </c>
      <c r="B4123" s="32" t="str">
        <f>IF(AND(TRIM(INDEX(StartDateValues,ROW(A4123)))&lt;&gt;"",INDEX(StartDateValues,ROW(A4123))&gt;0),INDEX(StartDateValues,ROW(A4123)),"")</f>
        <v/>
      </c>
      <c r="C4123" s="22" t="str">
        <f t="shared" si="321"/>
        <v/>
      </c>
      <c r="D4123" s="3" t="str">
        <f t="shared" si="322"/>
        <v/>
      </c>
      <c r="E4123" s="3" t="str">
        <f t="shared" si="323"/>
        <v/>
      </c>
      <c r="F4123" s="3" t="str">
        <f t="shared" si="324"/>
        <v/>
      </c>
      <c r="G4123" s="3" t="str">
        <f>IF(A4123="","",IF(HOUR(A4123)&lt;StartHour,StartHour,IF(HOUR(A4123)&gt;FinishHour,FinishHour,HOUR(A4123))))</f>
        <v/>
      </c>
      <c r="H4123" s="3" t="str">
        <f t="shared" si="325"/>
        <v/>
      </c>
      <c r="I4123" s="33" t="e">
        <f>IF(OR(A4123="",B4123=""),NA(),MAX(0,IF(A4123-B4123=0,SameDayCycleTimeSettingValue,(A4123-B4123) *24)))</f>
        <v>#N/A</v>
      </c>
      <c r="J4123" s="33" t="e">
        <f>IF(OR(A4123="",B4123=""),NA(),MAX(0,IF(A4123-B4123=0,SameDayCycleTimeSettingValue,((A4123-B4123) *24)-(INT((A4123-B4123)) * (24-(FinishHour-StartHour))))))</f>
        <v>#N/A</v>
      </c>
      <c r="K4123" s="3" t="e">
        <f ca="1">IF(OR(A4123&lt;&gt;"",B4123=""),NA(),MAX(0,IF(_xlfn.DAYS(NOW(),B4123)=0,SameDayCycleTimeSettingValue,_xlfn.DAYS(NOW(),B4123))))</f>
        <v>#N/A</v>
      </c>
    </row>
    <row r="4124" spans="1:11" x14ac:dyDescent="0.25">
      <c r="A4124" s="32" t="str">
        <f>IF(AND(TRIM(INDEX(CompletedDateValues,ROW(A4124)))&lt;&gt;"",INDEX(CompletedDateValues,ROW(A4124))&gt;0),INDEX(CompletedDateValues,ROW(A4124)),"")</f>
        <v/>
      </c>
      <c r="B4124" s="32" t="str">
        <f>IF(AND(TRIM(INDEX(StartDateValues,ROW(A4124)))&lt;&gt;"",INDEX(StartDateValues,ROW(A4124))&gt;0),INDEX(StartDateValues,ROW(A4124)),"")</f>
        <v/>
      </c>
      <c r="C4124" s="22" t="str">
        <f t="shared" si="321"/>
        <v/>
      </c>
      <c r="D4124" s="3" t="str">
        <f t="shared" si="322"/>
        <v/>
      </c>
      <c r="E4124" s="3" t="str">
        <f t="shared" si="323"/>
        <v/>
      </c>
      <c r="F4124" s="3" t="str">
        <f t="shared" si="324"/>
        <v/>
      </c>
      <c r="G4124" s="3" t="str">
        <f>IF(A4124="","",IF(HOUR(A4124)&lt;StartHour,StartHour,IF(HOUR(A4124)&gt;FinishHour,FinishHour,HOUR(A4124))))</f>
        <v/>
      </c>
      <c r="H4124" s="3" t="str">
        <f t="shared" si="325"/>
        <v/>
      </c>
      <c r="I4124" s="33" t="e">
        <f>IF(OR(A4124="",B4124=""),NA(),MAX(0,IF(A4124-B4124=0,SameDayCycleTimeSettingValue,(A4124-B4124) *24)))</f>
        <v>#N/A</v>
      </c>
      <c r="J4124" s="33" t="e">
        <f>IF(OR(A4124="",B4124=""),NA(),MAX(0,IF(A4124-B4124=0,SameDayCycleTimeSettingValue,((A4124-B4124) *24)-(INT((A4124-B4124)) * (24-(FinishHour-StartHour))))))</f>
        <v>#N/A</v>
      </c>
      <c r="K4124" s="3" t="e">
        <f ca="1">IF(OR(A4124&lt;&gt;"",B4124=""),NA(),MAX(0,IF(_xlfn.DAYS(NOW(),B4124)=0,SameDayCycleTimeSettingValue,_xlfn.DAYS(NOW(),B4124))))</f>
        <v>#N/A</v>
      </c>
    </row>
    <row r="4125" spans="1:11" x14ac:dyDescent="0.25">
      <c r="A4125" s="32" t="str">
        <f>IF(AND(TRIM(INDEX(CompletedDateValues,ROW(A4125)))&lt;&gt;"",INDEX(CompletedDateValues,ROW(A4125))&gt;0),INDEX(CompletedDateValues,ROW(A4125)),"")</f>
        <v/>
      </c>
      <c r="B4125" s="32" t="str">
        <f>IF(AND(TRIM(INDEX(StartDateValues,ROW(A4125)))&lt;&gt;"",INDEX(StartDateValues,ROW(A4125))&gt;0),INDEX(StartDateValues,ROW(A4125)),"")</f>
        <v/>
      </c>
      <c r="C4125" s="22" t="str">
        <f t="shared" si="321"/>
        <v/>
      </c>
      <c r="D4125" s="3" t="str">
        <f t="shared" si="322"/>
        <v/>
      </c>
      <c r="E4125" s="3" t="str">
        <f t="shared" si="323"/>
        <v/>
      </c>
      <c r="F4125" s="3" t="str">
        <f t="shared" si="324"/>
        <v/>
      </c>
      <c r="G4125" s="3" t="str">
        <f>IF(A4125="","",IF(HOUR(A4125)&lt;StartHour,StartHour,IF(HOUR(A4125)&gt;FinishHour,FinishHour,HOUR(A4125))))</f>
        <v/>
      </c>
      <c r="H4125" s="3" t="str">
        <f t="shared" si="325"/>
        <v/>
      </c>
      <c r="I4125" s="33" t="e">
        <f>IF(OR(A4125="",B4125=""),NA(),MAX(0,IF(A4125-B4125=0,SameDayCycleTimeSettingValue,(A4125-B4125) *24)))</f>
        <v>#N/A</v>
      </c>
      <c r="J4125" s="33" t="e">
        <f>IF(OR(A4125="",B4125=""),NA(),MAX(0,IF(A4125-B4125=0,SameDayCycleTimeSettingValue,((A4125-B4125) *24)-(INT((A4125-B4125)) * (24-(FinishHour-StartHour))))))</f>
        <v>#N/A</v>
      </c>
      <c r="K4125" s="3" t="e">
        <f ca="1">IF(OR(A4125&lt;&gt;"",B4125=""),NA(),MAX(0,IF(_xlfn.DAYS(NOW(),B4125)=0,SameDayCycleTimeSettingValue,_xlfn.DAYS(NOW(),B4125))))</f>
        <v>#N/A</v>
      </c>
    </row>
    <row r="4126" spans="1:11" x14ac:dyDescent="0.25">
      <c r="A4126" s="32" t="str">
        <f>IF(AND(TRIM(INDEX(CompletedDateValues,ROW(A4126)))&lt;&gt;"",INDEX(CompletedDateValues,ROW(A4126))&gt;0),INDEX(CompletedDateValues,ROW(A4126)),"")</f>
        <v/>
      </c>
      <c r="B4126" s="32" t="str">
        <f>IF(AND(TRIM(INDEX(StartDateValues,ROW(A4126)))&lt;&gt;"",INDEX(StartDateValues,ROW(A4126))&gt;0),INDEX(StartDateValues,ROW(A4126)),"")</f>
        <v/>
      </c>
      <c r="C4126" s="22" t="str">
        <f t="shared" si="321"/>
        <v/>
      </c>
      <c r="D4126" s="3" t="str">
        <f t="shared" si="322"/>
        <v/>
      </c>
      <c r="E4126" s="3" t="str">
        <f t="shared" si="323"/>
        <v/>
      </c>
      <c r="F4126" s="3" t="str">
        <f t="shared" si="324"/>
        <v/>
      </c>
      <c r="G4126" s="3" t="str">
        <f>IF(A4126="","",IF(HOUR(A4126)&lt;StartHour,StartHour,IF(HOUR(A4126)&gt;FinishHour,FinishHour,HOUR(A4126))))</f>
        <v/>
      </c>
      <c r="H4126" s="3" t="str">
        <f t="shared" si="325"/>
        <v/>
      </c>
      <c r="I4126" s="33" t="e">
        <f>IF(OR(A4126="",B4126=""),NA(),MAX(0,IF(A4126-B4126=0,SameDayCycleTimeSettingValue,(A4126-B4126) *24)))</f>
        <v>#N/A</v>
      </c>
      <c r="J4126" s="33" t="e">
        <f>IF(OR(A4126="",B4126=""),NA(),MAX(0,IF(A4126-B4126=0,SameDayCycleTimeSettingValue,((A4126-B4126) *24)-(INT((A4126-B4126)) * (24-(FinishHour-StartHour))))))</f>
        <v>#N/A</v>
      </c>
      <c r="K4126" s="3" t="e">
        <f ca="1">IF(OR(A4126&lt;&gt;"",B4126=""),NA(),MAX(0,IF(_xlfn.DAYS(NOW(),B4126)=0,SameDayCycleTimeSettingValue,_xlfn.DAYS(NOW(),B4126))))</f>
        <v>#N/A</v>
      </c>
    </row>
    <row r="4127" spans="1:11" x14ac:dyDescent="0.25">
      <c r="A4127" s="32" t="str">
        <f>IF(AND(TRIM(INDEX(CompletedDateValues,ROW(A4127)))&lt;&gt;"",INDEX(CompletedDateValues,ROW(A4127))&gt;0),INDEX(CompletedDateValues,ROW(A4127)),"")</f>
        <v/>
      </c>
      <c r="B4127" s="32" t="str">
        <f>IF(AND(TRIM(INDEX(StartDateValues,ROW(A4127)))&lt;&gt;"",INDEX(StartDateValues,ROW(A4127))&gt;0),INDEX(StartDateValues,ROW(A4127)),"")</f>
        <v/>
      </c>
      <c r="C4127" s="22" t="str">
        <f t="shared" si="321"/>
        <v/>
      </c>
      <c r="D4127" s="3" t="str">
        <f t="shared" si="322"/>
        <v/>
      </c>
      <c r="E4127" s="3" t="str">
        <f t="shared" si="323"/>
        <v/>
      </c>
      <c r="F4127" s="3" t="str">
        <f t="shared" si="324"/>
        <v/>
      </c>
      <c r="G4127" s="3" t="str">
        <f>IF(A4127="","",IF(HOUR(A4127)&lt;StartHour,StartHour,IF(HOUR(A4127)&gt;FinishHour,FinishHour,HOUR(A4127))))</f>
        <v/>
      </c>
      <c r="H4127" s="3" t="str">
        <f t="shared" si="325"/>
        <v/>
      </c>
      <c r="I4127" s="33" t="e">
        <f>IF(OR(A4127="",B4127=""),NA(),MAX(0,IF(A4127-B4127=0,SameDayCycleTimeSettingValue,(A4127-B4127) *24)))</f>
        <v>#N/A</v>
      </c>
      <c r="J4127" s="33" t="e">
        <f>IF(OR(A4127="",B4127=""),NA(),MAX(0,IF(A4127-B4127=0,SameDayCycleTimeSettingValue,((A4127-B4127) *24)-(INT((A4127-B4127)) * (24-(FinishHour-StartHour))))))</f>
        <v>#N/A</v>
      </c>
      <c r="K4127" s="3" t="e">
        <f ca="1">IF(OR(A4127&lt;&gt;"",B4127=""),NA(),MAX(0,IF(_xlfn.DAYS(NOW(),B4127)=0,SameDayCycleTimeSettingValue,_xlfn.DAYS(NOW(),B4127))))</f>
        <v>#N/A</v>
      </c>
    </row>
    <row r="4128" spans="1:11" x14ac:dyDescent="0.25">
      <c r="A4128" s="32" t="str">
        <f>IF(AND(TRIM(INDEX(CompletedDateValues,ROW(A4128)))&lt;&gt;"",INDEX(CompletedDateValues,ROW(A4128))&gt;0),INDEX(CompletedDateValues,ROW(A4128)),"")</f>
        <v/>
      </c>
      <c r="B4128" s="32" t="str">
        <f>IF(AND(TRIM(INDEX(StartDateValues,ROW(A4128)))&lt;&gt;"",INDEX(StartDateValues,ROW(A4128))&gt;0),INDEX(StartDateValues,ROW(A4128)),"")</f>
        <v/>
      </c>
      <c r="C4128" s="22" t="str">
        <f t="shared" si="321"/>
        <v/>
      </c>
      <c r="D4128" s="3" t="str">
        <f t="shared" si="322"/>
        <v/>
      </c>
      <c r="E4128" s="3" t="str">
        <f t="shared" si="323"/>
        <v/>
      </c>
      <c r="F4128" s="3" t="str">
        <f t="shared" si="324"/>
        <v/>
      </c>
      <c r="G4128" s="3" t="str">
        <f>IF(A4128="","",IF(HOUR(A4128)&lt;StartHour,StartHour,IF(HOUR(A4128)&gt;FinishHour,FinishHour,HOUR(A4128))))</f>
        <v/>
      </c>
      <c r="H4128" s="3" t="str">
        <f t="shared" si="325"/>
        <v/>
      </c>
      <c r="I4128" s="33" t="e">
        <f>IF(OR(A4128="",B4128=""),NA(),MAX(0,IF(A4128-B4128=0,SameDayCycleTimeSettingValue,(A4128-B4128) *24)))</f>
        <v>#N/A</v>
      </c>
      <c r="J4128" s="33" t="e">
        <f>IF(OR(A4128="",B4128=""),NA(),MAX(0,IF(A4128-B4128=0,SameDayCycleTimeSettingValue,((A4128-B4128) *24)-(INT((A4128-B4128)) * (24-(FinishHour-StartHour))))))</f>
        <v>#N/A</v>
      </c>
      <c r="K4128" s="3" t="e">
        <f ca="1">IF(OR(A4128&lt;&gt;"",B4128=""),NA(),MAX(0,IF(_xlfn.DAYS(NOW(),B4128)=0,SameDayCycleTimeSettingValue,_xlfn.DAYS(NOW(),B4128))))</f>
        <v>#N/A</v>
      </c>
    </row>
    <row r="4129" spans="1:11" x14ac:dyDescent="0.25">
      <c r="A4129" s="32" t="str">
        <f>IF(AND(TRIM(INDEX(CompletedDateValues,ROW(A4129)))&lt;&gt;"",INDEX(CompletedDateValues,ROW(A4129))&gt;0),INDEX(CompletedDateValues,ROW(A4129)),"")</f>
        <v/>
      </c>
      <c r="B4129" s="32" t="str">
        <f>IF(AND(TRIM(INDEX(StartDateValues,ROW(A4129)))&lt;&gt;"",INDEX(StartDateValues,ROW(A4129))&gt;0),INDEX(StartDateValues,ROW(A4129)),"")</f>
        <v/>
      </c>
      <c r="C4129" s="22" t="str">
        <f t="shared" si="321"/>
        <v/>
      </c>
      <c r="D4129" s="3" t="str">
        <f t="shared" si="322"/>
        <v/>
      </c>
      <c r="E4129" s="3" t="str">
        <f t="shared" si="323"/>
        <v/>
      </c>
      <c r="F4129" s="3" t="str">
        <f t="shared" si="324"/>
        <v/>
      </c>
      <c r="G4129" s="3" t="str">
        <f>IF(A4129="","",IF(HOUR(A4129)&lt;StartHour,StartHour,IF(HOUR(A4129)&gt;FinishHour,FinishHour,HOUR(A4129))))</f>
        <v/>
      </c>
      <c r="H4129" s="3" t="str">
        <f t="shared" si="325"/>
        <v/>
      </c>
      <c r="I4129" s="33" t="e">
        <f>IF(OR(A4129="",B4129=""),NA(),MAX(0,IF(A4129-B4129=0,SameDayCycleTimeSettingValue,(A4129-B4129) *24)))</f>
        <v>#N/A</v>
      </c>
      <c r="J4129" s="33" t="e">
        <f>IF(OR(A4129="",B4129=""),NA(),MAX(0,IF(A4129-B4129=0,SameDayCycleTimeSettingValue,((A4129-B4129) *24)-(INT((A4129-B4129)) * (24-(FinishHour-StartHour))))))</f>
        <v>#N/A</v>
      </c>
      <c r="K4129" s="3" t="e">
        <f ca="1">IF(OR(A4129&lt;&gt;"",B4129=""),NA(),MAX(0,IF(_xlfn.DAYS(NOW(),B4129)=0,SameDayCycleTimeSettingValue,_xlfn.DAYS(NOW(),B4129))))</f>
        <v>#N/A</v>
      </c>
    </row>
    <row r="4130" spans="1:11" x14ac:dyDescent="0.25">
      <c r="A4130" s="32" t="str">
        <f>IF(AND(TRIM(INDEX(CompletedDateValues,ROW(A4130)))&lt;&gt;"",INDEX(CompletedDateValues,ROW(A4130))&gt;0),INDEX(CompletedDateValues,ROW(A4130)),"")</f>
        <v/>
      </c>
      <c r="B4130" s="32" t="str">
        <f>IF(AND(TRIM(INDEX(StartDateValues,ROW(A4130)))&lt;&gt;"",INDEX(StartDateValues,ROW(A4130))&gt;0),INDEX(StartDateValues,ROW(A4130)),"")</f>
        <v/>
      </c>
      <c r="C4130" s="22" t="str">
        <f t="shared" si="321"/>
        <v/>
      </c>
      <c r="D4130" s="3" t="str">
        <f t="shared" si="322"/>
        <v/>
      </c>
      <c r="E4130" s="3" t="str">
        <f t="shared" si="323"/>
        <v/>
      </c>
      <c r="F4130" s="3" t="str">
        <f t="shared" si="324"/>
        <v/>
      </c>
      <c r="G4130" s="3" t="str">
        <f>IF(A4130="","",IF(HOUR(A4130)&lt;StartHour,StartHour,IF(HOUR(A4130)&gt;FinishHour,FinishHour,HOUR(A4130))))</f>
        <v/>
      </c>
      <c r="H4130" s="3" t="str">
        <f t="shared" si="325"/>
        <v/>
      </c>
      <c r="I4130" s="33" t="e">
        <f>IF(OR(A4130="",B4130=""),NA(),MAX(0,IF(A4130-B4130=0,SameDayCycleTimeSettingValue,(A4130-B4130) *24)))</f>
        <v>#N/A</v>
      </c>
      <c r="J4130" s="33" t="e">
        <f>IF(OR(A4130="",B4130=""),NA(),MAX(0,IF(A4130-B4130=0,SameDayCycleTimeSettingValue,((A4130-B4130) *24)-(INT((A4130-B4130)) * (24-(FinishHour-StartHour))))))</f>
        <v>#N/A</v>
      </c>
      <c r="K4130" s="3" t="e">
        <f ca="1">IF(OR(A4130&lt;&gt;"",B4130=""),NA(),MAX(0,IF(_xlfn.DAYS(NOW(),B4130)=0,SameDayCycleTimeSettingValue,_xlfn.DAYS(NOW(),B4130))))</f>
        <v>#N/A</v>
      </c>
    </row>
    <row r="4131" spans="1:11" x14ac:dyDescent="0.25">
      <c r="A4131" s="32" t="str">
        <f>IF(AND(TRIM(INDEX(CompletedDateValues,ROW(A4131)))&lt;&gt;"",INDEX(CompletedDateValues,ROW(A4131))&gt;0),INDEX(CompletedDateValues,ROW(A4131)),"")</f>
        <v/>
      </c>
      <c r="B4131" s="32" t="str">
        <f>IF(AND(TRIM(INDEX(StartDateValues,ROW(A4131)))&lt;&gt;"",INDEX(StartDateValues,ROW(A4131))&gt;0),INDEX(StartDateValues,ROW(A4131)),"")</f>
        <v/>
      </c>
      <c r="C4131" s="22" t="str">
        <f t="shared" si="321"/>
        <v/>
      </c>
      <c r="D4131" s="3" t="str">
        <f t="shared" si="322"/>
        <v/>
      </c>
      <c r="E4131" s="3" t="str">
        <f t="shared" si="323"/>
        <v/>
      </c>
      <c r="F4131" s="3" t="str">
        <f t="shared" si="324"/>
        <v/>
      </c>
      <c r="G4131" s="3" t="str">
        <f>IF(A4131="","",IF(HOUR(A4131)&lt;StartHour,StartHour,IF(HOUR(A4131)&gt;FinishHour,FinishHour,HOUR(A4131))))</f>
        <v/>
      </c>
      <c r="H4131" s="3" t="str">
        <f t="shared" si="325"/>
        <v/>
      </c>
      <c r="I4131" s="33" t="e">
        <f>IF(OR(A4131="",B4131=""),NA(),MAX(0,IF(A4131-B4131=0,SameDayCycleTimeSettingValue,(A4131-B4131) *24)))</f>
        <v>#N/A</v>
      </c>
      <c r="J4131" s="33" t="e">
        <f>IF(OR(A4131="",B4131=""),NA(),MAX(0,IF(A4131-B4131=0,SameDayCycleTimeSettingValue,((A4131-B4131) *24)-(INT((A4131-B4131)) * (24-(FinishHour-StartHour))))))</f>
        <v>#N/A</v>
      </c>
      <c r="K4131" s="3" t="e">
        <f ca="1">IF(OR(A4131&lt;&gt;"",B4131=""),NA(),MAX(0,IF(_xlfn.DAYS(NOW(),B4131)=0,SameDayCycleTimeSettingValue,_xlfn.DAYS(NOW(),B4131))))</f>
        <v>#N/A</v>
      </c>
    </row>
    <row r="4132" spans="1:11" x14ac:dyDescent="0.25">
      <c r="A4132" s="32" t="str">
        <f>IF(AND(TRIM(INDEX(CompletedDateValues,ROW(A4132)))&lt;&gt;"",INDEX(CompletedDateValues,ROW(A4132))&gt;0),INDEX(CompletedDateValues,ROW(A4132)),"")</f>
        <v/>
      </c>
      <c r="B4132" s="32" t="str">
        <f>IF(AND(TRIM(INDEX(StartDateValues,ROW(A4132)))&lt;&gt;"",INDEX(StartDateValues,ROW(A4132))&gt;0),INDEX(StartDateValues,ROW(A4132)),"")</f>
        <v/>
      </c>
      <c r="C4132" s="22" t="str">
        <f t="shared" si="321"/>
        <v/>
      </c>
      <c r="D4132" s="3" t="str">
        <f t="shared" si="322"/>
        <v/>
      </c>
      <c r="E4132" s="3" t="str">
        <f t="shared" si="323"/>
        <v/>
      </c>
      <c r="F4132" s="3" t="str">
        <f t="shared" si="324"/>
        <v/>
      </c>
      <c r="G4132" s="3" t="str">
        <f>IF(A4132="","",IF(HOUR(A4132)&lt;StartHour,StartHour,IF(HOUR(A4132)&gt;FinishHour,FinishHour,HOUR(A4132))))</f>
        <v/>
      </c>
      <c r="H4132" s="3" t="str">
        <f t="shared" si="325"/>
        <v/>
      </c>
      <c r="I4132" s="33" t="e">
        <f>IF(OR(A4132="",B4132=""),NA(),MAX(0,IF(A4132-B4132=0,SameDayCycleTimeSettingValue,(A4132-B4132) *24)))</f>
        <v>#N/A</v>
      </c>
      <c r="J4132" s="33" t="e">
        <f>IF(OR(A4132="",B4132=""),NA(),MAX(0,IF(A4132-B4132=0,SameDayCycleTimeSettingValue,((A4132-B4132) *24)-(INT((A4132-B4132)) * (24-(FinishHour-StartHour))))))</f>
        <v>#N/A</v>
      </c>
      <c r="K4132" s="3" t="e">
        <f ca="1">IF(OR(A4132&lt;&gt;"",B4132=""),NA(),MAX(0,IF(_xlfn.DAYS(NOW(),B4132)=0,SameDayCycleTimeSettingValue,_xlfn.DAYS(NOW(),B4132))))</f>
        <v>#N/A</v>
      </c>
    </row>
    <row r="4133" spans="1:11" x14ac:dyDescent="0.25">
      <c r="A4133" s="32" t="str">
        <f>IF(AND(TRIM(INDEX(CompletedDateValues,ROW(A4133)))&lt;&gt;"",INDEX(CompletedDateValues,ROW(A4133))&gt;0),INDEX(CompletedDateValues,ROW(A4133)),"")</f>
        <v/>
      </c>
      <c r="B4133" s="32" t="str">
        <f>IF(AND(TRIM(INDEX(StartDateValues,ROW(A4133)))&lt;&gt;"",INDEX(StartDateValues,ROW(A4133))&gt;0),INDEX(StartDateValues,ROW(A4133)),"")</f>
        <v/>
      </c>
      <c r="C4133" s="22" t="str">
        <f t="shared" si="321"/>
        <v/>
      </c>
      <c r="D4133" s="3" t="str">
        <f t="shared" si="322"/>
        <v/>
      </c>
      <c r="E4133" s="3" t="str">
        <f t="shared" si="323"/>
        <v/>
      </c>
      <c r="F4133" s="3" t="str">
        <f t="shared" si="324"/>
        <v/>
      </c>
      <c r="G4133" s="3" t="str">
        <f>IF(A4133="","",IF(HOUR(A4133)&lt;StartHour,StartHour,IF(HOUR(A4133)&gt;FinishHour,FinishHour,HOUR(A4133))))</f>
        <v/>
      </c>
      <c r="H4133" s="3" t="str">
        <f t="shared" si="325"/>
        <v/>
      </c>
      <c r="I4133" s="33" t="e">
        <f>IF(OR(A4133="",B4133=""),NA(),MAX(0,IF(A4133-B4133=0,SameDayCycleTimeSettingValue,(A4133-B4133) *24)))</f>
        <v>#N/A</v>
      </c>
      <c r="J4133" s="33" t="e">
        <f>IF(OR(A4133="",B4133=""),NA(),MAX(0,IF(A4133-B4133=0,SameDayCycleTimeSettingValue,((A4133-B4133) *24)-(INT((A4133-B4133)) * (24-(FinishHour-StartHour))))))</f>
        <v>#N/A</v>
      </c>
      <c r="K4133" s="3" t="e">
        <f ca="1">IF(OR(A4133&lt;&gt;"",B4133=""),NA(),MAX(0,IF(_xlfn.DAYS(NOW(),B4133)=0,SameDayCycleTimeSettingValue,_xlfn.DAYS(NOW(),B4133))))</f>
        <v>#N/A</v>
      </c>
    </row>
    <row r="4134" spans="1:11" x14ac:dyDescent="0.25">
      <c r="A4134" s="32" t="str">
        <f>IF(AND(TRIM(INDEX(CompletedDateValues,ROW(A4134)))&lt;&gt;"",INDEX(CompletedDateValues,ROW(A4134))&gt;0),INDEX(CompletedDateValues,ROW(A4134)),"")</f>
        <v/>
      </c>
      <c r="B4134" s="32" t="str">
        <f>IF(AND(TRIM(INDEX(StartDateValues,ROW(A4134)))&lt;&gt;"",INDEX(StartDateValues,ROW(A4134))&gt;0),INDEX(StartDateValues,ROW(A4134)),"")</f>
        <v/>
      </c>
      <c r="C4134" s="22" t="str">
        <f t="shared" si="321"/>
        <v/>
      </c>
      <c r="D4134" s="3" t="str">
        <f t="shared" si="322"/>
        <v/>
      </c>
      <c r="E4134" s="3" t="str">
        <f t="shared" si="323"/>
        <v/>
      </c>
      <c r="F4134" s="3" t="str">
        <f t="shared" si="324"/>
        <v/>
      </c>
      <c r="G4134" s="3" t="str">
        <f>IF(A4134="","",IF(HOUR(A4134)&lt;StartHour,StartHour,IF(HOUR(A4134)&gt;FinishHour,FinishHour,HOUR(A4134))))</f>
        <v/>
      </c>
      <c r="H4134" s="3" t="str">
        <f t="shared" si="325"/>
        <v/>
      </c>
      <c r="I4134" s="33" t="e">
        <f>IF(OR(A4134="",B4134=""),NA(),MAX(0,IF(A4134-B4134=0,SameDayCycleTimeSettingValue,(A4134-B4134) *24)))</f>
        <v>#N/A</v>
      </c>
      <c r="J4134" s="33" t="e">
        <f>IF(OR(A4134="",B4134=""),NA(),MAX(0,IF(A4134-B4134=0,SameDayCycleTimeSettingValue,((A4134-B4134) *24)-(INT((A4134-B4134)) * (24-(FinishHour-StartHour))))))</f>
        <v>#N/A</v>
      </c>
      <c r="K4134" s="3" t="e">
        <f ca="1">IF(OR(A4134&lt;&gt;"",B4134=""),NA(),MAX(0,IF(_xlfn.DAYS(NOW(),B4134)=0,SameDayCycleTimeSettingValue,_xlfn.DAYS(NOW(),B4134))))</f>
        <v>#N/A</v>
      </c>
    </row>
    <row r="4135" spans="1:11" x14ac:dyDescent="0.25">
      <c r="A4135" s="32" t="str">
        <f>IF(AND(TRIM(INDEX(CompletedDateValues,ROW(A4135)))&lt;&gt;"",INDEX(CompletedDateValues,ROW(A4135))&gt;0),INDEX(CompletedDateValues,ROW(A4135)),"")</f>
        <v/>
      </c>
      <c r="B4135" s="32" t="str">
        <f>IF(AND(TRIM(INDEX(StartDateValues,ROW(A4135)))&lt;&gt;"",INDEX(StartDateValues,ROW(A4135))&gt;0),INDEX(StartDateValues,ROW(A4135)),"")</f>
        <v/>
      </c>
      <c r="C4135" s="22" t="str">
        <f t="shared" si="321"/>
        <v/>
      </c>
      <c r="D4135" s="3" t="str">
        <f t="shared" si="322"/>
        <v/>
      </c>
      <c r="E4135" s="3" t="str">
        <f t="shared" si="323"/>
        <v/>
      </c>
      <c r="F4135" s="3" t="str">
        <f t="shared" si="324"/>
        <v/>
      </c>
      <c r="G4135" s="3" t="str">
        <f>IF(A4135="","",IF(HOUR(A4135)&lt;StartHour,StartHour,IF(HOUR(A4135)&gt;FinishHour,FinishHour,HOUR(A4135))))</f>
        <v/>
      </c>
      <c r="H4135" s="3" t="str">
        <f t="shared" si="325"/>
        <v/>
      </c>
      <c r="I4135" s="33" t="e">
        <f>IF(OR(A4135="",B4135=""),NA(),MAX(0,IF(A4135-B4135=0,SameDayCycleTimeSettingValue,(A4135-B4135) *24)))</f>
        <v>#N/A</v>
      </c>
      <c r="J4135" s="33" t="e">
        <f>IF(OR(A4135="",B4135=""),NA(),MAX(0,IF(A4135-B4135=0,SameDayCycleTimeSettingValue,((A4135-B4135) *24)-(INT((A4135-B4135)) * (24-(FinishHour-StartHour))))))</f>
        <v>#N/A</v>
      </c>
      <c r="K4135" s="3" t="e">
        <f ca="1">IF(OR(A4135&lt;&gt;"",B4135=""),NA(),MAX(0,IF(_xlfn.DAYS(NOW(),B4135)=0,SameDayCycleTimeSettingValue,_xlfn.DAYS(NOW(),B4135))))</f>
        <v>#N/A</v>
      </c>
    </row>
    <row r="4136" spans="1:11" x14ac:dyDescent="0.25">
      <c r="A4136" s="32" t="str">
        <f>IF(AND(TRIM(INDEX(CompletedDateValues,ROW(A4136)))&lt;&gt;"",INDEX(CompletedDateValues,ROW(A4136))&gt;0),INDEX(CompletedDateValues,ROW(A4136)),"")</f>
        <v/>
      </c>
      <c r="B4136" s="32" t="str">
        <f>IF(AND(TRIM(INDEX(StartDateValues,ROW(A4136)))&lt;&gt;"",INDEX(StartDateValues,ROW(A4136))&gt;0),INDEX(StartDateValues,ROW(A4136)),"")</f>
        <v/>
      </c>
      <c r="C4136" s="22" t="str">
        <f t="shared" si="321"/>
        <v/>
      </c>
      <c r="D4136" s="3" t="str">
        <f t="shared" si="322"/>
        <v/>
      </c>
      <c r="E4136" s="3" t="str">
        <f t="shared" si="323"/>
        <v/>
      </c>
      <c r="F4136" s="3" t="str">
        <f t="shared" si="324"/>
        <v/>
      </c>
      <c r="G4136" s="3" t="str">
        <f>IF(A4136="","",IF(HOUR(A4136)&lt;StartHour,StartHour,IF(HOUR(A4136)&gt;FinishHour,FinishHour,HOUR(A4136))))</f>
        <v/>
      </c>
      <c r="H4136" s="3" t="str">
        <f t="shared" si="325"/>
        <v/>
      </c>
      <c r="I4136" s="33" t="e">
        <f>IF(OR(A4136="",B4136=""),NA(),MAX(0,IF(A4136-B4136=0,SameDayCycleTimeSettingValue,(A4136-B4136) *24)))</f>
        <v>#N/A</v>
      </c>
      <c r="J4136" s="33" t="e">
        <f>IF(OR(A4136="",B4136=""),NA(),MAX(0,IF(A4136-B4136=0,SameDayCycleTimeSettingValue,((A4136-B4136) *24)-(INT((A4136-B4136)) * (24-(FinishHour-StartHour))))))</f>
        <v>#N/A</v>
      </c>
      <c r="K4136" s="3" t="e">
        <f ca="1">IF(OR(A4136&lt;&gt;"",B4136=""),NA(),MAX(0,IF(_xlfn.DAYS(NOW(),B4136)=0,SameDayCycleTimeSettingValue,_xlfn.DAYS(NOW(),B4136))))</f>
        <v>#N/A</v>
      </c>
    </row>
    <row r="4137" spans="1:11" x14ac:dyDescent="0.25">
      <c r="A4137" s="32" t="str">
        <f>IF(AND(TRIM(INDEX(CompletedDateValues,ROW(A4137)))&lt;&gt;"",INDEX(CompletedDateValues,ROW(A4137))&gt;0),INDEX(CompletedDateValues,ROW(A4137)),"")</f>
        <v/>
      </c>
      <c r="B4137" s="32" t="str">
        <f>IF(AND(TRIM(INDEX(StartDateValues,ROW(A4137)))&lt;&gt;"",INDEX(StartDateValues,ROW(A4137))&gt;0),INDEX(StartDateValues,ROW(A4137)),"")</f>
        <v/>
      </c>
      <c r="C4137" s="22" t="str">
        <f t="shared" si="321"/>
        <v/>
      </c>
      <c r="D4137" s="3" t="str">
        <f t="shared" si="322"/>
        <v/>
      </c>
      <c r="E4137" s="3" t="str">
        <f t="shared" si="323"/>
        <v/>
      </c>
      <c r="F4137" s="3" t="str">
        <f t="shared" si="324"/>
        <v/>
      </c>
      <c r="G4137" s="3" t="str">
        <f>IF(A4137="","",IF(HOUR(A4137)&lt;StartHour,StartHour,IF(HOUR(A4137)&gt;FinishHour,FinishHour,HOUR(A4137))))</f>
        <v/>
      </c>
      <c r="H4137" s="3" t="str">
        <f t="shared" si="325"/>
        <v/>
      </c>
      <c r="I4137" s="33" t="e">
        <f>IF(OR(A4137="",B4137=""),NA(),MAX(0,IF(A4137-B4137=0,SameDayCycleTimeSettingValue,(A4137-B4137) *24)))</f>
        <v>#N/A</v>
      </c>
      <c r="J4137" s="33" t="e">
        <f>IF(OR(A4137="",B4137=""),NA(),MAX(0,IF(A4137-B4137=0,SameDayCycleTimeSettingValue,((A4137-B4137) *24)-(INT((A4137-B4137)) * (24-(FinishHour-StartHour))))))</f>
        <v>#N/A</v>
      </c>
      <c r="K4137" s="3" t="e">
        <f ca="1">IF(OR(A4137&lt;&gt;"",B4137=""),NA(),MAX(0,IF(_xlfn.DAYS(NOW(),B4137)=0,SameDayCycleTimeSettingValue,_xlfn.DAYS(NOW(),B4137))))</f>
        <v>#N/A</v>
      </c>
    </row>
    <row r="4138" spans="1:11" x14ac:dyDescent="0.25">
      <c r="A4138" s="32" t="str">
        <f>IF(AND(TRIM(INDEX(CompletedDateValues,ROW(A4138)))&lt;&gt;"",INDEX(CompletedDateValues,ROW(A4138))&gt;0),INDEX(CompletedDateValues,ROW(A4138)),"")</f>
        <v/>
      </c>
      <c r="B4138" s="32" t="str">
        <f>IF(AND(TRIM(INDEX(StartDateValues,ROW(A4138)))&lt;&gt;"",INDEX(StartDateValues,ROW(A4138))&gt;0),INDEX(StartDateValues,ROW(A4138)),"")</f>
        <v/>
      </c>
      <c r="C4138" s="22" t="str">
        <f t="shared" si="321"/>
        <v/>
      </c>
      <c r="D4138" s="3" t="str">
        <f t="shared" si="322"/>
        <v/>
      </c>
      <c r="E4138" s="3" t="str">
        <f t="shared" si="323"/>
        <v/>
      </c>
      <c r="F4138" s="3" t="str">
        <f t="shared" si="324"/>
        <v/>
      </c>
      <c r="G4138" s="3" t="str">
        <f>IF(A4138="","",IF(HOUR(A4138)&lt;StartHour,StartHour,IF(HOUR(A4138)&gt;FinishHour,FinishHour,HOUR(A4138))))</f>
        <v/>
      </c>
      <c r="H4138" s="3" t="str">
        <f t="shared" si="325"/>
        <v/>
      </c>
      <c r="I4138" s="33" t="e">
        <f>IF(OR(A4138="",B4138=""),NA(),MAX(0,IF(A4138-B4138=0,SameDayCycleTimeSettingValue,(A4138-B4138) *24)))</f>
        <v>#N/A</v>
      </c>
      <c r="J4138" s="33" t="e">
        <f>IF(OR(A4138="",B4138=""),NA(),MAX(0,IF(A4138-B4138=0,SameDayCycleTimeSettingValue,((A4138-B4138) *24)-(INT((A4138-B4138)) * (24-(FinishHour-StartHour))))))</f>
        <v>#N/A</v>
      </c>
      <c r="K4138" s="3" t="e">
        <f ca="1">IF(OR(A4138&lt;&gt;"",B4138=""),NA(),MAX(0,IF(_xlfn.DAYS(NOW(),B4138)=0,SameDayCycleTimeSettingValue,_xlfn.DAYS(NOW(),B4138))))</f>
        <v>#N/A</v>
      </c>
    </row>
    <row r="4139" spans="1:11" x14ac:dyDescent="0.25">
      <c r="A4139" s="32" t="str">
        <f>IF(AND(TRIM(INDEX(CompletedDateValues,ROW(A4139)))&lt;&gt;"",INDEX(CompletedDateValues,ROW(A4139))&gt;0),INDEX(CompletedDateValues,ROW(A4139)),"")</f>
        <v/>
      </c>
      <c r="B4139" s="32" t="str">
        <f>IF(AND(TRIM(INDEX(StartDateValues,ROW(A4139)))&lt;&gt;"",INDEX(StartDateValues,ROW(A4139))&gt;0),INDEX(StartDateValues,ROW(A4139)),"")</f>
        <v/>
      </c>
      <c r="C4139" s="22" t="str">
        <f t="shared" si="321"/>
        <v/>
      </c>
      <c r="D4139" s="3" t="str">
        <f t="shared" si="322"/>
        <v/>
      </c>
      <c r="E4139" s="3" t="str">
        <f t="shared" si="323"/>
        <v/>
      </c>
      <c r="F4139" s="3" t="str">
        <f t="shared" si="324"/>
        <v/>
      </c>
      <c r="G4139" s="3" t="str">
        <f>IF(A4139="","",IF(HOUR(A4139)&lt;StartHour,StartHour,IF(HOUR(A4139)&gt;FinishHour,FinishHour,HOUR(A4139))))</f>
        <v/>
      </c>
      <c r="H4139" s="3" t="str">
        <f t="shared" si="325"/>
        <v/>
      </c>
      <c r="I4139" s="33" t="e">
        <f>IF(OR(A4139="",B4139=""),NA(),MAX(0,IF(A4139-B4139=0,SameDayCycleTimeSettingValue,(A4139-B4139) *24)))</f>
        <v>#N/A</v>
      </c>
      <c r="J4139" s="33" t="e">
        <f>IF(OR(A4139="",B4139=""),NA(),MAX(0,IF(A4139-B4139=0,SameDayCycleTimeSettingValue,((A4139-B4139) *24)-(INT((A4139-B4139)) * (24-(FinishHour-StartHour))))))</f>
        <v>#N/A</v>
      </c>
      <c r="K4139" s="3" t="e">
        <f ca="1">IF(OR(A4139&lt;&gt;"",B4139=""),NA(),MAX(0,IF(_xlfn.DAYS(NOW(),B4139)=0,SameDayCycleTimeSettingValue,_xlfn.DAYS(NOW(),B4139))))</f>
        <v>#N/A</v>
      </c>
    </row>
    <row r="4140" spans="1:11" x14ac:dyDescent="0.25">
      <c r="A4140" s="32" t="str">
        <f>IF(AND(TRIM(INDEX(CompletedDateValues,ROW(A4140)))&lt;&gt;"",INDEX(CompletedDateValues,ROW(A4140))&gt;0),INDEX(CompletedDateValues,ROW(A4140)),"")</f>
        <v/>
      </c>
      <c r="B4140" s="32" t="str">
        <f>IF(AND(TRIM(INDEX(StartDateValues,ROW(A4140)))&lt;&gt;"",INDEX(StartDateValues,ROW(A4140))&gt;0),INDEX(StartDateValues,ROW(A4140)),"")</f>
        <v/>
      </c>
      <c r="C4140" s="22" t="str">
        <f t="shared" si="321"/>
        <v/>
      </c>
      <c r="D4140" s="3" t="str">
        <f t="shared" si="322"/>
        <v/>
      </c>
      <c r="E4140" s="3" t="str">
        <f t="shared" si="323"/>
        <v/>
      </c>
      <c r="F4140" s="3" t="str">
        <f t="shared" si="324"/>
        <v/>
      </c>
      <c r="G4140" s="3" t="str">
        <f>IF(A4140="","",IF(HOUR(A4140)&lt;StartHour,StartHour,IF(HOUR(A4140)&gt;FinishHour,FinishHour,HOUR(A4140))))</f>
        <v/>
      </c>
      <c r="H4140" s="3" t="str">
        <f t="shared" si="325"/>
        <v/>
      </c>
      <c r="I4140" s="33" t="e">
        <f>IF(OR(A4140="",B4140=""),NA(),MAX(0,IF(A4140-B4140=0,SameDayCycleTimeSettingValue,(A4140-B4140) *24)))</f>
        <v>#N/A</v>
      </c>
      <c r="J4140" s="33" t="e">
        <f>IF(OR(A4140="",B4140=""),NA(),MAX(0,IF(A4140-B4140=0,SameDayCycleTimeSettingValue,((A4140-B4140) *24)-(INT((A4140-B4140)) * (24-(FinishHour-StartHour))))))</f>
        <v>#N/A</v>
      </c>
      <c r="K4140" s="3" t="e">
        <f ca="1">IF(OR(A4140&lt;&gt;"",B4140=""),NA(),MAX(0,IF(_xlfn.DAYS(NOW(),B4140)=0,SameDayCycleTimeSettingValue,_xlfn.DAYS(NOW(),B4140))))</f>
        <v>#N/A</v>
      </c>
    </row>
    <row r="4141" spans="1:11" x14ac:dyDescent="0.25">
      <c r="A4141" s="32" t="str">
        <f>IF(AND(TRIM(INDEX(CompletedDateValues,ROW(A4141)))&lt;&gt;"",INDEX(CompletedDateValues,ROW(A4141))&gt;0),INDEX(CompletedDateValues,ROW(A4141)),"")</f>
        <v/>
      </c>
      <c r="B4141" s="32" t="str">
        <f>IF(AND(TRIM(INDEX(StartDateValues,ROW(A4141)))&lt;&gt;"",INDEX(StartDateValues,ROW(A4141))&gt;0),INDEX(StartDateValues,ROW(A4141)),"")</f>
        <v/>
      </c>
      <c r="C4141" s="22" t="str">
        <f t="shared" si="321"/>
        <v/>
      </c>
      <c r="D4141" s="3" t="str">
        <f t="shared" si="322"/>
        <v/>
      </c>
      <c r="E4141" s="3" t="str">
        <f t="shared" si="323"/>
        <v/>
      </c>
      <c r="F4141" s="3" t="str">
        <f t="shared" si="324"/>
        <v/>
      </c>
      <c r="G4141" s="3" t="str">
        <f>IF(A4141="","",IF(HOUR(A4141)&lt;StartHour,StartHour,IF(HOUR(A4141)&gt;FinishHour,FinishHour,HOUR(A4141))))</f>
        <v/>
      </c>
      <c r="H4141" s="3" t="str">
        <f t="shared" si="325"/>
        <v/>
      </c>
      <c r="I4141" s="33" t="e">
        <f>IF(OR(A4141="",B4141=""),NA(),MAX(0,IF(A4141-B4141=0,SameDayCycleTimeSettingValue,(A4141-B4141) *24)))</f>
        <v>#N/A</v>
      </c>
      <c r="J4141" s="33" t="e">
        <f>IF(OR(A4141="",B4141=""),NA(),MAX(0,IF(A4141-B4141=0,SameDayCycleTimeSettingValue,((A4141-B4141) *24)-(INT((A4141-B4141)) * (24-(FinishHour-StartHour))))))</f>
        <v>#N/A</v>
      </c>
      <c r="K4141" s="3" t="e">
        <f ca="1">IF(OR(A4141&lt;&gt;"",B4141=""),NA(),MAX(0,IF(_xlfn.DAYS(NOW(),B4141)=0,SameDayCycleTimeSettingValue,_xlfn.DAYS(NOW(),B4141))))</f>
        <v>#N/A</v>
      </c>
    </row>
    <row r="4142" spans="1:11" x14ac:dyDescent="0.25">
      <c r="A4142" s="32" t="str">
        <f>IF(AND(TRIM(INDEX(CompletedDateValues,ROW(A4142)))&lt;&gt;"",INDEX(CompletedDateValues,ROW(A4142))&gt;0),INDEX(CompletedDateValues,ROW(A4142)),"")</f>
        <v/>
      </c>
      <c r="B4142" s="32" t="str">
        <f>IF(AND(TRIM(INDEX(StartDateValues,ROW(A4142)))&lt;&gt;"",INDEX(StartDateValues,ROW(A4142))&gt;0),INDEX(StartDateValues,ROW(A4142)),"")</f>
        <v/>
      </c>
      <c r="C4142" s="22" t="str">
        <f t="shared" si="321"/>
        <v/>
      </c>
      <c r="D4142" s="3" t="str">
        <f t="shared" si="322"/>
        <v/>
      </c>
      <c r="E4142" s="3" t="str">
        <f t="shared" si="323"/>
        <v/>
      </c>
      <c r="F4142" s="3" t="str">
        <f t="shared" si="324"/>
        <v/>
      </c>
      <c r="G4142" s="3" t="str">
        <f>IF(A4142="","",IF(HOUR(A4142)&lt;StartHour,StartHour,IF(HOUR(A4142)&gt;FinishHour,FinishHour,HOUR(A4142))))</f>
        <v/>
      </c>
      <c r="H4142" s="3" t="str">
        <f t="shared" si="325"/>
        <v/>
      </c>
      <c r="I4142" s="33" t="e">
        <f>IF(OR(A4142="",B4142=""),NA(),MAX(0,IF(A4142-B4142=0,SameDayCycleTimeSettingValue,(A4142-B4142) *24)))</f>
        <v>#N/A</v>
      </c>
      <c r="J4142" s="33" t="e">
        <f>IF(OR(A4142="",B4142=""),NA(),MAX(0,IF(A4142-B4142=0,SameDayCycleTimeSettingValue,((A4142-B4142) *24)-(INT((A4142-B4142)) * (24-(FinishHour-StartHour))))))</f>
        <v>#N/A</v>
      </c>
      <c r="K4142" s="3" t="e">
        <f ca="1">IF(OR(A4142&lt;&gt;"",B4142=""),NA(),MAX(0,IF(_xlfn.DAYS(NOW(),B4142)=0,SameDayCycleTimeSettingValue,_xlfn.DAYS(NOW(),B4142))))</f>
        <v>#N/A</v>
      </c>
    </row>
    <row r="4143" spans="1:11" x14ac:dyDescent="0.25">
      <c r="A4143" s="32" t="str">
        <f>IF(AND(TRIM(INDEX(CompletedDateValues,ROW(A4143)))&lt;&gt;"",INDEX(CompletedDateValues,ROW(A4143))&gt;0),INDEX(CompletedDateValues,ROW(A4143)),"")</f>
        <v/>
      </c>
      <c r="B4143" s="32" t="str">
        <f>IF(AND(TRIM(INDEX(StartDateValues,ROW(A4143)))&lt;&gt;"",INDEX(StartDateValues,ROW(A4143))&gt;0),INDEX(StartDateValues,ROW(A4143)),"")</f>
        <v/>
      </c>
      <c r="C4143" s="22" t="str">
        <f t="shared" si="321"/>
        <v/>
      </c>
      <c r="D4143" s="3" t="str">
        <f t="shared" si="322"/>
        <v/>
      </c>
      <c r="E4143" s="3" t="str">
        <f t="shared" si="323"/>
        <v/>
      </c>
      <c r="F4143" s="3" t="str">
        <f t="shared" si="324"/>
        <v/>
      </c>
      <c r="G4143" s="3" t="str">
        <f>IF(A4143="","",IF(HOUR(A4143)&lt;StartHour,StartHour,IF(HOUR(A4143)&gt;FinishHour,FinishHour,HOUR(A4143))))</f>
        <v/>
      </c>
      <c r="H4143" s="3" t="str">
        <f t="shared" si="325"/>
        <v/>
      </c>
      <c r="I4143" s="33" t="e">
        <f>IF(OR(A4143="",B4143=""),NA(),MAX(0,IF(A4143-B4143=0,SameDayCycleTimeSettingValue,(A4143-B4143) *24)))</f>
        <v>#N/A</v>
      </c>
      <c r="J4143" s="33" t="e">
        <f>IF(OR(A4143="",B4143=""),NA(),MAX(0,IF(A4143-B4143=0,SameDayCycleTimeSettingValue,((A4143-B4143) *24)-(INT((A4143-B4143)) * (24-(FinishHour-StartHour))))))</f>
        <v>#N/A</v>
      </c>
      <c r="K4143" s="3" t="e">
        <f ca="1">IF(OR(A4143&lt;&gt;"",B4143=""),NA(),MAX(0,IF(_xlfn.DAYS(NOW(),B4143)=0,SameDayCycleTimeSettingValue,_xlfn.DAYS(NOW(),B4143))))</f>
        <v>#N/A</v>
      </c>
    </row>
    <row r="4144" spans="1:11" x14ac:dyDescent="0.25">
      <c r="A4144" s="32" t="str">
        <f>IF(AND(TRIM(INDEX(CompletedDateValues,ROW(A4144)))&lt;&gt;"",INDEX(CompletedDateValues,ROW(A4144))&gt;0),INDEX(CompletedDateValues,ROW(A4144)),"")</f>
        <v/>
      </c>
      <c r="B4144" s="32" t="str">
        <f>IF(AND(TRIM(INDEX(StartDateValues,ROW(A4144)))&lt;&gt;"",INDEX(StartDateValues,ROW(A4144))&gt;0),INDEX(StartDateValues,ROW(A4144)),"")</f>
        <v/>
      </c>
      <c r="C4144" s="22" t="str">
        <f t="shared" si="321"/>
        <v/>
      </c>
      <c r="D4144" s="3" t="str">
        <f t="shared" si="322"/>
        <v/>
      </c>
      <c r="E4144" s="3" t="str">
        <f t="shared" si="323"/>
        <v/>
      </c>
      <c r="F4144" s="3" t="str">
        <f t="shared" si="324"/>
        <v/>
      </c>
      <c r="G4144" s="3" t="str">
        <f>IF(A4144="","",IF(HOUR(A4144)&lt;StartHour,StartHour,IF(HOUR(A4144)&gt;FinishHour,FinishHour,HOUR(A4144))))</f>
        <v/>
      </c>
      <c r="H4144" s="3" t="str">
        <f t="shared" si="325"/>
        <v/>
      </c>
      <c r="I4144" s="33" t="e">
        <f>IF(OR(A4144="",B4144=""),NA(),MAX(0,IF(A4144-B4144=0,SameDayCycleTimeSettingValue,(A4144-B4144) *24)))</f>
        <v>#N/A</v>
      </c>
      <c r="J4144" s="33" t="e">
        <f>IF(OR(A4144="",B4144=""),NA(),MAX(0,IF(A4144-B4144=0,SameDayCycleTimeSettingValue,((A4144-B4144) *24)-(INT((A4144-B4144)) * (24-(FinishHour-StartHour))))))</f>
        <v>#N/A</v>
      </c>
      <c r="K4144" s="3" t="e">
        <f ca="1">IF(OR(A4144&lt;&gt;"",B4144=""),NA(),MAX(0,IF(_xlfn.DAYS(NOW(),B4144)=0,SameDayCycleTimeSettingValue,_xlfn.DAYS(NOW(),B4144))))</f>
        <v>#N/A</v>
      </c>
    </row>
    <row r="4145" spans="1:11" x14ac:dyDescent="0.25">
      <c r="A4145" s="32" t="str">
        <f>IF(AND(TRIM(INDEX(CompletedDateValues,ROW(A4145)))&lt;&gt;"",INDEX(CompletedDateValues,ROW(A4145))&gt;0),INDEX(CompletedDateValues,ROW(A4145)),"")</f>
        <v/>
      </c>
      <c r="B4145" s="32" t="str">
        <f>IF(AND(TRIM(INDEX(StartDateValues,ROW(A4145)))&lt;&gt;"",INDEX(StartDateValues,ROW(A4145))&gt;0),INDEX(StartDateValues,ROW(A4145)),"")</f>
        <v/>
      </c>
      <c r="C4145" s="22" t="str">
        <f t="shared" si="321"/>
        <v/>
      </c>
      <c r="D4145" s="3" t="str">
        <f t="shared" si="322"/>
        <v/>
      </c>
      <c r="E4145" s="3" t="str">
        <f t="shared" si="323"/>
        <v/>
      </c>
      <c r="F4145" s="3" t="str">
        <f t="shared" si="324"/>
        <v/>
      </c>
      <c r="G4145" s="3" t="str">
        <f>IF(A4145="","",IF(HOUR(A4145)&lt;StartHour,StartHour,IF(HOUR(A4145)&gt;FinishHour,FinishHour,HOUR(A4145))))</f>
        <v/>
      </c>
      <c r="H4145" s="3" t="str">
        <f t="shared" si="325"/>
        <v/>
      </c>
      <c r="I4145" s="33" t="e">
        <f>IF(OR(A4145="",B4145=""),NA(),MAX(0,IF(A4145-B4145=0,SameDayCycleTimeSettingValue,(A4145-B4145) *24)))</f>
        <v>#N/A</v>
      </c>
      <c r="J4145" s="33" t="e">
        <f>IF(OR(A4145="",B4145=""),NA(),MAX(0,IF(A4145-B4145=0,SameDayCycleTimeSettingValue,((A4145-B4145) *24)-(INT((A4145-B4145)) * (24-(FinishHour-StartHour))))))</f>
        <v>#N/A</v>
      </c>
      <c r="K4145" s="3" t="e">
        <f ca="1">IF(OR(A4145&lt;&gt;"",B4145=""),NA(),MAX(0,IF(_xlfn.DAYS(NOW(),B4145)=0,SameDayCycleTimeSettingValue,_xlfn.DAYS(NOW(),B4145))))</f>
        <v>#N/A</v>
      </c>
    </row>
    <row r="4146" spans="1:11" x14ac:dyDescent="0.25">
      <c r="A4146" s="32" t="str">
        <f>IF(AND(TRIM(INDEX(CompletedDateValues,ROW(A4146)))&lt;&gt;"",INDEX(CompletedDateValues,ROW(A4146))&gt;0),INDEX(CompletedDateValues,ROW(A4146)),"")</f>
        <v/>
      </c>
      <c r="B4146" s="32" t="str">
        <f>IF(AND(TRIM(INDEX(StartDateValues,ROW(A4146)))&lt;&gt;"",INDEX(StartDateValues,ROW(A4146))&gt;0),INDEX(StartDateValues,ROW(A4146)),"")</f>
        <v/>
      </c>
      <c r="C4146" s="22" t="str">
        <f t="shared" si="321"/>
        <v/>
      </c>
      <c r="D4146" s="3" t="str">
        <f t="shared" si="322"/>
        <v/>
      </c>
      <c r="E4146" s="3" t="str">
        <f t="shared" si="323"/>
        <v/>
      </c>
      <c r="F4146" s="3" t="str">
        <f t="shared" si="324"/>
        <v/>
      </c>
      <c r="G4146" s="3" t="str">
        <f>IF(A4146="","",IF(HOUR(A4146)&lt;StartHour,StartHour,IF(HOUR(A4146)&gt;FinishHour,FinishHour,HOUR(A4146))))</f>
        <v/>
      </c>
      <c r="H4146" s="3" t="str">
        <f t="shared" si="325"/>
        <v/>
      </c>
      <c r="I4146" s="33" t="e">
        <f>IF(OR(A4146="",B4146=""),NA(),MAX(0,IF(A4146-B4146=0,SameDayCycleTimeSettingValue,(A4146-B4146) *24)))</f>
        <v>#N/A</v>
      </c>
      <c r="J4146" s="33" t="e">
        <f>IF(OR(A4146="",B4146=""),NA(),MAX(0,IF(A4146-B4146=0,SameDayCycleTimeSettingValue,((A4146-B4146) *24)-(INT((A4146-B4146)) * (24-(FinishHour-StartHour))))))</f>
        <v>#N/A</v>
      </c>
      <c r="K4146" s="3" t="e">
        <f ca="1">IF(OR(A4146&lt;&gt;"",B4146=""),NA(),MAX(0,IF(_xlfn.DAYS(NOW(),B4146)=0,SameDayCycleTimeSettingValue,_xlfn.DAYS(NOW(),B4146))))</f>
        <v>#N/A</v>
      </c>
    </row>
    <row r="4147" spans="1:11" x14ac:dyDescent="0.25">
      <c r="A4147" s="32" t="str">
        <f>IF(AND(TRIM(INDEX(CompletedDateValues,ROW(A4147)))&lt;&gt;"",INDEX(CompletedDateValues,ROW(A4147))&gt;0),INDEX(CompletedDateValues,ROW(A4147)),"")</f>
        <v/>
      </c>
      <c r="B4147" s="32" t="str">
        <f>IF(AND(TRIM(INDEX(StartDateValues,ROW(A4147)))&lt;&gt;"",INDEX(StartDateValues,ROW(A4147))&gt;0),INDEX(StartDateValues,ROW(A4147)),"")</f>
        <v/>
      </c>
      <c r="C4147" s="22" t="str">
        <f t="shared" si="321"/>
        <v/>
      </c>
      <c r="D4147" s="3" t="str">
        <f t="shared" si="322"/>
        <v/>
      </c>
      <c r="E4147" s="3" t="str">
        <f t="shared" si="323"/>
        <v/>
      </c>
      <c r="F4147" s="3" t="str">
        <f t="shared" si="324"/>
        <v/>
      </c>
      <c r="G4147" s="3" t="str">
        <f>IF(A4147="","",IF(HOUR(A4147)&lt;StartHour,StartHour,IF(HOUR(A4147)&gt;FinishHour,FinishHour,HOUR(A4147))))</f>
        <v/>
      </c>
      <c r="H4147" s="3" t="str">
        <f t="shared" si="325"/>
        <v/>
      </c>
      <c r="I4147" s="33" t="e">
        <f>IF(OR(A4147="",B4147=""),NA(),MAX(0,IF(A4147-B4147=0,SameDayCycleTimeSettingValue,(A4147-B4147) *24)))</f>
        <v>#N/A</v>
      </c>
      <c r="J4147" s="33" t="e">
        <f>IF(OR(A4147="",B4147=""),NA(),MAX(0,IF(A4147-B4147=0,SameDayCycleTimeSettingValue,((A4147-B4147) *24)-(INT((A4147-B4147)) * (24-(FinishHour-StartHour))))))</f>
        <v>#N/A</v>
      </c>
      <c r="K4147" s="3" t="e">
        <f ca="1">IF(OR(A4147&lt;&gt;"",B4147=""),NA(),MAX(0,IF(_xlfn.DAYS(NOW(),B4147)=0,SameDayCycleTimeSettingValue,_xlfn.DAYS(NOW(),B4147))))</f>
        <v>#N/A</v>
      </c>
    </row>
    <row r="4148" spans="1:11" x14ac:dyDescent="0.25">
      <c r="A4148" s="32" t="str">
        <f>IF(AND(TRIM(INDEX(CompletedDateValues,ROW(A4148)))&lt;&gt;"",INDEX(CompletedDateValues,ROW(A4148))&gt;0),INDEX(CompletedDateValues,ROW(A4148)),"")</f>
        <v/>
      </c>
      <c r="B4148" s="32" t="str">
        <f>IF(AND(TRIM(INDEX(StartDateValues,ROW(A4148)))&lt;&gt;"",INDEX(StartDateValues,ROW(A4148))&gt;0),INDEX(StartDateValues,ROW(A4148)),"")</f>
        <v/>
      </c>
      <c r="C4148" s="22" t="str">
        <f t="shared" si="321"/>
        <v/>
      </c>
      <c r="D4148" s="3" t="str">
        <f t="shared" si="322"/>
        <v/>
      </c>
      <c r="E4148" s="3" t="str">
        <f t="shared" si="323"/>
        <v/>
      </c>
      <c r="F4148" s="3" t="str">
        <f t="shared" si="324"/>
        <v/>
      </c>
      <c r="G4148" s="3" t="str">
        <f>IF(A4148="","",IF(HOUR(A4148)&lt;StartHour,StartHour,IF(HOUR(A4148)&gt;FinishHour,FinishHour,HOUR(A4148))))</f>
        <v/>
      </c>
      <c r="H4148" s="3" t="str">
        <f t="shared" si="325"/>
        <v/>
      </c>
      <c r="I4148" s="33" t="e">
        <f>IF(OR(A4148="",B4148=""),NA(),MAX(0,IF(A4148-B4148=0,SameDayCycleTimeSettingValue,(A4148-B4148) *24)))</f>
        <v>#N/A</v>
      </c>
      <c r="J4148" s="33" t="e">
        <f>IF(OR(A4148="",B4148=""),NA(),MAX(0,IF(A4148-B4148=0,SameDayCycleTimeSettingValue,((A4148-B4148) *24)-(INT((A4148-B4148)) * (24-(FinishHour-StartHour))))))</f>
        <v>#N/A</v>
      </c>
      <c r="K4148" s="3" t="e">
        <f ca="1">IF(OR(A4148&lt;&gt;"",B4148=""),NA(),MAX(0,IF(_xlfn.DAYS(NOW(),B4148)=0,SameDayCycleTimeSettingValue,_xlfn.DAYS(NOW(),B4148))))</f>
        <v>#N/A</v>
      </c>
    </row>
    <row r="4149" spans="1:11" x14ac:dyDescent="0.25">
      <c r="A4149" s="32" t="str">
        <f>IF(AND(TRIM(INDEX(CompletedDateValues,ROW(A4149)))&lt;&gt;"",INDEX(CompletedDateValues,ROW(A4149))&gt;0),INDEX(CompletedDateValues,ROW(A4149)),"")</f>
        <v/>
      </c>
      <c r="B4149" s="32" t="str">
        <f>IF(AND(TRIM(INDEX(StartDateValues,ROW(A4149)))&lt;&gt;"",INDEX(StartDateValues,ROW(A4149))&gt;0),INDEX(StartDateValues,ROW(A4149)),"")</f>
        <v/>
      </c>
      <c r="C4149" s="22" t="str">
        <f t="shared" si="321"/>
        <v/>
      </c>
      <c r="D4149" s="3" t="str">
        <f t="shared" si="322"/>
        <v/>
      </c>
      <c r="E4149" s="3" t="str">
        <f t="shared" si="323"/>
        <v/>
      </c>
      <c r="F4149" s="3" t="str">
        <f t="shared" si="324"/>
        <v/>
      </c>
      <c r="G4149" s="3" t="str">
        <f>IF(A4149="","",IF(HOUR(A4149)&lt;StartHour,StartHour,IF(HOUR(A4149)&gt;FinishHour,FinishHour,HOUR(A4149))))</f>
        <v/>
      </c>
      <c r="H4149" s="3" t="str">
        <f t="shared" si="325"/>
        <v/>
      </c>
      <c r="I4149" s="33" t="e">
        <f>IF(OR(A4149="",B4149=""),NA(),MAX(0,IF(A4149-B4149=0,SameDayCycleTimeSettingValue,(A4149-B4149) *24)))</f>
        <v>#N/A</v>
      </c>
      <c r="J4149" s="33" t="e">
        <f>IF(OR(A4149="",B4149=""),NA(),MAX(0,IF(A4149-B4149=0,SameDayCycleTimeSettingValue,((A4149-B4149) *24)-(INT((A4149-B4149)) * (24-(FinishHour-StartHour))))))</f>
        <v>#N/A</v>
      </c>
      <c r="K4149" s="3" t="e">
        <f ca="1">IF(OR(A4149&lt;&gt;"",B4149=""),NA(),MAX(0,IF(_xlfn.DAYS(NOW(),B4149)=0,SameDayCycleTimeSettingValue,_xlfn.DAYS(NOW(),B4149))))</f>
        <v>#N/A</v>
      </c>
    </row>
    <row r="4150" spans="1:11" x14ac:dyDescent="0.25">
      <c r="A4150" s="32" t="str">
        <f>IF(AND(TRIM(INDEX(CompletedDateValues,ROW(A4150)))&lt;&gt;"",INDEX(CompletedDateValues,ROW(A4150))&gt;0),INDEX(CompletedDateValues,ROW(A4150)),"")</f>
        <v/>
      </c>
      <c r="B4150" s="32" t="str">
        <f>IF(AND(TRIM(INDEX(StartDateValues,ROW(A4150)))&lt;&gt;"",INDEX(StartDateValues,ROW(A4150))&gt;0),INDEX(StartDateValues,ROW(A4150)),"")</f>
        <v/>
      </c>
      <c r="C4150" s="22" t="str">
        <f t="shared" si="321"/>
        <v/>
      </c>
      <c r="D4150" s="3" t="str">
        <f t="shared" si="322"/>
        <v/>
      </c>
      <c r="E4150" s="3" t="str">
        <f t="shared" si="323"/>
        <v/>
      </c>
      <c r="F4150" s="3" t="str">
        <f t="shared" si="324"/>
        <v/>
      </c>
      <c r="G4150" s="3" t="str">
        <f>IF(A4150="","",IF(HOUR(A4150)&lt;StartHour,StartHour,IF(HOUR(A4150)&gt;FinishHour,FinishHour,HOUR(A4150))))</f>
        <v/>
      </c>
      <c r="H4150" s="3" t="str">
        <f t="shared" si="325"/>
        <v/>
      </c>
      <c r="I4150" s="33" t="e">
        <f>IF(OR(A4150="",B4150=""),NA(),MAX(0,IF(A4150-B4150=0,SameDayCycleTimeSettingValue,(A4150-B4150) *24)))</f>
        <v>#N/A</v>
      </c>
      <c r="J4150" s="33" t="e">
        <f>IF(OR(A4150="",B4150=""),NA(),MAX(0,IF(A4150-B4150=0,SameDayCycleTimeSettingValue,((A4150-B4150) *24)-(INT((A4150-B4150)) * (24-(FinishHour-StartHour))))))</f>
        <v>#N/A</v>
      </c>
      <c r="K4150" s="3" t="e">
        <f ca="1">IF(OR(A4150&lt;&gt;"",B4150=""),NA(),MAX(0,IF(_xlfn.DAYS(NOW(),B4150)=0,SameDayCycleTimeSettingValue,_xlfn.DAYS(NOW(),B4150))))</f>
        <v>#N/A</v>
      </c>
    </row>
    <row r="4151" spans="1:11" x14ac:dyDescent="0.25">
      <c r="A4151" s="32" t="str">
        <f>IF(AND(TRIM(INDEX(CompletedDateValues,ROW(A4151)))&lt;&gt;"",INDEX(CompletedDateValues,ROW(A4151))&gt;0),INDEX(CompletedDateValues,ROW(A4151)),"")</f>
        <v/>
      </c>
      <c r="B4151" s="32" t="str">
        <f>IF(AND(TRIM(INDEX(StartDateValues,ROW(A4151)))&lt;&gt;"",INDEX(StartDateValues,ROW(A4151))&gt;0),INDEX(StartDateValues,ROW(A4151)),"")</f>
        <v/>
      </c>
      <c r="C4151" s="22" t="str">
        <f t="shared" si="321"/>
        <v/>
      </c>
      <c r="D4151" s="3" t="str">
        <f t="shared" si="322"/>
        <v/>
      </c>
      <c r="E4151" s="3" t="str">
        <f t="shared" si="323"/>
        <v/>
      </c>
      <c r="F4151" s="3" t="str">
        <f t="shared" si="324"/>
        <v/>
      </c>
      <c r="G4151" s="3" t="str">
        <f>IF(A4151="","",IF(HOUR(A4151)&lt;StartHour,StartHour,IF(HOUR(A4151)&gt;FinishHour,FinishHour,HOUR(A4151))))</f>
        <v/>
      </c>
      <c r="H4151" s="3" t="str">
        <f t="shared" si="325"/>
        <v/>
      </c>
      <c r="I4151" s="33" t="e">
        <f>IF(OR(A4151="",B4151=""),NA(),MAX(0,IF(A4151-B4151=0,SameDayCycleTimeSettingValue,(A4151-B4151) *24)))</f>
        <v>#N/A</v>
      </c>
      <c r="J4151" s="33" t="e">
        <f>IF(OR(A4151="",B4151=""),NA(),MAX(0,IF(A4151-B4151=0,SameDayCycleTimeSettingValue,((A4151-B4151) *24)-(INT((A4151-B4151)) * (24-(FinishHour-StartHour))))))</f>
        <v>#N/A</v>
      </c>
      <c r="K4151" s="3" t="e">
        <f ca="1">IF(OR(A4151&lt;&gt;"",B4151=""),NA(),MAX(0,IF(_xlfn.DAYS(NOW(),B4151)=0,SameDayCycleTimeSettingValue,_xlfn.DAYS(NOW(),B4151))))</f>
        <v>#N/A</v>
      </c>
    </row>
    <row r="4152" spans="1:11" x14ac:dyDescent="0.25">
      <c r="A4152" s="32" t="str">
        <f>IF(AND(TRIM(INDEX(CompletedDateValues,ROW(A4152)))&lt;&gt;"",INDEX(CompletedDateValues,ROW(A4152))&gt;0),INDEX(CompletedDateValues,ROW(A4152)),"")</f>
        <v/>
      </c>
      <c r="B4152" s="32" t="str">
        <f>IF(AND(TRIM(INDEX(StartDateValues,ROW(A4152)))&lt;&gt;"",INDEX(StartDateValues,ROW(A4152))&gt;0),INDEX(StartDateValues,ROW(A4152)),"")</f>
        <v/>
      </c>
      <c r="C4152" s="22" t="str">
        <f t="shared" si="321"/>
        <v/>
      </c>
      <c r="D4152" s="3" t="str">
        <f t="shared" si="322"/>
        <v/>
      </c>
      <c r="E4152" s="3" t="str">
        <f t="shared" si="323"/>
        <v/>
      </c>
      <c r="F4152" s="3" t="str">
        <f t="shared" si="324"/>
        <v/>
      </c>
      <c r="G4152" s="3" t="str">
        <f>IF(A4152="","",IF(HOUR(A4152)&lt;StartHour,StartHour,IF(HOUR(A4152)&gt;FinishHour,FinishHour,HOUR(A4152))))</f>
        <v/>
      </c>
      <c r="H4152" s="3" t="str">
        <f t="shared" si="325"/>
        <v/>
      </c>
      <c r="I4152" s="33" t="e">
        <f>IF(OR(A4152="",B4152=""),NA(),MAX(0,IF(A4152-B4152=0,SameDayCycleTimeSettingValue,(A4152-B4152) *24)))</f>
        <v>#N/A</v>
      </c>
      <c r="J4152" s="33" t="e">
        <f>IF(OR(A4152="",B4152=""),NA(),MAX(0,IF(A4152-B4152=0,SameDayCycleTimeSettingValue,((A4152-B4152) *24)-(INT((A4152-B4152)) * (24-(FinishHour-StartHour))))))</f>
        <v>#N/A</v>
      </c>
      <c r="K4152" s="3" t="e">
        <f ca="1">IF(OR(A4152&lt;&gt;"",B4152=""),NA(),MAX(0,IF(_xlfn.DAYS(NOW(),B4152)=0,SameDayCycleTimeSettingValue,_xlfn.DAYS(NOW(),B4152))))</f>
        <v>#N/A</v>
      </c>
    </row>
    <row r="4153" spans="1:11" x14ac:dyDescent="0.25">
      <c r="A4153" s="32" t="str">
        <f>IF(AND(TRIM(INDEX(CompletedDateValues,ROW(A4153)))&lt;&gt;"",INDEX(CompletedDateValues,ROW(A4153))&gt;0),INDEX(CompletedDateValues,ROW(A4153)),"")</f>
        <v/>
      </c>
      <c r="B4153" s="32" t="str">
        <f>IF(AND(TRIM(INDEX(StartDateValues,ROW(A4153)))&lt;&gt;"",INDEX(StartDateValues,ROW(A4153))&gt;0),INDEX(StartDateValues,ROW(A4153)),"")</f>
        <v/>
      </c>
      <c r="C4153" s="22" t="str">
        <f t="shared" si="321"/>
        <v/>
      </c>
      <c r="D4153" s="3" t="str">
        <f t="shared" si="322"/>
        <v/>
      </c>
      <c r="E4153" s="3" t="str">
        <f t="shared" si="323"/>
        <v/>
      </c>
      <c r="F4153" s="3" t="str">
        <f t="shared" si="324"/>
        <v/>
      </c>
      <c r="G4153" s="3" t="str">
        <f>IF(A4153="","",IF(HOUR(A4153)&lt;StartHour,StartHour,IF(HOUR(A4153)&gt;FinishHour,FinishHour,HOUR(A4153))))</f>
        <v/>
      </c>
      <c r="H4153" s="3" t="str">
        <f t="shared" si="325"/>
        <v/>
      </c>
      <c r="I4153" s="33" t="e">
        <f>IF(OR(A4153="",B4153=""),NA(),MAX(0,IF(A4153-B4153=0,SameDayCycleTimeSettingValue,(A4153-B4153) *24)))</f>
        <v>#N/A</v>
      </c>
      <c r="J4153" s="33" t="e">
        <f>IF(OR(A4153="",B4153=""),NA(),MAX(0,IF(A4153-B4153=0,SameDayCycleTimeSettingValue,((A4153-B4153) *24)-(INT((A4153-B4153)) * (24-(FinishHour-StartHour))))))</f>
        <v>#N/A</v>
      </c>
      <c r="K4153" s="3" t="e">
        <f ca="1">IF(OR(A4153&lt;&gt;"",B4153=""),NA(),MAX(0,IF(_xlfn.DAYS(NOW(),B4153)=0,SameDayCycleTimeSettingValue,_xlfn.DAYS(NOW(),B4153))))</f>
        <v>#N/A</v>
      </c>
    </row>
    <row r="4154" spans="1:11" x14ac:dyDescent="0.25">
      <c r="A4154" s="32" t="str">
        <f>IF(AND(TRIM(INDEX(CompletedDateValues,ROW(A4154)))&lt;&gt;"",INDEX(CompletedDateValues,ROW(A4154))&gt;0),INDEX(CompletedDateValues,ROW(A4154)),"")</f>
        <v/>
      </c>
      <c r="B4154" s="32" t="str">
        <f>IF(AND(TRIM(INDEX(StartDateValues,ROW(A4154)))&lt;&gt;"",INDEX(StartDateValues,ROW(A4154))&gt;0),INDEX(StartDateValues,ROW(A4154)),"")</f>
        <v/>
      </c>
      <c r="C4154" s="22" t="str">
        <f t="shared" si="321"/>
        <v/>
      </c>
      <c r="D4154" s="3" t="str">
        <f t="shared" si="322"/>
        <v/>
      </c>
      <c r="E4154" s="3" t="str">
        <f t="shared" si="323"/>
        <v/>
      </c>
      <c r="F4154" s="3" t="str">
        <f t="shared" si="324"/>
        <v/>
      </c>
      <c r="G4154" s="3" t="str">
        <f>IF(A4154="","",IF(HOUR(A4154)&lt;StartHour,StartHour,IF(HOUR(A4154)&gt;FinishHour,FinishHour,HOUR(A4154))))</f>
        <v/>
      </c>
      <c r="H4154" s="3" t="str">
        <f t="shared" si="325"/>
        <v/>
      </c>
      <c r="I4154" s="33" t="e">
        <f>IF(OR(A4154="",B4154=""),NA(),MAX(0,IF(A4154-B4154=0,SameDayCycleTimeSettingValue,(A4154-B4154) *24)))</f>
        <v>#N/A</v>
      </c>
      <c r="J4154" s="33" t="e">
        <f>IF(OR(A4154="",B4154=""),NA(),MAX(0,IF(A4154-B4154=0,SameDayCycleTimeSettingValue,((A4154-B4154) *24)-(INT((A4154-B4154)) * (24-(FinishHour-StartHour))))))</f>
        <v>#N/A</v>
      </c>
      <c r="K4154" s="3" t="e">
        <f ca="1">IF(OR(A4154&lt;&gt;"",B4154=""),NA(),MAX(0,IF(_xlfn.DAYS(NOW(),B4154)=0,SameDayCycleTimeSettingValue,_xlfn.DAYS(NOW(),B4154))))</f>
        <v>#N/A</v>
      </c>
    </row>
    <row r="4155" spans="1:11" x14ac:dyDescent="0.25">
      <c r="A4155" s="32" t="str">
        <f>IF(AND(TRIM(INDEX(CompletedDateValues,ROW(A4155)))&lt;&gt;"",INDEX(CompletedDateValues,ROW(A4155))&gt;0),INDEX(CompletedDateValues,ROW(A4155)),"")</f>
        <v/>
      </c>
      <c r="B4155" s="32" t="str">
        <f>IF(AND(TRIM(INDEX(StartDateValues,ROW(A4155)))&lt;&gt;"",INDEX(StartDateValues,ROW(A4155))&gt;0),INDEX(StartDateValues,ROW(A4155)),"")</f>
        <v/>
      </c>
      <c r="C4155" s="22" t="str">
        <f t="shared" si="321"/>
        <v/>
      </c>
      <c r="D4155" s="3" t="str">
        <f t="shared" si="322"/>
        <v/>
      </c>
      <c r="E4155" s="3" t="str">
        <f t="shared" si="323"/>
        <v/>
      </c>
      <c r="F4155" s="3" t="str">
        <f t="shared" si="324"/>
        <v/>
      </c>
      <c r="G4155" s="3" t="str">
        <f>IF(A4155="","",IF(HOUR(A4155)&lt;StartHour,StartHour,IF(HOUR(A4155)&gt;FinishHour,FinishHour,HOUR(A4155))))</f>
        <v/>
      </c>
      <c r="H4155" s="3" t="str">
        <f t="shared" si="325"/>
        <v/>
      </c>
      <c r="I4155" s="33" t="e">
        <f>IF(OR(A4155="",B4155=""),NA(),MAX(0,IF(A4155-B4155=0,SameDayCycleTimeSettingValue,(A4155-B4155) *24)))</f>
        <v>#N/A</v>
      </c>
      <c r="J4155" s="33" t="e">
        <f>IF(OR(A4155="",B4155=""),NA(),MAX(0,IF(A4155-B4155=0,SameDayCycleTimeSettingValue,((A4155-B4155) *24)-(INT((A4155-B4155)) * (24-(FinishHour-StartHour))))))</f>
        <v>#N/A</v>
      </c>
      <c r="K4155" s="3" t="e">
        <f ca="1">IF(OR(A4155&lt;&gt;"",B4155=""),NA(),MAX(0,IF(_xlfn.DAYS(NOW(),B4155)=0,SameDayCycleTimeSettingValue,_xlfn.DAYS(NOW(),B4155))))</f>
        <v>#N/A</v>
      </c>
    </row>
    <row r="4156" spans="1:11" x14ac:dyDescent="0.25">
      <c r="A4156" s="32" t="str">
        <f>IF(AND(TRIM(INDEX(CompletedDateValues,ROW(A4156)))&lt;&gt;"",INDEX(CompletedDateValues,ROW(A4156))&gt;0),INDEX(CompletedDateValues,ROW(A4156)),"")</f>
        <v/>
      </c>
      <c r="B4156" s="32" t="str">
        <f>IF(AND(TRIM(INDEX(StartDateValues,ROW(A4156)))&lt;&gt;"",INDEX(StartDateValues,ROW(A4156))&gt;0),INDEX(StartDateValues,ROW(A4156)),"")</f>
        <v/>
      </c>
      <c r="C4156" s="22" t="str">
        <f t="shared" si="321"/>
        <v/>
      </c>
      <c r="D4156" s="3" t="str">
        <f t="shared" si="322"/>
        <v/>
      </c>
      <c r="E4156" s="3" t="str">
        <f t="shared" si="323"/>
        <v/>
      </c>
      <c r="F4156" s="3" t="str">
        <f t="shared" si="324"/>
        <v/>
      </c>
      <c r="G4156" s="3" t="str">
        <f>IF(A4156="","",IF(HOUR(A4156)&lt;StartHour,StartHour,IF(HOUR(A4156)&gt;FinishHour,FinishHour,HOUR(A4156))))</f>
        <v/>
      </c>
      <c r="H4156" s="3" t="str">
        <f t="shared" si="325"/>
        <v/>
      </c>
      <c r="I4156" s="33" t="e">
        <f>IF(OR(A4156="",B4156=""),NA(),MAX(0,IF(A4156-B4156=0,SameDayCycleTimeSettingValue,(A4156-B4156) *24)))</f>
        <v>#N/A</v>
      </c>
      <c r="J4156" s="33" t="e">
        <f>IF(OR(A4156="",B4156=""),NA(),MAX(0,IF(A4156-B4156=0,SameDayCycleTimeSettingValue,((A4156-B4156) *24)-(INT((A4156-B4156)) * (24-(FinishHour-StartHour))))))</f>
        <v>#N/A</v>
      </c>
      <c r="K4156" s="3" t="e">
        <f ca="1">IF(OR(A4156&lt;&gt;"",B4156=""),NA(),MAX(0,IF(_xlfn.DAYS(NOW(),B4156)=0,SameDayCycleTimeSettingValue,_xlfn.DAYS(NOW(),B4156))))</f>
        <v>#N/A</v>
      </c>
    </row>
    <row r="4157" spans="1:11" x14ac:dyDescent="0.25">
      <c r="A4157" s="32" t="str">
        <f>IF(AND(TRIM(INDEX(CompletedDateValues,ROW(A4157)))&lt;&gt;"",INDEX(CompletedDateValues,ROW(A4157))&gt;0),INDEX(CompletedDateValues,ROW(A4157)),"")</f>
        <v/>
      </c>
      <c r="B4157" s="32" t="str">
        <f>IF(AND(TRIM(INDEX(StartDateValues,ROW(A4157)))&lt;&gt;"",INDEX(StartDateValues,ROW(A4157))&gt;0),INDEX(StartDateValues,ROW(A4157)),"")</f>
        <v/>
      </c>
      <c r="C4157" s="22" t="str">
        <f t="shared" si="321"/>
        <v/>
      </c>
      <c r="D4157" s="3" t="str">
        <f t="shared" si="322"/>
        <v/>
      </c>
      <c r="E4157" s="3" t="str">
        <f t="shared" si="323"/>
        <v/>
      </c>
      <c r="F4157" s="3" t="str">
        <f t="shared" si="324"/>
        <v/>
      </c>
      <c r="G4157" s="3" t="str">
        <f>IF(A4157="","",IF(HOUR(A4157)&lt;StartHour,StartHour,IF(HOUR(A4157)&gt;FinishHour,FinishHour,HOUR(A4157))))</f>
        <v/>
      </c>
      <c r="H4157" s="3" t="str">
        <f t="shared" si="325"/>
        <v/>
      </c>
      <c r="I4157" s="33" t="e">
        <f>IF(OR(A4157="",B4157=""),NA(),MAX(0,IF(A4157-B4157=0,SameDayCycleTimeSettingValue,(A4157-B4157) *24)))</f>
        <v>#N/A</v>
      </c>
      <c r="J4157" s="33" t="e">
        <f>IF(OR(A4157="",B4157=""),NA(),MAX(0,IF(A4157-B4157=0,SameDayCycleTimeSettingValue,((A4157-B4157) *24)-(INT((A4157-B4157)) * (24-(FinishHour-StartHour))))))</f>
        <v>#N/A</v>
      </c>
      <c r="K4157" s="3" t="e">
        <f ca="1">IF(OR(A4157&lt;&gt;"",B4157=""),NA(),MAX(0,IF(_xlfn.DAYS(NOW(),B4157)=0,SameDayCycleTimeSettingValue,_xlfn.DAYS(NOW(),B4157))))</f>
        <v>#N/A</v>
      </c>
    </row>
    <row r="4158" spans="1:11" x14ac:dyDescent="0.25">
      <c r="A4158" s="32" t="str">
        <f>IF(AND(TRIM(INDEX(CompletedDateValues,ROW(A4158)))&lt;&gt;"",INDEX(CompletedDateValues,ROW(A4158))&gt;0),INDEX(CompletedDateValues,ROW(A4158)),"")</f>
        <v/>
      </c>
      <c r="B4158" s="32" t="str">
        <f>IF(AND(TRIM(INDEX(StartDateValues,ROW(A4158)))&lt;&gt;"",INDEX(StartDateValues,ROW(A4158))&gt;0),INDEX(StartDateValues,ROW(A4158)),"")</f>
        <v/>
      </c>
      <c r="C4158" s="22" t="str">
        <f t="shared" si="321"/>
        <v/>
      </c>
      <c r="D4158" s="3" t="str">
        <f t="shared" si="322"/>
        <v/>
      </c>
      <c r="E4158" s="3" t="str">
        <f t="shared" si="323"/>
        <v/>
      </c>
      <c r="F4158" s="3" t="str">
        <f t="shared" si="324"/>
        <v/>
      </c>
      <c r="G4158" s="3" t="str">
        <f>IF(A4158="","",IF(HOUR(A4158)&lt;StartHour,StartHour,IF(HOUR(A4158)&gt;FinishHour,FinishHour,HOUR(A4158))))</f>
        <v/>
      </c>
      <c r="H4158" s="3" t="str">
        <f t="shared" si="325"/>
        <v/>
      </c>
      <c r="I4158" s="33" t="e">
        <f>IF(OR(A4158="",B4158=""),NA(),MAX(0,IF(A4158-B4158=0,SameDayCycleTimeSettingValue,(A4158-B4158) *24)))</f>
        <v>#N/A</v>
      </c>
      <c r="J4158" s="33" t="e">
        <f>IF(OR(A4158="",B4158=""),NA(),MAX(0,IF(A4158-B4158=0,SameDayCycleTimeSettingValue,((A4158-B4158) *24)-(INT((A4158-B4158)) * (24-(FinishHour-StartHour))))))</f>
        <v>#N/A</v>
      </c>
      <c r="K4158" s="3" t="e">
        <f ca="1">IF(OR(A4158&lt;&gt;"",B4158=""),NA(),MAX(0,IF(_xlfn.DAYS(NOW(),B4158)=0,SameDayCycleTimeSettingValue,_xlfn.DAYS(NOW(),B4158))))</f>
        <v>#N/A</v>
      </c>
    </row>
    <row r="4159" spans="1:11" x14ac:dyDescent="0.25">
      <c r="A4159" s="32" t="str">
        <f>IF(AND(TRIM(INDEX(CompletedDateValues,ROW(A4159)))&lt;&gt;"",INDEX(CompletedDateValues,ROW(A4159))&gt;0),INDEX(CompletedDateValues,ROW(A4159)),"")</f>
        <v/>
      </c>
      <c r="B4159" s="32" t="str">
        <f>IF(AND(TRIM(INDEX(StartDateValues,ROW(A4159)))&lt;&gt;"",INDEX(StartDateValues,ROW(A4159))&gt;0),INDEX(StartDateValues,ROW(A4159)),"")</f>
        <v/>
      </c>
      <c r="C4159" s="22" t="str">
        <f t="shared" si="321"/>
        <v/>
      </c>
      <c r="D4159" s="3" t="str">
        <f t="shared" si="322"/>
        <v/>
      </c>
      <c r="E4159" s="3" t="str">
        <f t="shared" si="323"/>
        <v/>
      </c>
      <c r="F4159" s="3" t="str">
        <f t="shared" si="324"/>
        <v/>
      </c>
      <c r="G4159" s="3" t="str">
        <f>IF(A4159="","",IF(HOUR(A4159)&lt;StartHour,StartHour,IF(HOUR(A4159)&gt;FinishHour,FinishHour,HOUR(A4159))))</f>
        <v/>
      </c>
      <c r="H4159" s="3" t="str">
        <f t="shared" si="325"/>
        <v/>
      </c>
      <c r="I4159" s="33" t="e">
        <f>IF(OR(A4159="",B4159=""),NA(),MAX(0,IF(A4159-B4159=0,SameDayCycleTimeSettingValue,(A4159-B4159) *24)))</f>
        <v>#N/A</v>
      </c>
      <c r="J4159" s="33" t="e">
        <f>IF(OR(A4159="",B4159=""),NA(),MAX(0,IF(A4159-B4159=0,SameDayCycleTimeSettingValue,((A4159-B4159) *24)-(INT((A4159-B4159)) * (24-(FinishHour-StartHour))))))</f>
        <v>#N/A</v>
      </c>
      <c r="K4159" s="3" t="e">
        <f ca="1">IF(OR(A4159&lt;&gt;"",B4159=""),NA(),MAX(0,IF(_xlfn.DAYS(NOW(),B4159)=0,SameDayCycleTimeSettingValue,_xlfn.DAYS(NOW(),B4159))))</f>
        <v>#N/A</v>
      </c>
    </row>
    <row r="4160" spans="1:11" x14ac:dyDescent="0.25">
      <c r="A4160" s="32" t="str">
        <f>IF(AND(TRIM(INDEX(CompletedDateValues,ROW(A4160)))&lt;&gt;"",INDEX(CompletedDateValues,ROW(A4160))&gt;0),INDEX(CompletedDateValues,ROW(A4160)),"")</f>
        <v/>
      </c>
      <c r="B4160" s="32" t="str">
        <f>IF(AND(TRIM(INDEX(StartDateValues,ROW(A4160)))&lt;&gt;"",INDEX(StartDateValues,ROW(A4160))&gt;0),INDEX(StartDateValues,ROW(A4160)),"")</f>
        <v/>
      </c>
      <c r="C4160" s="22" t="str">
        <f t="shared" si="321"/>
        <v/>
      </c>
      <c r="D4160" s="3" t="str">
        <f t="shared" si="322"/>
        <v/>
      </c>
      <c r="E4160" s="3" t="str">
        <f t="shared" si="323"/>
        <v/>
      </c>
      <c r="F4160" s="3" t="str">
        <f t="shared" si="324"/>
        <v/>
      </c>
      <c r="G4160" s="3" t="str">
        <f>IF(A4160="","",IF(HOUR(A4160)&lt;StartHour,StartHour,IF(HOUR(A4160)&gt;FinishHour,FinishHour,HOUR(A4160))))</f>
        <v/>
      </c>
      <c r="H4160" s="3" t="str">
        <f t="shared" si="325"/>
        <v/>
      </c>
      <c r="I4160" s="33" t="e">
        <f>IF(OR(A4160="",B4160=""),NA(),MAX(0,IF(A4160-B4160=0,SameDayCycleTimeSettingValue,(A4160-B4160) *24)))</f>
        <v>#N/A</v>
      </c>
      <c r="J4160" s="33" t="e">
        <f>IF(OR(A4160="",B4160=""),NA(),MAX(0,IF(A4160-B4160=0,SameDayCycleTimeSettingValue,((A4160-B4160) *24)-(INT((A4160-B4160)) * (24-(FinishHour-StartHour))))))</f>
        <v>#N/A</v>
      </c>
      <c r="K4160" s="3" t="e">
        <f ca="1">IF(OR(A4160&lt;&gt;"",B4160=""),NA(),MAX(0,IF(_xlfn.DAYS(NOW(),B4160)=0,SameDayCycleTimeSettingValue,_xlfn.DAYS(NOW(),B4160))))</f>
        <v>#N/A</v>
      </c>
    </row>
    <row r="4161" spans="1:11" x14ac:dyDescent="0.25">
      <c r="A4161" s="32" t="str">
        <f>IF(AND(TRIM(INDEX(CompletedDateValues,ROW(A4161)))&lt;&gt;"",INDEX(CompletedDateValues,ROW(A4161))&gt;0),INDEX(CompletedDateValues,ROW(A4161)),"")</f>
        <v/>
      </c>
      <c r="B4161" s="32" t="str">
        <f>IF(AND(TRIM(INDEX(StartDateValues,ROW(A4161)))&lt;&gt;"",INDEX(StartDateValues,ROW(A4161))&gt;0),INDEX(StartDateValues,ROW(A4161)),"")</f>
        <v/>
      </c>
      <c r="C4161" s="22" t="str">
        <f t="shared" si="321"/>
        <v/>
      </c>
      <c r="D4161" s="3" t="str">
        <f t="shared" si="322"/>
        <v/>
      </c>
      <c r="E4161" s="3" t="str">
        <f t="shared" si="323"/>
        <v/>
      </c>
      <c r="F4161" s="3" t="str">
        <f t="shared" si="324"/>
        <v/>
      </c>
      <c r="G4161" s="3" t="str">
        <f>IF(A4161="","",IF(HOUR(A4161)&lt;StartHour,StartHour,IF(HOUR(A4161)&gt;FinishHour,FinishHour,HOUR(A4161))))</f>
        <v/>
      </c>
      <c r="H4161" s="3" t="str">
        <f t="shared" si="325"/>
        <v/>
      </c>
      <c r="I4161" s="33" t="e">
        <f>IF(OR(A4161="",B4161=""),NA(),MAX(0,IF(A4161-B4161=0,SameDayCycleTimeSettingValue,(A4161-B4161) *24)))</f>
        <v>#N/A</v>
      </c>
      <c r="J4161" s="33" t="e">
        <f>IF(OR(A4161="",B4161=""),NA(),MAX(0,IF(A4161-B4161=0,SameDayCycleTimeSettingValue,((A4161-B4161) *24)-(INT((A4161-B4161)) * (24-(FinishHour-StartHour))))))</f>
        <v>#N/A</v>
      </c>
      <c r="K4161" s="3" t="e">
        <f ca="1">IF(OR(A4161&lt;&gt;"",B4161=""),NA(),MAX(0,IF(_xlfn.DAYS(NOW(),B4161)=0,SameDayCycleTimeSettingValue,_xlfn.DAYS(NOW(),B4161))))</f>
        <v>#N/A</v>
      </c>
    </row>
    <row r="4162" spans="1:11" x14ac:dyDescent="0.25">
      <c r="A4162" s="32" t="str">
        <f>IF(AND(TRIM(INDEX(CompletedDateValues,ROW(A4162)))&lt;&gt;"",INDEX(CompletedDateValues,ROW(A4162))&gt;0),INDEX(CompletedDateValues,ROW(A4162)),"")</f>
        <v/>
      </c>
      <c r="B4162" s="32" t="str">
        <f>IF(AND(TRIM(INDEX(StartDateValues,ROW(A4162)))&lt;&gt;"",INDEX(StartDateValues,ROW(A4162))&gt;0),INDEX(StartDateValues,ROW(A4162)),"")</f>
        <v/>
      </c>
      <c r="C4162" s="22" t="str">
        <f t="shared" si="321"/>
        <v/>
      </c>
      <c r="D4162" s="3" t="str">
        <f t="shared" si="322"/>
        <v/>
      </c>
      <c r="E4162" s="3" t="str">
        <f t="shared" si="323"/>
        <v/>
      </c>
      <c r="F4162" s="3" t="str">
        <f t="shared" si="324"/>
        <v/>
      </c>
      <c r="G4162" s="3" t="str">
        <f>IF(A4162="","",IF(HOUR(A4162)&lt;StartHour,StartHour,IF(HOUR(A4162)&gt;FinishHour,FinishHour,HOUR(A4162))))</f>
        <v/>
      </c>
      <c r="H4162" s="3" t="str">
        <f t="shared" si="325"/>
        <v/>
      </c>
      <c r="I4162" s="33" t="e">
        <f>IF(OR(A4162="",B4162=""),NA(),MAX(0,IF(A4162-B4162=0,SameDayCycleTimeSettingValue,(A4162-B4162) *24)))</f>
        <v>#N/A</v>
      </c>
      <c r="J4162" s="33" t="e">
        <f>IF(OR(A4162="",B4162=""),NA(),MAX(0,IF(A4162-B4162=0,SameDayCycleTimeSettingValue,((A4162-B4162) *24)-(INT((A4162-B4162)) * (24-(FinishHour-StartHour))))))</f>
        <v>#N/A</v>
      </c>
      <c r="K4162" s="3" t="e">
        <f ca="1">IF(OR(A4162&lt;&gt;"",B4162=""),NA(),MAX(0,IF(_xlfn.DAYS(NOW(),B4162)=0,SameDayCycleTimeSettingValue,_xlfn.DAYS(NOW(),B4162))))</f>
        <v>#N/A</v>
      </c>
    </row>
    <row r="4163" spans="1:11" x14ac:dyDescent="0.25">
      <c r="A4163" s="32" t="str">
        <f>IF(AND(TRIM(INDEX(CompletedDateValues,ROW(A4163)))&lt;&gt;"",INDEX(CompletedDateValues,ROW(A4163))&gt;0),INDEX(CompletedDateValues,ROW(A4163)),"")</f>
        <v/>
      </c>
      <c r="B4163" s="32" t="str">
        <f>IF(AND(TRIM(INDEX(StartDateValues,ROW(A4163)))&lt;&gt;"",INDEX(StartDateValues,ROW(A4163))&gt;0),INDEX(StartDateValues,ROW(A4163)),"")</f>
        <v/>
      </c>
      <c r="C4163" s="22" t="str">
        <f t="shared" ref="C4163:C4226" si="326">IF(AND(TRIM(INDEX(WorkTypeValues,ROW(A4163)))&lt;&gt;"",INDEX(WorkTypeValues,ROW(A4163))&gt;0),INDEX(WorkTypeValues,ROW(A4163)),"")</f>
        <v/>
      </c>
      <c r="D4163" s="3" t="str">
        <f t="shared" ref="D4163:D4226" si="327">IF(A4163="", "",YEAR(A4163))</f>
        <v/>
      </c>
      <c r="E4163" s="3" t="str">
        <f t="shared" ref="E4163:E4226" si="328">IF(A4163="","",MONTH(A4163))</f>
        <v/>
      </c>
      <c r="F4163" s="3" t="str">
        <f t="shared" ref="F4163:F4226" si="329">IF(A4163="","",DAY(A4163))</f>
        <v/>
      </c>
      <c r="G4163" s="3" t="str">
        <f>IF(A4163="","",IF(HOUR(A4163)&lt;StartHour,StartHour,IF(HOUR(A4163)&gt;FinishHour,FinishHour,HOUR(A4163))))</f>
        <v/>
      </c>
      <c r="H4163" s="3" t="str">
        <f t="shared" ref="H4163:H4226" si="330">IF(D4163="","",D4163&amp;"-"&amp;TEXT(E4163,"00") &amp;"-"&amp;TEXT(F4163,"00") &amp;"-"&amp;TEXT(G4163,"00"))</f>
        <v/>
      </c>
      <c r="I4163" s="33" t="e">
        <f>IF(OR(A4163="",B4163=""),NA(),MAX(0,IF(A4163-B4163=0,SameDayCycleTimeSettingValue,(A4163-B4163) *24)))</f>
        <v>#N/A</v>
      </c>
      <c r="J4163" s="33" t="e">
        <f>IF(OR(A4163="",B4163=""),NA(),MAX(0,IF(A4163-B4163=0,SameDayCycleTimeSettingValue,((A4163-B4163) *24)-(INT((A4163-B4163)) * (24-(FinishHour-StartHour))))))</f>
        <v>#N/A</v>
      </c>
      <c r="K4163" s="3" t="e">
        <f ca="1">IF(OR(A4163&lt;&gt;"",B4163=""),NA(),MAX(0,IF(_xlfn.DAYS(NOW(),B4163)=0,SameDayCycleTimeSettingValue,_xlfn.DAYS(NOW(),B4163))))</f>
        <v>#N/A</v>
      </c>
    </row>
    <row r="4164" spans="1:11" x14ac:dyDescent="0.25">
      <c r="A4164" s="32" t="str">
        <f>IF(AND(TRIM(INDEX(CompletedDateValues,ROW(A4164)))&lt;&gt;"",INDEX(CompletedDateValues,ROW(A4164))&gt;0),INDEX(CompletedDateValues,ROW(A4164)),"")</f>
        <v/>
      </c>
      <c r="B4164" s="32" t="str">
        <f>IF(AND(TRIM(INDEX(StartDateValues,ROW(A4164)))&lt;&gt;"",INDEX(StartDateValues,ROW(A4164))&gt;0),INDEX(StartDateValues,ROW(A4164)),"")</f>
        <v/>
      </c>
      <c r="C4164" s="22" t="str">
        <f t="shared" si="326"/>
        <v/>
      </c>
      <c r="D4164" s="3" t="str">
        <f t="shared" si="327"/>
        <v/>
      </c>
      <c r="E4164" s="3" t="str">
        <f t="shared" si="328"/>
        <v/>
      </c>
      <c r="F4164" s="3" t="str">
        <f t="shared" si="329"/>
        <v/>
      </c>
      <c r="G4164" s="3" t="str">
        <f>IF(A4164="","",IF(HOUR(A4164)&lt;StartHour,StartHour,IF(HOUR(A4164)&gt;FinishHour,FinishHour,HOUR(A4164))))</f>
        <v/>
      </c>
      <c r="H4164" s="3" t="str">
        <f t="shared" si="330"/>
        <v/>
      </c>
      <c r="I4164" s="33" t="e">
        <f>IF(OR(A4164="",B4164=""),NA(),MAX(0,IF(A4164-B4164=0,SameDayCycleTimeSettingValue,(A4164-B4164) *24)))</f>
        <v>#N/A</v>
      </c>
      <c r="J4164" s="33" t="e">
        <f>IF(OR(A4164="",B4164=""),NA(),MAX(0,IF(A4164-B4164=0,SameDayCycleTimeSettingValue,((A4164-B4164) *24)-(INT((A4164-B4164)) * (24-(FinishHour-StartHour))))))</f>
        <v>#N/A</v>
      </c>
      <c r="K4164" s="3" t="e">
        <f ca="1">IF(OR(A4164&lt;&gt;"",B4164=""),NA(),MAX(0,IF(_xlfn.DAYS(NOW(),B4164)=0,SameDayCycleTimeSettingValue,_xlfn.DAYS(NOW(),B4164))))</f>
        <v>#N/A</v>
      </c>
    </row>
    <row r="4165" spans="1:11" x14ac:dyDescent="0.25">
      <c r="A4165" s="32" t="str">
        <f>IF(AND(TRIM(INDEX(CompletedDateValues,ROW(A4165)))&lt;&gt;"",INDEX(CompletedDateValues,ROW(A4165))&gt;0),INDEX(CompletedDateValues,ROW(A4165)),"")</f>
        <v/>
      </c>
      <c r="B4165" s="32" t="str">
        <f>IF(AND(TRIM(INDEX(StartDateValues,ROW(A4165)))&lt;&gt;"",INDEX(StartDateValues,ROW(A4165))&gt;0),INDEX(StartDateValues,ROW(A4165)),"")</f>
        <v/>
      </c>
      <c r="C4165" s="22" t="str">
        <f t="shared" si="326"/>
        <v/>
      </c>
      <c r="D4165" s="3" t="str">
        <f t="shared" si="327"/>
        <v/>
      </c>
      <c r="E4165" s="3" t="str">
        <f t="shared" si="328"/>
        <v/>
      </c>
      <c r="F4165" s="3" t="str">
        <f t="shared" si="329"/>
        <v/>
      </c>
      <c r="G4165" s="3" t="str">
        <f>IF(A4165="","",IF(HOUR(A4165)&lt;StartHour,StartHour,IF(HOUR(A4165)&gt;FinishHour,FinishHour,HOUR(A4165))))</f>
        <v/>
      </c>
      <c r="H4165" s="3" t="str">
        <f t="shared" si="330"/>
        <v/>
      </c>
      <c r="I4165" s="33" t="e">
        <f>IF(OR(A4165="",B4165=""),NA(),MAX(0,IF(A4165-B4165=0,SameDayCycleTimeSettingValue,(A4165-B4165) *24)))</f>
        <v>#N/A</v>
      </c>
      <c r="J4165" s="33" t="e">
        <f>IF(OR(A4165="",B4165=""),NA(),MAX(0,IF(A4165-B4165=0,SameDayCycleTimeSettingValue,((A4165-B4165) *24)-(INT((A4165-B4165)) * (24-(FinishHour-StartHour))))))</f>
        <v>#N/A</v>
      </c>
      <c r="K4165" s="3" t="e">
        <f ca="1">IF(OR(A4165&lt;&gt;"",B4165=""),NA(),MAX(0,IF(_xlfn.DAYS(NOW(),B4165)=0,SameDayCycleTimeSettingValue,_xlfn.DAYS(NOW(),B4165))))</f>
        <v>#N/A</v>
      </c>
    </row>
    <row r="4166" spans="1:11" x14ac:dyDescent="0.25">
      <c r="A4166" s="32" t="str">
        <f>IF(AND(TRIM(INDEX(CompletedDateValues,ROW(A4166)))&lt;&gt;"",INDEX(CompletedDateValues,ROW(A4166))&gt;0),INDEX(CompletedDateValues,ROW(A4166)),"")</f>
        <v/>
      </c>
      <c r="B4166" s="32" t="str">
        <f>IF(AND(TRIM(INDEX(StartDateValues,ROW(A4166)))&lt;&gt;"",INDEX(StartDateValues,ROW(A4166))&gt;0),INDEX(StartDateValues,ROW(A4166)),"")</f>
        <v/>
      </c>
      <c r="C4166" s="22" t="str">
        <f t="shared" si="326"/>
        <v/>
      </c>
      <c r="D4166" s="3" t="str">
        <f t="shared" si="327"/>
        <v/>
      </c>
      <c r="E4166" s="3" t="str">
        <f t="shared" si="328"/>
        <v/>
      </c>
      <c r="F4166" s="3" t="str">
        <f t="shared" si="329"/>
        <v/>
      </c>
      <c r="G4166" s="3" t="str">
        <f>IF(A4166="","",IF(HOUR(A4166)&lt;StartHour,StartHour,IF(HOUR(A4166)&gt;FinishHour,FinishHour,HOUR(A4166))))</f>
        <v/>
      </c>
      <c r="H4166" s="3" t="str">
        <f t="shared" si="330"/>
        <v/>
      </c>
      <c r="I4166" s="33" t="e">
        <f>IF(OR(A4166="",B4166=""),NA(),MAX(0,IF(A4166-B4166=0,SameDayCycleTimeSettingValue,(A4166-B4166) *24)))</f>
        <v>#N/A</v>
      </c>
      <c r="J4166" s="33" t="e">
        <f>IF(OR(A4166="",B4166=""),NA(),MAX(0,IF(A4166-B4166=0,SameDayCycleTimeSettingValue,((A4166-B4166) *24)-(INT((A4166-B4166)) * (24-(FinishHour-StartHour))))))</f>
        <v>#N/A</v>
      </c>
      <c r="K4166" s="3" t="e">
        <f ca="1">IF(OR(A4166&lt;&gt;"",B4166=""),NA(),MAX(0,IF(_xlfn.DAYS(NOW(),B4166)=0,SameDayCycleTimeSettingValue,_xlfn.DAYS(NOW(),B4166))))</f>
        <v>#N/A</v>
      </c>
    </row>
    <row r="4167" spans="1:11" x14ac:dyDescent="0.25">
      <c r="A4167" s="32" t="str">
        <f>IF(AND(TRIM(INDEX(CompletedDateValues,ROW(A4167)))&lt;&gt;"",INDEX(CompletedDateValues,ROW(A4167))&gt;0),INDEX(CompletedDateValues,ROW(A4167)),"")</f>
        <v/>
      </c>
      <c r="B4167" s="32" t="str">
        <f>IF(AND(TRIM(INDEX(StartDateValues,ROW(A4167)))&lt;&gt;"",INDEX(StartDateValues,ROW(A4167))&gt;0),INDEX(StartDateValues,ROW(A4167)),"")</f>
        <v/>
      </c>
      <c r="C4167" s="22" t="str">
        <f t="shared" si="326"/>
        <v/>
      </c>
      <c r="D4167" s="3" t="str">
        <f t="shared" si="327"/>
        <v/>
      </c>
      <c r="E4167" s="3" t="str">
        <f t="shared" si="328"/>
        <v/>
      </c>
      <c r="F4167" s="3" t="str">
        <f t="shared" si="329"/>
        <v/>
      </c>
      <c r="G4167" s="3" t="str">
        <f>IF(A4167="","",IF(HOUR(A4167)&lt;StartHour,StartHour,IF(HOUR(A4167)&gt;FinishHour,FinishHour,HOUR(A4167))))</f>
        <v/>
      </c>
      <c r="H4167" s="3" t="str">
        <f t="shared" si="330"/>
        <v/>
      </c>
      <c r="I4167" s="33" t="e">
        <f>IF(OR(A4167="",B4167=""),NA(),MAX(0,IF(A4167-B4167=0,SameDayCycleTimeSettingValue,(A4167-B4167) *24)))</f>
        <v>#N/A</v>
      </c>
      <c r="J4167" s="33" t="e">
        <f>IF(OR(A4167="",B4167=""),NA(),MAX(0,IF(A4167-B4167=0,SameDayCycleTimeSettingValue,((A4167-B4167) *24)-(INT((A4167-B4167)) * (24-(FinishHour-StartHour))))))</f>
        <v>#N/A</v>
      </c>
      <c r="K4167" s="3" t="e">
        <f ca="1">IF(OR(A4167&lt;&gt;"",B4167=""),NA(),MAX(0,IF(_xlfn.DAYS(NOW(),B4167)=0,SameDayCycleTimeSettingValue,_xlfn.DAYS(NOW(),B4167))))</f>
        <v>#N/A</v>
      </c>
    </row>
    <row r="4168" spans="1:11" x14ac:dyDescent="0.25">
      <c r="A4168" s="32" t="str">
        <f>IF(AND(TRIM(INDEX(CompletedDateValues,ROW(A4168)))&lt;&gt;"",INDEX(CompletedDateValues,ROW(A4168))&gt;0),INDEX(CompletedDateValues,ROW(A4168)),"")</f>
        <v/>
      </c>
      <c r="B4168" s="32" t="str">
        <f>IF(AND(TRIM(INDEX(StartDateValues,ROW(A4168)))&lt;&gt;"",INDEX(StartDateValues,ROW(A4168))&gt;0),INDEX(StartDateValues,ROW(A4168)),"")</f>
        <v/>
      </c>
      <c r="C4168" s="22" t="str">
        <f t="shared" si="326"/>
        <v/>
      </c>
      <c r="D4168" s="3" t="str">
        <f t="shared" si="327"/>
        <v/>
      </c>
      <c r="E4168" s="3" t="str">
        <f t="shared" si="328"/>
        <v/>
      </c>
      <c r="F4168" s="3" t="str">
        <f t="shared" si="329"/>
        <v/>
      </c>
      <c r="G4168" s="3" t="str">
        <f>IF(A4168="","",IF(HOUR(A4168)&lt;StartHour,StartHour,IF(HOUR(A4168)&gt;FinishHour,FinishHour,HOUR(A4168))))</f>
        <v/>
      </c>
      <c r="H4168" s="3" t="str">
        <f t="shared" si="330"/>
        <v/>
      </c>
      <c r="I4168" s="33" t="e">
        <f>IF(OR(A4168="",B4168=""),NA(),MAX(0,IF(A4168-B4168=0,SameDayCycleTimeSettingValue,(A4168-B4168) *24)))</f>
        <v>#N/A</v>
      </c>
      <c r="J4168" s="33" t="e">
        <f>IF(OR(A4168="",B4168=""),NA(),MAX(0,IF(A4168-B4168=0,SameDayCycleTimeSettingValue,((A4168-B4168) *24)-(INT((A4168-B4168)) * (24-(FinishHour-StartHour))))))</f>
        <v>#N/A</v>
      </c>
      <c r="K4168" s="3" t="e">
        <f ca="1">IF(OR(A4168&lt;&gt;"",B4168=""),NA(),MAX(0,IF(_xlfn.DAYS(NOW(),B4168)=0,SameDayCycleTimeSettingValue,_xlfn.DAYS(NOW(),B4168))))</f>
        <v>#N/A</v>
      </c>
    </row>
    <row r="4169" spans="1:11" x14ac:dyDescent="0.25">
      <c r="A4169" s="32" t="str">
        <f>IF(AND(TRIM(INDEX(CompletedDateValues,ROW(A4169)))&lt;&gt;"",INDEX(CompletedDateValues,ROW(A4169))&gt;0),INDEX(CompletedDateValues,ROW(A4169)),"")</f>
        <v/>
      </c>
      <c r="B4169" s="32" t="str">
        <f>IF(AND(TRIM(INDEX(StartDateValues,ROW(A4169)))&lt;&gt;"",INDEX(StartDateValues,ROW(A4169))&gt;0),INDEX(StartDateValues,ROW(A4169)),"")</f>
        <v/>
      </c>
      <c r="C4169" s="22" t="str">
        <f t="shared" si="326"/>
        <v/>
      </c>
      <c r="D4169" s="3" t="str">
        <f t="shared" si="327"/>
        <v/>
      </c>
      <c r="E4169" s="3" t="str">
        <f t="shared" si="328"/>
        <v/>
      </c>
      <c r="F4169" s="3" t="str">
        <f t="shared" si="329"/>
        <v/>
      </c>
      <c r="G4169" s="3" t="str">
        <f>IF(A4169="","",IF(HOUR(A4169)&lt;StartHour,StartHour,IF(HOUR(A4169)&gt;FinishHour,FinishHour,HOUR(A4169))))</f>
        <v/>
      </c>
      <c r="H4169" s="3" t="str">
        <f t="shared" si="330"/>
        <v/>
      </c>
      <c r="I4169" s="33" t="e">
        <f>IF(OR(A4169="",B4169=""),NA(),MAX(0,IF(A4169-B4169=0,SameDayCycleTimeSettingValue,(A4169-B4169) *24)))</f>
        <v>#N/A</v>
      </c>
      <c r="J4169" s="33" t="e">
        <f>IF(OR(A4169="",B4169=""),NA(),MAX(0,IF(A4169-B4169=0,SameDayCycleTimeSettingValue,((A4169-B4169) *24)-(INT((A4169-B4169)) * (24-(FinishHour-StartHour))))))</f>
        <v>#N/A</v>
      </c>
      <c r="K4169" s="3" t="e">
        <f ca="1">IF(OR(A4169&lt;&gt;"",B4169=""),NA(),MAX(0,IF(_xlfn.DAYS(NOW(),B4169)=0,SameDayCycleTimeSettingValue,_xlfn.DAYS(NOW(),B4169))))</f>
        <v>#N/A</v>
      </c>
    </row>
    <row r="4170" spans="1:11" x14ac:dyDescent="0.25">
      <c r="A4170" s="32" t="str">
        <f>IF(AND(TRIM(INDEX(CompletedDateValues,ROW(A4170)))&lt;&gt;"",INDEX(CompletedDateValues,ROW(A4170))&gt;0),INDEX(CompletedDateValues,ROW(A4170)),"")</f>
        <v/>
      </c>
      <c r="B4170" s="32" t="str">
        <f>IF(AND(TRIM(INDEX(StartDateValues,ROW(A4170)))&lt;&gt;"",INDEX(StartDateValues,ROW(A4170))&gt;0),INDEX(StartDateValues,ROW(A4170)),"")</f>
        <v/>
      </c>
      <c r="C4170" s="22" t="str">
        <f t="shared" si="326"/>
        <v/>
      </c>
      <c r="D4170" s="3" t="str">
        <f t="shared" si="327"/>
        <v/>
      </c>
      <c r="E4170" s="3" t="str">
        <f t="shared" si="328"/>
        <v/>
      </c>
      <c r="F4170" s="3" t="str">
        <f t="shared" si="329"/>
        <v/>
      </c>
      <c r="G4170" s="3" t="str">
        <f>IF(A4170="","",IF(HOUR(A4170)&lt;StartHour,StartHour,IF(HOUR(A4170)&gt;FinishHour,FinishHour,HOUR(A4170))))</f>
        <v/>
      </c>
      <c r="H4170" s="3" t="str">
        <f t="shared" si="330"/>
        <v/>
      </c>
      <c r="I4170" s="33" t="e">
        <f>IF(OR(A4170="",B4170=""),NA(),MAX(0,IF(A4170-B4170=0,SameDayCycleTimeSettingValue,(A4170-B4170) *24)))</f>
        <v>#N/A</v>
      </c>
      <c r="J4170" s="33" t="e">
        <f>IF(OR(A4170="",B4170=""),NA(),MAX(0,IF(A4170-B4170=0,SameDayCycleTimeSettingValue,((A4170-B4170) *24)-(INT((A4170-B4170)) * (24-(FinishHour-StartHour))))))</f>
        <v>#N/A</v>
      </c>
      <c r="K4170" s="3" t="e">
        <f ca="1">IF(OR(A4170&lt;&gt;"",B4170=""),NA(),MAX(0,IF(_xlfn.DAYS(NOW(),B4170)=0,SameDayCycleTimeSettingValue,_xlfn.DAYS(NOW(),B4170))))</f>
        <v>#N/A</v>
      </c>
    </row>
    <row r="4171" spans="1:11" x14ac:dyDescent="0.25">
      <c r="A4171" s="32" t="str">
        <f>IF(AND(TRIM(INDEX(CompletedDateValues,ROW(A4171)))&lt;&gt;"",INDEX(CompletedDateValues,ROW(A4171))&gt;0),INDEX(CompletedDateValues,ROW(A4171)),"")</f>
        <v/>
      </c>
      <c r="B4171" s="32" t="str">
        <f>IF(AND(TRIM(INDEX(StartDateValues,ROW(A4171)))&lt;&gt;"",INDEX(StartDateValues,ROW(A4171))&gt;0),INDEX(StartDateValues,ROW(A4171)),"")</f>
        <v/>
      </c>
      <c r="C4171" s="22" t="str">
        <f t="shared" si="326"/>
        <v/>
      </c>
      <c r="D4171" s="3" t="str">
        <f t="shared" si="327"/>
        <v/>
      </c>
      <c r="E4171" s="3" t="str">
        <f t="shared" si="328"/>
        <v/>
      </c>
      <c r="F4171" s="3" t="str">
        <f t="shared" si="329"/>
        <v/>
      </c>
      <c r="G4171" s="3" t="str">
        <f>IF(A4171="","",IF(HOUR(A4171)&lt;StartHour,StartHour,IF(HOUR(A4171)&gt;FinishHour,FinishHour,HOUR(A4171))))</f>
        <v/>
      </c>
      <c r="H4171" s="3" t="str">
        <f t="shared" si="330"/>
        <v/>
      </c>
      <c r="I4171" s="33" t="e">
        <f>IF(OR(A4171="",B4171=""),NA(),MAX(0,IF(A4171-B4171=0,SameDayCycleTimeSettingValue,(A4171-B4171) *24)))</f>
        <v>#N/A</v>
      </c>
      <c r="J4171" s="33" t="e">
        <f>IF(OR(A4171="",B4171=""),NA(),MAX(0,IF(A4171-B4171=0,SameDayCycleTimeSettingValue,((A4171-B4171) *24)-(INT((A4171-B4171)) * (24-(FinishHour-StartHour))))))</f>
        <v>#N/A</v>
      </c>
      <c r="K4171" s="3" t="e">
        <f ca="1">IF(OR(A4171&lt;&gt;"",B4171=""),NA(),MAX(0,IF(_xlfn.DAYS(NOW(),B4171)=0,SameDayCycleTimeSettingValue,_xlfn.DAYS(NOW(),B4171))))</f>
        <v>#N/A</v>
      </c>
    </row>
    <row r="4172" spans="1:11" x14ac:dyDescent="0.25">
      <c r="A4172" s="32" t="str">
        <f>IF(AND(TRIM(INDEX(CompletedDateValues,ROW(A4172)))&lt;&gt;"",INDEX(CompletedDateValues,ROW(A4172))&gt;0),INDEX(CompletedDateValues,ROW(A4172)),"")</f>
        <v/>
      </c>
      <c r="B4172" s="32" t="str">
        <f>IF(AND(TRIM(INDEX(StartDateValues,ROW(A4172)))&lt;&gt;"",INDEX(StartDateValues,ROW(A4172))&gt;0),INDEX(StartDateValues,ROW(A4172)),"")</f>
        <v/>
      </c>
      <c r="C4172" s="22" t="str">
        <f t="shared" si="326"/>
        <v/>
      </c>
      <c r="D4172" s="3" t="str">
        <f t="shared" si="327"/>
        <v/>
      </c>
      <c r="E4172" s="3" t="str">
        <f t="shared" si="328"/>
        <v/>
      </c>
      <c r="F4172" s="3" t="str">
        <f t="shared" si="329"/>
        <v/>
      </c>
      <c r="G4172" s="3" t="str">
        <f>IF(A4172="","",IF(HOUR(A4172)&lt;StartHour,StartHour,IF(HOUR(A4172)&gt;FinishHour,FinishHour,HOUR(A4172))))</f>
        <v/>
      </c>
      <c r="H4172" s="3" t="str">
        <f t="shared" si="330"/>
        <v/>
      </c>
      <c r="I4172" s="33" t="e">
        <f>IF(OR(A4172="",B4172=""),NA(),MAX(0,IF(A4172-B4172=0,SameDayCycleTimeSettingValue,(A4172-B4172) *24)))</f>
        <v>#N/A</v>
      </c>
      <c r="J4172" s="33" t="e">
        <f>IF(OR(A4172="",B4172=""),NA(),MAX(0,IF(A4172-B4172=0,SameDayCycleTimeSettingValue,((A4172-B4172) *24)-(INT((A4172-B4172)) * (24-(FinishHour-StartHour))))))</f>
        <v>#N/A</v>
      </c>
      <c r="K4172" s="3" t="e">
        <f ca="1">IF(OR(A4172&lt;&gt;"",B4172=""),NA(),MAX(0,IF(_xlfn.DAYS(NOW(),B4172)=0,SameDayCycleTimeSettingValue,_xlfn.DAYS(NOW(),B4172))))</f>
        <v>#N/A</v>
      </c>
    </row>
    <row r="4173" spans="1:11" x14ac:dyDescent="0.25">
      <c r="A4173" s="32" t="str">
        <f>IF(AND(TRIM(INDEX(CompletedDateValues,ROW(A4173)))&lt;&gt;"",INDEX(CompletedDateValues,ROW(A4173))&gt;0),INDEX(CompletedDateValues,ROW(A4173)),"")</f>
        <v/>
      </c>
      <c r="B4173" s="32" t="str">
        <f>IF(AND(TRIM(INDEX(StartDateValues,ROW(A4173)))&lt;&gt;"",INDEX(StartDateValues,ROW(A4173))&gt;0),INDEX(StartDateValues,ROW(A4173)),"")</f>
        <v/>
      </c>
      <c r="C4173" s="22" t="str">
        <f t="shared" si="326"/>
        <v/>
      </c>
      <c r="D4173" s="3" t="str">
        <f t="shared" si="327"/>
        <v/>
      </c>
      <c r="E4173" s="3" t="str">
        <f t="shared" si="328"/>
        <v/>
      </c>
      <c r="F4173" s="3" t="str">
        <f t="shared" si="329"/>
        <v/>
      </c>
      <c r="G4173" s="3" t="str">
        <f>IF(A4173="","",IF(HOUR(A4173)&lt;StartHour,StartHour,IF(HOUR(A4173)&gt;FinishHour,FinishHour,HOUR(A4173))))</f>
        <v/>
      </c>
      <c r="H4173" s="3" t="str">
        <f t="shared" si="330"/>
        <v/>
      </c>
      <c r="I4173" s="33" t="e">
        <f>IF(OR(A4173="",B4173=""),NA(),MAX(0,IF(A4173-B4173=0,SameDayCycleTimeSettingValue,(A4173-B4173) *24)))</f>
        <v>#N/A</v>
      </c>
      <c r="J4173" s="33" t="e">
        <f>IF(OR(A4173="",B4173=""),NA(),MAX(0,IF(A4173-B4173=0,SameDayCycleTimeSettingValue,((A4173-B4173) *24)-(INT((A4173-B4173)) * (24-(FinishHour-StartHour))))))</f>
        <v>#N/A</v>
      </c>
      <c r="K4173" s="3" t="e">
        <f ca="1">IF(OR(A4173&lt;&gt;"",B4173=""),NA(),MAX(0,IF(_xlfn.DAYS(NOW(),B4173)=0,SameDayCycleTimeSettingValue,_xlfn.DAYS(NOW(),B4173))))</f>
        <v>#N/A</v>
      </c>
    </row>
    <row r="4174" spans="1:11" x14ac:dyDescent="0.25">
      <c r="A4174" s="32" t="str">
        <f>IF(AND(TRIM(INDEX(CompletedDateValues,ROW(A4174)))&lt;&gt;"",INDEX(CompletedDateValues,ROW(A4174))&gt;0),INDEX(CompletedDateValues,ROW(A4174)),"")</f>
        <v/>
      </c>
      <c r="B4174" s="32" t="str">
        <f>IF(AND(TRIM(INDEX(StartDateValues,ROW(A4174)))&lt;&gt;"",INDEX(StartDateValues,ROW(A4174))&gt;0),INDEX(StartDateValues,ROW(A4174)),"")</f>
        <v/>
      </c>
      <c r="C4174" s="22" t="str">
        <f t="shared" si="326"/>
        <v/>
      </c>
      <c r="D4174" s="3" t="str">
        <f t="shared" si="327"/>
        <v/>
      </c>
      <c r="E4174" s="3" t="str">
        <f t="shared" si="328"/>
        <v/>
      </c>
      <c r="F4174" s="3" t="str">
        <f t="shared" si="329"/>
        <v/>
      </c>
      <c r="G4174" s="3" t="str">
        <f>IF(A4174="","",IF(HOUR(A4174)&lt;StartHour,StartHour,IF(HOUR(A4174)&gt;FinishHour,FinishHour,HOUR(A4174))))</f>
        <v/>
      </c>
      <c r="H4174" s="3" t="str">
        <f t="shared" si="330"/>
        <v/>
      </c>
      <c r="I4174" s="33" t="e">
        <f>IF(OR(A4174="",B4174=""),NA(),MAX(0,IF(A4174-B4174=0,SameDayCycleTimeSettingValue,(A4174-B4174) *24)))</f>
        <v>#N/A</v>
      </c>
      <c r="J4174" s="33" t="e">
        <f>IF(OR(A4174="",B4174=""),NA(),MAX(0,IF(A4174-B4174=0,SameDayCycleTimeSettingValue,((A4174-B4174) *24)-(INT((A4174-B4174)) * (24-(FinishHour-StartHour))))))</f>
        <v>#N/A</v>
      </c>
      <c r="K4174" s="3" t="e">
        <f ca="1">IF(OR(A4174&lt;&gt;"",B4174=""),NA(),MAX(0,IF(_xlfn.DAYS(NOW(),B4174)=0,SameDayCycleTimeSettingValue,_xlfn.DAYS(NOW(),B4174))))</f>
        <v>#N/A</v>
      </c>
    </row>
    <row r="4175" spans="1:11" x14ac:dyDescent="0.25">
      <c r="A4175" s="32" t="str">
        <f>IF(AND(TRIM(INDEX(CompletedDateValues,ROW(A4175)))&lt;&gt;"",INDEX(CompletedDateValues,ROW(A4175))&gt;0),INDEX(CompletedDateValues,ROW(A4175)),"")</f>
        <v/>
      </c>
      <c r="B4175" s="32" t="str">
        <f>IF(AND(TRIM(INDEX(StartDateValues,ROW(A4175)))&lt;&gt;"",INDEX(StartDateValues,ROW(A4175))&gt;0),INDEX(StartDateValues,ROW(A4175)),"")</f>
        <v/>
      </c>
      <c r="C4175" s="22" t="str">
        <f t="shared" si="326"/>
        <v/>
      </c>
      <c r="D4175" s="3" t="str">
        <f t="shared" si="327"/>
        <v/>
      </c>
      <c r="E4175" s="3" t="str">
        <f t="shared" si="328"/>
        <v/>
      </c>
      <c r="F4175" s="3" t="str">
        <f t="shared" si="329"/>
        <v/>
      </c>
      <c r="G4175" s="3" t="str">
        <f>IF(A4175="","",IF(HOUR(A4175)&lt;StartHour,StartHour,IF(HOUR(A4175)&gt;FinishHour,FinishHour,HOUR(A4175))))</f>
        <v/>
      </c>
      <c r="H4175" s="3" t="str">
        <f t="shared" si="330"/>
        <v/>
      </c>
      <c r="I4175" s="33" t="e">
        <f>IF(OR(A4175="",B4175=""),NA(),MAX(0,IF(A4175-B4175=0,SameDayCycleTimeSettingValue,(A4175-B4175) *24)))</f>
        <v>#N/A</v>
      </c>
      <c r="J4175" s="33" t="e">
        <f>IF(OR(A4175="",B4175=""),NA(),MAX(0,IF(A4175-B4175=0,SameDayCycleTimeSettingValue,((A4175-B4175) *24)-(INT((A4175-B4175)) * (24-(FinishHour-StartHour))))))</f>
        <v>#N/A</v>
      </c>
      <c r="K4175" s="3" t="e">
        <f ca="1">IF(OR(A4175&lt;&gt;"",B4175=""),NA(),MAX(0,IF(_xlfn.DAYS(NOW(),B4175)=0,SameDayCycleTimeSettingValue,_xlfn.DAYS(NOW(),B4175))))</f>
        <v>#N/A</v>
      </c>
    </row>
    <row r="4176" spans="1:11" x14ac:dyDescent="0.25">
      <c r="A4176" s="32" t="str">
        <f>IF(AND(TRIM(INDEX(CompletedDateValues,ROW(A4176)))&lt;&gt;"",INDEX(CompletedDateValues,ROW(A4176))&gt;0),INDEX(CompletedDateValues,ROW(A4176)),"")</f>
        <v/>
      </c>
      <c r="B4176" s="32" t="str">
        <f>IF(AND(TRIM(INDEX(StartDateValues,ROW(A4176)))&lt;&gt;"",INDEX(StartDateValues,ROW(A4176))&gt;0),INDEX(StartDateValues,ROW(A4176)),"")</f>
        <v/>
      </c>
      <c r="C4176" s="22" t="str">
        <f t="shared" si="326"/>
        <v/>
      </c>
      <c r="D4176" s="3" t="str">
        <f t="shared" si="327"/>
        <v/>
      </c>
      <c r="E4176" s="3" t="str">
        <f t="shared" si="328"/>
        <v/>
      </c>
      <c r="F4176" s="3" t="str">
        <f t="shared" si="329"/>
        <v/>
      </c>
      <c r="G4176" s="3" t="str">
        <f>IF(A4176="","",IF(HOUR(A4176)&lt;StartHour,StartHour,IF(HOUR(A4176)&gt;FinishHour,FinishHour,HOUR(A4176))))</f>
        <v/>
      </c>
      <c r="H4176" s="3" t="str">
        <f t="shared" si="330"/>
        <v/>
      </c>
      <c r="I4176" s="33" t="e">
        <f>IF(OR(A4176="",B4176=""),NA(),MAX(0,IF(A4176-B4176=0,SameDayCycleTimeSettingValue,(A4176-B4176) *24)))</f>
        <v>#N/A</v>
      </c>
      <c r="J4176" s="33" t="e">
        <f>IF(OR(A4176="",B4176=""),NA(),MAX(0,IF(A4176-B4176=0,SameDayCycleTimeSettingValue,((A4176-B4176) *24)-(INT((A4176-B4176)) * (24-(FinishHour-StartHour))))))</f>
        <v>#N/A</v>
      </c>
      <c r="K4176" s="3" t="e">
        <f ca="1">IF(OR(A4176&lt;&gt;"",B4176=""),NA(),MAX(0,IF(_xlfn.DAYS(NOW(),B4176)=0,SameDayCycleTimeSettingValue,_xlfn.DAYS(NOW(),B4176))))</f>
        <v>#N/A</v>
      </c>
    </row>
    <row r="4177" spans="1:11" x14ac:dyDescent="0.25">
      <c r="A4177" s="32" t="str">
        <f>IF(AND(TRIM(INDEX(CompletedDateValues,ROW(A4177)))&lt;&gt;"",INDEX(CompletedDateValues,ROW(A4177))&gt;0),INDEX(CompletedDateValues,ROW(A4177)),"")</f>
        <v/>
      </c>
      <c r="B4177" s="32" t="str">
        <f>IF(AND(TRIM(INDEX(StartDateValues,ROW(A4177)))&lt;&gt;"",INDEX(StartDateValues,ROW(A4177))&gt;0),INDEX(StartDateValues,ROW(A4177)),"")</f>
        <v/>
      </c>
      <c r="C4177" s="22" t="str">
        <f t="shared" si="326"/>
        <v/>
      </c>
      <c r="D4177" s="3" t="str">
        <f t="shared" si="327"/>
        <v/>
      </c>
      <c r="E4177" s="3" t="str">
        <f t="shared" si="328"/>
        <v/>
      </c>
      <c r="F4177" s="3" t="str">
        <f t="shared" si="329"/>
        <v/>
      </c>
      <c r="G4177" s="3" t="str">
        <f>IF(A4177="","",IF(HOUR(A4177)&lt;StartHour,StartHour,IF(HOUR(A4177)&gt;FinishHour,FinishHour,HOUR(A4177))))</f>
        <v/>
      </c>
      <c r="H4177" s="3" t="str">
        <f t="shared" si="330"/>
        <v/>
      </c>
      <c r="I4177" s="33" t="e">
        <f>IF(OR(A4177="",B4177=""),NA(),MAX(0,IF(A4177-B4177=0,SameDayCycleTimeSettingValue,(A4177-B4177) *24)))</f>
        <v>#N/A</v>
      </c>
      <c r="J4177" s="33" t="e">
        <f>IF(OR(A4177="",B4177=""),NA(),MAX(0,IF(A4177-B4177=0,SameDayCycleTimeSettingValue,((A4177-B4177) *24)-(INT((A4177-B4177)) * (24-(FinishHour-StartHour))))))</f>
        <v>#N/A</v>
      </c>
      <c r="K4177" s="3" t="e">
        <f ca="1">IF(OR(A4177&lt;&gt;"",B4177=""),NA(),MAX(0,IF(_xlfn.DAYS(NOW(),B4177)=0,SameDayCycleTimeSettingValue,_xlfn.DAYS(NOW(),B4177))))</f>
        <v>#N/A</v>
      </c>
    </row>
    <row r="4178" spans="1:11" x14ac:dyDescent="0.25">
      <c r="A4178" s="32" t="str">
        <f>IF(AND(TRIM(INDEX(CompletedDateValues,ROW(A4178)))&lt;&gt;"",INDEX(CompletedDateValues,ROW(A4178))&gt;0),INDEX(CompletedDateValues,ROW(A4178)),"")</f>
        <v/>
      </c>
      <c r="B4178" s="32" t="str">
        <f>IF(AND(TRIM(INDEX(StartDateValues,ROW(A4178)))&lt;&gt;"",INDEX(StartDateValues,ROW(A4178))&gt;0),INDEX(StartDateValues,ROW(A4178)),"")</f>
        <v/>
      </c>
      <c r="C4178" s="22" t="str">
        <f t="shared" si="326"/>
        <v/>
      </c>
      <c r="D4178" s="3" t="str">
        <f t="shared" si="327"/>
        <v/>
      </c>
      <c r="E4178" s="3" t="str">
        <f t="shared" si="328"/>
        <v/>
      </c>
      <c r="F4178" s="3" t="str">
        <f t="shared" si="329"/>
        <v/>
      </c>
      <c r="G4178" s="3" t="str">
        <f>IF(A4178="","",IF(HOUR(A4178)&lt;StartHour,StartHour,IF(HOUR(A4178)&gt;FinishHour,FinishHour,HOUR(A4178))))</f>
        <v/>
      </c>
      <c r="H4178" s="3" t="str">
        <f t="shared" si="330"/>
        <v/>
      </c>
      <c r="I4178" s="33" t="e">
        <f>IF(OR(A4178="",B4178=""),NA(),MAX(0,IF(A4178-B4178=0,SameDayCycleTimeSettingValue,(A4178-B4178) *24)))</f>
        <v>#N/A</v>
      </c>
      <c r="J4178" s="33" t="e">
        <f>IF(OR(A4178="",B4178=""),NA(),MAX(0,IF(A4178-B4178=0,SameDayCycleTimeSettingValue,((A4178-B4178) *24)-(INT((A4178-B4178)) * (24-(FinishHour-StartHour))))))</f>
        <v>#N/A</v>
      </c>
      <c r="K4178" s="3" t="e">
        <f ca="1">IF(OR(A4178&lt;&gt;"",B4178=""),NA(),MAX(0,IF(_xlfn.DAYS(NOW(),B4178)=0,SameDayCycleTimeSettingValue,_xlfn.DAYS(NOW(),B4178))))</f>
        <v>#N/A</v>
      </c>
    </row>
    <row r="4179" spans="1:11" x14ac:dyDescent="0.25">
      <c r="A4179" s="32" t="str">
        <f>IF(AND(TRIM(INDEX(CompletedDateValues,ROW(A4179)))&lt;&gt;"",INDEX(CompletedDateValues,ROW(A4179))&gt;0),INDEX(CompletedDateValues,ROW(A4179)),"")</f>
        <v/>
      </c>
      <c r="B4179" s="32" t="str">
        <f>IF(AND(TRIM(INDEX(StartDateValues,ROW(A4179)))&lt;&gt;"",INDEX(StartDateValues,ROW(A4179))&gt;0),INDEX(StartDateValues,ROW(A4179)),"")</f>
        <v/>
      </c>
      <c r="C4179" s="22" t="str">
        <f t="shared" si="326"/>
        <v/>
      </c>
      <c r="D4179" s="3" t="str">
        <f t="shared" si="327"/>
        <v/>
      </c>
      <c r="E4179" s="3" t="str">
        <f t="shared" si="328"/>
        <v/>
      </c>
      <c r="F4179" s="3" t="str">
        <f t="shared" si="329"/>
        <v/>
      </c>
      <c r="G4179" s="3" t="str">
        <f>IF(A4179="","",IF(HOUR(A4179)&lt;StartHour,StartHour,IF(HOUR(A4179)&gt;FinishHour,FinishHour,HOUR(A4179))))</f>
        <v/>
      </c>
      <c r="H4179" s="3" t="str">
        <f t="shared" si="330"/>
        <v/>
      </c>
      <c r="I4179" s="33" t="e">
        <f>IF(OR(A4179="",B4179=""),NA(),MAX(0,IF(A4179-B4179=0,SameDayCycleTimeSettingValue,(A4179-B4179) *24)))</f>
        <v>#N/A</v>
      </c>
      <c r="J4179" s="33" t="e">
        <f>IF(OR(A4179="",B4179=""),NA(),MAX(0,IF(A4179-B4179=0,SameDayCycleTimeSettingValue,((A4179-B4179) *24)-(INT((A4179-B4179)) * (24-(FinishHour-StartHour))))))</f>
        <v>#N/A</v>
      </c>
      <c r="K4179" s="3" t="e">
        <f ca="1">IF(OR(A4179&lt;&gt;"",B4179=""),NA(),MAX(0,IF(_xlfn.DAYS(NOW(),B4179)=0,SameDayCycleTimeSettingValue,_xlfn.DAYS(NOW(),B4179))))</f>
        <v>#N/A</v>
      </c>
    </row>
    <row r="4180" spans="1:11" x14ac:dyDescent="0.25">
      <c r="A4180" s="32" t="str">
        <f>IF(AND(TRIM(INDEX(CompletedDateValues,ROW(A4180)))&lt;&gt;"",INDEX(CompletedDateValues,ROW(A4180))&gt;0),INDEX(CompletedDateValues,ROW(A4180)),"")</f>
        <v/>
      </c>
      <c r="B4180" s="32" t="str">
        <f>IF(AND(TRIM(INDEX(StartDateValues,ROW(A4180)))&lt;&gt;"",INDEX(StartDateValues,ROW(A4180))&gt;0),INDEX(StartDateValues,ROW(A4180)),"")</f>
        <v/>
      </c>
      <c r="C4180" s="22" t="str">
        <f t="shared" si="326"/>
        <v/>
      </c>
      <c r="D4180" s="3" t="str">
        <f t="shared" si="327"/>
        <v/>
      </c>
      <c r="E4180" s="3" t="str">
        <f t="shared" si="328"/>
        <v/>
      </c>
      <c r="F4180" s="3" t="str">
        <f t="shared" si="329"/>
        <v/>
      </c>
      <c r="G4180" s="3" t="str">
        <f>IF(A4180="","",IF(HOUR(A4180)&lt;StartHour,StartHour,IF(HOUR(A4180)&gt;FinishHour,FinishHour,HOUR(A4180))))</f>
        <v/>
      </c>
      <c r="H4180" s="3" t="str">
        <f t="shared" si="330"/>
        <v/>
      </c>
      <c r="I4180" s="33" t="e">
        <f>IF(OR(A4180="",B4180=""),NA(),MAX(0,IF(A4180-B4180=0,SameDayCycleTimeSettingValue,(A4180-B4180) *24)))</f>
        <v>#N/A</v>
      </c>
      <c r="J4180" s="33" t="e">
        <f>IF(OR(A4180="",B4180=""),NA(),MAX(0,IF(A4180-B4180=0,SameDayCycleTimeSettingValue,((A4180-B4180) *24)-(INT((A4180-B4180)) * (24-(FinishHour-StartHour))))))</f>
        <v>#N/A</v>
      </c>
      <c r="K4180" s="3" t="e">
        <f ca="1">IF(OR(A4180&lt;&gt;"",B4180=""),NA(),MAX(0,IF(_xlfn.DAYS(NOW(),B4180)=0,SameDayCycleTimeSettingValue,_xlfn.DAYS(NOW(),B4180))))</f>
        <v>#N/A</v>
      </c>
    </row>
    <row r="4181" spans="1:11" x14ac:dyDescent="0.25">
      <c r="A4181" s="32" t="str">
        <f>IF(AND(TRIM(INDEX(CompletedDateValues,ROW(A4181)))&lt;&gt;"",INDEX(CompletedDateValues,ROW(A4181))&gt;0),INDEX(CompletedDateValues,ROW(A4181)),"")</f>
        <v/>
      </c>
      <c r="B4181" s="32" t="str">
        <f>IF(AND(TRIM(INDEX(StartDateValues,ROW(A4181)))&lt;&gt;"",INDEX(StartDateValues,ROW(A4181))&gt;0),INDEX(StartDateValues,ROW(A4181)),"")</f>
        <v/>
      </c>
      <c r="C4181" s="22" t="str">
        <f t="shared" si="326"/>
        <v/>
      </c>
      <c r="D4181" s="3" t="str">
        <f t="shared" si="327"/>
        <v/>
      </c>
      <c r="E4181" s="3" t="str">
        <f t="shared" si="328"/>
        <v/>
      </c>
      <c r="F4181" s="3" t="str">
        <f t="shared" si="329"/>
        <v/>
      </c>
      <c r="G4181" s="3" t="str">
        <f>IF(A4181="","",IF(HOUR(A4181)&lt;StartHour,StartHour,IF(HOUR(A4181)&gt;FinishHour,FinishHour,HOUR(A4181))))</f>
        <v/>
      </c>
      <c r="H4181" s="3" t="str">
        <f t="shared" si="330"/>
        <v/>
      </c>
      <c r="I4181" s="33" t="e">
        <f>IF(OR(A4181="",B4181=""),NA(),MAX(0,IF(A4181-B4181=0,SameDayCycleTimeSettingValue,(A4181-B4181) *24)))</f>
        <v>#N/A</v>
      </c>
      <c r="J4181" s="33" t="e">
        <f>IF(OR(A4181="",B4181=""),NA(),MAX(0,IF(A4181-B4181=0,SameDayCycleTimeSettingValue,((A4181-B4181) *24)-(INT((A4181-B4181)) * (24-(FinishHour-StartHour))))))</f>
        <v>#N/A</v>
      </c>
      <c r="K4181" s="3" t="e">
        <f ca="1">IF(OR(A4181&lt;&gt;"",B4181=""),NA(),MAX(0,IF(_xlfn.DAYS(NOW(),B4181)=0,SameDayCycleTimeSettingValue,_xlfn.DAYS(NOW(),B4181))))</f>
        <v>#N/A</v>
      </c>
    </row>
    <row r="4182" spans="1:11" x14ac:dyDescent="0.25">
      <c r="A4182" s="32" t="str">
        <f>IF(AND(TRIM(INDEX(CompletedDateValues,ROW(A4182)))&lt;&gt;"",INDEX(CompletedDateValues,ROW(A4182))&gt;0),INDEX(CompletedDateValues,ROW(A4182)),"")</f>
        <v/>
      </c>
      <c r="B4182" s="32" t="str">
        <f>IF(AND(TRIM(INDEX(StartDateValues,ROW(A4182)))&lt;&gt;"",INDEX(StartDateValues,ROW(A4182))&gt;0),INDEX(StartDateValues,ROW(A4182)),"")</f>
        <v/>
      </c>
      <c r="C4182" s="22" t="str">
        <f t="shared" si="326"/>
        <v/>
      </c>
      <c r="D4182" s="3" t="str">
        <f t="shared" si="327"/>
        <v/>
      </c>
      <c r="E4182" s="3" t="str">
        <f t="shared" si="328"/>
        <v/>
      </c>
      <c r="F4182" s="3" t="str">
        <f t="shared" si="329"/>
        <v/>
      </c>
      <c r="G4182" s="3" t="str">
        <f>IF(A4182="","",IF(HOUR(A4182)&lt;StartHour,StartHour,IF(HOUR(A4182)&gt;FinishHour,FinishHour,HOUR(A4182))))</f>
        <v/>
      </c>
      <c r="H4182" s="3" t="str">
        <f t="shared" si="330"/>
        <v/>
      </c>
      <c r="I4182" s="33" t="e">
        <f>IF(OR(A4182="",B4182=""),NA(),MAX(0,IF(A4182-B4182=0,SameDayCycleTimeSettingValue,(A4182-B4182) *24)))</f>
        <v>#N/A</v>
      </c>
      <c r="J4182" s="33" t="e">
        <f>IF(OR(A4182="",B4182=""),NA(),MAX(0,IF(A4182-B4182=0,SameDayCycleTimeSettingValue,((A4182-B4182) *24)-(INT((A4182-B4182)) * (24-(FinishHour-StartHour))))))</f>
        <v>#N/A</v>
      </c>
      <c r="K4182" s="3" t="e">
        <f ca="1">IF(OR(A4182&lt;&gt;"",B4182=""),NA(),MAX(0,IF(_xlfn.DAYS(NOW(),B4182)=0,SameDayCycleTimeSettingValue,_xlfn.DAYS(NOW(),B4182))))</f>
        <v>#N/A</v>
      </c>
    </row>
    <row r="4183" spans="1:11" x14ac:dyDescent="0.25">
      <c r="A4183" s="32" t="str">
        <f>IF(AND(TRIM(INDEX(CompletedDateValues,ROW(A4183)))&lt;&gt;"",INDEX(CompletedDateValues,ROW(A4183))&gt;0),INDEX(CompletedDateValues,ROW(A4183)),"")</f>
        <v/>
      </c>
      <c r="B4183" s="32" t="str">
        <f>IF(AND(TRIM(INDEX(StartDateValues,ROW(A4183)))&lt;&gt;"",INDEX(StartDateValues,ROW(A4183))&gt;0),INDEX(StartDateValues,ROW(A4183)),"")</f>
        <v/>
      </c>
      <c r="C4183" s="22" t="str">
        <f t="shared" si="326"/>
        <v/>
      </c>
      <c r="D4183" s="3" t="str">
        <f t="shared" si="327"/>
        <v/>
      </c>
      <c r="E4183" s="3" t="str">
        <f t="shared" si="328"/>
        <v/>
      </c>
      <c r="F4183" s="3" t="str">
        <f t="shared" si="329"/>
        <v/>
      </c>
      <c r="G4183" s="3" t="str">
        <f>IF(A4183="","",IF(HOUR(A4183)&lt;StartHour,StartHour,IF(HOUR(A4183)&gt;FinishHour,FinishHour,HOUR(A4183))))</f>
        <v/>
      </c>
      <c r="H4183" s="3" t="str">
        <f t="shared" si="330"/>
        <v/>
      </c>
      <c r="I4183" s="33" t="e">
        <f>IF(OR(A4183="",B4183=""),NA(),MAX(0,IF(A4183-B4183=0,SameDayCycleTimeSettingValue,(A4183-B4183) *24)))</f>
        <v>#N/A</v>
      </c>
      <c r="J4183" s="33" t="e">
        <f>IF(OR(A4183="",B4183=""),NA(),MAX(0,IF(A4183-B4183=0,SameDayCycleTimeSettingValue,((A4183-B4183) *24)-(INT((A4183-B4183)) * (24-(FinishHour-StartHour))))))</f>
        <v>#N/A</v>
      </c>
      <c r="K4183" s="3" t="e">
        <f ca="1">IF(OR(A4183&lt;&gt;"",B4183=""),NA(),MAX(0,IF(_xlfn.DAYS(NOW(),B4183)=0,SameDayCycleTimeSettingValue,_xlfn.DAYS(NOW(),B4183))))</f>
        <v>#N/A</v>
      </c>
    </row>
    <row r="4184" spans="1:11" x14ac:dyDescent="0.25">
      <c r="A4184" s="32" t="str">
        <f>IF(AND(TRIM(INDEX(CompletedDateValues,ROW(A4184)))&lt;&gt;"",INDEX(CompletedDateValues,ROW(A4184))&gt;0),INDEX(CompletedDateValues,ROW(A4184)),"")</f>
        <v/>
      </c>
      <c r="B4184" s="32" t="str">
        <f>IF(AND(TRIM(INDEX(StartDateValues,ROW(A4184)))&lt;&gt;"",INDEX(StartDateValues,ROW(A4184))&gt;0),INDEX(StartDateValues,ROW(A4184)),"")</f>
        <v/>
      </c>
      <c r="C4184" s="22" t="str">
        <f t="shared" si="326"/>
        <v/>
      </c>
      <c r="D4184" s="3" t="str">
        <f t="shared" si="327"/>
        <v/>
      </c>
      <c r="E4184" s="3" t="str">
        <f t="shared" si="328"/>
        <v/>
      </c>
      <c r="F4184" s="3" t="str">
        <f t="shared" si="329"/>
        <v/>
      </c>
      <c r="G4184" s="3" t="str">
        <f>IF(A4184="","",IF(HOUR(A4184)&lt;StartHour,StartHour,IF(HOUR(A4184)&gt;FinishHour,FinishHour,HOUR(A4184))))</f>
        <v/>
      </c>
      <c r="H4184" s="3" t="str">
        <f t="shared" si="330"/>
        <v/>
      </c>
      <c r="I4184" s="33" t="e">
        <f>IF(OR(A4184="",B4184=""),NA(),MAX(0,IF(A4184-B4184=0,SameDayCycleTimeSettingValue,(A4184-B4184) *24)))</f>
        <v>#N/A</v>
      </c>
      <c r="J4184" s="33" t="e">
        <f>IF(OR(A4184="",B4184=""),NA(),MAX(0,IF(A4184-B4184=0,SameDayCycleTimeSettingValue,((A4184-B4184) *24)-(INT((A4184-B4184)) * (24-(FinishHour-StartHour))))))</f>
        <v>#N/A</v>
      </c>
      <c r="K4184" s="3" t="e">
        <f ca="1">IF(OR(A4184&lt;&gt;"",B4184=""),NA(),MAX(0,IF(_xlfn.DAYS(NOW(),B4184)=0,SameDayCycleTimeSettingValue,_xlfn.DAYS(NOW(),B4184))))</f>
        <v>#N/A</v>
      </c>
    </row>
    <row r="4185" spans="1:11" x14ac:dyDescent="0.25">
      <c r="A4185" s="32" t="str">
        <f>IF(AND(TRIM(INDEX(CompletedDateValues,ROW(A4185)))&lt;&gt;"",INDEX(CompletedDateValues,ROW(A4185))&gt;0),INDEX(CompletedDateValues,ROW(A4185)),"")</f>
        <v/>
      </c>
      <c r="B4185" s="32" t="str">
        <f>IF(AND(TRIM(INDEX(StartDateValues,ROW(A4185)))&lt;&gt;"",INDEX(StartDateValues,ROW(A4185))&gt;0),INDEX(StartDateValues,ROW(A4185)),"")</f>
        <v/>
      </c>
      <c r="C4185" s="22" t="str">
        <f t="shared" si="326"/>
        <v/>
      </c>
      <c r="D4185" s="3" t="str">
        <f t="shared" si="327"/>
        <v/>
      </c>
      <c r="E4185" s="3" t="str">
        <f t="shared" si="328"/>
        <v/>
      </c>
      <c r="F4185" s="3" t="str">
        <f t="shared" si="329"/>
        <v/>
      </c>
      <c r="G4185" s="3" t="str">
        <f>IF(A4185="","",IF(HOUR(A4185)&lt;StartHour,StartHour,IF(HOUR(A4185)&gt;FinishHour,FinishHour,HOUR(A4185))))</f>
        <v/>
      </c>
      <c r="H4185" s="3" t="str">
        <f t="shared" si="330"/>
        <v/>
      </c>
      <c r="I4185" s="33" t="e">
        <f>IF(OR(A4185="",B4185=""),NA(),MAX(0,IF(A4185-B4185=0,SameDayCycleTimeSettingValue,(A4185-B4185) *24)))</f>
        <v>#N/A</v>
      </c>
      <c r="J4185" s="33" t="e">
        <f>IF(OR(A4185="",B4185=""),NA(),MAX(0,IF(A4185-B4185=0,SameDayCycleTimeSettingValue,((A4185-B4185) *24)-(INT((A4185-B4185)) * (24-(FinishHour-StartHour))))))</f>
        <v>#N/A</v>
      </c>
      <c r="K4185" s="3" t="e">
        <f ca="1">IF(OR(A4185&lt;&gt;"",B4185=""),NA(),MAX(0,IF(_xlfn.DAYS(NOW(),B4185)=0,SameDayCycleTimeSettingValue,_xlfn.DAYS(NOW(),B4185))))</f>
        <v>#N/A</v>
      </c>
    </row>
    <row r="4186" spans="1:11" x14ac:dyDescent="0.25">
      <c r="A4186" s="32" t="str">
        <f>IF(AND(TRIM(INDEX(CompletedDateValues,ROW(A4186)))&lt;&gt;"",INDEX(CompletedDateValues,ROW(A4186))&gt;0),INDEX(CompletedDateValues,ROW(A4186)),"")</f>
        <v/>
      </c>
      <c r="B4186" s="32" t="str">
        <f>IF(AND(TRIM(INDEX(StartDateValues,ROW(A4186)))&lt;&gt;"",INDEX(StartDateValues,ROW(A4186))&gt;0),INDEX(StartDateValues,ROW(A4186)),"")</f>
        <v/>
      </c>
      <c r="C4186" s="22" t="str">
        <f t="shared" si="326"/>
        <v/>
      </c>
      <c r="D4186" s="3" t="str">
        <f t="shared" si="327"/>
        <v/>
      </c>
      <c r="E4186" s="3" t="str">
        <f t="shared" si="328"/>
        <v/>
      </c>
      <c r="F4186" s="3" t="str">
        <f t="shared" si="329"/>
        <v/>
      </c>
      <c r="G4186" s="3" t="str">
        <f>IF(A4186="","",IF(HOUR(A4186)&lt;StartHour,StartHour,IF(HOUR(A4186)&gt;FinishHour,FinishHour,HOUR(A4186))))</f>
        <v/>
      </c>
      <c r="H4186" s="3" t="str">
        <f t="shared" si="330"/>
        <v/>
      </c>
      <c r="I4186" s="33" t="e">
        <f>IF(OR(A4186="",B4186=""),NA(),MAX(0,IF(A4186-B4186=0,SameDayCycleTimeSettingValue,(A4186-B4186) *24)))</f>
        <v>#N/A</v>
      </c>
      <c r="J4186" s="33" t="e">
        <f>IF(OR(A4186="",B4186=""),NA(),MAX(0,IF(A4186-B4186=0,SameDayCycleTimeSettingValue,((A4186-B4186) *24)-(INT((A4186-B4186)) * (24-(FinishHour-StartHour))))))</f>
        <v>#N/A</v>
      </c>
      <c r="K4186" s="3" t="e">
        <f ca="1">IF(OR(A4186&lt;&gt;"",B4186=""),NA(),MAX(0,IF(_xlfn.DAYS(NOW(),B4186)=0,SameDayCycleTimeSettingValue,_xlfn.DAYS(NOW(),B4186))))</f>
        <v>#N/A</v>
      </c>
    </row>
    <row r="4187" spans="1:11" x14ac:dyDescent="0.25">
      <c r="A4187" s="32" t="str">
        <f>IF(AND(TRIM(INDEX(CompletedDateValues,ROW(A4187)))&lt;&gt;"",INDEX(CompletedDateValues,ROW(A4187))&gt;0),INDEX(CompletedDateValues,ROW(A4187)),"")</f>
        <v/>
      </c>
      <c r="B4187" s="32" t="str">
        <f>IF(AND(TRIM(INDEX(StartDateValues,ROW(A4187)))&lt;&gt;"",INDEX(StartDateValues,ROW(A4187))&gt;0),INDEX(StartDateValues,ROW(A4187)),"")</f>
        <v/>
      </c>
      <c r="C4187" s="22" t="str">
        <f t="shared" si="326"/>
        <v/>
      </c>
      <c r="D4187" s="3" t="str">
        <f t="shared" si="327"/>
        <v/>
      </c>
      <c r="E4187" s="3" t="str">
        <f t="shared" si="328"/>
        <v/>
      </c>
      <c r="F4187" s="3" t="str">
        <f t="shared" si="329"/>
        <v/>
      </c>
      <c r="G4187" s="3" t="str">
        <f>IF(A4187="","",IF(HOUR(A4187)&lt;StartHour,StartHour,IF(HOUR(A4187)&gt;FinishHour,FinishHour,HOUR(A4187))))</f>
        <v/>
      </c>
      <c r="H4187" s="3" t="str">
        <f t="shared" si="330"/>
        <v/>
      </c>
      <c r="I4187" s="33" t="e">
        <f>IF(OR(A4187="",B4187=""),NA(),MAX(0,IF(A4187-B4187=0,SameDayCycleTimeSettingValue,(A4187-B4187) *24)))</f>
        <v>#N/A</v>
      </c>
      <c r="J4187" s="33" t="e">
        <f>IF(OR(A4187="",B4187=""),NA(),MAX(0,IF(A4187-B4187=0,SameDayCycleTimeSettingValue,((A4187-B4187) *24)-(INT((A4187-B4187)) * (24-(FinishHour-StartHour))))))</f>
        <v>#N/A</v>
      </c>
      <c r="K4187" s="3" t="e">
        <f ca="1">IF(OR(A4187&lt;&gt;"",B4187=""),NA(),MAX(0,IF(_xlfn.DAYS(NOW(),B4187)=0,SameDayCycleTimeSettingValue,_xlfn.DAYS(NOW(),B4187))))</f>
        <v>#N/A</v>
      </c>
    </row>
    <row r="4188" spans="1:11" x14ac:dyDescent="0.25">
      <c r="A4188" s="32" t="str">
        <f>IF(AND(TRIM(INDEX(CompletedDateValues,ROW(A4188)))&lt;&gt;"",INDEX(CompletedDateValues,ROW(A4188))&gt;0),INDEX(CompletedDateValues,ROW(A4188)),"")</f>
        <v/>
      </c>
      <c r="B4188" s="32" t="str">
        <f>IF(AND(TRIM(INDEX(StartDateValues,ROW(A4188)))&lt;&gt;"",INDEX(StartDateValues,ROW(A4188))&gt;0),INDEX(StartDateValues,ROW(A4188)),"")</f>
        <v/>
      </c>
      <c r="C4188" s="22" t="str">
        <f t="shared" si="326"/>
        <v/>
      </c>
      <c r="D4188" s="3" t="str">
        <f t="shared" si="327"/>
        <v/>
      </c>
      <c r="E4188" s="3" t="str">
        <f t="shared" si="328"/>
        <v/>
      </c>
      <c r="F4188" s="3" t="str">
        <f t="shared" si="329"/>
        <v/>
      </c>
      <c r="G4188" s="3" t="str">
        <f>IF(A4188="","",IF(HOUR(A4188)&lt;StartHour,StartHour,IF(HOUR(A4188)&gt;FinishHour,FinishHour,HOUR(A4188))))</f>
        <v/>
      </c>
      <c r="H4188" s="3" t="str">
        <f t="shared" si="330"/>
        <v/>
      </c>
      <c r="I4188" s="33" t="e">
        <f>IF(OR(A4188="",B4188=""),NA(),MAX(0,IF(A4188-B4188=0,SameDayCycleTimeSettingValue,(A4188-B4188) *24)))</f>
        <v>#N/A</v>
      </c>
      <c r="J4188" s="33" t="e">
        <f>IF(OR(A4188="",B4188=""),NA(),MAX(0,IF(A4188-B4188=0,SameDayCycleTimeSettingValue,((A4188-B4188) *24)-(INT((A4188-B4188)) * (24-(FinishHour-StartHour))))))</f>
        <v>#N/A</v>
      </c>
      <c r="K4188" s="3" t="e">
        <f ca="1">IF(OR(A4188&lt;&gt;"",B4188=""),NA(),MAX(0,IF(_xlfn.DAYS(NOW(),B4188)=0,SameDayCycleTimeSettingValue,_xlfn.DAYS(NOW(),B4188))))</f>
        <v>#N/A</v>
      </c>
    </row>
    <row r="4189" spans="1:11" x14ac:dyDescent="0.25">
      <c r="A4189" s="32" t="str">
        <f>IF(AND(TRIM(INDEX(CompletedDateValues,ROW(A4189)))&lt;&gt;"",INDEX(CompletedDateValues,ROW(A4189))&gt;0),INDEX(CompletedDateValues,ROW(A4189)),"")</f>
        <v/>
      </c>
      <c r="B4189" s="32" t="str">
        <f>IF(AND(TRIM(INDEX(StartDateValues,ROW(A4189)))&lt;&gt;"",INDEX(StartDateValues,ROW(A4189))&gt;0),INDEX(StartDateValues,ROW(A4189)),"")</f>
        <v/>
      </c>
      <c r="C4189" s="22" t="str">
        <f t="shared" si="326"/>
        <v/>
      </c>
      <c r="D4189" s="3" t="str">
        <f t="shared" si="327"/>
        <v/>
      </c>
      <c r="E4189" s="3" t="str">
        <f t="shared" si="328"/>
        <v/>
      </c>
      <c r="F4189" s="3" t="str">
        <f t="shared" si="329"/>
        <v/>
      </c>
      <c r="G4189" s="3" t="str">
        <f>IF(A4189="","",IF(HOUR(A4189)&lt;StartHour,StartHour,IF(HOUR(A4189)&gt;FinishHour,FinishHour,HOUR(A4189))))</f>
        <v/>
      </c>
      <c r="H4189" s="3" t="str">
        <f t="shared" si="330"/>
        <v/>
      </c>
      <c r="I4189" s="33" t="e">
        <f>IF(OR(A4189="",B4189=""),NA(),MAX(0,IF(A4189-B4189=0,SameDayCycleTimeSettingValue,(A4189-B4189) *24)))</f>
        <v>#N/A</v>
      </c>
      <c r="J4189" s="33" t="e">
        <f>IF(OR(A4189="",B4189=""),NA(),MAX(0,IF(A4189-B4189=0,SameDayCycleTimeSettingValue,((A4189-B4189) *24)-(INT((A4189-B4189)) * (24-(FinishHour-StartHour))))))</f>
        <v>#N/A</v>
      </c>
      <c r="K4189" s="3" t="e">
        <f ca="1">IF(OR(A4189&lt;&gt;"",B4189=""),NA(),MAX(0,IF(_xlfn.DAYS(NOW(),B4189)=0,SameDayCycleTimeSettingValue,_xlfn.DAYS(NOW(),B4189))))</f>
        <v>#N/A</v>
      </c>
    </row>
    <row r="4190" spans="1:11" x14ac:dyDescent="0.25">
      <c r="A4190" s="32" t="str">
        <f>IF(AND(TRIM(INDEX(CompletedDateValues,ROW(A4190)))&lt;&gt;"",INDEX(CompletedDateValues,ROW(A4190))&gt;0),INDEX(CompletedDateValues,ROW(A4190)),"")</f>
        <v/>
      </c>
      <c r="B4190" s="32" t="str">
        <f>IF(AND(TRIM(INDEX(StartDateValues,ROW(A4190)))&lt;&gt;"",INDEX(StartDateValues,ROW(A4190))&gt;0),INDEX(StartDateValues,ROW(A4190)),"")</f>
        <v/>
      </c>
      <c r="C4190" s="22" t="str">
        <f t="shared" si="326"/>
        <v/>
      </c>
      <c r="D4190" s="3" t="str">
        <f t="shared" si="327"/>
        <v/>
      </c>
      <c r="E4190" s="3" t="str">
        <f t="shared" si="328"/>
        <v/>
      </c>
      <c r="F4190" s="3" t="str">
        <f t="shared" si="329"/>
        <v/>
      </c>
      <c r="G4190" s="3" t="str">
        <f>IF(A4190="","",IF(HOUR(A4190)&lt;StartHour,StartHour,IF(HOUR(A4190)&gt;FinishHour,FinishHour,HOUR(A4190))))</f>
        <v/>
      </c>
      <c r="H4190" s="3" t="str">
        <f t="shared" si="330"/>
        <v/>
      </c>
      <c r="I4190" s="33" t="e">
        <f>IF(OR(A4190="",B4190=""),NA(),MAX(0,IF(A4190-B4190=0,SameDayCycleTimeSettingValue,(A4190-B4190) *24)))</f>
        <v>#N/A</v>
      </c>
      <c r="J4190" s="33" t="e">
        <f>IF(OR(A4190="",B4190=""),NA(),MAX(0,IF(A4190-B4190=0,SameDayCycleTimeSettingValue,((A4190-B4190) *24)-(INT((A4190-B4190)) * (24-(FinishHour-StartHour))))))</f>
        <v>#N/A</v>
      </c>
      <c r="K4190" s="3" t="e">
        <f ca="1">IF(OR(A4190&lt;&gt;"",B4190=""),NA(),MAX(0,IF(_xlfn.DAYS(NOW(),B4190)=0,SameDayCycleTimeSettingValue,_xlfn.DAYS(NOW(),B4190))))</f>
        <v>#N/A</v>
      </c>
    </row>
    <row r="4191" spans="1:11" x14ac:dyDescent="0.25">
      <c r="A4191" s="32" t="str">
        <f>IF(AND(TRIM(INDEX(CompletedDateValues,ROW(A4191)))&lt;&gt;"",INDEX(CompletedDateValues,ROW(A4191))&gt;0),INDEX(CompletedDateValues,ROW(A4191)),"")</f>
        <v/>
      </c>
      <c r="B4191" s="32" t="str">
        <f>IF(AND(TRIM(INDEX(StartDateValues,ROW(A4191)))&lt;&gt;"",INDEX(StartDateValues,ROW(A4191))&gt;0),INDEX(StartDateValues,ROW(A4191)),"")</f>
        <v/>
      </c>
      <c r="C4191" s="22" t="str">
        <f t="shared" si="326"/>
        <v/>
      </c>
      <c r="D4191" s="3" t="str">
        <f t="shared" si="327"/>
        <v/>
      </c>
      <c r="E4191" s="3" t="str">
        <f t="shared" si="328"/>
        <v/>
      </c>
      <c r="F4191" s="3" t="str">
        <f t="shared" si="329"/>
        <v/>
      </c>
      <c r="G4191" s="3" t="str">
        <f>IF(A4191="","",IF(HOUR(A4191)&lt;StartHour,StartHour,IF(HOUR(A4191)&gt;FinishHour,FinishHour,HOUR(A4191))))</f>
        <v/>
      </c>
      <c r="H4191" s="3" t="str">
        <f t="shared" si="330"/>
        <v/>
      </c>
      <c r="I4191" s="33" t="e">
        <f>IF(OR(A4191="",B4191=""),NA(),MAX(0,IF(A4191-B4191=0,SameDayCycleTimeSettingValue,(A4191-B4191) *24)))</f>
        <v>#N/A</v>
      </c>
      <c r="J4191" s="33" t="e">
        <f>IF(OR(A4191="",B4191=""),NA(),MAX(0,IF(A4191-B4191=0,SameDayCycleTimeSettingValue,((A4191-B4191) *24)-(INT((A4191-B4191)) * (24-(FinishHour-StartHour))))))</f>
        <v>#N/A</v>
      </c>
      <c r="K4191" s="3" t="e">
        <f ca="1">IF(OR(A4191&lt;&gt;"",B4191=""),NA(),MAX(0,IF(_xlfn.DAYS(NOW(),B4191)=0,SameDayCycleTimeSettingValue,_xlfn.DAYS(NOW(),B4191))))</f>
        <v>#N/A</v>
      </c>
    </row>
    <row r="4192" spans="1:11" x14ac:dyDescent="0.25">
      <c r="A4192" s="32" t="str">
        <f>IF(AND(TRIM(INDEX(CompletedDateValues,ROW(A4192)))&lt;&gt;"",INDEX(CompletedDateValues,ROW(A4192))&gt;0),INDEX(CompletedDateValues,ROW(A4192)),"")</f>
        <v/>
      </c>
      <c r="B4192" s="32" t="str">
        <f>IF(AND(TRIM(INDEX(StartDateValues,ROW(A4192)))&lt;&gt;"",INDEX(StartDateValues,ROW(A4192))&gt;0),INDEX(StartDateValues,ROW(A4192)),"")</f>
        <v/>
      </c>
      <c r="C4192" s="22" t="str">
        <f t="shared" si="326"/>
        <v/>
      </c>
      <c r="D4192" s="3" t="str">
        <f t="shared" si="327"/>
        <v/>
      </c>
      <c r="E4192" s="3" t="str">
        <f t="shared" si="328"/>
        <v/>
      </c>
      <c r="F4192" s="3" t="str">
        <f t="shared" si="329"/>
        <v/>
      </c>
      <c r="G4192" s="3" t="str">
        <f>IF(A4192="","",IF(HOUR(A4192)&lt;StartHour,StartHour,IF(HOUR(A4192)&gt;FinishHour,FinishHour,HOUR(A4192))))</f>
        <v/>
      </c>
      <c r="H4192" s="3" t="str">
        <f t="shared" si="330"/>
        <v/>
      </c>
      <c r="I4192" s="33" t="e">
        <f>IF(OR(A4192="",B4192=""),NA(),MAX(0,IF(A4192-B4192=0,SameDayCycleTimeSettingValue,(A4192-B4192) *24)))</f>
        <v>#N/A</v>
      </c>
      <c r="J4192" s="33" t="e">
        <f>IF(OR(A4192="",B4192=""),NA(),MAX(0,IF(A4192-B4192=0,SameDayCycleTimeSettingValue,((A4192-B4192) *24)-(INT((A4192-B4192)) * (24-(FinishHour-StartHour))))))</f>
        <v>#N/A</v>
      </c>
      <c r="K4192" s="3" t="e">
        <f ca="1">IF(OR(A4192&lt;&gt;"",B4192=""),NA(),MAX(0,IF(_xlfn.DAYS(NOW(),B4192)=0,SameDayCycleTimeSettingValue,_xlfn.DAYS(NOW(),B4192))))</f>
        <v>#N/A</v>
      </c>
    </row>
    <row r="4193" spans="1:11" x14ac:dyDescent="0.25">
      <c r="A4193" s="32" t="str">
        <f>IF(AND(TRIM(INDEX(CompletedDateValues,ROW(A4193)))&lt;&gt;"",INDEX(CompletedDateValues,ROW(A4193))&gt;0),INDEX(CompletedDateValues,ROW(A4193)),"")</f>
        <v/>
      </c>
      <c r="B4193" s="32" t="str">
        <f>IF(AND(TRIM(INDEX(StartDateValues,ROW(A4193)))&lt;&gt;"",INDEX(StartDateValues,ROW(A4193))&gt;0),INDEX(StartDateValues,ROW(A4193)),"")</f>
        <v/>
      </c>
      <c r="C4193" s="22" t="str">
        <f t="shared" si="326"/>
        <v/>
      </c>
      <c r="D4193" s="3" t="str">
        <f t="shared" si="327"/>
        <v/>
      </c>
      <c r="E4193" s="3" t="str">
        <f t="shared" si="328"/>
        <v/>
      </c>
      <c r="F4193" s="3" t="str">
        <f t="shared" si="329"/>
        <v/>
      </c>
      <c r="G4193" s="3" t="str">
        <f>IF(A4193="","",IF(HOUR(A4193)&lt;StartHour,StartHour,IF(HOUR(A4193)&gt;FinishHour,FinishHour,HOUR(A4193))))</f>
        <v/>
      </c>
      <c r="H4193" s="3" t="str">
        <f t="shared" si="330"/>
        <v/>
      </c>
      <c r="I4193" s="33" t="e">
        <f>IF(OR(A4193="",B4193=""),NA(),MAX(0,IF(A4193-B4193=0,SameDayCycleTimeSettingValue,(A4193-B4193) *24)))</f>
        <v>#N/A</v>
      </c>
      <c r="J4193" s="33" t="e">
        <f>IF(OR(A4193="",B4193=""),NA(),MAX(0,IF(A4193-B4193=0,SameDayCycleTimeSettingValue,((A4193-B4193) *24)-(INT((A4193-B4193)) * (24-(FinishHour-StartHour))))))</f>
        <v>#N/A</v>
      </c>
      <c r="K4193" s="3" t="e">
        <f ca="1">IF(OR(A4193&lt;&gt;"",B4193=""),NA(),MAX(0,IF(_xlfn.DAYS(NOW(),B4193)=0,SameDayCycleTimeSettingValue,_xlfn.DAYS(NOW(),B4193))))</f>
        <v>#N/A</v>
      </c>
    </row>
    <row r="4194" spans="1:11" x14ac:dyDescent="0.25">
      <c r="A4194" s="32" t="str">
        <f>IF(AND(TRIM(INDEX(CompletedDateValues,ROW(A4194)))&lt;&gt;"",INDEX(CompletedDateValues,ROW(A4194))&gt;0),INDEX(CompletedDateValues,ROW(A4194)),"")</f>
        <v/>
      </c>
      <c r="B4194" s="32" t="str">
        <f>IF(AND(TRIM(INDEX(StartDateValues,ROW(A4194)))&lt;&gt;"",INDEX(StartDateValues,ROW(A4194))&gt;0),INDEX(StartDateValues,ROW(A4194)),"")</f>
        <v/>
      </c>
      <c r="C4194" s="22" t="str">
        <f t="shared" si="326"/>
        <v/>
      </c>
      <c r="D4194" s="3" t="str">
        <f t="shared" si="327"/>
        <v/>
      </c>
      <c r="E4194" s="3" t="str">
        <f t="shared" si="328"/>
        <v/>
      </c>
      <c r="F4194" s="3" t="str">
        <f t="shared" si="329"/>
        <v/>
      </c>
      <c r="G4194" s="3" t="str">
        <f>IF(A4194="","",IF(HOUR(A4194)&lt;StartHour,StartHour,IF(HOUR(A4194)&gt;FinishHour,FinishHour,HOUR(A4194))))</f>
        <v/>
      </c>
      <c r="H4194" s="3" t="str">
        <f t="shared" si="330"/>
        <v/>
      </c>
      <c r="I4194" s="33" t="e">
        <f>IF(OR(A4194="",B4194=""),NA(),MAX(0,IF(A4194-B4194=0,SameDayCycleTimeSettingValue,(A4194-B4194) *24)))</f>
        <v>#N/A</v>
      </c>
      <c r="J4194" s="33" t="e">
        <f>IF(OR(A4194="",B4194=""),NA(),MAX(0,IF(A4194-B4194=0,SameDayCycleTimeSettingValue,((A4194-B4194) *24)-(INT((A4194-B4194)) * (24-(FinishHour-StartHour))))))</f>
        <v>#N/A</v>
      </c>
      <c r="K4194" s="3" t="e">
        <f ca="1">IF(OR(A4194&lt;&gt;"",B4194=""),NA(),MAX(0,IF(_xlfn.DAYS(NOW(),B4194)=0,SameDayCycleTimeSettingValue,_xlfn.DAYS(NOW(),B4194))))</f>
        <v>#N/A</v>
      </c>
    </row>
    <row r="4195" spans="1:11" x14ac:dyDescent="0.25">
      <c r="A4195" s="32" t="str">
        <f>IF(AND(TRIM(INDEX(CompletedDateValues,ROW(A4195)))&lt;&gt;"",INDEX(CompletedDateValues,ROW(A4195))&gt;0),INDEX(CompletedDateValues,ROW(A4195)),"")</f>
        <v/>
      </c>
      <c r="B4195" s="32" t="str">
        <f>IF(AND(TRIM(INDEX(StartDateValues,ROW(A4195)))&lt;&gt;"",INDEX(StartDateValues,ROW(A4195))&gt;0),INDEX(StartDateValues,ROW(A4195)),"")</f>
        <v/>
      </c>
      <c r="C4195" s="22" t="str">
        <f t="shared" si="326"/>
        <v/>
      </c>
      <c r="D4195" s="3" t="str">
        <f t="shared" si="327"/>
        <v/>
      </c>
      <c r="E4195" s="3" t="str">
        <f t="shared" si="328"/>
        <v/>
      </c>
      <c r="F4195" s="3" t="str">
        <f t="shared" si="329"/>
        <v/>
      </c>
      <c r="G4195" s="3" t="str">
        <f>IF(A4195="","",IF(HOUR(A4195)&lt;StartHour,StartHour,IF(HOUR(A4195)&gt;FinishHour,FinishHour,HOUR(A4195))))</f>
        <v/>
      </c>
      <c r="H4195" s="3" t="str">
        <f t="shared" si="330"/>
        <v/>
      </c>
      <c r="I4195" s="33" t="e">
        <f>IF(OR(A4195="",B4195=""),NA(),MAX(0,IF(A4195-B4195=0,SameDayCycleTimeSettingValue,(A4195-B4195) *24)))</f>
        <v>#N/A</v>
      </c>
      <c r="J4195" s="33" t="e">
        <f>IF(OR(A4195="",B4195=""),NA(),MAX(0,IF(A4195-B4195=0,SameDayCycleTimeSettingValue,((A4195-B4195) *24)-(INT((A4195-B4195)) * (24-(FinishHour-StartHour))))))</f>
        <v>#N/A</v>
      </c>
      <c r="K4195" s="3" t="e">
        <f ca="1">IF(OR(A4195&lt;&gt;"",B4195=""),NA(),MAX(0,IF(_xlfn.DAYS(NOW(),B4195)=0,SameDayCycleTimeSettingValue,_xlfn.DAYS(NOW(),B4195))))</f>
        <v>#N/A</v>
      </c>
    </row>
    <row r="4196" spans="1:11" x14ac:dyDescent="0.25">
      <c r="A4196" s="32" t="str">
        <f>IF(AND(TRIM(INDEX(CompletedDateValues,ROW(A4196)))&lt;&gt;"",INDEX(CompletedDateValues,ROW(A4196))&gt;0),INDEX(CompletedDateValues,ROW(A4196)),"")</f>
        <v/>
      </c>
      <c r="B4196" s="32" t="str">
        <f>IF(AND(TRIM(INDEX(StartDateValues,ROW(A4196)))&lt;&gt;"",INDEX(StartDateValues,ROW(A4196))&gt;0),INDEX(StartDateValues,ROW(A4196)),"")</f>
        <v/>
      </c>
      <c r="C4196" s="22" t="str">
        <f t="shared" si="326"/>
        <v/>
      </c>
      <c r="D4196" s="3" t="str">
        <f t="shared" si="327"/>
        <v/>
      </c>
      <c r="E4196" s="3" t="str">
        <f t="shared" si="328"/>
        <v/>
      </c>
      <c r="F4196" s="3" t="str">
        <f t="shared" si="329"/>
        <v/>
      </c>
      <c r="G4196" s="3" t="str">
        <f>IF(A4196="","",IF(HOUR(A4196)&lt;StartHour,StartHour,IF(HOUR(A4196)&gt;FinishHour,FinishHour,HOUR(A4196))))</f>
        <v/>
      </c>
      <c r="H4196" s="3" t="str">
        <f t="shared" si="330"/>
        <v/>
      </c>
      <c r="I4196" s="33" t="e">
        <f>IF(OR(A4196="",B4196=""),NA(),MAX(0,IF(A4196-B4196=0,SameDayCycleTimeSettingValue,(A4196-B4196) *24)))</f>
        <v>#N/A</v>
      </c>
      <c r="J4196" s="33" t="e">
        <f>IF(OR(A4196="",B4196=""),NA(),MAX(0,IF(A4196-B4196=0,SameDayCycleTimeSettingValue,((A4196-B4196) *24)-(INT((A4196-B4196)) * (24-(FinishHour-StartHour))))))</f>
        <v>#N/A</v>
      </c>
      <c r="K4196" s="3" t="e">
        <f ca="1">IF(OR(A4196&lt;&gt;"",B4196=""),NA(),MAX(0,IF(_xlfn.DAYS(NOW(),B4196)=0,SameDayCycleTimeSettingValue,_xlfn.DAYS(NOW(),B4196))))</f>
        <v>#N/A</v>
      </c>
    </row>
    <row r="4197" spans="1:11" x14ac:dyDescent="0.25">
      <c r="A4197" s="32" t="str">
        <f>IF(AND(TRIM(INDEX(CompletedDateValues,ROW(A4197)))&lt;&gt;"",INDEX(CompletedDateValues,ROW(A4197))&gt;0),INDEX(CompletedDateValues,ROW(A4197)),"")</f>
        <v/>
      </c>
      <c r="B4197" s="32" t="str">
        <f>IF(AND(TRIM(INDEX(StartDateValues,ROW(A4197)))&lt;&gt;"",INDEX(StartDateValues,ROW(A4197))&gt;0),INDEX(StartDateValues,ROW(A4197)),"")</f>
        <v/>
      </c>
      <c r="C4197" s="22" t="str">
        <f t="shared" si="326"/>
        <v/>
      </c>
      <c r="D4197" s="3" t="str">
        <f t="shared" si="327"/>
        <v/>
      </c>
      <c r="E4197" s="3" t="str">
        <f t="shared" si="328"/>
        <v/>
      </c>
      <c r="F4197" s="3" t="str">
        <f t="shared" si="329"/>
        <v/>
      </c>
      <c r="G4197" s="3" t="str">
        <f>IF(A4197="","",IF(HOUR(A4197)&lt;StartHour,StartHour,IF(HOUR(A4197)&gt;FinishHour,FinishHour,HOUR(A4197))))</f>
        <v/>
      </c>
      <c r="H4197" s="3" t="str">
        <f t="shared" si="330"/>
        <v/>
      </c>
      <c r="I4197" s="33" t="e">
        <f>IF(OR(A4197="",B4197=""),NA(),MAX(0,IF(A4197-B4197=0,SameDayCycleTimeSettingValue,(A4197-B4197) *24)))</f>
        <v>#N/A</v>
      </c>
      <c r="J4197" s="33" t="e">
        <f>IF(OR(A4197="",B4197=""),NA(),MAX(0,IF(A4197-B4197=0,SameDayCycleTimeSettingValue,((A4197-B4197) *24)-(INT((A4197-B4197)) * (24-(FinishHour-StartHour))))))</f>
        <v>#N/A</v>
      </c>
      <c r="K4197" s="3" t="e">
        <f ca="1">IF(OR(A4197&lt;&gt;"",B4197=""),NA(),MAX(0,IF(_xlfn.DAYS(NOW(),B4197)=0,SameDayCycleTimeSettingValue,_xlfn.DAYS(NOW(),B4197))))</f>
        <v>#N/A</v>
      </c>
    </row>
    <row r="4198" spans="1:11" x14ac:dyDescent="0.25">
      <c r="A4198" s="32" t="str">
        <f>IF(AND(TRIM(INDEX(CompletedDateValues,ROW(A4198)))&lt;&gt;"",INDEX(CompletedDateValues,ROW(A4198))&gt;0),INDEX(CompletedDateValues,ROW(A4198)),"")</f>
        <v/>
      </c>
      <c r="B4198" s="32" t="str">
        <f>IF(AND(TRIM(INDEX(StartDateValues,ROW(A4198)))&lt;&gt;"",INDEX(StartDateValues,ROW(A4198))&gt;0),INDEX(StartDateValues,ROW(A4198)),"")</f>
        <v/>
      </c>
      <c r="C4198" s="22" t="str">
        <f t="shared" si="326"/>
        <v/>
      </c>
      <c r="D4198" s="3" t="str">
        <f t="shared" si="327"/>
        <v/>
      </c>
      <c r="E4198" s="3" t="str">
        <f t="shared" si="328"/>
        <v/>
      </c>
      <c r="F4198" s="3" t="str">
        <f t="shared" si="329"/>
        <v/>
      </c>
      <c r="G4198" s="3" t="str">
        <f>IF(A4198="","",IF(HOUR(A4198)&lt;StartHour,StartHour,IF(HOUR(A4198)&gt;FinishHour,FinishHour,HOUR(A4198))))</f>
        <v/>
      </c>
      <c r="H4198" s="3" t="str">
        <f t="shared" si="330"/>
        <v/>
      </c>
      <c r="I4198" s="33" t="e">
        <f>IF(OR(A4198="",B4198=""),NA(),MAX(0,IF(A4198-B4198=0,SameDayCycleTimeSettingValue,(A4198-B4198) *24)))</f>
        <v>#N/A</v>
      </c>
      <c r="J4198" s="33" t="e">
        <f>IF(OR(A4198="",B4198=""),NA(),MAX(0,IF(A4198-B4198=0,SameDayCycleTimeSettingValue,((A4198-B4198) *24)-(INT((A4198-B4198)) * (24-(FinishHour-StartHour))))))</f>
        <v>#N/A</v>
      </c>
      <c r="K4198" s="3" t="e">
        <f ca="1">IF(OR(A4198&lt;&gt;"",B4198=""),NA(),MAX(0,IF(_xlfn.DAYS(NOW(),B4198)=0,SameDayCycleTimeSettingValue,_xlfn.DAYS(NOW(),B4198))))</f>
        <v>#N/A</v>
      </c>
    </row>
    <row r="4199" spans="1:11" x14ac:dyDescent="0.25">
      <c r="A4199" s="32" t="str">
        <f>IF(AND(TRIM(INDEX(CompletedDateValues,ROW(A4199)))&lt;&gt;"",INDEX(CompletedDateValues,ROW(A4199))&gt;0),INDEX(CompletedDateValues,ROW(A4199)),"")</f>
        <v/>
      </c>
      <c r="B4199" s="32" t="str">
        <f>IF(AND(TRIM(INDEX(StartDateValues,ROW(A4199)))&lt;&gt;"",INDEX(StartDateValues,ROW(A4199))&gt;0),INDEX(StartDateValues,ROW(A4199)),"")</f>
        <v/>
      </c>
      <c r="C4199" s="22" t="str">
        <f t="shared" si="326"/>
        <v/>
      </c>
      <c r="D4199" s="3" t="str">
        <f t="shared" si="327"/>
        <v/>
      </c>
      <c r="E4199" s="3" t="str">
        <f t="shared" si="328"/>
        <v/>
      </c>
      <c r="F4199" s="3" t="str">
        <f t="shared" si="329"/>
        <v/>
      </c>
      <c r="G4199" s="3" t="str">
        <f>IF(A4199="","",IF(HOUR(A4199)&lt;StartHour,StartHour,IF(HOUR(A4199)&gt;FinishHour,FinishHour,HOUR(A4199))))</f>
        <v/>
      </c>
      <c r="H4199" s="3" t="str">
        <f t="shared" si="330"/>
        <v/>
      </c>
      <c r="I4199" s="33" t="e">
        <f>IF(OR(A4199="",B4199=""),NA(),MAX(0,IF(A4199-B4199=0,SameDayCycleTimeSettingValue,(A4199-B4199) *24)))</f>
        <v>#N/A</v>
      </c>
      <c r="J4199" s="33" t="e">
        <f>IF(OR(A4199="",B4199=""),NA(),MAX(0,IF(A4199-B4199=0,SameDayCycleTimeSettingValue,((A4199-B4199) *24)-(INT((A4199-B4199)) * (24-(FinishHour-StartHour))))))</f>
        <v>#N/A</v>
      </c>
      <c r="K4199" s="3" t="e">
        <f ca="1">IF(OR(A4199&lt;&gt;"",B4199=""),NA(),MAX(0,IF(_xlfn.DAYS(NOW(),B4199)=0,SameDayCycleTimeSettingValue,_xlfn.DAYS(NOW(),B4199))))</f>
        <v>#N/A</v>
      </c>
    </row>
    <row r="4200" spans="1:11" x14ac:dyDescent="0.25">
      <c r="A4200" s="32" t="str">
        <f>IF(AND(TRIM(INDEX(CompletedDateValues,ROW(A4200)))&lt;&gt;"",INDEX(CompletedDateValues,ROW(A4200))&gt;0),INDEX(CompletedDateValues,ROW(A4200)),"")</f>
        <v/>
      </c>
      <c r="B4200" s="32" t="str">
        <f>IF(AND(TRIM(INDEX(StartDateValues,ROW(A4200)))&lt;&gt;"",INDEX(StartDateValues,ROW(A4200))&gt;0),INDEX(StartDateValues,ROW(A4200)),"")</f>
        <v/>
      </c>
      <c r="C4200" s="22" t="str">
        <f t="shared" si="326"/>
        <v/>
      </c>
      <c r="D4200" s="3" t="str">
        <f t="shared" si="327"/>
        <v/>
      </c>
      <c r="E4200" s="3" t="str">
        <f t="shared" si="328"/>
        <v/>
      </c>
      <c r="F4200" s="3" t="str">
        <f t="shared" si="329"/>
        <v/>
      </c>
      <c r="G4200" s="3" t="str">
        <f>IF(A4200="","",IF(HOUR(A4200)&lt;StartHour,StartHour,IF(HOUR(A4200)&gt;FinishHour,FinishHour,HOUR(A4200))))</f>
        <v/>
      </c>
      <c r="H4200" s="3" t="str">
        <f t="shared" si="330"/>
        <v/>
      </c>
      <c r="I4200" s="33" t="e">
        <f>IF(OR(A4200="",B4200=""),NA(),MAX(0,IF(A4200-B4200=0,SameDayCycleTimeSettingValue,(A4200-B4200) *24)))</f>
        <v>#N/A</v>
      </c>
      <c r="J4200" s="33" t="e">
        <f>IF(OR(A4200="",B4200=""),NA(),MAX(0,IF(A4200-B4200=0,SameDayCycleTimeSettingValue,((A4200-B4200) *24)-(INT((A4200-B4200)) * (24-(FinishHour-StartHour))))))</f>
        <v>#N/A</v>
      </c>
      <c r="K4200" s="3" t="e">
        <f ca="1">IF(OR(A4200&lt;&gt;"",B4200=""),NA(),MAX(0,IF(_xlfn.DAYS(NOW(),B4200)=0,SameDayCycleTimeSettingValue,_xlfn.DAYS(NOW(),B4200))))</f>
        <v>#N/A</v>
      </c>
    </row>
    <row r="4201" spans="1:11" x14ac:dyDescent="0.25">
      <c r="A4201" s="32" t="str">
        <f>IF(AND(TRIM(INDEX(CompletedDateValues,ROW(A4201)))&lt;&gt;"",INDEX(CompletedDateValues,ROW(A4201))&gt;0),INDEX(CompletedDateValues,ROW(A4201)),"")</f>
        <v/>
      </c>
      <c r="B4201" s="32" t="str">
        <f>IF(AND(TRIM(INDEX(StartDateValues,ROW(A4201)))&lt;&gt;"",INDEX(StartDateValues,ROW(A4201))&gt;0),INDEX(StartDateValues,ROW(A4201)),"")</f>
        <v/>
      </c>
      <c r="C4201" s="22" t="str">
        <f t="shared" si="326"/>
        <v/>
      </c>
      <c r="D4201" s="3" t="str">
        <f t="shared" si="327"/>
        <v/>
      </c>
      <c r="E4201" s="3" t="str">
        <f t="shared" si="328"/>
        <v/>
      </c>
      <c r="F4201" s="3" t="str">
        <f t="shared" si="329"/>
        <v/>
      </c>
      <c r="G4201" s="3" t="str">
        <f>IF(A4201="","",IF(HOUR(A4201)&lt;StartHour,StartHour,IF(HOUR(A4201)&gt;FinishHour,FinishHour,HOUR(A4201))))</f>
        <v/>
      </c>
      <c r="H4201" s="3" t="str">
        <f t="shared" si="330"/>
        <v/>
      </c>
      <c r="I4201" s="33" t="e">
        <f>IF(OR(A4201="",B4201=""),NA(),MAX(0,IF(A4201-B4201=0,SameDayCycleTimeSettingValue,(A4201-B4201) *24)))</f>
        <v>#N/A</v>
      </c>
      <c r="J4201" s="33" t="e">
        <f>IF(OR(A4201="",B4201=""),NA(),MAX(0,IF(A4201-B4201=0,SameDayCycleTimeSettingValue,((A4201-B4201) *24)-(INT((A4201-B4201)) * (24-(FinishHour-StartHour))))))</f>
        <v>#N/A</v>
      </c>
      <c r="K4201" s="3" t="e">
        <f ca="1">IF(OR(A4201&lt;&gt;"",B4201=""),NA(),MAX(0,IF(_xlfn.DAYS(NOW(),B4201)=0,SameDayCycleTimeSettingValue,_xlfn.DAYS(NOW(),B4201))))</f>
        <v>#N/A</v>
      </c>
    </row>
    <row r="4202" spans="1:11" x14ac:dyDescent="0.25">
      <c r="A4202" s="32" t="str">
        <f>IF(AND(TRIM(INDEX(CompletedDateValues,ROW(A4202)))&lt;&gt;"",INDEX(CompletedDateValues,ROW(A4202))&gt;0),INDEX(CompletedDateValues,ROW(A4202)),"")</f>
        <v/>
      </c>
      <c r="B4202" s="32" t="str">
        <f>IF(AND(TRIM(INDEX(StartDateValues,ROW(A4202)))&lt;&gt;"",INDEX(StartDateValues,ROW(A4202))&gt;0),INDEX(StartDateValues,ROW(A4202)),"")</f>
        <v/>
      </c>
      <c r="C4202" s="22" t="str">
        <f t="shared" si="326"/>
        <v/>
      </c>
      <c r="D4202" s="3" t="str">
        <f t="shared" si="327"/>
        <v/>
      </c>
      <c r="E4202" s="3" t="str">
        <f t="shared" si="328"/>
        <v/>
      </c>
      <c r="F4202" s="3" t="str">
        <f t="shared" si="329"/>
        <v/>
      </c>
      <c r="G4202" s="3" t="str">
        <f>IF(A4202="","",IF(HOUR(A4202)&lt;StartHour,StartHour,IF(HOUR(A4202)&gt;FinishHour,FinishHour,HOUR(A4202))))</f>
        <v/>
      </c>
      <c r="H4202" s="3" t="str">
        <f t="shared" si="330"/>
        <v/>
      </c>
      <c r="I4202" s="33" t="e">
        <f>IF(OR(A4202="",B4202=""),NA(),MAX(0,IF(A4202-B4202=0,SameDayCycleTimeSettingValue,(A4202-B4202) *24)))</f>
        <v>#N/A</v>
      </c>
      <c r="J4202" s="33" t="e">
        <f>IF(OR(A4202="",B4202=""),NA(),MAX(0,IF(A4202-B4202=0,SameDayCycleTimeSettingValue,((A4202-B4202) *24)-(INT((A4202-B4202)) * (24-(FinishHour-StartHour))))))</f>
        <v>#N/A</v>
      </c>
      <c r="K4202" s="3" t="e">
        <f ca="1">IF(OR(A4202&lt;&gt;"",B4202=""),NA(),MAX(0,IF(_xlfn.DAYS(NOW(),B4202)=0,SameDayCycleTimeSettingValue,_xlfn.DAYS(NOW(),B4202))))</f>
        <v>#N/A</v>
      </c>
    </row>
    <row r="4203" spans="1:11" x14ac:dyDescent="0.25">
      <c r="A4203" s="32" t="str">
        <f>IF(AND(TRIM(INDEX(CompletedDateValues,ROW(A4203)))&lt;&gt;"",INDEX(CompletedDateValues,ROW(A4203))&gt;0),INDEX(CompletedDateValues,ROW(A4203)),"")</f>
        <v/>
      </c>
      <c r="B4203" s="32" t="str">
        <f>IF(AND(TRIM(INDEX(StartDateValues,ROW(A4203)))&lt;&gt;"",INDEX(StartDateValues,ROW(A4203))&gt;0),INDEX(StartDateValues,ROW(A4203)),"")</f>
        <v/>
      </c>
      <c r="C4203" s="22" t="str">
        <f t="shared" si="326"/>
        <v/>
      </c>
      <c r="D4203" s="3" t="str">
        <f t="shared" si="327"/>
        <v/>
      </c>
      <c r="E4203" s="3" t="str">
        <f t="shared" si="328"/>
        <v/>
      </c>
      <c r="F4203" s="3" t="str">
        <f t="shared" si="329"/>
        <v/>
      </c>
      <c r="G4203" s="3" t="str">
        <f>IF(A4203="","",IF(HOUR(A4203)&lt;StartHour,StartHour,IF(HOUR(A4203)&gt;FinishHour,FinishHour,HOUR(A4203))))</f>
        <v/>
      </c>
      <c r="H4203" s="3" t="str">
        <f t="shared" si="330"/>
        <v/>
      </c>
      <c r="I4203" s="33" t="e">
        <f>IF(OR(A4203="",B4203=""),NA(),MAX(0,IF(A4203-B4203=0,SameDayCycleTimeSettingValue,(A4203-B4203) *24)))</f>
        <v>#N/A</v>
      </c>
      <c r="J4203" s="33" t="e">
        <f>IF(OR(A4203="",B4203=""),NA(),MAX(0,IF(A4203-B4203=0,SameDayCycleTimeSettingValue,((A4203-B4203) *24)-(INT((A4203-B4203)) * (24-(FinishHour-StartHour))))))</f>
        <v>#N/A</v>
      </c>
      <c r="K4203" s="3" t="e">
        <f ca="1">IF(OR(A4203&lt;&gt;"",B4203=""),NA(),MAX(0,IF(_xlfn.DAYS(NOW(),B4203)=0,SameDayCycleTimeSettingValue,_xlfn.DAYS(NOW(),B4203))))</f>
        <v>#N/A</v>
      </c>
    </row>
    <row r="4204" spans="1:11" x14ac:dyDescent="0.25">
      <c r="A4204" s="32" t="str">
        <f>IF(AND(TRIM(INDEX(CompletedDateValues,ROW(A4204)))&lt;&gt;"",INDEX(CompletedDateValues,ROW(A4204))&gt;0),INDEX(CompletedDateValues,ROW(A4204)),"")</f>
        <v/>
      </c>
      <c r="B4204" s="32" t="str">
        <f>IF(AND(TRIM(INDEX(StartDateValues,ROW(A4204)))&lt;&gt;"",INDEX(StartDateValues,ROW(A4204))&gt;0),INDEX(StartDateValues,ROW(A4204)),"")</f>
        <v/>
      </c>
      <c r="C4204" s="22" t="str">
        <f t="shared" si="326"/>
        <v/>
      </c>
      <c r="D4204" s="3" t="str">
        <f t="shared" si="327"/>
        <v/>
      </c>
      <c r="E4204" s="3" t="str">
        <f t="shared" si="328"/>
        <v/>
      </c>
      <c r="F4204" s="3" t="str">
        <f t="shared" si="329"/>
        <v/>
      </c>
      <c r="G4204" s="3" t="str">
        <f>IF(A4204="","",IF(HOUR(A4204)&lt;StartHour,StartHour,IF(HOUR(A4204)&gt;FinishHour,FinishHour,HOUR(A4204))))</f>
        <v/>
      </c>
      <c r="H4204" s="3" t="str">
        <f t="shared" si="330"/>
        <v/>
      </c>
      <c r="I4204" s="33" t="e">
        <f>IF(OR(A4204="",B4204=""),NA(),MAX(0,IF(A4204-B4204=0,SameDayCycleTimeSettingValue,(A4204-B4204) *24)))</f>
        <v>#N/A</v>
      </c>
      <c r="J4204" s="33" t="e">
        <f>IF(OR(A4204="",B4204=""),NA(),MAX(0,IF(A4204-B4204=0,SameDayCycleTimeSettingValue,((A4204-B4204) *24)-(INT((A4204-B4204)) * (24-(FinishHour-StartHour))))))</f>
        <v>#N/A</v>
      </c>
      <c r="K4204" s="3" t="e">
        <f ca="1">IF(OR(A4204&lt;&gt;"",B4204=""),NA(),MAX(0,IF(_xlfn.DAYS(NOW(),B4204)=0,SameDayCycleTimeSettingValue,_xlfn.DAYS(NOW(),B4204))))</f>
        <v>#N/A</v>
      </c>
    </row>
    <row r="4205" spans="1:11" x14ac:dyDescent="0.25">
      <c r="A4205" s="32" t="str">
        <f>IF(AND(TRIM(INDEX(CompletedDateValues,ROW(A4205)))&lt;&gt;"",INDEX(CompletedDateValues,ROW(A4205))&gt;0),INDEX(CompletedDateValues,ROW(A4205)),"")</f>
        <v/>
      </c>
      <c r="B4205" s="32" t="str">
        <f>IF(AND(TRIM(INDEX(StartDateValues,ROW(A4205)))&lt;&gt;"",INDEX(StartDateValues,ROW(A4205))&gt;0),INDEX(StartDateValues,ROW(A4205)),"")</f>
        <v/>
      </c>
      <c r="C4205" s="22" t="str">
        <f t="shared" si="326"/>
        <v/>
      </c>
      <c r="D4205" s="3" t="str">
        <f t="shared" si="327"/>
        <v/>
      </c>
      <c r="E4205" s="3" t="str">
        <f t="shared" si="328"/>
        <v/>
      </c>
      <c r="F4205" s="3" t="str">
        <f t="shared" si="329"/>
        <v/>
      </c>
      <c r="G4205" s="3" t="str">
        <f>IF(A4205="","",IF(HOUR(A4205)&lt;StartHour,StartHour,IF(HOUR(A4205)&gt;FinishHour,FinishHour,HOUR(A4205))))</f>
        <v/>
      </c>
      <c r="H4205" s="3" t="str">
        <f t="shared" si="330"/>
        <v/>
      </c>
      <c r="I4205" s="33" t="e">
        <f>IF(OR(A4205="",B4205=""),NA(),MAX(0,IF(A4205-B4205=0,SameDayCycleTimeSettingValue,(A4205-B4205) *24)))</f>
        <v>#N/A</v>
      </c>
      <c r="J4205" s="33" t="e">
        <f>IF(OR(A4205="",B4205=""),NA(),MAX(0,IF(A4205-B4205=0,SameDayCycleTimeSettingValue,((A4205-B4205) *24)-(INT((A4205-B4205)) * (24-(FinishHour-StartHour))))))</f>
        <v>#N/A</v>
      </c>
      <c r="K4205" s="3" t="e">
        <f ca="1">IF(OR(A4205&lt;&gt;"",B4205=""),NA(),MAX(0,IF(_xlfn.DAYS(NOW(),B4205)=0,SameDayCycleTimeSettingValue,_xlfn.DAYS(NOW(),B4205))))</f>
        <v>#N/A</v>
      </c>
    </row>
    <row r="4206" spans="1:11" x14ac:dyDescent="0.25">
      <c r="A4206" s="32" t="str">
        <f>IF(AND(TRIM(INDEX(CompletedDateValues,ROW(A4206)))&lt;&gt;"",INDEX(CompletedDateValues,ROW(A4206))&gt;0),INDEX(CompletedDateValues,ROW(A4206)),"")</f>
        <v/>
      </c>
      <c r="B4206" s="32" t="str">
        <f>IF(AND(TRIM(INDEX(StartDateValues,ROW(A4206)))&lt;&gt;"",INDEX(StartDateValues,ROW(A4206))&gt;0),INDEX(StartDateValues,ROW(A4206)),"")</f>
        <v/>
      </c>
      <c r="C4206" s="22" t="str">
        <f t="shared" si="326"/>
        <v/>
      </c>
      <c r="D4206" s="3" t="str">
        <f t="shared" si="327"/>
        <v/>
      </c>
      <c r="E4206" s="3" t="str">
        <f t="shared" si="328"/>
        <v/>
      </c>
      <c r="F4206" s="3" t="str">
        <f t="shared" si="329"/>
        <v/>
      </c>
      <c r="G4206" s="3" t="str">
        <f>IF(A4206="","",IF(HOUR(A4206)&lt;StartHour,StartHour,IF(HOUR(A4206)&gt;FinishHour,FinishHour,HOUR(A4206))))</f>
        <v/>
      </c>
      <c r="H4206" s="3" t="str">
        <f t="shared" si="330"/>
        <v/>
      </c>
      <c r="I4206" s="33" t="e">
        <f>IF(OR(A4206="",B4206=""),NA(),MAX(0,IF(A4206-B4206=0,SameDayCycleTimeSettingValue,(A4206-B4206) *24)))</f>
        <v>#N/A</v>
      </c>
      <c r="J4206" s="33" t="e">
        <f>IF(OR(A4206="",B4206=""),NA(),MAX(0,IF(A4206-B4206=0,SameDayCycleTimeSettingValue,((A4206-B4206) *24)-(INT((A4206-B4206)) * (24-(FinishHour-StartHour))))))</f>
        <v>#N/A</v>
      </c>
      <c r="K4206" s="3" t="e">
        <f ca="1">IF(OR(A4206&lt;&gt;"",B4206=""),NA(),MAX(0,IF(_xlfn.DAYS(NOW(),B4206)=0,SameDayCycleTimeSettingValue,_xlfn.DAYS(NOW(),B4206))))</f>
        <v>#N/A</v>
      </c>
    </row>
    <row r="4207" spans="1:11" x14ac:dyDescent="0.25">
      <c r="A4207" s="32" t="str">
        <f>IF(AND(TRIM(INDEX(CompletedDateValues,ROW(A4207)))&lt;&gt;"",INDEX(CompletedDateValues,ROW(A4207))&gt;0),INDEX(CompletedDateValues,ROW(A4207)),"")</f>
        <v/>
      </c>
      <c r="B4207" s="32" t="str">
        <f>IF(AND(TRIM(INDEX(StartDateValues,ROW(A4207)))&lt;&gt;"",INDEX(StartDateValues,ROW(A4207))&gt;0),INDEX(StartDateValues,ROW(A4207)),"")</f>
        <v/>
      </c>
      <c r="C4207" s="22" t="str">
        <f t="shared" si="326"/>
        <v/>
      </c>
      <c r="D4207" s="3" t="str">
        <f t="shared" si="327"/>
        <v/>
      </c>
      <c r="E4207" s="3" t="str">
        <f t="shared" si="328"/>
        <v/>
      </c>
      <c r="F4207" s="3" t="str">
        <f t="shared" si="329"/>
        <v/>
      </c>
      <c r="G4207" s="3" t="str">
        <f>IF(A4207="","",IF(HOUR(A4207)&lt;StartHour,StartHour,IF(HOUR(A4207)&gt;FinishHour,FinishHour,HOUR(A4207))))</f>
        <v/>
      </c>
      <c r="H4207" s="3" t="str">
        <f t="shared" si="330"/>
        <v/>
      </c>
      <c r="I4207" s="33" t="e">
        <f>IF(OR(A4207="",B4207=""),NA(),MAX(0,IF(A4207-B4207=0,SameDayCycleTimeSettingValue,(A4207-B4207) *24)))</f>
        <v>#N/A</v>
      </c>
      <c r="J4207" s="33" t="e">
        <f>IF(OR(A4207="",B4207=""),NA(),MAX(0,IF(A4207-B4207=0,SameDayCycleTimeSettingValue,((A4207-B4207) *24)-(INT((A4207-B4207)) * (24-(FinishHour-StartHour))))))</f>
        <v>#N/A</v>
      </c>
      <c r="K4207" s="3" t="e">
        <f ca="1">IF(OR(A4207&lt;&gt;"",B4207=""),NA(),MAX(0,IF(_xlfn.DAYS(NOW(),B4207)=0,SameDayCycleTimeSettingValue,_xlfn.DAYS(NOW(),B4207))))</f>
        <v>#N/A</v>
      </c>
    </row>
    <row r="4208" spans="1:11" x14ac:dyDescent="0.25">
      <c r="A4208" s="32" t="str">
        <f>IF(AND(TRIM(INDEX(CompletedDateValues,ROW(A4208)))&lt;&gt;"",INDEX(CompletedDateValues,ROW(A4208))&gt;0),INDEX(CompletedDateValues,ROW(A4208)),"")</f>
        <v/>
      </c>
      <c r="B4208" s="32" t="str">
        <f>IF(AND(TRIM(INDEX(StartDateValues,ROW(A4208)))&lt;&gt;"",INDEX(StartDateValues,ROW(A4208))&gt;0),INDEX(StartDateValues,ROW(A4208)),"")</f>
        <v/>
      </c>
      <c r="C4208" s="22" t="str">
        <f t="shared" si="326"/>
        <v/>
      </c>
      <c r="D4208" s="3" t="str">
        <f t="shared" si="327"/>
        <v/>
      </c>
      <c r="E4208" s="3" t="str">
        <f t="shared" si="328"/>
        <v/>
      </c>
      <c r="F4208" s="3" t="str">
        <f t="shared" si="329"/>
        <v/>
      </c>
      <c r="G4208" s="3" t="str">
        <f>IF(A4208="","",IF(HOUR(A4208)&lt;StartHour,StartHour,IF(HOUR(A4208)&gt;FinishHour,FinishHour,HOUR(A4208))))</f>
        <v/>
      </c>
      <c r="H4208" s="3" t="str">
        <f t="shared" si="330"/>
        <v/>
      </c>
      <c r="I4208" s="33" t="e">
        <f>IF(OR(A4208="",B4208=""),NA(),MAX(0,IF(A4208-B4208=0,SameDayCycleTimeSettingValue,(A4208-B4208) *24)))</f>
        <v>#N/A</v>
      </c>
      <c r="J4208" s="33" t="e">
        <f>IF(OR(A4208="",B4208=""),NA(),MAX(0,IF(A4208-B4208=0,SameDayCycleTimeSettingValue,((A4208-B4208) *24)-(INT((A4208-B4208)) * (24-(FinishHour-StartHour))))))</f>
        <v>#N/A</v>
      </c>
      <c r="K4208" s="3" t="e">
        <f ca="1">IF(OR(A4208&lt;&gt;"",B4208=""),NA(),MAX(0,IF(_xlfn.DAYS(NOW(),B4208)=0,SameDayCycleTimeSettingValue,_xlfn.DAYS(NOW(),B4208))))</f>
        <v>#N/A</v>
      </c>
    </row>
    <row r="4209" spans="1:11" x14ac:dyDescent="0.25">
      <c r="A4209" s="32" t="str">
        <f>IF(AND(TRIM(INDEX(CompletedDateValues,ROW(A4209)))&lt;&gt;"",INDEX(CompletedDateValues,ROW(A4209))&gt;0),INDEX(CompletedDateValues,ROW(A4209)),"")</f>
        <v/>
      </c>
      <c r="B4209" s="32" t="str">
        <f>IF(AND(TRIM(INDEX(StartDateValues,ROW(A4209)))&lt;&gt;"",INDEX(StartDateValues,ROW(A4209))&gt;0),INDEX(StartDateValues,ROW(A4209)),"")</f>
        <v/>
      </c>
      <c r="C4209" s="22" t="str">
        <f t="shared" si="326"/>
        <v/>
      </c>
      <c r="D4209" s="3" t="str">
        <f t="shared" si="327"/>
        <v/>
      </c>
      <c r="E4209" s="3" t="str">
        <f t="shared" si="328"/>
        <v/>
      </c>
      <c r="F4209" s="3" t="str">
        <f t="shared" si="329"/>
        <v/>
      </c>
      <c r="G4209" s="3" t="str">
        <f>IF(A4209="","",IF(HOUR(A4209)&lt;StartHour,StartHour,IF(HOUR(A4209)&gt;FinishHour,FinishHour,HOUR(A4209))))</f>
        <v/>
      </c>
      <c r="H4209" s="3" t="str">
        <f t="shared" si="330"/>
        <v/>
      </c>
      <c r="I4209" s="33" t="e">
        <f>IF(OR(A4209="",B4209=""),NA(),MAX(0,IF(A4209-B4209=0,SameDayCycleTimeSettingValue,(A4209-B4209) *24)))</f>
        <v>#N/A</v>
      </c>
      <c r="J4209" s="33" t="e">
        <f>IF(OR(A4209="",B4209=""),NA(),MAX(0,IF(A4209-B4209=0,SameDayCycleTimeSettingValue,((A4209-B4209) *24)-(INT((A4209-B4209)) * (24-(FinishHour-StartHour))))))</f>
        <v>#N/A</v>
      </c>
      <c r="K4209" s="3" t="e">
        <f ca="1">IF(OR(A4209&lt;&gt;"",B4209=""),NA(),MAX(0,IF(_xlfn.DAYS(NOW(),B4209)=0,SameDayCycleTimeSettingValue,_xlfn.DAYS(NOW(),B4209))))</f>
        <v>#N/A</v>
      </c>
    </row>
    <row r="4210" spans="1:11" x14ac:dyDescent="0.25">
      <c r="A4210" s="32" t="str">
        <f>IF(AND(TRIM(INDEX(CompletedDateValues,ROW(A4210)))&lt;&gt;"",INDEX(CompletedDateValues,ROW(A4210))&gt;0),INDEX(CompletedDateValues,ROW(A4210)),"")</f>
        <v/>
      </c>
      <c r="B4210" s="32" t="str">
        <f>IF(AND(TRIM(INDEX(StartDateValues,ROW(A4210)))&lt;&gt;"",INDEX(StartDateValues,ROW(A4210))&gt;0),INDEX(StartDateValues,ROW(A4210)),"")</f>
        <v/>
      </c>
      <c r="C4210" s="22" t="str">
        <f t="shared" si="326"/>
        <v/>
      </c>
      <c r="D4210" s="3" t="str">
        <f t="shared" si="327"/>
        <v/>
      </c>
      <c r="E4210" s="3" t="str">
        <f t="shared" si="328"/>
        <v/>
      </c>
      <c r="F4210" s="3" t="str">
        <f t="shared" si="329"/>
        <v/>
      </c>
      <c r="G4210" s="3" t="str">
        <f>IF(A4210="","",IF(HOUR(A4210)&lt;StartHour,StartHour,IF(HOUR(A4210)&gt;FinishHour,FinishHour,HOUR(A4210))))</f>
        <v/>
      </c>
      <c r="H4210" s="3" t="str">
        <f t="shared" si="330"/>
        <v/>
      </c>
      <c r="I4210" s="33" t="e">
        <f>IF(OR(A4210="",B4210=""),NA(),MAX(0,IF(A4210-B4210=0,SameDayCycleTimeSettingValue,(A4210-B4210) *24)))</f>
        <v>#N/A</v>
      </c>
      <c r="J4210" s="33" t="e">
        <f>IF(OR(A4210="",B4210=""),NA(),MAX(0,IF(A4210-B4210=0,SameDayCycleTimeSettingValue,((A4210-B4210) *24)-(INT((A4210-B4210)) * (24-(FinishHour-StartHour))))))</f>
        <v>#N/A</v>
      </c>
      <c r="K4210" s="3" t="e">
        <f ca="1">IF(OR(A4210&lt;&gt;"",B4210=""),NA(),MAX(0,IF(_xlfn.DAYS(NOW(),B4210)=0,SameDayCycleTimeSettingValue,_xlfn.DAYS(NOW(),B4210))))</f>
        <v>#N/A</v>
      </c>
    </row>
    <row r="4211" spans="1:11" x14ac:dyDescent="0.25">
      <c r="A4211" s="32" t="str">
        <f>IF(AND(TRIM(INDEX(CompletedDateValues,ROW(A4211)))&lt;&gt;"",INDEX(CompletedDateValues,ROW(A4211))&gt;0),INDEX(CompletedDateValues,ROW(A4211)),"")</f>
        <v/>
      </c>
      <c r="B4211" s="32" t="str">
        <f>IF(AND(TRIM(INDEX(StartDateValues,ROW(A4211)))&lt;&gt;"",INDEX(StartDateValues,ROW(A4211))&gt;0),INDEX(StartDateValues,ROW(A4211)),"")</f>
        <v/>
      </c>
      <c r="C4211" s="22" t="str">
        <f t="shared" si="326"/>
        <v/>
      </c>
      <c r="D4211" s="3" t="str">
        <f t="shared" si="327"/>
        <v/>
      </c>
      <c r="E4211" s="3" t="str">
        <f t="shared" si="328"/>
        <v/>
      </c>
      <c r="F4211" s="3" t="str">
        <f t="shared" si="329"/>
        <v/>
      </c>
      <c r="G4211" s="3" t="str">
        <f>IF(A4211="","",IF(HOUR(A4211)&lt;StartHour,StartHour,IF(HOUR(A4211)&gt;FinishHour,FinishHour,HOUR(A4211))))</f>
        <v/>
      </c>
      <c r="H4211" s="3" t="str">
        <f t="shared" si="330"/>
        <v/>
      </c>
      <c r="I4211" s="33" t="e">
        <f>IF(OR(A4211="",B4211=""),NA(),MAX(0,IF(A4211-B4211=0,SameDayCycleTimeSettingValue,(A4211-B4211) *24)))</f>
        <v>#N/A</v>
      </c>
      <c r="J4211" s="33" t="e">
        <f>IF(OR(A4211="",B4211=""),NA(),MAX(0,IF(A4211-B4211=0,SameDayCycleTimeSettingValue,((A4211-B4211) *24)-(INT((A4211-B4211)) * (24-(FinishHour-StartHour))))))</f>
        <v>#N/A</v>
      </c>
      <c r="K4211" s="3" t="e">
        <f ca="1">IF(OR(A4211&lt;&gt;"",B4211=""),NA(),MAX(0,IF(_xlfn.DAYS(NOW(),B4211)=0,SameDayCycleTimeSettingValue,_xlfn.DAYS(NOW(),B4211))))</f>
        <v>#N/A</v>
      </c>
    </row>
    <row r="4212" spans="1:11" x14ac:dyDescent="0.25">
      <c r="A4212" s="32" t="str">
        <f>IF(AND(TRIM(INDEX(CompletedDateValues,ROW(A4212)))&lt;&gt;"",INDEX(CompletedDateValues,ROW(A4212))&gt;0),INDEX(CompletedDateValues,ROW(A4212)),"")</f>
        <v/>
      </c>
      <c r="B4212" s="32" t="str">
        <f>IF(AND(TRIM(INDEX(StartDateValues,ROW(A4212)))&lt;&gt;"",INDEX(StartDateValues,ROW(A4212))&gt;0),INDEX(StartDateValues,ROW(A4212)),"")</f>
        <v/>
      </c>
      <c r="C4212" s="22" t="str">
        <f t="shared" si="326"/>
        <v/>
      </c>
      <c r="D4212" s="3" t="str">
        <f t="shared" si="327"/>
        <v/>
      </c>
      <c r="E4212" s="3" t="str">
        <f t="shared" si="328"/>
        <v/>
      </c>
      <c r="F4212" s="3" t="str">
        <f t="shared" si="329"/>
        <v/>
      </c>
      <c r="G4212" s="3" t="str">
        <f>IF(A4212="","",IF(HOUR(A4212)&lt;StartHour,StartHour,IF(HOUR(A4212)&gt;FinishHour,FinishHour,HOUR(A4212))))</f>
        <v/>
      </c>
      <c r="H4212" s="3" t="str">
        <f t="shared" si="330"/>
        <v/>
      </c>
      <c r="I4212" s="33" t="e">
        <f>IF(OR(A4212="",B4212=""),NA(),MAX(0,IF(A4212-B4212=0,SameDayCycleTimeSettingValue,(A4212-B4212) *24)))</f>
        <v>#N/A</v>
      </c>
      <c r="J4212" s="33" t="e">
        <f>IF(OR(A4212="",B4212=""),NA(),MAX(0,IF(A4212-B4212=0,SameDayCycleTimeSettingValue,((A4212-B4212) *24)-(INT((A4212-B4212)) * (24-(FinishHour-StartHour))))))</f>
        <v>#N/A</v>
      </c>
      <c r="K4212" s="3" t="e">
        <f ca="1">IF(OR(A4212&lt;&gt;"",B4212=""),NA(),MAX(0,IF(_xlfn.DAYS(NOW(),B4212)=0,SameDayCycleTimeSettingValue,_xlfn.DAYS(NOW(),B4212))))</f>
        <v>#N/A</v>
      </c>
    </row>
    <row r="4213" spans="1:11" x14ac:dyDescent="0.25">
      <c r="A4213" s="32" t="str">
        <f>IF(AND(TRIM(INDEX(CompletedDateValues,ROW(A4213)))&lt;&gt;"",INDEX(CompletedDateValues,ROW(A4213))&gt;0),INDEX(CompletedDateValues,ROW(A4213)),"")</f>
        <v/>
      </c>
      <c r="B4213" s="32" t="str">
        <f>IF(AND(TRIM(INDEX(StartDateValues,ROW(A4213)))&lt;&gt;"",INDEX(StartDateValues,ROW(A4213))&gt;0),INDEX(StartDateValues,ROW(A4213)),"")</f>
        <v/>
      </c>
      <c r="C4213" s="22" t="str">
        <f t="shared" si="326"/>
        <v/>
      </c>
      <c r="D4213" s="3" t="str">
        <f t="shared" si="327"/>
        <v/>
      </c>
      <c r="E4213" s="3" t="str">
        <f t="shared" si="328"/>
        <v/>
      </c>
      <c r="F4213" s="3" t="str">
        <f t="shared" si="329"/>
        <v/>
      </c>
      <c r="G4213" s="3" t="str">
        <f>IF(A4213="","",IF(HOUR(A4213)&lt;StartHour,StartHour,IF(HOUR(A4213)&gt;FinishHour,FinishHour,HOUR(A4213))))</f>
        <v/>
      </c>
      <c r="H4213" s="3" t="str">
        <f t="shared" si="330"/>
        <v/>
      </c>
      <c r="I4213" s="33" t="e">
        <f>IF(OR(A4213="",B4213=""),NA(),MAX(0,IF(A4213-B4213=0,SameDayCycleTimeSettingValue,(A4213-B4213) *24)))</f>
        <v>#N/A</v>
      </c>
      <c r="J4213" s="33" t="e">
        <f>IF(OR(A4213="",B4213=""),NA(),MAX(0,IF(A4213-B4213=0,SameDayCycleTimeSettingValue,((A4213-B4213) *24)-(INT((A4213-B4213)) * (24-(FinishHour-StartHour))))))</f>
        <v>#N/A</v>
      </c>
      <c r="K4213" s="3" t="e">
        <f ca="1">IF(OR(A4213&lt;&gt;"",B4213=""),NA(),MAX(0,IF(_xlfn.DAYS(NOW(),B4213)=0,SameDayCycleTimeSettingValue,_xlfn.DAYS(NOW(),B4213))))</f>
        <v>#N/A</v>
      </c>
    </row>
    <row r="4214" spans="1:11" x14ac:dyDescent="0.25">
      <c r="A4214" s="32" t="str">
        <f>IF(AND(TRIM(INDEX(CompletedDateValues,ROW(A4214)))&lt;&gt;"",INDEX(CompletedDateValues,ROW(A4214))&gt;0),INDEX(CompletedDateValues,ROW(A4214)),"")</f>
        <v/>
      </c>
      <c r="B4214" s="32" t="str">
        <f>IF(AND(TRIM(INDEX(StartDateValues,ROW(A4214)))&lt;&gt;"",INDEX(StartDateValues,ROW(A4214))&gt;0),INDEX(StartDateValues,ROW(A4214)),"")</f>
        <v/>
      </c>
      <c r="C4214" s="22" t="str">
        <f t="shared" si="326"/>
        <v/>
      </c>
      <c r="D4214" s="3" t="str">
        <f t="shared" si="327"/>
        <v/>
      </c>
      <c r="E4214" s="3" t="str">
        <f t="shared" si="328"/>
        <v/>
      </c>
      <c r="F4214" s="3" t="str">
        <f t="shared" si="329"/>
        <v/>
      </c>
      <c r="G4214" s="3" t="str">
        <f>IF(A4214="","",IF(HOUR(A4214)&lt;StartHour,StartHour,IF(HOUR(A4214)&gt;FinishHour,FinishHour,HOUR(A4214))))</f>
        <v/>
      </c>
      <c r="H4214" s="3" t="str">
        <f t="shared" si="330"/>
        <v/>
      </c>
      <c r="I4214" s="33" t="e">
        <f>IF(OR(A4214="",B4214=""),NA(),MAX(0,IF(A4214-B4214=0,SameDayCycleTimeSettingValue,(A4214-B4214) *24)))</f>
        <v>#N/A</v>
      </c>
      <c r="J4214" s="33" t="e">
        <f>IF(OR(A4214="",B4214=""),NA(),MAX(0,IF(A4214-B4214=0,SameDayCycleTimeSettingValue,((A4214-B4214) *24)-(INT((A4214-B4214)) * (24-(FinishHour-StartHour))))))</f>
        <v>#N/A</v>
      </c>
      <c r="K4214" s="3" t="e">
        <f ca="1">IF(OR(A4214&lt;&gt;"",B4214=""),NA(),MAX(0,IF(_xlfn.DAYS(NOW(),B4214)=0,SameDayCycleTimeSettingValue,_xlfn.DAYS(NOW(),B4214))))</f>
        <v>#N/A</v>
      </c>
    </row>
    <row r="4215" spans="1:11" x14ac:dyDescent="0.25">
      <c r="A4215" s="32" t="str">
        <f>IF(AND(TRIM(INDEX(CompletedDateValues,ROW(A4215)))&lt;&gt;"",INDEX(CompletedDateValues,ROW(A4215))&gt;0),INDEX(CompletedDateValues,ROW(A4215)),"")</f>
        <v/>
      </c>
      <c r="B4215" s="32" t="str">
        <f>IF(AND(TRIM(INDEX(StartDateValues,ROW(A4215)))&lt;&gt;"",INDEX(StartDateValues,ROW(A4215))&gt;0),INDEX(StartDateValues,ROW(A4215)),"")</f>
        <v/>
      </c>
      <c r="C4215" s="22" t="str">
        <f t="shared" si="326"/>
        <v/>
      </c>
      <c r="D4215" s="3" t="str">
        <f t="shared" si="327"/>
        <v/>
      </c>
      <c r="E4215" s="3" t="str">
        <f t="shared" si="328"/>
        <v/>
      </c>
      <c r="F4215" s="3" t="str">
        <f t="shared" si="329"/>
        <v/>
      </c>
      <c r="G4215" s="3" t="str">
        <f>IF(A4215="","",IF(HOUR(A4215)&lt;StartHour,StartHour,IF(HOUR(A4215)&gt;FinishHour,FinishHour,HOUR(A4215))))</f>
        <v/>
      </c>
      <c r="H4215" s="3" t="str">
        <f t="shared" si="330"/>
        <v/>
      </c>
      <c r="I4215" s="33" t="e">
        <f>IF(OR(A4215="",B4215=""),NA(),MAX(0,IF(A4215-B4215=0,SameDayCycleTimeSettingValue,(A4215-B4215) *24)))</f>
        <v>#N/A</v>
      </c>
      <c r="J4215" s="33" t="e">
        <f>IF(OR(A4215="",B4215=""),NA(),MAX(0,IF(A4215-B4215=0,SameDayCycleTimeSettingValue,((A4215-B4215) *24)-(INT((A4215-B4215)) * (24-(FinishHour-StartHour))))))</f>
        <v>#N/A</v>
      </c>
      <c r="K4215" s="3" t="e">
        <f ca="1">IF(OR(A4215&lt;&gt;"",B4215=""),NA(),MAX(0,IF(_xlfn.DAYS(NOW(),B4215)=0,SameDayCycleTimeSettingValue,_xlfn.DAYS(NOW(),B4215))))</f>
        <v>#N/A</v>
      </c>
    </row>
    <row r="4216" spans="1:11" x14ac:dyDescent="0.25">
      <c r="A4216" s="32" t="str">
        <f>IF(AND(TRIM(INDEX(CompletedDateValues,ROW(A4216)))&lt;&gt;"",INDEX(CompletedDateValues,ROW(A4216))&gt;0),INDEX(CompletedDateValues,ROW(A4216)),"")</f>
        <v/>
      </c>
      <c r="B4216" s="32" t="str">
        <f>IF(AND(TRIM(INDEX(StartDateValues,ROW(A4216)))&lt;&gt;"",INDEX(StartDateValues,ROW(A4216))&gt;0),INDEX(StartDateValues,ROW(A4216)),"")</f>
        <v/>
      </c>
      <c r="C4216" s="22" t="str">
        <f t="shared" si="326"/>
        <v/>
      </c>
      <c r="D4216" s="3" t="str">
        <f t="shared" si="327"/>
        <v/>
      </c>
      <c r="E4216" s="3" t="str">
        <f t="shared" si="328"/>
        <v/>
      </c>
      <c r="F4216" s="3" t="str">
        <f t="shared" si="329"/>
        <v/>
      </c>
      <c r="G4216" s="3" t="str">
        <f>IF(A4216="","",IF(HOUR(A4216)&lt;StartHour,StartHour,IF(HOUR(A4216)&gt;FinishHour,FinishHour,HOUR(A4216))))</f>
        <v/>
      </c>
      <c r="H4216" s="3" t="str">
        <f t="shared" si="330"/>
        <v/>
      </c>
      <c r="I4216" s="33" t="e">
        <f>IF(OR(A4216="",B4216=""),NA(),MAX(0,IF(A4216-B4216=0,SameDayCycleTimeSettingValue,(A4216-B4216) *24)))</f>
        <v>#N/A</v>
      </c>
      <c r="J4216" s="33" t="e">
        <f>IF(OR(A4216="",B4216=""),NA(),MAX(0,IF(A4216-B4216=0,SameDayCycleTimeSettingValue,((A4216-B4216) *24)-(INT((A4216-B4216)) * (24-(FinishHour-StartHour))))))</f>
        <v>#N/A</v>
      </c>
      <c r="K4216" s="3" t="e">
        <f ca="1">IF(OR(A4216&lt;&gt;"",B4216=""),NA(),MAX(0,IF(_xlfn.DAYS(NOW(),B4216)=0,SameDayCycleTimeSettingValue,_xlfn.DAYS(NOW(),B4216))))</f>
        <v>#N/A</v>
      </c>
    </row>
    <row r="4217" spans="1:11" x14ac:dyDescent="0.25">
      <c r="A4217" s="32" t="str">
        <f>IF(AND(TRIM(INDEX(CompletedDateValues,ROW(A4217)))&lt;&gt;"",INDEX(CompletedDateValues,ROW(A4217))&gt;0),INDEX(CompletedDateValues,ROW(A4217)),"")</f>
        <v/>
      </c>
      <c r="B4217" s="32" t="str">
        <f>IF(AND(TRIM(INDEX(StartDateValues,ROW(A4217)))&lt;&gt;"",INDEX(StartDateValues,ROW(A4217))&gt;0),INDEX(StartDateValues,ROW(A4217)),"")</f>
        <v/>
      </c>
      <c r="C4217" s="22" t="str">
        <f t="shared" si="326"/>
        <v/>
      </c>
      <c r="D4217" s="3" t="str">
        <f t="shared" si="327"/>
        <v/>
      </c>
      <c r="E4217" s="3" t="str">
        <f t="shared" si="328"/>
        <v/>
      </c>
      <c r="F4217" s="3" t="str">
        <f t="shared" si="329"/>
        <v/>
      </c>
      <c r="G4217" s="3" t="str">
        <f>IF(A4217="","",IF(HOUR(A4217)&lt;StartHour,StartHour,IF(HOUR(A4217)&gt;FinishHour,FinishHour,HOUR(A4217))))</f>
        <v/>
      </c>
      <c r="H4217" s="3" t="str">
        <f t="shared" si="330"/>
        <v/>
      </c>
      <c r="I4217" s="33" t="e">
        <f>IF(OR(A4217="",B4217=""),NA(),MAX(0,IF(A4217-B4217=0,SameDayCycleTimeSettingValue,(A4217-B4217) *24)))</f>
        <v>#N/A</v>
      </c>
      <c r="J4217" s="33" t="e">
        <f>IF(OR(A4217="",B4217=""),NA(),MAX(0,IF(A4217-B4217=0,SameDayCycleTimeSettingValue,((A4217-B4217) *24)-(INT((A4217-B4217)) * (24-(FinishHour-StartHour))))))</f>
        <v>#N/A</v>
      </c>
      <c r="K4217" s="3" t="e">
        <f ca="1">IF(OR(A4217&lt;&gt;"",B4217=""),NA(),MAX(0,IF(_xlfn.DAYS(NOW(),B4217)=0,SameDayCycleTimeSettingValue,_xlfn.DAYS(NOW(),B4217))))</f>
        <v>#N/A</v>
      </c>
    </row>
    <row r="4218" spans="1:11" x14ac:dyDescent="0.25">
      <c r="A4218" s="32" t="str">
        <f>IF(AND(TRIM(INDEX(CompletedDateValues,ROW(A4218)))&lt;&gt;"",INDEX(CompletedDateValues,ROW(A4218))&gt;0),INDEX(CompletedDateValues,ROW(A4218)),"")</f>
        <v/>
      </c>
      <c r="B4218" s="32" t="str">
        <f>IF(AND(TRIM(INDEX(StartDateValues,ROW(A4218)))&lt;&gt;"",INDEX(StartDateValues,ROW(A4218))&gt;0),INDEX(StartDateValues,ROW(A4218)),"")</f>
        <v/>
      </c>
      <c r="C4218" s="22" t="str">
        <f t="shared" si="326"/>
        <v/>
      </c>
      <c r="D4218" s="3" t="str">
        <f t="shared" si="327"/>
        <v/>
      </c>
      <c r="E4218" s="3" t="str">
        <f t="shared" si="328"/>
        <v/>
      </c>
      <c r="F4218" s="3" t="str">
        <f t="shared" si="329"/>
        <v/>
      </c>
      <c r="G4218" s="3" t="str">
        <f>IF(A4218="","",IF(HOUR(A4218)&lt;StartHour,StartHour,IF(HOUR(A4218)&gt;FinishHour,FinishHour,HOUR(A4218))))</f>
        <v/>
      </c>
      <c r="H4218" s="3" t="str">
        <f t="shared" si="330"/>
        <v/>
      </c>
      <c r="I4218" s="33" t="e">
        <f>IF(OR(A4218="",B4218=""),NA(),MAX(0,IF(A4218-B4218=0,SameDayCycleTimeSettingValue,(A4218-B4218) *24)))</f>
        <v>#N/A</v>
      </c>
      <c r="J4218" s="33" t="e">
        <f>IF(OR(A4218="",B4218=""),NA(),MAX(0,IF(A4218-B4218=0,SameDayCycleTimeSettingValue,((A4218-B4218) *24)-(INT((A4218-B4218)) * (24-(FinishHour-StartHour))))))</f>
        <v>#N/A</v>
      </c>
      <c r="K4218" s="3" t="e">
        <f ca="1">IF(OR(A4218&lt;&gt;"",B4218=""),NA(),MAX(0,IF(_xlfn.DAYS(NOW(),B4218)=0,SameDayCycleTimeSettingValue,_xlfn.DAYS(NOW(),B4218))))</f>
        <v>#N/A</v>
      </c>
    </row>
    <row r="4219" spans="1:11" x14ac:dyDescent="0.25">
      <c r="A4219" s="32" t="str">
        <f>IF(AND(TRIM(INDEX(CompletedDateValues,ROW(A4219)))&lt;&gt;"",INDEX(CompletedDateValues,ROW(A4219))&gt;0),INDEX(CompletedDateValues,ROW(A4219)),"")</f>
        <v/>
      </c>
      <c r="B4219" s="32" t="str">
        <f>IF(AND(TRIM(INDEX(StartDateValues,ROW(A4219)))&lt;&gt;"",INDEX(StartDateValues,ROW(A4219))&gt;0),INDEX(StartDateValues,ROW(A4219)),"")</f>
        <v/>
      </c>
      <c r="C4219" s="22" t="str">
        <f t="shared" si="326"/>
        <v/>
      </c>
      <c r="D4219" s="3" t="str">
        <f t="shared" si="327"/>
        <v/>
      </c>
      <c r="E4219" s="3" t="str">
        <f t="shared" si="328"/>
        <v/>
      </c>
      <c r="F4219" s="3" t="str">
        <f t="shared" si="329"/>
        <v/>
      </c>
      <c r="G4219" s="3" t="str">
        <f>IF(A4219="","",IF(HOUR(A4219)&lt;StartHour,StartHour,IF(HOUR(A4219)&gt;FinishHour,FinishHour,HOUR(A4219))))</f>
        <v/>
      </c>
      <c r="H4219" s="3" t="str">
        <f t="shared" si="330"/>
        <v/>
      </c>
      <c r="I4219" s="33" t="e">
        <f>IF(OR(A4219="",B4219=""),NA(),MAX(0,IF(A4219-B4219=0,SameDayCycleTimeSettingValue,(A4219-B4219) *24)))</f>
        <v>#N/A</v>
      </c>
      <c r="J4219" s="33" t="e">
        <f>IF(OR(A4219="",B4219=""),NA(),MAX(0,IF(A4219-B4219=0,SameDayCycleTimeSettingValue,((A4219-B4219) *24)-(INT((A4219-B4219)) * (24-(FinishHour-StartHour))))))</f>
        <v>#N/A</v>
      </c>
      <c r="K4219" s="3" t="e">
        <f ca="1">IF(OR(A4219&lt;&gt;"",B4219=""),NA(),MAX(0,IF(_xlfn.DAYS(NOW(),B4219)=0,SameDayCycleTimeSettingValue,_xlfn.DAYS(NOW(),B4219))))</f>
        <v>#N/A</v>
      </c>
    </row>
    <row r="4220" spans="1:11" x14ac:dyDescent="0.25">
      <c r="A4220" s="32" t="str">
        <f>IF(AND(TRIM(INDEX(CompletedDateValues,ROW(A4220)))&lt;&gt;"",INDEX(CompletedDateValues,ROW(A4220))&gt;0),INDEX(CompletedDateValues,ROW(A4220)),"")</f>
        <v/>
      </c>
      <c r="B4220" s="32" t="str">
        <f>IF(AND(TRIM(INDEX(StartDateValues,ROW(A4220)))&lt;&gt;"",INDEX(StartDateValues,ROW(A4220))&gt;0),INDEX(StartDateValues,ROW(A4220)),"")</f>
        <v/>
      </c>
      <c r="C4220" s="22" t="str">
        <f t="shared" si="326"/>
        <v/>
      </c>
      <c r="D4220" s="3" t="str">
        <f t="shared" si="327"/>
        <v/>
      </c>
      <c r="E4220" s="3" t="str">
        <f t="shared" si="328"/>
        <v/>
      </c>
      <c r="F4220" s="3" t="str">
        <f t="shared" si="329"/>
        <v/>
      </c>
      <c r="G4220" s="3" t="str">
        <f>IF(A4220="","",IF(HOUR(A4220)&lt;StartHour,StartHour,IF(HOUR(A4220)&gt;FinishHour,FinishHour,HOUR(A4220))))</f>
        <v/>
      </c>
      <c r="H4220" s="3" t="str">
        <f t="shared" si="330"/>
        <v/>
      </c>
      <c r="I4220" s="33" t="e">
        <f>IF(OR(A4220="",B4220=""),NA(),MAX(0,IF(A4220-B4220=0,SameDayCycleTimeSettingValue,(A4220-B4220) *24)))</f>
        <v>#N/A</v>
      </c>
      <c r="J4220" s="33" t="e">
        <f>IF(OR(A4220="",B4220=""),NA(),MAX(0,IF(A4220-B4220=0,SameDayCycleTimeSettingValue,((A4220-B4220) *24)-(INT((A4220-B4220)) * (24-(FinishHour-StartHour))))))</f>
        <v>#N/A</v>
      </c>
      <c r="K4220" s="3" t="e">
        <f ca="1">IF(OR(A4220&lt;&gt;"",B4220=""),NA(),MAX(0,IF(_xlfn.DAYS(NOW(),B4220)=0,SameDayCycleTimeSettingValue,_xlfn.DAYS(NOW(),B4220))))</f>
        <v>#N/A</v>
      </c>
    </row>
    <row r="4221" spans="1:11" x14ac:dyDescent="0.25">
      <c r="A4221" s="32" t="str">
        <f>IF(AND(TRIM(INDEX(CompletedDateValues,ROW(A4221)))&lt;&gt;"",INDEX(CompletedDateValues,ROW(A4221))&gt;0),INDEX(CompletedDateValues,ROW(A4221)),"")</f>
        <v/>
      </c>
      <c r="B4221" s="32" t="str">
        <f>IF(AND(TRIM(INDEX(StartDateValues,ROW(A4221)))&lt;&gt;"",INDEX(StartDateValues,ROW(A4221))&gt;0),INDEX(StartDateValues,ROW(A4221)),"")</f>
        <v/>
      </c>
      <c r="C4221" s="22" t="str">
        <f t="shared" si="326"/>
        <v/>
      </c>
      <c r="D4221" s="3" t="str">
        <f t="shared" si="327"/>
        <v/>
      </c>
      <c r="E4221" s="3" t="str">
        <f t="shared" si="328"/>
        <v/>
      </c>
      <c r="F4221" s="3" t="str">
        <f t="shared" si="329"/>
        <v/>
      </c>
      <c r="G4221" s="3" t="str">
        <f>IF(A4221="","",IF(HOUR(A4221)&lt;StartHour,StartHour,IF(HOUR(A4221)&gt;FinishHour,FinishHour,HOUR(A4221))))</f>
        <v/>
      </c>
      <c r="H4221" s="3" t="str">
        <f t="shared" si="330"/>
        <v/>
      </c>
      <c r="I4221" s="33" t="e">
        <f>IF(OR(A4221="",B4221=""),NA(),MAX(0,IF(A4221-B4221=0,SameDayCycleTimeSettingValue,(A4221-B4221) *24)))</f>
        <v>#N/A</v>
      </c>
      <c r="J4221" s="33" t="e">
        <f>IF(OR(A4221="",B4221=""),NA(),MAX(0,IF(A4221-B4221=0,SameDayCycleTimeSettingValue,((A4221-B4221) *24)-(INT((A4221-B4221)) * (24-(FinishHour-StartHour))))))</f>
        <v>#N/A</v>
      </c>
      <c r="K4221" s="3" t="e">
        <f ca="1">IF(OR(A4221&lt;&gt;"",B4221=""),NA(),MAX(0,IF(_xlfn.DAYS(NOW(),B4221)=0,SameDayCycleTimeSettingValue,_xlfn.DAYS(NOW(),B4221))))</f>
        <v>#N/A</v>
      </c>
    </row>
    <row r="4222" spans="1:11" x14ac:dyDescent="0.25">
      <c r="A4222" s="32" t="str">
        <f>IF(AND(TRIM(INDEX(CompletedDateValues,ROW(A4222)))&lt;&gt;"",INDEX(CompletedDateValues,ROW(A4222))&gt;0),INDEX(CompletedDateValues,ROW(A4222)),"")</f>
        <v/>
      </c>
      <c r="B4222" s="32" t="str">
        <f>IF(AND(TRIM(INDEX(StartDateValues,ROW(A4222)))&lt;&gt;"",INDEX(StartDateValues,ROW(A4222))&gt;0),INDEX(StartDateValues,ROW(A4222)),"")</f>
        <v/>
      </c>
      <c r="C4222" s="22" t="str">
        <f t="shared" si="326"/>
        <v/>
      </c>
      <c r="D4222" s="3" t="str">
        <f t="shared" si="327"/>
        <v/>
      </c>
      <c r="E4222" s="3" t="str">
        <f t="shared" si="328"/>
        <v/>
      </c>
      <c r="F4222" s="3" t="str">
        <f t="shared" si="329"/>
        <v/>
      </c>
      <c r="G4222" s="3" t="str">
        <f>IF(A4222="","",IF(HOUR(A4222)&lt;StartHour,StartHour,IF(HOUR(A4222)&gt;FinishHour,FinishHour,HOUR(A4222))))</f>
        <v/>
      </c>
      <c r="H4222" s="3" t="str">
        <f t="shared" si="330"/>
        <v/>
      </c>
      <c r="I4222" s="33" t="e">
        <f>IF(OR(A4222="",B4222=""),NA(),MAX(0,IF(A4222-B4222=0,SameDayCycleTimeSettingValue,(A4222-B4222) *24)))</f>
        <v>#N/A</v>
      </c>
      <c r="J4222" s="33" t="e">
        <f>IF(OR(A4222="",B4222=""),NA(),MAX(0,IF(A4222-B4222=0,SameDayCycleTimeSettingValue,((A4222-B4222) *24)-(INT((A4222-B4222)) * (24-(FinishHour-StartHour))))))</f>
        <v>#N/A</v>
      </c>
      <c r="K4222" s="3" t="e">
        <f ca="1">IF(OR(A4222&lt;&gt;"",B4222=""),NA(),MAX(0,IF(_xlfn.DAYS(NOW(),B4222)=0,SameDayCycleTimeSettingValue,_xlfn.DAYS(NOW(),B4222))))</f>
        <v>#N/A</v>
      </c>
    </row>
    <row r="4223" spans="1:11" x14ac:dyDescent="0.25">
      <c r="A4223" s="32" t="str">
        <f>IF(AND(TRIM(INDEX(CompletedDateValues,ROW(A4223)))&lt;&gt;"",INDEX(CompletedDateValues,ROW(A4223))&gt;0),INDEX(CompletedDateValues,ROW(A4223)),"")</f>
        <v/>
      </c>
      <c r="B4223" s="32" t="str">
        <f>IF(AND(TRIM(INDEX(StartDateValues,ROW(A4223)))&lt;&gt;"",INDEX(StartDateValues,ROW(A4223))&gt;0),INDEX(StartDateValues,ROW(A4223)),"")</f>
        <v/>
      </c>
      <c r="C4223" s="22" t="str">
        <f t="shared" si="326"/>
        <v/>
      </c>
      <c r="D4223" s="3" t="str">
        <f t="shared" si="327"/>
        <v/>
      </c>
      <c r="E4223" s="3" t="str">
        <f t="shared" si="328"/>
        <v/>
      </c>
      <c r="F4223" s="3" t="str">
        <f t="shared" si="329"/>
        <v/>
      </c>
      <c r="G4223" s="3" t="str">
        <f>IF(A4223="","",IF(HOUR(A4223)&lt;StartHour,StartHour,IF(HOUR(A4223)&gt;FinishHour,FinishHour,HOUR(A4223))))</f>
        <v/>
      </c>
      <c r="H4223" s="3" t="str">
        <f t="shared" si="330"/>
        <v/>
      </c>
      <c r="I4223" s="33" t="e">
        <f>IF(OR(A4223="",B4223=""),NA(),MAX(0,IF(A4223-B4223=0,SameDayCycleTimeSettingValue,(A4223-B4223) *24)))</f>
        <v>#N/A</v>
      </c>
      <c r="J4223" s="33" t="e">
        <f>IF(OR(A4223="",B4223=""),NA(),MAX(0,IF(A4223-B4223=0,SameDayCycleTimeSettingValue,((A4223-B4223) *24)-(INT((A4223-B4223)) * (24-(FinishHour-StartHour))))))</f>
        <v>#N/A</v>
      </c>
      <c r="K4223" s="3" t="e">
        <f ca="1">IF(OR(A4223&lt;&gt;"",B4223=""),NA(),MAX(0,IF(_xlfn.DAYS(NOW(),B4223)=0,SameDayCycleTimeSettingValue,_xlfn.DAYS(NOW(),B4223))))</f>
        <v>#N/A</v>
      </c>
    </row>
    <row r="4224" spans="1:11" x14ac:dyDescent="0.25">
      <c r="A4224" s="32" t="str">
        <f>IF(AND(TRIM(INDEX(CompletedDateValues,ROW(A4224)))&lt;&gt;"",INDEX(CompletedDateValues,ROW(A4224))&gt;0),INDEX(CompletedDateValues,ROW(A4224)),"")</f>
        <v/>
      </c>
      <c r="B4224" s="32" t="str">
        <f>IF(AND(TRIM(INDEX(StartDateValues,ROW(A4224)))&lt;&gt;"",INDEX(StartDateValues,ROW(A4224))&gt;0),INDEX(StartDateValues,ROW(A4224)),"")</f>
        <v/>
      </c>
      <c r="C4224" s="22" t="str">
        <f t="shared" si="326"/>
        <v/>
      </c>
      <c r="D4224" s="3" t="str">
        <f t="shared" si="327"/>
        <v/>
      </c>
      <c r="E4224" s="3" t="str">
        <f t="shared" si="328"/>
        <v/>
      </c>
      <c r="F4224" s="3" t="str">
        <f t="shared" si="329"/>
        <v/>
      </c>
      <c r="G4224" s="3" t="str">
        <f>IF(A4224="","",IF(HOUR(A4224)&lt;StartHour,StartHour,IF(HOUR(A4224)&gt;FinishHour,FinishHour,HOUR(A4224))))</f>
        <v/>
      </c>
      <c r="H4224" s="3" t="str">
        <f t="shared" si="330"/>
        <v/>
      </c>
      <c r="I4224" s="33" t="e">
        <f>IF(OR(A4224="",B4224=""),NA(),MAX(0,IF(A4224-B4224=0,SameDayCycleTimeSettingValue,(A4224-B4224) *24)))</f>
        <v>#N/A</v>
      </c>
      <c r="J4224" s="33" t="e">
        <f>IF(OR(A4224="",B4224=""),NA(),MAX(0,IF(A4224-B4224=0,SameDayCycleTimeSettingValue,((A4224-B4224) *24)-(INT((A4224-B4224)) * (24-(FinishHour-StartHour))))))</f>
        <v>#N/A</v>
      </c>
      <c r="K4224" s="3" t="e">
        <f ca="1">IF(OR(A4224&lt;&gt;"",B4224=""),NA(),MAX(0,IF(_xlfn.DAYS(NOW(),B4224)=0,SameDayCycleTimeSettingValue,_xlfn.DAYS(NOW(),B4224))))</f>
        <v>#N/A</v>
      </c>
    </row>
    <row r="4225" spans="1:11" x14ac:dyDescent="0.25">
      <c r="A4225" s="32" t="str">
        <f>IF(AND(TRIM(INDEX(CompletedDateValues,ROW(A4225)))&lt;&gt;"",INDEX(CompletedDateValues,ROW(A4225))&gt;0),INDEX(CompletedDateValues,ROW(A4225)),"")</f>
        <v/>
      </c>
      <c r="B4225" s="32" t="str">
        <f>IF(AND(TRIM(INDEX(StartDateValues,ROW(A4225)))&lt;&gt;"",INDEX(StartDateValues,ROW(A4225))&gt;0),INDEX(StartDateValues,ROW(A4225)),"")</f>
        <v/>
      </c>
      <c r="C4225" s="22" t="str">
        <f t="shared" si="326"/>
        <v/>
      </c>
      <c r="D4225" s="3" t="str">
        <f t="shared" si="327"/>
        <v/>
      </c>
      <c r="E4225" s="3" t="str">
        <f t="shared" si="328"/>
        <v/>
      </c>
      <c r="F4225" s="3" t="str">
        <f t="shared" si="329"/>
        <v/>
      </c>
      <c r="G4225" s="3" t="str">
        <f>IF(A4225="","",IF(HOUR(A4225)&lt;StartHour,StartHour,IF(HOUR(A4225)&gt;FinishHour,FinishHour,HOUR(A4225))))</f>
        <v/>
      </c>
      <c r="H4225" s="3" t="str">
        <f t="shared" si="330"/>
        <v/>
      </c>
      <c r="I4225" s="33" t="e">
        <f>IF(OR(A4225="",B4225=""),NA(),MAX(0,IF(A4225-B4225=0,SameDayCycleTimeSettingValue,(A4225-B4225) *24)))</f>
        <v>#N/A</v>
      </c>
      <c r="J4225" s="33" t="e">
        <f>IF(OR(A4225="",B4225=""),NA(),MAX(0,IF(A4225-B4225=0,SameDayCycleTimeSettingValue,((A4225-B4225) *24)-(INT((A4225-B4225)) * (24-(FinishHour-StartHour))))))</f>
        <v>#N/A</v>
      </c>
      <c r="K4225" s="3" t="e">
        <f ca="1">IF(OR(A4225&lt;&gt;"",B4225=""),NA(),MAX(0,IF(_xlfn.DAYS(NOW(),B4225)=0,SameDayCycleTimeSettingValue,_xlfn.DAYS(NOW(),B4225))))</f>
        <v>#N/A</v>
      </c>
    </row>
    <row r="4226" spans="1:11" x14ac:dyDescent="0.25">
      <c r="A4226" s="32" t="str">
        <f>IF(AND(TRIM(INDEX(CompletedDateValues,ROW(A4226)))&lt;&gt;"",INDEX(CompletedDateValues,ROW(A4226))&gt;0),INDEX(CompletedDateValues,ROW(A4226)),"")</f>
        <v/>
      </c>
      <c r="B4226" s="32" t="str">
        <f>IF(AND(TRIM(INDEX(StartDateValues,ROW(A4226)))&lt;&gt;"",INDEX(StartDateValues,ROW(A4226))&gt;0),INDEX(StartDateValues,ROW(A4226)),"")</f>
        <v/>
      </c>
      <c r="C4226" s="22" t="str">
        <f t="shared" si="326"/>
        <v/>
      </c>
      <c r="D4226" s="3" t="str">
        <f t="shared" si="327"/>
        <v/>
      </c>
      <c r="E4226" s="3" t="str">
        <f t="shared" si="328"/>
        <v/>
      </c>
      <c r="F4226" s="3" t="str">
        <f t="shared" si="329"/>
        <v/>
      </c>
      <c r="G4226" s="3" t="str">
        <f>IF(A4226="","",IF(HOUR(A4226)&lt;StartHour,StartHour,IF(HOUR(A4226)&gt;FinishHour,FinishHour,HOUR(A4226))))</f>
        <v/>
      </c>
      <c r="H4226" s="3" t="str">
        <f t="shared" si="330"/>
        <v/>
      </c>
      <c r="I4226" s="33" t="e">
        <f>IF(OR(A4226="",B4226=""),NA(),MAX(0,IF(A4226-B4226=0,SameDayCycleTimeSettingValue,(A4226-B4226) *24)))</f>
        <v>#N/A</v>
      </c>
      <c r="J4226" s="33" t="e">
        <f>IF(OR(A4226="",B4226=""),NA(),MAX(0,IF(A4226-B4226=0,SameDayCycleTimeSettingValue,((A4226-B4226) *24)-(INT((A4226-B4226)) * (24-(FinishHour-StartHour))))))</f>
        <v>#N/A</v>
      </c>
      <c r="K4226" s="3" t="e">
        <f ca="1">IF(OR(A4226&lt;&gt;"",B4226=""),NA(),MAX(0,IF(_xlfn.DAYS(NOW(),B4226)=0,SameDayCycleTimeSettingValue,_xlfn.DAYS(NOW(),B4226))))</f>
        <v>#N/A</v>
      </c>
    </row>
    <row r="4227" spans="1:11" x14ac:dyDescent="0.25">
      <c r="A4227" s="32" t="str">
        <f>IF(AND(TRIM(INDEX(CompletedDateValues,ROW(A4227)))&lt;&gt;"",INDEX(CompletedDateValues,ROW(A4227))&gt;0),INDEX(CompletedDateValues,ROW(A4227)),"")</f>
        <v/>
      </c>
      <c r="B4227" s="32" t="str">
        <f>IF(AND(TRIM(INDEX(StartDateValues,ROW(A4227)))&lt;&gt;"",INDEX(StartDateValues,ROW(A4227))&gt;0),INDEX(StartDateValues,ROW(A4227)),"")</f>
        <v/>
      </c>
      <c r="C4227" s="22" t="str">
        <f t="shared" ref="C4227:C4290" si="331">IF(AND(TRIM(INDEX(WorkTypeValues,ROW(A4227)))&lt;&gt;"",INDEX(WorkTypeValues,ROW(A4227))&gt;0),INDEX(WorkTypeValues,ROW(A4227)),"")</f>
        <v/>
      </c>
      <c r="D4227" s="3" t="str">
        <f t="shared" ref="D4227:D4290" si="332">IF(A4227="", "",YEAR(A4227))</f>
        <v/>
      </c>
      <c r="E4227" s="3" t="str">
        <f t="shared" ref="E4227:E4290" si="333">IF(A4227="","",MONTH(A4227))</f>
        <v/>
      </c>
      <c r="F4227" s="3" t="str">
        <f t="shared" ref="F4227:F4290" si="334">IF(A4227="","",DAY(A4227))</f>
        <v/>
      </c>
      <c r="G4227" s="3" t="str">
        <f>IF(A4227="","",IF(HOUR(A4227)&lt;StartHour,StartHour,IF(HOUR(A4227)&gt;FinishHour,FinishHour,HOUR(A4227))))</f>
        <v/>
      </c>
      <c r="H4227" s="3" t="str">
        <f t="shared" ref="H4227:H4290" si="335">IF(D4227="","",D4227&amp;"-"&amp;TEXT(E4227,"00") &amp;"-"&amp;TEXT(F4227,"00") &amp;"-"&amp;TEXT(G4227,"00"))</f>
        <v/>
      </c>
      <c r="I4227" s="33" t="e">
        <f>IF(OR(A4227="",B4227=""),NA(),MAX(0,IF(A4227-B4227=0,SameDayCycleTimeSettingValue,(A4227-B4227) *24)))</f>
        <v>#N/A</v>
      </c>
      <c r="J4227" s="33" t="e">
        <f>IF(OR(A4227="",B4227=""),NA(),MAX(0,IF(A4227-B4227=0,SameDayCycleTimeSettingValue,((A4227-B4227) *24)-(INT((A4227-B4227)) * (24-(FinishHour-StartHour))))))</f>
        <v>#N/A</v>
      </c>
      <c r="K4227" s="3" t="e">
        <f ca="1">IF(OR(A4227&lt;&gt;"",B4227=""),NA(),MAX(0,IF(_xlfn.DAYS(NOW(),B4227)=0,SameDayCycleTimeSettingValue,_xlfn.DAYS(NOW(),B4227))))</f>
        <v>#N/A</v>
      </c>
    </row>
    <row r="4228" spans="1:11" x14ac:dyDescent="0.25">
      <c r="A4228" s="32" t="str">
        <f>IF(AND(TRIM(INDEX(CompletedDateValues,ROW(A4228)))&lt;&gt;"",INDEX(CompletedDateValues,ROW(A4228))&gt;0),INDEX(CompletedDateValues,ROW(A4228)),"")</f>
        <v/>
      </c>
      <c r="B4228" s="32" t="str">
        <f>IF(AND(TRIM(INDEX(StartDateValues,ROW(A4228)))&lt;&gt;"",INDEX(StartDateValues,ROW(A4228))&gt;0),INDEX(StartDateValues,ROW(A4228)),"")</f>
        <v/>
      </c>
      <c r="C4228" s="22" t="str">
        <f t="shared" si="331"/>
        <v/>
      </c>
      <c r="D4228" s="3" t="str">
        <f t="shared" si="332"/>
        <v/>
      </c>
      <c r="E4228" s="3" t="str">
        <f t="shared" si="333"/>
        <v/>
      </c>
      <c r="F4228" s="3" t="str">
        <f t="shared" si="334"/>
        <v/>
      </c>
      <c r="G4228" s="3" t="str">
        <f>IF(A4228="","",IF(HOUR(A4228)&lt;StartHour,StartHour,IF(HOUR(A4228)&gt;FinishHour,FinishHour,HOUR(A4228))))</f>
        <v/>
      </c>
      <c r="H4228" s="3" t="str">
        <f t="shared" si="335"/>
        <v/>
      </c>
      <c r="I4228" s="33" t="e">
        <f>IF(OR(A4228="",B4228=""),NA(),MAX(0,IF(A4228-B4228=0,SameDayCycleTimeSettingValue,(A4228-B4228) *24)))</f>
        <v>#N/A</v>
      </c>
      <c r="J4228" s="33" t="e">
        <f>IF(OR(A4228="",B4228=""),NA(),MAX(0,IF(A4228-B4228=0,SameDayCycleTimeSettingValue,((A4228-B4228) *24)-(INT((A4228-B4228)) * (24-(FinishHour-StartHour))))))</f>
        <v>#N/A</v>
      </c>
      <c r="K4228" s="3" t="e">
        <f ca="1">IF(OR(A4228&lt;&gt;"",B4228=""),NA(),MAX(0,IF(_xlfn.DAYS(NOW(),B4228)=0,SameDayCycleTimeSettingValue,_xlfn.DAYS(NOW(),B4228))))</f>
        <v>#N/A</v>
      </c>
    </row>
    <row r="4229" spans="1:11" x14ac:dyDescent="0.25">
      <c r="A4229" s="32" t="str">
        <f>IF(AND(TRIM(INDEX(CompletedDateValues,ROW(A4229)))&lt;&gt;"",INDEX(CompletedDateValues,ROW(A4229))&gt;0),INDEX(CompletedDateValues,ROW(A4229)),"")</f>
        <v/>
      </c>
      <c r="B4229" s="32" t="str">
        <f>IF(AND(TRIM(INDEX(StartDateValues,ROW(A4229)))&lt;&gt;"",INDEX(StartDateValues,ROW(A4229))&gt;0),INDEX(StartDateValues,ROW(A4229)),"")</f>
        <v/>
      </c>
      <c r="C4229" s="22" t="str">
        <f t="shared" si="331"/>
        <v/>
      </c>
      <c r="D4229" s="3" t="str">
        <f t="shared" si="332"/>
        <v/>
      </c>
      <c r="E4229" s="3" t="str">
        <f t="shared" si="333"/>
        <v/>
      </c>
      <c r="F4229" s="3" t="str">
        <f t="shared" si="334"/>
        <v/>
      </c>
      <c r="G4229" s="3" t="str">
        <f>IF(A4229="","",IF(HOUR(A4229)&lt;StartHour,StartHour,IF(HOUR(A4229)&gt;FinishHour,FinishHour,HOUR(A4229))))</f>
        <v/>
      </c>
      <c r="H4229" s="3" t="str">
        <f t="shared" si="335"/>
        <v/>
      </c>
      <c r="I4229" s="33" t="e">
        <f>IF(OR(A4229="",B4229=""),NA(),MAX(0,IF(A4229-B4229=0,SameDayCycleTimeSettingValue,(A4229-B4229) *24)))</f>
        <v>#N/A</v>
      </c>
      <c r="J4229" s="33" t="e">
        <f>IF(OR(A4229="",B4229=""),NA(),MAX(0,IF(A4229-B4229=0,SameDayCycleTimeSettingValue,((A4229-B4229) *24)-(INT((A4229-B4229)) * (24-(FinishHour-StartHour))))))</f>
        <v>#N/A</v>
      </c>
      <c r="K4229" s="3" t="e">
        <f ca="1">IF(OR(A4229&lt;&gt;"",B4229=""),NA(),MAX(0,IF(_xlfn.DAYS(NOW(),B4229)=0,SameDayCycleTimeSettingValue,_xlfn.DAYS(NOW(),B4229))))</f>
        <v>#N/A</v>
      </c>
    </row>
    <row r="4230" spans="1:11" x14ac:dyDescent="0.25">
      <c r="A4230" s="32" t="str">
        <f>IF(AND(TRIM(INDEX(CompletedDateValues,ROW(A4230)))&lt;&gt;"",INDEX(CompletedDateValues,ROW(A4230))&gt;0),INDEX(CompletedDateValues,ROW(A4230)),"")</f>
        <v/>
      </c>
      <c r="B4230" s="32" t="str">
        <f>IF(AND(TRIM(INDEX(StartDateValues,ROW(A4230)))&lt;&gt;"",INDEX(StartDateValues,ROW(A4230))&gt;0),INDEX(StartDateValues,ROW(A4230)),"")</f>
        <v/>
      </c>
      <c r="C4230" s="22" t="str">
        <f t="shared" si="331"/>
        <v/>
      </c>
      <c r="D4230" s="3" t="str">
        <f t="shared" si="332"/>
        <v/>
      </c>
      <c r="E4230" s="3" t="str">
        <f t="shared" si="333"/>
        <v/>
      </c>
      <c r="F4230" s="3" t="str">
        <f t="shared" si="334"/>
        <v/>
      </c>
      <c r="G4230" s="3" t="str">
        <f>IF(A4230="","",IF(HOUR(A4230)&lt;StartHour,StartHour,IF(HOUR(A4230)&gt;FinishHour,FinishHour,HOUR(A4230))))</f>
        <v/>
      </c>
      <c r="H4230" s="3" t="str">
        <f t="shared" si="335"/>
        <v/>
      </c>
      <c r="I4230" s="33" t="e">
        <f>IF(OR(A4230="",B4230=""),NA(),MAX(0,IF(A4230-B4230=0,SameDayCycleTimeSettingValue,(A4230-B4230) *24)))</f>
        <v>#N/A</v>
      </c>
      <c r="J4230" s="33" t="e">
        <f>IF(OR(A4230="",B4230=""),NA(),MAX(0,IF(A4230-B4230=0,SameDayCycleTimeSettingValue,((A4230-B4230) *24)-(INT((A4230-B4230)) * (24-(FinishHour-StartHour))))))</f>
        <v>#N/A</v>
      </c>
      <c r="K4230" s="3" t="e">
        <f ca="1">IF(OR(A4230&lt;&gt;"",B4230=""),NA(),MAX(0,IF(_xlfn.DAYS(NOW(),B4230)=0,SameDayCycleTimeSettingValue,_xlfn.DAYS(NOW(),B4230))))</f>
        <v>#N/A</v>
      </c>
    </row>
    <row r="4231" spans="1:11" x14ac:dyDescent="0.25">
      <c r="A4231" s="32" t="str">
        <f>IF(AND(TRIM(INDEX(CompletedDateValues,ROW(A4231)))&lt;&gt;"",INDEX(CompletedDateValues,ROW(A4231))&gt;0),INDEX(CompletedDateValues,ROW(A4231)),"")</f>
        <v/>
      </c>
      <c r="B4231" s="32" t="str">
        <f>IF(AND(TRIM(INDEX(StartDateValues,ROW(A4231)))&lt;&gt;"",INDEX(StartDateValues,ROW(A4231))&gt;0),INDEX(StartDateValues,ROW(A4231)),"")</f>
        <v/>
      </c>
      <c r="C4231" s="22" t="str">
        <f t="shared" si="331"/>
        <v/>
      </c>
      <c r="D4231" s="3" t="str">
        <f t="shared" si="332"/>
        <v/>
      </c>
      <c r="E4231" s="3" t="str">
        <f t="shared" si="333"/>
        <v/>
      </c>
      <c r="F4231" s="3" t="str">
        <f t="shared" si="334"/>
        <v/>
      </c>
      <c r="G4231" s="3" t="str">
        <f>IF(A4231="","",IF(HOUR(A4231)&lt;StartHour,StartHour,IF(HOUR(A4231)&gt;FinishHour,FinishHour,HOUR(A4231))))</f>
        <v/>
      </c>
      <c r="H4231" s="3" t="str">
        <f t="shared" si="335"/>
        <v/>
      </c>
      <c r="I4231" s="33" t="e">
        <f>IF(OR(A4231="",B4231=""),NA(),MAX(0,IF(A4231-B4231=0,SameDayCycleTimeSettingValue,(A4231-B4231) *24)))</f>
        <v>#N/A</v>
      </c>
      <c r="J4231" s="33" t="e">
        <f>IF(OR(A4231="",B4231=""),NA(),MAX(0,IF(A4231-B4231=0,SameDayCycleTimeSettingValue,((A4231-B4231) *24)-(INT((A4231-B4231)) * (24-(FinishHour-StartHour))))))</f>
        <v>#N/A</v>
      </c>
      <c r="K4231" s="3" t="e">
        <f ca="1">IF(OR(A4231&lt;&gt;"",B4231=""),NA(),MAX(0,IF(_xlfn.DAYS(NOW(),B4231)=0,SameDayCycleTimeSettingValue,_xlfn.DAYS(NOW(),B4231))))</f>
        <v>#N/A</v>
      </c>
    </row>
    <row r="4232" spans="1:11" x14ac:dyDescent="0.25">
      <c r="A4232" s="32" t="str">
        <f>IF(AND(TRIM(INDEX(CompletedDateValues,ROW(A4232)))&lt;&gt;"",INDEX(CompletedDateValues,ROW(A4232))&gt;0),INDEX(CompletedDateValues,ROW(A4232)),"")</f>
        <v/>
      </c>
      <c r="B4232" s="32" t="str">
        <f>IF(AND(TRIM(INDEX(StartDateValues,ROW(A4232)))&lt;&gt;"",INDEX(StartDateValues,ROW(A4232))&gt;0),INDEX(StartDateValues,ROW(A4232)),"")</f>
        <v/>
      </c>
      <c r="C4232" s="22" t="str">
        <f t="shared" si="331"/>
        <v/>
      </c>
      <c r="D4232" s="3" t="str">
        <f t="shared" si="332"/>
        <v/>
      </c>
      <c r="E4232" s="3" t="str">
        <f t="shared" si="333"/>
        <v/>
      </c>
      <c r="F4232" s="3" t="str">
        <f t="shared" si="334"/>
        <v/>
      </c>
      <c r="G4232" s="3" t="str">
        <f>IF(A4232="","",IF(HOUR(A4232)&lt;StartHour,StartHour,IF(HOUR(A4232)&gt;FinishHour,FinishHour,HOUR(A4232))))</f>
        <v/>
      </c>
      <c r="H4232" s="3" t="str">
        <f t="shared" si="335"/>
        <v/>
      </c>
      <c r="I4232" s="33" t="e">
        <f>IF(OR(A4232="",B4232=""),NA(),MAX(0,IF(A4232-B4232=0,SameDayCycleTimeSettingValue,(A4232-B4232) *24)))</f>
        <v>#N/A</v>
      </c>
      <c r="J4232" s="33" t="e">
        <f>IF(OR(A4232="",B4232=""),NA(),MAX(0,IF(A4232-B4232=0,SameDayCycleTimeSettingValue,((A4232-B4232) *24)-(INT((A4232-B4232)) * (24-(FinishHour-StartHour))))))</f>
        <v>#N/A</v>
      </c>
      <c r="K4232" s="3" t="e">
        <f ca="1">IF(OR(A4232&lt;&gt;"",B4232=""),NA(),MAX(0,IF(_xlfn.DAYS(NOW(),B4232)=0,SameDayCycleTimeSettingValue,_xlfn.DAYS(NOW(),B4232))))</f>
        <v>#N/A</v>
      </c>
    </row>
    <row r="4233" spans="1:11" x14ac:dyDescent="0.25">
      <c r="A4233" s="32" t="str">
        <f>IF(AND(TRIM(INDEX(CompletedDateValues,ROW(A4233)))&lt;&gt;"",INDEX(CompletedDateValues,ROW(A4233))&gt;0),INDEX(CompletedDateValues,ROW(A4233)),"")</f>
        <v/>
      </c>
      <c r="B4233" s="32" t="str">
        <f>IF(AND(TRIM(INDEX(StartDateValues,ROW(A4233)))&lt;&gt;"",INDEX(StartDateValues,ROW(A4233))&gt;0),INDEX(StartDateValues,ROW(A4233)),"")</f>
        <v/>
      </c>
      <c r="C4233" s="22" t="str">
        <f t="shared" si="331"/>
        <v/>
      </c>
      <c r="D4233" s="3" t="str">
        <f t="shared" si="332"/>
        <v/>
      </c>
      <c r="E4233" s="3" t="str">
        <f t="shared" si="333"/>
        <v/>
      </c>
      <c r="F4233" s="3" t="str">
        <f t="shared" si="334"/>
        <v/>
      </c>
      <c r="G4233" s="3" t="str">
        <f>IF(A4233="","",IF(HOUR(A4233)&lt;StartHour,StartHour,IF(HOUR(A4233)&gt;FinishHour,FinishHour,HOUR(A4233))))</f>
        <v/>
      </c>
      <c r="H4233" s="3" t="str">
        <f t="shared" si="335"/>
        <v/>
      </c>
      <c r="I4233" s="33" t="e">
        <f>IF(OR(A4233="",B4233=""),NA(),MAX(0,IF(A4233-B4233=0,SameDayCycleTimeSettingValue,(A4233-B4233) *24)))</f>
        <v>#N/A</v>
      </c>
      <c r="J4233" s="33" t="e">
        <f>IF(OR(A4233="",B4233=""),NA(),MAX(0,IF(A4233-B4233=0,SameDayCycleTimeSettingValue,((A4233-B4233) *24)-(INT((A4233-B4233)) * (24-(FinishHour-StartHour))))))</f>
        <v>#N/A</v>
      </c>
      <c r="K4233" s="3" t="e">
        <f ca="1">IF(OR(A4233&lt;&gt;"",B4233=""),NA(),MAX(0,IF(_xlfn.DAYS(NOW(),B4233)=0,SameDayCycleTimeSettingValue,_xlfn.DAYS(NOW(),B4233))))</f>
        <v>#N/A</v>
      </c>
    </row>
    <row r="4234" spans="1:11" x14ac:dyDescent="0.25">
      <c r="A4234" s="32" t="str">
        <f>IF(AND(TRIM(INDEX(CompletedDateValues,ROW(A4234)))&lt;&gt;"",INDEX(CompletedDateValues,ROW(A4234))&gt;0),INDEX(CompletedDateValues,ROW(A4234)),"")</f>
        <v/>
      </c>
      <c r="B4234" s="32" t="str">
        <f>IF(AND(TRIM(INDEX(StartDateValues,ROW(A4234)))&lt;&gt;"",INDEX(StartDateValues,ROW(A4234))&gt;0),INDEX(StartDateValues,ROW(A4234)),"")</f>
        <v/>
      </c>
      <c r="C4234" s="22" t="str">
        <f t="shared" si="331"/>
        <v/>
      </c>
      <c r="D4234" s="3" t="str">
        <f t="shared" si="332"/>
        <v/>
      </c>
      <c r="E4234" s="3" t="str">
        <f t="shared" si="333"/>
        <v/>
      </c>
      <c r="F4234" s="3" t="str">
        <f t="shared" si="334"/>
        <v/>
      </c>
      <c r="G4234" s="3" t="str">
        <f>IF(A4234="","",IF(HOUR(A4234)&lt;StartHour,StartHour,IF(HOUR(A4234)&gt;FinishHour,FinishHour,HOUR(A4234))))</f>
        <v/>
      </c>
      <c r="H4234" s="3" t="str">
        <f t="shared" si="335"/>
        <v/>
      </c>
      <c r="I4234" s="33" t="e">
        <f>IF(OR(A4234="",B4234=""),NA(),MAX(0,IF(A4234-B4234=0,SameDayCycleTimeSettingValue,(A4234-B4234) *24)))</f>
        <v>#N/A</v>
      </c>
      <c r="J4234" s="33" t="e">
        <f>IF(OR(A4234="",B4234=""),NA(),MAX(0,IF(A4234-B4234=0,SameDayCycleTimeSettingValue,((A4234-B4234) *24)-(INT((A4234-B4234)) * (24-(FinishHour-StartHour))))))</f>
        <v>#N/A</v>
      </c>
      <c r="K4234" s="3" t="e">
        <f ca="1">IF(OR(A4234&lt;&gt;"",B4234=""),NA(),MAX(0,IF(_xlfn.DAYS(NOW(),B4234)=0,SameDayCycleTimeSettingValue,_xlfn.DAYS(NOW(),B4234))))</f>
        <v>#N/A</v>
      </c>
    </row>
    <row r="4235" spans="1:11" x14ac:dyDescent="0.25">
      <c r="A4235" s="32" t="str">
        <f>IF(AND(TRIM(INDEX(CompletedDateValues,ROW(A4235)))&lt;&gt;"",INDEX(CompletedDateValues,ROW(A4235))&gt;0),INDEX(CompletedDateValues,ROW(A4235)),"")</f>
        <v/>
      </c>
      <c r="B4235" s="32" t="str">
        <f>IF(AND(TRIM(INDEX(StartDateValues,ROW(A4235)))&lt;&gt;"",INDEX(StartDateValues,ROW(A4235))&gt;0),INDEX(StartDateValues,ROW(A4235)),"")</f>
        <v/>
      </c>
      <c r="C4235" s="22" t="str">
        <f t="shared" si="331"/>
        <v/>
      </c>
      <c r="D4235" s="3" t="str">
        <f t="shared" si="332"/>
        <v/>
      </c>
      <c r="E4235" s="3" t="str">
        <f t="shared" si="333"/>
        <v/>
      </c>
      <c r="F4235" s="3" t="str">
        <f t="shared" si="334"/>
        <v/>
      </c>
      <c r="G4235" s="3" t="str">
        <f>IF(A4235="","",IF(HOUR(A4235)&lt;StartHour,StartHour,IF(HOUR(A4235)&gt;FinishHour,FinishHour,HOUR(A4235))))</f>
        <v/>
      </c>
      <c r="H4235" s="3" t="str">
        <f t="shared" si="335"/>
        <v/>
      </c>
      <c r="I4235" s="33" t="e">
        <f>IF(OR(A4235="",B4235=""),NA(),MAX(0,IF(A4235-B4235=0,SameDayCycleTimeSettingValue,(A4235-B4235) *24)))</f>
        <v>#N/A</v>
      </c>
      <c r="J4235" s="33" t="e">
        <f>IF(OR(A4235="",B4235=""),NA(),MAX(0,IF(A4235-B4235=0,SameDayCycleTimeSettingValue,((A4235-B4235) *24)-(INT((A4235-B4235)) * (24-(FinishHour-StartHour))))))</f>
        <v>#N/A</v>
      </c>
      <c r="K4235" s="3" t="e">
        <f ca="1">IF(OR(A4235&lt;&gt;"",B4235=""),NA(),MAX(0,IF(_xlfn.DAYS(NOW(),B4235)=0,SameDayCycleTimeSettingValue,_xlfn.DAYS(NOW(),B4235))))</f>
        <v>#N/A</v>
      </c>
    </row>
    <row r="4236" spans="1:11" x14ac:dyDescent="0.25">
      <c r="A4236" s="32" t="str">
        <f>IF(AND(TRIM(INDEX(CompletedDateValues,ROW(A4236)))&lt;&gt;"",INDEX(CompletedDateValues,ROW(A4236))&gt;0),INDEX(CompletedDateValues,ROW(A4236)),"")</f>
        <v/>
      </c>
      <c r="B4236" s="32" t="str">
        <f>IF(AND(TRIM(INDEX(StartDateValues,ROW(A4236)))&lt;&gt;"",INDEX(StartDateValues,ROW(A4236))&gt;0),INDEX(StartDateValues,ROW(A4236)),"")</f>
        <v/>
      </c>
      <c r="C4236" s="22" t="str">
        <f t="shared" si="331"/>
        <v/>
      </c>
      <c r="D4236" s="3" t="str">
        <f t="shared" si="332"/>
        <v/>
      </c>
      <c r="E4236" s="3" t="str">
        <f t="shared" si="333"/>
        <v/>
      </c>
      <c r="F4236" s="3" t="str">
        <f t="shared" si="334"/>
        <v/>
      </c>
      <c r="G4236" s="3" t="str">
        <f>IF(A4236="","",IF(HOUR(A4236)&lt;StartHour,StartHour,IF(HOUR(A4236)&gt;FinishHour,FinishHour,HOUR(A4236))))</f>
        <v/>
      </c>
      <c r="H4236" s="3" t="str">
        <f t="shared" si="335"/>
        <v/>
      </c>
      <c r="I4236" s="33" t="e">
        <f>IF(OR(A4236="",B4236=""),NA(),MAX(0,IF(A4236-B4236=0,SameDayCycleTimeSettingValue,(A4236-B4236) *24)))</f>
        <v>#N/A</v>
      </c>
      <c r="J4236" s="33" t="e">
        <f>IF(OR(A4236="",B4236=""),NA(),MAX(0,IF(A4236-B4236=0,SameDayCycleTimeSettingValue,((A4236-B4236) *24)-(INT((A4236-B4236)) * (24-(FinishHour-StartHour))))))</f>
        <v>#N/A</v>
      </c>
      <c r="K4236" s="3" t="e">
        <f ca="1">IF(OR(A4236&lt;&gt;"",B4236=""),NA(),MAX(0,IF(_xlfn.DAYS(NOW(),B4236)=0,SameDayCycleTimeSettingValue,_xlfn.DAYS(NOW(),B4236))))</f>
        <v>#N/A</v>
      </c>
    </row>
    <row r="4237" spans="1:11" x14ac:dyDescent="0.25">
      <c r="A4237" s="32" t="str">
        <f>IF(AND(TRIM(INDEX(CompletedDateValues,ROW(A4237)))&lt;&gt;"",INDEX(CompletedDateValues,ROW(A4237))&gt;0),INDEX(CompletedDateValues,ROW(A4237)),"")</f>
        <v/>
      </c>
      <c r="B4237" s="32" t="str">
        <f>IF(AND(TRIM(INDEX(StartDateValues,ROW(A4237)))&lt;&gt;"",INDEX(StartDateValues,ROW(A4237))&gt;0),INDEX(StartDateValues,ROW(A4237)),"")</f>
        <v/>
      </c>
      <c r="C4237" s="22" t="str">
        <f t="shared" si="331"/>
        <v/>
      </c>
      <c r="D4237" s="3" t="str">
        <f t="shared" si="332"/>
        <v/>
      </c>
      <c r="E4237" s="3" t="str">
        <f t="shared" si="333"/>
        <v/>
      </c>
      <c r="F4237" s="3" t="str">
        <f t="shared" si="334"/>
        <v/>
      </c>
      <c r="G4237" s="3" t="str">
        <f>IF(A4237="","",IF(HOUR(A4237)&lt;StartHour,StartHour,IF(HOUR(A4237)&gt;FinishHour,FinishHour,HOUR(A4237))))</f>
        <v/>
      </c>
      <c r="H4237" s="3" t="str">
        <f t="shared" si="335"/>
        <v/>
      </c>
      <c r="I4237" s="33" t="e">
        <f>IF(OR(A4237="",B4237=""),NA(),MAX(0,IF(A4237-B4237=0,SameDayCycleTimeSettingValue,(A4237-B4237) *24)))</f>
        <v>#N/A</v>
      </c>
      <c r="J4237" s="33" t="e">
        <f>IF(OR(A4237="",B4237=""),NA(),MAX(0,IF(A4237-B4237=0,SameDayCycleTimeSettingValue,((A4237-B4237) *24)-(INT((A4237-B4237)) * (24-(FinishHour-StartHour))))))</f>
        <v>#N/A</v>
      </c>
      <c r="K4237" s="3" t="e">
        <f ca="1">IF(OR(A4237&lt;&gt;"",B4237=""),NA(),MAX(0,IF(_xlfn.DAYS(NOW(),B4237)=0,SameDayCycleTimeSettingValue,_xlfn.DAYS(NOW(),B4237))))</f>
        <v>#N/A</v>
      </c>
    </row>
    <row r="4238" spans="1:11" x14ac:dyDescent="0.25">
      <c r="A4238" s="32" t="str">
        <f>IF(AND(TRIM(INDEX(CompletedDateValues,ROW(A4238)))&lt;&gt;"",INDEX(CompletedDateValues,ROW(A4238))&gt;0),INDEX(CompletedDateValues,ROW(A4238)),"")</f>
        <v/>
      </c>
      <c r="B4238" s="32" t="str">
        <f>IF(AND(TRIM(INDEX(StartDateValues,ROW(A4238)))&lt;&gt;"",INDEX(StartDateValues,ROW(A4238))&gt;0),INDEX(StartDateValues,ROW(A4238)),"")</f>
        <v/>
      </c>
      <c r="C4238" s="22" t="str">
        <f t="shared" si="331"/>
        <v/>
      </c>
      <c r="D4238" s="3" t="str">
        <f t="shared" si="332"/>
        <v/>
      </c>
      <c r="E4238" s="3" t="str">
        <f t="shared" si="333"/>
        <v/>
      </c>
      <c r="F4238" s="3" t="str">
        <f t="shared" si="334"/>
        <v/>
      </c>
      <c r="G4238" s="3" t="str">
        <f>IF(A4238="","",IF(HOUR(A4238)&lt;StartHour,StartHour,IF(HOUR(A4238)&gt;FinishHour,FinishHour,HOUR(A4238))))</f>
        <v/>
      </c>
      <c r="H4238" s="3" t="str">
        <f t="shared" si="335"/>
        <v/>
      </c>
      <c r="I4238" s="33" t="e">
        <f>IF(OR(A4238="",B4238=""),NA(),MAX(0,IF(A4238-B4238=0,SameDayCycleTimeSettingValue,(A4238-B4238) *24)))</f>
        <v>#N/A</v>
      </c>
      <c r="J4238" s="33" t="e">
        <f>IF(OR(A4238="",B4238=""),NA(),MAX(0,IF(A4238-B4238=0,SameDayCycleTimeSettingValue,((A4238-B4238) *24)-(INT((A4238-B4238)) * (24-(FinishHour-StartHour))))))</f>
        <v>#N/A</v>
      </c>
      <c r="K4238" s="3" t="e">
        <f ca="1">IF(OR(A4238&lt;&gt;"",B4238=""),NA(),MAX(0,IF(_xlfn.DAYS(NOW(),B4238)=0,SameDayCycleTimeSettingValue,_xlfn.DAYS(NOW(),B4238))))</f>
        <v>#N/A</v>
      </c>
    </row>
    <row r="4239" spans="1:11" x14ac:dyDescent="0.25">
      <c r="A4239" s="32" t="str">
        <f>IF(AND(TRIM(INDEX(CompletedDateValues,ROW(A4239)))&lt;&gt;"",INDEX(CompletedDateValues,ROW(A4239))&gt;0),INDEX(CompletedDateValues,ROW(A4239)),"")</f>
        <v/>
      </c>
      <c r="B4239" s="32" t="str">
        <f>IF(AND(TRIM(INDEX(StartDateValues,ROW(A4239)))&lt;&gt;"",INDEX(StartDateValues,ROW(A4239))&gt;0),INDEX(StartDateValues,ROW(A4239)),"")</f>
        <v/>
      </c>
      <c r="C4239" s="22" t="str">
        <f t="shared" si="331"/>
        <v/>
      </c>
      <c r="D4239" s="3" t="str">
        <f t="shared" si="332"/>
        <v/>
      </c>
      <c r="E4239" s="3" t="str">
        <f t="shared" si="333"/>
        <v/>
      </c>
      <c r="F4239" s="3" t="str">
        <f t="shared" si="334"/>
        <v/>
      </c>
      <c r="G4239" s="3" t="str">
        <f>IF(A4239="","",IF(HOUR(A4239)&lt;StartHour,StartHour,IF(HOUR(A4239)&gt;FinishHour,FinishHour,HOUR(A4239))))</f>
        <v/>
      </c>
      <c r="H4239" s="3" t="str">
        <f t="shared" si="335"/>
        <v/>
      </c>
      <c r="I4239" s="33" t="e">
        <f>IF(OR(A4239="",B4239=""),NA(),MAX(0,IF(A4239-B4239=0,SameDayCycleTimeSettingValue,(A4239-B4239) *24)))</f>
        <v>#N/A</v>
      </c>
      <c r="J4239" s="33" t="e">
        <f>IF(OR(A4239="",B4239=""),NA(),MAX(0,IF(A4239-B4239=0,SameDayCycleTimeSettingValue,((A4239-B4239) *24)-(INT((A4239-B4239)) * (24-(FinishHour-StartHour))))))</f>
        <v>#N/A</v>
      </c>
      <c r="K4239" s="3" t="e">
        <f ca="1">IF(OR(A4239&lt;&gt;"",B4239=""),NA(),MAX(0,IF(_xlfn.DAYS(NOW(),B4239)=0,SameDayCycleTimeSettingValue,_xlfn.DAYS(NOW(),B4239))))</f>
        <v>#N/A</v>
      </c>
    </row>
    <row r="4240" spans="1:11" x14ac:dyDescent="0.25">
      <c r="A4240" s="32" t="str">
        <f>IF(AND(TRIM(INDEX(CompletedDateValues,ROW(A4240)))&lt;&gt;"",INDEX(CompletedDateValues,ROW(A4240))&gt;0),INDEX(CompletedDateValues,ROW(A4240)),"")</f>
        <v/>
      </c>
      <c r="B4240" s="32" t="str">
        <f>IF(AND(TRIM(INDEX(StartDateValues,ROW(A4240)))&lt;&gt;"",INDEX(StartDateValues,ROW(A4240))&gt;0),INDEX(StartDateValues,ROW(A4240)),"")</f>
        <v/>
      </c>
      <c r="C4240" s="22" t="str">
        <f t="shared" si="331"/>
        <v/>
      </c>
      <c r="D4240" s="3" t="str">
        <f t="shared" si="332"/>
        <v/>
      </c>
      <c r="E4240" s="3" t="str">
        <f t="shared" si="333"/>
        <v/>
      </c>
      <c r="F4240" s="3" t="str">
        <f t="shared" si="334"/>
        <v/>
      </c>
      <c r="G4240" s="3" t="str">
        <f>IF(A4240="","",IF(HOUR(A4240)&lt;StartHour,StartHour,IF(HOUR(A4240)&gt;FinishHour,FinishHour,HOUR(A4240))))</f>
        <v/>
      </c>
      <c r="H4240" s="3" t="str">
        <f t="shared" si="335"/>
        <v/>
      </c>
      <c r="I4240" s="33" t="e">
        <f>IF(OR(A4240="",B4240=""),NA(),MAX(0,IF(A4240-B4240=0,SameDayCycleTimeSettingValue,(A4240-B4240) *24)))</f>
        <v>#N/A</v>
      </c>
      <c r="J4240" s="33" t="e">
        <f>IF(OR(A4240="",B4240=""),NA(),MAX(0,IF(A4240-B4240=0,SameDayCycleTimeSettingValue,((A4240-B4240) *24)-(INT((A4240-B4240)) * (24-(FinishHour-StartHour))))))</f>
        <v>#N/A</v>
      </c>
      <c r="K4240" s="3" t="e">
        <f ca="1">IF(OR(A4240&lt;&gt;"",B4240=""),NA(),MAX(0,IF(_xlfn.DAYS(NOW(),B4240)=0,SameDayCycleTimeSettingValue,_xlfn.DAYS(NOW(),B4240))))</f>
        <v>#N/A</v>
      </c>
    </row>
    <row r="4241" spans="1:11" x14ac:dyDescent="0.25">
      <c r="A4241" s="32" t="str">
        <f>IF(AND(TRIM(INDEX(CompletedDateValues,ROW(A4241)))&lt;&gt;"",INDEX(CompletedDateValues,ROW(A4241))&gt;0),INDEX(CompletedDateValues,ROW(A4241)),"")</f>
        <v/>
      </c>
      <c r="B4241" s="32" t="str">
        <f>IF(AND(TRIM(INDEX(StartDateValues,ROW(A4241)))&lt;&gt;"",INDEX(StartDateValues,ROW(A4241))&gt;0),INDEX(StartDateValues,ROW(A4241)),"")</f>
        <v/>
      </c>
      <c r="C4241" s="22" t="str">
        <f t="shared" si="331"/>
        <v/>
      </c>
      <c r="D4241" s="3" t="str">
        <f t="shared" si="332"/>
        <v/>
      </c>
      <c r="E4241" s="3" t="str">
        <f t="shared" si="333"/>
        <v/>
      </c>
      <c r="F4241" s="3" t="str">
        <f t="shared" si="334"/>
        <v/>
      </c>
      <c r="G4241" s="3" t="str">
        <f>IF(A4241="","",IF(HOUR(A4241)&lt;StartHour,StartHour,IF(HOUR(A4241)&gt;FinishHour,FinishHour,HOUR(A4241))))</f>
        <v/>
      </c>
      <c r="H4241" s="3" t="str">
        <f t="shared" si="335"/>
        <v/>
      </c>
      <c r="I4241" s="33" t="e">
        <f>IF(OR(A4241="",B4241=""),NA(),MAX(0,IF(A4241-B4241=0,SameDayCycleTimeSettingValue,(A4241-B4241) *24)))</f>
        <v>#N/A</v>
      </c>
      <c r="J4241" s="33" t="e">
        <f>IF(OR(A4241="",B4241=""),NA(),MAX(0,IF(A4241-B4241=0,SameDayCycleTimeSettingValue,((A4241-B4241) *24)-(INT((A4241-B4241)) * (24-(FinishHour-StartHour))))))</f>
        <v>#N/A</v>
      </c>
      <c r="K4241" s="3" t="e">
        <f ca="1">IF(OR(A4241&lt;&gt;"",B4241=""),NA(),MAX(0,IF(_xlfn.DAYS(NOW(),B4241)=0,SameDayCycleTimeSettingValue,_xlfn.DAYS(NOW(),B4241))))</f>
        <v>#N/A</v>
      </c>
    </row>
    <row r="4242" spans="1:11" x14ac:dyDescent="0.25">
      <c r="A4242" s="32" t="str">
        <f>IF(AND(TRIM(INDEX(CompletedDateValues,ROW(A4242)))&lt;&gt;"",INDEX(CompletedDateValues,ROW(A4242))&gt;0),INDEX(CompletedDateValues,ROW(A4242)),"")</f>
        <v/>
      </c>
      <c r="B4242" s="32" t="str">
        <f>IF(AND(TRIM(INDEX(StartDateValues,ROW(A4242)))&lt;&gt;"",INDEX(StartDateValues,ROW(A4242))&gt;0),INDEX(StartDateValues,ROW(A4242)),"")</f>
        <v/>
      </c>
      <c r="C4242" s="22" t="str">
        <f t="shared" si="331"/>
        <v/>
      </c>
      <c r="D4242" s="3" t="str">
        <f t="shared" si="332"/>
        <v/>
      </c>
      <c r="E4242" s="3" t="str">
        <f t="shared" si="333"/>
        <v/>
      </c>
      <c r="F4242" s="3" t="str">
        <f t="shared" si="334"/>
        <v/>
      </c>
      <c r="G4242" s="3" t="str">
        <f>IF(A4242="","",IF(HOUR(A4242)&lt;StartHour,StartHour,IF(HOUR(A4242)&gt;FinishHour,FinishHour,HOUR(A4242))))</f>
        <v/>
      </c>
      <c r="H4242" s="3" t="str">
        <f t="shared" si="335"/>
        <v/>
      </c>
      <c r="I4242" s="33" t="e">
        <f>IF(OR(A4242="",B4242=""),NA(),MAX(0,IF(A4242-B4242=0,SameDayCycleTimeSettingValue,(A4242-B4242) *24)))</f>
        <v>#N/A</v>
      </c>
      <c r="J4242" s="33" t="e">
        <f>IF(OR(A4242="",B4242=""),NA(),MAX(0,IF(A4242-B4242=0,SameDayCycleTimeSettingValue,((A4242-B4242) *24)-(INT((A4242-B4242)) * (24-(FinishHour-StartHour))))))</f>
        <v>#N/A</v>
      </c>
      <c r="K4242" s="3" t="e">
        <f ca="1">IF(OR(A4242&lt;&gt;"",B4242=""),NA(),MAX(0,IF(_xlfn.DAYS(NOW(),B4242)=0,SameDayCycleTimeSettingValue,_xlfn.DAYS(NOW(),B4242))))</f>
        <v>#N/A</v>
      </c>
    </row>
    <row r="4243" spans="1:11" x14ac:dyDescent="0.25">
      <c r="A4243" s="32" t="str">
        <f>IF(AND(TRIM(INDEX(CompletedDateValues,ROW(A4243)))&lt;&gt;"",INDEX(CompletedDateValues,ROW(A4243))&gt;0),INDEX(CompletedDateValues,ROW(A4243)),"")</f>
        <v/>
      </c>
      <c r="B4243" s="32" t="str">
        <f>IF(AND(TRIM(INDEX(StartDateValues,ROW(A4243)))&lt;&gt;"",INDEX(StartDateValues,ROW(A4243))&gt;0),INDEX(StartDateValues,ROW(A4243)),"")</f>
        <v/>
      </c>
      <c r="C4243" s="22" t="str">
        <f t="shared" si="331"/>
        <v/>
      </c>
      <c r="D4243" s="3" t="str">
        <f t="shared" si="332"/>
        <v/>
      </c>
      <c r="E4243" s="3" t="str">
        <f t="shared" si="333"/>
        <v/>
      </c>
      <c r="F4243" s="3" t="str">
        <f t="shared" si="334"/>
        <v/>
      </c>
      <c r="G4243" s="3" t="str">
        <f>IF(A4243="","",IF(HOUR(A4243)&lt;StartHour,StartHour,IF(HOUR(A4243)&gt;FinishHour,FinishHour,HOUR(A4243))))</f>
        <v/>
      </c>
      <c r="H4243" s="3" t="str">
        <f t="shared" si="335"/>
        <v/>
      </c>
      <c r="I4243" s="33" t="e">
        <f>IF(OR(A4243="",B4243=""),NA(),MAX(0,IF(A4243-B4243=0,SameDayCycleTimeSettingValue,(A4243-B4243) *24)))</f>
        <v>#N/A</v>
      </c>
      <c r="J4243" s="33" t="e">
        <f>IF(OR(A4243="",B4243=""),NA(),MAX(0,IF(A4243-B4243=0,SameDayCycleTimeSettingValue,((A4243-B4243) *24)-(INT((A4243-B4243)) * (24-(FinishHour-StartHour))))))</f>
        <v>#N/A</v>
      </c>
      <c r="K4243" s="3" t="e">
        <f ca="1">IF(OR(A4243&lt;&gt;"",B4243=""),NA(),MAX(0,IF(_xlfn.DAYS(NOW(),B4243)=0,SameDayCycleTimeSettingValue,_xlfn.DAYS(NOW(),B4243))))</f>
        <v>#N/A</v>
      </c>
    </row>
    <row r="4244" spans="1:11" x14ac:dyDescent="0.25">
      <c r="A4244" s="32" t="str">
        <f>IF(AND(TRIM(INDEX(CompletedDateValues,ROW(A4244)))&lt;&gt;"",INDEX(CompletedDateValues,ROW(A4244))&gt;0),INDEX(CompletedDateValues,ROW(A4244)),"")</f>
        <v/>
      </c>
      <c r="B4244" s="32" t="str">
        <f>IF(AND(TRIM(INDEX(StartDateValues,ROW(A4244)))&lt;&gt;"",INDEX(StartDateValues,ROW(A4244))&gt;0),INDEX(StartDateValues,ROW(A4244)),"")</f>
        <v/>
      </c>
      <c r="C4244" s="22" t="str">
        <f t="shared" si="331"/>
        <v/>
      </c>
      <c r="D4244" s="3" t="str">
        <f t="shared" si="332"/>
        <v/>
      </c>
      <c r="E4244" s="3" t="str">
        <f t="shared" si="333"/>
        <v/>
      </c>
      <c r="F4244" s="3" t="str">
        <f t="shared" si="334"/>
        <v/>
      </c>
      <c r="G4244" s="3" t="str">
        <f>IF(A4244="","",IF(HOUR(A4244)&lt;StartHour,StartHour,IF(HOUR(A4244)&gt;FinishHour,FinishHour,HOUR(A4244))))</f>
        <v/>
      </c>
      <c r="H4244" s="3" t="str">
        <f t="shared" si="335"/>
        <v/>
      </c>
      <c r="I4244" s="33" t="e">
        <f>IF(OR(A4244="",B4244=""),NA(),MAX(0,IF(A4244-B4244=0,SameDayCycleTimeSettingValue,(A4244-B4244) *24)))</f>
        <v>#N/A</v>
      </c>
      <c r="J4244" s="33" t="e">
        <f>IF(OR(A4244="",B4244=""),NA(),MAX(0,IF(A4244-B4244=0,SameDayCycleTimeSettingValue,((A4244-B4244) *24)-(INT((A4244-B4244)) * (24-(FinishHour-StartHour))))))</f>
        <v>#N/A</v>
      </c>
      <c r="K4244" s="3" t="e">
        <f ca="1">IF(OR(A4244&lt;&gt;"",B4244=""),NA(),MAX(0,IF(_xlfn.DAYS(NOW(),B4244)=0,SameDayCycleTimeSettingValue,_xlfn.DAYS(NOW(),B4244))))</f>
        <v>#N/A</v>
      </c>
    </row>
    <row r="4245" spans="1:11" x14ac:dyDescent="0.25">
      <c r="A4245" s="32" t="str">
        <f>IF(AND(TRIM(INDEX(CompletedDateValues,ROW(A4245)))&lt;&gt;"",INDEX(CompletedDateValues,ROW(A4245))&gt;0),INDEX(CompletedDateValues,ROW(A4245)),"")</f>
        <v/>
      </c>
      <c r="B4245" s="32" t="str">
        <f>IF(AND(TRIM(INDEX(StartDateValues,ROW(A4245)))&lt;&gt;"",INDEX(StartDateValues,ROW(A4245))&gt;0),INDEX(StartDateValues,ROW(A4245)),"")</f>
        <v/>
      </c>
      <c r="C4245" s="22" t="str">
        <f t="shared" si="331"/>
        <v/>
      </c>
      <c r="D4245" s="3" t="str">
        <f t="shared" si="332"/>
        <v/>
      </c>
      <c r="E4245" s="3" t="str">
        <f t="shared" si="333"/>
        <v/>
      </c>
      <c r="F4245" s="3" t="str">
        <f t="shared" si="334"/>
        <v/>
      </c>
      <c r="G4245" s="3" t="str">
        <f>IF(A4245="","",IF(HOUR(A4245)&lt;StartHour,StartHour,IF(HOUR(A4245)&gt;FinishHour,FinishHour,HOUR(A4245))))</f>
        <v/>
      </c>
      <c r="H4245" s="3" t="str">
        <f t="shared" si="335"/>
        <v/>
      </c>
      <c r="I4245" s="33" t="e">
        <f>IF(OR(A4245="",B4245=""),NA(),MAX(0,IF(A4245-B4245=0,SameDayCycleTimeSettingValue,(A4245-B4245) *24)))</f>
        <v>#N/A</v>
      </c>
      <c r="J4245" s="33" t="e">
        <f>IF(OR(A4245="",B4245=""),NA(),MAX(0,IF(A4245-B4245=0,SameDayCycleTimeSettingValue,((A4245-B4245) *24)-(INT((A4245-B4245)) * (24-(FinishHour-StartHour))))))</f>
        <v>#N/A</v>
      </c>
      <c r="K4245" s="3" t="e">
        <f ca="1">IF(OR(A4245&lt;&gt;"",B4245=""),NA(),MAX(0,IF(_xlfn.DAYS(NOW(),B4245)=0,SameDayCycleTimeSettingValue,_xlfn.DAYS(NOW(),B4245))))</f>
        <v>#N/A</v>
      </c>
    </row>
    <row r="4246" spans="1:11" x14ac:dyDescent="0.25">
      <c r="A4246" s="32" t="str">
        <f>IF(AND(TRIM(INDEX(CompletedDateValues,ROW(A4246)))&lt;&gt;"",INDEX(CompletedDateValues,ROW(A4246))&gt;0),INDEX(CompletedDateValues,ROW(A4246)),"")</f>
        <v/>
      </c>
      <c r="B4246" s="32" t="str">
        <f>IF(AND(TRIM(INDEX(StartDateValues,ROW(A4246)))&lt;&gt;"",INDEX(StartDateValues,ROW(A4246))&gt;0),INDEX(StartDateValues,ROW(A4246)),"")</f>
        <v/>
      </c>
      <c r="C4246" s="22" t="str">
        <f t="shared" si="331"/>
        <v/>
      </c>
      <c r="D4246" s="3" t="str">
        <f t="shared" si="332"/>
        <v/>
      </c>
      <c r="E4246" s="3" t="str">
        <f t="shared" si="333"/>
        <v/>
      </c>
      <c r="F4246" s="3" t="str">
        <f t="shared" si="334"/>
        <v/>
      </c>
      <c r="G4246" s="3" t="str">
        <f>IF(A4246="","",IF(HOUR(A4246)&lt;StartHour,StartHour,IF(HOUR(A4246)&gt;FinishHour,FinishHour,HOUR(A4246))))</f>
        <v/>
      </c>
      <c r="H4246" s="3" t="str">
        <f t="shared" si="335"/>
        <v/>
      </c>
      <c r="I4246" s="33" t="e">
        <f>IF(OR(A4246="",B4246=""),NA(),MAX(0,IF(A4246-B4246=0,SameDayCycleTimeSettingValue,(A4246-B4246) *24)))</f>
        <v>#N/A</v>
      </c>
      <c r="J4246" s="33" t="e">
        <f>IF(OR(A4246="",B4246=""),NA(),MAX(0,IF(A4246-B4246=0,SameDayCycleTimeSettingValue,((A4246-B4246) *24)-(INT((A4246-B4246)) * (24-(FinishHour-StartHour))))))</f>
        <v>#N/A</v>
      </c>
      <c r="K4246" s="3" t="e">
        <f ca="1">IF(OR(A4246&lt;&gt;"",B4246=""),NA(),MAX(0,IF(_xlfn.DAYS(NOW(),B4246)=0,SameDayCycleTimeSettingValue,_xlfn.DAYS(NOW(),B4246))))</f>
        <v>#N/A</v>
      </c>
    </row>
    <row r="4247" spans="1:11" x14ac:dyDescent="0.25">
      <c r="A4247" s="32" t="str">
        <f>IF(AND(TRIM(INDEX(CompletedDateValues,ROW(A4247)))&lt;&gt;"",INDEX(CompletedDateValues,ROW(A4247))&gt;0),INDEX(CompletedDateValues,ROW(A4247)),"")</f>
        <v/>
      </c>
      <c r="B4247" s="32" t="str">
        <f>IF(AND(TRIM(INDEX(StartDateValues,ROW(A4247)))&lt;&gt;"",INDEX(StartDateValues,ROW(A4247))&gt;0),INDEX(StartDateValues,ROW(A4247)),"")</f>
        <v/>
      </c>
      <c r="C4247" s="22" t="str">
        <f t="shared" si="331"/>
        <v/>
      </c>
      <c r="D4247" s="3" t="str">
        <f t="shared" si="332"/>
        <v/>
      </c>
      <c r="E4247" s="3" t="str">
        <f t="shared" si="333"/>
        <v/>
      </c>
      <c r="F4247" s="3" t="str">
        <f t="shared" si="334"/>
        <v/>
      </c>
      <c r="G4247" s="3" t="str">
        <f>IF(A4247="","",IF(HOUR(A4247)&lt;StartHour,StartHour,IF(HOUR(A4247)&gt;FinishHour,FinishHour,HOUR(A4247))))</f>
        <v/>
      </c>
      <c r="H4247" s="3" t="str">
        <f t="shared" si="335"/>
        <v/>
      </c>
      <c r="I4247" s="33" t="e">
        <f>IF(OR(A4247="",B4247=""),NA(),MAX(0,IF(A4247-B4247=0,SameDayCycleTimeSettingValue,(A4247-B4247) *24)))</f>
        <v>#N/A</v>
      </c>
      <c r="J4247" s="33" t="e">
        <f>IF(OR(A4247="",B4247=""),NA(),MAX(0,IF(A4247-B4247=0,SameDayCycleTimeSettingValue,((A4247-B4247) *24)-(INT((A4247-B4247)) * (24-(FinishHour-StartHour))))))</f>
        <v>#N/A</v>
      </c>
      <c r="K4247" s="3" t="e">
        <f ca="1">IF(OR(A4247&lt;&gt;"",B4247=""),NA(),MAX(0,IF(_xlfn.DAYS(NOW(),B4247)=0,SameDayCycleTimeSettingValue,_xlfn.DAYS(NOW(),B4247))))</f>
        <v>#N/A</v>
      </c>
    </row>
    <row r="4248" spans="1:11" x14ac:dyDescent="0.25">
      <c r="A4248" s="32" t="str">
        <f>IF(AND(TRIM(INDEX(CompletedDateValues,ROW(A4248)))&lt;&gt;"",INDEX(CompletedDateValues,ROW(A4248))&gt;0),INDEX(CompletedDateValues,ROW(A4248)),"")</f>
        <v/>
      </c>
      <c r="B4248" s="32" t="str">
        <f>IF(AND(TRIM(INDEX(StartDateValues,ROW(A4248)))&lt;&gt;"",INDEX(StartDateValues,ROW(A4248))&gt;0),INDEX(StartDateValues,ROW(A4248)),"")</f>
        <v/>
      </c>
      <c r="C4248" s="22" t="str">
        <f t="shared" si="331"/>
        <v/>
      </c>
      <c r="D4248" s="3" t="str">
        <f t="shared" si="332"/>
        <v/>
      </c>
      <c r="E4248" s="3" t="str">
        <f t="shared" si="333"/>
        <v/>
      </c>
      <c r="F4248" s="3" t="str">
        <f t="shared" si="334"/>
        <v/>
      </c>
      <c r="G4248" s="3" t="str">
        <f>IF(A4248="","",IF(HOUR(A4248)&lt;StartHour,StartHour,IF(HOUR(A4248)&gt;FinishHour,FinishHour,HOUR(A4248))))</f>
        <v/>
      </c>
      <c r="H4248" s="3" t="str">
        <f t="shared" si="335"/>
        <v/>
      </c>
      <c r="I4248" s="33" t="e">
        <f>IF(OR(A4248="",B4248=""),NA(),MAX(0,IF(A4248-B4248=0,SameDayCycleTimeSettingValue,(A4248-B4248) *24)))</f>
        <v>#N/A</v>
      </c>
      <c r="J4248" s="33" t="e">
        <f>IF(OR(A4248="",B4248=""),NA(),MAX(0,IF(A4248-B4248=0,SameDayCycleTimeSettingValue,((A4248-B4248) *24)-(INT((A4248-B4248)) * (24-(FinishHour-StartHour))))))</f>
        <v>#N/A</v>
      </c>
      <c r="K4248" s="3" t="e">
        <f ca="1">IF(OR(A4248&lt;&gt;"",B4248=""),NA(),MAX(0,IF(_xlfn.DAYS(NOW(),B4248)=0,SameDayCycleTimeSettingValue,_xlfn.DAYS(NOW(),B4248))))</f>
        <v>#N/A</v>
      </c>
    </row>
    <row r="4249" spans="1:11" x14ac:dyDescent="0.25">
      <c r="A4249" s="32" t="str">
        <f>IF(AND(TRIM(INDEX(CompletedDateValues,ROW(A4249)))&lt;&gt;"",INDEX(CompletedDateValues,ROW(A4249))&gt;0),INDEX(CompletedDateValues,ROW(A4249)),"")</f>
        <v/>
      </c>
      <c r="B4249" s="32" t="str">
        <f>IF(AND(TRIM(INDEX(StartDateValues,ROW(A4249)))&lt;&gt;"",INDEX(StartDateValues,ROW(A4249))&gt;0),INDEX(StartDateValues,ROW(A4249)),"")</f>
        <v/>
      </c>
      <c r="C4249" s="22" t="str">
        <f t="shared" si="331"/>
        <v/>
      </c>
      <c r="D4249" s="3" t="str">
        <f t="shared" si="332"/>
        <v/>
      </c>
      <c r="E4249" s="3" t="str">
        <f t="shared" si="333"/>
        <v/>
      </c>
      <c r="F4249" s="3" t="str">
        <f t="shared" si="334"/>
        <v/>
      </c>
      <c r="G4249" s="3" t="str">
        <f>IF(A4249="","",IF(HOUR(A4249)&lt;StartHour,StartHour,IF(HOUR(A4249)&gt;FinishHour,FinishHour,HOUR(A4249))))</f>
        <v/>
      </c>
      <c r="H4249" s="3" t="str">
        <f t="shared" si="335"/>
        <v/>
      </c>
      <c r="I4249" s="33" t="e">
        <f>IF(OR(A4249="",B4249=""),NA(),MAX(0,IF(A4249-B4249=0,SameDayCycleTimeSettingValue,(A4249-B4249) *24)))</f>
        <v>#N/A</v>
      </c>
      <c r="J4249" s="33" t="e">
        <f>IF(OR(A4249="",B4249=""),NA(),MAX(0,IF(A4249-B4249=0,SameDayCycleTimeSettingValue,((A4249-B4249) *24)-(INT((A4249-B4249)) * (24-(FinishHour-StartHour))))))</f>
        <v>#N/A</v>
      </c>
      <c r="K4249" s="3" t="e">
        <f ca="1">IF(OR(A4249&lt;&gt;"",B4249=""),NA(),MAX(0,IF(_xlfn.DAYS(NOW(),B4249)=0,SameDayCycleTimeSettingValue,_xlfn.DAYS(NOW(),B4249))))</f>
        <v>#N/A</v>
      </c>
    </row>
    <row r="4250" spans="1:11" x14ac:dyDescent="0.25">
      <c r="A4250" s="32" t="str">
        <f>IF(AND(TRIM(INDEX(CompletedDateValues,ROW(A4250)))&lt;&gt;"",INDEX(CompletedDateValues,ROW(A4250))&gt;0),INDEX(CompletedDateValues,ROW(A4250)),"")</f>
        <v/>
      </c>
      <c r="B4250" s="32" t="str">
        <f>IF(AND(TRIM(INDEX(StartDateValues,ROW(A4250)))&lt;&gt;"",INDEX(StartDateValues,ROW(A4250))&gt;0),INDEX(StartDateValues,ROW(A4250)),"")</f>
        <v/>
      </c>
      <c r="C4250" s="22" t="str">
        <f t="shared" si="331"/>
        <v/>
      </c>
      <c r="D4250" s="3" t="str">
        <f t="shared" si="332"/>
        <v/>
      </c>
      <c r="E4250" s="3" t="str">
        <f t="shared" si="333"/>
        <v/>
      </c>
      <c r="F4250" s="3" t="str">
        <f t="shared" si="334"/>
        <v/>
      </c>
      <c r="G4250" s="3" t="str">
        <f>IF(A4250="","",IF(HOUR(A4250)&lt;StartHour,StartHour,IF(HOUR(A4250)&gt;FinishHour,FinishHour,HOUR(A4250))))</f>
        <v/>
      </c>
      <c r="H4250" s="3" t="str">
        <f t="shared" si="335"/>
        <v/>
      </c>
      <c r="I4250" s="33" t="e">
        <f>IF(OR(A4250="",B4250=""),NA(),MAX(0,IF(A4250-B4250=0,SameDayCycleTimeSettingValue,(A4250-B4250) *24)))</f>
        <v>#N/A</v>
      </c>
      <c r="J4250" s="33" t="e">
        <f>IF(OR(A4250="",B4250=""),NA(),MAX(0,IF(A4250-B4250=0,SameDayCycleTimeSettingValue,((A4250-B4250) *24)-(INT((A4250-B4250)) * (24-(FinishHour-StartHour))))))</f>
        <v>#N/A</v>
      </c>
      <c r="K4250" s="3" t="e">
        <f ca="1">IF(OR(A4250&lt;&gt;"",B4250=""),NA(),MAX(0,IF(_xlfn.DAYS(NOW(),B4250)=0,SameDayCycleTimeSettingValue,_xlfn.DAYS(NOW(),B4250))))</f>
        <v>#N/A</v>
      </c>
    </row>
    <row r="4251" spans="1:11" x14ac:dyDescent="0.25">
      <c r="A4251" s="32" t="str">
        <f>IF(AND(TRIM(INDEX(CompletedDateValues,ROW(A4251)))&lt;&gt;"",INDEX(CompletedDateValues,ROW(A4251))&gt;0),INDEX(CompletedDateValues,ROW(A4251)),"")</f>
        <v/>
      </c>
      <c r="B4251" s="32" t="str">
        <f>IF(AND(TRIM(INDEX(StartDateValues,ROW(A4251)))&lt;&gt;"",INDEX(StartDateValues,ROW(A4251))&gt;0),INDEX(StartDateValues,ROW(A4251)),"")</f>
        <v/>
      </c>
      <c r="C4251" s="22" t="str">
        <f t="shared" si="331"/>
        <v/>
      </c>
      <c r="D4251" s="3" t="str">
        <f t="shared" si="332"/>
        <v/>
      </c>
      <c r="E4251" s="3" t="str">
        <f t="shared" si="333"/>
        <v/>
      </c>
      <c r="F4251" s="3" t="str">
        <f t="shared" si="334"/>
        <v/>
      </c>
      <c r="G4251" s="3" t="str">
        <f>IF(A4251="","",IF(HOUR(A4251)&lt;StartHour,StartHour,IF(HOUR(A4251)&gt;FinishHour,FinishHour,HOUR(A4251))))</f>
        <v/>
      </c>
      <c r="H4251" s="3" t="str">
        <f t="shared" si="335"/>
        <v/>
      </c>
      <c r="I4251" s="33" t="e">
        <f>IF(OR(A4251="",B4251=""),NA(),MAX(0,IF(A4251-B4251=0,SameDayCycleTimeSettingValue,(A4251-B4251) *24)))</f>
        <v>#N/A</v>
      </c>
      <c r="J4251" s="33" t="e">
        <f>IF(OR(A4251="",B4251=""),NA(),MAX(0,IF(A4251-B4251=0,SameDayCycleTimeSettingValue,((A4251-B4251) *24)-(INT((A4251-B4251)) * (24-(FinishHour-StartHour))))))</f>
        <v>#N/A</v>
      </c>
      <c r="K4251" s="3" t="e">
        <f ca="1">IF(OR(A4251&lt;&gt;"",B4251=""),NA(),MAX(0,IF(_xlfn.DAYS(NOW(),B4251)=0,SameDayCycleTimeSettingValue,_xlfn.DAYS(NOW(),B4251))))</f>
        <v>#N/A</v>
      </c>
    </row>
    <row r="4252" spans="1:11" x14ac:dyDescent="0.25">
      <c r="A4252" s="32" t="str">
        <f>IF(AND(TRIM(INDEX(CompletedDateValues,ROW(A4252)))&lt;&gt;"",INDEX(CompletedDateValues,ROW(A4252))&gt;0),INDEX(CompletedDateValues,ROW(A4252)),"")</f>
        <v/>
      </c>
      <c r="B4252" s="32" t="str">
        <f>IF(AND(TRIM(INDEX(StartDateValues,ROW(A4252)))&lt;&gt;"",INDEX(StartDateValues,ROW(A4252))&gt;0),INDEX(StartDateValues,ROW(A4252)),"")</f>
        <v/>
      </c>
      <c r="C4252" s="22" t="str">
        <f t="shared" si="331"/>
        <v/>
      </c>
      <c r="D4252" s="3" t="str">
        <f t="shared" si="332"/>
        <v/>
      </c>
      <c r="E4252" s="3" t="str">
        <f t="shared" si="333"/>
        <v/>
      </c>
      <c r="F4252" s="3" t="str">
        <f t="shared" si="334"/>
        <v/>
      </c>
      <c r="G4252" s="3" t="str">
        <f>IF(A4252="","",IF(HOUR(A4252)&lt;StartHour,StartHour,IF(HOUR(A4252)&gt;FinishHour,FinishHour,HOUR(A4252))))</f>
        <v/>
      </c>
      <c r="H4252" s="3" t="str">
        <f t="shared" si="335"/>
        <v/>
      </c>
      <c r="I4252" s="33" t="e">
        <f>IF(OR(A4252="",B4252=""),NA(),MAX(0,IF(A4252-B4252=0,SameDayCycleTimeSettingValue,(A4252-B4252) *24)))</f>
        <v>#N/A</v>
      </c>
      <c r="J4252" s="33" t="e">
        <f>IF(OR(A4252="",B4252=""),NA(),MAX(0,IF(A4252-B4252=0,SameDayCycleTimeSettingValue,((A4252-B4252) *24)-(INT((A4252-B4252)) * (24-(FinishHour-StartHour))))))</f>
        <v>#N/A</v>
      </c>
      <c r="K4252" s="3" t="e">
        <f ca="1">IF(OR(A4252&lt;&gt;"",B4252=""),NA(),MAX(0,IF(_xlfn.DAYS(NOW(),B4252)=0,SameDayCycleTimeSettingValue,_xlfn.DAYS(NOW(),B4252))))</f>
        <v>#N/A</v>
      </c>
    </row>
    <row r="4253" spans="1:11" x14ac:dyDescent="0.25">
      <c r="A4253" s="32" t="str">
        <f>IF(AND(TRIM(INDEX(CompletedDateValues,ROW(A4253)))&lt;&gt;"",INDEX(CompletedDateValues,ROW(A4253))&gt;0),INDEX(CompletedDateValues,ROW(A4253)),"")</f>
        <v/>
      </c>
      <c r="B4253" s="32" t="str">
        <f>IF(AND(TRIM(INDEX(StartDateValues,ROW(A4253)))&lt;&gt;"",INDEX(StartDateValues,ROW(A4253))&gt;0),INDEX(StartDateValues,ROW(A4253)),"")</f>
        <v/>
      </c>
      <c r="C4253" s="22" t="str">
        <f t="shared" si="331"/>
        <v/>
      </c>
      <c r="D4253" s="3" t="str">
        <f t="shared" si="332"/>
        <v/>
      </c>
      <c r="E4253" s="3" t="str">
        <f t="shared" si="333"/>
        <v/>
      </c>
      <c r="F4253" s="3" t="str">
        <f t="shared" si="334"/>
        <v/>
      </c>
      <c r="G4253" s="3" t="str">
        <f>IF(A4253="","",IF(HOUR(A4253)&lt;StartHour,StartHour,IF(HOUR(A4253)&gt;FinishHour,FinishHour,HOUR(A4253))))</f>
        <v/>
      </c>
      <c r="H4253" s="3" t="str">
        <f t="shared" si="335"/>
        <v/>
      </c>
      <c r="I4253" s="33" t="e">
        <f>IF(OR(A4253="",B4253=""),NA(),MAX(0,IF(A4253-B4253=0,SameDayCycleTimeSettingValue,(A4253-B4253) *24)))</f>
        <v>#N/A</v>
      </c>
      <c r="J4253" s="33" t="e">
        <f>IF(OR(A4253="",B4253=""),NA(),MAX(0,IF(A4253-B4253=0,SameDayCycleTimeSettingValue,((A4253-B4253) *24)-(INT((A4253-B4253)) * (24-(FinishHour-StartHour))))))</f>
        <v>#N/A</v>
      </c>
      <c r="K4253" s="3" t="e">
        <f ca="1">IF(OR(A4253&lt;&gt;"",B4253=""),NA(),MAX(0,IF(_xlfn.DAYS(NOW(),B4253)=0,SameDayCycleTimeSettingValue,_xlfn.DAYS(NOW(),B4253))))</f>
        <v>#N/A</v>
      </c>
    </row>
    <row r="4254" spans="1:11" x14ac:dyDescent="0.25">
      <c r="A4254" s="32" t="str">
        <f>IF(AND(TRIM(INDEX(CompletedDateValues,ROW(A4254)))&lt;&gt;"",INDEX(CompletedDateValues,ROW(A4254))&gt;0),INDEX(CompletedDateValues,ROW(A4254)),"")</f>
        <v/>
      </c>
      <c r="B4254" s="32" t="str">
        <f>IF(AND(TRIM(INDEX(StartDateValues,ROW(A4254)))&lt;&gt;"",INDEX(StartDateValues,ROW(A4254))&gt;0),INDEX(StartDateValues,ROW(A4254)),"")</f>
        <v/>
      </c>
      <c r="C4254" s="22" t="str">
        <f t="shared" si="331"/>
        <v/>
      </c>
      <c r="D4254" s="3" t="str">
        <f t="shared" si="332"/>
        <v/>
      </c>
      <c r="E4254" s="3" t="str">
        <f t="shared" si="333"/>
        <v/>
      </c>
      <c r="F4254" s="3" t="str">
        <f t="shared" si="334"/>
        <v/>
      </c>
      <c r="G4254" s="3" t="str">
        <f>IF(A4254="","",IF(HOUR(A4254)&lt;StartHour,StartHour,IF(HOUR(A4254)&gt;FinishHour,FinishHour,HOUR(A4254))))</f>
        <v/>
      </c>
      <c r="H4254" s="3" t="str">
        <f t="shared" si="335"/>
        <v/>
      </c>
      <c r="I4254" s="33" t="e">
        <f>IF(OR(A4254="",B4254=""),NA(),MAX(0,IF(A4254-B4254=0,SameDayCycleTimeSettingValue,(A4254-B4254) *24)))</f>
        <v>#N/A</v>
      </c>
      <c r="J4254" s="33" t="e">
        <f>IF(OR(A4254="",B4254=""),NA(),MAX(0,IF(A4254-B4254=0,SameDayCycleTimeSettingValue,((A4254-B4254) *24)-(INT((A4254-B4254)) * (24-(FinishHour-StartHour))))))</f>
        <v>#N/A</v>
      </c>
      <c r="K4254" s="3" t="e">
        <f ca="1">IF(OR(A4254&lt;&gt;"",B4254=""),NA(),MAX(0,IF(_xlfn.DAYS(NOW(),B4254)=0,SameDayCycleTimeSettingValue,_xlfn.DAYS(NOW(),B4254))))</f>
        <v>#N/A</v>
      </c>
    </row>
    <row r="4255" spans="1:11" x14ac:dyDescent="0.25">
      <c r="A4255" s="32" t="str">
        <f>IF(AND(TRIM(INDEX(CompletedDateValues,ROW(A4255)))&lt;&gt;"",INDEX(CompletedDateValues,ROW(A4255))&gt;0),INDEX(CompletedDateValues,ROW(A4255)),"")</f>
        <v/>
      </c>
      <c r="B4255" s="32" t="str">
        <f>IF(AND(TRIM(INDEX(StartDateValues,ROW(A4255)))&lt;&gt;"",INDEX(StartDateValues,ROW(A4255))&gt;0),INDEX(StartDateValues,ROW(A4255)),"")</f>
        <v/>
      </c>
      <c r="C4255" s="22" t="str">
        <f t="shared" si="331"/>
        <v/>
      </c>
      <c r="D4255" s="3" t="str">
        <f t="shared" si="332"/>
        <v/>
      </c>
      <c r="E4255" s="3" t="str">
        <f t="shared" si="333"/>
        <v/>
      </c>
      <c r="F4255" s="3" t="str">
        <f t="shared" si="334"/>
        <v/>
      </c>
      <c r="G4255" s="3" t="str">
        <f>IF(A4255="","",IF(HOUR(A4255)&lt;StartHour,StartHour,IF(HOUR(A4255)&gt;FinishHour,FinishHour,HOUR(A4255))))</f>
        <v/>
      </c>
      <c r="H4255" s="3" t="str">
        <f t="shared" si="335"/>
        <v/>
      </c>
      <c r="I4255" s="33" t="e">
        <f>IF(OR(A4255="",B4255=""),NA(),MAX(0,IF(A4255-B4255=0,SameDayCycleTimeSettingValue,(A4255-B4255) *24)))</f>
        <v>#N/A</v>
      </c>
      <c r="J4255" s="33" t="e">
        <f>IF(OR(A4255="",B4255=""),NA(),MAX(0,IF(A4255-B4255=0,SameDayCycleTimeSettingValue,((A4255-B4255) *24)-(INT((A4255-B4255)) * (24-(FinishHour-StartHour))))))</f>
        <v>#N/A</v>
      </c>
      <c r="K4255" s="3" t="e">
        <f ca="1">IF(OR(A4255&lt;&gt;"",B4255=""),NA(),MAX(0,IF(_xlfn.DAYS(NOW(),B4255)=0,SameDayCycleTimeSettingValue,_xlfn.DAYS(NOW(),B4255))))</f>
        <v>#N/A</v>
      </c>
    </row>
    <row r="4256" spans="1:11" x14ac:dyDescent="0.25">
      <c r="A4256" s="32" t="str">
        <f>IF(AND(TRIM(INDEX(CompletedDateValues,ROW(A4256)))&lt;&gt;"",INDEX(CompletedDateValues,ROW(A4256))&gt;0),INDEX(CompletedDateValues,ROW(A4256)),"")</f>
        <v/>
      </c>
      <c r="B4256" s="32" t="str">
        <f>IF(AND(TRIM(INDEX(StartDateValues,ROW(A4256)))&lt;&gt;"",INDEX(StartDateValues,ROW(A4256))&gt;0),INDEX(StartDateValues,ROW(A4256)),"")</f>
        <v/>
      </c>
      <c r="C4256" s="22" t="str">
        <f t="shared" si="331"/>
        <v/>
      </c>
      <c r="D4256" s="3" t="str">
        <f t="shared" si="332"/>
        <v/>
      </c>
      <c r="E4256" s="3" t="str">
        <f t="shared" si="333"/>
        <v/>
      </c>
      <c r="F4256" s="3" t="str">
        <f t="shared" si="334"/>
        <v/>
      </c>
      <c r="G4256" s="3" t="str">
        <f>IF(A4256="","",IF(HOUR(A4256)&lt;StartHour,StartHour,IF(HOUR(A4256)&gt;FinishHour,FinishHour,HOUR(A4256))))</f>
        <v/>
      </c>
      <c r="H4256" s="3" t="str">
        <f t="shared" si="335"/>
        <v/>
      </c>
      <c r="I4256" s="33" t="e">
        <f>IF(OR(A4256="",B4256=""),NA(),MAX(0,IF(A4256-B4256=0,SameDayCycleTimeSettingValue,(A4256-B4256) *24)))</f>
        <v>#N/A</v>
      </c>
      <c r="J4256" s="33" t="e">
        <f>IF(OR(A4256="",B4256=""),NA(),MAX(0,IF(A4256-B4256=0,SameDayCycleTimeSettingValue,((A4256-B4256) *24)-(INT((A4256-B4256)) * (24-(FinishHour-StartHour))))))</f>
        <v>#N/A</v>
      </c>
      <c r="K4256" s="3" t="e">
        <f ca="1">IF(OR(A4256&lt;&gt;"",B4256=""),NA(),MAX(0,IF(_xlfn.DAYS(NOW(),B4256)=0,SameDayCycleTimeSettingValue,_xlfn.DAYS(NOW(),B4256))))</f>
        <v>#N/A</v>
      </c>
    </row>
    <row r="4257" spans="1:11" x14ac:dyDescent="0.25">
      <c r="A4257" s="32" t="str">
        <f>IF(AND(TRIM(INDEX(CompletedDateValues,ROW(A4257)))&lt;&gt;"",INDEX(CompletedDateValues,ROW(A4257))&gt;0),INDEX(CompletedDateValues,ROW(A4257)),"")</f>
        <v/>
      </c>
      <c r="B4257" s="32" t="str">
        <f>IF(AND(TRIM(INDEX(StartDateValues,ROW(A4257)))&lt;&gt;"",INDEX(StartDateValues,ROW(A4257))&gt;0),INDEX(StartDateValues,ROW(A4257)),"")</f>
        <v/>
      </c>
      <c r="C4257" s="22" t="str">
        <f t="shared" si="331"/>
        <v/>
      </c>
      <c r="D4257" s="3" t="str">
        <f t="shared" si="332"/>
        <v/>
      </c>
      <c r="E4257" s="3" t="str">
        <f t="shared" si="333"/>
        <v/>
      </c>
      <c r="F4257" s="3" t="str">
        <f t="shared" si="334"/>
        <v/>
      </c>
      <c r="G4257" s="3" t="str">
        <f>IF(A4257="","",IF(HOUR(A4257)&lt;StartHour,StartHour,IF(HOUR(A4257)&gt;FinishHour,FinishHour,HOUR(A4257))))</f>
        <v/>
      </c>
      <c r="H4257" s="3" t="str">
        <f t="shared" si="335"/>
        <v/>
      </c>
      <c r="I4257" s="33" t="e">
        <f>IF(OR(A4257="",B4257=""),NA(),MAX(0,IF(A4257-B4257=0,SameDayCycleTimeSettingValue,(A4257-B4257) *24)))</f>
        <v>#N/A</v>
      </c>
      <c r="J4257" s="33" t="e">
        <f>IF(OR(A4257="",B4257=""),NA(),MAX(0,IF(A4257-B4257=0,SameDayCycleTimeSettingValue,((A4257-B4257) *24)-(INT((A4257-B4257)) * (24-(FinishHour-StartHour))))))</f>
        <v>#N/A</v>
      </c>
      <c r="K4257" s="3" t="e">
        <f ca="1">IF(OR(A4257&lt;&gt;"",B4257=""),NA(),MAX(0,IF(_xlfn.DAYS(NOW(),B4257)=0,SameDayCycleTimeSettingValue,_xlfn.DAYS(NOW(),B4257))))</f>
        <v>#N/A</v>
      </c>
    </row>
    <row r="4258" spans="1:11" x14ac:dyDescent="0.25">
      <c r="A4258" s="32" t="str">
        <f>IF(AND(TRIM(INDEX(CompletedDateValues,ROW(A4258)))&lt;&gt;"",INDEX(CompletedDateValues,ROW(A4258))&gt;0),INDEX(CompletedDateValues,ROW(A4258)),"")</f>
        <v/>
      </c>
      <c r="B4258" s="32" t="str">
        <f>IF(AND(TRIM(INDEX(StartDateValues,ROW(A4258)))&lt;&gt;"",INDEX(StartDateValues,ROW(A4258))&gt;0),INDEX(StartDateValues,ROW(A4258)),"")</f>
        <v/>
      </c>
      <c r="C4258" s="22" t="str">
        <f t="shared" si="331"/>
        <v/>
      </c>
      <c r="D4258" s="3" t="str">
        <f t="shared" si="332"/>
        <v/>
      </c>
      <c r="E4258" s="3" t="str">
        <f t="shared" si="333"/>
        <v/>
      </c>
      <c r="F4258" s="3" t="str">
        <f t="shared" si="334"/>
        <v/>
      </c>
      <c r="G4258" s="3" t="str">
        <f>IF(A4258="","",IF(HOUR(A4258)&lt;StartHour,StartHour,IF(HOUR(A4258)&gt;FinishHour,FinishHour,HOUR(A4258))))</f>
        <v/>
      </c>
      <c r="H4258" s="3" t="str">
        <f t="shared" si="335"/>
        <v/>
      </c>
      <c r="I4258" s="33" t="e">
        <f>IF(OR(A4258="",B4258=""),NA(),MAX(0,IF(A4258-B4258=0,SameDayCycleTimeSettingValue,(A4258-B4258) *24)))</f>
        <v>#N/A</v>
      </c>
      <c r="J4258" s="33" t="e">
        <f>IF(OR(A4258="",B4258=""),NA(),MAX(0,IF(A4258-B4258=0,SameDayCycleTimeSettingValue,((A4258-B4258) *24)-(INT((A4258-B4258)) * (24-(FinishHour-StartHour))))))</f>
        <v>#N/A</v>
      </c>
      <c r="K4258" s="3" t="e">
        <f ca="1">IF(OR(A4258&lt;&gt;"",B4258=""),NA(),MAX(0,IF(_xlfn.DAYS(NOW(),B4258)=0,SameDayCycleTimeSettingValue,_xlfn.DAYS(NOW(),B4258))))</f>
        <v>#N/A</v>
      </c>
    </row>
    <row r="4259" spans="1:11" x14ac:dyDescent="0.25">
      <c r="A4259" s="32" t="str">
        <f>IF(AND(TRIM(INDEX(CompletedDateValues,ROW(A4259)))&lt;&gt;"",INDEX(CompletedDateValues,ROW(A4259))&gt;0),INDEX(CompletedDateValues,ROW(A4259)),"")</f>
        <v/>
      </c>
      <c r="B4259" s="32" t="str">
        <f>IF(AND(TRIM(INDEX(StartDateValues,ROW(A4259)))&lt;&gt;"",INDEX(StartDateValues,ROW(A4259))&gt;0),INDEX(StartDateValues,ROW(A4259)),"")</f>
        <v/>
      </c>
      <c r="C4259" s="22" t="str">
        <f t="shared" si="331"/>
        <v/>
      </c>
      <c r="D4259" s="3" t="str">
        <f t="shared" si="332"/>
        <v/>
      </c>
      <c r="E4259" s="3" t="str">
        <f t="shared" si="333"/>
        <v/>
      </c>
      <c r="F4259" s="3" t="str">
        <f t="shared" si="334"/>
        <v/>
      </c>
      <c r="G4259" s="3" t="str">
        <f>IF(A4259="","",IF(HOUR(A4259)&lt;StartHour,StartHour,IF(HOUR(A4259)&gt;FinishHour,FinishHour,HOUR(A4259))))</f>
        <v/>
      </c>
      <c r="H4259" s="3" t="str">
        <f t="shared" si="335"/>
        <v/>
      </c>
      <c r="I4259" s="33" t="e">
        <f>IF(OR(A4259="",B4259=""),NA(),MAX(0,IF(A4259-B4259=0,SameDayCycleTimeSettingValue,(A4259-B4259) *24)))</f>
        <v>#N/A</v>
      </c>
      <c r="J4259" s="33" t="e">
        <f>IF(OR(A4259="",B4259=""),NA(),MAX(0,IF(A4259-B4259=0,SameDayCycleTimeSettingValue,((A4259-B4259) *24)-(INT((A4259-B4259)) * (24-(FinishHour-StartHour))))))</f>
        <v>#N/A</v>
      </c>
      <c r="K4259" s="3" t="e">
        <f ca="1">IF(OR(A4259&lt;&gt;"",B4259=""),NA(),MAX(0,IF(_xlfn.DAYS(NOW(),B4259)=0,SameDayCycleTimeSettingValue,_xlfn.DAYS(NOW(),B4259))))</f>
        <v>#N/A</v>
      </c>
    </row>
    <row r="4260" spans="1:11" x14ac:dyDescent="0.25">
      <c r="A4260" s="32" t="str">
        <f>IF(AND(TRIM(INDEX(CompletedDateValues,ROW(A4260)))&lt;&gt;"",INDEX(CompletedDateValues,ROW(A4260))&gt;0),INDEX(CompletedDateValues,ROW(A4260)),"")</f>
        <v/>
      </c>
      <c r="B4260" s="32" t="str">
        <f>IF(AND(TRIM(INDEX(StartDateValues,ROW(A4260)))&lt;&gt;"",INDEX(StartDateValues,ROW(A4260))&gt;0),INDEX(StartDateValues,ROW(A4260)),"")</f>
        <v/>
      </c>
      <c r="C4260" s="22" t="str">
        <f t="shared" si="331"/>
        <v/>
      </c>
      <c r="D4260" s="3" t="str">
        <f t="shared" si="332"/>
        <v/>
      </c>
      <c r="E4260" s="3" t="str">
        <f t="shared" si="333"/>
        <v/>
      </c>
      <c r="F4260" s="3" t="str">
        <f t="shared" si="334"/>
        <v/>
      </c>
      <c r="G4260" s="3" t="str">
        <f>IF(A4260="","",IF(HOUR(A4260)&lt;StartHour,StartHour,IF(HOUR(A4260)&gt;FinishHour,FinishHour,HOUR(A4260))))</f>
        <v/>
      </c>
      <c r="H4260" s="3" t="str">
        <f t="shared" si="335"/>
        <v/>
      </c>
      <c r="I4260" s="33" t="e">
        <f>IF(OR(A4260="",B4260=""),NA(),MAX(0,IF(A4260-B4260=0,SameDayCycleTimeSettingValue,(A4260-B4260) *24)))</f>
        <v>#N/A</v>
      </c>
      <c r="J4260" s="33" t="e">
        <f>IF(OR(A4260="",B4260=""),NA(),MAX(0,IF(A4260-B4260=0,SameDayCycleTimeSettingValue,((A4260-B4260) *24)-(INT((A4260-B4260)) * (24-(FinishHour-StartHour))))))</f>
        <v>#N/A</v>
      </c>
      <c r="K4260" s="3" t="e">
        <f ca="1">IF(OR(A4260&lt;&gt;"",B4260=""),NA(),MAX(0,IF(_xlfn.DAYS(NOW(),B4260)=0,SameDayCycleTimeSettingValue,_xlfn.DAYS(NOW(),B4260))))</f>
        <v>#N/A</v>
      </c>
    </row>
    <row r="4261" spans="1:11" x14ac:dyDescent="0.25">
      <c r="A4261" s="32" t="str">
        <f>IF(AND(TRIM(INDEX(CompletedDateValues,ROW(A4261)))&lt;&gt;"",INDEX(CompletedDateValues,ROW(A4261))&gt;0),INDEX(CompletedDateValues,ROW(A4261)),"")</f>
        <v/>
      </c>
      <c r="B4261" s="32" t="str">
        <f>IF(AND(TRIM(INDEX(StartDateValues,ROW(A4261)))&lt;&gt;"",INDEX(StartDateValues,ROW(A4261))&gt;0),INDEX(StartDateValues,ROW(A4261)),"")</f>
        <v/>
      </c>
      <c r="C4261" s="22" t="str">
        <f t="shared" si="331"/>
        <v/>
      </c>
      <c r="D4261" s="3" t="str">
        <f t="shared" si="332"/>
        <v/>
      </c>
      <c r="E4261" s="3" t="str">
        <f t="shared" si="333"/>
        <v/>
      </c>
      <c r="F4261" s="3" t="str">
        <f t="shared" si="334"/>
        <v/>
      </c>
      <c r="G4261" s="3" t="str">
        <f>IF(A4261="","",IF(HOUR(A4261)&lt;StartHour,StartHour,IF(HOUR(A4261)&gt;FinishHour,FinishHour,HOUR(A4261))))</f>
        <v/>
      </c>
      <c r="H4261" s="3" t="str">
        <f t="shared" si="335"/>
        <v/>
      </c>
      <c r="I4261" s="33" t="e">
        <f>IF(OR(A4261="",B4261=""),NA(),MAX(0,IF(A4261-B4261=0,SameDayCycleTimeSettingValue,(A4261-B4261) *24)))</f>
        <v>#N/A</v>
      </c>
      <c r="J4261" s="33" t="e">
        <f>IF(OR(A4261="",B4261=""),NA(),MAX(0,IF(A4261-B4261=0,SameDayCycleTimeSettingValue,((A4261-B4261) *24)-(INT((A4261-B4261)) * (24-(FinishHour-StartHour))))))</f>
        <v>#N/A</v>
      </c>
      <c r="K4261" s="3" t="e">
        <f ca="1">IF(OR(A4261&lt;&gt;"",B4261=""),NA(),MAX(0,IF(_xlfn.DAYS(NOW(),B4261)=0,SameDayCycleTimeSettingValue,_xlfn.DAYS(NOW(),B4261))))</f>
        <v>#N/A</v>
      </c>
    </row>
    <row r="4262" spans="1:11" x14ac:dyDescent="0.25">
      <c r="A4262" s="32" t="str">
        <f>IF(AND(TRIM(INDEX(CompletedDateValues,ROW(A4262)))&lt;&gt;"",INDEX(CompletedDateValues,ROW(A4262))&gt;0),INDEX(CompletedDateValues,ROW(A4262)),"")</f>
        <v/>
      </c>
      <c r="B4262" s="32" t="str">
        <f>IF(AND(TRIM(INDEX(StartDateValues,ROW(A4262)))&lt;&gt;"",INDEX(StartDateValues,ROW(A4262))&gt;0),INDEX(StartDateValues,ROW(A4262)),"")</f>
        <v/>
      </c>
      <c r="C4262" s="22" t="str">
        <f t="shared" si="331"/>
        <v/>
      </c>
      <c r="D4262" s="3" t="str">
        <f t="shared" si="332"/>
        <v/>
      </c>
      <c r="E4262" s="3" t="str">
        <f t="shared" si="333"/>
        <v/>
      </c>
      <c r="F4262" s="3" t="str">
        <f t="shared" si="334"/>
        <v/>
      </c>
      <c r="G4262" s="3" t="str">
        <f>IF(A4262="","",IF(HOUR(A4262)&lt;StartHour,StartHour,IF(HOUR(A4262)&gt;FinishHour,FinishHour,HOUR(A4262))))</f>
        <v/>
      </c>
      <c r="H4262" s="3" t="str">
        <f t="shared" si="335"/>
        <v/>
      </c>
      <c r="I4262" s="33" t="e">
        <f>IF(OR(A4262="",B4262=""),NA(),MAX(0,IF(A4262-B4262=0,SameDayCycleTimeSettingValue,(A4262-B4262) *24)))</f>
        <v>#N/A</v>
      </c>
      <c r="J4262" s="33" t="e">
        <f>IF(OR(A4262="",B4262=""),NA(),MAX(0,IF(A4262-B4262=0,SameDayCycleTimeSettingValue,((A4262-B4262) *24)-(INT((A4262-B4262)) * (24-(FinishHour-StartHour))))))</f>
        <v>#N/A</v>
      </c>
      <c r="K4262" s="3" t="e">
        <f ca="1">IF(OR(A4262&lt;&gt;"",B4262=""),NA(),MAX(0,IF(_xlfn.DAYS(NOW(),B4262)=0,SameDayCycleTimeSettingValue,_xlfn.DAYS(NOW(),B4262))))</f>
        <v>#N/A</v>
      </c>
    </row>
    <row r="4263" spans="1:11" x14ac:dyDescent="0.25">
      <c r="A4263" s="32" t="str">
        <f>IF(AND(TRIM(INDEX(CompletedDateValues,ROW(A4263)))&lt;&gt;"",INDEX(CompletedDateValues,ROW(A4263))&gt;0),INDEX(CompletedDateValues,ROW(A4263)),"")</f>
        <v/>
      </c>
      <c r="B4263" s="32" t="str">
        <f>IF(AND(TRIM(INDEX(StartDateValues,ROW(A4263)))&lt;&gt;"",INDEX(StartDateValues,ROW(A4263))&gt;0),INDEX(StartDateValues,ROW(A4263)),"")</f>
        <v/>
      </c>
      <c r="C4263" s="22" t="str">
        <f t="shared" si="331"/>
        <v/>
      </c>
      <c r="D4263" s="3" t="str">
        <f t="shared" si="332"/>
        <v/>
      </c>
      <c r="E4263" s="3" t="str">
        <f t="shared" si="333"/>
        <v/>
      </c>
      <c r="F4263" s="3" t="str">
        <f t="shared" si="334"/>
        <v/>
      </c>
      <c r="G4263" s="3" t="str">
        <f>IF(A4263="","",IF(HOUR(A4263)&lt;StartHour,StartHour,IF(HOUR(A4263)&gt;FinishHour,FinishHour,HOUR(A4263))))</f>
        <v/>
      </c>
      <c r="H4263" s="3" t="str">
        <f t="shared" si="335"/>
        <v/>
      </c>
      <c r="I4263" s="33" t="e">
        <f>IF(OR(A4263="",B4263=""),NA(),MAX(0,IF(A4263-B4263=0,SameDayCycleTimeSettingValue,(A4263-B4263) *24)))</f>
        <v>#N/A</v>
      </c>
      <c r="J4263" s="33" t="e">
        <f>IF(OR(A4263="",B4263=""),NA(),MAX(0,IF(A4263-B4263=0,SameDayCycleTimeSettingValue,((A4263-B4263) *24)-(INT((A4263-B4263)) * (24-(FinishHour-StartHour))))))</f>
        <v>#N/A</v>
      </c>
      <c r="K4263" s="3" t="e">
        <f ca="1">IF(OR(A4263&lt;&gt;"",B4263=""),NA(),MAX(0,IF(_xlfn.DAYS(NOW(),B4263)=0,SameDayCycleTimeSettingValue,_xlfn.DAYS(NOW(),B4263))))</f>
        <v>#N/A</v>
      </c>
    </row>
    <row r="4264" spans="1:11" x14ac:dyDescent="0.25">
      <c r="A4264" s="32" t="str">
        <f>IF(AND(TRIM(INDEX(CompletedDateValues,ROW(A4264)))&lt;&gt;"",INDEX(CompletedDateValues,ROW(A4264))&gt;0),INDEX(CompletedDateValues,ROW(A4264)),"")</f>
        <v/>
      </c>
      <c r="B4264" s="32" t="str">
        <f>IF(AND(TRIM(INDEX(StartDateValues,ROW(A4264)))&lt;&gt;"",INDEX(StartDateValues,ROW(A4264))&gt;0),INDEX(StartDateValues,ROW(A4264)),"")</f>
        <v/>
      </c>
      <c r="C4264" s="22" t="str">
        <f t="shared" si="331"/>
        <v/>
      </c>
      <c r="D4264" s="3" t="str">
        <f t="shared" si="332"/>
        <v/>
      </c>
      <c r="E4264" s="3" t="str">
        <f t="shared" si="333"/>
        <v/>
      </c>
      <c r="F4264" s="3" t="str">
        <f t="shared" si="334"/>
        <v/>
      </c>
      <c r="G4264" s="3" t="str">
        <f>IF(A4264="","",IF(HOUR(A4264)&lt;StartHour,StartHour,IF(HOUR(A4264)&gt;FinishHour,FinishHour,HOUR(A4264))))</f>
        <v/>
      </c>
      <c r="H4264" s="3" t="str">
        <f t="shared" si="335"/>
        <v/>
      </c>
      <c r="I4264" s="33" t="e">
        <f>IF(OR(A4264="",B4264=""),NA(),MAX(0,IF(A4264-B4264=0,SameDayCycleTimeSettingValue,(A4264-B4264) *24)))</f>
        <v>#N/A</v>
      </c>
      <c r="J4264" s="33" t="e">
        <f>IF(OR(A4264="",B4264=""),NA(),MAX(0,IF(A4264-B4264=0,SameDayCycleTimeSettingValue,((A4264-B4264) *24)-(INT((A4264-B4264)) * (24-(FinishHour-StartHour))))))</f>
        <v>#N/A</v>
      </c>
      <c r="K4264" s="3" t="e">
        <f ca="1">IF(OR(A4264&lt;&gt;"",B4264=""),NA(),MAX(0,IF(_xlfn.DAYS(NOW(),B4264)=0,SameDayCycleTimeSettingValue,_xlfn.DAYS(NOW(),B4264))))</f>
        <v>#N/A</v>
      </c>
    </row>
    <row r="4265" spans="1:11" x14ac:dyDescent="0.25">
      <c r="A4265" s="32" t="str">
        <f>IF(AND(TRIM(INDEX(CompletedDateValues,ROW(A4265)))&lt;&gt;"",INDEX(CompletedDateValues,ROW(A4265))&gt;0),INDEX(CompletedDateValues,ROW(A4265)),"")</f>
        <v/>
      </c>
      <c r="B4265" s="32" t="str">
        <f>IF(AND(TRIM(INDEX(StartDateValues,ROW(A4265)))&lt;&gt;"",INDEX(StartDateValues,ROW(A4265))&gt;0),INDEX(StartDateValues,ROW(A4265)),"")</f>
        <v/>
      </c>
      <c r="C4265" s="22" t="str">
        <f t="shared" si="331"/>
        <v/>
      </c>
      <c r="D4265" s="3" t="str">
        <f t="shared" si="332"/>
        <v/>
      </c>
      <c r="E4265" s="3" t="str">
        <f t="shared" si="333"/>
        <v/>
      </c>
      <c r="F4265" s="3" t="str">
        <f t="shared" si="334"/>
        <v/>
      </c>
      <c r="G4265" s="3" t="str">
        <f>IF(A4265="","",IF(HOUR(A4265)&lt;StartHour,StartHour,IF(HOUR(A4265)&gt;FinishHour,FinishHour,HOUR(A4265))))</f>
        <v/>
      </c>
      <c r="H4265" s="3" t="str">
        <f t="shared" si="335"/>
        <v/>
      </c>
      <c r="I4265" s="33" t="e">
        <f>IF(OR(A4265="",B4265=""),NA(),MAX(0,IF(A4265-B4265=0,SameDayCycleTimeSettingValue,(A4265-B4265) *24)))</f>
        <v>#N/A</v>
      </c>
      <c r="J4265" s="33" t="e">
        <f>IF(OR(A4265="",B4265=""),NA(),MAX(0,IF(A4265-B4265=0,SameDayCycleTimeSettingValue,((A4265-B4265) *24)-(INT((A4265-B4265)) * (24-(FinishHour-StartHour))))))</f>
        <v>#N/A</v>
      </c>
      <c r="K4265" s="3" t="e">
        <f ca="1">IF(OR(A4265&lt;&gt;"",B4265=""),NA(),MAX(0,IF(_xlfn.DAYS(NOW(),B4265)=0,SameDayCycleTimeSettingValue,_xlfn.DAYS(NOW(),B4265))))</f>
        <v>#N/A</v>
      </c>
    </row>
    <row r="4266" spans="1:11" x14ac:dyDescent="0.25">
      <c r="A4266" s="32" t="str">
        <f>IF(AND(TRIM(INDEX(CompletedDateValues,ROW(A4266)))&lt;&gt;"",INDEX(CompletedDateValues,ROW(A4266))&gt;0),INDEX(CompletedDateValues,ROW(A4266)),"")</f>
        <v/>
      </c>
      <c r="B4266" s="32" t="str">
        <f>IF(AND(TRIM(INDEX(StartDateValues,ROW(A4266)))&lt;&gt;"",INDEX(StartDateValues,ROW(A4266))&gt;0),INDEX(StartDateValues,ROW(A4266)),"")</f>
        <v/>
      </c>
      <c r="C4266" s="22" t="str">
        <f t="shared" si="331"/>
        <v/>
      </c>
      <c r="D4266" s="3" t="str">
        <f t="shared" si="332"/>
        <v/>
      </c>
      <c r="E4266" s="3" t="str">
        <f t="shared" si="333"/>
        <v/>
      </c>
      <c r="F4266" s="3" t="str">
        <f t="shared" si="334"/>
        <v/>
      </c>
      <c r="G4266" s="3" t="str">
        <f>IF(A4266="","",IF(HOUR(A4266)&lt;StartHour,StartHour,IF(HOUR(A4266)&gt;FinishHour,FinishHour,HOUR(A4266))))</f>
        <v/>
      </c>
      <c r="H4266" s="3" t="str">
        <f t="shared" si="335"/>
        <v/>
      </c>
      <c r="I4266" s="33" t="e">
        <f>IF(OR(A4266="",B4266=""),NA(),MAX(0,IF(A4266-B4266=0,SameDayCycleTimeSettingValue,(A4266-B4266) *24)))</f>
        <v>#N/A</v>
      </c>
      <c r="J4266" s="33" t="e">
        <f>IF(OR(A4266="",B4266=""),NA(),MAX(0,IF(A4266-B4266=0,SameDayCycleTimeSettingValue,((A4266-B4266) *24)-(INT((A4266-B4266)) * (24-(FinishHour-StartHour))))))</f>
        <v>#N/A</v>
      </c>
      <c r="K4266" s="3" t="e">
        <f ca="1">IF(OR(A4266&lt;&gt;"",B4266=""),NA(),MAX(0,IF(_xlfn.DAYS(NOW(),B4266)=0,SameDayCycleTimeSettingValue,_xlfn.DAYS(NOW(),B4266))))</f>
        <v>#N/A</v>
      </c>
    </row>
    <row r="4267" spans="1:11" x14ac:dyDescent="0.25">
      <c r="A4267" s="32" t="str">
        <f>IF(AND(TRIM(INDEX(CompletedDateValues,ROW(A4267)))&lt;&gt;"",INDEX(CompletedDateValues,ROW(A4267))&gt;0),INDEX(CompletedDateValues,ROW(A4267)),"")</f>
        <v/>
      </c>
      <c r="B4267" s="32" t="str">
        <f>IF(AND(TRIM(INDEX(StartDateValues,ROW(A4267)))&lt;&gt;"",INDEX(StartDateValues,ROW(A4267))&gt;0),INDEX(StartDateValues,ROW(A4267)),"")</f>
        <v/>
      </c>
      <c r="C4267" s="22" t="str">
        <f t="shared" si="331"/>
        <v/>
      </c>
      <c r="D4267" s="3" t="str">
        <f t="shared" si="332"/>
        <v/>
      </c>
      <c r="E4267" s="3" t="str">
        <f t="shared" si="333"/>
        <v/>
      </c>
      <c r="F4267" s="3" t="str">
        <f t="shared" si="334"/>
        <v/>
      </c>
      <c r="G4267" s="3" t="str">
        <f>IF(A4267="","",IF(HOUR(A4267)&lt;StartHour,StartHour,IF(HOUR(A4267)&gt;FinishHour,FinishHour,HOUR(A4267))))</f>
        <v/>
      </c>
      <c r="H4267" s="3" t="str">
        <f t="shared" si="335"/>
        <v/>
      </c>
      <c r="I4267" s="33" t="e">
        <f>IF(OR(A4267="",B4267=""),NA(),MAX(0,IF(A4267-B4267=0,SameDayCycleTimeSettingValue,(A4267-B4267) *24)))</f>
        <v>#N/A</v>
      </c>
      <c r="J4267" s="33" t="e">
        <f>IF(OR(A4267="",B4267=""),NA(),MAX(0,IF(A4267-B4267=0,SameDayCycleTimeSettingValue,((A4267-B4267) *24)-(INT((A4267-B4267)) * (24-(FinishHour-StartHour))))))</f>
        <v>#N/A</v>
      </c>
      <c r="K4267" s="3" t="e">
        <f ca="1">IF(OR(A4267&lt;&gt;"",B4267=""),NA(),MAX(0,IF(_xlfn.DAYS(NOW(),B4267)=0,SameDayCycleTimeSettingValue,_xlfn.DAYS(NOW(),B4267))))</f>
        <v>#N/A</v>
      </c>
    </row>
    <row r="4268" spans="1:11" x14ac:dyDescent="0.25">
      <c r="A4268" s="32" t="str">
        <f>IF(AND(TRIM(INDEX(CompletedDateValues,ROW(A4268)))&lt;&gt;"",INDEX(CompletedDateValues,ROW(A4268))&gt;0),INDEX(CompletedDateValues,ROW(A4268)),"")</f>
        <v/>
      </c>
      <c r="B4268" s="32" t="str">
        <f>IF(AND(TRIM(INDEX(StartDateValues,ROW(A4268)))&lt;&gt;"",INDEX(StartDateValues,ROW(A4268))&gt;0),INDEX(StartDateValues,ROW(A4268)),"")</f>
        <v/>
      </c>
      <c r="C4268" s="22" t="str">
        <f t="shared" si="331"/>
        <v/>
      </c>
      <c r="D4268" s="3" t="str">
        <f t="shared" si="332"/>
        <v/>
      </c>
      <c r="E4268" s="3" t="str">
        <f t="shared" si="333"/>
        <v/>
      </c>
      <c r="F4268" s="3" t="str">
        <f t="shared" si="334"/>
        <v/>
      </c>
      <c r="G4268" s="3" t="str">
        <f>IF(A4268="","",IF(HOUR(A4268)&lt;StartHour,StartHour,IF(HOUR(A4268)&gt;FinishHour,FinishHour,HOUR(A4268))))</f>
        <v/>
      </c>
      <c r="H4268" s="3" t="str">
        <f t="shared" si="335"/>
        <v/>
      </c>
      <c r="I4268" s="33" t="e">
        <f>IF(OR(A4268="",B4268=""),NA(),MAX(0,IF(A4268-B4268=0,SameDayCycleTimeSettingValue,(A4268-B4268) *24)))</f>
        <v>#N/A</v>
      </c>
      <c r="J4268" s="33" t="e">
        <f>IF(OR(A4268="",B4268=""),NA(),MAX(0,IF(A4268-B4268=0,SameDayCycleTimeSettingValue,((A4268-B4268) *24)-(INT((A4268-B4268)) * (24-(FinishHour-StartHour))))))</f>
        <v>#N/A</v>
      </c>
      <c r="K4268" s="3" t="e">
        <f ca="1">IF(OR(A4268&lt;&gt;"",B4268=""),NA(),MAX(0,IF(_xlfn.DAYS(NOW(),B4268)=0,SameDayCycleTimeSettingValue,_xlfn.DAYS(NOW(),B4268))))</f>
        <v>#N/A</v>
      </c>
    </row>
    <row r="4269" spans="1:11" x14ac:dyDescent="0.25">
      <c r="A4269" s="32" t="str">
        <f>IF(AND(TRIM(INDEX(CompletedDateValues,ROW(A4269)))&lt;&gt;"",INDEX(CompletedDateValues,ROW(A4269))&gt;0),INDEX(CompletedDateValues,ROW(A4269)),"")</f>
        <v/>
      </c>
      <c r="B4269" s="32" t="str">
        <f>IF(AND(TRIM(INDEX(StartDateValues,ROW(A4269)))&lt;&gt;"",INDEX(StartDateValues,ROW(A4269))&gt;0),INDEX(StartDateValues,ROW(A4269)),"")</f>
        <v/>
      </c>
      <c r="C4269" s="22" t="str">
        <f t="shared" si="331"/>
        <v/>
      </c>
      <c r="D4269" s="3" t="str">
        <f t="shared" si="332"/>
        <v/>
      </c>
      <c r="E4269" s="3" t="str">
        <f t="shared" si="333"/>
        <v/>
      </c>
      <c r="F4269" s="3" t="str">
        <f t="shared" si="334"/>
        <v/>
      </c>
      <c r="G4269" s="3" t="str">
        <f>IF(A4269="","",IF(HOUR(A4269)&lt;StartHour,StartHour,IF(HOUR(A4269)&gt;FinishHour,FinishHour,HOUR(A4269))))</f>
        <v/>
      </c>
      <c r="H4269" s="3" t="str">
        <f t="shared" si="335"/>
        <v/>
      </c>
      <c r="I4269" s="33" t="e">
        <f>IF(OR(A4269="",B4269=""),NA(),MAX(0,IF(A4269-B4269=0,SameDayCycleTimeSettingValue,(A4269-B4269) *24)))</f>
        <v>#N/A</v>
      </c>
      <c r="J4269" s="33" t="e">
        <f>IF(OR(A4269="",B4269=""),NA(),MAX(0,IF(A4269-B4269=0,SameDayCycleTimeSettingValue,((A4269-B4269) *24)-(INT((A4269-B4269)) * (24-(FinishHour-StartHour))))))</f>
        <v>#N/A</v>
      </c>
      <c r="K4269" s="3" t="e">
        <f ca="1">IF(OR(A4269&lt;&gt;"",B4269=""),NA(),MAX(0,IF(_xlfn.DAYS(NOW(),B4269)=0,SameDayCycleTimeSettingValue,_xlfn.DAYS(NOW(),B4269))))</f>
        <v>#N/A</v>
      </c>
    </row>
    <row r="4270" spans="1:11" x14ac:dyDescent="0.25">
      <c r="A4270" s="32" t="str">
        <f>IF(AND(TRIM(INDEX(CompletedDateValues,ROW(A4270)))&lt;&gt;"",INDEX(CompletedDateValues,ROW(A4270))&gt;0),INDEX(CompletedDateValues,ROW(A4270)),"")</f>
        <v/>
      </c>
      <c r="B4270" s="32" t="str">
        <f>IF(AND(TRIM(INDEX(StartDateValues,ROW(A4270)))&lt;&gt;"",INDEX(StartDateValues,ROW(A4270))&gt;0),INDEX(StartDateValues,ROW(A4270)),"")</f>
        <v/>
      </c>
      <c r="C4270" s="22" t="str">
        <f t="shared" si="331"/>
        <v/>
      </c>
      <c r="D4270" s="3" t="str">
        <f t="shared" si="332"/>
        <v/>
      </c>
      <c r="E4270" s="3" t="str">
        <f t="shared" si="333"/>
        <v/>
      </c>
      <c r="F4270" s="3" t="str">
        <f t="shared" si="334"/>
        <v/>
      </c>
      <c r="G4270" s="3" t="str">
        <f>IF(A4270="","",IF(HOUR(A4270)&lt;StartHour,StartHour,IF(HOUR(A4270)&gt;FinishHour,FinishHour,HOUR(A4270))))</f>
        <v/>
      </c>
      <c r="H4270" s="3" t="str">
        <f t="shared" si="335"/>
        <v/>
      </c>
      <c r="I4270" s="33" t="e">
        <f>IF(OR(A4270="",B4270=""),NA(),MAX(0,IF(A4270-B4270=0,SameDayCycleTimeSettingValue,(A4270-B4270) *24)))</f>
        <v>#N/A</v>
      </c>
      <c r="J4270" s="33" t="e">
        <f>IF(OR(A4270="",B4270=""),NA(),MAX(0,IF(A4270-B4270=0,SameDayCycleTimeSettingValue,((A4270-B4270) *24)-(INT((A4270-B4270)) * (24-(FinishHour-StartHour))))))</f>
        <v>#N/A</v>
      </c>
      <c r="K4270" s="3" t="e">
        <f ca="1">IF(OR(A4270&lt;&gt;"",B4270=""),NA(),MAX(0,IF(_xlfn.DAYS(NOW(),B4270)=0,SameDayCycleTimeSettingValue,_xlfn.DAYS(NOW(),B4270))))</f>
        <v>#N/A</v>
      </c>
    </row>
    <row r="4271" spans="1:11" x14ac:dyDescent="0.25">
      <c r="A4271" s="32" t="str">
        <f>IF(AND(TRIM(INDEX(CompletedDateValues,ROW(A4271)))&lt;&gt;"",INDEX(CompletedDateValues,ROW(A4271))&gt;0),INDEX(CompletedDateValues,ROW(A4271)),"")</f>
        <v/>
      </c>
      <c r="B4271" s="32" t="str">
        <f>IF(AND(TRIM(INDEX(StartDateValues,ROW(A4271)))&lt;&gt;"",INDEX(StartDateValues,ROW(A4271))&gt;0),INDEX(StartDateValues,ROW(A4271)),"")</f>
        <v/>
      </c>
      <c r="C4271" s="22" t="str">
        <f t="shared" si="331"/>
        <v/>
      </c>
      <c r="D4271" s="3" t="str">
        <f t="shared" si="332"/>
        <v/>
      </c>
      <c r="E4271" s="3" t="str">
        <f t="shared" si="333"/>
        <v/>
      </c>
      <c r="F4271" s="3" t="str">
        <f t="shared" si="334"/>
        <v/>
      </c>
      <c r="G4271" s="3" t="str">
        <f>IF(A4271="","",IF(HOUR(A4271)&lt;StartHour,StartHour,IF(HOUR(A4271)&gt;FinishHour,FinishHour,HOUR(A4271))))</f>
        <v/>
      </c>
      <c r="H4271" s="3" t="str">
        <f t="shared" si="335"/>
        <v/>
      </c>
      <c r="I4271" s="33" t="e">
        <f>IF(OR(A4271="",B4271=""),NA(),MAX(0,IF(A4271-B4271=0,SameDayCycleTimeSettingValue,(A4271-B4271) *24)))</f>
        <v>#N/A</v>
      </c>
      <c r="J4271" s="33" t="e">
        <f>IF(OR(A4271="",B4271=""),NA(),MAX(0,IF(A4271-B4271=0,SameDayCycleTimeSettingValue,((A4271-B4271) *24)-(INT((A4271-B4271)) * (24-(FinishHour-StartHour))))))</f>
        <v>#N/A</v>
      </c>
      <c r="K4271" s="3" t="e">
        <f ca="1">IF(OR(A4271&lt;&gt;"",B4271=""),NA(),MAX(0,IF(_xlfn.DAYS(NOW(),B4271)=0,SameDayCycleTimeSettingValue,_xlfn.DAYS(NOW(),B4271))))</f>
        <v>#N/A</v>
      </c>
    </row>
    <row r="4272" spans="1:11" x14ac:dyDescent="0.25">
      <c r="A4272" s="32" t="str">
        <f>IF(AND(TRIM(INDEX(CompletedDateValues,ROW(A4272)))&lt;&gt;"",INDEX(CompletedDateValues,ROW(A4272))&gt;0),INDEX(CompletedDateValues,ROW(A4272)),"")</f>
        <v/>
      </c>
      <c r="B4272" s="32" t="str">
        <f>IF(AND(TRIM(INDEX(StartDateValues,ROW(A4272)))&lt;&gt;"",INDEX(StartDateValues,ROW(A4272))&gt;0),INDEX(StartDateValues,ROW(A4272)),"")</f>
        <v/>
      </c>
      <c r="C4272" s="22" t="str">
        <f t="shared" si="331"/>
        <v/>
      </c>
      <c r="D4272" s="3" t="str">
        <f t="shared" si="332"/>
        <v/>
      </c>
      <c r="E4272" s="3" t="str">
        <f t="shared" si="333"/>
        <v/>
      </c>
      <c r="F4272" s="3" t="str">
        <f t="shared" si="334"/>
        <v/>
      </c>
      <c r="G4272" s="3" t="str">
        <f>IF(A4272="","",IF(HOUR(A4272)&lt;StartHour,StartHour,IF(HOUR(A4272)&gt;FinishHour,FinishHour,HOUR(A4272))))</f>
        <v/>
      </c>
      <c r="H4272" s="3" t="str">
        <f t="shared" si="335"/>
        <v/>
      </c>
      <c r="I4272" s="33" t="e">
        <f>IF(OR(A4272="",B4272=""),NA(),MAX(0,IF(A4272-B4272=0,SameDayCycleTimeSettingValue,(A4272-B4272) *24)))</f>
        <v>#N/A</v>
      </c>
      <c r="J4272" s="33" t="e">
        <f>IF(OR(A4272="",B4272=""),NA(),MAX(0,IF(A4272-B4272=0,SameDayCycleTimeSettingValue,((A4272-B4272) *24)-(INT((A4272-B4272)) * (24-(FinishHour-StartHour))))))</f>
        <v>#N/A</v>
      </c>
      <c r="K4272" s="3" t="e">
        <f ca="1">IF(OR(A4272&lt;&gt;"",B4272=""),NA(),MAX(0,IF(_xlfn.DAYS(NOW(),B4272)=0,SameDayCycleTimeSettingValue,_xlfn.DAYS(NOW(),B4272))))</f>
        <v>#N/A</v>
      </c>
    </row>
    <row r="4273" spans="1:11" x14ac:dyDescent="0.25">
      <c r="A4273" s="32" t="str">
        <f>IF(AND(TRIM(INDEX(CompletedDateValues,ROW(A4273)))&lt;&gt;"",INDEX(CompletedDateValues,ROW(A4273))&gt;0),INDEX(CompletedDateValues,ROW(A4273)),"")</f>
        <v/>
      </c>
      <c r="B4273" s="32" t="str">
        <f>IF(AND(TRIM(INDEX(StartDateValues,ROW(A4273)))&lt;&gt;"",INDEX(StartDateValues,ROW(A4273))&gt;0),INDEX(StartDateValues,ROW(A4273)),"")</f>
        <v/>
      </c>
      <c r="C4273" s="22" t="str">
        <f t="shared" si="331"/>
        <v/>
      </c>
      <c r="D4273" s="3" t="str">
        <f t="shared" si="332"/>
        <v/>
      </c>
      <c r="E4273" s="3" t="str">
        <f t="shared" si="333"/>
        <v/>
      </c>
      <c r="F4273" s="3" t="str">
        <f t="shared" si="334"/>
        <v/>
      </c>
      <c r="G4273" s="3" t="str">
        <f>IF(A4273="","",IF(HOUR(A4273)&lt;StartHour,StartHour,IF(HOUR(A4273)&gt;FinishHour,FinishHour,HOUR(A4273))))</f>
        <v/>
      </c>
      <c r="H4273" s="3" t="str">
        <f t="shared" si="335"/>
        <v/>
      </c>
      <c r="I4273" s="33" t="e">
        <f>IF(OR(A4273="",B4273=""),NA(),MAX(0,IF(A4273-B4273=0,SameDayCycleTimeSettingValue,(A4273-B4273) *24)))</f>
        <v>#N/A</v>
      </c>
      <c r="J4273" s="33" t="e">
        <f>IF(OR(A4273="",B4273=""),NA(),MAX(0,IF(A4273-B4273=0,SameDayCycleTimeSettingValue,((A4273-B4273) *24)-(INT((A4273-B4273)) * (24-(FinishHour-StartHour))))))</f>
        <v>#N/A</v>
      </c>
      <c r="K4273" s="3" t="e">
        <f ca="1">IF(OR(A4273&lt;&gt;"",B4273=""),NA(),MAX(0,IF(_xlfn.DAYS(NOW(),B4273)=0,SameDayCycleTimeSettingValue,_xlfn.DAYS(NOW(),B4273))))</f>
        <v>#N/A</v>
      </c>
    </row>
    <row r="4274" spans="1:11" x14ac:dyDescent="0.25">
      <c r="A4274" s="32" t="str">
        <f>IF(AND(TRIM(INDEX(CompletedDateValues,ROW(A4274)))&lt;&gt;"",INDEX(CompletedDateValues,ROW(A4274))&gt;0),INDEX(CompletedDateValues,ROW(A4274)),"")</f>
        <v/>
      </c>
      <c r="B4274" s="32" t="str">
        <f>IF(AND(TRIM(INDEX(StartDateValues,ROW(A4274)))&lt;&gt;"",INDEX(StartDateValues,ROW(A4274))&gt;0),INDEX(StartDateValues,ROW(A4274)),"")</f>
        <v/>
      </c>
      <c r="C4274" s="22" t="str">
        <f t="shared" si="331"/>
        <v/>
      </c>
      <c r="D4274" s="3" t="str">
        <f t="shared" si="332"/>
        <v/>
      </c>
      <c r="E4274" s="3" t="str">
        <f t="shared" si="333"/>
        <v/>
      </c>
      <c r="F4274" s="3" t="str">
        <f t="shared" si="334"/>
        <v/>
      </c>
      <c r="G4274" s="3" t="str">
        <f>IF(A4274="","",IF(HOUR(A4274)&lt;StartHour,StartHour,IF(HOUR(A4274)&gt;FinishHour,FinishHour,HOUR(A4274))))</f>
        <v/>
      </c>
      <c r="H4274" s="3" t="str">
        <f t="shared" si="335"/>
        <v/>
      </c>
      <c r="I4274" s="33" t="e">
        <f>IF(OR(A4274="",B4274=""),NA(),MAX(0,IF(A4274-B4274=0,SameDayCycleTimeSettingValue,(A4274-B4274) *24)))</f>
        <v>#N/A</v>
      </c>
      <c r="J4274" s="33" t="e">
        <f>IF(OR(A4274="",B4274=""),NA(),MAX(0,IF(A4274-B4274=0,SameDayCycleTimeSettingValue,((A4274-B4274) *24)-(INT((A4274-B4274)) * (24-(FinishHour-StartHour))))))</f>
        <v>#N/A</v>
      </c>
      <c r="K4274" s="3" t="e">
        <f ca="1">IF(OR(A4274&lt;&gt;"",B4274=""),NA(),MAX(0,IF(_xlfn.DAYS(NOW(),B4274)=0,SameDayCycleTimeSettingValue,_xlfn.DAYS(NOW(),B4274))))</f>
        <v>#N/A</v>
      </c>
    </row>
    <row r="4275" spans="1:11" x14ac:dyDescent="0.25">
      <c r="A4275" s="32" t="str">
        <f>IF(AND(TRIM(INDEX(CompletedDateValues,ROW(A4275)))&lt;&gt;"",INDEX(CompletedDateValues,ROW(A4275))&gt;0),INDEX(CompletedDateValues,ROW(A4275)),"")</f>
        <v/>
      </c>
      <c r="B4275" s="32" t="str">
        <f>IF(AND(TRIM(INDEX(StartDateValues,ROW(A4275)))&lt;&gt;"",INDEX(StartDateValues,ROW(A4275))&gt;0),INDEX(StartDateValues,ROW(A4275)),"")</f>
        <v/>
      </c>
      <c r="C4275" s="22" t="str">
        <f t="shared" si="331"/>
        <v/>
      </c>
      <c r="D4275" s="3" t="str">
        <f t="shared" si="332"/>
        <v/>
      </c>
      <c r="E4275" s="3" t="str">
        <f t="shared" si="333"/>
        <v/>
      </c>
      <c r="F4275" s="3" t="str">
        <f t="shared" si="334"/>
        <v/>
      </c>
      <c r="G4275" s="3" t="str">
        <f>IF(A4275="","",IF(HOUR(A4275)&lt;StartHour,StartHour,IF(HOUR(A4275)&gt;FinishHour,FinishHour,HOUR(A4275))))</f>
        <v/>
      </c>
      <c r="H4275" s="3" t="str">
        <f t="shared" si="335"/>
        <v/>
      </c>
      <c r="I4275" s="33" t="e">
        <f>IF(OR(A4275="",B4275=""),NA(),MAX(0,IF(A4275-B4275=0,SameDayCycleTimeSettingValue,(A4275-B4275) *24)))</f>
        <v>#N/A</v>
      </c>
      <c r="J4275" s="33" t="e">
        <f>IF(OR(A4275="",B4275=""),NA(),MAX(0,IF(A4275-B4275=0,SameDayCycleTimeSettingValue,((A4275-B4275) *24)-(INT((A4275-B4275)) * (24-(FinishHour-StartHour))))))</f>
        <v>#N/A</v>
      </c>
      <c r="K4275" s="3" t="e">
        <f ca="1">IF(OR(A4275&lt;&gt;"",B4275=""),NA(),MAX(0,IF(_xlfn.DAYS(NOW(),B4275)=0,SameDayCycleTimeSettingValue,_xlfn.DAYS(NOW(),B4275))))</f>
        <v>#N/A</v>
      </c>
    </row>
    <row r="4276" spans="1:11" x14ac:dyDescent="0.25">
      <c r="A4276" s="32" t="str">
        <f>IF(AND(TRIM(INDEX(CompletedDateValues,ROW(A4276)))&lt;&gt;"",INDEX(CompletedDateValues,ROW(A4276))&gt;0),INDEX(CompletedDateValues,ROW(A4276)),"")</f>
        <v/>
      </c>
      <c r="B4276" s="32" t="str">
        <f>IF(AND(TRIM(INDEX(StartDateValues,ROW(A4276)))&lt;&gt;"",INDEX(StartDateValues,ROW(A4276))&gt;0),INDEX(StartDateValues,ROW(A4276)),"")</f>
        <v/>
      </c>
      <c r="C4276" s="22" t="str">
        <f t="shared" si="331"/>
        <v/>
      </c>
      <c r="D4276" s="3" t="str">
        <f t="shared" si="332"/>
        <v/>
      </c>
      <c r="E4276" s="3" t="str">
        <f t="shared" si="333"/>
        <v/>
      </c>
      <c r="F4276" s="3" t="str">
        <f t="shared" si="334"/>
        <v/>
      </c>
      <c r="G4276" s="3" t="str">
        <f>IF(A4276="","",IF(HOUR(A4276)&lt;StartHour,StartHour,IF(HOUR(A4276)&gt;FinishHour,FinishHour,HOUR(A4276))))</f>
        <v/>
      </c>
      <c r="H4276" s="3" t="str">
        <f t="shared" si="335"/>
        <v/>
      </c>
      <c r="I4276" s="33" t="e">
        <f>IF(OR(A4276="",B4276=""),NA(),MAX(0,IF(A4276-B4276=0,SameDayCycleTimeSettingValue,(A4276-B4276) *24)))</f>
        <v>#N/A</v>
      </c>
      <c r="J4276" s="33" t="e">
        <f>IF(OR(A4276="",B4276=""),NA(),MAX(0,IF(A4276-B4276=0,SameDayCycleTimeSettingValue,((A4276-B4276) *24)-(INT((A4276-B4276)) * (24-(FinishHour-StartHour))))))</f>
        <v>#N/A</v>
      </c>
      <c r="K4276" s="3" t="e">
        <f ca="1">IF(OR(A4276&lt;&gt;"",B4276=""),NA(),MAX(0,IF(_xlfn.DAYS(NOW(),B4276)=0,SameDayCycleTimeSettingValue,_xlfn.DAYS(NOW(),B4276))))</f>
        <v>#N/A</v>
      </c>
    </row>
    <row r="4277" spans="1:11" x14ac:dyDescent="0.25">
      <c r="A4277" s="32" t="str">
        <f>IF(AND(TRIM(INDEX(CompletedDateValues,ROW(A4277)))&lt;&gt;"",INDEX(CompletedDateValues,ROW(A4277))&gt;0),INDEX(CompletedDateValues,ROW(A4277)),"")</f>
        <v/>
      </c>
      <c r="B4277" s="32" t="str">
        <f>IF(AND(TRIM(INDEX(StartDateValues,ROW(A4277)))&lt;&gt;"",INDEX(StartDateValues,ROW(A4277))&gt;0),INDEX(StartDateValues,ROW(A4277)),"")</f>
        <v/>
      </c>
      <c r="C4277" s="22" t="str">
        <f t="shared" si="331"/>
        <v/>
      </c>
      <c r="D4277" s="3" t="str">
        <f t="shared" si="332"/>
        <v/>
      </c>
      <c r="E4277" s="3" t="str">
        <f t="shared" si="333"/>
        <v/>
      </c>
      <c r="F4277" s="3" t="str">
        <f t="shared" si="334"/>
        <v/>
      </c>
      <c r="G4277" s="3" t="str">
        <f>IF(A4277="","",IF(HOUR(A4277)&lt;StartHour,StartHour,IF(HOUR(A4277)&gt;FinishHour,FinishHour,HOUR(A4277))))</f>
        <v/>
      </c>
      <c r="H4277" s="3" t="str">
        <f t="shared" si="335"/>
        <v/>
      </c>
      <c r="I4277" s="33" t="e">
        <f>IF(OR(A4277="",B4277=""),NA(),MAX(0,IF(A4277-B4277=0,SameDayCycleTimeSettingValue,(A4277-B4277) *24)))</f>
        <v>#N/A</v>
      </c>
      <c r="J4277" s="33" t="e">
        <f>IF(OR(A4277="",B4277=""),NA(),MAX(0,IF(A4277-B4277=0,SameDayCycleTimeSettingValue,((A4277-B4277) *24)-(INT((A4277-B4277)) * (24-(FinishHour-StartHour))))))</f>
        <v>#N/A</v>
      </c>
      <c r="K4277" s="3" t="e">
        <f ca="1">IF(OR(A4277&lt;&gt;"",B4277=""),NA(),MAX(0,IF(_xlfn.DAYS(NOW(),B4277)=0,SameDayCycleTimeSettingValue,_xlfn.DAYS(NOW(),B4277))))</f>
        <v>#N/A</v>
      </c>
    </row>
    <row r="4278" spans="1:11" x14ac:dyDescent="0.25">
      <c r="A4278" s="32" t="str">
        <f>IF(AND(TRIM(INDEX(CompletedDateValues,ROW(A4278)))&lt;&gt;"",INDEX(CompletedDateValues,ROW(A4278))&gt;0),INDEX(CompletedDateValues,ROW(A4278)),"")</f>
        <v/>
      </c>
      <c r="B4278" s="32" t="str">
        <f>IF(AND(TRIM(INDEX(StartDateValues,ROW(A4278)))&lt;&gt;"",INDEX(StartDateValues,ROW(A4278))&gt;0),INDEX(StartDateValues,ROW(A4278)),"")</f>
        <v/>
      </c>
      <c r="C4278" s="22" t="str">
        <f t="shared" si="331"/>
        <v/>
      </c>
      <c r="D4278" s="3" t="str">
        <f t="shared" si="332"/>
        <v/>
      </c>
      <c r="E4278" s="3" t="str">
        <f t="shared" si="333"/>
        <v/>
      </c>
      <c r="F4278" s="3" t="str">
        <f t="shared" si="334"/>
        <v/>
      </c>
      <c r="G4278" s="3" t="str">
        <f>IF(A4278="","",IF(HOUR(A4278)&lt;StartHour,StartHour,IF(HOUR(A4278)&gt;FinishHour,FinishHour,HOUR(A4278))))</f>
        <v/>
      </c>
      <c r="H4278" s="3" t="str">
        <f t="shared" si="335"/>
        <v/>
      </c>
      <c r="I4278" s="33" t="e">
        <f>IF(OR(A4278="",B4278=""),NA(),MAX(0,IF(A4278-B4278=0,SameDayCycleTimeSettingValue,(A4278-B4278) *24)))</f>
        <v>#N/A</v>
      </c>
      <c r="J4278" s="33" t="e">
        <f>IF(OR(A4278="",B4278=""),NA(),MAX(0,IF(A4278-B4278=0,SameDayCycleTimeSettingValue,((A4278-B4278) *24)-(INT((A4278-B4278)) * (24-(FinishHour-StartHour))))))</f>
        <v>#N/A</v>
      </c>
      <c r="K4278" s="3" t="e">
        <f ca="1">IF(OR(A4278&lt;&gt;"",B4278=""),NA(),MAX(0,IF(_xlfn.DAYS(NOW(),B4278)=0,SameDayCycleTimeSettingValue,_xlfn.DAYS(NOW(),B4278))))</f>
        <v>#N/A</v>
      </c>
    </row>
    <row r="4279" spans="1:11" x14ac:dyDescent="0.25">
      <c r="A4279" s="32" t="str">
        <f>IF(AND(TRIM(INDEX(CompletedDateValues,ROW(A4279)))&lt;&gt;"",INDEX(CompletedDateValues,ROW(A4279))&gt;0),INDEX(CompletedDateValues,ROW(A4279)),"")</f>
        <v/>
      </c>
      <c r="B4279" s="32" t="str">
        <f>IF(AND(TRIM(INDEX(StartDateValues,ROW(A4279)))&lt;&gt;"",INDEX(StartDateValues,ROW(A4279))&gt;0),INDEX(StartDateValues,ROW(A4279)),"")</f>
        <v/>
      </c>
      <c r="C4279" s="22" t="str">
        <f t="shared" si="331"/>
        <v/>
      </c>
      <c r="D4279" s="3" t="str">
        <f t="shared" si="332"/>
        <v/>
      </c>
      <c r="E4279" s="3" t="str">
        <f t="shared" si="333"/>
        <v/>
      </c>
      <c r="F4279" s="3" t="str">
        <f t="shared" si="334"/>
        <v/>
      </c>
      <c r="G4279" s="3" t="str">
        <f>IF(A4279="","",IF(HOUR(A4279)&lt;StartHour,StartHour,IF(HOUR(A4279)&gt;FinishHour,FinishHour,HOUR(A4279))))</f>
        <v/>
      </c>
      <c r="H4279" s="3" t="str">
        <f t="shared" si="335"/>
        <v/>
      </c>
      <c r="I4279" s="33" t="e">
        <f>IF(OR(A4279="",B4279=""),NA(),MAX(0,IF(A4279-B4279=0,SameDayCycleTimeSettingValue,(A4279-B4279) *24)))</f>
        <v>#N/A</v>
      </c>
      <c r="J4279" s="33" t="e">
        <f>IF(OR(A4279="",B4279=""),NA(),MAX(0,IF(A4279-B4279=0,SameDayCycleTimeSettingValue,((A4279-B4279) *24)-(INT((A4279-B4279)) * (24-(FinishHour-StartHour))))))</f>
        <v>#N/A</v>
      </c>
      <c r="K4279" s="3" t="e">
        <f ca="1">IF(OR(A4279&lt;&gt;"",B4279=""),NA(),MAX(0,IF(_xlfn.DAYS(NOW(),B4279)=0,SameDayCycleTimeSettingValue,_xlfn.DAYS(NOW(),B4279))))</f>
        <v>#N/A</v>
      </c>
    </row>
    <row r="4280" spans="1:11" x14ac:dyDescent="0.25">
      <c r="A4280" s="32" t="str">
        <f>IF(AND(TRIM(INDEX(CompletedDateValues,ROW(A4280)))&lt;&gt;"",INDEX(CompletedDateValues,ROW(A4280))&gt;0),INDEX(CompletedDateValues,ROW(A4280)),"")</f>
        <v/>
      </c>
      <c r="B4280" s="32" t="str">
        <f>IF(AND(TRIM(INDEX(StartDateValues,ROW(A4280)))&lt;&gt;"",INDEX(StartDateValues,ROW(A4280))&gt;0),INDEX(StartDateValues,ROW(A4280)),"")</f>
        <v/>
      </c>
      <c r="C4280" s="22" t="str">
        <f t="shared" si="331"/>
        <v/>
      </c>
      <c r="D4280" s="3" t="str">
        <f t="shared" si="332"/>
        <v/>
      </c>
      <c r="E4280" s="3" t="str">
        <f t="shared" si="333"/>
        <v/>
      </c>
      <c r="F4280" s="3" t="str">
        <f t="shared" si="334"/>
        <v/>
      </c>
      <c r="G4280" s="3" t="str">
        <f>IF(A4280="","",IF(HOUR(A4280)&lt;StartHour,StartHour,IF(HOUR(A4280)&gt;FinishHour,FinishHour,HOUR(A4280))))</f>
        <v/>
      </c>
      <c r="H4280" s="3" t="str">
        <f t="shared" si="335"/>
        <v/>
      </c>
      <c r="I4280" s="33" t="e">
        <f>IF(OR(A4280="",B4280=""),NA(),MAX(0,IF(A4280-B4280=0,SameDayCycleTimeSettingValue,(A4280-B4280) *24)))</f>
        <v>#N/A</v>
      </c>
      <c r="J4280" s="33" t="e">
        <f>IF(OR(A4280="",B4280=""),NA(),MAX(0,IF(A4280-B4280=0,SameDayCycleTimeSettingValue,((A4280-B4280) *24)-(INT((A4280-B4280)) * (24-(FinishHour-StartHour))))))</f>
        <v>#N/A</v>
      </c>
      <c r="K4280" s="3" t="e">
        <f ca="1">IF(OR(A4280&lt;&gt;"",B4280=""),NA(),MAX(0,IF(_xlfn.DAYS(NOW(),B4280)=0,SameDayCycleTimeSettingValue,_xlfn.DAYS(NOW(),B4280))))</f>
        <v>#N/A</v>
      </c>
    </row>
    <row r="4281" spans="1:11" x14ac:dyDescent="0.25">
      <c r="A4281" s="32" t="str">
        <f>IF(AND(TRIM(INDEX(CompletedDateValues,ROW(A4281)))&lt;&gt;"",INDEX(CompletedDateValues,ROW(A4281))&gt;0),INDEX(CompletedDateValues,ROW(A4281)),"")</f>
        <v/>
      </c>
      <c r="B4281" s="32" t="str">
        <f>IF(AND(TRIM(INDEX(StartDateValues,ROW(A4281)))&lt;&gt;"",INDEX(StartDateValues,ROW(A4281))&gt;0),INDEX(StartDateValues,ROW(A4281)),"")</f>
        <v/>
      </c>
      <c r="C4281" s="22" t="str">
        <f t="shared" si="331"/>
        <v/>
      </c>
      <c r="D4281" s="3" t="str">
        <f t="shared" si="332"/>
        <v/>
      </c>
      <c r="E4281" s="3" t="str">
        <f t="shared" si="333"/>
        <v/>
      </c>
      <c r="F4281" s="3" t="str">
        <f t="shared" si="334"/>
        <v/>
      </c>
      <c r="G4281" s="3" t="str">
        <f>IF(A4281="","",IF(HOUR(A4281)&lt;StartHour,StartHour,IF(HOUR(A4281)&gt;FinishHour,FinishHour,HOUR(A4281))))</f>
        <v/>
      </c>
      <c r="H4281" s="3" t="str">
        <f t="shared" si="335"/>
        <v/>
      </c>
      <c r="I4281" s="33" t="e">
        <f>IF(OR(A4281="",B4281=""),NA(),MAX(0,IF(A4281-B4281=0,SameDayCycleTimeSettingValue,(A4281-B4281) *24)))</f>
        <v>#N/A</v>
      </c>
      <c r="J4281" s="33" t="e">
        <f>IF(OR(A4281="",B4281=""),NA(),MAX(0,IF(A4281-B4281=0,SameDayCycleTimeSettingValue,((A4281-B4281) *24)-(INT((A4281-B4281)) * (24-(FinishHour-StartHour))))))</f>
        <v>#N/A</v>
      </c>
      <c r="K4281" s="3" t="e">
        <f ca="1">IF(OR(A4281&lt;&gt;"",B4281=""),NA(),MAX(0,IF(_xlfn.DAYS(NOW(),B4281)=0,SameDayCycleTimeSettingValue,_xlfn.DAYS(NOW(),B4281))))</f>
        <v>#N/A</v>
      </c>
    </row>
    <row r="4282" spans="1:11" x14ac:dyDescent="0.25">
      <c r="A4282" s="32" t="str">
        <f>IF(AND(TRIM(INDEX(CompletedDateValues,ROW(A4282)))&lt;&gt;"",INDEX(CompletedDateValues,ROW(A4282))&gt;0),INDEX(CompletedDateValues,ROW(A4282)),"")</f>
        <v/>
      </c>
      <c r="B4282" s="32" t="str">
        <f>IF(AND(TRIM(INDEX(StartDateValues,ROW(A4282)))&lt;&gt;"",INDEX(StartDateValues,ROW(A4282))&gt;0),INDEX(StartDateValues,ROW(A4282)),"")</f>
        <v/>
      </c>
      <c r="C4282" s="22" t="str">
        <f t="shared" si="331"/>
        <v/>
      </c>
      <c r="D4282" s="3" t="str">
        <f t="shared" si="332"/>
        <v/>
      </c>
      <c r="E4282" s="3" t="str">
        <f t="shared" si="333"/>
        <v/>
      </c>
      <c r="F4282" s="3" t="str">
        <f t="shared" si="334"/>
        <v/>
      </c>
      <c r="G4282" s="3" t="str">
        <f>IF(A4282="","",IF(HOUR(A4282)&lt;StartHour,StartHour,IF(HOUR(A4282)&gt;FinishHour,FinishHour,HOUR(A4282))))</f>
        <v/>
      </c>
      <c r="H4282" s="3" t="str">
        <f t="shared" si="335"/>
        <v/>
      </c>
      <c r="I4282" s="33" t="e">
        <f>IF(OR(A4282="",B4282=""),NA(),MAX(0,IF(A4282-B4282=0,SameDayCycleTimeSettingValue,(A4282-B4282) *24)))</f>
        <v>#N/A</v>
      </c>
      <c r="J4282" s="33" t="e">
        <f>IF(OR(A4282="",B4282=""),NA(),MAX(0,IF(A4282-B4282=0,SameDayCycleTimeSettingValue,((A4282-B4282) *24)-(INT((A4282-B4282)) * (24-(FinishHour-StartHour))))))</f>
        <v>#N/A</v>
      </c>
      <c r="K4282" s="3" t="e">
        <f ca="1">IF(OR(A4282&lt;&gt;"",B4282=""),NA(),MAX(0,IF(_xlfn.DAYS(NOW(),B4282)=0,SameDayCycleTimeSettingValue,_xlfn.DAYS(NOW(),B4282))))</f>
        <v>#N/A</v>
      </c>
    </row>
    <row r="4283" spans="1:11" x14ac:dyDescent="0.25">
      <c r="A4283" s="32" t="str">
        <f>IF(AND(TRIM(INDEX(CompletedDateValues,ROW(A4283)))&lt;&gt;"",INDEX(CompletedDateValues,ROW(A4283))&gt;0),INDEX(CompletedDateValues,ROW(A4283)),"")</f>
        <v/>
      </c>
      <c r="B4283" s="32" t="str">
        <f>IF(AND(TRIM(INDEX(StartDateValues,ROW(A4283)))&lt;&gt;"",INDEX(StartDateValues,ROW(A4283))&gt;0),INDEX(StartDateValues,ROW(A4283)),"")</f>
        <v/>
      </c>
      <c r="C4283" s="22" t="str">
        <f t="shared" si="331"/>
        <v/>
      </c>
      <c r="D4283" s="3" t="str">
        <f t="shared" si="332"/>
        <v/>
      </c>
      <c r="E4283" s="3" t="str">
        <f t="shared" si="333"/>
        <v/>
      </c>
      <c r="F4283" s="3" t="str">
        <f t="shared" si="334"/>
        <v/>
      </c>
      <c r="G4283" s="3" t="str">
        <f>IF(A4283="","",IF(HOUR(A4283)&lt;StartHour,StartHour,IF(HOUR(A4283)&gt;FinishHour,FinishHour,HOUR(A4283))))</f>
        <v/>
      </c>
      <c r="H4283" s="3" t="str">
        <f t="shared" si="335"/>
        <v/>
      </c>
      <c r="I4283" s="33" t="e">
        <f>IF(OR(A4283="",B4283=""),NA(),MAX(0,IF(A4283-B4283=0,SameDayCycleTimeSettingValue,(A4283-B4283) *24)))</f>
        <v>#N/A</v>
      </c>
      <c r="J4283" s="33" t="e">
        <f>IF(OR(A4283="",B4283=""),NA(),MAX(0,IF(A4283-B4283=0,SameDayCycleTimeSettingValue,((A4283-B4283) *24)-(INT((A4283-B4283)) * (24-(FinishHour-StartHour))))))</f>
        <v>#N/A</v>
      </c>
      <c r="K4283" s="3" t="e">
        <f ca="1">IF(OR(A4283&lt;&gt;"",B4283=""),NA(),MAX(0,IF(_xlfn.DAYS(NOW(),B4283)=0,SameDayCycleTimeSettingValue,_xlfn.DAYS(NOW(),B4283))))</f>
        <v>#N/A</v>
      </c>
    </row>
    <row r="4284" spans="1:11" x14ac:dyDescent="0.25">
      <c r="A4284" s="32" t="str">
        <f>IF(AND(TRIM(INDEX(CompletedDateValues,ROW(A4284)))&lt;&gt;"",INDEX(CompletedDateValues,ROW(A4284))&gt;0),INDEX(CompletedDateValues,ROW(A4284)),"")</f>
        <v/>
      </c>
      <c r="B4284" s="32" t="str">
        <f>IF(AND(TRIM(INDEX(StartDateValues,ROW(A4284)))&lt;&gt;"",INDEX(StartDateValues,ROW(A4284))&gt;0),INDEX(StartDateValues,ROW(A4284)),"")</f>
        <v/>
      </c>
      <c r="C4284" s="22" t="str">
        <f t="shared" si="331"/>
        <v/>
      </c>
      <c r="D4284" s="3" t="str">
        <f t="shared" si="332"/>
        <v/>
      </c>
      <c r="E4284" s="3" t="str">
        <f t="shared" si="333"/>
        <v/>
      </c>
      <c r="F4284" s="3" t="str">
        <f t="shared" si="334"/>
        <v/>
      </c>
      <c r="G4284" s="3" t="str">
        <f>IF(A4284="","",IF(HOUR(A4284)&lt;StartHour,StartHour,IF(HOUR(A4284)&gt;FinishHour,FinishHour,HOUR(A4284))))</f>
        <v/>
      </c>
      <c r="H4284" s="3" t="str">
        <f t="shared" si="335"/>
        <v/>
      </c>
      <c r="I4284" s="33" t="e">
        <f>IF(OR(A4284="",B4284=""),NA(),MAX(0,IF(A4284-B4284=0,SameDayCycleTimeSettingValue,(A4284-B4284) *24)))</f>
        <v>#N/A</v>
      </c>
      <c r="J4284" s="33" t="e">
        <f>IF(OR(A4284="",B4284=""),NA(),MAX(0,IF(A4284-B4284=0,SameDayCycleTimeSettingValue,((A4284-B4284) *24)-(INT((A4284-B4284)) * (24-(FinishHour-StartHour))))))</f>
        <v>#N/A</v>
      </c>
      <c r="K4284" s="3" t="e">
        <f ca="1">IF(OR(A4284&lt;&gt;"",B4284=""),NA(),MAX(0,IF(_xlfn.DAYS(NOW(),B4284)=0,SameDayCycleTimeSettingValue,_xlfn.DAYS(NOW(),B4284))))</f>
        <v>#N/A</v>
      </c>
    </row>
    <row r="4285" spans="1:11" x14ac:dyDescent="0.25">
      <c r="A4285" s="32" t="str">
        <f>IF(AND(TRIM(INDEX(CompletedDateValues,ROW(A4285)))&lt;&gt;"",INDEX(CompletedDateValues,ROW(A4285))&gt;0),INDEX(CompletedDateValues,ROW(A4285)),"")</f>
        <v/>
      </c>
      <c r="B4285" s="32" t="str">
        <f>IF(AND(TRIM(INDEX(StartDateValues,ROW(A4285)))&lt;&gt;"",INDEX(StartDateValues,ROW(A4285))&gt;0),INDEX(StartDateValues,ROW(A4285)),"")</f>
        <v/>
      </c>
      <c r="C4285" s="22" t="str">
        <f t="shared" si="331"/>
        <v/>
      </c>
      <c r="D4285" s="3" t="str">
        <f t="shared" si="332"/>
        <v/>
      </c>
      <c r="E4285" s="3" t="str">
        <f t="shared" si="333"/>
        <v/>
      </c>
      <c r="F4285" s="3" t="str">
        <f t="shared" si="334"/>
        <v/>
      </c>
      <c r="G4285" s="3" t="str">
        <f>IF(A4285="","",IF(HOUR(A4285)&lt;StartHour,StartHour,IF(HOUR(A4285)&gt;FinishHour,FinishHour,HOUR(A4285))))</f>
        <v/>
      </c>
      <c r="H4285" s="3" t="str">
        <f t="shared" si="335"/>
        <v/>
      </c>
      <c r="I4285" s="33" t="e">
        <f>IF(OR(A4285="",B4285=""),NA(),MAX(0,IF(A4285-B4285=0,SameDayCycleTimeSettingValue,(A4285-B4285) *24)))</f>
        <v>#N/A</v>
      </c>
      <c r="J4285" s="33" t="e">
        <f>IF(OR(A4285="",B4285=""),NA(),MAX(0,IF(A4285-B4285=0,SameDayCycleTimeSettingValue,((A4285-B4285) *24)-(INT((A4285-B4285)) * (24-(FinishHour-StartHour))))))</f>
        <v>#N/A</v>
      </c>
      <c r="K4285" s="3" t="e">
        <f ca="1">IF(OR(A4285&lt;&gt;"",B4285=""),NA(),MAX(0,IF(_xlfn.DAYS(NOW(),B4285)=0,SameDayCycleTimeSettingValue,_xlfn.DAYS(NOW(),B4285))))</f>
        <v>#N/A</v>
      </c>
    </row>
    <row r="4286" spans="1:11" x14ac:dyDescent="0.25">
      <c r="A4286" s="32" t="str">
        <f>IF(AND(TRIM(INDEX(CompletedDateValues,ROW(A4286)))&lt;&gt;"",INDEX(CompletedDateValues,ROW(A4286))&gt;0),INDEX(CompletedDateValues,ROW(A4286)),"")</f>
        <v/>
      </c>
      <c r="B4286" s="32" t="str">
        <f>IF(AND(TRIM(INDEX(StartDateValues,ROW(A4286)))&lt;&gt;"",INDEX(StartDateValues,ROW(A4286))&gt;0),INDEX(StartDateValues,ROW(A4286)),"")</f>
        <v/>
      </c>
      <c r="C4286" s="22" t="str">
        <f t="shared" si="331"/>
        <v/>
      </c>
      <c r="D4286" s="3" t="str">
        <f t="shared" si="332"/>
        <v/>
      </c>
      <c r="E4286" s="3" t="str">
        <f t="shared" si="333"/>
        <v/>
      </c>
      <c r="F4286" s="3" t="str">
        <f t="shared" si="334"/>
        <v/>
      </c>
      <c r="G4286" s="3" t="str">
        <f>IF(A4286="","",IF(HOUR(A4286)&lt;StartHour,StartHour,IF(HOUR(A4286)&gt;FinishHour,FinishHour,HOUR(A4286))))</f>
        <v/>
      </c>
      <c r="H4286" s="3" t="str">
        <f t="shared" si="335"/>
        <v/>
      </c>
      <c r="I4286" s="33" t="e">
        <f>IF(OR(A4286="",B4286=""),NA(),MAX(0,IF(A4286-B4286=0,SameDayCycleTimeSettingValue,(A4286-B4286) *24)))</f>
        <v>#N/A</v>
      </c>
      <c r="J4286" s="33" t="e">
        <f>IF(OR(A4286="",B4286=""),NA(),MAX(0,IF(A4286-B4286=0,SameDayCycleTimeSettingValue,((A4286-B4286) *24)-(INT((A4286-B4286)) * (24-(FinishHour-StartHour))))))</f>
        <v>#N/A</v>
      </c>
      <c r="K4286" s="3" t="e">
        <f ca="1">IF(OR(A4286&lt;&gt;"",B4286=""),NA(),MAX(0,IF(_xlfn.DAYS(NOW(),B4286)=0,SameDayCycleTimeSettingValue,_xlfn.DAYS(NOW(),B4286))))</f>
        <v>#N/A</v>
      </c>
    </row>
    <row r="4287" spans="1:11" x14ac:dyDescent="0.25">
      <c r="A4287" s="32" t="str">
        <f>IF(AND(TRIM(INDEX(CompletedDateValues,ROW(A4287)))&lt;&gt;"",INDEX(CompletedDateValues,ROW(A4287))&gt;0),INDEX(CompletedDateValues,ROW(A4287)),"")</f>
        <v/>
      </c>
      <c r="B4287" s="32" t="str">
        <f>IF(AND(TRIM(INDEX(StartDateValues,ROW(A4287)))&lt;&gt;"",INDEX(StartDateValues,ROW(A4287))&gt;0),INDEX(StartDateValues,ROW(A4287)),"")</f>
        <v/>
      </c>
      <c r="C4287" s="22" t="str">
        <f t="shared" si="331"/>
        <v/>
      </c>
      <c r="D4287" s="3" t="str">
        <f t="shared" si="332"/>
        <v/>
      </c>
      <c r="E4287" s="3" t="str">
        <f t="shared" si="333"/>
        <v/>
      </c>
      <c r="F4287" s="3" t="str">
        <f t="shared" si="334"/>
        <v/>
      </c>
      <c r="G4287" s="3" t="str">
        <f>IF(A4287="","",IF(HOUR(A4287)&lt;StartHour,StartHour,IF(HOUR(A4287)&gt;FinishHour,FinishHour,HOUR(A4287))))</f>
        <v/>
      </c>
      <c r="H4287" s="3" t="str">
        <f t="shared" si="335"/>
        <v/>
      </c>
      <c r="I4287" s="33" t="e">
        <f>IF(OR(A4287="",B4287=""),NA(),MAX(0,IF(A4287-B4287=0,SameDayCycleTimeSettingValue,(A4287-B4287) *24)))</f>
        <v>#N/A</v>
      </c>
      <c r="J4287" s="33" t="e">
        <f>IF(OR(A4287="",B4287=""),NA(),MAX(0,IF(A4287-B4287=0,SameDayCycleTimeSettingValue,((A4287-B4287) *24)-(INT((A4287-B4287)) * (24-(FinishHour-StartHour))))))</f>
        <v>#N/A</v>
      </c>
      <c r="K4287" s="3" t="e">
        <f ca="1">IF(OR(A4287&lt;&gt;"",B4287=""),NA(),MAX(0,IF(_xlfn.DAYS(NOW(),B4287)=0,SameDayCycleTimeSettingValue,_xlfn.DAYS(NOW(),B4287))))</f>
        <v>#N/A</v>
      </c>
    </row>
    <row r="4288" spans="1:11" x14ac:dyDescent="0.25">
      <c r="A4288" s="32" t="str">
        <f>IF(AND(TRIM(INDEX(CompletedDateValues,ROW(A4288)))&lt;&gt;"",INDEX(CompletedDateValues,ROW(A4288))&gt;0),INDEX(CompletedDateValues,ROW(A4288)),"")</f>
        <v/>
      </c>
      <c r="B4288" s="32" t="str">
        <f>IF(AND(TRIM(INDEX(StartDateValues,ROW(A4288)))&lt;&gt;"",INDEX(StartDateValues,ROW(A4288))&gt;0),INDEX(StartDateValues,ROW(A4288)),"")</f>
        <v/>
      </c>
      <c r="C4288" s="22" t="str">
        <f t="shared" si="331"/>
        <v/>
      </c>
      <c r="D4288" s="3" t="str">
        <f t="shared" si="332"/>
        <v/>
      </c>
      <c r="E4288" s="3" t="str">
        <f t="shared" si="333"/>
        <v/>
      </c>
      <c r="F4288" s="3" t="str">
        <f t="shared" si="334"/>
        <v/>
      </c>
      <c r="G4288" s="3" t="str">
        <f>IF(A4288="","",IF(HOUR(A4288)&lt;StartHour,StartHour,IF(HOUR(A4288)&gt;FinishHour,FinishHour,HOUR(A4288))))</f>
        <v/>
      </c>
      <c r="H4288" s="3" t="str">
        <f t="shared" si="335"/>
        <v/>
      </c>
      <c r="I4288" s="33" t="e">
        <f>IF(OR(A4288="",B4288=""),NA(),MAX(0,IF(A4288-B4288=0,SameDayCycleTimeSettingValue,(A4288-B4288) *24)))</f>
        <v>#N/A</v>
      </c>
      <c r="J4288" s="33" t="e">
        <f>IF(OR(A4288="",B4288=""),NA(),MAX(0,IF(A4288-B4288=0,SameDayCycleTimeSettingValue,((A4288-B4288) *24)-(INT((A4288-B4288)) * (24-(FinishHour-StartHour))))))</f>
        <v>#N/A</v>
      </c>
      <c r="K4288" s="3" t="e">
        <f ca="1">IF(OR(A4288&lt;&gt;"",B4288=""),NA(),MAX(0,IF(_xlfn.DAYS(NOW(),B4288)=0,SameDayCycleTimeSettingValue,_xlfn.DAYS(NOW(),B4288))))</f>
        <v>#N/A</v>
      </c>
    </row>
    <row r="4289" spans="1:11" x14ac:dyDescent="0.25">
      <c r="A4289" s="32" t="str">
        <f>IF(AND(TRIM(INDEX(CompletedDateValues,ROW(A4289)))&lt;&gt;"",INDEX(CompletedDateValues,ROW(A4289))&gt;0),INDEX(CompletedDateValues,ROW(A4289)),"")</f>
        <v/>
      </c>
      <c r="B4289" s="32" t="str">
        <f>IF(AND(TRIM(INDEX(StartDateValues,ROW(A4289)))&lt;&gt;"",INDEX(StartDateValues,ROW(A4289))&gt;0),INDEX(StartDateValues,ROW(A4289)),"")</f>
        <v/>
      </c>
      <c r="C4289" s="22" t="str">
        <f t="shared" si="331"/>
        <v/>
      </c>
      <c r="D4289" s="3" t="str">
        <f t="shared" si="332"/>
        <v/>
      </c>
      <c r="E4289" s="3" t="str">
        <f t="shared" si="333"/>
        <v/>
      </c>
      <c r="F4289" s="3" t="str">
        <f t="shared" si="334"/>
        <v/>
      </c>
      <c r="G4289" s="3" t="str">
        <f>IF(A4289="","",IF(HOUR(A4289)&lt;StartHour,StartHour,IF(HOUR(A4289)&gt;FinishHour,FinishHour,HOUR(A4289))))</f>
        <v/>
      </c>
      <c r="H4289" s="3" t="str">
        <f t="shared" si="335"/>
        <v/>
      </c>
      <c r="I4289" s="33" t="e">
        <f>IF(OR(A4289="",B4289=""),NA(),MAX(0,IF(A4289-B4289=0,SameDayCycleTimeSettingValue,(A4289-B4289) *24)))</f>
        <v>#N/A</v>
      </c>
      <c r="J4289" s="33" t="e">
        <f>IF(OR(A4289="",B4289=""),NA(),MAX(0,IF(A4289-B4289=0,SameDayCycleTimeSettingValue,((A4289-B4289) *24)-(INT((A4289-B4289)) * (24-(FinishHour-StartHour))))))</f>
        <v>#N/A</v>
      </c>
      <c r="K4289" s="3" t="e">
        <f ca="1">IF(OR(A4289&lt;&gt;"",B4289=""),NA(),MAX(0,IF(_xlfn.DAYS(NOW(),B4289)=0,SameDayCycleTimeSettingValue,_xlfn.DAYS(NOW(),B4289))))</f>
        <v>#N/A</v>
      </c>
    </row>
    <row r="4290" spans="1:11" x14ac:dyDescent="0.25">
      <c r="A4290" s="32" t="str">
        <f>IF(AND(TRIM(INDEX(CompletedDateValues,ROW(A4290)))&lt;&gt;"",INDEX(CompletedDateValues,ROW(A4290))&gt;0),INDEX(CompletedDateValues,ROW(A4290)),"")</f>
        <v/>
      </c>
      <c r="B4290" s="32" t="str">
        <f>IF(AND(TRIM(INDEX(StartDateValues,ROW(A4290)))&lt;&gt;"",INDEX(StartDateValues,ROW(A4290))&gt;0),INDEX(StartDateValues,ROW(A4290)),"")</f>
        <v/>
      </c>
      <c r="C4290" s="22" t="str">
        <f t="shared" si="331"/>
        <v/>
      </c>
      <c r="D4290" s="3" t="str">
        <f t="shared" si="332"/>
        <v/>
      </c>
      <c r="E4290" s="3" t="str">
        <f t="shared" si="333"/>
        <v/>
      </c>
      <c r="F4290" s="3" t="str">
        <f t="shared" si="334"/>
        <v/>
      </c>
      <c r="G4290" s="3" t="str">
        <f>IF(A4290="","",IF(HOUR(A4290)&lt;StartHour,StartHour,IF(HOUR(A4290)&gt;FinishHour,FinishHour,HOUR(A4290))))</f>
        <v/>
      </c>
      <c r="H4290" s="3" t="str">
        <f t="shared" si="335"/>
        <v/>
      </c>
      <c r="I4290" s="33" t="e">
        <f>IF(OR(A4290="",B4290=""),NA(),MAX(0,IF(A4290-B4290=0,SameDayCycleTimeSettingValue,(A4290-B4290) *24)))</f>
        <v>#N/A</v>
      </c>
      <c r="J4290" s="33" t="e">
        <f>IF(OR(A4290="",B4290=""),NA(),MAX(0,IF(A4290-B4290=0,SameDayCycleTimeSettingValue,((A4290-B4290) *24)-(INT((A4290-B4290)) * (24-(FinishHour-StartHour))))))</f>
        <v>#N/A</v>
      </c>
      <c r="K4290" s="3" t="e">
        <f ca="1">IF(OR(A4290&lt;&gt;"",B4290=""),NA(),MAX(0,IF(_xlfn.DAYS(NOW(),B4290)=0,SameDayCycleTimeSettingValue,_xlfn.DAYS(NOW(),B4290))))</f>
        <v>#N/A</v>
      </c>
    </row>
    <row r="4291" spans="1:11" x14ac:dyDescent="0.25">
      <c r="A4291" s="32" t="str">
        <f>IF(AND(TRIM(INDEX(CompletedDateValues,ROW(A4291)))&lt;&gt;"",INDEX(CompletedDateValues,ROW(A4291))&gt;0),INDEX(CompletedDateValues,ROW(A4291)),"")</f>
        <v/>
      </c>
      <c r="B4291" s="32" t="str">
        <f>IF(AND(TRIM(INDEX(StartDateValues,ROW(A4291)))&lt;&gt;"",INDEX(StartDateValues,ROW(A4291))&gt;0),INDEX(StartDateValues,ROW(A4291)),"")</f>
        <v/>
      </c>
      <c r="C4291" s="22" t="str">
        <f t="shared" ref="C4291:C4354" si="336">IF(AND(TRIM(INDEX(WorkTypeValues,ROW(A4291)))&lt;&gt;"",INDEX(WorkTypeValues,ROW(A4291))&gt;0),INDEX(WorkTypeValues,ROW(A4291)),"")</f>
        <v/>
      </c>
      <c r="D4291" s="3" t="str">
        <f t="shared" ref="D4291:D4354" si="337">IF(A4291="", "",YEAR(A4291))</f>
        <v/>
      </c>
      <c r="E4291" s="3" t="str">
        <f t="shared" ref="E4291:E4354" si="338">IF(A4291="","",MONTH(A4291))</f>
        <v/>
      </c>
      <c r="F4291" s="3" t="str">
        <f t="shared" ref="F4291:F4354" si="339">IF(A4291="","",DAY(A4291))</f>
        <v/>
      </c>
      <c r="G4291" s="3" t="str">
        <f>IF(A4291="","",IF(HOUR(A4291)&lt;StartHour,StartHour,IF(HOUR(A4291)&gt;FinishHour,FinishHour,HOUR(A4291))))</f>
        <v/>
      </c>
      <c r="H4291" s="3" t="str">
        <f t="shared" ref="H4291:H4354" si="340">IF(D4291="","",D4291&amp;"-"&amp;TEXT(E4291,"00") &amp;"-"&amp;TEXT(F4291,"00") &amp;"-"&amp;TEXT(G4291,"00"))</f>
        <v/>
      </c>
      <c r="I4291" s="33" t="e">
        <f>IF(OR(A4291="",B4291=""),NA(),MAX(0,IF(A4291-B4291=0,SameDayCycleTimeSettingValue,(A4291-B4291) *24)))</f>
        <v>#N/A</v>
      </c>
      <c r="J4291" s="33" t="e">
        <f>IF(OR(A4291="",B4291=""),NA(),MAX(0,IF(A4291-B4291=0,SameDayCycleTimeSettingValue,((A4291-B4291) *24)-(INT((A4291-B4291)) * (24-(FinishHour-StartHour))))))</f>
        <v>#N/A</v>
      </c>
      <c r="K4291" s="3" t="e">
        <f ca="1">IF(OR(A4291&lt;&gt;"",B4291=""),NA(),MAX(0,IF(_xlfn.DAYS(NOW(),B4291)=0,SameDayCycleTimeSettingValue,_xlfn.DAYS(NOW(),B4291))))</f>
        <v>#N/A</v>
      </c>
    </row>
    <row r="4292" spans="1:11" x14ac:dyDescent="0.25">
      <c r="A4292" s="32" t="str">
        <f>IF(AND(TRIM(INDEX(CompletedDateValues,ROW(A4292)))&lt;&gt;"",INDEX(CompletedDateValues,ROW(A4292))&gt;0),INDEX(CompletedDateValues,ROW(A4292)),"")</f>
        <v/>
      </c>
      <c r="B4292" s="32" t="str">
        <f>IF(AND(TRIM(INDEX(StartDateValues,ROW(A4292)))&lt;&gt;"",INDEX(StartDateValues,ROW(A4292))&gt;0),INDEX(StartDateValues,ROW(A4292)),"")</f>
        <v/>
      </c>
      <c r="C4292" s="22" t="str">
        <f t="shared" si="336"/>
        <v/>
      </c>
      <c r="D4292" s="3" t="str">
        <f t="shared" si="337"/>
        <v/>
      </c>
      <c r="E4292" s="3" t="str">
        <f t="shared" si="338"/>
        <v/>
      </c>
      <c r="F4292" s="3" t="str">
        <f t="shared" si="339"/>
        <v/>
      </c>
      <c r="G4292" s="3" t="str">
        <f>IF(A4292="","",IF(HOUR(A4292)&lt;StartHour,StartHour,IF(HOUR(A4292)&gt;FinishHour,FinishHour,HOUR(A4292))))</f>
        <v/>
      </c>
      <c r="H4292" s="3" t="str">
        <f t="shared" si="340"/>
        <v/>
      </c>
      <c r="I4292" s="33" t="e">
        <f>IF(OR(A4292="",B4292=""),NA(),MAX(0,IF(A4292-B4292=0,SameDayCycleTimeSettingValue,(A4292-B4292) *24)))</f>
        <v>#N/A</v>
      </c>
      <c r="J4292" s="33" t="e">
        <f>IF(OR(A4292="",B4292=""),NA(),MAX(0,IF(A4292-B4292=0,SameDayCycleTimeSettingValue,((A4292-B4292) *24)-(INT((A4292-B4292)) * (24-(FinishHour-StartHour))))))</f>
        <v>#N/A</v>
      </c>
      <c r="K4292" s="3" t="e">
        <f ca="1">IF(OR(A4292&lt;&gt;"",B4292=""),NA(),MAX(0,IF(_xlfn.DAYS(NOW(),B4292)=0,SameDayCycleTimeSettingValue,_xlfn.DAYS(NOW(),B4292))))</f>
        <v>#N/A</v>
      </c>
    </row>
    <row r="4293" spans="1:11" x14ac:dyDescent="0.25">
      <c r="A4293" s="32" t="str">
        <f>IF(AND(TRIM(INDEX(CompletedDateValues,ROW(A4293)))&lt;&gt;"",INDEX(CompletedDateValues,ROW(A4293))&gt;0),INDEX(CompletedDateValues,ROW(A4293)),"")</f>
        <v/>
      </c>
      <c r="B4293" s="32" t="str">
        <f>IF(AND(TRIM(INDEX(StartDateValues,ROW(A4293)))&lt;&gt;"",INDEX(StartDateValues,ROW(A4293))&gt;0),INDEX(StartDateValues,ROW(A4293)),"")</f>
        <v/>
      </c>
      <c r="C4293" s="22" t="str">
        <f t="shared" si="336"/>
        <v/>
      </c>
      <c r="D4293" s="3" t="str">
        <f t="shared" si="337"/>
        <v/>
      </c>
      <c r="E4293" s="3" t="str">
        <f t="shared" si="338"/>
        <v/>
      </c>
      <c r="F4293" s="3" t="str">
        <f t="shared" si="339"/>
        <v/>
      </c>
      <c r="G4293" s="3" t="str">
        <f>IF(A4293="","",IF(HOUR(A4293)&lt;StartHour,StartHour,IF(HOUR(A4293)&gt;FinishHour,FinishHour,HOUR(A4293))))</f>
        <v/>
      </c>
      <c r="H4293" s="3" t="str">
        <f t="shared" si="340"/>
        <v/>
      </c>
      <c r="I4293" s="33" t="e">
        <f>IF(OR(A4293="",B4293=""),NA(),MAX(0,IF(A4293-B4293=0,SameDayCycleTimeSettingValue,(A4293-B4293) *24)))</f>
        <v>#N/A</v>
      </c>
      <c r="J4293" s="33" t="e">
        <f>IF(OR(A4293="",B4293=""),NA(),MAX(0,IF(A4293-B4293=0,SameDayCycleTimeSettingValue,((A4293-B4293) *24)-(INT((A4293-B4293)) * (24-(FinishHour-StartHour))))))</f>
        <v>#N/A</v>
      </c>
      <c r="K4293" s="3" t="e">
        <f ca="1">IF(OR(A4293&lt;&gt;"",B4293=""),NA(),MAX(0,IF(_xlfn.DAYS(NOW(),B4293)=0,SameDayCycleTimeSettingValue,_xlfn.DAYS(NOW(),B4293))))</f>
        <v>#N/A</v>
      </c>
    </row>
    <row r="4294" spans="1:11" x14ac:dyDescent="0.25">
      <c r="A4294" s="32" t="str">
        <f>IF(AND(TRIM(INDEX(CompletedDateValues,ROW(A4294)))&lt;&gt;"",INDEX(CompletedDateValues,ROW(A4294))&gt;0),INDEX(CompletedDateValues,ROW(A4294)),"")</f>
        <v/>
      </c>
      <c r="B4294" s="32" t="str">
        <f>IF(AND(TRIM(INDEX(StartDateValues,ROW(A4294)))&lt;&gt;"",INDEX(StartDateValues,ROW(A4294))&gt;0),INDEX(StartDateValues,ROW(A4294)),"")</f>
        <v/>
      </c>
      <c r="C4294" s="22" t="str">
        <f t="shared" si="336"/>
        <v/>
      </c>
      <c r="D4294" s="3" t="str">
        <f t="shared" si="337"/>
        <v/>
      </c>
      <c r="E4294" s="3" t="str">
        <f t="shared" si="338"/>
        <v/>
      </c>
      <c r="F4294" s="3" t="str">
        <f t="shared" si="339"/>
        <v/>
      </c>
      <c r="G4294" s="3" t="str">
        <f>IF(A4294="","",IF(HOUR(A4294)&lt;StartHour,StartHour,IF(HOUR(A4294)&gt;FinishHour,FinishHour,HOUR(A4294))))</f>
        <v/>
      </c>
      <c r="H4294" s="3" t="str">
        <f t="shared" si="340"/>
        <v/>
      </c>
      <c r="I4294" s="33" t="e">
        <f>IF(OR(A4294="",B4294=""),NA(),MAX(0,IF(A4294-B4294=0,SameDayCycleTimeSettingValue,(A4294-B4294) *24)))</f>
        <v>#N/A</v>
      </c>
      <c r="J4294" s="33" t="e">
        <f>IF(OR(A4294="",B4294=""),NA(),MAX(0,IF(A4294-B4294=0,SameDayCycleTimeSettingValue,((A4294-B4294) *24)-(INT((A4294-B4294)) * (24-(FinishHour-StartHour))))))</f>
        <v>#N/A</v>
      </c>
      <c r="K4294" s="3" t="e">
        <f ca="1">IF(OR(A4294&lt;&gt;"",B4294=""),NA(),MAX(0,IF(_xlfn.DAYS(NOW(),B4294)=0,SameDayCycleTimeSettingValue,_xlfn.DAYS(NOW(),B4294))))</f>
        <v>#N/A</v>
      </c>
    </row>
    <row r="4295" spans="1:11" x14ac:dyDescent="0.25">
      <c r="A4295" s="32" t="str">
        <f>IF(AND(TRIM(INDEX(CompletedDateValues,ROW(A4295)))&lt;&gt;"",INDEX(CompletedDateValues,ROW(A4295))&gt;0),INDEX(CompletedDateValues,ROW(A4295)),"")</f>
        <v/>
      </c>
      <c r="B4295" s="32" t="str">
        <f>IF(AND(TRIM(INDEX(StartDateValues,ROW(A4295)))&lt;&gt;"",INDEX(StartDateValues,ROW(A4295))&gt;0),INDEX(StartDateValues,ROW(A4295)),"")</f>
        <v/>
      </c>
      <c r="C4295" s="22" t="str">
        <f t="shared" si="336"/>
        <v/>
      </c>
      <c r="D4295" s="3" t="str">
        <f t="shared" si="337"/>
        <v/>
      </c>
      <c r="E4295" s="3" t="str">
        <f t="shared" si="338"/>
        <v/>
      </c>
      <c r="F4295" s="3" t="str">
        <f t="shared" si="339"/>
        <v/>
      </c>
      <c r="G4295" s="3" t="str">
        <f>IF(A4295="","",IF(HOUR(A4295)&lt;StartHour,StartHour,IF(HOUR(A4295)&gt;FinishHour,FinishHour,HOUR(A4295))))</f>
        <v/>
      </c>
      <c r="H4295" s="3" t="str">
        <f t="shared" si="340"/>
        <v/>
      </c>
      <c r="I4295" s="33" t="e">
        <f>IF(OR(A4295="",B4295=""),NA(),MAX(0,IF(A4295-B4295=0,SameDayCycleTimeSettingValue,(A4295-B4295) *24)))</f>
        <v>#N/A</v>
      </c>
      <c r="J4295" s="33" t="e">
        <f>IF(OR(A4295="",B4295=""),NA(),MAX(0,IF(A4295-B4295=0,SameDayCycleTimeSettingValue,((A4295-B4295) *24)-(INT((A4295-B4295)) * (24-(FinishHour-StartHour))))))</f>
        <v>#N/A</v>
      </c>
      <c r="K4295" s="3" t="e">
        <f ca="1">IF(OR(A4295&lt;&gt;"",B4295=""),NA(),MAX(0,IF(_xlfn.DAYS(NOW(),B4295)=0,SameDayCycleTimeSettingValue,_xlfn.DAYS(NOW(),B4295))))</f>
        <v>#N/A</v>
      </c>
    </row>
    <row r="4296" spans="1:11" x14ac:dyDescent="0.25">
      <c r="A4296" s="32" t="str">
        <f>IF(AND(TRIM(INDEX(CompletedDateValues,ROW(A4296)))&lt;&gt;"",INDEX(CompletedDateValues,ROW(A4296))&gt;0),INDEX(CompletedDateValues,ROW(A4296)),"")</f>
        <v/>
      </c>
      <c r="B4296" s="32" t="str">
        <f>IF(AND(TRIM(INDEX(StartDateValues,ROW(A4296)))&lt;&gt;"",INDEX(StartDateValues,ROW(A4296))&gt;0),INDEX(StartDateValues,ROW(A4296)),"")</f>
        <v/>
      </c>
      <c r="C4296" s="22" t="str">
        <f t="shared" si="336"/>
        <v/>
      </c>
      <c r="D4296" s="3" t="str">
        <f t="shared" si="337"/>
        <v/>
      </c>
      <c r="E4296" s="3" t="str">
        <f t="shared" si="338"/>
        <v/>
      </c>
      <c r="F4296" s="3" t="str">
        <f t="shared" si="339"/>
        <v/>
      </c>
      <c r="G4296" s="3" t="str">
        <f>IF(A4296="","",IF(HOUR(A4296)&lt;StartHour,StartHour,IF(HOUR(A4296)&gt;FinishHour,FinishHour,HOUR(A4296))))</f>
        <v/>
      </c>
      <c r="H4296" s="3" t="str">
        <f t="shared" si="340"/>
        <v/>
      </c>
      <c r="I4296" s="33" t="e">
        <f>IF(OR(A4296="",B4296=""),NA(),MAX(0,IF(A4296-B4296=0,SameDayCycleTimeSettingValue,(A4296-B4296) *24)))</f>
        <v>#N/A</v>
      </c>
      <c r="J4296" s="33" t="e">
        <f>IF(OR(A4296="",B4296=""),NA(),MAX(0,IF(A4296-B4296=0,SameDayCycleTimeSettingValue,((A4296-B4296) *24)-(INT((A4296-B4296)) * (24-(FinishHour-StartHour))))))</f>
        <v>#N/A</v>
      </c>
      <c r="K4296" s="3" t="e">
        <f ca="1">IF(OR(A4296&lt;&gt;"",B4296=""),NA(),MAX(0,IF(_xlfn.DAYS(NOW(),B4296)=0,SameDayCycleTimeSettingValue,_xlfn.DAYS(NOW(),B4296))))</f>
        <v>#N/A</v>
      </c>
    </row>
    <row r="4297" spans="1:11" x14ac:dyDescent="0.25">
      <c r="A4297" s="32" t="str">
        <f>IF(AND(TRIM(INDEX(CompletedDateValues,ROW(A4297)))&lt;&gt;"",INDEX(CompletedDateValues,ROW(A4297))&gt;0),INDEX(CompletedDateValues,ROW(A4297)),"")</f>
        <v/>
      </c>
      <c r="B4297" s="32" t="str">
        <f>IF(AND(TRIM(INDEX(StartDateValues,ROW(A4297)))&lt;&gt;"",INDEX(StartDateValues,ROW(A4297))&gt;0),INDEX(StartDateValues,ROW(A4297)),"")</f>
        <v/>
      </c>
      <c r="C4297" s="22" t="str">
        <f t="shared" si="336"/>
        <v/>
      </c>
      <c r="D4297" s="3" t="str">
        <f t="shared" si="337"/>
        <v/>
      </c>
      <c r="E4297" s="3" t="str">
        <f t="shared" si="338"/>
        <v/>
      </c>
      <c r="F4297" s="3" t="str">
        <f t="shared" si="339"/>
        <v/>
      </c>
      <c r="G4297" s="3" t="str">
        <f>IF(A4297="","",IF(HOUR(A4297)&lt;StartHour,StartHour,IF(HOUR(A4297)&gt;FinishHour,FinishHour,HOUR(A4297))))</f>
        <v/>
      </c>
      <c r="H4297" s="3" t="str">
        <f t="shared" si="340"/>
        <v/>
      </c>
      <c r="I4297" s="33" t="e">
        <f>IF(OR(A4297="",B4297=""),NA(),MAX(0,IF(A4297-B4297=0,SameDayCycleTimeSettingValue,(A4297-B4297) *24)))</f>
        <v>#N/A</v>
      </c>
      <c r="J4297" s="33" t="e">
        <f>IF(OR(A4297="",B4297=""),NA(),MAX(0,IF(A4297-B4297=0,SameDayCycleTimeSettingValue,((A4297-B4297) *24)-(INT((A4297-B4297)) * (24-(FinishHour-StartHour))))))</f>
        <v>#N/A</v>
      </c>
      <c r="K4297" s="3" t="e">
        <f ca="1">IF(OR(A4297&lt;&gt;"",B4297=""),NA(),MAX(0,IF(_xlfn.DAYS(NOW(),B4297)=0,SameDayCycleTimeSettingValue,_xlfn.DAYS(NOW(),B4297))))</f>
        <v>#N/A</v>
      </c>
    </row>
    <row r="4298" spans="1:11" x14ac:dyDescent="0.25">
      <c r="A4298" s="32" t="str">
        <f>IF(AND(TRIM(INDEX(CompletedDateValues,ROW(A4298)))&lt;&gt;"",INDEX(CompletedDateValues,ROW(A4298))&gt;0),INDEX(CompletedDateValues,ROW(A4298)),"")</f>
        <v/>
      </c>
      <c r="B4298" s="32" t="str">
        <f>IF(AND(TRIM(INDEX(StartDateValues,ROW(A4298)))&lt;&gt;"",INDEX(StartDateValues,ROW(A4298))&gt;0),INDEX(StartDateValues,ROW(A4298)),"")</f>
        <v/>
      </c>
      <c r="C4298" s="22" t="str">
        <f t="shared" si="336"/>
        <v/>
      </c>
      <c r="D4298" s="3" t="str">
        <f t="shared" si="337"/>
        <v/>
      </c>
      <c r="E4298" s="3" t="str">
        <f t="shared" si="338"/>
        <v/>
      </c>
      <c r="F4298" s="3" t="str">
        <f t="shared" si="339"/>
        <v/>
      </c>
      <c r="G4298" s="3" t="str">
        <f>IF(A4298="","",IF(HOUR(A4298)&lt;StartHour,StartHour,IF(HOUR(A4298)&gt;FinishHour,FinishHour,HOUR(A4298))))</f>
        <v/>
      </c>
      <c r="H4298" s="3" t="str">
        <f t="shared" si="340"/>
        <v/>
      </c>
      <c r="I4298" s="33" t="e">
        <f>IF(OR(A4298="",B4298=""),NA(),MAX(0,IF(A4298-B4298=0,SameDayCycleTimeSettingValue,(A4298-B4298) *24)))</f>
        <v>#N/A</v>
      </c>
      <c r="J4298" s="33" t="e">
        <f>IF(OR(A4298="",B4298=""),NA(),MAX(0,IF(A4298-B4298=0,SameDayCycleTimeSettingValue,((A4298-B4298) *24)-(INT((A4298-B4298)) * (24-(FinishHour-StartHour))))))</f>
        <v>#N/A</v>
      </c>
      <c r="K4298" s="3" t="e">
        <f ca="1">IF(OR(A4298&lt;&gt;"",B4298=""),NA(),MAX(0,IF(_xlfn.DAYS(NOW(),B4298)=0,SameDayCycleTimeSettingValue,_xlfn.DAYS(NOW(),B4298))))</f>
        <v>#N/A</v>
      </c>
    </row>
    <row r="4299" spans="1:11" x14ac:dyDescent="0.25">
      <c r="A4299" s="32" t="str">
        <f>IF(AND(TRIM(INDEX(CompletedDateValues,ROW(A4299)))&lt;&gt;"",INDEX(CompletedDateValues,ROW(A4299))&gt;0),INDEX(CompletedDateValues,ROW(A4299)),"")</f>
        <v/>
      </c>
      <c r="B4299" s="32" t="str">
        <f>IF(AND(TRIM(INDEX(StartDateValues,ROW(A4299)))&lt;&gt;"",INDEX(StartDateValues,ROW(A4299))&gt;0),INDEX(StartDateValues,ROW(A4299)),"")</f>
        <v/>
      </c>
      <c r="C4299" s="22" t="str">
        <f t="shared" si="336"/>
        <v/>
      </c>
      <c r="D4299" s="3" t="str">
        <f t="shared" si="337"/>
        <v/>
      </c>
      <c r="E4299" s="3" t="str">
        <f t="shared" si="338"/>
        <v/>
      </c>
      <c r="F4299" s="3" t="str">
        <f t="shared" si="339"/>
        <v/>
      </c>
      <c r="G4299" s="3" t="str">
        <f>IF(A4299="","",IF(HOUR(A4299)&lt;StartHour,StartHour,IF(HOUR(A4299)&gt;FinishHour,FinishHour,HOUR(A4299))))</f>
        <v/>
      </c>
      <c r="H4299" s="3" t="str">
        <f t="shared" si="340"/>
        <v/>
      </c>
      <c r="I4299" s="33" t="e">
        <f>IF(OR(A4299="",B4299=""),NA(),MAX(0,IF(A4299-B4299=0,SameDayCycleTimeSettingValue,(A4299-B4299) *24)))</f>
        <v>#N/A</v>
      </c>
      <c r="J4299" s="33" t="e">
        <f>IF(OR(A4299="",B4299=""),NA(),MAX(0,IF(A4299-B4299=0,SameDayCycleTimeSettingValue,((A4299-B4299) *24)-(INT((A4299-B4299)) * (24-(FinishHour-StartHour))))))</f>
        <v>#N/A</v>
      </c>
      <c r="K4299" s="3" t="e">
        <f ca="1">IF(OR(A4299&lt;&gt;"",B4299=""),NA(),MAX(0,IF(_xlfn.DAYS(NOW(),B4299)=0,SameDayCycleTimeSettingValue,_xlfn.DAYS(NOW(),B4299))))</f>
        <v>#N/A</v>
      </c>
    </row>
    <row r="4300" spans="1:11" x14ac:dyDescent="0.25">
      <c r="A4300" s="32" t="str">
        <f>IF(AND(TRIM(INDEX(CompletedDateValues,ROW(A4300)))&lt;&gt;"",INDEX(CompletedDateValues,ROW(A4300))&gt;0),INDEX(CompletedDateValues,ROW(A4300)),"")</f>
        <v/>
      </c>
      <c r="B4300" s="32" t="str">
        <f>IF(AND(TRIM(INDEX(StartDateValues,ROW(A4300)))&lt;&gt;"",INDEX(StartDateValues,ROW(A4300))&gt;0),INDEX(StartDateValues,ROW(A4300)),"")</f>
        <v/>
      </c>
      <c r="C4300" s="22" t="str">
        <f t="shared" si="336"/>
        <v/>
      </c>
      <c r="D4300" s="3" t="str">
        <f t="shared" si="337"/>
        <v/>
      </c>
      <c r="E4300" s="3" t="str">
        <f t="shared" si="338"/>
        <v/>
      </c>
      <c r="F4300" s="3" t="str">
        <f t="shared" si="339"/>
        <v/>
      </c>
      <c r="G4300" s="3" t="str">
        <f>IF(A4300="","",IF(HOUR(A4300)&lt;StartHour,StartHour,IF(HOUR(A4300)&gt;FinishHour,FinishHour,HOUR(A4300))))</f>
        <v/>
      </c>
      <c r="H4300" s="3" t="str">
        <f t="shared" si="340"/>
        <v/>
      </c>
      <c r="I4300" s="33" t="e">
        <f>IF(OR(A4300="",B4300=""),NA(),MAX(0,IF(A4300-B4300=0,SameDayCycleTimeSettingValue,(A4300-B4300) *24)))</f>
        <v>#N/A</v>
      </c>
      <c r="J4300" s="33" t="e">
        <f>IF(OR(A4300="",B4300=""),NA(),MAX(0,IF(A4300-B4300=0,SameDayCycleTimeSettingValue,((A4300-B4300) *24)-(INT((A4300-B4300)) * (24-(FinishHour-StartHour))))))</f>
        <v>#N/A</v>
      </c>
      <c r="K4300" s="3" t="e">
        <f ca="1">IF(OR(A4300&lt;&gt;"",B4300=""),NA(),MAX(0,IF(_xlfn.DAYS(NOW(),B4300)=0,SameDayCycleTimeSettingValue,_xlfn.DAYS(NOW(),B4300))))</f>
        <v>#N/A</v>
      </c>
    </row>
    <row r="4301" spans="1:11" x14ac:dyDescent="0.25">
      <c r="A4301" s="32" t="str">
        <f>IF(AND(TRIM(INDEX(CompletedDateValues,ROW(A4301)))&lt;&gt;"",INDEX(CompletedDateValues,ROW(A4301))&gt;0),INDEX(CompletedDateValues,ROW(A4301)),"")</f>
        <v/>
      </c>
      <c r="B4301" s="32" t="str">
        <f>IF(AND(TRIM(INDEX(StartDateValues,ROW(A4301)))&lt;&gt;"",INDEX(StartDateValues,ROW(A4301))&gt;0),INDEX(StartDateValues,ROW(A4301)),"")</f>
        <v/>
      </c>
      <c r="C4301" s="22" t="str">
        <f t="shared" si="336"/>
        <v/>
      </c>
      <c r="D4301" s="3" t="str">
        <f t="shared" si="337"/>
        <v/>
      </c>
      <c r="E4301" s="3" t="str">
        <f t="shared" si="338"/>
        <v/>
      </c>
      <c r="F4301" s="3" t="str">
        <f t="shared" si="339"/>
        <v/>
      </c>
      <c r="G4301" s="3" t="str">
        <f>IF(A4301="","",IF(HOUR(A4301)&lt;StartHour,StartHour,IF(HOUR(A4301)&gt;FinishHour,FinishHour,HOUR(A4301))))</f>
        <v/>
      </c>
      <c r="H4301" s="3" t="str">
        <f t="shared" si="340"/>
        <v/>
      </c>
      <c r="I4301" s="33" t="e">
        <f>IF(OR(A4301="",B4301=""),NA(),MAX(0,IF(A4301-B4301=0,SameDayCycleTimeSettingValue,(A4301-B4301) *24)))</f>
        <v>#N/A</v>
      </c>
      <c r="J4301" s="33" t="e">
        <f>IF(OR(A4301="",B4301=""),NA(),MAX(0,IF(A4301-B4301=0,SameDayCycleTimeSettingValue,((A4301-B4301) *24)-(INT((A4301-B4301)) * (24-(FinishHour-StartHour))))))</f>
        <v>#N/A</v>
      </c>
      <c r="K4301" s="3" t="e">
        <f ca="1">IF(OR(A4301&lt;&gt;"",B4301=""),NA(),MAX(0,IF(_xlfn.DAYS(NOW(),B4301)=0,SameDayCycleTimeSettingValue,_xlfn.DAYS(NOW(),B4301))))</f>
        <v>#N/A</v>
      </c>
    </row>
    <row r="4302" spans="1:11" x14ac:dyDescent="0.25">
      <c r="A4302" s="32" t="str">
        <f>IF(AND(TRIM(INDEX(CompletedDateValues,ROW(A4302)))&lt;&gt;"",INDEX(CompletedDateValues,ROW(A4302))&gt;0),INDEX(CompletedDateValues,ROW(A4302)),"")</f>
        <v/>
      </c>
      <c r="B4302" s="32" t="str">
        <f>IF(AND(TRIM(INDEX(StartDateValues,ROW(A4302)))&lt;&gt;"",INDEX(StartDateValues,ROW(A4302))&gt;0),INDEX(StartDateValues,ROW(A4302)),"")</f>
        <v/>
      </c>
      <c r="C4302" s="22" t="str">
        <f t="shared" si="336"/>
        <v/>
      </c>
      <c r="D4302" s="3" t="str">
        <f t="shared" si="337"/>
        <v/>
      </c>
      <c r="E4302" s="3" t="str">
        <f t="shared" si="338"/>
        <v/>
      </c>
      <c r="F4302" s="3" t="str">
        <f t="shared" si="339"/>
        <v/>
      </c>
      <c r="G4302" s="3" t="str">
        <f>IF(A4302="","",IF(HOUR(A4302)&lt;StartHour,StartHour,IF(HOUR(A4302)&gt;FinishHour,FinishHour,HOUR(A4302))))</f>
        <v/>
      </c>
      <c r="H4302" s="3" t="str">
        <f t="shared" si="340"/>
        <v/>
      </c>
      <c r="I4302" s="33" t="e">
        <f>IF(OR(A4302="",B4302=""),NA(),MAX(0,IF(A4302-B4302=0,SameDayCycleTimeSettingValue,(A4302-B4302) *24)))</f>
        <v>#N/A</v>
      </c>
      <c r="J4302" s="33" t="e">
        <f>IF(OR(A4302="",B4302=""),NA(),MAX(0,IF(A4302-B4302=0,SameDayCycleTimeSettingValue,((A4302-B4302) *24)-(INT((A4302-B4302)) * (24-(FinishHour-StartHour))))))</f>
        <v>#N/A</v>
      </c>
      <c r="K4302" s="3" t="e">
        <f ca="1">IF(OR(A4302&lt;&gt;"",B4302=""),NA(),MAX(0,IF(_xlfn.DAYS(NOW(),B4302)=0,SameDayCycleTimeSettingValue,_xlfn.DAYS(NOW(),B4302))))</f>
        <v>#N/A</v>
      </c>
    </row>
    <row r="4303" spans="1:11" x14ac:dyDescent="0.25">
      <c r="A4303" s="32" t="str">
        <f>IF(AND(TRIM(INDEX(CompletedDateValues,ROW(A4303)))&lt;&gt;"",INDEX(CompletedDateValues,ROW(A4303))&gt;0),INDEX(CompletedDateValues,ROW(A4303)),"")</f>
        <v/>
      </c>
      <c r="B4303" s="32" t="str">
        <f>IF(AND(TRIM(INDEX(StartDateValues,ROW(A4303)))&lt;&gt;"",INDEX(StartDateValues,ROW(A4303))&gt;0),INDEX(StartDateValues,ROW(A4303)),"")</f>
        <v/>
      </c>
      <c r="C4303" s="22" t="str">
        <f t="shared" si="336"/>
        <v/>
      </c>
      <c r="D4303" s="3" t="str">
        <f t="shared" si="337"/>
        <v/>
      </c>
      <c r="E4303" s="3" t="str">
        <f t="shared" si="338"/>
        <v/>
      </c>
      <c r="F4303" s="3" t="str">
        <f t="shared" si="339"/>
        <v/>
      </c>
      <c r="G4303" s="3" t="str">
        <f>IF(A4303="","",IF(HOUR(A4303)&lt;StartHour,StartHour,IF(HOUR(A4303)&gt;FinishHour,FinishHour,HOUR(A4303))))</f>
        <v/>
      </c>
      <c r="H4303" s="3" t="str">
        <f t="shared" si="340"/>
        <v/>
      </c>
      <c r="I4303" s="33" t="e">
        <f>IF(OR(A4303="",B4303=""),NA(),MAX(0,IF(A4303-B4303=0,SameDayCycleTimeSettingValue,(A4303-B4303) *24)))</f>
        <v>#N/A</v>
      </c>
      <c r="J4303" s="33" t="e">
        <f>IF(OR(A4303="",B4303=""),NA(),MAX(0,IF(A4303-B4303=0,SameDayCycleTimeSettingValue,((A4303-B4303) *24)-(INT((A4303-B4303)) * (24-(FinishHour-StartHour))))))</f>
        <v>#N/A</v>
      </c>
      <c r="K4303" s="3" t="e">
        <f ca="1">IF(OR(A4303&lt;&gt;"",B4303=""),NA(),MAX(0,IF(_xlfn.DAYS(NOW(),B4303)=0,SameDayCycleTimeSettingValue,_xlfn.DAYS(NOW(),B4303))))</f>
        <v>#N/A</v>
      </c>
    </row>
    <row r="4304" spans="1:11" x14ac:dyDescent="0.25">
      <c r="A4304" s="32" t="str">
        <f>IF(AND(TRIM(INDEX(CompletedDateValues,ROW(A4304)))&lt;&gt;"",INDEX(CompletedDateValues,ROW(A4304))&gt;0),INDEX(CompletedDateValues,ROW(A4304)),"")</f>
        <v/>
      </c>
      <c r="B4304" s="32" t="str">
        <f>IF(AND(TRIM(INDEX(StartDateValues,ROW(A4304)))&lt;&gt;"",INDEX(StartDateValues,ROW(A4304))&gt;0),INDEX(StartDateValues,ROW(A4304)),"")</f>
        <v/>
      </c>
      <c r="C4304" s="22" t="str">
        <f t="shared" si="336"/>
        <v/>
      </c>
      <c r="D4304" s="3" t="str">
        <f t="shared" si="337"/>
        <v/>
      </c>
      <c r="E4304" s="3" t="str">
        <f t="shared" si="338"/>
        <v/>
      </c>
      <c r="F4304" s="3" t="str">
        <f t="shared" si="339"/>
        <v/>
      </c>
      <c r="G4304" s="3" t="str">
        <f>IF(A4304="","",IF(HOUR(A4304)&lt;StartHour,StartHour,IF(HOUR(A4304)&gt;FinishHour,FinishHour,HOUR(A4304))))</f>
        <v/>
      </c>
      <c r="H4304" s="3" t="str">
        <f t="shared" si="340"/>
        <v/>
      </c>
      <c r="I4304" s="33" t="e">
        <f>IF(OR(A4304="",B4304=""),NA(),MAX(0,IF(A4304-B4304=0,SameDayCycleTimeSettingValue,(A4304-B4304) *24)))</f>
        <v>#N/A</v>
      </c>
      <c r="J4304" s="33" t="e">
        <f>IF(OR(A4304="",B4304=""),NA(),MAX(0,IF(A4304-B4304=0,SameDayCycleTimeSettingValue,((A4304-B4304) *24)-(INT((A4304-B4304)) * (24-(FinishHour-StartHour))))))</f>
        <v>#N/A</v>
      </c>
      <c r="K4304" s="3" t="e">
        <f ca="1">IF(OR(A4304&lt;&gt;"",B4304=""),NA(),MAX(0,IF(_xlfn.DAYS(NOW(),B4304)=0,SameDayCycleTimeSettingValue,_xlfn.DAYS(NOW(),B4304))))</f>
        <v>#N/A</v>
      </c>
    </row>
    <row r="4305" spans="1:11" x14ac:dyDescent="0.25">
      <c r="A4305" s="32" t="str">
        <f>IF(AND(TRIM(INDEX(CompletedDateValues,ROW(A4305)))&lt;&gt;"",INDEX(CompletedDateValues,ROW(A4305))&gt;0),INDEX(CompletedDateValues,ROW(A4305)),"")</f>
        <v/>
      </c>
      <c r="B4305" s="32" t="str">
        <f>IF(AND(TRIM(INDEX(StartDateValues,ROW(A4305)))&lt;&gt;"",INDEX(StartDateValues,ROW(A4305))&gt;0),INDEX(StartDateValues,ROW(A4305)),"")</f>
        <v/>
      </c>
      <c r="C4305" s="22" t="str">
        <f t="shared" si="336"/>
        <v/>
      </c>
      <c r="D4305" s="3" t="str">
        <f t="shared" si="337"/>
        <v/>
      </c>
      <c r="E4305" s="3" t="str">
        <f t="shared" si="338"/>
        <v/>
      </c>
      <c r="F4305" s="3" t="str">
        <f t="shared" si="339"/>
        <v/>
      </c>
      <c r="G4305" s="3" t="str">
        <f>IF(A4305="","",IF(HOUR(A4305)&lt;StartHour,StartHour,IF(HOUR(A4305)&gt;FinishHour,FinishHour,HOUR(A4305))))</f>
        <v/>
      </c>
      <c r="H4305" s="3" t="str">
        <f t="shared" si="340"/>
        <v/>
      </c>
      <c r="I4305" s="33" t="e">
        <f>IF(OR(A4305="",B4305=""),NA(),MAX(0,IF(A4305-B4305=0,SameDayCycleTimeSettingValue,(A4305-B4305) *24)))</f>
        <v>#N/A</v>
      </c>
      <c r="J4305" s="33" t="e">
        <f>IF(OR(A4305="",B4305=""),NA(),MAX(0,IF(A4305-B4305=0,SameDayCycleTimeSettingValue,((A4305-B4305) *24)-(INT((A4305-B4305)) * (24-(FinishHour-StartHour))))))</f>
        <v>#N/A</v>
      </c>
      <c r="K4305" s="3" t="e">
        <f ca="1">IF(OR(A4305&lt;&gt;"",B4305=""),NA(),MAX(0,IF(_xlfn.DAYS(NOW(),B4305)=0,SameDayCycleTimeSettingValue,_xlfn.DAYS(NOW(),B4305))))</f>
        <v>#N/A</v>
      </c>
    </row>
    <row r="4306" spans="1:11" x14ac:dyDescent="0.25">
      <c r="A4306" s="32" t="str">
        <f>IF(AND(TRIM(INDEX(CompletedDateValues,ROW(A4306)))&lt;&gt;"",INDEX(CompletedDateValues,ROW(A4306))&gt;0),INDEX(CompletedDateValues,ROW(A4306)),"")</f>
        <v/>
      </c>
      <c r="B4306" s="32" t="str">
        <f>IF(AND(TRIM(INDEX(StartDateValues,ROW(A4306)))&lt;&gt;"",INDEX(StartDateValues,ROW(A4306))&gt;0),INDEX(StartDateValues,ROW(A4306)),"")</f>
        <v/>
      </c>
      <c r="C4306" s="22" t="str">
        <f t="shared" si="336"/>
        <v/>
      </c>
      <c r="D4306" s="3" t="str">
        <f t="shared" si="337"/>
        <v/>
      </c>
      <c r="E4306" s="3" t="str">
        <f t="shared" si="338"/>
        <v/>
      </c>
      <c r="F4306" s="3" t="str">
        <f t="shared" si="339"/>
        <v/>
      </c>
      <c r="G4306" s="3" t="str">
        <f>IF(A4306="","",IF(HOUR(A4306)&lt;StartHour,StartHour,IF(HOUR(A4306)&gt;FinishHour,FinishHour,HOUR(A4306))))</f>
        <v/>
      </c>
      <c r="H4306" s="3" t="str">
        <f t="shared" si="340"/>
        <v/>
      </c>
      <c r="I4306" s="33" t="e">
        <f>IF(OR(A4306="",B4306=""),NA(),MAX(0,IF(A4306-B4306=0,SameDayCycleTimeSettingValue,(A4306-B4306) *24)))</f>
        <v>#N/A</v>
      </c>
      <c r="J4306" s="33" t="e">
        <f>IF(OR(A4306="",B4306=""),NA(),MAX(0,IF(A4306-B4306=0,SameDayCycleTimeSettingValue,((A4306-B4306) *24)-(INT((A4306-B4306)) * (24-(FinishHour-StartHour))))))</f>
        <v>#N/A</v>
      </c>
      <c r="K4306" s="3" t="e">
        <f ca="1">IF(OR(A4306&lt;&gt;"",B4306=""),NA(),MAX(0,IF(_xlfn.DAYS(NOW(),B4306)=0,SameDayCycleTimeSettingValue,_xlfn.DAYS(NOW(),B4306))))</f>
        <v>#N/A</v>
      </c>
    </row>
    <row r="4307" spans="1:11" x14ac:dyDescent="0.25">
      <c r="A4307" s="32" t="str">
        <f>IF(AND(TRIM(INDEX(CompletedDateValues,ROW(A4307)))&lt;&gt;"",INDEX(CompletedDateValues,ROW(A4307))&gt;0),INDEX(CompletedDateValues,ROW(A4307)),"")</f>
        <v/>
      </c>
      <c r="B4307" s="32" t="str">
        <f>IF(AND(TRIM(INDEX(StartDateValues,ROW(A4307)))&lt;&gt;"",INDEX(StartDateValues,ROW(A4307))&gt;0),INDEX(StartDateValues,ROW(A4307)),"")</f>
        <v/>
      </c>
      <c r="C4307" s="22" t="str">
        <f t="shared" si="336"/>
        <v/>
      </c>
      <c r="D4307" s="3" t="str">
        <f t="shared" si="337"/>
        <v/>
      </c>
      <c r="E4307" s="3" t="str">
        <f t="shared" si="338"/>
        <v/>
      </c>
      <c r="F4307" s="3" t="str">
        <f t="shared" si="339"/>
        <v/>
      </c>
      <c r="G4307" s="3" t="str">
        <f>IF(A4307="","",IF(HOUR(A4307)&lt;StartHour,StartHour,IF(HOUR(A4307)&gt;FinishHour,FinishHour,HOUR(A4307))))</f>
        <v/>
      </c>
      <c r="H4307" s="3" t="str">
        <f t="shared" si="340"/>
        <v/>
      </c>
      <c r="I4307" s="33" t="e">
        <f>IF(OR(A4307="",B4307=""),NA(),MAX(0,IF(A4307-B4307=0,SameDayCycleTimeSettingValue,(A4307-B4307) *24)))</f>
        <v>#N/A</v>
      </c>
      <c r="J4307" s="33" t="e">
        <f>IF(OR(A4307="",B4307=""),NA(),MAX(0,IF(A4307-B4307=0,SameDayCycleTimeSettingValue,((A4307-B4307) *24)-(INT((A4307-B4307)) * (24-(FinishHour-StartHour))))))</f>
        <v>#N/A</v>
      </c>
      <c r="K4307" s="3" t="e">
        <f ca="1">IF(OR(A4307&lt;&gt;"",B4307=""),NA(),MAX(0,IF(_xlfn.DAYS(NOW(),B4307)=0,SameDayCycleTimeSettingValue,_xlfn.DAYS(NOW(),B4307))))</f>
        <v>#N/A</v>
      </c>
    </row>
    <row r="4308" spans="1:11" x14ac:dyDescent="0.25">
      <c r="A4308" s="32" t="str">
        <f>IF(AND(TRIM(INDEX(CompletedDateValues,ROW(A4308)))&lt;&gt;"",INDEX(CompletedDateValues,ROW(A4308))&gt;0),INDEX(CompletedDateValues,ROW(A4308)),"")</f>
        <v/>
      </c>
      <c r="B4308" s="32" t="str">
        <f>IF(AND(TRIM(INDEX(StartDateValues,ROW(A4308)))&lt;&gt;"",INDEX(StartDateValues,ROW(A4308))&gt;0),INDEX(StartDateValues,ROW(A4308)),"")</f>
        <v/>
      </c>
      <c r="C4308" s="22" t="str">
        <f t="shared" si="336"/>
        <v/>
      </c>
      <c r="D4308" s="3" t="str">
        <f t="shared" si="337"/>
        <v/>
      </c>
      <c r="E4308" s="3" t="str">
        <f t="shared" si="338"/>
        <v/>
      </c>
      <c r="F4308" s="3" t="str">
        <f t="shared" si="339"/>
        <v/>
      </c>
      <c r="G4308" s="3" t="str">
        <f>IF(A4308="","",IF(HOUR(A4308)&lt;StartHour,StartHour,IF(HOUR(A4308)&gt;FinishHour,FinishHour,HOUR(A4308))))</f>
        <v/>
      </c>
      <c r="H4308" s="3" t="str">
        <f t="shared" si="340"/>
        <v/>
      </c>
      <c r="I4308" s="33" t="e">
        <f>IF(OR(A4308="",B4308=""),NA(),MAX(0,IF(A4308-B4308=0,SameDayCycleTimeSettingValue,(A4308-B4308) *24)))</f>
        <v>#N/A</v>
      </c>
      <c r="J4308" s="33" t="e">
        <f>IF(OR(A4308="",B4308=""),NA(),MAX(0,IF(A4308-B4308=0,SameDayCycleTimeSettingValue,((A4308-B4308) *24)-(INT((A4308-B4308)) * (24-(FinishHour-StartHour))))))</f>
        <v>#N/A</v>
      </c>
      <c r="K4308" s="3" t="e">
        <f ca="1">IF(OR(A4308&lt;&gt;"",B4308=""),NA(),MAX(0,IF(_xlfn.DAYS(NOW(),B4308)=0,SameDayCycleTimeSettingValue,_xlfn.DAYS(NOW(),B4308))))</f>
        <v>#N/A</v>
      </c>
    </row>
    <row r="4309" spans="1:11" x14ac:dyDescent="0.25">
      <c r="A4309" s="32" t="str">
        <f>IF(AND(TRIM(INDEX(CompletedDateValues,ROW(A4309)))&lt;&gt;"",INDEX(CompletedDateValues,ROW(A4309))&gt;0),INDEX(CompletedDateValues,ROW(A4309)),"")</f>
        <v/>
      </c>
      <c r="B4309" s="32" t="str">
        <f>IF(AND(TRIM(INDEX(StartDateValues,ROW(A4309)))&lt;&gt;"",INDEX(StartDateValues,ROW(A4309))&gt;0),INDEX(StartDateValues,ROW(A4309)),"")</f>
        <v/>
      </c>
      <c r="C4309" s="22" t="str">
        <f t="shared" si="336"/>
        <v/>
      </c>
      <c r="D4309" s="3" t="str">
        <f t="shared" si="337"/>
        <v/>
      </c>
      <c r="E4309" s="3" t="str">
        <f t="shared" si="338"/>
        <v/>
      </c>
      <c r="F4309" s="3" t="str">
        <f t="shared" si="339"/>
        <v/>
      </c>
      <c r="G4309" s="3" t="str">
        <f>IF(A4309="","",IF(HOUR(A4309)&lt;StartHour,StartHour,IF(HOUR(A4309)&gt;FinishHour,FinishHour,HOUR(A4309))))</f>
        <v/>
      </c>
      <c r="H4309" s="3" t="str">
        <f t="shared" si="340"/>
        <v/>
      </c>
      <c r="I4309" s="33" t="e">
        <f>IF(OR(A4309="",B4309=""),NA(),MAX(0,IF(A4309-B4309=0,SameDayCycleTimeSettingValue,(A4309-B4309) *24)))</f>
        <v>#N/A</v>
      </c>
      <c r="J4309" s="33" t="e">
        <f>IF(OR(A4309="",B4309=""),NA(),MAX(0,IF(A4309-B4309=0,SameDayCycleTimeSettingValue,((A4309-B4309) *24)-(INT((A4309-B4309)) * (24-(FinishHour-StartHour))))))</f>
        <v>#N/A</v>
      </c>
      <c r="K4309" s="3" t="e">
        <f ca="1">IF(OR(A4309&lt;&gt;"",B4309=""),NA(),MAX(0,IF(_xlfn.DAYS(NOW(),B4309)=0,SameDayCycleTimeSettingValue,_xlfn.DAYS(NOW(),B4309))))</f>
        <v>#N/A</v>
      </c>
    </row>
    <row r="4310" spans="1:11" x14ac:dyDescent="0.25">
      <c r="A4310" s="32" t="str">
        <f>IF(AND(TRIM(INDEX(CompletedDateValues,ROW(A4310)))&lt;&gt;"",INDEX(CompletedDateValues,ROW(A4310))&gt;0),INDEX(CompletedDateValues,ROW(A4310)),"")</f>
        <v/>
      </c>
      <c r="B4310" s="32" t="str">
        <f>IF(AND(TRIM(INDEX(StartDateValues,ROW(A4310)))&lt;&gt;"",INDEX(StartDateValues,ROW(A4310))&gt;0),INDEX(StartDateValues,ROW(A4310)),"")</f>
        <v/>
      </c>
      <c r="C4310" s="22" t="str">
        <f t="shared" si="336"/>
        <v/>
      </c>
      <c r="D4310" s="3" t="str">
        <f t="shared" si="337"/>
        <v/>
      </c>
      <c r="E4310" s="3" t="str">
        <f t="shared" si="338"/>
        <v/>
      </c>
      <c r="F4310" s="3" t="str">
        <f t="shared" si="339"/>
        <v/>
      </c>
      <c r="G4310" s="3" t="str">
        <f>IF(A4310="","",IF(HOUR(A4310)&lt;StartHour,StartHour,IF(HOUR(A4310)&gt;FinishHour,FinishHour,HOUR(A4310))))</f>
        <v/>
      </c>
      <c r="H4310" s="3" t="str">
        <f t="shared" si="340"/>
        <v/>
      </c>
      <c r="I4310" s="33" t="e">
        <f>IF(OR(A4310="",B4310=""),NA(),MAX(0,IF(A4310-B4310=0,SameDayCycleTimeSettingValue,(A4310-B4310) *24)))</f>
        <v>#N/A</v>
      </c>
      <c r="J4310" s="33" t="e">
        <f>IF(OR(A4310="",B4310=""),NA(),MAX(0,IF(A4310-B4310=0,SameDayCycleTimeSettingValue,((A4310-B4310) *24)-(INT((A4310-B4310)) * (24-(FinishHour-StartHour))))))</f>
        <v>#N/A</v>
      </c>
      <c r="K4310" s="3" t="e">
        <f ca="1">IF(OR(A4310&lt;&gt;"",B4310=""),NA(),MAX(0,IF(_xlfn.DAYS(NOW(),B4310)=0,SameDayCycleTimeSettingValue,_xlfn.DAYS(NOW(),B4310))))</f>
        <v>#N/A</v>
      </c>
    </row>
    <row r="4311" spans="1:11" x14ac:dyDescent="0.25">
      <c r="A4311" s="32" t="str">
        <f>IF(AND(TRIM(INDEX(CompletedDateValues,ROW(A4311)))&lt;&gt;"",INDEX(CompletedDateValues,ROW(A4311))&gt;0),INDEX(CompletedDateValues,ROW(A4311)),"")</f>
        <v/>
      </c>
      <c r="B4311" s="32" t="str">
        <f>IF(AND(TRIM(INDEX(StartDateValues,ROW(A4311)))&lt;&gt;"",INDEX(StartDateValues,ROW(A4311))&gt;0),INDEX(StartDateValues,ROW(A4311)),"")</f>
        <v/>
      </c>
      <c r="C4311" s="22" t="str">
        <f t="shared" si="336"/>
        <v/>
      </c>
      <c r="D4311" s="3" t="str">
        <f t="shared" si="337"/>
        <v/>
      </c>
      <c r="E4311" s="3" t="str">
        <f t="shared" si="338"/>
        <v/>
      </c>
      <c r="F4311" s="3" t="str">
        <f t="shared" si="339"/>
        <v/>
      </c>
      <c r="G4311" s="3" t="str">
        <f>IF(A4311="","",IF(HOUR(A4311)&lt;StartHour,StartHour,IF(HOUR(A4311)&gt;FinishHour,FinishHour,HOUR(A4311))))</f>
        <v/>
      </c>
      <c r="H4311" s="3" t="str">
        <f t="shared" si="340"/>
        <v/>
      </c>
      <c r="I4311" s="33" t="e">
        <f>IF(OR(A4311="",B4311=""),NA(),MAX(0,IF(A4311-B4311=0,SameDayCycleTimeSettingValue,(A4311-B4311) *24)))</f>
        <v>#N/A</v>
      </c>
      <c r="J4311" s="33" t="e">
        <f>IF(OR(A4311="",B4311=""),NA(),MAX(0,IF(A4311-B4311=0,SameDayCycleTimeSettingValue,((A4311-B4311) *24)-(INT((A4311-B4311)) * (24-(FinishHour-StartHour))))))</f>
        <v>#N/A</v>
      </c>
      <c r="K4311" s="3" t="e">
        <f ca="1">IF(OR(A4311&lt;&gt;"",B4311=""),NA(),MAX(0,IF(_xlfn.DAYS(NOW(),B4311)=0,SameDayCycleTimeSettingValue,_xlfn.DAYS(NOW(),B4311))))</f>
        <v>#N/A</v>
      </c>
    </row>
    <row r="4312" spans="1:11" x14ac:dyDescent="0.25">
      <c r="A4312" s="32" t="str">
        <f>IF(AND(TRIM(INDEX(CompletedDateValues,ROW(A4312)))&lt;&gt;"",INDEX(CompletedDateValues,ROW(A4312))&gt;0),INDEX(CompletedDateValues,ROW(A4312)),"")</f>
        <v/>
      </c>
      <c r="B4312" s="32" t="str">
        <f>IF(AND(TRIM(INDEX(StartDateValues,ROW(A4312)))&lt;&gt;"",INDEX(StartDateValues,ROW(A4312))&gt;0),INDEX(StartDateValues,ROW(A4312)),"")</f>
        <v/>
      </c>
      <c r="C4312" s="22" t="str">
        <f t="shared" si="336"/>
        <v/>
      </c>
      <c r="D4312" s="3" t="str">
        <f t="shared" si="337"/>
        <v/>
      </c>
      <c r="E4312" s="3" t="str">
        <f t="shared" si="338"/>
        <v/>
      </c>
      <c r="F4312" s="3" t="str">
        <f t="shared" si="339"/>
        <v/>
      </c>
      <c r="G4312" s="3" t="str">
        <f>IF(A4312="","",IF(HOUR(A4312)&lt;StartHour,StartHour,IF(HOUR(A4312)&gt;FinishHour,FinishHour,HOUR(A4312))))</f>
        <v/>
      </c>
      <c r="H4312" s="3" t="str">
        <f t="shared" si="340"/>
        <v/>
      </c>
      <c r="I4312" s="33" t="e">
        <f>IF(OR(A4312="",B4312=""),NA(),MAX(0,IF(A4312-B4312=0,SameDayCycleTimeSettingValue,(A4312-B4312) *24)))</f>
        <v>#N/A</v>
      </c>
      <c r="J4312" s="33" t="e">
        <f>IF(OR(A4312="",B4312=""),NA(),MAX(0,IF(A4312-B4312=0,SameDayCycleTimeSettingValue,((A4312-B4312) *24)-(INT((A4312-B4312)) * (24-(FinishHour-StartHour))))))</f>
        <v>#N/A</v>
      </c>
      <c r="K4312" s="3" t="e">
        <f ca="1">IF(OR(A4312&lt;&gt;"",B4312=""),NA(),MAX(0,IF(_xlfn.DAYS(NOW(),B4312)=0,SameDayCycleTimeSettingValue,_xlfn.DAYS(NOW(),B4312))))</f>
        <v>#N/A</v>
      </c>
    </row>
    <row r="4313" spans="1:11" x14ac:dyDescent="0.25">
      <c r="A4313" s="32" t="str">
        <f>IF(AND(TRIM(INDEX(CompletedDateValues,ROW(A4313)))&lt;&gt;"",INDEX(CompletedDateValues,ROW(A4313))&gt;0),INDEX(CompletedDateValues,ROW(A4313)),"")</f>
        <v/>
      </c>
      <c r="B4313" s="32" t="str">
        <f>IF(AND(TRIM(INDEX(StartDateValues,ROW(A4313)))&lt;&gt;"",INDEX(StartDateValues,ROW(A4313))&gt;0),INDEX(StartDateValues,ROW(A4313)),"")</f>
        <v/>
      </c>
      <c r="C4313" s="22" t="str">
        <f t="shared" si="336"/>
        <v/>
      </c>
      <c r="D4313" s="3" t="str">
        <f t="shared" si="337"/>
        <v/>
      </c>
      <c r="E4313" s="3" t="str">
        <f t="shared" si="338"/>
        <v/>
      </c>
      <c r="F4313" s="3" t="str">
        <f t="shared" si="339"/>
        <v/>
      </c>
      <c r="G4313" s="3" t="str">
        <f>IF(A4313="","",IF(HOUR(A4313)&lt;StartHour,StartHour,IF(HOUR(A4313)&gt;FinishHour,FinishHour,HOUR(A4313))))</f>
        <v/>
      </c>
      <c r="H4313" s="3" t="str">
        <f t="shared" si="340"/>
        <v/>
      </c>
      <c r="I4313" s="33" t="e">
        <f>IF(OR(A4313="",B4313=""),NA(),MAX(0,IF(A4313-B4313=0,SameDayCycleTimeSettingValue,(A4313-B4313) *24)))</f>
        <v>#N/A</v>
      </c>
      <c r="J4313" s="33" t="e">
        <f>IF(OR(A4313="",B4313=""),NA(),MAX(0,IF(A4313-B4313=0,SameDayCycleTimeSettingValue,((A4313-B4313) *24)-(INT((A4313-B4313)) * (24-(FinishHour-StartHour))))))</f>
        <v>#N/A</v>
      </c>
      <c r="K4313" s="3" t="e">
        <f ca="1">IF(OR(A4313&lt;&gt;"",B4313=""),NA(),MAX(0,IF(_xlfn.DAYS(NOW(),B4313)=0,SameDayCycleTimeSettingValue,_xlfn.DAYS(NOW(),B4313))))</f>
        <v>#N/A</v>
      </c>
    </row>
    <row r="4314" spans="1:11" x14ac:dyDescent="0.25">
      <c r="A4314" s="32" t="str">
        <f>IF(AND(TRIM(INDEX(CompletedDateValues,ROW(A4314)))&lt;&gt;"",INDEX(CompletedDateValues,ROW(A4314))&gt;0),INDEX(CompletedDateValues,ROW(A4314)),"")</f>
        <v/>
      </c>
      <c r="B4314" s="32" t="str">
        <f>IF(AND(TRIM(INDEX(StartDateValues,ROW(A4314)))&lt;&gt;"",INDEX(StartDateValues,ROW(A4314))&gt;0),INDEX(StartDateValues,ROW(A4314)),"")</f>
        <v/>
      </c>
      <c r="C4314" s="22" t="str">
        <f t="shared" si="336"/>
        <v/>
      </c>
      <c r="D4314" s="3" t="str">
        <f t="shared" si="337"/>
        <v/>
      </c>
      <c r="E4314" s="3" t="str">
        <f t="shared" si="338"/>
        <v/>
      </c>
      <c r="F4314" s="3" t="str">
        <f t="shared" si="339"/>
        <v/>
      </c>
      <c r="G4314" s="3" t="str">
        <f>IF(A4314="","",IF(HOUR(A4314)&lt;StartHour,StartHour,IF(HOUR(A4314)&gt;FinishHour,FinishHour,HOUR(A4314))))</f>
        <v/>
      </c>
      <c r="H4314" s="3" t="str">
        <f t="shared" si="340"/>
        <v/>
      </c>
      <c r="I4314" s="33" t="e">
        <f>IF(OR(A4314="",B4314=""),NA(),MAX(0,IF(A4314-B4314=0,SameDayCycleTimeSettingValue,(A4314-B4314) *24)))</f>
        <v>#N/A</v>
      </c>
      <c r="J4314" s="33" t="e">
        <f>IF(OR(A4314="",B4314=""),NA(),MAX(0,IF(A4314-B4314=0,SameDayCycleTimeSettingValue,((A4314-B4314) *24)-(INT((A4314-B4314)) * (24-(FinishHour-StartHour))))))</f>
        <v>#N/A</v>
      </c>
      <c r="K4314" s="3" t="e">
        <f ca="1">IF(OR(A4314&lt;&gt;"",B4314=""),NA(),MAX(0,IF(_xlfn.DAYS(NOW(),B4314)=0,SameDayCycleTimeSettingValue,_xlfn.DAYS(NOW(),B4314))))</f>
        <v>#N/A</v>
      </c>
    </row>
    <row r="4315" spans="1:11" x14ac:dyDescent="0.25">
      <c r="A4315" s="32" t="str">
        <f>IF(AND(TRIM(INDEX(CompletedDateValues,ROW(A4315)))&lt;&gt;"",INDEX(CompletedDateValues,ROW(A4315))&gt;0),INDEX(CompletedDateValues,ROW(A4315)),"")</f>
        <v/>
      </c>
      <c r="B4315" s="32" t="str">
        <f>IF(AND(TRIM(INDEX(StartDateValues,ROW(A4315)))&lt;&gt;"",INDEX(StartDateValues,ROW(A4315))&gt;0),INDEX(StartDateValues,ROW(A4315)),"")</f>
        <v/>
      </c>
      <c r="C4315" s="22" t="str">
        <f t="shared" si="336"/>
        <v/>
      </c>
      <c r="D4315" s="3" t="str">
        <f t="shared" si="337"/>
        <v/>
      </c>
      <c r="E4315" s="3" t="str">
        <f t="shared" si="338"/>
        <v/>
      </c>
      <c r="F4315" s="3" t="str">
        <f t="shared" si="339"/>
        <v/>
      </c>
      <c r="G4315" s="3" t="str">
        <f>IF(A4315="","",IF(HOUR(A4315)&lt;StartHour,StartHour,IF(HOUR(A4315)&gt;FinishHour,FinishHour,HOUR(A4315))))</f>
        <v/>
      </c>
      <c r="H4315" s="3" t="str">
        <f t="shared" si="340"/>
        <v/>
      </c>
      <c r="I4315" s="33" t="e">
        <f>IF(OR(A4315="",B4315=""),NA(),MAX(0,IF(A4315-B4315=0,SameDayCycleTimeSettingValue,(A4315-B4315) *24)))</f>
        <v>#N/A</v>
      </c>
      <c r="J4315" s="33" t="e">
        <f>IF(OR(A4315="",B4315=""),NA(),MAX(0,IF(A4315-B4315=0,SameDayCycleTimeSettingValue,((A4315-B4315) *24)-(INT((A4315-B4315)) * (24-(FinishHour-StartHour))))))</f>
        <v>#N/A</v>
      </c>
      <c r="K4315" s="3" t="e">
        <f ca="1">IF(OR(A4315&lt;&gt;"",B4315=""),NA(),MAX(0,IF(_xlfn.DAYS(NOW(),B4315)=0,SameDayCycleTimeSettingValue,_xlfn.DAYS(NOW(),B4315))))</f>
        <v>#N/A</v>
      </c>
    </row>
    <row r="4316" spans="1:11" x14ac:dyDescent="0.25">
      <c r="A4316" s="32" t="str">
        <f>IF(AND(TRIM(INDEX(CompletedDateValues,ROW(A4316)))&lt;&gt;"",INDEX(CompletedDateValues,ROW(A4316))&gt;0),INDEX(CompletedDateValues,ROW(A4316)),"")</f>
        <v/>
      </c>
      <c r="B4316" s="32" t="str">
        <f>IF(AND(TRIM(INDEX(StartDateValues,ROW(A4316)))&lt;&gt;"",INDEX(StartDateValues,ROW(A4316))&gt;0),INDEX(StartDateValues,ROW(A4316)),"")</f>
        <v/>
      </c>
      <c r="C4316" s="22" t="str">
        <f t="shared" si="336"/>
        <v/>
      </c>
      <c r="D4316" s="3" t="str">
        <f t="shared" si="337"/>
        <v/>
      </c>
      <c r="E4316" s="3" t="str">
        <f t="shared" si="338"/>
        <v/>
      </c>
      <c r="F4316" s="3" t="str">
        <f t="shared" si="339"/>
        <v/>
      </c>
      <c r="G4316" s="3" t="str">
        <f>IF(A4316="","",IF(HOUR(A4316)&lt;StartHour,StartHour,IF(HOUR(A4316)&gt;FinishHour,FinishHour,HOUR(A4316))))</f>
        <v/>
      </c>
      <c r="H4316" s="3" t="str">
        <f t="shared" si="340"/>
        <v/>
      </c>
      <c r="I4316" s="33" t="e">
        <f>IF(OR(A4316="",B4316=""),NA(),MAX(0,IF(A4316-B4316=0,SameDayCycleTimeSettingValue,(A4316-B4316) *24)))</f>
        <v>#N/A</v>
      </c>
      <c r="J4316" s="33" t="e">
        <f>IF(OR(A4316="",B4316=""),NA(),MAX(0,IF(A4316-B4316=0,SameDayCycleTimeSettingValue,((A4316-B4316) *24)-(INT((A4316-B4316)) * (24-(FinishHour-StartHour))))))</f>
        <v>#N/A</v>
      </c>
      <c r="K4316" s="3" t="e">
        <f ca="1">IF(OR(A4316&lt;&gt;"",B4316=""),NA(),MAX(0,IF(_xlfn.DAYS(NOW(),B4316)=0,SameDayCycleTimeSettingValue,_xlfn.DAYS(NOW(),B4316))))</f>
        <v>#N/A</v>
      </c>
    </row>
    <row r="4317" spans="1:11" x14ac:dyDescent="0.25">
      <c r="A4317" s="32" t="str">
        <f>IF(AND(TRIM(INDEX(CompletedDateValues,ROW(A4317)))&lt;&gt;"",INDEX(CompletedDateValues,ROW(A4317))&gt;0),INDEX(CompletedDateValues,ROW(A4317)),"")</f>
        <v/>
      </c>
      <c r="B4317" s="32" t="str">
        <f>IF(AND(TRIM(INDEX(StartDateValues,ROW(A4317)))&lt;&gt;"",INDEX(StartDateValues,ROW(A4317))&gt;0),INDEX(StartDateValues,ROW(A4317)),"")</f>
        <v/>
      </c>
      <c r="C4317" s="22" t="str">
        <f t="shared" si="336"/>
        <v/>
      </c>
      <c r="D4317" s="3" t="str">
        <f t="shared" si="337"/>
        <v/>
      </c>
      <c r="E4317" s="3" t="str">
        <f t="shared" si="338"/>
        <v/>
      </c>
      <c r="F4317" s="3" t="str">
        <f t="shared" si="339"/>
        <v/>
      </c>
      <c r="G4317" s="3" t="str">
        <f>IF(A4317="","",IF(HOUR(A4317)&lt;StartHour,StartHour,IF(HOUR(A4317)&gt;FinishHour,FinishHour,HOUR(A4317))))</f>
        <v/>
      </c>
      <c r="H4317" s="3" t="str">
        <f t="shared" si="340"/>
        <v/>
      </c>
      <c r="I4317" s="33" t="e">
        <f>IF(OR(A4317="",B4317=""),NA(),MAX(0,IF(A4317-B4317=0,SameDayCycleTimeSettingValue,(A4317-B4317) *24)))</f>
        <v>#N/A</v>
      </c>
      <c r="J4317" s="33" t="e">
        <f>IF(OR(A4317="",B4317=""),NA(),MAX(0,IF(A4317-B4317=0,SameDayCycleTimeSettingValue,((A4317-B4317) *24)-(INT((A4317-B4317)) * (24-(FinishHour-StartHour))))))</f>
        <v>#N/A</v>
      </c>
      <c r="K4317" s="3" t="e">
        <f ca="1">IF(OR(A4317&lt;&gt;"",B4317=""),NA(),MAX(0,IF(_xlfn.DAYS(NOW(),B4317)=0,SameDayCycleTimeSettingValue,_xlfn.DAYS(NOW(),B4317))))</f>
        <v>#N/A</v>
      </c>
    </row>
    <row r="4318" spans="1:11" x14ac:dyDescent="0.25">
      <c r="A4318" s="32" t="str">
        <f>IF(AND(TRIM(INDEX(CompletedDateValues,ROW(A4318)))&lt;&gt;"",INDEX(CompletedDateValues,ROW(A4318))&gt;0),INDEX(CompletedDateValues,ROW(A4318)),"")</f>
        <v/>
      </c>
      <c r="B4318" s="32" t="str">
        <f>IF(AND(TRIM(INDEX(StartDateValues,ROW(A4318)))&lt;&gt;"",INDEX(StartDateValues,ROW(A4318))&gt;0),INDEX(StartDateValues,ROW(A4318)),"")</f>
        <v/>
      </c>
      <c r="C4318" s="22" t="str">
        <f t="shared" si="336"/>
        <v/>
      </c>
      <c r="D4318" s="3" t="str">
        <f t="shared" si="337"/>
        <v/>
      </c>
      <c r="E4318" s="3" t="str">
        <f t="shared" si="338"/>
        <v/>
      </c>
      <c r="F4318" s="3" t="str">
        <f t="shared" si="339"/>
        <v/>
      </c>
      <c r="G4318" s="3" t="str">
        <f>IF(A4318="","",IF(HOUR(A4318)&lt;StartHour,StartHour,IF(HOUR(A4318)&gt;FinishHour,FinishHour,HOUR(A4318))))</f>
        <v/>
      </c>
      <c r="H4318" s="3" t="str">
        <f t="shared" si="340"/>
        <v/>
      </c>
      <c r="I4318" s="33" t="e">
        <f>IF(OR(A4318="",B4318=""),NA(),MAX(0,IF(A4318-B4318=0,SameDayCycleTimeSettingValue,(A4318-B4318) *24)))</f>
        <v>#N/A</v>
      </c>
      <c r="J4318" s="33" t="e">
        <f>IF(OR(A4318="",B4318=""),NA(),MAX(0,IF(A4318-B4318=0,SameDayCycleTimeSettingValue,((A4318-B4318) *24)-(INT((A4318-B4318)) * (24-(FinishHour-StartHour))))))</f>
        <v>#N/A</v>
      </c>
      <c r="K4318" s="3" t="e">
        <f ca="1">IF(OR(A4318&lt;&gt;"",B4318=""),NA(),MAX(0,IF(_xlfn.DAYS(NOW(),B4318)=0,SameDayCycleTimeSettingValue,_xlfn.DAYS(NOW(),B4318))))</f>
        <v>#N/A</v>
      </c>
    </row>
    <row r="4319" spans="1:11" x14ac:dyDescent="0.25">
      <c r="A4319" s="32" t="str">
        <f>IF(AND(TRIM(INDEX(CompletedDateValues,ROW(A4319)))&lt;&gt;"",INDEX(CompletedDateValues,ROW(A4319))&gt;0),INDEX(CompletedDateValues,ROW(A4319)),"")</f>
        <v/>
      </c>
      <c r="B4319" s="32" t="str">
        <f>IF(AND(TRIM(INDEX(StartDateValues,ROW(A4319)))&lt;&gt;"",INDEX(StartDateValues,ROW(A4319))&gt;0),INDEX(StartDateValues,ROW(A4319)),"")</f>
        <v/>
      </c>
      <c r="C4319" s="22" t="str">
        <f t="shared" si="336"/>
        <v/>
      </c>
      <c r="D4319" s="3" t="str">
        <f t="shared" si="337"/>
        <v/>
      </c>
      <c r="E4319" s="3" t="str">
        <f t="shared" si="338"/>
        <v/>
      </c>
      <c r="F4319" s="3" t="str">
        <f t="shared" si="339"/>
        <v/>
      </c>
      <c r="G4319" s="3" t="str">
        <f>IF(A4319="","",IF(HOUR(A4319)&lt;StartHour,StartHour,IF(HOUR(A4319)&gt;FinishHour,FinishHour,HOUR(A4319))))</f>
        <v/>
      </c>
      <c r="H4319" s="3" t="str">
        <f t="shared" si="340"/>
        <v/>
      </c>
      <c r="I4319" s="33" t="e">
        <f>IF(OR(A4319="",B4319=""),NA(),MAX(0,IF(A4319-B4319=0,SameDayCycleTimeSettingValue,(A4319-B4319) *24)))</f>
        <v>#N/A</v>
      </c>
      <c r="J4319" s="33" t="e">
        <f>IF(OR(A4319="",B4319=""),NA(),MAX(0,IF(A4319-B4319=0,SameDayCycleTimeSettingValue,((A4319-B4319) *24)-(INT((A4319-B4319)) * (24-(FinishHour-StartHour))))))</f>
        <v>#N/A</v>
      </c>
      <c r="K4319" s="3" t="e">
        <f ca="1">IF(OR(A4319&lt;&gt;"",B4319=""),NA(),MAX(0,IF(_xlfn.DAYS(NOW(),B4319)=0,SameDayCycleTimeSettingValue,_xlfn.DAYS(NOW(),B4319))))</f>
        <v>#N/A</v>
      </c>
    </row>
    <row r="4320" spans="1:11" x14ac:dyDescent="0.25">
      <c r="A4320" s="32" t="str">
        <f>IF(AND(TRIM(INDEX(CompletedDateValues,ROW(A4320)))&lt;&gt;"",INDEX(CompletedDateValues,ROW(A4320))&gt;0),INDEX(CompletedDateValues,ROW(A4320)),"")</f>
        <v/>
      </c>
      <c r="B4320" s="32" t="str">
        <f>IF(AND(TRIM(INDEX(StartDateValues,ROW(A4320)))&lt;&gt;"",INDEX(StartDateValues,ROW(A4320))&gt;0),INDEX(StartDateValues,ROW(A4320)),"")</f>
        <v/>
      </c>
      <c r="C4320" s="22" t="str">
        <f t="shared" si="336"/>
        <v/>
      </c>
      <c r="D4320" s="3" t="str">
        <f t="shared" si="337"/>
        <v/>
      </c>
      <c r="E4320" s="3" t="str">
        <f t="shared" si="338"/>
        <v/>
      </c>
      <c r="F4320" s="3" t="str">
        <f t="shared" si="339"/>
        <v/>
      </c>
      <c r="G4320" s="3" t="str">
        <f>IF(A4320="","",IF(HOUR(A4320)&lt;StartHour,StartHour,IF(HOUR(A4320)&gt;FinishHour,FinishHour,HOUR(A4320))))</f>
        <v/>
      </c>
      <c r="H4320" s="3" t="str">
        <f t="shared" si="340"/>
        <v/>
      </c>
      <c r="I4320" s="33" t="e">
        <f>IF(OR(A4320="",B4320=""),NA(),MAX(0,IF(A4320-B4320=0,SameDayCycleTimeSettingValue,(A4320-B4320) *24)))</f>
        <v>#N/A</v>
      </c>
      <c r="J4320" s="33" t="e">
        <f>IF(OR(A4320="",B4320=""),NA(),MAX(0,IF(A4320-B4320=0,SameDayCycleTimeSettingValue,((A4320-B4320) *24)-(INT((A4320-B4320)) * (24-(FinishHour-StartHour))))))</f>
        <v>#N/A</v>
      </c>
      <c r="K4320" s="3" t="e">
        <f ca="1">IF(OR(A4320&lt;&gt;"",B4320=""),NA(),MAX(0,IF(_xlfn.DAYS(NOW(),B4320)=0,SameDayCycleTimeSettingValue,_xlfn.DAYS(NOW(),B4320))))</f>
        <v>#N/A</v>
      </c>
    </row>
    <row r="4321" spans="1:11" x14ac:dyDescent="0.25">
      <c r="A4321" s="32" t="str">
        <f>IF(AND(TRIM(INDEX(CompletedDateValues,ROW(A4321)))&lt;&gt;"",INDEX(CompletedDateValues,ROW(A4321))&gt;0),INDEX(CompletedDateValues,ROW(A4321)),"")</f>
        <v/>
      </c>
      <c r="B4321" s="32" t="str">
        <f>IF(AND(TRIM(INDEX(StartDateValues,ROW(A4321)))&lt;&gt;"",INDEX(StartDateValues,ROW(A4321))&gt;0),INDEX(StartDateValues,ROW(A4321)),"")</f>
        <v/>
      </c>
      <c r="C4321" s="22" t="str">
        <f t="shared" si="336"/>
        <v/>
      </c>
      <c r="D4321" s="3" t="str">
        <f t="shared" si="337"/>
        <v/>
      </c>
      <c r="E4321" s="3" t="str">
        <f t="shared" si="338"/>
        <v/>
      </c>
      <c r="F4321" s="3" t="str">
        <f t="shared" si="339"/>
        <v/>
      </c>
      <c r="G4321" s="3" t="str">
        <f>IF(A4321="","",IF(HOUR(A4321)&lt;StartHour,StartHour,IF(HOUR(A4321)&gt;FinishHour,FinishHour,HOUR(A4321))))</f>
        <v/>
      </c>
      <c r="H4321" s="3" t="str">
        <f t="shared" si="340"/>
        <v/>
      </c>
      <c r="I4321" s="33" t="e">
        <f>IF(OR(A4321="",B4321=""),NA(),MAX(0,IF(A4321-B4321=0,SameDayCycleTimeSettingValue,(A4321-B4321) *24)))</f>
        <v>#N/A</v>
      </c>
      <c r="J4321" s="33" t="e">
        <f>IF(OR(A4321="",B4321=""),NA(),MAX(0,IF(A4321-B4321=0,SameDayCycleTimeSettingValue,((A4321-B4321) *24)-(INT((A4321-B4321)) * (24-(FinishHour-StartHour))))))</f>
        <v>#N/A</v>
      </c>
      <c r="K4321" s="3" t="e">
        <f ca="1">IF(OR(A4321&lt;&gt;"",B4321=""),NA(),MAX(0,IF(_xlfn.DAYS(NOW(),B4321)=0,SameDayCycleTimeSettingValue,_xlfn.DAYS(NOW(),B4321))))</f>
        <v>#N/A</v>
      </c>
    </row>
    <row r="4322" spans="1:11" x14ac:dyDescent="0.25">
      <c r="A4322" s="32" t="str">
        <f>IF(AND(TRIM(INDEX(CompletedDateValues,ROW(A4322)))&lt;&gt;"",INDEX(CompletedDateValues,ROW(A4322))&gt;0),INDEX(CompletedDateValues,ROW(A4322)),"")</f>
        <v/>
      </c>
      <c r="B4322" s="32" t="str">
        <f>IF(AND(TRIM(INDEX(StartDateValues,ROW(A4322)))&lt;&gt;"",INDEX(StartDateValues,ROW(A4322))&gt;0),INDEX(StartDateValues,ROW(A4322)),"")</f>
        <v/>
      </c>
      <c r="C4322" s="22" t="str">
        <f t="shared" si="336"/>
        <v/>
      </c>
      <c r="D4322" s="3" t="str">
        <f t="shared" si="337"/>
        <v/>
      </c>
      <c r="E4322" s="3" t="str">
        <f t="shared" si="338"/>
        <v/>
      </c>
      <c r="F4322" s="3" t="str">
        <f t="shared" si="339"/>
        <v/>
      </c>
      <c r="G4322" s="3" t="str">
        <f>IF(A4322="","",IF(HOUR(A4322)&lt;StartHour,StartHour,IF(HOUR(A4322)&gt;FinishHour,FinishHour,HOUR(A4322))))</f>
        <v/>
      </c>
      <c r="H4322" s="3" t="str">
        <f t="shared" si="340"/>
        <v/>
      </c>
      <c r="I4322" s="33" t="e">
        <f>IF(OR(A4322="",B4322=""),NA(),MAX(0,IF(A4322-B4322=0,SameDayCycleTimeSettingValue,(A4322-B4322) *24)))</f>
        <v>#N/A</v>
      </c>
      <c r="J4322" s="33" t="e">
        <f>IF(OR(A4322="",B4322=""),NA(),MAX(0,IF(A4322-B4322=0,SameDayCycleTimeSettingValue,((A4322-B4322) *24)-(INT((A4322-B4322)) * (24-(FinishHour-StartHour))))))</f>
        <v>#N/A</v>
      </c>
      <c r="K4322" s="3" t="e">
        <f ca="1">IF(OR(A4322&lt;&gt;"",B4322=""),NA(),MAX(0,IF(_xlfn.DAYS(NOW(),B4322)=0,SameDayCycleTimeSettingValue,_xlfn.DAYS(NOW(),B4322))))</f>
        <v>#N/A</v>
      </c>
    </row>
    <row r="4323" spans="1:11" x14ac:dyDescent="0.25">
      <c r="A4323" s="32" t="str">
        <f>IF(AND(TRIM(INDEX(CompletedDateValues,ROW(A4323)))&lt;&gt;"",INDEX(CompletedDateValues,ROW(A4323))&gt;0),INDEX(CompletedDateValues,ROW(A4323)),"")</f>
        <v/>
      </c>
      <c r="B4323" s="32" t="str">
        <f>IF(AND(TRIM(INDEX(StartDateValues,ROW(A4323)))&lt;&gt;"",INDEX(StartDateValues,ROW(A4323))&gt;0),INDEX(StartDateValues,ROW(A4323)),"")</f>
        <v/>
      </c>
      <c r="C4323" s="22" t="str">
        <f t="shared" si="336"/>
        <v/>
      </c>
      <c r="D4323" s="3" t="str">
        <f t="shared" si="337"/>
        <v/>
      </c>
      <c r="E4323" s="3" t="str">
        <f t="shared" si="338"/>
        <v/>
      </c>
      <c r="F4323" s="3" t="str">
        <f t="shared" si="339"/>
        <v/>
      </c>
      <c r="G4323" s="3" t="str">
        <f>IF(A4323="","",IF(HOUR(A4323)&lt;StartHour,StartHour,IF(HOUR(A4323)&gt;FinishHour,FinishHour,HOUR(A4323))))</f>
        <v/>
      </c>
      <c r="H4323" s="3" t="str">
        <f t="shared" si="340"/>
        <v/>
      </c>
      <c r="I4323" s="33" t="e">
        <f>IF(OR(A4323="",B4323=""),NA(),MAX(0,IF(A4323-B4323=0,SameDayCycleTimeSettingValue,(A4323-B4323) *24)))</f>
        <v>#N/A</v>
      </c>
      <c r="J4323" s="33" t="e">
        <f>IF(OR(A4323="",B4323=""),NA(),MAX(0,IF(A4323-B4323=0,SameDayCycleTimeSettingValue,((A4323-B4323) *24)-(INT((A4323-B4323)) * (24-(FinishHour-StartHour))))))</f>
        <v>#N/A</v>
      </c>
      <c r="K4323" s="3" t="e">
        <f ca="1">IF(OR(A4323&lt;&gt;"",B4323=""),NA(),MAX(0,IF(_xlfn.DAYS(NOW(),B4323)=0,SameDayCycleTimeSettingValue,_xlfn.DAYS(NOW(),B4323))))</f>
        <v>#N/A</v>
      </c>
    </row>
    <row r="4324" spans="1:11" x14ac:dyDescent="0.25">
      <c r="A4324" s="32" t="str">
        <f>IF(AND(TRIM(INDEX(CompletedDateValues,ROW(A4324)))&lt;&gt;"",INDEX(CompletedDateValues,ROW(A4324))&gt;0),INDEX(CompletedDateValues,ROW(A4324)),"")</f>
        <v/>
      </c>
      <c r="B4324" s="32" t="str">
        <f>IF(AND(TRIM(INDEX(StartDateValues,ROW(A4324)))&lt;&gt;"",INDEX(StartDateValues,ROW(A4324))&gt;0),INDEX(StartDateValues,ROW(A4324)),"")</f>
        <v/>
      </c>
      <c r="C4324" s="22" t="str">
        <f t="shared" si="336"/>
        <v/>
      </c>
      <c r="D4324" s="3" t="str">
        <f t="shared" si="337"/>
        <v/>
      </c>
      <c r="E4324" s="3" t="str">
        <f t="shared" si="338"/>
        <v/>
      </c>
      <c r="F4324" s="3" t="str">
        <f t="shared" si="339"/>
        <v/>
      </c>
      <c r="G4324" s="3" t="str">
        <f>IF(A4324="","",IF(HOUR(A4324)&lt;StartHour,StartHour,IF(HOUR(A4324)&gt;FinishHour,FinishHour,HOUR(A4324))))</f>
        <v/>
      </c>
      <c r="H4324" s="3" t="str">
        <f t="shared" si="340"/>
        <v/>
      </c>
      <c r="I4324" s="33" t="e">
        <f>IF(OR(A4324="",B4324=""),NA(),MAX(0,IF(A4324-B4324=0,SameDayCycleTimeSettingValue,(A4324-B4324) *24)))</f>
        <v>#N/A</v>
      </c>
      <c r="J4324" s="33" t="e">
        <f>IF(OR(A4324="",B4324=""),NA(),MAX(0,IF(A4324-B4324=0,SameDayCycleTimeSettingValue,((A4324-B4324) *24)-(INT((A4324-B4324)) * (24-(FinishHour-StartHour))))))</f>
        <v>#N/A</v>
      </c>
      <c r="K4324" s="3" t="e">
        <f ca="1">IF(OR(A4324&lt;&gt;"",B4324=""),NA(),MAX(0,IF(_xlfn.DAYS(NOW(),B4324)=0,SameDayCycleTimeSettingValue,_xlfn.DAYS(NOW(),B4324))))</f>
        <v>#N/A</v>
      </c>
    </row>
    <row r="4325" spans="1:11" x14ac:dyDescent="0.25">
      <c r="A4325" s="32" t="str">
        <f>IF(AND(TRIM(INDEX(CompletedDateValues,ROW(A4325)))&lt;&gt;"",INDEX(CompletedDateValues,ROW(A4325))&gt;0),INDEX(CompletedDateValues,ROW(A4325)),"")</f>
        <v/>
      </c>
      <c r="B4325" s="32" t="str">
        <f>IF(AND(TRIM(INDEX(StartDateValues,ROW(A4325)))&lt;&gt;"",INDEX(StartDateValues,ROW(A4325))&gt;0),INDEX(StartDateValues,ROW(A4325)),"")</f>
        <v/>
      </c>
      <c r="C4325" s="22" t="str">
        <f t="shared" si="336"/>
        <v/>
      </c>
      <c r="D4325" s="3" t="str">
        <f t="shared" si="337"/>
        <v/>
      </c>
      <c r="E4325" s="3" t="str">
        <f t="shared" si="338"/>
        <v/>
      </c>
      <c r="F4325" s="3" t="str">
        <f t="shared" si="339"/>
        <v/>
      </c>
      <c r="G4325" s="3" t="str">
        <f>IF(A4325="","",IF(HOUR(A4325)&lt;StartHour,StartHour,IF(HOUR(A4325)&gt;FinishHour,FinishHour,HOUR(A4325))))</f>
        <v/>
      </c>
      <c r="H4325" s="3" t="str">
        <f t="shared" si="340"/>
        <v/>
      </c>
      <c r="I4325" s="33" t="e">
        <f>IF(OR(A4325="",B4325=""),NA(),MAX(0,IF(A4325-B4325=0,SameDayCycleTimeSettingValue,(A4325-B4325) *24)))</f>
        <v>#N/A</v>
      </c>
      <c r="J4325" s="33" t="e">
        <f>IF(OR(A4325="",B4325=""),NA(),MAX(0,IF(A4325-B4325=0,SameDayCycleTimeSettingValue,((A4325-B4325) *24)-(INT((A4325-B4325)) * (24-(FinishHour-StartHour))))))</f>
        <v>#N/A</v>
      </c>
      <c r="K4325" s="3" t="e">
        <f ca="1">IF(OR(A4325&lt;&gt;"",B4325=""),NA(),MAX(0,IF(_xlfn.DAYS(NOW(),B4325)=0,SameDayCycleTimeSettingValue,_xlfn.DAYS(NOW(),B4325))))</f>
        <v>#N/A</v>
      </c>
    </row>
    <row r="4326" spans="1:11" x14ac:dyDescent="0.25">
      <c r="A4326" s="32" t="str">
        <f>IF(AND(TRIM(INDEX(CompletedDateValues,ROW(A4326)))&lt;&gt;"",INDEX(CompletedDateValues,ROW(A4326))&gt;0),INDEX(CompletedDateValues,ROW(A4326)),"")</f>
        <v/>
      </c>
      <c r="B4326" s="32" t="str">
        <f>IF(AND(TRIM(INDEX(StartDateValues,ROW(A4326)))&lt;&gt;"",INDEX(StartDateValues,ROW(A4326))&gt;0),INDEX(StartDateValues,ROW(A4326)),"")</f>
        <v/>
      </c>
      <c r="C4326" s="22" t="str">
        <f t="shared" si="336"/>
        <v/>
      </c>
      <c r="D4326" s="3" t="str">
        <f t="shared" si="337"/>
        <v/>
      </c>
      <c r="E4326" s="3" t="str">
        <f t="shared" si="338"/>
        <v/>
      </c>
      <c r="F4326" s="3" t="str">
        <f t="shared" si="339"/>
        <v/>
      </c>
      <c r="G4326" s="3" t="str">
        <f>IF(A4326="","",IF(HOUR(A4326)&lt;StartHour,StartHour,IF(HOUR(A4326)&gt;FinishHour,FinishHour,HOUR(A4326))))</f>
        <v/>
      </c>
      <c r="H4326" s="3" t="str">
        <f t="shared" si="340"/>
        <v/>
      </c>
      <c r="I4326" s="33" t="e">
        <f>IF(OR(A4326="",B4326=""),NA(),MAX(0,IF(A4326-B4326=0,SameDayCycleTimeSettingValue,(A4326-B4326) *24)))</f>
        <v>#N/A</v>
      </c>
      <c r="J4326" s="33" t="e">
        <f>IF(OR(A4326="",B4326=""),NA(),MAX(0,IF(A4326-B4326=0,SameDayCycleTimeSettingValue,((A4326-B4326) *24)-(INT((A4326-B4326)) * (24-(FinishHour-StartHour))))))</f>
        <v>#N/A</v>
      </c>
      <c r="K4326" s="3" t="e">
        <f ca="1">IF(OR(A4326&lt;&gt;"",B4326=""),NA(),MAX(0,IF(_xlfn.DAYS(NOW(),B4326)=0,SameDayCycleTimeSettingValue,_xlfn.DAYS(NOW(),B4326))))</f>
        <v>#N/A</v>
      </c>
    </row>
    <row r="4327" spans="1:11" x14ac:dyDescent="0.25">
      <c r="A4327" s="32" t="str">
        <f>IF(AND(TRIM(INDEX(CompletedDateValues,ROW(A4327)))&lt;&gt;"",INDEX(CompletedDateValues,ROW(A4327))&gt;0),INDEX(CompletedDateValues,ROW(A4327)),"")</f>
        <v/>
      </c>
      <c r="B4327" s="32" t="str">
        <f>IF(AND(TRIM(INDEX(StartDateValues,ROW(A4327)))&lt;&gt;"",INDEX(StartDateValues,ROW(A4327))&gt;0),INDEX(StartDateValues,ROW(A4327)),"")</f>
        <v/>
      </c>
      <c r="C4327" s="22" t="str">
        <f t="shared" si="336"/>
        <v/>
      </c>
      <c r="D4327" s="3" t="str">
        <f t="shared" si="337"/>
        <v/>
      </c>
      <c r="E4327" s="3" t="str">
        <f t="shared" si="338"/>
        <v/>
      </c>
      <c r="F4327" s="3" t="str">
        <f t="shared" si="339"/>
        <v/>
      </c>
      <c r="G4327" s="3" t="str">
        <f>IF(A4327="","",IF(HOUR(A4327)&lt;StartHour,StartHour,IF(HOUR(A4327)&gt;FinishHour,FinishHour,HOUR(A4327))))</f>
        <v/>
      </c>
      <c r="H4327" s="3" t="str">
        <f t="shared" si="340"/>
        <v/>
      </c>
      <c r="I4327" s="33" t="e">
        <f>IF(OR(A4327="",B4327=""),NA(),MAX(0,IF(A4327-B4327=0,SameDayCycleTimeSettingValue,(A4327-B4327) *24)))</f>
        <v>#N/A</v>
      </c>
      <c r="J4327" s="33" t="e">
        <f>IF(OR(A4327="",B4327=""),NA(),MAX(0,IF(A4327-B4327=0,SameDayCycleTimeSettingValue,((A4327-B4327) *24)-(INT((A4327-B4327)) * (24-(FinishHour-StartHour))))))</f>
        <v>#N/A</v>
      </c>
      <c r="K4327" s="3" t="e">
        <f ca="1">IF(OR(A4327&lt;&gt;"",B4327=""),NA(),MAX(0,IF(_xlfn.DAYS(NOW(),B4327)=0,SameDayCycleTimeSettingValue,_xlfn.DAYS(NOW(),B4327))))</f>
        <v>#N/A</v>
      </c>
    </row>
    <row r="4328" spans="1:11" x14ac:dyDescent="0.25">
      <c r="A4328" s="32" t="str">
        <f>IF(AND(TRIM(INDEX(CompletedDateValues,ROW(A4328)))&lt;&gt;"",INDEX(CompletedDateValues,ROW(A4328))&gt;0),INDEX(CompletedDateValues,ROW(A4328)),"")</f>
        <v/>
      </c>
      <c r="B4328" s="32" t="str">
        <f>IF(AND(TRIM(INDEX(StartDateValues,ROW(A4328)))&lt;&gt;"",INDEX(StartDateValues,ROW(A4328))&gt;0),INDEX(StartDateValues,ROW(A4328)),"")</f>
        <v/>
      </c>
      <c r="C4328" s="22" t="str">
        <f t="shared" si="336"/>
        <v/>
      </c>
      <c r="D4328" s="3" t="str">
        <f t="shared" si="337"/>
        <v/>
      </c>
      <c r="E4328" s="3" t="str">
        <f t="shared" si="338"/>
        <v/>
      </c>
      <c r="F4328" s="3" t="str">
        <f t="shared" si="339"/>
        <v/>
      </c>
      <c r="G4328" s="3" t="str">
        <f>IF(A4328="","",IF(HOUR(A4328)&lt;StartHour,StartHour,IF(HOUR(A4328)&gt;FinishHour,FinishHour,HOUR(A4328))))</f>
        <v/>
      </c>
      <c r="H4328" s="3" t="str">
        <f t="shared" si="340"/>
        <v/>
      </c>
      <c r="I4328" s="33" t="e">
        <f>IF(OR(A4328="",B4328=""),NA(),MAX(0,IF(A4328-B4328=0,SameDayCycleTimeSettingValue,(A4328-B4328) *24)))</f>
        <v>#N/A</v>
      </c>
      <c r="J4328" s="33" t="e">
        <f>IF(OR(A4328="",B4328=""),NA(),MAX(0,IF(A4328-B4328=0,SameDayCycleTimeSettingValue,((A4328-B4328) *24)-(INT((A4328-B4328)) * (24-(FinishHour-StartHour))))))</f>
        <v>#N/A</v>
      </c>
      <c r="K4328" s="3" t="e">
        <f ca="1">IF(OR(A4328&lt;&gt;"",B4328=""),NA(),MAX(0,IF(_xlfn.DAYS(NOW(),B4328)=0,SameDayCycleTimeSettingValue,_xlfn.DAYS(NOW(),B4328))))</f>
        <v>#N/A</v>
      </c>
    </row>
    <row r="4329" spans="1:11" x14ac:dyDescent="0.25">
      <c r="A4329" s="32" t="str">
        <f>IF(AND(TRIM(INDEX(CompletedDateValues,ROW(A4329)))&lt;&gt;"",INDEX(CompletedDateValues,ROW(A4329))&gt;0),INDEX(CompletedDateValues,ROW(A4329)),"")</f>
        <v/>
      </c>
      <c r="B4329" s="32" t="str">
        <f>IF(AND(TRIM(INDEX(StartDateValues,ROW(A4329)))&lt;&gt;"",INDEX(StartDateValues,ROW(A4329))&gt;0),INDEX(StartDateValues,ROW(A4329)),"")</f>
        <v/>
      </c>
      <c r="C4329" s="22" t="str">
        <f t="shared" si="336"/>
        <v/>
      </c>
      <c r="D4329" s="3" t="str">
        <f t="shared" si="337"/>
        <v/>
      </c>
      <c r="E4329" s="3" t="str">
        <f t="shared" si="338"/>
        <v/>
      </c>
      <c r="F4329" s="3" t="str">
        <f t="shared" si="339"/>
        <v/>
      </c>
      <c r="G4329" s="3" t="str">
        <f>IF(A4329="","",IF(HOUR(A4329)&lt;StartHour,StartHour,IF(HOUR(A4329)&gt;FinishHour,FinishHour,HOUR(A4329))))</f>
        <v/>
      </c>
      <c r="H4329" s="3" t="str">
        <f t="shared" si="340"/>
        <v/>
      </c>
      <c r="I4329" s="33" t="e">
        <f>IF(OR(A4329="",B4329=""),NA(),MAX(0,IF(A4329-B4329=0,SameDayCycleTimeSettingValue,(A4329-B4329) *24)))</f>
        <v>#N/A</v>
      </c>
      <c r="J4329" s="33" t="e">
        <f>IF(OR(A4329="",B4329=""),NA(),MAX(0,IF(A4329-B4329=0,SameDayCycleTimeSettingValue,((A4329-B4329) *24)-(INT((A4329-B4329)) * (24-(FinishHour-StartHour))))))</f>
        <v>#N/A</v>
      </c>
      <c r="K4329" s="3" t="e">
        <f ca="1">IF(OR(A4329&lt;&gt;"",B4329=""),NA(),MAX(0,IF(_xlfn.DAYS(NOW(),B4329)=0,SameDayCycleTimeSettingValue,_xlfn.DAYS(NOW(),B4329))))</f>
        <v>#N/A</v>
      </c>
    </row>
    <row r="4330" spans="1:11" x14ac:dyDescent="0.25">
      <c r="A4330" s="32" t="str">
        <f>IF(AND(TRIM(INDEX(CompletedDateValues,ROW(A4330)))&lt;&gt;"",INDEX(CompletedDateValues,ROW(A4330))&gt;0),INDEX(CompletedDateValues,ROW(A4330)),"")</f>
        <v/>
      </c>
      <c r="B4330" s="32" t="str">
        <f>IF(AND(TRIM(INDEX(StartDateValues,ROW(A4330)))&lt;&gt;"",INDEX(StartDateValues,ROW(A4330))&gt;0),INDEX(StartDateValues,ROW(A4330)),"")</f>
        <v/>
      </c>
      <c r="C4330" s="22" t="str">
        <f t="shared" si="336"/>
        <v/>
      </c>
      <c r="D4330" s="3" t="str">
        <f t="shared" si="337"/>
        <v/>
      </c>
      <c r="E4330" s="3" t="str">
        <f t="shared" si="338"/>
        <v/>
      </c>
      <c r="F4330" s="3" t="str">
        <f t="shared" si="339"/>
        <v/>
      </c>
      <c r="G4330" s="3" t="str">
        <f>IF(A4330="","",IF(HOUR(A4330)&lt;StartHour,StartHour,IF(HOUR(A4330)&gt;FinishHour,FinishHour,HOUR(A4330))))</f>
        <v/>
      </c>
      <c r="H4330" s="3" t="str">
        <f t="shared" si="340"/>
        <v/>
      </c>
      <c r="I4330" s="33" t="e">
        <f>IF(OR(A4330="",B4330=""),NA(),MAX(0,IF(A4330-B4330=0,SameDayCycleTimeSettingValue,(A4330-B4330) *24)))</f>
        <v>#N/A</v>
      </c>
      <c r="J4330" s="33" t="e">
        <f>IF(OR(A4330="",B4330=""),NA(),MAX(0,IF(A4330-B4330=0,SameDayCycleTimeSettingValue,((A4330-B4330) *24)-(INT((A4330-B4330)) * (24-(FinishHour-StartHour))))))</f>
        <v>#N/A</v>
      </c>
      <c r="K4330" s="3" t="e">
        <f ca="1">IF(OR(A4330&lt;&gt;"",B4330=""),NA(),MAX(0,IF(_xlfn.DAYS(NOW(),B4330)=0,SameDayCycleTimeSettingValue,_xlfn.DAYS(NOW(),B4330))))</f>
        <v>#N/A</v>
      </c>
    </row>
    <row r="4331" spans="1:11" x14ac:dyDescent="0.25">
      <c r="A4331" s="32" t="str">
        <f>IF(AND(TRIM(INDEX(CompletedDateValues,ROW(A4331)))&lt;&gt;"",INDEX(CompletedDateValues,ROW(A4331))&gt;0),INDEX(CompletedDateValues,ROW(A4331)),"")</f>
        <v/>
      </c>
      <c r="B4331" s="32" t="str">
        <f>IF(AND(TRIM(INDEX(StartDateValues,ROW(A4331)))&lt;&gt;"",INDEX(StartDateValues,ROW(A4331))&gt;0),INDEX(StartDateValues,ROW(A4331)),"")</f>
        <v/>
      </c>
      <c r="C4331" s="22" t="str">
        <f t="shared" si="336"/>
        <v/>
      </c>
      <c r="D4331" s="3" t="str">
        <f t="shared" si="337"/>
        <v/>
      </c>
      <c r="E4331" s="3" t="str">
        <f t="shared" si="338"/>
        <v/>
      </c>
      <c r="F4331" s="3" t="str">
        <f t="shared" si="339"/>
        <v/>
      </c>
      <c r="G4331" s="3" t="str">
        <f>IF(A4331="","",IF(HOUR(A4331)&lt;StartHour,StartHour,IF(HOUR(A4331)&gt;FinishHour,FinishHour,HOUR(A4331))))</f>
        <v/>
      </c>
      <c r="H4331" s="3" t="str">
        <f t="shared" si="340"/>
        <v/>
      </c>
      <c r="I4331" s="33" t="e">
        <f>IF(OR(A4331="",B4331=""),NA(),MAX(0,IF(A4331-B4331=0,SameDayCycleTimeSettingValue,(A4331-B4331) *24)))</f>
        <v>#N/A</v>
      </c>
      <c r="J4331" s="33" t="e">
        <f>IF(OR(A4331="",B4331=""),NA(),MAX(0,IF(A4331-B4331=0,SameDayCycleTimeSettingValue,((A4331-B4331) *24)-(INT((A4331-B4331)) * (24-(FinishHour-StartHour))))))</f>
        <v>#N/A</v>
      </c>
      <c r="K4331" s="3" t="e">
        <f ca="1">IF(OR(A4331&lt;&gt;"",B4331=""),NA(),MAX(0,IF(_xlfn.DAYS(NOW(),B4331)=0,SameDayCycleTimeSettingValue,_xlfn.DAYS(NOW(),B4331))))</f>
        <v>#N/A</v>
      </c>
    </row>
    <row r="4332" spans="1:11" x14ac:dyDescent="0.25">
      <c r="A4332" s="32" t="str">
        <f>IF(AND(TRIM(INDEX(CompletedDateValues,ROW(A4332)))&lt;&gt;"",INDEX(CompletedDateValues,ROW(A4332))&gt;0),INDEX(CompletedDateValues,ROW(A4332)),"")</f>
        <v/>
      </c>
      <c r="B4332" s="32" t="str">
        <f>IF(AND(TRIM(INDEX(StartDateValues,ROW(A4332)))&lt;&gt;"",INDEX(StartDateValues,ROW(A4332))&gt;0),INDEX(StartDateValues,ROW(A4332)),"")</f>
        <v/>
      </c>
      <c r="C4332" s="22" t="str">
        <f t="shared" si="336"/>
        <v/>
      </c>
      <c r="D4332" s="3" t="str">
        <f t="shared" si="337"/>
        <v/>
      </c>
      <c r="E4332" s="3" t="str">
        <f t="shared" si="338"/>
        <v/>
      </c>
      <c r="F4332" s="3" t="str">
        <f t="shared" si="339"/>
        <v/>
      </c>
      <c r="G4332" s="3" t="str">
        <f>IF(A4332="","",IF(HOUR(A4332)&lt;StartHour,StartHour,IF(HOUR(A4332)&gt;FinishHour,FinishHour,HOUR(A4332))))</f>
        <v/>
      </c>
      <c r="H4332" s="3" t="str">
        <f t="shared" si="340"/>
        <v/>
      </c>
      <c r="I4332" s="33" t="e">
        <f>IF(OR(A4332="",B4332=""),NA(),MAX(0,IF(A4332-B4332=0,SameDayCycleTimeSettingValue,(A4332-B4332) *24)))</f>
        <v>#N/A</v>
      </c>
      <c r="J4332" s="33" t="e">
        <f>IF(OR(A4332="",B4332=""),NA(),MAX(0,IF(A4332-B4332=0,SameDayCycleTimeSettingValue,((A4332-B4332) *24)-(INT((A4332-B4332)) * (24-(FinishHour-StartHour))))))</f>
        <v>#N/A</v>
      </c>
      <c r="K4332" s="3" t="e">
        <f ca="1">IF(OR(A4332&lt;&gt;"",B4332=""),NA(),MAX(0,IF(_xlfn.DAYS(NOW(),B4332)=0,SameDayCycleTimeSettingValue,_xlfn.DAYS(NOW(),B4332))))</f>
        <v>#N/A</v>
      </c>
    </row>
    <row r="4333" spans="1:11" x14ac:dyDescent="0.25">
      <c r="A4333" s="32" t="str">
        <f>IF(AND(TRIM(INDEX(CompletedDateValues,ROW(A4333)))&lt;&gt;"",INDEX(CompletedDateValues,ROW(A4333))&gt;0),INDEX(CompletedDateValues,ROW(A4333)),"")</f>
        <v/>
      </c>
      <c r="B4333" s="32" t="str">
        <f>IF(AND(TRIM(INDEX(StartDateValues,ROW(A4333)))&lt;&gt;"",INDEX(StartDateValues,ROW(A4333))&gt;0),INDEX(StartDateValues,ROW(A4333)),"")</f>
        <v/>
      </c>
      <c r="C4333" s="22" t="str">
        <f t="shared" si="336"/>
        <v/>
      </c>
      <c r="D4333" s="3" t="str">
        <f t="shared" si="337"/>
        <v/>
      </c>
      <c r="E4333" s="3" t="str">
        <f t="shared" si="338"/>
        <v/>
      </c>
      <c r="F4333" s="3" t="str">
        <f t="shared" si="339"/>
        <v/>
      </c>
      <c r="G4333" s="3" t="str">
        <f>IF(A4333="","",IF(HOUR(A4333)&lt;StartHour,StartHour,IF(HOUR(A4333)&gt;FinishHour,FinishHour,HOUR(A4333))))</f>
        <v/>
      </c>
      <c r="H4333" s="3" t="str">
        <f t="shared" si="340"/>
        <v/>
      </c>
      <c r="I4333" s="33" t="e">
        <f>IF(OR(A4333="",B4333=""),NA(),MAX(0,IF(A4333-B4333=0,SameDayCycleTimeSettingValue,(A4333-B4333) *24)))</f>
        <v>#N/A</v>
      </c>
      <c r="J4333" s="33" t="e">
        <f>IF(OR(A4333="",B4333=""),NA(),MAX(0,IF(A4333-B4333=0,SameDayCycleTimeSettingValue,((A4333-B4333) *24)-(INT((A4333-B4333)) * (24-(FinishHour-StartHour))))))</f>
        <v>#N/A</v>
      </c>
      <c r="K4333" s="3" t="e">
        <f ca="1">IF(OR(A4333&lt;&gt;"",B4333=""),NA(),MAX(0,IF(_xlfn.DAYS(NOW(),B4333)=0,SameDayCycleTimeSettingValue,_xlfn.DAYS(NOW(),B4333))))</f>
        <v>#N/A</v>
      </c>
    </row>
    <row r="4334" spans="1:11" x14ac:dyDescent="0.25">
      <c r="A4334" s="32" t="str">
        <f>IF(AND(TRIM(INDEX(CompletedDateValues,ROW(A4334)))&lt;&gt;"",INDEX(CompletedDateValues,ROW(A4334))&gt;0),INDEX(CompletedDateValues,ROW(A4334)),"")</f>
        <v/>
      </c>
      <c r="B4334" s="32" t="str">
        <f>IF(AND(TRIM(INDEX(StartDateValues,ROW(A4334)))&lt;&gt;"",INDEX(StartDateValues,ROW(A4334))&gt;0),INDEX(StartDateValues,ROW(A4334)),"")</f>
        <v/>
      </c>
      <c r="C4334" s="22" t="str">
        <f t="shared" si="336"/>
        <v/>
      </c>
      <c r="D4334" s="3" t="str">
        <f t="shared" si="337"/>
        <v/>
      </c>
      <c r="E4334" s="3" t="str">
        <f t="shared" si="338"/>
        <v/>
      </c>
      <c r="F4334" s="3" t="str">
        <f t="shared" si="339"/>
        <v/>
      </c>
      <c r="G4334" s="3" t="str">
        <f>IF(A4334="","",IF(HOUR(A4334)&lt;StartHour,StartHour,IF(HOUR(A4334)&gt;FinishHour,FinishHour,HOUR(A4334))))</f>
        <v/>
      </c>
      <c r="H4334" s="3" t="str">
        <f t="shared" si="340"/>
        <v/>
      </c>
      <c r="I4334" s="33" t="e">
        <f>IF(OR(A4334="",B4334=""),NA(),MAX(0,IF(A4334-B4334=0,SameDayCycleTimeSettingValue,(A4334-B4334) *24)))</f>
        <v>#N/A</v>
      </c>
      <c r="J4334" s="33" t="e">
        <f>IF(OR(A4334="",B4334=""),NA(),MAX(0,IF(A4334-B4334=0,SameDayCycleTimeSettingValue,((A4334-B4334) *24)-(INT((A4334-B4334)) * (24-(FinishHour-StartHour))))))</f>
        <v>#N/A</v>
      </c>
      <c r="K4334" s="3" t="e">
        <f ca="1">IF(OR(A4334&lt;&gt;"",B4334=""),NA(),MAX(0,IF(_xlfn.DAYS(NOW(),B4334)=0,SameDayCycleTimeSettingValue,_xlfn.DAYS(NOW(),B4334))))</f>
        <v>#N/A</v>
      </c>
    </row>
    <row r="4335" spans="1:11" x14ac:dyDescent="0.25">
      <c r="A4335" s="32" t="str">
        <f>IF(AND(TRIM(INDEX(CompletedDateValues,ROW(A4335)))&lt;&gt;"",INDEX(CompletedDateValues,ROW(A4335))&gt;0),INDEX(CompletedDateValues,ROW(A4335)),"")</f>
        <v/>
      </c>
      <c r="B4335" s="32" t="str">
        <f>IF(AND(TRIM(INDEX(StartDateValues,ROW(A4335)))&lt;&gt;"",INDEX(StartDateValues,ROW(A4335))&gt;0),INDEX(StartDateValues,ROW(A4335)),"")</f>
        <v/>
      </c>
      <c r="C4335" s="22" t="str">
        <f t="shared" si="336"/>
        <v/>
      </c>
      <c r="D4335" s="3" t="str">
        <f t="shared" si="337"/>
        <v/>
      </c>
      <c r="E4335" s="3" t="str">
        <f t="shared" si="338"/>
        <v/>
      </c>
      <c r="F4335" s="3" t="str">
        <f t="shared" si="339"/>
        <v/>
      </c>
      <c r="G4335" s="3" t="str">
        <f>IF(A4335="","",IF(HOUR(A4335)&lt;StartHour,StartHour,IF(HOUR(A4335)&gt;FinishHour,FinishHour,HOUR(A4335))))</f>
        <v/>
      </c>
      <c r="H4335" s="3" t="str">
        <f t="shared" si="340"/>
        <v/>
      </c>
      <c r="I4335" s="33" t="e">
        <f>IF(OR(A4335="",B4335=""),NA(),MAX(0,IF(A4335-B4335=0,SameDayCycleTimeSettingValue,(A4335-B4335) *24)))</f>
        <v>#N/A</v>
      </c>
      <c r="J4335" s="33" t="e">
        <f>IF(OR(A4335="",B4335=""),NA(),MAX(0,IF(A4335-B4335=0,SameDayCycleTimeSettingValue,((A4335-B4335) *24)-(INT((A4335-B4335)) * (24-(FinishHour-StartHour))))))</f>
        <v>#N/A</v>
      </c>
      <c r="K4335" s="3" t="e">
        <f ca="1">IF(OR(A4335&lt;&gt;"",B4335=""),NA(),MAX(0,IF(_xlfn.DAYS(NOW(),B4335)=0,SameDayCycleTimeSettingValue,_xlfn.DAYS(NOW(),B4335))))</f>
        <v>#N/A</v>
      </c>
    </row>
    <row r="4336" spans="1:11" x14ac:dyDescent="0.25">
      <c r="A4336" s="32" t="str">
        <f>IF(AND(TRIM(INDEX(CompletedDateValues,ROW(A4336)))&lt;&gt;"",INDEX(CompletedDateValues,ROW(A4336))&gt;0),INDEX(CompletedDateValues,ROW(A4336)),"")</f>
        <v/>
      </c>
      <c r="B4336" s="32" t="str">
        <f>IF(AND(TRIM(INDEX(StartDateValues,ROW(A4336)))&lt;&gt;"",INDEX(StartDateValues,ROW(A4336))&gt;0),INDEX(StartDateValues,ROW(A4336)),"")</f>
        <v/>
      </c>
      <c r="C4336" s="22" t="str">
        <f t="shared" si="336"/>
        <v/>
      </c>
      <c r="D4336" s="3" t="str">
        <f t="shared" si="337"/>
        <v/>
      </c>
      <c r="E4336" s="3" t="str">
        <f t="shared" si="338"/>
        <v/>
      </c>
      <c r="F4336" s="3" t="str">
        <f t="shared" si="339"/>
        <v/>
      </c>
      <c r="G4336" s="3" t="str">
        <f>IF(A4336="","",IF(HOUR(A4336)&lt;StartHour,StartHour,IF(HOUR(A4336)&gt;FinishHour,FinishHour,HOUR(A4336))))</f>
        <v/>
      </c>
      <c r="H4336" s="3" t="str">
        <f t="shared" si="340"/>
        <v/>
      </c>
      <c r="I4336" s="33" t="e">
        <f>IF(OR(A4336="",B4336=""),NA(),MAX(0,IF(A4336-B4336=0,SameDayCycleTimeSettingValue,(A4336-B4336) *24)))</f>
        <v>#N/A</v>
      </c>
      <c r="J4336" s="33" t="e">
        <f>IF(OR(A4336="",B4336=""),NA(),MAX(0,IF(A4336-B4336=0,SameDayCycleTimeSettingValue,((A4336-B4336) *24)-(INT((A4336-B4336)) * (24-(FinishHour-StartHour))))))</f>
        <v>#N/A</v>
      </c>
      <c r="K4336" s="3" t="e">
        <f ca="1">IF(OR(A4336&lt;&gt;"",B4336=""),NA(),MAX(0,IF(_xlfn.DAYS(NOW(),B4336)=0,SameDayCycleTimeSettingValue,_xlfn.DAYS(NOW(),B4336))))</f>
        <v>#N/A</v>
      </c>
    </row>
    <row r="4337" spans="1:11" x14ac:dyDescent="0.25">
      <c r="A4337" s="32" t="str">
        <f>IF(AND(TRIM(INDEX(CompletedDateValues,ROW(A4337)))&lt;&gt;"",INDEX(CompletedDateValues,ROW(A4337))&gt;0),INDEX(CompletedDateValues,ROW(A4337)),"")</f>
        <v/>
      </c>
      <c r="B4337" s="32" t="str">
        <f>IF(AND(TRIM(INDEX(StartDateValues,ROW(A4337)))&lt;&gt;"",INDEX(StartDateValues,ROW(A4337))&gt;0),INDEX(StartDateValues,ROW(A4337)),"")</f>
        <v/>
      </c>
      <c r="C4337" s="22" t="str">
        <f t="shared" si="336"/>
        <v/>
      </c>
      <c r="D4337" s="3" t="str">
        <f t="shared" si="337"/>
        <v/>
      </c>
      <c r="E4337" s="3" t="str">
        <f t="shared" si="338"/>
        <v/>
      </c>
      <c r="F4337" s="3" t="str">
        <f t="shared" si="339"/>
        <v/>
      </c>
      <c r="G4337" s="3" t="str">
        <f>IF(A4337="","",IF(HOUR(A4337)&lt;StartHour,StartHour,IF(HOUR(A4337)&gt;FinishHour,FinishHour,HOUR(A4337))))</f>
        <v/>
      </c>
      <c r="H4337" s="3" t="str">
        <f t="shared" si="340"/>
        <v/>
      </c>
      <c r="I4337" s="33" t="e">
        <f>IF(OR(A4337="",B4337=""),NA(),MAX(0,IF(A4337-B4337=0,SameDayCycleTimeSettingValue,(A4337-B4337) *24)))</f>
        <v>#N/A</v>
      </c>
      <c r="J4337" s="33" t="e">
        <f>IF(OR(A4337="",B4337=""),NA(),MAX(0,IF(A4337-B4337=0,SameDayCycleTimeSettingValue,((A4337-B4337) *24)-(INT((A4337-B4337)) * (24-(FinishHour-StartHour))))))</f>
        <v>#N/A</v>
      </c>
      <c r="K4337" s="3" t="e">
        <f ca="1">IF(OR(A4337&lt;&gt;"",B4337=""),NA(),MAX(0,IF(_xlfn.DAYS(NOW(),B4337)=0,SameDayCycleTimeSettingValue,_xlfn.DAYS(NOW(),B4337))))</f>
        <v>#N/A</v>
      </c>
    </row>
    <row r="4338" spans="1:11" x14ac:dyDescent="0.25">
      <c r="A4338" s="32" t="str">
        <f>IF(AND(TRIM(INDEX(CompletedDateValues,ROW(A4338)))&lt;&gt;"",INDEX(CompletedDateValues,ROW(A4338))&gt;0),INDEX(CompletedDateValues,ROW(A4338)),"")</f>
        <v/>
      </c>
      <c r="B4338" s="32" t="str">
        <f>IF(AND(TRIM(INDEX(StartDateValues,ROW(A4338)))&lt;&gt;"",INDEX(StartDateValues,ROW(A4338))&gt;0),INDEX(StartDateValues,ROW(A4338)),"")</f>
        <v/>
      </c>
      <c r="C4338" s="22" t="str">
        <f t="shared" si="336"/>
        <v/>
      </c>
      <c r="D4338" s="3" t="str">
        <f t="shared" si="337"/>
        <v/>
      </c>
      <c r="E4338" s="3" t="str">
        <f t="shared" si="338"/>
        <v/>
      </c>
      <c r="F4338" s="3" t="str">
        <f t="shared" si="339"/>
        <v/>
      </c>
      <c r="G4338" s="3" t="str">
        <f>IF(A4338="","",IF(HOUR(A4338)&lt;StartHour,StartHour,IF(HOUR(A4338)&gt;FinishHour,FinishHour,HOUR(A4338))))</f>
        <v/>
      </c>
      <c r="H4338" s="3" t="str">
        <f t="shared" si="340"/>
        <v/>
      </c>
      <c r="I4338" s="33" t="e">
        <f>IF(OR(A4338="",B4338=""),NA(),MAX(0,IF(A4338-B4338=0,SameDayCycleTimeSettingValue,(A4338-B4338) *24)))</f>
        <v>#N/A</v>
      </c>
      <c r="J4338" s="33" t="e">
        <f>IF(OR(A4338="",B4338=""),NA(),MAX(0,IF(A4338-B4338=0,SameDayCycleTimeSettingValue,((A4338-B4338) *24)-(INT((A4338-B4338)) * (24-(FinishHour-StartHour))))))</f>
        <v>#N/A</v>
      </c>
      <c r="K4338" s="3" t="e">
        <f ca="1">IF(OR(A4338&lt;&gt;"",B4338=""),NA(),MAX(0,IF(_xlfn.DAYS(NOW(),B4338)=0,SameDayCycleTimeSettingValue,_xlfn.DAYS(NOW(),B4338))))</f>
        <v>#N/A</v>
      </c>
    </row>
    <row r="4339" spans="1:11" x14ac:dyDescent="0.25">
      <c r="A4339" s="32" t="str">
        <f>IF(AND(TRIM(INDEX(CompletedDateValues,ROW(A4339)))&lt;&gt;"",INDEX(CompletedDateValues,ROW(A4339))&gt;0),INDEX(CompletedDateValues,ROW(A4339)),"")</f>
        <v/>
      </c>
      <c r="B4339" s="32" t="str">
        <f>IF(AND(TRIM(INDEX(StartDateValues,ROW(A4339)))&lt;&gt;"",INDEX(StartDateValues,ROW(A4339))&gt;0),INDEX(StartDateValues,ROW(A4339)),"")</f>
        <v/>
      </c>
      <c r="C4339" s="22" t="str">
        <f t="shared" si="336"/>
        <v/>
      </c>
      <c r="D4339" s="3" t="str">
        <f t="shared" si="337"/>
        <v/>
      </c>
      <c r="E4339" s="3" t="str">
        <f t="shared" si="338"/>
        <v/>
      </c>
      <c r="F4339" s="3" t="str">
        <f t="shared" si="339"/>
        <v/>
      </c>
      <c r="G4339" s="3" t="str">
        <f>IF(A4339="","",IF(HOUR(A4339)&lt;StartHour,StartHour,IF(HOUR(A4339)&gt;FinishHour,FinishHour,HOUR(A4339))))</f>
        <v/>
      </c>
      <c r="H4339" s="3" t="str">
        <f t="shared" si="340"/>
        <v/>
      </c>
      <c r="I4339" s="33" t="e">
        <f>IF(OR(A4339="",B4339=""),NA(),MAX(0,IF(A4339-B4339=0,SameDayCycleTimeSettingValue,(A4339-B4339) *24)))</f>
        <v>#N/A</v>
      </c>
      <c r="J4339" s="33" t="e">
        <f>IF(OR(A4339="",B4339=""),NA(),MAX(0,IF(A4339-B4339=0,SameDayCycleTimeSettingValue,((A4339-B4339) *24)-(INT((A4339-B4339)) * (24-(FinishHour-StartHour))))))</f>
        <v>#N/A</v>
      </c>
      <c r="K4339" s="3" t="e">
        <f ca="1">IF(OR(A4339&lt;&gt;"",B4339=""),NA(),MAX(0,IF(_xlfn.DAYS(NOW(),B4339)=0,SameDayCycleTimeSettingValue,_xlfn.DAYS(NOW(),B4339))))</f>
        <v>#N/A</v>
      </c>
    </row>
    <row r="4340" spans="1:11" x14ac:dyDescent="0.25">
      <c r="A4340" s="32" t="str">
        <f>IF(AND(TRIM(INDEX(CompletedDateValues,ROW(A4340)))&lt;&gt;"",INDEX(CompletedDateValues,ROW(A4340))&gt;0),INDEX(CompletedDateValues,ROW(A4340)),"")</f>
        <v/>
      </c>
      <c r="B4340" s="32" t="str">
        <f>IF(AND(TRIM(INDEX(StartDateValues,ROW(A4340)))&lt;&gt;"",INDEX(StartDateValues,ROW(A4340))&gt;0),INDEX(StartDateValues,ROW(A4340)),"")</f>
        <v/>
      </c>
      <c r="C4340" s="22" t="str">
        <f t="shared" si="336"/>
        <v/>
      </c>
      <c r="D4340" s="3" t="str">
        <f t="shared" si="337"/>
        <v/>
      </c>
      <c r="E4340" s="3" t="str">
        <f t="shared" si="338"/>
        <v/>
      </c>
      <c r="F4340" s="3" t="str">
        <f t="shared" si="339"/>
        <v/>
      </c>
      <c r="G4340" s="3" t="str">
        <f>IF(A4340="","",IF(HOUR(A4340)&lt;StartHour,StartHour,IF(HOUR(A4340)&gt;FinishHour,FinishHour,HOUR(A4340))))</f>
        <v/>
      </c>
      <c r="H4340" s="3" t="str">
        <f t="shared" si="340"/>
        <v/>
      </c>
      <c r="I4340" s="33" t="e">
        <f>IF(OR(A4340="",B4340=""),NA(),MAX(0,IF(A4340-B4340=0,SameDayCycleTimeSettingValue,(A4340-B4340) *24)))</f>
        <v>#N/A</v>
      </c>
      <c r="J4340" s="33" t="e">
        <f>IF(OR(A4340="",B4340=""),NA(),MAX(0,IF(A4340-B4340=0,SameDayCycleTimeSettingValue,((A4340-B4340) *24)-(INT((A4340-B4340)) * (24-(FinishHour-StartHour))))))</f>
        <v>#N/A</v>
      </c>
      <c r="K4340" s="3" t="e">
        <f ca="1">IF(OR(A4340&lt;&gt;"",B4340=""),NA(),MAX(0,IF(_xlfn.DAYS(NOW(),B4340)=0,SameDayCycleTimeSettingValue,_xlfn.DAYS(NOW(),B4340))))</f>
        <v>#N/A</v>
      </c>
    </row>
    <row r="4341" spans="1:11" x14ac:dyDescent="0.25">
      <c r="A4341" s="32" t="str">
        <f>IF(AND(TRIM(INDEX(CompletedDateValues,ROW(A4341)))&lt;&gt;"",INDEX(CompletedDateValues,ROW(A4341))&gt;0),INDEX(CompletedDateValues,ROW(A4341)),"")</f>
        <v/>
      </c>
      <c r="B4341" s="32" t="str">
        <f>IF(AND(TRIM(INDEX(StartDateValues,ROW(A4341)))&lt;&gt;"",INDEX(StartDateValues,ROW(A4341))&gt;0),INDEX(StartDateValues,ROW(A4341)),"")</f>
        <v/>
      </c>
      <c r="C4341" s="22" t="str">
        <f t="shared" si="336"/>
        <v/>
      </c>
      <c r="D4341" s="3" t="str">
        <f t="shared" si="337"/>
        <v/>
      </c>
      <c r="E4341" s="3" t="str">
        <f t="shared" si="338"/>
        <v/>
      </c>
      <c r="F4341" s="3" t="str">
        <f t="shared" si="339"/>
        <v/>
      </c>
      <c r="G4341" s="3" t="str">
        <f>IF(A4341="","",IF(HOUR(A4341)&lt;StartHour,StartHour,IF(HOUR(A4341)&gt;FinishHour,FinishHour,HOUR(A4341))))</f>
        <v/>
      </c>
      <c r="H4341" s="3" t="str">
        <f t="shared" si="340"/>
        <v/>
      </c>
      <c r="I4341" s="33" t="e">
        <f>IF(OR(A4341="",B4341=""),NA(),MAX(0,IF(A4341-B4341=0,SameDayCycleTimeSettingValue,(A4341-B4341) *24)))</f>
        <v>#N/A</v>
      </c>
      <c r="J4341" s="33" t="e">
        <f>IF(OR(A4341="",B4341=""),NA(),MAX(0,IF(A4341-B4341=0,SameDayCycleTimeSettingValue,((A4341-B4341) *24)-(INT((A4341-B4341)) * (24-(FinishHour-StartHour))))))</f>
        <v>#N/A</v>
      </c>
      <c r="K4341" s="3" t="e">
        <f ca="1">IF(OR(A4341&lt;&gt;"",B4341=""),NA(),MAX(0,IF(_xlfn.DAYS(NOW(),B4341)=0,SameDayCycleTimeSettingValue,_xlfn.DAYS(NOW(),B4341))))</f>
        <v>#N/A</v>
      </c>
    </row>
    <row r="4342" spans="1:11" x14ac:dyDescent="0.25">
      <c r="A4342" s="32" t="str">
        <f>IF(AND(TRIM(INDEX(CompletedDateValues,ROW(A4342)))&lt;&gt;"",INDEX(CompletedDateValues,ROW(A4342))&gt;0),INDEX(CompletedDateValues,ROW(A4342)),"")</f>
        <v/>
      </c>
      <c r="B4342" s="32" t="str">
        <f>IF(AND(TRIM(INDEX(StartDateValues,ROW(A4342)))&lt;&gt;"",INDEX(StartDateValues,ROW(A4342))&gt;0),INDEX(StartDateValues,ROW(A4342)),"")</f>
        <v/>
      </c>
      <c r="C4342" s="22" t="str">
        <f t="shared" si="336"/>
        <v/>
      </c>
      <c r="D4342" s="3" t="str">
        <f t="shared" si="337"/>
        <v/>
      </c>
      <c r="E4342" s="3" t="str">
        <f t="shared" si="338"/>
        <v/>
      </c>
      <c r="F4342" s="3" t="str">
        <f t="shared" si="339"/>
        <v/>
      </c>
      <c r="G4342" s="3" t="str">
        <f>IF(A4342="","",IF(HOUR(A4342)&lt;StartHour,StartHour,IF(HOUR(A4342)&gt;FinishHour,FinishHour,HOUR(A4342))))</f>
        <v/>
      </c>
      <c r="H4342" s="3" t="str">
        <f t="shared" si="340"/>
        <v/>
      </c>
      <c r="I4342" s="33" t="e">
        <f>IF(OR(A4342="",B4342=""),NA(),MAX(0,IF(A4342-B4342=0,SameDayCycleTimeSettingValue,(A4342-B4342) *24)))</f>
        <v>#N/A</v>
      </c>
      <c r="J4342" s="33" t="e">
        <f>IF(OR(A4342="",B4342=""),NA(),MAX(0,IF(A4342-B4342=0,SameDayCycleTimeSettingValue,((A4342-B4342) *24)-(INT((A4342-B4342)) * (24-(FinishHour-StartHour))))))</f>
        <v>#N/A</v>
      </c>
      <c r="K4342" s="3" t="e">
        <f ca="1">IF(OR(A4342&lt;&gt;"",B4342=""),NA(),MAX(0,IF(_xlfn.DAYS(NOW(),B4342)=0,SameDayCycleTimeSettingValue,_xlfn.DAYS(NOW(),B4342))))</f>
        <v>#N/A</v>
      </c>
    </row>
    <row r="4343" spans="1:11" x14ac:dyDescent="0.25">
      <c r="A4343" s="32" t="str">
        <f>IF(AND(TRIM(INDEX(CompletedDateValues,ROW(A4343)))&lt;&gt;"",INDEX(CompletedDateValues,ROW(A4343))&gt;0),INDEX(CompletedDateValues,ROW(A4343)),"")</f>
        <v/>
      </c>
      <c r="B4343" s="32" t="str">
        <f>IF(AND(TRIM(INDEX(StartDateValues,ROW(A4343)))&lt;&gt;"",INDEX(StartDateValues,ROW(A4343))&gt;0),INDEX(StartDateValues,ROW(A4343)),"")</f>
        <v/>
      </c>
      <c r="C4343" s="22" t="str">
        <f t="shared" si="336"/>
        <v/>
      </c>
      <c r="D4343" s="3" t="str">
        <f t="shared" si="337"/>
        <v/>
      </c>
      <c r="E4343" s="3" t="str">
        <f t="shared" si="338"/>
        <v/>
      </c>
      <c r="F4343" s="3" t="str">
        <f t="shared" si="339"/>
        <v/>
      </c>
      <c r="G4343" s="3" t="str">
        <f>IF(A4343="","",IF(HOUR(A4343)&lt;StartHour,StartHour,IF(HOUR(A4343)&gt;FinishHour,FinishHour,HOUR(A4343))))</f>
        <v/>
      </c>
      <c r="H4343" s="3" t="str">
        <f t="shared" si="340"/>
        <v/>
      </c>
      <c r="I4343" s="33" t="e">
        <f>IF(OR(A4343="",B4343=""),NA(),MAX(0,IF(A4343-B4343=0,SameDayCycleTimeSettingValue,(A4343-B4343) *24)))</f>
        <v>#N/A</v>
      </c>
      <c r="J4343" s="33" t="e">
        <f>IF(OR(A4343="",B4343=""),NA(),MAX(0,IF(A4343-B4343=0,SameDayCycleTimeSettingValue,((A4343-B4343) *24)-(INT((A4343-B4343)) * (24-(FinishHour-StartHour))))))</f>
        <v>#N/A</v>
      </c>
      <c r="K4343" s="3" t="e">
        <f ca="1">IF(OR(A4343&lt;&gt;"",B4343=""),NA(),MAX(0,IF(_xlfn.DAYS(NOW(),B4343)=0,SameDayCycleTimeSettingValue,_xlfn.DAYS(NOW(),B4343))))</f>
        <v>#N/A</v>
      </c>
    </row>
    <row r="4344" spans="1:11" x14ac:dyDescent="0.25">
      <c r="A4344" s="32" t="str">
        <f>IF(AND(TRIM(INDEX(CompletedDateValues,ROW(A4344)))&lt;&gt;"",INDEX(CompletedDateValues,ROW(A4344))&gt;0),INDEX(CompletedDateValues,ROW(A4344)),"")</f>
        <v/>
      </c>
      <c r="B4344" s="32" t="str">
        <f>IF(AND(TRIM(INDEX(StartDateValues,ROW(A4344)))&lt;&gt;"",INDEX(StartDateValues,ROW(A4344))&gt;0),INDEX(StartDateValues,ROW(A4344)),"")</f>
        <v/>
      </c>
      <c r="C4344" s="22" t="str">
        <f t="shared" si="336"/>
        <v/>
      </c>
      <c r="D4344" s="3" t="str">
        <f t="shared" si="337"/>
        <v/>
      </c>
      <c r="E4344" s="3" t="str">
        <f t="shared" si="338"/>
        <v/>
      </c>
      <c r="F4344" s="3" t="str">
        <f t="shared" si="339"/>
        <v/>
      </c>
      <c r="G4344" s="3" t="str">
        <f>IF(A4344="","",IF(HOUR(A4344)&lt;StartHour,StartHour,IF(HOUR(A4344)&gt;FinishHour,FinishHour,HOUR(A4344))))</f>
        <v/>
      </c>
      <c r="H4344" s="3" t="str">
        <f t="shared" si="340"/>
        <v/>
      </c>
      <c r="I4344" s="33" t="e">
        <f>IF(OR(A4344="",B4344=""),NA(),MAX(0,IF(A4344-B4344=0,SameDayCycleTimeSettingValue,(A4344-B4344) *24)))</f>
        <v>#N/A</v>
      </c>
      <c r="J4344" s="33" t="e">
        <f>IF(OR(A4344="",B4344=""),NA(),MAX(0,IF(A4344-B4344=0,SameDayCycleTimeSettingValue,((A4344-B4344) *24)-(INT((A4344-B4344)) * (24-(FinishHour-StartHour))))))</f>
        <v>#N/A</v>
      </c>
      <c r="K4344" s="3" t="e">
        <f ca="1">IF(OR(A4344&lt;&gt;"",B4344=""),NA(),MAX(0,IF(_xlfn.DAYS(NOW(),B4344)=0,SameDayCycleTimeSettingValue,_xlfn.DAYS(NOW(),B4344))))</f>
        <v>#N/A</v>
      </c>
    </row>
    <row r="4345" spans="1:11" x14ac:dyDescent="0.25">
      <c r="A4345" s="32" t="str">
        <f>IF(AND(TRIM(INDEX(CompletedDateValues,ROW(A4345)))&lt;&gt;"",INDEX(CompletedDateValues,ROW(A4345))&gt;0),INDEX(CompletedDateValues,ROW(A4345)),"")</f>
        <v/>
      </c>
      <c r="B4345" s="32" t="str">
        <f>IF(AND(TRIM(INDEX(StartDateValues,ROW(A4345)))&lt;&gt;"",INDEX(StartDateValues,ROW(A4345))&gt;0),INDEX(StartDateValues,ROW(A4345)),"")</f>
        <v/>
      </c>
      <c r="C4345" s="22" t="str">
        <f t="shared" si="336"/>
        <v/>
      </c>
      <c r="D4345" s="3" t="str">
        <f t="shared" si="337"/>
        <v/>
      </c>
      <c r="E4345" s="3" t="str">
        <f t="shared" si="338"/>
        <v/>
      </c>
      <c r="F4345" s="3" t="str">
        <f t="shared" si="339"/>
        <v/>
      </c>
      <c r="G4345" s="3" t="str">
        <f>IF(A4345="","",IF(HOUR(A4345)&lt;StartHour,StartHour,IF(HOUR(A4345)&gt;FinishHour,FinishHour,HOUR(A4345))))</f>
        <v/>
      </c>
      <c r="H4345" s="3" t="str">
        <f t="shared" si="340"/>
        <v/>
      </c>
      <c r="I4345" s="33" t="e">
        <f>IF(OR(A4345="",B4345=""),NA(),MAX(0,IF(A4345-B4345=0,SameDayCycleTimeSettingValue,(A4345-B4345) *24)))</f>
        <v>#N/A</v>
      </c>
      <c r="J4345" s="33" t="e">
        <f>IF(OR(A4345="",B4345=""),NA(),MAX(0,IF(A4345-B4345=0,SameDayCycleTimeSettingValue,((A4345-B4345) *24)-(INT((A4345-B4345)) * (24-(FinishHour-StartHour))))))</f>
        <v>#N/A</v>
      </c>
      <c r="K4345" s="3" t="e">
        <f ca="1">IF(OR(A4345&lt;&gt;"",B4345=""),NA(),MAX(0,IF(_xlfn.DAYS(NOW(),B4345)=0,SameDayCycleTimeSettingValue,_xlfn.DAYS(NOW(),B4345))))</f>
        <v>#N/A</v>
      </c>
    </row>
    <row r="4346" spans="1:11" x14ac:dyDescent="0.25">
      <c r="A4346" s="32" t="str">
        <f>IF(AND(TRIM(INDEX(CompletedDateValues,ROW(A4346)))&lt;&gt;"",INDEX(CompletedDateValues,ROW(A4346))&gt;0),INDEX(CompletedDateValues,ROW(A4346)),"")</f>
        <v/>
      </c>
      <c r="B4346" s="32" t="str">
        <f>IF(AND(TRIM(INDEX(StartDateValues,ROW(A4346)))&lt;&gt;"",INDEX(StartDateValues,ROW(A4346))&gt;0),INDEX(StartDateValues,ROW(A4346)),"")</f>
        <v/>
      </c>
      <c r="C4346" s="22" t="str">
        <f t="shared" si="336"/>
        <v/>
      </c>
      <c r="D4346" s="3" t="str">
        <f t="shared" si="337"/>
        <v/>
      </c>
      <c r="E4346" s="3" t="str">
        <f t="shared" si="338"/>
        <v/>
      </c>
      <c r="F4346" s="3" t="str">
        <f t="shared" si="339"/>
        <v/>
      </c>
      <c r="G4346" s="3" t="str">
        <f>IF(A4346="","",IF(HOUR(A4346)&lt;StartHour,StartHour,IF(HOUR(A4346)&gt;FinishHour,FinishHour,HOUR(A4346))))</f>
        <v/>
      </c>
      <c r="H4346" s="3" t="str">
        <f t="shared" si="340"/>
        <v/>
      </c>
      <c r="I4346" s="33" t="e">
        <f>IF(OR(A4346="",B4346=""),NA(),MAX(0,IF(A4346-B4346=0,SameDayCycleTimeSettingValue,(A4346-B4346) *24)))</f>
        <v>#N/A</v>
      </c>
      <c r="J4346" s="33" t="e">
        <f>IF(OR(A4346="",B4346=""),NA(),MAX(0,IF(A4346-B4346=0,SameDayCycleTimeSettingValue,((A4346-B4346) *24)-(INT((A4346-B4346)) * (24-(FinishHour-StartHour))))))</f>
        <v>#N/A</v>
      </c>
      <c r="K4346" s="3" t="e">
        <f ca="1">IF(OR(A4346&lt;&gt;"",B4346=""),NA(),MAX(0,IF(_xlfn.DAYS(NOW(),B4346)=0,SameDayCycleTimeSettingValue,_xlfn.DAYS(NOW(),B4346))))</f>
        <v>#N/A</v>
      </c>
    </row>
    <row r="4347" spans="1:11" x14ac:dyDescent="0.25">
      <c r="A4347" s="32" t="str">
        <f>IF(AND(TRIM(INDEX(CompletedDateValues,ROW(A4347)))&lt;&gt;"",INDEX(CompletedDateValues,ROW(A4347))&gt;0),INDEX(CompletedDateValues,ROW(A4347)),"")</f>
        <v/>
      </c>
      <c r="B4347" s="32" t="str">
        <f>IF(AND(TRIM(INDEX(StartDateValues,ROW(A4347)))&lt;&gt;"",INDEX(StartDateValues,ROW(A4347))&gt;0),INDEX(StartDateValues,ROW(A4347)),"")</f>
        <v/>
      </c>
      <c r="C4347" s="22" t="str">
        <f t="shared" si="336"/>
        <v/>
      </c>
      <c r="D4347" s="3" t="str">
        <f t="shared" si="337"/>
        <v/>
      </c>
      <c r="E4347" s="3" t="str">
        <f t="shared" si="338"/>
        <v/>
      </c>
      <c r="F4347" s="3" t="str">
        <f t="shared" si="339"/>
        <v/>
      </c>
      <c r="G4347" s="3" t="str">
        <f>IF(A4347="","",IF(HOUR(A4347)&lt;StartHour,StartHour,IF(HOUR(A4347)&gt;FinishHour,FinishHour,HOUR(A4347))))</f>
        <v/>
      </c>
      <c r="H4347" s="3" t="str">
        <f t="shared" si="340"/>
        <v/>
      </c>
      <c r="I4347" s="33" t="e">
        <f>IF(OR(A4347="",B4347=""),NA(),MAX(0,IF(A4347-B4347=0,SameDayCycleTimeSettingValue,(A4347-B4347) *24)))</f>
        <v>#N/A</v>
      </c>
      <c r="J4347" s="33" t="e">
        <f>IF(OR(A4347="",B4347=""),NA(),MAX(0,IF(A4347-B4347=0,SameDayCycleTimeSettingValue,((A4347-B4347) *24)-(INT((A4347-B4347)) * (24-(FinishHour-StartHour))))))</f>
        <v>#N/A</v>
      </c>
      <c r="K4347" s="3" t="e">
        <f ca="1">IF(OR(A4347&lt;&gt;"",B4347=""),NA(),MAX(0,IF(_xlfn.DAYS(NOW(),B4347)=0,SameDayCycleTimeSettingValue,_xlfn.DAYS(NOW(),B4347))))</f>
        <v>#N/A</v>
      </c>
    </row>
    <row r="4348" spans="1:11" x14ac:dyDescent="0.25">
      <c r="A4348" s="32" t="str">
        <f>IF(AND(TRIM(INDEX(CompletedDateValues,ROW(A4348)))&lt;&gt;"",INDEX(CompletedDateValues,ROW(A4348))&gt;0),INDEX(CompletedDateValues,ROW(A4348)),"")</f>
        <v/>
      </c>
      <c r="B4348" s="32" t="str">
        <f>IF(AND(TRIM(INDEX(StartDateValues,ROW(A4348)))&lt;&gt;"",INDEX(StartDateValues,ROW(A4348))&gt;0),INDEX(StartDateValues,ROW(A4348)),"")</f>
        <v/>
      </c>
      <c r="C4348" s="22" t="str">
        <f t="shared" si="336"/>
        <v/>
      </c>
      <c r="D4348" s="3" t="str">
        <f t="shared" si="337"/>
        <v/>
      </c>
      <c r="E4348" s="3" t="str">
        <f t="shared" si="338"/>
        <v/>
      </c>
      <c r="F4348" s="3" t="str">
        <f t="shared" si="339"/>
        <v/>
      </c>
      <c r="G4348" s="3" t="str">
        <f>IF(A4348="","",IF(HOUR(A4348)&lt;StartHour,StartHour,IF(HOUR(A4348)&gt;FinishHour,FinishHour,HOUR(A4348))))</f>
        <v/>
      </c>
      <c r="H4348" s="3" t="str">
        <f t="shared" si="340"/>
        <v/>
      </c>
      <c r="I4348" s="33" t="e">
        <f>IF(OR(A4348="",B4348=""),NA(),MAX(0,IF(A4348-B4348=0,SameDayCycleTimeSettingValue,(A4348-B4348) *24)))</f>
        <v>#N/A</v>
      </c>
      <c r="J4348" s="33" t="e">
        <f>IF(OR(A4348="",B4348=""),NA(),MAX(0,IF(A4348-B4348=0,SameDayCycleTimeSettingValue,((A4348-B4348) *24)-(INT((A4348-B4348)) * (24-(FinishHour-StartHour))))))</f>
        <v>#N/A</v>
      </c>
      <c r="K4348" s="3" t="e">
        <f ca="1">IF(OR(A4348&lt;&gt;"",B4348=""),NA(),MAX(0,IF(_xlfn.DAYS(NOW(),B4348)=0,SameDayCycleTimeSettingValue,_xlfn.DAYS(NOW(),B4348))))</f>
        <v>#N/A</v>
      </c>
    </row>
    <row r="4349" spans="1:11" x14ac:dyDescent="0.25">
      <c r="A4349" s="32" t="str">
        <f>IF(AND(TRIM(INDEX(CompletedDateValues,ROW(A4349)))&lt;&gt;"",INDEX(CompletedDateValues,ROW(A4349))&gt;0),INDEX(CompletedDateValues,ROW(A4349)),"")</f>
        <v/>
      </c>
      <c r="B4349" s="32" t="str">
        <f>IF(AND(TRIM(INDEX(StartDateValues,ROW(A4349)))&lt;&gt;"",INDEX(StartDateValues,ROW(A4349))&gt;0),INDEX(StartDateValues,ROW(A4349)),"")</f>
        <v/>
      </c>
      <c r="C4349" s="22" t="str">
        <f t="shared" si="336"/>
        <v/>
      </c>
      <c r="D4349" s="3" t="str">
        <f t="shared" si="337"/>
        <v/>
      </c>
      <c r="E4349" s="3" t="str">
        <f t="shared" si="338"/>
        <v/>
      </c>
      <c r="F4349" s="3" t="str">
        <f t="shared" si="339"/>
        <v/>
      </c>
      <c r="G4349" s="3" t="str">
        <f>IF(A4349="","",IF(HOUR(A4349)&lt;StartHour,StartHour,IF(HOUR(A4349)&gt;FinishHour,FinishHour,HOUR(A4349))))</f>
        <v/>
      </c>
      <c r="H4349" s="3" t="str">
        <f t="shared" si="340"/>
        <v/>
      </c>
      <c r="I4349" s="33" t="e">
        <f>IF(OR(A4349="",B4349=""),NA(),MAX(0,IF(A4349-B4349=0,SameDayCycleTimeSettingValue,(A4349-B4349) *24)))</f>
        <v>#N/A</v>
      </c>
      <c r="J4349" s="33" t="e">
        <f>IF(OR(A4349="",B4349=""),NA(),MAX(0,IF(A4349-B4349=0,SameDayCycleTimeSettingValue,((A4349-B4349) *24)-(INT((A4349-B4349)) * (24-(FinishHour-StartHour))))))</f>
        <v>#N/A</v>
      </c>
      <c r="K4349" s="3" t="e">
        <f ca="1">IF(OR(A4349&lt;&gt;"",B4349=""),NA(),MAX(0,IF(_xlfn.DAYS(NOW(),B4349)=0,SameDayCycleTimeSettingValue,_xlfn.DAYS(NOW(),B4349))))</f>
        <v>#N/A</v>
      </c>
    </row>
    <row r="4350" spans="1:11" x14ac:dyDescent="0.25">
      <c r="A4350" s="32" t="str">
        <f>IF(AND(TRIM(INDEX(CompletedDateValues,ROW(A4350)))&lt;&gt;"",INDEX(CompletedDateValues,ROW(A4350))&gt;0),INDEX(CompletedDateValues,ROW(A4350)),"")</f>
        <v/>
      </c>
      <c r="B4350" s="32" t="str">
        <f>IF(AND(TRIM(INDEX(StartDateValues,ROW(A4350)))&lt;&gt;"",INDEX(StartDateValues,ROW(A4350))&gt;0),INDEX(StartDateValues,ROW(A4350)),"")</f>
        <v/>
      </c>
      <c r="C4350" s="22" t="str">
        <f t="shared" si="336"/>
        <v/>
      </c>
      <c r="D4350" s="3" t="str">
        <f t="shared" si="337"/>
        <v/>
      </c>
      <c r="E4350" s="3" t="str">
        <f t="shared" si="338"/>
        <v/>
      </c>
      <c r="F4350" s="3" t="str">
        <f t="shared" si="339"/>
        <v/>
      </c>
      <c r="G4350" s="3" t="str">
        <f>IF(A4350="","",IF(HOUR(A4350)&lt;StartHour,StartHour,IF(HOUR(A4350)&gt;FinishHour,FinishHour,HOUR(A4350))))</f>
        <v/>
      </c>
      <c r="H4350" s="3" t="str">
        <f t="shared" si="340"/>
        <v/>
      </c>
      <c r="I4350" s="33" t="e">
        <f>IF(OR(A4350="",B4350=""),NA(),MAX(0,IF(A4350-B4350=0,SameDayCycleTimeSettingValue,(A4350-B4350) *24)))</f>
        <v>#N/A</v>
      </c>
      <c r="J4350" s="33" t="e">
        <f>IF(OR(A4350="",B4350=""),NA(),MAX(0,IF(A4350-B4350=0,SameDayCycleTimeSettingValue,((A4350-B4350) *24)-(INT((A4350-B4350)) * (24-(FinishHour-StartHour))))))</f>
        <v>#N/A</v>
      </c>
      <c r="K4350" s="3" t="e">
        <f ca="1">IF(OR(A4350&lt;&gt;"",B4350=""),NA(),MAX(0,IF(_xlfn.DAYS(NOW(),B4350)=0,SameDayCycleTimeSettingValue,_xlfn.DAYS(NOW(),B4350))))</f>
        <v>#N/A</v>
      </c>
    </row>
    <row r="4351" spans="1:11" x14ac:dyDescent="0.25">
      <c r="A4351" s="32" t="str">
        <f>IF(AND(TRIM(INDEX(CompletedDateValues,ROW(A4351)))&lt;&gt;"",INDEX(CompletedDateValues,ROW(A4351))&gt;0),INDEX(CompletedDateValues,ROW(A4351)),"")</f>
        <v/>
      </c>
      <c r="B4351" s="32" t="str">
        <f>IF(AND(TRIM(INDEX(StartDateValues,ROW(A4351)))&lt;&gt;"",INDEX(StartDateValues,ROW(A4351))&gt;0),INDEX(StartDateValues,ROW(A4351)),"")</f>
        <v/>
      </c>
      <c r="C4351" s="22" t="str">
        <f t="shared" si="336"/>
        <v/>
      </c>
      <c r="D4351" s="3" t="str">
        <f t="shared" si="337"/>
        <v/>
      </c>
      <c r="E4351" s="3" t="str">
        <f t="shared" si="338"/>
        <v/>
      </c>
      <c r="F4351" s="3" t="str">
        <f t="shared" si="339"/>
        <v/>
      </c>
      <c r="G4351" s="3" t="str">
        <f>IF(A4351="","",IF(HOUR(A4351)&lt;StartHour,StartHour,IF(HOUR(A4351)&gt;FinishHour,FinishHour,HOUR(A4351))))</f>
        <v/>
      </c>
      <c r="H4351" s="3" t="str">
        <f t="shared" si="340"/>
        <v/>
      </c>
      <c r="I4351" s="33" t="e">
        <f>IF(OR(A4351="",B4351=""),NA(),MAX(0,IF(A4351-B4351=0,SameDayCycleTimeSettingValue,(A4351-B4351) *24)))</f>
        <v>#N/A</v>
      </c>
      <c r="J4351" s="33" t="e">
        <f>IF(OR(A4351="",B4351=""),NA(),MAX(0,IF(A4351-B4351=0,SameDayCycleTimeSettingValue,((A4351-B4351) *24)-(INT((A4351-B4351)) * (24-(FinishHour-StartHour))))))</f>
        <v>#N/A</v>
      </c>
      <c r="K4351" s="3" t="e">
        <f ca="1">IF(OR(A4351&lt;&gt;"",B4351=""),NA(),MAX(0,IF(_xlfn.DAYS(NOW(),B4351)=0,SameDayCycleTimeSettingValue,_xlfn.DAYS(NOW(),B4351))))</f>
        <v>#N/A</v>
      </c>
    </row>
    <row r="4352" spans="1:11" x14ac:dyDescent="0.25">
      <c r="A4352" s="32" t="str">
        <f>IF(AND(TRIM(INDEX(CompletedDateValues,ROW(A4352)))&lt;&gt;"",INDEX(CompletedDateValues,ROW(A4352))&gt;0),INDEX(CompletedDateValues,ROW(A4352)),"")</f>
        <v/>
      </c>
      <c r="B4352" s="32" t="str">
        <f>IF(AND(TRIM(INDEX(StartDateValues,ROW(A4352)))&lt;&gt;"",INDEX(StartDateValues,ROW(A4352))&gt;0),INDEX(StartDateValues,ROW(A4352)),"")</f>
        <v/>
      </c>
      <c r="C4352" s="22" t="str">
        <f t="shared" si="336"/>
        <v/>
      </c>
      <c r="D4352" s="3" t="str">
        <f t="shared" si="337"/>
        <v/>
      </c>
      <c r="E4352" s="3" t="str">
        <f t="shared" si="338"/>
        <v/>
      </c>
      <c r="F4352" s="3" t="str">
        <f t="shared" si="339"/>
        <v/>
      </c>
      <c r="G4352" s="3" t="str">
        <f>IF(A4352="","",IF(HOUR(A4352)&lt;StartHour,StartHour,IF(HOUR(A4352)&gt;FinishHour,FinishHour,HOUR(A4352))))</f>
        <v/>
      </c>
      <c r="H4352" s="3" t="str">
        <f t="shared" si="340"/>
        <v/>
      </c>
      <c r="I4352" s="33" t="e">
        <f>IF(OR(A4352="",B4352=""),NA(),MAX(0,IF(A4352-B4352=0,SameDayCycleTimeSettingValue,(A4352-B4352) *24)))</f>
        <v>#N/A</v>
      </c>
      <c r="J4352" s="33" t="e">
        <f>IF(OR(A4352="",B4352=""),NA(),MAX(0,IF(A4352-B4352=0,SameDayCycleTimeSettingValue,((A4352-B4352) *24)-(INT((A4352-B4352)) * (24-(FinishHour-StartHour))))))</f>
        <v>#N/A</v>
      </c>
      <c r="K4352" s="3" t="e">
        <f ca="1">IF(OR(A4352&lt;&gt;"",B4352=""),NA(),MAX(0,IF(_xlfn.DAYS(NOW(),B4352)=0,SameDayCycleTimeSettingValue,_xlfn.DAYS(NOW(),B4352))))</f>
        <v>#N/A</v>
      </c>
    </row>
    <row r="4353" spans="1:11" x14ac:dyDescent="0.25">
      <c r="A4353" s="32" t="str">
        <f>IF(AND(TRIM(INDEX(CompletedDateValues,ROW(A4353)))&lt;&gt;"",INDEX(CompletedDateValues,ROW(A4353))&gt;0),INDEX(CompletedDateValues,ROW(A4353)),"")</f>
        <v/>
      </c>
      <c r="B4353" s="32" t="str">
        <f>IF(AND(TRIM(INDEX(StartDateValues,ROW(A4353)))&lt;&gt;"",INDEX(StartDateValues,ROW(A4353))&gt;0),INDEX(StartDateValues,ROW(A4353)),"")</f>
        <v/>
      </c>
      <c r="C4353" s="22" t="str">
        <f t="shared" si="336"/>
        <v/>
      </c>
      <c r="D4353" s="3" t="str">
        <f t="shared" si="337"/>
        <v/>
      </c>
      <c r="E4353" s="3" t="str">
        <f t="shared" si="338"/>
        <v/>
      </c>
      <c r="F4353" s="3" t="str">
        <f t="shared" si="339"/>
        <v/>
      </c>
      <c r="G4353" s="3" t="str">
        <f>IF(A4353="","",IF(HOUR(A4353)&lt;StartHour,StartHour,IF(HOUR(A4353)&gt;FinishHour,FinishHour,HOUR(A4353))))</f>
        <v/>
      </c>
      <c r="H4353" s="3" t="str">
        <f t="shared" si="340"/>
        <v/>
      </c>
      <c r="I4353" s="33" t="e">
        <f>IF(OR(A4353="",B4353=""),NA(),MAX(0,IF(A4353-B4353=0,SameDayCycleTimeSettingValue,(A4353-B4353) *24)))</f>
        <v>#N/A</v>
      </c>
      <c r="J4353" s="33" t="e">
        <f>IF(OR(A4353="",B4353=""),NA(),MAX(0,IF(A4353-B4353=0,SameDayCycleTimeSettingValue,((A4353-B4353) *24)-(INT((A4353-B4353)) * (24-(FinishHour-StartHour))))))</f>
        <v>#N/A</v>
      </c>
      <c r="K4353" s="3" t="e">
        <f ca="1">IF(OR(A4353&lt;&gt;"",B4353=""),NA(),MAX(0,IF(_xlfn.DAYS(NOW(),B4353)=0,SameDayCycleTimeSettingValue,_xlfn.DAYS(NOW(),B4353))))</f>
        <v>#N/A</v>
      </c>
    </row>
    <row r="4354" spans="1:11" x14ac:dyDescent="0.25">
      <c r="A4354" s="32" t="str">
        <f>IF(AND(TRIM(INDEX(CompletedDateValues,ROW(A4354)))&lt;&gt;"",INDEX(CompletedDateValues,ROW(A4354))&gt;0),INDEX(CompletedDateValues,ROW(A4354)),"")</f>
        <v/>
      </c>
      <c r="B4354" s="32" t="str">
        <f>IF(AND(TRIM(INDEX(StartDateValues,ROW(A4354)))&lt;&gt;"",INDEX(StartDateValues,ROW(A4354))&gt;0),INDEX(StartDateValues,ROW(A4354)),"")</f>
        <v/>
      </c>
      <c r="C4354" s="22" t="str">
        <f t="shared" si="336"/>
        <v/>
      </c>
      <c r="D4354" s="3" t="str">
        <f t="shared" si="337"/>
        <v/>
      </c>
      <c r="E4354" s="3" t="str">
        <f t="shared" si="338"/>
        <v/>
      </c>
      <c r="F4354" s="3" t="str">
        <f t="shared" si="339"/>
        <v/>
      </c>
      <c r="G4354" s="3" t="str">
        <f>IF(A4354="","",IF(HOUR(A4354)&lt;StartHour,StartHour,IF(HOUR(A4354)&gt;FinishHour,FinishHour,HOUR(A4354))))</f>
        <v/>
      </c>
      <c r="H4354" s="3" t="str">
        <f t="shared" si="340"/>
        <v/>
      </c>
      <c r="I4354" s="33" t="e">
        <f>IF(OR(A4354="",B4354=""),NA(),MAX(0,IF(A4354-B4354=0,SameDayCycleTimeSettingValue,(A4354-B4354) *24)))</f>
        <v>#N/A</v>
      </c>
      <c r="J4354" s="33" t="e">
        <f>IF(OR(A4354="",B4354=""),NA(),MAX(0,IF(A4354-B4354=0,SameDayCycleTimeSettingValue,((A4354-B4354) *24)-(INT((A4354-B4354)) * (24-(FinishHour-StartHour))))))</f>
        <v>#N/A</v>
      </c>
      <c r="K4354" s="3" t="e">
        <f ca="1">IF(OR(A4354&lt;&gt;"",B4354=""),NA(),MAX(0,IF(_xlfn.DAYS(NOW(),B4354)=0,SameDayCycleTimeSettingValue,_xlfn.DAYS(NOW(),B4354))))</f>
        <v>#N/A</v>
      </c>
    </row>
    <row r="4355" spans="1:11" x14ac:dyDescent="0.25">
      <c r="A4355" s="32" t="str">
        <f>IF(AND(TRIM(INDEX(CompletedDateValues,ROW(A4355)))&lt;&gt;"",INDEX(CompletedDateValues,ROW(A4355))&gt;0),INDEX(CompletedDateValues,ROW(A4355)),"")</f>
        <v/>
      </c>
      <c r="B4355" s="32" t="str">
        <f>IF(AND(TRIM(INDEX(StartDateValues,ROW(A4355)))&lt;&gt;"",INDEX(StartDateValues,ROW(A4355))&gt;0),INDEX(StartDateValues,ROW(A4355)),"")</f>
        <v/>
      </c>
      <c r="C4355" s="22" t="str">
        <f t="shared" ref="C4355:C4418" si="341">IF(AND(TRIM(INDEX(WorkTypeValues,ROW(A4355)))&lt;&gt;"",INDEX(WorkTypeValues,ROW(A4355))&gt;0),INDEX(WorkTypeValues,ROW(A4355)),"")</f>
        <v/>
      </c>
      <c r="D4355" s="3" t="str">
        <f t="shared" ref="D4355:D4418" si="342">IF(A4355="", "",YEAR(A4355))</f>
        <v/>
      </c>
      <c r="E4355" s="3" t="str">
        <f t="shared" ref="E4355:E4418" si="343">IF(A4355="","",MONTH(A4355))</f>
        <v/>
      </c>
      <c r="F4355" s="3" t="str">
        <f t="shared" ref="F4355:F4418" si="344">IF(A4355="","",DAY(A4355))</f>
        <v/>
      </c>
      <c r="G4355" s="3" t="str">
        <f>IF(A4355="","",IF(HOUR(A4355)&lt;StartHour,StartHour,IF(HOUR(A4355)&gt;FinishHour,FinishHour,HOUR(A4355))))</f>
        <v/>
      </c>
      <c r="H4355" s="3" t="str">
        <f t="shared" ref="H4355:H4418" si="345">IF(D4355="","",D4355&amp;"-"&amp;TEXT(E4355,"00") &amp;"-"&amp;TEXT(F4355,"00") &amp;"-"&amp;TEXT(G4355,"00"))</f>
        <v/>
      </c>
      <c r="I4355" s="33" t="e">
        <f>IF(OR(A4355="",B4355=""),NA(),MAX(0,IF(A4355-B4355=0,SameDayCycleTimeSettingValue,(A4355-B4355) *24)))</f>
        <v>#N/A</v>
      </c>
      <c r="J4355" s="33" t="e">
        <f>IF(OR(A4355="",B4355=""),NA(),MAX(0,IF(A4355-B4355=0,SameDayCycleTimeSettingValue,((A4355-B4355) *24)-(INT((A4355-B4355)) * (24-(FinishHour-StartHour))))))</f>
        <v>#N/A</v>
      </c>
      <c r="K4355" s="3" t="e">
        <f ca="1">IF(OR(A4355&lt;&gt;"",B4355=""),NA(),MAX(0,IF(_xlfn.DAYS(NOW(),B4355)=0,SameDayCycleTimeSettingValue,_xlfn.DAYS(NOW(),B4355))))</f>
        <v>#N/A</v>
      </c>
    </row>
    <row r="4356" spans="1:11" x14ac:dyDescent="0.25">
      <c r="A4356" s="32" t="str">
        <f>IF(AND(TRIM(INDEX(CompletedDateValues,ROW(A4356)))&lt;&gt;"",INDEX(CompletedDateValues,ROW(A4356))&gt;0),INDEX(CompletedDateValues,ROW(A4356)),"")</f>
        <v/>
      </c>
      <c r="B4356" s="32" t="str">
        <f>IF(AND(TRIM(INDEX(StartDateValues,ROW(A4356)))&lt;&gt;"",INDEX(StartDateValues,ROW(A4356))&gt;0),INDEX(StartDateValues,ROW(A4356)),"")</f>
        <v/>
      </c>
      <c r="C4356" s="22" t="str">
        <f t="shared" si="341"/>
        <v/>
      </c>
      <c r="D4356" s="3" t="str">
        <f t="shared" si="342"/>
        <v/>
      </c>
      <c r="E4356" s="3" t="str">
        <f t="shared" si="343"/>
        <v/>
      </c>
      <c r="F4356" s="3" t="str">
        <f t="shared" si="344"/>
        <v/>
      </c>
      <c r="G4356" s="3" t="str">
        <f>IF(A4356="","",IF(HOUR(A4356)&lt;StartHour,StartHour,IF(HOUR(A4356)&gt;FinishHour,FinishHour,HOUR(A4356))))</f>
        <v/>
      </c>
      <c r="H4356" s="3" t="str">
        <f t="shared" si="345"/>
        <v/>
      </c>
      <c r="I4356" s="33" t="e">
        <f>IF(OR(A4356="",B4356=""),NA(),MAX(0,IF(A4356-B4356=0,SameDayCycleTimeSettingValue,(A4356-B4356) *24)))</f>
        <v>#N/A</v>
      </c>
      <c r="J4356" s="33" t="e">
        <f>IF(OR(A4356="",B4356=""),NA(),MAX(0,IF(A4356-B4356=0,SameDayCycleTimeSettingValue,((A4356-B4356) *24)-(INT((A4356-B4356)) * (24-(FinishHour-StartHour))))))</f>
        <v>#N/A</v>
      </c>
      <c r="K4356" s="3" t="e">
        <f ca="1">IF(OR(A4356&lt;&gt;"",B4356=""),NA(),MAX(0,IF(_xlfn.DAYS(NOW(),B4356)=0,SameDayCycleTimeSettingValue,_xlfn.DAYS(NOW(),B4356))))</f>
        <v>#N/A</v>
      </c>
    </row>
    <row r="4357" spans="1:11" x14ac:dyDescent="0.25">
      <c r="A4357" s="32" t="str">
        <f>IF(AND(TRIM(INDEX(CompletedDateValues,ROW(A4357)))&lt;&gt;"",INDEX(CompletedDateValues,ROW(A4357))&gt;0),INDEX(CompletedDateValues,ROW(A4357)),"")</f>
        <v/>
      </c>
      <c r="B4357" s="32" t="str">
        <f>IF(AND(TRIM(INDEX(StartDateValues,ROW(A4357)))&lt;&gt;"",INDEX(StartDateValues,ROW(A4357))&gt;0),INDEX(StartDateValues,ROW(A4357)),"")</f>
        <v/>
      </c>
      <c r="C4357" s="22" t="str">
        <f t="shared" si="341"/>
        <v/>
      </c>
      <c r="D4357" s="3" t="str">
        <f t="shared" si="342"/>
        <v/>
      </c>
      <c r="E4357" s="3" t="str">
        <f t="shared" si="343"/>
        <v/>
      </c>
      <c r="F4357" s="3" t="str">
        <f t="shared" si="344"/>
        <v/>
      </c>
      <c r="G4357" s="3" t="str">
        <f>IF(A4357="","",IF(HOUR(A4357)&lt;StartHour,StartHour,IF(HOUR(A4357)&gt;FinishHour,FinishHour,HOUR(A4357))))</f>
        <v/>
      </c>
      <c r="H4357" s="3" t="str">
        <f t="shared" si="345"/>
        <v/>
      </c>
      <c r="I4357" s="33" t="e">
        <f>IF(OR(A4357="",B4357=""),NA(),MAX(0,IF(A4357-B4357=0,SameDayCycleTimeSettingValue,(A4357-B4357) *24)))</f>
        <v>#N/A</v>
      </c>
      <c r="J4357" s="33" t="e">
        <f>IF(OR(A4357="",B4357=""),NA(),MAX(0,IF(A4357-B4357=0,SameDayCycleTimeSettingValue,((A4357-B4357) *24)-(INT((A4357-B4357)) * (24-(FinishHour-StartHour))))))</f>
        <v>#N/A</v>
      </c>
      <c r="K4357" s="3" t="e">
        <f ca="1">IF(OR(A4357&lt;&gt;"",B4357=""),NA(),MAX(0,IF(_xlfn.DAYS(NOW(),B4357)=0,SameDayCycleTimeSettingValue,_xlfn.DAYS(NOW(),B4357))))</f>
        <v>#N/A</v>
      </c>
    </row>
    <row r="4358" spans="1:11" x14ac:dyDescent="0.25">
      <c r="A4358" s="32" t="str">
        <f>IF(AND(TRIM(INDEX(CompletedDateValues,ROW(A4358)))&lt;&gt;"",INDEX(CompletedDateValues,ROW(A4358))&gt;0),INDEX(CompletedDateValues,ROW(A4358)),"")</f>
        <v/>
      </c>
      <c r="B4358" s="32" t="str">
        <f>IF(AND(TRIM(INDEX(StartDateValues,ROW(A4358)))&lt;&gt;"",INDEX(StartDateValues,ROW(A4358))&gt;0),INDEX(StartDateValues,ROW(A4358)),"")</f>
        <v/>
      </c>
      <c r="C4358" s="22" t="str">
        <f t="shared" si="341"/>
        <v/>
      </c>
      <c r="D4358" s="3" t="str">
        <f t="shared" si="342"/>
        <v/>
      </c>
      <c r="E4358" s="3" t="str">
        <f t="shared" si="343"/>
        <v/>
      </c>
      <c r="F4358" s="3" t="str">
        <f t="shared" si="344"/>
        <v/>
      </c>
      <c r="G4358" s="3" t="str">
        <f>IF(A4358="","",IF(HOUR(A4358)&lt;StartHour,StartHour,IF(HOUR(A4358)&gt;FinishHour,FinishHour,HOUR(A4358))))</f>
        <v/>
      </c>
      <c r="H4358" s="3" t="str">
        <f t="shared" si="345"/>
        <v/>
      </c>
      <c r="I4358" s="33" t="e">
        <f>IF(OR(A4358="",B4358=""),NA(),MAX(0,IF(A4358-B4358=0,SameDayCycleTimeSettingValue,(A4358-B4358) *24)))</f>
        <v>#N/A</v>
      </c>
      <c r="J4358" s="33" t="e">
        <f>IF(OR(A4358="",B4358=""),NA(),MAX(0,IF(A4358-B4358=0,SameDayCycleTimeSettingValue,((A4358-B4358) *24)-(INT((A4358-B4358)) * (24-(FinishHour-StartHour))))))</f>
        <v>#N/A</v>
      </c>
      <c r="K4358" s="3" t="e">
        <f ca="1">IF(OR(A4358&lt;&gt;"",B4358=""),NA(),MAX(0,IF(_xlfn.DAYS(NOW(),B4358)=0,SameDayCycleTimeSettingValue,_xlfn.DAYS(NOW(),B4358))))</f>
        <v>#N/A</v>
      </c>
    </row>
    <row r="4359" spans="1:11" x14ac:dyDescent="0.25">
      <c r="A4359" s="32" t="str">
        <f>IF(AND(TRIM(INDEX(CompletedDateValues,ROW(A4359)))&lt;&gt;"",INDEX(CompletedDateValues,ROW(A4359))&gt;0),INDEX(CompletedDateValues,ROW(A4359)),"")</f>
        <v/>
      </c>
      <c r="B4359" s="32" t="str">
        <f>IF(AND(TRIM(INDEX(StartDateValues,ROW(A4359)))&lt;&gt;"",INDEX(StartDateValues,ROW(A4359))&gt;0),INDEX(StartDateValues,ROW(A4359)),"")</f>
        <v/>
      </c>
      <c r="C4359" s="22" t="str">
        <f t="shared" si="341"/>
        <v/>
      </c>
      <c r="D4359" s="3" t="str">
        <f t="shared" si="342"/>
        <v/>
      </c>
      <c r="E4359" s="3" t="str">
        <f t="shared" si="343"/>
        <v/>
      </c>
      <c r="F4359" s="3" t="str">
        <f t="shared" si="344"/>
        <v/>
      </c>
      <c r="G4359" s="3" t="str">
        <f>IF(A4359="","",IF(HOUR(A4359)&lt;StartHour,StartHour,IF(HOUR(A4359)&gt;FinishHour,FinishHour,HOUR(A4359))))</f>
        <v/>
      </c>
      <c r="H4359" s="3" t="str">
        <f t="shared" si="345"/>
        <v/>
      </c>
      <c r="I4359" s="33" t="e">
        <f>IF(OR(A4359="",B4359=""),NA(),MAX(0,IF(A4359-B4359=0,SameDayCycleTimeSettingValue,(A4359-B4359) *24)))</f>
        <v>#N/A</v>
      </c>
      <c r="J4359" s="33" t="e">
        <f>IF(OR(A4359="",B4359=""),NA(),MAX(0,IF(A4359-B4359=0,SameDayCycleTimeSettingValue,((A4359-B4359) *24)-(INT((A4359-B4359)) * (24-(FinishHour-StartHour))))))</f>
        <v>#N/A</v>
      </c>
      <c r="K4359" s="3" t="e">
        <f ca="1">IF(OR(A4359&lt;&gt;"",B4359=""),NA(),MAX(0,IF(_xlfn.DAYS(NOW(),B4359)=0,SameDayCycleTimeSettingValue,_xlfn.DAYS(NOW(),B4359))))</f>
        <v>#N/A</v>
      </c>
    </row>
    <row r="4360" spans="1:11" x14ac:dyDescent="0.25">
      <c r="A4360" s="32" t="str">
        <f>IF(AND(TRIM(INDEX(CompletedDateValues,ROW(A4360)))&lt;&gt;"",INDEX(CompletedDateValues,ROW(A4360))&gt;0),INDEX(CompletedDateValues,ROW(A4360)),"")</f>
        <v/>
      </c>
      <c r="B4360" s="32" t="str">
        <f>IF(AND(TRIM(INDEX(StartDateValues,ROW(A4360)))&lt;&gt;"",INDEX(StartDateValues,ROW(A4360))&gt;0),INDEX(StartDateValues,ROW(A4360)),"")</f>
        <v/>
      </c>
      <c r="C4360" s="22" t="str">
        <f t="shared" si="341"/>
        <v/>
      </c>
      <c r="D4360" s="3" t="str">
        <f t="shared" si="342"/>
        <v/>
      </c>
      <c r="E4360" s="3" t="str">
        <f t="shared" si="343"/>
        <v/>
      </c>
      <c r="F4360" s="3" t="str">
        <f t="shared" si="344"/>
        <v/>
      </c>
      <c r="G4360" s="3" t="str">
        <f>IF(A4360="","",IF(HOUR(A4360)&lt;StartHour,StartHour,IF(HOUR(A4360)&gt;FinishHour,FinishHour,HOUR(A4360))))</f>
        <v/>
      </c>
      <c r="H4360" s="3" t="str">
        <f t="shared" si="345"/>
        <v/>
      </c>
      <c r="I4360" s="33" t="e">
        <f>IF(OR(A4360="",B4360=""),NA(),MAX(0,IF(A4360-B4360=0,SameDayCycleTimeSettingValue,(A4360-B4360) *24)))</f>
        <v>#N/A</v>
      </c>
      <c r="J4360" s="33" t="e">
        <f>IF(OR(A4360="",B4360=""),NA(),MAX(0,IF(A4360-B4360=0,SameDayCycleTimeSettingValue,((A4360-B4360) *24)-(INT((A4360-B4360)) * (24-(FinishHour-StartHour))))))</f>
        <v>#N/A</v>
      </c>
      <c r="K4360" s="3" t="e">
        <f ca="1">IF(OR(A4360&lt;&gt;"",B4360=""),NA(),MAX(0,IF(_xlfn.DAYS(NOW(),B4360)=0,SameDayCycleTimeSettingValue,_xlfn.DAYS(NOW(),B4360))))</f>
        <v>#N/A</v>
      </c>
    </row>
    <row r="4361" spans="1:11" x14ac:dyDescent="0.25">
      <c r="A4361" s="32" t="str">
        <f>IF(AND(TRIM(INDEX(CompletedDateValues,ROW(A4361)))&lt;&gt;"",INDEX(CompletedDateValues,ROW(A4361))&gt;0),INDEX(CompletedDateValues,ROW(A4361)),"")</f>
        <v/>
      </c>
      <c r="B4361" s="32" t="str">
        <f>IF(AND(TRIM(INDEX(StartDateValues,ROW(A4361)))&lt;&gt;"",INDEX(StartDateValues,ROW(A4361))&gt;0),INDEX(StartDateValues,ROW(A4361)),"")</f>
        <v/>
      </c>
      <c r="C4361" s="22" t="str">
        <f t="shared" si="341"/>
        <v/>
      </c>
      <c r="D4361" s="3" t="str">
        <f t="shared" si="342"/>
        <v/>
      </c>
      <c r="E4361" s="3" t="str">
        <f t="shared" si="343"/>
        <v/>
      </c>
      <c r="F4361" s="3" t="str">
        <f t="shared" si="344"/>
        <v/>
      </c>
      <c r="G4361" s="3" t="str">
        <f>IF(A4361="","",IF(HOUR(A4361)&lt;StartHour,StartHour,IF(HOUR(A4361)&gt;FinishHour,FinishHour,HOUR(A4361))))</f>
        <v/>
      </c>
      <c r="H4361" s="3" t="str">
        <f t="shared" si="345"/>
        <v/>
      </c>
      <c r="I4361" s="33" t="e">
        <f>IF(OR(A4361="",B4361=""),NA(),MAX(0,IF(A4361-B4361=0,SameDayCycleTimeSettingValue,(A4361-B4361) *24)))</f>
        <v>#N/A</v>
      </c>
      <c r="J4361" s="33" t="e">
        <f>IF(OR(A4361="",B4361=""),NA(),MAX(0,IF(A4361-B4361=0,SameDayCycleTimeSettingValue,((A4361-B4361) *24)-(INT((A4361-B4361)) * (24-(FinishHour-StartHour))))))</f>
        <v>#N/A</v>
      </c>
      <c r="K4361" s="3" t="e">
        <f ca="1">IF(OR(A4361&lt;&gt;"",B4361=""),NA(),MAX(0,IF(_xlfn.DAYS(NOW(),B4361)=0,SameDayCycleTimeSettingValue,_xlfn.DAYS(NOW(),B4361))))</f>
        <v>#N/A</v>
      </c>
    </row>
    <row r="4362" spans="1:11" x14ac:dyDescent="0.25">
      <c r="A4362" s="32" t="str">
        <f>IF(AND(TRIM(INDEX(CompletedDateValues,ROW(A4362)))&lt;&gt;"",INDEX(CompletedDateValues,ROW(A4362))&gt;0),INDEX(CompletedDateValues,ROW(A4362)),"")</f>
        <v/>
      </c>
      <c r="B4362" s="32" t="str">
        <f>IF(AND(TRIM(INDEX(StartDateValues,ROW(A4362)))&lt;&gt;"",INDEX(StartDateValues,ROW(A4362))&gt;0),INDEX(StartDateValues,ROW(A4362)),"")</f>
        <v/>
      </c>
      <c r="C4362" s="22" t="str">
        <f t="shared" si="341"/>
        <v/>
      </c>
      <c r="D4362" s="3" t="str">
        <f t="shared" si="342"/>
        <v/>
      </c>
      <c r="E4362" s="3" t="str">
        <f t="shared" si="343"/>
        <v/>
      </c>
      <c r="F4362" s="3" t="str">
        <f t="shared" si="344"/>
        <v/>
      </c>
      <c r="G4362" s="3" t="str">
        <f>IF(A4362="","",IF(HOUR(A4362)&lt;StartHour,StartHour,IF(HOUR(A4362)&gt;FinishHour,FinishHour,HOUR(A4362))))</f>
        <v/>
      </c>
      <c r="H4362" s="3" t="str">
        <f t="shared" si="345"/>
        <v/>
      </c>
      <c r="I4362" s="33" t="e">
        <f>IF(OR(A4362="",B4362=""),NA(),MAX(0,IF(A4362-B4362=0,SameDayCycleTimeSettingValue,(A4362-B4362) *24)))</f>
        <v>#N/A</v>
      </c>
      <c r="J4362" s="33" t="e">
        <f>IF(OR(A4362="",B4362=""),NA(),MAX(0,IF(A4362-B4362=0,SameDayCycleTimeSettingValue,((A4362-B4362) *24)-(INT((A4362-B4362)) * (24-(FinishHour-StartHour))))))</f>
        <v>#N/A</v>
      </c>
      <c r="K4362" s="3" t="e">
        <f ca="1">IF(OR(A4362&lt;&gt;"",B4362=""),NA(),MAX(0,IF(_xlfn.DAYS(NOW(),B4362)=0,SameDayCycleTimeSettingValue,_xlfn.DAYS(NOW(),B4362))))</f>
        <v>#N/A</v>
      </c>
    </row>
    <row r="4363" spans="1:11" x14ac:dyDescent="0.25">
      <c r="A4363" s="32" t="str">
        <f>IF(AND(TRIM(INDEX(CompletedDateValues,ROW(A4363)))&lt;&gt;"",INDEX(CompletedDateValues,ROW(A4363))&gt;0),INDEX(CompletedDateValues,ROW(A4363)),"")</f>
        <v/>
      </c>
      <c r="B4363" s="32" t="str">
        <f>IF(AND(TRIM(INDEX(StartDateValues,ROW(A4363)))&lt;&gt;"",INDEX(StartDateValues,ROW(A4363))&gt;0),INDEX(StartDateValues,ROW(A4363)),"")</f>
        <v/>
      </c>
      <c r="C4363" s="22" t="str">
        <f t="shared" si="341"/>
        <v/>
      </c>
      <c r="D4363" s="3" t="str">
        <f t="shared" si="342"/>
        <v/>
      </c>
      <c r="E4363" s="3" t="str">
        <f t="shared" si="343"/>
        <v/>
      </c>
      <c r="F4363" s="3" t="str">
        <f t="shared" si="344"/>
        <v/>
      </c>
      <c r="G4363" s="3" t="str">
        <f>IF(A4363="","",IF(HOUR(A4363)&lt;StartHour,StartHour,IF(HOUR(A4363)&gt;FinishHour,FinishHour,HOUR(A4363))))</f>
        <v/>
      </c>
      <c r="H4363" s="3" t="str">
        <f t="shared" si="345"/>
        <v/>
      </c>
      <c r="I4363" s="33" t="e">
        <f>IF(OR(A4363="",B4363=""),NA(),MAX(0,IF(A4363-B4363=0,SameDayCycleTimeSettingValue,(A4363-B4363) *24)))</f>
        <v>#N/A</v>
      </c>
      <c r="J4363" s="33" t="e">
        <f>IF(OR(A4363="",B4363=""),NA(),MAX(0,IF(A4363-B4363=0,SameDayCycleTimeSettingValue,((A4363-B4363) *24)-(INT((A4363-B4363)) * (24-(FinishHour-StartHour))))))</f>
        <v>#N/A</v>
      </c>
      <c r="K4363" s="3" t="e">
        <f ca="1">IF(OR(A4363&lt;&gt;"",B4363=""),NA(),MAX(0,IF(_xlfn.DAYS(NOW(),B4363)=0,SameDayCycleTimeSettingValue,_xlfn.DAYS(NOW(),B4363))))</f>
        <v>#N/A</v>
      </c>
    </row>
    <row r="4364" spans="1:11" x14ac:dyDescent="0.25">
      <c r="A4364" s="32" t="str">
        <f>IF(AND(TRIM(INDEX(CompletedDateValues,ROW(A4364)))&lt;&gt;"",INDEX(CompletedDateValues,ROW(A4364))&gt;0),INDEX(CompletedDateValues,ROW(A4364)),"")</f>
        <v/>
      </c>
      <c r="B4364" s="32" t="str">
        <f>IF(AND(TRIM(INDEX(StartDateValues,ROW(A4364)))&lt;&gt;"",INDEX(StartDateValues,ROW(A4364))&gt;0),INDEX(StartDateValues,ROW(A4364)),"")</f>
        <v/>
      </c>
      <c r="C4364" s="22" t="str">
        <f t="shared" si="341"/>
        <v/>
      </c>
      <c r="D4364" s="3" t="str">
        <f t="shared" si="342"/>
        <v/>
      </c>
      <c r="E4364" s="3" t="str">
        <f t="shared" si="343"/>
        <v/>
      </c>
      <c r="F4364" s="3" t="str">
        <f t="shared" si="344"/>
        <v/>
      </c>
      <c r="G4364" s="3" t="str">
        <f>IF(A4364="","",IF(HOUR(A4364)&lt;StartHour,StartHour,IF(HOUR(A4364)&gt;FinishHour,FinishHour,HOUR(A4364))))</f>
        <v/>
      </c>
      <c r="H4364" s="3" t="str">
        <f t="shared" si="345"/>
        <v/>
      </c>
      <c r="I4364" s="33" t="e">
        <f>IF(OR(A4364="",B4364=""),NA(),MAX(0,IF(A4364-B4364=0,SameDayCycleTimeSettingValue,(A4364-B4364) *24)))</f>
        <v>#N/A</v>
      </c>
      <c r="J4364" s="33" t="e">
        <f>IF(OR(A4364="",B4364=""),NA(),MAX(0,IF(A4364-B4364=0,SameDayCycleTimeSettingValue,((A4364-B4364) *24)-(INT((A4364-B4364)) * (24-(FinishHour-StartHour))))))</f>
        <v>#N/A</v>
      </c>
      <c r="K4364" s="3" t="e">
        <f ca="1">IF(OR(A4364&lt;&gt;"",B4364=""),NA(),MAX(0,IF(_xlfn.DAYS(NOW(),B4364)=0,SameDayCycleTimeSettingValue,_xlfn.DAYS(NOW(),B4364))))</f>
        <v>#N/A</v>
      </c>
    </row>
    <row r="4365" spans="1:11" x14ac:dyDescent="0.25">
      <c r="A4365" s="32" t="str">
        <f>IF(AND(TRIM(INDEX(CompletedDateValues,ROW(A4365)))&lt;&gt;"",INDEX(CompletedDateValues,ROW(A4365))&gt;0),INDEX(CompletedDateValues,ROW(A4365)),"")</f>
        <v/>
      </c>
      <c r="B4365" s="32" t="str">
        <f>IF(AND(TRIM(INDEX(StartDateValues,ROW(A4365)))&lt;&gt;"",INDEX(StartDateValues,ROW(A4365))&gt;0),INDEX(StartDateValues,ROW(A4365)),"")</f>
        <v/>
      </c>
      <c r="C4365" s="22" t="str">
        <f t="shared" si="341"/>
        <v/>
      </c>
      <c r="D4365" s="3" t="str">
        <f t="shared" si="342"/>
        <v/>
      </c>
      <c r="E4365" s="3" t="str">
        <f t="shared" si="343"/>
        <v/>
      </c>
      <c r="F4365" s="3" t="str">
        <f t="shared" si="344"/>
        <v/>
      </c>
      <c r="G4365" s="3" t="str">
        <f>IF(A4365="","",IF(HOUR(A4365)&lt;StartHour,StartHour,IF(HOUR(A4365)&gt;FinishHour,FinishHour,HOUR(A4365))))</f>
        <v/>
      </c>
      <c r="H4365" s="3" t="str">
        <f t="shared" si="345"/>
        <v/>
      </c>
      <c r="I4365" s="33" t="e">
        <f>IF(OR(A4365="",B4365=""),NA(),MAX(0,IF(A4365-B4365=0,SameDayCycleTimeSettingValue,(A4365-B4365) *24)))</f>
        <v>#N/A</v>
      </c>
      <c r="J4365" s="33" t="e">
        <f>IF(OR(A4365="",B4365=""),NA(),MAX(0,IF(A4365-B4365=0,SameDayCycleTimeSettingValue,((A4365-B4365) *24)-(INT((A4365-B4365)) * (24-(FinishHour-StartHour))))))</f>
        <v>#N/A</v>
      </c>
      <c r="K4365" s="3" t="e">
        <f ca="1">IF(OR(A4365&lt;&gt;"",B4365=""),NA(),MAX(0,IF(_xlfn.DAYS(NOW(),B4365)=0,SameDayCycleTimeSettingValue,_xlfn.DAYS(NOW(),B4365))))</f>
        <v>#N/A</v>
      </c>
    </row>
    <row r="4366" spans="1:11" x14ac:dyDescent="0.25">
      <c r="A4366" s="32" t="str">
        <f>IF(AND(TRIM(INDEX(CompletedDateValues,ROW(A4366)))&lt;&gt;"",INDEX(CompletedDateValues,ROW(A4366))&gt;0),INDEX(CompletedDateValues,ROW(A4366)),"")</f>
        <v/>
      </c>
      <c r="B4366" s="32" t="str">
        <f>IF(AND(TRIM(INDEX(StartDateValues,ROW(A4366)))&lt;&gt;"",INDEX(StartDateValues,ROW(A4366))&gt;0),INDEX(StartDateValues,ROW(A4366)),"")</f>
        <v/>
      </c>
      <c r="C4366" s="22" t="str">
        <f t="shared" si="341"/>
        <v/>
      </c>
      <c r="D4366" s="3" t="str">
        <f t="shared" si="342"/>
        <v/>
      </c>
      <c r="E4366" s="3" t="str">
        <f t="shared" si="343"/>
        <v/>
      </c>
      <c r="F4366" s="3" t="str">
        <f t="shared" si="344"/>
        <v/>
      </c>
      <c r="G4366" s="3" t="str">
        <f>IF(A4366="","",IF(HOUR(A4366)&lt;StartHour,StartHour,IF(HOUR(A4366)&gt;FinishHour,FinishHour,HOUR(A4366))))</f>
        <v/>
      </c>
      <c r="H4366" s="3" t="str">
        <f t="shared" si="345"/>
        <v/>
      </c>
      <c r="I4366" s="33" t="e">
        <f>IF(OR(A4366="",B4366=""),NA(),MAX(0,IF(A4366-B4366=0,SameDayCycleTimeSettingValue,(A4366-B4366) *24)))</f>
        <v>#N/A</v>
      </c>
      <c r="J4366" s="33" t="e">
        <f>IF(OR(A4366="",B4366=""),NA(),MAX(0,IF(A4366-B4366=0,SameDayCycleTimeSettingValue,((A4366-B4366) *24)-(INT((A4366-B4366)) * (24-(FinishHour-StartHour))))))</f>
        <v>#N/A</v>
      </c>
      <c r="K4366" s="3" t="e">
        <f ca="1">IF(OR(A4366&lt;&gt;"",B4366=""),NA(),MAX(0,IF(_xlfn.DAYS(NOW(),B4366)=0,SameDayCycleTimeSettingValue,_xlfn.DAYS(NOW(),B4366))))</f>
        <v>#N/A</v>
      </c>
    </row>
    <row r="4367" spans="1:11" x14ac:dyDescent="0.25">
      <c r="A4367" s="32" t="str">
        <f>IF(AND(TRIM(INDEX(CompletedDateValues,ROW(A4367)))&lt;&gt;"",INDEX(CompletedDateValues,ROW(A4367))&gt;0),INDEX(CompletedDateValues,ROW(A4367)),"")</f>
        <v/>
      </c>
      <c r="B4367" s="32" t="str">
        <f>IF(AND(TRIM(INDEX(StartDateValues,ROW(A4367)))&lt;&gt;"",INDEX(StartDateValues,ROW(A4367))&gt;0),INDEX(StartDateValues,ROW(A4367)),"")</f>
        <v/>
      </c>
      <c r="C4367" s="22" t="str">
        <f t="shared" si="341"/>
        <v/>
      </c>
      <c r="D4367" s="3" t="str">
        <f t="shared" si="342"/>
        <v/>
      </c>
      <c r="E4367" s="3" t="str">
        <f t="shared" si="343"/>
        <v/>
      </c>
      <c r="F4367" s="3" t="str">
        <f t="shared" si="344"/>
        <v/>
      </c>
      <c r="G4367" s="3" t="str">
        <f>IF(A4367="","",IF(HOUR(A4367)&lt;StartHour,StartHour,IF(HOUR(A4367)&gt;FinishHour,FinishHour,HOUR(A4367))))</f>
        <v/>
      </c>
      <c r="H4367" s="3" t="str">
        <f t="shared" si="345"/>
        <v/>
      </c>
      <c r="I4367" s="33" t="e">
        <f>IF(OR(A4367="",B4367=""),NA(),MAX(0,IF(A4367-B4367=0,SameDayCycleTimeSettingValue,(A4367-B4367) *24)))</f>
        <v>#N/A</v>
      </c>
      <c r="J4367" s="33" t="e">
        <f>IF(OR(A4367="",B4367=""),NA(),MAX(0,IF(A4367-B4367=0,SameDayCycleTimeSettingValue,((A4367-B4367) *24)-(INT((A4367-B4367)) * (24-(FinishHour-StartHour))))))</f>
        <v>#N/A</v>
      </c>
      <c r="K4367" s="3" t="e">
        <f ca="1">IF(OR(A4367&lt;&gt;"",B4367=""),NA(),MAX(0,IF(_xlfn.DAYS(NOW(),B4367)=0,SameDayCycleTimeSettingValue,_xlfn.DAYS(NOW(),B4367))))</f>
        <v>#N/A</v>
      </c>
    </row>
    <row r="4368" spans="1:11" x14ac:dyDescent="0.25">
      <c r="A4368" s="32" t="str">
        <f>IF(AND(TRIM(INDEX(CompletedDateValues,ROW(A4368)))&lt;&gt;"",INDEX(CompletedDateValues,ROW(A4368))&gt;0),INDEX(CompletedDateValues,ROW(A4368)),"")</f>
        <v/>
      </c>
      <c r="B4368" s="32" t="str">
        <f>IF(AND(TRIM(INDEX(StartDateValues,ROW(A4368)))&lt;&gt;"",INDEX(StartDateValues,ROW(A4368))&gt;0),INDEX(StartDateValues,ROW(A4368)),"")</f>
        <v/>
      </c>
      <c r="C4368" s="22" t="str">
        <f t="shared" si="341"/>
        <v/>
      </c>
      <c r="D4368" s="3" t="str">
        <f t="shared" si="342"/>
        <v/>
      </c>
      <c r="E4368" s="3" t="str">
        <f t="shared" si="343"/>
        <v/>
      </c>
      <c r="F4368" s="3" t="str">
        <f t="shared" si="344"/>
        <v/>
      </c>
      <c r="G4368" s="3" t="str">
        <f>IF(A4368="","",IF(HOUR(A4368)&lt;StartHour,StartHour,IF(HOUR(A4368)&gt;FinishHour,FinishHour,HOUR(A4368))))</f>
        <v/>
      </c>
      <c r="H4368" s="3" t="str">
        <f t="shared" si="345"/>
        <v/>
      </c>
      <c r="I4368" s="33" t="e">
        <f>IF(OR(A4368="",B4368=""),NA(),MAX(0,IF(A4368-B4368=0,SameDayCycleTimeSettingValue,(A4368-B4368) *24)))</f>
        <v>#N/A</v>
      </c>
      <c r="J4368" s="33" t="e">
        <f>IF(OR(A4368="",B4368=""),NA(),MAX(0,IF(A4368-B4368=0,SameDayCycleTimeSettingValue,((A4368-B4368) *24)-(INT((A4368-B4368)) * (24-(FinishHour-StartHour))))))</f>
        <v>#N/A</v>
      </c>
      <c r="K4368" s="3" t="e">
        <f ca="1">IF(OR(A4368&lt;&gt;"",B4368=""),NA(),MAX(0,IF(_xlfn.DAYS(NOW(),B4368)=0,SameDayCycleTimeSettingValue,_xlfn.DAYS(NOW(),B4368))))</f>
        <v>#N/A</v>
      </c>
    </row>
    <row r="4369" spans="1:11" x14ac:dyDescent="0.25">
      <c r="A4369" s="32" t="str">
        <f>IF(AND(TRIM(INDEX(CompletedDateValues,ROW(A4369)))&lt;&gt;"",INDEX(CompletedDateValues,ROW(A4369))&gt;0),INDEX(CompletedDateValues,ROW(A4369)),"")</f>
        <v/>
      </c>
      <c r="B4369" s="32" t="str">
        <f>IF(AND(TRIM(INDEX(StartDateValues,ROW(A4369)))&lt;&gt;"",INDEX(StartDateValues,ROW(A4369))&gt;0),INDEX(StartDateValues,ROW(A4369)),"")</f>
        <v/>
      </c>
      <c r="C4369" s="22" t="str">
        <f t="shared" si="341"/>
        <v/>
      </c>
      <c r="D4369" s="3" t="str">
        <f t="shared" si="342"/>
        <v/>
      </c>
      <c r="E4369" s="3" t="str">
        <f t="shared" si="343"/>
        <v/>
      </c>
      <c r="F4369" s="3" t="str">
        <f t="shared" si="344"/>
        <v/>
      </c>
      <c r="G4369" s="3" t="str">
        <f>IF(A4369="","",IF(HOUR(A4369)&lt;StartHour,StartHour,IF(HOUR(A4369)&gt;FinishHour,FinishHour,HOUR(A4369))))</f>
        <v/>
      </c>
      <c r="H4369" s="3" t="str">
        <f t="shared" si="345"/>
        <v/>
      </c>
      <c r="I4369" s="33" t="e">
        <f>IF(OR(A4369="",B4369=""),NA(),MAX(0,IF(A4369-B4369=0,SameDayCycleTimeSettingValue,(A4369-B4369) *24)))</f>
        <v>#N/A</v>
      </c>
      <c r="J4369" s="33" t="e">
        <f>IF(OR(A4369="",B4369=""),NA(),MAX(0,IF(A4369-B4369=0,SameDayCycleTimeSettingValue,((A4369-B4369) *24)-(INT((A4369-B4369)) * (24-(FinishHour-StartHour))))))</f>
        <v>#N/A</v>
      </c>
      <c r="K4369" s="3" t="e">
        <f ca="1">IF(OR(A4369&lt;&gt;"",B4369=""),NA(),MAX(0,IF(_xlfn.DAYS(NOW(),B4369)=0,SameDayCycleTimeSettingValue,_xlfn.DAYS(NOW(),B4369))))</f>
        <v>#N/A</v>
      </c>
    </row>
    <row r="4370" spans="1:11" x14ac:dyDescent="0.25">
      <c r="A4370" s="32" t="str">
        <f>IF(AND(TRIM(INDEX(CompletedDateValues,ROW(A4370)))&lt;&gt;"",INDEX(CompletedDateValues,ROW(A4370))&gt;0),INDEX(CompletedDateValues,ROW(A4370)),"")</f>
        <v/>
      </c>
      <c r="B4370" s="32" t="str">
        <f>IF(AND(TRIM(INDEX(StartDateValues,ROW(A4370)))&lt;&gt;"",INDEX(StartDateValues,ROW(A4370))&gt;0),INDEX(StartDateValues,ROW(A4370)),"")</f>
        <v/>
      </c>
      <c r="C4370" s="22" t="str">
        <f t="shared" si="341"/>
        <v/>
      </c>
      <c r="D4370" s="3" t="str">
        <f t="shared" si="342"/>
        <v/>
      </c>
      <c r="E4370" s="3" t="str">
        <f t="shared" si="343"/>
        <v/>
      </c>
      <c r="F4370" s="3" t="str">
        <f t="shared" si="344"/>
        <v/>
      </c>
      <c r="G4370" s="3" t="str">
        <f>IF(A4370="","",IF(HOUR(A4370)&lt;StartHour,StartHour,IF(HOUR(A4370)&gt;FinishHour,FinishHour,HOUR(A4370))))</f>
        <v/>
      </c>
      <c r="H4370" s="3" t="str">
        <f t="shared" si="345"/>
        <v/>
      </c>
      <c r="I4370" s="33" t="e">
        <f>IF(OR(A4370="",B4370=""),NA(),MAX(0,IF(A4370-B4370=0,SameDayCycleTimeSettingValue,(A4370-B4370) *24)))</f>
        <v>#N/A</v>
      </c>
      <c r="J4370" s="33" t="e">
        <f>IF(OR(A4370="",B4370=""),NA(),MAX(0,IF(A4370-B4370=0,SameDayCycleTimeSettingValue,((A4370-B4370) *24)-(INT((A4370-B4370)) * (24-(FinishHour-StartHour))))))</f>
        <v>#N/A</v>
      </c>
      <c r="K4370" s="3" t="e">
        <f ca="1">IF(OR(A4370&lt;&gt;"",B4370=""),NA(),MAX(0,IF(_xlfn.DAYS(NOW(),B4370)=0,SameDayCycleTimeSettingValue,_xlfn.DAYS(NOW(),B4370))))</f>
        <v>#N/A</v>
      </c>
    </row>
    <row r="4371" spans="1:11" x14ac:dyDescent="0.25">
      <c r="A4371" s="32" t="str">
        <f>IF(AND(TRIM(INDEX(CompletedDateValues,ROW(A4371)))&lt;&gt;"",INDEX(CompletedDateValues,ROW(A4371))&gt;0),INDEX(CompletedDateValues,ROW(A4371)),"")</f>
        <v/>
      </c>
      <c r="B4371" s="32" t="str">
        <f>IF(AND(TRIM(INDEX(StartDateValues,ROW(A4371)))&lt;&gt;"",INDEX(StartDateValues,ROW(A4371))&gt;0),INDEX(StartDateValues,ROW(A4371)),"")</f>
        <v/>
      </c>
      <c r="C4371" s="22" t="str">
        <f t="shared" si="341"/>
        <v/>
      </c>
      <c r="D4371" s="3" t="str">
        <f t="shared" si="342"/>
        <v/>
      </c>
      <c r="E4371" s="3" t="str">
        <f t="shared" si="343"/>
        <v/>
      </c>
      <c r="F4371" s="3" t="str">
        <f t="shared" si="344"/>
        <v/>
      </c>
      <c r="G4371" s="3" t="str">
        <f>IF(A4371="","",IF(HOUR(A4371)&lt;StartHour,StartHour,IF(HOUR(A4371)&gt;FinishHour,FinishHour,HOUR(A4371))))</f>
        <v/>
      </c>
      <c r="H4371" s="3" t="str">
        <f t="shared" si="345"/>
        <v/>
      </c>
      <c r="I4371" s="33" t="e">
        <f>IF(OR(A4371="",B4371=""),NA(),MAX(0,IF(A4371-B4371=0,SameDayCycleTimeSettingValue,(A4371-B4371) *24)))</f>
        <v>#N/A</v>
      </c>
      <c r="J4371" s="33" t="e">
        <f>IF(OR(A4371="",B4371=""),NA(),MAX(0,IF(A4371-B4371=0,SameDayCycleTimeSettingValue,((A4371-B4371) *24)-(INT((A4371-B4371)) * (24-(FinishHour-StartHour))))))</f>
        <v>#N/A</v>
      </c>
      <c r="K4371" s="3" t="e">
        <f ca="1">IF(OR(A4371&lt;&gt;"",B4371=""),NA(),MAX(0,IF(_xlfn.DAYS(NOW(),B4371)=0,SameDayCycleTimeSettingValue,_xlfn.DAYS(NOW(),B4371))))</f>
        <v>#N/A</v>
      </c>
    </row>
    <row r="4372" spans="1:11" x14ac:dyDescent="0.25">
      <c r="A4372" s="32" t="str">
        <f>IF(AND(TRIM(INDEX(CompletedDateValues,ROW(A4372)))&lt;&gt;"",INDEX(CompletedDateValues,ROW(A4372))&gt;0),INDEX(CompletedDateValues,ROW(A4372)),"")</f>
        <v/>
      </c>
      <c r="B4372" s="32" t="str">
        <f>IF(AND(TRIM(INDEX(StartDateValues,ROW(A4372)))&lt;&gt;"",INDEX(StartDateValues,ROW(A4372))&gt;0),INDEX(StartDateValues,ROW(A4372)),"")</f>
        <v/>
      </c>
      <c r="C4372" s="22" t="str">
        <f t="shared" si="341"/>
        <v/>
      </c>
      <c r="D4372" s="3" t="str">
        <f t="shared" si="342"/>
        <v/>
      </c>
      <c r="E4372" s="3" t="str">
        <f t="shared" si="343"/>
        <v/>
      </c>
      <c r="F4372" s="3" t="str">
        <f t="shared" si="344"/>
        <v/>
      </c>
      <c r="G4372" s="3" t="str">
        <f>IF(A4372="","",IF(HOUR(A4372)&lt;StartHour,StartHour,IF(HOUR(A4372)&gt;FinishHour,FinishHour,HOUR(A4372))))</f>
        <v/>
      </c>
      <c r="H4372" s="3" t="str">
        <f t="shared" si="345"/>
        <v/>
      </c>
      <c r="I4372" s="33" t="e">
        <f>IF(OR(A4372="",B4372=""),NA(),MAX(0,IF(A4372-B4372=0,SameDayCycleTimeSettingValue,(A4372-B4372) *24)))</f>
        <v>#N/A</v>
      </c>
      <c r="J4372" s="33" t="e">
        <f>IF(OR(A4372="",B4372=""),NA(),MAX(0,IF(A4372-B4372=0,SameDayCycleTimeSettingValue,((A4372-B4372) *24)-(INT((A4372-B4372)) * (24-(FinishHour-StartHour))))))</f>
        <v>#N/A</v>
      </c>
      <c r="K4372" s="3" t="e">
        <f ca="1">IF(OR(A4372&lt;&gt;"",B4372=""),NA(),MAX(0,IF(_xlfn.DAYS(NOW(),B4372)=0,SameDayCycleTimeSettingValue,_xlfn.DAYS(NOW(),B4372))))</f>
        <v>#N/A</v>
      </c>
    </row>
    <row r="4373" spans="1:11" x14ac:dyDescent="0.25">
      <c r="A4373" s="32" t="str">
        <f>IF(AND(TRIM(INDEX(CompletedDateValues,ROW(A4373)))&lt;&gt;"",INDEX(CompletedDateValues,ROW(A4373))&gt;0),INDEX(CompletedDateValues,ROW(A4373)),"")</f>
        <v/>
      </c>
      <c r="B4373" s="32" t="str">
        <f>IF(AND(TRIM(INDEX(StartDateValues,ROW(A4373)))&lt;&gt;"",INDEX(StartDateValues,ROW(A4373))&gt;0),INDEX(StartDateValues,ROW(A4373)),"")</f>
        <v/>
      </c>
      <c r="C4373" s="22" t="str">
        <f t="shared" si="341"/>
        <v/>
      </c>
      <c r="D4373" s="3" t="str">
        <f t="shared" si="342"/>
        <v/>
      </c>
      <c r="E4373" s="3" t="str">
        <f t="shared" si="343"/>
        <v/>
      </c>
      <c r="F4373" s="3" t="str">
        <f t="shared" si="344"/>
        <v/>
      </c>
      <c r="G4373" s="3" t="str">
        <f>IF(A4373="","",IF(HOUR(A4373)&lt;StartHour,StartHour,IF(HOUR(A4373)&gt;FinishHour,FinishHour,HOUR(A4373))))</f>
        <v/>
      </c>
      <c r="H4373" s="3" t="str">
        <f t="shared" si="345"/>
        <v/>
      </c>
      <c r="I4373" s="33" t="e">
        <f>IF(OR(A4373="",B4373=""),NA(),MAX(0,IF(A4373-B4373=0,SameDayCycleTimeSettingValue,(A4373-B4373) *24)))</f>
        <v>#N/A</v>
      </c>
      <c r="J4373" s="33" t="e">
        <f>IF(OR(A4373="",B4373=""),NA(),MAX(0,IF(A4373-B4373=0,SameDayCycleTimeSettingValue,((A4373-B4373) *24)-(INT((A4373-B4373)) * (24-(FinishHour-StartHour))))))</f>
        <v>#N/A</v>
      </c>
      <c r="K4373" s="3" t="e">
        <f ca="1">IF(OR(A4373&lt;&gt;"",B4373=""),NA(),MAX(0,IF(_xlfn.DAYS(NOW(),B4373)=0,SameDayCycleTimeSettingValue,_xlfn.DAYS(NOW(),B4373))))</f>
        <v>#N/A</v>
      </c>
    </row>
    <row r="4374" spans="1:11" x14ac:dyDescent="0.25">
      <c r="A4374" s="32" t="str">
        <f>IF(AND(TRIM(INDEX(CompletedDateValues,ROW(A4374)))&lt;&gt;"",INDEX(CompletedDateValues,ROW(A4374))&gt;0),INDEX(CompletedDateValues,ROW(A4374)),"")</f>
        <v/>
      </c>
      <c r="B4374" s="32" t="str">
        <f>IF(AND(TRIM(INDEX(StartDateValues,ROW(A4374)))&lt;&gt;"",INDEX(StartDateValues,ROW(A4374))&gt;0),INDEX(StartDateValues,ROW(A4374)),"")</f>
        <v/>
      </c>
      <c r="C4374" s="22" t="str">
        <f t="shared" si="341"/>
        <v/>
      </c>
      <c r="D4374" s="3" t="str">
        <f t="shared" si="342"/>
        <v/>
      </c>
      <c r="E4374" s="3" t="str">
        <f t="shared" si="343"/>
        <v/>
      </c>
      <c r="F4374" s="3" t="str">
        <f t="shared" si="344"/>
        <v/>
      </c>
      <c r="G4374" s="3" t="str">
        <f>IF(A4374="","",IF(HOUR(A4374)&lt;StartHour,StartHour,IF(HOUR(A4374)&gt;FinishHour,FinishHour,HOUR(A4374))))</f>
        <v/>
      </c>
      <c r="H4374" s="3" t="str">
        <f t="shared" si="345"/>
        <v/>
      </c>
      <c r="I4374" s="33" t="e">
        <f>IF(OR(A4374="",B4374=""),NA(),MAX(0,IF(A4374-B4374=0,SameDayCycleTimeSettingValue,(A4374-B4374) *24)))</f>
        <v>#N/A</v>
      </c>
      <c r="J4374" s="33" t="e">
        <f>IF(OR(A4374="",B4374=""),NA(),MAX(0,IF(A4374-B4374=0,SameDayCycleTimeSettingValue,((A4374-B4374) *24)-(INT((A4374-B4374)) * (24-(FinishHour-StartHour))))))</f>
        <v>#N/A</v>
      </c>
      <c r="K4374" s="3" t="e">
        <f ca="1">IF(OR(A4374&lt;&gt;"",B4374=""),NA(),MAX(0,IF(_xlfn.DAYS(NOW(),B4374)=0,SameDayCycleTimeSettingValue,_xlfn.DAYS(NOW(),B4374))))</f>
        <v>#N/A</v>
      </c>
    </row>
    <row r="4375" spans="1:11" x14ac:dyDescent="0.25">
      <c r="A4375" s="32" t="str">
        <f>IF(AND(TRIM(INDEX(CompletedDateValues,ROW(A4375)))&lt;&gt;"",INDEX(CompletedDateValues,ROW(A4375))&gt;0),INDEX(CompletedDateValues,ROW(A4375)),"")</f>
        <v/>
      </c>
      <c r="B4375" s="32" t="str">
        <f>IF(AND(TRIM(INDEX(StartDateValues,ROW(A4375)))&lt;&gt;"",INDEX(StartDateValues,ROW(A4375))&gt;0),INDEX(StartDateValues,ROW(A4375)),"")</f>
        <v/>
      </c>
      <c r="C4375" s="22" t="str">
        <f t="shared" si="341"/>
        <v/>
      </c>
      <c r="D4375" s="3" t="str">
        <f t="shared" si="342"/>
        <v/>
      </c>
      <c r="E4375" s="3" t="str">
        <f t="shared" si="343"/>
        <v/>
      </c>
      <c r="F4375" s="3" t="str">
        <f t="shared" si="344"/>
        <v/>
      </c>
      <c r="G4375" s="3" t="str">
        <f>IF(A4375="","",IF(HOUR(A4375)&lt;StartHour,StartHour,IF(HOUR(A4375)&gt;FinishHour,FinishHour,HOUR(A4375))))</f>
        <v/>
      </c>
      <c r="H4375" s="3" t="str">
        <f t="shared" si="345"/>
        <v/>
      </c>
      <c r="I4375" s="33" t="e">
        <f>IF(OR(A4375="",B4375=""),NA(),MAX(0,IF(A4375-B4375=0,SameDayCycleTimeSettingValue,(A4375-B4375) *24)))</f>
        <v>#N/A</v>
      </c>
      <c r="J4375" s="33" t="e">
        <f>IF(OR(A4375="",B4375=""),NA(),MAX(0,IF(A4375-B4375=0,SameDayCycleTimeSettingValue,((A4375-B4375) *24)-(INT((A4375-B4375)) * (24-(FinishHour-StartHour))))))</f>
        <v>#N/A</v>
      </c>
      <c r="K4375" s="3" t="e">
        <f ca="1">IF(OR(A4375&lt;&gt;"",B4375=""),NA(),MAX(0,IF(_xlfn.DAYS(NOW(),B4375)=0,SameDayCycleTimeSettingValue,_xlfn.DAYS(NOW(),B4375))))</f>
        <v>#N/A</v>
      </c>
    </row>
    <row r="4376" spans="1:11" x14ac:dyDescent="0.25">
      <c r="A4376" s="32" t="str">
        <f>IF(AND(TRIM(INDEX(CompletedDateValues,ROW(A4376)))&lt;&gt;"",INDEX(CompletedDateValues,ROW(A4376))&gt;0),INDEX(CompletedDateValues,ROW(A4376)),"")</f>
        <v/>
      </c>
      <c r="B4376" s="32" t="str">
        <f>IF(AND(TRIM(INDEX(StartDateValues,ROW(A4376)))&lt;&gt;"",INDEX(StartDateValues,ROW(A4376))&gt;0),INDEX(StartDateValues,ROW(A4376)),"")</f>
        <v/>
      </c>
      <c r="C4376" s="22" t="str">
        <f t="shared" si="341"/>
        <v/>
      </c>
      <c r="D4376" s="3" t="str">
        <f t="shared" si="342"/>
        <v/>
      </c>
      <c r="E4376" s="3" t="str">
        <f t="shared" si="343"/>
        <v/>
      </c>
      <c r="F4376" s="3" t="str">
        <f t="shared" si="344"/>
        <v/>
      </c>
      <c r="G4376" s="3" t="str">
        <f>IF(A4376="","",IF(HOUR(A4376)&lt;StartHour,StartHour,IF(HOUR(A4376)&gt;FinishHour,FinishHour,HOUR(A4376))))</f>
        <v/>
      </c>
      <c r="H4376" s="3" t="str">
        <f t="shared" si="345"/>
        <v/>
      </c>
      <c r="I4376" s="33" t="e">
        <f>IF(OR(A4376="",B4376=""),NA(),MAX(0,IF(A4376-B4376=0,SameDayCycleTimeSettingValue,(A4376-B4376) *24)))</f>
        <v>#N/A</v>
      </c>
      <c r="J4376" s="33" t="e">
        <f>IF(OR(A4376="",B4376=""),NA(),MAX(0,IF(A4376-B4376=0,SameDayCycleTimeSettingValue,((A4376-B4376) *24)-(INT((A4376-B4376)) * (24-(FinishHour-StartHour))))))</f>
        <v>#N/A</v>
      </c>
      <c r="K4376" s="3" t="e">
        <f ca="1">IF(OR(A4376&lt;&gt;"",B4376=""),NA(),MAX(0,IF(_xlfn.DAYS(NOW(),B4376)=0,SameDayCycleTimeSettingValue,_xlfn.DAYS(NOW(),B4376))))</f>
        <v>#N/A</v>
      </c>
    </row>
    <row r="4377" spans="1:11" x14ac:dyDescent="0.25">
      <c r="A4377" s="32" t="str">
        <f>IF(AND(TRIM(INDEX(CompletedDateValues,ROW(A4377)))&lt;&gt;"",INDEX(CompletedDateValues,ROW(A4377))&gt;0),INDEX(CompletedDateValues,ROW(A4377)),"")</f>
        <v/>
      </c>
      <c r="B4377" s="32" t="str">
        <f>IF(AND(TRIM(INDEX(StartDateValues,ROW(A4377)))&lt;&gt;"",INDEX(StartDateValues,ROW(A4377))&gt;0),INDEX(StartDateValues,ROW(A4377)),"")</f>
        <v/>
      </c>
      <c r="C4377" s="22" t="str">
        <f t="shared" si="341"/>
        <v/>
      </c>
      <c r="D4377" s="3" t="str">
        <f t="shared" si="342"/>
        <v/>
      </c>
      <c r="E4377" s="3" t="str">
        <f t="shared" si="343"/>
        <v/>
      </c>
      <c r="F4377" s="3" t="str">
        <f t="shared" si="344"/>
        <v/>
      </c>
      <c r="G4377" s="3" t="str">
        <f>IF(A4377="","",IF(HOUR(A4377)&lt;StartHour,StartHour,IF(HOUR(A4377)&gt;FinishHour,FinishHour,HOUR(A4377))))</f>
        <v/>
      </c>
      <c r="H4377" s="3" t="str">
        <f t="shared" si="345"/>
        <v/>
      </c>
      <c r="I4377" s="33" t="e">
        <f>IF(OR(A4377="",B4377=""),NA(),MAX(0,IF(A4377-B4377=0,SameDayCycleTimeSettingValue,(A4377-B4377) *24)))</f>
        <v>#N/A</v>
      </c>
      <c r="J4377" s="33" t="e">
        <f>IF(OR(A4377="",B4377=""),NA(),MAX(0,IF(A4377-B4377=0,SameDayCycleTimeSettingValue,((A4377-B4377) *24)-(INT((A4377-B4377)) * (24-(FinishHour-StartHour))))))</f>
        <v>#N/A</v>
      </c>
      <c r="K4377" s="3" t="e">
        <f ca="1">IF(OR(A4377&lt;&gt;"",B4377=""),NA(),MAX(0,IF(_xlfn.DAYS(NOW(),B4377)=0,SameDayCycleTimeSettingValue,_xlfn.DAYS(NOW(),B4377))))</f>
        <v>#N/A</v>
      </c>
    </row>
    <row r="4378" spans="1:11" x14ac:dyDescent="0.25">
      <c r="A4378" s="32" t="str">
        <f>IF(AND(TRIM(INDEX(CompletedDateValues,ROW(A4378)))&lt;&gt;"",INDEX(CompletedDateValues,ROW(A4378))&gt;0),INDEX(CompletedDateValues,ROW(A4378)),"")</f>
        <v/>
      </c>
      <c r="B4378" s="32" t="str">
        <f>IF(AND(TRIM(INDEX(StartDateValues,ROW(A4378)))&lt;&gt;"",INDEX(StartDateValues,ROW(A4378))&gt;0),INDEX(StartDateValues,ROW(A4378)),"")</f>
        <v/>
      </c>
      <c r="C4378" s="22" t="str">
        <f t="shared" si="341"/>
        <v/>
      </c>
      <c r="D4378" s="3" t="str">
        <f t="shared" si="342"/>
        <v/>
      </c>
      <c r="E4378" s="3" t="str">
        <f t="shared" si="343"/>
        <v/>
      </c>
      <c r="F4378" s="3" t="str">
        <f t="shared" si="344"/>
        <v/>
      </c>
      <c r="G4378" s="3" t="str">
        <f>IF(A4378="","",IF(HOUR(A4378)&lt;StartHour,StartHour,IF(HOUR(A4378)&gt;FinishHour,FinishHour,HOUR(A4378))))</f>
        <v/>
      </c>
      <c r="H4378" s="3" t="str">
        <f t="shared" si="345"/>
        <v/>
      </c>
      <c r="I4378" s="33" t="e">
        <f>IF(OR(A4378="",B4378=""),NA(),MAX(0,IF(A4378-B4378=0,SameDayCycleTimeSettingValue,(A4378-B4378) *24)))</f>
        <v>#N/A</v>
      </c>
      <c r="J4378" s="33" t="e">
        <f>IF(OR(A4378="",B4378=""),NA(),MAX(0,IF(A4378-B4378=0,SameDayCycleTimeSettingValue,((A4378-B4378) *24)-(INT((A4378-B4378)) * (24-(FinishHour-StartHour))))))</f>
        <v>#N/A</v>
      </c>
      <c r="K4378" s="3" t="e">
        <f ca="1">IF(OR(A4378&lt;&gt;"",B4378=""),NA(),MAX(0,IF(_xlfn.DAYS(NOW(),B4378)=0,SameDayCycleTimeSettingValue,_xlfn.DAYS(NOW(),B4378))))</f>
        <v>#N/A</v>
      </c>
    </row>
    <row r="4379" spans="1:11" x14ac:dyDescent="0.25">
      <c r="A4379" s="32" t="str">
        <f>IF(AND(TRIM(INDEX(CompletedDateValues,ROW(A4379)))&lt;&gt;"",INDEX(CompletedDateValues,ROW(A4379))&gt;0),INDEX(CompletedDateValues,ROW(A4379)),"")</f>
        <v/>
      </c>
      <c r="B4379" s="32" t="str">
        <f>IF(AND(TRIM(INDEX(StartDateValues,ROW(A4379)))&lt;&gt;"",INDEX(StartDateValues,ROW(A4379))&gt;0),INDEX(StartDateValues,ROW(A4379)),"")</f>
        <v/>
      </c>
      <c r="C4379" s="22" t="str">
        <f t="shared" si="341"/>
        <v/>
      </c>
      <c r="D4379" s="3" t="str">
        <f t="shared" si="342"/>
        <v/>
      </c>
      <c r="E4379" s="3" t="str">
        <f t="shared" si="343"/>
        <v/>
      </c>
      <c r="F4379" s="3" t="str">
        <f t="shared" si="344"/>
        <v/>
      </c>
      <c r="G4379" s="3" t="str">
        <f>IF(A4379="","",IF(HOUR(A4379)&lt;StartHour,StartHour,IF(HOUR(A4379)&gt;FinishHour,FinishHour,HOUR(A4379))))</f>
        <v/>
      </c>
      <c r="H4379" s="3" t="str">
        <f t="shared" si="345"/>
        <v/>
      </c>
      <c r="I4379" s="33" t="e">
        <f>IF(OR(A4379="",B4379=""),NA(),MAX(0,IF(A4379-B4379=0,SameDayCycleTimeSettingValue,(A4379-B4379) *24)))</f>
        <v>#N/A</v>
      </c>
      <c r="J4379" s="33" t="e">
        <f>IF(OR(A4379="",B4379=""),NA(),MAX(0,IF(A4379-B4379=0,SameDayCycleTimeSettingValue,((A4379-B4379) *24)-(INT((A4379-B4379)) * (24-(FinishHour-StartHour))))))</f>
        <v>#N/A</v>
      </c>
      <c r="K4379" s="3" t="e">
        <f ca="1">IF(OR(A4379&lt;&gt;"",B4379=""),NA(),MAX(0,IF(_xlfn.DAYS(NOW(),B4379)=0,SameDayCycleTimeSettingValue,_xlfn.DAYS(NOW(),B4379))))</f>
        <v>#N/A</v>
      </c>
    </row>
    <row r="4380" spans="1:11" x14ac:dyDescent="0.25">
      <c r="A4380" s="32" t="str">
        <f>IF(AND(TRIM(INDEX(CompletedDateValues,ROW(A4380)))&lt;&gt;"",INDEX(CompletedDateValues,ROW(A4380))&gt;0),INDEX(CompletedDateValues,ROW(A4380)),"")</f>
        <v/>
      </c>
      <c r="B4380" s="32" t="str">
        <f>IF(AND(TRIM(INDEX(StartDateValues,ROW(A4380)))&lt;&gt;"",INDEX(StartDateValues,ROW(A4380))&gt;0),INDEX(StartDateValues,ROW(A4380)),"")</f>
        <v/>
      </c>
      <c r="C4380" s="22" t="str">
        <f t="shared" si="341"/>
        <v/>
      </c>
      <c r="D4380" s="3" t="str">
        <f t="shared" si="342"/>
        <v/>
      </c>
      <c r="E4380" s="3" t="str">
        <f t="shared" si="343"/>
        <v/>
      </c>
      <c r="F4380" s="3" t="str">
        <f t="shared" si="344"/>
        <v/>
      </c>
      <c r="G4380" s="3" t="str">
        <f>IF(A4380="","",IF(HOUR(A4380)&lt;StartHour,StartHour,IF(HOUR(A4380)&gt;FinishHour,FinishHour,HOUR(A4380))))</f>
        <v/>
      </c>
      <c r="H4380" s="3" t="str">
        <f t="shared" si="345"/>
        <v/>
      </c>
      <c r="I4380" s="33" t="e">
        <f>IF(OR(A4380="",B4380=""),NA(),MAX(0,IF(A4380-B4380=0,SameDayCycleTimeSettingValue,(A4380-B4380) *24)))</f>
        <v>#N/A</v>
      </c>
      <c r="J4380" s="33" t="e">
        <f>IF(OR(A4380="",B4380=""),NA(),MAX(0,IF(A4380-B4380=0,SameDayCycleTimeSettingValue,((A4380-B4380) *24)-(INT((A4380-B4380)) * (24-(FinishHour-StartHour))))))</f>
        <v>#N/A</v>
      </c>
      <c r="K4380" s="3" t="e">
        <f ca="1">IF(OR(A4380&lt;&gt;"",B4380=""),NA(),MAX(0,IF(_xlfn.DAYS(NOW(),B4380)=0,SameDayCycleTimeSettingValue,_xlfn.DAYS(NOW(),B4380))))</f>
        <v>#N/A</v>
      </c>
    </row>
    <row r="4381" spans="1:11" x14ac:dyDescent="0.25">
      <c r="A4381" s="32" t="str">
        <f>IF(AND(TRIM(INDEX(CompletedDateValues,ROW(A4381)))&lt;&gt;"",INDEX(CompletedDateValues,ROW(A4381))&gt;0),INDEX(CompletedDateValues,ROW(A4381)),"")</f>
        <v/>
      </c>
      <c r="B4381" s="32" t="str">
        <f>IF(AND(TRIM(INDEX(StartDateValues,ROW(A4381)))&lt;&gt;"",INDEX(StartDateValues,ROW(A4381))&gt;0),INDEX(StartDateValues,ROW(A4381)),"")</f>
        <v/>
      </c>
      <c r="C4381" s="22" t="str">
        <f t="shared" si="341"/>
        <v/>
      </c>
      <c r="D4381" s="3" t="str">
        <f t="shared" si="342"/>
        <v/>
      </c>
      <c r="E4381" s="3" t="str">
        <f t="shared" si="343"/>
        <v/>
      </c>
      <c r="F4381" s="3" t="str">
        <f t="shared" si="344"/>
        <v/>
      </c>
      <c r="G4381" s="3" t="str">
        <f>IF(A4381="","",IF(HOUR(A4381)&lt;StartHour,StartHour,IF(HOUR(A4381)&gt;FinishHour,FinishHour,HOUR(A4381))))</f>
        <v/>
      </c>
      <c r="H4381" s="3" t="str">
        <f t="shared" si="345"/>
        <v/>
      </c>
      <c r="I4381" s="33" t="e">
        <f>IF(OR(A4381="",B4381=""),NA(),MAX(0,IF(A4381-B4381=0,SameDayCycleTimeSettingValue,(A4381-B4381) *24)))</f>
        <v>#N/A</v>
      </c>
      <c r="J4381" s="33" t="e">
        <f>IF(OR(A4381="",B4381=""),NA(),MAX(0,IF(A4381-B4381=0,SameDayCycleTimeSettingValue,((A4381-B4381) *24)-(INT((A4381-B4381)) * (24-(FinishHour-StartHour))))))</f>
        <v>#N/A</v>
      </c>
      <c r="K4381" s="3" t="e">
        <f ca="1">IF(OR(A4381&lt;&gt;"",B4381=""),NA(),MAX(0,IF(_xlfn.DAYS(NOW(),B4381)=0,SameDayCycleTimeSettingValue,_xlfn.DAYS(NOW(),B4381))))</f>
        <v>#N/A</v>
      </c>
    </row>
    <row r="4382" spans="1:11" x14ac:dyDescent="0.25">
      <c r="A4382" s="32" t="str">
        <f>IF(AND(TRIM(INDEX(CompletedDateValues,ROW(A4382)))&lt;&gt;"",INDEX(CompletedDateValues,ROW(A4382))&gt;0),INDEX(CompletedDateValues,ROW(A4382)),"")</f>
        <v/>
      </c>
      <c r="B4382" s="32" t="str">
        <f>IF(AND(TRIM(INDEX(StartDateValues,ROW(A4382)))&lt;&gt;"",INDEX(StartDateValues,ROW(A4382))&gt;0),INDEX(StartDateValues,ROW(A4382)),"")</f>
        <v/>
      </c>
      <c r="C4382" s="22" t="str">
        <f t="shared" si="341"/>
        <v/>
      </c>
      <c r="D4382" s="3" t="str">
        <f t="shared" si="342"/>
        <v/>
      </c>
      <c r="E4382" s="3" t="str">
        <f t="shared" si="343"/>
        <v/>
      </c>
      <c r="F4382" s="3" t="str">
        <f t="shared" si="344"/>
        <v/>
      </c>
      <c r="G4382" s="3" t="str">
        <f>IF(A4382="","",IF(HOUR(A4382)&lt;StartHour,StartHour,IF(HOUR(A4382)&gt;FinishHour,FinishHour,HOUR(A4382))))</f>
        <v/>
      </c>
      <c r="H4382" s="3" t="str">
        <f t="shared" si="345"/>
        <v/>
      </c>
      <c r="I4382" s="33" t="e">
        <f>IF(OR(A4382="",B4382=""),NA(),MAX(0,IF(A4382-B4382=0,SameDayCycleTimeSettingValue,(A4382-B4382) *24)))</f>
        <v>#N/A</v>
      </c>
      <c r="J4382" s="33" t="e">
        <f>IF(OR(A4382="",B4382=""),NA(),MAX(0,IF(A4382-B4382=0,SameDayCycleTimeSettingValue,((A4382-B4382) *24)-(INT((A4382-B4382)) * (24-(FinishHour-StartHour))))))</f>
        <v>#N/A</v>
      </c>
      <c r="K4382" s="3" t="e">
        <f ca="1">IF(OR(A4382&lt;&gt;"",B4382=""),NA(),MAX(0,IF(_xlfn.DAYS(NOW(),B4382)=0,SameDayCycleTimeSettingValue,_xlfn.DAYS(NOW(),B4382))))</f>
        <v>#N/A</v>
      </c>
    </row>
    <row r="4383" spans="1:11" x14ac:dyDescent="0.25">
      <c r="A4383" s="32" t="str">
        <f>IF(AND(TRIM(INDEX(CompletedDateValues,ROW(A4383)))&lt;&gt;"",INDEX(CompletedDateValues,ROW(A4383))&gt;0),INDEX(CompletedDateValues,ROW(A4383)),"")</f>
        <v/>
      </c>
      <c r="B4383" s="32" t="str">
        <f>IF(AND(TRIM(INDEX(StartDateValues,ROW(A4383)))&lt;&gt;"",INDEX(StartDateValues,ROW(A4383))&gt;0),INDEX(StartDateValues,ROW(A4383)),"")</f>
        <v/>
      </c>
      <c r="C4383" s="22" t="str">
        <f t="shared" si="341"/>
        <v/>
      </c>
      <c r="D4383" s="3" t="str">
        <f t="shared" si="342"/>
        <v/>
      </c>
      <c r="E4383" s="3" t="str">
        <f t="shared" si="343"/>
        <v/>
      </c>
      <c r="F4383" s="3" t="str">
        <f t="shared" si="344"/>
        <v/>
      </c>
      <c r="G4383" s="3" t="str">
        <f>IF(A4383="","",IF(HOUR(A4383)&lt;StartHour,StartHour,IF(HOUR(A4383)&gt;FinishHour,FinishHour,HOUR(A4383))))</f>
        <v/>
      </c>
      <c r="H4383" s="3" t="str">
        <f t="shared" si="345"/>
        <v/>
      </c>
      <c r="I4383" s="33" t="e">
        <f>IF(OR(A4383="",B4383=""),NA(),MAX(0,IF(A4383-B4383=0,SameDayCycleTimeSettingValue,(A4383-B4383) *24)))</f>
        <v>#N/A</v>
      </c>
      <c r="J4383" s="33" t="e">
        <f>IF(OR(A4383="",B4383=""),NA(),MAX(0,IF(A4383-B4383=0,SameDayCycleTimeSettingValue,((A4383-B4383) *24)-(INT((A4383-B4383)) * (24-(FinishHour-StartHour))))))</f>
        <v>#N/A</v>
      </c>
      <c r="K4383" s="3" t="e">
        <f ca="1">IF(OR(A4383&lt;&gt;"",B4383=""),NA(),MAX(0,IF(_xlfn.DAYS(NOW(),B4383)=0,SameDayCycleTimeSettingValue,_xlfn.DAYS(NOW(),B4383))))</f>
        <v>#N/A</v>
      </c>
    </row>
    <row r="4384" spans="1:11" x14ac:dyDescent="0.25">
      <c r="A4384" s="32" t="str">
        <f>IF(AND(TRIM(INDEX(CompletedDateValues,ROW(A4384)))&lt;&gt;"",INDEX(CompletedDateValues,ROW(A4384))&gt;0),INDEX(CompletedDateValues,ROW(A4384)),"")</f>
        <v/>
      </c>
      <c r="B4384" s="32" t="str">
        <f>IF(AND(TRIM(INDEX(StartDateValues,ROW(A4384)))&lt;&gt;"",INDEX(StartDateValues,ROW(A4384))&gt;0),INDEX(StartDateValues,ROW(A4384)),"")</f>
        <v/>
      </c>
      <c r="C4384" s="22" t="str">
        <f t="shared" si="341"/>
        <v/>
      </c>
      <c r="D4384" s="3" t="str">
        <f t="shared" si="342"/>
        <v/>
      </c>
      <c r="E4384" s="3" t="str">
        <f t="shared" si="343"/>
        <v/>
      </c>
      <c r="F4384" s="3" t="str">
        <f t="shared" si="344"/>
        <v/>
      </c>
      <c r="G4384" s="3" t="str">
        <f>IF(A4384="","",IF(HOUR(A4384)&lt;StartHour,StartHour,IF(HOUR(A4384)&gt;FinishHour,FinishHour,HOUR(A4384))))</f>
        <v/>
      </c>
      <c r="H4384" s="3" t="str">
        <f t="shared" si="345"/>
        <v/>
      </c>
      <c r="I4384" s="33" t="e">
        <f>IF(OR(A4384="",B4384=""),NA(),MAX(0,IF(A4384-B4384=0,SameDayCycleTimeSettingValue,(A4384-B4384) *24)))</f>
        <v>#N/A</v>
      </c>
      <c r="J4384" s="33" t="e">
        <f>IF(OR(A4384="",B4384=""),NA(),MAX(0,IF(A4384-B4384=0,SameDayCycleTimeSettingValue,((A4384-B4384) *24)-(INT((A4384-B4384)) * (24-(FinishHour-StartHour))))))</f>
        <v>#N/A</v>
      </c>
      <c r="K4384" s="3" t="e">
        <f ca="1">IF(OR(A4384&lt;&gt;"",B4384=""),NA(),MAX(0,IF(_xlfn.DAYS(NOW(),B4384)=0,SameDayCycleTimeSettingValue,_xlfn.DAYS(NOW(),B4384))))</f>
        <v>#N/A</v>
      </c>
    </row>
    <row r="4385" spans="1:11" x14ac:dyDescent="0.25">
      <c r="A4385" s="32" t="str">
        <f>IF(AND(TRIM(INDEX(CompletedDateValues,ROW(A4385)))&lt;&gt;"",INDEX(CompletedDateValues,ROW(A4385))&gt;0),INDEX(CompletedDateValues,ROW(A4385)),"")</f>
        <v/>
      </c>
      <c r="B4385" s="32" t="str">
        <f>IF(AND(TRIM(INDEX(StartDateValues,ROW(A4385)))&lt;&gt;"",INDEX(StartDateValues,ROW(A4385))&gt;0),INDEX(StartDateValues,ROW(A4385)),"")</f>
        <v/>
      </c>
      <c r="C4385" s="22" t="str">
        <f t="shared" si="341"/>
        <v/>
      </c>
      <c r="D4385" s="3" t="str">
        <f t="shared" si="342"/>
        <v/>
      </c>
      <c r="E4385" s="3" t="str">
        <f t="shared" si="343"/>
        <v/>
      </c>
      <c r="F4385" s="3" t="str">
        <f t="shared" si="344"/>
        <v/>
      </c>
      <c r="G4385" s="3" t="str">
        <f>IF(A4385="","",IF(HOUR(A4385)&lt;StartHour,StartHour,IF(HOUR(A4385)&gt;FinishHour,FinishHour,HOUR(A4385))))</f>
        <v/>
      </c>
      <c r="H4385" s="3" t="str">
        <f t="shared" si="345"/>
        <v/>
      </c>
      <c r="I4385" s="33" t="e">
        <f>IF(OR(A4385="",B4385=""),NA(),MAX(0,IF(A4385-B4385=0,SameDayCycleTimeSettingValue,(A4385-B4385) *24)))</f>
        <v>#N/A</v>
      </c>
      <c r="J4385" s="33" t="e">
        <f>IF(OR(A4385="",B4385=""),NA(),MAX(0,IF(A4385-B4385=0,SameDayCycleTimeSettingValue,((A4385-B4385) *24)-(INT((A4385-B4385)) * (24-(FinishHour-StartHour))))))</f>
        <v>#N/A</v>
      </c>
      <c r="K4385" s="3" t="e">
        <f ca="1">IF(OR(A4385&lt;&gt;"",B4385=""),NA(),MAX(0,IF(_xlfn.DAYS(NOW(),B4385)=0,SameDayCycleTimeSettingValue,_xlfn.DAYS(NOW(),B4385))))</f>
        <v>#N/A</v>
      </c>
    </row>
    <row r="4386" spans="1:11" x14ac:dyDescent="0.25">
      <c r="A4386" s="32" t="str">
        <f>IF(AND(TRIM(INDEX(CompletedDateValues,ROW(A4386)))&lt;&gt;"",INDEX(CompletedDateValues,ROW(A4386))&gt;0),INDEX(CompletedDateValues,ROW(A4386)),"")</f>
        <v/>
      </c>
      <c r="B4386" s="32" t="str">
        <f>IF(AND(TRIM(INDEX(StartDateValues,ROW(A4386)))&lt;&gt;"",INDEX(StartDateValues,ROW(A4386))&gt;0),INDEX(StartDateValues,ROW(A4386)),"")</f>
        <v/>
      </c>
      <c r="C4386" s="22" t="str">
        <f t="shared" si="341"/>
        <v/>
      </c>
      <c r="D4386" s="3" t="str">
        <f t="shared" si="342"/>
        <v/>
      </c>
      <c r="E4386" s="3" t="str">
        <f t="shared" si="343"/>
        <v/>
      </c>
      <c r="F4386" s="3" t="str">
        <f t="shared" si="344"/>
        <v/>
      </c>
      <c r="G4386" s="3" t="str">
        <f>IF(A4386="","",IF(HOUR(A4386)&lt;StartHour,StartHour,IF(HOUR(A4386)&gt;FinishHour,FinishHour,HOUR(A4386))))</f>
        <v/>
      </c>
      <c r="H4386" s="3" t="str">
        <f t="shared" si="345"/>
        <v/>
      </c>
      <c r="I4386" s="33" t="e">
        <f>IF(OR(A4386="",B4386=""),NA(),MAX(0,IF(A4386-B4386=0,SameDayCycleTimeSettingValue,(A4386-B4386) *24)))</f>
        <v>#N/A</v>
      </c>
      <c r="J4386" s="33" t="e">
        <f>IF(OR(A4386="",B4386=""),NA(),MAX(0,IF(A4386-B4386=0,SameDayCycleTimeSettingValue,((A4386-B4386) *24)-(INT((A4386-B4386)) * (24-(FinishHour-StartHour))))))</f>
        <v>#N/A</v>
      </c>
      <c r="K4386" s="3" t="e">
        <f ca="1">IF(OR(A4386&lt;&gt;"",B4386=""),NA(),MAX(0,IF(_xlfn.DAYS(NOW(),B4386)=0,SameDayCycleTimeSettingValue,_xlfn.DAYS(NOW(),B4386))))</f>
        <v>#N/A</v>
      </c>
    </row>
    <row r="4387" spans="1:11" x14ac:dyDescent="0.25">
      <c r="A4387" s="32" t="str">
        <f>IF(AND(TRIM(INDEX(CompletedDateValues,ROW(A4387)))&lt;&gt;"",INDEX(CompletedDateValues,ROW(A4387))&gt;0),INDEX(CompletedDateValues,ROW(A4387)),"")</f>
        <v/>
      </c>
      <c r="B4387" s="32" t="str">
        <f>IF(AND(TRIM(INDEX(StartDateValues,ROW(A4387)))&lt;&gt;"",INDEX(StartDateValues,ROW(A4387))&gt;0),INDEX(StartDateValues,ROW(A4387)),"")</f>
        <v/>
      </c>
      <c r="C4387" s="22" t="str">
        <f t="shared" si="341"/>
        <v/>
      </c>
      <c r="D4387" s="3" t="str">
        <f t="shared" si="342"/>
        <v/>
      </c>
      <c r="E4387" s="3" t="str">
        <f t="shared" si="343"/>
        <v/>
      </c>
      <c r="F4387" s="3" t="str">
        <f t="shared" si="344"/>
        <v/>
      </c>
      <c r="G4387" s="3" t="str">
        <f>IF(A4387="","",IF(HOUR(A4387)&lt;StartHour,StartHour,IF(HOUR(A4387)&gt;FinishHour,FinishHour,HOUR(A4387))))</f>
        <v/>
      </c>
      <c r="H4387" s="3" t="str">
        <f t="shared" si="345"/>
        <v/>
      </c>
      <c r="I4387" s="33" t="e">
        <f>IF(OR(A4387="",B4387=""),NA(),MAX(0,IF(A4387-B4387=0,SameDayCycleTimeSettingValue,(A4387-B4387) *24)))</f>
        <v>#N/A</v>
      </c>
      <c r="J4387" s="33" t="e">
        <f>IF(OR(A4387="",B4387=""),NA(),MAX(0,IF(A4387-B4387=0,SameDayCycleTimeSettingValue,((A4387-B4387) *24)-(INT((A4387-B4387)) * (24-(FinishHour-StartHour))))))</f>
        <v>#N/A</v>
      </c>
      <c r="K4387" s="3" t="e">
        <f ca="1">IF(OR(A4387&lt;&gt;"",B4387=""),NA(),MAX(0,IF(_xlfn.DAYS(NOW(),B4387)=0,SameDayCycleTimeSettingValue,_xlfn.DAYS(NOW(),B4387))))</f>
        <v>#N/A</v>
      </c>
    </row>
    <row r="4388" spans="1:11" x14ac:dyDescent="0.25">
      <c r="A4388" s="32" t="str">
        <f>IF(AND(TRIM(INDEX(CompletedDateValues,ROW(A4388)))&lt;&gt;"",INDEX(CompletedDateValues,ROW(A4388))&gt;0),INDEX(CompletedDateValues,ROW(A4388)),"")</f>
        <v/>
      </c>
      <c r="B4388" s="32" t="str">
        <f>IF(AND(TRIM(INDEX(StartDateValues,ROW(A4388)))&lt;&gt;"",INDEX(StartDateValues,ROW(A4388))&gt;0),INDEX(StartDateValues,ROW(A4388)),"")</f>
        <v/>
      </c>
      <c r="C4388" s="22" t="str">
        <f t="shared" si="341"/>
        <v/>
      </c>
      <c r="D4388" s="3" t="str">
        <f t="shared" si="342"/>
        <v/>
      </c>
      <c r="E4388" s="3" t="str">
        <f t="shared" si="343"/>
        <v/>
      </c>
      <c r="F4388" s="3" t="str">
        <f t="shared" si="344"/>
        <v/>
      </c>
      <c r="G4388" s="3" t="str">
        <f>IF(A4388="","",IF(HOUR(A4388)&lt;StartHour,StartHour,IF(HOUR(A4388)&gt;FinishHour,FinishHour,HOUR(A4388))))</f>
        <v/>
      </c>
      <c r="H4388" s="3" t="str">
        <f t="shared" si="345"/>
        <v/>
      </c>
      <c r="I4388" s="33" t="e">
        <f>IF(OR(A4388="",B4388=""),NA(),MAX(0,IF(A4388-B4388=0,SameDayCycleTimeSettingValue,(A4388-B4388) *24)))</f>
        <v>#N/A</v>
      </c>
      <c r="J4388" s="33" t="e">
        <f>IF(OR(A4388="",B4388=""),NA(),MAX(0,IF(A4388-B4388=0,SameDayCycleTimeSettingValue,((A4388-B4388) *24)-(INT((A4388-B4388)) * (24-(FinishHour-StartHour))))))</f>
        <v>#N/A</v>
      </c>
      <c r="K4388" s="3" t="e">
        <f ca="1">IF(OR(A4388&lt;&gt;"",B4388=""),NA(),MAX(0,IF(_xlfn.DAYS(NOW(),B4388)=0,SameDayCycleTimeSettingValue,_xlfn.DAYS(NOW(),B4388))))</f>
        <v>#N/A</v>
      </c>
    </row>
    <row r="4389" spans="1:11" x14ac:dyDescent="0.25">
      <c r="A4389" s="32" t="str">
        <f>IF(AND(TRIM(INDEX(CompletedDateValues,ROW(A4389)))&lt;&gt;"",INDEX(CompletedDateValues,ROW(A4389))&gt;0),INDEX(CompletedDateValues,ROW(A4389)),"")</f>
        <v/>
      </c>
      <c r="B4389" s="32" t="str">
        <f>IF(AND(TRIM(INDEX(StartDateValues,ROW(A4389)))&lt;&gt;"",INDEX(StartDateValues,ROW(A4389))&gt;0),INDEX(StartDateValues,ROW(A4389)),"")</f>
        <v/>
      </c>
      <c r="C4389" s="22" t="str">
        <f t="shared" si="341"/>
        <v/>
      </c>
      <c r="D4389" s="3" t="str">
        <f t="shared" si="342"/>
        <v/>
      </c>
      <c r="E4389" s="3" t="str">
        <f t="shared" si="343"/>
        <v/>
      </c>
      <c r="F4389" s="3" t="str">
        <f t="shared" si="344"/>
        <v/>
      </c>
      <c r="G4389" s="3" t="str">
        <f>IF(A4389="","",IF(HOUR(A4389)&lt;StartHour,StartHour,IF(HOUR(A4389)&gt;FinishHour,FinishHour,HOUR(A4389))))</f>
        <v/>
      </c>
      <c r="H4389" s="3" t="str">
        <f t="shared" si="345"/>
        <v/>
      </c>
      <c r="I4389" s="33" t="e">
        <f>IF(OR(A4389="",B4389=""),NA(),MAX(0,IF(A4389-B4389=0,SameDayCycleTimeSettingValue,(A4389-B4389) *24)))</f>
        <v>#N/A</v>
      </c>
      <c r="J4389" s="33" t="e">
        <f>IF(OR(A4389="",B4389=""),NA(),MAX(0,IF(A4389-B4389=0,SameDayCycleTimeSettingValue,((A4389-B4389) *24)-(INT((A4389-B4389)) * (24-(FinishHour-StartHour))))))</f>
        <v>#N/A</v>
      </c>
      <c r="K4389" s="3" t="e">
        <f ca="1">IF(OR(A4389&lt;&gt;"",B4389=""),NA(),MAX(0,IF(_xlfn.DAYS(NOW(),B4389)=0,SameDayCycleTimeSettingValue,_xlfn.DAYS(NOW(),B4389))))</f>
        <v>#N/A</v>
      </c>
    </row>
    <row r="4390" spans="1:11" x14ac:dyDescent="0.25">
      <c r="A4390" s="32" t="str">
        <f>IF(AND(TRIM(INDEX(CompletedDateValues,ROW(A4390)))&lt;&gt;"",INDEX(CompletedDateValues,ROW(A4390))&gt;0),INDEX(CompletedDateValues,ROW(A4390)),"")</f>
        <v/>
      </c>
      <c r="B4390" s="32" t="str">
        <f>IF(AND(TRIM(INDEX(StartDateValues,ROW(A4390)))&lt;&gt;"",INDEX(StartDateValues,ROW(A4390))&gt;0),INDEX(StartDateValues,ROW(A4390)),"")</f>
        <v/>
      </c>
      <c r="C4390" s="22" t="str">
        <f t="shared" si="341"/>
        <v/>
      </c>
      <c r="D4390" s="3" t="str">
        <f t="shared" si="342"/>
        <v/>
      </c>
      <c r="E4390" s="3" t="str">
        <f t="shared" si="343"/>
        <v/>
      </c>
      <c r="F4390" s="3" t="str">
        <f t="shared" si="344"/>
        <v/>
      </c>
      <c r="G4390" s="3" t="str">
        <f>IF(A4390="","",IF(HOUR(A4390)&lt;StartHour,StartHour,IF(HOUR(A4390)&gt;FinishHour,FinishHour,HOUR(A4390))))</f>
        <v/>
      </c>
      <c r="H4390" s="3" t="str">
        <f t="shared" si="345"/>
        <v/>
      </c>
      <c r="I4390" s="33" t="e">
        <f>IF(OR(A4390="",B4390=""),NA(),MAX(0,IF(A4390-B4390=0,SameDayCycleTimeSettingValue,(A4390-B4390) *24)))</f>
        <v>#N/A</v>
      </c>
      <c r="J4390" s="33" t="e">
        <f>IF(OR(A4390="",B4390=""),NA(),MAX(0,IF(A4390-B4390=0,SameDayCycleTimeSettingValue,((A4390-B4390) *24)-(INT((A4390-B4390)) * (24-(FinishHour-StartHour))))))</f>
        <v>#N/A</v>
      </c>
      <c r="K4390" s="3" t="e">
        <f ca="1">IF(OR(A4390&lt;&gt;"",B4390=""),NA(),MAX(0,IF(_xlfn.DAYS(NOW(),B4390)=0,SameDayCycleTimeSettingValue,_xlfn.DAYS(NOW(),B4390))))</f>
        <v>#N/A</v>
      </c>
    </row>
    <row r="4391" spans="1:11" x14ac:dyDescent="0.25">
      <c r="A4391" s="32" t="str">
        <f>IF(AND(TRIM(INDEX(CompletedDateValues,ROW(A4391)))&lt;&gt;"",INDEX(CompletedDateValues,ROW(A4391))&gt;0),INDEX(CompletedDateValues,ROW(A4391)),"")</f>
        <v/>
      </c>
      <c r="B4391" s="32" t="str">
        <f>IF(AND(TRIM(INDEX(StartDateValues,ROW(A4391)))&lt;&gt;"",INDEX(StartDateValues,ROW(A4391))&gt;0),INDEX(StartDateValues,ROW(A4391)),"")</f>
        <v/>
      </c>
      <c r="C4391" s="22" t="str">
        <f t="shared" si="341"/>
        <v/>
      </c>
      <c r="D4391" s="3" t="str">
        <f t="shared" si="342"/>
        <v/>
      </c>
      <c r="E4391" s="3" t="str">
        <f t="shared" si="343"/>
        <v/>
      </c>
      <c r="F4391" s="3" t="str">
        <f t="shared" si="344"/>
        <v/>
      </c>
      <c r="G4391" s="3" t="str">
        <f>IF(A4391="","",IF(HOUR(A4391)&lt;StartHour,StartHour,IF(HOUR(A4391)&gt;FinishHour,FinishHour,HOUR(A4391))))</f>
        <v/>
      </c>
      <c r="H4391" s="3" t="str">
        <f t="shared" si="345"/>
        <v/>
      </c>
      <c r="I4391" s="33" t="e">
        <f>IF(OR(A4391="",B4391=""),NA(),MAX(0,IF(A4391-B4391=0,SameDayCycleTimeSettingValue,(A4391-B4391) *24)))</f>
        <v>#N/A</v>
      </c>
      <c r="J4391" s="33" t="e">
        <f>IF(OR(A4391="",B4391=""),NA(),MAX(0,IF(A4391-B4391=0,SameDayCycleTimeSettingValue,((A4391-B4391) *24)-(INT((A4391-B4391)) * (24-(FinishHour-StartHour))))))</f>
        <v>#N/A</v>
      </c>
      <c r="K4391" s="3" t="e">
        <f ca="1">IF(OR(A4391&lt;&gt;"",B4391=""),NA(),MAX(0,IF(_xlfn.DAYS(NOW(),B4391)=0,SameDayCycleTimeSettingValue,_xlfn.DAYS(NOW(),B4391))))</f>
        <v>#N/A</v>
      </c>
    </row>
    <row r="4392" spans="1:11" x14ac:dyDescent="0.25">
      <c r="A4392" s="32" t="str">
        <f>IF(AND(TRIM(INDEX(CompletedDateValues,ROW(A4392)))&lt;&gt;"",INDEX(CompletedDateValues,ROW(A4392))&gt;0),INDEX(CompletedDateValues,ROW(A4392)),"")</f>
        <v/>
      </c>
      <c r="B4392" s="32" t="str">
        <f>IF(AND(TRIM(INDEX(StartDateValues,ROW(A4392)))&lt;&gt;"",INDEX(StartDateValues,ROW(A4392))&gt;0),INDEX(StartDateValues,ROW(A4392)),"")</f>
        <v/>
      </c>
      <c r="C4392" s="22" t="str">
        <f t="shared" si="341"/>
        <v/>
      </c>
      <c r="D4392" s="3" t="str">
        <f t="shared" si="342"/>
        <v/>
      </c>
      <c r="E4392" s="3" t="str">
        <f t="shared" si="343"/>
        <v/>
      </c>
      <c r="F4392" s="3" t="str">
        <f t="shared" si="344"/>
        <v/>
      </c>
      <c r="G4392" s="3" t="str">
        <f>IF(A4392="","",IF(HOUR(A4392)&lt;StartHour,StartHour,IF(HOUR(A4392)&gt;FinishHour,FinishHour,HOUR(A4392))))</f>
        <v/>
      </c>
      <c r="H4392" s="3" t="str">
        <f t="shared" si="345"/>
        <v/>
      </c>
      <c r="I4392" s="33" t="e">
        <f>IF(OR(A4392="",B4392=""),NA(),MAX(0,IF(A4392-B4392=0,SameDayCycleTimeSettingValue,(A4392-B4392) *24)))</f>
        <v>#N/A</v>
      </c>
      <c r="J4392" s="33" t="e">
        <f>IF(OR(A4392="",B4392=""),NA(),MAX(0,IF(A4392-B4392=0,SameDayCycleTimeSettingValue,((A4392-B4392) *24)-(INT((A4392-B4392)) * (24-(FinishHour-StartHour))))))</f>
        <v>#N/A</v>
      </c>
      <c r="K4392" s="3" t="e">
        <f ca="1">IF(OR(A4392&lt;&gt;"",B4392=""),NA(),MAX(0,IF(_xlfn.DAYS(NOW(),B4392)=0,SameDayCycleTimeSettingValue,_xlfn.DAYS(NOW(),B4392))))</f>
        <v>#N/A</v>
      </c>
    </row>
    <row r="4393" spans="1:11" x14ac:dyDescent="0.25">
      <c r="A4393" s="32" t="str">
        <f>IF(AND(TRIM(INDEX(CompletedDateValues,ROW(A4393)))&lt;&gt;"",INDEX(CompletedDateValues,ROW(A4393))&gt;0),INDEX(CompletedDateValues,ROW(A4393)),"")</f>
        <v/>
      </c>
      <c r="B4393" s="32" t="str">
        <f>IF(AND(TRIM(INDEX(StartDateValues,ROW(A4393)))&lt;&gt;"",INDEX(StartDateValues,ROW(A4393))&gt;0),INDEX(StartDateValues,ROW(A4393)),"")</f>
        <v/>
      </c>
      <c r="C4393" s="22" t="str">
        <f t="shared" si="341"/>
        <v/>
      </c>
      <c r="D4393" s="3" t="str">
        <f t="shared" si="342"/>
        <v/>
      </c>
      <c r="E4393" s="3" t="str">
        <f t="shared" si="343"/>
        <v/>
      </c>
      <c r="F4393" s="3" t="str">
        <f t="shared" si="344"/>
        <v/>
      </c>
      <c r="G4393" s="3" t="str">
        <f>IF(A4393="","",IF(HOUR(A4393)&lt;StartHour,StartHour,IF(HOUR(A4393)&gt;FinishHour,FinishHour,HOUR(A4393))))</f>
        <v/>
      </c>
      <c r="H4393" s="3" t="str">
        <f t="shared" si="345"/>
        <v/>
      </c>
      <c r="I4393" s="33" t="e">
        <f>IF(OR(A4393="",B4393=""),NA(),MAX(0,IF(A4393-B4393=0,SameDayCycleTimeSettingValue,(A4393-B4393) *24)))</f>
        <v>#N/A</v>
      </c>
      <c r="J4393" s="33" t="e">
        <f>IF(OR(A4393="",B4393=""),NA(),MAX(0,IF(A4393-B4393=0,SameDayCycleTimeSettingValue,((A4393-B4393) *24)-(INT((A4393-B4393)) * (24-(FinishHour-StartHour))))))</f>
        <v>#N/A</v>
      </c>
      <c r="K4393" s="3" t="e">
        <f ca="1">IF(OR(A4393&lt;&gt;"",B4393=""),NA(),MAX(0,IF(_xlfn.DAYS(NOW(),B4393)=0,SameDayCycleTimeSettingValue,_xlfn.DAYS(NOW(),B4393))))</f>
        <v>#N/A</v>
      </c>
    </row>
    <row r="4394" spans="1:11" x14ac:dyDescent="0.25">
      <c r="A4394" s="32" t="str">
        <f>IF(AND(TRIM(INDEX(CompletedDateValues,ROW(A4394)))&lt;&gt;"",INDEX(CompletedDateValues,ROW(A4394))&gt;0),INDEX(CompletedDateValues,ROW(A4394)),"")</f>
        <v/>
      </c>
      <c r="B4394" s="32" t="str">
        <f>IF(AND(TRIM(INDEX(StartDateValues,ROW(A4394)))&lt;&gt;"",INDEX(StartDateValues,ROW(A4394))&gt;0),INDEX(StartDateValues,ROW(A4394)),"")</f>
        <v/>
      </c>
      <c r="C4394" s="22" t="str">
        <f t="shared" si="341"/>
        <v/>
      </c>
      <c r="D4394" s="3" t="str">
        <f t="shared" si="342"/>
        <v/>
      </c>
      <c r="E4394" s="3" t="str">
        <f t="shared" si="343"/>
        <v/>
      </c>
      <c r="F4394" s="3" t="str">
        <f t="shared" si="344"/>
        <v/>
      </c>
      <c r="G4394" s="3" t="str">
        <f>IF(A4394="","",IF(HOUR(A4394)&lt;StartHour,StartHour,IF(HOUR(A4394)&gt;FinishHour,FinishHour,HOUR(A4394))))</f>
        <v/>
      </c>
      <c r="H4394" s="3" t="str">
        <f t="shared" si="345"/>
        <v/>
      </c>
      <c r="I4394" s="33" t="e">
        <f>IF(OR(A4394="",B4394=""),NA(),MAX(0,IF(A4394-B4394=0,SameDayCycleTimeSettingValue,(A4394-B4394) *24)))</f>
        <v>#N/A</v>
      </c>
      <c r="J4394" s="33" t="e">
        <f>IF(OR(A4394="",B4394=""),NA(),MAX(0,IF(A4394-B4394=0,SameDayCycleTimeSettingValue,((A4394-B4394) *24)-(INT((A4394-B4394)) * (24-(FinishHour-StartHour))))))</f>
        <v>#N/A</v>
      </c>
      <c r="K4394" s="3" t="e">
        <f ca="1">IF(OR(A4394&lt;&gt;"",B4394=""),NA(),MAX(0,IF(_xlfn.DAYS(NOW(),B4394)=0,SameDayCycleTimeSettingValue,_xlfn.DAYS(NOW(),B4394))))</f>
        <v>#N/A</v>
      </c>
    </row>
    <row r="4395" spans="1:11" x14ac:dyDescent="0.25">
      <c r="A4395" s="32" t="str">
        <f>IF(AND(TRIM(INDEX(CompletedDateValues,ROW(A4395)))&lt;&gt;"",INDEX(CompletedDateValues,ROW(A4395))&gt;0),INDEX(CompletedDateValues,ROW(A4395)),"")</f>
        <v/>
      </c>
      <c r="B4395" s="32" t="str">
        <f>IF(AND(TRIM(INDEX(StartDateValues,ROW(A4395)))&lt;&gt;"",INDEX(StartDateValues,ROW(A4395))&gt;0),INDEX(StartDateValues,ROW(A4395)),"")</f>
        <v/>
      </c>
      <c r="C4395" s="22" t="str">
        <f t="shared" si="341"/>
        <v/>
      </c>
      <c r="D4395" s="3" t="str">
        <f t="shared" si="342"/>
        <v/>
      </c>
      <c r="E4395" s="3" t="str">
        <f t="shared" si="343"/>
        <v/>
      </c>
      <c r="F4395" s="3" t="str">
        <f t="shared" si="344"/>
        <v/>
      </c>
      <c r="G4395" s="3" t="str">
        <f>IF(A4395="","",IF(HOUR(A4395)&lt;StartHour,StartHour,IF(HOUR(A4395)&gt;FinishHour,FinishHour,HOUR(A4395))))</f>
        <v/>
      </c>
      <c r="H4395" s="3" t="str">
        <f t="shared" si="345"/>
        <v/>
      </c>
      <c r="I4395" s="33" t="e">
        <f>IF(OR(A4395="",B4395=""),NA(),MAX(0,IF(A4395-B4395=0,SameDayCycleTimeSettingValue,(A4395-B4395) *24)))</f>
        <v>#N/A</v>
      </c>
      <c r="J4395" s="33" t="e">
        <f>IF(OR(A4395="",B4395=""),NA(),MAX(0,IF(A4395-B4395=0,SameDayCycleTimeSettingValue,((A4395-B4395) *24)-(INT((A4395-B4395)) * (24-(FinishHour-StartHour))))))</f>
        <v>#N/A</v>
      </c>
      <c r="K4395" s="3" t="e">
        <f ca="1">IF(OR(A4395&lt;&gt;"",B4395=""),NA(),MAX(0,IF(_xlfn.DAYS(NOW(),B4395)=0,SameDayCycleTimeSettingValue,_xlfn.DAYS(NOW(),B4395))))</f>
        <v>#N/A</v>
      </c>
    </row>
    <row r="4396" spans="1:11" x14ac:dyDescent="0.25">
      <c r="A4396" s="32" t="str">
        <f>IF(AND(TRIM(INDEX(CompletedDateValues,ROW(A4396)))&lt;&gt;"",INDEX(CompletedDateValues,ROW(A4396))&gt;0),INDEX(CompletedDateValues,ROW(A4396)),"")</f>
        <v/>
      </c>
      <c r="B4396" s="32" t="str">
        <f>IF(AND(TRIM(INDEX(StartDateValues,ROW(A4396)))&lt;&gt;"",INDEX(StartDateValues,ROW(A4396))&gt;0),INDEX(StartDateValues,ROW(A4396)),"")</f>
        <v/>
      </c>
      <c r="C4396" s="22" t="str">
        <f t="shared" si="341"/>
        <v/>
      </c>
      <c r="D4396" s="3" t="str">
        <f t="shared" si="342"/>
        <v/>
      </c>
      <c r="E4396" s="3" t="str">
        <f t="shared" si="343"/>
        <v/>
      </c>
      <c r="F4396" s="3" t="str">
        <f t="shared" si="344"/>
        <v/>
      </c>
      <c r="G4396" s="3" t="str">
        <f>IF(A4396="","",IF(HOUR(A4396)&lt;StartHour,StartHour,IF(HOUR(A4396)&gt;FinishHour,FinishHour,HOUR(A4396))))</f>
        <v/>
      </c>
      <c r="H4396" s="3" t="str">
        <f t="shared" si="345"/>
        <v/>
      </c>
      <c r="I4396" s="33" t="e">
        <f>IF(OR(A4396="",B4396=""),NA(),MAX(0,IF(A4396-B4396=0,SameDayCycleTimeSettingValue,(A4396-B4396) *24)))</f>
        <v>#N/A</v>
      </c>
      <c r="J4396" s="33" t="e">
        <f>IF(OR(A4396="",B4396=""),NA(),MAX(0,IF(A4396-B4396=0,SameDayCycleTimeSettingValue,((A4396-B4396) *24)-(INT((A4396-B4396)) * (24-(FinishHour-StartHour))))))</f>
        <v>#N/A</v>
      </c>
      <c r="K4396" s="3" t="e">
        <f ca="1">IF(OR(A4396&lt;&gt;"",B4396=""),NA(),MAX(0,IF(_xlfn.DAYS(NOW(),B4396)=0,SameDayCycleTimeSettingValue,_xlfn.DAYS(NOW(),B4396))))</f>
        <v>#N/A</v>
      </c>
    </row>
    <row r="4397" spans="1:11" x14ac:dyDescent="0.25">
      <c r="A4397" s="32" t="str">
        <f>IF(AND(TRIM(INDEX(CompletedDateValues,ROW(A4397)))&lt;&gt;"",INDEX(CompletedDateValues,ROW(A4397))&gt;0),INDEX(CompletedDateValues,ROW(A4397)),"")</f>
        <v/>
      </c>
      <c r="B4397" s="32" t="str">
        <f>IF(AND(TRIM(INDEX(StartDateValues,ROW(A4397)))&lt;&gt;"",INDEX(StartDateValues,ROW(A4397))&gt;0),INDEX(StartDateValues,ROW(A4397)),"")</f>
        <v/>
      </c>
      <c r="C4397" s="22" t="str">
        <f t="shared" si="341"/>
        <v/>
      </c>
      <c r="D4397" s="3" t="str">
        <f t="shared" si="342"/>
        <v/>
      </c>
      <c r="E4397" s="3" t="str">
        <f t="shared" si="343"/>
        <v/>
      </c>
      <c r="F4397" s="3" t="str">
        <f t="shared" si="344"/>
        <v/>
      </c>
      <c r="G4397" s="3" t="str">
        <f>IF(A4397="","",IF(HOUR(A4397)&lt;StartHour,StartHour,IF(HOUR(A4397)&gt;FinishHour,FinishHour,HOUR(A4397))))</f>
        <v/>
      </c>
      <c r="H4397" s="3" t="str">
        <f t="shared" si="345"/>
        <v/>
      </c>
      <c r="I4397" s="33" t="e">
        <f>IF(OR(A4397="",B4397=""),NA(),MAX(0,IF(A4397-B4397=0,SameDayCycleTimeSettingValue,(A4397-B4397) *24)))</f>
        <v>#N/A</v>
      </c>
      <c r="J4397" s="33" t="e">
        <f>IF(OR(A4397="",B4397=""),NA(),MAX(0,IF(A4397-B4397=0,SameDayCycleTimeSettingValue,((A4397-B4397) *24)-(INT((A4397-B4397)) * (24-(FinishHour-StartHour))))))</f>
        <v>#N/A</v>
      </c>
      <c r="K4397" s="3" t="e">
        <f ca="1">IF(OR(A4397&lt;&gt;"",B4397=""),NA(),MAX(0,IF(_xlfn.DAYS(NOW(),B4397)=0,SameDayCycleTimeSettingValue,_xlfn.DAYS(NOW(),B4397))))</f>
        <v>#N/A</v>
      </c>
    </row>
    <row r="4398" spans="1:11" x14ac:dyDescent="0.25">
      <c r="A4398" s="32" t="str">
        <f>IF(AND(TRIM(INDEX(CompletedDateValues,ROW(A4398)))&lt;&gt;"",INDEX(CompletedDateValues,ROW(A4398))&gt;0),INDEX(CompletedDateValues,ROW(A4398)),"")</f>
        <v/>
      </c>
      <c r="B4398" s="32" t="str">
        <f>IF(AND(TRIM(INDEX(StartDateValues,ROW(A4398)))&lt;&gt;"",INDEX(StartDateValues,ROW(A4398))&gt;0),INDEX(StartDateValues,ROW(A4398)),"")</f>
        <v/>
      </c>
      <c r="C4398" s="22" t="str">
        <f t="shared" si="341"/>
        <v/>
      </c>
      <c r="D4398" s="3" t="str">
        <f t="shared" si="342"/>
        <v/>
      </c>
      <c r="E4398" s="3" t="str">
        <f t="shared" si="343"/>
        <v/>
      </c>
      <c r="F4398" s="3" t="str">
        <f t="shared" si="344"/>
        <v/>
      </c>
      <c r="G4398" s="3" t="str">
        <f>IF(A4398="","",IF(HOUR(A4398)&lt;StartHour,StartHour,IF(HOUR(A4398)&gt;FinishHour,FinishHour,HOUR(A4398))))</f>
        <v/>
      </c>
      <c r="H4398" s="3" t="str">
        <f t="shared" si="345"/>
        <v/>
      </c>
      <c r="I4398" s="33" t="e">
        <f>IF(OR(A4398="",B4398=""),NA(),MAX(0,IF(A4398-B4398=0,SameDayCycleTimeSettingValue,(A4398-B4398) *24)))</f>
        <v>#N/A</v>
      </c>
      <c r="J4398" s="33" t="e">
        <f>IF(OR(A4398="",B4398=""),NA(),MAX(0,IF(A4398-B4398=0,SameDayCycleTimeSettingValue,((A4398-B4398) *24)-(INT((A4398-B4398)) * (24-(FinishHour-StartHour))))))</f>
        <v>#N/A</v>
      </c>
      <c r="K4398" s="3" t="e">
        <f ca="1">IF(OR(A4398&lt;&gt;"",B4398=""),NA(),MAX(0,IF(_xlfn.DAYS(NOW(),B4398)=0,SameDayCycleTimeSettingValue,_xlfn.DAYS(NOW(),B4398))))</f>
        <v>#N/A</v>
      </c>
    </row>
    <row r="4399" spans="1:11" x14ac:dyDescent="0.25">
      <c r="A4399" s="32" t="str">
        <f>IF(AND(TRIM(INDEX(CompletedDateValues,ROW(A4399)))&lt;&gt;"",INDEX(CompletedDateValues,ROW(A4399))&gt;0),INDEX(CompletedDateValues,ROW(A4399)),"")</f>
        <v/>
      </c>
      <c r="B4399" s="32" t="str">
        <f>IF(AND(TRIM(INDEX(StartDateValues,ROW(A4399)))&lt;&gt;"",INDEX(StartDateValues,ROW(A4399))&gt;0),INDEX(StartDateValues,ROW(A4399)),"")</f>
        <v/>
      </c>
      <c r="C4399" s="22" t="str">
        <f t="shared" si="341"/>
        <v/>
      </c>
      <c r="D4399" s="3" t="str">
        <f t="shared" si="342"/>
        <v/>
      </c>
      <c r="E4399" s="3" t="str">
        <f t="shared" si="343"/>
        <v/>
      </c>
      <c r="F4399" s="3" t="str">
        <f t="shared" si="344"/>
        <v/>
      </c>
      <c r="G4399" s="3" t="str">
        <f>IF(A4399="","",IF(HOUR(A4399)&lt;StartHour,StartHour,IF(HOUR(A4399)&gt;FinishHour,FinishHour,HOUR(A4399))))</f>
        <v/>
      </c>
      <c r="H4399" s="3" t="str">
        <f t="shared" si="345"/>
        <v/>
      </c>
      <c r="I4399" s="33" t="e">
        <f>IF(OR(A4399="",B4399=""),NA(),MAX(0,IF(A4399-B4399=0,SameDayCycleTimeSettingValue,(A4399-B4399) *24)))</f>
        <v>#N/A</v>
      </c>
      <c r="J4399" s="33" t="e">
        <f>IF(OR(A4399="",B4399=""),NA(),MAX(0,IF(A4399-B4399=0,SameDayCycleTimeSettingValue,((A4399-B4399) *24)-(INT((A4399-B4399)) * (24-(FinishHour-StartHour))))))</f>
        <v>#N/A</v>
      </c>
      <c r="K4399" s="3" t="e">
        <f ca="1">IF(OR(A4399&lt;&gt;"",B4399=""),NA(),MAX(0,IF(_xlfn.DAYS(NOW(),B4399)=0,SameDayCycleTimeSettingValue,_xlfn.DAYS(NOW(),B4399))))</f>
        <v>#N/A</v>
      </c>
    </row>
    <row r="4400" spans="1:11" x14ac:dyDescent="0.25">
      <c r="A4400" s="32" t="str">
        <f>IF(AND(TRIM(INDEX(CompletedDateValues,ROW(A4400)))&lt;&gt;"",INDEX(CompletedDateValues,ROW(A4400))&gt;0),INDEX(CompletedDateValues,ROW(A4400)),"")</f>
        <v/>
      </c>
      <c r="B4400" s="32" t="str">
        <f>IF(AND(TRIM(INDEX(StartDateValues,ROW(A4400)))&lt;&gt;"",INDEX(StartDateValues,ROW(A4400))&gt;0),INDEX(StartDateValues,ROW(A4400)),"")</f>
        <v/>
      </c>
      <c r="C4400" s="22" t="str">
        <f t="shared" si="341"/>
        <v/>
      </c>
      <c r="D4400" s="3" t="str">
        <f t="shared" si="342"/>
        <v/>
      </c>
      <c r="E4400" s="3" t="str">
        <f t="shared" si="343"/>
        <v/>
      </c>
      <c r="F4400" s="3" t="str">
        <f t="shared" si="344"/>
        <v/>
      </c>
      <c r="G4400" s="3" t="str">
        <f>IF(A4400="","",IF(HOUR(A4400)&lt;StartHour,StartHour,IF(HOUR(A4400)&gt;FinishHour,FinishHour,HOUR(A4400))))</f>
        <v/>
      </c>
      <c r="H4400" s="3" t="str">
        <f t="shared" si="345"/>
        <v/>
      </c>
      <c r="I4400" s="33" t="e">
        <f>IF(OR(A4400="",B4400=""),NA(),MAX(0,IF(A4400-B4400=0,SameDayCycleTimeSettingValue,(A4400-B4400) *24)))</f>
        <v>#N/A</v>
      </c>
      <c r="J4400" s="33" t="e">
        <f>IF(OR(A4400="",B4400=""),NA(),MAX(0,IF(A4400-B4400=0,SameDayCycleTimeSettingValue,((A4400-B4400) *24)-(INT((A4400-B4400)) * (24-(FinishHour-StartHour))))))</f>
        <v>#N/A</v>
      </c>
      <c r="K4400" s="3" t="e">
        <f ca="1">IF(OR(A4400&lt;&gt;"",B4400=""),NA(),MAX(0,IF(_xlfn.DAYS(NOW(),B4400)=0,SameDayCycleTimeSettingValue,_xlfn.DAYS(NOW(),B4400))))</f>
        <v>#N/A</v>
      </c>
    </row>
    <row r="4401" spans="1:11" x14ac:dyDescent="0.25">
      <c r="A4401" s="32" t="str">
        <f>IF(AND(TRIM(INDEX(CompletedDateValues,ROW(A4401)))&lt;&gt;"",INDEX(CompletedDateValues,ROW(A4401))&gt;0),INDEX(CompletedDateValues,ROW(A4401)),"")</f>
        <v/>
      </c>
      <c r="B4401" s="32" t="str">
        <f>IF(AND(TRIM(INDEX(StartDateValues,ROW(A4401)))&lt;&gt;"",INDEX(StartDateValues,ROW(A4401))&gt;0),INDEX(StartDateValues,ROW(A4401)),"")</f>
        <v/>
      </c>
      <c r="C4401" s="22" t="str">
        <f t="shared" si="341"/>
        <v/>
      </c>
      <c r="D4401" s="3" t="str">
        <f t="shared" si="342"/>
        <v/>
      </c>
      <c r="E4401" s="3" t="str">
        <f t="shared" si="343"/>
        <v/>
      </c>
      <c r="F4401" s="3" t="str">
        <f t="shared" si="344"/>
        <v/>
      </c>
      <c r="G4401" s="3" t="str">
        <f>IF(A4401="","",IF(HOUR(A4401)&lt;StartHour,StartHour,IF(HOUR(A4401)&gt;FinishHour,FinishHour,HOUR(A4401))))</f>
        <v/>
      </c>
      <c r="H4401" s="3" t="str">
        <f t="shared" si="345"/>
        <v/>
      </c>
      <c r="I4401" s="33" t="e">
        <f>IF(OR(A4401="",B4401=""),NA(),MAX(0,IF(A4401-B4401=0,SameDayCycleTimeSettingValue,(A4401-B4401) *24)))</f>
        <v>#N/A</v>
      </c>
      <c r="J4401" s="33" t="e">
        <f>IF(OR(A4401="",B4401=""),NA(),MAX(0,IF(A4401-B4401=0,SameDayCycleTimeSettingValue,((A4401-B4401) *24)-(INT((A4401-B4401)) * (24-(FinishHour-StartHour))))))</f>
        <v>#N/A</v>
      </c>
      <c r="K4401" s="3" t="e">
        <f ca="1">IF(OR(A4401&lt;&gt;"",B4401=""),NA(),MAX(0,IF(_xlfn.DAYS(NOW(),B4401)=0,SameDayCycleTimeSettingValue,_xlfn.DAYS(NOW(),B4401))))</f>
        <v>#N/A</v>
      </c>
    </row>
    <row r="4402" spans="1:11" x14ac:dyDescent="0.25">
      <c r="A4402" s="32" t="str">
        <f>IF(AND(TRIM(INDEX(CompletedDateValues,ROW(A4402)))&lt;&gt;"",INDEX(CompletedDateValues,ROW(A4402))&gt;0),INDEX(CompletedDateValues,ROW(A4402)),"")</f>
        <v/>
      </c>
      <c r="B4402" s="32" t="str">
        <f>IF(AND(TRIM(INDEX(StartDateValues,ROW(A4402)))&lt;&gt;"",INDEX(StartDateValues,ROW(A4402))&gt;0),INDEX(StartDateValues,ROW(A4402)),"")</f>
        <v/>
      </c>
      <c r="C4402" s="22" t="str">
        <f t="shared" si="341"/>
        <v/>
      </c>
      <c r="D4402" s="3" t="str">
        <f t="shared" si="342"/>
        <v/>
      </c>
      <c r="E4402" s="3" t="str">
        <f t="shared" si="343"/>
        <v/>
      </c>
      <c r="F4402" s="3" t="str">
        <f t="shared" si="344"/>
        <v/>
      </c>
      <c r="G4402" s="3" t="str">
        <f>IF(A4402="","",IF(HOUR(A4402)&lt;StartHour,StartHour,IF(HOUR(A4402)&gt;FinishHour,FinishHour,HOUR(A4402))))</f>
        <v/>
      </c>
      <c r="H4402" s="3" t="str">
        <f t="shared" si="345"/>
        <v/>
      </c>
      <c r="I4402" s="33" t="e">
        <f>IF(OR(A4402="",B4402=""),NA(),MAX(0,IF(A4402-B4402=0,SameDayCycleTimeSettingValue,(A4402-B4402) *24)))</f>
        <v>#N/A</v>
      </c>
      <c r="J4402" s="33" t="e">
        <f>IF(OR(A4402="",B4402=""),NA(),MAX(0,IF(A4402-B4402=0,SameDayCycleTimeSettingValue,((A4402-B4402) *24)-(INT((A4402-B4402)) * (24-(FinishHour-StartHour))))))</f>
        <v>#N/A</v>
      </c>
      <c r="K4402" s="3" t="e">
        <f ca="1">IF(OR(A4402&lt;&gt;"",B4402=""),NA(),MAX(0,IF(_xlfn.DAYS(NOW(),B4402)=0,SameDayCycleTimeSettingValue,_xlfn.DAYS(NOW(),B4402))))</f>
        <v>#N/A</v>
      </c>
    </row>
    <row r="4403" spans="1:11" x14ac:dyDescent="0.25">
      <c r="A4403" s="32" t="str">
        <f>IF(AND(TRIM(INDEX(CompletedDateValues,ROW(A4403)))&lt;&gt;"",INDEX(CompletedDateValues,ROW(A4403))&gt;0),INDEX(CompletedDateValues,ROW(A4403)),"")</f>
        <v/>
      </c>
      <c r="B4403" s="32" t="str">
        <f>IF(AND(TRIM(INDEX(StartDateValues,ROW(A4403)))&lt;&gt;"",INDEX(StartDateValues,ROW(A4403))&gt;0),INDEX(StartDateValues,ROW(A4403)),"")</f>
        <v/>
      </c>
      <c r="C4403" s="22" t="str">
        <f t="shared" si="341"/>
        <v/>
      </c>
      <c r="D4403" s="3" t="str">
        <f t="shared" si="342"/>
        <v/>
      </c>
      <c r="E4403" s="3" t="str">
        <f t="shared" si="343"/>
        <v/>
      </c>
      <c r="F4403" s="3" t="str">
        <f t="shared" si="344"/>
        <v/>
      </c>
      <c r="G4403" s="3" t="str">
        <f>IF(A4403="","",IF(HOUR(A4403)&lt;StartHour,StartHour,IF(HOUR(A4403)&gt;FinishHour,FinishHour,HOUR(A4403))))</f>
        <v/>
      </c>
      <c r="H4403" s="3" t="str">
        <f t="shared" si="345"/>
        <v/>
      </c>
      <c r="I4403" s="33" t="e">
        <f>IF(OR(A4403="",B4403=""),NA(),MAX(0,IF(A4403-B4403=0,SameDayCycleTimeSettingValue,(A4403-B4403) *24)))</f>
        <v>#N/A</v>
      </c>
      <c r="J4403" s="33" t="e">
        <f>IF(OR(A4403="",B4403=""),NA(),MAX(0,IF(A4403-B4403=0,SameDayCycleTimeSettingValue,((A4403-B4403) *24)-(INT((A4403-B4403)) * (24-(FinishHour-StartHour))))))</f>
        <v>#N/A</v>
      </c>
      <c r="K4403" s="3" t="e">
        <f ca="1">IF(OR(A4403&lt;&gt;"",B4403=""),NA(),MAX(0,IF(_xlfn.DAYS(NOW(),B4403)=0,SameDayCycleTimeSettingValue,_xlfn.DAYS(NOW(),B4403))))</f>
        <v>#N/A</v>
      </c>
    </row>
    <row r="4404" spans="1:11" x14ac:dyDescent="0.25">
      <c r="A4404" s="32" t="str">
        <f>IF(AND(TRIM(INDEX(CompletedDateValues,ROW(A4404)))&lt;&gt;"",INDEX(CompletedDateValues,ROW(A4404))&gt;0),INDEX(CompletedDateValues,ROW(A4404)),"")</f>
        <v/>
      </c>
      <c r="B4404" s="32" t="str">
        <f>IF(AND(TRIM(INDEX(StartDateValues,ROW(A4404)))&lt;&gt;"",INDEX(StartDateValues,ROW(A4404))&gt;0),INDEX(StartDateValues,ROW(A4404)),"")</f>
        <v/>
      </c>
      <c r="C4404" s="22" t="str">
        <f t="shared" si="341"/>
        <v/>
      </c>
      <c r="D4404" s="3" t="str">
        <f t="shared" si="342"/>
        <v/>
      </c>
      <c r="E4404" s="3" t="str">
        <f t="shared" si="343"/>
        <v/>
      </c>
      <c r="F4404" s="3" t="str">
        <f t="shared" si="344"/>
        <v/>
      </c>
      <c r="G4404" s="3" t="str">
        <f>IF(A4404="","",IF(HOUR(A4404)&lt;StartHour,StartHour,IF(HOUR(A4404)&gt;FinishHour,FinishHour,HOUR(A4404))))</f>
        <v/>
      </c>
      <c r="H4404" s="3" t="str">
        <f t="shared" si="345"/>
        <v/>
      </c>
      <c r="I4404" s="33" t="e">
        <f>IF(OR(A4404="",B4404=""),NA(),MAX(0,IF(A4404-B4404=0,SameDayCycleTimeSettingValue,(A4404-B4404) *24)))</f>
        <v>#N/A</v>
      </c>
      <c r="J4404" s="33" t="e">
        <f>IF(OR(A4404="",B4404=""),NA(),MAX(0,IF(A4404-B4404=0,SameDayCycleTimeSettingValue,((A4404-B4404) *24)-(INT((A4404-B4404)) * (24-(FinishHour-StartHour))))))</f>
        <v>#N/A</v>
      </c>
      <c r="K4404" s="3" t="e">
        <f ca="1">IF(OR(A4404&lt;&gt;"",B4404=""),NA(),MAX(0,IF(_xlfn.DAYS(NOW(),B4404)=0,SameDayCycleTimeSettingValue,_xlfn.DAYS(NOW(),B4404))))</f>
        <v>#N/A</v>
      </c>
    </row>
    <row r="4405" spans="1:11" x14ac:dyDescent="0.25">
      <c r="A4405" s="32" t="str">
        <f>IF(AND(TRIM(INDEX(CompletedDateValues,ROW(A4405)))&lt;&gt;"",INDEX(CompletedDateValues,ROW(A4405))&gt;0),INDEX(CompletedDateValues,ROW(A4405)),"")</f>
        <v/>
      </c>
      <c r="B4405" s="32" t="str">
        <f>IF(AND(TRIM(INDEX(StartDateValues,ROW(A4405)))&lt;&gt;"",INDEX(StartDateValues,ROW(A4405))&gt;0),INDEX(StartDateValues,ROW(A4405)),"")</f>
        <v/>
      </c>
      <c r="C4405" s="22" t="str">
        <f t="shared" si="341"/>
        <v/>
      </c>
      <c r="D4405" s="3" t="str">
        <f t="shared" si="342"/>
        <v/>
      </c>
      <c r="E4405" s="3" t="str">
        <f t="shared" si="343"/>
        <v/>
      </c>
      <c r="F4405" s="3" t="str">
        <f t="shared" si="344"/>
        <v/>
      </c>
      <c r="G4405" s="3" t="str">
        <f>IF(A4405="","",IF(HOUR(A4405)&lt;StartHour,StartHour,IF(HOUR(A4405)&gt;FinishHour,FinishHour,HOUR(A4405))))</f>
        <v/>
      </c>
      <c r="H4405" s="3" t="str">
        <f t="shared" si="345"/>
        <v/>
      </c>
      <c r="I4405" s="33" t="e">
        <f>IF(OR(A4405="",B4405=""),NA(),MAX(0,IF(A4405-B4405=0,SameDayCycleTimeSettingValue,(A4405-B4405) *24)))</f>
        <v>#N/A</v>
      </c>
      <c r="J4405" s="33" t="e">
        <f>IF(OR(A4405="",B4405=""),NA(),MAX(0,IF(A4405-B4405=0,SameDayCycleTimeSettingValue,((A4405-B4405) *24)-(INT((A4405-B4405)) * (24-(FinishHour-StartHour))))))</f>
        <v>#N/A</v>
      </c>
      <c r="K4405" s="3" t="e">
        <f ca="1">IF(OR(A4405&lt;&gt;"",B4405=""),NA(),MAX(0,IF(_xlfn.DAYS(NOW(),B4405)=0,SameDayCycleTimeSettingValue,_xlfn.DAYS(NOW(),B4405))))</f>
        <v>#N/A</v>
      </c>
    </row>
    <row r="4406" spans="1:11" x14ac:dyDescent="0.25">
      <c r="A4406" s="32" t="str">
        <f>IF(AND(TRIM(INDEX(CompletedDateValues,ROW(A4406)))&lt;&gt;"",INDEX(CompletedDateValues,ROW(A4406))&gt;0),INDEX(CompletedDateValues,ROW(A4406)),"")</f>
        <v/>
      </c>
      <c r="B4406" s="32" t="str">
        <f>IF(AND(TRIM(INDEX(StartDateValues,ROW(A4406)))&lt;&gt;"",INDEX(StartDateValues,ROW(A4406))&gt;0),INDEX(StartDateValues,ROW(A4406)),"")</f>
        <v/>
      </c>
      <c r="C4406" s="22" t="str">
        <f t="shared" si="341"/>
        <v/>
      </c>
      <c r="D4406" s="3" t="str">
        <f t="shared" si="342"/>
        <v/>
      </c>
      <c r="E4406" s="3" t="str">
        <f t="shared" si="343"/>
        <v/>
      </c>
      <c r="F4406" s="3" t="str">
        <f t="shared" si="344"/>
        <v/>
      </c>
      <c r="G4406" s="3" t="str">
        <f>IF(A4406="","",IF(HOUR(A4406)&lt;StartHour,StartHour,IF(HOUR(A4406)&gt;FinishHour,FinishHour,HOUR(A4406))))</f>
        <v/>
      </c>
      <c r="H4406" s="3" t="str">
        <f t="shared" si="345"/>
        <v/>
      </c>
      <c r="I4406" s="33" t="e">
        <f>IF(OR(A4406="",B4406=""),NA(),MAX(0,IF(A4406-B4406=0,SameDayCycleTimeSettingValue,(A4406-B4406) *24)))</f>
        <v>#N/A</v>
      </c>
      <c r="J4406" s="33" t="e">
        <f>IF(OR(A4406="",B4406=""),NA(),MAX(0,IF(A4406-B4406=0,SameDayCycleTimeSettingValue,((A4406-B4406) *24)-(INT((A4406-B4406)) * (24-(FinishHour-StartHour))))))</f>
        <v>#N/A</v>
      </c>
      <c r="K4406" s="3" t="e">
        <f ca="1">IF(OR(A4406&lt;&gt;"",B4406=""),NA(),MAX(0,IF(_xlfn.DAYS(NOW(),B4406)=0,SameDayCycleTimeSettingValue,_xlfn.DAYS(NOW(),B4406))))</f>
        <v>#N/A</v>
      </c>
    </row>
    <row r="4407" spans="1:11" x14ac:dyDescent="0.25">
      <c r="A4407" s="32" t="str">
        <f>IF(AND(TRIM(INDEX(CompletedDateValues,ROW(A4407)))&lt;&gt;"",INDEX(CompletedDateValues,ROW(A4407))&gt;0),INDEX(CompletedDateValues,ROW(A4407)),"")</f>
        <v/>
      </c>
      <c r="B4407" s="32" t="str">
        <f>IF(AND(TRIM(INDEX(StartDateValues,ROW(A4407)))&lt;&gt;"",INDEX(StartDateValues,ROW(A4407))&gt;0),INDEX(StartDateValues,ROW(A4407)),"")</f>
        <v/>
      </c>
      <c r="C4407" s="22" t="str">
        <f t="shared" si="341"/>
        <v/>
      </c>
      <c r="D4407" s="3" t="str">
        <f t="shared" si="342"/>
        <v/>
      </c>
      <c r="E4407" s="3" t="str">
        <f t="shared" si="343"/>
        <v/>
      </c>
      <c r="F4407" s="3" t="str">
        <f t="shared" si="344"/>
        <v/>
      </c>
      <c r="G4407" s="3" t="str">
        <f>IF(A4407="","",IF(HOUR(A4407)&lt;StartHour,StartHour,IF(HOUR(A4407)&gt;FinishHour,FinishHour,HOUR(A4407))))</f>
        <v/>
      </c>
      <c r="H4407" s="3" t="str">
        <f t="shared" si="345"/>
        <v/>
      </c>
      <c r="I4407" s="33" t="e">
        <f>IF(OR(A4407="",B4407=""),NA(),MAX(0,IF(A4407-B4407=0,SameDayCycleTimeSettingValue,(A4407-B4407) *24)))</f>
        <v>#N/A</v>
      </c>
      <c r="J4407" s="33" t="e">
        <f>IF(OR(A4407="",B4407=""),NA(),MAX(0,IF(A4407-B4407=0,SameDayCycleTimeSettingValue,((A4407-B4407) *24)-(INT((A4407-B4407)) * (24-(FinishHour-StartHour))))))</f>
        <v>#N/A</v>
      </c>
      <c r="K4407" s="3" t="e">
        <f ca="1">IF(OR(A4407&lt;&gt;"",B4407=""),NA(),MAX(0,IF(_xlfn.DAYS(NOW(),B4407)=0,SameDayCycleTimeSettingValue,_xlfn.DAYS(NOW(),B4407))))</f>
        <v>#N/A</v>
      </c>
    </row>
    <row r="4408" spans="1:11" x14ac:dyDescent="0.25">
      <c r="A4408" s="32" t="str">
        <f>IF(AND(TRIM(INDEX(CompletedDateValues,ROW(A4408)))&lt;&gt;"",INDEX(CompletedDateValues,ROW(A4408))&gt;0),INDEX(CompletedDateValues,ROW(A4408)),"")</f>
        <v/>
      </c>
      <c r="B4408" s="32" t="str">
        <f>IF(AND(TRIM(INDEX(StartDateValues,ROW(A4408)))&lt;&gt;"",INDEX(StartDateValues,ROW(A4408))&gt;0),INDEX(StartDateValues,ROW(A4408)),"")</f>
        <v/>
      </c>
      <c r="C4408" s="22" t="str">
        <f t="shared" si="341"/>
        <v/>
      </c>
      <c r="D4408" s="3" t="str">
        <f t="shared" si="342"/>
        <v/>
      </c>
      <c r="E4408" s="3" t="str">
        <f t="shared" si="343"/>
        <v/>
      </c>
      <c r="F4408" s="3" t="str">
        <f t="shared" si="344"/>
        <v/>
      </c>
      <c r="G4408" s="3" t="str">
        <f>IF(A4408="","",IF(HOUR(A4408)&lt;StartHour,StartHour,IF(HOUR(A4408)&gt;FinishHour,FinishHour,HOUR(A4408))))</f>
        <v/>
      </c>
      <c r="H4408" s="3" t="str">
        <f t="shared" si="345"/>
        <v/>
      </c>
      <c r="I4408" s="33" t="e">
        <f>IF(OR(A4408="",B4408=""),NA(),MAX(0,IF(A4408-B4408=0,SameDayCycleTimeSettingValue,(A4408-B4408) *24)))</f>
        <v>#N/A</v>
      </c>
      <c r="J4408" s="33" t="e">
        <f>IF(OR(A4408="",B4408=""),NA(),MAX(0,IF(A4408-B4408=0,SameDayCycleTimeSettingValue,((A4408-B4408) *24)-(INT((A4408-B4408)) * (24-(FinishHour-StartHour))))))</f>
        <v>#N/A</v>
      </c>
      <c r="K4408" s="3" t="e">
        <f ca="1">IF(OR(A4408&lt;&gt;"",B4408=""),NA(),MAX(0,IF(_xlfn.DAYS(NOW(),B4408)=0,SameDayCycleTimeSettingValue,_xlfn.DAYS(NOW(),B4408))))</f>
        <v>#N/A</v>
      </c>
    </row>
    <row r="4409" spans="1:11" x14ac:dyDescent="0.25">
      <c r="A4409" s="32" t="str">
        <f>IF(AND(TRIM(INDEX(CompletedDateValues,ROW(A4409)))&lt;&gt;"",INDEX(CompletedDateValues,ROW(A4409))&gt;0),INDEX(CompletedDateValues,ROW(A4409)),"")</f>
        <v/>
      </c>
      <c r="B4409" s="32" t="str">
        <f>IF(AND(TRIM(INDEX(StartDateValues,ROW(A4409)))&lt;&gt;"",INDEX(StartDateValues,ROW(A4409))&gt;0),INDEX(StartDateValues,ROW(A4409)),"")</f>
        <v/>
      </c>
      <c r="C4409" s="22" t="str">
        <f t="shared" si="341"/>
        <v/>
      </c>
      <c r="D4409" s="3" t="str">
        <f t="shared" si="342"/>
        <v/>
      </c>
      <c r="E4409" s="3" t="str">
        <f t="shared" si="343"/>
        <v/>
      </c>
      <c r="F4409" s="3" t="str">
        <f t="shared" si="344"/>
        <v/>
      </c>
      <c r="G4409" s="3" t="str">
        <f>IF(A4409="","",IF(HOUR(A4409)&lt;StartHour,StartHour,IF(HOUR(A4409)&gt;FinishHour,FinishHour,HOUR(A4409))))</f>
        <v/>
      </c>
      <c r="H4409" s="3" t="str">
        <f t="shared" si="345"/>
        <v/>
      </c>
      <c r="I4409" s="33" t="e">
        <f>IF(OR(A4409="",B4409=""),NA(),MAX(0,IF(A4409-B4409=0,SameDayCycleTimeSettingValue,(A4409-B4409) *24)))</f>
        <v>#N/A</v>
      </c>
      <c r="J4409" s="33" t="e">
        <f>IF(OR(A4409="",B4409=""),NA(),MAX(0,IF(A4409-B4409=0,SameDayCycleTimeSettingValue,((A4409-B4409) *24)-(INT((A4409-B4409)) * (24-(FinishHour-StartHour))))))</f>
        <v>#N/A</v>
      </c>
      <c r="K4409" s="3" t="e">
        <f ca="1">IF(OR(A4409&lt;&gt;"",B4409=""),NA(),MAX(0,IF(_xlfn.DAYS(NOW(),B4409)=0,SameDayCycleTimeSettingValue,_xlfn.DAYS(NOW(),B4409))))</f>
        <v>#N/A</v>
      </c>
    </row>
    <row r="4410" spans="1:11" x14ac:dyDescent="0.25">
      <c r="A4410" s="32" t="str">
        <f>IF(AND(TRIM(INDEX(CompletedDateValues,ROW(A4410)))&lt;&gt;"",INDEX(CompletedDateValues,ROW(A4410))&gt;0),INDEX(CompletedDateValues,ROW(A4410)),"")</f>
        <v/>
      </c>
      <c r="B4410" s="32" t="str">
        <f>IF(AND(TRIM(INDEX(StartDateValues,ROW(A4410)))&lt;&gt;"",INDEX(StartDateValues,ROW(A4410))&gt;0),INDEX(StartDateValues,ROW(A4410)),"")</f>
        <v/>
      </c>
      <c r="C4410" s="22" t="str">
        <f t="shared" si="341"/>
        <v/>
      </c>
      <c r="D4410" s="3" t="str">
        <f t="shared" si="342"/>
        <v/>
      </c>
      <c r="E4410" s="3" t="str">
        <f t="shared" si="343"/>
        <v/>
      </c>
      <c r="F4410" s="3" t="str">
        <f t="shared" si="344"/>
        <v/>
      </c>
      <c r="G4410" s="3" t="str">
        <f>IF(A4410="","",IF(HOUR(A4410)&lt;StartHour,StartHour,IF(HOUR(A4410)&gt;FinishHour,FinishHour,HOUR(A4410))))</f>
        <v/>
      </c>
      <c r="H4410" s="3" t="str">
        <f t="shared" si="345"/>
        <v/>
      </c>
      <c r="I4410" s="33" t="e">
        <f>IF(OR(A4410="",B4410=""),NA(),MAX(0,IF(A4410-B4410=0,SameDayCycleTimeSettingValue,(A4410-B4410) *24)))</f>
        <v>#N/A</v>
      </c>
      <c r="J4410" s="33" t="e">
        <f>IF(OR(A4410="",B4410=""),NA(),MAX(0,IF(A4410-B4410=0,SameDayCycleTimeSettingValue,((A4410-B4410) *24)-(INT((A4410-B4410)) * (24-(FinishHour-StartHour))))))</f>
        <v>#N/A</v>
      </c>
      <c r="K4410" s="3" t="e">
        <f ca="1">IF(OR(A4410&lt;&gt;"",B4410=""),NA(),MAX(0,IF(_xlfn.DAYS(NOW(),B4410)=0,SameDayCycleTimeSettingValue,_xlfn.DAYS(NOW(),B4410))))</f>
        <v>#N/A</v>
      </c>
    </row>
    <row r="4411" spans="1:11" x14ac:dyDescent="0.25">
      <c r="A4411" s="32" t="str">
        <f>IF(AND(TRIM(INDEX(CompletedDateValues,ROW(A4411)))&lt;&gt;"",INDEX(CompletedDateValues,ROW(A4411))&gt;0),INDEX(CompletedDateValues,ROW(A4411)),"")</f>
        <v/>
      </c>
      <c r="B4411" s="32" t="str">
        <f>IF(AND(TRIM(INDEX(StartDateValues,ROW(A4411)))&lt;&gt;"",INDEX(StartDateValues,ROW(A4411))&gt;0),INDEX(StartDateValues,ROW(A4411)),"")</f>
        <v/>
      </c>
      <c r="C4411" s="22" t="str">
        <f t="shared" si="341"/>
        <v/>
      </c>
      <c r="D4411" s="3" t="str">
        <f t="shared" si="342"/>
        <v/>
      </c>
      <c r="E4411" s="3" t="str">
        <f t="shared" si="343"/>
        <v/>
      </c>
      <c r="F4411" s="3" t="str">
        <f t="shared" si="344"/>
        <v/>
      </c>
      <c r="G4411" s="3" t="str">
        <f>IF(A4411="","",IF(HOUR(A4411)&lt;StartHour,StartHour,IF(HOUR(A4411)&gt;FinishHour,FinishHour,HOUR(A4411))))</f>
        <v/>
      </c>
      <c r="H4411" s="3" t="str">
        <f t="shared" si="345"/>
        <v/>
      </c>
      <c r="I4411" s="33" t="e">
        <f>IF(OR(A4411="",B4411=""),NA(),MAX(0,IF(A4411-B4411=0,SameDayCycleTimeSettingValue,(A4411-B4411) *24)))</f>
        <v>#N/A</v>
      </c>
      <c r="J4411" s="33" t="e">
        <f>IF(OR(A4411="",B4411=""),NA(),MAX(0,IF(A4411-B4411=0,SameDayCycleTimeSettingValue,((A4411-B4411) *24)-(INT((A4411-B4411)) * (24-(FinishHour-StartHour))))))</f>
        <v>#N/A</v>
      </c>
      <c r="K4411" s="3" t="e">
        <f ca="1">IF(OR(A4411&lt;&gt;"",B4411=""),NA(),MAX(0,IF(_xlfn.DAYS(NOW(),B4411)=0,SameDayCycleTimeSettingValue,_xlfn.DAYS(NOW(),B4411))))</f>
        <v>#N/A</v>
      </c>
    </row>
    <row r="4412" spans="1:11" x14ac:dyDescent="0.25">
      <c r="A4412" s="32" t="str">
        <f>IF(AND(TRIM(INDEX(CompletedDateValues,ROW(A4412)))&lt;&gt;"",INDEX(CompletedDateValues,ROW(A4412))&gt;0),INDEX(CompletedDateValues,ROW(A4412)),"")</f>
        <v/>
      </c>
      <c r="B4412" s="32" t="str">
        <f>IF(AND(TRIM(INDEX(StartDateValues,ROW(A4412)))&lt;&gt;"",INDEX(StartDateValues,ROW(A4412))&gt;0),INDEX(StartDateValues,ROW(A4412)),"")</f>
        <v/>
      </c>
      <c r="C4412" s="22" t="str">
        <f t="shared" si="341"/>
        <v/>
      </c>
      <c r="D4412" s="3" t="str">
        <f t="shared" si="342"/>
        <v/>
      </c>
      <c r="E4412" s="3" t="str">
        <f t="shared" si="343"/>
        <v/>
      </c>
      <c r="F4412" s="3" t="str">
        <f t="shared" si="344"/>
        <v/>
      </c>
      <c r="G4412" s="3" t="str">
        <f>IF(A4412="","",IF(HOUR(A4412)&lt;StartHour,StartHour,IF(HOUR(A4412)&gt;FinishHour,FinishHour,HOUR(A4412))))</f>
        <v/>
      </c>
      <c r="H4412" s="3" t="str">
        <f t="shared" si="345"/>
        <v/>
      </c>
      <c r="I4412" s="33" t="e">
        <f>IF(OR(A4412="",B4412=""),NA(),MAX(0,IF(A4412-B4412=0,SameDayCycleTimeSettingValue,(A4412-B4412) *24)))</f>
        <v>#N/A</v>
      </c>
      <c r="J4412" s="33" t="e">
        <f>IF(OR(A4412="",B4412=""),NA(),MAX(0,IF(A4412-B4412=0,SameDayCycleTimeSettingValue,((A4412-B4412) *24)-(INT((A4412-B4412)) * (24-(FinishHour-StartHour))))))</f>
        <v>#N/A</v>
      </c>
      <c r="K4412" s="3" t="e">
        <f ca="1">IF(OR(A4412&lt;&gt;"",B4412=""),NA(),MAX(0,IF(_xlfn.DAYS(NOW(),B4412)=0,SameDayCycleTimeSettingValue,_xlfn.DAYS(NOW(),B4412))))</f>
        <v>#N/A</v>
      </c>
    </row>
    <row r="4413" spans="1:11" x14ac:dyDescent="0.25">
      <c r="A4413" s="32" t="str">
        <f>IF(AND(TRIM(INDEX(CompletedDateValues,ROW(A4413)))&lt;&gt;"",INDEX(CompletedDateValues,ROW(A4413))&gt;0),INDEX(CompletedDateValues,ROW(A4413)),"")</f>
        <v/>
      </c>
      <c r="B4413" s="32" t="str">
        <f>IF(AND(TRIM(INDEX(StartDateValues,ROW(A4413)))&lt;&gt;"",INDEX(StartDateValues,ROW(A4413))&gt;0),INDEX(StartDateValues,ROW(A4413)),"")</f>
        <v/>
      </c>
      <c r="C4413" s="22" t="str">
        <f t="shared" si="341"/>
        <v/>
      </c>
      <c r="D4413" s="3" t="str">
        <f t="shared" si="342"/>
        <v/>
      </c>
      <c r="E4413" s="3" t="str">
        <f t="shared" si="343"/>
        <v/>
      </c>
      <c r="F4413" s="3" t="str">
        <f t="shared" si="344"/>
        <v/>
      </c>
      <c r="G4413" s="3" t="str">
        <f>IF(A4413="","",IF(HOUR(A4413)&lt;StartHour,StartHour,IF(HOUR(A4413)&gt;FinishHour,FinishHour,HOUR(A4413))))</f>
        <v/>
      </c>
      <c r="H4413" s="3" t="str">
        <f t="shared" si="345"/>
        <v/>
      </c>
      <c r="I4413" s="33" t="e">
        <f>IF(OR(A4413="",B4413=""),NA(),MAX(0,IF(A4413-B4413=0,SameDayCycleTimeSettingValue,(A4413-B4413) *24)))</f>
        <v>#N/A</v>
      </c>
      <c r="J4413" s="33" t="e">
        <f>IF(OR(A4413="",B4413=""),NA(),MAX(0,IF(A4413-B4413=0,SameDayCycleTimeSettingValue,((A4413-B4413) *24)-(INT((A4413-B4413)) * (24-(FinishHour-StartHour))))))</f>
        <v>#N/A</v>
      </c>
      <c r="K4413" s="3" t="e">
        <f ca="1">IF(OR(A4413&lt;&gt;"",B4413=""),NA(),MAX(0,IF(_xlfn.DAYS(NOW(),B4413)=0,SameDayCycleTimeSettingValue,_xlfn.DAYS(NOW(),B4413))))</f>
        <v>#N/A</v>
      </c>
    </row>
    <row r="4414" spans="1:11" x14ac:dyDescent="0.25">
      <c r="A4414" s="32" t="str">
        <f>IF(AND(TRIM(INDEX(CompletedDateValues,ROW(A4414)))&lt;&gt;"",INDEX(CompletedDateValues,ROW(A4414))&gt;0),INDEX(CompletedDateValues,ROW(A4414)),"")</f>
        <v/>
      </c>
      <c r="B4414" s="32" t="str">
        <f>IF(AND(TRIM(INDEX(StartDateValues,ROW(A4414)))&lt;&gt;"",INDEX(StartDateValues,ROW(A4414))&gt;0),INDEX(StartDateValues,ROW(A4414)),"")</f>
        <v/>
      </c>
      <c r="C4414" s="22" t="str">
        <f t="shared" si="341"/>
        <v/>
      </c>
      <c r="D4414" s="3" t="str">
        <f t="shared" si="342"/>
        <v/>
      </c>
      <c r="E4414" s="3" t="str">
        <f t="shared" si="343"/>
        <v/>
      </c>
      <c r="F4414" s="3" t="str">
        <f t="shared" si="344"/>
        <v/>
      </c>
      <c r="G4414" s="3" t="str">
        <f>IF(A4414="","",IF(HOUR(A4414)&lt;StartHour,StartHour,IF(HOUR(A4414)&gt;FinishHour,FinishHour,HOUR(A4414))))</f>
        <v/>
      </c>
      <c r="H4414" s="3" t="str">
        <f t="shared" si="345"/>
        <v/>
      </c>
      <c r="I4414" s="33" t="e">
        <f>IF(OR(A4414="",B4414=""),NA(),MAX(0,IF(A4414-B4414=0,SameDayCycleTimeSettingValue,(A4414-B4414) *24)))</f>
        <v>#N/A</v>
      </c>
      <c r="J4414" s="33" t="e">
        <f>IF(OR(A4414="",B4414=""),NA(),MAX(0,IF(A4414-B4414=0,SameDayCycleTimeSettingValue,((A4414-B4414) *24)-(INT((A4414-B4414)) * (24-(FinishHour-StartHour))))))</f>
        <v>#N/A</v>
      </c>
      <c r="K4414" s="3" t="e">
        <f ca="1">IF(OR(A4414&lt;&gt;"",B4414=""),NA(),MAX(0,IF(_xlfn.DAYS(NOW(),B4414)=0,SameDayCycleTimeSettingValue,_xlfn.DAYS(NOW(),B4414))))</f>
        <v>#N/A</v>
      </c>
    </row>
    <row r="4415" spans="1:11" x14ac:dyDescent="0.25">
      <c r="A4415" s="32" t="str">
        <f>IF(AND(TRIM(INDEX(CompletedDateValues,ROW(A4415)))&lt;&gt;"",INDEX(CompletedDateValues,ROW(A4415))&gt;0),INDEX(CompletedDateValues,ROW(A4415)),"")</f>
        <v/>
      </c>
      <c r="B4415" s="32" t="str">
        <f>IF(AND(TRIM(INDEX(StartDateValues,ROW(A4415)))&lt;&gt;"",INDEX(StartDateValues,ROW(A4415))&gt;0),INDEX(StartDateValues,ROW(A4415)),"")</f>
        <v/>
      </c>
      <c r="C4415" s="22" t="str">
        <f t="shared" si="341"/>
        <v/>
      </c>
      <c r="D4415" s="3" t="str">
        <f t="shared" si="342"/>
        <v/>
      </c>
      <c r="E4415" s="3" t="str">
        <f t="shared" si="343"/>
        <v/>
      </c>
      <c r="F4415" s="3" t="str">
        <f t="shared" si="344"/>
        <v/>
      </c>
      <c r="G4415" s="3" t="str">
        <f>IF(A4415="","",IF(HOUR(A4415)&lt;StartHour,StartHour,IF(HOUR(A4415)&gt;FinishHour,FinishHour,HOUR(A4415))))</f>
        <v/>
      </c>
      <c r="H4415" s="3" t="str">
        <f t="shared" si="345"/>
        <v/>
      </c>
      <c r="I4415" s="33" t="e">
        <f>IF(OR(A4415="",B4415=""),NA(),MAX(0,IF(A4415-B4415=0,SameDayCycleTimeSettingValue,(A4415-B4415) *24)))</f>
        <v>#N/A</v>
      </c>
      <c r="J4415" s="33" t="e">
        <f>IF(OR(A4415="",B4415=""),NA(),MAX(0,IF(A4415-B4415=0,SameDayCycleTimeSettingValue,((A4415-B4415) *24)-(INT((A4415-B4415)) * (24-(FinishHour-StartHour))))))</f>
        <v>#N/A</v>
      </c>
      <c r="K4415" s="3" t="e">
        <f ca="1">IF(OR(A4415&lt;&gt;"",B4415=""),NA(),MAX(0,IF(_xlfn.DAYS(NOW(),B4415)=0,SameDayCycleTimeSettingValue,_xlfn.DAYS(NOW(),B4415))))</f>
        <v>#N/A</v>
      </c>
    </row>
    <row r="4416" spans="1:11" x14ac:dyDescent="0.25">
      <c r="A4416" s="32" t="str">
        <f>IF(AND(TRIM(INDEX(CompletedDateValues,ROW(A4416)))&lt;&gt;"",INDEX(CompletedDateValues,ROW(A4416))&gt;0),INDEX(CompletedDateValues,ROW(A4416)),"")</f>
        <v/>
      </c>
      <c r="B4416" s="32" t="str">
        <f>IF(AND(TRIM(INDEX(StartDateValues,ROW(A4416)))&lt;&gt;"",INDEX(StartDateValues,ROW(A4416))&gt;0),INDEX(StartDateValues,ROW(A4416)),"")</f>
        <v/>
      </c>
      <c r="C4416" s="22" t="str">
        <f t="shared" si="341"/>
        <v/>
      </c>
      <c r="D4416" s="3" t="str">
        <f t="shared" si="342"/>
        <v/>
      </c>
      <c r="E4416" s="3" t="str">
        <f t="shared" si="343"/>
        <v/>
      </c>
      <c r="F4416" s="3" t="str">
        <f t="shared" si="344"/>
        <v/>
      </c>
      <c r="G4416" s="3" t="str">
        <f>IF(A4416="","",IF(HOUR(A4416)&lt;StartHour,StartHour,IF(HOUR(A4416)&gt;FinishHour,FinishHour,HOUR(A4416))))</f>
        <v/>
      </c>
      <c r="H4416" s="3" t="str">
        <f t="shared" si="345"/>
        <v/>
      </c>
      <c r="I4416" s="33" t="e">
        <f>IF(OR(A4416="",B4416=""),NA(),MAX(0,IF(A4416-B4416=0,SameDayCycleTimeSettingValue,(A4416-B4416) *24)))</f>
        <v>#N/A</v>
      </c>
      <c r="J4416" s="33" t="e">
        <f>IF(OR(A4416="",B4416=""),NA(),MAX(0,IF(A4416-B4416=0,SameDayCycleTimeSettingValue,((A4416-B4416) *24)-(INT((A4416-B4416)) * (24-(FinishHour-StartHour))))))</f>
        <v>#N/A</v>
      </c>
      <c r="K4416" s="3" t="e">
        <f ca="1">IF(OR(A4416&lt;&gt;"",B4416=""),NA(),MAX(0,IF(_xlfn.DAYS(NOW(),B4416)=0,SameDayCycleTimeSettingValue,_xlfn.DAYS(NOW(),B4416))))</f>
        <v>#N/A</v>
      </c>
    </row>
    <row r="4417" spans="1:11" x14ac:dyDescent="0.25">
      <c r="A4417" s="32" t="str">
        <f>IF(AND(TRIM(INDEX(CompletedDateValues,ROW(A4417)))&lt;&gt;"",INDEX(CompletedDateValues,ROW(A4417))&gt;0),INDEX(CompletedDateValues,ROW(A4417)),"")</f>
        <v/>
      </c>
      <c r="B4417" s="32" t="str">
        <f>IF(AND(TRIM(INDEX(StartDateValues,ROW(A4417)))&lt;&gt;"",INDEX(StartDateValues,ROW(A4417))&gt;0),INDEX(StartDateValues,ROW(A4417)),"")</f>
        <v/>
      </c>
      <c r="C4417" s="22" t="str">
        <f t="shared" si="341"/>
        <v/>
      </c>
      <c r="D4417" s="3" t="str">
        <f t="shared" si="342"/>
        <v/>
      </c>
      <c r="E4417" s="3" t="str">
        <f t="shared" si="343"/>
        <v/>
      </c>
      <c r="F4417" s="3" t="str">
        <f t="shared" si="344"/>
        <v/>
      </c>
      <c r="G4417" s="3" t="str">
        <f>IF(A4417="","",IF(HOUR(A4417)&lt;StartHour,StartHour,IF(HOUR(A4417)&gt;FinishHour,FinishHour,HOUR(A4417))))</f>
        <v/>
      </c>
      <c r="H4417" s="3" t="str">
        <f t="shared" si="345"/>
        <v/>
      </c>
      <c r="I4417" s="33" t="e">
        <f>IF(OR(A4417="",B4417=""),NA(),MAX(0,IF(A4417-B4417=0,SameDayCycleTimeSettingValue,(A4417-B4417) *24)))</f>
        <v>#N/A</v>
      </c>
      <c r="J4417" s="33" t="e">
        <f>IF(OR(A4417="",B4417=""),NA(),MAX(0,IF(A4417-B4417=0,SameDayCycleTimeSettingValue,((A4417-B4417) *24)-(INT((A4417-B4417)) * (24-(FinishHour-StartHour))))))</f>
        <v>#N/A</v>
      </c>
      <c r="K4417" s="3" t="e">
        <f ca="1">IF(OR(A4417&lt;&gt;"",B4417=""),NA(),MAX(0,IF(_xlfn.DAYS(NOW(),B4417)=0,SameDayCycleTimeSettingValue,_xlfn.DAYS(NOW(),B4417))))</f>
        <v>#N/A</v>
      </c>
    </row>
    <row r="4418" spans="1:11" x14ac:dyDescent="0.25">
      <c r="A4418" s="32" t="str">
        <f>IF(AND(TRIM(INDEX(CompletedDateValues,ROW(A4418)))&lt;&gt;"",INDEX(CompletedDateValues,ROW(A4418))&gt;0),INDEX(CompletedDateValues,ROW(A4418)),"")</f>
        <v/>
      </c>
      <c r="B4418" s="32" t="str">
        <f>IF(AND(TRIM(INDEX(StartDateValues,ROW(A4418)))&lt;&gt;"",INDEX(StartDateValues,ROW(A4418))&gt;0),INDEX(StartDateValues,ROW(A4418)),"")</f>
        <v/>
      </c>
      <c r="C4418" s="22" t="str">
        <f t="shared" si="341"/>
        <v/>
      </c>
      <c r="D4418" s="3" t="str">
        <f t="shared" si="342"/>
        <v/>
      </c>
      <c r="E4418" s="3" t="str">
        <f t="shared" si="343"/>
        <v/>
      </c>
      <c r="F4418" s="3" t="str">
        <f t="shared" si="344"/>
        <v/>
      </c>
      <c r="G4418" s="3" t="str">
        <f>IF(A4418="","",IF(HOUR(A4418)&lt;StartHour,StartHour,IF(HOUR(A4418)&gt;FinishHour,FinishHour,HOUR(A4418))))</f>
        <v/>
      </c>
      <c r="H4418" s="3" t="str">
        <f t="shared" si="345"/>
        <v/>
      </c>
      <c r="I4418" s="33" t="e">
        <f>IF(OR(A4418="",B4418=""),NA(),MAX(0,IF(A4418-B4418=0,SameDayCycleTimeSettingValue,(A4418-B4418) *24)))</f>
        <v>#N/A</v>
      </c>
      <c r="J4418" s="33" t="e">
        <f>IF(OR(A4418="",B4418=""),NA(),MAX(0,IF(A4418-B4418=0,SameDayCycleTimeSettingValue,((A4418-B4418) *24)-(INT((A4418-B4418)) * (24-(FinishHour-StartHour))))))</f>
        <v>#N/A</v>
      </c>
      <c r="K4418" s="3" t="e">
        <f ca="1">IF(OR(A4418&lt;&gt;"",B4418=""),NA(),MAX(0,IF(_xlfn.DAYS(NOW(),B4418)=0,SameDayCycleTimeSettingValue,_xlfn.DAYS(NOW(),B4418))))</f>
        <v>#N/A</v>
      </c>
    </row>
    <row r="4419" spans="1:11" x14ac:dyDescent="0.25">
      <c r="A4419" s="32" t="str">
        <f>IF(AND(TRIM(INDEX(CompletedDateValues,ROW(A4419)))&lt;&gt;"",INDEX(CompletedDateValues,ROW(A4419))&gt;0),INDEX(CompletedDateValues,ROW(A4419)),"")</f>
        <v/>
      </c>
      <c r="B4419" s="32" t="str">
        <f>IF(AND(TRIM(INDEX(StartDateValues,ROW(A4419)))&lt;&gt;"",INDEX(StartDateValues,ROW(A4419))&gt;0),INDEX(StartDateValues,ROW(A4419)),"")</f>
        <v/>
      </c>
      <c r="C4419" s="22" t="str">
        <f t="shared" ref="C4419:C4482" si="346">IF(AND(TRIM(INDEX(WorkTypeValues,ROW(A4419)))&lt;&gt;"",INDEX(WorkTypeValues,ROW(A4419))&gt;0),INDEX(WorkTypeValues,ROW(A4419)),"")</f>
        <v/>
      </c>
      <c r="D4419" s="3" t="str">
        <f t="shared" ref="D4419:D4482" si="347">IF(A4419="", "",YEAR(A4419))</f>
        <v/>
      </c>
      <c r="E4419" s="3" t="str">
        <f t="shared" ref="E4419:E4482" si="348">IF(A4419="","",MONTH(A4419))</f>
        <v/>
      </c>
      <c r="F4419" s="3" t="str">
        <f t="shared" ref="F4419:F4482" si="349">IF(A4419="","",DAY(A4419))</f>
        <v/>
      </c>
      <c r="G4419" s="3" t="str">
        <f>IF(A4419="","",IF(HOUR(A4419)&lt;StartHour,StartHour,IF(HOUR(A4419)&gt;FinishHour,FinishHour,HOUR(A4419))))</f>
        <v/>
      </c>
      <c r="H4419" s="3" t="str">
        <f t="shared" ref="H4419:H4482" si="350">IF(D4419="","",D4419&amp;"-"&amp;TEXT(E4419,"00") &amp;"-"&amp;TEXT(F4419,"00") &amp;"-"&amp;TEXT(G4419,"00"))</f>
        <v/>
      </c>
      <c r="I4419" s="33" t="e">
        <f>IF(OR(A4419="",B4419=""),NA(),MAX(0,IF(A4419-B4419=0,SameDayCycleTimeSettingValue,(A4419-B4419) *24)))</f>
        <v>#N/A</v>
      </c>
      <c r="J4419" s="33" t="e">
        <f>IF(OR(A4419="",B4419=""),NA(),MAX(0,IF(A4419-B4419=0,SameDayCycleTimeSettingValue,((A4419-B4419) *24)-(INT((A4419-B4419)) * (24-(FinishHour-StartHour))))))</f>
        <v>#N/A</v>
      </c>
      <c r="K4419" s="3" t="e">
        <f ca="1">IF(OR(A4419&lt;&gt;"",B4419=""),NA(),MAX(0,IF(_xlfn.DAYS(NOW(),B4419)=0,SameDayCycleTimeSettingValue,_xlfn.DAYS(NOW(),B4419))))</f>
        <v>#N/A</v>
      </c>
    </row>
    <row r="4420" spans="1:11" x14ac:dyDescent="0.25">
      <c r="A4420" s="32" t="str">
        <f>IF(AND(TRIM(INDEX(CompletedDateValues,ROW(A4420)))&lt;&gt;"",INDEX(CompletedDateValues,ROW(A4420))&gt;0),INDEX(CompletedDateValues,ROW(A4420)),"")</f>
        <v/>
      </c>
      <c r="B4420" s="32" t="str">
        <f>IF(AND(TRIM(INDEX(StartDateValues,ROW(A4420)))&lt;&gt;"",INDEX(StartDateValues,ROW(A4420))&gt;0),INDEX(StartDateValues,ROW(A4420)),"")</f>
        <v/>
      </c>
      <c r="C4420" s="22" t="str">
        <f t="shared" si="346"/>
        <v/>
      </c>
      <c r="D4420" s="3" t="str">
        <f t="shared" si="347"/>
        <v/>
      </c>
      <c r="E4420" s="3" t="str">
        <f t="shared" si="348"/>
        <v/>
      </c>
      <c r="F4420" s="3" t="str">
        <f t="shared" si="349"/>
        <v/>
      </c>
      <c r="G4420" s="3" t="str">
        <f>IF(A4420="","",IF(HOUR(A4420)&lt;StartHour,StartHour,IF(HOUR(A4420)&gt;FinishHour,FinishHour,HOUR(A4420))))</f>
        <v/>
      </c>
      <c r="H4420" s="3" t="str">
        <f t="shared" si="350"/>
        <v/>
      </c>
      <c r="I4420" s="33" t="e">
        <f>IF(OR(A4420="",B4420=""),NA(),MAX(0,IF(A4420-B4420=0,SameDayCycleTimeSettingValue,(A4420-B4420) *24)))</f>
        <v>#N/A</v>
      </c>
      <c r="J4420" s="33" t="e">
        <f>IF(OR(A4420="",B4420=""),NA(),MAX(0,IF(A4420-B4420=0,SameDayCycleTimeSettingValue,((A4420-B4420) *24)-(INT((A4420-B4420)) * (24-(FinishHour-StartHour))))))</f>
        <v>#N/A</v>
      </c>
      <c r="K4420" s="3" t="e">
        <f ca="1">IF(OR(A4420&lt;&gt;"",B4420=""),NA(),MAX(0,IF(_xlfn.DAYS(NOW(),B4420)=0,SameDayCycleTimeSettingValue,_xlfn.DAYS(NOW(),B4420))))</f>
        <v>#N/A</v>
      </c>
    </row>
    <row r="4421" spans="1:11" x14ac:dyDescent="0.25">
      <c r="A4421" s="32" t="str">
        <f>IF(AND(TRIM(INDEX(CompletedDateValues,ROW(A4421)))&lt;&gt;"",INDEX(CompletedDateValues,ROW(A4421))&gt;0),INDEX(CompletedDateValues,ROW(A4421)),"")</f>
        <v/>
      </c>
      <c r="B4421" s="32" t="str">
        <f>IF(AND(TRIM(INDEX(StartDateValues,ROW(A4421)))&lt;&gt;"",INDEX(StartDateValues,ROW(A4421))&gt;0),INDEX(StartDateValues,ROW(A4421)),"")</f>
        <v/>
      </c>
      <c r="C4421" s="22" t="str">
        <f t="shared" si="346"/>
        <v/>
      </c>
      <c r="D4421" s="3" t="str">
        <f t="shared" si="347"/>
        <v/>
      </c>
      <c r="E4421" s="3" t="str">
        <f t="shared" si="348"/>
        <v/>
      </c>
      <c r="F4421" s="3" t="str">
        <f t="shared" si="349"/>
        <v/>
      </c>
      <c r="G4421" s="3" t="str">
        <f>IF(A4421="","",IF(HOUR(A4421)&lt;StartHour,StartHour,IF(HOUR(A4421)&gt;FinishHour,FinishHour,HOUR(A4421))))</f>
        <v/>
      </c>
      <c r="H4421" s="3" t="str">
        <f t="shared" si="350"/>
        <v/>
      </c>
      <c r="I4421" s="33" t="e">
        <f>IF(OR(A4421="",B4421=""),NA(),MAX(0,IF(A4421-B4421=0,SameDayCycleTimeSettingValue,(A4421-B4421) *24)))</f>
        <v>#N/A</v>
      </c>
      <c r="J4421" s="33" t="e">
        <f>IF(OR(A4421="",B4421=""),NA(),MAX(0,IF(A4421-B4421=0,SameDayCycleTimeSettingValue,((A4421-B4421) *24)-(INT((A4421-B4421)) * (24-(FinishHour-StartHour))))))</f>
        <v>#N/A</v>
      </c>
      <c r="K4421" s="3" t="e">
        <f ca="1">IF(OR(A4421&lt;&gt;"",B4421=""),NA(),MAX(0,IF(_xlfn.DAYS(NOW(),B4421)=0,SameDayCycleTimeSettingValue,_xlfn.DAYS(NOW(),B4421))))</f>
        <v>#N/A</v>
      </c>
    </row>
    <row r="4422" spans="1:11" x14ac:dyDescent="0.25">
      <c r="A4422" s="32" t="str">
        <f>IF(AND(TRIM(INDEX(CompletedDateValues,ROW(A4422)))&lt;&gt;"",INDEX(CompletedDateValues,ROW(A4422))&gt;0),INDEX(CompletedDateValues,ROW(A4422)),"")</f>
        <v/>
      </c>
      <c r="B4422" s="32" t="str">
        <f>IF(AND(TRIM(INDEX(StartDateValues,ROW(A4422)))&lt;&gt;"",INDEX(StartDateValues,ROW(A4422))&gt;0),INDEX(StartDateValues,ROW(A4422)),"")</f>
        <v/>
      </c>
      <c r="C4422" s="22" t="str">
        <f t="shared" si="346"/>
        <v/>
      </c>
      <c r="D4422" s="3" t="str">
        <f t="shared" si="347"/>
        <v/>
      </c>
      <c r="E4422" s="3" t="str">
        <f t="shared" si="348"/>
        <v/>
      </c>
      <c r="F4422" s="3" t="str">
        <f t="shared" si="349"/>
        <v/>
      </c>
      <c r="G4422" s="3" t="str">
        <f>IF(A4422="","",IF(HOUR(A4422)&lt;StartHour,StartHour,IF(HOUR(A4422)&gt;FinishHour,FinishHour,HOUR(A4422))))</f>
        <v/>
      </c>
      <c r="H4422" s="3" t="str">
        <f t="shared" si="350"/>
        <v/>
      </c>
      <c r="I4422" s="33" t="e">
        <f>IF(OR(A4422="",B4422=""),NA(),MAX(0,IF(A4422-B4422=0,SameDayCycleTimeSettingValue,(A4422-B4422) *24)))</f>
        <v>#N/A</v>
      </c>
      <c r="J4422" s="33" t="e">
        <f>IF(OR(A4422="",B4422=""),NA(),MAX(0,IF(A4422-B4422=0,SameDayCycleTimeSettingValue,((A4422-B4422) *24)-(INT((A4422-B4422)) * (24-(FinishHour-StartHour))))))</f>
        <v>#N/A</v>
      </c>
      <c r="K4422" s="3" t="e">
        <f ca="1">IF(OR(A4422&lt;&gt;"",B4422=""),NA(),MAX(0,IF(_xlfn.DAYS(NOW(),B4422)=0,SameDayCycleTimeSettingValue,_xlfn.DAYS(NOW(),B4422))))</f>
        <v>#N/A</v>
      </c>
    </row>
    <row r="4423" spans="1:11" x14ac:dyDescent="0.25">
      <c r="A4423" s="32" t="str">
        <f>IF(AND(TRIM(INDEX(CompletedDateValues,ROW(A4423)))&lt;&gt;"",INDEX(CompletedDateValues,ROW(A4423))&gt;0),INDEX(CompletedDateValues,ROW(A4423)),"")</f>
        <v/>
      </c>
      <c r="B4423" s="32" t="str">
        <f>IF(AND(TRIM(INDEX(StartDateValues,ROW(A4423)))&lt;&gt;"",INDEX(StartDateValues,ROW(A4423))&gt;0),INDEX(StartDateValues,ROW(A4423)),"")</f>
        <v/>
      </c>
      <c r="C4423" s="22" t="str">
        <f t="shared" si="346"/>
        <v/>
      </c>
      <c r="D4423" s="3" t="str">
        <f t="shared" si="347"/>
        <v/>
      </c>
      <c r="E4423" s="3" t="str">
        <f t="shared" si="348"/>
        <v/>
      </c>
      <c r="F4423" s="3" t="str">
        <f t="shared" si="349"/>
        <v/>
      </c>
      <c r="G4423" s="3" t="str">
        <f>IF(A4423="","",IF(HOUR(A4423)&lt;StartHour,StartHour,IF(HOUR(A4423)&gt;FinishHour,FinishHour,HOUR(A4423))))</f>
        <v/>
      </c>
      <c r="H4423" s="3" t="str">
        <f t="shared" si="350"/>
        <v/>
      </c>
      <c r="I4423" s="33" t="e">
        <f>IF(OR(A4423="",B4423=""),NA(),MAX(0,IF(A4423-B4423=0,SameDayCycleTimeSettingValue,(A4423-B4423) *24)))</f>
        <v>#N/A</v>
      </c>
      <c r="J4423" s="33" t="e">
        <f>IF(OR(A4423="",B4423=""),NA(),MAX(0,IF(A4423-B4423=0,SameDayCycleTimeSettingValue,((A4423-B4423) *24)-(INT((A4423-B4423)) * (24-(FinishHour-StartHour))))))</f>
        <v>#N/A</v>
      </c>
      <c r="K4423" s="3" t="e">
        <f ca="1">IF(OR(A4423&lt;&gt;"",B4423=""),NA(),MAX(0,IF(_xlfn.DAYS(NOW(),B4423)=0,SameDayCycleTimeSettingValue,_xlfn.DAYS(NOW(),B4423))))</f>
        <v>#N/A</v>
      </c>
    </row>
    <row r="4424" spans="1:11" x14ac:dyDescent="0.25">
      <c r="A4424" s="32" t="str">
        <f>IF(AND(TRIM(INDEX(CompletedDateValues,ROW(A4424)))&lt;&gt;"",INDEX(CompletedDateValues,ROW(A4424))&gt;0),INDEX(CompletedDateValues,ROW(A4424)),"")</f>
        <v/>
      </c>
      <c r="B4424" s="32" t="str">
        <f>IF(AND(TRIM(INDEX(StartDateValues,ROW(A4424)))&lt;&gt;"",INDEX(StartDateValues,ROW(A4424))&gt;0),INDEX(StartDateValues,ROW(A4424)),"")</f>
        <v/>
      </c>
      <c r="C4424" s="22" t="str">
        <f t="shared" si="346"/>
        <v/>
      </c>
      <c r="D4424" s="3" t="str">
        <f t="shared" si="347"/>
        <v/>
      </c>
      <c r="E4424" s="3" t="str">
        <f t="shared" si="348"/>
        <v/>
      </c>
      <c r="F4424" s="3" t="str">
        <f t="shared" si="349"/>
        <v/>
      </c>
      <c r="G4424" s="3" t="str">
        <f>IF(A4424="","",IF(HOUR(A4424)&lt;StartHour,StartHour,IF(HOUR(A4424)&gt;FinishHour,FinishHour,HOUR(A4424))))</f>
        <v/>
      </c>
      <c r="H4424" s="3" t="str">
        <f t="shared" si="350"/>
        <v/>
      </c>
      <c r="I4424" s="33" t="e">
        <f>IF(OR(A4424="",B4424=""),NA(),MAX(0,IF(A4424-B4424=0,SameDayCycleTimeSettingValue,(A4424-B4424) *24)))</f>
        <v>#N/A</v>
      </c>
      <c r="J4424" s="33" t="e">
        <f>IF(OR(A4424="",B4424=""),NA(),MAX(0,IF(A4424-B4424=0,SameDayCycleTimeSettingValue,((A4424-B4424) *24)-(INT((A4424-B4424)) * (24-(FinishHour-StartHour))))))</f>
        <v>#N/A</v>
      </c>
      <c r="K4424" s="3" t="e">
        <f ca="1">IF(OR(A4424&lt;&gt;"",B4424=""),NA(),MAX(0,IF(_xlfn.DAYS(NOW(),B4424)=0,SameDayCycleTimeSettingValue,_xlfn.DAYS(NOW(),B4424))))</f>
        <v>#N/A</v>
      </c>
    </row>
    <row r="4425" spans="1:11" x14ac:dyDescent="0.25">
      <c r="A4425" s="32" t="str">
        <f>IF(AND(TRIM(INDEX(CompletedDateValues,ROW(A4425)))&lt;&gt;"",INDEX(CompletedDateValues,ROW(A4425))&gt;0),INDEX(CompletedDateValues,ROW(A4425)),"")</f>
        <v/>
      </c>
      <c r="B4425" s="32" t="str">
        <f>IF(AND(TRIM(INDEX(StartDateValues,ROW(A4425)))&lt;&gt;"",INDEX(StartDateValues,ROW(A4425))&gt;0),INDEX(StartDateValues,ROW(A4425)),"")</f>
        <v/>
      </c>
      <c r="C4425" s="22" t="str">
        <f t="shared" si="346"/>
        <v/>
      </c>
      <c r="D4425" s="3" t="str">
        <f t="shared" si="347"/>
        <v/>
      </c>
      <c r="E4425" s="3" t="str">
        <f t="shared" si="348"/>
        <v/>
      </c>
      <c r="F4425" s="3" t="str">
        <f t="shared" si="349"/>
        <v/>
      </c>
      <c r="G4425" s="3" t="str">
        <f>IF(A4425="","",IF(HOUR(A4425)&lt;StartHour,StartHour,IF(HOUR(A4425)&gt;FinishHour,FinishHour,HOUR(A4425))))</f>
        <v/>
      </c>
      <c r="H4425" s="3" t="str">
        <f t="shared" si="350"/>
        <v/>
      </c>
      <c r="I4425" s="33" t="e">
        <f>IF(OR(A4425="",B4425=""),NA(),MAX(0,IF(A4425-B4425=0,SameDayCycleTimeSettingValue,(A4425-B4425) *24)))</f>
        <v>#N/A</v>
      </c>
      <c r="J4425" s="33" t="e">
        <f>IF(OR(A4425="",B4425=""),NA(),MAX(0,IF(A4425-B4425=0,SameDayCycleTimeSettingValue,((A4425-B4425) *24)-(INT((A4425-B4425)) * (24-(FinishHour-StartHour))))))</f>
        <v>#N/A</v>
      </c>
      <c r="K4425" s="3" t="e">
        <f ca="1">IF(OR(A4425&lt;&gt;"",B4425=""),NA(),MAX(0,IF(_xlfn.DAYS(NOW(),B4425)=0,SameDayCycleTimeSettingValue,_xlfn.DAYS(NOW(),B4425))))</f>
        <v>#N/A</v>
      </c>
    </row>
    <row r="4426" spans="1:11" x14ac:dyDescent="0.25">
      <c r="A4426" s="32" t="str">
        <f>IF(AND(TRIM(INDEX(CompletedDateValues,ROW(A4426)))&lt;&gt;"",INDEX(CompletedDateValues,ROW(A4426))&gt;0),INDEX(CompletedDateValues,ROW(A4426)),"")</f>
        <v/>
      </c>
      <c r="B4426" s="32" t="str">
        <f>IF(AND(TRIM(INDEX(StartDateValues,ROW(A4426)))&lt;&gt;"",INDEX(StartDateValues,ROW(A4426))&gt;0),INDEX(StartDateValues,ROW(A4426)),"")</f>
        <v/>
      </c>
      <c r="C4426" s="22" t="str">
        <f t="shared" si="346"/>
        <v/>
      </c>
      <c r="D4426" s="3" t="str">
        <f t="shared" si="347"/>
        <v/>
      </c>
      <c r="E4426" s="3" t="str">
        <f t="shared" si="348"/>
        <v/>
      </c>
      <c r="F4426" s="3" t="str">
        <f t="shared" si="349"/>
        <v/>
      </c>
      <c r="G4426" s="3" t="str">
        <f>IF(A4426="","",IF(HOUR(A4426)&lt;StartHour,StartHour,IF(HOUR(A4426)&gt;FinishHour,FinishHour,HOUR(A4426))))</f>
        <v/>
      </c>
      <c r="H4426" s="3" t="str">
        <f t="shared" si="350"/>
        <v/>
      </c>
      <c r="I4426" s="33" t="e">
        <f>IF(OR(A4426="",B4426=""),NA(),MAX(0,IF(A4426-B4426=0,SameDayCycleTimeSettingValue,(A4426-B4426) *24)))</f>
        <v>#N/A</v>
      </c>
      <c r="J4426" s="33" t="e">
        <f>IF(OR(A4426="",B4426=""),NA(),MAX(0,IF(A4426-B4426=0,SameDayCycleTimeSettingValue,((A4426-B4426) *24)-(INT((A4426-B4426)) * (24-(FinishHour-StartHour))))))</f>
        <v>#N/A</v>
      </c>
      <c r="K4426" s="3" t="e">
        <f ca="1">IF(OR(A4426&lt;&gt;"",B4426=""),NA(),MAX(0,IF(_xlfn.DAYS(NOW(),B4426)=0,SameDayCycleTimeSettingValue,_xlfn.DAYS(NOW(),B4426))))</f>
        <v>#N/A</v>
      </c>
    </row>
    <row r="4427" spans="1:11" x14ac:dyDescent="0.25">
      <c r="A4427" s="32" t="str">
        <f>IF(AND(TRIM(INDEX(CompletedDateValues,ROW(A4427)))&lt;&gt;"",INDEX(CompletedDateValues,ROW(A4427))&gt;0),INDEX(CompletedDateValues,ROW(A4427)),"")</f>
        <v/>
      </c>
      <c r="B4427" s="32" t="str">
        <f>IF(AND(TRIM(INDEX(StartDateValues,ROW(A4427)))&lt;&gt;"",INDEX(StartDateValues,ROW(A4427))&gt;0),INDEX(StartDateValues,ROW(A4427)),"")</f>
        <v/>
      </c>
      <c r="C4427" s="22" t="str">
        <f t="shared" si="346"/>
        <v/>
      </c>
      <c r="D4427" s="3" t="str">
        <f t="shared" si="347"/>
        <v/>
      </c>
      <c r="E4427" s="3" t="str">
        <f t="shared" si="348"/>
        <v/>
      </c>
      <c r="F4427" s="3" t="str">
        <f t="shared" si="349"/>
        <v/>
      </c>
      <c r="G4427" s="3" t="str">
        <f>IF(A4427="","",IF(HOUR(A4427)&lt;StartHour,StartHour,IF(HOUR(A4427)&gt;FinishHour,FinishHour,HOUR(A4427))))</f>
        <v/>
      </c>
      <c r="H4427" s="3" t="str">
        <f t="shared" si="350"/>
        <v/>
      </c>
      <c r="I4427" s="33" t="e">
        <f>IF(OR(A4427="",B4427=""),NA(),MAX(0,IF(A4427-B4427=0,SameDayCycleTimeSettingValue,(A4427-B4427) *24)))</f>
        <v>#N/A</v>
      </c>
      <c r="J4427" s="33" t="e">
        <f>IF(OR(A4427="",B4427=""),NA(),MAX(0,IF(A4427-B4427=0,SameDayCycleTimeSettingValue,((A4427-B4427) *24)-(INT((A4427-B4427)) * (24-(FinishHour-StartHour))))))</f>
        <v>#N/A</v>
      </c>
      <c r="K4427" s="3" t="e">
        <f ca="1">IF(OR(A4427&lt;&gt;"",B4427=""),NA(),MAX(0,IF(_xlfn.DAYS(NOW(),B4427)=0,SameDayCycleTimeSettingValue,_xlfn.DAYS(NOW(),B4427))))</f>
        <v>#N/A</v>
      </c>
    </row>
    <row r="4428" spans="1:11" x14ac:dyDescent="0.25">
      <c r="A4428" s="32" t="str">
        <f>IF(AND(TRIM(INDEX(CompletedDateValues,ROW(A4428)))&lt;&gt;"",INDEX(CompletedDateValues,ROW(A4428))&gt;0),INDEX(CompletedDateValues,ROW(A4428)),"")</f>
        <v/>
      </c>
      <c r="B4428" s="32" t="str">
        <f>IF(AND(TRIM(INDEX(StartDateValues,ROW(A4428)))&lt;&gt;"",INDEX(StartDateValues,ROW(A4428))&gt;0),INDEX(StartDateValues,ROW(A4428)),"")</f>
        <v/>
      </c>
      <c r="C4428" s="22" t="str">
        <f t="shared" si="346"/>
        <v/>
      </c>
      <c r="D4428" s="3" t="str">
        <f t="shared" si="347"/>
        <v/>
      </c>
      <c r="E4428" s="3" t="str">
        <f t="shared" si="348"/>
        <v/>
      </c>
      <c r="F4428" s="3" t="str">
        <f t="shared" si="349"/>
        <v/>
      </c>
      <c r="G4428" s="3" t="str">
        <f>IF(A4428="","",IF(HOUR(A4428)&lt;StartHour,StartHour,IF(HOUR(A4428)&gt;FinishHour,FinishHour,HOUR(A4428))))</f>
        <v/>
      </c>
      <c r="H4428" s="3" t="str">
        <f t="shared" si="350"/>
        <v/>
      </c>
      <c r="I4428" s="33" t="e">
        <f>IF(OR(A4428="",B4428=""),NA(),MAX(0,IF(A4428-B4428=0,SameDayCycleTimeSettingValue,(A4428-B4428) *24)))</f>
        <v>#N/A</v>
      </c>
      <c r="J4428" s="33" t="e">
        <f>IF(OR(A4428="",B4428=""),NA(),MAX(0,IF(A4428-B4428=0,SameDayCycleTimeSettingValue,((A4428-B4428) *24)-(INT((A4428-B4428)) * (24-(FinishHour-StartHour))))))</f>
        <v>#N/A</v>
      </c>
      <c r="K4428" s="3" t="e">
        <f ca="1">IF(OR(A4428&lt;&gt;"",B4428=""),NA(),MAX(0,IF(_xlfn.DAYS(NOW(),B4428)=0,SameDayCycleTimeSettingValue,_xlfn.DAYS(NOW(),B4428))))</f>
        <v>#N/A</v>
      </c>
    </row>
    <row r="4429" spans="1:11" x14ac:dyDescent="0.25">
      <c r="A4429" s="32" t="str">
        <f>IF(AND(TRIM(INDEX(CompletedDateValues,ROW(A4429)))&lt;&gt;"",INDEX(CompletedDateValues,ROW(A4429))&gt;0),INDEX(CompletedDateValues,ROW(A4429)),"")</f>
        <v/>
      </c>
      <c r="B4429" s="32" t="str">
        <f>IF(AND(TRIM(INDEX(StartDateValues,ROW(A4429)))&lt;&gt;"",INDEX(StartDateValues,ROW(A4429))&gt;0),INDEX(StartDateValues,ROW(A4429)),"")</f>
        <v/>
      </c>
      <c r="C4429" s="22" t="str">
        <f t="shared" si="346"/>
        <v/>
      </c>
      <c r="D4429" s="3" t="str">
        <f t="shared" si="347"/>
        <v/>
      </c>
      <c r="E4429" s="3" t="str">
        <f t="shared" si="348"/>
        <v/>
      </c>
      <c r="F4429" s="3" t="str">
        <f t="shared" si="349"/>
        <v/>
      </c>
      <c r="G4429" s="3" t="str">
        <f>IF(A4429="","",IF(HOUR(A4429)&lt;StartHour,StartHour,IF(HOUR(A4429)&gt;FinishHour,FinishHour,HOUR(A4429))))</f>
        <v/>
      </c>
      <c r="H4429" s="3" t="str">
        <f t="shared" si="350"/>
        <v/>
      </c>
      <c r="I4429" s="33" t="e">
        <f>IF(OR(A4429="",B4429=""),NA(),MAX(0,IF(A4429-B4429=0,SameDayCycleTimeSettingValue,(A4429-B4429) *24)))</f>
        <v>#N/A</v>
      </c>
      <c r="J4429" s="33" t="e">
        <f>IF(OR(A4429="",B4429=""),NA(),MAX(0,IF(A4429-B4429=0,SameDayCycleTimeSettingValue,((A4429-B4429) *24)-(INT((A4429-B4429)) * (24-(FinishHour-StartHour))))))</f>
        <v>#N/A</v>
      </c>
      <c r="K4429" s="3" t="e">
        <f ca="1">IF(OR(A4429&lt;&gt;"",B4429=""),NA(),MAX(0,IF(_xlfn.DAYS(NOW(),B4429)=0,SameDayCycleTimeSettingValue,_xlfn.DAYS(NOW(),B4429))))</f>
        <v>#N/A</v>
      </c>
    </row>
    <row r="4430" spans="1:11" x14ac:dyDescent="0.25">
      <c r="A4430" s="32" t="str">
        <f>IF(AND(TRIM(INDEX(CompletedDateValues,ROW(A4430)))&lt;&gt;"",INDEX(CompletedDateValues,ROW(A4430))&gt;0),INDEX(CompletedDateValues,ROW(A4430)),"")</f>
        <v/>
      </c>
      <c r="B4430" s="32" t="str">
        <f>IF(AND(TRIM(INDEX(StartDateValues,ROW(A4430)))&lt;&gt;"",INDEX(StartDateValues,ROW(A4430))&gt;0),INDEX(StartDateValues,ROW(A4430)),"")</f>
        <v/>
      </c>
      <c r="C4430" s="22" t="str">
        <f t="shared" si="346"/>
        <v/>
      </c>
      <c r="D4430" s="3" t="str">
        <f t="shared" si="347"/>
        <v/>
      </c>
      <c r="E4430" s="3" t="str">
        <f t="shared" si="348"/>
        <v/>
      </c>
      <c r="F4430" s="3" t="str">
        <f t="shared" si="349"/>
        <v/>
      </c>
      <c r="G4430" s="3" t="str">
        <f>IF(A4430="","",IF(HOUR(A4430)&lt;StartHour,StartHour,IF(HOUR(A4430)&gt;FinishHour,FinishHour,HOUR(A4430))))</f>
        <v/>
      </c>
      <c r="H4430" s="3" t="str">
        <f t="shared" si="350"/>
        <v/>
      </c>
      <c r="I4430" s="33" t="e">
        <f>IF(OR(A4430="",B4430=""),NA(),MAX(0,IF(A4430-B4430=0,SameDayCycleTimeSettingValue,(A4430-B4430) *24)))</f>
        <v>#N/A</v>
      </c>
      <c r="J4430" s="33" t="e">
        <f>IF(OR(A4430="",B4430=""),NA(),MAX(0,IF(A4430-B4430=0,SameDayCycleTimeSettingValue,((A4430-B4430) *24)-(INT((A4430-B4430)) * (24-(FinishHour-StartHour))))))</f>
        <v>#N/A</v>
      </c>
      <c r="K4430" s="3" t="e">
        <f ca="1">IF(OR(A4430&lt;&gt;"",B4430=""),NA(),MAX(0,IF(_xlfn.DAYS(NOW(),B4430)=0,SameDayCycleTimeSettingValue,_xlfn.DAYS(NOW(),B4430))))</f>
        <v>#N/A</v>
      </c>
    </row>
    <row r="4431" spans="1:11" x14ac:dyDescent="0.25">
      <c r="A4431" s="32" t="str">
        <f>IF(AND(TRIM(INDEX(CompletedDateValues,ROW(A4431)))&lt;&gt;"",INDEX(CompletedDateValues,ROW(A4431))&gt;0),INDEX(CompletedDateValues,ROW(A4431)),"")</f>
        <v/>
      </c>
      <c r="B4431" s="32" t="str">
        <f>IF(AND(TRIM(INDEX(StartDateValues,ROW(A4431)))&lt;&gt;"",INDEX(StartDateValues,ROW(A4431))&gt;0),INDEX(StartDateValues,ROW(A4431)),"")</f>
        <v/>
      </c>
      <c r="C4431" s="22" t="str">
        <f t="shared" si="346"/>
        <v/>
      </c>
      <c r="D4431" s="3" t="str">
        <f t="shared" si="347"/>
        <v/>
      </c>
      <c r="E4431" s="3" t="str">
        <f t="shared" si="348"/>
        <v/>
      </c>
      <c r="F4431" s="3" t="str">
        <f t="shared" si="349"/>
        <v/>
      </c>
      <c r="G4431" s="3" t="str">
        <f>IF(A4431="","",IF(HOUR(A4431)&lt;StartHour,StartHour,IF(HOUR(A4431)&gt;FinishHour,FinishHour,HOUR(A4431))))</f>
        <v/>
      </c>
      <c r="H4431" s="3" t="str">
        <f t="shared" si="350"/>
        <v/>
      </c>
      <c r="I4431" s="33" t="e">
        <f>IF(OR(A4431="",B4431=""),NA(),MAX(0,IF(A4431-B4431=0,SameDayCycleTimeSettingValue,(A4431-B4431) *24)))</f>
        <v>#N/A</v>
      </c>
      <c r="J4431" s="33" t="e">
        <f>IF(OR(A4431="",B4431=""),NA(),MAX(0,IF(A4431-B4431=0,SameDayCycleTimeSettingValue,((A4431-B4431) *24)-(INT((A4431-B4431)) * (24-(FinishHour-StartHour))))))</f>
        <v>#N/A</v>
      </c>
      <c r="K4431" s="3" t="e">
        <f ca="1">IF(OR(A4431&lt;&gt;"",B4431=""),NA(),MAX(0,IF(_xlfn.DAYS(NOW(),B4431)=0,SameDayCycleTimeSettingValue,_xlfn.DAYS(NOW(),B4431))))</f>
        <v>#N/A</v>
      </c>
    </row>
    <row r="4432" spans="1:11" x14ac:dyDescent="0.25">
      <c r="A4432" s="32" t="str">
        <f>IF(AND(TRIM(INDEX(CompletedDateValues,ROW(A4432)))&lt;&gt;"",INDEX(CompletedDateValues,ROW(A4432))&gt;0),INDEX(CompletedDateValues,ROW(A4432)),"")</f>
        <v/>
      </c>
      <c r="B4432" s="32" t="str">
        <f>IF(AND(TRIM(INDEX(StartDateValues,ROW(A4432)))&lt;&gt;"",INDEX(StartDateValues,ROW(A4432))&gt;0),INDEX(StartDateValues,ROW(A4432)),"")</f>
        <v/>
      </c>
      <c r="C4432" s="22" t="str">
        <f t="shared" si="346"/>
        <v/>
      </c>
      <c r="D4432" s="3" t="str">
        <f t="shared" si="347"/>
        <v/>
      </c>
      <c r="E4432" s="3" t="str">
        <f t="shared" si="348"/>
        <v/>
      </c>
      <c r="F4432" s="3" t="str">
        <f t="shared" si="349"/>
        <v/>
      </c>
      <c r="G4432" s="3" t="str">
        <f>IF(A4432="","",IF(HOUR(A4432)&lt;StartHour,StartHour,IF(HOUR(A4432)&gt;FinishHour,FinishHour,HOUR(A4432))))</f>
        <v/>
      </c>
      <c r="H4432" s="3" t="str">
        <f t="shared" si="350"/>
        <v/>
      </c>
      <c r="I4432" s="33" t="e">
        <f>IF(OR(A4432="",B4432=""),NA(),MAX(0,IF(A4432-B4432=0,SameDayCycleTimeSettingValue,(A4432-B4432) *24)))</f>
        <v>#N/A</v>
      </c>
      <c r="J4432" s="33" t="e">
        <f>IF(OR(A4432="",B4432=""),NA(),MAX(0,IF(A4432-B4432=0,SameDayCycleTimeSettingValue,((A4432-B4432) *24)-(INT((A4432-B4432)) * (24-(FinishHour-StartHour))))))</f>
        <v>#N/A</v>
      </c>
      <c r="K4432" s="3" t="e">
        <f ca="1">IF(OR(A4432&lt;&gt;"",B4432=""),NA(),MAX(0,IF(_xlfn.DAYS(NOW(),B4432)=0,SameDayCycleTimeSettingValue,_xlfn.DAYS(NOW(),B4432))))</f>
        <v>#N/A</v>
      </c>
    </row>
    <row r="4433" spans="1:11" x14ac:dyDescent="0.25">
      <c r="A4433" s="32" t="str">
        <f>IF(AND(TRIM(INDEX(CompletedDateValues,ROW(A4433)))&lt;&gt;"",INDEX(CompletedDateValues,ROW(A4433))&gt;0),INDEX(CompletedDateValues,ROW(A4433)),"")</f>
        <v/>
      </c>
      <c r="B4433" s="32" t="str">
        <f>IF(AND(TRIM(INDEX(StartDateValues,ROW(A4433)))&lt;&gt;"",INDEX(StartDateValues,ROW(A4433))&gt;0),INDEX(StartDateValues,ROW(A4433)),"")</f>
        <v/>
      </c>
      <c r="C4433" s="22" t="str">
        <f t="shared" si="346"/>
        <v/>
      </c>
      <c r="D4433" s="3" t="str">
        <f t="shared" si="347"/>
        <v/>
      </c>
      <c r="E4433" s="3" t="str">
        <f t="shared" si="348"/>
        <v/>
      </c>
      <c r="F4433" s="3" t="str">
        <f t="shared" si="349"/>
        <v/>
      </c>
      <c r="G4433" s="3" t="str">
        <f>IF(A4433="","",IF(HOUR(A4433)&lt;StartHour,StartHour,IF(HOUR(A4433)&gt;FinishHour,FinishHour,HOUR(A4433))))</f>
        <v/>
      </c>
      <c r="H4433" s="3" t="str">
        <f t="shared" si="350"/>
        <v/>
      </c>
      <c r="I4433" s="33" t="e">
        <f>IF(OR(A4433="",B4433=""),NA(),MAX(0,IF(A4433-B4433=0,SameDayCycleTimeSettingValue,(A4433-B4433) *24)))</f>
        <v>#N/A</v>
      </c>
      <c r="J4433" s="33" t="e">
        <f>IF(OR(A4433="",B4433=""),NA(),MAX(0,IF(A4433-B4433=0,SameDayCycleTimeSettingValue,((A4433-B4433) *24)-(INT((A4433-B4433)) * (24-(FinishHour-StartHour))))))</f>
        <v>#N/A</v>
      </c>
      <c r="K4433" s="3" t="e">
        <f ca="1">IF(OR(A4433&lt;&gt;"",B4433=""),NA(),MAX(0,IF(_xlfn.DAYS(NOW(),B4433)=0,SameDayCycleTimeSettingValue,_xlfn.DAYS(NOW(),B4433))))</f>
        <v>#N/A</v>
      </c>
    </row>
    <row r="4434" spans="1:11" x14ac:dyDescent="0.25">
      <c r="A4434" s="32" t="str">
        <f>IF(AND(TRIM(INDEX(CompletedDateValues,ROW(A4434)))&lt;&gt;"",INDEX(CompletedDateValues,ROW(A4434))&gt;0),INDEX(CompletedDateValues,ROW(A4434)),"")</f>
        <v/>
      </c>
      <c r="B4434" s="32" t="str">
        <f>IF(AND(TRIM(INDEX(StartDateValues,ROW(A4434)))&lt;&gt;"",INDEX(StartDateValues,ROW(A4434))&gt;0),INDEX(StartDateValues,ROW(A4434)),"")</f>
        <v/>
      </c>
      <c r="C4434" s="22" t="str">
        <f t="shared" si="346"/>
        <v/>
      </c>
      <c r="D4434" s="3" t="str">
        <f t="shared" si="347"/>
        <v/>
      </c>
      <c r="E4434" s="3" t="str">
        <f t="shared" si="348"/>
        <v/>
      </c>
      <c r="F4434" s="3" t="str">
        <f t="shared" si="349"/>
        <v/>
      </c>
      <c r="G4434" s="3" t="str">
        <f>IF(A4434="","",IF(HOUR(A4434)&lt;StartHour,StartHour,IF(HOUR(A4434)&gt;FinishHour,FinishHour,HOUR(A4434))))</f>
        <v/>
      </c>
      <c r="H4434" s="3" t="str">
        <f t="shared" si="350"/>
        <v/>
      </c>
      <c r="I4434" s="33" t="e">
        <f>IF(OR(A4434="",B4434=""),NA(),MAX(0,IF(A4434-B4434=0,SameDayCycleTimeSettingValue,(A4434-B4434) *24)))</f>
        <v>#N/A</v>
      </c>
      <c r="J4434" s="33" t="e">
        <f>IF(OR(A4434="",B4434=""),NA(),MAX(0,IF(A4434-B4434=0,SameDayCycleTimeSettingValue,((A4434-B4434) *24)-(INT((A4434-B4434)) * (24-(FinishHour-StartHour))))))</f>
        <v>#N/A</v>
      </c>
      <c r="K4434" s="3" t="e">
        <f ca="1">IF(OR(A4434&lt;&gt;"",B4434=""),NA(),MAX(0,IF(_xlfn.DAYS(NOW(),B4434)=0,SameDayCycleTimeSettingValue,_xlfn.DAYS(NOW(),B4434))))</f>
        <v>#N/A</v>
      </c>
    </row>
    <row r="4435" spans="1:11" x14ac:dyDescent="0.25">
      <c r="A4435" s="32" t="str">
        <f>IF(AND(TRIM(INDEX(CompletedDateValues,ROW(A4435)))&lt;&gt;"",INDEX(CompletedDateValues,ROW(A4435))&gt;0),INDEX(CompletedDateValues,ROW(A4435)),"")</f>
        <v/>
      </c>
      <c r="B4435" s="32" t="str">
        <f>IF(AND(TRIM(INDEX(StartDateValues,ROW(A4435)))&lt;&gt;"",INDEX(StartDateValues,ROW(A4435))&gt;0),INDEX(StartDateValues,ROW(A4435)),"")</f>
        <v/>
      </c>
      <c r="C4435" s="22" t="str">
        <f t="shared" si="346"/>
        <v/>
      </c>
      <c r="D4435" s="3" t="str">
        <f t="shared" si="347"/>
        <v/>
      </c>
      <c r="E4435" s="3" t="str">
        <f t="shared" si="348"/>
        <v/>
      </c>
      <c r="F4435" s="3" t="str">
        <f t="shared" si="349"/>
        <v/>
      </c>
      <c r="G4435" s="3" t="str">
        <f>IF(A4435="","",IF(HOUR(A4435)&lt;StartHour,StartHour,IF(HOUR(A4435)&gt;FinishHour,FinishHour,HOUR(A4435))))</f>
        <v/>
      </c>
      <c r="H4435" s="3" t="str">
        <f t="shared" si="350"/>
        <v/>
      </c>
      <c r="I4435" s="33" t="e">
        <f>IF(OR(A4435="",B4435=""),NA(),MAX(0,IF(A4435-B4435=0,SameDayCycleTimeSettingValue,(A4435-B4435) *24)))</f>
        <v>#N/A</v>
      </c>
      <c r="J4435" s="33" t="e">
        <f>IF(OR(A4435="",B4435=""),NA(),MAX(0,IF(A4435-B4435=0,SameDayCycleTimeSettingValue,((A4435-B4435) *24)-(INT((A4435-B4435)) * (24-(FinishHour-StartHour))))))</f>
        <v>#N/A</v>
      </c>
      <c r="K4435" s="3" t="e">
        <f ca="1">IF(OR(A4435&lt;&gt;"",B4435=""),NA(),MAX(0,IF(_xlfn.DAYS(NOW(),B4435)=0,SameDayCycleTimeSettingValue,_xlfn.DAYS(NOW(),B4435))))</f>
        <v>#N/A</v>
      </c>
    </row>
    <row r="4436" spans="1:11" x14ac:dyDescent="0.25">
      <c r="A4436" s="32" t="str">
        <f>IF(AND(TRIM(INDEX(CompletedDateValues,ROW(A4436)))&lt;&gt;"",INDEX(CompletedDateValues,ROW(A4436))&gt;0),INDEX(CompletedDateValues,ROW(A4436)),"")</f>
        <v/>
      </c>
      <c r="B4436" s="32" t="str">
        <f>IF(AND(TRIM(INDEX(StartDateValues,ROW(A4436)))&lt;&gt;"",INDEX(StartDateValues,ROW(A4436))&gt;0),INDEX(StartDateValues,ROW(A4436)),"")</f>
        <v/>
      </c>
      <c r="C4436" s="22" t="str">
        <f t="shared" si="346"/>
        <v/>
      </c>
      <c r="D4436" s="3" t="str">
        <f t="shared" si="347"/>
        <v/>
      </c>
      <c r="E4436" s="3" t="str">
        <f t="shared" si="348"/>
        <v/>
      </c>
      <c r="F4436" s="3" t="str">
        <f t="shared" si="349"/>
        <v/>
      </c>
      <c r="G4436" s="3" t="str">
        <f>IF(A4436="","",IF(HOUR(A4436)&lt;StartHour,StartHour,IF(HOUR(A4436)&gt;FinishHour,FinishHour,HOUR(A4436))))</f>
        <v/>
      </c>
      <c r="H4436" s="3" t="str">
        <f t="shared" si="350"/>
        <v/>
      </c>
      <c r="I4436" s="33" t="e">
        <f>IF(OR(A4436="",B4436=""),NA(),MAX(0,IF(A4436-B4436=0,SameDayCycleTimeSettingValue,(A4436-B4436) *24)))</f>
        <v>#N/A</v>
      </c>
      <c r="J4436" s="33" t="e">
        <f>IF(OR(A4436="",B4436=""),NA(),MAX(0,IF(A4436-B4436=0,SameDayCycleTimeSettingValue,((A4436-B4436) *24)-(INT((A4436-B4436)) * (24-(FinishHour-StartHour))))))</f>
        <v>#N/A</v>
      </c>
      <c r="K4436" s="3" t="e">
        <f ca="1">IF(OR(A4436&lt;&gt;"",B4436=""),NA(),MAX(0,IF(_xlfn.DAYS(NOW(),B4436)=0,SameDayCycleTimeSettingValue,_xlfn.DAYS(NOW(),B4436))))</f>
        <v>#N/A</v>
      </c>
    </row>
    <row r="4437" spans="1:11" x14ac:dyDescent="0.25">
      <c r="A4437" s="32" t="str">
        <f>IF(AND(TRIM(INDEX(CompletedDateValues,ROW(A4437)))&lt;&gt;"",INDEX(CompletedDateValues,ROW(A4437))&gt;0),INDEX(CompletedDateValues,ROW(A4437)),"")</f>
        <v/>
      </c>
      <c r="B4437" s="32" t="str">
        <f>IF(AND(TRIM(INDEX(StartDateValues,ROW(A4437)))&lt;&gt;"",INDEX(StartDateValues,ROW(A4437))&gt;0),INDEX(StartDateValues,ROW(A4437)),"")</f>
        <v/>
      </c>
      <c r="C4437" s="22" t="str">
        <f t="shared" si="346"/>
        <v/>
      </c>
      <c r="D4437" s="3" t="str">
        <f t="shared" si="347"/>
        <v/>
      </c>
      <c r="E4437" s="3" t="str">
        <f t="shared" si="348"/>
        <v/>
      </c>
      <c r="F4437" s="3" t="str">
        <f t="shared" si="349"/>
        <v/>
      </c>
      <c r="G4437" s="3" t="str">
        <f>IF(A4437="","",IF(HOUR(A4437)&lt;StartHour,StartHour,IF(HOUR(A4437)&gt;FinishHour,FinishHour,HOUR(A4437))))</f>
        <v/>
      </c>
      <c r="H4437" s="3" t="str">
        <f t="shared" si="350"/>
        <v/>
      </c>
      <c r="I4437" s="33" t="e">
        <f>IF(OR(A4437="",B4437=""),NA(),MAX(0,IF(A4437-B4437=0,SameDayCycleTimeSettingValue,(A4437-B4437) *24)))</f>
        <v>#N/A</v>
      </c>
      <c r="J4437" s="33" t="e">
        <f>IF(OR(A4437="",B4437=""),NA(),MAX(0,IF(A4437-B4437=0,SameDayCycleTimeSettingValue,((A4437-B4437) *24)-(INT((A4437-B4437)) * (24-(FinishHour-StartHour))))))</f>
        <v>#N/A</v>
      </c>
      <c r="K4437" s="3" t="e">
        <f ca="1">IF(OR(A4437&lt;&gt;"",B4437=""),NA(),MAX(0,IF(_xlfn.DAYS(NOW(),B4437)=0,SameDayCycleTimeSettingValue,_xlfn.DAYS(NOW(),B4437))))</f>
        <v>#N/A</v>
      </c>
    </row>
    <row r="4438" spans="1:11" x14ac:dyDescent="0.25">
      <c r="A4438" s="32" t="str">
        <f>IF(AND(TRIM(INDEX(CompletedDateValues,ROW(A4438)))&lt;&gt;"",INDEX(CompletedDateValues,ROW(A4438))&gt;0),INDEX(CompletedDateValues,ROW(A4438)),"")</f>
        <v/>
      </c>
      <c r="B4438" s="32" t="str">
        <f>IF(AND(TRIM(INDEX(StartDateValues,ROW(A4438)))&lt;&gt;"",INDEX(StartDateValues,ROW(A4438))&gt;0),INDEX(StartDateValues,ROW(A4438)),"")</f>
        <v/>
      </c>
      <c r="C4438" s="22" t="str">
        <f t="shared" si="346"/>
        <v/>
      </c>
      <c r="D4438" s="3" t="str">
        <f t="shared" si="347"/>
        <v/>
      </c>
      <c r="E4438" s="3" t="str">
        <f t="shared" si="348"/>
        <v/>
      </c>
      <c r="F4438" s="3" t="str">
        <f t="shared" si="349"/>
        <v/>
      </c>
      <c r="G4438" s="3" t="str">
        <f>IF(A4438="","",IF(HOUR(A4438)&lt;StartHour,StartHour,IF(HOUR(A4438)&gt;FinishHour,FinishHour,HOUR(A4438))))</f>
        <v/>
      </c>
      <c r="H4438" s="3" t="str">
        <f t="shared" si="350"/>
        <v/>
      </c>
      <c r="I4438" s="33" t="e">
        <f>IF(OR(A4438="",B4438=""),NA(),MAX(0,IF(A4438-B4438=0,SameDayCycleTimeSettingValue,(A4438-B4438) *24)))</f>
        <v>#N/A</v>
      </c>
      <c r="J4438" s="33" t="e">
        <f>IF(OR(A4438="",B4438=""),NA(),MAX(0,IF(A4438-B4438=0,SameDayCycleTimeSettingValue,((A4438-B4438) *24)-(INT((A4438-B4438)) * (24-(FinishHour-StartHour))))))</f>
        <v>#N/A</v>
      </c>
      <c r="K4438" s="3" t="e">
        <f ca="1">IF(OR(A4438&lt;&gt;"",B4438=""),NA(),MAX(0,IF(_xlfn.DAYS(NOW(),B4438)=0,SameDayCycleTimeSettingValue,_xlfn.DAYS(NOW(),B4438))))</f>
        <v>#N/A</v>
      </c>
    </row>
    <row r="4439" spans="1:11" x14ac:dyDescent="0.25">
      <c r="A4439" s="32" t="str">
        <f>IF(AND(TRIM(INDEX(CompletedDateValues,ROW(A4439)))&lt;&gt;"",INDEX(CompletedDateValues,ROW(A4439))&gt;0),INDEX(CompletedDateValues,ROW(A4439)),"")</f>
        <v/>
      </c>
      <c r="B4439" s="32" t="str">
        <f>IF(AND(TRIM(INDEX(StartDateValues,ROW(A4439)))&lt;&gt;"",INDEX(StartDateValues,ROW(A4439))&gt;0),INDEX(StartDateValues,ROW(A4439)),"")</f>
        <v/>
      </c>
      <c r="C4439" s="22" t="str">
        <f t="shared" si="346"/>
        <v/>
      </c>
      <c r="D4439" s="3" t="str">
        <f t="shared" si="347"/>
        <v/>
      </c>
      <c r="E4439" s="3" t="str">
        <f t="shared" si="348"/>
        <v/>
      </c>
      <c r="F4439" s="3" t="str">
        <f t="shared" si="349"/>
        <v/>
      </c>
      <c r="G4439" s="3" t="str">
        <f>IF(A4439="","",IF(HOUR(A4439)&lt;StartHour,StartHour,IF(HOUR(A4439)&gt;FinishHour,FinishHour,HOUR(A4439))))</f>
        <v/>
      </c>
      <c r="H4439" s="3" t="str">
        <f t="shared" si="350"/>
        <v/>
      </c>
      <c r="I4439" s="33" t="e">
        <f>IF(OR(A4439="",B4439=""),NA(),MAX(0,IF(A4439-B4439=0,SameDayCycleTimeSettingValue,(A4439-B4439) *24)))</f>
        <v>#N/A</v>
      </c>
      <c r="J4439" s="33" t="e">
        <f>IF(OR(A4439="",B4439=""),NA(),MAX(0,IF(A4439-B4439=0,SameDayCycleTimeSettingValue,((A4439-B4439) *24)-(INT((A4439-B4439)) * (24-(FinishHour-StartHour))))))</f>
        <v>#N/A</v>
      </c>
      <c r="K4439" s="3" t="e">
        <f ca="1">IF(OR(A4439&lt;&gt;"",B4439=""),NA(),MAX(0,IF(_xlfn.DAYS(NOW(),B4439)=0,SameDayCycleTimeSettingValue,_xlfn.DAYS(NOW(),B4439))))</f>
        <v>#N/A</v>
      </c>
    </row>
    <row r="4440" spans="1:11" x14ac:dyDescent="0.25">
      <c r="A4440" s="32" t="str">
        <f>IF(AND(TRIM(INDEX(CompletedDateValues,ROW(A4440)))&lt;&gt;"",INDEX(CompletedDateValues,ROW(A4440))&gt;0),INDEX(CompletedDateValues,ROW(A4440)),"")</f>
        <v/>
      </c>
      <c r="B4440" s="32" t="str">
        <f>IF(AND(TRIM(INDEX(StartDateValues,ROW(A4440)))&lt;&gt;"",INDEX(StartDateValues,ROW(A4440))&gt;0),INDEX(StartDateValues,ROW(A4440)),"")</f>
        <v/>
      </c>
      <c r="C4440" s="22" t="str">
        <f t="shared" si="346"/>
        <v/>
      </c>
      <c r="D4440" s="3" t="str">
        <f t="shared" si="347"/>
        <v/>
      </c>
      <c r="E4440" s="3" t="str">
        <f t="shared" si="348"/>
        <v/>
      </c>
      <c r="F4440" s="3" t="str">
        <f t="shared" si="349"/>
        <v/>
      </c>
      <c r="G4440" s="3" t="str">
        <f>IF(A4440="","",IF(HOUR(A4440)&lt;StartHour,StartHour,IF(HOUR(A4440)&gt;FinishHour,FinishHour,HOUR(A4440))))</f>
        <v/>
      </c>
      <c r="H4440" s="3" t="str">
        <f t="shared" si="350"/>
        <v/>
      </c>
      <c r="I4440" s="33" t="e">
        <f>IF(OR(A4440="",B4440=""),NA(),MAX(0,IF(A4440-B4440=0,SameDayCycleTimeSettingValue,(A4440-B4440) *24)))</f>
        <v>#N/A</v>
      </c>
      <c r="J4440" s="33" t="e">
        <f>IF(OR(A4440="",B4440=""),NA(),MAX(0,IF(A4440-B4440=0,SameDayCycleTimeSettingValue,((A4440-B4440) *24)-(INT((A4440-B4440)) * (24-(FinishHour-StartHour))))))</f>
        <v>#N/A</v>
      </c>
      <c r="K4440" s="3" t="e">
        <f ca="1">IF(OR(A4440&lt;&gt;"",B4440=""),NA(),MAX(0,IF(_xlfn.DAYS(NOW(),B4440)=0,SameDayCycleTimeSettingValue,_xlfn.DAYS(NOW(),B4440))))</f>
        <v>#N/A</v>
      </c>
    </row>
    <row r="4441" spans="1:11" x14ac:dyDescent="0.25">
      <c r="A4441" s="32" t="str">
        <f>IF(AND(TRIM(INDEX(CompletedDateValues,ROW(A4441)))&lt;&gt;"",INDEX(CompletedDateValues,ROW(A4441))&gt;0),INDEX(CompletedDateValues,ROW(A4441)),"")</f>
        <v/>
      </c>
      <c r="B4441" s="32" t="str">
        <f>IF(AND(TRIM(INDEX(StartDateValues,ROW(A4441)))&lt;&gt;"",INDEX(StartDateValues,ROW(A4441))&gt;0),INDEX(StartDateValues,ROW(A4441)),"")</f>
        <v/>
      </c>
      <c r="C4441" s="22" t="str">
        <f t="shared" si="346"/>
        <v/>
      </c>
      <c r="D4441" s="3" t="str">
        <f t="shared" si="347"/>
        <v/>
      </c>
      <c r="E4441" s="3" t="str">
        <f t="shared" si="348"/>
        <v/>
      </c>
      <c r="F4441" s="3" t="str">
        <f t="shared" si="349"/>
        <v/>
      </c>
      <c r="G4441" s="3" t="str">
        <f>IF(A4441="","",IF(HOUR(A4441)&lt;StartHour,StartHour,IF(HOUR(A4441)&gt;FinishHour,FinishHour,HOUR(A4441))))</f>
        <v/>
      </c>
      <c r="H4441" s="3" t="str">
        <f t="shared" si="350"/>
        <v/>
      </c>
      <c r="I4441" s="33" t="e">
        <f>IF(OR(A4441="",B4441=""),NA(),MAX(0,IF(A4441-B4441=0,SameDayCycleTimeSettingValue,(A4441-B4441) *24)))</f>
        <v>#N/A</v>
      </c>
      <c r="J4441" s="33" t="e">
        <f>IF(OR(A4441="",B4441=""),NA(),MAX(0,IF(A4441-B4441=0,SameDayCycleTimeSettingValue,((A4441-B4441) *24)-(INT((A4441-B4441)) * (24-(FinishHour-StartHour))))))</f>
        <v>#N/A</v>
      </c>
      <c r="K4441" s="3" t="e">
        <f ca="1">IF(OR(A4441&lt;&gt;"",B4441=""),NA(),MAX(0,IF(_xlfn.DAYS(NOW(),B4441)=0,SameDayCycleTimeSettingValue,_xlfn.DAYS(NOW(),B4441))))</f>
        <v>#N/A</v>
      </c>
    </row>
    <row r="4442" spans="1:11" x14ac:dyDescent="0.25">
      <c r="A4442" s="32" t="str">
        <f>IF(AND(TRIM(INDEX(CompletedDateValues,ROW(A4442)))&lt;&gt;"",INDEX(CompletedDateValues,ROW(A4442))&gt;0),INDEX(CompletedDateValues,ROW(A4442)),"")</f>
        <v/>
      </c>
      <c r="B4442" s="32" t="str">
        <f>IF(AND(TRIM(INDEX(StartDateValues,ROW(A4442)))&lt;&gt;"",INDEX(StartDateValues,ROW(A4442))&gt;0),INDEX(StartDateValues,ROW(A4442)),"")</f>
        <v/>
      </c>
      <c r="C4442" s="22" t="str">
        <f t="shared" si="346"/>
        <v/>
      </c>
      <c r="D4442" s="3" t="str">
        <f t="shared" si="347"/>
        <v/>
      </c>
      <c r="E4442" s="3" t="str">
        <f t="shared" si="348"/>
        <v/>
      </c>
      <c r="F4442" s="3" t="str">
        <f t="shared" si="349"/>
        <v/>
      </c>
      <c r="G4442" s="3" t="str">
        <f>IF(A4442="","",IF(HOUR(A4442)&lt;StartHour,StartHour,IF(HOUR(A4442)&gt;FinishHour,FinishHour,HOUR(A4442))))</f>
        <v/>
      </c>
      <c r="H4442" s="3" t="str">
        <f t="shared" si="350"/>
        <v/>
      </c>
      <c r="I4442" s="33" t="e">
        <f>IF(OR(A4442="",B4442=""),NA(),MAX(0,IF(A4442-B4442=0,SameDayCycleTimeSettingValue,(A4442-B4442) *24)))</f>
        <v>#N/A</v>
      </c>
      <c r="J4442" s="33" t="e">
        <f>IF(OR(A4442="",B4442=""),NA(),MAX(0,IF(A4442-B4442=0,SameDayCycleTimeSettingValue,((A4442-B4442) *24)-(INT((A4442-B4442)) * (24-(FinishHour-StartHour))))))</f>
        <v>#N/A</v>
      </c>
      <c r="K4442" s="3" t="e">
        <f ca="1">IF(OR(A4442&lt;&gt;"",B4442=""),NA(),MAX(0,IF(_xlfn.DAYS(NOW(),B4442)=0,SameDayCycleTimeSettingValue,_xlfn.DAYS(NOW(),B4442))))</f>
        <v>#N/A</v>
      </c>
    </row>
    <row r="4443" spans="1:11" x14ac:dyDescent="0.25">
      <c r="A4443" s="32" t="str">
        <f>IF(AND(TRIM(INDEX(CompletedDateValues,ROW(A4443)))&lt;&gt;"",INDEX(CompletedDateValues,ROW(A4443))&gt;0),INDEX(CompletedDateValues,ROW(A4443)),"")</f>
        <v/>
      </c>
      <c r="B4443" s="32" t="str">
        <f>IF(AND(TRIM(INDEX(StartDateValues,ROW(A4443)))&lt;&gt;"",INDEX(StartDateValues,ROW(A4443))&gt;0),INDEX(StartDateValues,ROW(A4443)),"")</f>
        <v/>
      </c>
      <c r="C4443" s="22" t="str">
        <f t="shared" si="346"/>
        <v/>
      </c>
      <c r="D4443" s="3" t="str">
        <f t="shared" si="347"/>
        <v/>
      </c>
      <c r="E4443" s="3" t="str">
        <f t="shared" si="348"/>
        <v/>
      </c>
      <c r="F4443" s="3" t="str">
        <f t="shared" si="349"/>
        <v/>
      </c>
      <c r="G4443" s="3" t="str">
        <f>IF(A4443="","",IF(HOUR(A4443)&lt;StartHour,StartHour,IF(HOUR(A4443)&gt;FinishHour,FinishHour,HOUR(A4443))))</f>
        <v/>
      </c>
      <c r="H4443" s="3" t="str">
        <f t="shared" si="350"/>
        <v/>
      </c>
      <c r="I4443" s="33" t="e">
        <f>IF(OR(A4443="",B4443=""),NA(),MAX(0,IF(A4443-B4443=0,SameDayCycleTimeSettingValue,(A4443-B4443) *24)))</f>
        <v>#N/A</v>
      </c>
      <c r="J4443" s="33" t="e">
        <f>IF(OR(A4443="",B4443=""),NA(),MAX(0,IF(A4443-B4443=0,SameDayCycleTimeSettingValue,((A4443-B4443) *24)-(INT((A4443-B4443)) * (24-(FinishHour-StartHour))))))</f>
        <v>#N/A</v>
      </c>
      <c r="K4443" s="3" t="e">
        <f ca="1">IF(OR(A4443&lt;&gt;"",B4443=""),NA(),MAX(0,IF(_xlfn.DAYS(NOW(),B4443)=0,SameDayCycleTimeSettingValue,_xlfn.DAYS(NOW(),B4443))))</f>
        <v>#N/A</v>
      </c>
    </row>
    <row r="4444" spans="1:11" x14ac:dyDescent="0.25">
      <c r="A4444" s="32" t="str">
        <f>IF(AND(TRIM(INDEX(CompletedDateValues,ROW(A4444)))&lt;&gt;"",INDEX(CompletedDateValues,ROW(A4444))&gt;0),INDEX(CompletedDateValues,ROW(A4444)),"")</f>
        <v/>
      </c>
      <c r="B4444" s="32" t="str">
        <f>IF(AND(TRIM(INDEX(StartDateValues,ROW(A4444)))&lt;&gt;"",INDEX(StartDateValues,ROW(A4444))&gt;0),INDEX(StartDateValues,ROW(A4444)),"")</f>
        <v/>
      </c>
      <c r="C4444" s="22" t="str">
        <f t="shared" si="346"/>
        <v/>
      </c>
      <c r="D4444" s="3" t="str">
        <f t="shared" si="347"/>
        <v/>
      </c>
      <c r="E4444" s="3" t="str">
        <f t="shared" si="348"/>
        <v/>
      </c>
      <c r="F4444" s="3" t="str">
        <f t="shared" si="349"/>
        <v/>
      </c>
      <c r="G4444" s="3" t="str">
        <f>IF(A4444="","",IF(HOUR(A4444)&lt;StartHour,StartHour,IF(HOUR(A4444)&gt;FinishHour,FinishHour,HOUR(A4444))))</f>
        <v/>
      </c>
      <c r="H4444" s="3" t="str">
        <f t="shared" si="350"/>
        <v/>
      </c>
      <c r="I4444" s="33" t="e">
        <f>IF(OR(A4444="",B4444=""),NA(),MAX(0,IF(A4444-B4444=0,SameDayCycleTimeSettingValue,(A4444-B4444) *24)))</f>
        <v>#N/A</v>
      </c>
      <c r="J4444" s="33" t="e">
        <f>IF(OR(A4444="",B4444=""),NA(),MAX(0,IF(A4444-B4444=0,SameDayCycleTimeSettingValue,((A4444-B4444) *24)-(INT((A4444-B4444)) * (24-(FinishHour-StartHour))))))</f>
        <v>#N/A</v>
      </c>
      <c r="K4444" s="3" t="e">
        <f ca="1">IF(OR(A4444&lt;&gt;"",B4444=""),NA(),MAX(0,IF(_xlfn.DAYS(NOW(),B4444)=0,SameDayCycleTimeSettingValue,_xlfn.DAYS(NOW(),B4444))))</f>
        <v>#N/A</v>
      </c>
    </row>
    <row r="4445" spans="1:11" x14ac:dyDescent="0.25">
      <c r="A4445" s="32" t="str">
        <f>IF(AND(TRIM(INDEX(CompletedDateValues,ROW(A4445)))&lt;&gt;"",INDEX(CompletedDateValues,ROW(A4445))&gt;0),INDEX(CompletedDateValues,ROW(A4445)),"")</f>
        <v/>
      </c>
      <c r="B4445" s="32" t="str">
        <f>IF(AND(TRIM(INDEX(StartDateValues,ROW(A4445)))&lt;&gt;"",INDEX(StartDateValues,ROW(A4445))&gt;0),INDEX(StartDateValues,ROW(A4445)),"")</f>
        <v/>
      </c>
      <c r="C4445" s="22" t="str">
        <f t="shared" si="346"/>
        <v/>
      </c>
      <c r="D4445" s="3" t="str">
        <f t="shared" si="347"/>
        <v/>
      </c>
      <c r="E4445" s="3" t="str">
        <f t="shared" si="348"/>
        <v/>
      </c>
      <c r="F4445" s="3" t="str">
        <f t="shared" si="349"/>
        <v/>
      </c>
      <c r="G4445" s="3" t="str">
        <f>IF(A4445="","",IF(HOUR(A4445)&lt;StartHour,StartHour,IF(HOUR(A4445)&gt;FinishHour,FinishHour,HOUR(A4445))))</f>
        <v/>
      </c>
      <c r="H4445" s="3" t="str">
        <f t="shared" si="350"/>
        <v/>
      </c>
      <c r="I4445" s="33" t="e">
        <f>IF(OR(A4445="",B4445=""),NA(),MAX(0,IF(A4445-B4445=0,SameDayCycleTimeSettingValue,(A4445-B4445) *24)))</f>
        <v>#N/A</v>
      </c>
      <c r="J4445" s="33" t="e">
        <f>IF(OR(A4445="",B4445=""),NA(),MAX(0,IF(A4445-B4445=0,SameDayCycleTimeSettingValue,((A4445-B4445) *24)-(INT((A4445-B4445)) * (24-(FinishHour-StartHour))))))</f>
        <v>#N/A</v>
      </c>
      <c r="K4445" s="3" t="e">
        <f ca="1">IF(OR(A4445&lt;&gt;"",B4445=""),NA(),MAX(0,IF(_xlfn.DAYS(NOW(),B4445)=0,SameDayCycleTimeSettingValue,_xlfn.DAYS(NOW(),B4445))))</f>
        <v>#N/A</v>
      </c>
    </row>
    <row r="4446" spans="1:11" x14ac:dyDescent="0.25">
      <c r="A4446" s="32" t="str">
        <f>IF(AND(TRIM(INDEX(CompletedDateValues,ROW(A4446)))&lt;&gt;"",INDEX(CompletedDateValues,ROW(A4446))&gt;0),INDEX(CompletedDateValues,ROW(A4446)),"")</f>
        <v/>
      </c>
      <c r="B4446" s="32" t="str">
        <f>IF(AND(TRIM(INDEX(StartDateValues,ROW(A4446)))&lt;&gt;"",INDEX(StartDateValues,ROW(A4446))&gt;0),INDEX(StartDateValues,ROW(A4446)),"")</f>
        <v/>
      </c>
      <c r="C4446" s="22" t="str">
        <f t="shared" si="346"/>
        <v/>
      </c>
      <c r="D4446" s="3" t="str">
        <f t="shared" si="347"/>
        <v/>
      </c>
      <c r="E4446" s="3" t="str">
        <f t="shared" si="348"/>
        <v/>
      </c>
      <c r="F4446" s="3" t="str">
        <f t="shared" si="349"/>
        <v/>
      </c>
      <c r="G4446" s="3" t="str">
        <f>IF(A4446="","",IF(HOUR(A4446)&lt;StartHour,StartHour,IF(HOUR(A4446)&gt;FinishHour,FinishHour,HOUR(A4446))))</f>
        <v/>
      </c>
      <c r="H4446" s="3" t="str">
        <f t="shared" si="350"/>
        <v/>
      </c>
      <c r="I4446" s="33" t="e">
        <f>IF(OR(A4446="",B4446=""),NA(),MAX(0,IF(A4446-B4446=0,SameDayCycleTimeSettingValue,(A4446-B4446) *24)))</f>
        <v>#N/A</v>
      </c>
      <c r="J4446" s="33" t="e">
        <f>IF(OR(A4446="",B4446=""),NA(),MAX(0,IF(A4446-B4446=0,SameDayCycleTimeSettingValue,((A4446-B4446) *24)-(INT((A4446-B4446)) * (24-(FinishHour-StartHour))))))</f>
        <v>#N/A</v>
      </c>
      <c r="K4446" s="3" t="e">
        <f ca="1">IF(OR(A4446&lt;&gt;"",B4446=""),NA(),MAX(0,IF(_xlfn.DAYS(NOW(),B4446)=0,SameDayCycleTimeSettingValue,_xlfn.DAYS(NOW(),B4446))))</f>
        <v>#N/A</v>
      </c>
    </row>
    <row r="4447" spans="1:11" x14ac:dyDescent="0.25">
      <c r="A4447" s="32" t="str">
        <f>IF(AND(TRIM(INDEX(CompletedDateValues,ROW(A4447)))&lt;&gt;"",INDEX(CompletedDateValues,ROW(A4447))&gt;0),INDEX(CompletedDateValues,ROW(A4447)),"")</f>
        <v/>
      </c>
      <c r="B4447" s="32" t="str">
        <f>IF(AND(TRIM(INDEX(StartDateValues,ROW(A4447)))&lt;&gt;"",INDEX(StartDateValues,ROW(A4447))&gt;0),INDEX(StartDateValues,ROW(A4447)),"")</f>
        <v/>
      </c>
      <c r="C4447" s="22" t="str">
        <f t="shared" si="346"/>
        <v/>
      </c>
      <c r="D4447" s="3" t="str">
        <f t="shared" si="347"/>
        <v/>
      </c>
      <c r="E4447" s="3" t="str">
        <f t="shared" si="348"/>
        <v/>
      </c>
      <c r="F4447" s="3" t="str">
        <f t="shared" si="349"/>
        <v/>
      </c>
      <c r="G4447" s="3" t="str">
        <f>IF(A4447="","",IF(HOUR(A4447)&lt;StartHour,StartHour,IF(HOUR(A4447)&gt;FinishHour,FinishHour,HOUR(A4447))))</f>
        <v/>
      </c>
      <c r="H4447" s="3" t="str">
        <f t="shared" si="350"/>
        <v/>
      </c>
      <c r="I4447" s="33" t="e">
        <f>IF(OR(A4447="",B4447=""),NA(),MAX(0,IF(A4447-B4447=0,SameDayCycleTimeSettingValue,(A4447-B4447) *24)))</f>
        <v>#N/A</v>
      </c>
      <c r="J4447" s="33" t="e">
        <f>IF(OR(A4447="",B4447=""),NA(),MAX(0,IF(A4447-B4447=0,SameDayCycleTimeSettingValue,((A4447-B4447) *24)-(INT((A4447-B4447)) * (24-(FinishHour-StartHour))))))</f>
        <v>#N/A</v>
      </c>
      <c r="K4447" s="3" t="e">
        <f ca="1">IF(OR(A4447&lt;&gt;"",B4447=""),NA(),MAX(0,IF(_xlfn.DAYS(NOW(),B4447)=0,SameDayCycleTimeSettingValue,_xlfn.DAYS(NOW(),B4447))))</f>
        <v>#N/A</v>
      </c>
    </row>
    <row r="4448" spans="1:11" x14ac:dyDescent="0.25">
      <c r="A4448" s="32" t="str">
        <f>IF(AND(TRIM(INDEX(CompletedDateValues,ROW(A4448)))&lt;&gt;"",INDEX(CompletedDateValues,ROW(A4448))&gt;0),INDEX(CompletedDateValues,ROW(A4448)),"")</f>
        <v/>
      </c>
      <c r="B4448" s="32" t="str">
        <f>IF(AND(TRIM(INDEX(StartDateValues,ROW(A4448)))&lt;&gt;"",INDEX(StartDateValues,ROW(A4448))&gt;0),INDEX(StartDateValues,ROW(A4448)),"")</f>
        <v/>
      </c>
      <c r="C4448" s="22" t="str">
        <f t="shared" si="346"/>
        <v/>
      </c>
      <c r="D4448" s="3" t="str">
        <f t="shared" si="347"/>
        <v/>
      </c>
      <c r="E4448" s="3" t="str">
        <f t="shared" si="348"/>
        <v/>
      </c>
      <c r="F4448" s="3" t="str">
        <f t="shared" si="349"/>
        <v/>
      </c>
      <c r="G4448" s="3" t="str">
        <f>IF(A4448="","",IF(HOUR(A4448)&lt;StartHour,StartHour,IF(HOUR(A4448)&gt;FinishHour,FinishHour,HOUR(A4448))))</f>
        <v/>
      </c>
      <c r="H4448" s="3" t="str">
        <f t="shared" si="350"/>
        <v/>
      </c>
      <c r="I4448" s="33" t="e">
        <f>IF(OR(A4448="",B4448=""),NA(),MAX(0,IF(A4448-B4448=0,SameDayCycleTimeSettingValue,(A4448-B4448) *24)))</f>
        <v>#N/A</v>
      </c>
      <c r="J4448" s="33" t="e">
        <f>IF(OR(A4448="",B4448=""),NA(),MAX(0,IF(A4448-B4448=0,SameDayCycleTimeSettingValue,((A4448-B4448) *24)-(INT((A4448-B4448)) * (24-(FinishHour-StartHour))))))</f>
        <v>#N/A</v>
      </c>
      <c r="K4448" s="3" t="e">
        <f ca="1">IF(OR(A4448&lt;&gt;"",B4448=""),NA(),MAX(0,IF(_xlfn.DAYS(NOW(),B4448)=0,SameDayCycleTimeSettingValue,_xlfn.DAYS(NOW(),B4448))))</f>
        <v>#N/A</v>
      </c>
    </row>
    <row r="4449" spans="1:11" x14ac:dyDescent="0.25">
      <c r="A4449" s="32" t="str">
        <f>IF(AND(TRIM(INDEX(CompletedDateValues,ROW(A4449)))&lt;&gt;"",INDEX(CompletedDateValues,ROW(A4449))&gt;0),INDEX(CompletedDateValues,ROW(A4449)),"")</f>
        <v/>
      </c>
      <c r="B4449" s="32" t="str">
        <f>IF(AND(TRIM(INDEX(StartDateValues,ROW(A4449)))&lt;&gt;"",INDEX(StartDateValues,ROW(A4449))&gt;0),INDEX(StartDateValues,ROW(A4449)),"")</f>
        <v/>
      </c>
      <c r="C4449" s="22" t="str">
        <f t="shared" si="346"/>
        <v/>
      </c>
      <c r="D4449" s="3" t="str">
        <f t="shared" si="347"/>
        <v/>
      </c>
      <c r="E4449" s="3" t="str">
        <f t="shared" si="348"/>
        <v/>
      </c>
      <c r="F4449" s="3" t="str">
        <f t="shared" si="349"/>
        <v/>
      </c>
      <c r="G4449" s="3" t="str">
        <f>IF(A4449="","",IF(HOUR(A4449)&lt;StartHour,StartHour,IF(HOUR(A4449)&gt;FinishHour,FinishHour,HOUR(A4449))))</f>
        <v/>
      </c>
      <c r="H4449" s="3" t="str">
        <f t="shared" si="350"/>
        <v/>
      </c>
      <c r="I4449" s="33" t="e">
        <f>IF(OR(A4449="",B4449=""),NA(),MAX(0,IF(A4449-B4449=0,SameDayCycleTimeSettingValue,(A4449-B4449) *24)))</f>
        <v>#N/A</v>
      </c>
      <c r="J4449" s="33" t="e">
        <f>IF(OR(A4449="",B4449=""),NA(),MAX(0,IF(A4449-B4449=0,SameDayCycleTimeSettingValue,((A4449-B4449) *24)-(INT((A4449-B4449)) * (24-(FinishHour-StartHour))))))</f>
        <v>#N/A</v>
      </c>
      <c r="K4449" s="3" t="e">
        <f ca="1">IF(OR(A4449&lt;&gt;"",B4449=""),NA(),MAX(0,IF(_xlfn.DAYS(NOW(),B4449)=0,SameDayCycleTimeSettingValue,_xlfn.DAYS(NOW(),B4449))))</f>
        <v>#N/A</v>
      </c>
    </row>
    <row r="4450" spans="1:11" x14ac:dyDescent="0.25">
      <c r="A4450" s="32" t="str">
        <f>IF(AND(TRIM(INDEX(CompletedDateValues,ROW(A4450)))&lt;&gt;"",INDEX(CompletedDateValues,ROW(A4450))&gt;0),INDEX(CompletedDateValues,ROW(A4450)),"")</f>
        <v/>
      </c>
      <c r="B4450" s="32" t="str">
        <f>IF(AND(TRIM(INDEX(StartDateValues,ROW(A4450)))&lt;&gt;"",INDEX(StartDateValues,ROW(A4450))&gt;0),INDEX(StartDateValues,ROW(A4450)),"")</f>
        <v/>
      </c>
      <c r="C4450" s="22" t="str">
        <f t="shared" si="346"/>
        <v/>
      </c>
      <c r="D4450" s="3" t="str">
        <f t="shared" si="347"/>
        <v/>
      </c>
      <c r="E4450" s="3" t="str">
        <f t="shared" si="348"/>
        <v/>
      </c>
      <c r="F4450" s="3" t="str">
        <f t="shared" si="349"/>
        <v/>
      </c>
      <c r="G4450" s="3" t="str">
        <f>IF(A4450="","",IF(HOUR(A4450)&lt;StartHour,StartHour,IF(HOUR(A4450)&gt;FinishHour,FinishHour,HOUR(A4450))))</f>
        <v/>
      </c>
      <c r="H4450" s="3" t="str">
        <f t="shared" si="350"/>
        <v/>
      </c>
      <c r="I4450" s="33" t="e">
        <f>IF(OR(A4450="",B4450=""),NA(),MAX(0,IF(A4450-B4450=0,SameDayCycleTimeSettingValue,(A4450-B4450) *24)))</f>
        <v>#N/A</v>
      </c>
      <c r="J4450" s="33" t="e">
        <f>IF(OR(A4450="",B4450=""),NA(),MAX(0,IF(A4450-B4450=0,SameDayCycleTimeSettingValue,((A4450-B4450) *24)-(INT((A4450-B4450)) * (24-(FinishHour-StartHour))))))</f>
        <v>#N/A</v>
      </c>
      <c r="K4450" s="3" t="e">
        <f ca="1">IF(OR(A4450&lt;&gt;"",B4450=""),NA(),MAX(0,IF(_xlfn.DAYS(NOW(),B4450)=0,SameDayCycleTimeSettingValue,_xlfn.DAYS(NOW(),B4450))))</f>
        <v>#N/A</v>
      </c>
    </row>
    <row r="4451" spans="1:11" x14ac:dyDescent="0.25">
      <c r="A4451" s="32" t="str">
        <f>IF(AND(TRIM(INDEX(CompletedDateValues,ROW(A4451)))&lt;&gt;"",INDEX(CompletedDateValues,ROW(A4451))&gt;0),INDEX(CompletedDateValues,ROW(A4451)),"")</f>
        <v/>
      </c>
      <c r="B4451" s="32" t="str">
        <f>IF(AND(TRIM(INDEX(StartDateValues,ROW(A4451)))&lt;&gt;"",INDEX(StartDateValues,ROW(A4451))&gt;0),INDEX(StartDateValues,ROW(A4451)),"")</f>
        <v/>
      </c>
      <c r="C4451" s="22" t="str">
        <f t="shared" si="346"/>
        <v/>
      </c>
      <c r="D4451" s="3" t="str">
        <f t="shared" si="347"/>
        <v/>
      </c>
      <c r="E4451" s="3" t="str">
        <f t="shared" si="348"/>
        <v/>
      </c>
      <c r="F4451" s="3" t="str">
        <f t="shared" si="349"/>
        <v/>
      </c>
      <c r="G4451" s="3" t="str">
        <f>IF(A4451="","",IF(HOUR(A4451)&lt;StartHour,StartHour,IF(HOUR(A4451)&gt;FinishHour,FinishHour,HOUR(A4451))))</f>
        <v/>
      </c>
      <c r="H4451" s="3" t="str">
        <f t="shared" si="350"/>
        <v/>
      </c>
      <c r="I4451" s="33" t="e">
        <f>IF(OR(A4451="",B4451=""),NA(),MAX(0,IF(A4451-B4451=0,SameDayCycleTimeSettingValue,(A4451-B4451) *24)))</f>
        <v>#N/A</v>
      </c>
      <c r="J4451" s="33" t="e">
        <f>IF(OR(A4451="",B4451=""),NA(),MAX(0,IF(A4451-B4451=0,SameDayCycleTimeSettingValue,((A4451-B4451) *24)-(INT((A4451-B4451)) * (24-(FinishHour-StartHour))))))</f>
        <v>#N/A</v>
      </c>
      <c r="K4451" s="3" t="e">
        <f ca="1">IF(OR(A4451&lt;&gt;"",B4451=""),NA(),MAX(0,IF(_xlfn.DAYS(NOW(),B4451)=0,SameDayCycleTimeSettingValue,_xlfn.DAYS(NOW(),B4451))))</f>
        <v>#N/A</v>
      </c>
    </row>
    <row r="4452" spans="1:11" x14ac:dyDescent="0.25">
      <c r="A4452" s="32" t="str">
        <f>IF(AND(TRIM(INDEX(CompletedDateValues,ROW(A4452)))&lt;&gt;"",INDEX(CompletedDateValues,ROW(A4452))&gt;0),INDEX(CompletedDateValues,ROW(A4452)),"")</f>
        <v/>
      </c>
      <c r="B4452" s="32" t="str">
        <f>IF(AND(TRIM(INDEX(StartDateValues,ROW(A4452)))&lt;&gt;"",INDEX(StartDateValues,ROW(A4452))&gt;0),INDEX(StartDateValues,ROW(A4452)),"")</f>
        <v/>
      </c>
      <c r="C4452" s="22" t="str">
        <f t="shared" si="346"/>
        <v/>
      </c>
      <c r="D4452" s="3" t="str">
        <f t="shared" si="347"/>
        <v/>
      </c>
      <c r="E4452" s="3" t="str">
        <f t="shared" si="348"/>
        <v/>
      </c>
      <c r="F4452" s="3" t="str">
        <f t="shared" si="349"/>
        <v/>
      </c>
      <c r="G4452" s="3" t="str">
        <f>IF(A4452="","",IF(HOUR(A4452)&lt;StartHour,StartHour,IF(HOUR(A4452)&gt;FinishHour,FinishHour,HOUR(A4452))))</f>
        <v/>
      </c>
      <c r="H4452" s="3" t="str">
        <f t="shared" si="350"/>
        <v/>
      </c>
      <c r="I4452" s="33" t="e">
        <f>IF(OR(A4452="",B4452=""),NA(),MAX(0,IF(A4452-B4452=0,SameDayCycleTimeSettingValue,(A4452-B4452) *24)))</f>
        <v>#N/A</v>
      </c>
      <c r="J4452" s="33" t="e">
        <f>IF(OR(A4452="",B4452=""),NA(),MAX(0,IF(A4452-B4452=0,SameDayCycleTimeSettingValue,((A4452-B4452) *24)-(INT((A4452-B4452)) * (24-(FinishHour-StartHour))))))</f>
        <v>#N/A</v>
      </c>
      <c r="K4452" s="3" t="e">
        <f ca="1">IF(OR(A4452&lt;&gt;"",B4452=""),NA(),MAX(0,IF(_xlfn.DAYS(NOW(),B4452)=0,SameDayCycleTimeSettingValue,_xlfn.DAYS(NOW(),B4452))))</f>
        <v>#N/A</v>
      </c>
    </row>
    <row r="4453" spans="1:11" x14ac:dyDescent="0.25">
      <c r="A4453" s="32" t="str">
        <f>IF(AND(TRIM(INDEX(CompletedDateValues,ROW(A4453)))&lt;&gt;"",INDEX(CompletedDateValues,ROW(A4453))&gt;0),INDEX(CompletedDateValues,ROW(A4453)),"")</f>
        <v/>
      </c>
      <c r="B4453" s="32" t="str">
        <f>IF(AND(TRIM(INDEX(StartDateValues,ROW(A4453)))&lt;&gt;"",INDEX(StartDateValues,ROW(A4453))&gt;0),INDEX(StartDateValues,ROW(A4453)),"")</f>
        <v/>
      </c>
      <c r="C4453" s="22" t="str">
        <f t="shared" si="346"/>
        <v/>
      </c>
      <c r="D4453" s="3" t="str">
        <f t="shared" si="347"/>
        <v/>
      </c>
      <c r="E4453" s="3" t="str">
        <f t="shared" si="348"/>
        <v/>
      </c>
      <c r="F4453" s="3" t="str">
        <f t="shared" si="349"/>
        <v/>
      </c>
      <c r="G4453" s="3" t="str">
        <f>IF(A4453="","",IF(HOUR(A4453)&lt;StartHour,StartHour,IF(HOUR(A4453)&gt;FinishHour,FinishHour,HOUR(A4453))))</f>
        <v/>
      </c>
      <c r="H4453" s="3" t="str">
        <f t="shared" si="350"/>
        <v/>
      </c>
      <c r="I4453" s="33" t="e">
        <f>IF(OR(A4453="",B4453=""),NA(),MAX(0,IF(A4453-B4453=0,SameDayCycleTimeSettingValue,(A4453-B4453) *24)))</f>
        <v>#N/A</v>
      </c>
      <c r="J4453" s="33" t="e">
        <f>IF(OR(A4453="",B4453=""),NA(),MAX(0,IF(A4453-B4453=0,SameDayCycleTimeSettingValue,((A4453-B4453) *24)-(INT((A4453-B4453)) * (24-(FinishHour-StartHour))))))</f>
        <v>#N/A</v>
      </c>
      <c r="K4453" s="3" t="e">
        <f ca="1">IF(OR(A4453&lt;&gt;"",B4453=""),NA(),MAX(0,IF(_xlfn.DAYS(NOW(),B4453)=0,SameDayCycleTimeSettingValue,_xlfn.DAYS(NOW(),B4453))))</f>
        <v>#N/A</v>
      </c>
    </row>
    <row r="4454" spans="1:11" x14ac:dyDescent="0.25">
      <c r="A4454" s="32" t="str">
        <f>IF(AND(TRIM(INDEX(CompletedDateValues,ROW(A4454)))&lt;&gt;"",INDEX(CompletedDateValues,ROW(A4454))&gt;0),INDEX(CompletedDateValues,ROW(A4454)),"")</f>
        <v/>
      </c>
      <c r="B4454" s="32" t="str">
        <f>IF(AND(TRIM(INDEX(StartDateValues,ROW(A4454)))&lt;&gt;"",INDEX(StartDateValues,ROW(A4454))&gt;0),INDEX(StartDateValues,ROW(A4454)),"")</f>
        <v/>
      </c>
      <c r="C4454" s="22" t="str">
        <f t="shared" si="346"/>
        <v/>
      </c>
      <c r="D4454" s="3" t="str">
        <f t="shared" si="347"/>
        <v/>
      </c>
      <c r="E4454" s="3" t="str">
        <f t="shared" si="348"/>
        <v/>
      </c>
      <c r="F4454" s="3" t="str">
        <f t="shared" si="349"/>
        <v/>
      </c>
      <c r="G4454" s="3" t="str">
        <f>IF(A4454="","",IF(HOUR(A4454)&lt;StartHour,StartHour,IF(HOUR(A4454)&gt;FinishHour,FinishHour,HOUR(A4454))))</f>
        <v/>
      </c>
      <c r="H4454" s="3" t="str">
        <f t="shared" si="350"/>
        <v/>
      </c>
      <c r="I4454" s="33" t="e">
        <f>IF(OR(A4454="",B4454=""),NA(),MAX(0,IF(A4454-B4454=0,SameDayCycleTimeSettingValue,(A4454-B4454) *24)))</f>
        <v>#N/A</v>
      </c>
      <c r="J4454" s="33" t="e">
        <f>IF(OR(A4454="",B4454=""),NA(),MAX(0,IF(A4454-B4454=0,SameDayCycleTimeSettingValue,((A4454-B4454) *24)-(INT((A4454-B4454)) * (24-(FinishHour-StartHour))))))</f>
        <v>#N/A</v>
      </c>
      <c r="K4454" s="3" t="e">
        <f ca="1">IF(OR(A4454&lt;&gt;"",B4454=""),NA(),MAX(0,IF(_xlfn.DAYS(NOW(),B4454)=0,SameDayCycleTimeSettingValue,_xlfn.DAYS(NOW(),B4454))))</f>
        <v>#N/A</v>
      </c>
    </row>
    <row r="4455" spans="1:11" x14ac:dyDescent="0.25">
      <c r="A4455" s="32" t="str">
        <f>IF(AND(TRIM(INDEX(CompletedDateValues,ROW(A4455)))&lt;&gt;"",INDEX(CompletedDateValues,ROW(A4455))&gt;0),INDEX(CompletedDateValues,ROW(A4455)),"")</f>
        <v/>
      </c>
      <c r="B4455" s="32" t="str">
        <f>IF(AND(TRIM(INDEX(StartDateValues,ROW(A4455)))&lt;&gt;"",INDEX(StartDateValues,ROW(A4455))&gt;0),INDEX(StartDateValues,ROW(A4455)),"")</f>
        <v/>
      </c>
      <c r="C4455" s="22" t="str">
        <f t="shared" si="346"/>
        <v/>
      </c>
      <c r="D4455" s="3" t="str">
        <f t="shared" si="347"/>
        <v/>
      </c>
      <c r="E4455" s="3" t="str">
        <f t="shared" si="348"/>
        <v/>
      </c>
      <c r="F4455" s="3" t="str">
        <f t="shared" si="349"/>
        <v/>
      </c>
      <c r="G4455" s="3" t="str">
        <f>IF(A4455="","",IF(HOUR(A4455)&lt;StartHour,StartHour,IF(HOUR(A4455)&gt;FinishHour,FinishHour,HOUR(A4455))))</f>
        <v/>
      </c>
      <c r="H4455" s="3" t="str">
        <f t="shared" si="350"/>
        <v/>
      </c>
      <c r="I4455" s="33" t="e">
        <f>IF(OR(A4455="",B4455=""),NA(),MAX(0,IF(A4455-B4455=0,SameDayCycleTimeSettingValue,(A4455-B4455) *24)))</f>
        <v>#N/A</v>
      </c>
      <c r="J4455" s="33" t="e">
        <f>IF(OR(A4455="",B4455=""),NA(),MAX(0,IF(A4455-B4455=0,SameDayCycleTimeSettingValue,((A4455-B4455) *24)-(INT((A4455-B4455)) * (24-(FinishHour-StartHour))))))</f>
        <v>#N/A</v>
      </c>
      <c r="K4455" s="3" t="e">
        <f ca="1">IF(OR(A4455&lt;&gt;"",B4455=""),NA(),MAX(0,IF(_xlfn.DAYS(NOW(),B4455)=0,SameDayCycleTimeSettingValue,_xlfn.DAYS(NOW(),B4455))))</f>
        <v>#N/A</v>
      </c>
    </row>
    <row r="4456" spans="1:11" x14ac:dyDescent="0.25">
      <c r="A4456" s="32" t="str">
        <f>IF(AND(TRIM(INDEX(CompletedDateValues,ROW(A4456)))&lt;&gt;"",INDEX(CompletedDateValues,ROW(A4456))&gt;0),INDEX(CompletedDateValues,ROW(A4456)),"")</f>
        <v/>
      </c>
      <c r="B4456" s="32" t="str">
        <f>IF(AND(TRIM(INDEX(StartDateValues,ROW(A4456)))&lt;&gt;"",INDEX(StartDateValues,ROW(A4456))&gt;0),INDEX(StartDateValues,ROW(A4456)),"")</f>
        <v/>
      </c>
      <c r="C4456" s="22" t="str">
        <f t="shared" si="346"/>
        <v/>
      </c>
      <c r="D4456" s="3" t="str">
        <f t="shared" si="347"/>
        <v/>
      </c>
      <c r="E4456" s="3" t="str">
        <f t="shared" si="348"/>
        <v/>
      </c>
      <c r="F4456" s="3" t="str">
        <f t="shared" si="349"/>
        <v/>
      </c>
      <c r="G4456" s="3" t="str">
        <f>IF(A4456="","",IF(HOUR(A4456)&lt;StartHour,StartHour,IF(HOUR(A4456)&gt;FinishHour,FinishHour,HOUR(A4456))))</f>
        <v/>
      </c>
      <c r="H4456" s="3" t="str">
        <f t="shared" si="350"/>
        <v/>
      </c>
      <c r="I4456" s="33" t="e">
        <f>IF(OR(A4456="",B4456=""),NA(),MAX(0,IF(A4456-B4456=0,SameDayCycleTimeSettingValue,(A4456-B4456) *24)))</f>
        <v>#N/A</v>
      </c>
      <c r="J4456" s="33" t="e">
        <f>IF(OR(A4456="",B4456=""),NA(),MAX(0,IF(A4456-B4456=0,SameDayCycleTimeSettingValue,((A4456-B4456) *24)-(INT((A4456-B4456)) * (24-(FinishHour-StartHour))))))</f>
        <v>#N/A</v>
      </c>
      <c r="K4456" s="3" t="e">
        <f ca="1">IF(OR(A4456&lt;&gt;"",B4456=""),NA(),MAX(0,IF(_xlfn.DAYS(NOW(),B4456)=0,SameDayCycleTimeSettingValue,_xlfn.DAYS(NOW(),B4456))))</f>
        <v>#N/A</v>
      </c>
    </row>
    <row r="4457" spans="1:11" x14ac:dyDescent="0.25">
      <c r="A4457" s="32" t="str">
        <f>IF(AND(TRIM(INDEX(CompletedDateValues,ROW(A4457)))&lt;&gt;"",INDEX(CompletedDateValues,ROW(A4457))&gt;0),INDEX(CompletedDateValues,ROW(A4457)),"")</f>
        <v/>
      </c>
      <c r="B4457" s="32" t="str">
        <f>IF(AND(TRIM(INDEX(StartDateValues,ROW(A4457)))&lt;&gt;"",INDEX(StartDateValues,ROW(A4457))&gt;0),INDEX(StartDateValues,ROW(A4457)),"")</f>
        <v/>
      </c>
      <c r="C4457" s="22" t="str">
        <f t="shared" si="346"/>
        <v/>
      </c>
      <c r="D4457" s="3" t="str">
        <f t="shared" si="347"/>
        <v/>
      </c>
      <c r="E4457" s="3" t="str">
        <f t="shared" si="348"/>
        <v/>
      </c>
      <c r="F4457" s="3" t="str">
        <f t="shared" si="349"/>
        <v/>
      </c>
      <c r="G4457" s="3" t="str">
        <f>IF(A4457="","",IF(HOUR(A4457)&lt;StartHour,StartHour,IF(HOUR(A4457)&gt;FinishHour,FinishHour,HOUR(A4457))))</f>
        <v/>
      </c>
      <c r="H4457" s="3" t="str">
        <f t="shared" si="350"/>
        <v/>
      </c>
      <c r="I4457" s="33" t="e">
        <f>IF(OR(A4457="",B4457=""),NA(),MAX(0,IF(A4457-B4457=0,SameDayCycleTimeSettingValue,(A4457-B4457) *24)))</f>
        <v>#N/A</v>
      </c>
      <c r="J4457" s="33" t="e">
        <f>IF(OR(A4457="",B4457=""),NA(),MAX(0,IF(A4457-B4457=0,SameDayCycleTimeSettingValue,((A4457-B4457) *24)-(INT((A4457-B4457)) * (24-(FinishHour-StartHour))))))</f>
        <v>#N/A</v>
      </c>
      <c r="K4457" s="3" t="e">
        <f ca="1">IF(OR(A4457&lt;&gt;"",B4457=""),NA(),MAX(0,IF(_xlfn.DAYS(NOW(),B4457)=0,SameDayCycleTimeSettingValue,_xlfn.DAYS(NOW(),B4457))))</f>
        <v>#N/A</v>
      </c>
    </row>
    <row r="4458" spans="1:11" x14ac:dyDescent="0.25">
      <c r="A4458" s="32" t="str">
        <f>IF(AND(TRIM(INDEX(CompletedDateValues,ROW(A4458)))&lt;&gt;"",INDEX(CompletedDateValues,ROW(A4458))&gt;0),INDEX(CompletedDateValues,ROW(A4458)),"")</f>
        <v/>
      </c>
      <c r="B4458" s="32" t="str">
        <f>IF(AND(TRIM(INDEX(StartDateValues,ROW(A4458)))&lt;&gt;"",INDEX(StartDateValues,ROW(A4458))&gt;0),INDEX(StartDateValues,ROW(A4458)),"")</f>
        <v/>
      </c>
      <c r="C4458" s="22" t="str">
        <f t="shared" si="346"/>
        <v/>
      </c>
      <c r="D4458" s="3" t="str">
        <f t="shared" si="347"/>
        <v/>
      </c>
      <c r="E4458" s="3" t="str">
        <f t="shared" si="348"/>
        <v/>
      </c>
      <c r="F4458" s="3" t="str">
        <f t="shared" si="349"/>
        <v/>
      </c>
      <c r="G4458" s="3" t="str">
        <f>IF(A4458="","",IF(HOUR(A4458)&lt;StartHour,StartHour,IF(HOUR(A4458)&gt;FinishHour,FinishHour,HOUR(A4458))))</f>
        <v/>
      </c>
      <c r="H4458" s="3" t="str">
        <f t="shared" si="350"/>
        <v/>
      </c>
      <c r="I4458" s="33" t="e">
        <f>IF(OR(A4458="",B4458=""),NA(),MAX(0,IF(A4458-B4458=0,SameDayCycleTimeSettingValue,(A4458-B4458) *24)))</f>
        <v>#N/A</v>
      </c>
      <c r="J4458" s="33" t="e">
        <f>IF(OR(A4458="",B4458=""),NA(),MAX(0,IF(A4458-B4458=0,SameDayCycleTimeSettingValue,((A4458-B4458) *24)-(INT((A4458-B4458)) * (24-(FinishHour-StartHour))))))</f>
        <v>#N/A</v>
      </c>
      <c r="K4458" s="3" t="e">
        <f ca="1">IF(OR(A4458&lt;&gt;"",B4458=""),NA(),MAX(0,IF(_xlfn.DAYS(NOW(),B4458)=0,SameDayCycleTimeSettingValue,_xlfn.DAYS(NOW(),B4458))))</f>
        <v>#N/A</v>
      </c>
    </row>
    <row r="4459" spans="1:11" x14ac:dyDescent="0.25">
      <c r="A4459" s="32" t="str">
        <f>IF(AND(TRIM(INDEX(CompletedDateValues,ROW(A4459)))&lt;&gt;"",INDEX(CompletedDateValues,ROW(A4459))&gt;0),INDEX(CompletedDateValues,ROW(A4459)),"")</f>
        <v/>
      </c>
      <c r="B4459" s="32" t="str">
        <f>IF(AND(TRIM(INDEX(StartDateValues,ROW(A4459)))&lt;&gt;"",INDEX(StartDateValues,ROW(A4459))&gt;0),INDEX(StartDateValues,ROW(A4459)),"")</f>
        <v/>
      </c>
      <c r="C4459" s="22" t="str">
        <f t="shared" si="346"/>
        <v/>
      </c>
      <c r="D4459" s="3" t="str">
        <f t="shared" si="347"/>
        <v/>
      </c>
      <c r="E4459" s="3" t="str">
        <f t="shared" si="348"/>
        <v/>
      </c>
      <c r="F4459" s="3" t="str">
        <f t="shared" si="349"/>
        <v/>
      </c>
      <c r="G4459" s="3" t="str">
        <f>IF(A4459="","",IF(HOUR(A4459)&lt;StartHour,StartHour,IF(HOUR(A4459)&gt;FinishHour,FinishHour,HOUR(A4459))))</f>
        <v/>
      </c>
      <c r="H4459" s="3" t="str">
        <f t="shared" si="350"/>
        <v/>
      </c>
      <c r="I4459" s="33" t="e">
        <f>IF(OR(A4459="",B4459=""),NA(),MAX(0,IF(A4459-B4459=0,SameDayCycleTimeSettingValue,(A4459-B4459) *24)))</f>
        <v>#N/A</v>
      </c>
      <c r="J4459" s="33" t="e">
        <f>IF(OR(A4459="",B4459=""),NA(),MAX(0,IF(A4459-B4459=0,SameDayCycleTimeSettingValue,((A4459-B4459) *24)-(INT((A4459-B4459)) * (24-(FinishHour-StartHour))))))</f>
        <v>#N/A</v>
      </c>
      <c r="K4459" s="3" t="e">
        <f ca="1">IF(OR(A4459&lt;&gt;"",B4459=""),NA(),MAX(0,IF(_xlfn.DAYS(NOW(),B4459)=0,SameDayCycleTimeSettingValue,_xlfn.DAYS(NOW(),B4459))))</f>
        <v>#N/A</v>
      </c>
    </row>
    <row r="4460" spans="1:11" x14ac:dyDescent="0.25">
      <c r="A4460" s="32" t="str">
        <f>IF(AND(TRIM(INDEX(CompletedDateValues,ROW(A4460)))&lt;&gt;"",INDEX(CompletedDateValues,ROW(A4460))&gt;0),INDEX(CompletedDateValues,ROW(A4460)),"")</f>
        <v/>
      </c>
      <c r="B4460" s="32" t="str">
        <f>IF(AND(TRIM(INDEX(StartDateValues,ROW(A4460)))&lt;&gt;"",INDEX(StartDateValues,ROW(A4460))&gt;0),INDEX(StartDateValues,ROW(A4460)),"")</f>
        <v/>
      </c>
      <c r="C4460" s="22" t="str">
        <f t="shared" si="346"/>
        <v/>
      </c>
      <c r="D4460" s="3" t="str">
        <f t="shared" si="347"/>
        <v/>
      </c>
      <c r="E4460" s="3" t="str">
        <f t="shared" si="348"/>
        <v/>
      </c>
      <c r="F4460" s="3" t="str">
        <f t="shared" si="349"/>
        <v/>
      </c>
      <c r="G4460" s="3" t="str">
        <f>IF(A4460="","",IF(HOUR(A4460)&lt;StartHour,StartHour,IF(HOUR(A4460)&gt;FinishHour,FinishHour,HOUR(A4460))))</f>
        <v/>
      </c>
      <c r="H4460" s="3" t="str">
        <f t="shared" si="350"/>
        <v/>
      </c>
      <c r="I4460" s="33" t="e">
        <f>IF(OR(A4460="",B4460=""),NA(),MAX(0,IF(A4460-B4460=0,SameDayCycleTimeSettingValue,(A4460-B4460) *24)))</f>
        <v>#N/A</v>
      </c>
      <c r="J4460" s="33" t="e">
        <f>IF(OR(A4460="",B4460=""),NA(),MAX(0,IF(A4460-B4460=0,SameDayCycleTimeSettingValue,((A4460-B4460) *24)-(INT((A4460-B4460)) * (24-(FinishHour-StartHour))))))</f>
        <v>#N/A</v>
      </c>
      <c r="K4460" s="3" t="e">
        <f ca="1">IF(OR(A4460&lt;&gt;"",B4460=""),NA(),MAX(0,IF(_xlfn.DAYS(NOW(),B4460)=0,SameDayCycleTimeSettingValue,_xlfn.DAYS(NOW(),B4460))))</f>
        <v>#N/A</v>
      </c>
    </row>
    <row r="4461" spans="1:11" x14ac:dyDescent="0.25">
      <c r="A4461" s="32" t="str">
        <f>IF(AND(TRIM(INDEX(CompletedDateValues,ROW(A4461)))&lt;&gt;"",INDEX(CompletedDateValues,ROW(A4461))&gt;0),INDEX(CompletedDateValues,ROW(A4461)),"")</f>
        <v/>
      </c>
      <c r="B4461" s="32" t="str">
        <f>IF(AND(TRIM(INDEX(StartDateValues,ROW(A4461)))&lt;&gt;"",INDEX(StartDateValues,ROW(A4461))&gt;0),INDEX(StartDateValues,ROW(A4461)),"")</f>
        <v/>
      </c>
      <c r="C4461" s="22" t="str">
        <f t="shared" si="346"/>
        <v/>
      </c>
      <c r="D4461" s="3" t="str">
        <f t="shared" si="347"/>
        <v/>
      </c>
      <c r="E4461" s="3" t="str">
        <f t="shared" si="348"/>
        <v/>
      </c>
      <c r="F4461" s="3" t="str">
        <f t="shared" si="349"/>
        <v/>
      </c>
      <c r="G4461" s="3" t="str">
        <f>IF(A4461="","",IF(HOUR(A4461)&lt;StartHour,StartHour,IF(HOUR(A4461)&gt;FinishHour,FinishHour,HOUR(A4461))))</f>
        <v/>
      </c>
      <c r="H4461" s="3" t="str">
        <f t="shared" si="350"/>
        <v/>
      </c>
      <c r="I4461" s="33" t="e">
        <f>IF(OR(A4461="",B4461=""),NA(),MAX(0,IF(A4461-B4461=0,SameDayCycleTimeSettingValue,(A4461-B4461) *24)))</f>
        <v>#N/A</v>
      </c>
      <c r="J4461" s="33" t="e">
        <f>IF(OR(A4461="",B4461=""),NA(),MAX(0,IF(A4461-B4461=0,SameDayCycleTimeSettingValue,((A4461-B4461) *24)-(INT((A4461-B4461)) * (24-(FinishHour-StartHour))))))</f>
        <v>#N/A</v>
      </c>
      <c r="K4461" s="3" t="e">
        <f ca="1">IF(OR(A4461&lt;&gt;"",B4461=""),NA(),MAX(0,IF(_xlfn.DAYS(NOW(),B4461)=0,SameDayCycleTimeSettingValue,_xlfn.DAYS(NOW(),B4461))))</f>
        <v>#N/A</v>
      </c>
    </row>
    <row r="4462" spans="1:11" x14ac:dyDescent="0.25">
      <c r="A4462" s="32" t="str">
        <f>IF(AND(TRIM(INDEX(CompletedDateValues,ROW(A4462)))&lt;&gt;"",INDEX(CompletedDateValues,ROW(A4462))&gt;0),INDEX(CompletedDateValues,ROW(A4462)),"")</f>
        <v/>
      </c>
      <c r="B4462" s="32" t="str">
        <f>IF(AND(TRIM(INDEX(StartDateValues,ROW(A4462)))&lt;&gt;"",INDEX(StartDateValues,ROW(A4462))&gt;0),INDEX(StartDateValues,ROW(A4462)),"")</f>
        <v/>
      </c>
      <c r="C4462" s="22" t="str">
        <f t="shared" si="346"/>
        <v/>
      </c>
      <c r="D4462" s="3" t="str">
        <f t="shared" si="347"/>
        <v/>
      </c>
      <c r="E4462" s="3" t="str">
        <f t="shared" si="348"/>
        <v/>
      </c>
      <c r="F4462" s="3" t="str">
        <f t="shared" si="349"/>
        <v/>
      </c>
      <c r="G4462" s="3" t="str">
        <f>IF(A4462="","",IF(HOUR(A4462)&lt;StartHour,StartHour,IF(HOUR(A4462)&gt;FinishHour,FinishHour,HOUR(A4462))))</f>
        <v/>
      </c>
      <c r="H4462" s="3" t="str">
        <f t="shared" si="350"/>
        <v/>
      </c>
      <c r="I4462" s="33" t="e">
        <f>IF(OR(A4462="",B4462=""),NA(),MAX(0,IF(A4462-B4462=0,SameDayCycleTimeSettingValue,(A4462-B4462) *24)))</f>
        <v>#N/A</v>
      </c>
      <c r="J4462" s="33" t="e">
        <f>IF(OR(A4462="",B4462=""),NA(),MAX(0,IF(A4462-B4462=0,SameDayCycleTimeSettingValue,((A4462-B4462) *24)-(INT((A4462-B4462)) * (24-(FinishHour-StartHour))))))</f>
        <v>#N/A</v>
      </c>
      <c r="K4462" s="3" t="e">
        <f ca="1">IF(OR(A4462&lt;&gt;"",B4462=""),NA(),MAX(0,IF(_xlfn.DAYS(NOW(),B4462)=0,SameDayCycleTimeSettingValue,_xlfn.DAYS(NOW(),B4462))))</f>
        <v>#N/A</v>
      </c>
    </row>
    <row r="4463" spans="1:11" x14ac:dyDescent="0.25">
      <c r="A4463" s="32" t="str">
        <f>IF(AND(TRIM(INDEX(CompletedDateValues,ROW(A4463)))&lt;&gt;"",INDEX(CompletedDateValues,ROW(A4463))&gt;0),INDEX(CompletedDateValues,ROW(A4463)),"")</f>
        <v/>
      </c>
      <c r="B4463" s="32" t="str">
        <f>IF(AND(TRIM(INDEX(StartDateValues,ROW(A4463)))&lt;&gt;"",INDEX(StartDateValues,ROW(A4463))&gt;0),INDEX(StartDateValues,ROW(A4463)),"")</f>
        <v/>
      </c>
      <c r="C4463" s="22" t="str">
        <f t="shared" si="346"/>
        <v/>
      </c>
      <c r="D4463" s="3" t="str">
        <f t="shared" si="347"/>
        <v/>
      </c>
      <c r="E4463" s="3" t="str">
        <f t="shared" si="348"/>
        <v/>
      </c>
      <c r="F4463" s="3" t="str">
        <f t="shared" si="349"/>
        <v/>
      </c>
      <c r="G4463" s="3" t="str">
        <f>IF(A4463="","",IF(HOUR(A4463)&lt;StartHour,StartHour,IF(HOUR(A4463)&gt;FinishHour,FinishHour,HOUR(A4463))))</f>
        <v/>
      </c>
      <c r="H4463" s="3" t="str">
        <f t="shared" si="350"/>
        <v/>
      </c>
      <c r="I4463" s="33" t="e">
        <f>IF(OR(A4463="",B4463=""),NA(),MAX(0,IF(A4463-B4463=0,SameDayCycleTimeSettingValue,(A4463-B4463) *24)))</f>
        <v>#N/A</v>
      </c>
      <c r="J4463" s="33" t="e">
        <f>IF(OR(A4463="",B4463=""),NA(),MAX(0,IF(A4463-B4463=0,SameDayCycleTimeSettingValue,((A4463-B4463) *24)-(INT((A4463-B4463)) * (24-(FinishHour-StartHour))))))</f>
        <v>#N/A</v>
      </c>
      <c r="K4463" s="3" t="e">
        <f ca="1">IF(OR(A4463&lt;&gt;"",B4463=""),NA(),MAX(0,IF(_xlfn.DAYS(NOW(),B4463)=0,SameDayCycleTimeSettingValue,_xlfn.DAYS(NOW(),B4463))))</f>
        <v>#N/A</v>
      </c>
    </row>
    <row r="4464" spans="1:11" x14ac:dyDescent="0.25">
      <c r="A4464" s="32" t="str">
        <f>IF(AND(TRIM(INDEX(CompletedDateValues,ROW(A4464)))&lt;&gt;"",INDEX(CompletedDateValues,ROW(A4464))&gt;0),INDEX(CompletedDateValues,ROW(A4464)),"")</f>
        <v/>
      </c>
      <c r="B4464" s="32" t="str">
        <f>IF(AND(TRIM(INDEX(StartDateValues,ROW(A4464)))&lt;&gt;"",INDEX(StartDateValues,ROW(A4464))&gt;0),INDEX(StartDateValues,ROW(A4464)),"")</f>
        <v/>
      </c>
      <c r="C4464" s="22" t="str">
        <f t="shared" si="346"/>
        <v/>
      </c>
      <c r="D4464" s="3" t="str">
        <f t="shared" si="347"/>
        <v/>
      </c>
      <c r="E4464" s="3" t="str">
        <f t="shared" si="348"/>
        <v/>
      </c>
      <c r="F4464" s="3" t="str">
        <f t="shared" si="349"/>
        <v/>
      </c>
      <c r="G4464" s="3" t="str">
        <f>IF(A4464="","",IF(HOUR(A4464)&lt;StartHour,StartHour,IF(HOUR(A4464)&gt;FinishHour,FinishHour,HOUR(A4464))))</f>
        <v/>
      </c>
      <c r="H4464" s="3" t="str">
        <f t="shared" si="350"/>
        <v/>
      </c>
      <c r="I4464" s="33" t="e">
        <f>IF(OR(A4464="",B4464=""),NA(),MAX(0,IF(A4464-B4464=0,SameDayCycleTimeSettingValue,(A4464-B4464) *24)))</f>
        <v>#N/A</v>
      </c>
      <c r="J4464" s="33" t="e">
        <f>IF(OR(A4464="",B4464=""),NA(),MAX(0,IF(A4464-B4464=0,SameDayCycleTimeSettingValue,((A4464-B4464) *24)-(INT((A4464-B4464)) * (24-(FinishHour-StartHour))))))</f>
        <v>#N/A</v>
      </c>
      <c r="K4464" s="3" t="e">
        <f ca="1">IF(OR(A4464&lt;&gt;"",B4464=""),NA(),MAX(0,IF(_xlfn.DAYS(NOW(),B4464)=0,SameDayCycleTimeSettingValue,_xlfn.DAYS(NOW(),B4464))))</f>
        <v>#N/A</v>
      </c>
    </row>
    <row r="4465" spans="1:11" x14ac:dyDescent="0.25">
      <c r="A4465" s="32" t="str">
        <f>IF(AND(TRIM(INDEX(CompletedDateValues,ROW(A4465)))&lt;&gt;"",INDEX(CompletedDateValues,ROW(A4465))&gt;0),INDEX(CompletedDateValues,ROW(A4465)),"")</f>
        <v/>
      </c>
      <c r="B4465" s="32" t="str">
        <f>IF(AND(TRIM(INDEX(StartDateValues,ROW(A4465)))&lt;&gt;"",INDEX(StartDateValues,ROW(A4465))&gt;0),INDEX(StartDateValues,ROW(A4465)),"")</f>
        <v/>
      </c>
      <c r="C4465" s="22" t="str">
        <f t="shared" si="346"/>
        <v/>
      </c>
      <c r="D4465" s="3" t="str">
        <f t="shared" si="347"/>
        <v/>
      </c>
      <c r="E4465" s="3" t="str">
        <f t="shared" si="348"/>
        <v/>
      </c>
      <c r="F4465" s="3" t="str">
        <f t="shared" si="349"/>
        <v/>
      </c>
      <c r="G4465" s="3" t="str">
        <f>IF(A4465="","",IF(HOUR(A4465)&lt;StartHour,StartHour,IF(HOUR(A4465)&gt;FinishHour,FinishHour,HOUR(A4465))))</f>
        <v/>
      </c>
      <c r="H4465" s="3" t="str">
        <f t="shared" si="350"/>
        <v/>
      </c>
      <c r="I4465" s="33" t="e">
        <f>IF(OR(A4465="",B4465=""),NA(),MAX(0,IF(A4465-B4465=0,SameDayCycleTimeSettingValue,(A4465-B4465) *24)))</f>
        <v>#N/A</v>
      </c>
      <c r="J4465" s="33" t="e">
        <f>IF(OR(A4465="",B4465=""),NA(),MAX(0,IF(A4465-B4465=0,SameDayCycleTimeSettingValue,((A4465-B4465) *24)-(INT((A4465-B4465)) * (24-(FinishHour-StartHour))))))</f>
        <v>#N/A</v>
      </c>
      <c r="K4465" s="3" t="e">
        <f ca="1">IF(OR(A4465&lt;&gt;"",B4465=""),NA(),MAX(0,IF(_xlfn.DAYS(NOW(),B4465)=0,SameDayCycleTimeSettingValue,_xlfn.DAYS(NOW(),B4465))))</f>
        <v>#N/A</v>
      </c>
    </row>
    <row r="4466" spans="1:11" x14ac:dyDescent="0.25">
      <c r="A4466" s="32" t="str">
        <f>IF(AND(TRIM(INDEX(CompletedDateValues,ROW(A4466)))&lt;&gt;"",INDEX(CompletedDateValues,ROW(A4466))&gt;0),INDEX(CompletedDateValues,ROW(A4466)),"")</f>
        <v/>
      </c>
      <c r="B4466" s="32" t="str">
        <f>IF(AND(TRIM(INDEX(StartDateValues,ROW(A4466)))&lt;&gt;"",INDEX(StartDateValues,ROW(A4466))&gt;0),INDEX(StartDateValues,ROW(A4466)),"")</f>
        <v/>
      </c>
      <c r="C4466" s="22" t="str">
        <f t="shared" si="346"/>
        <v/>
      </c>
      <c r="D4466" s="3" t="str">
        <f t="shared" si="347"/>
        <v/>
      </c>
      <c r="E4466" s="3" t="str">
        <f t="shared" si="348"/>
        <v/>
      </c>
      <c r="F4466" s="3" t="str">
        <f t="shared" si="349"/>
        <v/>
      </c>
      <c r="G4466" s="3" t="str">
        <f>IF(A4466="","",IF(HOUR(A4466)&lt;StartHour,StartHour,IF(HOUR(A4466)&gt;FinishHour,FinishHour,HOUR(A4466))))</f>
        <v/>
      </c>
      <c r="H4466" s="3" t="str">
        <f t="shared" si="350"/>
        <v/>
      </c>
      <c r="I4466" s="33" t="e">
        <f>IF(OR(A4466="",B4466=""),NA(),MAX(0,IF(A4466-B4466=0,SameDayCycleTimeSettingValue,(A4466-B4466) *24)))</f>
        <v>#N/A</v>
      </c>
      <c r="J4466" s="33" t="e">
        <f>IF(OR(A4466="",B4466=""),NA(),MAX(0,IF(A4466-B4466=0,SameDayCycleTimeSettingValue,((A4466-B4466) *24)-(INT((A4466-B4466)) * (24-(FinishHour-StartHour))))))</f>
        <v>#N/A</v>
      </c>
      <c r="K4466" s="3" t="e">
        <f ca="1">IF(OR(A4466&lt;&gt;"",B4466=""),NA(),MAX(0,IF(_xlfn.DAYS(NOW(),B4466)=0,SameDayCycleTimeSettingValue,_xlfn.DAYS(NOW(),B4466))))</f>
        <v>#N/A</v>
      </c>
    </row>
    <row r="4467" spans="1:11" x14ac:dyDescent="0.25">
      <c r="A4467" s="32" t="str">
        <f>IF(AND(TRIM(INDEX(CompletedDateValues,ROW(A4467)))&lt;&gt;"",INDEX(CompletedDateValues,ROW(A4467))&gt;0),INDEX(CompletedDateValues,ROW(A4467)),"")</f>
        <v/>
      </c>
      <c r="B4467" s="32" t="str">
        <f>IF(AND(TRIM(INDEX(StartDateValues,ROW(A4467)))&lt;&gt;"",INDEX(StartDateValues,ROW(A4467))&gt;0),INDEX(StartDateValues,ROW(A4467)),"")</f>
        <v/>
      </c>
      <c r="C4467" s="22" t="str">
        <f t="shared" si="346"/>
        <v/>
      </c>
      <c r="D4467" s="3" t="str">
        <f t="shared" si="347"/>
        <v/>
      </c>
      <c r="E4467" s="3" t="str">
        <f t="shared" si="348"/>
        <v/>
      </c>
      <c r="F4467" s="3" t="str">
        <f t="shared" si="349"/>
        <v/>
      </c>
      <c r="G4467" s="3" t="str">
        <f>IF(A4467="","",IF(HOUR(A4467)&lt;StartHour,StartHour,IF(HOUR(A4467)&gt;FinishHour,FinishHour,HOUR(A4467))))</f>
        <v/>
      </c>
      <c r="H4467" s="3" t="str">
        <f t="shared" si="350"/>
        <v/>
      </c>
      <c r="I4467" s="33" t="e">
        <f>IF(OR(A4467="",B4467=""),NA(),MAX(0,IF(A4467-B4467=0,SameDayCycleTimeSettingValue,(A4467-B4467) *24)))</f>
        <v>#N/A</v>
      </c>
      <c r="J4467" s="33" t="e">
        <f>IF(OR(A4467="",B4467=""),NA(),MAX(0,IF(A4467-B4467=0,SameDayCycleTimeSettingValue,((A4467-B4467) *24)-(INT((A4467-B4467)) * (24-(FinishHour-StartHour))))))</f>
        <v>#N/A</v>
      </c>
      <c r="K4467" s="3" t="e">
        <f ca="1">IF(OR(A4467&lt;&gt;"",B4467=""),NA(),MAX(0,IF(_xlfn.DAYS(NOW(),B4467)=0,SameDayCycleTimeSettingValue,_xlfn.DAYS(NOW(),B4467))))</f>
        <v>#N/A</v>
      </c>
    </row>
    <row r="4468" spans="1:11" x14ac:dyDescent="0.25">
      <c r="A4468" s="32" t="str">
        <f>IF(AND(TRIM(INDEX(CompletedDateValues,ROW(A4468)))&lt;&gt;"",INDEX(CompletedDateValues,ROW(A4468))&gt;0),INDEX(CompletedDateValues,ROW(A4468)),"")</f>
        <v/>
      </c>
      <c r="B4468" s="32" t="str">
        <f>IF(AND(TRIM(INDEX(StartDateValues,ROW(A4468)))&lt;&gt;"",INDEX(StartDateValues,ROW(A4468))&gt;0),INDEX(StartDateValues,ROW(A4468)),"")</f>
        <v/>
      </c>
      <c r="C4468" s="22" t="str">
        <f t="shared" si="346"/>
        <v/>
      </c>
      <c r="D4468" s="3" t="str">
        <f t="shared" si="347"/>
        <v/>
      </c>
      <c r="E4468" s="3" t="str">
        <f t="shared" si="348"/>
        <v/>
      </c>
      <c r="F4468" s="3" t="str">
        <f t="shared" si="349"/>
        <v/>
      </c>
      <c r="G4468" s="3" t="str">
        <f>IF(A4468="","",IF(HOUR(A4468)&lt;StartHour,StartHour,IF(HOUR(A4468)&gt;FinishHour,FinishHour,HOUR(A4468))))</f>
        <v/>
      </c>
      <c r="H4468" s="3" t="str">
        <f t="shared" si="350"/>
        <v/>
      </c>
      <c r="I4468" s="33" t="e">
        <f>IF(OR(A4468="",B4468=""),NA(),MAX(0,IF(A4468-B4468=0,SameDayCycleTimeSettingValue,(A4468-B4468) *24)))</f>
        <v>#N/A</v>
      </c>
      <c r="J4468" s="33" t="e">
        <f>IF(OR(A4468="",B4468=""),NA(),MAX(0,IF(A4468-B4468=0,SameDayCycleTimeSettingValue,((A4468-B4468) *24)-(INT((A4468-B4468)) * (24-(FinishHour-StartHour))))))</f>
        <v>#N/A</v>
      </c>
      <c r="K4468" s="3" t="e">
        <f ca="1">IF(OR(A4468&lt;&gt;"",B4468=""),NA(),MAX(0,IF(_xlfn.DAYS(NOW(),B4468)=0,SameDayCycleTimeSettingValue,_xlfn.DAYS(NOW(),B4468))))</f>
        <v>#N/A</v>
      </c>
    </row>
    <row r="4469" spans="1:11" x14ac:dyDescent="0.25">
      <c r="A4469" s="32" t="str">
        <f>IF(AND(TRIM(INDEX(CompletedDateValues,ROW(A4469)))&lt;&gt;"",INDEX(CompletedDateValues,ROW(A4469))&gt;0),INDEX(CompletedDateValues,ROW(A4469)),"")</f>
        <v/>
      </c>
      <c r="B4469" s="32" t="str">
        <f>IF(AND(TRIM(INDEX(StartDateValues,ROW(A4469)))&lt;&gt;"",INDEX(StartDateValues,ROW(A4469))&gt;0),INDEX(StartDateValues,ROW(A4469)),"")</f>
        <v/>
      </c>
      <c r="C4469" s="22" t="str">
        <f t="shared" si="346"/>
        <v/>
      </c>
      <c r="D4469" s="3" t="str">
        <f t="shared" si="347"/>
        <v/>
      </c>
      <c r="E4469" s="3" t="str">
        <f t="shared" si="348"/>
        <v/>
      </c>
      <c r="F4469" s="3" t="str">
        <f t="shared" si="349"/>
        <v/>
      </c>
      <c r="G4469" s="3" t="str">
        <f>IF(A4469="","",IF(HOUR(A4469)&lt;StartHour,StartHour,IF(HOUR(A4469)&gt;FinishHour,FinishHour,HOUR(A4469))))</f>
        <v/>
      </c>
      <c r="H4469" s="3" t="str">
        <f t="shared" si="350"/>
        <v/>
      </c>
      <c r="I4469" s="33" t="e">
        <f>IF(OR(A4469="",B4469=""),NA(),MAX(0,IF(A4469-B4469=0,SameDayCycleTimeSettingValue,(A4469-B4469) *24)))</f>
        <v>#N/A</v>
      </c>
      <c r="J4469" s="33" t="e">
        <f>IF(OR(A4469="",B4469=""),NA(),MAX(0,IF(A4469-B4469=0,SameDayCycleTimeSettingValue,((A4469-B4469) *24)-(INT((A4469-B4469)) * (24-(FinishHour-StartHour))))))</f>
        <v>#N/A</v>
      </c>
      <c r="K4469" s="3" t="e">
        <f ca="1">IF(OR(A4469&lt;&gt;"",B4469=""),NA(),MAX(0,IF(_xlfn.DAYS(NOW(),B4469)=0,SameDayCycleTimeSettingValue,_xlfn.DAYS(NOW(),B4469))))</f>
        <v>#N/A</v>
      </c>
    </row>
    <row r="4470" spans="1:11" x14ac:dyDescent="0.25">
      <c r="A4470" s="32" t="str">
        <f>IF(AND(TRIM(INDEX(CompletedDateValues,ROW(A4470)))&lt;&gt;"",INDEX(CompletedDateValues,ROW(A4470))&gt;0),INDEX(CompletedDateValues,ROW(A4470)),"")</f>
        <v/>
      </c>
      <c r="B4470" s="32" t="str">
        <f>IF(AND(TRIM(INDEX(StartDateValues,ROW(A4470)))&lt;&gt;"",INDEX(StartDateValues,ROW(A4470))&gt;0),INDEX(StartDateValues,ROW(A4470)),"")</f>
        <v/>
      </c>
      <c r="C4470" s="22" t="str">
        <f t="shared" si="346"/>
        <v/>
      </c>
      <c r="D4470" s="3" t="str">
        <f t="shared" si="347"/>
        <v/>
      </c>
      <c r="E4470" s="3" t="str">
        <f t="shared" si="348"/>
        <v/>
      </c>
      <c r="F4470" s="3" t="str">
        <f t="shared" si="349"/>
        <v/>
      </c>
      <c r="G4470" s="3" t="str">
        <f>IF(A4470="","",IF(HOUR(A4470)&lt;StartHour,StartHour,IF(HOUR(A4470)&gt;FinishHour,FinishHour,HOUR(A4470))))</f>
        <v/>
      </c>
      <c r="H4470" s="3" t="str">
        <f t="shared" si="350"/>
        <v/>
      </c>
      <c r="I4470" s="33" t="e">
        <f>IF(OR(A4470="",B4470=""),NA(),MAX(0,IF(A4470-B4470=0,SameDayCycleTimeSettingValue,(A4470-B4470) *24)))</f>
        <v>#N/A</v>
      </c>
      <c r="J4470" s="33" t="e">
        <f>IF(OR(A4470="",B4470=""),NA(),MAX(0,IF(A4470-B4470=0,SameDayCycleTimeSettingValue,((A4470-B4470) *24)-(INT((A4470-B4470)) * (24-(FinishHour-StartHour))))))</f>
        <v>#N/A</v>
      </c>
      <c r="K4470" s="3" t="e">
        <f ca="1">IF(OR(A4470&lt;&gt;"",B4470=""),NA(),MAX(0,IF(_xlfn.DAYS(NOW(),B4470)=0,SameDayCycleTimeSettingValue,_xlfn.DAYS(NOW(),B4470))))</f>
        <v>#N/A</v>
      </c>
    </row>
    <row r="4471" spans="1:11" x14ac:dyDescent="0.25">
      <c r="A4471" s="32" t="str">
        <f>IF(AND(TRIM(INDEX(CompletedDateValues,ROW(A4471)))&lt;&gt;"",INDEX(CompletedDateValues,ROW(A4471))&gt;0),INDEX(CompletedDateValues,ROW(A4471)),"")</f>
        <v/>
      </c>
      <c r="B4471" s="32" t="str">
        <f>IF(AND(TRIM(INDEX(StartDateValues,ROW(A4471)))&lt;&gt;"",INDEX(StartDateValues,ROW(A4471))&gt;0),INDEX(StartDateValues,ROW(A4471)),"")</f>
        <v/>
      </c>
      <c r="C4471" s="22" t="str">
        <f t="shared" si="346"/>
        <v/>
      </c>
      <c r="D4471" s="3" t="str">
        <f t="shared" si="347"/>
        <v/>
      </c>
      <c r="E4471" s="3" t="str">
        <f t="shared" si="348"/>
        <v/>
      </c>
      <c r="F4471" s="3" t="str">
        <f t="shared" si="349"/>
        <v/>
      </c>
      <c r="G4471" s="3" t="str">
        <f>IF(A4471="","",IF(HOUR(A4471)&lt;StartHour,StartHour,IF(HOUR(A4471)&gt;FinishHour,FinishHour,HOUR(A4471))))</f>
        <v/>
      </c>
      <c r="H4471" s="3" t="str">
        <f t="shared" si="350"/>
        <v/>
      </c>
      <c r="I4471" s="33" t="e">
        <f>IF(OR(A4471="",B4471=""),NA(),MAX(0,IF(A4471-B4471=0,SameDayCycleTimeSettingValue,(A4471-B4471) *24)))</f>
        <v>#N/A</v>
      </c>
      <c r="J4471" s="33" t="e">
        <f>IF(OR(A4471="",B4471=""),NA(),MAX(0,IF(A4471-B4471=0,SameDayCycleTimeSettingValue,((A4471-B4471) *24)-(INT((A4471-B4471)) * (24-(FinishHour-StartHour))))))</f>
        <v>#N/A</v>
      </c>
      <c r="K4471" s="3" t="e">
        <f ca="1">IF(OR(A4471&lt;&gt;"",B4471=""),NA(),MAX(0,IF(_xlfn.DAYS(NOW(),B4471)=0,SameDayCycleTimeSettingValue,_xlfn.DAYS(NOW(),B4471))))</f>
        <v>#N/A</v>
      </c>
    </row>
    <row r="4472" spans="1:11" x14ac:dyDescent="0.25">
      <c r="A4472" s="32" t="str">
        <f>IF(AND(TRIM(INDEX(CompletedDateValues,ROW(A4472)))&lt;&gt;"",INDEX(CompletedDateValues,ROW(A4472))&gt;0),INDEX(CompletedDateValues,ROW(A4472)),"")</f>
        <v/>
      </c>
      <c r="B4472" s="32" t="str">
        <f>IF(AND(TRIM(INDEX(StartDateValues,ROW(A4472)))&lt;&gt;"",INDEX(StartDateValues,ROW(A4472))&gt;0),INDEX(StartDateValues,ROW(A4472)),"")</f>
        <v/>
      </c>
      <c r="C4472" s="22" t="str">
        <f t="shared" si="346"/>
        <v/>
      </c>
      <c r="D4472" s="3" t="str">
        <f t="shared" si="347"/>
        <v/>
      </c>
      <c r="E4472" s="3" t="str">
        <f t="shared" si="348"/>
        <v/>
      </c>
      <c r="F4472" s="3" t="str">
        <f t="shared" si="349"/>
        <v/>
      </c>
      <c r="G4472" s="3" t="str">
        <f>IF(A4472="","",IF(HOUR(A4472)&lt;StartHour,StartHour,IF(HOUR(A4472)&gt;FinishHour,FinishHour,HOUR(A4472))))</f>
        <v/>
      </c>
      <c r="H4472" s="3" t="str">
        <f t="shared" si="350"/>
        <v/>
      </c>
      <c r="I4472" s="33" t="e">
        <f>IF(OR(A4472="",B4472=""),NA(),MAX(0,IF(A4472-B4472=0,SameDayCycleTimeSettingValue,(A4472-B4472) *24)))</f>
        <v>#N/A</v>
      </c>
      <c r="J4472" s="33" t="e">
        <f>IF(OR(A4472="",B4472=""),NA(),MAX(0,IF(A4472-B4472=0,SameDayCycleTimeSettingValue,((A4472-B4472) *24)-(INT((A4472-B4472)) * (24-(FinishHour-StartHour))))))</f>
        <v>#N/A</v>
      </c>
      <c r="K4472" s="3" t="e">
        <f ca="1">IF(OR(A4472&lt;&gt;"",B4472=""),NA(),MAX(0,IF(_xlfn.DAYS(NOW(),B4472)=0,SameDayCycleTimeSettingValue,_xlfn.DAYS(NOW(),B4472))))</f>
        <v>#N/A</v>
      </c>
    </row>
    <row r="4473" spans="1:11" x14ac:dyDescent="0.25">
      <c r="A4473" s="32" t="str">
        <f>IF(AND(TRIM(INDEX(CompletedDateValues,ROW(A4473)))&lt;&gt;"",INDEX(CompletedDateValues,ROW(A4473))&gt;0),INDEX(CompletedDateValues,ROW(A4473)),"")</f>
        <v/>
      </c>
      <c r="B4473" s="32" t="str">
        <f>IF(AND(TRIM(INDEX(StartDateValues,ROW(A4473)))&lt;&gt;"",INDEX(StartDateValues,ROW(A4473))&gt;0),INDEX(StartDateValues,ROW(A4473)),"")</f>
        <v/>
      </c>
      <c r="C4473" s="22" t="str">
        <f t="shared" si="346"/>
        <v/>
      </c>
      <c r="D4473" s="3" t="str">
        <f t="shared" si="347"/>
        <v/>
      </c>
      <c r="E4473" s="3" t="str">
        <f t="shared" si="348"/>
        <v/>
      </c>
      <c r="F4473" s="3" t="str">
        <f t="shared" si="349"/>
        <v/>
      </c>
      <c r="G4473" s="3" t="str">
        <f>IF(A4473="","",IF(HOUR(A4473)&lt;StartHour,StartHour,IF(HOUR(A4473)&gt;FinishHour,FinishHour,HOUR(A4473))))</f>
        <v/>
      </c>
      <c r="H4473" s="3" t="str">
        <f t="shared" si="350"/>
        <v/>
      </c>
      <c r="I4473" s="33" t="e">
        <f>IF(OR(A4473="",B4473=""),NA(),MAX(0,IF(A4473-B4473=0,SameDayCycleTimeSettingValue,(A4473-B4473) *24)))</f>
        <v>#N/A</v>
      </c>
      <c r="J4473" s="33" t="e">
        <f>IF(OR(A4473="",B4473=""),NA(),MAX(0,IF(A4473-B4473=0,SameDayCycleTimeSettingValue,((A4473-B4473) *24)-(INT((A4473-B4473)) * (24-(FinishHour-StartHour))))))</f>
        <v>#N/A</v>
      </c>
      <c r="K4473" s="3" t="e">
        <f ca="1">IF(OR(A4473&lt;&gt;"",B4473=""),NA(),MAX(0,IF(_xlfn.DAYS(NOW(),B4473)=0,SameDayCycleTimeSettingValue,_xlfn.DAYS(NOW(),B4473))))</f>
        <v>#N/A</v>
      </c>
    </row>
    <row r="4474" spans="1:11" x14ac:dyDescent="0.25">
      <c r="A4474" s="32" t="str">
        <f>IF(AND(TRIM(INDEX(CompletedDateValues,ROW(A4474)))&lt;&gt;"",INDEX(CompletedDateValues,ROW(A4474))&gt;0),INDEX(CompletedDateValues,ROW(A4474)),"")</f>
        <v/>
      </c>
      <c r="B4474" s="32" t="str">
        <f>IF(AND(TRIM(INDEX(StartDateValues,ROW(A4474)))&lt;&gt;"",INDEX(StartDateValues,ROW(A4474))&gt;0),INDEX(StartDateValues,ROW(A4474)),"")</f>
        <v/>
      </c>
      <c r="C4474" s="22" t="str">
        <f t="shared" si="346"/>
        <v/>
      </c>
      <c r="D4474" s="3" t="str">
        <f t="shared" si="347"/>
        <v/>
      </c>
      <c r="E4474" s="3" t="str">
        <f t="shared" si="348"/>
        <v/>
      </c>
      <c r="F4474" s="3" t="str">
        <f t="shared" si="349"/>
        <v/>
      </c>
      <c r="G4474" s="3" t="str">
        <f>IF(A4474="","",IF(HOUR(A4474)&lt;StartHour,StartHour,IF(HOUR(A4474)&gt;FinishHour,FinishHour,HOUR(A4474))))</f>
        <v/>
      </c>
      <c r="H4474" s="3" t="str">
        <f t="shared" si="350"/>
        <v/>
      </c>
      <c r="I4474" s="33" t="e">
        <f>IF(OR(A4474="",B4474=""),NA(),MAX(0,IF(A4474-B4474=0,SameDayCycleTimeSettingValue,(A4474-B4474) *24)))</f>
        <v>#N/A</v>
      </c>
      <c r="J4474" s="33" t="e">
        <f>IF(OR(A4474="",B4474=""),NA(),MAX(0,IF(A4474-B4474=0,SameDayCycleTimeSettingValue,((A4474-B4474) *24)-(INT((A4474-B4474)) * (24-(FinishHour-StartHour))))))</f>
        <v>#N/A</v>
      </c>
      <c r="K4474" s="3" t="e">
        <f ca="1">IF(OR(A4474&lt;&gt;"",B4474=""),NA(),MAX(0,IF(_xlfn.DAYS(NOW(),B4474)=0,SameDayCycleTimeSettingValue,_xlfn.DAYS(NOW(),B4474))))</f>
        <v>#N/A</v>
      </c>
    </row>
    <row r="4475" spans="1:11" x14ac:dyDescent="0.25">
      <c r="A4475" s="32" t="str">
        <f>IF(AND(TRIM(INDEX(CompletedDateValues,ROW(A4475)))&lt;&gt;"",INDEX(CompletedDateValues,ROW(A4475))&gt;0),INDEX(CompletedDateValues,ROW(A4475)),"")</f>
        <v/>
      </c>
      <c r="B4475" s="32" t="str">
        <f>IF(AND(TRIM(INDEX(StartDateValues,ROW(A4475)))&lt;&gt;"",INDEX(StartDateValues,ROW(A4475))&gt;0),INDEX(StartDateValues,ROW(A4475)),"")</f>
        <v/>
      </c>
      <c r="C4475" s="22" t="str">
        <f t="shared" si="346"/>
        <v/>
      </c>
      <c r="D4475" s="3" t="str">
        <f t="shared" si="347"/>
        <v/>
      </c>
      <c r="E4475" s="3" t="str">
        <f t="shared" si="348"/>
        <v/>
      </c>
      <c r="F4475" s="3" t="str">
        <f t="shared" si="349"/>
        <v/>
      </c>
      <c r="G4475" s="3" t="str">
        <f>IF(A4475="","",IF(HOUR(A4475)&lt;StartHour,StartHour,IF(HOUR(A4475)&gt;FinishHour,FinishHour,HOUR(A4475))))</f>
        <v/>
      </c>
      <c r="H4475" s="3" t="str">
        <f t="shared" si="350"/>
        <v/>
      </c>
      <c r="I4475" s="33" t="e">
        <f>IF(OR(A4475="",B4475=""),NA(),MAX(0,IF(A4475-B4475=0,SameDayCycleTimeSettingValue,(A4475-B4475) *24)))</f>
        <v>#N/A</v>
      </c>
      <c r="J4475" s="33" t="e">
        <f>IF(OR(A4475="",B4475=""),NA(),MAX(0,IF(A4475-B4475=0,SameDayCycleTimeSettingValue,((A4475-B4475) *24)-(INT((A4475-B4475)) * (24-(FinishHour-StartHour))))))</f>
        <v>#N/A</v>
      </c>
      <c r="K4475" s="3" t="e">
        <f ca="1">IF(OR(A4475&lt;&gt;"",B4475=""),NA(),MAX(0,IF(_xlfn.DAYS(NOW(),B4475)=0,SameDayCycleTimeSettingValue,_xlfn.DAYS(NOW(),B4475))))</f>
        <v>#N/A</v>
      </c>
    </row>
    <row r="4476" spans="1:11" x14ac:dyDescent="0.25">
      <c r="A4476" s="32" t="str">
        <f>IF(AND(TRIM(INDEX(CompletedDateValues,ROW(A4476)))&lt;&gt;"",INDEX(CompletedDateValues,ROW(A4476))&gt;0),INDEX(CompletedDateValues,ROW(A4476)),"")</f>
        <v/>
      </c>
      <c r="B4476" s="32" t="str">
        <f>IF(AND(TRIM(INDEX(StartDateValues,ROW(A4476)))&lt;&gt;"",INDEX(StartDateValues,ROW(A4476))&gt;0),INDEX(StartDateValues,ROW(A4476)),"")</f>
        <v/>
      </c>
      <c r="C4476" s="22" t="str">
        <f t="shared" si="346"/>
        <v/>
      </c>
      <c r="D4476" s="3" t="str">
        <f t="shared" si="347"/>
        <v/>
      </c>
      <c r="E4476" s="3" t="str">
        <f t="shared" si="348"/>
        <v/>
      </c>
      <c r="F4476" s="3" t="str">
        <f t="shared" si="349"/>
        <v/>
      </c>
      <c r="G4476" s="3" t="str">
        <f>IF(A4476="","",IF(HOUR(A4476)&lt;StartHour,StartHour,IF(HOUR(A4476)&gt;FinishHour,FinishHour,HOUR(A4476))))</f>
        <v/>
      </c>
      <c r="H4476" s="3" t="str">
        <f t="shared" si="350"/>
        <v/>
      </c>
      <c r="I4476" s="33" t="e">
        <f>IF(OR(A4476="",B4476=""),NA(),MAX(0,IF(A4476-B4476=0,SameDayCycleTimeSettingValue,(A4476-B4476) *24)))</f>
        <v>#N/A</v>
      </c>
      <c r="J4476" s="33" t="e">
        <f>IF(OR(A4476="",B4476=""),NA(),MAX(0,IF(A4476-B4476=0,SameDayCycleTimeSettingValue,((A4476-B4476) *24)-(INT((A4476-B4476)) * (24-(FinishHour-StartHour))))))</f>
        <v>#N/A</v>
      </c>
      <c r="K4476" s="3" t="e">
        <f ca="1">IF(OR(A4476&lt;&gt;"",B4476=""),NA(),MAX(0,IF(_xlfn.DAYS(NOW(),B4476)=0,SameDayCycleTimeSettingValue,_xlfn.DAYS(NOW(),B4476))))</f>
        <v>#N/A</v>
      </c>
    </row>
    <row r="4477" spans="1:11" x14ac:dyDescent="0.25">
      <c r="A4477" s="32" t="str">
        <f>IF(AND(TRIM(INDEX(CompletedDateValues,ROW(A4477)))&lt;&gt;"",INDEX(CompletedDateValues,ROW(A4477))&gt;0),INDEX(CompletedDateValues,ROW(A4477)),"")</f>
        <v/>
      </c>
      <c r="B4477" s="32" t="str">
        <f>IF(AND(TRIM(INDEX(StartDateValues,ROW(A4477)))&lt;&gt;"",INDEX(StartDateValues,ROW(A4477))&gt;0),INDEX(StartDateValues,ROW(A4477)),"")</f>
        <v/>
      </c>
      <c r="C4477" s="22" t="str">
        <f t="shared" si="346"/>
        <v/>
      </c>
      <c r="D4477" s="3" t="str">
        <f t="shared" si="347"/>
        <v/>
      </c>
      <c r="E4477" s="3" t="str">
        <f t="shared" si="348"/>
        <v/>
      </c>
      <c r="F4477" s="3" t="str">
        <f t="shared" si="349"/>
        <v/>
      </c>
      <c r="G4477" s="3" t="str">
        <f>IF(A4477="","",IF(HOUR(A4477)&lt;StartHour,StartHour,IF(HOUR(A4477)&gt;FinishHour,FinishHour,HOUR(A4477))))</f>
        <v/>
      </c>
      <c r="H4477" s="3" t="str">
        <f t="shared" si="350"/>
        <v/>
      </c>
      <c r="I4477" s="33" t="e">
        <f>IF(OR(A4477="",B4477=""),NA(),MAX(0,IF(A4477-B4477=0,SameDayCycleTimeSettingValue,(A4477-B4477) *24)))</f>
        <v>#N/A</v>
      </c>
      <c r="J4477" s="33" t="e">
        <f>IF(OR(A4477="",B4477=""),NA(),MAX(0,IF(A4477-B4477=0,SameDayCycleTimeSettingValue,((A4477-B4477) *24)-(INT((A4477-B4477)) * (24-(FinishHour-StartHour))))))</f>
        <v>#N/A</v>
      </c>
      <c r="K4477" s="3" t="e">
        <f ca="1">IF(OR(A4477&lt;&gt;"",B4477=""),NA(),MAX(0,IF(_xlfn.DAYS(NOW(),B4477)=0,SameDayCycleTimeSettingValue,_xlfn.DAYS(NOW(),B4477))))</f>
        <v>#N/A</v>
      </c>
    </row>
    <row r="4478" spans="1:11" x14ac:dyDescent="0.25">
      <c r="A4478" s="32" t="str">
        <f>IF(AND(TRIM(INDEX(CompletedDateValues,ROW(A4478)))&lt;&gt;"",INDEX(CompletedDateValues,ROW(A4478))&gt;0),INDEX(CompletedDateValues,ROW(A4478)),"")</f>
        <v/>
      </c>
      <c r="B4478" s="32" t="str">
        <f>IF(AND(TRIM(INDEX(StartDateValues,ROW(A4478)))&lt;&gt;"",INDEX(StartDateValues,ROW(A4478))&gt;0),INDEX(StartDateValues,ROW(A4478)),"")</f>
        <v/>
      </c>
      <c r="C4478" s="22" t="str">
        <f t="shared" si="346"/>
        <v/>
      </c>
      <c r="D4478" s="3" t="str">
        <f t="shared" si="347"/>
        <v/>
      </c>
      <c r="E4478" s="3" t="str">
        <f t="shared" si="348"/>
        <v/>
      </c>
      <c r="F4478" s="3" t="str">
        <f t="shared" si="349"/>
        <v/>
      </c>
      <c r="G4478" s="3" t="str">
        <f>IF(A4478="","",IF(HOUR(A4478)&lt;StartHour,StartHour,IF(HOUR(A4478)&gt;FinishHour,FinishHour,HOUR(A4478))))</f>
        <v/>
      </c>
      <c r="H4478" s="3" t="str">
        <f t="shared" si="350"/>
        <v/>
      </c>
      <c r="I4478" s="33" t="e">
        <f>IF(OR(A4478="",B4478=""),NA(),MAX(0,IF(A4478-B4478=0,SameDayCycleTimeSettingValue,(A4478-B4478) *24)))</f>
        <v>#N/A</v>
      </c>
      <c r="J4478" s="33" t="e">
        <f>IF(OR(A4478="",B4478=""),NA(),MAX(0,IF(A4478-B4478=0,SameDayCycleTimeSettingValue,((A4478-B4478) *24)-(INT((A4478-B4478)) * (24-(FinishHour-StartHour))))))</f>
        <v>#N/A</v>
      </c>
      <c r="K4478" s="3" t="e">
        <f ca="1">IF(OR(A4478&lt;&gt;"",B4478=""),NA(),MAX(0,IF(_xlfn.DAYS(NOW(),B4478)=0,SameDayCycleTimeSettingValue,_xlfn.DAYS(NOW(),B4478))))</f>
        <v>#N/A</v>
      </c>
    </row>
    <row r="4479" spans="1:11" x14ac:dyDescent="0.25">
      <c r="A4479" s="32" t="str">
        <f>IF(AND(TRIM(INDEX(CompletedDateValues,ROW(A4479)))&lt;&gt;"",INDEX(CompletedDateValues,ROW(A4479))&gt;0),INDEX(CompletedDateValues,ROW(A4479)),"")</f>
        <v/>
      </c>
      <c r="B4479" s="32" t="str">
        <f>IF(AND(TRIM(INDEX(StartDateValues,ROW(A4479)))&lt;&gt;"",INDEX(StartDateValues,ROW(A4479))&gt;0),INDEX(StartDateValues,ROW(A4479)),"")</f>
        <v/>
      </c>
      <c r="C4479" s="22" t="str">
        <f t="shared" si="346"/>
        <v/>
      </c>
      <c r="D4479" s="3" t="str">
        <f t="shared" si="347"/>
        <v/>
      </c>
      <c r="E4479" s="3" t="str">
        <f t="shared" si="348"/>
        <v/>
      </c>
      <c r="F4479" s="3" t="str">
        <f t="shared" si="349"/>
        <v/>
      </c>
      <c r="G4479" s="3" t="str">
        <f>IF(A4479="","",IF(HOUR(A4479)&lt;StartHour,StartHour,IF(HOUR(A4479)&gt;FinishHour,FinishHour,HOUR(A4479))))</f>
        <v/>
      </c>
      <c r="H4479" s="3" t="str">
        <f t="shared" si="350"/>
        <v/>
      </c>
      <c r="I4479" s="33" t="e">
        <f>IF(OR(A4479="",B4479=""),NA(),MAX(0,IF(A4479-B4479=0,SameDayCycleTimeSettingValue,(A4479-B4479) *24)))</f>
        <v>#N/A</v>
      </c>
      <c r="J4479" s="33" t="e">
        <f>IF(OR(A4479="",B4479=""),NA(),MAX(0,IF(A4479-B4479=0,SameDayCycleTimeSettingValue,((A4479-B4479) *24)-(INT((A4479-B4479)) * (24-(FinishHour-StartHour))))))</f>
        <v>#N/A</v>
      </c>
      <c r="K4479" s="3" t="e">
        <f ca="1">IF(OR(A4479&lt;&gt;"",B4479=""),NA(),MAX(0,IF(_xlfn.DAYS(NOW(),B4479)=0,SameDayCycleTimeSettingValue,_xlfn.DAYS(NOW(),B4479))))</f>
        <v>#N/A</v>
      </c>
    </row>
    <row r="4480" spans="1:11" x14ac:dyDescent="0.25">
      <c r="A4480" s="32" t="str">
        <f>IF(AND(TRIM(INDEX(CompletedDateValues,ROW(A4480)))&lt;&gt;"",INDEX(CompletedDateValues,ROW(A4480))&gt;0),INDEX(CompletedDateValues,ROW(A4480)),"")</f>
        <v/>
      </c>
      <c r="B4480" s="32" t="str">
        <f>IF(AND(TRIM(INDEX(StartDateValues,ROW(A4480)))&lt;&gt;"",INDEX(StartDateValues,ROW(A4480))&gt;0),INDEX(StartDateValues,ROW(A4480)),"")</f>
        <v/>
      </c>
      <c r="C4480" s="22" t="str">
        <f t="shared" si="346"/>
        <v/>
      </c>
      <c r="D4480" s="3" t="str">
        <f t="shared" si="347"/>
        <v/>
      </c>
      <c r="E4480" s="3" t="str">
        <f t="shared" si="348"/>
        <v/>
      </c>
      <c r="F4480" s="3" t="str">
        <f t="shared" si="349"/>
        <v/>
      </c>
      <c r="G4480" s="3" t="str">
        <f>IF(A4480="","",IF(HOUR(A4480)&lt;StartHour,StartHour,IF(HOUR(A4480)&gt;FinishHour,FinishHour,HOUR(A4480))))</f>
        <v/>
      </c>
      <c r="H4480" s="3" t="str">
        <f t="shared" si="350"/>
        <v/>
      </c>
      <c r="I4480" s="33" t="e">
        <f>IF(OR(A4480="",B4480=""),NA(),MAX(0,IF(A4480-B4480=0,SameDayCycleTimeSettingValue,(A4480-B4480) *24)))</f>
        <v>#N/A</v>
      </c>
      <c r="J4480" s="33" t="e">
        <f>IF(OR(A4480="",B4480=""),NA(),MAX(0,IF(A4480-B4480=0,SameDayCycleTimeSettingValue,((A4480-B4480) *24)-(INT((A4480-B4480)) * (24-(FinishHour-StartHour))))))</f>
        <v>#N/A</v>
      </c>
      <c r="K4480" s="3" t="e">
        <f ca="1">IF(OR(A4480&lt;&gt;"",B4480=""),NA(),MAX(0,IF(_xlfn.DAYS(NOW(),B4480)=0,SameDayCycleTimeSettingValue,_xlfn.DAYS(NOW(),B4480))))</f>
        <v>#N/A</v>
      </c>
    </row>
    <row r="4481" spans="1:11" x14ac:dyDescent="0.25">
      <c r="A4481" s="32" t="str">
        <f>IF(AND(TRIM(INDEX(CompletedDateValues,ROW(A4481)))&lt;&gt;"",INDEX(CompletedDateValues,ROW(A4481))&gt;0),INDEX(CompletedDateValues,ROW(A4481)),"")</f>
        <v/>
      </c>
      <c r="B4481" s="32" t="str">
        <f>IF(AND(TRIM(INDEX(StartDateValues,ROW(A4481)))&lt;&gt;"",INDEX(StartDateValues,ROW(A4481))&gt;0),INDEX(StartDateValues,ROW(A4481)),"")</f>
        <v/>
      </c>
      <c r="C4481" s="22" t="str">
        <f t="shared" si="346"/>
        <v/>
      </c>
      <c r="D4481" s="3" t="str">
        <f t="shared" si="347"/>
        <v/>
      </c>
      <c r="E4481" s="3" t="str">
        <f t="shared" si="348"/>
        <v/>
      </c>
      <c r="F4481" s="3" t="str">
        <f t="shared" si="349"/>
        <v/>
      </c>
      <c r="G4481" s="3" t="str">
        <f>IF(A4481="","",IF(HOUR(A4481)&lt;StartHour,StartHour,IF(HOUR(A4481)&gt;FinishHour,FinishHour,HOUR(A4481))))</f>
        <v/>
      </c>
      <c r="H4481" s="3" t="str">
        <f t="shared" si="350"/>
        <v/>
      </c>
      <c r="I4481" s="33" t="e">
        <f>IF(OR(A4481="",B4481=""),NA(),MAX(0,IF(A4481-B4481=0,SameDayCycleTimeSettingValue,(A4481-B4481) *24)))</f>
        <v>#N/A</v>
      </c>
      <c r="J4481" s="33" t="e">
        <f>IF(OR(A4481="",B4481=""),NA(),MAX(0,IF(A4481-B4481=0,SameDayCycleTimeSettingValue,((A4481-B4481) *24)-(INT((A4481-B4481)) * (24-(FinishHour-StartHour))))))</f>
        <v>#N/A</v>
      </c>
      <c r="K4481" s="3" t="e">
        <f ca="1">IF(OR(A4481&lt;&gt;"",B4481=""),NA(),MAX(0,IF(_xlfn.DAYS(NOW(),B4481)=0,SameDayCycleTimeSettingValue,_xlfn.DAYS(NOW(),B4481))))</f>
        <v>#N/A</v>
      </c>
    </row>
    <row r="4482" spans="1:11" x14ac:dyDescent="0.25">
      <c r="A4482" s="32" t="str">
        <f>IF(AND(TRIM(INDEX(CompletedDateValues,ROW(A4482)))&lt;&gt;"",INDEX(CompletedDateValues,ROW(A4482))&gt;0),INDEX(CompletedDateValues,ROW(A4482)),"")</f>
        <v/>
      </c>
      <c r="B4482" s="32" t="str">
        <f>IF(AND(TRIM(INDEX(StartDateValues,ROW(A4482)))&lt;&gt;"",INDEX(StartDateValues,ROW(A4482))&gt;0),INDEX(StartDateValues,ROW(A4482)),"")</f>
        <v/>
      </c>
      <c r="C4482" s="22" t="str">
        <f t="shared" si="346"/>
        <v/>
      </c>
      <c r="D4482" s="3" t="str">
        <f t="shared" si="347"/>
        <v/>
      </c>
      <c r="E4482" s="3" t="str">
        <f t="shared" si="348"/>
        <v/>
      </c>
      <c r="F4482" s="3" t="str">
        <f t="shared" si="349"/>
        <v/>
      </c>
      <c r="G4482" s="3" t="str">
        <f>IF(A4482="","",IF(HOUR(A4482)&lt;StartHour,StartHour,IF(HOUR(A4482)&gt;FinishHour,FinishHour,HOUR(A4482))))</f>
        <v/>
      </c>
      <c r="H4482" s="3" t="str">
        <f t="shared" si="350"/>
        <v/>
      </c>
      <c r="I4482" s="33" t="e">
        <f>IF(OR(A4482="",B4482=""),NA(),MAX(0,IF(A4482-B4482=0,SameDayCycleTimeSettingValue,(A4482-B4482) *24)))</f>
        <v>#N/A</v>
      </c>
      <c r="J4482" s="33" t="e">
        <f>IF(OR(A4482="",B4482=""),NA(),MAX(0,IF(A4482-B4482=0,SameDayCycleTimeSettingValue,((A4482-B4482) *24)-(INT((A4482-B4482)) * (24-(FinishHour-StartHour))))))</f>
        <v>#N/A</v>
      </c>
      <c r="K4482" s="3" t="e">
        <f ca="1">IF(OR(A4482&lt;&gt;"",B4482=""),NA(),MAX(0,IF(_xlfn.DAYS(NOW(),B4482)=0,SameDayCycleTimeSettingValue,_xlfn.DAYS(NOW(),B4482))))</f>
        <v>#N/A</v>
      </c>
    </row>
    <row r="4483" spans="1:11" x14ac:dyDescent="0.25">
      <c r="A4483" s="32" t="str">
        <f>IF(AND(TRIM(INDEX(CompletedDateValues,ROW(A4483)))&lt;&gt;"",INDEX(CompletedDateValues,ROW(A4483))&gt;0),INDEX(CompletedDateValues,ROW(A4483)),"")</f>
        <v/>
      </c>
      <c r="B4483" s="32" t="str">
        <f>IF(AND(TRIM(INDEX(StartDateValues,ROW(A4483)))&lt;&gt;"",INDEX(StartDateValues,ROW(A4483))&gt;0),INDEX(StartDateValues,ROW(A4483)),"")</f>
        <v/>
      </c>
      <c r="C4483" s="22" t="str">
        <f t="shared" ref="C4483:C4546" si="351">IF(AND(TRIM(INDEX(WorkTypeValues,ROW(A4483)))&lt;&gt;"",INDEX(WorkTypeValues,ROW(A4483))&gt;0),INDEX(WorkTypeValues,ROW(A4483)),"")</f>
        <v/>
      </c>
      <c r="D4483" s="3" t="str">
        <f t="shared" ref="D4483:D4546" si="352">IF(A4483="", "",YEAR(A4483))</f>
        <v/>
      </c>
      <c r="E4483" s="3" t="str">
        <f t="shared" ref="E4483:E4546" si="353">IF(A4483="","",MONTH(A4483))</f>
        <v/>
      </c>
      <c r="F4483" s="3" t="str">
        <f t="shared" ref="F4483:F4546" si="354">IF(A4483="","",DAY(A4483))</f>
        <v/>
      </c>
      <c r="G4483" s="3" t="str">
        <f>IF(A4483="","",IF(HOUR(A4483)&lt;StartHour,StartHour,IF(HOUR(A4483)&gt;FinishHour,FinishHour,HOUR(A4483))))</f>
        <v/>
      </c>
      <c r="H4483" s="3" t="str">
        <f t="shared" ref="H4483:H4546" si="355">IF(D4483="","",D4483&amp;"-"&amp;TEXT(E4483,"00") &amp;"-"&amp;TEXT(F4483,"00") &amp;"-"&amp;TEXT(G4483,"00"))</f>
        <v/>
      </c>
      <c r="I4483" s="33" t="e">
        <f>IF(OR(A4483="",B4483=""),NA(),MAX(0,IF(A4483-B4483=0,SameDayCycleTimeSettingValue,(A4483-B4483) *24)))</f>
        <v>#N/A</v>
      </c>
      <c r="J4483" s="33" t="e">
        <f>IF(OR(A4483="",B4483=""),NA(),MAX(0,IF(A4483-B4483=0,SameDayCycleTimeSettingValue,((A4483-B4483) *24)-(INT((A4483-B4483)) * (24-(FinishHour-StartHour))))))</f>
        <v>#N/A</v>
      </c>
      <c r="K4483" s="3" t="e">
        <f ca="1">IF(OR(A4483&lt;&gt;"",B4483=""),NA(),MAX(0,IF(_xlfn.DAYS(NOW(),B4483)=0,SameDayCycleTimeSettingValue,_xlfn.DAYS(NOW(),B4483))))</f>
        <v>#N/A</v>
      </c>
    </row>
    <row r="4484" spans="1:11" x14ac:dyDescent="0.25">
      <c r="A4484" s="32" t="str">
        <f>IF(AND(TRIM(INDEX(CompletedDateValues,ROW(A4484)))&lt;&gt;"",INDEX(CompletedDateValues,ROW(A4484))&gt;0),INDEX(CompletedDateValues,ROW(A4484)),"")</f>
        <v/>
      </c>
      <c r="B4484" s="32" t="str">
        <f>IF(AND(TRIM(INDEX(StartDateValues,ROW(A4484)))&lt;&gt;"",INDEX(StartDateValues,ROW(A4484))&gt;0),INDEX(StartDateValues,ROW(A4484)),"")</f>
        <v/>
      </c>
      <c r="C4484" s="22" t="str">
        <f t="shared" si="351"/>
        <v/>
      </c>
      <c r="D4484" s="3" t="str">
        <f t="shared" si="352"/>
        <v/>
      </c>
      <c r="E4484" s="3" t="str">
        <f t="shared" si="353"/>
        <v/>
      </c>
      <c r="F4484" s="3" t="str">
        <f t="shared" si="354"/>
        <v/>
      </c>
      <c r="G4484" s="3" t="str">
        <f>IF(A4484="","",IF(HOUR(A4484)&lt;StartHour,StartHour,IF(HOUR(A4484)&gt;FinishHour,FinishHour,HOUR(A4484))))</f>
        <v/>
      </c>
      <c r="H4484" s="3" t="str">
        <f t="shared" si="355"/>
        <v/>
      </c>
      <c r="I4484" s="33" t="e">
        <f>IF(OR(A4484="",B4484=""),NA(),MAX(0,IF(A4484-B4484=0,SameDayCycleTimeSettingValue,(A4484-B4484) *24)))</f>
        <v>#N/A</v>
      </c>
      <c r="J4484" s="33" t="e">
        <f>IF(OR(A4484="",B4484=""),NA(),MAX(0,IF(A4484-B4484=0,SameDayCycleTimeSettingValue,((A4484-B4484) *24)-(INT((A4484-B4484)) * (24-(FinishHour-StartHour))))))</f>
        <v>#N/A</v>
      </c>
      <c r="K4484" s="3" t="e">
        <f ca="1">IF(OR(A4484&lt;&gt;"",B4484=""),NA(),MAX(0,IF(_xlfn.DAYS(NOW(),B4484)=0,SameDayCycleTimeSettingValue,_xlfn.DAYS(NOW(),B4484))))</f>
        <v>#N/A</v>
      </c>
    </row>
    <row r="4485" spans="1:11" x14ac:dyDescent="0.25">
      <c r="A4485" s="32" t="str">
        <f>IF(AND(TRIM(INDEX(CompletedDateValues,ROW(A4485)))&lt;&gt;"",INDEX(CompletedDateValues,ROW(A4485))&gt;0),INDEX(CompletedDateValues,ROW(A4485)),"")</f>
        <v/>
      </c>
      <c r="B4485" s="32" t="str">
        <f>IF(AND(TRIM(INDEX(StartDateValues,ROW(A4485)))&lt;&gt;"",INDEX(StartDateValues,ROW(A4485))&gt;0),INDEX(StartDateValues,ROW(A4485)),"")</f>
        <v/>
      </c>
      <c r="C4485" s="22" t="str">
        <f t="shared" si="351"/>
        <v/>
      </c>
      <c r="D4485" s="3" t="str">
        <f t="shared" si="352"/>
        <v/>
      </c>
      <c r="E4485" s="3" t="str">
        <f t="shared" si="353"/>
        <v/>
      </c>
      <c r="F4485" s="3" t="str">
        <f t="shared" si="354"/>
        <v/>
      </c>
      <c r="G4485" s="3" t="str">
        <f>IF(A4485="","",IF(HOUR(A4485)&lt;StartHour,StartHour,IF(HOUR(A4485)&gt;FinishHour,FinishHour,HOUR(A4485))))</f>
        <v/>
      </c>
      <c r="H4485" s="3" t="str">
        <f t="shared" si="355"/>
        <v/>
      </c>
      <c r="I4485" s="33" t="e">
        <f>IF(OR(A4485="",B4485=""),NA(),MAX(0,IF(A4485-B4485=0,SameDayCycleTimeSettingValue,(A4485-B4485) *24)))</f>
        <v>#N/A</v>
      </c>
      <c r="J4485" s="33" t="e">
        <f>IF(OR(A4485="",B4485=""),NA(),MAX(0,IF(A4485-B4485=0,SameDayCycleTimeSettingValue,((A4485-B4485) *24)-(INT((A4485-B4485)) * (24-(FinishHour-StartHour))))))</f>
        <v>#N/A</v>
      </c>
      <c r="K4485" s="3" t="e">
        <f ca="1">IF(OR(A4485&lt;&gt;"",B4485=""),NA(),MAX(0,IF(_xlfn.DAYS(NOW(),B4485)=0,SameDayCycleTimeSettingValue,_xlfn.DAYS(NOW(),B4485))))</f>
        <v>#N/A</v>
      </c>
    </row>
    <row r="4486" spans="1:11" x14ac:dyDescent="0.25">
      <c r="A4486" s="32" t="str">
        <f>IF(AND(TRIM(INDEX(CompletedDateValues,ROW(A4486)))&lt;&gt;"",INDEX(CompletedDateValues,ROW(A4486))&gt;0),INDEX(CompletedDateValues,ROW(A4486)),"")</f>
        <v/>
      </c>
      <c r="B4486" s="32" t="str">
        <f>IF(AND(TRIM(INDEX(StartDateValues,ROW(A4486)))&lt;&gt;"",INDEX(StartDateValues,ROW(A4486))&gt;0),INDEX(StartDateValues,ROW(A4486)),"")</f>
        <v/>
      </c>
      <c r="C4486" s="22" t="str">
        <f t="shared" si="351"/>
        <v/>
      </c>
      <c r="D4486" s="3" t="str">
        <f t="shared" si="352"/>
        <v/>
      </c>
      <c r="E4486" s="3" t="str">
        <f t="shared" si="353"/>
        <v/>
      </c>
      <c r="F4486" s="3" t="str">
        <f t="shared" si="354"/>
        <v/>
      </c>
      <c r="G4486" s="3" t="str">
        <f>IF(A4486="","",IF(HOUR(A4486)&lt;StartHour,StartHour,IF(HOUR(A4486)&gt;FinishHour,FinishHour,HOUR(A4486))))</f>
        <v/>
      </c>
      <c r="H4486" s="3" t="str">
        <f t="shared" si="355"/>
        <v/>
      </c>
      <c r="I4486" s="33" t="e">
        <f>IF(OR(A4486="",B4486=""),NA(),MAX(0,IF(A4486-B4486=0,SameDayCycleTimeSettingValue,(A4486-B4486) *24)))</f>
        <v>#N/A</v>
      </c>
      <c r="J4486" s="33" t="e">
        <f>IF(OR(A4486="",B4486=""),NA(),MAX(0,IF(A4486-B4486=0,SameDayCycleTimeSettingValue,((A4486-B4486) *24)-(INT((A4486-B4486)) * (24-(FinishHour-StartHour))))))</f>
        <v>#N/A</v>
      </c>
      <c r="K4486" s="3" t="e">
        <f ca="1">IF(OR(A4486&lt;&gt;"",B4486=""),NA(),MAX(0,IF(_xlfn.DAYS(NOW(),B4486)=0,SameDayCycleTimeSettingValue,_xlfn.DAYS(NOW(),B4486))))</f>
        <v>#N/A</v>
      </c>
    </row>
    <row r="4487" spans="1:11" x14ac:dyDescent="0.25">
      <c r="A4487" s="32" t="str">
        <f>IF(AND(TRIM(INDEX(CompletedDateValues,ROW(A4487)))&lt;&gt;"",INDEX(CompletedDateValues,ROW(A4487))&gt;0),INDEX(CompletedDateValues,ROW(A4487)),"")</f>
        <v/>
      </c>
      <c r="B4487" s="32" t="str">
        <f>IF(AND(TRIM(INDEX(StartDateValues,ROW(A4487)))&lt;&gt;"",INDEX(StartDateValues,ROW(A4487))&gt;0),INDEX(StartDateValues,ROW(A4487)),"")</f>
        <v/>
      </c>
      <c r="C4487" s="22" t="str">
        <f t="shared" si="351"/>
        <v/>
      </c>
      <c r="D4487" s="3" t="str">
        <f t="shared" si="352"/>
        <v/>
      </c>
      <c r="E4487" s="3" t="str">
        <f t="shared" si="353"/>
        <v/>
      </c>
      <c r="F4487" s="3" t="str">
        <f t="shared" si="354"/>
        <v/>
      </c>
      <c r="G4487" s="3" t="str">
        <f>IF(A4487="","",IF(HOUR(A4487)&lt;StartHour,StartHour,IF(HOUR(A4487)&gt;FinishHour,FinishHour,HOUR(A4487))))</f>
        <v/>
      </c>
      <c r="H4487" s="3" t="str">
        <f t="shared" si="355"/>
        <v/>
      </c>
      <c r="I4487" s="33" t="e">
        <f>IF(OR(A4487="",B4487=""),NA(),MAX(0,IF(A4487-B4487=0,SameDayCycleTimeSettingValue,(A4487-B4487) *24)))</f>
        <v>#N/A</v>
      </c>
      <c r="J4487" s="33" t="e">
        <f>IF(OR(A4487="",B4487=""),NA(),MAX(0,IF(A4487-B4487=0,SameDayCycleTimeSettingValue,((A4487-B4487) *24)-(INT((A4487-B4487)) * (24-(FinishHour-StartHour))))))</f>
        <v>#N/A</v>
      </c>
      <c r="K4487" s="3" t="e">
        <f ca="1">IF(OR(A4487&lt;&gt;"",B4487=""),NA(),MAX(0,IF(_xlfn.DAYS(NOW(),B4487)=0,SameDayCycleTimeSettingValue,_xlfn.DAYS(NOW(),B4487))))</f>
        <v>#N/A</v>
      </c>
    </row>
    <row r="4488" spans="1:11" x14ac:dyDescent="0.25">
      <c r="A4488" s="32" t="str">
        <f>IF(AND(TRIM(INDEX(CompletedDateValues,ROW(A4488)))&lt;&gt;"",INDEX(CompletedDateValues,ROW(A4488))&gt;0),INDEX(CompletedDateValues,ROW(A4488)),"")</f>
        <v/>
      </c>
      <c r="B4488" s="32" t="str">
        <f>IF(AND(TRIM(INDEX(StartDateValues,ROW(A4488)))&lt;&gt;"",INDEX(StartDateValues,ROW(A4488))&gt;0),INDEX(StartDateValues,ROW(A4488)),"")</f>
        <v/>
      </c>
      <c r="C4488" s="22" t="str">
        <f t="shared" si="351"/>
        <v/>
      </c>
      <c r="D4488" s="3" t="str">
        <f t="shared" si="352"/>
        <v/>
      </c>
      <c r="E4488" s="3" t="str">
        <f t="shared" si="353"/>
        <v/>
      </c>
      <c r="F4488" s="3" t="str">
        <f t="shared" si="354"/>
        <v/>
      </c>
      <c r="G4488" s="3" t="str">
        <f>IF(A4488="","",IF(HOUR(A4488)&lt;StartHour,StartHour,IF(HOUR(A4488)&gt;FinishHour,FinishHour,HOUR(A4488))))</f>
        <v/>
      </c>
      <c r="H4488" s="3" t="str">
        <f t="shared" si="355"/>
        <v/>
      </c>
      <c r="I4488" s="33" t="e">
        <f>IF(OR(A4488="",B4488=""),NA(),MAX(0,IF(A4488-B4488=0,SameDayCycleTimeSettingValue,(A4488-B4488) *24)))</f>
        <v>#N/A</v>
      </c>
      <c r="J4488" s="33" t="e">
        <f>IF(OR(A4488="",B4488=""),NA(),MAX(0,IF(A4488-B4488=0,SameDayCycleTimeSettingValue,((A4488-B4488) *24)-(INT((A4488-B4488)) * (24-(FinishHour-StartHour))))))</f>
        <v>#N/A</v>
      </c>
      <c r="K4488" s="3" t="e">
        <f ca="1">IF(OR(A4488&lt;&gt;"",B4488=""),NA(),MAX(0,IF(_xlfn.DAYS(NOW(),B4488)=0,SameDayCycleTimeSettingValue,_xlfn.DAYS(NOW(),B4488))))</f>
        <v>#N/A</v>
      </c>
    </row>
    <row r="4489" spans="1:11" x14ac:dyDescent="0.25">
      <c r="A4489" s="32" t="str">
        <f>IF(AND(TRIM(INDEX(CompletedDateValues,ROW(A4489)))&lt;&gt;"",INDEX(CompletedDateValues,ROW(A4489))&gt;0),INDEX(CompletedDateValues,ROW(A4489)),"")</f>
        <v/>
      </c>
      <c r="B4489" s="32" t="str">
        <f>IF(AND(TRIM(INDEX(StartDateValues,ROW(A4489)))&lt;&gt;"",INDEX(StartDateValues,ROW(A4489))&gt;0),INDEX(StartDateValues,ROW(A4489)),"")</f>
        <v/>
      </c>
      <c r="C4489" s="22" t="str">
        <f t="shared" si="351"/>
        <v/>
      </c>
      <c r="D4489" s="3" t="str">
        <f t="shared" si="352"/>
        <v/>
      </c>
      <c r="E4489" s="3" t="str">
        <f t="shared" si="353"/>
        <v/>
      </c>
      <c r="F4489" s="3" t="str">
        <f t="shared" si="354"/>
        <v/>
      </c>
      <c r="G4489" s="3" t="str">
        <f>IF(A4489="","",IF(HOUR(A4489)&lt;StartHour,StartHour,IF(HOUR(A4489)&gt;FinishHour,FinishHour,HOUR(A4489))))</f>
        <v/>
      </c>
      <c r="H4489" s="3" t="str">
        <f t="shared" si="355"/>
        <v/>
      </c>
      <c r="I4489" s="33" t="e">
        <f>IF(OR(A4489="",B4489=""),NA(),MAX(0,IF(A4489-B4489=0,SameDayCycleTimeSettingValue,(A4489-B4489) *24)))</f>
        <v>#N/A</v>
      </c>
      <c r="J4489" s="33" t="e">
        <f>IF(OR(A4489="",B4489=""),NA(),MAX(0,IF(A4489-B4489=0,SameDayCycleTimeSettingValue,((A4489-B4489) *24)-(INT((A4489-B4489)) * (24-(FinishHour-StartHour))))))</f>
        <v>#N/A</v>
      </c>
      <c r="K4489" s="3" t="e">
        <f ca="1">IF(OR(A4489&lt;&gt;"",B4489=""),NA(),MAX(0,IF(_xlfn.DAYS(NOW(),B4489)=0,SameDayCycleTimeSettingValue,_xlfn.DAYS(NOW(),B4489))))</f>
        <v>#N/A</v>
      </c>
    </row>
    <row r="4490" spans="1:11" x14ac:dyDescent="0.25">
      <c r="A4490" s="32" t="str">
        <f>IF(AND(TRIM(INDEX(CompletedDateValues,ROW(A4490)))&lt;&gt;"",INDEX(CompletedDateValues,ROW(A4490))&gt;0),INDEX(CompletedDateValues,ROW(A4490)),"")</f>
        <v/>
      </c>
      <c r="B4490" s="32" t="str">
        <f>IF(AND(TRIM(INDEX(StartDateValues,ROW(A4490)))&lt;&gt;"",INDEX(StartDateValues,ROW(A4490))&gt;0),INDEX(StartDateValues,ROW(A4490)),"")</f>
        <v/>
      </c>
      <c r="C4490" s="22" t="str">
        <f t="shared" si="351"/>
        <v/>
      </c>
      <c r="D4490" s="3" t="str">
        <f t="shared" si="352"/>
        <v/>
      </c>
      <c r="E4490" s="3" t="str">
        <f t="shared" si="353"/>
        <v/>
      </c>
      <c r="F4490" s="3" t="str">
        <f t="shared" si="354"/>
        <v/>
      </c>
      <c r="G4490" s="3" t="str">
        <f>IF(A4490="","",IF(HOUR(A4490)&lt;StartHour,StartHour,IF(HOUR(A4490)&gt;FinishHour,FinishHour,HOUR(A4490))))</f>
        <v/>
      </c>
      <c r="H4490" s="3" t="str">
        <f t="shared" si="355"/>
        <v/>
      </c>
      <c r="I4490" s="33" t="e">
        <f>IF(OR(A4490="",B4490=""),NA(),MAX(0,IF(A4490-B4490=0,SameDayCycleTimeSettingValue,(A4490-B4490) *24)))</f>
        <v>#N/A</v>
      </c>
      <c r="J4490" s="33" t="e">
        <f>IF(OR(A4490="",B4490=""),NA(),MAX(0,IF(A4490-B4490=0,SameDayCycleTimeSettingValue,((A4490-B4490) *24)-(INT((A4490-B4490)) * (24-(FinishHour-StartHour))))))</f>
        <v>#N/A</v>
      </c>
      <c r="K4490" s="3" t="e">
        <f ca="1">IF(OR(A4490&lt;&gt;"",B4490=""),NA(),MAX(0,IF(_xlfn.DAYS(NOW(),B4490)=0,SameDayCycleTimeSettingValue,_xlfn.DAYS(NOW(),B4490))))</f>
        <v>#N/A</v>
      </c>
    </row>
    <row r="4491" spans="1:11" x14ac:dyDescent="0.25">
      <c r="A4491" s="32" t="str">
        <f>IF(AND(TRIM(INDEX(CompletedDateValues,ROW(A4491)))&lt;&gt;"",INDEX(CompletedDateValues,ROW(A4491))&gt;0),INDEX(CompletedDateValues,ROW(A4491)),"")</f>
        <v/>
      </c>
      <c r="B4491" s="32" t="str">
        <f>IF(AND(TRIM(INDEX(StartDateValues,ROW(A4491)))&lt;&gt;"",INDEX(StartDateValues,ROW(A4491))&gt;0),INDEX(StartDateValues,ROW(A4491)),"")</f>
        <v/>
      </c>
      <c r="C4491" s="22" t="str">
        <f t="shared" si="351"/>
        <v/>
      </c>
      <c r="D4491" s="3" t="str">
        <f t="shared" si="352"/>
        <v/>
      </c>
      <c r="E4491" s="3" t="str">
        <f t="shared" si="353"/>
        <v/>
      </c>
      <c r="F4491" s="3" t="str">
        <f t="shared" si="354"/>
        <v/>
      </c>
      <c r="G4491" s="3" t="str">
        <f>IF(A4491="","",IF(HOUR(A4491)&lt;StartHour,StartHour,IF(HOUR(A4491)&gt;FinishHour,FinishHour,HOUR(A4491))))</f>
        <v/>
      </c>
      <c r="H4491" s="3" t="str">
        <f t="shared" si="355"/>
        <v/>
      </c>
      <c r="I4491" s="33" t="e">
        <f>IF(OR(A4491="",B4491=""),NA(),MAX(0,IF(A4491-B4491=0,SameDayCycleTimeSettingValue,(A4491-B4491) *24)))</f>
        <v>#N/A</v>
      </c>
      <c r="J4491" s="33" t="e">
        <f>IF(OR(A4491="",B4491=""),NA(),MAX(0,IF(A4491-B4491=0,SameDayCycleTimeSettingValue,((A4491-B4491) *24)-(INT((A4491-B4491)) * (24-(FinishHour-StartHour))))))</f>
        <v>#N/A</v>
      </c>
      <c r="K4491" s="3" t="e">
        <f ca="1">IF(OR(A4491&lt;&gt;"",B4491=""),NA(),MAX(0,IF(_xlfn.DAYS(NOW(),B4491)=0,SameDayCycleTimeSettingValue,_xlfn.DAYS(NOW(),B4491))))</f>
        <v>#N/A</v>
      </c>
    </row>
    <row r="4492" spans="1:11" x14ac:dyDescent="0.25">
      <c r="A4492" s="32" t="str">
        <f>IF(AND(TRIM(INDEX(CompletedDateValues,ROW(A4492)))&lt;&gt;"",INDEX(CompletedDateValues,ROW(A4492))&gt;0),INDEX(CompletedDateValues,ROW(A4492)),"")</f>
        <v/>
      </c>
      <c r="B4492" s="32" t="str">
        <f>IF(AND(TRIM(INDEX(StartDateValues,ROW(A4492)))&lt;&gt;"",INDEX(StartDateValues,ROW(A4492))&gt;0),INDEX(StartDateValues,ROW(A4492)),"")</f>
        <v/>
      </c>
      <c r="C4492" s="22" t="str">
        <f t="shared" si="351"/>
        <v/>
      </c>
      <c r="D4492" s="3" t="str">
        <f t="shared" si="352"/>
        <v/>
      </c>
      <c r="E4492" s="3" t="str">
        <f t="shared" si="353"/>
        <v/>
      </c>
      <c r="F4492" s="3" t="str">
        <f t="shared" si="354"/>
        <v/>
      </c>
      <c r="G4492" s="3" t="str">
        <f>IF(A4492="","",IF(HOUR(A4492)&lt;StartHour,StartHour,IF(HOUR(A4492)&gt;FinishHour,FinishHour,HOUR(A4492))))</f>
        <v/>
      </c>
      <c r="H4492" s="3" t="str">
        <f t="shared" si="355"/>
        <v/>
      </c>
      <c r="I4492" s="33" t="e">
        <f>IF(OR(A4492="",B4492=""),NA(),MAX(0,IF(A4492-B4492=0,SameDayCycleTimeSettingValue,(A4492-B4492) *24)))</f>
        <v>#N/A</v>
      </c>
      <c r="J4492" s="33" t="e">
        <f>IF(OR(A4492="",B4492=""),NA(),MAX(0,IF(A4492-B4492=0,SameDayCycleTimeSettingValue,((A4492-B4492) *24)-(INT((A4492-B4492)) * (24-(FinishHour-StartHour))))))</f>
        <v>#N/A</v>
      </c>
      <c r="K4492" s="3" t="e">
        <f ca="1">IF(OR(A4492&lt;&gt;"",B4492=""),NA(),MAX(0,IF(_xlfn.DAYS(NOW(),B4492)=0,SameDayCycleTimeSettingValue,_xlfn.DAYS(NOW(),B4492))))</f>
        <v>#N/A</v>
      </c>
    </row>
    <row r="4493" spans="1:11" x14ac:dyDescent="0.25">
      <c r="A4493" s="32" t="str">
        <f>IF(AND(TRIM(INDEX(CompletedDateValues,ROW(A4493)))&lt;&gt;"",INDEX(CompletedDateValues,ROW(A4493))&gt;0),INDEX(CompletedDateValues,ROW(A4493)),"")</f>
        <v/>
      </c>
      <c r="B4493" s="32" t="str">
        <f>IF(AND(TRIM(INDEX(StartDateValues,ROW(A4493)))&lt;&gt;"",INDEX(StartDateValues,ROW(A4493))&gt;0),INDEX(StartDateValues,ROW(A4493)),"")</f>
        <v/>
      </c>
      <c r="C4493" s="22" t="str">
        <f t="shared" si="351"/>
        <v/>
      </c>
      <c r="D4493" s="3" t="str">
        <f t="shared" si="352"/>
        <v/>
      </c>
      <c r="E4493" s="3" t="str">
        <f t="shared" si="353"/>
        <v/>
      </c>
      <c r="F4493" s="3" t="str">
        <f t="shared" si="354"/>
        <v/>
      </c>
      <c r="G4493" s="3" t="str">
        <f>IF(A4493="","",IF(HOUR(A4493)&lt;StartHour,StartHour,IF(HOUR(A4493)&gt;FinishHour,FinishHour,HOUR(A4493))))</f>
        <v/>
      </c>
      <c r="H4493" s="3" t="str">
        <f t="shared" si="355"/>
        <v/>
      </c>
      <c r="I4493" s="33" t="e">
        <f>IF(OR(A4493="",B4493=""),NA(),MAX(0,IF(A4493-B4493=0,SameDayCycleTimeSettingValue,(A4493-B4493) *24)))</f>
        <v>#N/A</v>
      </c>
      <c r="J4493" s="33" t="e">
        <f>IF(OR(A4493="",B4493=""),NA(),MAX(0,IF(A4493-B4493=0,SameDayCycleTimeSettingValue,((A4493-B4493) *24)-(INT((A4493-B4493)) * (24-(FinishHour-StartHour))))))</f>
        <v>#N/A</v>
      </c>
      <c r="K4493" s="3" t="e">
        <f ca="1">IF(OR(A4493&lt;&gt;"",B4493=""),NA(),MAX(0,IF(_xlfn.DAYS(NOW(),B4493)=0,SameDayCycleTimeSettingValue,_xlfn.DAYS(NOW(),B4493))))</f>
        <v>#N/A</v>
      </c>
    </row>
    <row r="4494" spans="1:11" x14ac:dyDescent="0.25">
      <c r="A4494" s="32" t="str">
        <f>IF(AND(TRIM(INDEX(CompletedDateValues,ROW(A4494)))&lt;&gt;"",INDEX(CompletedDateValues,ROW(A4494))&gt;0),INDEX(CompletedDateValues,ROW(A4494)),"")</f>
        <v/>
      </c>
      <c r="B4494" s="32" t="str">
        <f>IF(AND(TRIM(INDEX(StartDateValues,ROW(A4494)))&lt;&gt;"",INDEX(StartDateValues,ROW(A4494))&gt;0),INDEX(StartDateValues,ROW(A4494)),"")</f>
        <v/>
      </c>
      <c r="C4494" s="22" t="str">
        <f t="shared" si="351"/>
        <v/>
      </c>
      <c r="D4494" s="3" t="str">
        <f t="shared" si="352"/>
        <v/>
      </c>
      <c r="E4494" s="3" t="str">
        <f t="shared" si="353"/>
        <v/>
      </c>
      <c r="F4494" s="3" t="str">
        <f t="shared" si="354"/>
        <v/>
      </c>
      <c r="G4494" s="3" t="str">
        <f>IF(A4494="","",IF(HOUR(A4494)&lt;StartHour,StartHour,IF(HOUR(A4494)&gt;FinishHour,FinishHour,HOUR(A4494))))</f>
        <v/>
      </c>
      <c r="H4494" s="3" t="str">
        <f t="shared" si="355"/>
        <v/>
      </c>
      <c r="I4494" s="33" t="e">
        <f>IF(OR(A4494="",B4494=""),NA(),MAX(0,IF(A4494-B4494=0,SameDayCycleTimeSettingValue,(A4494-B4494) *24)))</f>
        <v>#N/A</v>
      </c>
      <c r="J4494" s="33" t="e">
        <f>IF(OR(A4494="",B4494=""),NA(),MAX(0,IF(A4494-B4494=0,SameDayCycleTimeSettingValue,((A4494-B4494) *24)-(INT((A4494-B4494)) * (24-(FinishHour-StartHour))))))</f>
        <v>#N/A</v>
      </c>
      <c r="K4494" s="3" t="e">
        <f ca="1">IF(OR(A4494&lt;&gt;"",B4494=""),NA(),MAX(0,IF(_xlfn.DAYS(NOW(),B4494)=0,SameDayCycleTimeSettingValue,_xlfn.DAYS(NOW(),B4494))))</f>
        <v>#N/A</v>
      </c>
    </row>
    <row r="4495" spans="1:11" x14ac:dyDescent="0.25">
      <c r="A4495" s="32" t="str">
        <f>IF(AND(TRIM(INDEX(CompletedDateValues,ROW(A4495)))&lt;&gt;"",INDEX(CompletedDateValues,ROW(A4495))&gt;0),INDEX(CompletedDateValues,ROW(A4495)),"")</f>
        <v/>
      </c>
      <c r="B4495" s="32" t="str">
        <f>IF(AND(TRIM(INDEX(StartDateValues,ROW(A4495)))&lt;&gt;"",INDEX(StartDateValues,ROW(A4495))&gt;0),INDEX(StartDateValues,ROW(A4495)),"")</f>
        <v/>
      </c>
      <c r="C4495" s="22" t="str">
        <f t="shared" si="351"/>
        <v/>
      </c>
      <c r="D4495" s="3" t="str">
        <f t="shared" si="352"/>
        <v/>
      </c>
      <c r="E4495" s="3" t="str">
        <f t="shared" si="353"/>
        <v/>
      </c>
      <c r="F4495" s="3" t="str">
        <f t="shared" si="354"/>
        <v/>
      </c>
      <c r="G4495" s="3" t="str">
        <f>IF(A4495="","",IF(HOUR(A4495)&lt;StartHour,StartHour,IF(HOUR(A4495)&gt;FinishHour,FinishHour,HOUR(A4495))))</f>
        <v/>
      </c>
      <c r="H4495" s="3" t="str">
        <f t="shared" si="355"/>
        <v/>
      </c>
      <c r="I4495" s="33" t="e">
        <f>IF(OR(A4495="",B4495=""),NA(),MAX(0,IF(A4495-B4495=0,SameDayCycleTimeSettingValue,(A4495-B4495) *24)))</f>
        <v>#N/A</v>
      </c>
      <c r="J4495" s="33" t="e">
        <f>IF(OR(A4495="",B4495=""),NA(),MAX(0,IF(A4495-B4495=0,SameDayCycleTimeSettingValue,((A4495-B4495) *24)-(INT((A4495-B4495)) * (24-(FinishHour-StartHour))))))</f>
        <v>#N/A</v>
      </c>
      <c r="K4495" s="3" t="e">
        <f ca="1">IF(OR(A4495&lt;&gt;"",B4495=""),NA(),MAX(0,IF(_xlfn.DAYS(NOW(),B4495)=0,SameDayCycleTimeSettingValue,_xlfn.DAYS(NOW(),B4495))))</f>
        <v>#N/A</v>
      </c>
    </row>
    <row r="4496" spans="1:11" x14ac:dyDescent="0.25">
      <c r="A4496" s="32" t="str">
        <f>IF(AND(TRIM(INDEX(CompletedDateValues,ROW(A4496)))&lt;&gt;"",INDEX(CompletedDateValues,ROW(A4496))&gt;0),INDEX(CompletedDateValues,ROW(A4496)),"")</f>
        <v/>
      </c>
      <c r="B4496" s="32" t="str">
        <f>IF(AND(TRIM(INDEX(StartDateValues,ROW(A4496)))&lt;&gt;"",INDEX(StartDateValues,ROW(A4496))&gt;0),INDEX(StartDateValues,ROW(A4496)),"")</f>
        <v/>
      </c>
      <c r="C4496" s="22" t="str">
        <f t="shared" si="351"/>
        <v/>
      </c>
      <c r="D4496" s="3" t="str">
        <f t="shared" si="352"/>
        <v/>
      </c>
      <c r="E4496" s="3" t="str">
        <f t="shared" si="353"/>
        <v/>
      </c>
      <c r="F4496" s="3" t="str">
        <f t="shared" si="354"/>
        <v/>
      </c>
      <c r="G4496" s="3" t="str">
        <f>IF(A4496="","",IF(HOUR(A4496)&lt;StartHour,StartHour,IF(HOUR(A4496)&gt;FinishHour,FinishHour,HOUR(A4496))))</f>
        <v/>
      </c>
      <c r="H4496" s="3" t="str">
        <f t="shared" si="355"/>
        <v/>
      </c>
      <c r="I4496" s="33" t="e">
        <f>IF(OR(A4496="",B4496=""),NA(),MAX(0,IF(A4496-B4496=0,SameDayCycleTimeSettingValue,(A4496-B4496) *24)))</f>
        <v>#N/A</v>
      </c>
      <c r="J4496" s="33" t="e">
        <f>IF(OR(A4496="",B4496=""),NA(),MAX(0,IF(A4496-B4496=0,SameDayCycleTimeSettingValue,((A4496-B4496) *24)-(INT((A4496-B4496)) * (24-(FinishHour-StartHour))))))</f>
        <v>#N/A</v>
      </c>
      <c r="K4496" s="3" t="e">
        <f ca="1">IF(OR(A4496&lt;&gt;"",B4496=""),NA(),MAX(0,IF(_xlfn.DAYS(NOW(),B4496)=0,SameDayCycleTimeSettingValue,_xlfn.DAYS(NOW(),B4496))))</f>
        <v>#N/A</v>
      </c>
    </row>
    <row r="4497" spans="1:11" x14ac:dyDescent="0.25">
      <c r="A4497" s="32" t="str">
        <f>IF(AND(TRIM(INDEX(CompletedDateValues,ROW(A4497)))&lt;&gt;"",INDEX(CompletedDateValues,ROW(A4497))&gt;0),INDEX(CompletedDateValues,ROW(A4497)),"")</f>
        <v/>
      </c>
      <c r="B4497" s="32" t="str">
        <f>IF(AND(TRIM(INDEX(StartDateValues,ROW(A4497)))&lt;&gt;"",INDEX(StartDateValues,ROW(A4497))&gt;0),INDEX(StartDateValues,ROW(A4497)),"")</f>
        <v/>
      </c>
      <c r="C4497" s="22" t="str">
        <f t="shared" si="351"/>
        <v/>
      </c>
      <c r="D4497" s="3" t="str">
        <f t="shared" si="352"/>
        <v/>
      </c>
      <c r="E4497" s="3" t="str">
        <f t="shared" si="353"/>
        <v/>
      </c>
      <c r="F4497" s="3" t="str">
        <f t="shared" si="354"/>
        <v/>
      </c>
      <c r="G4497" s="3" t="str">
        <f>IF(A4497="","",IF(HOUR(A4497)&lt;StartHour,StartHour,IF(HOUR(A4497)&gt;FinishHour,FinishHour,HOUR(A4497))))</f>
        <v/>
      </c>
      <c r="H4497" s="3" t="str">
        <f t="shared" si="355"/>
        <v/>
      </c>
      <c r="I4497" s="33" t="e">
        <f>IF(OR(A4497="",B4497=""),NA(),MAX(0,IF(A4497-B4497=0,SameDayCycleTimeSettingValue,(A4497-B4497) *24)))</f>
        <v>#N/A</v>
      </c>
      <c r="J4497" s="33" t="e">
        <f>IF(OR(A4497="",B4497=""),NA(),MAX(0,IF(A4497-B4497=0,SameDayCycleTimeSettingValue,((A4497-B4497) *24)-(INT((A4497-B4497)) * (24-(FinishHour-StartHour))))))</f>
        <v>#N/A</v>
      </c>
      <c r="K4497" s="3" t="e">
        <f ca="1">IF(OR(A4497&lt;&gt;"",B4497=""),NA(),MAX(0,IF(_xlfn.DAYS(NOW(),B4497)=0,SameDayCycleTimeSettingValue,_xlfn.DAYS(NOW(),B4497))))</f>
        <v>#N/A</v>
      </c>
    </row>
    <row r="4498" spans="1:11" x14ac:dyDescent="0.25">
      <c r="A4498" s="32" t="str">
        <f>IF(AND(TRIM(INDEX(CompletedDateValues,ROW(A4498)))&lt;&gt;"",INDEX(CompletedDateValues,ROW(A4498))&gt;0),INDEX(CompletedDateValues,ROW(A4498)),"")</f>
        <v/>
      </c>
      <c r="B4498" s="32" t="str">
        <f>IF(AND(TRIM(INDEX(StartDateValues,ROW(A4498)))&lt;&gt;"",INDEX(StartDateValues,ROW(A4498))&gt;0),INDEX(StartDateValues,ROW(A4498)),"")</f>
        <v/>
      </c>
      <c r="C4498" s="22" t="str">
        <f t="shared" si="351"/>
        <v/>
      </c>
      <c r="D4498" s="3" t="str">
        <f t="shared" si="352"/>
        <v/>
      </c>
      <c r="E4498" s="3" t="str">
        <f t="shared" si="353"/>
        <v/>
      </c>
      <c r="F4498" s="3" t="str">
        <f t="shared" si="354"/>
        <v/>
      </c>
      <c r="G4498" s="3" t="str">
        <f>IF(A4498="","",IF(HOUR(A4498)&lt;StartHour,StartHour,IF(HOUR(A4498)&gt;FinishHour,FinishHour,HOUR(A4498))))</f>
        <v/>
      </c>
      <c r="H4498" s="3" t="str">
        <f t="shared" si="355"/>
        <v/>
      </c>
      <c r="I4498" s="33" t="e">
        <f>IF(OR(A4498="",B4498=""),NA(),MAX(0,IF(A4498-B4498=0,SameDayCycleTimeSettingValue,(A4498-B4498) *24)))</f>
        <v>#N/A</v>
      </c>
      <c r="J4498" s="33" t="e">
        <f>IF(OR(A4498="",B4498=""),NA(),MAX(0,IF(A4498-B4498=0,SameDayCycleTimeSettingValue,((A4498-B4498) *24)-(INT((A4498-B4498)) * (24-(FinishHour-StartHour))))))</f>
        <v>#N/A</v>
      </c>
      <c r="K4498" s="3" t="e">
        <f ca="1">IF(OR(A4498&lt;&gt;"",B4498=""),NA(),MAX(0,IF(_xlfn.DAYS(NOW(),B4498)=0,SameDayCycleTimeSettingValue,_xlfn.DAYS(NOW(),B4498))))</f>
        <v>#N/A</v>
      </c>
    </row>
    <row r="4499" spans="1:11" x14ac:dyDescent="0.25">
      <c r="A4499" s="32" t="str">
        <f>IF(AND(TRIM(INDEX(CompletedDateValues,ROW(A4499)))&lt;&gt;"",INDEX(CompletedDateValues,ROW(A4499))&gt;0),INDEX(CompletedDateValues,ROW(A4499)),"")</f>
        <v/>
      </c>
      <c r="B4499" s="32" t="str">
        <f>IF(AND(TRIM(INDEX(StartDateValues,ROW(A4499)))&lt;&gt;"",INDEX(StartDateValues,ROW(A4499))&gt;0),INDEX(StartDateValues,ROW(A4499)),"")</f>
        <v/>
      </c>
      <c r="C4499" s="22" t="str">
        <f t="shared" si="351"/>
        <v/>
      </c>
      <c r="D4499" s="3" t="str">
        <f t="shared" si="352"/>
        <v/>
      </c>
      <c r="E4499" s="3" t="str">
        <f t="shared" si="353"/>
        <v/>
      </c>
      <c r="F4499" s="3" t="str">
        <f t="shared" si="354"/>
        <v/>
      </c>
      <c r="G4499" s="3" t="str">
        <f>IF(A4499="","",IF(HOUR(A4499)&lt;StartHour,StartHour,IF(HOUR(A4499)&gt;FinishHour,FinishHour,HOUR(A4499))))</f>
        <v/>
      </c>
      <c r="H4499" s="3" t="str">
        <f t="shared" si="355"/>
        <v/>
      </c>
      <c r="I4499" s="33" t="e">
        <f>IF(OR(A4499="",B4499=""),NA(),MAX(0,IF(A4499-B4499=0,SameDayCycleTimeSettingValue,(A4499-B4499) *24)))</f>
        <v>#N/A</v>
      </c>
      <c r="J4499" s="33" t="e">
        <f>IF(OR(A4499="",B4499=""),NA(),MAX(0,IF(A4499-B4499=0,SameDayCycleTimeSettingValue,((A4499-B4499) *24)-(INT((A4499-B4499)) * (24-(FinishHour-StartHour))))))</f>
        <v>#N/A</v>
      </c>
      <c r="K4499" s="3" t="e">
        <f ca="1">IF(OR(A4499&lt;&gt;"",B4499=""),NA(),MAX(0,IF(_xlfn.DAYS(NOW(),B4499)=0,SameDayCycleTimeSettingValue,_xlfn.DAYS(NOW(),B4499))))</f>
        <v>#N/A</v>
      </c>
    </row>
    <row r="4500" spans="1:11" x14ac:dyDescent="0.25">
      <c r="A4500" s="32" t="str">
        <f>IF(AND(TRIM(INDEX(CompletedDateValues,ROW(A4500)))&lt;&gt;"",INDEX(CompletedDateValues,ROW(A4500))&gt;0),INDEX(CompletedDateValues,ROW(A4500)),"")</f>
        <v/>
      </c>
      <c r="B4500" s="32" t="str">
        <f>IF(AND(TRIM(INDEX(StartDateValues,ROW(A4500)))&lt;&gt;"",INDEX(StartDateValues,ROW(A4500))&gt;0),INDEX(StartDateValues,ROW(A4500)),"")</f>
        <v/>
      </c>
      <c r="C4500" s="22" t="str">
        <f t="shared" si="351"/>
        <v/>
      </c>
      <c r="D4500" s="3" t="str">
        <f t="shared" si="352"/>
        <v/>
      </c>
      <c r="E4500" s="3" t="str">
        <f t="shared" si="353"/>
        <v/>
      </c>
      <c r="F4500" s="3" t="str">
        <f t="shared" si="354"/>
        <v/>
      </c>
      <c r="G4500" s="3" t="str">
        <f>IF(A4500="","",IF(HOUR(A4500)&lt;StartHour,StartHour,IF(HOUR(A4500)&gt;FinishHour,FinishHour,HOUR(A4500))))</f>
        <v/>
      </c>
      <c r="H4500" s="3" t="str">
        <f t="shared" si="355"/>
        <v/>
      </c>
      <c r="I4500" s="33" t="e">
        <f>IF(OR(A4500="",B4500=""),NA(),MAX(0,IF(A4500-B4500=0,SameDayCycleTimeSettingValue,(A4500-B4500) *24)))</f>
        <v>#N/A</v>
      </c>
      <c r="J4500" s="33" t="e">
        <f>IF(OR(A4500="",B4500=""),NA(),MAX(0,IF(A4500-B4500=0,SameDayCycleTimeSettingValue,((A4500-B4500) *24)-(INT((A4500-B4500)) * (24-(FinishHour-StartHour))))))</f>
        <v>#N/A</v>
      </c>
      <c r="K4500" s="3" t="e">
        <f ca="1">IF(OR(A4500&lt;&gt;"",B4500=""),NA(),MAX(0,IF(_xlfn.DAYS(NOW(),B4500)=0,SameDayCycleTimeSettingValue,_xlfn.DAYS(NOW(),B4500))))</f>
        <v>#N/A</v>
      </c>
    </row>
    <row r="4501" spans="1:11" x14ac:dyDescent="0.25">
      <c r="A4501" s="32" t="str">
        <f>IF(AND(TRIM(INDEX(CompletedDateValues,ROW(A4501)))&lt;&gt;"",INDEX(CompletedDateValues,ROW(A4501))&gt;0),INDEX(CompletedDateValues,ROW(A4501)),"")</f>
        <v/>
      </c>
      <c r="B4501" s="32" t="str">
        <f>IF(AND(TRIM(INDEX(StartDateValues,ROW(A4501)))&lt;&gt;"",INDEX(StartDateValues,ROW(A4501))&gt;0),INDEX(StartDateValues,ROW(A4501)),"")</f>
        <v/>
      </c>
      <c r="C4501" s="22" t="str">
        <f t="shared" si="351"/>
        <v/>
      </c>
      <c r="D4501" s="3" t="str">
        <f t="shared" si="352"/>
        <v/>
      </c>
      <c r="E4501" s="3" t="str">
        <f t="shared" si="353"/>
        <v/>
      </c>
      <c r="F4501" s="3" t="str">
        <f t="shared" si="354"/>
        <v/>
      </c>
      <c r="G4501" s="3" t="str">
        <f>IF(A4501="","",IF(HOUR(A4501)&lt;StartHour,StartHour,IF(HOUR(A4501)&gt;FinishHour,FinishHour,HOUR(A4501))))</f>
        <v/>
      </c>
      <c r="H4501" s="3" t="str">
        <f t="shared" si="355"/>
        <v/>
      </c>
      <c r="I4501" s="33" t="e">
        <f>IF(OR(A4501="",B4501=""),NA(),MAX(0,IF(A4501-B4501=0,SameDayCycleTimeSettingValue,(A4501-B4501) *24)))</f>
        <v>#N/A</v>
      </c>
      <c r="J4501" s="33" t="e">
        <f>IF(OR(A4501="",B4501=""),NA(),MAX(0,IF(A4501-B4501=0,SameDayCycleTimeSettingValue,((A4501-B4501) *24)-(INT((A4501-B4501)) * (24-(FinishHour-StartHour))))))</f>
        <v>#N/A</v>
      </c>
      <c r="K4501" s="3" t="e">
        <f ca="1">IF(OR(A4501&lt;&gt;"",B4501=""),NA(),MAX(0,IF(_xlfn.DAYS(NOW(),B4501)=0,SameDayCycleTimeSettingValue,_xlfn.DAYS(NOW(),B4501))))</f>
        <v>#N/A</v>
      </c>
    </row>
    <row r="4502" spans="1:11" x14ac:dyDescent="0.25">
      <c r="A4502" s="32" t="str">
        <f>IF(AND(TRIM(INDEX(CompletedDateValues,ROW(A4502)))&lt;&gt;"",INDEX(CompletedDateValues,ROW(A4502))&gt;0),INDEX(CompletedDateValues,ROW(A4502)),"")</f>
        <v/>
      </c>
      <c r="B4502" s="32" t="str">
        <f>IF(AND(TRIM(INDEX(StartDateValues,ROW(A4502)))&lt;&gt;"",INDEX(StartDateValues,ROW(A4502))&gt;0),INDEX(StartDateValues,ROW(A4502)),"")</f>
        <v/>
      </c>
      <c r="C4502" s="22" t="str">
        <f t="shared" si="351"/>
        <v/>
      </c>
      <c r="D4502" s="3" t="str">
        <f t="shared" si="352"/>
        <v/>
      </c>
      <c r="E4502" s="3" t="str">
        <f t="shared" si="353"/>
        <v/>
      </c>
      <c r="F4502" s="3" t="str">
        <f t="shared" si="354"/>
        <v/>
      </c>
      <c r="G4502" s="3" t="str">
        <f>IF(A4502="","",IF(HOUR(A4502)&lt;StartHour,StartHour,IF(HOUR(A4502)&gt;FinishHour,FinishHour,HOUR(A4502))))</f>
        <v/>
      </c>
      <c r="H4502" s="3" t="str">
        <f t="shared" si="355"/>
        <v/>
      </c>
      <c r="I4502" s="33" t="e">
        <f>IF(OR(A4502="",B4502=""),NA(),MAX(0,IF(A4502-B4502=0,SameDayCycleTimeSettingValue,(A4502-B4502) *24)))</f>
        <v>#N/A</v>
      </c>
      <c r="J4502" s="33" t="e">
        <f>IF(OR(A4502="",B4502=""),NA(),MAX(0,IF(A4502-B4502=0,SameDayCycleTimeSettingValue,((A4502-B4502) *24)-(INT((A4502-B4502)) * (24-(FinishHour-StartHour))))))</f>
        <v>#N/A</v>
      </c>
      <c r="K4502" s="3" t="e">
        <f ca="1">IF(OR(A4502&lt;&gt;"",B4502=""),NA(),MAX(0,IF(_xlfn.DAYS(NOW(),B4502)=0,SameDayCycleTimeSettingValue,_xlfn.DAYS(NOW(),B4502))))</f>
        <v>#N/A</v>
      </c>
    </row>
    <row r="4503" spans="1:11" x14ac:dyDescent="0.25">
      <c r="A4503" s="32" t="str">
        <f>IF(AND(TRIM(INDEX(CompletedDateValues,ROW(A4503)))&lt;&gt;"",INDEX(CompletedDateValues,ROW(A4503))&gt;0),INDEX(CompletedDateValues,ROW(A4503)),"")</f>
        <v/>
      </c>
      <c r="B4503" s="32" t="str">
        <f>IF(AND(TRIM(INDEX(StartDateValues,ROW(A4503)))&lt;&gt;"",INDEX(StartDateValues,ROW(A4503))&gt;0),INDEX(StartDateValues,ROW(A4503)),"")</f>
        <v/>
      </c>
      <c r="C4503" s="22" t="str">
        <f t="shared" si="351"/>
        <v/>
      </c>
      <c r="D4503" s="3" t="str">
        <f t="shared" si="352"/>
        <v/>
      </c>
      <c r="E4503" s="3" t="str">
        <f t="shared" si="353"/>
        <v/>
      </c>
      <c r="F4503" s="3" t="str">
        <f t="shared" si="354"/>
        <v/>
      </c>
      <c r="G4503" s="3" t="str">
        <f>IF(A4503="","",IF(HOUR(A4503)&lt;StartHour,StartHour,IF(HOUR(A4503)&gt;FinishHour,FinishHour,HOUR(A4503))))</f>
        <v/>
      </c>
      <c r="H4503" s="3" t="str">
        <f t="shared" si="355"/>
        <v/>
      </c>
      <c r="I4503" s="33" t="e">
        <f>IF(OR(A4503="",B4503=""),NA(),MAX(0,IF(A4503-B4503=0,SameDayCycleTimeSettingValue,(A4503-B4503) *24)))</f>
        <v>#N/A</v>
      </c>
      <c r="J4503" s="33" t="e">
        <f>IF(OR(A4503="",B4503=""),NA(),MAX(0,IF(A4503-B4503=0,SameDayCycleTimeSettingValue,((A4503-B4503) *24)-(INT((A4503-B4503)) * (24-(FinishHour-StartHour))))))</f>
        <v>#N/A</v>
      </c>
      <c r="K4503" s="3" t="e">
        <f ca="1">IF(OR(A4503&lt;&gt;"",B4503=""),NA(),MAX(0,IF(_xlfn.DAYS(NOW(),B4503)=0,SameDayCycleTimeSettingValue,_xlfn.DAYS(NOW(),B4503))))</f>
        <v>#N/A</v>
      </c>
    </row>
    <row r="4504" spans="1:11" x14ac:dyDescent="0.25">
      <c r="A4504" s="32" t="str">
        <f>IF(AND(TRIM(INDEX(CompletedDateValues,ROW(A4504)))&lt;&gt;"",INDEX(CompletedDateValues,ROW(A4504))&gt;0),INDEX(CompletedDateValues,ROW(A4504)),"")</f>
        <v/>
      </c>
      <c r="B4504" s="32" t="str">
        <f>IF(AND(TRIM(INDEX(StartDateValues,ROW(A4504)))&lt;&gt;"",INDEX(StartDateValues,ROW(A4504))&gt;0),INDEX(StartDateValues,ROW(A4504)),"")</f>
        <v/>
      </c>
      <c r="C4504" s="22" t="str">
        <f t="shared" si="351"/>
        <v/>
      </c>
      <c r="D4504" s="3" t="str">
        <f t="shared" si="352"/>
        <v/>
      </c>
      <c r="E4504" s="3" t="str">
        <f t="shared" si="353"/>
        <v/>
      </c>
      <c r="F4504" s="3" t="str">
        <f t="shared" si="354"/>
        <v/>
      </c>
      <c r="G4504" s="3" t="str">
        <f>IF(A4504="","",IF(HOUR(A4504)&lt;StartHour,StartHour,IF(HOUR(A4504)&gt;FinishHour,FinishHour,HOUR(A4504))))</f>
        <v/>
      </c>
      <c r="H4504" s="3" t="str">
        <f t="shared" si="355"/>
        <v/>
      </c>
      <c r="I4504" s="33" t="e">
        <f>IF(OR(A4504="",B4504=""),NA(),MAX(0,IF(A4504-B4504=0,SameDayCycleTimeSettingValue,(A4504-B4504) *24)))</f>
        <v>#N/A</v>
      </c>
      <c r="J4504" s="33" t="e">
        <f>IF(OR(A4504="",B4504=""),NA(),MAX(0,IF(A4504-B4504=0,SameDayCycleTimeSettingValue,((A4504-B4504) *24)-(INT((A4504-B4504)) * (24-(FinishHour-StartHour))))))</f>
        <v>#N/A</v>
      </c>
      <c r="K4504" s="3" t="e">
        <f ca="1">IF(OR(A4504&lt;&gt;"",B4504=""),NA(),MAX(0,IF(_xlfn.DAYS(NOW(),B4504)=0,SameDayCycleTimeSettingValue,_xlfn.DAYS(NOW(),B4504))))</f>
        <v>#N/A</v>
      </c>
    </row>
    <row r="4505" spans="1:11" x14ac:dyDescent="0.25">
      <c r="A4505" s="32" t="str">
        <f>IF(AND(TRIM(INDEX(CompletedDateValues,ROW(A4505)))&lt;&gt;"",INDEX(CompletedDateValues,ROW(A4505))&gt;0),INDEX(CompletedDateValues,ROW(A4505)),"")</f>
        <v/>
      </c>
      <c r="B4505" s="32" t="str">
        <f>IF(AND(TRIM(INDEX(StartDateValues,ROW(A4505)))&lt;&gt;"",INDEX(StartDateValues,ROW(A4505))&gt;0),INDEX(StartDateValues,ROW(A4505)),"")</f>
        <v/>
      </c>
      <c r="C4505" s="22" t="str">
        <f t="shared" si="351"/>
        <v/>
      </c>
      <c r="D4505" s="3" t="str">
        <f t="shared" si="352"/>
        <v/>
      </c>
      <c r="E4505" s="3" t="str">
        <f t="shared" si="353"/>
        <v/>
      </c>
      <c r="F4505" s="3" t="str">
        <f t="shared" si="354"/>
        <v/>
      </c>
      <c r="G4505" s="3" t="str">
        <f>IF(A4505="","",IF(HOUR(A4505)&lt;StartHour,StartHour,IF(HOUR(A4505)&gt;FinishHour,FinishHour,HOUR(A4505))))</f>
        <v/>
      </c>
      <c r="H4505" s="3" t="str">
        <f t="shared" si="355"/>
        <v/>
      </c>
      <c r="I4505" s="33" t="e">
        <f>IF(OR(A4505="",B4505=""),NA(),MAX(0,IF(A4505-B4505=0,SameDayCycleTimeSettingValue,(A4505-B4505) *24)))</f>
        <v>#N/A</v>
      </c>
      <c r="J4505" s="33" t="e">
        <f>IF(OR(A4505="",B4505=""),NA(),MAX(0,IF(A4505-B4505=0,SameDayCycleTimeSettingValue,((A4505-B4505) *24)-(INT((A4505-B4505)) * (24-(FinishHour-StartHour))))))</f>
        <v>#N/A</v>
      </c>
      <c r="K4505" s="3" t="e">
        <f ca="1">IF(OR(A4505&lt;&gt;"",B4505=""),NA(),MAX(0,IF(_xlfn.DAYS(NOW(),B4505)=0,SameDayCycleTimeSettingValue,_xlfn.DAYS(NOW(),B4505))))</f>
        <v>#N/A</v>
      </c>
    </row>
    <row r="4506" spans="1:11" x14ac:dyDescent="0.25">
      <c r="A4506" s="32" t="str">
        <f>IF(AND(TRIM(INDEX(CompletedDateValues,ROW(A4506)))&lt;&gt;"",INDEX(CompletedDateValues,ROW(A4506))&gt;0),INDEX(CompletedDateValues,ROW(A4506)),"")</f>
        <v/>
      </c>
      <c r="B4506" s="32" t="str">
        <f>IF(AND(TRIM(INDEX(StartDateValues,ROW(A4506)))&lt;&gt;"",INDEX(StartDateValues,ROW(A4506))&gt;0),INDEX(StartDateValues,ROW(A4506)),"")</f>
        <v/>
      </c>
      <c r="C4506" s="22" t="str">
        <f t="shared" si="351"/>
        <v/>
      </c>
      <c r="D4506" s="3" t="str">
        <f t="shared" si="352"/>
        <v/>
      </c>
      <c r="E4506" s="3" t="str">
        <f t="shared" si="353"/>
        <v/>
      </c>
      <c r="F4506" s="3" t="str">
        <f t="shared" si="354"/>
        <v/>
      </c>
      <c r="G4506" s="3" t="str">
        <f>IF(A4506="","",IF(HOUR(A4506)&lt;StartHour,StartHour,IF(HOUR(A4506)&gt;FinishHour,FinishHour,HOUR(A4506))))</f>
        <v/>
      </c>
      <c r="H4506" s="3" t="str">
        <f t="shared" si="355"/>
        <v/>
      </c>
      <c r="I4506" s="33" t="e">
        <f>IF(OR(A4506="",B4506=""),NA(),MAX(0,IF(A4506-B4506=0,SameDayCycleTimeSettingValue,(A4506-B4506) *24)))</f>
        <v>#N/A</v>
      </c>
      <c r="J4506" s="33" t="e">
        <f>IF(OR(A4506="",B4506=""),NA(),MAX(0,IF(A4506-B4506=0,SameDayCycleTimeSettingValue,((A4506-B4506) *24)-(INT((A4506-B4506)) * (24-(FinishHour-StartHour))))))</f>
        <v>#N/A</v>
      </c>
      <c r="K4506" s="3" t="e">
        <f ca="1">IF(OR(A4506&lt;&gt;"",B4506=""),NA(),MAX(0,IF(_xlfn.DAYS(NOW(),B4506)=0,SameDayCycleTimeSettingValue,_xlfn.DAYS(NOW(),B4506))))</f>
        <v>#N/A</v>
      </c>
    </row>
    <row r="4507" spans="1:11" x14ac:dyDescent="0.25">
      <c r="A4507" s="32" t="str">
        <f>IF(AND(TRIM(INDEX(CompletedDateValues,ROW(A4507)))&lt;&gt;"",INDEX(CompletedDateValues,ROW(A4507))&gt;0),INDEX(CompletedDateValues,ROW(A4507)),"")</f>
        <v/>
      </c>
      <c r="B4507" s="32" t="str">
        <f>IF(AND(TRIM(INDEX(StartDateValues,ROW(A4507)))&lt;&gt;"",INDEX(StartDateValues,ROW(A4507))&gt;0),INDEX(StartDateValues,ROW(A4507)),"")</f>
        <v/>
      </c>
      <c r="C4507" s="22" t="str">
        <f t="shared" si="351"/>
        <v/>
      </c>
      <c r="D4507" s="3" t="str">
        <f t="shared" si="352"/>
        <v/>
      </c>
      <c r="E4507" s="3" t="str">
        <f t="shared" si="353"/>
        <v/>
      </c>
      <c r="F4507" s="3" t="str">
        <f t="shared" si="354"/>
        <v/>
      </c>
      <c r="G4507" s="3" t="str">
        <f>IF(A4507="","",IF(HOUR(A4507)&lt;StartHour,StartHour,IF(HOUR(A4507)&gt;FinishHour,FinishHour,HOUR(A4507))))</f>
        <v/>
      </c>
      <c r="H4507" s="3" t="str">
        <f t="shared" si="355"/>
        <v/>
      </c>
      <c r="I4507" s="33" t="e">
        <f>IF(OR(A4507="",B4507=""),NA(),MAX(0,IF(A4507-B4507=0,SameDayCycleTimeSettingValue,(A4507-B4507) *24)))</f>
        <v>#N/A</v>
      </c>
      <c r="J4507" s="33" t="e">
        <f>IF(OR(A4507="",B4507=""),NA(),MAX(0,IF(A4507-B4507=0,SameDayCycleTimeSettingValue,((A4507-B4507) *24)-(INT((A4507-B4507)) * (24-(FinishHour-StartHour))))))</f>
        <v>#N/A</v>
      </c>
      <c r="K4507" s="3" t="e">
        <f ca="1">IF(OR(A4507&lt;&gt;"",B4507=""),NA(),MAX(0,IF(_xlfn.DAYS(NOW(),B4507)=0,SameDayCycleTimeSettingValue,_xlfn.DAYS(NOW(),B4507))))</f>
        <v>#N/A</v>
      </c>
    </row>
    <row r="4508" spans="1:11" x14ac:dyDescent="0.25">
      <c r="A4508" s="32" t="str">
        <f>IF(AND(TRIM(INDEX(CompletedDateValues,ROW(A4508)))&lt;&gt;"",INDEX(CompletedDateValues,ROW(A4508))&gt;0),INDEX(CompletedDateValues,ROW(A4508)),"")</f>
        <v/>
      </c>
      <c r="B4508" s="32" t="str">
        <f>IF(AND(TRIM(INDEX(StartDateValues,ROW(A4508)))&lt;&gt;"",INDEX(StartDateValues,ROW(A4508))&gt;0),INDEX(StartDateValues,ROW(A4508)),"")</f>
        <v/>
      </c>
      <c r="C4508" s="22" t="str">
        <f t="shared" si="351"/>
        <v/>
      </c>
      <c r="D4508" s="3" t="str">
        <f t="shared" si="352"/>
        <v/>
      </c>
      <c r="E4508" s="3" t="str">
        <f t="shared" si="353"/>
        <v/>
      </c>
      <c r="F4508" s="3" t="str">
        <f t="shared" si="354"/>
        <v/>
      </c>
      <c r="G4508" s="3" t="str">
        <f>IF(A4508="","",IF(HOUR(A4508)&lt;StartHour,StartHour,IF(HOUR(A4508)&gt;FinishHour,FinishHour,HOUR(A4508))))</f>
        <v/>
      </c>
      <c r="H4508" s="3" t="str">
        <f t="shared" si="355"/>
        <v/>
      </c>
      <c r="I4508" s="33" t="e">
        <f>IF(OR(A4508="",B4508=""),NA(),MAX(0,IF(A4508-B4508=0,SameDayCycleTimeSettingValue,(A4508-B4508) *24)))</f>
        <v>#N/A</v>
      </c>
      <c r="J4508" s="33" t="e">
        <f>IF(OR(A4508="",B4508=""),NA(),MAX(0,IF(A4508-B4508=0,SameDayCycleTimeSettingValue,((A4508-B4508) *24)-(INT((A4508-B4508)) * (24-(FinishHour-StartHour))))))</f>
        <v>#N/A</v>
      </c>
      <c r="K4508" s="3" t="e">
        <f ca="1">IF(OR(A4508&lt;&gt;"",B4508=""),NA(),MAX(0,IF(_xlfn.DAYS(NOW(),B4508)=0,SameDayCycleTimeSettingValue,_xlfn.DAYS(NOW(),B4508))))</f>
        <v>#N/A</v>
      </c>
    </row>
    <row r="4509" spans="1:11" x14ac:dyDescent="0.25">
      <c r="A4509" s="32" t="str">
        <f>IF(AND(TRIM(INDEX(CompletedDateValues,ROW(A4509)))&lt;&gt;"",INDEX(CompletedDateValues,ROW(A4509))&gt;0),INDEX(CompletedDateValues,ROW(A4509)),"")</f>
        <v/>
      </c>
      <c r="B4509" s="32" t="str">
        <f>IF(AND(TRIM(INDEX(StartDateValues,ROW(A4509)))&lt;&gt;"",INDEX(StartDateValues,ROW(A4509))&gt;0),INDEX(StartDateValues,ROW(A4509)),"")</f>
        <v/>
      </c>
      <c r="C4509" s="22" t="str">
        <f t="shared" si="351"/>
        <v/>
      </c>
      <c r="D4509" s="3" t="str">
        <f t="shared" si="352"/>
        <v/>
      </c>
      <c r="E4509" s="3" t="str">
        <f t="shared" si="353"/>
        <v/>
      </c>
      <c r="F4509" s="3" t="str">
        <f t="shared" si="354"/>
        <v/>
      </c>
      <c r="G4509" s="3" t="str">
        <f>IF(A4509="","",IF(HOUR(A4509)&lt;StartHour,StartHour,IF(HOUR(A4509)&gt;FinishHour,FinishHour,HOUR(A4509))))</f>
        <v/>
      </c>
      <c r="H4509" s="3" t="str">
        <f t="shared" si="355"/>
        <v/>
      </c>
      <c r="I4509" s="33" t="e">
        <f>IF(OR(A4509="",B4509=""),NA(),MAX(0,IF(A4509-B4509=0,SameDayCycleTimeSettingValue,(A4509-B4509) *24)))</f>
        <v>#N/A</v>
      </c>
      <c r="J4509" s="33" t="e">
        <f>IF(OR(A4509="",B4509=""),NA(),MAX(0,IF(A4509-B4509=0,SameDayCycleTimeSettingValue,((A4509-B4509) *24)-(INT((A4509-B4509)) * (24-(FinishHour-StartHour))))))</f>
        <v>#N/A</v>
      </c>
      <c r="K4509" s="3" t="e">
        <f ca="1">IF(OR(A4509&lt;&gt;"",B4509=""),NA(),MAX(0,IF(_xlfn.DAYS(NOW(),B4509)=0,SameDayCycleTimeSettingValue,_xlfn.DAYS(NOW(),B4509))))</f>
        <v>#N/A</v>
      </c>
    </row>
    <row r="4510" spans="1:11" x14ac:dyDescent="0.25">
      <c r="A4510" s="32" t="str">
        <f>IF(AND(TRIM(INDEX(CompletedDateValues,ROW(A4510)))&lt;&gt;"",INDEX(CompletedDateValues,ROW(A4510))&gt;0),INDEX(CompletedDateValues,ROW(A4510)),"")</f>
        <v/>
      </c>
      <c r="B4510" s="32" t="str">
        <f>IF(AND(TRIM(INDEX(StartDateValues,ROW(A4510)))&lt;&gt;"",INDEX(StartDateValues,ROW(A4510))&gt;0),INDEX(StartDateValues,ROW(A4510)),"")</f>
        <v/>
      </c>
      <c r="C4510" s="22" t="str">
        <f t="shared" si="351"/>
        <v/>
      </c>
      <c r="D4510" s="3" t="str">
        <f t="shared" si="352"/>
        <v/>
      </c>
      <c r="E4510" s="3" t="str">
        <f t="shared" si="353"/>
        <v/>
      </c>
      <c r="F4510" s="3" t="str">
        <f t="shared" si="354"/>
        <v/>
      </c>
      <c r="G4510" s="3" t="str">
        <f>IF(A4510="","",IF(HOUR(A4510)&lt;StartHour,StartHour,IF(HOUR(A4510)&gt;FinishHour,FinishHour,HOUR(A4510))))</f>
        <v/>
      </c>
      <c r="H4510" s="3" t="str">
        <f t="shared" si="355"/>
        <v/>
      </c>
      <c r="I4510" s="33" t="e">
        <f>IF(OR(A4510="",B4510=""),NA(),MAX(0,IF(A4510-B4510=0,SameDayCycleTimeSettingValue,(A4510-B4510) *24)))</f>
        <v>#N/A</v>
      </c>
      <c r="J4510" s="33" t="e">
        <f>IF(OR(A4510="",B4510=""),NA(),MAX(0,IF(A4510-B4510=0,SameDayCycleTimeSettingValue,((A4510-B4510) *24)-(INT((A4510-B4510)) * (24-(FinishHour-StartHour))))))</f>
        <v>#N/A</v>
      </c>
      <c r="K4510" s="3" t="e">
        <f ca="1">IF(OR(A4510&lt;&gt;"",B4510=""),NA(),MAX(0,IF(_xlfn.DAYS(NOW(),B4510)=0,SameDayCycleTimeSettingValue,_xlfn.DAYS(NOW(),B4510))))</f>
        <v>#N/A</v>
      </c>
    </row>
    <row r="4511" spans="1:11" x14ac:dyDescent="0.25">
      <c r="A4511" s="32" t="str">
        <f>IF(AND(TRIM(INDEX(CompletedDateValues,ROW(A4511)))&lt;&gt;"",INDEX(CompletedDateValues,ROW(A4511))&gt;0),INDEX(CompletedDateValues,ROW(A4511)),"")</f>
        <v/>
      </c>
      <c r="B4511" s="32" t="str">
        <f>IF(AND(TRIM(INDEX(StartDateValues,ROW(A4511)))&lt;&gt;"",INDEX(StartDateValues,ROW(A4511))&gt;0),INDEX(StartDateValues,ROW(A4511)),"")</f>
        <v/>
      </c>
      <c r="C4511" s="22" t="str">
        <f t="shared" si="351"/>
        <v/>
      </c>
      <c r="D4511" s="3" t="str">
        <f t="shared" si="352"/>
        <v/>
      </c>
      <c r="E4511" s="3" t="str">
        <f t="shared" si="353"/>
        <v/>
      </c>
      <c r="F4511" s="3" t="str">
        <f t="shared" si="354"/>
        <v/>
      </c>
      <c r="G4511" s="3" t="str">
        <f>IF(A4511="","",IF(HOUR(A4511)&lt;StartHour,StartHour,IF(HOUR(A4511)&gt;FinishHour,FinishHour,HOUR(A4511))))</f>
        <v/>
      </c>
      <c r="H4511" s="3" t="str">
        <f t="shared" si="355"/>
        <v/>
      </c>
      <c r="I4511" s="33" t="e">
        <f>IF(OR(A4511="",B4511=""),NA(),MAX(0,IF(A4511-B4511=0,SameDayCycleTimeSettingValue,(A4511-B4511) *24)))</f>
        <v>#N/A</v>
      </c>
      <c r="J4511" s="33" t="e">
        <f>IF(OR(A4511="",B4511=""),NA(),MAX(0,IF(A4511-B4511=0,SameDayCycleTimeSettingValue,((A4511-B4511) *24)-(INT((A4511-B4511)) * (24-(FinishHour-StartHour))))))</f>
        <v>#N/A</v>
      </c>
      <c r="K4511" s="3" t="e">
        <f ca="1">IF(OR(A4511&lt;&gt;"",B4511=""),NA(),MAX(0,IF(_xlfn.DAYS(NOW(),B4511)=0,SameDayCycleTimeSettingValue,_xlfn.DAYS(NOW(),B4511))))</f>
        <v>#N/A</v>
      </c>
    </row>
    <row r="4512" spans="1:11" x14ac:dyDescent="0.25">
      <c r="A4512" s="32" t="str">
        <f>IF(AND(TRIM(INDEX(CompletedDateValues,ROW(A4512)))&lt;&gt;"",INDEX(CompletedDateValues,ROW(A4512))&gt;0),INDEX(CompletedDateValues,ROW(A4512)),"")</f>
        <v/>
      </c>
      <c r="B4512" s="32" t="str">
        <f>IF(AND(TRIM(INDEX(StartDateValues,ROW(A4512)))&lt;&gt;"",INDEX(StartDateValues,ROW(A4512))&gt;0),INDEX(StartDateValues,ROW(A4512)),"")</f>
        <v/>
      </c>
      <c r="C4512" s="22" t="str">
        <f t="shared" si="351"/>
        <v/>
      </c>
      <c r="D4512" s="3" t="str">
        <f t="shared" si="352"/>
        <v/>
      </c>
      <c r="E4512" s="3" t="str">
        <f t="shared" si="353"/>
        <v/>
      </c>
      <c r="F4512" s="3" t="str">
        <f t="shared" si="354"/>
        <v/>
      </c>
      <c r="G4512" s="3" t="str">
        <f>IF(A4512="","",IF(HOUR(A4512)&lt;StartHour,StartHour,IF(HOUR(A4512)&gt;FinishHour,FinishHour,HOUR(A4512))))</f>
        <v/>
      </c>
      <c r="H4512" s="3" t="str">
        <f t="shared" si="355"/>
        <v/>
      </c>
      <c r="I4512" s="33" t="e">
        <f>IF(OR(A4512="",B4512=""),NA(),MAX(0,IF(A4512-B4512=0,SameDayCycleTimeSettingValue,(A4512-B4512) *24)))</f>
        <v>#N/A</v>
      </c>
      <c r="J4512" s="33" t="e">
        <f>IF(OR(A4512="",B4512=""),NA(),MAX(0,IF(A4512-B4512=0,SameDayCycleTimeSettingValue,((A4512-B4512) *24)-(INT((A4512-B4512)) * (24-(FinishHour-StartHour))))))</f>
        <v>#N/A</v>
      </c>
      <c r="K4512" s="3" t="e">
        <f ca="1">IF(OR(A4512&lt;&gt;"",B4512=""),NA(),MAX(0,IF(_xlfn.DAYS(NOW(),B4512)=0,SameDayCycleTimeSettingValue,_xlfn.DAYS(NOW(),B4512))))</f>
        <v>#N/A</v>
      </c>
    </row>
    <row r="4513" spans="1:11" x14ac:dyDescent="0.25">
      <c r="A4513" s="32" t="str">
        <f>IF(AND(TRIM(INDEX(CompletedDateValues,ROW(A4513)))&lt;&gt;"",INDEX(CompletedDateValues,ROW(A4513))&gt;0),INDEX(CompletedDateValues,ROW(A4513)),"")</f>
        <v/>
      </c>
      <c r="B4513" s="32" t="str">
        <f>IF(AND(TRIM(INDEX(StartDateValues,ROW(A4513)))&lt;&gt;"",INDEX(StartDateValues,ROW(A4513))&gt;0),INDEX(StartDateValues,ROW(A4513)),"")</f>
        <v/>
      </c>
      <c r="C4513" s="22" t="str">
        <f t="shared" si="351"/>
        <v/>
      </c>
      <c r="D4513" s="3" t="str">
        <f t="shared" si="352"/>
        <v/>
      </c>
      <c r="E4513" s="3" t="str">
        <f t="shared" si="353"/>
        <v/>
      </c>
      <c r="F4513" s="3" t="str">
        <f t="shared" si="354"/>
        <v/>
      </c>
      <c r="G4513" s="3" t="str">
        <f>IF(A4513="","",IF(HOUR(A4513)&lt;StartHour,StartHour,IF(HOUR(A4513)&gt;FinishHour,FinishHour,HOUR(A4513))))</f>
        <v/>
      </c>
      <c r="H4513" s="3" t="str">
        <f t="shared" si="355"/>
        <v/>
      </c>
      <c r="I4513" s="33" t="e">
        <f>IF(OR(A4513="",B4513=""),NA(),MAX(0,IF(A4513-B4513=0,SameDayCycleTimeSettingValue,(A4513-B4513) *24)))</f>
        <v>#N/A</v>
      </c>
      <c r="J4513" s="33" t="e">
        <f>IF(OR(A4513="",B4513=""),NA(),MAX(0,IF(A4513-B4513=0,SameDayCycleTimeSettingValue,((A4513-B4513) *24)-(INT((A4513-B4513)) * (24-(FinishHour-StartHour))))))</f>
        <v>#N/A</v>
      </c>
      <c r="K4513" s="3" t="e">
        <f ca="1">IF(OR(A4513&lt;&gt;"",B4513=""),NA(),MAX(0,IF(_xlfn.DAYS(NOW(),B4513)=0,SameDayCycleTimeSettingValue,_xlfn.DAYS(NOW(),B4513))))</f>
        <v>#N/A</v>
      </c>
    </row>
    <row r="4514" spans="1:11" x14ac:dyDescent="0.25">
      <c r="A4514" s="32" t="str">
        <f>IF(AND(TRIM(INDEX(CompletedDateValues,ROW(A4514)))&lt;&gt;"",INDEX(CompletedDateValues,ROW(A4514))&gt;0),INDEX(CompletedDateValues,ROW(A4514)),"")</f>
        <v/>
      </c>
      <c r="B4514" s="32" t="str">
        <f>IF(AND(TRIM(INDEX(StartDateValues,ROW(A4514)))&lt;&gt;"",INDEX(StartDateValues,ROW(A4514))&gt;0),INDEX(StartDateValues,ROW(A4514)),"")</f>
        <v/>
      </c>
      <c r="C4514" s="22" t="str">
        <f t="shared" si="351"/>
        <v/>
      </c>
      <c r="D4514" s="3" t="str">
        <f t="shared" si="352"/>
        <v/>
      </c>
      <c r="E4514" s="3" t="str">
        <f t="shared" si="353"/>
        <v/>
      </c>
      <c r="F4514" s="3" t="str">
        <f t="shared" si="354"/>
        <v/>
      </c>
      <c r="G4514" s="3" t="str">
        <f>IF(A4514="","",IF(HOUR(A4514)&lt;StartHour,StartHour,IF(HOUR(A4514)&gt;FinishHour,FinishHour,HOUR(A4514))))</f>
        <v/>
      </c>
      <c r="H4514" s="3" t="str">
        <f t="shared" si="355"/>
        <v/>
      </c>
      <c r="I4514" s="33" t="e">
        <f>IF(OR(A4514="",B4514=""),NA(),MAX(0,IF(A4514-B4514=0,SameDayCycleTimeSettingValue,(A4514-B4514) *24)))</f>
        <v>#N/A</v>
      </c>
      <c r="J4514" s="33" t="e">
        <f>IF(OR(A4514="",B4514=""),NA(),MAX(0,IF(A4514-B4514=0,SameDayCycleTimeSettingValue,((A4514-B4514) *24)-(INT((A4514-B4514)) * (24-(FinishHour-StartHour))))))</f>
        <v>#N/A</v>
      </c>
      <c r="K4514" s="3" t="e">
        <f ca="1">IF(OR(A4514&lt;&gt;"",B4514=""),NA(),MAX(0,IF(_xlfn.DAYS(NOW(),B4514)=0,SameDayCycleTimeSettingValue,_xlfn.DAYS(NOW(),B4514))))</f>
        <v>#N/A</v>
      </c>
    </row>
    <row r="4515" spans="1:11" x14ac:dyDescent="0.25">
      <c r="A4515" s="32" t="str">
        <f>IF(AND(TRIM(INDEX(CompletedDateValues,ROW(A4515)))&lt;&gt;"",INDEX(CompletedDateValues,ROW(A4515))&gt;0),INDEX(CompletedDateValues,ROW(A4515)),"")</f>
        <v/>
      </c>
      <c r="B4515" s="32" t="str">
        <f>IF(AND(TRIM(INDEX(StartDateValues,ROW(A4515)))&lt;&gt;"",INDEX(StartDateValues,ROW(A4515))&gt;0),INDEX(StartDateValues,ROW(A4515)),"")</f>
        <v/>
      </c>
      <c r="C4515" s="22" t="str">
        <f t="shared" si="351"/>
        <v/>
      </c>
      <c r="D4515" s="3" t="str">
        <f t="shared" si="352"/>
        <v/>
      </c>
      <c r="E4515" s="3" t="str">
        <f t="shared" si="353"/>
        <v/>
      </c>
      <c r="F4515" s="3" t="str">
        <f t="shared" si="354"/>
        <v/>
      </c>
      <c r="G4515" s="3" t="str">
        <f>IF(A4515="","",IF(HOUR(A4515)&lt;StartHour,StartHour,IF(HOUR(A4515)&gt;FinishHour,FinishHour,HOUR(A4515))))</f>
        <v/>
      </c>
      <c r="H4515" s="3" t="str">
        <f t="shared" si="355"/>
        <v/>
      </c>
      <c r="I4515" s="33" t="e">
        <f>IF(OR(A4515="",B4515=""),NA(),MAX(0,IF(A4515-B4515=0,SameDayCycleTimeSettingValue,(A4515-B4515) *24)))</f>
        <v>#N/A</v>
      </c>
      <c r="J4515" s="33" t="e">
        <f>IF(OR(A4515="",B4515=""),NA(),MAX(0,IF(A4515-B4515=0,SameDayCycleTimeSettingValue,((A4515-B4515) *24)-(INT((A4515-B4515)) * (24-(FinishHour-StartHour))))))</f>
        <v>#N/A</v>
      </c>
      <c r="K4515" s="3" t="e">
        <f ca="1">IF(OR(A4515&lt;&gt;"",B4515=""),NA(),MAX(0,IF(_xlfn.DAYS(NOW(),B4515)=0,SameDayCycleTimeSettingValue,_xlfn.DAYS(NOW(),B4515))))</f>
        <v>#N/A</v>
      </c>
    </row>
    <row r="4516" spans="1:11" x14ac:dyDescent="0.25">
      <c r="A4516" s="32" t="str">
        <f>IF(AND(TRIM(INDEX(CompletedDateValues,ROW(A4516)))&lt;&gt;"",INDEX(CompletedDateValues,ROW(A4516))&gt;0),INDEX(CompletedDateValues,ROW(A4516)),"")</f>
        <v/>
      </c>
      <c r="B4516" s="32" t="str">
        <f>IF(AND(TRIM(INDEX(StartDateValues,ROW(A4516)))&lt;&gt;"",INDEX(StartDateValues,ROW(A4516))&gt;0),INDEX(StartDateValues,ROW(A4516)),"")</f>
        <v/>
      </c>
      <c r="C4516" s="22" t="str">
        <f t="shared" si="351"/>
        <v/>
      </c>
      <c r="D4516" s="3" t="str">
        <f t="shared" si="352"/>
        <v/>
      </c>
      <c r="E4516" s="3" t="str">
        <f t="shared" si="353"/>
        <v/>
      </c>
      <c r="F4516" s="3" t="str">
        <f t="shared" si="354"/>
        <v/>
      </c>
      <c r="G4516" s="3" t="str">
        <f>IF(A4516="","",IF(HOUR(A4516)&lt;StartHour,StartHour,IF(HOUR(A4516)&gt;FinishHour,FinishHour,HOUR(A4516))))</f>
        <v/>
      </c>
      <c r="H4516" s="3" t="str">
        <f t="shared" si="355"/>
        <v/>
      </c>
      <c r="I4516" s="33" t="e">
        <f>IF(OR(A4516="",B4516=""),NA(),MAX(0,IF(A4516-B4516=0,SameDayCycleTimeSettingValue,(A4516-B4516) *24)))</f>
        <v>#N/A</v>
      </c>
      <c r="J4516" s="33" t="e">
        <f>IF(OR(A4516="",B4516=""),NA(),MAX(0,IF(A4516-B4516=0,SameDayCycleTimeSettingValue,((A4516-B4516) *24)-(INT((A4516-B4516)) * (24-(FinishHour-StartHour))))))</f>
        <v>#N/A</v>
      </c>
      <c r="K4516" s="3" t="e">
        <f ca="1">IF(OR(A4516&lt;&gt;"",B4516=""),NA(),MAX(0,IF(_xlfn.DAYS(NOW(),B4516)=0,SameDayCycleTimeSettingValue,_xlfn.DAYS(NOW(),B4516))))</f>
        <v>#N/A</v>
      </c>
    </row>
    <row r="4517" spans="1:11" x14ac:dyDescent="0.25">
      <c r="A4517" s="32" t="str">
        <f>IF(AND(TRIM(INDEX(CompletedDateValues,ROW(A4517)))&lt;&gt;"",INDEX(CompletedDateValues,ROW(A4517))&gt;0),INDEX(CompletedDateValues,ROW(A4517)),"")</f>
        <v/>
      </c>
      <c r="B4517" s="32" t="str">
        <f>IF(AND(TRIM(INDEX(StartDateValues,ROW(A4517)))&lt;&gt;"",INDEX(StartDateValues,ROW(A4517))&gt;0),INDEX(StartDateValues,ROW(A4517)),"")</f>
        <v/>
      </c>
      <c r="C4517" s="22" t="str">
        <f t="shared" si="351"/>
        <v/>
      </c>
      <c r="D4517" s="3" t="str">
        <f t="shared" si="352"/>
        <v/>
      </c>
      <c r="E4517" s="3" t="str">
        <f t="shared" si="353"/>
        <v/>
      </c>
      <c r="F4517" s="3" t="str">
        <f t="shared" si="354"/>
        <v/>
      </c>
      <c r="G4517" s="3" t="str">
        <f>IF(A4517="","",IF(HOUR(A4517)&lt;StartHour,StartHour,IF(HOUR(A4517)&gt;FinishHour,FinishHour,HOUR(A4517))))</f>
        <v/>
      </c>
      <c r="H4517" s="3" t="str">
        <f t="shared" si="355"/>
        <v/>
      </c>
      <c r="I4517" s="33" t="e">
        <f>IF(OR(A4517="",B4517=""),NA(),MAX(0,IF(A4517-B4517=0,SameDayCycleTimeSettingValue,(A4517-B4517) *24)))</f>
        <v>#N/A</v>
      </c>
      <c r="J4517" s="33" t="e">
        <f>IF(OR(A4517="",B4517=""),NA(),MAX(0,IF(A4517-B4517=0,SameDayCycleTimeSettingValue,((A4517-B4517) *24)-(INT((A4517-B4517)) * (24-(FinishHour-StartHour))))))</f>
        <v>#N/A</v>
      </c>
      <c r="K4517" s="3" t="e">
        <f ca="1">IF(OR(A4517&lt;&gt;"",B4517=""),NA(),MAX(0,IF(_xlfn.DAYS(NOW(),B4517)=0,SameDayCycleTimeSettingValue,_xlfn.DAYS(NOW(),B4517))))</f>
        <v>#N/A</v>
      </c>
    </row>
    <row r="4518" spans="1:11" x14ac:dyDescent="0.25">
      <c r="A4518" s="32" t="str">
        <f>IF(AND(TRIM(INDEX(CompletedDateValues,ROW(A4518)))&lt;&gt;"",INDEX(CompletedDateValues,ROW(A4518))&gt;0),INDEX(CompletedDateValues,ROW(A4518)),"")</f>
        <v/>
      </c>
      <c r="B4518" s="32" t="str">
        <f>IF(AND(TRIM(INDEX(StartDateValues,ROW(A4518)))&lt;&gt;"",INDEX(StartDateValues,ROW(A4518))&gt;0),INDEX(StartDateValues,ROW(A4518)),"")</f>
        <v/>
      </c>
      <c r="C4518" s="22" t="str">
        <f t="shared" si="351"/>
        <v/>
      </c>
      <c r="D4518" s="3" t="str">
        <f t="shared" si="352"/>
        <v/>
      </c>
      <c r="E4518" s="3" t="str">
        <f t="shared" si="353"/>
        <v/>
      </c>
      <c r="F4518" s="3" t="str">
        <f t="shared" si="354"/>
        <v/>
      </c>
      <c r="G4518" s="3" t="str">
        <f>IF(A4518="","",IF(HOUR(A4518)&lt;StartHour,StartHour,IF(HOUR(A4518)&gt;FinishHour,FinishHour,HOUR(A4518))))</f>
        <v/>
      </c>
      <c r="H4518" s="3" t="str">
        <f t="shared" si="355"/>
        <v/>
      </c>
      <c r="I4518" s="33" t="e">
        <f>IF(OR(A4518="",B4518=""),NA(),MAX(0,IF(A4518-B4518=0,SameDayCycleTimeSettingValue,(A4518-B4518) *24)))</f>
        <v>#N/A</v>
      </c>
      <c r="J4518" s="33" t="e">
        <f>IF(OR(A4518="",B4518=""),NA(),MAX(0,IF(A4518-B4518=0,SameDayCycleTimeSettingValue,((A4518-B4518) *24)-(INT((A4518-B4518)) * (24-(FinishHour-StartHour))))))</f>
        <v>#N/A</v>
      </c>
      <c r="K4518" s="3" t="e">
        <f ca="1">IF(OR(A4518&lt;&gt;"",B4518=""),NA(),MAX(0,IF(_xlfn.DAYS(NOW(),B4518)=0,SameDayCycleTimeSettingValue,_xlfn.DAYS(NOW(),B4518))))</f>
        <v>#N/A</v>
      </c>
    </row>
    <row r="4519" spans="1:11" x14ac:dyDescent="0.25">
      <c r="A4519" s="32" t="str">
        <f>IF(AND(TRIM(INDEX(CompletedDateValues,ROW(A4519)))&lt;&gt;"",INDEX(CompletedDateValues,ROW(A4519))&gt;0),INDEX(CompletedDateValues,ROW(A4519)),"")</f>
        <v/>
      </c>
      <c r="B4519" s="32" t="str">
        <f>IF(AND(TRIM(INDEX(StartDateValues,ROW(A4519)))&lt;&gt;"",INDEX(StartDateValues,ROW(A4519))&gt;0),INDEX(StartDateValues,ROW(A4519)),"")</f>
        <v/>
      </c>
      <c r="C4519" s="22" t="str">
        <f t="shared" si="351"/>
        <v/>
      </c>
      <c r="D4519" s="3" t="str">
        <f t="shared" si="352"/>
        <v/>
      </c>
      <c r="E4519" s="3" t="str">
        <f t="shared" si="353"/>
        <v/>
      </c>
      <c r="F4519" s="3" t="str">
        <f t="shared" si="354"/>
        <v/>
      </c>
      <c r="G4519" s="3" t="str">
        <f>IF(A4519="","",IF(HOUR(A4519)&lt;StartHour,StartHour,IF(HOUR(A4519)&gt;FinishHour,FinishHour,HOUR(A4519))))</f>
        <v/>
      </c>
      <c r="H4519" s="3" t="str">
        <f t="shared" si="355"/>
        <v/>
      </c>
      <c r="I4519" s="33" t="e">
        <f>IF(OR(A4519="",B4519=""),NA(),MAX(0,IF(A4519-B4519=0,SameDayCycleTimeSettingValue,(A4519-B4519) *24)))</f>
        <v>#N/A</v>
      </c>
      <c r="J4519" s="33" t="e">
        <f>IF(OR(A4519="",B4519=""),NA(),MAX(0,IF(A4519-B4519=0,SameDayCycleTimeSettingValue,((A4519-B4519) *24)-(INT((A4519-B4519)) * (24-(FinishHour-StartHour))))))</f>
        <v>#N/A</v>
      </c>
      <c r="K4519" s="3" t="e">
        <f ca="1">IF(OR(A4519&lt;&gt;"",B4519=""),NA(),MAX(0,IF(_xlfn.DAYS(NOW(),B4519)=0,SameDayCycleTimeSettingValue,_xlfn.DAYS(NOW(),B4519))))</f>
        <v>#N/A</v>
      </c>
    </row>
    <row r="4520" spans="1:11" x14ac:dyDescent="0.25">
      <c r="A4520" s="32" t="str">
        <f>IF(AND(TRIM(INDEX(CompletedDateValues,ROW(A4520)))&lt;&gt;"",INDEX(CompletedDateValues,ROW(A4520))&gt;0),INDEX(CompletedDateValues,ROW(A4520)),"")</f>
        <v/>
      </c>
      <c r="B4520" s="32" t="str">
        <f>IF(AND(TRIM(INDEX(StartDateValues,ROW(A4520)))&lt;&gt;"",INDEX(StartDateValues,ROW(A4520))&gt;0),INDEX(StartDateValues,ROW(A4520)),"")</f>
        <v/>
      </c>
      <c r="C4520" s="22" t="str">
        <f t="shared" si="351"/>
        <v/>
      </c>
      <c r="D4520" s="3" t="str">
        <f t="shared" si="352"/>
        <v/>
      </c>
      <c r="E4520" s="3" t="str">
        <f t="shared" si="353"/>
        <v/>
      </c>
      <c r="F4520" s="3" t="str">
        <f t="shared" si="354"/>
        <v/>
      </c>
      <c r="G4520" s="3" t="str">
        <f>IF(A4520="","",IF(HOUR(A4520)&lt;StartHour,StartHour,IF(HOUR(A4520)&gt;FinishHour,FinishHour,HOUR(A4520))))</f>
        <v/>
      </c>
      <c r="H4520" s="3" t="str">
        <f t="shared" si="355"/>
        <v/>
      </c>
      <c r="I4520" s="33" t="e">
        <f>IF(OR(A4520="",B4520=""),NA(),MAX(0,IF(A4520-B4520=0,SameDayCycleTimeSettingValue,(A4520-B4520) *24)))</f>
        <v>#N/A</v>
      </c>
      <c r="J4520" s="33" t="e">
        <f>IF(OR(A4520="",B4520=""),NA(),MAX(0,IF(A4520-B4520=0,SameDayCycleTimeSettingValue,((A4520-B4520) *24)-(INT((A4520-B4520)) * (24-(FinishHour-StartHour))))))</f>
        <v>#N/A</v>
      </c>
      <c r="K4520" s="3" t="e">
        <f ca="1">IF(OR(A4520&lt;&gt;"",B4520=""),NA(),MAX(0,IF(_xlfn.DAYS(NOW(),B4520)=0,SameDayCycleTimeSettingValue,_xlfn.DAYS(NOW(),B4520))))</f>
        <v>#N/A</v>
      </c>
    </row>
    <row r="4521" spans="1:11" x14ac:dyDescent="0.25">
      <c r="A4521" s="32" t="str">
        <f>IF(AND(TRIM(INDEX(CompletedDateValues,ROW(A4521)))&lt;&gt;"",INDEX(CompletedDateValues,ROW(A4521))&gt;0),INDEX(CompletedDateValues,ROW(A4521)),"")</f>
        <v/>
      </c>
      <c r="B4521" s="32" t="str">
        <f>IF(AND(TRIM(INDEX(StartDateValues,ROW(A4521)))&lt;&gt;"",INDEX(StartDateValues,ROW(A4521))&gt;0),INDEX(StartDateValues,ROW(A4521)),"")</f>
        <v/>
      </c>
      <c r="C4521" s="22" t="str">
        <f t="shared" si="351"/>
        <v/>
      </c>
      <c r="D4521" s="3" t="str">
        <f t="shared" si="352"/>
        <v/>
      </c>
      <c r="E4521" s="3" t="str">
        <f t="shared" si="353"/>
        <v/>
      </c>
      <c r="F4521" s="3" t="str">
        <f t="shared" si="354"/>
        <v/>
      </c>
      <c r="G4521" s="3" t="str">
        <f>IF(A4521="","",IF(HOUR(A4521)&lt;StartHour,StartHour,IF(HOUR(A4521)&gt;FinishHour,FinishHour,HOUR(A4521))))</f>
        <v/>
      </c>
      <c r="H4521" s="3" t="str">
        <f t="shared" si="355"/>
        <v/>
      </c>
      <c r="I4521" s="33" t="e">
        <f>IF(OR(A4521="",B4521=""),NA(),MAX(0,IF(A4521-B4521=0,SameDayCycleTimeSettingValue,(A4521-B4521) *24)))</f>
        <v>#N/A</v>
      </c>
      <c r="J4521" s="33" t="e">
        <f>IF(OR(A4521="",B4521=""),NA(),MAX(0,IF(A4521-B4521=0,SameDayCycleTimeSettingValue,((A4521-B4521) *24)-(INT((A4521-B4521)) * (24-(FinishHour-StartHour))))))</f>
        <v>#N/A</v>
      </c>
      <c r="K4521" s="3" t="e">
        <f ca="1">IF(OR(A4521&lt;&gt;"",B4521=""),NA(),MAX(0,IF(_xlfn.DAYS(NOW(),B4521)=0,SameDayCycleTimeSettingValue,_xlfn.DAYS(NOW(),B4521))))</f>
        <v>#N/A</v>
      </c>
    </row>
    <row r="4522" spans="1:11" x14ac:dyDescent="0.25">
      <c r="A4522" s="32" t="str">
        <f>IF(AND(TRIM(INDEX(CompletedDateValues,ROW(A4522)))&lt;&gt;"",INDEX(CompletedDateValues,ROW(A4522))&gt;0),INDEX(CompletedDateValues,ROW(A4522)),"")</f>
        <v/>
      </c>
      <c r="B4522" s="32" t="str">
        <f>IF(AND(TRIM(INDEX(StartDateValues,ROW(A4522)))&lt;&gt;"",INDEX(StartDateValues,ROW(A4522))&gt;0),INDEX(StartDateValues,ROW(A4522)),"")</f>
        <v/>
      </c>
      <c r="C4522" s="22" t="str">
        <f t="shared" si="351"/>
        <v/>
      </c>
      <c r="D4522" s="3" t="str">
        <f t="shared" si="352"/>
        <v/>
      </c>
      <c r="E4522" s="3" t="str">
        <f t="shared" si="353"/>
        <v/>
      </c>
      <c r="F4522" s="3" t="str">
        <f t="shared" si="354"/>
        <v/>
      </c>
      <c r="G4522" s="3" t="str">
        <f>IF(A4522="","",IF(HOUR(A4522)&lt;StartHour,StartHour,IF(HOUR(A4522)&gt;FinishHour,FinishHour,HOUR(A4522))))</f>
        <v/>
      </c>
      <c r="H4522" s="3" t="str">
        <f t="shared" si="355"/>
        <v/>
      </c>
      <c r="I4522" s="33" t="e">
        <f>IF(OR(A4522="",B4522=""),NA(),MAX(0,IF(A4522-B4522=0,SameDayCycleTimeSettingValue,(A4522-B4522) *24)))</f>
        <v>#N/A</v>
      </c>
      <c r="J4522" s="33" t="e">
        <f>IF(OR(A4522="",B4522=""),NA(),MAX(0,IF(A4522-B4522=0,SameDayCycleTimeSettingValue,((A4522-B4522) *24)-(INT((A4522-B4522)) * (24-(FinishHour-StartHour))))))</f>
        <v>#N/A</v>
      </c>
      <c r="K4522" s="3" t="e">
        <f ca="1">IF(OR(A4522&lt;&gt;"",B4522=""),NA(),MAX(0,IF(_xlfn.DAYS(NOW(),B4522)=0,SameDayCycleTimeSettingValue,_xlfn.DAYS(NOW(),B4522))))</f>
        <v>#N/A</v>
      </c>
    </row>
    <row r="4523" spans="1:11" x14ac:dyDescent="0.25">
      <c r="A4523" s="32" t="str">
        <f>IF(AND(TRIM(INDEX(CompletedDateValues,ROW(A4523)))&lt;&gt;"",INDEX(CompletedDateValues,ROW(A4523))&gt;0),INDEX(CompletedDateValues,ROW(A4523)),"")</f>
        <v/>
      </c>
      <c r="B4523" s="32" t="str">
        <f>IF(AND(TRIM(INDEX(StartDateValues,ROW(A4523)))&lt;&gt;"",INDEX(StartDateValues,ROW(A4523))&gt;0),INDEX(StartDateValues,ROW(A4523)),"")</f>
        <v/>
      </c>
      <c r="C4523" s="22" t="str">
        <f t="shared" si="351"/>
        <v/>
      </c>
      <c r="D4523" s="3" t="str">
        <f t="shared" si="352"/>
        <v/>
      </c>
      <c r="E4523" s="3" t="str">
        <f t="shared" si="353"/>
        <v/>
      </c>
      <c r="F4523" s="3" t="str">
        <f t="shared" si="354"/>
        <v/>
      </c>
      <c r="G4523" s="3" t="str">
        <f>IF(A4523="","",IF(HOUR(A4523)&lt;StartHour,StartHour,IF(HOUR(A4523)&gt;FinishHour,FinishHour,HOUR(A4523))))</f>
        <v/>
      </c>
      <c r="H4523" s="3" t="str">
        <f t="shared" si="355"/>
        <v/>
      </c>
      <c r="I4523" s="33" t="e">
        <f>IF(OR(A4523="",B4523=""),NA(),MAX(0,IF(A4523-B4523=0,SameDayCycleTimeSettingValue,(A4523-B4523) *24)))</f>
        <v>#N/A</v>
      </c>
      <c r="J4523" s="33" t="e">
        <f>IF(OR(A4523="",B4523=""),NA(),MAX(0,IF(A4523-B4523=0,SameDayCycleTimeSettingValue,((A4523-B4523) *24)-(INT((A4523-B4523)) * (24-(FinishHour-StartHour))))))</f>
        <v>#N/A</v>
      </c>
      <c r="K4523" s="3" t="e">
        <f ca="1">IF(OR(A4523&lt;&gt;"",B4523=""),NA(),MAX(0,IF(_xlfn.DAYS(NOW(),B4523)=0,SameDayCycleTimeSettingValue,_xlfn.DAYS(NOW(),B4523))))</f>
        <v>#N/A</v>
      </c>
    </row>
    <row r="4524" spans="1:11" x14ac:dyDescent="0.25">
      <c r="A4524" s="32" t="str">
        <f>IF(AND(TRIM(INDEX(CompletedDateValues,ROW(A4524)))&lt;&gt;"",INDEX(CompletedDateValues,ROW(A4524))&gt;0),INDEX(CompletedDateValues,ROW(A4524)),"")</f>
        <v/>
      </c>
      <c r="B4524" s="32" t="str">
        <f>IF(AND(TRIM(INDEX(StartDateValues,ROW(A4524)))&lt;&gt;"",INDEX(StartDateValues,ROW(A4524))&gt;0),INDEX(StartDateValues,ROW(A4524)),"")</f>
        <v/>
      </c>
      <c r="C4524" s="22" t="str">
        <f t="shared" si="351"/>
        <v/>
      </c>
      <c r="D4524" s="3" t="str">
        <f t="shared" si="352"/>
        <v/>
      </c>
      <c r="E4524" s="3" t="str">
        <f t="shared" si="353"/>
        <v/>
      </c>
      <c r="F4524" s="3" t="str">
        <f t="shared" si="354"/>
        <v/>
      </c>
      <c r="G4524" s="3" t="str">
        <f>IF(A4524="","",IF(HOUR(A4524)&lt;StartHour,StartHour,IF(HOUR(A4524)&gt;FinishHour,FinishHour,HOUR(A4524))))</f>
        <v/>
      </c>
      <c r="H4524" s="3" t="str">
        <f t="shared" si="355"/>
        <v/>
      </c>
      <c r="I4524" s="33" t="e">
        <f>IF(OR(A4524="",B4524=""),NA(),MAX(0,IF(A4524-B4524=0,SameDayCycleTimeSettingValue,(A4524-B4524) *24)))</f>
        <v>#N/A</v>
      </c>
      <c r="J4524" s="33" t="e">
        <f>IF(OR(A4524="",B4524=""),NA(),MAX(0,IF(A4524-B4524=0,SameDayCycleTimeSettingValue,((A4524-B4524) *24)-(INT((A4524-B4524)) * (24-(FinishHour-StartHour))))))</f>
        <v>#N/A</v>
      </c>
      <c r="K4524" s="3" t="e">
        <f ca="1">IF(OR(A4524&lt;&gt;"",B4524=""),NA(),MAX(0,IF(_xlfn.DAYS(NOW(),B4524)=0,SameDayCycleTimeSettingValue,_xlfn.DAYS(NOW(),B4524))))</f>
        <v>#N/A</v>
      </c>
    </row>
    <row r="4525" spans="1:11" x14ac:dyDescent="0.25">
      <c r="A4525" s="32" t="str">
        <f>IF(AND(TRIM(INDEX(CompletedDateValues,ROW(A4525)))&lt;&gt;"",INDEX(CompletedDateValues,ROW(A4525))&gt;0),INDEX(CompletedDateValues,ROW(A4525)),"")</f>
        <v/>
      </c>
      <c r="B4525" s="32" t="str">
        <f>IF(AND(TRIM(INDEX(StartDateValues,ROW(A4525)))&lt;&gt;"",INDEX(StartDateValues,ROW(A4525))&gt;0),INDEX(StartDateValues,ROW(A4525)),"")</f>
        <v/>
      </c>
      <c r="C4525" s="22" t="str">
        <f t="shared" si="351"/>
        <v/>
      </c>
      <c r="D4525" s="3" t="str">
        <f t="shared" si="352"/>
        <v/>
      </c>
      <c r="E4525" s="3" t="str">
        <f t="shared" si="353"/>
        <v/>
      </c>
      <c r="F4525" s="3" t="str">
        <f t="shared" si="354"/>
        <v/>
      </c>
      <c r="G4525" s="3" t="str">
        <f>IF(A4525="","",IF(HOUR(A4525)&lt;StartHour,StartHour,IF(HOUR(A4525)&gt;FinishHour,FinishHour,HOUR(A4525))))</f>
        <v/>
      </c>
      <c r="H4525" s="3" t="str">
        <f t="shared" si="355"/>
        <v/>
      </c>
      <c r="I4525" s="33" t="e">
        <f>IF(OR(A4525="",B4525=""),NA(),MAX(0,IF(A4525-B4525=0,SameDayCycleTimeSettingValue,(A4525-B4525) *24)))</f>
        <v>#N/A</v>
      </c>
      <c r="J4525" s="33" t="e">
        <f>IF(OR(A4525="",B4525=""),NA(),MAX(0,IF(A4525-B4525=0,SameDayCycleTimeSettingValue,((A4525-B4525) *24)-(INT((A4525-B4525)) * (24-(FinishHour-StartHour))))))</f>
        <v>#N/A</v>
      </c>
      <c r="K4525" s="3" t="e">
        <f ca="1">IF(OR(A4525&lt;&gt;"",B4525=""),NA(),MAX(0,IF(_xlfn.DAYS(NOW(),B4525)=0,SameDayCycleTimeSettingValue,_xlfn.DAYS(NOW(),B4525))))</f>
        <v>#N/A</v>
      </c>
    </row>
    <row r="4526" spans="1:11" x14ac:dyDescent="0.25">
      <c r="A4526" s="32" t="str">
        <f>IF(AND(TRIM(INDEX(CompletedDateValues,ROW(A4526)))&lt;&gt;"",INDEX(CompletedDateValues,ROW(A4526))&gt;0),INDEX(CompletedDateValues,ROW(A4526)),"")</f>
        <v/>
      </c>
      <c r="B4526" s="32" t="str">
        <f>IF(AND(TRIM(INDEX(StartDateValues,ROW(A4526)))&lt;&gt;"",INDEX(StartDateValues,ROW(A4526))&gt;0),INDEX(StartDateValues,ROW(A4526)),"")</f>
        <v/>
      </c>
      <c r="C4526" s="22" t="str">
        <f t="shared" si="351"/>
        <v/>
      </c>
      <c r="D4526" s="3" t="str">
        <f t="shared" si="352"/>
        <v/>
      </c>
      <c r="E4526" s="3" t="str">
        <f t="shared" si="353"/>
        <v/>
      </c>
      <c r="F4526" s="3" t="str">
        <f t="shared" si="354"/>
        <v/>
      </c>
      <c r="G4526" s="3" t="str">
        <f>IF(A4526="","",IF(HOUR(A4526)&lt;StartHour,StartHour,IF(HOUR(A4526)&gt;FinishHour,FinishHour,HOUR(A4526))))</f>
        <v/>
      </c>
      <c r="H4526" s="3" t="str">
        <f t="shared" si="355"/>
        <v/>
      </c>
      <c r="I4526" s="33" t="e">
        <f>IF(OR(A4526="",B4526=""),NA(),MAX(0,IF(A4526-B4526=0,SameDayCycleTimeSettingValue,(A4526-B4526) *24)))</f>
        <v>#N/A</v>
      </c>
      <c r="J4526" s="33" t="e">
        <f>IF(OR(A4526="",B4526=""),NA(),MAX(0,IF(A4526-B4526=0,SameDayCycleTimeSettingValue,((A4526-B4526) *24)-(INT((A4526-B4526)) * (24-(FinishHour-StartHour))))))</f>
        <v>#N/A</v>
      </c>
      <c r="K4526" s="3" t="e">
        <f ca="1">IF(OR(A4526&lt;&gt;"",B4526=""),NA(),MAX(0,IF(_xlfn.DAYS(NOW(),B4526)=0,SameDayCycleTimeSettingValue,_xlfn.DAYS(NOW(),B4526))))</f>
        <v>#N/A</v>
      </c>
    </row>
    <row r="4527" spans="1:11" x14ac:dyDescent="0.25">
      <c r="A4527" s="32" t="str">
        <f>IF(AND(TRIM(INDEX(CompletedDateValues,ROW(A4527)))&lt;&gt;"",INDEX(CompletedDateValues,ROW(A4527))&gt;0),INDEX(CompletedDateValues,ROW(A4527)),"")</f>
        <v/>
      </c>
      <c r="B4527" s="32" t="str">
        <f>IF(AND(TRIM(INDEX(StartDateValues,ROW(A4527)))&lt;&gt;"",INDEX(StartDateValues,ROW(A4527))&gt;0),INDEX(StartDateValues,ROW(A4527)),"")</f>
        <v/>
      </c>
      <c r="C4527" s="22" t="str">
        <f t="shared" si="351"/>
        <v/>
      </c>
      <c r="D4527" s="3" t="str">
        <f t="shared" si="352"/>
        <v/>
      </c>
      <c r="E4527" s="3" t="str">
        <f t="shared" si="353"/>
        <v/>
      </c>
      <c r="F4527" s="3" t="str">
        <f t="shared" si="354"/>
        <v/>
      </c>
      <c r="G4527" s="3" t="str">
        <f>IF(A4527="","",IF(HOUR(A4527)&lt;StartHour,StartHour,IF(HOUR(A4527)&gt;FinishHour,FinishHour,HOUR(A4527))))</f>
        <v/>
      </c>
      <c r="H4527" s="3" t="str">
        <f t="shared" si="355"/>
        <v/>
      </c>
      <c r="I4527" s="33" t="e">
        <f>IF(OR(A4527="",B4527=""),NA(),MAX(0,IF(A4527-B4527=0,SameDayCycleTimeSettingValue,(A4527-B4527) *24)))</f>
        <v>#N/A</v>
      </c>
      <c r="J4527" s="33" t="e">
        <f>IF(OR(A4527="",B4527=""),NA(),MAX(0,IF(A4527-B4527=0,SameDayCycleTimeSettingValue,((A4527-B4527) *24)-(INT((A4527-B4527)) * (24-(FinishHour-StartHour))))))</f>
        <v>#N/A</v>
      </c>
      <c r="K4527" s="3" t="e">
        <f ca="1">IF(OR(A4527&lt;&gt;"",B4527=""),NA(),MAX(0,IF(_xlfn.DAYS(NOW(),B4527)=0,SameDayCycleTimeSettingValue,_xlfn.DAYS(NOW(),B4527))))</f>
        <v>#N/A</v>
      </c>
    </row>
    <row r="4528" spans="1:11" x14ac:dyDescent="0.25">
      <c r="A4528" s="32" t="str">
        <f>IF(AND(TRIM(INDEX(CompletedDateValues,ROW(A4528)))&lt;&gt;"",INDEX(CompletedDateValues,ROW(A4528))&gt;0),INDEX(CompletedDateValues,ROW(A4528)),"")</f>
        <v/>
      </c>
      <c r="B4528" s="32" t="str">
        <f>IF(AND(TRIM(INDEX(StartDateValues,ROW(A4528)))&lt;&gt;"",INDEX(StartDateValues,ROW(A4528))&gt;0),INDEX(StartDateValues,ROW(A4528)),"")</f>
        <v/>
      </c>
      <c r="C4528" s="22" t="str">
        <f t="shared" si="351"/>
        <v/>
      </c>
      <c r="D4528" s="3" t="str">
        <f t="shared" si="352"/>
        <v/>
      </c>
      <c r="E4528" s="3" t="str">
        <f t="shared" si="353"/>
        <v/>
      </c>
      <c r="F4528" s="3" t="str">
        <f t="shared" si="354"/>
        <v/>
      </c>
      <c r="G4528" s="3" t="str">
        <f>IF(A4528="","",IF(HOUR(A4528)&lt;StartHour,StartHour,IF(HOUR(A4528)&gt;FinishHour,FinishHour,HOUR(A4528))))</f>
        <v/>
      </c>
      <c r="H4528" s="3" t="str">
        <f t="shared" si="355"/>
        <v/>
      </c>
      <c r="I4528" s="33" t="e">
        <f>IF(OR(A4528="",B4528=""),NA(),MAX(0,IF(A4528-B4528=0,SameDayCycleTimeSettingValue,(A4528-B4528) *24)))</f>
        <v>#N/A</v>
      </c>
      <c r="J4528" s="33" t="e">
        <f>IF(OR(A4528="",B4528=""),NA(),MAX(0,IF(A4528-B4528=0,SameDayCycleTimeSettingValue,((A4528-B4528) *24)-(INT((A4528-B4528)) * (24-(FinishHour-StartHour))))))</f>
        <v>#N/A</v>
      </c>
      <c r="K4528" s="3" t="e">
        <f ca="1">IF(OR(A4528&lt;&gt;"",B4528=""),NA(),MAX(0,IF(_xlfn.DAYS(NOW(),B4528)=0,SameDayCycleTimeSettingValue,_xlfn.DAYS(NOW(),B4528))))</f>
        <v>#N/A</v>
      </c>
    </row>
    <row r="4529" spans="1:11" x14ac:dyDescent="0.25">
      <c r="A4529" s="32" t="str">
        <f>IF(AND(TRIM(INDEX(CompletedDateValues,ROW(A4529)))&lt;&gt;"",INDEX(CompletedDateValues,ROW(A4529))&gt;0),INDEX(CompletedDateValues,ROW(A4529)),"")</f>
        <v/>
      </c>
      <c r="B4529" s="32" t="str">
        <f>IF(AND(TRIM(INDEX(StartDateValues,ROW(A4529)))&lt;&gt;"",INDEX(StartDateValues,ROW(A4529))&gt;0),INDEX(StartDateValues,ROW(A4529)),"")</f>
        <v/>
      </c>
      <c r="C4529" s="22" t="str">
        <f t="shared" si="351"/>
        <v/>
      </c>
      <c r="D4529" s="3" t="str">
        <f t="shared" si="352"/>
        <v/>
      </c>
      <c r="E4529" s="3" t="str">
        <f t="shared" si="353"/>
        <v/>
      </c>
      <c r="F4529" s="3" t="str">
        <f t="shared" si="354"/>
        <v/>
      </c>
      <c r="G4529" s="3" t="str">
        <f>IF(A4529="","",IF(HOUR(A4529)&lt;StartHour,StartHour,IF(HOUR(A4529)&gt;FinishHour,FinishHour,HOUR(A4529))))</f>
        <v/>
      </c>
      <c r="H4529" s="3" t="str">
        <f t="shared" si="355"/>
        <v/>
      </c>
      <c r="I4529" s="33" t="e">
        <f>IF(OR(A4529="",B4529=""),NA(),MAX(0,IF(A4529-B4529=0,SameDayCycleTimeSettingValue,(A4529-B4529) *24)))</f>
        <v>#N/A</v>
      </c>
      <c r="J4529" s="33" t="e">
        <f>IF(OR(A4529="",B4529=""),NA(),MAX(0,IF(A4529-B4529=0,SameDayCycleTimeSettingValue,((A4529-B4529) *24)-(INT((A4529-B4529)) * (24-(FinishHour-StartHour))))))</f>
        <v>#N/A</v>
      </c>
      <c r="K4529" s="3" t="e">
        <f ca="1">IF(OR(A4529&lt;&gt;"",B4529=""),NA(),MAX(0,IF(_xlfn.DAYS(NOW(),B4529)=0,SameDayCycleTimeSettingValue,_xlfn.DAYS(NOW(),B4529))))</f>
        <v>#N/A</v>
      </c>
    </row>
    <row r="4530" spans="1:11" x14ac:dyDescent="0.25">
      <c r="A4530" s="32" t="str">
        <f>IF(AND(TRIM(INDEX(CompletedDateValues,ROW(A4530)))&lt;&gt;"",INDEX(CompletedDateValues,ROW(A4530))&gt;0),INDEX(CompletedDateValues,ROW(A4530)),"")</f>
        <v/>
      </c>
      <c r="B4530" s="32" t="str">
        <f>IF(AND(TRIM(INDEX(StartDateValues,ROW(A4530)))&lt;&gt;"",INDEX(StartDateValues,ROW(A4530))&gt;0),INDEX(StartDateValues,ROW(A4530)),"")</f>
        <v/>
      </c>
      <c r="C4530" s="22" t="str">
        <f t="shared" si="351"/>
        <v/>
      </c>
      <c r="D4530" s="3" t="str">
        <f t="shared" si="352"/>
        <v/>
      </c>
      <c r="E4530" s="3" t="str">
        <f t="shared" si="353"/>
        <v/>
      </c>
      <c r="F4530" s="3" t="str">
        <f t="shared" si="354"/>
        <v/>
      </c>
      <c r="G4530" s="3" t="str">
        <f>IF(A4530="","",IF(HOUR(A4530)&lt;StartHour,StartHour,IF(HOUR(A4530)&gt;FinishHour,FinishHour,HOUR(A4530))))</f>
        <v/>
      </c>
      <c r="H4530" s="3" t="str">
        <f t="shared" si="355"/>
        <v/>
      </c>
      <c r="I4530" s="33" t="e">
        <f>IF(OR(A4530="",B4530=""),NA(),MAX(0,IF(A4530-B4530=0,SameDayCycleTimeSettingValue,(A4530-B4530) *24)))</f>
        <v>#N/A</v>
      </c>
      <c r="J4530" s="33" t="e">
        <f>IF(OR(A4530="",B4530=""),NA(),MAX(0,IF(A4530-B4530=0,SameDayCycleTimeSettingValue,((A4530-B4530) *24)-(INT((A4530-B4530)) * (24-(FinishHour-StartHour))))))</f>
        <v>#N/A</v>
      </c>
      <c r="K4530" s="3" t="e">
        <f ca="1">IF(OR(A4530&lt;&gt;"",B4530=""),NA(),MAX(0,IF(_xlfn.DAYS(NOW(),B4530)=0,SameDayCycleTimeSettingValue,_xlfn.DAYS(NOW(),B4530))))</f>
        <v>#N/A</v>
      </c>
    </row>
    <row r="4531" spans="1:11" x14ac:dyDescent="0.25">
      <c r="A4531" s="32" t="str">
        <f>IF(AND(TRIM(INDEX(CompletedDateValues,ROW(A4531)))&lt;&gt;"",INDEX(CompletedDateValues,ROW(A4531))&gt;0),INDEX(CompletedDateValues,ROW(A4531)),"")</f>
        <v/>
      </c>
      <c r="B4531" s="32" t="str">
        <f>IF(AND(TRIM(INDEX(StartDateValues,ROW(A4531)))&lt;&gt;"",INDEX(StartDateValues,ROW(A4531))&gt;0),INDEX(StartDateValues,ROW(A4531)),"")</f>
        <v/>
      </c>
      <c r="C4531" s="22" t="str">
        <f t="shared" si="351"/>
        <v/>
      </c>
      <c r="D4531" s="3" t="str">
        <f t="shared" si="352"/>
        <v/>
      </c>
      <c r="E4531" s="3" t="str">
        <f t="shared" si="353"/>
        <v/>
      </c>
      <c r="F4531" s="3" t="str">
        <f t="shared" si="354"/>
        <v/>
      </c>
      <c r="G4531" s="3" t="str">
        <f>IF(A4531="","",IF(HOUR(A4531)&lt;StartHour,StartHour,IF(HOUR(A4531)&gt;FinishHour,FinishHour,HOUR(A4531))))</f>
        <v/>
      </c>
      <c r="H4531" s="3" t="str">
        <f t="shared" si="355"/>
        <v/>
      </c>
      <c r="I4531" s="33" t="e">
        <f>IF(OR(A4531="",B4531=""),NA(),MAX(0,IF(A4531-B4531=0,SameDayCycleTimeSettingValue,(A4531-B4531) *24)))</f>
        <v>#N/A</v>
      </c>
      <c r="J4531" s="33" t="e">
        <f>IF(OR(A4531="",B4531=""),NA(),MAX(0,IF(A4531-B4531=0,SameDayCycleTimeSettingValue,((A4531-B4531) *24)-(INT((A4531-B4531)) * (24-(FinishHour-StartHour))))))</f>
        <v>#N/A</v>
      </c>
      <c r="K4531" s="3" t="e">
        <f ca="1">IF(OR(A4531&lt;&gt;"",B4531=""),NA(),MAX(0,IF(_xlfn.DAYS(NOW(),B4531)=0,SameDayCycleTimeSettingValue,_xlfn.DAYS(NOW(),B4531))))</f>
        <v>#N/A</v>
      </c>
    </row>
    <row r="4532" spans="1:11" x14ac:dyDescent="0.25">
      <c r="A4532" s="32" t="str">
        <f>IF(AND(TRIM(INDEX(CompletedDateValues,ROW(A4532)))&lt;&gt;"",INDEX(CompletedDateValues,ROW(A4532))&gt;0),INDEX(CompletedDateValues,ROW(A4532)),"")</f>
        <v/>
      </c>
      <c r="B4532" s="32" t="str">
        <f>IF(AND(TRIM(INDEX(StartDateValues,ROW(A4532)))&lt;&gt;"",INDEX(StartDateValues,ROW(A4532))&gt;0),INDEX(StartDateValues,ROW(A4532)),"")</f>
        <v/>
      </c>
      <c r="C4532" s="22" t="str">
        <f t="shared" si="351"/>
        <v/>
      </c>
      <c r="D4532" s="3" t="str">
        <f t="shared" si="352"/>
        <v/>
      </c>
      <c r="E4532" s="3" t="str">
        <f t="shared" si="353"/>
        <v/>
      </c>
      <c r="F4532" s="3" t="str">
        <f t="shared" si="354"/>
        <v/>
      </c>
      <c r="G4532" s="3" t="str">
        <f>IF(A4532="","",IF(HOUR(A4532)&lt;StartHour,StartHour,IF(HOUR(A4532)&gt;FinishHour,FinishHour,HOUR(A4532))))</f>
        <v/>
      </c>
      <c r="H4532" s="3" t="str">
        <f t="shared" si="355"/>
        <v/>
      </c>
      <c r="I4532" s="33" t="e">
        <f>IF(OR(A4532="",B4532=""),NA(),MAX(0,IF(A4532-B4532=0,SameDayCycleTimeSettingValue,(A4532-B4532) *24)))</f>
        <v>#N/A</v>
      </c>
      <c r="J4532" s="33" t="e">
        <f>IF(OR(A4532="",B4532=""),NA(),MAX(0,IF(A4532-B4532=0,SameDayCycleTimeSettingValue,((A4532-B4532) *24)-(INT((A4532-B4532)) * (24-(FinishHour-StartHour))))))</f>
        <v>#N/A</v>
      </c>
      <c r="K4532" s="3" t="e">
        <f ca="1">IF(OR(A4532&lt;&gt;"",B4532=""),NA(),MAX(0,IF(_xlfn.DAYS(NOW(),B4532)=0,SameDayCycleTimeSettingValue,_xlfn.DAYS(NOW(),B4532))))</f>
        <v>#N/A</v>
      </c>
    </row>
    <row r="4533" spans="1:11" x14ac:dyDescent="0.25">
      <c r="A4533" s="32" t="str">
        <f>IF(AND(TRIM(INDEX(CompletedDateValues,ROW(A4533)))&lt;&gt;"",INDEX(CompletedDateValues,ROW(A4533))&gt;0),INDEX(CompletedDateValues,ROW(A4533)),"")</f>
        <v/>
      </c>
      <c r="B4533" s="32" t="str">
        <f>IF(AND(TRIM(INDEX(StartDateValues,ROW(A4533)))&lt;&gt;"",INDEX(StartDateValues,ROW(A4533))&gt;0),INDEX(StartDateValues,ROW(A4533)),"")</f>
        <v/>
      </c>
      <c r="C4533" s="22" t="str">
        <f t="shared" si="351"/>
        <v/>
      </c>
      <c r="D4533" s="3" t="str">
        <f t="shared" si="352"/>
        <v/>
      </c>
      <c r="E4533" s="3" t="str">
        <f t="shared" si="353"/>
        <v/>
      </c>
      <c r="F4533" s="3" t="str">
        <f t="shared" si="354"/>
        <v/>
      </c>
      <c r="G4533" s="3" t="str">
        <f>IF(A4533="","",IF(HOUR(A4533)&lt;StartHour,StartHour,IF(HOUR(A4533)&gt;FinishHour,FinishHour,HOUR(A4533))))</f>
        <v/>
      </c>
      <c r="H4533" s="3" t="str">
        <f t="shared" si="355"/>
        <v/>
      </c>
      <c r="I4533" s="33" t="e">
        <f>IF(OR(A4533="",B4533=""),NA(),MAX(0,IF(A4533-B4533=0,SameDayCycleTimeSettingValue,(A4533-B4533) *24)))</f>
        <v>#N/A</v>
      </c>
      <c r="J4533" s="33" t="e">
        <f>IF(OR(A4533="",B4533=""),NA(),MAX(0,IF(A4533-B4533=0,SameDayCycleTimeSettingValue,((A4533-B4533) *24)-(INT((A4533-B4533)) * (24-(FinishHour-StartHour))))))</f>
        <v>#N/A</v>
      </c>
      <c r="K4533" s="3" t="e">
        <f ca="1">IF(OR(A4533&lt;&gt;"",B4533=""),NA(),MAX(0,IF(_xlfn.DAYS(NOW(),B4533)=0,SameDayCycleTimeSettingValue,_xlfn.DAYS(NOW(),B4533))))</f>
        <v>#N/A</v>
      </c>
    </row>
    <row r="4534" spans="1:11" x14ac:dyDescent="0.25">
      <c r="A4534" s="32" t="str">
        <f>IF(AND(TRIM(INDEX(CompletedDateValues,ROW(A4534)))&lt;&gt;"",INDEX(CompletedDateValues,ROW(A4534))&gt;0),INDEX(CompletedDateValues,ROW(A4534)),"")</f>
        <v/>
      </c>
      <c r="B4534" s="32" t="str">
        <f>IF(AND(TRIM(INDEX(StartDateValues,ROW(A4534)))&lt;&gt;"",INDEX(StartDateValues,ROW(A4534))&gt;0),INDEX(StartDateValues,ROW(A4534)),"")</f>
        <v/>
      </c>
      <c r="C4534" s="22" t="str">
        <f t="shared" si="351"/>
        <v/>
      </c>
      <c r="D4534" s="3" t="str">
        <f t="shared" si="352"/>
        <v/>
      </c>
      <c r="E4534" s="3" t="str">
        <f t="shared" si="353"/>
        <v/>
      </c>
      <c r="F4534" s="3" t="str">
        <f t="shared" si="354"/>
        <v/>
      </c>
      <c r="G4534" s="3" t="str">
        <f>IF(A4534="","",IF(HOUR(A4534)&lt;StartHour,StartHour,IF(HOUR(A4534)&gt;FinishHour,FinishHour,HOUR(A4534))))</f>
        <v/>
      </c>
      <c r="H4534" s="3" t="str">
        <f t="shared" si="355"/>
        <v/>
      </c>
      <c r="I4534" s="33" t="e">
        <f>IF(OR(A4534="",B4534=""),NA(),MAX(0,IF(A4534-B4534=0,SameDayCycleTimeSettingValue,(A4534-B4534) *24)))</f>
        <v>#N/A</v>
      </c>
      <c r="J4534" s="33" t="e">
        <f>IF(OR(A4534="",B4534=""),NA(),MAX(0,IF(A4534-B4534=0,SameDayCycleTimeSettingValue,((A4534-B4534) *24)-(INT((A4534-B4534)) * (24-(FinishHour-StartHour))))))</f>
        <v>#N/A</v>
      </c>
      <c r="K4534" s="3" t="e">
        <f ca="1">IF(OR(A4534&lt;&gt;"",B4534=""),NA(),MAX(0,IF(_xlfn.DAYS(NOW(),B4534)=0,SameDayCycleTimeSettingValue,_xlfn.DAYS(NOW(),B4534))))</f>
        <v>#N/A</v>
      </c>
    </row>
    <row r="4535" spans="1:11" x14ac:dyDescent="0.25">
      <c r="A4535" s="32" t="str">
        <f>IF(AND(TRIM(INDEX(CompletedDateValues,ROW(A4535)))&lt;&gt;"",INDEX(CompletedDateValues,ROW(A4535))&gt;0),INDEX(CompletedDateValues,ROW(A4535)),"")</f>
        <v/>
      </c>
      <c r="B4535" s="32" t="str">
        <f>IF(AND(TRIM(INDEX(StartDateValues,ROW(A4535)))&lt;&gt;"",INDEX(StartDateValues,ROW(A4535))&gt;0),INDEX(StartDateValues,ROW(A4535)),"")</f>
        <v/>
      </c>
      <c r="C4535" s="22" t="str">
        <f t="shared" si="351"/>
        <v/>
      </c>
      <c r="D4535" s="3" t="str">
        <f t="shared" si="352"/>
        <v/>
      </c>
      <c r="E4535" s="3" t="str">
        <f t="shared" si="353"/>
        <v/>
      </c>
      <c r="F4535" s="3" t="str">
        <f t="shared" si="354"/>
        <v/>
      </c>
      <c r="G4535" s="3" t="str">
        <f>IF(A4535="","",IF(HOUR(A4535)&lt;StartHour,StartHour,IF(HOUR(A4535)&gt;FinishHour,FinishHour,HOUR(A4535))))</f>
        <v/>
      </c>
      <c r="H4535" s="3" t="str">
        <f t="shared" si="355"/>
        <v/>
      </c>
      <c r="I4535" s="33" t="e">
        <f>IF(OR(A4535="",B4535=""),NA(),MAX(0,IF(A4535-B4535=0,SameDayCycleTimeSettingValue,(A4535-B4535) *24)))</f>
        <v>#N/A</v>
      </c>
      <c r="J4535" s="33" t="e">
        <f>IF(OR(A4535="",B4535=""),NA(),MAX(0,IF(A4535-B4535=0,SameDayCycleTimeSettingValue,((A4535-B4535) *24)-(INT((A4535-B4535)) * (24-(FinishHour-StartHour))))))</f>
        <v>#N/A</v>
      </c>
      <c r="K4535" s="3" t="e">
        <f ca="1">IF(OR(A4535&lt;&gt;"",B4535=""),NA(),MAX(0,IF(_xlfn.DAYS(NOW(),B4535)=0,SameDayCycleTimeSettingValue,_xlfn.DAYS(NOW(),B4535))))</f>
        <v>#N/A</v>
      </c>
    </row>
    <row r="4536" spans="1:11" x14ac:dyDescent="0.25">
      <c r="A4536" s="32" t="str">
        <f>IF(AND(TRIM(INDEX(CompletedDateValues,ROW(A4536)))&lt;&gt;"",INDEX(CompletedDateValues,ROW(A4536))&gt;0),INDEX(CompletedDateValues,ROW(A4536)),"")</f>
        <v/>
      </c>
      <c r="B4536" s="32" t="str">
        <f>IF(AND(TRIM(INDEX(StartDateValues,ROW(A4536)))&lt;&gt;"",INDEX(StartDateValues,ROW(A4536))&gt;0),INDEX(StartDateValues,ROW(A4536)),"")</f>
        <v/>
      </c>
      <c r="C4536" s="22" t="str">
        <f t="shared" si="351"/>
        <v/>
      </c>
      <c r="D4536" s="3" t="str">
        <f t="shared" si="352"/>
        <v/>
      </c>
      <c r="E4536" s="3" t="str">
        <f t="shared" si="353"/>
        <v/>
      </c>
      <c r="F4536" s="3" t="str">
        <f t="shared" si="354"/>
        <v/>
      </c>
      <c r="G4536" s="3" t="str">
        <f>IF(A4536="","",IF(HOUR(A4536)&lt;StartHour,StartHour,IF(HOUR(A4536)&gt;FinishHour,FinishHour,HOUR(A4536))))</f>
        <v/>
      </c>
      <c r="H4536" s="3" t="str">
        <f t="shared" si="355"/>
        <v/>
      </c>
      <c r="I4536" s="33" t="e">
        <f>IF(OR(A4536="",B4536=""),NA(),MAX(0,IF(A4536-B4536=0,SameDayCycleTimeSettingValue,(A4536-B4536) *24)))</f>
        <v>#N/A</v>
      </c>
      <c r="J4536" s="33" t="e">
        <f>IF(OR(A4536="",B4536=""),NA(),MAX(0,IF(A4536-B4536=0,SameDayCycleTimeSettingValue,((A4536-B4536) *24)-(INT((A4536-B4536)) * (24-(FinishHour-StartHour))))))</f>
        <v>#N/A</v>
      </c>
      <c r="K4536" s="3" t="e">
        <f ca="1">IF(OR(A4536&lt;&gt;"",B4536=""),NA(),MAX(0,IF(_xlfn.DAYS(NOW(),B4536)=0,SameDayCycleTimeSettingValue,_xlfn.DAYS(NOW(),B4536))))</f>
        <v>#N/A</v>
      </c>
    </row>
    <row r="4537" spans="1:11" x14ac:dyDescent="0.25">
      <c r="A4537" s="32" t="str">
        <f>IF(AND(TRIM(INDEX(CompletedDateValues,ROW(A4537)))&lt;&gt;"",INDEX(CompletedDateValues,ROW(A4537))&gt;0),INDEX(CompletedDateValues,ROW(A4537)),"")</f>
        <v/>
      </c>
      <c r="B4537" s="32" t="str">
        <f>IF(AND(TRIM(INDEX(StartDateValues,ROW(A4537)))&lt;&gt;"",INDEX(StartDateValues,ROW(A4537))&gt;0),INDEX(StartDateValues,ROW(A4537)),"")</f>
        <v/>
      </c>
      <c r="C4537" s="22" t="str">
        <f t="shared" si="351"/>
        <v/>
      </c>
      <c r="D4537" s="3" t="str">
        <f t="shared" si="352"/>
        <v/>
      </c>
      <c r="E4537" s="3" t="str">
        <f t="shared" si="353"/>
        <v/>
      </c>
      <c r="F4537" s="3" t="str">
        <f t="shared" si="354"/>
        <v/>
      </c>
      <c r="G4537" s="3" t="str">
        <f>IF(A4537="","",IF(HOUR(A4537)&lt;StartHour,StartHour,IF(HOUR(A4537)&gt;FinishHour,FinishHour,HOUR(A4537))))</f>
        <v/>
      </c>
      <c r="H4537" s="3" t="str">
        <f t="shared" si="355"/>
        <v/>
      </c>
      <c r="I4537" s="33" t="e">
        <f>IF(OR(A4537="",B4537=""),NA(),MAX(0,IF(A4537-B4537=0,SameDayCycleTimeSettingValue,(A4537-B4537) *24)))</f>
        <v>#N/A</v>
      </c>
      <c r="J4537" s="33" t="e">
        <f>IF(OR(A4537="",B4537=""),NA(),MAX(0,IF(A4537-B4537=0,SameDayCycleTimeSettingValue,((A4537-B4537) *24)-(INT((A4537-B4537)) * (24-(FinishHour-StartHour))))))</f>
        <v>#N/A</v>
      </c>
      <c r="K4537" s="3" t="e">
        <f ca="1">IF(OR(A4537&lt;&gt;"",B4537=""),NA(),MAX(0,IF(_xlfn.DAYS(NOW(),B4537)=0,SameDayCycleTimeSettingValue,_xlfn.DAYS(NOW(),B4537))))</f>
        <v>#N/A</v>
      </c>
    </row>
    <row r="4538" spans="1:11" x14ac:dyDescent="0.25">
      <c r="A4538" s="32" t="str">
        <f>IF(AND(TRIM(INDEX(CompletedDateValues,ROW(A4538)))&lt;&gt;"",INDEX(CompletedDateValues,ROW(A4538))&gt;0),INDEX(CompletedDateValues,ROW(A4538)),"")</f>
        <v/>
      </c>
      <c r="B4538" s="32" t="str">
        <f>IF(AND(TRIM(INDEX(StartDateValues,ROW(A4538)))&lt;&gt;"",INDEX(StartDateValues,ROW(A4538))&gt;0),INDEX(StartDateValues,ROW(A4538)),"")</f>
        <v/>
      </c>
      <c r="C4538" s="22" t="str">
        <f t="shared" si="351"/>
        <v/>
      </c>
      <c r="D4538" s="3" t="str">
        <f t="shared" si="352"/>
        <v/>
      </c>
      <c r="E4538" s="3" t="str">
        <f t="shared" si="353"/>
        <v/>
      </c>
      <c r="F4538" s="3" t="str">
        <f t="shared" si="354"/>
        <v/>
      </c>
      <c r="G4538" s="3" t="str">
        <f>IF(A4538="","",IF(HOUR(A4538)&lt;StartHour,StartHour,IF(HOUR(A4538)&gt;FinishHour,FinishHour,HOUR(A4538))))</f>
        <v/>
      </c>
      <c r="H4538" s="3" t="str">
        <f t="shared" si="355"/>
        <v/>
      </c>
      <c r="I4538" s="33" t="e">
        <f>IF(OR(A4538="",B4538=""),NA(),MAX(0,IF(A4538-B4538=0,SameDayCycleTimeSettingValue,(A4538-B4538) *24)))</f>
        <v>#N/A</v>
      </c>
      <c r="J4538" s="33" t="e">
        <f>IF(OR(A4538="",B4538=""),NA(),MAX(0,IF(A4538-B4538=0,SameDayCycleTimeSettingValue,((A4538-B4538) *24)-(INT((A4538-B4538)) * (24-(FinishHour-StartHour))))))</f>
        <v>#N/A</v>
      </c>
      <c r="K4538" s="3" t="e">
        <f ca="1">IF(OR(A4538&lt;&gt;"",B4538=""),NA(),MAX(0,IF(_xlfn.DAYS(NOW(),B4538)=0,SameDayCycleTimeSettingValue,_xlfn.DAYS(NOW(),B4538))))</f>
        <v>#N/A</v>
      </c>
    </row>
    <row r="4539" spans="1:11" x14ac:dyDescent="0.25">
      <c r="A4539" s="32" t="str">
        <f>IF(AND(TRIM(INDEX(CompletedDateValues,ROW(A4539)))&lt;&gt;"",INDEX(CompletedDateValues,ROW(A4539))&gt;0),INDEX(CompletedDateValues,ROW(A4539)),"")</f>
        <v/>
      </c>
      <c r="B4539" s="32" t="str">
        <f>IF(AND(TRIM(INDEX(StartDateValues,ROW(A4539)))&lt;&gt;"",INDEX(StartDateValues,ROW(A4539))&gt;0),INDEX(StartDateValues,ROW(A4539)),"")</f>
        <v/>
      </c>
      <c r="C4539" s="22" t="str">
        <f t="shared" si="351"/>
        <v/>
      </c>
      <c r="D4539" s="3" t="str">
        <f t="shared" si="352"/>
        <v/>
      </c>
      <c r="E4539" s="3" t="str">
        <f t="shared" si="353"/>
        <v/>
      </c>
      <c r="F4539" s="3" t="str">
        <f t="shared" si="354"/>
        <v/>
      </c>
      <c r="G4539" s="3" t="str">
        <f>IF(A4539="","",IF(HOUR(A4539)&lt;StartHour,StartHour,IF(HOUR(A4539)&gt;FinishHour,FinishHour,HOUR(A4539))))</f>
        <v/>
      </c>
      <c r="H4539" s="3" t="str">
        <f t="shared" si="355"/>
        <v/>
      </c>
      <c r="I4539" s="33" t="e">
        <f>IF(OR(A4539="",B4539=""),NA(),MAX(0,IF(A4539-B4539=0,SameDayCycleTimeSettingValue,(A4539-B4539) *24)))</f>
        <v>#N/A</v>
      </c>
      <c r="J4539" s="33" t="e">
        <f>IF(OR(A4539="",B4539=""),NA(),MAX(0,IF(A4539-B4539=0,SameDayCycleTimeSettingValue,((A4539-B4539) *24)-(INT((A4539-B4539)) * (24-(FinishHour-StartHour))))))</f>
        <v>#N/A</v>
      </c>
      <c r="K4539" s="3" t="e">
        <f ca="1">IF(OR(A4539&lt;&gt;"",B4539=""),NA(),MAX(0,IF(_xlfn.DAYS(NOW(),B4539)=0,SameDayCycleTimeSettingValue,_xlfn.DAYS(NOW(),B4539))))</f>
        <v>#N/A</v>
      </c>
    </row>
    <row r="4540" spans="1:11" x14ac:dyDescent="0.25">
      <c r="A4540" s="32" t="str">
        <f>IF(AND(TRIM(INDEX(CompletedDateValues,ROW(A4540)))&lt;&gt;"",INDEX(CompletedDateValues,ROW(A4540))&gt;0),INDEX(CompletedDateValues,ROW(A4540)),"")</f>
        <v/>
      </c>
      <c r="B4540" s="32" t="str">
        <f>IF(AND(TRIM(INDEX(StartDateValues,ROW(A4540)))&lt;&gt;"",INDEX(StartDateValues,ROW(A4540))&gt;0),INDEX(StartDateValues,ROW(A4540)),"")</f>
        <v/>
      </c>
      <c r="C4540" s="22" t="str">
        <f t="shared" si="351"/>
        <v/>
      </c>
      <c r="D4540" s="3" t="str">
        <f t="shared" si="352"/>
        <v/>
      </c>
      <c r="E4540" s="3" t="str">
        <f t="shared" si="353"/>
        <v/>
      </c>
      <c r="F4540" s="3" t="str">
        <f t="shared" si="354"/>
        <v/>
      </c>
      <c r="G4540" s="3" t="str">
        <f>IF(A4540="","",IF(HOUR(A4540)&lt;StartHour,StartHour,IF(HOUR(A4540)&gt;FinishHour,FinishHour,HOUR(A4540))))</f>
        <v/>
      </c>
      <c r="H4540" s="3" t="str">
        <f t="shared" si="355"/>
        <v/>
      </c>
      <c r="I4540" s="33" t="e">
        <f>IF(OR(A4540="",B4540=""),NA(),MAX(0,IF(A4540-B4540=0,SameDayCycleTimeSettingValue,(A4540-B4540) *24)))</f>
        <v>#N/A</v>
      </c>
      <c r="J4540" s="33" t="e">
        <f>IF(OR(A4540="",B4540=""),NA(),MAX(0,IF(A4540-B4540=0,SameDayCycleTimeSettingValue,((A4540-B4540) *24)-(INT((A4540-B4540)) * (24-(FinishHour-StartHour))))))</f>
        <v>#N/A</v>
      </c>
      <c r="K4540" s="3" t="e">
        <f ca="1">IF(OR(A4540&lt;&gt;"",B4540=""),NA(),MAX(0,IF(_xlfn.DAYS(NOW(),B4540)=0,SameDayCycleTimeSettingValue,_xlfn.DAYS(NOW(),B4540))))</f>
        <v>#N/A</v>
      </c>
    </row>
    <row r="4541" spans="1:11" x14ac:dyDescent="0.25">
      <c r="A4541" s="32" t="str">
        <f>IF(AND(TRIM(INDEX(CompletedDateValues,ROW(A4541)))&lt;&gt;"",INDEX(CompletedDateValues,ROW(A4541))&gt;0),INDEX(CompletedDateValues,ROW(A4541)),"")</f>
        <v/>
      </c>
      <c r="B4541" s="32" t="str">
        <f>IF(AND(TRIM(INDEX(StartDateValues,ROW(A4541)))&lt;&gt;"",INDEX(StartDateValues,ROW(A4541))&gt;0),INDEX(StartDateValues,ROW(A4541)),"")</f>
        <v/>
      </c>
      <c r="C4541" s="22" t="str">
        <f t="shared" si="351"/>
        <v/>
      </c>
      <c r="D4541" s="3" t="str">
        <f t="shared" si="352"/>
        <v/>
      </c>
      <c r="E4541" s="3" t="str">
        <f t="shared" si="353"/>
        <v/>
      </c>
      <c r="F4541" s="3" t="str">
        <f t="shared" si="354"/>
        <v/>
      </c>
      <c r="G4541" s="3" t="str">
        <f>IF(A4541="","",IF(HOUR(A4541)&lt;StartHour,StartHour,IF(HOUR(A4541)&gt;FinishHour,FinishHour,HOUR(A4541))))</f>
        <v/>
      </c>
      <c r="H4541" s="3" t="str">
        <f t="shared" si="355"/>
        <v/>
      </c>
      <c r="I4541" s="33" t="e">
        <f>IF(OR(A4541="",B4541=""),NA(),MAX(0,IF(A4541-B4541=0,SameDayCycleTimeSettingValue,(A4541-B4541) *24)))</f>
        <v>#N/A</v>
      </c>
      <c r="J4541" s="33" t="e">
        <f>IF(OR(A4541="",B4541=""),NA(),MAX(0,IF(A4541-B4541=0,SameDayCycleTimeSettingValue,((A4541-B4541) *24)-(INT((A4541-B4541)) * (24-(FinishHour-StartHour))))))</f>
        <v>#N/A</v>
      </c>
      <c r="K4541" s="3" t="e">
        <f ca="1">IF(OR(A4541&lt;&gt;"",B4541=""),NA(),MAX(0,IF(_xlfn.DAYS(NOW(),B4541)=0,SameDayCycleTimeSettingValue,_xlfn.DAYS(NOW(),B4541))))</f>
        <v>#N/A</v>
      </c>
    </row>
    <row r="4542" spans="1:11" x14ac:dyDescent="0.25">
      <c r="A4542" s="32" t="str">
        <f>IF(AND(TRIM(INDEX(CompletedDateValues,ROW(A4542)))&lt;&gt;"",INDEX(CompletedDateValues,ROW(A4542))&gt;0),INDEX(CompletedDateValues,ROW(A4542)),"")</f>
        <v/>
      </c>
      <c r="B4542" s="32" t="str">
        <f>IF(AND(TRIM(INDEX(StartDateValues,ROW(A4542)))&lt;&gt;"",INDEX(StartDateValues,ROW(A4542))&gt;0),INDEX(StartDateValues,ROW(A4542)),"")</f>
        <v/>
      </c>
      <c r="C4542" s="22" t="str">
        <f t="shared" si="351"/>
        <v/>
      </c>
      <c r="D4542" s="3" t="str">
        <f t="shared" si="352"/>
        <v/>
      </c>
      <c r="E4542" s="3" t="str">
        <f t="shared" si="353"/>
        <v/>
      </c>
      <c r="F4542" s="3" t="str">
        <f t="shared" si="354"/>
        <v/>
      </c>
      <c r="G4542" s="3" t="str">
        <f>IF(A4542="","",IF(HOUR(A4542)&lt;StartHour,StartHour,IF(HOUR(A4542)&gt;FinishHour,FinishHour,HOUR(A4542))))</f>
        <v/>
      </c>
      <c r="H4542" s="3" t="str">
        <f t="shared" si="355"/>
        <v/>
      </c>
      <c r="I4542" s="33" t="e">
        <f>IF(OR(A4542="",B4542=""),NA(),MAX(0,IF(A4542-B4542=0,SameDayCycleTimeSettingValue,(A4542-B4542) *24)))</f>
        <v>#N/A</v>
      </c>
      <c r="J4542" s="33" t="e">
        <f>IF(OR(A4542="",B4542=""),NA(),MAX(0,IF(A4542-B4542=0,SameDayCycleTimeSettingValue,((A4542-B4542) *24)-(INT((A4542-B4542)) * (24-(FinishHour-StartHour))))))</f>
        <v>#N/A</v>
      </c>
      <c r="K4542" s="3" t="e">
        <f ca="1">IF(OR(A4542&lt;&gt;"",B4542=""),NA(),MAX(0,IF(_xlfn.DAYS(NOW(),B4542)=0,SameDayCycleTimeSettingValue,_xlfn.DAYS(NOW(),B4542))))</f>
        <v>#N/A</v>
      </c>
    </row>
    <row r="4543" spans="1:11" x14ac:dyDescent="0.25">
      <c r="A4543" s="32" t="str">
        <f>IF(AND(TRIM(INDEX(CompletedDateValues,ROW(A4543)))&lt;&gt;"",INDEX(CompletedDateValues,ROW(A4543))&gt;0),INDEX(CompletedDateValues,ROW(A4543)),"")</f>
        <v/>
      </c>
      <c r="B4543" s="32" t="str">
        <f>IF(AND(TRIM(INDEX(StartDateValues,ROW(A4543)))&lt;&gt;"",INDEX(StartDateValues,ROW(A4543))&gt;0),INDEX(StartDateValues,ROW(A4543)),"")</f>
        <v/>
      </c>
      <c r="C4543" s="22" t="str">
        <f t="shared" si="351"/>
        <v/>
      </c>
      <c r="D4543" s="3" t="str">
        <f t="shared" si="352"/>
        <v/>
      </c>
      <c r="E4543" s="3" t="str">
        <f t="shared" si="353"/>
        <v/>
      </c>
      <c r="F4543" s="3" t="str">
        <f t="shared" si="354"/>
        <v/>
      </c>
      <c r="G4543" s="3" t="str">
        <f>IF(A4543="","",IF(HOUR(A4543)&lt;StartHour,StartHour,IF(HOUR(A4543)&gt;FinishHour,FinishHour,HOUR(A4543))))</f>
        <v/>
      </c>
      <c r="H4543" s="3" t="str">
        <f t="shared" si="355"/>
        <v/>
      </c>
      <c r="I4543" s="33" t="e">
        <f>IF(OR(A4543="",B4543=""),NA(),MAX(0,IF(A4543-B4543=0,SameDayCycleTimeSettingValue,(A4543-B4543) *24)))</f>
        <v>#N/A</v>
      </c>
      <c r="J4543" s="33" t="e">
        <f>IF(OR(A4543="",B4543=""),NA(),MAX(0,IF(A4543-B4543=0,SameDayCycleTimeSettingValue,((A4543-B4543) *24)-(INT((A4543-B4543)) * (24-(FinishHour-StartHour))))))</f>
        <v>#N/A</v>
      </c>
      <c r="K4543" s="3" t="e">
        <f ca="1">IF(OR(A4543&lt;&gt;"",B4543=""),NA(),MAX(0,IF(_xlfn.DAYS(NOW(),B4543)=0,SameDayCycleTimeSettingValue,_xlfn.DAYS(NOW(),B4543))))</f>
        <v>#N/A</v>
      </c>
    </row>
    <row r="4544" spans="1:11" x14ac:dyDescent="0.25">
      <c r="A4544" s="32" t="str">
        <f>IF(AND(TRIM(INDEX(CompletedDateValues,ROW(A4544)))&lt;&gt;"",INDEX(CompletedDateValues,ROW(A4544))&gt;0),INDEX(CompletedDateValues,ROW(A4544)),"")</f>
        <v/>
      </c>
      <c r="B4544" s="32" t="str">
        <f>IF(AND(TRIM(INDEX(StartDateValues,ROW(A4544)))&lt;&gt;"",INDEX(StartDateValues,ROW(A4544))&gt;0),INDEX(StartDateValues,ROW(A4544)),"")</f>
        <v/>
      </c>
      <c r="C4544" s="22" t="str">
        <f t="shared" si="351"/>
        <v/>
      </c>
      <c r="D4544" s="3" t="str">
        <f t="shared" si="352"/>
        <v/>
      </c>
      <c r="E4544" s="3" t="str">
        <f t="shared" si="353"/>
        <v/>
      </c>
      <c r="F4544" s="3" t="str">
        <f t="shared" si="354"/>
        <v/>
      </c>
      <c r="G4544" s="3" t="str">
        <f>IF(A4544="","",IF(HOUR(A4544)&lt;StartHour,StartHour,IF(HOUR(A4544)&gt;FinishHour,FinishHour,HOUR(A4544))))</f>
        <v/>
      </c>
      <c r="H4544" s="3" t="str">
        <f t="shared" si="355"/>
        <v/>
      </c>
      <c r="I4544" s="33" t="e">
        <f>IF(OR(A4544="",B4544=""),NA(),MAX(0,IF(A4544-B4544=0,SameDayCycleTimeSettingValue,(A4544-B4544) *24)))</f>
        <v>#N/A</v>
      </c>
      <c r="J4544" s="33" t="e">
        <f>IF(OR(A4544="",B4544=""),NA(),MAX(0,IF(A4544-B4544=0,SameDayCycleTimeSettingValue,((A4544-B4544) *24)-(INT((A4544-B4544)) * (24-(FinishHour-StartHour))))))</f>
        <v>#N/A</v>
      </c>
      <c r="K4544" s="3" t="e">
        <f ca="1">IF(OR(A4544&lt;&gt;"",B4544=""),NA(),MAX(0,IF(_xlfn.DAYS(NOW(),B4544)=0,SameDayCycleTimeSettingValue,_xlfn.DAYS(NOW(),B4544))))</f>
        <v>#N/A</v>
      </c>
    </row>
    <row r="4545" spans="1:11" x14ac:dyDescent="0.25">
      <c r="A4545" s="32" t="str">
        <f>IF(AND(TRIM(INDEX(CompletedDateValues,ROW(A4545)))&lt;&gt;"",INDEX(CompletedDateValues,ROW(A4545))&gt;0),INDEX(CompletedDateValues,ROW(A4545)),"")</f>
        <v/>
      </c>
      <c r="B4545" s="32" t="str">
        <f>IF(AND(TRIM(INDEX(StartDateValues,ROW(A4545)))&lt;&gt;"",INDEX(StartDateValues,ROW(A4545))&gt;0),INDEX(StartDateValues,ROW(A4545)),"")</f>
        <v/>
      </c>
      <c r="C4545" s="22" t="str">
        <f t="shared" si="351"/>
        <v/>
      </c>
      <c r="D4545" s="3" t="str">
        <f t="shared" si="352"/>
        <v/>
      </c>
      <c r="E4545" s="3" t="str">
        <f t="shared" si="353"/>
        <v/>
      </c>
      <c r="F4545" s="3" t="str">
        <f t="shared" si="354"/>
        <v/>
      </c>
      <c r="G4545" s="3" t="str">
        <f>IF(A4545="","",IF(HOUR(A4545)&lt;StartHour,StartHour,IF(HOUR(A4545)&gt;FinishHour,FinishHour,HOUR(A4545))))</f>
        <v/>
      </c>
      <c r="H4545" s="3" t="str">
        <f t="shared" si="355"/>
        <v/>
      </c>
      <c r="I4545" s="33" t="e">
        <f>IF(OR(A4545="",B4545=""),NA(),MAX(0,IF(A4545-B4545=0,SameDayCycleTimeSettingValue,(A4545-B4545) *24)))</f>
        <v>#N/A</v>
      </c>
      <c r="J4545" s="33" t="e">
        <f>IF(OR(A4545="",B4545=""),NA(),MAX(0,IF(A4545-B4545=0,SameDayCycleTimeSettingValue,((A4545-B4545) *24)-(INT((A4545-B4545)) * (24-(FinishHour-StartHour))))))</f>
        <v>#N/A</v>
      </c>
      <c r="K4545" s="3" t="e">
        <f ca="1">IF(OR(A4545&lt;&gt;"",B4545=""),NA(),MAX(0,IF(_xlfn.DAYS(NOW(),B4545)=0,SameDayCycleTimeSettingValue,_xlfn.DAYS(NOW(),B4545))))</f>
        <v>#N/A</v>
      </c>
    </row>
    <row r="4546" spans="1:11" x14ac:dyDescent="0.25">
      <c r="A4546" s="32" t="str">
        <f>IF(AND(TRIM(INDEX(CompletedDateValues,ROW(A4546)))&lt;&gt;"",INDEX(CompletedDateValues,ROW(A4546))&gt;0),INDEX(CompletedDateValues,ROW(A4546)),"")</f>
        <v/>
      </c>
      <c r="B4546" s="32" t="str">
        <f>IF(AND(TRIM(INDEX(StartDateValues,ROW(A4546)))&lt;&gt;"",INDEX(StartDateValues,ROW(A4546))&gt;0),INDEX(StartDateValues,ROW(A4546)),"")</f>
        <v/>
      </c>
      <c r="C4546" s="22" t="str">
        <f t="shared" si="351"/>
        <v/>
      </c>
      <c r="D4546" s="3" t="str">
        <f t="shared" si="352"/>
        <v/>
      </c>
      <c r="E4546" s="3" t="str">
        <f t="shared" si="353"/>
        <v/>
      </c>
      <c r="F4546" s="3" t="str">
        <f t="shared" si="354"/>
        <v/>
      </c>
      <c r="G4546" s="3" t="str">
        <f>IF(A4546="","",IF(HOUR(A4546)&lt;StartHour,StartHour,IF(HOUR(A4546)&gt;FinishHour,FinishHour,HOUR(A4546))))</f>
        <v/>
      </c>
      <c r="H4546" s="3" t="str">
        <f t="shared" si="355"/>
        <v/>
      </c>
      <c r="I4546" s="33" t="e">
        <f>IF(OR(A4546="",B4546=""),NA(),MAX(0,IF(A4546-B4546=0,SameDayCycleTimeSettingValue,(A4546-B4546) *24)))</f>
        <v>#N/A</v>
      </c>
      <c r="J4546" s="33" t="e">
        <f>IF(OR(A4546="",B4546=""),NA(),MAX(0,IF(A4546-B4546=0,SameDayCycleTimeSettingValue,((A4546-B4546) *24)-(INT((A4546-B4546)) * (24-(FinishHour-StartHour))))))</f>
        <v>#N/A</v>
      </c>
      <c r="K4546" s="3" t="e">
        <f ca="1">IF(OR(A4546&lt;&gt;"",B4546=""),NA(),MAX(0,IF(_xlfn.DAYS(NOW(),B4546)=0,SameDayCycleTimeSettingValue,_xlfn.DAYS(NOW(),B4546))))</f>
        <v>#N/A</v>
      </c>
    </row>
    <row r="4547" spans="1:11" x14ac:dyDescent="0.25">
      <c r="A4547" s="32" t="str">
        <f>IF(AND(TRIM(INDEX(CompletedDateValues,ROW(A4547)))&lt;&gt;"",INDEX(CompletedDateValues,ROW(A4547))&gt;0),INDEX(CompletedDateValues,ROW(A4547)),"")</f>
        <v/>
      </c>
      <c r="B4547" s="32" t="str">
        <f>IF(AND(TRIM(INDEX(StartDateValues,ROW(A4547)))&lt;&gt;"",INDEX(StartDateValues,ROW(A4547))&gt;0),INDEX(StartDateValues,ROW(A4547)),"")</f>
        <v/>
      </c>
      <c r="C4547" s="22" t="str">
        <f t="shared" ref="C4547:C4610" si="356">IF(AND(TRIM(INDEX(WorkTypeValues,ROW(A4547)))&lt;&gt;"",INDEX(WorkTypeValues,ROW(A4547))&gt;0),INDEX(WorkTypeValues,ROW(A4547)),"")</f>
        <v/>
      </c>
      <c r="D4547" s="3" t="str">
        <f t="shared" ref="D4547:D4610" si="357">IF(A4547="", "",YEAR(A4547))</f>
        <v/>
      </c>
      <c r="E4547" s="3" t="str">
        <f t="shared" ref="E4547:E4610" si="358">IF(A4547="","",MONTH(A4547))</f>
        <v/>
      </c>
      <c r="F4547" s="3" t="str">
        <f t="shared" ref="F4547:F4610" si="359">IF(A4547="","",DAY(A4547))</f>
        <v/>
      </c>
      <c r="G4547" s="3" t="str">
        <f>IF(A4547="","",IF(HOUR(A4547)&lt;StartHour,StartHour,IF(HOUR(A4547)&gt;FinishHour,FinishHour,HOUR(A4547))))</f>
        <v/>
      </c>
      <c r="H4547" s="3" t="str">
        <f t="shared" ref="H4547:H4610" si="360">IF(D4547="","",D4547&amp;"-"&amp;TEXT(E4547,"00") &amp;"-"&amp;TEXT(F4547,"00") &amp;"-"&amp;TEXT(G4547,"00"))</f>
        <v/>
      </c>
      <c r="I4547" s="33" t="e">
        <f>IF(OR(A4547="",B4547=""),NA(),MAX(0,IF(A4547-B4547=0,SameDayCycleTimeSettingValue,(A4547-B4547) *24)))</f>
        <v>#N/A</v>
      </c>
      <c r="J4547" s="33" t="e">
        <f>IF(OR(A4547="",B4547=""),NA(),MAX(0,IF(A4547-B4547=0,SameDayCycleTimeSettingValue,((A4547-B4547) *24)-(INT((A4547-B4547)) * (24-(FinishHour-StartHour))))))</f>
        <v>#N/A</v>
      </c>
      <c r="K4547" s="3" t="e">
        <f ca="1">IF(OR(A4547&lt;&gt;"",B4547=""),NA(),MAX(0,IF(_xlfn.DAYS(NOW(),B4547)=0,SameDayCycleTimeSettingValue,_xlfn.DAYS(NOW(),B4547))))</f>
        <v>#N/A</v>
      </c>
    </row>
    <row r="4548" spans="1:11" x14ac:dyDescent="0.25">
      <c r="A4548" s="32" t="str">
        <f>IF(AND(TRIM(INDEX(CompletedDateValues,ROW(A4548)))&lt;&gt;"",INDEX(CompletedDateValues,ROW(A4548))&gt;0),INDEX(CompletedDateValues,ROW(A4548)),"")</f>
        <v/>
      </c>
      <c r="B4548" s="32" t="str">
        <f>IF(AND(TRIM(INDEX(StartDateValues,ROW(A4548)))&lt;&gt;"",INDEX(StartDateValues,ROW(A4548))&gt;0),INDEX(StartDateValues,ROW(A4548)),"")</f>
        <v/>
      </c>
      <c r="C4548" s="22" t="str">
        <f t="shared" si="356"/>
        <v/>
      </c>
      <c r="D4548" s="3" t="str">
        <f t="shared" si="357"/>
        <v/>
      </c>
      <c r="E4548" s="3" t="str">
        <f t="shared" si="358"/>
        <v/>
      </c>
      <c r="F4548" s="3" t="str">
        <f t="shared" si="359"/>
        <v/>
      </c>
      <c r="G4548" s="3" t="str">
        <f>IF(A4548="","",IF(HOUR(A4548)&lt;StartHour,StartHour,IF(HOUR(A4548)&gt;FinishHour,FinishHour,HOUR(A4548))))</f>
        <v/>
      </c>
      <c r="H4548" s="3" t="str">
        <f t="shared" si="360"/>
        <v/>
      </c>
      <c r="I4548" s="33" t="e">
        <f>IF(OR(A4548="",B4548=""),NA(),MAX(0,IF(A4548-B4548=0,SameDayCycleTimeSettingValue,(A4548-B4548) *24)))</f>
        <v>#N/A</v>
      </c>
      <c r="J4548" s="33" t="e">
        <f>IF(OR(A4548="",B4548=""),NA(),MAX(0,IF(A4548-B4548=0,SameDayCycleTimeSettingValue,((A4548-B4548) *24)-(INT((A4548-B4548)) * (24-(FinishHour-StartHour))))))</f>
        <v>#N/A</v>
      </c>
      <c r="K4548" s="3" t="e">
        <f ca="1">IF(OR(A4548&lt;&gt;"",B4548=""),NA(),MAX(0,IF(_xlfn.DAYS(NOW(),B4548)=0,SameDayCycleTimeSettingValue,_xlfn.DAYS(NOW(),B4548))))</f>
        <v>#N/A</v>
      </c>
    </row>
    <row r="4549" spans="1:11" x14ac:dyDescent="0.25">
      <c r="A4549" s="32" t="str">
        <f>IF(AND(TRIM(INDEX(CompletedDateValues,ROW(A4549)))&lt;&gt;"",INDEX(CompletedDateValues,ROW(A4549))&gt;0),INDEX(CompletedDateValues,ROW(A4549)),"")</f>
        <v/>
      </c>
      <c r="B4549" s="32" t="str">
        <f>IF(AND(TRIM(INDEX(StartDateValues,ROW(A4549)))&lt;&gt;"",INDEX(StartDateValues,ROW(A4549))&gt;0),INDEX(StartDateValues,ROW(A4549)),"")</f>
        <v/>
      </c>
      <c r="C4549" s="22" t="str">
        <f t="shared" si="356"/>
        <v/>
      </c>
      <c r="D4549" s="3" t="str">
        <f t="shared" si="357"/>
        <v/>
      </c>
      <c r="E4549" s="3" t="str">
        <f t="shared" si="358"/>
        <v/>
      </c>
      <c r="F4549" s="3" t="str">
        <f t="shared" si="359"/>
        <v/>
      </c>
      <c r="G4549" s="3" t="str">
        <f>IF(A4549="","",IF(HOUR(A4549)&lt;StartHour,StartHour,IF(HOUR(A4549)&gt;FinishHour,FinishHour,HOUR(A4549))))</f>
        <v/>
      </c>
      <c r="H4549" s="3" t="str">
        <f t="shared" si="360"/>
        <v/>
      </c>
      <c r="I4549" s="33" t="e">
        <f>IF(OR(A4549="",B4549=""),NA(),MAX(0,IF(A4549-B4549=0,SameDayCycleTimeSettingValue,(A4549-B4549) *24)))</f>
        <v>#N/A</v>
      </c>
      <c r="J4549" s="33" t="e">
        <f>IF(OR(A4549="",B4549=""),NA(),MAX(0,IF(A4549-B4549=0,SameDayCycleTimeSettingValue,((A4549-B4549) *24)-(INT((A4549-B4549)) * (24-(FinishHour-StartHour))))))</f>
        <v>#N/A</v>
      </c>
      <c r="K4549" s="3" t="e">
        <f ca="1">IF(OR(A4549&lt;&gt;"",B4549=""),NA(),MAX(0,IF(_xlfn.DAYS(NOW(),B4549)=0,SameDayCycleTimeSettingValue,_xlfn.DAYS(NOW(),B4549))))</f>
        <v>#N/A</v>
      </c>
    </row>
    <row r="4550" spans="1:11" x14ac:dyDescent="0.25">
      <c r="A4550" s="32" t="str">
        <f>IF(AND(TRIM(INDEX(CompletedDateValues,ROW(A4550)))&lt;&gt;"",INDEX(CompletedDateValues,ROW(A4550))&gt;0),INDEX(CompletedDateValues,ROW(A4550)),"")</f>
        <v/>
      </c>
      <c r="B4550" s="32" t="str">
        <f>IF(AND(TRIM(INDEX(StartDateValues,ROW(A4550)))&lt;&gt;"",INDEX(StartDateValues,ROW(A4550))&gt;0),INDEX(StartDateValues,ROW(A4550)),"")</f>
        <v/>
      </c>
      <c r="C4550" s="22" t="str">
        <f t="shared" si="356"/>
        <v/>
      </c>
      <c r="D4550" s="3" t="str">
        <f t="shared" si="357"/>
        <v/>
      </c>
      <c r="E4550" s="3" t="str">
        <f t="shared" si="358"/>
        <v/>
      </c>
      <c r="F4550" s="3" t="str">
        <f t="shared" si="359"/>
        <v/>
      </c>
      <c r="G4550" s="3" t="str">
        <f>IF(A4550="","",IF(HOUR(A4550)&lt;StartHour,StartHour,IF(HOUR(A4550)&gt;FinishHour,FinishHour,HOUR(A4550))))</f>
        <v/>
      </c>
      <c r="H4550" s="3" t="str">
        <f t="shared" si="360"/>
        <v/>
      </c>
      <c r="I4550" s="33" t="e">
        <f>IF(OR(A4550="",B4550=""),NA(),MAX(0,IF(A4550-B4550=0,SameDayCycleTimeSettingValue,(A4550-B4550) *24)))</f>
        <v>#N/A</v>
      </c>
      <c r="J4550" s="33" t="e">
        <f>IF(OR(A4550="",B4550=""),NA(),MAX(0,IF(A4550-B4550=0,SameDayCycleTimeSettingValue,((A4550-B4550) *24)-(INT((A4550-B4550)) * (24-(FinishHour-StartHour))))))</f>
        <v>#N/A</v>
      </c>
      <c r="K4550" s="3" t="e">
        <f ca="1">IF(OR(A4550&lt;&gt;"",B4550=""),NA(),MAX(0,IF(_xlfn.DAYS(NOW(),B4550)=0,SameDayCycleTimeSettingValue,_xlfn.DAYS(NOW(),B4550))))</f>
        <v>#N/A</v>
      </c>
    </row>
    <row r="4551" spans="1:11" x14ac:dyDescent="0.25">
      <c r="A4551" s="32" t="str">
        <f>IF(AND(TRIM(INDEX(CompletedDateValues,ROW(A4551)))&lt;&gt;"",INDEX(CompletedDateValues,ROW(A4551))&gt;0),INDEX(CompletedDateValues,ROW(A4551)),"")</f>
        <v/>
      </c>
      <c r="B4551" s="32" t="str">
        <f>IF(AND(TRIM(INDEX(StartDateValues,ROW(A4551)))&lt;&gt;"",INDEX(StartDateValues,ROW(A4551))&gt;0),INDEX(StartDateValues,ROW(A4551)),"")</f>
        <v/>
      </c>
      <c r="C4551" s="22" t="str">
        <f t="shared" si="356"/>
        <v/>
      </c>
      <c r="D4551" s="3" t="str">
        <f t="shared" si="357"/>
        <v/>
      </c>
      <c r="E4551" s="3" t="str">
        <f t="shared" si="358"/>
        <v/>
      </c>
      <c r="F4551" s="3" t="str">
        <f t="shared" si="359"/>
        <v/>
      </c>
      <c r="G4551" s="3" t="str">
        <f>IF(A4551="","",IF(HOUR(A4551)&lt;StartHour,StartHour,IF(HOUR(A4551)&gt;FinishHour,FinishHour,HOUR(A4551))))</f>
        <v/>
      </c>
      <c r="H4551" s="3" t="str">
        <f t="shared" si="360"/>
        <v/>
      </c>
      <c r="I4551" s="33" t="e">
        <f>IF(OR(A4551="",B4551=""),NA(),MAX(0,IF(A4551-B4551=0,SameDayCycleTimeSettingValue,(A4551-B4551) *24)))</f>
        <v>#N/A</v>
      </c>
      <c r="J4551" s="33" t="e">
        <f>IF(OR(A4551="",B4551=""),NA(),MAX(0,IF(A4551-B4551=0,SameDayCycleTimeSettingValue,((A4551-B4551) *24)-(INT((A4551-B4551)) * (24-(FinishHour-StartHour))))))</f>
        <v>#N/A</v>
      </c>
      <c r="K4551" s="3" t="e">
        <f ca="1">IF(OR(A4551&lt;&gt;"",B4551=""),NA(),MAX(0,IF(_xlfn.DAYS(NOW(),B4551)=0,SameDayCycleTimeSettingValue,_xlfn.DAYS(NOW(),B4551))))</f>
        <v>#N/A</v>
      </c>
    </row>
    <row r="4552" spans="1:11" x14ac:dyDescent="0.25">
      <c r="A4552" s="32" t="str">
        <f>IF(AND(TRIM(INDEX(CompletedDateValues,ROW(A4552)))&lt;&gt;"",INDEX(CompletedDateValues,ROW(A4552))&gt;0),INDEX(CompletedDateValues,ROW(A4552)),"")</f>
        <v/>
      </c>
      <c r="B4552" s="32" t="str">
        <f>IF(AND(TRIM(INDEX(StartDateValues,ROW(A4552)))&lt;&gt;"",INDEX(StartDateValues,ROW(A4552))&gt;0),INDEX(StartDateValues,ROW(A4552)),"")</f>
        <v/>
      </c>
      <c r="C4552" s="22" t="str">
        <f t="shared" si="356"/>
        <v/>
      </c>
      <c r="D4552" s="3" t="str">
        <f t="shared" si="357"/>
        <v/>
      </c>
      <c r="E4552" s="3" t="str">
        <f t="shared" si="358"/>
        <v/>
      </c>
      <c r="F4552" s="3" t="str">
        <f t="shared" si="359"/>
        <v/>
      </c>
      <c r="G4552" s="3" t="str">
        <f>IF(A4552="","",IF(HOUR(A4552)&lt;StartHour,StartHour,IF(HOUR(A4552)&gt;FinishHour,FinishHour,HOUR(A4552))))</f>
        <v/>
      </c>
      <c r="H4552" s="3" t="str">
        <f t="shared" si="360"/>
        <v/>
      </c>
      <c r="I4552" s="33" t="e">
        <f>IF(OR(A4552="",B4552=""),NA(),MAX(0,IF(A4552-B4552=0,SameDayCycleTimeSettingValue,(A4552-B4552) *24)))</f>
        <v>#N/A</v>
      </c>
      <c r="J4552" s="33" t="e">
        <f>IF(OR(A4552="",B4552=""),NA(),MAX(0,IF(A4552-B4552=0,SameDayCycleTimeSettingValue,((A4552-B4552) *24)-(INT((A4552-B4552)) * (24-(FinishHour-StartHour))))))</f>
        <v>#N/A</v>
      </c>
      <c r="K4552" s="3" t="e">
        <f ca="1">IF(OR(A4552&lt;&gt;"",B4552=""),NA(),MAX(0,IF(_xlfn.DAYS(NOW(),B4552)=0,SameDayCycleTimeSettingValue,_xlfn.DAYS(NOW(),B4552))))</f>
        <v>#N/A</v>
      </c>
    </row>
    <row r="4553" spans="1:11" x14ac:dyDescent="0.25">
      <c r="A4553" s="32" t="str">
        <f>IF(AND(TRIM(INDEX(CompletedDateValues,ROW(A4553)))&lt;&gt;"",INDEX(CompletedDateValues,ROW(A4553))&gt;0),INDEX(CompletedDateValues,ROW(A4553)),"")</f>
        <v/>
      </c>
      <c r="B4553" s="32" t="str">
        <f>IF(AND(TRIM(INDEX(StartDateValues,ROW(A4553)))&lt;&gt;"",INDEX(StartDateValues,ROW(A4553))&gt;0),INDEX(StartDateValues,ROW(A4553)),"")</f>
        <v/>
      </c>
      <c r="C4553" s="22" t="str">
        <f t="shared" si="356"/>
        <v/>
      </c>
      <c r="D4553" s="3" t="str">
        <f t="shared" si="357"/>
        <v/>
      </c>
      <c r="E4553" s="3" t="str">
        <f t="shared" si="358"/>
        <v/>
      </c>
      <c r="F4553" s="3" t="str">
        <f t="shared" si="359"/>
        <v/>
      </c>
      <c r="G4553" s="3" t="str">
        <f>IF(A4553="","",IF(HOUR(A4553)&lt;StartHour,StartHour,IF(HOUR(A4553)&gt;FinishHour,FinishHour,HOUR(A4553))))</f>
        <v/>
      </c>
      <c r="H4553" s="3" t="str">
        <f t="shared" si="360"/>
        <v/>
      </c>
      <c r="I4553" s="33" t="e">
        <f>IF(OR(A4553="",B4553=""),NA(),MAX(0,IF(A4553-B4553=0,SameDayCycleTimeSettingValue,(A4553-B4553) *24)))</f>
        <v>#N/A</v>
      </c>
      <c r="J4553" s="33" t="e">
        <f>IF(OR(A4553="",B4553=""),NA(),MAX(0,IF(A4553-B4553=0,SameDayCycleTimeSettingValue,((A4553-B4553) *24)-(INT((A4553-B4553)) * (24-(FinishHour-StartHour))))))</f>
        <v>#N/A</v>
      </c>
      <c r="K4553" s="3" t="e">
        <f ca="1">IF(OR(A4553&lt;&gt;"",B4553=""),NA(),MAX(0,IF(_xlfn.DAYS(NOW(),B4553)=0,SameDayCycleTimeSettingValue,_xlfn.DAYS(NOW(),B4553))))</f>
        <v>#N/A</v>
      </c>
    </row>
    <row r="4554" spans="1:11" x14ac:dyDescent="0.25">
      <c r="A4554" s="32" t="str">
        <f>IF(AND(TRIM(INDEX(CompletedDateValues,ROW(A4554)))&lt;&gt;"",INDEX(CompletedDateValues,ROW(A4554))&gt;0),INDEX(CompletedDateValues,ROW(A4554)),"")</f>
        <v/>
      </c>
      <c r="B4554" s="32" t="str">
        <f>IF(AND(TRIM(INDEX(StartDateValues,ROW(A4554)))&lt;&gt;"",INDEX(StartDateValues,ROW(A4554))&gt;0),INDEX(StartDateValues,ROW(A4554)),"")</f>
        <v/>
      </c>
      <c r="C4554" s="22" t="str">
        <f t="shared" si="356"/>
        <v/>
      </c>
      <c r="D4554" s="3" t="str">
        <f t="shared" si="357"/>
        <v/>
      </c>
      <c r="E4554" s="3" t="str">
        <f t="shared" si="358"/>
        <v/>
      </c>
      <c r="F4554" s="3" t="str">
        <f t="shared" si="359"/>
        <v/>
      </c>
      <c r="G4554" s="3" t="str">
        <f>IF(A4554="","",IF(HOUR(A4554)&lt;StartHour,StartHour,IF(HOUR(A4554)&gt;FinishHour,FinishHour,HOUR(A4554))))</f>
        <v/>
      </c>
      <c r="H4554" s="3" t="str">
        <f t="shared" si="360"/>
        <v/>
      </c>
      <c r="I4554" s="33" t="e">
        <f>IF(OR(A4554="",B4554=""),NA(),MAX(0,IF(A4554-B4554=0,SameDayCycleTimeSettingValue,(A4554-B4554) *24)))</f>
        <v>#N/A</v>
      </c>
      <c r="J4554" s="33" t="e">
        <f>IF(OR(A4554="",B4554=""),NA(),MAX(0,IF(A4554-B4554=0,SameDayCycleTimeSettingValue,((A4554-B4554) *24)-(INT((A4554-B4554)) * (24-(FinishHour-StartHour))))))</f>
        <v>#N/A</v>
      </c>
      <c r="K4554" s="3" t="e">
        <f ca="1">IF(OR(A4554&lt;&gt;"",B4554=""),NA(),MAX(0,IF(_xlfn.DAYS(NOW(),B4554)=0,SameDayCycleTimeSettingValue,_xlfn.DAYS(NOW(),B4554))))</f>
        <v>#N/A</v>
      </c>
    </row>
    <row r="4555" spans="1:11" x14ac:dyDescent="0.25">
      <c r="A4555" s="32" t="str">
        <f>IF(AND(TRIM(INDEX(CompletedDateValues,ROW(A4555)))&lt;&gt;"",INDEX(CompletedDateValues,ROW(A4555))&gt;0),INDEX(CompletedDateValues,ROW(A4555)),"")</f>
        <v/>
      </c>
      <c r="B4555" s="32" t="str">
        <f>IF(AND(TRIM(INDEX(StartDateValues,ROW(A4555)))&lt;&gt;"",INDEX(StartDateValues,ROW(A4555))&gt;0),INDEX(StartDateValues,ROW(A4555)),"")</f>
        <v/>
      </c>
      <c r="C4555" s="22" t="str">
        <f t="shared" si="356"/>
        <v/>
      </c>
      <c r="D4555" s="3" t="str">
        <f t="shared" si="357"/>
        <v/>
      </c>
      <c r="E4555" s="3" t="str">
        <f t="shared" si="358"/>
        <v/>
      </c>
      <c r="F4555" s="3" t="str">
        <f t="shared" si="359"/>
        <v/>
      </c>
      <c r="G4555" s="3" t="str">
        <f>IF(A4555="","",IF(HOUR(A4555)&lt;StartHour,StartHour,IF(HOUR(A4555)&gt;FinishHour,FinishHour,HOUR(A4555))))</f>
        <v/>
      </c>
      <c r="H4555" s="3" t="str">
        <f t="shared" si="360"/>
        <v/>
      </c>
      <c r="I4555" s="33" t="e">
        <f>IF(OR(A4555="",B4555=""),NA(),MAX(0,IF(A4555-B4555=0,SameDayCycleTimeSettingValue,(A4555-B4555) *24)))</f>
        <v>#N/A</v>
      </c>
      <c r="J4555" s="33" t="e">
        <f>IF(OR(A4555="",B4555=""),NA(),MAX(0,IF(A4555-B4555=0,SameDayCycleTimeSettingValue,((A4555-B4555) *24)-(INT((A4555-B4555)) * (24-(FinishHour-StartHour))))))</f>
        <v>#N/A</v>
      </c>
      <c r="K4555" s="3" t="e">
        <f ca="1">IF(OR(A4555&lt;&gt;"",B4555=""),NA(),MAX(0,IF(_xlfn.DAYS(NOW(),B4555)=0,SameDayCycleTimeSettingValue,_xlfn.DAYS(NOW(),B4555))))</f>
        <v>#N/A</v>
      </c>
    </row>
    <row r="4556" spans="1:11" x14ac:dyDescent="0.25">
      <c r="A4556" s="32" t="str">
        <f>IF(AND(TRIM(INDEX(CompletedDateValues,ROW(A4556)))&lt;&gt;"",INDEX(CompletedDateValues,ROW(A4556))&gt;0),INDEX(CompletedDateValues,ROW(A4556)),"")</f>
        <v/>
      </c>
      <c r="B4556" s="32" t="str">
        <f>IF(AND(TRIM(INDEX(StartDateValues,ROW(A4556)))&lt;&gt;"",INDEX(StartDateValues,ROW(A4556))&gt;0),INDEX(StartDateValues,ROW(A4556)),"")</f>
        <v/>
      </c>
      <c r="C4556" s="22" t="str">
        <f t="shared" si="356"/>
        <v/>
      </c>
      <c r="D4556" s="3" t="str">
        <f t="shared" si="357"/>
        <v/>
      </c>
      <c r="E4556" s="3" t="str">
        <f t="shared" si="358"/>
        <v/>
      </c>
      <c r="F4556" s="3" t="str">
        <f t="shared" si="359"/>
        <v/>
      </c>
      <c r="G4556" s="3" t="str">
        <f>IF(A4556="","",IF(HOUR(A4556)&lt;StartHour,StartHour,IF(HOUR(A4556)&gt;FinishHour,FinishHour,HOUR(A4556))))</f>
        <v/>
      </c>
      <c r="H4556" s="3" t="str">
        <f t="shared" si="360"/>
        <v/>
      </c>
      <c r="I4556" s="33" t="e">
        <f>IF(OR(A4556="",B4556=""),NA(),MAX(0,IF(A4556-B4556=0,SameDayCycleTimeSettingValue,(A4556-B4556) *24)))</f>
        <v>#N/A</v>
      </c>
      <c r="J4556" s="33" t="e">
        <f>IF(OR(A4556="",B4556=""),NA(),MAX(0,IF(A4556-B4556=0,SameDayCycleTimeSettingValue,((A4556-B4556) *24)-(INT((A4556-B4556)) * (24-(FinishHour-StartHour))))))</f>
        <v>#N/A</v>
      </c>
      <c r="K4556" s="3" t="e">
        <f ca="1">IF(OR(A4556&lt;&gt;"",B4556=""),NA(),MAX(0,IF(_xlfn.DAYS(NOW(),B4556)=0,SameDayCycleTimeSettingValue,_xlfn.DAYS(NOW(),B4556))))</f>
        <v>#N/A</v>
      </c>
    </row>
    <row r="4557" spans="1:11" x14ac:dyDescent="0.25">
      <c r="A4557" s="32" t="str">
        <f>IF(AND(TRIM(INDEX(CompletedDateValues,ROW(A4557)))&lt;&gt;"",INDEX(CompletedDateValues,ROW(A4557))&gt;0),INDEX(CompletedDateValues,ROW(A4557)),"")</f>
        <v/>
      </c>
      <c r="B4557" s="32" t="str">
        <f>IF(AND(TRIM(INDEX(StartDateValues,ROW(A4557)))&lt;&gt;"",INDEX(StartDateValues,ROW(A4557))&gt;0),INDEX(StartDateValues,ROW(A4557)),"")</f>
        <v/>
      </c>
      <c r="C4557" s="22" t="str">
        <f t="shared" si="356"/>
        <v/>
      </c>
      <c r="D4557" s="3" t="str">
        <f t="shared" si="357"/>
        <v/>
      </c>
      <c r="E4557" s="3" t="str">
        <f t="shared" si="358"/>
        <v/>
      </c>
      <c r="F4557" s="3" t="str">
        <f t="shared" si="359"/>
        <v/>
      </c>
      <c r="G4557" s="3" t="str">
        <f>IF(A4557="","",IF(HOUR(A4557)&lt;StartHour,StartHour,IF(HOUR(A4557)&gt;FinishHour,FinishHour,HOUR(A4557))))</f>
        <v/>
      </c>
      <c r="H4557" s="3" t="str">
        <f t="shared" si="360"/>
        <v/>
      </c>
      <c r="I4557" s="33" t="e">
        <f>IF(OR(A4557="",B4557=""),NA(),MAX(0,IF(A4557-B4557=0,SameDayCycleTimeSettingValue,(A4557-B4557) *24)))</f>
        <v>#N/A</v>
      </c>
      <c r="J4557" s="33" t="e">
        <f>IF(OR(A4557="",B4557=""),NA(),MAX(0,IF(A4557-B4557=0,SameDayCycleTimeSettingValue,((A4557-B4557) *24)-(INT((A4557-B4557)) * (24-(FinishHour-StartHour))))))</f>
        <v>#N/A</v>
      </c>
      <c r="K4557" s="3" t="e">
        <f ca="1">IF(OR(A4557&lt;&gt;"",B4557=""),NA(),MAX(0,IF(_xlfn.DAYS(NOW(),B4557)=0,SameDayCycleTimeSettingValue,_xlfn.DAYS(NOW(),B4557))))</f>
        <v>#N/A</v>
      </c>
    </row>
    <row r="4558" spans="1:11" x14ac:dyDescent="0.25">
      <c r="A4558" s="32" t="str">
        <f>IF(AND(TRIM(INDEX(CompletedDateValues,ROW(A4558)))&lt;&gt;"",INDEX(CompletedDateValues,ROW(A4558))&gt;0),INDEX(CompletedDateValues,ROW(A4558)),"")</f>
        <v/>
      </c>
      <c r="B4558" s="32" t="str">
        <f>IF(AND(TRIM(INDEX(StartDateValues,ROW(A4558)))&lt;&gt;"",INDEX(StartDateValues,ROW(A4558))&gt;0),INDEX(StartDateValues,ROW(A4558)),"")</f>
        <v/>
      </c>
      <c r="C4558" s="22" t="str">
        <f t="shared" si="356"/>
        <v/>
      </c>
      <c r="D4558" s="3" t="str">
        <f t="shared" si="357"/>
        <v/>
      </c>
      <c r="E4558" s="3" t="str">
        <f t="shared" si="358"/>
        <v/>
      </c>
      <c r="F4558" s="3" t="str">
        <f t="shared" si="359"/>
        <v/>
      </c>
      <c r="G4558" s="3" t="str">
        <f>IF(A4558="","",IF(HOUR(A4558)&lt;StartHour,StartHour,IF(HOUR(A4558)&gt;FinishHour,FinishHour,HOUR(A4558))))</f>
        <v/>
      </c>
      <c r="H4558" s="3" t="str">
        <f t="shared" si="360"/>
        <v/>
      </c>
      <c r="I4558" s="33" t="e">
        <f>IF(OR(A4558="",B4558=""),NA(),MAX(0,IF(A4558-B4558=0,SameDayCycleTimeSettingValue,(A4558-B4558) *24)))</f>
        <v>#N/A</v>
      </c>
      <c r="J4558" s="33" t="e">
        <f>IF(OR(A4558="",B4558=""),NA(),MAX(0,IF(A4558-B4558=0,SameDayCycleTimeSettingValue,((A4558-B4558) *24)-(INT((A4558-B4558)) * (24-(FinishHour-StartHour))))))</f>
        <v>#N/A</v>
      </c>
      <c r="K4558" s="3" t="e">
        <f ca="1">IF(OR(A4558&lt;&gt;"",B4558=""),NA(),MAX(0,IF(_xlfn.DAYS(NOW(),B4558)=0,SameDayCycleTimeSettingValue,_xlfn.DAYS(NOW(),B4558))))</f>
        <v>#N/A</v>
      </c>
    </row>
    <row r="4559" spans="1:11" x14ac:dyDescent="0.25">
      <c r="A4559" s="32" t="str">
        <f>IF(AND(TRIM(INDEX(CompletedDateValues,ROW(A4559)))&lt;&gt;"",INDEX(CompletedDateValues,ROW(A4559))&gt;0),INDEX(CompletedDateValues,ROW(A4559)),"")</f>
        <v/>
      </c>
      <c r="B4559" s="32" t="str">
        <f>IF(AND(TRIM(INDEX(StartDateValues,ROW(A4559)))&lt;&gt;"",INDEX(StartDateValues,ROW(A4559))&gt;0),INDEX(StartDateValues,ROW(A4559)),"")</f>
        <v/>
      </c>
      <c r="C4559" s="22" t="str">
        <f t="shared" si="356"/>
        <v/>
      </c>
      <c r="D4559" s="3" t="str">
        <f t="shared" si="357"/>
        <v/>
      </c>
      <c r="E4559" s="3" t="str">
        <f t="shared" si="358"/>
        <v/>
      </c>
      <c r="F4559" s="3" t="str">
        <f t="shared" si="359"/>
        <v/>
      </c>
      <c r="G4559" s="3" t="str">
        <f>IF(A4559="","",IF(HOUR(A4559)&lt;StartHour,StartHour,IF(HOUR(A4559)&gt;FinishHour,FinishHour,HOUR(A4559))))</f>
        <v/>
      </c>
      <c r="H4559" s="3" t="str">
        <f t="shared" si="360"/>
        <v/>
      </c>
      <c r="I4559" s="33" t="e">
        <f>IF(OR(A4559="",B4559=""),NA(),MAX(0,IF(A4559-B4559=0,SameDayCycleTimeSettingValue,(A4559-B4559) *24)))</f>
        <v>#N/A</v>
      </c>
      <c r="J4559" s="33" t="e">
        <f>IF(OR(A4559="",B4559=""),NA(),MAX(0,IF(A4559-B4559=0,SameDayCycleTimeSettingValue,((A4559-B4559) *24)-(INT((A4559-B4559)) * (24-(FinishHour-StartHour))))))</f>
        <v>#N/A</v>
      </c>
      <c r="K4559" s="3" t="e">
        <f ca="1">IF(OR(A4559&lt;&gt;"",B4559=""),NA(),MAX(0,IF(_xlfn.DAYS(NOW(),B4559)=0,SameDayCycleTimeSettingValue,_xlfn.DAYS(NOW(),B4559))))</f>
        <v>#N/A</v>
      </c>
    </row>
    <row r="4560" spans="1:11" x14ac:dyDescent="0.25">
      <c r="A4560" s="32" t="str">
        <f>IF(AND(TRIM(INDEX(CompletedDateValues,ROW(A4560)))&lt;&gt;"",INDEX(CompletedDateValues,ROW(A4560))&gt;0),INDEX(CompletedDateValues,ROW(A4560)),"")</f>
        <v/>
      </c>
      <c r="B4560" s="32" t="str">
        <f>IF(AND(TRIM(INDEX(StartDateValues,ROW(A4560)))&lt;&gt;"",INDEX(StartDateValues,ROW(A4560))&gt;0),INDEX(StartDateValues,ROW(A4560)),"")</f>
        <v/>
      </c>
      <c r="C4560" s="22" t="str">
        <f t="shared" si="356"/>
        <v/>
      </c>
      <c r="D4560" s="3" t="str">
        <f t="shared" si="357"/>
        <v/>
      </c>
      <c r="E4560" s="3" t="str">
        <f t="shared" si="358"/>
        <v/>
      </c>
      <c r="F4560" s="3" t="str">
        <f t="shared" si="359"/>
        <v/>
      </c>
      <c r="G4560" s="3" t="str">
        <f>IF(A4560="","",IF(HOUR(A4560)&lt;StartHour,StartHour,IF(HOUR(A4560)&gt;FinishHour,FinishHour,HOUR(A4560))))</f>
        <v/>
      </c>
      <c r="H4560" s="3" t="str">
        <f t="shared" si="360"/>
        <v/>
      </c>
      <c r="I4560" s="33" t="e">
        <f>IF(OR(A4560="",B4560=""),NA(),MAX(0,IF(A4560-B4560=0,SameDayCycleTimeSettingValue,(A4560-B4560) *24)))</f>
        <v>#N/A</v>
      </c>
      <c r="J4560" s="33" t="e">
        <f>IF(OR(A4560="",B4560=""),NA(),MAX(0,IF(A4560-B4560=0,SameDayCycleTimeSettingValue,((A4560-B4560) *24)-(INT((A4560-B4560)) * (24-(FinishHour-StartHour))))))</f>
        <v>#N/A</v>
      </c>
      <c r="K4560" s="3" t="e">
        <f ca="1">IF(OR(A4560&lt;&gt;"",B4560=""),NA(),MAX(0,IF(_xlfn.DAYS(NOW(),B4560)=0,SameDayCycleTimeSettingValue,_xlfn.DAYS(NOW(),B4560))))</f>
        <v>#N/A</v>
      </c>
    </row>
    <row r="4561" spans="1:11" x14ac:dyDescent="0.25">
      <c r="A4561" s="32" t="str">
        <f>IF(AND(TRIM(INDEX(CompletedDateValues,ROW(A4561)))&lt;&gt;"",INDEX(CompletedDateValues,ROW(A4561))&gt;0),INDEX(CompletedDateValues,ROW(A4561)),"")</f>
        <v/>
      </c>
      <c r="B4561" s="32" t="str">
        <f>IF(AND(TRIM(INDEX(StartDateValues,ROW(A4561)))&lt;&gt;"",INDEX(StartDateValues,ROW(A4561))&gt;0),INDEX(StartDateValues,ROW(A4561)),"")</f>
        <v/>
      </c>
      <c r="C4561" s="22" t="str">
        <f t="shared" si="356"/>
        <v/>
      </c>
      <c r="D4561" s="3" t="str">
        <f t="shared" si="357"/>
        <v/>
      </c>
      <c r="E4561" s="3" t="str">
        <f t="shared" si="358"/>
        <v/>
      </c>
      <c r="F4561" s="3" t="str">
        <f t="shared" si="359"/>
        <v/>
      </c>
      <c r="G4561" s="3" t="str">
        <f>IF(A4561="","",IF(HOUR(A4561)&lt;StartHour,StartHour,IF(HOUR(A4561)&gt;FinishHour,FinishHour,HOUR(A4561))))</f>
        <v/>
      </c>
      <c r="H4561" s="3" t="str">
        <f t="shared" si="360"/>
        <v/>
      </c>
      <c r="I4561" s="33" t="e">
        <f>IF(OR(A4561="",B4561=""),NA(),MAX(0,IF(A4561-B4561=0,SameDayCycleTimeSettingValue,(A4561-B4561) *24)))</f>
        <v>#N/A</v>
      </c>
      <c r="J4561" s="33" t="e">
        <f>IF(OR(A4561="",B4561=""),NA(),MAX(0,IF(A4561-B4561=0,SameDayCycleTimeSettingValue,((A4561-B4561) *24)-(INT((A4561-B4561)) * (24-(FinishHour-StartHour))))))</f>
        <v>#N/A</v>
      </c>
      <c r="K4561" s="3" t="e">
        <f ca="1">IF(OR(A4561&lt;&gt;"",B4561=""),NA(),MAX(0,IF(_xlfn.DAYS(NOW(),B4561)=0,SameDayCycleTimeSettingValue,_xlfn.DAYS(NOW(),B4561))))</f>
        <v>#N/A</v>
      </c>
    </row>
    <row r="4562" spans="1:11" x14ac:dyDescent="0.25">
      <c r="A4562" s="32" t="str">
        <f>IF(AND(TRIM(INDEX(CompletedDateValues,ROW(A4562)))&lt;&gt;"",INDEX(CompletedDateValues,ROW(A4562))&gt;0),INDEX(CompletedDateValues,ROW(A4562)),"")</f>
        <v/>
      </c>
      <c r="B4562" s="32" t="str">
        <f>IF(AND(TRIM(INDEX(StartDateValues,ROW(A4562)))&lt;&gt;"",INDEX(StartDateValues,ROW(A4562))&gt;0),INDEX(StartDateValues,ROW(A4562)),"")</f>
        <v/>
      </c>
      <c r="C4562" s="22" t="str">
        <f t="shared" si="356"/>
        <v/>
      </c>
      <c r="D4562" s="3" t="str">
        <f t="shared" si="357"/>
        <v/>
      </c>
      <c r="E4562" s="3" t="str">
        <f t="shared" si="358"/>
        <v/>
      </c>
      <c r="F4562" s="3" t="str">
        <f t="shared" si="359"/>
        <v/>
      </c>
      <c r="G4562" s="3" t="str">
        <f>IF(A4562="","",IF(HOUR(A4562)&lt;StartHour,StartHour,IF(HOUR(A4562)&gt;FinishHour,FinishHour,HOUR(A4562))))</f>
        <v/>
      </c>
      <c r="H4562" s="3" t="str">
        <f t="shared" si="360"/>
        <v/>
      </c>
      <c r="I4562" s="33" t="e">
        <f>IF(OR(A4562="",B4562=""),NA(),MAX(0,IF(A4562-B4562=0,SameDayCycleTimeSettingValue,(A4562-B4562) *24)))</f>
        <v>#N/A</v>
      </c>
      <c r="J4562" s="33" t="e">
        <f>IF(OR(A4562="",B4562=""),NA(),MAX(0,IF(A4562-B4562=0,SameDayCycleTimeSettingValue,((A4562-B4562) *24)-(INT((A4562-B4562)) * (24-(FinishHour-StartHour))))))</f>
        <v>#N/A</v>
      </c>
      <c r="K4562" s="3" t="e">
        <f ca="1">IF(OR(A4562&lt;&gt;"",B4562=""),NA(),MAX(0,IF(_xlfn.DAYS(NOW(),B4562)=0,SameDayCycleTimeSettingValue,_xlfn.DAYS(NOW(),B4562))))</f>
        <v>#N/A</v>
      </c>
    </row>
    <row r="4563" spans="1:11" x14ac:dyDescent="0.25">
      <c r="A4563" s="32" t="str">
        <f>IF(AND(TRIM(INDEX(CompletedDateValues,ROW(A4563)))&lt;&gt;"",INDEX(CompletedDateValues,ROW(A4563))&gt;0),INDEX(CompletedDateValues,ROW(A4563)),"")</f>
        <v/>
      </c>
      <c r="B4563" s="32" t="str">
        <f>IF(AND(TRIM(INDEX(StartDateValues,ROW(A4563)))&lt;&gt;"",INDEX(StartDateValues,ROW(A4563))&gt;0),INDEX(StartDateValues,ROW(A4563)),"")</f>
        <v/>
      </c>
      <c r="C4563" s="22" t="str">
        <f t="shared" si="356"/>
        <v/>
      </c>
      <c r="D4563" s="3" t="str">
        <f t="shared" si="357"/>
        <v/>
      </c>
      <c r="E4563" s="3" t="str">
        <f t="shared" si="358"/>
        <v/>
      </c>
      <c r="F4563" s="3" t="str">
        <f t="shared" si="359"/>
        <v/>
      </c>
      <c r="G4563" s="3" t="str">
        <f>IF(A4563="","",IF(HOUR(A4563)&lt;StartHour,StartHour,IF(HOUR(A4563)&gt;FinishHour,FinishHour,HOUR(A4563))))</f>
        <v/>
      </c>
      <c r="H4563" s="3" t="str">
        <f t="shared" si="360"/>
        <v/>
      </c>
      <c r="I4563" s="33" t="e">
        <f>IF(OR(A4563="",B4563=""),NA(),MAX(0,IF(A4563-B4563=0,SameDayCycleTimeSettingValue,(A4563-B4563) *24)))</f>
        <v>#N/A</v>
      </c>
      <c r="J4563" s="33" t="e">
        <f>IF(OR(A4563="",B4563=""),NA(),MAX(0,IF(A4563-B4563=0,SameDayCycleTimeSettingValue,((A4563-B4563) *24)-(INT((A4563-B4563)) * (24-(FinishHour-StartHour))))))</f>
        <v>#N/A</v>
      </c>
      <c r="K4563" s="3" t="e">
        <f ca="1">IF(OR(A4563&lt;&gt;"",B4563=""),NA(),MAX(0,IF(_xlfn.DAYS(NOW(),B4563)=0,SameDayCycleTimeSettingValue,_xlfn.DAYS(NOW(),B4563))))</f>
        <v>#N/A</v>
      </c>
    </row>
    <row r="4564" spans="1:11" x14ac:dyDescent="0.25">
      <c r="A4564" s="32" t="str">
        <f>IF(AND(TRIM(INDEX(CompletedDateValues,ROW(A4564)))&lt;&gt;"",INDEX(CompletedDateValues,ROW(A4564))&gt;0),INDEX(CompletedDateValues,ROW(A4564)),"")</f>
        <v/>
      </c>
      <c r="B4564" s="32" t="str">
        <f>IF(AND(TRIM(INDEX(StartDateValues,ROW(A4564)))&lt;&gt;"",INDEX(StartDateValues,ROW(A4564))&gt;0),INDEX(StartDateValues,ROW(A4564)),"")</f>
        <v/>
      </c>
      <c r="C4564" s="22" t="str">
        <f t="shared" si="356"/>
        <v/>
      </c>
      <c r="D4564" s="3" t="str">
        <f t="shared" si="357"/>
        <v/>
      </c>
      <c r="E4564" s="3" t="str">
        <f t="shared" si="358"/>
        <v/>
      </c>
      <c r="F4564" s="3" t="str">
        <f t="shared" si="359"/>
        <v/>
      </c>
      <c r="G4564" s="3" t="str">
        <f>IF(A4564="","",IF(HOUR(A4564)&lt;StartHour,StartHour,IF(HOUR(A4564)&gt;FinishHour,FinishHour,HOUR(A4564))))</f>
        <v/>
      </c>
      <c r="H4564" s="3" t="str">
        <f t="shared" si="360"/>
        <v/>
      </c>
      <c r="I4564" s="33" t="e">
        <f>IF(OR(A4564="",B4564=""),NA(),MAX(0,IF(A4564-B4564=0,SameDayCycleTimeSettingValue,(A4564-B4564) *24)))</f>
        <v>#N/A</v>
      </c>
      <c r="J4564" s="33" t="e">
        <f>IF(OR(A4564="",B4564=""),NA(),MAX(0,IF(A4564-B4564=0,SameDayCycleTimeSettingValue,((A4564-B4564) *24)-(INT((A4564-B4564)) * (24-(FinishHour-StartHour))))))</f>
        <v>#N/A</v>
      </c>
      <c r="K4564" s="3" t="e">
        <f ca="1">IF(OR(A4564&lt;&gt;"",B4564=""),NA(),MAX(0,IF(_xlfn.DAYS(NOW(),B4564)=0,SameDayCycleTimeSettingValue,_xlfn.DAYS(NOW(),B4564))))</f>
        <v>#N/A</v>
      </c>
    </row>
    <row r="4565" spans="1:11" x14ac:dyDescent="0.25">
      <c r="A4565" s="32" t="str">
        <f>IF(AND(TRIM(INDEX(CompletedDateValues,ROW(A4565)))&lt;&gt;"",INDEX(CompletedDateValues,ROW(A4565))&gt;0),INDEX(CompletedDateValues,ROW(A4565)),"")</f>
        <v/>
      </c>
      <c r="B4565" s="32" t="str">
        <f>IF(AND(TRIM(INDEX(StartDateValues,ROW(A4565)))&lt;&gt;"",INDEX(StartDateValues,ROW(A4565))&gt;0),INDEX(StartDateValues,ROW(A4565)),"")</f>
        <v/>
      </c>
      <c r="C4565" s="22" t="str">
        <f t="shared" si="356"/>
        <v/>
      </c>
      <c r="D4565" s="3" t="str">
        <f t="shared" si="357"/>
        <v/>
      </c>
      <c r="E4565" s="3" t="str">
        <f t="shared" si="358"/>
        <v/>
      </c>
      <c r="F4565" s="3" t="str">
        <f t="shared" si="359"/>
        <v/>
      </c>
      <c r="G4565" s="3" t="str">
        <f>IF(A4565="","",IF(HOUR(A4565)&lt;StartHour,StartHour,IF(HOUR(A4565)&gt;FinishHour,FinishHour,HOUR(A4565))))</f>
        <v/>
      </c>
      <c r="H4565" s="3" t="str">
        <f t="shared" si="360"/>
        <v/>
      </c>
      <c r="I4565" s="33" t="e">
        <f>IF(OR(A4565="",B4565=""),NA(),MAX(0,IF(A4565-B4565=0,SameDayCycleTimeSettingValue,(A4565-B4565) *24)))</f>
        <v>#N/A</v>
      </c>
      <c r="J4565" s="33" t="e">
        <f>IF(OR(A4565="",B4565=""),NA(),MAX(0,IF(A4565-B4565=0,SameDayCycleTimeSettingValue,((A4565-B4565) *24)-(INT((A4565-B4565)) * (24-(FinishHour-StartHour))))))</f>
        <v>#N/A</v>
      </c>
      <c r="K4565" s="3" t="e">
        <f ca="1">IF(OR(A4565&lt;&gt;"",B4565=""),NA(),MAX(0,IF(_xlfn.DAYS(NOW(),B4565)=0,SameDayCycleTimeSettingValue,_xlfn.DAYS(NOW(),B4565))))</f>
        <v>#N/A</v>
      </c>
    </row>
    <row r="4566" spans="1:11" x14ac:dyDescent="0.25">
      <c r="A4566" s="32" t="str">
        <f>IF(AND(TRIM(INDEX(CompletedDateValues,ROW(A4566)))&lt;&gt;"",INDEX(CompletedDateValues,ROW(A4566))&gt;0),INDEX(CompletedDateValues,ROW(A4566)),"")</f>
        <v/>
      </c>
      <c r="B4566" s="32" t="str">
        <f>IF(AND(TRIM(INDEX(StartDateValues,ROW(A4566)))&lt;&gt;"",INDEX(StartDateValues,ROW(A4566))&gt;0),INDEX(StartDateValues,ROW(A4566)),"")</f>
        <v/>
      </c>
      <c r="C4566" s="22" t="str">
        <f t="shared" si="356"/>
        <v/>
      </c>
      <c r="D4566" s="3" t="str">
        <f t="shared" si="357"/>
        <v/>
      </c>
      <c r="E4566" s="3" t="str">
        <f t="shared" si="358"/>
        <v/>
      </c>
      <c r="F4566" s="3" t="str">
        <f t="shared" si="359"/>
        <v/>
      </c>
      <c r="G4566" s="3" t="str">
        <f>IF(A4566="","",IF(HOUR(A4566)&lt;StartHour,StartHour,IF(HOUR(A4566)&gt;FinishHour,FinishHour,HOUR(A4566))))</f>
        <v/>
      </c>
      <c r="H4566" s="3" t="str">
        <f t="shared" si="360"/>
        <v/>
      </c>
      <c r="I4566" s="33" t="e">
        <f>IF(OR(A4566="",B4566=""),NA(),MAX(0,IF(A4566-B4566=0,SameDayCycleTimeSettingValue,(A4566-B4566) *24)))</f>
        <v>#N/A</v>
      </c>
      <c r="J4566" s="33" t="e">
        <f>IF(OR(A4566="",B4566=""),NA(),MAX(0,IF(A4566-B4566=0,SameDayCycleTimeSettingValue,((A4566-B4566) *24)-(INT((A4566-B4566)) * (24-(FinishHour-StartHour))))))</f>
        <v>#N/A</v>
      </c>
      <c r="K4566" s="3" t="e">
        <f ca="1">IF(OR(A4566&lt;&gt;"",B4566=""),NA(),MAX(0,IF(_xlfn.DAYS(NOW(),B4566)=0,SameDayCycleTimeSettingValue,_xlfn.DAYS(NOW(),B4566))))</f>
        <v>#N/A</v>
      </c>
    </row>
    <row r="4567" spans="1:11" x14ac:dyDescent="0.25">
      <c r="A4567" s="32" t="str">
        <f>IF(AND(TRIM(INDEX(CompletedDateValues,ROW(A4567)))&lt;&gt;"",INDEX(CompletedDateValues,ROW(A4567))&gt;0),INDEX(CompletedDateValues,ROW(A4567)),"")</f>
        <v/>
      </c>
      <c r="B4567" s="32" t="str">
        <f>IF(AND(TRIM(INDEX(StartDateValues,ROW(A4567)))&lt;&gt;"",INDEX(StartDateValues,ROW(A4567))&gt;0),INDEX(StartDateValues,ROW(A4567)),"")</f>
        <v/>
      </c>
      <c r="C4567" s="22" t="str">
        <f t="shared" si="356"/>
        <v/>
      </c>
      <c r="D4567" s="3" t="str">
        <f t="shared" si="357"/>
        <v/>
      </c>
      <c r="E4567" s="3" t="str">
        <f t="shared" si="358"/>
        <v/>
      </c>
      <c r="F4567" s="3" t="str">
        <f t="shared" si="359"/>
        <v/>
      </c>
      <c r="G4567" s="3" t="str">
        <f>IF(A4567="","",IF(HOUR(A4567)&lt;StartHour,StartHour,IF(HOUR(A4567)&gt;FinishHour,FinishHour,HOUR(A4567))))</f>
        <v/>
      </c>
      <c r="H4567" s="3" t="str">
        <f t="shared" si="360"/>
        <v/>
      </c>
      <c r="I4567" s="33" t="e">
        <f>IF(OR(A4567="",B4567=""),NA(),MAX(0,IF(A4567-B4567=0,SameDayCycleTimeSettingValue,(A4567-B4567) *24)))</f>
        <v>#N/A</v>
      </c>
      <c r="J4567" s="33" t="e">
        <f>IF(OR(A4567="",B4567=""),NA(),MAX(0,IF(A4567-B4567=0,SameDayCycleTimeSettingValue,((A4567-B4567) *24)-(INT((A4567-B4567)) * (24-(FinishHour-StartHour))))))</f>
        <v>#N/A</v>
      </c>
      <c r="K4567" s="3" t="e">
        <f ca="1">IF(OR(A4567&lt;&gt;"",B4567=""),NA(),MAX(0,IF(_xlfn.DAYS(NOW(),B4567)=0,SameDayCycleTimeSettingValue,_xlfn.DAYS(NOW(),B4567))))</f>
        <v>#N/A</v>
      </c>
    </row>
    <row r="4568" spans="1:11" x14ac:dyDescent="0.25">
      <c r="A4568" s="32" t="str">
        <f>IF(AND(TRIM(INDEX(CompletedDateValues,ROW(A4568)))&lt;&gt;"",INDEX(CompletedDateValues,ROW(A4568))&gt;0),INDEX(CompletedDateValues,ROW(A4568)),"")</f>
        <v/>
      </c>
      <c r="B4568" s="32" t="str">
        <f>IF(AND(TRIM(INDEX(StartDateValues,ROW(A4568)))&lt;&gt;"",INDEX(StartDateValues,ROW(A4568))&gt;0),INDEX(StartDateValues,ROW(A4568)),"")</f>
        <v/>
      </c>
      <c r="C4568" s="22" t="str">
        <f t="shared" si="356"/>
        <v/>
      </c>
      <c r="D4568" s="3" t="str">
        <f t="shared" si="357"/>
        <v/>
      </c>
      <c r="E4568" s="3" t="str">
        <f t="shared" si="358"/>
        <v/>
      </c>
      <c r="F4568" s="3" t="str">
        <f t="shared" si="359"/>
        <v/>
      </c>
      <c r="G4568" s="3" t="str">
        <f>IF(A4568="","",IF(HOUR(A4568)&lt;StartHour,StartHour,IF(HOUR(A4568)&gt;FinishHour,FinishHour,HOUR(A4568))))</f>
        <v/>
      </c>
      <c r="H4568" s="3" t="str">
        <f t="shared" si="360"/>
        <v/>
      </c>
      <c r="I4568" s="33" t="e">
        <f>IF(OR(A4568="",B4568=""),NA(),MAX(0,IF(A4568-B4568=0,SameDayCycleTimeSettingValue,(A4568-B4568) *24)))</f>
        <v>#N/A</v>
      </c>
      <c r="J4568" s="33" t="e">
        <f>IF(OR(A4568="",B4568=""),NA(),MAX(0,IF(A4568-B4568=0,SameDayCycleTimeSettingValue,((A4568-B4568) *24)-(INT((A4568-B4568)) * (24-(FinishHour-StartHour))))))</f>
        <v>#N/A</v>
      </c>
      <c r="K4568" s="3" t="e">
        <f ca="1">IF(OR(A4568&lt;&gt;"",B4568=""),NA(),MAX(0,IF(_xlfn.DAYS(NOW(),B4568)=0,SameDayCycleTimeSettingValue,_xlfn.DAYS(NOW(),B4568))))</f>
        <v>#N/A</v>
      </c>
    </row>
    <row r="4569" spans="1:11" x14ac:dyDescent="0.25">
      <c r="A4569" s="32" t="str">
        <f>IF(AND(TRIM(INDEX(CompletedDateValues,ROW(A4569)))&lt;&gt;"",INDEX(CompletedDateValues,ROW(A4569))&gt;0),INDEX(CompletedDateValues,ROW(A4569)),"")</f>
        <v/>
      </c>
      <c r="B4569" s="32" t="str">
        <f>IF(AND(TRIM(INDEX(StartDateValues,ROW(A4569)))&lt;&gt;"",INDEX(StartDateValues,ROW(A4569))&gt;0),INDEX(StartDateValues,ROW(A4569)),"")</f>
        <v/>
      </c>
      <c r="C4569" s="22" t="str">
        <f t="shared" si="356"/>
        <v/>
      </c>
      <c r="D4569" s="3" t="str">
        <f t="shared" si="357"/>
        <v/>
      </c>
      <c r="E4569" s="3" t="str">
        <f t="shared" si="358"/>
        <v/>
      </c>
      <c r="F4569" s="3" t="str">
        <f t="shared" si="359"/>
        <v/>
      </c>
      <c r="G4569" s="3" t="str">
        <f>IF(A4569="","",IF(HOUR(A4569)&lt;StartHour,StartHour,IF(HOUR(A4569)&gt;FinishHour,FinishHour,HOUR(A4569))))</f>
        <v/>
      </c>
      <c r="H4569" s="3" t="str">
        <f t="shared" si="360"/>
        <v/>
      </c>
      <c r="I4569" s="33" t="e">
        <f>IF(OR(A4569="",B4569=""),NA(),MAX(0,IF(A4569-B4569=0,SameDayCycleTimeSettingValue,(A4569-B4569) *24)))</f>
        <v>#N/A</v>
      </c>
      <c r="J4569" s="33" t="e">
        <f>IF(OR(A4569="",B4569=""),NA(),MAX(0,IF(A4569-B4569=0,SameDayCycleTimeSettingValue,((A4569-B4569) *24)-(INT((A4569-B4569)) * (24-(FinishHour-StartHour))))))</f>
        <v>#N/A</v>
      </c>
      <c r="K4569" s="3" t="e">
        <f ca="1">IF(OR(A4569&lt;&gt;"",B4569=""),NA(),MAX(0,IF(_xlfn.DAYS(NOW(),B4569)=0,SameDayCycleTimeSettingValue,_xlfn.DAYS(NOW(),B4569))))</f>
        <v>#N/A</v>
      </c>
    </row>
    <row r="4570" spans="1:11" x14ac:dyDescent="0.25">
      <c r="A4570" s="32" t="str">
        <f>IF(AND(TRIM(INDEX(CompletedDateValues,ROW(A4570)))&lt;&gt;"",INDEX(CompletedDateValues,ROW(A4570))&gt;0),INDEX(CompletedDateValues,ROW(A4570)),"")</f>
        <v/>
      </c>
      <c r="B4570" s="32" t="str">
        <f>IF(AND(TRIM(INDEX(StartDateValues,ROW(A4570)))&lt;&gt;"",INDEX(StartDateValues,ROW(A4570))&gt;0),INDEX(StartDateValues,ROW(A4570)),"")</f>
        <v/>
      </c>
      <c r="C4570" s="22" t="str">
        <f t="shared" si="356"/>
        <v/>
      </c>
      <c r="D4570" s="3" t="str">
        <f t="shared" si="357"/>
        <v/>
      </c>
      <c r="E4570" s="3" t="str">
        <f t="shared" si="358"/>
        <v/>
      </c>
      <c r="F4570" s="3" t="str">
        <f t="shared" si="359"/>
        <v/>
      </c>
      <c r="G4570" s="3" t="str">
        <f>IF(A4570="","",IF(HOUR(A4570)&lt;StartHour,StartHour,IF(HOUR(A4570)&gt;FinishHour,FinishHour,HOUR(A4570))))</f>
        <v/>
      </c>
      <c r="H4570" s="3" t="str">
        <f t="shared" si="360"/>
        <v/>
      </c>
      <c r="I4570" s="33" t="e">
        <f>IF(OR(A4570="",B4570=""),NA(),MAX(0,IF(A4570-B4570=0,SameDayCycleTimeSettingValue,(A4570-B4570) *24)))</f>
        <v>#N/A</v>
      </c>
      <c r="J4570" s="33" t="e">
        <f>IF(OR(A4570="",B4570=""),NA(),MAX(0,IF(A4570-B4570=0,SameDayCycleTimeSettingValue,((A4570-B4570) *24)-(INT((A4570-B4570)) * (24-(FinishHour-StartHour))))))</f>
        <v>#N/A</v>
      </c>
      <c r="K4570" s="3" t="e">
        <f ca="1">IF(OR(A4570&lt;&gt;"",B4570=""),NA(),MAX(0,IF(_xlfn.DAYS(NOW(),B4570)=0,SameDayCycleTimeSettingValue,_xlfn.DAYS(NOW(),B4570))))</f>
        <v>#N/A</v>
      </c>
    </row>
    <row r="4571" spans="1:11" x14ac:dyDescent="0.25">
      <c r="A4571" s="32" t="str">
        <f>IF(AND(TRIM(INDEX(CompletedDateValues,ROW(A4571)))&lt;&gt;"",INDEX(CompletedDateValues,ROW(A4571))&gt;0),INDEX(CompletedDateValues,ROW(A4571)),"")</f>
        <v/>
      </c>
      <c r="B4571" s="32" t="str">
        <f>IF(AND(TRIM(INDEX(StartDateValues,ROW(A4571)))&lt;&gt;"",INDEX(StartDateValues,ROW(A4571))&gt;0),INDEX(StartDateValues,ROW(A4571)),"")</f>
        <v/>
      </c>
      <c r="C4571" s="22" t="str">
        <f t="shared" si="356"/>
        <v/>
      </c>
      <c r="D4571" s="3" t="str">
        <f t="shared" si="357"/>
        <v/>
      </c>
      <c r="E4571" s="3" t="str">
        <f t="shared" si="358"/>
        <v/>
      </c>
      <c r="F4571" s="3" t="str">
        <f t="shared" si="359"/>
        <v/>
      </c>
      <c r="G4571" s="3" t="str">
        <f>IF(A4571="","",IF(HOUR(A4571)&lt;StartHour,StartHour,IF(HOUR(A4571)&gt;FinishHour,FinishHour,HOUR(A4571))))</f>
        <v/>
      </c>
      <c r="H4571" s="3" t="str">
        <f t="shared" si="360"/>
        <v/>
      </c>
      <c r="I4571" s="33" t="e">
        <f>IF(OR(A4571="",B4571=""),NA(),MAX(0,IF(A4571-B4571=0,SameDayCycleTimeSettingValue,(A4571-B4571) *24)))</f>
        <v>#N/A</v>
      </c>
      <c r="J4571" s="33" t="e">
        <f>IF(OR(A4571="",B4571=""),NA(),MAX(0,IF(A4571-B4571=0,SameDayCycleTimeSettingValue,((A4571-B4571) *24)-(INT((A4571-B4571)) * (24-(FinishHour-StartHour))))))</f>
        <v>#N/A</v>
      </c>
      <c r="K4571" s="3" t="e">
        <f ca="1">IF(OR(A4571&lt;&gt;"",B4571=""),NA(),MAX(0,IF(_xlfn.DAYS(NOW(),B4571)=0,SameDayCycleTimeSettingValue,_xlfn.DAYS(NOW(),B4571))))</f>
        <v>#N/A</v>
      </c>
    </row>
    <row r="4572" spans="1:11" x14ac:dyDescent="0.25">
      <c r="A4572" s="32" t="str">
        <f>IF(AND(TRIM(INDEX(CompletedDateValues,ROW(A4572)))&lt;&gt;"",INDEX(CompletedDateValues,ROW(A4572))&gt;0),INDEX(CompletedDateValues,ROW(A4572)),"")</f>
        <v/>
      </c>
      <c r="B4572" s="32" t="str">
        <f>IF(AND(TRIM(INDEX(StartDateValues,ROW(A4572)))&lt;&gt;"",INDEX(StartDateValues,ROW(A4572))&gt;0),INDEX(StartDateValues,ROW(A4572)),"")</f>
        <v/>
      </c>
      <c r="C4572" s="22" t="str">
        <f t="shared" si="356"/>
        <v/>
      </c>
      <c r="D4572" s="3" t="str">
        <f t="shared" si="357"/>
        <v/>
      </c>
      <c r="E4572" s="3" t="str">
        <f t="shared" si="358"/>
        <v/>
      </c>
      <c r="F4572" s="3" t="str">
        <f t="shared" si="359"/>
        <v/>
      </c>
      <c r="G4572" s="3" t="str">
        <f>IF(A4572="","",IF(HOUR(A4572)&lt;StartHour,StartHour,IF(HOUR(A4572)&gt;FinishHour,FinishHour,HOUR(A4572))))</f>
        <v/>
      </c>
      <c r="H4572" s="3" t="str">
        <f t="shared" si="360"/>
        <v/>
      </c>
      <c r="I4572" s="33" t="e">
        <f>IF(OR(A4572="",B4572=""),NA(),MAX(0,IF(A4572-B4572=0,SameDayCycleTimeSettingValue,(A4572-B4572) *24)))</f>
        <v>#N/A</v>
      </c>
      <c r="J4572" s="33" t="e">
        <f>IF(OR(A4572="",B4572=""),NA(),MAX(0,IF(A4572-B4572=0,SameDayCycleTimeSettingValue,((A4572-B4572) *24)-(INT((A4572-B4572)) * (24-(FinishHour-StartHour))))))</f>
        <v>#N/A</v>
      </c>
      <c r="K4572" s="3" t="e">
        <f ca="1">IF(OR(A4572&lt;&gt;"",B4572=""),NA(),MAX(0,IF(_xlfn.DAYS(NOW(),B4572)=0,SameDayCycleTimeSettingValue,_xlfn.DAYS(NOW(),B4572))))</f>
        <v>#N/A</v>
      </c>
    </row>
    <row r="4573" spans="1:11" x14ac:dyDescent="0.25">
      <c r="A4573" s="32" t="str">
        <f>IF(AND(TRIM(INDEX(CompletedDateValues,ROW(A4573)))&lt;&gt;"",INDEX(CompletedDateValues,ROW(A4573))&gt;0),INDEX(CompletedDateValues,ROW(A4573)),"")</f>
        <v/>
      </c>
      <c r="B4573" s="32" t="str">
        <f>IF(AND(TRIM(INDEX(StartDateValues,ROW(A4573)))&lt;&gt;"",INDEX(StartDateValues,ROW(A4573))&gt;0),INDEX(StartDateValues,ROW(A4573)),"")</f>
        <v/>
      </c>
      <c r="C4573" s="22" t="str">
        <f t="shared" si="356"/>
        <v/>
      </c>
      <c r="D4573" s="3" t="str">
        <f t="shared" si="357"/>
        <v/>
      </c>
      <c r="E4573" s="3" t="str">
        <f t="shared" si="358"/>
        <v/>
      </c>
      <c r="F4573" s="3" t="str">
        <f t="shared" si="359"/>
        <v/>
      </c>
      <c r="G4573" s="3" t="str">
        <f>IF(A4573="","",IF(HOUR(A4573)&lt;StartHour,StartHour,IF(HOUR(A4573)&gt;FinishHour,FinishHour,HOUR(A4573))))</f>
        <v/>
      </c>
      <c r="H4573" s="3" t="str">
        <f t="shared" si="360"/>
        <v/>
      </c>
      <c r="I4573" s="33" t="e">
        <f>IF(OR(A4573="",B4573=""),NA(),MAX(0,IF(A4573-B4573=0,SameDayCycleTimeSettingValue,(A4573-B4573) *24)))</f>
        <v>#N/A</v>
      </c>
      <c r="J4573" s="33" t="e">
        <f>IF(OR(A4573="",B4573=""),NA(),MAX(0,IF(A4573-B4573=0,SameDayCycleTimeSettingValue,((A4573-B4573) *24)-(INT((A4573-B4573)) * (24-(FinishHour-StartHour))))))</f>
        <v>#N/A</v>
      </c>
      <c r="K4573" s="3" t="e">
        <f ca="1">IF(OR(A4573&lt;&gt;"",B4573=""),NA(),MAX(0,IF(_xlfn.DAYS(NOW(),B4573)=0,SameDayCycleTimeSettingValue,_xlfn.DAYS(NOW(),B4573))))</f>
        <v>#N/A</v>
      </c>
    </row>
    <row r="4574" spans="1:11" x14ac:dyDescent="0.25">
      <c r="A4574" s="32" t="str">
        <f>IF(AND(TRIM(INDEX(CompletedDateValues,ROW(A4574)))&lt;&gt;"",INDEX(CompletedDateValues,ROW(A4574))&gt;0),INDEX(CompletedDateValues,ROW(A4574)),"")</f>
        <v/>
      </c>
      <c r="B4574" s="32" t="str">
        <f>IF(AND(TRIM(INDEX(StartDateValues,ROW(A4574)))&lt;&gt;"",INDEX(StartDateValues,ROW(A4574))&gt;0),INDEX(StartDateValues,ROW(A4574)),"")</f>
        <v/>
      </c>
      <c r="C4574" s="22" t="str">
        <f t="shared" si="356"/>
        <v/>
      </c>
      <c r="D4574" s="3" t="str">
        <f t="shared" si="357"/>
        <v/>
      </c>
      <c r="E4574" s="3" t="str">
        <f t="shared" si="358"/>
        <v/>
      </c>
      <c r="F4574" s="3" t="str">
        <f t="shared" si="359"/>
        <v/>
      </c>
      <c r="G4574" s="3" t="str">
        <f>IF(A4574="","",IF(HOUR(A4574)&lt;StartHour,StartHour,IF(HOUR(A4574)&gt;FinishHour,FinishHour,HOUR(A4574))))</f>
        <v/>
      </c>
      <c r="H4574" s="3" t="str">
        <f t="shared" si="360"/>
        <v/>
      </c>
      <c r="I4574" s="33" t="e">
        <f>IF(OR(A4574="",B4574=""),NA(),MAX(0,IF(A4574-B4574=0,SameDayCycleTimeSettingValue,(A4574-B4574) *24)))</f>
        <v>#N/A</v>
      </c>
      <c r="J4574" s="33" t="e">
        <f>IF(OR(A4574="",B4574=""),NA(),MAX(0,IF(A4574-B4574=0,SameDayCycleTimeSettingValue,((A4574-B4574) *24)-(INT((A4574-B4574)) * (24-(FinishHour-StartHour))))))</f>
        <v>#N/A</v>
      </c>
      <c r="K4574" s="3" t="e">
        <f ca="1">IF(OR(A4574&lt;&gt;"",B4574=""),NA(),MAX(0,IF(_xlfn.DAYS(NOW(),B4574)=0,SameDayCycleTimeSettingValue,_xlfn.DAYS(NOW(),B4574))))</f>
        <v>#N/A</v>
      </c>
    </row>
    <row r="4575" spans="1:11" x14ac:dyDescent="0.25">
      <c r="A4575" s="32" t="str">
        <f>IF(AND(TRIM(INDEX(CompletedDateValues,ROW(A4575)))&lt;&gt;"",INDEX(CompletedDateValues,ROW(A4575))&gt;0),INDEX(CompletedDateValues,ROW(A4575)),"")</f>
        <v/>
      </c>
      <c r="B4575" s="32" t="str">
        <f>IF(AND(TRIM(INDEX(StartDateValues,ROW(A4575)))&lt;&gt;"",INDEX(StartDateValues,ROW(A4575))&gt;0),INDEX(StartDateValues,ROW(A4575)),"")</f>
        <v/>
      </c>
      <c r="C4575" s="22" t="str">
        <f t="shared" si="356"/>
        <v/>
      </c>
      <c r="D4575" s="3" t="str">
        <f t="shared" si="357"/>
        <v/>
      </c>
      <c r="E4575" s="3" t="str">
        <f t="shared" si="358"/>
        <v/>
      </c>
      <c r="F4575" s="3" t="str">
        <f t="shared" si="359"/>
        <v/>
      </c>
      <c r="G4575" s="3" t="str">
        <f>IF(A4575="","",IF(HOUR(A4575)&lt;StartHour,StartHour,IF(HOUR(A4575)&gt;FinishHour,FinishHour,HOUR(A4575))))</f>
        <v/>
      </c>
      <c r="H4575" s="3" t="str">
        <f t="shared" si="360"/>
        <v/>
      </c>
      <c r="I4575" s="33" t="e">
        <f>IF(OR(A4575="",B4575=""),NA(),MAX(0,IF(A4575-B4575=0,SameDayCycleTimeSettingValue,(A4575-B4575) *24)))</f>
        <v>#N/A</v>
      </c>
      <c r="J4575" s="33" t="e">
        <f>IF(OR(A4575="",B4575=""),NA(),MAX(0,IF(A4575-B4575=0,SameDayCycleTimeSettingValue,((A4575-B4575) *24)-(INT((A4575-B4575)) * (24-(FinishHour-StartHour))))))</f>
        <v>#N/A</v>
      </c>
      <c r="K4575" s="3" t="e">
        <f ca="1">IF(OR(A4575&lt;&gt;"",B4575=""),NA(),MAX(0,IF(_xlfn.DAYS(NOW(),B4575)=0,SameDayCycleTimeSettingValue,_xlfn.DAYS(NOW(),B4575))))</f>
        <v>#N/A</v>
      </c>
    </row>
    <row r="4576" spans="1:11" x14ac:dyDescent="0.25">
      <c r="A4576" s="32" t="str">
        <f>IF(AND(TRIM(INDEX(CompletedDateValues,ROW(A4576)))&lt;&gt;"",INDEX(CompletedDateValues,ROW(A4576))&gt;0),INDEX(CompletedDateValues,ROW(A4576)),"")</f>
        <v/>
      </c>
      <c r="B4576" s="32" t="str">
        <f>IF(AND(TRIM(INDEX(StartDateValues,ROW(A4576)))&lt;&gt;"",INDEX(StartDateValues,ROW(A4576))&gt;0),INDEX(StartDateValues,ROW(A4576)),"")</f>
        <v/>
      </c>
      <c r="C4576" s="22" t="str">
        <f t="shared" si="356"/>
        <v/>
      </c>
      <c r="D4576" s="3" t="str">
        <f t="shared" si="357"/>
        <v/>
      </c>
      <c r="E4576" s="3" t="str">
        <f t="shared" si="358"/>
        <v/>
      </c>
      <c r="F4576" s="3" t="str">
        <f t="shared" si="359"/>
        <v/>
      </c>
      <c r="G4576" s="3" t="str">
        <f>IF(A4576="","",IF(HOUR(A4576)&lt;StartHour,StartHour,IF(HOUR(A4576)&gt;FinishHour,FinishHour,HOUR(A4576))))</f>
        <v/>
      </c>
      <c r="H4576" s="3" t="str">
        <f t="shared" si="360"/>
        <v/>
      </c>
      <c r="I4576" s="33" t="e">
        <f>IF(OR(A4576="",B4576=""),NA(),MAX(0,IF(A4576-B4576=0,SameDayCycleTimeSettingValue,(A4576-B4576) *24)))</f>
        <v>#N/A</v>
      </c>
      <c r="J4576" s="33" t="e">
        <f>IF(OR(A4576="",B4576=""),NA(),MAX(0,IF(A4576-B4576=0,SameDayCycleTimeSettingValue,((A4576-B4576) *24)-(INT((A4576-B4576)) * (24-(FinishHour-StartHour))))))</f>
        <v>#N/A</v>
      </c>
      <c r="K4576" s="3" t="e">
        <f ca="1">IF(OR(A4576&lt;&gt;"",B4576=""),NA(),MAX(0,IF(_xlfn.DAYS(NOW(),B4576)=0,SameDayCycleTimeSettingValue,_xlfn.DAYS(NOW(),B4576))))</f>
        <v>#N/A</v>
      </c>
    </row>
    <row r="4577" spans="1:11" x14ac:dyDescent="0.25">
      <c r="A4577" s="32" t="str">
        <f>IF(AND(TRIM(INDEX(CompletedDateValues,ROW(A4577)))&lt;&gt;"",INDEX(CompletedDateValues,ROW(A4577))&gt;0),INDEX(CompletedDateValues,ROW(A4577)),"")</f>
        <v/>
      </c>
      <c r="B4577" s="32" t="str">
        <f>IF(AND(TRIM(INDEX(StartDateValues,ROW(A4577)))&lt;&gt;"",INDEX(StartDateValues,ROW(A4577))&gt;0),INDEX(StartDateValues,ROW(A4577)),"")</f>
        <v/>
      </c>
      <c r="C4577" s="22" t="str">
        <f t="shared" si="356"/>
        <v/>
      </c>
      <c r="D4577" s="3" t="str">
        <f t="shared" si="357"/>
        <v/>
      </c>
      <c r="E4577" s="3" t="str">
        <f t="shared" si="358"/>
        <v/>
      </c>
      <c r="F4577" s="3" t="str">
        <f t="shared" si="359"/>
        <v/>
      </c>
      <c r="G4577" s="3" t="str">
        <f>IF(A4577="","",IF(HOUR(A4577)&lt;StartHour,StartHour,IF(HOUR(A4577)&gt;FinishHour,FinishHour,HOUR(A4577))))</f>
        <v/>
      </c>
      <c r="H4577" s="3" t="str">
        <f t="shared" si="360"/>
        <v/>
      </c>
      <c r="I4577" s="33" t="e">
        <f>IF(OR(A4577="",B4577=""),NA(),MAX(0,IF(A4577-B4577=0,SameDayCycleTimeSettingValue,(A4577-B4577) *24)))</f>
        <v>#N/A</v>
      </c>
      <c r="J4577" s="33" t="e">
        <f>IF(OR(A4577="",B4577=""),NA(),MAX(0,IF(A4577-B4577=0,SameDayCycleTimeSettingValue,((A4577-B4577) *24)-(INT((A4577-B4577)) * (24-(FinishHour-StartHour))))))</f>
        <v>#N/A</v>
      </c>
      <c r="K4577" s="3" t="e">
        <f ca="1">IF(OR(A4577&lt;&gt;"",B4577=""),NA(),MAX(0,IF(_xlfn.DAYS(NOW(),B4577)=0,SameDayCycleTimeSettingValue,_xlfn.DAYS(NOW(),B4577))))</f>
        <v>#N/A</v>
      </c>
    </row>
    <row r="4578" spans="1:11" x14ac:dyDescent="0.25">
      <c r="A4578" s="32" t="str">
        <f>IF(AND(TRIM(INDEX(CompletedDateValues,ROW(A4578)))&lt;&gt;"",INDEX(CompletedDateValues,ROW(A4578))&gt;0),INDEX(CompletedDateValues,ROW(A4578)),"")</f>
        <v/>
      </c>
      <c r="B4578" s="32" t="str">
        <f>IF(AND(TRIM(INDEX(StartDateValues,ROW(A4578)))&lt;&gt;"",INDEX(StartDateValues,ROW(A4578))&gt;0),INDEX(StartDateValues,ROW(A4578)),"")</f>
        <v/>
      </c>
      <c r="C4578" s="22" t="str">
        <f t="shared" si="356"/>
        <v/>
      </c>
      <c r="D4578" s="3" t="str">
        <f t="shared" si="357"/>
        <v/>
      </c>
      <c r="E4578" s="3" t="str">
        <f t="shared" si="358"/>
        <v/>
      </c>
      <c r="F4578" s="3" t="str">
        <f t="shared" si="359"/>
        <v/>
      </c>
      <c r="G4578" s="3" t="str">
        <f>IF(A4578="","",IF(HOUR(A4578)&lt;StartHour,StartHour,IF(HOUR(A4578)&gt;FinishHour,FinishHour,HOUR(A4578))))</f>
        <v/>
      </c>
      <c r="H4578" s="3" t="str">
        <f t="shared" si="360"/>
        <v/>
      </c>
      <c r="I4578" s="33" t="e">
        <f>IF(OR(A4578="",B4578=""),NA(),MAX(0,IF(A4578-B4578=0,SameDayCycleTimeSettingValue,(A4578-B4578) *24)))</f>
        <v>#N/A</v>
      </c>
      <c r="J4578" s="33" t="e">
        <f>IF(OR(A4578="",B4578=""),NA(),MAX(0,IF(A4578-B4578=0,SameDayCycleTimeSettingValue,((A4578-B4578) *24)-(INT((A4578-B4578)) * (24-(FinishHour-StartHour))))))</f>
        <v>#N/A</v>
      </c>
      <c r="K4578" s="3" t="e">
        <f ca="1">IF(OR(A4578&lt;&gt;"",B4578=""),NA(),MAX(0,IF(_xlfn.DAYS(NOW(),B4578)=0,SameDayCycleTimeSettingValue,_xlfn.DAYS(NOW(),B4578))))</f>
        <v>#N/A</v>
      </c>
    </row>
    <row r="4579" spans="1:11" x14ac:dyDescent="0.25">
      <c r="A4579" s="32" t="str">
        <f>IF(AND(TRIM(INDEX(CompletedDateValues,ROW(A4579)))&lt;&gt;"",INDEX(CompletedDateValues,ROW(A4579))&gt;0),INDEX(CompletedDateValues,ROW(A4579)),"")</f>
        <v/>
      </c>
      <c r="B4579" s="32" t="str">
        <f>IF(AND(TRIM(INDEX(StartDateValues,ROW(A4579)))&lt;&gt;"",INDEX(StartDateValues,ROW(A4579))&gt;0),INDEX(StartDateValues,ROW(A4579)),"")</f>
        <v/>
      </c>
      <c r="C4579" s="22" t="str">
        <f t="shared" si="356"/>
        <v/>
      </c>
      <c r="D4579" s="3" t="str">
        <f t="shared" si="357"/>
        <v/>
      </c>
      <c r="E4579" s="3" t="str">
        <f t="shared" si="358"/>
        <v/>
      </c>
      <c r="F4579" s="3" t="str">
        <f t="shared" si="359"/>
        <v/>
      </c>
      <c r="G4579" s="3" t="str">
        <f>IF(A4579="","",IF(HOUR(A4579)&lt;StartHour,StartHour,IF(HOUR(A4579)&gt;FinishHour,FinishHour,HOUR(A4579))))</f>
        <v/>
      </c>
      <c r="H4579" s="3" t="str">
        <f t="shared" si="360"/>
        <v/>
      </c>
      <c r="I4579" s="33" t="e">
        <f>IF(OR(A4579="",B4579=""),NA(),MAX(0,IF(A4579-B4579=0,SameDayCycleTimeSettingValue,(A4579-B4579) *24)))</f>
        <v>#N/A</v>
      </c>
      <c r="J4579" s="33" t="e">
        <f>IF(OR(A4579="",B4579=""),NA(),MAX(0,IF(A4579-B4579=0,SameDayCycleTimeSettingValue,((A4579-B4579) *24)-(INT((A4579-B4579)) * (24-(FinishHour-StartHour))))))</f>
        <v>#N/A</v>
      </c>
      <c r="K4579" s="3" t="e">
        <f ca="1">IF(OR(A4579&lt;&gt;"",B4579=""),NA(),MAX(0,IF(_xlfn.DAYS(NOW(),B4579)=0,SameDayCycleTimeSettingValue,_xlfn.DAYS(NOW(),B4579))))</f>
        <v>#N/A</v>
      </c>
    </row>
    <row r="4580" spans="1:11" x14ac:dyDescent="0.25">
      <c r="A4580" s="32" t="str">
        <f>IF(AND(TRIM(INDEX(CompletedDateValues,ROW(A4580)))&lt;&gt;"",INDEX(CompletedDateValues,ROW(A4580))&gt;0),INDEX(CompletedDateValues,ROW(A4580)),"")</f>
        <v/>
      </c>
      <c r="B4580" s="32" t="str">
        <f>IF(AND(TRIM(INDEX(StartDateValues,ROW(A4580)))&lt;&gt;"",INDEX(StartDateValues,ROW(A4580))&gt;0),INDEX(StartDateValues,ROW(A4580)),"")</f>
        <v/>
      </c>
      <c r="C4580" s="22" t="str">
        <f t="shared" si="356"/>
        <v/>
      </c>
      <c r="D4580" s="3" t="str">
        <f t="shared" si="357"/>
        <v/>
      </c>
      <c r="E4580" s="3" t="str">
        <f t="shared" si="358"/>
        <v/>
      </c>
      <c r="F4580" s="3" t="str">
        <f t="shared" si="359"/>
        <v/>
      </c>
      <c r="G4580" s="3" t="str">
        <f>IF(A4580="","",IF(HOUR(A4580)&lt;StartHour,StartHour,IF(HOUR(A4580)&gt;FinishHour,FinishHour,HOUR(A4580))))</f>
        <v/>
      </c>
      <c r="H4580" s="3" t="str">
        <f t="shared" si="360"/>
        <v/>
      </c>
      <c r="I4580" s="33" t="e">
        <f>IF(OR(A4580="",B4580=""),NA(),MAX(0,IF(A4580-B4580=0,SameDayCycleTimeSettingValue,(A4580-B4580) *24)))</f>
        <v>#N/A</v>
      </c>
      <c r="J4580" s="33" t="e">
        <f>IF(OR(A4580="",B4580=""),NA(),MAX(0,IF(A4580-B4580=0,SameDayCycleTimeSettingValue,((A4580-B4580) *24)-(INT((A4580-B4580)) * (24-(FinishHour-StartHour))))))</f>
        <v>#N/A</v>
      </c>
      <c r="K4580" s="3" t="e">
        <f ca="1">IF(OR(A4580&lt;&gt;"",B4580=""),NA(),MAX(0,IF(_xlfn.DAYS(NOW(),B4580)=0,SameDayCycleTimeSettingValue,_xlfn.DAYS(NOW(),B4580))))</f>
        <v>#N/A</v>
      </c>
    </row>
    <row r="4581" spans="1:11" x14ac:dyDescent="0.25">
      <c r="A4581" s="32" t="str">
        <f>IF(AND(TRIM(INDEX(CompletedDateValues,ROW(A4581)))&lt;&gt;"",INDEX(CompletedDateValues,ROW(A4581))&gt;0),INDEX(CompletedDateValues,ROW(A4581)),"")</f>
        <v/>
      </c>
      <c r="B4581" s="32" t="str">
        <f>IF(AND(TRIM(INDEX(StartDateValues,ROW(A4581)))&lt;&gt;"",INDEX(StartDateValues,ROW(A4581))&gt;0),INDEX(StartDateValues,ROW(A4581)),"")</f>
        <v/>
      </c>
      <c r="C4581" s="22" t="str">
        <f t="shared" si="356"/>
        <v/>
      </c>
      <c r="D4581" s="3" t="str">
        <f t="shared" si="357"/>
        <v/>
      </c>
      <c r="E4581" s="3" t="str">
        <f t="shared" si="358"/>
        <v/>
      </c>
      <c r="F4581" s="3" t="str">
        <f t="shared" si="359"/>
        <v/>
      </c>
      <c r="G4581" s="3" t="str">
        <f>IF(A4581="","",IF(HOUR(A4581)&lt;StartHour,StartHour,IF(HOUR(A4581)&gt;FinishHour,FinishHour,HOUR(A4581))))</f>
        <v/>
      </c>
      <c r="H4581" s="3" t="str">
        <f t="shared" si="360"/>
        <v/>
      </c>
      <c r="I4581" s="33" t="e">
        <f>IF(OR(A4581="",B4581=""),NA(),MAX(0,IF(A4581-B4581=0,SameDayCycleTimeSettingValue,(A4581-B4581) *24)))</f>
        <v>#N/A</v>
      </c>
      <c r="J4581" s="33" t="e">
        <f>IF(OR(A4581="",B4581=""),NA(),MAX(0,IF(A4581-B4581=0,SameDayCycleTimeSettingValue,((A4581-B4581) *24)-(INT((A4581-B4581)) * (24-(FinishHour-StartHour))))))</f>
        <v>#N/A</v>
      </c>
      <c r="K4581" s="3" t="e">
        <f ca="1">IF(OR(A4581&lt;&gt;"",B4581=""),NA(),MAX(0,IF(_xlfn.DAYS(NOW(),B4581)=0,SameDayCycleTimeSettingValue,_xlfn.DAYS(NOW(),B4581))))</f>
        <v>#N/A</v>
      </c>
    </row>
    <row r="4582" spans="1:11" x14ac:dyDescent="0.25">
      <c r="A4582" s="32" t="str">
        <f>IF(AND(TRIM(INDEX(CompletedDateValues,ROW(A4582)))&lt;&gt;"",INDEX(CompletedDateValues,ROW(A4582))&gt;0),INDEX(CompletedDateValues,ROW(A4582)),"")</f>
        <v/>
      </c>
      <c r="B4582" s="32" t="str">
        <f>IF(AND(TRIM(INDEX(StartDateValues,ROW(A4582)))&lt;&gt;"",INDEX(StartDateValues,ROW(A4582))&gt;0),INDEX(StartDateValues,ROW(A4582)),"")</f>
        <v/>
      </c>
      <c r="C4582" s="22" t="str">
        <f t="shared" si="356"/>
        <v/>
      </c>
      <c r="D4582" s="3" t="str">
        <f t="shared" si="357"/>
        <v/>
      </c>
      <c r="E4582" s="3" t="str">
        <f t="shared" si="358"/>
        <v/>
      </c>
      <c r="F4582" s="3" t="str">
        <f t="shared" si="359"/>
        <v/>
      </c>
      <c r="G4582" s="3" t="str">
        <f>IF(A4582="","",IF(HOUR(A4582)&lt;StartHour,StartHour,IF(HOUR(A4582)&gt;FinishHour,FinishHour,HOUR(A4582))))</f>
        <v/>
      </c>
      <c r="H4582" s="3" t="str">
        <f t="shared" si="360"/>
        <v/>
      </c>
      <c r="I4582" s="33" t="e">
        <f>IF(OR(A4582="",B4582=""),NA(),MAX(0,IF(A4582-B4582=0,SameDayCycleTimeSettingValue,(A4582-B4582) *24)))</f>
        <v>#N/A</v>
      </c>
      <c r="J4582" s="33" t="e">
        <f>IF(OR(A4582="",B4582=""),NA(),MAX(0,IF(A4582-B4582=0,SameDayCycleTimeSettingValue,((A4582-B4582) *24)-(INT((A4582-B4582)) * (24-(FinishHour-StartHour))))))</f>
        <v>#N/A</v>
      </c>
      <c r="K4582" s="3" t="e">
        <f ca="1">IF(OR(A4582&lt;&gt;"",B4582=""),NA(),MAX(0,IF(_xlfn.DAYS(NOW(),B4582)=0,SameDayCycleTimeSettingValue,_xlfn.DAYS(NOW(),B4582))))</f>
        <v>#N/A</v>
      </c>
    </row>
    <row r="4583" spans="1:11" x14ac:dyDescent="0.25">
      <c r="A4583" s="32" t="str">
        <f>IF(AND(TRIM(INDEX(CompletedDateValues,ROW(A4583)))&lt;&gt;"",INDEX(CompletedDateValues,ROW(A4583))&gt;0),INDEX(CompletedDateValues,ROW(A4583)),"")</f>
        <v/>
      </c>
      <c r="B4583" s="32" t="str">
        <f>IF(AND(TRIM(INDEX(StartDateValues,ROW(A4583)))&lt;&gt;"",INDEX(StartDateValues,ROW(A4583))&gt;0),INDEX(StartDateValues,ROW(A4583)),"")</f>
        <v/>
      </c>
      <c r="C4583" s="22" t="str">
        <f t="shared" si="356"/>
        <v/>
      </c>
      <c r="D4583" s="3" t="str">
        <f t="shared" si="357"/>
        <v/>
      </c>
      <c r="E4583" s="3" t="str">
        <f t="shared" si="358"/>
        <v/>
      </c>
      <c r="F4583" s="3" t="str">
        <f t="shared" si="359"/>
        <v/>
      </c>
      <c r="G4583" s="3" t="str">
        <f>IF(A4583="","",IF(HOUR(A4583)&lt;StartHour,StartHour,IF(HOUR(A4583)&gt;FinishHour,FinishHour,HOUR(A4583))))</f>
        <v/>
      </c>
      <c r="H4583" s="3" t="str">
        <f t="shared" si="360"/>
        <v/>
      </c>
      <c r="I4583" s="33" t="e">
        <f>IF(OR(A4583="",B4583=""),NA(),MAX(0,IF(A4583-B4583=0,SameDayCycleTimeSettingValue,(A4583-B4583) *24)))</f>
        <v>#N/A</v>
      </c>
      <c r="J4583" s="33" t="e">
        <f>IF(OR(A4583="",B4583=""),NA(),MAX(0,IF(A4583-B4583=0,SameDayCycleTimeSettingValue,((A4583-B4583) *24)-(INT((A4583-B4583)) * (24-(FinishHour-StartHour))))))</f>
        <v>#N/A</v>
      </c>
      <c r="K4583" s="3" t="e">
        <f ca="1">IF(OR(A4583&lt;&gt;"",B4583=""),NA(),MAX(0,IF(_xlfn.DAYS(NOW(),B4583)=0,SameDayCycleTimeSettingValue,_xlfn.DAYS(NOW(),B4583))))</f>
        <v>#N/A</v>
      </c>
    </row>
    <row r="4584" spans="1:11" x14ac:dyDescent="0.25">
      <c r="A4584" s="32" t="str">
        <f>IF(AND(TRIM(INDEX(CompletedDateValues,ROW(A4584)))&lt;&gt;"",INDEX(CompletedDateValues,ROW(A4584))&gt;0),INDEX(CompletedDateValues,ROW(A4584)),"")</f>
        <v/>
      </c>
      <c r="B4584" s="32" t="str">
        <f>IF(AND(TRIM(INDEX(StartDateValues,ROW(A4584)))&lt;&gt;"",INDEX(StartDateValues,ROW(A4584))&gt;0),INDEX(StartDateValues,ROW(A4584)),"")</f>
        <v/>
      </c>
      <c r="C4584" s="22" t="str">
        <f t="shared" si="356"/>
        <v/>
      </c>
      <c r="D4584" s="3" t="str">
        <f t="shared" si="357"/>
        <v/>
      </c>
      <c r="E4584" s="3" t="str">
        <f t="shared" si="358"/>
        <v/>
      </c>
      <c r="F4584" s="3" t="str">
        <f t="shared" si="359"/>
        <v/>
      </c>
      <c r="G4584" s="3" t="str">
        <f>IF(A4584="","",IF(HOUR(A4584)&lt;StartHour,StartHour,IF(HOUR(A4584)&gt;FinishHour,FinishHour,HOUR(A4584))))</f>
        <v/>
      </c>
      <c r="H4584" s="3" t="str">
        <f t="shared" si="360"/>
        <v/>
      </c>
      <c r="I4584" s="33" t="e">
        <f>IF(OR(A4584="",B4584=""),NA(),MAX(0,IF(A4584-B4584=0,SameDayCycleTimeSettingValue,(A4584-B4584) *24)))</f>
        <v>#N/A</v>
      </c>
      <c r="J4584" s="33" t="e">
        <f>IF(OR(A4584="",B4584=""),NA(),MAX(0,IF(A4584-B4584=0,SameDayCycleTimeSettingValue,((A4584-B4584) *24)-(INT((A4584-B4584)) * (24-(FinishHour-StartHour))))))</f>
        <v>#N/A</v>
      </c>
      <c r="K4584" s="3" t="e">
        <f ca="1">IF(OR(A4584&lt;&gt;"",B4584=""),NA(),MAX(0,IF(_xlfn.DAYS(NOW(),B4584)=0,SameDayCycleTimeSettingValue,_xlfn.DAYS(NOW(),B4584))))</f>
        <v>#N/A</v>
      </c>
    </row>
    <row r="4585" spans="1:11" x14ac:dyDescent="0.25">
      <c r="A4585" s="32" t="str">
        <f>IF(AND(TRIM(INDEX(CompletedDateValues,ROW(A4585)))&lt;&gt;"",INDEX(CompletedDateValues,ROW(A4585))&gt;0),INDEX(CompletedDateValues,ROW(A4585)),"")</f>
        <v/>
      </c>
      <c r="B4585" s="32" t="str">
        <f>IF(AND(TRIM(INDEX(StartDateValues,ROW(A4585)))&lt;&gt;"",INDEX(StartDateValues,ROW(A4585))&gt;0),INDEX(StartDateValues,ROW(A4585)),"")</f>
        <v/>
      </c>
      <c r="C4585" s="22" t="str">
        <f t="shared" si="356"/>
        <v/>
      </c>
      <c r="D4585" s="3" t="str">
        <f t="shared" si="357"/>
        <v/>
      </c>
      <c r="E4585" s="3" t="str">
        <f t="shared" si="358"/>
        <v/>
      </c>
      <c r="F4585" s="3" t="str">
        <f t="shared" si="359"/>
        <v/>
      </c>
      <c r="G4585" s="3" t="str">
        <f>IF(A4585="","",IF(HOUR(A4585)&lt;StartHour,StartHour,IF(HOUR(A4585)&gt;FinishHour,FinishHour,HOUR(A4585))))</f>
        <v/>
      </c>
      <c r="H4585" s="3" t="str">
        <f t="shared" si="360"/>
        <v/>
      </c>
      <c r="I4585" s="33" t="e">
        <f>IF(OR(A4585="",B4585=""),NA(),MAX(0,IF(A4585-B4585=0,SameDayCycleTimeSettingValue,(A4585-B4585) *24)))</f>
        <v>#N/A</v>
      </c>
      <c r="J4585" s="33" t="e">
        <f>IF(OR(A4585="",B4585=""),NA(),MAX(0,IF(A4585-B4585=0,SameDayCycleTimeSettingValue,((A4585-B4585) *24)-(INT((A4585-B4585)) * (24-(FinishHour-StartHour))))))</f>
        <v>#N/A</v>
      </c>
      <c r="K4585" s="3" t="e">
        <f ca="1">IF(OR(A4585&lt;&gt;"",B4585=""),NA(),MAX(0,IF(_xlfn.DAYS(NOW(),B4585)=0,SameDayCycleTimeSettingValue,_xlfn.DAYS(NOW(),B4585))))</f>
        <v>#N/A</v>
      </c>
    </row>
    <row r="4586" spans="1:11" x14ac:dyDescent="0.25">
      <c r="A4586" s="32" t="str">
        <f>IF(AND(TRIM(INDEX(CompletedDateValues,ROW(A4586)))&lt;&gt;"",INDEX(CompletedDateValues,ROW(A4586))&gt;0),INDEX(CompletedDateValues,ROW(A4586)),"")</f>
        <v/>
      </c>
      <c r="B4586" s="32" t="str">
        <f>IF(AND(TRIM(INDEX(StartDateValues,ROW(A4586)))&lt;&gt;"",INDEX(StartDateValues,ROW(A4586))&gt;0),INDEX(StartDateValues,ROW(A4586)),"")</f>
        <v/>
      </c>
      <c r="C4586" s="22" t="str">
        <f t="shared" si="356"/>
        <v/>
      </c>
      <c r="D4586" s="3" t="str">
        <f t="shared" si="357"/>
        <v/>
      </c>
      <c r="E4586" s="3" t="str">
        <f t="shared" si="358"/>
        <v/>
      </c>
      <c r="F4586" s="3" t="str">
        <f t="shared" si="359"/>
        <v/>
      </c>
      <c r="G4586" s="3" t="str">
        <f>IF(A4586="","",IF(HOUR(A4586)&lt;StartHour,StartHour,IF(HOUR(A4586)&gt;FinishHour,FinishHour,HOUR(A4586))))</f>
        <v/>
      </c>
      <c r="H4586" s="3" t="str">
        <f t="shared" si="360"/>
        <v/>
      </c>
      <c r="I4586" s="33" t="e">
        <f>IF(OR(A4586="",B4586=""),NA(),MAX(0,IF(A4586-B4586=0,SameDayCycleTimeSettingValue,(A4586-B4586) *24)))</f>
        <v>#N/A</v>
      </c>
      <c r="J4586" s="33" t="e">
        <f>IF(OR(A4586="",B4586=""),NA(),MAX(0,IF(A4586-B4586=0,SameDayCycleTimeSettingValue,((A4586-B4586) *24)-(INT((A4586-B4586)) * (24-(FinishHour-StartHour))))))</f>
        <v>#N/A</v>
      </c>
      <c r="K4586" s="3" t="e">
        <f ca="1">IF(OR(A4586&lt;&gt;"",B4586=""),NA(),MAX(0,IF(_xlfn.DAYS(NOW(),B4586)=0,SameDayCycleTimeSettingValue,_xlfn.DAYS(NOW(),B4586))))</f>
        <v>#N/A</v>
      </c>
    </row>
    <row r="4587" spans="1:11" x14ac:dyDescent="0.25">
      <c r="A4587" s="32" t="str">
        <f>IF(AND(TRIM(INDEX(CompletedDateValues,ROW(A4587)))&lt;&gt;"",INDEX(CompletedDateValues,ROW(A4587))&gt;0),INDEX(CompletedDateValues,ROW(A4587)),"")</f>
        <v/>
      </c>
      <c r="B4587" s="32" t="str">
        <f>IF(AND(TRIM(INDEX(StartDateValues,ROW(A4587)))&lt;&gt;"",INDEX(StartDateValues,ROW(A4587))&gt;0),INDEX(StartDateValues,ROW(A4587)),"")</f>
        <v/>
      </c>
      <c r="C4587" s="22" t="str">
        <f t="shared" si="356"/>
        <v/>
      </c>
      <c r="D4587" s="3" t="str">
        <f t="shared" si="357"/>
        <v/>
      </c>
      <c r="E4587" s="3" t="str">
        <f t="shared" si="358"/>
        <v/>
      </c>
      <c r="F4587" s="3" t="str">
        <f t="shared" si="359"/>
        <v/>
      </c>
      <c r="G4587" s="3" t="str">
        <f>IF(A4587="","",IF(HOUR(A4587)&lt;StartHour,StartHour,IF(HOUR(A4587)&gt;FinishHour,FinishHour,HOUR(A4587))))</f>
        <v/>
      </c>
      <c r="H4587" s="3" t="str">
        <f t="shared" si="360"/>
        <v/>
      </c>
      <c r="I4587" s="33" t="e">
        <f>IF(OR(A4587="",B4587=""),NA(),MAX(0,IF(A4587-B4587=0,SameDayCycleTimeSettingValue,(A4587-B4587) *24)))</f>
        <v>#N/A</v>
      </c>
      <c r="J4587" s="33" t="e">
        <f>IF(OR(A4587="",B4587=""),NA(),MAX(0,IF(A4587-B4587=0,SameDayCycleTimeSettingValue,((A4587-B4587) *24)-(INT((A4587-B4587)) * (24-(FinishHour-StartHour))))))</f>
        <v>#N/A</v>
      </c>
      <c r="K4587" s="3" t="e">
        <f ca="1">IF(OR(A4587&lt;&gt;"",B4587=""),NA(),MAX(0,IF(_xlfn.DAYS(NOW(),B4587)=0,SameDayCycleTimeSettingValue,_xlfn.DAYS(NOW(),B4587))))</f>
        <v>#N/A</v>
      </c>
    </row>
    <row r="4588" spans="1:11" x14ac:dyDescent="0.25">
      <c r="A4588" s="32" t="str">
        <f>IF(AND(TRIM(INDEX(CompletedDateValues,ROW(A4588)))&lt;&gt;"",INDEX(CompletedDateValues,ROW(A4588))&gt;0),INDEX(CompletedDateValues,ROW(A4588)),"")</f>
        <v/>
      </c>
      <c r="B4588" s="32" t="str">
        <f>IF(AND(TRIM(INDEX(StartDateValues,ROW(A4588)))&lt;&gt;"",INDEX(StartDateValues,ROW(A4588))&gt;0),INDEX(StartDateValues,ROW(A4588)),"")</f>
        <v/>
      </c>
      <c r="C4588" s="22" t="str">
        <f t="shared" si="356"/>
        <v/>
      </c>
      <c r="D4588" s="3" t="str">
        <f t="shared" si="357"/>
        <v/>
      </c>
      <c r="E4588" s="3" t="str">
        <f t="shared" si="358"/>
        <v/>
      </c>
      <c r="F4588" s="3" t="str">
        <f t="shared" si="359"/>
        <v/>
      </c>
      <c r="G4588" s="3" t="str">
        <f>IF(A4588="","",IF(HOUR(A4588)&lt;StartHour,StartHour,IF(HOUR(A4588)&gt;FinishHour,FinishHour,HOUR(A4588))))</f>
        <v/>
      </c>
      <c r="H4588" s="3" t="str">
        <f t="shared" si="360"/>
        <v/>
      </c>
      <c r="I4588" s="33" t="e">
        <f>IF(OR(A4588="",B4588=""),NA(),MAX(0,IF(A4588-B4588=0,SameDayCycleTimeSettingValue,(A4588-B4588) *24)))</f>
        <v>#N/A</v>
      </c>
      <c r="J4588" s="33" t="e">
        <f>IF(OR(A4588="",B4588=""),NA(),MAX(0,IF(A4588-B4588=0,SameDayCycleTimeSettingValue,((A4588-B4588) *24)-(INT((A4588-B4588)) * (24-(FinishHour-StartHour))))))</f>
        <v>#N/A</v>
      </c>
      <c r="K4588" s="3" t="e">
        <f ca="1">IF(OR(A4588&lt;&gt;"",B4588=""),NA(),MAX(0,IF(_xlfn.DAYS(NOW(),B4588)=0,SameDayCycleTimeSettingValue,_xlfn.DAYS(NOW(),B4588))))</f>
        <v>#N/A</v>
      </c>
    </row>
    <row r="4589" spans="1:11" x14ac:dyDescent="0.25">
      <c r="A4589" s="32" t="str">
        <f>IF(AND(TRIM(INDEX(CompletedDateValues,ROW(A4589)))&lt;&gt;"",INDEX(CompletedDateValues,ROW(A4589))&gt;0),INDEX(CompletedDateValues,ROW(A4589)),"")</f>
        <v/>
      </c>
      <c r="B4589" s="32" t="str">
        <f>IF(AND(TRIM(INDEX(StartDateValues,ROW(A4589)))&lt;&gt;"",INDEX(StartDateValues,ROW(A4589))&gt;0),INDEX(StartDateValues,ROW(A4589)),"")</f>
        <v/>
      </c>
      <c r="C4589" s="22" t="str">
        <f t="shared" si="356"/>
        <v/>
      </c>
      <c r="D4589" s="3" t="str">
        <f t="shared" si="357"/>
        <v/>
      </c>
      <c r="E4589" s="3" t="str">
        <f t="shared" si="358"/>
        <v/>
      </c>
      <c r="F4589" s="3" t="str">
        <f t="shared" si="359"/>
        <v/>
      </c>
      <c r="G4589" s="3" t="str">
        <f>IF(A4589="","",IF(HOUR(A4589)&lt;StartHour,StartHour,IF(HOUR(A4589)&gt;FinishHour,FinishHour,HOUR(A4589))))</f>
        <v/>
      </c>
      <c r="H4589" s="3" t="str">
        <f t="shared" si="360"/>
        <v/>
      </c>
      <c r="I4589" s="33" t="e">
        <f>IF(OR(A4589="",B4589=""),NA(),MAX(0,IF(A4589-B4589=0,SameDayCycleTimeSettingValue,(A4589-B4589) *24)))</f>
        <v>#N/A</v>
      </c>
      <c r="J4589" s="33" t="e">
        <f>IF(OR(A4589="",B4589=""),NA(),MAX(0,IF(A4589-B4589=0,SameDayCycleTimeSettingValue,((A4589-B4589) *24)-(INT((A4589-B4589)) * (24-(FinishHour-StartHour))))))</f>
        <v>#N/A</v>
      </c>
      <c r="K4589" s="3" t="e">
        <f ca="1">IF(OR(A4589&lt;&gt;"",B4589=""),NA(),MAX(0,IF(_xlfn.DAYS(NOW(),B4589)=0,SameDayCycleTimeSettingValue,_xlfn.DAYS(NOW(),B4589))))</f>
        <v>#N/A</v>
      </c>
    </row>
    <row r="4590" spans="1:11" x14ac:dyDescent="0.25">
      <c r="A4590" s="32" t="str">
        <f>IF(AND(TRIM(INDEX(CompletedDateValues,ROW(A4590)))&lt;&gt;"",INDEX(CompletedDateValues,ROW(A4590))&gt;0),INDEX(CompletedDateValues,ROW(A4590)),"")</f>
        <v/>
      </c>
      <c r="B4590" s="32" t="str">
        <f>IF(AND(TRIM(INDEX(StartDateValues,ROW(A4590)))&lt;&gt;"",INDEX(StartDateValues,ROW(A4590))&gt;0),INDEX(StartDateValues,ROW(A4590)),"")</f>
        <v/>
      </c>
      <c r="C4590" s="22" t="str">
        <f t="shared" si="356"/>
        <v/>
      </c>
      <c r="D4590" s="3" t="str">
        <f t="shared" si="357"/>
        <v/>
      </c>
      <c r="E4590" s="3" t="str">
        <f t="shared" si="358"/>
        <v/>
      </c>
      <c r="F4590" s="3" t="str">
        <f t="shared" si="359"/>
        <v/>
      </c>
      <c r="G4590" s="3" t="str">
        <f>IF(A4590="","",IF(HOUR(A4590)&lt;StartHour,StartHour,IF(HOUR(A4590)&gt;FinishHour,FinishHour,HOUR(A4590))))</f>
        <v/>
      </c>
      <c r="H4590" s="3" t="str">
        <f t="shared" si="360"/>
        <v/>
      </c>
      <c r="I4590" s="33" t="e">
        <f>IF(OR(A4590="",B4590=""),NA(),MAX(0,IF(A4590-B4590=0,SameDayCycleTimeSettingValue,(A4590-B4590) *24)))</f>
        <v>#N/A</v>
      </c>
      <c r="J4590" s="33" t="e">
        <f>IF(OR(A4590="",B4590=""),NA(),MAX(0,IF(A4590-B4590=0,SameDayCycleTimeSettingValue,((A4590-B4590) *24)-(INT((A4590-B4590)) * (24-(FinishHour-StartHour))))))</f>
        <v>#N/A</v>
      </c>
      <c r="K4590" s="3" t="e">
        <f ca="1">IF(OR(A4590&lt;&gt;"",B4590=""),NA(),MAX(0,IF(_xlfn.DAYS(NOW(),B4590)=0,SameDayCycleTimeSettingValue,_xlfn.DAYS(NOW(),B4590))))</f>
        <v>#N/A</v>
      </c>
    </row>
    <row r="4591" spans="1:11" x14ac:dyDescent="0.25">
      <c r="A4591" s="32" t="str">
        <f>IF(AND(TRIM(INDEX(CompletedDateValues,ROW(A4591)))&lt;&gt;"",INDEX(CompletedDateValues,ROW(A4591))&gt;0),INDEX(CompletedDateValues,ROW(A4591)),"")</f>
        <v/>
      </c>
      <c r="B4591" s="32" t="str">
        <f>IF(AND(TRIM(INDEX(StartDateValues,ROW(A4591)))&lt;&gt;"",INDEX(StartDateValues,ROW(A4591))&gt;0),INDEX(StartDateValues,ROW(A4591)),"")</f>
        <v/>
      </c>
      <c r="C4591" s="22" t="str">
        <f t="shared" si="356"/>
        <v/>
      </c>
      <c r="D4591" s="3" t="str">
        <f t="shared" si="357"/>
        <v/>
      </c>
      <c r="E4591" s="3" t="str">
        <f t="shared" si="358"/>
        <v/>
      </c>
      <c r="F4591" s="3" t="str">
        <f t="shared" si="359"/>
        <v/>
      </c>
      <c r="G4591" s="3" t="str">
        <f>IF(A4591="","",IF(HOUR(A4591)&lt;StartHour,StartHour,IF(HOUR(A4591)&gt;FinishHour,FinishHour,HOUR(A4591))))</f>
        <v/>
      </c>
      <c r="H4591" s="3" t="str">
        <f t="shared" si="360"/>
        <v/>
      </c>
      <c r="I4591" s="33" t="e">
        <f>IF(OR(A4591="",B4591=""),NA(),MAX(0,IF(A4591-B4591=0,SameDayCycleTimeSettingValue,(A4591-B4591) *24)))</f>
        <v>#N/A</v>
      </c>
      <c r="J4591" s="33" t="e">
        <f>IF(OR(A4591="",B4591=""),NA(),MAX(0,IF(A4591-B4591=0,SameDayCycleTimeSettingValue,((A4591-B4591) *24)-(INT((A4591-B4591)) * (24-(FinishHour-StartHour))))))</f>
        <v>#N/A</v>
      </c>
      <c r="K4591" s="3" t="e">
        <f ca="1">IF(OR(A4591&lt;&gt;"",B4591=""),NA(),MAX(0,IF(_xlfn.DAYS(NOW(),B4591)=0,SameDayCycleTimeSettingValue,_xlfn.DAYS(NOW(),B4591))))</f>
        <v>#N/A</v>
      </c>
    </row>
    <row r="4592" spans="1:11" x14ac:dyDescent="0.25">
      <c r="A4592" s="32" t="str">
        <f>IF(AND(TRIM(INDEX(CompletedDateValues,ROW(A4592)))&lt;&gt;"",INDEX(CompletedDateValues,ROW(A4592))&gt;0),INDEX(CompletedDateValues,ROW(A4592)),"")</f>
        <v/>
      </c>
      <c r="B4592" s="32" t="str">
        <f>IF(AND(TRIM(INDEX(StartDateValues,ROW(A4592)))&lt;&gt;"",INDEX(StartDateValues,ROW(A4592))&gt;0),INDEX(StartDateValues,ROW(A4592)),"")</f>
        <v/>
      </c>
      <c r="C4592" s="22" t="str">
        <f t="shared" si="356"/>
        <v/>
      </c>
      <c r="D4592" s="3" t="str">
        <f t="shared" si="357"/>
        <v/>
      </c>
      <c r="E4592" s="3" t="str">
        <f t="shared" si="358"/>
        <v/>
      </c>
      <c r="F4592" s="3" t="str">
        <f t="shared" si="359"/>
        <v/>
      </c>
      <c r="G4592" s="3" t="str">
        <f>IF(A4592="","",IF(HOUR(A4592)&lt;StartHour,StartHour,IF(HOUR(A4592)&gt;FinishHour,FinishHour,HOUR(A4592))))</f>
        <v/>
      </c>
      <c r="H4592" s="3" t="str">
        <f t="shared" si="360"/>
        <v/>
      </c>
      <c r="I4592" s="33" t="e">
        <f>IF(OR(A4592="",B4592=""),NA(),MAX(0,IF(A4592-B4592=0,SameDayCycleTimeSettingValue,(A4592-B4592) *24)))</f>
        <v>#N/A</v>
      </c>
      <c r="J4592" s="33" t="e">
        <f>IF(OR(A4592="",B4592=""),NA(),MAX(0,IF(A4592-B4592=0,SameDayCycleTimeSettingValue,((A4592-B4592) *24)-(INT((A4592-B4592)) * (24-(FinishHour-StartHour))))))</f>
        <v>#N/A</v>
      </c>
      <c r="K4592" s="3" t="e">
        <f ca="1">IF(OR(A4592&lt;&gt;"",B4592=""),NA(),MAX(0,IF(_xlfn.DAYS(NOW(),B4592)=0,SameDayCycleTimeSettingValue,_xlfn.DAYS(NOW(),B4592))))</f>
        <v>#N/A</v>
      </c>
    </row>
    <row r="4593" spans="1:11" x14ac:dyDescent="0.25">
      <c r="A4593" s="32" t="str">
        <f>IF(AND(TRIM(INDEX(CompletedDateValues,ROW(A4593)))&lt;&gt;"",INDEX(CompletedDateValues,ROW(A4593))&gt;0),INDEX(CompletedDateValues,ROW(A4593)),"")</f>
        <v/>
      </c>
      <c r="B4593" s="32" t="str">
        <f>IF(AND(TRIM(INDEX(StartDateValues,ROW(A4593)))&lt;&gt;"",INDEX(StartDateValues,ROW(A4593))&gt;0),INDEX(StartDateValues,ROW(A4593)),"")</f>
        <v/>
      </c>
      <c r="C4593" s="22" t="str">
        <f t="shared" si="356"/>
        <v/>
      </c>
      <c r="D4593" s="3" t="str">
        <f t="shared" si="357"/>
        <v/>
      </c>
      <c r="E4593" s="3" t="str">
        <f t="shared" si="358"/>
        <v/>
      </c>
      <c r="F4593" s="3" t="str">
        <f t="shared" si="359"/>
        <v/>
      </c>
      <c r="G4593" s="3" t="str">
        <f>IF(A4593="","",IF(HOUR(A4593)&lt;StartHour,StartHour,IF(HOUR(A4593)&gt;FinishHour,FinishHour,HOUR(A4593))))</f>
        <v/>
      </c>
      <c r="H4593" s="3" t="str">
        <f t="shared" si="360"/>
        <v/>
      </c>
      <c r="I4593" s="33" t="e">
        <f>IF(OR(A4593="",B4593=""),NA(),MAX(0,IF(A4593-B4593=0,SameDayCycleTimeSettingValue,(A4593-B4593) *24)))</f>
        <v>#N/A</v>
      </c>
      <c r="J4593" s="33" t="e">
        <f>IF(OR(A4593="",B4593=""),NA(),MAX(0,IF(A4593-B4593=0,SameDayCycleTimeSettingValue,((A4593-B4593) *24)-(INT((A4593-B4593)) * (24-(FinishHour-StartHour))))))</f>
        <v>#N/A</v>
      </c>
      <c r="K4593" s="3" t="e">
        <f ca="1">IF(OR(A4593&lt;&gt;"",B4593=""),NA(),MAX(0,IF(_xlfn.DAYS(NOW(),B4593)=0,SameDayCycleTimeSettingValue,_xlfn.DAYS(NOW(),B4593))))</f>
        <v>#N/A</v>
      </c>
    </row>
    <row r="4594" spans="1:11" x14ac:dyDescent="0.25">
      <c r="A4594" s="32" t="str">
        <f>IF(AND(TRIM(INDEX(CompletedDateValues,ROW(A4594)))&lt;&gt;"",INDEX(CompletedDateValues,ROW(A4594))&gt;0),INDEX(CompletedDateValues,ROW(A4594)),"")</f>
        <v/>
      </c>
      <c r="B4594" s="32" t="str">
        <f>IF(AND(TRIM(INDEX(StartDateValues,ROW(A4594)))&lt;&gt;"",INDEX(StartDateValues,ROW(A4594))&gt;0),INDEX(StartDateValues,ROW(A4594)),"")</f>
        <v/>
      </c>
      <c r="C4594" s="22" t="str">
        <f t="shared" si="356"/>
        <v/>
      </c>
      <c r="D4594" s="3" t="str">
        <f t="shared" si="357"/>
        <v/>
      </c>
      <c r="E4594" s="3" t="str">
        <f t="shared" si="358"/>
        <v/>
      </c>
      <c r="F4594" s="3" t="str">
        <f t="shared" si="359"/>
        <v/>
      </c>
      <c r="G4594" s="3" t="str">
        <f>IF(A4594="","",IF(HOUR(A4594)&lt;StartHour,StartHour,IF(HOUR(A4594)&gt;FinishHour,FinishHour,HOUR(A4594))))</f>
        <v/>
      </c>
      <c r="H4594" s="3" t="str">
        <f t="shared" si="360"/>
        <v/>
      </c>
      <c r="I4594" s="33" t="e">
        <f>IF(OR(A4594="",B4594=""),NA(),MAX(0,IF(A4594-B4594=0,SameDayCycleTimeSettingValue,(A4594-B4594) *24)))</f>
        <v>#N/A</v>
      </c>
      <c r="J4594" s="33" t="e">
        <f>IF(OR(A4594="",B4594=""),NA(),MAX(0,IF(A4594-B4594=0,SameDayCycleTimeSettingValue,((A4594-B4594) *24)-(INT((A4594-B4594)) * (24-(FinishHour-StartHour))))))</f>
        <v>#N/A</v>
      </c>
      <c r="K4594" s="3" t="e">
        <f ca="1">IF(OR(A4594&lt;&gt;"",B4594=""),NA(),MAX(0,IF(_xlfn.DAYS(NOW(),B4594)=0,SameDayCycleTimeSettingValue,_xlfn.DAYS(NOW(),B4594))))</f>
        <v>#N/A</v>
      </c>
    </row>
    <row r="4595" spans="1:11" x14ac:dyDescent="0.25">
      <c r="A4595" s="32" t="str">
        <f>IF(AND(TRIM(INDEX(CompletedDateValues,ROW(A4595)))&lt;&gt;"",INDEX(CompletedDateValues,ROW(A4595))&gt;0),INDEX(CompletedDateValues,ROW(A4595)),"")</f>
        <v/>
      </c>
      <c r="B4595" s="32" t="str">
        <f>IF(AND(TRIM(INDEX(StartDateValues,ROW(A4595)))&lt;&gt;"",INDEX(StartDateValues,ROW(A4595))&gt;0),INDEX(StartDateValues,ROW(A4595)),"")</f>
        <v/>
      </c>
      <c r="C4595" s="22" t="str">
        <f t="shared" si="356"/>
        <v/>
      </c>
      <c r="D4595" s="3" t="str">
        <f t="shared" si="357"/>
        <v/>
      </c>
      <c r="E4595" s="3" t="str">
        <f t="shared" si="358"/>
        <v/>
      </c>
      <c r="F4595" s="3" t="str">
        <f t="shared" si="359"/>
        <v/>
      </c>
      <c r="G4595" s="3" t="str">
        <f>IF(A4595="","",IF(HOUR(A4595)&lt;StartHour,StartHour,IF(HOUR(A4595)&gt;FinishHour,FinishHour,HOUR(A4595))))</f>
        <v/>
      </c>
      <c r="H4595" s="3" t="str">
        <f t="shared" si="360"/>
        <v/>
      </c>
      <c r="I4595" s="33" t="e">
        <f>IF(OR(A4595="",B4595=""),NA(),MAX(0,IF(A4595-B4595=0,SameDayCycleTimeSettingValue,(A4595-B4595) *24)))</f>
        <v>#N/A</v>
      </c>
      <c r="J4595" s="33" t="e">
        <f>IF(OR(A4595="",B4595=""),NA(),MAX(0,IF(A4595-B4595=0,SameDayCycleTimeSettingValue,((A4595-B4595) *24)-(INT((A4595-B4595)) * (24-(FinishHour-StartHour))))))</f>
        <v>#N/A</v>
      </c>
      <c r="K4595" s="3" t="e">
        <f ca="1">IF(OR(A4595&lt;&gt;"",B4595=""),NA(),MAX(0,IF(_xlfn.DAYS(NOW(),B4595)=0,SameDayCycleTimeSettingValue,_xlfn.DAYS(NOW(),B4595))))</f>
        <v>#N/A</v>
      </c>
    </row>
    <row r="4596" spans="1:11" x14ac:dyDescent="0.25">
      <c r="A4596" s="32" t="str">
        <f>IF(AND(TRIM(INDEX(CompletedDateValues,ROW(A4596)))&lt;&gt;"",INDEX(CompletedDateValues,ROW(A4596))&gt;0),INDEX(CompletedDateValues,ROW(A4596)),"")</f>
        <v/>
      </c>
      <c r="B4596" s="32" t="str">
        <f>IF(AND(TRIM(INDEX(StartDateValues,ROW(A4596)))&lt;&gt;"",INDEX(StartDateValues,ROW(A4596))&gt;0),INDEX(StartDateValues,ROW(A4596)),"")</f>
        <v/>
      </c>
      <c r="C4596" s="22" t="str">
        <f t="shared" si="356"/>
        <v/>
      </c>
      <c r="D4596" s="3" t="str">
        <f t="shared" si="357"/>
        <v/>
      </c>
      <c r="E4596" s="3" t="str">
        <f t="shared" si="358"/>
        <v/>
      </c>
      <c r="F4596" s="3" t="str">
        <f t="shared" si="359"/>
        <v/>
      </c>
      <c r="G4596" s="3" t="str">
        <f>IF(A4596="","",IF(HOUR(A4596)&lt;StartHour,StartHour,IF(HOUR(A4596)&gt;FinishHour,FinishHour,HOUR(A4596))))</f>
        <v/>
      </c>
      <c r="H4596" s="3" t="str">
        <f t="shared" si="360"/>
        <v/>
      </c>
      <c r="I4596" s="33" t="e">
        <f>IF(OR(A4596="",B4596=""),NA(),MAX(0,IF(A4596-B4596=0,SameDayCycleTimeSettingValue,(A4596-B4596) *24)))</f>
        <v>#N/A</v>
      </c>
      <c r="J4596" s="33" t="e">
        <f>IF(OR(A4596="",B4596=""),NA(),MAX(0,IF(A4596-B4596=0,SameDayCycleTimeSettingValue,((A4596-B4596) *24)-(INT((A4596-B4596)) * (24-(FinishHour-StartHour))))))</f>
        <v>#N/A</v>
      </c>
      <c r="K4596" s="3" t="e">
        <f ca="1">IF(OR(A4596&lt;&gt;"",B4596=""),NA(),MAX(0,IF(_xlfn.DAYS(NOW(),B4596)=0,SameDayCycleTimeSettingValue,_xlfn.DAYS(NOW(),B4596))))</f>
        <v>#N/A</v>
      </c>
    </row>
    <row r="4597" spans="1:11" x14ac:dyDescent="0.25">
      <c r="A4597" s="32" t="str">
        <f>IF(AND(TRIM(INDEX(CompletedDateValues,ROW(A4597)))&lt;&gt;"",INDEX(CompletedDateValues,ROW(A4597))&gt;0),INDEX(CompletedDateValues,ROW(A4597)),"")</f>
        <v/>
      </c>
      <c r="B4597" s="32" t="str">
        <f>IF(AND(TRIM(INDEX(StartDateValues,ROW(A4597)))&lt;&gt;"",INDEX(StartDateValues,ROW(A4597))&gt;0),INDEX(StartDateValues,ROW(A4597)),"")</f>
        <v/>
      </c>
      <c r="C4597" s="22" t="str">
        <f t="shared" si="356"/>
        <v/>
      </c>
      <c r="D4597" s="3" t="str">
        <f t="shared" si="357"/>
        <v/>
      </c>
      <c r="E4597" s="3" t="str">
        <f t="shared" si="358"/>
        <v/>
      </c>
      <c r="F4597" s="3" t="str">
        <f t="shared" si="359"/>
        <v/>
      </c>
      <c r="G4597" s="3" t="str">
        <f>IF(A4597="","",IF(HOUR(A4597)&lt;StartHour,StartHour,IF(HOUR(A4597)&gt;FinishHour,FinishHour,HOUR(A4597))))</f>
        <v/>
      </c>
      <c r="H4597" s="3" t="str">
        <f t="shared" si="360"/>
        <v/>
      </c>
      <c r="I4597" s="33" t="e">
        <f>IF(OR(A4597="",B4597=""),NA(),MAX(0,IF(A4597-B4597=0,SameDayCycleTimeSettingValue,(A4597-B4597) *24)))</f>
        <v>#N/A</v>
      </c>
      <c r="J4597" s="33" t="e">
        <f>IF(OR(A4597="",B4597=""),NA(),MAX(0,IF(A4597-B4597=0,SameDayCycleTimeSettingValue,((A4597-B4597) *24)-(INT((A4597-B4597)) * (24-(FinishHour-StartHour))))))</f>
        <v>#N/A</v>
      </c>
      <c r="K4597" s="3" t="e">
        <f ca="1">IF(OR(A4597&lt;&gt;"",B4597=""),NA(),MAX(0,IF(_xlfn.DAYS(NOW(),B4597)=0,SameDayCycleTimeSettingValue,_xlfn.DAYS(NOW(),B4597))))</f>
        <v>#N/A</v>
      </c>
    </row>
    <row r="4598" spans="1:11" x14ac:dyDescent="0.25">
      <c r="A4598" s="32" t="str">
        <f>IF(AND(TRIM(INDEX(CompletedDateValues,ROW(A4598)))&lt;&gt;"",INDEX(CompletedDateValues,ROW(A4598))&gt;0),INDEX(CompletedDateValues,ROW(A4598)),"")</f>
        <v/>
      </c>
      <c r="B4598" s="32" t="str">
        <f>IF(AND(TRIM(INDEX(StartDateValues,ROW(A4598)))&lt;&gt;"",INDEX(StartDateValues,ROW(A4598))&gt;0),INDEX(StartDateValues,ROW(A4598)),"")</f>
        <v/>
      </c>
      <c r="C4598" s="22" t="str">
        <f t="shared" si="356"/>
        <v/>
      </c>
      <c r="D4598" s="3" t="str">
        <f t="shared" si="357"/>
        <v/>
      </c>
      <c r="E4598" s="3" t="str">
        <f t="shared" si="358"/>
        <v/>
      </c>
      <c r="F4598" s="3" t="str">
        <f t="shared" si="359"/>
        <v/>
      </c>
      <c r="G4598" s="3" t="str">
        <f>IF(A4598="","",IF(HOUR(A4598)&lt;StartHour,StartHour,IF(HOUR(A4598)&gt;FinishHour,FinishHour,HOUR(A4598))))</f>
        <v/>
      </c>
      <c r="H4598" s="3" t="str">
        <f t="shared" si="360"/>
        <v/>
      </c>
      <c r="I4598" s="33" t="e">
        <f>IF(OR(A4598="",B4598=""),NA(),MAX(0,IF(A4598-B4598=0,SameDayCycleTimeSettingValue,(A4598-B4598) *24)))</f>
        <v>#N/A</v>
      </c>
      <c r="J4598" s="33" t="e">
        <f>IF(OR(A4598="",B4598=""),NA(),MAX(0,IF(A4598-B4598=0,SameDayCycleTimeSettingValue,((A4598-B4598) *24)-(INT((A4598-B4598)) * (24-(FinishHour-StartHour))))))</f>
        <v>#N/A</v>
      </c>
      <c r="K4598" s="3" t="e">
        <f ca="1">IF(OR(A4598&lt;&gt;"",B4598=""),NA(),MAX(0,IF(_xlfn.DAYS(NOW(),B4598)=0,SameDayCycleTimeSettingValue,_xlfn.DAYS(NOW(),B4598))))</f>
        <v>#N/A</v>
      </c>
    </row>
    <row r="4599" spans="1:11" x14ac:dyDescent="0.25">
      <c r="A4599" s="32" t="str">
        <f>IF(AND(TRIM(INDEX(CompletedDateValues,ROW(A4599)))&lt;&gt;"",INDEX(CompletedDateValues,ROW(A4599))&gt;0),INDEX(CompletedDateValues,ROW(A4599)),"")</f>
        <v/>
      </c>
      <c r="B4599" s="32" t="str">
        <f>IF(AND(TRIM(INDEX(StartDateValues,ROW(A4599)))&lt;&gt;"",INDEX(StartDateValues,ROW(A4599))&gt;0),INDEX(StartDateValues,ROW(A4599)),"")</f>
        <v/>
      </c>
      <c r="C4599" s="22" t="str">
        <f t="shared" si="356"/>
        <v/>
      </c>
      <c r="D4599" s="3" t="str">
        <f t="shared" si="357"/>
        <v/>
      </c>
      <c r="E4599" s="3" t="str">
        <f t="shared" si="358"/>
        <v/>
      </c>
      <c r="F4599" s="3" t="str">
        <f t="shared" si="359"/>
        <v/>
      </c>
      <c r="G4599" s="3" t="str">
        <f>IF(A4599="","",IF(HOUR(A4599)&lt;StartHour,StartHour,IF(HOUR(A4599)&gt;FinishHour,FinishHour,HOUR(A4599))))</f>
        <v/>
      </c>
      <c r="H4599" s="3" t="str">
        <f t="shared" si="360"/>
        <v/>
      </c>
      <c r="I4599" s="33" t="e">
        <f>IF(OR(A4599="",B4599=""),NA(),MAX(0,IF(A4599-B4599=0,SameDayCycleTimeSettingValue,(A4599-B4599) *24)))</f>
        <v>#N/A</v>
      </c>
      <c r="J4599" s="33" t="e">
        <f>IF(OR(A4599="",B4599=""),NA(),MAX(0,IF(A4599-B4599=0,SameDayCycleTimeSettingValue,((A4599-B4599) *24)-(INT((A4599-B4599)) * (24-(FinishHour-StartHour))))))</f>
        <v>#N/A</v>
      </c>
      <c r="K4599" s="3" t="e">
        <f ca="1">IF(OR(A4599&lt;&gt;"",B4599=""),NA(),MAX(0,IF(_xlfn.DAYS(NOW(),B4599)=0,SameDayCycleTimeSettingValue,_xlfn.DAYS(NOW(),B4599))))</f>
        <v>#N/A</v>
      </c>
    </row>
    <row r="4600" spans="1:11" x14ac:dyDescent="0.25">
      <c r="A4600" s="32" t="str">
        <f>IF(AND(TRIM(INDEX(CompletedDateValues,ROW(A4600)))&lt;&gt;"",INDEX(CompletedDateValues,ROW(A4600))&gt;0),INDEX(CompletedDateValues,ROW(A4600)),"")</f>
        <v/>
      </c>
      <c r="B4600" s="32" t="str">
        <f>IF(AND(TRIM(INDEX(StartDateValues,ROW(A4600)))&lt;&gt;"",INDEX(StartDateValues,ROW(A4600))&gt;0),INDEX(StartDateValues,ROW(A4600)),"")</f>
        <v/>
      </c>
      <c r="C4600" s="22" t="str">
        <f t="shared" si="356"/>
        <v/>
      </c>
      <c r="D4600" s="3" t="str">
        <f t="shared" si="357"/>
        <v/>
      </c>
      <c r="E4600" s="3" t="str">
        <f t="shared" si="358"/>
        <v/>
      </c>
      <c r="F4600" s="3" t="str">
        <f t="shared" si="359"/>
        <v/>
      </c>
      <c r="G4600" s="3" t="str">
        <f>IF(A4600="","",IF(HOUR(A4600)&lt;StartHour,StartHour,IF(HOUR(A4600)&gt;FinishHour,FinishHour,HOUR(A4600))))</f>
        <v/>
      </c>
      <c r="H4600" s="3" t="str">
        <f t="shared" si="360"/>
        <v/>
      </c>
      <c r="I4600" s="33" t="e">
        <f>IF(OR(A4600="",B4600=""),NA(),MAX(0,IF(A4600-B4600=0,SameDayCycleTimeSettingValue,(A4600-B4600) *24)))</f>
        <v>#N/A</v>
      </c>
      <c r="J4600" s="33" t="e">
        <f>IF(OR(A4600="",B4600=""),NA(),MAX(0,IF(A4600-B4600=0,SameDayCycleTimeSettingValue,((A4600-B4600) *24)-(INT((A4600-B4600)) * (24-(FinishHour-StartHour))))))</f>
        <v>#N/A</v>
      </c>
      <c r="K4600" s="3" t="e">
        <f ca="1">IF(OR(A4600&lt;&gt;"",B4600=""),NA(),MAX(0,IF(_xlfn.DAYS(NOW(),B4600)=0,SameDayCycleTimeSettingValue,_xlfn.DAYS(NOW(),B4600))))</f>
        <v>#N/A</v>
      </c>
    </row>
    <row r="4601" spans="1:11" x14ac:dyDescent="0.25">
      <c r="A4601" s="32" t="str">
        <f>IF(AND(TRIM(INDEX(CompletedDateValues,ROW(A4601)))&lt;&gt;"",INDEX(CompletedDateValues,ROW(A4601))&gt;0),INDEX(CompletedDateValues,ROW(A4601)),"")</f>
        <v/>
      </c>
      <c r="B4601" s="32" t="str">
        <f>IF(AND(TRIM(INDEX(StartDateValues,ROW(A4601)))&lt;&gt;"",INDEX(StartDateValues,ROW(A4601))&gt;0),INDEX(StartDateValues,ROW(A4601)),"")</f>
        <v/>
      </c>
      <c r="C4601" s="22" t="str">
        <f t="shared" si="356"/>
        <v/>
      </c>
      <c r="D4601" s="3" t="str">
        <f t="shared" si="357"/>
        <v/>
      </c>
      <c r="E4601" s="3" t="str">
        <f t="shared" si="358"/>
        <v/>
      </c>
      <c r="F4601" s="3" t="str">
        <f t="shared" si="359"/>
        <v/>
      </c>
      <c r="G4601" s="3" t="str">
        <f>IF(A4601="","",IF(HOUR(A4601)&lt;StartHour,StartHour,IF(HOUR(A4601)&gt;FinishHour,FinishHour,HOUR(A4601))))</f>
        <v/>
      </c>
      <c r="H4601" s="3" t="str">
        <f t="shared" si="360"/>
        <v/>
      </c>
      <c r="I4601" s="33" t="e">
        <f>IF(OR(A4601="",B4601=""),NA(),MAX(0,IF(A4601-B4601=0,SameDayCycleTimeSettingValue,(A4601-B4601) *24)))</f>
        <v>#N/A</v>
      </c>
      <c r="J4601" s="33" t="e">
        <f>IF(OR(A4601="",B4601=""),NA(),MAX(0,IF(A4601-B4601=0,SameDayCycleTimeSettingValue,((A4601-B4601) *24)-(INT((A4601-B4601)) * (24-(FinishHour-StartHour))))))</f>
        <v>#N/A</v>
      </c>
      <c r="K4601" s="3" t="e">
        <f ca="1">IF(OR(A4601&lt;&gt;"",B4601=""),NA(),MAX(0,IF(_xlfn.DAYS(NOW(),B4601)=0,SameDayCycleTimeSettingValue,_xlfn.DAYS(NOW(),B4601))))</f>
        <v>#N/A</v>
      </c>
    </row>
    <row r="4602" spans="1:11" x14ac:dyDescent="0.25">
      <c r="A4602" s="32" t="str">
        <f>IF(AND(TRIM(INDEX(CompletedDateValues,ROW(A4602)))&lt;&gt;"",INDEX(CompletedDateValues,ROW(A4602))&gt;0),INDEX(CompletedDateValues,ROW(A4602)),"")</f>
        <v/>
      </c>
      <c r="B4602" s="32" t="str">
        <f>IF(AND(TRIM(INDEX(StartDateValues,ROW(A4602)))&lt;&gt;"",INDEX(StartDateValues,ROW(A4602))&gt;0),INDEX(StartDateValues,ROW(A4602)),"")</f>
        <v/>
      </c>
      <c r="C4602" s="22" t="str">
        <f t="shared" si="356"/>
        <v/>
      </c>
      <c r="D4602" s="3" t="str">
        <f t="shared" si="357"/>
        <v/>
      </c>
      <c r="E4602" s="3" t="str">
        <f t="shared" si="358"/>
        <v/>
      </c>
      <c r="F4602" s="3" t="str">
        <f t="shared" si="359"/>
        <v/>
      </c>
      <c r="G4602" s="3" t="str">
        <f>IF(A4602="","",IF(HOUR(A4602)&lt;StartHour,StartHour,IF(HOUR(A4602)&gt;FinishHour,FinishHour,HOUR(A4602))))</f>
        <v/>
      </c>
      <c r="H4602" s="3" t="str">
        <f t="shared" si="360"/>
        <v/>
      </c>
      <c r="I4602" s="33" t="e">
        <f>IF(OR(A4602="",B4602=""),NA(),MAX(0,IF(A4602-B4602=0,SameDayCycleTimeSettingValue,(A4602-B4602) *24)))</f>
        <v>#N/A</v>
      </c>
      <c r="J4602" s="33" t="e">
        <f>IF(OR(A4602="",B4602=""),NA(),MAX(0,IF(A4602-B4602=0,SameDayCycleTimeSettingValue,((A4602-B4602) *24)-(INT((A4602-B4602)) * (24-(FinishHour-StartHour))))))</f>
        <v>#N/A</v>
      </c>
      <c r="K4602" s="3" t="e">
        <f ca="1">IF(OR(A4602&lt;&gt;"",B4602=""),NA(),MAX(0,IF(_xlfn.DAYS(NOW(),B4602)=0,SameDayCycleTimeSettingValue,_xlfn.DAYS(NOW(),B4602))))</f>
        <v>#N/A</v>
      </c>
    </row>
    <row r="4603" spans="1:11" x14ac:dyDescent="0.25">
      <c r="A4603" s="32" t="str">
        <f>IF(AND(TRIM(INDEX(CompletedDateValues,ROW(A4603)))&lt;&gt;"",INDEX(CompletedDateValues,ROW(A4603))&gt;0),INDEX(CompletedDateValues,ROW(A4603)),"")</f>
        <v/>
      </c>
      <c r="B4603" s="32" t="str">
        <f>IF(AND(TRIM(INDEX(StartDateValues,ROW(A4603)))&lt;&gt;"",INDEX(StartDateValues,ROW(A4603))&gt;0),INDEX(StartDateValues,ROW(A4603)),"")</f>
        <v/>
      </c>
      <c r="C4603" s="22" t="str">
        <f t="shared" si="356"/>
        <v/>
      </c>
      <c r="D4603" s="3" t="str">
        <f t="shared" si="357"/>
        <v/>
      </c>
      <c r="E4603" s="3" t="str">
        <f t="shared" si="358"/>
        <v/>
      </c>
      <c r="F4603" s="3" t="str">
        <f t="shared" si="359"/>
        <v/>
      </c>
      <c r="G4603" s="3" t="str">
        <f>IF(A4603="","",IF(HOUR(A4603)&lt;StartHour,StartHour,IF(HOUR(A4603)&gt;FinishHour,FinishHour,HOUR(A4603))))</f>
        <v/>
      </c>
      <c r="H4603" s="3" t="str">
        <f t="shared" si="360"/>
        <v/>
      </c>
      <c r="I4603" s="33" t="e">
        <f>IF(OR(A4603="",B4603=""),NA(),MAX(0,IF(A4603-B4603=0,SameDayCycleTimeSettingValue,(A4603-B4603) *24)))</f>
        <v>#N/A</v>
      </c>
      <c r="J4603" s="33" t="e">
        <f>IF(OR(A4603="",B4603=""),NA(),MAX(0,IF(A4603-B4603=0,SameDayCycleTimeSettingValue,((A4603-B4603) *24)-(INT((A4603-B4603)) * (24-(FinishHour-StartHour))))))</f>
        <v>#N/A</v>
      </c>
      <c r="K4603" s="3" t="e">
        <f ca="1">IF(OR(A4603&lt;&gt;"",B4603=""),NA(),MAX(0,IF(_xlfn.DAYS(NOW(),B4603)=0,SameDayCycleTimeSettingValue,_xlfn.DAYS(NOW(),B4603))))</f>
        <v>#N/A</v>
      </c>
    </row>
    <row r="4604" spans="1:11" x14ac:dyDescent="0.25">
      <c r="A4604" s="32" t="str">
        <f>IF(AND(TRIM(INDEX(CompletedDateValues,ROW(A4604)))&lt;&gt;"",INDEX(CompletedDateValues,ROW(A4604))&gt;0),INDEX(CompletedDateValues,ROW(A4604)),"")</f>
        <v/>
      </c>
      <c r="B4604" s="32" t="str">
        <f>IF(AND(TRIM(INDEX(StartDateValues,ROW(A4604)))&lt;&gt;"",INDEX(StartDateValues,ROW(A4604))&gt;0),INDEX(StartDateValues,ROW(A4604)),"")</f>
        <v/>
      </c>
      <c r="C4604" s="22" t="str">
        <f t="shared" si="356"/>
        <v/>
      </c>
      <c r="D4604" s="3" t="str">
        <f t="shared" si="357"/>
        <v/>
      </c>
      <c r="E4604" s="3" t="str">
        <f t="shared" si="358"/>
        <v/>
      </c>
      <c r="F4604" s="3" t="str">
        <f t="shared" si="359"/>
        <v/>
      </c>
      <c r="G4604" s="3" t="str">
        <f>IF(A4604="","",IF(HOUR(A4604)&lt;StartHour,StartHour,IF(HOUR(A4604)&gt;FinishHour,FinishHour,HOUR(A4604))))</f>
        <v/>
      </c>
      <c r="H4604" s="3" t="str">
        <f t="shared" si="360"/>
        <v/>
      </c>
      <c r="I4604" s="33" t="e">
        <f>IF(OR(A4604="",B4604=""),NA(),MAX(0,IF(A4604-B4604=0,SameDayCycleTimeSettingValue,(A4604-B4604) *24)))</f>
        <v>#N/A</v>
      </c>
      <c r="J4604" s="33" t="e">
        <f>IF(OR(A4604="",B4604=""),NA(),MAX(0,IF(A4604-B4604=0,SameDayCycleTimeSettingValue,((A4604-B4604) *24)-(INT((A4604-B4604)) * (24-(FinishHour-StartHour))))))</f>
        <v>#N/A</v>
      </c>
      <c r="K4604" s="3" t="e">
        <f ca="1">IF(OR(A4604&lt;&gt;"",B4604=""),NA(),MAX(0,IF(_xlfn.DAYS(NOW(),B4604)=0,SameDayCycleTimeSettingValue,_xlfn.DAYS(NOW(),B4604))))</f>
        <v>#N/A</v>
      </c>
    </row>
    <row r="4605" spans="1:11" x14ac:dyDescent="0.25">
      <c r="A4605" s="32" t="str">
        <f>IF(AND(TRIM(INDEX(CompletedDateValues,ROW(A4605)))&lt;&gt;"",INDEX(CompletedDateValues,ROW(A4605))&gt;0),INDEX(CompletedDateValues,ROW(A4605)),"")</f>
        <v/>
      </c>
      <c r="B4605" s="32" t="str">
        <f>IF(AND(TRIM(INDEX(StartDateValues,ROW(A4605)))&lt;&gt;"",INDEX(StartDateValues,ROW(A4605))&gt;0),INDEX(StartDateValues,ROW(A4605)),"")</f>
        <v/>
      </c>
      <c r="C4605" s="22" t="str">
        <f t="shared" si="356"/>
        <v/>
      </c>
      <c r="D4605" s="3" t="str">
        <f t="shared" si="357"/>
        <v/>
      </c>
      <c r="E4605" s="3" t="str">
        <f t="shared" si="358"/>
        <v/>
      </c>
      <c r="F4605" s="3" t="str">
        <f t="shared" si="359"/>
        <v/>
      </c>
      <c r="G4605" s="3" t="str">
        <f>IF(A4605="","",IF(HOUR(A4605)&lt;StartHour,StartHour,IF(HOUR(A4605)&gt;FinishHour,FinishHour,HOUR(A4605))))</f>
        <v/>
      </c>
      <c r="H4605" s="3" t="str">
        <f t="shared" si="360"/>
        <v/>
      </c>
      <c r="I4605" s="33" t="e">
        <f>IF(OR(A4605="",B4605=""),NA(),MAX(0,IF(A4605-B4605=0,SameDayCycleTimeSettingValue,(A4605-B4605) *24)))</f>
        <v>#N/A</v>
      </c>
      <c r="J4605" s="33" t="e">
        <f>IF(OR(A4605="",B4605=""),NA(),MAX(0,IF(A4605-B4605=0,SameDayCycleTimeSettingValue,((A4605-B4605) *24)-(INT((A4605-B4605)) * (24-(FinishHour-StartHour))))))</f>
        <v>#N/A</v>
      </c>
      <c r="K4605" s="3" t="e">
        <f ca="1">IF(OR(A4605&lt;&gt;"",B4605=""),NA(),MAX(0,IF(_xlfn.DAYS(NOW(),B4605)=0,SameDayCycleTimeSettingValue,_xlfn.DAYS(NOW(),B4605))))</f>
        <v>#N/A</v>
      </c>
    </row>
    <row r="4606" spans="1:11" x14ac:dyDescent="0.25">
      <c r="A4606" s="32" t="str">
        <f>IF(AND(TRIM(INDEX(CompletedDateValues,ROW(A4606)))&lt;&gt;"",INDEX(CompletedDateValues,ROW(A4606))&gt;0),INDEX(CompletedDateValues,ROW(A4606)),"")</f>
        <v/>
      </c>
      <c r="B4606" s="32" t="str">
        <f>IF(AND(TRIM(INDEX(StartDateValues,ROW(A4606)))&lt;&gt;"",INDEX(StartDateValues,ROW(A4606))&gt;0),INDEX(StartDateValues,ROW(A4606)),"")</f>
        <v/>
      </c>
      <c r="C4606" s="22" t="str">
        <f t="shared" si="356"/>
        <v/>
      </c>
      <c r="D4606" s="3" t="str">
        <f t="shared" si="357"/>
        <v/>
      </c>
      <c r="E4606" s="3" t="str">
        <f t="shared" si="358"/>
        <v/>
      </c>
      <c r="F4606" s="3" t="str">
        <f t="shared" si="359"/>
        <v/>
      </c>
      <c r="G4606" s="3" t="str">
        <f>IF(A4606="","",IF(HOUR(A4606)&lt;StartHour,StartHour,IF(HOUR(A4606)&gt;FinishHour,FinishHour,HOUR(A4606))))</f>
        <v/>
      </c>
      <c r="H4606" s="3" t="str">
        <f t="shared" si="360"/>
        <v/>
      </c>
      <c r="I4606" s="33" t="e">
        <f>IF(OR(A4606="",B4606=""),NA(),MAX(0,IF(A4606-B4606=0,SameDayCycleTimeSettingValue,(A4606-B4606) *24)))</f>
        <v>#N/A</v>
      </c>
      <c r="J4606" s="33" t="e">
        <f>IF(OR(A4606="",B4606=""),NA(),MAX(0,IF(A4606-B4606=0,SameDayCycleTimeSettingValue,((A4606-B4606) *24)-(INT((A4606-B4606)) * (24-(FinishHour-StartHour))))))</f>
        <v>#N/A</v>
      </c>
      <c r="K4606" s="3" t="e">
        <f ca="1">IF(OR(A4606&lt;&gt;"",B4606=""),NA(),MAX(0,IF(_xlfn.DAYS(NOW(),B4606)=0,SameDayCycleTimeSettingValue,_xlfn.DAYS(NOW(),B4606))))</f>
        <v>#N/A</v>
      </c>
    </row>
    <row r="4607" spans="1:11" x14ac:dyDescent="0.25">
      <c r="A4607" s="32" t="str">
        <f>IF(AND(TRIM(INDEX(CompletedDateValues,ROW(A4607)))&lt;&gt;"",INDEX(CompletedDateValues,ROW(A4607))&gt;0),INDEX(CompletedDateValues,ROW(A4607)),"")</f>
        <v/>
      </c>
      <c r="B4607" s="32" t="str">
        <f>IF(AND(TRIM(INDEX(StartDateValues,ROW(A4607)))&lt;&gt;"",INDEX(StartDateValues,ROW(A4607))&gt;0),INDEX(StartDateValues,ROW(A4607)),"")</f>
        <v/>
      </c>
      <c r="C4607" s="22" t="str">
        <f t="shared" si="356"/>
        <v/>
      </c>
      <c r="D4607" s="3" t="str">
        <f t="shared" si="357"/>
        <v/>
      </c>
      <c r="E4607" s="3" t="str">
        <f t="shared" si="358"/>
        <v/>
      </c>
      <c r="F4607" s="3" t="str">
        <f t="shared" si="359"/>
        <v/>
      </c>
      <c r="G4607" s="3" t="str">
        <f>IF(A4607="","",IF(HOUR(A4607)&lt;StartHour,StartHour,IF(HOUR(A4607)&gt;FinishHour,FinishHour,HOUR(A4607))))</f>
        <v/>
      </c>
      <c r="H4607" s="3" t="str">
        <f t="shared" si="360"/>
        <v/>
      </c>
      <c r="I4607" s="33" t="e">
        <f>IF(OR(A4607="",B4607=""),NA(),MAX(0,IF(A4607-B4607=0,SameDayCycleTimeSettingValue,(A4607-B4607) *24)))</f>
        <v>#N/A</v>
      </c>
      <c r="J4607" s="33" t="e">
        <f>IF(OR(A4607="",B4607=""),NA(),MAX(0,IF(A4607-B4607=0,SameDayCycleTimeSettingValue,((A4607-B4607) *24)-(INT((A4607-B4607)) * (24-(FinishHour-StartHour))))))</f>
        <v>#N/A</v>
      </c>
      <c r="K4607" s="3" t="e">
        <f ca="1">IF(OR(A4607&lt;&gt;"",B4607=""),NA(),MAX(0,IF(_xlfn.DAYS(NOW(),B4607)=0,SameDayCycleTimeSettingValue,_xlfn.DAYS(NOW(),B4607))))</f>
        <v>#N/A</v>
      </c>
    </row>
    <row r="4608" spans="1:11" x14ac:dyDescent="0.25">
      <c r="A4608" s="32" t="str">
        <f>IF(AND(TRIM(INDEX(CompletedDateValues,ROW(A4608)))&lt;&gt;"",INDEX(CompletedDateValues,ROW(A4608))&gt;0),INDEX(CompletedDateValues,ROW(A4608)),"")</f>
        <v/>
      </c>
      <c r="B4608" s="32" t="str">
        <f>IF(AND(TRIM(INDEX(StartDateValues,ROW(A4608)))&lt;&gt;"",INDEX(StartDateValues,ROW(A4608))&gt;0),INDEX(StartDateValues,ROW(A4608)),"")</f>
        <v/>
      </c>
      <c r="C4608" s="22" t="str">
        <f t="shared" si="356"/>
        <v/>
      </c>
      <c r="D4608" s="3" t="str">
        <f t="shared" si="357"/>
        <v/>
      </c>
      <c r="E4608" s="3" t="str">
        <f t="shared" si="358"/>
        <v/>
      </c>
      <c r="F4608" s="3" t="str">
        <f t="shared" si="359"/>
        <v/>
      </c>
      <c r="G4608" s="3" t="str">
        <f>IF(A4608="","",IF(HOUR(A4608)&lt;StartHour,StartHour,IF(HOUR(A4608)&gt;FinishHour,FinishHour,HOUR(A4608))))</f>
        <v/>
      </c>
      <c r="H4608" s="3" t="str">
        <f t="shared" si="360"/>
        <v/>
      </c>
      <c r="I4608" s="33" t="e">
        <f>IF(OR(A4608="",B4608=""),NA(),MAX(0,IF(A4608-B4608=0,SameDayCycleTimeSettingValue,(A4608-B4608) *24)))</f>
        <v>#N/A</v>
      </c>
      <c r="J4608" s="33" t="e">
        <f>IF(OR(A4608="",B4608=""),NA(),MAX(0,IF(A4608-B4608=0,SameDayCycleTimeSettingValue,((A4608-B4608) *24)-(INT((A4608-B4608)) * (24-(FinishHour-StartHour))))))</f>
        <v>#N/A</v>
      </c>
      <c r="K4608" s="3" t="e">
        <f ca="1">IF(OR(A4608&lt;&gt;"",B4608=""),NA(),MAX(0,IF(_xlfn.DAYS(NOW(),B4608)=0,SameDayCycleTimeSettingValue,_xlfn.DAYS(NOW(),B4608))))</f>
        <v>#N/A</v>
      </c>
    </row>
    <row r="4609" spans="1:11" x14ac:dyDescent="0.25">
      <c r="A4609" s="32" t="str">
        <f>IF(AND(TRIM(INDEX(CompletedDateValues,ROW(A4609)))&lt;&gt;"",INDEX(CompletedDateValues,ROW(A4609))&gt;0),INDEX(CompletedDateValues,ROW(A4609)),"")</f>
        <v/>
      </c>
      <c r="B4609" s="32" t="str">
        <f>IF(AND(TRIM(INDEX(StartDateValues,ROW(A4609)))&lt;&gt;"",INDEX(StartDateValues,ROW(A4609))&gt;0),INDEX(StartDateValues,ROW(A4609)),"")</f>
        <v/>
      </c>
      <c r="C4609" s="22" t="str">
        <f t="shared" si="356"/>
        <v/>
      </c>
      <c r="D4609" s="3" t="str">
        <f t="shared" si="357"/>
        <v/>
      </c>
      <c r="E4609" s="3" t="str">
        <f t="shared" si="358"/>
        <v/>
      </c>
      <c r="F4609" s="3" t="str">
        <f t="shared" si="359"/>
        <v/>
      </c>
      <c r="G4609" s="3" t="str">
        <f>IF(A4609="","",IF(HOUR(A4609)&lt;StartHour,StartHour,IF(HOUR(A4609)&gt;FinishHour,FinishHour,HOUR(A4609))))</f>
        <v/>
      </c>
      <c r="H4609" s="3" t="str">
        <f t="shared" si="360"/>
        <v/>
      </c>
      <c r="I4609" s="33" t="e">
        <f>IF(OR(A4609="",B4609=""),NA(),MAX(0,IF(A4609-B4609=0,SameDayCycleTimeSettingValue,(A4609-B4609) *24)))</f>
        <v>#N/A</v>
      </c>
      <c r="J4609" s="33" t="e">
        <f>IF(OR(A4609="",B4609=""),NA(),MAX(0,IF(A4609-B4609=0,SameDayCycleTimeSettingValue,((A4609-B4609) *24)-(INT((A4609-B4609)) * (24-(FinishHour-StartHour))))))</f>
        <v>#N/A</v>
      </c>
      <c r="K4609" s="3" t="e">
        <f ca="1">IF(OR(A4609&lt;&gt;"",B4609=""),NA(),MAX(0,IF(_xlfn.DAYS(NOW(),B4609)=0,SameDayCycleTimeSettingValue,_xlfn.DAYS(NOW(),B4609))))</f>
        <v>#N/A</v>
      </c>
    </row>
    <row r="4610" spans="1:11" x14ac:dyDescent="0.25">
      <c r="A4610" s="32" t="str">
        <f>IF(AND(TRIM(INDEX(CompletedDateValues,ROW(A4610)))&lt;&gt;"",INDEX(CompletedDateValues,ROW(A4610))&gt;0),INDEX(CompletedDateValues,ROW(A4610)),"")</f>
        <v/>
      </c>
      <c r="B4610" s="32" t="str">
        <f>IF(AND(TRIM(INDEX(StartDateValues,ROW(A4610)))&lt;&gt;"",INDEX(StartDateValues,ROW(A4610))&gt;0),INDEX(StartDateValues,ROW(A4610)),"")</f>
        <v/>
      </c>
      <c r="C4610" s="22" t="str">
        <f t="shared" si="356"/>
        <v/>
      </c>
      <c r="D4610" s="3" t="str">
        <f t="shared" si="357"/>
        <v/>
      </c>
      <c r="E4610" s="3" t="str">
        <f t="shared" si="358"/>
        <v/>
      </c>
      <c r="F4610" s="3" t="str">
        <f t="shared" si="359"/>
        <v/>
      </c>
      <c r="G4610" s="3" t="str">
        <f>IF(A4610="","",IF(HOUR(A4610)&lt;StartHour,StartHour,IF(HOUR(A4610)&gt;FinishHour,FinishHour,HOUR(A4610))))</f>
        <v/>
      </c>
      <c r="H4610" s="3" t="str">
        <f t="shared" si="360"/>
        <v/>
      </c>
      <c r="I4610" s="33" t="e">
        <f>IF(OR(A4610="",B4610=""),NA(),MAX(0,IF(A4610-B4610=0,SameDayCycleTimeSettingValue,(A4610-B4610) *24)))</f>
        <v>#N/A</v>
      </c>
      <c r="J4610" s="33" t="e">
        <f>IF(OR(A4610="",B4610=""),NA(),MAX(0,IF(A4610-B4610=0,SameDayCycleTimeSettingValue,((A4610-B4610) *24)-(INT((A4610-B4610)) * (24-(FinishHour-StartHour))))))</f>
        <v>#N/A</v>
      </c>
      <c r="K4610" s="3" t="e">
        <f ca="1">IF(OR(A4610&lt;&gt;"",B4610=""),NA(),MAX(0,IF(_xlfn.DAYS(NOW(),B4610)=0,SameDayCycleTimeSettingValue,_xlfn.DAYS(NOW(),B4610))))</f>
        <v>#N/A</v>
      </c>
    </row>
    <row r="4611" spans="1:11" x14ac:dyDescent="0.25">
      <c r="A4611" s="32" t="str">
        <f>IF(AND(TRIM(INDEX(CompletedDateValues,ROW(A4611)))&lt;&gt;"",INDEX(CompletedDateValues,ROW(A4611))&gt;0),INDEX(CompletedDateValues,ROW(A4611)),"")</f>
        <v/>
      </c>
      <c r="B4611" s="32" t="str">
        <f>IF(AND(TRIM(INDEX(StartDateValues,ROW(A4611)))&lt;&gt;"",INDEX(StartDateValues,ROW(A4611))&gt;0),INDEX(StartDateValues,ROW(A4611)),"")</f>
        <v/>
      </c>
      <c r="C4611" s="22" t="str">
        <f t="shared" ref="C4611:C4674" si="361">IF(AND(TRIM(INDEX(WorkTypeValues,ROW(A4611)))&lt;&gt;"",INDEX(WorkTypeValues,ROW(A4611))&gt;0),INDEX(WorkTypeValues,ROW(A4611)),"")</f>
        <v/>
      </c>
      <c r="D4611" s="3" t="str">
        <f t="shared" ref="D4611:D4674" si="362">IF(A4611="", "",YEAR(A4611))</f>
        <v/>
      </c>
      <c r="E4611" s="3" t="str">
        <f t="shared" ref="E4611:E4674" si="363">IF(A4611="","",MONTH(A4611))</f>
        <v/>
      </c>
      <c r="F4611" s="3" t="str">
        <f t="shared" ref="F4611:F4674" si="364">IF(A4611="","",DAY(A4611))</f>
        <v/>
      </c>
      <c r="G4611" s="3" t="str">
        <f>IF(A4611="","",IF(HOUR(A4611)&lt;StartHour,StartHour,IF(HOUR(A4611)&gt;FinishHour,FinishHour,HOUR(A4611))))</f>
        <v/>
      </c>
      <c r="H4611" s="3" t="str">
        <f t="shared" ref="H4611:H4674" si="365">IF(D4611="","",D4611&amp;"-"&amp;TEXT(E4611,"00") &amp;"-"&amp;TEXT(F4611,"00") &amp;"-"&amp;TEXT(G4611,"00"))</f>
        <v/>
      </c>
      <c r="I4611" s="33" t="e">
        <f>IF(OR(A4611="",B4611=""),NA(),MAX(0,IF(A4611-B4611=0,SameDayCycleTimeSettingValue,(A4611-B4611) *24)))</f>
        <v>#N/A</v>
      </c>
      <c r="J4611" s="33" t="e">
        <f>IF(OR(A4611="",B4611=""),NA(),MAX(0,IF(A4611-B4611=0,SameDayCycleTimeSettingValue,((A4611-B4611) *24)-(INT((A4611-B4611)) * (24-(FinishHour-StartHour))))))</f>
        <v>#N/A</v>
      </c>
      <c r="K4611" s="3" t="e">
        <f ca="1">IF(OR(A4611&lt;&gt;"",B4611=""),NA(),MAX(0,IF(_xlfn.DAYS(NOW(),B4611)=0,SameDayCycleTimeSettingValue,_xlfn.DAYS(NOW(),B4611))))</f>
        <v>#N/A</v>
      </c>
    </row>
    <row r="4612" spans="1:11" x14ac:dyDescent="0.25">
      <c r="A4612" s="32" t="str">
        <f>IF(AND(TRIM(INDEX(CompletedDateValues,ROW(A4612)))&lt;&gt;"",INDEX(CompletedDateValues,ROW(A4612))&gt;0),INDEX(CompletedDateValues,ROW(A4612)),"")</f>
        <v/>
      </c>
      <c r="B4612" s="32" t="str">
        <f>IF(AND(TRIM(INDEX(StartDateValues,ROW(A4612)))&lt;&gt;"",INDEX(StartDateValues,ROW(A4612))&gt;0),INDEX(StartDateValues,ROW(A4612)),"")</f>
        <v/>
      </c>
      <c r="C4612" s="22" t="str">
        <f t="shared" si="361"/>
        <v/>
      </c>
      <c r="D4612" s="3" t="str">
        <f t="shared" si="362"/>
        <v/>
      </c>
      <c r="E4612" s="3" t="str">
        <f t="shared" si="363"/>
        <v/>
      </c>
      <c r="F4612" s="3" t="str">
        <f t="shared" si="364"/>
        <v/>
      </c>
      <c r="G4612" s="3" t="str">
        <f>IF(A4612="","",IF(HOUR(A4612)&lt;StartHour,StartHour,IF(HOUR(A4612)&gt;FinishHour,FinishHour,HOUR(A4612))))</f>
        <v/>
      </c>
      <c r="H4612" s="3" t="str">
        <f t="shared" si="365"/>
        <v/>
      </c>
      <c r="I4612" s="33" t="e">
        <f>IF(OR(A4612="",B4612=""),NA(),MAX(0,IF(A4612-B4612=0,SameDayCycleTimeSettingValue,(A4612-B4612) *24)))</f>
        <v>#N/A</v>
      </c>
      <c r="J4612" s="33" t="e">
        <f>IF(OR(A4612="",B4612=""),NA(),MAX(0,IF(A4612-B4612=0,SameDayCycleTimeSettingValue,((A4612-B4612) *24)-(INT((A4612-B4612)) * (24-(FinishHour-StartHour))))))</f>
        <v>#N/A</v>
      </c>
      <c r="K4612" s="3" t="e">
        <f ca="1">IF(OR(A4612&lt;&gt;"",B4612=""),NA(),MAX(0,IF(_xlfn.DAYS(NOW(),B4612)=0,SameDayCycleTimeSettingValue,_xlfn.DAYS(NOW(),B4612))))</f>
        <v>#N/A</v>
      </c>
    </row>
    <row r="4613" spans="1:11" x14ac:dyDescent="0.25">
      <c r="A4613" s="32" t="str">
        <f>IF(AND(TRIM(INDEX(CompletedDateValues,ROW(A4613)))&lt;&gt;"",INDEX(CompletedDateValues,ROW(A4613))&gt;0),INDEX(CompletedDateValues,ROW(A4613)),"")</f>
        <v/>
      </c>
      <c r="B4613" s="32" t="str">
        <f>IF(AND(TRIM(INDEX(StartDateValues,ROW(A4613)))&lt;&gt;"",INDEX(StartDateValues,ROW(A4613))&gt;0),INDEX(StartDateValues,ROW(A4613)),"")</f>
        <v/>
      </c>
      <c r="C4613" s="22" t="str">
        <f t="shared" si="361"/>
        <v/>
      </c>
      <c r="D4613" s="3" t="str">
        <f t="shared" si="362"/>
        <v/>
      </c>
      <c r="E4613" s="3" t="str">
        <f t="shared" si="363"/>
        <v/>
      </c>
      <c r="F4613" s="3" t="str">
        <f t="shared" si="364"/>
        <v/>
      </c>
      <c r="G4613" s="3" t="str">
        <f>IF(A4613="","",IF(HOUR(A4613)&lt;StartHour,StartHour,IF(HOUR(A4613)&gt;FinishHour,FinishHour,HOUR(A4613))))</f>
        <v/>
      </c>
      <c r="H4613" s="3" t="str">
        <f t="shared" si="365"/>
        <v/>
      </c>
      <c r="I4613" s="33" t="e">
        <f>IF(OR(A4613="",B4613=""),NA(),MAX(0,IF(A4613-B4613=0,SameDayCycleTimeSettingValue,(A4613-B4613) *24)))</f>
        <v>#N/A</v>
      </c>
      <c r="J4613" s="33" t="e">
        <f>IF(OR(A4613="",B4613=""),NA(),MAX(0,IF(A4613-B4613=0,SameDayCycleTimeSettingValue,((A4613-B4613) *24)-(INT((A4613-B4613)) * (24-(FinishHour-StartHour))))))</f>
        <v>#N/A</v>
      </c>
      <c r="K4613" s="3" t="e">
        <f ca="1">IF(OR(A4613&lt;&gt;"",B4613=""),NA(),MAX(0,IF(_xlfn.DAYS(NOW(),B4613)=0,SameDayCycleTimeSettingValue,_xlfn.DAYS(NOW(),B4613))))</f>
        <v>#N/A</v>
      </c>
    </row>
    <row r="4614" spans="1:11" x14ac:dyDescent="0.25">
      <c r="A4614" s="32" t="str">
        <f>IF(AND(TRIM(INDEX(CompletedDateValues,ROW(A4614)))&lt;&gt;"",INDEX(CompletedDateValues,ROW(A4614))&gt;0),INDEX(CompletedDateValues,ROW(A4614)),"")</f>
        <v/>
      </c>
      <c r="B4614" s="32" t="str">
        <f>IF(AND(TRIM(INDEX(StartDateValues,ROW(A4614)))&lt;&gt;"",INDEX(StartDateValues,ROW(A4614))&gt;0),INDEX(StartDateValues,ROW(A4614)),"")</f>
        <v/>
      </c>
      <c r="C4614" s="22" t="str">
        <f t="shared" si="361"/>
        <v/>
      </c>
      <c r="D4614" s="3" t="str">
        <f t="shared" si="362"/>
        <v/>
      </c>
      <c r="E4614" s="3" t="str">
        <f t="shared" si="363"/>
        <v/>
      </c>
      <c r="F4614" s="3" t="str">
        <f t="shared" si="364"/>
        <v/>
      </c>
      <c r="G4614" s="3" t="str">
        <f>IF(A4614="","",IF(HOUR(A4614)&lt;StartHour,StartHour,IF(HOUR(A4614)&gt;FinishHour,FinishHour,HOUR(A4614))))</f>
        <v/>
      </c>
      <c r="H4614" s="3" t="str">
        <f t="shared" si="365"/>
        <v/>
      </c>
      <c r="I4614" s="33" t="e">
        <f>IF(OR(A4614="",B4614=""),NA(),MAX(0,IF(A4614-B4614=0,SameDayCycleTimeSettingValue,(A4614-B4614) *24)))</f>
        <v>#N/A</v>
      </c>
      <c r="J4614" s="33" t="e">
        <f>IF(OR(A4614="",B4614=""),NA(),MAX(0,IF(A4614-B4614=0,SameDayCycleTimeSettingValue,((A4614-B4614) *24)-(INT((A4614-B4614)) * (24-(FinishHour-StartHour))))))</f>
        <v>#N/A</v>
      </c>
      <c r="K4614" s="3" t="e">
        <f ca="1">IF(OR(A4614&lt;&gt;"",B4614=""),NA(),MAX(0,IF(_xlfn.DAYS(NOW(),B4614)=0,SameDayCycleTimeSettingValue,_xlfn.DAYS(NOW(),B4614))))</f>
        <v>#N/A</v>
      </c>
    </row>
    <row r="4615" spans="1:11" x14ac:dyDescent="0.25">
      <c r="A4615" s="32" t="str">
        <f>IF(AND(TRIM(INDEX(CompletedDateValues,ROW(A4615)))&lt;&gt;"",INDEX(CompletedDateValues,ROW(A4615))&gt;0),INDEX(CompletedDateValues,ROW(A4615)),"")</f>
        <v/>
      </c>
      <c r="B4615" s="32" t="str">
        <f>IF(AND(TRIM(INDEX(StartDateValues,ROW(A4615)))&lt;&gt;"",INDEX(StartDateValues,ROW(A4615))&gt;0),INDEX(StartDateValues,ROW(A4615)),"")</f>
        <v/>
      </c>
      <c r="C4615" s="22" t="str">
        <f t="shared" si="361"/>
        <v/>
      </c>
      <c r="D4615" s="3" t="str">
        <f t="shared" si="362"/>
        <v/>
      </c>
      <c r="E4615" s="3" t="str">
        <f t="shared" si="363"/>
        <v/>
      </c>
      <c r="F4615" s="3" t="str">
        <f t="shared" si="364"/>
        <v/>
      </c>
      <c r="G4615" s="3" t="str">
        <f>IF(A4615="","",IF(HOUR(A4615)&lt;StartHour,StartHour,IF(HOUR(A4615)&gt;FinishHour,FinishHour,HOUR(A4615))))</f>
        <v/>
      </c>
      <c r="H4615" s="3" t="str">
        <f t="shared" si="365"/>
        <v/>
      </c>
      <c r="I4615" s="33" t="e">
        <f>IF(OR(A4615="",B4615=""),NA(),MAX(0,IF(A4615-B4615=0,SameDayCycleTimeSettingValue,(A4615-B4615) *24)))</f>
        <v>#N/A</v>
      </c>
      <c r="J4615" s="33" t="e">
        <f>IF(OR(A4615="",B4615=""),NA(),MAX(0,IF(A4615-B4615=0,SameDayCycleTimeSettingValue,((A4615-B4615) *24)-(INT((A4615-B4615)) * (24-(FinishHour-StartHour))))))</f>
        <v>#N/A</v>
      </c>
      <c r="K4615" s="3" t="e">
        <f ca="1">IF(OR(A4615&lt;&gt;"",B4615=""),NA(),MAX(0,IF(_xlfn.DAYS(NOW(),B4615)=0,SameDayCycleTimeSettingValue,_xlfn.DAYS(NOW(),B4615))))</f>
        <v>#N/A</v>
      </c>
    </row>
    <row r="4616" spans="1:11" x14ac:dyDescent="0.25">
      <c r="A4616" s="32" t="str">
        <f>IF(AND(TRIM(INDEX(CompletedDateValues,ROW(A4616)))&lt;&gt;"",INDEX(CompletedDateValues,ROW(A4616))&gt;0),INDEX(CompletedDateValues,ROW(A4616)),"")</f>
        <v/>
      </c>
      <c r="B4616" s="32" t="str">
        <f>IF(AND(TRIM(INDEX(StartDateValues,ROW(A4616)))&lt;&gt;"",INDEX(StartDateValues,ROW(A4616))&gt;0),INDEX(StartDateValues,ROW(A4616)),"")</f>
        <v/>
      </c>
      <c r="C4616" s="22" t="str">
        <f t="shared" si="361"/>
        <v/>
      </c>
      <c r="D4616" s="3" t="str">
        <f t="shared" si="362"/>
        <v/>
      </c>
      <c r="E4616" s="3" t="str">
        <f t="shared" si="363"/>
        <v/>
      </c>
      <c r="F4616" s="3" t="str">
        <f t="shared" si="364"/>
        <v/>
      </c>
      <c r="G4616" s="3" t="str">
        <f>IF(A4616="","",IF(HOUR(A4616)&lt;StartHour,StartHour,IF(HOUR(A4616)&gt;FinishHour,FinishHour,HOUR(A4616))))</f>
        <v/>
      </c>
      <c r="H4616" s="3" t="str">
        <f t="shared" si="365"/>
        <v/>
      </c>
      <c r="I4616" s="33" t="e">
        <f>IF(OR(A4616="",B4616=""),NA(),MAX(0,IF(A4616-B4616=0,SameDayCycleTimeSettingValue,(A4616-B4616) *24)))</f>
        <v>#N/A</v>
      </c>
      <c r="J4616" s="33" t="e">
        <f>IF(OR(A4616="",B4616=""),NA(),MAX(0,IF(A4616-B4616=0,SameDayCycleTimeSettingValue,((A4616-B4616) *24)-(INT((A4616-B4616)) * (24-(FinishHour-StartHour))))))</f>
        <v>#N/A</v>
      </c>
      <c r="K4616" s="3" t="e">
        <f ca="1">IF(OR(A4616&lt;&gt;"",B4616=""),NA(),MAX(0,IF(_xlfn.DAYS(NOW(),B4616)=0,SameDayCycleTimeSettingValue,_xlfn.DAYS(NOW(),B4616))))</f>
        <v>#N/A</v>
      </c>
    </row>
    <row r="4617" spans="1:11" x14ac:dyDescent="0.25">
      <c r="A4617" s="32" t="str">
        <f>IF(AND(TRIM(INDEX(CompletedDateValues,ROW(A4617)))&lt;&gt;"",INDEX(CompletedDateValues,ROW(A4617))&gt;0),INDEX(CompletedDateValues,ROW(A4617)),"")</f>
        <v/>
      </c>
      <c r="B4617" s="32" t="str">
        <f>IF(AND(TRIM(INDEX(StartDateValues,ROW(A4617)))&lt;&gt;"",INDEX(StartDateValues,ROW(A4617))&gt;0),INDEX(StartDateValues,ROW(A4617)),"")</f>
        <v/>
      </c>
      <c r="C4617" s="22" t="str">
        <f t="shared" si="361"/>
        <v/>
      </c>
      <c r="D4617" s="3" t="str">
        <f t="shared" si="362"/>
        <v/>
      </c>
      <c r="E4617" s="3" t="str">
        <f t="shared" si="363"/>
        <v/>
      </c>
      <c r="F4617" s="3" t="str">
        <f t="shared" si="364"/>
        <v/>
      </c>
      <c r="G4617" s="3" t="str">
        <f>IF(A4617="","",IF(HOUR(A4617)&lt;StartHour,StartHour,IF(HOUR(A4617)&gt;FinishHour,FinishHour,HOUR(A4617))))</f>
        <v/>
      </c>
      <c r="H4617" s="3" t="str">
        <f t="shared" si="365"/>
        <v/>
      </c>
      <c r="I4617" s="33" t="e">
        <f>IF(OR(A4617="",B4617=""),NA(),MAX(0,IF(A4617-B4617=0,SameDayCycleTimeSettingValue,(A4617-B4617) *24)))</f>
        <v>#N/A</v>
      </c>
      <c r="J4617" s="33" t="e">
        <f>IF(OR(A4617="",B4617=""),NA(),MAX(0,IF(A4617-B4617=0,SameDayCycleTimeSettingValue,((A4617-B4617) *24)-(INT((A4617-B4617)) * (24-(FinishHour-StartHour))))))</f>
        <v>#N/A</v>
      </c>
      <c r="K4617" s="3" t="e">
        <f ca="1">IF(OR(A4617&lt;&gt;"",B4617=""),NA(),MAX(0,IF(_xlfn.DAYS(NOW(),B4617)=0,SameDayCycleTimeSettingValue,_xlfn.DAYS(NOW(),B4617))))</f>
        <v>#N/A</v>
      </c>
    </row>
    <row r="4618" spans="1:11" x14ac:dyDescent="0.25">
      <c r="A4618" s="32" t="str">
        <f>IF(AND(TRIM(INDEX(CompletedDateValues,ROW(A4618)))&lt;&gt;"",INDEX(CompletedDateValues,ROW(A4618))&gt;0),INDEX(CompletedDateValues,ROW(A4618)),"")</f>
        <v/>
      </c>
      <c r="B4618" s="32" t="str">
        <f>IF(AND(TRIM(INDEX(StartDateValues,ROW(A4618)))&lt;&gt;"",INDEX(StartDateValues,ROW(A4618))&gt;0),INDEX(StartDateValues,ROW(A4618)),"")</f>
        <v/>
      </c>
      <c r="C4618" s="22" t="str">
        <f t="shared" si="361"/>
        <v/>
      </c>
      <c r="D4618" s="3" t="str">
        <f t="shared" si="362"/>
        <v/>
      </c>
      <c r="E4618" s="3" t="str">
        <f t="shared" si="363"/>
        <v/>
      </c>
      <c r="F4618" s="3" t="str">
        <f t="shared" si="364"/>
        <v/>
      </c>
      <c r="G4618" s="3" t="str">
        <f>IF(A4618="","",IF(HOUR(A4618)&lt;StartHour,StartHour,IF(HOUR(A4618)&gt;FinishHour,FinishHour,HOUR(A4618))))</f>
        <v/>
      </c>
      <c r="H4618" s="3" t="str">
        <f t="shared" si="365"/>
        <v/>
      </c>
      <c r="I4618" s="33" t="e">
        <f>IF(OR(A4618="",B4618=""),NA(),MAX(0,IF(A4618-B4618=0,SameDayCycleTimeSettingValue,(A4618-B4618) *24)))</f>
        <v>#N/A</v>
      </c>
      <c r="J4618" s="33" t="e">
        <f>IF(OR(A4618="",B4618=""),NA(),MAX(0,IF(A4618-B4618=0,SameDayCycleTimeSettingValue,((A4618-B4618) *24)-(INT((A4618-B4618)) * (24-(FinishHour-StartHour))))))</f>
        <v>#N/A</v>
      </c>
      <c r="K4618" s="3" t="e">
        <f ca="1">IF(OR(A4618&lt;&gt;"",B4618=""),NA(),MAX(0,IF(_xlfn.DAYS(NOW(),B4618)=0,SameDayCycleTimeSettingValue,_xlfn.DAYS(NOW(),B4618))))</f>
        <v>#N/A</v>
      </c>
    </row>
    <row r="4619" spans="1:11" x14ac:dyDescent="0.25">
      <c r="A4619" s="32" t="str">
        <f>IF(AND(TRIM(INDEX(CompletedDateValues,ROW(A4619)))&lt;&gt;"",INDEX(CompletedDateValues,ROW(A4619))&gt;0),INDEX(CompletedDateValues,ROW(A4619)),"")</f>
        <v/>
      </c>
      <c r="B4619" s="32" t="str">
        <f>IF(AND(TRIM(INDEX(StartDateValues,ROW(A4619)))&lt;&gt;"",INDEX(StartDateValues,ROW(A4619))&gt;0),INDEX(StartDateValues,ROW(A4619)),"")</f>
        <v/>
      </c>
      <c r="C4619" s="22" t="str">
        <f t="shared" si="361"/>
        <v/>
      </c>
      <c r="D4619" s="3" t="str">
        <f t="shared" si="362"/>
        <v/>
      </c>
      <c r="E4619" s="3" t="str">
        <f t="shared" si="363"/>
        <v/>
      </c>
      <c r="F4619" s="3" t="str">
        <f t="shared" si="364"/>
        <v/>
      </c>
      <c r="G4619" s="3" t="str">
        <f>IF(A4619="","",IF(HOUR(A4619)&lt;StartHour,StartHour,IF(HOUR(A4619)&gt;FinishHour,FinishHour,HOUR(A4619))))</f>
        <v/>
      </c>
      <c r="H4619" s="3" t="str">
        <f t="shared" si="365"/>
        <v/>
      </c>
      <c r="I4619" s="33" t="e">
        <f>IF(OR(A4619="",B4619=""),NA(),MAX(0,IF(A4619-B4619=0,SameDayCycleTimeSettingValue,(A4619-B4619) *24)))</f>
        <v>#N/A</v>
      </c>
      <c r="J4619" s="33" t="e">
        <f>IF(OR(A4619="",B4619=""),NA(),MAX(0,IF(A4619-B4619=0,SameDayCycleTimeSettingValue,((A4619-B4619) *24)-(INT((A4619-B4619)) * (24-(FinishHour-StartHour))))))</f>
        <v>#N/A</v>
      </c>
      <c r="K4619" s="3" t="e">
        <f ca="1">IF(OR(A4619&lt;&gt;"",B4619=""),NA(),MAX(0,IF(_xlfn.DAYS(NOW(),B4619)=0,SameDayCycleTimeSettingValue,_xlfn.DAYS(NOW(),B4619))))</f>
        <v>#N/A</v>
      </c>
    </row>
    <row r="4620" spans="1:11" x14ac:dyDescent="0.25">
      <c r="A4620" s="32" t="str">
        <f>IF(AND(TRIM(INDEX(CompletedDateValues,ROW(A4620)))&lt;&gt;"",INDEX(CompletedDateValues,ROW(A4620))&gt;0),INDEX(CompletedDateValues,ROW(A4620)),"")</f>
        <v/>
      </c>
      <c r="B4620" s="32" t="str">
        <f>IF(AND(TRIM(INDEX(StartDateValues,ROW(A4620)))&lt;&gt;"",INDEX(StartDateValues,ROW(A4620))&gt;0),INDEX(StartDateValues,ROW(A4620)),"")</f>
        <v/>
      </c>
      <c r="C4620" s="22" t="str">
        <f t="shared" si="361"/>
        <v/>
      </c>
      <c r="D4620" s="3" t="str">
        <f t="shared" si="362"/>
        <v/>
      </c>
      <c r="E4620" s="3" t="str">
        <f t="shared" si="363"/>
        <v/>
      </c>
      <c r="F4620" s="3" t="str">
        <f t="shared" si="364"/>
        <v/>
      </c>
      <c r="G4620" s="3" t="str">
        <f>IF(A4620="","",IF(HOUR(A4620)&lt;StartHour,StartHour,IF(HOUR(A4620)&gt;FinishHour,FinishHour,HOUR(A4620))))</f>
        <v/>
      </c>
      <c r="H4620" s="3" t="str">
        <f t="shared" si="365"/>
        <v/>
      </c>
      <c r="I4620" s="33" t="e">
        <f>IF(OR(A4620="",B4620=""),NA(),MAX(0,IF(A4620-B4620=0,SameDayCycleTimeSettingValue,(A4620-B4620) *24)))</f>
        <v>#N/A</v>
      </c>
      <c r="J4620" s="33" t="e">
        <f>IF(OR(A4620="",B4620=""),NA(),MAX(0,IF(A4620-B4620=0,SameDayCycleTimeSettingValue,((A4620-B4620) *24)-(INT((A4620-B4620)) * (24-(FinishHour-StartHour))))))</f>
        <v>#N/A</v>
      </c>
      <c r="K4620" s="3" t="e">
        <f ca="1">IF(OR(A4620&lt;&gt;"",B4620=""),NA(),MAX(0,IF(_xlfn.DAYS(NOW(),B4620)=0,SameDayCycleTimeSettingValue,_xlfn.DAYS(NOW(),B4620))))</f>
        <v>#N/A</v>
      </c>
    </row>
    <row r="4621" spans="1:11" x14ac:dyDescent="0.25">
      <c r="A4621" s="32" t="str">
        <f>IF(AND(TRIM(INDEX(CompletedDateValues,ROW(A4621)))&lt;&gt;"",INDEX(CompletedDateValues,ROW(A4621))&gt;0),INDEX(CompletedDateValues,ROW(A4621)),"")</f>
        <v/>
      </c>
      <c r="B4621" s="32" t="str">
        <f>IF(AND(TRIM(INDEX(StartDateValues,ROW(A4621)))&lt;&gt;"",INDEX(StartDateValues,ROW(A4621))&gt;0),INDEX(StartDateValues,ROW(A4621)),"")</f>
        <v/>
      </c>
      <c r="C4621" s="22" t="str">
        <f t="shared" si="361"/>
        <v/>
      </c>
      <c r="D4621" s="3" t="str">
        <f t="shared" si="362"/>
        <v/>
      </c>
      <c r="E4621" s="3" t="str">
        <f t="shared" si="363"/>
        <v/>
      </c>
      <c r="F4621" s="3" t="str">
        <f t="shared" si="364"/>
        <v/>
      </c>
      <c r="G4621" s="3" t="str">
        <f>IF(A4621="","",IF(HOUR(A4621)&lt;StartHour,StartHour,IF(HOUR(A4621)&gt;FinishHour,FinishHour,HOUR(A4621))))</f>
        <v/>
      </c>
      <c r="H4621" s="3" t="str">
        <f t="shared" si="365"/>
        <v/>
      </c>
      <c r="I4621" s="33" t="e">
        <f>IF(OR(A4621="",B4621=""),NA(),MAX(0,IF(A4621-B4621=0,SameDayCycleTimeSettingValue,(A4621-B4621) *24)))</f>
        <v>#N/A</v>
      </c>
      <c r="J4621" s="33" t="e">
        <f>IF(OR(A4621="",B4621=""),NA(),MAX(0,IF(A4621-B4621=0,SameDayCycleTimeSettingValue,((A4621-B4621) *24)-(INT((A4621-B4621)) * (24-(FinishHour-StartHour))))))</f>
        <v>#N/A</v>
      </c>
      <c r="K4621" s="3" t="e">
        <f ca="1">IF(OR(A4621&lt;&gt;"",B4621=""),NA(),MAX(0,IF(_xlfn.DAYS(NOW(),B4621)=0,SameDayCycleTimeSettingValue,_xlfn.DAYS(NOW(),B4621))))</f>
        <v>#N/A</v>
      </c>
    </row>
    <row r="4622" spans="1:11" x14ac:dyDescent="0.25">
      <c r="A4622" s="32" t="str">
        <f>IF(AND(TRIM(INDEX(CompletedDateValues,ROW(A4622)))&lt;&gt;"",INDEX(CompletedDateValues,ROW(A4622))&gt;0),INDEX(CompletedDateValues,ROW(A4622)),"")</f>
        <v/>
      </c>
      <c r="B4622" s="32" t="str">
        <f>IF(AND(TRIM(INDEX(StartDateValues,ROW(A4622)))&lt;&gt;"",INDEX(StartDateValues,ROW(A4622))&gt;0),INDEX(StartDateValues,ROW(A4622)),"")</f>
        <v/>
      </c>
      <c r="C4622" s="22" t="str">
        <f t="shared" si="361"/>
        <v/>
      </c>
      <c r="D4622" s="3" t="str">
        <f t="shared" si="362"/>
        <v/>
      </c>
      <c r="E4622" s="3" t="str">
        <f t="shared" si="363"/>
        <v/>
      </c>
      <c r="F4622" s="3" t="str">
        <f t="shared" si="364"/>
        <v/>
      </c>
      <c r="G4622" s="3" t="str">
        <f>IF(A4622="","",IF(HOUR(A4622)&lt;StartHour,StartHour,IF(HOUR(A4622)&gt;FinishHour,FinishHour,HOUR(A4622))))</f>
        <v/>
      </c>
      <c r="H4622" s="3" t="str">
        <f t="shared" si="365"/>
        <v/>
      </c>
      <c r="I4622" s="33" t="e">
        <f>IF(OR(A4622="",B4622=""),NA(),MAX(0,IF(A4622-B4622=0,SameDayCycleTimeSettingValue,(A4622-B4622) *24)))</f>
        <v>#N/A</v>
      </c>
      <c r="J4622" s="33" t="e">
        <f>IF(OR(A4622="",B4622=""),NA(),MAX(0,IF(A4622-B4622=0,SameDayCycleTimeSettingValue,((A4622-B4622) *24)-(INT((A4622-B4622)) * (24-(FinishHour-StartHour))))))</f>
        <v>#N/A</v>
      </c>
      <c r="K4622" s="3" t="e">
        <f ca="1">IF(OR(A4622&lt;&gt;"",B4622=""),NA(),MAX(0,IF(_xlfn.DAYS(NOW(),B4622)=0,SameDayCycleTimeSettingValue,_xlfn.DAYS(NOW(),B4622))))</f>
        <v>#N/A</v>
      </c>
    </row>
    <row r="4623" spans="1:11" x14ac:dyDescent="0.25">
      <c r="A4623" s="32" t="str">
        <f>IF(AND(TRIM(INDEX(CompletedDateValues,ROW(A4623)))&lt;&gt;"",INDEX(CompletedDateValues,ROW(A4623))&gt;0),INDEX(CompletedDateValues,ROW(A4623)),"")</f>
        <v/>
      </c>
      <c r="B4623" s="32" t="str">
        <f>IF(AND(TRIM(INDEX(StartDateValues,ROW(A4623)))&lt;&gt;"",INDEX(StartDateValues,ROW(A4623))&gt;0),INDEX(StartDateValues,ROW(A4623)),"")</f>
        <v/>
      </c>
      <c r="C4623" s="22" t="str">
        <f t="shared" si="361"/>
        <v/>
      </c>
      <c r="D4623" s="3" t="str">
        <f t="shared" si="362"/>
        <v/>
      </c>
      <c r="E4623" s="3" t="str">
        <f t="shared" si="363"/>
        <v/>
      </c>
      <c r="F4623" s="3" t="str">
        <f t="shared" si="364"/>
        <v/>
      </c>
      <c r="G4623" s="3" t="str">
        <f>IF(A4623="","",IF(HOUR(A4623)&lt;StartHour,StartHour,IF(HOUR(A4623)&gt;FinishHour,FinishHour,HOUR(A4623))))</f>
        <v/>
      </c>
      <c r="H4623" s="3" t="str">
        <f t="shared" si="365"/>
        <v/>
      </c>
      <c r="I4623" s="33" t="e">
        <f>IF(OR(A4623="",B4623=""),NA(),MAX(0,IF(A4623-B4623=0,SameDayCycleTimeSettingValue,(A4623-B4623) *24)))</f>
        <v>#N/A</v>
      </c>
      <c r="J4623" s="33" t="e">
        <f>IF(OR(A4623="",B4623=""),NA(),MAX(0,IF(A4623-B4623=0,SameDayCycleTimeSettingValue,((A4623-B4623) *24)-(INT((A4623-B4623)) * (24-(FinishHour-StartHour))))))</f>
        <v>#N/A</v>
      </c>
      <c r="K4623" s="3" t="e">
        <f ca="1">IF(OR(A4623&lt;&gt;"",B4623=""),NA(),MAX(0,IF(_xlfn.DAYS(NOW(),B4623)=0,SameDayCycleTimeSettingValue,_xlfn.DAYS(NOW(),B4623))))</f>
        <v>#N/A</v>
      </c>
    </row>
    <row r="4624" spans="1:11" x14ac:dyDescent="0.25">
      <c r="A4624" s="32" t="str">
        <f>IF(AND(TRIM(INDEX(CompletedDateValues,ROW(A4624)))&lt;&gt;"",INDEX(CompletedDateValues,ROW(A4624))&gt;0),INDEX(CompletedDateValues,ROW(A4624)),"")</f>
        <v/>
      </c>
      <c r="B4624" s="32" t="str">
        <f>IF(AND(TRIM(INDEX(StartDateValues,ROW(A4624)))&lt;&gt;"",INDEX(StartDateValues,ROW(A4624))&gt;0),INDEX(StartDateValues,ROW(A4624)),"")</f>
        <v/>
      </c>
      <c r="C4624" s="22" t="str">
        <f t="shared" si="361"/>
        <v/>
      </c>
      <c r="D4624" s="3" t="str">
        <f t="shared" si="362"/>
        <v/>
      </c>
      <c r="E4624" s="3" t="str">
        <f t="shared" si="363"/>
        <v/>
      </c>
      <c r="F4624" s="3" t="str">
        <f t="shared" si="364"/>
        <v/>
      </c>
      <c r="G4624" s="3" t="str">
        <f>IF(A4624="","",IF(HOUR(A4624)&lt;StartHour,StartHour,IF(HOUR(A4624)&gt;FinishHour,FinishHour,HOUR(A4624))))</f>
        <v/>
      </c>
      <c r="H4624" s="3" t="str">
        <f t="shared" si="365"/>
        <v/>
      </c>
      <c r="I4624" s="33" t="e">
        <f>IF(OR(A4624="",B4624=""),NA(),MAX(0,IF(A4624-B4624=0,SameDayCycleTimeSettingValue,(A4624-B4624) *24)))</f>
        <v>#N/A</v>
      </c>
      <c r="J4624" s="33" t="e">
        <f>IF(OR(A4624="",B4624=""),NA(),MAX(0,IF(A4624-B4624=0,SameDayCycleTimeSettingValue,((A4624-B4624) *24)-(INT((A4624-B4624)) * (24-(FinishHour-StartHour))))))</f>
        <v>#N/A</v>
      </c>
      <c r="K4624" s="3" t="e">
        <f ca="1">IF(OR(A4624&lt;&gt;"",B4624=""),NA(),MAX(0,IF(_xlfn.DAYS(NOW(),B4624)=0,SameDayCycleTimeSettingValue,_xlfn.DAYS(NOW(),B4624))))</f>
        <v>#N/A</v>
      </c>
    </row>
    <row r="4625" spans="1:11" x14ac:dyDescent="0.25">
      <c r="A4625" s="32" t="str">
        <f>IF(AND(TRIM(INDEX(CompletedDateValues,ROW(A4625)))&lt;&gt;"",INDEX(CompletedDateValues,ROW(A4625))&gt;0),INDEX(CompletedDateValues,ROW(A4625)),"")</f>
        <v/>
      </c>
      <c r="B4625" s="32" t="str">
        <f>IF(AND(TRIM(INDEX(StartDateValues,ROW(A4625)))&lt;&gt;"",INDEX(StartDateValues,ROW(A4625))&gt;0),INDEX(StartDateValues,ROW(A4625)),"")</f>
        <v/>
      </c>
      <c r="C4625" s="22" t="str">
        <f t="shared" si="361"/>
        <v/>
      </c>
      <c r="D4625" s="3" t="str">
        <f t="shared" si="362"/>
        <v/>
      </c>
      <c r="E4625" s="3" t="str">
        <f t="shared" si="363"/>
        <v/>
      </c>
      <c r="F4625" s="3" t="str">
        <f t="shared" si="364"/>
        <v/>
      </c>
      <c r="G4625" s="3" t="str">
        <f>IF(A4625="","",IF(HOUR(A4625)&lt;StartHour,StartHour,IF(HOUR(A4625)&gt;FinishHour,FinishHour,HOUR(A4625))))</f>
        <v/>
      </c>
      <c r="H4625" s="3" t="str">
        <f t="shared" si="365"/>
        <v/>
      </c>
      <c r="I4625" s="33" t="e">
        <f>IF(OR(A4625="",B4625=""),NA(),MAX(0,IF(A4625-B4625=0,SameDayCycleTimeSettingValue,(A4625-B4625) *24)))</f>
        <v>#N/A</v>
      </c>
      <c r="J4625" s="33" t="e">
        <f>IF(OR(A4625="",B4625=""),NA(),MAX(0,IF(A4625-B4625=0,SameDayCycleTimeSettingValue,((A4625-B4625) *24)-(INT((A4625-B4625)) * (24-(FinishHour-StartHour))))))</f>
        <v>#N/A</v>
      </c>
      <c r="K4625" s="3" t="e">
        <f ca="1">IF(OR(A4625&lt;&gt;"",B4625=""),NA(),MAX(0,IF(_xlfn.DAYS(NOW(),B4625)=0,SameDayCycleTimeSettingValue,_xlfn.DAYS(NOW(),B4625))))</f>
        <v>#N/A</v>
      </c>
    </row>
    <row r="4626" spans="1:11" x14ac:dyDescent="0.25">
      <c r="A4626" s="32" t="str">
        <f>IF(AND(TRIM(INDEX(CompletedDateValues,ROW(A4626)))&lt;&gt;"",INDEX(CompletedDateValues,ROW(A4626))&gt;0),INDEX(CompletedDateValues,ROW(A4626)),"")</f>
        <v/>
      </c>
      <c r="B4626" s="32" t="str">
        <f>IF(AND(TRIM(INDEX(StartDateValues,ROW(A4626)))&lt;&gt;"",INDEX(StartDateValues,ROW(A4626))&gt;0),INDEX(StartDateValues,ROW(A4626)),"")</f>
        <v/>
      </c>
      <c r="C4626" s="22" t="str">
        <f t="shared" si="361"/>
        <v/>
      </c>
      <c r="D4626" s="3" t="str">
        <f t="shared" si="362"/>
        <v/>
      </c>
      <c r="E4626" s="3" t="str">
        <f t="shared" si="363"/>
        <v/>
      </c>
      <c r="F4626" s="3" t="str">
        <f t="shared" si="364"/>
        <v/>
      </c>
      <c r="G4626" s="3" t="str">
        <f>IF(A4626="","",IF(HOUR(A4626)&lt;StartHour,StartHour,IF(HOUR(A4626)&gt;FinishHour,FinishHour,HOUR(A4626))))</f>
        <v/>
      </c>
      <c r="H4626" s="3" t="str">
        <f t="shared" si="365"/>
        <v/>
      </c>
      <c r="I4626" s="33" t="e">
        <f>IF(OR(A4626="",B4626=""),NA(),MAX(0,IF(A4626-B4626=0,SameDayCycleTimeSettingValue,(A4626-B4626) *24)))</f>
        <v>#N/A</v>
      </c>
      <c r="J4626" s="33" t="e">
        <f>IF(OR(A4626="",B4626=""),NA(),MAX(0,IF(A4626-B4626=0,SameDayCycleTimeSettingValue,((A4626-B4626) *24)-(INT((A4626-B4626)) * (24-(FinishHour-StartHour))))))</f>
        <v>#N/A</v>
      </c>
      <c r="K4626" s="3" t="e">
        <f ca="1">IF(OR(A4626&lt;&gt;"",B4626=""),NA(),MAX(0,IF(_xlfn.DAYS(NOW(),B4626)=0,SameDayCycleTimeSettingValue,_xlfn.DAYS(NOW(),B4626))))</f>
        <v>#N/A</v>
      </c>
    </row>
    <row r="4627" spans="1:11" x14ac:dyDescent="0.25">
      <c r="A4627" s="32" t="str">
        <f>IF(AND(TRIM(INDEX(CompletedDateValues,ROW(A4627)))&lt;&gt;"",INDEX(CompletedDateValues,ROW(A4627))&gt;0),INDEX(CompletedDateValues,ROW(A4627)),"")</f>
        <v/>
      </c>
      <c r="B4627" s="32" t="str">
        <f>IF(AND(TRIM(INDEX(StartDateValues,ROW(A4627)))&lt;&gt;"",INDEX(StartDateValues,ROW(A4627))&gt;0),INDEX(StartDateValues,ROW(A4627)),"")</f>
        <v/>
      </c>
      <c r="C4627" s="22" t="str">
        <f t="shared" si="361"/>
        <v/>
      </c>
      <c r="D4627" s="3" t="str">
        <f t="shared" si="362"/>
        <v/>
      </c>
      <c r="E4627" s="3" t="str">
        <f t="shared" si="363"/>
        <v/>
      </c>
      <c r="F4627" s="3" t="str">
        <f t="shared" si="364"/>
        <v/>
      </c>
      <c r="G4627" s="3" t="str">
        <f>IF(A4627="","",IF(HOUR(A4627)&lt;StartHour,StartHour,IF(HOUR(A4627)&gt;FinishHour,FinishHour,HOUR(A4627))))</f>
        <v/>
      </c>
      <c r="H4627" s="3" t="str">
        <f t="shared" si="365"/>
        <v/>
      </c>
      <c r="I4627" s="33" t="e">
        <f>IF(OR(A4627="",B4627=""),NA(),MAX(0,IF(A4627-B4627=0,SameDayCycleTimeSettingValue,(A4627-B4627) *24)))</f>
        <v>#N/A</v>
      </c>
      <c r="J4627" s="33" t="e">
        <f>IF(OR(A4627="",B4627=""),NA(),MAX(0,IF(A4627-B4627=0,SameDayCycleTimeSettingValue,((A4627-B4627) *24)-(INT((A4627-B4627)) * (24-(FinishHour-StartHour))))))</f>
        <v>#N/A</v>
      </c>
      <c r="K4627" s="3" t="e">
        <f ca="1">IF(OR(A4627&lt;&gt;"",B4627=""),NA(),MAX(0,IF(_xlfn.DAYS(NOW(),B4627)=0,SameDayCycleTimeSettingValue,_xlfn.DAYS(NOW(),B4627))))</f>
        <v>#N/A</v>
      </c>
    </row>
    <row r="4628" spans="1:11" x14ac:dyDescent="0.25">
      <c r="A4628" s="32" t="str">
        <f>IF(AND(TRIM(INDEX(CompletedDateValues,ROW(A4628)))&lt;&gt;"",INDEX(CompletedDateValues,ROW(A4628))&gt;0),INDEX(CompletedDateValues,ROW(A4628)),"")</f>
        <v/>
      </c>
      <c r="B4628" s="32" t="str">
        <f>IF(AND(TRIM(INDEX(StartDateValues,ROW(A4628)))&lt;&gt;"",INDEX(StartDateValues,ROW(A4628))&gt;0),INDEX(StartDateValues,ROW(A4628)),"")</f>
        <v/>
      </c>
      <c r="C4628" s="22" t="str">
        <f t="shared" si="361"/>
        <v/>
      </c>
      <c r="D4628" s="3" t="str">
        <f t="shared" si="362"/>
        <v/>
      </c>
      <c r="E4628" s="3" t="str">
        <f t="shared" si="363"/>
        <v/>
      </c>
      <c r="F4628" s="3" t="str">
        <f t="shared" si="364"/>
        <v/>
      </c>
      <c r="G4628" s="3" t="str">
        <f>IF(A4628="","",IF(HOUR(A4628)&lt;StartHour,StartHour,IF(HOUR(A4628)&gt;FinishHour,FinishHour,HOUR(A4628))))</f>
        <v/>
      </c>
      <c r="H4628" s="3" t="str">
        <f t="shared" si="365"/>
        <v/>
      </c>
      <c r="I4628" s="33" t="e">
        <f>IF(OR(A4628="",B4628=""),NA(),MAX(0,IF(A4628-B4628=0,SameDayCycleTimeSettingValue,(A4628-B4628) *24)))</f>
        <v>#N/A</v>
      </c>
      <c r="J4628" s="33" t="e">
        <f>IF(OR(A4628="",B4628=""),NA(),MAX(0,IF(A4628-B4628=0,SameDayCycleTimeSettingValue,((A4628-B4628) *24)-(INT((A4628-B4628)) * (24-(FinishHour-StartHour))))))</f>
        <v>#N/A</v>
      </c>
      <c r="K4628" s="3" t="e">
        <f ca="1">IF(OR(A4628&lt;&gt;"",B4628=""),NA(),MAX(0,IF(_xlfn.DAYS(NOW(),B4628)=0,SameDayCycleTimeSettingValue,_xlfn.DAYS(NOW(),B4628))))</f>
        <v>#N/A</v>
      </c>
    </row>
    <row r="4629" spans="1:11" x14ac:dyDescent="0.25">
      <c r="A4629" s="32" t="str">
        <f>IF(AND(TRIM(INDEX(CompletedDateValues,ROW(A4629)))&lt;&gt;"",INDEX(CompletedDateValues,ROW(A4629))&gt;0),INDEX(CompletedDateValues,ROW(A4629)),"")</f>
        <v/>
      </c>
      <c r="B4629" s="32" t="str">
        <f>IF(AND(TRIM(INDEX(StartDateValues,ROW(A4629)))&lt;&gt;"",INDEX(StartDateValues,ROW(A4629))&gt;0),INDEX(StartDateValues,ROW(A4629)),"")</f>
        <v/>
      </c>
      <c r="C4629" s="22" t="str">
        <f t="shared" si="361"/>
        <v/>
      </c>
      <c r="D4629" s="3" t="str">
        <f t="shared" si="362"/>
        <v/>
      </c>
      <c r="E4629" s="3" t="str">
        <f t="shared" si="363"/>
        <v/>
      </c>
      <c r="F4629" s="3" t="str">
        <f t="shared" si="364"/>
        <v/>
      </c>
      <c r="G4629" s="3" t="str">
        <f>IF(A4629="","",IF(HOUR(A4629)&lt;StartHour,StartHour,IF(HOUR(A4629)&gt;FinishHour,FinishHour,HOUR(A4629))))</f>
        <v/>
      </c>
      <c r="H4629" s="3" t="str">
        <f t="shared" si="365"/>
        <v/>
      </c>
      <c r="I4629" s="33" t="e">
        <f>IF(OR(A4629="",B4629=""),NA(),MAX(0,IF(A4629-B4629=0,SameDayCycleTimeSettingValue,(A4629-B4629) *24)))</f>
        <v>#N/A</v>
      </c>
      <c r="J4629" s="33" t="e">
        <f>IF(OR(A4629="",B4629=""),NA(),MAX(0,IF(A4629-B4629=0,SameDayCycleTimeSettingValue,((A4629-B4629) *24)-(INT((A4629-B4629)) * (24-(FinishHour-StartHour))))))</f>
        <v>#N/A</v>
      </c>
      <c r="K4629" s="3" t="e">
        <f ca="1">IF(OR(A4629&lt;&gt;"",B4629=""),NA(),MAX(0,IF(_xlfn.DAYS(NOW(),B4629)=0,SameDayCycleTimeSettingValue,_xlfn.DAYS(NOW(),B4629))))</f>
        <v>#N/A</v>
      </c>
    </row>
    <row r="4630" spans="1:11" x14ac:dyDescent="0.25">
      <c r="A4630" s="32" t="str">
        <f>IF(AND(TRIM(INDEX(CompletedDateValues,ROW(A4630)))&lt;&gt;"",INDEX(CompletedDateValues,ROW(A4630))&gt;0),INDEX(CompletedDateValues,ROW(A4630)),"")</f>
        <v/>
      </c>
      <c r="B4630" s="32" t="str">
        <f>IF(AND(TRIM(INDEX(StartDateValues,ROW(A4630)))&lt;&gt;"",INDEX(StartDateValues,ROW(A4630))&gt;0),INDEX(StartDateValues,ROW(A4630)),"")</f>
        <v/>
      </c>
      <c r="C4630" s="22" t="str">
        <f t="shared" si="361"/>
        <v/>
      </c>
      <c r="D4630" s="3" t="str">
        <f t="shared" si="362"/>
        <v/>
      </c>
      <c r="E4630" s="3" t="str">
        <f t="shared" si="363"/>
        <v/>
      </c>
      <c r="F4630" s="3" t="str">
        <f t="shared" si="364"/>
        <v/>
      </c>
      <c r="G4630" s="3" t="str">
        <f>IF(A4630="","",IF(HOUR(A4630)&lt;StartHour,StartHour,IF(HOUR(A4630)&gt;FinishHour,FinishHour,HOUR(A4630))))</f>
        <v/>
      </c>
      <c r="H4630" s="3" t="str">
        <f t="shared" si="365"/>
        <v/>
      </c>
      <c r="I4630" s="33" t="e">
        <f>IF(OR(A4630="",B4630=""),NA(),MAX(0,IF(A4630-B4630=0,SameDayCycleTimeSettingValue,(A4630-B4630) *24)))</f>
        <v>#N/A</v>
      </c>
      <c r="J4630" s="33" t="e">
        <f>IF(OR(A4630="",B4630=""),NA(),MAX(0,IF(A4630-B4630=0,SameDayCycleTimeSettingValue,((A4630-B4630) *24)-(INT((A4630-B4630)) * (24-(FinishHour-StartHour))))))</f>
        <v>#N/A</v>
      </c>
      <c r="K4630" s="3" t="e">
        <f ca="1">IF(OR(A4630&lt;&gt;"",B4630=""),NA(),MAX(0,IF(_xlfn.DAYS(NOW(),B4630)=0,SameDayCycleTimeSettingValue,_xlfn.DAYS(NOW(),B4630))))</f>
        <v>#N/A</v>
      </c>
    </row>
    <row r="4631" spans="1:11" x14ac:dyDescent="0.25">
      <c r="A4631" s="32" t="str">
        <f>IF(AND(TRIM(INDEX(CompletedDateValues,ROW(A4631)))&lt;&gt;"",INDEX(CompletedDateValues,ROW(A4631))&gt;0),INDEX(CompletedDateValues,ROW(A4631)),"")</f>
        <v/>
      </c>
      <c r="B4631" s="32" t="str">
        <f>IF(AND(TRIM(INDEX(StartDateValues,ROW(A4631)))&lt;&gt;"",INDEX(StartDateValues,ROW(A4631))&gt;0),INDEX(StartDateValues,ROW(A4631)),"")</f>
        <v/>
      </c>
      <c r="C4631" s="22" t="str">
        <f t="shared" si="361"/>
        <v/>
      </c>
      <c r="D4631" s="3" t="str">
        <f t="shared" si="362"/>
        <v/>
      </c>
      <c r="E4631" s="3" t="str">
        <f t="shared" si="363"/>
        <v/>
      </c>
      <c r="F4631" s="3" t="str">
        <f t="shared" si="364"/>
        <v/>
      </c>
      <c r="G4631" s="3" t="str">
        <f>IF(A4631="","",IF(HOUR(A4631)&lt;StartHour,StartHour,IF(HOUR(A4631)&gt;FinishHour,FinishHour,HOUR(A4631))))</f>
        <v/>
      </c>
      <c r="H4631" s="3" t="str">
        <f t="shared" si="365"/>
        <v/>
      </c>
      <c r="I4631" s="33" t="e">
        <f>IF(OR(A4631="",B4631=""),NA(),MAX(0,IF(A4631-B4631=0,SameDayCycleTimeSettingValue,(A4631-B4631) *24)))</f>
        <v>#N/A</v>
      </c>
      <c r="J4631" s="33" t="e">
        <f>IF(OR(A4631="",B4631=""),NA(),MAX(0,IF(A4631-B4631=0,SameDayCycleTimeSettingValue,((A4631-B4631) *24)-(INT((A4631-B4631)) * (24-(FinishHour-StartHour))))))</f>
        <v>#N/A</v>
      </c>
      <c r="K4631" s="3" t="e">
        <f ca="1">IF(OR(A4631&lt;&gt;"",B4631=""),NA(),MAX(0,IF(_xlfn.DAYS(NOW(),B4631)=0,SameDayCycleTimeSettingValue,_xlfn.DAYS(NOW(),B4631))))</f>
        <v>#N/A</v>
      </c>
    </row>
    <row r="4632" spans="1:11" x14ac:dyDescent="0.25">
      <c r="A4632" s="32" t="str">
        <f>IF(AND(TRIM(INDEX(CompletedDateValues,ROW(A4632)))&lt;&gt;"",INDEX(CompletedDateValues,ROW(A4632))&gt;0),INDEX(CompletedDateValues,ROW(A4632)),"")</f>
        <v/>
      </c>
      <c r="B4632" s="32" t="str">
        <f>IF(AND(TRIM(INDEX(StartDateValues,ROW(A4632)))&lt;&gt;"",INDEX(StartDateValues,ROW(A4632))&gt;0),INDEX(StartDateValues,ROW(A4632)),"")</f>
        <v/>
      </c>
      <c r="C4632" s="22" t="str">
        <f t="shared" si="361"/>
        <v/>
      </c>
      <c r="D4632" s="3" t="str">
        <f t="shared" si="362"/>
        <v/>
      </c>
      <c r="E4632" s="3" t="str">
        <f t="shared" si="363"/>
        <v/>
      </c>
      <c r="F4632" s="3" t="str">
        <f t="shared" si="364"/>
        <v/>
      </c>
      <c r="G4632" s="3" t="str">
        <f>IF(A4632="","",IF(HOUR(A4632)&lt;StartHour,StartHour,IF(HOUR(A4632)&gt;FinishHour,FinishHour,HOUR(A4632))))</f>
        <v/>
      </c>
      <c r="H4632" s="3" t="str">
        <f t="shared" si="365"/>
        <v/>
      </c>
      <c r="I4632" s="33" t="e">
        <f>IF(OR(A4632="",B4632=""),NA(),MAX(0,IF(A4632-B4632=0,SameDayCycleTimeSettingValue,(A4632-B4632) *24)))</f>
        <v>#N/A</v>
      </c>
      <c r="J4632" s="33" t="e">
        <f>IF(OR(A4632="",B4632=""),NA(),MAX(0,IF(A4632-B4632=0,SameDayCycleTimeSettingValue,((A4632-B4632) *24)-(INT((A4632-B4632)) * (24-(FinishHour-StartHour))))))</f>
        <v>#N/A</v>
      </c>
      <c r="K4632" s="3" t="e">
        <f ca="1">IF(OR(A4632&lt;&gt;"",B4632=""),NA(),MAX(0,IF(_xlfn.DAYS(NOW(),B4632)=0,SameDayCycleTimeSettingValue,_xlfn.DAYS(NOW(),B4632))))</f>
        <v>#N/A</v>
      </c>
    </row>
    <row r="4633" spans="1:11" x14ac:dyDescent="0.25">
      <c r="A4633" s="32" t="str">
        <f>IF(AND(TRIM(INDEX(CompletedDateValues,ROW(A4633)))&lt;&gt;"",INDEX(CompletedDateValues,ROW(A4633))&gt;0),INDEX(CompletedDateValues,ROW(A4633)),"")</f>
        <v/>
      </c>
      <c r="B4633" s="32" t="str">
        <f>IF(AND(TRIM(INDEX(StartDateValues,ROW(A4633)))&lt;&gt;"",INDEX(StartDateValues,ROW(A4633))&gt;0),INDEX(StartDateValues,ROW(A4633)),"")</f>
        <v/>
      </c>
      <c r="C4633" s="22" t="str">
        <f t="shared" si="361"/>
        <v/>
      </c>
      <c r="D4633" s="3" t="str">
        <f t="shared" si="362"/>
        <v/>
      </c>
      <c r="E4633" s="3" t="str">
        <f t="shared" si="363"/>
        <v/>
      </c>
      <c r="F4633" s="3" t="str">
        <f t="shared" si="364"/>
        <v/>
      </c>
      <c r="G4633" s="3" t="str">
        <f>IF(A4633="","",IF(HOUR(A4633)&lt;StartHour,StartHour,IF(HOUR(A4633)&gt;FinishHour,FinishHour,HOUR(A4633))))</f>
        <v/>
      </c>
      <c r="H4633" s="3" t="str">
        <f t="shared" si="365"/>
        <v/>
      </c>
      <c r="I4633" s="33" t="e">
        <f>IF(OR(A4633="",B4633=""),NA(),MAX(0,IF(A4633-B4633=0,SameDayCycleTimeSettingValue,(A4633-B4633) *24)))</f>
        <v>#N/A</v>
      </c>
      <c r="J4633" s="33" t="e">
        <f>IF(OR(A4633="",B4633=""),NA(),MAX(0,IF(A4633-B4633=0,SameDayCycleTimeSettingValue,((A4633-B4633) *24)-(INT((A4633-B4633)) * (24-(FinishHour-StartHour))))))</f>
        <v>#N/A</v>
      </c>
      <c r="K4633" s="3" t="e">
        <f ca="1">IF(OR(A4633&lt;&gt;"",B4633=""),NA(),MAX(0,IF(_xlfn.DAYS(NOW(),B4633)=0,SameDayCycleTimeSettingValue,_xlfn.DAYS(NOW(),B4633))))</f>
        <v>#N/A</v>
      </c>
    </row>
    <row r="4634" spans="1:11" x14ac:dyDescent="0.25">
      <c r="A4634" s="32" t="str">
        <f>IF(AND(TRIM(INDEX(CompletedDateValues,ROW(A4634)))&lt;&gt;"",INDEX(CompletedDateValues,ROW(A4634))&gt;0),INDEX(CompletedDateValues,ROW(A4634)),"")</f>
        <v/>
      </c>
      <c r="B4634" s="32" t="str">
        <f>IF(AND(TRIM(INDEX(StartDateValues,ROW(A4634)))&lt;&gt;"",INDEX(StartDateValues,ROW(A4634))&gt;0),INDEX(StartDateValues,ROW(A4634)),"")</f>
        <v/>
      </c>
      <c r="C4634" s="22" t="str">
        <f t="shared" si="361"/>
        <v/>
      </c>
      <c r="D4634" s="3" t="str">
        <f t="shared" si="362"/>
        <v/>
      </c>
      <c r="E4634" s="3" t="str">
        <f t="shared" si="363"/>
        <v/>
      </c>
      <c r="F4634" s="3" t="str">
        <f t="shared" si="364"/>
        <v/>
      </c>
      <c r="G4634" s="3" t="str">
        <f>IF(A4634="","",IF(HOUR(A4634)&lt;StartHour,StartHour,IF(HOUR(A4634)&gt;FinishHour,FinishHour,HOUR(A4634))))</f>
        <v/>
      </c>
      <c r="H4634" s="3" t="str">
        <f t="shared" si="365"/>
        <v/>
      </c>
      <c r="I4634" s="33" t="e">
        <f>IF(OR(A4634="",B4634=""),NA(),MAX(0,IF(A4634-B4634=0,SameDayCycleTimeSettingValue,(A4634-B4634) *24)))</f>
        <v>#N/A</v>
      </c>
      <c r="J4634" s="33" t="e">
        <f>IF(OR(A4634="",B4634=""),NA(),MAX(0,IF(A4634-B4634=0,SameDayCycleTimeSettingValue,((A4634-B4634) *24)-(INT((A4634-B4634)) * (24-(FinishHour-StartHour))))))</f>
        <v>#N/A</v>
      </c>
      <c r="K4634" s="3" t="e">
        <f ca="1">IF(OR(A4634&lt;&gt;"",B4634=""),NA(),MAX(0,IF(_xlfn.DAYS(NOW(),B4634)=0,SameDayCycleTimeSettingValue,_xlfn.DAYS(NOW(),B4634))))</f>
        <v>#N/A</v>
      </c>
    </row>
    <row r="4635" spans="1:11" x14ac:dyDescent="0.25">
      <c r="A4635" s="32" t="str">
        <f>IF(AND(TRIM(INDEX(CompletedDateValues,ROW(A4635)))&lt;&gt;"",INDEX(CompletedDateValues,ROW(A4635))&gt;0),INDEX(CompletedDateValues,ROW(A4635)),"")</f>
        <v/>
      </c>
      <c r="B4635" s="32" t="str">
        <f>IF(AND(TRIM(INDEX(StartDateValues,ROW(A4635)))&lt;&gt;"",INDEX(StartDateValues,ROW(A4635))&gt;0),INDEX(StartDateValues,ROW(A4635)),"")</f>
        <v/>
      </c>
      <c r="C4635" s="22" t="str">
        <f t="shared" si="361"/>
        <v/>
      </c>
      <c r="D4635" s="3" t="str">
        <f t="shared" si="362"/>
        <v/>
      </c>
      <c r="E4635" s="3" t="str">
        <f t="shared" si="363"/>
        <v/>
      </c>
      <c r="F4635" s="3" t="str">
        <f t="shared" si="364"/>
        <v/>
      </c>
      <c r="G4635" s="3" t="str">
        <f>IF(A4635="","",IF(HOUR(A4635)&lt;StartHour,StartHour,IF(HOUR(A4635)&gt;FinishHour,FinishHour,HOUR(A4635))))</f>
        <v/>
      </c>
      <c r="H4635" s="3" t="str">
        <f t="shared" si="365"/>
        <v/>
      </c>
      <c r="I4635" s="33" t="e">
        <f>IF(OR(A4635="",B4635=""),NA(),MAX(0,IF(A4635-B4635=0,SameDayCycleTimeSettingValue,(A4635-B4635) *24)))</f>
        <v>#N/A</v>
      </c>
      <c r="J4635" s="33" t="e">
        <f>IF(OR(A4635="",B4635=""),NA(),MAX(0,IF(A4635-B4635=0,SameDayCycleTimeSettingValue,((A4635-B4635) *24)-(INT((A4635-B4635)) * (24-(FinishHour-StartHour))))))</f>
        <v>#N/A</v>
      </c>
      <c r="K4635" s="3" t="e">
        <f ca="1">IF(OR(A4635&lt;&gt;"",B4635=""),NA(),MAX(0,IF(_xlfn.DAYS(NOW(),B4635)=0,SameDayCycleTimeSettingValue,_xlfn.DAYS(NOW(),B4635))))</f>
        <v>#N/A</v>
      </c>
    </row>
    <row r="4636" spans="1:11" x14ac:dyDescent="0.25">
      <c r="A4636" s="32" t="str">
        <f>IF(AND(TRIM(INDEX(CompletedDateValues,ROW(A4636)))&lt;&gt;"",INDEX(CompletedDateValues,ROW(A4636))&gt;0),INDEX(CompletedDateValues,ROW(A4636)),"")</f>
        <v/>
      </c>
      <c r="B4636" s="32" t="str">
        <f>IF(AND(TRIM(INDEX(StartDateValues,ROW(A4636)))&lt;&gt;"",INDEX(StartDateValues,ROW(A4636))&gt;0),INDEX(StartDateValues,ROW(A4636)),"")</f>
        <v/>
      </c>
      <c r="C4636" s="22" t="str">
        <f t="shared" si="361"/>
        <v/>
      </c>
      <c r="D4636" s="3" t="str">
        <f t="shared" si="362"/>
        <v/>
      </c>
      <c r="E4636" s="3" t="str">
        <f t="shared" si="363"/>
        <v/>
      </c>
      <c r="F4636" s="3" t="str">
        <f t="shared" si="364"/>
        <v/>
      </c>
      <c r="G4636" s="3" t="str">
        <f>IF(A4636="","",IF(HOUR(A4636)&lt;StartHour,StartHour,IF(HOUR(A4636)&gt;FinishHour,FinishHour,HOUR(A4636))))</f>
        <v/>
      </c>
      <c r="H4636" s="3" t="str">
        <f t="shared" si="365"/>
        <v/>
      </c>
      <c r="I4636" s="33" t="e">
        <f>IF(OR(A4636="",B4636=""),NA(),MAX(0,IF(A4636-B4636=0,SameDayCycleTimeSettingValue,(A4636-B4636) *24)))</f>
        <v>#N/A</v>
      </c>
      <c r="J4636" s="33" t="e">
        <f>IF(OR(A4636="",B4636=""),NA(),MAX(0,IF(A4636-B4636=0,SameDayCycleTimeSettingValue,((A4636-B4636) *24)-(INT((A4636-B4636)) * (24-(FinishHour-StartHour))))))</f>
        <v>#N/A</v>
      </c>
      <c r="K4636" s="3" t="e">
        <f ca="1">IF(OR(A4636&lt;&gt;"",B4636=""),NA(),MAX(0,IF(_xlfn.DAYS(NOW(),B4636)=0,SameDayCycleTimeSettingValue,_xlfn.DAYS(NOW(),B4636))))</f>
        <v>#N/A</v>
      </c>
    </row>
    <row r="4637" spans="1:11" x14ac:dyDescent="0.25">
      <c r="A4637" s="32" t="str">
        <f>IF(AND(TRIM(INDEX(CompletedDateValues,ROW(A4637)))&lt;&gt;"",INDEX(CompletedDateValues,ROW(A4637))&gt;0),INDEX(CompletedDateValues,ROW(A4637)),"")</f>
        <v/>
      </c>
      <c r="B4637" s="32" t="str">
        <f>IF(AND(TRIM(INDEX(StartDateValues,ROW(A4637)))&lt;&gt;"",INDEX(StartDateValues,ROW(A4637))&gt;0),INDEX(StartDateValues,ROW(A4637)),"")</f>
        <v/>
      </c>
      <c r="C4637" s="22" t="str">
        <f t="shared" si="361"/>
        <v/>
      </c>
      <c r="D4637" s="3" t="str">
        <f t="shared" si="362"/>
        <v/>
      </c>
      <c r="E4637" s="3" t="str">
        <f t="shared" si="363"/>
        <v/>
      </c>
      <c r="F4637" s="3" t="str">
        <f t="shared" si="364"/>
        <v/>
      </c>
      <c r="G4637" s="3" t="str">
        <f>IF(A4637="","",IF(HOUR(A4637)&lt;StartHour,StartHour,IF(HOUR(A4637)&gt;FinishHour,FinishHour,HOUR(A4637))))</f>
        <v/>
      </c>
      <c r="H4637" s="3" t="str">
        <f t="shared" si="365"/>
        <v/>
      </c>
      <c r="I4637" s="33" t="e">
        <f>IF(OR(A4637="",B4637=""),NA(),MAX(0,IF(A4637-B4637=0,SameDayCycleTimeSettingValue,(A4637-B4637) *24)))</f>
        <v>#N/A</v>
      </c>
      <c r="J4637" s="33" t="e">
        <f>IF(OR(A4637="",B4637=""),NA(),MAX(0,IF(A4637-B4637=0,SameDayCycleTimeSettingValue,((A4637-B4637) *24)-(INT((A4637-B4637)) * (24-(FinishHour-StartHour))))))</f>
        <v>#N/A</v>
      </c>
      <c r="K4637" s="3" t="e">
        <f ca="1">IF(OR(A4637&lt;&gt;"",B4637=""),NA(),MAX(0,IF(_xlfn.DAYS(NOW(),B4637)=0,SameDayCycleTimeSettingValue,_xlfn.DAYS(NOW(),B4637))))</f>
        <v>#N/A</v>
      </c>
    </row>
    <row r="4638" spans="1:11" x14ac:dyDescent="0.25">
      <c r="A4638" s="32" t="str">
        <f>IF(AND(TRIM(INDEX(CompletedDateValues,ROW(A4638)))&lt;&gt;"",INDEX(CompletedDateValues,ROW(A4638))&gt;0),INDEX(CompletedDateValues,ROW(A4638)),"")</f>
        <v/>
      </c>
      <c r="B4638" s="32" t="str">
        <f>IF(AND(TRIM(INDEX(StartDateValues,ROW(A4638)))&lt;&gt;"",INDEX(StartDateValues,ROW(A4638))&gt;0),INDEX(StartDateValues,ROW(A4638)),"")</f>
        <v/>
      </c>
      <c r="C4638" s="22" t="str">
        <f t="shared" si="361"/>
        <v/>
      </c>
      <c r="D4638" s="3" t="str">
        <f t="shared" si="362"/>
        <v/>
      </c>
      <c r="E4638" s="3" t="str">
        <f t="shared" si="363"/>
        <v/>
      </c>
      <c r="F4638" s="3" t="str">
        <f t="shared" si="364"/>
        <v/>
      </c>
      <c r="G4638" s="3" t="str">
        <f>IF(A4638="","",IF(HOUR(A4638)&lt;StartHour,StartHour,IF(HOUR(A4638)&gt;FinishHour,FinishHour,HOUR(A4638))))</f>
        <v/>
      </c>
      <c r="H4638" s="3" t="str">
        <f t="shared" si="365"/>
        <v/>
      </c>
      <c r="I4638" s="33" t="e">
        <f>IF(OR(A4638="",B4638=""),NA(),MAX(0,IF(A4638-B4638=0,SameDayCycleTimeSettingValue,(A4638-B4638) *24)))</f>
        <v>#N/A</v>
      </c>
      <c r="J4638" s="33" t="e">
        <f>IF(OR(A4638="",B4638=""),NA(),MAX(0,IF(A4638-B4638=0,SameDayCycleTimeSettingValue,((A4638-B4638) *24)-(INT((A4638-B4638)) * (24-(FinishHour-StartHour))))))</f>
        <v>#N/A</v>
      </c>
      <c r="K4638" s="3" t="e">
        <f ca="1">IF(OR(A4638&lt;&gt;"",B4638=""),NA(),MAX(0,IF(_xlfn.DAYS(NOW(),B4638)=0,SameDayCycleTimeSettingValue,_xlfn.DAYS(NOW(),B4638))))</f>
        <v>#N/A</v>
      </c>
    </row>
    <row r="4639" spans="1:11" x14ac:dyDescent="0.25">
      <c r="A4639" s="32" t="str">
        <f>IF(AND(TRIM(INDEX(CompletedDateValues,ROW(A4639)))&lt;&gt;"",INDEX(CompletedDateValues,ROW(A4639))&gt;0),INDEX(CompletedDateValues,ROW(A4639)),"")</f>
        <v/>
      </c>
      <c r="B4639" s="32" t="str">
        <f>IF(AND(TRIM(INDEX(StartDateValues,ROW(A4639)))&lt;&gt;"",INDEX(StartDateValues,ROW(A4639))&gt;0),INDEX(StartDateValues,ROW(A4639)),"")</f>
        <v/>
      </c>
      <c r="C4639" s="22" t="str">
        <f t="shared" si="361"/>
        <v/>
      </c>
      <c r="D4639" s="3" t="str">
        <f t="shared" si="362"/>
        <v/>
      </c>
      <c r="E4639" s="3" t="str">
        <f t="shared" si="363"/>
        <v/>
      </c>
      <c r="F4639" s="3" t="str">
        <f t="shared" si="364"/>
        <v/>
      </c>
      <c r="G4639" s="3" t="str">
        <f>IF(A4639="","",IF(HOUR(A4639)&lt;StartHour,StartHour,IF(HOUR(A4639)&gt;FinishHour,FinishHour,HOUR(A4639))))</f>
        <v/>
      </c>
      <c r="H4639" s="3" t="str">
        <f t="shared" si="365"/>
        <v/>
      </c>
      <c r="I4639" s="33" t="e">
        <f>IF(OR(A4639="",B4639=""),NA(),MAX(0,IF(A4639-B4639=0,SameDayCycleTimeSettingValue,(A4639-B4639) *24)))</f>
        <v>#N/A</v>
      </c>
      <c r="J4639" s="33" t="e">
        <f>IF(OR(A4639="",B4639=""),NA(),MAX(0,IF(A4639-B4639=0,SameDayCycleTimeSettingValue,((A4639-B4639) *24)-(INT((A4639-B4639)) * (24-(FinishHour-StartHour))))))</f>
        <v>#N/A</v>
      </c>
      <c r="K4639" s="3" t="e">
        <f ca="1">IF(OR(A4639&lt;&gt;"",B4639=""),NA(),MAX(0,IF(_xlfn.DAYS(NOW(),B4639)=0,SameDayCycleTimeSettingValue,_xlfn.DAYS(NOW(),B4639))))</f>
        <v>#N/A</v>
      </c>
    </row>
    <row r="4640" spans="1:11" x14ac:dyDescent="0.25">
      <c r="A4640" s="32" t="str">
        <f>IF(AND(TRIM(INDEX(CompletedDateValues,ROW(A4640)))&lt;&gt;"",INDEX(CompletedDateValues,ROW(A4640))&gt;0),INDEX(CompletedDateValues,ROW(A4640)),"")</f>
        <v/>
      </c>
      <c r="B4640" s="32" t="str">
        <f>IF(AND(TRIM(INDEX(StartDateValues,ROW(A4640)))&lt;&gt;"",INDEX(StartDateValues,ROW(A4640))&gt;0),INDEX(StartDateValues,ROW(A4640)),"")</f>
        <v/>
      </c>
      <c r="C4640" s="22" t="str">
        <f t="shared" si="361"/>
        <v/>
      </c>
      <c r="D4640" s="3" t="str">
        <f t="shared" si="362"/>
        <v/>
      </c>
      <c r="E4640" s="3" t="str">
        <f t="shared" si="363"/>
        <v/>
      </c>
      <c r="F4640" s="3" t="str">
        <f t="shared" si="364"/>
        <v/>
      </c>
      <c r="G4640" s="3" t="str">
        <f>IF(A4640="","",IF(HOUR(A4640)&lt;StartHour,StartHour,IF(HOUR(A4640)&gt;FinishHour,FinishHour,HOUR(A4640))))</f>
        <v/>
      </c>
      <c r="H4640" s="3" t="str">
        <f t="shared" si="365"/>
        <v/>
      </c>
      <c r="I4640" s="33" t="e">
        <f>IF(OR(A4640="",B4640=""),NA(),MAX(0,IF(A4640-B4640=0,SameDayCycleTimeSettingValue,(A4640-B4640) *24)))</f>
        <v>#N/A</v>
      </c>
      <c r="J4640" s="33" t="e">
        <f>IF(OR(A4640="",B4640=""),NA(),MAX(0,IF(A4640-B4640=0,SameDayCycleTimeSettingValue,((A4640-B4640) *24)-(INT((A4640-B4640)) * (24-(FinishHour-StartHour))))))</f>
        <v>#N/A</v>
      </c>
      <c r="K4640" s="3" t="e">
        <f ca="1">IF(OR(A4640&lt;&gt;"",B4640=""),NA(),MAX(0,IF(_xlfn.DAYS(NOW(),B4640)=0,SameDayCycleTimeSettingValue,_xlfn.DAYS(NOW(),B4640))))</f>
        <v>#N/A</v>
      </c>
    </row>
    <row r="4641" spans="1:11" x14ac:dyDescent="0.25">
      <c r="A4641" s="32" t="str">
        <f>IF(AND(TRIM(INDEX(CompletedDateValues,ROW(A4641)))&lt;&gt;"",INDEX(CompletedDateValues,ROW(A4641))&gt;0),INDEX(CompletedDateValues,ROW(A4641)),"")</f>
        <v/>
      </c>
      <c r="B4641" s="32" t="str">
        <f>IF(AND(TRIM(INDEX(StartDateValues,ROW(A4641)))&lt;&gt;"",INDEX(StartDateValues,ROW(A4641))&gt;0),INDEX(StartDateValues,ROW(A4641)),"")</f>
        <v/>
      </c>
      <c r="C4641" s="22" t="str">
        <f t="shared" si="361"/>
        <v/>
      </c>
      <c r="D4641" s="3" t="str">
        <f t="shared" si="362"/>
        <v/>
      </c>
      <c r="E4641" s="3" t="str">
        <f t="shared" si="363"/>
        <v/>
      </c>
      <c r="F4641" s="3" t="str">
        <f t="shared" si="364"/>
        <v/>
      </c>
      <c r="G4641" s="3" t="str">
        <f>IF(A4641="","",IF(HOUR(A4641)&lt;StartHour,StartHour,IF(HOUR(A4641)&gt;FinishHour,FinishHour,HOUR(A4641))))</f>
        <v/>
      </c>
      <c r="H4641" s="3" t="str">
        <f t="shared" si="365"/>
        <v/>
      </c>
      <c r="I4641" s="33" t="e">
        <f>IF(OR(A4641="",B4641=""),NA(),MAX(0,IF(A4641-B4641=0,SameDayCycleTimeSettingValue,(A4641-B4641) *24)))</f>
        <v>#N/A</v>
      </c>
      <c r="J4641" s="33" t="e">
        <f>IF(OR(A4641="",B4641=""),NA(),MAX(0,IF(A4641-B4641=0,SameDayCycleTimeSettingValue,((A4641-B4641) *24)-(INT((A4641-B4641)) * (24-(FinishHour-StartHour))))))</f>
        <v>#N/A</v>
      </c>
      <c r="K4641" s="3" t="e">
        <f ca="1">IF(OR(A4641&lt;&gt;"",B4641=""),NA(),MAX(0,IF(_xlfn.DAYS(NOW(),B4641)=0,SameDayCycleTimeSettingValue,_xlfn.DAYS(NOW(),B4641))))</f>
        <v>#N/A</v>
      </c>
    </row>
    <row r="4642" spans="1:11" x14ac:dyDescent="0.25">
      <c r="A4642" s="32" t="str">
        <f>IF(AND(TRIM(INDEX(CompletedDateValues,ROW(A4642)))&lt;&gt;"",INDEX(CompletedDateValues,ROW(A4642))&gt;0),INDEX(CompletedDateValues,ROW(A4642)),"")</f>
        <v/>
      </c>
      <c r="B4642" s="32" t="str">
        <f>IF(AND(TRIM(INDEX(StartDateValues,ROW(A4642)))&lt;&gt;"",INDEX(StartDateValues,ROW(A4642))&gt;0),INDEX(StartDateValues,ROW(A4642)),"")</f>
        <v/>
      </c>
      <c r="C4642" s="22" t="str">
        <f t="shared" si="361"/>
        <v/>
      </c>
      <c r="D4642" s="3" t="str">
        <f t="shared" si="362"/>
        <v/>
      </c>
      <c r="E4642" s="3" t="str">
        <f t="shared" si="363"/>
        <v/>
      </c>
      <c r="F4642" s="3" t="str">
        <f t="shared" si="364"/>
        <v/>
      </c>
      <c r="G4642" s="3" t="str">
        <f>IF(A4642="","",IF(HOUR(A4642)&lt;StartHour,StartHour,IF(HOUR(A4642)&gt;FinishHour,FinishHour,HOUR(A4642))))</f>
        <v/>
      </c>
      <c r="H4642" s="3" t="str">
        <f t="shared" si="365"/>
        <v/>
      </c>
      <c r="I4642" s="33" t="e">
        <f>IF(OR(A4642="",B4642=""),NA(),MAX(0,IF(A4642-B4642=0,SameDayCycleTimeSettingValue,(A4642-B4642) *24)))</f>
        <v>#N/A</v>
      </c>
      <c r="J4642" s="33" t="e">
        <f>IF(OR(A4642="",B4642=""),NA(),MAX(0,IF(A4642-B4642=0,SameDayCycleTimeSettingValue,((A4642-B4642) *24)-(INT((A4642-B4642)) * (24-(FinishHour-StartHour))))))</f>
        <v>#N/A</v>
      </c>
      <c r="K4642" s="3" t="e">
        <f ca="1">IF(OR(A4642&lt;&gt;"",B4642=""),NA(),MAX(0,IF(_xlfn.DAYS(NOW(),B4642)=0,SameDayCycleTimeSettingValue,_xlfn.DAYS(NOW(),B4642))))</f>
        <v>#N/A</v>
      </c>
    </row>
    <row r="4643" spans="1:11" x14ac:dyDescent="0.25">
      <c r="A4643" s="32" t="str">
        <f>IF(AND(TRIM(INDEX(CompletedDateValues,ROW(A4643)))&lt;&gt;"",INDEX(CompletedDateValues,ROW(A4643))&gt;0),INDEX(CompletedDateValues,ROW(A4643)),"")</f>
        <v/>
      </c>
      <c r="B4643" s="32" t="str">
        <f>IF(AND(TRIM(INDEX(StartDateValues,ROW(A4643)))&lt;&gt;"",INDEX(StartDateValues,ROW(A4643))&gt;0),INDEX(StartDateValues,ROW(A4643)),"")</f>
        <v/>
      </c>
      <c r="C4643" s="22" t="str">
        <f t="shared" si="361"/>
        <v/>
      </c>
      <c r="D4643" s="3" t="str">
        <f t="shared" si="362"/>
        <v/>
      </c>
      <c r="E4643" s="3" t="str">
        <f t="shared" si="363"/>
        <v/>
      </c>
      <c r="F4643" s="3" t="str">
        <f t="shared" si="364"/>
        <v/>
      </c>
      <c r="G4643" s="3" t="str">
        <f>IF(A4643="","",IF(HOUR(A4643)&lt;StartHour,StartHour,IF(HOUR(A4643)&gt;FinishHour,FinishHour,HOUR(A4643))))</f>
        <v/>
      </c>
      <c r="H4643" s="3" t="str">
        <f t="shared" si="365"/>
        <v/>
      </c>
      <c r="I4643" s="33" t="e">
        <f>IF(OR(A4643="",B4643=""),NA(),MAX(0,IF(A4643-B4643=0,SameDayCycleTimeSettingValue,(A4643-B4643) *24)))</f>
        <v>#N/A</v>
      </c>
      <c r="J4643" s="33" t="e">
        <f>IF(OR(A4643="",B4643=""),NA(),MAX(0,IF(A4643-B4643=0,SameDayCycleTimeSettingValue,((A4643-B4643) *24)-(INT((A4643-B4643)) * (24-(FinishHour-StartHour))))))</f>
        <v>#N/A</v>
      </c>
      <c r="K4643" s="3" t="e">
        <f ca="1">IF(OR(A4643&lt;&gt;"",B4643=""),NA(),MAX(0,IF(_xlfn.DAYS(NOW(),B4643)=0,SameDayCycleTimeSettingValue,_xlfn.DAYS(NOW(),B4643))))</f>
        <v>#N/A</v>
      </c>
    </row>
    <row r="4644" spans="1:11" x14ac:dyDescent="0.25">
      <c r="A4644" s="32" t="str">
        <f>IF(AND(TRIM(INDEX(CompletedDateValues,ROW(A4644)))&lt;&gt;"",INDEX(CompletedDateValues,ROW(A4644))&gt;0),INDEX(CompletedDateValues,ROW(A4644)),"")</f>
        <v/>
      </c>
      <c r="B4644" s="32" t="str">
        <f>IF(AND(TRIM(INDEX(StartDateValues,ROW(A4644)))&lt;&gt;"",INDEX(StartDateValues,ROW(A4644))&gt;0),INDEX(StartDateValues,ROW(A4644)),"")</f>
        <v/>
      </c>
      <c r="C4644" s="22" t="str">
        <f t="shared" si="361"/>
        <v/>
      </c>
      <c r="D4644" s="3" t="str">
        <f t="shared" si="362"/>
        <v/>
      </c>
      <c r="E4644" s="3" t="str">
        <f t="shared" si="363"/>
        <v/>
      </c>
      <c r="F4644" s="3" t="str">
        <f t="shared" si="364"/>
        <v/>
      </c>
      <c r="G4644" s="3" t="str">
        <f>IF(A4644="","",IF(HOUR(A4644)&lt;StartHour,StartHour,IF(HOUR(A4644)&gt;FinishHour,FinishHour,HOUR(A4644))))</f>
        <v/>
      </c>
      <c r="H4644" s="3" t="str">
        <f t="shared" si="365"/>
        <v/>
      </c>
      <c r="I4644" s="33" t="e">
        <f>IF(OR(A4644="",B4644=""),NA(),MAX(0,IF(A4644-B4644=0,SameDayCycleTimeSettingValue,(A4644-B4644) *24)))</f>
        <v>#N/A</v>
      </c>
      <c r="J4644" s="33" t="e">
        <f>IF(OR(A4644="",B4644=""),NA(),MAX(0,IF(A4644-B4644=0,SameDayCycleTimeSettingValue,((A4644-B4644) *24)-(INT((A4644-B4644)) * (24-(FinishHour-StartHour))))))</f>
        <v>#N/A</v>
      </c>
      <c r="K4644" s="3" t="e">
        <f ca="1">IF(OR(A4644&lt;&gt;"",B4644=""),NA(),MAX(0,IF(_xlfn.DAYS(NOW(),B4644)=0,SameDayCycleTimeSettingValue,_xlfn.DAYS(NOW(),B4644))))</f>
        <v>#N/A</v>
      </c>
    </row>
    <row r="4645" spans="1:11" x14ac:dyDescent="0.25">
      <c r="A4645" s="32" t="str">
        <f>IF(AND(TRIM(INDEX(CompletedDateValues,ROW(A4645)))&lt;&gt;"",INDEX(CompletedDateValues,ROW(A4645))&gt;0),INDEX(CompletedDateValues,ROW(A4645)),"")</f>
        <v/>
      </c>
      <c r="B4645" s="32" t="str">
        <f>IF(AND(TRIM(INDEX(StartDateValues,ROW(A4645)))&lt;&gt;"",INDEX(StartDateValues,ROW(A4645))&gt;0),INDEX(StartDateValues,ROW(A4645)),"")</f>
        <v/>
      </c>
      <c r="C4645" s="22" t="str">
        <f t="shared" si="361"/>
        <v/>
      </c>
      <c r="D4645" s="3" t="str">
        <f t="shared" si="362"/>
        <v/>
      </c>
      <c r="E4645" s="3" t="str">
        <f t="shared" si="363"/>
        <v/>
      </c>
      <c r="F4645" s="3" t="str">
        <f t="shared" si="364"/>
        <v/>
      </c>
      <c r="G4645" s="3" t="str">
        <f>IF(A4645="","",IF(HOUR(A4645)&lt;StartHour,StartHour,IF(HOUR(A4645)&gt;FinishHour,FinishHour,HOUR(A4645))))</f>
        <v/>
      </c>
      <c r="H4645" s="3" t="str">
        <f t="shared" si="365"/>
        <v/>
      </c>
      <c r="I4645" s="33" t="e">
        <f>IF(OR(A4645="",B4645=""),NA(),MAX(0,IF(A4645-B4645=0,SameDayCycleTimeSettingValue,(A4645-B4645) *24)))</f>
        <v>#N/A</v>
      </c>
      <c r="J4645" s="33" t="e">
        <f>IF(OR(A4645="",B4645=""),NA(),MAX(0,IF(A4645-B4645=0,SameDayCycleTimeSettingValue,((A4645-B4645) *24)-(INT((A4645-B4645)) * (24-(FinishHour-StartHour))))))</f>
        <v>#N/A</v>
      </c>
      <c r="K4645" s="3" t="e">
        <f ca="1">IF(OR(A4645&lt;&gt;"",B4645=""),NA(),MAX(0,IF(_xlfn.DAYS(NOW(),B4645)=0,SameDayCycleTimeSettingValue,_xlfn.DAYS(NOW(),B4645))))</f>
        <v>#N/A</v>
      </c>
    </row>
    <row r="4646" spans="1:11" x14ac:dyDescent="0.25">
      <c r="A4646" s="32" t="str">
        <f>IF(AND(TRIM(INDEX(CompletedDateValues,ROW(A4646)))&lt;&gt;"",INDEX(CompletedDateValues,ROW(A4646))&gt;0),INDEX(CompletedDateValues,ROW(A4646)),"")</f>
        <v/>
      </c>
      <c r="B4646" s="32" t="str">
        <f>IF(AND(TRIM(INDEX(StartDateValues,ROW(A4646)))&lt;&gt;"",INDEX(StartDateValues,ROW(A4646))&gt;0),INDEX(StartDateValues,ROW(A4646)),"")</f>
        <v/>
      </c>
      <c r="C4646" s="22" t="str">
        <f t="shared" si="361"/>
        <v/>
      </c>
      <c r="D4646" s="3" t="str">
        <f t="shared" si="362"/>
        <v/>
      </c>
      <c r="E4646" s="3" t="str">
        <f t="shared" si="363"/>
        <v/>
      </c>
      <c r="F4646" s="3" t="str">
        <f t="shared" si="364"/>
        <v/>
      </c>
      <c r="G4646" s="3" t="str">
        <f>IF(A4646="","",IF(HOUR(A4646)&lt;StartHour,StartHour,IF(HOUR(A4646)&gt;FinishHour,FinishHour,HOUR(A4646))))</f>
        <v/>
      </c>
      <c r="H4646" s="3" t="str">
        <f t="shared" si="365"/>
        <v/>
      </c>
      <c r="I4646" s="33" t="e">
        <f>IF(OR(A4646="",B4646=""),NA(),MAX(0,IF(A4646-B4646=0,SameDayCycleTimeSettingValue,(A4646-B4646) *24)))</f>
        <v>#N/A</v>
      </c>
      <c r="J4646" s="33" t="e">
        <f>IF(OR(A4646="",B4646=""),NA(),MAX(0,IF(A4646-B4646=0,SameDayCycleTimeSettingValue,((A4646-B4646) *24)-(INT((A4646-B4646)) * (24-(FinishHour-StartHour))))))</f>
        <v>#N/A</v>
      </c>
      <c r="K4646" s="3" t="e">
        <f ca="1">IF(OR(A4646&lt;&gt;"",B4646=""),NA(),MAX(0,IF(_xlfn.DAYS(NOW(),B4646)=0,SameDayCycleTimeSettingValue,_xlfn.DAYS(NOW(),B4646))))</f>
        <v>#N/A</v>
      </c>
    </row>
    <row r="4647" spans="1:11" x14ac:dyDescent="0.25">
      <c r="A4647" s="32" t="str">
        <f>IF(AND(TRIM(INDEX(CompletedDateValues,ROW(A4647)))&lt;&gt;"",INDEX(CompletedDateValues,ROW(A4647))&gt;0),INDEX(CompletedDateValues,ROW(A4647)),"")</f>
        <v/>
      </c>
      <c r="B4647" s="32" t="str">
        <f>IF(AND(TRIM(INDEX(StartDateValues,ROW(A4647)))&lt;&gt;"",INDEX(StartDateValues,ROW(A4647))&gt;0),INDEX(StartDateValues,ROW(A4647)),"")</f>
        <v/>
      </c>
      <c r="C4647" s="22" t="str">
        <f t="shared" si="361"/>
        <v/>
      </c>
      <c r="D4647" s="3" t="str">
        <f t="shared" si="362"/>
        <v/>
      </c>
      <c r="E4647" s="3" t="str">
        <f t="shared" si="363"/>
        <v/>
      </c>
      <c r="F4647" s="3" t="str">
        <f t="shared" si="364"/>
        <v/>
      </c>
      <c r="G4647" s="3" t="str">
        <f>IF(A4647="","",IF(HOUR(A4647)&lt;StartHour,StartHour,IF(HOUR(A4647)&gt;FinishHour,FinishHour,HOUR(A4647))))</f>
        <v/>
      </c>
      <c r="H4647" s="3" t="str">
        <f t="shared" si="365"/>
        <v/>
      </c>
      <c r="I4647" s="33" t="e">
        <f>IF(OR(A4647="",B4647=""),NA(),MAX(0,IF(A4647-B4647=0,SameDayCycleTimeSettingValue,(A4647-B4647) *24)))</f>
        <v>#N/A</v>
      </c>
      <c r="J4647" s="33" t="e">
        <f>IF(OR(A4647="",B4647=""),NA(),MAX(0,IF(A4647-B4647=0,SameDayCycleTimeSettingValue,((A4647-B4647) *24)-(INT((A4647-B4647)) * (24-(FinishHour-StartHour))))))</f>
        <v>#N/A</v>
      </c>
      <c r="K4647" s="3" t="e">
        <f ca="1">IF(OR(A4647&lt;&gt;"",B4647=""),NA(),MAX(0,IF(_xlfn.DAYS(NOW(),B4647)=0,SameDayCycleTimeSettingValue,_xlfn.DAYS(NOW(),B4647))))</f>
        <v>#N/A</v>
      </c>
    </row>
    <row r="4648" spans="1:11" x14ac:dyDescent="0.25">
      <c r="A4648" s="32" t="str">
        <f>IF(AND(TRIM(INDEX(CompletedDateValues,ROW(A4648)))&lt;&gt;"",INDEX(CompletedDateValues,ROW(A4648))&gt;0),INDEX(CompletedDateValues,ROW(A4648)),"")</f>
        <v/>
      </c>
      <c r="B4648" s="32" t="str">
        <f>IF(AND(TRIM(INDEX(StartDateValues,ROW(A4648)))&lt;&gt;"",INDEX(StartDateValues,ROW(A4648))&gt;0),INDEX(StartDateValues,ROW(A4648)),"")</f>
        <v/>
      </c>
      <c r="C4648" s="22" t="str">
        <f t="shared" si="361"/>
        <v/>
      </c>
      <c r="D4648" s="3" t="str">
        <f t="shared" si="362"/>
        <v/>
      </c>
      <c r="E4648" s="3" t="str">
        <f t="shared" si="363"/>
        <v/>
      </c>
      <c r="F4648" s="3" t="str">
        <f t="shared" si="364"/>
        <v/>
      </c>
      <c r="G4648" s="3" t="str">
        <f>IF(A4648="","",IF(HOUR(A4648)&lt;StartHour,StartHour,IF(HOUR(A4648)&gt;FinishHour,FinishHour,HOUR(A4648))))</f>
        <v/>
      </c>
      <c r="H4648" s="3" t="str">
        <f t="shared" si="365"/>
        <v/>
      </c>
      <c r="I4648" s="33" t="e">
        <f>IF(OR(A4648="",B4648=""),NA(),MAX(0,IF(A4648-B4648=0,SameDayCycleTimeSettingValue,(A4648-B4648) *24)))</f>
        <v>#N/A</v>
      </c>
      <c r="J4648" s="33" t="e">
        <f>IF(OR(A4648="",B4648=""),NA(),MAX(0,IF(A4648-B4648=0,SameDayCycleTimeSettingValue,((A4648-B4648) *24)-(INT((A4648-B4648)) * (24-(FinishHour-StartHour))))))</f>
        <v>#N/A</v>
      </c>
      <c r="K4648" s="3" t="e">
        <f ca="1">IF(OR(A4648&lt;&gt;"",B4648=""),NA(),MAX(0,IF(_xlfn.DAYS(NOW(),B4648)=0,SameDayCycleTimeSettingValue,_xlfn.DAYS(NOW(),B4648))))</f>
        <v>#N/A</v>
      </c>
    </row>
    <row r="4649" spans="1:11" x14ac:dyDescent="0.25">
      <c r="A4649" s="32" t="str">
        <f>IF(AND(TRIM(INDEX(CompletedDateValues,ROW(A4649)))&lt;&gt;"",INDEX(CompletedDateValues,ROW(A4649))&gt;0),INDEX(CompletedDateValues,ROW(A4649)),"")</f>
        <v/>
      </c>
      <c r="B4649" s="32" t="str">
        <f>IF(AND(TRIM(INDEX(StartDateValues,ROW(A4649)))&lt;&gt;"",INDEX(StartDateValues,ROW(A4649))&gt;0),INDEX(StartDateValues,ROW(A4649)),"")</f>
        <v/>
      </c>
      <c r="C4649" s="22" t="str">
        <f t="shared" si="361"/>
        <v/>
      </c>
      <c r="D4649" s="3" t="str">
        <f t="shared" si="362"/>
        <v/>
      </c>
      <c r="E4649" s="3" t="str">
        <f t="shared" si="363"/>
        <v/>
      </c>
      <c r="F4649" s="3" t="str">
        <f t="shared" si="364"/>
        <v/>
      </c>
      <c r="G4649" s="3" t="str">
        <f>IF(A4649="","",IF(HOUR(A4649)&lt;StartHour,StartHour,IF(HOUR(A4649)&gt;FinishHour,FinishHour,HOUR(A4649))))</f>
        <v/>
      </c>
      <c r="H4649" s="3" t="str">
        <f t="shared" si="365"/>
        <v/>
      </c>
      <c r="I4649" s="33" t="e">
        <f>IF(OR(A4649="",B4649=""),NA(),MAX(0,IF(A4649-B4649=0,SameDayCycleTimeSettingValue,(A4649-B4649) *24)))</f>
        <v>#N/A</v>
      </c>
      <c r="J4649" s="33" t="e">
        <f>IF(OR(A4649="",B4649=""),NA(),MAX(0,IF(A4649-B4649=0,SameDayCycleTimeSettingValue,((A4649-B4649) *24)-(INT((A4649-B4649)) * (24-(FinishHour-StartHour))))))</f>
        <v>#N/A</v>
      </c>
      <c r="K4649" s="3" t="e">
        <f ca="1">IF(OR(A4649&lt;&gt;"",B4649=""),NA(),MAX(0,IF(_xlfn.DAYS(NOW(),B4649)=0,SameDayCycleTimeSettingValue,_xlfn.DAYS(NOW(),B4649))))</f>
        <v>#N/A</v>
      </c>
    </row>
    <row r="4650" spans="1:11" x14ac:dyDescent="0.25">
      <c r="A4650" s="32" t="str">
        <f>IF(AND(TRIM(INDEX(CompletedDateValues,ROW(A4650)))&lt;&gt;"",INDEX(CompletedDateValues,ROW(A4650))&gt;0),INDEX(CompletedDateValues,ROW(A4650)),"")</f>
        <v/>
      </c>
      <c r="B4650" s="32" t="str">
        <f>IF(AND(TRIM(INDEX(StartDateValues,ROW(A4650)))&lt;&gt;"",INDEX(StartDateValues,ROW(A4650))&gt;0),INDEX(StartDateValues,ROW(A4650)),"")</f>
        <v/>
      </c>
      <c r="C4650" s="22" t="str">
        <f t="shared" si="361"/>
        <v/>
      </c>
      <c r="D4650" s="3" t="str">
        <f t="shared" si="362"/>
        <v/>
      </c>
      <c r="E4650" s="3" t="str">
        <f t="shared" si="363"/>
        <v/>
      </c>
      <c r="F4650" s="3" t="str">
        <f t="shared" si="364"/>
        <v/>
      </c>
      <c r="G4650" s="3" t="str">
        <f>IF(A4650="","",IF(HOUR(A4650)&lt;StartHour,StartHour,IF(HOUR(A4650)&gt;FinishHour,FinishHour,HOUR(A4650))))</f>
        <v/>
      </c>
      <c r="H4650" s="3" t="str">
        <f t="shared" si="365"/>
        <v/>
      </c>
      <c r="I4650" s="33" t="e">
        <f>IF(OR(A4650="",B4650=""),NA(),MAX(0,IF(A4650-B4650=0,SameDayCycleTimeSettingValue,(A4650-B4650) *24)))</f>
        <v>#N/A</v>
      </c>
      <c r="J4650" s="33" t="e">
        <f>IF(OR(A4650="",B4650=""),NA(),MAX(0,IF(A4650-B4650=0,SameDayCycleTimeSettingValue,((A4650-B4650) *24)-(INT((A4650-B4650)) * (24-(FinishHour-StartHour))))))</f>
        <v>#N/A</v>
      </c>
      <c r="K4650" s="3" t="e">
        <f ca="1">IF(OR(A4650&lt;&gt;"",B4650=""),NA(),MAX(0,IF(_xlfn.DAYS(NOW(),B4650)=0,SameDayCycleTimeSettingValue,_xlfn.DAYS(NOW(),B4650))))</f>
        <v>#N/A</v>
      </c>
    </row>
    <row r="4651" spans="1:11" x14ac:dyDescent="0.25">
      <c r="A4651" s="32" t="str">
        <f>IF(AND(TRIM(INDEX(CompletedDateValues,ROW(A4651)))&lt;&gt;"",INDEX(CompletedDateValues,ROW(A4651))&gt;0),INDEX(CompletedDateValues,ROW(A4651)),"")</f>
        <v/>
      </c>
      <c r="B4651" s="32" t="str">
        <f>IF(AND(TRIM(INDEX(StartDateValues,ROW(A4651)))&lt;&gt;"",INDEX(StartDateValues,ROW(A4651))&gt;0),INDEX(StartDateValues,ROW(A4651)),"")</f>
        <v/>
      </c>
      <c r="C4651" s="22" t="str">
        <f t="shared" si="361"/>
        <v/>
      </c>
      <c r="D4651" s="3" t="str">
        <f t="shared" si="362"/>
        <v/>
      </c>
      <c r="E4651" s="3" t="str">
        <f t="shared" si="363"/>
        <v/>
      </c>
      <c r="F4651" s="3" t="str">
        <f t="shared" si="364"/>
        <v/>
      </c>
      <c r="G4651" s="3" t="str">
        <f>IF(A4651="","",IF(HOUR(A4651)&lt;StartHour,StartHour,IF(HOUR(A4651)&gt;FinishHour,FinishHour,HOUR(A4651))))</f>
        <v/>
      </c>
      <c r="H4651" s="3" t="str">
        <f t="shared" si="365"/>
        <v/>
      </c>
      <c r="I4651" s="33" t="e">
        <f>IF(OR(A4651="",B4651=""),NA(),MAX(0,IF(A4651-B4651=0,SameDayCycleTimeSettingValue,(A4651-B4651) *24)))</f>
        <v>#N/A</v>
      </c>
      <c r="J4651" s="33" t="e">
        <f>IF(OR(A4651="",B4651=""),NA(),MAX(0,IF(A4651-B4651=0,SameDayCycleTimeSettingValue,((A4651-B4651) *24)-(INT((A4651-B4651)) * (24-(FinishHour-StartHour))))))</f>
        <v>#N/A</v>
      </c>
      <c r="K4651" s="3" t="e">
        <f ca="1">IF(OR(A4651&lt;&gt;"",B4651=""),NA(),MAX(0,IF(_xlfn.DAYS(NOW(),B4651)=0,SameDayCycleTimeSettingValue,_xlfn.DAYS(NOW(),B4651))))</f>
        <v>#N/A</v>
      </c>
    </row>
    <row r="4652" spans="1:11" x14ac:dyDescent="0.25">
      <c r="A4652" s="32" t="str">
        <f>IF(AND(TRIM(INDEX(CompletedDateValues,ROW(A4652)))&lt;&gt;"",INDEX(CompletedDateValues,ROW(A4652))&gt;0),INDEX(CompletedDateValues,ROW(A4652)),"")</f>
        <v/>
      </c>
      <c r="B4652" s="32" t="str">
        <f>IF(AND(TRIM(INDEX(StartDateValues,ROW(A4652)))&lt;&gt;"",INDEX(StartDateValues,ROW(A4652))&gt;0),INDEX(StartDateValues,ROW(A4652)),"")</f>
        <v/>
      </c>
      <c r="C4652" s="22" t="str">
        <f t="shared" si="361"/>
        <v/>
      </c>
      <c r="D4652" s="3" t="str">
        <f t="shared" si="362"/>
        <v/>
      </c>
      <c r="E4652" s="3" t="str">
        <f t="shared" si="363"/>
        <v/>
      </c>
      <c r="F4652" s="3" t="str">
        <f t="shared" si="364"/>
        <v/>
      </c>
      <c r="G4652" s="3" t="str">
        <f>IF(A4652="","",IF(HOUR(A4652)&lt;StartHour,StartHour,IF(HOUR(A4652)&gt;FinishHour,FinishHour,HOUR(A4652))))</f>
        <v/>
      </c>
      <c r="H4652" s="3" t="str">
        <f t="shared" si="365"/>
        <v/>
      </c>
      <c r="I4652" s="33" t="e">
        <f>IF(OR(A4652="",B4652=""),NA(),MAX(0,IF(A4652-B4652=0,SameDayCycleTimeSettingValue,(A4652-B4652) *24)))</f>
        <v>#N/A</v>
      </c>
      <c r="J4652" s="33" t="e">
        <f>IF(OR(A4652="",B4652=""),NA(),MAX(0,IF(A4652-B4652=0,SameDayCycleTimeSettingValue,((A4652-B4652) *24)-(INT((A4652-B4652)) * (24-(FinishHour-StartHour))))))</f>
        <v>#N/A</v>
      </c>
      <c r="K4652" s="3" t="e">
        <f ca="1">IF(OR(A4652&lt;&gt;"",B4652=""),NA(),MAX(0,IF(_xlfn.DAYS(NOW(),B4652)=0,SameDayCycleTimeSettingValue,_xlfn.DAYS(NOW(),B4652))))</f>
        <v>#N/A</v>
      </c>
    </row>
    <row r="4653" spans="1:11" x14ac:dyDescent="0.25">
      <c r="A4653" s="32" t="str">
        <f>IF(AND(TRIM(INDEX(CompletedDateValues,ROW(A4653)))&lt;&gt;"",INDEX(CompletedDateValues,ROW(A4653))&gt;0),INDEX(CompletedDateValues,ROW(A4653)),"")</f>
        <v/>
      </c>
      <c r="B4653" s="32" t="str">
        <f>IF(AND(TRIM(INDEX(StartDateValues,ROW(A4653)))&lt;&gt;"",INDEX(StartDateValues,ROW(A4653))&gt;0),INDEX(StartDateValues,ROW(A4653)),"")</f>
        <v/>
      </c>
      <c r="C4653" s="22" t="str">
        <f t="shared" si="361"/>
        <v/>
      </c>
      <c r="D4653" s="3" t="str">
        <f t="shared" si="362"/>
        <v/>
      </c>
      <c r="E4653" s="3" t="str">
        <f t="shared" si="363"/>
        <v/>
      </c>
      <c r="F4653" s="3" t="str">
        <f t="shared" si="364"/>
        <v/>
      </c>
      <c r="G4653" s="3" t="str">
        <f>IF(A4653="","",IF(HOUR(A4653)&lt;StartHour,StartHour,IF(HOUR(A4653)&gt;FinishHour,FinishHour,HOUR(A4653))))</f>
        <v/>
      </c>
      <c r="H4653" s="3" t="str">
        <f t="shared" si="365"/>
        <v/>
      </c>
      <c r="I4653" s="33" t="e">
        <f>IF(OR(A4653="",B4653=""),NA(),MAX(0,IF(A4653-B4653=0,SameDayCycleTimeSettingValue,(A4653-B4653) *24)))</f>
        <v>#N/A</v>
      </c>
      <c r="J4653" s="33" t="e">
        <f>IF(OR(A4653="",B4653=""),NA(),MAX(0,IF(A4653-B4653=0,SameDayCycleTimeSettingValue,((A4653-B4653) *24)-(INT((A4653-B4653)) * (24-(FinishHour-StartHour))))))</f>
        <v>#N/A</v>
      </c>
      <c r="K4653" s="3" t="e">
        <f ca="1">IF(OR(A4653&lt;&gt;"",B4653=""),NA(),MAX(0,IF(_xlfn.DAYS(NOW(),B4653)=0,SameDayCycleTimeSettingValue,_xlfn.DAYS(NOW(),B4653))))</f>
        <v>#N/A</v>
      </c>
    </row>
    <row r="4654" spans="1:11" x14ac:dyDescent="0.25">
      <c r="A4654" s="32" t="str">
        <f>IF(AND(TRIM(INDEX(CompletedDateValues,ROW(A4654)))&lt;&gt;"",INDEX(CompletedDateValues,ROW(A4654))&gt;0),INDEX(CompletedDateValues,ROW(A4654)),"")</f>
        <v/>
      </c>
      <c r="B4654" s="32" t="str">
        <f>IF(AND(TRIM(INDEX(StartDateValues,ROW(A4654)))&lt;&gt;"",INDEX(StartDateValues,ROW(A4654))&gt;0),INDEX(StartDateValues,ROW(A4654)),"")</f>
        <v/>
      </c>
      <c r="C4654" s="22" t="str">
        <f t="shared" si="361"/>
        <v/>
      </c>
      <c r="D4654" s="3" t="str">
        <f t="shared" si="362"/>
        <v/>
      </c>
      <c r="E4654" s="3" t="str">
        <f t="shared" si="363"/>
        <v/>
      </c>
      <c r="F4654" s="3" t="str">
        <f t="shared" si="364"/>
        <v/>
      </c>
      <c r="G4654" s="3" t="str">
        <f>IF(A4654="","",IF(HOUR(A4654)&lt;StartHour,StartHour,IF(HOUR(A4654)&gt;FinishHour,FinishHour,HOUR(A4654))))</f>
        <v/>
      </c>
      <c r="H4654" s="3" t="str">
        <f t="shared" si="365"/>
        <v/>
      </c>
      <c r="I4654" s="33" t="e">
        <f>IF(OR(A4654="",B4654=""),NA(),MAX(0,IF(A4654-B4654=0,SameDayCycleTimeSettingValue,(A4654-B4654) *24)))</f>
        <v>#N/A</v>
      </c>
      <c r="J4654" s="33" t="e">
        <f>IF(OR(A4654="",B4654=""),NA(),MAX(0,IF(A4654-B4654=0,SameDayCycleTimeSettingValue,((A4654-B4654) *24)-(INT((A4654-B4654)) * (24-(FinishHour-StartHour))))))</f>
        <v>#N/A</v>
      </c>
      <c r="K4654" s="3" t="e">
        <f ca="1">IF(OR(A4654&lt;&gt;"",B4654=""),NA(),MAX(0,IF(_xlfn.DAYS(NOW(),B4654)=0,SameDayCycleTimeSettingValue,_xlfn.DAYS(NOW(),B4654))))</f>
        <v>#N/A</v>
      </c>
    </row>
    <row r="4655" spans="1:11" x14ac:dyDescent="0.25">
      <c r="A4655" s="32" t="str">
        <f>IF(AND(TRIM(INDEX(CompletedDateValues,ROW(A4655)))&lt;&gt;"",INDEX(CompletedDateValues,ROW(A4655))&gt;0),INDEX(CompletedDateValues,ROW(A4655)),"")</f>
        <v/>
      </c>
      <c r="B4655" s="32" t="str">
        <f>IF(AND(TRIM(INDEX(StartDateValues,ROW(A4655)))&lt;&gt;"",INDEX(StartDateValues,ROW(A4655))&gt;0),INDEX(StartDateValues,ROW(A4655)),"")</f>
        <v/>
      </c>
      <c r="C4655" s="22" t="str">
        <f t="shared" si="361"/>
        <v/>
      </c>
      <c r="D4655" s="3" t="str">
        <f t="shared" si="362"/>
        <v/>
      </c>
      <c r="E4655" s="3" t="str">
        <f t="shared" si="363"/>
        <v/>
      </c>
      <c r="F4655" s="3" t="str">
        <f t="shared" si="364"/>
        <v/>
      </c>
      <c r="G4655" s="3" t="str">
        <f>IF(A4655="","",IF(HOUR(A4655)&lt;StartHour,StartHour,IF(HOUR(A4655)&gt;FinishHour,FinishHour,HOUR(A4655))))</f>
        <v/>
      </c>
      <c r="H4655" s="3" t="str">
        <f t="shared" si="365"/>
        <v/>
      </c>
      <c r="I4655" s="33" t="e">
        <f>IF(OR(A4655="",B4655=""),NA(),MAX(0,IF(A4655-B4655=0,SameDayCycleTimeSettingValue,(A4655-B4655) *24)))</f>
        <v>#N/A</v>
      </c>
      <c r="J4655" s="33" t="e">
        <f>IF(OR(A4655="",B4655=""),NA(),MAX(0,IF(A4655-B4655=0,SameDayCycleTimeSettingValue,((A4655-B4655) *24)-(INT((A4655-B4655)) * (24-(FinishHour-StartHour))))))</f>
        <v>#N/A</v>
      </c>
      <c r="K4655" s="3" t="e">
        <f ca="1">IF(OR(A4655&lt;&gt;"",B4655=""),NA(),MAX(0,IF(_xlfn.DAYS(NOW(),B4655)=0,SameDayCycleTimeSettingValue,_xlfn.DAYS(NOW(),B4655))))</f>
        <v>#N/A</v>
      </c>
    </row>
    <row r="4656" spans="1:11" x14ac:dyDescent="0.25">
      <c r="A4656" s="32" t="str">
        <f>IF(AND(TRIM(INDEX(CompletedDateValues,ROW(A4656)))&lt;&gt;"",INDEX(CompletedDateValues,ROW(A4656))&gt;0),INDEX(CompletedDateValues,ROW(A4656)),"")</f>
        <v/>
      </c>
      <c r="B4656" s="32" t="str">
        <f>IF(AND(TRIM(INDEX(StartDateValues,ROW(A4656)))&lt;&gt;"",INDEX(StartDateValues,ROW(A4656))&gt;0),INDEX(StartDateValues,ROW(A4656)),"")</f>
        <v/>
      </c>
      <c r="C4656" s="22" t="str">
        <f t="shared" si="361"/>
        <v/>
      </c>
      <c r="D4656" s="3" t="str">
        <f t="shared" si="362"/>
        <v/>
      </c>
      <c r="E4656" s="3" t="str">
        <f t="shared" si="363"/>
        <v/>
      </c>
      <c r="F4656" s="3" t="str">
        <f t="shared" si="364"/>
        <v/>
      </c>
      <c r="G4656" s="3" t="str">
        <f>IF(A4656="","",IF(HOUR(A4656)&lt;StartHour,StartHour,IF(HOUR(A4656)&gt;FinishHour,FinishHour,HOUR(A4656))))</f>
        <v/>
      </c>
      <c r="H4656" s="3" t="str">
        <f t="shared" si="365"/>
        <v/>
      </c>
      <c r="I4656" s="33" t="e">
        <f>IF(OR(A4656="",B4656=""),NA(),MAX(0,IF(A4656-B4656=0,SameDayCycleTimeSettingValue,(A4656-B4656) *24)))</f>
        <v>#N/A</v>
      </c>
      <c r="J4656" s="33" t="e">
        <f>IF(OR(A4656="",B4656=""),NA(),MAX(0,IF(A4656-B4656=0,SameDayCycleTimeSettingValue,((A4656-B4656) *24)-(INT((A4656-B4656)) * (24-(FinishHour-StartHour))))))</f>
        <v>#N/A</v>
      </c>
      <c r="K4656" s="3" t="e">
        <f ca="1">IF(OR(A4656&lt;&gt;"",B4656=""),NA(),MAX(0,IF(_xlfn.DAYS(NOW(),B4656)=0,SameDayCycleTimeSettingValue,_xlfn.DAYS(NOW(),B4656))))</f>
        <v>#N/A</v>
      </c>
    </row>
    <row r="4657" spans="1:11" x14ac:dyDescent="0.25">
      <c r="A4657" s="32" t="str">
        <f>IF(AND(TRIM(INDEX(CompletedDateValues,ROW(A4657)))&lt;&gt;"",INDEX(CompletedDateValues,ROW(A4657))&gt;0),INDEX(CompletedDateValues,ROW(A4657)),"")</f>
        <v/>
      </c>
      <c r="B4657" s="32" t="str">
        <f>IF(AND(TRIM(INDEX(StartDateValues,ROW(A4657)))&lt;&gt;"",INDEX(StartDateValues,ROW(A4657))&gt;0),INDEX(StartDateValues,ROW(A4657)),"")</f>
        <v/>
      </c>
      <c r="C4657" s="22" t="str">
        <f t="shared" si="361"/>
        <v/>
      </c>
      <c r="D4657" s="3" t="str">
        <f t="shared" si="362"/>
        <v/>
      </c>
      <c r="E4657" s="3" t="str">
        <f t="shared" si="363"/>
        <v/>
      </c>
      <c r="F4657" s="3" t="str">
        <f t="shared" si="364"/>
        <v/>
      </c>
      <c r="G4657" s="3" t="str">
        <f>IF(A4657="","",IF(HOUR(A4657)&lt;StartHour,StartHour,IF(HOUR(A4657)&gt;FinishHour,FinishHour,HOUR(A4657))))</f>
        <v/>
      </c>
      <c r="H4657" s="3" t="str">
        <f t="shared" si="365"/>
        <v/>
      </c>
      <c r="I4657" s="33" t="e">
        <f>IF(OR(A4657="",B4657=""),NA(),MAX(0,IF(A4657-B4657=0,SameDayCycleTimeSettingValue,(A4657-B4657) *24)))</f>
        <v>#N/A</v>
      </c>
      <c r="J4657" s="33" t="e">
        <f>IF(OR(A4657="",B4657=""),NA(),MAX(0,IF(A4657-B4657=0,SameDayCycleTimeSettingValue,((A4657-B4657) *24)-(INT((A4657-B4657)) * (24-(FinishHour-StartHour))))))</f>
        <v>#N/A</v>
      </c>
      <c r="K4657" s="3" t="e">
        <f ca="1">IF(OR(A4657&lt;&gt;"",B4657=""),NA(),MAX(0,IF(_xlfn.DAYS(NOW(),B4657)=0,SameDayCycleTimeSettingValue,_xlfn.DAYS(NOW(),B4657))))</f>
        <v>#N/A</v>
      </c>
    </row>
    <row r="4658" spans="1:11" x14ac:dyDescent="0.25">
      <c r="A4658" s="32" t="str">
        <f>IF(AND(TRIM(INDEX(CompletedDateValues,ROW(A4658)))&lt;&gt;"",INDEX(CompletedDateValues,ROW(A4658))&gt;0),INDEX(CompletedDateValues,ROW(A4658)),"")</f>
        <v/>
      </c>
      <c r="B4658" s="32" t="str">
        <f>IF(AND(TRIM(INDEX(StartDateValues,ROW(A4658)))&lt;&gt;"",INDEX(StartDateValues,ROW(A4658))&gt;0),INDEX(StartDateValues,ROW(A4658)),"")</f>
        <v/>
      </c>
      <c r="C4658" s="22" t="str">
        <f t="shared" si="361"/>
        <v/>
      </c>
      <c r="D4658" s="3" t="str">
        <f t="shared" si="362"/>
        <v/>
      </c>
      <c r="E4658" s="3" t="str">
        <f t="shared" si="363"/>
        <v/>
      </c>
      <c r="F4658" s="3" t="str">
        <f t="shared" si="364"/>
        <v/>
      </c>
      <c r="G4658" s="3" t="str">
        <f>IF(A4658="","",IF(HOUR(A4658)&lt;StartHour,StartHour,IF(HOUR(A4658)&gt;FinishHour,FinishHour,HOUR(A4658))))</f>
        <v/>
      </c>
      <c r="H4658" s="3" t="str">
        <f t="shared" si="365"/>
        <v/>
      </c>
      <c r="I4658" s="33" t="e">
        <f>IF(OR(A4658="",B4658=""),NA(),MAX(0,IF(A4658-B4658=0,SameDayCycleTimeSettingValue,(A4658-B4658) *24)))</f>
        <v>#N/A</v>
      </c>
      <c r="J4658" s="33" t="e">
        <f>IF(OR(A4658="",B4658=""),NA(),MAX(0,IF(A4658-B4658=0,SameDayCycleTimeSettingValue,((A4658-B4658) *24)-(INT((A4658-B4658)) * (24-(FinishHour-StartHour))))))</f>
        <v>#N/A</v>
      </c>
      <c r="K4658" s="3" t="e">
        <f ca="1">IF(OR(A4658&lt;&gt;"",B4658=""),NA(),MAX(0,IF(_xlfn.DAYS(NOW(),B4658)=0,SameDayCycleTimeSettingValue,_xlfn.DAYS(NOW(),B4658))))</f>
        <v>#N/A</v>
      </c>
    </row>
    <row r="4659" spans="1:11" x14ac:dyDescent="0.25">
      <c r="A4659" s="32" t="str">
        <f>IF(AND(TRIM(INDEX(CompletedDateValues,ROW(A4659)))&lt;&gt;"",INDEX(CompletedDateValues,ROW(A4659))&gt;0),INDEX(CompletedDateValues,ROW(A4659)),"")</f>
        <v/>
      </c>
      <c r="B4659" s="32" t="str">
        <f>IF(AND(TRIM(INDEX(StartDateValues,ROW(A4659)))&lt;&gt;"",INDEX(StartDateValues,ROW(A4659))&gt;0),INDEX(StartDateValues,ROW(A4659)),"")</f>
        <v/>
      </c>
      <c r="C4659" s="22" t="str">
        <f t="shared" si="361"/>
        <v/>
      </c>
      <c r="D4659" s="3" t="str">
        <f t="shared" si="362"/>
        <v/>
      </c>
      <c r="E4659" s="3" t="str">
        <f t="shared" si="363"/>
        <v/>
      </c>
      <c r="F4659" s="3" t="str">
        <f t="shared" si="364"/>
        <v/>
      </c>
      <c r="G4659" s="3" t="str">
        <f>IF(A4659="","",IF(HOUR(A4659)&lt;StartHour,StartHour,IF(HOUR(A4659)&gt;FinishHour,FinishHour,HOUR(A4659))))</f>
        <v/>
      </c>
      <c r="H4659" s="3" t="str">
        <f t="shared" si="365"/>
        <v/>
      </c>
      <c r="I4659" s="33" t="e">
        <f>IF(OR(A4659="",B4659=""),NA(),MAX(0,IF(A4659-B4659=0,SameDayCycleTimeSettingValue,(A4659-B4659) *24)))</f>
        <v>#N/A</v>
      </c>
      <c r="J4659" s="33" t="e">
        <f>IF(OR(A4659="",B4659=""),NA(),MAX(0,IF(A4659-B4659=0,SameDayCycleTimeSettingValue,((A4659-B4659) *24)-(INT((A4659-B4659)) * (24-(FinishHour-StartHour))))))</f>
        <v>#N/A</v>
      </c>
      <c r="K4659" s="3" t="e">
        <f ca="1">IF(OR(A4659&lt;&gt;"",B4659=""),NA(),MAX(0,IF(_xlfn.DAYS(NOW(),B4659)=0,SameDayCycleTimeSettingValue,_xlfn.DAYS(NOW(),B4659))))</f>
        <v>#N/A</v>
      </c>
    </row>
    <row r="4660" spans="1:11" x14ac:dyDescent="0.25">
      <c r="A4660" s="32" t="str">
        <f>IF(AND(TRIM(INDEX(CompletedDateValues,ROW(A4660)))&lt;&gt;"",INDEX(CompletedDateValues,ROW(A4660))&gt;0),INDEX(CompletedDateValues,ROW(A4660)),"")</f>
        <v/>
      </c>
      <c r="B4660" s="32" t="str">
        <f>IF(AND(TRIM(INDEX(StartDateValues,ROW(A4660)))&lt;&gt;"",INDEX(StartDateValues,ROW(A4660))&gt;0),INDEX(StartDateValues,ROW(A4660)),"")</f>
        <v/>
      </c>
      <c r="C4660" s="22" t="str">
        <f t="shared" si="361"/>
        <v/>
      </c>
      <c r="D4660" s="3" t="str">
        <f t="shared" si="362"/>
        <v/>
      </c>
      <c r="E4660" s="3" t="str">
        <f t="shared" si="363"/>
        <v/>
      </c>
      <c r="F4660" s="3" t="str">
        <f t="shared" si="364"/>
        <v/>
      </c>
      <c r="G4660" s="3" t="str">
        <f>IF(A4660="","",IF(HOUR(A4660)&lt;StartHour,StartHour,IF(HOUR(A4660)&gt;FinishHour,FinishHour,HOUR(A4660))))</f>
        <v/>
      </c>
      <c r="H4660" s="3" t="str">
        <f t="shared" si="365"/>
        <v/>
      </c>
      <c r="I4660" s="33" t="e">
        <f>IF(OR(A4660="",B4660=""),NA(),MAX(0,IF(A4660-B4660=0,SameDayCycleTimeSettingValue,(A4660-B4660) *24)))</f>
        <v>#N/A</v>
      </c>
      <c r="J4660" s="33" t="e">
        <f>IF(OR(A4660="",B4660=""),NA(),MAX(0,IF(A4660-B4660=0,SameDayCycleTimeSettingValue,((A4660-B4660) *24)-(INT((A4660-B4660)) * (24-(FinishHour-StartHour))))))</f>
        <v>#N/A</v>
      </c>
      <c r="K4660" s="3" t="e">
        <f ca="1">IF(OR(A4660&lt;&gt;"",B4660=""),NA(),MAX(0,IF(_xlfn.DAYS(NOW(),B4660)=0,SameDayCycleTimeSettingValue,_xlfn.DAYS(NOW(),B4660))))</f>
        <v>#N/A</v>
      </c>
    </row>
    <row r="4661" spans="1:11" x14ac:dyDescent="0.25">
      <c r="A4661" s="32" t="str">
        <f>IF(AND(TRIM(INDEX(CompletedDateValues,ROW(A4661)))&lt;&gt;"",INDEX(CompletedDateValues,ROW(A4661))&gt;0),INDEX(CompletedDateValues,ROW(A4661)),"")</f>
        <v/>
      </c>
      <c r="B4661" s="32" t="str">
        <f>IF(AND(TRIM(INDEX(StartDateValues,ROW(A4661)))&lt;&gt;"",INDEX(StartDateValues,ROW(A4661))&gt;0),INDEX(StartDateValues,ROW(A4661)),"")</f>
        <v/>
      </c>
      <c r="C4661" s="22" t="str">
        <f t="shared" si="361"/>
        <v/>
      </c>
      <c r="D4661" s="3" t="str">
        <f t="shared" si="362"/>
        <v/>
      </c>
      <c r="E4661" s="3" t="str">
        <f t="shared" si="363"/>
        <v/>
      </c>
      <c r="F4661" s="3" t="str">
        <f t="shared" si="364"/>
        <v/>
      </c>
      <c r="G4661" s="3" t="str">
        <f>IF(A4661="","",IF(HOUR(A4661)&lt;StartHour,StartHour,IF(HOUR(A4661)&gt;FinishHour,FinishHour,HOUR(A4661))))</f>
        <v/>
      </c>
      <c r="H4661" s="3" t="str">
        <f t="shared" si="365"/>
        <v/>
      </c>
      <c r="I4661" s="33" t="e">
        <f>IF(OR(A4661="",B4661=""),NA(),MAX(0,IF(A4661-B4661=0,SameDayCycleTimeSettingValue,(A4661-B4661) *24)))</f>
        <v>#N/A</v>
      </c>
      <c r="J4661" s="33" t="e">
        <f>IF(OR(A4661="",B4661=""),NA(),MAX(0,IF(A4661-B4661=0,SameDayCycleTimeSettingValue,((A4661-B4661) *24)-(INT((A4661-B4661)) * (24-(FinishHour-StartHour))))))</f>
        <v>#N/A</v>
      </c>
      <c r="K4661" s="3" t="e">
        <f ca="1">IF(OR(A4661&lt;&gt;"",B4661=""),NA(),MAX(0,IF(_xlfn.DAYS(NOW(),B4661)=0,SameDayCycleTimeSettingValue,_xlfn.DAYS(NOW(),B4661))))</f>
        <v>#N/A</v>
      </c>
    </row>
    <row r="4662" spans="1:11" x14ac:dyDescent="0.25">
      <c r="A4662" s="32" t="str">
        <f>IF(AND(TRIM(INDEX(CompletedDateValues,ROW(A4662)))&lt;&gt;"",INDEX(CompletedDateValues,ROW(A4662))&gt;0),INDEX(CompletedDateValues,ROW(A4662)),"")</f>
        <v/>
      </c>
      <c r="B4662" s="32" t="str">
        <f>IF(AND(TRIM(INDEX(StartDateValues,ROW(A4662)))&lt;&gt;"",INDEX(StartDateValues,ROW(A4662))&gt;0),INDEX(StartDateValues,ROW(A4662)),"")</f>
        <v/>
      </c>
      <c r="C4662" s="22" t="str">
        <f t="shared" si="361"/>
        <v/>
      </c>
      <c r="D4662" s="3" t="str">
        <f t="shared" si="362"/>
        <v/>
      </c>
      <c r="E4662" s="3" t="str">
        <f t="shared" si="363"/>
        <v/>
      </c>
      <c r="F4662" s="3" t="str">
        <f t="shared" si="364"/>
        <v/>
      </c>
      <c r="G4662" s="3" t="str">
        <f>IF(A4662="","",IF(HOUR(A4662)&lt;StartHour,StartHour,IF(HOUR(A4662)&gt;FinishHour,FinishHour,HOUR(A4662))))</f>
        <v/>
      </c>
      <c r="H4662" s="3" t="str">
        <f t="shared" si="365"/>
        <v/>
      </c>
      <c r="I4662" s="33" t="e">
        <f>IF(OR(A4662="",B4662=""),NA(),MAX(0,IF(A4662-B4662=0,SameDayCycleTimeSettingValue,(A4662-B4662) *24)))</f>
        <v>#N/A</v>
      </c>
      <c r="J4662" s="33" t="e">
        <f>IF(OR(A4662="",B4662=""),NA(),MAX(0,IF(A4662-B4662=0,SameDayCycleTimeSettingValue,((A4662-B4662) *24)-(INT((A4662-B4662)) * (24-(FinishHour-StartHour))))))</f>
        <v>#N/A</v>
      </c>
      <c r="K4662" s="3" t="e">
        <f ca="1">IF(OR(A4662&lt;&gt;"",B4662=""),NA(),MAX(0,IF(_xlfn.DAYS(NOW(),B4662)=0,SameDayCycleTimeSettingValue,_xlfn.DAYS(NOW(),B4662))))</f>
        <v>#N/A</v>
      </c>
    </row>
    <row r="4663" spans="1:11" x14ac:dyDescent="0.25">
      <c r="A4663" s="32" t="str">
        <f>IF(AND(TRIM(INDEX(CompletedDateValues,ROW(A4663)))&lt;&gt;"",INDEX(CompletedDateValues,ROW(A4663))&gt;0),INDEX(CompletedDateValues,ROW(A4663)),"")</f>
        <v/>
      </c>
      <c r="B4663" s="32" t="str">
        <f>IF(AND(TRIM(INDEX(StartDateValues,ROW(A4663)))&lt;&gt;"",INDEX(StartDateValues,ROW(A4663))&gt;0),INDEX(StartDateValues,ROW(A4663)),"")</f>
        <v/>
      </c>
      <c r="C4663" s="22" t="str">
        <f t="shared" si="361"/>
        <v/>
      </c>
      <c r="D4663" s="3" t="str">
        <f t="shared" si="362"/>
        <v/>
      </c>
      <c r="E4663" s="3" t="str">
        <f t="shared" si="363"/>
        <v/>
      </c>
      <c r="F4663" s="3" t="str">
        <f t="shared" si="364"/>
        <v/>
      </c>
      <c r="G4663" s="3" t="str">
        <f>IF(A4663="","",IF(HOUR(A4663)&lt;StartHour,StartHour,IF(HOUR(A4663)&gt;FinishHour,FinishHour,HOUR(A4663))))</f>
        <v/>
      </c>
      <c r="H4663" s="3" t="str">
        <f t="shared" si="365"/>
        <v/>
      </c>
      <c r="I4663" s="33" t="e">
        <f>IF(OR(A4663="",B4663=""),NA(),MAX(0,IF(A4663-B4663=0,SameDayCycleTimeSettingValue,(A4663-B4663) *24)))</f>
        <v>#N/A</v>
      </c>
      <c r="J4663" s="33" t="e">
        <f>IF(OR(A4663="",B4663=""),NA(),MAX(0,IF(A4663-B4663=0,SameDayCycleTimeSettingValue,((A4663-B4663) *24)-(INT((A4663-B4663)) * (24-(FinishHour-StartHour))))))</f>
        <v>#N/A</v>
      </c>
      <c r="K4663" s="3" t="e">
        <f ca="1">IF(OR(A4663&lt;&gt;"",B4663=""),NA(),MAX(0,IF(_xlfn.DAYS(NOW(),B4663)=0,SameDayCycleTimeSettingValue,_xlfn.DAYS(NOW(),B4663))))</f>
        <v>#N/A</v>
      </c>
    </row>
    <row r="4664" spans="1:11" x14ac:dyDescent="0.25">
      <c r="A4664" s="32" t="str">
        <f>IF(AND(TRIM(INDEX(CompletedDateValues,ROW(A4664)))&lt;&gt;"",INDEX(CompletedDateValues,ROW(A4664))&gt;0),INDEX(CompletedDateValues,ROW(A4664)),"")</f>
        <v/>
      </c>
      <c r="B4664" s="32" t="str">
        <f>IF(AND(TRIM(INDEX(StartDateValues,ROW(A4664)))&lt;&gt;"",INDEX(StartDateValues,ROW(A4664))&gt;0),INDEX(StartDateValues,ROW(A4664)),"")</f>
        <v/>
      </c>
      <c r="C4664" s="22" t="str">
        <f t="shared" si="361"/>
        <v/>
      </c>
      <c r="D4664" s="3" t="str">
        <f t="shared" si="362"/>
        <v/>
      </c>
      <c r="E4664" s="3" t="str">
        <f t="shared" si="363"/>
        <v/>
      </c>
      <c r="F4664" s="3" t="str">
        <f t="shared" si="364"/>
        <v/>
      </c>
      <c r="G4664" s="3" t="str">
        <f>IF(A4664="","",IF(HOUR(A4664)&lt;StartHour,StartHour,IF(HOUR(A4664)&gt;FinishHour,FinishHour,HOUR(A4664))))</f>
        <v/>
      </c>
      <c r="H4664" s="3" t="str">
        <f t="shared" si="365"/>
        <v/>
      </c>
      <c r="I4664" s="33" t="e">
        <f>IF(OR(A4664="",B4664=""),NA(),MAX(0,IF(A4664-B4664=0,SameDayCycleTimeSettingValue,(A4664-B4664) *24)))</f>
        <v>#N/A</v>
      </c>
      <c r="J4664" s="33" t="e">
        <f>IF(OR(A4664="",B4664=""),NA(),MAX(0,IF(A4664-B4664=0,SameDayCycleTimeSettingValue,((A4664-B4664) *24)-(INT((A4664-B4664)) * (24-(FinishHour-StartHour))))))</f>
        <v>#N/A</v>
      </c>
      <c r="K4664" s="3" t="e">
        <f ca="1">IF(OR(A4664&lt;&gt;"",B4664=""),NA(),MAX(0,IF(_xlfn.DAYS(NOW(),B4664)=0,SameDayCycleTimeSettingValue,_xlfn.DAYS(NOW(),B4664))))</f>
        <v>#N/A</v>
      </c>
    </row>
    <row r="4665" spans="1:11" x14ac:dyDescent="0.25">
      <c r="A4665" s="32" t="str">
        <f>IF(AND(TRIM(INDEX(CompletedDateValues,ROW(A4665)))&lt;&gt;"",INDEX(CompletedDateValues,ROW(A4665))&gt;0),INDEX(CompletedDateValues,ROW(A4665)),"")</f>
        <v/>
      </c>
      <c r="B4665" s="32" t="str">
        <f>IF(AND(TRIM(INDEX(StartDateValues,ROW(A4665)))&lt;&gt;"",INDEX(StartDateValues,ROW(A4665))&gt;0),INDEX(StartDateValues,ROW(A4665)),"")</f>
        <v/>
      </c>
      <c r="C4665" s="22" t="str">
        <f t="shared" si="361"/>
        <v/>
      </c>
      <c r="D4665" s="3" t="str">
        <f t="shared" si="362"/>
        <v/>
      </c>
      <c r="E4665" s="3" t="str">
        <f t="shared" si="363"/>
        <v/>
      </c>
      <c r="F4665" s="3" t="str">
        <f t="shared" si="364"/>
        <v/>
      </c>
      <c r="G4665" s="3" t="str">
        <f>IF(A4665="","",IF(HOUR(A4665)&lt;StartHour,StartHour,IF(HOUR(A4665)&gt;FinishHour,FinishHour,HOUR(A4665))))</f>
        <v/>
      </c>
      <c r="H4665" s="3" t="str">
        <f t="shared" si="365"/>
        <v/>
      </c>
      <c r="I4665" s="33" t="e">
        <f>IF(OR(A4665="",B4665=""),NA(),MAX(0,IF(A4665-B4665=0,SameDayCycleTimeSettingValue,(A4665-B4665) *24)))</f>
        <v>#N/A</v>
      </c>
      <c r="J4665" s="33" t="e">
        <f>IF(OR(A4665="",B4665=""),NA(),MAX(0,IF(A4665-B4665=0,SameDayCycleTimeSettingValue,((A4665-B4665) *24)-(INT((A4665-B4665)) * (24-(FinishHour-StartHour))))))</f>
        <v>#N/A</v>
      </c>
      <c r="K4665" s="3" t="e">
        <f ca="1">IF(OR(A4665&lt;&gt;"",B4665=""),NA(),MAX(0,IF(_xlfn.DAYS(NOW(),B4665)=0,SameDayCycleTimeSettingValue,_xlfn.DAYS(NOW(),B4665))))</f>
        <v>#N/A</v>
      </c>
    </row>
    <row r="4666" spans="1:11" x14ac:dyDescent="0.25">
      <c r="A4666" s="32" t="str">
        <f>IF(AND(TRIM(INDEX(CompletedDateValues,ROW(A4666)))&lt;&gt;"",INDEX(CompletedDateValues,ROW(A4666))&gt;0),INDEX(CompletedDateValues,ROW(A4666)),"")</f>
        <v/>
      </c>
      <c r="B4666" s="32" t="str">
        <f>IF(AND(TRIM(INDEX(StartDateValues,ROW(A4666)))&lt;&gt;"",INDEX(StartDateValues,ROW(A4666))&gt;0),INDEX(StartDateValues,ROW(A4666)),"")</f>
        <v/>
      </c>
      <c r="C4666" s="22" t="str">
        <f t="shared" si="361"/>
        <v/>
      </c>
      <c r="D4666" s="3" t="str">
        <f t="shared" si="362"/>
        <v/>
      </c>
      <c r="E4666" s="3" t="str">
        <f t="shared" si="363"/>
        <v/>
      </c>
      <c r="F4666" s="3" t="str">
        <f t="shared" si="364"/>
        <v/>
      </c>
      <c r="G4666" s="3" t="str">
        <f>IF(A4666="","",IF(HOUR(A4666)&lt;StartHour,StartHour,IF(HOUR(A4666)&gt;FinishHour,FinishHour,HOUR(A4666))))</f>
        <v/>
      </c>
      <c r="H4666" s="3" t="str">
        <f t="shared" si="365"/>
        <v/>
      </c>
      <c r="I4666" s="33" t="e">
        <f>IF(OR(A4666="",B4666=""),NA(),MAX(0,IF(A4666-B4666=0,SameDayCycleTimeSettingValue,(A4666-B4666) *24)))</f>
        <v>#N/A</v>
      </c>
      <c r="J4666" s="33" t="e">
        <f>IF(OR(A4666="",B4666=""),NA(),MAX(0,IF(A4666-B4666=0,SameDayCycleTimeSettingValue,((A4666-B4666) *24)-(INT((A4666-B4666)) * (24-(FinishHour-StartHour))))))</f>
        <v>#N/A</v>
      </c>
      <c r="K4666" s="3" t="e">
        <f ca="1">IF(OR(A4666&lt;&gt;"",B4666=""),NA(),MAX(0,IF(_xlfn.DAYS(NOW(),B4666)=0,SameDayCycleTimeSettingValue,_xlfn.DAYS(NOW(),B4666))))</f>
        <v>#N/A</v>
      </c>
    </row>
    <row r="4667" spans="1:11" x14ac:dyDescent="0.25">
      <c r="A4667" s="32" t="str">
        <f>IF(AND(TRIM(INDEX(CompletedDateValues,ROW(A4667)))&lt;&gt;"",INDEX(CompletedDateValues,ROW(A4667))&gt;0),INDEX(CompletedDateValues,ROW(A4667)),"")</f>
        <v/>
      </c>
      <c r="B4667" s="32" t="str">
        <f>IF(AND(TRIM(INDEX(StartDateValues,ROW(A4667)))&lt;&gt;"",INDEX(StartDateValues,ROW(A4667))&gt;0),INDEX(StartDateValues,ROW(A4667)),"")</f>
        <v/>
      </c>
      <c r="C4667" s="22" t="str">
        <f t="shared" si="361"/>
        <v/>
      </c>
      <c r="D4667" s="3" t="str">
        <f t="shared" si="362"/>
        <v/>
      </c>
      <c r="E4667" s="3" t="str">
        <f t="shared" si="363"/>
        <v/>
      </c>
      <c r="F4667" s="3" t="str">
        <f t="shared" si="364"/>
        <v/>
      </c>
      <c r="G4667" s="3" t="str">
        <f>IF(A4667="","",IF(HOUR(A4667)&lt;StartHour,StartHour,IF(HOUR(A4667)&gt;FinishHour,FinishHour,HOUR(A4667))))</f>
        <v/>
      </c>
      <c r="H4667" s="3" t="str">
        <f t="shared" si="365"/>
        <v/>
      </c>
      <c r="I4667" s="33" t="e">
        <f>IF(OR(A4667="",B4667=""),NA(),MAX(0,IF(A4667-B4667=0,SameDayCycleTimeSettingValue,(A4667-B4667) *24)))</f>
        <v>#N/A</v>
      </c>
      <c r="J4667" s="33" t="e">
        <f>IF(OR(A4667="",B4667=""),NA(),MAX(0,IF(A4667-B4667=0,SameDayCycleTimeSettingValue,((A4667-B4667) *24)-(INT((A4667-B4667)) * (24-(FinishHour-StartHour))))))</f>
        <v>#N/A</v>
      </c>
      <c r="K4667" s="3" t="e">
        <f ca="1">IF(OR(A4667&lt;&gt;"",B4667=""),NA(),MAX(0,IF(_xlfn.DAYS(NOW(),B4667)=0,SameDayCycleTimeSettingValue,_xlfn.DAYS(NOW(),B4667))))</f>
        <v>#N/A</v>
      </c>
    </row>
    <row r="4668" spans="1:11" x14ac:dyDescent="0.25">
      <c r="A4668" s="32" t="str">
        <f>IF(AND(TRIM(INDEX(CompletedDateValues,ROW(A4668)))&lt;&gt;"",INDEX(CompletedDateValues,ROW(A4668))&gt;0),INDEX(CompletedDateValues,ROW(A4668)),"")</f>
        <v/>
      </c>
      <c r="B4668" s="32" t="str">
        <f>IF(AND(TRIM(INDEX(StartDateValues,ROW(A4668)))&lt;&gt;"",INDEX(StartDateValues,ROW(A4668))&gt;0),INDEX(StartDateValues,ROW(A4668)),"")</f>
        <v/>
      </c>
      <c r="C4668" s="22" t="str">
        <f t="shared" si="361"/>
        <v/>
      </c>
      <c r="D4668" s="3" t="str">
        <f t="shared" si="362"/>
        <v/>
      </c>
      <c r="E4668" s="3" t="str">
        <f t="shared" si="363"/>
        <v/>
      </c>
      <c r="F4668" s="3" t="str">
        <f t="shared" si="364"/>
        <v/>
      </c>
      <c r="G4668" s="3" t="str">
        <f>IF(A4668="","",IF(HOUR(A4668)&lt;StartHour,StartHour,IF(HOUR(A4668)&gt;FinishHour,FinishHour,HOUR(A4668))))</f>
        <v/>
      </c>
      <c r="H4668" s="3" t="str">
        <f t="shared" si="365"/>
        <v/>
      </c>
      <c r="I4668" s="33" t="e">
        <f>IF(OR(A4668="",B4668=""),NA(),MAX(0,IF(A4668-B4668=0,SameDayCycleTimeSettingValue,(A4668-B4668) *24)))</f>
        <v>#N/A</v>
      </c>
      <c r="J4668" s="33" t="e">
        <f>IF(OR(A4668="",B4668=""),NA(),MAX(0,IF(A4668-B4668=0,SameDayCycleTimeSettingValue,((A4668-B4668) *24)-(INT((A4668-B4668)) * (24-(FinishHour-StartHour))))))</f>
        <v>#N/A</v>
      </c>
      <c r="K4668" s="3" t="e">
        <f ca="1">IF(OR(A4668&lt;&gt;"",B4668=""),NA(),MAX(0,IF(_xlfn.DAYS(NOW(),B4668)=0,SameDayCycleTimeSettingValue,_xlfn.DAYS(NOW(),B4668))))</f>
        <v>#N/A</v>
      </c>
    </row>
    <row r="4669" spans="1:11" x14ac:dyDescent="0.25">
      <c r="A4669" s="32" t="str">
        <f>IF(AND(TRIM(INDEX(CompletedDateValues,ROW(A4669)))&lt;&gt;"",INDEX(CompletedDateValues,ROW(A4669))&gt;0),INDEX(CompletedDateValues,ROW(A4669)),"")</f>
        <v/>
      </c>
      <c r="B4669" s="32" t="str">
        <f>IF(AND(TRIM(INDEX(StartDateValues,ROW(A4669)))&lt;&gt;"",INDEX(StartDateValues,ROW(A4669))&gt;0),INDEX(StartDateValues,ROW(A4669)),"")</f>
        <v/>
      </c>
      <c r="C4669" s="22" t="str">
        <f t="shared" si="361"/>
        <v/>
      </c>
      <c r="D4669" s="3" t="str">
        <f t="shared" si="362"/>
        <v/>
      </c>
      <c r="E4669" s="3" t="str">
        <f t="shared" si="363"/>
        <v/>
      </c>
      <c r="F4669" s="3" t="str">
        <f t="shared" si="364"/>
        <v/>
      </c>
      <c r="G4669" s="3" t="str">
        <f>IF(A4669="","",IF(HOUR(A4669)&lt;StartHour,StartHour,IF(HOUR(A4669)&gt;FinishHour,FinishHour,HOUR(A4669))))</f>
        <v/>
      </c>
      <c r="H4669" s="3" t="str">
        <f t="shared" si="365"/>
        <v/>
      </c>
      <c r="I4669" s="33" t="e">
        <f>IF(OR(A4669="",B4669=""),NA(),MAX(0,IF(A4669-B4669=0,SameDayCycleTimeSettingValue,(A4669-B4669) *24)))</f>
        <v>#N/A</v>
      </c>
      <c r="J4669" s="33" t="e">
        <f>IF(OR(A4669="",B4669=""),NA(),MAX(0,IF(A4669-B4669=0,SameDayCycleTimeSettingValue,((A4669-B4669) *24)-(INT((A4669-B4669)) * (24-(FinishHour-StartHour))))))</f>
        <v>#N/A</v>
      </c>
      <c r="K4669" s="3" t="e">
        <f ca="1">IF(OR(A4669&lt;&gt;"",B4669=""),NA(),MAX(0,IF(_xlfn.DAYS(NOW(),B4669)=0,SameDayCycleTimeSettingValue,_xlfn.DAYS(NOW(),B4669))))</f>
        <v>#N/A</v>
      </c>
    </row>
    <row r="4670" spans="1:11" x14ac:dyDescent="0.25">
      <c r="A4670" s="32" t="str">
        <f>IF(AND(TRIM(INDEX(CompletedDateValues,ROW(A4670)))&lt;&gt;"",INDEX(CompletedDateValues,ROW(A4670))&gt;0),INDEX(CompletedDateValues,ROW(A4670)),"")</f>
        <v/>
      </c>
      <c r="B4670" s="32" t="str">
        <f>IF(AND(TRIM(INDEX(StartDateValues,ROW(A4670)))&lt;&gt;"",INDEX(StartDateValues,ROW(A4670))&gt;0),INDEX(StartDateValues,ROW(A4670)),"")</f>
        <v/>
      </c>
      <c r="C4670" s="22" t="str">
        <f t="shared" si="361"/>
        <v/>
      </c>
      <c r="D4670" s="3" t="str">
        <f t="shared" si="362"/>
        <v/>
      </c>
      <c r="E4670" s="3" t="str">
        <f t="shared" si="363"/>
        <v/>
      </c>
      <c r="F4670" s="3" t="str">
        <f t="shared" si="364"/>
        <v/>
      </c>
      <c r="G4670" s="3" t="str">
        <f>IF(A4670="","",IF(HOUR(A4670)&lt;StartHour,StartHour,IF(HOUR(A4670)&gt;FinishHour,FinishHour,HOUR(A4670))))</f>
        <v/>
      </c>
      <c r="H4670" s="3" t="str">
        <f t="shared" si="365"/>
        <v/>
      </c>
      <c r="I4670" s="33" t="e">
        <f>IF(OR(A4670="",B4670=""),NA(),MAX(0,IF(A4670-B4670=0,SameDayCycleTimeSettingValue,(A4670-B4670) *24)))</f>
        <v>#N/A</v>
      </c>
      <c r="J4670" s="33" t="e">
        <f>IF(OR(A4670="",B4670=""),NA(),MAX(0,IF(A4670-B4670=0,SameDayCycleTimeSettingValue,((A4670-B4670) *24)-(INT((A4670-B4670)) * (24-(FinishHour-StartHour))))))</f>
        <v>#N/A</v>
      </c>
      <c r="K4670" s="3" t="e">
        <f ca="1">IF(OR(A4670&lt;&gt;"",B4670=""),NA(),MAX(0,IF(_xlfn.DAYS(NOW(),B4670)=0,SameDayCycleTimeSettingValue,_xlfn.DAYS(NOW(),B4670))))</f>
        <v>#N/A</v>
      </c>
    </row>
    <row r="4671" spans="1:11" x14ac:dyDescent="0.25">
      <c r="A4671" s="32" t="str">
        <f>IF(AND(TRIM(INDEX(CompletedDateValues,ROW(A4671)))&lt;&gt;"",INDEX(CompletedDateValues,ROW(A4671))&gt;0),INDEX(CompletedDateValues,ROW(A4671)),"")</f>
        <v/>
      </c>
      <c r="B4671" s="32" t="str">
        <f>IF(AND(TRIM(INDEX(StartDateValues,ROW(A4671)))&lt;&gt;"",INDEX(StartDateValues,ROW(A4671))&gt;0),INDEX(StartDateValues,ROW(A4671)),"")</f>
        <v/>
      </c>
      <c r="C4671" s="22" t="str">
        <f t="shared" si="361"/>
        <v/>
      </c>
      <c r="D4671" s="3" t="str">
        <f t="shared" si="362"/>
        <v/>
      </c>
      <c r="E4671" s="3" t="str">
        <f t="shared" si="363"/>
        <v/>
      </c>
      <c r="F4671" s="3" t="str">
        <f t="shared" si="364"/>
        <v/>
      </c>
      <c r="G4671" s="3" t="str">
        <f>IF(A4671="","",IF(HOUR(A4671)&lt;StartHour,StartHour,IF(HOUR(A4671)&gt;FinishHour,FinishHour,HOUR(A4671))))</f>
        <v/>
      </c>
      <c r="H4671" s="3" t="str">
        <f t="shared" si="365"/>
        <v/>
      </c>
      <c r="I4671" s="33" t="e">
        <f>IF(OR(A4671="",B4671=""),NA(),MAX(0,IF(A4671-B4671=0,SameDayCycleTimeSettingValue,(A4671-B4671) *24)))</f>
        <v>#N/A</v>
      </c>
      <c r="J4671" s="33" t="e">
        <f>IF(OR(A4671="",B4671=""),NA(),MAX(0,IF(A4671-B4671=0,SameDayCycleTimeSettingValue,((A4671-B4671) *24)-(INT((A4671-B4671)) * (24-(FinishHour-StartHour))))))</f>
        <v>#N/A</v>
      </c>
      <c r="K4671" s="3" t="e">
        <f ca="1">IF(OR(A4671&lt;&gt;"",B4671=""),NA(),MAX(0,IF(_xlfn.DAYS(NOW(),B4671)=0,SameDayCycleTimeSettingValue,_xlfn.DAYS(NOW(),B4671))))</f>
        <v>#N/A</v>
      </c>
    </row>
    <row r="4672" spans="1:11" x14ac:dyDescent="0.25">
      <c r="A4672" s="32" t="str">
        <f>IF(AND(TRIM(INDEX(CompletedDateValues,ROW(A4672)))&lt;&gt;"",INDEX(CompletedDateValues,ROW(A4672))&gt;0),INDEX(CompletedDateValues,ROW(A4672)),"")</f>
        <v/>
      </c>
      <c r="B4672" s="32" t="str">
        <f>IF(AND(TRIM(INDEX(StartDateValues,ROW(A4672)))&lt;&gt;"",INDEX(StartDateValues,ROW(A4672))&gt;0),INDEX(StartDateValues,ROW(A4672)),"")</f>
        <v/>
      </c>
      <c r="C4672" s="22" t="str">
        <f t="shared" si="361"/>
        <v/>
      </c>
      <c r="D4672" s="3" t="str">
        <f t="shared" si="362"/>
        <v/>
      </c>
      <c r="E4672" s="3" t="str">
        <f t="shared" si="363"/>
        <v/>
      </c>
      <c r="F4672" s="3" t="str">
        <f t="shared" si="364"/>
        <v/>
      </c>
      <c r="G4672" s="3" t="str">
        <f>IF(A4672="","",IF(HOUR(A4672)&lt;StartHour,StartHour,IF(HOUR(A4672)&gt;FinishHour,FinishHour,HOUR(A4672))))</f>
        <v/>
      </c>
      <c r="H4672" s="3" t="str">
        <f t="shared" si="365"/>
        <v/>
      </c>
      <c r="I4672" s="33" t="e">
        <f>IF(OR(A4672="",B4672=""),NA(),MAX(0,IF(A4672-B4672=0,SameDayCycleTimeSettingValue,(A4672-B4672) *24)))</f>
        <v>#N/A</v>
      </c>
      <c r="J4672" s="33" t="e">
        <f>IF(OR(A4672="",B4672=""),NA(),MAX(0,IF(A4672-B4672=0,SameDayCycleTimeSettingValue,((A4672-B4672) *24)-(INT((A4672-B4672)) * (24-(FinishHour-StartHour))))))</f>
        <v>#N/A</v>
      </c>
      <c r="K4672" s="3" t="e">
        <f ca="1">IF(OR(A4672&lt;&gt;"",B4672=""),NA(),MAX(0,IF(_xlfn.DAYS(NOW(),B4672)=0,SameDayCycleTimeSettingValue,_xlfn.DAYS(NOW(),B4672))))</f>
        <v>#N/A</v>
      </c>
    </row>
    <row r="4673" spans="1:11" x14ac:dyDescent="0.25">
      <c r="A4673" s="32" t="str">
        <f>IF(AND(TRIM(INDEX(CompletedDateValues,ROW(A4673)))&lt;&gt;"",INDEX(CompletedDateValues,ROW(A4673))&gt;0),INDEX(CompletedDateValues,ROW(A4673)),"")</f>
        <v/>
      </c>
      <c r="B4673" s="32" t="str">
        <f>IF(AND(TRIM(INDEX(StartDateValues,ROW(A4673)))&lt;&gt;"",INDEX(StartDateValues,ROW(A4673))&gt;0),INDEX(StartDateValues,ROW(A4673)),"")</f>
        <v/>
      </c>
      <c r="C4673" s="22" t="str">
        <f t="shared" si="361"/>
        <v/>
      </c>
      <c r="D4673" s="3" t="str">
        <f t="shared" si="362"/>
        <v/>
      </c>
      <c r="E4673" s="3" t="str">
        <f t="shared" si="363"/>
        <v/>
      </c>
      <c r="F4673" s="3" t="str">
        <f t="shared" si="364"/>
        <v/>
      </c>
      <c r="G4673" s="3" t="str">
        <f>IF(A4673="","",IF(HOUR(A4673)&lt;StartHour,StartHour,IF(HOUR(A4673)&gt;FinishHour,FinishHour,HOUR(A4673))))</f>
        <v/>
      </c>
      <c r="H4673" s="3" t="str">
        <f t="shared" si="365"/>
        <v/>
      </c>
      <c r="I4673" s="33" t="e">
        <f>IF(OR(A4673="",B4673=""),NA(),MAX(0,IF(A4673-B4673=0,SameDayCycleTimeSettingValue,(A4673-B4673) *24)))</f>
        <v>#N/A</v>
      </c>
      <c r="J4673" s="33" t="e">
        <f>IF(OR(A4673="",B4673=""),NA(),MAX(0,IF(A4673-B4673=0,SameDayCycleTimeSettingValue,((A4673-B4673) *24)-(INT((A4673-B4673)) * (24-(FinishHour-StartHour))))))</f>
        <v>#N/A</v>
      </c>
      <c r="K4673" s="3" t="e">
        <f ca="1">IF(OR(A4673&lt;&gt;"",B4673=""),NA(),MAX(0,IF(_xlfn.DAYS(NOW(),B4673)=0,SameDayCycleTimeSettingValue,_xlfn.DAYS(NOW(),B4673))))</f>
        <v>#N/A</v>
      </c>
    </row>
    <row r="4674" spans="1:11" x14ac:dyDescent="0.25">
      <c r="A4674" s="32" t="str">
        <f>IF(AND(TRIM(INDEX(CompletedDateValues,ROW(A4674)))&lt;&gt;"",INDEX(CompletedDateValues,ROW(A4674))&gt;0),INDEX(CompletedDateValues,ROW(A4674)),"")</f>
        <v/>
      </c>
      <c r="B4674" s="32" t="str">
        <f>IF(AND(TRIM(INDEX(StartDateValues,ROW(A4674)))&lt;&gt;"",INDEX(StartDateValues,ROW(A4674))&gt;0),INDEX(StartDateValues,ROW(A4674)),"")</f>
        <v/>
      </c>
      <c r="C4674" s="22" t="str">
        <f t="shared" si="361"/>
        <v/>
      </c>
      <c r="D4674" s="3" t="str">
        <f t="shared" si="362"/>
        <v/>
      </c>
      <c r="E4674" s="3" t="str">
        <f t="shared" si="363"/>
        <v/>
      </c>
      <c r="F4674" s="3" t="str">
        <f t="shared" si="364"/>
        <v/>
      </c>
      <c r="G4674" s="3" t="str">
        <f>IF(A4674="","",IF(HOUR(A4674)&lt;StartHour,StartHour,IF(HOUR(A4674)&gt;FinishHour,FinishHour,HOUR(A4674))))</f>
        <v/>
      </c>
      <c r="H4674" s="3" t="str">
        <f t="shared" si="365"/>
        <v/>
      </c>
      <c r="I4674" s="33" t="e">
        <f>IF(OR(A4674="",B4674=""),NA(),MAX(0,IF(A4674-B4674=0,SameDayCycleTimeSettingValue,(A4674-B4674) *24)))</f>
        <v>#N/A</v>
      </c>
      <c r="J4674" s="33" t="e">
        <f>IF(OR(A4674="",B4674=""),NA(),MAX(0,IF(A4674-B4674=0,SameDayCycleTimeSettingValue,((A4674-B4674) *24)-(INT((A4674-B4674)) * (24-(FinishHour-StartHour))))))</f>
        <v>#N/A</v>
      </c>
      <c r="K4674" s="3" t="e">
        <f ca="1">IF(OR(A4674&lt;&gt;"",B4674=""),NA(),MAX(0,IF(_xlfn.DAYS(NOW(),B4674)=0,SameDayCycleTimeSettingValue,_xlfn.DAYS(NOW(),B4674))))</f>
        <v>#N/A</v>
      </c>
    </row>
    <row r="4675" spans="1:11" x14ac:dyDescent="0.25">
      <c r="A4675" s="32" t="str">
        <f>IF(AND(TRIM(INDEX(CompletedDateValues,ROW(A4675)))&lt;&gt;"",INDEX(CompletedDateValues,ROW(A4675))&gt;0),INDEX(CompletedDateValues,ROW(A4675)),"")</f>
        <v/>
      </c>
      <c r="B4675" s="32" t="str">
        <f>IF(AND(TRIM(INDEX(StartDateValues,ROW(A4675)))&lt;&gt;"",INDEX(StartDateValues,ROW(A4675))&gt;0),INDEX(StartDateValues,ROW(A4675)),"")</f>
        <v/>
      </c>
      <c r="C4675" s="22" t="str">
        <f t="shared" ref="C4675:C4738" si="366">IF(AND(TRIM(INDEX(WorkTypeValues,ROW(A4675)))&lt;&gt;"",INDEX(WorkTypeValues,ROW(A4675))&gt;0),INDEX(WorkTypeValues,ROW(A4675)),"")</f>
        <v/>
      </c>
      <c r="D4675" s="3" t="str">
        <f t="shared" ref="D4675:D4738" si="367">IF(A4675="", "",YEAR(A4675))</f>
        <v/>
      </c>
      <c r="E4675" s="3" t="str">
        <f t="shared" ref="E4675:E4738" si="368">IF(A4675="","",MONTH(A4675))</f>
        <v/>
      </c>
      <c r="F4675" s="3" t="str">
        <f t="shared" ref="F4675:F4738" si="369">IF(A4675="","",DAY(A4675))</f>
        <v/>
      </c>
      <c r="G4675" s="3" t="str">
        <f>IF(A4675="","",IF(HOUR(A4675)&lt;StartHour,StartHour,IF(HOUR(A4675)&gt;FinishHour,FinishHour,HOUR(A4675))))</f>
        <v/>
      </c>
      <c r="H4675" s="3" t="str">
        <f t="shared" ref="H4675:H4738" si="370">IF(D4675="","",D4675&amp;"-"&amp;TEXT(E4675,"00") &amp;"-"&amp;TEXT(F4675,"00") &amp;"-"&amp;TEXT(G4675,"00"))</f>
        <v/>
      </c>
      <c r="I4675" s="33" t="e">
        <f>IF(OR(A4675="",B4675=""),NA(),MAX(0,IF(A4675-B4675=0,SameDayCycleTimeSettingValue,(A4675-B4675) *24)))</f>
        <v>#N/A</v>
      </c>
      <c r="J4675" s="33" t="e">
        <f>IF(OR(A4675="",B4675=""),NA(),MAX(0,IF(A4675-B4675=0,SameDayCycleTimeSettingValue,((A4675-B4675) *24)-(INT((A4675-B4675)) * (24-(FinishHour-StartHour))))))</f>
        <v>#N/A</v>
      </c>
      <c r="K4675" s="3" t="e">
        <f ca="1">IF(OR(A4675&lt;&gt;"",B4675=""),NA(),MAX(0,IF(_xlfn.DAYS(NOW(),B4675)=0,SameDayCycleTimeSettingValue,_xlfn.DAYS(NOW(),B4675))))</f>
        <v>#N/A</v>
      </c>
    </row>
    <row r="4676" spans="1:11" x14ac:dyDescent="0.25">
      <c r="A4676" s="32" t="str">
        <f>IF(AND(TRIM(INDEX(CompletedDateValues,ROW(A4676)))&lt;&gt;"",INDEX(CompletedDateValues,ROW(A4676))&gt;0),INDEX(CompletedDateValues,ROW(A4676)),"")</f>
        <v/>
      </c>
      <c r="B4676" s="32" t="str">
        <f>IF(AND(TRIM(INDEX(StartDateValues,ROW(A4676)))&lt;&gt;"",INDEX(StartDateValues,ROW(A4676))&gt;0),INDEX(StartDateValues,ROW(A4676)),"")</f>
        <v/>
      </c>
      <c r="C4676" s="22" t="str">
        <f t="shared" si="366"/>
        <v/>
      </c>
      <c r="D4676" s="3" t="str">
        <f t="shared" si="367"/>
        <v/>
      </c>
      <c r="E4676" s="3" t="str">
        <f t="shared" si="368"/>
        <v/>
      </c>
      <c r="F4676" s="3" t="str">
        <f t="shared" si="369"/>
        <v/>
      </c>
      <c r="G4676" s="3" t="str">
        <f>IF(A4676="","",IF(HOUR(A4676)&lt;StartHour,StartHour,IF(HOUR(A4676)&gt;FinishHour,FinishHour,HOUR(A4676))))</f>
        <v/>
      </c>
      <c r="H4676" s="3" t="str">
        <f t="shared" si="370"/>
        <v/>
      </c>
      <c r="I4676" s="33" t="e">
        <f>IF(OR(A4676="",B4676=""),NA(),MAX(0,IF(A4676-B4676=0,SameDayCycleTimeSettingValue,(A4676-B4676) *24)))</f>
        <v>#N/A</v>
      </c>
      <c r="J4676" s="33" t="e">
        <f>IF(OR(A4676="",B4676=""),NA(),MAX(0,IF(A4676-B4676=0,SameDayCycleTimeSettingValue,((A4676-B4676) *24)-(INT((A4676-B4676)) * (24-(FinishHour-StartHour))))))</f>
        <v>#N/A</v>
      </c>
      <c r="K4676" s="3" t="e">
        <f ca="1">IF(OR(A4676&lt;&gt;"",B4676=""),NA(),MAX(0,IF(_xlfn.DAYS(NOW(),B4676)=0,SameDayCycleTimeSettingValue,_xlfn.DAYS(NOW(),B4676))))</f>
        <v>#N/A</v>
      </c>
    </row>
    <row r="4677" spans="1:11" x14ac:dyDescent="0.25">
      <c r="A4677" s="32" t="str">
        <f>IF(AND(TRIM(INDEX(CompletedDateValues,ROW(A4677)))&lt;&gt;"",INDEX(CompletedDateValues,ROW(A4677))&gt;0),INDEX(CompletedDateValues,ROW(A4677)),"")</f>
        <v/>
      </c>
      <c r="B4677" s="32" t="str">
        <f>IF(AND(TRIM(INDEX(StartDateValues,ROW(A4677)))&lt;&gt;"",INDEX(StartDateValues,ROW(A4677))&gt;0),INDEX(StartDateValues,ROW(A4677)),"")</f>
        <v/>
      </c>
      <c r="C4677" s="22" t="str">
        <f t="shared" si="366"/>
        <v/>
      </c>
      <c r="D4677" s="3" t="str">
        <f t="shared" si="367"/>
        <v/>
      </c>
      <c r="E4677" s="3" t="str">
        <f t="shared" si="368"/>
        <v/>
      </c>
      <c r="F4677" s="3" t="str">
        <f t="shared" si="369"/>
        <v/>
      </c>
      <c r="G4677" s="3" t="str">
        <f>IF(A4677="","",IF(HOUR(A4677)&lt;StartHour,StartHour,IF(HOUR(A4677)&gt;FinishHour,FinishHour,HOUR(A4677))))</f>
        <v/>
      </c>
      <c r="H4677" s="3" t="str">
        <f t="shared" si="370"/>
        <v/>
      </c>
      <c r="I4677" s="33" t="e">
        <f>IF(OR(A4677="",B4677=""),NA(),MAX(0,IF(A4677-B4677=0,SameDayCycleTimeSettingValue,(A4677-B4677) *24)))</f>
        <v>#N/A</v>
      </c>
      <c r="J4677" s="33" t="e">
        <f>IF(OR(A4677="",B4677=""),NA(),MAX(0,IF(A4677-B4677=0,SameDayCycleTimeSettingValue,((A4677-B4677) *24)-(INT((A4677-B4677)) * (24-(FinishHour-StartHour))))))</f>
        <v>#N/A</v>
      </c>
      <c r="K4677" s="3" t="e">
        <f ca="1">IF(OR(A4677&lt;&gt;"",B4677=""),NA(),MAX(0,IF(_xlfn.DAYS(NOW(),B4677)=0,SameDayCycleTimeSettingValue,_xlfn.DAYS(NOW(),B4677))))</f>
        <v>#N/A</v>
      </c>
    </row>
    <row r="4678" spans="1:11" x14ac:dyDescent="0.25">
      <c r="A4678" s="32" t="str">
        <f>IF(AND(TRIM(INDEX(CompletedDateValues,ROW(A4678)))&lt;&gt;"",INDEX(CompletedDateValues,ROW(A4678))&gt;0),INDEX(CompletedDateValues,ROW(A4678)),"")</f>
        <v/>
      </c>
      <c r="B4678" s="32" t="str">
        <f>IF(AND(TRIM(INDEX(StartDateValues,ROW(A4678)))&lt;&gt;"",INDEX(StartDateValues,ROW(A4678))&gt;0),INDEX(StartDateValues,ROW(A4678)),"")</f>
        <v/>
      </c>
      <c r="C4678" s="22" t="str">
        <f t="shared" si="366"/>
        <v/>
      </c>
      <c r="D4678" s="3" t="str">
        <f t="shared" si="367"/>
        <v/>
      </c>
      <c r="E4678" s="3" t="str">
        <f t="shared" si="368"/>
        <v/>
      </c>
      <c r="F4678" s="3" t="str">
        <f t="shared" si="369"/>
        <v/>
      </c>
      <c r="G4678" s="3" t="str">
        <f>IF(A4678="","",IF(HOUR(A4678)&lt;StartHour,StartHour,IF(HOUR(A4678)&gt;FinishHour,FinishHour,HOUR(A4678))))</f>
        <v/>
      </c>
      <c r="H4678" s="3" t="str">
        <f t="shared" si="370"/>
        <v/>
      </c>
      <c r="I4678" s="33" t="e">
        <f>IF(OR(A4678="",B4678=""),NA(),MAX(0,IF(A4678-B4678=0,SameDayCycleTimeSettingValue,(A4678-B4678) *24)))</f>
        <v>#N/A</v>
      </c>
      <c r="J4678" s="33" t="e">
        <f>IF(OR(A4678="",B4678=""),NA(),MAX(0,IF(A4678-B4678=0,SameDayCycleTimeSettingValue,((A4678-B4678) *24)-(INT((A4678-B4678)) * (24-(FinishHour-StartHour))))))</f>
        <v>#N/A</v>
      </c>
      <c r="K4678" s="3" t="e">
        <f ca="1">IF(OR(A4678&lt;&gt;"",B4678=""),NA(),MAX(0,IF(_xlfn.DAYS(NOW(),B4678)=0,SameDayCycleTimeSettingValue,_xlfn.DAYS(NOW(),B4678))))</f>
        <v>#N/A</v>
      </c>
    </row>
    <row r="4679" spans="1:11" x14ac:dyDescent="0.25">
      <c r="A4679" s="32" t="str">
        <f>IF(AND(TRIM(INDEX(CompletedDateValues,ROW(A4679)))&lt;&gt;"",INDEX(CompletedDateValues,ROW(A4679))&gt;0),INDEX(CompletedDateValues,ROW(A4679)),"")</f>
        <v/>
      </c>
      <c r="B4679" s="32" t="str">
        <f>IF(AND(TRIM(INDEX(StartDateValues,ROW(A4679)))&lt;&gt;"",INDEX(StartDateValues,ROW(A4679))&gt;0),INDEX(StartDateValues,ROW(A4679)),"")</f>
        <v/>
      </c>
      <c r="C4679" s="22" t="str">
        <f t="shared" si="366"/>
        <v/>
      </c>
      <c r="D4679" s="3" t="str">
        <f t="shared" si="367"/>
        <v/>
      </c>
      <c r="E4679" s="3" t="str">
        <f t="shared" si="368"/>
        <v/>
      </c>
      <c r="F4679" s="3" t="str">
        <f t="shared" si="369"/>
        <v/>
      </c>
      <c r="G4679" s="3" t="str">
        <f>IF(A4679="","",IF(HOUR(A4679)&lt;StartHour,StartHour,IF(HOUR(A4679)&gt;FinishHour,FinishHour,HOUR(A4679))))</f>
        <v/>
      </c>
      <c r="H4679" s="3" t="str">
        <f t="shared" si="370"/>
        <v/>
      </c>
      <c r="I4679" s="33" t="e">
        <f>IF(OR(A4679="",B4679=""),NA(),MAX(0,IF(A4679-B4679=0,SameDayCycleTimeSettingValue,(A4679-B4679) *24)))</f>
        <v>#N/A</v>
      </c>
      <c r="J4679" s="33" t="e">
        <f>IF(OR(A4679="",B4679=""),NA(),MAX(0,IF(A4679-B4679=0,SameDayCycleTimeSettingValue,((A4679-B4679) *24)-(INT((A4679-B4679)) * (24-(FinishHour-StartHour))))))</f>
        <v>#N/A</v>
      </c>
      <c r="K4679" s="3" t="e">
        <f ca="1">IF(OR(A4679&lt;&gt;"",B4679=""),NA(),MAX(0,IF(_xlfn.DAYS(NOW(),B4679)=0,SameDayCycleTimeSettingValue,_xlfn.DAYS(NOW(),B4679))))</f>
        <v>#N/A</v>
      </c>
    </row>
    <row r="4680" spans="1:11" x14ac:dyDescent="0.25">
      <c r="A4680" s="32" t="str">
        <f>IF(AND(TRIM(INDEX(CompletedDateValues,ROW(A4680)))&lt;&gt;"",INDEX(CompletedDateValues,ROW(A4680))&gt;0),INDEX(CompletedDateValues,ROW(A4680)),"")</f>
        <v/>
      </c>
      <c r="B4680" s="32" t="str">
        <f>IF(AND(TRIM(INDEX(StartDateValues,ROW(A4680)))&lt;&gt;"",INDEX(StartDateValues,ROW(A4680))&gt;0),INDEX(StartDateValues,ROW(A4680)),"")</f>
        <v/>
      </c>
      <c r="C4680" s="22" t="str">
        <f t="shared" si="366"/>
        <v/>
      </c>
      <c r="D4680" s="3" t="str">
        <f t="shared" si="367"/>
        <v/>
      </c>
      <c r="E4680" s="3" t="str">
        <f t="shared" si="368"/>
        <v/>
      </c>
      <c r="F4680" s="3" t="str">
        <f t="shared" si="369"/>
        <v/>
      </c>
      <c r="G4680" s="3" t="str">
        <f>IF(A4680="","",IF(HOUR(A4680)&lt;StartHour,StartHour,IF(HOUR(A4680)&gt;FinishHour,FinishHour,HOUR(A4680))))</f>
        <v/>
      </c>
      <c r="H4680" s="3" t="str">
        <f t="shared" si="370"/>
        <v/>
      </c>
      <c r="I4680" s="33" t="e">
        <f>IF(OR(A4680="",B4680=""),NA(),MAX(0,IF(A4680-B4680=0,SameDayCycleTimeSettingValue,(A4680-B4680) *24)))</f>
        <v>#N/A</v>
      </c>
      <c r="J4680" s="33" t="e">
        <f>IF(OR(A4680="",B4680=""),NA(),MAX(0,IF(A4680-B4680=0,SameDayCycleTimeSettingValue,((A4680-B4680) *24)-(INT((A4680-B4680)) * (24-(FinishHour-StartHour))))))</f>
        <v>#N/A</v>
      </c>
      <c r="K4680" s="3" t="e">
        <f ca="1">IF(OR(A4680&lt;&gt;"",B4680=""),NA(),MAX(0,IF(_xlfn.DAYS(NOW(),B4680)=0,SameDayCycleTimeSettingValue,_xlfn.DAYS(NOW(),B4680))))</f>
        <v>#N/A</v>
      </c>
    </row>
    <row r="4681" spans="1:11" x14ac:dyDescent="0.25">
      <c r="A4681" s="32" t="str">
        <f>IF(AND(TRIM(INDEX(CompletedDateValues,ROW(A4681)))&lt;&gt;"",INDEX(CompletedDateValues,ROW(A4681))&gt;0),INDEX(CompletedDateValues,ROW(A4681)),"")</f>
        <v/>
      </c>
      <c r="B4681" s="32" t="str">
        <f>IF(AND(TRIM(INDEX(StartDateValues,ROW(A4681)))&lt;&gt;"",INDEX(StartDateValues,ROW(A4681))&gt;0),INDEX(StartDateValues,ROW(A4681)),"")</f>
        <v/>
      </c>
      <c r="C4681" s="22" t="str">
        <f t="shared" si="366"/>
        <v/>
      </c>
      <c r="D4681" s="3" t="str">
        <f t="shared" si="367"/>
        <v/>
      </c>
      <c r="E4681" s="3" t="str">
        <f t="shared" si="368"/>
        <v/>
      </c>
      <c r="F4681" s="3" t="str">
        <f t="shared" si="369"/>
        <v/>
      </c>
      <c r="G4681" s="3" t="str">
        <f>IF(A4681="","",IF(HOUR(A4681)&lt;StartHour,StartHour,IF(HOUR(A4681)&gt;FinishHour,FinishHour,HOUR(A4681))))</f>
        <v/>
      </c>
      <c r="H4681" s="3" t="str">
        <f t="shared" si="370"/>
        <v/>
      </c>
      <c r="I4681" s="33" t="e">
        <f>IF(OR(A4681="",B4681=""),NA(),MAX(0,IF(A4681-B4681=0,SameDayCycleTimeSettingValue,(A4681-B4681) *24)))</f>
        <v>#N/A</v>
      </c>
      <c r="J4681" s="33" t="e">
        <f>IF(OR(A4681="",B4681=""),NA(),MAX(0,IF(A4681-B4681=0,SameDayCycleTimeSettingValue,((A4681-B4681) *24)-(INT((A4681-B4681)) * (24-(FinishHour-StartHour))))))</f>
        <v>#N/A</v>
      </c>
      <c r="K4681" s="3" t="e">
        <f ca="1">IF(OR(A4681&lt;&gt;"",B4681=""),NA(),MAX(0,IF(_xlfn.DAYS(NOW(),B4681)=0,SameDayCycleTimeSettingValue,_xlfn.DAYS(NOW(),B4681))))</f>
        <v>#N/A</v>
      </c>
    </row>
    <row r="4682" spans="1:11" x14ac:dyDescent="0.25">
      <c r="A4682" s="32" t="str">
        <f>IF(AND(TRIM(INDEX(CompletedDateValues,ROW(A4682)))&lt;&gt;"",INDEX(CompletedDateValues,ROW(A4682))&gt;0),INDEX(CompletedDateValues,ROW(A4682)),"")</f>
        <v/>
      </c>
      <c r="B4682" s="32" t="str">
        <f>IF(AND(TRIM(INDEX(StartDateValues,ROW(A4682)))&lt;&gt;"",INDEX(StartDateValues,ROW(A4682))&gt;0),INDEX(StartDateValues,ROW(A4682)),"")</f>
        <v/>
      </c>
      <c r="C4682" s="22" t="str">
        <f t="shared" si="366"/>
        <v/>
      </c>
      <c r="D4682" s="3" t="str">
        <f t="shared" si="367"/>
        <v/>
      </c>
      <c r="E4682" s="3" t="str">
        <f t="shared" si="368"/>
        <v/>
      </c>
      <c r="F4682" s="3" t="str">
        <f t="shared" si="369"/>
        <v/>
      </c>
      <c r="G4682" s="3" t="str">
        <f>IF(A4682="","",IF(HOUR(A4682)&lt;StartHour,StartHour,IF(HOUR(A4682)&gt;FinishHour,FinishHour,HOUR(A4682))))</f>
        <v/>
      </c>
      <c r="H4682" s="3" t="str">
        <f t="shared" si="370"/>
        <v/>
      </c>
      <c r="I4682" s="33" t="e">
        <f>IF(OR(A4682="",B4682=""),NA(),MAX(0,IF(A4682-B4682=0,SameDayCycleTimeSettingValue,(A4682-B4682) *24)))</f>
        <v>#N/A</v>
      </c>
      <c r="J4682" s="33" t="e">
        <f>IF(OR(A4682="",B4682=""),NA(),MAX(0,IF(A4682-B4682=0,SameDayCycleTimeSettingValue,((A4682-B4682) *24)-(INT((A4682-B4682)) * (24-(FinishHour-StartHour))))))</f>
        <v>#N/A</v>
      </c>
      <c r="K4682" s="3" t="e">
        <f ca="1">IF(OR(A4682&lt;&gt;"",B4682=""),NA(),MAX(0,IF(_xlfn.DAYS(NOW(),B4682)=0,SameDayCycleTimeSettingValue,_xlfn.DAYS(NOW(),B4682))))</f>
        <v>#N/A</v>
      </c>
    </row>
    <row r="4683" spans="1:11" x14ac:dyDescent="0.25">
      <c r="A4683" s="32" t="str">
        <f>IF(AND(TRIM(INDEX(CompletedDateValues,ROW(A4683)))&lt;&gt;"",INDEX(CompletedDateValues,ROW(A4683))&gt;0),INDEX(CompletedDateValues,ROW(A4683)),"")</f>
        <v/>
      </c>
      <c r="B4683" s="32" t="str">
        <f>IF(AND(TRIM(INDEX(StartDateValues,ROW(A4683)))&lt;&gt;"",INDEX(StartDateValues,ROW(A4683))&gt;0),INDEX(StartDateValues,ROW(A4683)),"")</f>
        <v/>
      </c>
      <c r="C4683" s="22" t="str">
        <f t="shared" si="366"/>
        <v/>
      </c>
      <c r="D4683" s="3" t="str">
        <f t="shared" si="367"/>
        <v/>
      </c>
      <c r="E4683" s="3" t="str">
        <f t="shared" si="368"/>
        <v/>
      </c>
      <c r="F4683" s="3" t="str">
        <f t="shared" si="369"/>
        <v/>
      </c>
      <c r="G4683" s="3" t="str">
        <f>IF(A4683="","",IF(HOUR(A4683)&lt;StartHour,StartHour,IF(HOUR(A4683)&gt;FinishHour,FinishHour,HOUR(A4683))))</f>
        <v/>
      </c>
      <c r="H4683" s="3" t="str">
        <f t="shared" si="370"/>
        <v/>
      </c>
      <c r="I4683" s="33" t="e">
        <f>IF(OR(A4683="",B4683=""),NA(),MAX(0,IF(A4683-B4683=0,SameDayCycleTimeSettingValue,(A4683-B4683) *24)))</f>
        <v>#N/A</v>
      </c>
      <c r="J4683" s="33" t="e">
        <f>IF(OR(A4683="",B4683=""),NA(),MAX(0,IF(A4683-B4683=0,SameDayCycleTimeSettingValue,((A4683-B4683) *24)-(INT((A4683-B4683)) * (24-(FinishHour-StartHour))))))</f>
        <v>#N/A</v>
      </c>
      <c r="K4683" s="3" t="e">
        <f ca="1">IF(OR(A4683&lt;&gt;"",B4683=""),NA(),MAX(0,IF(_xlfn.DAYS(NOW(),B4683)=0,SameDayCycleTimeSettingValue,_xlfn.DAYS(NOW(),B4683))))</f>
        <v>#N/A</v>
      </c>
    </row>
    <row r="4684" spans="1:11" x14ac:dyDescent="0.25">
      <c r="A4684" s="32" t="str">
        <f>IF(AND(TRIM(INDEX(CompletedDateValues,ROW(A4684)))&lt;&gt;"",INDEX(CompletedDateValues,ROW(A4684))&gt;0),INDEX(CompletedDateValues,ROW(A4684)),"")</f>
        <v/>
      </c>
      <c r="B4684" s="32" t="str">
        <f>IF(AND(TRIM(INDEX(StartDateValues,ROW(A4684)))&lt;&gt;"",INDEX(StartDateValues,ROW(A4684))&gt;0),INDEX(StartDateValues,ROW(A4684)),"")</f>
        <v/>
      </c>
      <c r="C4684" s="22" t="str">
        <f t="shared" si="366"/>
        <v/>
      </c>
      <c r="D4684" s="3" t="str">
        <f t="shared" si="367"/>
        <v/>
      </c>
      <c r="E4684" s="3" t="str">
        <f t="shared" si="368"/>
        <v/>
      </c>
      <c r="F4684" s="3" t="str">
        <f t="shared" si="369"/>
        <v/>
      </c>
      <c r="G4684" s="3" t="str">
        <f>IF(A4684="","",IF(HOUR(A4684)&lt;StartHour,StartHour,IF(HOUR(A4684)&gt;FinishHour,FinishHour,HOUR(A4684))))</f>
        <v/>
      </c>
      <c r="H4684" s="3" t="str">
        <f t="shared" si="370"/>
        <v/>
      </c>
      <c r="I4684" s="33" t="e">
        <f>IF(OR(A4684="",B4684=""),NA(),MAX(0,IF(A4684-B4684=0,SameDayCycleTimeSettingValue,(A4684-B4684) *24)))</f>
        <v>#N/A</v>
      </c>
      <c r="J4684" s="33" t="e">
        <f>IF(OR(A4684="",B4684=""),NA(),MAX(0,IF(A4684-B4684=0,SameDayCycleTimeSettingValue,((A4684-B4684) *24)-(INT((A4684-B4684)) * (24-(FinishHour-StartHour))))))</f>
        <v>#N/A</v>
      </c>
      <c r="K4684" s="3" t="e">
        <f ca="1">IF(OR(A4684&lt;&gt;"",B4684=""),NA(),MAX(0,IF(_xlfn.DAYS(NOW(),B4684)=0,SameDayCycleTimeSettingValue,_xlfn.DAYS(NOW(),B4684))))</f>
        <v>#N/A</v>
      </c>
    </row>
    <row r="4685" spans="1:11" x14ac:dyDescent="0.25">
      <c r="A4685" s="32" t="str">
        <f>IF(AND(TRIM(INDEX(CompletedDateValues,ROW(A4685)))&lt;&gt;"",INDEX(CompletedDateValues,ROW(A4685))&gt;0),INDEX(CompletedDateValues,ROW(A4685)),"")</f>
        <v/>
      </c>
      <c r="B4685" s="32" t="str">
        <f>IF(AND(TRIM(INDEX(StartDateValues,ROW(A4685)))&lt;&gt;"",INDEX(StartDateValues,ROW(A4685))&gt;0),INDEX(StartDateValues,ROW(A4685)),"")</f>
        <v/>
      </c>
      <c r="C4685" s="22" t="str">
        <f t="shared" si="366"/>
        <v/>
      </c>
      <c r="D4685" s="3" t="str">
        <f t="shared" si="367"/>
        <v/>
      </c>
      <c r="E4685" s="3" t="str">
        <f t="shared" si="368"/>
        <v/>
      </c>
      <c r="F4685" s="3" t="str">
        <f t="shared" si="369"/>
        <v/>
      </c>
      <c r="G4685" s="3" t="str">
        <f>IF(A4685="","",IF(HOUR(A4685)&lt;StartHour,StartHour,IF(HOUR(A4685)&gt;FinishHour,FinishHour,HOUR(A4685))))</f>
        <v/>
      </c>
      <c r="H4685" s="3" t="str">
        <f t="shared" si="370"/>
        <v/>
      </c>
      <c r="I4685" s="33" t="e">
        <f>IF(OR(A4685="",B4685=""),NA(),MAX(0,IF(A4685-B4685=0,SameDayCycleTimeSettingValue,(A4685-B4685) *24)))</f>
        <v>#N/A</v>
      </c>
      <c r="J4685" s="33" t="e">
        <f>IF(OR(A4685="",B4685=""),NA(),MAX(0,IF(A4685-B4685=0,SameDayCycleTimeSettingValue,((A4685-B4685) *24)-(INT((A4685-B4685)) * (24-(FinishHour-StartHour))))))</f>
        <v>#N/A</v>
      </c>
      <c r="K4685" s="3" t="e">
        <f ca="1">IF(OR(A4685&lt;&gt;"",B4685=""),NA(),MAX(0,IF(_xlfn.DAYS(NOW(),B4685)=0,SameDayCycleTimeSettingValue,_xlfn.DAYS(NOW(),B4685))))</f>
        <v>#N/A</v>
      </c>
    </row>
    <row r="4686" spans="1:11" x14ac:dyDescent="0.25">
      <c r="A4686" s="32" t="str">
        <f>IF(AND(TRIM(INDEX(CompletedDateValues,ROW(A4686)))&lt;&gt;"",INDEX(CompletedDateValues,ROW(A4686))&gt;0),INDEX(CompletedDateValues,ROW(A4686)),"")</f>
        <v/>
      </c>
      <c r="B4686" s="32" t="str">
        <f>IF(AND(TRIM(INDEX(StartDateValues,ROW(A4686)))&lt;&gt;"",INDEX(StartDateValues,ROW(A4686))&gt;0),INDEX(StartDateValues,ROW(A4686)),"")</f>
        <v/>
      </c>
      <c r="C4686" s="22" t="str">
        <f t="shared" si="366"/>
        <v/>
      </c>
      <c r="D4686" s="3" t="str">
        <f t="shared" si="367"/>
        <v/>
      </c>
      <c r="E4686" s="3" t="str">
        <f t="shared" si="368"/>
        <v/>
      </c>
      <c r="F4686" s="3" t="str">
        <f t="shared" si="369"/>
        <v/>
      </c>
      <c r="G4686" s="3" t="str">
        <f>IF(A4686="","",IF(HOUR(A4686)&lt;StartHour,StartHour,IF(HOUR(A4686)&gt;FinishHour,FinishHour,HOUR(A4686))))</f>
        <v/>
      </c>
      <c r="H4686" s="3" t="str">
        <f t="shared" si="370"/>
        <v/>
      </c>
      <c r="I4686" s="33" t="e">
        <f>IF(OR(A4686="",B4686=""),NA(),MAX(0,IF(A4686-B4686=0,SameDayCycleTimeSettingValue,(A4686-B4686) *24)))</f>
        <v>#N/A</v>
      </c>
      <c r="J4686" s="33" t="e">
        <f>IF(OR(A4686="",B4686=""),NA(),MAX(0,IF(A4686-B4686=0,SameDayCycleTimeSettingValue,((A4686-B4686) *24)-(INT((A4686-B4686)) * (24-(FinishHour-StartHour))))))</f>
        <v>#N/A</v>
      </c>
      <c r="K4686" s="3" t="e">
        <f ca="1">IF(OR(A4686&lt;&gt;"",B4686=""),NA(),MAX(0,IF(_xlfn.DAYS(NOW(),B4686)=0,SameDayCycleTimeSettingValue,_xlfn.DAYS(NOW(),B4686))))</f>
        <v>#N/A</v>
      </c>
    </row>
    <row r="4687" spans="1:11" x14ac:dyDescent="0.25">
      <c r="A4687" s="32" t="str">
        <f>IF(AND(TRIM(INDEX(CompletedDateValues,ROW(A4687)))&lt;&gt;"",INDEX(CompletedDateValues,ROW(A4687))&gt;0),INDEX(CompletedDateValues,ROW(A4687)),"")</f>
        <v/>
      </c>
      <c r="B4687" s="32" t="str">
        <f>IF(AND(TRIM(INDEX(StartDateValues,ROW(A4687)))&lt;&gt;"",INDEX(StartDateValues,ROW(A4687))&gt;0),INDEX(StartDateValues,ROW(A4687)),"")</f>
        <v/>
      </c>
      <c r="C4687" s="22" t="str">
        <f t="shared" si="366"/>
        <v/>
      </c>
      <c r="D4687" s="3" t="str">
        <f t="shared" si="367"/>
        <v/>
      </c>
      <c r="E4687" s="3" t="str">
        <f t="shared" si="368"/>
        <v/>
      </c>
      <c r="F4687" s="3" t="str">
        <f t="shared" si="369"/>
        <v/>
      </c>
      <c r="G4687" s="3" t="str">
        <f>IF(A4687="","",IF(HOUR(A4687)&lt;StartHour,StartHour,IF(HOUR(A4687)&gt;FinishHour,FinishHour,HOUR(A4687))))</f>
        <v/>
      </c>
      <c r="H4687" s="3" t="str">
        <f t="shared" si="370"/>
        <v/>
      </c>
      <c r="I4687" s="33" t="e">
        <f>IF(OR(A4687="",B4687=""),NA(),MAX(0,IF(A4687-B4687=0,SameDayCycleTimeSettingValue,(A4687-B4687) *24)))</f>
        <v>#N/A</v>
      </c>
      <c r="J4687" s="33" t="e">
        <f>IF(OR(A4687="",B4687=""),NA(),MAX(0,IF(A4687-B4687=0,SameDayCycleTimeSettingValue,((A4687-B4687) *24)-(INT((A4687-B4687)) * (24-(FinishHour-StartHour))))))</f>
        <v>#N/A</v>
      </c>
      <c r="K4687" s="3" t="e">
        <f ca="1">IF(OR(A4687&lt;&gt;"",B4687=""),NA(),MAX(0,IF(_xlfn.DAYS(NOW(),B4687)=0,SameDayCycleTimeSettingValue,_xlfn.DAYS(NOW(),B4687))))</f>
        <v>#N/A</v>
      </c>
    </row>
    <row r="4688" spans="1:11" x14ac:dyDescent="0.25">
      <c r="A4688" s="32" t="str">
        <f>IF(AND(TRIM(INDEX(CompletedDateValues,ROW(A4688)))&lt;&gt;"",INDEX(CompletedDateValues,ROW(A4688))&gt;0),INDEX(CompletedDateValues,ROW(A4688)),"")</f>
        <v/>
      </c>
      <c r="B4688" s="32" t="str">
        <f>IF(AND(TRIM(INDEX(StartDateValues,ROW(A4688)))&lt;&gt;"",INDEX(StartDateValues,ROW(A4688))&gt;0),INDEX(StartDateValues,ROW(A4688)),"")</f>
        <v/>
      </c>
      <c r="C4688" s="22" t="str">
        <f t="shared" si="366"/>
        <v/>
      </c>
      <c r="D4688" s="3" t="str">
        <f t="shared" si="367"/>
        <v/>
      </c>
      <c r="E4688" s="3" t="str">
        <f t="shared" si="368"/>
        <v/>
      </c>
      <c r="F4688" s="3" t="str">
        <f t="shared" si="369"/>
        <v/>
      </c>
      <c r="G4688" s="3" t="str">
        <f>IF(A4688="","",IF(HOUR(A4688)&lt;StartHour,StartHour,IF(HOUR(A4688)&gt;FinishHour,FinishHour,HOUR(A4688))))</f>
        <v/>
      </c>
      <c r="H4688" s="3" t="str">
        <f t="shared" si="370"/>
        <v/>
      </c>
      <c r="I4688" s="33" t="e">
        <f>IF(OR(A4688="",B4688=""),NA(),MAX(0,IF(A4688-B4688=0,SameDayCycleTimeSettingValue,(A4688-B4688) *24)))</f>
        <v>#N/A</v>
      </c>
      <c r="J4688" s="33" t="e">
        <f>IF(OR(A4688="",B4688=""),NA(),MAX(0,IF(A4688-B4688=0,SameDayCycleTimeSettingValue,((A4688-B4688) *24)-(INT((A4688-B4688)) * (24-(FinishHour-StartHour))))))</f>
        <v>#N/A</v>
      </c>
      <c r="K4688" s="3" t="e">
        <f ca="1">IF(OR(A4688&lt;&gt;"",B4688=""),NA(),MAX(0,IF(_xlfn.DAYS(NOW(),B4688)=0,SameDayCycleTimeSettingValue,_xlfn.DAYS(NOW(),B4688))))</f>
        <v>#N/A</v>
      </c>
    </row>
    <row r="4689" spans="1:11" x14ac:dyDescent="0.25">
      <c r="A4689" s="32" t="str">
        <f>IF(AND(TRIM(INDEX(CompletedDateValues,ROW(A4689)))&lt;&gt;"",INDEX(CompletedDateValues,ROW(A4689))&gt;0),INDEX(CompletedDateValues,ROW(A4689)),"")</f>
        <v/>
      </c>
      <c r="B4689" s="32" t="str">
        <f>IF(AND(TRIM(INDEX(StartDateValues,ROW(A4689)))&lt;&gt;"",INDEX(StartDateValues,ROW(A4689))&gt;0),INDEX(StartDateValues,ROW(A4689)),"")</f>
        <v/>
      </c>
      <c r="C4689" s="22" t="str">
        <f t="shared" si="366"/>
        <v/>
      </c>
      <c r="D4689" s="3" t="str">
        <f t="shared" si="367"/>
        <v/>
      </c>
      <c r="E4689" s="3" t="str">
        <f t="shared" si="368"/>
        <v/>
      </c>
      <c r="F4689" s="3" t="str">
        <f t="shared" si="369"/>
        <v/>
      </c>
      <c r="G4689" s="3" t="str">
        <f>IF(A4689="","",IF(HOUR(A4689)&lt;StartHour,StartHour,IF(HOUR(A4689)&gt;FinishHour,FinishHour,HOUR(A4689))))</f>
        <v/>
      </c>
      <c r="H4689" s="3" t="str">
        <f t="shared" si="370"/>
        <v/>
      </c>
      <c r="I4689" s="33" t="e">
        <f>IF(OR(A4689="",B4689=""),NA(),MAX(0,IF(A4689-B4689=0,SameDayCycleTimeSettingValue,(A4689-B4689) *24)))</f>
        <v>#N/A</v>
      </c>
      <c r="J4689" s="33" t="e">
        <f>IF(OR(A4689="",B4689=""),NA(),MAX(0,IF(A4689-B4689=0,SameDayCycleTimeSettingValue,((A4689-B4689) *24)-(INT((A4689-B4689)) * (24-(FinishHour-StartHour))))))</f>
        <v>#N/A</v>
      </c>
      <c r="K4689" s="3" t="e">
        <f ca="1">IF(OR(A4689&lt;&gt;"",B4689=""),NA(),MAX(0,IF(_xlfn.DAYS(NOW(),B4689)=0,SameDayCycleTimeSettingValue,_xlfn.DAYS(NOW(),B4689))))</f>
        <v>#N/A</v>
      </c>
    </row>
    <row r="4690" spans="1:11" x14ac:dyDescent="0.25">
      <c r="A4690" s="32" t="str">
        <f>IF(AND(TRIM(INDEX(CompletedDateValues,ROW(A4690)))&lt;&gt;"",INDEX(CompletedDateValues,ROW(A4690))&gt;0),INDEX(CompletedDateValues,ROW(A4690)),"")</f>
        <v/>
      </c>
      <c r="B4690" s="32" t="str">
        <f>IF(AND(TRIM(INDEX(StartDateValues,ROW(A4690)))&lt;&gt;"",INDEX(StartDateValues,ROW(A4690))&gt;0),INDEX(StartDateValues,ROW(A4690)),"")</f>
        <v/>
      </c>
      <c r="C4690" s="22" t="str">
        <f t="shared" si="366"/>
        <v/>
      </c>
      <c r="D4690" s="3" t="str">
        <f t="shared" si="367"/>
        <v/>
      </c>
      <c r="E4690" s="3" t="str">
        <f t="shared" si="368"/>
        <v/>
      </c>
      <c r="F4690" s="3" t="str">
        <f t="shared" si="369"/>
        <v/>
      </c>
      <c r="G4690" s="3" t="str">
        <f>IF(A4690="","",IF(HOUR(A4690)&lt;StartHour,StartHour,IF(HOUR(A4690)&gt;FinishHour,FinishHour,HOUR(A4690))))</f>
        <v/>
      </c>
      <c r="H4690" s="3" t="str">
        <f t="shared" si="370"/>
        <v/>
      </c>
      <c r="I4690" s="33" t="e">
        <f>IF(OR(A4690="",B4690=""),NA(),MAX(0,IF(A4690-B4690=0,SameDayCycleTimeSettingValue,(A4690-B4690) *24)))</f>
        <v>#N/A</v>
      </c>
      <c r="J4690" s="33" t="e">
        <f>IF(OR(A4690="",B4690=""),NA(),MAX(0,IF(A4690-B4690=0,SameDayCycleTimeSettingValue,((A4690-B4690) *24)-(INT((A4690-B4690)) * (24-(FinishHour-StartHour))))))</f>
        <v>#N/A</v>
      </c>
      <c r="K4690" s="3" t="e">
        <f ca="1">IF(OR(A4690&lt;&gt;"",B4690=""),NA(),MAX(0,IF(_xlfn.DAYS(NOW(),B4690)=0,SameDayCycleTimeSettingValue,_xlfn.DAYS(NOW(),B4690))))</f>
        <v>#N/A</v>
      </c>
    </row>
    <row r="4691" spans="1:11" x14ac:dyDescent="0.25">
      <c r="A4691" s="32" t="str">
        <f>IF(AND(TRIM(INDEX(CompletedDateValues,ROW(A4691)))&lt;&gt;"",INDEX(CompletedDateValues,ROW(A4691))&gt;0),INDEX(CompletedDateValues,ROW(A4691)),"")</f>
        <v/>
      </c>
      <c r="B4691" s="32" t="str">
        <f>IF(AND(TRIM(INDEX(StartDateValues,ROW(A4691)))&lt;&gt;"",INDEX(StartDateValues,ROW(A4691))&gt;0),INDEX(StartDateValues,ROW(A4691)),"")</f>
        <v/>
      </c>
      <c r="C4691" s="22" t="str">
        <f t="shared" si="366"/>
        <v/>
      </c>
      <c r="D4691" s="3" t="str">
        <f t="shared" si="367"/>
        <v/>
      </c>
      <c r="E4691" s="3" t="str">
        <f t="shared" si="368"/>
        <v/>
      </c>
      <c r="F4691" s="3" t="str">
        <f t="shared" si="369"/>
        <v/>
      </c>
      <c r="G4691" s="3" t="str">
        <f>IF(A4691="","",IF(HOUR(A4691)&lt;StartHour,StartHour,IF(HOUR(A4691)&gt;FinishHour,FinishHour,HOUR(A4691))))</f>
        <v/>
      </c>
      <c r="H4691" s="3" t="str">
        <f t="shared" si="370"/>
        <v/>
      </c>
      <c r="I4691" s="33" t="e">
        <f>IF(OR(A4691="",B4691=""),NA(),MAX(0,IF(A4691-B4691=0,SameDayCycleTimeSettingValue,(A4691-B4691) *24)))</f>
        <v>#N/A</v>
      </c>
      <c r="J4691" s="33" t="e">
        <f>IF(OR(A4691="",B4691=""),NA(),MAX(0,IF(A4691-B4691=0,SameDayCycleTimeSettingValue,((A4691-B4691) *24)-(INT((A4691-B4691)) * (24-(FinishHour-StartHour))))))</f>
        <v>#N/A</v>
      </c>
      <c r="K4691" s="3" t="e">
        <f ca="1">IF(OR(A4691&lt;&gt;"",B4691=""),NA(),MAX(0,IF(_xlfn.DAYS(NOW(),B4691)=0,SameDayCycleTimeSettingValue,_xlfn.DAYS(NOW(),B4691))))</f>
        <v>#N/A</v>
      </c>
    </row>
    <row r="4692" spans="1:11" x14ac:dyDescent="0.25">
      <c r="A4692" s="32" t="str">
        <f>IF(AND(TRIM(INDEX(CompletedDateValues,ROW(A4692)))&lt;&gt;"",INDEX(CompletedDateValues,ROW(A4692))&gt;0),INDEX(CompletedDateValues,ROW(A4692)),"")</f>
        <v/>
      </c>
      <c r="B4692" s="32" t="str">
        <f>IF(AND(TRIM(INDEX(StartDateValues,ROW(A4692)))&lt;&gt;"",INDEX(StartDateValues,ROW(A4692))&gt;0),INDEX(StartDateValues,ROW(A4692)),"")</f>
        <v/>
      </c>
      <c r="C4692" s="22" t="str">
        <f t="shared" si="366"/>
        <v/>
      </c>
      <c r="D4692" s="3" t="str">
        <f t="shared" si="367"/>
        <v/>
      </c>
      <c r="E4692" s="3" t="str">
        <f t="shared" si="368"/>
        <v/>
      </c>
      <c r="F4692" s="3" t="str">
        <f t="shared" si="369"/>
        <v/>
      </c>
      <c r="G4692" s="3" t="str">
        <f>IF(A4692="","",IF(HOUR(A4692)&lt;StartHour,StartHour,IF(HOUR(A4692)&gt;FinishHour,FinishHour,HOUR(A4692))))</f>
        <v/>
      </c>
      <c r="H4692" s="3" t="str">
        <f t="shared" si="370"/>
        <v/>
      </c>
      <c r="I4692" s="33" t="e">
        <f>IF(OR(A4692="",B4692=""),NA(),MAX(0,IF(A4692-B4692=0,SameDayCycleTimeSettingValue,(A4692-B4692) *24)))</f>
        <v>#N/A</v>
      </c>
      <c r="J4692" s="33" t="e">
        <f>IF(OR(A4692="",B4692=""),NA(),MAX(0,IF(A4692-B4692=0,SameDayCycleTimeSettingValue,((A4692-B4692) *24)-(INT((A4692-B4692)) * (24-(FinishHour-StartHour))))))</f>
        <v>#N/A</v>
      </c>
      <c r="K4692" s="3" t="e">
        <f ca="1">IF(OR(A4692&lt;&gt;"",B4692=""),NA(),MAX(0,IF(_xlfn.DAYS(NOW(),B4692)=0,SameDayCycleTimeSettingValue,_xlfn.DAYS(NOW(),B4692))))</f>
        <v>#N/A</v>
      </c>
    </row>
    <row r="4693" spans="1:11" x14ac:dyDescent="0.25">
      <c r="A4693" s="32" t="str">
        <f>IF(AND(TRIM(INDEX(CompletedDateValues,ROW(A4693)))&lt;&gt;"",INDEX(CompletedDateValues,ROW(A4693))&gt;0),INDEX(CompletedDateValues,ROW(A4693)),"")</f>
        <v/>
      </c>
      <c r="B4693" s="32" t="str">
        <f>IF(AND(TRIM(INDEX(StartDateValues,ROW(A4693)))&lt;&gt;"",INDEX(StartDateValues,ROW(A4693))&gt;0),INDEX(StartDateValues,ROW(A4693)),"")</f>
        <v/>
      </c>
      <c r="C4693" s="22" t="str">
        <f t="shared" si="366"/>
        <v/>
      </c>
      <c r="D4693" s="3" t="str">
        <f t="shared" si="367"/>
        <v/>
      </c>
      <c r="E4693" s="3" t="str">
        <f t="shared" si="368"/>
        <v/>
      </c>
      <c r="F4693" s="3" t="str">
        <f t="shared" si="369"/>
        <v/>
      </c>
      <c r="G4693" s="3" t="str">
        <f>IF(A4693="","",IF(HOUR(A4693)&lt;StartHour,StartHour,IF(HOUR(A4693)&gt;FinishHour,FinishHour,HOUR(A4693))))</f>
        <v/>
      </c>
      <c r="H4693" s="3" t="str">
        <f t="shared" si="370"/>
        <v/>
      </c>
      <c r="I4693" s="33" t="e">
        <f>IF(OR(A4693="",B4693=""),NA(),MAX(0,IF(A4693-B4693=0,SameDayCycleTimeSettingValue,(A4693-B4693) *24)))</f>
        <v>#N/A</v>
      </c>
      <c r="J4693" s="33" t="e">
        <f>IF(OR(A4693="",B4693=""),NA(),MAX(0,IF(A4693-B4693=0,SameDayCycleTimeSettingValue,((A4693-B4693) *24)-(INT((A4693-B4693)) * (24-(FinishHour-StartHour))))))</f>
        <v>#N/A</v>
      </c>
      <c r="K4693" s="3" t="e">
        <f ca="1">IF(OR(A4693&lt;&gt;"",B4693=""),NA(),MAX(0,IF(_xlfn.DAYS(NOW(),B4693)=0,SameDayCycleTimeSettingValue,_xlfn.DAYS(NOW(),B4693))))</f>
        <v>#N/A</v>
      </c>
    </row>
    <row r="4694" spans="1:11" x14ac:dyDescent="0.25">
      <c r="A4694" s="32" t="str">
        <f>IF(AND(TRIM(INDEX(CompletedDateValues,ROW(A4694)))&lt;&gt;"",INDEX(CompletedDateValues,ROW(A4694))&gt;0),INDEX(CompletedDateValues,ROW(A4694)),"")</f>
        <v/>
      </c>
      <c r="B4694" s="32" t="str">
        <f>IF(AND(TRIM(INDEX(StartDateValues,ROW(A4694)))&lt;&gt;"",INDEX(StartDateValues,ROW(A4694))&gt;0),INDEX(StartDateValues,ROW(A4694)),"")</f>
        <v/>
      </c>
      <c r="C4694" s="22" t="str">
        <f t="shared" si="366"/>
        <v/>
      </c>
      <c r="D4694" s="3" t="str">
        <f t="shared" si="367"/>
        <v/>
      </c>
      <c r="E4694" s="3" t="str">
        <f t="shared" si="368"/>
        <v/>
      </c>
      <c r="F4694" s="3" t="str">
        <f t="shared" si="369"/>
        <v/>
      </c>
      <c r="G4694" s="3" t="str">
        <f>IF(A4694="","",IF(HOUR(A4694)&lt;StartHour,StartHour,IF(HOUR(A4694)&gt;FinishHour,FinishHour,HOUR(A4694))))</f>
        <v/>
      </c>
      <c r="H4694" s="3" t="str">
        <f t="shared" si="370"/>
        <v/>
      </c>
      <c r="I4694" s="33" t="e">
        <f>IF(OR(A4694="",B4694=""),NA(),MAX(0,IF(A4694-B4694=0,SameDayCycleTimeSettingValue,(A4694-B4694) *24)))</f>
        <v>#N/A</v>
      </c>
      <c r="J4694" s="33" t="e">
        <f>IF(OR(A4694="",B4694=""),NA(),MAX(0,IF(A4694-B4694=0,SameDayCycleTimeSettingValue,((A4694-B4694) *24)-(INT((A4694-B4694)) * (24-(FinishHour-StartHour))))))</f>
        <v>#N/A</v>
      </c>
      <c r="K4694" s="3" t="e">
        <f ca="1">IF(OR(A4694&lt;&gt;"",B4694=""),NA(),MAX(0,IF(_xlfn.DAYS(NOW(),B4694)=0,SameDayCycleTimeSettingValue,_xlfn.DAYS(NOW(),B4694))))</f>
        <v>#N/A</v>
      </c>
    </row>
    <row r="4695" spans="1:11" x14ac:dyDescent="0.25">
      <c r="A4695" s="32" t="str">
        <f>IF(AND(TRIM(INDEX(CompletedDateValues,ROW(A4695)))&lt;&gt;"",INDEX(CompletedDateValues,ROW(A4695))&gt;0),INDEX(CompletedDateValues,ROW(A4695)),"")</f>
        <v/>
      </c>
      <c r="B4695" s="32" t="str">
        <f>IF(AND(TRIM(INDEX(StartDateValues,ROW(A4695)))&lt;&gt;"",INDEX(StartDateValues,ROW(A4695))&gt;0),INDEX(StartDateValues,ROW(A4695)),"")</f>
        <v/>
      </c>
      <c r="C4695" s="22" t="str">
        <f t="shared" si="366"/>
        <v/>
      </c>
      <c r="D4695" s="3" t="str">
        <f t="shared" si="367"/>
        <v/>
      </c>
      <c r="E4695" s="3" t="str">
        <f t="shared" si="368"/>
        <v/>
      </c>
      <c r="F4695" s="3" t="str">
        <f t="shared" si="369"/>
        <v/>
      </c>
      <c r="G4695" s="3" t="str">
        <f>IF(A4695="","",IF(HOUR(A4695)&lt;StartHour,StartHour,IF(HOUR(A4695)&gt;FinishHour,FinishHour,HOUR(A4695))))</f>
        <v/>
      </c>
      <c r="H4695" s="3" t="str">
        <f t="shared" si="370"/>
        <v/>
      </c>
      <c r="I4695" s="33" t="e">
        <f>IF(OR(A4695="",B4695=""),NA(),MAX(0,IF(A4695-B4695=0,SameDayCycleTimeSettingValue,(A4695-B4695) *24)))</f>
        <v>#N/A</v>
      </c>
      <c r="J4695" s="33" t="e">
        <f>IF(OR(A4695="",B4695=""),NA(),MAX(0,IF(A4695-B4695=0,SameDayCycleTimeSettingValue,((A4695-B4695) *24)-(INT((A4695-B4695)) * (24-(FinishHour-StartHour))))))</f>
        <v>#N/A</v>
      </c>
      <c r="K4695" s="3" t="e">
        <f ca="1">IF(OR(A4695&lt;&gt;"",B4695=""),NA(),MAX(0,IF(_xlfn.DAYS(NOW(),B4695)=0,SameDayCycleTimeSettingValue,_xlfn.DAYS(NOW(),B4695))))</f>
        <v>#N/A</v>
      </c>
    </row>
    <row r="4696" spans="1:11" x14ac:dyDescent="0.25">
      <c r="A4696" s="32" t="str">
        <f>IF(AND(TRIM(INDEX(CompletedDateValues,ROW(A4696)))&lt;&gt;"",INDEX(CompletedDateValues,ROW(A4696))&gt;0),INDEX(CompletedDateValues,ROW(A4696)),"")</f>
        <v/>
      </c>
      <c r="B4696" s="32" t="str">
        <f>IF(AND(TRIM(INDEX(StartDateValues,ROW(A4696)))&lt;&gt;"",INDEX(StartDateValues,ROW(A4696))&gt;0),INDEX(StartDateValues,ROW(A4696)),"")</f>
        <v/>
      </c>
      <c r="C4696" s="22" t="str">
        <f t="shared" si="366"/>
        <v/>
      </c>
      <c r="D4696" s="3" t="str">
        <f t="shared" si="367"/>
        <v/>
      </c>
      <c r="E4696" s="3" t="str">
        <f t="shared" si="368"/>
        <v/>
      </c>
      <c r="F4696" s="3" t="str">
        <f t="shared" si="369"/>
        <v/>
      </c>
      <c r="G4696" s="3" t="str">
        <f>IF(A4696="","",IF(HOUR(A4696)&lt;StartHour,StartHour,IF(HOUR(A4696)&gt;FinishHour,FinishHour,HOUR(A4696))))</f>
        <v/>
      </c>
      <c r="H4696" s="3" t="str">
        <f t="shared" si="370"/>
        <v/>
      </c>
      <c r="I4696" s="33" t="e">
        <f>IF(OR(A4696="",B4696=""),NA(),MAX(0,IF(A4696-B4696=0,SameDayCycleTimeSettingValue,(A4696-B4696) *24)))</f>
        <v>#N/A</v>
      </c>
      <c r="J4696" s="33" t="e">
        <f>IF(OR(A4696="",B4696=""),NA(),MAX(0,IF(A4696-B4696=0,SameDayCycleTimeSettingValue,((A4696-B4696) *24)-(INT((A4696-B4696)) * (24-(FinishHour-StartHour))))))</f>
        <v>#N/A</v>
      </c>
      <c r="K4696" s="3" t="e">
        <f ca="1">IF(OR(A4696&lt;&gt;"",B4696=""),NA(),MAX(0,IF(_xlfn.DAYS(NOW(),B4696)=0,SameDayCycleTimeSettingValue,_xlfn.DAYS(NOW(),B4696))))</f>
        <v>#N/A</v>
      </c>
    </row>
    <row r="4697" spans="1:11" x14ac:dyDescent="0.25">
      <c r="A4697" s="32" t="str">
        <f>IF(AND(TRIM(INDEX(CompletedDateValues,ROW(A4697)))&lt;&gt;"",INDEX(CompletedDateValues,ROW(A4697))&gt;0),INDEX(CompletedDateValues,ROW(A4697)),"")</f>
        <v/>
      </c>
      <c r="B4697" s="32" t="str">
        <f>IF(AND(TRIM(INDEX(StartDateValues,ROW(A4697)))&lt;&gt;"",INDEX(StartDateValues,ROW(A4697))&gt;0),INDEX(StartDateValues,ROW(A4697)),"")</f>
        <v/>
      </c>
      <c r="C4697" s="22" t="str">
        <f t="shared" si="366"/>
        <v/>
      </c>
      <c r="D4697" s="3" t="str">
        <f t="shared" si="367"/>
        <v/>
      </c>
      <c r="E4697" s="3" t="str">
        <f t="shared" si="368"/>
        <v/>
      </c>
      <c r="F4697" s="3" t="str">
        <f t="shared" si="369"/>
        <v/>
      </c>
      <c r="G4697" s="3" t="str">
        <f>IF(A4697="","",IF(HOUR(A4697)&lt;StartHour,StartHour,IF(HOUR(A4697)&gt;FinishHour,FinishHour,HOUR(A4697))))</f>
        <v/>
      </c>
      <c r="H4697" s="3" t="str">
        <f t="shared" si="370"/>
        <v/>
      </c>
      <c r="I4697" s="33" t="e">
        <f>IF(OR(A4697="",B4697=""),NA(),MAX(0,IF(A4697-B4697=0,SameDayCycleTimeSettingValue,(A4697-B4697) *24)))</f>
        <v>#N/A</v>
      </c>
      <c r="J4697" s="33" t="e">
        <f>IF(OR(A4697="",B4697=""),NA(),MAX(0,IF(A4697-B4697=0,SameDayCycleTimeSettingValue,((A4697-B4697) *24)-(INT((A4697-B4697)) * (24-(FinishHour-StartHour))))))</f>
        <v>#N/A</v>
      </c>
      <c r="K4697" s="3" t="e">
        <f ca="1">IF(OR(A4697&lt;&gt;"",B4697=""),NA(),MAX(0,IF(_xlfn.DAYS(NOW(),B4697)=0,SameDayCycleTimeSettingValue,_xlfn.DAYS(NOW(),B4697))))</f>
        <v>#N/A</v>
      </c>
    </row>
    <row r="4698" spans="1:11" x14ac:dyDescent="0.25">
      <c r="A4698" s="32" t="str">
        <f>IF(AND(TRIM(INDEX(CompletedDateValues,ROW(A4698)))&lt;&gt;"",INDEX(CompletedDateValues,ROW(A4698))&gt;0),INDEX(CompletedDateValues,ROW(A4698)),"")</f>
        <v/>
      </c>
      <c r="B4698" s="32" t="str">
        <f>IF(AND(TRIM(INDEX(StartDateValues,ROW(A4698)))&lt;&gt;"",INDEX(StartDateValues,ROW(A4698))&gt;0),INDEX(StartDateValues,ROW(A4698)),"")</f>
        <v/>
      </c>
      <c r="C4698" s="22" t="str">
        <f t="shared" si="366"/>
        <v/>
      </c>
      <c r="D4698" s="3" t="str">
        <f t="shared" si="367"/>
        <v/>
      </c>
      <c r="E4698" s="3" t="str">
        <f t="shared" si="368"/>
        <v/>
      </c>
      <c r="F4698" s="3" t="str">
        <f t="shared" si="369"/>
        <v/>
      </c>
      <c r="G4698" s="3" t="str">
        <f>IF(A4698="","",IF(HOUR(A4698)&lt;StartHour,StartHour,IF(HOUR(A4698)&gt;FinishHour,FinishHour,HOUR(A4698))))</f>
        <v/>
      </c>
      <c r="H4698" s="3" t="str">
        <f t="shared" si="370"/>
        <v/>
      </c>
      <c r="I4698" s="33" t="e">
        <f>IF(OR(A4698="",B4698=""),NA(),MAX(0,IF(A4698-B4698=0,SameDayCycleTimeSettingValue,(A4698-B4698) *24)))</f>
        <v>#N/A</v>
      </c>
      <c r="J4698" s="33" t="e">
        <f>IF(OR(A4698="",B4698=""),NA(),MAX(0,IF(A4698-B4698=0,SameDayCycleTimeSettingValue,((A4698-B4698) *24)-(INT((A4698-B4698)) * (24-(FinishHour-StartHour))))))</f>
        <v>#N/A</v>
      </c>
      <c r="K4698" s="3" t="e">
        <f ca="1">IF(OR(A4698&lt;&gt;"",B4698=""),NA(),MAX(0,IF(_xlfn.DAYS(NOW(),B4698)=0,SameDayCycleTimeSettingValue,_xlfn.DAYS(NOW(),B4698))))</f>
        <v>#N/A</v>
      </c>
    </row>
    <row r="4699" spans="1:11" x14ac:dyDescent="0.25">
      <c r="A4699" s="32" t="str">
        <f>IF(AND(TRIM(INDEX(CompletedDateValues,ROW(A4699)))&lt;&gt;"",INDEX(CompletedDateValues,ROW(A4699))&gt;0),INDEX(CompletedDateValues,ROW(A4699)),"")</f>
        <v/>
      </c>
      <c r="B4699" s="32" t="str">
        <f>IF(AND(TRIM(INDEX(StartDateValues,ROW(A4699)))&lt;&gt;"",INDEX(StartDateValues,ROW(A4699))&gt;0),INDEX(StartDateValues,ROW(A4699)),"")</f>
        <v/>
      </c>
      <c r="C4699" s="22" t="str">
        <f t="shared" si="366"/>
        <v/>
      </c>
      <c r="D4699" s="3" t="str">
        <f t="shared" si="367"/>
        <v/>
      </c>
      <c r="E4699" s="3" t="str">
        <f t="shared" si="368"/>
        <v/>
      </c>
      <c r="F4699" s="3" t="str">
        <f t="shared" si="369"/>
        <v/>
      </c>
      <c r="G4699" s="3" t="str">
        <f>IF(A4699="","",IF(HOUR(A4699)&lt;StartHour,StartHour,IF(HOUR(A4699)&gt;FinishHour,FinishHour,HOUR(A4699))))</f>
        <v/>
      </c>
      <c r="H4699" s="3" t="str">
        <f t="shared" si="370"/>
        <v/>
      </c>
      <c r="I4699" s="33" t="e">
        <f>IF(OR(A4699="",B4699=""),NA(),MAX(0,IF(A4699-B4699=0,SameDayCycleTimeSettingValue,(A4699-B4699) *24)))</f>
        <v>#N/A</v>
      </c>
      <c r="J4699" s="33" t="e">
        <f>IF(OR(A4699="",B4699=""),NA(),MAX(0,IF(A4699-B4699=0,SameDayCycleTimeSettingValue,((A4699-B4699) *24)-(INT((A4699-B4699)) * (24-(FinishHour-StartHour))))))</f>
        <v>#N/A</v>
      </c>
      <c r="K4699" s="3" t="e">
        <f ca="1">IF(OR(A4699&lt;&gt;"",B4699=""),NA(),MAX(0,IF(_xlfn.DAYS(NOW(),B4699)=0,SameDayCycleTimeSettingValue,_xlfn.DAYS(NOW(),B4699))))</f>
        <v>#N/A</v>
      </c>
    </row>
    <row r="4700" spans="1:11" x14ac:dyDescent="0.25">
      <c r="A4700" s="32" t="str">
        <f>IF(AND(TRIM(INDEX(CompletedDateValues,ROW(A4700)))&lt;&gt;"",INDEX(CompletedDateValues,ROW(A4700))&gt;0),INDEX(CompletedDateValues,ROW(A4700)),"")</f>
        <v/>
      </c>
      <c r="B4700" s="32" t="str">
        <f>IF(AND(TRIM(INDEX(StartDateValues,ROW(A4700)))&lt;&gt;"",INDEX(StartDateValues,ROW(A4700))&gt;0),INDEX(StartDateValues,ROW(A4700)),"")</f>
        <v/>
      </c>
      <c r="C4700" s="22" t="str">
        <f t="shared" si="366"/>
        <v/>
      </c>
      <c r="D4700" s="3" t="str">
        <f t="shared" si="367"/>
        <v/>
      </c>
      <c r="E4700" s="3" t="str">
        <f t="shared" si="368"/>
        <v/>
      </c>
      <c r="F4700" s="3" t="str">
        <f t="shared" si="369"/>
        <v/>
      </c>
      <c r="G4700" s="3" t="str">
        <f>IF(A4700="","",IF(HOUR(A4700)&lt;StartHour,StartHour,IF(HOUR(A4700)&gt;FinishHour,FinishHour,HOUR(A4700))))</f>
        <v/>
      </c>
      <c r="H4700" s="3" t="str">
        <f t="shared" si="370"/>
        <v/>
      </c>
      <c r="I4700" s="33" t="e">
        <f>IF(OR(A4700="",B4700=""),NA(),MAX(0,IF(A4700-B4700=0,SameDayCycleTimeSettingValue,(A4700-B4700) *24)))</f>
        <v>#N/A</v>
      </c>
      <c r="J4700" s="33" t="e">
        <f>IF(OR(A4700="",B4700=""),NA(),MAX(0,IF(A4700-B4700=0,SameDayCycleTimeSettingValue,((A4700-B4700) *24)-(INT((A4700-B4700)) * (24-(FinishHour-StartHour))))))</f>
        <v>#N/A</v>
      </c>
      <c r="K4700" s="3" t="e">
        <f ca="1">IF(OR(A4700&lt;&gt;"",B4700=""),NA(),MAX(0,IF(_xlfn.DAYS(NOW(),B4700)=0,SameDayCycleTimeSettingValue,_xlfn.DAYS(NOW(),B4700))))</f>
        <v>#N/A</v>
      </c>
    </row>
    <row r="4701" spans="1:11" x14ac:dyDescent="0.25">
      <c r="A4701" s="32" t="str">
        <f>IF(AND(TRIM(INDEX(CompletedDateValues,ROW(A4701)))&lt;&gt;"",INDEX(CompletedDateValues,ROW(A4701))&gt;0),INDEX(CompletedDateValues,ROW(A4701)),"")</f>
        <v/>
      </c>
      <c r="B4701" s="32" t="str">
        <f>IF(AND(TRIM(INDEX(StartDateValues,ROW(A4701)))&lt;&gt;"",INDEX(StartDateValues,ROW(A4701))&gt;0),INDEX(StartDateValues,ROW(A4701)),"")</f>
        <v/>
      </c>
      <c r="C4701" s="22" t="str">
        <f t="shared" si="366"/>
        <v/>
      </c>
      <c r="D4701" s="3" t="str">
        <f t="shared" si="367"/>
        <v/>
      </c>
      <c r="E4701" s="3" t="str">
        <f t="shared" si="368"/>
        <v/>
      </c>
      <c r="F4701" s="3" t="str">
        <f t="shared" si="369"/>
        <v/>
      </c>
      <c r="G4701" s="3" t="str">
        <f>IF(A4701="","",IF(HOUR(A4701)&lt;StartHour,StartHour,IF(HOUR(A4701)&gt;FinishHour,FinishHour,HOUR(A4701))))</f>
        <v/>
      </c>
      <c r="H4701" s="3" t="str">
        <f t="shared" si="370"/>
        <v/>
      </c>
      <c r="I4701" s="33" t="e">
        <f>IF(OR(A4701="",B4701=""),NA(),MAX(0,IF(A4701-B4701=0,SameDayCycleTimeSettingValue,(A4701-B4701) *24)))</f>
        <v>#N/A</v>
      </c>
      <c r="J4701" s="33" t="e">
        <f>IF(OR(A4701="",B4701=""),NA(),MAX(0,IF(A4701-B4701=0,SameDayCycleTimeSettingValue,((A4701-B4701) *24)-(INT((A4701-B4701)) * (24-(FinishHour-StartHour))))))</f>
        <v>#N/A</v>
      </c>
      <c r="K4701" s="3" t="e">
        <f ca="1">IF(OR(A4701&lt;&gt;"",B4701=""),NA(),MAX(0,IF(_xlfn.DAYS(NOW(),B4701)=0,SameDayCycleTimeSettingValue,_xlfn.DAYS(NOW(),B4701))))</f>
        <v>#N/A</v>
      </c>
    </row>
    <row r="4702" spans="1:11" x14ac:dyDescent="0.25">
      <c r="A4702" s="32" t="str">
        <f>IF(AND(TRIM(INDEX(CompletedDateValues,ROW(A4702)))&lt;&gt;"",INDEX(CompletedDateValues,ROW(A4702))&gt;0),INDEX(CompletedDateValues,ROW(A4702)),"")</f>
        <v/>
      </c>
      <c r="B4702" s="32" t="str">
        <f>IF(AND(TRIM(INDEX(StartDateValues,ROW(A4702)))&lt;&gt;"",INDEX(StartDateValues,ROW(A4702))&gt;0),INDEX(StartDateValues,ROW(A4702)),"")</f>
        <v/>
      </c>
      <c r="C4702" s="22" t="str">
        <f t="shared" si="366"/>
        <v/>
      </c>
      <c r="D4702" s="3" t="str">
        <f t="shared" si="367"/>
        <v/>
      </c>
      <c r="E4702" s="3" t="str">
        <f t="shared" si="368"/>
        <v/>
      </c>
      <c r="F4702" s="3" t="str">
        <f t="shared" si="369"/>
        <v/>
      </c>
      <c r="G4702" s="3" t="str">
        <f>IF(A4702="","",IF(HOUR(A4702)&lt;StartHour,StartHour,IF(HOUR(A4702)&gt;FinishHour,FinishHour,HOUR(A4702))))</f>
        <v/>
      </c>
      <c r="H4702" s="3" t="str">
        <f t="shared" si="370"/>
        <v/>
      </c>
      <c r="I4702" s="33" t="e">
        <f>IF(OR(A4702="",B4702=""),NA(),MAX(0,IF(A4702-B4702=0,SameDayCycleTimeSettingValue,(A4702-B4702) *24)))</f>
        <v>#N/A</v>
      </c>
      <c r="J4702" s="33" t="e">
        <f>IF(OR(A4702="",B4702=""),NA(),MAX(0,IF(A4702-B4702=0,SameDayCycleTimeSettingValue,((A4702-B4702) *24)-(INT((A4702-B4702)) * (24-(FinishHour-StartHour))))))</f>
        <v>#N/A</v>
      </c>
      <c r="K4702" s="3" t="e">
        <f ca="1">IF(OR(A4702&lt;&gt;"",B4702=""),NA(),MAX(0,IF(_xlfn.DAYS(NOW(),B4702)=0,SameDayCycleTimeSettingValue,_xlfn.DAYS(NOW(),B4702))))</f>
        <v>#N/A</v>
      </c>
    </row>
    <row r="4703" spans="1:11" x14ac:dyDescent="0.25">
      <c r="A4703" s="32" t="str">
        <f>IF(AND(TRIM(INDEX(CompletedDateValues,ROW(A4703)))&lt;&gt;"",INDEX(CompletedDateValues,ROW(A4703))&gt;0),INDEX(CompletedDateValues,ROW(A4703)),"")</f>
        <v/>
      </c>
      <c r="B4703" s="32" t="str">
        <f>IF(AND(TRIM(INDEX(StartDateValues,ROW(A4703)))&lt;&gt;"",INDEX(StartDateValues,ROW(A4703))&gt;0),INDEX(StartDateValues,ROW(A4703)),"")</f>
        <v/>
      </c>
      <c r="C4703" s="22" t="str">
        <f t="shared" si="366"/>
        <v/>
      </c>
      <c r="D4703" s="3" t="str">
        <f t="shared" si="367"/>
        <v/>
      </c>
      <c r="E4703" s="3" t="str">
        <f t="shared" si="368"/>
        <v/>
      </c>
      <c r="F4703" s="3" t="str">
        <f t="shared" si="369"/>
        <v/>
      </c>
      <c r="G4703" s="3" t="str">
        <f>IF(A4703="","",IF(HOUR(A4703)&lt;StartHour,StartHour,IF(HOUR(A4703)&gt;FinishHour,FinishHour,HOUR(A4703))))</f>
        <v/>
      </c>
      <c r="H4703" s="3" t="str">
        <f t="shared" si="370"/>
        <v/>
      </c>
      <c r="I4703" s="33" t="e">
        <f>IF(OR(A4703="",B4703=""),NA(),MAX(0,IF(A4703-B4703=0,SameDayCycleTimeSettingValue,(A4703-B4703) *24)))</f>
        <v>#N/A</v>
      </c>
      <c r="J4703" s="33" t="e">
        <f>IF(OR(A4703="",B4703=""),NA(),MAX(0,IF(A4703-B4703=0,SameDayCycleTimeSettingValue,((A4703-B4703) *24)-(INT((A4703-B4703)) * (24-(FinishHour-StartHour))))))</f>
        <v>#N/A</v>
      </c>
      <c r="K4703" s="3" t="e">
        <f ca="1">IF(OR(A4703&lt;&gt;"",B4703=""),NA(),MAX(0,IF(_xlfn.DAYS(NOW(),B4703)=0,SameDayCycleTimeSettingValue,_xlfn.DAYS(NOW(),B4703))))</f>
        <v>#N/A</v>
      </c>
    </row>
    <row r="4704" spans="1:11" x14ac:dyDescent="0.25">
      <c r="A4704" s="32" t="str">
        <f>IF(AND(TRIM(INDEX(CompletedDateValues,ROW(A4704)))&lt;&gt;"",INDEX(CompletedDateValues,ROW(A4704))&gt;0),INDEX(CompletedDateValues,ROW(A4704)),"")</f>
        <v/>
      </c>
      <c r="B4704" s="32" t="str">
        <f>IF(AND(TRIM(INDEX(StartDateValues,ROW(A4704)))&lt;&gt;"",INDEX(StartDateValues,ROW(A4704))&gt;0),INDEX(StartDateValues,ROW(A4704)),"")</f>
        <v/>
      </c>
      <c r="C4704" s="22" t="str">
        <f t="shared" si="366"/>
        <v/>
      </c>
      <c r="D4704" s="3" t="str">
        <f t="shared" si="367"/>
        <v/>
      </c>
      <c r="E4704" s="3" t="str">
        <f t="shared" si="368"/>
        <v/>
      </c>
      <c r="F4704" s="3" t="str">
        <f t="shared" si="369"/>
        <v/>
      </c>
      <c r="G4704" s="3" t="str">
        <f>IF(A4704="","",IF(HOUR(A4704)&lt;StartHour,StartHour,IF(HOUR(A4704)&gt;FinishHour,FinishHour,HOUR(A4704))))</f>
        <v/>
      </c>
      <c r="H4704" s="3" t="str">
        <f t="shared" si="370"/>
        <v/>
      </c>
      <c r="I4704" s="33" t="e">
        <f>IF(OR(A4704="",B4704=""),NA(),MAX(0,IF(A4704-B4704=0,SameDayCycleTimeSettingValue,(A4704-B4704) *24)))</f>
        <v>#N/A</v>
      </c>
      <c r="J4704" s="33" t="e">
        <f>IF(OR(A4704="",B4704=""),NA(),MAX(0,IF(A4704-B4704=0,SameDayCycleTimeSettingValue,((A4704-B4704) *24)-(INT((A4704-B4704)) * (24-(FinishHour-StartHour))))))</f>
        <v>#N/A</v>
      </c>
      <c r="K4704" s="3" t="e">
        <f ca="1">IF(OR(A4704&lt;&gt;"",B4704=""),NA(),MAX(0,IF(_xlfn.DAYS(NOW(),B4704)=0,SameDayCycleTimeSettingValue,_xlfn.DAYS(NOW(),B4704))))</f>
        <v>#N/A</v>
      </c>
    </row>
    <row r="4705" spans="1:11" x14ac:dyDescent="0.25">
      <c r="A4705" s="32" t="str">
        <f>IF(AND(TRIM(INDEX(CompletedDateValues,ROW(A4705)))&lt;&gt;"",INDEX(CompletedDateValues,ROW(A4705))&gt;0),INDEX(CompletedDateValues,ROW(A4705)),"")</f>
        <v/>
      </c>
      <c r="B4705" s="32" t="str">
        <f>IF(AND(TRIM(INDEX(StartDateValues,ROW(A4705)))&lt;&gt;"",INDEX(StartDateValues,ROW(A4705))&gt;0),INDEX(StartDateValues,ROW(A4705)),"")</f>
        <v/>
      </c>
      <c r="C4705" s="22" t="str">
        <f t="shared" si="366"/>
        <v/>
      </c>
      <c r="D4705" s="3" t="str">
        <f t="shared" si="367"/>
        <v/>
      </c>
      <c r="E4705" s="3" t="str">
        <f t="shared" si="368"/>
        <v/>
      </c>
      <c r="F4705" s="3" t="str">
        <f t="shared" si="369"/>
        <v/>
      </c>
      <c r="G4705" s="3" t="str">
        <f>IF(A4705="","",IF(HOUR(A4705)&lt;StartHour,StartHour,IF(HOUR(A4705)&gt;FinishHour,FinishHour,HOUR(A4705))))</f>
        <v/>
      </c>
      <c r="H4705" s="3" t="str">
        <f t="shared" si="370"/>
        <v/>
      </c>
      <c r="I4705" s="33" t="e">
        <f>IF(OR(A4705="",B4705=""),NA(),MAX(0,IF(A4705-B4705=0,SameDayCycleTimeSettingValue,(A4705-B4705) *24)))</f>
        <v>#N/A</v>
      </c>
      <c r="J4705" s="33" t="e">
        <f>IF(OR(A4705="",B4705=""),NA(),MAX(0,IF(A4705-B4705=0,SameDayCycleTimeSettingValue,((A4705-B4705) *24)-(INT((A4705-B4705)) * (24-(FinishHour-StartHour))))))</f>
        <v>#N/A</v>
      </c>
      <c r="K4705" s="3" t="e">
        <f ca="1">IF(OR(A4705&lt;&gt;"",B4705=""),NA(),MAX(0,IF(_xlfn.DAYS(NOW(),B4705)=0,SameDayCycleTimeSettingValue,_xlfn.DAYS(NOW(),B4705))))</f>
        <v>#N/A</v>
      </c>
    </row>
    <row r="4706" spans="1:11" x14ac:dyDescent="0.25">
      <c r="A4706" s="32" t="str">
        <f>IF(AND(TRIM(INDEX(CompletedDateValues,ROW(A4706)))&lt;&gt;"",INDEX(CompletedDateValues,ROW(A4706))&gt;0),INDEX(CompletedDateValues,ROW(A4706)),"")</f>
        <v/>
      </c>
      <c r="B4706" s="32" t="str">
        <f>IF(AND(TRIM(INDEX(StartDateValues,ROW(A4706)))&lt;&gt;"",INDEX(StartDateValues,ROW(A4706))&gt;0),INDEX(StartDateValues,ROW(A4706)),"")</f>
        <v/>
      </c>
      <c r="C4706" s="22" t="str">
        <f t="shared" si="366"/>
        <v/>
      </c>
      <c r="D4706" s="3" t="str">
        <f t="shared" si="367"/>
        <v/>
      </c>
      <c r="E4706" s="3" t="str">
        <f t="shared" si="368"/>
        <v/>
      </c>
      <c r="F4706" s="3" t="str">
        <f t="shared" si="369"/>
        <v/>
      </c>
      <c r="G4706" s="3" t="str">
        <f>IF(A4706="","",IF(HOUR(A4706)&lt;StartHour,StartHour,IF(HOUR(A4706)&gt;FinishHour,FinishHour,HOUR(A4706))))</f>
        <v/>
      </c>
      <c r="H4706" s="3" t="str">
        <f t="shared" si="370"/>
        <v/>
      </c>
      <c r="I4706" s="33" t="e">
        <f>IF(OR(A4706="",B4706=""),NA(),MAX(0,IF(A4706-B4706=0,SameDayCycleTimeSettingValue,(A4706-B4706) *24)))</f>
        <v>#N/A</v>
      </c>
      <c r="J4706" s="33" t="e">
        <f>IF(OR(A4706="",B4706=""),NA(),MAX(0,IF(A4706-B4706=0,SameDayCycleTimeSettingValue,((A4706-B4706) *24)-(INT((A4706-B4706)) * (24-(FinishHour-StartHour))))))</f>
        <v>#N/A</v>
      </c>
      <c r="K4706" s="3" t="e">
        <f ca="1">IF(OR(A4706&lt;&gt;"",B4706=""),NA(),MAX(0,IF(_xlfn.DAYS(NOW(),B4706)=0,SameDayCycleTimeSettingValue,_xlfn.DAYS(NOW(),B4706))))</f>
        <v>#N/A</v>
      </c>
    </row>
    <row r="4707" spans="1:11" x14ac:dyDescent="0.25">
      <c r="A4707" s="32" t="str">
        <f>IF(AND(TRIM(INDEX(CompletedDateValues,ROW(A4707)))&lt;&gt;"",INDEX(CompletedDateValues,ROW(A4707))&gt;0),INDEX(CompletedDateValues,ROW(A4707)),"")</f>
        <v/>
      </c>
      <c r="B4707" s="32" t="str">
        <f>IF(AND(TRIM(INDEX(StartDateValues,ROW(A4707)))&lt;&gt;"",INDEX(StartDateValues,ROW(A4707))&gt;0),INDEX(StartDateValues,ROW(A4707)),"")</f>
        <v/>
      </c>
      <c r="C4707" s="22" t="str">
        <f t="shared" si="366"/>
        <v/>
      </c>
      <c r="D4707" s="3" t="str">
        <f t="shared" si="367"/>
        <v/>
      </c>
      <c r="E4707" s="3" t="str">
        <f t="shared" si="368"/>
        <v/>
      </c>
      <c r="F4707" s="3" t="str">
        <f t="shared" si="369"/>
        <v/>
      </c>
      <c r="G4707" s="3" t="str">
        <f>IF(A4707="","",IF(HOUR(A4707)&lt;StartHour,StartHour,IF(HOUR(A4707)&gt;FinishHour,FinishHour,HOUR(A4707))))</f>
        <v/>
      </c>
      <c r="H4707" s="3" t="str">
        <f t="shared" si="370"/>
        <v/>
      </c>
      <c r="I4707" s="33" t="e">
        <f>IF(OR(A4707="",B4707=""),NA(),MAX(0,IF(A4707-B4707=0,SameDayCycleTimeSettingValue,(A4707-B4707) *24)))</f>
        <v>#N/A</v>
      </c>
      <c r="J4707" s="33" t="e">
        <f>IF(OR(A4707="",B4707=""),NA(),MAX(0,IF(A4707-B4707=0,SameDayCycleTimeSettingValue,((A4707-B4707) *24)-(INT((A4707-B4707)) * (24-(FinishHour-StartHour))))))</f>
        <v>#N/A</v>
      </c>
      <c r="K4707" s="3" t="e">
        <f ca="1">IF(OR(A4707&lt;&gt;"",B4707=""),NA(),MAX(0,IF(_xlfn.DAYS(NOW(),B4707)=0,SameDayCycleTimeSettingValue,_xlfn.DAYS(NOW(),B4707))))</f>
        <v>#N/A</v>
      </c>
    </row>
    <row r="4708" spans="1:11" x14ac:dyDescent="0.25">
      <c r="A4708" s="32" t="str">
        <f>IF(AND(TRIM(INDEX(CompletedDateValues,ROW(A4708)))&lt;&gt;"",INDEX(CompletedDateValues,ROW(A4708))&gt;0),INDEX(CompletedDateValues,ROW(A4708)),"")</f>
        <v/>
      </c>
      <c r="B4708" s="32" t="str">
        <f>IF(AND(TRIM(INDEX(StartDateValues,ROW(A4708)))&lt;&gt;"",INDEX(StartDateValues,ROW(A4708))&gt;0),INDEX(StartDateValues,ROW(A4708)),"")</f>
        <v/>
      </c>
      <c r="C4708" s="22" t="str">
        <f t="shared" si="366"/>
        <v/>
      </c>
      <c r="D4708" s="3" t="str">
        <f t="shared" si="367"/>
        <v/>
      </c>
      <c r="E4708" s="3" t="str">
        <f t="shared" si="368"/>
        <v/>
      </c>
      <c r="F4708" s="3" t="str">
        <f t="shared" si="369"/>
        <v/>
      </c>
      <c r="G4708" s="3" t="str">
        <f>IF(A4708="","",IF(HOUR(A4708)&lt;StartHour,StartHour,IF(HOUR(A4708)&gt;FinishHour,FinishHour,HOUR(A4708))))</f>
        <v/>
      </c>
      <c r="H4708" s="3" t="str">
        <f t="shared" si="370"/>
        <v/>
      </c>
      <c r="I4708" s="33" t="e">
        <f>IF(OR(A4708="",B4708=""),NA(),MAX(0,IF(A4708-B4708=0,SameDayCycleTimeSettingValue,(A4708-B4708) *24)))</f>
        <v>#N/A</v>
      </c>
      <c r="J4708" s="33" t="e">
        <f>IF(OR(A4708="",B4708=""),NA(),MAX(0,IF(A4708-B4708=0,SameDayCycleTimeSettingValue,((A4708-B4708) *24)-(INT((A4708-B4708)) * (24-(FinishHour-StartHour))))))</f>
        <v>#N/A</v>
      </c>
      <c r="K4708" s="3" t="e">
        <f ca="1">IF(OR(A4708&lt;&gt;"",B4708=""),NA(),MAX(0,IF(_xlfn.DAYS(NOW(),B4708)=0,SameDayCycleTimeSettingValue,_xlfn.DAYS(NOW(),B4708))))</f>
        <v>#N/A</v>
      </c>
    </row>
    <row r="4709" spans="1:11" x14ac:dyDescent="0.25">
      <c r="A4709" s="32" t="str">
        <f>IF(AND(TRIM(INDEX(CompletedDateValues,ROW(A4709)))&lt;&gt;"",INDEX(CompletedDateValues,ROW(A4709))&gt;0),INDEX(CompletedDateValues,ROW(A4709)),"")</f>
        <v/>
      </c>
      <c r="B4709" s="32" t="str">
        <f>IF(AND(TRIM(INDEX(StartDateValues,ROW(A4709)))&lt;&gt;"",INDEX(StartDateValues,ROW(A4709))&gt;0),INDEX(StartDateValues,ROW(A4709)),"")</f>
        <v/>
      </c>
      <c r="C4709" s="22" t="str">
        <f t="shared" si="366"/>
        <v/>
      </c>
      <c r="D4709" s="3" t="str">
        <f t="shared" si="367"/>
        <v/>
      </c>
      <c r="E4709" s="3" t="str">
        <f t="shared" si="368"/>
        <v/>
      </c>
      <c r="F4709" s="3" t="str">
        <f t="shared" si="369"/>
        <v/>
      </c>
      <c r="G4709" s="3" t="str">
        <f>IF(A4709="","",IF(HOUR(A4709)&lt;StartHour,StartHour,IF(HOUR(A4709)&gt;FinishHour,FinishHour,HOUR(A4709))))</f>
        <v/>
      </c>
      <c r="H4709" s="3" t="str">
        <f t="shared" si="370"/>
        <v/>
      </c>
      <c r="I4709" s="33" t="e">
        <f>IF(OR(A4709="",B4709=""),NA(),MAX(0,IF(A4709-B4709=0,SameDayCycleTimeSettingValue,(A4709-B4709) *24)))</f>
        <v>#N/A</v>
      </c>
      <c r="J4709" s="33" t="e">
        <f>IF(OR(A4709="",B4709=""),NA(),MAX(0,IF(A4709-B4709=0,SameDayCycleTimeSettingValue,((A4709-B4709) *24)-(INT((A4709-B4709)) * (24-(FinishHour-StartHour))))))</f>
        <v>#N/A</v>
      </c>
      <c r="K4709" s="3" t="e">
        <f ca="1">IF(OR(A4709&lt;&gt;"",B4709=""),NA(),MAX(0,IF(_xlfn.DAYS(NOW(),B4709)=0,SameDayCycleTimeSettingValue,_xlfn.DAYS(NOW(),B4709))))</f>
        <v>#N/A</v>
      </c>
    </row>
    <row r="4710" spans="1:11" x14ac:dyDescent="0.25">
      <c r="A4710" s="32" t="str">
        <f>IF(AND(TRIM(INDEX(CompletedDateValues,ROW(A4710)))&lt;&gt;"",INDEX(CompletedDateValues,ROW(A4710))&gt;0),INDEX(CompletedDateValues,ROW(A4710)),"")</f>
        <v/>
      </c>
      <c r="B4710" s="32" t="str">
        <f>IF(AND(TRIM(INDEX(StartDateValues,ROW(A4710)))&lt;&gt;"",INDEX(StartDateValues,ROW(A4710))&gt;0),INDEX(StartDateValues,ROW(A4710)),"")</f>
        <v/>
      </c>
      <c r="C4710" s="22" t="str">
        <f t="shared" si="366"/>
        <v/>
      </c>
      <c r="D4710" s="3" t="str">
        <f t="shared" si="367"/>
        <v/>
      </c>
      <c r="E4710" s="3" t="str">
        <f t="shared" si="368"/>
        <v/>
      </c>
      <c r="F4710" s="3" t="str">
        <f t="shared" si="369"/>
        <v/>
      </c>
      <c r="G4710" s="3" t="str">
        <f>IF(A4710="","",IF(HOUR(A4710)&lt;StartHour,StartHour,IF(HOUR(A4710)&gt;FinishHour,FinishHour,HOUR(A4710))))</f>
        <v/>
      </c>
      <c r="H4710" s="3" t="str">
        <f t="shared" si="370"/>
        <v/>
      </c>
      <c r="I4710" s="33" t="e">
        <f>IF(OR(A4710="",B4710=""),NA(),MAX(0,IF(A4710-B4710=0,SameDayCycleTimeSettingValue,(A4710-B4710) *24)))</f>
        <v>#N/A</v>
      </c>
      <c r="J4710" s="33" t="e">
        <f>IF(OR(A4710="",B4710=""),NA(),MAX(0,IF(A4710-B4710=0,SameDayCycleTimeSettingValue,((A4710-B4710) *24)-(INT((A4710-B4710)) * (24-(FinishHour-StartHour))))))</f>
        <v>#N/A</v>
      </c>
      <c r="K4710" s="3" t="e">
        <f ca="1">IF(OR(A4710&lt;&gt;"",B4710=""),NA(),MAX(0,IF(_xlfn.DAYS(NOW(),B4710)=0,SameDayCycleTimeSettingValue,_xlfn.DAYS(NOW(),B4710))))</f>
        <v>#N/A</v>
      </c>
    </row>
    <row r="4711" spans="1:11" x14ac:dyDescent="0.25">
      <c r="A4711" s="32" t="str">
        <f>IF(AND(TRIM(INDEX(CompletedDateValues,ROW(A4711)))&lt;&gt;"",INDEX(CompletedDateValues,ROW(A4711))&gt;0),INDEX(CompletedDateValues,ROW(A4711)),"")</f>
        <v/>
      </c>
      <c r="B4711" s="32" t="str">
        <f>IF(AND(TRIM(INDEX(StartDateValues,ROW(A4711)))&lt;&gt;"",INDEX(StartDateValues,ROW(A4711))&gt;0),INDEX(StartDateValues,ROW(A4711)),"")</f>
        <v/>
      </c>
      <c r="C4711" s="22" t="str">
        <f t="shared" si="366"/>
        <v/>
      </c>
      <c r="D4711" s="3" t="str">
        <f t="shared" si="367"/>
        <v/>
      </c>
      <c r="E4711" s="3" t="str">
        <f t="shared" si="368"/>
        <v/>
      </c>
      <c r="F4711" s="3" t="str">
        <f t="shared" si="369"/>
        <v/>
      </c>
      <c r="G4711" s="3" t="str">
        <f>IF(A4711="","",IF(HOUR(A4711)&lt;StartHour,StartHour,IF(HOUR(A4711)&gt;FinishHour,FinishHour,HOUR(A4711))))</f>
        <v/>
      </c>
      <c r="H4711" s="3" t="str">
        <f t="shared" si="370"/>
        <v/>
      </c>
      <c r="I4711" s="33" t="e">
        <f>IF(OR(A4711="",B4711=""),NA(),MAX(0,IF(A4711-B4711=0,SameDayCycleTimeSettingValue,(A4711-B4711) *24)))</f>
        <v>#N/A</v>
      </c>
      <c r="J4711" s="33" t="e">
        <f>IF(OR(A4711="",B4711=""),NA(),MAX(0,IF(A4711-B4711=0,SameDayCycleTimeSettingValue,((A4711-B4711) *24)-(INT((A4711-B4711)) * (24-(FinishHour-StartHour))))))</f>
        <v>#N/A</v>
      </c>
      <c r="K4711" s="3" t="e">
        <f ca="1">IF(OR(A4711&lt;&gt;"",B4711=""),NA(),MAX(0,IF(_xlfn.DAYS(NOW(),B4711)=0,SameDayCycleTimeSettingValue,_xlfn.DAYS(NOW(),B4711))))</f>
        <v>#N/A</v>
      </c>
    </row>
    <row r="4712" spans="1:11" x14ac:dyDescent="0.25">
      <c r="A4712" s="32" t="str">
        <f>IF(AND(TRIM(INDEX(CompletedDateValues,ROW(A4712)))&lt;&gt;"",INDEX(CompletedDateValues,ROW(A4712))&gt;0),INDEX(CompletedDateValues,ROW(A4712)),"")</f>
        <v/>
      </c>
      <c r="B4712" s="32" t="str">
        <f>IF(AND(TRIM(INDEX(StartDateValues,ROW(A4712)))&lt;&gt;"",INDEX(StartDateValues,ROW(A4712))&gt;0),INDEX(StartDateValues,ROW(A4712)),"")</f>
        <v/>
      </c>
      <c r="C4712" s="22" t="str">
        <f t="shared" si="366"/>
        <v/>
      </c>
      <c r="D4712" s="3" t="str">
        <f t="shared" si="367"/>
        <v/>
      </c>
      <c r="E4712" s="3" t="str">
        <f t="shared" si="368"/>
        <v/>
      </c>
      <c r="F4712" s="3" t="str">
        <f t="shared" si="369"/>
        <v/>
      </c>
      <c r="G4712" s="3" t="str">
        <f>IF(A4712="","",IF(HOUR(A4712)&lt;StartHour,StartHour,IF(HOUR(A4712)&gt;FinishHour,FinishHour,HOUR(A4712))))</f>
        <v/>
      </c>
      <c r="H4712" s="3" t="str">
        <f t="shared" si="370"/>
        <v/>
      </c>
      <c r="I4712" s="33" t="e">
        <f>IF(OR(A4712="",B4712=""),NA(),MAX(0,IF(A4712-B4712=0,SameDayCycleTimeSettingValue,(A4712-B4712) *24)))</f>
        <v>#N/A</v>
      </c>
      <c r="J4712" s="33" t="e">
        <f>IF(OR(A4712="",B4712=""),NA(),MAX(0,IF(A4712-B4712=0,SameDayCycleTimeSettingValue,((A4712-B4712) *24)-(INT((A4712-B4712)) * (24-(FinishHour-StartHour))))))</f>
        <v>#N/A</v>
      </c>
      <c r="K4712" s="3" t="e">
        <f ca="1">IF(OR(A4712&lt;&gt;"",B4712=""),NA(),MAX(0,IF(_xlfn.DAYS(NOW(),B4712)=0,SameDayCycleTimeSettingValue,_xlfn.DAYS(NOW(),B4712))))</f>
        <v>#N/A</v>
      </c>
    </row>
    <row r="4713" spans="1:11" x14ac:dyDescent="0.25">
      <c r="A4713" s="32" t="str">
        <f>IF(AND(TRIM(INDEX(CompletedDateValues,ROW(A4713)))&lt;&gt;"",INDEX(CompletedDateValues,ROW(A4713))&gt;0),INDEX(CompletedDateValues,ROW(A4713)),"")</f>
        <v/>
      </c>
      <c r="B4713" s="32" t="str">
        <f>IF(AND(TRIM(INDEX(StartDateValues,ROW(A4713)))&lt;&gt;"",INDEX(StartDateValues,ROW(A4713))&gt;0),INDEX(StartDateValues,ROW(A4713)),"")</f>
        <v/>
      </c>
      <c r="C4713" s="22" t="str">
        <f t="shared" si="366"/>
        <v/>
      </c>
      <c r="D4713" s="3" t="str">
        <f t="shared" si="367"/>
        <v/>
      </c>
      <c r="E4713" s="3" t="str">
        <f t="shared" si="368"/>
        <v/>
      </c>
      <c r="F4713" s="3" t="str">
        <f t="shared" si="369"/>
        <v/>
      </c>
      <c r="G4713" s="3" t="str">
        <f>IF(A4713="","",IF(HOUR(A4713)&lt;StartHour,StartHour,IF(HOUR(A4713)&gt;FinishHour,FinishHour,HOUR(A4713))))</f>
        <v/>
      </c>
      <c r="H4713" s="3" t="str">
        <f t="shared" si="370"/>
        <v/>
      </c>
      <c r="I4713" s="33" t="e">
        <f>IF(OR(A4713="",B4713=""),NA(),MAX(0,IF(A4713-B4713=0,SameDayCycleTimeSettingValue,(A4713-B4713) *24)))</f>
        <v>#N/A</v>
      </c>
      <c r="J4713" s="33" t="e">
        <f>IF(OR(A4713="",B4713=""),NA(),MAX(0,IF(A4713-B4713=0,SameDayCycleTimeSettingValue,((A4713-B4713) *24)-(INT((A4713-B4713)) * (24-(FinishHour-StartHour))))))</f>
        <v>#N/A</v>
      </c>
      <c r="K4713" s="3" t="e">
        <f ca="1">IF(OR(A4713&lt;&gt;"",B4713=""),NA(),MAX(0,IF(_xlfn.DAYS(NOW(),B4713)=0,SameDayCycleTimeSettingValue,_xlfn.DAYS(NOW(),B4713))))</f>
        <v>#N/A</v>
      </c>
    </row>
    <row r="4714" spans="1:11" x14ac:dyDescent="0.25">
      <c r="A4714" s="32" t="str">
        <f>IF(AND(TRIM(INDEX(CompletedDateValues,ROW(A4714)))&lt;&gt;"",INDEX(CompletedDateValues,ROW(A4714))&gt;0),INDEX(CompletedDateValues,ROW(A4714)),"")</f>
        <v/>
      </c>
      <c r="B4714" s="32" t="str">
        <f>IF(AND(TRIM(INDEX(StartDateValues,ROW(A4714)))&lt;&gt;"",INDEX(StartDateValues,ROW(A4714))&gt;0),INDEX(StartDateValues,ROW(A4714)),"")</f>
        <v/>
      </c>
      <c r="C4714" s="22" t="str">
        <f t="shared" si="366"/>
        <v/>
      </c>
      <c r="D4714" s="3" t="str">
        <f t="shared" si="367"/>
        <v/>
      </c>
      <c r="E4714" s="3" t="str">
        <f t="shared" si="368"/>
        <v/>
      </c>
      <c r="F4714" s="3" t="str">
        <f t="shared" si="369"/>
        <v/>
      </c>
      <c r="G4714" s="3" t="str">
        <f>IF(A4714="","",IF(HOUR(A4714)&lt;StartHour,StartHour,IF(HOUR(A4714)&gt;FinishHour,FinishHour,HOUR(A4714))))</f>
        <v/>
      </c>
      <c r="H4714" s="3" t="str">
        <f t="shared" si="370"/>
        <v/>
      </c>
      <c r="I4714" s="33" t="e">
        <f>IF(OR(A4714="",B4714=""),NA(),MAX(0,IF(A4714-B4714=0,SameDayCycleTimeSettingValue,(A4714-B4714) *24)))</f>
        <v>#N/A</v>
      </c>
      <c r="J4714" s="33" t="e">
        <f>IF(OR(A4714="",B4714=""),NA(),MAX(0,IF(A4714-B4714=0,SameDayCycleTimeSettingValue,((A4714-B4714) *24)-(INT((A4714-B4714)) * (24-(FinishHour-StartHour))))))</f>
        <v>#N/A</v>
      </c>
      <c r="K4714" s="3" t="e">
        <f ca="1">IF(OR(A4714&lt;&gt;"",B4714=""),NA(),MAX(0,IF(_xlfn.DAYS(NOW(),B4714)=0,SameDayCycleTimeSettingValue,_xlfn.DAYS(NOW(),B4714))))</f>
        <v>#N/A</v>
      </c>
    </row>
    <row r="4715" spans="1:11" x14ac:dyDescent="0.25">
      <c r="A4715" s="32" t="str">
        <f>IF(AND(TRIM(INDEX(CompletedDateValues,ROW(A4715)))&lt;&gt;"",INDEX(CompletedDateValues,ROW(A4715))&gt;0),INDEX(CompletedDateValues,ROW(A4715)),"")</f>
        <v/>
      </c>
      <c r="B4715" s="32" t="str">
        <f>IF(AND(TRIM(INDEX(StartDateValues,ROW(A4715)))&lt;&gt;"",INDEX(StartDateValues,ROW(A4715))&gt;0),INDEX(StartDateValues,ROW(A4715)),"")</f>
        <v/>
      </c>
      <c r="C4715" s="22" t="str">
        <f t="shared" si="366"/>
        <v/>
      </c>
      <c r="D4715" s="3" t="str">
        <f t="shared" si="367"/>
        <v/>
      </c>
      <c r="E4715" s="3" t="str">
        <f t="shared" si="368"/>
        <v/>
      </c>
      <c r="F4715" s="3" t="str">
        <f t="shared" si="369"/>
        <v/>
      </c>
      <c r="G4715" s="3" t="str">
        <f>IF(A4715="","",IF(HOUR(A4715)&lt;StartHour,StartHour,IF(HOUR(A4715)&gt;FinishHour,FinishHour,HOUR(A4715))))</f>
        <v/>
      </c>
      <c r="H4715" s="3" t="str">
        <f t="shared" si="370"/>
        <v/>
      </c>
      <c r="I4715" s="33" t="e">
        <f>IF(OR(A4715="",B4715=""),NA(),MAX(0,IF(A4715-B4715=0,SameDayCycleTimeSettingValue,(A4715-B4715) *24)))</f>
        <v>#N/A</v>
      </c>
      <c r="J4715" s="33" t="e">
        <f>IF(OR(A4715="",B4715=""),NA(),MAX(0,IF(A4715-B4715=0,SameDayCycleTimeSettingValue,((A4715-B4715) *24)-(INT((A4715-B4715)) * (24-(FinishHour-StartHour))))))</f>
        <v>#N/A</v>
      </c>
      <c r="K4715" s="3" t="e">
        <f ca="1">IF(OR(A4715&lt;&gt;"",B4715=""),NA(),MAX(0,IF(_xlfn.DAYS(NOW(),B4715)=0,SameDayCycleTimeSettingValue,_xlfn.DAYS(NOW(),B4715))))</f>
        <v>#N/A</v>
      </c>
    </row>
    <row r="4716" spans="1:11" x14ac:dyDescent="0.25">
      <c r="A4716" s="32" t="str">
        <f>IF(AND(TRIM(INDEX(CompletedDateValues,ROW(A4716)))&lt;&gt;"",INDEX(CompletedDateValues,ROW(A4716))&gt;0),INDEX(CompletedDateValues,ROW(A4716)),"")</f>
        <v/>
      </c>
      <c r="B4716" s="32" t="str">
        <f>IF(AND(TRIM(INDEX(StartDateValues,ROW(A4716)))&lt;&gt;"",INDEX(StartDateValues,ROW(A4716))&gt;0),INDEX(StartDateValues,ROW(A4716)),"")</f>
        <v/>
      </c>
      <c r="C4716" s="22" t="str">
        <f t="shared" si="366"/>
        <v/>
      </c>
      <c r="D4716" s="3" t="str">
        <f t="shared" si="367"/>
        <v/>
      </c>
      <c r="E4716" s="3" t="str">
        <f t="shared" si="368"/>
        <v/>
      </c>
      <c r="F4716" s="3" t="str">
        <f t="shared" si="369"/>
        <v/>
      </c>
      <c r="G4716" s="3" t="str">
        <f>IF(A4716="","",IF(HOUR(A4716)&lt;StartHour,StartHour,IF(HOUR(A4716)&gt;FinishHour,FinishHour,HOUR(A4716))))</f>
        <v/>
      </c>
      <c r="H4716" s="3" t="str">
        <f t="shared" si="370"/>
        <v/>
      </c>
      <c r="I4716" s="33" t="e">
        <f>IF(OR(A4716="",B4716=""),NA(),MAX(0,IF(A4716-B4716=0,SameDayCycleTimeSettingValue,(A4716-B4716) *24)))</f>
        <v>#N/A</v>
      </c>
      <c r="J4716" s="33" t="e">
        <f>IF(OR(A4716="",B4716=""),NA(),MAX(0,IF(A4716-B4716=0,SameDayCycleTimeSettingValue,((A4716-B4716) *24)-(INT((A4716-B4716)) * (24-(FinishHour-StartHour))))))</f>
        <v>#N/A</v>
      </c>
      <c r="K4716" s="3" t="e">
        <f ca="1">IF(OR(A4716&lt;&gt;"",B4716=""),NA(),MAX(0,IF(_xlfn.DAYS(NOW(),B4716)=0,SameDayCycleTimeSettingValue,_xlfn.DAYS(NOW(),B4716))))</f>
        <v>#N/A</v>
      </c>
    </row>
    <row r="4717" spans="1:11" x14ac:dyDescent="0.25">
      <c r="A4717" s="32" t="str">
        <f>IF(AND(TRIM(INDEX(CompletedDateValues,ROW(A4717)))&lt;&gt;"",INDEX(CompletedDateValues,ROW(A4717))&gt;0),INDEX(CompletedDateValues,ROW(A4717)),"")</f>
        <v/>
      </c>
      <c r="B4717" s="32" t="str">
        <f>IF(AND(TRIM(INDEX(StartDateValues,ROW(A4717)))&lt;&gt;"",INDEX(StartDateValues,ROW(A4717))&gt;0),INDEX(StartDateValues,ROW(A4717)),"")</f>
        <v/>
      </c>
      <c r="C4717" s="22" t="str">
        <f t="shared" si="366"/>
        <v/>
      </c>
      <c r="D4717" s="3" t="str">
        <f t="shared" si="367"/>
        <v/>
      </c>
      <c r="E4717" s="3" t="str">
        <f t="shared" si="368"/>
        <v/>
      </c>
      <c r="F4717" s="3" t="str">
        <f t="shared" si="369"/>
        <v/>
      </c>
      <c r="G4717" s="3" t="str">
        <f>IF(A4717="","",IF(HOUR(A4717)&lt;StartHour,StartHour,IF(HOUR(A4717)&gt;FinishHour,FinishHour,HOUR(A4717))))</f>
        <v/>
      </c>
      <c r="H4717" s="3" t="str">
        <f t="shared" si="370"/>
        <v/>
      </c>
      <c r="I4717" s="33" t="e">
        <f>IF(OR(A4717="",B4717=""),NA(),MAX(0,IF(A4717-B4717=0,SameDayCycleTimeSettingValue,(A4717-B4717) *24)))</f>
        <v>#N/A</v>
      </c>
      <c r="J4717" s="33" t="e">
        <f>IF(OR(A4717="",B4717=""),NA(),MAX(0,IF(A4717-B4717=0,SameDayCycleTimeSettingValue,((A4717-B4717) *24)-(INT((A4717-B4717)) * (24-(FinishHour-StartHour))))))</f>
        <v>#N/A</v>
      </c>
      <c r="K4717" s="3" t="e">
        <f ca="1">IF(OR(A4717&lt;&gt;"",B4717=""),NA(),MAX(0,IF(_xlfn.DAYS(NOW(),B4717)=0,SameDayCycleTimeSettingValue,_xlfn.DAYS(NOW(),B4717))))</f>
        <v>#N/A</v>
      </c>
    </row>
    <row r="4718" spans="1:11" x14ac:dyDescent="0.25">
      <c r="A4718" s="32" t="str">
        <f>IF(AND(TRIM(INDEX(CompletedDateValues,ROW(A4718)))&lt;&gt;"",INDEX(CompletedDateValues,ROW(A4718))&gt;0),INDEX(CompletedDateValues,ROW(A4718)),"")</f>
        <v/>
      </c>
      <c r="B4718" s="32" t="str">
        <f>IF(AND(TRIM(INDEX(StartDateValues,ROW(A4718)))&lt;&gt;"",INDEX(StartDateValues,ROW(A4718))&gt;0),INDEX(StartDateValues,ROW(A4718)),"")</f>
        <v/>
      </c>
      <c r="C4718" s="22" t="str">
        <f t="shared" si="366"/>
        <v/>
      </c>
      <c r="D4718" s="3" t="str">
        <f t="shared" si="367"/>
        <v/>
      </c>
      <c r="E4718" s="3" t="str">
        <f t="shared" si="368"/>
        <v/>
      </c>
      <c r="F4718" s="3" t="str">
        <f t="shared" si="369"/>
        <v/>
      </c>
      <c r="G4718" s="3" t="str">
        <f>IF(A4718="","",IF(HOUR(A4718)&lt;StartHour,StartHour,IF(HOUR(A4718)&gt;FinishHour,FinishHour,HOUR(A4718))))</f>
        <v/>
      </c>
      <c r="H4718" s="3" t="str">
        <f t="shared" si="370"/>
        <v/>
      </c>
      <c r="I4718" s="33" t="e">
        <f>IF(OR(A4718="",B4718=""),NA(),MAX(0,IF(A4718-B4718=0,SameDayCycleTimeSettingValue,(A4718-B4718) *24)))</f>
        <v>#N/A</v>
      </c>
      <c r="J4718" s="33" t="e">
        <f>IF(OR(A4718="",B4718=""),NA(),MAX(0,IF(A4718-B4718=0,SameDayCycleTimeSettingValue,((A4718-B4718) *24)-(INT((A4718-B4718)) * (24-(FinishHour-StartHour))))))</f>
        <v>#N/A</v>
      </c>
      <c r="K4718" s="3" t="e">
        <f ca="1">IF(OR(A4718&lt;&gt;"",B4718=""),NA(),MAX(0,IF(_xlfn.DAYS(NOW(),B4718)=0,SameDayCycleTimeSettingValue,_xlfn.DAYS(NOW(),B4718))))</f>
        <v>#N/A</v>
      </c>
    </row>
    <row r="4719" spans="1:11" x14ac:dyDescent="0.25">
      <c r="A4719" s="32" t="str">
        <f>IF(AND(TRIM(INDEX(CompletedDateValues,ROW(A4719)))&lt;&gt;"",INDEX(CompletedDateValues,ROW(A4719))&gt;0),INDEX(CompletedDateValues,ROW(A4719)),"")</f>
        <v/>
      </c>
      <c r="B4719" s="32" t="str">
        <f>IF(AND(TRIM(INDEX(StartDateValues,ROW(A4719)))&lt;&gt;"",INDEX(StartDateValues,ROW(A4719))&gt;0),INDEX(StartDateValues,ROW(A4719)),"")</f>
        <v/>
      </c>
      <c r="C4719" s="22" t="str">
        <f t="shared" si="366"/>
        <v/>
      </c>
      <c r="D4719" s="3" t="str">
        <f t="shared" si="367"/>
        <v/>
      </c>
      <c r="E4719" s="3" t="str">
        <f t="shared" si="368"/>
        <v/>
      </c>
      <c r="F4719" s="3" t="str">
        <f t="shared" si="369"/>
        <v/>
      </c>
      <c r="G4719" s="3" t="str">
        <f>IF(A4719="","",IF(HOUR(A4719)&lt;StartHour,StartHour,IF(HOUR(A4719)&gt;FinishHour,FinishHour,HOUR(A4719))))</f>
        <v/>
      </c>
      <c r="H4719" s="3" t="str">
        <f t="shared" si="370"/>
        <v/>
      </c>
      <c r="I4719" s="33" t="e">
        <f>IF(OR(A4719="",B4719=""),NA(),MAX(0,IF(A4719-B4719=0,SameDayCycleTimeSettingValue,(A4719-B4719) *24)))</f>
        <v>#N/A</v>
      </c>
      <c r="J4719" s="33" t="e">
        <f>IF(OR(A4719="",B4719=""),NA(),MAX(0,IF(A4719-B4719=0,SameDayCycleTimeSettingValue,((A4719-B4719) *24)-(INT((A4719-B4719)) * (24-(FinishHour-StartHour))))))</f>
        <v>#N/A</v>
      </c>
      <c r="K4719" s="3" t="e">
        <f ca="1">IF(OR(A4719&lt;&gt;"",B4719=""),NA(),MAX(0,IF(_xlfn.DAYS(NOW(),B4719)=0,SameDayCycleTimeSettingValue,_xlfn.DAYS(NOW(),B4719))))</f>
        <v>#N/A</v>
      </c>
    </row>
    <row r="4720" spans="1:11" x14ac:dyDescent="0.25">
      <c r="A4720" s="32" t="str">
        <f>IF(AND(TRIM(INDEX(CompletedDateValues,ROW(A4720)))&lt;&gt;"",INDEX(CompletedDateValues,ROW(A4720))&gt;0),INDEX(CompletedDateValues,ROW(A4720)),"")</f>
        <v/>
      </c>
      <c r="B4720" s="32" t="str">
        <f>IF(AND(TRIM(INDEX(StartDateValues,ROW(A4720)))&lt;&gt;"",INDEX(StartDateValues,ROW(A4720))&gt;0),INDEX(StartDateValues,ROW(A4720)),"")</f>
        <v/>
      </c>
      <c r="C4720" s="22" t="str">
        <f t="shared" si="366"/>
        <v/>
      </c>
      <c r="D4720" s="3" t="str">
        <f t="shared" si="367"/>
        <v/>
      </c>
      <c r="E4720" s="3" t="str">
        <f t="shared" si="368"/>
        <v/>
      </c>
      <c r="F4720" s="3" t="str">
        <f t="shared" si="369"/>
        <v/>
      </c>
      <c r="G4720" s="3" t="str">
        <f>IF(A4720="","",IF(HOUR(A4720)&lt;StartHour,StartHour,IF(HOUR(A4720)&gt;FinishHour,FinishHour,HOUR(A4720))))</f>
        <v/>
      </c>
      <c r="H4720" s="3" t="str">
        <f t="shared" si="370"/>
        <v/>
      </c>
      <c r="I4720" s="33" t="e">
        <f>IF(OR(A4720="",B4720=""),NA(),MAX(0,IF(A4720-B4720=0,SameDayCycleTimeSettingValue,(A4720-B4720) *24)))</f>
        <v>#N/A</v>
      </c>
      <c r="J4720" s="33" t="e">
        <f>IF(OR(A4720="",B4720=""),NA(),MAX(0,IF(A4720-B4720=0,SameDayCycleTimeSettingValue,((A4720-B4720) *24)-(INT((A4720-B4720)) * (24-(FinishHour-StartHour))))))</f>
        <v>#N/A</v>
      </c>
      <c r="K4720" s="3" t="e">
        <f ca="1">IF(OR(A4720&lt;&gt;"",B4720=""),NA(),MAX(0,IF(_xlfn.DAYS(NOW(),B4720)=0,SameDayCycleTimeSettingValue,_xlfn.DAYS(NOW(),B4720))))</f>
        <v>#N/A</v>
      </c>
    </row>
    <row r="4721" spans="1:11" x14ac:dyDescent="0.25">
      <c r="A4721" s="32" t="str">
        <f>IF(AND(TRIM(INDEX(CompletedDateValues,ROW(A4721)))&lt;&gt;"",INDEX(CompletedDateValues,ROW(A4721))&gt;0),INDEX(CompletedDateValues,ROW(A4721)),"")</f>
        <v/>
      </c>
      <c r="B4721" s="32" t="str">
        <f>IF(AND(TRIM(INDEX(StartDateValues,ROW(A4721)))&lt;&gt;"",INDEX(StartDateValues,ROW(A4721))&gt;0),INDEX(StartDateValues,ROW(A4721)),"")</f>
        <v/>
      </c>
      <c r="C4721" s="22" t="str">
        <f t="shared" si="366"/>
        <v/>
      </c>
      <c r="D4721" s="3" t="str">
        <f t="shared" si="367"/>
        <v/>
      </c>
      <c r="E4721" s="3" t="str">
        <f t="shared" si="368"/>
        <v/>
      </c>
      <c r="F4721" s="3" t="str">
        <f t="shared" si="369"/>
        <v/>
      </c>
      <c r="G4721" s="3" t="str">
        <f>IF(A4721="","",IF(HOUR(A4721)&lt;StartHour,StartHour,IF(HOUR(A4721)&gt;FinishHour,FinishHour,HOUR(A4721))))</f>
        <v/>
      </c>
      <c r="H4721" s="3" t="str">
        <f t="shared" si="370"/>
        <v/>
      </c>
      <c r="I4721" s="33" t="e">
        <f>IF(OR(A4721="",B4721=""),NA(),MAX(0,IF(A4721-B4721=0,SameDayCycleTimeSettingValue,(A4721-B4721) *24)))</f>
        <v>#N/A</v>
      </c>
      <c r="J4721" s="33" t="e">
        <f>IF(OR(A4721="",B4721=""),NA(),MAX(0,IF(A4721-B4721=0,SameDayCycleTimeSettingValue,((A4721-B4721) *24)-(INT((A4721-B4721)) * (24-(FinishHour-StartHour))))))</f>
        <v>#N/A</v>
      </c>
      <c r="K4721" s="3" t="e">
        <f ca="1">IF(OR(A4721&lt;&gt;"",B4721=""),NA(),MAX(0,IF(_xlfn.DAYS(NOW(),B4721)=0,SameDayCycleTimeSettingValue,_xlfn.DAYS(NOW(),B4721))))</f>
        <v>#N/A</v>
      </c>
    </row>
    <row r="4722" spans="1:11" x14ac:dyDescent="0.25">
      <c r="A4722" s="32" t="str">
        <f>IF(AND(TRIM(INDEX(CompletedDateValues,ROW(A4722)))&lt;&gt;"",INDEX(CompletedDateValues,ROW(A4722))&gt;0),INDEX(CompletedDateValues,ROW(A4722)),"")</f>
        <v/>
      </c>
      <c r="B4722" s="32" t="str">
        <f>IF(AND(TRIM(INDEX(StartDateValues,ROW(A4722)))&lt;&gt;"",INDEX(StartDateValues,ROW(A4722))&gt;0),INDEX(StartDateValues,ROW(A4722)),"")</f>
        <v/>
      </c>
      <c r="C4722" s="22" t="str">
        <f t="shared" si="366"/>
        <v/>
      </c>
      <c r="D4722" s="3" t="str">
        <f t="shared" si="367"/>
        <v/>
      </c>
      <c r="E4722" s="3" t="str">
        <f t="shared" si="368"/>
        <v/>
      </c>
      <c r="F4722" s="3" t="str">
        <f t="shared" si="369"/>
        <v/>
      </c>
      <c r="G4722" s="3" t="str">
        <f>IF(A4722="","",IF(HOUR(A4722)&lt;StartHour,StartHour,IF(HOUR(A4722)&gt;FinishHour,FinishHour,HOUR(A4722))))</f>
        <v/>
      </c>
      <c r="H4722" s="3" t="str">
        <f t="shared" si="370"/>
        <v/>
      </c>
      <c r="I4722" s="33" t="e">
        <f>IF(OR(A4722="",B4722=""),NA(),MAX(0,IF(A4722-B4722=0,SameDayCycleTimeSettingValue,(A4722-B4722) *24)))</f>
        <v>#N/A</v>
      </c>
      <c r="J4722" s="33" t="e">
        <f>IF(OR(A4722="",B4722=""),NA(),MAX(0,IF(A4722-B4722=0,SameDayCycleTimeSettingValue,((A4722-B4722) *24)-(INT((A4722-B4722)) * (24-(FinishHour-StartHour))))))</f>
        <v>#N/A</v>
      </c>
      <c r="K4722" s="3" t="e">
        <f ca="1">IF(OR(A4722&lt;&gt;"",B4722=""),NA(),MAX(0,IF(_xlfn.DAYS(NOW(),B4722)=0,SameDayCycleTimeSettingValue,_xlfn.DAYS(NOW(),B4722))))</f>
        <v>#N/A</v>
      </c>
    </row>
    <row r="4723" spans="1:11" x14ac:dyDescent="0.25">
      <c r="A4723" s="32" t="str">
        <f>IF(AND(TRIM(INDEX(CompletedDateValues,ROW(A4723)))&lt;&gt;"",INDEX(CompletedDateValues,ROW(A4723))&gt;0),INDEX(CompletedDateValues,ROW(A4723)),"")</f>
        <v/>
      </c>
      <c r="B4723" s="32" t="str">
        <f>IF(AND(TRIM(INDEX(StartDateValues,ROW(A4723)))&lt;&gt;"",INDEX(StartDateValues,ROW(A4723))&gt;0),INDEX(StartDateValues,ROW(A4723)),"")</f>
        <v/>
      </c>
      <c r="C4723" s="22" t="str">
        <f t="shared" si="366"/>
        <v/>
      </c>
      <c r="D4723" s="3" t="str">
        <f t="shared" si="367"/>
        <v/>
      </c>
      <c r="E4723" s="3" t="str">
        <f t="shared" si="368"/>
        <v/>
      </c>
      <c r="F4723" s="3" t="str">
        <f t="shared" si="369"/>
        <v/>
      </c>
      <c r="G4723" s="3" t="str">
        <f>IF(A4723="","",IF(HOUR(A4723)&lt;StartHour,StartHour,IF(HOUR(A4723)&gt;FinishHour,FinishHour,HOUR(A4723))))</f>
        <v/>
      </c>
      <c r="H4723" s="3" t="str">
        <f t="shared" si="370"/>
        <v/>
      </c>
      <c r="I4723" s="33" t="e">
        <f>IF(OR(A4723="",B4723=""),NA(),MAX(0,IF(A4723-B4723=0,SameDayCycleTimeSettingValue,(A4723-B4723) *24)))</f>
        <v>#N/A</v>
      </c>
      <c r="J4723" s="33" t="e">
        <f>IF(OR(A4723="",B4723=""),NA(),MAX(0,IF(A4723-B4723=0,SameDayCycleTimeSettingValue,((A4723-B4723) *24)-(INT((A4723-B4723)) * (24-(FinishHour-StartHour))))))</f>
        <v>#N/A</v>
      </c>
      <c r="K4723" s="3" t="e">
        <f ca="1">IF(OR(A4723&lt;&gt;"",B4723=""),NA(),MAX(0,IF(_xlfn.DAYS(NOW(),B4723)=0,SameDayCycleTimeSettingValue,_xlfn.DAYS(NOW(),B4723))))</f>
        <v>#N/A</v>
      </c>
    </row>
    <row r="4724" spans="1:11" x14ac:dyDescent="0.25">
      <c r="A4724" s="32" t="str">
        <f>IF(AND(TRIM(INDEX(CompletedDateValues,ROW(A4724)))&lt;&gt;"",INDEX(CompletedDateValues,ROW(A4724))&gt;0),INDEX(CompletedDateValues,ROW(A4724)),"")</f>
        <v/>
      </c>
      <c r="B4724" s="32" t="str">
        <f>IF(AND(TRIM(INDEX(StartDateValues,ROW(A4724)))&lt;&gt;"",INDEX(StartDateValues,ROW(A4724))&gt;0),INDEX(StartDateValues,ROW(A4724)),"")</f>
        <v/>
      </c>
      <c r="C4724" s="22" t="str">
        <f t="shared" si="366"/>
        <v/>
      </c>
      <c r="D4724" s="3" t="str">
        <f t="shared" si="367"/>
        <v/>
      </c>
      <c r="E4724" s="3" t="str">
        <f t="shared" si="368"/>
        <v/>
      </c>
      <c r="F4724" s="3" t="str">
        <f t="shared" si="369"/>
        <v/>
      </c>
      <c r="G4724" s="3" t="str">
        <f>IF(A4724="","",IF(HOUR(A4724)&lt;StartHour,StartHour,IF(HOUR(A4724)&gt;FinishHour,FinishHour,HOUR(A4724))))</f>
        <v/>
      </c>
      <c r="H4724" s="3" t="str">
        <f t="shared" si="370"/>
        <v/>
      </c>
      <c r="I4724" s="33" t="e">
        <f>IF(OR(A4724="",B4724=""),NA(),MAX(0,IF(A4724-B4724=0,SameDayCycleTimeSettingValue,(A4724-B4724) *24)))</f>
        <v>#N/A</v>
      </c>
      <c r="J4724" s="33" t="e">
        <f>IF(OR(A4724="",B4724=""),NA(),MAX(0,IF(A4724-B4724=0,SameDayCycleTimeSettingValue,((A4724-B4724) *24)-(INT((A4724-B4724)) * (24-(FinishHour-StartHour))))))</f>
        <v>#N/A</v>
      </c>
      <c r="K4724" s="3" t="e">
        <f ca="1">IF(OR(A4724&lt;&gt;"",B4724=""),NA(),MAX(0,IF(_xlfn.DAYS(NOW(),B4724)=0,SameDayCycleTimeSettingValue,_xlfn.DAYS(NOW(),B4724))))</f>
        <v>#N/A</v>
      </c>
    </row>
    <row r="4725" spans="1:11" x14ac:dyDescent="0.25">
      <c r="A4725" s="32" t="str">
        <f>IF(AND(TRIM(INDEX(CompletedDateValues,ROW(A4725)))&lt;&gt;"",INDEX(CompletedDateValues,ROW(A4725))&gt;0),INDEX(CompletedDateValues,ROW(A4725)),"")</f>
        <v/>
      </c>
      <c r="B4725" s="32" t="str">
        <f>IF(AND(TRIM(INDEX(StartDateValues,ROW(A4725)))&lt;&gt;"",INDEX(StartDateValues,ROW(A4725))&gt;0),INDEX(StartDateValues,ROW(A4725)),"")</f>
        <v/>
      </c>
      <c r="C4725" s="22" t="str">
        <f t="shared" si="366"/>
        <v/>
      </c>
      <c r="D4725" s="3" t="str">
        <f t="shared" si="367"/>
        <v/>
      </c>
      <c r="E4725" s="3" t="str">
        <f t="shared" si="368"/>
        <v/>
      </c>
      <c r="F4725" s="3" t="str">
        <f t="shared" si="369"/>
        <v/>
      </c>
      <c r="G4725" s="3" t="str">
        <f>IF(A4725="","",IF(HOUR(A4725)&lt;StartHour,StartHour,IF(HOUR(A4725)&gt;FinishHour,FinishHour,HOUR(A4725))))</f>
        <v/>
      </c>
      <c r="H4725" s="3" t="str">
        <f t="shared" si="370"/>
        <v/>
      </c>
      <c r="I4725" s="33" t="e">
        <f>IF(OR(A4725="",B4725=""),NA(),MAX(0,IF(A4725-B4725=0,SameDayCycleTimeSettingValue,(A4725-B4725) *24)))</f>
        <v>#N/A</v>
      </c>
      <c r="J4725" s="33" t="e">
        <f>IF(OR(A4725="",B4725=""),NA(),MAX(0,IF(A4725-B4725=0,SameDayCycleTimeSettingValue,((A4725-B4725) *24)-(INT((A4725-B4725)) * (24-(FinishHour-StartHour))))))</f>
        <v>#N/A</v>
      </c>
      <c r="K4725" s="3" t="e">
        <f ca="1">IF(OR(A4725&lt;&gt;"",B4725=""),NA(),MAX(0,IF(_xlfn.DAYS(NOW(),B4725)=0,SameDayCycleTimeSettingValue,_xlfn.DAYS(NOW(),B4725))))</f>
        <v>#N/A</v>
      </c>
    </row>
    <row r="4726" spans="1:11" x14ac:dyDescent="0.25">
      <c r="A4726" s="32" t="str">
        <f>IF(AND(TRIM(INDEX(CompletedDateValues,ROW(A4726)))&lt;&gt;"",INDEX(CompletedDateValues,ROW(A4726))&gt;0),INDEX(CompletedDateValues,ROW(A4726)),"")</f>
        <v/>
      </c>
      <c r="B4726" s="32" t="str">
        <f>IF(AND(TRIM(INDEX(StartDateValues,ROW(A4726)))&lt;&gt;"",INDEX(StartDateValues,ROW(A4726))&gt;0),INDEX(StartDateValues,ROW(A4726)),"")</f>
        <v/>
      </c>
      <c r="C4726" s="22" t="str">
        <f t="shared" si="366"/>
        <v/>
      </c>
      <c r="D4726" s="3" t="str">
        <f t="shared" si="367"/>
        <v/>
      </c>
      <c r="E4726" s="3" t="str">
        <f t="shared" si="368"/>
        <v/>
      </c>
      <c r="F4726" s="3" t="str">
        <f t="shared" si="369"/>
        <v/>
      </c>
      <c r="G4726" s="3" t="str">
        <f>IF(A4726="","",IF(HOUR(A4726)&lt;StartHour,StartHour,IF(HOUR(A4726)&gt;FinishHour,FinishHour,HOUR(A4726))))</f>
        <v/>
      </c>
      <c r="H4726" s="3" t="str">
        <f t="shared" si="370"/>
        <v/>
      </c>
      <c r="I4726" s="33" t="e">
        <f>IF(OR(A4726="",B4726=""),NA(),MAX(0,IF(A4726-B4726=0,SameDayCycleTimeSettingValue,(A4726-B4726) *24)))</f>
        <v>#N/A</v>
      </c>
      <c r="J4726" s="33" t="e">
        <f>IF(OR(A4726="",B4726=""),NA(),MAX(0,IF(A4726-B4726=0,SameDayCycleTimeSettingValue,((A4726-B4726) *24)-(INT((A4726-B4726)) * (24-(FinishHour-StartHour))))))</f>
        <v>#N/A</v>
      </c>
      <c r="K4726" s="3" t="e">
        <f ca="1">IF(OR(A4726&lt;&gt;"",B4726=""),NA(),MAX(0,IF(_xlfn.DAYS(NOW(),B4726)=0,SameDayCycleTimeSettingValue,_xlfn.DAYS(NOW(),B4726))))</f>
        <v>#N/A</v>
      </c>
    </row>
    <row r="4727" spans="1:11" x14ac:dyDescent="0.25">
      <c r="A4727" s="32" t="str">
        <f>IF(AND(TRIM(INDEX(CompletedDateValues,ROW(A4727)))&lt;&gt;"",INDEX(CompletedDateValues,ROW(A4727))&gt;0),INDEX(CompletedDateValues,ROW(A4727)),"")</f>
        <v/>
      </c>
      <c r="B4727" s="32" t="str">
        <f>IF(AND(TRIM(INDEX(StartDateValues,ROW(A4727)))&lt;&gt;"",INDEX(StartDateValues,ROW(A4727))&gt;0),INDEX(StartDateValues,ROW(A4727)),"")</f>
        <v/>
      </c>
      <c r="C4727" s="22" t="str">
        <f t="shared" si="366"/>
        <v/>
      </c>
      <c r="D4727" s="3" t="str">
        <f t="shared" si="367"/>
        <v/>
      </c>
      <c r="E4727" s="3" t="str">
        <f t="shared" si="368"/>
        <v/>
      </c>
      <c r="F4727" s="3" t="str">
        <f t="shared" si="369"/>
        <v/>
      </c>
      <c r="G4727" s="3" t="str">
        <f>IF(A4727="","",IF(HOUR(A4727)&lt;StartHour,StartHour,IF(HOUR(A4727)&gt;FinishHour,FinishHour,HOUR(A4727))))</f>
        <v/>
      </c>
      <c r="H4727" s="3" t="str">
        <f t="shared" si="370"/>
        <v/>
      </c>
      <c r="I4727" s="33" t="e">
        <f>IF(OR(A4727="",B4727=""),NA(),MAX(0,IF(A4727-B4727=0,SameDayCycleTimeSettingValue,(A4727-B4727) *24)))</f>
        <v>#N/A</v>
      </c>
      <c r="J4727" s="33" t="e">
        <f>IF(OR(A4727="",B4727=""),NA(),MAX(0,IF(A4727-B4727=0,SameDayCycleTimeSettingValue,((A4727-B4727) *24)-(INT((A4727-B4727)) * (24-(FinishHour-StartHour))))))</f>
        <v>#N/A</v>
      </c>
      <c r="K4727" s="3" t="e">
        <f ca="1">IF(OR(A4727&lt;&gt;"",B4727=""),NA(),MAX(0,IF(_xlfn.DAYS(NOW(),B4727)=0,SameDayCycleTimeSettingValue,_xlfn.DAYS(NOW(),B4727))))</f>
        <v>#N/A</v>
      </c>
    </row>
    <row r="4728" spans="1:11" x14ac:dyDescent="0.25">
      <c r="A4728" s="32" t="str">
        <f>IF(AND(TRIM(INDEX(CompletedDateValues,ROW(A4728)))&lt;&gt;"",INDEX(CompletedDateValues,ROW(A4728))&gt;0),INDEX(CompletedDateValues,ROW(A4728)),"")</f>
        <v/>
      </c>
      <c r="B4728" s="32" t="str">
        <f>IF(AND(TRIM(INDEX(StartDateValues,ROW(A4728)))&lt;&gt;"",INDEX(StartDateValues,ROW(A4728))&gt;0),INDEX(StartDateValues,ROW(A4728)),"")</f>
        <v/>
      </c>
      <c r="C4728" s="22" t="str">
        <f t="shared" si="366"/>
        <v/>
      </c>
      <c r="D4728" s="3" t="str">
        <f t="shared" si="367"/>
        <v/>
      </c>
      <c r="E4728" s="3" t="str">
        <f t="shared" si="368"/>
        <v/>
      </c>
      <c r="F4728" s="3" t="str">
        <f t="shared" si="369"/>
        <v/>
      </c>
      <c r="G4728" s="3" t="str">
        <f>IF(A4728="","",IF(HOUR(A4728)&lt;StartHour,StartHour,IF(HOUR(A4728)&gt;FinishHour,FinishHour,HOUR(A4728))))</f>
        <v/>
      </c>
      <c r="H4728" s="3" t="str">
        <f t="shared" si="370"/>
        <v/>
      </c>
      <c r="I4728" s="33" t="e">
        <f>IF(OR(A4728="",B4728=""),NA(),MAX(0,IF(A4728-B4728=0,SameDayCycleTimeSettingValue,(A4728-B4728) *24)))</f>
        <v>#N/A</v>
      </c>
      <c r="J4728" s="33" t="e">
        <f>IF(OR(A4728="",B4728=""),NA(),MAX(0,IF(A4728-B4728=0,SameDayCycleTimeSettingValue,((A4728-B4728) *24)-(INT((A4728-B4728)) * (24-(FinishHour-StartHour))))))</f>
        <v>#N/A</v>
      </c>
      <c r="K4728" s="3" t="e">
        <f ca="1">IF(OR(A4728&lt;&gt;"",B4728=""),NA(),MAX(0,IF(_xlfn.DAYS(NOW(),B4728)=0,SameDayCycleTimeSettingValue,_xlfn.DAYS(NOW(),B4728))))</f>
        <v>#N/A</v>
      </c>
    </row>
    <row r="4729" spans="1:11" x14ac:dyDescent="0.25">
      <c r="A4729" s="32" t="str">
        <f>IF(AND(TRIM(INDEX(CompletedDateValues,ROW(A4729)))&lt;&gt;"",INDEX(CompletedDateValues,ROW(A4729))&gt;0),INDEX(CompletedDateValues,ROW(A4729)),"")</f>
        <v/>
      </c>
      <c r="B4729" s="32" t="str">
        <f>IF(AND(TRIM(INDEX(StartDateValues,ROW(A4729)))&lt;&gt;"",INDEX(StartDateValues,ROW(A4729))&gt;0),INDEX(StartDateValues,ROW(A4729)),"")</f>
        <v/>
      </c>
      <c r="C4729" s="22" t="str">
        <f t="shared" si="366"/>
        <v/>
      </c>
      <c r="D4729" s="3" t="str">
        <f t="shared" si="367"/>
        <v/>
      </c>
      <c r="E4729" s="3" t="str">
        <f t="shared" si="368"/>
        <v/>
      </c>
      <c r="F4729" s="3" t="str">
        <f t="shared" si="369"/>
        <v/>
      </c>
      <c r="G4729" s="3" t="str">
        <f>IF(A4729="","",IF(HOUR(A4729)&lt;StartHour,StartHour,IF(HOUR(A4729)&gt;FinishHour,FinishHour,HOUR(A4729))))</f>
        <v/>
      </c>
      <c r="H4729" s="3" t="str">
        <f t="shared" si="370"/>
        <v/>
      </c>
      <c r="I4729" s="33" t="e">
        <f>IF(OR(A4729="",B4729=""),NA(),MAX(0,IF(A4729-B4729=0,SameDayCycleTimeSettingValue,(A4729-B4729) *24)))</f>
        <v>#N/A</v>
      </c>
      <c r="J4729" s="33" t="e">
        <f>IF(OR(A4729="",B4729=""),NA(),MAX(0,IF(A4729-B4729=0,SameDayCycleTimeSettingValue,((A4729-B4729) *24)-(INT((A4729-B4729)) * (24-(FinishHour-StartHour))))))</f>
        <v>#N/A</v>
      </c>
      <c r="K4729" s="3" t="e">
        <f ca="1">IF(OR(A4729&lt;&gt;"",B4729=""),NA(),MAX(0,IF(_xlfn.DAYS(NOW(),B4729)=0,SameDayCycleTimeSettingValue,_xlfn.DAYS(NOW(),B4729))))</f>
        <v>#N/A</v>
      </c>
    </row>
    <row r="4730" spans="1:11" x14ac:dyDescent="0.25">
      <c r="A4730" s="32" t="str">
        <f>IF(AND(TRIM(INDEX(CompletedDateValues,ROW(A4730)))&lt;&gt;"",INDEX(CompletedDateValues,ROW(A4730))&gt;0),INDEX(CompletedDateValues,ROW(A4730)),"")</f>
        <v/>
      </c>
      <c r="B4730" s="32" t="str">
        <f>IF(AND(TRIM(INDEX(StartDateValues,ROW(A4730)))&lt;&gt;"",INDEX(StartDateValues,ROW(A4730))&gt;0),INDEX(StartDateValues,ROW(A4730)),"")</f>
        <v/>
      </c>
      <c r="C4730" s="22" t="str">
        <f t="shared" si="366"/>
        <v/>
      </c>
      <c r="D4730" s="3" t="str">
        <f t="shared" si="367"/>
        <v/>
      </c>
      <c r="E4730" s="3" t="str">
        <f t="shared" si="368"/>
        <v/>
      </c>
      <c r="F4730" s="3" t="str">
        <f t="shared" si="369"/>
        <v/>
      </c>
      <c r="G4730" s="3" t="str">
        <f>IF(A4730="","",IF(HOUR(A4730)&lt;StartHour,StartHour,IF(HOUR(A4730)&gt;FinishHour,FinishHour,HOUR(A4730))))</f>
        <v/>
      </c>
      <c r="H4730" s="3" t="str">
        <f t="shared" si="370"/>
        <v/>
      </c>
      <c r="I4730" s="33" t="e">
        <f>IF(OR(A4730="",B4730=""),NA(),MAX(0,IF(A4730-B4730=0,SameDayCycleTimeSettingValue,(A4730-B4730) *24)))</f>
        <v>#N/A</v>
      </c>
      <c r="J4730" s="33" t="e">
        <f>IF(OR(A4730="",B4730=""),NA(),MAX(0,IF(A4730-B4730=0,SameDayCycleTimeSettingValue,((A4730-B4730) *24)-(INT((A4730-B4730)) * (24-(FinishHour-StartHour))))))</f>
        <v>#N/A</v>
      </c>
      <c r="K4730" s="3" t="e">
        <f ca="1">IF(OR(A4730&lt;&gt;"",B4730=""),NA(),MAX(0,IF(_xlfn.DAYS(NOW(),B4730)=0,SameDayCycleTimeSettingValue,_xlfn.DAYS(NOW(),B4730))))</f>
        <v>#N/A</v>
      </c>
    </row>
    <row r="4731" spans="1:11" x14ac:dyDescent="0.25">
      <c r="A4731" s="32" t="str">
        <f>IF(AND(TRIM(INDEX(CompletedDateValues,ROW(A4731)))&lt;&gt;"",INDEX(CompletedDateValues,ROW(A4731))&gt;0),INDEX(CompletedDateValues,ROW(A4731)),"")</f>
        <v/>
      </c>
      <c r="B4731" s="32" t="str">
        <f>IF(AND(TRIM(INDEX(StartDateValues,ROW(A4731)))&lt;&gt;"",INDEX(StartDateValues,ROW(A4731))&gt;0),INDEX(StartDateValues,ROW(A4731)),"")</f>
        <v/>
      </c>
      <c r="C4731" s="22" t="str">
        <f t="shared" si="366"/>
        <v/>
      </c>
      <c r="D4731" s="3" t="str">
        <f t="shared" si="367"/>
        <v/>
      </c>
      <c r="E4731" s="3" t="str">
        <f t="shared" si="368"/>
        <v/>
      </c>
      <c r="F4731" s="3" t="str">
        <f t="shared" si="369"/>
        <v/>
      </c>
      <c r="G4731" s="3" t="str">
        <f>IF(A4731="","",IF(HOUR(A4731)&lt;StartHour,StartHour,IF(HOUR(A4731)&gt;FinishHour,FinishHour,HOUR(A4731))))</f>
        <v/>
      </c>
      <c r="H4731" s="3" t="str">
        <f t="shared" si="370"/>
        <v/>
      </c>
      <c r="I4731" s="33" t="e">
        <f>IF(OR(A4731="",B4731=""),NA(),MAX(0,IF(A4731-B4731=0,SameDayCycleTimeSettingValue,(A4731-B4731) *24)))</f>
        <v>#N/A</v>
      </c>
      <c r="J4731" s="33" t="e">
        <f>IF(OR(A4731="",B4731=""),NA(),MAX(0,IF(A4731-B4731=0,SameDayCycleTimeSettingValue,((A4731-B4731) *24)-(INT((A4731-B4731)) * (24-(FinishHour-StartHour))))))</f>
        <v>#N/A</v>
      </c>
      <c r="K4731" s="3" t="e">
        <f ca="1">IF(OR(A4731&lt;&gt;"",B4731=""),NA(),MAX(0,IF(_xlfn.DAYS(NOW(),B4731)=0,SameDayCycleTimeSettingValue,_xlfn.DAYS(NOW(),B4731))))</f>
        <v>#N/A</v>
      </c>
    </row>
    <row r="4732" spans="1:11" x14ac:dyDescent="0.25">
      <c r="A4732" s="32" t="str">
        <f>IF(AND(TRIM(INDEX(CompletedDateValues,ROW(A4732)))&lt;&gt;"",INDEX(CompletedDateValues,ROW(A4732))&gt;0),INDEX(CompletedDateValues,ROW(A4732)),"")</f>
        <v/>
      </c>
      <c r="B4732" s="32" t="str">
        <f>IF(AND(TRIM(INDEX(StartDateValues,ROW(A4732)))&lt;&gt;"",INDEX(StartDateValues,ROW(A4732))&gt;0),INDEX(StartDateValues,ROW(A4732)),"")</f>
        <v/>
      </c>
      <c r="C4732" s="22" t="str">
        <f t="shared" si="366"/>
        <v/>
      </c>
      <c r="D4732" s="3" t="str">
        <f t="shared" si="367"/>
        <v/>
      </c>
      <c r="E4732" s="3" t="str">
        <f t="shared" si="368"/>
        <v/>
      </c>
      <c r="F4732" s="3" t="str">
        <f t="shared" si="369"/>
        <v/>
      </c>
      <c r="G4732" s="3" t="str">
        <f>IF(A4732="","",IF(HOUR(A4732)&lt;StartHour,StartHour,IF(HOUR(A4732)&gt;FinishHour,FinishHour,HOUR(A4732))))</f>
        <v/>
      </c>
      <c r="H4732" s="3" t="str">
        <f t="shared" si="370"/>
        <v/>
      </c>
      <c r="I4732" s="33" t="e">
        <f>IF(OR(A4732="",B4732=""),NA(),MAX(0,IF(A4732-B4732=0,SameDayCycleTimeSettingValue,(A4732-B4732) *24)))</f>
        <v>#N/A</v>
      </c>
      <c r="J4732" s="33" t="e">
        <f>IF(OR(A4732="",B4732=""),NA(),MAX(0,IF(A4732-B4732=0,SameDayCycleTimeSettingValue,((A4732-B4732) *24)-(INT((A4732-B4732)) * (24-(FinishHour-StartHour))))))</f>
        <v>#N/A</v>
      </c>
      <c r="K4732" s="3" t="e">
        <f ca="1">IF(OR(A4732&lt;&gt;"",B4732=""),NA(),MAX(0,IF(_xlfn.DAYS(NOW(),B4732)=0,SameDayCycleTimeSettingValue,_xlfn.DAYS(NOW(),B4732))))</f>
        <v>#N/A</v>
      </c>
    </row>
    <row r="4733" spans="1:11" x14ac:dyDescent="0.25">
      <c r="A4733" s="32" t="str">
        <f>IF(AND(TRIM(INDEX(CompletedDateValues,ROW(A4733)))&lt;&gt;"",INDEX(CompletedDateValues,ROW(A4733))&gt;0),INDEX(CompletedDateValues,ROW(A4733)),"")</f>
        <v/>
      </c>
      <c r="B4733" s="32" t="str">
        <f>IF(AND(TRIM(INDEX(StartDateValues,ROW(A4733)))&lt;&gt;"",INDEX(StartDateValues,ROW(A4733))&gt;0),INDEX(StartDateValues,ROW(A4733)),"")</f>
        <v/>
      </c>
      <c r="C4733" s="22" t="str">
        <f t="shared" si="366"/>
        <v/>
      </c>
      <c r="D4733" s="3" t="str">
        <f t="shared" si="367"/>
        <v/>
      </c>
      <c r="E4733" s="3" t="str">
        <f t="shared" si="368"/>
        <v/>
      </c>
      <c r="F4733" s="3" t="str">
        <f t="shared" si="369"/>
        <v/>
      </c>
      <c r="G4733" s="3" t="str">
        <f>IF(A4733="","",IF(HOUR(A4733)&lt;StartHour,StartHour,IF(HOUR(A4733)&gt;FinishHour,FinishHour,HOUR(A4733))))</f>
        <v/>
      </c>
      <c r="H4733" s="3" t="str">
        <f t="shared" si="370"/>
        <v/>
      </c>
      <c r="I4733" s="33" t="e">
        <f>IF(OR(A4733="",B4733=""),NA(),MAX(0,IF(A4733-B4733=0,SameDayCycleTimeSettingValue,(A4733-B4733) *24)))</f>
        <v>#N/A</v>
      </c>
      <c r="J4733" s="33" t="e">
        <f>IF(OR(A4733="",B4733=""),NA(),MAX(0,IF(A4733-B4733=0,SameDayCycleTimeSettingValue,((A4733-B4733) *24)-(INT((A4733-B4733)) * (24-(FinishHour-StartHour))))))</f>
        <v>#N/A</v>
      </c>
      <c r="K4733" s="3" t="e">
        <f ca="1">IF(OR(A4733&lt;&gt;"",B4733=""),NA(),MAX(0,IF(_xlfn.DAYS(NOW(),B4733)=0,SameDayCycleTimeSettingValue,_xlfn.DAYS(NOW(),B4733))))</f>
        <v>#N/A</v>
      </c>
    </row>
    <row r="4734" spans="1:11" x14ac:dyDescent="0.25">
      <c r="A4734" s="32" t="str">
        <f>IF(AND(TRIM(INDEX(CompletedDateValues,ROW(A4734)))&lt;&gt;"",INDEX(CompletedDateValues,ROW(A4734))&gt;0),INDEX(CompletedDateValues,ROW(A4734)),"")</f>
        <v/>
      </c>
      <c r="B4734" s="32" t="str">
        <f>IF(AND(TRIM(INDEX(StartDateValues,ROW(A4734)))&lt;&gt;"",INDEX(StartDateValues,ROW(A4734))&gt;0),INDEX(StartDateValues,ROW(A4734)),"")</f>
        <v/>
      </c>
      <c r="C4734" s="22" t="str">
        <f t="shared" si="366"/>
        <v/>
      </c>
      <c r="D4734" s="3" t="str">
        <f t="shared" si="367"/>
        <v/>
      </c>
      <c r="E4734" s="3" t="str">
        <f t="shared" si="368"/>
        <v/>
      </c>
      <c r="F4734" s="3" t="str">
        <f t="shared" si="369"/>
        <v/>
      </c>
      <c r="G4734" s="3" t="str">
        <f>IF(A4734="","",IF(HOUR(A4734)&lt;StartHour,StartHour,IF(HOUR(A4734)&gt;FinishHour,FinishHour,HOUR(A4734))))</f>
        <v/>
      </c>
      <c r="H4734" s="3" t="str">
        <f t="shared" si="370"/>
        <v/>
      </c>
      <c r="I4734" s="33" t="e">
        <f>IF(OR(A4734="",B4734=""),NA(),MAX(0,IF(A4734-B4734=0,SameDayCycleTimeSettingValue,(A4734-B4734) *24)))</f>
        <v>#N/A</v>
      </c>
      <c r="J4734" s="33" t="e">
        <f>IF(OR(A4734="",B4734=""),NA(),MAX(0,IF(A4734-B4734=0,SameDayCycleTimeSettingValue,((A4734-B4734) *24)-(INT((A4734-B4734)) * (24-(FinishHour-StartHour))))))</f>
        <v>#N/A</v>
      </c>
      <c r="K4734" s="3" t="e">
        <f ca="1">IF(OR(A4734&lt;&gt;"",B4734=""),NA(),MAX(0,IF(_xlfn.DAYS(NOW(),B4734)=0,SameDayCycleTimeSettingValue,_xlfn.DAYS(NOW(),B4734))))</f>
        <v>#N/A</v>
      </c>
    </row>
    <row r="4735" spans="1:11" x14ac:dyDescent="0.25">
      <c r="A4735" s="32" t="str">
        <f>IF(AND(TRIM(INDEX(CompletedDateValues,ROW(A4735)))&lt;&gt;"",INDEX(CompletedDateValues,ROW(A4735))&gt;0),INDEX(CompletedDateValues,ROW(A4735)),"")</f>
        <v/>
      </c>
      <c r="B4735" s="32" t="str">
        <f>IF(AND(TRIM(INDEX(StartDateValues,ROW(A4735)))&lt;&gt;"",INDEX(StartDateValues,ROW(A4735))&gt;0),INDEX(StartDateValues,ROW(A4735)),"")</f>
        <v/>
      </c>
      <c r="C4735" s="22" t="str">
        <f t="shared" si="366"/>
        <v/>
      </c>
      <c r="D4735" s="3" t="str">
        <f t="shared" si="367"/>
        <v/>
      </c>
      <c r="E4735" s="3" t="str">
        <f t="shared" si="368"/>
        <v/>
      </c>
      <c r="F4735" s="3" t="str">
        <f t="shared" si="369"/>
        <v/>
      </c>
      <c r="G4735" s="3" t="str">
        <f>IF(A4735="","",IF(HOUR(A4735)&lt;StartHour,StartHour,IF(HOUR(A4735)&gt;FinishHour,FinishHour,HOUR(A4735))))</f>
        <v/>
      </c>
      <c r="H4735" s="3" t="str">
        <f t="shared" si="370"/>
        <v/>
      </c>
      <c r="I4735" s="33" t="e">
        <f>IF(OR(A4735="",B4735=""),NA(),MAX(0,IF(A4735-B4735=0,SameDayCycleTimeSettingValue,(A4735-B4735) *24)))</f>
        <v>#N/A</v>
      </c>
      <c r="J4735" s="33" t="e">
        <f>IF(OR(A4735="",B4735=""),NA(),MAX(0,IF(A4735-B4735=0,SameDayCycleTimeSettingValue,((A4735-B4735) *24)-(INT((A4735-B4735)) * (24-(FinishHour-StartHour))))))</f>
        <v>#N/A</v>
      </c>
      <c r="K4735" s="3" t="e">
        <f ca="1">IF(OR(A4735&lt;&gt;"",B4735=""),NA(),MAX(0,IF(_xlfn.DAYS(NOW(),B4735)=0,SameDayCycleTimeSettingValue,_xlfn.DAYS(NOW(),B4735))))</f>
        <v>#N/A</v>
      </c>
    </row>
    <row r="4736" spans="1:11" x14ac:dyDescent="0.25">
      <c r="A4736" s="32" t="str">
        <f>IF(AND(TRIM(INDEX(CompletedDateValues,ROW(A4736)))&lt;&gt;"",INDEX(CompletedDateValues,ROW(A4736))&gt;0),INDEX(CompletedDateValues,ROW(A4736)),"")</f>
        <v/>
      </c>
      <c r="B4736" s="32" t="str">
        <f>IF(AND(TRIM(INDEX(StartDateValues,ROW(A4736)))&lt;&gt;"",INDEX(StartDateValues,ROW(A4736))&gt;0),INDEX(StartDateValues,ROW(A4736)),"")</f>
        <v/>
      </c>
      <c r="C4736" s="22" t="str">
        <f t="shared" si="366"/>
        <v/>
      </c>
      <c r="D4736" s="3" t="str">
        <f t="shared" si="367"/>
        <v/>
      </c>
      <c r="E4736" s="3" t="str">
        <f t="shared" si="368"/>
        <v/>
      </c>
      <c r="F4736" s="3" t="str">
        <f t="shared" si="369"/>
        <v/>
      </c>
      <c r="G4736" s="3" t="str">
        <f>IF(A4736="","",IF(HOUR(A4736)&lt;StartHour,StartHour,IF(HOUR(A4736)&gt;FinishHour,FinishHour,HOUR(A4736))))</f>
        <v/>
      </c>
      <c r="H4736" s="3" t="str">
        <f t="shared" si="370"/>
        <v/>
      </c>
      <c r="I4736" s="33" t="e">
        <f>IF(OR(A4736="",B4736=""),NA(),MAX(0,IF(A4736-B4736=0,SameDayCycleTimeSettingValue,(A4736-B4736) *24)))</f>
        <v>#N/A</v>
      </c>
      <c r="J4736" s="33" t="e">
        <f>IF(OR(A4736="",B4736=""),NA(),MAX(0,IF(A4736-B4736=0,SameDayCycleTimeSettingValue,((A4736-B4736) *24)-(INT((A4736-B4736)) * (24-(FinishHour-StartHour))))))</f>
        <v>#N/A</v>
      </c>
      <c r="K4736" s="3" t="e">
        <f ca="1">IF(OR(A4736&lt;&gt;"",B4736=""),NA(),MAX(0,IF(_xlfn.DAYS(NOW(),B4736)=0,SameDayCycleTimeSettingValue,_xlfn.DAYS(NOW(),B4736))))</f>
        <v>#N/A</v>
      </c>
    </row>
    <row r="4737" spans="1:11" x14ac:dyDescent="0.25">
      <c r="A4737" s="32" t="str">
        <f>IF(AND(TRIM(INDEX(CompletedDateValues,ROW(A4737)))&lt;&gt;"",INDEX(CompletedDateValues,ROW(A4737))&gt;0),INDEX(CompletedDateValues,ROW(A4737)),"")</f>
        <v/>
      </c>
      <c r="B4737" s="32" t="str">
        <f>IF(AND(TRIM(INDEX(StartDateValues,ROW(A4737)))&lt;&gt;"",INDEX(StartDateValues,ROW(A4737))&gt;0),INDEX(StartDateValues,ROW(A4737)),"")</f>
        <v/>
      </c>
      <c r="C4737" s="22" t="str">
        <f t="shared" si="366"/>
        <v/>
      </c>
      <c r="D4737" s="3" t="str">
        <f t="shared" si="367"/>
        <v/>
      </c>
      <c r="E4737" s="3" t="str">
        <f t="shared" si="368"/>
        <v/>
      </c>
      <c r="F4737" s="3" t="str">
        <f t="shared" si="369"/>
        <v/>
      </c>
      <c r="G4737" s="3" t="str">
        <f>IF(A4737="","",IF(HOUR(A4737)&lt;StartHour,StartHour,IF(HOUR(A4737)&gt;FinishHour,FinishHour,HOUR(A4737))))</f>
        <v/>
      </c>
      <c r="H4737" s="3" t="str">
        <f t="shared" si="370"/>
        <v/>
      </c>
      <c r="I4737" s="33" t="e">
        <f>IF(OR(A4737="",B4737=""),NA(),MAX(0,IF(A4737-B4737=0,SameDayCycleTimeSettingValue,(A4737-B4737) *24)))</f>
        <v>#N/A</v>
      </c>
      <c r="J4737" s="33" t="e">
        <f>IF(OR(A4737="",B4737=""),NA(),MAX(0,IF(A4737-B4737=0,SameDayCycleTimeSettingValue,((A4737-B4737) *24)-(INT((A4737-B4737)) * (24-(FinishHour-StartHour))))))</f>
        <v>#N/A</v>
      </c>
      <c r="K4737" s="3" t="e">
        <f ca="1">IF(OR(A4737&lt;&gt;"",B4737=""),NA(),MAX(0,IF(_xlfn.DAYS(NOW(),B4737)=0,SameDayCycleTimeSettingValue,_xlfn.DAYS(NOW(),B4737))))</f>
        <v>#N/A</v>
      </c>
    </row>
    <row r="4738" spans="1:11" x14ac:dyDescent="0.25">
      <c r="A4738" s="32" t="str">
        <f>IF(AND(TRIM(INDEX(CompletedDateValues,ROW(A4738)))&lt;&gt;"",INDEX(CompletedDateValues,ROW(A4738))&gt;0),INDEX(CompletedDateValues,ROW(A4738)),"")</f>
        <v/>
      </c>
      <c r="B4738" s="32" t="str">
        <f>IF(AND(TRIM(INDEX(StartDateValues,ROW(A4738)))&lt;&gt;"",INDEX(StartDateValues,ROW(A4738))&gt;0),INDEX(StartDateValues,ROW(A4738)),"")</f>
        <v/>
      </c>
      <c r="C4738" s="22" t="str">
        <f t="shared" si="366"/>
        <v/>
      </c>
      <c r="D4738" s="3" t="str">
        <f t="shared" si="367"/>
        <v/>
      </c>
      <c r="E4738" s="3" t="str">
        <f t="shared" si="368"/>
        <v/>
      </c>
      <c r="F4738" s="3" t="str">
        <f t="shared" si="369"/>
        <v/>
      </c>
      <c r="G4738" s="3" t="str">
        <f>IF(A4738="","",IF(HOUR(A4738)&lt;StartHour,StartHour,IF(HOUR(A4738)&gt;FinishHour,FinishHour,HOUR(A4738))))</f>
        <v/>
      </c>
      <c r="H4738" s="3" t="str">
        <f t="shared" si="370"/>
        <v/>
      </c>
      <c r="I4738" s="33" t="e">
        <f>IF(OR(A4738="",B4738=""),NA(),MAX(0,IF(A4738-B4738=0,SameDayCycleTimeSettingValue,(A4738-B4738) *24)))</f>
        <v>#N/A</v>
      </c>
      <c r="J4738" s="33" t="e">
        <f>IF(OR(A4738="",B4738=""),NA(),MAX(0,IF(A4738-B4738=0,SameDayCycleTimeSettingValue,((A4738-B4738) *24)-(INT((A4738-B4738)) * (24-(FinishHour-StartHour))))))</f>
        <v>#N/A</v>
      </c>
      <c r="K4738" s="3" t="e">
        <f ca="1">IF(OR(A4738&lt;&gt;"",B4738=""),NA(),MAX(0,IF(_xlfn.DAYS(NOW(),B4738)=0,SameDayCycleTimeSettingValue,_xlfn.DAYS(NOW(),B4738))))</f>
        <v>#N/A</v>
      </c>
    </row>
    <row r="4739" spans="1:11" x14ac:dyDescent="0.25">
      <c r="A4739" s="32" t="str">
        <f>IF(AND(TRIM(INDEX(CompletedDateValues,ROW(A4739)))&lt;&gt;"",INDEX(CompletedDateValues,ROW(A4739))&gt;0),INDEX(CompletedDateValues,ROW(A4739)),"")</f>
        <v/>
      </c>
      <c r="B4739" s="32" t="str">
        <f>IF(AND(TRIM(INDEX(StartDateValues,ROW(A4739)))&lt;&gt;"",INDEX(StartDateValues,ROW(A4739))&gt;0),INDEX(StartDateValues,ROW(A4739)),"")</f>
        <v/>
      </c>
      <c r="C4739" s="22" t="str">
        <f t="shared" ref="C4739:C4802" si="371">IF(AND(TRIM(INDEX(WorkTypeValues,ROW(A4739)))&lt;&gt;"",INDEX(WorkTypeValues,ROW(A4739))&gt;0),INDEX(WorkTypeValues,ROW(A4739)),"")</f>
        <v/>
      </c>
      <c r="D4739" s="3" t="str">
        <f t="shared" ref="D4739:D4802" si="372">IF(A4739="", "",YEAR(A4739))</f>
        <v/>
      </c>
      <c r="E4739" s="3" t="str">
        <f t="shared" ref="E4739:E4802" si="373">IF(A4739="","",MONTH(A4739))</f>
        <v/>
      </c>
      <c r="F4739" s="3" t="str">
        <f t="shared" ref="F4739:F4802" si="374">IF(A4739="","",DAY(A4739))</f>
        <v/>
      </c>
      <c r="G4739" s="3" t="str">
        <f>IF(A4739="","",IF(HOUR(A4739)&lt;StartHour,StartHour,IF(HOUR(A4739)&gt;FinishHour,FinishHour,HOUR(A4739))))</f>
        <v/>
      </c>
      <c r="H4739" s="3" t="str">
        <f t="shared" ref="H4739:H4802" si="375">IF(D4739="","",D4739&amp;"-"&amp;TEXT(E4739,"00") &amp;"-"&amp;TEXT(F4739,"00") &amp;"-"&amp;TEXT(G4739,"00"))</f>
        <v/>
      </c>
      <c r="I4739" s="33" t="e">
        <f>IF(OR(A4739="",B4739=""),NA(),MAX(0,IF(A4739-B4739=0,SameDayCycleTimeSettingValue,(A4739-B4739) *24)))</f>
        <v>#N/A</v>
      </c>
      <c r="J4739" s="33" t="e">
        <f>IF(OR(A4739="",B4739=""),NA(),MAX(0,IF(A4739-B4739=0,SameDayCycleTimeSettingValue,((A4739-B4739) *24)-(INT((A4739-B4739)) * (24-(FinishHour-StartHour))))))</f>
        <v>#N/A</v>
      </c>
      <c r="K4739" s="3" t="e">
        <f ca="1">IF(OR(A4739&lt;&gt;"",B4739=""),NA(),MAX(0,IF(_xlfn.DAYS(NOW(),B4739)=0,SameDayCycleTimeSettingValue,_xlfn.DAYS(NOW(),B4739))))</f>
        <v>#N/A</v>
      </c>
    </row>
    <row r="4740" spans="1:11" x14ac:dyDescent="0.25">
      <c r="A4740" s="32" t="str">
        <f>IF(AND(TRIM(INDEX(CompletedDateValues,ROW(A4740)))&lt;&gt;"",INDEX(CompletedDateValues,ROW(A4740))&gt;0),INDEX(CompletedDateValues,ROW(A4740)),"")</f>
        <v/>
      </c>
      <c r="B4740" s="32" t="str">
        <f>IF(AND(TRIM(INDEX(StartDateValues,ROW(A4740)))&lt;&gt;"",INDEX(StartDateValues,ROW(A4740))&gt;0),INDEX(StartDateValues,ROW(A4740)),"")</f>
        <v/>
      </c>
      <c r="C4740" s="22" t="str">
        <f t="shared" si="371"/>
        <v/>
      </c>
      <c r="D4740" s="3" t="str">
        <f t="shared" si="372"/>
        <v/>
      </c>
      <c r="E4740" s="3" t="str">
        <f t="shared" si="373"/>
        <v/>
      </c>
      <c r="F4740" s="3" t="str">
        <f t="shared" si="374"/>
        <v/>
      </c>
      <c r="G4740" s="3" t="str">
        <f>IF(A4740="","",IF(HOUR(A4740)&lt;StartHour,StartHour,IF(HOUR(A4740)&gt;FinishHour,FinishHour,HOUR(A4740))))</f>
        <v/>
      </c>
      <c r="H4740" s="3" t="str">
        <f t="shared" si="375"/>
        <v/>
      </c>
      <c r="I4740" s="33" t="e">
        <f>IF(OR(A4740="",B4740=""),NA(),MAX(0,IF(A4740-B4740=0,SameDayCycleTimeSettingValue,(A4740-B4740) *24)))</f>
        <v>#N/A</v>
      </c>
      <c r="J4740" s="33" t="e">
        <f>IF(OR(A4740="",B4740=""),NA(),MAX(0,IF(A4740-B4740=0,SameDayCycleTimeSettingValue,((A4740-B4740) *24)-(INT((A4740-B4740)) * (24-(FinishHour-StartHour))))))</f>
        <v>#N/A</v>
      </c>
      <c r="K4740" s="3" t="e">
        <f ca="1">IF(OR(A4740&lt;&gt;"",B4740=""),NA(),MAX(0,IF(_xlfn.DAYS(NOW(),B4740)=0,SameDayCycleTimeSettingValue,_xlfn.DAYS(NOW(),B4740))))</f>
        <v>#N/A</v>
      </c>
    </row>
    <row r="4741" spans="1:11" x14ac:dyDescent="0.25">
      <c r="A4741" s="32" t="str">
        <f>IF(AND(TRIM(INDEX(CompletedDateValues,ROW(A4741)))&lt;&gt;"",INDEX(CompletedDateValues,ROW(A4741))&gt;0),INDEX(CompletedDateValues,ROW(A4741)),"")</f>
        <v/>
      </c>
      <c r="B4741" s="32" t="str">
        <f>IF(AND(TRIM(INDEX(StartDateValues,ROW(A4741)))&lt;&gt;"",INDEX(StartDateValues,ROW(A4741))&gt;0),INDEX(StartDateValues,ROW(A4741)),"")</f>
        <v/>
      </c>
      <c r="C4741" s="22" t="str">
        <f t="shared" si="371"/>
        <v/>
      </c>
      <c r="D4741" s="3" t="str">
        <f t="shared" si="372"/>
        <v/>
      </c>
      <c r="E4741" s="3" t="str">
        <f t="shared" si="373"/>
        <v/>
      </c>
      <c r="F4741" s="3" t="str">
        <f t="shared" si="374"/>
        <v/>
      </c>
      <c r="G4741" s="3" t="str">
        <f>IF(A4741="","",IF(HOUR(A4741)&lt;StartHour,StartHour,IF(HOUR(A4741)&gt;FinishHour,FinishHour,HOUR(A4741))))</f>
        <v/>
      </c>
      <c r="H4741" s="3" t="str">
        <f t="shared" si="375"/>
        <v/>
      </c>
      <c r="I4741" s="33" t="e">
        <f>IF(OR(A4741="",B4741=""),NA(),MAX(0,IF(A4741-B4741=0,SameDayCycleTimeSettingValue,(A4741-B4741) *24)))</f>
        <v>#N/A</v>
      </c>
      <c r="J4741" s="33" t="e">
        <f>IF(OR(A4741="",B4741=""),NA(),MAX(0,IF(A4741-B4741=0,SameDayCycleTimeSettingValue,((A4741-B4741) *24)-(INT((A4741-B4741)) * (24-(FinishHour-StartHour))))))</f>
        <v>#N/A</v>
      </c>
      <c r="K4741" s="3" t="e">
        <f ca="1">IF(OR(A4741&lt;&gt;"",B4741=""),NA(),MAX(0,IF(_xlfn.DAYS(NOW(),B4741)=0,SameDayCycleTimeSettingValue,_xlfn.DAYS(NOW(),B4741))))</f>
        <v>#N/A</v>
      </c>
    </row>
    <row r="4742" spans="1:11" x14ac:dyDescent="0.25">
      <c r="A4742" s="32" t="str">
        <f>IF(AND(TRIM(INDEX(CompletedDateValues,ROW(A4742)))&lt;&gt;"",INDEX(CompletedDateValues,ROW(A4742))&gt;0),INDEX(CompletedDateValues,ROW(A4742)),"")</f>
        <v/>
      </c>
      <c r="B4742" s="32" t="str">
        <f>IF(AND(TRIM(INDEX(StartDateValues,ROW(A4742)))&lt;&gt;"",INDEX(StartDateValues,ROW(A4742))&gt;0),INDEX(StartDateValues,ROW(A4742)),"")</f>
        <v/>
      </c>
      <c r="C4742" s="22" t="str">
        <f t="shared" si="371"/>
        <v/>
      </c>
      <c r="D4742" s="3" t="str">
        <f t="shared" si="372"/>
        <v/>
      </c>
      <c r="E4742" s="3" t="str">
        <f t="shared" si="373"/>
        <v/>
      </c>
      <c r="F4742" s="3" t="str">
        <f t="shared" si="374"/>
        <v/>
      </c>
      <c r="G4742" s="3" t="str">
        <f>IF(A4742="","",IF(HOUR(A4742)&lt;StartHour,StartHour,IF(HOUR(A4742)&gt;FinishHour,FinishHour,HOUR(A4742))))</f>
        <v/>
      </c>
      <c r="H4742" s="3" t="str">
        <f t="shared" si="375"/>
        <v/>
      </c>
      <c r="I4742" s="33" t="e">
        <f>IF(OR(A4742="",B4742=""),NA(),MAX(0,IF(A4742-B4742=0,SameDayCycleTimeSettingValue,(A4742-B4742) *24)))</f>
        <v>#N/A</v>
      </c>
      <c r="J4742" s="33" t="e">
        <f>IF(OR(A4742="",B4742=""),NA(),MAX(0,IF(A4742-B4742=0,SameDayCycleTimeSettingValue,((A4742-B4742) *24)-(INT((A4742-B4742)) * (24-(FinishHour-StartHour))))))</f>
        <v>#N/A</v>
      </c>
      <c r="K4742" s="3" t="e">
        <f ca="1">IF(OR(A4742&lt;&gt;"",B4742=""),NA(),MAX(0,IF(_xlfn.DAYS(NOW(),B4742)=0,SameDayCycleTimeSettingValue,_xlfn.DAYS(NOW(),B4742))))</f>
        <v>#N/A</v>
      </c>
    </row>
    <row r="4743" spans="1:11" x14ac:dyDescent="0.25">
      <c r="A4743" s="32" t="str">
        <f>IF(AND(TRIM(INDEX(CompletedDateValues,ROW(A4743)))&lt;&gt;"",INDEX(CompletedDateValues,ROW(A4743))&gt;0),INDEX(CompletedDateValues,ROW(A4743)),"")</f>
        <v/>
      </c>
      <c r="B4743" s="32" t="str">
        <f>IF(AND(TRIM(INDEX(StartDateValues,ROW(A4743)))&lt;&gt;"",INDEX(StartDateValues,ROW(A4743))&gt;0),INDEX(StartDateValues,ROW(A4743)),"")</f>
        <v/>
      </c>
      <c r="C4743" s="22" t="str">
        <f t="shared" si="371"/>
        <v/>
      </c>
      <c r="D4743" s="3" t="str">
        <f t="shared" si="372"/>
        <v/>
      </c>
      <c r="E4743" s="3" t="str">
        <f t="shared" si="373"/>
        <v/>
      </c>
      <c r="F4743" s="3" t="str">
        <f t="shared" si="374"/>
        <v/>
      </c>
      <c r="G4743" s="3" t="str">
        <f>IF(A4743="","",IF(HOUR(A4743)&lt;StartHour,StartHour,IF(HOUR(A4743)&gt;FinishHour,FinishHour,HOUR(A4743))))</f>
        <v/>
      </c>
      <c r="H4743" s="3" t="str">
        <f t="shared" si="375"/>
        <v/>
      </c>
      <c r="I4743" s="33" t="e">
        <f>IF(OR(A4743="",B4743=""),NA(),MAX(0,IF(A4743-B4743=0,SameDayCycleTimeSettingValue,(A4743-B4743) *24)))</f>
        <v>#N/A</v>
      </c>
      <c r="J4743" s="33" t="e">
        <f>IF(OR(A4743="",B4743=""),NA(),MAX(0,IF(A4743-B4743=0,SameDayCycleTimeSettingValue,((A4743-B4743) *24)-(INT((A4743-B4743)) * (24-(FinishHour-StartHour))))))</f>
        <v>#N/A</v>
      </c>
      <c r="K4743" s="3" t="e">
        <f ca="1">IF(OR(A4743&lt;&gt;"",B4743=""),NA(),MAX(0,IF(_xlfn.DAYS(NOW(),B4743)=0,SameDayCycleTimeSettingValue,_xlfn.DAYS(NOW(),B4743))))</f>
        <v>#N/A</v>
      </c>
    </row>
    <row r="4744" spans="1:11" x14ac:dyDescent="0.25">
      <c r="A4744" s="32" t="str">
        <f>IF(AND(TRIM(INDEX(CompletedDateValues,ROW(A4744)))&lt;&gt;"",INDEX(CompletedDateValues,ROW(A4744))&gt;0),INDEX(CompletedDateValues,ROW(A4744)),"")</f>
        <v/>
      </c>
      <c r="B4744" s="32" t="str">
        <f>IF(AND(TRIM(INDEX(StartDateValues,ROW(A4744)))&lt;&gt;"",INDEX(StartDateValues,ROW(A4744))&gt;0),INDEX(StartDateValues,ROW(A4744)),"")</f>
        <v/>
      </c>
      <c r="C4744" s="22" t="str">
        <f t="shared" si="371"/>
        <v/>
      </c>
      <c r="D4744" s="3" t="str">
        <f t="shared" si="372"/>
        <v/>
      </c>
      <c r="E4744" s="3" t="str">
        <f t="shared" si="373"/>
        <v/>
      </c>
      <c r="F4744" s="3" t="str">
        <f t="shared" si="374"/>
        <v/>
      </c>
      <c r="G4744" s="3" t="str">
        <f>IF(A4744="","",IF(HOUR(A4744)&lt;StartHour,StartHour,IF(HOUR(A4744)&gt;FinishHour,FinishHour,HOUR(A4744))))</f>
        <v/>
      </c>
      <c r="H4744" s="3" t="str">
        <f t="shared" si="375"/>
        <v/>
      </c>
      <c r="I4744" s="33" t="e">
        <f>IF(OR(A4744="",B4744=""),NA(),MAX(0,IF(A4744-B4744=0,SameDayCycleTimeSettingValue,(A4744-B4744) *24)))</f>
        <v>#N/A</v>
      </c>
      <c r="J4744" s="33" t="e">
        <f>IF(OR(A4744="",B4744=""),NA(),MAX(0,IF(A4744-B4744=0,SameDayCycleTimeSettingValue,((A4744-B4744) *24)-(INT((A4744-B4744)) * (24-(FinishHour-StartHour))))))</f>
        <v>#N/A</v>
      </c>
      <c r="K4744" s="3" t="e">
        <f ca="1">IF(OR(A4744&lt;&gt;"",B4744=""),NA(),MAX(0,IF(_xlfn.DAYS(NOW(),B4744)=0,SameDayCycleTimeSettingValue,_xlfn.DAYS(NOW(),B4744))))</f>
        <v>#N/A</v>
      </c>
    </row>
    <row r="4745" spans="1:11" x14ac:dyDescent="0.25">
      <c r="A4745" s="32" t="str">
        <f>IF(AND(TRIM(INDEX(CompletedDateValues,ROW(A4745)))&lt;&gt;"",INDEX(CompletedDateValues,ROW(A4745))&gt;0),INDEX(CompletedDateValues,ROW(A4745)),"")</f>
        <v/>
      </c>
      <c r="B4745" s="32" t="str">
        <f>IF(AND(TRIM(INDEX(StartDateValues,ROW(A4745)))&lt;&gt;"",INDEX(StartDateValues,ROW(A4745))&gt;0),INDEX(StartDateValues,ROW(A4745)),"")</f>
        <v/>
      </c>
      <c r="C4745" s="22" t="str">
        <f t="shared" si="371"/>
        <v/>
      </c>
      <c r="D4745" s="3" t="str">
        <f t="shared" si="372"/>
        <v/>
      </c>
      <c r="E4745" s="3" t="str">
        <f t="shared" si="373"/>
        <v/>
      </c>
      <c r="F4745" s="3" t="str">
        <f t="shared" si="374"/>
        <v/>
      </c>
      <c r="G4745" s="3" t="str">
        <f>IF(A4745="","",IF(HOUR(A4745)&lt;StartHour,StartHour,IF(HOUR(A4745)&gt;FinishHour,FinishHour,HOUR(A4745))))</f>
        <v/>
      </c>
      <c r="H4745" s="3" t="str">
        <f t="shared" si="375"/>
        <v/>
      </c>
      <c r="I4745" s="33" t="e">
        <f>IF(OR(A4745="",B4745=""),NA(),MAX(0,IF(A4745-B4745=0,SameDayCycleTimeSettingValue,(A4745-B4745) *24)))</f>
        <v>#N/A</v>
      </c>
      <c r="J4745" s="33" t="e">
        <f>IF(OR(A4745="",B4745=""),NA(),MAX(0,IF(A4745-B4745=0,SameDayCycleTimeSettingValue,((A4745-B4745) *24)-(INT((A4745-B4745)) * (24-(FinishHour-StartHour))))))</f>
        <v>#N/A</v>
      </c>
      <c r="K4745" s="3" t="e">
        <f ca="1">IF(OR(A4745&lt;&gt;"",B4745=""),NA(),MAX(0,IF(_xlfn.DAYS(NOW(),B4745)=0,SameDayCycleTimeSettingValue,_xlfn.DAYS(NOW(),B4745))))</f>
        <v>#N/A</v>
      </c>
    </row>
    <row r="4746" spans="1:11" x14ac:dyDescent="0.25">
      <c r="A4746" s="32" t="str">
        <f>IF(AND(TRIM(INDEX(CompletedDateValues,ROW(A4746)))&lt;&gt;"",INDEX(CompletedDateValues,ROW(A4746))&gt;0),INDEX(CompletedDateValues,ROW(A4746)),"")</f>
        <v/>
      </c>
      <c r="B4746" s="32" t="str">
        <f>IF(AND(TRIM(INDEX(StartDateValues,ROW(A4746)))&lt;&gt;"",INDEX(StartDateValues,ROW(A4746))&gt;0),INDEX(StartDateValues,ROW(A4746)),"")</f>
        <v/>
      </c>
      <c r="C4746" s="22" t="str">
        <f t="shared" si="371"/>
        <v/>
      </c>
      <c r="D4746" s="3" t="str">
        <f t="shared" si="372"/>
        <v/>
      </c>
      <c r="E4746" s="3" t="str">
        <f t="shared" si="373"/>
        <v/>
      </c>
      <c r="F4746" s="3" t="str">
        <f t="shared" si="374"/>
        <v/>
      </c>
      <c r="G4746" s="3" t="str">
        <f>IF(A4746="","",IF(HOUR(A4746)&lt;StartHour,StartHour,IF(HOUR(A4746)&gt;FinishHour,FinishHour,HOUR(A4746))))</f>
        <v/>
      </c>
      <c r="H4746" s="3" t="str">
        <f t="shared" si="375"/>
        <v/>
      </c>
      <c r="I4746" s="33" t="e">
        <f>IF(OR(A4746="",B4746=""),NA(),MAX(0,IF(A4746-B4746=0,SameDayCycleTimeSettingValue,(A4746-B4746) *24)))</f>
        <v>#N/A</v>
      </c>
      <c r="J4746" s="33" t="e">
        <f>IF(OR(A4746="",B4746=""),NA(),MAX(0,IF(A4746-B4746=0,SameDayCycleTimeSettingValue,((A4746-B4746) *24)-(INT((A4746-B4746)) * (24-(FinishHour-StartHour))))))</f>
        <v>#N/A</v>
      </c>
      <c r="K4746" s="3" t="e">
        <f ca="1">IF(OR(A4746&lt;&gt;"",B4746=""),NA(),MAX(0,IF(_xlfn.DAYS(NOW(),B4746)=0,SameDayCycleTimeSettingValue,_xlfn.DAYS(NOW(),B4746))))</f>
        <v>#N/A</v>
      </c>
    </row>
    <row r="4747" spans="1:11" x14ac:dyDescent="0.25">
      <c r="A4747" s="32" t="str">
        <f>IF(AND(TRIM(INDEX(CompletedDateValues,ROW(A4747)))&lt;&gt;"",INDEX(CompletedDateValues,ROW(A4747))&gt;0),INDEX(CompletedDateValues,ROW(A4747)),"")</f>
        <v/>
      </c>
      <c r="B4747" s="32" t="str">
        <f>IF(AND(TRIM(INDEX(StartDateValues,ROW(A4747)))&lt;&gt;"",INDEX(StartDateValues,ROW(A4747))&gt;0),INDEX(StartDateValues,ROW(A4747)),"")</f>
        <v/>
      </c>
      <c r="C4747" s="22" t="str">
        <f t="shared" si="371"/>
        <v/>
      </c>
      <c r="D4747" s="3" t="str">
        <f t="shared" si="372"/>
        <v/>
      </c>
      <c r="E4747" s="3" t="str">
        <f t="shared" si="373"/>
        <v/>
      </c>
      <c r="F4747" s="3" t="str">
        <f t="shared" si="374"/>
        <v/>
      </c>
      <c r="G4747" s="3" t="str">
        <f>IF(A4747="","",IF(HOUR(A4747)&lt;StartHour,StartHour,IF(HOUR(A4747)&gt;FinishHour,FinishHour,HOUR(A4747))))</f>
        <v/>
      </c>
      <c r="H4747" s="3" t="str">
        <f t="shared" si="375"/>
        <v/>
      </c>
      <c r="I4747" s="33" t="e">
        <f>IF(OR(A4747="",B4747=""),NA(),MAX(0,IF(A4747-B4747=0,SameDayCycleTimeSettingValue,(A4747-B4747) *24)))</f>
        <v>#N/A</v>
      </c>
      <c r="J4747" s="33" t="e">
        <f>IF(OR(A4747="",B4747=""),NA(),MAX(0,IF(A4747-B4747=0,SameDayCycleTimeSettingValue,((A4747-B4747) *24)-(INT((A4747-B4747)) * (24-(FinishHour-StartHour))))))</f>
        <v>#N/A</v>
      </c>
      <c r="K4747" s="3" t="e">
        <f ca="1">IF(OR(A4747&lt;&gt;"",B4747=""),NA(),MAX(0,IF(_xlfn.DAYS(NOW(),B4747)=0,SameDayCycleTimeSettingValue,_xlfn.DAYS(NOW(),B4747))))</f>
        <v>#N/A</v>
      </c>
    </row>
    <row r="4748" spans="1:11" x14ac:dyDescent="0.25">
      <c r="A4748" s="32" t="str">
        <f>IF(AND(TRIM(INDEX(CompletedDateValues,ROW(A4748)))&lt;&gt;"",INDEX(CompletedDateValues,ROW(A4748))&gt;0),INDEX(CompletedDateValues,ROW(A4748)),"")</f>
        <v/>
      </c>
      <c r="B4748" s="32" t="str">
        <f>IF(AND(TRIM(INDEX(StartDateValues,ROW(A4748)))&lt;&gt;"",INDEX(StartDateValues,ROW(A4748))&gt;0),INDEX(StartDateValues,ROW(A4748)),"")</f>
        <v/>
      </c>
      <c r="C4748" s="22" t="str">
        <f t="shared" si="371"/>
        <v/>
      </c>
      <c r="D4748" s="3" t="str">
        <f t="shared" si="372"/>
        <v/>
      </c>
      <c r="E4748" s="3" t="str">
        <f t="shared" si="373"/>
        <v/>
      </c>
      <c r="F4748" s="3" t="str">
        <f t="shared" si="374"/>
        <v/>
      </c>
      <c r="G4748" s="3" t="str">
        <f>IF(A4748="","",IF(HOUR(A4748)&lt;StartHour,StartHour,IF(HOUR(A4748)&gt;FinishHour,FinishHour,HOUR(A4748))))</f>
        <v/>
      </c>
      <c r="H4748" s="3" t="str">
        <f t="shared" si="375"/>
        <v/>
      </c>
      <c r="I4748" s="33" t="e">
        <f>IF(OR(A4748="",B4748=""),NA(),MAX(0,IF(A4748-B4748=0,SameDayCycleTimeSettingValue,(A4748-B4748) *24)))</f>
        <v>#N/A</v>
      </c>
      <c r="J4748" s="33" t="e">
        <f>IF(OR(A4748="",B4748=""),NA(),MAX(0,IF(A4748-B4748=0,SameDayCycleTimeSettingValue,((A4748-B4748) *24)-(INT((A4748-B4748)) * (24-(FinishHour-StartHour))))))</f>
        <v>#N/A</v>
      </c>
      <c r="K4748" s="3" t="e">
        <f ca="1">IF(OR(A4748&lt;&gt;"",B4748=""),NA(),MAX(0,IF(_xlfn.DAYS(NOW(),B4748)=0,SameDayCycleTimeSettingValue,_xlfn.DAYS(NOW(),B4748))))</f>
        <v>#N/A</v>
      </c>
    </row>
    <row r="4749" spans="1:11" x14ac:dyDescent="0.25">
      <c r="A4749" s="32" t="str">
        <f>IF(AND(TRIM(INDEX(CompletedDateValues,ROW(A4749)))&lt;&gt;"",INDEX(CompletedDateValues,ROW(A4749))&gt;0),INDEX(CompletedDateValues,ROW(A4749)),"")</f>
        <v/>
      </c>
      <c r="B4749" s="32" t="str">
        <f>IF(AND(TRIM(INDEX(StartDateValues,ROW(A4749)))&lt;&gt;"",INDEX(StartDateValues,ROW(A4749))&gt;0),INDEX(StartDateValues,ROW(A4749)),"")</f>
        <v/>
      </c>
      <c r="C4749" s="22" t="str">
        <f t="shared" si="371"/>
        <v/>
      </c>
      <c r="D4749" s="3" t="str">
        <f t="shared" si="372"/>
        <v/>
      </c>
      <c r="E4749" s="3" t="str">
        <f t="shared" si="373"/>
        <v/>
      </c>
      <c r="F4749" s="3" t="str">
        <f t="shared" si="374"/>
        <v/>
      </c>
      <c r="G4749" s="3" t="str">
        <f>IF(A4749="","",IF(HOUR(A4749)&lt;StartHour,StartHour,IF(HOUR(A4749)&gt;FinishHour,FinishHour,HOUR(A4749))))</f>
        <v/>
      </c>
      <c r="H4749" s="3" t="str">
        <f t="shared" si="375"/>
        <v/>
      </c>
      <c r="I4749" s="33" t="e">
        <f>IF(OR(A4749="",B4749=""),NA(),MAX(0,IF(A4749-B4749=0,SameDayCycleTimeSettingValue,(A4749-B4749) *24)))</f>
        <v>#N/A</v>
      </c>
      <c r="J4749" s="33" t="e">
        <f>IF(OR(A4749="",B4749=""),NA(),MAX(0,IF(A4749-B4749=0,SameDayCycleTimeSettingValue,((A4749-B4749) *24)-(INT((A4749-B4749)) * (24-(FinishHour-StartHour))))))</f>
        <v>#N/A</v>
      </c>
      <c r="K4749" s="3" t="e">
        <f ca="1">IF(OR(A4749&lt;&gt;"",B4749=""),NA(),MAX(0,IF(_xlfn.DAYS(NOW(),B4749)=0,SameDayCycleTimeSettingValue,_xlfn.DAYS(NOW(),B4749))))</f>
        <v>#N/A</v>
      </c>
    </row>
    <row r="4750" spans="1:11" x14ac:dyDescent="0.25">
      <c r="A4750" s="32" t="str">
        <f>IF(AND(TRIM(INDEX(CompletedDateValues,ROW(A4750)))&lt;&gt;"",INDEX(CompletedDateValues,ROW(A4750))&gt;0),INDEX(CompletedDateValues,ROW(A4750)),"")</f>
        <v/>
      </c>
      <c r="B4750" s="32" t="str">
        <f>IF(AND(TRIM(INDEX(StartDateValues,ROW(A4750)))&lt;&gt;"",INDEX(StartDateValues,ROW(A4750))&gt;0),INDEX(StartDateValues,ROW(A4750)),"")</f>
        <v/>
      </c>
      <c r="C4750" s="22" t="str">
        <f t="shared" si="371"/>
        <v/>
      </c>
      <c r="D4750" s="3" t="str">
        <f t="shared" si="372"/>
        <v/>
      </c>
      <c r="E4750" s="3" t="str">
        <f t="shared" si="373"/>
        <v/>
      </c>
      <c r="F4750" s="3" t="str">
        <f t="shared" si="374"/>
        <v/>
      </c>
      <c r="G4750" s="3" t="str">
        <f>IF(A4750="","",IF(HOUR(A4750)&lt;StartHour,StartHour,IF(HOUR(A4750)&gt;FinishHour,FinishHour,HOUR(A4750))))</f>
        <v/>
      </c>
      <c r="H4750" s="3" t="str">
        <f t="shared" si="375"/>
        <v/>
      </c>
      <c r="I4750" s="33" t="e">
        <f>IF(OR(A4750="",B4750=""),NA(),MAX(0,IF(A4750-B4750=0,SameDayCycleTimeSettingValue,(A4750-B4750) *24)))</f>
        <v>#N/A</v>
      </c>
      <c r="J4750" s="33" t="e">
        <f>IF(OR(A4750="",B4750=""),NA(),MAX(0,IF(A4750-B4750=0,SameDayCycleTimeSettingValue,((A4750-B4750) *24)-(INT((A4750-B4750)) * (24-(FinishHour-StartHour))))))</f>
        <v>#N/A</v>
      </c>
      <c r="K4750" s="3" t="e">
        <f ca="1">IF(OR(A4750&lt;&gt;"",B4750=""),NA(),MAX(0,IF(_xlfn.DAYS(NOW(),B4750)=0,SameDayCycleTimeSettingValue,_xlfn.DAYS(NOW(),B4750))))</f>
        <v>#N/A</v>
      </c>
    </row>
    <row r="4751" spans="1:11" x14ac:dyDescent="0.25">
      <c r="A4751" s="32" t="str">
        <f>IF(AND(TRIM(INDEX(CompletedDateValues,ROW(A4751)))&lt;&gt;"",INDEX(CompletedDateValues,ROW(A4751))&gt;0),INDEX(CompletedDateValues,ROW(A4751)),"")</f>
        <v/>
      </c>
      <c r="B4751" s="32" t="str">
        <f>IF(AND(TRIM(INDEX(StartDateValues,ROW(A4751)))&lt;&gt;"",INDEX(StartDateValues,ROW(A4751))&gt;0),INDEX(StartDateValues,ROW(A4751)),"")</f>
        <v/>
      </c>
      <c r="C4751" s="22" t="str">
        <f t="shared" si="371"/>
        <v/>
      </c>
      <c r="D4751" s="3" t="str">
        <f t="shared" si="372"/>
        <v/>
      </c>
      <c r="E4751" s="3" t="str">
        <f t="shared" si="373"/>
        <v/>
      </c>
      <c r="F4751" s="3" t="str">
        <f t="shared" si="374"/>
        <v/>
      </c>
      <c r="G4751" s="3" t="str">
        <f>IF(A4751="","",IF(HOUR(A4751)&lt;StartHour,StartHour,IF(HOUR(A4751)&gt;FinishHour,FinishHour,HOUR(A4751))))</f>
        <v/>
      </c>
      <c r="H4751" s="3" t="str">
        <f t="shared" si="375"/>
        <v/>
      </c>
      <c r="I4751" s="33" t="e">
        <f>IF(OR(A4751="",B4751=""),NA(),MAX(0,IF(A4751-B4751=0,SameDayCycleTimeSettingValue,(A4751-B4751) *24)))</f>
        <v>#N/A</v>
      </c>
      <c r="J4751" s="33" t="e">
        <f>IF(OR(A4751="",B4751=""),NA(),MAX(0,IF(A4751-B4751=0,SameDayCycleTimeSettingValue,((A4751-B4751) *24)-(INT((A4751-B4751)) * (24-(FinishHour-StartHour))))))</f>
        <v>#N/A</v>
      </c>
      <c r="K4751" s="3" t="e">
        <f ca="1">IF(OR(A4751&lt;&gt;"",B4751=""),NA(),MAX(0,IF(_xlfn.DAYS(NOW(),B4751)=0,SameDayCycleTimeSettingValue,_xlfn.DAYS(NOW(),B4751))))</f>
        <v>#N/A</v>
      </c>
    </row>
    <row r="4752" spans="1:11" x14ac:dyDescent="0.25">
      <c r="A4752" s="32" t="str">
        <f>IF(AND(TRIM(INDEX(CompletedDateValues,ROW(A4752)))&lt;&gt;"",INDEX(CompletedDateValues,ROW(A4752))&gt;0),INDEX(CompletedDateValues,ROW(A4752)),"")</f>
        <v/>
      </c>
      <c r="B4752" s="32" t="str">
        <f>IF(AND(TRIM(INDEX(StartDateValues,ROW(A4752)))&lt;&gt;"",INDEX(StartDateValues,ROW(A4752))&gt;0),INDEX(StartDateValues,ROW(A4752)),"")</f>
        <v/>
      </c>
      <c r="C4752" s="22" t="str">
        <f t="shared" si="371"/>
        <v/>
      </c>
      <c r="D4752" s="3" t="str">
        <f t="shared" si="372"/>
        <v/>
      </c>
      <c r="E4752" s="3" t="str">
        <f t="shared" si="373"/>
        <v/>
      </c>
      <c r="F4752" s="3" t="str">
        <f t="shared" si="374"/>
        <v/>
      </c>
      <c r="G4752" s="3" t="str">
        <f>IF(A4752="","",IF(HOUR(A4752)&lt;StartHour,StartHour,IF(HOUR(A4752)&gt;FinishHour,FinishHour,HOUR(A4752))))</f>
        <v/>
      </c>
      <c r="H4752" s="3" t="str">
        <f t="shared" si="375"/>
        <v/>
      </c>
      <c r="I4752" s="33" t="e">
        <f>IF(OR(A4752="",B4752=""),NA(),MAX(0,IF(A4752-B4752=0,SameDayCycleTimeSettingValue,(A4752-B4752) *24)))</f>
        <v>#N/A</v>
      </c>
      <c r="J4752" s="33" t="e">
        <f>IF(OR(A4752="",B4752=""),NA(),MAX(0,IF(A4752-B4752=0,SameDayCycleTimeSettingValue,((A4752-B4752) *24)-(INT((A4752-B4752)) * (24-(FinishHour-StartHour))))))</f>
        <v>#N/A</v>
      </c>
      <c r="K4752" s="3" t="e">
        <f ca="1">IF(OR(A4752&lt;&gt;"",B4752=""),NA(),MAX(0,IF(_xlfn.DAYS(NOW(),B4752)=0,SameDayCycleTimeSettingValue,_xlfn.DAYS(NOW(),B4752))))</f>
        <v>#N/A</v>
      </c>
    </row>
    <row r="4753" spans="1:11" x14ac:dyDescent="0.25">
      <c r="A4753" s="32" t="str">
        <f>IF(AND(TRIM(INDEX(CompletedDateValues,ROW(A4753)))&lt;&gt;"",INDEX(CompletedDateValues,ROW(A4753))&gt;0),INDEX(CompletedDateValues,ROW(A4753)),"")</f>
        <v/>
      </c>
      <c r="B4753" s="32" t="str">
        <f>IF(AND(TRIM(INDEX(StartDateValues,ROW(A4753)))&lt;&gt;"",INDEX(StartDateValues,ROW(A4753))&gt;0),INDEX(StartDateValues,ROW(A4753)),"")</f>
        <v/>
      </c>
      <c r="C4753" s="22" t="str">
        <f t="shared" si="371"/>
        <v/>
      </c>
      <c r="D4753" s="3" t="str">
        <f t="shared" si="372"/>
        <v/>
      </c>
      <c r="E4753" s="3" t="str">
        <f t="shared" si="373"/>
        <v/>
      </c>
      <c r="F4753" s="3" t="str">
        <f t="shared" si="374"/>
        <v/>
      </c>
      <c r="G4753" s="3" t="str">
        <f>IF(A4753="","",IF(HOUR(A4753)&lt;StartHour,StartHour,IF(HOUR(A4753)&gt;FinishHour,FinishHour,HOUR(A4753))))</f>
        <v/>
      </c>
      <c r="H4753" s="3" t="str">
        <f t="shared" si="375"/>
        <v/>
      </c>
      <c r="I4753" s="33" t="e">
        <f>IF(OR(A4753="",B4753=""),NA(),MAX(0,IF(A4753-B4753=0,SameDayCycleTimeSettingValue,(A4753-B4753) *24)))</f>
        <v>#N/A</v>
      </c>
      <c r="J4753" s="33" t="e">
        <f>IF(OR(A4753="",B4753=""),NA(),MAX(0,IF(A4753-B4753=0,SameDayCycleTimeSettingValue,((A4753-B4753) *24)-(INT((A4753-B4753)) * (24-(FinishHour-StartHour))))))</f>
        <v>#N/A</v>
      </c>
      <c r="K4753" s="3" t="e">
        <f ca="1">IF(OR(A4753&lt;&gt;"",B4753=""),NA(),MAX(0,IF(_xlfn.DAYS(NOW(),B4753)=0,SameDayCycleTimeSettingValue,_xlfn.DAYS(NOW(),B4753))))</f>
        <v>#N/A</v>
      </c>
    </row>
    <row r="4754" spans="1:11" x14ac:dyDescent="0.25">
      <c r="A4754" s="32" t="str">
        <f>IF(AND(TRIM(INDEX(CompletedDateValues,ROW(A4754)))&lt;&gt;"",INDEX(CompletedDateValues,ROW(A4754))&gt;0),INDEX(CompletedDateValues,ROW(A4754)),"")</f>
        <v/>
      </c>
      <c r="B4754" s="32" t="str">
        <f>IF(AND(TRIM(INDEX(StartDateValues,ROW(A4754)))&lt;&gt;"",INDEX(StartDateValues,ROW(A4754))&gt;0),INDEX(StartDateValues,ROW(A4754)),"")</f>
        <v/>
      </c>
      <c r="C4754" s="22" t="str">
        <f t="shared" si="371"/>
        <v/>
      </c>
      <c r="D4754" s="3" t="str">
        <f t="shared" si="372"/>
        <v/>
      </c>
      <c r="E4754" s="3" t="str">
        <f t="shared" si="373"/>
        <v/>
      </c>
      <c r="F4754" s="3" t="str">
        <f t="shared" si="374"/>
        <v/>
      </c>
      <c r="G4754" s="3" t="str">
        <f>IF(A4754="","",IF(HOUR(A4754)&lt;StartHour,StartHour,IF(HOUR(A4754)&gt;FinishHour,FinishHour,HOUR(A4754))))</f>
        <v/>
      </c>
      <c r="H4754" s="3" t="str">
        <f t="shared" si="375"/>
        <v/>
      </c>
      <c r="I4754" s="33" t="e">
        <f>IF(OR(A4754="",B4754=""),NA(),MAX(0,IF(A4754-B4754=0,SameDayCycleTimeSettingValue,(A4754-B4754) *24)))</f>
        <v>#N/A</v>
      </c>
      <c r="J4754" s="33" t="e">
        <f>IF(OR(A4754="",B4754=""),NA(),MAX(0,IF(A4754-B4754=0,SameDayCycleTimeSettingValue,((A4754-B4754) *24)-(INT((A4754-B4754)) * (24-(FinishHour-StartHour))))))</f>
        <v>#N/A</v>
      </c>
      <c r="K4754" s="3" t="e">
        <f ca="1">IF(OR(A4754&lt;&gt;"",B4754=""),NA(),MAX(0,IF(_xlfn.DAYS(NOW(),B4754)=0,SameDayCycleTimeSettingValue,_xlfn.DAYS(NOW(),B4754))))</f>
        <v>#N/A</v>
      </c>
    </row>
    <row r="4755" spans="1:11" x14ac:dyDescent="0.25">
      <c r="A4755" s="32" t="str">
        <f>IF(AND(TRIM(INDEX(CompletedDateValues,ROW(A4755)))&lt;&gt;"",INDEX(CompletedDateValues,ROW(A4755))&gt;0),INDEX(CompletedDateValues,ROW(A4755)),"")</f>
        <v/>
      </c>
      <c r="B4755" s="32" t="str">
        <f>IF(AND(TRIM(INDEX(StartDateValues,ROW(A4755)))&lt;&gt;"",INDEX(StartDateValues,ROW(A4755))&gt;0),INDEX(StartDateValues,ROW(A4755)),"")</f>
        <v/>
      </c>
      <c r="C4755" s="22" t="str">
        <f t="shared" si="371"/>
        <v/>
      </c>
      <c r="D4755" s="3" t="str">
        <f t="shared" si="372"/>
        <v/>
      </c>
      <c r="E4755" s="3" t="str">
        <f t="shared" si="373"/>
        <v/>
      </c>
      <c r="F4755" s="3" t="str">
        <f t="shared" si="374"/>
        <v/>
      </c>
      <c r="G4755" s="3" t="str">
        <f>IF(A4755="","",IF(HOUR(A4755)&lt;StartHour,StartHour,IF(HOUR(A4755)&gt;FinishHour,FinishHour,HOUR(A4755))))</f>
        <v/>
      </c>
      <c r="H4755" s="3" t="str">
        <f t="shared" si="375"/>
        <v/>
      </c>
      <c r="I4755" s="33" t="e">
        <f>IF(OR(A4755="",B4755=""),NA(),MAX(0,IF(A4755-B4755=0,SameDayCycleTimeSettingValue,(A4755-B4755) *24)))</f>
        <v>#N/A</v>
      </c>
      <c r="J4755" s="33" t="e">
        <f>IF(OR(A4755="",B4755=""),NA(),MAX(0,IF(A4755-B4755=0,SameDayCycleTimeSettingValue,((A4755-B4755) *24)-(INT((A4755-B4755)) * (24-(FinishHour-StartHour))))))</f>
        <v>#N/A</v>
      </c>
      <c r="K4755" s="3" t="e">
        <f ca="1">IF(OR(A4755&lt;&gt;"",B4755=""),NA(),MAX(0,IF(_xlfn.DAYS(NOW(),B4755)=0,SameDayCycleTimeSettingValue,_xlfn.DAYS(NOW(),B4755))))</f>
        <v>#N/A</v>
      </c>
    </row>
    <row r="4756" spans="1:11" x14ac:dyDescent="0.25">
      <c r="A4756" s="32" t="str">
        <f>IF(AND(TRIM(INDEX(CompletedDateValues,ROW(A4756)))&lt;&gt;"",INDEX(CompletedDateValues,ROW(A4756))&gt;0),INDEX(CompletedDateValues,ROW(A4756)),"")</f>
        <v/>
      </c>
      <c r="B4756" s="32" t="str">
        <f>IF(AND(TRIM(INDEX(StartDateValues,ROW(A4756)))&lt;&gt;"",INDEX(StartDateValues,ROW(A4756))&gt;0),INDEX(StartDateValues,ROW(A4756)),"")</f>
        <v/>
      </c>
      <c r="C4756" s="22" t="str">
        <f t="shared" si="371"/>
        <v/>
      </c>
      <c r="D4756" s="3" t="str">
        <f t="shared" si="372"/>
        <v/>
      </c>
      <c r="E4756" s="3" t="str">
        <f t="shared" si="373"/>
        <v/>
      </c>
      <c r="F4756" s="3" t="str">
        <f t="shared" si="374"/>
        <v/>
      </c>
      <c r="G4756" s="3" t="str">
        <f>IF(A4756="","",IF(HOUR(A4756)&lt;StartHour,StartHour,IF(HOUR(A4756)&gt;FinishHour,FinishHour,HOUR(A4756))))</f>
        <v/>
      </c>
      <c r="H4756" s="3" t="str">
        <f t="shared" si="375"/>
        <v/>
      </c>
      <c r="I4756" s="33" t="e">
        <f>IF(OR(A4756="",B4756=""),NA(),MAX(0,IF(A4756-B4756=0,SameDayCycleTimeSettingValue,(A4756-B4756) *24)))</f>
        <v>#N/A</v>
      </c>
      <c r="J4756" s="33" t="e">
        <f>IF(OR(A4756="",B4756=""),NA(),MAX(0,IF(A4756-B4756=0,SameDayCycleTimeSettingValue,((A4756-B4756) *24)-(INT((A4756-B4756)) * (24-(FinishHour-StartHour))))))</f>
        <v>#N/A</v>
      </c>
      <c r="K4756" s="3" t="e">
        <f ca="1">IF(OR(A4756&lt;&gt;"",B4756=""),NA(),MAX(0,IF(_xlfn.DAYS(NOW(),B4756)=0,SameDayCycleTimeSettingValue,_xlfn.DAYS(NOW(),B4756))))</f>
        <v>#N/A</v>
      </c>
    </row>
    <row r="4757" spans="1:11" x14ac:dyDescent="0.25">
      <c r="A4757" s="32" t="str">
        <f>IF(AND(TRIM(INDEX(CompletedDateValues,ROW(A4757)))&lt;&gt;"",INDEX(CompletedDateValues,ROW(A4757))&gt;0),INDEX(CompletedDateValues,ROW(A4757)),"")</f>
        <v/>
      </c>
      <c r="B4757" s="32" t="str">
        <f>IF(AND(TRIM(INDEX(StartDateValues,ROW(A4757)))&lt;&gt;"",INDEX(StartDateValues,ROW(A4757))&gt;0),INDEX(StartDateValues,ROW(A4757)),"")</f>
        <v/>
      </c>
      <c r="C4757" s="22" t="str">
        <f t="shared" si="371"/>
        <v/>
      </c>
      <c r="D4757" s="3" t="str">
        <f t="shared" si="372"/>
        <v/>
      </c>
      <c r="E4757" s="3" t="str">
        <f t="shared" si="373"/>
        <v/>
      </c>
      <c r="F4757" s="3" t="str">
        <f t="shared" si="374"/>
        <v/>
      </c>
      <c r="G4757" s="3" t="str">
        <f>IF(A4757="","",IF(HOUR(A4757)&lt;StartHour,StartHour,IF(HOUR(A4757)&gt;FinishHour,FinishHour,HOUR(A4757))))</f>
        <v/>
      </c>
      <c r="H4757" s="3" t="str">
        <f t="shared" si="375"/>
        <v/>
      </c>
      <c r="I4757" s="33" t="e">
        <f>IF(OR(A4757="",B4757=""),NA(),MAX(0,IF(A4757-B4757=0,SameDayCycleTimeSettingValue,(A4757-B4757) *24)))</f>
        <v>#N/A</v>
      </c>
      <c r="J4757" s="33" t="e">
        <f>IF(OR(A4757="",B4757=""),NA(),MAX(0,IF(A4757-B4757=0,SameDayCycleTimeSettingValue,((A4757-B4757) *24)-(INT((A4757-B4757)) * (24-(FinishHour-StartHour))))))</f>
        <v>#N/A</v>
      </c>
      <c r="K4757" s="3" t="e">
        <f ca="1">IF(OR(A4757&lt;&gt;"",B4757=""),NA(),MAX(0,IF(_xlfn.DAYS(NOW(),B4757)=0,SameDayCycleTimeSettingValue,_xlfn.DAYS(NOW(),B4757))))</f>
        <v>#N/A</v>
      </c>
    </row>
    <row r="4758" spans="1:11" x14ac:dyDescent="0.25">
      <c r="A4758" s="32" t="str">
        <f>IF(AND(TRIM(INDEX(CompletedDateValues,ROW(A4758)))&lt;&gt;"",INDEX(CompletedDateValues,ROW(A4758))&gt;0),INDEX(CompletedDateValues,ROW(A4758)),"")</f>
        <v/>
      </c>
      <c r="B4758" s="32" t="str">
        <f>IF(AND(TRIM(INDEX(StartDateValues,ROW(A4758)))&lt;&gt;"",INDEX(StartDateValues,ROW(A4758))&gt;0),INDEX(StartDateValues,ROW(A4758)),"")</f>
        <v/>
      </c>
      <c r="C4758" s="22" t="str">
        <f t="shared" si="371"/>
        <v/>
      </c>
      <c r="D4758" s="3" t="str">
        <f t="shared" si="372"/>
        <v/>
      </c>
      <c r="E4758" s="3" t="str">
        <f t="shared" si="373"/>
        <v/>
      </c>
      <c r="F4758" s="3" t="str">
        <f t="shared" si="374"/>
        <v/>
      </c>
      <c r="G4758" s="3" t="str">
        <f>IF(A4758="","",IF(HOUR(A4758)&lt;StartHour,StartHour,IF(HOUR(A4758)&gt;FinishHour,FinishHour,HOUR(A4758))))</f>
        <v/>
      </c>
      <c r="H4758" s="3" t="str">
        <f t="shared" si="375"/>
        <v/>
      </c>
      <c r="I4758" s="33" t="e">
        <f>IF(OR(A4758="",B4758=""),NA(),MAX(0,IF(A4758-B4758=0,SameDayCycleTimeSettingValue,(A4758-B4758) *24)))</f>
        <v>#N/A</v>
      </c>
      <c r="J4758" s="33" t="e">
        <f>IF(OR(A4758="",B4758=""),NA(),MAX(0,IF(A4758-B4758=0,SameDayCycleTimeSettingValue,((A4758-B4758) *24)-(INT((A4758-B4758)) * (24-(FinishHour-StartHour))))))</f>
        <v>#N/A</v>
      </c>
      <c r="K4758" s="3" t="e">
        <f ca="1">IF(OR(A4758&lt;&gt;"",B4758=""),NA(),MAX(0,IF(_xlfn.DAYS(NOW(),B4758)=0,SameDayCycleTimeSettingValue,_xlfn.DAYS(NOW(),B4758))))</f>
        <v>#N/A</v>
      </c>
    </row>
    <row r="4759" spans="1:11" x14ac:dyDescent="0.25">
      <c r="A4759" s="32" t="str">
        <f>IF(AND(TRIM(INDEX(CompletedDateValues,ROW(A4759)))&lt;&gt;"",INDEX(CompletedDateValues,ROW(A4759))&gt;0),INDEX(CompletedDateValues,ROW(A4759)),"")</f>
        <v/>
      </c>
      <c r="B4759" s="32" t="str">
        <f>IF(AND(TRIM(INDEX(StartDateValues,ROW(A4759)))&lt;&gt;"",INDEX(StartDateValues,ROW(A4759))&gt;0),INDEX(StartDateValues,ROW(A4759)),"")</f>
        <v/>
      </c>
      <c r="C4759" s="22" t="str">
        <f t="shared" si="371"/>
        <v/>
      </c>
      <c r="D4759" s="3" t="str">
        <f t="shared" si="372"/>
        <v/>
      </c>
      <c r="E4759" s="3" t="str">
        <f t="shared" si="373"/>
        <v/>
      </c>
      <c r="F4759" s="3" t="str">
        <f t="shared" si="374"/>
        <v/>
      </c>
      <c r="G4759" s="3" t="str">
        <f>IF(A4759="","",IF(HOUR(A4759)&lt;StartHour,StartHour,IF(HOUR(A4759)&gt;FinishHour,FinishHour,HOUR(A4759))))</f>
        <v/>
      </c>
      <c r="H4759" s="3" t="str">
        <f t="shared" si="375"/>
        <v/>
      </c>
      <c r="I4759" s="33" t="e">
        <f>IF(OR(A4759="",B4759=""),NA(),MAX(0,IF(A4759-B4759=0,SameDayCycleTimeSettingValue,(A4759-B4759) *24)))</f>
        <v>#N/A</v>
      </c>
      <c r="J4759" s="33" t="e">
        <f>IF(OR(A4759="",B4759=""),NA(),MAX(0,IF(A4759-B4759=0,SameDayCycleTimeSettingValue,((A4759-B4759) *24)-(INT((A4759-B4759)) * (24-(FinishHour-StartHour))))))</f>
        <v>#N/A</v>
      </c>
      <c r="K4759" s="3" t="e">
        <f ca="1">IF(OR(A4759&lt;&gt;"",B4759=""),NA(),MAX(0,IF(_xlfn.DAYS(NOW(),B4759)=0,SameDayCycleTimeSettingValue,_xlfn.DAYS(NOW(),B4759))))</f>
        <v>#N/A</v>
      </c>
    </row>
    <row r="4760" spans="1:11" x14ac:dyDescent="0.25">
      <c r="A4760" s="32" t="str">
        <f>IF(AND(TRIM(INDEX(CompletedDateValues,ROW(A4760)))&lt;&gt;"",INDEX(CompletedDateValues,ROW(A4760))&gt;0),INDEX(CompletedDateValues,ROW(A4760)),"")</f>
        <v/>
      </c>
      <c r="B4760" s="32" t="str">
        <f>IF(AND(TRIM(INDEX(StartDateValues,ROW(A4760)))&lt;&gt;"",INDEX(StartDateValues,ROW(A4760))&gt;0),INDEX(StartDateValues,ROW(A4760)),"")</f>
        <v/>
      </c>
      <c r="C4760" s="22" t="str">
        <f t="shared" si="371"/>
        <v/>
      </c>
      <c r="D4760" s="3" t="str">
        <f t="shared" si="372"/>
        <v/>
      </c>
      <c r="E4760" s="3" t="str">
        <f t="shared" si="373"/>
        <v/>
      </c>
      <c r="F4760" s="3" t="str">
        <f t="shared" si="374"/>
        <v/>
      </c>
      <c r="G4760" s="3" t="str">
        <f>IF(A4760="","",IF(HOUR(A4760)&lt;StartHour,StartHour,IF(HOUR(A4760)&gt;FinishHour,FinishHour,HOUR(A4760))))</f>
        <v/>
      </c>
      <c r="H4760" s="3" t="str">
        <f t="shared" si="375"/>
        <v/>
      </c>
      <c r="I4760" s="33" t="e">
        <f>IF(OR(A4760="",B4760=""),NA(),MAX(0,IF(A4760-B4760=0,SameDayCycleTimeSettingValue,(A4760-B4760) *24)))</f>
        <v>#N/A</v>
      </c>
      <c r="J4760" s="33" t="e">
        <f>IF(OR(A4760="",B4760=""),NA(),MAX(0,IF(A4760-B4760=0,SameDayCycleTimeSettingValue,((A4760-B4760) *24)-(INT((A4760-B4760)) * (24-(FinishHour-StartHour))))))</f>
        <v>#N/A</v>
      </c>
      <c r="K4760" s="3" t="e">
        <f ca="1">IF(OR(A4760&lt;&gt;"",B4760=""),NA(),MAX(0,IF(_xlfn.DAYS(NOW(),B4760)=0,SameDayCycleTimeSettingValue,_xlfn.DAYS(NOW(),B4760))))</f>
        <v>#N/A</v>
      </c>
    </row>
    <row r="4761" spans="1:11" x14ac:dyDescent="0.25">
      <c r="A4761" s="32" t="str">
        <f>IF(AND(TRIM(INDEX(CompletedDateValues,ROW(A4761)))&lt;&gt;"",INDEX(CompletedDateValues,ROW(A4761))&gt;0),INDEX(CompletedDateValues,ROW(A4761)),"")</f>
        <v/>
      </c>
      <c r="B4761" s="32" t="str">
        <f>IF(AND(TRIM(INDEX(StartDateValues,ROW(A4761)))&lt;&gt;"",INDEX(StartDateValues,ROW(A4761))&gt;0),INDEX(StartDateValues,ROW(A4761)),"")</f>
        <v/>
      </c>
      <c r="C4761" s="22" t="str">
        <f t="shared" si="371"/>
        <v/>
      </c>
      <c r="D4761" s="3" t="str">
        <f t="shared" si="372"/>
        <v/>
      </c>
      <c r="E4761" s="3" t="str">
        <f t="shared" si="373"/>
        <v/>
      </c>
      <c r="F4761" s="3" t="str">
        <f t="shared" si="374"/>
        <v/>
      </c>
      <c r="G4761" s="3" t="str">
        <f>IF(A4761="","",IF(HOUR(A4761)&lt;StartHour,StartHour,IF(HOUR(A4761)&gt;FinishHour,FinishHour,HOUR(A4761))))</f>
        <v/>
      </c>
      <c r="H4761" s="3" t="str">
        <f t="shared" si="375"/>
        <v/>
      </c>
      <c r="I4761" s="33" t="e">
        <f>IF(OR(A4761="",B4761=""),NA(),MAX(0,IF(A4761-B4761=0,SameDayCycleTimeSettingValue,(A4761-B4761) *24)))</f>
        <v>#N/A</v>
      </c>
      <c r="J4761" s="33" t="e">
        <f>IF(OR(A4761="",B4761=""),NA(),MAX(0,IF(A4761-B4761=0,SameDayCycleTimeSettingValue,((A4761-B4761) *24)-(INT((A4761-B4761)) * (24-(FinishHour-StartHour))))))</f>
        <v>#N/A</v>
      </c>
      <c r="K4761" s="3" t="e">
        <f ca="1">IF(OR(A4761&lt;&gt;"",B4761=""),NA(),MAX(0,IF(_xlfn.DAYS(NOW(),B4761)=0,SameDayCycleTimeSettingValue,_xlfn.DAYS(NOW(),B4761))))</f>
        <v>#N/A</v>
      </c>
    </row>
    <row r="4762" spans="1:11" x14ac:dyDescent="0.25">
      <c r="A4762" s="32" t="str">
        <f>IF(AND(TRIM(INDEX(CompletedDateValues,ROW(A4762)))&lt;&gt;"",INDEX(CompletedDateValues,ROW(A4762))&gt;0),INDEX(CompletedDateValues,ROW(A4762)),"")</f>
        <v/>
      </c>
      <c r="B4762" s="32" t="str">
        <f>IF(AND(TRIM(INDEX(StartDateValues,ROW(A4762)))&lt;&gt;"",INDEX(StartDateValues,ROW(A4762))&gt;0),INDEX(StartDateValues,ROW(A4762)),"")</f>
        <v/>
      </c>
      <c r="C4762" s="22" t="str">
        <f t="shared" si="371"/>
        <v/>
      </c>
      <c r="D4762" s="3" t="str">
        <f t="shared" si="372"/>
        <v/>
      </c>
      <c r="E4762" s="3" t="str">
        <f t="shared" si="373"/>
        <v/>
      </c>
      <c r="F4762" s="3" t="str">
        <f t="shared" si="374"/>
        <v/>
      </c>
      <c r="G4762" s="3" t="str">
        <f>IF(A4762="","",IF(HOUR(A4762)&lt;StartHour,StartHour,IF(HOUR(A4762)&gt;FinishHour,FinishHour,HOUR(A4762))))</f>
        <v/>
      </c>
      <c r="H4762" s="3" t="str">
        <f t="shared" si="375"/>
        <v/>
      </c>
      <c r="I4762" s="33" t="e">
        <f>IF(OR(A4762="",B4762=""),NA(),MAX(0,IF(A4762-B4762=0,SameDayCycleTimeSettingValue,(A4762-B4762) *24)))</f>
        <v>#N/A</v>
      </c>
      <c r="J4762" s="33" t="e">
        <f>IF(OR(A4762="",B4762=""),NA(),MAX(0,IF(A4762-B4762=0,SameDayCycleTimeSettingValue,((A4762-B4762) *24)-(INT((A4762-B4762)) * (24-(FinishHour-StartHour))))))</f>
        <v>#N/A</v>
      </c>
      <c r="K4762" s="3" t="e">
        <f ca="1">IF(OR(A4762&lt;&gt;"",B4762=""),NA(),MAX(0,IF(_xlfn.DAYS(NOW(),B4762)=0,SameDayCycleTimeSettingValue,_xlfn.DAYS(NOW(),B4762))))</f>
        <v>#N/A</v>
      </c>
    </row>
    <row r="4763" spans="1:11" x14ac:dyDescent="0.25">
      <c r="A4763" s="32" t="str">
        <f>IF(AND(TRIM(INDEX(CompletedDateValues,ROW(A4763)))&lt;&gt;"",INDEX(CompletedDateValues,ROW(A4763))&gt;0),INDEX(CompletedDateValues,ROW(A4763)),"")</f>
        <v/>
      </c>
      <c r="B4763" s="32" t="str">
        <f>IF(AND(TRIM(INDEX(StartDateValues,ROW(A4763)))&lt;&gt;"",INDEX(StartDateValues,ROW(A4763))&gt;0),INDEX(StartDateValues,ROW(A4763)),"")</f>
        <v/>
      </c>
      <c r="C4763" s="22" t="str">
        <f t="shared" si="371"/>
        <v/>
      </c>
      <c r="D4763" s="3" t="str">
        <f t="shared" si="372"/>
        <v/>
      </c>
      <c r="E4763" s="3" t="str">
        <f t="shared" si="373"/>
        <v/>
      </c>
      <c r="F4763" s="3" t="str">
        <f t="shared" si="374"/>
        <v/>
      </c>
      <c r="G4763" s="3" t="str">
        <f>IF(A4763="","",IF(HOUR(A4763)&lt;StartHour,StartHour,IF(HOUR(A4763)&gt;FinishHour,FinishHour,HOUR(A4763))))</f>
        <v/>
      </c>
      <c r="H4763" s="3" t="str">
        <f t="shared" si="375"/>
        <v/>
      </c>
      <c r="I4763" s="33" t="e">
        <f>IF(OR(A4763="",B4763=""),NA(),MAX(0,IF(A4763-B4763=0,SameDayCycleTimeSettingValue,(A4763-B4763) *24)))</f>
        <v>#N/A</v>
      </c>
      <c r="J4763" s="33" t="e">
        <f>IF(OR(A4763="",B4763=""),NA(),MAX(0,IF(A4763-B4763=0,SameDayCycleTimeSettingValue,((A4763-B4763) *24)-(INT((A4763-B4763)) * (24-(FinishHour-StartHour))))))</f>
        <v>#N/A</v>
      </c>
      <c r="K4763" s="3" t="e">
        <f ca="1">IF(OR(A4763&lt;&gt;"",B4763=""),NA(),MAX(0,IF(_xlfn.DAYS(NOW(),B4763)=0,SameDayCycleTimeSettingValue,_xlfn.DAYS(NOW(),B4763))))</f>
        <v>#N/A</v>
      </c>
    </row>
    <row r="4764" spans="1:11" x14ac:dyDescent="0.25">
      <c r="A4764" s="32" t="str">
        <f>IF(AND(TRIM(INDEX(CompletedDateValues,ROW(A4764)))&lt;&gt;"",INDEX(CompletedDateValues,ROW(A4764))&gt;0),INDEX(CompletedDateValues,ROW(A4764)),"")</f>
        <v/>
      </c>
      <c r="B4764" s="32" t="str">
        <f>IF(AND(TRIM(INDEX(StartDateValues,ROW(A4764)))&lt;&gt;"",INDEX(StartDateValues,ROW(A4764))&gt;0),INDEX(StartDateValues,ROW(A4764)),"")</f>
        <v/>
      </c>
      <c r="C4764" s="22" t="str">
        <f t="shared" si="371"/>
        <v/>
      </c>
      <c r="D4764" s="3" t="str">
        <f t="shared" si="372"/>
        <v/>
      </c>
      <c r="E4764" s="3" t="str">
        <f t="shared" si="373"/>
        <v/>
      </c>
      <c r="F4764" s="3" t="str">
        <f t="shared" si="374"/>
        <v/>
      </c>
      <c r="G4764" s="3" t="str">
        <f>IF(A4764="","",IF(HOUR(A4764)&lt;StartHour,StartHour,IF(HOUR(A4764)&gt;FinishHour,FinishHour,HOUR(A4764))))</f>
        <v/>
      </c>
      <c r="H4764" s="3" t="str">
        <f t="shared" si="375"/>
        <v/>
      </c>
      <c r="I4764" s="33" t="e">
        <f>IF(OR(A4764="",B4764=""),NA(),MAX(0,IF(A4764-B4764=0,SameDayCycleTimeSettingValue,(A4764-B4764) *24)))</f>
        <v>#N/A</v>
      </c>
      <c r="J4764" s="33" t="e">
        <f>IF(OR(A4764="",B4764=""),NA(),MAX(0,IF(A4764-B4764=0,SameDayCycleTimeSettingValue,((A4764-B4764) *24)-(INT((A4764-B4764)) * (24-(FinishHour-StartHour))))))</f>
        <v>#N/A</v>
      </c>
      <c r="K4764" s="3" t="e">
        <f ca="1">IF(OR(A4764&lt;&gt;"",B4764=""),NA(),MAX(0,IF(_xlfn.DAYS(NOW(),B4764)=0,SameDayCycleTimeSettingValue,_xlfn.DAYS(NOW(),B4764))))</f>
        <v>#N/A</v>
      </c>
    </row>
    <row r="4765" spans="1:11" x14ac:dyDescent="0.25">
      <c r="A4765" s="32" t="str">
        <f>IF(AND(TRIM(INDEX(CompletedDateValues,ROW(A4765)))&lt;&gt;"",INDEX(CompletedDateValues,ROW(A4765))&gt;0),INDEX(CompletedDateValues,ROW(A4765)),"")</f>
        <v/>
      </c>
      <c r="B4765" s="32" t="str">
        <f>IF(AND(TRIM(INDEX(StartDateValues,ROW(A4765)))&lt;&gt;"",INDEX(StartDateValues,ROW(A4765))&gt;0),INDEX(StartDateValues,ROW(A4765)),"")</f>
        <v/>
      </c>
      <c r="C4765" s="22" t="str">
        <f t="shared" si="371"/>
        <v/>
      </c>
      <c r="D4765" s="3" t="str">
        <f t="shared" si="372"/>
        <v/>
      </c>
      <c r="E4765" s="3" t="str">
        <f t="shared" si="373"/>
        <v/>
      </c>
      <c r="F4765" s="3" t="str">
        <f t="shared" si="374"/>
        <v/>
      </c>
      <c r="G4765" s="3" t="str">
        <f>IF(A4765="","",IF(HOUR(A4765)&lt;StartHour,StartHour,IF(HOUR(A4765)&gt;FinishHour,FinishHour,HOUR(A4765))))</f>
        <v/>
      </c>
      <c r="H4765" s="3" t="str">
        <f t="shared" si="375"/>
        <v/>
      </c>
      <c r="I4765" s="33" t="e">
        <f>IF(OR(A4765="",B4765=""),NA(),MAX(0,IF(A4765-B4765=0,SameDayCycleTimeSettingValue,(A4765-B4765) *24)))</f>
        <v>#N/A</v>
      </c>
      <c r="J4765" s="33" t="e">
        <f>IF(OR(A4765="",B4765=""),NA(),MAX(0,IF(A4765-B4765=0,SameDayCycleTimeSettingValue,((A4765-B4765) *24)-(INT((A4765-B4765)) * (24-(FinishHour-StartHour))))))</f>
        <v>#N/A</v>
      </c>
      <c r="K4765" s="3" t="e">
        <f ca="1">IF(OR(A4765&lt;&gt;"",B4765=""),NA(),MAX(0,IF(_xlfn.DAYS(NOW(),B4765)=0,SameDayCycleTimeSettingValue,_xlfn.DAYS(NOW(),B4765))))</f>
        <v>#N/A</v>
      </c>
    </row>
    <row r="4766" spans="1:11" x14ac:dyDescent="0.25">
      <c r="A4766" s="32" t="str">
        <f>IF(AND(TRIM(INDEX(CompletedDateValues,ROW(A4766)))&lt;&gt;"",INDEX(CompletedDateValues,ROW(A4766))&gt;0),INDEX(CompletedDateValues,ROW(A4766)),"")</f>
        <v/>
      </c>
      <c r="B4766" s="32" t="str">
        <f>IF(AND(TRIM(INDEX(StartDateValues,ROW(A4766)))&lt;&gt;"",INDEX(StartDateValues,ROW(A4766))&gt;0),INDEX(StartDateValues,ROW(A4766)),"")</f>
        <v/>
      </c>
      <c r="C4766" s="22" t="str">
        <f t="shared" si="371"/>
        <v/>
      </c>
      <c r="D4766" s="3" t="str">
        <f t="shared" si="372"/>
        <v/>
      </c>
      <c r="E4766" s="3" t="str">
        <f t="shared" si="373"/>
        <v/>
      </c>
      <c r="F4766" s="3" t="str">
        <f t="shared" si="374"/>
        <v/>
      </c>
      <c r="G4766" s="3" t="str">
        <f>IF(A4766="","",IF(HOUR(A4766)&lt;StartHour,StartHour,IF(HOUR(A4766)&gt;FinishHour,FinishHour,HOUR(A4766))))</f>
        <v/>
      </c>
      <c r="H4766" s="3" t="str">
        <f t="shared" si="375"/>
        <v/>
      </c>
      <c r="I4766" s="33" t="e">
        <f>IF(OR(A4766="",B4766=""),NA(),MAX(0,IF(A4766-B4766=0,SameDayCycleTimeSettingValue,(A4766-B4766) *24)))</f>
        <v>#N/A</v>
      </c>
      <c r="J4766" s="33" t="e">
        <f>IF(OR(A4766="",B4766=""),NA(),MAX(0,IF(A4766-B4766=0,SameDayCycleTimeSettingValue,((A4766-B4766) *24)-(INT((A4766-B4766)) * (24-(FinishHour-StartHour))))))</f>
        <v>#N/A</v>
      </c>
      <c r="K4766" s="3" t="e">
        <f ca="1">IF(OR(A4766&lt;&gt;"",B4766=""),NA(),MAX(0,IF(_xlfn.DAYS(NOW(),B4766)=0,SameDayCycleTimeSettingValue,_xlfn.DAYS(NOW(),B4766))))</f>
        <v>#N/A</v>
      </c>
    </row>
    <row r="4767" spans="1:11" x14ac:dyDescent="0.25">
      <c r="A4767" s="32" t="str">
        <f>IF(AND(TRIM(INDEX(CompletedDateValues,ROW(A4767)))&lt;&gt;"",INDEX(CompletedDateValues,ROW(A4767))&gt;0),INDEX(CompletedDateValues,ROW(A4767)),"")</f>
        <v/>
      </c>
      <c r="B4767" s="32" t="str">
        <f>IF(AND(TRIM(INDEX(StartDateValues,ROW(A4767)))&lt;&gt;"",INDEX(StartDateValues,ROW(A4767))&gt;0),INDEX(StartDateValues,ROW(A4767)),"")</f>
        <v/>
      </c>
      <c r="C4767" s="22" t="str">
        <f t="shared" si="371"/>
        <v/>
      </c>
      <c r="D4767" s="3" t="str">
        <f t="shared" si="372"/>
        <v/>
      </c>
      <c r="E4767" s="3" t="str">
        <f t="shared" si="373"/>
        <v/>
      </c>
      <c r="F4767" s="3" t="str">
        <f t="shared" si="374"/>
        <v/>
      </c>
      <c r="G4767" s="3" t="str">
        <f>IF(A4767="","",IF(HOUR(A4767)&lt;StartHour,StartHour,IF(HOUR(A4767)&gt;FinishHour,FinishHour,HOUR(A4767))))</f>
        <v/>
      </c>
      <c r="H4767" s="3" t="str">
        <f t="shared" si="375"/>
        <v/>
      </c>
      <c r="I4767" s="33" t="e">
        <f>IF(OR(A4767="",B4767=""),NA(),MAX(0,IF(A4767-B4767=0,SameDayCycleTimeSettingValue,(A4767-B4767) *24)))</f>
        <v>#N/A</v>
      </c>
      <c r="J4767" s="33" t="e">
        <f>IF(OR(A4767="",B4767=""),NA(),MAX(0,IF(A4767-B4767=0,SameDayCycleTimeSettingValue,((A4767-B4767) *24)-(INT((A4767-B4767)) * (24-(FinishHour-StartHour))))))</f>
        <v>#N/A</v>
      </c>
      <c r="K4767" s="3" t="e">
        <f ca="1">IF(OR(A4767&lt;&gt;"",B4767=""),NA(),MAX(0,IF(_xlfn.DAYS(NOW(),B4767)=0,SameDayCycleTimeSettingValue,_xlfn.DAYS(NOW(),B4767))))</f>
        <v>#N/A</v>
      </c>
    </row>
    <row r="4768" spans="1:11" x14ac:dyDescent="0.25">
      <c r="A4768" s="32" t="str">
        <f>IF(AND(TRIM(INDEX(CompletedDateValues,ROW(A4768)))&lt;&gt;"",INDEX(CompletedDateValues,ROW(A4768))&gt;0),INDEX(CompletedDateValues,ROW(A4768)),"")</f>
        <v/>
      </c>
      <c r="B4768" s="32" t="str">
        <f>IF(AND(TRIM(INDEX(StartDateValues,ROW(A4768)))&lt;&gt;"",INDEX(StartDateValues,ROW(A4768))&gt;0),INDEX(StartDateValues,ROW(A4768)),"")</f>
        <v/>
      </c>
      <c r="C4768" s="22" t="str">
        <f t="shared" si="371"/>
        <v/>
      </c>
      <c r="D4768" s="3" t="str">
        <f t="shared" si="372"/>
        <v/>
      </c>
      <c r="E4768" s="3" t="str">
        <f t="shared" si="373"/>
        <v/>
      </c>
      <c r="F4768" s="3" t="str">
        <f t="shared" si="374"/>
        <v/>
      </c>
      <c r="G4768" s="3" t="str">
        <f>IF(A4768="","",IF(HOUR(A4768)&lt;StartHour,StartHour,IF(HOUR(A4768)&gt;FinishHour,FinishHour,HOUR(A4768))))</f>
        <v/>
      </c>
      <c r="H4768" s="3" t="str">
        <f t="shared" si="375"/>
        <v/>
      </c>
      <c r="I4768" s="33" t="e">
        <f>IF(OR(A4768="",B4768=""),NA(),MAX(0,IF(A4768-B4768=0,SameDayCycleTimeSettingValue,(A4768-B4768) *24)))</f>
        <v>#N/A</v>
      </c>
      <c r="J4768" s="33" t="e">
        <f>IF(OR(A4768="",B4768=""),NA(),MAX(0,IF(A4768-B4768=0,SameDayCycleTimeSettingValue,((A4768-B4768) *24)-(INT((A4768-B4768)) * (24-(FinishHour-StartHour))))))</f>
        <v>#N/A</v>
      </c>
      <c r="K4768" s="3" t="e">
        <f ca="1">IF(OR(A4768&lt;&gt;"",B4768=""),NA(),MAX(0,IF(_xlfn.DAYS(NOW(),B4768)=0,SameDayCycleTimeSettingValue,_xlfn.DAYS(NOW(),B4768))))</f>
        <v>#N/A</v>
      </c>
    </row>
    <row r="4769" spans="1:11" x14ac:dyDescent="0.25">
      <c r="A4769" s="32" t="str">
        <f>IF(AND(TRIM(INDEX(CompletedDateValues,ROW(A4769)))&lt;&gt;"",INDEX(CompletedDateValues,ROW(A4769))&gt;0),INDEX(CompletedDateValues,ROW(A4769)),"")</f>
        <v/>
      </c>
      <c r="B4769" s="32" t="str">
        <f>IF(AND(TRIM(INDEX(StartDateValues,ROW(A4769)))&lt;&gt;"",INDEX(StartDateValues,ROW(A4769))&gt;0),INDEX(StartDateValues,ROW(A4769)),"")</f>
        <v/>
      </c>
      <c r="C4769" s="22" t="str">
        <f t="shared" si="371"/>
        <v/>
      </c>
      <c r="D4769" s="3" t="str">
        <f t="shared" si="372"/>
        <v/>
      </c>
      <c r="E4769" s="3" t="str">
        <f t="shared" si="373"/>
        <v/>
      </c>
      <c r="F4769" s="3" t="str">
        <f t="shared" si="374"/>
        <v/>
      </c>
      <c r="G4769" s="3" t="str">
        <f>IF(A4769="","",IF(HOUR(A4769)&lt;StartHour,StartHour,IF(HOUR(A4769)&gt;FinishHour,FinishHour,HOUR(A4769))))</f>
        <v/>
      </c>
      <c r="H4769" s="3" t="str">
        <f t="shared" si="375"/>
        <v/>
      </c>
      <c r="I4769" s="33" t="e">
        <f>IF(OR(A4769="",B4769=""),NA(),MAX(0,IF(A4769-B4769=0,SameDayCycleTimeSettingValue,(A4769-B4769) *24)))</f>
        <v>#N/A</v>
      </c>
      <c r="J4769" s="33" t="e">
        <f>IF(OR(A4769="",B4769=""),NA(),MAX(0,IF(A4769-B4769=0,SameDayCycleTimeSettingValue,((A4769-B4769) *24)-(INT((A4769-B4769)) * (24-(FinishHour-StartHour))))))</f>
        <v>#N/A</v>
      </c>
      <c r="K4769" s="3" t="e">
        <f ca="1">IF(OR(A4769&lt;&gt;"",B4769=""),NA(),MAX(0,IF(_xlfn.DAYS(NOW(),B4769)=0,SameDayCycleTimeSettingValue,_xlfn.DAYS(NOW(),B4769))))</f>
        <v>#N/A</v>
      </c>
    </row>
    <row r="4770" spans="1:11" x14ac:dyDescent="0.25">
      <c r="A4770" s="32" t="str">
        <f>IF(AND(TRIM(INDEX(CompletedDateValues,ROW(A4770)))&lt;&gt;"",INDEX(CompletedDateValues,ROW(A4770))&gt;0),INDEX(CompletedDateValues,ROW(A4770)),"")</f>
        <v/>
      </c>
      <c r="B4770" s="32" t="str">
        <f>IF(AND(TRIM(INDEX(StartDateValues,ROW(A4770)))&lt;&gt;"",INDEX(StartDateValues,ROW(A4770))&gt;0),INDEX(StartDateValues,ROW(A4770)),"")</f>
        <v/>
      </c>
      <c r="C4770" s="22" t="str">
        <f t="shared" si="371"/>
        <v/>
      </c>
      <c r="D4770" s="3" t="str">
        <f t="shared" si="372"/>
        <v/>
      </c>
      <c r="E4770" s="3" t="str">
        <f t="shared" si="373"/>
        <v/>
      </c>
      <c r="F4770" s="3" t="str">
        <f t="shared" si="374"/>
        <v/>
      </c>
      <c r="G4770" s="3" t="str">
        <f>IF(A4770="","",IF(HOUR(A4770)&lt;StartHour,StartHour,IF(HOUR(A4770)&gt;FinishHour,FinishHour,HOUR(A4770))))</f>
        <v/>
      </c>
      <c r="H4770" s="3" t="str">
        <f t="shared" si="375"/>
        <v/>
      </c>
      <c r="I4770" s="33" t="e">
        <f>IF(OR(A4770="",B4770=""),NA(),MAX(0,IF(A4770-B4770=0,SameDayCycleTimeSettingValue,(A4770-B4770) *24)))</f>
        <v>#N/A</v>
      </c>
      <c r="J4770" s="33" t="e">
        <f>IF(OR(A4770="",B4770=""),NA(),MAX(0,IF(A4770-B4770=0,SameDayCycleTimeSettingValue,((A4770-B4770) *24)-(INT((A4770-B4770)) * (24-(FinishHour-StartHour))))))</f>
        <v>#N/A</v>
      </c>
      <c r="K4770" s="3" t="e">
        <f ca="1">IF(OR(A4770&lt;&gt;"",B4770=""),NA(),MAX(0,IF(_xlfn.DAYS(NOW(),B4770)=0,SameDayCycleTimeSettingValue,_xlfn.DAYS(NOW(),B4770))))</f>
        <v>#N/A</v>
      </c>
    </row>
    <row r="4771" spans="1:11" x14ac:dyDescent="0.25">
      <c r="A4771" s="32" t="str">
        <f>IF(AND(TRIM(INDEX(CompletedDateValues,ROW(A4771)))&lt;&gt;"",INDEX(CompletedDateValues,ROW(A4771))&gt;0),INDEX(CompletedDateValues,ROW(A4771)),"")</f>
        <v/>
      </c>
      <c r="B4771" s="32" t="str">
        <f>IF(AND(TRIM(INDEX(StartDateValues,ROW(A4771)))&lt;&gt;"",INDEX(StartDateValues,ROW(A4771))&gt;0),INDEX(StartDateValues,ROW(A4771)),"")</f>
        <v/>
      </c>
      <c r="C4771" s="22" t="str">
        <f t="shared" si="371"/>
        <v/>
      </c>
      <c r="D4771" s="3" t="str">
        <f t="shared" si="372"/>
        <v/>
      </c>
      <c r="E4771" s="3" t="str">
        <f t="shared" si="373"/>
        <v/>
      </c>
      <c r="F4771" s="3" t="str">
        <f t="shared" si="374"/>
        <v/>
      </c>
      <c r="G4771" s="3" t="str">
        <f>IF(A4771="","",IF(HOUR(A4771)&lt;StartHour,StartHour,IF(HOUR(A4771)&gt;FinishHour,FinishHour,HOUR(A4771))))</f>
        <v/>
      </c>
      <c r="H4771" s="3" t="str">
        <f t="shared" si="375"/>
        <v/>
      </c>
      <c r="I4771" s="33" t="e">
        <f>IF(OR(A4771="",B4771=""),NA(),MAX(0,IF(A4771-B4771=0,SameDayCycleTimeSettingValue,(A4771-B4771) *24)))</f>
        <v>#N/A</v>
      </c>
      <c r="J4771" s="33" t="e">
        <f>IF(OR(A4771="",B4771=""),NA(),MAX(0,IF(A4771-B4771=0,SameDayCycleTimeSettingValue,((A4771-B4771) *24)-(INT((A4771-B4771)) * (24-(FinishHour-StartHour))))))</f>
        <v>#N/A</v>
      </c>
      <c r="K4771" s="3" t="e">
        <f ca="1">IF(OR(A4771&lt;&gt;"",B4771=""),NA(),MAX(0,IF(_xlfn.DAYS(NOW(),B4771)=0,SameDayCycleTimeSettingValue,_xlfn.DAYS(NOW(),B4771))))</f>
        <v>#N/A</v>
      </c>
    </row>
    <row r="4772" spans="1:11" x14ac:dyDescent="0.25">
      <c r="A4772" s="32" t="str">
        <f>IF(AND(TRIM(INDEX(CompletedDateValues,ROW(A4772)))&lt;&gt;"",INDEX(CompletedDateValues,ROW(A4772))&gt;0),INDEX(CompletedDateValues,ROW(A4772)),"")</f>
        <v/>
      </c>
      <c r="B4772" s="32" t="str">
        <f>IF(AND(TRIM(INDEX(StartDateValues,ROW(A4772)))&lt;&gt;"",INDEX(StartDateValues,ROW(A4772))&gt;0),INDEX(StartDateValues,ROW(A4772)),"")</f>
        <v/>
      </c>
      <c r="C4772" s="22" t="str">
        <f t="shared" si="371"/>
        <v/>
      </c>
      <c r="D4772" s="3" t="str">
        <f t="shared" si="372"/>
        <v/>
      </c>
      <c r="E4772" s="3" t="str">
        <f t="shared" si="373"/>
        <v/>
      </c>
      <c r="F4772" s="3" t="str">
        <f t="shared" si="374"/>
        <v/>
      </c>
      <c r="G4772" s="3" t="str">
        <f>IF(A4772="","",IF(HOUR(A4772)&lt;StartHour,StartHour,IF(HOUR(A4772)&gt;FinishHour,FinishHour,HOUR(A4772))))</f>
        <v/>
      </c>
      <c r="H4772" s="3" t="str">
        <f t="shared" si="375"/>
        <v/>
      </c>
      <c r="I4772" s="33" t="e">
        <f>IF(OR(A4772="",B4772=""),NA(),MAX(0,IF(A4772-B4772=0,SameDayCycleTimeSettingValue,(A4772-B4772) *24)))</f>
        <v>#N/A</v>
      </c>
      <c r="J4772" s="33" t="e">
        <f>IF(OR(A4772="",B4772=""),NA(),MAX(0,IF(A4772-B4772=0,SameDayCycleTimeSettingValue,((A4772-B4772) *24)-(INT((A4772-B4772)) * (24-(FinishHour-StartHour))))))</f>
        <v>#N/A</v>
      </c>
      <c r="K4772" s="3" t="e">
        <f ca="1">IF(OR(A4772&lt;&gt;"",B4772=""),NA(),MAX(0,IF(_xlfn.DAYS(NOW(),B4772)=0,SameDayCycleTimeSettingValue,_xlfn.DAYS(NOW(),B4772))))</f>
        <v>#N/A</v>
      </c>
    </row>
    <row r="4773" spans="1:11" x14ac:dyDescent="0.25">
      <c r="A4773" s="32" t="str">
        <f>IF(AND(TRIM(INDEX(CompletedDateValues,ROW(A4773)))&lt;&gt;"",INDEX(CompletedDateValues,ROW(A4773))&gt;0),INDEX(CompletedDateValues,ROW(A4773)),"")</f>
        <v/>
      </c>
      <c r="B4773" s="32" t="str">
        <f>IF(AND(TRIM(INDEX(StartDateValues,ROW(A4773)))&lt;&gt;"",INDEX(StartDateValues,ROW(A4773))&gt;0),INDEX(StartDateValues,ROW(A4773)),"")</f>
        <v/>
      </c>
      <c r="C4773" s="22" t="str">
        <f t="shared" si="371"/>
        <v/>
      </c>
      <c r="D4773" s="3" t="str">
        <f t="shared" si="372"/>
        <v/>
      </c>
      <c r="E4773" s="3" t="str">
        <f t="shared" si="373"/>
        <v/>
      </c>
      <c r="F4773" s="3" t="str">
        <f t="shared" si="374"/>
        <v/>
      </c>
      <c r="G4773" s="3" t="str">
        <f>IF(A4773="","",IF(HOUR(A4773)&lt;StartHour,StartHour,IF(HOUR(A4773)&gt;FinishHour,FinishHour,HOUR(A4773))))</f>
        <v/>
      </c>
      <c r="H4773" s="3" t="str">
        <f t="shared" si="375"/>
        <v/>
      </c>
      <c r="I4773" s="33" t="e">
        <f>IF(OR(A4773="",B4773=""),NA(),MAX(0,IF(A4773-B4773=0,SameDayCycleTimeSettingValue,(A4773-B4773) *24)))</f>
        <v>#N/A</v>
      </c>
      <c r="J4773" s="33" t="e">
        <f>IF(OR(A4773="",B4773=""),NA(),MAX(0,IF(A4773-B4773=0,SameDayCycleTimeSettingValue,((A4773-B4773) *24)-(INT((A4773-B4773)) * (24-(FinishHour-StartHour))))))</f>
        <v>#N/A</v>
      </c>
      <c r="K4773" s="3" t="e">
        <f ca="1">IF(OR(A4773&lt;&gt;"",B4773=""),NA(),MAX(0,IF(_xlfn.DAYS(NOW(),B4773)=0,SameDayCycleTimeSettingValue,_xlfn.DAYS(NOW(),B4773))))</f>
        <v>#N/A</v>
      </c>
    </row>
    <row r="4774" spans="1:11" x14ac:dyDescent="0.25">
      <c r="A4774" s="32" t="str">
        <f>IF(AND(TRIM(INDEX(CompletedDateValues,ROW(A4774)))&lt;&gt;"",INDEX(CompletedDateValues,ROW(A4774))&gt;0),INDEX(CompletedDateValues,ROW(A4774)),"")</f>
        <v/>
      </c>
      <c r="B4774" s="32" t="str">
        <f>IF(AND(TRIM(INDEX(StartDateValues,ROW(A4774)))&lt;&gt;"",INDEX(StartDateValues,ROW(A4774))&gt;0),INDEX(StartDateValues,ROW(A4774)),"")</f>
        <v/>
      </c>
      <c r="C4774" s="22" t="str">
        <f t="shared" si="371"/>
        <v/>
      </c>
      <c r="D4774" s="3" t="str">
        <f t="shared" si="372"/>
        <v/>
      </c>
      <c r="E4774" s="3" t="str">
        <f t="shared" si="373"/>
        <v/>
      </c>
      <c r="F4774" s="3" t="str">
        <f t="shared" si="374"/>
        <v/>
      </c>
      <c r="G4774" s="3" t="str">
        <f>IF(A4774="","",IF(HOUR(A4774)&lt;StartHour,StartHour,IF(HOUR(A4774)&gt;FinishHour,FinishHour,HOUR(A4774))))</f>
        <v/>
      </c>
      <c r="H4774" s="3" t="str">
        <f t="shared" si="375"/>
        <v/>
      </c>
      <c r="I4774" s="33" t="e">
        <f>IF(OR(A4774="",B4774=""),NA(),MAX(0,IF(A4774-B4774=0,SameDayCycleTimeSettingValue,(A4774-B4774) *24)))</f>
        <v>#N/A</v>
      </c>
      <c r="J4774" s="33" t="e">
        <f>IF(OR(A4774="",B4774=""),NA(),MAX(0,IF(A4774-B4774=0,SameDayCycleTimeSettingValue,((A4774-B4774) *24)-(INT((A4774-B4774)) * (24-(FinishHour-StartHour))))))</f>
        <v>#N/A</v>
      </c>
      <c r="K4774" s="3" t="e">
        <f ca="1">IF(OR(A4774&lt;&gt;"",B4774=""),NA(),MAX(0,IF(_xlfn.DAYS(NOW(),B4774)=0,SameDayCycleTimeSettingValue,_xlfn.DAYS(NOW(),B4774))))</f>
        <v>#N/A</v>
      </c>
    </row>
    <row r="4775" spans="1:11" x14ac:dyDescent="0.25">
      <c r="A4775" s="32" t="str">
        <f>IF(AND(TRIM(INDEX(CompletedDateValues,ROW(A4775)))&lt;&gt;"",INDEX(CompletedDateValues,ROW(A4775))&gt;0),INDEX(CompletedDateValues,ROW(A4775)),"")</f>
        <v/>
      </c>
      <c r="B4775" s="32" t="str">
        <f>IF(AND(TRIM(INDEX(StartDateValues,ROW(A4775)))&lt;&gt;"",INDEX(StartDateValues,ROW(A4775))&gt;0),INDEX(StartDateValues,ROW(A4775)),"")</f>
        <v/>
      </c>
      <c r="C4775" s="22" t="str">
        <f t="shared" si="371"/>
        <v/>
      </c>
      <c r="D4775" s="3" t="str">
        <f t="shared" si="372"/>
        <v/>
      </c>
      <c r="E4775" s="3" t="str">
        <f t="shared" si="373"/>
        <v/>
      </c>
      <c r="F4775" s="3" t="str">
        <f t="shared" si="374"/>
        <v/>
      </c>
      <c r="G4775" s="3" t="str">
        <f>IF(A4775="","",IF(HOUR(A4775)&lt;StartHour,StartHour,IF(HOUR(A4775)&gt;FinishHour,FinishHour,HOUR(A4775))))</f>
        <v/>
      </c>
      <c r="H4775" s="3" t="str">
        <f t="shared" si="375"/>
        <v/>
      </c>
      <c r="I4775" s="33" t="e">
        <f>IF(OR(A4775="",B4775=""),NA(),MAX(0,IF(A4775-B4775=0,SameDayCycleTimeSettingValue,(A4775-B4775) *24)))</f>
        <v>#N/A</v>
      </c>
      <c r="J4775" s="33" t="e">
        <f>IF(OR(A4775="",B4775=""),NA(),MAX(0,IF(A4775-B4775=0,SameDayCycleTimeSettingValue,((A4775-B4775) *24)-(INT((A4775-B4775)) * (24-(FinishHour-StartHour))))))</f>
        <v>#N/A</v>
      </c>
      <c r="K4775" s="3" t="e">
        <f ca="1">IF(OR(A4775&lt;&gt;"",B4775=""),NA(),MAX(0,IF(_xlfn.DAYS(NOW(),B4775)=0,SameDayCycleTimeSettingValue,_xlfn.DAYS(NOW(),B4775))))</f>
        <v>#N/A</v>
      </c>
    </row>
    <row r="4776" spans="1:11" x14ac:dyDescent="0.25">
      <c r="A4776" s="32" t="str">
        <f>IF(AND(TRIM(INDEX(CompletedDateValues,ROW(A4776)))&lt;&gt;"",INDEX(CompletedDateValues,ROW(A4776))&gt;0),INDEX(CompletedDateValues,ROW(A4776)),"")</f>
        <v/>
      </c>
      <c r="B4776" s="32" t="str">
        <f>IF(AND(TRIM(INDEX(StartDateValues,ROW(A4776)))&lt;&gt;"",INDEX(StartDateValues,ROW(A4776))&gt;0),INDEX(StartDateValues,ROW(A4776)),"")</f>
        <v/>
      </c>
      <c r="C4776" s="22" t="str">
        <f t="shared" si="371"/>
        <v/>
      </c>
      <c r="D4776" s="3" t="str">
        <f t="shared" si="372"/>
        <v/>
      </c>
      <c r="E4776" s="3" t="str">
        <f t="shared" si="373"/>
        <v/>
      </c>
      <c r="F4776" s="3" t="str">
        <f t="shared" si="374"/>
        <v/>
      </c>
      <c r="G4776" s="3" t="str">
        <f>IF(A4776="","",IF(HOUR(A4776)&lt;StartHour,StartHour,IF(HOUR(A4776)&gt;FinishHour,FinishHour,HOUR(A4776))))</f>
        <v/>
      </c>
      <c r="H4776" s="3" t="str">
        <f t="shared" si="375"/>
        <v/>
      </c>
      <c r="I4776" s="33" t="e">
        <f>IF(OR(A4776="",B4776=""),NA(),MAX(0,IF(A4776-B4776=0,SameDayCycleTimeSettingValue,(A4776-B4776) *24)))</f>
        <v>#N/A</v>
      </c>
      <c r="J4776" s="33" t="e">
        <f>IF(OR(A4776="",B4776=""),NA(),MAX(0,IF(A4776-B4776=0,SameDayCycleTimeSettingValue,((A4776-B4776) *24)-(INT((A4776-B4776)) * (24-(FinishHour-StartHour))))))</f>
        <v>#N/A</v>
      </c>
      <c r="K4776" s="3" t="e">
        <f ca="1">IF(OR(A4776&lt;&gt;"",B4776=""),NA(),MAX(0,IF(_xlfn.DAYS(NOW(),B4776)=0,SameDayCycleTimeSettingValue,_xlfn.DAYS(NOW(),B4776))))</f>
        <v>#N/A</v>
      </c>
    </row>
    <row r="4777" spans="1:11" x14ac:dyDescent="0.25">
      <c r="A4777" s="32" t="str">
        <f>IF(AND(TRIM(INDEX(CompletedDateValues,ROW(A4777)))&lt;&gt;"",INDEX(CompletedDateValues,ROW(A4777))&gt;0),INDEX(CompletedDateValues,ROW(A4777)),"")</f>
        <v/>
      </c>
      <c r="B4777" s="32" t="str">
        <f>IF(AND(TRIM(INDEX(StartDateValues,ROW(A4777)))&lt;&gt;"",INDEX(StartDateValues,ROW(A4777))&gt;0),INDEX(StartDateValues,ROW(A4777)),"")</f>
        <v/>
      </c>
      <c r="C4777" s="22" t="str">
        <f t="shared" si="371"/>
        <v/>
      </c>
      <c r="D4777" s="3" t="str">
        <f t="shared" si="372"/>
        <v/>
      </c>
      <c r="E4777" s="3" t="str">
        <f t="shared" si="373"/>
        <v/>
      </c>
      <c r="F4777" s="3" t="str">
        <f t="shared" si="374"/>
        <v/>
      </c>
      <c r="G4777" s="3" t="str">
        <f>IF(A4777="","",IF(HOUR(A4777)&lt;StartHour,StartHour,IF(HOUR(A4777)&gt;FinishHour,FinishHour,HOUR(A4777))))</f>
        <v/>
      </c>
      <c r="H4777" s="3" t="str">
        <f t="shared" si="375"/>
        <v/>
      </c>
      <c r="I4777" s="33" t="e">
        <f>IF(OR(A4777="",B4777=""),NA(),MAX(0,IF(A4777-B4777=0,SameDayCycleTimeSettingValue,(A4777-B4777) *24)))</f>
        <v>#N/A</v>
      </c>
      <c r="J4777" s="33" t="e">
        <f>IF(OR(A4777="",B4777=""),NA(),MAX(0,IF(A4777-B4777=0,SameDayCycleTimeSettingValue,((A4777-B4777) *24)-(INT((A4777-B4777)) * (24-(FinishHour-StartHour))))))</f>
        <v>#N/A</v>
      </c>
      <c r="K4777" s="3" t="e">
        <f ca="1">IF(OR(A4777&lt;&gt;"",B4777=""),NA(),MAX(0,IF(_xlfn.DAYS(NOW(),B4777)=0,SameDayCycleTimeSettingValue,_xlfn.DAYS(NOW(),B4777))))</f>
        <v>#N/A</v>
      </c>
    </row>
    <row r="4778" spans="1:11" x14ac:dyDescent="0.25">
      <c r="A4778" s="32" t="str">
        <f>IF(AND(TRIM(INDEX(CompletedDateValues,ROW(A4778)))&lt;&gt;"",INDEX(CompletedDateValues,ROW(A4778))&gt;0),INDEX(CompletedDateValues,ROW(A4778)),"")</f>
        <v/>
      </c>
      <c r="B4778" s="32" t="str">
        <f>IF(AND(TRIM(INDEX(StartDateValues,ROW(A4778)))&lt;&gt;"",INDEX(StartDateValues,ROW(A4778))&gt;0),INDEX(StartDateValues,ROW(A4778)),"")</f>
        <v/>
      </c>
      <c r="C4778" s="22" t="str">
        <f t="shared" si="371"/>
        <v/>
      </c>
      <c r="D4778" s="3" t="str">
        <f t="shared" si="372"/>
        <v/>
      </c>
      <c r="E4778" s="3" t="str">
        <f t="shared" si="373"/>
        <v/>
      </c>
      <c r="F4778" s="3" t="str">
        <f t="shared" si="374"/>
        <v/>
      </c>
      <c r="G4778" s="3" t="str">
        <f>IF(A4778="","",IF(HOUR(A4778)&lt;StartHour,StartHour,IF(HOUR(A4778)&gt;FinishHour,FinishHour,HOUR(A4778))))</f>
        <v/>
      </c>
      <c r="H4778" s="3" t="str">
        <f t="shared" si="375"/>
        <v/>
      </c>
      <c r="I4778" s="33" t="e">
        <f>IF(OR(A4778="",B4778=""),NA(),MAX(0,IF(A4778-B4778=0,SameDayCycleTimeSettingValue,(A4778-B4778) *24)))</f>
        <v>#N/A</v>
      </c>
      <c r="J4778" s="33" t="e">
        <f>IF(OR(A4778="",B4778=""),NA(),MAX(0,IF(A4778-B4778=0,SameDayCycleTimeSettingValue,((A4778-B4778) *24)-(INT((A4778-B4778)) * (24-(FinishHour-StartHour))))))</f>
        <v>#N/A</v>
      </c>
      <c r="K4778" s="3" t="e">
        <f ca="1">IF(OR(A4778&lt;&gt;"",B4778=""),NA(),MAX(0,IF(_xlfn.DAYS(NOW(),B4778)=0,SameDayCycleTimeSettingValue,_xlfn.DAYS(NOW(),B4778))))</f>
        <v>#N/A</v>
      </c>
    </row>
    <row r="4779" spans="1:11" x14ac:dyDescent="0.25">
      <c r="A4779" s="32" t="str">
        <f>IF(AND(TRIM(INDEX(CompletedDateValues,ROW(A4779)))&lt;&gt;"",INDEX(CompletedDateValues,ROW(A4779))&gt;0),INDEX(CompletedDateValues,ROW(A4779)),"")</f>
        <v/>
      </c>
      <c r="B4779" s="32" t="str">
        <f>IF(AND(TRIM(INDEX(StartDateValues,ROW(A4779)))&lt;&gt;"",INDEX(StartDateValues,ROW(A4779))&gt;0),INDEX(StartDateValues,ROW(A4779)),"")</f>
        <v/>
      </c>
      <c r="C4779" s="22" t="str">
        <f t="shared" si="371"/>
        <v/>
      </c>
      <c r="D4779" s="3" t="str">
        <f t="shared" si="372"/>
        <v/>
      </c>
      <c r="E4779" s="3" t="str">
        <f t="shared" si="373"/>
        <v/>
      </c>
      <c r="F4779" s="3" t="str">
        <f t="shared" si="374"/>
        <v/>
      </c>
      <c r="G4779" s="3" t="str">
        <f>IF(A4779="","",IF(HOUR(A4779)&lt;StartHour,StartHour,IF(HOUR(A4779)&gt;FinishHour,FinishHour,HOUR(A4779))))</f>
        <v/>
      </c>
      <c r="H4779" s="3" t="str">
        <f t="shared" si="375"/>
        <v/>
      </c>
      <c r="I4779" s="33" t="e">
        <f>IF(OR(A4779="",B4779=""),NA(),MAX(0,IF(A4779-B4779=0,SameDayCycleTimeSettingValue,(A4779-B4779) *24)))</f>
        <v>#N/A</v>
      </c>
      <c r="J4779" s="33" t="e">
        <f>IF(OR(A4779="",B4779=""),NA(),MAX(0,IF(A4779-B4779=0,SameDayCycleTimeSettingValue,((A4779-B4779) *24)-(INT((A4779-B4779)) * (24-(FinishHour-StartHour))))))</f>
        <v>#N/A</v>
      </c>
      <c r="K4779" s="3" t="e">
        <f ca="1">IF(OR(A4779&lt;&gt;"",B4779=""),NA(),MAX(0,IF(_xlfn.DAYS(NOW(),B4779)=0,SameDayCycleTimeSettingValue,_xlfn.DAYS(NOW(),B4779))))</f>
        <v>#N/A</v>
      </c>
    </row>
    <row r="4780" spans="1:11" x14ac:dyDescent="0.25">
      <c r="A4780" s="32" t="str">
        <f>IF(AND(TRIM(INDEX(CompletedDateValues,ROW(A4780)))&lt;&gt;"",INDEX(CompletedDateValues,ROW(A4780))&gt;0),INDEX(CompletedDateValues,ROW(A4780)),"")</f>
        <v/>
      </c>
      <c r="B4780" s="32" t="str">
        <f>IF(AND(TRIM(INDEX(StartDateValues,ROW(A4780)))&lt;&gt;"",INDEX(StartDateValues,ROW(A4780))&gt;0),INDEX(StartDateValues,ROW(A4780)),"")</f>
        <v/>
      </c>
      <c r="C4780" s="22" t="str">
        <f t="shared" si="371"/>
        <v/>
      </c>
      <c r="D4780" s="3" t="str">
        <f t="shared" si="372"/>
        <v/>
      </c>
      <c r="E4780" s="3" t="str">
        <f t="shared" si="373"/>
        <v/>
      </c>
      <c r="F4780" s="3" t="str">
        <f t="shared" si="374"/>
        <v/>
      </c>
      <c r="G4780" s="3" t="str">
        <f>IF(A4780="","",IF(HOUR(A4780)&lt;StartHour,StartHour,IF(HOUR(A4780)&gt;FinishHour,FinishHour,HOUR(A4780))))</f>
        <v/>
      </c>
      <c r="H4780" s="3" t="str">
        <f t="shared" si="375"/>
        <v/>
      </c>
      <c r="I4780" s="33" t="e">
        <f>IF(OR(A4780="",B4780=""),NA(),MAX(0,IF(A4780-B4780=0,SameDayCycleTimeSettingValue,(A4780-B4780) *24)))</f>
        <v>#N/A</v>
      </c>
      <c r="J4780" s="33" t="e">
        <f>IF(OR(A4780="",B4780=""),NA(),MAX(0,IF(A4780-B4780=0,SameDayCycleTimeSettingValue,((A4780-B4780) *24)-(INT((A4780-B4780)) * (24-(FinishHour-StartHour))))))</f>
        <v>#N/A</v>
      </c>
      <c r="K4780" s="3" t="e">
        <f ca="1">IF(OR(A4780&lt;&gt;"",B4780=""),NA(),MAX(0,IF(_xlfn.DAYS(NOW(),B4780)=0,SameDayCycleTimeSettingValue,_xlfn.DAYS(NOW(),B4780))))</f>
        <v>#N/A</v>
      </c>
    </row>
    <row r="4781" spans="1:11" x14ac:dyDescent="0.25">
      <c r="A4781" s="32" t="str">
        <f>IF(AND(TRIM(INDEX(CompletedDateValues,ROW(A4781)))&lt;&gt;"",INDEX(CompletedDateValues,ROW(A4781))&gt;0),INDEX(CompletedDateValues,ROW(A4781)),"")</f>
        <v/>
      </c>
      <c r="B4781" s="32" t="str">
        <f>IF(AND(TRIM(INDEX(StartDateValues,ROW(A4781)))&lt;&gt;"",INDEX(StartDateValues,ROW(A4781))&gt;0),INDEX(StartDateValues,ROW(A4781)),"")</f>
        <v/>
      </c>
      <c r="C4781" s="22" t="str">
        <f t="shared" si="371"/>
        <v/>
      </c>
      <c r="D4781" s="3" t="str">
        <f t="shared" si="372"/>
        <v/>
      </c>
      <c r="E4781" s="3" t="str">
        <f t="shared" si="373"/>
        <v/>
      </c>
      <c r="F4781" s="3" t="str">
        <f t="shared" si="374"/>
        <v/>
      </c>
      <c r="G4781" s="3" t="str">
        <f>IF(A4781="","",IF(HOUR(A4781)&lt;StartHour,StartHour,IF(HOUR(A4781)&gt;FinishHour,FinishHour,HOUR(A4781))))</f>
        <v/>
      </c>
      <c r="H4781" s="3" t="str">
        <f t="shared" si="375"/>
        <v/>
      </c>
      <c r="I4781" s="33" t="e">
        <f>IF(OR(A4781="",B4781=""),NA(),MAX(0,IF(A4781-B4781=0,SameDayCycleTimeSettingValue,(A4781-B4781) *24)))</f>
        <v>#N/A</v>
      </c>
      <c r="J4781" s="33" t="e">
        <f>IF(OR(A4781="",B4781=""),NA(),MAX(0,IF(A4781-B4781=0,SameDayCycleTimeSettingValue,((A4781-B4781) *24)-(INT((A4781-B4781)) * (24-(FinishHour-StartHour))))))</f>
        <v>#N/A</v>
      </c>
      <c r="K4781" s="3" t="e">
        <f ca="1">IF(OR(A4781&lt;&gt;"",B4781=""),NA(),MAX(0,IF(_xlfn.DAYS(NOW(),B4781)=0,SameDayCycleTimeSettingValue,_xlfn.DAYS(NOW(),B4781))))</f>
        <v>#N/A</v>
      </c>
    </row>
    <row r="4782" spans="1:11" x14ac:dyDescent="0.25">
      <c r="A4782" s="32" t="str">
        <f>IF(AND(TRIM(INDEX(CompletedDateValues,ROW(A4782)))&lt;&gt;"",INDEX(CompletedDateValues,ROW(A4782))&gt;0),INDEX(CompletedDateValues,ROW(A4782)),"")</f>
        <v/>
      </c>
      <c r="B4782" s="32" t="str">
        <f>IF(AND(TRIM(INDEX(StartDateValues,ROW(A4782)))&lt;&gt;"",INDEX(StartDateValues,ROW(A4782))&gt;0),INDEX(StartDateValues,ROW(A4782)),"")</f>
        <v/>
      </c>
      <c r="C4782" s="22" t="str">
        <f t="shared" si="371"/>
        <v/>
      </c>
      <c r="D4782" s="3" t="str">
        <f t="shared" si="372"/>
        <v/>
      </c>
      <c r="E4782" s="3" t="str">
        <f t="shared" si="373"/>
        <v/>
      </c>
      <c r="F4782" s="3" t="str">
        <f t="shared" si="374"/>
        <v/>
      </c>
      <c r="G4782" s="3" t="str">
        <f>IF(A4782="","",IF(HOUR(A4782)&lt;StartHour,StartHour,IF(HOUR(A4782)&gt;FinishHour,FinishHour,HOUR(A4782))))</f>
        <v/>
      </c>
      <c r="H4782" s="3" t="str">
        <f t="shared" si="375"/>
        <v/>
      </c>
      <c r="I4782" s="33" t="e">
        <f>IF(OR(A4782="",B4782=""),NA(),MAX(0,IF(A4782-B4782=0,SameDayCycleTimeSettingValue,(A4782-B4782) *24)))</f>
        <v>#N/A</v>
      </c>
      <c r="J4782" s="33" t="e">
        <f>IF(OR(A4782="",B4782=""),NA(),MAX(0,IF(A4782-B4782=0,SameDayCycleTimeSettingValue,((A4782-B4782) *24)-(INT((A4782-B4782)) * (24-(FinishHour-StartHour))))))</f>
        <v>#N/A</v>
      </c>
      <c r="K4782" s="3" t="e">
        <f ca="1">IF(OR(A4782&lt;&gt;"",B4782=""),NA(),MAX(0,IF(_xlfn.DAYS(NOW(),B4782)=0,SameDayCycleTimeSettingValue,_xlfn.DAYS(NOW(),B4782))))</f>
        <v>#N/A</v>
      </c>
    </row>
    <row r="4783" spans="1:11" x14ac:dyDescent="0.25">
      <c r="A4783" s="32" t="str">
        <f>IF(AND(TRIM(INDEX(CompletedDateValues,ROW(A4783)))&lt;&gt;"",INDEX(CompletedDateValues,ROW(A4783))&gt;0),INDEX(CompletedDateValues,ROW(A4783)),"")</f>
        <v/>
      </c>
      <c r="B4783" s="32" t="str">
        <f>IF(AND(TRIM(INDEX(StartDateValues,ROW(A4783)))&lt;&gt;"",INDEX(StartDateValues,ROW(A4783))&gt;0),INDEX(StartDateValues,ROW(A4783)),"")</f>
        <v/>
      </c>
      <c r="C4783" s="22" t="str">
        <f t="shared" si="371"/>
        <v/>
      </c>
      <c r="D4783" s="3" t="str">
        <f t="shared" si="372"/>
        <v/>
      </c>
      <c r="E4783" s="3" t="str">
        <f t="shared" si="373"/>
        <v/>
      </c>
      <c r="F4783" s="3" t="str">
        <f t="shared" si="374"/>
        <v/>
      </c>
      <c r="G4783" s="3" t="str">
        <f>IF(A4783="","",IF(HOUR(A4783)&lt;StartHour,StartHour,IF(HOUR(A4783)&gt;FinishHour,FinishHour,HOUR(A4783))))</f>
        <v/>
      </c>
      <c r="H4783" s="3" t="str">
        <f t="shared" si="375"/>
        <v/>
      </c>
      <c r="I4783" s="33" t="e">
        <f>IF(OR(A4783="",B4783=""),NA(),MAX(0,IF(A4783-B4783=0,SameDayCycleTimeSettingValue,(A4783-B4783) *24)))</f>
        <v>#N/A</v>
      </c>
      <c r="J4783" s="33" t="e">
        <f>IF(OR(A4783="",B4783=""),NA(),MAX(0,IF(A4783-B4783=0,SameDayCycleTimeSettingValue,((A4783-B4783) *24)-(INT((A4783-B4783)) * (24-(FinishHour-StartHour))))))</f>
        <v>#N/A</v>
      </c>
      <c r="K4783" s="3" t="e">
        <f ca="1">IF(OR(A4783&lt;&gt;"",B4783=""),NA(),MAX(0,IF(_xlfn.DAYS(NOW(),B4783)=0,SameDayCycleTimeSettingValue,_xlfn.DAYS(NOW(),B4783))))</f>
        <v>#N/A</v>
      </c>
    </row>
    <row r="4784" spans="1:11" x14ac:dyDescent="0.25">
      <c r="A4784" s="32" t="str">
        <f>IF(AND(TRIM(INDEX(CompletedDateValues,ROW(A4784)))&lt;&gt;"",INDEX(CompletedDateValues,ROW(A4784))&gt;0),INDEX(CompletedDateValues,ROW(A4784)),"")</f>
        <v/>
      </c>
      <c r="B4784" s="32" t="str">
        <f>IF(AND(TRIM(INDEX(StartDateValues,ROW(A4784)))&lt;&gt;"",INDEX(StartDateValues,ROW(A4784))&gt;0),INDEX(StartDateValues,ROW(A4784)),"")</f>
        <v/>
      </c>
      <c r="C4784" s="22" t="str">
        <f t="shared" si="371"/>
        <v/>
      </c>
      <c r="D4784" s="3" t="str">
        <f t="shared" si="372"/>
        <v/>
      </c>
      <c r="E4784" s="3" t="str">
        <f t="shared" si="373"/>
        <v/>
      </c>
      <c r="F4784" s="3" t="str">
        <f t="shared" si="374"/>
        <v/>
      </c>
      <c r="G4784" s="3" t="str">
        <f>IF(A4784="","",IF(HOUR(A4784)&lt;StartHour,StartHour,IF(HOUR(A4784)&gt;FinishHour,FinishHour,HOUR(A4784))))</f>
        <v/>
      </c>
      <c r="H4784" s="3" t="str">
        <f t="shared" si="375"/>
        <v/>
      </c>
      <c r="I4784" s="33" t="e">
        <f>IF(OR(A4784="",B4784=""),NA(),MAX(0,IF(A4784-B4784=0,SameDayCycleTimeSettingValue,(A4784-B4784) *24)))</f>
        <v>#N/A</v>
      </c>
      <c r="J4784" s="33" t="e">
        <f>IF(OR(A4784="",B4784=""),NA(),MAX(0,IF(A4784-B4784=0,SameDayCycleTimeSettingValue,((A4784-B4784) *24)-(INT((A4784-B4784)) * (24-(FinishHour-StartHour))))))</f>
        <v>#N/A</v>
      </c>
      <c r="K4784" s="3" t="e">
        <f ca="1">IF(OR(A4784&lt;&gt;"",B4784=""),NA(),MAX(0,IF(_xlfn.DAYS(NOW(),B4784)=0,SameDayCycleTimeSettingValue,_xlfn.DAYS(NOW(),B4784))))</f>
        <v>#N/A</v>
      </c>
    </row>
    <row r="4785" spans="1:11" x14ac:dyDescent="0.25">
      <c r="A4785" s="32" t="str">
        <f>IF(AND(TRIM(INDEX(CompletedDateValues,ROW(A4785)))&lt;&gt;"",INDEX(CompletedDateValues,ROW(A4785))&gt;0),INDEX(CompletedDateValues,ROW(A4785)),"")</f>
        <v/>
      </c>
      <c r="B4785" s="32" t="str">
        <f>IF(AND(TRIM(INDEX(StartDateValues,ROW(A4785)))&lt;&gt;"",INDEX(StartDateValues,ROW(A4785))&gt;0),INDEX(StartDateValues,ROW(A4785)),"")</f>
        <v/>
      </c>
      <c r="C4785" s="22" t="str">
        <f t="shared" si="371"/>
        <v/>
      </c>
      <c r="D4785" s="3" t="str">
        <f t="shared" si="372"/>
        <v/>
      </c>
      <c r="E4785" s="3" t="str">
        <f t="shared" si="373"/>
        <v/>
      </c>
      <c r="F4785" s="3" t="str">
        <f t="shared" si="374"/>
        <v/>
      </c>
      <c r="G4785" s="3" t="str">
        <f>IF(A4785="","",IF(HOUR(A4785)&lt;StartHour,StartHour,IF(HOUR(A4785)&gt;FinishHour,FinishHour,HOUR(A4785))))</f>
        <v/>
      </c>
      <c r="H4785" s="3" t="str">
        <f t="shared" si="375"/>
        <v/>
      </c>
      <c r="I4785" s="33" t="e">
        <f>IF(OR(A4785="",B4785=""),NA(),MAX(0,IF(A4785-B4785=0,SameDayCycleTimeSettingValue,(A4785-B4785) *24)))</f>
        <v>#N/A</v>
      </c>
      <c r="J4785" s="33" t="e">
        <f>IF(OR(A4785="",B4785=""),NA(),MAX(0,IF(A4785-B4785=0,SameDayCycleTimeSettingValue,((A4785-B4785) *24)-(INT((A4785-B4785)) * (24-(FinishHour-StartHour))))))</f>
        <v>#N/A</v>
      </c>
      <c r="K4785" s="3" t="e">
        <f ca="1">IF(OR(A4785&lt;&gt;"",B4785=""),NA(),MAX(0,IF(_xlfn.DAYS(NOW(),B4785)=0,SameDayCycleTimeSettingValue,_xlfn.DAYS(NOW(),B4785))))</f>
        <v>#N/A</v>
      </c>
    </row>
    <row r="4786" spans="1:11" x14ac:dyDescent="0.25">
      <c r="A4786" s="32" t="str">
        <f>IF(AND(TRIM(INDEX(CompletedDateValues,ROW(A4786)))&lt;&gt;"",INDEX(CompletedDateValues,ROW(A4786))&gt;0),INDEX(CompletedDateValues,ROW(A4786)),"")</f>
        <v/>
      </c>
      <c r="B4786" s="32" t="str">
        <f>IF(AND(TRIM(INDEX(StartDateValues,ROW(A4786)))&lt;&gt;"",INDEX(StartDateValues,ROW(A4786))&gt;0),INDEX(StartDateValues,ROW(A4786)),"")</f>
        <v/>
      </c>
      <c r="C4786" s="22" t="str">
        <f t="shared" si="371"/>
        <v/>
      </c>
      <c r="D4786" s="3" t="str">
        <f t="shared" si="372"/>
        <v/>
      </c>
      <c r="E4786" s="3" t="str">
        <f t="shared" si="373"/>
        <v/>
      </c>
      <c r="F4786" s="3" t="str">
        <f t="shared" si="374"/>
        <v/>
      </c>
      <c r="G4786" s="3" t="str">
        <f>IF(A4786="","",IF(HOUR(A4786)&lt;StartHour,StartHour,IF(HOUR(A4786)&gt;FinishHour,FinishHour,HOUR(A4786))))</f>
        <v/>
      </c>
      <c r="H4786" s="3" t="str">
        <f t="shared" si="375"/>
        <v/>
      </c>
      <c r="I4786" s="33" t="e">
        <f>IF(OR(A4786="",B4786=""),NA(),MAX(0,IF(A4786-B4786=0,SameDayCycleTimeSettingValue,(A4786-B4786) *24)))</f>
        <v>#N/A</v>
      </c>
      <c r="J4786" s="33" t="e">
        <f>IF(OR(A4786="",B4786=""),NA(),MAX(0,IF(A4786-B4786=0,SameDayCycleTimeSettingValue,((A4786-B4786) *24)-(INT((A4786-B4786)) * (24-(FinishHour-StartHour))))))</f>
        <v>#N/A</v>
      </c>
      <c r="K4786" s="3" t="e">
        <f ca="1">IF(OR(A4786&lt;&gt;"",B4786=""),NA(),MAX(0,IF(_xlfn.DAYS(NOW(),B4786)=0,SameDayCycleTimeSettingValue,_xlfn.DAYS(NOW(),B4786))))</f>
        <v>#N/A</v>
      </c>
    </row>
    <row r="4787" spans="1:11" x14ac:dyDescent="0.25">
      <c r="A4787" s="32" t="str">
        <f>IF(AND(TRIM(INDEX(CompletedDateValues,ROW(A4787)))&lt;&gt;"",INDEX(CompletedDateValues,ROW(A4787))&gt;0),INDEX(CompletedDateValues,ROW(A4787)),"")</f>
        <v/>
      </c>
      <c r="B4787" s="32" t="str">
        <f>IF(AND(TRIM(INDEX(StartDateValues,ROW(A4787)))&lt;&gt;"",INDEX(StartDateValues,ROW(A4787))&gt;0),INDEX(StartDateValues,ROW(A4787)),"")</f>
        <v/>
      </c>
      <c r="C4787" s="22" t="str">
        <f t="shared" si="371"/>
        <v/>
      </c>
      <c r="D4787" s="3" t="str">
        <f t="shared" si="372"/>
        <v/>
      </c>
      <c r="E4787" s="3" t="str">
        <f t="shared" si="373"/>
        <v/>
      </c>
      <c r="F4787" s="3" t="str">
        <f t="shared" si="374"/>
        <v/>
      </c>
      <c r="G4787" s="3" t="str">
        <f>IF(A4787="","",IF(HOUR(A4787)&lt;StartHour,StartHour,IF(HOUR(A4787)&gt;FinishHour,FinishHour,HOUR(A4787))))</f>
        <v/>
      </c>
      <c r="H4787" s="3" t="str">
        <f t="shared" si="375"/>
        <v/>
      </c>
      <c r="I4787" s="33" t="e">
        <f>IF(OR(A4787="",B4787=""),NA(),MAX(0,IF(A4787-B4787=0,SameDayCycleTimeSettingValue,(A4787-B4787) *24)))</f>
        <v>#N/A</v>
      </c>
      <c r="J4787" s="33" t="e">
        <f>IF(OR(A4787="",B4787=""),NA(),MAX(0,IF(A4787-B4787=0,SameDayCycleTimeSettingValue,((A4787-B4787) *24)-(INT((A4787-B4787)) * (24-(FinishHour-StartHour))))))</f>
        <v>#N/A</v>
      </c>
      <c r="K4787" s="3" t="e">
        <f ca="1">IF(OR(A4787&lt;&gt;"",B4787=""),NA(),MAX(0,IF(_xlfn.DAYS(NOW(),B4787)=0,SameDayCycleTimeSettingValue,_xlfn.DAYS(NOW(),B4787))))</f>
        <v>#N/A</v>
      </c>
    </row>
    <row r="4788" spans="1:11" x14ac:dyDescent="0.25">
      <c r="A4788" s="32" t="str">
        <f>IF(AND(TRIM(INDEX(CompletedDateValues,ROW(A4788)))&lt;&gt;"",INDEX(CompletedDateValues,ROW(A4788))&gt;0),INDEX(CompletedDateValues,ROW(A4788)),"")</f>
        <v/>
      </c>
      <c r="B4788" s="32" t="str">
        <f>IF(AND(TRIM(INDEX(StartDateValues,ROW(A4788)))&lt;&gt;"",INDEX(StartDateValues,ROW(A4788))&gt;0),INDEX(StartDateValues,ROW(A4788)),"")</f>
        <v/>
      </c>
      <c r="C4788" s="22" t="str">
        <f t="shared" si="371"/>
        <v/>
      </c>
      <c r="D4788" s="3" t="str">
        <f t="shared" si="372"/>
        <v/>
      </c>
      <c r="E4788" s="3" t="str">
        <f t="shared" si="373"/>
        <v/>
      </c>
      <c r="F4788" s="3" t="str">
        <f t="shared" si="374"/>
        <v/>
      </c>
      <c r="G4788" s="3" t="str">
        <f>IF(A4788="","",IF(HOUR(A4788)&lt;StartHour,StartHour,IF(HOUR(A4788)&gt;FinishHour,FinishHour,HOUR(A4788))))</f>
        <v/>
      </c>
      <c r="H4788" s="3" t="str">
        <f t="shared" si="375"/>
        <v/>
      </c>
      <c r="I4788" s="33" t="e">
        <f>IF(OR(A4788="",B4788=""),NA(),MAX(0,IF(A4788-B4788=0,SameDayCycleTimeSettingValue,(A4788-B4788) *24)))</f>
        <v>#N/A</v>
      </c>
      <c r="J4788" s="33" t="e">
        <f>IF(OR(A4788="",B4788=""),NA(),MAX(0,IF(A4788-B4788=0,SameDayCycleTimeSettingValue,((A4788-B4788) *24)-(INT((A4788-B4788)) * (24-(FinishHour-StartHour))))))</f>
        <v>#N/A</v>
      </c>
      <c r="K4788" s="3" t="e">
        <f ca="1">IF(OR(A4788&lt;&gt;"",B4788=""),NA(),MAX(0,IF(_xlfn.DAYS(NOW(),B4788)=0,SameDayCycleTimeSettingValue,_xlfn.DAYS(NOW(),B4788))))</f>
        <v>#N/A</v>
      </c>
    </row>
    <row r="4789" spans="1:11" x14ac:dyDescent="0.25">
      <c r="A4789" s="32" t="str">
        <f>IF(AND(TRIM(INDEX(CompletedDateValues,ROW(A4789)))&lt;&gt;"",INDEX(CompletedDateValues,ROW(A4789))&gt;0),INDEX(CompletedDateValues,ROW(A4789)),"")</f>
        <v/>
      </c>
      <c r="B4789" s="32" t="str">
        <f>IF(AND(TRIM(INDEX(StartDateValues,ROW(A4789)))&lt;&gt;"",INDEX(StartDateValues,ROW(A4789))&gt;0),INDEX(StartDateValues,ROW(A4789)),"")</f>
        <v/>
      </c>
      <c r="C4789" s="22" t="str">
        <f t="shared" si="371"/>
        <v/>
      </c>
      <c r="D4789" s="3" t="str">
        <f t="shared" si="372"/>
        <v/>
      </c>
      <c r="E4789" s="3" t="str">
        <f t="shared" si="373"/>
        <v/>
      </c>
      <c r="F4789" s="3" t="str">
        <f t="shared" si="374"/>
        <v/>
      </c>
      <c r="G4789" s="3" t="str">
        <f>IF(A4789="","",IF(HOUR(A4789)&lt;StartHour,StartHour,IF(HOUR(A4789)&gt;FinishHour,FinishHour,HOUR(A4789))))</f>
        <v/>
      </c>
      <c r="H4789" s="3" t="str">
        <f t="shared" si="375"/>
        <v/>
      </c>
      <c r="I4789" s="33" t="e">
        <f>IF(OR(A4789="",B4789=""),NA(),MAX(0,IF(A4789-B4789=0,SameDayCycleTimeSettingValue,(A4789-B4789) *24)))</f>
        <v>#N/A</v>
      </c>
      <c r="J4789" s="33" t="e">
        <f>IF(OR(A4789="",B4789=""),NA(),MAX(0,IF(A4789-B4789=0,SameDayCycleTimeSettingValue,((A4789-B4789) *24)-(INT((A4789-B4789)) * (24-(FinishHour-StartHour))))))</f>
        <v>#N/A</v>
      </c>
      <c r="K4789" s="3" t="e">
        <f ca="1">IF(OR(A4789&lt;&gt;"",B4789=""),NA(),MAX(0,IF(_xlfn.DAYS(NOW(),B4789)=0,SameDayCycleTimeSettingValue,_xlfn.DAYS(NOW(),B4789))))</f>
        <v>#N/A</v>
      </c>
    </row>
    <row r="4790" spans="1:11" x14ac:dyDescent="0.25">
      <c r="A4790" s="32" t="str">
        <f>IF(AND(TRIM(INDEX(CompletedDateValues,ROW(A4790)))&lt;&gt;"",INDEX(CompletedDateValues,ROW(A4790))&gt;0),INDEX(CompletedDateValues,ROW(A4790)),"")</f>
        <v/>
      </c>
      <c r="B4790" s="32" t="str">
        <f>IF(AND(TRIM(INDEX(StartDateValues,ROW(A4790)))&lt;&gt;"",INDEX(StartDateValues,ROW(A4790))&gt;0),INDEX(StartDateValues,ROW(A4790)),"")</f>
        <v/>
      </c>
      <c r="C4790" s="22" t="str">
        <f t="shared" si="371"/>
        <v/>
      </c>
      <c r="D4790" s="3" t="str">
        <f t="shared" si="372"/>
        <v/>
      </c>
      <c r="E4790" s="3" t="str">
        <f t="shared" si="373"/>
        <v/>
      </c>
      <c r="F4790" s="3" t="str">
        <f t="shared" si="374"/>
        <v/>
      </c>
      <c r="G4790" s="3" t="str">
        <f>IF(A4790="","",IF(HOUR(A4790)&lt;StartHour,StartHour,IF(HOUR(A4790)&gt;FinishHour,FinishHour,HOUR(A4790))))</f>
        <v/>
      </c>
      <c r="H4790" s="3" t="str">
        <f t="shared" si="375"/>
        <v/>
      </c>
      <c r="I4790" s="33" t="e">
        <f>IF(OR(A4790="",B4790=""),NA(),MAX(0,IF(A4790-B4790=0,SameDayCycleTimeSettingValue,(A4790-B4790) *24)))</f>
        <v>#N/A</v>
      </c>
      <c r="J4790" s="33" t="e">
        <f>IF(OR(A4790="",B4790=""),NA(),MAX(0,IF(A4790-B4790=0,SameDayCycleTimeSettingValue,((A4790-B4790) *24)-(INT((A4790-B4790)) * (24-(FinishHour-StartHour))))))</f>
        <v>#N/A</v>
      </c>
      <c r="K4790" s="3" t="e">
        <f ca="1">IF(OR(A4790&lt;&gt;"",B4790=""),NA(),MAX(0,IF(_xlfn.DAYS(NOW(),B4790)=0,SameDayCycleTimeSettingValue,_xlfn.DAYS(NOW(),B4790))))</f>
        <v>#N/A</v>
      </c>
    </row>
    <row r="4791" spans="1:11" x14ac:dyDescent="0.25">
      <c r="A4791" s="32" t="str">
        <f>IF(AND(TRIM(INDEX(CompletedDateValues,ROW(A4791)))&lt;&gt;"",INDEX(CompletedDateValues,ROW(A4791))&gt;0),INDEX(CompletedDateValues,ROW(A4791)),"")</f>
        <v/>
      </c>
      <c r="B4791" s="32" t="str">
        <f>IF(AND(TRIM(INDEX(StartDateValues,ROW(A4791)))&lt;&gt;"",INDEX(StartDateValues,ROW(A4791))&gt;0),INDEX(StartDateValues,ROW(A4791)),"")</f>
        <v/>
      </c>
      <c r="C4791" s="22" t="str">
        <f t="shared" si="371"/>
        <v/>
      </c>
      <c r="D4791" s="3" t="str">
        <f t="shared" si="372"/>
        <v/>
      </c>
      <c r="E4791" s="3" t="str">
        <f t="shared" si="373"/>
        <v/>
      </c>
      <c r="F4791" s="3" t="str">
        <f t="shared" si="374"/>
        <v/>
      </c>
      <c r="G4791" s="3" t="str">
        <f>IF(A4791="","",IF(HOUR(A4791)&lt;StartHour,StartHour,IF(HOUR(A4791)&gt;FinishHour,FinishHour,HOUR(A4791))))</f>
        <v/>
      </c>
      <c r="H4791" s="3" t="str">
        <f t="shared" si="375"/>
        <v/>
      </c>
      <c r="I4791" s="33" t="e">
        <f>IF(OR(A4791="",B4791=""),NA(),MAX(0,IF(A4791-B4791=0,SameDayCycleTimeSettingValue,(A4791-B4791) *24)))</f>
        <v>#N/A</v>
      </c>
      <c r="J4791" s="33" t="e">
        <f>IF(OR(A4791="",B4791=""),NA(),MAX(0,IF(A4791-B4791=0,SameDayCycleTimeSettingValue,((A4791-B4791) *24)-(INT((A4791-B4791)) * (24-(FinishHour-StartHour))))))</f>
        <v>#N/A</v>
      </c>
      <c r="K4791" s="3" t="e">
        <f ca="1">IF(OR(A4791&lt;&gt;"",B4791=""),NA(),MAX(0,IF(_xlfn.DAYS(NOW(),B4791)=0,SameDayCycleTimeSettingValue,_xlfn.DAYS(NOW(),B4791))))</f>
        <v>#N/A</v>
      </c>
    </row>
    <row r="4792" spans="1:11" x14ac:dyDescent="0.25">
      <c r="A4792" s="32" t="str">
        <f>IF(AND(TRIM(INDEX(CompletedDateValues,ROW(A4792)))&lt;&gt;"",INDEX(CompletedDateValues,ROW(A4792))&gt;0),INDEX(CompletedDateValues,ROW(A4792)),"")</f>
        <v/>
      </c>
      <c r="B4792" s="32" t="str">
        <f>IF(AND(TRIM(INDEX(StartDateValues,ROW(A4792)))&lt;&gt;"",INDEX(StartDateValues,ROW(A4792))&gt;0),INDEX(StartDateValues,ROW(A4792)),"")</f>
        <v/>
      </c>
      <c r="C4792" s="22" t="str">
        <f t="shared" si="371"/>
        <v/>
      </c>
      <c r="D4792" s="3" t="str">
        <f t="shared" si="372"/>
        <v/>
      </c>
      <c r="E4792" s="3" t="str">
        <f t="shared" si="373"/>
        <v/>
      </c>
      <c r="F4792" s="3" t="str">
        <f t="shared" si="374"/>
        <v/>
      </c>
      <c r="G4792" s="3" t="str">
        <f>IF(A4792="","",IF(HOUR(A4792)&lt;StartHour,StartHour,IF(HOUR(A4792)&gt;FinishHour,FinishHour,HOUR(A4792))))</f>
        <v/>
      </c>
      <c r="H4792" s="3" t="str">
        <f t="shared" si="375"/>
        <v/>
      </c>
      <c r="I4792" s="33" t="e">
        <f>IF(OR(A4792="",B4792=""),NA(),MAX(0,IF(A4792-B4792=0,SameDayCycleTimeSettingValue,(A4792-B4792) *24)))</f>
        <v>#N/A</v>
      </c>
      <c r="J4792" s="33" t="e">
        <f>IF(OR(A4792="",B4792=""),NA(),MAX(0,IF(A4792-B4792=0,SameDayCycleTimeSettingValue,((A4792-B4792) *24)-(INT((A4792-B4792)) * (24-(FinishHour-StartHour))))))</f>
        <v>#N/A</v>
      </c>
      <c r="K4792" s="3" t="e">
        <f ca="1">IF(OR(A4792&lt;&gt;"",B4792=""),NA(),MAX(0,IF(_xlfn.DAYS(NOW(),B4792)=0,SameDayCycleTimeSettingValue,_xlfn.DAYS(NOW(),B4792))))</f>
        <v>#N/A</v>
      </c>
    </row>
    <row r="4793" spans="1:11" x14ac:dyDescent="0.25">
      <c r="A4793" s="32" t="str">
        <f>IF(AND(TRIM(INDEX(CompletedDateValues,ROW(A4793)))&lt;&gt;"",INDEX(CompletedDateValues,ROW(A4793))&gt;0),INDEX(CompletedDateValues,ROW(A4793)),"")</f>
        <v/>
      </c>
      <c r="B4793" s="32" t="str">
        <f>IF(AND(TRIM(INDEX(StartDateValues,ROW(A4793)))&lt;&gt;"",INDEX(StartDateValues,ROW(A4793))&gt;0),INDEX(StartDateValues,ROW(A4793)),"")</f>
        <v/>
      </c>
      <c r="C4793" s="22" t="str">
        <f t="shared" si="371"/>
        <v/>
      </c>
      <c r="D4793" s="3" t="str">
        <f t="shared" si="372"/>
        <v/>
      </c>
      <c r="E4793" s="3" t="str">
        <f t="shared" si="373"/>
        <v/>
      </c>
      <c r="F4793" s="3" t="str">
        <f t="shared" si="374"/>
        <v/>
      </c>
      <c r="G4793" s="3" t="str">
        <f>IF(A4793="","",IF(HOUR(A4793)&lt;StartHour,StartHour,IF(HOUR(A4793)&gt;FinishHour,FinishHour,HOUR(A4793))))</f>
        <v/>
      </c>
      <c r="H4793" s="3" t="str">
        <f t="shared" si="375"/>
        <v/>
      </c>
      <c r="I4793" s="33" t="e">
        <f>IF(OR(A4793="",B4793=""),NA(),MAX(0,IF(A4793-B4793=0,SameDayCycleTimeSettingValue,(A4793-B4793) *24)))</f>
        <v>#N/A</v>
      </c>
      <c r="J4793" s="33" t="e">
        <f>IF(OR(A4793="",B4793=""),NA(),MAX(0,IF(A4793-B4793=0,SameDayCycleTimeSettingValue,((A4793-B4793) *24)-(INT((A4793-B4793)) * (24-(FinishHour-StartHour))))))</f>
        <v>#N/A</v>
      </c>
      <c r="K4793" s="3" t="e">
        <f ca="1">IF(OR(A4793&lt;&gt;"",B4793=""),NA(),MAX(0,IF(_xlfn.DAYS(NOW(),B4793)=0,SameDayCycleTimeSettingValue,_xlfn.DAYS(NOW(),B4793))))</f>
        <v>#N/A</v>
      </c>
    </row>
    <row r="4794" spans="1:11" x14ac:dyDescent="0.25">
      <c r="A4794" s="32" t="str">
        <f>IF(AND(TRIM(INDEX(CompletedDateValues,ROW(A4794)))&lt;&gt;"",INDEX(CompletedDateValues,ROW(A4794))&gt;0),INDEX(CompletedDateValues,ROW(A4794)),"")</f>
        <v/>
      </c>
      <c r="B4794" s="32" t="str">
        <f>IF(AND(TRIM(INDEX(StartDateValues,ROW(A4794)))&lt;&gt;"",INDEX(StartDateValues,ROW(A4794))&gt;0),INDEX(StartDateValues,ROW(A4794)),"")</f>
        <v/>
      </c>
      <c r="C4794" s="22" t="str">
        <f t="shared" si="371"/>
        <v/>
      </c>
      <c r="D4794" s="3" t="str">
        <f t="shared" si="372"/>
        <v/>
      </c>
      <c r="E4794" s="3" t="str">
        <f t="shared" si="373"/>
        <v/>
      </c>
      <c r="F4794" s="3" t="str">
        <f t="shared" si="374"/>
        <v/>
      </c>
      <c r="G4794" s="3" t="str">
        <f>IF(A4794="","",IF(HOUR(A4794)&lt;StartHour,StartHour,IF(HOUR(A4794)&gt;FinishHour,FinishHour,HOUR(A4794))))</f>
        <v/>
      </c>
      <c r="H4794" s="3" t="str">
        <f t="shared" si="375"/>
        <v/>
      </c>
      <c r="I4794" s="33" t="e">
        <f>IF(OR(A4794="",B4794=""),NA(),MAX(0,IF(A4794-B4794=0,SameDayCycleTimeSettingValue,(A4794-B4794) *24)))</f>
        <v>#N/A</v>
      </c>
      <c r="J4794" s="33" t="e">
        <f>IF(OR(A4794="",B4794=""),NA(),MAX(0,IF(A4794-B4794=0,SameDayCycleTimeSettingValue,((A4794-B4794) *24)-(INT((A4794-B4794)) * (24-(FinishHour-StartHour))))))</f>
        <v>#N/A</v>
      </c>
      <c r="K4794" s="3" t="e">
        <f ca="1">IF(OR(A4794&lt;&gt;"",B4794=""),NA(),MAX(0,IF(_xlfn.DAYS(NOW(),B4794)=0,SameDayCycleTimeSettingValue,_xlfn.DAYS(NOW(),B4794))))</f>
        <v>#N/A</v>
      </c>
    </row>
    <row r="4795" spans="1:11" x14ac:dyDescent="0.25">
      <c r="A4795" s="32" t="str">
        <f>IF(AND(TRIM(INDEX(CompletedDateValues,ROW(A4795)))&lt;&gt;"",INDEX(CompletedDateValues,ROW(A4795))&gt;0),INDEX(CompletedDateValues,ROW(A4795)),"")</f>
        <v/>
      </c>
      <c r="B4795" s="32" t="str">
        <f>IF(AND(TRIM(INDEX(StartDateValues,ROW(A4795)))&lt;&gt;"",INDEX(StartDateValues,ROW(A4795))&gt;0),INDEX(StartDateValues,ROW(A4795)),"")</f>
        <v/>
      </c>
      <c r="C4795" s="22" t="str">
        <f t="shared" si="371"/>
        <v/>
      </c>
      <c r="D4795" s="3" t="str">
        <f t="shared" si="372"/>
        <v/>
      </c>
      <c r="E4795" s="3" t="str">
        <f t="shared" si="373"/>
        <v/>
      </c>
      <c r="F4795" s="3" t="str">
        <f t="shared" si="374"/>
        <v/>
      </c>
      <c r="G4795" s="3" t="str">
        <f>IF(A4795="","",IF(HOUR(A4795)&lt;StartHour,StartHour,IF(HOUR(A4795)&gt;FinishHour,FinishHour,HOUR(A4795))))</f>
        <v/>
      </c>
      <c r="H4795" s="3" t="str">
        <f t="shared" si="375"/>
        <v/>
      </c>
      <c r="I4795" s="33" t="e">
        <f>IF(OR(A4795="",B4795=""),NA(),MAX(0,IF(A4795-B4795=0,SameDayCycleTimeSettingValue,(A4795-B4795) *24)))</f>
        <v>#N/A</v>
      </c>
      <c r="J4795" s="33" t="e">
        <f>IF(OR(A4795="",B4795=""),NA(),MAX(0,IF(A4795-B4795=0,SameDayCycleTimeSettingValue,((A4795-B4795) *24)-(INT((A4795-B4795)) * (24-(FinishHour-StartHour))))))</f>
        <v>#N/A</v>
      </c>
      <c r="K4795" s="3" t="e">
        <f ca="1">IF(OR(A4795&lt;&gt;"",B4795=""),NA(),MAX(0,IF(_xlfn.DAYS(NOW(),B4795)=0,SameDayCycleTimeSettingValue,_xlfn.DAYS(NOW(),B4795))))</f>
        <v>#N/A</v>
      </c>
    </row>
    <row r="4796" spans="1:11" x14ac:dyDescent="0.25">
      <c r="A4796" s="32" t="str">
        <f>IF(AND(TRIM(INDEX(CompletedDateValues,ROW(A4796)))&lt;&gt;"",INDEX(CompletedDateValues,ROW(A4796))&gt;0),INDEX(CompletedDateValues,ROW(A4796)),"")</f>
        <v/>
      </c>
      <c r="B4796" s="32" t="str">
        <f>IF(AND(TRIM(INDEX(StartDateValues,ROW(A4796)))&lt;&gt;"",INDEX(StartDateValues,ROW(A4796))&gt;0),INDEX(StartDateValues,ROW(A4796)),"")</f>
        <v/>
      </c>
      <c r="C4796" s="22" t="str">
        <f t="shared" si="371"/>
        <v/>
      </c>
      <c r="D4796" s="3" t="str">
        <f t="shared" si="372"/>
        <v/>
      </c>
      <c r="E4796" s="3" t="str">
        <f t="shared" si="373"/>
        <v/>
      </c>
      <c r="F4796" s="3" t="str">
        <f t="shared" si="374"/>
        <v/>
      </c>
      <c r="G4796" s="3" t="str">
        <f>IF(A4796="","",IF(HOUR(A4796)&lt;StartHour,StartHour,IF(HOUR(A4796)&gt;FinishHour,FinishHour,HOUR(A4796))))</f>
        <v/>
      </c>
      <c r="H4796" s="3" t="str">
        <f t="shared" si="375"/>
        <v/>
      </c>
      <c r="I4796" s="33" t="e">
        <f>IF(OR(A4796="",B4796=""),NA(),MAX(0,IF(A4796-B4796=0,SameDayCycleTimeSettingValue,(A4796-B4796) *24)))</f>
        <v>#N/A</v>
      </c>
      <c r="J4796" s="33" t="e">
        <f>IF(OR(A4796="",B4796=""),NA(),MAX(0,IF(A4796-B4796=0,SameDayCycleTimeSettingValue,((A4796-B4796) *24)-(INT((A4796-B4796)) * (24-(FinishHour-StartHour))))))</f>
        <v>#N/A</v>
      </c>
      <c r="K4796" s="3" t="e">
        <f ca="1">IF(OR(A4796&lt;&gt;"",B4796=""),NA(),MAX(0,IF(_xlfn.DAYS(NOW(),B4796)=0,SameDayCycleTimeSettingValue,_xlfn.DAYS(NOW(),B4796))))</f>
        <v>#N/A</v>
      </c>
    </row>
    <row r="4797" spans="1:11" x14ac:dyDescent="0.25">
      <c r="A4797" s="32" t="str">
        <f>IF(AND(TRIM(INDEX(CompletedDateValues,ROW(A4797)))&lt;&gt;"",INDEX(CompletedDateValues,ROW(A4797))&gt;0),INDEX(CompletedDateValues,ROW(A4797)),"")</f>
        <v/>
      </c>
      <c r="B4797" s="32" t="str">
        <f>IF(AND(TRIM(INDEX(StartDateValues,ROW(A4797)))&lt;&gt;"",INDEX(StartDateValues,ROW(A4797))&gt;0),INDEX(StartDateValues,ROW(A4797)),"")</f>
        <v/>
      </c>
      <c r="C4797" s="22" t="str">
        <f t="shared" si="371"/>
        <v/>
      </c>
      <c r="D4797" s="3" t="str">
        <f t="shared" si="372"/>
        <v/>
      </c>
      <c r="E4797" s="3" t="str">
        <f t="shared" si="373"/>
        <v/>
      </c>
      <c r="F4797" s="3" t="str">
        <f t="shared" si="374"/>
        <v/>
      </c>
      <c r="G4797" s="3" t="str">
        <f>IF(A4797="","",IF(HOUR(A4797)&lt;StartHour,StartHour,IF(HOUR(A4797)&gt;FinishHour,FinishHour,HOUR(A4797))))</f>
        <v/>
      </c>
      <c r="H4797" s="3" t="str">
        <f t="shared" si="375"/>
        <v/>
      </c>
      <c r="I4797" s="33" t="e">
        <f>IF(OR(A4797="",B4797=""),NA(),MAX(0,IF(A4797-B4797=0,SameDayCycleTimeSettingValue,(A4797-B4797) *24)))</f>
        <v>#N/A</v>
      </c>
      <c r="J4797" s="33" t="e">
        <f>IF(OR(A4797="",B4797=""),NA(),MAX(0,IF(A4797-B4797=0,SameDayCycleTimeSettingValue,((A4797-B4797) *24)-(INT((A4797-B4797)) * (24-(FinishHour-StartHour))))))</f>
        <v>#N/A</v>
      </c>
      <c r="K4797" s="3" t="e">
        <f ca="1">IF(OR(A4797&lt;&gt;"",B4797=""),NA(),MAX(0,IF(_xlfn.DAYS(NOW(),B4797)=0,SameDayCycleTimeSettingValue,_xlfn.DAYS(NOW(),B4797))))</f>
        <v>#N/A</v>
      </c>
    </row>
    <row r="4798" spans="1:11" x14ac:dyDescent="0.25">
      <c r="A4798" s="32" t="str">
        <f>IF(AND(TRIM(INDEX(CompletedDateValues,ROW(A4798)))&lt;&gt;"",INDEX(CompletedDateValues,ROW(A4798))&gt;0),INDEX(CompletedDateValues,ROW(A4798)),"")</f>
        <v/>
      </c>
      <c r="B4798" s="32" t="str">
        <f>IF(AND(TRIM(INDEX(StartDateValues,ROW(A4798)))&lt;&gt;"",INDEX(StartDateValues,ROW(A4798))&gt;0),INDEX(StartDateValues,ROW(A4798)),"")</f>
        <v/>
      </c>
      <c r="C4798" s="22" t="str">
        <f t="shared" si="371"/>
        <v/>
      </c>
      <c r="D4798" s="3" t="str">
        <f t="shared" si="372"/>
        <v/>
      </c>
      <c r="E4798" s="3" t="str">
        <f t="shared" si="373"/>
        <v/>
      </c>
      <c r="F4798" s="3" t="str">
        <f t="shared" si="374"/>
        <v/>
      </c>
      <c r="G4798" s="3" t="str">
        <f>IF(A4798="","",IF(HOUR(A4798)&lt;StartHour,StartHour,IF(HOUR(A4798)&gt;FinishHour,FinishHour,HOUR(A4798))))</f>
        <v/>
      </c>
      <c r="H4798" s="3" t="str">
        <f t="shared" si="375"/>
        <v/>
      </c>
      <c r="I4798" s="33" t="e">
        <f>IF(OR(A4798="",B4798=""),NA(),MAX(0,IF(A4798-B4798=0,SameDayCycleTimeSettingValue,(A4798-B4798) *24)))</f>
        <v>#N/A</v>
      </c>
      <c r="J4798" s="33" t="e">
        <f>IF(OR(A4798="",B4798=""),NA(),MAX(0,IF(A4798-B4798=0,SameDayCycleTimeSettingValue,((A4798-B4798) *24)-(INT((A4798-B4798)) * (24-(FinishHour-StartHour))))))</f>
        <v>#N/A</v>
      </c>
      <c r="K4798" s="3" t="e">
        <f ca="1">IF(OR(A4798&lt;&gt;"",B4798=""),NA(),MAX(0,IF(_xlfn.DAYS(NOW(),B4798)=0,SameDayCycleTimeSettingValue,_xlfn.DAYS(NOW(),B4798))))</f>
        <v>#N/A</v>
      </c>
    </row>
    <row r="4799" spans="1:11" x14ac:dyDescent="0.25">
      <c r="A4799" s="32" t="str">
        <f>IF(AND(TRIM(INDEX(CompletedDateValues,ROW(A4799)))&lt;&gt;"",INDEX(CompletedDateValues,ROW(A4799))&gt;0),INDEX(CompletedDateValues,ROW(A4799)),"")</f>
        <v/>
      </c>
      <c r="B4799" s="32" t="str">
        <f>IF(AND(TRIM(INDEX(StartDateValues,ROW(A4799)))&lt;&gt;"",INDEX(StartDateValues,ROW(A4799))&gt;0),INDEX(StartDateValues,ROW(A4799)),"")</f>
        <v/>
      </c>
      <c r="C4799" s="22" t="str">
        <f t="shared" si="371"/>
        <v/>
      </c>
      <c r="D4799" s="3" t="str">
        <f t="shared" si="372"/>
        <v/>
      </c>
      <c r="E4799" s="3" t="str">
        <f t="shared" si="373"/>
        <v/>
      </c>
      <c r="F4799" s="3" t="str">
        <f t="shared" si="374"/>
        <v/>
      </c>
      <c r="G4799" s="3" t="str">
        <f>IF(A4799="","",IF(HOUR(A4799)&lt;StartHour,StartHour,IF(HOUR(A4799)&gt;FinishHour,FinishHour,HOUR(A4799))))</f>
        <v/>
      </c>
      <c r="H4799" s="3" t="str">
        <f t="shared" si="375"/>
        <v/>
      </c>
      <c r="I4799" s="33" t="e">
        <f>IF(OR(A4799="",B4799=""),NA(),MAX(0,IF(A4799-B4799=0,SameDayCycleTimeSettingValue,(A4799-B4799) *24)))</f>
        <v>#N/A</v>
      </c>
      <c r="J4799" s="33" t="e">
        <f>IF(OR(A4799="",B4799=""),NA(),MAX(0,IF(A4799-B4799=0,SameDayCycleTimeSettingValue,((A4799-B4799) *24)-(INT((A4799-B4799)) * (24-(FinishHour-StartHour))))))</f>
        <v>#N/A</v>
      </c>
      <c r="K4799" s="3" t="e">
        <f ca="1">IF(OR(A4799&lt;&gt;"",B4799=""),NA(),MAX(0,IF(_xlfn.DAYS(NOW(),B4799)=0,SameDayCycleTimeSettingValue,_xlfn.DAYS(NOW(),B4799))))</f>
        <v>#N/A</v>
      </c>
    </row>
    <row r="4800" spans="1:11" x14ac:dyDescent="0.25">
      <c r="A4800" s="32" t="str">
        <f>IF(AND(TRIM(INDEX(CompletedDateValues,ROW(A4800)))&lt;&gt;"",INDEX(CompletedDateValues,ROW(A4800))&gt;0),INDEX(CompletedDateValues,ROW(A4800)),"")</f>
        <v/>
      </c>
      <c r="B4800" s="32" t="str">
        <f>IF(AND(TRIM(INDEX(StartDateValues,ROW(A4800)))&lt;&gt;"",INDEX(StartDateValues,ROW(A4800))&gt;0),INDEX(StartDateValues,ROW(A4800)),"")</f>
        <v/>
      </c>
      <c r="C4800" s="22" t="str">
        <f t="shared" si="371"/>
        <v/>
      </c>
      <c r="D4800" s="3" t="str">
        <f t="shared" si="372"/>
        <v/>
      </c>
      <c r="E4800" s="3" t="str">
        <f t="shared" si="373"/>
        <v/>
      </c>
      <c r="F4800" s="3" t="str">
        <f t="shared" si="374"/>
        <v/>
      </c>
      <c r="G4800" s="3" t="str">
        <f>IF(A4800="","",IF(HOUR(A4800)&lt;StartHour,StartHour,IF(HOUR(A4800)&gt;FinishHour,FinishHour,HOUR(A4800))))</f>
        <v/>
      </c>
      <c r="H4800" s="3" t="str">
        <f t="shared" si="375"/>
        <v/>
      </c>
      <c r="I4800" s="33" t="e">
        <f>IF(OR(A4800="",B4800=""),NA(),MAX(0,IF(A4800-B4800=0,SameDayCycleTimeSettingValue,(A4800-B4800) *24)))</f>
        <v>#N/A</v>
      </c>
      <c r="J4800" s="33" t="e">
        <f>IF(OR(A4800="",B4800=""),NA(),MAX(0,IF(A4800-B4800=0,SameDayCycleTimeSettingValue,((A4800-B4800) *24)-(INT((A4800-B4800)) * (24-(FinishHour-StartHour))))))</f>
        <v>#N/A</v>
      </c>
      <c r="K4800" s="3" t="e">
        <f ca="1">IF(OR(A4800&lt;&gt;"",B4800=""),NA(),MAX(0,IF(_xlfn.DAYS(NOW(),B4800)=0,SameDayCycleTimeSettingValue,_xlfn.DAYS(NOW(),B4800))))</f>
        <v>#N/A</v>
      </c>
    </row>
    <row r="4801" spans="1:11" x14ac:dyDescent="0.25">
      <c r="A4801" s="32" t="str">
        <f>IF(AND(TRIM(INDEX(CompletedDateValues,ROW(A4801)))&lt;&gt;"",INDEX(CompletedDateValues,ROW(A4801))&gt;0),INDEX(CompletedDateValues,ROW(A4801)),"")</f>
        <v/>
      </c>
      <c r="B4801" s="32" t="str">
        <f>IF(AND(TRIM(INDEX(StartDateValues,ROW(A4801)))&lt;&gt;"",INDEX(StartDateValues,ROW(A4801))&gt;0),INDEX(StartDateValues,ROW(A4801)),"")</f>
        <v/>
      </c>
      <c r="C4801" s="22" t="str">
        <f t="shared" si="371"/>
        <v/>
      </c>
      <c r="D4801" s="3" t="str">
        <f t="shared" si="372"/>
        <v/>
      </c>
      <c r="E4801" s="3" t="str">
        <f t="shared" si="373"/>
        <v/>
      </c>
      <c r="F4801" s="3" t="str">
        <f t="shared" si="374"/>
        <v/>
      </c>
      <c r="G4801" s="3" t="str">
        <f>IF(A4801="","",IF(HOUR(A4801)&lt;StartHour,StartHour,IF(HOUR(A4801)&gt;FinishHour,FinishHour,HOUR(A4801))))</f>
        <v/>
      </c>
      <c r="H4801" s="3" t="str">
        <f t="shared" si="375"/>
        <v/>
      </c>
      <c r="I4801" s="33" t="e">
        <f>IF(OR(A4801="",B4801=""),NA(),MAX(0,IF(A4801-B4801=0,SameDayCycleTimeSettingValue,(A4801-B4801) *24)))</f>
        <v>#N/A</v>
      </c>
      <c r="J4801" s="33" t="e">
        <f>IF(OR(A4801="",B4801=""),NA(),MAX(0,IF(A4801-B4801=0,SameDayCycleTimeSettingValue,((A4801-B4801) *24)-(INT((A4801-B4801)) * (24-(FinishHour-StartHour))))))</f>
        <v>#N/A</v>
      </c>
      <c r="K4801" s="3" t="e">
        <f ca="1">IF(OR(A4801&lt;&gt;"",B4801=""),NA(),MAX(0,IF(_xlfn.DAYS(NOW(),B4801)=0,SameDayCycleTimeSettingValue,_xlfn.DAYS(NOW(),B4801))))</f>
        <v>#N/A</v>
      </c>
    </row>
    <row r="4802" spans="1:11" x14ac:dyDescent="0.25">
      <c r="A4802" s="32" t="str">
        <f>IF(AND(TRIM(INDEX(CompletedDateValues,ROW(A4802)))&lt;&gt;"",INDEX(CompletedDateValues,ROW(A4802))&gt;0),INDEX(CompletedDateValues,ROW(A4802)),"")</f>
        <v/>
      </c>
      <c r="B4802" s="32" t="str">
        <f>IF(AND(TRIM(INDEX(StartDateValues,ROW(A4802)))&lt;&gt;"",INDEX(StartDateValues,ROW(A4802))&gt;0),INDEX(StartDateValues,ROW(A4802)),"")</f>
        <v/>
      </c>
      <c r="C4802" s="22" t="str">
        <f t="shared" si="371"/>
        <v/>
      </c>
      <c r="D4802" s="3" t="str">
        <f t="shared" si="372"/>
        <v/>
      </c>
      <c r="E4802" s="3" t="str">
        <f t="shared" si="373"/>
        <v/>
      </c>
      <c r="F4802" s="3" t="str">
        <f t="shared" si="374"/>
        <v/>
      </c>
      <c r="G4802" s="3" t="str">
        <f>IF(A4802="","",IF(HOUR(A4802)&lt;StartHour,StartHour,IF(HOUR(A4802)&gt;FinishHour,FinishHour,HOUR(A4802))))</f>
        <v/>
      </c>
      <c r="H4802" s="3" t="str">
        <f t="shared" si="375"/>
        <v/>
      </c>
      <c r="I4802" s="33" t="e">
        <f>IF(OR(A4802="",B4802=""),NA(),MAX(0,IF(A4802-B4802=0,SameDayCycleTimeSettingValue,(A4802-B4802) *24)))</f>
        <v>#N/A</v>
      </c>
      <c r="J4802" s="33" t="e">
        <f>IF(OR(A4802="",B4802=""),NA(),MAX(0,IF(A4802-B4802=0,SameDayCycleTimeSettingValue,((A4802-B4802) *24)-(INT((A4802-B4802)) * (24-(FinishHour-StartHour))))))</f>
        <v>#N/A</v>
      </c>
      <c r="K4802" s="3" t="e">
        <f ca="1">IF(OR(A4802&lt;&gt;"",B4802=""),NA(),MAX(0,IF(_xlfn.DAYS(NOW(),B4802)=0,SameDayCycleTimeSettingValue,_xlfn.DAYS(NOW(),B4802))))</f>
        <v>#N/A</v>
      </c>
    </row>
    <row r="4803" spans="1:11" x14ac:dyDescent="0.25">
      <c r="A4803" s="32" t="str">
        <f>IF(AND(TRIM(INDEX(CompletedDateValues,ROW(A4803)))&lt;&gt;"",INDEX(CompletedDateValues,ROW(A4803))&gt;0),INDEX(CompletedDateValues,ROW(A4803)),"")</f>
        <v/>
      </c>
      <c r="B4803" s="32" t="str">
        <f>IF(AND(TRIM(INDEX(StartDateValues,ROW(A4803)))&lt;&gt;"",INDEX(StartDateValues,ROW(A4803))&gt;0),INDEX(StartDateValues,ROW(A4803)),"")</f>
        <v/>
      </c>
      <c r="C4803" s="22" t="str">
        <f t="shared" ref="C4803:C4866" si="376">IF(AND(TRIM(INDEX(WorkTypeValues,ROW(A4803)))&lt;&gt;"",INDEX(WorkTypeValues,ROW(A4803))&gt;0),INDEX(WorkTypeValues,ROW(A4803)),"")</f>
        <v/>
      </c>
      <c r="D4803" s="3" t="str">
        <f t="shared" ref="D4803:D4866" si="377">IF(A4803="", "",YEAR(A4803))</f>
        <v/>
      </c>
      <c r="E4803" s="3" t="str">
        <f t="shared" ref="E4803:E4866" si="378">IF(A4803="","",MONTH(A4803))</f>
        <v/>
      </c>
      <c r="F4803" s="3" t="str">
        <f t="shared" ref="F4803:F4866" si="379">IF(A4803="","",DAY(A4803))</f>
        <v/>
      </c>
      <c r="G4803" s="3" t="str">
        <f>IF(A4803="","",IF(HOUR(A4803)&lt;StartHour,StartHour,IF(HOUR(A4803)&gt;FinishHour,FinishHour,HOUR(A4803))))</f>
        <v/>
      </c>
      <c r="H4803" s="3" t="str">
        <f t="shared" ref="H4803:H4866" si="380">IF(D4803="","",D4803&amp;"-"&amp;TEXT(E4803,"00") &amp;"-"&amp;TEXT(F4803,"00") &amp;"-"&amp;TEXT(G4803,"00"))</f>
        <v/>
      </c>
      <c r="I4803" s="33" t="e">
        <f>IF(OR(A4803="",B4803=""),NA(),MAX(0,IF(A4803-B4803=0,SameDayCycleTimeSettingValue,(A4803-B4803) *24)))</f>
        <v>#N/A</v>
      </c>
      <c r="J4803" s="33" t="e">
        <f>IF(OR(A4803="",B4803=""),NA(),MAX(0,IF(A4803-B4803=0,SameDayCycleTimeSettingValue,((A4803-B4803) *24)-(INT((A4803-B4803)) * (24-(FinishHour-StartHour))))))</f>
        <v>#N/A</v>
      </c>
      <c r="K4803" s="3" t="e">
        <f ca="1">IF(OR(A4803&lt;&gt;"",B4803=""),NA(),MAX(0,IF(_xlfn.DAYS(NOW(),B4803)=0,SameDayCycleTimeSettingValue,_xlfn.DAYS(NOW(),B4803))))</f>
        <v>#N/A</v>
      </c>
    </row>
    <row r="4804" spans="1:11" x14ac:dyDescent="0.25">
      <c r="A4804" s="32" t="str">
        <f>IF(AND(TRIM(INDEX(CompletedDateValues,ROW(A4804)))&lt;&gt;"",INDEX(CompletedDateValues,ROW(A4804))&gt;0),INDEX(CompletedDateValues,ROW(A4804)),"")</f>
        <v/>
      </c>
      <c r="B4804" s="32" t="str">
        <f>IF(AND(TRIM(INDEX(StartDateValues,ROW(A4804)))&lt;&gt;"",INDEX(StartDateValues,ROW(A4804))&gt;0),INDEX(StartDateValues,ROW(A4804)),"")</f>
        <v/>
      </c>
      <c r="C4804" s="22" t="str">
        <f t="shared" si="376"/>
        <v/>
      </c>
      <c r="D4804" s="3" t="str">
        <f t="shared" si="377"/>
        <v/>
      </c>
      <c r="E4804" s="3" t="str">
        <f t="shared" si="378"/>
        <v/>
      </c>
      <c r="F4804" s="3" t="str">
        <f t="shared" si="379"/>
        <v/>
      </c>
      <c r="G4804" s="3" t="str">
        <f>IF(A4804="","",IF(HOUR(A4804)&lt;StartHour,StartHour,IF(HOUR(A4804)&gt;FinishHour,FinishHour,HOUR(A4804))))</f>
        <v/>
      </c>
      <c r="H4804" s="3" t="str">
        <f t="shared" si="380"/>
        <v/>
      </c>
      <c r="I4804" s="33" t="e">
        <f>IF(OR(A4804="",B4804=""),NA(),MAX(0,IF(A4804-B4804=0,SameDayCycleTimeSettingValue,(A4804-B4804) *24)))</f>
        <v>#N/A</v>
      </c>
      <c r="J4804" s="33" t="e">
        <f>IF(OR(A4804="",B4804=""),NA(),MAX(0,IF(A4804-B4804=0,SameDayCycleTimeSettingValue,((A4804-B4804) *24)-(INT((A4804-B4804)) * (24-(FinishHour-StartHour))))))</f>
        <v>#N/A</v>
      </c>
      <c r="K4804" s="3" t="e">
        <f ca="1">IF(OR(A4804&lt;&gt;"",B4804=""),NA(),MAX(0,IF(_xlfn.DAYS(NOW(),B4804)=0,SameDayCycleTimeSettingValue,_xlfn.DAYS(NOW(),B4804))))</f>
        <v>#N/A</v>
      </c>
    </row>
    <row r="4805" spans="1:11" x14ac:dyDescent="0.25">
      <c r="A4805" s="32" t="str">
        <f>IF(AND(TRIM(INDEX(CompletedDateValues,ROW(A4805)))&lt;&gt;"",INDEX(CompletedDateValues,ROW(A4805))&gt;0),INDEX(CompletedDateValues,ROW(A4805)),"")</f>
        <v/>
      </c>
      <c r="B4805" s="32" t="str">
        <f>IF(AND(TRIM(INDEX(StartDateValues,ROW(A4805)))&lt;&gt;"",INDEX(StartDateValues,ROW(A4805))&gt;0),INDEX(StartDateValues,ROW(A4805)),"")</f>
        <v/>
      </c>
      <c r="C4805" s="22" t="str">
        <f t="shared" si="376"/>
        <v/>
      </c>
      <c r="D4805" s="3" t="str">
        <f t="shared" si="377"/>
        <v/>
      </c>
      <c r="E4805" s="3" t="str">
        <f t="shared" si="378"/>
        <v/>
      </c>
      <c r="F4805" s="3" t="str">
        <f t="shared" si="379"/>
        <v/>
      </c>
      <c r="G4805" s="3" t="str">
        <f>IF(A4805="","",IF(HOUR(A4805)&lt;StartHour,StartHour,IF(HOUR(A4805)&gt;FinishHour,FinishHour,HOUR(A4805))))</f>
        <v/>
      </c>
      <c r="H4805" s="3" t="str">
        <f t="shared" si="380"/>
        <v/>
      </c>
      <c r="I4805" s="33" t="e">
        <f>IF(OR(A4805="",B4805=""),NA(),MAX(0,IF(A4805-B4805=0,SameDayCycleTimeSettingValue,(A4805-B4805) *24)))</f>
        <v>#N/A</v>
      </c>
      <c r="J4805" s="33" t="e">
        <f>IF(OR(A4805="",B4805=""),NA(),MAX(0,IF(A4805-B4805=0,SameDayCycleTimeSettingValue,((A4805-B4805) *24)-(INT((A4805-B4805)) * (24-(FinishHour-StartHour))))))</f>
        <v>#N/A</v>
      </c>
      <c r="K4805" s="3" t="e">
        <f ca="1">IF(OR(A4805&lt;&gt;"",B4805=""),NA(),MAX(0,IF(_xlfn.DAYS(NOW(),B4805)=0,SameDayCycleTimeSettingValue,_xlfn.DAYS(NOW(),B4805))))</f>
        <v>#N/A</v>
      </c>
    </row>
    <row r="4806" spans="1:11" x14ac:dyDescent="0.25">
      <c r="A4806" s="32" t="str">
        <f>IF(AND(TRIM(INDEX(CompletedDateValues,ROW(A4806)))&lt;&gt;"",INDEX(CompletedDateValues,ROW(A4806))&gt;0),INDEX(CompletedDateValues,ROW(A4806)),"")</f>
        <v/>
      </c>
      <c r="B4806" s="32" t="str">
        <f>IF(AND(TRIM(INDEX(StartDateValues,ROW(A4806)))&lt;&gt;"",INDEX(StartDateValues,ROW(A4806))&gt;0),INDEX(StartDateValues,ROW(A4806)),"")</f>
        <v/>
      </c>
      <c r="C4806" s="22" t="str">
        <f t="shared" si="376"/>
        <v/>
      </c>
      <c r="D4806" s="3" t="str">
        <f t="shared" si="377"/>
        <v/>
      </c>
      <c r="E4806" s="3" t="str">
        <f t="shared" si="378"/>
        <v/>
      </c>
      <c r="F4806" s="3" t="str">
        <f t="shared" si="379"/>
        <v/>
      </c>
      <c r="G4806" s="3" t="str">
        <f>IF(A4806="","",IF(HOUR(A4806)&lt;StartHour,StartHour,IF(HOUR(A4806)&gt;FinishHour,FinishHour,HOUR(A4806))))</f>
        <v/>
      </c>
      <c r="H4806" s="3" t="str">
        <f t="shared" si="380"/>
        <v/>
      </c>
      <c r="I4806" s="33" t="e">
        <f>IF(OR(A4806="",B4806=""),NA(),MAX(0,IF(A4806-B4806=0,SameDayCycleTimeSettingValue,(A4806-B4806) *24)))</f>
        <v>#N/A</v>
      </c>
      <c r="J4806" s="33" t="e">
        <f>IF(OR(A4806="",B4806=""),NA(),MAX(0,IF(A4806-B4806=0,SameDayCycleTimeSettingValue,((A4806-B4806) *24)-(INT((A4806-B4806)) * (24-(FinishHour-StartHour))))))</f>
        <v>#N/A</v>
      </c>
      <c r="K4806" s="3" t="e">
        <f ca="1">IF(OR(A4806&lt;&gt;"",B4806=""),NA(),MAX(0,IF(_xlfn.DAYS(NOW(),B4806)=0,SameDayCycleTimeSettingValue,_xlfn.DAYS(NOW(),B4806))))</f>
        <v>#N/A</v>
      </c>
    </row>
    <row r="4807" spans="1:11" x14ac:dyDescent="0.25">
      <c r="A4807" s="32" t="str">
        <f>IF(AND(TRIM(INDEX(CompletedDateValues,ROW(A4807)))&lt;&gt;"",INDEX(CompletedDateValues,ROW(A4807))&gt;0),INDEX(CompletedDateValues,ROW(A4807)),"")</f>
        <v/>
      </c>
      <c r="B4807" s="32" t="str">
        <f>IF(AND(TRIM(INDEX(StartDateValues,ROW(A4807)))&lt;&gt;"",INDEX(StartDateValues,ROW(A4807))&gt;0),INDEX(StartDateValues,ROW(A4807)),"")</f>
        <v/>
      </c>
      <c r="C4807" s="22" t="str">
        <f t="shared" si="376"/>
        <v/>
      </c>
      <c r="D4807" s="3" t="str">
        <f t="shared" si="377"/>
        <v/>
      </c>
      <c r="E4807" s="3" t="str">
        <f t="shared" si="378"/>
        <v/>
      </c>
      <c r="F4807" s="3" t="str">
        <f t="shared" si="379"/>
        <v/>
      </c>
      <c r="G4807" s="3" t="str">
        <f>IF(A4807="","",IF(HOUR(A4807)&lt;StartHour,StartHour,IF(HOUR(A4807)&gt;FinishHour,FinishHour,HOUR(A4807))))</f>
        <v/>
      </c>
      <c r="H4807" s="3" t="str">
        <f t="shared" si="380"/>
        <v/>
      </c>
      <c r="I4807" s="33" t="e">
        <f>IF(OR(A4807="",B4807=""),NA(),MAX(0,IF(A4807-B4807=0,SameDayCycleTimeSettingValue,(A4807-B4807) *24)))</f>
        <v>#N/A</v>
      </c>
      <c r="J4807" s="33" t="e">
        <f>IF(OR(A4807="",B4807=""),NA(),MAX(0,IF(A4807-B4807=0,SameDayCycleTimeSettingValue,((A4807-B4807) *24)-(INT((A4807-B4807)) * (24-(FinishHour-StartHour))))))</f>
        <v>#N/A</v>
      </c>
      <c r="K4807" s="3" t="e">
        <f ca="1">IF(OR(A4807&lt;&gt;"",B4807=""),NA(),MAX(0,IF(_xlfn.DAYS(NOW(),B4807)=0,SameDayCycleTimeSettingValue,_xlfn.DAYS(NOW(),B4807))))</f>
        <v>#N/A</v>
      </c>
    </row>
    <row r="4808" spans="1:11" x14ac:dyDescent="0.25">
      <c r="A4808" s="32" t="str">
        <f>IF(AND(TRIM(INDEX(CompletedDateValues,ROW(A4808)))&lt;&gt;"",INDEX(CompletedDateValues,ROW(A4808))&gt;0),INDEX(CompletedDateValues,ROW(A4808)),"")</f>
        <v/>
      </c>
      <c r="B4808" s="32" t="str">
        <f>IF(AND(TRIM(INDEX(StartDateValues,ROW(A4808)))&lt;&gt;"",INDEX(StartDateValues,ROW(A4808))&gt;0),INDEX(StartDateValues,ROW(A4808)),"")</f>
        <v/>
      </c>
      <c r="C4808" s="22" t="str">
        <f t="shared" si="376"/>
        <v/>
      </c>
      <c r="D4808" s="3" t="str">
        <f t="shared" si="377"/>
        <v/>
      </c>
      <c r="E4808" s="3" t="str">
        <f t="shared" si="378"/>
        <v/>
      </c>
      <c r="F4808" s="3" t="str">
        <f t="shared" si="379"/>
        <v/>
      </c>
      <c r="G4808" s="3" t="str">
        <f>IF(A4808="","",IF(HOUR(A4808)&lt;StartHour,StartHour,IF(HOUR(A4808)&gt;FinishHour,FinishHour,HOUR(A4808))))</f>
        <v/>
      </c>
      <c r="H4808" s="3" t="str">
        <f t="shared" si="380"/>
        <v/>
      </c>
      <c r="I4808" s="33" t="e">
        <f>IF(OR(A4808="",B4808=""),NA(),MAX(0,IF(A4808-B4808=0,SameDayCycleTimeSettingValue,(A4808-B4808) *24)))</f>
        <v>#N/A</v>
      </c>
      <c r="J4808" s="33" t="e">
        <f>IF(OR(A4808="",B4808=""),NA(),MAX(0,IF(A4808-B4808=0,SameDayCycleTimeSettingValue,((A4808-B4808) *24)-(INT((A4808-B4808)) * (24-(FinishHour-StartHour))))))</f>
        <v>#N/A</v>
      </c>
      <c r="K4808" s="3" t="e">
        <f ca="1">IF(OR(A4808&lt;&gt;"",B4808=""),NA(),MAX(0,IF(_xlfn.DAYS(NOW(),B4808)=0,SameDayCycleTimeSettingValue,_xlfn.DAYS(NOW(),B4808))))</f>
        <v>#N/A</v>
      </c>
    </row>
    <row r="4809" spans="1:11" x14ac:dyDescent="0.25">
      <c r="A4809" s="32" t="str">
        <f>IF(AND(TRIM(INDEX(CompletedDateValues,ROW(A4809)))&lt;&gt;"",INDEX(CompletedDateValues,ROW(A4809))&gt;0),INDEX(CompletedDateValues,ROW(A4809)),"")</f>
        <v/>
      </c>
      <c r="B4809" s="32" t="str">
        <f>IF(AND(TRIM(INDEX(StartDateValues,ROW(A4809)))&lt;&gt;"",INDEX(StartDateValues,ROW(A4809))&gt;0),INDEX(StartDateValues,ROW(A4809)),"")</f>
        <v/>
      </c>
      <c r="C4809" s="22" t="str">
        <f t="shared" si="376"/>
        <v/>
      </c>
      <c r="D4809" s="3" t="str">
        <f t="shared" si="377"/>
        <v/>
      </c>
      <c r="E4809" s="3" t="str">
        <f t="shared" si="378"/>
        <v/>
      </c>
      <c r="F4809" s="3" t="str">
        <f t="shared" si="379"/>
        <v/>
      </c>
      <c r="G4809" s="3" t="str">
        <f>IF(A4809="","",IF(HOUR(A4809)&lt;StartHour,StartHour,IF(HOUR(A4809)&gt;FinishHour,FinishHour,HOUR(A4809))))</f>
        <v/>
      </c>
      <c r="H4809" s="3" t="str">
        <f t="shared" si="380"/>
        <v/>
      </c>
      <c r="I4809" s="33" t="e">
        <f>IF(OR(A4809="",B4809=""),NA(),MAX(0,IF(A4809-B4809=0,SameDayCycleTimeSettingValue,(A4809-B4809) *24)))</f>
        <v>#N/A</v>
      </c>
      <c r="J4809" s="33" t="e">
        <f>IF(OR(A4809="",B4809=""),NA(),MAX(0,IF(A4809-B4809=0,SameDayCycleTimeSettingValue,((A4809-B4809) *24)-(INT((A4809-B4809)) * (24-(FinishHour-StartHour))))))</f>
        <v>#N/A</v>
      </c>
      <c r="K4809" s="3" t="e">
        <f ca="1">IF(OR(A4809&lt;&gt;"",B4809=""),NA(),MAX(0,IF(_xlfn.DAYS(NOW(),B4809)=0,SameDayCycleTimeSettingValue,_xlfn.DAYS(NOW(),B4809))))</f>
        <v>#N/A</v>
      </c>
    </row>
    <row r="4810" spans="1:11" x14ac:dyDescent="0.25">
      <c r="A4810" s="32" t="str">
        <f>IF(AND(TRIM(INDEX(CompletedDateValues,ROW(A4810)))&lt;&gt;"",INDEX(CompletedDateValues,ROW(A4810))&gt;0),INDEX(CompletedDateValues,ROW(A4810)),"")</f>
        <v/>
      </c>
      <c r="B4810" s="32" t="str">
        <f>IF(AND(TRIM(INDEX(StartDateValues,ROW(A4810)))&lt;&gt;"",INDEX(StartDateValues,ROW(A4810))&gt;0),INDEX(StartDateValues,ROW(A4810)),"")</f>
        <v/>
      </c>
      <c r="C4810" s="22" t="str">
        <f t="shared" si="376"/>
        <v/>
      </c>
      <c r="D4810" s="3" t="str">
        <f t="shared" si="377"/>
        <v/>
      </c>
      <c r="E4810" s="3" t="str">
        <f t="shared" si="378"/>
        <v/>
      </c>
      <c r="F4810" s="3" t="str">
        <f t="shared" si="379"/>
        <v/>
      </c>
      <c r="G4810" s="3" t="str">
        <f>IF(A4810="","",IF(HOUR(A4810)&lt;StartHour,StartHour,IF(HOUR(A4810)&gt;FinishHour,FinishHour,HOUR(A4810))))</f>
        <v/>
      </c>
      <c r="H4810" s="3" t="str">
        <f t="shared" si="380"/>
        <v/>
      </c>
      <c r="I4810" s="33" t="e">
        <f>IF(OR(A4810="",B4810=""),NA(),MAX(0,IF(A4810-B4810=0,SameDayCycleTimeSettingValue,(A4810-B4810) *24)))</f>
        <v>#N/A</v>
      </c>
      <c r="J4810" s="33" t="e">
        <f>IF(OR(A4810="",B4810=""),NA(),MAX(0,IF(A4810-B4810=0,SameDayCycleTimeSettingValue,((A4810-B4810) *24)-(INT((A4810-B4810)) * (24-(FinishHour-StartHour))))))</f>
        <v>#N/A</v>
      </c>
      <c r="K4810" s="3" t="e">
        <f ca="1">IF(OR(A4810&lt;&gt;"",B4810=""),NA(),MAX(0,IF(_xlfn.DAYS(NOW(),B4810)=0,SameDayCycleTimeSettingValue,_xlfn.DAYS(NOW(),B4810))))</f>
        <v>#N/A</v>
      </c>
    </row>
    <row r="4811" spans="1:11" x14ac:dyDescent="0.25">
      <c r="A4811" s="32" t="str">
        <f>IF(AND(TRIM(INDEX(CompletedDateValues,ROW(A4811)))&lt;&gt;"",INDEX(CompletedDateValues,ROW(A4811))&gt;0),INDEX(CompletedDateValues,ROW(A4811)),"")</f>
        <v/>
      </c>
      <c r="B4811" s="32" t="str">
        <f>IF(AND(TRIM(INDEX(StartDateValues,ROW(A4811)))&lt;&gt;"",INDEX(StartDateValues,ROW(A4811))&gt;0),INDEX(StartDateValues,ROW(A4811)),"")</f>
        <v/>
      </c>
      <c r="C4811" s="22" t="str">
        <f t="shared" si="376"/>
        <v/>
      </c>
      <c r="D4811" s="3" t="str">
        <f t="shared" si="377"/>
        <v/>
      </c>
      <c r="E4811" s="3" t="str">
        <f t="shared" si="378"/>
        <v/>
      </c>
      <c r="F4811" s="3" t="str">
        <f t="shared" si="379"/>
        <v/>
      </c>
      <c r="G4811" s="3" t="str">
        <f>IF(A4811="","",IF(HOUR(A4811)&lt;StartHour,StartHour,IF(HOUR(A4811)&gt;FinishHour,FinishHour,HOUR(A4811))))</f>
        <v/>
      </c>
      <c r="H4811" s="3" t="str">
        <f t="shared" si="380"/>
        <v/>
      </c>
      <c r="I4811" s="33" t="e">
        <f>IF(OR(A4811="",B4811=""),NA(),MAX(0,IF(A4811-B4811=0,SameDayCycleTimeSettingValue,(A4811-B4811) *24)))</f>
        <v>#N/A</v>
      </c>
      <c r="J4811" s="33" t="e">
        <f>IF(OR(A4811="",B4811=""),NA(),MAX(0,IF(A4811-B4811=0,SameDayCycleTimeSettingValue,((A4811-B4811) *24)-(INT((A4811-B4811)) * (24-(FinishHour-StartHour))))))</f>
        <v>#N/A</v>
      </c>
      <c r="K4811" s="3" t="e">
        <f ca="1">IF(OR(A4811&lt;&gt;"",B4811=""),NA(),MAX(0,IF(_xlfn.DAYS(NOW(),B4811)=0,SameDayCycleTimeSettingValue,_xlfn.DAYS(NOW(),B4811))))</f>
        <v>#N/A</v>
      </c>
    </row>
    <row r="4812" spans="1:11" x14ac:dyDescent="0.25">
      <c r="A4812" s="32" t="str">
        <f>IF(AND(TRIM(INDEX(CompletedDateValues,ROW(A4812)))&lt;&gt;"",INDEX(CompletedDateValues,ROW(A4812))&gt;0),INDEX(CompletedDateValues,ROW(A4812)),"")</f>
        <v/>
      </c>
      <c r="B4812" s="32" t="str">
        <f>IF(AND(TRIM(INDEX(StartDateValues,ROW(A4812)))&lt;&gt;"",INDEX(StartDateValues,ROW(A4812))&gt;0),INDEX(StartDateValues,ROW(A4812)),"")</f>
        <v/>
      </c>
      <c r="C4812" s="22" t="str">
        <f t="shared" si="376"/>
        <v/>
      </c>
      <c r="D4812" s="3" t="str">
        <f t="shared" si="377"/>
        <v/>
      </c>
      <c r="E4812" s="3" t="str">
        <f t="shared" si="378"/>
        <v/>
      </c>
      <c r="F4812" s="3" t="str">
        <f t="shared" si="379"/>
        <v/>
      </c>
      <c r="G4812" s="3" t="str">
        <f>IF(A4812="","",IF(HOUR(A4812)&lt;StartHour,StartHour,IF(HOUR(A4812)&gt;FinishHour,FinishHour,HOUR(A4812))))</f>
        <v/>
      </c>
      <c r="H4812" s="3" t="str">
        <f t="shared" si="380"/>
        <v/>
      </c>
      <c r="I4812" s="33" t="e">
        <f>IF(OR(A4812="",B4812=""),NA(),MAX(0,IF(A4812-B4812=0,SameDayCycleTimeSettingValue,(A4812-B4812) *24)))</f>
        <v>#N/A</v>
      </c>
      <c r="J4812" s="33" t="e">
        <f>IF(OR(A4812="",B4812=""),NA(),MAX(0,IF(A4812-B4812=0,SameDayCycleTimeSettingValue,((A4812-B4812) *24)-(INT((A4812-B4812)) * (24-(FinishHour-StartHour))))))</f>
        <v>#N/A</v>
      </c>
      <c r="K4812" s="3" t="e">
        <f ca="1">IF(OR(A4812&lt;&gt;"",B4812=""),NA(),MAX(0,IF(_xlfn.DAYS(NOW(),B4812)=0,SameDayCycleTimeSettingValue,_xlfn.DAYS(NOW(),B4812))))</f>
        <v>#N/A</v>
      </c>
    </row>
    <row r="4813" spans="1:11" x14ac:dyDescent="0.25">
      <c r="A4813" s="32" t="str">
        <f>IF(AND(TRIM(INDEX(CompletedDateValues,ROW(A4813)))&lt;&gt;"",INDEX(CompletedDateValues,ROW(A4813))&gt;0),INDEX(CompletedDateValues,ROW(A4813)),"")</f>
        <v/>
      </c>
      <c r="B4813" s="32" t="str">
        <f>IF(AND(TRIM(INDEX(StartDateValues,ROW(A4813)))&lt;&gt;"",INDEX(StartDateValues,ROW(A4813))&gt;0),INDEX(StartDateValues,ROW(A4813)),"")</f>
        <v/>
      </c>
      <c r="C4813" s="22" t="str">
        <f t="shared" si="376"/>
        <v/>
      </c>
      <c r="D4813" s="3" t="str">
        <f t="shared" si="377"/>
        <v/>
      </c>
      <c r="E4813" s="3" t="str">
        <f t="shared" si="378"/>
        <v/>
      </c>
      <c r="F4813" s="3" t="str">
        <f t="shared" si="379"/>
        <v/>
      </c>
      <c r="G4813" s="3" t="str">
        <f>IF(A4813="","",IF(HOUR(A4813)&lt;StartHour,StartHour,IF(HOUR(A4813)&gt;FinishHour,FinishHour,HOUR(A4813))))</f>
        <v/>
      </c>
      <c r="H4813" s="3" t="str">
        <f t="shared" si="380"/>
        <v/>
      </c>
      <c r="I4813" s="33" t="e">
        <f>IF(OR(A4813="",B4813=""),NA(),MAX(0,IF(A4813-B4813=0,SameDayCycleTimeSettingValue,(A4813-B4813) *24)))</f>
        <v>#N/A</v>
      </c>
      <c r="J4813" s="33" t="e">
        <f>IF(OR(A4813="",B4813=""),NA(),MAX(0,IF(A4813-B4813=0,SameDayCycleTimeSettingValue,((A4813-B4813) *24)-(INT((A4813-B4813)) * (24-(FinishHour-StartHour))))))</f>
        <v>#N/A</v>
      </c>
      <c r="K4813" s="3" t="e">
        <f ca="1">IF(OR(A4813&lt;&gt;"",B4813=""),NA(),MAX(0,IF(_xlfn.DAYS(NOW(),B4813)=0,SameDayCycleTimeSettingValue,_xlfn.DAYS(NOW(),B4813))))</f>
        <v>#N/A</v>
      </c>
    </row>
    <row r="4814" spans="1:11" x14ac:dyDescent="0.25">
      <c r="A4814" s="32" t="str">
        <f>IF(AND(TRIM(INDEX(CompletedDateValues,ROW(A4814)))&lt;&gt;"",INDEX(CompletedDateValues,ROW(A4814))&gt;0),INDEX(CompletedDateValues,ROW(A4814)),"")</f>
        <v/>
      </c>
      <c r="B4814" s="32" t="str">
        <f>IF(AND(TRIM(INDEX(StartDateValues,ROW(A4814)))&lt;&gt;"",INDEX(StartDateValues,ROW(A4814))&gt;0),INDEX(StartDateValues,ROW(A4814)),"")</f>
        <v/>
      </c>
      <c r="C4814" s="22" t="str">
        <f t="shared" si="376"/>
        <v/>
      </c>
      <c r="D4814" s="3" t="str">
        <f t="shared" si="377"/>
        <v/>
      </c>
      <c r="E4814" s="3" t="str">
        <f t="shared" si="378"/>
        <v/>
      </c>
      <c r="F4814" s="3" t="str">
        <f t="shared" si="379"/>
        <v/>
      </c>
      <c r="G4814" s="3" t="str">
        <f>IF(A4814="","",IF(HOUR(A4814)&lt;StartHour,StartHour,IF(HOUR(A4814)&gt;FinishHour,FinishHour,HOUR(A4814))))</f>
        <v/>
      </c>
      <c r="H4814" s="3" t="str">
        <f t="shared" si="380"/>
        <v/>
      </c>
      <c r="I4814" s="33" t="e">
        <f>IF(OR(A4814="",B4814=""),NA(),MAX(0,IF(A4814-B4814=0,SameDayCycleTimeSettingValue,(A4814-B4814) *24)))</f>
        <v>#N/A</v>
      </c>
      <c r="J4814" s="33" t="e">
        <f>IF(OR(A4814="",B4814=""),NA(),MAX(0,IF(A4814-B4814=0,SameDayCycleTimeSettingValue,((A4814-B4814) *24)-(INT((A4814-B4814)) * (24-(FinishHour-StartHour))))))</f>
        <v>#N/A</v>
      </c>
      <c r="K4814" s="3" t="e">
        <f ca="1">IF(OR(A4814&lt;&gt;"",B4814=""),NA(),MAX(0,IF(_xlfn.DAYS(NOW(),B4814)=0,SameDayCycleTimeSettingValue,_xlfn.DAYS(NOW(),B4814))))</f>
        <v>#N/A</v>
      </c>
    </row>
    <row r="4815" spans="1:11" x14ac:dyDescent="0.25">
      <c r="A4815" s="32" t="str">
        <f>IF(AND(TRIM(INDEX(CompletedDateValues,ROW(A4815)))&lt;&gt;"",INDEX(CompletedDateValues,ROW(A4815))&gt;0),INDEX(CompletedDateValues,ROW(A4815)),"")</f>
        <v/>
      </c>
      <c r="B4815" s="32" t="str">
        <f>IF(AND(TRIM(INDEX(StartDateValues,ROW(A4815)))&lt;&gt;"",INDEX(StartDateValues,ROW(A4815))&gt;0),INDEX(StartDateValues,ROW(A4815)),"")</f>
        <v/>
      </c>
      <c r="C4815" s="22" t="str">
        <f t="shared" si="376"/>
        <v/>
      </c>
      <c r="D4815" s="3" t="str">
        <f t="shared" si="377"/>
        <v/>
      </c>
      <c r="E4815" s="3" t="str">
        <f t="shared" si="378"/>
        <v/>
      </c>
      <c r="F4815" s="3" t="str">
        <f t="shared" si="379"/>
        <v/>
      </c>
      <c r="G4815" s="3" t="str">
        <f>IF(A4815="","",IF(HOUR(A4815)&lt;StartHour,StartHour,IF(HOUR(A4815)&gt;FinishHour,FinishHour,HOUR(A4815))))</f>
        <v/>
      </c>
      <c r="H4815" s="3" t="str">
        <f t="shared" si="380"/>
        <v/>
      </c>
      <c r="I4815" s="33" t="e">
        <f>IF(OR(A4815="",B4815=""),NA(),MAX(0,IF(A4815-B4815=0,SameDayCycleTimeSettingValue,(A4815-B4815) *24)))</f>
        <v>#N/A</v>
      </c>
      <c r="J4815" s="33" t="e">
        <f>IF(OR(A4815="",B4815=""),NA(),MAX(0,IF(A4815-B4815=0,SameDayCycleTimeSettingValue,((A4815-B4815) *24)-(INT((A4815-B4815)) * (24-(FinishHour-StartHour))))))</f>
        <v>#N/A</v>
      </c>
      <c r="K4815" s="3" t="e">
        <f ca="1">IF(OR(A4815&lt;&gt;"",B4815=""),NA(),MAX(0,IF(_xlfn.DAYS(NOW(),B4815)=0,SameDayCycleTimeSettingValue,_xlfn.DAYS(NOW(),B4815))))</f>
        <v>#N/A</v>
      </c>
    </row>
    <row r="4816" spans="1:11" x14ac:dyDescent="0.25">
      <c r="A4816" s="32" t="str">
        <f>IF(AND(TRIM(INDEX(CompletedDateValues,ROW(A4816)))&lt;&gt;"",INDEX(CompletedDateValues,ROW(A4816))&gt;0),INDEX(CompletedDateValues,ROW(A4816)),"")</f>
        <v/>
      </c>
      <c r="B4816" s="32" t="str">
        <f>IF(AND(TRIM(INDEX(StartDateValues,ROW(A4816)))&lt;&gt;"",INDEX(StartDateValues,ROW(A4816))&gt;0),INDEX(StartDateValues,ROW(A4816)),"")</f>
        <v/>
      </c>
      <c r="C4816" s="22" t="str">
        <f t="shared" si="376"/>
        <v/>
      </c>
      <c r="D4816" s="3" t="str">
        <f t="shared" si="377"/>
        <v/>
      </c>
      <c r="E4816" s="3" t="str">
        <f t="shared" si="378"/>
        <v/>
      </c>
      <c r="F4816" s="3" t="str">
        <f t="shared" si="379"/>
        <v/>
      </c>
      <c r="G4816" s="3" t="str">
        <f>IF(A4816="","",IF(HOUR(A4816)&lt;StartHour,StartHour,IF(HOUR(A4816)&gt;FinishHour,FinishHour,HOUR(A4816))))</f>
        <v/>
      </c>
      <c r="H4816" s="3" t="str">
        <f t="shared" si="380"/>
        <v/>
      </c>
      <c r="I4816" s="33" t="e">
        <f>IF(OR(A4816="",B4816=""),NA(),MAX(0,IF(A4816-B4816=0,SameDayCycleTimeSettingValue,(A4816-B4816) *24)))</f>
        <v>#N/A</v>
      </c>
      <c r="J4816" s="33" t="e">
        <f>IF(OR(A4816="",B4816=""),NA(),MAX(0,IF(A4816-B4816=0,SameDayCycleTimeSettingValue,((A4816-B4816) *24)-(INT((A4816-B4816)) * (24-(FinishHour-StartHour))))))</f>
        <v>#N/A</v>
      </c>
      <c r="K4816" s="3" t="e">
        <f ca="1">IF(OR(A4816&lt;&gt;"",B4816=""),NA(),MAX(0,IF(_xlfn.DAYS(NOW(),B4816)=0,SameDayCycleTimeSettingValue,_xlfn.DAYS(NOW(),B4816))))</f>
        <v>#N/A</v>
      </c>
    </row>
    <row r="4817" spans="1:11" x14ac:dyDescent="0.25">
      <c r="A4817" s="32" t="str">
        <f>IF(AND(TRIM(INDEX(CompletedDateValues,ROW(A4817)))&lt;&gt;"",INDEX(CompletedDateValues,ROW(A4817))&gt;0),INDEX(CompletedDateValues,ROW(A4817)),"")</f>
        <v/>
      </c>
      <c r="B4817" s="32" t="str">
        <f>IF(AND(TRIM(INDEX(StartDateValues,ROW(A4817)))&lt;&gt;"",INDEX(StartDateValues,ROW(A4817))&gt;0),INDEX(StartDateValues,ROW(A4817)),"")</f>
        <v/>
      </c>
      <c r="C4817" s="22" t="str">
        <f t="shared" si="376"/>
        <v/>
      </c>
      <c r="D4817" s="3" t="str">
        <f t="shared" si="377"/>
        <v/>
      </c>
      <c r="E4817" s="3" t="str">
        <f t="shared" si="378"/>
        <v/>
      </c>
      <c r="F4817" s="3" t="str">
        <f t="shared" si="379"/>
        <v/>
      </c>
      <c r="G4817" s="3" t="str">
        <f>IF(A4817="","",IF(HOUR(A4817)&lt;StartHour,StartHour,IF(HOUR(A4817)&gt;FinishHour,FinishHour,HOUR(A4817))))</f>
        <v/>
      </c>
      <c r="H4817" s="3" t="str">
        <f t="shared" si="380"/>
        <v/>
      </c>
      <c r="I4817" s="33" t="e">
        <f>IF(OR(A4817="",B4817=""),NA(),MAX(0,IF(A4817-B4817=0,SameDayCycleTimeSettingValue,(A4817-B4817) *24)))</f>
        <v>#N/A</v>
      </c>
      <c r="J4817" s="33" t="e">
        <f>IF(OR(A4817="",B4817=""),NA(),MAX(0,IF(A4817-B4817=0,SameDayCycleTimeSettingValue,((A4817-B4817) *24)-(INT((A4817-B4817)) * (24-(FinishHour-StartHour))))))</f>
        <v>#N/A</v>
      </c>
      <c r="K4817" s="3" t="e">
        <f ca="1">IF(OR(A4817&lt;&gt;"",B4817=""),NA(),MAX(0,IF(_xlfn.DAYS(NOW(),B4817)=0,SameDayCycleTimeSettingValue,_xlfn.DAYS(NOW(),B4817))))</f>
        <v>#N/A</v>
      </c>
    </row>
    <row r="4818" spans="1:11" x14ac:dyDescent="0.25">
      <c r="A4818" s="32" t="str">
        <f>IF(AND(TRIM(INDEX(CompletedDateValues,ROW(A4818)))&lt;&gt;"",INDEX(CompletedDateValues,ROW(A4818))&gt;0),INDEX(CompletedDateValues,ROW(A4818)),"")</f>
        <v/>
      </c>
      <c r="B4818" s="32" t="str">
        <f>IF(AND(TRIM(INDEX(StartDateValues,ROW(A4818)))&lt;&gt;"",INDEX(StartDateValues,ROW(A4818))&gt;0),INDEX(StartDateValues,ROW(A4818)),"")</f>
        <v/>
      </c>
      <c r="C4818" s="22" t="str">
        <f t="shared" si="376"/>
        <v/>
      </c>
      <c r="D4818" s="3" t="str">
        <f t="shared" si="377"/>
        <v/>
      </c>
      <c r="E4818" s="3" t="str">
        <f t="shared" si="378"/>
        <v/>
      </c>
      <c r="F4818" s="3" t="str">
        <f t="shared" si="379"/>
        <v/>
      </c>
      <c r="G4818" s="3" t="str">
        <f>IF(A4818="","",IF(HOUR(A4818)&lt;StartHour,StartHour,IF(HOUR(A4818)&gt;FinishHour,FinishHour,HOUR(A4818))))</f>
        <v/>
      </c>
      <c r="H4818" s="3" t="str">
        <f t="shared" si="380"/>
        <v/>
      </c>
      <c r="I4818" s="33" t="e">
        <f>IF(OR(A4818="",B4818=""),NA(),MAX(0,IF(A4818-B4818=0,SameDayCycleTimeSettingValue,(A4818-B4818) *24)))</f>
        <v>#N/A</v>
      </c>
      <c r="J4818" s="33" t="e">
        <f>IF(OR(A4818="",B4818=""),NA(),MAX(0,IF(A4818-B4818=0,SameDayCycleTimeSettingValue,((A4818-B4818) *24)-(INT((A4818-B4818)) * (24-(FinishHour-StartHour))))))</f>
        <v>#N/A</v>
      </c>
      <c r="K4818" s="3" t="e">
        <f ca="1">IF(OR(A4818&lt;&gt;"",B4818=""),NA(),MAX(0,IF(_xlfn.DAYS(NOW(),B4818)=0,SameDayCycleTimeSettingValue,_xlfn.DAYS(NOW(),B4818))))</f>
        <v>#N/A</v>
      </c>
    </row>
    <row r="4819" spans="1:11" x14ac:dyDescent="0.25">
      <c r="A4819" s="32" t="str">
        <f>IF(AND(TRIM(INDEX(CompletedDateValues,ROW(A4819)))&lt;&gt;"",INDEX(CompletedDateValues,ROW(A4819))&gt;0),INDEX(CompletedDateValues,ROW(A4819)),"")</f>
        <v/>
      </c>
      <c r="B4819" s="32" t="str">
        <f>IF(AND(TRIM(INDEX(StartDateValues,ROW(A4819)))&lt;&gt;"",INDEX(StartDateValues,ROW(A4819))&gt;0),INDEX(StartDateValues,ROW(A4819)),"")</f>
        <v/>
      </c>
      <c r="C4819" s="22" t="str">
        <f t="shared" si="376"/>
        <v/>
      </c>
      <c r="D4819" s="3" t="str">
        <f t="shared" si="377"/>
        <v/>
      </c>
      <c r="E4819" s="3" t="str">
        <f t="shared" si="378"/>
        <v/>
      </c>
      <c r="F4819" s="3" t="str">
        <f t="shared" si="379"/>
        <v/>
      </c>
      <c r="G4819" s="3" t="str">
        <f>IF(A4819="","",IF(HOUR(A4819)&lt;StartHour,StartHour,IF(HOUR(A4819)&gt;FinishHour,FinishHour,HOUR(A4819))))</f>
        <v/>
      </c>
      <c r="H4819" s="3" t="str">
        <f t="shared" si="380"/>
        <v/>
      </c>
      <c r="I4819" s="33" t="e">
        <f>IF(OR(A4819="",B4819=""),NA(),MAX(0,IF(A4819-B4819=0,SameDayCycleTimeSettingValue,(A4819-B4819) *24)))</f>
        <v>#N/A</v>
      </c>
      <c r="J4819" s="33" t="e">
        <f>IF(OR(A4819="",B4819=""),NA(),MAX(0,IF(A4819-B4819=0,SameDayCycleTimeSettingValue,((A4819-B4819) *24)-(INT((A4819-B4819)) * (24-(FinishHour-StartHour))))))</f>
        <v>#N/A</v>
      </c>
      <c r="K4819" s="3" t="e">
        <f ca="1">IF(OR(A4819&lt;&gt;"",B4819=""),NA(),MAX(0,IF(_xlfn.DAYS(NOW(),B4819)=0,SameDayCycleTimeSettingValue,_xlfn.DAYS(NOW(),B4819))))</f>
        <v>#N/A</v>
      </c>
    </row>
    <row r="4820" spans="1:11" x14ac:dyDescent="0.25">
      <c r="A4820" s="32" t="str">
        <f>IF(AND(TRIM(INDEX(CompletedDateValues,ROW(A4820)))&lt;&gt;"",INDEX(CompletedDateValues,ROW(A4820))&gt;0),INDEX(CompletedDateValues,ROW(A4820)),"")</f>
        <v/>
      </c>
      <c r="B4820" s="32" t="str">
        <f>IF(AND(TRIM(INDEX(StartDateValues,ROW(A4820)))&lt;&gt;"",INDEX(StartDateValues,ROW(A4820))&gt;0),INDEX(StartDateValues,ROW(A4820)),"")</f>
        <v/>
      </c>
      <c r="C4820" s="22" t="str">
        <f t="shared" si="376"/>
        <v/>
      </c>
      <c r="D4820" s="3" t="str">
        <f t="shared" si="377"/>
        <v/>
      </c>
      <c r="E4820" s="3" t="str">
        <f t="shared" si="378"/>
        <v/>
      </c>
      <c r="F4820" s="3" t="str">
        <f t="shared" si="379"/>
        <v/>
      </c>
      <c r="G4820" s="3" t="str">
        <f>IF(A4820="","",IF(HOUR(A4820)&lt;StartHour,StartHour,IF(HOUR(A4820)&gt;FinishHour,FinishHour,HOUR(A4820))))</f>
        <v/>
      </c>
      <c r="H4820" s="3" t="str">
        <f t="shared" si="380"/>
        <v/>
      </c>
      <c r="I4820" s="33" t="e">
        <f>IF(OR(A4820="",B4820=""),NA(),MAX(0,IF(A4820-B4820=0,SameDayCycleTimeSettingValue,(A4820-B4820) *24)))</f>
        <v>#N/A</v>
      </c>
      <c r="J4820" s="33" t="e">
        <f>IF(OR(A4820="",B4820=""),NA(),MAX(0,IF(A4820-B4820=0,SameDayCycleTimeSettingValue,((A4820-B4820) *24)-(INT((A4820-B4820)) * (24-(FinishHour-StartHour))))))</f>
        <v>#N/A</v>
      </c>
      <c r="K4820" s="3" t="e">
        <f ca="1">IF(OR(A4820&lt;&gt;"",B4820=""),NA(),MAX(0,IF(_xlfn.DAYS(NOW(),B4820)=0,SameDayCycleTimeSettingValue,_xlfn.DAYS(NOW(),B4820))))</f>
        <v>#N/A</v>
      </c>
    </row>
    <row r="4821" spans="1:11" x14ac:dyDescent="0.25">
      <c r="A4821" s="32" t="str">
        <f>IF(AND(TRIM(INDEX(CompletedDateValues,ROW(A4821)))&lt;&gt;"",INDEX(CompletedDateValues,ROW(A4821))&gt;0),INDEX(CompletedDateValues,ROW(A4821)),"")</f>
        <v/>
      </c>
      <c r="B4821" s="32" t="str">
        <f>IF(AND(TRIM(INDEX(StartDateValues,ROW(A4821)))&lt;&gt;"",INDEX(StartDateValues,ROW(A4821))&gt;0),INDEX(StartDateValues,ROW(A4821)),"")</f>
        <v/>
      </c>
      <c r="C4821" s="22" t="str">
        <f t="shared" si="376"/>
        <v/>
      </c>
      <c r="D4821" s="3" t="str">
        <f t="shared" si="377"/>
        <v/>
      </c>
      <c r="E4821" s="3" t="str">
        <f t="shared" si="378"/>
        <v/>
      </c>
      <c r="F4821" s="3" t="str">
        <f t="shared" si="379"/>
        <v/>
      </c>
      <c r="G4821" s="3" t="str">
        <f>IF(A4821="","",IF(HOUR(A4821)&lt;StartHour,StartHour,IF(HOUR(A4821)&gt;FinishHour,FinishHour,HOUR(A4821))))</f>
        <v/>
      </c>
      <c r="H4821" s="3" t="str">
        <f t="shared" si="380"/>
        <v/>
      </c>
      <c r="I4821" s="33" t="e">
        <f>IF(OR(A4821="",B4821=""),NA(),MAX(0,IF(A4821-B4821=0,SameDayCycleTimeSettingValue,(A4821-B4821) *24)))</f>
        <v>#N/A</v>
      </c>
      <c r="J4821" s="33" t="e">
        <f>IF(OR(A4821="",B4821=""),NA(),MAX(0,IF(A4821-B4821=0,SameDayCycleTimeSettingValue,((A4821-B4821) *24)-(INT((A4821-B4821)) * (24-(FinishHour-StartHour))))))</f>
        <v>#N/A</v>
      </c>
      <c r="K4821" s="3" t="e">
        <f ca="1">IF(OR(A4821&lt;&gt;"",B4821=""),NA(),MAX(0,IF(_xlfn.DAYS(NOW(),B4821)=0,SameDayCycleTimeSettingValue,_xlfn.DAYS(NOW(),B4821))))</f>
        <v>#N/A</v>
      </c>
    </row>
    <row r="4822" spans="1:11" x14ac:dyDescent="0.25">
      <c r="A4822" s="32" t="str">
        <f>IF(AND(TRIM(INDEX(CompletedDateValues,ROW(A4822)))&lt;&gt;"",INDEX(CompletedDateValues,ROW(A4822))&gt;0),INDEX(CompletedDateValues,ROW(A4822)),"")</f>
        <v/>
      </c>
      <c r="B4822" s="32" t="str">
        <f>IF(AND(TRIM(INDEX(StartDateValues,ROW(A4822)))&lt;&gt;"",INDEX(StartDateValues,ROW(A4822))&gt;0),INDEX(StartDateValues,ROW(A4822)),"")</f>
        <v/>
      </c>
      <c r="C4822" s="22" t="str">
        <f t="shared" si="376"/>
        <v/>
      </c>
      <c r="D4822" s="3" t="str">
        <f t="shared" si="377"/>
        <v/>
      </c>
      <c r="E4822" s="3" t="str">
        <f t="shared" si="378"/>
        <v/>
      </c>
      <c r="F4822" s="3" t="str">
        <f t="shared" si="379"/>
        <v/>
      </c>
      <c r="G4822" s="3" t="str">
        <f>IF(A4822="","",IF(HOUR(A4822)&lt;StartHour,StartHour,IF(HOUR(A4822)&gt;FinishHour,FinishHour,HOUR(A4822))))</f>
        <v/>
      </c>
      <c r="H4822" s="3" t="str">
        <f t="shared" si="380"/>
        <v/>
      </c>
      <c r="I4822" s="33" t="e">
        <f>IF(OR(A4822="",B4822=""),NA(),MAX(0,IF(A4822-B4822=0,SameDayCycleTimeSettingValue,(A4822-B4822) *24)))</f>
        <v>#N/A</v>
      </c>
      <c r="J4822" s="33" t="e">
        <f>IF(OR(A4822="",B4822=""),NA(),MAX(0,IF(A4822-B4822=0,SameDayCycleTimeSettingValue,((A4822-B4822) *24)-(INT((A4822-B4822)) * (24-(FinishHour-StartHour))))))</f>
        <v>#N/A</v>
      </c>
      <c r="K4822" s="3" t="e">
        <f ca="1">IF(OR(A4822&lt;&gt;"",B4822=""),NA(),MAX(0,IF(_xlfn.DAYS(NOW(),B4822)=0,SameDayCycleTimeSettingValue,_xlfn.DAYS(NOW(),B4822))))</f>
        <v>#N/A</v>
      </c>
    </row>
    <row r="4823" spans="1:11" x14ac:dyDescent="0.25">
      <c r="A4823" s="32" t="str">
        <f>IF(AND(TRIM(INDEX(CompletedDateValues,ROW(A4823)))&lt;&gt;"",INDEX(CompletedDateValues,ROW(A4823))&gt;0),INDEX(CompletedDateValues,ROW(A4823)),"")</f>
        <v/>
      </c>
      <c r="B4823" s="32" t="str">
        <f>IF(AND(TRIM(INDEX(StartDateValues,ROW(A4823)))&lt;&gt;"",INDEX(StartDateValues,ROW(A4823))&gt;0),INDEX(StartDateValues,ROW(A4823)),"")</f>
        <v/>
      </c>
      <c r="C4823" s="22" t="str">
        <f t="shared" si="376"/>
        <v/>
      </c>
      <c r="D4823" s="3" t="str">
        <f t="shared" si="377"/>
        <v/>
      </c>
      <c r="E4823" s="3" t="str">
        <f t="shared" si="378"/>
        <v/>
      </c>
      <c r="F4823" s="3" t="str">
        <f t="shared" si="379"/>
        <v/>
      </c>
      <c r="G4823" s="3" t="str">
        <f>IF(A4823="","",IF(HOUR(A4823)&lt;StartHour,StartHour,IF(HOUR(A4823)&gt;FinishHour,FinishHour,HOUR(A4823))))</f>
        <v/>
      </c>
      <c r="H4823" s="3" t="str">
        <f t="shared" si="380"/>
        <v/>
      </c>
      <c r="I4823" s="33" t="e">
        <f>IF(OR(A4823="",B4823=""),NA(),MAX(0,IF(A4823-B4823=0,SameDayCycleTimeSettingValue,(A4823-B4823) *24)))</f>
        <v>#N/A</v>
      </c>
      <c r="J4823" s="33" t="e">
        <f>IF(OR(A4823="",B4823=""),NA(),MAX(0,IF(A4823-B4823=0,SameDayCycleTimeSettingValue,((A4823-B4823) *24)-(INT((A4823-B4823)) * (24-(FinishHour-StartHour))))))</f>
        <v>#N/A</v>
      </c>
      <c r="K4823" s="3" t="e">
        <f ca="1">IF(OR(A4823&lt;&gt;"",B4823=""),NA(),MAX(0,IF(_xlfn.DAYS(NOW(),B4823)=0,SameDayCycleTimeSettingValue,_xlfn.DAYS(NOW(),B4823))))</f>
        <v>#N/A</v>
      </c>
    </row>
    <row r="4824" spans="1:11" x14ac:dyDescent="0.25">
      <c r="A4824" s="32" t="str">
        <f>IF(AND(TRIM(INDEX(CompletedDateValues,ROW(A4824)))&lt;&gt;"",INDEX(CompletedDateValues,ROW(A4824))&gt;0),INDEX(CompletedDateValues,ROW(A4824)),"")</f>
        <v/>
      </c>
      <c r="B4824" s="32" t="str">
        <f>IF(AND(TRIM(INDEX(StartDateValues,ROW(A4824)))&lt;&gt;"",INDEX(StartDateValues,ROW(A4824))&gt;0),INDEX(StartDateValues,ROW(A4824)),"")</f>
        <v/>
      </c>
      <c r="C4824" s="22" t="str">
        <f t="shared" si="376"/>
        <v/>
      </c>
      <c r="D4824" s="3" t="str">
        <f t="shared" si="377"/>
        <v/>
      </c>
      <c r="E4824" s="3" t="str">
        <f t="shared" si="378"/>
        <v/>
      </c>
      <c r="F4824" s="3" t="str">
        <f t="shared" si="379"/>
        <v/>
      </c>
      <c r="G4824" s="3" t="str">
        <f>IF(A4824="","",IF(HOUR(A4824)&lt;StartHour,StartHour,IF(HOUR(A4824)&gt;FinishHour,FinishHour,HOUR(A4824))))</f>
        <v/>
      </c>
      <c r="H4824" s="3" t="str">
        <f t="shared" si="380"/>
        <v/>
      </c>
      <c r="I4824" s="33" t="e">
        <f>IF(OR(A4824="",B4824=""),NA(),MAX(0,IF(A4824-B4824=0,SameDayCycleTimeSettingValue,(A4824-B4824) *24)))</f>
        <v>#N/A</v>
      </c>
      <c r="J4824" s="33" t="e">
        <f>IF(OR(A4824="",B4824=""),NA(),MAX(0,IF(A4824-B4824=0,SameDayCycleTimeSettingValue,((A4824-B4824) *24)-(INT((A4824-B4824)) * (24-(FinishHour-StartHour))))))</f>
        <v>#N/A</v>
      </c>
      <c r="K4824" s="3" t="e">
        <f ca="1">IF(OR(A4824&lt;&gt;"",B4824=""),NA(),MAX(0,IF(_xlfn.DAYS(NOW(),B4824)=0,SameDayCycleTimeSettingValue,_xlfn.DAYS(NOW(),B4824))))</f>
        <v>#N/A</v>
      </c>
    </row>
    <row r="4825" spans="1:11" x14ac:dyDescent="0.25">
      <c r="A4825" s="32" t="str">
        <f>IF(AND(TRIM(INDEX(CompletedDateValues,ROW(A4825)))&lt;&gt;"",INDEX(CompletedDateValues,ROW(A4825))&gt;0),INDEX(CompletedDateValues,ROW(A4825)),"")</f>
        <v/>
      </c>
      <c r="B4825" s="32" t="str">
        <f>IF(AND(TRIM(INDEX(StartDateValues,ROW(A4825)))&lt;&gt;"",INDEX(StartDateValues,ROW(A4825))&gt;0),INDEX(StartDateValues,ROW(A4825)),"")</f>
        <v/>
      </c>
      <c r="C4825" s="22" t="str">
        <f t="shared" si="376"/>
        <v/>
      </c>
      <c r="D4825" s="3" t="str">
        <f t="shared" si="377"/>
        <v/>
      </c>
      <c r="E4825" s="3" t="str">
        <f t="shared" si="378"/>
        <v/>
      </c>
      <c r="F4825" s="3" t="str">
        <f t="shared" si="379"/>
        <v/>
      </c>
      <c r="G4825" s="3" t="str">
        <f>IF(A4825="","",IF(HOUR(A4825)&lt;StartHour,StartHour,IF(HOUR(A4825)&gt;FinishHour,FinishHour,HOUR(A4825))))</f>
        <v/>
      </c>
      <c r="H4825" s="3" t="str">
        <f t="shared" si="380"/>
        <v/>
      </c>
      <c r="I4825" s="33" t="e">
        <f>IF(OR(A4825="",B4825=""),NA(),MAX(0,IF(A4825-B4825=0,SameDayCycleTimeSettingValue,(A4825-B4825) *24)))</f>
        <v>#N/A</v>
      </c>
      <c r="J4825" s="33" t="e">
        <f>IF(OR(A4825="",B4825=""),NA(),MAX(0,IF(A4825-B4825=0,SameDayCycleTimeSettingValue,((A4825-B4825) *24)-(INT((A4825-B4825)) * (24-(FinishHour-StartHour))))))</f>
        <v>#N/A</v>
      </c>
      <c r="K4825" s="3" t="e">
        <f ca="1">IF(OR(A4825&lt;&gt;"",B4825=""),NA(),MAX(0,IF(_xlfn.DAYS(NOW(),B4825)=0,SameDayCycleTimeSettingValue,_xlfn.DAYS(NOW(),B4825))))</f>
        <v>#N/A</v>
      </c>
    </row>
    <row r="4826" spans="1:11" x14ac:dyDescent="0.25">
      <c r="A4826" s="32" t="str">
        <f>IF(AND(TRIM(INDEX(CompletedDateValues,ROW(A4826)))&lt;&gt;"",INDEX(CompletedDateValues,ROW(A4826))&gt;0),INDEX(CompletedDateValues,ROW(A4826)),"")</f>
        <v/>
      </c>
      <c r="B4826" s="32" t="str">
        <f>IF(AND(TRIM(INDEX(StartDateValues,ROW(A4826)))&lt;&gt;"",INDEX(StartDateValues,ROW(A4826))&gt;0),INDEX(StartDateValues,ROW(A4826)),"")</f>
        <v/>
      </c>
      <c r="C4826" s="22" t="str">
        <f t="shared" si="376"/>
        <v/>
      </c>
      <c r="D4826" s="3" t="str">
        <f t="shared" si="377"/>
        <v/>
      </c>
      <c r="E4826" s="3" t="str">
        <f t="shared" si="378"/>
        <v/>
      </c>
      <c r="F4826" s="3" t="str">
        <f t="shared" si="379"/>
        <v/>
      </c>
      <c r="G4826" s="3" t="str">
        <f>IF(A4826="","",IF(HOUR(A4826)&lt;StartHour,StartHour,IF(HOUR(A4826)&gt;FinishHour,FinishHour,HOUR(A4826))))</f>
        <v/>
      </c>
      <c r="H4826" s="3" t="str">
        <f t="shared" si="380"/>
        <v/>
      </c>
      <c r="I4826" s="33" t="e">
        <f>IF(OR(A4826="",B4826=""),NA(),MAX(0,IF(A4826-B4826=0,SameDayCycleTimeSettingValue,(A4826-B4826) *24)))</f>
        <v>#N/A</v>
      </c>
      <c r="J4826" s="33" t="e">
        <f>IF(OR(A4826="",B4826=""),NA(),MAX(0,IF(A4826-B4826=0,SameDayCycleTimeSettingValue,((A4826-B4826) *24)-(INT((A4826-B4826)) * (24-(FinishHour-StartHour))))))</f>
        <v>#N/A</v>
      </c>
      <c r="K4826" s="3" t="e">
        <f ca="1">IF(OR(A4826&lt;&gt;"",B4826=""),NA(),MAX(0,IF(_xlfn.DAYS(NOW(),B4826)=0,SameDayCycleTimeSettingValue,_xlfn.DAYS(NOW(),B4826))))</f>
        <v>#N/A</v>
      </c>
    </row>
    <row r="4827" spans="1:11" x14ac:dyDescent="0.25">
      <c r="A4827" s="32" t="str">
        <f>IF(AND(TRIM(INDEX(CompletedDateValues,ROW(A4827)))&lt;&gt;"",INDEX(CompletedDateValues,ROW(A4827))&gt;0),INDEX(CompletedDateValues,ROW(A4827)),"")</f>
        <v/>
      </c>
      <c r="B4827" s="32" t="str">
        <f>IF(AND(TRIM(INDEX(StartDateValues,ROW(A4827)))&lt;&gt;"",INDEX(StartDateValues,ROW(A4827))&gt;0),INDEX(StartDateValues,ROW(A4827)),"")</f>
        <v/>
      </c>
      <c r="C4827" s="22" t="str">
        <f t="shared" si="376"/>
        <v/>
      </c>
      <c r="D4827" s="3" t="str">
        <f t="shared" si="377"/>
        <v/>
      </c>
      <c r="E4827" s="3" t="str">
        <f t="shared" si="378"/>
        <v/>
      </c>
      <c r="F4827" s="3" t="str">
        <f t="shared" si="379"/>
        <v/>
      </c>
      <c r="G4827" s="3" t="str">
        <f>IF(A4827="","",IF(HOUR(A4827)&lt;StartHour,StartHour,IF(HOUR(A4827)&gt;FinishHour,FinishHour,HOUR(A4827))))</f>
        <v/>
      </c>
      <c r="H4827" s="3" t="str">
        <f t="shared" si="380"/>
        <v/>
      </c>
      <c r="I4827" s="33" t="e">
        <f>IF(OR(A4827="",B4827=""),NA(),MAX(0,IF(A4827-B4827=0,SameDayCycleTimeSettingValue,(A4827-B4827) *24)))</f>
        <v>#N/A</v>
      </c>
      <c r="J4827" s="33" t="e">
        <f>IF(OR(A4827="",B4827=""),NA(),MAX(0,IF(A4827-B4827=0,SameDayCycleTimeSettingValue,((A4827-B4827) *24)-(INT((A4827-B4827)) * (24-(FinishHour-StartHour))))))</f>
        <v>#N/A</v>
      </c>
      <c r="K4827" s="3" t="e">
        <f ca="1">IF(OR(A4827&lt;&gt;"",B4827=""),NA(),MAX(0,IF(_xlfn.DAYS(NOW(),B4827)=0,SameDayCycleTimeSettingValue,_xlfn.DAYS(NOW(),B4827))))</f>
        <v>#N/A</v>
      </c>
    </row>
    <row r="4828" spans="1:11" x14ac:dyDescent="0.25">
      <c r="A4828" s="32" t="str">
        <f>IF(AND(TRIM(INDEX(CompletedDateValues,ROW(A4828)))&lt;&gt;"",INDEX(CompletedDateValues,ROW(A4828))&gt;0),INDEX(CompletedDateValues,ROW(A4828)),"")</f>
        <v/>
      </c>
      <c r="B4828" s="32" t="str">
        <f>IF(AND(TRIM(INDEX(StartDateValues,ROW(A4828)))&lt;&gt;"",INDEX(StartDateValues,ROW(A4828))&gt;0),INDEX(StartDateValues,ROW(A4828)),"")</f>
        <v/>
      </c>
      <c r="C4828" s="22" t="str">
        <f t="shared" si="376"/>
        <v/>
      </c>
      <c r="D4828" s="3" t="str">
        <f t="shared" si="377"/>
        <v/>
      </c>
      <c r="E4828" s="3" t="str">
        <f t="shared" si="378"/>
        <v/>
      </c>
      <c r="F4828" s="3" t="str">
        <f t="shared" si="379"/>
        <v/>
      </c>
      <c r="G4828" s="3" t="str">
        <f>IF(A4828="","",IF(HOUR(A4828)&lt;StartHour,StartHour,IF(HOUR(A4828)&gt;FinishHour,FinishHour,HOUR(A4828))))</f>
        <v/>
      </c>
      <c r="H4828" s="3" t="str">
        <f t="shared" si="380"/>
        <v/>
      </c>
      <c r="I4828" s="33" t="e">
        <f>IF(OR(A4828="",B4828=""),NA(),MAX(0,IF(A4828-B4828=0,SameDayCycleTimeSettingValue,(A4828-B4828) *24)))</f>
        <v>#N/A</v>
      </c>
      <c r="J4828" s="33" t="e">
        <f>IF(OR(A4828="",B4828=""),NA(),MAX(0,IF(A4828-B4828=0,SameDayCycleTimeSettingValue,((A4828-B4828) *24)-(INT((A4828-B4828)) * (24-(FinishHour-StartHour))))))</f>
        <v>#N/A</v>
      </c>
      <c r="K4828" s="3" t="e">
        <f ca="1">IF(OR(A4828&lt;&gt;"",B4828=""),NA(),MAX(0,IF(_xlfn.DAYS(NOW(),B4828)=0,SameDayCycleTimeSettingValue,_xlfn.DAYS(NOW(),B4828))))</f>
        <v>#N/A</v>
      </c>
    </row>
    <row r="4829" spans="1:11" x14ac:dyDescent="0.25">
      <c r="A4829" s="32" t="str">
        <f>IF(AND(TRIM(INDEX(CompletedDateValues,ROW(A4829)))&lt;&gt;"",INDEX(CompletedDateValues,ROW(A4829))&gt;0),INDEX(CompletedDateValues,ROW(A4829)),"")</f>
        <v/>
      </c>
      <c r="B4829" s="32" t="str">
        <f>IF(AND(TRIM(INDEX(StartDateValues,ROW(A4829)))&lt;&gt;"",INDEX(StartDateValues,ROW(A4829))&gt;0),INDEX(StartDateValues,ROW(A4829)),"")</f>
        <v/>
      </c>
      <c r="C4829" s="22" t="str">
        <f t="shared" si="376"/>
        <v/>
      </c>
      <c r="D4829" s="3" t="str">
        <f t="shared" si="377"/>
        <v/>
      </c>
      <c r="E4829" s="3" t="str">
        <f t="shared" si="378"/>
        <v/>
      </c>
      <c r="F4829" s="3" t="str">
        <f t="shared" si="379"/>
        <v/>
      </c>
      <c r="G4829" s="3" t="str">
        <f>IF(A4829="","",IF(HOUR(A4829)&lt;StartHour,StartHour,IF(HOUR(A4829)&gt;FinishHour,FinishHour,HOUR(A4829))))</f>
        <v/>
      </c>
      <c r="H4829" s="3" t="str">
        <f t="shared" si="380"/>
        <v/>
      </c>
      <c r="I4829" s="33" t="e">
        <f>IF(OR(A4829="",B4829=""),NA(),MAX(0,IF(A4829-B4829=0,SameDayCycleTimeSettingValue,(A4829-B4829) *24)))</f>
        <v>#N/A</v>
      </c>
      <c r="J4829" s="33" t="e">
        <f>IF(OR(A4829="",B4829=""),NA(),MAX(0,IF(A4829-B4829=0,SameDayCycleTimeSettingValue,((A4829-B4829) *24)-(INT((A4829-B4829)) * (24-(FinishHour-StartHour))))))</f>
        <v>#N/A</v>
      </c>
      <c r="K4829" s="3" t="e">
        <f ca="1">IF(OR(A4829&lt;&gt;"",B4829=""),NA(),MAX(0,IF(_xlfn.DAYS(NOW(),B4829)=0,SameDayCycleTimeSettingValue,_xlfn.DAYS(NOW(),B4829))))</f>
        <v>#N/A</v>
      </c>
    </row>
    <row r="4830" spans="1:11" x14ac:dyDescent="0.25">
      <c r="A4830" s="32" t="str">
        <f>IF(AND(TRIM(INDEX(CompletedDateValues,ROW(A4830)))&lt;&gt;"",INDEX(CompletedDateValues,ROW(A4830))&gt;0),INDEX(CompletedDateValues,ROW(A4830)),"")</f>
        <v/>
      </c>
      <c r="B4830" s="32" t="str">
        <f>IF(AND(TRIM(INDEX(StartDateValues,ROW(A4830)))&lt;&gt;"",INDEX(StartDateValues,ROW(A4830))&gt;0),INDEX(StartDateValues,ROW(A4830)),"")</f>
        <v/>
      </c>
      <c r="C4830" s="22" t="str">
        <f t="shared" si="376"/>
        <v/>
      </c>
      <c r="D4830" s="3" t="str">
        <f t="shared" si="377"/>
        <v/>
      </c>
      <c r="E4830" s="3" t="str">
        <f t="shared" si="378"/>
        <v/>
      </c>
      <c r="F4830" s="3" t="str">
        <f t="shared" si="379"/>
        <v/>
      </c>
      <c r="G4830" s="3" t="str">
        <f>IF(A4830="","",IF(HOUR(A4830)&lt;StartHour,StartHour,IF(HOUR(A4830)&gt;FinishHour,FinishHour,HOUR(A4830))))</f>
        <v/>
      </c>
      <c r="H4830" s="3" t="str">
        <f t="shared" si="380"/>
        <v/>
      </c>
      <c r="I4830" s="33" t="e">
        <f>IF(OR(A4830="",B4830=""),NA(),MAX(0,IF(A4830-B4830=0,SameDayCycleTimeSettingValue,(A4830-B4830) *24)))</f>
        <v>#N/A</v>
      </c>
      <c r="J4830" s="33" t="e">
        <f>IF(OR(A4830="",B4830=""),NA(),MAX(0,IF(A4830-B4830=0,SameDayCycleTimeSettingValue,((A4830-B4830) *24)-(INT((A4830-B4830)) * (24-(FinishHour-StartHour))))))</f>
        <v>#N/A</v>
      </c>
      <c r="K4830" s="3" t="e">
        <f ca="1">IF(OR(A4830&lt;&gt;"",B4830=""),NA(),MAX(0,IF(_xlfn.DAYS(NOW(),B4830)=0,SameDayCycleTimeSettingValue,_xlfn.DAYS(NOW(),B4830))))</f>
        <v>#N/A</v>
      </c>
    </row>
    <row r="4831" spans="1:11" x14ac:dyDescent="0.25">
      <c r="A4831" s="32" t="str">
        <f>IF(AND(TRIM(INDEX(CompletedDateValues,ROW(A4831)))&lt;&gt;"",INDEX(CompletedDateValues,ROW(A4831))&gt;0),INDEX(CompletedDateValues,ROW(A4831)),"")</f>
        <v/>
      </c>
      <c r="B4831" s="32" t="str">
        <f>IF(AND(TRIM(INDEX(StartDateValues,ROW(A4831)))&lt;&gt;"",INDEX(StartDateValues,ROW(A4831))&gt;0),INDEX(StartDateValues,ROW(A4831)),"")</f>
        <v/>
      </c>
      <c r="C4831" s="22" t="str">
        <f t="shared" si="376"/>
        <v/>
      </c>
      <c r="D4831" s="3" t="str">
        <f t="shared" si="377"/>
        <v/>
      </c>
      <c r="E4831" s="3" t="str">
        <f t="shared" si="378"/>
        <v/>
      </c>
      <c r="F4831" s="3" t="str">
        <f t="shared" si="379"/>
        <v/>
      </c>
      <c r="G4831" s="3" t="str">
        <f>IF(A4831="","",IF(HOUR(A4831)&lt;StartHour,StartHour,IF(HOUR(A4831)&gt;FinishHour,FinishHour,HOUR(A4831))))</f>
        <v/>
      </c>
      <c r="H4831" s="3" t="str">
        <f t="shared" si="380"/>
        <v/>
      </c>
      <c r="I4831" s="33" t="e">
        <f>IF(OR(A4831="",B4831=""),NA(),MAX(0,IF(A4831-B4831=0,SameDayCycleTimeSettingValue,(A4831-B4831) *24)))</f>
        <v>#N/A</v>
      </c>
      <c r="J4831" s="33" t="e">
        <f>IF(OR(A4831="",B4831=""),NA(),MAX(0,IF(A4831-B4831=0,SameDayCycleTimeSettingValue,((A4831-B4831) *24)-(INT((A4831-B4831)) * (24-(FinishHour-StartHour))))))</f>
        <v>#N/A</v>
      </c>
      <c r="K4831" s="3" t="e">
        <f ca="1">IF(OR(A4831&lt;&gt;"",B4831=""),NA(),MAX(0,IF(_xlfn.DAYS(NOW(),B4831)=0,SameDayCycleTimeSettingValue,_xlfn.DAYS(NOW(),B4831))))</f>
        <v>#N/A</v>
      </c>
    </row>
    <row r="4832" spans="1:11" x14ac:dyDescent="0.25">
      <c r="A4832" s="32" t="str">
        <f>IF(AND(TRIM(INDEX(CompletedDateValues,ROW(A4832)))&lt;&gt;"",INDEX(CompletedDateValues,ROW(A4832))&gt;0),INDEX(CompletedDateValues,ROW(A4832)),"")</f>
        <v/>
      </c>
      <c r="B4832" s="32" t="str">
        <f>IF(AND(TRIM(INDEX(StartDateValues,ROW(A4832)))&lt;&gt;"",INDEX(StartDateValues,ROW(A4832))&gt;0),INDEX(StartDateValues,ROW(A4832)),"")</f>
        <v/>
      </c>
      <c r="C4832" s="22" t="str">
        <f t="shared" si="376"/>
        <v/>
      </c>
      <c r="D4832" s="3" t="str">
        <f t="shared" si="377"/>
        <v/>
      </c>
      <c r="E4832" s="3" t="str">
        <f t="shared" si="378"/>
        <v/>
      </c>
      <c r="F4832" s="3" t="str">
        <f t="shared" si="379"/>
        <v/>
      </c>
      <c r="G4832" s="3" t="str">
        <f>IF(A4832="","",IF(HOUR(A4832)&lt;StartHour,StartHour,IF(HOUR(A4832)&gt;FinishHour,FinishHour,HOUR(A4832))))</f>
        <v/>
      </c>
      <c r="H4832" s="3" t="str">
        <f t="shared" si="380"/>
        <v/>
      </c>
      <c r="I4832" s="33" t="e">
        <f>IF(OR(A4832="",B4832=""),NA(),MAX(0,IF(A4832-B4832=0,SameDayCycleTimeSettingValue,(A4832-B4832) *24)))</f>
        <v>#N/A</v>
      </c>
      <c r="J4832" s="33" t="e">
        <f>IF(OR(A4832="",B4832=""),NA(),MAX(0,IF(A4832-B4832=0,SameDayCycleTimeSettingValue,((A4832-B4832) *24)-(INT((A4832-B4832)) * (24-(FinishHour-StartHour))))))</f>
        <v>#N/A</v>
      </c>
      <c r="K4832" s="3" t="e">
        <f ca="1">IF(OR(A4832&lt;&gt;"",B4832=""),NA(),MAX(0,IF(_xlfn.DAYS(NOW(),B4832)=0,SameDayCycleTimeSettingValue,_xlfn.DAYS(NOW(),B4832))))</f>
        <v>#N/A</v>
      </c>
    </row>
    <row r="4833" spans="1:11" x14ac:dyDescent="0.25">
      <c r="A4833" s="32" t="str">
        <f>IF(AND(TRIM(INDEX(CompletedDateValues,ROW(A4833)))&lt;&gt;"",INDEX(CompletedDateValues,ROW(A4833))&gt;0),INDEX(CompletedDateValues,ROW(A4833)),"")</f>
        <v/>
      </c>
      <c r="B4833" s="32" t="str">
        <f>IF(AND(TRIM(INDEX(StartDateValues,ROW(A4833)))&lt;&gt;"",INDEX(StartDateValues,ROW(A4833))&gt;0),INDEX(StartDateValues,ROW(A4833)),"")</f>
        <v/>
      </c>
      <c r="C4833" s="22" t="str">
        <f t="shared" si="376"/>
        <v/>
      </c>
      <c r="D4833" s="3" t="str">
        <f t="shared" si="377"/>
        <v/>
      </c>
      <c r="E4833" s="3" t="str">
        <f t="shared" si="378"/>
        <v/>
      </c>
      <c r="F4833" s="3" t="str">
        <f t="shared" si="379"/>
        <v/>
      </c>
      <c r="G4833" s="3" t="str">
        <f>IF(A4833="","",IF(HOUR(A4833)&lt;StartHour,StartHour,IF(HOUR(A4833)&gt;FinishHour,FinishHour,HOUR(A4833))))</f>
        <v/>
      </c>
      <c r="H4833" s="3" t="str">
        <f t="shared" si="380"/>
        <v/>
      </c>
      <c r="I4833" s="33" t="e">
        <f>IF(OR(A4833="",B4833=""),NA(),MAX(0,IF(A4833-B4833=0,SameDayCycleTimeSettingValue,(A4833-B4833) *24)))</f>
        <v>#N/A</v>
      </c>
      <c r="J4833" s="33" t="e">
        <f>IF(OR(A4833="",B4833=""),NA(),MAX(0,IF(A4833-B4833=0,SameDayCycleTimeSettingValue,((A4833-B4833) *24)-(INT((A4833-B4833)) * (24-(FinishHour-StartHour))))))</f>
        <v>#N/A</v>
      </c>
      <c r="K4833" s="3" t="e">
        <f ca="1">IF(OR(A4833&lt;&gt;"",B4833=""),NA(),MAX(0,IF(_xlfn.DAYS(NOW(),B4833)=0,SameDayCycleTimeSettingValue,_xlfn.DAYS(NOW(),B4833))))</f>
        <v>#N/A</v>
      </c>
    </row>
    <row r="4834" spans="1:11" x14ac:dyDescent="0.25">
      <c r="A4834" s="32" t="str">
        <f>IF(AND(TRIM(INDEX(CompletedDateValues,ROW(A4834)))&lt;&gt;"",INDEX(CompletedDateValues,ROW(A4834))&gt;0),INDEX(CompletedDateValues,ROW(A4834)),"")</f>
        <v/>
      </c>
      <c r="B4834" s="32" t="str">
        <f>IF(AND(TRIM(INDEX(StartDateValues,ROW(A4834)))&lt;&gt;"",INDEX(StartDateValues,ROW(A4834))&gt;0),INDEX(StartDateValues,ROW(A4834)),"")</f>
        <v/>
      </c>
      <c r="C4834" s="22" t="str">
        <f t="shared" si="376"/>
        <v/>
      </c>
      <c r="D4834" s="3" t="str">
        <f t="shared" si="377"/>
        <v/>
      </c>
      <c r="E4834" s="3" t="str">
        <f t="shared" si="378"/>
        <v/>
      </c>
      <c r="F4834" s="3" t="str">
        <f t="shared" si="379"/>
        <v/>
      </c>
      <c r="G4834" s="3" t="str">
        <f>IF(A4834="","",IF(HOUR(A4834)&lt;StartHour,StartHour,IF(HOUR(A4834)&gt;FinishHour,FinishHour,HOUR(A4834))))</f>
        <v/>
      </c>
      <c r="H4834" s="3" t="str">
        <f t="shared" si="380"/>
        <v/>
      </c>
      <c r="I4834" s="33" t="e">
        <f>IF(OR(A4834="",B4834=""),NA(),MAX(0,IF(A4834-B4834=0,SameDayCycleTimeSettingValue,(A4834-B4834) *24)))</f>
        <v>#N/A</v>
      </c>
      <c r="J4834" s="33" t="e">
        <f>IF(OR(A4834="",B4834=""),NA(),MAX(0,IF(A4834-B4834=0,SameDayCycleTimeSettingValue,((A4834-B4834) *24)-(INT((A4834-B4834)) * (24-(FinishHour-StartHour))))))</f>
        <v>#N/A</v>
      </c>
      <c r="K4834" s="3" t="e">
        <f ca="1">IF(OR(A4834&lt;&gt;"",B4834=""),NA(),MAX(0,IF(_xlfn.DAYS(NOW(),B4834)=0,SameDayCycleTimeSettingValue,_xlfn.DAYS(NOW(),B4834))))</f>
        <v>#N/A</v>
      </c>
    </row>
    <row r="4835" spans="1:11" x14ac:dyDescent="0.25">
      <c r="A4835" s="32" t="str">
        <f>IF(AND(TRIM(INDEX(CompletedDateValues,ROW(A4835)))&lt;&gt;"",INDEX(CompletedDateValues,ROW(A4835))&gt;0),INDEX(CompletedDateValues,ROW(A4835)),"")</f>
        <v/>
      </c>
      <c r="B4835" s="32" t="str">
        <f>IF(AND(TRIM(INDEX(StartDateValues,ROW(A4835)))&lt;&gt;"",INDEX(StartDateValues,ROW(A4835))&gt;0),INDEX(StartDateValues,ROW(A4835)),"")</f>
        <v/>
      </c>
      <c r="C4835" s="22" t="str">
        <f t="shared" si="376"/>
        <v/>
      </c>
      <c r="D4835" s="3" t="str">
        <f t="shared" si="377"/>
        <v/>
      </c>
      <c r="E4835" s="3" t="str">
        <f t="shared" si="378"/>
        <v/>
      </c>
      <c r="F4835" s="3" t="str">
        <f t="shared" si="379"/>
        <v/>
      </c>
      <c r="G4835" s="3" t="str">
        <f>IF(A4835="","",IF(HOUR(A4835)&lt;StartHour,StartHour,IF(HOUR(A4835)&gt;FinishHour,FinishHour,HOUR(A4835))))</f>
        <v/>
      </c>
      <c r="H4835" s="3" t="str">
        <f t="shared" si="380"/>
        <v/>
      </c>
      <c r="I4835" s="33" t="e">
        <f>IF(OR(A4835="",B4835=""),NA(),MAX(0,IF(A4835-B4835=0,SameDayCycleTimeSettingValue,(A4835-B4835) *24)))</f>
        <v>#N/A</v>
      </c>
      <c r="J4835" s="33" t="e">
        <f>IF(OR(A4835="",B4835=""),NA(),MAX(0,IF(A4835-B4835=0,SameDayCycleTimeSettingValue,((A4835-B4835) *24)-(INT((A4835-B4835)) * (24-(FinishHour-StartHour))))))</f>
        <v>#N/A</v>
      </c>
      <c r="K4835" s="3" t="e">
        <f ca="1">IF(OR(A4835&lt;&gt;"",B4835=""),NA(),MAX(0,IF(_xlfn.DAYS(NOW(),B4835)=0,SameDayCycleTimeSettingValue,_xlfn.DAYS(NOW(),B4835))))</f>
        <v>#N/A</v>
      </c>
    </row>
    <row r="4836" spans="1:11" x14ac:dyDescent="0.25">
      <c r="A4836" s="32" t="str">
        <f>IF(AND(TRIM(INDEX(CompletedDateValues,ROW(A4836)))&lt;&gt;"",INDEX(CompletedDateValues,ROW(A4836))&gt;0),INDEX(CompletedDateValues,ROW(A4836)),"")</f>
        <v/>
      </c>
      <c r="B4836" s="32" t="str">
        <f>IF(AND(TRIM(INDEX(StartDateValues,ROW(A4836)))&lt;&gt;"",INDEX(StartDateValues,ROW(A4836))&gt;0),INDEX(StartDateValues,ROW(A4836)),"")</f>
        <v/>
      </c>
      <c r="C4836" s="22" t="str">
        <f t="shared" si="376"/>
        <v/>
      </c>
      <c r="D4836" s="3" t="str">
        <f t="shared" si="377"/>
        <v/>
      </c>
      <c r="E4836" s="3" t="str">
        <f t="shared" si="378"/>
        <v/>
      </c>
      <c r="F4836" s="3" t="str">
        <f t="shared" si="379"/>
        <v/>
      </c>
      <c r="G4836" s="3" t="str">
        <f>IF(A4836="","",IF(HOUR(A4836)&lt;StartHour,StartHour,IF(HOUR(A4836)&gt;FinishHour,FinishHour,HOUR(A4836))))</f>
        <v/>
      </c>
      <c r="H4836" s="3" t="str">
        <f t="shared" si="380"/>
        <v/>
      </c>
      <c r="I4836" s="33" t="e">
        <f>IF(OR(A4836="",B4836=""),NA(),MAX(0,IF(A4836-B4836=0,SameDayCycleTimeSettingValue,(A4836-B4836) *24)))</f>
        <v>#N/A</v>
      </c>
      <c r="J4836" s="33" t="e">
        <f>IF(OR(A4836="",B4836=""),NA(),MAX(0,IF(A4836-B4836=0,SameDayCycleTimeSettingValue,((A4836-B4836) *24)-(INT((A4836-B4836)) * (24-(FinishHour-StartHour))))))</f>
        <v>#N/A</v>
      </c>
      <c r="K4836" s="3" t="e">
        <f ca="1">IF(OR(A4836&lt;&gt;"",B4836=""),NA(),MAX(0,IF(_xlfn.DAYS(NOW(),B4836)=0,SameDayCycleTimeSettingValue,_xlfn.DAYS(NOW(),B4836))))</f>
        <v>#N/A</v>
      </c>
    </row>
    <row r="4837" spans="1:11" x14ac:dyDescent="0.25">
      <c r="A4837" s="32" t="str">
        <f>IF(AND(TRIM(INDEX(CompletedDateValues,ROW(A4837)))&lt;&gt;"",INDEX(CompletedDateValues,ROW(A4837))&gt;0),INDEX(CompletedDateValues,ROW(A4837)),"")</f>
        <v/>
      </c>
      <c r="B4837" s="32" t="str">
        <f>IF(AND(TRIM(INDEX(StartDateValues,ROW(A4837)))&lt;&gt;"",INDEX(StartDateValues,ROW(A4837))&gt;0),INDEX(StartDateValues,ROW(A4837)),"")</f>
        <v/>
      </c>
      <c r="C4837" s="22" t="str">
        <f t="shared" si="376"/>
        <v/>
      </c>
      <c r="D4837" s="3" t="str">
        <f t="shared" si="377"/>
        <v/>
      </c>
      <c r="E4837" s="3" t="str">
        <f t="shared" si="378"/>
        <v/>
      </c>
      <c r="F4837" s="3" t="str">
        <f t="shared" si="379"/>
        <v/>
      </c>
      <c r="G4837" s="3" t="str">
        <f>IF(A4837="","",IF(HOUR(A4837)&lt;StartHour,StartHour,IF(HOUR(A4837)&gt;FinishHour,FinishHour,HOUR(A4837))))</f>
        <v/>
      </c>
      <c r="H4837" s="3" t="str">
        <f t="shared" si="380"/>
        <v/>
      </c>
      <c r="I4837" s="33" t="e">
        <f>IF(OR(A4837="",B4837=""),NA(),MAX(0,IF(A4837-B4837=0,SameDayCycleTimeSettingValue,(A4837-B4837) *24)))</f>
        <v>#N/A</v>
      </c>
      <c r="J4837" s="33" t="e">
        <f>IF(OR(A4837="",B4837=""),NA(),MAX(0,IF(A4837-B4837=0,SameDayCycleTimeSettingValue,((A4837-B4837) *24)-(INT((A4837-B4837)) * (24-(FinishHour-StartHour))))))</f>
        <v>#N/A</v>
      </c>
      <c r="K4837" s="3" t="e">
        <f ca="1">IF(OR(A4837&lt;&gt;"",B4837=""),NA(),MAX(0,IF(_xlfn.DAYS(NOW(),B4837)=0,SameDayCycleTimeSettingValue,_xlfn.DAYS(NOW(),B4837))))</f>
        <v>#N/A</v>
      </c>
    </row>
    <row r="4838" spans="1:11" x14ac:dyDescent="0.25">
      <c r="A4838" s="32" t="str">
        <f>IF(AND(TRIM(INDEX(CompletedDateValues,ROW(A4838)))&lt;&gt;"",INDEX(CompletedDateValues,ROW(A4838))&gt;0),INDEX(CompletedDateValues,ROW(A4838)),"")</f>
        <v/>
      </c>
      <c r="B4838" s="32" t="str">
        <f>IF(AND(TRIM(INDEX(StartDateValues,ROW(A4838)))&lt;&gt;"",INDEX(StartDateValues,ROW(A4838))&gt;0),INDEX(StartDateValues,ROW(A4838)),"")</f>
        <v/>
      </c>
      <c r="C4838" s="22" t="str">
        <f t="shared" si="376"/>
        <v/>
      </c>
      <c r="D4838" s="3" t="str">
        <f t="shared" si="377"/>
        <v/>
      </c>
      <c r="E4838" s="3" t="str">
        <f t="shared" si="378"/>
        <v/>
      </c>
      <c r="F4838" s="3" t="str">
        <f t="shared" si="379"/>
        <v/>
      </c>
      <c r="G4838" s="3" t="str">
        <f>IF(A4838="","",IF(HOUR(A4838)&lt;StartHour,StartHour,IF(HOUR(A4838)&gt;FinishHour,FinishHour,HOUR(A4838))))</f>
        <v/>
      </c>
      <c r="H4838" s="3" t="str">
        <f t="shared" si="380"/>
        <v/>
      </c>
      <c r="I4838" s="33" t="e">
        <f>IF(OR(A4838="",B4838=""),NA(),MAX(0,IF(A4838-B4838=0,SameDayCycleTimeSettingValue,(A4838-B4838) *24)))</f>
        <v>#N/A</v>
      </c>
      <c r="J4838" s="33" t="e">
        <f>IF(OR(A4838="",B4838=""),NA(),MAX(0,IF(A4838-B4838=0,SameDayCycleTimeSettingValue,((A4838-B4838) *24)-(INT((A4838-B4838)) * (24-(FinishHour-StartHour))))))</f>
        <v>#N/A</v>
      </c>
      <c r="K4838" s="3" t="e">
        <f ca="1">IF(OR(A4838&lt;&gt;"",B4838=""),NA(),MAX(0,IF(_xlfn.DAYS(NOW(),B4838)=0,SameDayCycleTimeSettingValue,_xlfn.DAYS(NOW(),B4838))))</f>
        <v>#N/A</v>
      </c>
    </row>
    <row r="4839" spans="1:11" x14ac:dyDescent="0.25">
      <c r="A4839" s="32" t="str">
        <f>IF(AND(TRIM(INDEX(CompletedDateValues,ROW(A4839)))&lt;&gt;"",INDEX(CompletedDateValues,ROW(A4839))&gt;0),INDEX(CompletedDateValues,ROW(A4839)),"")</f>
        <v/>
      </c>
      <c r="B4839" s="32" t="str">
        <f>IF(AND(TRIM(INDEX(StartDateValues,ROW(A4839)))&lt;&gt;"",INDEX(StartDateValues,ROW(A4839))&gt;0),INDEX(StartDateValues,ROW(A4839)),"")</f>
        <v/>
      </c>
      <c r="C4839" s="22" t="str">
        <f t="shared" si="376"/>
        <v/>
      </c>
      <c r="D4839" s="3" t="str">
        <f t="shared" si="377"/>
        <v/>
      </c>
      <c r="E4839" s="3" t="str">
        <f t="shared" si="378"/>
        <v/>
      </c>
      <c r="F4839" s="3" t="str">
        <f t="shared" si="379"/>
        <v/>
      </c>
      <c r="G4839" s="3" t="str">
        <f>IF(A4839="","",IF(HOUR(A4839)&lt;StartHour,StartHour,IF(HOUR(A4839)&gt;FinishHour,FinishHour,HOUR(A4839))))</f>
        <v/>
      </c>
      <c r="H4839" s="3" t="str">
        <f t="shared" si="380"/>
        <v/>
      </c>
      <c r="I4839" s="33" t="e">
        <f>IF(OR(A4839="",B4839=""),NA(),MAX(0,IF(A4839-B4839=0,SameDayCycleTimeSettingValue,(A4839-B4839) *24)))</f>
        <v>#N/A</v>
      </c>
      <c r="J4839" s="33" t="e">
        <f>IF(OR(A4839="",B4839=""),NA(),MAX(0,IF(A4839-B4839=0,SameDayCycleTimeSettingValue,((A4839-B4839) *24)-(INT((A4839-B4839)) * (24-(FinishHour-StartHour))))))</f>
        <v>#N/A</v>
      </c>
      <c r="K4839" s="3" t="e">
        <f ca="1">IF(OR(A4839&lt;&gt;"",B4839=""),NA(),MAX(0,IF(_xlfn.DAYS(NOW(),B4839)=0,SameDayCycleTimeSettingValue,_xlfn.DAYS(NOW(),B4839))))</f>
        <v>#N/A</v>
      </c>
    </row>
    <row r="4840" spans="1:11" x14ac:dyDescent="0.25">
      <c r="A4840" s="32" t="str">
        <f>IF(AND(TRIM(INDEX(CompletedDateValues,ROW(A4840)))&lt;&gt;"",INDEX(CompletedDateValues,ROW(A4840))&gt;0),INDEX(CompletedDateValues,ROW(A4840)),"")</f>
        <v/>
      </c>
      <c r="B4840" s="32" t="str">
        <f>IF(AND(TRIM(INDEX(StartDateValues,ROW(A4840)))&lt;&gt;"",INDEX(StartDateValues,ROW(A4840))&gt;0),INDEX(StartDateValues,ROW(A4840)),"")</f>
        <v/>
      </c>
      <c r="C4840" s="22" t="str">
        <f t="shared" si="376"/>
        <v/>
      </c>
      <c r="D4840" s="3" t="str">
        <f t="shared" si="377"/>
        <v/>
      </c>
      <c r="E4840" s="3" t="str">
        <f t="shared" si="378"/>
        <v/>
      </c>
      <c r="F4840" s="3" t="str">
        <f t="shared" si="379"/>
        <v/>
      </c>
      <c r="G4840" s="3" t="str">
        <f>IF(A4840="","",IF(HOUR(A4840)&lt;StartHour,StartHour,IF(HOUR(A4840)&gt;FinishHour,FinishHour,HOUR(A4840))))</f>
        <v/>
      </c>
      <c r="H4840" s="3" t="str">
        <f t="shared" si="380"/>
        <v/>
      </c>
      <c r="I4840" s="33" t="e">
        <f>IF(OR(A4840="",B4840=""),NA(),MAX(0,IF(A4840-B4840=0,SameDayCycleTimeSettingValue,(A4840-B4840) *24)))</f>
        <v>#N/A</v>
      </c>
      <c r="J4840" s="33" t="e">
        <f>IF(OR(A4840="",B4840=""),NA(),MAX(0,IF(A4840-B4840=0,SameDayCycleTimeSettingValue,((A4840-B4840) *24)-(INT((A4840-B4840)) * (24-(FinishHour-StartHour))))))</f>
        <v>#N/A</v>
      </c>
      <c r="K4840" s="3" t="e">
        <f ca="1">IF(OR(A4840&lt;&gt;"",B4840=""),NA(),MAX(0,IF(_xlfn.DAYS(NOW(),B4840)=0,SameDayCycleTimeSettingValue,_xlfn.DAYS(NOW(),B4840))))</f>
        <v>#N/A</v>
      </c>
    </row>
    <row r="4841" spans="1:11" x14ac:dyDescent="0.25">
      <c r="A4841" s="32" t="str">
        <f>IF(AND(TRIM(INDEX(CompletedDateValues,ROW(A4841)))&lt;&gt;"",INDEX(CompletedDateValues,ROW(A4841))&gt;0),INDEX(CompletedDateValues,ROW(A4841)),"")</f>
        <v/>
      </c>
      <c r="B4841" s="32" t="str">
        <f>IF(AND(TRIM(INDEX(StartDateValues,ROW(A4841)))&lt;&gt;"",INDEX(StartDateValues,ROW(A4841))&gt;0),INDEX(StartDateValues,ROW(A4841)),"")</f>
        <v/>
      </c>
      <c r="C4841" s="22" t="str">
        <f t="shared" si="376"/>
        <v/>
      </c>
      <c r="D4841" s="3" t="str">
        <f t="shared" si="377"/>
        <v/>
      </c>
      <c r="E4841" s="3" t="str">
        <f t="shared" si="378"/>
        <v/>
      </c>
      <c r="F4841" s="3" t="str">
        <f t="shared" si="379"/>
        <v/>
      </c>
      <c r="G4841" s="3" t="str">
        <f>IF(A4841="","",IF(HOUR(A4841)&lt;StartHour,StartHour,IF(HOUR(A4841)&gt;FinishHour,FinishHour,HOUR(A4841))))</f>
        <v/>
      </c>
      <c r="H4841" s="3" t="str">
        <f t="shared" si="380"/>
        <v/>
      </c>
      <c r="I4841" s="33" t="e">
        <f>IF(OR(A4841="",B4841=""),NA(),MAX(0,IF(A4841-B4841=0,SameDayCycleTimeSettingValue,(A4841-B4841) *24)))</f>
        <v>#N/A</v>
      </c>
      <c r="J4841" s="33" t="e">
        <f>IF(OR(A4841="",B4841=""),NA(),MAX(0,IF(A4841-B4841=0,SameDayCycleTimeSettingValue,((A4841-B4841) *24)-(INT((A4841-B4841)) * (24-(FinishHour-StartHour))))))</f>
        <v>#N/A</v>
      </c>
      <c r="K4841" s="3" t="e">
        <f ca="1">IF(OR(A4841&lt;&gt;"",B4841=""),NA(),MAX(0,IF(_xlfn.DAYS(NOW(),B4841)=0,SameDayCycleTimeSettingValue,_xlfn.DAYS(NOW(),B4841))))</f>
        <v>#N/A</v>
      </c>
    </row>
    <row r="4842" spans="1:11" x14ac:dyDescent="0.25">
      <c r="A4842" s="32" t="str">
        <f>IF(AND(TRIM(INDEX(CompletedDateValues,ROW(A4842)))&lt;&gt;"",INDEX(CompletedDateValues,ROW(A4842))&gt;0),INDEX(CompletedDateValues,ROW(A4842)),"")</f>
        <v/>
      </c>
      <c r="B4842" s="32" t="str">
        <f>IF(AND(TRIM(INDEX(StartDateValues,ROW(A4842)))&lt;&gt;"",INDEX(StartDateValues,ROW(A4842))&gt;0),INDEX(StartDateValues,ROW(A4842)),"")</f>
        <v/>
      </c>
      <c r="C4842" s="22" t="str">
        <f t="shared" si="376"/>
        <v/>
      </c>
      <c r="D4842" s="3" t="str">
        <f t="shared" si="377"/>
        <v/>
      </c>
      <c r="E4842" s="3" t="str">
        <f t="shared" si="378"/>
        <v/>
      </c>
      <c r="F4842" s="3" t="str">
        <f t="shared" si="379"/>
        <v/>
      </c>
      <c r="G4842" s="3" t="str">
        <f>IF(A4842="","",IF(HOUR(A4842)&lt;StartHour,StartHour,IF(HOUR(A4842)&gt;FinishHour,FinishHour,HOUR(A4842))))</f>
        <v/>
      </c>
      <c r="H4842" s="3" t="str">
        <f t="shared" si="380"/>
        <v/>
      </c>
      <c r="I4842" s="33" t="e">
        <f>IF(OR(A4842="",B4842=""),NA(),MAX(0,IF(A4842-B4842=0,SameDayCycleTimeSettingValue,(A4842-B4842) *24)))</f>
        <v>#N/A</v>
      </c>
      <c r="J4842" s="33" t="e">
        <f>IF(OR(A4842="",B4842=""),NA(),MAX(0,IF(A4842-B4842=0,SameDayCycleTimeSettingValue,((A4842-B4842) *24)-(INT((A4842-B4842)) * (24-(FinishHour-StartHour))))))</f>
        <v>#N/A</v>
      </c>
      <c r="K4842" s="3" t="e">
        <f ca="1">IF(OR(A4842&lt;&gt;"",B4842=""),NA(),MAX(0,IF(_xlfn.DAYS(NOW(),B4842)=0,SameDayCycleTimeSettingValue,_xlfn.DAYS(NOW(),B4842))))</f>
        <v>#N/A</v>
      </c>
    </row>
    <row r="4843" spans="1:11" x14ac:dyDescent="0.25">
      <c r="A4843" s="32" t="str">
        <f>IF(AND(TRIM(INDEX(CompletedDateValues,ROW(A4843)))&lt;&gt;"",INDEX(CompletedDateValues,ROW(A4843))&gt;0),INDEX(CompletedDateValues,ROW(A4843)),"")</f>
        <v/>
      </c>
      <c r="B4843" s="32" t="str">
        <f>IF(AND(TRIM(INDEX(StartDateValues,ROW(A4843)))&lt;&gt;"",INDEX(StartDateValues,ROW(A4843))&gt;0),INDEX(StartDateValues,ROW(A4843)),"")</f>
        <v/>
      </c>
      <c r="C4843" s="22" t="str">
        <f t="shared" si="376"/>
        <v/>
      </c>
      <c r="D4843" s="3" t="str">
        <f t="shared" si="377"/>
        <v/>
      </c>
      <c r="E4843" s="3" t="str">
        <f t="shared" si="378"/>
        <v/>
      </c>
      <c r="F4843" s="3" t="str">
        <f t="shared" si="379"/>
        <v/>
      </c>
      <c r="G4843" s="3" t="str">
        <f>IF(A4843="","",IF(HOUR(A4843)&lt;StartHour,StartHour,IF(HOUR(A4843)&gt;FinishHour,FinishHour,HOUR(A4843))))</f>
        <v/>
      </c>
      <c r="H4843" s="3" t="str">
        <f t="shared" si="380"/>
        <v/>
      </c>
      <c r="I4843" s="33" t="e">
        <f>IF(OR(A4843="",B4843=""),NA(),MAX(0,IF(A4843-B4843=0,SameDayCycleTimeSettingValue,(A4843-B4843) *24)))</f>
        <v>#N/A</v>
      </c>
      <c r="J4843" s="33" t="e">
        <f>IF(OR(A4843="",B4843=""),NA(),MAX(0,IF(A4843-B4843=0,SameDayCycleTimeSettingValue,((A4843-B4843) *24)-(INT((A4843-B4843)) * (24-(FinishHour-StartHour))))))</f>
        <v>#N/A</v>
      </c>
      <c r="K4843" s="3" t="e">
        <f ca="1">IF(OR(A4843&lt;&gt;"",B4843=""),NA(),MAX(0,IF(_xlfn.DAYS(NOW(),B4843)=0,SameDayCycleTimeSettingValue,_xlfn.DAYS(NOW(),B4843))))</f>
        <v>#N/A</v>
      </c>
    </row>
    <row r="4844" spans="1:11" x14ac:dyDescent="0.25">
      <c r="A4844" s="32" t="str">
        <f>IF(AND(TRIM(INDEX(CompletedDateValues,ROW(A4844)))&lt;&gt;"",INDEX(CompletedDateValues,ROW(A4844))&gt;0),INDEX(CompletedDateValues,ROW(A4844)),"")</f>
        <v/>
      </c>
      <c r="B4844" s="32" t="str">
        <f>IF(AND(TRIM(INDEX(StartDateValues,ROW(A4844)))&lt;&gt;"",INDEX(StartDateValues,ROW(A4844))&gt;0),INDEX(StartDateValues,ROW(A4844)),"")</f>
        <v/>
      </c>
      <c r="C4844" s="22" t="str">
        <f t="shared" si="376"/>
        <v/>
      </c>
      <c r="D4844" s="3" t="str">
        <f t="shared" si="377"/>
        <v/>
      </c>
      <c r="E4844" s="3" t="str">
        <f t="shared" si="378"/>
        <v/>
      </c>
      <c r="F4844" s="3" t="str">
        <f t="shared" si="379"/>
        <v/>
      </c>
      <c r="G4844" s="3" t="str">
        <f>IF(A4844="","",IF(HOUR(A4844)&lt;StartHour,StartHour,IF(HOUR(A4844)&gt;FinishHour,FinishHour,HOUR(A4844))))</f>
        <v/>
      </c>
      <c r="H4844" s="3" t="str">
        <f t="shared" si="380"/>
        <v/>
      </c>
      <c r="I4844" s="33" t="e">
        <f>IF(OR(A4844="",B4844=""),NA(),MAX(0,IF(A4844-B4844=0,SameDayCycleTimeSettingValue,(A4844-B4844) *24)))</f>
        <v>#N/A</v>
      </c>
      <c r="J4844" s="33" t="e">
        <f>IF(OR(A4844="",B4844=""),NA(),MAX(0,IF(A4844-B4844=0,SameDayCycleTimeSettingValue,((A4844-B4844) *24)-(INT((A4844-B4844)) * (24-(FinishHour-StartHour))))))</f>
        <v>#N/A</v>
      </c>
      <c r="K4844" s="3" t="e">
        <f ca="1">IF(OR(A4844&lt;&gt;"",B4844=""),NA(),MAX(0,IF(_xlfn.DAYS(NOW(),B4844)=0,SameDayCycleTimeSettingValue,_xlfn.DAYS(NOW(),B4844))))</f>
        <v>#N/A</v>
      </c>
    </row>
    <row r="4845" spans="1:11" x14ac:dyDescent="0.25">
      <c r="A4845" s="32" t="str">
        <f>IF(AND(TRIM(INDEX(CompletedDateValues,ROW(A4845)))&lt;&gt;"",INDEX(CompletedDateValues,ROW(A4845))&gt;0),INDEX(CompletedDateValues,ROW(A4845)),"")</f>
        <v/>
      </c>
      <c r="B4845" s="32" t="str">
        <f>IF(AND(TRIM(INDEX(StartDateValues,ROW(A4845)))&lt;&gt;"",INDEX(StartDateValues,ROW(A4845))&gt;0),INDEX(StartDateValues,ROW(A4845)),"")</f>
        <v/>
      </c>
      <c r="C4845" s="22" t="str">
        <f t="shared" si="376"/>
        <v/>
      </c>
      <c r="D4845" s="3" t="str">
        <f t="shared" si="377"/>
        <v/>
      </c>
      <c r="E4845" s="3" t="str">
        <f t="shared" si="378"/>
        <v/>
      </c>
      <c r="F4845" s="3" t="str">
        <f t="shared" si="379"/>
        <v/>
      </c>
      <c r="G4845" s="3" t="str">
        <f>IF(A4845="","",IF(HOUR(A4845)&lt;StartHour,StartHour,IF(HOUR(A4845)&gt;FinishHour,FinishHour,HOUR(A4845))))</f>
        <v/>
      </c>
      <c r="H4845" s="3" t="str">
        <f t="shared" si="380"/>
        <v/>
      </c>
      <c r="I4845" s="33" t="e">
        <f>IF(OR(A4845="",B4845=""),NA(),MAX(0,IF(A4845-B4845=0,SameDayCycleTimeSettingValue,(A4845-B4845) *24)))</f>
        <v>#N/A</v>
      </c>
      <c r="J4845" s="33" t="e">
        <f>IF(OR(A4845="",B4845=""),NA(),MAX(0,IF(A4845-B4845=0,SameDayCycleTimeSettingValue,((A4845-B4845) *24)-(INT((A4845-B4845)) * (24-(FinishHour-StartHour))))))</f>
        <v>#N/A</v>
      </c>
      <c r="K4845" s="3" t="e">
        <f ca="1">IF(OR(A4845&lt;&gt;"",B4845=""),NA(),MAX(0,IF(_xlfn.DAYS(NOW(),B4845)=0,SameDayCycleTimeSettingValue,_xlfn.DAYS(NOW(),B4845))))</f>
        <v>#N/A</v>
      </c>
    </row>
    <row r="4846" spans="1:11" x14ac:dyDescent="0.25">
      <c r="A4846" s="32" t="str">
        <f>IF(AND(TRIM(INDEX(CompletedDateValues,ROW(A4846)))&lt;&gt;"",INDEX(CompletedDateValues,ROW(A4846))&gt;0),INDEX(CompletedDateValues,ROW(A4846)),"")</f>
        <v/>
      </c>
      <c r="B4846" s="32" t="str">
        <f>IF(AND(TRIM(INDEX(StartDateValues,ROW(A4846)))&lt;&gt;"",INDEX(StartDateValues,ROW(A4846))&gt;0),INDEX(StartDateValues,ROW(A4846)),"")</f>
        <v/>
      </c>
      <c r="C4846" s="22" t="str">
        <f t="shared" si="376"/>
        <v/>
      </c>
      <c r="D4846" s="3" t="str">
        <f t="shared" si="377"/>
        <v/>
      </c>
      <c r="E4846" s="3" t="str">
        <f t="shared" si="378"/>
        <v/>
      </c>
      <c r="F4846" s="3" t="str">
        <f t="shared" si="379"/>
        <v/>
      </c>
      <c r="G4846" s="3" t="str">
        <f>IF(A4846="","",IF(HOUR(A4846)&lt;StartHour,StartHour,IF(HOUR(A4846)&gt;FinishHour,FinishHour,HOUR(A4846))))</f>
        <v/>
      </c>
      <c r="H4846" s="3" t="str">
        <f t="shared" si="380"/>
        <v/>
      </c>
      <c r="I4846" s="33" t="e">
        <f>IF(OR(A4846="",B4846=""),NA(),MAX(0,IF(A4846-B4846=0,SameDayCycleTimeSettingValue,(A4846-B4846) *24)))</f>
        <v>#N/A</v>
      </c>
      <c r="J4846" s="33" t="e">
        <f>IF(OR(A4846="",B4846=""),NA(),MAX(0,IF(A4846-B4846=0,SameDayCycleTimeSettingValue,((A4846-B4846) *24)-(INT((A4846-B4846)) * (24-(FinishHour-StartHour))))))</f>
        <v>#N/A</v>
      </c>
      <c r="K4846" s="3" t="e">
        <f ca="1">IF(OR(A4846&lt;&gt;"",B4846=""),NA(),MAX(0,IF(_xlfn.DAYS(NOW(),B4846)=0,SameDayCycleTimeSettingValue,_xlfn.DAYS(NOW(),B4846))))</f>
        <v>#N/A</v>
      </c>
    </row>
    <row r="4847" spans="1:11" x14ac:dyDescent="0.25">
      <c r="A4847" s="32" t="str">
        <f>IF(AND(TRIM(INDEX(CompletedDateValues,ROW(A4847)))&lt;&gt;"",INDEX(CompletedDateValues,ROW(A4847))&gt;0),INDEX(CompletedDateValues,ROW(A4847)),"")</f>
        <v/>
      </c>
      <c r="B4847" s="32" t="str">
        <f>IF(AND(TRIM(INDEX(StartDateValues,ROW(A4847)))&lt;&gt;"",INDEX(StartDateValues,ROW(A4847))&gt;0),INDEX(StartDateValues,ROW(A4847)),"")</f>
        <v/>
      </c>
      <c r="C4847" s="22" t="str">
        <f t="shared" si="376"/>
        <v/>
      </c>
      <c r="D4847" s="3" t="str">
        <f t="shared" si="377"/>
        <v/>
      </c>
      <c r="E4847" s="3" t="str">
        <f t="shared" si="378"/>
        <v/>
      </c>
      <c r="F4847" s="3" t="str">
        <f t="shared" si="379"/>
        <v/>
      </c>
      <c r="G4847" s="3" t="str">
        <f>IF(A4847="","",IF(HOUR(A4847)&lt;StartHour,StartHour,IF(HOUR(A4847)&gt;FinishHour,FinishHour,HOUR(A4847))))</f>
        <v/>
      </c>
      <c r="H4847" s="3" t="str">
        <f t="shared" si="380"/>
        <v/>
      </c>
      <c r="I4847" s="33" t="e">
        <f>IF(OR(A4847="",B4847=""),NA(),MAX(0,IF(A4847-B4847=0,SameDayCycleTimeSettingValue,(A4847-B4847) *24)))</f>
        <v>#N/A</v>
      </c>
      <c r="J4847" s="33" t="e">
        <f>IF(OR(A4847="",B4847=""),NA(),MAX(0,IF(A4847-B4847=0,SameDayCycleTimeSettingValue,((A4847-B4847) *24)-(INT((A4847-B4847)) * (24-(FinishHour-StartHour))))))</f>
        <v>#N/A</v>
      </c>
      <c r="K4847" s="3" t="e">
        <f ca="1">IF(OR(A4847&lt;&gt;"",B4847=""),NA(),MAX(0,IF(_xlfn.DAYS(NOW(),B4847)=0,SameDayCycleTimeSettingValue,_xlfn.DAYS(NOW(),B4847))))</f>
        <v>#N/A</v>
      </c>
    </row>
    <row r="4848" spans="1:11" x14ac:dyDescent="0.25">
      <c r="A4848" s="32" t="str">
        <f>IF(AND(TRIM(INDEX(CompletedDateValues,ROW(A4848)))&lt;&gt;"",INDEX(CompletedDateValues,ROW(A4848))&gt;0),INDEX(CompletedDateValues,ROW(A4848)),"")</f>
        <v/>
      </c>
      <c r="B4848" s="32" t="str">
        <f>IF(AND(TRIM(INDEX(StartDateValues,ROW(A4848)))&lt;&gt;"",INDEX(StartDateValues,ROW(A4848))&gt;0),INDEX(StartDateValues,ROW(A4848)),"")</f>
        <v/>
      </c>
      <c r="C4848" s="22" t="str">
        <f t="shared" si="376"/>
        <v/>
      </c>
      <c r="D4848" s="3" t="str">
        <f t="shared" si="377"/>
        <v/>
      </c>
      <c r="E4848" s="3" t="str">
        <f t="shared" si="378"/>
        <v/>
      </c>
      <c r="F4848" s="3" t="str">
        <f t="shared" si="379"/>
        <v/>
      </c>
      <c r="G4848" s="3" t="str">
        <f>IF(A4848="","",IF(HOUR(A4848)&lt;StartHour,StartHour,IF(HOUR(A4848)&gt;FinishHour,FinishHour,HOUR(A4848))))</f>
        <v/>
      </c>
      <c r="H4848" s="3" t="str">
        <f t="shared" si="380"/>
        <v/>
      </c>
      <c r="I4848" s="33" t="e">
        <f>IF(OR(A4848="",B4848=""),NA(),MAX(0,IF(A4848-B4848=0,SameDayCycleTimeSettingValue,(A4848-B4848) *24)))</f>
        <v>#N/A</v>
      </c>
      <c r="J4848" s="33" t="e">
        <f>IF(OR(A4848="",B4848=""),NA(),MAX(0,IF(A4848-B4848=0,SameDayCycleTimeSettingValue,((A4848-B4848) *24)-(INT((A4848-B4848)) * (24-(FinishHour-StartHour))))))</f>
        <v>#N/A</v>
      </c>
      <c r="K4848" s="3" t="e">
        <f ca="1">IF(OR(A4848&lt;&gt;"",B4848=""),NA(),MAX(0,IF(_xlfn.DAYS(NOW(),B4848)=0,SameDayCycleTimeSettingValue,_xlfn.DAYS(NOW(),B4848))))</f>
        <v>#N/A</v>
      </c>
    </row>
    <row r="4849" spans="1:11" x14ac:dyDescent="0.25">
      <c r="A4849" s="32" t="str">
        <f>IF(AND(TRIM(INDEX(CompletedDateValues,ROW(A4849)))&lt;&gt;"",INDEX(CompletedDateValues,ROW(A4849))&gt;0),INDEX(CompletedDateValues,ROW(A4849)),"")</f>
        <v/>
      </c>
      <c r="B4849" s="32" t="str">
        <f>IF(AND(TRIM(INDEX(StartDateValues,ROW(A4849)))&lt;&gt;"",INDEX(StartDateValues,ROW(A4849))&gt;0),INDEX(StartDateValues,ROW(A4849)),"")</f>
        <v/>
      </c>
      <c r="C4849" s="22" t="str">
        <f t="shared" si="376"/>
        <v/>
      </c>
      <c r="D4849" s="3" t="str">
        <f t="shared" si="377"/>
        <v/>
      </c>
      <c r="E4849" s="3" t="str">
        <f t="shared" si="378"/>
        <v/>
      </c>
      <c r="F4849" s="3" t="str">
        <f t="shared" si="379"/>
        <v/>
      </c>
      <c r="G4849" s="3" t="str">
        <f>IF(A4849="","",IF(HOUR(A4849)&lt;StartHour,StartHour,IF(HOUR(A4849)&gt;FinishHour,FinishHour,HOUR(A4849))))</f>
        <v/>
      </c>
      <c r="H4849" s="3" t="str">
        <f t="shared" si="380"/>
        <v/>
      </c>
      <c r="I4849" s="33" t="e">
        <f>IF(OR(A4849="",B4849=""),NA(),MAX(0,IF(A4849-B4849=0,SameDayCycleTimeSettingValue,(A4849-B4849) *24)))</f>
        <v>#N/A</v>
      </c>
      <c r="J4849" s="33" t="e">
        <f>IF(OR(A4849="",B4849=""),NA(),MAX(0,IF(A4849-B4849=0,SameDayCycleTimeSettingValue,((A4849-B4849) *24)-(INT((A4849-B4849)) * (24-(FinishHour-StartHour))))))</f>
        <v>#N/A</v>
      </c>
      <c r="K4849" s="3" t="e">
        <f ca="1">IF(OR(A4849&lt;&gt;"",B4849=""),NA(),MAX(0,IF(_xlfn.DAYS(NOW(),B4849)=0,SameDayCycleTimeSettingValue,_xlfn.DAYS(NOW(),B4849))))</f>
        <v>#N/A</v>
      </c>
    </row>
    <row r="4850" spans="1:11" x14ac:dyDescent="0.25">
      <c r="A4850" s="32" t="str">
        <f>IF(AND(TRIM(INDEX(CompletedDateValues,ROW(A4850)))&lt;&gt;"",INDEX(CompletedDateValues,ROW(A4850))&gt;0),INDEX(CompletedDateValues,ROW(A4850)),"")</f>
        <v/>
      </c>
      <c r="B4850" s="32" t="str">
        <f>IF(AND(TRIM(INDEX(StartDateValues,ROW(A4850)))&lt;&gt;"",INDEX(StartDateValues,ROW(A4850))&gt;0),INDEX(StartDateValues,ROW(A4850)),"")</f>
        <v/>
      </c>
      <c r="C4850" s="22" t="str">
        <f t="shared" si="376"/>
        <v/>
      </c>
      <c r="D4850" s="3" t="str">
        <f t="shared" si="377"/>
        <v/>
      </c>
      <c r="E4850" s="3" t="str">
        <f t="shared" si="378"/>
        <v/>
      </c>
      <c r="F4850" s="3" t="str">
        <f t="shared" si="379"/>
        <v/>
      </c>
      <c r="G4850" s="3" t="str">
        <f>IF(A4850="","",IF(HOUR(A4850)&lt;StartHour,StartHour,IF(HOUR(A4850)&gt;FinishHour,FinishHour,HOUR(A4850))))</f>
        <v/>
      </c>
      <c r="H4850" s="3" t="str">
        <f t="shared" si="380"/>
        <v/>
      </c>
      <c r="I4850" s="33" t="e">
        <f>IF(OR(A4850="",B4850=""),NA(),MAX(0,IF(A4850-B4850=0,SameDayCycleTimeSettingValue,(A4850-B4850) *24)))</f>
        <v>#N/A</v>
      </c>
      <c r="J4850" s="33" t="e">
        <f>IF(OR(A4850="",B4850=""),NA(),MAX(0,IF(A4850-B4850=0,SameDayCycleTimeSettingValue,((A4850-B4850) *24)-(INT((A4850-B4850)) * (24-(FinishHour-StartHour))))))</f>
        <v>#N/A</v>
      </c>
      <c r="K4850" s="3" t="e">
        <f ca="1">IF(OR(A4850&lt;&gt;"",B4850=""),NA(),MAX(0,IF(_xlfn.DAYS(NOW(),B4850)=0,SameDayCycleTimeSettingValue,_xlfn.DAYS(NOW(),B4850))))</f>
        <v>#N/A</v>
      </c>
    </row>
    <row r="4851" spans="1:11" x14ac:dyDescent="0.25">
      <c r="A4851" s="32" t="str">
        <f>IF(AND(TRIM(INDEX(CompletedDateValues,ROW(A4851)))&lt;&gt;"",INDEX(CompletedDateValues,ROW(A4851))&gt;0),INDEX(CompletedDateValues,ROW(A4851)),"")</f>
        <v/>
      </c>
      <c r="B4851" s="32" t="str">
        <f>IF(AND(TRIM(INDEX(StartDateValues,ROW(A4851)))&lt;&gt;"",INDEX(StartDateValues,ROW(A4851))&gt;0),INDEX(StartDateValues,ROW(A4851)),"")</f>
        <v/>
      </c>
      <c r="C4851" s="22" t="str">
        <f t="shared" si="376"/>
        <v/>
      </c>
      <c r="D4851" s="3" t="str">
        <f t="shared" si="377"/>
        <v/>
      </c>
      <c r="E4851" s="3" t="str">
        <f t="shared" si="378"/>
        <v/>
      </c>
      <c r="F4851" s="3" t="str">
        <f t="shared" si="379"/>
        <v/>
      </c>
      <c r="G4851" s="3" t="str">
        <f>IF(A4851="","",IF(HOUR(A4851)&lt;StartHour,StartHour,IF(HOUR(A4851)&gt;FinishHour,FinishHour,HOUR(A4851))))</f>
        <v/>
      </c>
      <c r="H4851" s="3" t="str">
        <f t="shared" si="380"/>
        <v/>
      </c>
      <c r="I4851" s="33" t="e">
        <f>IF(OR(A4851="",B4851=""),NA(),MAX(0,IF(A4851-B4851=0,SameDayCycleTimeSettingValue,(A4851-B4851) *24)))</f>
        <v>#N/A</v>
      </c>
      <c r="J4851" s="33" t="e">
        <f>IF(OR(A4851="",B4851=""),NA(),MAX(0,IF(A4851-B4851=0,SameDayCycleTimeSettingValue,((A4851-B4851) *24)-(INT((A4851-B4851)) * (24-(FinishHour-StartHour))))))</f>
        <v>#N/A</v>
      </c>
      <c r="K4851" s="3" t="e">
        <f ca="1">IF(OR(A4851&lt;&gt;"",B4851=""),NA(),MAX(0,IF(_xlfn.DAYS(NOW(),B4851)=0,SameDayCycleTimeSettingValue,_xlfn.DAYS(NOW(),B4851))))</f>
        <v>#N/A</v>
      </c>
    </row>
    <row r="4852" spans="1:11" x14ac:dyDescent="0.25">
      <c r="A4852" s="32" t="str">
        <f>IF(AND(TRIM(INDEX(CompletedDateValues,ROW(A4852)))&lt;&gt;"",INDEX(CompletedDateValues,ROW(A4852))&gt;0),INDEX(CompletedDateValues,ROW(A4852)),"")</f>
        <v/>
      </c>
      <c r="B4852" s="32" t="str">
        <f>IF(AND(TRIM(INDEX(StartDateValues,ROW(A4852)))&lt;&gt;"",INDEX(StartDateValues,ROW(A4852))&gt;0),INDEX(StartDateValues,ROW(A4852)),"")</f>
        <v/>
      </c>
      <c r="C4852" s="22" t="str">
        <f t="shared" si="376"/>
        <v/>
      </c>
      <c r="D4852" s="3" t="str">
        <f t="shared" si="377"/>
        <v/>
      </c>
      <c r="E4852" s="3" t="str">
        <f t="shared" si="378"/>
        <v/>
      </c>
      <c r="F4852" s="3" t="str">
        <f t="shared" si="379"/>
        <v/>
      </c>
      <c r="G4852" s="3" t="str">
        <f>IF(A4852="","",IF(HOUR(A4852)&lt;StartHour,StartHour,IF(HOUR(A4852)&gt;FinishHour,FinishHour,HOUR(A4852))))</f>
        <v/>
      </c>
      <c r="H4852" s="3" t="str">
        <f t="shared" si="380"/>
        <v/>
      </c>
      <c r="I4852" s="33" t="e">
        <f>IF(OR(A4852="",B4852=""),NA(),MAX(0,IF(A4852-B4852=0,SameDayCycleTimeSettingValue,(A4852-B4852) *24)))</f>
        <v>#N/A</v>
      </c>
      <c r="J4852" s="33" t="e">
        <f>IF(OR(A4852="",B4852=""),NA(),MAX(0,IF(A4852-B4852=0,SameDayCycleTimeSettingValue,((A4852-B4852) *24)-(INT((A4852-B4852)) * (24-(FinishHour-StartHour))))))</f>
        <v>#N/A</v>
      </c>
      <c r="K4852" s="3" t="e">
        <f ca="1">IF(OR(A4852&lt;&gt;"",B4852=""),NA(),MAX(0,IF(_xlfn.DAYS(NOW(),B4852)=0,SameDayCycleTimeSettingValue,_xlfn.DAYS(NOW(),B4852))))</f>
        <v>#N/A</v>
      </c>
    </row>
    <row r="4853" spans="1:11" x14ac:dyDescent="0.25">
      <c r="A4853" s="32" t="str">
        <f>IF(AND(TRIM(INDEX(CompletedDateValues,ROW(A4853)))&lt;&gt;"",INDEX(CompletedDateValues,ROW(A4853))&gt;0),INDEX(CompletedDateValues,ROW(A4853)),"")</f>
        <v/>
      </c>
      <c r="B4853" s="32" t="str">
        <f>IF(AND(TRIM(INDEX(StartDateValues,ROW(A4853)))&lt;&gt;"",INDEX(StartDateValues,ROW(A4853))&gt;0),INDEX(StartDateValues,ROW(A4853)),"")</f>
        <v/>
      </c>
      <c r="C4853" s="22" t="str">
        <f t="shared" si="376"/>
        <v/>
      </c>
      <c r="D4853" s="3" t="str">
        <f t="shared" si="377"/>
        <v/>
      </c>
      <c r="E4853" s="3" t="str">
        <f t="shared" si="378"/>
        <v/>
      </c>
      <c r="F4853" s="3" t="str">
        <f t="shared" si="379"/>
        <v/>
      </c>
      <c r="G4853" s="3" t="str">
        <f>IF(A4853="","",IF(HOUR(A4853)&lt;StartHour,StartHour,IF(HOUR(A4853)&gt;FinishHour,FinishHour,HOUR(A4853))))</f>
        <v/>
      </c>
      <c r="H4853" s="3" t="str">
        <f t="shared" si="380"/>
        <v/>
      </c>
      <c r="I4853" s="33" t="e">
        <f>IF(OR(A4853="",B4853=""),NA(),MAX(0,IF(A4853-B4853=0,SameDayCycleTimeSettingValue,(A4853-B4853) *24)))</f>
        <v>#N/A</v>
      </c>
      <c r="J4853" s="33" t="e">
        <f>IF(OR(A4853="",B4853=""),NA(),MAX(0,IF(A4853-B4853=0,SameDayCycleTimeSettingValue,((A4853-B4853) *24)-(INT((A4853-B4853)) * (24-(FinishHour-StartHour))))))</f>
        <v>#N/A</v>
      </c>
      <c r="K4853" s="3" t="e">
        <f ca="1">IF(OR(A4853&lt;&gt;"",B4853=""),NA(),MAX(0,IF(_xlfn.DAYS(NOW(),B4853)=0,SameDayCycleTimeSettingValue,_xlfn.DAYS(NOW(),B4853))))</f>
        <v>#N/A</v>
      </c>
    </row>
    <row r="4854" spans="1:11" x14ac:dyDescent="0.25">
      <c r="A4854" s="32" t="str">
        <f>IF(AND(TRIM(INDEX(CompletedDateValues,ROW(A4854)))&lt;&gt;"",INDEX(CompletedDateValues,ROW(A4854))&gt;0),INDEX(CompletedDateValues,ROW(A4854)),"")</f>
        <v/>
      </c>
      <c r="B4854" s="32" t="str">
        <f>IF(AND(TRIM(INDEX(StartDateValues,ROW(A4854)))&lt;&gt;"",INDEX(StartDateValues,ROW(A4854))&gt;0),INDEX(StartDateValues,ROW(A4854)),"")</f>
        <v/>
      </c>
      <c r="C4854" s="22" t="str">
        <f t="shared" si="376"/>
        <v/>
      </c>
      <c r="D4854" s="3" t="str">
        <f t="shared" si="377"/>
        <v/>
      </c>
      <c r="E4854" s="3" t="str">
        <f t="shared" si="378"/>
        <v/>
      </c>
      <c r="F4854" s="3" t="str">
        <f t="shared" si="379"/>
        <v/>
      </c>
      <c r="G4854" s="3" t="str">
        <f>IF(A4854="","",IF(HOUR(A4854)&lt;StartHour,StartHour,IF(HOUR(A4854)&gt;FinishHour,FinishHour,HOUR(A4854))))</f>
        <v/>
      </c>
      <c r="H4854" s="3" t="str">
        <f t="shared" si="380"/>
        <v/>
      </c>
      <c r="I4854" s="33" t="e">
        <f>IF(OR(A4854="",B4854=""),NA(),MAX(0,IF(A4854-B4854=0,SameDayCycleTimeSettingValue,(A4854-B4854) *24)))</f>
        <v>#N/A</v>
      </c>
      <c r="J4854" s="33" t="e">
        <f>IF(OR(A4854="",B4854=""),NA(),MAX(0,IF(A4854-B4854=0,SameDayCycleTimeSettingValue,((A4854-B4854) *24)-(INT((A4854-B4854)) * (24-(FinishHour-StartHour))))))</f>
        <v>#N/A</v>
      </c>
      <c r="K4854" s="3" t="e">
        <f ca="1">IF(OR(A4854&lt;&gt;"",B4854=""),NA(),MAX(0,IF(_xlfn.DAYS(NOW(),B4854)=0,SameDayCycleTimeSettingValue,_xlfn.DAYS(NOW(),B4854))))</f>
        <v>#N/A</v>
      </c>
    </row>
    <row r="4855" spans="1:11" x14ac:dyDescent="0.25">
      <c r="A4855" s="32" t="str">
        <f>IF(AND(TRIM(INDEX(CompletedDateValues,ROW(A4855)))&lt;&gt;"",INDEX(CompletedDateValues,ROW(A4855))&gt;0),INDEX(CompletedDateValues,ROW(A4855)),"")</f>
        <v/>
      </c>
      <c r="B4855" s="32" t="str">
        <f>IF(AND(TRIM(INDEX(StartDateValues,ROW(A4855)))&lt;&gt;"",INDEX(StartDateValues,ROW(A4855))&gt;0),INDEX(StartDateValues,ROW(A4855)),"")</f>
        <v/>
      </c>
      <c r="C4855" s="22" t="str">
        <f t="shared" si="376"/>
        <v/>
      </c>
      <c r="D4855" s="3" t="str">
        <f t="shared" si="377"/>
        <v/>
      </c>
      <c r="E4855" s="3" t="str">
        <f t="shared" si="378"/>
        <v/>
      </c>
      <c r="F4855" s="3" t="str">
        <f t="shared" si="379"/>
        <v/>
      </c>
      <c r="G4855" s="3" t="str">
        <f>IF(A4855="","",IF(HOUR(A4855)&lt;StartHour,StartHour,IF(HOUR(A4855)&gt;FinishHour,FinishHour,HOUR(A4855))))</f>
        <v/>
      </c>
      <c r="H4855" s="3" t="str">
        <f t="shared" si="380"/>
        <v/>
      </c>
      <c r="I4855" s="33" t="e">
        <f>IF(OR(A4855="",B4855=""),NA(),MAX(0,IF(A4855-B4855=0,SameDayCycleTimeSettingValue,(A4855-B4855) *24)))</f>
        <v>#N/A</v>
      </c>
      <c r="J4855" s="33" t="e">
        <f>IF(OR(A4855="",B4855=""),NA(),MAX(0,IF(A4855-B4855=0,SameDayCycleTimeSettingValue,((A4855-B4855) *24)-(INT((A4855-B4855)) * (24-(FinishHour-StartHour))))))</f>
        <v>#N/A</v>
      </c>
      <c r="K4855" s="3" t="e">
        <f ca="1">IF(OR(A4855&lt;&gt;"",B4855=""),NA(),MAX(0,IF(_xlfn.DAYS(NOW(),B4855)=0,SameDayCycleTimeSettingValue,_xlfn.DAYS(NOW(),B4855))))</f>
        <v>#N/A</v>
      </c>
    </row>
    <row r="4856" spans="1:11" x14ac:dyDescent="0.25">
      <c r="A4856" s="32" t="str">
        <f>IF(AND(TRIM(INDEX(CompletedDateValues,ROW(A4856)))&lt;&gt;"",INDEX(CompletedDateValues,ROW(A4856))&gt;0),INDEX(CompletedDateValues,ROW(A4856)),"")</f>
        <v/>
      </c>
      <c r="B4856" s="32" t="str">
        <f>IF(AND(TRIM(INDEX(StartDateValues,ROW(A4856)))&lt;&gt;"",INDEX(StartDateValues,ROW(A4856))&gt;0),INDEX(StartDateValues,ROW(A4856)),"")</f>
        <v/>
      </c>
      <c r="C4856" s="22" t="str">
        <f t="shared" si="376"/>
        <v/>
      </c>
      <c r="D4856" s="3" t="str">
        <f t="shared" si="377"/>
        <v/>
      </c>
      <c r="E4856" s="3" t="str">
        <f t="shared" si="378"/>
        <v/>
      </c>
      <c r="F4856" s="3" t="str">
        <f t="shared" si="379"/>
        <v/>
      </c>
      <c r="G4856" s="3" t="str">
        <f>IF(A4856="","",IF(HOUR(A4856)&lt;StartHour,StartHour,IF(HOUR(A4856)&gt;FinishHour,FinishHour,HOUR(A4856))))</f>
        <v/>
      </c>
      <c r="H4856" s="3" t="str">
        <f t="shared" si="380"/>
        <v/>
      </c>
      <c r="I4856" s="33" t="e">
        <f>IF(OR(A4856="",B4856=""),NA(),MAX(0,IF(A4856-B4856=0,SameDayCycleTimeSettingValue,(A4856-B4856) *24)))</f>
        <v>#N/A</v>
      </c>
      <c r="J4856" s="33" t="e">
        <f>IF(OR(A4856="",B4856=""),NA(),MAX(0,IF(A4856-B4856=0,SameDayCycleTimeSettingValue,((A4856-B4856) *24)-(INT((A4856-B4856)) * (24-(FinishHour-StartHour))))))</f>
        <v>#N/A</v>
      </c>
      <c r="K4856" s="3" t="e">
        <f ca="1">IF(OR(A4856&lt;&gt;"",B4856=""),NA(),MAX(0,IF(_xlfn.DAYS(NOW(),B4856)=0,SameDayCycleTimeSettingValue,_xlfn.DAYS(NOW(),B4856))))</f>
        <v>#N/A</v>
      </c>
    </row>
    <row r="4857" spans="1:11" x14ac:dyDescent="0.25">
      <c r="A4857" s="32" t="str">
        <f>IF(AND(TRIM(INDEX(CompletedDateValues,ROW(A4857)))&lt;&gt;"",INDEX(CompletedDateValues,ROW(A4857))&gt;0),INDEX(CompletedDateValues,ROW(A4857)),"")</f>
        <v/>
      </c>
      <c r="B4857" s="32" t="str">
        <f>IF(AND(TRIM(INDEX(StartDateValues,ROW(A4857)))&lt;&gt;"",INDEX(StartDateValues,ROW(A4857))&gt;0),INDEX(StartDateValues,ROW(A4857)),"")</f>
        <v/>
      </c>
      <c r="C4857" s="22" t="str">
        <f t="shared" si="376"/>
        <v/>
      </c>
      <c r="D4857" s="3" t="str">
        <f t="shared" si="377"/>
        <v/>
      </c>
      <c r="E4857" s="3" t="str">
        <f t="shared" si="378"/>
        <v/>
      </c>
      <c r="F4857" s="3" t="str">
        <f t="shared" si="379"/>
        <v/>
      </c>
      <c r="G4857" s="3" t="str">
        <f>IF(A4857="","",IF(HOUR(A4857)&lt;StartHour,StartHour,IF(HOUR(A4857)&gt;FinishHour,FinishHour,HOUR(A4857))))</f>
        <v/>
      </c>
      <c r="H4857" s="3" t="str">
        <f t="shared" si="380"/>
        <v/>
      </c>
      <c r="I4857" s="33" t="e">
        <f>IF(OR(A4857="",B4857=""),NA(),MAX(0,IF(A4857-B4857=0,SameDayCycleTimeSettingValue,(A4857-B4857) *24)))</f>
        <v>#N/A</v>
      </c>
      <c r="J4857" s="33" t="e">
        <f>IF(OR(A4857="",B4857=""),NA(),MAX(0,IF(A4857-B4857=0,SameDayCycleTimeSettingValue,((A4857-B4857) *24)-(INT((A4857-B4857)) * (24-(FinishHour-StartHour))))))</f>
        <v>#N/A</v>
      </c>
      <c r="K4857" s="3" t="e">
        <f ca="1">IF(OR(A4857&lt;&gt;"",B4857=""),NA(),MAX(0,IF(_xlfn.DAYS(NOW(),B4857)=0,SameDayCycleTimeSettingValue,_xlfn.DAYS(NOW(),B4857))))</f>
        <v>#N/A</v>
      </c>
    </row>
    <row r="4858" spans="1:11" x14ac:dyDescent="0.25">
      <c r="A4858" s="32" t="str">
        <f>IF(AND(TRIM(INDEX(CompletedDateValues,ROW(A4858)))&lt;&gt;"",INDEX(CompletedDateValues,ROW(A4858))&gt;0),INDEX(CompletedDateValues,ROW(A4858)),"")</f>
        <v/>
      </c>
      <c r="B4858" s="32" t="str">
        <f>IF(AND(TRIM(INDEX(StartDateValues,ROW(A4858)))&lt;&gt;"",INDEX(StartDateValues,ROW(A4858))&gt;0),INDEX(StartDateValues,ROW(A4858)),"")</f>
        <v/>
      </c>
      <c r="C4858" s="22" t="str">
        <f t="shared" si="376"/>
        <v/>
      </c>
      <c r="D4858" s="3" t="str">
        <f t="shared" si="377"/>
        <v/>
      </c>
      <c r="E4858" s="3" t="str">
        <f t="shared" si="378"/>
        <v/>
      </c>
      <c r="F4858" s="3" t="str">
        <f t="shared" si="379"/>
        <v/>
      </c>
      <c r="G4858" s="3" t="str">
        <f>IF(A4858="","",IF(HOUR(A4858)&lt;StartHour,StartHour,IF(HOUR(A4858)&gt;FinishHour,FinishHour,HOUR(A4858))))</f>
        <v/>
      </c>
      <c r="H4858" s="3" t="str">
        <f t="shared" si="380"/>
        <v/>
      </c>
      <c r="I4858" s="33" t="e">
        <f>IF(OR(A4858="",B4858=""),NA(),MAX(0,IF(A4858-B4858=0,SameDayCycleTimeSettingValue,(A4858-B4858) *24)))</f>
        <v>#N/A</v>
      </c>
      <c r="J4858" s="33" t="e">
        <f>IF(OR(A4858="",B4858=""),NA(),MAX(0,IF(A4858-B4858=0,SameDayCycleTimeSettingValue,((A4858-B4858) *24)-(INT((A4858-B4858)) * (24-(FinishHour-StartHour))))))</f>
        <v>#N/A</v>
      </c>
      <c r="K4858" s="3" t="e">
        <f ca="1">IF(OR(A4858&lt;&gt;"",B4858=""),NA(),MAX(0,IF(_xlfn.DAYS(NOW(),B4858)=0,SameDayCycleTimeSettingValue,_xlfn.DAYS(NOW(),B4858))))</f>
        <v>#N/A</v>
      </c>
    </row>
    <row r="4859" spans="1:11" x14ac:dyDescent="0.25">
      <c r="A4859" s="32" t="str">
        <f>IF(AND(TRIM(INDEX(CompletedDateValues,ROW(A4859)))&lt;&gt;"",INDEX(CompletedDateValues,ROW(A4859))&gt;0),INDEX(CompletedDateValues,ROW(A4859)),"")</f>
        <v/>
      </c>
      <c r="B4859" s="32" t="str">
        <f>IF(AND(TRIM(INDEX(StartDateValues,ROW(A4859)))&lt;&gt;"",INDEX(StartDateValues,ROW(A4859))&gt;0),INDEX(StartDateValues,ROW(A4859)),"")</f>
        <v/>
      </c>
      <c r="C4859" s="22" t="str">
        <f t="shared" si="376"/>
        <v/>
      </c>
      <c r="D4859" s="3" t="str">
        <f t="shared" si="377"/>
        <v/>
      </c>
      <c r="E4859" s="3" t="str">
        <f t="shared" si="378"/>
        <v/>
      </c>
      <c r="F4859" s="3" t="str">
        <f t="shared" si="379"/>
        <v/>
      </c>
      <c r="G4859" s="3" t="str">
        <f>IF(A4859="","",IF(HOUR(A4859)&lt;StartHour,StartHour,IF(HOUR(A4859)&gt;FinishHour,FinishHour,HOUR(A4859))))</f>
        <v/>
      </c>
      <c r="H4859" s="3" t="str">
        <f t="shared" si="380"/>
        <v/>
      </c>
      <c r="I4859" s="33" t="e">
        <f>IF(OR(A4859="",B4859=""),NA(),MAX(0,IF(A4859-B4859=0,SameDayCycleTimeSettingValue,(A4859-B4859) *24)))</f>
        <v>#N/A</v>
      </c>
      <c r="J4859" s="33" t="e">
        <f>IF(OR(A4859="",B4859=""),NA(),MAX(0,IF(A4859-B4859=0,SameDayCycleTimeSettingValue,((A4859-B4859) *24)-(INT((A4859-B4859)) * (24-(FinishHour-StartHour))))))</f>
        <v>#N/A</v>
      </c>
      <c r="K4859" s="3" t="e">
        <f ca="1">IF(OR(A4859&lt;&gt;"",B4859=""),NA(),MAX(0,IF(_xlfn.DAYS(NOW(),B4859)=0,SameDayCycleTimeSettingValue,_xlfn.DAYS(NOW(),B4859))))</f>
        <v>#N/A</v>
      </c>
    </row>
    <row r="4860" spans="1:11" x14ac:dyDescent="0.25">
      <c r="A4860" s="32" t="str">
        <f>IF(AND(TRIM(INDEX(CompletedDateValues,ROW(A4860)))&lt;&gt;"",INDEX(CompletedDateValues,ROW(A4860))&gt;0),INDEX(CompletedDateValues,ROW(A4860)),"")</f>
        <v/>
      </c>
      <c r="B4860" s="32" t="str">
        <f>IF(AND(TRIM(INDEX(StartDateValues,ROW(A4860)))&lt;&gt;"",INDEX(StartDateValues,ROW(A4860))&gt;0),INDEX(StartDateValues,ROW(A4860)),"")</f>
        <v/>
      </c>
      <c r="C4860" s="22" t="str">
        <f t="shared" si="376"/>
        <v/>
      </c>
      <c r="D4860" s="3" t="str">
        <f t="shared" si="377"/>
        <v/>
      </c>
      <c r="E4860" s="3" t="str">
        <f t="shared" si="378"/>
        <v/>
      </c>
      <c r="F4860" s="3" t="str">
        <f t="shared" si="379"/>
        <v/>
      </c>
      <c r="G4860" s="3" t="str">
        <f>IF(A4860="","",IF(HOUR(A4860)&lt;StartHour,StartHour,IF(HOUR(A4860)&gt;FinishHour,FinishHour,HOUR(A4860))))</f>
        <v/>
      </c>
      <c r="H4860" s="3" t="str">
        <f t="shared" si="380"/>
        <v/>
      </c>
      <c r="I4860" s="33" t="e">
        <f>IF(OR(A4860="",B4860=""),NA(),MAX(0,IF(A4860-B4860=0,SameDayCycleTimeSettingValue,(A4860-B4860) *24)))</f>
        <v>#N/A</v>
      </c>
      <c r="J4860" s="33" t="e">
        <f>IF(OR(A4860="",B4860=""),NA(),MAX(0,IF(A4860-B4860=0,SameDayCycleTimeSettingValue,((A4860-B4860) *24)-(INT((A4860-B4860)) * (24-(FinishHour-StartHour))))))</f>
        <v>#N/A</v>
      </c>
      <c r="K4860" s="3" t="e">
        <f ca="1">IF(OR(A4860&lt;&gt;"",B4860=""),NA(),MAX(0,IF(_xlfn.DAYS(NOW(),B4860)=0,SameDayCycleTimeSettingValue,_xlfn.DAYS(NOW(),B4860))))</f>
        <v>#N/A</v>
      </c>
    </row>
    <row r="4861" spans="1:11" x14ac:dyDescent="0.25">
      <c r="A4861" s="32" t="str">
        <f>IF(AND(TRIM(INDEX(CompletedDateValues,ROW(A4861)))&lt;&gt;"",INDEX(CompletedDateValues,ROW(A4861))&gt;0),INDEX(CompletedDateValues,ROW(A4861)),"")</f>
        <v/>
      </c>
      <c r="B4861" s="32" t="str">
        <f>IF(AND(TRIM(INDEX(StartDateValues,ROW(A4861)))&lt;&gt;"",INDEX(StartDateValues,ROW(A4861))&gt;0),INDEX(StartDateValues,ROW(A4861)),"")</f>
        <v/>
      </c>
      <c r="C4861" s="22" t="str">
        <f t="shared" si="376"/>
        <v/>
      </c>
      <c r="D4861" s="3" t="str">
        <f t="shared" si="377"/>
        <v/>
      </c>
      <c r="E4861" s="3" t="str">
        <f t="shared" si="378"/>
        <v/>
      </c>
      <c r="F4861" s="3" t="str">
        <f t="shared" si="379"/>
        <v/>
      </c>
      <c r="G4861" s="3" t="str">
        <f>IF(A4861="","",IF(HOUR(A4861)&lt;StartHour,StartHour,IF(HOUR(A4861)&gt;FinishHour,FinishHour,HOUR(A4861))))</f>
        <v/>
      </c>
      <c r="H4861" s="3" t="str">
        <f t="shared" si="380"/>
        <v/>
      </c>
      <c r="I4861" s="33" t="e">
        <f>IF(OR(A4861="",B4861=""),NA(),MAX(0,IF(A4861-B4861=0,SameDayCycleTimeSettingValue,(A4861-B4861) *24)))</f>
        <v>#N/A</v>
      </c>
      <c r="J4861" s="33" t="e">
        <f>IF(OR(A4861="",B4861=""),NA(),MAX(0,IF(A4861-B4861=0,SameDayCycleTimeSettingValue,((A4861-B4861) *24)-(INT((A4861-B4861)) * (24-(FinishHour-StartHour))))))</f>
        <v>#N/A</v>
      </c>
      <c r="K4861" s="3" t="e">
        <f ca="1">IF(OR(A4861&lt;&gt;"",B4861=""),NA(),MAX(0,IF(_xlfn.DAYS(NOW(),B4861)=0,SameDayCycleTimeSettingValue,_xlfn.DAYS(NOW(),B4861))))</f>
        <v>#N/A</v>
      </c>
    </row>
    <row r="4862" spans="1:11" x14ac:dyDescent="0.25">
      <c r="A4862" s="32" t="str">
        <f>IF(AND(TRIM(INDEX(CompletedDateValues,ROW(A4862)))&lt;&gt;"",INDEX(CompletedDateValues,ROW(A4862))&gt;0),INDEX(CompletedDateValues,ROW(A4862)),"")</f>
        <v/>
      </c>
      <c r="B4862" s="32" t="str">
        <f>IF(AND(TRIM(INDEX(StartDateValues,ROW(A4862)))&lt;&gt;"",INDEX(StartDateValues,ROW(A4862))&gt;0),INDEX(StartDateValues,ROW(A4862)),"")</f>
        <v/>
      </c>
      <c r="C4862" s="22" t="str">
        <f t="shared" si="376"/>
        <v/>
      </c>
      <c r="D4862" s="3" t="str">
        <f t="shared" si="377"/>
        <v/>
      </c>
      <c r="E4862" s="3" t="str">
        <f t="shared" si="378"/>
        <v/>
      </c>
      <c r="F4862" s="3" t="str">
        <f t="shared" si="379"/>
        <v/>
      </c>
      <c r="G4862" s="3" t="str">
        <f>IF(A4862="","",IF(HOUR(A4862)&lt;StartHour,StartHour,IF(HOUR(A4862)&gt;FinishHour,FinishHour,HOUR(A4862))))</f>
        <v/>
      </c>
      <c r="H4862" s="3" t="str">
        <f t="shared" si="380"/>
        <v/>
      </c>
      <c r="I4862" s="33" t="e">
        <f>IF(OR(A4862="",B4862=""),NA(),MAX(0,IF(A4862-B4862=0,SameDayCycleTimeSettingValue,(A4862-B4862) *24)))</f>
        <v>#N/A</v>
      </c>
      <c r="J4862" s="33" t="e">
        <f>IF(OR(A4862="",B4862=""),NA(),MAX(0,IF(A4862-B4862=0,SameDayCycleTimeSettingValue,((A4862-B4862) *24)-(INT((A4862-B4862)) * (24-(FinishHour-StartHour))))))</f>
        <v>#N/A</v>
      </c>
      <c r="K4862" s="3" t="e">
        <f ca="1">IF(OR(A4862&lt;&gt;"",B4862=""),NA(),MAX(0,IF(_xlfn.DAYS(NOW(),B4862)=0,SameDayCycleTimeSettingValue,_xlfn.DAYS(NOW(),B4862))))</f>
        <v>#N/A</v>
      </c>
    </row>
    <row r="4863" spans="1:11" x14ac:dyDescent="0.25">
      <c r="A4863" s="32" t="str">
        <f>IF(AND(TRIM(INDEX(CompletedDateValues,ROW(A4863)))&lt;&gt;"",INDEX(CompletedDateValues,ROW(A4863))&gt;0),INDEX(CompletedDateValues,ROW(A4863)),"")</f>
        <v/>
      </c>
      <c r="B4863" s="32" t="str">
        <f>IF(AND(TRIM(INDEX(StartDateValues,ROW(A4863)))&lt;&gt;"",INDEX(StartDateValues,ROW(A4863))&gt;0),INDEX(StartDateValues,ROW(A4863)),"")</f>
        <v/>
      </c>
      <c r="C4863" s="22" t="str">
        <f t="shared" si="376"/>
        <v/>
      </c>
      <c r="D4863" s="3" t="str">
        <f t="shared" si="377"/>
        <v/>
      </c>
      <c r="E4863" s="3" t="str">
        <f t="shared" si="378"/>
        <v/>
      </c>
      <c r="F4863" s="3" t="str">
        <f t="shared" si="379"/>
        <v/>
      </c>
      <c r="G4863" s="3" t="str">
        <f>IF(A4863="","",IF(HOUR(A4863)&lt;StartHour,StartHour,IF(HOUR(A4863)&gt;FinishHour,FinishHour,HOUR(A4863))))</f>
        <v/>
      </c>
      <c r="H4863" s="3" t="str">
        <f t="shared" si="380"/>
        <v/>
      </c>
      <c r="I4863" s="33" t="e">
        <f>IF(OR(A4863="",B4863=""),NA(),MAX(0,IF(A4863-B4863=0,SameDayCycleTimeSettingValue,(A4863-B4863) *24)))</f>
        <v>#N/A</v>
      </c>
      <c r="J4863" s="33" t="e">
        <f>IF(OR(A4863="",B4863=""),NA(),MAX(0,IF(A4863-B4863=0,SameDayCycleTimeSettingValue,((A4863-B4863) *24)-(INT((A4863-B4863)) * (24-(FinishHour-StartHour))))))</f>
        <v>#N/A</v>
      </c>
      <c r="K4863" s="3" t="e">
        <f ca="1">IF(OR(A4863&lt;&gt;"",B4863=""),NA(),MAX(0,IF(_xlfn.DAYS(NOW(),B4863)=0,SameDayCycleTimeSettingValue,_xlfn.DAYS(NOW(),B4863))))</f>
        <v>#N/A</v>
      </c>
    </row>
    <row r="4864" spans="1:11" x14ac:dyDescent="0.25">
      <c r="A4864" s="32" t="str">
        <f>IF(AND(TRIM(INDEX(CompletedDateValues,ROW(A4864)))&lt;&gt;"",INDEX(CompletedDateValues,ROW(A4864))&gt;0),INDEX(CompletedDateValues,ROW(A4864)),"")</f>
        <v/>
      </c>
      <c r="B4864" s="32" t="str">
        <f>IF(AND(TRIM(INDEX(StartDateValues,ROW(A4864)))&lt;&gt;"",INDEX(StartDateValues,ROW(A4864))&gt;0),INDEX(StartDateValues,ROW(A4864)),"")</f>
        <v/>
      </c>
      <c r="C4864" s="22" t="str">
        <f t="shared" si="376"/>
        <v/>
      </c>
      <c r="D4864" s="3" t="str">
        <f t="shared" si="377"/>
        <v/>
      </c>
      <c r="E4864" s="3" t="str">
        <f t="shared" si="378"/>
        <v/>
      </c>
      <c r="F4864" s="3" t="str">
        <f t="shared" si="379"/>
        <v/>
      </c>
      <c r="G4864" s="3" t="str">
        <f>IF(A4864="","",IF(HOUR(A4864)&lt;StartHour,StartHour,IF(HOUR(A4864)&gt;FinishHour,FinishHour,HOUR(A4864))))</f>
        <v/>
      </c>
      <c r="H4864" s="3" t="str">
        <f t="shared" si="380"/>
        <v/>
      </c>
      <c r="I4864" s="33" t="e">
        <f>IF(OR(A4864="",B4864=""),NA(),MAX(0,IF(A4864-B4864=0,SameDayCycleTimeSettingValue,(A4864-B4864) *24)))</f>
        <v>#N/A</v>
      </c>
      <c r="J4864" s="33" t="e">
        <f>IF(OR(A4864="",B4864=""),NA(),MAX(0,IF(A4864-B4864=0,SameDayCycleTimeSettingValue,((A4864-B4864) *24)-(INT((A4864-B4864)) * (24-(FinishHour-StartHour))))))</f>
        <v>#N/A</v>
      </c>
      <c r="K4864" s="3" t="e">
        <f ca="1">IF(OR(A4864&lt;&gt;"",B4864=""),NA(),MAX(0,IF(_xlfn.DAYS(NOW(),B4864)=0,SameDayCycleTimeSettingValue,_xlfn.DAYS(NOW(),B4864))))</f>
        <v>#N/A</v>
      </c>
    </row>
    <row r="4865" spans="1:11" x14ac:dyDescent="0.25">
      <c r="A4865" s="32" t="str">
        <f>IF(AND(TRIM(INDEX(CompletedDateValues,ROW(A4865)))&lt;&gt;"",INDEX(CompletedDateValues,ROW(A4865))&gt;0),INDEX(CompletedDateValues,ROW(A4865)),"")</f>
        <v/>
      </c>
      <c r="B4865" s="32" t="str">
        <f>IF(AND(TRIM(INDEX(StartDateValues,ROW(A4865)))&lt;&gt;"",INDEX(StartDateValues,ROW(A4865))&gt;0),INDEX(StartDateValues,ROW(A4865)),"")</f>
        <v/>
      </c>
      <c r="C4865" s="22" t="str">
        <f t="shared" si="376"/>
        <v/>
      </c>
      <c r="D4865" s="3" t="str">
        <f t="shared" si="377"/>
        <v/>
      </c>
      <c r="E4865" s="3" t="str">
        <f t="shared" si="378"/>
        <v/>
      </c>
      <c r="F4865" s="3" t="str">
        <f t="shared" si="379"/>
        <v/>
      </c>
      <c r="G4865" s="3" t="str">
        <f>IF(A4865="","",IF(HOUR(A4865)&lt;StartHour,StartHour,IF(HOUR(A4865)&gt;FinishHour,FinishHour,HOUR(A4865))))</f>
        <v/>
      </c>
      <c r="H4865" s="3" t="str">
        <f t="shared" si="380"/>
        <v/>
      </c>
      <c r="I4865" s="33" t="e">
        <f>IF(OR(A4865="",B4865=""),NA(),MAX(0,IF(A4865-B4865=0,SameDayCycleTimeSettingValue,(A4865-B4865) *24)))</f>
        <v>#N/A</v>
      </c>
      <c r="J4865" s="33" t="e">
        <f>IF(OR(A4865="",B4865=""),NA(),MAX(0,IF(A4865-B4865=0,SameDayCycleTimeSettingValue,((A4865-B4865) *24)-(INT((A4865-B4865)) * (24-(FinishHour-StartHour))))))</f>
        <v>#N/A</v>
      </c>
      <c r="K4865" s="3" t="e">
        <f ca="1">IF(OR(A4865&lt;&gt;"",B4865=""),NA(),MAX(0,IF(_xlfn.DAYS(NOW(),B4865)=0,SameDayCycleTimeSettingValue,_xlfn.DAYS(NOW(),B4865))))</f>
        <v>#N/A</v>
      </c>
    </row>
    <row r="4866" spans="1:11" x14ac:dyDescent="0.25">
      <c r="A4866" s="32" t="str">
        <f>IF(AND(TRIM(INDEX(CompletedDateValues,ROW(A4866)))&lt;&gt;"",INDEX(CompletedDateValues,ROW(A4866))&gt;0),INDEX(CompletedDateValues,ROW(A4866)),"")</f>
        <v/>
      </c>
      <c r="B4866" s="32" t="str">
        <f>IF(AND(TRIM(INDEX(StartDateValues,ROW(A4866)))&lt;&gt;"",INDEX(StartDateValues,ROW(A4866))&gt;0),INDEX(StartDateValues,ROW(A4866)),"")</f>
        <v/>
      </c>
      <c r="C4866" s="22" t="str">
        <f t="shared" si="376"/>
        <v/>
      </c>
      <c r="D4866" s="3" t="str">
        <f t="shared" si="377"/>
        <v/>
      </c>
      <c r="E4866" s="3" t="str">
        <f t="shared" si="378"/>
        <v/>
      </c>
      <c r="F4866" s="3" t="str">
        <f t="shared" si="379"/>
        <v/>
      </c>
      <c r="G4866" s="3" t="str">
        <f>IF(A4866="","",IF(HOUR(A4866)&lt;StartHour,StartHour,IF(HOUR(A4866)&gt;FinishHour,FinishHour,HOUR(A4866))))</f>
        <v/>
      </c>
      <c r="H4866" s="3" t="str">
        <f t="shared" si="380"/>
        <v/>
      </c>
      <c r="I4866" s="33" t="e">
        <f>IF(OR(A4866="",B4866=""),NA(),MAX(0,IF(A4866-B4866=0,SameDayCycleTimeSettingValue,(A4866-B4866) *24)))</f>
        <v>#N/A</v>
      </c>
      <c r="J4866" s="33" t="e">
        <f>IF(OR(A4866="",B4866=""),NA(),MAX(0,IF(A4866-B4866=0,SameDayCycleTimeSettingValue,((A4866-B4866) *24)-(INT((A4866-B4866)) * (24-(FinishHour-StartHour))))))</f>
        <v>#N/A</v>
      </c>
      <c r="K4866" s="3" t="e">
        <f ca="1">IF(OR(A4866&lt;&gt;"",B4866=""),NA(),MAX(0,IF(_xlfn.DAYS(NOW(),B4866)=0,SameDayCycleTimeSettingValue,_xlfn.DAYS(NOW(),B4866))))</f>
        <v>#N/A</v>
      </c>
    </row>
    <row r="4867" spans="1:11" x14ac:dyDescent="0.25">
      <c r="A4867" s="32" t="str">
        <f>IF(AND(TRIM(INDEX(CompletedDateValues,ROW(A4867)))&lt;&gt;"",INDEX(CompletedDateValues,ROW(A4867))&gt;0),INDEX(CompletedDateValues,ROW(A4867)),"")</f>
        <v/>
      </c>
      <c r="B4867" s="32" t="str">
        <f>IF(AND(TRIM(INDEX(StartDateValues,ROW(A4867)))&lt;&gt;"",INDEX(StartDateValues,ROW(A4867))&gt;0),INDEX(StartDateValues,ROW(A4867)),"")</f>
        <v/>
      </c>
      <c r="C4867" s="22" t="str">
        <f t="shared" ref="C4867:C4930" si="381">IF(AND(TRIM(INDEX(WorkTypeValues,ROW(A4867)))&lt;&gt;"",INDEX(WorkTypeValues,ROW(A4867))&gt;0),INDEX(WorkTypeValues,ROW(A4867)),"")</f>
        <v/>
      </c>
      <c r="D4867" s="3" t="str">
        <f t="shared" ref="D4867:D4930" si="382">IF(A4867="", "",YEAR(A4867))</f>
        <v/>
      </c>
      <c r="E4867" s="3" t="str">
        <f t="shared" ref="E4867:E4930" si="383">IF(A4867="","",MONTH(A4867))</f>
        <v/>
      </c>
      <c r="F4867" s="3" t="str">
        <f t="shared" ref="F4867:F4930" si="384">IF(A4867="","",DAY(A4867))</f>
        <v/>
      </c>
      <c r="G4867" s="3" t="str">
        <f>IF(A4867="","",IF(HOUR(A4867)&lt;StartHour,StartHour,IF(HOUR(A4867)&gt;FinishHour,FinishHour,HOUR(A4867))))</f>
        <v/>
      </c>
      <c r="H4867" s="3" t="str">
        <f t="shared" ref="H4867:H4930" si="385">IF(D4867="","",D4867&amp;"-"&amp;TEXT(E4867,"00") &amp;"-"&amp;TEXT(F4867,"00") &amp;"-"&amp;TEXT(G4867,"00"))</f>
        <v/>
      </c>
      <c r="I4867" s="33" t="e">
        <f>IF(OR(A4867="",B4867=""),NA(),MAX(0,IF(A4867-B4867=0,SameDayCycleTimeSettingValue,(A4867-B4867) *24)))</f>
        <v>#N/A</v>
      </c>
      <c r="J4867" s="33" t="e">
        <f>IF(OR(A4867="",B4867=""),NA(),MAX(0,IF(A4867-B4867=0,SameDayCycleTimeSettingValue,((A4867-B4867) *24)-(INT((A4867-B4867)) * (24-(FinishHour-StartHour))))))</f>
        <v>#N/A</v>
      </c>
      <c r="K4867" s="3" t="e">
        <f ca="1">IF(OR(A4867&lt;&gt;"",B4867=""),NA(),MAX(0,IF(_xlfn.DAYS(NOW(),B4867)=0,SameDayCycleTimeSettingValue,_xlfn.DAYS(NOW(),B4867))))</f>
        <v>#N/A</v>
      </c>
    </row>
    <row r="4868" spans="1:11" x14ac:dyDescent="0.25">
      <c r="A4868" s="32" t="str">
        <f>IF(AND(TRIM(INDEX(CompletedDateValues,ROW(A4868)))&lt;&gt;"",INDEX(CompletedDateValues,ROW(A4868))&gt;0),INDEX(CompletedDateValues,ROW(A4868)),"")</f>
        <v/>
      </c>
      <c r="B4868" s="32" t="str">
        <f>IF(AND(TRIM(INDEX(StartDateValues,ROW(A4868)))&lt;&gt;"",INDEX(StartDateValues,ROW(A4868))&gt;0),INDEX(StartDateValues,ROW(A4868)),"")</f>
        <v/>
      </c>
      <c r="C4868" s="22" t="str">
        <f t="shared" si="381"/>
        <v/>
      </c>
      <c r="D4868" s="3" t="str">
        <f t="shared" si="382"/>
        <v/>
      </c>
      <c r="E4868" s="3" t="str">
        <f t="shared" si="383"/>
        <v/>
      </c>
      <c r="F4868" s="3" t="str">
        <f t="shared" si="384"/>
        <v/>
      </c>
      <c r="G4868" s="3" t="str">
        <f>IF(A4868="","",IF(HOUR(A4868)&lt;StartHour,StartHour,IF(HOUR(A4868)&gt;FinishHour,FinishHour,HOUR(A4868))))</f>
        <v/>
      </c>
      <c r="H4868" s="3" t="str">
        <f t="shared" si="385"/>
        <v/>
      </c>
      <c r="I4868" s="33" t="e">
        <f>IF(OR(A4868="",B4868=""),NA(),MAX(0,IF(A4868-B4868=0,SameDayCycleTimeSettingValue,(A4868-B4868) *24)))</f>
        <v>#N/A</v>
      </c>
      <c r="J4868" s="33" t="e">
        <f>IF(OR(A4868="",B4868=""),NA(),MAX(0,IF(A4868-B4868=0,SameDayCycleTimeSettingValue,((A4868-B4868) *24)-(INT((A4868-B4868)) * (24-(FinishHour-StartHour))))))</f>
        <v>#N/A</v>
      </c>
      <c r="K4868" s="3" t="e">
        <f ca="1">IF(OR(A4868&lt;&gt;"",B4868=""),NA(),MAX(0,IF(_xlfn.DAYS(NOW(),B4868)=0,SameDayCycleTimeSettingValue,_xlfn.DAYS(NOW(),B4868))))</f>
        <v>#N/A</v>
      </c>
    </row>
    <row r="4869" spans="1:11" x14ac:dyDescent="0.25">
      <c r="A4869" s="32" t="str">
        <f>IF(AND(TRIM(INDEX(CompletedDateValues,ROW(A4869)))&lt;&gt;"",INDEX(CompletedDateValues,ROW(A4869))&gt;0),INDEX(CompletedDateValues,ROW(A4869)),"")</f>
        <v/>
      </c>
      <c r="B4869" s="32" t="str">
        <f>IF(AND(TRIM(INDEX(StartDateValues,ROW(A4869)))&lt;&gt;"",INDEX(StartDateValues,ROW(A4869))&gt;0),INDEX(StartDateValues,ROW(A4869)),"")</f>
        <v/>
      </c>
      <c r="C4869" s="22" t="str">
        <f t="shared" si="381"/>
        <v/>
      </c>
      <c r="D4869" s="3" t="str">
        <f t="shared" si="382"/>
        <v/>
      </c>
      <c r="E4869" s="3" t="str">
        <f t="shared" si="383"/>
        <v/>
      </c>
      <c r="F4869" s="3" t="str">
        <f t="shared" si="384"/>
        <v/>
      </c>
      <c r="G4869" s="3" t="str">
        <f>IF(A4869="","",IF(HOUR(A4869)&lt;StartHour,StartHour,IF(HOUR(A4869)&gt;FinishHour,FinishHour,HOUR(A4869))))</f>
        <v/>
      </c>
      <c r="H4869" s="3" t="str">
        <f t="shared" si="385"/>
        <v/>
      </c>
      <c r="I4869" s="33" t="e">
        <f>IF(OR(A4869="",B4869=""),NA(),MAX(0,IF(A4869-B4869=0,SameDayCycleTimeSettingValue,(A4869-B4869) *24)))</f>
        <v>#N/A</v>
      </c>
      <c r="J4869" s="33" t="e">
        <f>IF(OR(A4869="",B4869=""),NA(),MAX(0,IF(A4869-B4869=0,SameDayCycleTimeSettingValue,((A4869-B4869) *24)-(INT((A4869-B4869)) * (24-(FinishHour-StartHour))))))</f>
        <v>#N/A</v>
      </c>
      <c r="K4869" s="3" t="e">
        <f ca="1">IF(OR(A4869&lt;&gt;"",B4869=""),NA(),MAX(0,IF(_xlfn.DAYS(NOW(),B4869)=0,SameDayCycleTimeSettingValue,_xlfn.DAYS(NOW(),B4869))))</f>
        <v>#N/A</v>
      </c>
    </row>
    <row r="4870" spans="1:11" x14ac:dyDescent="0.25">
      <c r="A4870" s="32" t="str">
        <f>IF(AND(TRIM(INDEX(CompletedDateValues,ROW(A4870)))&lt;&gt;"",INDEX(CompletedDateValues,ROW(A4870))&gt;0),INDEX(CompletedDateValues,ROW(A4870)),"")</f>
        <v/>
      </c>
      <c r="B4870" s="32" t="str">
        <f>IF(AND(TRIM(INDEX(StartDateValues,ROW(A4870)))&lt;&gt;"",INDEX(StartDateValues,ROW(A4870))&gt;0),INDEX(StartDateValues,ROW(A4870)),"")</f>
        <v/>
      </c>
      <c r="C4870" s="22" t="str">
        <f t="shared" si="381"/>
        <v/>
      </c>
      <c r="D4870" s="3" t="str">
        <f t="shared" si="382"/>
        <v/>
      </c>
      <c r="E4870" s="3" t="str">
        <f t="shared" si="383"/>
        <v/>
      </c>
      <c r="F4870" s="3" t="str">
        <f t="shared" si="384"/>
        <v/>
      </c>
      <c r="G4870" s="3" t="str">
        <f>IF(A4870="","",IF(HOUR(A4870)&lt;StartHour,StartHour,IF(HOUR(A4870)&gt;FinishHour,FinishHour,HOUR(A4870))))</f>
        <v/>
      </c>
      <c r="H4870" s="3" t="str">
        <f t="shared" si="385"/>
        <v/>
      </c>
      <c r="I4870" s="33" t="e">
        <f>IF(OR(A4870="",B4870=""),NA(),MAX(0,IF(A4870-B4870=0,SameDayCycleTimeSettingValue,(A4870-B4870) *24)))</f>
        <v>#N/A</v>
      </c>
      <c r="J4870" s="33" t="e">
        <f>IF(OR(A4870="",B4870=""),NA(),MAX(0,IF(A4870-B4870=0,SameDayCycleTimeSettingValue,((A4870-B4870) *24)-(INT((A4870-B4870)) * (24-(FinishHour-StartHour))))))</f>
        <v>#N/A</v>
      </c>
      <c r="K4870" s="3" t="e">
        <f ca="1">IF(OR(A4870&lt;&gt;"",B4870=""),NA(),MAX(0,IF(_xlfn.DAYS(NOW(),B4870)=0,SameDayCycleTimeSettingValue,_xlfn.DAYS(NOW(),B4870))))</f>
        <v>#N/A</v>
      </c>
    </row>
    <row r="4871" spans="1:11" x14ac:dyDescent="0.25">
      <c r="A4871" s="32" t="str">
        <f>IF(AND(TRIM(INDEX(CompletedDateValues,ROW(A4871)))&lt;&gt;"",INDEX(CompletedDateValues,ROW(A4871))&gt;0),INDEX(CompletedDateValues,ROW(A4871)),"")</f>
        <v/>
      </c>
      <c r="B4871" s="32" t="str">
        <f>IF(AND(TRIM(INDEX(StartDateValues,ROW(A4871)))&lt;&gt;"",INDEX(StartDateValues,ROW(A4871))&gt;0),INDEX(StartDateValues,ROW(A4871)),"")</f>
        <v/>
      </c>
      <c r="C4871" s="22" t="str">
        <f t="shared" si="381"/>
        <v/>
      </c>
      <c r="D4871" s="3" t="str">
        <f t="shared" si="382"/>
        <v/>
      </c>
      <c r="E4871" s="3" t="str">
        <f t="shared" si="383"/>
        <v/>
      </c>
      <c r="F4871" s="3" t="str">
        <f t="shared" si="384"/>
        <v/>
      </c>
      <c r="G4871" s="3" t="str">
        <f>IF(A4871="","",IF(HOUR(A4871)&lt;StartHour,StartHour,IF(HOUR(A4871)&gt;FinishHour,FinishHour,HOUR(A4871))))</f>
        <v/>
      </c>
      <c r="H4871" s="3" t="str">
        <f t="shared" si="385"/>
        <v/>
      </c>
      <c r="I4871" s="33" t="e">
        <f>IF(OR(A4871="",B4871=""),NA(),MAX(0,IF(A4871-B4871=0,SameDayCycleTimeSettingValue,(A4871-B4871) *24)))</f>
        <v>#N/A</v>
      </c>
      <c r="J4871" s="33" t="e">
        <f>IF(OR(A4871="",B4871=""),NA(),MAX(0,IF(A4871-B4871=0,SameDayCycleTimeSettingValue,((A4871-B4871) *24)-(INT((A4871-B4871)) * (24-(FinishHour-StartHour))))))</f>
        <v>#N/A</v>
      </c>
      <c r="K4871" s="3" t="e">
        <f ca="1">IF(OR(A4871&lt;&gt;"",B4871=""),NA(),MAX(0,IF(_xlfn.DAYS(NOW(),B4871)=0,SameDayCycleTimeSettingValue,_xlfn.DAYS(NOW(),B4871))))</f>
        <v>#N/A</v>
      </c>
    </row>
    <row r="4872" spans="1:11" x14ac:dyDescent="0.25">
      <c r="A4872" s="32" t="str">
        <f>IF(AND(TRIM(INDEX(CompletedDateValues,ROW(A4872)))&lt;&gt;"",INDEX(CompletedDateValues,ROW(A4872))&gt;0),INDEX(CompletedDateValues,ROW(A4872)),"")</f>
        <v/>
      </c>
      <c r="B4872" s="32" t="str">
        <f>IF(AND(TRIM(INDEX(StartDateValues,ROW(A4872)))&lt;&gt;"",INDEX(StartDateValues,ROW(A4872))&gt;0),INDEX(StartDateValues,ROW(A4872)),"")</f>
        <v/>
      </c>
      <c r="C4872" s="22" t="str">
        <f t="shared" si="381"/>
        <v/>
      </c>
      <c r="D4872" s="3" t="str">
        <f t="shared" si="382"/>
        <v/>
      </c>
      <c r="E4872" s="3" t="str">
        <f t="shared" si="383"/>
        <v/>
      </c>
      <c r="F4872" s="3" t="str">
        <f t="shared" si="384"/>
        <v/>
      </c>
      <c r="G4872" s="3" t="str">
        <f>IF(A4872="","",IF(HOUR(A4872)&lt;StartHour,StartHour,IF(HOUR(A4872)&gt;FinishHour,FinishHour,HOUR(A4872))))</f>
        <v/>
      </c>
      <c r="H4872" s="3" t="str">
        <f t="shared" si="385"/>
        <v/>
      </c>
      <c r="I4872" s="33" t="e">
        <f>IF(OR(A4872="",B4872=""),NA(),MAX(0,IF(A4872-B4872=0,SameDayCycleTimeSettingValue,(A4872-B4872) *24)))</f>
        <v>#N/A</v>
      </c>
      <c r="J4872" s="33" t="e">
        <f>IF(OR(A4872="",B4872=""),NA(),MAX(0,IF(A4872-B4872=0,SameDayCycleTimeSettingValue,((A4872-B4872) *24)-(INT((A4872-B4872)) * (24-(FinishHour-StartHour))))))</f>
        <v>#N/A</v>
      </c>
      <c r="K4872" s="3" t="e">
        <f ca="1">IF(OR(A4872&lt;&gt;"",B4872=""),NA(),MAX(0,IF(_xlfn.DAYS(NOW(),B4872)=0,SameDayCycleTimeSettingValue,_xlfn.DAYS(NOW(),B4872))))</f>
        <v>#N/A</v>
      </c>
    </row>
    <row r="4873" spans="1:11" x14ac:dyDescent="0.25">
      <c r="A4873" s="32" t="str">
        <f>IF(AND(TRIM(INDEX(CompletedDateValues,ROW(A4873)))&lt;&gt;"",INDEX(CompletedDateValues,ROW(A4873))&gt;0),INDEX(CompletedDateValues,ROW(A4873)),"")</f>
        <v/>
      </c>
      <c r="B4873" s="32" t="str">
        <f>IF(AND(TRIM(INDEX(StartDateValues,ROW(A4873)))&lt;&gt;"",INDEX(StartDateValues,ROW(A4873))&gt;0),INDEX(StartDateValues,ROW(A4873)),"")</f>
        <v/>
      </c>
      <c r="C4873" s="22" t="str">
        <f t="shared" si="381"/>
        <v/>
      </c>
      <c r="D4873" s="3" t="str">
        <f t="shared" si="382"/>
        <v/>
      </c>
      <c r="E4873" s="3" t="str">
        <f t="shared" si="383"/>
        <v/>
      </c>
      <c r="F4873" s="3" t="str">
        <f t="shared" si="384"/>
        <v/>
      </c>
      <c r="G4873" s="3" t="str">
        <f>IF(A4873="","",IF(HOUR(A4873)&lt;StartHour,StartHour,IF(HOUR(A4873)&gt;FinishHour,FinishHour,HOUR(A4873))))</f>
        <v/>
      </c>
      <c r="H4873" s="3" t="str">
        <f t="shared" si="385"/>
        <v/>
      </c>
      <c r="I4873" s="33" t="e">
        <f>IF(OR(A4873="",B4873=""),NA(),MAX(0,IF(A4873-B4873=0,SameDayCycleTimeSettingValue,(A4873-B4873) *24)))</f>
        <v>#N/A</v>
      </c>
      <c r="J4873" s="33" t="e">
        <f>IF(OR(A4873="",B4873=""),NA(),MAX(0,IF(A4873-B4873=0,SameDayCycleTimeSettingValue,((A4873-B4873) *24)-(INT((A4873-B4873)) * (24-(FinishHour-StartHour))))))</f>
        <v>#N/A</v>
      </c>
      <c r="K4873" s="3" t="e">
        <f ca="1">IF(OR(A4873&lt;&gt;"",B4873=""),NA(),MAX(0,IF(_xlfn.DAYS(NOW(),B4873)=0,SameDayCycleTimeSettingValue,_xlfn.DAYS(NOW(),B4873))))</f>
        <v>#N/A</v>
      </c>
    </row>
    <row r="4874" spans="1:11" x14ac:dyDescent="0.25">
      <c r="A4874" s="32" t="str">
        <f>IF(AND(TRIM(INDEX(CompletedDateValues,ROW(A4874)))&lt;&gt;"",INDEX(CompletedDateValues,ROW(A4874))&gt;0),INDEX(CompletedDateValues,ROW(A4874)),"")</f>
        <v/>
      </c>
      <c r="B4874" s="32" t="str">
        <f>IF(AND(TRIM(INDEX(StartDateValues,ROW(A4874)))&lt;&gt;"",INDEX(StartDateValues,ROW(A4874))&gt;0),INDEX(StartDateValues,ROW(A4874)),"")</f>
        <v/>
      </c>
      <c r="C4874" s="22" t="str">
        <f t="shared" si="381"/>
        <v/>
      </c>
      <c r="D4874" s="3" t="str">
        <f t="shared" si="382"/>
        <v/>
      </c>
      <c r="E4874" s="3" t="str">
        <f t="shared" si="383"/>
        <v/>
      </c>
      <c r="F4874" s="3" t="str">
        <f t="shared" si="384"/>
        <v/>
      </c>
      <c r="G4874" s="3" t="str">
        <f>IF(A4874="","",IF(HOUR(A4874)&lt;StartHour,StartHour,IF(HOUR(A4874)&gt;FinishHour,FinishHour,HOUR(A4874))))</f>
        <v/>
      </c>
      <c r="H4874" s="3" t="str">
        <f t="shared" si="385"/>
        <v/>
      </c>
      <c r="I4874" s="33" t="e">
        <f>IF(OR(A4874="",B4874=""),NA(),MAX(0,IF(A4874-B4874=0,SameDayCycleTimeSettingValue,(A4874-B4874) *24)))</f>
        <v>#N/A</v>
      </c>
      <c r="J4874" s="33" t="e">
        <f>IF(OR(A4874="",B4874=""),NA(),MAX(0,IF(A4874-B4874=0,SameDayCycleTimeSettingValue,((A4874-B4874) *24)-(INT((A4874-B4874)) * (24-(FinishHour-StartHour))))))</f>
        <v>#N/A</v>
      </c>
      <c r="K4874" s="3" t="e">
        <f ca="1">IF(OR(A4874&lt;&gt;"",B4874=""),NA(),MAX(0,IF(_xlfn.DAYS(NOW(),B4874)=0,SameDayCycleTimeSettingValue,_xlfn.DAYS(NOW(),B4874))))</f>
        <v>#N/A</v>
      </c>
    </row>
    <row r="4875" spans="1:11" x14ac:dyDescent="0.25">
      <c r="A4875" s="32" t="str">
        <f>IF(AND(TRIM(INDEX(CompletedDateValues,ROW(A4875)))&lt;&gt;"",INDEX(CompletedDateValues,ROW(A4875))&gt;0),INDEX(CompletedDateValues,ROW(A4875)),"")</f>
        <v/>
      </c>
      <c r="B4875" s="32" t="str">
        <f>IF(AND(TRIM(INDEX(StartDateValues,ROW(A4875)))&lt;&gt;"",INDEX(StartDateValues,ROW(A4875))&gt;0),INDEX(StartDateValues,ROW(A4875)),"")</f>
        <v/>
      </c>
      <c r="C4875" s="22" t="str">
        <f t="shared" si="381"/>
        <v/>
      </c>
      <c r="D4875" s="3" t="str">
        <f t="shared" si="382"/>
        <v/>
      </c>
      <c r="E4875" s="3" t="str">
        <f t="shared" si="383"/>
        <v/>
      </c>
      <c r="F4875" s="3" t="str">
        <f t="shared" si="384"/>
        <v/>
      </c>
      <c r="G4875" s="3" t="str">
        <f>IF(A4875="","",IF(HOUR(A4875)&lt;StartHour,StartHour,IF(HOUR(A4875)&gt;FinishHour,FinishHour,HOUR(A4875))))</f>
        <v/>
      </c>
      <c r="H4875" s="3" t="str">
        <f t="shared" si="385"/>
        <v/>
      </c>
      <c r="I4875" s="33" t="e">
        <f>IF(OR(A4875="",B4875=""),NA(),MAX(0,IF(A4875-B4875=0,SameDayCycleTimeSettingValue,(A4875-B4875) *24)))</f>
        <v>#N/A</v>
      </c>
      <c r="J4875" s="33" t="e">
        <f>IF(OR(A4875="",B4875=""),NA(),MAX(0,IF(A4875-B4875=0,SameDayCycleTimeSettingValue,((A4875-B4875) *24)-(INT((A4875-B4875)) * (24-(FinishHour-StartHour))))))</f>
        <v>#N/A</v>
      </c>
      <c r="K4875" s="3" t="e">
        <f ca="1">IF(OR(A4875&lt;&gt;"",B4875=""),NA(),MAX(0,IF(_xlfn.DAYS(NOW(),B4875)=0,SameDayCycleTimeSettingValue,_xlfn.DAYS(NOW(),B4875))))</f>
        <v>#N/A</v>
      </c>
    </row>
    <row r="4876" spans="1:11" x14ac:dyDescent="0.25">
      <c r="A4876" s="32" t="str">
        <f>IF(AND(TRIM(INDEX(CompletedDateValues,ROW(A4876)))&lt;&gt;"",INDEX(CompletedDateValues,ROW(A4876))&gt;0),INDEX(CompletedDateValues,ROW(A4876)),"")</f>
        <v/>
      </c>
      <c r="B4876" s="32" t="str">
        <f>IF(AND(TRIM(INDEX(StartDateValues,ROW(A4876)))&lt;&gt;"",INDEX(StartDateValues,ROW(A4876))&gt;0),INDEX(StartDateValues,ROW(A4876)),"")</f>
        <v/>
      </c>
      <c r="C4876" s="22" t="str">
        <f t="shared" si="381"/>
        <v/>
      </c>
      <c r="D4876" s="3" t="str">
        <f t="shared" si="382"/>
        <v/>
      </c>
      <c r="E4876" s="3" t="str">
        <f t="shared" si="383"/>
        <v/>
      </c>
      <c r="F4876" s="3" t="str">
        <f t="shared" si="384"/>
        <v/>
      </c>
      <c r="G4876" s="3" t="str">
        <f>IF(A4876="","",IF(HOUR(A4876)&lt;StartHour,StartHour,IF(HOUR(A4876)&gt;FinishHour,FinishHour,HOUR(A4876))))</f>
        <v/>
      </c>
      <c r="H4876" s="3" t="str">
        <f t="shared" si="385"/>
        <v/>
      </c>
      <c r="I4876" s="33" t="e">
        <f>IF(OR(A4876="",B4876=""),NA(),MAX(0,IF(A4876-B4876=0,SameDayCycleTimeSettingValue,(A4876-B4876) *24)))</f>
        <v>#N/A</v>
      </c>
      <c r="J4876" s="33" t="e">
        <f>IF(OR(A4876="",B4876=""),NA(),MAX(0,IF(A4876-B4876=0,SameDayCycleTimeSettingValue,((A4876-B4876) *24)-(INT((A4876-B4876)) * (24-(FinishHour-StartHour))))))</f>
        <v>#N/A</v>
      </c>
      <c r="K4876" s="3" t="e">
        <f ca="1">IF(OR(A4876&lt;&gt;"",B4876=""),NA(),MAX(0,IF(_xlfn.DAYS(NOW(),B4876)=0,SameDayCycleTimeSettingValue,_xlfn.DAYS(NOW(),B4876))))</f>
        <v>#N/A</v>
      </c>
    </row>
    <row r="4877" spans="1:11" x14ac:dyDescent="0.25">
      <c r="A4877" s="32" t="str">
        <f>IF(AND(TRIM(INDEX(CompletedDateValues,ROW(A4877)))&lt;&gt;"",INDEX(CompletedDateValues,ROW(A4877))&gt;0),INDEX(CompletedDateValues,ROW(A4877)),"")</f>
        <v/>
      </c>
      <c r="B4877" s="32" t="str">
        <f>IF(AND(TRIM(INDEX(StartDateValues,ROW(A4877)))&lt;&gt;"",INDEX(StartDateValues,ROW(A4877))&gt;0),INDEX(StartDateValues,ROW(A4877)),"")</f>
        <v/>
      </c>
      <c r="C4877" s="22" t="str">
        <f t="shared" si="381"/>
        <v/>
      </c>
      <c r="D4877" s="3" t="str">
        <f t="shared" si="382"/>
        <v/>
      </c>
      <c r="E4877" s="3" t="str">
        <f t="shared" si="383"/>
        <v/>
      </c>
      <c r="F4877" s="3" t="str">
        <f t="shared" si="384"/>
        <v/>
      </c>
      <c r="G4877" s="3" t="str">
        <f>IF(A4877="","",IF(HOUR(A4877)&lt;StartHour,StartHour,IF(HOUR(A4877)&gt;FinishHour,FinishHour,HOUR(A4877))))</f>
        <v/>
      </c>
      <c r="H4877" s="3" t="str">
        <f t="shared" si="385"/>
        <v/>
      </c>
      <c r="I4877" s="33" t="e">
        <f>IF(OR(A4877="",B4877=""),NA(),MAX(0,IF(A4877-B4877=0,SameDayCycleTimeSettingValue,(A4877-B4877) *24)))</f>
        <v>#N/A</v>
      </c>
      <c r="J4877" s="33" t="e">
        <f>IF(OR(A4877="",B4877=""),NA(),MAX(0,IF(A4877-B4877=0,SameDayCycleTimeSettingValue,((A4877-B4877) *24)-(INT((A4877-B4877)) * (24-(FinishHour-StartHour))))))</f>
        <v>#N/A</v>
      </c>
      <c r="K4877" s="3" t="e">
        <f ca="1">IF(OR(A4877&lt;&gt;"",B4877=""),NA(),MAX(0,IF(_xlfn.DAYS(NOW(),B4877)=0,SameDayCycleTimeSettingValue,_xlfn.DAYS(NOW(),B4877))))</f>
        <v>#N/A</v>
      </c>
    </row>
    <row r="4878" spans="1:11" x14ac:dyDescent="0.25">
      <c r="A4878" s="32" t="str">
        <f>IF(AND(TRIM(INDEX(CompletedDateValues,ROW(A4878)))&lt;&gt;"",INDEX(CompletedDateValues,ROW(A4878))&gt;0),INDEX(CompletedDateValues,ROW(A4878)),"")</f>
        <v/>
      </c>
      <c r="B4878" s="32" t="str">
        <f>IF(AND(TRIM(INDEX(StartDateValues,ROW(A4878)))&lt;&gt;"",INDEX(StartDateValues,ROW(A4878))&gt;0),INDEX(StartDateValues,ROW(A4878)),"")</f>
        <v/>
      </c>
      <c r="C4878" s="22" t="str">
        <f t="shared" si="381"/>
        <v/>
      </c>
      <c r="D4878" s="3" t="str">
        <f t="shared" si="382"/>
        <v/>
      </c>
      <c r="E4878" s="3" t="str">
        <f t="shared" si="383"/>
        <v/>
      </c>
      <c r="F4878" s="3" t="str">
        <f t="shared" si="384"/>
        <v/>
      </c>
      <c r="G4878" s="3" t="str">
        <f>IF(A4878="","",IF(HOUR(A4878)&lt;StartHour,StartHour,IF(HOUR(A4878)&gt;FinishHour,FinishHour,HOUR(A4878))))</f>
        <v/>
      </c>
      <c r="H4878" s="3" t="str">
        <f t="shared" si="385"/>
        <v/>
      </c>
      <c r="I4878" s="33" t="e">
        <f>IF(OR(A4878="",B4878=""),NA(),MAX(0,IF(A4878-B4878=0,SameDayCycleTimeSettingValue,(A4878-B4878) *24)))</f>
        <v>#N/A</v>
      </c>
      <c r="J4878" s="33" t="e">
        <f>IF(OR(A4878="",B4878=""),NA(),MAX(0,IF(A4878-B4878=0,SameDayCycleTimeSettingValue,((A4878-B4878) *24)-(INT((A4878-B4878)) * (24-(FinishHour-StartHour))))))</f>
        <v>#N/A</v>
      </c>
      <c r="K4878" s="3" t="e">
        <f ca="1">IF(OR(A4878&lt;&gt;"",B4878=""),NA(),MAX(0,IF(_xlfn.DAYS(NOW(),B4878)=0,SameDayCycleTimeSettingValue,_xlfn.DAYS(NOW(),B4878))))</f>
        <v>#N/A</v>
      </c>
    </row>
    <row r="4879" spans="1:11" x14ac:dyDescent="0.25">
      <c r="A4879" s="32" t="str">
        <f>IF(AND(TRIM(INDEX(CompletedDateValues,ROW(A4879)))&lt;&gt;"",INDEX(CompletedDateValues,ROW(A4879))&gt;0),INDEX(CompletedDateValues,ROW(A4879)),"")</f>
        <v/>
      </c>
      <c r="B4879" s="32" t="str">
        <f>IF(AND(TRIM(INDEX(StartDateValues,ROW(A4879)))&lt;&gt;"",INDEX(StartDateValues,ROW(A4879))&gt;0),INDEX(StartDateValues,ROW(A4879)),"")</f>
        <v/>
      </c>
      <c r="C4879" s="22" t="str">
        <f t="shared" si="381"/>
        <v/>
      </c>
      <c r="D4879" s="3" t="str">
        <f t="shared" si="382"/>
        <v/>
      </c>
      <c r="E4879" s="3" t="str">
        <f t="shared" si="383"/>
        <v/>
      </c>
      <c r="F4879" s="3" t="str">
        <f t="shared" si="384"/>
        <v/>
      </c>
      <c r="G4879" s="3" t="str">
        <f>IF(A4879="","",IF(HOUR(A4879)&lt;StartHour,StartHour,IF(HOUR(A4879)&gt;FinishHour,FinishHour,HOUR(A4879))))</f>
        <v/>
      </c>
      <c r="H4879" s="3" t="str">
        <f t="shared" si="385"/>
        <v/>
      </c>
      <c r="I4879" s="33" t="e">
        <f>IF(OR(A4879="",B4879=""),NA(),MAX(0,IF(A4879-B4879=0,SameDayCycleTimeSettingValue,(A4879-B4879) *24)))</f>
        <v>#N/A</v>
      </c>
      <c r="J4879" s="33" t="e">
        <f>IF(OR(A4879="",B4879=""),NA(),MAX(0,IF(A4879-B4879=0,SameDayCycleTimeSettingValue,((A4879-B4879) *24)-(INT((A4879-B4879)) * (24-(FinishHour-StartHour))))))</f>
        <v>#N/A</v>
      </c>
      <c r="K4879" s="3" t="e">
        <f ca="1">IF(OR(A4879&lt;&gt;"",B4879=""),NA(),MAX(0,IF(_xlfn.DAYS(NOW(),B4879)=0,SameDayCycleTimeSettingValue,_xlfn.DAYS(NOW(),B4879))))</f>
        <v>#N/A</v>
      </c>
    </row>
    <row r="4880" spans="1:11" x14ac:dyDescent="0.25">
      <c r="A4880" s="32" t="str">
        <f>IF(AND(TRIM(INDEX(CompletedDateValues,ROW(A4880)))&lt;&gt;"",INDEX(CompletedDateValues,ROW(A4880))&gt;0),INDEX(CompletedDateValues,ROW(A4880)),"")</f>
        <v/>
      </c>
      <c r="B4880" s="32" t="str">
        <f>IF(AND(TRIM(INDEX(StartDateValues,ROW(A4880)))&lt;&gt;"",INDEX(StartDateValues,ROW(A4880))&gt;0),INDEX(StartDateValues,ROW(A4880)),"")</f>
        <v/>
      </c>
      <c r="C4880" s="22" t="str">
        <f t="shared" si="381"/>
        <v/>
      </c>
      <c r="D4880" s="3" t="str">
        <f t="shared" si="382"/>
        <v/>
      </c>
      <c r="E4880" s="3" t="str">
        <f t="shared" si="383"/>
        <v/>
      </c>
      <c r="F4880" s="3" t="str">
        <f t="shared" si="384"/>
        <v/>
      </c>
      <c r="G4880" s="3" t="str">
        <f>IF(A4880="","",IF(HOUR(A4880)&lt;StartHour,StartHour,IF(HOUR(A4880)&gt;FinishHour,FinishHour,HOUR(A4880))))</f>
        <v/>
      </c>
      <c r="H4880" s="3" t="str">
        <f t="shared" si="385"/>
        <v/>
      </c>
      <c r="I4880" s="33" t="e">
        <f>IF(OR(A4880="",B4880=""),NA(),MAX(0,IF(A4880-B4880=0,SameDayCycleTimeSettingValue,(A4880-B4880) *24)))</f>
        <v>#N/A</v>
      </c>
      <c r="J4880" s="33" t="e">
        <f>IF(OR(A4880="",B4880=""),NA(),MAX(0,IF(A4880-B4880=0,SameDayCycleTimeSettingValue,((A4880-B4880) *24)-(INT((A4880-B4880)) * (24-(FinishHour-StartHour))))))</f>
        <v>#N/A</v>
      </c>
      <c r="K4880" s="3" t="e">
        <f ca="1">IF(OR(A4880&lt;&gt;"",B4880=""),NA(),MAX(0,IF(_xlfn.DAYS(NOW(),B4880)=0,SameDayCycleTimeSettingValue,_xlfn.DAYS(NOW(),B4880))))</f>
        <v>#N/A</v>
      </c>
    </row>
    <row r="4881" spans="1:11" x14ac:dyDescent="0.25">
      <c r="A4881" s="32" t="str">
        <f>IF(AND(TRIM(INDEX(CompletedDateValues,ROW(A4881)))&lt;&gt;"",INDEX(CompletedDateValues,ROW(A4881))&gt;0),INDEX(CompletedDateValues,ROW(A4881)),"")</f>
        <v/>
      </c>
      <c r="B4881" s="32" t="str">
        <f>IF(AND(TRIM(INDEX(StartDateValues,ROW(A4881)))&lt;&gt;"",INDEX(StartDateValues,ROW(A4881))&gt;0),INDEX(StartDateValues,ROW(A4881)),"")</f>
        <v/>
      </c>
      <c r="C4881" s="22" t="str">
        <f t="shared" si="381"/>
        <v/>
      </c>
      <c r="D4881" s="3" t="str">
        <f t="shared" si="382"/>
        <v/>
      </c>
      <c r="E4881" s="3" t="str">
        <f t="shared" si="383"/>
        <v/>
      </c>
      <c r="F4881" s="3" t="str">
        <f t="shared" si="384"/>
        <v/>
      </c>
      <c r="G4881" s="3" t="str">
        <f>IF(A4881="","",IF(HOUR(A4881)&lt;StartHour,StartHour,IF(HOUR(A4881)&gt;FinishHour,FinishHour,HOUR(A4881))))</f>
        <v/>
      </c>
      <c r="H4881" s="3" t="str">
        <f t="shared" si="385"/>
        <v/>
      </c>
      <c r="I4881" s="33" t="e">
        <f>IF(OR(A4881="",B4881=""),NA(),MAX(0,IF(A4881-B4881=0,SameDayCycleTimeSettingValue,(A4881-B4881) *24)))</f>
        <v>#N/A</v>
      </c>
      <c r="J4881" s="33" t="e">
        <f>IF(OR(A4881="",B4881=""),NA(),MAX(0,IF(A4881-B4881=0,SameDayCycleTimeSettingValue,((A4881-B4881) *24)-(INT((A4881-B4881)) * (24-(FinishHour-StartHour))))))</f>
        <v>#N/A</v>
      </c>
      <c r="K4881" s="3" t="e">
        <f ca="1">IF(OR(A4881&lt;&gt;"",B4881=""),NA(),MAX(0,IF(_xlfn.DAYS(NOW(),B4881)=0,SameDayCycleTimeSettingValue,_xlfn.DAYS(NOW(),B4881))))</f>
        <v>#N/A</v>
      </c>
    </row>
    <row r="4882" spans="1:11" x14ac:dyDescent="0.25">
      <c r="A4882" s="32" t="str">
        <f>IF(AND(TRIM(INDEX(CompletedDateValues,ROW(A4882)))&lt;&gt;"",INDEX(CompletedDateValues,ROW(A4882))&gt;0),INDEX(CompletedDateValues,ROW(A4882)),"")</f>
        <v/>
      </c>
      <c r="B4882" s="32" t="str">
        <f>IF(AND(TRIM(INDEX(StartDateValues,ROW(A4882)))&lt;&gt;"",INDEX(StartDateValues,ROW(A4882))&gt;0),INDEX(StartDateValues,ROW(A4882)),"")</f>
        <v/>
      </c>
      <c r="C4882" s="22" t="str">
        <f t="shared" si="381"/>
        <v/>
      </c>
      <c r="D4882" s="3" t="str">
        <f t="shared" si="382"/>
        <v/>
      </c>
      <c r="E4882" s="3" t="str">
        <f t="shared" si="383"/>
        <v/>
      </c>
      <c r="F4882" s="3" t="str">
        <f t="shared" si="384"/>
        <v/>
      </c>
      <c r="G4882" s="3" t="str">
        <f>IF(A4882="","",IF(HOUR(A4882)&lt;StartHour,StartHour,IF(HOUR(A4882)&gt;FinishHour,FinishHour,HOUR(A4882))))</f>
        <v/>
      </c>
      <c r="H4882" s="3" t="str">
        <f t="shared" si="385"/>
        <v/>
      </c>
      <c r="I4882" s="33" t="e">
        <f>IF(OR(A4882="",B4882=""),NA(),MAX(0,IF(A4882-B4882=0,SameDayCycleTimeSettingValue,(A4882-B4882) *24)))</f>
        <v>#N/A</v>
      </c>
      <c r="J4882" s="33" t="e">
        <f>IF(OR(A4882="",B4882=""),NA(),MAX(0,IF(A4882-B4882=0,SameDayCycleTimeSettingValue,((A4882-B4882) *24)-(INT((A4882-B4882)) * (24-(FinishHour-StartHour))))))</f>
        <v>#N/A</v>
      </c>
      <c r="K4882" s="3" t="e">
        <f ca="1">IF(OR(A4882&lt;&gt;"",B4882=""),NA(),MAX(0,IF(_xlfn.DAYS(NOW(),B4882)=0,SameDayCycleTimeSettingValue,_xlfn.DAYS(NOW(),B4882))))</f>
        <v>#N/A</v>
      </c>
    </row>
    <row r="4883" spans="1:11" x14ac:dyDescent="0.25">
      <c r="A4883" s="32" t="str">
        <f>IF(AND(TRIM(INDEX(CompletedDateValues,ROW(A4883)))&lt;&gt;"",INDEX(CompletedDateValues,ROW(A4883))&gt;0),INDEX(CompletedDateValues,ROW(A4883)),"")</f>
        <v/>
      </c>
      <c r="B4883" s="32" t="str">
        <f>IF(AND(TRIM(INDEX(StartDateValues,ROW(A4883)))&lt;&gt;"",INDEX(StartDateValues,ROW(A4883))&gt;0),INDEX(StartDateValues,ROW(A4883)),"")</f>
        <v/>
      </c>
      <c r="C4883" s="22" t="str">
        <f t="shared" si="381"/>
        <v/>
      </c>
      <c r="D4883" s="3" t="str">
        <f t="shared" si="382"/>
        <v/>
      </c>
      <c r="E4883" s="3" t="str">
        <f t="shared" si="383"/>
        <v/>
      </c>
      <c r="F4883" s="3" t="str">
        <f t="shared" si="384"/>
        <v/>
      </c>
      <c r="G4883" s="3" t="str">
        <f>IF(A4883="","",IF(HOUR(A4883)&lt;StartHour,StartHour,IF(HOUR(A4883)&gt;FinishHour,FinishHour,HOUR(A4883))))</f>
        <v/>
      </c>
      <c r="H4883" s="3" t="str">
        <f t="shared" si="385"/>
        <v/>
      </c>
      <c r="I4883" s="33" t="e">
        <f>IF(OR(A4883="",B4883=""),NA(),MAX(0,IF(A4883-B4883=0,SameDayCycleTimeSettingValue,(A4883-B4883) *24)))</f>
        <v>#N/A</v>
      </c>
      <c r="J4883" s="33" t="e">
        <f>IF(OR(A4883="",B4883=""),NA(),MAX(0,IF(A4883-B4883=0,SameDayCycleTimeSettingValue,((A4883-B4883) *24)-(INT((A4883-B4883)) * (24-(FinishHour-StartHour))))))</f>
        <v>#N/A</v>
      </c>
      <c r="K4883" s="3" t="e">
        <f ca="1">IF(OR(A4883&lt;&gt;"",B4883=""),NA(),MAX(0,IF(_xlfn.DAYS(NOW(),B4883)=0,SameDayCycleTimeSettingValue,_xlfn.DAYS(NOW(),B4883))))</f>
        <v>#N/A</v>
      </c>
    </row>
    <row r="4884" spans="1:11" x14ac:dyDescent="0.25">
      <c r="A4884" s="32" t="str">
        <f>IF(AND(TRIM(INDEX(CompletedDateValues,ROW(A4884)))&lt;&gt;"",INDEX(CompletedDateValues,ROW(A4884))&gt;0),INDEX(CompletedDateValues,ROW(A4884)),"")</f>
        <v/>
      </c>
      <c r="B4884" s="32" t="str">
        <f>IF(AND(TRIM(INDEX(StartDateValues,ROW(A4884)))&lt;&gt;"",INDEX(StartDateValues,ROW(A4884))&gt;0),INDEX(StartDateValues,ROW(A4884)),"")</f>
        <v/>
      </c>
      <c r="C4884" s="22" t="str">
        <f t="shared" si="381"/>
        <v/>
      </c>
      <c r="D4884" s="3" t="str">
        <f t="shared" si="382"/>
        <v/>
      </c>
      <c r="E4884" s="3" t="str">
        <f t="shared" si="383"/>
        <v/>
      </c>
      <c r="F4884" s="3" t="str">
        <f t="shared" si="384"/>
        <v/>
      </c>
      <c r="G4884" s="3" t="str">
        <f>IF(A4884="","",IF(HOUR(A4884)&lt;StartHour,StartHour,IF(HOUR(A4884)&gt;FinishHour,FinishHour,HOUR(A4884))))</f>
        <v/>
      </c>
      <c r="H4884" s="3" t="str">
        <f t="shared" si="385"/>
        <v/>
      </c>
      <c r="I4884" s="33" t="e">
        <f>IF(OR(A4884="",B4884=""),NA(),MAX(0,IF(A4884-B4884=0,SameDayCycleTimeSettingValue,(A4884-B4884) *24)))</f>
        <v>#N/A</v>
      </c>
      <c r="J4884" s="33" t="e">
        <f>IF(OR(A4884="",B4884=""),NA(),MAX(0,IF(A4884-B4884=0,SameDayCycleTimeSettingValue,((A4884-B4884) *24)-(INT((A4884-B4884)) * (24-(FinishHour-StartHour))))))</f>
        <v>#N/A</v>
      </c>
      <c r="K4884" s="3" t="e">
        <f ca="1">IF(OR(A4884&lt;&gt;"",B4884=""),NA(),MAX(0,IF(_xlfn.DAYS(NOW(),B4884)=0,SameDayCycleTimeSettingValue,_xlfn.DAYS(NOW(),B4884))))</f>
        <v>#N/A</v>
      </c>
    </row>
    <row r="4885" spans="1:11" x14ac:dyDescent="0.25">
      <c r="A4885" s="32" t="str">
        <f>IF(AND(TRIM(INDEX(CompletedDateValues,ROW(A4885)))&lt;&gt;"",INDEX(CompletedDateValues,ROW(A4885))&gt;0),INDEX(CompletedDateValues,ROW(A4885)),"")</f>
        <v/>
      </c>
      <c r="B4885" s="32" t="str">
        <f>IF(AND(TRIM(INDEX(StartDateValues,ROW(A4885)))&lt;&gt;"",INDEX(StartDateValues,ROW(A4885))&gt;0),INDEX(StartDateValues,ROW(A4885)),"")</f>
        <v/>
      </c>
      <c r="C4885" s="22" t="str">
        <f t="shared" si="381"/>
        <v/>
      </c>
      <c r="D4885" s="3" t="str">
        <f t="shared" si="382"/>
        <v/>
      </c>
      <c r="E4885" s="3" t="str">
        <f t="shared" si="383"/>
        <v/>
      </c>
      <c r="F4885" s="3" t="str">
        <f t="shared" si="384"/>
        <v/>
      </c>
      <c r="G4885" s="3" t="str">
        <f>IF(A4885="","",IF(HOUR(A4885)&lt;StartHour,StartHour,IF(HOUR(A4885)&gt;FinishHour,FinishHour,HOUR(A4885))))</f>
        <v/>
      </c>
      <c r="H4885" s="3" t="str">
        <f t="shared" si="385"/>
        <v/>
      </c>
      <c r="I4885" s="33" t="e">
        <f>IF(OR(A4885="",B4885=""),NA(),MAX(0,IF(A4885-B4885=0,SameDayCycleTimeSettingValue,(A4885-B4885) *24)))</f>
        <v>#N/A</v>
      </c>
      <c r="J4885" s="33" t="e">
        <f>IF(OR(A4885="",B4885=""),NA(),MAX(0,IF(A4885-B4885=0,SameDayCycleTimeSettingValue,((A4885-B4885) *24)-(INT((A4885-B4885)) * (24-(FinishHour-StartHour))))))</f>
        <v>#N/A</v>
      </c>
      <c r="K4885" s="3" t="e">
        <f ca="1">IF(OR(A4885&lt;&gt;"",B4885=""),NA(),MAX(0,IF(_xlfn.DAYS(NOW(),B4885)=0,SameDayCycleTimeSettingValue,_xlfn.DAYS(NOW(),B4885))))</f>
        <v>#N/A</v>
      </c>
    </row>
    <row r="4886" spans="1:11" x14ac:dyDescent="0.25">
      <c r="A4886" s="32" t="str">
        <f>IF(AND(TRIM(INDEX(CompletedDateValues,ROW(A4886)))&lt;&gt;"",INDEX(CompletedDateValues,ROW(A4886))&gt;0),INDEX(CompletedDateValues,ROW(A4886)),"")</f>
        <v/>
      </c>
      <c r="B4886" s="32" t="str">
        <f>IF(AND(TRIM(INDEX(StartDateValues,ROW(A4886)))&lt;&gt;"",INDEX(StartDateValues,ROW(A4886))&gt;0),INDEX(StartDateValues,ROW(A4886)),"")</f>
        <v/>
      </c>
      <c r="C4886" s="22" t="str">
        <f t="shared" si="381"/>
        <v/>
      </c>
      <c r="D4886" s="3" t="str">
        <f t="shared" si="382"/>
        <v/>
      </c>
      <c r="E4886" s="3" t="str">
        <f t="shared" si="383"/>
        <v/>
      </c>
      <c r="F4886" s="3" t="str">
        <f t="shared" si="384"/>
        <v/>
      </c>
      <c r="G4886" s="3" t="str">
        <f>IF(A4886="","",IF(HOUR(A4886)&lt;StartHour,StartHour,IF(HOUR(A4886)&gt;FinishHour,FinishHour,HOUR(A4886))))</f>
        <v/>
      </c>
      <c r="H4886" s="3" t="str">
        <f t="shared" si="385"/>
        <v/>
      </c>
      <c r="I4886" s="33" t="e">
        <f>IF(OR(A4886="",B4886=""),NA(),MAX(0,IF(A4886-B4886=0,SameDayCycleTimeSettingValue,(A4886-B4886) *24)))</f>
        <v>#N/A</v>
      </c>
      <c r="J4886" s="33" t="e">
        <f>IF(OR(A4886="",B4886=""),NA(),MAX(0,IF(A4886-B4886=0,SameDayCycleTimeSettingValue,((A4886-B4886) *24)-(INT((A4886-B4886)) * (24-(FinishHour-StartHour))))))</f>
        <v>#N/A</v>
      </c>
      <c r="K4886" s="3" t="e">
        <f ca="1">IF(OR(A4886&lt;&gt;"",B4886=""),NA(),MAX(0,IF(_xlfn.DAYS(NOW(),B4886)=0,SameDayCycleTimeSettingValue,_xlfn.DAYS(NOW(),B4886))))</f>
        <v>#N/A</v>
      </c>
    </row>
    <row r="4887" spans="1:11" x14ac:dyDescent="0.25">
      <c r="A4887" s="32" t="str">
        <f>IF(AND(TRIM(INDEX(CompletedDateValues,ROW(A4887)))&lt;&gt;"",INDEX(CompletedDateValues,ROW(A4887))&gt;0),INDEX(CompletedDateValues,ROW(A4887)),"")</f>
        <v/>
      </c>
      <c r="B4887" s="32" t="str">
        <f>IF(AND(TRIM(INDEX(StartDateValues,ROW(A4887)))&lt;&gt;"",INDEX(StartDateValues,ROW(A4887))&gt;0),INDEX(StartDateValues,ROW(A4887)),"")</f>
        <v/>
      </c>
      <c r="C4887" s="22" t="str">
        <f t="shared" si="381"/>
        <v/>
      </c>
      <c r="D4887" s="3" t="str">
        <f t="shared" si="382"/>
        <v/>
      </c>
      <c r="E4887" s="3" t="str">
        <f t="shared" si="383"/>
        <v/>
      </c>
      <c r="F4887" s="3" t="str">
        <f t="shared" si="384"/>
        <v/>
      </c>
      <c r="G4887" s="3" t="str">
        <f>IF(A4887="","",IF(HOUR(A4887)&lt;StartHour,StartHour,IF(HOUR(A4887)&gt;FinishHour,FinishHour,HOUR(A4887))))</f>
        <v/>
      </c>
      <c r="H4887" s="3" t="str">
        <f t="shared" si="385"/>
        <v/>
      </c>
      <c r="I4887" s="33" t="e">
        <f>IF(OR(A4887="",B4887=""),NA(),MAX(0,IF(A4887-B4887=0,SameDayCycleTimeSettingValue,(A4887-B4887) *24)))</f>
        <v>#N/A</v>
      </c>
      <c r="J4887" s="33" t="e">
        <f>IF(OR(A4887="",B4887=""),NA(),MAX(0,IF(A4887-B4887=0,SameDayCycleTimeSettingValue,((A4887-B4887) *24)-(INT((A4887-B4887)) * (24-(FinishHour-StartHour))))))</f>
        <v>#N/A</v>
      </c>
      <c r="K4887" s="3" t="e">
        <f ca="1">IF(OR(A4887&lt;&gt;"",B4887=""),NA(),MAX(0,IF(_xlfn.DAYS(NOW(),B4887)=0,SameDayCycleTimeSettingValue,_xlfn.DAYS(NOW(),B4887))))</f>
        <v>#N/A</v>
      </c>
    </row>
    <row r="4888" spans="1:11" x14ac:dyDescent="0.25">
      <c r="A4888" s="32" t="str">
        <f>IF(AND(TRIM(INDEX(CompletedDateValues,ROW(A4888)))&lt;&gt;"",INDEX(CompletedDateValues,ROW(A4888))&gt;0),INDEX(CompletedDateValues,ROW(A4888)),"")</f>
        <v/>
      </c>
      <c r="B4888" s="32" t="str">
        <f>IF(AND(TRIM(INDEX(StartDateValues,ROW(A4888)))&lt;&gt;"",INDEX(StartDateValues,ROW(A4888))&gt;0),INDEX(StartDateValues,ROW(A4888)),"")</f>
        <v/>
      </c>
      <c r="C4888" s="22" t="str">
        <f t="shared" si="381"/>
        <v/>
      </c>
      <c r="D4888" s="3" t="str">
        <f t="shared" si="382"/>
        <v/>
      </c>
      <c r="E4888" s="3" t="str">
        <f t="shared" si="383"/>
        <v/>
      </c>
      <c r="F4888" s="3" t="str">
        <f t="shared" si="384"/>
        <v/>
      </c>
      <c r="G4888" s="3" t="str">
        <f>IF(A4888="","",IF(HOUR(A4888)&lt;StartHour,StartHour,IF(HOUR(A4888)&gt;FinishHour,FinishHour,HOUR(A4888))))</f>
        <v/>
      </c>
      <c r="H4888" s="3" t="str">
        <f t="shared" si="385"/>
        <v/>
      </c>
      <c r="I4888" s="33" t="e">
        <f>IF(OR(A4888="",B4888=""),NA(),MAX(0,IF(A4888-B4888=0,SameDayCycleTimeSettingValue,(A4888-B4888) *24)))</f>
        <v>#N/A</v>
      </c>
      <c r="J4888" s="33" t="e">
        <f>IF(OR(A4888="",B4888=""),NA(),MAX(0,IF(A4888-B4888=0,SameDayCycleTimeSettingValue,((A4888-B4888) *24)-(INT((A4888-B4888)) * (24-(FinishHour-StartHour))))))</f>
        <v>#N/A</v>
      </c>
      <c r="K4888" s="3" t="e">
        <f ca="1">IF(OR(A4888&lt;&gt;"",B4888=""),NA(),MAX(0,IF(_xlfn.DAYS(NOW(),B4888)=0,SameDayCycleTimeSettingValue,_xlfn.DAYS(NOW(),B4888))))</f>
        <v>#N/A</v>
      </c>
    </row>
    <row r="4889" spans="1:11" x14ac:dyDescent="0.25">
      <c r="A4889" s="32" t="str">
        <f>IF(AND(TRIM(INDEX(CompletedDateValues,ROW(A4889)))&lt;&gt;"",INDEX(CompletedDateValues,ROW(A4889))&gt;0),INDEX(CompletedDateValues,ROW(A4889)),"")</f>
        <v/>
      </c>
      <c r="B4889" s="32" t="str">
        <f>IF(AND(TRIM(INDEX(StartDateValues,ROW(A4889)))&lt;&gt;"",INDEX(StartDateValues,ROW(A4889))&gt;0),INDEX(StartDateValues,ROW(A4889)),"")</f>
        <v/>
      </c>
      <c r="C4889" s="22" t="str">
        <f t="shared" si="381"/>
        <v/>
      </c>
      <c r="D4889" s="3" t="str">
        <f t="shared" si="382"/>
        <v/>
      </c>
      <c r="E4889" s="3" t="str">
        <f t="shared" si="383"/>
        <v/>
      </c>
      <c r="F4889" s="3" t="str">
        <f t="shared" si="384"/>
        <v/>
      </c>
      <c r="G4889" s="3" t="str">
        <f>IF(A4889="","",IF(HOUR(A4889)&lt;StartHour,StartHour,IF(HOUR(A4889)&gt;FinishHour,FinishHour,HOUR(A4889))))</f>
        <v/>
      </c>
      <c r="H4889" s="3" t="str">
        <f t="shared" si="385"/>
        <v/>
      </c>
      <c r="I4889" s="33" t="e">
        <f>IF(OR(A4889="",B4889=""),NA(),MAX(0,IF(A4889-B4889=0,SameDayCycleTimeSettingValue,(A4889-B4889) *24)))</f>
        <v>#N/A</v>
      </c>
      <c r="J4889" s="33" t="e">
        <f>IF(OR(A4889="",B4889=""),NA(),MAX(0,IF(A4889-B4889=0,SameDayCycleTimeSettingValue,((A4889-B4889) *24)-(INT((A4889-B4889)) * (24-(FinishHour-StartHour))))))</f>
        <v>#N/A</v>
      </c>
      <c r="K4889" s="3" t="e">
        <f ca="1">IF(OR(A4889&lt;&gt;"",B4889=""),NA(),MAX(0,IF(_xlfn.DAYS(NOW(),B4889)=0,SameDayCycleTimeSettingValue,_xlfn.DAYS(NOW(),B4889))))</f>
        <v>#N/A</v>
      </c>
    </row>
    <row r="4890" spans="1:11" x14ac:dyDescent="0.25">
      <c r="A4890" s="32" t="str">
        <f>IF(AND(TRIM(INDEX(CompletedDateValues,ROW(A4890)))&lt;&gt;"",INDEX(CompletedDateValues,ROW(A4890))&gt;0),INDEX(CompletedDateValues,ROW(A4890)),"")</f>
        <v/>
      </c>
      <c r="B4890" s="32" t="str">
        <f>IF(AND(TRIM(INDEX(StartDateValues,ROW(A4890)))&lt;&gt;"",INDEX(StartDateValues,ROW(A4890))&gt;0),INDEX(StartDateValues,ROW(A4890)),"")</f>
        <v/>
      </c>
      <c r="C4890" s="22" t="str">
        <f t="shared" si="381"/>
        <v/>
      </c>
      <c r="D4890" s="3" t="str">
        <f t="shared" si="382"/>
        <v/>
      </c>
      <c r="E4890" s="3" t="str">
        <f t="shared" si="383"/>
        <v/>
      </c>
      <c r="F4890" s="3" t="str">
        <f t="shared" si="384"/>
        <v/>
      </c>
      <c r="G4890" s="3" t="str">
        <f>IF(A4890="","",IF(HOUR(A4890)&lt;StartHour,StartHour,IF(HOUR(A4890)&gt;FinishHour,FinishHour,HOUR(A4890))))</f>
        <v/>
      </c>
      <c r="H4890" s="3" t="str">
        <f t="shared" si="385"/>
        <v/>
      </c>
      <c r="I4890" s="33" t="e">
        <f>IF(OR(A4890="",B4890=""),NA(),MAX(0,IF(A4890-B4890=0,SameDayCycleTimeSettingValue,(A4890-B4890) *24)))</f>
        <v>#N/A</v>
      </c>
      <c r="J4890" s="33" t="e">
        <f>IF(OR(A4890="",B4890=""),NA(),MAX(0,IF(A4890-B4890=0,SameDayCycleTimeSettingValue,((A4890-B4890) *24)-(INT((A4890-B4890)) * (24-(FinishHour-StartHour))))))</f>
        <v>#N/A</v>
      </c>
      <c r="K4890" s="3" t="e">
        <f ca="1">IF(OR(A4890&lt;&gt;"",B4890=""),NA(),MAX(0,IF(_xlfn.DAYS(NOW(),B4890)=0,SameDayCycleTimeSettingValue,_xlfn.DAYS(NOW(),B4890))))</f>
        <v>#N/A</v>
      </c>
    </row>
    <row r="4891" spans="1:11" x14ac:dyDescent="0.25">
      <c r="A4891" s="32" t="str">
        <f>IF(AND(TRIM(INDEX(CompletedDateValues,ROW(A4891)))&lt;&gt;"",INDEX(CompletedDateValues,ROW(A4891))&gt;0),INDEX(CompletedDateValues,ROW(A4891)),"")</f>
        <v/>
      </c>
      <c r="B4891" s="32" t="str">
        <f>IF(AND(TRIM(INDEX(StartDateValues,ROW(A4891)))&lt;&gt;"",INDEX(StartDateValues,ROW(A4891))&gt;0),INDEX(StartDateValues,ROW(A4891)),"")</f>
        <v/>
      </c>
      <c r="C4891" s="22" t="str">
        <f t="shared" si="381"/>
        <v/>
      </c>
      <c r="D4891" s="3" t="str">
        <f t="shared" si="382"/>
        <v/>
      </c>
      <c r="E4891" s="3" t="str">
        <f t="shared" si="383"/>
        <v/>
      </c>
      <c r="F4891" s="3" t="str">
        <f t="shared" si="384"/>
        <v/>
      </c>
      <c r="G4891" s="3" t="str">
        <f>IF(A4891="","",IF(HOUR(A4891)&lt;StartHour,StartHour,IF(HOUR(A4891)&gt;FinishHour,FinishHour,HOUR(A4891))))</f>
        <v/>
      </c>
      <c r="H4891" s="3" t="str">
        <f t="shared" si="385"/>
        <v/>
      </c>
      <c r="I4891" s="33" t="e">
        <f>IF(OR(A4891="",B4891=""),NA(),MAX(0,IF(A4891-B4891=0,SameDayCycleTimeSettingValue,(A4891-B4891) *24)))</f>
        <v>#N/A</v>
      </c>
      <c r="J4891" s="33" t="e">
        <f>IF(OR(A4891="",B4891=""),NA(),MAX(0,IF(A4891-B4891=0,SameDayCycleTimeSettingValue,((A4891-B4891) *24)-(INT((A4891-B4891)) * (24-(FinishHour-StartHour))))))</f>
        <v>#N/A</v>
      </c>
      <c r="K4891" s="3" t="e">
        <f ca="1">IF(OR(A4891&lt;&gt;"",B4891=""),NA(),MAX(0,IF(_xlfn.DAYS(NOW(),B4891)=0,SameDayCycleTimeSettingValue,_xlfn.DAYS(NOW(),B4891))))</f>
        <v>#N/A</v>
      </c>
    </row>
    <row r="4892" spans="1:11" x14ac:dyDescent="0.25">
      <c r="A4892" s="32" t="str">
        <f>IF(AND(TRIM(INDEX(CompletedDateValues,ROW(A4892)))&lt;&gt;"",INDEX(CompletedDateValues,ROW(A4892))&gt;0),INDEX(CompletedDateValues,ROW(A4892)),"")</f>
        <v/>
      </c>
      <c r="B4892" s="32" t="str">
        <f>IF(AND(TRIM(INDEX(StartDateValues,ROW(A4892)))&lt;&gt;"",INDEX(StartDateValues,ROW(A4892))&gt;0),INDEX(StartDateValues,ROW(A4892)),"")</f>
        <v/>
      </c>
      <c r="C4892" s="22" t="str">
        <f t="shared" si="381"/>
        <v/>
      </c>
      <c r="D4892" s="3" t="str">
        <f t="shared" si="382"/>
        <v/>
      </c>
      <c r="E4892" s="3" t="str">
        <f t="shared" si="383"/>
        <v/>
      </c>
      <c r="F4892" s="3" t="str">
        <f t="shared" si="384"/>
        <v/>
      </c>
      <c r="G4892" s="3" t="str">
        <f>IF(A4892="","",IF(HOUR(A4892)&lt;StartHour,StartHour,IF(HOUR(A4892)&gt;FinishHour,FinishHour,HOUR(A4892))))</f>
        <v/>
      </c>
      <c r="H4892" s="3" t="str">
        <f t="shared" si="385"/>
        <v/>
      </c>
      <c r="I4892" s="33" t="e">
        <f>IF(OR(A4892="",B4892=""),NA(),MAX(0,IF(A4892-B4892=0,SameDayCycleTimeSettingValue,(A4892-B4892) *24)))</f>
        <v>#N/A</v>
      </c>
      <c r="J4892" s="33" t="e">
        <f>IF(OR(A4892="",B4892=""),NA(),MAX(0,IF(A4892-B4892=0,SameDayCycleTimeSettingValue,((A4892-B4892) *24)-(INT((A4892-B4892)) * (24-(FinishHour-StartHour))))))</f>
        <v>#N/A</v>
      </c>
      <c r="K4892" s="3" t="e">
        <f ca="1">IF(OR(A4892&lt;&gt;"",B4892=""),NA(),MAX(0,IF(_xlfn.DAYS(NOW(),B4892)=0,SameDayCycleTimeSettingValue,_xlfn.DAYS(NOW(),B4892))))</f>
        <v>#N/A</v>
      </c>
    </row>
    <row r="4893" spans="1:11" x14ac:dyDescent="0.25">
      <c r="A4893" s="32" t="str">
        <f>IF(AND(TRIM(INDEX(CompletedDateValues,ROW(A4893)))&lt;&gt;"",INDEX(CompletedDateValues,ROW(A4893))&gt;0),INDEX(CompletedDateValues,ROW(A4893)),"")</f>
        <v/>
      </c>
      <c r="B4893" s="32" t="str">
        <f>IF(AND(TRIM(INDEX(StartDateValues,ROW(A4893)))&lt;&gt;"",INDEX(StartDateValues,ROW(A4893))&gt;0),INDEX(StartDateValues,ROW(A4893)),"")</f>
        <v/>
      </c>
      <c r="C4893" s="22" t="str">
        <f t="shared" si="381"/>
        <v/>
      </c>
      <c r="D4893" s="3" t="str">
        <f t="shared" si="382"/>
        <v/>
      </c>
      <c r="E4893" s="3" t="str">
        <f t="shared" si="383"/>
        <v/>
      </c>
      <c r="F4893" s="3" t="str">
        <f t="shared" si="384"/>
        <v/>
      </c>
      <c r="G4893" s="3" t="str">
        <f>IF(A4893="","",IF(HOUR(A4893)&lt;StartHour,StartHour,IF(HOUR(A4893)&gt;FinishHour,FinishHour,HOUR(A4893))))</f>
        <v/>
      </c>
      <c r="H4893" s="3" t="str">
        <f t="shared" si="385"/>
        <v/>
      </c>
      <c r="I4893" s="33" t="e">
        <f>IF(OR(A4893="",B4893=""),NA(),MAX(0,IF(A4893-B4893=0,SameDayCycleTimeSettingValue,(A4893-B4893) *24)))</f>
        <v>#N/A</v>
      </c>
      <c r="J4893" s="33" t="e">
        <f>IF(OR(A4893="",B4893=""),NA(),MAX(0,IF(A4893-B4893=0,SameDayCycleTimeSettingValue,((A4893-B4893) *24)-(INT((A4893-B4893)) * (24-(FinishHour-StartHour))))))</f>
        <v>#N/A</v>
      </c>
      <c r="K4893" s="3" t="e">
        <f ca="1">IF(OR(A4893&lt;&gt;"",B4893=""),NA(),MAX(0,IF(_xlfn.DAYS(NOW(),B4893)=0,SameDayCycleTimeSettingValue,_xlfn.DAYS(NOW(),B4893))))</f>
        <v>#N/A</v>
      </c>
    </row>
    <row r="4894" spans="1:11" x14ac:dyDescent="0.25">
      <c r="A4894" s="32" t="str">
        <f>IF(AND(TRIM(INDEX(CompletedDateValues,ROW(A4894)))&lt;&gt;"",INDEX(CompletedDateValues,ROW(A4894))&gt;0),INDEX(CompletedDateValues,ROW(A4894)),"")</f>
        <v/>
      </c>
      <c r="B4894" s="32" t="str">
        <f>IF(AND(TRIM(INDEX(StartDateValues,ROW(A4894)))&lt;&gt;"",INDEX(StartDateValues,ROW(A4894))&gt;0),INDEX(StartDateValues,ROW(A4894)),"")</f>
        <v/>
      </c>
      <c r="C4894" s="22" t="str">
        <f t="shared" si="381"/>
        <v/>
      </c>
      <c r="D4894" s="3" t="str">
        <f t="shared" si="382"/>
        <v/>
      </c>
      <c r="E4894" s="3" t="str">
        <f t="shared" si="383"/>
        <v/>
      </c>
      <c r="F4894" s="3" t="str">
        <f t="shared" si="384"/>
        <v/>
      </c>
      <c r="G4894" s="3" t="str">
        <f>IF(A4894="","",IF(HOUR(A4894)&lt;StartHour,StartHour,IF(HOUR(A4894)&gt;FinishHour,FinishHour,HOUR(A4894))))</f>
        <v/>
      </c>
      <c r="H4894" s="3" t="str">
        <f t="shared" si="385"/>
        <v/>
      </c>
      <c r="I4894" s="33" t="e">
        <f>IF(OR(A4894="",B4894=""),NA(),MAX(0,IF(A4894-B4894=0,SameDayCycleTimeSettingValue,(A4894-B4894) *24)))</f>
        <v>#N/A</v>
      </c>
      <c r="J4894" s="33" t="e">
        <f>IF(OR(A4894="",B4894=""),NA(),MAX(0,IF(A4894-B4894=0,SameDayCycleTimeSettingValue,((A4894-B4894) *24)-(INT((A4894-B4894)) * (24-(FinishHour-StartHour))))))</f>
        <v>#N/A</v>
      </c>
      <c r="K4894" s="3" t="e">
        <f ca="1">IF(OR(A4894&lt;&gt;"",B4894=""),NA(),MAX(0,IF(_xlfn.DAYS(NOW(),B4894)=0,SameDayCycleTimeSettingValue,_xlfn.DAYS(NOW(),B4894))))</f>
        <v>#N/A</v>
      </c>
    </row>
    <row r="4895" spans="1:11" x14ac:dyDescent="0.25">
      <c r="A4895" s="32" t="str">
        <f>IF(AND(TRIM(INDEX(CompletedDateValues,ROW(A4895)))&lt;&gt;"",INDEX(CompletedDateValues,ROW(A4895))&gt;0),INDEX(CompletedDateValues,ROW(A4895)),"")</f>
        <v/>
      </c>
      <c r="B4895" s="32" t="str">
        <f>IF(AND(TRIM(INDEX(StartDateValues,ROW(A4895)))&lt;&gt;"",INDEX(StartDateValues,ROW(A4895))&gt;0),INDEX(StartDateValues,ROW(A4895)),"")</f>
        <v/>
      </c>
      <c r="C4895" s="22" t="str">
        <f t="shared" si="381"/>
        <v/>
      </c>
      <c r="D4895" s="3" t="str">
        <f t="shared" si="382"/>
        <v/>
      </c>
      <c r="E4895" s="3" t="str">
        <f t="shared" si="383"/>
        <v/>
      </c>
      <c r="F4895" s="3" t="str">
        <f t="shared" si="384"/>
        <v/>
      </c>
      <c r="G4895" s="3" t="str">
        <f>IF(A4895="","",IF(HOUR(A4895)&lt;StartHour,StartHour,IF(HOUR(A4895)&gt;FinishHour,FinishHour,HOUR(A4895))))</f>
        <v/>
      </c>
      <c r="H4895" s="3" t="str">
        <f t="shared" si="385"/>
        <v/>
      </c>
      <c r="I4895" s="33" t="e">
        <f>IF(OR(A4895="",B4895=""),NA(),MAX(0,IF(A4895-B4895=0,SameDayCycleTimeSettingValue,(A4895-B4895) *24)))</f>
        <v>#N/A</v>
      </c>
      <c r="J4895" s="33" t="e">
        <f>IF(OR(A4895="",B4895=""),NA(),MAX(0,IF(A4895-B4895=0,SameDayCycleTimeSettingValue,((A4895-B4895) *24)-(INT((A4895-B4895)) * (24-(FinishHour-StartHour))))))</f>
        <v>#N/A</v>
      </c>
      <c r="K4895" s="3" t="e">
        <f ca="1">IF(OR(A4895&lt;&gt;"",B4895=""),NA(),MAX(0,IF(_xlfn.DAYS(NOW(),B4895)=0,SameDayCycleTimeSettingValue,_xlfn.DAYS(NOW(),B4895))))</f>
        <v>#N/A</v>
      </c>
    </row>
    <row r="4896" spans="1:11" x14ac:dyDescent="0.25">
      <c r="A4896" s="32" t="str">
        <f>IF(AND(TRIM(INDEX(CompletedDateValues,ROW(A4896)))&lt;&gt;"",INDEX(CompletedDateValues,ROW(A4896))&gt;0),INDEX(CompletedDateValues,ROW(A4896)),"")</f>
        <v/>
      </c>
      <c r="B4896" s="32" t="str">
        <f>IF(AND(TRIM(INDEX(StartDateValues,ROW(A4896)))&lt;&gt;"",INDEX(StartDateValues,ROW(A4896))&gt;0),INDEX(StartDateValues,ROW(A4896)),"")</f>
        <v/>
      </c>
      <c r="C4896" s="22" t="str">
        <f t="shared" si="381"/>
        <v/>
      </c>
      <c r="D4896" s="3" t="str">
        <f t="shared" si="382"/>
        <v/>
      </c>
      <c r="E4896" s="3" t="str">
        <f t="shared" si="383"/>
        <v/>
      </c>
      <c r="F4896" s="3" t="str">
        <f t="shared" si="384"/>
        <v/>
      </c>
      <c r="G4896" s="3" t="str">
        <f>IF(A4896="","",IF(HOUR(A4896)&lt;StartHour,StartHour,IF(HOUR(A4896)&gt;FinishHour,FinishHour,HOUR(A4896))))</f>
        <v/>
      </c>
      <c r="H4896" s="3" t="str">
        <f t="shared" si="385"/>
        <v/>
      </c>
      <c r="I4896" s="33" t="e">
        <f>IF(OR(A4896="",B4896=""),NA(),MAX(0,IF(A4896-B4896=0,SameDayCycleTimeSettingValue,(A4896-B4896) *24)))</f>
        <v>#N/A</v>
      </c>
      <c r="J4896" s="33" t="e">
        <f>IF(OR(A4896="",B4896=""),NA(),MAX(0,IF(A4896-B4896=0,SameDayCycleTimeSettingValue,((A4896-B4896) *24)-(INT((A4896-B4896)) * (24-(FinishHour-StartHour))))))</f>
        <v>#N/A</v>
      </c>
      <c r="K4896" s="3" t="e">
        <f ca="1">IF(OR(A4896&lt;&gt;"",B4896=""),NA(),MAX(0,IF(_xlfn.DAYS(NOW(),B4896)=0,SameDayCycleTimeSettingValue,_xlfn.DAYS(NOW(),B4896))))</f>
        <v>#N/A</v>
      </c>
    </row>
    <row r="4897" spans="1:11" x14ac:dyDescent="0.25">
      <c r="A4897" s="32" t="str">
        <f>IF(AND(TRIM(INDEX(CompletedDateValues,ROW(A4897)))&lt;&gt;"",INDEX(CompletedDateValues,ROW(A4897))&gt;0),INDEX(CompletedDateValues,ROW(A4897)),"")</f>
        <v/>
      </c>
      <c r="B4897" s="32" t="str">
        <f>IF(AND(TRIM(INDEX(StartDateValues,ROW(A4897)))&lt;&gt;"",INDEX(StartDateValues,ROW(A4897))&gt;0),INDEX(StartDateValues,ROW(A4897)),"")</f>
        <v/>
      </c>
      <c r="C4897" s="22" t="str">
        <f t="shared" si="381"/>
        <v/>
      </c>
      <c r="D4897" s="3" t="str">
        <f t="shared" si="382"/>
        <v/>
      </c>
      <c r="E4897" s="3" t="str">
        <f t="shared" si="383"/>
        <v/>
      </c>
      <c r="F4897" s="3" t="str">
        <f t="shared" si="384"/>
        <v/>
      </c>
      <c r="G4897" s="3" t="str">
        <f>IF(A4897="","",IF(HOUR(A4897)&lt;StartHour,StartHour,IF(HOUR(A4897)&gt;FinishHour,FinishHour,HOUR(A4897))))</f>
        <v/>
      </c>
      <c r="H4897" s="3" t="str">
        <f t="shared" si="385"/>
        <v/>
      </c>
      <c r="I4897" s="33" t="e">
        <f>IF(OR(A4897="",B4897=""),NA(),MAX(0,IF(A4897-B4897=0,SameDayCycleTimeSettingValue,(A4897-B4897) *24)))</f>
        <v>#N/A</v>
      </c>
      <c r="J4897" s="33" t="e">
        <f>IF(OR(A4897="",B4897=""),NA(),MAX(0,IF(A4897-B4897=0,SameDayCycleTimeSettingValue,((A4897-B4897) *24)-(INT((A4897-B4897)) * (24-(FinishHour-StartHour))))))</f>
        <v>#N/A</v>
      </c>
      <c r="K4897" s="3" t="e">
        <f ca="1">IF(OR(A4897&lt;&gt;"",B4897=""),NA(),MAX(0,IF(_xlfn.DAYS(NOW(),B4897)=0,SameDayCycleTimeSettingValue,_xlfn.DAYS(NOW(),B4897))))</f>
        <v>#N/A</v>
      </c>
    </row>
    <row r="4898" spans="1:11" x14ac:dyDescent="0.25">
      <c r="A4898" s="32" t="str">
        <f>IF(AND(TRIM(INDEX(CompletedDateValues,ROW(A4898)))&lt;&gt;"",INDEX(CompletedDateValues,ROW(A4898))&gt;0),INDEX(CompletedDateValues,ROW(A4898)),"")</f>
        <v/>
      </c>
      <c r="B4898" s="32" t="str">
        <f>IF(AND(TRIM(INDEX(StartDateValues,ROW(A4898)))&lt;&gt;"",INDEX(StartDateValues,ROW(A4898))&gt;0),INDEX(StartDateValues,ROW(A4898)),"")</f>
        <v/>
      </c>
      <c r="C4898" s="22" t="str">
        <f t="shared" si="381"/>
        <v/>
      </c>
      <c r="D4898" s="3" t="str">
        <f t="shared" si="382"/>
        <v/>
      </c>
      <c r="E4898" s="3" t="str">
        <f t="shared" si="383"/>
        <v/>
      </c>
      <c r="F4898" s="3" t="str">
        <f t="shared" si="384"/>
        <v/>
      </c>
      <c r="G4898" s="3" t="str">
        <f>IF(A4898="","",IF(HOUR(A4898)&lt;StartHour,StartHour,IF(HOUR(A4898)&gt;FinishHour,FinishHour,HOUR(A4898))))</f>
        <v/>
      </c>
      <c r="H4898" s="3" t="str">
        <f t="shared" si="385"/>
        <v/>
      </c>
      <c r="I4898" s="33" t="e">
        <f>IF(OR(A4898="",B4898=""),NA(),MAX(0,IF(A4898-B4898=0,SameDayCycleTimeSettingValue,(A4898-B4898) *24)))</f>
        <v>#N/A</v>
      </c>
      <c r="J4898" s="33" t="e">
        <f>IF(OR(A4898="",B4898=""),NA(),MAX(0,IF(A4898-B4898=0,SameDayCycleTimeSettingValue,((A4898-B4898) *24)-(INT((A4898-B4898)) * (24-(FinishHour-StartHour))))))</f>
        <v>#N/A</v>
      </c>
      <c r="K4898" s="3" t="e">
        <f ca="1">IF(OR(A4898&lt;&gt;"",B4898=""),NA(),MAX(0,IF(_xlfn.DAYS(NOW(),B4898)=0,SameDayCycleTimeSettingValue,_xlfn.DAYS(NOW(),B4898))))</f>
        <v>#N/A</v>
      </c>
    </row>
    <row r="4899" spans="1:11" x14ac:dyDescent="0.25">
      <c r="A4899" s="32" t="str">
        <f>IF(AND(TRIM(INDEX(CompletedDateValues,ROW(A4899)))&lt;&gt;"",INDEX(CompletedDateValues,ROW(A4899))&gt;0),INDEX(CompletedDateValues,ROW(A4899)),"")</f>
        <v/>
      </c>
      <c r="B4899" s="32" t="str">
        <f>IF(AND(TRIM(INDEX(StartDateValues,ROW(A4899)))&lt;&gt;"",INDEX(StartDateValues,ROW(A4899))&gt;0),INDEX(StartDateValues,ROW(A4899)),"")</f>
        <v/>
      </c>
      <c r="C4899" s="22" t="str">
        <f t="shared" si="381"/>
        <v/>
      </c>
      <c r="D4899" s="3" t="str">
        <f t="shared" si="382"/>
        <v/>
      </c>
      <c r="E4899" s="3" t="str">
        <f t="shared" si="383"/>
        <v/>
      </c>
      <c r="F4899" s="3" t="str">
        <f t="shared" si="384"/>
        <v/>
      </c>
      <c r="G4899" s="3" t="str">
        <f>IF(A4899="","",IF(HOUR(A4899)&lt;StartHour,StartHour,IF(HOUR(A4899)&gt;FinishHour,FinishHour,HOUR(A4899))))</f>
        <v/>
      </c>
      <c r="H4899" s="3" t="str">
        <f t="shared" si="385"/>
        <v/>
      </c>
      <c r="I4899" s="33" t="e">
        <f>IF(OR(A4899="",B4899=""),NA(),MAX(0,IF(A4899-B4899=0,SameDayCycleTimeSettingValue,(A4899-B4899) *24)))</f>
        <v>#N/A</v>
      </c>
      <c r="J4899" s="33" t="e">
        <f>IF(OR(A4899="",B4899=""),NA(),MAX(0,IF(A4899-B4899=0,SameDayCycleTimeSettingValue,((A4899-B4899) *24)-(INT((A4899-B4899)) * (24-(FinishHour-StartHour))))))</f>
        <v>#N/A</v>
      </c>
      <c r="K4899" s="3" t="e">
        <f ca="1">IF(OR(A4899&lt;&gt;"",B4899=""),NA(),MAX(0,IF(_xlfn.DAYS(NOW(),B4899)=0,SameDayCycleTimeSettingValue,_xlfn.DAYS(NOW(),B4899))))</f>
        <v>#N/A</v>
      </c>
    </row>
    <row r="4900" spans="1:11" x14ac:dyDescent="0.25">
      <c r="A4900" s="32" t="str">
        <f>IF(AND(TRIM(INDEX(CompletedDateValues,ROW(A4900)))&lt;&gt;"",INDEX(CompletedDateValues,ROW(A4900))&gt;0),INDEX(CompletedDateValues,ROW(A4900)),"")</f>
        <v/>
      </c>
      <c r="B4900" s="32" t="str">
        <f>IF(AND(TRIM(INDEX(StartDateValues,ROW(A4900)))&lt;&gt;"",INDEX(StartDateValues,ROW(A4900))&gt;0),INDEX(StartDateValues,ROW(A4900)),"")</f>
        <v/>
      </c>
      <c r="C4900" s="22" t="str">
        <f t="shared" si="381"/>
        <v/>
      </c>
      <c r="D4900" s="3" t="str">
        <f t="shared" si="382"/>
        <v/>
      </c>
      <c r="E4900" s="3" t="str">
        <f t="shared" si="383"/>
        <v/>
      </c>
      <c r="F4900" s="3" t="str">
        <f t="shared" si="384"/>
        <v/>
      </c>
      <c r="G4900" s="3" t="str">
        <f>IF(A4900="","",IF(HOUR(A4900)&lt;StartHour,StartHour,IF(HOUR(A4900)&gt;FinishHour,FinishHour,HOUR(A4900))))</f>
        <v/>
      </c>
      <c r="H4900" s="3" t="str">
        <f t="shared" si="385"/>
        <v/>
      </c>
      <c r="I4900" s="33" t="e">
        <f>IF(OR(A4900="",B4900=""),NA(),MAX(0,IF(A4900-B4900=0,SameDayCycleTimeSettingValue,(A4900-B4900) *24)))</f>
        <v>#N/A</v>
      </c>
      <c r="J4900" s="33" t="e">
        <f>IF(OR(A4900="",B4900=""),NA(),MAX(0,IF(A4900-B4900=0,SameDayCycleTimeSettingValue,((A4900-B4900) *24)-(INT((A4900-B4900)) * (24-(FinishHour-StartHour))))))</f>
        <v>#N/A</v>
      </c>
      <c r="K4900" s="3" t="e">
        <f ca="1">IF(OR(A4900&lt;&gt;"",B4900=""),NA(),MAX(0,IF(_xlfn.DAYS(NOW(),B4900)=0,SameDayCycleTimeSettingValue,_xlfn.DAYS(NOW(),B4900))))</f>
        <v>#N/A</v>
      </c>
    </row>
    <row r="4901" spans="1:11" x14ac:dyDescent="0.25">
      <c r="A4901" s="32" t="str">
        <f>IF(AND(TRIM(INDEX(CompletedDateValues,ROW(A4901)))&lt;&gt;"",INDEX(CompletedDateValues,ROW(A4901))&gt;0),INDEX(CompletedDateValues,ROW(A4901)),"")</f>
        <v/>
      </c>
      <c r="B4901" s="32" t="str">
        <f>IF(AND(TRIM(INDEX(StartDateValues,ROW(A4901)))&lt;&gt;"",INDEX(StartDateValues,ROW(A4901))&gt;0),INDEX(StartDateValues,ROW(A4901)),"")</f>
        <v/>
      </c>
      <c r="C4901" s="22" t="str">
        <f t="shared" si="381"/>
        <v/>
      </c>
      <c r="D4901" s="3" t="str">
        <f t="shared" si="382"/>
        <v/>
      </c>
      <c r="E4901" s="3" t="str">
        <f t="shared" si="383"/>
        <v/>
      </c>
      <c r="F4901" s="3" t="str">
        <f t="shared" si="384"/>
        <v/>
      </c>
      <c r="G4901" s="3" t="str">
        <f>IF(A4901="","",IF(HOUR(A4901)&lt;StartHour,StartHour,IF(HOUR(A4901)&gt;FinishHour,FinishHour,HOUR(A4901))))</f>
        <v/>
      </c>
      <c r="H4901" s="3" t="str">
        <f t="shared" si="385"/>
        <v/>
      </c>
      <c r="I4901" s="33" t="e">
        <f>IF(OR(A4901="",B4901=""),NA(),MAX(0,IF(A4901-B4901=0,SameDayCycleTimeSettingValue,(A4901-B4901) *24)))</f>
        <v>#N/A</v>
      </c>
      <c r="J4901" s="33" t="e">
        <f>IF(OR(A4901="",B4901=""),NA(),MAX(0,IF(A4901-B4901=0,SameDayCycleTimeSettingValue,((A4901-B4901) *24)-(INT((A4901-B4901)) * (24-(FinishHour-StartHour))))))</f>
        <v>#N/A</v>
      </c>
      <c r="K4901" s="3" t="e">
        <f ca="1">IF(OR(A4901&lt;&gt;"",B4901=""),NA(),MAX(0,IF(_xlfn.DAYS(NOW(),B4901)=0,SameDayCycleTimeSettingValue,_xlfn.DAYS(NOW(),B4901))))</f>
        <v>#N/A</v>
      </c>
    </row>
    <row r="4902" spans="1:11" x14ac:dyDescent="0.25">
      <c r="A4902" s="32" t="str">
        <f>IF(AND(TRIM(INDEX(CompletedDateValues,ROW(A4902)))&lt;&gt;"",INDEX(CompletedDateValues,ROW(A4902))&gt;0),INDEX(CompletedDateValues,ROW(A4902)),"")</f>
        <v/>
      </c>
      <c r="B4902" s="32" t="str">
        <f>IF(AND(TRIM(INDEX(StartDateValues,ROW(A4902)))&lt;&gt;"",INDEX(StartDateValues,ROW(A4902))&gt;0),INDEX(StartDateValues,ROW(A4902)),"")</f>
        <v/>
      </c>
      <c r="C4902" s="22" t="str">
        <f t="shared" si="381"/>
        <v/>
      </c>
      <c r="D4902" s="3" t="str">
        <f t="shared" si="382"/>
        <v/>
      </c>
      <c r="E4902" s="3" t="str">
        <f t="shared" si="383"/>
        <v/>
      </c>
      <c r="F4902" s="3" t="str">
        <f t="shared" si="384"/>
        <v/>
      </c>
      <c r="G4902" s="3" t="str">
        <f>IF(A4902="","",IF(HOUR(A4902)&lt;StartHour,StartHour,IF(HOUR(A4902)&gt;FinishHour,FinishHour,HOUR(A4902))))</f>
        <v/>
      </c>
      <c r="H4902" s="3" t="str">
        <f t="shared" si="385"/>
        <v/>
      </c>
      <c r="I4902" s="33" t="e">
        <f>IF(OR(A4902="",B4902=""),NA(),MAX(0,IF(A4902-B4902=0,SameDayCycleTimeSettingValue,(A4902-B4902) *24)))</f>
        <v>#N/A</v>
      </c>
      <c r="J4902" s="33" t="e">
        <f>IF(OR(A4902="",B4902=""),NA(),MAX(0,IF(A4902-B4902=0,SameDayCycleTimeSettingValue,((A4902-B4902) *24)-(INT((A4902-B4902)) * (24-(FinishHour-StartHour))))))</f>
        <v>#N/A</v>
      </c>
      <c r="K4902" s="3" t="e">
        <f ca="1">IF(OR(A4902&lt;&gt;"",B4902=""),NA(),MAX(0,IF(_xlfn.DAYS(NOW(),B4902)=0,SameDayCycleTimeSettingValue,_xlfn.DAYS(NOW(),B4902))))</f>
        <v>#N/A</v>
      </c>
    </row>
    <row r="4903" spans="1:11" x14ac:dyDescent="0.25">
      <c r="A4903" s="32" t="str">
        <f>IF(AND(TRIM(INDEX(CompletedDateValues,ROW(A4903)))&lt;&gt;"",INDEX(CompletedDateValues,ROW(A4903))&gt;0),INDEX(CompletedDateValues,ROW(A4903)),"")</f>
        <v/>
      </c>
      <c r="B4903" s="32" t="str">
        <f>IF(AND(TRIM(INDEX(StartDateValues,ROW(A4903)))&lt;&gt;"",INDEX(StartDateValues,ROW(A4903))&gt;0),INDEX(StartDateValues,ROW(A4903)),"")</f>
        <v/>
      </c>
      <c r="C4903" s="22" t="str">
        <f t="shared" si="381"/>
        <v/>
      </c>
      <c r="D4903" s="3" t="str">
        <f t="shared" si="382"/>
        <v/>
      </c>
      <c r="E4903" s="3" t="str">
        <f t="shared" si="383"/>
        <v/>
      </c>
      <c r="F4903" s="3" t="str">
        <f t="shared" si="384"/>
        <v/>
      </c>
      <c r="G4903" s="3" t="str">
        <f>IF(A4903="","",IF(HOUR(A4903)&lt;StartHour,StartHour,IF(HOUR(A4903)&gt;FinishHour,FinishHour,HOUR(A4903))))</f>
        <v/>
      </c>
      <c r="H4903" s="3" t="str">
        <f t="shared" si="385"/>
        <v/>
      </c>
      <c r="I4903" s="33" t="e">
        <f>IF(OR(A4903="",B4903=""),NA(),MAX(0,IF(A4903-B4903=0,SameDayCycleTimeSettingValue,(A4903-B4903) *24)))</f>
        <v>#N/A</v>
      </c>
      <c r="J4903" s="33" t="e">
        <f>IF(OR(A4903="",B4903=""),NA(),MAX(0,IF(A4903-B4903=0,SameDayCycleTimeSettingValue,((A4903-B4903) *24)-(INT((A4903-B4903)) * (24-(FinishHour-StartHour))))))</f>
        <v>#N/A</v>
      </c>
      <c r="K4903" s="3" t="e">
        <f ca="1">IF(OR(A4903&lt;&gt;"",B4903=""),NA(),MAX(0,IF(_xlfn.DAYS(NOW(),B4903)=0,SameDayCycleTimeSettingValue,_xlfn.DAYS(NOW(),B4903))))</f>
        <v>#N/A</v>
      </c>
    </row>
    <row r="4904" spans="1:11" x14ac:dyDescent="0.25">
      <c r="A4904" s="32" t="str">
        <f>IF(AND(TRIM(INDEX(CompletedDateValues,ROW(A4904)))&lt;&gt;"",INDEX(CompletedDateValues,ROW(A4904))&gt;0),INDEX(CompletedDateValues,ROW(A4904)),"")</f>
        <v/>
      </c>
      <c r="B4904" s="32" t="str">
        <f>IF(AND(TRIM(INDEX(StartDateValues,ROW(A4904)))&lt;&gt;"",INDEX(StartDateValues,ROW(A4904))&gt;0),INDEX(StartDateValues,ROW(A4904)),"")</f>
        <v/>
      </c>
      <c r="C4904" s="22" t="str">
        <f t="shared" si="381"/>
        <v/>
      </c>
      <c r="D4904" s="3" t="str">
        <f t="shared" si="382"/>
        <v/>
      </c>
      <c r="E4904" s="3" t="str">
        <f t="shared" si="383"/>
        <v/>
      </c>
      <c r="F4904" s="3" t="str">
        <f t="shared" si="384"/>
        <v/>
      </c>
      <c r="G4904" s="3" t="str">
        <f>IF(A4904="","",IF(HOUR(A4904)&lt;StartHour,StartHour,IF(HOUR(A4904)&gt;FinishHour,FinishHour,HOUR(A4904))))</f>
        <v/>
      </c>
      <c r="H4904" s="3" t="str">
        <f t="shared" si="385"/>
        <v/>
      </c>
      <c r="I4904" s="33" t="e">
        <f>IF(OR(A4904="",B4904=""),NA(),MAX(0,IF(A4904-B4904=0,SameDayCycleTimeSettingValue,(A4904-B4904) *24)))</f>
        <v>#N/A</v>
      </c>
      <c r="J4904" s="33" t="e">
        <f>IF(OR(A4904="",B4904=""),NA(),MAX(0,IF(A4904-B4904=0,SameDayCycleTimeSettingValue,((A4904-B4904) *24)-(INT((A4904-B4904)) * (24-(FinishHour-StartHour))))))</f>
        <v>#N/A</v>
      </c>
      <c r="K4904" s="3" t="e">
        <f ca="1">IF(OR(A4904&lt;&gt;"",B4904=""),NA(),MAX(0,IF(_xlfn.DAYS(NOW(),B4904)=0,SameDayCycleTimeSettingValue,_xlfn.DAYS(NOW(),B4904))))</f>
        <v>#N/A</v>
      </c>
    </row>
    <row r="4905" spans="1:11" x14ac:dyDescent="0.25">
      <c r="A4905" s="32" t="str">
        <f>IF(AND(TRIM(INDEX(CompletedDateValues,ROW(A4905)))&lt;&gt;"",INDEX(CompletedDateValues,ROW(A4905))&gt;0),INDEX(CompletedDateValues,ROW(A4905)),"")</f>
        <v/>
      </c>
      <c r="B4905" s="32" t="str">
        <f>IF(AND(TRIM(INDEX(StartDateValues,ROW(A4905)))&lt;&gt;"",INDEX(StartDateValues,ROW(A4905))&gt;0),INDEX(StartDateValues,ROW(A4905)),"")</f>
        <v/>
      </c>
      <c r="C4905" s="22" t="str">
        <f t="shared" si="381"/>
        <v/>
      </c>
      <c r="D4905" s="3" t="str">
        <f t="shared" si="382"/>
        <v/>
      </c>
      <c r="E4905" s="3" t="str">
        <f t="shared" si="383"/>
        <v/>
      </c>
      <c r="F4905" s="3" t="str">
        <f t="shared" si="384"/>
        <v/>
      </c>
      <c r="G4905" s="3" t="str">
        <f>IF(A4905="","",IF(HOUR(A4905)&lt;StartHour,StartHour,IF(HOUR(A4905)&gt;FinishHour,FinishHour,HOUR(A4905))))</f>
        <v/>
      </c>
      <c r="H4905" s="3" t="str">
        <f t="shared" si="385"/>
        <v/>
      </c>
      <c r="I4905" s="33" t="e">
        <f>IF(OR(A4905="",B4905=""),NA(),MAX(0,IF(A4905-B4905=0,SameDayCycleTimeSettingValue,(A4905-B4905) *24)))</f>
        <v>#N/A</v>
      </c>
      <c r="J4905" s="33" t="e">
        <f>IF(OR(A4905="",B4905=""),NA(),MAX(0,IF(A4905-B4905=0,SameDayCycleTimeSettingValue,((A4905-B4905) *24)-(INT((A4905-B4905)) * (24-(FinishHour-StartHour))))))</f>
        <v>#N/A</v>
      </c>
      <c r="K4905" s="3" t="e">
        <f ca="1">IF(OR(A4905&lt;&gt;"",B4905=""),NA(),MAX(0,IF(_xlfn.DAYS(NOW(),B4905)=0,SameDayCycleTimeSettingValue,_xlfn.DAYS(NOW(),B4905))))</f>
        <v>#N/A</v>
      </c>
    </row>
    <row r="4906" spans="1:11" x14ac:dyDescent="0.25">
      <c r="A4906" s="32" t="str">
        <f>IF(AND(TRIM(INDEX(CompletedDateValues,ROW(A4906)))&lt;&gt;"",INDEX(CompletedDateValues,ROW(A4906))&gt;0),INDEX(CompletedDateValues,ROW(A4906)),"")</f>
        <v/>
      </c>
      <c r="B4906" s="32" t="str">
        <f>IF(AND(TRIM(INDEX(StartDateValues,ROW(A4906)))&lt;&gt;"",INDEX(StartDateValues,ROW(A4906))&gt;0),INDEX(StartDateValues,ROW(A4906)),"")</f>
        <v/>
      </c>
      <c r="C4906" s="22" t="str">
        <f t="shared" si="381"/>
        <v/>
      </c>
      <c r="D4906" s="3" t="str">
        <f t="shared" si="382"/>
        <v/>
      </c>
      <c r="E4906" s="3" t="str">
        <f t="shared" si="383"/>
        <v/>
      </c>
      <c r="F4906" s="3" t="str">
        <f t="shared" si="384"/>
        <v/>
      </c>
      <c r="G4906" s="3" t="str">
        <f>IF(A4906="","",IF(HOUR(A4906)&lt;StartHour,StartHour,IF(HOUR(A4906)&gt;FinishHour,FinishHour,HOUR(A4906))))</f>
        <v/>
      </c>
      <c r="H4906" s="3" t="str">
        <f t="shared" si="385"/>
        <v/>
      </c>
      <c r="I4906" s="33" t="e">
        <f>IF(OR(A4906="",B4906=""),NA(),MAX(0,IF(A4906-B4906=0,SameDayCycleTimeSettingValue,(A4906-B4906) *24)))</f>
        <v>#N/A</v>
      </c>
      <c r="J4906" s="33" t="e">
        <f>IF(OR(A4906="",B4906=""),NA(),MAX(0,IF(A4906-B4906=0,SameDayCycleTimeSettingValue,((A4906-B4906) *24)-(INT((A4906-B4906)) * (24-(FinishHour-StartHour))))))</f>
        <v>#N/A</v>
      </c>
      <c r="K4906" s="3" t="e">
        <f ca="1">IF(OR(A4906&lt;&gt;"",B4906=""),NA(),MAX(0,IF(_xlfn.DAYS(NOW(),B4906)=0,SameDayCycleTimeSettingValue,_xlfn.DAYS(NOW(),B4906))))</f>
        <v>#N/A</v>
      </c>
    </row>
    <row r="4907" spans="1:11" x14ac:dyDescent="0.25">
      <c r="A4907" s="32" t="str">
        <f>IF(AND(TRIM(INDEX(CompletedDateValues,ROW(A4907)))&lt;&gt;"",INDEX(CompletedDateValues,ROW(A4907))&gt;0),INDEX(CompletedDateValues,ROW(A4907)),"")</f>
        <v/>
      </c>
      <c r="B4907" s="32" t="str">
        <f>IF(AND(TRIM(INDEX(StartDateValues,ROW(A4907)))&lt;&gt;"",INDEX(StartDateValues,ROW(A4907))&gt;0),INDEX(StartDateValues,ROW(A4907)),"")</f>
        <v/>
      </c>
      <c r="C4907" s="22" t="str">
        <f t="shared" si="381"/>
        <v/>
      </c>
      <c r="D4907" s="3" t="str">
        <f t="shared" si="382"/>
        <v/>
      </c>
      <c r="E4907" s="3" t="str">
        <f t="shared" si="383"/>
        <v/>
      </c>
      <c r="F4907" s="3" t="str">
        <f t="shared" si="384"/>
        <v/>
      </c>
      <c r="G4907" s="3" t="str">
        <f>IF(A4907="","",IF(HOUR(A4907)&lt;StartHour,StartHour,IF(HOUR(A4907)&gt;FinishHour,FinishHour,HOUR(A4907))))</f>
        <v/>
      </c>
      <c r="H4907" s="3" t="str">
        <f t="shared" si="385"/>
        <v/>
      </c>
      <c r="I4907" s="33" t="e">
        <f>IF(OR(A4907="",B4907=""),NA(),MAX(0,IF(A4907-B4907=0,SameDayCycleTimeSettingValue,(A4907-B4907) *24)))</f>
        <v>#N/A</v>
      </c>
      <c r="J4907" s="33" t="e">
        <f>IF(OR(A4907="",B4907=""),NA(),MAX(0,IF(A4907-B4907=0,SameDayCycleTimeSettingValue,((A4907-B4907) *24)-(INT((A4907-B4907)) * (24-(FinishHour-StartHour))))))</f>
        <v>#N/A</v>
      </c>
      <c r="K4907" s="3" t="e">
        <f ca="1">IF(OR(A4907&lt;&gt;"",B4907=""),NA(),MAX(0,IF(_xlfn.DAYS(NOW(),B4907)=0,SameDayCycleTimeSettingValue,_xlfn.DAYS(NOW(),B4907))))</f>
        <v>#N/A</v>
      </c>
    </row>
    <row r="4908" spans="1:11" x14ac:dyDescent="0.25">
      <c r="A4908" s="32" t="str">
        <f>IF(AND(TRIM(INDEX(CompletedDateValues,ROW(A4908)))&lt;&gt;"",INDEX(CompletedDateValues,ROW(A4908))&gt;0),INDEX(CompletedDateValues,ROW(A4908)),"")</f>
        <v/>
      </c>
      <c r="B4908" s="32" t="str">
        <f>IF(AND(TRIM(INDEX(StartDateValues,ROW(A4908)))&lt;&gt;"",INDEX(StartDateValues,ROW(A4908))&gt;0),INDEX(StartDateValues,ROW(A4908)),"")</f>
        <v/>
      </c>
      <c r="C4908" s="22" t="str">
        <f t="shared" si="381"/>
        <v/>
      </c>
      <c r="D4908" s="3" t="str">
        <f t="shared" si="382"/>
        <v/>
      </c>
      <c r="E4908" s="3" t="str">
        <f t="shared" si="383"/>
        <v/>
      </c>
      <c r="F4908" s="3" t="str">
        <f t="shared" si="384"/>
        <v/>
      </c>
      <c r="G4908" s="3" t="str">
        <f>IF(A4908="","",IF(HOUR(A4908)&lt;StartHour,StartHour,IF(HOUR(A4908)&gt;FinishHour,FinishHour,HOUR(A4908))))</f>
        <v/>
      </c>
      <c r="H4908" s="3" t="str">
        <f t="shared" si="385"/>
        <v/>
      </c>
      <c r="I4908" s="33" t="e">
        <f>IF(OR(A4908="",B4908=""),NA(),MAX(0,IF(A4908-B4908=0,SameDayCycleTimeSettingValue,(A4908-B4908) *24)))</f>
        <v>#N/A</v>
      </c>
      <c r="J4908" s="33" t="e">
        <f>IF(OR(A4908="",B4908=""),NA(),MAX(0,IF(A4908-B4908=0,SameDayCycleTimeSettingValue,((A4908-B4908) *24)-(INT((A4908-B4908)) * (24-(FinishHour-StartHour))))))</f>
        <v>#N/A</v>
      </c>
      <c r="K4908" s="3" t="e">
        <f ca="1">IF(OR(A4908&lt;&gt;"",B4908=""),NA(),MAX(0,IF(_xlfn.DAYS(NOW(),B4908)=0,SameDayCycleTimeSettingValue,_xlfn.DAYS(NOW(),B4908))))</f>
        <v>#N/A</v>
      </c>
    </row>
    <row r="4909" spans="1:11" x14ac:dyDescent="0.25">
      <c r="A4909" s="32" t="str">
        <f>IF(AND(TRIM(INDEX(CompletedDateValues,ROW(A4909)))&lt;&gt;"",INDEX(CompletedDateValues,ROW(A4909))&gt;0),INDEX(CompletedDateValues,ROW(A4909)),"")</f>
        <v/>
      </c>
      <c r="B4909" s="32" t="str">
        <f>IF(AND(TRIM(INDEX(StartDateValues,ROW(A4909)))&lt;&gt;"",INDEX(StartDateValues,ROW(A4909))&gt;0),INDEX(StartDateValues,ROW(A4909)),"")</f>
        <v/>
      </c>
      <c r="C4909" s="22" t="str">
        <f t="shared" si="381"/>
        <v/>
      </c>
      <c r="D4909" s="3" t="str">
        <f t="shared" si="382"/>
        <v/>
      </c>
      <c r="E4909" s="3" t="str">
        <f t="shared" si="383"/>
        <v/>
      </c>
      <c r="F4909" s="3" t="str">
        <f t="shared" si="384"/>
        <v/>
      </c>
      <c r="G4909" s="3" t="str">
        <f>IF(A4909="","",IF(HOUR(A4909)&lt;StartHour,StartHour,IF(HOUR(A4909)&gt;FinishHour,FinishHour,HOUR(A4909))))</f>
        <v/>
      </c>
      <c r="H4909" s="3" t="str">
        <f t="shared" si="385"/>
        <v/>
      </c>
      <c r="I4909" s="33" t="e">
        <f>IF(OR(A4909="",B4909=""),NA(),MAX(0,IF(A4909-B4909=0,SameDayCycleTimeSettingValue,(A4909-B4909) *24)))</f>
        <v>#N/A</v>
      </c>
      <c r="J4909" s="33" t="e">
        <f>IF(OR(A4909="",B4909=""),NA(),MAX(0,IF(A4909-B4909=0,SameDayCycleTimeSettingValue,((A4909-B4909) *24)-(INT((A4909-B4909)) * (24-(FinishHour-StartHour))))))</f>
        <v>#N/A</v>
      </c>
      <c r="K4909" s="3" t="e">
        <f ca="1">IF(OR(A4909&lt;&gt;"",B4909=""),NA(),MAX(0,IF(_xlfn.DAYS(NOW(),B4909)=0,SameDayCycleTimeSettingValue,_xlfn.DAYS(NOW(),B4909))))</f>
        <v>#N/A</v>
      </c>
    </row>
    <row r="4910" spans="1:11" x14ac:dyDescent="0.25">
      <c r="A4910" s="32" t="str">
        <f>IF(AND(TRIM(INDEX(CompletedDateValues,ROW(A4910)))&lt;&gt;"",INDEX(CompletedDateValues,ROW(A4910))&gt;0),INDEX(CompletedDateValues,ROW(A4910)),"")</f>
        <v/>
      </c>
      <c r="B4910" s="32" t="str">
        <f>IF(AND(TRIM(INDEX(StartDateValues,ROW(A4910)))&lt;&gt;"",INDEX(StartDateValues,ROW(A4910))&gt;0),INDEX(StartDateValues,ROW(A4910)),"")</f>
        <v/>
      </c>
      <c r="C4910" s="22" t="str">
        <f t="shared" si="381"/>
        <v/>
      </c>
      <c r="D4910" s="3" t="str">
        <f t="shared" si="382"/>
        <v/>
      </c>
      <c r="E4910" s="3" t="str">
        <f t="shared" si="383"/>
        <v/>
      </c>
      <c r="F4910" s="3" t="str">
        <f t="shared" si="384"/>
        <v/>
      </c>
      <c r="G4910" s="3" t="str">
        <f>IF(A4910="","",IF(HOUR(A4910)&lt;StartHour,StartHour,IF(HOUR(A4910)&gt;FinishHour,FinishHour,HOUR(A4910))))</f>
        <v/>
      </c>
      <c r="H4910" s="3" t="str">
        <f t="shared" si="385"/>
        <v/>
      </c>
      <c r="I4910" s="33" t="e">
        <f>IF(OR(A4910="",B4910=""),NA(),MAX(0,IF(A4910-B4910=0,SameDayCycleTimeSettingValue,(A4910-B4910) *24)))</f>
        <v>#N/A</v>
      </c>
      <c r="J4910" s="33" t="e">
        <f>IF(OR(A4910="",B4910=""),NA(),MAX(0,IF(A4910-B4910=0,SameDayCycleTimeSettingValue,((A4910-B4910) *24)-(INT((A4910-B4910)) * (24-(FinishHour-StartHour))))))</f>
        <v>#N/A</v>
      </c>
      <c r="K4910" s="3" t="e">
        <f ca="1">IF(OR(A4910&lt;&gt;"",B4910=""),NA(),MAX(0,IF(_xlfn.DAYS(NOW(),B4910)=0,SameDayCycleTimeSettingValue,_xlfn.DAYS(NOW(),B4910))))</f>
        <v>#N/A</v>
      </c>
    </row>
    <row r="4911" spans="1:11" x14ac:dyDescent="0.25">
      <c r="A4911" s="32" t="str">
        <f>IF(AND(TRIM(INDEX(CompletedDateValues,ROW(A4911)))&lt;&gt;"",INDEX(CompletedDateValues,ROW(A4911))&gt;0),INDEX(CompletedDateValues,ROW(A4911)),"")</f>
        <v/>
      </c>
      <c r="B4911" s="32" t="str">
        <f>IF(AND(TRIM(INDEX(StartDateValues,ROW(A4911)))&lt;&gt;"",INDEX(StartDateValues,ROW(A4911))&gt;0),INDEX(StartDateValues,ROW(A4911)),"")</f>
        <v/>
      </c>
      <c r="C4911" s="22" t="str">
        <f t="shared" si="381"/>
        <v/>
      </c>
      <c r="D4911" s="3" t="str">
        <f t="shared" si="382"/>
        <v/>
      </c>
      <c r="E4911" s="3" t="str">
        <f t="shared" si="383"/>
        <v/>
      </c>
      <c r="F4911" s="3" t="str">
        <f t="shared" si="384"/>
        <v/>
      </c>
      <c r="G4911" s="3" t="str">
        <f>IF(A4911="","",IF(HOUR(A4911)&lt;StartHour,StartHour,IF(HOUR(A4911)&gt;FinishHour,FinishHour,HOUR(A4911))))</f>
        <v/>
      </c>
      <c r="H4911" s="3" t="str">
        <f t="shared" si="385"/>
        <v/>
      </c>
      <c r="I4911" s="33" t="e">
        <f>IF(OR(A4911="",B4911=""),NA(),MAX(0,IF(A4911-B4911=0,SameDayCycleTimeSettingValue,(A4911-B4911) *24)))</f>
        <v>#N/A</v>
      </c>
      <c r="J4911" s="33" t="e">
        <f>IF(OR(A4911="",B4911=""),NA(),MAX(0,IF(A4911-B4911=0,SameDayCycleTimeSettingValue,((A4911-B4911) *24)-(INT((A4911-B4911)) * (24-(FinishHour-StartHour))))))</f>
        <v>#N/A</v>
      </c>
      <c r="K4911" s="3" t="e">
        <f ca="1">IF(OR(A4911&lt;&gt;"",B4911=""),NA(),MAX(0,IF(_xlfn.DAYS(NOW(),B4911)=0,SameDayCycleTimeSettingValue,_xlfn.DAYS(NOW(),B4911))))</f>
        <v>#N/A</v>
      </c>
    </row>
    <row r="4912" spans="1:11" x14ac:dyDescent="0.25">
      <c r="A4912" s="32" t="str">
        <f>IF(AND(TRIM(INDEX(CompletedDateValues,ROW(A4912)))&lt;&gt;"",INDEX(CompletedDateValues,ROW(A4912))&gt;0),INDEX(CompletedDateValues,ROW(A4912)),"")</f>
        <v/>
      </c>
      <c r="B4912" s="32" t="str">
        <f>IF(AND(TRIM(INDEX(StartDateValues,ROW(A4912)))&lt;&gt;"",INDEX(StartDateValues,ROW(A4912))&gt;0),INDEX(StartDateValues,ROW(A4912)),"")</f>
        <v/>
      </c>
      <c r="C4912" s="22" t="str">
        <f t="shared" si="381"/>
        <v/>
      </c>
      <c r="D4912" s="3" t="str">
        <f t="shared" si="382"/>
        <v/>
      </c>
      <c r="E4912" s="3" t="str">
        <f t="shared" si="383"/>
        <v/>
      </c>
      <c r="F4912" s="3" t="str">
        <f t="shared" si="384"/>
        <v/>
      </c>
      <c r="G4912" s="3" t="str">
        <f>IF(A4912="","",IF(HOUR(A4912)&lt;StartHour,StartHour,IF(HOUR(A4912)&gt;FinishHour,FinishHour,HOUR(A4912))))</f>
        <v/>
      </c>
      <c r="H4912" s="3" t="str">
        <f t="shared" si="385"/>
        <v/>
      </c>
      <c r="I4912" s="33" t="e">
        <f>IF(OR(A4912="",B4912=""),NA(),MAX(0,IF(A4912-B4912=0,SameDayCycleTimeSettingValue,(A4912-B4912) *24)))</f>
        <v>#N/A</v>
      </c>
      <c r="J4912" s="33" t="e">
        <f>IF(OR(A4912="",B4912=""),NA(),MAX(0,IF(A4912-B4912=0,SameDayCycleTimeSettingValue,((A4912-B4912) *24)-(INT((A4912-B4912)) * (24-(FinishHour-StartHour))))))</f>
        <v>#N/A</v>
      </c>
      <c r="K4912" s="3" t="e">
        <f ca="1">IF(OR(A4912&lt;&gt;"",B4912=""),NA(),MAX(0,IF(_xlfn.DAYS(NOW(),B4912)=0,SameDayCycleTimeSettingValue,_xlfn.DAYS(NOW(),B4912))))</f>
        <v>#N/A</v>
      </c>
    </row>
    <row r="4913" spans="1:11" x14ac:dyDescent="0.25">
      <c r="A4913" s="32" t="str">
        <f>IF(AND(TRIM(INDEX(CompletedDateValues,ROW(A4913)))&lt;&gt;"",INDEX(CompletedDateValues,ROW(A4913))&gt;0),INDEX(CompletedDateValues,ROW(A4913)),"")</f>
        <v/>
      </c>
      <c r="B4913" s="32" t="str">
        <f>IF(AND(TRIM(INDEX(StartDateValues,ROW(A4913)))&lt;&gt;"",INDEX(StartDateValues,ROW(A4913))&gt;0),INDEX(StartDateValues,ROW(A4913)),"")</f>
        <v/>
      </c>
      <c r="C4913" s="22" t="str">
        <f t="shared" si="381"/>
        <v/>
      </c>
      <c r="D4913" s="3" t="str">
        <f t="shared" si="382"/>
        <v/>
      </c>
      <c r="E4913" s="3" t="str">
        <f t="shared" si="383"/>
        <v/>
      </c>
      <c r="F4913" s="3" t="str">
        <f t="shared" si="384"/>
        <v/>
      </c>
      <c r="G4913" s="3" t="str">
        <f>IF(A4913="","",IF(HOUR(A4913)&lt;StartHour,StartHour,IF(HOUR(A4913)&gt;FinishHour,FinishHour,HOUR(A4913))))</f>
        <v/>
      </c>
      <c r="H4913" s="3" t="str">
        <f t="shared" si="385"/>
        <v/>
      </c>
      <c r="I4913" s="33" t="e">
        <f>IF(OR(A4913="",B4913=""),NA(),MAX(0,IF(A4913-B4913=0,SameDayCycleTimeSettingValue,(A4913-B4913) *24)))</f>
        <v>#N/A</v>
      </c>
      <c r="J4913" s="33" t="e">
        <f>IF(OR(A4913="",B4913=""),NA(),MAX(0,IF(A4913-B4913=0,SameDayCycleTimeSettingValue,((A4913-B4913) *24)-(INT((A4913-B4913)) * (24-(FinishHour-StartHour))))))</f>
        <v>#N/A</v>
      </c>
      <c r="K4913" s="3" t="e">
        <f ca="1">IF(OR(A4913&lt;&gt;"",B4913=""),NA(),MAX(0,IF(_xlfn.DAYS(NOW(),B4913)=0,SameDayCycleTimeSettingValue,_xlfn.DAYS(NOW(),B4913))))</f>
        <v>#N/A</v>
      </c>
    </row>
    <row r="4914" spans="1:11" x14ac:dyDescent="0.25">
      <c r="A4914" s="32" t="str">
        <f>IF(AND(TRIM(INDEX(CompletedDateValues,ROW(A4914)))&lt;&gt;"",INDEX(CompletedDateValues,ROW(A4914))&gt;0),INDEX(CompletedDateValues,ROW(A4914)),"")</f>
        <v/>
      </c>
      <c r="B4914" s="32" t="str">
        <f>IF(AND(TRIM(INDEX(StartDateValues,ROW(A4914)))&lt;&gt;"",INDEX(StartDateValues,ROW(A4914))&gt;0),INDEX(StartDateValues,ROW(A4914)),"")</f>
        <v/>
      </c>
      <c r="C4914" s="22" t="str">
        <f t="shared" si="381"/>
        <v/>
      </c>
      <c r="D4914" s="3" t="str">
        <f t="shared" si="382"/>
        <v/>
      </c>
      <c r="E4914" s="3" t="str">
        <f t="shared" si="383"/>
        <v/>
      </c>
      <c r="F4914" s="3" t="str">
        <f t="shared" si="384"/>
        <v/>
      </c>
      <c r="G4914" s="3" t="str">
        <f>IF(A4914="","",IF(HOUR(A4914)&lt;StartHour,StartHour,IF(HOUR(A4914)&gt;FinishHour,FinishHour,HOUR(A4914))))</f>
        <v/>
      </c>
      <c r="H4914" s="3" t="str">
        <f t="shared" si="385"/>
        <v/>
      </c>
      <c r="I4914" s="33" t="e">
        <f>IF(OR(A4914="",B4914=""),NA(),MAX(0,IF(A4914-B4914=0,SameDayCycleTimeSettingValue,(A4914-B4914) *24)))</f>
        <v>#N/A</v>
      </c>
      <c r="J4914" s="33" t="e">
        <f>IF(OR(A4914="",B4914=""),NA(),MAX(0,IF(A4914-B4914=0,SameDayCycleTimeSettingValue,((A4914-B4914) *24)-(INT((A4914-B4914)) * (24-(FinishHour-StartHour))))))</f>
        <v>#N/A</v>
      </c>
      <c r="K4914" s="3" t="e">
        <f ca="1">IF(OR(A4914&lt;&gt;"",B4914=""),NA(),MAX(0,IF(_xlfn.DAYS(NOW(),B4914)=0,SameDayCycleTimeSettingValue,_xlfn.DAYS(NOW(),B4914))))</f>
        <v>#N/A</v>
      </c>
    </row>
    <row r="4915" spans="1:11" x14ac:dyDescent="0.25">
      <c r="A4915" s="32" t="str">
        <f>IF(AND(TRIM(INDEX(CompletedDateValues,ROW(A4915)))&lt;&gt;"",INDEX(CompletedDateValues,ROW(A4915))&gt;0),INDEX(CompletedDateValues,ROW(A4915)),"")</f>
        <v/>
      </c>
      <c r="B4915" s="32" t="str">
        <f>IF(AND(TRIM(INDEX(StartDateValues,ROW(A4915)))&lt;&gt;"",INDEX(StartDateValues,ROW(A4915))&gt;0),INDEX(StartDateValues,ROW(A4915)),"")</f>
        <v/>
      </c>
      <c r="C4915" s="22" t="str">
        <f t="shared" si="381"/>
        <v/>
      </c>
      <c r="D4915" s="3" t="str">
        <f t="shared" si="382"/>
        <v/>
      </c>
      <c r="E4915" s="3" t="str">
        <f t="shared" si="383"/>
        <v/>
      </c>
      <c r="F4915" s="3" t="str">
        <f t="shared" si="384"/>
        <v/>
      </c>
      <c r="G4915" s="3" t="str">
        <f>IF(A4915="","",IF(HOUR(A4915)&lt;StartHour,StartHour,IF(HOUR(A4915)&gt;FinishHour,FinishHour,HOUR(A4915))))</f>
        <v/>
      </c>
      <c r="H4915" s="3" t="str">
        <f t="shared" si="385"/>
        <v/>
      </c>
      <c r="I4915" s="33" t="e">
        <f>IF(OR(A4915="",B4915=""),NA(),MAX(0,IF(A4915-B4915=0,SameDayCycleTimeSettingValue,(A4915-B4915) *24)))</f>
        <v>#N/A</v>
      </c>
      <c r="J4915" s="33" t="e">
        <f>IF(OR(A4915="",B4915=""),NA(),MAX(0,IF(A4915-B4915=0,SameDayCycleTimeSettingValue,((A4915-B4915) *24)-(INT((A4915-B4915)) * (24-(FinishHour-StartHour))))))</f>
        <v>#N/A</v>
      </c>
      <c r="K4915" s="3" t="e">
        <f ca="1">IF(OR(A4915&lt;&gt;"",B4915=""),NA(),MAX(0,IF(_xlfn.DAYS(NOW(),B4915)=0,SameDayCycleTimeSettingValue,_xlfn.DAYS(NOW(),B4915))))</f>
        <v>#N/A</v>
      </c>
    </row>
    <row r="4916" spans="1:11" x14ac:dyDescent="0.25">
      <c r="A4916" s="32" t="str">
        <f>IF(AND(TRIM(INDEX(CompletedDateValues,ROW(A4916)))&lt;&gt;"",INDEX(CompletedDateValues,ROW(A4916))&gt;0),INDEX(CompletedDateValues,ROW(A4916)),"")</f>
        <v/>
      </c>
      <c r="B4916" s="32" t="str">
        <f>IF(AND(TRIM(INDEX(StartDateValues,ROW(A4916)))&lt;&gt;"",INDEX(StartDateValues,ROW(A4916))&gt;0),INDEX(StartDateValues,ROW(A4916)),"")</f>
        <v/>
      </c>
      <c r="C4916" s="22" t="str">
        <f t="shared" si="381"/>
        <v/>
      </c>
      <c r="D4916" s="3" t="str">
        <f t="shared" si="382"/>
        <v/>
      </c>
      <c r="E4916" s="3" t="str">
        <f t="shared" si="383"/>
        <v/>
      </c>
      <c r="F4916" s="3" t="str">
        <f t="shared" si="384"/>
        <v/>
      </c>
      <c r="G4916" s="3" t="str">
        <f>IF(A4916="","",IF(HOUR(A4916)&lt;StartHour,StartHour,IF(HOUR(A4916)&gt;FinishHour,FinishHour,HOUR(A4916))))</f>
        <v/>
      </c>
      <c r="H4916" s="3" t="str">
        <f t="shared" si="385"/>
        <v/>
      </c>
      <c r="I4916" s="33" t="e">
        <f>IF(OR(A4916="",B4916=""),NA(),MAX(0,IF(A4916-B4916=0,SameDayCycleTimeSettingValue,(A4916-B4916) *24)))</f>
        <v>#N/A</v>
      </c>
      <c r="J4916" s="33" t="e">
        <f>IF(OR(A4916="",B4916=""),NA(),MAX(0,IF(A4916-B4916=0,SameDayCycleTimeSettingValue,((A4916-B4916) *24)-(INT((A4916-B4916)) * (24-(FinishHour-StartHour))))))</f>
        <v>#N/A</v>
      </c>
      <c r="K4916" s="3" t="e">
        <f ca="1">IF(OR(A4916&lt;&gt;"",B4916=""),NA(),MAX(0,IF(_xlfn.DAYS(NOW(),B4916)=0,SameDayCycleTimeSettingValue,_xlfn.DAYS(NOW(),B4916))))</f>
        <v>#N/A</v>
      </c>
    </row>
    <row r="4917" spans="1:11" x14ac:dyDescent="0.25">
      <c r="A4917" s="32" t="str">
        <f>IF(AND(TRIM(INDEX(CompletedDateValues,ROW(A4917)))&lt;&gt;"",INDEX(CompletedDateValues,ROW(A4917))&gt;0),INDEX(CompletedDateValues,ROW(A4917)),"")</f>
        <v/>
      </c>
      <c r="B4917" s="32" t="str">
        <f>IF(AND(TRIM(INDEX(StartDateValues,ROW(A4917)))&lt;&gt;"",INDEX(StartDateValues,ROW(A4917))&gt;0),INDEX(StartDateValues,ROW(A4917)),"")</f>
        <v/>
      </c>
      <c r="C4917" s="22" t="str">
        <f t="shared" si="381"/>
        <v/>
      </c>
      <c r="D4917" s="3" t="str">
        <f t="shared" si="382"/>
        <v/>
      </c>
      <c r="E4917" s="3" t="str">
        <f t="shared" si="383"/>
        <v/>
      </c>
      <c r="F4917" s="3" t="str">
        <f t="shared" si="384"/>
        <v/>
      </c>
      <c r="G4917" s="3" t="str">
        <f>IF(A4917="","",IF(HOUR(A4917)&lt;StartHour,StartHour,IF(HOUR(A4917)&gt;FinishHour,FinishHour,HOUR(A4917))))</f>
        <v/>
      </c>
      <c r="H4917" s="3" t="str">
        <f t="shared" si="385"/>
        <v/>
      </c>
      <c r="I4917" s="33" t="e">
        <f>IF(OR(A4917="",B4917=""),NA(),MAX(0,IF(A4917-B4917=0,SameDayCycleTimeSettingValue,(A4917-B4917) *24)))</f>
        <v>#N/A</v>
      </c>
      <c r="J4917" s="33" t="e">
        <f>IF(OR(A4917="",B4917=""),NA(),MAX(0,IF(A4917-B4917=0,SameDayCycleTimeSettingValue,((A4917-B4917) *24)-(INT((A4917-B4917)) * (24-(FinishHour-StartHour))))))</f>
        <v>#N/A</v>
      </c>
      <c r="K4917" s="3" t="e">
        <f ca="1">IF(OR(A4917&lt;&gt;"",B4917=""),NA(),MAX(0,IF(_xlfn.DAYS(NOW(),B4917)=0,SameDayCycleTimeSettingValue,_xlfn.DAYS(NOW(),B4917))))</f>
        <v>#N/A</v>
      </c>
    </row>
    <row r="4918" spans="1:11" x14ac:dyDescent="0.25">
      <c r="A4918" s="32" t="str">
        <f>IF(AND(TRIM(INDEX(CompletedDateValues,ROW(A4918)))&lt;&gt;"",INDEX(CompletedDateValues,ROW(A4918))&gt;0),INDEX(CompletedDateValues,ROW(A4918)),"")</f>
        <v/>
      </c>
      <c r="B4918" s="32" t="str">
        <f>IF(AND(TRIM(INDEX(StartDateValues,ROW(A4918)))&lt;&gt;"",INDEX(StartDateValues,ROW(A4918))&gt;0),INDEX(StartDateValues,ROW(A4918)),"")</f>
        <v/>
      </c>
      <c r="C4918" s="22" t="str">
        <f t="shared" si="381"/>
        <v/>
      </c>
      <c r="D4918" s="3" t="str">
        <f t="shared" si="382"/>
        <v/>
      </c>
      <c r="E4918" s="3" t="str">
        <f t="shared" si="383"/>
        <v/>
      </c>
      <c r="F4918" s="3" t="str">
        <f t="shared" si="384"/>
        <v/>
      </c>
      <c r="G4918" s="3" t="str">
        <f>IF(A4918="","",IF(HOUR(A4918)&lt;StartHour,StartHour,IF(HOUR(A4918)&gt;FinishHour,FinishHour,HOUR(A4918))))</f>
        <v/>
      </c>
      <c r="H4918" s="3" t="str">
        <f t="shared" si="385"/>
        <v/>
      </c>
      <c r="I4918" s="33" t="e">
        <f>IF(OR(A4918="",B4918=""),NA(),MAX(0,IF(A4918-B4918=0,SameDayCycleTimeSettingValue,(A4918-B4918) *24)))</f>
        <v>#N/A</v>
      </c>
      <c r="J4918" s="33" t="e">
        <f>IF(OR(A4918="",B4918=""),NA(),MAX(0,IF(A4918-B4918=0,SameDayCycleTimeSettingValue,((A4918-B4918) *24)-(INT((A4918-B4918)) * (24-(FinishHour-StartHour))))))</f>
        <v>#N/A</v>
      </c>
      <c r="K4918" s="3" t="e">
        <f ca="1">IF(OR(A4918&lt;&gt;"",B4918=""),NA(),MAX(0,IF(_xlfn.DAYS(NOW(),B4918)=0,SameDayCycleTimeSettingValue,_xlfn.DAYS(NOW(),B4918))))</f>
        <v>#N/A</v>
      </c>
    </row>
    <row r="4919" spans="1:11" x14ac:dyDescent="0.25">
      <c r="A4919" s="32" t="str">
        <f>IF(AND(TRIM(INDEX(CompletedDateValues,ROW(A4919)))&lt;&gt;"",INDEX(CompletedDateValues,ROW(A4919))&gt;0),INDEX(CompletedDateValues,ROW(A4919)),"")</f>
        <v/>
      </c>
      <c r="B4919" s="32" t="str">
        <f>IF(AND(TRIM(INDEX(StartDateValues,ROW(A4919)))&lt;&gt;"",INDEX(StartDateValues,ROW(A4919))&gt;0),INDEX(StartDateValues,ROW(A4919)),"")</f>
        <v/>
      </c>
      <c r="C4919" s="22" t="str">
        <f t="shared" si="381"/>
        <v/>
      </c>
      <c r="D4919" s="3" t="str">
        <f t="shared" si="382"/>
        <v/>
      </c>
      <c r="E4919" s="3" t="str">
        <f t="shared" si="383"/>
        <v/>
      </c>
      <c r="F4919" s="3" t="str">
        <f t="shared" si="384"/>
        <v/>
      </c>
      <c r="G4919" s="3" t="str">
        <f>IF(A4919="","",IF(HOUR(A4919)&lt;StartHour,StartHour,IF(HOUR(A4919)&gt;FinishHour,FinishHour,HOUR(A4919))))</f>
        <v/>
      </c>
      <c r="H4919" s="3" t="str">
        <f t="shared" si="385"/>
        <v/>
      </c>
      <c r="I4919" s="33" t="e">
        <f>IF(OR(A4919="",B4919=""),NA(),MAX(0,IF(A4919-B4919=0,SameDayCycleTimeSettingValue,(A4919-B4919) *24)))</f>
        <v>#N/A</v>
      </c>
      <c r="J4919" s="33" t="e">
        <f>IF(OR(A4919="",B4919=""),NA(),MAX(0,IF(A4919-B4919=0,SameDayCycleTimeSettingValue,((A4919-B4919) *24)-(INT((A4919-B4919)) * (24-(FinishHour-StartHour))))))</f>
        <v>#N/A</v>
      </c>
      <c r="K4919" s="3" t="e">
        <f ca="1">IF(OR(A4919&lt;&gt;"",B4919=""),NA(),MAX(0,IF(_xlfn.DAYS(NOW(),B4919)=0,SameDayCycleTimeSettingValue,_xlfn.DAYS(NOW(),B4919))))</f>
        <v>#N/A</v>
      </c>
    </row>
    <row r="4920" spans="1:11" x14ac:dyDescent="0.25">
      <c r="A4920" s="32" t="str">
        <f>IF(AND(TRIM(INDEX(CompletedDateValues,ROW(A4920)))&lt;&gt;"",INDEX(CompletedDateValues,ROW(A4920))&gt;0),INDEX(CompletedDateValues,ROW(A4920)),"")</f>
        <v/>
      </c>
      <c r="B4920" s="32" t="str">
        <f>IF(AND(TRIM(INDEX(StartDateValues,ROW(A4920)))&lt;&gt;"",INDEX(StartDateValues,ROW(A4920))&gt;0),INDEX(StartDateValues,ROW(A4920)),"")</f>
        <v/>
      </c>
      <c r="C4920" s="22" t="str">
        <f t="shared" si="381"/>
        <v/>
      </c>
      <c r="D4920" s="3" t="str">
        <f t="shared" si="382"/>
        <v/>
      </c>
      <c r="E4920" s="3" t="str">
        <f t="shared" si="383"/>
        <v/>
      </c>
      <c r="F4920" s="3" t="str">
        <f t="shared" si="384"/>
        <v/>
      </c>
      <c r="G4920" s="3" t="str">
        <f>IF(A4920="","",IF(HOUR(A4920)&lt;StartHour,StartHour,IF(HOUR(A4920)&gt;FinishHour,FinishHour,HOUR(A4920))))</f>
        <v/>
      </c>
      <c r="H4920" s="3" t="str">
        <f t="shared" si="385"/>
        <v/>
      </c>
      <c r="I4920" s="33" t="e">
        <f>IF(OR(A4920="",B4920=""),NA(),MAX(0,IF(A4920-B4920=0,SameDayCycleTimeSettingValue,(A4920-B4920) *24)))</f>
        <v>#N/A</v>
      </c>
      <c r="J4920" s="33" t="e">
        <f>IF(OR(A4920="",B4920=""),NA(),MAX(0,IF(A4920-B4920=0,SameDayCycleTimeSettingValue,((A4920-B4920) *24)-(INT((A4920-B4920)) * (24-(FinishHour-StartHour))))))</f>
        <v>#N/A</v>
      </c>
      <c r="K4920" s="3" t="e">
        <f ca="1">IF(OR(A4920&lt;&gt;"",B4920=""),NA(),MAX(0,IF(_xlfn.DAYS(NOW(),B4920)=0,SameDayCycleTimeSettingValue,_xlfn.DAYS(NOW(),B4920))))</f>
        <v>#N/A</v>
      </c>
    </row>
    <row r="4921" spans="1:11" x14ac:dyDescent="0.25">
      <c r="A4921" s="32" t="str">
        <f>IF(AND(TRIM(INDEX(CompletedDateValues,ROW(A4921)))&lt;&gt;"",INDEX(CompletedDateValues,ROW(A4921))&gt;0),INDEX(CompletedDateValues,ROW(A4921)),"")</f>
        <v/>
      </c>
      <c r="B4921" s="32" t="str">
        <f>IF(AND(TRIM(INDEX(StartDateValues,ROW(A4921)))&lt;&gt;"",INDEX(StartDateValues,ROW(A4921))&gt;0),INDEX(StartDateValues,ROW(A4921)),"")</f>
        <v/>
      </c>
      <c r="C4921" s="22" t="str">
        <f t="shared" si="381"/>
        <v/>
      </c>
      <c r="D4921" s="3" t="str">
        <f t="shared" si="382"/>
        <v/>
      </c>
      <c r="E4921" s="3" t="str">
        <f t="shared" si="383"/>
        <v/>
      </c>
      <c r="F4921" s="3" t="str">
        <f t="shared" si="384"/>
        <v/>
      </c>
      <c r="G4921" s="3" t="str">
        <f>IF(A4921="","",IF(HOUR(A4921)&lt;StartHour,StartHour,IF(HOUR(A4921)&gt;FinishHour,FinishHour,HOUR(A4921))))</f>
        <v/>
      </c>
      <c r="H4921" s="3" t="str">
        <f t="shared" si="385"/>
        <v/>
      </c>
      <c r="I4921" s="33" t="e">
        <f>IF(OR(A4921="",B4921=""),NA(),MAX(0,IF(A4921-B4921=0,SameDayCycleTimeSettingValue,(A4921-B4921) *24)))</f>
        <v>#N/A</v>
      </c>
      <c r="J4921" s="33" t="e">
        <f>IF(OR(A4921="",B4921=""),NA(),MAX(0,IF(A4921-B4921=0,SameDayCycleTimeSettingValue,((A4921-B4921) *24)-(INT((A4921-B4921)) * (24-(FinishHour-StartHour))))))</f>
        <v>#N/A</v>
      </c>
      <c r="K4921" s="3" t="e">
        <f ca="1">IF(OR(A4921&lt;&gt;"",B4921=""),NA(),MAX(0,IF(_xlfn.DAYS(NOW(),B4921)=0,SameDayCycleTimeSettingValue,_xlfn.DAYS(NOW(),B4921))))</f>
        <v>#N/A</v>
      </c>
    </row>
    <row r="4922" spans="1:11" x14ac:dyDescent="0.25">
      <c r="A4922" s="32" t="str">
        <f>IF(AND(TRIM(INDEX(CompletedDateValues,ROW(A4922)))&lt;&gt;"",INDEX(CompletedDateValues,ROW(A4922))&gt;0),INDEX(CompletedDateValues,ROW(A4922)),"")</f>
        <v/>
      </c>
      <c r="B4922" s="32" t="str">
        <f>IF(AND(TRIM(INDEX(StartDateValues,ROW(A4922)))&lt;&gt;"",INDEX(StartDateValues,ROW(A4922))&gt;0),INDEX(StartDateValues,ROW(A4922)),"")</f>
        <v/>
      </c>
      <c r="C4922" s="22" t="str">
        <f t="shared" si="381"/>
        <v/>
      </c>
      <c r="D4922" s="3" t="str">
        <f t="shared" si="382"/>
        <v/>
      </c>
      <c r="E4922" s="3" t="str">
        <f t="shared" si="383"/>
        <v/>
      </c>
      <c r="F4922" s="3" t="str">
        <f t="shared" si="384"/>
        <v/>
      </c>
      <c r="G4922" s="3" t="str">
        <f>IF(A4922="","",IF(HOUR(A4922)&lt;StartHour,StartHour,IF(HOUR(A4922)&gt;FinishHour,FinishHour,HOUR(A4922))))</f>
        <v/>
      </c>
      <c r="H4922" s="3" t="str">
        <f t="shared" si="385"/>
        <v/>
      </c>
      <c r="I4922" s="33" t="e">
        <f>IF(OR(A4922="",B4922=""),NA(),MAX(0,IF(A4922-B4922=0,SameDayCycleTimeSettingValue,(A4922-B4922) *24)))</f>
        <v>#N/A</v>
      </c>
      <c r="J4922" s="33" t="e">
        <f>IF(OR(A4922="",B4922=""),NA(),MAX(0,IF(A4922-B4922=0,SameDayCycleTimeSettingValue,((A4922-B4922) *24)-(INT((A4922-B4922)) * (24-(FinishHour-StartHour))))))</f>
        <v>#N/A</v>
      </c>
      <c r="K4922" s="3" t="e">
        <f ca="1">IF(OR(A4922&lt;&gt;"",B4922=""),NA(),MAX(0,IF(_xlfn.DAYS(NOW(),B4922)=0,SameDayCycleTimeSettingValue,_xlfn.DAYS(NOW(),B4922))))</f>
        <v>#N/A</v>
      </c>
    </row>
    <row r="4923" spans="1:11" x14ac:dyDescent="0.25">
      <c r="A4923" s="32" t="str">
        <f>IF(AND(TRIM(INDEX(CompletedDateValues,ROW(A4923)))&lt;&gt;"",INDEX(CompletedDateValues,ROW(A4923))&gt;0),INDEX(CompletedDateValues,ROW(A4923)),"")</f>
        <v/>
      </c>
      <c r="B4923" s="32" t="str">
        <f>IF(AND(TRIM(INDEX(StartDateValues,ROW(A4923)))&lt;&gt;"",INDEX(StartDateValues,ROW(A4923))&gt;0),INDEX(StartDateValues,ROW(A4923)),"")</f>
        <v/>
      </c>
      <c r="C4923" s="22" t="str">
        <f t="shared" si="381"/>
        <v/>
      </c>
      <c r="D4923" s="3" t="str">
        <f t="shared" si="382"/>
        <v/>
      </c>
      <c r="E4923" s="3" t="str">
        <f t="shared" si="383"/>
        <v/>
      </c>
      <c r="F4923" s="3" t="str">
        <f t="shared" si="384"/>
        <v/>
      </c>
      <c r="G4923" s="3" t="str">
        <f>IF(A4923="","",IF(HOUR(A4923)&lt;StartHour,StartHour,IF(HOUR(A4923)&gt;FinishHour,FinishHour,HOUR(A4923))))</f>
        <v/>
      </c>
      <c r="H4923" s="3" t="str">
        <f t="shared" si="385"/>
        <v/>
      </c>
      <c r="I4923" s="33" t="e">
        <f>IF(OR(A4923="",B4923=""),NA(),MAX(0,IF(A4923-B4923=0,SameDayCycleTimeSettingValue,(A4923-B4923) *24)))</f>
        <v>#N/A</v>
      </c>
      <c r="J4923" s="33" t="e">
        <f>IF(OR(A4923="",B4923=""),NA(),MAX(0,IF(A4923-B4923=0,SameDayCycleTimeSettingValue,((A4923-B4923) *24)-(INT((A4923-B4923)) * (24-(FinishHour-StartHour))))))</f>
        <v>#N/A</v>
      </c>
      <c r="K4923" s="3" t="e">
        <f ca="1">IF(OR(A4923&lt;&gt;"",B4923=""),NA(),MAX(0,IF(_xlfn.DAYS(NOW(),B4923)=0,SameDayCycleTimeSettingValue,_xlfn.DAYS(NOW(),B4923))))</f>
        <v>#N/A</v>
      </c>
    </row>
    <row r="4924" spans="1:11" x14ac:dyDescent="0.25">
      <c r="A4924" s="32" t="str">
        <f>IF(AND(TRIM(INDEX(CompletedDateValues,ROW(A4924)))&lt;&gt;"",INDEX(CompletedDateValues,ROW(A4924))&gt;0),INDEX(CompletedDateValues,ROW(A4924)),"")</f>
        <v/>
      </c>
      <c r="B4924" s="32" t="str">
        <f>IF(AND(TRIM(INDEX(StartDateValues,ROW(A4924)))&lt;&gt;"",INDEX(StartDateValues,ROW(A4924))&gt;0),INDEX(StartDateValues,ROW(A4924)),"")</f>
        <v/>
      </c>
      <c r="C4924" s="22" t="str">
        <f t="shared" si="381"/>
        <v/>
      </c>
      <c r="D4924" s="3" t="str">
        <f t="shared" si="382"/>
        <v/>
      </c>
      <c r="E4924" s="3" t="str">
        <f t="shared" si="383"/>
        <v/>
      </c>
      <c r="F4924" s="3" t="str">
        <f t="shared" si="384"/>
        <v/>
      </c>
      <c r="G4924" s="3" t="str">
        <f>IF(A4924="","",IF(HOUR(A4924)&lt;StartHour,StartHour,IF(HOUR(A4924)&gt;FinishHour,FinishHour,HOUR(A4924))))</f>
        <v/>
      </c>
      <c r="H4924" s="3" t="str">
        <f t="shared" si="385"/>
        <v/>
      </c>
      <c r="I4924" s="33" t="e">
        <f>IF(OR(A4924="",B4924=""),NA(),MAX(0,IF(A4924-B4924=0,SameDayCycleTimeSettingValue,(A4924-B4924) *24)))</f>
        <v>#N/A</v>
      </c>
      <c r="J4924" s="33" t="e">
        <f>IF(OR(A4924="",B4924=""),NA(),MAX(0,IF(A4924-B4924=0,SameDayCycleTimeSettingValue,((A4924-B4924) *24)-(INT((A4924-B4924)) * (24-(FinishHour-StartHour))))))</f>
        <v>#N/A</v>
      </c>
      <c r="K4924" s="3" t="e">
        <f ca="1">IF(OR(A4924&lt;&gt;"",B4924=""),NA(),MAX(0,IF(_xlfn.DAYS(NOW(),B4924)=0,SameDayCycleTimeSettingValue,_xlfn.DAYS(NOW(),B4924))))</f>
        <v>#N/A</v>
      </c>
    </row>
    <row r="4925" spans="1:11" x14ac:dyDescent="0.25">
      <c r="A4925" s="32" t="str">
        <f>IF(AND(TRIM(INDEX(CompletedDateValues,ROW(A4925)))&lt;&gt;"",INDEX(CompletedDateValues,ROW(A4925))&gt;0),INDEX(CompletedDateValues,ROW(A4925)),"")</f>
        <v/>
      </c>
      <c r="B4925" s="32" t="str">
        <f>IF(AND(TRIM(INDEX(StartDateValues,ROW(A4925)))&lt;&gt;"",INDEX(StartDateValues,ROW(A4925))&gt;0),INDEX(StartDateValues,ROW(A4925)),"")</f>
        <v/>
      </c>
      <c r="C4925" s="22" t="str">
        <f t="shared" si="381"/>
        <v/>
      </c>
      <c r="D4925" s="3" t="str">
        <f t="shared" si="382"/>
        <v/>
      </c>
      <c r="E4925" s="3" t="str">
        <f t="shared" si="383"/>
        <v/>
      </c>
      <c r="F4925" s="3" t="str">
        <f t="shared" si="384"/>
        <v/>
      </c>
      <c r="G4925" s="3" t="str">
        <f>IF(A4925="","",IF(HOUR(A4925)&lt;StartHour,StartHour,IF(HOUR(A4925)&gt;FinishHour,FinishHour,HOUR(A4925))))</f>
        <v/>
      </c>
      <c r="H4925" s="3" t="str">
        <f t="shared" si="385"/>
        <v/>
      </c>
      <c r="I4925" s="33" t="e">
        <f>IF(OR(A4925="",B4925=""),NA(),MAX(0,IF(A4925-B4925=0,SameDayCycleTimeSettingValue,(A4925-B4925) *24)))</f>
        <v>#N/A</v>
      </c>
      <c r="J4925" s="33" t="e">
        <f>IF(OR(A4925="",B4925=""),NA(),MAX(0,IF(A4925-B4925=0,SameDayCycleTimeSettingValue,((A4925-B4925) *24)-(INT((A4925-B4925)) * (24-(FinishHour-StartHour))))))</f>
        <v>#N/A</v>
      </c>
      <c r="K4925" s="3" t="e">
        <f ca="1">IF(OR(A4925&lt;&gt;"",B4925=""),NA(),MAX(0,IF(_xlfn.DAYS(NOW(),B4925)=0,SameDayCycleTimeSettingValue,_xlfn.DAYS(NOW(),B4925))))</f>
        <v>#N/A</v>
      </c>
    </row>
    <row r="4926" spans="1:11" x14ac:dyDescent="0.25">
      <c r="A4926" s="32" t="str">
        <f>IF(AND(TRIM(INDEX(CompletedDateValues,ROW(A4926)))&lt;&gt;"",INDEX(CompletedDateValues,ROW(A4926))&gt;0),INDEX(CompletedDateValues,ROW(A4926)),"")</f>
        <v/>
      </c>
      <c r="B4926" s="32" t="str">
        <f>IF(AND(TRIM(INDEX(StartDateValues,ROW(A4926)))&lt;&gt;"",INDEX(StartDateValues,ROW(A4926))&gt;0),INDEX(StartDateValues,ROW(A4926)),"")</f>
        <v/>
      </c>
      <c r="C4926" s="22" t="str">
        <f t="shared" si="381"/>
        <v/>
      </c>
      <c r="D4926" s="3" t="str">
        <f t="shared" si="382"/>
        <v/>
      </c>
      <c r="E4926" s="3" t="str">
        <f t="shared" si="383"/>
        <v/>
      </c>
      <c r="F4926" s="3" t="str">
        <f t="shared" si="384"/>
        <v/>
      </c>
      <c r="G4926" s="3" t="str">
        <f>IF(A4926="","",IF(HOUR(A4926)&lt;StartHour,StartHour,IF(HOUR(A4926)&gt;FinishHour,FinishHour,HOUR(A4926))))</f>
        <v/>
      </c>
      <c r="H4926" s="3" t="str">
        <f t="shared" si="385"/>
        <v/>
      </c>
      <c r="I4926" s="33" t="e">
        <f>IF(OR(A4926="",B4926=""),NA(),MAX(0,IF(A4926-B4926=0,SameDayCycleTimeSettingValue,(A4926-B4926) *24)))</f>
        <v>#N/A</v>
      </c>
      <c r="J4926" s="33" t="e">
        <f>IF(OR(A4926="",B4926=""),NA(),MAX(0,IF(A4926-B4926=0,SameDayCycleTimeSettingValue,((A4926-B4926) *24)-(INT((A4926-B4926)) * (24-(FinishHour-StartHour))))))</f>
        <v>#N/A</v>
      </c>
      <c r="K4926" s="3" t="e">
        <f ca="1">IF(OR(A4926&lt;&gt;"",B4926=""),NA(),MAX(0,IF(_xlfn.DAYS(NOW(),B4926)=0,SameDayCycleTimeSettingValue,_xlfn.DAYS(NOW(),B4926))))</f>
        <v>#N/A</v>
      </c>
    </row>
    <row r="4927" spans="1:11" x14ac:dyDescent="0.25">
      <c r="A4927" s="32" t="str">
        <f>IF(AND(TRIM(INDEX(CompletedDateValues,ROW(A4927)))&lt;&gt;"",INDEX(CompletedDateValues,ROW(A4927))&gt;0),INDEX(CompletedDateValues,ROW(A4927)),"")</f>
        <v/>
      </c>
      <c r="B4927" s="32" t="str">
        <f>IF(AND(TRIM(INDEX(StartDateValues,ROW(A4927)))&lt;&gt;"",INDEX(StartDateValues,ROW(A4927))&gt;0),INDEX(StartDateValues,ROW(A4927)),"")</f>
        <v/>
      </c>
      <c r="C4927" s="22" t="str">
        <f t="shared" si="381"/>
        <v/>
      </c>
      <c r="D4927" s="3" t="str">
        <f t="shared" si="382"/>
        <v/>
      </c>
      <c r="E4927" s="3" t="str">
        <f t="shared" si="383"/>
        <v/>
      </c>
      <c r="F4927" s="3" t="str">
        <f t="shared" si="384"/>
        <v/>
      </c>
      <c r="G4927" s="3" t="str">
        <f>IF(A4927="","",IF(HOUR(A4927)&lt;StartHour,StartHour,IF(HOUR(A4927)&gt;FinishHour,FinishHour,HOUR(A4927))))</f>
        <v/>
      </c>
      <c r="H4927" s="3" t="str">
        <f t="shared" si="385"/>
        <v/>
      </c>
      <c r="I4927" s="33" t="e">
        <f>IF(OR(A4927="",B4927=""),NA(),MAX(0,IF(A4927-B4927=0,SameDayCycleTimeSettingValue,(A4927-B4927) *24)))</f>
        <v>#N/A</v>
      </c>
      <c r="J4927" s="33" t="e">
        <f>IF(OR(A4927="",B4927=""),NA(),MAX(0,IF(A4927-B4927=0,SameDayCycleTimeSettingValue,((A4927-B4927) *24)-(INT((A4927-B4927)) * (24-(FinishHour-StartHour))))))</f>
        <v>#N/A</v>
      </c>
      <c r="K4927" s="3" t="e">
        <f ca="1">IF(OR(A4927&lt;&gt;"",B4927=""),NA(),MAX(0,IF(_xlfn.DAYS(NOW(),B4927)=0,SameDayCycleTimeSettingValue,_xlfn.DAYS(NOW(),B4927))))</f>
        <v>#N/A</v>
      </c>
    </row>
    <row r="4928" spans="1:11" x14ac:dyDescent="0.25">
      <c r="A4928" s="32" t="str">
        <f>IF(AND(TRIM(INDEX(CompletedDateValues,ROW(A4928)))&lt;&gt;"",INDEX(CompletedDateValues,ROW(A4928))&gt;0),INDEX(CompletedDateValues,ROW(A4928)),"")</f>
        <v/>
      </c>
      <c r="B4928" s="32" t="str">
        <f>IF(AND(TRIM(INDEX(StartDateValues,ROW(A4928)))&lt;&gt;"",INDEX(StartDateValues,ROW(A4928))&gt;0),INDEX(StartDateValues,ROW(A4928)),"")</f>
        <v/>
      </c>
      <c r="C4928" s="22" t="str">
        <f t="shared" si="381"/>
        <v/>
      </c>
      <c r="D4928" s="3" t="str">
        <f t="shared" si="382"/>
        <v/>
      </c>
      <c r="E4928" s="3" t="str">
        <f t="shared" si="383"/>
        <v/>
      </c>
      <c r="F4928" s="3" t="str">
        <f t="shared" si="384"/>
        <v/>
      </c>
      <c r="G4928" s="3" t="str">
        <f>IF(A4928="","",IF(HOUR(A4928)&lt;StartHour,StartHour,IF(HOUR(A4928)&gt;FinishHour,FinishHour,HOUR(A4928))))</f>
        <v/>
      </c>
      <c r="H4928" s="3" t="str">
        <f t="shared" si="385"/>
        <v/>
      </c>
      <c r="I4928" s="33" t="e">
        <f>IF(OR(A4928="",B4928=""),NA(),MAX(0,IF(A4928-B4928=0,SameDayCycleTimeSettingValue,(A4928-B4928) *24)))</f>
        <v>#N/A</v>
      </c>
      <c r="J4928" s="33" t="e">
        <f>IF(OR(A4928="",B4928=""),NA(),MAX(0,IF(A4928-B4928=0,SameDayCycleTimeSettingValue,((A4928-B4928) *24)-(INT((A4928-B4928)) * (24-(FinishHour-StartHour))))))</f>
        <v>#N/A</v>
      </c>
      <c r="K4928" s="3" t="e">
        <f ca="1">IF(OR(A4928&lt;&gt;"",B4928=""),NA(),MAX(0,IF(_xlfn.DAYS(NOW(),B4928)=0,SameDayCycleTimeSettingValue,_xlfn.DAYS(NOW(),B4928))))</f>
        <v>#N/A</v>
      </c>
    </row>
    <row r="4929" spans="1:11" x14ac:dyDescent="0.25">
      <c r="A4929" s="32" t="str">
        <f>IF(AND(TRIM(INDEX(CompletedDateValues,ROW(A4929)))&lt;&gt;"",INDEX(CompletedDateValues,ROW(A4929))&gt;0),INDEX(CompletedDateValues,ROW(A4929)),"")</f>
        <v/>
      </c>
      <c r="B4929" s="32" t="str">
        <f>IF(AND(TRIM(INDEX(StartDateValues,ROW(A4929)))&lt;&gt;"",INDEX(StartDateValues,ROW(A4929))&gt;0),INDEX(StartDateValues,ROW(A4929)),"")</f>
        <v/>
      </c>
      <c r="C4929" s="22" t="str">
        <f t="shared" si="381"/>
        <v/>
      </c>
      <c r="D4929" s="3" t="str">
        <f t="shared" si="382"/>
        <v/>
      </c>
      <c r="E4929" s="3" t="str">
        <f t="shared" si="383"/>
        <v/>
      </c>
      <c r="F4929" s="3" t="str">
        <f t="shared" si="384"/>
        <v/>
      </c>
      <c r="G4929" s="3" t="str">
        <f>IF(A4929="","",IF(HOUR(A4929)&lt;StartHour,StartHour,IF(HOUR(A4929)&gt;FinishHour,FinishHour,HOUR(A4929))))</f>
        <v/>
      </c>
      <c r="H4929" s="3" t="str">
        <f t="shared" si="385"/>
        <v/>
      </c>
      <c r="I4929" s="33" t="e">
        <f>IF(OR(A4929="",B4929=""),NA(),MAX(0,IF(A4929-B4929=0,SameDayCycleTimeSettingValue,(A4929-B4929) *24)))</f>
        <v>#N/A</v>
      </c>
      <c r="J4929" s="33" t="e">
        <f>IF(OR(A4929="",B4929=""),NA(),MAX(0,IF(A4929-B4929=0,SameDayCycleTimeSettingValue,((A4929-B4929) *24)-(INT((A4929-B4929)) * (24-(FinishHour-StartHour))))))</f>
        <v>#N/A</v>
      </c>
      <c r="K4929" s="3" t="e">
        <f ca="1">IF(OR(A4929&lt;&gt;"",B4929=""),NA(),MAX(0,IF(_xlfn.DAYS(NOW(),B4929)=0,SameDayCycleTimeSettingValue,_xlfn.DAYS(NOW(),B4929))))</f>
        <v>#N/A</v>
      </c>
    </row>
    <row r="4930" spans="1:11" x14ac:dyDescent="0.25">
      <c r="A4930" s="32" t="str">
        <f>IF(AND(TRIM(INDEX(CompletedDateValues,ROW(A4930)))&lt;&gt;"",INDEX(CompletedDateValues,ROW(A4930))&gt;0),INDEX(CompletedDateValues,ROW(A4930)),"")</f>
        <v/>
      </c>
      <c r="B4930" s="32" t="str">
        <f>IF(AND(TRIM(INDEX(StartDateValues,ROW(A4930)))&lt;&gt;"",INDEX(StartDateValues,ROW(A4930))&gt;0),INDEX(StartDateValues,ROW(A4930)),"")</f>
        <v/>
      </c>
      <c r="C4930" s="22" t="str">
        <f t="shared" si="381"/>
        <v/>
      </c>
      <c r="D4930" s="3" t="str">
        <f t="shared" si="382"/>
        <v/>
      </c>
      <c r="E4930" s="3" t="str">
        <f t="shared" si="383"/>
        <v/>
      </c>
      <c r="F4930" s="3" t="str">
        <f t="shared" si="384"/>
        <v/>
      </c>
      <c r="G4930" s="3" t="str">
        <f>IF(A4930="","",IF(HOUR(A4930)&lt;StartHour,StartHour,IF(HOUR(A4930)&gt;FinishHour,FinishHour,HOUR(A4930))))</f>
        <v/>
      </c>
      <c r="H4930" s="3" t="str">
        <f t="shared" si="385"/>
        <v/>
      </c>
      <c r="I4930" s="33" t="e">
        <f>IF(OR(A4930="",B4930=""),NA(),MAX(0,IF(A4930-B4930=0,SameDayCycleTimeSettingValue,(A4930-B4930) *24)))</f>
        <v>#N/A</v>
      </c>
      <c r="J4930" s="33" t="e">
        <f>IF(OR(A4930="",B4930=""),NA(),MAX(0,IF(A4930-B4930=0,SameDayCycleTimeSettingValue,((A4930-B4930) *24)-(INT((A4930-B4930)) * (24-(FinishHour-StartHour))))))</f>
        <v>#N/A</v>
      </c>
      <c r="K4930" s="3" t="e">
        <f ca="1">IF(OR(A4930&lt;&gt;"",B4930=""),NA(),MAX(0,IF(_xlfn.DAYS(NOW(),B4930)=0,SameDayCycleTimeSettingValue,_xlfn.DAYS(NOW(),B4930))))</f>
        <v>#N/A</v>
      </c>
    </row>
    <row r="4931" spans="1:11" x14ac:dyDescent="0.25">
      <c r="A4931" s="32" t="str">
        <f>IF(AND(TRIM(INDEX(CompletedDateValues,ROW(A4931)))&lt;&gt;"",INDEX(CompletedDateValues,ROW(A4931))&gt;0),INDEX(CompletedDateValues,ROW(A4931)),"")</f>
        <v/>
      </c>
      <c r="B4931" s="32" t="str">
        <f>IF(AND(TRIM(INDEX(StartDateValues,ROW(A4931)))&lt;&gt;"",INDEX(StartDateValues,ROW(A4931))&gt;0),INDEX(StartDateValues,ROW(A4931)),"")</f>
        <v/>
      </c>
      <c r="C4931" s="22" t="str">
        <f t="shared" ref="C4931:C4994" si="386">IF(AND(TRIM(INDEX(WorkTypeValues,ROW(A4931)))&lt;&gt;"",INDEX(WorkTypeValues,ROW(A4931))&gt;0),INDEX(WorkTypeValues,ROW(A4931)),"")</f>
        <v/>
      </c>
      <c r="D4931" s="3" t="str">
        <f t="shared" ref="D4931:D4994" si="387">IF(A4931="", "",YEAR(A4931))</f>
        <v/>
      </c>
      <c r="E4931" s="3" t="str">
        <f t="shared" ref="E4931:E4994" si="388">IF(A4931="","",MONTH(A4931))</f>
        <v/>
      </c>
      <c r="F4931" s="3" t="str">
        <f t="shared" ref="F4931:F4994" si="389">IF(A4931="","",DAY(A4931))</f>
        <v/>
      </c>
      <c r="G4931" s="3" t="str">
        <f>IF(A4931="","",IF(HOUR(A4931)&lt;StartHour,StartHour,IF(HOUR(A4931)&gt;FinishHour,FinishHour,HOUR(A4931))))</f>
        <v/>
      </c>
      <c r="H4931" s="3" t="str">
        <f t="shared" ref="H4931:H4994" si="390">IF(D4931="","",D4931&amp;"-"&amp;TEXT(E4931,"00") &amp;"-"&amp;TEXT(F4931,"00") &amp;"-"&amp;TEXT(G4931,"00"))</f>
        <v/>
      </c>
      <c r="I4931" s="33" t="e">
        <f>IF(OR(A4931="",B4931=""),NA(),MAX(0,IF(A4931-B4931=0,SameDayCycleTimeSettingValue,(A4931-B4931) *24)))</f>
        <v>#N/A</v>
      </c>
      <c r="J4931" s="33" t="e">
        <f>IF(OR(A4931="",B4931=""),NA(),MAX(0,IF(A4931-B4931=0,SameDayCycleTimeSettingValue,((A4931-B4931) *24)-(INT((A4931-B4931)) * (24-(FinishHour-StartHour))))))</f>
        <v>#N/A</v>
      </c>
      <c r="K4931" s="3" t="e">
        <f ca="1">IF(OR(A4931&lt;&gt;"",B4931=""),NA(),MAX(0,IF(_xlfn.DAYS(NOW(),B4931)=0,SameDayCycleTimeSettingValue,_xlfn.DAYS(NOW(),B4931))))</f>
        <v>#N/A</v>
      </c>
    </row>
    <row r="4932" spans="1:11" x14ac:dyDescent="0.25">
      <c r="A4932" s="32" t="str">
        <f>IF(AND(TRIM(INDEX(CompletedDateValues,ROW(A4932)))&lt;&gt;"",INDEX(CompletedDateValues,ROW(A4932))&gt;0),INDEX(CompletedDateValues,ROW(A4932)),"")</f>
        <v/>
      </c>
      <c r="B4932" s="32" t="str">
        <f>IF(AND(TRIM(INDEX(StartDateValues,ROW(A4932)))&lt;&gt;"",INDEX(StartDateValues,ROW(A4932))&gt;0),INDEX(StartDateValues,ROW(A4932)),"")</f>
        <v/>
      </c>
      <c r="C4932" s="22" t="str">
        <f t="shared" si="386"/>
        <v/>
      </c>
      <c r="D4932" s="3" t="str">
        <f t="shared" si="387"/>
        <v/>
      </c>
      <c r="E4932" s="3" t="str">
        <f t="shared" si="388"/>
        <v/>
      </c>
      <c r="F4932" s="3" t="str">
        <f t="shared" si="389"/>
        <v/>
      </c>
      <c r="G4932" s="3" t="str">
        <f>IF(A4932="","",IF(HOUR(A4932)&lt;StartHour,StartHour,IF(HOUR(A4932)&gt;FinishHour,FinishHour,HOUR(A4932))))</f>
        <v/>
      </c>
      <c r="H4932" s="3" t="str">
        <f t="shared" si="390"/>
        <v/>
      </c>
      <c r="I4932" s="33" t="e">
        <f>IF(OR(A4932="",B4932=""),NA(),MAX(0,IF(A4932-B4932=0,SameDayCycleTimeSettingValue,(A4932-B4932) *24)))</f>
        <v>#N/A</v>
      </c>
      <c r="J4932" s="33" t="e">
        <f>IF(OR(A4932="",B4932=""),NA(),MAX(0,IF(A4932-B4932=0,SameDayCycleTimeSettingValue,((A4932-B4932) *24)-(INT((A4932-B4932)) * (24-(FinishHour-StartHour))))))</f>
        <v>#N/A</v>
      </c>
      <c r="K4932" s="3" t="e">
        <f ca="1">IF(OR(A4932&lt;&gt;"",B4932=""),NA(),MAX(0,IF(_xlfn.DAYS(NOW(),B4932)=0,SameDayCycleTimeSettingValue,_xlfn.DAYS(NOW(),B4932))))</f>
        <v>#N/A</v>
      </c>
    </row>
    <row r="4933" spans="1:11" x14ac:dyDescent="0.25">
      <c r="A4933" s="32" t="str">
        <f>IF(AND(TRIM(INDEX(CompletedDateValues,ROW(A4933)))&lt;&gt;"",INDEX(CompletedDateValues,ROW(A4933))&gt;0),INDEX(CompletedDateValues,ROW(A4933)),"")</f>
        <v/>
      </c>
      <c r="B4933" s="32" t="str">
        <f>IF(AND(TRIM(INDEX(StartDateValues,ROW(A4933)))&lt;&gt;"",INDEX(StartDateValues,ROW(A4933))&gt;0),INDEX(StartDateValues,ROW(A4933)),"")</f>
        <v/>
      </c>
      <c r="C4933" s="22" t="str">
        <f t="shared" si="386"/>
        <v/>
      </c>
      <c r="D4933" s="3" t="str">
        <f t="shared" si="387"/>
        <v/>
      </c>
      <c r="E4933" s="3" t="str">
        <f t="shared" si="388"/>
        <v/>
      </c>
      <c r="F4933" s="3" t="str">
        <f t="shared" si="389"/>
        <v/>
      </c>
      <c r="G4933" s="3" t="str">
        <f>IF(A4933="","",IF(HOUR(A4933)&lt;StartHour,StartHour,IF(HOUR(A4933)&gt;FinishHour,FinishHour,HOUR(A4933))))</f>
        <v/>
      </c>
      <c r="H4933" s="3" t="str">
        <f t="shared" si="390"/>
        <v/>
      </c>
      <c r="I4933" s="33" t="e">
        <f>IF(OR(A4933="",B4933=""),NA(),MAX(0,IF(A4933-B4933=0,SameDayCycleTimeSettingValue,(A4933-B4933) *24)))</f>
        <v>#N/A</v>
      </c>
      <c r="J4933" s="33" t="e">
        <f>IF(OR(A4933="",B4933=""),NA(),MAX(0,IF(A4933-B4933=0,SameDayCycleTimeSettingValue,((A4933-B4933) *24)-(INT((A4933-B4933)) * (24-(FinishHour-StartHour))))))</f>
        <v>#N/A</v>
      </c>
      <c r="K4933" s="3" t="e">
        <f ca="1">IF(OR(A4933&lt;&gt;"",B4933=""),NA(),MAX(0,IF(_xlfn.DAYS(NOW(),B4933)=0,SameDayCycleTimeSettingValue,_xlfn.DAYS(NOW(),B4933))))</f>
        <v>#N/A</v>
      </c>
    </row>
    <row r="4934" spans="1:11" x14ac:dyDescent="0.25">
      <c r="A4934" s="32" t="str">
        <f>IF(AND(TRIM(INDEX(CompletedDateValues,ROW(A4934)))&lt;&gt;"",INDEX(CompletedDateValues,ROW(A4934))&gt;0),INDEX(CompletedDateValues,ROW(A4934)),"")</f>
        <v/>
      </c>
      <c r="B4934" s="32" t="str">
        <f>IF(AND(TRIM(INDEX(StartDateValues,ROW(A4934)))&lt;&gt;"",INDEX(StartDateValues,ROW(A4934))&gt;0),INDEX(StartDateValues,ROW(A4934)),"")</f>
        <v/>
      </c>
      <c r="C4934" s="22" t="str">
        <f t="shared" si="386"/>
        <v/>
      </c>
      <c r="D4934" s="3" t="str">
        <f t="shared" si="387"/>
        <v/>
      </c>
      <c r="E4934" s="3" t="str">
        <f t="shared" si="388"/>
        <v/>
      </c>
      <c r="F4934" s="3" t="str">
        <f t="shared" si="389"/>
        <v/>
      </c>
      <c r="G4934" s="3" t="str">
        <f>IF(A4934="","",IF(HOUR(A4934)&lt;StartHour,StartHour,IF(HOUR(A4934)&gt;FinishHour,FinishHour,HOUR(A4934))))</f>
        <v/>
      </c>
      <c r="H4934" s="3" t="str">
        <f t="shared" si="390"/>
        <v/>
      </c>
      <c r="I4934" s="33" t="e">
        <f>IF(OR(A4934="",B4934=""),NA(),MAX(0,IF(A4934-B4934=0,SameDayCycleTimeSettingValue,(A4934-B4934) *24)))</f>
        <v>#N/A</v>
      </c>
      <c r="J4934" s="33" t="e">
        <f>IF(OR(A4934="",B4934=""),NA(),MAX(0,IF(A4934-B4934=0,SameDayCycleTimeSettingValue,((A4934-B4934) *24)-(INT((A4934-B4934)) * (24-(FinishHour-StartHour))))))</f>
        <v>#N/A</v>
      </c>
      <c r="K4934" s="3" t="e">
        <f ca="1">IF(OR(A4934&lt;&gt;"",B4934=""),NA(),MAX(0,IF(_xlfn.DAYS(NOW(),B4934)=0,SameDayCycleTimeSettingValue,_xlfn.DAYS(NOW(),B4934))))</f>
        <v>#N/A</v>
      </c>
    </row>
    <row r="4935" spans="1:11" x14ac:dyDescent="0.25">
      <c r="A4935" s="32" t="str">
        <f>IF(AND(TRIM(INDEX(CompletedDateValues,ROW(A4935)))&lt;&gt;"",INDEX(CompletedDateValues,ROW(A4935))&gt;0),INDEX(CompletedDateValues,ROW(A4935)),"")</f>
        <v/>
      </c>
      <c r="B4935" s="32" t="str">
        <f>IF(AND(TRIM(INDEX(StartDateValues,ROW(A4935)))&lt;&gt;"",INDEX(StartDateValues,ROW(A4935))&gt;0),INDEX(StartDateValues,ROW(A4935)),"")</f>
        <v/>
      </c>
      <c r="C4935" s="22" t="str">
        <f t="shared" si="386"/>
        <v/>
      </c>
      <c r="D4935" s="3" t="str">
        <f t="shared" si="387"/>
        <v/>
      </c>
      <c r="E4935" s="3" t="str">
        <f t="shared" si="388"/>
        <v/>
      </c>
      <c r="F4935" s="3" t="str">
        <f t="shared" si="389"/>
        <v/>
      </c>
      <c r="G4935" s="3" t="str">
        <f>IF(A4935="","",IF(HOUR(A4935)&lt;StartHour,StartHour,IF(HOUR(A4935)&gt;FinishHour,FinishHour,HOUR(A4935))))</f>
        <v/>
      </c>
      <c r="H4935" s="3" t="str">
        <f t="shared" si="390"/>
        <v/>
      </c>
      <c r="I4935" s="33" t="e">
        <f>IF(OR(A4935="",B4935=""),NA(),MAX(0,IF(A4935-B4935=0,SameDayCycleTimeSettingValue,(A4935-B4935) *24)))</f>
        <v>#N/A</v>
      </c>
      <c r="J4935" s="33" t="e">
        <f>IF(OR(A4935="",B4935=""),NA(),MAX(0,IF(A4935-B4935=0,SameDayCycleTimeSettingValue,((A4935-B4935) *24)-(INT((A4935-B4935)) * (24-(FinishHour-StartHour))))))</f>
        <v>#N/A</v>
      </c>
      <c r="K4935" s="3" t="e">
        <f ca="1">IF(OR(A4935&lt;&gt;"",B4935=""),NA(),MAX(0,IF(_xlfn.DAYS(NOW(),B4935)=0,SameDayCycleTimeSettingValue,_xlfn.DAYS(NOW(),B4935))))</f>
        <v>#N/A</v>
      </c>
    </row>
    <row r="4936" spans="1:11" x14ac:dyDescent="0.25">
      <c r="A4936" s="32" t="str">
        <f>IF(AND(TRIM(INDEX(CompletedDateValues,ROW(A4936)))&lt;&gt;"",INDEX(CompletedDateValues,ROW(A4936))&gt;0),INDEX(CompletedDateValues,ROW(A4936)),"")</f>
        <v/>
      </c>
      <c r="B4936" s="32" t="str">
        <f>IF(AND(TRIM(INDEX(StartDateValues,ROW(A4936)))&lt;&gt;"",INDEX(StartDateValues,ROW(A4936))&gt;0),INDEX(StartDateValues,ROW(A4936)),"")</f>
        <v/>
      </c>
      <c r="C4936" s="22" t="str">
        <f t="shared" si="386"/>
        <v/>
      </c>
      <c r="D4936" s="3" t="str">
        <f t="shared" si="387"/>
        <v/>
      </c>
      <c r="E4936" s="3" t="str">
        <f t="shared" si="388"/>
        <v/>
      </c>
      <c r="F4936" s="3" t="str">
        <f t="shared" si="389"/>
        <v/>
      </c>
      <c r="G4936" s="3" t="str">
        <f>IF(A4936="","",IF(HOUR(A4936)&lt;StartHour,StartHour,IF(HOUR(A4936)&gt;FinishHour,FinishHour,HOUR(A4936))))</f>
        <v/>
      </c>
      <c r="H4936" s="3" t="str">
        <f t="shared" si="390"/>
        <v/>
      </c>
      <c r="I4936" s="33" t="e">
        <f>IF(OR(A4936="",B4936=""),NA(),MAX(0,IF(A4936-B4936=0,SameDayCycleTimeSettingValue,(A4936-B4936) *24)))</f>
        <v>#N/A</v>
      </c>
      <c r="J4936" s="33" t="e">
        <f>IF(OR(A4936="",B4936=""),NA(),MAX(0,IF(A4936-B4936=0,SameDayCycleTimeSettingValue,((A4936-B4936) *24)-(INT((A4936-B4936)) * (24-(FinishHour-StartHour))))))</f>
        <v>#N/A</v>
      </c>
      <c r="K4936" s="3" t="e">
        <f ca="1">IF(OR(A4936&lt;&gt;"",B4936=""),NA(),MAX(0,IF(_xlfn.DAYS(NOW(),B4936)=0,SameDayCycleTimeSettingValue,_xlfn.DAYS(NOW(),B4936))))</f>
        <v>#N/A</v>
      </c>
    </row>
    <row r="4937" spans="1:11" x14ac:dyDescent="0.25">
      <c r="A4937" s="32" t="str">
        <f>IF(AND(TRIM(INDEX(CompletedDateValues,ROW(A4937)))&lt;&gt;"",INDEX(CompletedDateValues,ROW(A4937))&gt;0),INDEX(CompletedDateValues,ROW(A4937)),"")</f>
        <v/>
      </c>
      <c r="B4937" s="32" t="str">
        <f>IF(AND(TRIM(INDEX(StartDateValues,ROW(A4937)))&lt;&gt;"",INDEX(StartDateValues,ROW(A4937))&gt;0),INDEX(StartDateValues,ROW(A4937)),"")</f>
        <v/>
      </c>
      <c r="C4937" s="22" t="str">
        <f t="shared" si="386"/>
        <v/>
      </c>
      <c r="D4937" s="3" t="str">
        <f t="shared" si="387"/>
        <v/>
      </c>
      <c r="E4937" s="3" t="str">
        <f t="shared" si="388"/>
        <v/>
      </c>
      <c r="F4937" s="3" t="str">
        <f t="shared" si="389"/>
        <v/>
      </c>
      <c r="G4937" s="3" t="str">
        <f>IF(A4937="","",IF(HOUR(A4937)&lt;StartHour,StartHour,IF(HOUR(A4937)&gt;FinishHour,FinishHour,HOUR(A4937))))</f>
        <v/>
      </c>
      <c r="H4937" s="3" t="str">
        <f t="shared" si="390"/>
        <v/>
      </c>
      <c r="I4937" s="33" t="e">
        <f>IF(OR(A4937="",B4937=""),NA(),MAX(0,IF(A4937-B4937=0,SameDayCycleTimeSettingValue,(A4937-B4937) *24)))</f>
        <v>#N/A</v>
      </c>
      <c r="J4937" s="33" t="e">
        <f>IF(OR(A4937="",B4937=""),NA(),MAX(0,IF(A4937-B4937=0,SameDayCycleTimeSettingValue,((A4937-B4937) *24)-(INT((A4937-B4937)) * (24-(FinishHour-StartHour))))))</f>
        <v>#N/A</v>
      </c>
      <c r="K4937" s="3" t="e">
        <f ca="1">IF(OR(A4937&lt;&gt;"",B4937=""),NA(),MAX(0,IF(_xlfn.DAYS(NOW(),B4937)=0,SameDayCycleTimeSettingValue,_xlfn.DAYS(NOW(),B4937))))</f>
        <v>#N/A</v>
      </c>
    </row>
    <row r="4938" spans="1:11" x14ac:dyDescent="0.25">
      <c r="A4938" s="32" t="str">
        <f>IF(AND(TRIM(INDEX(CompletedDateValues,ROW(A4938)))&lt;&gt;"",INDEX(CompletedDateValues,ROW(A4938))&gt;0),INDEX(CompletedDateValues,ROW(A4938)),"")</f>
        <v/>
      </c>
      <c r="B4938" s="32" t="str">
        <f>IF(AND(TRIM(INDEX(StartDateValues,ROW(A4938)))&lt;&gt;"",INDEX(StartDateValues,ROW(A4938))&gt;0),INDEX(StartDateValues,ROW(A4938)),"")</f>
        <v/>
      </c>
      <c r="C4938" s="22" t="str">
        <f t="shared" si="386"/>
        <v/>
      </c>
      <c r="D4938" s="3" t="str">
        <f t="shared" si="387"/>
        <v/>
      </c>
      <c r="E4938" s="3" t="str">
        <f t="shared" si="388"/>
        <v/>
      </c>
      <c r="F4938" s="3" t="str">
        <f t="shared" si="389"/>
        <v/>
      </c>
      <c r="G4938" s="3" t="str">
        <f>IF(A4938="","",IF(HOUR(A4938)&lt;StartHour,StartHour,IF(HOUR(A4938)&gt;FinishHour,FinishHour,HOUR(A4938))))</f>
        <v/>
      </c>
      <c r="H4938" s="3" t="str">
        <f t="shared" si="390"/>
        <v/>
      </c>
      <c r="I4938" s="33" t="e">
        <f>IF(OR(A4938="",B4938=""),NA(),MAX(0,IF(A4938-B4938=0,SameDayCycleTimeSettingValue,(A4938-B4938) *24)))</f>
        <v>#N/A</v>
      </c>
      <c r="J4938" s="33" t="e">
        <f>IF(OR(A4938="",B4938=""),NA(),MAX(0,IF(A4938-B4938=0,SameDayCycleTimeSettingValue,((A4938-B4938) *24)-(INT((A4938-B4938)) * (24-(FinishHour-StartHour))))))</f>
        <v>#N/A</v>
      </c>
      <c r="K4938" s="3" t="e">
        <f ca="1">IF(OR(A4938&lt;&gt;"",B4938=""),NA(),MAX(0,IF(_xlfn.DAYS(NOW(),B4938)=0,SameDayCycleTimeSettingValue,_xlfn.DAYS(NOW(),B4938))))</f>
        <v>#N/A</v>
      </c>
    </row>
    <row r="4939" spans="1:11" x14ac:dyDescent="0.25">
      <c r="A4939" s="32" t="str">
        <f>IF(AND(TRIM(INDEX(CompletedDateValues,ROW(A4939)))&lt;&gt;"",INDEX(CompletedDateValues,ROW(A4939))&gt;0),INDEX(CompletedDateValues,ROW(A4939)),"")</f>
        <v/>
      </c>
      <c r="B4939" s="32" t="str">
        <f>IF(AND(TRIM(INDEX(StartDateValues,ROW(A4939)))&lt;&gt;"",INDEX(StartDateValues,ROW(A4939))&gt;0),INDEX(StartDateValues,ROW(A4939)),"")</f>
        <v/>
      </c>
      <c r="C4939" s="22" t="str">
        <f t="shared" si="386"/>
        <v/>
      </c>
      <c r="D4939" s="3" t="str">
        <f t="shared" si="387"/>
        <v/>
      </c>
      <c r="E4939" s="3" t="str">
        <f t="shared" si="388"/>
        <v/>
      </c>
      <c r="F4939" s="3" t="str">
        <f t="shared" si="389"/>
        <v/>
      </c>
      <c r="G4939" s="3" t="str">
        <f>IF(A4939="","",IF(HOUR(A4939)&lt;StartHour,StartHour,IF(HOUR(A4939)&gt;FinishHour,FinishHour,HOUR(A4939))))</f>
        <v/>
      </c>
      <c r="H4939" s="3" t="str">
        <f t="shared" si="390"/>
        <v/>
      </c>
      <c r="I4939" s="33" t="e">
        <f>IF(OR(A4939="",B4939=""),NA(),MAX(0,IF(A4939-B4939=0,SameDayCycleTimeSettingValue,(A4939-B4939) *24)))</f>
        <v>#N/A</v>
      </c>
      <c r="J4939" s="33" t="e">
        <f>IF(OR(A4939="",B4939=""),NA(),MAX(0,IF(A4939-B4939=0,SameDayCycleTimeSettingValue,((A4939-B4939) *24)-(INT((A4939-B4939)) * (24-(FinishHour-StartHour))))))</f>
        <v>#N/A</v>
      </c>
      <c r="K4939" s="3" t="e">
        <f ca="1">IF(OR(A4939&lt;&gt;"",B4939=""),NA(),MAX(0,IF(_xlfn.DAYS(NOW(),B4939)=0,SameDayCycleTimeSettingValue,_xlfn.DAYS(NOW(),B4939))))</f>
        <v>#N/A</v>
      </c>
    </row>
    <row r="4940" spans="1:11" x14ac:dyDescent="0.25">
      <c r="A4940" s="32" t="str">
        <f>IF(AND(TRIM(INDEX(CompletedDateValues,ROW(A4940)))&lt;&gt;"",INDEX(CompletedDateValues,ROW(A4940))&gt;0),INDEX(CompletedDateValues,ROW(A4940)),"")</f>
        <v/>
      </c>
      <c r="B4940" s="32" t="str">
        <f>IF(AND(TRIM(INDEX(StartDateValues,ROW(A4940)))&lt;&gt;"",INDEX(StartDateValues,ROW(A4940))&gt;0),INDEX(StartDateValues,ROW(A4940)),"")</f>
        <v/>
      </c>
      <c r="C4940" s="22" t="str">
        <f t="shared" si="386"/>
        <v/>
      </c>
      <c r="D4940" s="3" t="str">
        <f t="shared" si="387"/>
        <v/>
      </c>
      <c r="E4940" s="3" t="str">
        <f t="shared" si="388"/>
        <v/>
      </c>
      <c r="F4940" s="3" t="str">
        <f t="shared" si="389"/>
        <v/>
      </c>
      <c r="G4940" s="3" t="str">
        <f>IF(A4940="","",IF(HOUR(A4940)&lt;StartHour,StartHour,IF(HOUR(A4940)&gt;FinishHour,FinishHour,HOUR(A4940))))</f>
        <v/>
      </c>
      <c r="H4940" s="3" t="str">
        <f t="shared" si="390"/>
        <v/>
      </c>
      <c r="I4940" s="33" t="e">
        <f>IF(OR(A4940="",B4940=""),NA(),MAX(0,IF(A4940-B4940=0,SameDayCycleTimeSettingValue,(A4940-B4940) *24)))</f>
        <v>#N/A</v>
      </c>
      <c r="J4940" s="33" t="e">
        <f>IF(OR(A4940="",B4940=""),NA(),MAX(0,IF(A4940-B4940=0,SameDayCycleTimeSettingValue,((A4940-B4940) *24)-(INT((A4940-B4940)) * (24-(FinishHour-StartHour))))))</f>
        <v>#N/A</v>
      </c>
      <c r="K4940" s="3" t="e">
        <f ca="1">IF(OR(A4940&lt;&gt;"",B4940=""),NA(),MAX(0,IF(_xlfn.DAYS(NOW(),B4940)=0,SameDayCycleTimeSettingValue,_xlfn.DAYS(NOW(),B4940))))</f>
        <v>#N/A</v>
      </c>
    </row>
    <row r="4941" spans="1:11" x14ac:dyDescent="0.25">
      <c r="A4941" s="32" t="str">
        <f>IF(AND(TRIM(INDEX(CompletedDateValues,ROW(A4941)))&lt;&gt;"",INDEX(CompletedDateValues,ROW(A4941))&gt;0),INDEX(CompletedDateValues,ROW(A4941)),"")</f>
        <v/>
      </c>
      <c r="B4941" s="32" t="str">
        <f>IF(AND(TRIM(INDEX(StartDateValues,ROW(A4941)))&lt;&gt;"",INDEX(StartDateValues,ROW(A4941))&gt;0),INDEX(StartDateValues,ROW(A4941)),"")</f>
        <v/>
      </c>
      <c r="C4941" s="22" t="str">
        <f t="shared" si="386"/>
        <v/>
      </c>
      <c r="D4941" s="3" t="str">
        <f t="shared" si="387"/>
        <v/>
      </c>
      <c r="E4941" s="3" t="str">
        <f t="shared" si="388"/>
        <v/>
      </c>
      <c r="F4941" s="3" t="str">
        <f t="shared" si="389"/>
        <v/>
      </c>
      <c r="G4941" s="3" t="str">
        <f>IF(A4941="","",IF(HOUR(A4941)&lt;StartHour,StartHour,IF(HOUR(A4941)&gt;FinishHour,FinishHour,HOUR(A4941))))</f>
        <v/>
      </c>
      <c r="H4941" s="3" t="str">
        <f t="shared" si="390"/>
        <v/>
      </c>
      <c r="I4941" s="33" t="e">
        <f>IF(OR(A4941="",B4941=""),NA(),MAX(0,IF(A4941-B4941=0,SameDayCycleTimeSettingValue,(A4941-B4941) *24)))</f>
        <v>#N/A</v>
      </c>
      <c r="J4941" s="33" t="e">
        <f>IF(OR(A4941="",B4941=""),NA(),MAX(0,IF(A4941-B4941=0,SameDayCycleTimeSettingValue,((A4941-B4941) *24)-(INT((A4941-B4941)) * (24-(FinishHour-StartHour))))))</f>
        <v>#N/A</v>
      </c>
      <c r="K4941" s="3" t="e">
        <f ca="1">IF(OR(A4941&lt;&gt;"",B4941=""),NA(),MAX(0,IF(_xlfn.DAYS(NOW(),B4941)=0,SameDayCycleTimeSettingValue,_xlfn.DAYS(NOW(),B4941))))</f>
        <v>#N/A</v>
      </c>
    </row>
    <row r="4942" spans="1:11" x14ac:dyDescent="0.25">
      <c r="A4942" s="32" t="str">
        <f>IF(AND(TRIM(INDEX(CompletedDateValues,ROW(A4942)))&lt;&gt;"",INDEX(CompletedDateValues,ROW(A4942))&gt;0),INDEX(CompletedDateValues,ROW(A4942)),"")</f>
        <v/>
      </c>
      <c r="B4942" s="32" t="str">
        <f>IF(AND(TRIM(INDEX(StartDateValues,ROW(A4942)))&lt;&gt;"",INDEX(StartDateValues,ROW(A4942))&gt;0),INDEX(StartDateValues,ROW(A4942)),"")</f>
        <v/>
      </c>
      <c r="C4942" s="22" t="str">
        <f t="shared" si="386"/>
        <v/>
      </c>
      <c r="D4942" s="3" t="str">
        <f t="shared" si="387"/>
        <v/>
      </c>
      <c r="E4942" s="3" t="str">
        <f t="shared" si="388"/>
        <v/>
      </c>
      <c r="F4942" s="3" t="str">
        <f t="shared" si="389"/>
        <v/>
      </c>
      <c r="G4942" s="3" t="str">
        <f>IF(A4942="","",IF(HOUR(A4942)&lt;StartHour,StartHour,IF(HOUR(A4942)&gt;FinishHour,FinishHour,HOUR(A4942))))</f>
        <v/>
      </c>
      <c r="H4942" s="3" t="str">
        <f t="shared" si="390"/>
        <v/>
      </c>
      <c r="I4942" s="33" t="e">
        <f>IF(OR(A4942="",B4942=""),NA(),MAX(0,IF(A4942-B4942=0,SameDayCycleTimeSettingValue,(A4942-B4942) *24)))</f>
        <v>#N/A</v>
      </c>
      <c r="J4942" s="33" t="e">
        <f>IF(OR(A4942="",B4942=""),NA(),MAX(0,IF(A4942-B4942=0,SameDayCycleTimeSettingValue,((A4942-B4942) *24)-(INT((A4942-B4942)) * (24-(FinishHour-StartHour))))))</f>
        <v>#N/A</v>
      </c>
      <c r="K4942" s="3" t="e">
        <f ca="1">IF(OR(A4942&lt;&gt;"",B4942=""),NA(),MAX(0,IF(_xlfn.DAYS(NOW(),B4942)=0,SameDayCycleTimeSettingValue,_xlfn.DAYS(NOW(),B4942))))</f>
        <v>#N/A</v>
      </c>
    </row>
    <row r="4943" spans="1:11" x14ac:dyDescent="0.25">
      <c r="A4943" s="32" t="str">
        <f>IF(AND(TRIM(INDEX(CompletedDateValues,ROW(A4943)))&lt;&gt;"",INDEX(CompletedDateValues,ROW(A4943))&gt;0),INDEX(CompletedDateValues,ROW(A4943)),"")</f>
        <v/>
      </c>
      <c r="B4943" s="32" t="str">
        <f>IF(AND(TRIM(INDEX(StartDateValues,ROW(A4943)))&lt;&gt;"",INDEX(StartDateValues,ROW(A4943))&gt;0),INDEX(StartDateValues,ROW(A4943)),"")</f>
        <v/>
      </c>
      <c r="C4943" s="22" t="str">
        <f t="shared" si="386"/>
        <v/>
      </c>
      <c r="D4943" s="3" t="str">
        <f t="shared" si="387"/>
        <v/>
      </c>
      <c r="E4943" s="3" t="str">
        <f t="shared" si="388"/>
        <v/>
      </c>
      <c r="F4943" s="3" t="str">
        <f t="shared" si="389"/>
        <v/>
      </c>
      <c r="G4943" s="3" t="str">
        <f>IF(A4943="","",IF(HOUR(A4943)&lt;StartHour,StartHour,IF(HOUR(A4943)&gt;FinishHour,FinishHour,HOUR(A4943))))</f>
        <v/>
      </c>
      <c r="H4943" s="3" t="str">
        <f t="shared" si="390"/>
        <v/>
      </c>
      <c r="I4943" s="33" t="e">
        <f>IF(OR(A4943="",B4943=""),NA(),MAX(0,IF(A4943-B4943=0,SameDayCycleTimeSettingValue,(A4943-B4943) *24)))</f>
        <v>#N/A</v>
      </c>
      <c r="J4943" s="33" t="e">
        <f>IF(OR(A4943="",B4943=""),NA(),MAX(0,IF(A4943-B4943=0,SameDayCycleTimeSettingValue,((A4943-B4943) *24)-(INT((A4943-B4943)) * (24-(FinishHour-StartHour))))))</f>
        <v>#N/A</v>
      </c>
      <c r="K4943" s="3" t="e">
        <f ca="1">IF(OR(A4943&lt;&gt;"",B4943=""),NA(),MAX(0,IF(_xlfn.DAYS(NOW(),B4943)=0,SameDayCycleTimeSettingValue,_xlfn.DAYS(NOW(),B4943))))</f>
        <v>#N/A</v>
      </c>
    </row>
    <row r="4944" spans="1:11" x14ac:dyDescent="0.25">
      <c r="A4944" s="32" t="str">
        <f>IF(AND(TRIM(INDEX(CompletedDateValues,ROW(A4944)))&lt;&gt;"",INDEX(CompletedDateValues,ROW(A4944))&gt;0),INDEX(CompletedDateValues,ROW(A4944)),"")</f>
        <v/>
      </c>
      <c r="B4944" s="32" t="str">
        <f>IF(AND(TRIM(INDEX(StartDateValues,ROW(A4944)))&lt;&gt;"",INDEX(StartDateValues,ROW(A4944))&gt;0),INDEX(StartDateValues,ROW(A4944)),"")</f>
        <v/>
      </c>
      <c r="C4944" s="22" t="str">
        <f t="shared" si="386"/>
        <v/>
      </c>
      <c r="D4944" s="3" t="str">
        <f t="shared" si="387"/>
        <v/>
      </c>
      <c r="E4944" s="3" t="str">
        <f t="shared" si="388"/>
        <v/>
      </c>
      <c r="F4944" s="3" t="str">
        <f t="shared" si="389"/>
        <v/>
      </c>
      <c r="G4944" s="3" t="str">
        <f>IF(A4944="","",IF(HOUR(A4944)&lt;StartHour,StartHour,IF(HOUR(A4944)&gt;FinishHour,FinishHour,HOUR(A4944))))</f>
        <v/>
      </c>
      <c r="H4944" s="3" t="str">
        <f t="shared" si="390"/>
        <v/>
      </c>
      <c r="I4944" s="33" t="e">
        <f>IF(OR(A4944="",B4944=""),NA(),MAX(0,IF(A4944-B4944=0,SameDayCycleTimeSettingValue,(A4944-B4944) *24)))</f>
        <v>#N/A</v>
      </c>
      <c r="J4944" s="33" t="e">
        <f>IF(OR(A4944="",B4944=""),NA(),MAX(0,IF(A4944-B4944=0,SameDayCycleTimeSettingValue,((A4944-B4944) *24)-(INT((A4944-B4944)) * (24-(FinishHour-StartHour))))))</f>
        <v>#N/A</v>
      </c>
      <c r="K4944" s="3" t="e">
        <f ca="1">IF(OR(A4944&lt;&gt;"",B4944=""),NA(),MAX(0,IF(_xlfn.DAYS(NOW(),B4944)=0,SameDayCycleTimeSettingValue,_xlfn.DAYS(NOW(),B4944))))</f>
        <v>#N/A</v>
      </c>
    </row>
    <row r="4945" spans="1:11" x14ac:dyDescent="0.25">
      <c r="A4945" s="32" t="str">
        <f>IF(AND(TRIM(INDEX(CompletedDateValues,ROW(A4945)))&lt;&gt;"",INDEX(CompletedDateValues,ROW(A4945))&gt;0),INDEX(CompletedDateValues,ROW(A4945)),"")</f>
        <v/>
      </c>
      <c r="B4945" s="32" t="str">
        <f>IF(AND(TRIM(INDEX(StartDateValues,ROW(A4945)))&lt;&gt;"",INDEX(StartDateValues,ROW(A4945))&gt;0),INDEX(StartDateValues,ROW(A4945)),"")</f>
        <v/>
      </c>
      <c r="C4945" s="22" t="str">
        <f t="shared" si="386"/>
        <v/>
      </c>
      <c r="D4945" s="3" t="str">
        <f t="shared" si="387"/>
        <v/>
      </c>
      <c r="E4945" s="3" t="str">
        <f t="shared" si="388"/>
        <v/>
      </c>
      <c r="F4945" s="3" t="str">
        <f t="shared" si="389"/>
        <v/>
      </c>
      <c r="G4945" s="3" t="str">
        <f>IF(A4945="","",IF(HOUR(A4945)&lt;StartHour,StartHour,IF(HOUR(A4945)&gt;FinishHour,FinishHour,HOUR(A4945))))</f>
        <v/>
      </c>
      <c r="H4945" s="3" t="str">
        <f t="shared" si="390"/>
        <v/>
      </c>
      <c r="I4945" s="33" t="e">
        <f>IF(OR(A4945="",B4945=""),NA(),MAX(0,IF(A4945-B4945=0,SameDayCycleTimeSettingValue,(A4945-B4945) *24)))</f>
        <v>#N/A</v>
      </c>
      <c r="J4945" s="33" t="e">
        <f>IF(OR(A4945="",B4945=""),NA(),MAX(0,IF(A4945-B4945=0,SameDayCycleTimeSettingValue,((A4945-B4945) *24)-(INT((A4945-B4945)) * (24-(FinishHour-StartHour))))))</f>
        <v>#N/A</v>
      </c>
      <c r="K4945" s="3" t="e">
        <f ca="1">IF(OR(A4945&lt;&gt;"",B4945=""),NA(),MAX(0,IF(_xlfn.DAYS(NOW(),B4945)=0,SameDayCycleTimeSettingValue,_xlfn.DAYS(NOW(),B4945))))</f>
        <v>#N/A</v>
      </c>
    </row>
    <row r="4946" spans="1:11" x14ac:dyDescent="0.25">
      <c r="A4946" s="32" t="str">
        <f>IF(AND(TRIM(INDEX(CompletedDateValues,ROW(A4946)))&lt;&gt;"",INDEX(CompletedDateValues,ROW(A4946))&gt;0),INDEX(CompletedDateValues,ROW(A4946)),"")</f>
        <v/>
      </c>
      <c r="B4946" s="32" t="str">
        <f>IF(AND(TRIM(INDEX(StartDateValues,ROW(A4946)))&lt;&gt;"",INDEX(StartDateValues,ROW(A4946))&gt;0),INDEX(StartDateValues,ROW(A4946)),"")</f>
        <v/>
      </c>
      <c r="C4946" s="22" t="str">
        <f t="shared" si="386"/>
        <v/>
      </c>
      <c r="D4946" s="3" t="str">
        <f t="shared" si="387"/>
        <v/>
      </c>
      <c r="E4946" s="3" t="str">
        <f t="shared" si="388"/>
        <v/>
      </c>
      <c r="F4946" s="3" t="str">
        <f t="shared" si="389"/>
        <v/>
      </c>
      <c r="G4946" s="3" t="str">
        <f>IF(A4946="","",IF(HOUR(A4946)&lt;StartHour,StartHour,IF(HOUR(A4946)&gt;FinishHour,FinishHour,HOUR(A4946))))</f>
        <v/>
      </c>
      <c r="H4946" s="3" t="str">
        <f t="shared" si="390"/>
        <v/>
      </c>
      <c r="I4946" s="33" t="e">
        <f>IF(OR(A4946="",B4946=""),NA(),MAX(0,IF(A4946-B4946=0,SameDayCycleTimeSettingValue,(A4946-B4946) *24)))</f>
        <v>#N/A</v>
      </c>
      <c r="J4946" s="33" t="e">
        <f>IF(OR(A4946="",B4946=""),NA(),MAX(0,IF(A4946-B4946=0,SameDayCycleTimeSettingValue,((A4946-B4946) *24)-(INT((A4946-B4946)) * (24-(FinishHour-StartHour))))))</f>
        <v>#N/A</v>
      </c>
      <c r="K4946" s="3" t="e">
        <f ca="1">IF(OR(A4946&lt;&gt;"",B4946=""),NA(),MAX(0,IF(_xlfn.DAYS(NOW(),B4946)=0,SameDayCycleTimeSettingValue,_xlfn.DAYS(NOW(),B4946))))</f>
        <v>#N/A</v>
      </c>
    </row>
    <row r="4947" spans="1:11" x14ac:dyDescent="0.25">
      <c r="A4947" s="32" t="str">
        <f>IF(AND(TRIM(INDEX(CompletedDateValues,ROW(A4947)))&lt;&gt;"",INDEX(CompletedDateValues,ROW(A4947))&gt;0),INDEX(CompletedDateValues,ROW(A4947)),"")</f>
        <v/>
      </c>
      <c r="B4947" s="32" t="str">
        <f>IF(AND(TRIM(INDEX(StartDateValues,ROW(A4947)))&lt;&gt;"",INDEX(StartDateValues,ROW(A4947))&gt;0),INDEX(StartDateValues,ROW(A4947)),"")</f>
        <v/>
      </c>
      <c r="C4947" s="22" t="str">
        <f t="shared" si="386"/>
        <v/>
      </c>
      <c r="D4947" s="3" t="str">
        <f t="shared" si="387"/>
        <v/>
      </c>
      <c r="E4947" s="3" t="str">
        <f t="shared" si="388"/>
        <v/>
      </c>
      <c r="F4947" s="3" t="str">
        <f t="shared" si="389"/>
        <v/>
      </c>
      <c r="G4947" s="3" t="str">
        <f>IF(A4947="","",IF(HOUR(A4947)&lt;StartHour,StartHour,IF(HOUR(A4947)&gt;FinishHour,FinishHour,HOUR(A4947))))</f>
        <v/>
      </c>
      <c r="H4947" s="3" t="str">
        <f t="shared" si="390"/>
        <v/>
      </c>
      <c r="I4947" s="33" t="e">
        <f>IF(OR(A4947="",B4947=""),NA(),MAX(0,IF(A4947-B4947=0,SameDayCycleTimeSettingValue,(A4947-B4947) *24)))</f>
        <v>#N/A</v>
      </c>
      <c r="J4947" s="33" t="e">
        <f>IF(OR(A4947="",B4947=""),NA(),MAX(0,IF(A4947-B4947=0,SameDayCycleTimeSettingValue,((A4947-B4947) *24)-(INT((A4947-B4947)) * (24-(FinishHour-StartHour))))))</f>
        <v>#N/A</v>
      </c>
      <c r="K4947" s="3" t="e">
        <f ca="1">IF(OR(A4947&lt;&gt;"",B4947=""),NA(),MAX(0,IF(_xlfn.DAYS(NOW(),B4947)=0,SameDayCycleTimeSettingValue,_xlfn.DAYS(NOW(),B4947))))</f>
        <v>#N/A</v>
      </c>
    </row>
    <row r="4948" spans="1:11" x14ac:dyDescent="0.25">
      <c r="A4948" s="32" t="str">
        <f>IF(AND(TRIM(INDEX(CompletedDateValues,ROW(A4948)))&lt;&gt;"",INDEX(CompletedDateValues,ROW(A4948))&gt;0),INDEX(CompletedDateValues,ROW(A4948)),"")</f>
        <v/>
      </c>
      <c r="B4948" s="32" t="str">
        <f>IF(AND(TRIM(INDEX(StartDateValues,ROW(A4948)))&lt;&gt;"",INDEX(StartDateValues,ROW(A4948))&gt;0),INDEX(StartDateValues,ROW(A4948)),"")</f>
        <v/>
      </c>
      <c r="C4948" s="22" t="str">
        <f t="shared" si="386"/>
        <v/>
      </c>
      <c r="D4948" s="3" t="str">
        <f t="shared" si="387"/>
        <v/>
      </c>
      <c r="E4948" s="3" t="str">
        <f t="shared" si="388"/>
        <v/>
      </c>
      <c r="F4948" s="3" t="str">
        <f t="shared" si="389"/>
        <v/>
      </c>
      <c r="G4948" s="3" t="str">
        <f>IF(A4948="","",IF(HOUR(A4948)&lt;StartHour,StartHour,IF(HOUR(A4948)&gt;FinishHour,FinishHour,HOUR(A4948))))</f>
        <v/>
      </c>
      <c r="H4948" s="3" t="str">
        <f t="shared" si="390"/>
        <v/>
      </c>
      <c r="I4948" s="33" t="e">
        <f>IF(OR(A4948="",B4948=""),NA(),MAX(0,IF(A4948-B4948=0,SameDayCycleTimeSettingValue,(A4948-B4948) *24)))</f>
        <v>#N/A</v>
      </c>
      <c r="J4948" s="33" t="e">
        <f>IF(OR(A4948="",B4948=""),NA(),MAX(0,IF(A4948-B4948=0,SameDayCycleTimeSettingValue,((A4948-B4948) *24)-(INT((A4948-B4948)) * (24-(FinishHour-StartHour))))))</f>
        <v>#N/A</v>
      </c>
      <c r="K4948" s="3" t="e">
        <f ca="1">IF(OR(A4948&lt;&gt;"",B4948=""),NA(),MAX(0,IF(_xlfn.DAYS(NOW(),B4948)=0,SameDayCycleTimeSettingValue,_xlfn.DAYS(NOW(),B4948))))</f>
        <v>#N/A</v>
      </c>
    </row>
    <row r="4949" spans="1:11" x14ac:dyDescent="0.25">
      <c r="A4949" s="32" t="str">
        <f>IF(AND(TRIM(INDEX(CompletedDateValues,ROW(A4949)))&lt;&gt;"",INDEX(CompletedDateValues,ROW(A4949))&gt;0),INDEX(CompletedDateValues,ROW(A4949)),"")</f>
        <v/>
      </c>
      <c r="B4949" s="32" t="str">
        <f>IF(AND(TRIM(INDEX(StartDateValues,ROW(A4949)))&lt;&gt;"",INDEX(StartDateValues,ROW(A4949))&gt;0),INDEX(StartDateValues,ROW(A4949)),"")</f>
        <v/>
      </c>
      <c r="C4949" s="22" t="str">
        <f t="shared" si="386"/>
        <v/>
      </c>
      <c r="D4949" s="3" t="str">
        <f t="shared" si="387"/>
        <v/>
      </c>
      <c r="E4949" s="3" t="str">
        <f t="shared" si="388"/>
        <v/>
      </c>
      <c r="F4949" s="3" t="str">
        <f t="shared" si="389"/>
        <v/>
      </c>
      <c r="G4949" s="3" t="str">
        <f>IF(A4949="","",IF(HOUR(A4949)&lt;StartHour,StartHour,IF(HOUR(A4949)&gt;FinishHour,FinishHour,HOUR(A4949))))</f>
        <v/>
      </c>
      <c r="H4949" s="3" t="str">
        <f t="shared" si="390"/>
        <v/>
      </c>
      <c r="I4949" s="33" t="e">
        <f>IF(OR(A4949="",B4949=""),NA(),MAX(0,IF(A4949-B4949=0,SameDayCycleTimeSettingValue,(A4949-B4949) *24)))</f>
        <v>#N/A</v>
      </c>
      <c r="J4949" s="33" t="e">
        <f>IF(OR(A4949="",B4949=""),NA(),MAX(0,IF(A4949-B4949=0,SameDayCycleTimeSettingValue,((A4949-B4949) *24)-(INT((A4949-B4949)) * (24-(FinishHour-StartHour))))))</f>
        <v>#N/A</v>
      </c>
      <c r="K4949" s="3" t="e">
        <f ca="1">IF(OR(A4949&lt;&gt;"",B4949=""),NA(),MAX(0,IF(_xlfn.DAYS(NOW(),B4949)=0,SameDayCycleTimeSettingValue,_xlfn.DAYS(NOW(),B4949))))</f>
        <v>#N/A</v>
      </c>
    </row>
    <row r="4950" spans="1:11" x14ac:dyDescent="0.25">
      <c r="A4950" s="32" t="str">
        <f>IF(AND(TRIM(INDEX(CompletedDateValues,ROW(A4950)))&lt;&gt;"",INDEX(CompletedDateValues,ROW(A4950))&gt;0),INDEX(CompletedDateValues,ROW(A4950)),"")</f>
        <v/>
      </c>
      <c r="B4950" s="32" t="str">
        <f>IF(AND(TRIM(INDEX(StartDateValues,ROW(A4950)))&lt;&gt;"",INDEX(StartDateValues,ROW(A4950))&gt;0),INDEX(StartDateValues,ROW(A4950)),"")</f>
        <v/>
      </c>
      <c r="C4950" s="22" t="str">
        <f t="shared" si="386"/>
        <v/>
      </c>
      <c r="D4950" s="3" t="str">
        <f t="shared" si="387"/>
        <v/>
      </c>
      <c r="E4950" s="3" t="str">
        <f t="shared" si="388"/>
        <v/>
      </c>
      <c r="F4950" s="3" t="str">
        <f t="shared" si="389"/>
        <v/>
      </c>
      <c r="G4950" s="3" t="str">
        <f>IF(A4950="","",IF(HOUR(A4950)&lt;StartHour,StartHour,IF(HOUR(A4950)&gt;FinishHour,FinishHour,HOUR(A4950))))</f>
        <v/>
      </c>
      <c r="H4950" s="3" t="str">
        <f t="shared" si="390"/>
        <v/>
      </c>
      <c r="I4950" s="33" t="e">
        <f>IF(OR(A4950="",B4950=""),NA(),MAX(0,IF(A4950-B4950=0,SameDayCycleTimeSettingValue,(A4950-B4950) *24)))</f>
        <v>#N/A</v>
      </c>
      <c r="J4950" s="33" t="e">
        <f>IF(OR(A4950="",B4950=""),NA(),MAX(0,IF(A4950-B4950=0,SameDayCycleTimeSettingValue,((A4950-B4950) *24)-(INT((A4950-B4950)) * (24-(FinishHour-StartHour))))))</f>
        <v>#N/A</v>
      </c>
      <c r="K4950" s="3" t="e">
        <f ca="1">IF(OR(A4950&lt;&gt;"",B4950=""),NA(),MAX(0,IF(_xlfn.DAYS(NOW(),B4950)=0,SameDayCycleTimeSettingValue,_xlfn.DAYS(NOW(),B4950))))</f>
        <v>#N/A</v>
      </c>
    </row>
    <row r="4951" spans="1:11" x14ac:dyDescent="0.25">
      <c r="A4951" s="32" t="str">
        <f>IF(AND(TRIM(INDEX(CompletedDateValues,ROW(A4951)))&lt;&gt;"",INDEX(CompletedDateValues,ROW(A4951))&gt;0),INDEX(CompletedDateValues,ROW(A4951)),"")</f>
        <v/>
      </c>
      <c r="B4951" s="32" t="str">
        <f>IF(AND(TRIM(INDEX(StartDateValues,ROW(A4951)))&lt;&gt;"",INDEX(StartDateValues,ROW(A4951))&gt;0),INDEX(StartDateValues,ROW(A4951)),"")</f>
        <v/>
      </c>
      <c r="C4951" s="22" t="str">
        <f t="shared" si="386"/>
        <v/>
      </c>
      <c r="D4951" s="3" t="str">
        <f t="shared" si="387"/>
        <v/>
      </c>
      <c r="E4951" s="3" t="str">
        <f t="shared" si="388"/>
        <v/>
      </c>
      <c r="F4951" s="3" t="str">
        <f t="shared" si="389"/>
        <v/>
      </c>
      <c r="G4951" s="3" t="str">
        <f>IF(A4951="","",IF(HOUR(A4951)&lt;StartHour,StartHour,IF(HOUR(A4951)&gt;FinishHour,FinishHour,HOUR(A4951))))</f>
        <v/>
      </c>
      <c r="H4951" s="3" t="str">
        <f t="shared" si="390"/>
        <v/>
      </c>
      <c r="I4951" s="33" t="e">
        <f>IF(OR(A4951="",B4951=""),NA(),MAX(0,IF(A4951-B4951=0,SameDayCycleTimeSettingValue,(A4951-B4951) *24)))</f>
        <v>#N/A</v>
      </c>
      <c r="J4951" s="33" t="e">
        <f>IF(OR(A4951="",B4951=""),NA(),MAX(0,IF(A4951-B4951=0,SameDayCycleTimeSettingValue,((A4951-B4951) *24)-(INT((A4951-B4951)) * (24-(FinishHour-StartHour))))))</f>
        <v>#N/A</v>
      </c>
      <c r="K4951" s="3" t="e">
        <f ca="1">IF(OR(A4951&lt;&gt;"",B4951=""),NA(),MAX(0,IF(_xlfn.DAYS(NOW(),B4951)=0,SameDayCycleTimeSettingValue,_xlfn.DAYS(NOW(),B4951))))</f>
        <v>#N/A</v>
      </c>
    </row>
    <row r="4952" spans="1:11" x14ac:dyDescent="0.25">
      <c r="A4952" s="32" t="str">
        <f>IF(AND(TRIM(INDEX(CompletedDateValues,ROW(A4952)))&lt;&gt;"",INDEX(CompletedDateValues,ROW(A4952))&gt;0),INDEX(CompletedDateValues,ROW(A4952)),"")</f>
        <v/>
      </c>
      <c r="B4952" s="32" t="str">
        <f>IF(AND(TRIM(INDEX(StartDateValues,ROW(A4952)))&lt;&gt;"",INDEX(StartDateValues,ROW(A4952))&gt;0),INDEX(StartDateValues,ROW(A4952)),"")</f>
        <v/>
      </c>
      <c r="C4952" s="22" t="str">
        <f t="shared" si="386"/>
        <v/>
      </c>
      <c r="D4952" s="3" t="str">
        <f t="shared" si="387"/>
        <v/>
      </c>
      <c r="E4952" s="3" t="str">
        <f t="shared" si="388"/>
        <v/>
      </c>
      <c r="F4952" s="3" t="str">
        <f t="shared" si="389"/>
        <v/>
      </c>
      <c r="G4952" s="3" t="str">
        <f>IF(A4952="","",IF(HOUR(A4952)&lt;StartHour,StartHour,IF(HOUR(A4952)&gt;FinishHour,FinishHour,HOUR(A4952))))</f>
        <v/>
      </c>
      <c r="H4952" s="3" t="str">
        <f t="shared" si="390"/>
        <v/>
      </c>
      <c r="I4952" s="33" t="e">
        <f>IF(OR(A4952="",B4952=""),NA(),MAX(0,IF(A4952-B4952=0,SameDayCycleTimeSettingValue,(A4952-B4952) *24)))</f>
        <v>#N/A</v>
      </c>
      <c r="J4952" s="33" t="e">
        <f>IF(OR(A4952="",B4952=""),NA(),MAX(0,IF(A4952-B4952=0,SameDayCycleTimeSettingValue,((A4952-B4952) *24)-(INT((A4952-B4952)) * (24-(FinishHour-StartHour))))))</f>
        <v>#N/A</v>
      </c>
      <c r="K4952" s="3" t="e">
        <f ca="1">IF(OR(A4952&lt;&gt;"",B4952=""),NA(),MAX(0,IF(_xlfn.DAYS(NOW(),B4952)=0,SameDayCycleTimeSettingValue,_xlfn.DAYS(NOW(),B4952))))</f>
        <v>#N/A</v>
      </c>
    </row>
    <row r="4953" spans="1:11" x14ac:dyDescent="0.25">
      <c r="A4953" s="32" t="str">
        <f>IF(AND(TRIM(INDEX(CompletedDateValues,ROW(A4953)))&lt;&gt;"",INDEX(CompletedDateValues,ROW(A4953))&gt;0),INDEX(CompletedDateValues,ROW(A4953)),"")</f>
        <v/>
      </c>
      <c r="B4953" s="32" t="str">
        <f>IF(AND(TRIM(INDEX(StartDateValues,ROW(A4953)))&lt;&gt;"",INDEX(StartDateValues,ROW(A4953))&gt;0),INDEX(StartDateValues,ROW(A4953)),"")</f>
        <v/>
      </c>
      <c r="C4953" s="22" t="str">
        <f t="shared" si="386"/>
        <v/>
      </c>
      <c r="D4953" s="3" t="str">
        <f t="shared" si="387"/>
        <v/>
      </c>
      <c r="E4953" s="3" t="str">
        <f t="shared" si="388"/>
        <v/>
      </c>
      <c r="F4953" s="3" t="str">
        <f t="shared" si="389"/>
        <v/>
      </c>
      <c r="G4953" s="3" t="str">
        <f>IF(A4953="","",IF(HOUR(A4953)&lt;StartHour,StartHour,IF(HOUR(A4953)&gt;FinishHour,FinishHour,HOUR(A4953))))</f>
        <v/>
      </c>
      <c r="H4953" s="3" t="str">
        <f t="shared" si="390"/>
        <v/>
      </c>
      <c r="I4953" s="33" t="e">
        <f>IF(OR(A4953="",B4953=""),NA(),MAX(0,IF(A4953-B4953=0,SameDayCycleTimeSettingValue,(A4953-B4953) *24)))</f>
        <v>#N/A</v>
      </c>
      <c r="J4953" s="33" t="e">
        <f>IF(OR(A4953="",B4953=""),NA(),MAX(0,IF(A4953-B4953=0,SameDayCycleTimeSettingValue,((A4953-B4953) *24)-(INT((A4953-B4953)) * (24-(FinishHour-StartHour))))))</f>
        <v>#N/A</v>
      </c>
      <c r="K4953" s="3" t="e">
        <f ca="1">IF(OR(A4953&lt;&gt;"",B4953=""),NA(),MAX(0,IF(_xlfn.DAYS(NOW(),B4953)=0,SameDayCycleTimeSettingValue,_xlfn.DAYS(NOW(),B4953))))</f>
        <v>#N/A</v>
      </c>
    </row>
    <row r="4954" spans="1:11" x14ac:dyDescent="0.25">
      <c r="A4954" s="32" t="str">
        <f>IF(AND(TRIM(INDEX(CompletedDateValues,ROW(A4954)))&lt;&gt;"",INDEX(CompletedDateValues,ROW(A4954))&gt;0),INDEX(CompletedDateValues,ROW(A4954)),"")</f>
        <v/>
      </c>
      <c r="B4954" s="32" t="str">
        <f>IF(AND(TRIM(INDEX(StartDateValues,ROW(A4954)))&lt;&gt;"",INDEX(StartDateValues,ROW(A4954))&gt;0),INDEX(StartDateValues,ROW(A4954)),"")</f>
        <v/>
      </c>
      <c r="C4954" s="22" t="str">
        <f t="shared" si="386"/>
        <v/>
      </c>
      <c r="D4954" s="3" t="str">
        <f t="shared" si="387"/>
        <v/>
      </c>
      <c r="E4954" s="3" t="str">
        <f t="shared" si="388"/>
        <v/>
      </c>
      <c r="F4954" s="3" t="str">
        <f t="shared" si="389"/>
        <v/>
      </c>
      <c r="G4954" s="3" t="str">
        <f>IF(A4954="","",IF(HOUR(A4954)&lt;StartHour,StartHour,IF(HOUR(A4954)&gt;FinishHour,FinishHour,HOUR(A4954))))</f>
        <v/>
      </c>
      <c r="H4954" s="3" t="str">
        <f t="shared" si="390"/>
        <v/>
      </c>
      <c r="I4954" s="33" t="e">
        <f>IF(OR(A4954="",B4954=""),NA(),MAX(0,IF(A4954-B4954=0,SameDayCycleTimeSettingValue,(A4954-B4954) *24)))</f>
        <v>#N/A</v>
      </c>
      <c r="J4954" s="33" t="e">
        <f>IF(OR(A4954="",B4954=""),NA(),MAX(0,IF(A4954-B4954=0,SameDayCycleTimeSettingValue,((A4954-B4954) *24)-(INT((A4954-B4954)) * (24-(FinishHour-StartHour))))))</f>
        <v>#N/A</v>
      </c>
      <c r="K4954" s="3" t="e">
        <f ca="1">IF(OR(A4954&lt;&gt;"",B4954=""),NA(),MAX(0,IF(_xlfn.DAYS(NOW(),B4954)=0,SameDayCycleTimeSettingValue,_xlfn.DAYS(NOW(),B4954))))</f>
        <v>#N/A</v>
      </c>
    </row>
    <row r="4955" spans="1:11" x14ac:dyDescent="0.25">
      <c r="A4955" s="32" t="str">
        <f>IF(AND(TRIM(INDEX(CompletedDateValues,ROW(A4955)))&lt;&gt;"",INDEX(CompletedDateValues,ROW(A4955))&gt;0),INDEX(CompletedDateValues,ROW(A4955)),"")</f>
        <v/>
      </c>
      <c r="B4955" s="32" t="str">
        <f>IF(AND(TRIM(INDEX(StartDateValues,ROW(A4955)))&lt;&gt;"",INDEX(StartDateValues,ROW(A4955))&gt;0),INDEX(StartDateValues,ROW(A4955)),"")</f>
        <v/>
      </c>
      <c r="C4955" s="22" t="str">
        <f t="shared" si="386"/>
        <v/>
      </c>
      <c r="D4955" s="3" t="str">
        <f t="shared" si="387"/>
        <v/>
      </c>
      <c r="E4955" s="3" t="str">
        <f t="shared" si="388"/>
        <v/>
      </c>
      <c r="F4955" s="3" t="str">
        <f t="shared" si="389"/>
        <v/>
      </c>
      <c r="G4955" s="3" t="str">
        <f>IF(A4955="","",IF(HOUR(A4955)&lt;StartHour,StartHour,IF(HOUR(A4955)&gt;FinishHour,FinishHour,HOUR(A4955))))</f>
        <v/>
      </c>
      <c r="H4955" s="3" t="str">
        <f t="shared" si="390"/>
        <v/>
      </c>
      <c r="I4955" s="33" t="e">
        <f>IF(OR(A4955="",B4955=""),NA(),MAX(0,IF(A4955-B4955=0,SameDayCycleTimeSettingValue,(A4955-B4955) *24)))</f>
        <v>#N/A</v>
      </c>
      <c r="J4955" s="33" t="e">
        <f>IF(OR(A4955="",B4955=""),NA(),MAX(0,IF(A4955-B4955=0,SameDayCycleTimeSettingValue,((A4955-B4955) *24)-(INT((A4955-B4955)) * (24-(FinishHour-StartHour))))))</f>
        <v>#N/A</v>
      </c>
      <c r="K4955" s="3" t="e">
        <f ca="1">IF(OR(A4955&lt;&gt;"",B4955=""),NA(),MAX(0,IF(_xlfn.DAYS(NOW(),B4955)=0,SameDayCycleTimeSettingValue,_xlfn.DAYS(NOW(),B4955))))</f>
        <v>#N/A</v>
      </c>
    </row>
    <row r="4956" spans="1:11" x14ac:dyDescent="0.25">
      <c r="A4956" s="32" t="str">
        <f>IF(AND(TRIM(INDEX(CompletedDateValues,ROW(A4956)))&lt;&gt;"",INDEX(CompletedDateValues,ROW(A4956))&gt;0),INDEX(CompletedDateValues,ROW(A4956)),"")</f>
        <v/>
      </c>
      <c r="B4956" s="32" t="str">
        <f>IF(AND(TRIM(INDEX(StartDateValues,ROW(A4956)))&lt;&gt;"",INDEX(StartDateValues,ROW(A4956))&gt;0),INDEX(StartDateValues,ROW(A4956)),"")</f>
        <v/>
      </c>
      <c r="C4956" s="22" t="str">
        <f t="shared" si="386"/>
        <v/>
      </c>
      <c r="D4956" s="3" t="str">
        <f t="shared" si="387"/>
        <v/>
      </c>
      <c r="E4956" s="3" t="str">
        <f t="shared" si="388"/>
        <v/>
      </c>
      <c r="F4956" s="3" t="str">
        <f t="shared" si="389"/>
        <v/>
      </c>
      <c r="G4956" s="3" t="str">
        <f>IF(A4956="","",IF(HOUR(A4956)&lt;StartHour,StartHour,IF(HOUR(A4956)&gt;FinishHour,FinishHour,HOUR(A4956))))</f>
        <v/>
      </c>
      <c r="H4956" s="3" t="str">
        <f t="shared" si="390"/>
        <v/>
      </c>
      <c r="I4956" s="33" t="e">
        <f>IF(OR(A4956="",B4956=""),NA(),MAX(0,IF(A4956-B4956=0,SameDayCycleTimeSettingValue,(A4956-B4956) *24)))</f>
        <v>#N/A</v>
      </c>
      <c r="J4956" s="33" t="e">
        <f>IF(OR(A4956="",B4956=""),NA(),MAX(0,IF(A4956-B4956=0,SameDayCycleTimeSettingValue,((A4956-B4956) *24)-(INT((A4956-B4956)) * (24-(FinishHour-StartHour))))))</f>
        <v>#N/A</v>
      </c>
      <c r="K4956" s="3" t="e">
        <f ca="1">IF(OR(A4956&lt;&gt;"",B4956=""),NA(),MAX(0,IF(_xlfn.DAYS(NOW(),B4956)=0,SameDayCycleTimeSettingValue,_xlfn.DAYS(NOW(),B4956))))</f>
        <v>#N/A</v>
      </c>
    </row>
    <row r="4957" spans="1:11" x14ac:dyDescent="0.25">
      <c r="A4957" s="32" t="str">
        <f>IF(AND(TRIM(INDEX(CompletedDateValues,ROW(A4957)))&lt;&gt;"",INDEX(CompletedDateValues,ROW(A4957))&gt;0),INDEX(CompletedDateValues,ROW(A4957)),"")</f>
        <v/>
      </c>
      <c r="B4957" s="32" t="str">
        <f>IF(AND(TRIM(INDEX(StartDateValues,ROW(A4957)))&lt;&gt;"",INDEX(StartDateValues,ROW(A4957))&gt;0),INDEX(StartDateValues,ROW(A4957)),"")</f>
        <v/>
      </c>
      <c r="C4957" s="22" t="str">
        <f t="shared" si="386"/>
        <v/>
      </c>
      <c r="D4957" s="3" t="str">
        <f t="shared" si="387"/>
        <v/>
      </c>
      <c r="E4957" s="3" t="str">
        <f t="shared" si="388"/>
        <v/>
      </c>
      <c r="F4957" s="3" t="str">
        <f t="shared" si="389"/>
        <v/>
      </c>
      <c r="G4957" s="3" t="str">
        <f>IF(A4957="","",IF(HOUR(A4957)&lt;StartHour,StartHour,IF(HOUR(A4957)&gt;FinishHour,FinishHour,HOUR(A4957))))</f>
        <v/>
      </c>
      <c r="H4957" s="3" t="str">
        <f t="shared" si="390"/>
        <v/>
      </c>
      <c r="I4957" s="33" t="e">
        <f>IF(OR(A4957="",B4957=""),NA(),MAX(0,IF(A4957-B4957=0,SameDayCycleTimeSettingValue,(A4957-B4957) *24)))</f>
        <v>#N/A</v>
      </c>
      <c r="J4957" s="33" t="e">
        <f>IF(OR(A4957="",B4957=""),NA(),MAX(0,IF(A4957-B4957=0,SameDayCycleTimeSettingValue,((A4957-B4957) *24)-(INT((A4957-B4957)) * (24-(FinishHour-StartHour))))))</f>
        <v>#N/A</v>
      </c>
      <c r="K4957" s="3" t="e">
        <f ca="1">IF(OR(A4957&lt;&gt;"",B4957=""),NA(),MAX(0,IF(_xlfn.DAYS(NOW(),B4957)=0,SameDayCycleTimeSettingValue,_xlfn.DAYS(NOW(),B4957))))</f>
        <v>#N/A</v>
      </c>
    </row>
    <row r="4958" spans="1:11" x14ac:dyDescent="0.25">
      <c r="A4958" s="32" t="str">
        <f>IF(AND(TRIM(INDEX(CompletedDateValues,ROW(A4958)))&lt;&gt;"",INDEX(CompletedDateValues,ROW(A4958))&gt;0),INDEX(CompletedDateValues,ROW(A4958)),"")</f>
        <v/>
      </c>
      <c r="B4958" s="32" t="str">
        <f>IF(AND(TRIM(INDEX(StartDateValues,ROW(A4958)))&lt;&gt;"",INDEX(StartDateValues,ROW(A4958))&gt;0),INDEX(StartDateValues,ROW(A4958)),"")</f>
        <v/>
      </c>
      <c r="C4958" s="22" t="str">
        <f t="shared" si="386"/>
        <v/>
      </c>
      <c r="D4958" s="3" t="str">
        <f t="shared" si="387"/>
        <v/>
      </c>
      <c r="E4958" s="3" t="str">
        <f t="shared" si="388"/>
        <v/>
      </c>
      <c r="F4958" s="3" t="str">
        <f t="shared" si="389"/>
        <v/>
      </c>
      <c r="G4958" s="3" t="str">
        <f>IF(A4958="","",IF(HOUR(A4958)&lt;StartHour,StartHour,IF(HOUR(A4958)&gt;FinishHour,FinishHour,HOUR(A4958))))</f>
        <v/>
      </c>
      <c r="H4958" s="3" t="str">
        <f t="shared" si="390"/>
        <v/>
      </c>
      <c r="I4958" s="33" t="e">
        <f>IF(OR(A4958="",B4958=""),NA(),MAX(0,IF(A4958-B4958=0,SameDayCycleTimeSettingValue,(A4958-B4958) *24)))</f>
        <v>#N/A</v>
      </c>
      <c r="J4958" s="33" t="e">
        <f>IF(OR(A4958="",B4958=""),NA(),MAX(0,IF(A4958-B4958=0,SameDayCycleTimeSettingValue,((A4958-B4958) *24)-(INT((A4958-B4958)) * (24-(FinishHour-StartHour))))))</f>
        <v>#N/A</v>
      </c>
      <c r="K4958" s="3" t="e">
        <f ca="1">IF(OR(A4958&lt;&gt;"",B4958=""),NA(),MAX(0,IF(_xlfn.DAYS(NOW(),B4958)=0,SameDayCycleTimeSettingValue,_xlfn.DAYS(NOW(),B4958))))</f>
        <v>#N/A</v>
      </c>
    </row>
    <row r="4959" spans="1:11" x14ac:dyDescent="0.25">
      <c r="A4959" s="32" t="str">
        <f>IF(AND(TRIM(INDEX(CompletedDateValues,ROW(A4959)))&lt;&gt;"",INDEX(CompletedDateValues,ROW(A4959))&gt;0),INDEX(CompletedDateValues,ROW(A4959)),"")</f>
        <v/>
      </c>
      <c r="B4959" s="32" t="str">
        <f>IF(AND(TRIM(INDEX(StartDateValues,ROW(A4959)))&lt;&gt;"",INDEX(StartDateValues,ROW(A4959))&gt;0),INDEX(StartDateValues,ROW(A4959)),"")</f>
        <v/>
      </c>
      <c r="C4959" s="22" t="str">
        <f t="shared" si="386"/>
        <v/>
      </c>
      <c r="D4959" s="3" t="str">
        <f t="shared" si="387"/>
        <v/>
      </c>
      <c r="E4959" s="3" t="str">
        <f t="shared" si="388"/>
        <v/>
      </c>
      <c r="F4959" s="3" t="str">
        <f t="shared" si="389"/>
        <v/>
      </c>
      <c r="G4959" s="3" t="str">
        <f>IF(A4959="","",IF(HOUR(A4959)&lt;StartHour,StartHour,IF(HOUR(A4959)&gt;FinishHour,FinishHour,HOUR(A4959))))</f>
        <v/>
      </c>
      <c r="H4959" s="3" t="str">
        <f t="shared" si="390"/>
        <v/>
      </c>
      <c r="I4959" s="33" t="e">
        <f>IF(OR(A4959="",B4959=""),NA(),MAX(0,IF(A4959-B4959=0,SameDayCycleTimeSettingValue,(A4959-B4959) *24)))</f>
        <v>#N/A</v>
      </c>
      <c r="J4959" s="33" t="e">
        <f>IF(OR(A4959="",B4959=""),NA(),MAX(0,IF(A4959-B4959=0,SameDayCycleTimeSettingValue,((A4959-B4959) *24)-(INT((A4959-B4959)) * (24-(FinishHour-StartHour))))))</f>
        <v>#N/A</v>
      </c>
      <c r="K4959" s="3" t="e">
        <f ca="1">IF(OR(A4959&lt;&gt;"",B4959=""),NA(),MAX(0,IF(_xlfn.DAYS(NOW(),B4959)=0,SameDayCycleTimeSettingValue,_xlfn.DAYS(NOW(),B4959))))</f>
        <v>#N/A</v>
      </c>
    </row>
    <row r="4960" spans="1:11" x14ac:dyDescent="0.25">
      <c r="A4960" s="32" t="str">
        <f>IF(AND(TRIM(INDEX(CompletedDateValues,ROW(A4960)))&lt;&gt;"",INDEX(CompletedDateValues,ROW(A4960))&gt;0),INDEX(CompletedDateValues,ROW(A4960)),"")</f>
        <v/>
      </c>
      <c r="B4960" s="32" t="str">
        <f>IF(AND(TRIM(INDEX(StartDateValues,ROW(A4960)))&lt;&gt;"",INDEX(StartDateValues,ROW(A4960))&gt;0),INDEX(StartDateValues,ROW(A4960)),"")</f>
        <v/>
      </c>
      <c r="C4960" s="22" t="str">
        <f t="shared" si="386"/>
        <v/>
      </c>
      <c r="D4960" s="3" t="str">
        <f t="shared" si="387"/>
        <v/>
      </c>
      <c r="E4960" s="3" t="str">
        <f t="shared" si="388"/>
        <v/>
      </c>
      <c r="F4960" s="3" t="str">
        <f t="shared" si="389"/>
        <v/>
      </c>
      <c r="G4960" s="3" t="str">
        <f>IF(A4960="","",IF(HOUR(A4960)&lt;StartHour,StartHour,IF(HOUR(A4960)&gt;FinishHour,FinishHour,HOUR(A4960))))</f>
        <v/>
      </c>
      <c r="H4960" s="3" t="str">
        <f t="shared" si="390"/>
        <v/>
      </c>
      <c r="I4960" s="33" t="e">
        <f>IF(OR(A4960="",B4960=""),NA(),MAX(0,IF(A4960-B4960=0,SameDayCycleTimeSettingValue,(A4960-B4960) *24)))</f>
        <v>#N/A</v>
      </c>
      <c r="J4960" s="33" t="e">
        <f>IF(OR(A4960="",B4960=""),NA(),MAX(0,IF(A4960-B4960=0,SameDayCycleTimeSettingValue,((A4960-B4960) *24)-(INT((A4960-B4960)) * (24-(FinishHour-StartHour))))))</f>
        <v>#N/A</v>
      </c>
      <c r="K4960" s="3" t="e">
        <f ca="1">IF(OR(A4960&lt;&gt;"",B4960=""),NA(),MAX(0,IF(_xlfn.DAYS(NOW(),B4960)=0,SameDayCycleTimeSettingValue,_xlfn.DAYS(NOW(),B4960))))</f>
        <v>#N/A</v>
      </c>
    </row>
    <row r="4961" spans="1:11" x14ac:dyDescent="0.25">
      <c r="A4961" s="32" t="str">
        <f>IF(AND(TRIM(INDEX(CompletedDateValues,ROW(A4961)))&lt;&gt;"",INDEX(CompletedDateValues,ROW(A4961))&gt;0),INDEX(CompletedDateValues,ROW(A4961)),"")</f>
        <v/>
      </c>
      <c r="B4961" s="32" t="str">
        <f>IF(AND(TRIM(INDEX(StartDateValues,ROW(A4961)))&lt;&gt;"",INDEX(StartDateValues,ROW(A4961))&gt;0),INDEX(StartDateValues,ROW(A4961)),"")</f>
        <v/>
      </c>
      <c r="C4961" s="22" t="str">
        <f t="shared" si="386"/>
        <v/>
      </c>
      <c r="D4961" s="3" t="str">
        <f t="shared" si="387"/>
        <v/>
      </c>
      <c r="E4961" s="3" t="str">
        <f t="shared" si="388"/>
        <v/>
      </c>
      <c r="F4961" s="3" t="str">
        <f t="shared" si="389"/>
        <v/>
      </c>
      <c r="G4961" s="3" t="str">
        <f>IF(A4961="","",IF(HOUR(A4961)&lt;StartHour,StartHour,IF(HOUR(A4961)&gt;FinishHour,FinishHour,HOUR(A4961))))</f>
        <v/>
      </c>
      <c r="H4961" s="3" t="str">
        <f t="shared" si="390"/>
        <v/>
      </c>
      <c r="I4961" s="33" t="e">
        <f>IF(OR(A4961="",B4961=""),NA(),MAX(0,IF(A4961-B4961=0,SameDayCycleTimeSettingValue,(A4961-B4961) *24)))</f>
        <v>#N/A</v>
      </c>
      <c r="J4961" s="33" t="e">
        <f>IF(OR(A4961="",B4961=""),NA(),MAX(0,IF(A4961-B4961=0,SameDayCycleTimeSettingValue,((A4961-B4961) *24)-(INT((A4961-B4961)) * (24-(FinishHour-StartHour))))))</f>
        <v>#N/A</v>
      </c>
      <c r="K4961" s="3" t="e">
        <f ca="1">IF(OR(A4961&lt;&gt;"",B4961=""),NA(),MAX(0,IF(_xlfn.DAYS(NOW(),B4961)=0,SameDayCycleTimeSettingValue,_xlfn.DAYS(NOW(),B4961))))</f>
        <v>#N/A</v>
      </c>
    </row>
    <row r="4962" spans="1:11" x14ac:dyDescent="0.25">
      <c r="A4962" s="32" t="str">
        <f>IF(AND(TRIM(INDEX(CompletedDateValues,ROW(A4962)))&lt;&gt;"",INDEX(CompletedDateValues,ROW(A4962))&gt;0),INDEX(CompletedDateValues,ROW(A4962)),"")</f>
        <v/>
      </c>
      <c r="B4962" s="32" t="str">
        <f>IF(AND(TRIM(INDEX(StartDateValues,ROW(A4962)))&lt;&gt;"",INDEX(StartDateValues,ROW(A4962))&gt;0),INDEX(StartDateValues,ROW(A4962)),"")</f>
        <v/>
      </c>
      <c r="C4962" s="22" t="str">
        <f t="shared" si="386"/>
        <v/>
      </c>
      <c r="D4962" s="3" t="str">
        <f t="shared" si="387"/>
        <v/>
      </c>
      <c r="E4962" s="3" t="str">
        <f t="shared" si="388"/>
        <v/>
      </c>
      <c r="F4962" s="3" t="str">
        <f t="shared" si="389"/>
        <v/>
      </c>
      <c r="G4962" s="3" t="str">
        <f>IF(A4962="","",IF(HOUR(A4962)&lt;StartHour,StartHour,IF(HOUR(A4962)&gt;FinishHour,FinishHour,HOUR(A4962))))</f>
        <v/>
      </c>
      <c r="H4962" s="3" t="str">
        <f t="shared" si="390"/>
        <v/>
      </c>
      <c r="I4962" s="33" t="e">
        <f>IF(OR(A4962="",B4962=""),NA(),MAX(0,IF(A4962-B4962=0,SameDayCycleTimeSettingValue,(A4962-B4962) *24)))</f>
        <v>#N/A</v>
      </c>
      <c r="J4962" s="33" t="e">
        <f>IF(OR(A4962="",B4962=""),NA(),MAX(0,IF(A4962-B4962=0,SameDayCycleTimeSettingValue,((A4962-B4962) *24)-(INT((A4962-B4962)) * (24-(FinishHour-StartHour))))))</f>
        <v>#N/A</v>
      </c>
      <c r="K4962" s="3" t="e">
        <f ca="1">IF(OR(A4962&lt;&gt;"",B4962=""),NA(),MAX(0,IF(_xlfn.DAYS(NOW(),B4962)=0,SameDayCycleTimeSettingValue,_xlfn.DAYS(NOW(),B4962))))</f>
        <v>#N/A</v>
      </c>
    </row>
    <row r="4963" spans="1:11" x14ac:dyDescent="0.25">
      <c r="A4963" s="32" t="str">
        <f>IF(AND(TRIM(INDEX(CompletedDateValues,ROW(A4963)))&lt;&gt;"",INDEX(CompletedDateValues,ROW(A4963))&gt;0),INDEX(CompletedDateValues,ROW(A4963)),"")</f>
        <v/>
      </c>
      <c r="B4963" s="32" t="str">
        <f>IF(AND(TRIM(INDEX(StartDateValues,ROW(A4963)))&lt;&gt;"",INDEX(StartDateValues,ROW(A4963))&gt;0),INDEX(StartDateValues,ROW(A4963)),"")</f>
        <v/>
      </c>
      <c r="C4963" s="22" t="str">
        <f t="shared" si="386"/>
        <v/>
      </c>
      <c r="D4963" s="3" t="str">
        <f t="shared" si="387"/>
        <v/>
      </c>
      <c r="E4963" s="3" t="str">
        <f t="shared" si="388"/>
        <v/>
      </c>
      <c r="F4963" s="3" t="str">
        <f t="shared" si="389"/>
        <v/>
      </c>
      <c r="G4963" s="3" t="str">
        <f>IF(A4963="","",IF(HOUR(A4963)&lt;StartHour,StartHour,IF(HOUR(A4963)&gt;FinishHour,FinishHour,HOUR(A4963))))</f>
        <v/>
      </c>
      <c r="H4963" s="3" t="str">
        <f t="shared" si="390"/>
        <v/>
      </c>
      <c r="I4963" s="33" t="e">
        <f>IF(OR(A4963="",B4963=""),NA(),MAX(0,IF(A4963-B4963=0,SameDayCycleTimeSettingValue,(A4963-B4963) *24)))</f>
        <v>#N/A</v>
      </c>
      <c r="J4963" s="33" t="e">
        <f>IF(OR(A4963="",B4963=""),NA(),MAX(0,IF(A4963-B4963=0,SameDayCycleTimeSettingValue,((A4963-B4963) *24)-(INT((A4963-B4963)) * (24-(FinishHour-StartHour))))))</f>
        <v>#N/A</v>
      </c>
      <c r="K4963" s="3" t="e">
        <f ca="1">IF(OR(A4963&lt;&gt;"",B4963=""),NA(),MAX(0,IF(_xlfn.DAYS(NOW(),B4963)=0,SameDayCycleTimeSettingValue,_xlfn.DAYS(NOW(),B4963))))</f>
        <v>#N/A</v>
      </c>
    </row>
    <row r="4964" spans="1:11" x14ac:dyDescent="0.25">
      <c r="A4964" s="32" t="str">
        <f>IF(AND(TRIM(INDEX(CompletedDateValues,ROW(A4964)))&lt;&gt;"",INDEX(CompletedDateValues,ROW(A4964))&gt;0),INDEX(CompletedDateValues,ROW(A4964)),"")</f>
        <v/>
      </c>
      <c r="B4964" s="32" t="str">
        <f>IF(AND(TRIM(INDEX(StartDateValues,ROW(A4964)))&lt;&gt;"",INDEX(StartDateValues,ROW(A4964))&gt;0),INDEX(StartDateValues,ROW(A4964)),"")</f>
        <v/>
      </c>
      <c r="C4964" s="22" t="str">
        <f t="shared" si="386"/>
        <v/>
      </c>
      <c r="D4964" s="3" t="str">
        <f t="shared" si="387"/>
        <v/>
      </c>
      <c r="E4964" s="3" t="str">
        <f t="shared" si="388"/>
        <v/>
      </c>
      <c r="F4964" s="3" t="str">
        <f t="shared" si="389"/>
        <v/>
      </c>
      <c r="G4964" s="3" t="str">
        <f>IF(A4964="","",IF(HOUR(A4964)&lt;StartHour,StartHour,IF(HOUR(A4964)&gt;FinishHour,FinishHour,HOUR(A4964))))</f>
        <v/>
      </c>
      <c r="H4964" s="3" t="str">
        <f t="shared" si="390"/>
        <v/>
      </c>
      <c r="I4964" s="33" t="e">
        <f>IF(OR(A4964="",B4964=""),NA(),MAX(0,IF(A4964-B4964=0,SameDayCycleTimeSettingValue,(A4964-B4964) *24)))</f>
        <v>#N/A</v>
      </c>
      <c r="J4964" s="33" t="e">
        <f>IF(OR(A4964="",B4964=""),NA(),MAX(0,IF(A4964-B4964=0,SameDayCycleTimeSettingValue,((A4964-B4964) *24)-(INT((A4964-B4964)) * (24-(FinishHour-StartHour))))))</f>
        <v>#N/A</v>
      </c>
      <c r="K4964" s="3" t="e">
        <f ca="1">IF(OR(A4964&lt;&gt;"",B4964=""),NA(),MAX(0,IF(_xlfn.DAYS(NOW(),B4964)=0,SameDayCycleTimeSettingValue,_xlfn.DAYS(NOW(),B4964))))</f>
        <v>#N/A</v>
      </c>
    </row>
    <row r="4965" spans="1:11" x14ac:dyDescent="0.25">
      <c r="A4965" s="32" t="str">
        <f>IF(AND(TRIM(INDEX(CompletedDateValues,ROW(A4965)))&lt;&gt;"",INDEX(CompletedDateValues,ROW(A4965))&gt;0),INDEX(CompletedDateValues,ROW(A4965)),"")</f>
        <v/>
      </c>
      <c r="B4965" s="32" t="str">
        <f>IF(AND(TRIM(INDEX(StartDateValues,ROW(A4965)))&lt;&gt;"",INDEX(StartDateValues,ROW(A4965))&gt;0),INDEX(StartDateValues,ROW(A4965)),"")</f>
        <v/>
      </c>
      <c r="C4965" s="22" t="str">
        <f t="shared" si="386"/>
        <v/>
      </c>
      <c r="D4965" s="3" t="str">
        <f t="shared" si="387"/>
        <v/>
      </c>
      <c r="E4965" s="3" t="str">
        <f t="shared" si="388"/>
        <v/>
      </c>
      <c r="F4965" s="3" t="str">
        <f t="shared" si="389"/>
        <v/>
      </c>
      <c r="G4965" s="3" t="str">
        <f>IF(A4965="","",IF(HOUR(A4965)&lt;StartHour,StartHour,IF(HOUR(A4965)&gt;FinishHour,FinishHour,HOUR(A4965))))</f>
        <v/>
      </c>
      <c r="H4965" s="3" t="str">
        <f t="shared" si="390"/>
        <v/>
      </c>
      <c r="I4965" s="33" t="e">
        <f>IF(OR(A4965="",B4965=""),NA(),MAX(0,IF(A4965-B4965=0,SameDayCycleTimeSettingValue,(A4965-B4965) *24)))</f>
        <v>#N/A</v>
      </c>
      <c r="J4965" s="33" t="e">
        <f>IF(OR(A4965="",B4965=""),NA(),MAX(0,IF(A4965-B4965=0,SameDayCycleTimeSettingValue,((A4965-B4965) *24)-(INT((A4965-B4965)) * (24-(FinishHour-StartHour))))))</f>
        <v>#N/A</v>
      </c>
      <c r="K4965" s="3" t="e">
        <f ca="1">IF(OR(A4965&lt;&gt;"",B4965=""),NA(),MAX(0,IF(_xlfn.DAYS(NOW(),B4965)=0,SameDayCycleTimeSettingValue,_xlfn.DAYS(NOW(),B4965))))</f>
        <v>#N/A</v>
      </c>
    </row>
    <row r="4966" spans="1:11" x14ac:dyDescent="0.25">
      <c r="A4966" s="32" t="str">
        <f>IF(AND(TRIM(INDEX(CompletedDateValues,ROW(A4966)))&lt;&gt;"",INDEX(CompletedDateValues,ROW(A4966))&gt;0),INDEX(CompletedDateValues,ROW(A4966)),"")</f>
        <v/>
      </c>
      <c r="B4966" s="32" t="str">
        <f>IF(AND(TRIM(INDEX(StartDateValues,ROW(A4966)))&lt;&gt;"",INDEX(StartDateValues,ROW(A4966))&gt;0),INDEX(StartDateValues,ROW(A4966)),"")</f>
        <v/>
      </c>
      <c r="C4966" s="22" t="str">
        <f t="shared" si="386"/>
        <v/>
      </c>
      <c r="D4966" s="3" t="str">
        <f t="shared" si="387"/>
        <v/>
      </c>
      <c r="E4966" s="3" t="str">
        <f t="shared" si="388"/>
        <v/>
      </c>
      <c r="F4966" s="3" t="str">
        <f t="shared" si="389"/>
        <v/>
      </c>
      <c r="G4966" s="3" t="str">
        <f>IF(A4966="","",IF(HOUR(A4966)&lt;StartHour,StartHour,IF(HOUR(A4966)&gt;FinishHour,FinishHour,HOUR(A4966))))</f>
        <v/>
      </c>
      <c r="H4966" s="3" t="str">
        <f t="shared" si="390"/>
        <v/>
      </c>
      <c r="I4966" s="33" t="e">
        <f>IF(OR(A4966="",B4966=""),NA(),MAX(0,IF(A4966-B4966=0,SameDayCycleTimeSettingValue,(A4966-B4966) *24)))</f>
        <v>#N/A</v>
      </c>
      <c r="J4966" s="33" t="e">
        <f>IF(OR(A4966="",B4966=""),NA(),MAX(0,IF(A4966-B4966=0,SameDayCycleTimeSettingValue,((A4966-B4966) *24)-(INT((A4966-B4966)) * (24-(FinishHour-StartHour))))))</f>
        <v>#N/A</v>
      </c>
      <c r="K4966" s="3" t="e">
        <f ca="1">IF(OR(A4966&lt;&gt;"",B4966=""),NA(),MAX(0,IF(_xlfn.DAYS(NOW(),B4966)=0,SameDayCycleTimeSettingValue,_xlfn.DAYS(NOW(),B4966))))</f>
        <v>#N/A</v>
      </c>
    </row>
    <row r="4967" spans="1:11" x14ac:dyDescent="0.25">
      <c r="A4967" s="32" t="str">
        <f>IF(AND(TRIM(INDEX(CompletedDateValues,ROW(A4967)))&lt;&gt;"",INDEX(CompletedDateValues,ROW(A4967))&gt;0),INDEX(CompletedDateValues,ROW(A4967)),"")</f>
        <v/>
      </c>
      <c r="B4967" s="32" t="str">
        <f>IF(AND(TRIM(INDEX(StartDateValues,ROW(A4967)))&lt;&gt;"",INDEX(StartDateValues,ROW(A4967))&gt;0),INDEX(StartDateValues,ROW(A4967)),"")</f>
        <v/>
      </c>
      <c r="C4967" s="22" t="str">
        <f t="shared" si="386"/>
        <v/>
      </c>
      <c r="D4967" s="3" t="str">
        <f t="shared" si="387"/>
        <v/>
      </c>
      <c r="E4967" s="3" t="str">
        <f t="shared" si="388"/>
        <v/>
      </c>
      <c r="F4967" s="3" t="str">
        <f t="shared" si="389"/>
        <v/>
      </c>
      <c r="G4967" s="3" t="str">
        <f>IF(A4967="","",IF(HOUR(A4967)&lt;StartHour,StartHour,IF(HOUR(A4967)&gt;FinishHour,FinishHour,HOUR(A4967))))</f>
        <v/>
      </c>
      <c r="H4967" s="3" t="str">
        <f t="shared" si="390"/>
        <v/>
      </c>
      <c r="I4967" s="33" t="e">
        <f>IF(OR(A4967="",B4967=""),NA(),MAX(0,IF(A4967-B4967=0,SameDayCycleTimeSettingValue,(A4967-B4967) *24)))</f>
        <v>#N/A</v>
      </c>
      <c r="J4967" s="33" t="e">
        <f>IF(OR(A4967="",B4967=""),NA(),MAX(0,IF(A4967-B4967=0,SameDayCycleTimeSettingValue,((A4967-B4967) *24)-(INT((A4967-B4967)) * (24-(FinishHour-StartHour))))))</f>
        <v>#N/A</v>
      </c>
      <c r="K4967" s="3" t="e">
        <f ca="1">IF(OR(A4967&lt;&gt;"",B4967=""),NA(),MAX(0,IF(_xlfn.DAYS(NOW(),B4967)=0,SameDayCycleTimeSettingValue,_xlfn.DAYS(NOW(),B4967))))</f>
        <v>#N/A</v>
      </c>
    </row>
    <row r="4968" spans="1:11" x14ac:dyDescent="0.25">
      <c r="A4968" s="32" t="str">
        <f>IF(AND(TRIM(INDEX(CompletedDateValues,ROW(A4968)))&lt;&gt;"",INDEX(CompletedDateValues,ROW(A4968))&gt;0),INDEX(CompletedDateValues,ROW(A4968)),"")</f>
        <v/>
      </c>
      <c r="B4968" s="32" t="str">
        <f>IF(AND(TRIM(INDEX(StartDateValues,ROW(A4968)))&lt;&gt;"",INDEX(StartDateValues,ROW(A4968))&gt;0),INDEX(StartDateValues,ROW(A4968)),"")</f>
        <v/>
      </c>
      <c r="C4968" s="22" t="str">
        <f t="shared" si="386"/>
        <v/>
      </c>
      <c r="D4968" s="3" t="str">
        <f t="shared" si="387"/>
        <v/>
      </c>
      <c r="E4968" s="3" t="str">
        <f t="shared" si="388"/>
        <v/>
      </c>
      <c r="F4968" s="3" t="str">
        <f t="shared" si="389"/>
        <v/>
      </c>
      <c r="G4968" s="3" t="str">
        <f>IF(A4968="","",IF(HOUR(A4968)&lt;StartHour,StartHour,IF(HOUR(A4968)&gt;FinishHour,FinishHour,HOUR(A4968))))</f>
        <v/>
      </c>
      <c r="H4968" s="3" t="str">
        <f t="shared" si="390"/>
        <v/>
      </c>
      <c r="I4968" s="33" t="e">
        <f>IF(OR(A4968="",B4968=""),NA(),MAX(0,IF(A4968-B4968=0,SameDayCycleTimeSettingValue,(A4968-B4968) *24)))</f>
        <v>#N/A</v>
      </c>
      <c r="J4968" s="33" t="e">
        <f>IF(OR(A4968="",B4968=""),NA(),MAX(0,IF(A4968-B4968=0,SameDayCycleTimeSettingValue,((A4968-B4968) *24)-(INT((A4968-B4968)) * (24-(FinishHour-StartHour))))))</f>
        <v>#N/A</v>
      </c>
      <c r="K4968" s="3" t="e">
        <f ca="1">IF(OR(A4968&lt;&gt;"",B4968=""),NA(),MAX(0,IF(_xlfn.DAYS(NOW(),B4968)=0,SameDayCycleTimeSettingValue,_xlfn.DAYS(NOW(),B4968))))</f>
        <v>#N/A</v>
      </c>
    </row>
    <row r="4969" spans="1:11" x14ac:dyDescent="0.25">
      <c r="A4969" s="32" t="str">
        <f>IF(AND(TRIM(INDEX(CompletedDateValues,ROW(A4969)))&lt;&gt;"",INDEX(CompletedDateValues,ROW(A4969))&gt;0),INDEX(CompletedDateValues,ROW(A4969)),"")</f>
        <v/>
      </c>
      <c r="B4969" s="32" t="str">
        <f>IF(AND(TRIM(INDEX(StartDateValues,ROW(A4969)))&lt;&gt;"",INDEX(StartDateValues,ROW(A4969))&gt;0),INDEX(StartDateValues,ROW(A4969)),"")</f>
        <v/>
      </c>
      <c r="C4969" s="22" t="str">
        <f t="shared" si="386"/>
        <v/>
      </c>
      <c r="D4969" s="3" t="str">
        <f t="shared" si="387"/>
        <v/>
      </c>
      <c r="E4969" s="3" t="str">
        <f t="shared" si="388"/>
        <v/>
      </c>
      <c r="F4969" s="3" t="str">
        <f t="shared" si="389"/>
        <v/>
      </c>
      <c r="G4969" s="3" t="str">
        <f>IF(A4969="","",IF(HOUR(A4969)&lt;StartHour,StartHour,IF(HOUR(A4969)&gt;FinishHour,FinishHour,HOUR(A4969))))</f>
        <v/>
      </c>
      <c r="H4969" s="3" t="str">
        <f t="shared" si="390"/>
        <v/>
      </c>
      <c r="I4969" s="33" t="e">
        <f>IF(OR(A4969="",B4969=""),NA(),MAX(0,IF(A4969-B4969=0,SameDayCycleTimeSettingValue,(A4969-B4969) *24)))</f>
        <v>#N/A</v>
      </c>
      <c r="J4969" s="33" t="e">
        <f>IF(OR(A4969="",B4969=""),NA(),MAX(0,IF(A4969-B4969=0,SameDayCycleTimeSettingValue,((A4969-B4969) *24)-(INT((A4969-B4969)) * (24-(FinishHour-StartHour))))))</f>
        <v>#N/A</v>
      </c>
      <c r="K4969" s="3" t="e">
        <f ca="1">IF(OR(A4969&lt;&gt;"",B4969=""),NA(),MAX(0,IF(_xlfn.DAYS(NOW(),B4969)=0,SameDayCycleTimeSettingValue,_xlfn.DAYS(NOW(),B4969))))</f>
        <v>#N/A</v>
      </c>
    </row>
    <row r="4970" spans="1:11" x14ac:dyDescent="0.25">
      <c r="A4970" s="32" t="str">
        <f>IF(AND(TRIM(INDEX(CompletedDateValues,ROW(A4970)))&lt;&gt;"",INDEX(CompletedDateValues,ROW(A4970))&gt;0),INDEX(CompletedDateValues,ROW(A4970)),"")</f>
        <v/>
      </c>
      <c r="B4970" s="32" t="str">
        <f>IF(AND(TRIM(INDEX(StartDateValues,ROW(A4970)))&lt;&gt;"",INDEX(StartDateValues,ROW(A4970))&gt;0),INDEX(StartDateValues,ROW(A4970)),"")</f>
        <v/>
      </c>
      <c r="C4970" s="22" t="str">
        <f t="shared" si="386"/>
        <v/>
      </c>
      <c r="D4970" s="3" t="str">
        <f t="shared" si="387"/>
        <v/>
      </c>
      <c r="E4970" s="3" t="str">
        <f t="shared" si="388"/>
        <v/>
      </c>
      <c r="F4970" s="3" t="str">
        <f t="shared" si="389"/>
        <v/>
      </c>
      <c r="G4970" s="3" t="str">
        <f>IF(A4970="","",IF(HOUR(A4970)&lt;StartHour,StartHour,IF(HOUR(A4970)&gt;FinishHour,FinishHour,HOUR(A4970))))</f>
        <v/>
      </c>
      <c r="H4970" s="3" t="str">
        <f t="shared" si="390"/>
        <v/>
      </c>
      <c r="I4970" s="33" t="e">
        <f>IF(OR(A4970="",B4970=""),NA(),MAX(0,IF(A4970-B4970=0,SameDayCycleTimeSettingValue,(A4970-B4970) *24)))</f>
        <v>#N/A</v>
      </c>
      <c r="J4970" s="33" t="e">
        <f>IF(OR(A4970="",B4970=""),NA(),MAX(0,IF(A4970-B4970=0,SameDayCycleTimeSettingValue,((A4970-B4970) *24)-(INT((A4970-B4970)) * (24-(FinishHour-StartHour))))))</f>
        <v>#N/A</v>
      </c>
      <c r="K4970" s="3" t="e">
        <f ca="1">IF(OR(A4970&lt;&gt;"",B4970=""),NA(),MAX(0,IF(_xlfn.DAYS(NOW(),B4970)=0,SameDayCycleTimeSettingValue,_xlfn.DAYS(NOW(),B4970))))</f>
        <v>#N/A</v>
      </c>
    </row>
    <row r="4971" spans="1:11" x14ac:dyDescent="0.25">
      <c r="A4971" s="32" t="str">
        <f>IF(AND(TRIM(INDEX(CompletedDateValues,ROW(A4971)))&lt;&gt;"",INDEX(CompletedDateValues,ROW(A4971))&gt;0),INDEX(CompletedDateValues,ROW(A4971)),"")</f>
        <v/>
      </c>
      <c r="B4971" s="32" t="str">
        <f>IF(AND(TRIM(INDEX(StartDateValues,ROW(A4971)))&lt;&gt;"",INDEX(StartDateValues,ROW(A4971))&gt;0),INDEX(StartDateValues,ROW(A4971)),"")</f>
        <v/>
      </c>
      <c r="C4971" s="22" t="str">
        <f t="shared" si="386"/>
        <v/>
      </c>
      <c r="D4971" s="3" t="str">
        <f t="shared" si="387"/>
        <v/>
      </c>
      <c r="E4971" s="3" t="str">
        <f t="shared" si="388"/>
        <v/>
      </c>
      <c r="F4971" s="3" t="str">
        <f t="shared" si="389"/>
        <v/>
      </c>
      <c r="G4971" s="3" t="str">
        <f>IF(A4971="","",IF(HOUR(A4971)&lt;StartHour,StartHour,IF(HOUR(A4971)&gt;FinishHour,FinishHour,HOUR(A4971))))</f>
        <v/>
      </c>
      <c r="H4971" s="3" t="str">
        <f t="shared" si="390"/>
        <v/>
      </c>
      <c r="I4971" s="33" t="e">
        <f>IF(OR(A4971="",B4971=""),NA(),MAX(0,IF(A4971-B4971=0,SameDayCycleTimeSettingValue,(A4971-B4971) *24)))</f>
        <v>#N/A</v>
      </c>
      <c r="J4971" s="33" t="e">
        <f>IF(OR(A4971="",B4971=""),NA(),MAX(0,IF(A4971-B4971=0,SameDayCycleTimeSettingValue,((A4971-B4971) *24)-(INT((A4971-B4971)) * (24-(FinishHour-StartHour))))))</f>
        <v>#N/A</v>
      </c>
      <c r="K4971" s="3" t="e">
        <f ca="1">IF(OR(A4971&lt;&gt;"",B4971=""),NA(),MAX(0,IF(_xlfn.DAYS(NOW(),B4971)=0,SameDayCycleTimeSettingValue,_xlfn.DAYS(NOW(),B4971))))</f>
        <v>#N/A</v>
      </c>
    </row>
    <row r="4972" spans="1:11" x14ac:dyDescent="0.25">
      <c r="A4972" s="32" t="str">
        <f>IF(AND(TRIM(INDEX(CompletedDateValues,ROW(A4972)))&lt;&gt;"",INDEX(CompletedDateValues,ROW(A4972))&gt;0),INDEX(CompletedDateValues,ROW(A4972)),"")</f>
        <v/>
      </c>
      <c r="B4972" s="32" t="str">
        <f>IF(AND(TRIM(INDEX(StartDateValues,ROW(A4972)))&lt;&gt;"",INDEX(StartDateValues,ROW(A4972))&gt;0),INDEX(StartDateValues,ROW(A4972)),"")</f>
        <v/>
      </c>
      <c r="C4972" s="22" t="str">
        <f t="shared" si="386"/>
        <v/>
      </c>
      <c r="D4972" s="3" t="str">
        <f t="shared" si="387"/>
        <v/>
      </c>
      <c r="E4972" s="3" t="str">
        <f t="shared" si="388"/>
        <v/>
      </c>
      <c r="F4972" s="3" t="str">
        <f t="shared" si="389"/>
        <v/>
      </c>
      <c r="G4972" s="3" t="str">
        <f>IF(A4972="","",IF(HOUR(A4972)&lt;StartHour,StartHour,IF(HOUR(A4972)&gt;FinishHour,FinishHour,HOUR(A4972))))</f>
        <v/>
      </c>
      <c r="H4972" s="3" t="str">
        <f t="shared" si="390"/>
        <v/>
      </c>
      <c r="I4972" s="33" t="e">
        <f>IF(OR(A4972="",B4972=""),NA(),MAX(0,IF(A4972-B4972=0,SameDayCycleTimeSettingValue,(A4972-B4972) *24)))</f>
        <v>#N/A</v>
      </c>
      <c r="J4972" s="33" t="e">
        <f>IF(OR(A4972="",B4972=""),NA(),MAX(0,IF(A4972-B4972=0,SameDayCycleTimeSettingValue,((A4972-B4972) *24)-(INT((A4972-B4972)) * (24-(FinishHour-StartHour))))))</f>
        <v>#N/A</v>
      </c>
      <c r="K4972" s="3" t="e">
        <f ca="1">IF(OR(A4972&lt;&gt;"",B4972=""),NA(),MAX(0,IF(_xlfn.DAYS(NOW(),B4972)=0,SameDayCycleTimeSettingValue,_xlfn.DAYS(NOW(),B4972))))</f>
        <v>#N/A</v>
      </c>
    </row>
    <row r="4973" spans="1:11" x14ac:dyDescent="0.25">
      <c r="A4973" s="32" t="str">
        <f>IF(AND(TRIM(INDEX(CompletedDateValues,ROW(A4973)))&lt;&gt;"",INDEX(CompletedDateValues,ROW(A4973))&gt;0),INDEX(CompletedDateValues,ROW(A4973)),"")</f>
        <v/>
      </c>
      <c r="B4973" s="32" t="str">
        <f>IF(AND(TRIM(INDEX(StartDateValues,ROW(A4973)))&lt;&gt;"",INDEX(StartDateValues,ROW(A4973))&gt;0),INDEX(StartDateValues,ROW(A4973)),"")</f>
        <v/>
      </c>
      <c r="C4973" s="22" t="str">
        <f t="shared" si="386"/>
        <v/>
      </c>
      <c r="D4973" s="3" t="str">
        <f t="shared" si="387"/>
        <v/>
      </c>
      <c r="E4973" s="3" t="str">
        <f t="shared" si="388"/>
        <v/>
      </c>
      <c r="F4973" s="3" t="str">
        <f t="shared" si="389"/>
        <v/>
      </c>
      <c r="G4973" s="3" t="str">
        <f>IF(A4973="","",IF(HOUR(A4973)&lt;StartHour,StartHour,IF(HOUR(A4973)&gt;FinishHour,FinishHour,HOUR(A4973))))</f>
        <v/>
      </c>
      <c r="H4973" s="3" t="str">
        <f t="shared" si="390"/>
        <v/>
      </c>
      <c r="I4973" s="33" t="e">
        <f>IF(OR(A4973="",B4973=""),NA(),MAX(0,IF(A4973-B4973=0,SameDayCycleTimeSettingValue,(A4973-B4973) *24)))</f>
        <v>#N/A</v>
      </c>
      <c r="J4973" s="33" t="e">
        <f>IF(OR(A4973="",B4973=""),NA(),MAX(0,IF(A4973-B4973=0,SameDayCycleTimeSettingValue,((A4973-B4973) *24)-(INT((A4973-B4973)) * (24-(FinishHour-StartHour))))))</f>
        <v>#N/A</v>
      </c>
      <c r="K4973" s="3" t="e">
        <f ca="1">IF(OR(A4973&lt;&gt;"",B4973=""),NA(),MAX(0,IF(_xlfn.DAYS(NOW(),B4973)=0,SameDayCycleTimeSettingValue,_xlfn.DAYS(NOW(),B4973))))</f>
        <v>#N/A</v>
      </c>
    </row>
    <row r="4974" spans="1:11" x14ac:dyDescent="0.25">
      <c r="A4974" s="32" t="str">
        <f>IF(AND(TRIM(INDEX(CompletedDateValues,ROW(A4974)))&lt;&gt;"",INDEX(CompletedDateValues,ROW(A4974))&gt;0),INDEX(CompletedDateValues,ROW(A4974)),"")</f>
        <v/>
      </c>
      <c r="B4974" s="32" t="str">
        <f>IF(AND(TRIM(INDEX(StartDateValues,ROW(A4974)))&lt;&gt;"",INDEX(StartDateValues,ROW(A4974))&gt;0),INDEX(StartDateValues,ROW(A4974)),"")</f>
        <v/>
      </c>
      <c r="C4974" s="22" t="str">
        <f t="shared" si="386"/>
        <v/>
      </c>
      <c r="D4974" s="3" t="str">
        <f t="shared" si="387"/>
        <v/>
      </c>
      <c r="E4974" s="3" t="str">
        <f t="shared" si="388"/>
        <v/>
      </c>
      <c r="F4974" s="3" t="str">
        <f t="shared" si="389"/>
        <v/>
      </c>
      <c r="G4974" s="3" t="str">
        <f>IF(A4974="","",IF(HOUR(A4974)&lt;StartHour,StartHour,IF(HOUR(A4974)&gt;FinishHour,FinishHour,HOUR(A4974))))</f>
        <v/>
      </c>
      <c r="H4974" s="3" t="str">
        <f t="shared" si="390"/>
        <v/>
      </c>
      <c r="I4974" s="33" t="e">
        <f>IF(OR(A4974="",B4974=""),NA(),MAX(0,IF(A4974-B4974=0,SameDayCycleTimeSettingValue,(A4974-B4974) *24)))</f>
        <v>#N/A</v>
      </c>
      <c r="J4974" s="33" t="e">
        <f>IF(OR(A4974="",B4974=""),NA(),MAX(0,IF(A4974-B4974=0,SameDayCycleTimeSettingValue,((A4974-B4974) *24)-(INT((A4974-B4974)) * (24-(FinishHour-StartHour))))))</f>
        <v>#N/A</v>
      </c>
      <c r="K4974" s="3" t="e">
        <f ca="1">IF(OR(A4974&lt;&gt;"",B4974=""),NA(),MAX(0,IF(_xlfn.DAYS(NOW(),B4974)=0,SameDayCycleTimeSettingValue,_xlfn.DAYS(NOW(),B4974))))</f>
        <v>#N/A</v>
      </c>
    </row>
    <row r="4975" spans="1:11" x14ac:dyDescent="0.25">
      <c r="A4975" s="32" t="str">
        <f>IF(AND(TRIM(INDEX(CompletedDateValues,ROW(A4975)))&lt;&gt;"",INDEX(CompletedDateValues,ROW(A4975))&gt;0),INDEX(CompletedDateValues,ROW(A4975)),"")</f>
        <v/>
      </c>
      <c r="B4975" s="32" t="str">
        <f>IF(AND(TRIM(INDEX(StartDateValues,ROW(A4975)))&lt;&gt;"",INDEX(StartDateValues,ROW(A4975))&gt;0),INDEX(StartDateValues,ROW(A4975)),"")</f>
        <v/>
      </c>
      <c r="C4975" s="22" t="str">
        <f t="shared" si="386"/>
        <v/>
      </c>
      <c r="D4975" s="3" t="str">
        <f t="shared" si="387"/>
        <v/>
      </c>
      <c r="E4975" s="3" t="str">
        <f t="shared" si="388"/>
        <v/>
      </c>
      <c r="F4975" s="3" t="str">
        <f t="shared" si="389"/>
        <v/>
      </c>
      <c r="G4975" s="3" t="str">
        <f>IF(A4975="","",IF(HOUR(A4975)&lt;StartHour,StartHour,IF(HOUR(A4975)&gt;FinishHour,FinishHour,HOUR(A4975))))</f>
        <v/>
      </c>
      <c r="H4975" s="3" t="str">
        <f t="shared" si="390"/>
        <v/>
      </c>
      <c r="I4975" s="33" t="e">
        <f>IF(OR(A4975="",B4975=""),NA(),MAX(0,IF(A4975-B4975=0,SameDayCycleTimeSettingValue,(A4975-B4975) *24)))</f>
        <v>#N/A</v>
      </c>
      <c r="J4975" s="33" t="e">
        <f>IF(OR(A4975="",B4975=""),NA(),MAX(0,IF(A4975-B4975=0,SameDayCycleTimeSettingValue,((A4975-B4975) *24)-(INT((A4975-B4975)) * (24-(FinishHour-StartHour))))))</f>
        <v>#N/A</v>
      </c>
      <c r="K4975" s="3" t="e">
        <f ca="1">IF(OR(A4975&lt;&gt;"",B4975=""),NA(),MAX(0,IF(_xlfn.DAYS(NOW(),B4975)=0,SameDayCycleTimeSettingValue,_xlfn.DAYS(NOW(),B4975))))</f>
        <v>#N/A</v>
      </c>
    </row>
    <row r="4976" spans="1:11" x14ac:dyDescent="0.25">
      <c r="A4976" s="32" t="str">
        <f>IF(AND(TRIM(INDEX(CompletedDateValues,ROW(A4976)))&lt;&gt;"",INDEX(CompletedDateValues,ROW(A4976))&gt;0),INDEX(CompletedDateValues,ROW(A4976)),"")</f>
        <v/>
      </c>
      <c r="B4976" s="32" t="str">
        <f>IF(AND(TRIM(INDEX(StartDateValues,ROW(A4976)))&lt;&gt;"",INDEX(StartDateValues,ROW(A4976))&gt;0),INDEX(StartDateValues,ROW(A4976)),"")</f>
        <v/>
      </c>
      <c r="C4976" s="22" t="str">
        <f t="shared" si="386"/>
        <v/>
      </c>
      <c r="D4976" s="3" t="str">
        <f t="shared" si="387"/>
        <v/>
      </c>
      <c r="E4976" s="3" t="str">
        <f t="shared" si="388"/>
        <v/>
      </c>
      <c r="F4976" s="3" t="str">
        <f t="shared" si="389"/>
        <v/>
      </c>
      <c r="G4976" s="3" t="str">
        <f>IF(A4976="","",IF(HOUR(A4976)&lt;StartHour,StartHour,IF(HOUR(A4976)&gt;FinishHour,FinishHour,HOUR(A4976))))</f>
        <v/>
      </c>
      <c r="H4976" s="3" t="str">
        <f t="shared" si="390"/>
        <v/>
      </c>
      <c r="I4976" s="33" t="e">
        <f>IF(OR(A4976="",B4976=""),NA(),MAX(0,IF(A4976-B4976=0,SameDayCycleTimeSettingValue,(A4976-B4976) *24)))</f>
        <v>#N/A</v>
      </c>
      <c r="J4976" s="33" t="e">
        <f>IF(OR(A4976="",B4976=""),NA(),MAX(0,IF(A4976-B4976=0,SameDayCycleTimeSettingValue,((A4976-B4976) *24)-(INT((A4976-B4976)) * (24-(FinishHour-StartHour))))))</f>
        <v>#N/A</v>
      </c>
      <c r="K4976" s="3" t="e">
        <f ca="1">IF(OR(A4976&lt;&gt;"",B4976=""),NA(),MAX(0,IF(_xlfn.DAYS(NOW(),B4976)=0,SameDayCycleTimeSettingValue,_xlfn.DAYS(NOW(),B4976))))</f>
        <v>#N/A</v>
      </c>
    </row>
    <row r="4977" spans="1:11" x14ac:dyDescent="0.25">
      <c r="A4977" s="32" t="str">
        <f>IF(AND(TRIM(INDEX(CompletedDateValues,ROW(A4977)))&lt;&gt;"",INDEX(CompletedDateValues,ROW(A4977))&gt;0),INDEX(CompletedDateValues,ROW(A4977)),"")</f>
        <v/>
      </c>
      <c r="B4977" s="32" t="str">
        <f>IF(AND(TRIM(INDEX(StartDateValues,ROW(A4977)))&lt;&gt;"",INDEX(StartDateValues,ROW(A4977))&gt;0),INDEX(StartDateValues,ROW(A4977)),"")</f>
        <v/>
      </c>
      <c r="C4977" s="22" t="str">
        <f t="shared" si="386"/>
        <v/>
      </c>
      <c r="D4977" s="3" t="str">
        <f t="shared" si="387"/>
        <v/>
      </c>
      <c r="E4977" s="3" t="str">
        <f t="shared" si="388"/>
        <v/>
      </c>
      <c r="F4977" s="3" t="str">
        <f t="shared" si="389"/>
        <v/>
      </c>
      <c r="G4977" s="3" t="str">
        <f>IF(A4977="","",IF(HOUR(A4977)&lt;StartHour,StartHour,IF(HOUR(A4977)&gt;FinishHour,FinishHour,HOUR(A4977))))</f>
        <v/>
      </c>
      <c r="H4977" s="3" t="str">
        <f t="shared" si="390"/>
        <v/>
      </c>
      <c r="I4977" s="33" t="e">
        <f>IF(OR(A4977="",B4977=""),NA(),MAX(0,IF(A4977-B4977=0,SameDayCycleTimeSettingValue,(A4977-B4977) *24)))</f>
        <v>#N/A</v>
      </c>
      <c r="J4977" s="33" t="e">
        <f>IF(OR(A4977="",B4977=""),NA(),MAX(0,IF(A4977-B4977=0,SameDayCycleTimeSettingValue,((A4977-B4977) *24)-(INT((A4977-B4977)) * (24-(FinishHour-StartHour))))))</f>
        <v>#N/A</v>
      </c>
      <c r="K4977" s="3" t="e">
        <f ca="1">IF(OR(A4977&lt;&gt;"",B4977=""),NA(),MAX(0,IF(_xlfn.DAYS(NOW(),B4977)=0,SameDayCycleTimeSettingValue,_xlfn.DAYS(NOW(),B4977))))</f>
        <v>#N/A</v>
      </c>
    </row>
    <row r="4978" spans="1:11" x14ac:dyDescent="0.25">
      <c r="A4978" s="32" t="str">
        <f>IF(AND(TRIM(INDEX(CompletedDateValues,ROW(A4978)))&lt;&gt;"",INDEX(CompletedDateValues,ROW(A4978))&gt;0),INDEX(CompletedDateValues,ROW(A4978)),"")</f>
        <v/>
      </c>
      <c r="B4978" s="32" t="str">
        <f>IF(AND(TRIM(INDEX(StartDateValues,ROW(A4978)))&lt;&gt;"",INDEX(StartDateValues,ROW(A4978))&gt;0),INDEX(StartDateValues,ROW(A4978)),"")</f>
        <v/>
      </c>
      <c r="C4978" s="22" t="str">
        <f t="shared" si="386"/>
        <v/>
      </c>
      <c r="D4978" s="3" t="str">
        <f t="shared" si="387"/>
        <v/>
      </c>
      <c r="E4978" s="3" t="str">
        <f t="shared" si="388"/>
        <v/>
      </c>
      <c r="F4978" s="3" t="str">
        <f t="shared" si="389"/>
        <v/>
      </c>
      <c r="G4978" s="3" t="str">
        <f>IF(A4978="","",IF(HOUR(A4978)&lt;StartHour,StartHour,IF(HOUR(A4978)&gt;FinishHour,FinishHour,HOUR(A4978))))</f>
        <v/>
      </c>
      <c r="H4978" s="3" t="str">
        <f t="shared" si="390"/>
        <v/>
      </c>
      <c r="I4978" s="33" t="e">
        <f>IF(OR(A4978="",B4978=""),NA(),MAX(0,IF(A4978-B4978=0,SameDayCycleTimeSettingValue,(A4978-B4978) *24)))</f>
        <v>#N/A</v>
      </c>
      <c r="J4978" s="33" t="e">
        <f>IF(OR(A4978="",B4978=""),NA(),MAX(0,IF(A4978-B4978=0,SameDayCycleTimeSettingValue,((A4978-B4978) *24)-(INT((A4978-B4978)) * (24-(FinishHour-StartHour))))))</f>
        <v>#N/A</v>
      </c>
      <c r="K4978" s="3" t="e">
        <f ca="1">IF(OR(A4978&lt;&gt;"",B4978=""),NA(),MAX(0,IF(_xlfn.DAYS(NOW(),B4978)=0,SameDayCycleTimeSettingValue,_xlfn.DAYS(NOW(),B4978))))</f>
        <v>#N/A</v>
      </c>
    </row>
    <row r="4979" spans="1:11" x14ac:dyDescent="0.25">
      <c r="A4979" s="32" t="str">
        <f>IF(AND(TRIM(INDEX(CompletedDateValues,ROW(A4979)))&lt;&gt;"",INDEX(CompletedDateValues,ROW(A4979))&gt;0),INDEX(CompletedDateValues,ROW(A4979)),"")</f>
        <v/>
      </c>
      <c r="B4979" s="32" t="str">
        <f>IF(AND(TRIM(INDEX(StartDateValues,ROW(A4979)))&lt;&gt;"",INDEX(StartDateValues,ROW(A4979))&gt;0),INDEX(StartDateValues,ROW(A4979)),"")</f>
        <v/>
      </c>
      <c r="C4979" s="22" t="str">
        <f t="shared" si="386"/>
        <v/>
      </c>
      <c r="D4979" s="3" t="str">
        <f t="shared" si="387"/>
        <v/>
      </c>
      <c r="E4979" s="3" t="str">
        <f t="shared" si="388"/>
        <v/>
      </c>
      <c r="F4979" s="3" t="str">
        <f t="shared" si="389"/>
        <v/>
      </c>
      <c r="G4979" s="3" t="str">
        <f>IF(A4979="","",IF(HOUR(A4979)&lt;StartHour,StartHour,IF(HOUR(A4979)&gt;FinishHour,FinishHour,HOUR(A4979))))</f>
        <v/>
      </c>
      <c r="H4979" s="3" t="str">
        <f t="shared" si="390"/>
        <v/>
      </c>
      <c r="I4979" s="33" t="e">
        <f>IF(OR(A4979="",B4979=""),NA(),MAX(0,IF(A4979-B4979=0,SameDayCycleTimeSettingValue,(A4979-B4979) *24)))</f>
        <v>#N/A</v>
      </c>
      <c r="J4979" s="33" t="e">
        <f>IF(OR(A4979="",B4979=""),NA(),MAX(0,IF(A4979-B4979=0,SameDayCycleTimeSettingValue,((A4979-B4979) *24)-(INT((A4979-B4979)) * (24-(FinishHour-StartHour))))))</f>
        <v>#N/A</v>
      </c>
      <c r="K4979" s="3" t="e">
        <f ca="1">IF(OR(A4979&lt;&gt;"",B4979=""),NA(),MAX(0,IF(_xlfn.DAYS(NOW(),B4979)=0,SameDayCycleTimeSettingValue,_xlfn.DAYS(NOW(),B4979))))</f>
        <v>#N/A</v>
      </c>
    </row>
    <row r="4980" spans="1:11" x14ac:dyDescent="0.25">
      <c r="A4980" s="32" t="str">
        <f>IF(AND(TRIM(INDEX(CompletedDateValues,ROW(A4980)))&lt;&gt;"",INDEX(CompletedDateValues,ROW(A4980))&gt;0),INDEX(CompletedDateValues,ROW(A4980)),"")</f>
        <v/>
      </c>
      <c r="B4980" s="32" t="str">
        <f>IF(AND(TRIM(INDEX(StartDateValues,ROW(A4980)))&lt;&gt;"",INDEX(StartDateValues,ROW(A4980))&gt;0),INDEX(StartDateValues,ROW(A4980)),"")</f>
        <v/>
      </c>
      <c r="C4980" s="22" t="str">
        <f t="shared" si="386"/>
        <v/>
      </c>
      <c r="D4980" s="3" t="str">
        <f t="shared" si="387"/>
        <v/>
      </c>
      <c r="E4980" s="3" t="str">
        <f t="shared" si="388"/>
        <v/>
      </c>
      <c r="F4980" s="3" t="str">
        <f t="shared" si="389"/>
        <v/>
      </c>
      <c r="G4980" s="3" t="str">
        <f>IF(A4980="","",IF(HOUR(A4980)&lt;StartHour,StartHour,IF(HOUR(A4980)&gt;FinishHour,FinishHour,HOUR(A4980))))</f>
        <v/>
      </c>
      <c r="H4980" s="3" t="str">
        <f t="shared" si="390"/>
        <v/>
      </c>
      <c r="I4980" s="33" t="e">
        <f>IF(OR(A4980="",B4980=""),NA(),MAX(0,IF(A4980-B4980=0,SameDayCycleTimeSettingValue,(A4980-B4980) *24)))</f>
        <v>#N/A</v>
      </c>
      <c r="J4980" s="33" t="e">
        <f>IF(OR(A4980="",B4980=""),NA(),MAX(0,IF(A4980-B4980=0,SameDayCycleTimeSettingValue,((A4980-B4980) *24)-(INT((A4980-B4980)) * (24-(FinishHour-StartHour))))))</f>
        <v>#N/A</v>
      </c>
      <c r="K4980" s="3" t="e">
        <f ca="1">IF(OR(A4980&lt;&gt;"",B4980=""),NA(),MAX(0,IF(_xlfn.DAYS(NOW(),B4980)=0,SameDayCycleTimeSettingValue,_xlfn.DAYS(NOW(),B4980))))</f>
        <v>#N/A</v>
      </c>
    </row>
    <row r="4981" spans="1:11" x14ac:dyDescent="0.25">
      <c r="A4981" s="32" t="str">
        <f>IF(AND(TRIM(INDEX(CompletedDateValues,ROW(A4981)))&lt;&gt;"",INDEX(CompletedDateValues,ROW(A4981))&gt;0),INDEX(CompletedDateValues,ROW(A4981)),"")</f>
        <v/>
      </c>
      <c r="B4981" s="32" t="str">
        <f>IF(AND(TRIM(INDEX(StartDateValues,ROW(A4981)))&lt;&gt;"",INDEX(StartDateValues,ROW(A4981))&gt;0),INDEX(StartDateValues,ROW(A4981)),"")</f>
        <v/>
      </c>
      <c r="C4981" s="22" t="str">
        <f t="shared" si="386"/>
        <v/>
      </c>
      <c r="D4981" s="3" t="str">
        <f t="shared" si="387"/>
        <v/>
      </c>
      <c r="E4981" s="3" t="str">
        <f t="shared" si="388"/>
        <v/>
      </c>
      <c r="F4981" s="3" t="str">
        <f t="shared" si="389"/>
        <v/>
      </c>
      <c r="G4981" s="3" t="str">
        <f>IF(A4981="","",IF(HOUR(A4981)&lt;StartHour,StartHour,IF(HOUR(A4981)&gt;FinishHour,FinishHour,HOUR(A4981))))</f>
        <v/>
      </c>
      <c r="H4981" s="3" t="str">
        <f t="shared" si="390"/>
        <v/>
      </c>
      <c r="I4981" s="33" t="e">
        <f>IF(OR(A4981="",B4981=""),NA(),MAX(0,IF(A4981-B4981=0,SameDayCycleTimeSettingValue,(A4981-B4981) *24)))</f>
        <v>#N/A</v>
      </c>
      <c r="J4981" s="33" t="e">
        <f>IF(OR(A4981="",B4981=""),NA(),MAX(0,IF(A4981-B4981=0,SameDayCycleTimeSettingValue,((A4981-B4981) *24)-(INT((A4981-B4981)) * (24-(FinishHour-StartHour))))))</f>
        <v>#N/A</v>
      </c>
      <c r="K4981" s="3" t="e">
        <f ca="1">IF(OR(A4981&lt;&gt;"",B4981=""),NA(),MAX(0,IF(_xlfn.DAYS(NOW(),B4981)=0,SameDayCycleTimeSettingValue,_xlfn.DAYS(NOW(),B4981))))</f>
        <v>#N/A</v>
      </c>
    </row>
    <row r="4982" spans="1:11" x14ac:dyDescent="0.25">
      <c r="A4982" s="32" t="str">
        <f>IF(AND(TRIM(INDEX(CompletedDateValues,ROW(A4982)))&lt;&gt;"",INDEX(CompletedDateValues,ROW(A4982))&gt;0),INDEX(CompletedDateValues,ROW(A4982)),"")</f>
        <v/>
      </c>
      <c r="B4982" s="32" t="str">
        <f>IF(AND(TRIM(INDEX(StartDateValues,ROW(A4982)))&lt;&gt;"",INDEX(StartDateValues,ROW(A4982))&gt;0),INDEX(StartDateValues,ROW(A4982)),"")</f>
        <v/>
      </c>
      <c r="C4982" s="22" t="str">
        <f t="shared" si="386"/>
        <v/>
      </c>
      <c r="D4982" s="3" t="str">
        <f t="shared" si="387"/>
        <v/>
      </c>
      <c r="E4982" s="3" t="str">
        <f t="shared" si="388"/>
        <v/>
      </c>
      <c r="F4982" s="3" t="str">
        <f t="shared" si="389"/>
        <v/>
      </c>
      <c r="G4982" s="3" t="str">
        <f>IF(A4982="","",IF(HOUR(A4982)&lt;StartHour,StartHour,IF(HOUR(A4982)&gt;FinishHour,FinishHour,HOUR(A4982))))</f>
        <v/>
      </c>
      <c r="H4982" s="3" t="str">
        <f t="shared" si="390"/>
        <v/>
      </c>
      <c r="I4982" s="33" t="e">
        <f>IF(OR(A4982="",B4982=""),NA(),MAX(0,IF(A4982-B4982=0,SameDayCycleTimeSettingValue,(A4982-B4982) *24)))</f>
        <v>#N/A</v>
      </c>
      <c r="J4982" s="33" t="e">
        <f>IF(OR(A4982="",B4982=""),NA(),MAX(0,IF(A4982-B4982=0,SameDayCycleTimeSettingValue,((A4982-B4982) *24)-(INT((A4982-B4982)) * (24-(FinishHour-StartHour))))))</f>
        <v>#N/A</v>
      </c>
      <c r="K4982" s="3" t="e">
        <f ca="1">IF(OR(A4982&lt;&gt;"",B4982=""),NA(),MAX(0,IF(_xlfn.DAYS(NOW(),B4982)=0,SameDayCycleTimeSettingValue,_xlfn.DAYS(NOW(),B4982))))</f>
        <v>#N/A</v>
      </c>
    </row>
    <row r="4983" spans="1:11" x14ac:dyDescent="0.25">
      <c r="A4983" s="32" t="str">
        <f>IF(AND(TRIM(INDEX(CompletedDateValues,ROW(A4983)))&lt;&gt;"",INDEX(CompletedDateValues,ROW(A4983))&gt;0),INDEX(CompletedDateValues,ROW(A4983)),"")</f>
        <v/>
      </c>
      <c r="B4983" s="32" t="str">
        <f>IF(AND(TRIM(INDEX(StartDateValues,ROW(A4983)))&lt;&gt;"",INDEX(StartDateValues,ROW(A4983))&gt;0),INDEX(StartDateValues,ROW(A4983)),"")</f>
        <v/>
      </c>
      <c r="C4983" s="22" t="str">
        <f t="shared" si="386"/>
        <v/>
      </c>
      <c r="D4983" s="3" t="str">
        <f t="shared" si="387"/>
        <v/>
      </c>
      <c r="E4983" s="3" t="str">
        <f t="shared" si="388"/>
        <v/>
      </c>
      <c r="F4983" s="3" t="str">
        <f t="shared" si="389"/>
        <v/>
      </c>
      <c r="G4983" s="3" t="str">
        <f>IF(A4983="","",IF(HOUR(A4983)&lt;StartHour,StartHour,IF(HOUR(A4983)&gt;FinishHour,FinishHour,HOUR(A4983))))</f>
        <v/>
      </c>
      <c r="H4983" s="3" t="str">
        <f t="shared" si="390"/>
        <v/>
      </c>
      <c r="I4983" s="33" t="e">
        <f>IF(OR(A4983="",B4983=""),NA(),MAX(0,IF(A4983-B4983=0,SameDayCycleTimeSettingValue,(A4983-B4983) *24)))</f>
        <v>#N/A</v>
      </c>
      <c r="J4983" s="33" t="e">
        <f>IF(OR(A4983="",B4983=""),NA(),MAX(0,IF(A4983-B4983=0,SameDayCycleTimeSettingValue,((A4983-B4983) *24)-(INT((A4983-B4983)) * (24-(FinishHour-StartHour))))))</f>
        <v>#N/A</v>
      </c>
      <c r="K4983" s="3" t="e">
        <f ca="1">IF(OR(A4983&lt;&gt;"",B4983=""),NA(),MAX(0,IF(_xlfn.DAYS(NOW(),B4983)=0,SameDayCycleTimeSettingValue,_xlfn.DAYS(NOW(),B4983))))</f>
        <v>#N/A</v>
      </c>
    </row>
    <row r="4984" spans="1:11" x14ac:dyDescent="0.25">
      <c r="A4984" s="32" t="str">
        <f>IF(AND(TRIM(INDEX(CompletedDateValues,ROW(A4984)))&lt;&gt;"",INDEX(CompletedDateValues,ROW(A4984))&gt;0),INDEX(CompletedDateValues,ROW(A4984)),"")</f>
        <v/>
      </c>
      <c r="B4984" s="32" t="str">
        <f>IF(AND(TRIM(INDEX(StartDateValues,ROW(A4984)))&lt;&gt;"",INDEX(StartDateValues,ROW(A4984))&gt;0),INDEX(StartDateValues,ROW(A4984)),"")</f>
        <v/>
      </c>
      <c r="C4984" s="22" t="str">
        <f t="shared" si="386"/>
        <v/>
      </c>
      <c r="D4984" s="3" t="str">
        <f t="shared" si="387"/>
        <v/>
      </c>
      <c r="E4984" s="3" t="str">
        <f t="shared" si="388"/>
        <v/>
      </c>
      <c r="F4984" s="3" t="str">
        <f t="shared" si="389"/>
        <v/>
      </c>
      <c r="G4984" s="3" t="str">
        <f>IF(A4984="","",IF(HOUR(A4984)&lt;StartHour,StartHour,IF(HOUR(A4984)&gt;FinishHour,FinishHour,HOUR(A4984))))</f>
        <v/>
      </c>
      <c r="H4984" s="3" t="str">
        <f t="shared" si="390"/>
        <v/>
      </c>
      <c r="I4984" s="33" t="e">
        <f>IF(OR(A4984="",B4984=""),NA(),MAX(0,IF(A4984-B4984=0,SameDayCycleTimeSettingValue,(A4984-B4984) *24)))</f>
        <v>#N/A</v>
      </c>
      <c r="J4984" s="33" t="e">
        <f>IF(OR(A4984="",B4984=""),NA(),MAX(0,IF(A4984-B4984=0,SameDayCycleTimeSettingValue,((A4984-B4984) *24)-(INT((A4984-B4984)) * (24-(FinishHour-StartHour))))))</f>
        <v>#N/A</v>
      </c>
      <c r="K4984" s="3" t="e">
        <f ca="1">IF(OR(A4984&lt;&gt;"",B4984=""),NA(),MAX(0,IF(_xlfn.DAYS(NOW(),B4984)=0,SameDayCycleTimeSettingValue,_xlfn.DAYS(NOW(),B4984))))</f>
        <v>#N/A</v>
      </c>
    </row>
    <row r="4985" spans="1:11" x14ac:dyDescent="0.25">
      <c r="A4985" s="32" t="str">
        <f>IF(AND(TRIM(INDEX(CompletedDateValues,ROW(A4985)))&lt;&gt;"",INDEX(CompletedDateValues,ROW(A4985))&gt;0),INDEX(CompletedDateValues,ROW(A4985)),"")</f>
        <v/>
      </c>
      <c r="B4985" s="32" t="str">
        <f>IF(AND(TRIM(INDEX(StartDateValues,ROW(A4985)))&lt;&gt;"",INDEX(StartDateValues,ROW(A4985))&gt;0),INDEX(StartDateValues,ROW(A4985)),"")</f>
        <v/>
      </c>
      <c r="C4985" s="22" t="str">
        <f t="shared" si="386"/>
        <v/>
      </c>
      <c r="D4985" s="3" t="str">
        <f t="shared" si="387"/>
        <v/>
      </c>
      <c r="E4985" s="3" t="str">
        <f t="shared" si="388"/>
        <v/>
      </c>
      <c r="F4985" s="3" t="str">
        <f t="shared" si="389"/>
        <v/>
      </c>
      <c r="G4985" s="3" t="str">
        <f>IF(A4985="","",IF(HOUR(A4985)&lt;StartHour,StartHour,IF(HOUR(A4985)&gt;FinishHour,FinishHour,HOUR(A4985))))</f>
        <v/>
      </c>
      <c r="H4985" s="3" t="str">
        <f t="shared" si="390"/>
        <v/>
      </c>
      <c r="I4985" s="33" t="e">
        <f>IF(OR(A4985="",B4985=""),NA(),MAX(0,IF(A4985-B4985=0,SameDayCycleTimeSettingValue,(A4985-B4985) *24)))</f>
        <v>#N/A</v>
      </c>
      <c r="J4985" s="33" t="e">
        <f>IF(OR(A4985="",B4985=""),NA(),MAX(0,IF(A4985-B4985=0,SameDayCycleTimeSettingValue,((A4985-B4985) *24)-(INT((A4985-B4985)) * (24-(FinishHour-StartHour))))))</f>
        <v>#N/A</v>
      </c>
      <c r="K4985" s="3" t="e">
        <f ca="1">IF(OR(A4985&lt;&gt;"",B4985=""),NA(),MAX(0,IF(_xlfn.DAYS(NOW(),B4985)=0,SameDayCycleTimeSettingValue,_xlfn.DAYS(NOW(),B4985))))</f>
        <v>#N/A</v>
      </c>
    </row>
    <row r="4986" spans="1:11" x14ac:dyDescent="0.25">
      <c r="A4986" s="32" t="str">
        <f>IF(AND(TRIM(INDEX(CompletedDateValues,ROW(A4986)))&lt;&gt;"",INDEX(CompletedDateValues,ROW(A4986))&gt;0),INDEX(CompletedDateValues,ROW(A4986)),"")</f>
        <v/>
      </c>
      <c r="B4986" s="32" t="str">
        <f>IF(AND(TRIM(INDEX(StartDateValues,ROW(A4986)))&lt;&gt;"",INDEX(StartDateValues,ROW(A4986))&gt;0),INDEX(StartDateValues,ROW(A4986)),"")</f>
        <v/>
      </c>
      <c r="C4986" s="22" t="str">
        <f t="shared" si="386"/>
        <v/>
      </c>
      <c r="D4986" s="3" t="str">
        <f t="shared" si="387"/>
        <v/>
      </c>
      <c r="E4986" s="3" t="str">
        <f t="shared" si="388"/>
        <v/>
      </c>
      <c r="F4986" s="3" t="str">
        <f t="shared" si="389"/>
        <v/>
      </c>
      <c r="G4986" s="3" t="str">
        <f>IF(A4986="","",IF(HOUR(A4986)&lt;StartHour,StartHour,IF(HOUR(A4986)&gt;FinishHour,FinishHour,HOUR(A4986))))</f>
        <v/>
      </c>
      <c r="H4986" s="3" t="str">
        <f t="shared" si="390"/>
        <v/>
      </c>
      <c r="I4986" s="33" t="e">
        <f>IF(OR(A4986="",B4986=""),NA(),MAX(0,IF(A4986-B4986=0,SameDayCycleTimeSettingValue,(A4986-B4986) *24)))</f>
        <v>#N/A</v>
      </c>
      <c r="J4986" s="33" t="e">
        <f>IF(OR(A4986="",B4986=""),NA(),MAX(0,IF(A4986-B4986=0,SameDayCycleTimeSettingValue,((A4986-B4986) *24)-(INT((A4986-B4986)) * (24-(FinishHour-StartHour))))))</f>
        <v>#N/A</v>
      </c>
      <c r="K4986" s="3" t="e">
        <f ca="1">IF(OR(A4986&lt;&gt;"",B4986=""),NA(),MAX(0,IF(_xlfn.DAYS(NOW(),B4986)=0,SameDayCycleTimeSettingValue,_xlfn.DAYS(NOW(),B4986))))</f>
        <v>#N/A</v>
      </c>
    </row>
    <row r="4987" spans="1:11" x14ac:dyDescent="0.25">
      <c r="A4987" s="32" t="str">
        <f>IF(AND(TRIM(INDEX(CompletedDateValues,ROW(A4987)))&lt;&gt;"",INDEX(CompletedDateValues,ROW(A4987))&gt;0),INDEX(CompletedDateValues,ROW(A4987)),"")</f>
        <v/>
      </c>
      <c r="B4987" s="32" t="str">
        <f>IF(AND(TRIM(INDEX(StartDateValues,ROW(A4987)))&lt;&gt;"",INDEX(StartDateValues,ROW(A4987))&gt;0),INDEX(StartDateValues,ROW(A4987)),"")</f>
        <v/>
      </c>
      <c r="C4987" s="22" t="str">
        <f t="shared" si="386"/>
        <v/>
      </c>
      <c r="D4987" s="3" t="str">
        <f t="shared" si="387"/>
        <v/>
      </c>
      <c r="E4987" s="3" t="str">
        <f t="shared" si="388"/>
        <v/>
      </c>
      <c r="F4987" s="3" t="str">
        <f t="shared" si="389"/>
        <v/>
      </c>
      <c r="G4987" s="3" t="str">
        <f>IF(A4987="","",IF(HOUR(A4987)&lt;StartHour,StartHour,IF(HOUR(A4987)&gt;FinishHour,FinishHour,HOUR(A4987))))</f>
        <v/>
      </c>
      <c r="H4987" s="3" t="str">
        <f t="shared" si="390"/>
        <v/>
      </c>
      <c r="I4987" s="33" t="e">
        <f>IF(OR(A4987="",B4987=""),NA(),MAX(0,IF(A4987-B4987=0,SameDayCycleTimeSettingValue,(A4987-B4987) *24)))</f>
        <v>#N/A</v>
      </c>
      <c r="J4987" s="33" t="e">
        <f>IF(OR(A4987="",B4987=""),NA(),MAX(0,IF(A4987-B4987=0,SameDayCycleTimeSettingValue,((A4987-B4987) *24)-(INT((A4987-B4987)) * (24-(FinishHour-StartHour))))))</f>
        <v>#N/A</v>
      </c>
      <c r="K4987" s="3" t="e">
        <f ca="1">IF(OR(A4987&lt;&gt;"",B4987=""),NA(),MAX(0,IF(_xlfn.DAYS(NOW(),B4987)=0,SameDayCycleTimeSettingValue,_xlfn.DAYS(NOW(),B4987))))</f>
        <v>#N/A</v>
      </c>
    </row>
    <row r="4988" spans="1:11" x14ac:dyDescent="0.25">
      <c r="A4988" s="32" t="str">
        <f>IF(AND(TRIM(INDEX(CompletedDateValues,ROW(A4988)))&lt;&gt;"",INDEX(CompletedDateValues,ROW(A4988))&gt;0),INDEX(CompletedDateValues,ROW(A4988)),"")</f>
        <v/>
      </c>
      <c r="B4988" s="32" t="str">
        <f>IF(AND(TRIM(INDEX(StartDateValues,ROW(A4988)))&lt;&gt;"",INDEX(StartDateValues,ROW(A4988))&gt;0),INDEX(StartDateValues,ROW(A4988)),"")</f>
        <v/>
      </c>
      <c r="C4988" s="22" t="str">
        <f t="shared" si="386"/>
        <v/>
      </c>
      <c r="D4988" s="3" t="str">
        <f t="shared" si="387"/>
        <v/>
      </c>
      <c r="E4988" s="3" t="str">
        <f t="shared" si="388"/>
        <v/>
      </c>
      <c r="F4988" s="3" t="str">
        <f t="shared" si="389"/>
        <v/>
      </c>
      <c r="G4988" s="3" t="str">
        <f>IF(A4988="","",IF(HOUR(A4988)&lt;StartHour,StartHour,IF(HOUR(A4988)&gt;FinishHour,FinishHour,HOUR(A4988))))</f>
        <v/>
      </c>
      <c r="H4988" s="3" t="str">
        <f t="shared" si="390"/>
        <v/>
      </c>
      <c r="I4988" s="33" t="e">
        <f>IF(OR(A4988="",B4988=""),NA(),MAX(0,IF(A4988-B4988=0,SameDayCycleTimeSettingValue,(A4988-B4988) *24)))</f>
        <v>#N/A</v>
      </c>
      <c r="J4988" s="33" t="e">
        <f>IF(OR(A4988="",B4988=""),NA(),MAX(0,IF(A4988-B4988=0,SameDayCycleTimeSettingValue,((A4988-B4988) *24)-(INT((A4988-B4988)) * (24-(FinishHour-StartHour))))))</f>
        <v>#N/A</v>
      </c>
      <c r="K4988" s="3" t="e">
        <f ca="1">IF(OR(A4988&lt;&gt;"",B4988=""),NA(),MAX(0,IF(_xlfn.DAYS(NOW(),B4988)=0,SameDayCycleTimeSettingValue,_xlfn.DAYS(NOW(),B4988))))</f>
        <v>#N/A</v>
      </c>
    </row>
    <row r="4989" spans="1:11" x14ac:dyDescent="0.25">
      <c r="A4989" s="32" t="str">
        <f>IF(AND(TRIM(INDEX(CompletedDateValues,ROW(A4989)))&lt;&gt;"",INDEX(CompletedDateValues,ROW(A4989))&gt;0),INDEX(CompletedDateValues,ROW(A4989)),"")</f>
        <v/>
      </c>
      <c r="B4989" s="32" t="str">
        <f>IF(AND(TRIM(INDEX(StartDateValues,ROW(A4989)))&lt;&gt;"",INDEX(StartDateValues,ROW(A4989))&gt;0),INDEX(StartDateValues,ROW(A4989)),"")</f>
        <v/>
      </c>
      <c r="C4989" s="22" t="str">
        <f t="shared" si="386"/>
        <v/>
      </c>
      <c r="D4989" s="3" t="str">
        <f t="shared" si="387"/>
        <v/>
      </c>
      <c r="E4989" s="3" t="str">
        <f t="shared" si="388"/>
        <v/>
      </c>
      <c r="F4989" s="3" t="str">
        <f t="shared" si="389"/>
        <v/>
      </c>
      <c r="G4989" s="3" t="str">
        <f>IF(A4989="","",IF(HOUR(A4989)&lt;StartHour,StartHour,IF(HOUR(A4989)&gt;FinishHour,FinishHour,HOUR(A4989))))</f>
        <v/>
      </c>
      <c r="H4989" s="3" t="str">
        <f t="shared" si="390"/>
        <v/>
      </c>
      <c r="I4989" s="33" t="e">
        <f>IF(OR(A4989="",B4989=""),NA(),MAX(0,IF(A4989-B4989=0,SameDayCycleTimeSettingValue,(A4989-B4989) *24)))</f>
        <v>#N/A</v>
      </c>
      <c r="J4989" s="33" t="e">
        <f>IF(OR(A4989="",B4989=""),NA(),MAX(0,IF(A4989-B4989=0,SameDayCycleTimeSettingValue,((A4989-B4989) *24)-(INT((A4989-B4989)) * (24-(FinishHour-StartHour))))))</f>
        <v>#N/A</v>
      </c>
      <c r="K4989" s="3" t="e">
        <f ca="1">IF(OR(A4989&lt;&gt;"",B4989=""),NA(),MAX(0,IF(_xlfn.DAYS(NOW(),B4989)=0,SameDayCycleTimeSettingValue,_xlfn.DAYS(NOW(),B4989))))</f>
        <v>#N/A</v>
      </c>
    </row>
    <row r="4990" spans="1:11" x14ac:dyDescent="0.25">
      <c r="A4990" s="32" t="str">
        <f>IF(AND(TRIM(INDEX(CompletedDateValues,ROW(A4990)))&lt;&gt;"",INDEX(CompletedDateValues,ROW(A4990))&gt;0),INDEX(CompletedDateValues,ROW(A4990)),"")</f>
        <v/>
      </c>
      <c r="B4990" s="32" t="str">
        <f>IF(AND(TRIM(INDEX(StartDateValues,ROW(A4990)))&lt;&gt;"",INDEX(StartDateValues,ROW(A4990))&gt;0),INDEX(StartDateValues,ROW(A4990)),"")</f>
        <v/>
      </c>
      <c r="C4990" s="22" t="str">
        <f t="shared" si="386"/>
        <v/>
      </c>
      <c r="D4990" s="3" t="str">
        <f t="shared" si="387"/>
        <v/>
      </c>
      <c r="E4990" s="3" t="str">
        <f t="shared" si="388"/>
        <v/>
      </c>
      <c r="F4990" s="3" t="str">
        <f t="shared" si="389"/>
        <v/>
      </c>
      <c r="G4990" s="3" t="str">
        <f>IF(A4990="","",IF(HOUR(A4990)&lt;StartHour,StartHour,IF(HOUR(A4990)&gt;FinishHour,FinishHour,HOUR(A4990))))</f>
        <v/>
      </c>
      <c r="H4990" s="3" t="str">
        <f t="shared" si="390"/>
        <v/>
      </c>
      <c r="I4990" s="33" t="e">
        <f>IF(OR(A4990="",B4990=""),NA(),MAX(0,IF(A4990-B4990=0,SameDayCycleTimeSettingValue,(A4990-B4990) *24)))</f>
        <v>#N/A</v>
      </c>
      <c r="J4990" s="33" t="e">
        <f>IF(OR(A4990="",B4990=""),NA(),MAX(0,IF(A4990-B4990=0,SameDayCycleTimeSettingValue,((A4990-B4990) *24)-(INT((A4990-B4990)) * (24-(FinishHour-StartHour))))))</f>
        <v>#N/A</v>
      </c>
      <c r="K4990" s="3" t="e">
        <f ca="1">IF(OR(A4990&lt;&gt;"",B4990=""),NA(),MAX(0,IF(_xlfn.DAYS(NOW(),B4990)=0,SameDayCycleTimeSettingValue,_xlfn.DAYS(NOW(),B4990))))</f>
        <v>#N/A</v>
      </c>
    </row>
    <row r="4991" spans="1:11" x14ac:dyDescent="0.25">
      <c r="A4991" s="32" t="str">
        <f>IF(AND(TRIM(INDEX(CompletedDateValues,ROW(A4991)))&lt;&gt;"",INDEX(CompletedDateValues,ROW(A4991))&gt;0),INDEX(CompletedDateValues,ROW(A4991)),"")</f>
        <v/>
      </c>
      <c r="B4991" s="32" t="str">
        <f>IF(AND(TRIM(INDEX(StartDateValues,ROW(A4991)))&lt;&gt;"",INDEX(StartDateValues,ROW(A4991))&gt;0),INDEX(StartDateValues,ROW(A4991)),"")</f>
        <v/>
      </c>
      <c r="C4991" s="22" t="str">
        <f t="shared" si="386"/>
        <v/>
      </c>
      <c r="D4991" s="3" t="str">
        <f t="shared" si="387"/>
        <v/>
      </c>
      <c r="E4991" s="3" t="str">
        <f t="shared" si="388"/>
        <v/>
      </c>
      <c r="F4991" s="3" t="str">
        <f t="shared" si="389"/>
        <v/>
      </c>
      <c r="G4991" s="3" t="str">
        <f>IF(A4991="","",IF(HOUR(A4991)&lt;StartHour,StartHour,IF(HOUR(A4991)&gt;FinishHour,FinishHour,HOUR(A4991))))</f>
        <v/>
      </c>
      <c r="H4991" s="3" t="str">
        <f t="shared" si="390"/>
        <v/>
      </c>
      <c r="I4991" s="33" t="e">
        <f>IF(OR(A4991="",B4991=""),NA(),MAX(0,IF(A4991-B4991=0,SameDayCycleTimeSettingValue,(A4991-B4991) *24)))</f>
        <v>#N/A</v>
      </c>
      <c r="J4991" s="33" t="e">
        <f>IF(OR(A4991="",B4991=""),NA(),MAX(0,IF(A4991-B4991=0,SameDayCycleTimeSettingValue,((A4991-B4991) *24)-(INT((A4991-B4991)) * (24-(FinishHour-StartHour))))))</f>
        <v>#N/A</v>
      </c>
      <c r="K4991" s="3" t="e">
        <f ca="1">IF(OR(A4991&lt;&gt;"",B4991=""),NA(),MAX(0,IF(_xlfn.DAYS(NOW(),B4991)=0,SameDayCycleTimeSettingValue,_xlfn.DAYS(NOW(),B4991))))</f>
        <v>#N/A</v>
      </c>
    </row>
    <row r="4992" spans="1:11" x14ac:dyDescent="0.25">
      <c r="A4992" s="32" t="str">
        <f>IF(AND(TRIM(INDEX(CompletedDateValues,ROW(A4992)))&lt;&gt;"",INDEX(CompletedDateValues,ROW(A4992))&gt;0),INDEX(CompletedDateValues,ROW(A4992)),"")</f>
        <v/>
      </c>
      <c r="B4992" s="32" t="str">
        <f>IF(AND(TRIM(INDEX(StartDateValues,ROW(A4992)))&lt;&gt;"",INDEX(StartDateValues,ROW(A4992))&gt;0),INDEX(StartDateValues,ROW(A4992)),"")</f>
        <v/>
      </c>
      <c r="C4992" s="22" t="str">
        <f t="shared" si="386"/>
        <v/>
      </c>
      <c r="D4992" s="3" t="str">
        <f t="shared" si="387"/>
        <v/>
      </c>
      <c r="E4992" s="3" t="str">
        <f t="shared" si="388"/>
        <v/>
      </c>
      <c r="F4992" s="3" t="str">
        <f t="shared" si="389"/>
        <v/>
      </c>
      <c r="G4992" s="3" t="str">
        <f>IF(A4992="","",IF(HOUR(A4992)&lt;StartHour,StartHour,IF(HOUR(A4992)&gt;FinishHour,FinishHour,HOUR(A4992))))</f>
        <v/>
      </c>
      <c r="H4992" s="3" t="str">
        <f t="shared" si="390"/>
        <v/>
      </c>
      <c r="I4992" s="33" t="e">
        <f>IF(OR(A4992="",B4992=""),NA(),MAX(0,IF(A4992-B4992=0,SameDayCycleTimeSettingValue,(A4992-B4992) *24)))</f>
        <v>#N/A</v>
      </c>
      <c r="J4992" s="33" t="e">
        <f>IF(OR(A4992="",B4992=""),NA(),MAX(0,IF(A4992-B4992=0,SameDayCycleTimeSettingValue,((A4992-B4992) *24)-(INT((A4992-B4992)) * (24-(FinishHour-StartHour))))))</f>
        <v>#N/A</v>
      </c>
      <c r="K4992" s="3" t="e">
        <f ca="1">IF(OR(A4992&lt;&gt;"",B4992=""),NA(),MAX(0,IF(_xlfn.DAYS(NOW(),B4992)=0,SameDayCycleTimeSettingValue,_xlfn.DAYS(NOW(),B4992))))</f>
        <v>#N/A</v>
      </c>
    </row>
    <row r="4993" spans="1:11" x14ac:dyDescent="0.25">
      <c r="A4993" s="32" t="str">
        <f>IF(AND(TRIM(INDEX(CompletedDateValues,ROW(A4993)))&lt;&gt;"",INDEX(CompletedDateValues,ROW(A4993))&gt;0),INDEX(CompletedDateValues,ROW(A4993)),"")</f>
        <v/>
      </c>
      <c r="B4993" s="32" t="str">
        <f>IF(AND(TRIM(INDEX(StartDateValues,ROW(A4993)))&lt;&gt;"",INDEX(StartDateValues,ROW(A4993))&gt;0),INDEX(StartDateValues,ROW(A4993)),"")</f>
        <v/>
      </c>
      <c r="C4993" s="22" t="str">
        <f t="shared" si="386"/>
        <v/>
      </c>
      <c r="D4993" s="3" t="str">
        <f t="shared" si="387"/>
        <v/>
      </c>
      <c r="E4993" s="3" t="str">
        <f t="shared" si="388"/>
        <v/>
      </c>
      <c r="F4993" s="3" t="str">
        <f t="shared" si="389"/>
        <v/>
      </c>
      <c r="G4993" s="3" t="str">
        <f>IF(A4993="","",IF(HOUR(A4993)&lt;StartHour,StartHour,IF(HOUR(A4993)&gt;FinishHour,FinishHour,HOUR(A4993))))</f>
        <v/>
      </c>
      <c r="H4993" s="3" t="str">
        <f t="shared" si="390"/>
        <v/>
      </c>
      <c r="I4993" s="33" t="e">
        <f>IF(OR(A4993="",B4993=""),NA(),MAX(0,IF(A4993-B4993=0,SameDayCycleTimeSettingValue,(A4993-B4993) *24)))</f>
        <v>#N/A</v>
      </c>
      <c r="J4993" s="33" t="e">
        <f>IF(OR(A4993="",B4993=""),NA(),MAX(0,IF(A4993-B4993=0,SameDayCycleTimeSettingValue,((A4993-B4993) *24)-(INT((A4993-B4993)) * (24-(FinishHour-StartHour))))))</f>
        <v>#N/A</v>
      </c>
      <c r="K4993" s="3" t="e">
        <f ca="1">IF(OR(A4993&lt;&gt;"",B4993=""),NA(),MAX(0,IF(_xlfn.DAYS(NOW(),B4993)=0,SameDayCycleTimeSettingValue,_xlfn.DAYS(NOW(),B4993))))</f>
        <v>#N/A</v>
      </c>
    </row>
    <row r="4994" spans="1:11" x14ac:dyDescent="0.25">
      <c r="A4994" s="32" t="str">
        <f>IF(AND(TRIM(INDEX(CompletedDateValues,ROW(A4994)))&lt;&gt;"",INDEX(CompletedDateValues,ROW(A4994))&gt;0),INDEX(CompletedDateValues,ROW(A4994)),"")</f>
        <v/>
      </c>
      <c r="B4994" s="32" t="str">
        <f>IF(AND(TRIM(INDEX(StartDateValues,ROW(A4994)))&lt;&gt;"",INDEX(StartDateValues,ROW(A4994))&gt;0),INDEX(StartDateValues,ROW(A4994)),"")</f>
        <v/>
      </c>
      <c r="C4994" s="22" t="str">
        <f t="shared" si="386"/>
        <v/>
      </c>
      <c r="D4994" s="3" t="str">
        <f t="shared" si="387"/>
        <v/>
      </c>
      <c r="E4994" s="3" t="str">
        <f t="shared" si="388"/>
        <v/>
      </c>
      <c r="F4994" s="3" t="str">
        <f t="shared" si="389"/>
        <v/>
      </c>
      <c r="G4994" s="3" t="str">
        <f>IF(A4994="","",IF(HOUR(A4994)&lt;StartHour,StartHour,IF(HOUR(A4994)&gt;FinishHour,FinishHour,HOUR(A4994))))</f>
        <v/>
      </c>
      <c r="H4994" s="3" t="str">
        <f t="shared" si="390"/>
        <v/>
      </c>
      <c r="I4994" s="33" t="e">
        <f>IF(OR(A4994="",B4994=""),NA(),MAX(0,IF(A4994-B4994=0,SameDayCycleTimeSettingValue,(A4994-B4994) *24)))</f>
        <v>#N/A</v>
      </c>
      <c r="J4994" s="33" t="e">
        <f>IF(OR(A4994="",B4994=""),NA(),MAX(0,IF(A4994-B4994=0,SameDayCycleTimeSettingValue,((A4994-B4994) *24)-(INT((A4994-B4994)) * (24-(FinishHour-StartHour))))))</f>
        <v>#N/A</v>
      </c>
      <c r="K4994" s="3" t="e">
        <f ca="1">IF(OR(A4994&lt;&gt;"",B4994=""),NA(),MAX(0,IF(_xlfn.DAYS(NOW(),B4994)=0,SameDayCycleTimeSettingValue,_xlfn.DAYS(NOW(),B4994))))</f>
        <v>#N/A</v>
      </c>
    </row>
    <row r="4995" spans="1:11" x14ac:dyDescent="0.25">
      <c r="A4995" s="32" t="str">
        <f>IF(AND(TRIM(INDEX(CompletedDateValues,ROW(A4995)))&lt;&gt;"",INDEX(CompletedDateValues,ROW(A4995))&gt;0),INDEX(CompletedDateValues,ROW(A4995)),"")</f>
        <v/>
      </c>
      <c r="B4995" s="32" t="str">
        <f>IF(AND(TRIM(INDEX(StartDateValues,ROW(A4995)))&lt;&gt;"",INDEX(StartDateValues,ROW(A4995))&gt;0),INDEX(StartDateValues,ROW(A4995)),"")</f>
        <v/>
      </c>
      <c r="C4995" s="22" t="str">
        <f t="shared" ref="C4995:C5001" si="391">IF(AND(TRIM(INDEX(WorkTypeValues,ROW(A4995)))&lt;&gt;"",INDEX(WorkTypeValues,ROW(A4995))&gt;0),INDEX(WorkTypeValues,ROW(A4995)),"")</f>
        <v/>
      </c>
      <c r="D4995" s="3" t="str">
        <f t="shared" ref="D4995:D5001" si="392">IF(A4995="", "",YEAR(A4995))</f>
        <v/>
      </c>
      <c r="E4995" s="3" t="str">
        <f t="shared" ref="E4995:E5001" si="393">IF(A4995="","",MONTH(A4995))</f>
        <v/>
      </c>
      <c r="F4995" s="3" t="str">
        <f t="shared" ref="F4995:F5001" si="394">IF(A4995="","",DAY(A4995))</f>
        <v/>
      </c>
      <c r="G4995" s="3" t="str">
        <f>IF(A4995="","",IF(HOUR(A4995)&lt;StartHour,StartHour,IF(HOUR(A4995)&gt;FinishHour,FinishHour,HOUR(A4995))))</f>
        <v/>
      </c>
      <c r="H4995" s="3" t="str">
        <f t="shared" ref="H4995:H5001" si="395">IF(D4995="","",D4995&amp;"-"&amp;TEXT(E4995,"00") &amp;"-"&amp;TEXT(F4995,"00") &amp;"-"&amp;TEXT(G4995,"00"))</f>
        <v/>
      </c>
      <c r="I4995" s="33" t="e">
        <f>IF(OR(A4995="",B4995=""),NA(),MAX(0,IF(A4995-B4995=0,SameDayCycleTimeSettingValue,(A4995-B4995) *24)))</f>
        <v>#N/A</v>
      </c>
      <c r="J4995" s="33" t="e">
        <f>IF(OR(A4995="",B4995=""),NA(),MAX(0,IF(A4995-B4995=0,SameDayCycleTimeSettingValue,((A4995-B4995) *24)-(INT((A4995-B4995)) * (24-(FinishHour-StartHour))))))</f>
        <v>#N/A</v>
      </c>
      <c r="K4995" s="3" t="e">
        <f ca="1">IF(OR(A4995&lt;&gt;"",B4995=""),NA(),MAX(0,IF(_xlfn.DAYS(NOW(),B4995)=0,SameDayCycleTimeSettingValue,_xlfn.DAYS(NOW(),B4995))))</f>
        <v>#N/A</v>
      </c>
    </row>
    <row r="4996" spans="1:11" x14ac:dyDescent="0.25">
      <c r="A4996" s="32" t="str">
        <f>IF(AND(TRIM(INDEX(CompletedDateValues,ROW(A4996)))&lt;&gt;"",INDEX(CompletedDateValues,ROW(A4996))&gt;0),INDEX(CompletedDateValues,ROW(A4996)),"")</f>
        <v/>
      </c>
      <c r="B4996" s="32" t="str">
        <f>IF(AND(TRIM(INDEX(StartDateValues,ROW(A4996)))&lt;&gt;"",INDEX(StartDateValues,ROW(A4996))&gt;0),INDEX(StartDateValues,ROW(A4996)),"")</f>
        <v/>
      </c>
      <c r="C4996" s="22" t="str">
        <f t="shared" si="391"/>
        <v/>
      </c>
      <c r="D4996" s="3" t="str">
        <f t="shared" si="392"/>
        <v/>
      </c>
      <c r="E4996" s="3" t="str">
        <f t="shared" si="393"/>
        <v/>
      </c>
      <c r="F4996" s="3" t="str">
        <f t="shared" si="394"/>
        <v/>
      </c>
      <c r="G4996" s="3" t="str">
        <f>IF(A4996="","",IF(HOUR(A4996)&lt;StartHour,StartHour,IF(HOUR(A4996)&gt;FinishHour,FinishHour,HOUR(A4996))))</f>
        <v/>
      </c>
      <c r="H4996" s="3" t="str">
        <f t="shared" si="395"/>
        <v/>
      </c>
      <c r="I4996" s="33" t="e">
        <f>IF(OR(A4996="",B4996=""),NA(),MAX(0,IF(A4996-B4996=0,SameDayCycleTimeSettingValue,(A4996-B4996) *24)))</f>
        <v>#N/A</v>
      </c>
      <c r="J4996" s="33" t="e">
        <f>IF(OR(A4996="",B4996=""),NA(),MAX(0,IF(A4996-B4996=0,SameDayCycleTimeSettingValue,((A4996-B4996) *24)-(INT((A4996-B4996)) * (24-(FinishHour-StartHour))))))</f>
        <v>#N/A</v>
      </c>
      <c r="K4996" s="3" t="e">
        <f ca="1">IF(OR(A4996&lt;&gt;"",B4996=""),NA(),MAX(0,IF(_xlfn.DAYS(NOW(),B4996)=0,SameDayCycleTimeSettingValue,_xlfn.DAYS(NOW(),B4996))))</f>
        <v>#N/A</v>
      </c>
    </row>
    <row r="4997" spans="1:11" x14ac:dyDescent="0.25">
      <c r="A4997" s="32" t="str">
        <f>IF(AND(TRIM(INDEX(CompletedDateValues,ROW(A4997)))&lt;&gt;"",INDEX(CompletedDateValues,ROW(A4997))&gt;0),INDEX(CompletedDateValues,ROW(A4997)),"")</f>
        <v/>
      </c>
      <c r="B4997" s="32" t="str">
        <f>IF(AND(TRIM(INDEX(StartDateValues,ROW(A4997)))&lt;&gt;"",INDEX(StartDateValues,ROW(A4997))&gt;0),INDEX(StartDateValues,ROW(A4997)),"")</f>
        <v/>
      </c>
      <c r="C4997" s="22" t="str">
        <f t="shared" si="391"/>
        <v/>
      </c>
      <c r="D4997" s="3" t="str">
        <f t="shared" si="392"/>
        <v/>
      </c>
      <c r="E4997" s="3" t="str">
        <f t="shared" si="393"/>
        <v/>
      </c>
      <c r="F4997" s="3" t="str">
        <f t="shared" si="394"/>
        <v/>
      </c>
      <c r="G4997" s="3" t="str">
        <f>IF(A4997="","",IF(HOUR(A4997)&lt;StartHour,StartHour,IF(HOUR(A4997)&gt;FinishHour,FinishHour,HOUR(A4997))))</f>
        <v/>
      </c>
      <c r="H4997" s="3" t="str">
        <f t="shared" si="395"/>
        <v/>
      </c>
      <c r="I4997" s="33" t="e">
        <f>IF(OR(A4997="",B4997=""),NA(),MAX(0,IF(A4997-B4997=0,SameDayCycleTimeSettingValue,(A4997-B4997) *24)))</f>
        <v>#N/A</v>
      </c>
      <c r="J4997" s="33" t="e">
        <f>IF(OR(A4997="",B4997=""),NA(),MAX(0,IF(A4997-B4997=0,SameDayCycleTimeSettingValue,((A4997-B4997) *24)-(INT((A4997-B4997)) * (24-(FinishHour-StartHour))))))</f>
        <v>#N/A</v>
      </c>
      <c r="K4997" s="3" t="e">
        <f ca="1">IF(OR(A4997&lt;&gt;"",B4997=""),NA(),MAX(0,IF(_xlfn.DAYS(NOW(),B4997)=0,SameDayCycleTimeSettingValue,_xlfn.DAYS(NOW(),B4997))))</f>
        <v>#N/A</v>
      </c>
    </row>
    <row r="4998" spans="1:11" x14ac:dyDescent="0.25">
      <c r="A4998" s="32" t="str">
        <f>IF(AND(TRIM(INDEX(CompletedDateValues,ROW(A4998)))&lt;&gt;"",INDEX(CompletedDateValues,ROW(A4998))&gt;0),INDEX(CompletedDateValues,ROW(A4998)),"")</f>
        <v/>
      </c>
      <c r="B4998" s="32" t="str">
        <f>IF(AND(TRIM(INDEX(StartDateValues,ROW(A4998)))&lt;&gt;"",INDEX(StartDateValues,ROW(A4998))&gt;0),INDEX(StartDateValues,ROW(A4998)),"")</f>
        <v/>
      </c>
      <c r="C4998" s="22" t="str">
        <f t="shared" si="391"/>
        <v/>
      </c>
      <c r="D4998" s="3" t="str">
        <f t="shared" si="392"/>
        <v/>
      </c>
      <c r="E4998" s="3" t="str">
        <f t="shared" si="393"/>
        <v/>
      </c>
      <c r="F4998" s="3" t="str">
        <f t="shared" si="394"/>
        <v/>
      </c>
      <c r="G4998" s="3" t="str">
        <f>IF(A4998="","",IF(HOUR(A4998)&lt;StartHour,StartHour,IF(HOUR(A4998)&gt;FinishHour,FinishHour,HOUR(A4998))))</f>
        <v/>
      </c>
      <c r="H4998" s="3" t="str">
        <f t="shared" si="395"/>
        <v/>
      </c>
      <c r="I4998" s="33" t="e">
        <f>IF(OR(A4998="",B4998=""),NA(),MAX(0,IF(A4998-B4998=0,SameDayCycleTimeSettingValue,(A4998-B4998) *24)))</f>
        <v>#N/A</v>
      </c>
      <c r="J4998" s="33" t="e">
        <f>IF(OR(A4998="",B4998=""),NA(),MAX(0,IF(A4998-B4998=0,SameDayCycleTimeSettingValue,((A4998-B4998) *24)-(INT((A4998-B4998)) * (24-(FinishHour-StartHour))))))</f>
        <v>#N/A</v>
      </c>
      <c r="K4998" s="3" t="e">
        <f ca="1">IF(OR(A4998&lt;&gt;"",B4998=""),NA(),MAX(0,IF(_xlfn.DAYS(NOW(),B4998)=0,SameDayCycleTimeSettingValue,_xlfn.DAYS(NOW(),B4998))))</f>
        <v>#N/A</v>
      </c>
    </row>
    <row r="4999" spans="1:11" x14ac:dyDescent="0.25">
      <c r="A4999" s="32" t="str">
        <f>IF(AND(TRIM(INDEX(CompletedDateValues,ROW(A4999)))&lt;&gt;"",INDEX(CompletedDateValues,ROW(A4999))&gt;0),INDEX(CompletedDateValues,ROW(A4999)),"")</f>
        <v/>
      </c>
      <c r="B4999" s="32" t="str">
        <f>IF(AND(TRIM(INDEX(StartDateValues,ROW(A4999)))&lt;&gt;"",INDEX(StartDateValues,ROW(A4999))&gt;0),INDEX(StartDateValues,ROW(A4999)),"")</f>
        <v/>
      </c>
      <c r="C4999" s="22" t="str">
        <f t="shared" si="391"/>
        <v/>
      </c>
      <c r="D4999" s="3" t="str">
        <f t="shared" si="392"/>
        <v/>
      </c>
      <c r="E4999" s="3" t="str">
        <f t="shared" si="393"/>
        <v/>
      </c>
      <c r="F4999" s="3" t="str">
        <f t="shared" si="394"/>
        <v/>
      </c>
      <c r="G4999" s="3" t="str">
        <f>IF(A4999="","",IF(HOUR(A4999)&lt;StartHour,StartHour,IF(HOUR(A4999)&gt;FinishHour,FinishHour,HOUR(A4999))))</f>
        <v/>
      </c>
      <c r="H4999" s="3" t="str">
        <f t="shared" si="395"/>
        <v/>
      </c>
      <c r="I4999" s="33" t="e">
        <f>IF(OR(A4999="",B4999=""),NA(),MAX(0,IF(A4999-B4999=0,SameDayCycleTimeSettingValue,(A4999-B4999) *24)))</f>
        <v>#N/A</v>
      </c>
      <c r="J4999" s="33" t="e">
        <f>IF(OR(A4999="",B4999=""),NA(),MAX(0,IF(A4999-B4999=0,SameDayCycleTimeSettingValue,((A4999-B4999) *24)-(INT((A4999-B4999)) * (24-(FinishHour-StartHour))))))</f>
        <v>#N/A</v>
      </c>
      <c r="K4999" s="3" t="e">
        <f ca="1">IF(OR(A4999&lt;&gt;"",B4999=""),NA(),MAX(0,IF(_xlfn.DAYS(NOW(),B4999)=0,SameDayCycleTimeSettingValue,_xlfn.DAYS(NOW(),B4999))))</f>
        <v>#N/A</v>
      </c>
    </row>
    <row r="5000" spans="1:11" x14ac:dyDescent="0.25">
      <c r="A5000" s="32" t="str">
        <f>IF(AND(TRIM(INDEX(CompletedDateValues,ROW(A5000)))&lt;&gt;"",INDEX(CompletedDateValues,ROW(A5000))&gt;0),INDEX(CompletedDateValues,ROW(A5000)),"")</f>
        <v/>
      </c>
      <c r="B5000" s="32" t="str">
        <f>IF(AND(TRIM(INDEX(StartDateValues,ROW(A5000)))&lt;&gt;"",INDEX(StartDateValues,ROW(A5000))&gt;0),INDEX(StartDateValues,ROW(A5000)),"")</f>
        <v/>
      </c>
      <c r="C5000" s="22" t="str">
        <f t="shared" si="391"/>
        <v/>
      </c>
      <c r="D5000" s="3" t="str">
        <f t="shared" si="392"/>
        <v/>
      </c>
      <c r="E5000" s="3" t="str">
        <f t="shared" si="393"/>
        <v/>
      </c>
      <c r="F5000" s="3" t="str">
        <f t="shared" si="394"/>
        <v/>
      </c>
      <c r="G5000" s="3" t="str">
        <f>IF(A5000="","",IF(HOUR(A5000)&lt;StartHour,StartHour,IF(HOUR(A5000)&gt;FinishHour,FinishHour,HOUR(A5000))))</f>
        <v/>
      </c>
      <c r="H5000" s="3" t="str">
        <f t="shared" si="395"/>
        <v/>
      </c>
      <c r="I5000" s="33" t="e">
        <f>IF(OR(A5000="",B5000=""),NA(),MAX(0,IF(A5000-B5000=0,SameDayCycleTimeSettingValue,(A5000-B5000) *24)))</f>
        <v>#N/A</v>
      </c>
      <c r="J5000" s="33" t="e">
        <f>IF(OR(A5000="",B5000=""),NA(),MAX(0,IF(A5000-B5000=0,SameDayCycleTimeSettingValue,((A5000-B5000) *24)-(INT((A5000-B5000)) * (24-(FinishHour-StartHour))))))</f>
        <v>#N/A</v>
      </c>
      <c r="K5000" s="3" t="e">
        <f ca="1">IF(OR(A5000&lt;&gt;"",B5000=""),NA(),MAX(0,IF(_xlfn.DAYS(NOW(),B5000)=0,SameDayCycleTimeSettingValue,_xlfn.DAYS(NOW(),B5000))))</f>
        <v>#N/A</v>
      </c>
    </row>
    <row r="5001" spans="1:11" x14ac:dyDescent="0.25">
      <c r="A5001" s="32" t="str">
        <f>IF(AND(TRIM(INDEX(CompletedDateValues,ROW(A5001)))&lt;&gt;"",INDEX(CompletedDateValues,ROW(A5001))&gt;0),INDEX(CompletedDateValues,ROW(A5001)),"")</f>
        <v/>
      </c>
      <c r="B5001" s="32" t="str">
        <f>IF(AND(TRIM(INDEX(StartDateValues,ROW(A5001)))&lt;&gt;"",INDEX(StartDateValues,ROW(A5001))&gt;0),INDEX(StartDateValues,ROW(A5001)),"")</f>
        <v/>
      </c>
      <c r="C5001" s="22" t="str">
        <f t="shared" si="391"/>
        <v/>
      </c>
      <c r="D5001" s="3" t="str">
        <f t="shared" si="392"/>
        <v/>
      </c>
      <c r="E5001" s="3" t="str">
        <f t="shared" si="393"/>
        <v/>
      </c>
      <c r="F5001" s="3" t="str">
        <f t="shared" si="394"/>
        <v/>
      </c>
      <c r="G5001" s="3" t="str">
        <f>IF(A5001="","",IF(HOUR(A5001)&lt;StartHour,StartHour,IF(HOUR(A5001)&gt;FinishHour,FinishHour,HOUR(A5001))))</f>
        <v/>
      </c>
      <c r="H5001" s="3" t="str">
        <f t="shared" si="395"/>
        <v/>
      </c>
      <c r="I5001" s="33" t="e">
        <f>IF(OR(A5001="",B5001=""),NA(),MAX(0,IF(A5001-B5001=0,SameDayCycleTimeSettingValue,(A5001-B5001) *24)))</f>
        <v>#N/A</v>
      </c>
      <c r="J5001" s="33" t="e">
        <f>IF(OR(A5001="",B5001=""),NA(),MAX(0,IF(A5001-B5001=0,SameDayCycleTimeSettingValue,((A5001-B5001) *24)-(INT((A5001-B5001)) * (24-(FinishHour-StartHour))))))</f>
        <v>#N/A</v>
      </c>
      <c r="K5001" s="3" t="e">
        <f ca="1">IF(OR(A5001&lt;&gt;"",B5001=""),NA(),MAX(0,IF(_xlfn.DAYS(NOW(),B5001)=0,SameDayCycleTimeSettingValue,_xlfn.DAYS(NOW(),B5001))))</f>
        <v>#N/A</v>
      </c>
    </row>
  </sheetData>
  <pageMargins left="0.7" right="0.7" top="0.75" bottom="0.75" header="0.3" footer="0.3"/>
  <pageSetup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30"/>
  <sheetViews>
    <sheetView workbookViewId="0">
      <selection activeCell="A2" sqref="A2"/>
    </sheetView>
  </sheetViews>
  <sheetFormatPr defaultRowHeight="15" x14ac:dyDescent="0.25"/>
  <cols>
    <col min="1" max="1" width="9.140625" customWidth="1"/>
  </cols>
  <sheetData>
    <row r="1" spans="1:4" x14ac:dyDescent="0.25">
      <c r="A1" t="s">
        <v>69</v>
      </c>
    </row>
    <row r="2" spans="1:4" x14ac:dyDescent="0.25">
      <c r="A2" s="1">
        <f t="array" ref="A2">MIN(IF(IndirectCompletedDates="",IF(IndirectStartDates&lt;&gt;"",IndirectStartDates)))</f>
        <v>0</v>
      </c>
    </row>
    <row r="3" spans="1:4" x14ac:dyDescent="0.25">
      <c r="A3" s="1">
        <f t="shared" ref="A3:A34" si="0">IF(A2="","", IF(A2+1&gt;MAX(IndirectStartDates),"",A2+1))</f>
        <v>1</v>
      </c>
      <c r="D3" s="1"/>
    </row>
    <row r="4" spans="1:4" x14ac:dyDescent="0.25">
      <c r="A4" s="1">
        <f t="shared" si="0"/>
        <v>2</v>
      </c>
      <c r="D4" s="1"/>
    </row>
    <row r="5" spans="1:4" x14ac:dyDescent="0.25">
      <c r="A5" s="1">
        <f t="shared" si="0"/>
        <v>3</v>
      </c>
    </row>
    <row r="6" spans="1:4" x14ac:dyDescent="0.25">
      <c r="A6" s="1">
        <f t="shared" si="0"/>
        <v>4</v>
      </c>
    </row>
    <row r="7" spans="1:4" x14ac:dyDescent="0.25">
      <c r="A7" s="1">
        <f t="shared" si="0"/>
        <v>5</v>
      </c>
    </row>
    <row r="8" spans="1:4" x14ac:dyDescent="0.25">
      <c r="A8" s="1">
        <f t="shared" si="0"/>
        <v>6</v>
      </c>
    </row>
    <row r="9" spans="1:4" x14ac:dyDescent="0.25">
      <c r="A9" s="1">
        <f t="shared" si="0"/>
        <v>7</v>
      </c>
    </row>
    <row r="10" spans="1:4" x14ac:dyDescent="0.25">
      <c r="A10" s="1">
        <f t="shared" si="0"/>
        <v>8</v>
      </c>
    </row>
    <row r="11" spans="1:4" x14ac:dyDescent="0.25">
      <c r="A11" s="1">
        <f t="shared" si="0"/>
        <v>9</v>
      </c>
    </row>
    <row r="12" spans="1:4" x14ac:dyDescent="0.25">
      <c r="A12" s="1">
        <f t="shared" si="0"/>
        <v>10</v>
      </c>
    </row>
    <row r="13" spans="1:4" x14ac:dyDescent="0.25">
      <c r="A13" s="1">
        <f t="shared" si="0"/>
        <v>11</v>
      </c>
    </row>
    <row r="14" spans="1:4" x14ac:dyDescent="0.25">
      <c r="A14" s="1">
        <f t="shared" si="0"/>
        <v>12</v>
      </c>
    </row>
    <row r="15" spans="1:4" x14ac:dyDescent="0.25">
      <c r="A15" s="1">
        <f t="shared" si="0"/>
        <v>13</v>
      </c>
    </row>
    <row r="16" spans="1:4" x14ac:dyDescent="0.25">
      <c r="A16" s="1">
        <f t="shared" si="0"/>
        <v>14</v>
      </c>
    </row>
    <row r="17" spans="1:1" x14ac:dyDescent="0.25">
      <c r="A17" s="1">
        <f t="shared" si="0"/>
        <v>15</v>
      </c>
    </row>
    <row r="18" spans="1:1" x14ac:dyDescent="0.25">
      <c r="A18" s="1">
        <f t="shared" si="0"/>
        <v>16</v>
      </c>
    </row>
    <row r="19" spans="1:1" x14ac:dyDescent="0.25">
      <c r="A19" s="1">
        <f t="shared" si="0"/>
        <v>17</v>
      </c>
    </row>
    <row r="20" spans="1:1" x14ac:dyDescent="0.25">
      <c r="A20" s="1">
        <f t="shared" si="0"/>
        <v>18</v>
      </c>
    </row>
    <row r="21" spans="1:1" x14ac:dyDescent="0.25">
      <c r="A21" s="1">
        <f t="shared" si="0"/>
        <v>19</v>
      </c>
    </row>
    <row r="22" spans="1:1" x14ac:dyDescent="0.25">
      <c r="A22" s="1">
        <f t="shared" si="0"/>
        <v>20</v>
      </c>
    </row>
    <row r="23" spans="1:1" x14ac:dyDescent="0.25">
      <c r="A23" s="1">
        <f t="shared" si="0"/>
        <v>21</v>
      </c>
    </row>
    <row r="24" spans="1:1" x14ac:dyDescent="0.25">
      <c r="A24" s="1">
        <f t="shared" si="0"/>
        <v>22</v>
      </c>
    </row>
    <row r="25" spans="1:1" x14ac:dyDescent="0.25">
      <c r="A25" s="1">
        <f t="shared" si="0"/>
        <v>23</v>
      </c>
    </row>
    <row r="26" spans="1:1" x14ac:dyDescent="0.25">
      <c r="A26" s="1">
        <f t="shared" si="0"/>
        <v>24</v>
      </c>
    </row>
    <row r="27" spans="1:1" x14ac:dyDescent="0.25">
      <c r="A27" s="1">
        <f t="shared" si="0"/>
        <v>25</v>
      </c>
    </row>
    <row r="28" spans="1:1" x14ac:dyDescent="0.25">
      <c r="A28" s="1">
        <f t="shared" si="0"/>
        <v>26</v>
      </c>
    </row>
    <row r="29" spans="1:1" x14ac:dyDescent="0.25">
      <c r="A29" s="1">
        <f t="shared" si="0"/>
        <v>27</v>
      </c>
    </row>
    <row r="30" spans="1:1" x14ac:dyDescent="0.25">
      <c r="A30" s="1">
        <f t="shared" si="0"/>
        <v>28</v>
      </c>
    </row>
    <row r="31" spans="1:1" x14ac:dyDescent="0.25">
      <c r="A31" s="1">
        <f t="shared" si="0"/>
        <v>29</v>
      </c>
    </row>
    <row r="32" spans="1:1" x14ac:dyDescent="0.25">
      <c r="A32" s="1">
        <f t="shared" si="0"/>
        <v>30</v>
      </c>
    </row>
    <row r="33" spans="1:1" x14ac:dyDescent="0.25">
      <c r="A33" s="1">
        <f t="shared" si="0"/>
        <v>31</v>
      </c>
    </row>
    <row r="34" spans="1:1" x14ac:dyDescent="0.25">
      <c r="A34" s="1">
        <f t="shared" si="0"/>
        <v>32</v>
      </c>
    </row>
    <row r="35" spans="1:1" x14ac:dyDescent="0.25">
      <c r="A35" s="1">
        <f t="shared" ref="A35:A66" si="1">IF(A34="","", IF(A34+1&gt;MAX(IndirectStartDates),"",A34+1))</f>
        <v>33</v>
      </c>
    </row>
    <row r="36" spans="1:1" x14ac:dyDescent="0.25">
      <c r="A36" s="1">
        <f t="shared" si="1"/>
        <v>34</v>
      </c>
    </row>
    <row r="37" spans="1:1" x14ac:dyDescent="0.25">
      <c r="A37" s="1">
        <f t="shared" si="1"/>
        <v>35</v>
      </c>
    </row>
    <row r="38" spans="1:1" x14ac:dyDescent="0.25">
      <c r="A38" s="1">
        <f t="shared" si="1"/>
        <v>36</v>
      </c>
    </row>
    <row r="39" spans="1:1" x14ac:dyDescent="0.25">
      <c r="A39" s="1">
        <f t="shared" si="1"/>
        <v>37</v>
      </c>
    </row>
    <row r="40" spans="1:1" x14ac:dyDescent="0.25">
      <c r="A40" s="1">
        <f t="shared" si="1"/>
        <v>38</v>
      </c>
    </row>
    <row r="41" spans="1:1" x14ac:dyDescent="0.25">
      <c r="A41" s="1">
        <f t="shared" si="1"/>
        <v>39</v>
      </c>
    </row>
    <row r="42" spans="1:1" x14ac:dyDescent="0.25">
      <c r="A42" s="1">
        <f t="shared" si="1"/>
        <v>40</v>
      </c>
    </row>
    <row r="43" spans="1:1" x14ac:dyDescent="0.25">
      <c r="A43" s="1">
        <f t="shared" si="1"/>
        <v>41</v>
      </c>
    </row>
    <row r="44" spans="1:1" x14ac:dyDescent="0.25">
      <c r="A44" s="1">
        <f t="shared" si="1"/>
        <v>42</v>
      </c>
    </row>
    <row r="45" spans="1:1" x14ac:dyDescent="0.25">
      <c r="A45" s="1">
        <f t="shared" si="1"/>
        <v>43</v>
      </c>
    </row>
    <row r="46" spans="1:1" x14ac:dyDescent="0.25">
      <c r="A46" s="1">
        <f t="shared" si="1"/>
        <v>44</v>
      </c>
    </row>
    <row r="47" spans="1:1" x14ac:dyDescent="0.25">
      <c r="A47" s="1">
        <f t="shared" si="1"/>
        <v>45</v>
      </c>
    </row>
    <row r="48" spans="1:1" x14ac:dyDescent="0.25">
      <c r="A48" s="1">
        <f t="shared" si="1"/>
        <v>46</v>
      </c>
    </row>
    <row r="49" spans="1:1" x14ac:dyDescent="0.25">
      <c r="A49" s="1">
        <f t="shared" si="1"/>
        <v>47</v>
      </c>
    </row>
    <row r="50" spans="1:1" x14ac:dyDescent="0.25">
      <c r="A50" s="1">
        <f t="shared" si="1"/>
        <v>48</v>
      </c>
    </row>
    <row r="51" spans="1:1" x14ac:dyDescent="0.25">
      <c r="A51" s="1">
        <f t="shared" si="1"/>
        <v>49</v>
      </c>
    </row>
    <row r="52" spans="1:1" x14ac:dyDescent="0.25">
      <c r="A52" s="1">
        <f t="shared" si="1"/>
        <v>50</v>
      </c>
    </row>
    <row r="53" spans="1:1" x14ac:dyDescent="0.25">
      <c r="A53" s="1">
        <f t="shared" si="1"/>
        <v>51</v>
      </c>
    </row>
    <row r="54" spans="1:1" x14ac:dyDescent="0.25">
      <c r="A54" s="1">
        <f t="shared" si="1"/>
        <v>52</v>
      </c>
    </row>
    <row r="55" spans="1:1" x14ac:dyDescent="0.25">
      <c r="A55" s="1">
        <f t="shared" si="1"/>
        <v>53</v>
      </c>
    </row>
    <row r="56" spans="1:1" x14ac:dyDescent="0.25">
      <c r="A56" s="1">
        <f t="shared" si="1"/>
        <v>54</v>
      </c>
    </row>
    <row r="57" spans="1:1" x14ac:dyDescent="0.25">
      <c r="A57" s="1">
        <f t="shared" si="1"/>
        <v>55</v>
      </c>
    </row>
    <row r="58" spans="1:1" x14ac:dyDescent="0.25">
      <c r="A58" s="1">
        <f t="shared" si="1"/>
        <v>56</v>
      </c>
    </row>
    <row r="59" spans="1:1" x14ac:dyDescent="0.25">
      <c r="A59" s="1">
        <f t="shared" si="1"/>
        <v>57</v>
      </c>
    </row>
    <row r="60" spans="1:1" x14ac:dyDescent="0.25">
      <c r="A60" s="1">
        <f t="shared" si="1"/>
        <v>58</v>
      </c>
    </row>
    <row r="61" spans="1:1" x14ac:dyDescent="0.25">
      <c r="A61" s="1">
        <f t="shared" si="1"/>
        <v>59</v>
      </c>
    </row>
    <row r="62" spans="1:1" x14ac:dyDescent="0.25">
      <c r="A62" s="1">
        <f t="shared" si="1"/>
        <v>60</v>
      </c>
    </row>
    <row r="63" spans="1:1" x14ac:dyDescent="0.25">
      <c r="A63" s="1">
        <f t="shared" si="1"/>
        <v>61</v>
      </c>
    </row>
    <row r="64" spans="1:1" x14ac:dyDescent="0.25">
      <c r="A64" s="1">
        <f t="shared" si="1"/>
        <v>62</v>
      </c>
    </row>
    <row r="65" spans="1:1" x14ac:dyDescent="0.25">
      <c r="A65" s="1">
        <f t="shared" si="1"/>
        <v>63</v>
      </c>
    </row>
    <row r="66" spans="1:1" x14ac:dyDescent="0.25">
      <c r="A66" s="1">
        <f t="shared" si="1"/>
        <v>64</v>
      </c>
    </row>
    <row r="67" spans="1:1" x14ac:dyDescent="0.25">
      <c r="A67" s="1">
        <f t="shared" ref="A67:A98" si="2">IF(A66="","", IF(A66+1&gt;MAX(IndirectStartDates),"",A66+1))</f>
        <v>65</v>
      </c>
    </row>
    <row r="68" spans="1:1" x14ac:dyDescent="0.25">
      <c r="A68" s="1">
        <f t="shared" si="2"/>
        <v>66</v>
      </c>
    </row>
    <row r="69" spans="1:1" x14ac:dyDescent="0.25">
      <c r="A69" s="1">
        <f t="shared" si="2"/>
        <v>67</v>
      </c>
    </row>
    <row r="70" spans="1:1" x14ac:dyDescent="0.25">
      <c r="A70" s="1">
        <f t="shared" si="2"/>
        <v>68</v>
      </c>
    </row>
    <row r="71" spans="1:1" x14ac:dyDescent="0.25">
      <c r="A71" s="1">
        <f t="shared" si="2"/>
        <v>69</v>
      </c>
    </row>
    <row r="72" spans="1:1" x14ac:dyDescent="0.25">
      <c r="A72" s="1">
        <f t="shared" si="2"/>
        <v>70</v>
      </c>
    </row>
    <row r="73" spans="1:1" x14ac:dyDescent="0.25">
      <c r="A73" s="1">
        <f t="shared" si="2"/>
        <v>71</v>
      </c>
    </row>
    <row r="74" spans="1:1" x14ac:dyDescent="0.25">
      <c r="A74" s="1">
        <f t="shared" si="2"/>
        <v>72</v>
      </c>
    </row>
    <row r="75" spans="1:1" x14ac:dyDescent="0.25">
      <c r="A75" s="1">
        <f t="shared" si="2"/>
        <v>73</v>
      </c>
    </row>
    <row r="76" spans="1:1" x14ac:dyDescent="0.25">
      <c r="A76" s="1">
        <f t="shared" si="2"/>
        <v>74</v>
      </c>
    </row>
    <row r="77" spans="1:1" x14ac:dyDescent="0.25">
      <c r="A77" s="1">
        <f t="shared" si="2"/>
        <v>75</v>
      </c>
    </row>
    <row r="78" spans="1:1" x14ac:dyDescent="0.25">
      <c r="A78" s="1">
        <f t="shared" si="2"/>
        <v>76</v>
      </c>
    </row>
    <row r="79" spans="1:1" x14ac:dyDescent="0.25">
      <c r="A79" s="1">
        <f t="shared" si="2"/>
        <v>77</v>
      </c>
    </row>
    <row r="80" spans="1:1" x14ac:dyDescent="0.25">
      <c r="A80" s="1">
        <f t="shared" si="2"/>
        <v>78</v>
      </c>
    </row>
    <row r="81" spans="1:1" x14ac:dyDescent="0.25">
      <c r="A81" s="1">
        <f t="shared" si="2"/>
        <v>79</v>
      </c>
    </row>
    <row r="82" spans="1:1" x14ac:dyDescent="0.25">
      <c r="A82" s="1">
        <f t="shared" si="2"/>
        <v>80</v>
      </c>
    </row>
    <row r="83" spans="1:1" x14ac:dyDescent="0.25">
      <c r="A83" s="1">
        <f t="shared" si="2"/>
        <v>81</v>
      </c>
    </row>
    <row r="84" spans="1:1" x14ac:dyDescent="0.25">
      <c r="A84" s="1">
        <f t="shared" si="2"/>
        <v>82</v>
      </c>
    </row>
    <row r="85" spans="1:1" x14ac:dyDescent="0.25">
      <c r="A85" s="1">
        <f t="shared" si="2"/>
        <v>83</v>
      </c>
    </row>
    <row r="86" spans="1:1" x14ac:dyDescent="0.25">
      <c r="A86" s="1">
        <f t="shared" si="2"/>
        <v>84</v>
      </c>
    </row>
    <row r="87" spans="1:1" x14ac:dyDescent="0.25">
      <c r="A87" s="1">
        <f t="shared" si="2"/>
        <v>85</v>
      </c>
    </row>
    <row r="88" spans="1:1" x14ac:dyDescent="0.25">
      <c r="A88" s="1">
        <f t="shared" si="2"/>
        <v>86</v>
      </c>
    </row>
    <row r="89" spans="1:1" x14ac:dyDescent="0.25">
      <c r="A89" s="1">
        <f t="shared" si="2"/>
        <v>87</v>
      </c>
    </row>
    <row r="90" spans="1:1" x14ac:dyDescent="0.25">
      <c r="A90" s="1">
        <f t="shared" si="2"/>
        <v>88</v>
      </c>
    </row>
    <row r="91" spans="1:1" x14ac:dyDescent="0.25">
      <c r="A91" s="1">
        <f t="shared" si="2"/>
        <v>89</v>
      </c>
    </row>
    <row r="92" spans="1:1" x14ac:dyDescent="0.25">
      <c r="A92" s="1">
        <f t="shared" si="2"/>
        <v>90</v>
      </c>
    </row>
    <row r="93" spans="1:1" x14ac:dyDescent="0.25">
      <c r="A93" s="1">
        <f t="shared" si="2"/>
        <v>91</v>
      </c>
    </row>
    <row r="94" spans="1:1" x14ac:dyDescent="0.25">
      <c r="A94" s="1">
        <f t="shared" si="2"/>
        <v>92</v>
      </c>
    </row>
    <row r="95" spans="1:1" x14ac:dyDescent="0.25">
      <c r="A95" s="1">
        <f t="shared" si="2"/>
        <v>93</v>
      </c>
    </row>
    <row r="96" spans="1:1" x14ac:dyDescent="0.25">
      <c r="A96" s="1">
        <f t="shared" si="2"/>
        <v>94</v>
      </c>
    </row>
    <row r="97" spans="1:1" x14ac:dyDescent="0.25">
      <c r="A97" s="1">
        <f t="shared" si="2"/>
        <v>95</v>
      </c>
    </row>
    <row r="98" spans="1:1" x14ac:dyDescent="0.25">
      <c r="A98" s="1">
        <f t="shared" si="2"/>
        <v>96</v>
      </c>
    </row>
    <row r="99" spans="1:1" x14ac:dyDescent="0.25">
      <c r="A99" s="1">
        <f t="shared" ref="A99:A123" si="3">IF(A98="","", IF(A98+1&gt;MAX(IndirectStartDates),"",A98+1))</f>
        <v>97</v>
      </c>
    </row>
    <row r="100" spans="1:1" x14ac:dyDescent="0.25">
      <c r="A100" s="1">
        <f t="shared" si="3"/>
        <v>98</v>
      </c>
    </row>
    <row r="101" spans="1:1" x14ac:dyDescent="0.25">
      <c r="A101" s="1">
        <f t="shared" si="3"/>
        <v>99</v>
      </c>
    </row>
    <row r="102" spans="1:1" x14ac:dyDescent="0.25">
      <c r="A102" s="1">
        <f t="shared" si="3"/>
        <v>100</v>
      </c>
    </row>
    <row r="103" spans="1:1" x14ac:dyDescent="0.25">
      <c r="A103" s="1">
        <f t="shared" si="3"/>
        <v>101</v>
      </c>
    </row>
    <row r="104" spans="1:1" x14ac:dyDescent="0.25">
      <c r="A104" s="1">
        <f t="shared" si="3"/>
        <v>102</v>
      </c>
    </row>
    <row r="105" spans="1:1" x14ac:dyDescent="0.25">
      <c r="A105" s="1">
        <f t="shared" si="3"/>
        <v>103</v>
      </c>
    </row>
    <row r="106" spans="1:1" x14ac:dyDescent="0.25">
      <c r="A106" s="1">
        <f t="shared" si="3"/>
        <v>104</v>
      </c>
    </row>
    <row r="107" spans="1:1" x14ac:dyDescent="0.25">
      <c r="A107" s="1">
        <f t="shared" si="3"/>
        <v>105</v>
      </c>
    </row>
    <row r="108" spans="1:1" x14ac:dyDescent="0.25">
      <c r="A108" s="1">
        <f t="shared" si="3"/>
        <v>106</v>
      </c>
    </row>
    <row r="109" spans="1:1" x14ac:dyDescent="0.25">
      <c r="A109" s="1">
        <f t="shared" si="3"/>
        <v>107</v>
      </c>
    </row>
    <row r="110" spans="1:1" x14ac:dyDescent="0.25">
      <c r="A110" s="1">
        <f t="shared" si="3"/>
        <v>108</v>
      </c>
    </row>
    <row r="111" spans="1:1" x14ac:dyDescent="0.25">
      <c r="A111" s="1">
        <f t="shared" si="3"/>
        <v>109</v>
      </c>
    </row>
    <row r="112" spans="1:1" x14ac:dyDescent="0.25">
      <c r="A112" s="1">
        <f t="shared" si="3"/>
        <v>110</v>
      </c>
    </row>
    <row r="113" spans="1:4" x14ac:dyDescent="0.25">
      <c r="A113" s="1">
        <f t="shared" si="3"/>
        <v>111</v>
      </c>
    </row>
    <row r="114" spans="1:4" x14ac:dyDescent="0.25">
      <c r="A114" s="1">
        <f t="shared" si="3"/>
        <v>112</v>
      </c>
    </row>
    <row r="115" spans="1:4" x14ac:dyDescent="0.25">
      <c r="A115" s="1">
        <f t="shared" si="3"/>
        <v>113</v>
      </c>
    </row>
    <row r="116" spans="1:4" x14ac:dyDescent="0.25">
      <c r="A116" s="1">
        <f t="shared" si="3"/>
        <v>114</v>
      </c>
    </row>
    <row r="117" spans="1:4" x14ac:dyDescent="0.25">
      <c r="A117" s="1">
        <f t="shared" si="3"/>
        <v>115</v>
      </c>
    </row>
    <row r="118" spans="1:4" x14ac:dyDescent="0.25">
      <c r="A118" s="1">
        <f t="shared" si="3"/>
        <v>116</v>
      </c>
    </row>
    <row r="119" spans="1:4" x14ac:dyDescent="0.25">
      <c r="A119" s="1">
        <f t="shared" si="3"/>
        <v>117</v>
      </c>
    </row>
    <row r="120" spans="1:4" x14ac:dyDescent="0.25">
      <c r="A120" s="1">
        <f t="shared" si="3"/>
        <v>118</v>
      </c>
    </row>
    <row r="121" spans="1:4" x14ac:dyDescent="0.25">
      <c r="A121" s="1">
        <f t="shared" si="3"/>
        <v>119</v>
      </c>
      <c r="D121" t="b">
        <f>A122&lt;&gt;""</f>
        <v>1</v>
      </c>
    </row>
    <row r="122" spans="1:4" x14ac:dyDescent="0.25">
      <c r="A122" s="1">
        <f t="shared" si="3"/>
        <v>120</v>
      </c>
    </row>
    <row r="123" spans="1:4" x14ac:dyDescent="0.25">
      <c r="A123" s="1">
        <f t="shared" si="3"/>
        <v>121</v>
      </c>
    </row>
    <row r="124" spans="1:4" x14ac:dyDescent="0.25">
      <c r="A124" s="1">
        <f t="shared" ref="A124:A155" si="4">IF(OR(A123="",A123+1&gt;MAX(IndirectStartDates)),"",A123+1)</f>
        <v>122</v>
      </c>
    </row>
    <row r="125" spans="1:4" x14ac:dyDescent="0.25">
      <c r="A125" s="1">
        <f t="shared" si="4"/>
        <v>123</v>
      </c>
    </row>
    <row r="126" spans="1:4" x14ac:dyDescent="0.25">
      <c r="A126" s="1">
        <f t="shared" si="4"/>
        <v>124</v>
      </c>
    </row>
    <row r="127" spans="1:4" x14ac:dyDescent="0.25">
      <c r="A127" s="1">
        <f t="shared" si="4"/>
        <v>125</v>
      </c>
    </row>
    <row r="128" spans="1:4" x14ac:dyDescent="0.25">
      <c r="A128" s="1">
        <f t="shared" si="4"/>
        <v>126</v>
      </c>
    </row>
    <row r="129" spans="1:1" x14ac:dyDescent="0.25">
      <c r="A129" s="1">
        <f t="shared" si="4"/>
        <v>127</v>
      </c>
    </row>
    <row r="130" spans="1:1" x14ac:dyDescent="0.25">
      <c r="A130" s="1">
        <f t="shared" si="4"/>
        <v>128</v>
      </c>
    </row>
    <row r="131" spans="1:1" x14ac:dyDescent="0.25">
      <c r="A131" s="1">
        <f t="shared" si="4"/>
        <v>129</v>
      </c>
    </row>
    <row r="132" spans="1:1" x14ac:dyDescent="0.25">
      <c r="A132" s="1">
        <f t="shared" si="4"/>
        <v>130</v>
      </c>
    </row>
    <row r="133" spans="1:1" x14ac:dyDescent="0.25">
      <c r="A133" s="1">
        <f t="shared" si="4"/>
        <v>131</v>
      </c>
    </row>
    <row r="134" spans="1:1" x14ac:dyDescent="0.25">
      <c r="A134" s="1">
        <f t="shared" si="4"/>
        <v>132</v>
      </c>
    </row>
    <row r="135" spans="1:1" x14ac:dyDescent="0.25">
      <c r="A135" s="1">
        <f t="shared" si="4"/>
        <v>133</v>
      </c>
    </row>
    <row r="136" spans="1:1" x14ac:dyDescent="0.25">
      <c r="A136" s="1">
        <f t="shared" si="4"/>
        <v>134</v>
      </c>
    </row>
    <row r="137" spans="1:1" x14ac:dyDescent="0.25">
      <c r="A137" s="1">
        <f t="shared" si="4"/>
        <v>135</v>
      </c>
    </row>
    <row r="138" spans="1:1" x14ac:dyDescent="0.25">
      <c r="A138" s="1">
        <f t="shared" si="4"/>
        <v>136</v>
      </c>
    </row>
    <row r="139" spans="1:1" x14ac:dyDescent="0.25">
      <c r="A139" s="1">
        <f t="shared" si="4"/>
        <v>137</v>
      </c>
    </row>
    <row r="140" spans="1:1" x14ac:dyDescent="0.25">
      <c r="A140" s="1">
        <f t="shared" si="4"/>
        <v>138</v>
      </c>
    </row>
    <row r="141" spans="1:1" x14ac:dyDescent="0.25">
      <c r="A141" s="1">
        <f t="shared" si="4"/>
        <v>139</v>
      </c>
    </row>
    <row r="142" spans="1:1" x14ac:dyDescent="0.25">
      <c r="A142" s="1">
        <f t="shared" si="4"/>
        <v>140</v>
      </c>
    </row>
    <row r="143" spans="1:1" x14ac:dyDescent="0.25">
      <c r="A143" s="1">
        <f t="shared" si="4"/>
        <v>141</v>
      </c>
    </row>
    <row r="144" spans="1:1" x14ac:dyDescent="0.25">
      <c r="A144" s="1">
        <f t="shared" si="4"/>
        <v>142</v>
      </c>
    </row>
    <row r="145" spans="1:1" x14ac:dyDescent="0.25">
      <c r="A145" s="1">
        <f t="shared" si="4"/>
        <v>143</v>
      </c>
    </row>
    <row r="146" spans="1:1" x14ac:dyDescent="0.25">
      <c r="A146" s="1">
        <f t="shared" si="4"/>
        <v>144</v>
      </c>
    </row>
    <row r="147" spans="1:1" x14ac:dyDescent="0.25">
      <c r="A147" s="1">
        <f t="shared" si="4"/>
        <v>145</v>
      </c>
    </row>
    <row r="148" spans="1:1" x14ac:dyDescent="0.25">
      <c r="A148" s="1">
        <f t="shared" si="4"/>
        <v>146</v>
      </c>
    </row>
    <row r="149" spans="1:1" x14ac:dyDescent="0.25">
      <c r="A149" s="1">
        <f t="shared" si="4"/>
        <v>147</v>
      </c>
    </row>
    <row r="150" spans="1:1" x14ac:dyDescent="0.25">
      <c r="A150" s="1">
        <f t="shared" si="4"/>
        <v>148</v>
      </c>
    </row>
    <row r="151" spans="1:1" x14ac:dyDescent="0.25">
      <c r="A151" s="1">
        <f t="shared" si="4"/>
        <v>149</v>
      </c>
    </row>
    <row r="152" spans="1:1" x14ac:dyDescent="0.25">
      <c r="A152" s="1">
        <f t="shared" si="4"/>
        <v>150</v>
      </c>
    </row>
    <row r="153" spans="1:1" x14ac:dyDescent="0.25">
      <c r="A153" s="1">
        <f t="shared" si="4"/>
        <v>151</v>
      </c>
    </row>
    <row r="154" spans="1:1" x14ac:dyDescent="0.25">
      <c r="A154" s="1">
        <f t="shared" si="4"/>
        <v>152</v>
      </c>
    </row>
    <row r="155" spans="1:1" x14ac:dyDescent="0.25">
      <c r="A155" s="1">
        <f t="shared" si="4"/>
        <v>153</v>
      </c>
    </row>
    <row r="156" spans="1:1" x14ac:dyDescent="0.25">
      <c r="A156" s="1">
        <f t="shared" ref="A156:A187" si="5">IF(OR(A155="",A155+1&gt;MAX(IndirectStartDates)),"",A155+1)</f>
        <v>154</v>
      </c>
    </row>
    <row r="157" spans="1:1" x14ac:dyDescent="0.25">
      <c r="A157" s="1">
        <f t="shared" si="5"/>
        <v>155</v>
      </c>
    </row>
    <row r="158" spans="1:1" x14ac:dyDescent="0.25">
      <c r="A158" s="1">
        <f t="shared" si="5"/>
        <v>156</v>
      </c>
    </row>
    <row r="159" spans="1:1" x14ac:dyDescent="0.25">
      <c r="A159" s="1">
        <f t="shared" si="5"/>
        <v>157</v>
      </c>
    </row>
    <row r="160" spans="1:1" x14ac:dyDescent="0.25">
      <c r="A160" s="1">
        <f t="shared" si="5"/>
        <v>158</v>
      </c>
    </row>
    <row r="161" spans="1:1" x14ac:dyDescent="0.25">
      <c r="A161" s="1">
        <f t="shared" si="5"/>
        <v>159</v>
      </c>
    </row>
    <row r="162" spans="1:1" x14ac:dyDescent="0.25">
      <c r="A162" s="1">
        <f t="shared" si="5"/>
        <v>160</v>
      </c>
    </row>
    <row r="163" spans="1:1" x14ac:dyDescent="0.25">
      <c r="A163" s="1">
        <f t="shared" si="5"/>
        <v>161</v>
      </c>
    </row>
    <row r="164" spans="1:1" x14ac:dyDescent="0.25">
      <c r="A164" s="1">
        <f t="shared" si="5"/>
        <v>162</v>
      </c>
    </row>
    <row r="165" spans="1:1" x14ac:dyDescent="0.25">
      <c r="A165" s="1">
        <f t="shared" si="5"/>
        <v>163</v>
      </c>
    </row>
    <row r="166" spans="1:1" x14ac:dyDescent="0.25">
      <c r="A166" s="1">
        <f t="shared" si="5"/>
        <v>164</v>
      </c>
    </row>
    <row r="167" spans="1:1" x14ac:dyDescent="0.25">
      <c r="A167" s="1">
        <f t="shared" si="5"/>
        <v>165</v>
      </c>
    </row>
    <row r="168" spans="1:1" x14ac:dyDescent="0.25">
      <c r="A168" s="1">
        <f t="shared" si="5"/>
        <v>166</v>
      </c>
    </row>
    <row r="169" spans="1:1" x14ac:dyDescent="0.25">
      <c r="A169" s="1">
        <f t="shared" si="5"/>
        <v>167</v>
      </c>
    </row>
    <row r="170" spans="1:1" x14ac:dyDescent="0.25">
      <c r="A170" s="1">
        <f t="shared" si="5"/>
        <v>168</v>
      </c>
    </row>
    <row r="171" spans="1:1" x14ac:dyDescent="0.25">
      <c r="A171" s="1">
        <f t="shared" si="5"/>
        <v>169</v>
      </c>
    </row>
    <row r="172" spans="1:1" x14ac:dyDescent="0.25">
      <c r="A172" s="1">
        <f t="shared" si="5"/>
        <v>170</v>
      </c>
    </row>
    <row r="173" spans="1:1" x14ac:dyDescent="0.25">
      <c r="A173" s="1">
        <f t="shared" si="5"/>
        <v>171</v>
      </c>
    </row>
    <row r="174" spans="1:1" x14ac:dyDescent="0.25">
      <c r="A174" s="1">
        <f t="shared" si="5"/>
        <v>172</v>
      </c>
    </row>
    <row r="175" spans="1:1" x14ac:dyDescent="0.25">
      <c r="A175" s="1">
        <f t="shared" si="5"/>
        <v>173</v>
      </c>
    </row>
    <row r="176" spans="1:1" x14ac:dyDescent="0.25">
      <c r="A176" s="1">
        <f t="shared" si="5"/>
        <v>174</v>
      </c>
    </row>
    <row r="177" spans="1:1" x14ac:dyDescent="0.25">
      <c r="A177" s="1">
        <f t="shared" si="5"/>
        <v>175</v>
      </c>
    </row>
    <row r="178" spans="1:1" x14ac:dyDescent="0.25">
      <c r="A178" s="1">
        <f t="shared" si="5"/>
        <v>176</v>
      </c>
    </row>
    <row r="179" spans="1:1" x14ac:dyDescent="0.25">
      <c r="A179" s="1">
        <f t="shared" si="5"/>
        <v>177</v>
      </c>
    </row>
    <row r="180" spans="1:1" x14ac:dyDescent="0.25">
      <c r="A180" s="1">
        <f t="shared" si="5"/>
        <v>178</v>
      </c>
    </row>
    <row r="181" spans="1:1" x14ac:dyDescent="0.25">
      <c r="A181" s="1">
        <f t="shared" si="5"/>
        <v>179</v>
      </c>
    </row>
    <row r="182" spans="1:1" x14ac:dyDescent="0.25">
      <c r="A182" s="1">
        <f t="shared" si="5"/>
        <v>180</v>
      </c>
    </row>
    <row r="183" spans="1:1" x14ac:dyDescent="0.25">
      <c r="A183" s="1">
        <f t="shared" si="5"/>
        <v>181</v>
      </c>
    </row>
    <row r="184" spans="1:1" x14ac:dyDescent="0.25">
      <c r="A184" s="1">
        <f t="shared" si="5"/>
        <v>182</v>
      </c>
    </row>
    <row r="185" spans="1:1" x14ac:dyDescent="0.25">
      <c r="A185" s="1">
        <f t="shared" si="5"/>
        <v>183</v>
      </c>
    </row>
    <row r="186" spans="1:1" x14ac:dyDescent="0.25">
      <c r="A186" s="1">
        <f t="shared" si="5"/>
        <v>184</v>
      </c>
    </row>
    <row r="187" spans="1:1" x14ac:dyDescent="0.25">
      <c r="A187" s="1">
        <f t="shared" si="5"/>
        <v>185</v>
      </c>
    </row>
    <row r="188" spans="1:1" x14ac:dyDescent="0.25">
      <c r="A188" s="1">
        <f t="shared" ref="A188:A219" si="6">IF(OR(A187="",A187+1&gt;MAX(IndirectStartDates)),"",A187+1)</f>
        <v>186</v>
      </c>
    </row>
    <row r="189" spans="1:1" x14ac:dyDescent="0.25">
      <c r="A189" s="1">
        <f t="shared" si="6"/>
        <v>187</v>
      </c>
    </row>
    <row r="190" spans="1:1" x14ac:dyDescent="0.25">
      <c r="A190" s="1">
        <f t="shared" si="6"/>
        <v>188</v>
      </c>
    </row>
    <row r="191" spans="1:1" x14ac:dyDescent="0.25">
      <c r="A191" s="1">
        <f t="shared" si="6"/>
        <v>189</v>
      </c>
    </row>
    <row r="192" spans="1:1" x14ac:dyDescent="0.25">
      <c r="A192" s="1">
        <f t="shared" si="6"/>
        <v>190</v>
      </c>
    </row>
    <row r="193" spans="1:1" x14ac:dyDescent="0.25">
      <c r="A193" s="1">
        <f t="shared" si="6"/>
        <v>191</v>
      </c>
    </row>
    <row r="194" spans="1:1" x14ac:dyDescent="0.25">
      <c r="A194" s="1">
        <f t="shared" si="6"/>
        <v>192</v>
      </c>
    </row>
    <row r="195" spans="1:1" x14ac:dyDescent="0.25">
      <c r="A195" s="1">
        <f t="shared" si="6"/>
        <v>193</v>
      </c>
    </row>
    <row r="196" spans="1:1" x14ac:dyDescent="0.25">
      <c r="A196" s="1">
        <f t="shared" si="6"/>
        <v>194</v>
      </c>
    </row>
    <row r="197" spans="1:1" x14ac:dyDescent="0.25">
      <c r="A197" s="1">
        <f t="shared" si="6"/>
        <v>195</v>
      </c>
    </row>
    <row r="198" spans="1:1" x14ac:dyDescent="0.25">
      <c r="A198" s="1">
        <f t="shared" si="6"/>
        <v>196</v>
      </c>
    </row>
    <row r="199" spans="1:1" x14ac:dyDescent="0.25">
      <c r="A199" s="1">
        <f t="shared" si="6"/>
        <v>197</v>
      </c>
    </row>
    <row r="200" spans="1:1" x14ac:dyDescent="0.25">
      <c r="A200" s="1">
        <f t="shared" si="6"/>
        <v>198</v>
      </c>
    </row>
    <row r="201" spans="1:1" x14ac:dyDescent="0.25">
      <c r="A201" s="1">
        <f t="shared" si="6"/>
        <v>199</v>
      </c>
    </row>
    <row r="202" spans="1:1" x14ac:dyDescent="0.25">
      <c r="A202" s="1">
        <f t="shared" si="6"/>
        <v>200</v>
      </c>
    </row>
    <row r="203" spans="1:1" x14ac:dyDescent="0.25">
      <c r="A203" s="1">
        <f t="shared" si="6"/>
        <v>201</v>
      </c>
    </row>
    <row r="204" spans="1:1" x14ac:dyDescent="0.25">
      <c r="A204" s="1">
        <f t="shared" si="6"/>
        <v>202</v>
      </c>
    </row>
    <row r="205" spans="1:1" x14ac:dyDescent="0.25">
      <c r="A205" s="1">
        <f t="shared" si="6"/>
        <v>203</v>
      </c>
    </row>
    <row r="206" spans="1:1" x14ac:dyDescent="0.25">
      <c r="A206" s="1">
        <f t="shared" si="6"/>
        <v>204</v>
      </c>
    </row>
    <row r="207" spans="1:1" x14ac:dyDescent="0.25">
      <c r="A207" s="1">
        <f t="shared" si="6"/>
        <v>205</v>
      </c>
    </row>
    <row r="208" spans="1:1" x14ac:dyDescent="0.25">
      <c r="A208" s="1">
        <f t="shared" si="6"/>
        <v>206</v>
      </c>
    </row>
    <row r="209" spans="1:1" x14ac:dyDescent="0.25">
      <c r="A209" s="1">
        <f t="shared" si="6"/>
        <v>207</v>
      </c>
    </row>
    <row r="210" spans="1:1" x14ac:dyDescent="0.25">
      <c r="A210" s="1">
        <f t="shared" si="6"/>
        <v>208</v>
      </c>
    </row>
    <row r="211" spans="1:1" x14ac:dyDescent="0.25">
      <c r="A211" s="1">
        <f t="shared" si="6"/>
        <v>209</v>
      </c>
    </row>
    <row r="212" spans="1:1" x14ac:dyDescent="0.25">
      <c r="A212" s="1">
        <f t="shared" si="6"/>
        <v>210</v>
      </c>
    </row>
    <row r="213" spans="1:1" x14ac:dyDescent="0.25">
      <c r="A213" s="1">
        <f t="shared" si="6"/>
        <v>211</v>
      </c>
    </row>
    <row r="214" spans="1:1" x14ac:dyDescent="0.25">
      <c r="A214" s="1">
        <f t="shared" si="6"/>
        <v>212</v>
      </c>
    </row>
    <row r="215" spans="1:1" x14ac:dyDescent="0.25">
      <c r="A215" s="1">
        <f t="shared" si="6"/>
        <v>213</v>
      </c>
    </row>
    <row r="216" spans="1:1" x14ac:dyDescent="0.25">
      <c r="A216" s="1">
        <f t="shared" si="6"/>
        <v>214</v>
      </c>
    </row>
    <row r="217" spans="1:1" x14ac:dyDescent="0.25">
      <c r="A217" s="1">
        <f t="shared" si="6"/>
        <v>215</v>
      </c>
    </row>
    <row r="218" spans="1:1" x14ac:dyDescent="0.25">
      <c r="A218" s="1">
        <f t="shared" si="6"/>
        <v>216</v>
      </c>
    </row>
    <row r="219" spans="1:1" x14ac:dyDescent="0.25">
      <c r="A219" s="1">
        <f t="shared" si="6"/>
        <v>217</v>
      </c>
    </row>
    <row r="220" spans="1:1" x14ac:dyDescent="0.25">
      <c r="A220" s="1">
        <f t="shared" ref="A220:A250" si="7">IF(OR(A219="",A219+1&gt;MAX(IndirectStartDates)),"",A219+1)</f>
        <v>218</v>
      </c>
    </row>
    <row r="221" spans="1:1" x14ac:dyDescent="0.25">
      <c r="A221" s="1">
        <f t="shared" si="7"/>
        <v>219</v>
      </c>
    </row>
    <row r="222" spans="1:1" x14ac:dyDescent="0.25">
      <c r="A222" s="1">
        <f t="shared" si="7"/>
        <v>220</v>
      </c>
    </row>
    <row r="223" spans="1:1" x14ac:dyDescent="0.25">
      <c r="A223" s="1">
        <f t="shared" si="7"/>
        <v>221</v>
      </c>
    </row>
    <row r="224" spans="1:1" x14ac:dyDescent="0.25">
      <c r="A224" s="1">
        <f t="shared" si="7"/>
        <v>222</v>
      </c>
    </row>
    <row r="225" spans="1:1" x14ac:dyDescent="0.25">
      <c r="A225" s="1">
        <f t="shared" si="7"/>
        <v>223</v>
      </c>
    </row>
    <row r="226" spans="1:1" x14ac:dyDescent="0.25">
      <c r="A226" s="1">
        <f t="shared" si="7"/>
        <v>224</v>
      </c>
    </row>
    <row r="227" spans="1:1" x14ac:dyDescent="0.25">
      <c r="A227" s="1">
        <f t="shared" si="7"/>
        <v>225</v>
      </c>
    </row>
    <row r="228" spans="1:1" x14ac:dyDescent="0.25">
      <c r="A228" s="1">
        <f t="shared" si="7"/>
        <v>226</v>
      </c>
    </row>
    <row r="229" spans="1:1" x14ac:dyDescent="0.25">
      <c r="A229" s="1">
        <f t="shared" si="7"/>
        <v>227</v>
      </c>
    </row>
    <row r="230" spans="1:1" x14ac:dyDescent="0.25">
      <c r="A230" s="1">
        <f t="shared" si="7"/>
        <v>228</v>
      </c>
    </row>
    <row r="231" spans="1:1" x14ac:dyDescent="0.25">
      <c r="A231" s="1">
        <f t="shared" si="7"/>
        <v>229</v>
      </c>
    </row>
    <row r="232" spans="1:1" x14ac:dyDescent="0.25">
      <c r="A232" s="1">
        <f t="shared" si="7"/>
        <v>230</v>
      </c>
    </row>
    <row r="233" spans="1:1" x14ac:dyDescent="0.25">
      <c r="A233" s="1">
        <f t="shared" si="7"/>
        <v>231</v>
      </c>
    </row>
    <row r="234" spans="1:1" x14ac:dyDescent="0.25">
      <c r="A234" s="1">
        <f t="shared" si="7"/>
        <v>232</v>
      </c>
    </row>
    <row r="235" spans="1:1" x14ac:dyDescent="0.25">
      <c r="A235" s="1">
        <f t="shared" si="7"/>
        <v>233</v>
      </c>
    </row>
    <row r="236" spans="1:1" x14ac:dyDescent="0.25">
      <c r="A236" s="1">
        <f t="shared" si="7"/>
        <v>234</v>
      </c>
    </row>
    <row r="237" spans="1:1" x14ac:dyDescent="0.25">
      <c r="A237" s="1">
        <f t="shared" si="7"/>
        <v>235</v>
      </c>
    </row>
    <row r="238" spans="1:1" x14ac:dyDescent="0.25">
      <c r="A238" s="1">
        <f t="shared" si="7"/>
        <v>236</v>
      </c>
    </row>
    <row r="239" spans="1:1" x14ac:dyDescent="0.25">
      <c r="A239" s="1">
        <f t="shared" si="7"/>
        <v>237</v>
      </c>
    </row>
    <row r="240" spans="1:1" x14ac:dyDescent="0.25">
      <c r="A240" s="1">
        <f t="shared" si="7"/>
        <v>238</v>
      </c>
    </row>
    <row r="241" spans="1:1" x14ac:dyDescent="0.25">
      <c r="A241" s="1">
        <f t="shared" si="7"/>
        <v>239</v>
      </c>
    </row>
    <row r="242" spans="1:1" x14ac:dyDescent="0.25">
      <c r="A242" s="1">
        <f t="shared" si="7"/>
        <v>240</v>
      </c>
    </row>
    <row r="243" spans="1:1" x14ac:dyDescent="0.25">
      <c r="A243" s="1">
        <f t="shared" si="7"/>
        <v>241</v>
      </c>
    </row>
    <row r="244" spans="1:1" x14ac:dyDescent="0.25">
      <c r="A244" s="1">
        <f t="shared" si="7"/>
        <v>242</v>
      </c>
    </row>
    <row r="245" spans="1:1" x14ac:dyDescent="0.25">
      <c r="A245" s="1">
        <f t="shared" si="7"/>
        <v>243</v>
      </c>
    </row>
    <row r="246" spans="1:1" x14ac:dyDescent="0.25">
      <c r="A246" s="1">
        <f t="shared" si="7"/>
        <v>244</v>
      </c>
    </row>
    <row r="247" spans="1:1" x14ac:dyDescent="0.25">
      <c r="A247" s="1">
        <f t="shared" si="7"/>
        <v>245</v>
      </c>
    </row>
    <row r="248" spans="1:1" x14ac:dyDescent="0.25">
      <c r="A248" s="1">
        <f t="shared" si="7"/>
        <v>246</v>
      </c>
    </row>
    <row r="249" spans="1:1" x14ac:dyDescent="0.25">
      <c r="A249" s="1">
        <f t="shared" si="7"/>
        <v>247</v>
      </c>
    </row>
    <row r="250" spans="1:1" x14ac:dyDescent="0.25">
      <c r="A250" s="1">
        <f t="shared" si="7"/>
        <v>248</v>
      </c>
    </row>
    <row r="251" spans="1:1" x14ac:dyDescent="0.25">
      <c r="A251" s="1">
        <f t="shared" ref="A251:A314" si="8">IF(A250+1&lt;=MAX(IndirectStartDates),A250+1,"")</f>
        <v>249</v>
      </c>
    </row>
    <row r="252" spans="1:1" x14ac:dyDescent="0.25">
      <c r="A252" s="1">
        <f t="shared" si="8"/>
        <v>250</v>
      </c>
    </row>
    <row r="253" spans="1:1" x14ac:dyDescent="0.25">
      <c r="A253" s="1">
        <f t="shared" si="8"/>
        <v>251</v>
      </c>
    </row>
    <row r="254" spans="1:1" x14ac:dyDescent="0.25">
      <c r="A254" s="1">
        <f t="shared" si="8"/>
        <v>252</v>
      </c>
    </row>
    <row r="255" spans="1:1" x14ac:dyDescent="0.25">
      <c r="A255" s="1">
        <f t="shared" si="8"/>
        <v>253</v>
      </c>
    </row>
    <row r="256" spans="1:1" x14ac:dyDescent="0.25">
      <c r="A256" s="1">
        <f t="shared" si="8"/>
        <v>254</v>
      </c>
    </row>
    <row r="257" spans="1:1" x14ac:dyDescent="0.25">
      <c r="A257" s="1">
        <f t="shared" si="8"/>
        <v>255</v>
      </c>
    </row>
    <row r="258" spans="1:1" x14ac:dyDescent="0.25">
      <c r="A258" s="1">
        <f t="shared" si="8"/>
        <v>256</v>
      </c>
    </row>
    <row r="259" spans="1:1" x14ac:dyDescent="0.25">
      <c r="A259" s="1">
        <f t="shared" si="8"/>
        <v>257</v>
      </c>
    </row>
    <row r="260" spans="1:1" x14ac:dyDescent="0.25">
      <c r="A260" s="1">
        <f t="shared" si="8"/>
        <v>258</v>
      </c>
    </row>
    <row r="261" spans="1:1" x14ac:dyDescent="0.25">
      <c r="A261" s="1">
        <f t="shared" si="8"/>
        <v>259</v>
      </c>
    </row>
    <row r="262" spans="1:1" x14ac:dyDescent="0.25">
      <c r="A262" s="1">
        <f t="shared" si="8"/>
        <v>260</v>
      </c>
    </row>
    <row r="263" spans="1:1" x14ac:dyDescent="0.25">
      <c r="A263" s="1">
        <f t="shared" si="8"/>
        <v>261</v>
      </c>
    </row>
    <row r="264" spans="1:1" x14ac:dyDescent="0.25">
      <c r="A264" s="1">
        <f t="shared" si="8"/>
        <v>262</v>
      </c>
    </row>
    <row r="265" spans="1:1" x14ac:dyDescent="0.25">
      <c r="A265" s="1">
        <f t="shared" si="8"/>
        <v>263</v>
      </c>
    </row>
    <row r="266" spans="1:1" x14ac:dyDescent="0.25">
      <c r="A266" s="1">
        <f t="shared" si="8"/>
        <v>264</v>
      </c>
    </row>
    <row r="267" spans="1:1" x14ac:dyDescent="0.25">
      <c r="A267" s="1">
        <f t="shared" si="8"/>
        <v>265</v>
      </c>
    </row>
    <row r="268" spans="1:1" x14ac:dyDescent="0.25">
      <c r="A268" s="1">
        <f t="shared" si="8"/>
        <v>266</v>
      </c>
    </row>
    <row r="269" spans="1:1" x14ac:dyDescent="0.25">
      <c r="A269" s="1">
        <f t="shared" si="8"/>
        <v>267</v>
      </c>
    </row>
    <row r="270" spans="1:1" x14ac:dyDescent="0.25">
      <c r="A270" s="1">
        <f t="shared" si="8"/>
        <v>268</v>
      </c>
    </row>
    <row r="271" spans="1:1" x14ac:dyDescent="0.25">
      <c r="A271" s="1">
        <f t="shared" si="8"/>
        <v>269</v>
      </c>
    </row>
    <row r="272" spans="1:1" x14ac:dyDescent="0.25">
      <c r="A272" s="1">
        <f t="shared" si="8"/>
        <v>270</v>
      </c>
    </row>
    <row r="273" spans="1:1" x14ac:dyDescent="0.25">
      <c r="A273" s="1">
        <f t="shared" si="8"/>
        <v>271</v>
      </c>
    </row>
    <row r="274" spans="1:1" x14ac:dyDescent="0.25">
      <c r="A274" s="1">
        <f t="shared" si="8"/>
        <v>272</v>
      </c>
    </row>
    <row r="275" spans="1:1" x14ac:dyDescent="0.25">
      <c r="A275" s="1">
        <f t="shared" si="8"/>
        <v>273</v>
      </c>
    </row>
    <row r="276" spans="1:1" x14ac:dyDescent="0.25">
      <c r="A276" s="1">
        <f t="shared" si="8"/>
        <v>274</v>
      </c>
    </row>
    <row r="277" spans="1:1" x14ac:dyDescent="0.25">
      <c r="A277" s="1">
        <f t="shared" si="8"/>
        <v>275</v>
      </c>
    </row>
    <row r="278" spans="1:1" x14ac:dyDescent="0.25">
      <c r="A278" s="1">
        <f t="shared" si="8"/>
        <v>276</v>
      </c>
    </row>
    <row r="279" spans="1:1" x14ac:dyDescent="0.25">
      <c r="A279" s="1">
        <f t="shared" si="8"/>
        <v>277</v>
      </c>
    </row>
    <row r="280" spans="1:1" x14ac:dyDescent="0.25">
      <c r="A280" s="1">
        <f t="shared" si="8"/>
        <v>278</v>
      </c>
    </row>
    <row r="281" spans="1:1" x14ac:dyDescent="0.25">
      <c r="A281" s="1">
        <f t="shared" si="8"/>
        <v>279</v>
      </c>
    </row>
    <row r="282" spans="1:1" x14ac:dyDescent="0.25">
      <c r="A282" s="1">
        <f t="shared" si="8"/>
        <v>280</v>
      </c>
    </row>
    <row r="283" spans="1:1" x14ac:dyDescent="0.25">
      <c r="A283" s="1">
        <f t="shared" si="8"/>
        <v>281</v>
      </c>
    </row>
    <row r="284" spans="1:1" x14ac:dyDescent="0.25">
      <c r="A284" s="1">
        <f t="shared" si="8"/>
        <v>282</v>
      </c>
    </row>
    <row r="285" spans="1:1" x14ac:dyDescent="0.25">
      <c r="A285" s="1">
        <f t="shared" si="8"/>
        <v>283</v>
      </c>
    </row>
    <row r="286" spans="1:1" x14ac:dyDescent="0.25">
      <c r="A286" s="1">
        <f t="shared" si="8"/>
        <v>284</v>
      </c>
    </row>
    <row r="287" spans="1:1" x14ac:dyDescent="0.25">
      <c r="A287" s="1">
        <f t="shared" si="8"/>
        <v>285</v>
      </c>
    </row>
    <row r="288" spans="1:1" x14ac:dyDescent="0.25">
      <c r="A288" s="1">
        <f t="shared" si="8"/>
        <v>286</v>
      </c>
    </row>
    <row r="289" spans="1:1" x14ac:dyDescent="0.25">
      <c r="A289" s="1">
        <f t="shared" si="8"/>
        <v>287</v>
      </c>
    </row>
    <row r="290" spans="1:1" x14ac:dyDescent="0.25">
      <c r="A290" s="1">
        <f t="shared" si="8"/>
        <v>288</v>
      </c>
    </row>
    <row r="291" spans="1:1" x14ac:dyDescent="0.25">
      <c r="A291" s="1">
        <f t="shared" si="8"/>
        <v>289</v>
      </c>
    </row>
    <row r="292" spans="1:1" x14ac:dyDescent="0.25">
      <c r="A292" s="1">
        <f t="shared" si="8"/>
        <v>290</v>
      </c>
    </row>
    <row r="293" spans="1:1" x14ac:dyDescent="0.25">
      <c r="A293" s="1">
        <f t="shared" si="8"/>
        <v>291</v>
      </c>
    </row>
    <row r="294" spans="1:1" x14ac:dyDescent="0.25">
      <c r="A294" s="1">
        <f t="shared" si="8"/>
        <v>292</v>
      </c>
    </row>
    <row r="295" spans="1:1" x14ac:dyDescent="0.25">
      <c r="A295" s="1">
        <f t="shared" si="8"/>
        <v>293</v>
      </c>
    </row>
    <row r="296" spans="1:1" x14ac:dyDescent="0.25">
      <c r="A296" s="1">
        <f t="shared" si="8"/>
        <v>294</v>
      </c>
    </row>
    <row r="297" spans="1:1" x14ac:dyDescent="0.25">
      <c r="A297" s="1">
        <f t="shared" si="8"/>
        <v>295</v>
      </c>
    </row>
    <row r="298" spans="1:1" x14ac:dyDescent="0.25">
      <c r="A298" s="1">
        <f t="shared" si="8"/>
        <v>296</v>
      </c>
    </row>
    <row r="299" spans="1:1" x14ac:dyDescent="0.25">
      <c r="A299" s="1">
        <f t="shared" si="8"/>
        <v>297</v>
      </c>
    </row>
    <row r="300" spans="1:1" x14ac:dyDescent="0.25">
      <c r="A300" s="1">
        <f t="shared" si="8"/>
        <v>298</v>
      </c>
    </row>
    <row r="301" spans="1:1" x14ac:dyDescent="0.25">
      <c r="A301" s="1">
        <f t="shared" si="8"/>
        <v>299</v>
      </c>
    </row>
    <row r="302" spans="1:1" x14ac:dyDescent="0.25">
      <c r="A302" s="1">
        <f t="shared" si="8"/>
        <v>300</v>
      </c>
    </row>
    <row r="303" spans="1:1" x14ac:dyDescent="0.25">
      <c r="A303" s="1">
        <f t="shared" si="8"/>
        <v>301</v>
      </c>
    </row>
    <row r="304" spans="1:1" x14ac:dyDescent="0.25">
      <c r="A304" s="1">
        <f t="shared" si="8"/>
        <v>302</v>
      </c>
    </row>
    <row r="305" spans="1:1" x14ac:dyDescent="0.25">
      <c r="A305" s="1">
        <f t="shared" si="8"/>
        <v>303</v>
      </c>
    </row>
    <row r="306" spans="1:1" x14ac:dyDescent="0.25">
      <c r="A306" s="1">
        <f t="shared" si="8"/>
        <v>304</v>
      </c>
    </row>
    <row r="307" spans="1:1" x14ac:dyDescent="0.25">
      <c r="A307" s="1">
        <f t="shared" si="8"/>
        <v>305</v>
      </c>
    </row>
    <row r="308" spans="1:1" x14ac:dyDescent="0.25">
      <c r="A308" s="1">
        <f t="shared" si="8"/>
        <v>306</v>
      </c>
    </row>
    <row r="309" spans="1:1" x14ac:dyDescent="0.25">
      <c r="A309" s="1">
        <f t="shared" si="8"/>
        <v>307</v>
      </c>
    </row>
    <row r="310" spans="1:1" x14ac:dyDescent="0.25">
      <c r="A310" s="1">
        <f t="shared" si="8"/>
        <v>308</v>
      </c>
    </row>
    <row r="311" spans="1:1" x14ac:dyDescent="0.25">
      <c r="A311" s="1">
        <f t="shared" si="8"/>
        <v>309</v>
      </c>
    </row>
    <row r="312" spans="1:1" x14ac:dyDescent="0.25">
      <c r="A312" s="1">
        <f t="shared" si="8"/>
        <v>310</v>
      </c>
    </row>
    <row r="313" spans="1:1" x14ac:dyDescent="0.25">
      <c r="A313" s="1">
        <f t="shared" si="8"/>
        <v>311</v>
      </c>
    </row>
    <row r="314" spans="1:1" x14ac:dyDescent="0.25">
      <c r="A314" s="1">
        <f t="shared" si="8"/>
        <v>312</v>
      </c>
    </row>
    <row r="315" spans="1:1" x14ac:dyDescent="0.25">
      <c r="A315" s="1">
        <f t="shared" ref="A315:A378" si="9">IF(A314+1&lt;=MAX(IndirectStartDates),A314+1,"")</f>
        <v>313</v>
      </c>
    </row>
    <row r="316" spans="1:1" x14ac:dyDescent="0.25">
      <c r="A316" s="1">
        <f t="shared" si="9"/>
        <v>314</v>
      </c>
    </row>
    <row r="317" spans="1:1" x14ac:dyDescent="0.25">
      <c r="A317" s="1">
        <f t="shared" si="9"/>
        <v>315</v>
      </c>
    </row>
    <row r="318" spans="1:1" x14ac:dyDescent="0.25">
      <c r="A318" s="1">
        <f t="shared" si="9"/>
        <v>316</v>
      </c>
    </row>
    <row r="319" spans="1:1" x14ac:dyDescent="0.25">
      <c r="A319" s="1">
        <f t="shared" si="9"/>
        <v>317</v>
      </c>
    </row>
    <row r="320" spans="1:1" x14ac:dyDescent="0.25">
      <c r="A320" s="1">
        <f t="shared" si="9"/>
        <v>318</v>
      </c>
    </row>
    <row r="321" spans="1:1" x14ac:dyDescent="0.25">
      <c r="A321" s="1">
        <f t="shared" si="9"/>
        <v>319</v>
      </c>
    </row>
    <row r="322" spans="1:1" x14ac:dyDescent="0.25">
      <c r="A322" s="1">
        <f t="shared" si="9"/>
        <v>320</v>
      </c>
    </row>
    <row r="323" spans="1:1" x14ac:dyDescent="0.25">
      <c r="A323" s="1">
        <f t="shared" si="9"/>
        <v>321</v>
      </c>
    </row>
    <row r="324" spans="1:1" x14ac:dyDescent="0.25">
      <c r="A324" s="1">
        <f t="shared" si="9"/>
        <v>322</v>
      </c>
    </row>
    <row r="325" spans="1:1" x14ac:dyDescent="0.25">
      <c r="A325" s="1">
        <f t="shared" si="9"/>
        <v>323</v>
      </c>
    </row>
    <row r="326" spans="1:1" x14ac:dyDescent="0.25">
      <c r="A326" s="1">
        <f t="shared" si="9"/>
        <v>324</v>
      </c>
    </row>
    <row r="327" spans="1:1" x14ac:dyDescent="0.25">
      <c r="A327" s="1">
        <f t="shared" si="9"/>
        <v>325</v>
      </c>
    </row>
    <row r="328" spans="1:1" x14ac:dyDescent="0.25">
      <c r="A328" s="1">
        <f t="shared" si="9"/>
        <v>326</v>
      </c>
    </row>
    <row r="329" spans="1:1" x14ac:dyDescent="0.25">
      <c r="A329" s="1">
        <f t="shared" si="9"/>
        <v>327</v>
      </c>
    </row>
    <row r="330" spans="1:1" x14ac:dyDescent="0.25">
      <c r="A330" s="1">
        <f t="shared" si="9"/>
        <v>328</v>
      </c>
    </row>
    <row r="331" spans="1:1" x14ac:dyDescent="0.25">
      <c r="A331" s="1">
        <f t="shared" si="9"/>
        <v>329</v>
      </c>
    </row>
    <row r="332" spans="1:1" x14ac:dyDescent="0.25">
      <c r="A332" s="1">
        <f t="shared" si="9"/>
        <v>330</v>
      </c>
    </row>
    <row r="333" spans="1:1" x14ac:dyDescent="0.25">
      <c r="A333" s="1">
        <f t="shared" si="9"/>
        <v>331</v>
      </c>
    </row>
    <row r="334" spans="1:1" x14ac:dyDescent="0.25">
      <c r="A334" s="1">
        <f t="shared" si="9"/>
        <v>332</v>
      </c>
    </row>
    <row r="335" spans="1:1" x14ac:dyDescent="0.25">
      <c r="A335" s="1">
        <f t="shared" si="9"/>
        <v>333</v>
      </c>
    </row>
    <row r="336" spans="1:1" x14ac:dyDescent="0.25">
      <c r="A336" s="1">
        <f t="shared" si="9"/>
        <v>334</v>
      </c>
    </row>
    <row r="337" spans="1:1" x14ac:dyDescent="0.25">
      <c r="A337" s="1">
        <f t="shared" si="9"/>
        <v>335</v>
      </c>
    </row>
    <row r="338" spans="1:1" x14ac:dyDescent="0.25">
      <c r="A338" s="1">
        <f t="shared" si="9"/>
        <v>336</v>
      </c>
    </row>
    <row r="339" spans="1:1" x14ac:dyDescent="0.25">
      <c r="A339" s="1">
        <f t="shared" si="9"/>
        <v>337</v>
      </c>
    </row>
    <row r="340" spans="1:1" x14ac:dyDescent="0.25">
      <c r="A340" s="1">
        <f t="shared" si="9"/>
        <v>338</v>
      </c>
    </row>
    <row r="341" spans="1:1" x14ac:dyDescent="0.25">
      <c r="A341" s="1">
        <f t="shared" si="9"/>
        <v>339</v>
      </c>
    </row>
    <row r="342" spans="1:1" x14ac:dyDescent="0.25">
      <c r="A342" s="1">
        <f t="shared" si="9"/>
        <v>340</v>
      </c>
    </row>
    <row r="343" spans="1:1" x14ac:dyDescent="0.25">
      <c r="A343" s="1">
        <f t="shared" si="9"/>
        <v>341</v>
      </c>
    </row>
    <row r="344" spans="1:1" x14ac:dyDescent="0.25">
      <c r="A344" s="1">
        <f t="shared" si="9"/>
        <v>342</v>
      </c>
    </row>
    <row r="345" spans="1:1" x14ac:dyDescent="0.25">
      <c r="A345" s="1">
        <f t="shared" si="9"/>
        <v>343</v>
      </c>
    </row>
    <row r="346" spans="1:1" x14ac:dyDescent="0.25">
      <c r="A346" s="1">
        <f t="shared" si="9"/>
        <v>344</v>
      </c>
    </row>
    <row r="347" spans="1:1" x14ac:dyDescent="0.25">
      <c r="A347" s="1">
        <f t="shared" si="9"/>
        <v>345</v>
      </c>
    </row>
    <row r="348" spans="1:1" x14ac:dyDescent="0.25">
      <c r="A348" s="1">
        <f t="shared" si="9"/>
        <v>346</v>
      </c>
    </row>
    <row r="349" spans="1:1" x14ac:dyDescent="0.25">
      <c r="A349" s="1">
        <f t="shared" si="9"/>
        <v>347</v>
      </c>
    </row>
    <row r="350" spans="1:1" x14ac:dyDescent="0.25">
      <c r="A350" s="1">
        <f t="shared" si="9"/>
        <v>348</v>
      </c>
    </row>
    <row r="351" spans="1:1" x14ac:dyDescent="0.25">
      <c r="A351" s="1">
        <f t="shared" si="9"/>
        <v>349</v>
      </c>
    </row>
    <row r="352" spans="1:1" x14ac:dyDescent="0.25">
      <c r="A352" s="1">
        <f t="shared" si="9"/>
        <v>350</v>
      </c>
    </row>
    <row r="353" spans="1:1" x14ac:dyDescent="0.25">
      <c r="A353" s="1">
        <f t="shared" si="9"/>
        <v>351</v>
      </c>
    </row>
    <row r="354" spans="1:1" x14ac:dyDescent="0.25">
      <c r="A354" s="1">
        <f t="shared" si="9"/>
        <v>352</v>
      </c>
    </row>
    <row r="355" spans="1:1" x14ac:dyDescent="0.25">
      <c r="A355" s="1">
        <f t="shared" si="9"/>
        <v>353</v>
      </c>
    </row>
    <row r="356" spans="1:1" x14ac:dyDescent="0.25">
      <c r="A356" s="1">
        <f t="shared" si="9"/>
        <v>354</v>
      </c>
    </row>
    <row r="357" spans="1:1" x14ac:dyDescent="0.25">
      <c r="A357" s="1">
        <f t="shared" si="9"/>
        <v>355</v>
      </c>
    </row>
    <row r="358" spans="1:1" x14ac:dyDescent="0.25">
      <c r="A358" s="1">
        <f t="shared" si="9"/>
        <v>356</v>
      </c>
    </row>
    <row r="359" spans="1:1" x14ac:dyDescent="0.25">
      <c r="A359" s="1">
        <f t="shared" si="9"/>
        <v>357</v>
      </c>
    </row>
    <row r="360" spans="1:1" x14ac:dyDescent="0.25">
      <c r="A360" s="1">
        <f t="shared" si="9"/>
        <v>358</v>
      </c>
    </row>
    <row r="361" spans="1:1" x14ac:dyDescent="0.25">
      <c r="A361" s="1">
        <f t="shared" si="9"/>
        <v>359</v>
      </c>
    </row>
    <row r="362" spans="1:1" x14ac:dyDescent="0.25">
      <c r="A362" s="1">
        <f t="shared" si="9"/>
        <v>360</v>
      </c>
    </row>
    <row r="363" spans="1:1" x14ac:dyDescent="0.25">
      <c r="A363" s="1">
        <f t="shared" si="9"/>
        <v>361</v>
      </c>
    </row>
    <row r="364" spans="1:1" x14ac:dyDescent="0.25">
      <c r="A364" s="1">
        <f t="shared" si="9"/>
        <v>362</v>
      </c>
    </row>
    <row r="365" spans="1:1" x14ac:dyDescent="0.25">
      <c r="A365" s="1">
        <f t="shared" si="9"/>
        <v>363</v>
      </c>
    </row>
    <row r="366" spans="1:1" x14ac:dyDescent="0.25">
      <c r="A366" s="1">
        <f t="shared" si="9"/>
        <v>364</v>
      </c>
    </row>
    <row r="367" spans="1:1" x14ac:dyDescent="0.25">
      <c r="A367" s="1">
        <f t="shared" si="9"/>
        <v>365</v>
      </c>
    </row>
    <row r="368" spans="1:1" x14ac:dyDescent="0.25">
      <c r="A368" s="1">
        <f t="shared" si="9"/>
        <v>366</v>
      </c>
    </row>
    <row r="369" spans="1:1" x14ac:dyDescent="0.25">
      <c r="A369" s="1">
        <f t="shared" si="9"/>
        <v>367</v>
      </c>
    </row>
    <row r="370" spans="1:1" x14ac:dyDescent="0.25">
      <c r="A370" s="1">
        <f t="shared" si="9"/>
        <v>368</v>
      </c>
    </row>
    <row r="371" spans="1:1" x14ac:dyDescent="0.25">
      <c r="A371" s="1">
        <f t="shared" si="9"/>
        <v>369</v>
      </c>
    </row>
    <row r="372" spans="1:1" x14ac:dyDescent="0.25">
      <c r="A372" s="1">
        <f t="shared" si="9"/>
        <v>370</v>
      </c>
    </row>
    <row r="373" spans="1:1" x14ac:dyDescent="0.25">
      <c r="A373" s="1">
        <f t="shared" si="9"/>
        <v>371</v>
      </c>
    </row>
    <row r="374" spans="1:1" x14ac:dyDescent="0.25">
      <c r="A374" s="1">
        <f t="shared" si="9"/>
        <v>372</v>
      </c>
    </row>
    <row r="375" spans="1:1" x14ac:dyDescent="0.25">
      <c r="A375" s="1">
        <f t="shared" si="9"/>
        <v>373</v>
      </c>
    </row>
    <row r="376" spans="1:1" x14ac:dyDescent="0.25">
      <c r="A376" s="1">
        <f t="shared" si="9"/>
        <v>374</v>
      </c>
    </row>
    <row r="377" spans="1:1" x14ac:dyDescent="0.25">
      <c r="A377" s="1">
        <f t="shared" si="9"/>
        <v>375</v>
      </c>
    </row>
    <row r="378" spans="1:1" x14ac:dyDescent="0.25">
      <c r="A378" s="1">
        <f t="shared" si="9"/>
        <v>376</v>
      </c>
    </row>
    <row r="379" spans="1:1" x14ac:dyDescent="0.25">
      <c r="A379" s="1">
        <f t="shared" ref="A379:A442" si="10">IF(A378+1&lt;=MAX(IndirectStartDates),A378+1,"")</f>
        <v>377</v>
      </c>
    </row>
    <row r="380" spans="1:1" x14ac:dyDescent="0.25">
      <c r="A380" s="1">
        <f t="shared" si="10"/>
        <v>378</v>
      </c>
    </row>
    <row r="381" spans="1:1" x14ac:dyDescent="0.25">
      <c r="A381" s="1">
        <f t="shared" si="10"/>
        <v>379</v>
      </c>
    </row>
    <row r="382" spans="1:1" x14ac:dyDescent="0.25">
      <c r="A382" s="1">
        <f t="shared" si="10"/>
        <v>380</v>
      </c>
    </row>
    <row r="383" spans="1:1" x14ac:dyDescent="0.25">
      <c r="A383" s="1">
        <f t="shared" si="10"/>
        <v>381</v>
      </c>
    </row>
    <row r="384" spans="1:1" x14ac:dyDescent="0.25">
      <c r="A384" s="1">
        <f t="shared" si="10"/>
        <v>382</v>
      </c>
    </row>
    <row r="385" spans="1:1" x14ac:dyDescent="0.25">
      <c r="A385" s="1">
        <f t="shared" si="10"/>
        <v>383</v>
      </c>
    </row>
    <row r="386" spans="1:1" x14ac:dyDescent="0.25">
      <c r="A386" s="1">
        <f t="shared" si="10"/>
        <v>384</v>
      </c>
    </row>
    <row r="387" spans="1:1" x14ac:dyDescent="0.25">
      <c r="A387" s="1">
        <f t="shared" si="10"/>
        <v>385</v>
      </c>
    </row>
    <row r="388" spans="1:1" x14ac:dyDescent="0.25">
      <c r="A388" s="1">
        <f t="shared" si="10"/>
        <v>386</v>
      </c>
    </row>
    <row r="389" spans="1:1" x14ac:dyDescent="0.25">
      <c r="A389" s="1">
        <f t="shared" si="10"/>
        <v>387</v>
      </c>
    </row>
    <row r="390" spans="1:1" x14ac:dyDescent="0.25">
      <c r="A390" s="1">
        <f t="shared" si="10"/>
        <v>388</v>
      </c>
    </row>
    <row r="391" spans="1:1" x14ac:dyDescent="0.25">
      <c r="A391" s="1">
        <f t="shared" si="10"/>
        <v>389</v>
      </c>
    </row>
    <row r="392" spans="1:1" x14ac:dyDescent="0.25">
      <c r="A392" s="1">
        <f t="shared" si="10"/>
        <v>390</v>
      </c>
    </row>
    <row r="393" spans="1:1" x14ac:dyDescent="0.25">
      <c r="A393" s="1">
        <f t="shared" si="10"/>
        <v>391</v>
      </c>
    </row>
    <row r="394" spans="1:1" x14ac:dyDescent="0.25">
      <c r="A394" s="1">
        <f t="shared" si="10"/>
        <v>392</v>
      </c>
    </row>
    <row r="395" spans="1:1" x14ac:dyDescent="0.25">
      <c r="A395" s="1">
        <f t="shared" si="10"/>
        <v>393</v>
      </c>
    </row>
    <row r="396" spans="1:1" x14ac:dyDescent="0.25">
      <c r="A396" s="1">
        <f t="shared" si="10"/>
        <v>394</v>
      </c>
    </row>
    <row r="397" spans="1:1" x14ac:dyDescent="0.25">
      <c r="A397" s="1">
        <f t="shared" si="10"/>
        <v>395</v>
      </c>
    </row>
    <row r="398" spans="1:1" x14ac:dyDescent="0.25">
      <c r="A398" s="1">
        <f t="shared" si="10"/>
        <v>396</v>
      </c>
    </row>
    <row r="399" spans="1:1" x14ac:dyDescent="0.25">
      <c r="A399" s="1">
        <f t="shared" si="10"/>
        <v>397</v>
      </c>
    </row>
    <row r="400" spans="1:1" x14ac:dyDescent="0.25">
      <c r="A400" s="1">
        <f t="shared" si="10"/>
        <v>398</v>
      </c>
    </row>
    <row r="401" spans="1:1" x14ac:dyDescent="0.25">
      <c r="A401" s="1">
        <f t="shared" si="10"/>
        <v>399</v>
      </c>
    </row>
    <row r="402" spans="1:1" x14ac:dyDescent="0.25">
      <c r="A402" s="1">
        <f t="shared" si="10"/>
        <v>400</v>
      </c>
    </row>
    <row r="403" spans="1:1" x14ac:dyDescent="0.25">
      <c r="A403" s="1">
        <f t="shared" si="10"/>
        <v>401</v>
      </c>
    </row>
    <row r="404" spans="1:1" x14ac:dyDescent="0.25">
      <c r="A404" s="1">
        <f t="shared" si="10"/>
        <v>402</v>
      </c>
    </row>
    <row r="405" spans="1:1" x14ac:dyDescent="0.25">
      <c r="A405" s="1">
        <f t="shared" si="10"/>
        <v>403</v>
      </c>
    </row>
    <row r="406" spans="1:1" x14ac:dyDescent="0.25">
      <c r="A406" s="1">
        <f t="shared" si="10"/>
        <v>404</v>
      </c>
    </row>
    <row r="407" spans="1:1" x14ac:dyDescent="0.25">
      <c r="A407" s="1">
        <f t="shared" si="10"/>
        <v>405</v>
      </c>
    </row>
    <row r="408" spans="1:1" x14ac:dyDescent="0.25">
      <c r="A408" s="1">
        <f t="shared" si="10"/>
        <v>406</v>
      </c>
    </row>
    <row r="409" spans="1:1" x14ac:dyDescent="0.25">
      <c r="A409" s="1">
        <f t="shared" si="10"/>
        <v>407</v>
      </c>
    </row>
    <row r="410" spans="1:1" x14ac:dyDescent="0.25">
      <c r="A410" s="1">
        <f t="shared" si="10"/>
        <v>408</v>
      </c>
    </row>
    <row r="411" spans="1:1" x14ac:dyDescent="0.25">
      <c r="A411" s="1">
        <f t="shared" si="10"/>
        <v>409</v>
      </c>
    </row>
    <row r="412" spans="1:1" x14ac:dyDescent="0.25">
      <c r="A412" s="1">
        <f t="shared" si="10"/>
        <v>410</v>
      </c>
    </row>
    <row r="413" spans="1:1" x14ac:dyDescent="0.25">
      <c r="A413" s="1">
        <f t="shared" si="10"/>
        <v>411</v>
      </c>
    </row>
    <row r="414" spans="1:1" x14ac:dyDescent="0.25">
      <c r="A414" s="1">
        <f t="shared" si="10"/>
        <v>412</v>
      </c>
    </row>
    <row r="415" spans="1:1" x14ac:dyDescent="0.25">
      <c r="A415" s="1">
        <f t="shared" si="10"/>
        <v>413</v>
      </c>
    </row>
    <row r="416" spans="1:1" x14ac:dyDescent="0.25">
      <c r="A416" s="1">
        <f t="shared" si="10"/>
        <v>414</v>
      </c>
    </row>
    <row r="417" spans="1:1" x14ac:dyDescent="0.25">
      <c r="A417" s="1">
        <f t="shared" si="10"/>
        <v>415</v>
      </c>
    </row>
    <row r="418" spans="1:1" x14ac:dyDescent="0.25">
      <c r="A418" s="1">
        <f t="shared" si="10"/>
        <v>416</v>
      </c>
    </row>
    <row r="419" spans="1:1" x14ac:dyDescent="0.25">
      <c r="A419" s="1">
        <f t="shared" si="10"/>
        <v>417</v>
      </c>
    </row>
    <row r="420" spans="1:1" x14ac:dyDescent="0.25">
      <c r="A420" s="1">
        <f t="shared" si="10"/>
        <v>418</v>
      </c>
    </row>
    <row r="421" spans="1:1" x14ac:dyDescent="0.25">
      <c r="A421" s="1">
        <f t="shared" si="10"/>
        <v>419</v>
      </c>
    </row>
    <row r="422" spans="1:1" x14ac:dyDescent="0.25">
      <c r="A422" s="1">
        <f t="shared" si="10"/>
        <v>420</v>
      </c>
    </row>
    <row r="423" spans="1:1" x14ac:dyDescent="0.25">
      <c r="A423" s="1">
        <f t="shared" si="10"/>
        <v>421</v>
      </c>
    </row>
    <row r="424" spans="1:1" x14ac:dyDescent="0.25">
      <c r="A424" s="1">
        <f t="shared" si="10"/>
        <v>422</v>
      </c>
    </row>
    <row r="425" spans="1:1" x14ac:dyDescent="0.25">
      <c r="A425" s="1">
        <f t="shared" si="10"/>
        <v>423</v>
      </c>
    </row>
    <row r="426" spans="1:1" x14ac:dyDescent="0.25">
      <c r="A426" s="1">
        <f t="shared" si="10"/>
        <v>424</v>
      </c>
    </row>
    <row r="427" spans="1:1" x14ac:dyDescent="0.25">
      <c r="A427" s="1">
        <f t="shared" si="10"/>
        <v>425</v>
      </c>
    </row>
    <row r="428" spans="1:1" x14ac:dyDescent="0.25">
      <c r="A428" s="1">
        <f t="shared" si="10"/>
        <v>426</v>
      </c>
    </row>
    <row r="429" spans="1:1" x14ac:dyDescent="0.25">
      <c r="A429" s="1">
        <f t="shared" si="10"/>
        <v>427</v>
      </c>
    </row>
    <row r="430" spans="1:1" x14ac:dyDescent="0.25">
      <c r="A430" s="1">
        <f t="shared" si="10"/>
        <v>428</v>
      </c>
    </row>
    <row r="431" spans="1:1" x14ac:dyDescent="0.25">
      <c r="A431" s="1">
        <f t="shared" si="10"/>
        <v>429</v>
      </c>
    </row>
    <row r="432" spans="1:1" x14ac:dyDescent="0.25">
      <c r="A432" s="1">
        <f t="shared" si="10"/>
        <v>430</v>
      </c>
    </row>
    <row r="433" spans="1:1" x14ac:dyDescent="0.25">
      <c r="A433" s="1">
        <f t="shared" si="10"/>
        <v>431</v>
      </c>
    </row>
    <row r="434" spans="1:1" x14ac:dyDescent="0.25">
      <c r="A434" s="1">
        <f t="shared" si="10"/>
        <v>432</v>
      </c>
    </row>
    <row r="435" spans="1:1" x14ac:dyDescent="0.25">
      <c r="A435" s="1">
        <f t="shared" si="10"/>
        <v>433</v>
      </c>
    </row>
    <row r="436" spans="1:1" x14ac:dyDescent="0.25">
      <c r="A436" s="1">
        <f t="shared" si="10"/>
        <v>434</v>
      </c>
    </row>
    <row r="437" spans="1:1" x14ac:dyDescent="0.25">
      <c r="A437" s="1">
        <f t="shared" si="10"/>
        <v>435</v>
      </c>
    </row>
    <row r="438" spans="1:1" x14ac:dyDescent="0.25">
      <c r="A438" s="1">
        <f t="shared" si="10"/>
        <v>436</v>
      </c>
    </row>
    <row r="439" spans="1:1" x14ac:dyDescent="0.25">
      <c r="A439" s="1">
        <f t="shared" si="10"/>
        <v>437</v>
      </c>
    </row>
    <row r="440" spans="1:1" x14ac:dyDescent="0.25">
      <c r="A440" s="1">
        <f t="shared" si="10"/>
        <v>438</v>
      </c>
    </row>
    <row r="441" spans="1:1" x14ac:dyDescent="0.25">
      <c r="A441" s="1">
        <f t="shared" si="10"/>
        <v>439</v>
      </c>
    </row>
    <row r="442" spans="1:1" x14ac:dyDescent="0.25">
      <c r="A442" s="1">
        <f t="shared" si="10"/>
        <v>440</v>
      </c>
    </row>
    <row r="443" spans="1:1" x14ac:dyDescent="0.25">
      <c r="A443" s="1">
        <f t="shared" ref="A443:A506" si="11">IF(A442+1&lt;=MAX(IndirectStartDates),A442+1,"")</f>
        <v>441</v>
      </c>
    </row>
    <row r="444" spans="1:1" x14ac:dyDescent="0.25">
      <c r="A444" s="1">
        <f t="shared" si="11"/>
        <v>442</v>
      </c>
    </row>
    <row r="445" spans="1:1" x14ac:dyDescent="0.25">
      <c r="A445" s="1">
        <f t="shared" si="11"/>
        <v>443</v>
      </c>
    </row>
    <row r="446" spans="1:1" x14ac:dyDescent="0.25">
      <c r="A446" s="1">
        <f t="shared" si="11"/>
        <v>444</v>
      </c>
    </row>
    <row r="447" spans="1:1" x14ac:dyDescent="0.25">
      <c r="A447" s="1">
        <f t="shared" si="11"/>
        <v>445</v>
      </c>
    </row>
    <row r="448" spans="1:1" x14ac:dyDescent="0.25">
      <c r="A448" s="1">
        <f t="shared" si="11"/>
        <v>446</v>
      </c>
    </row>
    <row r="449" spans="1:1" x14ac:dyDescent="0.25">
      <c r="A449" s="1">
        <f t="shared" si="11"/>
        <v>447</v>
      </c>
    </row>
    <row r="450" spans="1:1" x14ac:dyDescent="0.25">
      <c r="A450" s="1">
        <f t="shared" si="11"/>
        <v>448</v>
      </c>
    </row>
    <row r="451" spans="1:1" x14ac:dyDescent="0.25">
      <c r="A451" s="1">
        <f t="shared" si="11"/>
        <v>449</v>
      </c>
    </row>
    <row r="452" spans="1:1" x14ac:dyDescent="0.25">
      <c r="A452" s="1">
        <f t="shared" si="11"/>
        <v>450</v>
      </c>
    </row>
    <row r="453" spans="1:1" x14ac:dyDescent="0.25">
      <c r="A453" s="1">
        <f t="shared" si="11"/>
        <v>451</v>
      </c>
    </row>
    <row r="454" spans="1:1" x14ac:dyDescent="0.25">
      <c r="A454" s="1">
        <f t="shared" si="11"/>
        <v>452</v>
      </c>
    </row>
    <row r="455" spans="1:1" x14ac:dyDescent="0.25">
      <c r="A455" s="1">
        <f t="shared" si="11"/>
        <v>453</v>
      </c>
    </row>
    <row r="456" spans="1:1" x14ac:dyDescent="0.25">
      <c r="A456" s="1">
        <f t="shared" si="11"/>
        <v>454</v>
      </c>
    </row>
    <row r="457" spans="1:1" x14ac:dyDescent="0.25">
      <c r="A457" s="1">
        <f t="shared" si="11"/>
        <v>455</v>
      </c>
    </row>
    <row r="458" spans="1:1" x14ac:dyDescent="0.25">
      <c r="A458" s="1">
        <f t="shared" si="11"/>
        <v>456</v>
      </c>
    </row>
    <row r="459" spans="1:1" x14ac:dyDescent="0.25">
      <c r="A459" s="1">
        <f t="shared" si="11"/>
        <v>457</v>
      </c>
    </row>
    <row r="460" spans="1:1" x14ac:dyDescent="0.25">
      <c r="A460" s="1">
        <f t="shared" si="11"/>
        <v>458</v>
      </c>
    </row>
    <row r="461" spans="1:1" x14ac:dyDescent="0.25">
      <c r="A461" s="1">
        <f t="shared" si="11"/>
        <v>459</v>
      </c>
    </row>
    <row r="462" spans="1:1" x14ac:dyDescent="0.25">
      <c r="A462" s="1">
        <f t="shared" si="11"/>
        <v>460</v>
      </c>
    </row>
    <row r="463" spans="1:1" x14ac:dyDescent="0.25">
      <c r="A463" s="1">
        <f t="shared" si="11"/>
        <v>461</v>
      </c>
    </row>
    <row r="464" spans="1:1" x14ac:dyDescent="0.25">
      <c r="A464" s="1">
        <f t="shared" si="11"/>
        <v>462</v>
      </c>
    </row>
    <row r="465" spans="1:1" x14ac:dyDescent="0.25">
      <c r="A465" s="1">
        <f t="shared" si="11"/>
        <v>463</v>
      </c>
    </row>
    <row r="466" spans="1:1" x14ac:dyDescent="0.25">
      <c r="A466" s="1">
        <f t="shared" si="11"/>
        <v>464</v>
      </c>
    </row>
    <row r="467" spans="1:1" x14ac:dyDescent="0.25">
      <c r="A467" s="1">
        <f t="shared" si="11"/>
        <v>465</v>
      </c>
    </row>
    <row r="468" spans="1:1" x14ac:dyDescent="0.25">
      <c r="A468" s="1">
        <f t="shared" si="11"/>
        <v>466</v>
      </c>
    </row>
    <row r="469" spans="1:1" x14ac:dyDescent="0.25">
      <c r="A469" s="1">
        <f t="shared" si="11"/>
        <v>467</v>
      </c>
    </row>
    <row r="470" spans="1:1" x14ac:dyDescent="0.25">
      <c r="A470" s="1">
        <f t="shared" si="11"/>
        <v>468</v>
      </c>
    </row>
    <row r="471" spans="1:1" x14ac:dyDescent="0.25">
      <c r="A471" s="1">
        <f t="shared" si="11"/>
        <v>469</v>
      </c>
    </row>
    <row r="472" spans="1:1" x14ac:dyDescent="0.25">
      <c r="A472" s="1">
        <f t="shared" si="11"/>
        <v>470</v>
      </c>
    </row>
    <row r="473" spans="1:1" x14ac:dyDescent="0.25">
      <c r="A473" s="1">
        <f t="shared" si="11"/>
        <v>471</v>
      </c>
    </row>
    <row r="474" spans="1:1" x14ac:dyDescent="0.25">
      <c r="A474" s="1">
        <f t="shared" si="11"/>
        <v>472</v>
      </c>
    </row>
    <row r="475" spans="1:1" x14ac:dyDescent="0.25">
      <c r="A475" s="1">
        <f t="shared" si="11"/>
        <v>473</v>
      </c>
    </row>
    <row r="476" spans="1:1" x14ac:dyDescent="0.25">
      <c r="A476" s="1">
        <f t="shared" si="11"/>
        <v>474</v>
      </c>
    </row>
    <row r="477" spans="1:1" x14ac:dyDescent="0.25">
      <c r="A477" s="1">
        <f t="shared" si="11"/>
        <v>475</v>
      </c>
    </row>
    <row r="478" spans="1:1" x14ac:dyDescent="0.25">
      <c r="A478" s="1">
        <f t="shared" si="11"/>
        <v>476</v>
      </c>
    </row>
    <row r="479" spans="1:1" x14ac:dyDescent="0.25">
      <c r="A479" s="1">
        <f t="shared" si="11"/>
        <v>477</v>
      </c>
    </row>
    <row r="480" spans="1:1" x14ac:dyDescent="0.25">
      <c r="A480" s="1">
        <f t="shared" si="11"/>
        <v>478</v>
      </c>
    </row>
    <row r="481" spans="1:1" x14ac:dyDescent="0.25">
      <c r="A481" s="1">
        <f t="shared" si="11"/>
        <v>479</v>
      </c>
    </row>
    <row r="482" spans="1:1" x14ac:dyDescent="0.25">
      <c r="A482" s="1">
        <f t="shared" si="11"/>
        <v>480</v>
      </c>
    </row>
    <row r="483" spans="1:1" x14ac:dyDescent="0.25">
      <c r="A483" s="1">
        <f t="shared" si="11"/>
        <v>481</v>
      </c>
    </row>
    <row r="484" spans="1:1" x14ac:dyDescent="0.25">
      <c r="A484" s="1">
        <f t="shared" si="11"/>
        <v>482</v>
      </c>
    </row>
    <row r="485" spans="1:1" x14ac:dyDescent="0.25">
      <c r="A485" s="1">
        <f t="shared" si="11"/>
        <v>483</v>
      </c>
    </row>
    <row r="486" spans="1:1" x14ac:dyDescent="0.25">
      <c r="A486" s="1">
        <f t="shared" si="11"/>
        <v>484</v>
      </c>
    </row>
    <row r="487" spans="1:1" x14ac:dyDescent="0.25">
      <c r="A487" s="1">
        <f t="shared" si="11"/>
        <v>485</v>
      </c>
    </row>
    <row r="488" spans="1:1" x14ac:dyDescent="0.25">
      <c r="A488" s="1">
        <f t="shared" si="11"/>
        <v>486</v>
      </c>
    </row>
    <row r="489" spans="1:1" x14ac:dyDescent="0.25">
      <c r="A489" s="1">
        <f t="shared" si="11"/>
        <v>487</v>
      </c>
    </row>
    <row r="490" spans="1:1" x14ac:dyDescent="0.25">
      <c r="A490" s="1">
        <f t="shared" si="11"/>
        <v>488</v>
      </c>
    </row>
    <row r="491" spans="1:1" x14ac:dyDescent="0.25">
      <c r="A491" s="1">
        <f t="shared" si="11"/>
        <v>489</v>
      </c>
    </row>
    <row r="492" spans="1:1" x14ac:dyDescent="0.25">
      <c r="A492" s="1">
        <f t="shared" si="11"/>
        <v>490</v>
      </c>
    </row>
    <row r="493" spans="1:1" x14ac:dyDescent="0.25">
      <c r="A493" s="1">
        <f t="shared" si="11"/>
        <v>491</v>
      </c>
    </row>
    <row r="494" spans="1:1" x14ac:dyDescent="0.25">
      <c r="A494" s="1">
        <f t="shared" si="11"/>
        <v>492</v>
      </c>
    </row>
    <row r="495" spans="1:1" x14ac:dyDescent="0.25">
      <c r="A495" s="1">
        <f t="shared" si="11"/>
        <v>493</v>
      </c>
    </row>
    <row r="496" spans="1:1" x14ac:dyDescent="0.25">
      <c r="A496" s="1">
        <f t="shared" si="11"/>
        <v>494</v>
      </c>
    </row>
    <row r="497" spans="1:1" x14ac:dyDescent="0.25">
      <c r="A497" s="1">
        <f t="shared" si="11"/>
        <v>495</v>
      </c>
    </row>
    <row r="498" spans="1:1" x14ac:dyDescent="0.25">
      <c r="A498" s="1">
        <f t="shared" si="11"/>
        <v>496</v>
      </c>
    </row>
    <row r="499" spans="1:1" x14ac:dyDescent="0.25">
      <c r="A499" s="1">
        <f t="shared" si="11"/>
        <v>497</v>
      </c>
    </row>
    <row r="500" spans="1:1" x14ac:dyDescent="0.25">
      <c r="A500" s="1">
        <f t="shared" si="11"/>
        <v>498</v>
      </c>
    </row>
    <row r="501" spans="1:1" x14ac:dyDescent="0.25">
      <c r="A501" s="1">
        <f t="shared" si="11"/>
        <v>499</v>
      </c>
    </row>
    <row r="502" spans="1:1" x14ac:dyDescent="0.25">
      <c r="A502" s="1">
        <f t="shared" si="11"/>
        <v>500</v>
      </c>
    </row>
    <row r="503" spans="1:1" x14ac:dyDescent="0.25">
      <c r="A503" s="1">
        <f t="shared" si="11"/>
        <v>501</v>
      </c>
    </row>
    <row r="504" spans="1:1" x14ac:dyDescent="0.25">
      <c r="A504" s="1">
        <f t="shared" si="11"/>
        <v>502</v>
      </c>
    </row>
    <row r="505" spans="1:1" x14ac:dyDescent="0.25">
      <c r="A505" s="1">
        <f t="shared" si="11"/>
        <v>503</v>
      </c>
    </row>
    <row r="506" spans="1:1" x14ac:dyDescent="0.25">
      <c r="A506" s="1">
        <f t="shared" si="11"/>
        <v>504</v>
      </c>
    </row>
    <row r="507" spans="1:1" x14ac:dyDescent="0.25">
      <c r="A507" s="1">
        <f t="shared" ref="A507:A530" si="12">IF(A506+1&lt;=MAX(IndirectStartDates),A506+1,"")</f>
        <v>505</v>
      </c>
    </row>
    <row r="508" spans="1:1" x14ac:dyDescent="0.25">
      <c r="A508" s="1">
        <f t="shared" si="12"/>
        <v>506</v>
      </c>
    </row>
    <row r="509" spans="1:1" x14ac:dyDescent="0.25">
      <c r="A509" s="1">
        <f t="shared" si="12"/>
        <v>507</v>
      </c>
    </row>
    <row r="510" spans="1:1" x14ac:dyDescent="0.25">
      <c r="A510" s="1">
        <f t="shared" si="12"/>
        <v>508</v>
      </c>
    </row>
    <row r="511" spans="1:1" x14ac:dyDescent="0.25">
      <c r="A511" s="1">
        <f t="shared" si="12"/>
        <v>509</v>
      </c>
    </row>
    <row r="512" spans="1:1" x14ac:dyDescent="0.25">
      <c r="A512" s="1">
        <f t="shared" si="12"/>
        <v>510</v>
      </c>
    </row>
    <row r="513" spans="1:1" x14ac:dyDescent="0.25">
      <c r="A513" s="1">
        <f t="shared" si="12"/>
        <v>511</v>
      </c>
    </row>
    <row r="514" spans="1:1" x14ac:dyDescent="0.25">
      <c r="A514" s="1">
        <f t="shared" si="12"/>
        <v>512</v>
      </c>
    </row>
    <row r="515" spans="1:1" x14ac:dyDescent="0.25">
      <c r="A515" s="1">
        <f t="shared" si="12"/>
        <v>513</v>
      </c>
    </row>
    <row r="516" spans="1:1" x14ac:dyDescent="0.25">
      <c r="A516" s="1">
        <f t="shared" si="12"/>
        <v>514</v>
      </c>
    </row>
    <row r="517" spans="1:1" x14ac:dyDescent="0.25">
      <c r="A517" s="1">
        <f t="shared" si="12"/>
        <v>515</v>
      </c>
    </row>
    <row r="518" spans="1:1" x14ac:dyDescent="0.25">
      <c r="A518" s="1">
        <f t="shared" si="12"/>
        <v>516</v>
      </c>
    </row>
    <row r="519" spans="1:1" x14ac:dyDescent="0.25">
      <c r="A519" s="1">
        <f t="shared" si="12"/>
        <v>517</v>
      </c>
    </row>
    <row r="520" spans="1:1" x14ac:dyDescent="0.25">
      <c r="A520" s="1">
        <f t="shared" si="12"/>
        <v>518</v>
      </c>
    </row>
    <row r="521" spans="1:1" x14ac:dyDescent="0.25">
      <c r="A521" s="1">
        <f t="shared" si="12"/>
        <v>519</v>
      </c>
    </row>
    <row r="522" spans="1:1" x14ac:dyDescent="0.25">
      <c r="A522" s="1">
        <f t="shared" si="12"/>
        <v>520</v>
      </c>
    </row>
    <row r="523" spans="1:1" x14ac:dyDescent="0.25">
      <c r="A523" s="1">
        <f t="shared" si="12"/>
        <v>521</v>
      </c>
    </row>
    <row r="524" spans="1:1" x14ac:dyDescent="0.25">
      <c r="A524" s="1">
        <f t="shared" si="12"/>
        <v>522</v>
      </c>
    </row>
    <row r="525" spans="1:1" x14ac:dyDescent="0.25">
      <c r="A525" s="1">
        <f t="shared" si="12"/>
        <v>523</v>
      </c>
    </row>
    <row r="526" spans="1:1" x14ac:dyDescent="0.25">
      <c r="A526" s="1">
        <f t="shared" si="12"/>
        <v>524</v>
      </c>
    </row>
    <row r="527" spans="1:1" x14ac:dyDescent="0.25">
      <c r="A527" s="1">
        <f t="shared" si="12"/>
        <v>525</v>
      </c>
    </row>
    <row r="528" spans="1:1" x14ac:dyDescent="0.25">
      <c r="A528" s="1">
        <f t="shared" si="12"/>
        <v>526</v>
      </c>
    </row>
    <row r="529" spans="1:1" x14ac:dyDescent="0.25">
      <c r="A529" s="1">
        <f t="shared" si="12"/>
        <v>527</v>
      </c>
    </row>
    <row r="530" spans="1:1" x14ac:dyDescent="0.25">
      <c r="A530" s="1">
        <f t="shared" si="12"/>
        <v>528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20</vt:i4>
      </vt:variant>
    </vt:vector>
  </HeadingPairs>
  <TitlesOfParts>
    <vt:vector size="30" baseType="lpstr">
      <vt:lpstr>Instructions</vt:lpstr>
      <vt:lpstr>Your Data</vt:lpstr>
      <vt:lpstr>Settings</vt:lpstr>
      <vt:lpstr>Charts</vt:lpstr>
      <vt:lpstr>Throughput</vt:lpstr>
      <vt:lpstr>Cycle Time</vt:lpstr>
      <vt:lpstr>Work in Progress</vt:lpstr>
      <vt:lpstr>Weibull</vt:lpstr>
      <vt:lpstr>Calculations</vt:lpstr>
      <vt:lpstr>Ageing</vt:lpstr>
      <vt:lpstr>CompletedDateValues</vt:lpstr>
      <vt:lpstr>CycleTimeLabel</vt:lpstr>
      <vt:lpstr>CycleTimePercentile</vt:lpstr>
      <vt:lpstr>CycleTimeValues</vt:lpstr>
      <vt:lpstr>DefectTypeString</vt:lpstr>
      <vt:lpstr>FinishHour</vt:lpstr>
      <vt:lpstr>IndirectCompletedDates</vt:lpstr>
      <vt:lpstr>IndirectStartDates</vt:lpstr>
      <vt:lpstr>IndirectWorkType</vt:lpstr>
      <vt:lpstr>PlannedLegendLabel</vt:lpstr>
      <vt:lpstr>PlannedThroughputValues</vt:lpstr>
      <vt:lpstr>SameDayCycleTimeSettingValue</vt:lpstr>
      <vt:lpstr>StartDateValues</vt:lpstr>
      <vt:lpstr>StartHour</vt:lpstr>
      <vt:lpstr>ThroughputValues</vt:lpstr>
      <vt:lpstr>UnplannedLegendLabel</vt:lpstr>
      <vt:lpstr>UnplannedThroughputValues</vt:lpstr>
      <vt:lpstr>WorkTypeString</vt:lpstr>
      <vt:lpstr>WorkTypeValues</vt:lpstr>
      <vt:lpstr>YMDH_Complete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2015-07-11T20:31:27Z</dcterms:created>
  <dcterms:modified xsi:type="dcterms:W3CDTF">2016-09-04T20:22:54Z</dcterms:modified>
</cp:coreProperties>
</file>